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pivotTables/pivotTable6.xml" ContentType="application/vnd.openxmlformats-officedocument.spreadsheetml.pivot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6.xml" ContentType="application/vnd.openxmlformats-officedocument.spreadsheetml.pivotCacheDefinition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omments6.xml" ContentType="application/vnd.openxmlformats-officedocument.spreadsheetml.comments+xml"/>
  <Override PartName="/xl/pivotTables/pivotTable2.xml" ContentType="application/vnd.openxmlformats-officedocument.spreadsheetml.pivotTable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pivotCache/pivotCacheDefinition4.xml" ContentType="application/vnd.openxmlformats-officedocument.spreadsheetml.pivotCacheDefinition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drawings/drawing15.xml" ContentType="application/vnd.openxmlformats-officedocument.drawing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comments2.xml" ContentType="application/vnd.openxmlformats-officedocument.spreadsheetml.comments+xml"/>
  <Override PartName="/xl/pivotTables/pivotTable14.xml" ContentType="application/vnd.openxmlformats-officedocument.spreadsheetml.pivotTable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pivotCache/pivotCacheRecords6.xml" ContentType="application/vnd.openxmlformats-officedocument.spreadsheetml.pivotCacheRecords+xml"/>
  <Override PartName="/xl/drawings/drawing11.xml" ContentType="application/vnd.openxmlformats-officedocument.drawing+xml"/>
  <Override PartName="/xl/pivotTables/pivotTable12.xml" ContentType="application/vnd.openxmlformats-officedocument.spreadsheetml.pivotTable+xml"/>
  <Override PartName="/xl/pivotCache/pivotCacheRecords4.xml" ContentType="application/vnd.openxmlformats-officedocument.spreadsheetml.pivotCacheRecords+xml"/>
  <Override PartName="/xl/sharedStrings.xml" ContentType="application/vnd.openxmlformats-officedocument.spreadsheetml.sharedStrings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worksheets/sheet18.xml" ContentType="application/vnd.openxmlformats-officedocument.spreadsheetml.worksheet+xml"/>
  <Override PartName="/xl/pivotCache/pivotCacheRecords2.xml" ContentType="application/vnd.openxmlformats-officedocument.spreadsheetml.pivotCacheRecords+xml"/>
  <Override PartName="/xl/charts/chart9.xml" ContentType="application/vnd.openxmlformats-officedocument.drawingml.chart+xml"/>
  <Override PartName="/xl/pivotTables/pivotTable7.xml" ContentType="application/vnd.openxmlformats-officedocument.spreadsheetml.pivotTable+xml"/>
  <Override PartName="/xl/comments10.xml" ContentType="application/vnd.openxmlformats-officedocument.spreadsheetml.comment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charts/chart7.xml" ContentType="application/vnd.openxmlformats-officedocument.drawingml.chart+xml"/>
  <Override PartName="/xl/pivotTables/pivotTable5.xml" ContentType="application/vnd.openxmlformats-officedocument.spreadsheetml.pivotTable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pivotTables/pivotTable3.xml" ContentType="application/vnd.openxmlformats-officedocument.spreadsheetml.pivotTable+xml"/>
  <Override PartName="/xl/comments9.xml" ContentType="application/vnd.openxmlformats-officedocument.spreadsheetml.comments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7.xml" ContentType="application/vnd.openxmlformats-officedocument.spreadsheetml.pivotCacheDefinition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pivotTables/pivotTable1.xml" ContentType="application/vnd.openxmlformats-officedocument.spreadsheetml.pivotTable+xml"/>
  <Override PartName="/xl/comments7.xml" ContentType="application/vnd.openxmlformats-officedocument.spreadsheetml.comments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5.xml" ContentType="application/vnd.openxmlformats-officedocument.spreadsheetml.pivotCacheDefinition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pivotTables/pivotTable15.xml" ContentType="application/vnd.openxmlformats-officedocument.spreadsheetml.pivotTable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pivotCache/pivotCacheDefinition3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pivotTables/pivotTable13.xml" ContentType="application/vnd.openxmlformats-officedocument.spreadsheetml.pivotTable+xml"/>
  <Override PartName="/xl/drawings/drawing14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5.xml" ContentType="application/vnd.openxmlformats-officedocument.spreadsheetml.pivotCacheRecords+xml"/>
  <Default Extension="vml" ContentType="application/vnd.openxmlformats-officedocument.vmlDrawing"/>
  <Override PartName="/xl/comments1.xml" ContentType="application/vnd.openxmlformats-officedocument.spreadsheetml.comments+xml"/>
  <Override PartName="/xl/pivotTables/pivotTable11.xml" ContentType="application/vnd.openxmlformats-officedocument.spreadsheetml.pivotTable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pivotCache/pivotCacheRecords3.xml" ContentType="application/vnd.openxmlformats-officedocument.spreadsheetml.pivotCacheRecord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charts/chart8.xml" ContentType="application/vnd.openxmlformats-officedocument.drawingml.chart+xml"/>
  <Override PartName="/xl/pivotTables/pivotTable8.xml" ContentType="application/vnd.openxmlformats-officedocument.spreadsheetml.pivotTable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charts/chart6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45" windowWidth="19440" windowHeight="9855" tabRatio="822" firstSheet="14" activeTab="21"/>
  </bookViews>
  <sheets>
    <sheet name="帮助说明" sheetId="11" r:id="rId1"/>
    <sheet name="项目信息" sheetId="4" r:id="rId2"/>
    <sheet name="项目风险评估表" sheetId="15" r:id="rId3"/>
    <sheet name="项目阶段与里程碑" sheetId="13" r:id="rId4"/>
    <sheet name="项目进度计划" sheetId="2" r:id="rId5"/>
    <sheet name="需求列表" sheetId="3" r:id="rId6"/>
    <sheet name="项目看板" sheetId="6" r:id="rId7"/>
    <sheet name="甘特图视图" sheetId="5" r:id="rId8"/>
    <sheet name="任务看板" sheetId="27" r:id="rId9"/>
    <sheet name="项目参数" sheetId="12" r:id="rId10"/>
    <sheet name="临-间接" sheetId="18" r:id="rId11"/>
    <sheet name="临-挣值" sheetId="19" r:id="rId12"/>
    <sheet name="临-任务" sheetId="22" r:id="rId13"/>
    <sheet name="临-进度" sheetId="17" r:id="rId14"/>
    <sheet name="临-燃尽图" sheetId="28" r:id="rId15"/>
    <sheet name="临-燃尽0" sheetId="23" r:id="rId16"/>
    <sheet name="临-效率" sheetId="25" r:id="rId17"/>
    <sheet name="临-个人" sheetId="24" r:id="rId18"/>
    <sheet name="临-工作量" sheetId="20" r:id="rId19"/>
    <sheet name="项目外部通讯录" sheetId="26" r:id="rId20"/>
    <sheet name="内部通讯录" sheetId="7" r:id="rId21"/>
    <sheet name="干系人分析" sheetId="14" r:id="rId22"/>
    <sheet name="沟通计划" sheetId="16" r:id="rId23"/>
    <sheet name="风险列表" sheetId="1" r:id="rId24"/>
    <sheet name="周计划视图" sheetId="10" r:id="rId25"/>
  </sheets>
  <definedNames>
    <definedName name="_xlnm._FilterDatabase" localSheetId="4" hidden="1">项目进度计划!$A$1:$Y$2000</definedName>
  </definedNames>
  <calcPr calcId="125725"/>
  <pivotCaches>
    <pivotCache cacheId="0" r:id="rId26"/>
    <pivotCache cacheId="1" r:id="rId27"/>
    <pivotCache cacheId="2" r:id="rId28"/>
    <pivotCache cacheId="6" r:id="rId29"/>
    <pivotCache cacheId="10" r:id="rId30"/>
    <pivotCache cacheId="14" r:id="rId31"/>
    <pivotCache cacheId="38" r:id="rId32"/>
  </pivotCaches>
</workbook>
</file>

<file path=xl/calcChain.xml><?xml version="1.0" encoding="utf-8"?>
<calcChain xmlns="http://schemas.openxmlformats.org/spreadsheetml/2006/main">
  <c r="H6" i="13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2"/>
  <c r="B1" i="28"/>
  <c r="B500"/>
  <c r="A500"/>
  <c r="C500" s="1"/>
  <c r="A499"/>
  <c r="C499" s="1"/>
  <c r="B498"/>
  <c r="A498"/>
  <c r="C498" s="1"/>
  <c r="A497"/>
  <c r="C497" s="1"/>
  <c r="B496"/>
  <c r="A496"/>
  <c r="C496" s="1"/>
  <c r="A495"/>
  <c r="C495" s="1"/>
  <c r="B494"/>
  <c r="A494"/>
  <c r="C494" s="1"/>
  <c r="A493"/>
  <c r="C493" s="1"/>
  <c r="B492"/>
  <c r="A492"/>
  <c r="C492" s="1"/>
  <c r="A491"/>
  <c r="C491" s="1"/>
  <c r="B490"/>
  <c r="A490"/>
  <c r="C490" s="1"/>
  <c r="A489"/>
  <c r="C489" s="1"/>
  <c r="B488"/>
  <c r="A488"/>
  <c r="C488" s="1"/>
  <c r="A487"/>
  <c r="B486"/>
  <c r="A486"/>
  <c r="C486" s="1"/>
  <c r="A485"/>
  <c r="D485" s="1"/>
  <c r="B484"/>
  <c r="A484"/>
  <c r="C484" s="1"/>
  <c r="A483"/>
  <c r="D483" s="1"/>
  <c r="A482"/>
  <c r="C482" s="1"/>
  <c r="A481"/>
  <c r="C481" s="1"/>
  <c r="A480"/>
  <c r="C480" s="1"/>
  <c r="A479"/>
  <c r="C479" s="1"/>
  <c r="A478"/>
  <c r="C478" s="1"/>
  <c r="A477"/>
  <c r="C477" s="1"/>
  <c r="A476"/>
  <c r="C476" s="1"/>
  <c r="A475"/>
  <c r="C475" s="1"/>
  <c r="A474"/>
  <c r="C474" s="1"/>
  <c r="A473"/>
  <c r="C473" s="1"/>
  <c r="A472"/>
  <c r="C472" s="1"/>
  <c r="A471"/>
  <c r="C471" s="1"/>
  <c r="A470"/>
  <c r="C470" s="1"/>
  <c r="A469"/>
  <c r="C469" s="1"/>
  <c r="A468"/>
  <c r="C468" s="1"/>
  <c r="B467"/>
  <c r="A467"/>
  <c r="C467" s="1"/>
  <c r="A466"/>
  <c r="C466" s="1"/>
  <c r="B465"/>
  <c r="A465"/>
  <c r="C465" s="1"/>
  <c r="A464"/>
  <c r="C464" s="1"/>
  <c r="A463"/>
  <c r="C463" s="1"/>
  <c r="A462"/>
  <c r="C462" s="1"/>
  <c r="B461"/>
  <c r="A461"/>
  <c r="C461" s="1"/>
  <c r="A460"/>
  <c r="C460" s="1"/>
  <c r="B459"/>
  <c r="A459"/>
  <c r="C459" s="1"/>
  <c r="A458"/>
  <c r="C458" s="1"/>
  <c r="B457"/>
  <c r="A457"/>
  <c r="C457" s="1"/>
  <c r="A456"/>
  <c r="C456" s="1"/>
  <c r="B455"/>
  <c r="A455"/>
  <c r="C455" s="1"/>
  <c r="A454"/>
  <c r="C454" s="1"/>
  <c r="B453"/>
  <c r="A453"/>
  <c r="C453" s="1"/>
  <c r="A452"/>
  <c r="C452" s="1"/>
  <c r="B451"/>
  <c r="A451"/>
  <c r="C451" s="1"/>
  <c r="A450"/>
  <c r="C450" s="1"/>
  <c r="B449"/>
  <c r="A449"/>
  <c r="C449" s="1"/>
  <c r="A448"/>
  <c r="C448" s="1"/>
  <c r="A447"/>
  <c r="C447" s="1"/>
  <c r="A446"/>
  <c r="C446" s="1"/>
  <c r="B445"/>
  <c r="A445"/>
  <c r="C445" s="1"/>
  <c r="A444"/>
  <c r="C444" s="1"/>
  <c r="B443"/>
  <c r="A443"/>
  <c r="C443" s="1"/>
  <c r="A442"/>
  <c r="C442" s="1"/>
  <c r="B441"/>
  <c r="A441"/>
  <c r="C441" s="1"/>
  <c r="A440"/>
  <c r="C440" s="1"/>
  <c r="B439"/>
  <c r="A439"/>
  <c r="C439" s="1"/>
  <c r="A438"/>
  <c r="C438" s="1"/>
  <c r="B437"/>
  <c r="A437"/>
  <c r="C437" s="1"/>
  <c r="A436"/>
  <c r="C436" s="1"/>
  <c r="B435"/>
  <c r="A435"/>
  <c r="C435" s="1"/>
  <c r="A434"/>
  <c r="C434" s="1"/>
  <c r="B433"/>
  <c r="A433"/>
  <c r="C433" s="1"/>
  <c r="A432"/>
  <c r="C432" s="1"/>
  <c r="A431"/>
  <c r="C431" s="1"/>
  <c r="A430"/>
  <c r="C430" s="1"/>
  <c r="B429"/>
  <c r="A429"/>
  <c r="C429" s="1"/>
  <c r="A428"/>
  <c r="C428" s="1"/>
  <c r="B427"/>
  <c r="A427"/>
  <c r="C427" s="1"/>
  <c r="A426"/>
  <c r="C426" s="1"/>
  <c r="B425"/>
  <c r="A425"/>
  <c r="C425" s="1"/>
  <c r="A424"/>
  <c r="C424" s="1"/>
  <c r="B423"/>
  <c r="A423"/>
  <c r="C423" s="1"/>
  <c r="A422"/>
  <c r="C422" s="1"/>
  <c r="B421"/>
  <c r="A421"/>
  <c r="C421" s="1"/>
  <c r="A420"/>
  <c r="C420" s="1"/>
  <c r="B419"/>
  <c r="A419"/>
  <c r="C419" s="1"/>
  <c r="A418"/>
  <c r="C418" s="1"/>
  <c r="B417"/>
  <c r="A417"/>
  <c r="C417" s="1"/>
  <c r="A416"/>
  <c r="C416" s="1"/>
  <c r="A415"/>
  <c r="C415" s="1"/>
  <c r="A414"/>
  <c r="C414" s="1"/>
  <c r="B413"/>
  <c r="A413"/>
  <c r="C413" s="1"/>
  <c r="A412"/>
  <c r="C412" s="1"/>
  <c r="B411"/>
  <c r="A411"/>
  <c r="C411" s="1"/>
  <c r="B410"/>
  <c r="A410"/>
  <c r="C410" s="1"/>
  <c r="A409"/>
  <c r="C409" s="1"/>
  <c r="B408"/>
  <c r="A408"/>
  <c r="C408" s="1"/>
  <c r="A407"/>
  <c r="C407" s="1"/>
  <c r="B406"/>
  <c r="A406"/>
  <c r="C406" s="1"/>
  <c r="A405"/>
  <c r="C405" s="1"/>
  <c r="B404"/>
  <c r="A404"/>
  <c r="C404" s="1"/>
  <c r="A403"/>
  <c r="C403" s="1"/>
  <c r="B402"/>
  <c r="A402"/>
  <c r="C402" s="1"/>
  <c r="A401"/>
  <c r="C401" s="1"/>
  <c r="B400"/>
  <c r="A400"/>
  <c r="C400" s="1"/>
  <c r="A399"/>
  <c r="C399" s="1"/>
  <c r="B398"/>
  <c r="A398"/>
  <c r="C398" s="1"/>
  <c r="A397"/>
  <c r="C397" s="1"/>
  <c r="B396"/>
  <c r="A396"/>
  <c r="C396" s="1"/>
  <c r="A395"/>
  <c r="C395" s="1"/>
  <c r="B394"/>
  <c r="A394"/>
  <c r="C394" s="1"/>
  <c r="A393"/>
  <c r="C393" s="1"/>
  <c r="B392"/>
  <c r="A392"/>
  <c r="C392" s="1"/>
  <c r="A391"/>
  <c r="C391" s="1"/>
  <c r="B390"/>
  <c r="A390"/>
  <c r="C390" s="1"/>
  <c r="A389"/>
  <c r="C389" s="1"/>
  <c r="B388"/>
  <c r="A388"/>
  <c r="C388" s="1"/>
  <c r="A387"/>
  <c r="C387" s="1"/>
  <c r="B386"/>
  <c r="A386"/>
  <c r="C386" s="1"/>
  <c r="A385"/>
  <c r="C385" s="1"/>
  <c r="B384"/>
  <c r="A384"/>
  <c r="C384" s="1"/>
  <c r="A383"/>
  <c r="C383" s="1"/>
  <c r="B382"/>
  <c r="A382"/>
  <c r="C382" s="1"/>
  <c r="A381"/>
  <c r="C381" s="1"/>
  <c r="B380"/>
  <c r="A380"/>
  <c r="C380" s="1"/>
  <c r="A379"/>
  <c r="C379" s="1"/>
  <c r="B378"/>
  <c r="A378"/>
  <c r="C378" s="1"/>
  <c r="A377"/>
  <c r="C377" s="1"/>
  <c r="B376"/>
  <c r="A376"/>
  <c r="C376" s="1"/>
  <c r="A375"/>
  <c r="C375" s="1"/>
  <c r="B374"/>
  <c r="A374"/>
  <c r="C374" s="1"/>
  <c r="A373"/>
  <c r="C373" s="1"/>
  <c r="B372"/>
  <c r="A372"/>
  <c r="C372" s="1"/>
  <c r="A371"/>
  <c r="C371" s="1"/>
  <c r="B370"/>
  <c r="A370"/>
  <c r="C370" s="1"/>
  <c r="A369"/>
  <c r="C369" s="1"/>
  <c r="B368"/>
  <c r="A368"/>
  <c r="C368" s="1"/>
  <c r="A367"/>
  <c r="C367" s="1"/>
  <c r="B366"/>
  <c r="A366"/>
  <c r="C366" s="1"/>
  <c r="A365"/>
  <c r="C365" s="1"/>
  <c r="B364"/>
  <c r="A364"/>
  <c r="C364" s="1"/>
  <c r="A363"/>
  <c r="C363" s="1"/>
  <c r="B362"/>
  <c r="A362"/>
  <c r="C362" s="1"/>
  <c r="A361"/>
  <c r="C361" s="1"/>
  <c r="B360"/>
  <c r="A360"/>
  <c r="C360" s="1"/>
  <c r="A359"/>
  <c r="C359" s="1"/>
  <c r="B358"/>
  <c r="A358"/>
  <c r="C358" s="1"/>
  <c r="A357"/>
  <c r="C357" s="1"/>
  <c r="B356"/>
  <c r="A356"/>
  <c r="C356" s="1"/>
  <c r="A355"/>
  <c r="C355" s="1"/>
  <c r="B354"/>
  <c r="A354"/>
  <c r="C354" s="1"/>
  <c r="A353"/>
  <c r="C353" s="1"/>
  <c r="B352"/>
  <c r="A352"/>
  <c r="C352" s="1"/>
  <c r="A351"/>
  <c r="C351" s="1"/>
  <c r="B350"/>
  <c r="A350"/>
  <c r="C350" s="1"/>
  <c r="A349"/>
  <c r="C349" s="1"/>
  <c r="B348"/>
  <c r="A348"/>
  <c r="C348" s="1"/>
  <c r="A347"/>
  <c r="C347" s="1"/>
  <c r="B346"/>
  <c r="A346"/>
  <c r="C346" s="1"/>
  <c r="A345"/>
  <c r="C345" s="1"/>
  <c r="B344"/>
  <c r="A344"/>
  <c r="C344" s="1"/>
  <c r="A343"/>
  <c r="C343" s="1"/>
  <c r="B342"/>
  <c r="A342"/>
  <c r="C342" s="1"/>
  <c r="A341"/>
  <c r="C341" s="1"/>
  <c r="B340"/>
  <c r="A340"/>
  <c r="C340" s="1"/>
  <c r="A339"/>
  <c r="C339" s="1"/>
  <c r="B338"/>
  <c r="A338"/>
  <c r="C338" s="1"/>
  <c r="A337"/>
  <c r="C337" s="1"/>
  <c r="B336"/>
  <c r="A336"/>
  <c r="C336" s="1"/>
  <c r="A335"/>
  <c r="C335" s="1"/>
  <c r="B334"/>
  <c r="A334"/>
  <c r="C334" s="1"/>
  <c r="A333"/>
  <c r="C333" s="1"/>
  <c r="B332"/>
  <c r="A332"/>
  <c r="C332" s="1"/>
  <c r="A331"/>
  <c r="C331" s="1"/>
  <c r="B330"/>
  <c r="A330"/>
  <c r="C330" s="1"/>
  <c r="A329"/>
  <c r="C329" s="1"/>
  <c r="B328"/>
  <c r="A328"/>
  <c r="C328" s="1"/>
  <c r="A327"/>
  <c r="C327" s="1"/>
  <c r="B326"/>
  <c r="A326"/>
  <c r="C326" s="1"/>
  <c r="A325"/>
  <c r="C325" s="1"/>
  <c r="B324"/>
  <c r="A324"/>
  <c r="C324" s="1"/>
  <c r="A323"/>
  <c r="C323" s="1"/>
  <c r="B322"/>
  <c r="A322"/>
  <c r="C322" s="1"/>
  <c r="A321"/>
  <c r="C321" s="1"/>
  <c r="B320"/>
  <c r="A320"/>
  <c r="C320" s="1"/>
  <c r="A319"/>
  <c r="C319" s="1"/>
  <c r="B318"/>
  <c r="A318"/>
  <c r="C318" s="1"/>
  <c r="A317"/>
  <c r="C317" s="1"/>
  <c r="B316"/>
  <c r="A316"/>
  <c r="C316" s="1"/>
  <c r="A315"/>
  <c r="C315" s="1"/>
  <c r="B314"/>
  <c r="A314"/>
  <c r="C314" s="1"/>
  <c r="A313"/>
  <c r="C313" s="1"/>
  <c r="B312"/>
  <c r="A312"/>
  <c r="C312" s="1"/>
  <c r="A311"/>
  <c r="C311" s="1"/>
  <c r="B310"/>
  <c r="A310"/>
  <c r="C310" s="1"/>
  <c r="A309"/>
  <c r="C309" s="1"/>
  <c r="B308"/>
  <c r="A308"/>
  <c r="C308" s="1"/>
  <c r="A307"/>
  <c r="C307" s="1"/>
  <c r="B306"/>
  <c r="A306"/>
  <c r="C306" s="1"/>
  <c r="A305"/>
  <c r="C305" s="1"/>
  <c r="A304"/>
  <c r="C304" s="1"/>
  <c r="A303"/>
  <c r="C303" s="1"/>
  <c r="B302"/>
  <c r="A302"/>
  <c r="C302" s="1"/>
  <c r="A301"/>
  <c r="C301" s="1"/>
  <c r="A300"/>
  <c r="C300" s="1"/>
  <c r="A299"/>
  <c r="C299" s="1"/>
  <c r="A298"/>
  <c r="C298" s="1"/>
  <c r="A297"/>
  <c r="C297" s="1"/>
  <c r="A296"/>
  <c r="C296" s="1"/>
  <c r="A295"/>
  <c r="C295" s="1"/>
  <c r="A294"/>
  <c r="C294" s="1"/>
  <c r="A293"/>
  <c r="C293" s="1"/>
  <c r="A292"/>
  <c r="C292" s="1"/>
  <c r="A291"/>
  <c r="C291" s="1"/>
  <c r="A290"/>
  <c r="C290" s="1"/>
  <c r="A289"/>
  <c r="C289" s="1"/>
  <c r="A288"/>
  <c r="C288" s="1"/>
  <c r="A287"/>
  <c r="C287" s="1"/>
  <c r="A286"/>
  <c r="C286" s="1"/>
  <c r="A285"/>
  <c r="C285" s="1"/>
  <c r="A284"/>
  <c r="C284" s="1"/>
  <c r="A283"/>
  <c r="C283" s="1"/>
  <c r="A282"/>
  <c r="C282" s="1"/>
  <c r="A281"/>
  <c r="C281" s="1"/>
  <c r="A280"/>
  <c r="C280" s="1"/>
  <c r="B279"/>
  <c r="A279"/>
  <c r="C279" s="1"/>
  <c r="A278"/>
  <c r="C278" s="1"/>
  <c r="B277"/>
  <c r="A277"/>
  <c r="C277" s="1"/>
  <c r="A276"/>
  <c r="C276" s="1"/>
  <c r="B275"/>
  <c r="A275"/>
  <c r="C275" s="1"/>
  <c r="A274"/>
  <c r="C274" s="1"/>
  <c r="B273"/>
  <c r="A273"/>
  <c r="C273" s="1"/>
  <c r="A272"/>
  <c r="C272" s="1"/>
  <c r="A271"/>
  <c r="C271" s="1"/>
  <c r="A270"/>
  <c r="C270" s="1"/>
  <c r="B269"/>
  <c r="A269"/>
  <c r="C269" s="1"/>
  <c r="A268"/>
  <c r="C268" s="1"/>
  <c r="B267"/>
  <c r="A267"/>
  <c r="C267" s="1"/>
  <c r="A266"/>
  <c r="C266" s="1"/>
  <c r="B265"/>
  <c r="A265"/>
  <c r="C265" s="1"/>
  <c r="A264"/>
  <c r="C264" s="1"/>
  <c r="B263"/>
  <c r="A263"/>
  <c r="C263" s="1"/>
  <c r="A262"/>
  <c r="C262" s="1"/>
  <c r="B261"/>
  <c r="A261"/>
  <c r="C261" s="1"/>
  <c r="A260"/>
  <c r="C260" s="1"/>
  <c r="B259"/>
  <c r="A259"/>
  <c r="C259" s="1"/>
  <c r="A258"/>
  <c r="C258" s="1"/>
  <c r="B257"/>
  <c r="A257"/>
  <c r="C257" s="1"/>
  <c r="A256"/>
  <c r="C256" s="1"/>
  <c r="B255"/>
  <c r="A255"/>
  <c r="C255" s="1"/>
  <c r="A254"/>
  <c r="C254" s="1"/>
  <c r="B253"/>
  <c r="A253"/>
  <c r="C253" s="1"/>
  <c r="A252"/>
  <c r="C252" s="1"/>
  <c r="B251"/>
  <c r="A251"/>
  <c r="C251" s="1"/>
  <c r="A250"/>
  <c r="C250" s="1"/>
  <c r="B249"/>
  <c r="A249"/>
  <c r="C249" s="1"/>
  <c r="A248"/>
  <c r="C248" s="1"/>
  <c r="B247"/>
  <c r="A247"/>
  <c r="C247" s="1"/>
  <c r="A246"/>
  <c r="C246" s="1"/>
  <c r="A245"/>
  <c r="C245" s="1"/>
  <c r="B244"/>
  <c r="A244"/>
  <c r="C244" s="1"/>
  <c r="A243"/>
  <c r="C243" s="1"/>
  <c r="B242"/>
  <c r="A242"/>
  <c r="C242" s="1"/>
  <c r="A241"/>
  <c r="C241" s="1"/>
  <c r="B240"/>
  <c r="A240"/>
  <c r="C240" s="1"/>
  <c r="A239"/>
  <c r="C239" s="1"/>
  <c r="B238"/>
  <c r="A238"/>
  <c r="C238" s="1"/>
  <c r="A237"/>
  <c r="C237" s="1"/>
  <c r="B236"/>
  <c r="A236"/>
  <c r="C236" s="1"/>
  <c r="A235"/>
  <c r="C235" s="1"/>
  <c r="B234"/>
  <c r="A234"/>
  <c r="C234" s="1"/>
  <c r="A233"/>
  <c r="C233" s="1"/>
  <c r="B232"/>
  <c r="A232"/>
  <c r="C232" s="1"/>
  <c r="A231"/>
  <c r="C231" s="1"/>
  <c r="B230"/>
  <c r="A230"/>
  <c r="C230" s="1"/>
  <c r="A229"/>
  <c r="C229" s="1"/>
  <c r="B228"/>
  <c r="A228"/>
  <c r="C228" s="1"/>
  <c r="A227"/>
  <c r="C227" s="1"/>
  <c r="B226"/>
  <c r="A226"/>
  <c r="C226" s="1"/>
  <c r="A225"/>
  <c r="C225" s="1"/>
  <c r="B224"/>
  <c r="A224"/>
  <c r="C224" s="1"/>
  <c r="A223"/>
  <c r="C223" s="1"/>
  <c r="B222"/>
  <c r="A222"/>
  <c r="C222" s="1"/>
  <c r="A221"/>
  <c r="C221" s="1"/>
  <c r="B220"/>
  <c r="A220"/>
  <c r="C220" s="1"/>
  <c r="A219"/>
  <c r="C219" s="1"/>
  <c r="B218"/>
  <c r="A218"/>
  <c r="C218" s="1"/>
  <c r="A217"/>
  <c r="C217" s="1"/>
  <c r="A216"/>
  <c r="C216" s="1"/>
  <c r="A215"/>
  <c r="C215" s="1"/>
  <c r="A214"/>
  <c r="C214" s="1"/>
  <c r="A213"/>
  <c r="C213" s="1"/>
  <c r="A212"/>
  <c r="C212" s="1"/>
  <c r="A211"/>
  <c r="C211" s="1"/>
  <c r="A210"/>
  <c r="C210" s="1"/>
  <c r="A209"/>
  <c r="C209" s="1"/>
  <c r="A208"/>
  <c r="C208" s="1"/>
  <c r="A207"/>
  <c r="C207" s="1"/>
  <c r="A206"/>
  <c r="C206" s="1"/>
  <c r="A205"/>
  <c r="C205" s="1"/>
  <c r="A204"/>
  <c r="C204" s="1"/>
  <c r="A203"/>
  <c r="C203" s="1"/>
  <c r="A202"/>
  <c r="C202" s="1"/>
  <c r="A201"/>
  <c r="C201" s="1"/>
  <c r="A200"/>
  <c r="C200" s="1"/>
  <c r="A199"/>
  <c r="C199" s="1"/>
  <c r="A198"/>
  <c r="C198" s="1"/>
  <c r="B197"/>
  <c r="A197"/>
  <c r="C197" s="1"/>
  <c r="A196"/>
  <c r="C196" s="1"/>
  <c r="B195"/>
  <c r="A195"/>
  <c r="C195" s="1"/>
  <c r="A194"/>
  <c r="C194" s="1"/>
  <c r="B193"/>
  <c r="A193"/>
  <c r="C193" s="1"/>
  <c r="A192"/>
  <c r="C192" s="1"/>
  <c r="B191"/>
  <c r="A191"/>
  <c r="C191" s="1"/>
  <c r="A190"/>
  <c r="C190" s="1"/>
  <c r="B189"/>
  <c r="A189"/>
  <c r="C189" s="1"/>
  <c r="A188"/>
  <c r="C188" s="1"/>
  <c r="B187"/>
  <c r="A187"/>
  <c r="C187" s="1"/>
  <c r="A186"/>
  <c r="C186" s="1"/>
  <c r="A185"/>
  <c r="C185" s="1"/>
  <c r="A184"/>
  <c r="C184" s="1"/>
  <c r="B183"/>
  <c r="A183"/>
  <c r="C183" s="1"/>
  <c r="A182"/>
  <c r="C182" s="1"/>
  <c r="B181"/>
  <c r="A181"/>
  <c r="C181" s="1"/>
  <c r="A180"/>
  <c r="C180" s="1"/>
  <c r="B179"/>
  <c r="A179"/>
  <c r="C179" s="1"/>
  <c r="A178"/>
  <c r="C178" s="1"/>
  <c r="B177"/>
  <c r="A177"/>
  <c r="C177" s="1"/>
  <c r="A176"/>
  <c r="C176" s="1"/>
  <c r="B175"/>
  <c r="A175"/>
  <c r="C175" s="1"/>
  <c r="A174"/>
  <c r="C174" s="1"/>
  <c r="B173"/>
  <c r="A173"/>
  <c r="C173" s="1"/>
  <c r="A172"/>
  <c r="C172" s="1"/>
  <c r="B171"/>
  <c r="A171"/>
  <c r="C171" s="1"/>
  <c r="A170"/>
  <c r="C170" s="1"/>
  <c r="B169"/>
  <c r="A169"/>
  <c r="C169" s="1"/>
  <c r="A168"/>
  <c r="C168" s="1"/>
  <c r="B167"/>
  <c r="A167"/>
  <c r="C167" s="1"/>
  <c r="A166"/>
  <c r="C166" s="1"/>
  <c r="B165"/>
  <c r="A165"/>
  <c r="C165" s="1"/>
  <c r="A164"/>
  <c r="C164" s="1"/>
  <c r="B163"/>
  <c r="A163"/>
  <c r="C163" s="1"/>
  <c r="A162"/>
  <c r="C162" s="1"/>
  <c r="B161"/>
  <c r="A161"/>
  <c r="C161" s="1"/>
  <c r="A160"/>
  <c r="C160" s="1"/>
  <c r="A159"/>
  <c r="C159" s="1"/>
  <c r="A158"/>
  <c r="C158" s="1"/>
  <c r="B157"/>
  <c r="A157"/>
  <c r="C157" s="1"/>
  <c r="A156"/>
  <c r="C156" s="1"/>
  <c r="B155"/>
  <c r="A155"/>
  <c r="C155" s="1"/>
  <c r="A154"/>
  <c r="C154" s="1"/>
  <c r="B153"/>
  <c r="A153"/>
  <c r="C153" s="1"/>
  <c r="A152"/>
  <c r="C152" s="1"/>
  <c r="B151"/>
  <c r="A151"/>
  <c r="C151" s="1"/>
  <c r="A150"/>
  <c r="C150" s="1"/>
  <c r="B149"/>
  <c r="A149"/>
  <c r="C149" s="1"/>
  <c r="A148"/>
  <c r="C148" s="1"/>
  <c r="B147"/>
  <c r="A147"/>
  <c r="C147" s="1"/>
  <c r="A146"/>
  <c r="C146" s="1"/>
  <c r="B145"/>
  <c r="A145"/>
  <c r="C145" s="1"/>
  <c r="A144"/>
  <c r="C144" s="1"/>
  <c r="B143"/>
  <c r="A143"/>
  <c r="C143" s="1"/>
  <c r="A142"/>
  <c r="C142" s="1"/>
  <c r="B141"/>
  <c r="A141"/>
  <c r="C141" s="1"/>
  <c r="A140"/>
  <c r="C140" s="1"/>
  <c r="B139"/>
  <c r="A139"/>
  <c r="C139" s="1"/>
  <c r="A138"/>
  <c r="C138" s="1"/>
  <c r="B137"/>
  <c r="A137"/>
  <c r="C137" s="1"/>
  <c r="A136"/>
  <c r="C136" s="1"/>
  <c r="B135"/>
  <c r="A135"/>
  <c r="C135" s="1"/>
  <c r="A134"/>
  <c r="C134" s="1"/>
  <c r="B133"/>
  <c r="A133"/>
  <c r="C133" s="1"/>
  <c r="A132"/>
  <c r="C132" s="1"/>
  <c r="B131"/>
  <c r="A131"/>
  <c r="C131" s="1"/>
  <c r="A130"/>
  <c r="C130" s="1"/>
  <c r="B129"/>
  <c r="A129"/>
  <c r="C129" s="1"/>
  <c r="A128"/>
  <c r="C128" s="1"/>
  <c r="A127"/>
  <c r="C127" s="1"/>
  <c r="A126"/>
  <c r="C126" s="1"/>
  <c r="A125"/>
  <c r="C125" s="1"/>
  <c r="A124"/>
  <c r="C124" s="1"/>
  <c r="B123"/>
  <c r="A123"/>
  <c r="C123" s="1"/>
  <c r="A122"/>
  <c r="C122" s="1"/>
  <c r="B121"/>
  <c r="A121"/>
  <c r="C121" s="1"/>
  <c r="A120"/>
  <c r="C120" s="1"/>
  <c r="B119"/>
  <c r="A119"/>
  <c r="C119" s="1"/>
  <c r="A118"/>
  <c r="C118" s="1"/>
  <c r="B117"/>
  <c r="A117"/>
  <c r="C117" s="1"/>
  <c r="A116"/>
  <c r="C116" s="1"/>
  <c r="B115"/>
  <c r="A115"/>
  <c r="C115" s="1"/>
  <c r="A114"/>
  <c r="C114" s="1"/>
  <c r="B113"/>
  <c r="A113"/>
  <c r="C113" s="1"/>
  <c r="A112"/>
  <c r="C112" s="1"/>
  <c r="A111"/>
  <c r="C111" s="1"/>
  <c r="A110"/>
  <c r="C110" s="1"/>
  <c r="A109"/>
  <c r="C109" s="1"/>
  <c r="A108"/>
  <c r="C108" s="1"/>
  <c r="A107"/>
  <c r="C107" s="1"/>
  <c r="A106"/>
  <c r="C106" s="1"/>
  <c r="A105"/>
  <c r="C105" s="1"/>
  <c r="A104"/>
  <c r="C104" s="1"/>
  <c r="A103"/>
  <c r="C103" s="1"/>
  <c r="A102"/>
  <c r="C102" s="1"/>
  <c r="B101"/>
  <c r="A101"/>
  <c r="C101" s="1"/>
  <c r="A100"/>
  <c r="C100" s="1"/>
  <c r="B99"/>
  <c r="A99"/>
  <c r="C99" s="1"/>
  <c r="A98"/>
  <c r="C98" s="1"/>
  <c r="B97"/>
  <c r="A97"/>
  <c r="C97" s="1"/>
  <c r="A96"/>
  <c r="C96" s="1"/>
  <c r="A95"/>
  <c r="C95" s="1"/>
  <c r="A94"/>
  <c r="C94" s="1"/>
  <c r="A93"/>
  <c r="C93" s="1"/>
  <c r="A92"/>
  <c r="C92" s="1"/>
  <c r="A91"/>
  <c r="C91" s="1"/>
  <c r="A90"/>
  <c r="C90" s="1"/>
  <c r="A89"/>
  <c r="C89" s="1"/>
  <c r="A88"/>
  <c r="C88" s="1"/>
  <c r="A87"/>
  <c r="C87" s="1"/>
  <c r="A86"/>
  <c r="C86" s="1"/>
  <c r="A85"/>
  <c r="C85" s="1"/>
  <c r="A84"/>
  <c r="C84" s="1"/>
  <c r="A83"/>
  <c r="C83" s="1"/>
  <c r="A82"/>
  <c r="C82" s="1"/>
  <c r="A81"/>
  <c r="C81" s="1"/>
  <c r="A80"/>
  <c r="C80" s="1"/>
  <c r="A79"/>
  <c r="C79" s="1"/>
  <c r="A78"/>
  <c r="C78" s="1"/>
  <c r="A77"/>
  <c r="C77" s="1"/>
  <c r="A76"/>
  <c r="C76" s="1"/>
  <c r="A75"/>
  <c r="C75" s="1"/>
  <c r="A74"/>
  <c r="C74" s="1"/>
  <c r="A73"/>
  <c r="C73" s="1"/>
  <c r="A72"/>
  <c r="C72" s="1"/>
  <c r="A71"/>
  <c r="C71" s="1"/>
  <c r="A70"/>
  <c r="C70" s="1"/>
  <c r="A69"/>
  <c r="C69" s="1"/>
  <c r="A68"/>
  <c r="C68" s="1"/>
  <c r="A67"/>
  <c r="C67" s="1"/>
  <c r="A66"/>
  <c r="C66" s="1"/>
  <c r="A65"/>
  <c r="C65" s="1"/>
  <c r="A64"/>
  <c r="C64" s="1"/>
  <c r="A63"/>
  <c r="C63" s="1"/>
  <c r="A62"/>
  <c r="C62" s="1"/>
  <c r="A61"/>
  <c r="C61" s="1"/>
  <c r="A60"/>
  <c r="C60" s="1"/>
  <c r="A59"/>
  <c r="C59" s="1"/>
  <c r="A58"/>
  <c r="C58" s="1"/>
  <c r="B57"/>
  <c r="A57"/>
  <c r="C57" s="1"/>
  <c r="A56"/>
  <c r="C56" s="1"/>
  <c r="B55"/>
  <c r="A55"/>
  <c r="C55" s="1"/>
  <c r="A54"/>
  <c r="C54" s="1"/>
  <c r="A53"/>
  <c r="C53" s="1"/>
  <c r="A52"/>
  <c r="C52" s="1"/>
  <c r="A51"/>
  <c r="C51" s="1"/>
  <c r="A50"/>
  <c r="C50" s="1"/>
  <c r="B49"/>
  <c r="A49"/>
  <c r="C49" s="1"/>
  <c r="A48"/>
  <c r="C48" s="1"/>
  <c r="A47"/>
  <c r="C47" s="1"/>
  <c r="A46"/>
  <c r="C46" s="1"/>
  <c r="A45"/>
  <c r="C45" s="1"/>
  <c r="A44"/>
  <c r="C44" s="1"/>
  <c r="B43"/>
  <c r="A43"/>
  <c r="C43" s="1"/>
  <c r="A42"/>
  <c r="C42" s="1"/>
  <c r="B41"/>
  <c r="A41"/>
  <c r="C41" s="1"/>
  <c r="A40"/>
  <c r="C40" s="1"/>
  <c r="B39"/>
  <c r="A39"/>
  <c r="C39" s="1"/>
  <c r="A38"/>
  <c r="C38" s="1"/>
  <c r="B37"/>
  <c r="A37"/>
  <c r="C37" s="1"/>
  <c r="A36"/>
  <c r="C36" s="1"/>
  <c r="B35"/>
  <c r="A35"/>
  <c r="C35" s="1"/>
  <c r="A34"/>
  <c r="C34" s="1"/>
  <c r="B33"/>
  <c r="A33"/>
  <c r="C33" s="1"/>
  <c r="A32"/>
  <c r="C32" s="1"/>
  <c r="A31"/>
  <c r="C31" s="1"/>
  <c r="A30"/>
  <c r="C30" s="1"/>
  <c r="A29"/>
  <c r="C29" s="1"/>
  <c r="A28"/>
  <c r="C28" s="1"/>
  <c r="A27"/>
  <c r="C27" s="1"/>
  <c r="A26"/>
  <c r="C26" s="1"/>
  <c r="A25"/>
  <c r="C25" s="1"/>
  <c r="A24"/>
  <c r="C24" s="1"/>
  <c r="A23"/>
  <c r="C23" s="1"/>
  <c r="A22"/>
  <c r="C22" s="1"/>
  <c r="A21"/>
  <c r="C21" s="1"/>
  <c r="A20"/>
  <c r="C20" s="1"/>
  <c r="A19"/>
  <c r="C19" s="1"/>
  <c r="A18"/>
  <c r="C18" s="1"/>
  <c r="A17"/>
  <c r="C17" s="1"/>
  <c r="A16"/>
  <c r="C16" s="1"/>
  <c r="A15"/>
  <c r="C15" s="1"/>
  <c r="A14"/>
  <c r="C14" s="1"/>
  <c r="A13"/>
  <c r="C13" s="1"/>
  <c r="A12"/>
  <c r="C12" s="1"/>
  <c r="B11"/>
  <c r="A11"/>
  <c r="C11" s="1"/>
  <c r="A10"/>
  <c r="C10" s="1"/>
  <c r="B9"/>
  <c r="A9"/>
  <c r="C9" s="1"/>
  <c r="A8"/>
  <c r="C8" s="1"/>
  <c r="B7"/>
  <c r="A7"/>
  <c r="C7" s="1"/>
  <c r="A6"/>
  <c r="C6" s="1"/>
  <c r="B5"/>
  <c r="A5"/>
  <c r="C5" s="1"/>
  <c r="A4"/>
  <c r="C4" s="1"/>
  <c r="B3"/>
  <c r="A3"/>
  <c r="C3" s="1"/>
  <c r="A2"/>
  <c r="Y25" i="19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06"/>
  <c r="Y107"/>
  <c r="Y108"/>
  <c r="Y109"/>
  <c r="Y110"/>
  <c r="Y111"/>
  <c r="Y112"/>
  <c r="Y113"/>
  <c r="Y114"/>
  <c r="Y115"/>
  <c r="Y116"/>
  <c r="Y117"/>
  <c r="Y118"/>
  <c r="Y119"/>
  <c r="Y120"/>
  <c r="Y121"/>
  <c r="Y122"/>
  <c r="Y123"/>
  <c r="Y124"/>
  <c r="Y125"/>
  <c r="Y126"/>
  <c r="Y127"/>
  <c r="Y128"/>
  <c r="Y129"/>
  <c r="Y130"/>
  <c r="Y131"/>
  <c r="Y132"/>
  <c r="Y133"/>
  <c r="Y134"/>
  <c r="Y135"/>
  <c r="Y136"/>
  <c r="Y137"/>
  <c r="Y138"/>
  <c r="Y139"/>
  <c r="Y140"/>
  <c r="Y141"/>
  <c r="Y142"/>
  <c r="Y143"/>
  <c r="Y144"/>
  <c r="Y145"/>
  <c r="Y146"/>
  <c r="Y147"/>
  <c r="Y148"/>
  <c r="Y149"/>
  <c r="Y150"/>
  <c r="Y151"/>
  <c r="Y152"/>
  <c r="Y153"/>
  <c r="Y154"/>
  <c r="Y155"/>
  <c r="Y156"/>
  <c r="Y157"/>
  <c r="Y158"/>
  <c r="Y159"/>
  <c r="Y160"/>
  <c r="Y161"/>
  <c r="Y162"/>
  <c r="Y163"/>
  <c r="Y164"/>
  <c r="Y165"/>
  <c r="Y166"/>
  <c r="Y167"/>
  <c r="Y168"/>
  <c r="Y169"/>
  <c r="Y170"/>
  <c r="Y171"/>
  <c r="Y172"/>
  <c r="Y173"/>
  <c r="Y174"/>
  <c r="Y175"/>
  <c r="Y176"/>
  <c r="Y177"/>
  <c r="Y178"/>
  <c r="Y179"/>
  <c r="Y180"/>
  <c r="Y181"/>
  <c r="Y182"/>
  <c r="Y183"/>
  <c r="Y184"/>
  <c r="Y185"/>
  <c r="Y186"/>
  <c r="Y187"/>
  <c r="Y188"/>
  <c r="Y189"/>
  <c r="Y190"/>
  <c r="Y191"/>
  <c r="Y192"/>
  <c r="Y193"/>
  <c r="Y194"/>
  <c r="Y195"/>
  <c r="Y196"/>
  <c r="Y197"/>
  <c r="Y198"/>
  <c r="Y199"/>
  <c r="Y200"/>
  <c r="Y201"/>
  <c r="Y202"/>
  <c r="Y203"/>
  <c r="Y204"/>
  <c r="Y205"/>
  <c r="Y206"/>
  <c r="Y207"/>
  <c r="Y208"/>
  <c r="Y209"/>
  <c r="Y210"/>
  <c r="Y211"/>
  <c r="Y212"/>
  <c r="Y213"/>
  <c r="Y214"/>
  <c r="Y215"/>
  <c r="Y216"/>
  <c r="Y217"/>
  <c r="Y218"/>
  <c r="Y219"/>
  <c r="Y220"/>
  <c r="Y221"/>
  <c r="Y222"/>
  <c r="Y223"/>
  <c r="Y224"/>
  <c r="Y225"/>
  <c r="Y226"/>
  <c r="Y227"/>
  <c r="Y228"/>
  <c r="Y229"/>
  <c r="Y230"/>
  <c r="Y231"/>
  <c r="Y232"/>
  <c r="Y233"/>
  <c r="Y234"/>
  <c r="Y235"/>
  <c r="Y236"/>
  <c r="Y237"/>
  <c r="Y238"/>
  <c r="Y239"/>
  <c r="Y240"/>
  <c r="Y241"/>
  <c r="Y242"/>
  <c r="Y243"/>
  <c r="Y244"/>
  <c r="Y245"/>
  <c r="Y246"/>
  <c r="Y247"/>
  <c r="Y248"/>
  <c r="Y249"/>
  <c r="Y250"/>
  <c r="Y251"/>
  <c r="Y252"/>
  <c r="Y253"/>
  <c r="Y254"/>
  <c r="Y255"/>
  <c r="Y256"/>
  <c r="Y257"/>
  <c r="Y258"/>
  <c r="Y259"/>
  <c r="Y260"/>
  <c r="Y261"/>
  <c r="Y262"/>
  <c r="Y263"/>
  <c r="Y264"/>
  <c r="Y265"/>
  <c r="Y266"/>
  <c r="Y267"/>
  <c r="Y268"/>
  <c r="Y269"/>
  <c r="Y270"/>
  <c r="Y271"/>
  <c r="Y272"/>
  <c r="Y273"/>
  <c r="Y274"/>
  <c r="Y275"/>
  <c r="Y276"/>
  <c r="Y277"/>
  <c r="Y278"/>
  <c r="Y279"/>
  <c r="Y280"/>
  <c r="Y281"/>
  <c r="Y282"/>
  <c r="Y283"/>
  <c r="Y284"/>
  <c r="Y285"/>
  <c r="Y286"/>
  <c r="Y287"/>
  <c r="Y288"/>
  <c r="Y289"/>
  <c r="Y290"/>
  <c r="Y291"/>
  <c r="Y292"/>
  <c r="Y293"/>
  <c r="Y294"/>
  <c r="Y295"/>
  <c r="Y296"/>
  <c r="Y297"/>
  <c r="Y298"/>
  <c r="Y299"/>
  <c r="Y300"/>
  <c r="Y301"/>
  <c r="Y302"/>
  <c r="Y303"/>
  <c r="Y304"/>
  <c r="Y305"/>
  <c r="Y306"/>
  <c r="Y307"/>
  <c r="Y308"/>
  <c r="Y309"/>
  <c r="Y310"/>
  <c r="Y311"/>
  <c r="Y312"/>
  <c r="Y313"/>
  <c r="Y314"/>
  <c r="Y315"/>
  <c r="Y316"/>
  <c r="Y317"/>
  <c r="Y318"/>
  <c r="Y319"/>
  <c r="Y320"/>
  <c r="Y321"/>
  <c r="Y322"/>
  <c r="Y323"/>
  <c r="Y324"/>
  <c r="Y325"/>
  <c r="Y326"/>
  <c r="Y327"/>
  <c r="Y328"/>
  <c r="Y329"/>
  <c r="Y330"/>
  <c r="Y331"/>
  <c r="Y332"/>
  <c r="Y333"/>
  <c r="Y334"/>
  <c r="Y335"/>
  <c r="Y336"/>
  <c r="Y337"/>
  <c r="Y338"/>
  <c r="Y339"/>
  <c r="Y340"/>
  <c r="Y341"/>
  <c r="Y342"/>
  <c r="Y343"/>
  <c r="Y344"/>
  <c r="Y345"/>
  <c r="Y346"/>
  <c r="Y347"/>
  <c r="Y348"/>
  <c r="Y349"/>
  <c r="Y350"/>
  <c r="Y351"/>
  <c r="Y352"/>
  <c r="Y353"/>
  <c r="Y354"/>
  <c r="Y355"/>
  <c r="Y356"/>
  <c r="Y357"/>
  <c r="Y358"/>
  <c r="Y359"/>
  <c r="Y360"/>
  <c r="Y361"/>
  <c r="Y362"/>
  <c r="Y363"/>
  <c r="Y364"/>
  <c r="Y365"/>
  <c r="Y366"/>
  <c r="Y367"/>
  <c r="Y368"/>
  <c r="Y369"/>
  <c r="Y370"/>
  <c r="Y371"/>
  <c r="Y372"/>
  <c r="Y373"/>
  <c r="Y374"/>
  <c r="Y375"/>
  <c r="Y376"/>
  <c r="Y377"/>
  <c r="Y378"/>
  <c r="Y379"/>
  <c r="Y380"/>
  <c r="Y381"/>
  <c r="Y382"/>
  <c r="Y383"/>
  <c r="Y384"/>
  <c r="Y385"/>
  <c r="Y386"/>
  <c r="Y387"/>
  <c r="Y388"/>
  <c r="Y389"/>
  <c r="Y390"/>
  <c r="Y391"/>
  <c r="Y392"/>
  <c r="Y393"/>
  <c r="Y394"/>
  <c r="Y395"/>
  <c r="Y396"/>
  <c r="Y397"/>
  <c r="Y398"/>
  <c r="Y399"/>
  <c r="Y400"/>
  <c r="Y401"/>
  <c r="Y402"/>
  <c r="Y403"/>
  <c r="Y404"/>
  <c r="Y405"/>
  <c r="Y406"/>
  <c r="Y407"/>
  <c r="Y408"/>
  <c r="Y409"/>
  <c r="Y410"/>
  <c r="Y411"/>
  <c r="Y412"/>
  <c r="Y413"/>
  <c r="Y414"/>
  <c r="Y415"/>
  <c r="Y416"/>
  <c r="Y417"/>
  <c r="Y418"/>
  <c r="Y419"/>
  <c r="Y420"/>
  <c r="Y421"/>
  <c r="Y422"/>
  <c r="Y423"/>
  <c r="Y424"/>
  <c r="Y425"/>
  <c r="Y426"/>
  <c r="Y427"/>
  <c r="Y428"/>
  <c r="Y429"/>
  <c r="Y430"/>
  <c r="Y431"/>
  <c r="Y432"/>
  <c r="Y433"/>
  <c r="Y434"/>
  <c r="Y435"/>
  <c r="Y436"/>
  <c r="Y437"/>
  <c r="Y438"/>
  <c r="Y439"/>
  <c r="Y440"/>
  <c r="Y441"/>
  <c r="Y442"/>
  <c r="Y443"/>
  <c r="Y444"/>
  <c r="Y445"/>
  <c r="Y446"/>
  <c r="Y447"/>
  <c r="Y448"/>
  <c r="Y449"/>
  <c r="Y450"/>
  <c r="Y451"/>
  <c r="Y452"/>
  <c r="Y453"/>
  <c r="Y454"/>
  <c r="Y455"/>
  <c r="Y456"/>
  <c r="Y457"/>
  <c r="Y458"/>
  <c r="Y459"/>
  <c r="Y460"/>
  <c r="Y461"/>
  <c r="Y462"/>
  <c r="Y463"/>
  <c r="Y464"/>
  <c r="Y465"/>
  <c r="Y466"/>
  <c r="Y467"/>
  <c r="Y468"/>
  <c r="Y469"/>
  <c r="Y470"/>
  <c r="Y471"/>
  <c r="Y472"/>
  <c r="Y473"/>
  <c r="Y474"/>
  <c r="Y475"/>
  <c r="Y476"/>
  <c r="Y477"/>
  <c r="Y478"/>
  <c r="Y479"/>
  <c r="Y480"/>
  <c r="Y481"/>
  <c r="Y482"/>
  <c r="Y483"/>
  <c r="Y484"/>
  <c r="Y485"/>
  <c r="Y486"/>
  <c r="Y487"/>
  <c r="Y488"/>
  <c r="Y489"/>
  <c r="Y490"/>
  <c r="Y491"/>
  <c r="Y492"/>
  <c r="Y493"/>
  <c r="Y494"/>
  <c r="Y495"/>
  <c r="Y496"/>
  <c r="Y497"/>
  <c r="Y498"/>
  <c r="Y499"/>
  <c r="Y500"/>
  <c r="Y3"/>
  <c r="Y4"/>
  <c r="Y5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"/>
  <c r="W3"/>
  <c r="J32" i="12"/>
  <c r="J31"/>
  <c r="H4" i="13"/>
  <c r="H3"/>
  <c r="H5"/>
  <c r="D3" i="28" l="1"/>
  <c r="B4"/>
  <c r="D5"/>
  <c r="B6"/>
  <c r="D7"/>
  <c r="B8"/>
  <c r="D9"/>
  <c r="B10"/>
  <c r="D11"/>
  <c r="B12"/>
  <c r="D13"/>
  <c r="B14"/>
  <c r="D15"/>
  <c r="B16"/>
  <c r="D17"/>
  <c r="B18"/>
  <c r="D19"/>
  <c r="B20"/>
  <c r="D21"/>
  <c r="B22"/>
  <c r="D23"/>
  <c r="B24"/>
  <c r="D25"/>
  <c r="B26"/>
  <c r="D27"/>
  <c r="B28"/>
  <c r="D29"/>
  <c r="B30"/>
  <c r="D31"/>
  <c r="B32"/>
  <c r="D33"/>
  <c r="B34"/>
  <c r="D35"/>
  <c r="B36"/>
  <c r="D37"/>
  <c r="B38"/>
  <c r="D39"/>
  <c r="B40"/>
  <c r="D41"/>
  <c r="B42"/>
  <c r="D43"/>
  <c r="B44"/>
  <c r="D45"/>
  <c r="B46"/>
  <c r="D47"/>
  <c r="B48"/>
  <c r="D49"/>
  <c r="B50"/>
  <c r="D51"/>
  <c r="B52"/>
  <c r="D53"/>
  <c r="B54"/>
  <c r="D55"/>
  <c r="B56"/>
  <c r="D57"/>
  <c r="B58"/>
  <c r="D59"/>
  <c r="B60"/>
  <c r="D61"/>
  <c r="B62"/>
  <c r="D63"/>
  <c r="B64"/>
  <c r="D65"/>
  <c r="B66"/>
  <c r="D67"/>
  <c r="B68"/>
  <c r="D69"/>
  <c r="B70"/>
  <c r="D71"/>
  <c r="B72"/>
  <c r="D73"/>
  <c r="B74"/>
  <c r="D75"/>
  <c r="B76"/>
  <c r="D77"/>
  <c r="B78"/>
  <c r="D79"/>
  <c r="B80"/>
  <c r="D81"/>
  <c r="B82"/>
  <c r="D83"/>
  <c r="B84"/>
  <c r="D85"/>
  <c r="B86"/>
  <c r="D87"/>
  <c r="B88"/>
  <c r="D89"/>
  <c r="B90"/>
  <c r="D91"/>
  <c r="B92"/>
  <c r="D93"/>
  <c r="B94"/>
  <c r="D95"/>
  <c r="B96"/>
  <c r="D97"/>
  <c r="B98"/>
  <c r="D99"/>
  <c r="B100"/>
  <c r="D101"/>
  <c r="B102"/>
  <c r="D103"/>
  <c r="B104"/>
  <c r="D105"/>
  <c r="B106"/>
  <c r="D107"/>
  <c r="B108"/>
  <c r="D109"/>
  <c r="B110"/>
  <c r="D111"/>
  <c r="B112"/>
  <c r="D113"/>
  <c r="B114"/>
  <c r="D115"/>
  <c r="B116"/>
  <c r="D117"/>
  <c r="B118"/>
  <c r="D119"/>
  <c r="B120"/>
  <c r="D121"/>
  <c r="B122"/>
  <c r="D123"/>
  <c r="B124"/>
  <c r="D125"/>
  <c r="B126"/>
  <c r="D127"/>
  <c r="B128"/>
  <c r="D129"/>
  <c r="B130"/>
  <c r="D131"/>
  <c r="B132"/>
  <c r="D133"/>
  <c r="B134"/>
  <c r="D135"/>
  <c r="B136"/>
  <c r="D137"/>
  <c r="B138"/>
  <c r="D139"/>
  <c r="B140"/>
  <c r="D141"/>
  <c r="B142"/>
  <c r="D143"/>
  <c r="B144"/>
  <c r="D145"/>
  <c r="B146"/>
  <c r="D147"/>
  <c r="B148"/>
  <c r="D149"/>
  <c r="B150"/>
  <c r="D151"/>
  <c r="B152"/>
  <c r="D153"/>
  <c r="B154"/>
  <c r="D155"/>
  <c r="B156"/>
  <c r="D157"/>
  <c r="B158"/>
  <c r="D159"/>
  <c r="B160"/>
  <c r="D161"/>
  <c r="B162"/>
  <c r="D163"/>
  <c r="B164"/>
  <c r="D165"/>
  <c r="B166"/>
  <c r="D167"/>
  <c r="B168"/>
  <c r="D169"/>
  <c r="B170"/>
  <c r="D171"/>
  <c r="B172"/>
  <c r="D173"/>
  <c r="B174"/>
  <c r="D175"/>
  <c r="B176"/>
  <c r="D177"/>
  <c r="B178"/>
  <c r="D179"/>
  <c r="B180"/>
  <c r="D181"/>
  <c r="B182"/>
  <c r="D183"/>
  <c r="B184"/>
  <c r="D185"/>
  <c r="B186"/>
  <c r="D187"/>
  <c r="B188"/>
  <c r="D189"/>
  <c r="B190"/>
  <c r="D191"/>
  <c r="B192"/>
  <c r="D193"/>
  <c r="B194"/>
  <c r="D195"/>
  <c r="B196"/>
  <c r="D197"/>
  <c r="B198"/>
  <c r="D199"/>
  <c r="B200"/>
  <c r="D201"/>
  <c r="B202"/>
  <c r="D203"/>
  <c r="B204"/>
  <c r="D205"/>
  <c r="B206"/>
  <c r="D207"/>
  <c r="B208"/>
  <c r="D209"/>
  <c r="B210"/>
  <c r="D211"/>
  <c r="B212"/>
  <c r="D213"/>
  <c r="B214"/>
  <c r="D215"/>
  <c r="B216"/>
  <c r="D217"/>
  <c r="D219"/>
  <c r="D221"/>
  <c r="D223"/>
  <c r="D225"/>
  <c r="D227"/>
  <c r="D229"/>
  <c r="D231"/>
  <c r="D233"/>
  <c r="D235"/>
  <c r="D237"/>
  <c r="D239"/>
  <c r="D241"/>
  <c r="D243"/>
  <c r="D246"/>
  <c r="D248"/>
  <c r="D250"/>
  <c r="D252"/>
  <c r="D254"/>
  <c r="D256"/>
  <c r="D258"/>
  <c r="D260"/>
  <c r="D262"/>
  <c r="D264"/>
  <c r="D266"/>
  <c r="D268"/>
  <c r="D270"/>
  <c r="B271"/>
  <c r="D272"/>
  <c r="D274"/>
  <c r="D276"/>
  <c r="D278"/>
  <c r="D280"/>
  <c r="B281"/>
  <c r="D282"/>
  <c r="B283"/>
  <c r="D284"/>
  <c r="B285"/>
  <c r="D286"/>
  <c r="B287"/>
  <c r="D288"/>
  <c r="B289"/>
  <c r="D290"/>
  <c r="B291"/>
  <c r="D292"/>
  <c r="B293"/>
  <c r="D294"/>
  <c r="B295"/>
  <c r="D296"/>
  <c r="B297"/>
  <c r="D298"/>
  <c r="B299"/>
  <c r="D300"/>
  <c r="B301"/>
  <c r="D302"/>
  <c r="B303"/>
  <c r="D304"/>
  <c r="B305"/>
  <c r="D306"/>
  <c r="B307"/>
  <c r="D308"/>
  <c r="B309"/>
  <c r="D310"/>
  <c r="B311"/>
  <c r="D312"/>
  <c r="B313"/>
  <c r="D314"/>
  <c r="B315"/>
  <c r="D316"/>
  <c r="B317"/>
  <c r="D318"/>
  <c r="B319"/>
  <c r="D320"/>
  <c r="B321"/>
  <c r="D322"/>
  <c r="B323"/>
  <c r="D324"/>
  <c r="B325"/>
  <c r="D326"/>
  <c r="B327"/>
  <c r="D328"/>
  <c r="B329"/>
  <c r="D330"/>
  <c r="B331"/>
  <c r="D332"/>
  <c r="B333"/>
  <c r="D334"/>
  <c r="B335"/>
  <c r="D336"/>
  <c r="B337"/>
  <c r="D338"/>
  <c r="B339"/>
  <c r="D340"/>
  <c r="B341"/>
  <c r="D342"/>
  <c r="B343"/>
  <c r="D344"/>
  <c r="B345"/>
  <c r="D346"/>
  <c r="B347"/>
  <c r="D348"/>
  <c r="B349"/>
  <c r="D350"/>
  <c r="B351"/>
  <c r="D352"/>
  <c r="B353"/>
  <c r="D354"/>
  <c r="B355"/>
  <c r="D356"/>
  <c r="B357"/>
  <c r="D358"/>
  <c r="B359"/>
  <c r="D360"/>
  <c r="B361"/>
  <c r="D362"/>
  <c r="B363"/>
  <c r="D364"/>
  <c r="B365"/>
  <c r="D366"/>
  <c r="B367"/>
  <c r="D368"/>
  <c r="B369"/>
  <c r="D370"/>
  <c r="B371"/>
  <c r="D372"/>
  <c r="B373"/>
  <c r="D374"/>
  <c r="B375"/>
  <c r="D376"/>
  <c r="B377"/>
  <c r="D378"/>
  <c r="B379"/>
  <c r="D380"/>
  <c r="B381"/>
  <c r="D382"/>
  <c r="B383"/>
  <c r="D384"/>
  <c r="B385"/>
  <c r="D386"/>
  <c r="B387"/>
  <c r="D388"/>
  <c r="B389"/>
  <c r="D390"/>
  <c r="B391"/>
  <c r="D392"/>
  <c r="B393"/>
  <c r="D394"/>
  <c r="B395"/>
  <c r="D396"/>
  <c r="B397"/>
  <c r="D398"/>
  <c r="B399"/>
  <c r="D400"/>
  <c r="B401"/>
  <c r="D402"/>
  <c r="B403"/>
  <c r="D404"/>
  <c r="B405"/>
  <c r="D406"/>
  <c r="B407"/>
  <c r="D408"/>
  <c r="B409"/>
  <c r="D410"/>
  <c r="D412"/>
  <c r="D414"/>
  <c r="B415"/>
  <c r="D416"/>
  <c r="D418"/>
  <c r="D420"/>
  <c r="D422"/>
  <c r="D424"/>
  <c r="D426"/>
  <c r="D428"/>
  <c r="D430"/>
  <c r="B431"/>
  <c r="D432"/>
  <c r="D434"/>
  <c r="D436"/>
  <c r="D438"/>
  <c r="D440"/>
  <c r="D442"/>
  <c r="D444"/>
  <c r="D446"/>
  <c r="B447"/>
  <c r="D448"/>
  <c r="D450"/>
  <c r="D452"/>
  <c r="D454"/>
  <c r="D456"/>
  <c r="D458"/>
  <c r="D460"/>
  <c r="D462"/>
  <c r="B463"/>
  <c r="D464"/>
  <c r="D466"/>
  <c r="D468"/>
  <c r="B469"/>
  <c r="D470"/>
  <c r="B471"/>
  <c r="D472"/>
  <c r="B473"/>
  <c r="D474"/>
  <c r="B475"/>
  <c r="D476"/>
  <c r="B477"/>
  <c r="D478"/>
  <c r="B479"/>
  <c r="D480"/>
  <c r="B481"/>
  <c r="D482"/>
  <c r="B2"/>
  <c r="C483"/>
  <c r="B483"/>
  <c r="C485"/>
  <c r="B485"/>
  <c r="C487"/>
  <c r="D487"/>
  <c r="B487"/>
  <c r="D4"/>
  <c r="D6"/>
  <c r="D8"/>
  <c r="D10"/>
  <c r="D12"/>
  <c r="B13"/>
  <c r="D14"/>
  <c r="B15"/>
  <c r="D16"/>
  <c r="B17"/>
  <c r="D18"/>
  <c r="B19"/>
  <c r="D20"/>
  <c r="B21"/>
  <c r="D22"/>
  <c r="B23"/>
  <c r="D24"/>
  <c r="B25"/>
  <c r="D26"/>
  <c r="B27"/>
  <c r="D28"/>
  <c r="B29"/>
  <c r="D30"/>
  <c r="B31"/>
  <c r="D32"/>
  <c r="D34"/>
  <c r="D36"/>
  <c r="D38"/>
  <c r="D40"/>
  <c r="D42"/>
  <c r="D44"/>
  <c r="B45"/>
  <c r="D46"/>
  <c r="B47"/>
  <c r="D48"/>
  <c r="D50"/>
  <c r="B51"/>
  <c r="D52"/>
  <c r="B53"/>
  <c r="D54"/>
  <c r="D56"/>
  <c r="D58"/>
  <c r="B59"/>
  <c r="D60"/>
  <c r="B61"/>
  <c r="D62"/>
  <c r="B63"/>
  <c r="D64"/>
  <c r="B65"/>
  <c r="D66"/>
  <c r="B67"/>
  <c r="D68"/>
  <c r="B69"/>
  <c r="D70"/>
  <c r="B71"/>
  <c r="D72"/>
  <c r="B73"/>
  <c r="D74"/>
  <c r="B75"/>
  <c r="D76"/>
  <c r="B77"/>
  <c r="D78"/>
  <c r="B79"/>
  <c r="D80"/>
  <c r="B81"/>
  <c r="D82"/>
  <c r="B83"/>
  <c r="D84"/>
  <c r="B85"/>
  <c r="D86"/>
  <c r="B87"/>
  <c r="D88"/>
  <c r="B89"/>
  <c r="D90"/>
  <c r="B91"/>
  <c r="D92"/>
  <c r="B93"/>
  <c r="D94"/>
  <c r="B95"/>
  <c r="D96"/>
  <c r="D98"/>
  <c r="D100"/>
  <c r="D102"/>
  <c r="B103"/>
  <c r="D104"/>
  <c r="B105"/>
  <c r="D106"/>
  <c r="B107"/>
  <c r="D108"/>
  <c r="B109"/>
  <c r="D110"/>
  <c r="B111"/>
  <c r="D112"/>
  <c r="D114"/>
  <c r="D116"/>
  <c r="D118"/>
  <c r="D120"/>
  <c r="D122"/>
  <c r="D124"/>
  <c r="B125"/>
  <c r="D126"/>
  <c r="B127"/>
  <c r="D128"/>
  <c r="D130"/>
  <c r="D132"/>
  <c r="D134"/>
  <c r="D136"/>
  <c r="D138"/>
  <c r="D140"/>
  <c r="D142"/>
  <c r="D144"/>
  <c r="D146"/>
  <c r="D148"/>
  <c r="D150"/>
  <c r="D152"/>
  <c r="D154"/>
  <c r="D156"/>
  <c r="D158"/>
  <c r="B159"/>
  <c r="D160"/>
  <c r="D162"/>
  <c r="D164"/>
  <c r="D166"/>
  <c r="D168"/>
  <c r="D170"/>
  <c r="D172"/>
  <c r="D174"/>
  <c r="D176"/>
  <c r="D178"/>
  <c r="D180"/>
  <c r="D182"/>
  <c r="D184"/>
  <c r="B185"/>
  <c r="D186"/>
  <c r="D188"/>
  <c r="D190"/>
  <c r="D192"/>
  <c r="D194"/>
  <c r="D196"/>
  <c r="D198"/>
  <c r="B199"/>
  <c r="D200"/>
  <c r="B201"/>
  <c r="D202"/>
  <c r="B203"/>
  <c r="D204"/>
  <c r="B205"/>
  <c r="D206"/>
  <c r="B207"/>
  <c r="D208"/>
  <c r="B209"/>
  <c r="D210"/>
  <c r="B211"/>
  <c r="D212"/>
  <c r="B213"/>
  <c r="D214"/>
  <c r="B215"/>
  <c r="D216"/>
  <c r="B217"/>
  <c r="D218"/>
  <c r="B219"/>
  <c r="D220"/>
  <c r="B221"/>
  <c r="D222"/>
  <c r="B223"/>
  <c r="D224"/>
  <c r="B225"/>
  <c r="D226"/>
  <c r="B227"/>
  <c r="D228"/>
  <c r="B229"/>
  <c r="D230"/>
  <c r="B231"/>
  <c r="D232"/>
  <c r="B233"/>
  <c r="D234"/>
  <c r="B235"/>
  <c r="D236"/>
  <c r="B237"/>
  <c r="D238"/>
  <c r="B239"/>
  <c r="D240"/>
  <c r="B241"/>
  <c r="D242"/>
  <c r="B243"/>
  <c r="D244"/>
  <c r="B245"/>
  <c r="B246"/>
  <c r="D247"/>
  <c r="B248"/>
  <c r="D249"/>
  <c r="B250"/>
  <c r="D251"/>
  <c r="B252"/>
  <c r="D253"/>
  <c r="B254"/>
  <c r="D255"/>
  <c r="B256"/>
  <c r="D257"/>
  <c r="B258"/>
  <c r="D259"/>
  <c r="B260"/>
  <c r="D261"/>
  <c r="B262"/>
  <c r="D263"/>
  <c r="B264"/>
  <c r="D265"/>
  <c r="B266"/>
  <c r="D267"/>
  <c r="B268"/>
  <c r="D269"/>
  <c r="B270"/>
  <c r="D271"/>
  <c r="B272"/>
  <c r="D273"/>
  <c r="B274"/>
  <c r="D275"/>
  <c r="B276"/>
  <c r="D277"/>
  <c r="B278"/>
  <c r="D279"/>
  <c r="B280"/>
  <c r="D281"/>
  <c r="B282"/>
  <c r="D283"/>
  <c r="B284"/>
  <c r="D285"/>
  <c r="B286"/>
  <c r="D287"/>
  <c r="B288"/>
  <c r="D289"/>
  <c r="B290"/>
  <c r="D291"/>
  <c r="B292"/>
  <c r="D293"/>
  <c r="B294"/>
  <c r="D295"/>
  <c r="B296"/>
  <c r="D297"/>
  <c r="B298"/>
  <c r="D299"/>
  <c r="B300"/>
  <c r="D301"/>
  <c r="D303"/>
  <c r="B304"/>
  <c r="D305"/>
  <c r="D307"/>
  <c r="D309"/>
  <c r="D311"/>
  <c r="D313"/>
  <c r="D315"/>
  <c r="D317"/>
  <c r="D319"/>
  <c r="D321"/>
  <c r="D323"/>
  <c r="D325"/>
  <c r="D327"/>
  <c r="D329"/>
  <c r="D331"/>
  <c r="D333"/>
  <c r="D335"/>
  <c r="D337"/>
  <c r="D339"/>
  <c r="D341"/>
  <c r="D343"/>
  <c r="D345"/>
  <c r="D347"/>
  <c r="D349"/>
  <c r="D351"/>
  <c r="D353"/>
  <c r="D355"/>
  <c r="D357"/>
  <c r="D359"/>
  <c r="D361"/>
  <c r="D363"/>
  <c r="D365"/>
  <c r="D367"/>
  <c r="D369"/>
  <c r="D371"/>
  <c r="D373"/>
  <c r="D375"/>
  <c r="D377"/>
  <c r="D379"/>
  <c r="D381"/>
  <c r="D383"/>
  <c r="D385"/>
  <c r="D387"/>
  <c r="D389"/>
  <c r="D391"/>
  <c r="D393"/>
  <c r="D395"/>
  <c r="D397"/>
  <c r="D399"/>
  <c r="D401"/>
  <c r="D403"/>
  <c r="D405"/>
  <c r="D407"/>
  <c r="D409"/>
  <c r="D411"/>
  <c r="B412"/>
  <c r="D413"/>
  <c r="B414"/>
  <c r="D415"/>
  <c r="B416"/>
  <c r="D417"/>
  <c r="B418"/>
  <c r="D419"/>
  <c r="B420"/>
  <c r="D421"/>
  <c r="B422"/>
  <c r="D423"/>
  <c r="B424"/>
  <c r="D425"/>
  <c r="B426"/>
  <c r="D427"/>
  <c r="B428"/>
  <c r="D429"/>
  <c r="B430"/>
  <c r="D431"/>
  <c r="B432"/>
  <c r="D433"/>
  <c r="B434"/>
  <c r="D435"/>
  <c r="B436"/>
  <c r="D437"/>
  <c r="B438"/>
  <c r="D439"/>
  <c r="B440"/>
  <c r="D441"/>
  <c r="B442"/>
  <c r="D443"/>
  <c r="B444"/>
  <c r="D445"/>
  <c r="B446"/>
  <c r="D447"/>
  <c r="B448"/>
  <c r="D449"/>
  <c r="B450"/>
  <c r="D451"/>
  <c r="B452"/>
  <c r="D453"/>
  <c r="B454"/>
  <c r="D455"/>
  <c r="B456"/>
  <c r="D457"/>
  <c r="B458"/>
  <c r="D459"/>
  <c r="B460"/>
  <c r="D461"/>
  <c r="B462"/>
  <c r="D463"/>
  <c r="B464"/>
  <c r="D465"/>
  <c r="B466"/>
  <c r="D467"/>
  <c r="B468"/>
  <c r="D469"/>
  <c r="B470"/>
  <c r="D471"/>
  <c r="B472"/>
  <c r="D473"/>
  <c r="B474"/>
  <c r="D475"/>
  <c r="B476"/>
  <c r="D477"/>
  <c r="B478"/>
  <c r="D479"/>
  <c r="B480"/>
  <c r="D481"/>
  <c r="B482"/>
  <c r="D484"/>
  <c r="D486"/>
  <c r="D488"/>
  <c r="B489"/>
  <c r="D490"/>
  <c r="B491"/>
  <c r="D492"/>
  <c r="B493"/>
  <c r="D494"/>
  <c r="B495"/>
  <c r="D496"/>
  <c r="B497"/>
  <c r="D498"/>
  <c r="B499"/>
  <c r="D500"/>
  <c r="C1"/>
  <c r="D489"/>
  <c r="D491"/>
  <c r="D493"/>
  <c r="D495"/>
  <c r="D497"/>
  <c r="D499"/>
  <c r="D245"/>
  <c r="G16" i="22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I6"/>
  <c r="I7"/>
  <c r="G7" s="1"/>
  <c r="I8"/>
  <c r="G8" s="1"/>
  <c r="G9" s="1"/>
  <c r="I9"/>
  <c r="I10"/>
  <c r="I11"/>
  <c r="I12"/>
  <c r="I13"/>
  <c r="G13" s="1"/>
  <c r="I14"/>
  <c r="G14" s="1"/>
  <c r="G15" s="1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K134" s="1"/>
  <c r="I135"/>
  <c r="K135" s="1"/>
  <c r="I136"/>
  <c r="K136" s="1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J326" s="1"/>
  <c r="I327"/>
  <c r="J327" s="1"/>
  <c r="I328"/>
  <c r="J328" s="1"/>
  <c r="I329"/>
  <c r="J329" s="1"/>
  <c r="I330"/>
  <c r="J330" s="1"/>
  <c r="I331"/>
  <c r="J331" s="1"/>
  <c r="I332"/>
  <c r="J332" s="1"/>
  <c r="I333"/>
  <c r="J333" s="1"/>
  <c r="I334"/>
  <c r="J334" s="1"/>
  <c r="I335"/>
  <c r="J335" s="1"/>
  <c r="I336"/>
  <c r="J336" s="1"/>
  <c r="I337"/>
  <c r="J337" s="1"/>
  <c r="I338"/>
  <c r="J338" s="1"/>
  <c r="I339"/>
  <c r="J339" s="1"/>
  <c r="I340"/>
  <c r="J340" s="1"/>
  <c r="I341"/>
  <c r="J341" s="1"/>
  <c r="I342"/>
  <c r="J342" s="1"/>
  <c r="I343"/>
  <c r="J343" s="1"/>
  <c r="I344"/>
  <c r="J344" s="1"/>
  <c r="I345"/>
  <c r="J345" s="1"/>
  <c r="I346"/>
  <c r="J346" s="1"/>
  <c r="I347"/>
  <c r="J347" s="1"/>
  <c r="I348"/>
  <c r="J348" s="1"/>
  <c r="I349"/>
  <c r="J349" s="1"/>
  <c r="I350"/>
  <c r="J350" s="1"/>
  <c r="I351"/>
  <c r="J351" s="1"/>
  <c r="I352"/>
  <c r="J352" s="1"/>
  <c r="I353"/>
  <c r="J353" s="1"/>
  <c r="I354"/>
  <c r="J354" s="1"/>
  <c r="I355"/>
  <c r="J355" s="1"/>
  <c r="I356"/>
  <c r="J356" s="1"/>
  <c r="I357"/>
  <c r="J357" s="1"/>
  <c r="I358"/>
  <c r="J358" s="1"/>
  <c r="I359"/>
  <c r="J359" s="1"/>
  <c r="I360"/>
  <c r="J360" s="1"/>
  <c r="I361"/>
  <c r="J361" s="1"/>
  <c r="I362"/>
  <c r="J362" s="1"/>
  <c r="I363"/>
  <c r="J363" s="1"/>
  <c r="I364"/>
  <c r="J364" s="1"/>
  <c r="I365"/>
  <c r="J365" s="1"/>
  <c r="I366"/>
  <c r="J366" s="1"/>
  <c r="I367"/>
  <c r="J367" s="1"/>
  <c r="I368"/>
  <c r="J368" s="1"/>
  <c r="I369"/>
  <c r="J369" s="1"/>
  <c r="I370"/>
  <c r="J370" s="1"/>
  <c r="I371"/>
  <c r="J371" s="1"/>
  <c r="I372"/>
  <c r="J372" s="1"/>
  <c r="I373"/>
  <c r="J373" s="1"/>
  <c r="I374"/>
  <c r="J374" s="1"/>
  <c r="I375"/>
  <c r="J375" s="1"/>
  <c r="I376"/>
  <c r="J376" s="1"/>
  <c r="I377"/>
  <c r="J377" s="1"/>
  <c r="I378"/>
  <c r="J378" s="1"/>
  <c r="I379"/>
  <c r="J379" s="1"/>
  <c r="I380"/>
  <c r="J380" s="1"/>
  <c r="I381"/>
  <c r="J381" s="1"/>
  <c r="I382"/>
  <c r="J382" s="1"/>
  <c r="I383"/>
  <c r="J383" s="1"/>
  <c r="I384"/>
  <c r="J384" s="1"/>
  <c r="I385"/>
  <c r="J385" s="1"/>
  <c r="I386"/>
  <c r="J386" s="1"/>
  <c r="I387"/>
  <c r="J387" s="1"/>
  <c r="I388"/>
  <c r="J388" s="1"/>
  <c r="I389"/>
  <c r="J389" s="1"/>
  <c r="I390"/>
  <c r="J390" s="1"/>
  <c r="I391"/>
  <c r="J391" s="1"/>
  <c r="I392"/>
  <c r="J392" s="1"/>
  <c r="I393"/>
  <c r="J393" s="1"/>
  <c r="I394"/>
  <c r="J394" s="1"/>
  <c r="I395"/>
  <c r="J395" s="1"/>
  <c r="I396"/>
  <c r="J396" s="1"/>
  <c r="I397"/>
  <c r="J397" s="1"/>
  <c r="I398"/>
  <c r="J398" s="1"/>
  <c r="I399"/>
  <c r="J399" s="1"/>
  <c r="I400"/>
  <c r="J400" s="1"/>
  <c r="I401"/>
  <c r="J401" s="1"/>
  <c r="I402"/>
  <c r="J402" s="1"/>
  <c r="I403"/>
  <c r="J403" s="1"/>
  <c r="I404"/>
  <c r="J404" s="1"/>
  <c r="I405"/>
  <c r="J405" s="1"/>
  <c r="I406"/>
  <c r="J406" s="1"/>
  <c r="I407"/>
  <c r="J407" s="1"/>
  <c r="I408"/>
  <c r="J408" s="1"/>
  <c r="I409"/>
  <c r="J409" s="1"/>
  <c r="I410"/>
  <c r="J410" s="1"/>
  <c r="I411"/>
  <c r="J411" s="1"/>
  <c r="I412"/>
  <c r="J412" s="1"/>
  <c r="I413"/>
  <c r="J413" s="1"/>
  <c r="I414"/>
  <c r="J414" s="1"/>
  <c r="I415"/>
  <c r="J415" s="1"/>
  <c r="I416"/>
  <c r="J416" s="1"/>
  <c r="I417"/>
  <c r="J417" s="1"/>
  <c r="I418"/>
  <c r="J418" s="1"/>
  <c r="I419"/>
  <c r="J419" s="1"/>
  <c r="I420"/>
  <c r="J420" s="1"/>
  <c r="I421"/>
  <c r="J421" s="1"/>
  <c r="I422"/>
  <c r="J422" s="1"/>
  <c r="I423"/>
  <c r="J423" s="1"/>
  <c r="I424"/>
  <c r="J424" s="1"/>
  <c r="I425"/>
  <c r="J425" s="1"/>
  <c r="I426"/>
  <c r="J426" s="1"/>
  <c r="I427"/>
  <c r="J427" s="1"/>
  <c r="I428"/>
  <c r="J428" s="1"/>
  <c r="I429"/>
  <c r="J429" s="1"/>
  <c r="I430"/>
  <c r="J430" s="1"/>
  <c r="I431"/>
  <c r="J431" s="1"/>
  <c r="I432"/>
  <c r="J432" s="1"/>
  <c r="I433"/>
  <c r="J433" s="1"/>
  <c r="I434"/>
  <c r="J434" s="1"/>
  <c r="I435"/>
  <c r="J435" s="1"/>
  <c r="I436"/>
  <c r="J436" s="1"/>
  <c r="I437"/>
  <c r="J437" s="1"/>
  <c r="I438"/>
  <c r="J438" s="1"/>
  <c r="I439"/>
  <c r="J439" s="1"/>
  <c r="I440"/>
  <c r="J440" s="1"/>
  <c r="I441"/>
  <c r="J441" s="1"/>
  <c r="I442"/>
  <c r="J442" s="1"/>
  <c r="I443"/>
  <c r="J443" s="1"/>
  <c r="I444"/>
  <c r="J444" s="1"/>
  <c r="I445"/>
  <c r="J445" s="1"/>
  <c r="I446"/>
  <c r="J446" s="1"/>
  <c r="I447"/>
  <c r="J447" s="1"/>
  <c r="I448"/>
  <c r="J448" s="1"/>
  <c r="I449"/>
  <c r="J449" s="1"/>
  <c r="I450"/>
  <c r="J450" s="1"/>
  <c r="I451"/>
  <c r="J451" s="1"/>
  <c r="I452"/>
  <c r="J452" s="1"/>
  <c r="I453"/>
  <c r="J453" s="1"/>
  <c r="I454"/>
  <c r="J454" s="1"/>
  <c r="I455"/>
  <c r="J455" s="1"/>
  <c r="I456"/>
  <c r="J456" s="1"/>
  <c r="I457"/>
  <c r="J457" s="1"/>
  <c r="I458"/>
  <c r="J458" s="1"/>
  <c r="I459"/>
  <c r="J459" s="1"/>
  <c r="I460"/>
  <c r="J460" s="1"/>
  <c r="I461"/>
  <c r="J461" s="1"/>
  <c r="I462"/>
  <c r="J462" s="1"/>
  <c r="I463"/>
  <c r="J463" s="1"/>
  <c r="I464"/>
  <c r="J464" s="1"/>
  <c r="I465"/>
  <c r="J465" s="1"/>
  <c r="I466"/>
  <c r="J466" s="1"/>
  <c r="I467"/>
  <c r="J467" s="1"/>
  <c r="I468"/>
  <c r="J468" s="1"/>
  <c r="I469"/>
  <c r="J469" s="1"/>
  <c r="I470"/>
  <c r="J470" s="1"/>
  <c r="I471"/>
  <c r="J471" s="1"/>
  <c r="I472"/>
  <c r="J472" s="1"/>
  <c r="I473"/>
  <c r="J473" s="1"/>
  <c r="I474"/>
  <c r="J474" s="1"/>
  <c r="I475"/>
  <c r="J475" s="1"/>
  <c r="I476"/>
  <c r="J476" s="1"/>
  <c r="I477"/>
  <c r="J477" s="1"/>
  <c r="I478"/>
  <c r="J478" s="1"/>
  <c r="I479"/>
  <c r="J479" s="1"/>
  <c r="I480"/>
  <c r="J480" s="1"/>
  <c r="I481"/>
  <c r="J481" s="1"/>
  <c r="I482"/>
  <c r="J482" s="1"/>
  <c r="I483"/>
  <c r="J483" s="1"/>
  <c r="I484"/>
  <c r="J484" s="1"/>
  <c r="I485"/>
  <c r="J485" s="1"/>
  <c r="I486"/>
  <c r="J486" s="1"/>
  <c r="I487"/>
  <c r="J487" s="1"/>
  <c r="I488"/>
  <c r="J488" s="1"/>
  <c r="I489"/>
  <c r="J489" s="1"/>
  <c r="I490"/>
  <c r="J490" s="1"/>
  <c r="I491"/>
  <c r="J491" s="1"/>
  <c r="I492"/>
  <c r="J492" s="1"/>
  <c r="I493"/>
  <c r="J493" s="1"/>
  <c r="I494"/>
  <c r="J494" s="1"/>
  <c r="I495"/>
  <c r="J495" s="1"/>
  <c r="I496"/>
  <c r="J496" s="1"/>
  <c r="I497"/>
  <c r="J497" s="1"/>
  <c r="I498"/>
  <c r="J498" s="1"/>
  <c r="I499"/>
  <c r="J499" s="1"/>
  <c r="I500"/>
  <c r="J500" s="1"/>
  <c r="D1" i="28" l="1"/>
  <c r="C2"/>
  <c r="G10" i="22"/>
  <c r="G11" s="1"/>
  <c r="G12" s="1"/>
  <c r="K369"/>
  <c r="K425"/>
  <c r="J324"/>
  <c r="L324"/>
  <c r="J322"/>
  <c r="L322"/>
  <c r="J320"/>
  <c r="L320"/>
  <c r="J318"/>
  <c r="L318"/>
  <c r="J316"/>
  <c r="L316"/>
  <c r="J314"/>
  <c r="L314"/>
  <c r="J312"/>
  <c r="L312"/>
  <c r="J310"/>
  <c r="L310"/>
  <c r="J308"/>
  <c r="L308"/>
  <c r="J306"/>
  <c r="L306"/>
  <c r="J304"/>
  <c r="L304"/>
  <c r="J302"/>
  <c r="L302"/>
  <c r="J300"/>
  <c r="L300"/>
  <c r="J298"/>
  <c r="L298"/>
  <c r="J296"/>
  <c r="L296"/>
  <c r="J294"/>
  <c r="L294"/>
  <c r="J292"/>
  <c r="L292"/>
  <c r="J290"/>
  <c r="L290"/>
  <c r="J288"/>
  <c r="L288"/>
  <c r="J286"/>
  <c r="L286"/>
  <c r="J284"/>
  <c r="L284"/>
  <c r="J282"/>
  <c r="L282"/>
  <c r="J280"/>
  <c r="L280"/>
  <c r="J278"/>
  <c r="L278"/>
  <c r="J276"/>
  <c r="L276"/>
  <c r="J274"/>
  <c r="L274"/>
  <c r="J272"/>
  <c r="L272"/>
  <c r="J270"/>
  <c r="L270"/>
  <c r="J268"/>
  <c r="L268"/>
  <c r="J266"/>
  <c r="L266"/>
  <c r="J264"/>
  <c r="L264"/>
  <c r="J262"/>
  <c r="L262"/>
  <c r="J260"/>
  <c r="L260"/>
  <c r="J258"/>
  <c r="L258"/>
  <c r="J256"/>
  <c r="L256"/>
  <c r="J254"/>
  <c r="L254"/>
  <c r="J252"/>
  <c r="L252"/>
  <c r="J250"/>
  <c r="L250"/>
  <c r="J248"/>
  <c r="L248"/>
  <c r="J246"/>
  <c r="L246"/>
  <c r="J244"/>
  <c r="L244"/>
  <c r="J242"/>
  <c r="L242"/>
  <c r="J240"/>
  <c r="L240"/>
  <c r="J238"/>
  <c r="L238"/>
  <c r="J236"/>
  <c r="L236"/>
  <c r="J234"/>
  <c r="L234"/>
  <c r="J232"/>
  <c r="L232"/>
  <c r="J230"/>
  <c r="L230"/>
  <c r="J228"/>
  <c r="L228"/>
  <c r="J226"/>
  <c r="L226"/>
  <c r="J224"/>
  <c r="L224"/>
  <c r="J222"/>
  <c r="L222"/>
  <c r="J220"/>
  <c r="L220"/>
  <c r="J218"/>
  <c r="L218"/>
  <c r="J216"/>
  <c r="L216"/>
  <c r="J214"/>
  <c r="L214"/>
  <c r="J212"/>
  <c r="L212"/>
  <c r="J210"/>
  <c r="L210"/>
  <c r="J208"/>
  <c r="L208"/>
  <c r="J206"/>
  <c r="L206"/>
  <c r="J204"/>
  <c r="L204"/>
  <c r="J202"/>
  <c r="L202"/>
  <c r="J200"/>
  <c r="L200"/>
  <c r="J198"/>
  <c r="L198"/>
  <c r="J196"/>
  <c r="L196"/>
  <c r="J194"/>
  <c r="L194"/>
  <c r="J192"/>
  <c r="L192"/>
  <c r="J190"/>
  <c r="L190"/>
  <c r="J188"/>
  <c r="L188"/>
  <c r="J186"/>
  <c r="L186"/>
  <c r="J184"/>
  <c r="L184"/>
  <c r="J182"/>
  <c r="L182"/>
  <c r="J180"/>
  <c r="L180"/>
  <c r="J178"/>
  <c r="L178"/>
  <c r="J176"/>
  <c r="L176"/>
  <c r="J174"/>
  <c r="L174"/>
  <c r="J172"/>
  <c r="L172"/>
  <c r="J170"/>
  <c r="L170"/>
  <c r="J169"/>
  <c r="L169"/>
  <c r="J168"/>
  <c r="L168"/>
  <c r="J166"/>
  <c r="L166"/>
  <c r="J165"/>
  <c r="L165"/>
  <c r="J164"/>
  <c r="L164"/>
  <c r="J163"/>
  <c r="L163"/>
  <c r="J162"/>
  <c r="L162"/>
  <c r="J161"/>
  <c r="L161"/>
  <c r="J160"/>
  <c r="L160"/>
  <c r="J159"/>
  <c r="L159"/>
  <c r="J158"/>
  <c r="L158"/>
  <c r="J157"/>
  <c r="L157"/>
  <c r="J156"/>
  <c r="L156"/>
  <c r="J155"/>
  <c r="L155"/>
  <c r="J154"/>
  <c r="L154"/>
  <c r="J153"/>
  <c r="L153"/>
  <c r="J152"/>
  <c r="L152"/>
  <c r="J151"/>
  <c r="L151"/>
  <c r="J150"/>
  <c r="L150"/>
  <c r="J149"/>
  <c r="L149"/>
  <c r="J148"/>
  <c r="L148"/>
  <c r="J147"/>
  <c r="L147"/>
  <c r="J146"/>
  <c r="L146"/>
  <c r="J145"/>
  <c r="L145"/>
  <c r="J144"/>
  <c r="L144"/>
  <c r="J143"/>
  <c r="L143"/>
  <c r="J142"/>
  <c r="L142"/>
  <c r="J141"/>
  <c r="L141"/>
  <c r="J140"/>
  <c r="L140"/>
  <c r="J139"/>
  <c r="L139"/>
  <c r="J138"/>
  <c r="L138"/>
  <c r="J137"/>
  <c r="L137"/>
  <c r="J136"/>
  <c r="L136"/>
  <c r="J135"/>
  <c r="L135"/>
  <c r="J134"/>
  <c r="L134"/>
  <c r="J132"/>
  <c r="L132"/>
  <c r="K132"/>
  <c r="J130"/>
  <c r="L130"/>
  <c r="K130"/>
  <c r="J128"/>
  <c r="L128"/>
  <c r="K128"/>
  <c r="J126"/>
  <c r="L126"/>
  <c r="K126"/>
  <c r="J124"/>
  <c r="L124"/>
  <c r="K124"/>
  <c r="J122"/>
  <c r="L122"/>
  <c r="K122"/>
  <c r="J120"/>
  <c r="L120"/>
  <c r="K120"/>
  <c r="J118"/>
  <c r="L118"/>
  <c r="K118"/>
  <c r="J116"/>
  <c r="L116"/>
  <c r="K116"/>
  <c r="J114"/>
  <c r="L114"/>
  <c r="K114"/>
  <c r="J112"/>
  <c r="L112"/>
  <c r="K112"/>
  <c r="J110"/>
  <c r="L110"/>
  <c r="K110"/>
  <c r="J108"/>
  <c r="L108"/>
  <c r="K108"/>
  <c r="J106"/>
  <c r="L106"/>
  <c r="K106"/>
  <c r="J104"/>
  <c r="L104"/>
  <c r="K104"/>
  <c r="J102"/>
  <c r="L102"/>
  <c r="K102"/>
  <c r="J100"/>
  <c r="L100"/>
  <c r="K100"/>
  <c r="J98"/>
  <c r="L98"/>
  <c r="K98"/>
  <c r="J96"/>
  <c r="L96"/>
  <c r="K96"/>
  <c r="J94"/>
  <c r="L94"/>
  <c r="K94"/>
  <c r="J92"/>
  <c r="L92"/>
  <c r="K92"/>
  <c r="J90"/>
  <c r="L90"/>
  <c r="K90"/>
  <c r="J88"/>
  <c r="L88"/>
  <c r="K88"/>
  <c r="J86"/>
  <c r="L86"/>
  <c r="K86"/>
  <c r="J84"/>
  <c r="L84"/>
  <c r="K84"/>
  <c r="J82"/>
  <c r="L82"/>
  <c r="K82"/>
  <c r="J80"/>
  <c r="L80"/>
  <c r="K80"/>
  <c r="J78"/>
  <c r="L78"/>
  <c r="K78"/>
  <c r="J76"/>
  <c r="L76"/>
  <c r="K76"/>
  <c r="J74"/>
  <c r="L74"/>
  <c r="K74"/>
  <c r="J72"/>
  <c r="L72"/>
  <c r="K72"/>
  <c r="J70"/>
  <c r="L70"/>
  <c r="K70"/>
  <c r="J68"/>
  <c r="L68"/>
  <c r="K68"/>
  <c r="J66"/>
  <c r="L66"/>
  <c r="K66"/>
  <c r="J64"/>
  <c r="L64"/>
  <c r="K64"/>
  <c r="J62"/>
  <c r="L62"/>
  <c r="K62"/>
  <c r="J60"/>
  <c r="L60"/>
  <c r="K60"/>
  <c r="J58"/>
  <c r="L58"/>
  <c r="K58"/>
  <c r="J56"/>
  <c r="L56"/>
  <c r="K56"/>
  <c r="J54"/>
  <c r="L54"/>
  <c r="K54"/>
  <c r="J52"/>
  <c r="L52"/>
  <c r="K52"/>
  <c r="J50"/>
  <c r="L50"/>
  <c r="K50"/>
  <c r="J48"/>
  <c r="L48"/>
  <c r="K48"/>
  <c r="J46"/>
  <c r="L46"/>
  <c r="K46"/>
  <c r="J44"/>
  <c r="L44"/>
  <c r="K44"/>
  <c r="J42"/>
  <c r="L42"/>
  <c r="K42"/>
  <c r="J40"/>
  <c r="L40"/>
  <c r="K40"/>
  <c r="J38"/>
  <c r="L38"/>
  <c r="K38"/>
  <c r="J36"/>
  <c r="L36"/>
  <c r="K36"/>
  <c r="J34"/>
  <c r="L34"/>
  <c r="K34"/>
  <c r="J32"/>
  <c r="L32"/>
  <c r="K32"/>
  <c r="J30"/>
  <c r="L30"/>
  <c r="K30"/>
  <c r="J28"/>
  <c r="L28"/>
  <c r="K28"/>
  <c r="J26"/>
  <c r="L26"/>
  <c r="K26"/>
  <c r="K499"/>
  <c r="K497"/>
  <c r="K495"/>
  <c r="K493"/>
  <c r="K491"/>
  <c r="K489"/>
  <c r="K487"/>
  <c r="K485"/>
  <c r="K483"/>
  <c r="K481"/>
  <c r="K479"/>
  <c r="K477"/>
  <c r="K475"/>
  <c r="K473"/>
  <c r="K471"/>
  <c r="K469"/>
  <c r="K467"/>
  <c r="K465"/>
  <c r="K463"/>
  <c r="K461"/>
  <c r="K459"/>
  <c r="K457"/>
  <c r="K455"/>
  <c r="K453"/>
  <c r="K451"/>
  <c r="K449"/>
  <c r="K447"/>
  <c r="K445"/>
  <c r="K443"/>
  <c r="K441"/>
  <c r="K439"/>
  <c r="K437"/>
  <c r="K435"/>
  <c r="K433"/>
  <c r="K431"/>
  <c r="K429"/>
  <c r="K427"/>
  <c r="K424"/>
  <c r="K423"/>
  <c r="K421"/>
  <c r="K419"/>
  <c r="K417"/>
  <c r="K415"/>
  <c r="K413"/>
  <c r="K411"/>
  <c r="K409"/>
  <c r="K407"/>
  <c r="K405"/>
  <c r="K403"/>
  <c r="K401"/>
  <c r="K399"/>
  <c r="K397"/>
  <c r="K395"/>
  <c r="K393"/>
  <c r="K391"/>
  <c r="K389"/>
  <c r="K387"/>
  <c r="K385"/>
  <c r="K383"/>
  <c r="K381"/>
  <c r="K379"/>
  <c r="K377"/>
  <c r="K375"/>
  <c r="K373"/>
  <c r="K371"/>
  <c r="K368"/>
  <c r="K367"/>
  <c r="K365"/>
  <c r="K363"/>
  <c r="K361"/>
  <c r="K359"/>
  <c r="K357"/>
  <c r="K355"/>
  <c r="K353"/>
  <c r="K351"/>
  <c r="K349"/>
  <c r="K347"/>
  <c r="K345"/>
  <c r="K343"/>
  <c r="K341"/>
  <c r="K339"/>
  <c r="K337"/>
  <c r="K335"/>
  <c r="K333"/>
  <c r="K331"/>
  <c r="K329"/>
  <c r="K327"/>
  <c r="J325"/>
  <c r="L325"/>
  <c r="J323"/>
  <c r="L323"/>
  <c r="J321"/>
  <c r="L321"/>
  <c r="J319"/>
  <c r="L319"/>
  <c r="J317"/>
  <c r="L317"/>
  <c r="J315"/>
  <c r="L315"/>
  <c r="J313"/>
  <c r="L313"/>
  <c r="J311"/>
  <c r="L311"/>
  <c r="J309"/>
  <c r="L309"/>
  <c r="J307"/>
  <c r="L307"/>
  <c r="J305"/>
  <c r="L305"/>
  <c r="J303"/>
  <c r="L303"/>
  <c r="J301"/>
  <c r="L301"/>
  <c r="J299"/>
  <c r="L299"/>
  <c r="J297"/>
  <c r="L297"/>
  <c r="J295"/>
  <c r="L295"/>
  <c r="J293"/>
  <c r="L293"/>
  <c r="J291"/>
  <c r="L291"/>
  <c r="J289"/>
  <c r="L289"/>
  <c r="J287"/>
  <c r="L287"/>
  <c r="J285"/>
  <c r="L285"/>
  <c r="J283"/>
  <c r="L283"/>
  <c r="J281"/>
  <c r="L281"/>
  <c r="J279"/>
  <c r="L279"/>
  <c r="J277"/>
  <c r="L277"/>
  <c r="J275"/>
  <c r="L275"/>
  <c r="J273"/>
  <c r="L273"/>
  <c r="J271"/>
  <c r="L271"/>
  <c r="J269"/>
  <c r="L269"/>
  <c r="J267"/>
  <c r="L267"/>
  <c r="J265"/>
  <c r="L265"/>
  <c r="J263"/>
  <c r="L263"/>
  <c r="J261"/>
  <c r="L261"/>
  <c r="J259"/>
  <c r="L259"/>
  <c r="J257"/>
  <c r="L257"/>
  <c r="J255"/>
  <c r="L255"/>
  <c r="J253"/>
  <c r="L253"/>
  <c r="J251"/>
  <c r="L251"/>
  <c r="J249"/>
  <c r="L249"/>
  <c r="J247"/>
  <c r="L247"/>
  <c r="J245"/>
  <c r="L245"/>
  <c r="J243"/>
  <c r="L243"/>
  <c r="J241"/>
  <c r="L241"/>
  <c r="J239"/>
  <c r="L239"/>
  <c r="J237"/>
  <c r="L237"/>
  <c r="J235"/>
  <c r="L235"/>
  <c r="J233"/>
  <c r="L233"/>
  <c r="J231"/>
  <c r="L231"/>
  <c r="J229"/>
  <c r="L229"/>
  <c r="J227"/>
  <c r="L227"/>
  <c r="J225"/>
  <c r="L225"/>
  <c r="J223"/>
  <c r="L223"/>
  <c r="J221"/>
  <c r="L221"/>
  <c r="J219"/>
  <c r="L219"/>
  <c r="J217"/>
  <c r="L217"/>
  <c r="J215"/>
  <c r="L215"/>
  <c r="J213"/>
  <c r="L213"/>
  <c r="J211"/>
  <c r="L211"/>
  <c r="J209"/>
  <c r="L209"/>
  <c r="J207"/>
  <c r="L207"/>
  <c r="J205"/>
  <c r="L205"/>
  <c r="J203"/>
  <c r="L203"/>
  <c r="J201"/>
  <c r="L201"/>
  <c r="J199"/>
  <c r="L199"/>
  <c r="J197"/>
  <c r="L197"/>
  <c r="J195"/>
  <c r="L195"/>
  <c r="J193"/>
  <c r="L193"/>
  <c r="J191"/>
  <c r="L191"/>
  <c r="J189"/>
  <c r="L189"/>
  <c r="J187"/>
  <c r="L187"/>
  <c r="J185"/>
  <c r="L185"/>
  <c r="J183"/>
  <c r="L183"/>
  <c r="J181"/>
  <c r="L181"/>
  <c r="J179"/>
  <c r="L179"/>
  <c r="J177"/>
  <c r="L177"/>
  <c r="J175"/>
  <c r="L175"/>
  <c r="J173"/>
  <c r="L173"/>
  <c r="J171"/>
  <c r="L171"/>
  <c r="J167"/>
  <c r="L167"/>
  <c r="J133"/>
  <c r="L133"/>
  <c r="K133"/>
  <c r="J131"/>
  <c r="L131"/>
  <c r="K131"/>
  <c r="J129"/>
  <c r="L129"/>
  <c r="K129"/>
  <c r="J127"/>
  <c r="L127"/>
  <c r="K127"/>
  <c r="J125"/>
  <c r="L125"/>
  <c r="K125"/>
  <c r="J123"/>
  <c r="L123"/>
  <c r="K123"/>
  <c r="J121"/>
  <c r="L121"/>
  <c r="K121"/>
  <c r="J119"/>
  <c r="L119"/>
  <c r="K119"/>
  <c r="J117"/>
  <c r="L117"/>
  <c r="K117"/>
  <c r="J115"/>
  <c r="L115"/>
  <c r="K115"/>
  <c r="J113"/>
  <c r="L113"/>
  <c r="K113"/>
  <c r="J111"/>
  <c r="L111"/>
  <c r="K111"/>
  <c r="J109"/>
  <c r="L109"/>
  <c r="K109"/>
  <c r="J107"/>
  <c r="L107"/>
  <c r="K107"/>
  <c r="J105"/>
  <c r="L105"/>
  <c r="K105"/>
  <c r="J103"/>
  <c r="L103"/>
  <c r="K103"/>
  <c r="J101"/>
  <c r="L101"/>
  <c r="K101"/>
  <c r="J99"/>
  <c r="L99"/>
  <c r="K99"/>
  <c r="J97"/>
  <c r="L97"/>
  <c r="K97"/>
  <c r="J95"/>
  <c r="L95"/>
  <c r="K95"/>
  <c r="J93"/>
  <c r="L93"/>
  <c r="K93"/>
  <c r="J91"/>
  <c r="L91"/>
  <c r="K91"/>
  <c r="J89"/>
  <c r="L89"/>
  <c r="K89"/>
  <c r="J87"/>
  <c r="L87"/>
  <c r="K87"/>
  <c r="J85"/>
  <c r="L85"/>
  <c r="K85"/>
  <c r="J83"/>
  <c r="L83"/>
  <c r="K83"/>
  <c r="J81"/>
  <c r="L81"/>
  <c r="K81"/>
  <c r="J79"/>
  <c r="L79"/>
  <c r="K79"/>
  <c r="J77"/>
  <c r="L77"/>
  <c r="K77"/>
  <c r="J75"/>
  <c r="L75"/>
  <c r="K75"/>
  <c r="J73"/>
  <c r="L73"/>
  <c r="K73"/>
  <c r="J71"/>
  <c r="L71"/>
  <c r="K71"/>
  <c r="J69"/>
  <c r="L69"/>
  <c r="K69"/>
  <c r="J67"/>
  <c r="L67"/>
  <c r="K67"/>
  <c r="J65"/>
  <c r="L65"/>
  <c r="K65"/>
  <c r="J63"/>
  <c r="L63"/>
  <c r="K63"/>
  <c r="J61"/>
  <c r="L61"/>
  <c r="K61"/>
  <c r="J59"/>
  <c r="L59"/>
  <c r="K59"/>
  <c r="J57"/>
  <c r="L57"/>
  <c r="K57"/>
  <c r="J55"/>
  <c r="L55"/>
  <c r="K55"/>
  <c r="J53"/>
  <c r="L53"/>
  <c r="K53"/>
  <c r="J51"/>
  <c r="L51"/>
  <c r="K51"/>
  <c r="J49"/>
  <c r="L49"/>
  <c r="K49"/>
  <c r="J47"/>
  <c r="L47"/>
  <c r="K47"/>
  <c r="J45"/>
  <c r="L45"/>
  <c r="K45"/>
  <c r="J43"/>
  <c r="L43"/>
  <c r="K43"/>
  <c r="J41"/>
  <c r="L41"/>
  <c r="K41"/>
  <c r="J39"/>
  <c r="L39"/>
  <c r="K39"/>
  <c r="J37"/>
  <c r="L37"/>
  <c r="K37"/>
  <c r="J35"/>
  <c r="L35"/>
  <c r="K35"/>
  <c r="J33"/>
  <c r="L33"/>
  <c r="K33"/>
  <c r="J31"/>
  <c r="L31"/>
  <c r="K31"/>
  <c r="J29"/>
  <c r="L29"/>
  <c r="K29"/>
  <c r="J27"/>
  <c r="L27"/>
  <c r="K27"/>
  <c r="K500"/>
  <c r="K498"/>
  <c r="K496"/>
  <c r="K494"/>
  <c r="K492"/>
  <c r="K490"/>
  <c r="K488"/>
  <c r="K486"/>
  <c r="K484"/>
  <c r="K482"/>
  <c r="K480"/>
  <c r="K478"/>
  <c r="K476"/>
  <c r="K474"/>
  <c r="K472"/>
  <c r="K470"/>
  <c r="K468"/>
  <c r="K466"/>
  <c r="K464"/>
  <c r="K462"/>
  <c r="K460"/>
  <c r="K458"/>
  <c r="K456"/>
  <c r="K454"/>
  <c r="K452"/>
  <c r="K450"/>
  <c r="K448"/>
  <c r="K446"/>
  <c r="K444"/>
  <c r="K442"/>
  <c r="K440"/>
  <c r="K438"/>
  <c r="K436"/>
  <c r="K434"/>
  <c r="K432"/>
  <c r="K430"/>
  <c r="K428"/>
  <c r="K426"/>
  <c r="K422"/>
  <c r="K420"/>
  <c r="K418"/>
  <c r="K416"/>
  <c r="K414"/>
  <c r="K412"/>
  <c r="K410"/>
  <c r="K408"/>
  <c r="K406"/>
  <c r="K404"/>
  <c r="K402"/>
  <c r="K400"/>
  <c r="K398"/>
  <c r="K396"/>
  <c r="K394"/>
  <c r="K392"/>
  <c r="K390"/>
  <c r="K388"/>
  <c r="K386"/>
  <c r="K384"/>
  <c r="K382"/>
  <c r="K380"/>
  <c r="K378"/>
  <c r="K376"/>
  <c r="K374"/>
  <c r="K372"/>
  <c r="K370"/>
  <c r="K366"/>
  <c r="K364"/>
  <c r="K362"/>
  <c r="K360"/>
  <c r="K358"/>
  <c r="K356"/>
  <c r="K354"/>
  <c r="K352"/>
  <c r="K350"/>
  <c r="K348"/>
  <c r="K346"/>
  <c r="K344"/>
  <c r="K342"/>
  <c r="K340"/>
  <c r="K338"/>
  <c r="K336"/>
  <c r="K334"/>
  <c r="K332"/>
  <c r="K330"/>
  <c r="K328"/>
  <c r="K326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J25"/>
  <c r="L25"/>
  <c r="J24"/>
  <c r="L24"/>
  <c r="J23"/>
  <c r="L23"/>
  <c r="J22"/>
  <c r="L22"/>
  <c r="J21"/>
  <c r="L21"/>
  <c r="J20"/>
  <c r="L20"/>
  <c r="J19"/>
  <c r="L19"/>
  <c r="J18"/>
  <c r="L18"/>
  <c r="J17"/>
  <c r="L17"/>
  <c r="J16"/>
  <c r="L16"/>
  <c r="J15"/>
  <c r="L15"/>
  <c r="J14"/>
  <c r="L14"/>
  <c r="J12"/>
  <c r="L12"/>
  <c r="J11"/>
  <c r="L11"/>
  <c r="J10"/>
  <c r="L10"/>
  <c r="J9"/>
  <c r="L9"/>
  <c r="J8"/>
  <c r="L8"/>
  <c r="J6"/>
  <c r="L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K6"/>
  <c r="H1"/>
  <c r="I5"/>
  <c r="G5" s="1"/>
  <c r="G6" s="1"/>
  <c r="U2" i="18"/>
  <c r="V2"/>
  <c r="I3" i="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E1" i="28" l="1"/>
  <c r="D2"/>
  <c r="K5" i="22"/>
  <c r="F11" i="13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8"/>
  <c r="F9"/>
  <c r="F10"/>
  <c r="F2"/>
  <c r="I3" i="15"/>
  <c r="I4"/>
  <c r="I5" s="1"/>
  <c r="I6"/>
  <c r="I7" s="1"/>
  <c r="I8" s="1"/>
  <c r="I9" s="1"/>
  <c r="I10" s="1"/>
  <c r="I11"/>
  <c r="I12"/>
  <c r="I13" s="1"/>
  <c r="I14" s="1"/>
  <c r="I15" s="1"/>
  <c r="I16" s="1"/>
  <c r="I17" s="1"/>
  <c r="I18" s="1"/>
  <c r="I19"/>
  <c r="I20"/>
  <c r="I21" s="1"/>
  <c r="I22" s="1"/>
  <c r="I23" s="1"/>
  <c r="I24" s="1"/>
  <c r="I25" s="1"/>
  <c r="I26" s="1"/>
  <c r="I27"/>
  <c r="I28"/>
  <c r="I29" s="1"/>
  <c r="I30" s="1"/>
  <c r="I31" s="1"/>
  <c r="I32" s="1"/>
  <c r="I33" s="1"/>
  <c r="I34"/>
  <c r="I35" s="1"/>
  <c r="I36" s="1"/>
  <c r="I37" s="1"/>
  <c r="I38" s="1"/>
  <c r="I39" s="1"/>
  <c r="I40" s="1"/>
  <c r="I41" s="1"/>
  <c r="I42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2"/>
  <c r="F1" i="28" l="1"/>
  <c r="E4"/>
  <c r="E6"/>
  <c r="E8"/>
  <c r="E10"/>
  <c r="E12"/>
  <c r="E14"/>
  <c r="E16"/>
  <c r="E18"/>
  <c r="E20"/>
  <c r="E22"/>
  <c r="E24"/>
  <c r="E26"/>
  <c r="E28"/>
  <c r="E30"/>
  <c r="E32"/>
  <c r="E34"/>
  <c r="E36"/>
  <c r="E38"/>
  <c r="E40"/>
  <c r="E42"/>
  <c r="E44"/>
  <c r="E46"/>
  <c r="E48"/>
  <c r="E50"/>
  <c r="E52"/>
  <c r="E54"/>
  <c r="E56"/>
  <c r="E58"/>
  <c r="E60"/>
  <c r="E62"/>
  <c r="E64"/>
  <c r="E66"/>
  <c r="E68"/>
  <c r="E70"/>
  <c r="E72"/>
  <c r="E74"/>
  <c r="E76"/>
  <c r="E78"/>
  <c r="E80"/>
  <c r="E82"/>
  <c r="E84"/>
  <c r="E86"/>
  <c r="E88"/>
  <c r="E90"/>
  <c r="E92"/>
  <c r="E94"/>
  <c r="E96"/>
  <c r="E98"/>
  <c r="E100"/>
  <c r="E102"/>
  <c r="E104"/>
  <c r="E106"/>
  <c r="E108"/>
  <c r="E110"/>
  <c r="E112"/>
  <c r="E114"/>
  <c r="E116"/>
  <c r="E118"/>
  <c r="E120"/>
  <c r="E122"/>
  <c r="E124"/>
  <c r="E126"/>
  <c r="E128"/>
  <c r="E130"/>
  <c r="E132"/>
  <c r="E134"/>
  <c r="E136"/>
  <c r="E138"/>
  <c r="E140"/>
  <c r="E142"/>
  <c r="E144"/>
  <c r="E146"/>
  <c r="E148"/>
  <c r="E150"/>
  <c r="E152"/>
  <c r="E154"/>
  <c r="E156"/>
  <c r="E158"/>
  <c r="E160"/>
  <c r="E162"/>
  <c r="E164"/>
  <c r="E166"/>
  <c r="E168"/>
  <c r="E170"/>
  <c r="E172"/>
  <c r="E174"/>
  <c r="E176"/>
  <c r="E178"/>
  <c r="E180"/>
  <c r="E182"/>
  <c r="E184"/>
  <c r="E186"/>
  <c r="E188"/>
  <c r="E190"/>
  <c r="E192"/>
  <c r="E194"/>
  <c r="E196"/>
  <c r="E198"/>
  <c r="E200"/>
  <c r="E202"/>
  <c r="E204"/>
  <c r="E206"/>
  <c r="E208"/>
  <c r="E210"/>
  <c r="E212"/>
  <c r="E214"/>
  <c r="E216"/>
  <c r="E218"/>
  <c r="E220"/>
  <c r="E222"/>
  <c r="E224"/>
  <c r="E226"/>
  <c r="E228"/>
  <c r="E230"/>
  <c r="E232"/>
  <c r="E234"/>
  <c r="E236"/>
  <c r="E238"/>
  <c r="E240"/>
  <c r="E242"/>
  <c r="E244"/>
  <c r="E246"/>
  <c r="E248"/>
  <c r="E250"/>
  <c r="E252"/>
  <c r="E254"/>
  <c r="E256"/>
  <c r="E258"/>
  <c r="E260"/>
  <c r="E262"/>
  <c r="E264"/>
  <c r="E266"/>
  <c r="E268"/>
  <c r="E270"/>
  <c r="E272"/>
  <c r="E274"/>
  <c r="E276"/>
  <c r="E278"/>
  <c r="E280"/>
  <c r="E282"/>
  <c r="E284"/>
  <c r="E286"/>
  <c r="E288"/>
  <c r="E290"/>
  <c r="E292"/>
  <c r="E294"/>
  <c r="E296"/>
  <c r="E298"/>
  <c r="E300"/>
  <c r="E302"/>
  <c r="E304"/>
  <c r="E306"/>
  <c r="E308"/>
  <c r="E310"/>
  <c r="E312"/>
  <c r="E314"/>
  <c r="E316"/>
  <c r="E318"/>
  <c r="E320"/>
  <c r="E322"/>
  <c r="E324"/>
  <c r="E326"/>
  <c r="E328"/>
  <c r="E330"/>
  <c r="E332"/>
  <c r="E334"/>
  <c r="E336"/>
  <c r="E338"/>
  <c r="E340"/>
  <c r="E342"/>
  <c r="E344"/>
  <c r="E346"/>
  <c r="E348"/>
  <c r="E350"/>
  <c r="E352"/>
  <c r="E354"/>
  <c r="E356"/>
  <c r="E358"/>
  <c r="E360"/>
  <c r="E362"/>
  <c r="E364"/>
  <c r="E366"/>
  <c r="E368"/>
  <c r="E370"/>
  <c r="E372"/>
  <c r="E374"/>
  <c r="E376"/>
  <c r="E378"/>
  <c r="E380"/>
  <c r="E382"/>
  <c r="E384"/>
  <c r="E386"/>
  <c r="E388"/>
  <c r="E390"/>
  <c r="E392"/>
  <c r="E394"/>
  <c r="E396"/>
  <c r="E398"/>
  <c r="E400"/>
  <c r="E402"/>
  <c r="E404"/>
  <c r="E406"/>
  <c r="E408"/>
  <c r="E410"/>
  <c r="E412"/>
  <c r="E414"/>
  <c r="E416"/>
  <c r="E418"/>
  <c r="E420"/>
  <c r="E422"/>
  <c r="E424"/>
  <c r="E426"/>
  <c r="E428"/>
  <c r="E430"/>
  <c r="E432"/>
  <c r="E434"/>
  <c r="E436"/>
  <c r="E438"/>
  <c r="E440"/>
  <c r="E442"/>
  <c r="E444"/>
  <c r="E446"/>
  <c r="E448"/>
  <c r="E450"/>
  <c r="E452"/>
  <c r="E454"/>
  <c r="E456"/>
  <c r="E458"/>
  <c r="E460"/>
  <c r="E462"/>
  <c r="E464"/>
  <c r="E466"/>
  <c r="E468"/>
  <c r="E470"/>
  <c r="E472"/>
  <c r="E474"/>
  <c r="E476"/>
  <c r="E478"/>
  <c r="E480"/>
  <c r="E482"/>
  <c r="E484"/>
  <c r="E486"/>
  <c r="E488"/>
  <c r="E490"/>
  <c r="E492"/>
  <c r="E494"/>
  <c r="E496"/>
  <c r="E498"/>
  <c r="E500"/>
  <c r="E3"/>
  <c r="E5"/>
  <c r="E7"/>
  <c r="E9"/>
  <c r="E11"/>
  <c r="E13"/>
  <c r="E15"/>
  <c r="E17"/>
  <c r="E19"/>
  <c r="E21"/>
  <c r="E23"/>
  <c r="E25"/>
  <c r="E27"/>
  <c r="E29"/>
  <c r="E31"/>
  <c r="E33"/>
  <c r="E35"/>
  <c r="E37"/>
  <c r="E39"/>
  <c r="E41"/>
  <c r="E43"/>
  <c r="E45"/>
  <c r="E47"/>
  <c r="E49"/>
  <c r="E51"/>
  <c r="E53"/>
  <c r="E55"/>
  <c r="E57"/>
  <c r="E59"/>
  <c r="E61"/>
  <c r="E63"/>
  <c r="E65"/>
  <c r="E67"/>
  <c r="E69"/>
  <c r="E71"/>
  <c r="E73"/>
  <c r="E75"/>
  <c r="E77"/>
  <c r="E79"/>
  <c r="E81"/>
  <c r="E83"/>
  <c r="E85"/>
  <c r="E87"/>
  <c r="E89"/>
  <c r="E91"/>
  <c r="E93"/>
  <c r="E95"/>
  <c r="E97"/>
  <c r="E99"/>
  <c r="E101"/>
  <c r="E103"/>
  <c r="E105"/>
  <c r="E107"/>
  <c r="E109"/>
  <c r="E111"/>
  <c r="E113"/>
  <c r="E115"/>
  <c r="E117"/>
  <c r="E119"/>
  <c r="E121"/>
  <c r="E123"/>
  <c r="E125"/>
  <c r="E127"/>
  <c r="E129"/>
  <c r="E131"/>
  <c r="E133"/>
  <c r="E135"/>
  <c r="E137"/>
  <c r="E139"/>
  <c r="E141"/>
  <c r="E143"/>
  <c r="E145"/>
  <c r="E147"/>
  <c r="E149"/>
  <c r="E151"/>
  <c r="E153"/>
  <c r="E155"/>
  <c r="E157"/>
  <c r="E159"/>
  <c r="E161"/>
  <c r="E163"/>
  <c r="E165"/>
  <c r="E167"/>
  <c r="E169"/>
  <c r="E171"/>
  <c r="E173"/>
  <c r="E175"/>
  <c r="E177"/>
  <c r="E179"/>
  <c r="E181"/>
  <c r="E183"/>
  <c r="E185"/>
  <c r="E187"/>
  <c r="E189"/>
  <c r="E191"/>
  <c r="E193"/>
  <c r="E195"/>
  <c r="E197"/>
  <c r="E199"/>
  <c r="E201"/>
  <c r="E203"/>
  <c r="E205"/>
  <c r="E207"/>
  <c r="E209"/>
  <c r="E211"/>
  <c r="E213"/>
  <c r="E215"/>
  <c r="E217"/>
  <c r="E219"/>
  <c r="E221"/>
  <c r="E223"/>
  <c r="E225"/>
  <c r="E227"/>
  <c r="E229"/>
  <c r="E231"/>
  <c r="E233"/>
  <c r="E235"/>
  <c r="E237"/>
  <c r="E239"/>
  <c r="E241"/>
  <c r="E243"/>
  <c r="E245"/>
  <c r="E247"/>
  <c r="E249"/>
  <c r="E251"/>
  <c r="E253"/>
  <c r="E255"/>
  <c r="E257"/>
  <c r="E259"/>
  <c r="E261"/>
  <c r="E263"/>
  <c r="E265"/>
  <c r="E267"/>
  <c r="E269"/>
  <c r="E271"/>
  <c r="E273"/>
  <c r="E275"/>
  <c r="E277"/>
  <c r="E279"/>
  <c r="E281"/>
  <c r="E283"/>
  <c r="E285"/>
  <c r="E287"/>
  <c r="E289"/>
  <c r="E291"/>
  <c r="E293"/>
  <c r="E295"/>
  <c r="E297"/>
  <c r="E299"/>
  <c r="E301"/>
  <c r="E303"/>
  <c r="E305"/>
  <c r="E307"/>
  <c r="E309"/>
  <c r="E311"/>
  <c r="E313"/>
  <c r="E315"/>
  <c r="E317"/>
  <c r="E319"/>
  <c r="E321"/>
  <c r="E323"/>
  <c r="E325"/>
  <c r="E327"/>
  <c r="E329"/>
  <c r="E331"/>
  <c r="E333"/>
  <c r="E335"/>
  <c r="E337"/>
  <c r="E339"/>
  <c r="E341"/>
  <c r="E343"/>
  <c r="E345"/>
  <c r="E347"/>
  <c r="E349"/>
  <c r="E351"/>
  <c r="E353"/>
  <c r="E355"/>
  <c r="E357"/>
  <c r="E359"/>
  <c r="E361"/>
  <c r="E363"/>
  <c r="E365"/>
  <c r="E367"/>
  <c r="E369"/>
  <c r="E371"/>
  <c r="E373"/>
  <c r="E375"/>
  <c r="E377"/>
  <c r="E379"/>
  <c r="E381"/>
  <c r="E383"/>
  <c r="E385"/>
  <c r="E387"/>
  <c r="E389"/>
  <c r="E391"/>
  <c r="E393"/>
  <c r="E395"/>
  <c r="E397"/>
  <c r="E399"/>
  <c r="E401"/>
  <c r="E403"/>
  <c r="E405"/>
  <c r="E407"/>
  <c r="E409"/>
  <c r="E411"/>
  <c r="E413"/>
  <c r="E415"/>
  <c r="E417"/>
  <c r="E419"/>
  <c r="E421"/>
  <c r="E423"/>
  <c r="E425"/>
  <c r="E427"/>
  <c r="E429"/>
  <c r="E431"/>
  <c r="E433"/>
  <c r="E435"/>
  <c r="E437"/>
  <c r="E439"/>
  <c r="E441"/>
  <c r="E443"/>
  <c r="E445"/>
  <c r="E447"/>
  <c r="E449"/>
  <c r="E451"/>
  <c r="E453"/>
  <c r="E455"/>
  <c r="E457"/>
  <c r="E459"/>
  <c r="E461"/>
  <c r="E463"/>
  <c r="E465"/>
  <c r="E467"/>
  <c r="E469"/>
  <c r="E471"/>
  <c r="E473"/>
  <c r="E475"/>
  <c r="E477"/>
  <c r="E479"/>
  <c r="E481"/>
  <c r="E483"/>
  <c r="E485"/>
  <c r="E487"/>
  <c r="E489"/>
  <c r="E491"/>
  <c r="E493"/>
  <c r="E495"/>
  <c r="E497"/>
  <c r="E499"/>
  <c r="E2"/>
  <c r="J13" i="22"/>
  <c r="J7"/>
  <c r="L7"/>
  <c r="L5"/>
  <c r="J5"/>
  <c r="H2" i="15"/>
  <c r="H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G1" i="28" l="1"/>
  <c r="F2"/>
  <c r="F4"/>
  <c r="F3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P2" i="22"/>
  <c r="R2"/>
  <c r="Q2"/>
  <c r="L13"/>
  <c r="K1"/>
  <c r="D4" i="4"/>
  <c r="G5" i="28" l="1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3"/>
  <c r="H1"/>
  <c r="G2"/>
  <c r="G4"/>
  <c r="H2" i="22"/>
  <c r="K2"/>
  <c r="Y8" i="23"/>
  <c r="H32" i="13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I16" i="23"/>
  <c r="I8"/>
  <c r="H2" i="28" l="1"/>
  <c r="H4"/>
  <c r="H6"/>
  <c r="H8"/>
  <c r="H10"/>
  <c r="H12"/>
  <c r="H14"/>
  <c r="H16"/>
  <c r="H18"/>
  <c r="H20"/>
  <c r="H22"/>
  <c r="H24"/>
  <c r="H26"/>
  <c r="H28"/>
  <c r="H30"/>
  <c r="H32"/>
  <c r="H34"/>
  <c r="H36"/>
  <c r="H38"/>
  <c r="H40"/>
  <c r="H42"/>
  <c r="H44"/>
  <c r="H46"/>
  <c r="H48"/>
  <c r="H50"/>
  <c r="H52"/>
  <c r="H54"/>
  <c r="H56"/>
  <c r="H58"/>
  <c r="H60"/>
  <c r="H62"/>
  <c r="H64"/>
  <c r="H66"/>
  <c r="H68"/>
  <c r="H70"/>
  <c r="H72"/>
  <c r="H74"/>
  <c r="H76"/>
  <c r="H78"/>
  <c r="H80"/>
  <c r="H82"/>
  <c r="H84"/>
  <c r="H86"/>
  <c r="H88"/>
  <c r="H90"/>
  <c r="H92"/>
  <c r="H94"/>
  <c r="H96"/>
  <c r="H98"/>
  <c r="H100"/>
  <c r="H102"/>
  <c r="H104"/>
  <c r="H106"/>
  <c r="H108"/>
  <c r="H110"/>
  <c r="H112"/>
  <c r="H114"/>
  <c r="H116"/>
  <c r="H118"/>
  <c r="H120"/>
  <c r="H122"/>
  <c r="H124"/>
  <c r="H126"/>
  <c r="H128"/>
  <c r="H130"/>
  <c r="H132"/>
  <c r="H134"/>
  <c r="H136"/>
  <c r="H138"/>
  <c r="H140"/>
  <c r="H142"/>
  <c r="H144"/>
  <c r="H146"/>
  <c r="H148"/>
  <c r="H150"/>
  <c r="H152"/>
  <c r="H154"/>
  <c r="H156"/>
  <c r="H158"/>
  <c r="H160"/>
  <c r="H162"/>
  <c r="H164"/>
  <c r="H166"/>
  <c r="H168"/>
  <c r="H170"/>
  <c r="H172"/>
  <c r="H174"/>
  <c r="H176"/>
  <c r="H178"/>
  <c r="H180"/>
  <c r="H182"/>
  <c r="H184"/>
  <c r="H186"/>
  <c r="H188"/>
  <c r="H191"/>
  <c r="H193"/>
  <c r="H195"/>
  <c r="H197"/>
  <c r="H199"/>
  <c r="H201"/>
  <c r="H203"/>
  <c r="H205"/>
  <c r="H207"/>
  <c r="H209"/>
  <c r="H211"/>
  <c r="H213"/>
  <c r="H215"/>
  <c r="H217"/>
  <c r="H219"/>
  <c r="H221"/>
  <c r="H223"/>
  <c r="H225"/>
  <c r="H227"/>
  <c r="H229"/>
  <c r="H231"/>
  <c r="H233"/>
  <c r="H235"/>
  <c r="H237"/>
  <c r="H239"/>
  <c r="H241"/>
  <c r="H243"/>
  <c r="H245"/>
  <c r="H247"/>
  <c r="H249"/>
  <c r="H251"/>
  <c r="H253"/>
  <c r="H255"/>
  <c r="H257"/>
  <c r="H259"/>
  <c r="H261"/>
  <c r="H263"/>
  <c r="H265"/>
  <c r="H267"/>
  <c r="H269"/>
  <c r="H271"/>
  <c r="H273"/>
  <c r="H275"/>
  <c r="H277"/>
  <c r="H279"/>
  <c r="H281"/>
  <c r="H283"/>
  <c r="H285"/>
  <c r="H287"/>
  <c r="H289"/>
  <c r="H291"/>
  <c r="H293"/>
  <c r="H295"/>
  <c r="H297"/>
  <c r="H299"/>
  <c r="H301"/>
  <c r="H303"/>
  <c r="H305"/>
  <c r="H307"/>
  <c r="H309"/>
  <c r="H311"/>
  <c r="H313"/>
  <c r="H315"/>
  <c r="H317"/>
  <c r="H319"/>
  <c r="H321"/>
  <c r="H323"/>
  <c r="H325"/>
  <c r="H327"/>
  <c r="H329"/>
  <c r="H331"/>
  <c r="H333"/>
  <c r="H335"/>
  <c r="H337"/>
  <c r="H339"/>
  <c r="H341"/>
  <c r="H343"/>
  <c r="H345"/>
  <c r="H347"/>
  <c r="H349"/>
  <c r="H351"/>
  <c r="H353"/>
  <c r="H355"/>
  <c r="H357"/>
  <c r="H359"/>
  <c r="H361"/>
  <c r="H363"/>
  <c r="H365"/>
  <c r="H367"/>
  <c r="H369"/>
  <c r="H371"/>
  <c r="H373"/>
  <c r="H375"/>
  <c r="H377"/>
  <c r="H379"/>
  <c r="H381"/>
  <c r="H383"/>
  <c r="H385"/>
  <c r="H387"/>
  <c r="H389"/>
  <c r="H391"/>
  <c r="H393"/>
  <c r="H395"/>
  <c r="H397"/>
  <c r="H399"/>
  <c r="H401"/>
  <c r="H403"/>
  <c r="H405"/>
  <c r="H407"/>
  <c r="H409"/>
  <c r="H411"/>
  <c r="H300"/>
  <c r="H414"/>
  <c r="H416"/>
  <c r="H418"/>
  <c r="H420"/>
  <c r="H422"/>
  <c r="H424"/>
  <c r="H426"/>
  <c r="H428"/>
  <c r="H430"/>
  <c r="H432"/>
  <c r="H434"/>
  <c r="H436"/>
  <c r="H438"/>
  <c r="H440"/>
  <c r="H442"/>
  <c r="H444"/>
  <c r="H446"/>
  <c r="H448"/>
  <c r="H450"/>
  <c r="H452"/>
  <c r="H454"/>
  <c r="H456"/>
  <c r="H458"/>
  <c r="H460"/>
  <c r="H462"/>
  <c r="H464"/>
  <c r="H466"/>
  <c r="H468"/>
  <c r="H470"/>
  <c r="H472"/>
  <c r="H474"/>
  <c r="H476"/>
  <c r="H478"/>
  <c r="H480"/>
  <c r="H482"/>
  <c r="H484"/>
  <c r="H486"/>
  <c r="H488"/>
  <c r="H490"/>
  <c r="H492"/>
  <c r="H494"/>
  <c r="H496"/>
  <c r="H498"/>
  <c r="H500"/>
  <c r="I1"/>
  <c r="H3"/>
  <c r="H5"/>
  <c r="H7"/>
  <c r="H9"/>
  <c r="H11"/>
  <c r="H13"/>
  <c r="H15"/>
  <c r="H17"/>
  <c r="H19"/>
  <c r="H21"/>
  <c r="H23"/>
  <c r="H25"/>
  <c r="H27"/>
  <c r="H29"/>
  <c r="H31"/>
  <c r="H33"/>
  <c r="H35"/>
  <c r="H37"/>
  <c r="H39"/>
  <c r="H41"/>
  <c r="H43"/>
  <c r="H45"/>
  <c r="H47"/>
  <c r="H49"/>
  <c r="H51"/>
  <c r="H53"/>
  <c r="H55"/>
  <c r="H57"/>
  <c r="H59"/>
  <c r="H61"/>
  <c r="H63"/>
  <c r="H65"/>
  <c r="H67"/>
  <c r="H69"/>
  <c r="H71"/>
  <c r="H73"/>
  <c r="H75"/>
  <c r="H77"/>
  <c r="H79"/>
  <c r="H81"/>
  <c r="H83"/>
  <c r="H85"/>
  <c r="H87"/>
  <c r="H89"/>
  <c r="H91"/>
  <c r="H93"/>
  <c r="H95"/>
  <c r="H97"/>
  <c r="H99"/>
  <c r="H101"/>
  <c r="H103"/>
  <c r="H105"/>
  <c r="H107"/>
  <c r="H109"/>
  <c r="H111"/>
  <c r="H113"/>
  <c r="H115"/>
  <c r="H117"/>
  <c r="H119"/>
  <c r="H121"/>
  <c r="H123"/>
  <c r="H125"/>
  <c r="H127"/>
  <c r="H129"/>
  <c r="H131"/>
  <c r="H133"/>
  <c r="H135"/>
  <c r="H137"/>
  <c r="H139"/>
  <c r="H141"/>
  <c r="H143"/>
  <c r="H145"/>
  <c r="H147"/>
  <c r="H149"/>
  <c r="H151"/>
  <c r="H153"/>
  <c r="H155"/>
  <c r="H157"/>
  <c r="H159"/>
  <c r="H161"/>
  <c r="H163"/>
  <c r="H165"/>
  <c r="H167"/>
  <c r="H169"/>
  <c r="H171"/>
  <c r="H173"/>
  <c r="H175"/>
  <c r="H177"/>
  <c r="H179"/>
  <c r="H181"/>
  <c r="H183"/>
  <c r="H185"/>
  <c r="H187"/>
  <c r="H189"/>
  <c r="H192"/>
  <c r="H194"/>
  <c r="H196"/>
  <c r="H198"/>
  <c r="H200"/>
  <c r="H202"/>
  <c r="H204"/>
  <c r="H206"/>
  <c r="H208"/>
  <c r="H210"/>
  <c r="H212"/>
  <c r="H214"/>
  <c r="H216"/>
  <c r="H218"/>
  <c r="H220"/>
  <c r="H222"/>
  <c r="H224"/>
  <c r="H226"/>
  <c r="H228"/>
  <c r="H230"/>
  <c r="H232"/>
  <c r="H234"/>
  <c r="H236"/>
  <c r="H238"/>
  <c r="H240"/>
  <c r="H242"/>
  <c r="H244"/>
  <c r="H246"/>
  <c r="H248"/>
  <c r="H250"/>
  <c r="H252"/>
  <c r="H254"/>
  <c r="H256"/>
  <c r="H258"/>
  <c r="H260"/>
  <c r="H262"/>
  <c r="H264"/>
  <c r="H266"/>
  <c r="H268"/>
  <c r="H270"/>
  <c r="H272"/>
  <c r="H274"/>
  <c r="H276"/>
  <c r="H278"/>
  <c r="H280"/>
  <c r="H282"/>
  <c r="H284"/>
  <c r="H286"/>
  <c r="H288"/>
  <c r="H290"/>
  <c r="H292"/>
  <c r="H294"/>
  <c r="H296"/>
  <c r="H298"/>
  <c r="H190"/>
  <c r="H302"/>
  <c r="H304"/>
  <c r="H306"/>
  <c r="H308"/>
  <c r="H310"/>
  <c r="H312"/>
  <c r="H314"/>
  <c r="H316"/>
  <c r="H318"/>
  <c r="H320"/>
  <c r="H322"/>
  <c r="H324"/>
  <c r="H326"/>
  <c r="H328"/>
  <c r="H330"/>
  <c r="H332"/>
  <c r="H334"/>
  <c r="H336"/>
  <c r="H338"/>
  <c r="H340"/>
  <c r="H342"/>
  <c r="H344"/>
  <c r="H346"/>
  <c r="H348"/>
  <c r="H350"/>
  <c r="H352"/>
  <c r="H354"/>
  <c r="H356"/>
  <c r="H358"/>
  <c r="H360"/>
  <c r="H362"/>
  <c r="H364"/>
  <c r="H366"/>
  <c r="H368"/>
  <c r="H370"/>
  <c r="H372"/>
  <c r="H374"/>
  <c r="H376"/>
  <c r="H378"/>
  <c r="H380"/>
  <c r="H382"/>
  <c r="H384"/>
  <c r="H386"/>
  <c r="H388"/>
  <c r="H390"/>
  <c r="H392"/>
  <c r="H394"/>
  <c r="H396"/>
  <c r="H398"/>
  <c r="H400"/>
  <c r="H402"/>
  <c r="H404"/>
  <c r="H406"/>
  <c r="H408"/>
  <c r="H410"/>
  <c r="H412"/>
  <c r="H413"/>
  <c r="H415"/>
  <c r="H417"/>
  <c r="H419"/>
  <c r="H421"/>
  <c r="H423"/>
  <c r="H425"/>
  <c r="H427"/>
  <c r="H429"/>
  <c r="H431"/>
  <c r="H433"/>
  <c r="H435"/>
  <c r="H437"/>
  <c r="H439"/>
  <c r="H441"/>
  <c r="H443"/>
  <c r="H445"/>
  <c r="H447"/>
  <c r="H449"/>
  <c r="H451"/>
  <c r="H453"/>
  <c r="H455"/>
  <c r="H457"/>
  <c r="H459"/>
  <c r="H461"/>
  <c r="H463"/>
  <c r="H465"/>
  <c r="H467"/>
  <c r="H469"/>
  <c r="H471"/>
  <c r="H473"/>
  <c r="H475"/>
  <c r="H477"/>
  <c r="H479"/>
  <c r="H481"/>
  <c r="H483"/>
  <c r="H485"/>
  <c r="H487"/>
  <c r="H489"/>
  <c r="H491"/>
  <c r="H493"/>
  <c r="H495"/>
  <c r="H497"/>
  <c r="H499"/>
  <c r="N9" i="22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L4" i="23"/>
  <c r="K22"/>
  <c r="K24"/>
  <c r="K26"/>
  <c r="K28"/>
  <c r="K30"/>
  <c r="K32"/>
  <c r="K34"/>
  <c r="K36"/>
  <c r="K38"/>
  <c r="K40"/>
  <c r="K42"/>
  <c r="K44"/>
  <c r="K46"/>
  <c r="K48"/>
  <c r="K50"/>
  <c r="K52"/>
  <c r="K54"/>
  <c r="K56"/>
  <c r="K58"/>
  <c r="K60"/>
  <c r="K62"/>
  <c r="K64"/>
  <c r="K66"/>
  <c r="K68"/>
  <c r="K70"/>
  <c r="K72"/>
  <c r="K74"/>
  <c r="K76"/>
  <c r="K78"/>
  <c r="K80"/>
  <c r="K82"/>
  <c r="K84"/>
  <c r="K86"/>
  <c r="K88"/>
  <c r="K90"/>
  <c r="K92"/>
  <c r="K94"/>
  <c r="K96"/>
  <c r="K98"/>
  <c r="K100"/>
  <c r="K102"/>
  <c r="K104"/>
  <c r="K106"/>
  <c r="K108"/>
  <c r="K110"/>
  <c r="K112"/>
  <c r="K114"/>
  <c r="K116"/>
  <c r="K118"/>
  <c r="K120"/>
  <c r="K122"/>
  <c r="K124"/>
  <c r="K126"/>
  <c r="K128"/>
  <c r="K130"/>
  <c r="K132"/>
  <c r="K134"/>
  <c r="K136"/>
  <c r="K138"/>
  <c r="K140"/>
  <c r="K142"/>
  <c r="K144"/>
  <c r="K146"/>
  <c r="K148"/>
  <c r="K150"/>
  <c r="K152"/>
  <c r="K154"/>
  <c r="K156"/>
  <c r="K158"/>
  <c r="K160"/>
  <c r="K162"/>
  <c r="K164"/>
  <c r="K166"/>
  <c r="K168"/>
  <c r="K170"/>
  <c r="K172"/>
  <c r="K174"/>
  <c r="K176"/>
  <c r="K178"/>
  <c r="K180"/>
  <c r="K182"/>
  <c r="K184"/>
  <c r="K186"/>
  <c r="K188"/>
  <c r="K190"/>
  <c r="K192"/>
  <c r="K194"/>
  <c r="K196"/>
  <c r="K198"/>
  <c r="K200"/>
  <c r="K202"/>
  <c r="K204"/>
  <c r="K206"/>
  <c r="K208"/>
  <c r="K210"/>
  <c r="K212"/>
  <c r="K214"/>
  <c r="K216"/>
  <c r="K218"/>
  <c r="K220"/>
  <c r="K222"/>
  <c r="K224"/>
  <c r="K226"/>
  <c r="K228"/>
  <c r="K230"/>
  <c r="K232"/>
  <c r="K234"/>
  <c r="K236"/>
  <c r="K238"/>
  <c r="K240"/>
  <c r="K242"/>
  <c r="K244"/>
  <c r="K246"/>
  <c r="K248"/>
  <c r="K250"/>
  <c r="K252"/>
  <c r="K254"/>
  <c r="K256"/>
  <c r="K258"/>
  <c r="K260"/>
  <c r="K262"/>
  <c r="K264"/>
  <c r="K266"/>
  <c r="K268"/>
  <c r="K270"/>
  <c r="K272"/>
  <c r="K274"/>
  <c r="K276"/>
  <c r="K278"/>
  <c r="K280"/>
  <c r="K282"/>
  <c r="K284"/>
  <c r="K286"/>
  <c r="K288"/>
  <c r="K290"/>
  <c r="K292"/>
  <c r="K294"/>
  <c r="K296"/>
  <c r="K298"/>
  <c r="K300"/>
  <c r="K302"/>
  <c r="K304"/>
  <c r="K306"/>
  <c r="K308"/>
  <c r="K310"/>
  <c r="K312"/>
  <c r="K314"/>
  <c r="K316"/>
  <c r="K318"/>
  <c r="K320"/>
  <c r="K322"/>
  <c r="K324"/>
  <c r="K326"/>
  <c r="K328"/>
  <c r="K330"/>
  <c r="K332"/>
  <c r="K334"/>
  <c r="K336"/>
  <c r="K338"/>
  <c r="K340"/>
  <c r="K342"/>
  <c r="K344"/>
  <c r="K346"/>
  <c r="K348"/>
  <c r="K350"/>
  <c r="K352"/>
  <c r="K354"/>
  <c r="K356"/>
  <c r="K358"/>
  <c r="K360"/>
  <c r="K362"/>
  <c r="K364"/>
  <c r="K366"/>
  <c r="K368"/>
  <c r="K370"/>
  <c r="K372"/>
  <c r="K374"/>
  <c r="K376"/>
  <c r="K378"/>
  <c r="K380"/>
  <c r="K382"/>
  <c r="K384"/>
  <c r="K386"/>
  <c r="K388"/>
  <c r="K390"/>
  <c r="K392"/>
  <c r="K394"/>
  <c r="K396"/>
  <c r="K398"/>
  <c r="K400"/>
  <c r="K402"/>
  <c r="K404"/>
  <c r="K406"/>
  <c r="K408"/>
  <c r="K410"/>
  <c r="K412"/>
  <c r="K414"/>
  <c r="K416"/>
  <c r="K418"/>
  <c r="K420"/>
  <c r="K422"/>
  <c r="K424"/>
  <c r="K426"/>
  <c r="K428"/>
  <c r="K430"/>
  <c r="K432"/>
  <c r="K434"/>
  <c r="K436"/>
  <c r="K438"/>
  <c r="K440"/>
  <c r="K442"/>
  <c r="K444"/>
  <c r="K446"/>
  <c r="K448"/>
  <c r="K450"/>
  <c r="K452"/>
  <c r="K454"/>
  <c r="K456"/>
  <c r="K458"/>
  <c r="K460"/>
  <c r="K462"/>
  <c r="K464"/>
  <c r="K466"/>
  <c r="K468"/>
  <c r="K470"/>
  <c r="K472"/>
  <c r="K474"/>
  <c r="K476"/>
  <c r="K478"/>
  <c r="K480"/>
  <c r="K482"/>
  <c r="K484"/>
  <c r="K486"/>
  <c r="K488"/>
  <c r="K490"/>
  <c r="K492"/>
  <c r="K494"/>
  <c r="K496"/>
  <c r="K498"/>
  <c r="K500"/>
  <c r="K4"/>
  <c r="K6"/>
  <c r="K8"/>
  <c r="K10"/>
  <c r="K12"/>
  <c r="K14"/>
  <c r="K16"/>
  <c r="K18"/>
  <c r="K20"/>
  <c r="K2"/>
  <c r="K23"/>
  <c r="K25"/>
  <c r="K27"/>
  <c r="K29"/>
  <c r="K31"/>
  <c r="K33"/>
  <c r="K35"/>
  <c r="K37"/>
  <c r="K39"/>
  <c r="K41"/>
  <c r="K43"/>
  <c r="K45"/>
  <c r="K47"/>
  <c r="K49"/>
  <c r="K51"/>
  <c r="K53"/>
  <c r="K55"/>
  <c r="K57"/>
  <c r="K59"/>
  <c r="K61"/>
  <c r="K63"/>
  <c r="K65"/>
  <c r="K67"/>
  <c r="K69"/>
  <c r="K71"/>
  <c r="K73"/>
  <c r="K75"/>
  <c r="K77"/>
  <c r="K79"/>
  <c r="K81"/>
  <c r="K83"/>
  <c r="K85"/>
  <c r="K87"/>
  <c r="K89"/>
  <c r="K91"/>
  <c r="K93"/>
  <c r="K95"/>
  <c r="K97"/>
  <c r="K99"/>
  <c r="K101"/>
  <c r="K103"/>
  <c r="K105"/>
  <c r="K107"/>
  <c r="K109"/>
  <c r="K111"/>
  <c r="K113"/>
  <c r="K115"/>
  <c r="K117"/>
  <c r="K119"/>
  <c r="K121"/>
  <c r="K123"/>
  <c r="K125"/>
  <c r="K127"/>
  <c r="K129"/>
  <c r="K131"/>
  <c r="K133"/>
  <c r="K135"/>
  <c r="K137"/>
  <c r="K139"/>
  <c r="K141"/>
  <c r="K143"/>
  <c r="K145"/>
  <c r="K147"/>
  <c r="K149"/>
  <c r="K151"/>
  <c r="K153"/>
  <c r="K155"/>
  <c r="K157"/>
  <c r="K159"/>
  <c r="K161"/>
  <c r="K163"/>
  <c r="K165"/>
  <c r="K167"/>
  <c r="K169"/>
  <c r="K171"/>
  <c r="K173"/>
  <c r="K175"/>
  <c r="K177"/>
  <c r="K179"/>
  <c r="K181"/>
  <c r="K183"/>
  <c r="K185"/>
  <c r="K187"/>
  <c r="K189"/>
  <c r="K191"/>
  <c r="K193"/>
  <c r="K195"/>
  <c r="K197"/>
  <c r="K199"/>
  <c r="K201"/>
  <c r="K203"/>
  <c r="K205"/>
  <c r="K207"/>
  <c r="K209"/>
  <c r="K211"/>
  <c r="K213"/>
  <c r="K215"/>
  <c r="K217"/>
  <c r="K219"/>
  <c r="K221"/>
  <c r="K223"/>
  <c r="K225"/>
  <c r="K227"/>
  <c r="K229"/>
  <c r="K231"/>
  <c r="K233"/>
  <c r="K235"/>
  <c r="K237"/>
  <c r="K239"/>
  <c r="K241"/>
  <c r="K243"/>
  <c r="K245"/>
  <c r="K247"/>
  <c r="K249"/>
  <c r="K251"/>
  <c r="K253"/>
  <c r="K255"/>
  <c r="K257"/>
  <c r="K259"/>
  <c r="K261"/>
  <c r="K263"/>
  <c r="K265"/>
  <c r="K267"/>
  <c r="K269"/>
  <c r="K271"/>
  <c r="K273"/>
  <c r="K275"/>
  <c r="K277"/>
  <c r="K279"/>
  <c r="K281"/>
  <c r="K283"/>
  <c r="K285"/>
  <c r="K287"/>
  <c r="K289"/>
  <c r="K291"/>
  <c r="K293"/>
  <c r="K295"/>
  <c r="K297"/>
  <c r="K299"/>
  <c r="K301"/>
  <c r="K303"/>
  <c r="K305"/>
  <c r="K307"/>
  <c r="K309"/>
  <c r="K311"/>
  <c r="K313"/>
  <c r="K315"/>
  <c r="K317"/>
  <c r="K319"/>
  <c r="K321"/>
  <c r="K323"/>
  <c r="K325"/>
  <c r="K327"/>
  <c r="K329"/>
  <c r="K331"/>
  <c r="K333"/>
  <c r="K335"/>
  <c r="K337"/>
  <c r="K339"/>
  <c r="K341"/>
  <c r="K343"/>
  <c r="K345"/>
  <c r="K347"/>
  <c r="K349"/>
  <c r="K351"/>
  <c r="K353"/>
  <c r="K355"/>
  <c r="K357"/>
  <c r="K359"/>
  <c r="K361"/>
  <c r="K363"/>
  <c r="K365"/>
  <c r="K367"/>
  <c r="K369"/>
  <c r="K371"/>
  <c r="K373"/>
  <c r="K375"/>
  <c r="K377"/>
  <c r="K379"/>
  <c r="K381"/>
  <c r="K383"/>
  <c r="K385"/>
  <c r="K387"/>
  <c r="K389"/>
  <c r="K391"/>
  <c r="K393"/>
  <c r="K395"/>
  <c r="K397"/>
  <c r="K399"/>
  <c r="K401"/>
  <c r="K403"/>
  <c r="K405"/>
  <c r="K407"/>
  <c r="K409"/>
  <c r="K411"/>
  <c r="K413"/>
  <c r="K415"/>
  <c r="K417"/>
  <c r="K419"/>
  <c r="K421"/>
  <c r="K423"/>
  <c r="K425"/>
  <c r="K427"/>
  <c r="K429"/>
  <c r="K431"/>
  <c r="K433"/>
  <c r="K435"/>
  <c r="K437"/>
  <c r="K439"/>
  <c r="K441"/>
  <c r="K443"/>
  <c r="K445"/>
  <c r="K447"/>
  <c r="K449"/>
  <c r="K451"/>
  <c r="K453"/>
  <c r="K455"/>
  <c r="K457"/>
  <c r="K459"/>
  <c r="K461"/>
  <c r="K463"/>
  <c r="K465"/>
  <c r="K467"/>
  <c r="K469"/>
  <c r="K471"/>
  <c r="K473"/>
  <c r="K475"/>
  <c r="K477"/>
  <c r="K479"/>
  <c r="K481"/>
  <c r="K483"/>
  <c r="K485"/>
  <c r="K487"/>
  <c r="K489"/>
  <c r="K491"/>
  <c r="K493"/>
  <c r="K495"/>
  <c r="K497"/>
  <c r="K499"/>
  <c r="K3"/>
  <c r="K5"/>
  <c r="K7"/>
  <c r="K9"/>
  <c r="K11"/>
  <c r="K13"/>
  <c r="K15"/>
  <c r="K17"/>
  <c r="K19"/>
  <c r="K21"/>
  <c r="I24"/>
  <c r="N2" i="22"/>
  <c r="AB37" i="23"/>
  <c r="AB39"/>
  <c r="AB41"/>
  <c r="AB43"/>
  <c r="AB45"/>
  <c r="AB47"/>
  <c r="AB49"/>
  <c r="AB51"/>
  <c r="AB53"/>
  <c r="AB55"/>
  <c r="AB57"/>
  <c r="AB59"/>
  <c r="AB61"/>
  <c r="AB63"/>
  <c r="AB65"/>
  <c r="AB67"/>
  <c r="AB69"/>
  <c r="AB71"/>
  <c r="AB73"/>
  <c r="AB75"/>
  <c r="AB77"/>
  <c r="AB79"/>
  <c r="AB81"/>
  <c r="AB83"/>
  <c r="AB85"/>
  <c r="AB87"/>
  <c r="AB89"/>
  <c r="AB91"/>
  <c r="AB93"/>
  <c r="AB95"/>
  <c r="AB97"/>
  <c r="AB99"/>
  <c r="AB101"/>
  <c r="AB103"/>
  <c r="AB105"/>
  <c r="AB107"/>
  <c r="AB109"/>
  <c r="AB111"/>
  <c r="AB113"/>
  <c r="AB115"/>
  <c r="AB117"/>
  <c r="AB119"/>
  <c r="AB121"/>
  <c r="AB123"/>
  <c r="AB125"/>
  <c r="AB127"/>
  <c r="AB129"/>
  <c r="AB131"/>
  <c r="AB133"/>
  <c r="AB135"/>
  <c r="AB137"/>
  <c r="AB139"/>
  <c r="AB141"/>
  <c r="AB143"/>
  <c r="AB145"/>
  <c r="AB147"/>
  <c r="AB149"/>
  <c r="AB151"/>
  <c r="AB153"/>
  <c r="AB155"/>
  <c r="AB157"/>
  <c r="AB159"/>
  <c r="AB161"/>
  <c r="AB163"/>
  <c r="AB165"/>
  <c r="AB167"/>
  <c r="AB169"/>
  <c r="AB171"/>
  <c r="AB173"/>
  <c r="AB175"/>
  <c r="AB177"/>
  <c r="AB179"/>
  <c r="AB181"/>
  <c r="AB183"/>
  <c r="AB185"/>
  <c r="AB187"/>
  <c r="AB189"/>
  <c r="AB191"/>
  <c r="AB193"/>
  <c r="AB195"/>
  <c r="AB197"/>
  <c r="AB36"/>
  <c r="AB40"/>
  <c r="AB44"/>
  <c r="AB48"/>
  <c r="AB52"/>
  <c r="AB56"/>
  <c r="AB60"/>
  <c r="AB64"/>
  <c r="AB68"/>
  <c r="AB72"/>
  <c r="AB76"/>
  <c r="AB80"/>
  <c r="AB84"/>
  <c r="AB88"/>
  <c r="AB92"/>
  <c r="AB96"/>
  <c r="AB100"/>
  <c r="AB104"/>
  <c r="AB108"/>
  <c r="AB112"/>
  <c r="AB116"/>
  <c r="AB120"/>
  <c r="AB124"/>
  <c r="AB128"/>
  <c r="AB132"/>
  <c r="AB136"/>
  <c r="AB140"/>
  <c r="AB144"/>
  <c r="AB148"/>
  <c r="AB152"/>
  <c r="AB156"/>
  <c r="AB160"/>
  <c r="AB164"/>
  <c r="AB168"/>
  <c r="AB172"/>
  <c r="AB176"/>
  <c r="AB180"/>
  <c r="AB184"/>
  <c r="AB188"/>
  <c r="AB192"/>
  <c r="AB196"/>
  <c r="AB199"/>
  <c r="AB201"/>
  <c r="AB203"/>
  <c r="AB205"/>
  <c r="AB207"/>
  <c r="AB209"/>
  <c r="AB211"/>
  <c r="AB213"/>
  <c r="AB215"/>
  <c r="AB217"/>
  <c r="AB219"/>
  <c r="AB221"/>
  <c r="AB223"/>
  <c r="AB225"/>
  <c r="AB227"/>
  <c r="AB229"/>
  <c r="AB231"/>
  <c r="AB233"/>
  <c r="AB235"/>
  <c r="AB237"/>
  <c r="AB239"/>
  <c r="AB241"/>
  <c r="AB243"/>
  <c r="AB245"/>
  <c r="AB247"/>
  <c r="AB249"/>
  <c r="AB251"/>
  <c r="AB253"/>
  <c r="AB255"/>
  <c r="AB257"/>
  <c r="AB259"/>
  <c r="AB261"/>
  <c r="AB263"/>
  <c r="AB265"/>
  <c r="AB267"/>
  <c r="AB269"/>
  <c r="AB271"/>
  <c r="AB273"/>
  <c r="AB275"/>
  <c r="AB277"/>
  <c r="AB279"/>
  <c r="AB281"/>
  <c r="AB38"/>
  <c r="AB46"/>
  <c r="AB54"/>
  <c r="AB62"/>
  <c r="AB70"/>
  <c r="AB78"/>
  <c r="AB86"/>
  <c r="AB94"/>
  <c r="AB102"/>
  <c r="AB110"/>
  <c r="AB118"/>
  <c r="AB126"/>
  <c r="AB134"/>
  <c r="AB142"/>
  <c r="AB150"/>
  <c r="AB158"/>
  <c r="AB166"/>
  <c r="AB174"/>
  <c r="AB182"/>
  <c r="AB190"/>
  <c r="AB198"/>
  <c r="AB202"/>
  <c r="AB206"/>
  <c r="AB210"/>
  <c r="AB214"/>
  <c r="AB218"/>
  <c r="AB222"/>
  <c r="AB226"/>
  <c r="AB230"/>
  <c r="AB234"/>
  <c r="AB238"/>
  <c r="AB242"/>
  <c r="AB246"/>
  <c r="AB250"/>
  <c r="AB254"/>
  <c r="AB258"/>
  <c r="AB262"/>
  <c r="AB266"/>
  <c r="AB270"/>
  <c r="AB274"/>
  <c r="AB278"/>
  <c r="AB282"/>
  <c r="AB284"/>
  <c r="AB286"/>
  <c r="AB288"/>
  <c r="AB290"/>
  <c r="AB292"/>
  <c r="AB294"/>
  <c r="AB296"/>
  <c r="AB298"/>
  <c r="AB300"/>
  <c r="AB302"/>
  <c r="AB304"/>
  <c r="AB306"/>
  <c r="AB308"/>
  <c r="AB310"/>
  <c r="AB312"/>
  <c r="AB314"/>
  <c r="AB316"/>
  <c r="AB318"/>
  <c r="AB320"/>
  <c r="AB322"/>
  <c r="AB324"/>
  <c r="AB326"/>
  <c r="AB328"/>
  <c r="AB330"/>
  <c r="AB332"/>
  <c r="AB334"/>
  <c r="AB336"/>
  <c r="AB338"/>
  <c r="AB340"/>
  <c r="AB342"/>
  <c r="AB344"/>
  <c r="AB346"/>
  <c r="AB348"/>
  <c r="AB350"/>
  <c r="AB352"/>
  <c r="AB354"/>
  <c r="AB356"/>
  <c r="AB358"/>
  <c r="AB360"/>
  <c r="AB362"/>
  <c r="AB364"/>
  <c r="AB366"/>
  <c r="AB368"/>
  <c r="AB370"/>
  <c r="AB372"/>
  <c r="AB374"/>
  <c r="AB376"/>
  <c r="AB378"/>
  <c r="AB380"/>
  <c r="AB382"/>
  <c r="AB384"/>
  <c r="AB386"/>
  <c r="AB388"/>
  <c r="AB390"/>
  <c r="AB392"/>
  <c r="AB394"/>
  <c r="AB396"/>
  <c r="AB398"/>
  <c r="AB400"/>
  <c r="AB402"/>
  <c r="AB404"/>
  <c r="AB406"/>
  <c r="AB408"/>
  <c r="AB410"/>
  <c r="AB412"/>
  <c r="AB414"/>
  <c r="AB416"/>
  <c r="AB418"/>
  <c r="AB420"/>
  <c r="AB422"/>
  <c r="AB424"/>
  <c r="AB426"/>
  <c r="AB428"/>
  <c r="AB430"/>
  <c r="AB432"/>
  <c r="AB434"/>
  <c r="AB436"/>
  <c r="AB438"/>
  <c r="AB440"/>
  <c r="AB442"/>
  <c r="AB444"/>
  <c r="AB446"/>
  <c r="AB448"/>
  <c r="AB450"/>
  <c r="AB452"/>
  <c r="AB454"/>
  <c r="AB456"/>
  <c r="AB458"/>
  <c r="AB460"/>
  <c r="AB462"/>
  <c r="AB464"/>
  <c r="AB466"/>
  <c r="AB468"/>
  <c r="AB470"/>
  <c r="AB472"/>
  <c r="AB474"/>
  <c r="AB476"/>
  <c r="AB478"/>
  <c r="AB480"/>
  <c r="AB482"/>
  <c r="AB484"/>
  <c r="AB486"/>
  <c r="AB488"/>
  <c r="AB490"/>
  <c r="AB492"/>
  <c r="AB494"/>
  <c r="AB496"/>
  <c r="AB498"/>
  <c r="AB500"/>
  <c r="AA4"/>
  <c r="AC4" s="1"/>
  <c r="AA6"/>
  <c r="AA8"/>
  <c r="AA10"/>
  <c r="AA12"/>
  <c r="AA14"/>
  <c r="AA16"/>
  <c r="AA18"/>
  <c r="AA20"/>
  <c r="AD20"/>
  <c r="AC21"/>
  <c r="AA22"/>
  <c r="AD22"/>
  <c r="AC23"/>
  <c r="AA24"/>
  <c r="AD24"/>
  <c r="AC25"/>
  <c r="AA26"/>
  <c r="AB42"/>
  <c r="AB50"/>
  <c r="AB58"/>
  <c r="AB66"/>
  <c r="AB74"/>
  <c r="AB82"/>
  <c r="AB90"/>
  <c r="AB98"/>
  <c r="AB106"/>
  <c r="AB114"/>
  <c r="AB122"/>
  <c r="AB130"/>
  <c r="AB138"/>
  <c r="AB146"/>
  <c r="AB154"/>
  <c r="AB162"/>
  <c r="AB170"/>
  <c r="AB178"/>
  <c r="AB186"/>
  <c r="AB194"/>
  <c r="AB200"/>
  <c r="AB204"/>
  <c r="AB208"/>
  <c r="AB212"/>
  <c r="AB216"/>
  <c r="AB220"/>
  <c r="AB224"/>
  <c r="AB228"/>
  <c r="AB232"/>
  <c r="AB236"/>
  <c r="AB240"/>
  <c r="AB244"/>
  <c r="AB248"/>
  <c r="AB252"/>
  <c r="AB256"/>
  <c r="AB260"/>
  <c r="AB264"/>
  <c r="AB268"/>
  <c r="AB272"/>
  <c r="AB276"/>
  <c r="AB280"/>
  <c r="AB283"/>
  <c r="AB285"/>
  <c r="AB287"/>
  <c r="AB289"/>
  <c r="AB291"/>
  <c r="AB293"/>
  <c r="AB295"/>
  <c r="AB297"/>
  <c r="AB299"/>
  <c r="AB301"/>
  <c r="AB303"/>
  <c r="AB305"/>
  <c r="AB307"/>
  <c r="AB309"/>
  <c r="AB311"/>
  <c r="AB313"/>
  <c r="AB315"/>
  <c r="AB317"/>
  <c r="AB319"/>
  <c r="AB321"/>
  <c r="AB323"/>
  <c r="AB325"/>
  <c r="AB327"/>
  <c r="AB329"/>
  <c r="AB331"/>
  <c r="AB333"/>
  <c r="AB335"/>
  <c r="AB337"/>
  <c r="AB339"/>
  <c r="AB341"/>
  <c r="AB343"/>
  <c r="AB345"/>
  <c r="AB347"/>
  <c r="AB349"/>
  <c r="AB351"/>
  <c r="AB353"/>
  <c r="AB355"/>
  <c r="AB357"/>
  <c r="AB359"/>
  <c r="AB361"/>
  <c r="AB363"/>
  <c r="AB365"/>
  <c r="AB367"/>
  <c r="AB369"/>
  <c r="AB371"/>
  <c r="AB373"/>
  <c r="AB375"/>
  <c r="AB377"/>
  <c r="AB379"/>
  <c r="AB381"/>
  <c r="AB383"/>
  <c r="AB385"/>
  <c r="AB387"/>
  <c r="AB389"/>
  <c r="AB391"/>
  <c r="AB393"/>
  <c r="AB395"/>
  <c r="AB397"/>
  <c r="AB399"/>
  <c r="AB401"/>
  <c r="AB403"/>
  <c r="AB405"/>
  <c r="AB407"/>
  <c r="AB409"/>
  <c r="AB411"/>
  <c r="AB413"/>
  <c r="AB415"/>
  <c r="AB417"/>
  <c r="AB419"/>
  <c r="AB421"/>
  <c r="AB423"/>
  <c r="AB425"/>
  <c r="AB427"/>
  <c r="AB429"/>
  <c r="AB431"/>
  <c r="AB433"/>
  <c r="AB435"/>
  <c r="AB437"/>
  <c r="AB439"/>
  <c r="AB441"/>
  <c r="AB443"/>
  <c r="AB445"/>
  <c r="AB447"/>
  <c r="AB449"/>
  <c r="AB451"/>
  <c r="AB453"/>
  <c r="AB455"/>
  <c r="AB457"/>
  <c r="AB459"/>
  <c r="AB461"/>
  <c r="AB463"/>
  <c r="AB465"/>
  <c r="AB467"/>
  <c r="AB469"/>
  <c r="AB471"/>
  <c r="AB473"/>
  <c r="AB475"/>
  <c r="AB477"/>
  <c r="AB479"/>
  <c r="AB481"/>
  <c r="AB483"/>
  <c r="AB485"/>
  <c r="AB487"/>
  <c r="AB489"/>
  <c r="AB491"/>
  <c r="AB493"/>
  <c r="AB495"/>
  <c r="AB497"/>
  <c r="AB499"/>
  <c r="AA3"/>
  <c r="AA5"/>
  <c r="AA7"/>
  <c r="AA9"/>
  <c r="AD9" s="1"/>
  <c r="AA11"/>
  <c r="AA13"/>
  <c r="AD13" s="1"/>
  <c r="AA15"/>
  <c r="AA17"/>
  <c r="AA19"/>
  <c r="AC20"/>
  <c r="AA21"/>
  <c r="AD21"/>
  <c r="AC22"/>
  <c r="AA23"/>
  <c r="AD23"/>
  <c r="AC24"/>
  <c r="AA25"/>
  <c r="AD25"/>
  <c r="AC26"/>
  <c r="AD26"/>
  <c r="AC27"/>
  <c r="AA28"/>
  <c r="AD28"/>
  <c r="AC29"/>
  <c r="AA30"/>
  <c r="AD30"/>
  <c r="AC31"/>
  <c r="AA32"/>
  <c r="AD32"/>
  <c r="AC33"/>
  <c r="AA34"/>
  <c r="AD34"/>
  <c r="AC35"/>
  <c r="AA36"/>
  <c r="AE36" s="1"/>
  <c r="AD36"/>
  <c r="AH36" s="1"/>
  <c r="AC37"/>
  <c r="AG37" s="1"/>
  <c r="AI37" s="1"/>
  <c r="AA38"/>
  <c r="AE38" s="1"/>
  <c r="AD38"/>
  <c r="AH38" s="1"/>
  <c r="AC39"/>
  <c r="AG39" s="1"/>
  <c r="AI39" s="1"/>
  <c r="AA40"/>
  <c r="AE40" s="1"/>
  <c r="AD40"/>
  <c r="AH40" s="1"/>
  <c r="AC41"/>
  <c r="AG41" s="1"/>
  <c r="AI41" s="1"/>
  <c r="AA42"/>
  <c r="AE42" s="1"/>
  <c r="AD42"/>
  <c r="AH42" s="1"/>
  <c r="AC43"/>
  <c r="AG43" s="1"/>
  <c r="AI43" s="1"/>
  <c r="AA44"/>
  <c r="AE44" s="1"/>
  <c r="AD44"/>
  <c r="AH44" s="1"/>
  <c r="AC45"/>
  <c r="AG45" s="1"/>
  <c r="AI45" s="1"/>
  <c r="AA46"/>
  <c r="AE46" s="1"/>
  <c r="AD46"/>
  <c r="AH46" s="1"/>
  <c r="AC47"/>
  <c r="AG47" s="1"/>
  <c r="AI47" s="1"/>
  <c r="AA48"/>
  <c r="AE48" s="1"/>
  <c r="AD48"/>
  <c r="AH48" s="1"/>
  <c r="AC49"/>
  <c r="AG49" s="1"/>
  <c r="AI49" s="1"/>
  <c r="AA50"/>
  <c r="AE50" s="1"/>
  <c r="AD50"/>
  <c r="AH50" s="1"/>
  <c r="AC51"/>
  <c r="AG51" s="1"/>
  <c r="AI51" s="1"/>
  <c r="AA52"/>
  <c r="AE52" s="1"/>
  <c r="AD52"/>
  <c r="AH52" s="1"/>
  <c r="AC53"/>
  <c r="AG53" s="1"/>
  <c r="AI53" s="1"/>
  <c r="AA54"/>
  <c r="AE54" s="1"/>
  <c r="AD54"/>
  <c r="AH54" s="1"/>
  <c r="AC55"/>
  <c r="AG55" s="1"/>
  <c r="AI55" s="1"/>
  <c r="AA56"/>
  <c r="AE56" s="1"/>
  <c r="AD56"/>
  <c r="AH56" s="1"/>
  <c r="AC57"/>
  <c r="AG57" s="1"/>
  <c r="AI57" s="1"/>
  <c r="AA58"/>
  <c r="AE58" s="1"/>
  <c r="AD58"/>
  <c r="AH58" s="1"/>
  <c r="AC59"/>
  <c r="AG59" s="1"/>
  <c r="AI59" s="1"/>
  <c r="AA60"/>
  <c r="AE60" s="1"/>
  <c r="AD60"/>
  <c r="AH60" s="1"/>
  <c r="AC61"/>
  <c r="AG61" s="1"/>
  <c r="AI61" s="1"/>
  <c r="AA62"/>
  <c r="AE62" s="1"/>
  <c r="AD62"/>
  <c r="AH62" s="1"/>
  <c r="AC63"/>
  <c r="AG63" s="1"/>
  <c r="AI63" s="1"/>
  <c r="AA64"/>
  <c r="AE64" s="1"/>
  <c r="AD64"/>
  <c r="AH64" s="1"/>
  <c r="AC65"/>
  <c r="AG65" s="1"/>
  <c r="AI65" s="1"/>
  <c r="AA66"/>
  <c r="AE66" s="1"/>
  <c r="AD66"/>
  <c r="AH66" s="1"/>
  <c r="AC67"/>
  <c r="AG67" s="1"/>
  <c r="AI67" s="1"/>
  <c r="AA68"/>
  <c r="AE68" s="1"/>
  <c r="AD68"/>
  <c r="AH68" s="1"/>
  <c r="AC69"/>
  <c r="AG69" s="1"/>
  <c r="AI69" s="1"/>
  <c r="AA70"/>
  <c r="AE70" s="1"/>
  <c r="AD70"/>
  <c r="AH70" s="1"/>
  <c r="AC71"/>
  <c r="AG71" s="1"/>
  <c r="AI71" s="1"/>
  <c r="AA72"/>
  <c r="AE72" s="1"/>
  <c r="AD72"/>
  <c r="AH72" s="1"/>
  <c r="AC73"/>
  <c r="AG73" s="1"/>
  <c r="AI73" s="1"/>
  <c r="AA74"/>
  <c r="AE74" s="1"/>
  <c r="AD74"/>
  <c r="AH74" s="1"/>
  <c r="AC75"/>
  <c r="AG75" s="1"/>
  <c r="AI75" s="1"/>
  <c r="AA76"/>
  <c r="AE76" s="1"/>
  <c r="AD76"/>
  <c r="AH76" s="1"/>
  <c r="AC77"/>
  <c r="AG77" s="1"/>
  <c r="AI77" s="1"/>
  <c r="AA78"/>
  <c r="AD78"/>
  <c r="AH78" s="1"/>
  <c r="AC79"/>
  <c r="AG79" s="1"/>
  <c r="AI79" s="1"/>
  <c r="AA80"/>
  <c r="AD80"/>
  <c r="AH80" s="1"/>
  <c r="AC81"/>
  <c r="AG81" s="1"/>
  <c r="AI81" s="1"/>
  <c r="AA82"/>
  <c r="AD82"/>
  <c r="AH82" s="1"/>
  <c r="AC83"/>
  <c r="AG83" s="1"/>
  <c r="AI83" s="1"/>
  <c r="AA84"/>
  <c r="AD84"/>
  <c r="AH84" s="1"/>
  <c r="AC85"/>
  <c r="AG85" s="1"/>
  <c r="AI85" s="1"/>
  <c r="AA86"/>
  <c r="AD86"/>
  <c r="AH86" s="1"/>
  <c r="AC87"/>
  <c r="AG87" s="1"/>
  <c r="AI87" s="1"/>
  <c r="AA88"/>
  <c r="AD88"/>
  <c r="AH88" s="1"/>
  <c r="AC89"/>
  <c r="AG89" s="1"/>
  <c r="AI89" s="1"/>
  <c r="AA90"/>
  <c r="AD90"/>
  <c r="AH90" s="1"/>
  <c r="AC91"/>
  <c r="AG91" s="1"/>
  <c r="AI91" s="1"/>
  <c r="AA92"/>
  <c r="AD92"/>
  <c r="AH92" s="1"/>
  <c r="AC93"/>
  <c r="AG93" s="1"/>
  <c r="AI93" s="1"/>
  <c r="AA94"/>
  <c r="AD94"/>
  <c r="AH94" s="1"/>
  <c r="AC95"/>
  <c r="AG95" s="1"/>
  <c r="AI95" s="1"/>
  <c r="AA96"/>
  <c r="AD96"/>
  <c r="AH96" s="1"/>
  <c r="AC97"/>
  <c r="AG97" s="1"/>
  <c r="AI97" s="1"/>
  <c r="AA98"/>
  <c r="AD98"/>
  <c r="AH98" s="1"/>
  <c r="AC99"/>
  <c r="AG99" s="1"/>
  <c r="AI99" s="1"/>
  <c r="AA100"/>
  <c r="AD100"/>
  <c r="AH100" s="1"/>
  <c r="AC101"/>
  <c r="AG101" s="1"/>
  <c r="AI101" s="1"/>
  <c r="AA102"/>
  <c r="AD102"/>
  <c r="AH102" s="1"/>
  <c r="AC103"/>
  <c r="AG103" s="1"/>
  <c r="AI103" s="1"/>
  <c r="AA104"/>
  <c r="AD104"/>
  <c r="AH104" s="1"/>
  <c r="AC105"/>
  <c r="AG105" s="1"/>
  <c r="AI105" s="1"/>
  <c r="AA106"/>
  <c r="AD106"/>
  <c r="AH106" s="1"/>
  <c r="AC107"/>
  <c r="AG107" s="1"/>
  <c r="AI107" s="1"/>
  <c r="AA108"/>
  <c r="AD108"/>
  <c r="AH108" s="1"/>
  <c r="AC109"/>
  <c r="AG109" s="1"/>
  <c r="AI109" s="1"/>
  <c r="AA110"/>
  <c r="AD110"/>
  <c r="AH110" s="1"/>
  <c r="AC111"/>
  <c r="AG111" s="1"/>
  <c r="AI111" s="1"/>
  <c r="AA112"/>
  <c r="AD112"/>
  <c r="AH112" s="1"/>
  <c r="AC113"/>
  <c r="AG113" s="1"/>
  <c r="AI113" s="1"/>
  <c r="AA114"/>
  <c r="AD114"/>
  <c r="AH114" s="1"/>
  <c r="AC115"/>
  <c r="AG115" s="1"/>
  <c r="AI115" s="1"/>
  <c r="AA116"/>
  <c r="AD116"/>
  <c r="AH116" s="1"/>
  <c r="AC117"/>
  <c r="AG117" s="1"/>
  <c r="AI117" s="1"/>
  <c r="AA118"/>
  <c r="AD118"/>
  <c r="AH118" s="1"/>
  <c r="AC119"/>
  <c r="AG119" s="1"/>
  <c r="AI119" s="1"/>
  <c r="AA120"/>
  <c r="AD120"/>
  <c r="AH120" s="1"/>
  <c r="AC121"/>
  <c r="AG121" s="1"/>
  <c r="AI121" s="1"/>
  <c r="AA122"/>
  <c r="AD122"/>
  <c r="AH122" s="1"/>
  <c r="AC123"/>
  <c r="AG123" s="1"/>
  <c r="AI123" s="1"/>
  <c r="AA124"/>
  <c r="AD124"/>
  <c r="AH124" s="1"/>
  <c r="AC125"/>
  <c r="AG125" s="1"/>
  <c r="AI125" s="1"/>
  <c r="AA126"/>
  <c r="AD126"/>
  <c r="AH126" s="1"/>
  <c r="AC127"/>
  <c r="AG127" s="1"/>
  <c r="AI127" s="1"/>
  <c r="AA128"/>
  <c r="AD128"/>
  <c r="AH128" s="1"/>
  <c r="AC129"/>
  <c r="AG129" s="1"/>
  <c r="AI129" s="1"/>
  <c r="AA130"/>
  <c r="AD130"/>
  <c r="AH130" s="1"/>
  <c r="AC131"/>
  <c r="AG131" s="1"/>
  <c r="AI131" s="1"/>
  <c r="AA132"/>
  <c r="AD132"/>
  <c r="AH132" s="1"/>
  <c r="AC133"/>
  <c r="AG133" s="1"/>
  <c r="AI133" s="1"/>
  <c r="AA134"/>
  <c r="AD134"/>
  <c r="AH134" s="1"/>
  <c r="AC135"/>
  <c r="AG135" s="1"/>
  <c r="AI135" s="1"/>
  <c r="AA136"/>
  <c r="AD136"/>
  <c r="AH136" s="1"/>
  <c r="AC137"/>
  <c r="AG137" s="1"/>
  <c r="AI137" s="1"/>
  <c r="AA138"/>
  <c r="AD138"/>
  <c r="AH138" s="1"/>
  <c r="AC139"/>
  <c r="AG139" s="1"/>
  <c r="AI139" s="1"/>
  <c r="AA140"/>
  <c r="AD140"/>
  <c r="AH140" s="1"/>
  <c r="AC141"/>
  <c r="AG141" s="1"/>
  <c r="AI141" s="1"/>
  <c r="AA142"/>
  <c r="AD142"/>
  <c r="AH142" s="1"/>
  <c r="AC143"/>
  <c r="AG143" s="1"/>
  <c r="AI143" s="1"/>
  <c r="AA144"/>
  <c r="AD144"/>
  <c r="AH144" s="1"/>
  <c r="AC145"/>
  <c r="AG145" s="1"/>
  <c r="AI145" s="1"/>
  <c r="AA146"/>
  <c r="AD146"/>
  <c r="AH146" s="1"/>
  <c r="AC147"/>
  <c r="AG147" s="1"/>
  <c r="AI147" s="1"/>
  <c r="AA148"/>
  <c r="AD148"/>
  <c r="AH148" s="1"/>
  <c r="AC149"/>
  <c r="AG149" s="1"/>
  <c r="AI149" s="1"/>
  <c r="AA150"/>
  <c r="AD150"/>
  <c r="AH150" s="1"/>
  <c r="AC151"/>
  <c r="AG151" s="1"/>
  <c r="AI151" s="1"/>
  <c r="AA152"/>
  <c r="AD152"/>
  <c r="AH152" s="1"/>
  <c r="AC153"/>
  <c r="AG153" s="1"/>
  <c r="AI153" s="1"/>
  <c r="AA154"/>
  <c r="AD154"/>
  <c r="AH154" s="1"/>
  <c r="AC155"/>
  <c r="AG155" s="1"/>
  <c r="AI155" s="1"/>
  <c r="AA156"/>
  <c r="AD156"/>
  <c r="AH156" s="1"/>
  <c r="AC157"/>
  <c r="AG157" s="1"/>
  <c r="AI157" s="1"/>
  <c r="AA158"/>
  <c r="AD158"/>
  <c r="AH158" s="1"/>
  <c r="AC159"/>
  <c r="AG159" s="1"/>
  <c r="AI159" s="1"/>
  <c r="AA160"/>
  <c r="AD160"/>
  <c r="AH160" s="1"/>
  <c r="AC161"/>
  <c r="AG161" s="1"/>
  <c r="AI161" s="1"/>
  <c r="AA162"/>
  <c r="AD162"/>
  <c r="AH162" s="1"/>
  <c r="AC163"/>
  <c r="AG163" s="1"/>
  <c r="AI163" s="1"/>
  <c r="AA164"/>
  <c r="AD164"/>
  <c r="AH164" s="1"/>
  <c r="AC165"/>
  <c r="AG165" s="1"/>
  <c r="AI165" s="1"/>
  <c r="AA166"/>
  <c r="AD166"/>
  <c r="AH166" s="1"/>
  <c r="AC167"/>
  <c r="AG167" s="1"/>
  <c r="AI167" s="1"/>
  <c r="AA168"/>
  <c r="AD168"/>
  <c r="AH168" s="1"/>
  <c r="AC169"/>
  <c r="AG169" s="1"/>
  <c r="AI169" s="1"/>
  <c r="AA170"/>
  <c r="AD170"/>
  <c r="AH170" s="1"/>
  <c r="AC171"/>
  <c r="AG171" s="1"/>
  <c r="AI171" s="1"/>
  <c r="AA172"/>
  <c r="AD172"/>
  <c r="AH172" s="1"/>
  <c r="AC173"/>
  <c r="AG173" s="1"/>
  <c r="AI173" s="1"/>
  <c r="AA174"/>
  <c r="AD174"/>
  <c r="AH174" s="1"/>
  <c r="AC175"/>
  <c r="AG175" s="1"/>
  <c r="AI175" s="1"/>
  <c r="AA176"/>
  <c r="AD176"/>
  <c r="AH176" s="1"/>
  <c r="AC177"/>
  <c r="AG177" s="1"/>
  <c r="AI177" s="1"/>
  <c r="AA178"/>
  <c r="AD178"/>
  <c r="AH178" s="1"/>
  <c r="AC179"/>
  <c r="AG179" s="1"/>
  <c r="AI179" s="1"/>
  <c r="AA180"/>
  <c r="AD180"/>
  <c r="AH180" s="1"/>
  <c r="AC181"/>
  <c r="AG181" s="1"/>
  <c r="AI181" s="1"/>
  <c r="AA182"/>
  <c r="AD182"/>
  <c r="AH182" s="1"/>
  <c r="AC183"/>
  <c r="AG183" s="1"/>
  <c r="AI183" s="1"/>
  <c r="AA184"/>
  <c r="AD184"/>
  <c r="AH184" s="1"/>
  <c r="AC185"/>
  <c r="AG185" s="1"/>
  <c r="AI185" s="1"/>
  <c r="AA186"/>
  <c r="AD186"/>
  <c r="AH186" s="1"/>
  <c r="AC187"/>
  <c r="AG187" s="1"/>
  <c r="AI187" s="1"/>
  <c r="AA188"/>
  <c r="AD188"/>
  <c r="AH188" s="1"/>
  <c r="AC189"/>
  <c r="AG189" s="1"/>
  <c r="AI189" s="1"/>
  <c r="AA190"/>
  <c r="AD190"/>
  <c r="AH190" s="1"/>
  <c r="AC191"/>
  <c r="AG191" s="1"/>
  <c r="AI191" s="1"/>
  <c r="AA192"/>
  <c r="AD192"/>
  <c r="AH192" s="1"/>
  <c r="AC193"/>
  <c r="AG193" s="1"/>
  <c r="AI193" s="1"/>
  <c r="AA194"/>
  <c r="AD194"/>
  <c r="AH194" s="1"/>
  <c r="AC195"/>
  <c r="AG195" s="1"/>
  <c r="AI195" s="1"/>
  <c r="AA196"/>
  <c r="AD196"/>
  <c r="AH196" s="1"/>
  <c r="AC197"/>
  <c r="AG197" s="1"/>
  <c r="AI197" s="1"/>
  <c r="AA198"/>
  <c r="AD198"/>
  <c r="AH198" s="1"/>
  <c r="AC199"/>
  <c r="AG199" s="1"/>
  <c r="AI199" s="1"/>
  <c r="AA200"/>
  <c r="AD200"/>
  <c r="AH200" s="1"/>
  <c r="AC201"/>
  <c r="AG201" s="1"/>
  <c r="AI201" s="1"/>
  <c r="AA202"/>
  <c r="AD202"/>
  <c r="AH202" s="1"/>
  <c r="AC203"/>
  <c r="AG203" s="1"/>
  <c r="AI203" s="1"/>
  <c r="AA204"/>
  <c r="AD204"/>
  <c r="AH204" s="1"/>
  <c r="AC205"/>
  <c r="AG205" s="1"/>
  <c r="AI205" s="1"/>
  <c r="AA206"/>
  <c r="AD206"/>
  <c r="AH206" s="1"/>
  <c r="AC207"/>
  <c r="AG207" s="1"/>
  <c r="AI207" s="1"/>
  <c r="AA208"/>
  <c r="AD208"/>
  <c r="AH208" s="1"/>
  <c r="AC209"/>
  <c r="AG209" s="1"/>
  <c r="AI209" s="1"/>
  <c r="AA210"/>
  <c r="AD210"/>
  <c r="AH210" s="1"/>
  <c r="AC211"/>
  <c r="AG211" s="1"/>
  <c r="AI211" s="1"/>
  <c r="AA212"/>
  <c r="AD212"/>
  <c r="AH212" s="1"/>
  <c r="AC213"/>
  <c r="AG213" s="1"/>
  <c r="AI213" s="1"/>
  <c r="AA214"/>
  <c r="AD214"/>
  <c r="AH214" s="1"/>
  <c r="AC215"/>
  <c r="AG215" s="1"/>
  <c r="AI215" s="1"/>
  <c r="AA216"/>
  <c r="AD216"/>
  <c r="AH216" s="1"/>
  <c r="AC217"/>
  <c r="AG217" s="1"/>
  <c r="AI217" s="1"/>
  <c r="AA218"/>
  <c r="AD218"/>
  <c r="AH218" s="1"/>
  <c r="AC219"/>
  <c r="AG219" s="1"/>
  <c r="AI219" s="1"/>
  <c r="AA220"/>
  <c r="AD220"/>
  <c r="AH220" s="1"/>
  <c r="AC221"/>
  <c r="AG221" s="1"/>
  <c r="AI221" s="1"/>
  <c r="AA222"/>
  <c r="AD222"/>
  <c r="AH222" s="1"/>
  <c r="AC223"/>
  <c r="AG223" s="1"/>
  <c r="AI223" s="1"/>
  <c r="AA224"/>
  <c r="AD224"/>
  <c r="AH224" s="1"/>
  <c r="AC225"/>
  <c r="AG225" s="1"/>
  <c r="AI225" s="1"/>
  <c r="AA226"/>
  <c r="AD226"/>
  <c r="AH226" s="1"/>
  <c r="AC227"/>
  <c r="AG227" s="1"/>
  <c r="AI227" s="1"/>
  <c r="AA228"/>
  <c r="AD228"/>
  <c r="AH228" s="1"/>
  <c r="AC229"/>
  <c r="AG229" s="1"/>
  <c r="AI229" s="1"/>
  <c r="AA230"/>
  <c r="AD230"/>
  <c r="AH230" s="1"/>
  <c r="AC231"/>
  <c r="AG231" s="1"/>
  <c r="AI231" s="1"/>
  <c r="AA232"/>
  <c r="AD232"/>
  <c r="AH232" s="1"/>
  <c r="AC233"/>
  <c r="AG233" s="1"/>
  <c r="AI233" s="1"/>
  <c r="AA234"/>
  <c r="AD234"/>
  <c r="AH234" s="1"/>
  <c r="AC235"/>
  <c r="AG235" s="1"/>
  <c r="AI235" s="1"/>
  <c r="AA236"/>
  <c r="AD236"/>
  <c r="AH236" s="1"/>
  <c r="AC237"/>
  <c r="AG237" s="1"/>
  <c r="AI237" s="1"/>
  <c r="AA238"/>
  <c r="AD238"/>
  <c r="AH238" s="1"/>
  <c r="AC239"/>
  <c r="AG239" s="1"/>
  <c r="AI239" s="1"/>
  <c r="AA240"/>
  <c r="AD240"/>
  <c r="AH240" s="1"/>
  <c r="AC241"/>
  <c r="AG241" s="1"/>
  <c r="AI241" s="1"/>
  <c r="AA242"/>
  <c r="AD242"/>
  <c r="AH242" s="1"/>
  <c r="AC243"/>
  <c r="AG243" s="1"/>
  <c r="AI243" s="1"/>
  <c r="AA244"/>
  <c r="AD244"/>
  <c r="AH244" s="1"/>
  <c r="AC245"/>
  <c r="AG245" s="1"/>
  <c r="AI245" s="1"/>
  <c r="AA246"/>
  <c r="AD246"/>
  <c r="AH246" s="1"/>
  <c r="AC247"/>
  <c r="AG247" s="1"/>
  <c r="AI247" s="1"/>
  <c r="AA248"/>
  <c r="AD248"/>
  <c r="AH248" s="1"/>
  <c r="AC249"/>
  <c r="AG249" s="1"/>
  <c r="AI249" s="1"/>
  <c r="AA250"/>
  <c r="AD250"/>
  <c r="AH250" s="1"/>
  <c r="AC251"/>
  <c r="AG251" s="1"/>
  <c r="AI251" s="1"/>
  <c r="AA252"/>
  <c r="AD252"/>
  <c r="AH252" s="1"/>
  <c r="AC253"/>
  <c r="AG253" s="1"/>
  <c r="AI253" s="1"/>
  <c r="AA27"/>
  <c r="AD27"/>
  <c r="AC28"/>
  <c r="AA29"/>
  <c r="AD29"/>
  <c r="AC30"/>
  <c r="AA31"/>
  <c r="AD31"/>
  <c r="AC32"/>
  <c r="AA33"/>
  <c r="AD33"/>
  <c r="AC34"/>
  <c r="AA35"/>
  <c r="AD35"/>
  <c r="AC36"/>
  <c r="AG36" s="1"/>
  <c r="AI36" s="1"/>
  <c r="AA37"/>
  <c r="AE37" s="1"/>
  <c r="AD37"/>
  <c r="AH37" s="1"/>
  <c r="AC38"/>
  <c r="AG38" s="1"/>
  <c r="AI38" s="1"/>
  <c r="AA39"/>
  <c r="AE39" s="1"/>
  <c r="AD39"/>
  <c r="AH39" s="1"/>
  <c r="AC40"/>
  <c r="AG40" s="1"/>
  <c r="AI40" s="1"/>
  <c r="AA41"/>
  <c r="AE41" s="1"/>
  <c r="AD41"/>
  <c r="AH41" s="1"/>
  <c r="AC42"/>
  <c r="AG42" s="1"/>
  <c r="AI42" s="1"/>
  <c r="AA43"/>
  <c r="AE43" s="1"/>
  <c r="AD43"/>
  <c r="AH43" s="1"/>
  <c r="AC44"/>
  <c r="AG44" s="1"/>
  <c r="AI44" s="1"/>
  <c r="AA45"/>
  <c r="AE45" s="1"/>
  <c r="AD45"/>
  <c r="AH45" s="1"/>
  <c r="AC46"/>
  <c r="AG46" s="1"/>
  <c r="AI46" s="1"/>
  <c r="AA47"/>
  <c r="AE47" s="1"/>
  <c r="AD47"/>
  <c r="AH47" s="1"/>
  <c r="AC48"/>
  <c r="AG48" s="1"/>
  <c r="AI48" s="1"/>
  <c r="AA49"/>
  <c r="AE49" s="1"/>
  <c r="AD49"/>
  <c r="AH49" s="1"/>
  <c r="AC50"/>
  <c r="AG50" s="1"/>
  <c r="AI50" s="1"/>
  <c r="AA51"/>
  <c r="AE51" s="1"/>
  <c r="AD51"/>
  <c r="AH51" s="1"/>
  <c r="AC52"/>
  <c r="AG52" s="1"/>
  <c r="AI52" s="1"/>
  <c r="AA53"/>
  <c r="AE53" s="1"/>
  <c r="AD53"/>
  <c r="AH53" s="1"/>
  <c r="AC54"/>
  <c r="AG54" s="1"/>
  <c r="AI54" s="1"/>
  <c r="AA55"/>
  <c r="AE55" s="1"/>
  <c r="AD55"/>
  <c r="AH55" s="1"/>
  <c r="AC56"/>
  <c r="AG56" s="1"/>
  <c r="AI56" s="1"/>
  <c r="AA57"/>
  <c r="AE57" s="1"/>
  <c r="AD57"/>
  <c r="AH57" s="1"/>
  <c r="AC58"/>
  <c r="AG58" s="1"/>
  <c r="AI58" s="1"/>
  <c r="AA59"/>
  <c r="AE59" s="1"/>
  <c r="AD59"/>
  <c r="AH59" s="1"/>
  <c r="AC60"/>
  <c r="AG60" s="1"/>
  <c r="AI60" s="1"/>
  <c r="AA61"/>
  <c r="AE61" s="1"/>
  <c r="AD61"/>
  <c r="AH61" s="1"/>
  <c r="AC62"/>
  <c r="AG62" s="1"/>
  <c r="AI62" s="1"/>
  <c r="AA63"/>
  <c r="AE63" s="1"/>
  <c r="AD63"/>
  <c r="AH63" s="1"/>
  <c r="AC64"/>
  <c r="AG64" s="1"/>
  <c r="AI64" s="1"/>
  <c r="AA65"/>
  <c r="AE65" s="1"/>
  <c r="AD65"/>
  <c r="AH65" s="1"/>
  <c r="AC66"/>
  <c r="AG66" s="1"/>
  <c r="AI66" s="1"/>
  <c r="AA67"/>
  <c r="AE67" s="1"/>
  <c r="AD67"/>
  <c r="AH67" s="1"/>
  <c r="AC68"/>
  <c r="AG68" s="1"/>
  <c r="AI68" s="1"/>
  <c r="AA69"/>
  <c r="AE69" s="1"/>
  <c r="AD69"/>
  <c r="AH69" s="1"/>
  <c r="AC70"/>
  <c r="AG70" s="1"/>
  <c r="AI70" s="1"/>
  <c r="AA71"/>
  <c r="AE71" s="1"/>
  <c r="AD71"/>
  <c r="AH71" s="1"/>
  <c r="AC72"/>
  <c r="AG72" s="1"/>
  <c r="AI72" s="1"/>
  <c r="AA73"/>
  <c r="AE73" s="1"/>
  <c r="AD73"/>
  <c r="AH73" s="1"/>
  <c r="AC74"/>
  <c r="AG74" s="1"/>
  <c r="AI74" s="1"/>
  <c r="AA75"/>
  <c r="AE75" s="1"/>
  <c r="AD75"/>
  <c r="AH75" s="1"/>
  <c r="AC76"/>
  <c r="AG76" s="1"/>
  <c r="AI76" s="1"/>
  <c r="AA77"/>
  <c r="AD77"/>
  <c r="AH77" s="1"/>
  <c r="AC78"/>
  <c r="AG78" s="1"/>
  <c r="AI78" s="1"/>
  <c r="AA79"/>
  <c r="AD79"/>
  <c r="AH79" s="1"/>
  <c r="AC80"/>
  <c r="AG80" s="1"/>
  <c r="AI80" s="1"/>
  <c r="AA81"/>
  <c r="AD81"/>
  <c r="AH81" s="1"/>
  <c r="AC82"/>
  <c r="AG82" s="1"/>
  <c r="AI82" s="1"/>
  <c r="AA83"/>
  <c r="AD83"/>
  <c r="AH83" s="1"/>
  <c r="AC84"/>
  <c r="AG84" s="1"/>
  <c r="AI84" s="1"/>
  <c r="AA85"/>
  <c r="AD85"/>
  <c r="AH85" s="1"/>
  <c r="AC86"/>
  <c r="AG86" s="1"/>
  <c r="AI86" s="1"/>
  <c r="AA87"/>
  <c r="AD87"/>
  <c r="AH87" s="1"/>
  <c r="AC88"/>
  <c r="AG88" s="1"/>
  <c r="AI88" s="1"/>
  <c r="AA89"/>
  <c r="AD89"/>
  <c r="AH89" s="1"/>
  <c r="AC90"/>
  <c r="AG90" s="1"/>
  <c r="AI90" s="1"/>
  <c r="AA91"/>
  <c r="AD91"/>
  <c r="AH91" s="1"/>
  <c r="AC92"/>
  <c r="AG92" s="1"/>
  <c r="AI92" s="1"/>
  <c r="AA93"/>
  <c r="AD93"/>
  <c r="AH93" s="1"/>
  <c r="AC94"/>
  <c r="AG94" s="1"/>
  <c r="AI94" s="1"/>
  <c r="AA95"/>
  <c r="AD95"/>
  <c r="AH95" s="1"/>
  <c r="AC96"/>
  <c r="AG96" s="1"/>
  <c r="AI96" s="1"/>
  <c r="AA97"/>
  <c r="AD97"/>
  <c r="AH97" s="1"/>
  <c r="AC98"/>
  <c r="AG98" s="1"/>
  <c r="AI98" s="1"/>
  <c r="AA99"/>
  <c r="AD99"/>
  <c r="AH99" s="1"/>
  <c r="AC100"/>
  <c r="AG100" s="1"/>
  <c r="AI100" s="1"/>
  <c r="AA101"/>
  <c r="AD101"/>
  <c r="AH101" s="1"/>
  <c r="AC102"/>
  <c r="AG102" s="1"/>
  <c r="AI102" s="1"/>
  <c r="AA103"/>
  <c r="AD103"/>
  <c r="AH103" s="1"/>
  <c r="AC104"/>
  <c r="AG104" s="1"/>
  <c r="AI104" s="1"/>
  <c r="AA105"/>
  <c r="AD105"/>
  <c r="AH105" s="1"/>
  <c r="AC106"/>
  <c r="AG106" s="1"/>
  <c r="AI106" s="1"/>
  <c r="AA107"/>
  <c r="AD107"/>
  <c r="AH107" s="1"/>
  <c r="AC108"/>
  <c r="AG108" s="1"/>
  <c r="AI108" s="1"/>
  <c r="AA109"/>
  <c r="AD109"/>
  <c r="AH109" s="1"/>
  <c r="AC110"/>
  <c r="AG110" s="1"/>
  <c r="AI110" s="1"/>
  <c r="AA111"/>
  <c r="AD111"/>
  <c r="AH111" s="1"/>
  <c r="AC112"/>
  <c r="AG112" s="1"/>
  <c r="AI112" s="1"/>
  <c r="AA113"/>
  <c r="AD113"/>
  <c r="AH113" s="1"/>
  <c r="AC114"/>
  <c r="AG114" s="1"/>
  <c r="AI114" s="1"/>
  <c r="AA115"/>
  <c r="AD115"/>
  <c r="AH115" s="1"/>
  <c r="AC116"/>
  <c r="AG116" s="1"/>
  <c r="AI116" s="1"/>
  <c r="AA117"/>
  <c r="AD117"/>
  <c r="AH117" s="1"/>
  <c r="AC118"/>
  <c r="AG118" s="1"/>
  <c r="AI118" s="1"/>
  <c r="AA119"/>
  <c r="AD119"/>
  <c r="AH119" s="1"/>
  <c r="AC120"/>
  <c r="AG120" s="1"/>
  <c r="AI120" s="1"/>
  <c r="AA121"/>
  <c r="AD121"/>
  <c r="AH121" s="1"/>
  <c r="AC122"/>
  <c r="AG122" s="1"/>
  <c r="AI122" s="1"/>
  <c r="AA123"/>
  <c r="AD123"/>
  <c r="AH123" s="1"/>
  <c r="AC124"/>
  <c r="AG124" s="1"/>
  <c r="AI124" s="1"/>
  <c r="AA125"/>
  <c r="AD125"/>
  <c r="AH125" s="1"/>
  <c r="AC126"/>
  <c r="AG126" s="1"/>
  <c r="AI126" s="1"/>
  <c r="AA127"/>
  <c r="AD127"/>
  <c r="AH127" s="1"/>
  <c r="AC128"/>
  <c r="AG128" s="1"/>
  <c r="AI128" s="1"/>
  <c r="AA129"/>
  <c r="AD129"/>
  <c r="AH129" s="1"/>
  <c r="AC130"/>
  <c r="AG130" s="1"/>
  <c r="AI130" s="1"/>
  <c r="AA131"/>
  <c r="AD131"/>
  <c r="AH131" s="1"/>
  <c r="AC132"/>
  <c r="AG132" s="1"/>
  <c r="AI132" s="1"/>
  <c r="AA133"/>
  <c r="AD133"/>
  <c r="AH133" s="1"/>
  <c r="AC134"/>
  <c r="AG134" s="1"/>
  <c r="AI134" s="1"/>
  <c r="AA135"/>
  <c r="AD135"/>
  <c r="AH135" s="1"/>
  <c r="AC136"/>
  <c r="AG136" s="1"/>
  <c r="AI136" s="1"/>
  <c r="AA137"/>
  <c r="AD137"/>
  <c r="AH137" s="1"/>
  <c r="AC138"/>
  <c r="AG138" s="1"/>
  <c r="AI138" s="1"/>
  <c r="AA139"/>
  <c r="AD139"/>
  <c r="AH139" s="1"/>
  <c r="AC140"/>
  <c r="AG140" s="1"/>
  <c r="AI140" s="1"/>
  <c r="AA141"/>
  <c r="AD141"/>
  <c r="AH141" s="1"/>
  <c r="AC142"/>
  <c r="AG142" s="1"/>
  <c r="AI142" s="1"/>
  <c r="AA143"/>
  <c r="AD143"/>
  <c r="AH143" s="1"/>
  <c r="AC144"/>
  <c r="AG144" s="1"/>
  <c r="AI144" s="1"/>
  <c r="AA145"/>
  <c r="AD145"/>
  <c r="AH145" s="1"/>
  <c r="AC146"/>
  <c r="AG146" s="1"/>
  <c r="AI146" s="1"/>
  <c r="AA147"/>
  <c r="AD147"/>
  <c r="AH147" s="1"/>
  <c r="AC148"/>
  <c r="AG148" s="1"/>
  <c r="AI148" s="1"/>
  <c r="AA149"/>
  <c r="AD149"/>
  <c r="AH149" s="1"/>
  <c r="AC150"/>
  <c r="AG150" s="1"/>
  <c r="AI150" s="1"/>
  <c r="AA151"/>
  <c r="AD151"/>
  <c r="AH151" s="1"/>
  <c r="AC152"/>
  <c r="AG152" s="1"/>
  <c r="AI152" s="1"/>
  <c r="AA153"/>
  <c r="AD153"/>
  <c r="AH153" s="1"/>
  <c r="AC154"/>
  <c r="AG154" s="1"/>
  <c r="AI154" s="1"/>
  <c r="AA155"/>
  <c r="AD155"/>
  <c r="AH155" s="1"/>
  <c r="AC156"/>
  <c r="AG156" s="1"/>
  <c r="AI156" s="1"/>
  <c r="AA157"/>
  <c r="AD157"/>
  <c r="AH157" s="1"/>
  <c r="AC158"/>
  <c r="AG158" s="1"/>
  <c r="AI158" s="1"/>
  <c r="AA159"/>
  <c r="AD159"/>
  <c r="AH159" s="1"/>
  <c r="AC160"/>
  <c r="AG160" s="1"/>
  <c r="AI160" s="1"/>
  <c r="AA161"/>
  <c r="AD161"/>
  <c r="AH161" s="1"/>
  <c r="AC162"/>
  <c r="AG162" s="1"/>
  <c r="AI162" s="1"/>
  <c r="AA163"/>
  <c r="AD163"/>
  <c r="AH163" s="1"/>
  <c r="AC164"/>
  <c r="AG164" s="1"/>
  <c r="AI164" s="1"/>
  <c r="AA165"/>
  <c r="AD165"/>
  <c r="AH165" s="1"/>
  <c r="AC166"/>
  <c r="AG166" s="1"/>
  <c r="AI166" s="1"/>
  <c r="AA167"/>
  <c r="AD167"/>
  <c r="AH167" s="1"/>
  <c r="AC168"/>
  <c r="AG168" s="1"/>
  <c r="AI168" s="1"/>
  <c r="AA169"/>
  <c r="AD169"/>
  <c r="AH169" s="1"/>
  <c r="AC170"/>
  <c r="AG170" s="1"/>
  <c r="AI170" s="1"/>
  <c r="AA171"/>
  <c r="AD171"/>
  <c r="AH171" s="1"/>
  <c r="AC172"/>
  <c r="AG172" s="1"/>
  <c r="AI172" s="1"/>
  <c r="AA173"/>
  <c r="AD173"/>
  <c r="AH173" s="1"/>
  <c r="AC174"/>
  <c r="AG174" s="1"/>
  <c r="AI174" s="1"/>
  <c r="AA175"/>
  <c r="AD175"/>
  <c r="AH175" s="1"/>
  <c r="AC176"/>
  <c r="AG176" s="1"/>
  <c r="AI176" s="1"/>
  <c r="AA177"/>
  <c r="AD177"/>
  <c r="AH177" s="1"/>
  <c r="AC178"/>
  <c r="AG178" s="1"/>
  <c r="AI178" s="1"/>
  <c r="AA179"/>
  <c r="AD179"/>
  <c r="AH179" s="1"/>
  <c r="AC180"/>
  <c r="AG180" s="1"/>
  <c r="AI180" s="1"/>
  <c r="AA181"/>
  <c r="AD181"/>
  <c r="AH181" s="1"/>
  <c r="AC182"/>
  <c r="AG182" s="1"/>
  <c r="AI182" s="1"/>
  <c r="AA183"/>
  <c r="AD183"/>
  <c r="AH183" s="1"/>
  <c r="AC184"/>
  <c r="AG184" s="1"/>
  <c r="AI184" s="1"/>
  <c r="AA185"/>
  <c r="AD185"/>
  <c r="AH185" s="1"/>
  <c r="AC186"/>
  <c r="AG186" s="1"/>
  <c r="AI186" s="1"/>
  <c r="AA187"/>
  <c r="AD187"/>
  <c r="AH187" s="1"/>
  <c r="AC188"/>
  <c r="AG188" s="1"/>
  <c r="AI188" s="1"/>
  <c r="AA189"/>
  <c r="AD189"/>
  <c r="AH189" s="1"/>
  <c r="AC190"/>
  <c r="AG190" s="1"/>
  <c r="AI190" s="1"/>
  <c r="AA191"/>
  <c r="AD191"/>
  <c r="AH191" s="1"/>
  <c r="AC192"/>
  <c r="AG192" s="1"/>
  <c r="AI192" s="1"/>
  <c r="AA193"/>
  <c r="AD193"/>
  <c r="AH193" s="1"/>
  <c r="AC194"/>
  <c r="AG194" s="1"/>
  <c r="AI194" s="1"/>
  <c r="AA195"/>
  <c r="AD195"/>
  <c r="AH195" s="1"/>
  <c r="AC196"/>
  <c r="AG196" s="1"/>
  <c r="AI196" s="1"/>
  <c r="AA197"/>
  <c r="AD197"/>
  <c r="AH197" s="1"/>
  <c r="AC198"/>
  <c r="AG198" s="1"/>
  <c r="AI198" s="1"/>
  <c r="AA199"/>
  <c r="AD199"/>
  <c r="AH199" s="1"/>
  <c r="AC200"/>
  <c r="AG200" s="1"/>
  <c r="AI200" s="1"/>
  <c r="AA201"/>
  <c r="AD201"/>
  <c r="AH201" s="1"/>
  <c r="AC202"/>
  <c r="AG202" s="1"/>
  <c r="AI202" s="1"/>
  <c r="AA203"/>
  <c r="AD203"/>
  <c r="AH203" s="1"/>
  <c r="AC204"/>
  <c r="AG204" s="1"/>
  <c r="AI204" s="1"/>
  <c r="AA205"/>
  <c r="AD205"/>
  <c r="AH205" s="1"/>
  <c r="AC206"/>
  <c r="AG206" s="1"/>
  <c r="AI206" s="1"/>
  <c r="AA207"/>
  <c r="AD207"/>
  <c r="AH207" s="1"/>
  <c r="AC208"/>
  <c r="AG208" s="1"/>
  <c r="AI208" s="1"/>
  <c r="AA209"/>
  <c r="AD209"/>
  <c r="AH209" s="1"/>
  <c r="AC210"/>
  <c r="AG210" s="1"/>
  <c r="AI210" s="1"/>
  <c r="AA211"/>
  <c r="AD211"/>
  <c r="AH211" s="1"/>
  <c r="AC212"/>
  <c r="AG212" s="1"/>
  <c r="AI212" s="1"/>
  <c r="AA213"/>
  <c r="AD213"/>
  <c r="AH213" s="1"/>
  <c r="AC214"/>
  <c r="AG214" s="1"/>
  <c r="AI214" s="1"/>
  <c r="AA215"/>
  <c r="AD215"/>
  <c r="AH215" s="1"/>
  <c r="AC216"/>
  <c r="AG216" s="1"/>
  <c r="AI216" s="1"/>
  <c r="AA217"/>
  <c r="AD217"/>
  <c r="AH217" s="1"/>
  <c r="AC218"/>
  <c r="AG218" s="1"/>
  <c r="AI218" s="1"/>
  <c r="AA219"/>
  <c r="AD219"/>
  <c r="AH219" s="1"/>
  <c r="AC220"/>
  <c r="AG220" s="1"/>
  <c r="AI220" s="1"/>
  <c r="AA221"/>
  <c r="AD221"/>
  <c r="AH221" s="1"/>
  <c r="AC222"/>
  <c r="AG222" s="1"/>
  <c r="AI222" s="1"/>
  <c r="AA223"/>
  <c r="AD223"/>
  <c r="AH223" s="1"/>
  <c r="AC224"/>
  <c r="AG224" s="1"/>
  <c r="AI224" s="1"/>
  <c r="AA225"/>
  <c r="AD225"/>
  <c r="AH225" s="1"/>
  <c r="AC226"/>
  <c r="AG226" s="1"/>
  <c r="AI226" s="1"/>
  <c r="AA227"/>
  <c r="AD227"/>
  <c r="AH227" s="1"/>
  <c r="AC228"/>
  <c r="AG228" s="1"/>
  <c r="AI228" s="1"/>
  <c r="AA229"/>
  <c r="AD229"/>
  <c r="AH229" s="1"/>
  <c r="AC230"/>
  <c r="AG230" s="1"/>
  <c r="AI230" s="1"/>
  <c r="AA231"/>
  <c r="AD231"/>
  <c r="AH231" s="1"/>
  <c r="AC232"/>
  <c r="AG232" s="1"/>
  <c r="AI232" s="1"/>
  <c r="AA233"/>
  <c r="AD233"/>
  <c r="AH233" s="1"/>
  <c r="AC234"/>
  <c r="AG234" s="1"/>
  <c r="AI234" s="1"/>
  <c r="AA235"/>
  <c r="AD235"/>
  <c r="AH235" s="1"/>
  <c r="AC236"/>
  <c r="AG236" s="1"/>
  <c r="AI236" s="1"/>
  <c r="AA237"/>
  <c r="AD237"/>
  <c r="AH237" s="1"/>
  <c r="AC238"/>
  <c r="AG238" s="1"/>
  <c r="AI238" s="1"/>
  <c r="AA239"/>
  <c r="AD239"/>
  <c r="AH239" s="1"/>
  <c r="AC240"/>
  <c r="AG240" s="1"/>
  <c r="AI240" s="1"/>
  <c r="AA241"/>
  <c r="AD241"/>
  <c r="AH241" s="1"/>
  <c r="AC242"/>
  <c r="AG242" s="1"/>
  <c r="AI242" s="1"/>
  <c r="AA243"/>
  <c r="AD243"/>
  <c r="AH243" s="1"/>
  <c r="AC244"/>
  <c r="AG244" s="1"/>
  <c r="AI244" s="1"/>
  <c r="AA245"/>
  <c r="AD245"/>
  <c r="AH245" s="1"/>
  <c r="AC246"/>
  <c r="AG246" s="1"/>
  <c r="AI246" s="1"/>
  <c r="AA247"/>
  <c r="AD247"/>
  <c r="AH247" s="1"/>
  <c r="AC248"/>
  <c r="AG248" s="1"/>
  <c r="AI248" s="1"/>
  <c r="AA249"/>
  <c r="AD249"/>
  <c r="AH249" s="1"/>
  <c r="AC250"/>
  <c r="AG250" s="1"/>
  <c r="AI250" s="1"/>
  <c r="AA251"/>
  <c r="AD251"/>
  <c r="AH251" s="1"/>
  <c r="AC252"/>
  <c r="AG252" s="1"/>
  <c r="AI252" s="1"/>
  <c r="AA253"/>
  <c r="AD253"/>
  <c r="AH253" s="1"/>
  <c r="AA254"/>
  <c r="AD254"/>
  <c r="AH254" s="1"/>
  <c r="AC255"/>
  <c r="AG255" s="1"/>
  <c r="AI255" s="1"/>
  <c r="AA256"/>
  <c r="AD256"/>
  <c r="AH256" s="1"/>
  <c r="AC257"/>
  <c r="AG257" s="1"/>
  <c r="AI257" s="1"/>
  <c r="AA258"/>
  <c r="AD258"/>
  <c r="AH258" s="1"/>
  <c r="AC259"/>
  <c r="AG259" s="1"/>
  <c r="AI259" s="1"/>
  <c r="AA260"/>
  <c r="AD260"/>
  <c r="AH260" s="1"/>
  <c r="AC261"/>
  <c r="AG261" s="1"/>
  <c r="AI261" s="1"/>
  <c r="AA262"/>
  <c r="AD262"/>
  <c r="AH262" s="1"/>
  <c r="AC263"/>
  <c r="AG263" s="1"/>
  <c r="AI263" s="1"/>
  <c r="AA264"/>
  <c r="AD264"/>
  <c r="AH264" s="1"/>
  <c r="AC265"/>
  <c r="AG265" s="1"/>
  <c r="AI265" s="1"/>
  <c r="AA266"/>
  <c r="AD266"/>
  <c r="AH266" s="1"/>
  <c r="AC267"/>
  <c r="AG267" s="1"/>
  <c r="AI267" s="1"/>
  <c r="AA268"/>
  <c r="AD268"/>
  <c r="AH268" s="1"/>
  <c r="AC269"/>
  <c r="AG269" s="1"/>
  <c r="AI269" s="1"/>
  <c r="AA270"/>
  <c r="AD270"/>
  <c r="AH270" s="1"/>
  <c r="AC271"/>
  <c r="AG271" s="1"/>
  <c r="AI271" s="1"/>
  <c r="AA272"/>
  <c r="AD272"/>
  <c r="AH272" s="1"/>
  <c r="AC273"/>
  <c r="AG273" s="1"/>
  <c r="AI273" s="1"/>
  <c r="AA274"/>
  <c r="AD274"/>
  <c r="AH274" s="1"/>
  <c r="AC275"/>
  <c r="AG275" s="1"/>
  <c r="AI275" s="1"/>
  <c r="AA276"/>
  <c r="AD276"/>
  <c r="AH276" s="1"/>
  <c r="AC277"/>
  <c r="AG277" s="1"/>
  <c r="AI277" s="1"/>
  <c r="AA278"/>
  <c r="AD278"/>
  <c r="AH278" s="1"/>
  <c r="AC279"/>
  <c r="AG279" s="1"/>
  <c r="AI279" s="1"/>
  <c r="AA280"/>
  <c r="AD280"/>
  <c r="AH280" s="1"/>
  <c r="AC281"/>
  <c r="AG281" s="1"/>
  <c r="AI281" s="1"/>
  <c r="AA282"/>
  <c r="AD282"/>
  <c r="AH282" s="1"/>
  <c r="AC283"/>
  <c r="AG283" s="1"/>
  <c r="AI283" s="1"/>
  <c r="AA284"/>
  <c r="AD284"/>
  <c r="AH284" s="1"/>
  <c r="AC285"/>
  <c r="AG285" s="1"/>
  <c r="AI285" s="1"/>
  <c r="AA286"/>
  <c r="AD286"/>
  <c r="AH286" s="1"/>
  <c r="AC287"/>
  <c r="AG287" s="1"/>
  <c r="AI287" s="1"/>
  <c r="AA288"/>
  <c r="AD288"/>
  <c r="AH288" s="1"/>
  <c r="AC289"/>
  <c r="AG289" s="1"/>
  <c r="AI289" s="1"/>
  <c r="AA290"/>
  <c r="AD290"/>
  <c r="AH290" s="1"/>
  <c r="AC291"/>
  <c r="AG291" s="1"/>
  <c r="AI291" s="1"/>
  <c r="AA292"/>
  <c r="AD292"/>
  <c r="AH292" s="1"/>
  <c r="AC293"/>
  <c r="AG293" s="1"/>
  <c r="AI293" s="1"/>
  <c r="AA294"/>
  <c r="AD294"/>
  <c r="AH294" s="1"/>
  <c r="AC295"/>
  <c r="AG295" s="1"/>
  <c r="AI295" s="1"/>
  <c r="AA296"/>
  <c r="AD296"/>
  <c r="AH296" s="1"/>
  <c r="AC297"/>
  <c r="AG297" s="1"/>
  <c r="AI297" s="1"/>
  <c r="AA298"/>
  <c r="AD298"/>
  <c r="AH298" s="1"/>
  <c r="AC299"/>
  <c r="AG299" s="1"/>
  <c r="AI299" s="1"/>
  <c r="AA300"/>
  <c r="AD300"/>
  <c r="AH300" s="1"/>
  <c r="AC301"/>
  <c r="AG301" s="1"/>
  <c r="AI301" s="1"/>
  <c r="AA302"/>
  <c r="AD302"/>
  <c r="AH302" s="1"/>
  <c r="AC303"/>
  <c r="AG303" s="1"/>
  <c r="AI303" s="1"/>
  <c r="AA304"/>
  <c r="AD304"/>
  <c r="AH304" s="1"/>
  <c r="AC305"/>
  <c r="AG305" s="1"/>
  <c r="AI305" s="1"/>
  <c r="AA306"/>
  <c r="AD306"/>
  <c r="AH306" s="1"/>
  <c r="AC307"/>
  <c r="AG307" s="1"/>
  <c r="AI307" s="1"/>
  <c r="AA308"/>
  <c r="AD308"/>
  <c r="AH308" s="1"/>
  <c r="AC309"/>
  <c r="AG309" s="1"/>
  <c r="AI309" s="1"/>
  <c r="AA310"/>
  <c r="AD310"/>
  <c r="AH310" s="1"/>
  <c r="AC311"/>
  <c r="AG311" s="1"/>
  <c r="AI311" s="1"/>
  <c r="AA312"/>
  <c r="AD312"/>
  <c r="AH312" s="1"/>
  <c r="AC313"/>
  <c r="AG313" s="1"/>
  <c r="AI313" s="1"/>
  <c r="AA314"/>
  <c r="AD314"/>
  <c r="AH314" s="1"/>
  <c r="AC315"/>
  <c r="AG315" s="1"/>
  <c r="AI315" s="1"/>
  <c r="AA316"/>
  <c r="AD316"/>
  <c r="AH316" s="1"/>
  <c r="AC317"/>
  <c r="AG317" s="1"/>
  <c r="AI317" s="1"/>
  <c r="AA318"/>
  <c r="AD318"/>
  <c r="AH318" s="1"/>
  <c r="AC319"/>
  <c r="AG319" s="1"/>
  <c r="AI319" s="1"/>
  <c r="AA320"/>
  <c r="AD320"/>
  <c r="AH320" s="1"/>
  <c r="AC321"/>
  <c r="AG321" s="1"/>
  <c r="AI321" s="1"/>
  <c r="AA322"/>
  <c r="AD322"/>
  <c r="AH322" s="1"/>
  <c r="AC323"/>
  <c r="AG323" s="1"/>
  <c r="AI323" s="1"/>
  <c r="AA324"/>
  <c r="AD324"/>
  <c r="AH324" s="1"/>
  <c r="AC325"/>
  <c r="AG325" s="1"/>
  <c r="AI325" s="1"/>
  <c r="AA326"/>
  <c r="AD326"/>
  <c r="AH326" s="1"/>
  <c r="AC327"/>
  <c r="AG327" s="1"/>
  <c r="AI327" s="1"/>
  <c r="AA328"/>
  <c r="AD328"/>
  <c r="AH328" s="1"/>
  <c r="AC329"/>
  <c r="AG329" s="1"/>
  <c r="AI329" s="1"/>
  <c r="AA330"/>
  <c r="AD330"/>
  <c r="AH330" s="1"/>
  <c r="AC331"/>
  <c r="AG331" s="1"/>
  <c r="AI331" s="1"/>
  <c r="AA332"/>
  <c r="AD332"/>
  <c r="AH332" s="1"/>
  <c r="AC333"/>
  <c r="AG333" s="1"/>
  <c r="AI333" s="1"/>
  <c r="AA334"/>
  <c r="AD334"/>
  <c r="AH334" s="1"/>
  <c r="AC335"/>
  <c r="AG335" s="1"/>
  <c r="AI335" s="1"/>
  <c r="AA336"/>
  <c r="AD336"/>
  <c r="AH336" s="1"/>
  <c r="AC337"/>
  <c r="AG337" s="1"/>
  <c r="AI337" s="1"/>
  <c r="AA338"/>
  <c r="AD338"/>
  <c r="AH338" s="1"/>
  <c r="AC339"/>
  <c r="AG339" s="1"/>
  <c r="AI339" s="1"/>
  <c r="AA340"/>
  <c r="AD340"/>
  <c r="AH340" s="1"/>
  <c r="AC341"/>
  <c r="AG341" s="1"/>
  <c r="AI341" s="1"/>
  <c r="AA342"/>
  <c r="AD342"/>
  <c r="AH342" s="1"/>
  <c r="AC343"/>
  <c r="AG343" s="1"/>
  <c r="AI343" s="1"/>
  <c r="AA344"/>
  <c r="AD344"/>
  <c r="AH344" s="1"/>
  <c r="AC345"/>
  <c r="AG345" s="1"/>
  <c r="AI345" s="1"/>
  <c r="AA346"/>
  <c r="AD346"/>
  <c r="AH346" s="1"/>
  <c r="AC347"/>
  <c r="AG347" s="1"/>
  <c r="AI347" s="1"/>
  <c r="AA348"/>
  <c r="AD348"/>
  <c r="AH348" s="1"/>
  <c r="AC349"/>
  <c r="AG349" s="1"/>
  <c r="AI349" s="1"/>
  <c r="AA350"/>
  <c r="AD350"/>
  <c r="AH350" s="1"/>
  <c r="AC351"/>
  <c r="AG351" s="1"/>
  <c r="AI351" s="1"/>
  <c r="AA352"/>
  <c r="AD352"/>
  <c r="AH352" s="1"/>
  <c r="AC353"/>
  <c r="AG353" s="1"/>
  <c r="AI353" s="1"/>
  <c r="AA354"/>
  <c r="AD354"/>
  <c r="AH354" s="1"/>
  <c r="AC355"/>
  <c r="AG355" s="1"/>
  <c r="AI355" s="1"/>
  <c r="AA356"/>
  <c r="AD356"/>
  <c r="AH356" s="1"/>
  <c r="AC357"/>
  <c r="AG357" s="1"/>
  <c r="AI357" s="1"/>
  <c r="AA358"/>
  <c r="AD358"/>
  <c r="AH358" s="1"/>
  <c r="AC359"/>
  <c r="AG359" s="1"/>
  <c r="AI359" s="1"/>
  <c r="AA360"/>
  <c r="AD360"/>
  <c r="AH360" s="1"/>
  <c r="AC361"/>
  <c r="AG361" s="1"/>
  <c r="AI361" s="1"/>
  <c r="AA362"/>
  <c r="AD362"/>
  <c r="AH362" s="1"/>
  <c r="AC363"/>
  <c r="AG363" s="1"/>
  <c r="AI363" s="1"/>
  <c r="AA364"/>
  <c r="AD364"/>
  <c r="AH364" s="1"/>
  <c r="AC365"/>
  <c r="AG365" s="1"/>
  <c r="AI365" s="1"/>
  <c r="AA366"/>
  <c r="AD366"/>
  <c r="AH366" s="1"/>
  <c r="AC367"/>
  <c r="AG367" s="1"/>
  <c r="AI367" s="1"/>
  <c r="AA368"/>
  <c r="AD368"/>
  <c r="AH368" s="1"/>
  <c r="AC369"/>
  <c r="AG369" s="1"/>
  <c r="AI369" s="1"/>
  <c r="AA370"/>
  <c r="AD370"/>
  <c r="AH370" s="1"/>
  <c r="AC371"/>
  <c r="AG371" s="1"/>
  <c r="AI371" s="1"/>
  <c r="AA372"/>
  <c r="AD372"/>
  <c r="AH372" s="1"/>
  <c r="AC373"/>
  <c r="AG373" s="1"/>
  <c r="AI373" s="1"/>
  <c r="AA374"/>
  <c r="AD374"/>
  <c r="AH374" s="1"/>
  <c r="AC375"/>
  <c r="AG375" s="1"/>
  <c r="AI375" s="1"/>
  <c r="AA376"/>
  <c r="AD376"/>
  <c r="AH376" s="1"/>
  <c r="AC377"/>
  <c r="AG377" s="1"/>
  <c r="AI377" s="1"/>
  <c r="AA378"/>
  <c r="AD378"/>
  <c r="AH378" s="1"/>
  <c r="AC379"/>
  <c r="AG379" s="1"/>
  <c r="AI379" s="1"/>
  <c r="AA380"/>
  <c r="AD380"/>
  <c r="AH380" s="1"/>
  <c r="AC381"/>
  <c r="AG381" s="1"/>
  <c r="AI381" s="1"/>
  <c r="AA382"/>
  <c r="AD382"/>
  <c r="AH382" s="1"/>
  <c r="AC383"/>
  <c r="AG383" s="1"/>
  <c r="AI383" s="1"/>
  <c r="AA384"/>
  <c r="AD384"/>
  <c r="AH384" s="1"/>
  <c r="AC385"/>
  <c r="AG385" s="1"/>
  <c r="AI385" s="1"/>
  <c r="AA386"/>
  <c r="AD386"/>
  <c r="AH386" s="1"/>
  <c r="AC387"/>
  <c r="AG387" s="1"/>
  <c r="AI387" s="1"/>
  <c r="AA388"/>
  <c r="AD388"/>
  <c r="AH388" s="1"/>
  <c r="AC389"/>
  <c r="AG389" s="1"/>
  <c r="AI389" s="1"/>
  <c r="AA390"/>
  <c r="AD390"/>
  <c r="AH390" s="1"/>
  <c r="AC391"/>
  <c r="AG391" s="1"/>
  <c r="AI391" s="1"/>
  <c r="AA392"/>
  <c r="AD392"/>
  <c r="AH392" s="1"/>
  <c r="AC393"/>
  <c r="AG393" s="1"/>
  <c r="AI393" s="1"/>
  <c r="AA394"/>
  <c r="AD394"/>
  <c r="AH394" s="1"/>
  <c r="AC395"/>
  <c r="AG395" s="1"/>
  <c r="AI395" s="1"/>
  <c r="AA396"/>
  <c r="AD396"/>
  <c r="AH396" s="1"/>
  <c r="AC397"/>
  <c r="AG397" s="1"/>
  <c r="AI397" s="1"/>
  <c r="AA398"/>
  <c r="AD398"/>
  <c r="AH398" s="1"/>
  <c r="AC399"/>
  <c r="AG399" s="1"/>
  <c r="AI399" s="1"/>
  <c r="AA400"/>
  <c r="AD400"/>
  <c r="AH400" s="1"/>
  <c r="AC401"/>
  <c r="AG401" s="1"/>
  <c r="AI401" s="1"/>
  <c r="AA402"/>
  <c r="AD402"/>
  <c r="AH402" s="1"/>
  <c r="AC403"/>
  <c r="AG403" s="1"/>
  <c r="AI403" s="1"/>
  <c r="AA404"/>
  <c r="AD404"/>
  <c r="AH404" s="1"/>
  <c r="AC405"/>
  <c r="AG405" s="1"/>
  <c r="AI405" s="1"/>
  <c r="AA406"/>
  <c r="AD406"/>
  <c r="AH406" s="1"/>
  <c r="AC407"/>
  <c r="AG407" s="1"/>
  <c r="AI407" s="1"/>
  <c r="AA408"/>
  <c r="AD408"/>
  <c r="AH408" s="1"/>
  <c r="AC409"/>
  <c r="AG409" s="1"/>
  <c r="AI409" s="1"/>
  <c r="AA410"/>
  <c r="AD410"/>
  <c r="AH410" s="1"/>
  <c r="AC411"/>
  <c r="AG411" s="1"/>
  <c r="AI411" s="1"/>
  <c r="AA412"/>
  <c r="AD412"/>
  <c r="AH412" s="1"/>
  <c r="AC413"/>
  <c r="AG413" s="1"/>
  <c r="AI413" s="1"/>
  <c r="AA414"/>
  <c r="AD414"/>
  <c r="AH414" s="1"/>
  <c r="AC415"/>
  <c r="AG415" s="1"/>
  <c r="AI415" s="1"/>
  <c r="AA416"/>
  <c r="AD416"/>
  <c r="AH416" s="1"/>
  <c r="AC417"/>
  <c r="AG417" s="1"/>
  <c r="AI417" s="1"/>
  <c r="AA418"/>
  <c r="AD418"/>
  <c r="AH418" s="1"/>
  <c r="AC419"/>
  <c r="AG419" s="1"/>
  <c r="AI419" s="1"/>
  <c r="AA420"/>
  <c r="AD420"/>
  <c r="AH420" s="1"/>
  <c r="AC421"/>
  <c r="AG421" s="1"/>
  <c r="AI421" s="1"/>
  <c r="AA422"/>
  <c r="AD422"/>
  <c r="AH422" s="1"/>
  <c r="AC423"/>
  <c r="AG423" s="1"/>
  <c r="AI423" s="1"/>
  <c r="AA424"/>
  <c r="AD424"/>
  <c r="AH424" s="1"/>
  <c r="AC425"/>
  <c r="AG425" s="1"/>
  <c r="AI425" s="1"/>
  <c r="AA426"/>
  <c r="AD426"/>
  <c r="AH426" s="1"/>
  <c r="AC427"/>
  <c r="AG427" s="1"/>
  <c r="AI427" s="1"/>
  <c r="AA428"/>
  <c r="AD428"/>
  <c r="AH428" s="1"/>
  <c r="AC429"/>
  <c r="AG429" s="1"/>
  <c r="AI429" s="1"/>
  <c r="AA430"/>
  <c r="AD430"/>
  <c r="AH430" s="1"/>
  <c r="AC431"/>
  <c r="AG431" s="1"/>
  <c r="AI431" s="1"/>
  <c r="AA432"/>
  <c r="AD432"/>
  <c r="AH432" s="1"/>
  <c r="AC433"/>
  <c r="AG433" s="1"/>
  <c r="AI433" s="1"/>
  <c r="AA434"/>
  <c r="AD434"/>
  <c r="AH434" s="1"/>
  <c r="AC435"/>
  <c r="AG435" s="1"/>
  <c r="AI435" s="1"/>
  <c r="AA436"/>
  <c r="AD436"/>
  <c r="AH436" s="1"/>
  <c r="AC437"/>
  <c r="AG437" s="1"/>
  <c r="AI437" s="1"/>
  <c r="AA438"/>
  <c r="AD438"/>
  <c r="AH438" s="1"/>
  <c r="AC439"/>
  <c r="AG439" s="1"/>
  <c r="AI439" s="1"/>
  <c r="AA440"/>
  <c r="AD440"/>
  <c r="AH440" s="1"/>
  <c r="AC441"/>
  <c r="AG441" s="1"/>
  <c r="AI441" s="1"/>
  <c r="AA442"/>
  <c r="AD442"/>
  <c r="AH442" s="1"/>
  <c r="AC443"/>
  <c r="AG443" s="1"/>
  <c r="AI443" s="1"/>
  <c r="AA444"/>
  <c r="AD444"/>
  <c r="AH444" s="1"/>
  <c r="AC445"/>
  <c r="AG445" s="1"/>
  <c r="AI445" s="1"/>
  <c r="AA446"/>
  <c r="AD446"/>
  <c r="AH446" s="1"/>
  <c r="AC447"/>
  <c r="AG447" s="1"/>
  <c r="AI447" s="1"/>
  <c r="AA448"/>
  <c r="AD448"/>
  <c r="AH448" s="1"/>
  <c r="AC449"/>
  <c r="AG449" s="1"/>
  <c r="AI449" s="1"/>
  <c r="AA450"/>
  <c r="AD450"/>
  <c r="AH450" s="1"/>
  <c r="AC451"/>
  <c r="AG451" s="1"/>
  <c r="AI451" s="1"/>
  <c r="AA452"/>
  <c r="AD452"/>
  <c r="AH452" s="1"/>
  <c r="AC453"/>
  <c r="AG453" s="1"/>
  <c r="AI453" s="1"/>
  <c r="AA454"/>
  <c r="AD454"/>
  <c r="AH454" s="1"/>
  <c r="AC455"/>
  <c r="AG455" s="1"/>
  <c r="AI455" s="1"/>
  <c r="AA456"/>
  <c r="AD456"/>
  <c r="AH456" s="1"/>
  <c r="AC457"/>
  <c r="AG457" s="1"/>
  <c r="AI457" s="1"/>
  <c r="AA458"/>
  <c r="AD458"/>
  <c r="AH458" s="1"/>
  <c r="AC459"/>
  <c r="AG459" s="1"/>
  <c r="AI459" s="1"/>
  <c r="AA460"/>
  <c r="AD460"/>
  <c r="AH460" s="1"/>
  <c r="AC461"/>
  <c r="AG461" s="1"/>
  <c r="AI461" s="1"/>
  <c r="AA462"/>
  <c r="AD462"/>
  <c r="AH462" s="1"/>
  <c r="AC463"/>
  <c r="AG463" s="1"/>
  <c r="AI463" s="1"/>
  <c r="AA464"/>
  <c r="AD464"/>
  <c r="AH464" s="1"/>
  <c r="AC465"/>
  <c r="AG465" s="1"/>
  <c r="AI465" s="1"/>
  <c r="AA466"/>
  <c r="AD466"/>
  <c r="AH466" s="1"/>
  <c r="AC467"/>
  <c r="AG467" s="1"/>
  <c r="AI467" s="1"/>
  <c r="AA468"/>
  <c r="AD468"/>
  <c r="AH468" s="1"/>
  <c r="AC469"/>
  <c r="AG469" s="1"/>
  <c r="AI469" s="1"/>
  <c r="AA470"/>
  <c r="AD470"/>
  <c r="AH470" s="1"/>
  <c r="AC471"/>
  <c r="AG471" s="1"/>
  <c r="AI471" s="1"/>
  <c r="AA472"/>
  <c r="AD472"/>
  <c r="AH472" s="1"/>
  <c r="AC473"/>
  <c r="AG473" s="1"/>
  <c r="AI473" s="1"/>
  <c r="AA474"/>
  <c r="AD474"/>
  <c r="AH474" s="1"/>
  <c r="AC475"/>
  <c r="AG475" s="1"/>
  <c r="AI475" s="1"/>
  <c r="AA476"/>
  <c r="AD476"/>
  <c r="AH476" s="1"/>
  <c r="AC477"/>
  <c r="AG477" s="1"/>
  <c r="AI477" s="1"/>
  <c r="AA478"/>
  <c r="AD478"/>
  <c r="AH478" s="1"/>
  <c r="AC479"/>
  <c r="AG479" s="1"/>
  <c r="AI479" s="1"/>
  <c r="AA480"/>
  <c r="AD480"/>
  <c r="AH480" s="1"/>
  <c r="AC481"/>
  <c r="AG481" s="1"/>
  <c r="AI481" s="1"/>
  <c r="AC254"/>
  <c r="AG254" s="1"/>
  <c r="AI254" s="1"/>
  <c r="AA255"/>
  <c r="AD255"/>
  <c r="AH255" s="1"/>
  <c r="AC256"/>
  <c r="AG256" s="1"/>
  <c r="AI256" s="1"/>
  <c r="AA257"/>
  <c r="AD257"/>
  <c r="AH257" s="1"/>
  <c r="AC258"/>
  <c r="AG258" s="1"/>
  <c r="AI258" s="1"/>
  <c r="AA259"/>
  <c r="AD259"/>
  <c r="AH259" s="1"/>
  <c r="AC260"/>
  <c r="AG260" s="1"/>
  <c r="AI260" s="1"/>
  <c r="AA261"/>
  <c r="AD261"/>
  <c r="AH261" s="1"/>
  <c r="AC262"/>
  <c r="AG262" s="1"/>
  <c r="AI262" s="1"/>
  <c r="AA263"/>
  <c r="AD263"/>
  <c r="AH263" s="1"/>
  <c r="AC264"/>
  <c r="AG264" s="1"/>
  <c r="AI264" s="1"/>
  <c r="AA265"/>
  <c r="AD265"/>
  <c r="AH265" s="1"/>
  <c r="AC266"/>
  <c r="AG266" s="1"/>
  <c r="AI266" s="1"/>
  <c r="AA267"/>
  <c r="AD267"/>
  <c r="AH267" s="1"/>
  <c r="AC268"/>
  <c r="AG268" s="1"/>
  <c r="AI268" s="1"/>
  <c r="AA269"/>
  <c r="AD269"/>
  <c r="AH269" s="1"/>
  <c r="AC270"/>
  <c r="AG270" s="1"/>
  <c r="AI270" s="1"/>
  <c r="AA271"/>
  <c r="AD271"/>
  <c r="AH271" s="1"/>
  <c r="AC272"/>
  <c r="AG272" s="1"/>
  <c r="AI272" s="1"/>
  <c r="AA273"/>
  <c r="AD273"/>
  <c r="AH273" s="1"/>
  <c r="AC274"/>
  <c r="AG274" s="1"/>
  <c r="AI274" s="1"/>
  <c r="AA275"/>
  <c r="AD275"/>
  <c r="AH275" s="1"/>
  <c r="AC276"/>
  <c r="AG276" s="1"/>
  <c r="AI276" s="1"/>
  <c r="AA277"/>
  <c r="AD277"/>
  <c r="AH277" s="1"/>
  <c r="AC278"/>
  <c r="AG278" s="1"/>
  <c r="AI278" s="1"/>
  <c r="AA279"/>
  <c r="AD279"/>
  <c r="AH279" s="1"/>
  <c r="AC280"/>
  <c r="AG280" s="1"/>
  <c r="AI280" s="1"/>
  <c r="AA281"/>
  <c r="AD281"/>
  <c r="AH281" s="1"/>
  <c r="AC282"/>
  <c r="AG282" s="1"/>
  <c r="AI282" s="1"/>
  <c r="AA283"/>
  <c r="AD283"/>
  <c r="AH283" s="1"/>
  <c r="AC284"/>
  <c r="AG284" s="1"/>
  <c r="AI284" s="1"/>
  <c r="AA285"/>
  <c r="AD285"/>
  <c r="AH285" s="1"/>
  <c r="AC286"/>
  <c r="AG286" s="1"/>
  <c r="AI286" s="1"/>
  <c r="AA287"/>
  <c r="AD287"/>
  <c r="AH287" s="1"/>
  <c r="AC288"/>
  <c r="AG288" s="1"/>
  <c r="AI288" s="1"/>
  <c r="AA289"/>
  <c r="AD289"/>
  <c r="AH289" s="1"/>
  <c r="AC290"/>
  <c r="AG290" s="1"/>
  <c r="AI290" s="1"/>
  <c r="AA291"/>
  <c r="AD291"/>
  <c r="AH291" s="1"/>
  <c r="AC292"/>
  <c r="AG292" s="1"/>
  <c r="AI292" s="1"/>
  <c r="AA293"/>
  <c r="AD293"/>
  <c r="AH293" s="1"/>
  <c r="AC294"/>
  <c r="AG294" s="1"/>
  <c r="AI294" s="1"/>
  <c r="AA295"/>
  <c r="AD295"/>
  <c r="AH295" s="1"/>
  <c r="AC296"/>
  <c r="AG296" s="1"/>
  <c r="AI296" s="1"/>
  <c r="AA297"/>
  <c r="AD297"/>
  <c r="AH297" s="1"/>
  <c r="AC298"/>
  <c r="AG298" s="1"/>
  <c r="AI298" s="1"/>
  <c r="AA299"/>
  <c r="AD299"/>
  <c r="AH299" s="1"/>
  <c r="AC300"/>
  <c r="AG300" s="1"/>
  <c r="AI300" s="1"/>
  <c r="AA301"/>
  <c r="AD301"/>
  <c r="AH301" s="1"/>
  <c r="AC302"/>
  <c r="AG302" s="1"/>
  <c r="AI302" s="1"/>
  <c r="AA303"/>
  <c r="AD303"/>
  <c r="AH303" s="1"/>
  <c r="AC304"/>
  <c r="AG304" s="1"/>
  <c r="AI304" s="1"/>
  <c r="AA305"/>
  <c r="AD305"/>
  <c r="AH305" s="1"/>
  <c r="AC306"/>
  <c r="AG306" s="1"/>
  <c r="AI306" s="1"/>
  <c r="AA307"/>
  <c r="AD307"/>
  <c r="AH307" s="1"/>
  <c r="AC308"/>
  <c r="AG308" s="1"/>
  <c r="AI308" s="1"/>
  <c r="AA309"/>
  <c r="AD309"/>
  <c r="AH309" s="1"/>
  <c r="AC310"/>
  <c r="AG310" s="1"/>
  <c r="AI310" s="1"/>
  <c r="AA311"/>
  <c r="AD311"/>
  <c r="AH311" s="1"/>
  <c r="AC312"/>
  <c r="AG312" s="1"/>
  <c r="AI312" s="1"/>
  <c r="AA313"/>
  <c r="AD313"/>
  <c r="AH313" s="1"/>
  <c r="AC314"/>
  <c r="AG314" s="1"/>
  <c r="AI314" s="1"/>
  <c r="AA315"/>
  <c r="AD315"/>
  <c r="AH315" s="1"/>
  <c r="AC316"/>
  <c r="AG316" s="1"/>
  <c r="AI316" s="1"/>
  <c r="AA317"/>
  <c r="AD317"/>
  <c r="AH317" s="1"/>
  <c r="AC318"/>
  <c r="AG318" s="1"/>
  <c r="AI318" s="1"/>
  <c r="AA319"/>
  <c r="AD319"/>
  <c r="AH319" s="1"/>
  <c r="AC320"/>
  <c r="AG320" s="1"/>
  <c r="AI320" s="1"/>
  <c r="AA321"/>
  <c r="AD321"/>
  <c r="AH321" s="1"/>
  <c r="AC322"/>
  <c r="AG322" s="1"/>
  <c r="AI322" s="1"/>
  <c r="AA323"/>
  <c r="AD323"/>
  <c r="AH323" s="1"/>
  <c r="AC324"/>
  <c r="AG324" s="1"/>
  <c r="AI324" s="1"/>
  <c r="AA325"/>
  <c r="AD325"/>
  <c r="AH325" s="1"/>
  <c r="AC326"/>
  <c r="AG326" s="1"/>
  <c r="AI326" s="1"/>
  <c r="AA327"/>
  <c r="AD327"/>
  <c r="AH327" s="1"/>
  <c r="AC328"/>
  <c r="AG328" s="1"/>
  <c r="AI328" s="1"/>
  <c r="AA329"/>
  <c r="AD329"/>
  <c r="AH329" s="1"/>
  <c r="AC330"/>
  <c r="AG330" s="1"/>
  <c r="AI330" s="1"/>
  <c r="AA331"/>
  <c r="AD331"/>
  <c r="AH331" s="1"/>
  <c r="AC332"/>
  <c r="AG332" s="1"/>
  <c r="AI332" s="1"/>
  <c r="AA333"/>
  <c r="AD333"/>
  <c r="AH333" s="1"/>
  <c r="AC334"/>
  <c r="AG334" s="1"/>
  <c r="AI334" s="1"/>
  <c r="AA335"/>
  <c r="AD335"/>
  <c r="AH335" s="1"/>
  <c r="AC336"/>
  <c r="AG336" s="1"/>
  <c r="AI336" s="1"/>
  <c r="AA337"/>
  <c r="AD337"/>
  <c r="AH337" s="1"/>
  <c r="AC338"/>
  <c r="AG338" s="1"/>
  <c r="AI338" s="1"/>
  <c r="AA339"/>
  <c r="AD339"/>
  <c r="AH339" s="1"/>
  <c r="AC340"/>
  <c r="AG340" s="1"/>
  <c r="AI340" s="1"/>
  <c r="AA341"/>
  <c r="AD341"/>
  <c r="AH341" s="1"/>
  <c r="AC342"/>
  <c r="AG342" s="1"/>
  <c r="AI342" s="1"/>
  <c r="AA343"/>
  <c r="AD343"/>
  <c r="AH343" s="1"/>
  <c r="AC344"/>
  <c r="AG344" s="1"/>
  <c r="AI344" s="1"/>
  <c r="AA345"/>
  <c r="AD345"/>
  <c r="AH345" s="1"/>
  <c r="AC346"/>
  <c r="AG346" s="1"/>
  <c r="AI346" s="1"/>
  <c r="AA347"/>
  <c r="AD347"/>
  <c r="AH347" s="1"/>
  <c r="AC348"/>
  <c r="AG348" s="1"/>
  <c r="AI348" s="1"/>
  <c r="AA349"/>
  <c r="AD349"/>
  <c r="AH349" s="1"/>
  <c r="AC350"/>
  <c r="AG350" s="1"/>
  <c r="AI350" s="1"/>
  <c r="AA351"/>
  <c r="AD351"/>
  <c r="AH351" s="1"/>
  <c r="AC352"/>
  <c r="AG352" s="1"/>
  <c r="AI352" s="1"/>
  <c r="AA353"/>
  <c r="AD353"/>
  <c r="AH353" s="1"/>
  <c r="AC354"/>
  <c r="AG354" s="1"/>
  <c r="AI354" s="1"/>
  <c r="AA355"/>
  <c r="AD355"/>
  <c r="AH355" s="1"/>
  <c r="AC356"/>
  <c r="AG356" s="1"/>
  <c r="AI356" s="1"/>
  <c r="AA357"/>
  <c r="AD357"/>
  <c r="AH357" s="1"/>
  <c r="AC358"/>
  <c r="AG358" s="1"/>
  <c r="AI358" s="1"/>
  <c r="AA359"/>
  <c r="AD359"/>
  <c r="AH359" s="1"/>
  <c r="AC360"/>
  <c r="AG360" s="1"/>
  <c r="AI360" s="1"/>
  <c r="AA361"/>
  <c r="AD361"/>
  <c r="AH361" s="1"/>
  <c r="AC362"/>
  <c r="AG362" s="1"/>
  <c r="AI362" s="1"/>
  <c r="AA363"/>
  <c r="AD363"/>
  <c r="AH363" s="1"/>
  <c r="AC364"/>
  <c r="AG364" s="1"/>
  <c r="AI364" s="1"/>
  <c r="AA365"/>
  <c r="AD365"/>
  <c r="AH365" s="1"/>
  <c r="AC366"/>
  <c r="AG366" s="1"/>
  <c r="AI366" s="1"/>
  <c r="AA367"/>
  <c r="AD367"/>
  <c r="AH367" s="1"/>
  <c r="AC368"/>
  <c r="AG368" s="1"/>
  <c r="AI368" s="1"/>
  <c r="AA369"/>
  <c r="AD369"/>
  <c r="AH369" s="1"/>
  <c r="AC370"/>
  <c r="AG370" s="1"/>
  <c r="AI370" s="1"/>
  <c r="AA371"/>
  <c r="AD371"/>
  <c r="AH371" s="1"/>
  <c r="AC372"/>
  <c r="AG372" s="1"/>
  <c r="AI372" s="1"/>
  <c r="AA373"/>
  <c r="AD373"/>
  <c r="AH373" s="1"/>
  <c r="AC374"/>
  <c r="AG374" s="1"/>
  <c r="AI374" s="1"/>
  <c r="AA375"/>
  <c r="AD375"/>
  <c r="AH375" s="1"/>
  <c r="AC376"/>
  <c r="AG376" s="1"/>
  <c r="AI376" s="1"/>
  <c r="AA377"/>
  <c r="AD377"/>
  <c r="AH377" s="1"/>
  <c r="AC378"/>
  <c r="AG378" s="1"/>
  <c r="AI378" s="1"/>
  <c r="AA379"/>
  <c r="AD379"/>
  <c r="AH379" s="1"/>
  <c r="AC380"/>
  <c r="AG380" s="1"/>
  <c r="AI380" s="1"/>
  <c r="AA381"/>
  <c r="AD381"/>
  <c r="AH381" s="1"/>
  <c r="AC382"/>
  <c r="AG382" s="1"/>
  <c r="AI382" s="1"/>
  <c r="AA383"/>
  <c r="AD383"/>
  <c r="AH383" s="1"/>
  <c r="AC384"/>
  <c r="AG384" s="1"/>
  <c r="AI384" s="1"/>
  <c r="AA385"/>
  <c r="AD385"/>
  <c r="AH385" s="1"/>
  <c r="AC386"/>
  <c r="AG386" s="1"/>
  <c r="AI386" s="1"/>
  <c r="AA387"/>
  <c r="AD387"/>
  <c r="AH387" s="1"/>
  <c r="AC388"/>
  <c r="AG388" s="1"/>
  <c r="AI388" s="1"/>
  <c r="AA389"/>
  <c r="AD389"/>
  <c r="AH389" s="1"/>
  <c r="AC390"/>
  <c r="AG390" s="1"/>
  <c r="AI390" s="1"/>
  <c r="AA391"/>
  <c r="AD391"/>
  <c r="AH391" s="1"/>
  <c r="AC392"/>
  <c r="AG392" s="1"/>
  <c r="AI392" s="1"/>
  <c r="AA393"/>
  <c r="AD393"/>
  <c r="AH393" s="1"/>
  <c r="AC394"/>
  <c r="AG394" s="1"/>
  <c r="AI394" s="1"/>
  <c r="AA395"/>
  <c r="AD395"/>
  <c r="AH395" s="1"/>
  <c r="AC396"/>
  <c r="AG396" s="1"/>
  <c r="AI396" s="1"/>
  <c r="AA397"/>
  <c r="AD397"/>
  <c r="AH397" s="1"/>
  <c r="AC398"/>
  <c r="AG398" s="1"/>
  <c r="AI398" s="1"/>
  <c r="AA399"/>
  <c r="AD399"/>
  <c r="AH399" s="1"/>
  <c r="AC400"/>
  <c r="AG400" s="1"/>
  <c r="AI400" s="1"/>
  <c r="AA401"/>
  <c r="AD401"/>
  <c r="AH401" s="1"/>
  <c r="AC402"/>
  <c r="AG402" s="1"/>
  <c r="AI402" s="1"/>
  <c r="AA403"/>
  <c r="AD403"/>
  <c r="AH403" s="1"/>
  <c r="AC404"/>
  <c r="AG404" s="1"/>
  <c r="AI404" s="1"/>
  <c r="AA405"/>
  <c r="AD405"/>
  <c r="AH405" s="1"/>
  <c r="AC406"/>
  <c r="AG406" s="1"/>
  <c r="AI406" s="1"/>
  <c r="AA407"/>
  <c r="AD407"/>
  <c r="AH407" s="1"/>
  <c r="AC408"/>
  <c r="AG408" s="1"/>
  <c r="AI408" s="1"/>
  <c r="AA409"/>
  <c r="AD409"/>
  <c r="AH409" s="1"/>
  <c r="AC410"/>
  <c r="AG410" s="1"/>
  <c r="AI410" s="1"/>
  <c r="AA411"/>
  <c r="AD411"/>
  <c r="AH411" s="1"/>
  <c r="AC412"/>
  <c r="AG412" s="1"/>
  <c r="AI412" s="1"/>
  <c r="AA413"/>
  <c r="AD413"/>
  <c r="AH413" s="1"/>
  <c r="AC414"/>
  <c r="AG414" s="1"/>
  <c r="AI414" s="1"/>
  <c r="AA415"/>
  <c r="AD415"/>
  <c r="AH415" s="1"/>
  <c r="AC416"/>
  <c r="AG416" s="1"/>
  <c r="AI416" s="1"/>
  <c r="AA417"/>
  <c r="AD417"/>
  <c r="AH417" s="1"/>
  <c r="AC418"/>
  <c r="AG418" s="1"/>
  <c r="AI418" s="1"/>
  <c r="AA419"/>
  <c r="AD419"/>
  <c r="AH419" s="1"/>
  <c r="AC420"/>
  <c r="AG420" s="1"/>
  <c r="AI420" s="1"/>
  <c r="AA421"/>
  <c r="AD421"/>
  <c r="AH421" s="1"/>
  <c r="AC422"/>
  <c r="AG422" s="1"/>
  <c r="AI422" s="1"/>
  <c r="AA423"/>
  <c r="AD423"/>
  <c r="AH423" s="1"/>
  <c r="AC424"/>
  <c r="AG424" s="1"/>
  <c r="AI424" s="1"/>
  <c r="AA425"/>
  <c r="AD425"/>
  <c r="AH425" s="1"/>
  <c r="AC426"/>
  <c r="AG426" s="1"/>
  <c r="AI426" s="1"/>
  <c r="AA427"/>
  <c r="AD427"/>
  <c r="AH427" s="1"/>
  <c r="AC428"/>
  <c r="AG428" s="1"/>
  <c r="AI428" s="1"/>
  <c r="AA429"/>
  <c r="AD429"/>
  <c r="AH429" s="1"/>
  <c r="AC430"/>
  <c r="AG430" s="1"/>
  <c r="AI430" s="1"/>
  <c r="AA431"/>
  <c r="AD431"/>
  <c r="AH431" s="1"/>
  <c r="AC432"/>
  <c r="AG432" s="1"/>
  <c r="AI432" s="1"/>
  <c r="AA433"/>
  <c r="AD433"/>
  <c r="AH433" s="1"/>
  <c r="AC434"/>
  <c r="AG434" s="1"/>
  <c r="AI434" s="1"/>
  <c r="AA435"/>
  <c r="AD435"/>
  <c r="AH435" s="1"/>
  <c r="AC436"/>
  <c r="AG436" s="1"/>
  <c r="AI436" s="1"/>
  <c r="AA437"/>
  <c r="AD437"/>
  <c r="AH437" s="1"/>
  <c r="AC438"/>
  <c r="AG438" s="1"/>
  <c r="AI438" s="1"/>
  <c r="AA439"/>
  <c r="AD439"/>
  <c r="AH439" s="1"/>
  <c r="AC440"/>
  <c r="AG440" s="1"/>
  <c r="AI440" s="1"/>
  <c r="AA441"/>
  <c r="AD441"/>
  <c r="AH441" s="1"/>
  <c r="AC442"/>
  <c r="AG442" s="1"/>
  <c r="AI442" s="1"/>
  <c r="AA443"/>
  <c r="AD443"/>
  <c r="AH443" s="1"/>
  <c r="AC444"/>
  <c r="AG444" s="1"/>
  <c r="AI444" s="1"/>
  <c r="AA445"/>
  <c r="AD445"/>
  <c r="AH445" s="1"/>
  <c r="AC446"/>
  <c r="AG446" s="1"/>
  <c r="AI446" s="1"/>
  <c r="AA447"/>
  <c r="AD447"/>
  <c r="AH447" s="1"/>
  <c r="AC448"/>
  <c r="AG448" s="1"/>
  <c r="AI448" s="1"/>
  <c r="AA449"/>
  <c r="AD449"/>
  <c r="AH449" s="1"/>
  <c r="AC450"/>
  <c r="AG450" s="1"/>
  <c r="AI450" s="1"/>
  <c r="AA451"/>
  <c r="AD451"/>
  <c r="AH451" s="1"/>
  <c r="AC452"/>
  <c r="AG452" s="1"/>
  <c r="AI452" s="1"/>
  <c r="AA453"/>
  <c r="AD453"/>
  <c r="AH453" s="1"/>
  <c r="AC454"/>
  <c r="AG454" s="1"/>
  <c r="AI454" s="1"/>
  <c r="AA455"/>
  <c r="AD455"/>
  <c r="AH455" s="1"/>
  <c r="AC456"/>
  <c r="AG456" s="1"/>
  <c r="AI456" s="1"/>
  <c r="AA457"/>
  <c r="AD457"/>
  <c r="AH457" s="1"/>
  <c r="AC458"/>
  <c r="AG458" s="1"/>
  <c r="AI458" s="1"/>
  <c r="AA459"/>
  <c r="AD459"/>
  <c r="AH459" s="1"/>
  <c r="AC460"/>
  <c r="AG460" s="1"/>
  <c r="AI460" s="1"/>
  <c r="AA461"/>
  <c r="AD461"/>
  <c r="AH461" s="1"/>
  <c r="AC462"/>
  <c r="AG462" s="1"/>
  <c r="AI462" s="1"/>
  <c r="AA463"/>
  <c r="AD463"/>
  <c r="AH463" s="1"/>
  <c r="AC464"/>
  <c r="AG464" s="1"/>
  <c r="AI464" s="1"/>
  <c r="AA465"/>
  <c r="AD465"/>
  <c r="AH465" s="1"/>
  <c r="AC466"/>
  <c r="AG466" s="1"/>
  <c r="AI466" s="1"/>
  <c r="AA467"/>
  <c r="AD467"/>
  <c r="AH467" s="1"/>
  <c r="AC468"/>
  <c r="AG468" s="1"/>
  <c r="AI468" s="1"/>
  <c r="AA469"/>
  <c r="AD469"/>
  <c r="AH469" s="1"/>
  <c r="AC470"/>
  <c r="AG470" s="1"/>
  <c r="AI470" s="1"/>
  <c r="AA471"/>
  <c r="AD471"/>
  <c r="AH471" s="1"/>
  <c r="AC472"/>
  <c r="AG472" s="1"/>
  <c r="AI472" s="1"/>
  <c r="AA473"/>
  <c r="AD473"/>
  <c r="AH473" s="1"/>
  <c r="AC474"/>
  <c r="AG474" s="1"/>
  <c r="AI474" s="1"/>
  <c r="AA475"/>
  <c r="AD475"/>
  <c r="AH475" s="1"/>
  <c r="AC476"/>
  <c r="AG476" s="1"/>
  <c r="AI476" s="1"/>
  <c r="AA477"/>
  <c r="AD477"/>
  <c r="AH477" s="1"/>
  <c r="AC478"/>
  <c r="AG478" s="1"/>
  <c r="AI478" s="1"/>
  <c r="AA479"/>
  <c r="AD479"/>
  <c r="AH479" s="1"/>
  <c r="AC480"/>
  <c r="AG480" s="1"/>
  <c r="AI480" s="1"/>
  <c r="AA481"/>
  <c r="AD500"/>
  <c r="AH500" s="1"/>
  <c r="AA500"/>
  <c r="AC499"/>
  <c r="AG499" s="1"/>
  <c r="AI499" s="1"/>
  <c r="AD498"/>
  <c r="AH498" s="1"/>
  <c r="AA498"/>
  <c r="AC497"/>
  <c r="AG497" s="1"/>
  <c r="AI497" s="1"/>
  <c r="AD496"/>
  <c r="AH496" s="1"/>
  <c r="AA496"/>
  <c r="AC495"/>
  <c r="AG495" s="1"/>
  <c r="AI495" s="1"/>
  <c r="AD494"/>
  <c r="AH494" s="1"/>
  <c r="AA494"/>
  <c r="AC493"/>
  <c r="AG493" s="1"/>
  <c r="AI493" s="1"/>
  <c r="AD492"/>
  <c r="AH492" s="1"/>
  <c r="AA492"/>
  <c r="AC491"/>
  <c r="AG491" s="1"/>
  <c r="AI491" s="1"/>
  <c r="AD490"/>
  <c r="AH490" s="1"/>
  <c r="AA490"/>
  <c r="AC489"/>
  <c r="AG489" s="1"/>
  <c r="AI489" s="1"/>
  <c r="AD488"/>
  <c r="AH488" s="1"/>
  <c r="AA488"/>
  <c r="AC487"/>
  <c r="AG487" s="1"/>
  <c r="AI487" s="1"/>
  <c r="AD486"/>
  <c r="AH486" s="1"/>
  <c r="AA486"/>
  <c r="AC485"/>
  <c r="AG485" s="1"/>
  <c r="AI485" s="1"/>
  <c r="AD484"/>
  <c r="AH484" s="1"/>
  <c r="AA484"/>
  <c r="AC483"/>
  <c r="AG483" s="1"/>
  <c r="AI483" s="1"/>
  <c r="AD482"/>
  <c r="AH482" s="1"/>
  <c r="AA482"/>
  <c r="AA2"/>
  <c r="AE2" s="1"/>
  <c r="AC500"/>
  <c r="AG500" s="1"/>
  <c r="AI500" s="1"/>
  <c r="AD499"/>
  <c r="AH499" s="1"/>
  <c r="AA499"/>
  <c r="AC498"/>
  <c r="AG498" s="1"/>
  <c r="AI498" s="1"/>
  <c r="AD497"/>
  <c r="AH497" s="1"/>
  <c r="AA497"/>
  <c r="AC496"/>
  <c r="AG496" s="1"/>
  <c r="AI496" s="1"/>
  <c r="AD495"/>
  <c r="AH495" s="1"/>
  <c r="AA495"/>
  <c r="AC494"/>
  <c r="AG494" s="1"/>
  <c r="AI494" s="1"/>
  <c r="AD493"/>
  <c r="AH493" s="1"/>
  <c r="AA493"/>
  <c r="AC492"/>
  <c r="AG492" s="1"/>
  <c r="AI492" s="1"/>
  <c r="AD491"/>
  <c r="AH491" s="1"/>
  <c r="AA491"/>
  <c r="AC490"/>
  <c r="AG490" s="1"/>
  <c r="AI490" s="1"/>
  <c r="AD489"/>
  <c r="AH489" s="1"/>
  <c r="AA489"/>
  <c r="AC488"/>
  <c r="AG488" s="1"/>
  <c r="AI488" s="1"/>
  <c r="AD487"/>
  <c r="AH487" s="1"/>
  <c r="AA487"/>
  <c r="AC486"/>
  <c r="AG486" s="1"/>
  <c r="AI486" s="1"/>
  <c r="AD485"/>
  <c r="AH485" s="1"/>
  <c r="AA485"/>
  <c r="AC484"/>
  <c r="AG484" s="1"/>
  <c r="AI484" s="1"/>
  <c r="AD483"/>
  <c r="AH483" s="1"/>
  <c r="AA483"/>
  <c r="AC482"/>
  <c r="AG482" s="1"/>
  <c r="AI482" s="1"/>
  <c r="AD481"/>
  <c r="AH481" s="1"/>
  <c r="AD17"/>
  <c r="O16"/>
  <c r="N14"/>
  <c r="O12"/>
  <c r="O10"/>
  <c r="N8"/>
  <c r="N6"/>
  <c r="O4"/>
  <c r="O15"/>
  <c r="O13"/>
  <c r="N11"/>
  <c r="N9"/>
  <c r="N7"/>
  <c r="P28"/>
  <c r="P20"/>
  <c r="L24"/>
  <c r="L22"/>
  <c r="L20"/>
  <c r="L18"/>
  <c r="L16"/>
  <c r="L14"/>
  <c r="L12"/>
  <c r="L10"/>
  <c r="L8"/>
  <c r="L6"/>
  <c r="L117"/>
  <c r="L2"/>
  <c r="L23"/>
  <c r="L21"/>
  <c r="L19"/>
  <c r="L17"/>
  <c r="L15"/>
  <c r="L13"/>
  <c r="L11"/>
  <c r="L9"/>
  <c r="L7"/>
  <c r="L5"/>
  <c r="O5" s="1"/>
  <c r="L3"/>
  <c r="O3" s="1"/>
  <c r="L25"/>
  <c r="L29"/>
  <c r="L33"/>
  <c r="L37"/>
  <c r="L41"/>
  <c r="L45"/>
  <c r="L49"/>
  <c r="L53"/>
  <c r="L57"/>
  <c r="L61"/>
  <c r="L65"/>
  <c r="L69"/>
  <c r="L73"/>
  <c r="L77"/>
  <c r="L81"/>
  <c r="L85"/>
  <c r="L89"/>
  <c r="L93"/>
  <c r="L97"/>
  <c r="L101"/>
  <c r="L105"/>
  <c r="L109"/>
  <c r="L113"/>
  <c r="L499"/>
  <c r="L497"/>
  <c r="L495"/>
  <c r="L493"/>
  <c r="L491"/>
  <c r="L489"/>
  <c r="L487"/>
  <c r="L500"/>
  <c r="L496"/>
  <c r="L492"/>
  <c r="L488"/>
  <c r="L484"/>
  <c r="L482"/>
  <c r="L480"/>
  <c r="L478"/>
  <c r="L476"/>
  <c r="L474"/>
  <c r="L472"/>
  <c r="L470"/>
  <c r="L468"/>
  <c r="L466"/>
  <c r="L464"/>
  <c r="L462"/>
  <c r="L498"/>
  <c r="L490"/>
  <c r="L485"/>
  <c r="L481"/>
  <c r="L477"/>
  <c r="L473"/>
  <c r="L469"/>
  <c r="L465"/>
  <c r="L460"/>
  <c r="L458"/>
  <c r="L456"/>
  <c r="L454"/>
  <c r="L452"/>
  <c r="L450"/>
  <c r="L448"/>
  <c r="L446"/>
  <c r="L444"/>
  <c r="L442"/>
  <c r="L440"/>
  <c r="L438"/>
  <c r="L436"/>
  <c r="L434"/>
  <c r="L432"/>
  <c r="L430"/>
  <c r="L428"/>
  <c r="L426"/>
  <c r="L424"/>
  <c r="L422"/>
  <c r="L420"/>
  <c r="L418"/>
  <c r="L416"/>
  <c r="L494"/>
  <c r="L483"/>
  <c r="L475"/>
  <c r="L467"/>
  <c r="L459"/>
  <c r="L455"/>
  <c r="L451"/>
  <c r="L447"/>
  <c r="L443"/>
  <c r="L439"/>
  <c r="L435"/>
  <c r="L431"/>
  <c r="L427"/>
  <c r="L423"/>
  <c r="L419"/>
  <c r="L415"/>
  <c r="L413"/>
  <c r="L411"/>
  <c r="L409"/>
  <c r="L407"/>
  <c r="L405"/>
  <c r="L403"/>
  <c r="L401"/>
  <c r="L399"/>
  <c r="L397"/>
  <c r="L395"/>
  <c r="L393"/>
  <c r="L391"/>
  <c r="L389"/>
  <c r="L387"/>
  <c r="L385"/>
  <c r="L383"/>
  <c r="L381"/>
  <c r="L379"/>
  <c r="L377"/>
  <c r="L375"/>
  <c r="L373"/>
  <c r="L371"/>
  <c r="L369"/>
  <c r="L367"/>
  <c r="L365"/>
  <c r="L363"/>
  <c r="L361"/>
  <c r="L359"/>
  <c r="L357"/>
  <c r="L355"/>
  <c r="L353"/>
  <c r="L351"/>
  <c r="L349"/>
  <c r="L347"/>
  <c r="L345"/>
  <c r="L343"/>
  <c r="L341"/>
  <c r="L339"/>
  <c r="L337"/>
  <c r="L335"/>
  <c r="L333"/>
  <c r="L331"/>
  <c r="L329"/>
  <c r="L327"/>
  <c r="L325"/>
  <c r="L323"/>
  <c r="L479"/>
  <c r="L463"/>
  <c r="L461"/>
  <c r="L453"/>
  <c r="L445"/>
  <c r="L437"/>
  <c r="L429"/>
  <c r="L421"/>
  <c r="L412"/>
  <c r="L408"/>
  <c r="L404"/>
  <c r="L400"/>
  <c r="L396"/>
  <c r="L392"/>
  <c r="L388"/>
  <c r="L384"/>
  <c r="L380"/>
  <c r="L376"/>
  <c r="L372"/>
  <c r="L368"/>
  <c r="L364"/>
  <c r="L360"/>
  <c r="L356"/>
  <c r="L352"/>
  <c r="L348"/>
  <c r="L344"/>
  <c r="L340"/>
  <c r="L336"/>
  <c r="L332"/>
  <c r="L328"/>
  <c r="L324"/>
  <c r="L321"/>
  <c r="L319"/>
  <c r="L317"/>
  <c r="L315"/>
  <c r="L313"/>
  <c r="L311"/>
  <c r="L309"/>
  <c r="L307"/>
  <c r="L305"/>
  <c r="L303"/>
  <c r="L301"/>
  <c r="L299"/>
  <c r="L297"/>
  <c r="L295"/>
  <c r="L293"/>
  <c r="L291"/>
  <c r="L289"/>
  <c r="L287"/>
  <c r="L285"/>
  <c r="L283"/>
  <c r="L281"/>
  <c r="L279"/>
  <c r="L277"/>
  <c r="L275"/>
  <c r="L273"/>
  <c r="L271"/>
  <c r="L269"/>
  <c r="L267"/>
  <c r="L265"/>
  <c r="L263"/>
  <c r="L261"/>
  <c r="L259"/>
  <c r="L257"/>
  <c r="L255"/>
  <c r="L253"/>
  <c r="L251"/>
  <c r="L249"/>
  <c r="L247"/>
  <c r="L245"/>
  <c r="L243"/>
  <c r="L241"/>
  <c r="L239"/>
  <c r="L237"/>
  <c r="L235"/>
  <c r="L233"/>
  <c r="L231"/>
  <c r="L229"/>
  <c r="L227"/>
  <c r="L225"/>
  <c r="L223"/>
  <c r="L221"/>
  <c r="L219"/>
  <c r="L217"/>
  <c r="L215"/>
  <c r="L213"/>
  <c r="L211"/>
  <c r="L209"/>
  <c r="L207"/>
  <c r="L205"/>
  <c r="L203"/>
  <c r="L201"/>
  <c r="L199"/>
  <c r="L197"/>
  <c r="L195"/>
  <c r="L193"/>
  <c r="L191"/>
  <c r="L189"/>
  <c r="L187"/>
  <c r="L185"/>
  <c r="L183"/>
  <c r="L181"/>
  <c r="L179"/>
  <c r="L177"/>
  <c r="L175"/>
  <c r="L173"/>
  <c r="L171"/>
  <c r="L169"/>
  <c r="L167"/>
  <c r="L165"/>
  <c r="L163"/>
  <c r="L161"/>
  <c r="L159"/>
  <c r="L157"/>
  <c r="L155"/>
  <c r="L153"/>
  <c r="L151"/>
  <c r="L149"/>
  <c r="L147"/>
  <c r="L145"/>
  <c r="L143"/>
  <c r="L141"/>
  <c r="L139"/>
  <c r="L137"/>
  <c r="L486"/>
  <c r="L471"/>
  <c r="L449"/>
  <c r="L433"/>
  <c r="L417"/>
  <c r="L414"/>
  <c r="L406"/>
  <c r="L398"/>
  <c r="L390"/>
  <c r="L382"/>
  <c r="L374"/>
  <c r="L366"/>
  <c r="L358"/>
  <c r="L350"/>
  <c r="L342"/>
  <c r="L334"/>
  <c r="L326"/>
  <c r="L322"/>
  <c r="L318"/>
  <c r="L314"/>
  <c r="L310"/>
  <c r="L306"/>
  <c r="L302"/>
  <c r="L298"/>
  <c r="L294"/>
  <c r="L290"/>
  <c r="L286"/>
  <c r="L282"/>
  <c r="L278"/>
  <c r="L274"/>
  <c r="L270"/>
  <c r="L266"/>
  <c r="L262"/>
  <c r="L258"/>
  <c r="L254"/>
  <c r="L250"/>
  <c r="L246"/>
  <c r="L242"/>
  <c r="L238"/>
  <c r="L234"/>
  <c r="L230"/>
  <c r="L226"/>
  <c r="L222"/>
  <c r="L218"/>
  <c r="L214"/>
  <c r="L210"/>
  <c r="L206"/>
  <c r="L202"/>
  <c r="L198"/>
  <c r="L194"/>
  <c r="L190"/>
  <c r="L186"/>
  <c r="L182"/>
  <c r="L178"/>
  <c r="L174"/>
  <c r="L170"/>
  <c r="L166"/>
  <c r="L162"/>
  <c r="L158"/>
  <c r="L154"/>
  <c r="L150"/>
  <c r="L146"/>
  <c r="L142"/>
  <c r="L138"/>
  <c r="L136"/>
  <c r="L134"/>
  <c r="L132"/>
  <c r="L130"/>
  <c r="L128"/>
  <c r="L126"/>
  <c r="L124"/>
  <c r="L122"/>
  <c r="L120"/>
  <c r="L118"/>
  <c r="L116"/>
  <c r="L114"/>
  <c r="L112"/>
  <c r="L110"/>
  <c r="L108"/>
  <c r="L106"/>
  <c r="L104"/>
  <c r="L102"/>
  <c r="L100"/>
  <c r="L98"/>
  <c r="L96"/>
  <c r="L94"/>
  <c r="L92"/>
  <c r="L90"/>
  <c r="L88"/>
  <c r="L86"/>
  <c r="L84"/>
  <c r="L82"/>
  <c r="L80"/>
  <c r="L78"/>
  <c r="L76"/>
  <c r="L74"/>
  <c r="L72"/>
  <c r="L70"/>
  <c r="L68"/>
  <c r="L66"/>
  <c r="L64"/>
  <c r="L62"/>
  <c r="L60"/>
  <c r="L58"/>
  <c r="L56"/>
  <c r="L54"/>
  <c r="L52"/>
  <c r="L50"/>
  <c r="L48"/>
  <c r="L46"/>
  <c r="L44"/>
  <c r="L42"/>
  <c r="L40"/>
  <c r="L38"/>
  <c r="L36"/>
  <c r="L34"/>
  <c r="L32"/>
  <c r="L30"/>
  <c r="L28"/>
  <c r="L26"/>
  <c r="L457"/>
  <c r="L441"/>
  <c r="L425"/>
  <c r="L410"/>
  <c r="L402"/>
  <c r="L394"/>
  <c r="L386"/>
  <c r="L378"/>
  <c r="L370"/>
  <c r="L362"/>
  <c r="L354"/>
  <c r="L346"/>
  <c r="L338"/>
  <c r="L330"/>
  <c r="L320"/>
  <c r="L316"/>
  <c r="L312"/>
  <c r="L308"/>
  <c r="L304"/>
  <c r="L300"/>
  <c r="L296"/>
  <c r="L292"/>
  <c r="L288"/>
  <c r="L284"/>
  <c r="L280"/>
  <c r="L276"/>
  <c r="L272"/>
  <c r="L268"/>
  <c r="L264"/>
  <c r="L260"/>
  <c r="L256"/>
  <c r="L252"/>
  <c r="L248"/>
  <c r="L244"/>
  <c r="L240"/>
  <c r="L236"/>
  <c r="L232"/>
  <c r="L228"/>
  <c r="L224"/>
  <c r="L220"/>
  <c r="L216"/>
  <c r="L212"/>
  <c r="L208"/>
  <c r="L204"/>
  <c r="L200"/>
  <c r="L196"/>
  <c r="L192"/>
  <c r="L188"/>
  <c r="L184"/>
  <c r="L180"/>
  <c r="L176"/>
  <c r="L172"/>
  <c r="L168"/>
  <c r="L164"/>
  <c r="L160"/>
  <c r="L156"/>
  <c r="L152"/>
  <c r="L148"/>
  <c r="L144"/>
  <c r="L140"/>
  <c r="L135"/>
  <c r="L133"/>
  <c r="L131"/>
  <c r="L129"/>
  <c r="L127"/>
  <c r="L125"/>
  <c r="L123"/>
  <c r="L121"/>
  <c r="L119"/>
  <c r="L27"/>
  <c r="L31"/>
  <c r="L35"/>
  <c r="L39"/>
  <c r="L43"/>
  <c r="L47"/>
  <c r="L51"/>
  <c r="L55"/>
  <c r="L59"/>
  <c r="L63"/>
  <c r="L67"/>
  <c r="L71"/>
  <c r="L75"/>
  <c r="L79"/>
  <c r="L83"/>
  <c r="L87"/>
  <c r="L91"/>
  <c r="L95"/>
  <c r="L99"/>
  <c r="L103"/>
  <c r="L107"/>
  <c r="L111"/>
  <c r="L115"/>
  <c r="I3" i="28" l="1"/>
  <c r="J1"/>
  <c r="I6"/>
  <c r="I8"/>
  <c r="I10"/>
  <c r="I12"/>
  <c r="I14"/>
  <c r="I16"/>
  <c r="I18"/>
  <c r="I20"/>
  <c r="I22"/>
  <c r="I24"/>
  <c r="I26"/>
  <c r="I28"/>
  <c r="I30"/>
  <c r="I32"/>
  <c r="I34"/>
  <c r="I36"/>
  <c r="I38"/>
  <c r="I40"/>
  <c r="I42"/>
  <c r="I44"/>
  <c r="I46"/>
  <c r="I48"/>
  <c r="I50"/>
  <c r="I52"/>
  <c r="I54"/>
  <c r="I56"/>
  <c r="I58"/>
  <c r="I60"/>
  <c r="I62"/>
  <c r="I64"/>
  <c r="I66"/>
  <c r="I68"/>
  <c r="I70"/>
  <c r="I72"/>
  <c r="I74"/>
  <c r="I76"/>
  <c r="I78"/>
  <c r="I80"/>
  <c r="I82"/>
  <c r="I84"/>
  <c r="I86"/>
  <c r="I88"/>
  <c r="I90"/>
  <c r="I92"/>
  <c r="I94"/>
  <c r="I96"/>
  <c r="I98"/>
  <c r="I100"/>
  <c r="I102"/>
  <c r="I104"/>
  <c r="I106"/>
  <c r="I108"/>
  <c r="I110"/>
  <c r="I112"/>
  <c r="I114"/>
  <c r="I116"/>
  <c r="I118"/>
  <c r="I120"/>
  <c r="I122"/>
  <c r="I124"/>
  <c r="I126"/>
  <c r="I128"/>
  <c r="I130"/>
  <c r="I132"/>
  <c r="I134"/>
  <c r="I136"/>
  <c r="I138"/>
  <c r="I140"/>
  <c r="I142"/>
  <c r="I144"/>
  <c r="I146"/>
  <c r="I148"/>
  <c r="I150"/>
  <c r="I152"/>
  <c r="I154"/>
  <c r="I156"/>
  <c r="I158"/>
  <c r="I160"/>
  <c r="I162"/>
  <c r="I164"/>
  <c r="I166"/>
  <c r="I168"/>
  <c r="I170"/>
  <c r="I172"/>
  <c r="I174"/>
  <c r="I176"/>
  <c r="I178"/>
  <c r="I180"/>
  <c r="I182"/>
  <c r="I184"/>
  <c r="I186"/>
  <c r="I188"/>
  <c r="I190"/>
  <c r="I192"/>
  <c r="I194"/>
  <c r="I196"/>
  <c r="I198"/>
  <c r="I200"/>
  <c r="I202"/>
  <c r="I204"/>
  <c r="I206"/>
  <c r="I208"/>
  <c r="I210"/>
  <c r="I212"/>
  <c r="I214"/>
  <c r="I216"/>
  <c r="I218"/>
  <c r="I220"/>
  <c r="I222"/>
  <c r="I224"/>
  <c r="I226"/>
  <c r="I228"/>
  <c r="I230"/>
  <c r="I232"/>
  <c r="I234"/>
  <c r="I236"/>
  <c r="I238"/>
  <c r="I240"/>
  <c r="I242"/>
  <c r="I244"/>
  <c r="I246"/>
  <c r="I248"/>
  <c r="I250"/>
  <c r="I252"/>
  <c r="I254"/>
  <c r="I256"/>
  <c r="I258"/>
  <c r="I260"/>
  <c r="I262"/>
  <c r="I264"/>
  <c r="I266"/>
  <c r="I268"/>
  <c r="I270"/>
  <c r="I272"/>
  <c r="I274"/>
  <c r="I276"/>
  <c r="I278"/>
  <c r="I280"/>
  <c r="I282"/>
  <c r="I284"/>
  <c r="I286"/>
  <c r="I288"/>
  <c r="I290"/>
  <c r="I292"/>
  <c r="I294"/>
  <c r="I296"/>
  <c r="I298"/>
  <c r="I300"/>
  <c r="I302"/>
  <c r="I304"/>
  <c r="I306"/>
  <c r="I308"/>
  <c r="I310"/>
  <c r="I312"/>
  <c r="I314"/>
  <c r="I316"/>
  <c r="I318"/>
  <c r="I320"/>
  <c r="I322"/>
  <c r="I324"/>
  <c r="I326"/>
  <c r="I328"/>
  <c r="I330"/>
  <c r="I332"/>
  <c r="I334"/>
  <c r="I336"/>
  <c r="I338"/>
  <c r="I340"/>
  <c r="I342"/>
  <c r="I344"/>
  <c r="I346"/>
  <c r="I348"/>
  <c r="I350"/>
  <c r="I352"/>
  <c r="I354"/>
  <c r="I356"/>
  <c r="I358"/>
  <c r="I360"/>
  <c r="I362"/>
  <c r="I364"/>
  <c r="I366"/>
  <c r="I368"/>
  <c r="I370"/>
  <c r="I372"/>
  <c r="I374"/>
  <c r="I376"/>
  <c r="I378"/>
  <c r="I380"/>
  <c r="I382"/>
  <c r="I384"/>
  <c r="I386"/>
  <c r="I388"/>
  <c r="I390"/>
  <c r="I392"/>
  <c r="I394"/>
  <c r="I396"/>
  <c r="I398"/>
  <c r="I400"/>
  <c r="I402"/>
  <c r="I404"/>
  <c r="I406"/>
  <c r="I408"/>
  <c r="I410"/>
  <c r="I412"/>
  <c r="I414"/>
  <c r="I416"/>
  <c r="I418"/>
  <c r="I420"/>
  <c r="I422"/>
  <c r="I424"/>
  <c r="I426"/>
  <c r="I428"/>
  <c r="I430"/>
  <c r="I432"/>
  <c r="I434"/>
  <c r="I436"/>
  <c r="I438"/>
  <c r="I440"/>
  <c r="I442"/>
  <c r="I444"/>
  <c r="I446"/>
  <c r="I448"/>
  <c r="I450"/>
  <c r="I452"/>
  <c r="I454"/>
  <c r="I456"/>
  <c r="I458"/>
  <c r="I460"/>
  <c r="I462"/>
  <c r="I464"/>
  <c r="I466"/>
  <c r="I468"/>
  <c r="I470"/>
  <c r="I472"/>
  <c r="I474"/>
  <c r="I476"/>
  <c r="I478"/>
  <c r="I480"/>
  <c r="I482"/>
  <c r="I484"/>
  <c r="I486"/>
  <c r="I488"/>
  <c r="I490"/>
  <c r="I492"/>
  <c r="I494"/>
  <c r="I496"/>
  <c r="I498"/>
  <c r="I500"/>
  <c r="I2"/>
  <c r="I4"/>
  <c r="I5"/>
  <c r="I7"/>
  <c r="I9"/>
  <c r="I11"/>
  <c r="I13"/>
  <c r="I15"/>
  <c r="I17"/>
  <c r="I19"/>
  <c r="I21"/>
  <c r="I23"/>
  <c r="I25"/>
  <c r="I27"/>
  <c r="I29"/>
  <c r="I31"/>
  <c r="I33"/>
  <c r="I35"/>
  <c r="I37"/>
  <c r="I39"/>
  <c r="I41"/>
  <c r="I43"/>
  <c r="I45"/>
  <c r="I47"/>
  <c r="I49"/>
  <c r="I51"/>
  <c r="I53"/>
  <c r="I55"/>
  <c r="I57"/>
  <c r="I59"/>
  <c r="I61"/>
  <c r="I63"/>
  <c r="I65"/>
  <c r="I67"/>
  <c r="I69"/>
  <c r="I71"/>
  <c r="I73"/>
  <c r="I75"/>
  <c r="I77"/>
  <c r="I79"/>
  <c r="I81"/>
  <c r="I83"/>
  <c r="I85"/>
  <c r="I87"/>
  <c r="I89"/>
  <c r="I91"/>
  <c r="I93"/>
  <c r="I95"/>
  <c r="I97"/>
  <c r="I99"/>
  <c r="I101"/>
  <c r="I103"/>
  <c r="I105"/>
  <c r="I107"/>
  <c r="I109"/>
  <c r="I111"/>
  <c r="I113"/>
  <c r="I115"/>
  <c r="I117"/>
  <c r="I119"/>
  <c r="I121"/>
  <c r="I123"/>
  <c r="I125"/>
  <c r="I127"/>
  <c r="I129"/>
  <c r="I131"/>
  <c r="I133"/>
  <c r="I135"/>
  <c r="I137"/>
  <c r="I139"/>
  <c r="I141"/>
  <c r="I143"/>
  <c r="I145"/>
  <c r="I147"/>
  <c r="I149"/>
  <c r="I151"/>
  <c r="I153"/>
  <c r="I155"/>
  <c r="I157"/>
  <c r="I159"/>
  <c r="I161"/>
  <c r="I163"/>
  <c r="I165"/>
  <c r="I167"/>
  <c r="I169"/>
  <c r="I171"/>
  <c r="I173"/>
  <c r="I175"/>
  <c r="I177"/>
  <c r="I179"/>
  <c r="I181"/>
  <c r="I183"/>
  <c r="I185"/>
  <c r="I187"/>
  <c r="I189"/>
  <c r="I191"/>
  <c r="I193"/>
  <c r="I195"/>
  <c r="I197"/>
  <c r="I199"/>
  <c r="I201"/>
  <c r="I203"/>
  <c r="I205"/>
  <c r="I207"/>
  <c r="I209"/>
  <c r="I211"/>
  <c r="I213"/>
  <c r="I215"/>
  <c r="I217"/>
  <c r="I219"/>
  <c r="I221"/>
  <c r="I223"/>
  <c r="I225"/>
  <c r="I227"/>
  <c r="I229"/>
  <c r="I231"/>
  <c r="I233"/>
  <c r="I235"/>
  <c r="I237"/>
  <c r="I239"/>
  <c r="I241"/>
  <c r="I243"/>
  <c r="I245"/>
  <c r="I247"/>
  <c r="I249"/>
  <c r="I251"/>
  <c r="I253"/>
  <c r="I255"/>
  <c r="I257"/>
  <c r="I259"/>
  <c r="I261"/>
  <c r="I263"/>
  <c r="I265"/>
  <c r="I267"/>
  <c r="I269"/>
  <c r="I271"/>
  <c r="I273"/>
  <c r="I275"/>
  <c r="I277"/>
  <c r="I279"/>
  <c r="I281"/>
  <c r="I283"/>
  <c r="I285"/>
  <c r="I287"/>
  <c r="I289"/>
  <c r="I291"/>
  <c r="I293"/>
  <c r="I295"/>
  <c r="I297"/>
  <c r="I299"/>
  <c r="I301"/>
  <c r="I303"/>
  <c r="I305"/>
  <c r="I307"/>
  <c r="I309"/>
  <c r="I311"/>
  <c r="I313"/>
  <c r="I315"/>
  <c r="I317"/>
  <c r="I319"/>
  <c r="I321"/>
  <c r="I323"/>
  <c r="I325"/>
  <c r="I327"/>
  <c r="I329"/>
  <c r="I331"/>
  <c r="I333"/>
  <c r="I335"/>
  <c r="I337"/>
  <c r="I339"/>
  <c r="I341"/>
  <c r="I343"/>
  <c r="I345"/>
  <c r="I347"/>
  <c r="I349"/>
  <c r="I351"/>
  <c r="I353"/>
  <c r="I355"/>
  <c r="I357"/>
  <c r="I359"/>
  <c r="I361"/>
  <c r="I363"/>
  <c r="I365"/>
  <c r="I367"/>
  <c r="I369"/>
  <c r="I371"/>
  <c r="I373"/>
  <c r="I375"/>
  <c r="I377"/>
  <c r="I379"/>
  <c r="I381"/>
  <c r="I383"/>
  <c r="I385"/>
  <c r="I387"/>
  <c r="I389"/>
  <c r="I391"/>
  <c r="I393"/>
  <c r="I395"/>
  <c r="I397"/>
  <c r="I399"/>
  <c r="I401"/>
  <c r="I403"/>
  <c r="I405"/>
  <c r="I407"/>
  <c r="I409"/>
  <c r="I411"/>
  <c r="I413"/>
  <c r="I415"/>
  <c r="I417"/>
  <c r="I419"/>
  <c r="I421"/>
  <c r="I423"/>
  <c r="I425"/>
  <c r="I427"/>
  <c r="I429"/>
  <c r="I431"/>
  <c r="I433"/>
  <c r="I435"/>
  <c r="I437"/>
  <c r="I439"/>
  <c r="I441"/>
  <c r="I443"/>
  <c r="I445"/>
  <c r="I447"/>
  <c r="I449"/>
  <c r="I451"/>
  <c r="I453"/>
  <c r="I455"/>
  <c r="I457"/>
  <c r="I459"/>
  <c r="I461"/>
  <c r="I463"/>
  <c r="I465"/>
  <c r="I467"/>
  <c r="I469"/>
  <c r="I471"/>
  <c r="I473"/>
  <c r="I475"/>
  <c r="I477"/>
  <c r="I479"/>
  <c r="I481"/>
  <c r="I483"/>
  <c r="I485"/>
  <c r="I487"/>
  <c r="I489"/>
  <c r="I491"/>
  <c r="I493"/>
  <c r="I495"/>
  <c r="I497"/>
  <c r="I499"/>
  <c r="S499" i="22"/>
  <c r="Z499"/>
  <c r="AE499" s="1"/>
  <c r="C499" i="27" s="1"/>
  <c r="AB499" i="22"/>
  <c r="Y499"/>
  <c r="AD499" s="1"/>
  <c r="B499" i="27" s="1"/>
  <c r="AA499" i="22"/>
  <c r="AF499" s="1"/>
  <c r="D499" i="27" s="1"/>
  <c r="AC499" i="22"/>
  <c r="AH499" s="1"/>
  <c r="F499" i="27" s="1"/>
  <c r="AG499" i="22"/>
  <c r="E499" i="27" s="1"/>
  <c r="S497" i="22"/>
  <c r="AA497" s="1"/>
  <c r="AF497" s="1"/>
  <c r="D497" i="27" s="1"/>
  <c r="AA495" i="22"/>
  <c r="AF495" s="1"/>
  <c r="D495" i="27" s="1"/>
  <c r="S495" i="22"/>
  <c r="Z495" s="1"/>
  <c r="AE495" s="1"/>
  <c r="C495" i="27" s="1"/>
  <c r="AB495" i="22"/>
  <c r="AG495" s="1"/>
  <c r="E495" i="27" s="1"/>
  <c r="S493" i="22"/>
  <c r="Z493" s="1"/>
  <c r="AE493" s="1"/>
  <c r="C493" i="27" s="1"/>
  <c r="AB493" i="22"/>
  <c r="AG493" s="1"/>
  <c r="E493" i="27" s="1"/>
  <c r="AA493" i="22"/>
  <c r="AF493" s="1"/>
  <c r="D493" i="27" s="1"/>
  <c r="S491" i="22"/>
  <c r="AB491" s="1"/>
  <c r="AG491" s="1"/>
  <c r="E491" i="27" s="1"/>
  <c r="AA491" i="22"/>
  <c r="AF491" s="1"/>
  <c r="D491" i="27" s="1"/>
  <c r="S489" i="22"/>
  <c r="S487"/>
  <c r="AB487" s="1"/>
  <c r="AG487" s="1"/>
  <c r="E487" i="27" s="1"/>
  <c r="S485" i="22"/>
  <c r="AA485" s="1"/>
  <c r="AF485" s="1"/>
  <c r="D485" i="27" s="1"/>
  <c r="S483" i="22"/>
  <c r="Z483"/>
  <c r="AE483" s="1"/>
  <c r="C483" i="27" s="1"/>
  <c r="AB483" i="22"/>
  <c r="Y483"/>
  <c r="AD483" s="1"/>
  <c r="B483" i="27" s="1"/>
  <c r="AA483" i="22"/>
  <c r="AF483" s="1"/>
  <c r="D483" i="27" s="1"/>
  <c r="AC483" i="22"/>
  <c r="AH483" s="1"/>
  <c r="F483" i="27" s="1"/>
  <c r="AG483" i="22"/>
  <c r="E483" i="27" s="1"/>
  <c r="S481" i="22"/>
  <c r="S479"/>
  <c r="Y479"/>
  <c r="AD479" s="1"/>
  <c r="B479" i="27" s="1"/>
  <c r="AA479" i="22"/>
  <c r="AE479"/>
  <c r="C479" i="27" s="1"/>
  <c r="Z479" i="22"/>
  <c r="AB479"/>
  <c r="AG479" s="1"/>
  <c r="E479" i="27" s="1"/>
  <c r="AF479" i="22"/>
  <c r="D479" i="27" s="1"/>
  <c r="AC479" i="22"/>
  <c r="AH479" s="1"/>
  <c r="F479" i="27" s="1"/>
  <c r="S477" i="22"/>
  <c r="Z477" s="1"/>
  <c r="AE477" s="1"/>
  <c r="C477" i="27" s="1"/>
  <c r="AB477" i="22"/>
  <c r="AG477" s="1"/>
  <c r="E477" i="27" s="1"/>
  <c r="AA477" i="22"/>
  <c r="AF477" s="1"/>
  <c r="D477" i="27" s="1"/>
  <c r="S475" i="22"/>
  <c r="AC475" s="1"/>
  <c r="AH475" s="1"/>
  <c r="F475" i="27" s="1"/>
  <c r="S473" i="22"/>
  <c r="Z473" s="1"/>
  <c r="AE473" s="1"/>
  <c r="C473" i="27" s="1"/>
  <c r="AB473" i="22"/>
  <c r="AG473" s="1"/>
  <c r="E473" i="27" s="1"/>
  <c r="Y473" i="22"/>
  <c r="AC473"/>
  <c r="AH473" s="1"/>
  <c r="F473" i="27" s="1"/>
  <c r="AD473" i="22"/>
  <c r="B473" i="27" s="1"/>
  <c r="S471" i="22"/>
  <c r="AB471"/>
  <c r="AA471"/>
  <c r="AF471" s="1"/>
  <c r="D471" i="27" s="1"/>
  <c r="AG471" i="22"/>
  <c r="E471" i="27" s="1"/>
  <c r="S469" i="22"/>
  <c r="AA469"/>
  <c r="AF469" s="1"/>
  <c r="D469" i="27" s="1"/>
  <c r="S467" i="22"/>
  <c r="Z467"/>
  <c r="AE467" s="1"/>
  <c r="C467" i="27" s="1"/>
  <c r="AB467" i="22"/>
  <c r="Y467"/>
  <c r="AD467" s="1"/>
  <c r="B467" i="27" s="1"/>
  <c r="AA467" i="22"/>
  <c r="AC467"/>
  <c r="AH467" s="1"/>
  <c r="F467" i="27" s="1"/>
  <c r="AG467" i="22"/>
  <c r="E467" i="27" s="1"/>
  <c r="AF467" i="22"/>
  <c r="D467" i="27" s="1"/>
  <c r="S465" i="22"/>
  <c r="Z465" s="1"/>
  <c r="AE465" s="1"/>
  <c r="C465" i="27" s="1"/>
  <c r="AB465" i="22"/>
  <c r="AG465" s="1"/>
  <c r="E465" i="27" s="1"/>
  <c r="AA465" i="22"/>
  <c r="AF465"/>
  <c r="D465" i="27" s="1"/>
  <c r="S463" i="22"/>
  <c r="Z463"/>
  <c r="AE463" s="1"/>
  <c r="C463" i="27" s="1"/>
  <c r="AB463" i="22"/>
  <c r="Y463"/>
  <c r="AD463" s="1"/>
  <c r="B463" i="27" s="1"/>
  <c r="AA463" i="22"/>
  <c r="AC463"/>
  <c r="AH463" s="1"/>
  <c r="F463" i="27" s="1"/>
  <c r="AG463" i="22"/>
  <c r="E463" i="27" s="1"/>
  <c r="AF463" i="22"/>
  <c r="D463" i="27" s="1"/>
  <c r="S461" i="22"/>
  <c r="Z461" s="1"/>
  <c r="AE461" s="1"/>
  <c r="C461" i="27" s="1"/>
  <c r="AB461" i="22"/>
  <c r="AG461" s="1"/>
  <c r="E461" i="27" s="1"/>
  <c r="AA461" i="22"/>
  <c r="AF461" s="1"/>
  <c r="D461" i="27" s="1"/>
  <c r="S459" i="22"/>
  <c r="AB459" s="1"/>
  <c r="AG459" s="1"/>
  <c r="E459" i="27" s="1"/>
  <c r="AA459" i="22"/>
  <c r="AF459" s="1"/>
  <c r="D459" i="27" s="1"/>
  <c r="S457" i="22"/>
  <c r="AA457" s="1"/>
  <c r="AF457" s="1"/>
  <c r="D457" i="27" s="1"/>
  <c r="S455" i="22"/>
  <c r="AB455" s="1"/>
  <c r="AG455" s="1"/>
  <c r="E455" i="27" s="1"/>
  <c r="AA455" i="22"/>
  <c r="AF455" s="1"/>
  <c r="D455" i="27" s="1"/>
  <c r="S453" i="22"/>
  <c r="Z453" s="1"/>
  <c r="AE453" s="1"/>
  <c r="C453" i="27" s="1"/>
  <c r="AB453" i="22"/>
  <c r="AG453" s="1"/>
  <c r="E453" i="27" s="1"/>
  <c r="AA453" i="22"/>
  <c r="AF453" s="1"/>
  <c r="D453" i="27" s="1"/>
  <c r="S451" i="22"/>
  <c r="AB451"/>
  <c r="AA451"/>
  <c r="AF451" s="1"/>
  <c r="D451" i="27" s="1"/>
  <c r="AG451" i="22"/>
  <c r="E451" i="27" s="1"/>
  <c r="S449" i="22"/>
  <c r="S447"/>
  <c r="Z447"/>
  <c r="AE447" s="1"/>
  <c r="C447" i="27" s="1"/>
  <c r="AB447" i="22"/>
  <c r="AD447"/>
  <c r="B447" i="27" s="1"/>
  <c r="Y447" i="22"/>
  <c r="AA447"/>
  <c r="AF447" s="1"/>
  <c r="D447" i="27" s="1"/>
  <c r="AC447" i="22"/>
  <c r="AH447" s="1"/>
  <c r="F447" i="27" s="1"/>
  <c r="AG447" i="22"/>
  <c r="E447" i="27" s="1"/>
  <c r="S445" i="22"/>
  <c r="Z445" s="1"/>
  <c r="AE445" s="1"/>
  <c r="C445" i="27" s="1"/>
  <c r="AB445" i="22"/>
  <c r="AG445" s="1"/>
  <c r="E445" i="27" s="1"/>
  <c r="AA445" i="22"/>
  <c r="AF445" s="1"/>
  <c r="D445" i="27" s="1"/>
  <c r="S443" i="22"/>
  <c r="AB443" s="1"/>
  <c r="AG443" s="1"/>
  <c r="E443" i="27" s="1"/>
  <c r="AA443" i="22"/>
  <c r="AF443" s="1"/>
  <c r="D443" i="27" s="1"/>
  <c r="S441" i="22"/>
  <c r="AA441" s="1"/>
  <c r="AF441" s="1"/>
  <c r="D441" i="27" s="1"/>
  <c r="S439" i="22"/>
  <c r="AB439" s="1"/>
  <c r="AG439" s="1"/>
  <c r="E439" i="27" s="1"/>
  <c r="AA439" i="22"/>
  <c r="AF439" s="1"/>
  <c r="D439" i="27" s="1"/>
  <c r="S437" i="22"/>
  <c r="AA437" s="1"/>
  <c r="AF437" s="1"/>
  <c r="D437" i="27" s="1"/>
  <c r="AB437" i="22"/>
  <c r="AG437" s="1"/>
  <c r="E437" i="27" s="1"/>
  <c r="S435" i="22"/>
  <c r="AB435" s="1"/>
  <c r="AG435" s="1"/>
  <c r="E435" i="27" s="1"/>
  <c r="AA435" i="22"/>
  <c r="AF435" s="1"/>
  <c r="D435" i="27" s="1"/>
  <c r="S433" i="22"/>
  <c r="AA433" s="1"/>
  <c r="AF433" s="1"/>
  <c r="D433" i="27" s="1"/>
  <c r="S431" i="22"/>
  <c r="Z431"/>
  <c r="AE431" s="1"/>
  <c r="C431" i="27" s="1"/>
  <c r="AB431" i="22"/>
  <c r="Y431"/>
  <c r="AD431" s="1"/>
  <c r="B431" i="27" s="1"/>
  <c r="AA431" i="22"/>
  <c r="AF431" s="1"/>
  <c r="D431" i="27" s="1"/>
  <c r="AC431" i="22"/>
  <c r="AH431" s="1"/>
  <c r="F431" i="27" s="1"/>
  <c r="AG431" i="22"/>
  <c r="E431" i="27" s="1"/>
  <c r="S429" i="22"/>
  <c r="AA427"/>
  <c r="AF427" s="1"/>
  <c r="D427" i="27" s="1"/>
  <c r="S427" i="22"/>
  <c r="Z427"/>
  <c r="AE427" s="1"/>
  <c r="C427" i="27" s="1"/>
  <c r="AB427" i="22"/>
  <c r="AG427"/>
  <c r="E427" i="27" s="1"/>
  <c r="S425" i="22"/>
  <c r="AA425" s="1"/>
  <c r="AF425" s="1"/>
  <c r="D425" i="27" s="1"/>
  <c r="AB425" i="22"/>
  <c r="AG425" s="1"/>
  <c r="E425" i="27" s="1"/>
  <c r="S423" i="22"/>
  <c r="AB423"/>
  <c r="AA423"/>
  <c r="AF423" s="1"/>
  <c r="D423" i="27" s="1"/>
  <c r="AG423" i="22"/>
  <c r="E423" i="27" s="1"/>
  <c r="S421" i="22"/>
  <c r="Z421" s="1"/>
  <c r="AE421" s="1"/>
  <c r="C421" i="27" s="1"/>
  <c r="AB421" i="22"/>
  <c r="AG421" s="1"/>
  <c r="E421" i="27" s="1"/>
  <c r="AA421" i="22"/>
  <c r="AF421" s="1"/>
  <c r="D421" i="27" s="1"/>
  <c r="S419" i="22"/>
  <c r="AB419" s="1"/>
  <c r="AG419" s="1"/>
  <c r="E419" i="27" s="1"/>
  <c r="AA419" i="22"/>
  <c r="AF419" s="1"/>
  <c r="D419" i="27" s="1"/>
  <c r="S417" i="22"/>
  <c r="Z417" s="1"/>
  <c r="AE417" s="1"/>
  <c r="C417" i="27" s="1"/>
  <c r="AB417" i="22"/>
  <c r="AG417" s="1"/>
  <c r="E417" i="27" s="1"/>
  <c r="AA417" i="22"/>
  <c r="AF417" s="1"/>
  <c r="D417" i="27" s="1"/>
  <c r="S415" i="22"/>
  <c r="AB415"/>
  <c r="AA415"/>
  <c r="AF415" s="1"/>
  <c r="D415" i="27" s="1"/>
  <c r="AG415" i="22"/>
  <c r="E415" i="27" s="1"/>
  <c r="S413" i="22"/>
  <c r="Y413" s="1"/>
  <c r="AD413" s="1"/>
  <c r="B413" i="27" s="1"/>
  <c r="AA413" i="22"/>
  <c r="AF413" s="1"/>
  <c r="D413" i="27" s="1"/>
  <c r="Z413" i="22"/>
  <c r="AE413" s="1"/>
  <c r="C413" i="27" s="1"/>
  <c r="S411" i="22"/>
  <c r="AB411" s="1"/>
  <c r="AG411" s="1"/>
  <c r="E411" i="27" s="1"/>
  <c r="AA411" i="22"/>
  <c r="AF411" s="1"/>
  <c r="D411" i="27" s="1"/>
  <c r="S409" i="22"/>
  <c r="Z409" s="1"/>
  <c r="AE409" s="1"/>
  <c r="C409" i="27" s="1"/>
  <c r="AB409" i="22"/>
  <c r="AG409" s="1"/>
  <c r="E409" i="27" s="1"/>
  <c r="AA409" i="22"/>
  <c r="AF409" s="1"/>
  <c r="D409" i="27" s="1"/>
  <c r="S407" i="22"/>
  <c r="AB407"/>
  <c r="AA407"/>
  <c r="AF407" s="1"/>
  <c r="D407" i="27" s="1"/>
  <c r="AG407" i="22"/>
  <c r="E407" i="27" s="1"/>
  <c r="S405" i="22"/>
  <c r="AB405" s="1"/>
  <c r="AG405" s="1"/>
  <c r="E405" i="27" s="1"/>
  <c r="AA405" i="22"/>
  <c r="AF405" s="1"/>
  <c r="D405" i="27" s="1"/>
  <c r="S403" i="22"/>
  <c r="Z403"/>
  <c r="AE403" s="1"/>
  <c r="C403" i="27" s="1"/>
  <c r="AB403" i="22"/>
  <c r="AD403"/>
  <c r="B403" i="27" s="1"/>
  <c r="Y403" i="22"/>
  <c r="AA403"/>
  <c r="AF403" s="1"/>
  <c r="D403" i="27" s="1"/>
  <c r="AC403" i="22"/>
  <c r="AH403" s="1"/>
  <c r="F403" i="27" s="1"/>
  <c r="AG403" i="22"/>
  <c r="E403" i="27" s="1"/>
  <c r="S401" i="22"/>
  <c r="AB401"/>
  <c r="AG401" s="1"/>
  <c r="E401" i="27" s="1"/>
  <c r="AA401" i="22"/>
  <c r="AF401" s="1"/>
  <c r="D401" i="27" s="1"/>
  <c r="S399" i="22"/>
  <c r="AB399" s="1"/>
  <c r="AG399" s="1"/>
  <c r="E399" i="27" s="1"/>
  <c r="Y399" i="22"/>
  <c r="AD399" s="1"/>
  <c r="B399" i="27" s="1"/>
  <c r="S397" i="22"/>
  <c r="AB397" s="1"/>
  <c r="AG397" s="1"/>
  <c r="E397" i="27" s="1"/>
  <c r="S395" i="22"/>
  <c r="Z395"/>
  <c r="AE395" s="1"/>
  <c r="C395" i="27" s="1"/>
  <c r="AB395" i="22"/>
  <c r="AD395"/>
  <c r="B395" i="27" s="1"/>
  <c r="Y395" i="22"/>
  <c r="AA395"/>
  <c r="AF395" s="1"/>
  <c r="D395" i="27" s="1"/>
  <c r="AC395" i="22"/>
  <c r="AH395" s="1"/>
  <c r="F395" i="27" s="1"/>
  <c r="AG395" i="22"/>
  <c r="E395" i="27" s="1"/>
  <c r="S393" i="22"/>
  <c r="AB393"/>
  <c r="AG393" s="1"/>
  <c r="E393" i="27" s="1"/>
  <c r="AA393" i="22"/>
  <c r="AF393" s="1"/>
  <c r="D393" i="27" s="1"/>
  <c r="S391" i="22"/>
  <c r="AB391"/>
  <c r="AG391" s="1"/>
  <c r="E391" i="27" s="1"/>
  <c r="Y391" i="22"/>
  <c r="AD391" s="1"/>
  <c r="B391" i="27" s="1"/>
  <c r="AC391" i="22"/>
  <c r="AH391" s="1"/>
  <c r="F391" i="27" s="1"/>
  <c r="S389" i="22"/>
  <c r="AB389" s="1"/>
  <c r="AG389" s="1"/>
  <c r="E389" i="27" s="1"/>
  <c r="AA389" i="22"/>
  <c r="AF389" s="1"/>
  <c r="D389" i="27" s="1"/>
  <c r="S387" i="22"/>
  <c r="Z387"/>
  <c r="AE387" s="1"/>
  <c r="C387" i="27" s="1"/>
  <c r="AB387" i="22"/>
  <c r="AD387"/>
  <c r="B387" i="27" s="1"/>
  <c r="Y387" i="22"/>
  <c r="AA387"/>
  <c r="AF387" s="1"/>
  <c r="D387" i="27" s="1"/>
  <c r="AC387" i="22"/>
  <c r="AH387" s="1"/>
  <c r="F387" i="27" s="1"/>
  <c r="AG387" i="22"/>
  <c r="E387" i="27" s="1"/>
  <c r="S385" i="22"/>
  <c r="S383"/>
  <c r="Z383"/>
  <c r="AE383" s="1"/>
  <c r="C383" i="27" s="1"/>
  <c r="AB383" i="22"/>
  <c r="Y383"/>
  <c r="AD383" s="1"/>
  <c r="B383" i="27" s="1"/>
  <c r="AA383" i="22"/>
  <c r="AF383" s="1"/>
  <c r="D383" i="27" s="1"/>
  <c r="AC383" i="22"/>
  <c r="AH383" s="1"/>
  <c r="F383" i="27" s="1"/>
  <c r="AG383" i="22"/>
  <c r="E383" i="27" s="1"/>
  <c r="S381" i="22"/>
  <c r="S379"/>
  <c r="AB379"/>
  <c r="AA379"/>
  <c r="AF379" s="1"/>
  <c r="D379" i="27" s="1"/>
  <c r="AG379" i="22"/>
  <c r="E379" i="27" s="1"/>
  <c r="S377" i="22"/>
  <c r="S375"/>
  <c r="AB375" s="1"/>
  <c r="AG375" s="1"/>
  <c r="E375" i="27" s="1"/>
  <c r="AA375" i="22"/>
  <c r="AF375" s="1"/>
  <c r="D375" i="27" s="1"/>
  <c r="S373" i="22"/>
  <c r="S371"/>
  <c r="AB371"/>
  <c r="AA371"/>
  <c r="AF371" s="1"/>
  <c r="D371" i="27" s="1"/>
  <c r="AG371" i="22"/>
  <c r="E371" i="27" s="1"/>
  <c r="S369" i="22"/>
  <c r="AC369"/>
  <c r="AH369" s="1"/>
  <c r="F369" i="27" s="1"/>
  <c r="S367" i="22"/>
  <c r="Z367"/>
  <c r="AE367" s="1"/>
  <c r="C367" i="27" s="1"/>
  <c r="AB367" i="22"/>
  <c r="AG367" s="1"/>
  <c r="E367" i="27" s="1"/>
  <c r="AH367" i="22"/>
  <c r="F367" i="27" s="1"/>
  <c r="Y367" i="22"/>
  <c r="AA367"/>
  <c r="AC367"/>
  <c r="AF367"/>
  <c r="D367" i="27" s="1"/>
  <c r="AD367" i="22"/>
  <c r="B367" i="27" s="1"/>
  <c r="S365" i="22"/>
  <c r="AA365" s="1"/>
  <c r="AF365" s="1"/>
  <c r="D365" i="27" s="1"/>
  <c r="S363" i="22"/>
  <c r="Z363"/>
  <c r="AE363" s="1"/>
  <c r="C363" i="27" s="1"/>
  <c r="AB363" i="22"/>
  <c r="Y363"/>
  <c r="AD363" s="1"/>
  <c r="B363" i="27" s="1"/>
  <c r="AA363" i="22"/>
  <c r="AC363"/>
  <c r="AH363" s="1"/>
  <c r="F363" i="27" s="1"/>
  <c r="AG363" i="22"/>
  <c r="E363" i="27" s="1"/>
  <c r="AF363" i="22"/>
  <c r="D363" i="27" s="1"/>
  <c r="S361" i="22"/>
  <c r="AA361"/>
  <c r="AF361" s="1"/>
  <c r="D361" i="27" s="1"/>
  <c r="AB361" i="22"/>
  <c r="AG361" s="1"/>
  <c r="E361" i="27" s="1"/>
  <c r="S359" i="22"/>
  <c r="AB359" s="1"/>
  <c r="AG359" s="1"/>
  <c r="E359" i="27" s="1"/>
  <c r="AA359" i="22"/>
  <c r="AF359" s="1"/>
  <c r="D359" i="27" s="1"/>
  <c r="S357" i="22"/>
  <c r="AB357" s="1"/>
  <c r="AG357" s="1"/>
  <c r="E357" i="27" s="1"/>
  <c r="S355" i="22"/>
  <c r="AB355" s="1"/>
  <c r="AG355" s="1"/>
  <c r="E355" i="27" s="1"/>
  <c r="AA355" i="22"/>
  <c r="AF355" s="1"/>
  <c r="D355" i="27" s="1"/>
  <c r="S353" i="22"/>
  <c r="AB353" s="1"/>
  <c r="AG353" s="1"/>
  <c r="E353" i="27" s="1"/>
  <c r="S351" i="22"/>
  <c r="AB351"/>
  <c r="AG351" s="1"/>
  <c r="E351" i="27" s="1"/>
  <c r="S349" i="22"/>
  <c r="AB349"/>
  <c r="AG349" s="1"/>
  <c r="E349" i="27" s="1"/>
  <c r="AA349" i="22"/>
  <c r="AF349" s="1"/>
  <c r="D349" i="27" s="1"/>
  <c r="S347" i="22"/>
  <c r="AB347"/>
  <c r="AA347"/>
  <c r="AF347" s="1"/>
  <c r="D347" i="27" s="1"/>
  <c r="AG347" i="22"/>
  <c r="E347" i="27" s="1"/>
  <c r="S345" i="22"/>
  <c r="AB345"/>
  <c r="AG345" s="1"/>
  <c r="E345" i="27" s="1"/>
  <c r="AA345" i="22"/>
  <c r="AF345" s="1"/>
  <c r="D345" i="27" s="1"/>
  <c r="S343" i="22"/>
  <c r="AB343" s="1"/>
  <c r="AG343" s="1"/>
  <c r="E343" i="27" s="1"/>
  <c r="AA343" i="22"/>
  <c r="AF343" s="1"/>
  <c r="D343" i="27" s="1"/>
  <c r="S341" i="22"/>
  <c r="AB341"/>
  <c r="AG341" s="1"/>
  <c r="E341" i="27" s="1"/>
  <c r="AA341" i="22"/>
  <c r="AF341"/>
  <c r="D341" i="27" s="1"/>
  <c r="S339" i="22"/>
  <c r="Z339"/>
  <c r="AE339" s="1"/>
  <c r="C339" i="27" s="1"/>
  <c r="AB339" i="22"/>
  <c r="Y339"/>
  <c r="AD339" s="1"/>
  <c r="B339" i="27" s="1"/>
  <c r="AA339" i="22"/>
  <c r="AF339" s="1"/>
  <c r="D339" i="27" s="1"/>
  <c r="AC339" i="22"/>
  <c r="AH339" s="1"/>
  <c r="F339" i="27" s="1"/>
  <c r="AG339" i="22"/>
  <c r="E339" i="27" s="1"/>
  <c r="S337" i="22"/>
  <c r="Y337"/>
  <c r="AD337" s="1"/>
  <c r="B337" i="27" s="1"/>
  <c r="S335" i="22"/>
  <c r="Z335"/>
  <c r="AE335" s="1"/>
  <c r="C335" i="27" s="1"/>
  <c r="AB335" i="22"/>
  <c r="Y335"/>
  <c r="AD335" s="1"/>
  <c r="B335" i="27" s="1"/>
  <c r="AA335" i="22"/>
  <c r="AF335" s="1"/>
  <c r="D335" i="27" s="1"/>
  <c r="AC335" i="22"/>
  <c r="AH335" s="1"/>
  <c r="F335" i="27" s="1"/>
  <c r="AG335" i="22"/>
  <c r="E335" i="27" s="1"/>
  <c r="S333" i="22"/>
  <c r="AB333" s="1"/>
  <c r="AG333" s="1"/>
  <c r="E333" i="27" s="1"/>
  <c r="AA333" i="22"/>
  <c r="AF333" s="1"/>
  <c r="D333" i="27" s="1"/>
  <c r="S331" i="22"/>
  <c r="AB331"/>
  <c r="AA331"/>
  <c r="AF331" s="1"/>
  <c r="D331" i="27" s="1"/>
  <c r="AG331" i="22"/>
  <c r="E331" i="27" s="1"/>
  <c r="S329" i="22"/>
  <c r="AB329"/>
  <c r="AG329" s="1"/>
  <c r="E329" i="27" s="1"/>
  <c r="S327" i="22"/>
  <c r="Z327"/>
  <c r="AE327" s="1"/>
  <c r="C327" i="27" s="1"/>
  <c r="AB327" i="22"/>
  <c r="Y327"/>
  <c r="AD327" s="1"/>
  <c r="B327" i="27" s="1"/>
  <c r="AA327" i="22"/>
  <c r="AC327"/>
  <c r="AH327" s="1"/>
  <c r="F327" i="27" s="1"/>
  <c r="AG327" i="22"/>
  <c r="E327" i="27" s="1"/>
  <c r="AF327" i="22"/>
  <c r="D327" i="27" s="1"/>
  <c r="S325" i="22"/>
  <c r="AB325"/>
  <c r="AG325" s="1"/>
  <c r="E325" i="27" s="1"/>
  <c r="AA325" i="22"/>
  <c r="AF325"/>
  <c r="D325" i="27" s="1"/>
  <c r="S323" i="22"/>
  <c r="Z323"/>
  <c r="AE323" s="1"/>
  <c r="C323" i="27" s="1"/>
  <c r="AB323" i="22"/>
  <c r="Y323"/>
  <c r="AD323" s="1"/>
  <c r="B323" i="27" s="1"/>
  <c r="AA323" i="22"/>
  <c r="AC323"/>
  <c r="AH323" s="1"/>
  <c r="F323" i="27" s="1"/>
  <c r="AG323" i="22"/>
  <c r="E323" i="27" s="1"/>
  <c r="AF323" i="22"/>
  <c r="D323" i="27" s="1"/>
  <c r="S321" i="22"/>
  <c r="AB321"/>
  <c r="AG321" s="1"/>
  <c r="E321" i="27" s="1"/>
  <c r="AA321" i="22"/>
  <c r="AF321"/>
  <c r="D321" i="27" s="1"/>
  <c r="S319" i="22"/>
  <c r="Z319"/>
  <c r="AE319" s="1"/>
  <c r="C319" i="27" s="1"/>
  <c r="AB319" i="22"/>
  <c r="Y319"/>
  <c r="AD319" s="1"/>
  <c r="B319" i="27" s="1"/>
  <c r="AA319" i="22"/>
  <c r="AF319" s="1"/>
  <c r="D319" i="27" s="1"/>
  <c r="AC319" i="22"/>
  <c r="AH319" s="1"/>
  <c r="F319" i="27" s="1"/>
  <c r="AG319" i="22"/>
  <c r="E319" i="27" s="1"/>
  <c r="S317" i="22"/>
  <c r="AB317" s="1"/>
  <c r="AG317" s="1"/>
  <c r="E317" i="27" s="1"/>
  <c r="S315" i="22"/>
  <c r="AB315" s="1"/>
  <c r="AG315" s="1"/>
  <c r="E315" i="27" s="1"/>
  <c r="AA315" i="22"/>
  <c r="AF315" s="1"/>
  <c r="D315" i="27" s="1"/>
  <c r="S313" i="22"/>
  <c r="AB313"/>
  <c r="AG313" s="1"/>
  <c r="E313" i="27" s="1"/>
  <c r="AA313" i="22"/>
  <c r="AF313"/>
  <c r="D313" i="27" s="1"/>
  <c r="S311" i="22"/>
  <c r="Z311"/>
  <c r="AE311" s="1"/>
  <c r="C311" i="27" s="1"/>
  <c r="AB311" i="22"/>
  <c r="Y311"/>
  <c r="AD311" s="1"/>
  <c r="B311" i="27" s="1"/>
  <c r="AA311" i="22"/>
  <c r="AC311"/>
  <c r="AH311" s="1"/>
  <c r="F311" i="27" s="1"/>
  <c r="AG311" i="22"/>
  <c r="E311" i="27" s="1"/>
  <c r="AF311" i="22"/>
  <c r="D311" i="27" s="1"/>
  <c r="S309" i="22"/>
  <c r="AB309"/>
  <c r="AG309" s="1"/>
  <c r="E309" i="27" s="1"/>
  <c r="AA309" i="22"/>
  <c r="AF309"/>
  <c r="D309" i="27" s="1"/>
  <c r="S307" i="22"/>
  <c r="Z307"/>
  <c r="AE307" s="1"/>
  <c r="C307" i="27" s="1"/>
  <c r="AB307" i="22"/>
  <c r="Y307"/>
  <c r="AD307" s="1"/>
  <c r="B307" i="27" s="1"/>
  <c r="AA307" i="22"/>
  <c r="AF307" s="1"/>
  <c r="D307" i="27" s="1"/>
  <c r="AC307" i="22"/>
  <c r="AH307" s="1"/>
  <c r="F307" i="27" s="1"/>
  <c r="AG307" i="22"/>
  <c r="E307" i="27" s="1"/>
  <c r="S305" i="22"/>
  <c r="AB305" s="1"/>
  <c r="AG305" s="1"/>
  <c r="E305" i="27" s="1"/>
  <c r="S303" i="22"/>
  <c r="AB303" s="1"/>
  <c r="AG303" s="1"/>
  <c r="E303" i="27" s="1"/>
  <c r="AA303" i="22"/>
  <c r="AF303" s="1"/>
  <c r="D303" i="27" s="1"/>
  <c r="S301" i="22"/>
  <c r="AB301"/>
  <c r="AG301" s="1"/>
  <c r="E301" i="27" s="1"/>
  <c r="AA301" i="22"/>
  <c r="AF301"/>
  <c r="D301" i="27" s="1"/>
  <c r="S299" i="22"/>
  <c r="Z299"/>
  <c r="AE299" s="1"/>
  <c r="C299" i="27" s="1"/>
  <c r="AB299" i="22"/>
  <c r="Y299"/>
  <c r="AD299" s="1"/>
  <c r="B299" i="27" s="1"/>
  <c r="AA299" i="22"/>
  <c r="AF299" s="1"/>
  <c r="D299" i="27" s="1"/>
  <c r="AC299" i="22"/>
  <c r="AH299" s="1"/>
  <c r="F299" i="27" s="1"/>
  <c r="AG299" i="22"/>
  <c r="E299" i="27" s="1"/>
  <c r="S297" i="22"/>
  <c r="AB297" s="1"/>
  <c r="AG297" s="1"/>
  <c r="E297" i="27" s="1"/>
  <c r="AA297" i="22"/>
  <c r="AF297" s="1"/>
  <c r="D297" i="27" s="1"/>
  <c r="S295" i="22"/>
  <c r="Z295" s="1"/>
  <c r="AE295" s="1"/>
  <c r="C295" i="27" s="1"/>
  <c r="S293" i="22"/>
  <c r="AB293"/>
  <c r="AG293" s="1"/>
  <c r="E293" i="27" s="1"/>
  <c r="AA293" i="22"/>
  <c r="AF293"/>
  <c r="D293" i="27" s="1"/>
  <c r="AG291" i="22"/>
  <c r="E291" i="27" s="1"/>
  <c r="S291" i="22"/>
  <c r="AA291" s="1"/>
  <c r="AF291" s="1"/>
  <c r="D291" i="27" s="1"/>
  <c r="Z291" i="22"/>
  <c r="AE291" s="1"/>
  <c r="C291" i="27" s="1"/>
  <c r="AB291" i="22"/>
  <c r="S289"/>
  <c r="AB289" s="1"/>
  <c r="AG289" s="1"/>
  <c r="E289" i="27" s="1"/>
  <c r="S287" i="22"/>
  <c r="Z287"/>
  <c r="AE287" s="1"/>
  <c r="C287" i="27" s="1"/>
  <c r="AB287" i="22"/>
  <c r="Y287"/>
  <c r="AD287" s="1"/>
  <c r="B287" i="27" s="1"/>
  <c r="AA287" i="22"/>
  <c r="AF287" s="1"/>
  <c r="D287" i="27" s="1"/>
  <c r="AC287" i="22"/>
  <c r="AH287" s="1"/>
  <c r="F287" i="27" s="1"/>
  <c r="AG287" i="22"/>
  <c r="E287" i="27" s="1"/>
  <c r="S285" i="22"/>
  <c r="AB285"/>
  <c r="AG285" s="1"/>
  <c r="E285" i="27" s="1"/>
  <c r="AA285" i="22"/>
  <c r="AF285" s="1"/>
  <c r="D285" i="27" s="1"/>
  <c r="S283" i="22"/>
  <c r="AB283"/>
  <c r="AA283"/>
  <c r="AF283" s="1"/>
  <c r="D283" i="27" s="1"/>
  <c r="AG283" i="22"/>
  <c r="E283" i="27" s="1"/>
  <c r="S281" i="22"/>
  <c r="AB281"/>
  <c r="AG281" s="1"/>
  <c r="E281" i="27" s="1"/>
  <c r="AA281" i="22"/>
  <c r="AF281"/>
  <c r="D281" i="27" s="1"/>
  <c r="S279" i="22"/>
  <c r="Z279"/>
  <c r="AE279" s="1"/>
  <c r="C279" i="27" s="1"/>
  <c r="AB279" i="22"/>
  <c r="Y279"/>
  <c r="AD279" s="1"/>
  <c r="B279" i="27" s="1"/>
  <c r="AA279" i="22"/>
  <c r="AC279"/>
  <c r="AH279" s="1"/>
  <c r="F279" i="27" s="1"/>
  <c r="AG279" i="22"/>
  <c r="E279" i="27" s="1"/>
  <c r="AF279" i="22"/>
  <c r="D279" i="27" s="1"/>
  <c r="S277" i="22"/>
  <c r="AB277"/>
  <c r="AG277" s="1"/>
  <c r="E277" i="27" s="1"/>
  <c r="AA277" i="22"/>
  <c r="AF277" s="1"/>
  <c r="D277" i="27" s="1"/>
  <c r="S275" i="22"/>
  <c r="AB275" s="1"/>
  <c r="AG275" s="1"/>
  <c r="E275" i="27" s="1"/>
  <c r="AA275" i="22"/>
  <c r="AF275" s="1"/>
  <c r="D275" i="27" s="1"/>
  <c r="S273" i="22"/>
  <c r="AB273"/>
  <c r="AG273" s="1"/>
  <c r="E273" i="27" s="1"/>
  <c r="AA273" i="22"/>
  <c r="AF273" s="1"/>
  <c r="D273" i="27" s="1"/>
  <c r="S271" i="22"/>
  <c r="AB271"/>
  <c r="AA271"/>
  <c r="AF271" s="1"/>
  <c r="D271" i="27" s="1"/>
  <c r="AG271" i="22"/>
  <c r="E271" i="27" s="1"/>
  <c r="S269" i="22"/>
  <c r="AB269"/>
  <c r="AG269" s="1"/>
  <c r="E269" i="27" s="1"/>
  <c r="AA269" i="22"/>
  <c r="AF269"/>
  <c r="D269" i="27" s="1"/>
  <c r="S267" i="22"/>
  <c r="Z267"/>
  <c r="AE267" s="1"/>
  <c r="C267" i="27" s="1"/>
  <c r="AB267" i="22"/>
  <c r="Y267"/>
  <c r="AD267" s="1"/>
  <c r="B267" i="27" s="1"/>
  <c r="AA267" i="22"/>
  <c r="AF267" s="1"/>
  <c r="D267" i="27" s="1"/>
  <c r="AC267" i="22"/>
  <c r="AH267" s="1"/>
  <c r="F267" i="27" s="1"/>
  <c r="AG267" i="22"/>
  <c r="E267" i="27" s="1"/>
  <c r="S265" i="22"/>
  <c r="AB265" s="1"/>
  <c r="AG265" s="1"/>
  <c r="E265" i="27" s="1"/>
  <c r="S263" i="22"/>
  <c r="Z263"/>
  <c r="AE263" s="1"/>
  <c r="C263" i="27" s="1"/>
  <c r="AB263" i="22"/>
  <c r="Y263"/>
  <c r="AD263" s="1"/>
  <c r="B263" i="27" s="1"/>
  <c r="AA263" i="22"/>
  <c r="AF263" s="1"/>
  <c r="D263" i="27" s="1"/>
  <c r="AC263" i="22"/>
  <c r="AH263" s="1"/>
  <c r="F263" i="27" s="1"/>
  <c r="AG263" i="22"/>
  <c r="E263" i="27" s="1"/>
  <c r="S261" i="22"/>
  <c r="AB261" s="1"/>
  <c r="AG261" s="1"/>
  <c r="E261" i="27" s="1"/>
  <c r="AA261" i="22"/>
  <c r="AF261" s="1"/>
  <c r="D261" i="27" s="1"/>
  <c r="S259" i="22"/>
  <c r="AB259"/>
  <c r="AA259"/>
  <c r="AF259" s="1"/>
  <c r="D259" i="27" s="1"/>
  <c r="AG259" i="22"/>
  <c r="E259" i="27" s="1"/>
  <c r="S257" i="22"/>
  <c r="AB257"/>
  <c r="AG257" s="1"/>
  <c r="E257" i="27" s="1"/>
  <c r="AA257" i="22"/>
  <c r="AF257"/>
  <c r="D257" i="27" s="1"/>
  <c r="S255" i="22"/>
  <c r="Z255"/>
  <c r="AE255" s="1"/>
  <c r="C255" i="27" s="1"/>
  <c r="AB255" i="22"/>
  <c r="AD255"/>
  <c r="B255" i="27" s="1"/>
  <c r="Y255" i="22"/>
  <c r="AA255"/>
  <c r="AF255" s="1"/>
  <c r="D255" i="27" s="1"/>
  <c r="AC255" i="22"/>
  <c r="AH255" s="1"/>
  <c r="F255" i="27" s="1"/>
  <c r="AG255" i="22"/>
  <c r="E255" i="27" s="1"/>
  <c r="S253" i="22"/>
  <c r="AB253"/>
  <c r="AG253" s="1"/>
  <c r="E253" i="27" s="1"/>
  <c r="AA253" i="22"/>
  <c r="AF253"/>
  <c r="D253" i="27" s="1"/>
  <c r="S251" i="22"/>
  <c r="Z251"/>
  <c r="AE251" s="1"/>
  <c r="C251" i="27" s="1"/>
  <c r="AB251" i="22"/>
  <c r="Y251"/>
  <c r="AD251" s="1"/>
  <c r="B251" i="27" s="1"/>
  <c r="AA251" i="22"/>
  <c r="AF251" s="1"/>
  <c r="D251" i="27" s="1"/>
  <c r="AC251" i="22"/>
  <c r="AH251" s="1"/>
  <c r="F251" i="27" s="1"/>
  <c r="AG251" i="22"/>
  <c r="E251" i="27" s="1"/>
  <c r="S249" i="22"/>
  <c r="AB249" s="1"/>
  <c r="AG249" s="1"/>
  <c r="E249" i="27" s="1"/>
  <c r="S247" i="22"/>
  <c r="Z247"/>
  <c r="AE247" s="1"/>
  <c r="C247" i="27" s="1"/>
  <c r="AB247" i="22"/>
  <c r="Y247"/>
  <c r="AD247" s="1"/>
  <c r="B247" i="27" s="1"/>
  <c r="AA247" i="22"/>
  <c r="AF247" s="1"/>
  <c r="D247" i="27" s="1"/>
  <c r="AC247" i="22"/>
  <c r="AH247" s="1"/>
  <c r="F247" i="27" s="1"/>
  <c r="AG247" i="22"/>
  <c r="E247" i="27" s="1"/>
  <c r="Y245" i="22"/>
  <c r="AG245"/>
  <c r="E245" i="27" s="1"/>
  <c r="S245" i="22"/>
  <c r="AC245" s="1"/>
  <c r="AH245" s="1"/>
  <c r="F245" i="27" s="1"/>
  <c r="Z245" i="22"/>
  <c r="AE245" s="1"/>
  <c r="C245" i="27" s="1"/>
  <c r="AB245" i="22"/>
  <c r="AD245"/>
  <c r="B245" i="27" s="1"/>
  <c r="S243" i="22"/>
  <c r="AB243"/>
  <c r="AA243"/>
  <c r="AF243" s="1"/>
  <c r="D243" i="27" s="1"/>
  <c r="AG243" i="22"/>
  <c r="E243" i="27" s="1"/>
  <c r="S241" i="22"/>
  <c r="AB241"/>
  <c r="AG241" s="1"/>
  <c r="E241" i="27" s="1"/>
  <c r="AA241" i="22"/>
  <c r="AF241" s="1"/>
  <c r="D241" i="27" s="1"/>
  <c r="S239" i="22"/>
  <c r="AB239" s="1"/>
  <c r="AG239" s="1"/>
  <c r="E239" i="27" s="1"/>
  <c r="AA239" i="22"/>
  <c r="AF239" s="1"/>
  <c r="D239" i="27" s="1"/>
  <c r="S237" i="22"/>
  <c r="AB237"/>
  <c r="AG237" s="1"/>
  <c r="E237" i="27" s="1"/>
  <c r="AA237" i="22"/>
  <c r="AF237"/>
  <c r="D237" i="27" s="1"/>
  <c r="S235" i="22"/>
  <c r="Z235"/>
  <c r="AE235" s="1"/>
  <c r="C235" i="27" s="1"/>
  <c r="AB235" i="22"/>
  <c r="Y235"/>
  <c r="AD235" s="1"/>
  <c r="B235" i="27" s="1"/>
  <c r="AA235" i="22"/>
  <c r="AF235" s="1"/>
  <c r="D235" i="27" s="1"/>
  <c r="AC235" i="22"/>
  <c r="AH235" s="1"/>
  <c r="F235" i="27" s="1"/>
  <c r="AG235" i="22"/>
  <c r="E235" i="27" s="1"/>
  <c r="S233" i="22"/>
  <c r="AB233" s="1"/>
  <c r="AG233" s="1"/>
  <c r="E233" i="27" s="1"/>
  <c r="AA233" i="22"/>
  <c r="AF233" s="1"/>
  <c r="D233" i="27" s="1"/>
  <c r="S231" i="22"/>
  <c r="Z231"/>
  <c r="AE231" s="1"/>
  <c r="C231" i="27" s="1"/>
  <c r="AB231" i="22"/>
  <c r="Y231"/>
  <c r="AD231" s="1"/>
  <c r="B231" i="27" s="1"/>
  <c r="AA231" i="22"/>
  <c r="AF231" s="1"/>
  <c r="D231" i="27" s="1"/>
  <c r="AC231" i="22"/>
  <c r="AH231" s="1"/>
  <c r="F231" i="27" s="1"/>
  <c r="AG231" i="22"/>
  <c r="E231" i="27" s="1"/>
  <c r="S229" i="22"/>
  <c r="AA229" s="1"/>
  <c r="AF229" s="1"/>
  <c r="D229" i="27" s="1"/>
  <c r="S227" i="22"/>
  <c r="AB227" s="1"/>
  <c r="AG227" s="1"/>
  <c r="E227" i="27" s="1"/>
  <c r="AA227" i="22"/>
  <c r="AF227" s="1"/>
  <c r="D227" i="27" s="1"/>
  <c r="S225" i="22"/>
  <c r="AB225"/>
  <c r="AG225" s="1"/>
  <c r="E225" i="27" s="1"/>
  <c r="AA225" i="22"/>
  <c r="AF225"/>
  <c r="D225" i="27" s="1"/>
  <c r="S223" i="22"/>
  <c r="Z223"/>
  <c r="AE223" s="1"/>
  <c r="C223" i="27" s="1"/>
  <c r="AB223" i="22"/>
  <c r="Y223"/>
  <c r="AD223" s="1"/>
  <c r="B223" i="27" s="1"/>
  <c r="AA223" i="22"/>
  <c r="AF223" s="1"/>
  <c r="D223" i="27" s="1"/>
  <c r="AC223" i="22"/>
  <c r="AH223" s="1"/>
  <c r="F223" i="27" s="1"/>
  <c r="AG223" i="22"/>
  <c r="E223" i="27" s="1"/>
  <c r="S221" i="22"/>
  <c r="AB221" s="1"/>
  <c r="AG221" s="1"/>
  <c r="E221" i="27" s="1"/>
  <c r="AA221" i="22"/>
  <c r="AF221" s="1"/>
  <c r="D221" i="27" s="1"/>
  <c r="S219" i="22"/>
  <c r="Z219"/>
  <c r="AE219" s="1"/>
  <c r="C219" i="27" s="1"/>
  <c r="AB219" i="22"/>
  <c r="Y219"/>
  <c r="AD219" s="1"/>
  <c r="B219" i="27" s="1"/>
  <c r="AA219" i="22"/>
  <c r="AF219" s="1"/>
  <c r="D219" i="27" s="1"/>
  <c r="AC219" i="22"/>
  <c r="AH219" s="1"/>
  <c r="F219" i="27" s="1"/>
  <c r="AG219" i="22"/>
  <c r="E219" i="27" s="1"/>
  <c r="S217" i="22"/>
  <c r="AB217" s="1"/>
  <c r="AG217" s="1"/>
  <c r="E217" i="27" s="1"/>
  <c r="S215" i="22"/>
  <c r="Z215"/>
  <c r="AE215" s="1"/>
  <c r="C215" i="27" s="1"/>
  <c r="AB215" i="22"/>
  <c r="Y215"/>
  <c r="AD215" s="1"/>
  <c r="B215" i="27" s="1"/>
  <c r="AA215" i="22"/>
  <c r="AC215"/>
  <c r="AH215" s="1"/>
  <c r="F215" i="27" s="1"/>
  <c r="AG215" i="22"/>
  <c r="E215" i="27" s="1"/>
  <c r="AF215" i="22"/>
  <c r="D215" i="27" s="1"/>
  <c r="S213" i="22"/>
  <c r="AB213"/>
  <c r="AG213" s="1"/>
  <c r="E213" i="27" s="1"/>
  <c r="AA213" i="22"/>
  <c r="AF213" s="1"/>
  <c r="D213" i="27" s="1"/>
  <c r="S211" i="22"/>
  <c r="AB211"/>
  <c r="AA211"/>
  <c r="AF211" s="1"/>
  <c r="D211" i="27" s="1"/>
  <c r="AG211" i="22"/>
  <c r="E211" i="27" s="1"/>
  <c r="S209" i="22"/>
  <c r="AB209" s="1"/>
  <c r="AG209" s="1"/>
  <c r="E209" i="27" s="1"/>
  <c r="AA209" i="22"/>
  <c r="AF209" s="1"/>
  <c r="D209" i="27" s="1"/>
  <c r="S207" i="22"/>
  <c r="Z207"/>
  <c r="AE207" s="1"/>
  <c r="C207" i="27" s="1"/>
  <c r="AB207" i="22"/>
  <c r="Y207"/>
  <c r="AD207" s="1"/>
  <c r="B207" i="27" s="1"/>
  <c r="AA207" i="22"/>
  <c r="AF207" s="1"/>
  <c r="D207" i="27" s="1"/>
  <c r="AC207" i="22"/>
  <c r="AH207" s="1"/>
  <c r="F207" i="27" s="1"/>
  <c r="AG207" i="22"/>
  <c r="E207" i="27" s="1"/>
  <c r="S205" i="22"/>
  <c r="AB205" s="1"/>
  <c r="AG205" s="1"/>
  <c r="E205" i="27" s="1"/>
  <c r="S203" i="22"/>
  <c r="AB203" s="1"/>
  <c r="AG203" s="1"/>
  <c r="E203" i="27" s="1"/>
  <c r="AA203" i="22"/>
  <c r="AF203" s="1"/>
  <c r="D203" i="27" s="1"/>
  <c r="S201" i="22"/>
  <c r="Y201" s="1"/>
  <c r="AD201" s="1"/>
  <c r="B201" i="27" s="1"/>
  <c r="S199" i="22"/>
  <c r="Z199" s="1"/>
  <c r="AE199" s="1"/>
  <c r="C199" i="27" s="1"/>
  <c r="S197" i="22"/>
  <c r="AA197"/>
  <c r="AF197" s="1"/>
  <c r="D197" i="27" s="1"/>
  <c r="AB197" i="22"/>
  <c r="AG197" s="1"/>
  <c r="E197" i="27" s="1"/>
  <c r="S195" i="22"/>
  <c r="AA195"/>
  <c r="Z195"/>
  <c r="AE195" s="1"/>
  <c r="C195" i="27" s="1"/>
  <c r="AF195" i="22"/>
  <c r="D195" i="27" s="1"/>
  <c r="S193" i="22"/>
  <c r="AA193"/>
  <c r="AF193" s="1"/>
  <c r="D193" i="27" s="1"/>
  <c r="Z193" i="22"/>
  <c r="AE193" s="1"/>
  <c r="C193" i="27" s="1"/>
  <c r="S191" i="22"/>
  <c r="AB191" s="1"/>
  <c r="AG191" s="1"/>
  <c r="E191" i="27" s="1"/>
  <c r="Y191" i="22"/>
  <c r="AD191" s="1"/>
  <c r="B191" i="27" s="1"/>
  <c r="S189" i="22"/>
  <c r="AA189" s="1"/>
  <c r="AF189" s="1"/>
  <c r="D189" i="27" s="1"/>
  <c r="Z189" i="22"/>
  <c r="AE189" s="1"/>
  <c r="C189" i="27" s="1"/>
  <c r="S187" i="22"/>
  <c r="AA187"/>
  <c r="AF187" s="1"/>
  <c r="D187" i="27" s="1"/>
  <c r="Z187" i="22"/>
  <c r="AE187" s="1"/>
  <c r="C187" i="27" s="1"/>
  <c r="S185" i="22"/>
  <c r="AA185"/>
  <c r="Z185"/>
  <c r="AE185" s="1"/>
  <c r="C185" i="27" s="1"/>
  <c r="AF185" i="22"/>
  <c r="D185" i="27" s="1"/>
  <c r="S183" i="22"/>
  <c r="AA183"/>
  <c r="AF183" s="1"/>
  <c r="D183" i="27" s="1"/>
  <c r="Z183" i="22"/>
  <c r="AE183" s="1"/>
  <c r="C183" i="27" s="1"/>
  <c r="S181" i="22"/>
  <c r="AB181" s="1"/>
  <c r="AG181" s="1"/>
  <c r="E181" i="27" s="1"/>
  <c r="S179" i="22"/>
  <c r="AA179" s="1"/>
  <c r="AF179" s="1"/>
  <c r="D179" i="27" s="1"/>
  <c r="S177" i="22"/>
  <c r="Z177"/>
  <c r="AB177"/>
  <c r="AE177"/>
  <c r="C177" i="27" s="1"/>
  <c r="Y177" i="22"/>
  <c r="AD177" s="1"/>
  <c r="B177" i="27" s="1"/>
  <c r="AA177" i="22"/>
  <c r="AF177" s="1"/>
  <c r="D177" i="27" s="1"/>
  <c r="AC177" i="22"/>
  <c r="AH177" s="1"/>
  <c r="F177" i="27" s="1"/>
  <c r="AG177" i="22"/>
  <c r="E177" i="27" s="1"/>
  <c r="S175" i="22"/>
  <c r="Y175"/>
  <c r="AD175" s="1"/>
  <c r="B175" i="27" s="1"/>
  <c r="AC175" i="22"/>
  <c r="AH175" s="1"/>
  <c r="F175" i="27" s="1"/>
  <c r="Z175" i="22"/>
  <c r="AB175"/>
  <c r="AE175"/>
  <c r="C175" i="27" s="1"/>
  <c r="AA175" i="22"/>
  <c r="AF175" s="1"/>
  <c r="D175" i="27" s="1"/>
  <c r="AG175" i="22"/>
  <c r="E175" i="27" s="1"/>
  <c r="S173" i="22"/>
  <c r="Y173"/>
  <c r="AD173" s="1"/>
  <c r="B173" i="27" s="1"/>
  <c r="AA173" i="22"/>
  <c r="AF173" s="1"/>
  <c r="D173" i="27" s="1"/>
  <c r="Z173" i="22"/>
  <c r="AB173"/>
  <c r="AG173" s="1"/>
  <c r="E173" i="27" s="1"/>
  <c r="AE173" i="22"/>
  <c r="C173" i="27" s="1"/>
  <c r="AC173" i="22"/>
  <c r="AH173" s="1"/>
  <c r="F173" i="27" s="1"/>
  <c r="S171" i="22"/>
  <c r="AC171"/>
  <c r="AH171" s="1"/>
  <c r="F171" i="27" s="1"/>
  <c r="AB171" i="22"/>
  <c r="AG171" s="1"/>
  <c r="E171" i="27" s="1"/>
  <c r="AA171" i="22"/>
  <c r="AF171" s="1"/>
  <c r="D171" i="27" s="1"/>
  <c r="S169" i="22"/>
  <c r="AA169"/>
  <c r="AF169" s="1"/>
  <c r="D169" i="27" s="1"/>
  <c r="AB169" i="22"/>
  <c r="AG169" s="1"/>
  <c r="E169" i="27" s="1"/>
  <c r="AC169" i="22"/>
  <c r="AH169" s="1"/>
  <c r="F169" i="27" s="1"/>
  <c r="S167" i="22"/>
  <c r="Y167"/>
  <c r="AD167" s="1"/>
  <c r="B167" i="27" s="1"/>
  <c r="AA167" i="22"/>
  <c r="AF167" s="1"/>
  <c r="D167" i="27" s="1"/>
  <c r="AC167" i="22"/>
  <c r="AH167" s="1"/>
  <c r="F167" i="27" s="1"/>
  <c r="Z167" i="22"/>
  <c r="AB167"/>
  <c r="AE167"/>
  <c r="C167" i="27" s="1"/>
  <c r="AG167" i="22"/>
  <c r="E167" i="27" s="1"/>
  <c r="AG165" i="22"/>
  <c r="E165" i="27" s="1"/>
  <c r="S165" i="22"/>
  <c r="AA165" s="1"/>
  <c r="AF165" s="1"/>
  <c r="D165" i="27" s="1"/>
  <c r="Z165" i="22"/>
  <c r="AE165" s="1"/>
  <c r="C165" i="27" s="1"/>
  <c r="AB165" i="22"/>
  <c r="S163"/>
  <c r="S161"/>
  <c r="Z161"/>
  <c r="AE161" s="1"/>
  <c r="C161" i="27" s="1"/>
  <c r="AB161" i="22"/>
  <c r="Y161"/>
  <c r="AD161" s="1"/>
  <c r="B161" i="27" s="1"/>
  <c r="AA161" i="22"/>
  <c r="AF161" s="1"/>
  <c r="D161" i="27" s="1"/>
  <c r="AC161" i="22"/>
  <c r="AH161" s="1"/>
  <c r="F161" i="27" s="1"/>
  <c r="AG161" i="22"/>
  <c r="E161" i="27" s="1"/>
  <c r="S159" i="22"/>
  <c r="S157"/>
  <c r="Z157"/>
  <c r="AE157" s="1"/>
  <c r="C157" i="27" s="1"/>
  <c r="AB157" i="22"/>
  <c r="Y157"/>
  <c r="AD157" s="1"/>
  <c r="B157" i="27" s="1"/>
  <c r="AA157" i="22"/>
  <c r="AF157" s="1"/>
  <c r="D157" i="27" s="1"/>
  <c r="AC157" i="22"/>
  <c r="AH157" s="1"/>
  <c r="F157" i="27" s="1"/>
  <c r="AG157" i="22"/>
  <c r="E157" i="27" s="1"/>
  <c r="Y155" i="22"/>
  <c r="AD155" s="1"/>
  <c r="B155" i="27" s="1"/>
  <c r="S155" i="22"/>
  <c r="Z155"/>
  <c r="AE155" s="1"/>
  <c r="C155" i="27" s="1"/>
  <c r="AB155" i="22"/>
  <c r="AH155"/>
  <c r="F155" i="27" s="1"/>
  <c r="AC155" i="22"/>
  <c r="AG155"/>
  <c r="E155" i="27" s="1"/>
  <c r="S153" i="22"/>
  <c r="Z153"/>
  <c r="AE153" s="1"/>
  <c r="C153" i="27" s="1"/>
  <c r="AB153" i="22"/>
  <c r="AD153"/>
  <c r="B153" i="27" s="1"/>
  <c r="Y153" i="22"/>
  <c r="AA153"/>
  <c r="AF153" s="1"/>
  <c r="D153" i="27" s="1"/>
  <c r="AC153" i="22"/>
  <c r="AH153" s="1"/>
  <c r="F153" i="27" s="1"/>
  <c r="AG153" i="22"/>
  <c r="E153" i="27" s="1"/>
  <c r="S151" i="22"/>
  <c r="AB151"/>
  <c r="AG151" s="1"/>
  <c r="E151" i="27" s="1"/>
  <c r="AA151" i="22"/>
  <c r="AF151"/>
  <c r="D151" i="27" s="1"/>
  <c r="S149" i="22"/>
  <c r="Z149"/>
  <c r="AE149" s="1"/>
  <c r="C149" i="27" s="1"/>
  <c r="AB149" i="22"/>
  <c r="AG149" s="1"/>
  <c r="E149" i="27" s="1"/>
  <c r="AD149" i="22"/>
  <c r="B149" i="27" s="1"/>
  <c r="Y149" i="22"/>
  <c r="AA149"/>
  <c r="AC149"/>
  <c r="AH149" s="1"/>
  <c r="F149" i="27" s="1"/>
  <c r="AF149" i="22"/>
  <c r="D149" i="27" s="1"/>
  <c r="S147" i="22"/>
  <c r="AB147"/>
  <c r="AG147" s="1"/>
  <c r="E147" i="27" s="1"/>
  <c r="AA147" i="22"/>
  <c r="AF147" s="1"/>
  <c r="D147" i="27" s="1"/>
  <c r="S145" i="22"/>
  <c r="AB145"/>
  <c r="AG145" s="1"/>
  <c r="E145" i="27" s="1"/>
  <c r="Y145" i="22"/>
  <c r="AD145" s="1"/>
  <c r="B145" i="27" s="1"/>
  <c r="AC145" i="22"/>
  <c r="AH145" s="1"/>
  <c r="F145" i="27" s="1"/>
  <c r="S143" i="22"/>
  <c r="Y143"/>
  <c r="AD143" s="1"/>
  <c r="B143" i="27" s="1"/>
  <c r="S141" i="22"/>
  <c r="Z141"/>
  <c r="AE141" s="1"/>
  <c r="C141" i="27" s="1"/>
  <c r="AB141" i="22"/>
  <c r="AD141"/>
  <c r="B141" i="27" s="1"/>
  <c r="Y141" i="22"/>
  <c r="AA141"/>
  <c r="AF141" s="1"/>
  <c r="D141" i="27" s="1"/>
  <c r="AC141" i="22"/>
  <c r="AH141" s="1"/>
  <c r="F141" i="27" s="1"/>
  <c r="AG141" i="22"/>
  <c r="E141" i="27" s="1"/>
  <c r="S139" i="22"/>
  <c r="AB139"/>
  <c r="AG139" s="1"/>
  <c r="E139" i="27" s="1"/>
  <c r="AA139" i="22"/>
  <c r="AF139" s="1"/>
  <c r="D139" i="27" s="1"/>
  <c r="S137" i="22"/>
  <c r="AB137"/>
  <c r="AG137" s="1"/>
  <c r="E137" i="27" s="1"/>
  <c r="Y137" i="22"/>
  <c r="AD137" s="1"/>
  <c r="B137" i="27" s="1"/>
  <c r="AC137" i="22"/>
  <c r="AH137" s="1"/>
  <c r="F137" i="27" s="1"/>
  <c r="S135" i="22"/>
  <c r="AB135" s="1"/>
  <c r="AG135" s="1"/>
  <c r="E135" i="27" s="1"/>
  <c r="AA135" i="22"/>
  <c r="AF135" s="1"/>
  <c r="D135" i="27" s="1"/>
  <c r="S133" i="22"/>
  <c r="AB133"/>
  <c r="AG133" s="1"/>
  <c r="E133" i="27" s="1"/>
  <c r="S131" i="22"/>
  <c r="AA129"/>
  <c r="AF129" s="1"/>
  <c r="D129" i="27" s="1"/>
  <c r="S129" i="22"/>
  <c r="Z129"/>
  <c r="AE129" s="1"/>
  <c r="C129" i="27" s="1"/>
  <c r="AB129" i="22"/>
  <c r="AG129"/>
  <c r="E129" i="27" s="1"/>
  <c r="S127" i="22"/>
  <c r="S125"/>
  <c r="AB125" s="1"/>
  <c r="AG125" s="1"/>
  <c r="E125" i="27" s="1"/>
  <c r="AA125" i="22"/>
  <c r="AF125" s="1"/>
  <c r="D125" i="27" s="1"/>
  <c r="S123" i="22"/>
  <c r="S121"/>
  <c r="AB121"/>
  <c r="AG121" s="1"/>
  <c r="E121" i="27" s="1"/>
  <c r="AA121" i="22"/>
  <c r="AF121" s="1"/>
  <c r="D121" i="27" s="1"/>
  <c r="S119" i="22"/>
  <c r="S117"/>
  <c r="AC115"/>
  <c r="AH115" s="1"/>
  <c r="F115" i="27" s="1"/>
  <c r="S115" i="22"/>
  <c r="AB115"/>
  <c r="AG115" s="1"/>
  <c r="E115" i="27" s="1"/>
  <c r="S113" i="22"/>
  <c r="AB113"/>
  <c r="AG113" s="1"/>
  <c r="E113" i="27" s="1"/>
  <c r="Y113" i="22"/>
  <c r="AD113" s="1"/>
  <c r="B113" i="27" s="1"/>
  <c r="AC113" i="22"/>
  <c r="AH113" s="1"/>
  <c r="F113" i="27" s="1"/>
  <c r="S111" i="22"/>
  <c r="S109"/>
  <c r="AB109"/>
  <c r="AA109"/>
  <c r="AF109" s="1"/>
  <c r="D109" i="27" s="1"/>
  <c r="AG109" i="22"/>
  <c r="E109" i="27" s="1"/>
  <c r="S107" i="22"/>
  <c r="S105"/>
  <c r="AB105" s="1"/>
  <c r="AG105" s="1"/>
  <c r="E105" i="27" s="1"/>
  <c r="S103" i="22"/>
  <c r="S101"/>
  <c r="Z101"/>
  <c r="AE101" s="1"/>
  <c r="C101" i="27" s="1"/>
  <c r="AB101" i="22"/>
  <c r="Y101"/>
  <c r="AD101" s="1"/>
  <c r="B101" i="27" s="1"/>
  <c r="AA101" i="22"/>
  <c r="AF101" s="1"/>
  <c r="D101" i="27" s="1"/>
  <c r="AC101" i="22"/>
  <c r="AG101"/>
  <c r="E101" i="27" s="1"/>
  <c r="AH101" i="22"/>
  <c r="F101" i="27" s="1"/>
  <c r="S99" i="22"/>
  <c r="Z99"/>
  <c r="AE99" s="1"/>
  <c r="C99" i="27" s="1"/>
  <c r="AB99" i="22"/>
  <c r="Y99"/>
  <c r="AD99" s="1"/>
  <c r="B99" i="27" s="1"/>
  <c r="AA99" i="22"/>
  <c r="AF99" s="1"/>
  <c r="D99" i="27" s="1"/>
  <c r="AC99" i="22"/>
  <c r="AH99" s="1"/>
  <c r="F99" i="27" s="1"/>
  <c r="AG99" i="22"/>
  <c r="E99" i="27" s="1"/>
  <c r="S97" i="22"/>
  <c r="AB97" s="1"/>
  <c r="AG97" s="1"/>
  <c r="E97" i="27" s="1"/>
  <c r="AA97" i="22"/>
  <c r="AF97" s="1"/>
  <c r="D97" i="27" s="1"/>
  <c r="S95" i="22"/>
  <c r="AB95"/>
  <c r="AG95" s="1"/>
  <c r="E95" i="27" s="1"/>
  <c r="S93" i="22"/>
  <c r="AB93"/>
  <c r="AG93" s="1"/>
  <c r="E93" i="27" s="1"/>
  <c r="AA93" i="22"/>
  <c r="AF93" s="1"/>
  <c r="D93" i="27" s="1"/>
  <c r="S91" i="22"/>
  <c r="AB91" s="1"/>
  <c r="AG91" s="1"/>
  <c r="E91" i="27" s="1"/>
  <c r="AA91" i="22"/>
  <c r="AF91" s="1"/>
  <c r="D91" i="27" s="1"/>
  <c r="S89" i="22"/>
  <c r="AB89" s="1"/>
  <c r="AG89" s="1"/>
  <c r="E89" i="27" s="1"/>
  <c r="S87" i="22"/>
  <c r="Z87"/>
  <c r="AE87" s="1"/>
  <c r="C87" i="27" s="1"/>
  <c r="AB87" i="22"/>
  <c r="Y87"/>
  <c r="AD87" s="1"/>
  <c r="B87" i="27" s="1"/>
  <c r="AA87" i="22"/>
  <c r="AF87" s="1"/>
  <c r="D87" i="27" s="1"/>
  <c r="AC87" i="22"/>
  <c r="AH87" s="1"/>
  <c r="F87" i="27" s="1"/>
  <c r="AG87" i="22"/>
  <c r="E87" i="27" s="1"/>
  <c r="S85" i="22"/>
  <c r="Y85"/>
  <c r="AD85" s="1"/>
  <c r="B85" i="27" s="1"/>
  <c r="S83" i="22"/>
  <c r="AB83" s="1"/>
  <c r="AG83" s="1"/>
  <c r="E83" i="27" s="1"/>
  <c r="AA83" i="22"/>
  <c r="AF83" s="1"/>
  <c r="D83" i="27" s="1"/>
  <c r="S81" i="22"/>
  <c r="AB81"/>
  <c r="AG81" s="1"/>
  <c r="E81" i="27" s="1"/>
  <c r="AA81" i="22"/>
  <c r="AF81" s="1"/>
  <c r="D81" i="27" s="1"/>
  <c r="S79" i="22"/>
  <c r="AA79" s="1"/>
  <c r="AF79" s="1"/>
  <c r="D79" i="27" s="1"/>
  <c r="AB79" i="22"/>
  <c r="AG79" s="1"/>
  <c r="E79" i="27" s="1"/>
  <c r="S77" i="22"/>
  <c r="AB77"/>
  <c r="AG77" s="1"/>
  <c r="E77" i="27" s="1"/>
  <c r="AA77" i="22"/>
  <c r="AF77" s="1"/>
  <c r="D77" i="27" s="1"/>
  <c r="S75" i="22"/>
  <c r="Z75" s="1"/>
  <c r="AE75" s="1"/>
  <c r="C75" i="27" s="1"/>
  <c r="AB75" i="22"/>
  <c r="AA75"/>
  <c r="AF75" s="1"/>
  <c r="D75" i="27" s="1"/>
  <c r="AG75" i="22"/>
  <c r="E75" i="27" s="1"/>
  <c r="S73" i="22"/>
  <c r="AB73"/>
  <c r="AG73" s="1"/>
  <c r="E73" i="27" s="1"/>
  <c r="AA73" i="22"/>
  <c r="AF73" s="1"/>
  <c r="D73" i="27" s="1"/>
  <c r="S71" i="22"/>
  <c r="Z71" s="1"/>
  <c r="AE71" s="1"/>
  <c r="C71" i="27" s="1"/>
  <c r="AB71" i="22"/>
  <c r="AA71"/>
  <c r="AF71" s="1"/>
  <c r="D71" i="27" s="1"/>
  <c r="AG71" i="22"/>
  <c r="E71" i="27" s="1"/>
  <c r="S69" i="22"/>
  <c r="AB69"/>
  <c r="AG69" s="1"/>
  <c r="E69" i="27" s="1"/>
  <c r="AA69" i="22"/>
  <c r="AF69" s="1"/>
  <c r="D69" i="27" s="1"/>
  <c r="S67" i="22"/>
  <c r="Z67" s="1"/>
  <c r="AE67" s="1"/>
  <c r="C67" i="27" s="1"/>
  <c r="AB67" i="22"/>
  <c r="AA67"/>
  <c r="AF67" s="1"/>
  <c r="D67" i="27" s="1"/>
  <c r="AG67" i="22"/>
  <c r="E67" i="27" s="1"/>
  <c r="S65" i="22"/>
  <c r="AB65"/>
  <c r="AG65" s="1"/>
  <c r="E65" i="27" s="1"/>
  <c r="S63" i="22"/>
  <c r="Z63" s="1"/>
  <c r="AE63" s="1"/>
  <c r="C63" i="27" s="1"/>
  <c r="AB63" i="22"/>
  <c r="AG63" s="1"/>
  <c r="E63" i="27" s="1"/>
  <c r="AA63" i="22"/>
  <c r="AF63" s="1"/>
  <c r="D63" i="27" s="1"/>
  <c r="S61" i="22"/>
  <c r="AB61" s="1"/>
  <c r="AG61" s="1"/>
  <c r="E61" i="27" s="1"/>
  <c r="AA61" i="22"/>
  <c r="AF61" s="1"/>
  <c r="D61" i="27" s="1"/>
  <c r="S59" i="22"/>
  <c r="Z59"/>
  <c r="AE59" s="1"/>
  <c r="C59" i="27" s="1"/>
  <c r="AB59" i="22"/>
  <c r="Y59"/>
  <c r="AD59" s="1"/>
  <c r="B59" i="27" s="1"/>
  <c r="AA59" i="22"/>
  <c r="AF59" s="1"/>
  <c r="D59" i="27" s="1"/>
  <c r="AC59" i="22"/>
  <c r="AH59" s="1"/>
  <c r="F59" i="27" s="1"/>
  <c r="AG59" i="22"/>
  <c r="E59" i="27" s="1"/>
  <c r="S57" i="22"/>
  <c r="AB57"/>
  <c r="AG57" s="1"/>
  <c r="E57" i="27" s="1"/>
  <c r="Y57" i="22"/>
  <c r="AD57" s="1"/>
  <c r="B57" i="27" s="1"/>
  <c r="AC57" i="22"/>
  <c r="AH57" s="1"/>
  <c r="F57" i="27" s="1"/>
  <c r="S55" i="22"/>
  <c r="Z55" s="1"/>
  <c r="AE55" s="1"/>
  <c r="C55" i="27" s="1"/>
  <c r="AB55" i="22"/>
  <c r="AA55"/>
  <c r="AF55" s="1"/>
  <c r="D55" i="27" s="1"/>
  <c r="AG55" i="22"/>
  <c r="E55" i="27" s="1"/>
  <c r="S53" i="22"/>
  <c r="AB53"/>
  <c r="AG53" s="1"/>
  <c r="E53" i="27" s="1"/>
  <c r="AA53" i="22"/>
  <c r="AF53" s="1"/>
  <c r="D53" i="27" s="1"/>
  <c r="S51" i="22"/>
  <c r="Z51" s="1"/>
  <c r="AE51" s="1"/>
  <c r="C51" i="27" s="1"/>
  <c r="AB51" i="22"/>
  <c r="AA51"/>
  <c r="AF51" s="1"/>
  <c r="D51" i="27" s="1"/>
  <c r="AG51" i="22"/>
  <c r="E51" i="27" s="1"/>
  <c r="S49" i="22"/>
  <c r="AB49"/>
  <c r="AG49" s="1"/>
  <c r="E49" i="27" s="1"/>
  <c r="AA49" i="22"/>
  <c r="AF49" s="1"/>
  <c r="D49" i="27" s="1"/>
  <c r="S47" i="22"/>
  <c r="Z47" s="1"/>
  <c r="AE47" s="1"/>
  <c r="C47" i="27" s="1"/>
  <c r="AB47" i="22"/>
  <c r="AG47" s="1"/>
  <c r="E47" i="27" s="1"/>
  <c r="AA47" i="22"/>
  <c r="AF47" s="1"/>
  <c r="D47" i="27" s="1"/>
  <c r="S45" i="22"/>
  <c r="AB45" s="1"/>
  <c r="AG45" s="1"/>
  <c r="E45" i="27" s="1"/>
  <c r="AA45" i="22"/>
  <c r="AF45" s="1"/>
  <c r="D45" i="27" s="1"/>
  <c r="S43" i="22"/>
  <c r="Z43"/>
  <c r="AE43" s="1"/>
  <c r="C43" i="27" s="1"/>
  <c r="AB43" i="22"/>
  <c r="Y43"/>
  <c r="AD43" s="1"/>
  <c r="B43" i="27" s="1"/>
  <c r="AA43" i="22"/>
  <c r="AF43" s="1"/>
  <c r="D43" i="27" s="1"/>
  <c r="AC43" i="22"/>
  <c r="AH43" s="1"/>
  <c r="F43" i="27" s="1"/>
  <c r="AG43" i="22"/>
  <c r="E43" i="27" s="1"/>
  <c r="S41" i="22"/>
  <c r="AB41"/>
  <c r="AG41" s="1"/>
  <c r="E41" i="27" s="1"/>
  <c r="AA41" i="22"/>
  <c r="AF41" s="1"/>
  <c r="D41" i="27" s="1"/>
  <c r="S39" i="22"/>
  <c r="Z39" s="1"/>
  <c r="AE39" s="1"/>
  <c r="C39" i="27" s="1"/>
  <c r="AB39" i="22"/>
  <c r="AA39"/>
  <c r="AF39" s="1"/>
  <c r="D39" i="27" s="1"/>
  <c r="AG39" i="22"/>
  <c r="E39" i="27" s="1"/>
  <c r="S37" i="22"/>
  <c r="AB37"/>
  <c r="AG37" s="1"/>
  <c r="E37" i="27" s="1"/>
  <c r="AA37" i="22"/>
  <c r="AF37" s="1"/>
  <c r="D37" i="27" s="1"/>
  <c r="S35" i="22"/>
  <c r="Z35" s="1"/>
  <c r="AE35" s="1"/>
  <c r="C35" i="27" s="1"/>
  <c r="AB35" i="22"/>
  <c r="AA35"/>
  <c r="AF35" s="1"/>
  <c r="D35" i="27" s="1"/>
  <c r="AG35" i="22"/>
  <c r="E35" i="27" s="1"/>
  <c r="S33" i="22"/>
  <c r="AB33" s="1"/>
  <c r="AG33" s="1"/>
  <c r="E33" i="27" s="1"/>
  <c r="AA33" i="22"/>
  <c r="AF33" s="1"/>
  <c r="D33" i="27" s="1"/>
  <c r="S31" i="22"/>
  <c r="Z31"/>
  <c r="AE31" s="1"/>
  <c r="C31" i="27" s="1"/>
  <c r="AB31" i="22"/>
  <c r="Y31"/>
  <c r="AD31" s="1"/>
  <c r="B31" i="27" s="1"/>
  <c r="AA31" i="22"/>
  <c r="AF31" s="1"/>
  <c r="D31" i="27" s="1"/>
  <c r="AC31" i="22"/>
  <c r="AH31" s="1"/>
  <c r="F31" i="27" s="1"/>
  <c r="AG31" i="22"/>
  <c r="E31" i="27" s="1"/>
  <c r="S29" i="22"/>
  <c r="AB29" s="1"/>
  <c r="AG29" s="1"/>
  <c r="E29" i="27" s="1"/>
  <c r="AA29" i="22"/>
  <c r="AF29" s="1"/>
  <c r="D29" i="27" s="1"/>
  <c r="S27" i="22"/>
  <c r="Z27"/>
  <c r="AE27" s="1"/>
  <c r="C27" i="27" s="1"/>
  <c r="AB27" i="22"/>
  <c r="Y27"/>
  <c r="AD27" s="1"/>
  <c r="B27" i="27" s="1"/>
  <c r="AA27" i="22"/>
  <c r="AF27" s="1"/>
  <c r="D27" i="27" s="1"/>
  <c r="AC27" i="22"/>
  <c r="AH27" s="1"/>
  <c r="F27" i="27" s="1"/>
  <c r="AG27" i="22"/>
  <c r="E27" i="27" s="1"/>
  <c r="S25" i="22"/>
  <c r="AB25" s="1"/>
  <c r="AG25" s="1"/>
  <c r="E25" i="27" s="1"/>
  <c r="AA25" i="22"/>
  <c r="AF25" s="1"/>
  <c r="D25" i="27" s="1"/>
  <c r="S23" i="22"/>
  <c r="Z23"/>
  <c r="AE23" s="1"/>
  <c r="C23" i="27" s="1"/>
  <c r="AB23" i="22"/>
  <c r="Y23"/>
  <c r="AD23" s="1"/>
  <c r="B23" i="27" s="1"/>
  <c r="AA23" i="22"/>
  <c r="AC23"/>
  <c r="AH23" s="1"/>
  <c r="F23" i="27" s="1"/>
  <c r="AG23" i="22"/>
  <c r="E23" i="27" s="1"/>
  <c r="AF23" i="22"/>
  <c r="D23" i="27" s="1"/>
  <c r="S21" i="22"/>
  <c r="AB21"/>
  <c r="AG21" s="1"/>
  <c r="E21" i="27" s="1"/>
  <c r="AA21" i="22"/>
  <c r="AF21" s="1"/>
  <c r="D21" i="27" s="1"/>
  <c r="S19" i="22"/>
  <c r="Z19" s="1"/>
  <c r="AE19" s="1"/>
  <c r="C19" i="27" s="1"/>
  <c r="AB19" i="22"/>
  <c r="AA19"/>
  <c r="AF19" s="1"/>
  <c r="D19" i="27" s="1"/>
  <c r="AG19" i="22"/>
  <c r="E19" i="27" s="1"/>
  <c r="S17" i="22"/>
  <c r="Z17" s="1"/>
  <c r="AE17" s="1"/>
  <c r="C17" i="27" s="1"/>
  <c r="AA17" i="22"/>
  <c r="AC17"/>
  <c r="AF17"/>
  <c r="D17" i="27" s="1"/>
  <c r="AH17" i="22"/>
  <c r="F17" i="27" s="1"/>
  <c r="S15" i="22"/>
  <c r="Z15" s="1"/>
  <c r="AE15" s="1"/>
  <c r="C15" i="27" s="1"/>
  <c r="AB15" i="22"/>
  <c r="AG15" s="1"/>
  <c r="E15" i="27" s="1"/>
  <c r="AA15" i="22"/>
  <c r="AF15" s="1"/>
  <c r="D15" i="27" s="1"/>
  <c r="S13" i="22"/>
  <c r="AB13" s="1"/>
  <c r="AG13" s="1"/>
  <c r="E13" i="27" s="1"/>
  <c r="AA13" i="22"/>
  <c r="AF13" s="1"/>
  <c r="D13" i="27" s="1"/>
  <c r="S11" i="22"/>
  <c r="AA11" s="1"/>
  <c r="AF11" s="1"/>
  <c r="D11" i="27" s="1"/>
  <c r="AB11" i="22"/>
  <c r="AG11" s="1"/>
  <c r="E11" i="27" s="1"/>
  <c r="S500" i="22"/>
  <c r="AB500" s="1"/>
  <c r="AG500" s="1"/>
  <c r="E500" i="27" s="1"/>
  <c r="S498" i="22"/>
  <c r="AB498" s="1"/>
  <c r="AG498" s="1"/>
  <c r="E498" i="27" s="1"/>
  <c r="S496" i="22"/>
  <c r="AB496"/>
  <c r="AG496" s="1"/>
  <c r="E496" i="27" s="1"/>
  <c r="S494" i="22"/>
  <c r="AB494"/>
  <c r="AG494" s="1"/>
  <c r="E494" i="27" s="1"/>
  <c r="S492" i="22"/>
  <c r="AA492" s="1"/>
  <c r="AF492" s="1"/>
  <c r="D492" i="27" s="1"/>
  <c r="AB492" i="22"/>
  <c r="AG492" s="1"/>
  <c r="E492" i="27" s="1"/>
  <c r="S490" i="22"/>
  <c r="AB490" s="1"/>
  <c r="AG490" s="1"/>
  <c r="E490" i="27" s="1"/>
  <c r="AA490" i="22"/>
  <c r="AF490" s="1"/>
  <c r="D490" i="27" s="1"/>
  <c r="S488" i="22"/>
  <c r="Z488"/>
  <c r="AE488" s="1"/>
  <c r="C488" i="27" s="1"/>
  <c r="AB488" i="22"/>
  <c r="Y488"/>
  <c r="AD488" s="1"/>
  <c r="B488" i="27" s="1"/>
  <c r="AA488" i="22"/>
  <c r="AC488"/>
  <c r="AH488" s="1"/>
  <c r="F488" i="27" s="1"/>
  <c r="AG488" i="22"/>
  <c r="E488" i="27" s="1"/>
  <c r="AF488" i="22"/>
  <c r="D488" i="27" s="1"/>
  <c r="S486" i="22"/>
  <c r="AB486"/>
  <c r="AG486" s="1"/>
  <c r="E486" i="27" s="1"/>
  <c r="S484" i="22"/>
  <c r="AA484" s="1"/>
  <c r="AF484" s="1"/>
  <c r="D484" i="27" s="1"/>
  <c r="AB484" i="22"/>
  <c r="AG484" s="1"/>
  <c r="E484" i="27" s="1"/>
  <c r="S482" i="22"/>
  <c r="AB482" s="1"/>
  <c r="AG482" s="1"/>
  <c r="E482" i="27" s="1"/>
  <c r="AA482" i="22"/>
  <c r="AF482" s="1"/>
  <c r="D482" i="27" s="1"/>
  <c r="S480" i="22"/>
  <c r="AB480"/>
  <c r="AG480" s="1"/>
  <c r="E480" i="27" s="1"/>
  <c r="AC480" i="22"/>
  <c r="AH480" s="1"/>
  <c r="F480" i="27" s="1"/>
  <c r="Z478" i="22"/>
  <c r="AE478" s="1"/>
  <c r="C478" i="27" s="1"/>
  <c r="S478" i="22"/>
  <c r="AB478"/>
  <c r="AG478" s="1"/>
  <c r="E478" i="27" s="1"/>
  <c r="AA478" i="22"/>
  <c r="AF478" s="1"/>
  <c r="D478" i="27" s="1"/>
  <c r="AC478" i="22"/>
  <c r="AH478" s="1"/>
  <c r="F478" i="27" s="1"/>
  <c r="Y478" i="22"/>
  <c r="AD478" s="1"/>
  <c r="B478" i="27" s="1"/>
  <c r="S476" i="22"/>
  <c r="AB476" s="1"/>
  <c r="AG476" s="1"/>
  <c r="E476" i="27" s="1"/>
  <c r="S474" i="22"/>
  <c r="Z474"/>
  <c r="AE474" s="1"/>
  <c r="C474" i="27" s="1"/>
  <c r="AB474" i="22"/>
  <c r="Y474"/>
  <c r="AD474" s="1"/>
  <c r="B474" i="27" s="1"/>
  <c r="AA474" i="22"/>
  <c r="AC474"/>
  <c r="AH474" s="1"/>
  <c r="F474" i="27" s="1"/>
  <c r="AG474" i="22"/>
  <c r="E474" i="27" s="1"/>
  <c r="AF474" i="22"/>
  <c r="D474" i="27" s="1"/>
  <c r="S472" i="22"/>
  <c r="AB472"/>
  <c r="AG472" s="1"/>
  <c r="E472" i="27" s="1"/>
  <c r="AA472" i="22"/>
  <c r="AF472" s="1"/>
  <c r="D472" i="27" s="1"/>
  <c r="S470" i="22"/>
  <c r="Z470" s="1"/>
  <c r="AE470" s="1"/>
  <c r="C470" i="27" s="1"/>
  <c r="AB470" i="22"/>
  <c r="AA470"/>
  <c r="AF470" s="1"/>
  <c r="D470" i="27" s="1"/>
  <c r="AG470" i="22"/>
  <c r="E470" i="27" s="1"/>
  <c r="S468" i="22"/>
  <c r="AB468" s="1"/>
  <c r="AG468" s="1"/>
  <c r="E468" i="27" s="1"/>
  <c r="AA468" i="22"/>
  <c r="AF468" s="1"/>
  <c r="D468" i="27" s="1"/>
  <c r="S466" i="22"/>
  <c r="Z466" s="1"/>
  <c r="AE466" s="1"/>
  <c r="C466" i="27" s="1"/>
  <c r="AB466" i="22"/>
  <c r="AA466"/>
  <c r="AF466" s="1"/>
  <c r="D466" i="27" s="1"/>
  <c r="AG466" i="22"/>
  <c r="E466" i="27" s="1"/>
  <c r="S464" i="22"/>
  <c r="AB464" s="1"/>
  <c r="AG464" s="1"/>
  <c r="E464" i="27" s="1"/>
  <c r="Y464" i="22"/>
  <c r="AD464" s="1"/>
  <c r="B464" i="27" s="1"/>
  <c r="S462" i="22"/>
  <c r="Z462" s="1"/>
  <c r="AE462" s="1"/>
  <c r="C462" i="27" s="1"/>
  <c r="AB462" i="22"/>
  <c r="AA462"/>
  <c r="AF462" s="1"/>
  <c r="D462" i="27" s="1"/>
  <c r="AG462" i="22"/>
  <c r="E462" i="27" s="1"/>
  <c r="S460" i="22"/>
  <c r="AB460"/>
  <c r="AG460" s="1"/>
  <c r="E460" i="27" s="1"/>
  <c r="AA460" i="22"/>
  <c r="AF460"/>
  <c r="D460" i="27" s="1"/>
  <c r="S458" i="22"/>
  <c r="Z458"/>
  <c r="AE458" s="1"/>
  <c r="C458" i="27" s="1"/>
  <c r="AB458" i="22"/>
  <c r="Y458"/>
  <c r="AD458" s="1"/>
  <c r="B458" i="27" s="1"/>
  <c r="AA458" i="22"/>
  <c r="AC458"/>
  <c r="AH458" s="1"/>
  <c r="F458" i="27" s="1"/>
  <c r="AG458" i="22"/>
  <c r="E458" i="27" s="1"/>
  <c r="AF458" i="22"/>
  <c r="D458" i="27" s="1"/>
  <c r="S456" i="22"/>
  <c r="AB456"/>
  <c r="AG456" s="1"/>
  <c r="E456" i="27" s="1"/>
  <c r="AA456" i="22"/>
  <c r="AF456"/>
  <c r="D456" i="27" s="1"/>
  <c r="S454" i="22"/>
  <c r="Z454"/>
  <c r="AE454" s="1"/>
  <c r="C454" i="27" s="1"/>
  <c r="AB454" i="22"/>
  <c r="Y454"/>
  <c r="AD454" s="1"/>
  <c r="B454" i="27" s="1"/>
  <c r="AA454" i="22"/>
  <c r="AF454" s="1"/>
  <c r="D454" i="27" s="1"/>
  <c r="AC454" i="22"/>
  <c r="AH454" s="1"/>
  <c r="F454" i="27" s="1"/>
  <c r="AG454" i="22"/>
  <c r="E454" i="27" s="1"/>
  <c r="S452" i="22"/>
  <c r="AB452" s="1"/>
  <c r="AG452" s="1"/>
  <c r="E452" i="27" s="1"/>
  <c r="Y452" i="22"/>
  <c r="AD452" s="1"/>
  <c r="B452" i="27" s="1"/>
  <c r="S450" i="22"/>
  <c r="Z450" s="1"/>
  <c r="AE450" s="1"/>
  <c r="C450" i="27" s="1"/>
  <c r="AB450" i="22"/>
  <c r="AA450"/>
  <c r="AF450" s="1"/>
  <c r="D450" i="27" s="1"/>
  <c r="AG450" i="22"/>
  <c r="E450" i="27" s="1"/>
  <c r="S448" i="22"/>
  <c r="AB448" s="1"/>
  <c r="AG448" s="1"/>
  <c r="E448" i="27" s="1"/>
  <c r="AA448" i="22"/>
  <c r="AF448" s="1"/>
  <c r="D448" i="27" s="1"/>
  <c r="S446" i="22"/>
  <c r="Z446"/>
  <c r="AE446" s="1"/>
  <c r="C446" i="27" s="1"/>
  <c r="AB446" i="22"/>
  <c r="Y446"/>
  <c r="AD446" s="1"/>
  <c r="B446" i="27" s="1"/>
  <c r="AA446" i="22"/>
  <c r="AF446" s="1"/>
  <c r="D446" i="27" s="1"/>
  <c r="AC446" i="22"/>
  <c r="AH446" s="1"/>
  <c r="F446" i="27" s="1"/>
  <c r="AG446" i="22"/>
  <c r="E446" i="27" s="1"/>
  <c r="S444" i="22"/>
  <c r="AB444" s="1"/>
  <c r="AG444" s="1"/>
  <c r="E444" i="27" s="1"/>
  <c r="AA444" i="22"/>
  <c r="AF444" s="1"/>
  <c r="D444" i="27" s="1"/>
  <c r="S442" i="22"/>
  <c r="AB442"/>
  <c r="AG442" s="1"/>
  <c r="E442" i="27" s="1"/>
  <c r="S440" i="22"/>
  <c r="AB440"/>
  <c r="AG440" s="1"/>
  <c r="E440" i="27" s="1"/>
  <c r="AA440" i="22"/>
  <c r="AF440"/>
  <c r="D440" i="27" s="1"/>
  <c r="S438" i="22"/>
  <c r="Z438"/>
  <c r="AE438" s="1"/>
  <c r="C438" i="27" s="1"/>
  <c r="AB438" i="22"/>
  <c r="Y438"/>
  <c r="AD438" s="1"/>
  <c r="B438" i="27" s="1"/>
  <c r="AA438" i="22"/>
  <c r="AF438" s="1"/>
  <c r="D438" i="27" s="1"/>
  <c r="AC438" i="22"/>
  <c r="AH438" s="1"/>
  <c r="F438" i="27" s="1"/>
  <c r="AG438" i="22"/>
  <c r="E438" i="27" s="1"/>
  <c r="S436" i="22"/>
  <c r="AB436" s="1"/>
  <c r="AG436" s="1"/>
  <c r="E436" i="27" s="1"/>
  <c r="Y436" i="22"/>
  <c r="AD436" s="1"/>
  <c r="B436" i="27" s="1"/>
  <c r="S434" i="22"/>
  <c r="Z434" s="1"/>
  <c r="AE434" s="1"/>
  <c r="C434" i="27" s="1"/>
  <c r="AB434" i="22"/>
  <c r="AA434"/>
  <c r="AF434" s="1"/>
  <c r="D434" i="27" s="1"/>
  <c r="AG434" i="22"/>
  <c r="E434" i="27" s="1"/>
  <c r="S432" i="22"/>
  <c r="AB432"/>
  <c r="AG432" s="1"/>
  <c r="E432" i="27" s="1"/>
  <c r="AA432" i="22"/>
  <c r="AF432" s="1"/>
  <c r="D432" i="27" s="1"/>
  <c r="AA430" i="22"/>
  <c r="AF430" s="1"/>
  <c r="D430" i="27" s="1"/>
  <c r="S430" i="22"/>
  <c r="Z430"/>
  <c r="AE430" s="1"/>
  <c r="C430" i="27" s="1"/>
  <c r="AB430" i="22"/>
  <c r="AG430"/>
  <c r="E430" i="27" s="1"/>
  <c r="S428" i="22"/>
  <c r="AB428"/>
  <c r="AG428" s="1"/>
  <c r="E428" i="27" s="1"/>
  <c r="AA428" i="22"/>
  <c r="AF428"/>
  <c r="D428" i="27" s="1"/>
  <c r="S426" i="22"/>
  <c r="Z426"/>
  <c r="AE426" s="1"/>
  <c r="C426" i="27" s="1"/>
  <c r="AB426" i="22"/>
  <c r="Y426"/>
  <c r="AD426" s="1"/>
  <c r="B426" i="27" s="1"/>
  <c r="AA426" i="22"/>
  <c r="AF426" s="1"/>
  <c r="D426" i="27" s="1"/>
  <c r="AC426" i="22"/>
  <c r="AH426" s="1"/>
  <c r="F426" i="27" s="1"/>
  <c r="AG426" i="22"/>
  <c r="E426" i="27" s="1"/>
  <c r="S424" i="22"/>
  <c r="AB424" s="1"/>
  <c r="AG424" s="1"/>
  <c r="E424" i="27" s="1"/>
  <c r="AA424" i="22"/>
  <c r="AF424" s="1"/>
  <c r="D424" i="27" s="1"/>
  <c r="S422" i="22"/>
  <c r="Z422"/>
  <c r="AE422" s="1"/>
  <c r="C422" i="27" s="1"/>
  <c r="AB422" i="22"/>
  <c r="Y422"/>
  <c r="AD422" s="1"/>
  <c r="B422" i="27" s="1"/>
  <c r="AA422" i="22"/>
  <c r="AF422" s="1"/>
  <c r="D422" i="27" s="1"/>
  <c r="AC422" i="22"/>
  <c r="AH422" s="1"/>
  <c r="F422" i="27" s="1"/>
  <c r="AG422" i="22"/>
  <c r="E422" i="27" s="1"/>
  <c r="S420" i="22"/>
  <c r="AB420" s="1"/>
  <c r="AG420" s="1"/>
  <c r="E420" i="27" s="1"/>
  <c r="AA420" i="22"/>
  <c r="AF420" s="1"/>
  <c r="D420" i="27" s="1"/>
  <c r="S418" i="22"/>
  <c r="Z418"/>
  <c r="AE418" s="1"/>
  <c r="C418" i="27" s="1"/>
  <c r="AB418" i="22"/>
  <c r="Y418"/>
  <c r="AD418" s="1"/>
  <c r="B418" i="27" s="1"/>
  <c r="AA418" i="22"/>
  <c r="AF418" s="1"/>
  <c r="D418" i="27" s="1"/>
  <c r="AC418" i="22"/>
  <c r="AH418" s="1"/>
  <c r="F418" i="27" s="1"/>
  <c r="AG418" i="22"/>
  <c r="E418" i="27" s="1"/>
  <c r="S416" i="22"/>
  <c r="AB416" s="1"/>
  <c r="AG416" s="1"/>
  <c r="E416" i="27" s="1"/>
  <c r="Y416" i="22"/>
  <c r="AD416" s="1"/>
  <c r="B416" i="27" s="1"/>
  <c r="S414" i="22"/>
  <c r="Z414"/>
  <c r="AE414" s="1"/>
  <c r="C414" i="27" s="1"/>
  <c r="AB414" i="22"/>
  <c r="Y414"/>
  <c r="AD414" s="1"/>
  <c r="B414" i="27" s="1"/>
  <c r="AA414" i="22"/>
  <c r="AF414" s="1"/>
  <c r="D414" i="27" s="1"/>
  <c r="AC414" i="22"/>
  <c r="AH414" s="1"/>
  <c r="F414" i="27" s="1"/>
  <c r="AG414" i="22"/>
  <c r="E414" i="27" s="1"/>
  <c r="S412" i="22"/>
  <c r="AB412" s="1"/>
  <c r="AG412" s="1"/>
  <c r="E412" i="27" s="1"/>
  <c r="AA412" i="22"/>
  <c r="AF412" s="1"/>
  <c r="D412" i="27" s="1"/>
  <c r="S410" i="22"/>
  <c r="Z410"/>
  <c r="AE410" s="1"/>
  <c r="C410" i="27" s="1"/>
  <c r="AB410" i="22"/>
  <c r="Y410"/>
  <c r="AD410" s="1"/>
  <c r="B410" i="27" s="1"/>
  <c r="AA410" i="22"/>
  <c r="AF410" s="1"/>
  <c r="D410" i="27" s="1"/>
  <c r="AC410" i="22"/>
  <c r="AH410" s="1"/>
  <c r="F410" i="27" s="1"/>
  <c r="AG410" i="22"/>
  <c r="E410" i="27" s="1"/>
  <c r="S408" i="22"/>
  <c r="AB408" s="1"/>
  <c r="AG408" s="1"/>
  <c r="E408" i="27" s="1"/>
  <c r="AA408" i="22"/>
  <c r="AF408" s="1"/>
  <c r="D408" i="27" s="1"/>
  <c r="S406" i="22"/>
  <c r="Z406" s="1"/>
  <c r="AE406" s="1"/>
  <c r="C406" i="27" s="1"/>
  <c r="AB406" i="22"/>
  <c r="AA406"/>
  <c r="AF406" s="1"/>
  <c r="D406" i="27" s="1"/>
  <c r="AG406" i="22"/>
  <c r="E406" i="27" s="1"/>
  <c r="S404" i="22"/>
  <c r="AB404" s="1"/>
  <c r="AG404" s="1"/>
  <c r="E404" i="27" s="1"/>
  <c r="Y404" i="22"/>
  <c r="AD404" s="1"/>
  <c r="B404" i="27" s="1"/>
  <c r="S402" i="22"/>
  <c r="AA402" s="1"/>
  <c r="AF402" s="1"/>
  <c r="D402" i="27" s="1"/>
  <c r="AB402" i="22"/>
  <c r="AG402" s="1"/>
  <c r="E402" i="27" s="1"/>
  <c r="S400" i="22"/>
  <c r="AB400" s="1"/>
  <c r="AG400" s="1"/>
  <c r="E400" i="27" s="1"/>
  <c r="AA400" i="22"/>
  <c r="AF400" s="1"/>
  <c r="D400" i="27" s="1"/>
  <c r="S398" i="22"/>
  <c r="AA398" s="1"/>
  <c r="AF398" s="1"/>
  <c r="D398" i="27" s="1"/>
  <c r="AB398" i="22"/>
  <c r="AG398" s="1"/>
  <c r="E398" i="27" s="1"/>
  <c r="S396" i="22"/>
  <c r="AB396" s="1"/>
  <c r="AG396" s="1"/>
  <c r="E396" i="27" s="1"/>
  <c r="AA396" i="22"/>
  <c r="AF396" s="1"/>
  <c r="D396" i="27" s="1"/>
  <c r="S394" i="22"/>
  <c r="Z394"/>
  <c r="AE394" s="1"/>
  <c r="C394" i="27" s="1"/>
  <c r="AB394" i="22"/>
  <c r="Y394"/>
  <c r="AD394" s="1"/>
  <c r="B394" i="27" s="1"/>
  <c r="AA394" i="22"/>
  <c r="AF394" s="1"/>
  <c r="D394" i="27" s="1"/>
  <c r="AC394" i="22"/>
  <c r="AH394" s="1"/>
  <c r="F394" i="27" s="1"/>
  <c r="AG394" i="22"/>
  <c r="E394" i="27" s="1"/>
  <c r="S392" i="22"/>
  <c r="AB392" s="1"/>
  <c r="AG392" s="1"/>
  <c r="E392" i="27" s="1"/>
  <c r="Y392" i="22"/>
  <c r="AD392" s="1"/>
  <c r="B392" i="27" s="1"/>
  <c r="S390" i="22"/>
  <c r="Z390"/>
  <c r="AE390" s="1"/>
  <c r="C390" i="27" s="1"/>
  <c r="AB390" i="22"/>
  <c r="Y390"/>
  <c r="AD390" s="1"/>
  <c r="B390" i="27" s="1"/>
  <c r="AA390" i="22"/>
  <c r="AF390" s="1"/>
  <c r="D390" i="27" s="1"/>
  <c r="AC390" i="22"/>
  <c r="AH390" s="1"/>
  <c r="F390" i="27" s="1"/>
  <c r="AG390" i="22"/>
  <c r="E390" i="27" s="1"/>
  <c r="S388" i="22"/>
  <c r="AB388" s="1"/>
  <c r="AG388" s="1"/>
  <c r="E388" i="27" s="1"/>
  <c r="AA388" i="22"/>
  <c r="AF388" s="1"/>
  <c r="D388" i="27" s="1"/>
  <c r="S386" i="22"/>
  <c r="Z386"/>
  <c r="AE386" s="1"/>
  <c r="C386" i="27" s="1"/>
  <c r="AB386" i="22"/>
  <c r="Y386"/>
  <c r="AD386" s="1"/>
  <c r="B386" i="27" s="1"/>
  <c r="AA386" i="22"/>
  <c r="AC386"/>
  <c r="AH386" s="1"/>
  <c r="F386" i="27" s="1"/>
  <c r="AG386" i="22"/>
  <c r="E386" i="27" s="1"/>
  <c r="AF386" i="22"/>
  <c r="D386" i="27" s="1"/>
  <c r="S384" i="22"/>
  <c r="AB384"/>
  <c r="AG384" s="1"/>
  <c r="E384" i="27" s="1"/>
  <c r="AA384" i="22"/>
  <c r="AF384" s="1"/>
  <c r="D384" i="27" s="1"/>
  <c r="S382" i="22"/>
  <c r="Z382" s="1"/>
  <c r="AE382" s="1"/>
  <c r="C382" i="27" s="1"/>
  <c r="AB382" i="22"/>
  <c r="AG382" s="1"/>
  <c r="E382" i="27" s="1"/>
  <c r="AA382" i="22"/>
  <c r="AF382" s="1"/>
  <c r="D382" i="27" s="1"/>
  <c r="S380" i="22"/>
  <c r="AB380" s="1"/>
  <c r="AG380" s="1"/>
  <c r="E380" i="27" s="1"/>
  <c r="AA380" i="22"/>
  <c r="AF380" s="1"/>
  <c r="D380" i="27" s="1"/>
  <c r="S378" i="22"/>
  <c r="Z378"/>
  <c r="AE378" s="1"/>
  <c r="C378" i="27" s="1"/>
  <c r="AB378" i="22"/>
  <c r="Y378"/>
  <c r="AD378" s="1"/>
  <c r="B378" i="27" s="1"/>
  <c r="AA378" i="22"/>
  <c r="AF378" s="1"/>
  <c r="D378" i="27" s="1"/>
  <c r="AC378" i="22"/>
  <c r="AH378" s="1"/>
  <c r="F378" i="27" s="1"/>
  <c r="AG378" i="22"/>
  <c r="E378" i="27" s="1"/>
  <c r="S376" i="22"/>
  <c r="AB376" s="1"/>
  <c r="AG376" s="1"/>
  <c r="E376" i="27" s="1"/>
  <c r="AA376" i="22"/>
  <c r="AF376" s="1"/>
  <c r="D376" i="27" s="1"/>
  <c r="S374" i="22"/>
  <c r="Z374" s="1"/>
  <c r="AE374" s="1"/>
  <c r="C374" i="27" s="1"/>
  <c r="AB374" i="22"/>
  <c r="AA374"/>
  <c r="AF374" s="1"/>
  <c r="D374" i="27" s="1"/>
  <c r="AG374" i="22"/>
  <c r="E374" i="27" s="1"/>
  <c r="S372" i="22"/>
  <c r="AB372"/>
  <c r="AG372" s="1"/>
  <c r="E372" i="27" s="1"/>
  <c r="Y372" i="22"/>
  <c r="AD372" s="1"/>
  <c r="B372" i="27" s="1"/>
  <c r="AC372" i="22"/>
  <c r="AH372" s="1"/>
  <c r="F372" i="27" s="1"/>
  <c r="S370" i="22"/>
  <c r="Z370" s="1"/>
  <c r="AE370" s="1"/>
  <c r="C370" i="27" s="1"/>
  <c r="AB370" i="22"/>
  <c r="AA370"/>
  <c r="AF370" s="1"/>
  <c r="D370" i="27" s="1"/>
  <c r="AG370" i="22"/>
  <c r="E370" i="27" s="1"/>
  <c r="S368" i="22"/>
  <c r="AB368"/>
  <c r="AG368" s="1"/>
  <c r="E368" i="27" s="1"/>
  <c r="Y368" i="22"/>
  <c r="AD368" s="1"/>
  <c r="B368" i="27" s="1"/>
  <c r="AC368" i="22"/>
  <c r="AH368" s="1"/>
  <c r="F368" i="27" s="1"/>
  <c r="S366" i="22"/>
  <c r="Z366" s="1"/>
  <c r="AE366" s="1"/>
  <c r="C366" i="27" s="1"/>
  <c r="AB366" i="22"/>
  <c r="AA366"/>
  <c r="AF366" s="1"/>
  <c r="D366" i="27" s="1"/>
  <c r="AG366" i="22"/>
  <c r="E366" i="27" s="1"/>
  <c r="S364" i="22"/>
  <c r="AB364" s="1"/>
  <c r="AG364" s="1"/>
  <c r="E364" i="27" s="1"/>
  <c r="Y364" i="22"/>
  <c r="AD364" s="1"/>
  <c r="B364" i="27" s="1"/>
  <c r="S362" i="22"/>
  <c r="Z362"/>
  <c r="AE362" s="1"/>
  <c r="C362" i="27" s="1"/>
  <c r="AB362" i="22"/>
  <c r="Y362"/>
  <c r="AD362" s="1"/>
  <c r="B362" i="27" s="1"/>
  <c r="AA362" i="22"/>
  <c r="AC362"/>
  <c r="AH362" s="1"/>
  <c r="F362" i="27" s="1"/>
  <c r="AG362" i="22"/>
  <c r="E362" i="27" s="1"/>
  <c r="AF362" i="22"/>
  <c r="D362" i="27" s="1"/>
  <c r="S360" i="22"/>
  <c r="AB360"/>
  <c r="AG360" s="1"/>
  <c r="E360" i="27" s="1"/>
  <c r="AA360" i="22"/>
  <c r="AF360" s="1"/>
  <c r="D360" i="27" s="1"/>
  <c r="S358" i="22"/>
  <c r="Z358" s="1"/>
  <c r="AE358" s="1"/>
  <c r="C358" i="27" s="1"/>
  <c r="AB358" i="22"/>
  <c r="AA358"/>
  <c r="AF358" s="1"/>
  <c r="D358" i="27" s="1"/>
  <c r="AG358" i="22"/>
  <c r="E358" i="27" s="1"/>
  <c r="S356" i="22"/>
  <c r="AB356"/>
  <c r="AG356" s="1"/>
  <c r="E356" i="27" s="1"/>
  <c r="AA356" i="22"/>
  <c r="AF356"/>
  <c r="D356" i="27" s="1"/>
  <c r="S354" i="22"/>
  <c r="AA354" s="1"/>
  <c r="AF354" s="1"/>
  <c r="D354" i="27" s="1"/>
  <c r="AB354" i="22"/>
  <c r="AG354" s="1"/>
  <c r="E354" i="27" s="1"/>
  <c r="S352" i="22"/>
  <c r="AA352" s="1"/>
  <c r="AF352" s="1"/>
  <c r="D352" i="27" s="1"/>
  <c r="AC352" i="22"/>
  <c r="AH352" s="1"/>
  <c r="F352" i="27" s="1"/>
  <c r="S350" i="22"/>
  <c r="Z350"/>
  <c r="AE350" s="1"/>
  <c r="C350" i="27" s="1"/>
  <c r="AB350" i="22"/>
  <c r="Y350"/>
  <c r="AD350" s="1"/>
  <c r="B350" i="27" s="1"/>
  <c r="AA350" i="22"/>
  <c r="AC350"/>
  <c r="AH350" s="1"/>
  <c r="F350" i="27" s="1"/>
  <c r="AG350" i="22"/>
  <c r="E350" i="27" s="1"/>
  <c r="AF350" i="22"/>
  <c r="D350" i="27" s="1"/>
  <c r="S348" i="22"/>
  <c r="AB348"/>
  <c r="AG348" s="1"/>
  <c r="E348" i="27" s="1"/>
  <c r="Y348" i="22"/>
  <c r="AD348" s="1"/>
  <c r="B348" i="27" s="1"/>
  <c r="AC348" i="22"/>
  <c r="AH348" s="1"/>
  <c r="F348" i="27" s="1"/>
  <c r="S346" i="22"/>
  <c r="Z346" s="1"/>
  <c r="AE346" s="1"/>
  <c r="C346" i="27" s="1"/>
  <c r="AB346" i="22"/>
  <c r="AA346"/>
  <c r="AF346" s="1"/>
  <c r="D346" i="27" s="1"/>
  <c r="AG346" i="22"/>
  <c r="E346" i="27" s="1"/>
  <c r="S344" i="22"/>
  <c r="AB344"/>
  <c r="AG344" s="1"/>
  <c r="E344" i="27" s="1"/>
  <c r="AA344" i="22"/>
  <c r="AF344" s="1"/>
  <c r="D344" i="27" s="1"/>
  <c r="S342" i="22"/>
  <c r="Z342" s="1"/>
  <c r="AE342" s="1"/>
  <c r="C342" i="27" s="1"/>
  <c r="AB342" i="22"/>
  <c r="AA342"/>
  <c r="AF342" s="1"/>
  <c r="D342" i="27" s="1"/>
  <c r="AG342" i="22"/>
  <c r="E342" i="27" s="1"/>
  <c r="S340" i="22"/>
  <c r="AB340"/>
  <c r="AG340" s="1"/>
  <c r="E340" i="27" s="1"/>
  <c r="Y340" i="22"/>
  <c r="AD340" s="1"/>
  <c r="B340" i="27" s="1"/>
  <c r="AC340" i="22"/>
  <c r="AH340" s="1"/>
  <c r="F340" i="27" s="1"/>
  <c r="S338" i="22"/>
  <c r="Z338" s="1"/>
  <c r="AE338" s="1"/>
  <c r="C338" i="27" s="1"/>
  <c r="AB338" i="22"/>
  <c r="AA338"/>
  <c r="AF338" s="1"/>
  <c r="D338" i="27" s="1"/>
  <c r="AG338" i="22"/>
  <c r="E338" i="27" s="1"/>
  <c r="S336" i="22"/>
  <c r="AB336"/>
  <c r="AG336" s="1"/>
  <c r="E336" i="27" s="1"/>
  <c r="AA336" i="22"/>
  <c r="AF336"/>
  <c r="D336" i="27" s="1"/>
  <c r="S334" i="22"/>
  <c r="Z334"/>
  <c r="AE334" s="1"/>
  <c r="C334" i="27" s="1"/>
  <c r="AB334" i="22"/>
  <c r="Y334"/>
  <c r="AD334" s="1"/>
  <c r="B334" i="27" s="1"/>
  <c r="AA334" i="22"/>
  <c r="AC334"/>
  <c r="AH334" s="1"/>
  <c r="F334" i="27" s="1"/>
  <c r="AG334" i="22"/>
  <c r="E334" i="27" s="1"/>
  <c r="AF334" i="22"/>
  <c r="D334" i="27" s="1"/>
  <c r="S332" i="22"/>
  <c r="AB332"/>
  <c r="AG332" s="1"/>
  <c r="E332" i="27" s="1"/>
  <c r="AA332" i="22"/>
  <c r="AF332"/>
  <c r="D332" i="27" s="1"/>
  <c r="S330" i="22"/>
  <c r="Z330"/>
  <c r="AB330"/>
  <c r="AD330"/>
  <c r="B330" i="27" s="1"/>
  <c r="Y330" i="22"/>
  <c r="AA330"/>
  <c r="AC330"/>
  <c r="AE330"/>
  <c r="C330" i="27" s="1"/>
  <c r="AG330" i="22"/>
  <c r="E330" i="27" s="1"/>
  <c r="AF330" i="22"/>
  <c r="D330" i="27" s="1"/>
  <c r="AH330" i="22"/>
  <c r="F330" i="27" s="1"/>
  <c r="S328" i="22"/>
  <c r="AB328" s="1"/>
  <c r="AG328" s="1"/>
  <c r="E328" i="27" s="1"/>
  <c r="AA328" i="22"/>
  <c r="AF328" s="1"/>
  <c r="D328" i="27" s="1"/>
  <c r="S326" i="22"/>
  <c r="Z326" s="1"/>
  <c r="AE326" s="1"/>
  <c r="C326" i="27" s="1"/>
  <c r="AB326" i="22"/>
  <c r="AA326"/>
  <c r="AF326" s="1"/>
  <c r="D326" i="27" s="1"/>
  <c r="AG326" i="22"/>
  <c r="E326" i="27" s="1"/>
  <c r="S324" i="22"/>
  <c r="AB324"/>
  <c r="AG324" s="1"/>
  <c r="E324" i="27" s="1"/>
  <c r="AA324" i="22"/>
  <c r="AF324"/>
  <c r="D324" i="27" s="1"/>
  <c r="S322" i="22"/>
  <c r="Z322"/>
  <c r="AE322" s="1"/>
  <c r="C322" i="27" s="1"/>
  <c r="AB322" i="22"/>
  <c r="AG322" s="1"/>
  <c r="E322" i="27" s="1"/>
  <c r="AH322" i="22"/>
  <c r="F322" i="27" s="1"/>
  <c r="Y322" i="22"/>
  <c r="AA322"/>
  <c r="AC322"/>
  <c r="AF322"/>
  <c r="D322" i="27" s="1"/>
  <c r="AD322" i="22"/>
  <c r="B322" i="27" s="1"/>
  <c r="S320" i="22"/>
  <c r="AB320" s="1"/>
  <c r="AG320" s="1"/>
  <c r="E320" i="27" s="1"/>
  <c r="AA320" i="22"/>
  <c r="AF320" s="1"/>
  <c r="D320" i="27" s="1"/>
  <c r="S318" i="22"/>
  <c r="Z318"/>
  <c r="AE318" s="1"/>
  <c r="C318" i="27" s="1"/>
  <c r="AB318" i="22"/>
  <c r="Y318"/>
  <c r="AD318" s="1"/>
  <c r="B318" i="27" s="1"/>
  <c r="AA318" i="22"/>
  <c r="AF318" s="1"/>
  <c r="D318" i="27" s="1"/>
  <c r="AC318" i="22"/>
  <c r="AH318" s="1"/>
  <c r="F318" i="27" s="1"/>
  <c r="AG318" i="22"/>
  <c r="E318" i="27" s="1"/>
  <c r="S316" i="22"/>
  <c r="AB316" s="1"/>
  <c r="AG316" s="1"/>
  <c r="E316" i="27" s="1"/>
  <c r="AA316" i="22"/>
  <c r="AF316" s="1"/>
  <c r="D316" i="27" s="1"/>
  <c r="S314" i="22"/>
  <c r="Z314"/>
  <c r="AE314" s="1"/>
  <c r="C314" i="27" s="1"/>
  <c r="AB314" i="22"/>
  <c r="Y314"/>
  <c r="AD314" s="1"/>
  <c r="B314" i="27" s="1"/>
  <c r="AA314" i="22"/>
  <c r="AC314"/>
  <c r="AH314" s="1"/>
  <c r="F314" i="27" s="1"/>
  <c r="AG314" i="22"/>
  <c r="E314" i="27" s="1"/>
  <c r="AF314" i="22"/>
  <c r="D314" i="27" s="1"/>
  <c r="S312" i="22"/>
  <c r="AB312"/>
  <c r="AG312" s="1"/>
  <c r="E312" i="27" s="1"/>
  <c r="AA312" i="22"/>
  <c r="AF312"/>
  <c r="D312" i="27" s="1"/>
  <c r="S310" i="22"/>
  <c r="Z310"/>
  <c r="AE310" s="1"/>
  <c r="C310" i="27" s="1"/>
  <c r="AB310" i="22"/>
  <c r="Y310"/>
  <c r="AD310" s="1"/>
  <c r="B310" i="27" s="1"/>
  <c r="AA310" i="22"/>
  <c r="AC310"/>
  <c r="AH310" s="1"/>
  <c r="F310" i="27" s="1"/>
  <c r="AG310" i="22"/>
  <c r="E310" i="27" s="1"/>
  <c r="AF310" i="22"/>
  <c r="D310" i="27" s="1"/>
  <c r="S308" i="22"/>
  <c r="AB308"/>
  <c r="AG308" s="1"/>
  <c r="E308" i="27" s="1"/>
  <c r="AA308" i="22"/>
  <c r="AF308"/>
  <c r="D308" i="27" s="1"/>
  <c r="S306" i="22"/>
  <c r="Z306"/>
  <c r="AB306"/>
  <c r="AD306"/>
  <c r="B306" i="27" s="1"/>
  <c r="Y306" i="22"/>
  <c r="AA306"/>
  <c r="AC306"/>
  <c r="AE306"/>
  <c r="C306" i="27" s="1"/>
  <c r="AG306" i="22"/>
  <c r="E306" i="27" s="1"/>
  <c r="AF306" i="22"/>
  <c r="D306" i="27" s="1"/>
  <c r="AH306" i="22"/>
  <c r="F306" i="27" s="1"/>
  <c r="S304" i="22"/>
  <c r="AB304" s="1"/>
  <c r="AG304" s="1"/>
  <c r="E304" i="27" s="1"/>
  <c r="AA304" i="22"/>
  <c r="AF304" s="1"/>
  <c r="D304" i="27" s="1"/>
  <c r="S302" i="22"/>
  <c r="Z302"/>
  <c r="AE302" s="1"/>
  <c r="C302" i="27" s="1"/>
  <c r="AB302" i="22"/>
  <c r="Y302"/>
  <c r="AD302" s="1"/>
  <c r="B302" i="27" s="1"/>
  <c r="AA302" i="22"/>
  <c r="AC302"/>
  <c r="AH302" s="1"/>
  <c r="F302" i="27" s="1"/>
  <c r="AG302" i="22"/>
  <c r="E302" i="27" s="1"/>
  <c r="AF302" i="22"/>
  <c r="D302" i="27" s="1"/>
  <c r="S300" i="22"/>
  <c r="AB300"/>
  <c r="AG300" s="1"/>
  <c r="E300" i="27" s="1"/>
  <c r="AA300" i="22"/>
  <c r="AF300"/>
  <c r="D300" i="27" s="1"/>
  <c r="S298" i="22"/>
  <c r="Z298"/>
  <c r="AE298" s="1"/>
  <c r="C298" i="27" s="1"/>
  <c r="AB298" i="22"/>
  <c r="Y298"/>
  <c r="AD298" s="1"/>
  <c r="B298" i="27" s="1"/>
  <c r="AA298" i="22"/>
  <c r="AF298" s="1"/>
  <c r="D298" i="27" s="1"/>
  <c r="AC298" i="22"/>
  <c r="AH298" s="1"/>
  <c r="F298" i="27" s="1"/>
  <c r="AG298" i="22"/>
  <c r="E298" i="27" s="1"/>
  <c r="Y296" i="22"/>
  <c r="AG296"/>
  <c r="E296" i="27" s="1"/>
  <c r="S296" i="22"/>
  <c r="AC296" s="1"/>
  <c r="AH296" s="1"/>
  <c r="F296" i="27" s="1"/>
  <c r="Z296" i="22"/>
  <c r="AE296" s="1"/>
  <c r="C296" i="27" s="1"/>
  <c r="AB296" i="22"/>
  <c r="AD296"/>
  <c r="B296" i="27" s="1"/>
  <c r="S294" i="22"/>
  <c r="Z294" s="1"/>
  <c r="AE294" s="1"/>
  <c r="C294" i="27" s="1"/>
  <c r="AB294" i="22"/>
  <c r="AA294"/>
  <c r="AF294" s="1"/>
  <c r="D294" i="27" s="1"/>
  <c r="AG294" i="22"/>
  <c r="E294" i="27" s="1"/>
  <c r="Y292" i="22"/>
  <c r="AG292"/>
  <c r="E292" i="27" s="1"/>
  <c r="S292" i="22"/>
  <c r="AC292" s="1"/>
  <c r="AH292" s="1"/>
  <c r="F292" i="27" s="1"/>
  <c r="Z292" i="22"/>
  <c r="AE292" s="1"/>
  <c r="C292" i="27" s="1"/>
  <c r="AB292" i="22"/>
  <c r="AD292"/>
  <c r="B292" i="27" s="1"/>
  <c r="S290" i="22"/>
  <c r="Z290" s="1"/>
  <c r="AE290" s="1"/>
  <c r="C290" i="27" s="1"/>
  <c r="AB290" i="22"/>
  <c r="AA290"/>
  <c r="AF290" s="1"/>
  <c r="D290" i="27" s="1"/>
  <c r="AG290" i="22"/>
  <c r="E290" i="27" s="1"/>
  <c r="S288" i="22"/>
  <c r="AB288" s="1"/>
  <c r="AG288" s="1"/>
  <c r="E288" i="27" s="1"/>
  <c r="AA288" i="22"/>
  <c r="AF288" s="1"/>
  <c r="D288" i="27" s="1"/>
  <c r="S286" i="22"/>
  <c r="Z286" s="1"/>
  <c r="AE286" s="1"/>
  <c r="C286" i="27" s="1"/>
  <c r="AB286" i="22"/>
  <c r="AA286"/>
  <c r="AF286" s="1"/>
  <c r="D286" i="27" s="1"/>
  <c r="AG286" i="22"/>
  <c r="E286" i="27" s="1"/>
  <c r="S284" i="22"/>
  <c r="AB284"/>
  <c r="AG284" s="1"/>
  <c r="E284" i="27" s="1"/>
  <c r="AA284" i="22"/>
  <c r="AF284" s="1"/>
  <c r="D284" i="27" s="1"/>
  <c r="S282" i="22"/>
  <c r="Z282" s="1"/>
  <c r="AE282" s="1"/>
  <c r="C282" i="27" s="1"/>
  <c r="AB282" i="22"/>
  <c r="AA282"/>
  <c r="AF282" s="1"/>
  <c r="D282" i="27" s="1"/>
  <c r="AG282" i="22"/>
  <c r="E282" i="27" s="1"/>
  <c r="S280" i="22"/>
  <c r="AB280"/>
  <c r="AG280" s="1"/>
  <c r="E280" i="27" s="1"/>
  <c r="AA280" i="22"/>
  <c r="AF280"/>
  <c r="D280" i="27" s="1"/>
  <c r="S278" i="22"/>
  <c r="Z278"/>
  <c r="AE278" s="1"/>
  <c r="C278" i="27" s="1"/>
  <c r="AB278" i="22"/>
  <c r="Y278"/>
  <c r="AD278" s="1"/>
  <c r="B278" i="27" s="1"/>
  <c r="AA278" i="22"/>
  <c r="AF278" s="1"/>
  <c r="D278" i="27" s="1"/>
  <c r="AC278" i="22"/>
  <c r="AH278" s="1"/>
  <c r="F278" i="27" s="1"/>
  <c r="AG278" i="22"/>
  <c r="E278" i="27" s="1"/>
  <c r="S276" i="22"/>
  <c r="AB276" s="1"/>
  <c r="AG276" s="1"/>
  <c r="E276" i="27" s="1"/>
  <c r="AA276" i="22"/>
  <c r="AF276" s="1"/>
  <c r="D276" i="27" s="1"/>
  <c r="S274" i="22"/>
  <c r="Z274"/>
  <c r="AE274" s="1"/>
  <c r="C274" i="27" s="1"/>
  <c r="AB274" i="22"/>
  <c r="Y274"/>
  <c r="AD274" s="1"/>
  <c r="B274" i="27" s="1"/>
  <c r="AA274" i="22"/>
  <c r="AF274" s="1"/>
  <c r="D274" i="27" s="1"/>
  <c r="AC274" i="22"/>
  <c r="AH274" s="1"/>
  <c r="F274" i="27" s="1"/>
  <c r="AG274" i="22"/>
  <c r="E274" i="27" s="1"/>
  <c r="S272" i="22"/>
  <c r="AB272" s="1"/>
  <c r="AG272" s="1"/>
  <c r="E272" i="27" s="1"/>
  <c r="AA272" i="22"/>
  <c r="AF272" s="1"/>
  <c r="D272" i="27" s="1"/>
  <c r="S270" i="22"/>
  <c r="Z270"/>
  <c r="AE270" s="1"/>
  <c r="C270" i="27" s="1"/>
  <c r="AB270" i="22"/>
  <c r="Y270"/>
  <c r="AD270" s="1"/>
  <c r="B270" i="27" s="1"/>
  <c r="AA270" i="22"/>
  <c r="AC270"/>
  <c r="AH270" s="1"/>
  <c r="F270" i="27" s="1"/>
  <c r="AG270" i="22"/>
  <c r="E270" i="27" s="1"/>
  <c r="AF270" i="22"/>
  <c r="D270" i="27" s="1"/>
  <c r="S268" i="22"/>
  <c r="AB268"/>
  <c r="AG268" s="1"/>
  <c r="E268" i="27" s="1"/>
  <c r="AA268" i="22"/>
  <c r="AF268"/>
  <c r="D268" i="27" s="1"/>
  <c r="S266" i="22"/>
  <c r="Z266"/>
  <c r="AE266" s="1"/>
  <c r="C266" i="27" s="1"/>
  <c r="AB266" i="22"/>
  <c r="Y266"/>
  <c r="AD266" s="1"/>
  <c r="B266" i="27" s="1"/>
  <c r="AA266" i="22"/>
  <c r="AF266" s="1"/>
  <c r="D266" i="27" s="1"/>
  <c r="AC266" i="22"/>
  <c r="AH266" s="1"/>
  <c r="F266" i="27" s="1"/>
  <c r="AG266" i="22"/>
  <c r="E266" i="27" s="1"/>
  <c r="S264" i="22"/>
  <c r="AB264" s="1"/>
  <c r="AG264" s="1"/>
  <c r="E264" i="27" s="1"/>
  <c r="AA264" i="22"/>
  <c r="AF264" s="1"/>
  <c r="D264" i="27" s="1"/>
  <c r="S262" i="22"/>
  <c r="Z262"/>
  <c r="AE262" s="1"/>
  <c r="C262" i="27" s="1"/>
  <c r="AB262" i="22"/>
  <c r="Y262"/>
  <c r="AD262" s="1"/>
  <c r="B262" i="27" s="1"/>
  <c r="AA262" i="22"/>
  <c r="AC262"/>
  <c r="AH262" s="1"/>
  <c r="F262" i="27" s="1"/>
  <c r="AG262" i="22"/>
  <c r="E262" i="27" s="1"/>
  <c r="AF262" i="22"/>
  <c r="D262" i="27" s="1"/>
  <c r="S260" i="22"/>
  <c r="AB260"/>
  <c r="AG260" s="1"/>
  <c r="E260" i="27" s="1"/>
  <c r="AA260" i="22"/>
  <c r="AF260"/>
  <c r="D260" i="27" s="1"/>
  <c r="S258" i="22"/>
  <c r="Z258"/>
  <c r="AE258" s="1"/>
  <c r="C258" i="27" s="1"/>
  <c r="AB258" i="22"/>
  <c r="Y258"/>
  <c r="AD258" s="1"/>
  <c r="B258" i="27" s="1"/>
  <c r="AA258" i="22"/>
  <c r="AF258" s="1"/>
  <c r="D258" i="27" s="1"/>
  <c r="AC258" i="22"/>
  <c r="AH258" s="1"/>
  <c r="F258" i="27" s="1"/>
  <c r="AG258" i="22"/>
  <c r="E258" i="27" s="1"/>
  <c r="S256" i="22"/>
  <c r="AB256" s="1"/>
  <c r="AG256" s="1"/>
  <c r="E256" i="27" s="1"/>
  <c r="AA256" i="22"/>
  <c r="AF256" s="1"/>
  <c r="D256" i="27" s="1"/>
  <c r="S254" i="22"/>
  <c r="Z254" s="1"/>
  <c r="AE254" s="1"/>
  <c r="C254" i="27" s="1"/>
  <c r="AB254" i="22"/>
  <c r="AA254"/>
  <c r="AF254" s="1"/>
  <c r="D254" i="27" s="1"/>
  <c r="AG254" i="22"/>
  <c r="E254" i="27" s="1"/>
  <c r="S252" i="22"/>
  <c r="AB252"/>
  <c r="AG252" s="1"/>
  <c r="E252" i="27" s="1"/>
  <c r="AA252" i="22"/>
  <c r="AF252" s="1"/>
  <c r="D252" i="27" s="1"/>
  <c r="S250" i="22"/>
  <c r="Z250" s="1"/>
  <c r="AE250" s="1"/>
  <c r="C250" i="27" s="1"/>
  <c r="AB250" i="22"/>
  <c r="AG250" s="1"/>
  <c r="E250" i="27" s="1"/>
  <c r="AA250" i="22"/>
  <c r="AF250" s="1"/>
  <c r="D250" i="27" s="1"/>
  <c r="S248" i="22"/>
  <c r="AB248" s="1"/>
  <c r="AG248" s="1"/>
  <c r="E248" i="27" s="1"/>
  <c r="AA248" i="22"/>
  <c r="AF248" s="1"/>
  <c r="D248" i="27" s="1"/>
  <c r="S246" i="22"/>
  <c r="Z246" s="1"/>
  <c r="AE246" s="1"/>
  <c r="C246" i="27" s="1"/>
  <c r="AB246" i="22"/>
  <c r="AA246"/>
  <c r="AF246" s="1"/>
  <c r="D246" i="27" s="1"/>
  <c r="AG246" i="22"/>
  <c r="E246" i="27" s="1"/>
  <c r="S244" i="22"/>
  <c r="Y244" s="1"/>
  <c r="AD244" s="1"/>
  <c r="B244" i="27" s="1"/>
  <c r="AB244" i="22"/>
  <c r="AG244"/>
  <c r="E244" i="27" s="1"/>
  <c r="S242" i="22"/>
  <c r="Z242"/>
  <c r="AE242" s="1"/>
  <c r="C242" i="27" s="1"/>
  <c r="AB242" i="22"/>
  <c r="Y242"/>
  <c r="AD242" s="1"/>
  <c r="B242" i="27" s="1"/>
  <c r="AA242" i="22"/>
  <c r="AF242" s="1"/>
  <c r="D242" i="27" s="1"/>
  <c r="AC242" i="22"/>
  <c r="AH242" s="1"/>
  <c r="F242" i="27" s="1"/>
  <c r="AG242" i="22"/>
  <c r="E242" i="27" s="1"/>
  <c r="S240" i="22"/>
  <c r="AB240" s="1"/>
  <c r="AG240" s="1"/>
  <c r="E240" i="27" s="1"/>
  <c r="AA240" i="22"/>
  <c r="AF240" s="1"/>
  <c r="D240" i="27" s="1"/>
  <c r="S238" i="22"/>
  <c r="Z238"/>
  <c r="AE238" s="1"/>
  <c r="C238" i="27" s="1"/>
  <c r="AB238" i="22"/>
  <c r="Y238"/>
  <c r="AD238" s="1"/>
  <c r="B238" i="27" s="1"/>
  <c r="AA238" i="22"/>
  <c r="AF238" s="1"/>
  <c r="D238" i="27" s="1"/>
  <c r="AC238" i="22"/>
  <c r="AH238" s="1"/>
  <c r="F238" i="27" s="1"/>
  <c r="AG238" i="22"/>
  <c r="E238" i="27" s="1"/>
  <c r="S236" i="22"/>
  <c r="AB236" s="1"/>
  <c r="AG236" s="1"/>
  <c r="E236" i="27" s="1"/>
  <c r="S234" i="22"/>
  <c r="Z234"/>
  <c r="AE234" s="1"/>
  <c r="C234" i="27" s="1"/>
  <c r="AB234" i="22"/>
  <c r="Y234"/>
  <c r="AD234" s="1"/>
  <c r="B234" i="27" s="1"/>
  <c r="AA234" i="22"/>
  <c r="AF234" s="1"/>
  <c r="D234" i="27" s="1"/>
  <c r="AC234" i="22"/>
  <c r="AH234" s="1"/>
  <c r="F234" i="27" s="1"/>
  <c r="AG234" i="22"/>
  <c r="E234" i="27" s="1"/>
  <c r="S232" i="22"/>
  <c r="AB232" s="1"/>
  <c r="AG232" s="1"/>
  <c r="E232" i="27" s="1"/>
  <c r="S230" i="22"/>
  <c r="Z230"/>
  <c r="AE230" s="1"/>
  <c r="C230" i="27" s="1"/>
  <c r="AB230" i="22"/>
  <c r="Y230"/>
  <c r="AD230" s="1"/>
  <c r="B230" i="27" s="1"/>
  <c r="AA230" i="22"/>
  <c r="AF230" s="1"/>
  <c r="D230" i="27" s="1"/>
  <c r="AC230" i="22"/>
  <c r="AH230" s="1"/>
  <c r="F230" i="27" s="1"/>
  <c r="AG230" i="22"/>
  <c r="E230" i="27" s="1"/>
  <c r="S228" i="22"/>
  <c r="AB228" s="1"/>
  <c r="AG228" s="1"/>
  <c r="E228" i="27" s="1"/>
  <c r="S226" i="22"/>
  <c r="Z226"/>
  <c r="AE226" s="1"/>
  <c r="C226" i="27" s="1"/>
  <c r="AB226" i="22"/>
  <c r="Y226"/>
  <c r="AD226" s="1"/>
  <c r="B226" i="27" s="1"/>
  <c r="AA226" i="22"/>
  <c r="AF226" s="1"/>
  <c r="D226" i="27" s="1"/>
  <c r="AC226" i="22"/>
  <c r="AH226" s="1"/>
  <c r="F226" i="27" s="1"/>
  <c r="AG226" i="22"/>
  <c r="E226" i="27" s="1"/>
  <c r="S224" i="22"/>
  <c r="AC224" s="1"/>
  <c r="AH224" s="1"/>
  <c r="F224" i="27" s="1"/>
  <c r="S222" i="22"/>
  <c r="Z222"/>
  <c r="AE222" s="1"/>
  <c r="C222" i="27" s="1"/>
  <c r="AB222" i="22"/>
  <c r="Y222"/>
  <c r="AD222" s="1"/>
  <c r="B222" i="27" s="1"/>
  <c r="AA222" i="22"/>
  <c r="AF222" s="1"/>
  <c r="D222" i="27" s="1"/>
  <c r="AC222" i="22"/>
  <c r="AH222" s="1"/>
  <c r="F222" i="27" s="1"/>
  <c r="AG222" i="22"/>
  <c r="E222" i="27" s="1"/>
  <c r="S220" i="22"/>
  <c r="AB220" s="1"/>
  <c r="AG220" s="1"/>
  <c r="E220" i="27" s="1"/>
  <c r="S218" i="22"/>
  <c r="Z218"/>
  <c r="AE218" s="1"/>
  <c r="C218" i="27" s="1"/>
  <c r="AB218" i="22"/>
  <c r="Y218"/>
  <c r="AD218" s="1"/>
  <c r="B218" i="27" s="1"/>
  <c r="AA218" i="22"/>
  <c r="AF218" s="1"/>
  <c r="D218" i="27" s="1"/>
  <c r="AC218" i="22"/>
  <c r="AH218" s="1"/>
  <c r="F218" i="27" s="1"/>
  <c r="AG218" i="22"/>
  <c r="E218" i="27" s="1"/>
  <c r="S216" i="22"/>
  <c r="AB216" s="1"/>
  <c r="AG216" s="1"/>
  <c r="E216" i="27" s="1"/>
  <c r="S214" i="22"/>
  <c r="Z214"/>
  <c r="AE214" s="1"/>
  <c r="C214" i="27" s="1"/>
  <c r="AB214" i="22"/>
  <c r="Y214"/>
  <c r="AD214" s="1"/>
  <c r="B214" i="27" s="1"/>
  <c r="AA214" i="22"/>
  <c r="AF214" s="1"/>
  <c r="D214" i="27" s="1"/>
  <c r="AC214" i="22"/>
  <c r="AH214" s="1"/>
  <c r="F214" i="27" s="1"/>
  <c r="AG214" i="22"/>
  <c r="E214" i="27" s="1"/>
  <c r="S212" i="22"/>
  <c r="AB212" s="1"/>
  <c r="AG212" s="1"/>
  <c r="E212" i="27" s="1"/>
  <c r="S210" i="22"/>
  <c r="Z210" s="1"/>
  <c r="AE210" s="1"/>
  <c r="C210" i="27" s="1"/>
  <c r="AB210" i="22"/>
  <c r="AA210"/>
  <c r="AF210" s="1"/>
  <c r="D210" i="27" s="1"/>
  <c r="AG210" i="22"/>
  <c r="E210" i="27" s="1"/>
  <c r="S208" i="22"/>
  <c r="AB208" s="1"/>
  <c r="AG208" s="1"/>
  <c r="E208" i="27" s="1"/>
  <c r="S206" i="22"/>
  <c r="Z206" s="1"/>
  <c r="AE206" s="1"/>
  <c r="C206" i="27" s="1"/>
  <c r="AB206" i="22"/>
  <c r="AA206"/>
  <c r="AF206" s="1"/>
  <c r="D206" i="27" s="1"/>
  <c r="AG206" i="22"/>
  <c r="E206" i="27" s="1"/>
  <c r="S204" i="22"/>
  <c r="AB204" s="1"/>
  <c r="AG204" s="1"/>
  <c r="E204" i="27" s="1"/>
  <c r="S202" i="22"/>
  <c r="Z202" s="1"/>
  <c r="AE202" s="1"/>
  <c r="C202" i="27" s="1"/>
  <c r="AB202" i="22"/>
  <c r="AA202"/>
  <c r="AF202" s="1"/>
  <c r="D202" i="27" s="1"/>
  <c r="AG202" i="22"/>
  <c r="E202" i="27" s="1"/>
  <c r="S200" i="22"/>
  <c r="AC200" s="1"/>
  <c r="AH200" s="1"/>
  <c r="F200" i="27" s="1"/>
  <c r="AA198" i="22"/>
  <c r="AF198" s="1"/>
  <c r="D198" i="27" s="1"/>
  <c r="S198" i="22"/>
  <c r="AB198"/>
  <c r="AG198" s="1"/>
  <c r="E198" i="27" s="1"/>
  <c r="AC198" i="22"/>
  <c r="AH198" s="1"/>
  <c r="F198" i="27" s="1"/>
  <c r="S196" i="22"/>
  <c r="AA196" s="1"/>
  <c r="AF196" s="1"/>
  <c r="D196" i="27" s="1"/>
  <c r="Z196" i="22"/>
  <c r="AE196" s="1"/>
  <c r="C196" i="27" s="1"/>
  <c r="S194" i="22"/>
  <c r="Y194"/>
  <c r="AD194" s="1"/>
  <c r="B194" i="27" s="1"/>
  <c r="AA194" i="22"/>
  <c r="AC194"/>
  <c r="AH194" s="1"/>
  <c r="F194" i="27" s="1"/>
  <c r="Z194" i="22"/>
  <c r="AE194" s="1"/>
  <c r="C194" i="27" s="1"/>
  <c r="AB194" i="22"/>
  <c r="AG194" s="1"/>
  <c r="E194" i="27" s="1"/>
  <c r="AF194" i="22"/>
  <c r="D194" i="27" s="1"/>
  <c r="S192" i="22"/>
  <c r="AB192" s="1"/>
  <c r="AG192" s="1"/>
  <c r="E192" i="27" s="1"/>
  <c r="Y192" i="22"/>
  <c r="AD192" s="1"/>
  <c r="B192" i="27" s="1"/>
  <c r="S190" i="22"/>
  <c r="AB190"/>
  <c r="AG190" s="1"/>
  <c r="E190" i="27" s="1"/>
  <c r="Z190" i="22"/>
  <c r="AE190" s="1"/>
  <c r="C190" i="27" s="1"/>
  <c r="AC190" i="22"/>
  <c r="AH190" s="1"/>
  <c r="F190" i="27" s="1"/>
  <c r="Y190" i="22"/>
  <c r="AD190" s="1"/>
  <c r="B190" i="27" s="1"/>
  <c r="AA190" i="22"/>
  <c r="AF190" s="1"/>
  <c r="D190" i="27" s="1"/>
  <c r="S188" i="22"/>
  <c r="Y188"/>
  <c r="AD188" s="1"/>
  <c r="B188" i="27" s="1"/>
  <c r="AA188" i="22"/>
  <c r="AC188"/>
  <c r="AH188" s="1"/>
  <c r="F188" i="27" s="1"/>
  <c r="Z188" i="22"/>
  <c r="AE188" s="1"/>
  <c r="C188" i="27" s="1"/>
  <c r="AB188" i="22"/>
  <c r="AG188" s="1"/>
  <c r="E188" i="27" s="1"/>
  <c r="AF188" i="22"/>
  <c r="D188" i="27" s="1"/>
  <c r="S186" i="22"/>
  <c r="AA186" s="1"/>
  <c r="AF186" s="1"/>
  <c r="D186" i="27" s="1"/>
  <c r="Z186" i="22"/>
  <c r="AE186" s="1"/>
  <c r="C186" i="27" s="1"/>
  <c r="S184" i="22"/>
  <c r="Y184"/>
  <c r="AD184" s="1"/>
  <c r="B184" i="27" s="1"/>
  <c r="AA184" i="22"/>
  <c r="AC184"/>
  <c r="AH184" s="1"/>
  <c r="F184" i="27" s="1"/>
  <c r="Z184" i="22"/>
  <c r="AE184" s="1"/>
  <c r="C184" i="27" s="1"/>
  <c r="AB184" i="22"/>
  <c r="AG184" s="1"/>
  <c r="E184" i="27" s="1"/>
  <c r="AF184" i="22"/>
  <c r="D184" i="27" s="1"/>
  <c r="S182" i="22"/>
  <c r="AB182" s="1"/>
  <c r="AG182" s="1"/>
  <c r="E182" i="27" s="1"/>
  <c r="Y182" i="22"/>
  <c r="AD182" s="1"/>
  <c r="B182" i="27" s="1"/>
  <c r="S180" i="22"/>
  <c r="Y180"/>
  <c r="AD180" s="1"/>
  <c r="B180" i="27" s="1"/>
  <c r="AA180" i="22"/>
  <c r="AC180"/>
  <c r="AH180" s="1"/>
  <c r="F180" i="27" s="1"/>
  <c r="Z180" i="22"/>
  <c r="AE180" s="1"/>
  <c r="C180" i="27" s="1"/>
  <c r="AB180" i="22"/>
  <c r="AG180" s="1"/>
  <c r="E180" i="27" s="1"/>
  <c r="AF180" i="22"/>
  <c r="D180" i="27" s="1"/>
  <c r="S178" i="22"/>
  <c r="AB178" s="1"/>
  <c r="AG178" s="1"/>
  <c r="E178" i="27" s="1"/>
  <c r="Y178" i="22"/>
  <c r="AD178" s="1"/>
  <c r="B178" i="27" s="1"/>
  <c r="S176" i="22"/>
  <c r="AC176"/>
  <c r="AH176" s="1"/>
  <c r="F176" i="27" s="1"/>
  <c r="AA176" i="22"/>
  <c r="AF176" s="1"/>
  <c r="D176" i="27" s="1"/>
  <c r="S174" i="22"/>
  <c r="AA174" s="1"/>
  <c r="AF174" s="1"/>
  <c r="D174" i="27" s="1"/>
  <c r="S172" i="22"/>
  <c r="AA172" s="1"/>
  <c r="AF172" s="1"/>
  <c r="D172" i="27" s="1"/>
  <c r="Y172" i="22"/>
  <c r="AD172" s="1"/>
  <c r="B172" i="27" s="1"/>
  <c r="S170" i="22"/>
  <c r="AA170" s="1"/>
  <c r="AF170" s="1"/>
  <c r="D170" i="27" s="1"/>
  <c r="Y170" i="22"/>
  <c r="AD170" s="1"/>
  <c r="B170" i="27" s="1"/>
  <c r="S168" i="22"/>
  <c r="AA168"/>
  <c r="AF168" s="1"/>
  <c r="D168" i="27" s="1"/>
  <c r="Y168" i="22"/>
  <c r="AD168" s="1"/>
  <c r="B168" i="27" s="1"/>
  <c r="S166" i="22"/>
  <c r="AA166" s="1"/>
  <c r="AF166" s="1"/>
  <c r="D166" i="27" s="1"/>
  <c r="S164" i="22"/>
  <c r="Z164" s="1"/>
  <c r="AE164" s="1"/>
  <c r="C164" i="27" s="1"/>
  <c r="AB164" i="22"/>
  <c r="AG164" s="1"/>
  <c r="E164" i="27" s="1"/>
  <c r="Y164" i="22"/>
  <c r="AD164" s="1"/>
  <c r="B164" i="27" s="1"/>
  <c r="AC164" i="22"/>
  <c r="AH164" s="1"/>
  <c r="F164" i="27" s="1"/>
  <c r="S162" i="22"/>
  <c r="AB162" s="1"/>
  <c r="AG162" s="1"/>
  <c r="E162" i="27" s="1"/>
  <c r="AA160" i="22"/>
  <c r="AF160" s="1"/>
  <c r="D160" i="27" s="1"/>
  <c r="S160" i="22"/>
  <c r="Z160"/>
  <c r="AE160" s="1"/>
  <c r="C160" i="27" s="1"/>
  <c r="AB160" i="22"/>
  <c r="AG160"/>
  <c r="E160" i="27" s="1"/>
  <c r="S158" i="22"/>
  <c r="AC158" s="1"/>
  <c r="AH158" s="1"/>
  <c r="F158" i="27" s="1"/>
  <c r="S156" i="22"/>
  <c r="AB156" s="1"/>
  <c r="AG156" s="1"/>
  <c r="E156" i="27" s="1"/>
  <c r="S154" i="22"/>
  <c r="AB154"/>
  <c r="AG154" s="1"/>
  <c r="E154" i="27" s="1"/>
  <c r="AA154" i="22"/>
  <c r="AF154" s="1"/>
  <c r="D154" i="27" s="1"/>
  <c r="S152" i="22"/>
  <c r="Z152" s="1"/>
  <c r="AE152" s="1"/>
  <c r="C152" i="27" s="1"/>
  <c r="AB152" i="22"/>
  <c r="AG152" s="1"/>
  <c r="E152" i="27" s="1"/>
  <c r="Y152" i="22"/>
  <c r="AD152" s="1"/>
  <c r="B152" i="27" s="1"/>
  <c r="AC152" i="22"/>
  <c r="AH152" s="1"/>
  <c r="F152" i="27" s="1"/>
  <c r="S150" i="22"/>
  <c r="AB150" s="1"/>
  <c r="AG150" s="1"/>
  <c r="E150" i="27" s="1"/>
  <c r="AA150" i="22"/>
  <c r="AF150" s="1"/>
  <c r="D150" i="27" s="1"/>
  <c r="S148" i="22"/>
  <c r="Z148"/>
  <c r="AE148" s="1"/>
  <c r="C148" i="27" s="1"/>
  <c r="AB148" i="22"/>
  <c r="AD148"/>
  <c r="B148" i="27" s="1"/>
  <c r="Y148" i="22"/>
  <c r="AA148"/>
  <c r="AF148" s="1"/>
  <c r="D148" i="27" s="1"/>
  <c r="AC148" i="22"/>
  <c r="AH148" s="1"/>
  <c r="F148" i="27" s="1"/>
  <c r="AG148" i="22"/>
  <c r="E148" i="27" s="1"/>
  <c r="S146" i="22"/>
  <c r="AB146"/>
  <c r="AG146" s="1"/>
  <c r="E146" i="27" s="1"/>
  <c r="Y146" i="22"/>
  <c r="AD146" s="1"/>
  <c r="B146" i="27" s="1"/>
  <c r="AC146" i="22"/>
  <c r="AH146" s="1"/>
  <c r="F146" i="27" s="1"/>
  <c r="S144" i="22"/>
  <c r="Z144" s="1"/>
  <c r="AE144" s="1"/>
  <c r="C144" i="27" s="1"/>
  <c r="AB144" i="22"/>
  <c r="AG144" s="1"/>
  <c r="E144" i="27" s="1"/>
  <c r="Y144" i="22"/>
  <c r="AD144" s="1"/>
  <c r="B144" i="27" s="1"/>
  <c r="AC144" i="22"/>
  <c r="AH144" s="1"/>
  <c r="F144" i="27" s="1"/>
  <c r="S142" i="22"/>
  <c r="AA142" s="1"/>
  <c r="AF142" s="1"/>
  <c r="D142" i="27" s="1"/>
  <c r="S140" i="22"/>
  <c r="Z140" s="1"/>
  <c r="AE140" s="1"/>
  <c r="C140" i="27" s="1"/>
  <c r="AB140" i="22"/>
  <c r="AA140"/>
  <c r="AF140" s="1"/>
  <c r="D140" i="27" s="1"/>
  <c r="AG140" i="22"/>
  <c r="E140" i="27" s="1"/>
  <c r="S138" i="22"/>
  <c r="AB138" s="1"/>
  <c r="AG138" s="1"/>
  <c r="E138" i="27" s="1"/>
  <c r="S136" i="22"/>
  <c r="Z136" s="1"/>
  <c r="AE136" s="1"/>
  <c r="C136" i="27" s="1"/>
  <c r="AB136" i="22"/>
  <c r="AA136"/>
  <c r="AF136" s="1"/>
  <c r="D136" i="27" s="1"/>
  <c r="AG136" i="22"/>
  <c r="E136" i="27" s="1"/>
  <c r="S134" i="22"/>
  <c r="AB134" s="1"/>
  <c r="AG134" s="1"/>
  <c r="E134" i="27" s="1"/>
  <c r="S132" i="22"/>
  <c r="Z132" s="1"/>
  <c r="AE132" s="1"/>
  <c r="C132" i="27" s="1"/>
  <c r="AB132" i="22"/>
  <c r="AA132"/>
  <c r="AF132" s="1"/>
  <c r="D132" i="27" s="1"/>
  <c r="AG132" i="22"/>
  <c r="E132" i="27" s="1"/>
  <c r="S130" i="22"/>
  <c r="AB130" s="1"/>
  <c r="AG130" s="1"/>
  <c r="E130" i="27" s="1"/>
  <c r="S128" i="22"/>
  <c r="Z128" s="1"/>
  <c r="AE128" s="1"/>
  <c r="C128" i="27" s="1"/>
  <c r="AB128" i="22"/>
  <c r="AA128"/>
  <c r="AF128" s="1"/>
  <c r="D128" i="27" s="1"/>
  <c r="AG128" i="22"/>
  <c r="E128" i="27" s="1"/>
  <c r="S126" i="22"/>
  <c r="AB126" s="1"/>
  <c r="AG126" s="1"/>
  <c r="E126" i="27" s="1"/>
  <c r="AC126" i="22"/>
  <c r="AH126" s="1"/>
  <c r="F126" i="27" s="1"/>
  <c r="S124" i="22"/>
  <c r="Z124"/>
  <c r="AE124" s="1"/>
  <c r="C124" i="27" s="1"/>
  <c r="AB124" i="22"/>
  <c r="Y124"/>
  <c r="AD124" s="1"/>
  <c r="B124" i="27" s="1"/>
  <c r="AA124" i="22"/>
  <c r="AF124" s="1"/>
  <c r="D124" i="27" s="1"/>
  <c r="AC124" i="22"/>
  <c r="AH124" s="1"/>
  <c r="F124" i="27" s="1"/>
  <c r="AG124" i="22"/>
  <c r="E124" i="27" s="1"/>
  <c r="S122" i="22"/>
  <c r="Z122" s="1"/>
  <c r="AE122" s="1"/>
  <c r="C122" i="27" s="1"/>
  <c r="AA122" i="22"/>
  <c r="AF122" s="1"/>
  <c r="D122" i="27" s="1"/>
  <c r="AA120" i="22"/>
  <c r="AF120" s="1"/>
  <c r="D120" i="27" s="1"/>
  <c r="S120" i="22"/>
  <c r="Z120"/>
  <c r="AE120" s="1"/>
  <c r="C120" i="27" s="1"/>
  <c r="AB120" i="22"/>
  <c r="AG120"/>
  <c r="E120" i="27" s="1"/>
  <c r="S118" i="22"/>
  <c r="AB118"/>
  <c r="AG118" s="1"/>
  <c r="E118" i="27" s="1"/>
  <c r="AA118" i="22"/>
  <c r="AF118" s="1"/>
  <c r="D118" i="27" s="1"/>
  <c r="S116" i="22"/>
  <c r="Z116" s="1"/>
  <c r="AE116" s="1"/>
  <c r="C116" i="27" s="1"/>
  <c r="AB116" i="22"/>
  <c r="AG116" s="1"/>
  <c r="E116" i="27" s="1"/>
  <c r="Y116" i="22"/>
  <c r="AD116" s="1"/>
  <c r="B116" i="27" s="1"/>
  <c r="AC116" i="22"/>
  <c r="AH116" s="1"/>
  <c r="F116" i="27" s="1"/>
  <c r="S114" i="22"/>
  <c r="AB114" s="1"/>
  <c r="AG114" s="1"/>
  <c r="E114" i="27" s="1"/>
  <c r="AA114" i="22"/>
  <c r="AF114" s="1"/>
  <c r="D114" i="27" s="1"/>
  <c r="AG112" i="22"/>
  <c r="E112" i="27" s="1"/>
  <c r="S112" i="22"/>
  <c r="AA112" s="1"/>
  <c r="AF112" s="1"/>
  <c r="D112" i="27" s="1"/>
  <c r="Z112" i="22"/>
  <c r="AE112" s="1"/>
  <c r="C112" i="27" s="1"/>
  <c r="AB112" i="22"/>
  <c r="S110"/>
  <c r="AB110" s="1"/>
  <c r="AG110" s="1"/>
  <c r="E110" i="27" s="1"/>
  <c r="S108" i="22"/>
  <c r="Z108" s="1"/>
  <c r="AE108" s="1"/>
  <c r="C108" i="27" s="1"/>
  <c r="AB108" i="22"/>
  <c r="AA108"/>
  <c r="AF108" s="1"/>
  <c r="D108" i="27" s="1"/>
  <c r="AG108" i="22"/>
  <c r="E108" i="27" s="1"/>
  <c r="S106" i="22"/>
  <c r="AB106" s="1"/>
  <c r="AG106" s="1"/>
  <c r="E106" i="27" s="1"/>
  <c r="S104" i="22"/>
  <c r="Z104" s="1"/>
  <c r="AE104" s="1"/>
  <c r="C104" i="27" s="1"/>
  <c r="AB104" i="22"/>
  <c r="AA104"/>
  <c r="AF104" s="1"/>
  <c r="D104" i="27" s="1"/>
  <c r="AG104" i="22"/>
  <c r="E104" i="27" s="1"/>
  <c r="S102" i="22"/>
  <c r="AB102" s="1"/>
  <c r="AG102" s="1"/>
  <c r="E102" i="27" s="1"/>
  <c r="S100" i="22"/>
  <c r="Z100" s="1"/>
  <c r="AE100" s="1"/>
  <c r="C100" i="27" s="1"/>
  <c r="AB100" i="22"/>
  <c r="AA100"/>
  <c r="AF100" s="1"/>
  <c r="D100" i="27" s="1"/>
  <c r="AG100" i="22"/>
  <c r="E100" i="27" s="1"/>
  <c r="S98" i="22"/>
  <c r="AB98" s="1"/>
  <c r="AG98" s="1"/>
  <c r="E98" i="27" s="1"/>
  <c r="AA96" i="22"/>
  <c r="AF96" s="1"/>
  <c r="D96" i="27" s="1"/>
  <c r="S96" i="22"/>
  <c r="AB96"/>
  <c r="AG96" s="1"/>
  <c r="E96" i="27" s="1"/>
  <c r="AC96" i="22"/>
  <c r="AH96" s="1"/>
  <c r="F96" i="27" s="1"/>
  <c r="S94" i="22"/>
  <c r="AB94" s="1"/>
  <c r="AG94" s="1"/>
  <c r="E94" i="27" s="1"/>
  <c r="AA94" i="22"/>
  <c r="AF94" s="1"/>
  <c r="D94" i="27" s="1"/>
  <c r="S92" i="22"/>
  <c r="Z92"/>
  <c r="AE92" s="1"/>
  <c r="C92" i="27" s="1"/>
  <c r="AB92" i="22"/>
  <c r="AD92"/>
  <c r="B92" i="27" s="1"/>
  <c r="Y92" i="22"/>
  <c r="AA92"/>
  <c r="AF92" s="1"/>
  <c r="D92" i="27" s="1"/>
  <c r="AC92" i="22"/>
  <c r="AH92" s="1"/>
  <c r="F92" i="27" s="1"/>
  <c r="AG92" i="22"/>
  <c r="E92" i="27" s="1"/>
  <c r="S90" i="22"/>
  <c r="AB90"/>
  <c r="AG90" s="1"/>
  <c r="E90" i="27" s="1"/>
  <c r="Y90" i="22"/>
  <c r="AD90" s="1"/>
  <c r="B90" i="27" s="1"/>
  <c r="AC90" i="22"/>
  <c r="AH90" s="1"/>
  <c r="F90" i="27" s="1"/>
  <c r="S88" i="22"/>
  <c r="Z88" s="1"/>
  <c r="AE88" s="1"/>
  <c r="C88" i="27" s="1"/>
  <c r="AB88" i="22"/>
  <c r="AG88" s="1"/>
  <c r="E88" i="27" s="1"/>
  <c r="Y88" i="22"/>
  <c r="AD88" s="1"/>
  <c r="B88" i="27" s="1"/>
  <c r="AC88" i="22"/>
  <c r="AH88" s="1"/>
  <c r="F88" i="27" s="1"/>
  <c r="S86" i="22"/>
  <c r="AB86" s="1"/>
  <c r="AG86" s="1"/>
  <c r="E86" i="27" s="1"/>
  <c r="S84" i="22"/>
  <c r="Z84" s="1"/>
  <c r="AE84" s="1"/>
  <c r="C84" i="27" s="1"/>
  <c r="AB84" i="22"/>
  <c r="AA84"/>
  <c r="AF84" s="1"/>
  <c r="D84" i="27" s="1"/>
  <c r="AG84" i="22"/>
  <c r="E84" i="27" s="1"/>
  <c r="S82" i="22"/>
  <c r="AB82" s="1"/>
  <c r="AG82" s="1"/>
  <c r="E82" i="27" s="1"/>
  <c r="AA82" i="22"/>
  <c r="AF82" s="1"/>
  <c r="D82" i="27" s="1"/>
  <c r="S80" i="22"/>
  <c r="Z80"/>
  <c r="AE80" s="1"/>
  <c r="C80" i="27" s="1"/>
  <c r="AB80" i="22"/>
  <c r="Y80"/>
  <c r="AD80" s="1"/>
  <c r="B80" i="27" s="1"/>
  <c r="AA80" i="22"/>
  <c r="AF80" s="1"/>
  <c r="D80" i="27" s="1"/>
  <c r="AC80" i="22"/>
  <c r="AH80" s="1"/>
  <c r="F80" i="27" s="1"/>
  <c r="AG80" i="22"/>
  <c r="E80" i="27" s="1"/>
  <c r="S78" i="22"/>
  <c r="AB78" s="1"/>
  <c r="AG78" s="1"/>
  <c r="E78" i="27" s="1"/>
  <c r="AA78" i="22"/>
  <c r="AF78" s="1"/>
  <c r="D78" i="27" s="1"/>
  <c r="S76" i="22"/>
  <c r="Z76"/>
  <c r="AE76" s="1"/>
  <c r="C76" i="27" s="1"/>
  <c r="AB76" i="22"/>
  <c r="AD76"/>
  <c r="B76" i="27" s="1"/>
  <c r="Y76" i="22"/>
  <c r="AA76"/>
  <c r="AF76" s="1"/>
  <c r="D76" i="27" s="1"/>
  <c r="AC76" i="22"/>
  <c r="AH76" s="1"/>
  <c r="F76" i="27" s="1"/>
  <c r="AG76" i="22"/>
  <c r="E76" i="27" s="1"/>
  <c r="S74" i="22"/>
  <c r="AB74"/>
  <c r="AG74" s="1"/>
  <c r="E74" i="27" s="1"/>
  <c r="Y74" i="22"/>
  <c r="AD74" s="1"/>
  <c r="B74" i="27" s="1"/>
  <c r="AA74" i="22"/>
  <c r="AF74" s="1"/>
  <c r="D74" i="27" s="1"/>
  <c r="AC74" i="22"/>
  <c r="AH74"/>
  <c r="F74" i="27" s="1"/>
  <c r="S72" i="22"/>
  <c r="Z72"/>
  <c r="AE72" s="1"/>
  <c r="C72" i="27" s="1"/>
  <c r="AB72" i="22"/>
  <c r="Y72"/>
  <c r="AD72" s="1"/>
  <c r="B72" i="27" s="1"/>
  <c r="AA72" i="22"/>
  <c r="AF72" s="1"/>
  <c r="D72" i="27" s="1"/>
  <c r="AC72" i="22"/>
  <c r="AH72" s="1"/>
  <c r="F72" i="27" s="1"/>
  <c r="AG72" i="22"/>
  <c r="E72" i="27" s="1"/>
  <c r="S70" i="22"/>
  <c r="Z70" s="1"/>
  <c r="AE70" s="1"/>
  <c r="C70" i="27" s="1"/>
  <c r="AA70" i="22"/>
  <c r="AF70" s="1"/>
  <c r="D70" i="27" s="1"/>
  <c r="S68" i="22"/>
  <c r="Z68"/>
  <c r="AE68" s="1"/>
  <c r="C68" i="27" s="1"/>
  <c r="AB68" i="22"/>
  <c r="Y68"/>
  <c r="AD68" s="1"/>
  <c r="B68" i="27" s="1"/>
  <c r="AA68" i="22"/>
  <c r="AF68" s="1"/>
  <c r="D68" i="27" s="1"/>
  <c r="AC68" i="22"/>
  <c r="AH68" s="1"/>
  <c r="F68" i="27" s="1"/>
  <c r="AG68" i="22"/>
  <c r="E68" i="27" s="1"/>
  <c r="S66" i="22"/>
  <c r="Z66" s="1"/>
  <c r="AE66" s="1"/>
  <c r="C66" i="27" s="1"/>
  <c r="AA66" i="22"/>
  <c r="AF66" s="1"/>
  <c r="D66" i="27" s="1"/>
  <c r="S64" i="22"/>
  <c r="Z64" s="1"/>
  <c r="AE64" s="1"/>
  <c r="C64" i="27" s="1"/>
  <c r="AB64" i="22"/>
  <c r="AA64"/>
  <c r="AF64" s="1"/>
  <c r="D64" i="27" s="1"/>
  <c r="AG64" i="22"/>
  <c r="E64" i="27" s="1"/>
  <c r="S62" i="22"/>
  <c r="Z62" s="1"/>
  <c r="AE62" s="1"/>
  <c r="C62" i="27" s="1"/>
  <c r="AB62" i="22"/>
  <c r="AG62" s="1"/>
  <c r="E62" i="27" s="1"/>
  <c r="AA62" i="22"/>
  <c r="AF62" s="1"/>
  <c r="D62" i="27" s="1"/>
  <c r="S60" i="22"/>
  <c r="Z60" s="1"/>
  <c r="AE60" s="1"/>
  <c r="C60" i="27" s="1"/>
  <c r="AB60" i="22"/>
  <c r="AA60"/>
  <c r="AF60" s="1"/>
  <c r="D60" i="27" s="1"/>
  <c r="AG60" i="22"/>
  <c r="E60" i="27" s="1"/>
  <c r="S58" i="22"/>
  <c r="Z58" s="1"/>
  <c r="AE58" s="1"/>
  <c r="C58" i="27" s="1"/>
  <c r="AB58" i="22"/>
  <c r="AG58" s="1"/>
  <c r="E58" i="27" s="1"/>
  <c r="AA58" i="22"/>
  <c r="AF58" s="1"/>
  <c r="D58" i="27" s="1"/>
  <c r="S56" i="22"/>
  <c r="Z56" s="1"/>
  <c r="AE56" s="1"/>
  <c r="C56" i="27" s="1"/>
  <c r="AB56" i="22"/>
  <c r="AG56" s="1"/>
  <c r="E56" i="27" s="1"/>
  <c r="AA56" i="22"/>
  <c r="AF56" s="1"/>
  <c r="D56" i="27" s="1"/>
  <c r="S54" i="22"/>
  <c r="Z54" s="1"/>
  <c r="AE54" s="1"/>
  <c r="C54" i="27" s="1"/>
  <c r="Y54" i="22"/>
  <c r="AD54" s="1"/>
  <c r="B54" i="27" s="1"/>
  <c r="S52" i="22"/>
  <c r="Z52"/>
  <c r="AE52" s="1"/>
  <c r="C52" i="27" s="1"/>
  <c r="AB52" i="22"/>
  <c r="Y52"/>
  <c r="AD52" s="1"/>
  <c r="B52" i="27" s="1"/>
  <c r="AA52" i="22"/>
  <c r="AF52" s="1"/>
  <c r="D52" i="27" s="1"/>
  <c r="AC52" i="22"/>
  <c r="AH52" s="1"/>
  <c r="F52" i="27" s="1"/>
  <c r="AG52" i="22"/>
  <c r="E52" i="27" s="1"/>
  <c r="S50" i="22"/>
  <c r="Z50" s="1"/>
  <c r="AE50" s="1"/>
  <c r="C50" i="27" s="1"/>
  <c r="AB50" i="22"/>
  <c r="AG50" s="1"/>
  <c r="E50" i="27" s="1"/>
  <c r="AA50" i="22"/>
  <c r="AF50" s="1"/>
  <c r="D50" i="27" s="1"/>
  <c r="S48" i="22"/>
  <c r="Z48" s="1"/>
  <c r="AE48" s="1"/>
  <c r="C48" i="27" s="1"/>
  <c r="AB48" i="22"/>
  <c r="AA48"/>
  <c r="AF48" s="1"/>
  <c r="D48" i="27" s="1"/>
  <c r="AG48" i="22"/>
  <c r="E48" i="27" s="1"/>
  <c r="S46" i="22"/>
  <c r="Z46" s="1"/>
  <c r="AE46" s="1"/>
  <c r="C46" i="27" s="1"/>
  <c r="AB46" i="22"/>
  <c r="AG46" s="1"/>
  <c r="E46" i="27" s="1"/>
  <c r="AA46" i="22"/>
  <c r="AF46" s="1"/>
  <c r="D46" i="27" s="1"/>
  <c r="S44" i="22"/>
  <c r="Z44" s="1"/>
  <c r="AE44" s="1"/>
  <c r="C44" i="27" s="1"/>
  <c r="AB44" i="22"/>
  <c r="AG44" s="1"/>
  <c r="E44" i="27" s="1"/>
  <c r="AA44" i="22"/>
  <c r="AF44" s="1"/>
  <c r="D44" i="27" s="1"/>
  <c r="S42" i="22"/>
  <c r="Z42" s="1"/>
  <c r="AE42" s="1"/>
  <c r="C42" i="27" s="1"/>
  <c r="AA42" i="22"/>
  <c r="AF42" s="1"/>
  <c r="D42" i="27" s="1"/>
  <c r="S40" i="22"/>
  <c r="Z40"/>
  <c r="AE40" s="1"/>
  <c r="C40" i="27" s="1"/>
  <c r="AB40" i="22"/>
  <c r="Y40"/>
  <c r="AD40" s="1"/>
  <c r="B40" i="27" s="1"/>
  <c r="AA40" i="22"/>
  <c r="AF40" s="1"/>
  <c r="D40" i="27" s="1"/>
  <c r="AC40" i="22"/>
  <c r="AH40" s="1"/>
  <c r="F40" i="27" s="1"/>
  <c r="AG40" i="22"/>
  <c r="E40" i="27" s="1"/>
  <c r="S38" i="22"/>
  <c r="Z38" s="1"/>
  <c r="AE38" s="1"/>
  <c r="C38" i="27" s="1"/>
  <c r="AA38" i="22"/>
  <c r="AF38" s="1"/>
  <c r="D38" i="27" s="1"/>
  <c r="S36" i="22"/>
  <c r="Z36"/>
  <c r="AE36" s="1"/>
  <c r="C36" i="27" s="1"/>
  <c r="AB36" i="22"/>
  <c r="Y36"/>
  <c r="AD36" s="1"/>
  <c r="B36" i="27" s="1"/>
  <c r="AA36" i="22"/>
  <c r="AF36" s="1"/>
  <c r="D36" i="27" s="1"/>
  <c r="AC36" i="22"/>
  <c r="AH36" s="1"/>
  <c r="F36" i="27" s="1"/>
  <c r="AG36" i="22"/>
  <c r="E36" i="27" s="1"/>
  <c r="S34" i="22"/>
  <c r="Z34" s="1"/>
  <c r="AE34" s="1"/>
  <c r="C34" i="27" s="1"/>
  <c r="AA34" i="22"/>
  <c r="AF34" s="1"/>
  <c r="D34" i="27" s="1"/>
  <c r="S32" i="22"/>
  <c r="Z32" s="1"/>
  <c r="AE32" s="1"/>
  <c r="C32" i="27" s="1"/>
  <c r="AB32" i="22"/>
  <c r="AG32" s="1"/>
  <c r="E32" i="27" s="1"/>
  <c r="AA32" i="22"/>
  <c r="AF32" s="1"/>
  <c r="D32" i="27" s="1"/>
  <c r="S30" i="22"/>
  <c r="Z30" s="1"/>
  <c r="AE30" s="1"/>
  <c r="C30" i="27" s="1"/>
  <c r="AA30" i="22"/>
  <c r="AF30" s="1"/>
  <c r="D30" i="27" s="1"/>
  <c r="S28" i="22"/>
  <c r="Z28"/>
  <c r="AE28" s="1"/>
  <c r="C28" i="27" s="1"/>
  <c r="AB28" i="22"/>
  <c r="Y28"/>
  <c r="AD28" s="1"/>
  <c r="B28" i="27" s="1"/>
  <c r="AA28" i="22"/>
  <c r="AF28" s="1"/>
  <c r="D28" i="27" s="1"/>
  <c r="AC28" i="22"/>
  <c r="AH28" s="1"/>
  <c r="F28" i="27" s="1"/>
  <c r="AG28" i="22"/>
  <c r="E28" i="27" s="1"/>
  <c r="S26" i="22"/>
  <c r="Z26" s="1"/>
  <c r="AE26" s="1"/>
  <c r="C26" i="27" s="1"/>
  <c r="AA26" i="22"/>
  <c r="AF26" s="1"/>
  <c r="D26" i="27" s="1"/>
  <c r="S24" i="22"/>
  <c r="Z24"/>
  <c r="AE24" s="1"/>
  <c r="C24" i="27" s="1"/>
  <c r="AB24" i="22"/>
  <c r="Y24"/>
  <c r="AD24" s="1"/>
  <c r="B24" i="27" s="1"/>
  <c r="AA24" i="22"/>
  <c r="AC24"/>
  <c r="AH24" s="1"/>
  <c r="F24" i="27" s="1"/>
  <c r="AG24" i="22"/>
  <c r="E24" i="27" s="1"/>
  <c r="AF24" i="22"/>
  <c r="D24" i="27" s="1"/>
  <c r="S22" i="22"/>
  <c r="Z22" s="1"/>
  <c r="AE22" s="1"/>
  <c r="C22" i="27" s="1"/>
  <c r="AB22" i="22"/>
  <c r="AG22" s="1"/>
  <c r="E22" i="27" s="1"/>
  <c r="Y22" i="22"/>
  <c r="AD22" s="1"/>
  <c r="B22" i="27" s="1"/>
  <c r="AC22" i="22"/>
  <c r="AH22" s="1"/>
  <c r="F22" i="27" s="1"/>
  <c r="S20" i="22"/>
  <c r="Z20" s="1"/>
  <c r="AE20" s="1"/>
  <c r="C20" i="27" s="1"/>
  <c r="AB20" i="22"/>
  <c r="AA20"/>
  <c r="AF20" s="1"/>
  <c r="D20" i="27" s="1"/>
  <c r="AG20" i="22"/>
  <c r="E20" i="27" s="1"/>
  <c r="S18" i="22"/>
  <c r="Z18" s="1"/>
  <c r="AE18" s="1"/>
  <c r="C18" i="27" s="1"/>
  <c r="AB18" i="22"/>
  <c r="AG18" s="1"/>
  <c r="E18" i="27" s="1"/>
  <c r="AA18" i="22"/>
  <c r="AF18" s="1"/>
  <c r="D18" i="27" s="1"/>
  <c r="S16" i="22"/>
  <c r="Z16" s="1"/>
  <c r="AE16" s="1"/>
  <c r="C16" i="27" s="1"/>
  <c r="AB16" i="22"/>
  <c r="AA16"/>
  <c r="AF16" s="1"/>
  <c r="D16" i="27" s="1"/>
  <c r="AG16" i="22"/>
  <c r="E16" i="27" s="1"/>
  <c r="S14" i="22"/>
  <c r="Z14" s="1"/>
  <c r="AE14" s="1"/>
  <c r="C14" i="27" s="1"/>
  <c r="AA14" i="22"/>
  <c r="AF14" s="1"/>
  <c r="D14" i="27" s="1"/>
  <c r="S12" i="22"/>
  <c r="Z12"/>
  <c r="AE12" s="1"/>
  <c r="C12" i="27" s="1"/>
  <c r="AB12" i="22"/>
  <c r="Y12"/>
  <c r="AD12" s="1"/>
  <c r="B12" i="27" s="1"/>
  <c r="AA12" i="22"/>
  <c r="AF12" s="1"/>
  <c r="D12" i="27" s="1"/>
  <c r="AC12" i="22"/>
  <c r="AH12" s="1"/>
  <c r="F12" i="27" s="1"/>
  <c r="AG12" i="22"/>
  <c r="E12" i="27" s="1"/>
  <c r="S10" i="22"/>
  <c r="AA10" s="1"/>
  <c r="AF10" s="1"/>
  <c r="D10" i="27" s="1"/>
  <c r="S2" i="22"/>
  <c r="N3"/>
  <c r="AC10" i="23"/>
  <c r="AD2"/>
  <c r="AH2" s="1"/>
  <c r="AC5"/>
  <c r="AD5"/>
  <c r="AB2"/>
  <c r="AF2"/>
  <c r="AC2"/>
  <c r="AG2" s="1"/>
  <c r="AI2" s="1"/>
  <c r="AF483"/>
  <c r="AE483"/>
  <c r="AF487"/>
  <c r="AE487"/>
  <c r="AF491"/>
  <c r="AE491"/>
  <c r="AF495"/>
  <c r="AE495"/>
  <c r="AF499"/>
  <c r="AE499"/>
  <c r="AF482"/>
  <c r="AE482"/>
  <c r="AF486"/>
  <c r="AE486"/>
  <c r="AF490"/>
  <c r="AE490"/>
  <c r="AF494"/>
  <c r="AE494"/>
  <c r="AF498"/>
  <c r="AE498"/>
  <c r="AF479"/>
  <c r="AE479"/>
  <c r="AF475"/>
  <c r="AE475"/>
  <c r="AF471"/>
  <c r="AE471"/>
  <c r="AF467"/>
  <c r="AE467"/>
  <c r="AF463"/>
  <c r="AE463"/>
  <c r="AF459"/>
  <c r="AE459"/>
  <c r="AF455"/>
  <c r="AE455"/>
  <c r="AF451"/>
  <c r="AE451"/>
  <c r="AF447"/>
  <c r="AE447"/>
  <c r="AF443"/>
  <c r="AE443"/>
  <c r="AF439"/>
  <c r="AE439"/>
  <c r="AF435"/>
  <c r="AE435"/>
  <c r="AF431"/>
  <c r="AE431"/>
  <c r="AF427"/>
  <c r="AE427"/>
  <c r="AF423"/>
  <c r="AE423"/>
  <c r="AF419"/>
  <c r="AE419"/>
  <c r="AF415"/>
  <c r="AE415"/>
  <c r="AF411"/>
  <c r="AE411"/>
  <c r="AF407"/>
  <c r="AE407"/>
  <c r="AF403"/>
  <c r="AE403"/>
  <c r="AF399"/>
  <c r="AE399"/>
  <c r="AF395"/>
  <c r="AE395"/>
  <c r="AF391"/>
  <c r="AE391"/>
  <c r="AF387"/>
  <c r="AE387"/>
  <c r="AF383"/>
  <c r="AE383"/>
  <c r="AF379"/>
  <c r="AE379"/>
  <c r="AF375"/>
  <c r="AE375"/>
  <c r="AF371"/>
  <c r="AE371"/>
  <c r="AF367"/>
  <c r="AE367"/>
  <c r="AF363"/>
  <c r="AE363"/>
  <c r="AF359"/>
  <c r="AE359"/>
  <c r="AF355"/>
  <c r="AE355"/>
  <c r="AF351"/>
  <c r="AE351"/>
  <c r="AF347"/>
  <c r="AE347"/>
  <c r="AF343"/>
  <c r="AE343"/>
  <c r="AF339"/>
  <c r="AE339"/>
  <c r="AF335"/>
  <c r="AE335"/>
  <c r="AF331"/>
  <c r="AE331"/>
  <c r="AF327"/>
  <c r="AE327"/>
  <c r="AF323"/>
  <c r="AE323"/>
  <c r="AF319"/>
  <c r="AE319"/>
  <c r="AF315"/>
  <c r="AE315"/>
  <c r="AF311"/>
  <c r="AE311"/>
  <c r="AF307"/>
  <c r="AE307"/>
  <c r="AF303"/>
  <c r="AE303"/>
  <c r="AF299"/>
  <c r="AE299"/>
  <c r="AF295"/>
  <c r="AE295"/>
  <c r="AF291"/>
  <c r="AE291"/>
  <c r="AF287"/>
  <c r="AE287"/>
  <c r="AF283"/>
  <c r="AE283"/>
  <c r="AF279"/>
  <c r="AE279"/>
  <c r="AF275"/>
  <c r="AE275"/>
  <c r="AF271"/>
  <c r="AE271"/>
  <c r="AF267"/>
  <c r="AE267"/>
  <c r="AF263"/>
  <c r="AE263"/>
  <c r="AF259"/>
  <c r="AE259"/>
  <c r="AF255"/>
  <c r="AE255"/>
  <c r="AF480"/>
  <c r="AE480"/>
  <c r="AF476"/>
  <c r="AE476"/>
  <c r="AF472"/>
  <c r="AE472"/>
  <c r="AF468"/>
  <c r="AE468"/>
  <c r="AF464"/>
  <c r="AE464"/>
  <c r="AF460"/>
  <c r="AE460"/>
  <c r="AF456"/>
  <c r="AE456"/>
  <c r="AF452"/>
  <c r="AE452"/>
  <c r="AF448"/>
  <c r="AE448"/>
  <c r="AF444"/>
  <c r="AE444"/>
  <c r="AF440"/>
  <c r="AE440"/>
  <c r="AF436"/>
  <c r="AE436"/>
  <c r="AF432"/>
  <c r="AE432"/>
  <c r="AF428"/>
  <c r="AE428"/>
  <c r="AF424"/>
  <c r="AE424"/>
  <c r="AF420"/>
  <c r="AE420"/>
  <c r="AF416"/>
  <c r="AE416"/>
  <c r="AF412"/>
  <c r="AE412"/>
  <c r="AF408"/>
  <c r="AE408"/>
  <c r="AF404"/>
  <c r="AE404"/>
  <c r="AF400"/>
  <c r="AE400"/>
  <c r="AF396"/>
  <c r="AE396"/>
  <c r="AF392"/>
  <c r="AE392"/>
  <c r="AF388"/>
  <c r="AE388"/>
  <c r="AF384"/>
  <c r="AE384"/>
  <c r="AF380"/>
  <c r="AE380"/>
  <c r="AF376"/>
  <c r="AE376"/>
  <c r="AF372"/>
  <c r="AE372"/>
  <c r="AF368"/>
  <c r="AE368"/>
  <c r="AF364"/>
  <c r="AE364"/>
  <c r="AF360"/>
  <c r="AE360"/>
  <c r="AF356"/>
  <c r="AE356"/>
  <c r="AF352"/>
  <c r="AE352"/>
  <c r="AF348"/>
  <c r="AE348"/>
  <c r="AF344"/>
  <c r="AE344"/>
  <c r="AF340"/>
  <c r="AE340"/>
  <c r="AF336"/>
  <c r="AE336"/>
  <c r="AF332"/>
  <c r="AE332"/>
  <c r="AF328"/>
  <c r="AE328"/>
  <c r="AF324"/>
  <c r="AE324"/>
  <c r="AF320"/>
  <c r="AE320"/>
  <c r="AF316"/>
  <c r="AE316"/>
  <c r="AF312"/>
  <c r="AE312"/>
  <c r="AF308"/>
  <c r="AE308"/>
  <c r="AF304"/>
  <c r="AE304"/>
  <c r="AF300"/>
  <c r="AE300"/>
  <c r="AF296"/>
  <c r="AE296"/>
  <c r="AF292"/>
  <c r="AE292"/>
  <c r="AF288"/>
  <c r="AE288"/>
  <c r="AF284"/>
  <c r="AE284"/>
  <c r="AF280"/>
  <c r="AE280"/>
  <c r="AF276"/>
  <c r="AE276"/>
  <c r="AF272"/>
  <c r="AE272"/>
  <c r="AF268"/>
  <c r="AE268"/>
  <c r="AF264"/>
  <c r="AE264"/>
  <c r="AF260"/>
  <c r="AE260"/>
  <c r="AF256"/>
  <c r="AE256"/>
  <c r="AF251"/>
  <c r="AE251"/>
  <c r="AF247"/>
  <c r="AE247"/>
  <c r="AF243"/>
  <c r="AE243"/>
  <c r="AF239"/>
  <c r="AE239"/>
  <c r="AF235"/>
  <c r="AE235"/>
  <c r="AF231"/>
  <c r="AE231"/>
  <c r="AF227"/>
  <c r="AE227"/>
  <c r="AF223"/>
  <c r="AE223"/>
  <c r="AF219"/>
  <c r="AE219"/>
  <c r="AF215"/>
  <c r="AE215"/>
  <c r="AF211"/>
  <c r="AE211"/>
  <c r="AF207"/>
  <c r="AE207"/>
  <c r="AF203"/>
  <c r="AE203"/>
  <c r="AF199"/>
  <c r="AE199"/>
  <c r="AF195"/>
  <c r="AE195"/>
  <c r="AF191"/>
  <c r="AE191"/>
  <c r="AF187"/>
  <c r="AE187"/>
  <c r="AF183"/>
  <c r="AE183"/>
  <c r="AF179"/>
  <c r="AE179"/>
  <c r="AF175"/>
  <c r="AE175"/>
  <c r="AF171"/>
  <c r="AE171"/>
  <c r="AF167"/>
  <c r="AE167"/>
  <c r="AF163"/>
  <c r="AE163"/>
  <c r="AF159"/>
  <c r="AE159"/>
  <c r="AF155"/>
  <c r="AE155"/>
  <c r="AF151"/>
  <c r="AE151"/>
  <c r="AF147"/>
  <c r="AE147"/>
  <c r="AF143"/>
  <c r="AE143"/>
  <c r="AF139"/>
  <c r="AE139"/>
  <c r="AF135"/>
  <c r="AE135"/>
  <c r="AF131"/>
  <c r="AE131"/>
  <c r="AF127"/>
  <c r="AE127"/>
  <c r="AF123"/>
  <c r="AE123"/>
  <c r="AF119"/>
  <c r="AE119"/>
  <c r="AF115"/>
  <c r="AE115"/>
  <c r="AF111"/>
  <c r="AE111"/>
  <c r="AF107"/>
  <c r="AE107"/>
  <c r="AF103"/>
  <c r="AE103"/>
  <c r="AF99"/>
  <c r="AE99"/>
  <c r="AF95"/>
  <c r="AE95"/>
  <c r="AF91"/>
  <c r="AE91"/>
  <c r="AF87"/>
  <c r="AE87"/>
  <c r="AF83"/>
  <c r="AE83"/>
  <c r="AF79"/>
  <c r="AE79"/>
  <c r="AF35"/>
  <c r="AF31"/>
  <c r="AF27"/>
  <c r="AF250"/>
  <c r="AE250"/>
  <c r="AF246"/>
  <c r="AE246"/>
  <c r="AF242"/>
  <c r="AE242"/>
  <c r="AF238"/>
  <c r="AE238"/>
  <c r="AF234"/>
  <c r="AE234"/>
  <c r="AF230"/>
  <c r="AE230"/>
  <c r="AF226"/>
  <c r="AE226"/>
  <c r="AF222"/>
  <c r="AE222"/>
  <c r="AF218"/>
  <c r="AE218"/>
  <c r="AF214"/>
  <c r="AE214"/>
  <c r="AF210"/>
  <c r="AE210"/>
  <c r="AF206"/>
  <c r="AE206"/>
  <c r="AF202"/>
  <c r="AE202"/>
  <c r="AF198"/>
  <c r="AE198"/>
  <c r="AF194"/>
  <c r="AE194"/>
  <c r="AF190"/>
  <c r="AE190"/>
  <c r="AF186"/>
  <c r="AE186"/>
  <c r="AF182"/>
  <c r="AE182"/>
  <c r="AF178"/>
  <c r="AE178"/>
  <c r="AF174"/>
  <c r="AE174"/>
  <c r="AF170"/>
  <c r="AE170"/>
  <c r="AF166"/>
  <c r="AE166"/>
  <c r="AF162"/>
  <c r="AE162"/>
  <c r="AF158"/>
  <c r="AE158"/>
  <c r="AF154"/>
  <c r="AE154"/>
  <c r="AF150"/>
  <c r="AE150"/>
  <c r="AF146"/>
  <c r="AE146"/>
  <c r="AF142"/>
  <c r="AE142"/>
  <c r="AF138"/>
  <c r="AE138"/>
  <c r="AF134"/>
  <c r="AE134"/>
  <c r="AF130"/>
  <c r="AE130"/>
  <c r="AF126"/>
  <c r="AE126"/>
  <c r="AF122"/>
  <c r="AE122"/>
  <c r="AF118"/>
  <c r="AE118"/>
  <c r="AF114"/>
  <c r="AE114"/>
  <c r="AF110"/>
  <c r="AE110"/>
  <c r="AF106"/>
  <c r="AE106"/>
  <c r="AF102"/>
  <c r="AE102"/>
  <c r="AF98"/>
  <c r="AE98"/>
  <c r="AF94"/>
  <c r="AE94"/>
  <c r="AF90"/>
  <c r="AE90"/>
  <c r="AF86"/>
  <c r="AE86"/>
  <c r="AF82"/>
  <c r="AE82"/>
  <c r="AF78"/>
  <c r="AE78"/>
  <c r="AF34"/>
  <c r="AF30"/>
  <c r="AF25"/>
  <c r="AF21"/>
  <c r="AF3"/>
  <c r="AE3"/>
  <c r="AE4" s="1"/>
  <c r="AE5" s="1"/>
  <c r="AF24"/>
  <c r="AF20"/>
  <c r="AF16"/>
  <c r="AF12"/>
  <c r="AF8"/>
  <c r="AF4"/>
  <c r="AF485"/>
  <c r="AE485"/>
  <c r="AF489"/>
  <c r="AE489"/>
  <c r="AF493"/>
  <c r="AE493"/>
  <c r="AF497"/>
  <c r="AE497"/>
  <c r="AF484"/>
  <c r="AE484"/>
  <c r="AF488"/>
  <c r="AE488"/>
  <c r="AF492"/>
  <c r="AE492"/>
  <c r="AF496"/>
  <c r="AE496"/>
  <c r="AF500"/>
  <c r="AE500"/>
  <c r="AF481"/>
  <c r="AE481"/>
  <c r="AF477"/>
  <c r="AE477"/>
  <c r="AF473"/>
  <c r="AE473"/>
  <c r="AF469"/>
  <c r="AE469"/>
  <c r="AF465"/>
  <c r="AE465"/>
  <c r="AF461"/>
  <c r="AE461"/>
  <c r="AF457"/>
  <c r="AE457"/>
  <c r="AF453"/>
  <c r="AE453"/>
  <c r="AF449"/>
  <c r="AE449"/>
  <c r="AF445"/>
  <c r="AE445"/>
  <c r="AF441"/>
  <c r="AE441"/>
  <c r="AF437"/>
  <c r="AE437"/>
  <c r="AF433"/>
  <c r="AE433"/>
  <c r="AF429"/>
  <c r="AE429"/>
  <c r="AF425"/>
  <c r="AE425"/>
  <c r="AF421"/>
  <c r="AE421"/>
  <c r="AF417"/>
  <c r="AE417"/>
  <c r="AF413"/>
  <c r="AE413"/>
  <c r="AF409"/>
  <c r="AE409"/>
  <c r="AF405"/>
  <c r="AE405"/>
  <c r="AF401"/>
  <c r="AE401"/>
  <c r="AF397"/>
  <c r="AE397"/>
  <c r="AF393"/>
  <c r="AE393"/>
  <c r="AF389"/>
  <c r="AE389"/>
  <c r="AF385"/>
  <c r="AE385"/>
  <c r="AF381"/>
  <c r="AE381"/>
  <c r="AF377"/>
  <c r="AE377"/>
  <c r="AF373"/>
  <c r="AE373"/>
  <c r="AF369"/>
  <c r="AE369"/>
  <c r="AF365"/>
  <c r="AE365"/>
  <c r="AF361"/>
  <c r="AE361"/>
  <c r="AF357"/>
  <c r="AE357"/>
  <c r="AF353"/>
  <c r="AE353"/>
  <c r="AF349"/>
  <c r="AE349"/>
  <c r="AF345"/>
  <c r="AE345"/>
  <c r="AF341"/>
  <c r="AE341"/>
  <c r="AF337"/>
  <c r="AE337"/>
  <c r="AF333"/>
  <c r="AE333"/>
  <c r="AF329"/>
  <c r="AE329"/>
  <c r="AF325"/>
  <c r="AE325"/>
  <c r="AF321"/>
  <c r="AE321"/>
  <c r="AF317"/>
  <c r="AE317"/>
  <c r="AF313"/>
  <c r="AE313"/>
  <c r="AF309"/>
  <c r="AE309"/>
  <c r="AF305"/>
  <c r="AE305"/>
  <c r="AF301"/>
  <c r="AE301"/>
  <c r="AF297"/>
  <c r="AE297"/>
  <c r="AF293"/>
  <c r="AE293"/>
  <c r="AF289"/>
  <c r="AE289"/>
  <c r="AF285"/>
  <c r="AE285"/>
  <c r="AF281"/>
  <c r="AE281"/>
  <c r="AF277"/>
  <c r="AE277"/>
  <c r="AF273"/>
  <c r="AE273"/>
  <c r="AF269"/>
  <c r="AE269"/>
  <c r="AF265"/>
  <c r="AE265"/>
  <c r="AF261"/>
  <c r="AE261"/>
  <c r="AF257"/>
  <c r="AE257"/>
  <c r="AF478"/>
  <c r="AE478"/>
  <c r="AF474"/>
  <c r="AE474"/>
  <c r="AF470"/>
  <c r="AE470"/>
  <c r="AF466"/>
  <c r="AE466"/>
  <c r="AF462"/>
  <c r="AE462"/>
  <c r="AF458"/>
  <c r="AE458"/>
  <c r="AF454"/>
  <c r="AE454"/>
  <c r="AF450"/>
  <c r="AE450"/>
  <c r="AF446"/>
  <c r="AE446"/>
  <c r="AF442"/>
  <c r="AE442"/>
  <c r="AF438"/>
  <c r="AE438"/>
  <c r="AF434"/>
  <c r="AE434"/>
  <c r="AF430"/>
  <c r="AE430"/>
  <c r="AF426"/>
  <c r="AE426"/>
  <c r="AF422"/>
  <c r="AE422"/>
  <c r="AF418"/>
  <c r="AE418"/>
  <c r="AF414"/>
  <c r="AE414"/>
  <c r="AF410"/>
  <c r="AE410"/>
  <c r="AF406"/>
  <c r="AE406"/>
  <c r="AF402"/>
  <c r="AE402"/>
  <c r="AF398"/>
  <c r="AE398"/>
  <c r="AF394"/>
  <c r="AE394"/>
  <c r="AF390"/>
  <c r="AE390"/>
  <c r="AF386"/>
  <c r="AE386"/>
  <c r="AF382"/>
  <c r="AE382"/>
  <c r="AF378"/>
  <c r="AE378"/>
  <c r="AF374"/>
  <c r="AE374"/>
  <c r="AF370"/>
  <c r="AE370"/>
  <c r="AF366"/>
  <c r="AE366"/>
  <c r="AF362"/>
  <c r="AE362"/>
  <c r="AF358"/>
  <c r="AE358"/>
  <c r="AF354"/>
  <c r="AE354"/>
  <c r="AF350"/>
  <c r="AE350"/>
  <c r="AF346"/>
  <c r="AE346"/>
  <c r="AF342"/>
  <c r="AE342"/>
  <c r="AF338"/>
  <c r="AE338"/>
  <c r="AF334"/>
  <c r="AE334"/>
  <c r="AF330"/>
  <c r="AE330"/>
  <c r="AF326"/>
  <c r="AE326"/>
  <c r="AF322"/>
  <c r="AE322"/>
  <c r="AF318"/>
  <c r="AE318"/>
  <c r="AF314"/>
  <c r="AE314"/>
  <c r="AF310"/>
  <c r="AE310"/>
  <c r="AF306"/>
  <c r="AE306"/>
  <c r="AF302"/>
  <c r="AE302"/>
  <c r="AF298"/>
  <c r="AE298"/>
  <c r="AF294"/>
  <c r="AE294"/>
  <c r="AF290"/>
  <c r="AE290"/>
  <c r="AF286"/>
  <c r="AE286"/>
  <c r="AF282"/>
  <c r="AE282"/>
  <c r="AF278"/>
  <c r="AE278"/>
  <c r="AF274"/>
  <c r="AE274"/>
  <c r="AF270"/>
  <c r="AE270"/>
  <c r="AF266"/>
  <c r="AE266"/>
  <c r="AF262"/>
  <c r="AE262"/>
  <c r="AF258"/>
  <c r="AE258"/>
  <c r="AF254"/>
  <c r="AE254"/>
  <c r="AF253"/>
  <c r="AE253"/>
  <c r="AF249"/>
  <c r="AE249"/>
  <c r="AF245"/>
  <c r="AE245"/>
  <c r="AF241"/>
  <c r="AE241"/>
  <c r="AF237"/>
  <c r="AE237"/>
  <c r="AF233"/>
  <c r="AE233"/>
  <c r="AF229"/>
  <c r="AE229"/>
  <c r="AF225"/>
  <c r="AE225"/>
  <c r="AF221"/>
  <c r="AE221"/>
  <c r="AF217"/>
  <c r="AE217"/>
  <c r="AF213"/>
  <c r="AE213"/>
  <c r="AF209"/>
  <c r="AE209"/>
  <c r="AF205"/>
  <c r="AE205"/>
  <c r="AF201"/>
  <c r="AE201"/>
  <c r="AF197"/>
  <c r="AE197"/>
  <c r="AF193"/>
  <c r="AE193"/>
  <c r="AF189"/>
  <c r="AE189"/>
  <c r="AF185"/>
  <c r="AE185"/>
  <c r="AF181"/>
  <c r="AE181"/>
  <c r="AF177"/>
  <c r="AE177"/>
  <c r="AF173"/>
  <c r="AE173"/>
  <c r="AF169"/>
  <c r="AE169"/>
  <c r="AF165"/>
  <c r="AE165"/>
  <c r="AF161"/>
  <c r="AE161"/>
  <c r="AF157"/>
  <c r="AE157"/>
  <c r="AF153"/>
  <c r="AE153"/>
  <c r="AF149"/>
  <c r="AE149"/>
  <c r="AF145"/>
  <c r="AE145"/>
  <c r="AF141"/>
  <c r="AE141"/>
  <c r="AF137"/>
  <c r="AE137"/>
  <c r="AF133"/>
  <c r="AE133"/>
  <c r="AF129"/>
  <c r="AE129"/>
  <c r="AF125"/>
  <c r="AE125"/>
  <c r="AF121"/>
  <c r="AE121"/>
  <c r="AF117"/>
  <c r="AE117"/>
  <c r="AF113"/>
  <c r="AE113"/>
  <c r="AF109"/>
  <c r="AE109"/>
  <c r="AF105"/>
  <c r="AE105"/>
  <c r="AF101"/>
  <c r="AE101"/>
  <c r="AF97"/>
  <c r="AE97"/>
  <c r="AF93"/>
  <c r="AE93"/>
  <c r="AF89"/>
  <c r="AE89"/>
  <c r="AF85"/>
  <c r="AE85"/>
  <c r="AF81"/>
  <c r="AE81"/>
  <c r="AF77"/>
  <c r="AE77"/>
  <c r="AF33"/>
  <c r="AF29"/>
  <c r="AF252"/>
  <c r="AE252"/>
  <c r="AF248"/>
  <c r="AE248"/>
  <c r="AF244"/>
  <c r="AE244"/>
  <c r="AF240"/>
  <c r="AE240"/>
  <c r="AF236"/>
  <c r="AE236"/>
  <c r="AF232"/>
  <c r="AE232"/>
  <c r="AF228"/>
  <c r="AE228"/>
  <c r="AF224"/>
  <c r="AE224"/>
  <c r="AF220"/>
  <c r="AE220"/>
  <c r="AF216"/>
  <c r="AE216"/>
  <c r="AF212"/>
  <c r="AE212"/>
  <c r="AF208"/>
  <c r="AE208"/>
  <c r="AF204"/>
  <c r="AE204"/>
  <c r="AF200"/>
  <c r="AE200"/>
  <c r="AF196"/>
  <c r="AE196"/>
  <c r="AF192"/>
  <c r="AE192"/>
  <c r="AF188"/>
  <c r="AE188"/>
  <c r="AF184"/>
  <c r="AE184"/>
  <c r="AF180"/>
  <c r="AE180"/>
  <c r="AF176"/>
  <c r="AE176"/>
  <c r="AF172"/>
  <c r="AE172"/>
  <c r="AF168"/>
  <c r="AE168"/>
  <c r="AF164"/>
  <c r="AE164"/>
  <c r="AF160"/>
  <c r="AE160"/>
  <c r="AF156"/>
  <c r="AE156"/>
  <c r="AF152"/>
  <c r="AE152"/>
  <c r="AF148"/>
  <c r="AE148"/>
  <c r="AF144"/>
  <c r="AE144"/>
  <c r="AF140"/>
  <c r="AE140"/>
  <c r="AF136"/>
  <c r="AE136"/>
  <c r="AF132"/>
  <c r="AE132"/>
  <c r="AF128"/>
  <c r="AE128"/>
  <c r="AF124"/>
  <c r="AE124"/>
  <c r="AF120"/>
  <c r="AE120"/>
  <c r="AF116"/>
  <c r="AE116"/>
  <c r="AF112"/>
  <c r="AE112"/>
  <c r="AF108"/>
  <c r="AE108"/>
  <c r="AF104"/>
  <c r="AE104"/>
  <c r="AF100"/>
  <c r="AE100"/>
  <c r="AF96"/>
  <c r="AE96"/>
  <c r="AF92"/>
  <c r="AE92"/>
  <c r="AF88"/>
  <c r="AE88"/>
  <c r="AF84"/>
  <c r="AE84"/>
  <c r="AF80"/>
  <c r="AE80"/>
  <c r="AF32"/>
  <c r="AF28"/>
  <c r="AF23"/>
  <c r="AF26"/>
  <c r="AF22"/>
  <c r="AF18"/>
  <c r="AF14"/>
  <c r="AF10"/>
  <c r="AF6"/>
  <c r="AE6"/>
  <c r="AE7" s="1"/>
  <c r="AE8" s="1"/>
  <c r="AE9" s="1"/>
  <c r="AE10" s="1"/>
  <c r="AE11" s="1"/>
  <c r="AE12" s="1"/>
  <c r="AE13" s="1"/>
  <c r="AE14" s="1"/>
  <c r="AE15" s="1"/>
  <c r="AE16" s="1"/>
  <c r="AE17" s="1"/>
  <c r="AE18" s="1"/>
  <c r="AE19" s="1"/>
  <c r="AE20" s="1"/>
  <c r="AE21" s="1"/>
  <c r="AE22" s="1"/>
  <c r="AE23" s="1"/>
  <c r="AE24" s="1"/>
  <c r="AE25" s="1"/>
  <c r="AE26" s="1"/>
  <c r="AE27" s="1"/>
  <c r="AE28" s="1"/>
  <c r="AE29" s="1"/>
  <c r="AE30" s="1"/>
  <c r="AE31" s="1"/>
  <c r="AE32" s="1"/>
  <c r="AE33" s="1"/>
  <c r="AE34" s="1"/>
  <c r="AE35" s="1"/>
  <c r="AF75"/>
  <c r="AF71"/>
  <c r="AF67"/>
  <c r="AF63"/>
  <c r="AF59"/>
  <c r="AF55"/>
  <c r="AF51"/>
  <c r="AF47"/>
  <c r="AF43"/>
  <c r="AF39"/>
  <c r="AF74"/>
  <c r="AF70"/>
  <c r="AF66"/>
  <c r="AF62"/>
  <c r="AF58"/>
  <c r="AF54"/>
  <c r="AF50"/>
  <c r="AF46"/>
  <c r="AF42"/>
  <c r="AF38"/>
  <c r="AC19"/>
  <c r="AF19"/>
  <c r="AC15"/>
  <c r="AF15"/>
  <c r="AC11"/>
  <c r="AG11" s="1"/>
  <c r="AF11"/>
  <c r="AC7"/>
  <c r="AF7"/>
  <c r="AF73"/>
  <c r="AF69"/>
  <c r="AF65"/>
  <c r="AF61"/>
  <c r="AF57"/>
  <c r="AF53"/>
  <c r="AF49"/>
  <c r="AF45"/>
  <c r="AF41"/>
  <c r="AF37"/>
  <c r="AF76"/>
  <c r="AF72"/>
  <c r="AF68"/>
  <c r="AF64"/>
  <c r="AF60"/>
  <c r="AF56"/>
  <c r="AF52"/>
  <c r="AF48"/>
  <c r="AF44"/>
  <c r="AF40"/>
  <c r="AF36"/>
  <c r="AC17"/>
  <c r="AF17"/>
  <c r="AC13"/>
  <c r="AF13"/>
  <c r="AC9"/>
  <c r="AF9"/>
  <c r="AF5"/>
  <c r="AB3"/>
  <c r="AB4" s="1"/>
  <c r="AB5" s="1"/>
  <c r="AB6" s="1"/>
  <c r="AB7" s="1"/>
  <c r="AB8" s="1"/>
  <c r="AB9" s="1"/>
  <c r="AB10" s="1"/>
  <c r="AB11"/>
  <c r="AB12" s="1"/>
  <c r="AB13" s="1"/>
  <c r="AB14" s="1"/>
  <c r="AB15" s="1"/>
  <c r="AB16" s="1"/>
  <c r="AB17" s="1"/>
  <c r="AB18" s="1"/>
  <c r="AB19" s="1"/>
  <c r="AB20" s="1"/>
  <c r="AB21" s="1"/>
  <c r="AB22" s="1"/>
  <c r="AB23" s="1"/>
  <c r="AB24" s="1"/>
  <c r="AB25" s="1"/>
  <c r="AB26" s="1"/>
  <c r="AB27" s="1"/>
  <c r="AB28" s="1"/>
  <c r="AB29" s="1"/>
  <c r="AB30" s="1"/>
  <c r="AB31" s="1"/>
  <c r="AB32" s="1"/>
  <c r="AB33" s="1"/>
  <c r="AB34" s="1"/>
  <c r="AB35" s="1"/>
  <c r="AC3"/>
  <c r="AG3" s="1"/>
  <c r="AD3"/>
  <c r="AH3" s="1"/>
  <c r="AD7"/>
  <c r="AD11"/>
  <c r="AD15"/>
  <c r="AD19"/>
  <c r="AC16"/>
  <c r="AD16"/>
  <c r="AC12"/>
  <c r="AG12" s="1"/>
  <c r="AD12"/>
  <c r="AC8"/>
  <c r="AD8"/>
  <c r="AD4"/>
  <c r="AC18"/>
  <c r="AD18"/>
  <c r="AC14"/>
  <c r="AD14"/>
  <c r="AD10"/>
  <c r="AC6"/>
  <c r="AG6" s="1"/>
  <c r="AD6"/>
  <c r="AH6" s="1"/>
  <c r="Q16"/>
  <c r="N15"/>
  <c r="N3"/>
  <c r="O11"/>
  <c r="O8"/>
  <c r="N16"/>
  <c r="N5"/>
  <c r="Q6"/>
  <c r="O9"/>
  <c r="O6"/>
  <c r="O14"/>
  <c r="O7"/>
  <c r="Q4"/>
  <c r="N12"/>
  <c r="N10"/>
  <c r="O2"/>
  <c r="N13"/>
  <c r="N2"/>
  <c r="N4"/>
  <c r="O213"/>
  <c r="N213"/>
  <c r="O217"/>
  <c r="N217"/>
  <c r="O221"/>
  <c r="N221"/>
  <c r="O225"/>
  <c r="N225"/>
  <c r="O229"/>
  <c r="N229"/>
  <c r="O233"/>
  <c r="N233"/>
  <c r="O237"/>
  <c r="N237"/>
  <c r="O241"/>
  <c r="N241"/>
  <c r="O245"/>
  <c r="N245"/>
  <c r="O249"/>
  <c r="N249"/>
  <c r="O253"/>
  <c r="N253"/>
  <c r="O257"/>
  <c r="N257"/>
  <c r="O261"/>
  <c r="N261"/>
  <c r="O265"/>
  <c r="N265"/>
  <c r="O269"/>
  <c r="N269"/>
  <c r="O273"/>
  <c r="N273"/>
  <c r="O277"/>
  <c r="N277"/>
  <c r="O281"/>
  <c r="N281"/>
  <c r="O285"/>
  <c r="N285"/>
  <c r="O289"/>
  <c r="N289"/>
  <c r="O293"/>
  <c r="N293"/>
  <c r="O297"/>
  <c r="N297"/>
  <c r="O301"/>
  <c r="N301"/>
  <c r="O305"/>
  <c r="N305"/>
  <c r="O309"/>
  <c r="N309"/>
  <c r="O313"/>
  <c r="N313"/>
  <c r="O317"/>
  <c r="N317"/>
  <c r="O321"/>
  <c r="N321"/>
  <c r="O325"/>
  <c r="N325"/>
  <c r="O329"/>
  <c r="N329"/>
  <c r="O333"/>
  <c r="N333"/>
  <c r="O337"/>
  <c r="N337"/>
  <c r="O341"/>
  <c r="N341"/>
  <c r="O345"/>
  <c r="N345"/>
  <c r="O349"/>
  <c r="N349"/>
  <c r="O353"/>
  <c r="N353"/>
  <c r="O357"/>
  <c r="N357"/>
  <c r="O361"/>
  <c r="N361"/>
  <c r="O365"/>
  <c r="N365"/>
  <c r="O369"/>
  <c r="N369"/>
  <c r="O373"/>
  <c r="N373"/>
  <c r="O377"/>
  <c r="N377"/>
  <c r="O381"/>
  <c r="N381"/>
  <c r="O385"/>
  <c r="N385"/>
  <c r="O389"/>
  <c r="N389"/>
  <c r="O393"/>
  <c r="N393"/>
  <c r="O397"/>
  <c r="N397"/>
  <c r="O401"/>
  <c r="N401"/>
  <c r="O405"/>
  <c r="N405"/>
  <c r="O409"/>
  <c r="N409"/>
  <c r="O413"/>
  <c r="N413"/>
  <c r="O417"/>
  <c r="N417"/>
  <c r="O421"/>
  <c r="N421"/>
  <c r="O425"/>
  <c r="N425"/>
  <c r="O429"/>
  <c r="N429"/>
  <c r="O433"/>
  <c r="N433"/>
  <c r="O437"/>
  <c r="N437"/>
  <c r="O441"/>
  <c r="N441"/>
  <c r="O445"/>
  <c r="N445"/>
  <c r="O449"/>
  <c r="N449"/>
  <c r="O453"/>
  <c r="N453"/>
  <c r="O457"/>
  <c r="N457"/>
  <c r="O461"/>
  <c r="N461"/>
  <c r="O465"/>
  <c r="N465"/>
  <c r="O469"/>
  <c r="N469"/>
  <c r="O473"/>
  <c r="N473"/>
  <c r="O477"/>
  <c r="N477"/>
  <c r="O481"/>
  <c r="N481"/>
  <c r="O485"/>
  <c r="N485"/>
  <c r="O489"/>
  <c r="N489"/>
  <c r="O493"/>
  <c r="N493"/>
  <c r="O497"/>
  <c r="N497"/>
  <c r="O17"/>
  <c r="N17"/>
  <c r="O21"/>
  <c r="N21"/>
  <c r="O25"/>
  <c r="N25"/>
  <c r="O29"/>
  <c r="N29"/>
  <c r="O33"/>
  <c r="N33"/>
  <c r="O37"/>
  <c r="N37"/>
  <c r="O212"/>
  <c r="N212"/>
  <c r="O216"/>
  <c r="N216"/>
  <c r="O220"/>
  <c r="N220"/>
  <c r="O224"/>
  <c r="N224"/>
  <c r="O228"/>
  <c r="N228"/>
  <c r="O232"/>
  <c r="N232"/>
  <c r="O236"/>
  <c r="N236"/>
  <c r="O240"/>
  <c r="N240"/>
  <c r="O244"/>
  <c r="N244"/>
  <c r="O248"/>
  <c r="N248"/>
  <c r="O252"/>
  <c r="N252"/>
  <c r="O256"/>
  <c r="N256"/>
  <c r="O260"/>
  <c r="N260"/>
  <c r="O264"/>
  <c r="N264"/>
  <c r="O268"/>
  <c r="N268"/>
  <c r="O272"/>
  <c r="N272"/>
  <c r="O276"/>
  <c r="N276"/>
  <c r="O280"/>
  <c r="N280"/>
  <c r="O284"/>
  <c r="N284"/>
  <c r="O288"/>
  <c r="N288"/>
  <c r="O292"/>
  <c r="N292"/>
  <c r="O296"/>
  <c r="N296"/>
  <c r="O300"/>
  <c r="N300"/>
  <c r="O304"/>
  <c r="N304"/>
  <c r="O308"/>
  <c r="N308"/>
  <c r="O312"/>
  <c r="N312"/>
  <c r="O316"/>
  <c r="N316"/>
  <c r="O320"/>
  <c r="N320"/>
  <c r="O324"/>
  <c r="N324"/>
  <c r="O328"/>
  <c r="N328"/>
  <c r="O332"/>
  <c r="N332"/>
  <c r="O336"/>
  <c r="N336"/>
  <c r="O340"/>
  <c r="N340"/>
  <c r="O344"/>
  <c r="N344"/>
  <c r="O348"/>
  <c r="N348"/>
  <c r="O352"/>
  <c r="N352"/>
  <c r="O356"/>
  <c r="N356"/>
  <c r="O360"/>
  <c r="N360"/>
  <c r="O364"/>
  <c r="N364"/>
  <c r="O368"/>
  <c r="N368"/>
  <c r="O372"/>
  <c r="N372"/>
  <c r="O376"/>
  <c r="N376"/>
  <c r="O380"/>
  <c r="N380"/>
  <c r="O384"/>
  <c r="N384"/>
  <c r="O388"/>
  <c r="N388"/>
  <c r="O392"/>
  <c r="N392"/>
  <c r="O396"/>
  <c r="N396"/>
  <c r="O400"/>
  <c r="N400"/>
  <c r="O404"/>
  <c r="N404"/>
  <c r="O408"/>
  <c r="N408"/>
  <c r="O412"/>
  <c r="N412"/>
  <c r="O416"/>
  <c r="N416"/>
  <c r="O420"/>
  <c r="N420"/>
  <c r="O424"/>
  <c r="N424"/>
  <c r="O428"/>
  <c r="N428"/>
  <c r="O432"/>
  <c r="N432"/>
  <c r="O436"/>
  <c r="N436"/>
  <c r="O440"/>
  <c r="N440"/>
  <c r="O444"/>
  <c r="N444"/>
  <c r="O448"/>
  <c r="N448"/>
  <c r="O452"/>
  <c r="N452"/>
  <c r="O456"/>
  <c r="N456"/>
  <c r="O460"/>
  <c r="N460"/>
  <c r="O464"/>
  <c r="N464"/>
  <c r="O468"/>
  <c r="N468"/>
  <c r="O472"/>
  <c r="N472"/>
  <c r="O476"/>
  <c r="N476"/>
  <c r="O480"/>
  <c r="N480"/>
  <c r="O484"/>
  <c r="N484"/>
  <c r="O488"/>
  <c r="N488"/>
  <c r="O492"/>
  <c r="N492"/>
  <c r="O496"/>
  <c r="N496"/>
  <c r="O500"/>
  <c r="N500"/>
  <c r="O20"/>
  <c r="N20"/>
  <c r="O24"/>
  <c r="N24"/>
  <c r="O28"/>
  <c r="N28"/>
  <c r="O32"/>
  <c r="N32"/>
  <c r="O36"/>
  <c r="N36"/>
  <c r="O40"/>
  <c r="N40"/>
  <c r="O208"/>
  <c r="N208"/>
  <c r="O204"/>
  <c r="N204"/>
  <c r="O200"/>
  <c r="N200"/>
  <c r="O196"/>
  <c r="N196"/>
  <c r="O192"/>
  <c r="N192"/>
  <c r="O188"/>
  <c r="N188"/>
  <c r="O184"/>
  <c r="N184"/>
  <c r="O180"/>
  <c r="N180"/>
  <c r="O176"/>
  <c r="N176"/>
  <c r="O172"/>
  <c r="N172"/>
  <c r="O168"/>
  <c r="N168"/>
  <c r="O164"/>
  <c r="N164"/>
  <c r="O160"/>
  <c r="N160"/>
  <c r="O156"/>
  <c r="N156"/>
  <c r="O152"/>
  <c r="N152"/>
  <c r="O148"/>
  <c r="N148"/>
  <c r="O144"/>
  <c r="N144"/>
  <c r="O140"/>
  <c r="N140"/>
  <c r="O136"/>
  <c r="N136"/>
  <c r="O132"/>
  <c r="N132"/>
  <c r="O128"/>
  <c r="N128"/>
  <c r="O124"/>
  <c r="N124"/>
  <c r="O120"/>
  <c r="N120"/>
  <c r="O116"/>
  <c r="N116"/>
  <c r="O112"/>
  <c r="N112"/>
  <c r="O108"/>
  <c r="N108"/>
  <c r="O104"/>
  <c r="N104"/>
  <c r="O100"/>
  <c r="N100"/>
  <c r="O96"/>
  <c r="N96"/>
  <c r="O92"/>
  <c r="N92"/>
  <c r="O88"/>
  <c r="N88"/>
  <c r="O84"/>
  <c r="N84"/>
  <c r="O80"/>
  <c r="N80"/>
  <c r="O76"/>
  <c r="N76"/>
  <c r="O72"/>
  <c r="N72"/>
  <c r="O68"/>
  <c r="N68"/>
  <c r="O64"/>
  <c r="N64"/>
  <c r="O60"/>
  <c r="N60"/>
  <c r="O56"/>
  <c r="N56"/>
  <c r="O52"/>
  <c r="N52"/>
  <c r="O48"/>
  <c r="N48"/>
  <c r="O44"/>
  <c r="N44"/>
  <c r="O209"/>
  <c r="N209"/>
  <c r="O205"/>
  <c r="N205"/>
  <c r="O201"/>
  <c r="N201"/>
  <c r="O197"/>
  <c r="N197"/>
  <c r="O193"/>
  <c r="N193"/>
  <c r="O189"/>
  <c r="N189"/>
  <c r="O185"/>
  <c r="N185"/>
  <c r="O181"/>
  <c r="N181"/>
  <c r="O177"/>
  <c r="N177"/>
  <c r="O173"/>
  <c r="N173"/>
  <c r="O169"/>
  <c r="N169"/>
  <c r="O165"/>
  <c r="N165"/>
  <c r="O161"/>
  <c r="N161"/>
  <c r="O157"/>
  <c r="N157"/>
  <c r="O153"/>
  <c r="N153"/>
  <c r="O149"/>
  <c r="N149"/>
  <c r="O145"/>
  <c r="N145"/>
  <c r="O141"/>
  <c r="N141"/>
  <c r="O137"/>
  <c r="N137"/>
  <c r="O133"/>
  <c r="N133"/>
  <c r="O129"/>
  <c r="N129"/>
  <c r="O125"/>
  <c r="N125"/>
  <c r="O121"/>
  <c r="N121"/>
  <c r="O117"/>
  <c r="N117"/>
  <c r="O113"/>
  <c r="N113"/>
  <c r="O109"/>
  <c r="N109"/>
  <c r="O105"/>
  <c r="N105"/>
  <c r="O101"/>
  <c r="N101"/>
  <c r="O97"/>
  <c r="N97"/>
  <c r="O93"/>
  <c r="N93"/>
  <c r="O89"/>
  <c r="N89"/>
  <c r="O85"/>
  <c r="N85"/>
  <c r="O81"/>
  <c r="N81"/>
  <c r="O77"/>
  <c r="N77"/>
  <c r="O73"/>
  <c r="N73"/>
  <c r="O69"/>
  <c r="N69"/>
  <c r="O65"/>
  <c r="N65"/>
  <c r="O61"/>
  <c r="N61"/>
  <c r="O57"/>
  <c r="N57"/>
  <c r="O53"/>
  <c r="N53"/>
  <c r="O49"/>
  <c r="N49"/>
  <c r="O45"/>
  <c r="N45"/>
  <c r="O41"/>
  <c r="N41"/>
  <c r="P116"/>
  <c r="P100"/>
  <c r="P84"/>
  <c r="P76"/>
  <c r="P68"/>
  <c r="P60"/>
  <c r="P52"/>
  <c r="P44"/>
  <c r="P36"/>
  <c r="O211"/>
  <c r="N211"/>
  <c r="O215"/>
  <c r="N215"/>
  <c r="O219"/>
  <c r="N219"/>
  <c r="O223"/>
  <c r="N223"/>
  <c r="O227"/>
  <c r="N227"/>
  <c r="O231"/>
  <c r="N231"/>
  <c r="O235"/>
  <c r="N235"/>
  <c r="O239"/>
  <c r="N239"/>
  <c r="O243"/>
  <c r="N243"/>
  <c r="O247"/>
  <c r="N247"/>
  <c r="O251"/>
  <c r="N251"/>
  <c r="O255"/>
  <c r="N255"/>
  <c r="O259"/>
  <c r="N259"/>
  <c r="O263"/>
  <c r="N263"/>
  <c r="O267"/>
  <c r="N267"/>
  <c r="O271"/>
  <c r="N271"/>
  <c r="O275"/>
  <c r="N275"/>
  <c r="O279"/>
  <c r="N279"/>
  <c r="O283"/>
  <c r="N283"/>
  <c r="O287"/>
  <c r="N287"/>
  <c r="O291"/>
  <c r="N291"/>
  <c r="O295"/>
  <c r="N295"/>
  <c r="O299"/>
  <c r="N299"/>
  <c r="O303"/>
  <c r="N303"/>
  <c r="O307"/>
  <c r="N307"/>
  <c r="O311"/>
  <c r="N311"/>
  <c r="O315"/>
  <c r="N315"/>
  <c r="O319"/>
  <c r="N319"/>
  <c r="O323"/>
  <c r="N323"/>
  <c r="O327"/>
  <c r="N327"/>
  <c r="O331"/>
  <c r="N331"/>
  <c r="O335"/>
  <c r="N335"/>
  <c r="O339"/>
  <c r="N339"/>
  <c r="O343"/>
  <c r="N343"/>
  <c r="O347"/>
  <c r="N347"/>
  <c r="O351"/>
  <c r="N351"/>
  <c r="O355"/>
  <c r="N355"/>
  <c r="O359"/>
  <c r="N359"/>
  <c r="O363"/>
  <c r="N363"/>
  <c r="O367"/>
  <c r="N367"/>
  <c r="O371"/>
  <c r="N371"/>
  <c r="O375"/>
  <c r="N375"/>
  <c r="O379"/>
  <c r="N379"/>
  <c r="O383"/>
  <c r="N383"/>
  <c r="O387"/>
  <c r="N387"/>
  <c r="O391"/>
  <c r="N391"/>
  <c r="O395"/>
  <c r="N395"/>
  <c r="O399"/>
  <c r="N399"/>
  <c r="O403"/>
  <c r="N403"/>
  <c r="O407"/>
  <c r="N407"/>
  <c r="O411"/>
  <c r="N411"/>
  <c r="O415"/>
  <c r="N415"/>
  <c r="O419"/>
  <c r="N419"/>
  <c r="O423"/>
  <c r="N423"/>
  <c r="O427"/>
  <c r="N427"/>
  <c r="O431"/>
  <c r="N431"/>
  <c r="O435"/>
  <c r="N435"/>
  <c r="O439"/>
  <c r="N439"/>
  <c r="O443"/>
  <c r="N443"/>
  <c r="O447"/>
  <c r="N447"/>
  <c r="O451"/>
  <c r="N451"/>
  <c r="O455"/>
  <c r="N455"/>
  <c r="O459"/>
  <c r="N459"/>
  <c r="O463"/>
  <c r="N463"/>
  <c r="O467"/>
  <c r="N467"/>
  <c r="O471"/>
  <c r="N471"/>
  <c r="O475"/>
  <c r="N475"/>
  <c r="O479"/>
  <c r="N479"/>
  <c r="O483"/>
  <c r="N483"/>
  <c r="O487"/>
  <c r="N487"/>
  <c r="O491"/>
  <c r="N491"/>
  <c r="O495"/>
  <c r="N495"/>
  <c r="O499"/>
  <c r="N499"/>
  <c r="O19"/>
  <c r="N19"/>
  <c r="O23"/>
  <c r="N23"/>
  <c r="O27"/>
  <c r="N27"/>
  <c r="O31"/>
  <c r="N31"/>
  <c r="O35"/>
  <c r="N35"/>
  <c r="O39"/>
  <c r="N39"/>
  <c r="O214"/>
  <c r="N214"/>
  <c r="O218"/>
  <c r="N218"/>
  <c r="O222"/>
  <c r="N222"/>
  <c r="O226"/>
  <c r="N226"/>
  <c r="O230"/>
  <c r="N230"/>
  <c r="O234"/>
  <c r="N234"/>
  <c r="O238"/>
  <c r="N238"/>
  <c r="O242"/>
  <c r="N242"/>
  <c r="O246"/>
  <c r="N246"/>
  <c r="O250"/>
  <c r="N250"/>
  <c r="O254"/>
  <c r="N254"/>
  <c r="O258"/>
  <c r="N258"/>
  <c r="O262"/>
  <c r="N262"/>
  <c r="O266"/>
  <c r="N266"/>
  <c r="O270"/>
  <c r="N270"/>
  <c r="O274"/>
  <c r="N274"/>
  <c r="O278"/>
  <c r="N278"/>
  <c r="O282"/>
  <c r="N282"/>
  <c r="O286"/>
  <c r="N286"/>
  <c r="O290"/>
  <c r="N290"/>
  <c r="O294"/>
  <c r="N294"/>
  <c r="O298"/>
  <c r="N298"/>
  <c r="O302"/>
  <c r="N302"/>
  <c r="O306"/>
  <c r="N306"/>
  <c r="O310"/>
  <c r="N310"/>
  <c r="O314"/>
  <c r="N314"/>
  <c r="O318"/>
  <c r="N318"/>
  <c r="O322"/>
  <c r="N322"/>
  <c r="O326"/>
  <c r="N326"/>
  <c r="O330"/>
  <c r="N330"/>
  <c r="O334"/>
  <c r="N334"/>
  <c r="O338"/>
  <c r="N338"/>
  <c r="O342"/>
  <c r="N342"/>
  <c r="O346"/>
  <c r="N346"/>
  <c r="O350"/>
  <c r="N350"/>
  <c r="O354"/>
  <c r="N354"/>
  <c r="O358"/>
  <c r="N358"/>
  <c r="O362"/>
  <c r="N362"/>
  <c r="O366"/>
  <c r="N366"/>
  <c r="O370"/>
  <c r="N370"/>
  <c r="O374"/>
  <c r="N374"/>
  <c r="O378"/>
  <c r="N378"/>
  <c r="O382"/>
  <c r="N382"/>
  <c r="O386"/>
  <c r="N386"/>
  <c r="O390"/>
  <c r="N390"/>
  <c r="O394"/>
  <c r="N394"/>
  <c r="O398"/>
  <c r="N398"/>
  <c r="O402"/>
  <c r="N402"/>
  <c r="O406"/>
  <c r="N406"/>
  <c r="O410"/>
  <c r="N410"/>
  <c r="O414"/>
  <c r="N414"/>
  <c r="O418"/>
  <c r="N418"/>
  <c r="O422"/>
  <c r="N422"/>
  <c r="O426"/>
  <c r="N426"/>
  <c r="O430"/>
  <c r="N430"/>
  <c r="O434"/>
  <c r="N434"/>
  <c r="O438"/>
  <c r="N438"/>
  <c r="O442"/>
  <c r="N442"/>
  <c r="O446"/>
  <c r="N446"/>
  <c r="O450"/>
  <c r="N450"/>
  <c r="O454"/>
  <c r="N454"/>
  <c r="O458"/>
  <c r="N458"/>
  <c r="O462"/>
  <c r="N462"/>
  <c r="O466"/>
  <c r="N466"/>
  <c r="O470"/>
  <c r="N470"/>
  <c r="O474"/>
  <c r="N474"/>
  <c r="O478"/>
  <c r="N478"/>
  <c r="O482"/>
  <c r="N482"/>
  <c r="O486"/>
  <c r="N486"/>
  <c r="O490"/>
  <c r="N490"/>
  <c r="O494"/>
  <c r="N494"/>
  <c r="O498"/>
  <c r="N498"/>
  <c r="O18"/>
  <c r="N18"/>
  <c r="O22"/>
  <c r="N22"/>
  <c r="O26"/>
  <c r="N26"/>
  <c r="O30"/>
  <c r="N30"/>
  <c r="O34"/>
  <c r="N34"/>
  <c r="O38"/>
  <c r="N38"/>
  <c r="O210"/>
  <c r="N210"/>
  <c r="O206"/>
  <c r="N206"/>
  <c r="O202"/>
  <c r="N202"/>
  <c r="O198"/>
  <c r="N198"/>
  <c r="O194"/>
  <c r="N194"/>
  <c r="O190"/>
  <c r="N190"/>
  <c r="O186"/>
  <c r="N186"/>
  <c r="O182"/>
  <c r="N182"/>
  <c r="O178"/>
  <c r="N178"/>
  <c r="O174"/>
  <c r="N174"/>
  <c r="O170"/>
  <c r="N170"/>
  <c r="O166"/>
  <c r="N166"/>
  <c r="O162"/>
  <c r="N162"/>
  <c r="O158"/>
  <c r="N158"/>
  <c r="O154"/>
  <c r="N154"/>
  <c r="O150"/>
  <c r="N150"/>
  <c r="O146"/>
  <c r="N146"/>
  <c r="O142"/>
  <c r="N142"/>
  <c r="O138"/>
  <c r="N138"/>
  <c r="O134"/>
  <c r="N134"/>
  <c r="O130"/>
  <c r="N130"/>
  <c r="O126"/>
  <c r="N126"/>
  <c r="O122"/>
  <c r="N122"/>
  <c r="O118"/>
  <c r="N118"/>
  <c r="O114"/>
  <c r="N114"/>
  <c r="O110"/>
  <c r="N110"/>
  <c r="O106"/>
  <c r="N106"/>
  <c r="O102"/>
  <c r="N102"/>
  <c r="O98"/>
  <c r="N98"/>
  <c r="O94"/>
  <c r="N94"/>
  <c r="O90"/>
  <c r="N90"/>
  <c r="O86"/>
  <c r="N86"/>
  <c r="O82"/>
  <c r="N82"/>
  <c r="O78"/>
  <c r="N78"/>
  <c r="O74"/>
  <c r="N74"/>
  <c r="O70"/>
  <c r="N70"/>
  <c r="O66"/>
  <c r="N66"/>
  <c r="O62"/>
  <c r="N62"/>
  <c r="O58"/>
  <c r="N58"/>
  <c r="O54"/>
  <c r="N54"/>
  <c r="O50"/>
  <c r="N50"/>
  <c r="O46"/>
  <c r="N46"/>
  <c r="O42"/>
  <c r="N42"/>
  <c r="O207"/>
  <c r="N207"/>
  <c r="O203"/>
  <c r="N203"/>
  <c r="O199"/>
  <c r="N199"/>
  <c r="O195"/>
  <c r="N195"/>
  <c r="O191"/>
  <c r="N191"/>
  <c r="O187"/>
  <c r="N187"/>
  <c r="O183"/>
  <c r="N183"/>
  <c r="O179"/>
  <c r="N179"/>
  <c r="O175"/>
  <c r="N175"/>
  <c r="O171"/>
  <c r="N171"/>
  <c r="O167"/>
  <c r="N167"/>
  <c r="O163"/>
  <c r="N163"/>
  <c r="O159"/>
  <c r="N159"/>
  <c r="O155"/>
  <c r="N155"/>
  <c r="O151"/>
  <c r="N151"/>
  <c r="O147"/>
  <c r="N147"/>
  <c r="O143"/>
  <c r="N143"/>
  <c r="O139"/>
  <c r="N139"/>
  <c r="O135"/>
  <c r="N135"/>
  <c r="O131"/>
  <c r="N131"/>
  <c r="O127"/>
  <c r="N127"/>
  <c r="O123"/>
  <c r="N123"/>
  <c r="O119"/>
  <c r="N119"/>
  <c r="O115"/>
  <c r="N115"/>
  <c r="O111"/>
  <c r="N111"/>
  <c r="O107"/>
  <c r="N107"/>
  <c r="O103"/>
  <c r="N103"/>
  <c r="O99"/>
  <c r="N99"/>
  <c r="O95"/>
  <c r="N95"/>
  <c r="O91"/>
  <c r="N91"/>
  <c r="O87"/>
  <c r="N87"/>
  <c r="O83"/>
  <c r="N83"/>
  <c r="O79"/>
  <c r="N79"/>
  <c r="O75"/>
  <c r="N75"/>
  <c r="O71"/>
  <c r="N71"/>
  <c r="O67"/>
  <c r="N67"/>
  <c r="O63"/>
  <c r="N63"/>
  <c r="O59"/>
  <c r="N59"/>
  <c r="O55"/>
  <c r="N55"/>
  <c r="O51"/>
  <c r="N51"/>
  <c r="O47"/>
  <c r="N47"/>
  <c r="O43"/>
  <c r="N43"/>
  <c r="Q32"/>
  <c r="Q72"/>
  <c r="P12"/>
  <c r="P4"/>
  <c r="M2"/>
  <c r="M3" s="1"/>
  <c r="M4" s="1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P24"/>
  <c r="Q12"/>
  <c r="Q40"/>
  <c r="Q64"/>
  <c r="P16"/>
  <c r="M100"/>
  <c r="P2"/>
  <c r="Q20"/>
  <c r="Q2"/>
  <c r="Q56"/>
  <c r="Q24"/>
  <c r="Q80"/>
  <c r="Q48"/>
  <c r="P6"/>
  <c r="M116"/>
  <c r="M84"/>
  <c r="Q108"/>
  <c r="Q92"/>
  <c r="P108"/>
  <c r="P92"/>
  <c r="M76"/>
  <c r="M68"/>
  <c r="M60"/>
  <c r="M52"/>
  <c r="M44"/>
  <c r="M112"/>
  <c r="M104"/>
  <c r="M96"/>
  <c r="M88"/>
  <c r="P112"/>
  <c r="P104"/>
  <c r="P96"/>
  <c r="P88"/>
  <c r="P72"/>
  <c r="P56"/>
  <c r="P40"/>
  <c r="P80"/>
  <c r="P64"/>
  <c r="P48"/>
  <c r="P32"/>
  <c r="Q116"/>
  <c r="M108"/>
  <c r="Q100"/>
  <c r="M92"/>
  <c r="Q84"/>
  <c r="Q76"/>
  <c r="Q68"/>
  <c r="Q60"/>
  <c r="Q52"/>
  <c r="Q44"/>
  <c r="Q36"/>
  <c r="Q28"/>
  <c r="Q112"/>
  <c r="Q104"/>
  <c r="Q96"/>
  <c r="Q88"/>
  <c r="M72"/>
  <c r="M56"/>
  <c r="M40"/>
  <c r="M80"/>
  <c r="M64"/>
  <c r="M48"/>
  <c r="P120"/>
  <c r="Q120"/>
  <c r="M120"/>
  <c r="P122"/>
  <c r="Q122"/>
  <c r="M122"/>
  <c r="P124"/>
  <c r="Q124"/>
  <c r="M124"/>
  <c r="P126"/>
  <c r="Q126"/>
  <c r="M126"/>
  <c r="P128"/>
  <c r="Q128"/>
  <c r="M128"/>
  <c r="P130"/>
  <c r="Q130"/>
  <c r="M130"/>
  <c r="P132"/>
  <c r="Q132"/>
  <c r="M132"/>
  <c r="P134"/>
  <c r="Q134"/>
  <c r="M134"/>
  <c r="Q136"/>
  <c r="P136"/>
  <c r="M136"/>
  <c r="P489"/>
  <c r="Q489"/>
  <c r="M489"/>
  <c r="Q3"/>
  <c r="P3"/>
  <c r="Q5"/>
  <c r="P5"/>
  <c r="Q7"/>
  <c r="P7"/>
  <c r="Q9"/>
  <c r="P9"/>
  <c r="Q11"/>
  <c r="P11"/>
  <c r="Q13"/>
  <c r="P13"/>
  <c r="Q15"/>
  <c r="P15"/>
  <c r="Q17"/>
  <c r="P17"/>
  <c r="Q19"/>
  <c r="P19"/>
  <c r="Q21"/>
  <c r="P21"/>
  <c r="Q23"/>
  <c r="P23"/>
  <c r="Q25"/>
  <c r="P25"/>
  <c r="Q27"/>
  <c r="P27"/>
  <c r="Q29"/>
  <c r="P29"/>
  <c r="Q31"/>
  <c r="P31"/>
  <c r="Q33"/>
  <c r="P33"/>
  <c r="Q35"/>
  <c r="P35"/>
  <c r="Q37"/>
  <c r="P37"/>
  <c r="Q39"/>
  <c r="M39"/>
  <c r="P39"/>
  <c r="Q41"/>
  <c r="M41"/>
  <c r="P41"/>
  <c r="Q43"/>
  <c r="M43"/>
  <c r="P43"/>
  <c r="Q45"/>
  <c r="M45"/>
  <c r="P45"/>
  <c r="Q47"/>
  <c r="M47"/>
  <c r="P47"/>
  <c r="Q49"/>
  <c r="M49"/>
  <c r="P49"/>
  <c r="Q51"/>
  <c r="M51"/>
  <c r="P51"/>
  <c r="Q53"/>
  <c r="M53"/>
  <c r="P53"/>
  <c r="Q55"/>
  <c r="M55"/>
  <c r="P55"/>
  <c r="Q57"/>
  <c r="M57"/>
  <c r="P57"/>
  <c r="Q59"/>
  <c r="M59"/>
  <c r="P59"/>
  <c r="Q61"/>
  <c r="M61"/>
  <c r="P61"/>
  <c r="Q63"/>
  <c r="M63"/>
  <c r="P63"/>
  <c r="Q65"/>
  <c r="M65"/>
  <c r="P65"/>
  <c r="Q67"/>
  <c r="M67"/>
  <c r="P67"/>
  <c r="Q69"/>
  <c r="M69"/>
  <c r="P69"/>
  <c r="Q71"/>
  <c r="M71"/>
  <c r="P71"/>
  <c r="Q73"/>
  <c r="M73"/>
  <c r="P73"/>
  <c r="Q75"/>
  <c r="M75"/>
  <c r="P75"/>
  <c r="Q77"/>
  <c r="M77"/>
  <c r="P77"/>
  <c r="Q79"/>
  <c r="M79"/>
  <c r="P79"/>
  <c r="Q81"/>
  <c r="M81"/>
  <c r="P81"/>
  <c r="Q83"/>
  <c r="M83"/>
  <c r="P83"/>
  <c r="Q85"/>
  <c r="M85"/>
  <c r="P85"/>
  <c r="Q87"/>
  <c r="M87"/>
  <c r="P87"/>
  <c r="Q89"/>
  <c r="M89"/>
  <c r="P89"/>
  <c r="Q91"/>
  <c r="M91"/>
  <c r="P91"/>
  <c r="Q93"/>
  <c r="M93"/>
  <c r="P93"/>
  <c r="Q95"/>
  <c r="M95"/>
  <c r="P95"/>
  <c r="Q97"/>
  <c r="M97"/>
  <c r="P97"/>
  <c r="Q99"/>
  <c r="M99"/>
  <c r="P99"/>
  <c r="Q101"/>
  <c r="M101"/>
  <c r="P101"/>
  <c r="Q103"/>
  <c r="M103"/>
  <c r="P103"/>
  <c r="Q105"/>
  <c r="M105"/>
  <c r="P105"/>
  <c r="Q107"/>
  <c r="M107"/>
  <c r="P107"/>
  <c r="Q109"/>
  <c r="M109"/>
  <c r="P109"/>
  <c r="Q111"/>
  <c r="M111"/>
  <c r="P111"/>
  <c r="Q113"/>
  <c r="M113"/>
  <c r="P113"/>
  <c r="Q115"/>
  <c r="M115"/>
  <c r="P115"/>
  <c r="Q117"/>
  <c r="M117"/>
  <c r="P117"/>
  <c r="Q119"/>
  <c r="M119"/>
  <c r="P119"/>
  <c r="Q121"/>
  <c r="M121"/>
  <c r="P121"/>
  <c r="Q123"/>
  <c r="M123"/>
  <c r="P123"/>
  <c r="Q125"/>
  <c r="M125"/>
  <c r="P125"/>
  <c r="Q127"/>
  <c r="M127"/>
  <c r="P127"/>
  <c r="Q129"/>
  <c r="M129"/>
  <c r="P129"/>
  <c r="Q131"/>
  <c r="M131"/>
  <c r="P131"/>
  <c r="Q133"/>
  <c r="M133"/>
  <c r="P133"/>
  <c r="Q135"/>
  <c r="M135"/>
  <c r="P135"/>
  <c r="P137"/>
  <c r="Q137"/>
  <c r="M137"/>
  <c r="P141"/>
  <c r="Q141"/>
  <c r="M141"/>
  <c r="P145"/>
  <c r="Q145"/>
  <c r="M145"/>
  <c r="P149"/>
  <c r="Q149"/>
  <c r="M149"/>
  <c r="P153"/>
  <c r="Q153"/>
  <c r="M153"/>
  <c r="P157"/>
  <c r="Q157"/>
  <c r="M157"/>
  <c r="P161"/>
  <c r="Q161"/>
  <c r="M161"/>
  <c r="P165"/>
  <c r="Q165"/>
  <c r="M165"/>
  <c r="P169"/>
  <c r="Q169"/>
  <c r="M169"/>
  <c r="P173"/>
  <c r="Q173"/>
  <c r="M173"/>
  <c r="P177"/>
  <c r="Q177"/>
  <c r="M177"/>
  <c r="P181"/>
  <c r="Q181"/>
  <c r="M181"/>
  <c r="P185"/>
  <c r="Q185"/>
  <c r="M185"/>
  <c r="P189"/>
  <c r="Q189"/>
  <c r="M189"/>
  <c r="P193"/>
  <c r="Q193"/>
  <c r="M193"/>
  <c r="P197"/>
  <c r="Q197"/>
  <c r="M197"/>
  <c r="P201"/>
  <c r="Q201"/>
  <c r="M201"/>
  <c r="P205"/>
  <c r="Q205"/>
  <c r="M205"/>
  <c r="P209"/>
  <c r="Q209"/>
  <c r="M209"/>
  <c r="P213"/>
  <c r="Q213"/>
  <c r="M213"/>
  <c r="P217"/>
  <c r="Q217"/>
  <c r="M217"/>
  <c r="P221"/>
  <c r="Q221"/>
  <c r="M221"/>
  <c r="P225"/>
  <c r="Q225"/>
  <c r="M225"/>
  <c r="P229"/>
  <c r="Q229"/>
  <c r="M229"/>
  <c r="P233"/>
  <c r="Q233"/>
  <c r="M233"/>
  <c r="P237"/>
  <c r="Q237"/>
  <c r="M237"/>
  <c r="P241"/>
  <c r="Q241"/>
  <c r="M241"/>
  <c r="P245"/>
  <c r="Q245"/>
  <c r="M245"/>
  <c r="P249"/>
  <c r="Q249"/>
  <c r="M249"/>
  <c r="P253"/>
  <c r="Q253"/>
  <c r="M253"/>
  <c r="P257"/>
  <c r="Q257"/>
  <c r="M257"/>
  <c r="P261"/>
  <c r="Q261"/>
  <c r="M261"/>
  <c r="P265"/>
  <c r="Q265"/>
  <c r="M265"/>
  <c r="P269"/>
  <c r="Q269"/>
  <c r="M269"/>
  <c r="P273"/>
  <c r="Q273"/>
  <c r="M273"/>
  <c r="P277"/>
  <c r="Q277"/>
  <c r="M277"/>
  <c r="P281"/>
  <c r="Q281"/>
  <c r="M281"/>
  <c r="P285"/>
  <c r="Q285"/>
  <c r="M285"/>
  <c r="P289"/>
  <c r="Q289"/>
  <c r="M289"/>
  <c r="P293"/>
  <c r="Q293"/>
  <c r="M293"/>
  <c r="P297"/>
  <c r="Q297"/>
  <c r="M297"/>
  <c r="P301"/>
  <c r="Q301"/>
  <c r="M301"/>
  <c r="P305"/>
  <c r="Q305"/>
  <c r="M305"/>
  <c r="P309"/>
  <c r="Q309"/>
  <c r="M309"/>
  <c r="P313"/>
  <c r="Q313"/>
  <c r="M313"/>
  <c r="P317"/>
  <c r="Q317"/>
  <c r="M317"/>
  <c r="P321"/>
  <c r="Q321"/>
  <c r="M321"/>
  <c r="P420"/>
  <c r="Q420"/>
  <c r="M420"/>
  <c r="P436"/>
  <c r="Q436"/>
  <c r="M436"/>
  <c r="P452"/>
  <c r="Q452"/>
  <c r="M452"/>
  <c r="P474"/>
  <c r="Q474"/>
  <c r="M474"/>
  <c r="P323"/>
  <c r="M323"/>
  <c r="Q323"/>
  <c r="P327"/>
  <c r="Q327"/>
  <c r="M327"/>
  <c r="P331"/>
  <c r="M331"/>
  <c r="Q331"/>
  <c r="P335"/>
  <c r="Q335"/>
  <c r="M335"/>
  <c r="P339"/>
  <c r="M339"/>
  <c r="Q339"/>
  <c r="P343"/>
  <c r="Q343"/>
  <c r="M343"/>
  <c r="P347"/>
  <c r="M347"/>
  <c r="Q347"/>
  <c r="P351"/>
  <c r="Q351"/>
  <c r="M351"/>
  <c r="P355"/>
  <c r="M355"/>
  <c r="Q355"/>
  <c r="P359"/>
  <c r="Q359"/>
  <c r="M359"/>
  <c r="P363"/>
  <c r="M363"/>
  <c r="Q363"/>
  <c r="P367"/>
  <c r="Q367"/>
  <c r="M367"/>
  <c r="P371"/>
  <c r="M371"/>
  <c r="Q371"/>
  <c r="P375"/>
  <c r="Q375"/>
  <c r="M375"/>
  <c r="P379"/>
  <c r="M379"/>
  <c r="Q379"/>
  <c r="P383"/>
  <c r="Q383"/>
  <c r="M383"/>
  <c r="P387"/>
  <c r="M387"/>
  <c r="Q387"/>
  <c r="P391"/>
  <c r="Q391"/>
  <c r="M391"/>
  <c r="P395"/>
  <c r="M395"/>
  <c r="Q395"/>
  <c r="P399"/>
  <c r="Q399"/>
  <c r="M399"/>
  <c r="P403"/>
  <c r="M403"/>
  <c r="Q403"/>
  <c r="P407"/>
  <c r="Q407"/>
  <c r="M407"/>
  <c r="P411"/>
  <c r="M411"/>
  <c r="Q411"/>
  <c r="Q415"/>
  <c r="P415"/>
  <c r="M415"/>
  <c r="P466"/>
  <c r="Q466"/>
  <c r="M466"/>
  <c r="P482"/>
  <c r="Q482"/>
  <c r="M482"/>
  <c r="Q324"/>
  <c r="M324"/>
  <c r="P324"/>
  <c r="Q326"/>
  <c r="M326"/>
  <c r="P326"/>
  <c r="Q328"/>
  <c r="M328"/>
  <c r="P328"/>
  <c r="Q330"/>
  <c r="M330"/>
  <c r="P330"/>
  <c r="Q332"/>
  <c r="M332"/>
  <c r="P332"/>
  <c r="Q334"/>
  <c r="M334"/>
  <c r="P334"/>
  <c r="Q336"/>
  <c r="M336"/>
  <c r="P336"/>
  <c r="Q338"/>
  <c r="M338"/>
  <c r="P338"/>
  <c r="Q340"/>
  <c r="M340"/>
  <c r="P340"/>
  <c r="Q342"/>
  <c r="M342"/>
  <c r="P342"/>
  <c r="Q344"/>
  <c r="M344"/>
  <c r="P344"/>
  <c r="Q346"/>
  <c r="M346"/>
  <c r="P346"/>
  <c r="Q348"/>
  <c r="M348"/>
  <c r="P348"/>
  <c r="Q350"/>
  <c r="M350"/>
  <c r="P350"/>
  <c r="Q352"/>
  <c r="M352"/>
  <c r="P352"/>
  <c r="Q354"/>
  <c r="M354"/>
  <c r="P354"/>
  <c r="Q356"/>
  <c r="M356"/>
  <c r="P356"/>
  <c r="Q358"/>
  <c r="M358"/>
  <c r="P358"/>
  <c r="Q360"/>
  <c r="M360"/>
  <c r="P360"/>
  <c r="Q362"/>
  <c r="M362"/>
  <c r="P362"/>
  <c r="Q364"/>
  <c r="M364"/>
  <c r="P364"/>
  <c r="Q366"/>
  <c r="M366"/>
  <c r="P366"/>
  <c r="Q368"/>
  <c r="M368"/>
  <c r="P368"/>
  <c r="Q370"/>
  <c r="M370"/>
  <c r="P370"/>
  <c r="Q372"/>
  <c r="M372"/>
  <c r="P372"/>
  <c r="Q374"/>
  <c r="M374"/>
  <c r="P374"/>
  <c r="Q376"/>
  <c r="M376"/>
  <c r="P376"/>
  <c r="Q378"/>
  <c r="M378"/>
  <c r="P378"/>
  <c r="Q380"/>
  <c r="M380"/>
  <c r="P380"/>
  <c r="Q382"/>
  <c r="M382"/>
  <c r="P382"/>
  <c r="Q384"/>
  <c r="M384"/>
  <c r="P384"/>
  <c r="Q386"/>
  <c r="M386"/>
  <c r="P386"/>
  <c r="Q388"/>
  <c r="M388"/>
  <c r="P388"/>
  <c r="Q390"/>
  <c r="M390"/>
  <c r="P390"/>
  <c r="Q392"/>
  <c r="M392"/>
  <c r="P392"/>
  <c r="Q394"/>
  <c r="M394"/>
  <c r="P394"/>
  <c r="Q396"/>
  <c r="M396"/>
  <c r="P396"/>
  <c r="Q398"/>
  <c r="M398"/>
  <c r="P398"/>
  <c r="Q400"/>
  <c r="M400"/>
  <c r="P400"/>
  <c r="Q402"/>
  <c r="M402"/>
  <c r="P402"/>
  <c r="Q404"/>
  <c r="M404"/>
  <c r="P404"/>
  <c r="Q406"/>
  <c r="M406"/>
  <c r="P406"/>
  <c r="Q408"/>
  <c r="M408"/>
  <c r="P408"/>
  <c r="Q410"/>
  <c r="M410"/>
  <c r="P410"/>
  <c r="Q412"/>
  <c r="M412"/>
  <c r="P412"/>
  <c r="Q414"/>
  <c r="M414"/>
  <c r="P414"/>
  <c r="P418"/>
  <c r="M418"/>
  <c r="Q418"/>
  <c r="P422"/>
  <c r="Q422"/>
  <c r="M422"/>
  <c r="P426"/>
  <c r="M426"/>
  <c r="Q426"/>
  <c r="P430"/>
  <c r="Q430"/>
  <c r="M430"/>
  <c r="P434"/>
  <c r="M434"/>
  <c r="Q434"/>
  <c r="P438"/>
  <c r="Q438"/>
  <c r="M438"/>
  <c r="P442"/>
  <c r="M442"/>
  <c r="Q442"/>
  <c r="P446"/>
  <c r="Q446"/>
  <c r="M446"/>
  <c r="P450"/>
  <c r="M450"/>
  <c r="Q450"/>
  <c r="P454"/>
  <c r="Q454"/>
  <c r="M454"/>
  <c r="P458"/>
  <c r="M458"/>
  <c r="Q458"/>
  <c r="P462"/>
  <c r="Q462"/>
  <c r="M462"/>
  <c r="P470"/>
  <c r="Q470"/>
  <c r="M470"/>
  <c r="P478"/>
  <c r="Q478"/>
  <c r="M478"/>
  <c r="P464"/>
  <c r="M464"/>
  <c r="Q464"/>
  <c r="P468"/>
  <c r="Q468"/>
  <c r="M468"/>
  <c r="P472"/>
  <c r="M472"/>
  <c r="Q472"/>
  <c r="P476"/>
  <c r="Q476"/>
  <c r="M476"/>
  <c r="P480"/>
  <c r="M480"/>
  <c r="Q480"/>
  <c r="P484"/>
  <c r="Q484"/>
  <c r="M484"/>
  <c r="Q463"/>
  <c r="M463"/>
  <c r="P463"/>
  <c r="Q465"/>
  <c r="M465"/>
  <c r="P465"/>
  <c r="Q467"/>
  <c r="M467"/>
  <c r="P467"/>
  <c r="Q469"/>
  <c r="M469"/>
  <c r="P469"/>
  <c r="Q471"/>
  <c r="M471"/>
  <c r="P471"/>
  <c r="Q473"/>
  <c r="M473"/>
  <c r="P473"/>
  <c r="Q475"/>
  <c r="M475"/>
  <c r="P475"/>
  <c r="Q477"/>
  <c r="M477"/>
  <c r="P477"/>
  <c r="Q479"/>
  <c r="M479"/>
  <c r="P479"/>
  <c r="Q481"/>
  <c r="M481"/>
  <c r="P481"/>
  <c r="Q483"/>
  <c r="M483"/>
  <c r="P483"/>
  <c r="P485"/>
  <c r="Q485"/>
  <c r="M485"/>
  <c r="P118"/>
  <c r="Q118"/>
  <c r="M118"/>
  <c r="P114"/>
  <c r="Q114"/>
  <c r="M114"/>
  <c r="P110"/>
  <c r="Q110"/>
  <c r="M110"/>
  <c r="P106"/>
  <c r="Q106"/>
  <c r="M106"/>
  <c r="P102"/>
  <c r="Q102"/>
  <c r="M102"/>
  <c r="P98"/>
  <c r="Q98"/>
  <c r="M98"/>
  <c r="P94"/>
  <c r="Q94"/>
  <c r="M94"/>
  <c r="P90"/>
  <c r="Q90"/>
  <c r="M90"/>
  <c r="P86"/>
  <c r="Q86"/>
  <c r="M86"/>
  <c r="P82"/>
  <c r="Q82"/>
  <c r="M82"/>
  <c r="P78"/>
  <c r="M78"/>
  <c r="Q78"/>
  <c r="P74"/>
  <c r="Q74"/>
  <c r="M74"/>
  <c r="P70"/>
  <c r="M70"/>
  <c r="Q70"/>
  <c r="P66"/>
  <c r="Q66"/>
  <c r="M66"/>
  <c r="P62"/>
  <c r="M62"/>
  <c r="Q62"/>
  <c r="P58"/>
  <c r="Q58"/>
  <c r="M58"/>
  <c r="P54"/>
  <c r="M54"/>
  <c r="Q54"/>
  <c r="P50"/>
  <c r="Q50"/>
  <c r="M50"/>
  <c r="P46"/>
  <c r="M46"/>
  <c r="Q46"/>
  <c r="P42"/>
  <c r="Q42"/>
  <c r="M42"/>
  <c r="P38"/>
  <c r="Q38"/>
  <c r="P34"/>
  <c r="Q34"/>
  <c r="P30"/>
  <c r="Q30"/>
  <c r="P26"/>
  <c r="Q26"/>
  <c r="P22"/>
  <c r="Q22"/>
  <c r="P18"/>
  <c r="Q18"/>
  <c r="P10"/>
  <c r="Q10"/>
  <c r="P139"/>
  <c r="Q139"/>
  <c r="M139"/>
  <c r="P143"/>
  <c r="Q143"/>
  <c r="M143"/>
  <c r="P147"/>
  <c r="Q147"/>
  <c r="M147"/>
  <c r="P151"/>
  <c r="Q151"/>
  <c r="M151"/>
  <c r="P155"/>
  <c r="Q155"/>
  <c r="M155"/>
  <c r="P159"/>
  <c r="Q159"/>
  <c r="M159"/>
  <c r="P163"/>
  <c r="Q163"/>
  <c r="M163"/>
  <c r="P167"/>
  <c r="Q167"/>
  <c r="M167"/>
  <c r="P171"/>
  <c r="Q171"/>
  <c r="M171"/>
  <c r="P175"/>
  <c r="Q175"/>
  <c r="M175"/>
  <c r="P179"/>
  <c r="Q179"/>
  <c r="M179"/>
  <c r="P183"/>
  <c r="Q183"/>
  <c r="M183"/>
  <c r="P187"/>
  <c r="Q187"/>
  <c r="M187"/>
  <c r="P191"/>
  <c r="Q191"/>
  <c r="M191"/>
  <c r="P195"/>
  <c r="Q195"/>
  <c r="M195"/>
  <c r="P199"/>
  <c r="Q199"/>
  <c r="M199"/>
  <c r="P203"/>
  <c r="Q203"/>
  <c r="M203"/>
  <c r="P207"/>
  <c r="Q207"/>
  <c r="M207"/>
  <c r="P211"/>
  <c r="Q211"/>
  <c r="M211"/>
  <c r="P215"/>
  <c r="Q215"/>
  <c r="M215"/>
  <c r="P219"/>
  <c r="Q219"/>
  <c r="M219"/>
  <c r="P223"/>
  <c r="Q223"/>
  <c r="M223"/>
  <c r="P227"/>
  <c r="Q227"/>
  <c r="M227"/>
  <c r="P231"/>
  <c r="Q231"/>
  <c r="M231"/>
  <c r="P235"/>
  <c r="Q235"/>
  <c r="M235"/>
  <c r="P239"/>
  <c r="Q239"/>
  <c r="M239"/>
  <c r="P243"/>
  <c r="Q243"/>
  <c r="M243"/>
  <c r="P247"/>
  <c r="Q247"/>
  <c r="M247"/>
  <c r="P251"/>
  <c r="Q251"/>
  <c r="M251"/>
  <c r="P255"/>
  <c r="Q255"/>
  <c r="M255"/>
  <c r="P259"/>
  <c r="Q259"/>
  <c r="M259"/>
  <c r="P263"/>
  <c r="Q263"/>
  <c r="M263"/>
  <c r="P267"/>
  <c r="Q267"/>
  <c r="M267"/>
  <c r="P271"/>
  <c r="Q271"/>
  <c r="M271"/>
  <c r="P275"/>
  <c r="Q275"/>
  <c r="M275"/>
  <c r="P279"/>
  <c r="Q279"/>
  <c r="M279"/>
  <c r="P283"/>
  <c r="Q283"/>
  <c r="M283"/>
  <c r="P287"/>
  <c r="Q287"/>
  <c r="M287"/>
  <c r="P291"/>
  <c r="Q291"/>
  <c r="M291"/>
  <c r="P295"/>
  <c r="Q295"/>
  <c r="M295"/>
  <c r="P299"/>
  <c r="Q299"/>
  <c r="M299"/>
  <c r="P303"/>
  <c r="Q303"/>
  <c r="M303"/>
  <c r="P307"/>
  <c r="Q307"/>
  <c r="M307"/>
  <c r="P311"/>
  <c r="Q311"/>
  <c r="M311"/>
  <c r="P315"/>
  <c r="Q315"/>
  <c r="M315"/>
  <c r="P319"/>
  <c r="Q319"/>
  <c r="M319"/>
  <c r="P325"/>
  <c r="Q325"/>
  <c r="M325"/>
  <c r="P333"/>
  <c r="Q333"/>
  <c r="M333"/>
  <c r="P341"/>
  <c r="Q341"/>
  <c r="M341"/>
  <c r="P349"/>
  <c r="Q349"/>
  <c r="M349"/>
  <c r="P357"/>
  <c r="Q357"/>
  <c r="M357"/>
  <c r="P365"/>
  <c r="Q365"/>
  <c r="M365"/>
  <c r="P373"/>
  <c r="Q373"/>
  <c r="M373"/>
  <c r="P381"/>
  <c r="Q381"/>
  <c r="M381"/>
  <c r="P389"/>
  <c r="Q389"/>
  <c r="M389"/>
  <c r="P397"/>
  <c r="Q397"/>
  <c r="M397"/>
  <c r="P405"/>
  <c r="Q405"/>
  <c r="M405"/>
  <c r="P413"/>
  <c r="Q413"/>
  <c r="M413"/>
  <c r="P428"/>
  <c r="Q428"/>
  <c r="M428"/>
  <c r="P444"/>
  <c r="Q444"/>
  <c r="M444"/>
  <c r="P460"/>
  <c r="Q460"/>
  <c r="M460"/>
  <c r="Q8"/>
  <c r="P8"/>
  <c r="Q14"/>
  <c r="P14"/>
  <c r="P329"/>
  <c r="Q329"/>
  <c r="M329"/>
  <c r="P337"/>
  <c r="Q337"/>
  <c r="M337"/>
  <c r="P345"/>
  <c r="Q345"/>
  <c r="M345"/>
  <c r="P353"/>
  <c r="Q353"/>
  <c r="M353"/>
  <c r="P361"/>
  <c r="Q361"/>
  <c r="M361"/>
  <c r="P369"/>
  <c r="Q369"/>
  <c r="M369"/>
  <c r="P377"/>
  <c r="Q377"/>
  <c r="M377"/>
  <c r="P385"/>
  <c r="Q385"/>
  <c r="M385"/>
  <c r="P393"/>
  <c r="Q393"/>
  <c r="M393"/>
  <c r="P401"/>
  <c r="Q401"/>
  <c r="M401"/>
  <c r="P409"/>
  <c r="Q409"/>
  <c r="M409"/>
  <c r="Q138"/>
  <c r="M138"/>
  <c r="P138"/>
  <c r="Q140"/>
  <c r="M140"/>
  <c r="P140"/>
  <c r="Q142"/>
  <c r="M142"/>
  <c r="P142"/>
  <c r="Q144"/>
  <c r="M144"/>
  <c r="P144"/>
  <c r="Q146"/>
  <c r="M146"/>
  <c r="P146"/>
  <c r="Q148"/>
  <c r="M148"/>
  <c r="P148"/>
  <c r="Q150"/>
  <c r="M150"/>
  <c r="P150"/>
  <c r="Q152"/>
  <c r="M152"/>
  <c r="P152"/>
  <c r="Q154"/>
  <c r="M154"/>
  <c r="P154"/>
  <c r="Q156"/>
  <c r="M156"/>
  <c r="P156"/>
  <c r="Q158"/>
  <c r="M158"/>
  <c r="P158"/>
  <c r="Q160"/>
  <c r="M160"/>
  <c r="P160"/>
  <c r="Q162"/>
  <c r="M162"/>
  <c r="P162"/>
  <c r="Q164"/>
  <c r="M164"/>
  <c r="P164"/>
  <c r="Q166"/>
  <c r="M166"/>
  <c r="P166"/>
  <c r="Q168"/>
  <c r="M168"/>
  <c r="P168"/>
  <c r="Q170"/>
  <c r="M170"/>
  <c r="P170"/>
  <c r="Q172"/>
  <c r="M172"/>
  <c r="P172"/>
  <c r="Q174"/>
  <c r="M174"/>
  <c r="P174"/>
  <c r="Q176"/>
  <c r="M176"/>
  <c r="P176"/>
  <c r="Q178"/>
  <c r="M178"/>
  <c r="P178"/>
  <c r="Q180"/>
  <c r="M180"/>
  <c r="P180"/>
  <c r="Q182"/>
  <c r="M182"/>
  <c r="P182"/>
  <c r="Q184"/>
  <c r="M184"/>
  <c r="P184"/>
  <c r="Q186"/>
  <c r="M186"/>
  <c r="P186"/>
  <c r="Q188"/>
  <c r="M188"/>
  <c r="P188"/>
  <c r="Q190"/>
  <c r="M190"/>
  <c r="P190"/>
  <c r="Q192"/>
  <c r="M192"/>
  <c r="P192"/>
  <c r="Q194"/>
  <c r="M194"/>
  <c r="P194"/>
  <c r="Q196"/>
  <c r="M196"/>
  <c r="P196"/>
  <c r="Q198"/>
  <c r="M198"/>
  <c r="P198"/>
  <c r="Q200"/>
  <c r="M200"/>
  <c r="P200"/>
  <c r="Q202"/>
  <c r="M202"/>
  <c r="P202"/>
  <c r="Q204"/>
  <c r="M204"/>
  <c r="P204"/>
  <c r="Q206"/>
  <c r="M206"/>
  <c r="P206"/>
  <c r="Q208"/>
  <c r="M208"/>
  <c r="P208"/>
  <c r="Q210"/>
  <c r="M210"/>
  <c r="P210"/>
  <c r="Q212"/>
  <c r="M212"/>
  <c r="P212"/>
  <c r="Q214"/>
  <c r="M214"/>
  <c r="P214"/>
  <c r="Q216"/>
  <c r="M216"/>
  <c r="P216"/>
  <c r="Q218"/>
  <c r="M218"/>
  <c r="P218"/>
  <c r="Q220"/>
  <c r="M220"/>
  <c r="P220"/>
  <c r="Q222"/>
  <c r="M222"/>
  <c r="P222"/>
  <c r="Q224"/>
  <c r="M224"/>
  <c r="P224"/>
  <c r="Q226"/>
  <c r="M226"/>
  <c r="P226"/>
  <c r="Q228"/>
  <c r="M228"/>
  <c r="P228"/>
  <c r="Q230"/>
  <c r="M230"/>
  <c r="P230"/>
  <c r="Q232"/>
  <c r="M232"/>
  <c r="P232"/>
  <c r="Q234"/>
  <c r="M234"/>
  <c r="P234"/>
  <c r="Q236"/>
  <c r="M236"/>
  <c r="P236"/>
  <c r="Q238"/>
  <c r="M238"/>
  <c r="P238"/>
  <c r="Q240"/>
  <c r="M240"/>
  <c r="P240"/>
  <c r="Q242"/>
  <c r="M242"/>
  <c r="P242"/>
  <c r="Q244"/>
  <c r="M244"/>
  <c r="P244"/>
  <c r="Q246"/>
  <c r="M246"/>
  <c r="P246"/>
  <c r="Q248"/>
  <c r="M248"/>
  <c r="P248"/>
  <c r="Q250"/>
  <c r="M250"/>
  <c r="P250"/>
  <c r="Q252"/>
  <c r="M252"/>
  <c r="P252"/>
  <c r="Q254"/>
  <c r="M254"/>
  <c r="P254"/>
  <c r="Q256"/>
  <c r="M256"/>
  <c r="P256"/>
  <c r="Q258"/>
  <c r="M258"/>
  <c r="P258"/>
  <c r="Q260"/>
  <c r="M260"/>
  <c r="P260"/>
  <c r="Q262"/>
  <c r="M262"/>
  <c r="P262"/>
  <c r="Q264"/>
  <c r="M264"/>
  <c r="P264"/>
  <c r="Q266"/>
  <c r="M266"/>
  <c r="P266"/>
  <c r="Q268"/>
  <c r="M268"/>
  <c r="P268"/>
  <c r="Q270"/>
  <c r="M270"/>
  <c r="P270"/>
  <c r="Q272"/>
  <c r="M272"/>
  <c r="P272"/>
  <c r="Q274"/>
  <c r="M274"/>
  <c r="P274"/>
  <c r="Q276"/>
  <c r="M276"/>
  <c r="P276"/>
  <c r="Q278"/>
  <c r="M278"/>
  <c r="P278"/>
  <c r="Q280"/>
  <c r="M280"/>
  <c r="P280"/>
  <c r="Q282"/>
  <c r="M282"/>
  <c r="P282"/>
  <c r="Q284"/>
  <c r="M284"/>
  <c r="P284"/>
  <c r="Q286"/>
  <c r="M286"/>
  <c r="P286"/>
  <c r="Q288"/>
  <c r="M288"/>
  <c r="P288"/>
  <c r="Q290"/>
  <c r="M290"/>
  <c r="P290"/>
  <c r="Q292"/>
  <c r="M292"/>
  <c r="P292"/>
  <c r="Q294"/>
  <c r="M294"/>
  <c r="P294"/>
  <c r="Q296"/>
  <c r="M296"/>
  <c r="P296"/>
  <c r="Q298"/>
  <c r="M298"/>
  <c r="P298"/>
  <c r="Q300"/>
  <c r="M300"/>
  <c r="P300"/>
  <c r="Q302"/>
  <c r="M302"/>
  <c r="P302"/>
  <c r="Q304"/>
  <c r="M304"/>
  <c r="P304"/>
  <c r="Q306"/>
  <c r="M306"/>
  <c r="P306"/>
  <c r="Q308"/>
  <c r="M308"/>
  <c r="P308"/>
  <c r="Q310"/>
  <c r="M310"/>
  <c r="P310"/>
  <c r="Q312"/>
  <c r="M312"/>
  <c r="P312"/>
  <c r="Q314"/>
  <c r="M314"/>
  <c r="P314"/>
  <c r="Q316"/>
  <c r="M316"/>
  <c r="P316"/>
  <c r="Q318"/>
  <c r="M318"/>
  <c r="P318"/>
  <c r="Q320"/>
  <c r="M320"/>
  <c r="P320"/>
  <c r="Q322"/>
  <c r="M322"/>
  <c r="P322"/>
  <c r="P416"/>
  <c r="Q416"/>
  <c r="M416"/>
  <c r="P424"/>
  <c r="Q424"/>
  <c r="M424"/>
  <c r="P432"/>
  <c r="Q432"/>
  <c r="M432"/>
  <c r="P440"/>
  <c r="Q440"/>
  <c r="M440"/>
  <c r="P448"/>
  <c r="Q448"/>
  <c r="M448"/>
  <c r="P456"/>
  <c r="Q456"/>
  <c r="M456"/>
  <c r="P497"/>
  <c r="Q497"/>
  <c r="M497"/>
  <c r="Q417"/>
  <c r="M417"/>
  <c r="P417"/>
  <c r="Q419"/>
  <c r="M419"/>
  <c r="P419"/>
  <c r="Q421"/>
  <c r="M421"/>
  <c r="P421"/>
  <c r="Q423"/>
  <c r="M423"/>
  <c r="P423"/>
  <c r="Q425"/>
  <c r="M425"/>
  <c r="P425"/>
  <c r="Q427"/>
  <c r="M427"/>
  <c r="P427"/>
  <c r="Q429"/>
  <c r="M429"/>
  <c r="P429"/>
  <c r="Q431"/>
  <c r="M431"/>
  <c r="P431"/>
  <c r="Q433"/>
  <c r="M433"/>
  <c r="P433"/>
  <c r="Q435"/>
  <c r="M435"/>
  <c r="P435"/>
  <c r="Q437"/>
  <c r="M437"/>
  <c r="P437"/>
  <c r="Q439"/>
  <c r="M439"/>
  <c r="P439"/>
  <c r="Q441"/>
  <c r="M441"/>
  <c r="P441"/>
  <c r="Q443"/>
  <c r="M443"/>
  <c r="P443"/>
  <c r="Q445"/>
  <c r="M445"/>
  <c r="P445"/>
  <c r="Q447"/>
  <c r="M447"/>
  <c r="P447"/>
  <c r="Q449"/>
  <c r="M449"/>
  <c r="P449"/>
  <c r="Q451"/>
  <c r="M451"/>
  <c r="P451"/>
  <c r="Q453"/>
  <c r="M453"/>
  <c r="P453"/>
  <c r="Q455"/>
  <c r="M455"/>
  <c r="P455"/>
  <c r="Q457"/>
  <c r="M457"/>
  <c r="P457"/>
  <c r="Q459"/>
  <c r="M459"/>
  <c r="P459"/>
  <c r="Q461"/>
  <c r="M461"/>
  <c r="P461"/>
  <c r="P493"/>
  <c r="Q493"/>
  <c r="M493"/>
  <c r="P487"/>
  <c r="M487"/>
  <c r="Q487"/>
  <c r="P491"/>
  <c r="Q491"/>
  <c r="M491"/>
  <c r="P495"/>
  <c r="M495"/>
  <c r="Q495"/>
  <c r="P499"/>
  <c r="Q499"/>
  <c r="M499"/>
  <c r="Q486"/>
  <c r="M486"/>
  <c r="P486"/>
  <c r="Q488"/>
  <c r="M488"/>
  <c r="P488"/>
  <c r="Q490"/>
  <c r="M490"/>
  <c r="P490"/>
  <c r="Q492"/>
  <c r="M492"/>
  <c r="P492"/>
  <c r="Q494"/>
  <c r="M494"/>
  <c r="P494"/>
  <c r="Q496"/>
  <c r="M496"/>
  <c r="P496"/>
  <c r="Q498"/>
  <c r="M498"/>
  <c r="P498"/>
  <c r="Q500"/>
  <c r="M500"/>
  <c r="P500"/>
  <c r="T497" i="22"/>
  <c r="U497"/>
  <c r="V497"/>
  <c r="W497"/>
  <c r="X497"/>
  <c r="T493"/>
  <c r="U493"/>
  <c r="V493"/>
  <c r="W493"/>
  <c r="X493"/>
  <c r="X489"/>
  <c r="W489"/>
  <c r="V489"/>
  <c r="U489"/>
  <c r="T489"/>
  <c r="T485"/>
  <c r="U485"/>
  <c r="V485"/>
  <c r="W485"/>
  <c r="X485"/>
  <c r="X481"/>
  <c r="W481"/>
  <c r="V481"/>
  <c r="U481"/>
  <c r="T481"/>
  <c r="T477"/>
  <c r="U477"/>
  <c r="V477"/>
  <c r="W477"/>
  <c r="X477"/>
  <c r="X475"/>
  <c r="W475"/>
  <c r="V475"/>
  <c r="U475"/>
  <c r="T475"/>
  <c r="T473"/>
  <c r="U473"/>
  <c r="V473"/>
  <c r="W473"/>
  <c r="X473"/>
  <c r="T469"/>
  <c r="U469"/>
  <c r="V469"/>
  <c r="W469"/>
  <c r="X469"/>
  <c r="T465"/>
  <c r="U465"/>
  <c r="V465"/>
  <c r="W465"/>
  <c r="X465"/>
  <c r="T461"/>
  <c r="U461"/>
  <c r="V461"/>
  <c r="W461"/>
  <c r="X461"/>
  <c r="T457"/>
  <c r="U457"/>
  <c r="V457"/>
  <c r="W457"/>
  <c r="X457"/>
  <c r="T453"/>
  <c r="U453"/>
  <c r="V453"/>
  <c r="W453"/>
  <c r="X453"/>
  <c r="X449"/>
  <c r="W449"/>
  <c r="V449"/>
  <c r="U449"/>
  <c r="T449"/>
  <c r="T445"/>
  <c r="U445"/>
  <c r="V445"/>
  <c r="W445"/>
  <c r="X445"/>
  <c r="T441"/>
  <c r="U441"/>
  <c r="V441"/>
  <c r="W441"/>
  <c r="X441"/>
  <c r="X437"/>
  <c r="W437"/>
  <c r="V437"/>
  <c r="U437"/>
  <c r="T437"/>
  <c r="T433"/>
  <c r="U433"/>
  <c r="V433"/>
  <c r="W433"/>
  <c r="X433"/>
  <c r="X429"/>
  <c r="W429"/>
  <c r="V429"/>
  <c r="U429"/>
  <c r="T429"/>
  <c r="X425"/>
  <c r="W425"/>
  <c r="V425"/>
  <c r="U425"/>
  <c r="T425"/>
  <c r="T421"/>
  <c r="U421"/>
  <c r="V421"/>
  <c r="W421"/>
  <c r="X421"/>
  <c r="T417"/>
  <c r="U417"/>
  <c r="V417"/>
  <c r="W417"/>
  <c r="X417"/>
  <c r="T413"/>
  <c r="U413"/>
  <c r="V413"/>
  <c r="W413"/>
  <c r="X413"/>
  <c r="T409"/>
  <c r="U409"/>
  <c r="V409"/>
  <c r="W409"/>
  <c r="X409"/>
  <c r="T499"/>
  <c r="U499"/>
  <c r="V499"/>
  <c r="W499"/>
  <c r="X499"/>
  <c r="X495"/>
  <c r="W495"/>
  <c r="V495"/>
  <c r="U495"/>
  <c r="T495"/>
  <c r="T491"/>
  <c r="U491"/>
  <c r="V491"/>
  <c r="W491"/>
  <c r="X491"/>
  <c r="X487"/>
  <c r="W487"/>
  <c r="V487"/>
  <c r="U487"/>
  <c r="T487"/>
  <c r="T483"/>
  <c r="U483"/>
  <c r="V483"/>
  <c r="W483"/>
  <c r="X483"/>
  <c r="T479"/>
  <c r="U479"/>
  <c r="V479"/>
  <c r="W479"/>
  <c r="X479"/>
  <c r="T471"/>
  <c r="U471"/>
  <c r="V471"/>
  <c r="W471"/>
  <c r="X471"/>
  <c r="T467"/>
  <c r="U467"/>
  <c r="V467"/>
  <c r="W467"/>
  <c r="X467"/>
  <c r="T463"/>
  <c r="U463"/>
  <c r="V463"/>
  <c r="W463"/>
  <c r="X463"/>
  <c r="T459"/>
  <c r="U459"/>
  <c r="V459"/>
  <c r="W459"/>
  <c r="X459"/>
  <c r="T455"/>
  <c r="U455"/>
  <c r="V455"/>
  <c r="W455"/>
  <c r="X455"/>
  <c r="T451"/>
  <c r="U451"/>
  <c r="V451"/>
  <c r="W451"/>
  <c r="X451"/>
  <c r="T447"/>
  <c r="U447"/>
  <c r="V447"/>
  <c r="W447"/>
  <c r="X447"/>
  <c r="T443"/>
  <c r="U443"/>
  <c r="V443"/>
  <c r="W443"/>
  <c r="X443"/>
  <c r="T439"/>
  <c r="U439"/>
  <c r="V439"/>
  <c r="W439"/>
  <c r="X439"/>
  <c r="T435"/>
  <c r="U435"/>
  <c r="V435"/>
  <c r="W435"/>
  <c r="X435"/>
  <c r="T431"/>
  <c r="U431"/>
  <c r="V431"/>
  <c r="W431"/>
  <c r="X431"/>
  <c r="X427"/>
  <c r="W427"/>
  <c r="V427"/>
  <c r="U427"/>
  <c r="T427"/>
  <c r="T423"/>
  <c r="U423"/>
  <c r="V423"/>
  <c r="W423"/>
  <c r="X423"/>
  <c r="T419"/>
  <c r="U419"/>
  <c r="V419"/>
  <c r="W419"/>
  <c r="X419"/>
  <c r="T415"/>
  <c r="U415"/>
  <c r="V415"/>
  <c r="W415"/>
  <c r="X415"/>
  <c r="T411"/>
  <c r="U411"/>
  <c r="V411"/>
  <c r="W411"/>
  <c r="X411"/>
  <c r="T407"/>
  <c r="U407"/>
  <c r="V407"/>
  <c r="W407"/>
  <c r="X407"/>
  <c r="T403"/>
  <c r="U403"/>
  <c r="V403"/>
  <c r="W403"/>
  <c r="X403"/>
  <c r="T399"/>
  <c r="U399"/>
  <c r="V399"/>
  <c r="W399"/>
  <c r="X399"/>
  <c r="T395"/>
  <c r="U395"/>
  <c r="V395"/>
  <c r="W395"/>
  <c r="X395"/>
  <c r="T391"/>
  <c r="U391"/>
  <c r="V391"/>
  <c r="W391"/>
  <c r="X391"/>
  <c r="T387"/>
  <c r="U387"/>
  <c r="V387"/>
  <c r="W387"/>
  <c r="X387"/>
  <c r="T383"/>
  <c r="U383"/>
  <c r="V383"/>
  <c r="W383"/>
  <c r="X383"/>
  <c r="T379"/>
  <c r="U379"/>
  <c r="V379"/>
  <c r="W379"/>
  <c r="X379"/>
  <c r="T375"/>
  <c r="U375"/>
  <c r="V375"/>
  <c r="W375"/>
  <c r="X375"/>
  <c r="T371"/>
  <c r="U371"/>
  <c r="V371"/>
  <c r="W371"/>
  <c r="X371"/>
  <c r="T367"/>
  <c r="U367"/>
  <c r="V367"/>
  <c r="W367"/>
  <c r="X367"/>
  <c r="T405"/>
  <c r="U405"/>
  <c r="V405"/>
  <c r="W405"/>
  <c r="X405"/>
  <c r="T401"/>
  <c r="U401"/>
  <c r="V401"/>
  <c r="W401"/>
  <c r="X401"/>
  <c r="T397"/>
  <c r="U397"/>
  <c r="V397"/>
  <c r="W397"/>
  <c r="X397"/>
  <c r="T393"/>
  <c r="U393"/>
  <c r="V393"/>
  <c r="W393"/>
  <c r="X393"/>
  <c r="T389"/>
  <c r="U389"/>
  <c r="V389"/>
  <c r="W389"/>
  <c r="X389"/>
  <c r="T365"/>
  <c r="U365"/>
  <c r="V365"/>
  <c r="W365"/>
  <c r="X365"/>
  <c r="T363"/>
  <c r="U363"/>
  <c r="V363"/>
  <c r="W363"/>
  <c r="X363"/>
  <c r="T359"/>
  <c r="U359"/>
  <c r="V359"/>
  <c r="W359"/>
  <c r="X359"/>
  <c r="T355"/>
  <c r="U355"/>
  <c r="V355"/>
  <c r="W355"/>
  <c r="X355"/>
  <c r="T347"/>
  <c r="U347"/>
  <c r="V347"/>
  <c r="W347"/>
  <c r="X347"/>
  <c r="T343"/>
  <c r="U343"/>
  <c r="V343"/>
  <c r="W343"/>
  <c r="X343"/>
  <c r="T339"/>
  <c r="U339"/>
  <c r="V339"/>
  <c r="W339"/>
  <c r="X339"/>
  <c r="T335"/>
  <c r="U335"/>
  <c r="V335"/>
  <c r="W335"/>
  <c r="X335"/>
  <c r="T331"/>
  <c r="U331"/>
  <c r="V331"/>
  <c r="W331"/>
  <c r="X331"/>
  <c r="T327"/>
  <c r="U327"/>
  <c r="V327"/>
  <c r="W327"/>
  <c r="X327"/>
  <c r="T323"/>
  <c r="U323"/>
  <c r="V323"/>
  <c r="W323"/>
  <c r="X323"/>
  <c r="T319"/>
  <c r="U319"/>
  <c r="V319"/>
  <c r="W319"/>
  <c r="X319"/>
  <c r="T315"/>
  <c r="U315"/>
  <c r="V315"/>
  <c r="W315"/>
  <c r="X315"/>
  <c r="T311"/>
  <c r="U311"/>
  <c r="V311"/>
  <c r="W311"/>
  <c r="X311"/>
  <c r="T307"/>
  <c r="U307"/>
  <c r="V307"/>
  <c r="W307"/>
  <c r="X307"/>
  <c r="T303"/>
  <c r="U303"/>
  <c r="V303"/>
  <c r="W303"/>
  <c r="X303"/>
  <c r="T299"/>
  <c r="U299"/>
  <c r="V299"/>
  <c r="W299"/>
  <c r="X299"/>
  <c r="X295"/>
  <c r="W295"/>
  <c r="V295"/>
  <c r="U295"/>
  <c r="T295"/>
  <c r="X291"/>
  <c r="W291"/>
  <c r="V291"/>
  <c r="U291"/>
  <c r="T291"/>
  <c r="T287"/>
  <c r="U287"/>
  <c r="V287"/>
  <c r="W287"/>
  <c r="X287"/>
  <c r="T283"/>
  <c r="U283"/>
  <c r="V283"/>
  <c r="W283"/>
  <c r="X283"/>
  <c r="T279"/>
  <c r="U279"/>
  <c r="V279"/>
  <c r="W279"/>
  <c r="X279"/>
  <c r="T275"/>
  <c r="U275"/>
  <c r="V275"/>
  <c r="W275"/>
  <c r="X275"/>
  <c r="T271"/>
  <c r="U271"/>
  <c r="V271"/>
  <c r="W271"/>
  <c r="X271"/>
  <c r="T267"/>
  <c r="U267"/>
  <c r="V267"/>
  <c r="W267"/>
  <c r="X267"/>
  <c r="T263"/>
  <c r="U263"/>
  <c r="V263"/>
  <c r="W263"/>
  <c r="X263"/>
  <c r="T259"/>
  <c r="U259"/>
  <c r="V259"/>
  <c r="W259"/>
  <c r="X259"/>
  <c r="T255"/>
  <c r="U255"/>
  <c r="V255"/>
  <c r="W255"/>
  <c r="X255"/>
  <c r="T251"/>
  <c r="U251"/>
  <c r="V251"/>
  <c r="W251"/>
  <c r="X251"/>
  <c r="T247"/>
  <c r="U247"/>
  <c r="V247"/>
  <c r="W247"/>
  <c r="X247"/>
  <c r="X245"/>
  <c r="W245"/>
  <c r="V245"/>
  <c r="U245"/>
  <c r="T245"/>
  <c r="T243"/>
  <c r="U243"/>
  <c r="V243"/>
  <c r="W243"/>
  <c r="X243"/>
  <c r="T239"/>
  <c r="U239"/>
  <c r="V239"/>
  <c r="W239"/>
  <c r="X239"/>
  <c r="T235"/>
  <c r="U235"/>
  <c r="V235"/>
  <c r="W235"/>
  <c r="X235"/>
  <c r="T231"/>
  <c r="U231"/>
  <c r="V231"/>
  <c r="W231"/>
  <c r="X231"/>
  <c r="T227"/>
  <c r="U227"/>
  <c r="V227"/>
  <c r="W227"/>
  <c r="X227"/>
  <c r="T223"/>
  <c r="U223"/>
  <c r="V223"/>
  <c r="W223"/>
  <c r="X223"/>
  <c r="T219"/>
  <c r="U219"/>
  <c r="V219"/>
  <c r="W219"/>
  <c r="X219"/>
  <c r="T215"/>
  <c r="U215"/>
  <c r="V215"/>
  <c r="W215"/>
  <c r="X215"/>
  <c r="T211"/>
  <c r="U211"/>
  <c r="V211"/>
  <c r="W211"/>
  <c r="X211"/>
  <c r="T207"/>
  <c r="U207"/>
  <c r="V207"/>
  <c r="W207"/>
  <c r="X207"/>
  <c r="T203"/>
  <c r="U203"/>
  <c r="V203"/>
  <c r="W203"/>
  <c r="X203"/>
  <c r="X199"/>
  <c r="W199"/>
  <c r="V199"/>
  <c r="U199"/>
  <c r="T199"/>
  <c r="T195"/>
  <c r="U195"/>
  <c r="V195"/>
  <c r="W195"/>
  <c r="X195"/>
  <c r="T191"/>
  <c r="U191"/>
  <c r="V191"/>
  <c r="W191"/>
  <c r="X191"/>
  <c r="T189"/>
  <c r="U189"/>
  <c r="V189"/>
  <c r="W189"/>
  <c r="X189"/>
  <c r="T185"/>
  <c r="U185"/>
  <c r="V185"/>
  <c r="W185"/>
  <c r="X185"/>
  <c r="X181"/>
  <c r="W181"/>
  <c r="V181"/>
  <c r="U181"/>
  <c r="T181"/>
  <c r="T177"/>
  <c r="U177"/>
  <c r="V177"/>
  <c r="W177"/>
  <c r="X177"/>
  <c r="T175"/>
  <c r="U175"/>
  <c r="V175"/>
  <c r="W175"/>
  <c r="X175"/>
  <c r="T173"/>
  <c r="U173"/>
  <c r="V173"/>
  <c r="W173"/>
  <c r="X173"/>
  <c r="T171"/>
  <c r="U171"/>
  <c r="V171"/>
  <c r="W171"/>
  <c r="X171"/>
  <c r="T169"/>
  <c r="U169"/>
  <c r="V169"/>
  <c r="W169"/>
  <c r="X169"/>
  <c r="T167"/>
  <c r="U167"/>
  <c r="V167"/>
  <c r="W167"/>
  <c r="X167"/>
  <c r="X165"/>
  <c r="W165"/>
  <c r="V165"/>
  <c r="U165"/>
  <c r="T165"/>
  <c r="T161"/>
  <c r="U161"/>
  <c r="V161"/>
  <c r="W161"/>
  <c r="X161"/>
  <c r="T157"/>
  <c r="U157"/>
  <c r="V157"/>
  <c r="W157"/>
  <c r="X157"/>
  <c r="X155"/>
  <c r="W155"/>
  <c r="V155"/>
  <c r="U155"/>
  <c r="T155"/>
  <c r="T153"/>
  <c r="U153"/>
  <c r="V153"/>
  <c r="W153"/>
  <c r="X153"/>
  <c r="T149"/>
  <c r="U149"/>
  <c r="V149"/>
  <c r="W149"/>
  <c r="X149"/>
  <c r="T145"/>
  <c r="U145"/>
  <c r="V145"/>
  <c r="W145"/>
  <c r="X145"/>
  <c r="T141"/>
  <c r="U141"/>
  <c r="V141"/>
  <c r="W141"/>
  <c r="X141"/>
  <c r="T137"/>
  <c r="U137"/>
  <c r="V137"/>
  <c r="W137"/>
  <c r="X137"/>
  <c r="X129"/>
  <c r="W129"/>
  <c r="V129"/>
  <c r="U129"/>
  <c r="T129"/>
  <c r="T125"/>
  <c r="U125"/>
  <c r="V125"/>
  <c r="W125"/>
  <c r="X125"/>
  <c r="T121"/>
  <c r="U121"/>
  <c r="V121"/>
  <c r="W121"/>
  <c r="X121"/>
  <c r="T113"/>
  <c r="U113"/>
  <c r="V113"/>
  <c r="W113"/>
  <c r="X113"/>
  <c r="T109"/>
  <c r="U109"/>
  <c r="V109"/>
  <c r="W109"/>
  <c r="X109"/>
  <c r="T105"/>
  <c r="U105"/>
  <c r="V105"/>
  <c r="W105"/>
  <c r="X105"/>
  <c r="T101"/>
  <c r="U101"/>
  <c r="V101"/>
  <c r="W101"/>
  <c r="X101"/>
  <c r="T385"/>
  <c r="U385"/>
  <c r="V385"/>
  <c r="W385"/>
  <c r="X385"/>
  <c r="T381"/>
  <c r="U381"/>
  <c r="V381"/>
  <c r="W381"/>
  <c r="X381"/>
  <c r="T377"/>
  <c r="U377"/>
  <c r="V377"/>
  <c r="W377"/>
  <c r="X377"/>
  <c r="T373"/>
  <c r="U373"/>
  <c r="V373"/>
  <c r="W373"/>
  <c r="X373"/>
  <c r="T369"/>
  <c r="U369"/>
  <c r="V369"/>
  <c r="W369"/>
  <c r="X369"/>
  <c r="T361"/>
  <c r="U361"/>
  <c r="V361"/>
  <c r="W361"/>
  <c r="X361"/>
  <c r="T357"/>
  <c r="U357"/>
  <c r="V357"/>
  <c r="W357"/>
  <c r="X357"/>
  <c r="T353"/>
  <c r="U353"/>
  <c r="V353"/>
  <c r="W353"/>
  <c r="X353"/>
  <c r="X351"/>
  <c r="W351"/>
  <c r="V351"/>
  <c r="U351"/>
  <c r="T351"/>
  <c r="T349"/>
  <c r="U349"/>
  <c r="V349"/>
  <c r="W349"/>
  <c r="X349"/>
  <c r="T345"/>
  <c r="U345"/>
  <c r="V345"/>
  <c r="W345"/>
  <c r="X345"/>
  <c r="T341"/>
  <c r="U341"/>
  <c r="V341"/>
  <c r="W341"/>
  <c r="X341"/>
  <c r="T337"/>
  <c r="U337"/>
  <c r="V337"/>
  <c r="W337"/>
  <c r="X337"/>
  <c r="T333"/>
  <c r="U333"/>
  <c r="V333"/>
  <c r="W333"/>
  <c r="X333"/>
  <c r="X329"/>
  <c r="W329"/>
  <c r="V329"/>
  <c r="U329"/>
  <c r="T329"/>
  <c r="T325"/>
  <c r="U325"/>
  <c r="V325"/>
  <c r="W325"/>
  <c r="X325"/>
  <c r="T321"/>
  <c r="U321"/>
  <c r="V321"/>
  <c r="W321"/>
  <c r="X321"/>
  <c r="T317"/>
  <c r="U317"/>
  <c r="V317"/>
  <c r="W317"/>
  <c r="X317"/>
  <c r="T313"/>
  <c r="U313"/>
  <c r="V313"/>
  <c r="W313"/>
  <c r="X313"/>
  <c r="T309"/>
  <c r="U309"/>
  <c r="V309"/>
  <c r="W309"/>
  <c r="X309"/>
  <c r="X305"/>
  <c r="W305"/>
  <c r="V305"/>
  <c r="U305"/>
  <c r="T305"/>
  <c r="T301"/>
  <c r="U301"/>
  <c r="V301"/>
  <c r="W301"/>
  <c r="X301"/>
  <c r="T297"/>
  <c r="U297"/>
  <c r="V297"/>
  <c r="W297"/>
  <c r="X297"/>
  <c r="T293"/>
  <c r="U293"/>
  <c r="V293"/>
  <c r="W293"/>
  <c r="X293"/>
  <c r="X289"/>
  <c r="W289"/>
  <c r="V289"/>
  <c r="U289"/>
  <c r="T289"/>
  <c r="T285"/>
  <c r="U285"/>
  <c r="V285"/>
  <c r="W285"/>
  <c r="X285"/>
  <c r="T281"/>
  <c r="U281"/>
  <c r="V281"/>
  <c r="W281"/>
  <c r="X281"/>
  <c r="T277"/>
  <c r="U277"/>
  <c r="V277"/>
  <c r="W277"/>
  <c r="X277"/>
  <c r="T273"/>
  <c r="U273"/>
  <c r="V273"/>
  <c r="W273"/>
  <c r="X273"/>
  <c r="T269"/>
  <c r="U269"/>
  <c r="V269"/>
  <c r="W269"/>
  <c r="X269"/>
  <c r="T265"/>
  <c r="U265"/>
  <c r="V265"/>
  <c r="W265"/>
  <c r="X265"/>
  <c r="T261"/>
  <c r="U261"/>
  <c r="V261"/>
  <c r="W261"/>
  <c r="X261"/>
  <c r="T257"/>
  <c r="U257"/>
  <c r="V257"/>
  <c r="W257"/>
  <c r="X257"/>
  <c r="T253"/>
  <c r="U253"/>
  <c r="V253"/>
  <c r="W253"/>
  <c r="X253"/>
  <c r="X249"/>
  <c r="W249"/>
  <c r="V249"/>
  <c r="U249"/>
  <c r="T249"/>
  <c r="T241"/>
  <c r="U241"/>
  <c r="V241"/>
  <c r="W241"/>
  <c r="X241"/>
  <c r="T237"/>
  <c r="U237"/>
  <c r="V237"/>
  <c r="W237"/>
  <c r="X237"/>
  <c r="T233"/>
  <c r="U233"/>
  <c r="V233"/>
  <c r="W233"/>
  <c r="X233"/>
  <c r="T229"/>
  <c r="U229"/>
  <c r="V229"/>
  <c r="W229"/>
  <c r="X229"/>
  <c r="T225"/>
  <c r="U225"/>
  <c r="V225"/>
  <c r="W225"/>
  <c r="X225"/>
  <c r="T221"/>
  <c r="U221"/>
  <c r="V221"/>
  <c r="W221"/>
  <c r="X221"/>
  <c r="T217"/>
  <c r="U217"/>
  <c r="V217"/>
  <c r="W217"/>
  <c r="X217"/>
  <c r="T213"/>
  <c r="U213"/>
  <c r="V213"/>
  <c r="W213"/>
  <c r="X213"/>
  <c r="T209"/>
  <c r="U209"/>
  <c r="V209"/>
  <c r="W209"/>
  <c r="X209"/>
  <c r="T205"/>
  <c r="U205"/>
  <c r="V205"/>
  <c r="W205"/>
  <c r="X205"/>
  <c r="T201"/>
  <c r="U201"/>
  <c r="V201"/>
  <c r="W201"/>
  <c r="X201"/>
  <c r="T197"/>
  <c r="U197"/>
  <c r="V197"/>
  <c r="W197"/>
  <c r="X197"/>
  <c r="T193"/>
  <c r="U193"/>
  <c r="V193"/>
  <c r="W193"/>
  <c r="X193"/>
  <c r="T187"/>
  <c r="U187"/>
  <c r="V187"/>
  <c r="W187"/>
  <c r="X187"/>
  <c r="T183"/>
  <c r="U183"/>
  <c r="V183"/>
  <c r="W183"/>
  <c r="X183"/>
  <c r="T179"/>
  <c r="U179"/>
  <c r="V179"/>
  <c r="W179"/>
  <c r="X179"/>
  <c r="T151"/>
  <c r="U151"/>
  <c r="V151"/>
  <c r="W151"/>
  <c r="X151"/>
  <c r="T147"/>
  <c r="U147"/>
  <c r="V147"/>
  <c r="W147"/>
  <c r="X147"/>
  <c r="T143"/>
  <c r="U143"/>
  <c r="V143"/>
  <c r="W143"/>
  <c r="X143"/>
  <c r="T139"/>
  <c r="U139"/>
  <c r="V139"/>
  <c r="W139"/>
  <c r="X139"/>
  <c r="T135"/>
  <c r="U135"/>
  <c r="V135"/>
  <c r="W135"/>
  <c r="X135"/>
  <c r="X133"/>
  <c r="W133"/>
  <c r="V133"/>
  <c r="U133"/>
  <c r="T133"/>
  <c r="X115"/>
  <c r="W115"/>
  <c r="V115"/>
  <c r="U115"/>
  <c r="T115"/>
  <c r="T99"/>
  <c r="U99"/>
  <c r="V99"/>
  <c r="W99"/>
  <c r="X99"/>
  <c r="T91"/>
  <c r="U91"/>
  <c r="V91"/>
  <c r="W91"/>
  <c r="X91"/>
  <c r="T87"/>
  <c r="U87"/>
  <c r="V87"/>
  <c r="W87"/>
  <c r="X87"/>
  <c r="T83"/>
  <c r="U83"/>
  <c r="V83"/>
  <c r="W83"/>
  <c r="X83"/>
  <c r="X79"/>
  <c r="W79"/>
  <c r="V79"/>
  <c r="U79"/>
  <c r="T79"/>
  <c r="T75"/>
  <c r="U75"/>
  <c r="V75"/>
  <c r="W75"/>
  <c r="X75"/>
  <c r="T71"/>
  <c r="U71"/>
  <c r="V71"/>
  <c r="W71"/>
  <c r="X71"/>
  <c r="T67"/>
  <c r="U67"/>
  <c r="V67"/>
  <c r="W67"/>
  <c r="X67"/>
  <c r="T63"/>
  <c r="U63"/>
  <c r="V63"/>
  <c r="W63"/>
  <c r="X63"/>
  <c r="T59"/>
  <c r="U59"/>
  <c r="V59"/>
  <c r="W59"/>
  <c r="X59"/>
  <c r="T55"/>
  <c r="U55"/>
  <c r="V55"/>
  <c r="W55"/>
  <c r="X55"/>
  <c r="T51"/>
  <c r="U51"/>
  <c r="V51"/>
  <c r="W51"/>
  <c r="X51"/>
  <c r="T47"/>
  <c r="U47"/>
  <c r="V47"/>
  <c r="W47"/>
  <c r="X47"/>
  <c r="T43"/>
  <c r="U43"/>
  <c r="V43"/>
  <c r="W43"/>
  <c r="X43"/>
  <c r="T39"/>
  <c r="U39"/>
  <c r="V39"/>
  <c r="W39"/>
  <c r="X39"/>
  <c r="T35"/>
  <c r="U35"/>
  <c r="V35"/>
  <c r="W35"/>
  <c r="X35"/>
  <c r="T31"/>
  <c r="U31"/>
  <c r="V31"/>
  <c r="W31"/>
  <c r="X31"/>
  <c r="T27"/>
  <c r="U27"/>
  <c r="V27"/>
  <c r="W27"/>
  <c r="X27"/>
  <c r="T23"/>
  <c r="U23"/>
  <c r="V23"/>
  <c r="W23"/>
  <c r="X23"/>
  <c r="T19"/>
  <c r="U19"/>
  <c r="V19"/>
  <c r="W19"/>
  <c r="X19"/>
  <c r="X17"/>
  <c r="W17"/>
  <c r="V17"/>
  <c r="U17"/>
  <c r="T17"/>
  <c r="X15"/>
  <c r="W15"/>
  <c r="V15"/>
  <c r="U15"/>
  <c r="T15"/>
  <c r="X11"/>
  <c r="W11"/>
  <c r="V11"/>
  <c r="U11"/>
  <c r="T11"/>
  <c r="X492"/>
  <c r="W492"/>
  <c r="V492"/>
  <c r="U492"/>
  <c r="T492"/>
  <c r="T488"/>
  <c r="U488"/>
  <c r="V488"/>
  <c r="W488"/>
  <c r="X488"/>
  <c r="X484"/>
  <c r="W484"/>
  <c r="V484"/>
  <c r="U484"/>
  <c r="T484"/>
  <c r="X478"/>
  <c r="W478"/>
  <c r="V478"/>
  <c r="U478"/>
  <c r="T478"/>
  <c r="T474"/>
  <c r="U474"/>
  <c r="V474"/>
  <c r="W474"/>
  <c r="X474"/>
  <c r="T470"/>
  <c r="U470"/>
  <c r="V470"/>
  <c r="W470"/>
  <c r="X470"/>
  <c r="T466"/>
  <c r="U466"/>
  <c r="V466"/>
  <c r="W466"/>
  <c r="X466"/>
  <c r="T462"/>
  <c r="U462"/>
  <c r="V462"/>
  <c r="W462"/>
  <c r="X462"/>
  <c r="T458"/>
  <c r="U458"/>
  <c r="V458"/>
  <c r="W458"/>
  <c r="X458"/>
  <c r="T454"/>
  <c r="U454"/>
  <c r="V454"/>
  <c r="W454"/>
  <c r="X454"/>
  <c r="T450"/>
  <c r="U450"/>
  <c r="V450"/>
  <c r="W450"/>
  <c r="X450"/>
  <c r="T446"/>
  <c r="U446"/>
  <c r="V446"/>
  <c r="W446"/>
  <c r="X446"/>
  <c r="T438"/>
  <c r="U438"/>
  <c r="V438"/>
  <c r="W438"/>
  <c r="X438"/>
  <c r="T434"/>
  <c r="U434"/>
  <c r="V434"/>
  <c r="W434"/>
  <c r="X434"/>
  <c r="X430"/>
  <c r="W430"/>
  <c r="V430"/>
  <c r="U430"/>
  <c r="T430"/>
  <c r="T426"/>
  <c r="U426"/>
  <c r="V426"/>
  <c r="W426"/>
  <c r="X426"/>
  <c r="T422"/>
  <c r="U422"/>
  <c r="V422"/>
  <c r="W422"/>
  <c r="X422"/>
  <c r="T418"/>
  <c r="U418"/>
  <c r="V418"/>
  <c r="W418"/>
  <c r="X418"/>
  <c r="T414"/>
  <c r="U414"/>
  <c r="V414"/>
  <c r="W414"/>
  <c r="X414"/>
  <c r="T410"/>
  <c r="U410"/>
  <c r="V410"/>
  <c r="W410"/>
  <c r="X410"/>
  <c r="T406"/>
  <c r="U406"/>
  <c r="V406"/>
  <c r="W406"/>
  <c r="X406"/>
  <c r="X402"/>
  <c r="W402"/>
  <c r="V402"/>
  <c r="U402"/>
  <c r="T402"/>
  <c r="X398"/>
  <c r="W398"/>
  <c r="V398"/>
  <c r="U398"/>
  <c r="T398"/>
  <c r="T394"/>
  <c r="U394"/>
  <c r="V394"/>
  <c r="W394"/>
  <c r="X394"/>
  <c r="T390"/>
  <c r="U390"/>
  <c r="V390"/>
  <c r="W390"/>
  <c r="X390"/>
  <c r="T386"/>
  <c r="U386"/>
  <c r="V386"/>
  <c r="W386"/>
  <c r="X386"/>
  <c r="T382"/>
  <c r="U382"/>
  <c r="V382"/>
  <c r="W382"/>
  <c r="X382"/>
  <c r="T378"/>
  <c r="U378"/>
  <c r="V378"/>
  <c r="W378"/>
  <c r="X378"/>
  <c r="T374"/>
  <c r="U374"/>
  <c r="V374"/>
  <c r="W374"/>
  <c r="X374"/>
  <c r="T370"/>
  <c r="U370"/>
  <c r="V370"/>
  <c r="W370"/>
  <c r="X370"/>
  <c r="T366"/>
  <c r="U366"/>
  <c r="V366"/>
  <c r="W366"/>
  <c r="X366"/>
  <c r="T362"/>
  <c r="U362"/>
  <c r="V362"/>
  <c r="W362"/>
  <c r="X362"/>
  <c r="T358"/>
  <c r="U358"/>
  <c r="V358"/>
  <c r="W358"/>
  <c r="X358"/>
  <c r="X354"/>
  <c r="W354"/>
  <c r="V354"/>
  <c r="U354"/>
  <c r="T354"/>
  <c r="T350"/>
  <c r="U350"/>
  <c r="V350"/>
  <c r="W350"/>
  <c r="X350"/>
  <c r="T346"/>
  <c r="U346"/>
  <c r="V346"/>
  <c r="W346"/>
  <c r="X346"/>
  <c r="T342"/>
  <c r="U342"/>
  <c r="V342"/>
  <c r="W342"/>
  <c r="X342"/>
  <c r="T338"/>
  <c r="U338"/>
  <c r="V338"/>
  <c r="W338"/>
  <c r="X338"/>
  <c r="T334"/>
  <c r="U334"/>
  <c r="V334"/>
  <c r="W334"/>
  <c r="X334"/>
  <c r="T330"/>
  <c r="U330"/>
  <c r="V330"/>
  <c r="W330"/>
  <c r="X330"/>
  <c r="T326"/>
  <c r="U326"/>
  <c r="V326"/>
  <c r="W326"/>
  <c r="X326"/>
  <c r="T322"/>
  <c r="U322"/>
  <c r="V322"/>
  <c r="W322"/>
  <c r="X322"/>
  <c r="T318"/>
  <c r="U318"/>
  <c r="V318"/>
  <c r="W318"/>
  <c r="X318"/>
  <c r="T314"/>
  <c r="U314"/>
  <c r="V314"/>
  <c r="W314"/>
  <c r="X314"/>
  <c r="T310"/>
  <c r="U310"/>
  <c r="V310"/>
  <c r="W310"/>
  <c r="X310"/>
  <c r="T306"/>
  <c r="U306"/>
  <c r="V306"/>
  <c r="W306"/>
  <c r="X306"/>
  <c r="T302"/>
  <c r="U302"/>
  <c r="V302"/>
  <c r="W302"/>
  <c r="X302"/>
  <c r="T298"/>
  <c r="U298"/>
  <c r="V298"/>
  <c r="W298"/>
  <c r="X298"/>
  <c r="X296"/>
  <c r="W296"/>
  <c r="V296"/>
  <c r="U296"/>
  <c r="T296"/>
  <c r="T294"/>
  <c r="U294"/>
  <c r="V294"/>
  <c r="W294"/>
  <c r="X294"/>
  <c r="X292"/>
  <c r="W292"/>
  <c r="V292"/>
  <c r="U292"/>
  <c r="T292"/>
  <c r="T290"/>
  <c r="U290"/>
  <c r="V290"/>
  <c r="W290"/>
  <c r="X290"/>
  <c r="T286"/>
  <c r="U286"/>
  <c r="V286"/>
  <c r="W286"/>
  <c r="X286"/>
  <c r="T282"/>
  <c r="U282"/>
  <c r="V282"/>
  <c r="W282"/>
  <c r="X282"/>
  <c r="T278"/>
  <c r="U278"/>
  <c r="V278"/>
  <c r="W278"/>
  <c r="X278"/>
  <c r="T274"/>
  <c r="U274"/>
  <c r="V274"/>
  <c r="W274"/>
  <c r="X274"/>
  <c r="T270"/>
  <c r="U270"/>
  <c r="V270"/>
  <c r="W270"/>
  <c r="X270"/>
  <c r="T266"/>
  <c r="U266"/>
  <c r="V266"/>
  <c r="W266"/>
  <c r="X266"/>
  <c r="T262"/>
  <c r="U262"/>
  <c r="V262"/>
  <c r="W262"/>
  <c r="X262"/>
  <c r="T258"/>
  <c r="U258"/>
  <c r="V258"/>
  <c r="W258"/>
  <c r="X258"/>
  <c r="T254"/>
  <c r="U254"/>
  <c r="V254"/>
  <c r="W254"/>
  <c r="X254"/>
  <c r="T250"/>
  <c r="U250"/>
  <c r="V250"/>
  <c r="W250"/>
  <c r="X250"/>
  <c r="T246"/>
  <c r="U246"/>
  <c r="V246"/>
  <c r="W246"/>
  <c r="X246"/>
  <c r="X244"/>
  <c r="W244"/>
  <c r="V244"/>
  <c r="U244"/>
  <c r="T244"/>
  <c r="T242"/>
  <c r="U242"/>
  <c r="V242"/>
  <c r="W242"/>
  <c r="X242"/>
  <c r="T238"/>
  <c r="U238"/>
  <c r="V238"/>
  <c r="W238"/>
  <c r="X238"/>
  <c r="T234"/>
  <c r="U234"/>
  <c r="V234"/>
  <c r="W234"/>
  <c r="X234"/>
  <c r="T230"/>
  <c r="U230"/>
  <c r="V230"/>
  <c r="W230"/>
  <c r="X230"/>
  <c r="T226"/>
  <c r="U226"/>
  <c r="V226"/>
  <c r="W226"/>
  <c r="X226"/>
  <c r="T222"/>
  <c r="U222"/>
  <c r="V222"/>
  <c r="W222"/>
  <c r="X222"/>
  <c r="T218"/>
  <c r="U218"/>
  <c r="V218"/>
  <c r="W218"/>
  <c r="X218"/>
  <c r="T214"/>
  <c r="U214"/>
  <c r="V214"/>
  <c r="W214"/>
  <c r="X214"/>
  <c r="T210"/>
  <c r="U210"/>
  <c r="V210"/>
  <c r="W210"/>
  <c r="X210"/>
  <c r="T206"/>
  <c r="U206"/>
  <c r="V206"/>
  <c r="W206"/>
  <c r="X206"/>
  <c r="T202"/>
  <c r="U202"/>
  <c r="V202"/>
  <c r="W202"/>
  <c r="X202"/>
  <c r="T194"/>
  <c r="U194"/>
  <c r="V194"/>
  <c r="W194"/>
  <c r="X194"/>
  <c r="X190"/>
  <c r="W190"/>
  <c r="V190"/>
  <c r="U190"/>
  <c r="T190"/>
  <c r="T188"/>
  <c r="U188"/>
  <c r="V188"/>
  <c r="W188"/>
  <c r="X188"/>
  <c r="T184"/>
  <c r="U184"/>
  <c r="V184"/>
  <c r="W184"/>
  <c r="X184"/>
  <c r="T180"/>
  <c r="U180"/>
  <c r="V180"/>
  <c r="W180"/>
  <c r="X180"/>
  <c r="T164"/>
  <c r="U164"/>
  <c r="V164"/>
  <c r="W164"/>
  <c r="X164"/>
  <c r="X160"/>
  <c r="W160"/>
  <c r="V160"/>
  <c r="U160"/>
  <c r="T160"/>
  <c r="T152"/>
  <c r="U152"/>
  <c r="V152"/>
  <c r="W152"/>
  <c r="X152"/>
  <c r="T148"/>
  <c r="U148"/>
  <c r="V148"/>
  <c r="W148"/>
  <c r="X148"/>
  <c r="T144"/>
  <c r="U144"/>
  <c r="V144"/>
  <c r="W144"/>
  <c r="X144"/>
  <c r="T140"/>
  <c r="U140"/>
  <c r="V140"/>
  <c r="W140"/>
  <c r="X140"/>
  <c r="T136"/>
  <c r="U136"/>
  <c r="V136"/>
  <c r="W136"/>
  <c r="X136"/>
  <c r="T132"/>
  <c r="U132"/>
  <c r="V132"/>
  <c r="W132"/>
  <c r="X132"/>
  <c r="T128"/>
  <c r="U128"/>
  <c r="V128"/>
  <c r="W128"/>
  <c r="X128"/>
  <c r="T124"/>
  <c r="U124"/>
  <c r="V124"/>
  <c r="W124"/>
  <c r="X124"/>
  <c r="X122"/>
  <c r="W122"/>
  <c r="V122"/>
  <c r="U122"/>
  <c r="T122"/>
  <c r="X120"/>
  <c r="W120"/>
  <c r="V120"/>
  <c r="U120"/>
  <c r="T120"/>
  <c r="T116"/>
  <c r="U116"/>
  <c r="V116"/>
  <c r="W116"/>
  <c r="X116"/>
  <c r="X112"/>
  <c r="W112"/>
  <c r="V112"/>
  <c r="U112"/>
  <c r="T112"/>
  <c r="T108"/>
  <c r="U108"/>
  <c r="V108"/>
  <c r="W108"/>
  <c r="X108"/>
  <c r="T104"/>
  <c r="U104"/>
  <c r="V104"/>
  <c r="W104"/>
  <c r="X104"/>
  <c r="T100"/>
  <c r="U100"/>
  <c r="V100"/>
  <c r="W100"/>
  <c r="X100"/>
  <c r="T92"/>
  <c r="U92"/>
  <c r="V92"/>
  <c r="W92"/>
  <c r="X92"/>
  <c r="T88"/>
  <c r="U88"/>
  <c r="V88"/>
  <c r="W88"/>
  <c r="X88"/>
  <c r="T84"/>
  <c r="U84"/>
  <c r="V84"/>
  <c r="W84"/>
  <c r="X84"/>
  <c r="T80"/>
  <c r="U80"/>
  <c r="V80"/>
  <c r="W80"/>
  <c r="X80"/>
  <c r="T76"/>
  <c r="U76"/>
  <c r="V76"/>
  <c r="W76"/>
  <c r="X76"/>
  <c r="T163"/>
  <c r="U163"/>
  <c r="V163"/>
  <c r="W163"/>
  <c r="X163"/>
  <c r="X159"/>
  <c r="W159"/>
  <c r="V159"/>
  <c r="U159"/>
  <c r="T159"/>
  <c r="T131"/>
  <c r="U131"/>
  <c r="V131"/>
  <c r="W131"/>
  <c r="X131"/>
  <c r="T127"/>
  <c r="U127"/>
  <c r="V127"/>
  <c r="W127"/>
  <c r="X127"/>
  <c r="T123"/>
  <c r="U123"/>
  <c r="V123"/>
  <c r="W123"/>
  <c r="X123"/>
  <c r="T119"/>
  <c r="U119"/>
  <c r="V119"/>
  <c r="W119"/>
  <c r="X119"/>
  <c r="X117"/>
  <c r="W117"/>
  <c r="V117"/>
  <c r="U117"/>
  <c r="T117"/>
  <c r="T111"/>
  <c r="U111"/>
  <c r="V111"/>
  <c r="W111"/>
  <c r="X111"/>
  <c r="T107"/>
  <c r="U107"/>
  <c r="V107"/>
  <c r="W107"/>
  <c r="X107"/>
  <c r="T103"/>
  <c r="U103"/>
  <c r="V103"/>
  <c r="W103"/>
  <c r="X103"/>
  <c r="T97"/>
  <c r="U97"/>
  <c r="V97"/>
  <c r="W97"/>
  <c r="X97"/>
  <c r="X95"/>
  <c r="W95"/>
  <c r="V95"/>
  <c r="U95"/>
  <c r="T95"/>
  <c r="T93"/>
  <c r="U93"/>
  <c r="V93"/>
  <c r="W93"/>
  <c r="X93"/>
  <c r="X89"/>
  <c r="W89"/>
  <c r="V89"/>
  <c r="U89"/>
  <c r="T89"/>
  <c r="T85"/>
  <c r="U85"/>
  <c r="V85"/>
  <c r="W85"/>
  <c r="X85"/>
  <c r="T81"/>
  <c r="U81"/>
  <c r="V81"/>
  <c r="W81"/>
  <c r="X81"/>
  <c r="T77"/>
  <c r="U77"/>
  <c r="V77"/>
  <c r="W77"/>
  <c r="X77"/>
  <c r="T73"/>
  <c r="U73"/>
  <c r="V73"/>
  <c r="W73"/>
  <c r="X73"/>
  <c r="T69"/>
  <c r="U69"/>
  <c r="V69"/>
  <c r="W69"/>
  <c r="X69"/>
  <c r="X65"/>
  <c r="W65"/>
  <c r="V65"/>
  <c r="U65"/>
  <c r="T65"/>
  <c r="T61"/>
  <c r="U61"/>
  <c r="V61"/>
  <c r="W61"/>
  <c r="X61"/>
  <c r="T57"/>
  <c r="U57"/>
  <c r="V57"/>
  <c r="W57"/>
  <c r="X57"/>
  <c r="T53"/>
  <c r="U53"/>
  <c r="V53"/>
  <c r="W53"/>
  <c r="X53"/>
  <c r="T49"/>
  <c r="U49"/>
  <c r="V49"/>
  <c r="W49"/>
  <c r="X49"/>
  <c r="T45"/>
  <c r="U45"/>
  <c r="V45"/>
  <c r="W45"/>
  <c r="X45"/>
  <c r="T41"/>
  <c r="U41"/>
  <c r="V41"/>
  <c r="W41"/>
  <c r="X41"/>
  <c r="T37"/>
  <c r="U37"/>
  <c r="V37"/>
  <c r="W37"/>
  <c r="X37"/>
  <c r="T33"/>
  <c r="U33"/>
  <c r="V33"/>
  <c r="W33"/>
  <c r="X33"/>
  <c r="T29"/>
  <c r="U29"/>
  <c r="V29"/>
  <c r="W29"/>
  <c r="X29"/>
  <c r="T25"/>
  <c r="U25"/>
  <c r="V25"/>
  <c r="W25"/>
  <c r="X25"/>
  <c r="T21"/>
  <c r="U21"/>
  <c r="V21"/>
  <c r="W21"/>
  <c r="X21"/>
  <c r="T13"/>
  <c r="U13"/>
  <c r="V13"/>
  <c r="W13"/>
  <c r="X13"/>
  <c r="X500"/>
  <c r="W500"/>
  <c r="V500"/>
  <c r="U500"/>
  <c r="T500"/>
  <c r="X498"/>
  <c r="W498"/>
  <c r="V498"/>
  <c r="U498"/>
  <c r="T498"/>
  <c r="X496"/>
  <c r="W496"/>
  <c r="V496"/>
  <c r="U496"/>
  <c r="T496"/>
  <c r="X494"/>
  <c r="W494"/>
  <c r="V494"/>
  <c r="U494"/>
  <c r="T494"/>
  <c r="T490"/>
  <c r="U490"/>
  <c r="V490"/>
  <c r="W490"/>
  <c r="X490"/>
  <c r="X486"/>
  <c r="W486"/>
  <c r="V486"/>
  <c r="U486"/>
  <c r="T486"/>
  <c r="T482"/>
  <c r="U482"/>
  <c r="V482"/>
  <c r="W482"/>
  <c r="X482"/>
  <c r="X480"/>
  <c r="W480"/>
  <c r="V480"/>
  <c r="U480"/>
  <c r="T480"/>
  <c r="X476"/>
  <c r="W476"/>
  <c r="V476"/>
  <c r="U476"/>
  <c r="T476"/>
  <c r="T472"/>
  <c r="U472"/>
  <c r="V472"/>
  <c r="W472"/>
  <c r="X472"/>
  <c r="T468"/>
  <c r="U468"/>
  <c r="V468"/>
  <c r="W468"/>
  <c r="X468"/>
  <c r="T464"/>
  <c r="U464"/>
  <c r="V464"/>
  <c r="W464"/>
  <c r="X464"/>
  <c r="T460"/>
  <c r="U460"/>
  <c r="V460"/>
  <c r="W460"/>
  <c r="X460"/>
  <c r="T456"/>
  <c r="U456"/>
  <c r="V456"/>
  <c r="W456"/>
  <c r="X456"/>
  <c r="T452"/>
  <c r="U452"/>
  <c r="V452"/>
  <c r="W452"/>
  <c r="X452"/>
  <c r="T448"/>
  <c r="U448"/>
  <c r="V448"/>
  <c r="W448"/>
  <c r="X448"/>
  <c r="T444"/>
  <c r="U444"/>
  <c r="V444"/>
  <c r="W444"/>
  <c r="X444"/>
  <c r="X442"/>
  <c r="W442"/>
  <c r="V442"/>
  <c r="U442"/>
  <c r="T442"/>
  <c r="T440"/>
  <c r="U440"/>
  <c r="V440"/>
  <c r="W440"/>
  <c r="X440"/>
  <c r="T436"/>
  <c r="U436"/>
  <c r="V436"/>
  <c r="W436"/>
  <c r="X436"/>
  <c r="T432"/>
  <c r="U432"/>
  <c r="V432"/>
  <c r="W432"/>
  <c r="X432"/>
  <c r="T428"/>
  <c r="U428"/>
  <c r="V428"/>
  <c r="W428"/>
  <c r="X428"/>
  <c r="T424"/>
  <c r="U424"/>
  <c r="V424"/>
  <c r="W424"/>
  <c r="X424"/>
  <c r="T420"/>
  <c r="U420"/>
  <c r="V420"/>
  <c r="W420"/>
  <c r="X420"/>
  <c r="T416"/>
  <c r="U416"/>
  <c r="V416"/>
  <c r="W416"/>
  <c r="X416"/>
  <c r="T412"/>
  <c r="U412"/>
  <c r="V412"/>
  <c r="W412"/>
  <c r="X412"/>
  <c r="T408"/>
  <c r="U408"/>
  <c r="V408"/>
  <c r="W408"/>
  <c r="X408"/>
  <c r="T404"/>
  <c r="U404"/>
  <c r="V404"/>
  <c r="W404"/>
  <c r="X404"/>
  <c r="T400"/>
  <c r="U400"/>
  <c r="V400"/>
  <c r="W400"/>
  <c r="X400"/>
  <c r="T396"/>
  <c r="U396"/>
  <c r="V396"/>
  <c r="W396"/>
  <c r="X396"/>
  <c r="T392"/>
  <c r="U392"/>
  <c r="V392"/>
  <c r="W392"/>
  <c r="X392"/>
  <c r="T388"/>
  <c r="U388"/>
  <c r="V388"/>
  <c r="W388"/>
  <c r="X388"/>
  <c r="T384"/>
  <c r="U384"/>
  <c r="V384"/>
  <c r="W384"/>
  <c r="X384"/>
  <c r="T380"/>
  <c r="U380"/>
  <c r="V380"/>
  <c r="W380"/>
  <c r="X380"/>
  <c r="T376"/>
  <c r="U376"/>
  <c r="V376"/>
  <c r="W376"/>
  <c r="X376"/>
  <c r="T372"/>
  <c r="U372"/>
  <c r="V372"/>
  <c r="W372"/>
  <c r="X372"/>
  <c r="T368"/>
  <c r="U368"/>
  <c r="V368"/>
  <c r="W368"/>
  <c r="X368"/>
  <c r="T364"/>
  <c r="U364"/>
  <c r="V364"/>
  <c r="W364"/>
  <c r="X364"/>
  <c r="T360"/>
  <c r="U360"/>
  <c r="V360"/>
  <c r="W360"/>
  <c r="X360"/>
  <c r="T356"/>
  <c r="U356"/>
  <c r="V356"/>
  <c r="W356"/>
  <c r="X356"/>
  <c r="X352"/>
  <c r="W352"/>
  <c r="V352"/>
  <c r="U352"/>
  <c r="T352"/>
  <c r="T348"/>
  <c r="U348"/>
  <c r="V348"/>
  <c r="W348"/>
  <c r="X348"/>
  <c r="T344"/>
  <c r="U344"/>
  <c r="V344"/>
  <c r="W344"/>
  <c r="X344"/>
  <c r="T340"/>
  <c r="U340"/>
  <c r="V340"/>
  <c r="W340"/>
  <c r="X340"/>
  <c r="T336"/>
  <c r="U336"/>
  <c r="V336"/>
  <c r="W336"/>
  <c r="X336"/>
  <c r="T332"/>
  <c r="U332"/>
  <c r="V332"/>
  <c r="W332"/>
  <c r="X332"/>
  <c r="T328"/>
  <c r="U328"/>
  <c r="V328"/>
  <c r="W328"/>
  <c r="X328"/>
  <c r="T324"/>
  <c r="U324"/>
  <c r="V324"/>
  <c r="W324"/>
  <c r="X324"/>
  <c r="T320"/>
  <c r="U320"/>
  <c r="V320"/>
  <c r="W320"/>
  <c r="X320"/>
  <c r="T316"/>
  <c r="U316"/>
  <c r="V316"/>
  <c r="W316"/>
  <c r="X316"/>
  <c r="T312"/>
  <c r="U312"/>
  <c r="V312"/>
  <c r="W312"/>
  <c r="X312"/>
  <c r="T308"/>
  <c r="U308"/>
  <c r="V308"/>
  <c r="W308"/>
  <c r="X308"/>
  <c r="T304"/>
  <c r="U304"/>
  <c r="V304"/>
  <c r="W304"/>
  <c r="X304"/>
  <c r="T300"/>
  <c r="U300"/>
  <c r="V300"/>
  <c r="W300"/>
  <c r="X300"/>
  <c r="T288"/>
  <c r="U288"/>
  <c r="V288"/>
  <c r="W288"/>
  <c r="X288"/>
  <c r="T284"/>
  <c r="U284"/>
  <c r="V284"/>
  <c r="W284"/>
  <c r="X284"/>
  <c r="T280"/>
  <c r="U280"/>
  <c r="V280"/>
  <c r="W280"/>
  <c r="X280"/>
  <c r="T276"/>
  <c r="U276"/>
  <c r="V276"/>
  <c r="W276"/>
  <c r="X276"/>
  <c r="T272"/>
  <c r="U272"/>
  <c r="V272"/>
  <c r="W272"/>
  <c r="X272"/>
  <c r="T268"/>
  <c r="U268"/>
  <c r="V268"/>
  <c r="W268"/>
  <c r="X268"/>
  <c r="T264"/>
  <c r="U264"/>
  <c r="V264"/>
  <c r="W264"/>
  <c r="X264"/>
  <c r="T260"/>
  <c r="U260"/>
  <c r="V260"/>
  <c r="W260"/>
  <c r="X260"/>
  <c r="T256"/>
  <c r="U256"/>
  <c r="V256"/>
  <c r="W256"/>
  <c r="X256"/>
  <c r="T252"/>
  <c r="U252"/>
  <c r="V252"/>
  <c r="W252"/>
  <c r="X252"/>
  <c r="T248"/>
  <c r="U248"/>
  <c r="V248"/>
  <c r="W248"/>
  <c r="X248"/>
  <c r="T240"/>
  <c r="U240"/>
  <c r="V240"/>
  <c r="W240"/>
  <c r="X240"/>
  <c r="T236"/>
  <c r="U236"/>
  <c r="V236"/>
  <c r="W236"/>
  <c r="X236"/>
  <c r="T232"/>
  <c r="U232"/>
  <c r="V232"/>
  <c r="W232"/>
  <c r="X232"/>
  <c r="T228"/>
  <c r="U228"/>
  <c r="V228"/>
  <c r="W228"/>
  <c r="X228"/>
  <c r="X224"/>
  <c r="W224"/>
  <c r="V224"/>
  <c r="U224"/>
  <c r="T224"/>
  <c r="T220"/>
  <c r="U220"/>
  <c r="V220"/>
  <c r="W220"/>
  <c r="X220"/>
  <c r="T216"/>
  <c r="U216"/>
  <c r="V216"/>
  <c r="W216"/>
  <c r="X216"/>
  <c r="T212"/>
  <c r="U212"/>
  <c r="V212"/>
  <c r="W212"/>
  <c r="X212"/>
  <c r="T208"/>
  <c r="U208"/>
  <c r="V208"/>
  <c r="W208"/>
  <c r="X208"/>
  <c r="T204"/>
  <c r="U204"/>
  <c r="V204"/>
  <c r="W204"/>
  <c r="X204"/>
  <c r="X200"/>
  <c r="W200"/>
  <c r="V200"/>
  <c r="U200"/>
  <c r="T200"/>
  <c r="X174"/>
  <c r="W174"/>
  <c r="V174"/>
  <c r="U174"/>
  <c r="T174"/>
  <c r="X170"/>
  <c r="W170"/>
  <c r="V170"/>
  <c r="U170"/>
  <c r="T170"/>
  <c r="X166"/>
  <c r="W166"/>
  <c r="V166"/>
  <c r="U166"/>
  <c r="T166"/>
  <c r="T162"/>
  <c r="U162"/>
  <c r="V162"/>
  <c r="W162"/>
  <c r="X162"/>
  <c r="X158"/>
  <c r="W158"/>
  <c r="V158"/>
  <c r="U158"/>
  <c r="T158"/>
  <c r="X156"/>
  <c r="W156"/>
  <c r="V156"/>
  <c r="U156"/>
  <c r="T156"/>
  <c r="T142"/>
  <c r="U142"/>
  <c r="V142"/>
  <c r="W142"/>
  <c r="X142"/>
  <c r="T138"/>
  <c r="U138"/>
  <c r="V138"/>
  <c r="W138"/>
  <c r="X138"/>
  <c r="T134"/>
  <c r="U134"/>
  <c r="V134"/>
  <c r="W134"/>
  <c r="X134"/>
  <c r="T130"/>
  <c r="U130"/>
  <c r="V130"/>
  <c r="W130"/>
  <c r="X130"/>
  <c r="T126"/>
  <c r="U126"/>
  <c r="V126"/>
  <c r="W126"/>
  <c r="X126"/>
  <c r="T110"/>
  <c r="U110"/>
  <c r="V110"/>
  <c r="W110"/>
  <c r="X110"/>
  <c r="T106"/>
  <c r="U106"/>
  <c r="V106"/>
  <c r="W106"/>
  <c r="X106"/>
  <c r="T102"/>
  <c r="U102"/>
  <c r="V102"/>
  <c r="W102"/>
  <c r="X102"/>
  <c r="T98"/>
  <c r="U98"/>
  <c r="V98"/>
  <c r="W98"/>
  <c r="X98"/>
  <c r="T86"/>
  <c r="U86"/>
  <c r="V86"/>
  <c r="W86"/>
  <c r="X86"/>
  <c r="T70"/>
  <c r="U70"/>
  <c r="V70"/>
  <c r="W70"/>
  <c r="X70"/>
  <c r="T66"/>
  <c r="U66"/>
  <c r="V66"/>
  <c r="W66"/>
  <c r="X66"/>
  <c r="T62"/>
  <c r="U62"/>
  <c r="V62"/>
  <c r="W62"/>
  <c r="X62"/>
  <c r="T58"/>
  <c r="U58"/>
  <c r="V58"/>
  <c r="W58"/>
  <c r="X58"/>
  <c r="T54"/>
  <c r="U54"/>
  <c r="V54"/>
  <c r="W54"/>
  <c r="X54"/>
  <c r="T50"/>
  <c r="U50"/>
  <c r="V50"/>
  <c r="W50"/>
  <c r="X50"/>
  <c r="T46"/>
  <c r="U46"/>
  <c r="V46"/>
  <c r="W46"/>
  <c r="X46"/>
  <c r="T42"/>
  <c r="U42"/>
  <c r="V42"/>
  <c r="W42"/>
  <c r="X42"/>
  <c r="T38"/>
  <c r="U38"/>
  <c r="V38"/>
  <c r="W38"/>
  <c r="X38"/>
  <c r="T34"/>
  <c r="U34"/>
  <c r="V34"/>
  <c r="W34"/>
  <c r="X34"/>
  <c r="T30"/>
  <c r="U30"/>
  <c r="V30"/>
  <c r="W30"/>
  <c r="X30"/>
  <c r="T26"/>
  <c r="U26"/>
  <c r="V26"/>
  <c r="W26"/>
  <c r="X26"/>
  <c r="T22"/>
  <c r="U22"/>
  <c r="V22"/>
  <c r="W22"/>
  <c r="X22"/>
  <c r="T18"/>
  <c r="U18"/>
  <c r="V18"/>
  <c r="W18"/>
  <c r="X18"/>
  <c r="T14"/>
  <c r="U14"/>
  <c r="V14"/>
  <c r="W14"/>
  <c r="X14"/>
  <c r="X10"/>
  <c r="W10"/>
  <c r="V10"/>
  <c r="U10"/>
  <c r="T10"/>
  <c r="X198"/>
  <c r="W198"/>
  <c r="V198"/>
  <c r="U198"/>
  <c r="T198"/>
  <c r="T196"/>
  <c r="U196"/>
  <c r="V196"/>
  <c r="W196"/>
  <c r="X196"/>
  <c r="X192"/>
  <c r="W192"/>
  <c r="V192"/>
  <c r="U192"/>
  <c r="T192"/>
  <c r="T186"/>
  <c r="U186"/>
  <c r="V186"/>
  <c r="W186"/>
  <c r="X186"/>
  <c r="X182"/>
  <c r="W182"/>
  <c r="V182"/>
  <c r="U182"/>
  <c r="T182"/>
  <c r="X178"/>
  <c r="W178"/>
  <c r="V178"/>
  <c r="U178"/>
  <c r="T178"/>
  <c r="X176"/>
  <c r="W176"/>
  <c r="V176"/>
  <c r="U176"/>
  <c r="T176"/>
  <c r="X172"/>
  <c r="W172"/>
  <c r="V172"/>
  <c r="U172"/>
  <c r="T172"/>
  <c r="X168"/>
  <c r="W168"/>
  <c r="V168"/>
  <c r="U168"/>
  <c r="T168"/>
  <c r="T154"/>
  <c r="U154"/>
  <c r="V154"/>
  <c r="W154"/>
  <c r="X154"/>
  <c r="T150"/>
  <c r="U150"/>
  <c r="V150"/>
  <c r="W150"/>
  <c r="X150"/>
  <c r="T146"/>
  <c r="U146"/>
  <c r="V146"/>
  <c r="W146"/>
  <c r="X146"/>
  <c r="T118"/>
  <c r="U118"/>
  <c r="V118"/>
  <c r="W118"/>
  <c r="X118"/>
  <c r="T114"/>
  <c r="U114"/>
  <c r="V114"/>
  <c r="W114"/>
  <c r="X114"/>
  <c r="X96"/>
  <c r="W96"/>
  <c r="V96"/>
  <c r="U96"/>
  <c r="T96"/>
  <c r="T94"/>
  <c r="U94"/>
  <c r="V94"/>
  <c r="W94"/>
  <c r="X94"/>
  <c r="T90"/>
  <c r="U90"/>
  <c r="V90"/>
  <c r="W90"/>
  <c r="X90"/>
  <c r="T82"/>
  <c r="U82"/>
  <c r="V82"/>
  <c r="W82"/>
  <c r="X82"/>
  <c r="T78"/>
  <c r="U78"/>
  <c r="V78"/>
  <c r="W78"/>
  <c r="X78"/>
  <c r="T74"/>
  <c r="U74"/>
  <c r="V74"/>
  <c r="W74"/>
  <c r="X74"/>
  <c r="T72"/>
  <c r="U72"/>
  <c r="V72"/>
  <c r="W72"/>
  <c r="X72"/>
  <c r="T68"/>
  <c r="U68"/>
  <c r="V68"/>
  <c r="W68"/>
  <c r="X68"/>
  <c r="T64"/>
  <c r="U64"/>
  <c r="V64"/>
  <c r="W64"/>
  <c r="X64"/>
  <c r="T60"/>
  <c r="U60"/>
  <c r="V60"/>
  <c r="W60"/>
  <c r="X60"/>
  <c r="T56"/>
  <c r="U56"/>
  <c r="V56"/>
  <c r="W56"/>
  <c r="X56"/>
  <c r="T52"/>
  <c r="U52"/>
  <c r="V52"/>
  <c r="W52"/>
  <c r="X52"/>
  <c r="T48"/>
  <c r="U48"/>
  <c r="V48"/>
  <c r="W48"/>
  <c r="X48"/>
  <c r="T44"/>
  <c r="U44"/>
  <c r="V44"/>
  <c r="W44"/>
  <c r="X44"/>
  <c r="T40"/>
  <c r="U40"/>
  <c r="V40"/>
  <c r="W40"/>
  <c r="X40"/>
  <c r="T36"/>
  <c r="U36"/>
  <c r="V36"/>
  <c r="W36"/>
  <c r="X36"/>
  <c r="T32"/>
  <c r="U32"/>
  <c r="V32"/>
  <c r="W32"/>
  <c r="X32"/>
  <c r="T28"/>
  <c r="U28"/>
  <c r="V28"/>
  <c r="W28"/>
  <c r="X28"/>
  <c r="T24"/>
  <c r="U24"/>
  <c r="V24"/>
  <c r="W24"/>
  <c r="X24"/>
  <c r="T20"/>
  <c r="U20"/>
  <c r="V20"/>
  <c r="W20"/>
  <c r="X20"/>
  <c r="T16"/>
  <c r="U16"/>
  <c r="V16"/>
  <c r="W16"/>
  <c r="X16"/>
  <c r="T12"/>
  <c r="U12"/>
  <c r="V12"/>
  <c r="W12"/>
  <c r="X12"/>
  <c r="J2" i="28" l="1"/>
  <c r="J4"/>
  <c r="J6"/>
  <c r="J8"/>
  <c r="J10"/>
  <c r="J12"/>
  <c r="J14"/>
  <c r="J16"/>
  <c r="J18"/>
  <c r="J20"/>
  <c r="J22"/>
  <c r="J24"/>
  <c r="J26"/>
  <c r="J28"/>
  <c r="J30"/>
  <c r="J32"/>
  <c r="J34"/>
  <c r="J36"/>
  <c r="J38"/>
  <c r="J40"/>
  <c r="J42"/>
  <c r="J44"/>
  <c r="J46"/>
  <c r="J48"/>
  <c r="J50"/>
  <c r="J52"/>
  <c r="J54"/>
  <c r="J56"/>
  <c r="J58"/>
  <c r="J60"/>
  <c r="J62"/>
  <c r="J64"/>
  <c r="J66"/>
  <c r="J68"/>
  <c r="J70"/>
  <c r="J72"/>
  <c r="J74"/>
  <c r="J76"/>
  <c r="J78"/>
  <c r="J80"/>
  <c r="J82"/>
  <c r="J84"/>
  <c r="J86"/>
  <c r="J88"/>
  <c r="J90"/>
  <c r="J92"/>
  <c r="J94"/>
  <c r="J96"/>
  <c r="J98"/>
  <c r="J100"/>
  <c r="J102"/>
  <c r="J104"/>
  <c r="J106"/>
  <c r="J108"/>
  <c r="J110"/>
  <c r="J112"/>
  <c r="J114"/>
  <c r="J116"/>
  <c r="J118"/>
  <c r="J120"/>
  <c r="J122"/>
  <c r="J124"/>
  <c r="J126"/>
  <c r="J128"/>
  <c r="J130"/>
  <c r="J132"/>
  <c r="J134"/>
  <c r="J136"/>
  <c r="J138"/>
  <c r="J140"/>
  <c r="J142"/>
  <c r="J144"/>
  <c r="J146"/>
  <c r="J148"/>
  <c r="J150"/>
  <c r="J152"/>
  <c r="J154"/>
  <c r="J156"/>
  <c r="J158"/>
  <c r="J160"/>
  <c r="J162"/>
  <c r="J164"/>
  <c r="J166"/>
  <c r="J168"/>
  <c r="J170"/>
  <c r="J172"/>
  <c r="J174"/>
  <c r="J176"/>
  <c r="J178"/>
  <c r="J180"/>
  <c r="J182"/>
  <c r="J184"/>
  <c r="J186"/>
  <c r="J188"/>
  <c r="J191"/>
  <c r="J193"/>
  <c r="J195"/>
  <c r="J197"/>
  <c r="J199"/>
  <c r="J201"/>
  <c r="J203"/>
  <c r="J205"/>
  <c r="J207"/>
  <c r="J209"/>
  <c r="J211"/>
  <c r="J213"/>
  <c r="J215"/>
  <c r="J217"/>
  <c r="J219"/>
  <c r="J221"/>
  <c r="J223"/>
  <c r="J225"/>
  <c r="J227"/>
  <c r="J229"/>
  <c r="J231"/>
  <c r="J233"/>
  <c r="J235"/>
  <c r="J237"/>
  <c r="J239"/>
  <c r="J241"/>
  <c r="J243"/>
  <c r="J245"/>
  <c r="J247"/>
  <c r="J249"/>
  <c r="J251"/>
  <c r="J253"/>
  <c r="J255"/>
  <c r="J257"/>
  <c r="J259"/>
  <c r="J261"/>
  <c r="J263"/>
  <c r="J265"/>
  <c r="J267"/>
  <c r="J269"/>
  <c r="J271"/>
  <c r="J273"/>
  <c r="J275"/>
  <c r="J277"/>
  <c r="J279"/>
  <c r="J281"/>
  <c r="J283"/>
  <c r="J285"/>
  <c r="J287"/>
  <c r="J289"/>
  <c r="J291"/>
  <c r="J293"/>
  <c r="J295"/>
  <c r="J297"/>
  <c r="J299"/>
  <c r="J300"/>
  <c r="J303"/>
  <c r="J305"/>
  <c r="J307"/>
  <c r="J309"/>
  <c r="J311"/>
  <c r="J313"/>
  <c r="J315"/>
  <c r="J317"/>
  <c r="J319"/>
  <c r="J321"/>
  <c r="J323"/>
  <c r="J325"/>
  <c r="J327"/>
  <c r="J329"/>
  <c r="J331"/>
  <c r="J333"/>
  <c r="J335"/>
  <c r="J337"/>
  <c r="J339"/>
  <c r="J341"/>
  <c r="J343"/>
  <c r="J345"/>
  <c r="J347"/>
  <c r="J349"/>
  <c r="J351"/>
  <c r="J353"/>
  <c r="J355"/>
  <c r="J357"/>
  <c r="J359"/>
  <c r="J361"/>
  <c r="J363"/>
  <c r="J365"/>
  <c r="J367"/>
  <c r="J369"/>
  <c r="J371"/>
  <c r="J373"/>
  <c r="J375"/>
  <c r="J377"/>
  <c r="J379"/>
  <c r="J381"/>
  <c r="J383"/>
  <c r="J385"/>
  <c r="J387"/>
  <c r="J389"/>
  <c r="J391"/>
  <c r="J393"/>
  <c r="J395"/>
  <c r="J397"/>
  <c r="J399"/>
  <c r="J401"/>
  <c r="J403"/>
  <c r="J405"/>
  <c r="J407"/>
  <c r="J409"/>
  <c r="J411"/>
  <c r="J301"/>
  <c r="J414"/>
  <c r="J416"/>
  <c r="J418"/>
  <c r="J420"/>
  <c r="J422"/>
  <c r="J424"/>
  <c r="J426"/>
  <c r="J428"/>
  <c r="J430"/>
  <c r="J432"/>
  <c r="J434"/>
  <c r="J436"/>
  <c r="J438"/>
  <c r="J440"/>
  <c r="J444"/>
  <c r="J446"/>
  <c r="J448"/>
  <c r="J452"/>
  <c r="J456"/>
  <c r="J460"/>
  <c r="J464"/>
  <c r="J470"/>
  <c r="J474"/>
  <c r="J478"/>
  <c r="J482"/>
  <c r="J488"/>
  <c r="J494"/>
  <c r="J498"/>
  <c r="K1"/>
  <c r="J3"/>
  <c r="J5"/>
  <c r="J7"/>
  <c r="J9"/>
  <c r="J11"/>
  <c r="J13"/>
  <c r="J15"/>
  <c r="J17"/>
  <c r="J19"/>
  <c r="J21"/>
  <c r="J23"/>
  <c r="J25"/>
  <c r="J27"/>
  <c r="J29"/>
  <c r="J31"/>
  <c r="J33"/>
  <c r="J35"/>
  <c r="J37"/>
  <c r="J39"/>
  <c r="J41"/>
  <c r="J43"/>
  <c r="J45"/>
  <c r="J47"/>
  <c r="J49"/>
  <c r="J51"/>
  <c r="J53"/>
  <c r="J55"/>
  <c r="J57"/>
  <c r="J59"/>
  <c r="J61"/>
  <c r="J63"/>
  <c r="J65"/>
  <c r="J67"/>
  <c r="J69"/>
  <c r="J71"/>
  <c r="J73"/>
  <c r="J75"/>
  <c r="J77"/>
  <c r="J79"/>
  <c r="J81"/>
  <c r="J83"/>
  <c r="J85"/>
  <c r="J87"/>
  <c r="J89"/>
  <c r="J91"/>
  <c r="J93"/>
  <c r="J95"/>
  <c r="J97"/>
  <c r="J99"/>
  <c r="J101"/>
  <c r="J103"/>
  <c r="J105"/>
  <c r="J107"/>
  <c r="J109"/>
  <c r="J111"/>
  <c r="J113"/>
  <c r="J115"/>
  <c r="J117"/>
  <c r="J119"/>
  <c r="J121"/>
  <c r="J123"/>
  <c r="J125"/>
  <c r="J127"/>
  <c r="J129"/>
  <c r="J131"/>
  <c r="J133"/>
  <c r="J135"/>
  <c r="J137"/>
  <c r="J139"/>
  <c r="J141"/>
  <c r="J143"/>
  <c r="J145"/>
  <c r="J147"/>
  <c r="J149"/>
  <c r="J151"/>
  <c r="J153"/>
  <c r="J155"/>
  <c r="J157"/>
  <c r="J159"/>
  <c r="J161"/>
  <c r="J163"/>
  <c r="J165"/>
  <c r="J167"/>
  <c r="J169"/>
  <c r="J171"/>
  <c r="J173"/>
  <c r="J175"/>
  <c r="J177"/>
  <c r="J179"/>
  <c r="J181"/>
  <c r="J183"/>
  <c r="J185"/>
  <c r="J187"/>
  <c r="J190"/>
  <c r="J192"/>
  <c r="J194"/>
  <c r="J196"/>
  <c r="J198"/>
  <c r="J200"/>
  <c r="J202"/>
  <c r="J204"/>
  <c r="J206"/>
  <c r="J208"/>
  <c r="J210"/>
  <c r="J212"/>
  <c r="J214"/>
  <c r="J216"/>
  <c r="J218"/>
  <c r="J220"/>
  <c r="J222"/>
  <c r="J224"/>
  <c r="J226"/>
  <c r="J228"/>
  <c r="J230"/>
  <c r="J232"/>
  <c r="J234"/>
  <c r="J236"/>
  <c r="J238"/>
  <c r="J240"/>
  <c r="J242"/>
  <c r="J244"/>
  <c r="J246"/>
  <c r="J248"/>
  <c r="J250"/>
  <c r="J252"/>
  <c r="J254"/>
  <c r="J256"/>
  <c r="J258"/>
  <c r="J260"/>
  <c r="J262"/>
  <c r="J264"/>
  <c r="J266"/>
  <c r="J268"/>
  <c r="J270"/>
  <c r="J272"/>
  <c r="J274"/>
  <c r="J276"/>
  <c r="J278"/>
  <c r="J280"/>
  <c r="J282"/>
  <c r="J284"/>
  <c r="J286"/>
  <c r="J288"/>
  <c r="J290"/>
  <c r="J292"/>
  <c r="J294"/>
  <c r="J296"/>
  <c r="J298"/>
  <c r="J189"/>
  <c r="J302"/>
  <c r="J304"/>
  <c r="J306"/>
  <c r="J308"/>
  <c r="J310"/>
  <c r="J312"/>
  <c r="J314"/>
  <c r="J316"/>
  <c r="J318"/>
  <c r="J320"/>
  <c r="J322"/>
  <c r="J324"/>
  <c r="J326"/>
  <c r="J328"/>
  <c r="J330"/>
  <c r="J332"/>
  <c r="J334"/>
  <c r="J336"/>
  <c r="J338"/>
  <c r="J340"/>
  <c r="J342"/>
  <c r="J344"/>
  <c r="J346"/>
  <c r="J348"/>
  <c r="J350"/>
  <c r="J352"/>
  <c r="J354"/>
  <c r="J356"/>
  <c r="J358"/>
  <c r="J360"/>
  <c r="J362"/>
  <c r="J364"/>
  <c r="J366"/>
  <c r="J368"/>
  <c r="J370"/>
  <c r="J372"/>
  <c r="J374"/>
  <c r="J376"/>
  <c r="J378"/>
  <c r="J380"/>
  <c r="J382"/>
  <c r="J384"/>
  <c r="J386"/>
  <c r="J388"/>
  <c r="J390"/>
  <c r="J392"/>
  <c r="J394"/>
  <c r="J396"/>
  <c r="J398"/>
  <c r="J400"/>
  <c r="J402"/>
  <c r="J404"/>
  <c r="J406"/>
  <c r="J408"/>
  <c r="J410"/>
  <c r="J412"/>
  <c r="J413"/>
  <c r="J415"/>
  <c r="J417"/>
  <c r="J419"/>
  <c r="J421"/>
  <c r="J423"/>
  <c r="J425"/>
  <c r="J427"/>
  <c r="J429"/>
  <c r="J431"/>
  <c r="J433"/>
  <c r="J435"/>
  <c r="J437"/>
  <c r="J439"/>
  <c r="J441"/>
  <c r="J443"/>
  <c r="J445"/>
  <c r="J447"/>
  <c r="J449"/>
  <c r="J451"/>
  <c r="J453"/>
  <c r="J455"/>
  <c r="J457"/>
  <c r="J459"/>
  <c r="J461"/>
  <c r="J463"/>
  <c r="J465"/>
  <c r="J467"/>
  <c r="J469"/>
  <c r="J471"/>
  <c r="J473"/>
  <c r="J475"/>
  <c r="J477"/>
  <c r="J479"/>
  <c r="J481"/>
  <c r="J483"/>
  <c r="J485"/>
  <c r="J487"/>
  <c r="J489"/>
  <c r="J491"/>
  <c r="J493"/>
  <c r="J495"/>
  <c r="J497"/>
  <c r="J499"/>
  <c r="J442"/>
  <c r="J450"/>
  <c r="J454"/>
  <c r="J458"/>
  <c r="J462"/>
  <c r="J466"/>
  <c r="J468"/>
  <c r="J472"/>
  <c r="J476"/>
  <c r="J480"/>
  <c r="J484"/>
  <c r="J486"/>
  <c r="J490"/>
  <c r="J492"/>
  <c r="J496"/>
  <c r="J500"/>
  <c r="AB85" i="22"/>
  <c r="AG85" s="1"/>
  <c r="E85" i="27" s="1"/>
  <c r="AC85" i="22"/>
  <c r="AH85" s="1"/>
  <c r="F85" i="27" s="1"/>
  <c r="Z109" i="22"/>
  <c r="AE109" s="1"/>
  <c r="C109" i="27" s="1"/>
  <c r="Y109" i="22"/>
  <c r="AD109" s="1"/>
  <c r="B109" i="27" s="1"/>
  <c r="AC109" i="22"/>
  <c r="AH109" s="1"/>
  <c r="F109" i="27" s="1"/>
  <c r="Z113" i="22"/>
  <c r="AE113" s="1"/>
  <c r="C113" i="27" s="1"/>
  <c r="AA113" i="22"/>
  <c r="AF113" s="1"/>
  <c r="D113" i="27" s="1"/>
  <c r="Z121" i="22"/>
  <c r="AE121" s="1"/>
  <c r="C121" i="27" s="1"/>
  <c r="Y121" i="22"/>
  <c r="AD121" s="1"/>
  <c r="B121" i="27" s="1"/>
  <c r="AC121" i="22"/>
  <c r="AH121" s="1"/>
  <c r="F121" i="27" s="1"/>
  <c r="Z137" i="22"/>
  <c r="AE137" s="1"/>
  <c r="C137" i="27" s="1"/>
  <c r="AA137" i="22"/>
  <c r="AF137" s="1"/>
  <c r="D137" i="27" s="1"/>
  <c r="AB143" i="22"/>
  <c r="AG143" s="1"/>
  <c r="E143" i="27" s="1"/>
  <c r="AC143" i="22"/>
  <c r="AH143" s="1"/>
  <c r="F143" i="27" s="1"/>
  <c r="Z145" i="22"/>
  <c r="AE145" s="1"/>
  <c r="C145" i="27" s="1"/>
  <c r="AA145" i="22"/>
  <c r="AF145" s="1"/>
  <c r="D145" i="27" s="1"/>
  <c r="Y169" i="22"/>
  <c r="AD169" s="1"/>
  <c r="B169" i="27" s="1"/>
  <c r="Z169" i="22"/>
  <c r="AE169" s="1"/>
  <c r="C169" i="27" s="1"/>
  <c r="Y171" i="22"/>
  <c r="AD171" s="1"/>
  <c r="B171" i="27" s="1"/>
  <c r="Z171" i="22"/>
  <c r="AE171" s="1"/>
  <c r="C171" i="27" s="1"/>
  <c r="Y185" i="22"/>
  <c r="AD185" s="1"/>
  <c r="B185" i="27" s="1"/>
  <c r="AC185" i="22"/>
  <c r="AH185" s="1"/>
  <c r="F185" i="27" s="1"/>
  <c r="AB185" i="22"/>
  <c r="AG185" s="1"/>
  <c r="E185" i="27" s="1"/>
  <c r="Y195" i="22"/>
  <c r="AD195" s="1"/>
  <c r="B195" i="27" s="1"/>
  <c r="AC195" i="22"/>
  <c r="AH195" s="1"/>
  <c r="F195" i="27" s="1"/>
  <c r="AB195" i="22"/>
  <c r="AG195" s="1"/>
  <c r="E195" i="27" s="1"/>
  <c r="Z211" i="22"/>
  <c r="AE211" s="1"/>
  <c r="C211" i="27" s="1"/>
  <c r="Y211" i="22"/>
  <c r="AD211" s="1"/>
  <c r="B211" i="27" s="1"/>
  <c r="AC211" i="22"/>
  <c r="AH211" s="1"/>
  <c r="F211" i="27" s="1"/>
  <c r="Z243" i="22"/>
  <c r="AE243" s="1"/>
  <c r="C243" i="27" s="1"/>
  <c r="Y243" i="22"/>
  <c r="AD243" s="1"/>
  <c r="B243" i="27" s="1"/>
  <c r="AC243" i="22"/>
  <c r="AH243" s="1"/>
  <c r="F243" i="27" s="1"/>
  <c r="Z259" i="22"/>
  <c r="AE259" s="1"/>
  <c r="C259" i="27" s="1"/>
  <c r="Y259" i="22"/>
  <c r="AD259" s="1"/>
  <c r="B259" i="27" s="1"/>
  <c r="AC259" i="22"/>
  <c r="AH259" s="1"/>
  <c r="F259" i="27" s="1"/>
  <c r="Z271" i="22"/>
  <c r="AE271" s="1"/>
  <c r="C271" i="27" s="1"/>
  <c r="Y271" i="22"/>
  <c r="AD271" s="1"/>
  <c r="B271" i="27" s="1"/>
  <c r="AC271" i="22"/>
  <c r="AH271" s="1"/>
  <c r="F271" i="27" s="1"/>
  <c r="Z283" i="22"/>
  <c r="AE283" s="1"/>
  <c r="C283" i="27" s="1"/>
  <c r="Y283" i="22"/>
  <c r="AD283" s="1"/>
  <c r="B283" i="27" s="1"/>
  <c r="AC283" i="22"/>
  <c r="AH283" s="1"/>
  <c r="F283" i="27" s="1"/>
  <c r="Z331" i="22"/>
  <c r="AE331" s="1"/>
  <c r="C331" i="27" s="1"/>
  <c r="Y331" i="22"/>
  <c r="AD331" s="1"/>
  <c r="B331" i="27" s="1"/>
  <c r="AC331" i="22"/>
  <c r="AH331" s="1"/>
  <c r="F331" i="27" s="1"/>
  <c r="AB337" i="22"/>
  <c r="AG337" s="1"/>
  <c r="E337" i="27" s="1"/>
  <c r="AC337" i="22"/>
  <c r="AH337" s="1"/>
  <c r="F337" i="27" s="1"/>
  <c r="Z347" i="22"/>
  <c r="AE347" s="1"/>
  <c r="C347" i="27" s="1"/>
  <c r="Y347" i="22"/>
  <c r="AD347" s="1"/>
  <c r="B347" i="27" s="1"/>
  <c r="AC347" i="22"/>
  <c r="AH347" s="1"/>
  <c r="F347" i="27" s="1"/>
  <c r="Z371" i="22"/>
  <c r="AE371" s="1"/>
  <c r="C371" i="27" s="1"/>
  <c r="Y371" i="22"/>
  <c r="AD371" s="1"/>
  <c r="B371" i="27" s="1"/>
  <c r="AC371" i="22"/>
  <c r="AH371" s="1"/>
  <c r="F371" i="27" s="1"/>
  <c r="Z379" i="22"/>
  <c r="AE379" s="1"/>
  <c r="C379" i="27" s="1"/>
  <c r="Y379" i="22"/>
  <c r="AD379" s="1"/>
  <c r="B379" i="27" s="1"/>
  <c r="AC379" i="22"/>
  <c r="AH379" s="1"/>
  <c r="F379" i="27" s="1"/>
  <c r="Z391" i="22"/>
  <c r="AE391" s="1"/>
  <c r="C391" i="27" s="1"/>
  <c r="AA391" i="22"/>
  <c r="AF391" s="1"/>
  <c r="D391" i="27" s="1"/>
  <c r="Z407" i="22"/>
  <c r="AE407" s="1"/>
  <c r="C407" i="27" s="1"/>
  <c r="Y407" i="22"/>
  <c r="AD407" s="1"/>
  <c r="B407" i="27" s="1"/>
  <c r="AC407" i="22"/>
  <c r="AH407" s="1"/>
  <c r="F407" i="27" s="1"/>
  <c r="Z415" i="22"/>
  <c r="AE415" s="1"/>
  <c r="C415" i="27" s="1"/>
  <c r="Y415" i="22"/>
  <c r="AD415" s="1"/>
  <c r="B415" i="27" s="1"/>
  <c r="AC415" i="22"/>
  <c r="AH415" s="1"/>
  <c r="F415" i="27" s="1"/>
  <c r="Z423" i="22"/>
  <c r="AE423" s="1"/>
  <c r="C423" i="27" s="1"/>
  <c r="Y423" i="22"/>
  <c r="AD423" s="1"/>
  <c r="B423" i="27" s="1"/>
  <c r="AC423" i="22"/>
  <c r="AH423" s="1"/>
  <c r="F423" i="27" s="1"/>
  <c r="AA429" i="22"/>
  <c r="AF429" s="1"/>
  <c r="D429" i="27" s="1"/>
  <c r="AB429" i="22"/>
  <c r="AG429" s="1"/>
  <c r="E429" i="27" s="1"/>
  <c r="AA449" i="22"/>
  <c r="AF449" s="1"/>
  <c r="D449" i="27" s="1"/>
  <c r="AB449" i="22"/>
  <c r="AG449" s="1"/>
  <c r="E449" i="27" s="1"/>
  <c r="Z451" i="22"/>
  <c r="AE451" s="1"/>
  <c r="C451" i="27" s="1"/>
  <c r="Y451" i="22"/>
  <c r="AD451" s="1"/>
  <c r="B451" i="27" s="1"/>
  <c r="AC451" i="22"/>
  <c r="AH451" s="1"/>
  <c r="F451" i="27" s="1"/>
  <c r="Z469" i="22"/>
  <c r="AE469" s="1"/>
  <c r="C469" i="27" s="1"/>
  <c r="AB469" i="22"/>
  <c r="AG469" s="1"/>
  <c r="E469" i="27" s="1"/>
  <c r="Z471" i="22"/>
  <c r="AE471" s="1"/>
  <c r="C471" i="27" s="1"/>
  <c r="Y471" i="22"/>
  <c r="AD471" s="1"/>
  <c r="B471" i="27" s="1"/>
  <c r="AC471" i="22"/>
  <c r="AH471" s="1"/>
  <c r="F471" i="27" s="1"/>
  <c r="AA481" i="22"/>
  <c r="AF481" s="1"/>
  <c r="D481" i="27" s="1"/>
  <c r="AB481" i="22"/>
  <c r="AG481" s="1"/>
  <c r="E481" i="27" s="1"/>
  <c r="AB10" i="22"/>
  <c r="AG10" s="1"/>
  <c r="E10" i="27" s="1"/>
  <c r="AB14" i="22"/>
  <c r="AG14" s="1"/>
  <c r="E14" i="27" s="1"/>
  <c r="AC16" i="22"/>
  <c r="AH16" s="1"/>
  <c r="F16" i="27" s="1"/>
  <c r="Y16" i="22"/>
  <c r="AD16" s="1"/>
  <c r="B16" i="27" s="1"/>
  <c r="AC20" i="22"/>
  <c r="AH20" s="1"/>
  <c r="F20" i="27" s="1"/>
  <c r="Y20" i="22"/>
  <c r="AD20" s="1"/>
  <c r="B20" i="27" s="1"/>
  <c r="AB26" i="22"/>
  <c r="AG26" s="1"/>
  <c r="E26" i="27" s="1"/>
  <c r="AB30" i="22"/>
  <c r="AG30" s="1"/>
  <c r="E30" i="27" s="1"/>
  <c r="AC32" i="22"/>
  <c r="AH32" s="1"/>
  <c r="F32" i="27" s="1"/>
  <c r="Y32" i="22"/>
  <c r="AD32" s="1"/>
  <c r="B32" i="27" s="1"/>
  <c r="AB34" i="22"/>
  <c r="AG34" s="1"/>
  <c r="E34" i="27" s="1"/>
  <c r="AB38" i="22"/>
  <c r="AG38" s="1"/>
  <c r="E38" i="27" s="1"/>
  <c r="AB42" i="22"/>
  <c r="AG42" s="1"/>
  <c r="E42" i="27" s="1"/>
  <c r="AC44" i="22"/>
  <c r="AH44" s="1"/>
  <c r="F44" i="27" s="1"/>
  <c r="Y44" i="22"/>
  <c r="AD44" s="1"/>
  <c r="B44" i="27" s="1"/>
  <c r="AC48" i="22"/>
  <c r="AH48" s="1"/>
  <c r="F48" i="27" s="1"/>
  <c r="Y48" i="22"/>
  <c r="AD48" s="1"/>
  <c r="B48" i="27" s="1"/>
  <c r="AC54" i="22"/>
  <c r="AH54" s="1"/>
  <c r="F54" i="27" s="1"/>
  <c r="AB54" i="22"/>
  <c r="AG54" s="1"/>
  <c r="E54" i="27" s="1"/>
  <c r="AC56" i="22"/>
  <c r="AH56" s="1"/>
  <c r="F56" i="27" s="1"/>
  <c r="Y56" i="22"/>
  <c r="AD56" s="1"/>
  <c r="B56" i="27" s="1"/>
  <c r="AC60" i="22"/>
  <c r="AH60" s="1"/>
  <c r="F60" i="27" s="1"/>
  <c r="Y60" i="22"/>
  <c r="AD60" s="1"/>
  <c r="B60" i="27" s="1"/>
  <c r="AC64" i="22"/>
  <c r="AH64" s="1"/>
  <c r="F64" i="27" s="1"/>
  <c r="Y64" i="22"/>
  <c r="AD64" s="1"/>
  <c r="B64" i="27" s="1"/>
  <c r="AB66" i="22"/>
  <c r="AG66" s="1"/>
  <c r="E66" i="27" s="1"/>
  <c r="AB70" i="22"/>
  <c r="AG70" s="1"/>
  <c r="E70" i="27" s="1"/>
  <c r="AC84" i="22"/>
  <c r="AH84" s="1"/>
  <c r="F84" i="27" s="1"/>
  <c r="Y84" i="22"/>
  <c r="AD84" s="1"/>
  <c r="B84" i="27" s="1"/>
  <c r="AA88" i="22"/>
  <c r="AF88" s="1"/>
  <c r="D88" i="27" s="1"/>
  <c r="AC100" i="22"/>
  <c r="AH100" s="1"/>
  <c r="F100" i="27" s="1"/>
  <c r="Y100" i="22"/>
  <c r="AD100" s="1"/>
  <c r="B100" i="27" s="1"/>
  <c r="AC104" i="22"/>
  <c r="AH104" s="1"/>
  <c r="F104" i="27" s="1"/>
  <c r="Y104" i="22"/>
  <c r="AD104" s="1"/>
  <c r="B104" i="27" s="1"/>
  <c r="AC108" i="22"/>
  <c r="AH108" s="1"/>
  <c r="F108" i="27" s="1"/>
  <c r="Y108" i="22"/>
  <c r="AD108" s="1"/>
  <c r="B108" i="27" s="1"/>
  <c r="AC110" i="22"/>
  <c r="AH110" s="1"/>
  <c r="F110" i="27" s="1"/>
  <c r="AA116" i="22"/>
  <c r="AF116" s="1"/>
  <c r="D116" i="27" s="1"/>
  <c r="AC122" i="22"/>
  <c r="AH122" s="1"/>
  <c r="F122" i="27" s="1"/>
  <c r="AB122" i="22"/>
  <c r="AG122" s="1"/>
  <c r="E122" i="27" s="1"/>
  <c r="AC128" i="22"/>
  <c r="AH128" s="1"/>
  <c r="F128" i="27" s="1"/>
  <c r="Y128" i="22"/>
  <c r="AD128" s="1"/>
  <c r="B128" i="27" s="1"/>
  <c r="AC132" i="22"/>
  <c r="AH132" s="1"/>
  <c r="F132" i="27" s="1"/>
  <c r="Y132" i="22"/>
  <c r="AD132" s="1"/>
  <c r="B132" i="27" s="1"/>
  <c r="AC136" i="22"/>
  <c r="AH136" s="1"/>
  <c r="F136" i="27" s="1"/>
  <c r="Y136" i="22"/>
  <c r="AD136" s="1"/>
  <c r="B136" i="27" s="1"/>
  <c r="AC140" i="22"/>
  <c r="AH140" s="1"/>
  <c r="F140" i="27" s="1"/>
  <c r="Y140" i="22"/>
  <c r="AD140" s="1"/>
  <c r="B140" i="27" s="1"/>
  <c r="AA144" i="22"/>
  <c r="AF144" s="1"/>
  <c r="D144" i="27" s="1"/>
  <c r="AA152" i="22"/>
  <c r="AF152" s="1"/>
  <c r="D152" i="27" s="1"/>
  <c r="AA164" i="22"/>
  <c r="AF164" s="1"/>
  <c r="D164" i="27" s="1"/>
  <c r="Y166" i="22"/>
  <c r="AD166" s="1"/>
  <c r="B166" i="27" s="1"/>
  <c r="Y174" i="22"/>
  <c r="AD174" s="1"/>
  <c r="B174" i="27" s="1"/>
  <c r="AC178" i="22"/>
  <c r="AH178" s="1"/>
  <c r="F178" i="27" s="1"/>
  <c r="AC182" i="22"/>
  <c r="AH182" s="1"/>
  <c r="F182" i="27" s="1"/>
  <c r="AC192" i="22"/>
  <c r="AH192" s="1"/>
  <c r="F192" i="27" s="1"/>
  <c r="AC202" i="22"/>
  <c r="AH202" s="1"/>
  <c r="F202" i="27" s="1"/>
  <c r="Y202" i="22"/>
  <c r="AD202" s="1"/>
  <c r="B202" i="27" s="1"/>
  <c r="AC206" i="22"/>
  <c r="AH206" s="1"/>
  <c r="F206" i="27" s="1"/>
  <c r="Y206" i="22"/>
  <c r="AD206" s="1"/>
  <c r="B206" i="27" s="1"/>
  <c r="AC210" i="22"/>
  <c r="AH210" s="1"/>
  <c r="F210" i="27" s="1"/>
  <c r="Y210" i="22"/>
  <c r="AD210" s="1"/>
  <c r="B210" i="27" s="1"/>
  <c r="AC244" i="22"/>
  <c r="AH244" s="1"/>
  <c r="F244" i="27" s="1"/>
  <c r="Z244" i="22"/>
  <c r="AE244" s="1"/>
  <c r="C244" i="27" s="1"/>
  <c r="AC246" i="22"/>
  <c r="AH246" s="1"/>
  <c r="F246" i="27" s="1"/>
  <c r="Y246" i="22"/>
  <c r="AD246" s="1"/>
  <c r="B246" i="27" s="1"/>
  <c r="AC250" i="22"/>
  <c r="AH250" s="1"/>
  <c r="F250" i="27" s="1"/>
  <c r="Y250" i="22"/>
  <c r="AD250" s="1"/>
  <c r="B250" i="27" s="1"/>
  <c r="AC254" i="22"/>
  <c r="AH254" s="1"/>
  <c r="F254" i="27" s="1"/>
  <c r="Y254" i="22"/>
  <c r="AD254" s="1"/>
  <c r="B254" i="27" s="1"/>
  <c r="AC282" i="22"/>
  <c r="AH282" s="1"/>
  <c r="F282" i="27" s="1"/>
  <c r="Y282" i="22"/>
  <c r="AD282" s="1"/>
  <c r="B282" i="27" s="1"/>
  <c r="AC286" i="22"/>
  <c r="AH286" s="1"/>
  <c r="F286" i="27" s="1"/>
  <c r="Y286" i="22"/>
  <c r="AD286" s="1"/>
  <c r="B286" i="27" s="1"/>
  <c r="AC290" i="22"/>
  <c r="AH290" s="1"/>
  <c r="F290" i="27" s="1"/>
  <c r="Y290" i="22"/>
  <c r="AD290" s="1"/>
  <c r="B290" i="27" s="1"/>
  <c r="AC294" i="22"/>
  <c r="AH294" s="1"/>
  <c r="F294" i="27" s="1"/>
  <c r="Y294" i="22"/>
  <c r="AD294" s="1"/>
  <c r="B294" i="27" s="1"/>
  <c r="AC326" i="22"/>
  <c r="AH326" s="1"/>
  <c r="F326" i="27" s="1"/>
  <c r="Y326" i="22"/>
  <c r="AD326" s="1"/>
  <c r="B326" i="27" s="1"/>
  <c r="AC338" i="22"/>
  <c r="AH338" s="1"/>
  <c r="F338" i="27" s="1"/>
  <c r="Y338" i="22"/>
  <c r="AD338" s="1"/>
  <c r="B338" i="27" s="1"/>
  <c r="AC342" i="22"/>
  <c r="AH342" s="1"/>
  <c r="F342" i="27" s="1"/>
  <c r="Y342" i="22"/>
  <c r="AD342" s="1"/>
  <c r="B342" i="27" s="1"/>
  <c r="AC346" i="22"/>
  <c r="AH346" s="1"/>
  <c r="F346" i="27" s="1"/>
  <c r="Y346" i="22"/>
  <c r="AD346" s="1"/>
  <c r="B346" i="27" s="1"/>
  <c r="Z354" i="22"/>
  <c r="AE354" s="1"/>
  <c r="C354" i="27" s="1"/>
  <c r="AC358" i="22"/>
  <c r="AH358" s="1"/>
  <c r="F358" i="27" s="1"/>
  <c r="Y358" i="22"/>
  <c r="AD358" s="1"/>
  <c r="B358" i="27" s="1"/>
  <c r="AC364" i="22"/>
  <c r="AH364" s="1"/>
  <c r="F364" i="27" s="1"/>
  <c r="AC366" i="22"/>
  <c r="AH366" s="1"/>
  <c r="F366" i="27" s="1"/>
  <c r="Y366" i="22"/>
  <c r="AD366" s="1"/>
  <c r="B366" i="27" s="1"/>
  <c r="AC370" i="22"/>
  <c r="AH370" s="1"/>
  <c r="F370" i="27" s="1"/>
  <c r="Y370" i="22"/>
  <c r="AD370" s="1"/>
  <c r="B370" i="27" s="1"/>
  <c r="AC374" i="22"/>
  <c r="AH374" s="1"/>
  <c r="F374" i="27" s="1"/>
  <c r="Y374" i="22"/>
  <c r="AD374" s="1"/>
  <c r="B374" i="27" s="1"/>
  <c r="AC382" i="22"/>
  <c r="AH382" s="1"/>
  <c r="F382" i="27" s="1"/>
  <c r="Y382" i="22"/>
  <c r="AD382" s="1"/>
  <c r="B382" i="27" s="1"/>
  <c r="AC392" i="22"/>
  <c r="AH392" s="1"/>
  <c r="F392" i="27" s="1"/>
  <c r="Z398" i="22"/>
  <c r="AE398" s="1"/>
  <c r="C398" i="27" s="1"/>
  <c r="Z402" i="22"/>
  <c r="AE402" s="1"/>
  <c r="C402" i="27" s="1"/>
  <c r="AC404" i="22"/>
  <c r="AH404" s="1"/>
  <c r="F404" i="27" s="1"/>
  <c r="AC406" i="22"/>
  <c r="AH406" s="1"/>
  <c r="F406" i="27" s="1"/>
  <c r="Y406" i="22"/>
  <c r="AD406" s="1"/>
  <c r="B406" i="27" s="1"/>
  <c r="AC416" i="22"/>
  <c r="AH416" s="1"/>
  <c r="F416" i="27" s="1"/>
  <c r="AC434" i="22"/>
  <c r="AH434" s="1"/>
  <c r="F434" i="27" s="1"/>
  <c r="Y434" i="22"/>
  <c r="AD434" s="1"/>
  <c r="B434" i="27" s="1"/>
  <c r="AC436" i="22"/>
  <c r="AH436" s="1"/>
  <c r="F436" i="27" s="1"/>
  <c r="AC450" i="22"/>
  <c r="AH450" s="1"/>
  <c r="F450" i="27" s="1"/>
  <c r="Y450" i="22"/>
  <c r="AD450" s="1"/>
  <c r="B450" i="27" s="1"/>
  <c r="AC452" i="22"/>
  <c r="AH452" s="1"/>
  <c r="F452" i="27" s="1"/>
  <c r="AC462" i="22"/>
  <c r="AH462" s="1"/>
  <c r="F462" i="27" s="1"/>
  <c r="Y462" i="22"/>
  <c r="AD462" s="1"/>
  <c r="B462" i="27" s="1"/>
  <c r="AC464" i="22"/>
  <c r="AH464" s="1"/>
  <c r="F464" i="27" s="1"/>
  <c r="AC466" i="22"/>
  <c r="AH466" s="1"/>
  <c r="F466" i="27" s="1"/>
  <c r="Y466" i="22"/>
  <c r="AD466" s="1"/>
  <c r="B466" i="27" s="1"/>
  <c r="AC470" i="22"/>
  <c r="AH470" s="1"/>
  <c r="F470" i="27" s="1"/>
  <c r="Y470" i="22"/>
  <c r="AD470" s="1"/>
  <c r="B470" i="27" s="1"/>
  <c r="Z484" i="22"/>
  <c r="AE484" s="1"/>
  <c r="C484" i="27" s="1"/>
  <c r="Z492" i="22"/>
  <c r="AE492" s="1"/>
  <c r="C492" i="27" s="1"/>
  <c r="Z11" i="22"/>
  <c r="AE11" s="1"/>
  <c r="C11" i="27" s="1"/>
  <c r="AC15" i="22"/>
  <c r="AH15" s="1"/>
  <c r="F15" i="27" s="1"/>
  <c r="Y15" i="22"/>
  <c r="AD15" s="1"/>
  <c r="B15" i="27" s="1"/>
  <c r="AC19" i="22"/>
  <c r="AH19" s="1"/>
  <c r="F19" i="27" s="1"/>
  <c r="Y19" i="22"/>
  <c r="AD19" s="1"/>
  <c r="B19" i="27" s="1"/>
  <c r="AC35" i="22"/>
  <c r="AH35" s="1"/>
  <c r="F35" i="27" s="1"/>
  <c r="Y35" i="22"/>
  <c r="AD35" s="1"/>
  <c r="B35" i="27" s="1"/>
  <c r="AC39" i="22"/>
  <c r="AH39" s="1"/>
  <c r="F39" i="27" s="1"/>
  <c r="Y39" i="22"/>
  <c r="AD39" s="1"/>
  <c r="B39" i="27" s="1"/>
  <c r="AC47" i="22"/>
  <c r="AH47" s="1"/>
  <c r="F47" i="27" s="1"/>
  <c r="Y47" i="22"/>
  <c r="AD47" s="1"/>
  <c r="B47" i="27" s="1"/>
  <c r="AC51" i="22"/>
  <c r="AH51" s="1"/>
  <c r="F51" i="27" s="1"/>
  <c r="Y51" i="22"/>
  <c r="AD51" s="1"/>
  <c r="B51" i="27" s="1"/>
  <c r="AC55" i="22"/>
  <c r="AH55" s="1"/>
  <c r="F55" i="27" s="1"/>
  <c r="Y55" i="22"/>
  <c r="AD55" s="1"/>
  <c r="B55" i="27" s="1"/>
  <c r="AC63" i="22"/>
  <c r="AH63" s="1"/>
  <c r="F63" i="27" s="1"/>
  <c r="Y63" i="22"/>
  <c r="AD63" s="1"/>
  <c r="B63" i="27" s="1"/>
  <c r="AC67" i="22"/>
  <c r="AH67" s="1"/>
  <c r="F67" i="27" s="1"/>
  <c r="Y67" i="22"/>
  <c r="AD67" s="1"/>
  <c r="B67" i="27" s="1"/>
  <c r="AC71" i="22"/>
  <c r="AH71" s="1"/>
  <c r="F71" i="27" s="1"/>
  <c r="Y71" i="22"/>
  <c r="AD71" s="1"/>
  <c r="B71" i="27" s="1"/>
  <c r="AC75" i="22"/>
  <c r="AH75" s="1"/>
  <c r="F75" i="27" s="1"/>
  <c r="Y75" i="22"/>
  <c r="AD75" s="1"/>
  <c r="B75" i="27" s="1"/>
  <c r="Z79" i="22"/>
  <c r="AE79" s="1"/>
  <c r="C79" i="27" s="1"/>
  <c r="AA105" i="22"/>
  <c r="AF105" s="1"/>
  <c r="D105" i="27" s="1"/>
  <c r="AA181" i="22"/>
  <c r="AF181" s="1"/>
  <c r="D181" i="27" s="1"/>
  <c r="AC191" i="22"/>
  <c r="AH191" s="1"/>
  <c r="F191" i="27" s="1"/>
  <c r="AB199" i="22"/>
  <c r="AG199" s="1"/>
  <c r="E199" i="27" s="1"/>
  <c r="AA199" i="22"/>
  <c r="AF199" s="1"/>
  <c r="D199" i="27" s="1"/>
  <c r="AA205" i="22"/>
  <c r="AF205" s="1"/>
  <c r="D205" i="27" s="1"/>
  <c r="AA217" i="22"/>
  <c r="AF217" s="1"/>
  <c r="D217" i="27" s="1"/>
  <c r="AB229" i="22"/>
  <c r="AG229" s="1"/>
  <c r="E229" i="27" s="1"/>
  <c r="AA265" i="22"/>
  <c r="AF265" s="1"/>
  <c r="D265" i="27" s="1"/>
  <c r="AB295" i="22"/>
  <c r="AG295" s="1"/>
  <c r="E295" i="27" s="1"/>
  <c r="AA295" i="22"/>
  <c r="AF295" s="1"/>
  <c r="D295" i="27" s="1"/>
  <c r="AA317" i="22"/>
  <c r="AF317" s="1"/>
  <c r="D317" i="27" s="1"/>
  <c r="AA353" i="22"/>
  <c r="AF353" s="1"/>
  <c r="D353" i="27" s="1"/>
  <c r="AA357" i="22"/>
  <c r="AF357" s="1"/>
  <c r="D357" i="27" s="1"/>
  <c r="AA397" i="22"/>
  <c r="AF397" s="1"/>
  <c r="D397" i="27" s="1"/>
  <c r="AC399" i="22"/>
  <c r="AH399" s="1"/>
  <c r="F399" i="27" s="1"/>
  <c r="Z83" i="22"/>
  <c r="AE83" s="1"/>
  <c r="C83" i="27" s="1"/>
  <c r="Y83" i="22"/>
  <c r="AD83" s="1"/>
  <c r="B83" i="27" s="1"/>
  <c r="AC83" i="22"/>
  <c r="AH83" s="1"/>
  <c r="F83" i="27" s="1"/>
  <c r="Z91" i="22"/>
  <c r="AE91" s="1"/>
  <c r="C91" i="27" s="1"/>
  <c r="Y91" i="22"/>
  <c r="AD91" s="1"/>
  <c r="B91" i="27" s="1"/>
  <c r="AC91" i="22"/>
  <c r="AH91" s="1"/>
  <c r="F91" i="27" s="1"/>
  <c r="Z105" i="22"/>
  <c r="AE105" s="1"/>
  <c r="C105" i="27" s="1"/>
  <c r="Y105" i="22"/>
  <c r="AD105" s="1"/>
  <c r="B105" i="27" s="1"/>
  <c r="AC105" i="22"/>
  <c r="AH105" s="1"/>
  <c r="F105" i="27" s="1"/>
  <c r="Z125" i="22"/>
  <c r="AE125" s="1"/>
  <c r="C125" i="27" s="1"/>
  <c r="Y125" i="22"/>
  <c r="AD125" s="1"/>
  <c r="B125" i="27" s="1"/>
  <c r="AC125" i="22"/>
  <c r="AH125" s="1"/>
  <c r="F125" i="27" s="1"/>
  <c r="Z181" i="22"/>
  <c r="AE181" s="1"/>
  <c r="C181" i="27" s="1"/>
  <c r="Y181" i="22"/>
  <c r="AD181" s="1"/>
  <c r="B181" i="27" s="1"/>
  <c r="AC181" i="22"/>
  <c r="AH181" s="1"/>
  <c r="F181" i="27" s="1"/>
  <c r="Y189" i="22"/>
  <c r="AD189" s="1"/>
  <c r="B189" i="27" s="1"/>
  <c r="AC189" i="22"/>
  <c r="AH189" s="1"/>
  <c r="F189" i="27" s="1"/>
  <c r="AB189" i="22"/>
  <c r="AG189" s="1"/>
  <c r="E189" i="27" s="1"/>
  <c r="Z191" i="22"/>
  <c r="AE191" s="1"/>
  <c r="C191" i="27" s="1"/>
  <c r="AA191" i="22"/>
  <c r="AF191" s="1"/>
  <c r="D191" i="27" s="1"/>
  <c r="AB201" i="22"/>
  <c r="AG201" s="1"/>
  <c r="E201" i="27" s="1"/>
  <c r="AC201" i="22"/>
  <c r="AH201" s="1"/>
  <c r="F201" i="27" s="1"/>
  <c r="Z203" i="22"/>
  <c r="AE203" s="1"/>
  <c r="C203" i="27" s="1"/>
  <c r="Y203" i="22"/>
  <c r="AD203" s="1"/>
  <c r="B203" i="27" s="1"/>
  <c r="AC203" i="22"/>
  <c r="AH203" s="1"/>
  <c r="F203" i="27" s="1"/>
  <c r="Z227" i="22"/>
  <c r="AE227" s="1"/>
  <c r="C227" i="27" s="1"/>
  <c r="Y227" i="22"/>
  <c r="AD227" s="1"/>
  <c r="B227" i="27" s="1"/>
  <c r="AC227" i="22"/>
  <c r="AH227" s="1"/>
  <c r="F227" i="27" s="1"/>
  <c r="Z239" i="22"/>
  <c r="AE239" s="1"/>
  <c r="C239" i="27" s="1"/>
  <c r="Y239" i="22"/>
  <c r="AD239" s="1"/>
  <c r="B239" i="27" s="1"/>
  <c r="AC239" i="22"/>
  <c r="AH239" s="1"/>
  <c r="F239" i="27" s="1"/>
  <c r="Z275" i="22"/>
  <c r="AE275" s="1"/>
  <c r="C275" i="27" s="1"/>
  <c r="Y275" i="22"/>
  <c r="AD275" s="1"/>
  <c r="B275" i="27" s="1"/>
  <c r="AC275" i="22"/>
  <c r="AH275" s="1"/>
  <c r="F275" i="27" s="1"/>
  <c r="Z303" i="22"/>
  <c r="AE303" s="1"/>
  <c r="C303" i="27" s="1"/>
  <c r="Y303" i="22"/>
  <c r="AD303" s="1"/>
  <c r="B303" i="27" s="1"/>
  <c r="AC303" i="22"/>
  <c r="AH303" s="1"/>
  <c r="F303" i="27" s="1"/>
  <c r="Z315" i="22"/>
  <c r="AE315" s="1"/>
  <c r="C315" i="27" s="1"/>
  <c r="Y315" i="22"/>
  <c r="AD315" s="1"/>
  <c r="B315" i="27" s="1"/>
  <c r="AC315" i="22"/>
  <c r="AH315" s="1"/>
  <c r="F315" i="27" s="1"/>
  <c r="Z343" i="22"/>
  <c r="AE343" s="1"/>
  <c r="C343" i="27" s="1"/>
  <c r="Y343" i="22"/>
  <c r="AD343" s="1"/>
  <c r="B343" i="27" s="1"/>
  <c r="AC343" i="22"/>
  <c r="AH343" s="1"/>
  <c r="F343" i="27" s="1"/>
  <c r="Z355" i="22"/>
  <c r="AE355" s="1"/>
  <c r="C355" i="27" s="1"/>
  <c r="Y355" i="22"/>
  <c r="AD355" s="1"/>
  <c r="B355" i="27" s="1"/>
  <c r="AC355" i="22"/>
  <c r="AH355" s="1"/>
  <c r="F355" i="27" s="1"/>
  <c r="Z359" i="22"/>
  <c r="AE359" s="1"/>
  <c r="C359" i="27" s="1"/>
  <c r="Y359" i="22"/>
  <c r="AD359" s="1"/>
  <c r="B359" i="27" s="1"/>
  <c r="AC359" i="22"/>
  <c r="AH359" s="1"/>
  <c r="F359" i="27" s="1"/>
  <c r="AB365" i="22"/>
  <c r="AG365" s="1"/>
  <c r="E365" i="27" s="1"/>
  <c r="AC365" i="22"/>
  <c r="AH365" s="1"/>
  <c r="F365" i="27" s="1"/>
  <c r="Z375" i="22"/>
  <c r="AE375" s="1"/>
  <c r="C375" i="27" s="1"/>
  <c r="Y375" i="22"/>
  <c r="AD375" s="1"/>
  <c r="B375" i="27" s="1"/>
  <c r="AC375" i="22"/>
  <c r="AH375" s="1"/>
  <c r="F375" i="27" s="1"/>
  <c r="Z399" i="22"/>
  <c r="AE399" s="1"/>
  <c r="C399" i="27" s="1"/>
  <c r="AA399" i="22"/>
  <c r="AF399" s="1"/>
  <c r="D399" i="27" s="1"/>
  <c r="Z411" i="22"/>
  <c r="AE411" s="1"/>
  <c r="C411" i="27" s="1"/>
  <c r="Y411" i="22"/>
  <c r="AD411" s="1"/>
  <c r="B411" i="27" s="1"/>
  <c r="AC411" i="22"/>
  <c r="AH411" s="1"/>
  <c r="F411" i="27" s="1"/>
  <c r="Z419" i="22"/>
  <c r="AE419" s="1"/>
  <c r="C419" i="27" s="1"/>
  <c r="Y419" i="22"/>
  <c r="AD419" s="1"/>
  <c r="B419" i="27" s="1"/>
  <c r="AC419" i="22"/>
  <c r="AH419" s="1"/>
  <c r="F419" i="27" s="1"/>
  <c r="Z433" i="22"/>
  <c r="AE433" s="1"/>
  <c r="C433" i="27" s="1"/>
  <c r="AB433" i="22"/>
  <c r="AG433" s="1"/>
  <c r="E433" i="27" s="1"/>
  <c r="Z435" i="22"/>
  <c r="AE435" s="1"/>
  <c r="C435" i="27" s="1"/>
  <c r="Y435" i="22"/>
  <c r="AD435" s="1"/>
  <c r="B435" i="27" s="1"/>
  <c r="AC435" i="22"/>
  <c r="AH435" s="1"/>
  <c r="F435" i="27" s="1"/>
  <c r="Z439" i="22"/>
  <c r="AE439" s="1"/>
  <c r="C439" i="27" s="1"/>
  <c r="Y439" i="22"/>
  <c r="AD439" s="1"/>
  <c r="B439" i="27" s="1"/>
  <c r="AC439" i="22"/>
  <c r="AH439" s="1"/>
  <c r="F439" i="27" s="1"/>
  <c r="Z441" i="22"/>
  <c r="AE441" s="1"/>
  <c r="C441" i="27" s="1"/>
  <c r="AB441" i="22"/>
  <c r="AG441" s="1"/>
  <c r="E441" i="27" s="1"/>
  <c r="Z443" i="22"/>
  <c r="AE443" s="1"/>
  <c r="C443" i="27" s="1"/>
  <c r="Y443" i="22"/>
  <c r="AD443" s="1"/>
  <c r="B443" i="27" s="1"/>
  <c r="AC443" i="22"/>
  <c r="AH443" s="1"/>
  <c r="F443" i="27" s="1"/>
  <c r="Z455" i="22"/>
  <c r="AE455" s="1"/>
  <c r="C455" i="27" s="1"/>
  <c r="Y455" i="22"/>
  <c r="AD455" s="1"/>
  <c r="B455" i="27" s="1"/>
  <c r="AC455" i="22"/>
  <c r="AH455" s="1"/>
  <c r="F455" i="27" s="1"/>
  <c r="Z457" i="22"/>
  <c r="AE457" s="1"/>
  <c r="C457" i="27" s="1"/>
  <c r="AB457" i="22"/>
  <c r="AG457" s="1"/>
  <c r="E457" i="27" s="1"/>
  <c r="Z459" i="22"/>
  <c r="AE459" s="1"/>
  <c r="C459" i="27" s="1"/>
  <c r="Y459" i="22"/>
  <c r="AD459" s="1"/>
  <c r="B459" i="27" s="1"/>
  <c r="AC459" i="22"/>
  <c r="AH459" s="1"/>
  <c r="F459" i="27" s="1"/>
  <c r="Y475" i="22"/>
  <c r="AD475" s="1"/>
  <c r="B475" i="27" s="1"/>
  <c r="AB475" i="22"/>
  <c r="AG475" s="1"/>
  <c r="E475" i="27" s="1"/>
  <c r="Z485" i="22"/>
  <c r="AE485" s="1"/>
  <c r="C485" i="27" s="1"/>
  <c r="AB485" i="22"/>
  <c r="AG485" s="1"/>
  <c r="E485" i="27" s="1"/>
  <c r="AA487" i="22"/>
  <c r="AF487" s="1"/>
  <c r="D487" i="27" s="1"/>
  <c r="Z487" i="22"/>
  <c r="AE487" s="1"/>
  <c r="C487" i="27" s="1"/>
  <c r="AA489" i="22"/>
  <c r="AF489" s="1"/>
  <c r="D489" i="27" s="1"/>
  <c r="AB489" i="22"/>
  <c r="AG489" s="1"/>
  <c r="E489" i="27" s="1"/>
  <c r="Z491" i="22"/>
  <c r="AE491" s="1"/>
  <c r="C491" i="27" s="1"/>
  <c r="Y491" i="22"/>
  <c r="AD491" s="1"/>
  <c r="B491" i="27" s="1"/>
  <c r="AC491" i="22"/>
  <c r="AH491" s="1"/>
  <c r="F491" i="27" s="1"/>
  <c r="Z497" i="22"/>
  <c r="AE497" s="1"/>
  <c r="C497" i="27" s="1"/>
  <c r="AB497" i="22"/>
  <c r="AG497" s="1"/>
  <c r="E497" i="27" s="1"/>
  <c r="W2" i="22"/>
  <c r="A2" i="27"/>
  <c r="A12"/>
  <c r="A16"/>
  <c r="A20"/>
  <c r="A24"/>
  <c r="A28"/>
  <c r="A32"/>
  <c r="A36"/>
  <c r="A40"/>
  <c r="A44"/>
  <c r="A48"/>
  <c r="A52"/>
  <c r="A56"/>
  <c r="A60"/>
  <c r="A64"/>
  <c r="A68"/>
  <c r="A72"/>
  <c r="A74"/>
  <c r="Z74" i="22"/>
  <c r="AE74" s="1"/>
  <c r="C74" i="27" s="1"/>
  <c r="A78"/>
  <c r="Z78" i="22"/>
  <c r="AE78" s="1"/>
  <c r="C78" i="27" s="1"/>
  <c r="Y78" i="22"/>
  <c r="AD78" s="1"/>
  <c r="B78" i="27" s="1"/>
  <c r="AC78" i="22"/>
  <c r="AH78" s="1"/>
  <c r="F78" i="27" s="1"/>
  <c r="A82"/>
  <c r="Z82" i="22"/>
  <c r="AE82" s="1"/>
  <c r="C82" i="27" s="1"/>
  <c r="Y82" i="22"/>
  <c r="AD82" s="1"/>
  <c r="B82" i="27" s="1"/>
  <c r="AC82" i="22"/>
  <c r="AH82" s="1"/>
  <c r="F82" i="27" s="1"/>
  <c r="A90"/>
  <c r="Z90" i="22"/>
  <c r="AE90" s="1"/>
  <c r="C90" i="27" s="1"/>
  <c r="AA90" i="22"/>
  <c r="AF90" s="1"/>
  <c r="D90" i="27" s="1"/>
  <c r="A94"/>
  <c r="Z94" i="22"/>
  <c r="AE94" s="1"/>
  <c r="C94" i="27" s="1"/>
  <c r="Y94" i="22"/>
  <c r="AD94" s="1"/>
  <c r="B94" i="27" s="1"/>
  <c r="AC94" i="22"/>
  <c r="AH94" s="1"/>
  <c r="F94" i="27" s="1"/>
  <c r="A96"/>
  <c r="Y96" i="22"/>
  <c r="AD96" s="1"/>
  <c r="B96" i="27" s="1"/>
  <c r="Z96" i="22"/>
  <c r="AE96" s="1"/>
  <c r="C96" i="27" s="1"/>
  <c r="A114"/>
  <c r="Z114" i="22"/>
  <c r="AE114" s="1"/>
  <c r="C114" i="27" s="1"/>
  <c r="Y114" i="22"/>
  <c r="AD114" s="1"/>
  <c r="B114" i="27" s="1"/>
  <c r="AC114" i="22"/>
  <c r="AH114" s="1"/>
  <c r="F114" i="27" s="1"/>
  <c r="A118"/>
  <c r="Z118" i="22"/>
  <c r="AE118" s="1"/>
  <c r="C118" i="27" s="1"/>
  <c r="Y118" i="22"/>
  <c r="AD118" s="1"/>
  <c r="B118" i="27" s="1"/>
  <c r="AC118" i="22"/>
  <c r="AH118" s="1"/>
  <c r="F118" i="27" s="1"/>
  <c r="A146"/>
  <c r="Z146" i="22"/>
  <c r="AE146" s="1"/>
  <c r="C146" i="27" s="1"/>
  <c r="AA146" i="22"/>
  <c r="AF146" s="1"/>
  <c r="D146" i="27" s="1"/>
  <c r="A150"/>
  <c r="Z150" i="22"/>
  <c r="AE150" s="1"/>
  <c r="C150" i="27" s="1"/>
  <c r="Y150" i="22"/>
  <c r="AD150" s="1"/>
  <c r="B150" i="27" s="1"/>
  <c r="AC150" i="22"/>
  <c r="AH150" s="1"/>
  <c r="F150" i="27" s="1"/>
  <c r="A154"/>
  <c r="Z154" i="22"/>
  <c r="AE154" s="1"/>
  <c r="C154" i="27" s="1"/>
  <c r="Y154" i="22"/>
  <c r="AD154" s="1"/>
  <c r="B154" i="27" s="1"/>
  <c r="AC154" i="22"/>
  <c r="AH154" s="1"/>
  <c r="F154" i="27" s="1"/>
  <c r="A168"/>
  <c r="Z168" i="22"/>
  <c r="AE168" s="1"/>
  <c r="C168" i="27" s="1"/>
  <c r="AB168" i="22"/>
  <c r="AG168" s="1"/>
  <c r="E168" i="27" s="1"/>
  <c r="AC168" i="22"/>
  <c r="AH168" s="1"/>
  <c r="F168" i="27" s="1"/>
  <c r="A172"/>
  <c r="Z172" i="22"/>
  <c r="AE172" s="1"/>
  <c r="C172" i="27" s="1"/>
  <c r="AB172" i="22"/>
  <c r="AG172" s="1"/>
  <c r="E172" i="27" s="1"/>
  <c r="AC172" i="22"/>
  <c r="AH172" s="1"/>
  <c r="F172" i="27" s="1"/>
  <c r="A176"/>
  <c r="Z176" i="22"/>
  <c r="AE176" s="1"/>
  <c r="C176" i="27" s="1"/>
  <c r="AB176" i="22"/>
  <c r="AG176" s="1"/>
  <c r="E176" i="27" s="1"/>
  <c r="Y176" i="22"/>
  <c r="AD176" s="1"/>
  <c r="B176" i="27" s="1"/>
  <c r="A178"/>
  <c r="Z178" i="22"/>
  <c r="AE178" s="1"/>
  <c r="C178" i="27" s="1"/>
  <c r="AA178" i="22"/>
  <c r="AF178" s="1"/>
  <c r="D178" i="27" s="1"/>
  <c r="A182"/>
  <c r="Z182" i="22"/>
  <c r="AE182" s="1"/>
  <c r="C182" i="27" s="1"/>
  <c r="AA182" i="22"/>
  <c r="AF182" s="1"/>
  <c r="D182" i="27" s="1"/>
  <c r="A186"/>
  <c r="Y186" i="22"/>
  <c r="AD186" s="1"/>
  <c r="B186" i="27" s="1"/>
  <c r="AC186" i="22"/>
  <c r="AH186" s="1"/>
  <c r="F186" i="27" s="1"/>
  <c r="AB186" i="22"/>
  <c r="AG186" s="1"/>
  <c r="E186" i="27" s="1"/>
  <c r="A192"/>
  <c r="Z192" i="22"/>
  <c r="AE192" s="1"/>
  <c r="C192" i="27" s="1"/>
  <c r="AA192" i="22"/>
  <c r="AF192" s="1"/>
  <c r="D192" i="27" s="1"/>
  <c r="A196"/>
  <c r="Y196" i="22"/>
  <c r="AD196" s="1"/>
  <c r="B196" i="27" s="1"/>
  <c r="AC196" i="22"/>
  <c r="AH196" s="1"/>
  <c r="F196" i="27" s="1"/>
  <c r="AB196" i="22"/>
  <c r="AG196" s="1"/>
  <c r="E196" i="27" s="1"/>
  <c r="A198"/>
  <c r="Y198" i="22"/>
  <c r="AD198" s="1"/>
  <c r="B198" i="27" s="1"/>
  <c r="Z198" i="22"/>
  <c r="AE198" s="1"/>
  <c r="C198" i="27" s="1"/>
  <c r="Z10" i="22"/>
  <c r="AE10" s="1"/>
  <c r="C10" i="27" s="1"/>
  <c r="AC14" i="22"/>
  <c r="AH14" s="1"/>
  <c r="F14" i="27" s="1"/>
  <c r="Y14" i="22"/>
  <c r="AD14" s="1"/>
  <c r="B14" i="27" s="1"/>
  <c r="AC18" i="22"/>
  <c r="AH18" s="1"/>
  <c r="F18" i="27" s="1"/>
  <c r="Y18" i="22"/>
  <c r="AD18" s="1"/>
  <c r="B18" i="27" s="1"/>
  <c r="AA22" i="22"/>
  <c r="AF22" s="1"/>
  <c r="D22" i="27" s="1"/>
  <c r="AC26" i="22"/>
  <c r="AH26" s="1"/>
  <c r="F26" i="27" s="1"/>
  <c r="Y26" i="22"/>
  <c r="AD26" s="1"/>
  <c r="B26" i="27" s="1"/>
  <c r="AC30" i="22"/>
  <c r="AH30" s="1"/>
  <c r="F30" i="27" s="1"/>
  <c r="Y30" i="22"/>
  <c r="AD30" s="1"/>
  <c r="B30" i="27" s="1"/>
  <c r="AC34" i="22"/>
  <c r="AH34" s="1"/>
  <c r="F34" i="27" s="1"/>
  <c r="Y34" i="22"/>
  <c r="AD34" s="1"/>
  <c r="B34" i="27" s="1"/>
  <c r="AC38" i="22"/>
  <c r="AH38" s="1"/>
  <c r="F38" i="27" s="1"/>
  <c r="Y38" i="22"/>
  <c r="AD38" s="1"/>
  <c r="B38" i="27" s="1"/>
  <c r="AC42" i="22"/>
  <c r="AH42" s="1"/>
  <c r="F42" i="27" s="1"/>
  <c r="Y42" i="22"/>
  <c r="AD42" s="1"/>
  <c r="B42" i="27" s="1"/>
  <c r="AC46" i="22"/>
  <c r="AH46" s="1"/>
  <c r="F46" i="27" s="1"/>
  <c r="Y46" i="22"/>
  <c r="AD46" s="1"/>
  <c r="B46" i="27" s="1"/>
  <c r="AC50" i="22"/>
  <c r="AH50" s="1"/>
  <c r="F50" i="27" s="1"/>
  <c r="Y50" i="22"/>
  <c r="AD50" s="1"/>
  <c r="B50" i="27" s="1"/>
  <c r="AA54" i="22"/>
  <c r="AF54" s="1"/>
  <c r="D54" i="27" s="1"/>
  <c r="AC58" i="22"/>
  <c r="AH58" s="1"/>
  <c r="F58" i="27" s="1"/>
  <c r="Y58" i="22"/>
  <c r="AD58" s="1"/>
  <c r="B58" i="27" s="1"/>
  <c r="AC62" i="22"/>
  <c r="AH62" s="1"/>
  <c r="F62" i="27" s="1"/>
  <c r="Y62" i="22"/>
  <c r="AD62" s="1"/>
  <c r="B62" i="27" s="1"/>
  <c r="AC66" i="22"/>
  <c r="AH66" s="1"/>
  <c r="F66" i="27" s="1"/>
  <c r="Y66" i="22"/>
  <c r="AD66" s="1"/>
  <c r="B66" i="27" s="1"/>
  <c r="AC70" i="22"/>
  <c r="AH70" s="1"/>
  <c r="F70" i="27" s="1"/>
  <c r="Y70" i="22"/>
  <c r="AD70" s="1"/>
  <c r="B70" i="27" s="1"/>
  <c r="AA86" i="22"/>
  <c r="AF86" s="1"/>
  <c r="D86" i="27" s="1"/>
  <c r="AA98" i="22"/>
  <c r="AF98" s="1"/>
  <c r="D98" i="27" s="1"/>
  <c r="AA102" i="22"/>
  <c r="AF102" s="1"/>
  <c r="D102" i="27" s="1"/>
  <c r="AA106" i="22"/>
  <c r="AF106" s="1"/>
  <c r="D106" i="27" s="1"/>
  <c r="Y110" i="22"/>
  <c r="AD110" s="1"/>
  <c r="B110" i="27" s="1"/>
  <c r="Y126" i="22"/>
  <c r="AD126" s="1"/>
  <c r="B126" i="27" s="1"/>
  <c r="AA130" i="22"/>
  <c r="AF130" s="1"/>
  <c r="D130" i="27" s="1"/>
  <c r="AA134" i="22"/>
  <c r="AF134" s="1"/>
  <c r="D134" i="27" s="1"/>
  <c r="AA138" i="22"/>
  <c r="AF138" s="1"/>
  <c r="D138" i="27" s="1"/>
  <c r="Z142" i="22"/>
  <c r="AE142" s="1"/>
  <c r="C142" i="27" s="1"/>
  <c r="AB158" i="22"/>
  <c r="AG158" s="1"/>
  <c r="E158" i="27" s="1"/>
  <c r="AA162" i="22"/>
  <c r="AF162" s="1"/>
  <c r="D162" i="27" s="1"/>
  <c r="AB200" i="22"/>
  <c r="AG200" s="1"/>
  <c r="E200" i="27" s="1"/>
  <c r="AA204" i="22"/>
  <c r="AF204" s="1"/>
  <c r="D204" i="27" s="1"/>
  <c r="AA208" i="22"/>
  <c r="AF208" s="1"/>
  <c r="D208" i="27" s="1"/>
  <c r="AA212" i="22"/>
  <c r="AF212" s="1"/>
  <c r="D212" i="27" s="1"/>
  <c r="AA216" i="22"/>
  <c r="AF216" s="1"/>
  <c r="D216" i="27" s="1"/>
  <c r="AA220" i="22"/>
  <c r="AF220" s="1"/>
  <c r="D220" i="27" s="1"/>
  <c r="AB224" i="22"/>
  <c r="AG224" s="1"/>
  <c r="E224" i="27" s="1"/>
  <c r="AA228" i="22"/>
  <c r="AF228" s="1"/>
  <c r="D228" i="27" s="1"/>
  <c r="AA232" i="22"/>
  <c r="AF232" s="1"/>
  <c r="D232" i="27" s="1"/>
  <c r="AA236" i="22"/>
  <c r="AF236" s="1"/>
  <c r="D236" i="27" s="1"/>
  <c r="A10"/>
  <c r="A14"/>
  <c r="A18"/>
  <c r="A22"/>
  <c r="A26"/>
  <c r="A30"/>
  <c r="A34"/>
  <c r="A38"/>
  <c r="A42"/>
  <c r="A46"/>
  <c r="A50"/>
  <c r="A54"/>
  <c r="A58"/>
  <c r="A62"/>
  <c r="A66"/>
  <c r="A70"/>
  <c r="A86"/>
  <c r="Z86" i="22"/>
  <c r="AE86" s="1"/>
  <c r="C86" i="27" s="1"/>
  <c r="Y86" i="22"/>
  <c r="AD86" s="1"/>
  <c r="B86" i="27" s="1"/>
  <c r="AC86" i="22"/>
  <c r="AH86" s="1"/>
  <c r="F86" i="27" s="1"/>
  <c r="A98"/>
  <c r="Z98" i="22"/>
  <c r="AE98" s="1"/>
  <c r="C98" i="27" s="1"/>
  <c r="Y98" i="22"/>
  <c r="AD98" s="1"/>
  <c r="B98" i="27" s="1"/>
  <c r="AC98" i="22"/>
  <c r="AH98" s="1"/>
  <c r="F98" i="27" s="1"/>
  <c r="A102"/>
  <c r="Z102" i="22"/>
  <c r="AE102" s="1"/>
  <c r="C102" i="27" s="1"/>
  <c r="Y102" i="22"/>
  <c r="AD102" s="1"/>
  <c r="B102" i="27" s="1"/>
  <c r="AC102" i="22"/>
  <c r="AH102" s="1"/>
  <c r="F102" i="27" s="1"/>
  <c r="A106"/>
  <c r="Z106" i="22"/>
  <c r="AE106" s="1"/>
  <c r="C106" i="27" s="1"/>
  <c r="Y106" i="22"/>
  <c r="AD106" s="1"/>
  <c r="B106" i="27" s="1"/>
  <c r="AC106" i="22"/>
  <c r="AH106" s="1"/>
  <c r="F106" i="27" s="1"/>
  <c r="A110"/>
  <c r="Z110" i="22"/>
  <c r="AE110" s="1"/>
  <c r="C110" i="27" s="1"/>
  <c r="AA110" i="22"/>
  <c r="AF110" s="1"/>
  <c r="D110" i="27" s="1"/>
  <c r="A126"/>
  <c r="Z126" i="22"/>
  <c r="AE126" s="1"/>
  <c r="C126" i="27" s="1"/>
  <c r="AA126" i="22"/>
  <c r="AF126" s="1"/>
  <c r="D126" i="27" s="1"/>
  <c r="A130"/>
  <c r="Z130" i="22"/>
  <c r="AE130" s="1"/>
  <c r="C130" i="27" s="1"/>
  <c r="Y130" i="22"/>
  <c r="AD130" s="1"/>
  <c r="B130" i="27" s="1"/>
  <c r="AC130" i="22"/>
  <c r="AH130" s="1"/>
  <c r="F130" i="27" s="1"/>
  <c r="A134"/>
  <c r="Z134" i="22"/>
  <c r="AE134" s="1"/>
  <c r="C134" i="27" s="1"/>
  <c r="Y134" i="22"/>
  <c r="AD134" s="1"/>
  <c r="B134" i="27" s="1"/>
  <c r="AC134" i="22"/>
  <c r="AH134" s="1"/>
  <c r="F134" i="27" s="1"/>
  <c r="A138"/>
  <c r="Z138" i="22"/>
  <c r="AE138" s="1"/>
  <c r="C138" i="27" s="1"/>
  <c r="Y138" i="22"/>
  <c r="AD138" s="1"/>
  <c r="B138" i="27" s="1"/>
  <c r="AC138" i="22"/>
  <c r="AH138" s="1"/>
  <c r="F138" i="27" s="1"/>
  <c r="A142"/>
  <c r="Y142" i="22"/>
  <c r="AD142" s="1"/>
  <c r="B142" i="27" s="1"/>
  <c r="AC142" i="22"/>
  <c r="AH142" s="1"/>
  <c r="F142" i="27" s="1"/>
  <c r="AB142" i="22"/>
  <c r="AG142" s="1"/>
  <c r="E142" i="27" s="1"/>
  <c r="A156"/>
  <c r="Y156" i="22"/>
  <c r="AD156" s="1"/>
  <c r="B156" i="27" s="1"/>
  <c r="AC156" i="22"/>
  <c r="AH156" s="1"/>
  <c r="F156" i="27" s="1"/>
  <c r="Z156" i="22"/>
  <c r="AE156" s="1"/>
  <c r="C156" i="27" s="1"/>
  <c r="A158"/>
  <c r="AA158" i="22"/>
  <c r="AF158" s="1"/>
  <c r="D158" i="27" s="1"/>
  <c r="Z158" i="22"/>
  <c r="AE158" s="1"/>
  <c r="C158" i="27" s="1"/>
  <c r="A162"/>
  <c r="Z162" i="22"/>
  <c r="AE162" s="1"/>
  <c r="C162" i="27" s="1"/>
  <c r="Y162" i="22"/>
  <c r="AD162" s="1"/>
  <c r="B162" i="27" s="1"/>
  <c r="AC162" i="22"/>
  <c r="AH162" s="1"/>
  <c r="F162" i="27" s="1"/>
  <c r="A166"/>
  <c r="Z166" i="22"/>
  <c r="AE166" s="1"/>
  <c r="C166" i="27" s="1"/>
  <c r="AB166" i="22"/>
  <c r="AG166" s="1"/>
  <c r="E166" i="27" s="1"/>
  <c r="AC166" i="22"/>
  <c r="AH166" s="1"/>
  <c r="F166" i="27" s="1"/>
  <c r="A170"/>
  <c r="Z170" i="22"/>
  <c r="AE170" s="1"/>
  <c r="C170" i="27" s="1"/>
  <c r="AB170" i="22"/>
  <c r="AG170" s="1"/>
  <c r="E170" i="27" s="1"/>
  <c r="AC170" i="22"/>
  <c r="AH170" s="1"/>
  <c r="F170" i="27" s="1"/>
  <c r="A174"/>
  <c r="Z174" i="22"/>
  <c r="AE174" s="1"/>
  <c r="C174" i="27" s="1"/>
  <c r="AB174" i="22"/>
  <c r="AG174" s="1"/>
  <c r="E174" i="27" s="1"/>
  <c r="AC174" i="22"/>
  <c r="AH174" s="1"/>
  <c r="F174" i="27" s="1"/>
  <c r="A200"/>
  <c r="AA200" i="22"/>
  <c r="AF200" s="1"/>
  <c r="D200" i="27" s="1"/>
  <c r="Z200" i="22"/>
  <c r="AE200" s="1"/>
  <c r="C200" i="27" s="1"/>
  <c r="A204"/>
  <c r="Z204" i="22"/>
  <c r="AE204" s="1"/>
  <c r="C204" i="27" s="1"/>
  <c r="Y204" i="22"/>
  <c r="AD204" s="1"/>
  <c r="B204" i="27" s="1"/>
  <c r="AC204" i="22"/>
  <c r="AH204" s="1"/>
  <c r="F204" i="27" s="1"/>
  <c r="A208"/>
  <c r="Z208" i="22"/>
  <c r="AE208" s="1"/>
  <c r="C208" i="27" s="1"/>
  <c r="Y208" i="22"/>
  <c r="AD208" s="1"/>
  <c r="B208" i="27" s="1"/>
  <c r="AC208" i="22"/>
  <c r="AH208" s="1"/>
  <c r="F208" i="27" s="1"/>
  <c r="A212"/>
  <c r="Z212" i="22"/>
  <c r="AE212" s="1"/>
  <c r="C212" i="27" s="1"/>
  <c r="Y212" i="22"/>
  <c r="AD212" s="1"/>
  <c r="B212" i="27" s="1"/>
  <c r="AC212" i="22"/>
  <c r="AH212" s="1"/>
  <c r="F212" i="27" s="1"/>
  <c r="A216"/>
  <c r="Z216" i="22"/>
  <c r="AE216" s="1"/>
  <c r="C216" i="27" s="1"/>
  <c r="Y216" i="22"/>
  <c r="AD216" s="1"/>
  <c r="B216" i="27" s="1"/>
  <c r="AC216" i="22"/>
  <c r="AH216" s="1"/>
  <c r="F216" i="27" s="1"/>
  <c r="A220"/>
  <c r="Z220" i="22"/>
  <c r="AE220" s="1"/>
  <c r="C220" i="27" s="1"/>
  <c r="Y220" i="22"/>
  <c r="AD220" s="1"/>
  <c r="B220" i="27" s="1"/>
  <c r="AC220" i="22"/>
  <c r="AH220" s="1"/>
  <c r="F220" i="27" s="1"/>
  <c r="A224"/>
  <c r="AA224" i="22"/>
  <c r="AF224" s="1"/>
  <c r="D224" i="27" s="1"/>
  <c r="Z224" i="22"/>
  <c r="AE224" s="1"/>
  <c r="C224" i="27" s="1"/>
  <c r="A228"/>
  <c r="Z228" i="22"/>
  <c r="AE228" s="1"/>
  <c r="C228" i="27" s="1"/>
  <c r="Y228" i="22"/>
  <c r="AD228" s="1"/>
  <c r="B228" i="27" s="1"/>
  <c r="AC228" i="22"/>
  <c r="AH228" s="1"/>
  <c r="F228" i="27" s="1"/>
  <c r="A232"/>
  <c r="Z232" i="22"/>
  <c r="AE232" s="1"/>
  <c r="C232" i="27" s="1"/>
  <c r="Y232" i="22"/>
  <c r="AD232" s="1"/>
  <c r="B232" i="27" s="1"/>
  <c r="AC232" i="22"/>
  <c r="AH232" s="1"/>
  <c r="F232" i="27" s="1"/>
  <c r="A236"/>
  <c r="Z236" i="22"/>
  <c r="AE236" s="1"/>
  <c r="C236" i="27" s="1"/>
  <c r="Y236" i="22"/>
  <c r="AD236" s="1"/>
  <c r="B236" i="27" s="1"/>
  <c r="AC236" i="22"/>
  <c r="AH236" s="1"/>
  <c r="F236" i="27" s="1"/>
  <c r="AC10" i="22"/>
  <c r="AH10" s="1"/>
  <c r="F10" i="27" s="1"/>
  <c r="Y10" i="22"/>
  <c r="AD10" s="1"/>
  <c r="B10" i="27" s="1"/>
  <c r="AA156" i="22"/>
  <c r="AF156" s="1"/>
  <c r="D156" i="27" s="1"/>
  <c r="Y158" i="22"/>
  <c r="AD158" s="1"/>
  <c r="B158" i="27" s="1"/>
  <c r="Y200" i="22"/>
  <c r="AD200" s="1"/>
  <c r="B200" i="27" s="1"/>
  <c r="Y224" i="22"/>
  <c r="AD224" s="1"/>
  <c r="B224" i="27" s="1"/>
  <c r="A240"/>
  <c r="A248"/>
  <c r="A252"/>
  <c r="A256"/>
  <c r="A260"/>
  <c r="A264"/>
  <c r="A268"/>
  <c r="A272"/>
  <c r="A276"/>
  <c r="A280"/>
  <c r="A284"/>
  <c r="A288"/>
  <c r="A300"/>
  <c r="A304"/>
  <c r="A308"/>
  <c r="A312"/>
  <c r="A316"/>
  <c r="A320"/>
  <c r="A324"/>
  <c r="A328"/>
  <c r="A332"/>
  <c r="A336"/>
  <c r="A340"/>
  <c r="A344"/>
  <c r="A348"/>
  <c r="Y352" i="22"/>
  <c r="AD352" s="1"/>
  <c r="B352" i="27" s="1"/>
  <c r="A352"/>
  <c r="A356"/>
  <c r="A360"/>
  <c r="A364"/>
  <c r="A368"/>
  <c r="A372"/>
  <c r="A376"/>
  <c r="A380"/>
  <c r="A384"/>
  <c r="A388"/>
  <c r="A392"/>
  <c r="A396"/>
  <c r="A400"/>
  <c r="A404"/>
  <c r="A408"/>
  <c r="A412"/>
  <c r="A416"/>
  <c r="A420"/>
  <c r="A424"/>
  <c r="A428"/>
  <c r="A432"/>
  <c r="A436"/>
  <c r="A440"/>
  <c r="A442"/>
  <c r="A444"/>
  <c r="A448"/>
  <c r="A452"/>
  <c r="A456"/>
  <c r="A460"/>
  <c r="A464"/>
  <c r="A468"/>
  <c r="A472"/>
  <c r="A476"/>
  <c r="A480"/>
  <c r="A482"/>
  <c r="A486"/>
  <c r="A490"/>
  <c r="A494"/>
  <c r="A496"/>
  <c r="A498"/>
  <c r="A500"/>
  <c r="A13"/>
  <c r="A21"/>
  <c r="A25"/>
  <c r="A29"/>
  <c r="A33"/>
  <c r="A37"/>
  <c r="A41"/>
  <c r="A45"/>
  <c r="A49"/>
  <c r="A53"/>
  <c r="A57"/>
  <c r="A61"/>
  <c r="A65"/>
  <c r="A69"/>
  <c r="A73"/>
  <c r="A77"/>
  <c r="A81"/>
  <c r="A85"/>
  <c r="A89"/>
  <c r="A93"/>
  <c r="A95"/>
  <c r="A97"/>
  <c r="A103"/>
  <c r="Z103" i="22"/>
  <c r="AE103" s="1"/>
  <c r="C103" i="27" s="1"/>
  <c r="Y103" i="22"/>
  <c r="AD103" s="1"/>
  <c r="B103" i="27" s="1"/>
  <c r="AC103" i="22"/>
  <c r="AH103" s="1"/>
  <c r="F103" i="27" s="1"/>
  <c r="A107"/>
  <c r="Z107" i="22"/>
  <c r="AE107" s="1"/>
  <c r="C107" i="27" s="1"/>
  <c r="Y107" i="22"/>
  <c r="AD107" s="1"/>
  <c r="B107" i="27" s="1"/>
  <c r="AC107" i="22"/>
  <c r="AH107" s="1"/>
  <c r="F107" i="27" s="1"/>
  <c r="A111"/>
  <c r="Y111" i="22"/>
  <c r="AD111" s="1"/>
  <c r="B111" i="27" s="1"/>
  <c r="AC111" i="22"/>
  <c r="AH111" s="1"/>
  <c r="F111" i="27" s="1"/>
  <c r="AB111" i="22"/>
  <c r="AG111" s="1"/>
  <c r="E111" i="27" s="1"/>
  <c r="A117"/>
  <c r="Y117" i="22"/>
  <c r="AD117" s="1"/>
  <c r="B117" i="27" s="1"/>
  <c r="AC117" i="22"/>
  <c r="AH117" s="1"/>
  <c r="F117" i="27" s="1"/>
  <c r="Z117" i="22"/>
  <c r="AE117" s="1"/>
  <c r="C117" i="27" s="1"/>
  <c r="A119"/>
  <c r="Z119" i="22"/>
  <c r="AE119" s="1"/>
  <c r="C119" i="27" s="1"/>
  <c r="Y119" i="22"/>
  <c r="AD119" s="1"/>
  <c r="B119" i="27" s="1"/>
  <c r="AC119" i="22"/>
  <c r="AH119" s="1"/>
  <c r="F119" i="27" s="1"/>
  <c r="A123"/>
  <c r="Y123" i="22"/>
  <c r="AD123" s="1"/>
  <c r="B123" i="27" s="1"/>
  <c r="AC123" i="22"/>
  <c r="AH123" s="1"/>
  <c r="F123" i="27" s="1"/>
  <c r="AB123" i="22"/>
  <c r="AG123" s="1"/>
  <c r="E123" i="27" s="1"/>
  <c r="A127"/>
  <c r="Z127" i="22"/>
  <c r="AE127" s="1"/>
  <c r="C127" i="27" s="1"/>
  <c r="Y127" i="22"/>
  <c r="AD127" s="1"/>
  <c r="B127" i="27" s="1"/>
  <c r="AC127" i="22"/>
  <c r="AH127" s="1"/>
  <c r="F127" i="27" s="1"/>
  <c r="A131"/>
  <c r="Z131" i="22"/>
  <c r="AE131" s="1"/>
  <c r="C131" i="27" s="1"/>
  <c r="Y131" i="22"/>
  <c r="AD131" s="1"/>
  <c r="B131" i="27" s="1"/>
  <c r="AC131" i="22"/>
  <c r="AH131" s="1"/>
  <c r="F131" i="27" s="1"/>
  <c r="A159"/>
  <c r="AA159" i="22"/>
  <c r="AF159" s="1"/>
  <c r="D159" i="27" s="1"/>
  <c r="Z159" i="22"/>
  <c r="AE159" s="1"/>
  <c r="C159" i="27" s="1"/>
  <c r="A163"/>
  <c r="Z163" i="22"/>
  <c r="AE163" s="1"/>
  <c r="C163" i="27" s="1"/>
  <c r="Y163" i="22"/>
  <c r="AD163" s="1"/>
  <c r="B163" i="27" s="1"/>
  <c r="AC163" i="22"/>
  <c r="AH163" s="1"/>
  <c r="F163" i="27" s="1"/>
  <c r="AA442" i="22"/>
  <c r="AF442" s="1"/>
  <c r="D442" i="27" s="1"/>
  <c r="AC476" i="22"/>
  <c r="AH476" s="1"/>
  <c r="F476" i="27" s="1"/>
  <c r="Y476" i="22"/>
  <c r="AD476" s="1"/>
  <c r="B476" i="27" s="1"/>
  <c r="AA480" i="22"/>
  <c r="AF480" s="1"/>
  <c r="D480" i="27" s="1"/>
  <c r="AC486" i="22"/>
  <c r="AH486" s="1"/>
  <c r="F486" i="27" s="1"/>
  <c r="Y486" i="22"/>
  <c r="AD486" s="1"/>
  <c r="B486" i="27" s="1"/>
  <c r="AC494" i="22"/>
  <c r="AH494" s="1"/>
  <c r="F494" i="27" s="1"/>
  <c r="Y494" i="22"/>
  <c r="AD494" s="1"/>
  <c r="B494" i="27" s="1"/>
  <c r="AA496" i="22"/>
  <c r="AF496" s="1"/>
  <c r="D496" i="27" s="1"/>
  <c r="AC498" i="22"/>
  <c r="AH498" s="1"/>
  <c r="F498" i="27" s="1"/>
  <c r="Y498" i="22"/>
  <c r="AD498" s="1"/>
  <c r="B498" i="27" s="1"/>
  <c r="AA500" i="22"/>
  <c r="AF500" s="1"/>
  <c r="D500" i="27" s="1"/>
  <c r="AC65" i="22"/>
  <c r="AH65" s="1"/>
  <c r="F65" i="27" s="1"/>
  <c r="Y65" i="22"/>
  <c r="AD65" s="1"/>
  <c r="B65" i="27" s="1"/>
  <c r="AC89" i="22"/>
  <c r="AH89" s="1"/>
  <c r="F89" i="27" s="1"/>
  <c r="Y89" i="22"/>
  <c r="AD89" s="1"/>
  <c r="B89" i="27" s="1"/>
  <c r="AA95" i="22"/>
  <c r="AF95" s="1"/>
  <c r="D95" i="27" s="1"/>
  <c r="AA117" i="22"/>
  <c r="AF117" s="1"/>
  <c r="D117" i="27" s="1"/>
  <c r="Y159" i="22"/>
  <c r="AD159" s="1"/>
  <c r="B159" i="27" s="1"/>
  <c r="Z179" i="22"/>
  <c r="AE179" s="1"/>
  <c r="C179" i="27" s="1"/>
  <c r="A76"/>
  <c r="A80"/>
  <c r="A84"/>
  <c r="A88"/>
  <c r="A92"/>
  <c r="A100"/>
  <c r="A104"/>
  <c r="A108"/>
  <c r="A112"/>
  <c r="A116"/>
  <c r="A120"/>
  <c r="Y122" i="22"/>
  <c r="AD122" s="1"/>
  <c r="B122" i="27" s="1"/>
  <c r="A122"/>
  <c r="A124"/>
  <c r="A128"/>
  <c r="A132"/>
  <c r="A136"/>
  <c r="A140"/>
  <c r="A144"/>
  <c r="A148"/>
  <c r="A152"/>
  <c r="A160"/>
  <c r="A164"/>
  <c r="A180"/>
  <c r="A184"/>
  <c r="A188"/>
  <c r="A190"/>
  <c r="A194"/>
  <c r="A202"/>
  <c r="A206"/>
  <c r="A210"/>
  <c r="A214"/>
  <c r="A218"/>
  <c r="A222"/>
  <c r="A226"/>
  <c r="A230"/>
  <c r="A234"/>
  <c r="A238"/>
  <c r="A242"/>
  <c r="A244"/>
  <c r="A246"/>
  <c r="A250"/>
  <c r="A254"/>
  <c r="A258"/>
  <c r="A262"/>
  <c r="A266"/>
  <c r="A270"/>
  <c r="A274"/>
  <c r="A278"/>
  <c r="A282"/>
  <c r="A286"/>
  <c r="A290"/>
  <c r="A292"/>
  <c r="A294"/>
  <c r="A296"/>
  <c r="A298"/>
  <c r="A302"/>
  <c r="A306"/>
  <c r="A310"/>
  <c r="A314"/>
  <c r="A318"/>
  <c r="A322"/>
  <c r="A326"/>
  <c r="A330"/>
  <c r="A334"/>
  <c r="A338"/>
  <c r="A342"/>
  <c r="A346"/>
  <c r="A350"/>
  <c r="A354"/>
  <c r="A358"/>
  <c r="A362"/>
  <c r="A366"/>
  <c r="A370"/>
  <c r="A374"/>
  <c r="A378"/>
  <c r="A382"/>
  <c r="A386"/>
  <c r="A390"/>
  <c r="A394"/>
  <c r="A398"/>
  <c r="A402"/>
  <c r="A406"/>
  <c r="A410"/>
  <c r="A414"/>
  <c r="A418"/>
  <c r="A422"/>
  <c r="A426"/>
  <c r="A430"/>
  <c r="A434"/>
  <c r="A438"/>
  <c r="A446"/>
  <c r="A450"/>
  <c r="A454"/>
  <c r="A458"/>
  <c r="A462"/>
  <c r="A466"/>
  <c r="A470"/>
  <c r="A474"/>
  <c r="A478"/>
  <c r="A484"/>
  <c r="A488"/>
  <c r="A492"/>
  <c r="A11"/>
  <c r="A15"/>
  <c r="Y17" i="22"/>
  <c r="AD17" s="1"/>
  <c r="B17" i="27" s="1"/>
  <c r="A17"/>
  <c r="A19"/>
  <c r="A23"/>
  <c r="A27"/>
  <c r="A31"/>
  <c r="A35"/>
  <c r="A39"/>
  <c r="A43"/>
  <c r="A47"/>
  <c r="A51"/>
  <c r="A55"/>
  <c r="A59"/>
  <c r="A63"/>
  <c r="A67"/>
  <c r="A71"/>
  <c r="A75"/>
  <c r="A79"/>
  <c r="A83"/>
  <c r="A87"/>
  <c r="A91"/>
  <c r="A99"/>
  <c r="A115"/>
  <c r="AA115" i="22"/>
  <c r="AF115" s="1"/>
  <c r="D115" i="27" s="1"/>
  <c r="Z115" i="22"/>
  <c r="AE115" s="1"/>
  <c r="C115" i="27" s="1"/>
  <c r="A133"/>
  <c r="Y133" i="22"/>
  <c r="AD133" s="1"/>
  <c r="B133" i="27" s="1"/>
  <c r="AC133" i="22"/>
  <c r="AH133" s="1"/>
  <c r="F133" i="27" s="1"/>
  <c r="Z133" i="22"/>
  <c r="AE133" s="1"/>
  <c r="C133" i="27" s="1"/>
  <c r="A135"/>
  <c r="Z135" i="22"/>
  <c r="AE135" s="1"/>
  <c r="C135" i="27" s="1"/>
  <c r="Y135" i="22"/>
  <c r="AD135" s="1"/>
  <c r="B135" i="27" s="1"/>
  <c r="AC135" i="22"/>
  <c r="AH135" s="1"/>
  <c r="F135" i="27" s="1"/>
  <c r="A139"/>
  <c r="Z139" i="22"/>
  <c r="AE139" s="1"/>
  <c r="C139" i="27" s="1"/>
  <c r="Y139" i="22"/>
  <c r="AD139" s="1"/>
  <c r="B139" i="27" s="1"/>
  <c r="AC139" i="22"/>
  <c r="AH139" s="1"/>
  <c r="F139" i="27" s="1"/>
  <c r="A143"/>
  <c r="Z143" i="22"/>
  <c r="AE143" s="1"/>
  <c r="C143" i="27" s="1"/>
  <c r="AA143" i="22"/>
  <c r="AF143" s="1"/>
  <c r="D143" i="27" s="1"/>
  <c r="A147"/>
  <c r="Z147" i="22"/>
  <c r="AE147" s="1"/>
  <c r="C147" i="27" s="1"/>
  <c r="Y147" i="22"/>
  <c r="AD147" s="1"/>
  <c r="B147" i="27" s="1"/>
  <c r="AC147" i="22"/>
  <c r="AH147" s="1"/>
  <c r="F147" i="27" s="1"/>
  <c r="A151"/>
  <c r="Z151" i="22"/>
  <c r="AE151" s="1"/>
  <c r="C151" i="27" s="1"/>
  <c r="Y151" i="22"/>
  <c r="AD151" s="1"/>
  <c r="B151" i="27" s="1"/>
  <c r="AC151" i="22"/>
  <c r="AH151" s="1"/>
  <c r="F151" i="27" s="1"/>
  <c r="A179"/>
  <c r="Y179" i="22"/>
  <c r="AD179" s="1"/>
  <c r="B179" i="27" s="1"/>
  <c r="AC179" i="22"/>
  <c r="AH179" s="1"/>
  <c r="F179" i="27" s="1"/>
  <c r="AB179" i="22"/>
  <c r="AG179" s="1"/>
  <c r="E179" i="27" s="1"/>
  <c r="AC112" i="22"/>
  <c r="AH112" s="1"/>
  <c r="F112" i="27" s="1"/>
  <c r="Y112" i="22"/>
  <c r="AD112" s="1"/>
  <c r="B112" i="27" s="1"/>
  <c r="AC120" i="22"/>
  <c r="AH120" s="1"/>
  <c r="F120" i="27" s="1"/>
  <c r="Y120" i="22"/>
  <c r="AD120" s="1"/>
  <c r="B120" i="27" s="1"/>
  <c r="AC160" i="22"/>
  <c r="AH160" s="1"/>
  <c r="F160" i="27" s="1"/>
  <c r="Y160" i="22"/>
  <c r="AD160" s="1"/>
  <c r="B160" i="27" s="1"/>
  <c r="AC240" i="22"/>
  <c r="AH240" s="1"/>
  <c r="F240" i="27" s="1"/>
  <c r="Y240" i="22"/>
  <c r="AD240" s="1"/>
  <c r="B240" i="27" s="1"/>
  <c r="Z240" i="22"/>
  <c r="AE240" s="1"/>
  <c r="C240" i="27" s="1"/>
  <c r="AA244" i="22"/>
  <c r="AF244" s="1"/>
  <c r="D244" i="27" s="1"/>
  <c r="AC248" i="22"/>
  <c r="AH248" s="1"/>
  <c r="F248" i="27" s="1"/>
  <c r="Y248" i="22"/>
  <c r="AD248" s="1"/>
  <c r="B248" i="27" s="1"/>
  <c r="Z248" i="22"/>
  <c r="AE248" s="1"/>
  <c r="C248" i="27" s="1"/>
  <c r="AC252" i="22"/>
  <c r="AH252" s="1"/>
  <c r="F252" i="27" s="1"/>
  <c r="Y252" i="22"/>
  <c r="AD252" s="1"/>
  <c r="B252" i="27" s="1"/>
  <c r="Z252" i="22"/>
  <c r="AE252" s="1"/>
  <c r="C252" i="27" s="1"/>
  <c r="AC256" i="22"/>
  <c r="AH256" s="1"/>
  <c r="F256" i="27" s="1"/>
  <c r="Y256" i="22"/>
  <c r="AD256" s="1"/>
  <c r="B256" i="27" s="1"/>
  <c r="Z256" i="22"/>
  <c r="AE256" s="1"/>
  <c r="C256" i="27" s="1"/>
  <c r="AC260" i="22"/>
  <c r="AH260" s="1"/>
  <c r="F260" i="27" s="1"/>
  <c r="Y260" i="22"/>
  <c r="AD260" s="1"/>
  <c r="B260" i="27" s="1"/>
  <c r="Z260" i="22"/>
  <c r="AE260" s="1"/>
  <c r="C260" i="27" s="1"/>
  <c r="AC264" i="22"/>
  <c r="AH264" s="1"/>
  <c r="F264" i="27" s="1"/>
  <c r="Y264" i="22"/>
  <c r="AD264" s="1"/>
  <c r="B264" i="27" s="1"/>
  <c r="Z264" i="22"/>
  <c r="AE264" s="1"/>
  <c r="C264" i="27" s="1"/>
  <c r="AC268" i="22"/>
  <c r="AH268" s="1"/>
  <c r="F268" i="27" s="1"/>
  <c r="Y268" i="22"/>
  <c r="AD268" s="1"/>
  <c r="B268" i="27" s="1"/>
  <c r="Z268" i="22"/>
  <c r="AE268" s="1"/>
  <c r="C268" i="27" s="1"/>
  <c r="AC272" i="22"/>
  <c r="AH272" s="1"/>
  <c r="F272" i="27" s="1"/>
  <c r="Y272" i="22"/>
  <c r="AD272" s="1"/>
  <c r="B272" i="27" s="1"/>
  <c r="Z272" i="22"/>
  <c r="AE272" s="1"/>
  <c r="C272" i="27" s="1"/>
  <c r="AC276" i="22"/>
  <c r="AH276" s="1"/>
  <c r="F276" i="27" s="1"/>
  <c r="Y276" i="22"/>
  <c r="AD276" s="1"/>
  <c r="B276" i="27" s="1"/>
  <c r="Z276" i="22"/>
  <c r="AE276" s="1"/>
  <c r="C276" i="27" s="1"/>
  <c r="AC280" i="22"/>
  <c r="AH280" s="1"/>
  <c r="F280" i="27" s="1"/>
  <c r="Y280" i="22"/>
  <c r="AD280" s="1"/>
  <c r="B280" i="27" s="1"/>
  <c r="Z280" i="22"/>
  <c r="AE280" s="1"/>
  <c r="C280" i="27" s="1"/>
  <c r="AC284" i="22"/>
  <c r="AH284" s="1"/>
  <c r="F284" i="27" s="1"/>
  <c r="Y284" i="22"/>
  <c r="AD284" s="1"/>
  <c r="B284" i="27" s="1"/>
  <c r="Z284" i="22"/>
  <c r="AE284" s="1"/>
  <c r="C284" i="27" s="1"/>
  <c r="AC288" i="22"/>
  <c r="AH288" s="1"/>
  <c r="F288" i="27" s="1"/>
  <c r="Y288" i="22"/>
  <c r="AD288" s="1"/>
  <c r="B288" i="27" s="1"/>
  <c r="Z288" i="22"/>
  <c r="AE288" s="1"/>
  <c r="C288" i="27" s="1"/>
  <c r="AA292" i="22"/>
  <c r="AF292" s="1"/>
  <c r="D292" i="27" s="1"/>
  <c r="AA296" i="22"/>
  <c r="AF296" s="1"/>
  <c r="D296" i="27" s="1"/>
  <c r="AC300" i="22"/>
  <c r="AH300" s="1"/>
  <c r="F300" i="27" s="1"/>
  <c r="Y300" i="22"/>
  <c r="AD300" s="1"/>
  <c r="B300" i="27" s="1"/>
  <c r="Z300" i="22"/>
  <c r="AE300" s="1"/>
  <c r="C300" i="27" s="1"/>
  <c r="AC304" i="22"/>
  <c r="AH304" s="1"/>
  <c r="F304" i="27" s="1"/>
  <c r="Y304" i="22"/>
  <c r="AD304" s="1"/>
  <c r="B304" i="27" s="1"/>
  <c r="Z304" i="22"/>
  <c r="AE304" s="1"/>
  <c r="C304" i="27" s="1"/>
  <c r="AC308" i="22"/>
  <c r="AH308" s="1"/>
  <c r="F308" i="27" s="1"/>
  <c r="Y308" i="22"/>
  <c r="AD308" s="1"/>
  <c r="B308" i="27" s="1"/>
  <c r="Z308" i="22"/>
  <c r="AE308" s="1"/>
  <c r="C308" i="27" s="1"/>
  <c r="AC312" i="22"/>
  <c r="AH312" s="1"/>
  <c r="F312" i="27" s="1"/>
  <c r="Y312" i="22"/>
  <c r="AD312" s="1"/>
  <c r="B312" i="27" s="1"/>
  <c r="Z312" i="22"/>
  <c r="AE312" s="1"/>
  <c r="C312" i="27" s="1"/>
  <c r="AC316" i="22"/>
  <c r="AH316" s="1"/>
  <c r="F316" i="27" s="1"/>
  <c r="Y316" i="22"/>
  <c r="AD316" s="1"/>
  <c r="B316" i="27" s="1"/>
  <c r="Z316" i="22"/>
  <c r="AE316" s="1"/>
  <c r="C316" i="27" s="1"/>
  <c r="AC320" i="22"/>
  <c r="AH320" s="1"/>
  <c r="F320" i="27" s="1"/>
  <c r="Y320" i="22"/>
  <c r="AD320" s="1"/>
  <c r="B320" i="27" s="1"/>
  <c r="Z320" i="22"/>
  <c r="AE320" s="1"/>
  <c r="C320" i="27" s="1"/>
  <c r="AC324" i="22"/>
  <c r="AH324" s="1"/>
  <c r="F324" i="27" s="1"/>
  <c r="Y324" i="22"/>
  <c r="AD324" s="1"/>
  <c r="B324" i="27" s="1"/>
  <c r="Z324" i="22"/>
  <c r="AE324" s="1"/>
  <c r="C324" i="27" s="1"/>
  <c r="AC328" i="22"/>
  <c r="AH328" s="1"/>
  <c r="F328" i="27" s="1"/>
  <c r="Y328" i="22"/>
  <c r="AD328" s="1"/>
  <c r="B328" i="27" s="1"/>
  <c r="Z328" i="22"/>
  <c r="AE328" s="1"/>
  <c r="C328" i="27" s="1"/>
  <c r="AC332" i="22"/>
  <c r="AH332" s="1"/>
  <c r="F332" i="27" s="1"/>
  <c r="Y332" i="22"/>
  <c r="AD332" s="1"/>
  <c r="B332" i="27" s="1"/>
  <c r="Z332" i="22"/>
  <c r="AE332" s="1"/>
  <c r="C332" i="27" s="1"/>
  <c r="AC336" i="22"/>
  <c r="AH336" s="1"/>
  <c r="F336" i="27" s="1"/>
  <c r="Y336" i="22"/>
  <c r="AD336" s="1"/>
  <c r="B336" i="27" s="1"/>
  <c r="Z336" i="22"/>
  <c r="AE336" s="1"/>
  <c r="C336" i="27" s="1"/>
  <c r="AA340" i="22"/>
  <c r="AF340" s="1"/>
  <c r="D340" i="27" s="1"/>
  <c r="Z340" i="22"/>
  <c r="AE340" s="1"/>
  <c r="C340" i="27" s="1"/>
  <c r="AC344" i="22"/>
  <c r="AH344" s="1"/>
  <c r="F344" i="27" s="1"/>
  <c r="Y344" i="22"/>
  <c r="AD344" s="1"/>
  <c r="B344" i="27" s="1"/>
  <c r="Z344" i="22"/>
  <c r="AE344" s="1"/>
  <c r="C344" i="27" s="1"/>
  <c r="AA348" i="22"/>
  <c r="AF348" s="1"/>
  <c r="D348" i="27" s="1"/>
  <c r="Z348" i="22"/>
  <c r="AE348" s="1"/>
  <c r="C348" i="27" s="1"/>
  <c r="AB352" i="22"/>
  <c r="AG352" s="1"/>
  <c r="E352" i="27" s="1"/>
  <c r="Z352" i="22"/>
  <c r="AE352" s="1"/>
  <c r="C352" i="27" s="1"/>
  <c r="AC354" i="22"/>
  <c r="AH354" s="1"/>
  <c r="F354" i="27" s="1"/>
  <c r="Y354" i="22"/>
  <c r="AD354" s="1"/>
  <c r="B354" i="27" s="1"/>
  <c r="AC356" i="22"/>
  <c r="AH356" s="1"/>
  <c r="F356" i="27" s="1"/>
  <c r="Y356" i="22"/>
  <c r="AD356" s="1"/>
  <c r="B356" i="27" s="1"/>
  <c r="Z356" i="22"/>
  <c r="AE356" s="1"/>
  <c r="C356" i="27" s="1"/>
  <c r="AC360" i="22"/>
  <c r="AH360" s="1"/>
  <c r="F360" i="27" s="1"/>
  <c r="Y360" i="22"/>
  <c r="AD360" s="1"/>
  <c r="B360" i="27" s="1"/>
  <c r="Z360" i="22"/>
  <c r="AE360" s="1"/>
  <c r="C360" i="27" s="1"/>
  <c r="AA364" i="22"/>
  <c r="AF364" s="1"/>
  <c r="D364" i="27" s="1"/>
  <c r="Z364" i="22"/>
  <c r="AE364" s="1"/>
  <c r="C364" i="27" s="1"/>
  <c r="AA368" i="22"/>
  <c r="AF368" s="1"/>
  <c r="D368" i="27" s="1"/>
  <c r="Z368" i="22"/>
  <c r="AE368" s="1"/>
  <c r="C368" i="27" s="1"/>
  <c r="AA372" i="22"/>
  <c r="AF372" s="1"/>
  <c r="D372" i="27" s="1"/>
  <c r="Z372" i="22"/>
  <c r="AE372" s="1"/>
  <c r="C372" i="27" s="1"/>
  <c r="AC376" i="22"/>
  <c r="AH376" s="1"/>
  <c r="F376" i="27" s="1"/>
  <c r="Y376" i="22"/>
  <c r="AD376" s="1"/>
  <c r="B376" i="27" s="1"/>
  <c r="Z376" i="22"/>
  <c r="AE376" s="1"/>
  <c r="C376" i="27" s="1"/>
  <c r="AC380" i="22"/>
  <c r="AH380" s="1"/>
  <c r="F380" i="27" s="1"/>
  <c r="Y380" i="22"/>
  <c r="AD380" s="1"/>
  <c r="B380" i="27" s="1"/>
  <c r="Z380" i="22"/>
  <c r="AE380" s="1"/>
  <c r="C380" i="27" s="1"/>
  <c r="AC384" i="22"/>
  <c r="AH384" s="1"/>
  <c r="F384" i="27" s="1"/>
  <c r="Y384" i="22"/>
  <c r="AD384" s="1"/>
  <c r="B384" i="27" s="1"/>
  <c r="Z384" i="22"/>
  <c r="AE384" s="1"/>
  <c r="C384" i="27" s="1"/>
  <c r="AC388" i="22"/>
  <c r="AH388" s="1"/>
  <c r="F388" i="27" s="1"/>
  <c r="Y388" i="22"/>
  <c r="AD388" s="1"/>
  <c r="B388" i="27" s="1"/>
  <c r="Z388" i="22"/>
  <c r="AE388" s="1"/>
  <c r="C388" i="27" s="1"/>
  <c r="AA392" i="22"/>
  <c r="AF392" s="1"/>
  <c r="D392" i="27" s="1"/>
  <c r="Z392" i="22"/>
  <c r="AE392" s="1"/>
  <c r="C392" i="27" s="1"/>
  <c r="AC396" i="22"/>
  <c r="AH396" s="1"/>
  <c r="F396" i="27" s="1"/>
  <c r="Y396" i="22"/>
  <c r="AD396" s="1"/>
  <c r="B396" i="27" s="1"/>
  <c r="Z396" i="22"/>
  <c r="AE396" s="1"/>
  <c r="C396" i="27" s="1"/>
  <c r="AC398" i="22"/>
  <c r="AH398" s="1"/>
  <c r="F398" i="27" s="1"/>
  <c r="Y398" i="22"/>
  <c r="AD398" s="1"/>
  <c r="B398" i="27" s="1"/>
  <c r="AC400" i="22"/>
  <c r="AH400" s="1"/>
  <c r="F400" i="27" s="1"/>
  <c r="Y400" i="22"/>
  <c r="AD400" s="1"/>
  <c r="B400" i="27" s="1"/>
  <c r="Z400" i="22"/>
  <c r="AE400" s="1"/>
  <c r="C400" i="27" s="1"/>
  <c r="AC402" i="22"/>
  <c r="AH402" s="1"/>
  <c r="F402" i="27" s="1"/>
  <c r="Y402" i="22"/>
  <c r="AD402" s="1"/>
  <c r="B402" i="27" s="1"/>
  <c r="AA404" i="22"/>
  <c r="AF404" s="1"/>
  <c r="D404" i="27" s="1"/>
  <c r="Z404" i="22"/>
  <c r="AE404" s="1"/>
  <c r="C404" i="27" s="1"/>
  <c r="AC408" i="22"/>
  <c r="AH408" s="1"/>
  <c r="F408" i="27" s="1"/>
  <c r="Y408" i="22"/>
  <c r="AD408" s="1"/>
  <c r="B408" i="27" s="1"/>
  <c r="Z408" i="22"/>
  <c r="AE408" s="1"/>
  <c r="C408" i="27" s="1"/>
  <c r="AC412" i="22"/>
  <c r="AH412" s="1"/>
  <c r="F412" i="27" s="1"/>
  <c r="Y412" i="22"/>
  <c r="AD412" s="1"/>
  <c r="B412" i="27" s="1"/>
  <c r="Z412" i="22"/>
  <c r="AE412" s="1"/>
  <c r="C412" i="27" s="1"/>
  <c r="AA416" i="22"/>
  <c r="AF416" s="1"/>
  <c r="D416" i="27" s="1"/>
  <c r="Z416" i="22"/>
  <c r="AE416" s="1"/>
  <c r="C416" i="27" s="1"/>
  <c r="AC420" i="22"/>
  <c r="AH420" s="1"/>
  <c r="F420" i="27" s="1"/>
  <c r="Y420" i="22"/>
  <c r="AD420" s="1"/>
  <c r="B420" i="27" s="1"/>
  <c r="Z420" i="22"/>
  <c r="AE420" s="1"/>
  <c r="C420" i="27" s="1"/>
  <c r="AC424" i="22"/>
  <c r="AH424" s="1"/>
  <c r="F424" i="27" s="1"/>
  <c r="Y424" i="22"/>
  <c r="AD424" s="1"/>
  <c r="B424" i="27" s="1"/>
  <c r="Z424" i="22"/>
  <c r="AE424" s="1"/>
  <c r="C424" i="27" s="1"/>
  <c r="AC428" i="22"/>
  <c r="AH428" s="1"/>
  <c r="F428" i="27" s="1"/>
  <c r="Y428" i="22"/>
  <c r="AD428" s="1"/>
  <c r="B428" i="27" s="1"/>
  <c r="Z428" i="22"/>
  <c r="AE428" s="1"/>
  <c r="C428" i="27" s="1"/>
  <c r="AC430" i="22"/>
  <c r="AH430" s="1"/>
  <c r="F430" i="27" s="1"/>
  <c r="Y430" i="22"/>
  <c r="AD430" s="1"/>
  <c r="B430" i="27" s="1"/>
  <c r="AC432" i="22"/>
  <c r="AH432" s="1"/>
  <c r="F432" i="27" s="1"/>
  <c r="Y432" i="22"/>
  <c r="AD432" s="1"/>
  <c r="B432" i="27" s="1"/>
  <c r="Z432" i="22"/>
  <c r="AE432" s="1"/>
  <c r="C432" i="27" s="1"/>
  <c r="AA436" i="22"/>
  <c r="AF436" s="1"/>
  <c r="D436" i="27" s="1"/>
  <c r="Z436" i="22"/>
  <c r="AE436" s="1"/>
  <c r="C436" i="27" s="1"/>
  <c r="AC440" i="22"/>
  <c r="AH440" s="1"/>
  <c r="F440" i="27" s="1"/>
  <c r="Y440" i="22"/>
  <c r="AD440" s="1"/>
  <c r="B440" i="27" s="1"/>
  <c r="Z440" i="22"/>
  <c r="AE440" s="1"/>
  <c r="C440" i="27" s="1"/>
  <c r="Z442" i="22"/>
  <c r="AE442" s="1"/>
  <c r="C442" i="27" s="1"/>
  <c r="AC442" i="22"/>
  <c r="AH442" s="1"/>
  <c r="F442" i="27" s="1"/>
  <c r="Y442" i="22"/>
  <c r="AD442" s="1"/>
  <c r="B442" i="27" s="1"/>
  <c r="AC444" i="22"/>
  <c r="AH444" s="1"/>
  <c r="F444" i="27" s="1"/>
  <c r="Y444" i="22"/>
  <c r="AD444" s="1"/>
  <c r="B444" i="27" s="1"/>
  <c r="Z444" i="22"/>
  <c r="AE444" s="1"/>
  <c r="C444" i="27" s="1"/>
  <c r="AC448" i="22"/>
  <c r="AH448" s="1"/>
  <c r="F448" i="27" s="1"/>
  <c r="Y448" i="22"/>
  <c r="AD448" s="1"/>
  <c r="B448" i="27" s="1"/>
  <c r="Z448" i="22"/>
  <c r="AE448" s="1"/>
  <c r="C448" i="27" s="1"/>
  <c r="AA452" i="22"/>
  <c r="AF452" s="1"/>
  <c r="D452" i="27" s="1"/>
  <c r="Z452" i="22"/>
  <c r="AE452" s="1"/>
  <c r="C452" i="27" s="1"/>
  <c r="AC456" i="22"/>
  <c r="AH456" s="1"/>
  <c r="F456" i="27" s="1"/>
  <c r="Y456" i="22"/>
  <c r="AD456" s="1"/>
  <c r="B456" i="27" s="1"/>
  <c r="Z456" i="22"/>
  <c r="AE456" s="1"/>
  <c r="C456" i="27" s="1"/>
  <c r="AC460" i="22"/>
  <c r="AH460" s="1"/>
  <c r="F460" i="27" s="1"/>
  <c r="Y460" i="22"/>
  <c r="AD460" s="1"/>
  <c r="B460" i="27" s="1"/>
  <c r="Z460" i="22"/>
  <c r="AE460" s="1"/>
  <c r="C460" i="27" s="1"/>
  <c r="AA464" i="22"/>
  <c r="AF464" s="1"/>
  <c r="D464" i="27" s="1"/>
  <c r="Z464" i="22"/>
  <c r="AE464" s="1"/>
  <c r="C464" i="27" s="1"/>
  <c r="AC468" i="22"/>
  <c r="AH468" s="1"/>
  <c r="F468" i="27" s="1"/>
  <c r="Y468" i="22"/>
  <c r="AD468" s="1"/>
  <c r="B468" i="27" s="1"/>
  <c r="Z468" i="22"/>
  <c r="AE468" s="1"/>
  <c r="C468" i="27" s="1"/>
  <c r="AC472" i="22"/>
  <c r="AH472" s="1"/>
  <c r="F472" i="27" s="1"/>
  <c r="Y472" i="22"/>
  <c r="AD472" s="1"/>
  <c r="B472" i="27" s="1"/>
  <c r="Z472" i="22"/>
  <c r="AE472" s="1"/>
  <c r="C472" i="27" s="1"/>
  <c r="Z476" i="22"/>
  <c r="AE476" s="1"/>
  <c r="C476" i="27" s="1"/>
  <c r="AA476" i="22"/>
  <c r="AF476" s="1"/>
  <c r="D476" i="27" s="1"/>
  <c r="Z480" i="22"/>
  <c r="AE480" s="1"/>
  <c r="C480" i="27" s="1"/>
  <c r="Y480" i="22"/>
  <c r="AD480" s="1"/>
  <c r="B480" i="27" s="1"/>
  <c r="AC482" i="22"/>
  <c r="AH482" s="1"/>
  <c r="F482" i="27" s="1"/>
  <c r="Y482" i="22"/>
  <c r="AD482" s="1"/>
  <c r="B482" i="27" s="1"/>
  <c r="Z482" i="22"/>
  <c r="AE482" s="1"/>
  <c r="C482" i="27" s="1"/>
  <c r="AC484" i="22"/>
  <c r="AH484" s="1"/>
  <c r="F484" i="27" s="1"/>
  <c r="Y484" i="22"/>
  <c r="AD484" s="1"/>
  <c r="B484" i="27" s="1"/>
  <c r="Z486" i="22"/>
  <c r="AE486" s="1"/>
  <c r="C486" i="27" s="1"/>
  <c r="AA486" i="22"/>
  <c r="AF486" s="1"/>
  <c r="D486" i="27" s="1"/>
  <c r="AC490" i="22"/>
  <c r="AH490" s="1"/>
  <c r="F490" i="27" s="1"/>
  <c r="Y490" i="22"/>
  <c r="AD490" s="1"/>
  <c r="B490" i="27" s="1"/>
  <c r="Z490" i="22"/>
  <c r="AE490" s="1"/>
  <c r="C490" i="27" s="1"/>
  <c r="AC492" i="22"/>
  <c r="AH492" s="1"/>
  <c r="F492" i="27" s="1"/>
  <c r="Y492" i="22"/>
  <c r="AD492" s="1"/>
  <c r="B492" i="27" s="1"/>
  <c r="Z494" i="22"/>
  <c r="AE494" s="1"/>
  <c r="C494" i="27" s="1"/>
  <c r="AA494" i="22"/>
  <c r="AF494" s="1"/>
  <c r="D494" i="27" s="1"/>
  <c r="Z496" i="22"/>
  <c r="AE496" s="1"/>
  <c r="C496" i="27" s="1"/>
  <c r="AC496" i="22"/>
  <c r="AH496" s="1"/>
  <c r="F496" i="27" s="1"/>
  <c r="Y496" i="22"/>
  <c r="AD496" s="1"/>
  <c r="B496" i="27" s="1"/>
  <c r="Z498" i="22"/>
  <c r="AE498" s="1"/>
  <c r="C498" i="27" s="1"/>
  <c r="AA498" i="22"/>
  <c r="AF498" s="1"/>
  <c r="D498" i="27" s="1"/>
  <c r="Z500" i="22"/>
  <c r="AE500" s="1"/>
  <c r="C500" i="27" s="1"/>
  <c r="AC500" i="22"/>
  <c r="AH500" s="1"/>
  <c r="F500" i="27" s="1"/>
  <c r="Y500" i="22"/>
  <c r="AD500" s="1"/>
  <c r="B500" i="27" s="1"/>
  <c r="AC11" i="22"/>
  <c r="AH11" s="1"/>
  <c r="F11" i="27" s="1"/>
  <c r="Y11" i="22"/>
  <c r="AD11" s="1"/>
  <c r="B11" i="27" s="1"/>
  <c r="AC13" i="22"/>
  <c r="AH13" s="1"/>
  <c r="F13" i="27" s="1"/>
  <c r="Y13" i="22"/>
  <c r="AD13" s="1"/>
  <c r="B13" i="27" s="1"/>
  <c r="Z13" i="22"/>
  <c r="AE13" s="1"/>
  <c r="C13" i="27" s="1"/>
  <c r="AB17" i="22"/>
  <c r="AG17" s="1"/>
  <c r="E17" i="27" s="1"/>
  <c r="AC21" i="22"/>
  <c r="AH21" s="1"/>
  <c r="F21" i="27" s="1"/>
  <c r="Y21" i="22"/>
  <c r="AD21" s="1"/>
  <c r="B21" i="27" s="1"/>
  <c r="Z21" i="22"/>
  <c r="AE21" s="1"/>
  <c r="C21" i="27" s="1"/>
  <c r="AC25" i="22"/>
  <c r="AH25" s="1"/>
  <c r="F25" i="27" s="1"/>
  <c r="Y25" i="22"/>
  <c r="AD25" s="1"/>
  <c r="B25" i="27" s="1"/>
  <c r="Z25" i="22"/>
  <c r="AE25" s="1"/>
  <c r="C25" i="27" s="1"/>
  <c r="AC29" i="22"/>
  <c r="AH29" s="1"/>
  <c r="F29" i="27" s="1"/>
  <c r="Y29" i="22"/>
  <c r="AD29" s="1"/>
  <c r="B29" i="27" s="1"/>
  <c r="Z29" i="22"/>
  <c r="AE29" s="1"/>
  <c r="C29" i="27" s="1"/>
  <c r="AC33" i="22"/>
  <c r="AH33" s="1"/>
  <c r="F33" i="27" s="1"/>
  <c r="Y33" i="22"/>
  <c r="AD33" s="1"/>
  <c r="B33" i="27" s="1"/>
  <c r="Z33" i="22"/>
  <c r="AE33" s="1"/>
  <c r="C33" i="27" s="1"/>
  <c r="AC37" i="22"/>
  <c r="AH37" s="1"/>
  <c r="F37" i="27" s="1"/>
  <c r="Y37" i="22"/>
  <c r="AD37" s="1"/>
  <c r="B37" i="27" s="1"/>
  <c r="Z37" i="22"/>
  <c r="AE37" s="1"/>
  <c r="C37" i="27" s="1"/>
  <c r="AC41" i="22"/>
  <c r="AH41" s="1"/>
  <c r="F41" i="27" s="1"/>
  <c r="Y41" i="22"/>
  <c r="AD41" s="1"/>
  <c r="B41" i="27" s="1"/>
  <c r="Z41" i="22"/>
  <c r="AE41" s="1"/>
  <c r="C41" i="27" s="1"/>
  <c r="AC45" i="22"/>
  <c r="AH45" s="1"/>
  <c r="F45" i="27" s="1"/>
  <c r="Y45" i="22"/>
  <c r="AD45" s="1"/>
  <c r="B45" i="27" s="1"/>
  <c r="Z45" i="22"/>
  <c r="AE45" s="1"/>
  <c r="C45" i="27" s="1"/>
  <c r="AC49" i="22"/>
  <c r="AH49" s="1"/>
  <c r="F49" i="27" s="1"/>
  <c r="Y49" i="22"/>
  <c r="AD49" s="1"/>
  <c r="B49" i="27" s="1"/>
  <c r="Z49" i="22"/>
  <c r="AE49" s="1"/>
  <c r="C49" i="27" s="1"/>
  <c r="AC53" i="22"/>
  <c r="AH53" s="1"/>
  <c r="F53" i="27" s="1"/>
  <c r="Y53" i="22"/>
  <c r="AD53" s="1"/>
  <c r="B53" i="27" s="1"/>
  <c r="Z53" i="22"/>
  <c r="AE53" s="1"/>
  <c r="C53" i="27" s="1"/>
  <c r="AA57" i="22"/>
  <c r="AF57" s="1"/>
  <c r="D57" i="27" s="1"/>
  <c r="Z57" i="22"/>
  <c r="AE57" s="1"/>
  <c r="C57" i="27" s="1"/>
  <c r="AC61" i="22"/>
  <c r="AH61" s="1"/>
  <c r="F61" i="27" s="1"/>
  <c r="Y61" i="22"/>
  <c r="AD61" s="1"/>
  <c r="B61" i="27" s="1"/>
  <c r="Z61" i="22"/>
  <c r="AE61" s="1"/>
  <c r="C61" i="27" s="1"/>
  <c r="Z65" i="22"/>
  <c r="AE65" s="1"/>
  <c r="C65" i="27" s="1"/>
  <c r="AA65" i="22"/>
  <c r="AF65" s="1"/>
  <c r="D65" i="27" s="1"/>
  <c r="AC69" i="22"/>
  <c r="AH69" s="1"/>
  <c r="F69" i="27" s="1"/>
  <c r="Y69" i="22"/>
  <c r="AD69" s="1"/>
  <c r="B69" i="27" s="1"/>
  <c r="Z69" i="22"/>
  <c r="AE69" s="1"/>
  <c r="C69" i="27" s="1"/>
  <c r="AC73" i="22"/>
  <c r="AH73" s="1"/>
  <c r="F73" i="27" s="1"/>
  <c r="Y73" i="22"/>
  <c r="AD73" s="1"/>
  <c r="B73" i="27" s="1"/>
  <c r="Z73" i="22"/>
  <c r="AE73" s="1"/>
  <c r="C73" i="27" s="1"/>
  <c r="AC77" i="22"/>
  <c r="AH77" s="1"/>
  <c r="F77" i="27" s="1"/>
  <c r="Y77" i="22"/>
  <c r="AD77" s="1"/>
  <c r="B77" i="27" s="1"/>
  <c r="Z77" i="22"/>
  <c r="AE77" s="1"/>
  <c r="C77" i="27" s="1"/>
  <c r="AC79" i="22"/>
  <c r="AH79" s="1"/>
  <c r="F79" i="27" s="1"/>
  <c r="Y79" i="22"/>
  <c r="AD79" s="1"/>
  <c r="B79" i="27" s="1"/>
  <c r="AC81" i="22"/>
  <c r="AH81" s="1"/>
  <c r="F81" i="27" s="1"/>
  <c r="Y81" i="22"/>
  <c r="AD81" s="1"/>
  <c r="B81" i="27" s="1"/>
  <c r="Z81" i="22"/>
  <c r="AE81" s="1"/>
  <c r="C81" i="27" s="1"/>
  <c r="AA85" i="22"/>
  <c r="AF85" s="1"/>
  <c r="D85" i="27" s="1"/>
  <c r="Z85" i="22"/>
  <c r="AE85" s="1"/>
  <c r="C85" i="27" s="1"/>
  <c r="Z89" i="22"/>
  <c r="AE89" s="1"/>
  <c r="C89" i="27" s="1"/>
  <c r="AA89" i="22"/>
  <c r="AF89" s="1"/>
  <c r="D89" i="27" s="1"/>
  <c r="AC93" i="22"/>
  <c r="AH93" s="1"/>
  <c r="F93" i="27" s="1"/>
  <c r="Y93" i="22"/>
  <c r="AD93" s="1"/>
  <c r="B93" i="27" s="1"/>
  <c r="Z93" i="22"/>
  <c r="AE93" s="1"/>
  <c r="C93" i="27" s="1"/>
  <c r="Z95" i="22"/>
  <c r="AE95" s="1"/>
  <c r="C95" i="27" s="1"/>
  <c r="AC95" i="22"/>
  <c r="AH95" s="1"/>
  <c r="F95" i="27" s="1"/>
  <c r="Y95" i="22"/>
  <c r="AD95" s="1"/>
  <c r="B95" i="27" s="1"/>
  <c r="AC97" i="22"/>
  <c r="AH97" s="1"/>
  <c r="F97" i="27" s="1"/>
  <c r="Y97" i="22"/>
  <c r="AD97" s="1"/>
  <c r="B97" i="27" s="1"/>
  <c r="Z97" i="22"/>
  <c r="AE97" s="1"/>
  <c r="C97" i="27" s="1"/>
  <c r="AA103" i="22"/>
  <c r="AF103" s="1"/>
  <c r="D103" i="27" s="1"/>
  <c r="AB103" i="22"/>
  <c r="AG103" s="1"/>
  <c r="E103" i="27" s="1"/>
  <c r="AA107" i="22"/>
  <c r="AF107" s="1"/>
  <c r="D107" i="27" s="1"/>
  <c r="AB107" i="22"/>
  <c r="AG107" s="1"/>
  <c r="E107" i="27" s="1"/>
  <c r="Z111" i="22"/>
  <c r="AE111" s="1"/>
  <c r="C111" i="27" s="1"/>
  <c r="AA111" i="22"/>
  <c r="AF111" s="1"/>
  <c r="D111" i="27" s="1"/>
  <c r="Y115" i="22"/>
  <c r="AD115" s="1"/>
  <c r="B115" i="27" s="1"/>
  <c r="AB117" i="22"/>
  <c r="AG117" s="1"/>
  <c r="E117" i="27" s="1"/>
  <c r="AA119" i="22"/>
  <c r="AF119" s="1"/>
  <c r="D119" i="27" s="1"/>
  <c r="AB119" i="22"/>
  <c r="AG119" s="1"/>
  <c r="E119" i="27" s="1"/>
  <c r="Z123" i="22"/>
  <c r="AE123" s="1"/>
  <c r="C123" i="27" s="1"/>
  <c r="AA123" i="22"/>
  <c r="AF123" s="1"/>
  <c r="D123" i="27" s="1"/>
  <c r="AA127" i="22"/>
  <c r="AF127" s="1"/>
  <c r="D127" i="27" s="1"/>
  <c r="AB127" i="22"/>
  <c r="AG127" s="1"/>
  <c r="E127" i="27" s="1"/>
  <c r="AA131" i="22"/>
  <c r="AF131" s="1"/>
  <c r="D131" i="27" s="1"/>
  <c r="AB131" i="22"/>
  <c r="AG131" s="1"/>
  <c r="E131" i="27" s="1"/>
  <c r="AA133" i="22"/>
  <c r="AF133" s="1"/>
  <c r="D133" i="27" s="1"/>
  <c r="AB159" i="22"/>
  <c r="AG159" s="1"/>
  <c r="E159" i="27" s="1"/>
  <c r="AC159" i="22"/>
  <c r="AH159" s="1"/>
  <c r="F159" i="27" s="1"/>
  <c r="AA163" i="22"/>
  <c r="AF163" s="1"/>
  <c r="D163" i="27" s="1"/>
  <c r="AB163" i="22"/>
  <c r="AG163" s="1"/>
  <c r="E163" i="27" s="1"/>
  <c r="A183"/>
  <c r="A187"/>
  <c r="A193"/>
  <c r="A197"/>
  <c r="A201"/>
  <c r="A205"/>
  <c r="A209"/>
  <c r="A213"/>
  <c r="A217"/>
  <c r="A221"/>
  <c r="A225"/>
  <c r="A229"/>
  <c r="A233"/>
  <c r="A237"/>
  <c r="A241"/>
  <c r="A249"/>
  <c r="A253"/>
  <c r="A257"/>
  <c r="A261"/>
  <c r="A265"/>
  <c r="A269"/>
  <c r="A273"/>
  <c r="A277"/>
  <c r="A281"/>
  <c r="A285"/>
  <c r="A289"/>
  <c r="A293"/>
  <c r="A297"/>
  <c r="A301"/>
  <c r="A305"/>
  <c r="A309"/>
  <c r="A313"/>
  <c r="A317"/>
  <c r="A321"/>
  <c r="A325"/>
  <c r="A329"/>
  <c r="A333"/>
  <c r="A337"/>
  <c r="A341"/>
  <c r="A345"/>
  <c r="A349"/>
  <c r="A351"/>
  <c r="A353"/>
  <c r="A357"/>
  <c r="A361"/>
  <c r="A369"/>
  <c r="Z369" i="22"/>
  <c r="AE369" s="1"/>
  <c r="C369" i="27" s="1"/>
  <c r="AA369" i="22"/>
  <c r="AF369" s="1"/>
  <c r="D369" i="27" s="1"/>
  <c r="A373"/>
  <c r="Z373" i="22"/>
  <c r="AE373" s="1"/>
  <c r="C373" i="27" s="1"/>
  <c r="Y373" i="22"/>
  <c r="AD373" s="1"/>
  <c r="B373" i="27" s="1"/>
  <c r="AC373" i="22"/>
  <c r="AH373" s="1"/>
  <c r="F373" i="27" s="1"/>
  <c r="A377"/>
  <c r="Z377" i="22"/>
  <c r="AE377" s="1"/>
  <c r="C377" i="27" s="1"/>
  <c r="Y377" i="22"/>
  <c r="AD377" s="1"/>
  <c r="B377" i="27" s="1"/>
  <c r="AC377" i="22"/>
  <c r="AH377" s="1"/>
  <c r="F377" i="27" s="1"/>
  <c r="A381"/>
  <c r="Z381" i="22"/>
  <c r="AE381" s="1"/>
  <c r="C381" i="27" s="1"/>
  <c r="Y381" i="22"/>
  <c r="AD381" s="1"/>
  <c r="B381" i="27" s="1"/>
  <c r="AC381" i="22"/>
  <c r="AH381" s="1"/>
  <c r="F381" i="27" s="1"/>
  <c r="A385"/>
  <c r="Z385" i="22"/>
  <c r="AE385" s="1"/>
  <c r="C385" i="27" s="1"/>
  <c r="Y385" i="22"/>
  <c r="AD385" s="1"/>
  <c r="B385" i="27" s="1"/>
  <c r="AC385" i="22"/>
  <c r="AH385" s="1"/>
  <c r="F385" i="27" s="1"/>
  <c r="AC249" i="22"/>
  <c r="AH249" s="1"/>
  <c r="F249" i="27" s="1"/>
  <c r="Y249" i="22"/>
  <c r="AD249" s="1"/>
  <c r="B249" i="27" s="1"/>
  <c r="AC289" i="22"/>
  <c r="AH289" s="1"/>
  <c r="F289" i="27" s="1"/>
  <c r="Y289" i="22"/>
  <c r="AD289" s="1"/>
  <c r="B289" i="27" s="1"/>
  <c r="AC305" i="22"/>
  <c r="AH305" s="1"/>
  <c r="F305" i="27" s="1"/>
  <c r="Y305" i="22"/>
  <c r="AD305" s="1"/>
  <c r="B305" i="27" s="1"/>
  <c r="AC329" i="22"/>
  <c r="AH329" s="1"/>
  <c r="F329" i="27" s="1"/>
  <c r="Y329" i="22"/>
  <c r="AD329" s="1"/>
  <c r="B329" i="27" s="1"/>
  <c r="AA351" i="22"/>
  <c r="AF351" s="1"/>
  <c r="D351" i="27" s="1"/>
  <c r="A101"/>
  <c r="A105"/>
  <c r="A109"/>
  <c r="A113"/>
  <c r="A121"/>
  <c r="A125"/>
  <c r="A129"/>
  <c r="A137"/>
  <c r="A141"/>
  <c r="A145"/>
  <c r="A149"/>
  <c r="A153"/>
  <c r="A155"/>
  <c r="A157"/>
  <c r="A161"/>
  <c r="A165"/>
  <c r="A167"/>
  <c r="A169"/>
  <c r="A171"/>
  <c r="A173"/>
  <c r="A175"/>
  <c r="A177"/>
  <c r="A181"/>
  <c r="A185"/>
  <c r="A189"/>
  <c r="A191"/>
  <c r="A195"/>
  <c r="A199"/>
  <c r="A203"/>
  <c r="A207"/>
  <c r="A211"/>
  <c r="A215"/>
  <c r="A219"/>
  <c r="A223"/>
  <c r="A227"/>
  <c r="A231"/>
  <c r="A235"/>
  <c r="A239"/>
  <c r="A243"/>
  <c r="A245"/>
  <c r="A247"/>
  <c r="A251"/>
  <c r="A255"/>
  <c r="A259"/>
  <c r="A263"/>
  <c r="A267"/>
  <c r="A271"/>
  <c r="A275"/>
  <c r="A279"/>
  <c r="A283"/>
  <c r="A287"/>
  <c r="A291"/>
  <c r="A295"/>
  <c r="A299"/>
  <c r="A303"/>
  <c r="A307"/>
  <c r="A311"/>
  <c r="A315"/>
  <c r="A319"/>
  <c r="A323"/>
  <c r="A327"/>
  <c r="A331"/>
  <c r="A335"/>
  <c r="A339"/>
  <c r="A343"/>
  <c r="A347"/>
  <c r="A355"/>
  <c r="A359"/>
  <c r="A363"/>
  <c r="A365"/>
  <c r="Z365" i="22"/>
  <c r="AE365" s="1"/>
  <c r="C365" i="27" s="1"/>
  <c r="Y365" i="22"/>
  <c r="AD365" s="1"/>
  <c r="B365" i="27" s="1"/>
  <c r="A389"/>
  <c r="Z389" i="22"/>
  <c r="AE389" s="1"/>
  <c r="C389" i="27" s="1"/>
  <c r="Y389" i="22"/>
  <c r="AD389" s="1"/>
  <c r="B389" i="27" s="1"/>
  <c r="AC389" i="22"/>
  <c r="AH389" s="1"/>
  <c r="F389" i="27" s="1"/>
  <c r="A393"/>
  <c r="Z393" i="22"/>
  <c r="AE393" s="1"/>
  <c r="C393" i="27" s="1"/>
  <c r="Y393" i="22"/>
  <c r="AD393" s="1"/>
  <c r="B393" i="27" s="1"/>
  <c r="AC393" i="22"/>
  <c r="AH393" s="1"/>
  <c r="F393" i="27" s="1"/>
  <c r="A397"/>
  <c r="Z397" i="22"/>
  <c r="AE397" s="1"/>
  <c r="C397" i="27" s="1"/>
  <c r="Y397" i="22"/>
  <c r="AD397" s="1"/>
  <c r="B397" i="27" s="1"/>
  <c r="AC397" i="22"/>
  <c r="AH397" s="1"/>
  <c r="F397" i="27" s="1"/>
  <c r="A401"/>
  <c r="Z401" i="22"/>
  <c r="AE401" s="1"/>
  <c r="C401" i="27" s="1"/>
  <c r="Y401" i="22"/>
  <c r="AD401" s="1"/>
  <c r="B401" i="27" s="1"/>
  <c r="AC401" i="22"/>
  <c r="AH401" s="1"/>
  <c r="F401" i="27" s="1"/>
  <c r="A405"/>
  <c r="Z405" i="22"/>
  <c r="AE405" s="1"/>
  <c r="C405" i="27" s="1"/>
  <c r="Y405" i="22"/>
  <c r="AD405" s="1"/>
  <c r="B405" i="27" s="1"/>
  <c r="AC405" i="22"/>
  <c r="AH405" s="1"/>
  <c r="F405" i="27" s="1"/>
  <c r="AC129" i="22"/>
  <c r="AH129" s="1"/>
  <c r="F129" i="27" s="1"/>
  <c r="Y129" i="22"/>
  <c r="AD129" s="1"/>
  <c r="B129" i="27" s="1"/>
  <c r="AA155" i="22"/>
  <c r="AF155" s="1"/>
  <c r="D155" i="27" s="1"/>
  <c r="AC165" i="22"/>
  <c r="AH165" s="1"/>
  <c r="F165" i="27" s="1"/>
  <c r="Y165" i="22"/>
  <c r="AD165" s="1"/>
  <c r="B165" i="27" s="1"/>
  <c r="AB183" i="22"/>
  <c r="AG183" s="1"/>
  <c r="E183" i="27" s="1"/>
  <c r="AC183" i="22"/>
  <c r="AH183" s="1"/>
  <c r="F183" i="27" s="1"/>
  <c r="Y183" i="22"/>
  <c r="AD183" s="1"/>
  <c r="B183" i="27" s="1"/>
  <c r="AB187" i="22"/>
  <c r="AG187" s="1"/>
  <c r="E187" i="27" s="1"/>
  <c r="AC187" i="22"/>
  <c r="AH187" s="1"/>
  <c r="F187" i="27" s="1"/>
  <c r="Y187" i="22"/>
  <c r="AD187" s="1"/>
  <c r="B187" i="27" s="1"/>
  <c r="AB193" i="22"/>
  <c r="AG193" s="1"/>
  <c r="E193" i="27" s="1"/>
  <c r="AC193" i="22"/>
  <c r="AH193" s="1"/>
  <c r="F193" i="27" s="1"/>
  <c r="Y193" i="22"/>
  <c r="AD193" s="1"/>
  <c r="B193" i="27" s="1"/>
  <c r="AC197" i="22"/>
  <c r="AH197" s="1"/>
  <c r="F197" i="27" s="1"/>
  <c r="Y197" i="22"/>
  <c r="AD197" s="1"/>
  <c r="B197" i="27" s="1"/>
  <c r="Z197" i="22"/>
  <c r="AE197" s="1"/>
  <c r="C197" i="27" s="1"/>
  <c r="AC199" i="22"/>
  <c r="AH199" s="1"/>
  <c r="F199" i="27" s="1"/>
  <c r="Y199" i="22"/>
  <c r="AD199" s="1"/>
  <c r="B199" i="27" s="1"/>
  <c r="AA201" i="22"/>
  <c r="AF201" s="1"/>
  <c r="D201" i="27" s="1"/>
  <c r="Z201" i="22"/>
  <c r="AE201" s="1"/>
  <c r="C201" i="27" s="1"/>
  <c r="AC205" i="22"/>
  <c r="AH205" s="1"/>
  <c r="F205" i="27" s="1"/>
  <c r="Y205" i="22"/>
  <c r="AD205" s="1"/>
  <c r="B205" i="27" s="1"/>
  <c r="Z205" i="22"/>
  <c r="AE205" s="1"/>
  <c r="C205" i="27" s="1"/>
  <c r="AC209" i="22"/>
  <c r="AH209" s="1"/>
  <c r="F209" i="27" s="1"/>
  <c r="Y209" i="22"/>
  <c r="AD209" s="1"/>
  <c r="B209" i="27" s="1"/>
  <c r="Z209" i="22"/>
  <c r="AE209" s="1"/>
  <c r="C209" i="27" s="1"/>
  <c r="AC213" i="22"/>
  <c r="AH213" s="1"/>
  <c r="F213" i="27" s="1"/>
  <c r="Y213" i="22"/>
  <c r="AD213" s="1"/>
  <c r="B213" i="27" s="1"/>
  <c r="Z213" i="22"/>
  <c r="AE213" s="1"/>
  <c r="C213" i="27" s="1"/>
  <c r="AC217" i="22"/>
  <c r="AH217" s="1"/>
  <c r="F217" i="27" s="1"/>
  <c r="Y217" i="22"/>
  <c r="AD217" s="1"/>
  <c r="B217" i="27" s="1"/>
  <c r="Z217" i="22"/>
  <c r="AE217" s="1"/>
  <c r="C217" i="27" s="1"/>
  <c r="AC221" i="22"/>
  <c r="AH221" s="1"/>
  <c r="F221" i="27" s="1"/>
  <c r="Y221" i="22"/>
  <c r="AD221" s="1"/>
  <c r="B221" i="27" s="1"/>
  <c r="Z221" i="22"/>
  <c r="AE221" s="1"/>
  <c r="C221" i="27" s="1"/>
  <c r="AC225" i="22"/>
  <c r="AH225" s="1"/>
  <c r="F225" i="27" s="1"/>
  <c r="Y225" i="22"/>
  <c r="AD225" s="1"/>
  <c r="B225" i="27" s="1"/>
  <c r="Z225" i="22"/>
  <c r="AE225" s="1"/>
  <c r="C225" i="27" s="1"/>
  <c r="AC229" i="22"/>
  <c r="AH229" s="1"/>
  <c r="F229" i="27" s="1"/>
  <c r="Y229" i="22"/>
  <c r="AD229" s="1"/>
  <c r="B229" i="27" s="1"/>
  <c r="Z229" i="22"/>
  <c r="AE229" s="1"/>
  <c r="C229" i="27" s="1"/>
  <c r="AC233" i="22"/>
  <c r="AH233" s="1"/>
  <c r="F233" i="27" s="1"/>
  <c r="Y233" i="22"/>
  <c r="AD233" s="1"/>
  <c r="B233" i="27" s="1"/>
  <c r="Z233" i="22"/>
  <c r="AE233" s="1"/>
  <c r="C233" i="27" s="1"/>
  <c r="AC237" i="22"/>
  <c r="AH237" s="1"/>
  <c r="F237" i="27" s="1"/>
  <c r="Y237" i="22"/>
  <c r="AD237" s="1"/>
  <c r="B237" i="27" s="1"/>
  <c r="Z237" i="22"/>
  <c r="AE237" s="1"/>
  <c r="C237" i="27" s="1"/>
  <c r="AC241" i="22"/>
  <c r="AH241" s="1"/>
  <c r="F241" i="27" s="1"/>
  <c r="Y241" i="22"/>
  <c r="AD241" s="1"/>
  <c r="B241" i="27" s="1"/>
  <c r="Z241" i="22"/>
  <c r="AE241" s="1"/>
  <c r="C241" i="27" s="1"/>
  <c r="AA245" i="22"/>
  <c r="AF245" s="1"/>
  <c r="D245" i="27" s="1"/>
  <c r="Z249" i="22"/>
  <c r="AE249" s="1"/>
  <c r="C249" i="27" s="1"/>
  <c r="AA249" i="22"/>
  <c r="AF249" s="1"/>
  <c r="D249" i="27" s="1"/>
  <c r="AC253" i="22"/>
  <c r="AH253" s="1"/>
  <c r="F253" i="27" s="1"/>
  <c r="Y253" i="22"/>
  <c r="AD253" s="1"/>
  <c r="B253" i="27" s="1"/>
  <c r="Z253" i="22"/>
  <c r="AE253" s="1"/>
  <c r="C253" i="27" s="1"/>
  <c r="AC257" i="22"/>
  <c r="AH257" s="1"/>
  <c r="F257" i="27" s="1"/>
  <c r="Y257" i="22"/>
  <c r="AD257" s="1"/>
  <c r="B257" i="27" s="1"/>
  <c r="Z257" i="22"/>
  <c r="AE257" s="1"/>
  <c r="C257" i="27" s="1"/>
  <c r="AC261" i="22"/>
  <c r="AH261" s="1"/>
  <c r="F261" i="27" s="1"/>
  <c r="Y261" i="22"/>
  <c r="AD261" s="1"/>
  <c r="B261" i="27" s="1"/>
  <c r="Z261" i="22"/>
  <c r="AE261" s="1"/>
  <c r="C261" i="27" s="1"/>
  <c r="AC265" i="22"/>
  <c r="AH265" s="1"/>
  <c r="F265" i="27" s="1"/>
  <c r="Y265" i="22"/>
  <c r="AD265" s="1"/>
  <c r="B265" i="27" s="1"/>
  <c r="Z265" i="22"/>
  <c r="AE265" s="1"/>
  <c r="C265" i="27" s="1"/>
  <c r="AC269" i="22"/>
  <c r="AH269" s="1"/>
  <c r="F269" i="27" s="1"/>
  <c r="Y269" i="22"/>
  <c r="AD269" s="1"/>
  <c r="B269" i="27" s="1"/>
  <c r="Z269" i="22"/>
  <c r="AE269" s="1"/>
  <c r="C269" i="27" s="1"/>
  <c r="AC273" i="22"/>
  <c r="AH273" s="1"/>
  <c r="F273" i="27" s="1"/>
  <c r="Y273" i="22"/>
  <c r="AD273" s="1"/>
  <c r="B273" i="27" s="1"/>
  <c r="Z273" i="22"/>
  <c r="AE273" s="1"/>
  <c r="C273" i="27" s="1"/>
  <c r="AC277" i="22"/>
  <c r="AH277" s="1"/>
  <c r="F277" i="27" s="1"/>
  <c r="Y277" i="22"/>
  <c r="AD277" s="1"/>
  <c r="B277" i="27" s="1"/>
  <c r="Z277" i="22"/>
  <c r="AE277" s="1"/>
  <c r="C277" i="27" s="1"/>
  <c r="AC281" i="22"/>
  <c r="AH281" s="1"/>
  <c r="F281" i="27" s="1"/>
  <c r="Y281" i="22"/>
  <c r="AD281" s="1"/>
  <c r="B281" i="27" s="1"/>
  <c r="Z281" i="22"/>
  <c r="AE281" s="1"/>
  <c r="C281" i="27" s="1"/>
  <c r="AC285" i="22"/>
  <c r="AH285" s="1"/>
  <c r="F285" i="27" s="1"/>
  <c r="Y285" i="22"/>
  <c r="AD285" s="1"/>
  <c r="B285" i="27" s="1"/>
  <c r="Z285" i="22"/>
  <c r="AE285" s="1"/>
  <c r="C285" i="27" s="1"/>
  <c r="Z289" i="22"/>
  <c r="AE289" s="1"/>
  <c r="C289" i="27" s="1"/>
  <c r="AA289" i="22"/>
  <c r="AF289" s="1"/>
  <c r="D289" i="27" s="1"/>
  <c r="AC291" i="22"/>
  <c r="AH291" s="1"/>
  <c r="F291" i="27" s="1"/>
  <c r="Y291" i="22"/>
  <c r="AD291" s="1"/>
  <c r="B291" i="27" s="1"/>
  <c r="AC293" i="22"/>
  <c r="AH293" s="1"/>
  <c r="F293" i="27" s="1"/>
  <c r="Y293" i="22"/>
  <c r="AD293" s="1"/>
  <c r="B293" i="27" s="1"/>
  <c r="Z293" i="22"/>
  <c r="AE293" s="1"/>
  <c r="C293" i="27" s="1"/>
  <c r="AC295" i="22"/>
  <c r="AH295" s="1"/>
  <c r="F295" i="27" s="1"/>
  <c r="Y295" i="22"/>
  <c r="AD295" s="1"/>
  <c r="B295" i="27" s="1"/>
  <c r="AC297" i="22"/>
  <c r="AH297" s="1"/>
  <c r="F297" i="27" s="1"/>
  <c r="Y297" i="22"/>
  <c r="AD297" s="1"/>
  <c r="B297" i="27" s="1"/>
  <c r="Z297" i="22"/>
  <c r="AE297" s="1"/>
  <c r="C297" i="27" s="1"/>
  <c r="AC301" i="22"/>
  <c r="AH301" s="1"/>
  <c r="F301" i="27" s="1"/>
  <c r="Y301" i="22"/>
  <c r="AD301" s="1"/>
  <c r="B301" i="27" s="1"/>
  <c r="Z301" i="22"/>
  <c r="AE301" s="1"/>
  <c r="C301" i="27" s="1"/>
  <c r="Z305" i="22"/>
  <c r="AE305" s="1"/>
  <c r="C305" i="27" s="1"/>
  <c r="AA305" i="22"/>
  <c r="AF305" s="1"/>
  <c r="D305" i="27" s="1"/>
  <c r="AC309" i="22"/>
  <c r="AH309" s="1"/>
  <c r="F309" i="27" s="1"/>
  <c r="Y309" i="22"/>
  <c r="AD309" s="1"/>
  <c r="B309" i="27" s="1"/>
  <c r="Z309" i="22"/>
  <c r="AE309" s="1"/>
  <c r="C309" i="27" s="1"/>
  <c r="AC313" i="22"/>
  <c r="AH313" s="1"/>
  <c r="F313" i="27" s="1"/>
  <c r="Y313" i="22"/>
  <c r="AD313" s="1"/>
  <c r="B313" i="27" s="1"/>
  <c r="Z313" i="22"/>
  <c r="AE313" s="1"/>
  <c r="C313" i="27" s="1"/>
  <c r="AC317" i="22"/>
  <c r="AH317" s="1"/>
  <c r="F317" i="27" s="1"/>
  <c r="Y317" i="22"/>
  <c r="AD317" s="1"/>
  <c r="B317" i="27" s="1"/>
  <c r="Z317" i="22"/>
  <c r="AE317" s="1"/>
  <c r="C317" i="27" s="1"/>
  <c r="AC321" i="22"/>
  <c r="AH321" s="1"/>
  <c r="F321" i="27" s="1"/>
  <c r="Y321" i="22"/>
  <c r="AD321" s="1"/>
  <c r="B321" i="27" s="1"/>
  <c r="Z321" i="22"/>
  <c r="AE321" s="1"/>
  <c r="C321" i="27" s="1"/>
  <c r="AC325" i="22"/>
  <c r="AH325" s="1"/>
  <c r="F325" i="27" s="1"/>
  <c r="Y325" i="22"/>
  <c r="AD325" s="1"/>
  <c r="B325" i="27" s="1"/>
  <c r="Z325" i="22"/>
  <c r="AE325" s="1"/>
  <c r="C325" i="27" s="1"/>
  <c r="Z329" i="22"/>
  <c r="AE329" s="1"/>
  <c r="C329" i="27" s="1"/>
  <c r="AA329" i="22"/>
  <c r="AF329" s="1"/>
  <c r="D329" i="27" s="1"/>
  <c r="AC333" i="22"/>
  <c r="AH333" s="1"/>
  <c r="F333" i="27" s="1"/>
  <c r="Y333" i="22"/>
  <c r="AD333" s="1"/>
  <c r="B333" i="27" s="1"/>
  <c r="Z333" i="22"/>
  <c r="AE333" s="1"/>
  <c r="C333" i="27" s="1"/>
  <c r="AA337" i="22"/>
  <c r="AF337" s="1"/>
  <c r="D337" i="27" s="1"/>
  <c r="Z337" i="22"/>
  <c r="AE337" s="1"/>
  <c r="C337" i="27" s="1"/>
  <c r="AC341" i="22"/>
  <c r="AH341" s="1"/>
  <c r="F341" i="27" s="1"/>
  <c r="Y341" i="22"/>
  <c r="AD341" s="1"/>
  <c r="B341" i="27" s="1"/>
  <c r="Z341" i="22"/>
  <c r="AE341" s="1"/>
  <c r="C341" i="27" s="1"/>
  <c r="AC345" i="22"/>
  <c r="AH345" s="1"/>
  <c r="F345" i="27" s="1"/>
  <c r="Y345" i="22"/>
  <c r="AD345" s="1"/>
  <c r="B345" i="27" s="1"/>
  <c r="Z345" i="22"/>
  <c r="AE345" s="1"/>
  <c r="C345" i="27" s="1"/>
  <c r="AC349" i="22"/>
  <c r="AH349" s="1"/>
  <c r="F349" i="27" s="1"/>
  <c r="Y349" i="22"/>
  <c r="AD349" s="1"/>
  <c r="B349" i="27" s="1"/>
  <c r="Z349" i="22"/>
  <c r="AE349" s="1"/>
  <c r="C349" i="27" s="1"/>
  <c r="Z351" i="22"/>
  <c r="AE351" s="1"/>
  <c r="C351" i="27" s="1"/>
  <c r="AC351" i="22"/>
  <c r="AH351" s="1"/>
  <c r="F351" i="27" s="1"/>
  <c r="Y351" i="22"/>
  <c r="AD351" s="1"/>
  <c r="B351" i="27" s="1"/>
  <c r="AC353" i="22"/>
  <c r="AH353" s="1"/>
  <c r="F353" i="27" s="1"/>
  <c r="Y353" i="22"/>
  <c r="AD353" s="1"/>
  <c r="B353" i="27" s="1"/>
  <c r="Z353" i="22"/>
  <c r="AE353" s="1"/>
  <c r="C353" i="27" s="1"/>
  <c r="AC357" i="22"/>
  <c r="AH357" s="1"/>
  <c r="F357" i="27" s="1"/>
  <c r="Y357" i="22"/>
  <c r="AD357" s="1"/>
  <c r="B357" i="27" s="1"/>
  <c r="Z357" i="22"/>
  <c r="AE357" s="1"/>
  <c r="C357" i="27" s="1"/>
  <c r="AC361" i="22"/>
  <c r="AH361" s="1"/>
  <c r="F361" i="27" s="1"/>
  <c r="Y361" i="22"/>
  <c r="AD361" s="1"/>
  <c r="B361" i="27" s="1"/>
  <c r="Z361" i="22"/>
  <c r="AE361" s="1"/>
  <c r="C361" i="27" s="1"/>
  <c r="Y369" i="22"/>
  <c r="AD369" s="1"/>
  <c r="B369" i="27" s="1"/>
  <c r="AB369" i="22"/>
  <c r="AG369" s="1"/>
  <c r="E369" i="27" s="1"/>
  <c r="AA373" i="22"/>
  <c r="AF373" s="1"/>
  <c r="D373" i="27" s="1"/>
  <c r="AB373" i="22"/>
  <c r="AG373" s="1"/>
  <c r="E373" i="27" s="1"/>
  <c r="AA377" i="22"/>
  <c r="AF377" s="1"/>
  <c r="D377" i="27" s="1"/>
  <c r="AB377" i="22"/>
  <c r="AG377" s="1"/>
  <c r="E377" i="27" s="1"/>
  <c r="AA381" i="22"/>
  <c r="AF381" s="1"/>
  <c r="D381" i="27" s="1"/>
  <c r="AB381" i="22"/>
  <c r="AG381" s="1"/>
  <c r="E381" i="27" s="1"/>
  <c r="AA385" i="22"/>
  <c r="AF385" s="1"/>
  <c r="D385" i="27" s="1"/>
  <c r="AB385" i="22"/>
  <c r="AG385" s="1"/>
  <c r="E385" i="27" s="1"/>
  <c r="A367"/>
  <c r="A371"/>
  <c r="A375"/>
  <c r="A379"/>
  <c r="A383"/>
  <c r="A387"/>
  <c r="A391"/>
  <c r="A395"/>
  <c r="A399"/>
  <c r="A403"/>
  <c r="A407"/>
  <c r="A411"/>
  <c r="A415"/>
  <c r="A419"/>
  <c r="A423"/>
  <c r="A427"/>
  <c r="A431"/>
  <c r="A435"/>
  <c r="A439"/>
  <c r="A443"/>
  <c r="A447"/>
  <c r="A451"/>
  <c r="A455"/>
  <c r="A459"/>
  <c r="A463"/>
  <c r="A467"/>
  <c r="A471"/>
  <c r="A479"/>
  <c r="A483"/>
  <c r="A487"/>
  <c r="A491"/>
  <c r="A495"/>
  <c r="A499"/>
  <c r="AC409" i="22"/>
  <c r="AH409" s="1"/>
  <c r="F409" i="27" s="1"/>
  <c r="Y409" i="22"/>
  <c r="AD409" s="1"/>
  <c r="B409" i="27" s="1"/>
  <c r="AB413" i="22"/>
  <c r="AG413" s="1"/>
  <c r="E413" i="27" s="1"/>
  <c r="AC413" i="22"/>
  <c r="AH413" s="1"/>
  <c r="F413" i="27" s="1"/>
  <c r="AC417" i="22"/>
  <c r="AH417" s="1"/>
  <c r="F417" i="27" s="1"/>
  <c r="Y417" i="22"/>
  <c r="AD417" s="1"/>
  <c r="B417" i="27" s="1"/>
  <c r="AC421" i="22"/>
  <c r="AH421" s="1"/>
  <c r="F421" i="27" s="1"/>
  <c r="Y421" i="22"/>
  <c r="AD421" s="1"/>
  <c r="B421" i="27" s="1"/>
  <c r="Z425" i="22"/>
  <c r="AE425" s="1"/>
  <c r="C425" i="27" s="1"/>
  <c r="AC427" i="22"/>
  <c r="AH427" s="1"/>
  <c r="F427" i="27" s="1"/>
  <c r="Y427" i="22"/>
  <c r="AD427" s="1"/>
  <c r="B427" i="27" s="1"/>
  <c r="Z429" i="22"/>
  <c r="AE429" s="1"/>
  <c r="C429" i="27" s="1"/>
  <c r="AC433" i="22"/>
  <c r="AH433" s="1"/>
  <c r="F433" i="27" s="1"/>
  <c r="Y433" i="22"/>
  <c r="AD433" s="1"/>
  <c r="B433" i="27" s="1"/>
  <c r="Z437" i="22"/>
  <c r="AE437" s="1"/>
  <c r="C437" i="27" s="1"/>
  <c r="AC441" i="22"/>
  <c r="AH441" s="1"/>
  <c r="F441" i="27" s="1"/>
  <c r="Y441" i="22"/>
  <c r="AD441" s="1"/>
  <c r="B441" i="27" s="1"/>
  <c r="AC445" i="22"/>
  <c r="AH445" s="1"/>
  <c r="F445" i="27" s="1"/>
  <c r="Y445" i="22"/>
  <c r="AD445" s="1"/>
  <c r="B445" i="27" s="1"/>
  <c r="Z449" i="22"/>
  <c r="AE449" s="1"/>
  <c r="C449" i="27" s="1"/>
  <c r="AC453" i="22"/>
  <c r="AH453" s="1"/>
  <c r="F453" i="27" s="1"/>
  <c r="Y453" i="22"/>
  <c r="AD453" s="1"/>
  <c r="B453" i="27" s="1"/>
  <c r="AC457" i="22"/>
  <c r="AH457" s="1"/>
  <c r="F457" i="27" s="1"/>
  <c r="Y457" i="22"/>
  <c r="AD457" s="1"/>
  <c r="B457" i="27" s="1"/>
  <c r="AC461" i="22"/>
  <c r="AH461" s="1"/>
  <c r="F461" i="27" s="1"/>
  <c r="Y461" i="22"/>
  <c r="AD461" s="1"/>
  <c r="B461" i="27" s="1"/>
  <c r="AC465" i="22"/>
  <c r="AH465" s="1"/>
  <c r="F465" i="27" s="1"/>
  <c r="Y465" i="22"/>
  <c r="AD465" s="1"/>
  <c r="B465" i="27" s="1"/>
  <c r="AC469" i="22"/>
  <c r="AH469" s="1"/>
  <c r="F469" i="27" s="1"/>
  <c r="Y469" i="22"/>
  <c r="AD469" s="1"/>
  <c r="B469" i="27" s="1"/>
  <c r="AA473" i="22"/>
  <c r="AF473" s="1"/>
  <c r="D473" i="27" s="1"/>
  <c r="Z475" i="22"/>
  <c r="AE475" s="1"/>
  <c r="C475" i="27" s="1"/>
  <c r="AC477" i="22"/>
  <c r="AH477" s="1"/>
  <c r="F477" i="27" s="1"/>
  <c r="Y477" i="22"/>
  <c r="AD477" s="1"/>
  <c r="B477" i="27" s="1"/>
  <c r="Z481" i="22"/>
  <c r="AE481" s="1"/>
  <c r="C481" i="27" s="1"/>
  <c r="AC485" i="22"/>
  <c r="AH485" s="1"/>
  <c r="F485" i="27" s="1"/>
  <c r="Y485" i="22"/>
  <c r="AD485" s="1"/>
  <c r="B485" i="27" s="1"/>
  <c r="AC487" i="22"/>
  <c r="AH487" s="1"/>
  <c r="F487" i="27" s="1"/>
  <c r="Y487" i="22"/>
  <c r="AD487" s="1"/>
  <c r="B487" i="27" s="1"/>
  <c r="Z489" i="22"/>
  <c r="AE489" s="1"/>
  <c r="C489" i="27" s="1"/>
  <c r="AC493" i="22"/>
  <c r="AH493" s="1"/>
  <c r="F493" i="27" s="1"/>
  <c r="Y493" i="22"/>
  <c r="AD493" s="1"/>
  <c r="B493" i="27" s="1"/>
  <c r="AC495" i="22"/>
  <c r="AH495" s="1"/>
  <c r="F495" i="27" s="1"/>
  <c r="Y495" i="22"/>
  <c r="AD495" s="1"/>
  <c r="B495" i="27" s="1"/>
  <c r="AC497" i="22"/>
  <c r="AH497" s="1"/>
  <c r="F497" i="27" s="1"/>
  <c r="Y497" i="22"/>
  <c r="AD497" s="1"/>
  <c r="B497" i="27" s="1"/>
  <c r="A409"/>
  <c r="A413"/>
  <c r="A417"/>
  <c r="A421"/>
  <c r="A425"/>
  <c r="A429"/>
  <c r="A433"/>
  <c r="A437"/>
  <c r="A441"/>
  <c r="A445"/>
  <c r="A449"/>
  <c r="A453"/>
  <c r="A457"/>
  <c r="A461"/>
  <c r="A465"/>
  <c r="A469"/>
  <c r="A473"/>
  <c r="A475"/>
  <c r="A477"/>
  <c r="A481"/>
  <c r="A485"/>
  <c r="A489"/>
  <c r="A493"/>
  <c r="A497"/>
  <c r="AC425" i="22"/>
  <c r="AH425" s="1"/>
  <c r="F425" i="27" s="1"/>
  <c r="Y425" i="22"/>
  <c r="AD425" s="1"/>
  <c r="B425" i="27" s="1"/>
  <c r="AC429" i="22"/>
  <c r="AH429" s="1"/>
  <c r="F429" i="27" s="1"/>
  <c r="Y429" i="22"/>
  <c r="AD429" s="1"/>
  <c r="B429" i="27" s="1"/>
  <c r="AC437" i="22"/>
  <c r="AH437" s="1"/>
  <c r="F437" i="27" s="1"/>
  <c r="Y437" i="22"/>
  <c r="AD437" s="1"/>
  <c r="B437" i="27" s="1"/>
  <c r="AC449" i="22"/>
  <c r="AH449" s="1"/>
  <c r="F449" i="27" s="1"/>
  <c r="Y449" i="22"/>
  <c r="AD449" s="1"/>
  <c r="B449" i="27" s="1"/>
  <c r="AA475" i="22"/>
  <c r="AF475" s="1"/>
  <c r="D475" i="27" s="1"/>
  <c r="AC481" i="22"/>
  <c r="AH481" s="1"/>
  <c r="F481" i="27" s="1"/>
  <c r="Y481" i="22"/>
  <c r="AD481" s="1"/>
  <c r="B481" i="27" s="1"/>
  <c r="AC489" i="22"/>
  <c r="AH489" s="1"/>
  <c r="F489" i="27" s="1"/>
  <c r="Y489" i="22"/>
  <c r="AD489" s="1"/>
  <c r="B489" i="27" s="1"/>
  <c r="Z2" i="22"/>
  <c r="AE2" s="1"/>
  <c r="C2" i="27" s="1"/>
  <c r="AA2" i="22"/>
  <c r="AF2" s="1"/>
  <c r="D2" i="27" s="1"/>
  <c r="AB2" i="22"/>
  <c r="AG2" s="1"/>
  <c r="E2" i="27" s="1"/>
  <c r="AC2" i="22"/>
  <c r="AH2" s="1"/>
  <c r="F2" i="27" s="1"/>
  <c r="Y2" i="22"/>
  <c r="AD2" s="1"/>
  <c r="B2" i="27" s="1"/>
  <c r="X2" i="22"/>
  <c r="V2"/>
  <c r="U2"/>
  <c r="T2"/>
  <c r="S3"/>
  <c r="O3"/>
  <c r="AI6" i="23"/>
  <c r="AI3"/>
  <c r="AH4"/>
  <c r="AH5" s="1"/>
  <c r="AH7"/>
  <c r="AH8" s="1"/>
  <c r="AH9" s="1"/>
  <c r="AH10" s="1"/>
  <c r="AG13"/>
  <c r="AG7"/>
  <c r="AH1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G4"/>
  <c r="AG5" s="1"/>
  <c r="B16" i="4"/>
  <c r="B26"/>
  <c r="L4" i="2"/>
  <c r="K5"/>
  <c r="K6"/>
  <c r="K8"/>
  <c r="L8"/>
  <c r="L9"/>
  <c r="K10"/>
  <c r="L10"/>
  <c r="K11"/>
  <c r="L11"/>
  <c r="K12"/>
  <c r="L12"/>
  <c r="K13"/>
  <c r="L13"/>
  <c r="K14"/>
  <c r="L14"/>
  <c r="K15"/>
  <c r="L15"/>
  <c r="K16"/>
  <c r="L16"/>
  <c r="K17"/>
  <c r="L17"/>
  <c r="K18"/>
  <c r="L18"/>
  <c r="K19"/>
  <c r="L19"/>
  <c r="K20"/>
  <c r="L20"/>
  <c r="K21"/>
  <c r="L21"/>
  <c r="K22"/>
  <c r="L22"/>
  <c r="K23"/>
  <c r="L23"/>
  <c r="K24"/>
  <c r="L24"/>
  <c r="K25"/>
  <c r="L25"/>
  <c r="K26"/>
  <c r="L26"/>
  <c r="K27"/>
  <c r="L27"/>
  <c r="K28"/>
  <c r="L28"/>
  <c r="K29"/>
  <c r="L29"/>
  <c r="K30"/>
  <c r="L30"/>
  <c r="K31"/>
  <c r="L31"/>
  <c r="K32"/>
  <c r="L32"/>
  <c r="K33"/>
  <c r="L33"/>
  <c r="K34"/>
  <c r="L34"/>
  <c r="K35"/>
  <c r="L35"/>
  <c r="K36"/>
  <c r="L36"/>
  <c r="K37"/>
  <c r="L37"/>
  <c r="K38"/>
  <c r="L38"/>
  <c r="K39"/>
  <c r="L39"/>
  <c r="K40"/>
  <c r="L40"/>
  <c r="K41"/>
  <c r="L41"/>
  <c r="K42"/>
  <c r="L42"/>
  <c r="K43"/>
  <c r="L43"/>
  <c r="K44"/>
  <c r="L44"/>
  <c r="K45"/>
  <c r="L45"/>
  <c r="K46"/>
  <c r="L46"/>
  <c r="K47"/>
  <c r="L47"/>
  <c r="K48"/>
  <c r="L48"/>
  <c r="K49"/>
  <c r="L49"/>
  <c r="K50"/>
  <c r="L50"/>
  <c r="K51"/>
  <c r="L51"/>
  <c r="K52"/>
  <c r="L52"/>
  <c r="K53"/>
  <c r="L53"/>
  <c r="K54"/>
  <c r="L54"/>
  <c r="K55"/>
  <c r="L55"/>
  <c r="K56"/>
  <c r="L56"/>
  <c r="K57"/>
  <c r="L57"/>
  <c r="K58"/>
  <c r="L58"/>
  <c r="K59"/>
  <c r="L59"/>
  <c r="K60"/>
  <c r="L60"/>
  <c r="K61"/>
  <c r="L61"/>
  <c r="K62"/>
  <c r="L62"/>
  <c r="K63"/>
  <c r="L63"/>
  <c r="K64"/>
  <c r="L64"/>
  <c r="K65"/>
  <c r="L65"/>
  <c r="K66"/>
  <c r="L66"/>
  <c r="K67"/>
  <c r="L67"/>
  <c r="K68"/>
  <c r="L68"/>
  <c r="K69"/>
  <c r="L69"/>
  <c r="K70"/>
  <c r="L70"/>
  <c r="K71"/>
  <c r="L71"/>
  <c r="K72"/>
  <c r="L72"/>
  <c r="K73"/>
  <c r="L73"/>
  <c r="K74"/>
  <c r="L74"/>
  <c r="K75"/>
  <c r="L75"/>
  <c r="K76"/>
  <c r="L76"/>
  <c r="K77"/>
  <c r="L77"/>
  <c r="K78"/>
  <c r="L78"/>
  <c r="K79"/>
  <c r="L79"/>
  <c r="K80"/>
  <c r="L80"/>
  <c r="K81"/>
  <c r="L81"/>
  <c r="K82"/>
  <c r="L82"/>
  <c r="K83"/>
  <c r="L83"/>
  <c r="K84"/>
  <c r="L84"/>
  <c r="K85"/>
  <c r="L85"/>
  <c r="K86"/>
  <c r="L86"/>
  <c r="K87"/>
  <c r="L87"/>
  <c r="K88"/>
  <c r="L88"/>
  <c r="K89"/>
  <c r="L89"/>
  <c r="K90"/>
  <c r="L90"/>
  <c r="K91"/>
  <c r="L91"/>
  <c r="K92"/>
  <c r="L92"/>
  <c r="K93"/>
  <c r="L93"/>
  <c r="K94"/>
  <c r="L94"/>
  <c r="K95"/>
  <c r="L95"/>
  <c r="K96"/>
  <c r="L96"/>
  <c r="K97"/>
  <c r="L97"/>
  <c r="K98"/>
  <c r="L98"/>
  <c r="K99"/>
  <c r="L99"/>
  <c r="K100"/>
  <c r="L100"/>
  <c r="K101"/>
  <c r="L101"/>
  <c r="K102"/>
  <c r="L102"/>
  <c r="K103"/>
  <c r="L103"/>
  <c r="K104"/>
  <c r="L104"/>
  <c r="K105"/>
  <c r="L105"/>
  <c r="K106"/>
  <c r="L106"/>
  <c r="K107"/>
  <c r="L107"/>
  <c r="K108"/>
  <c r="L108"/>
  <c r="K109"/>
  <c r="L109"/>
  <c r="K110"/>
  <c r="L110"/>
  <c r="K111"/>
  <c r="L111"/>
  <c r="K112"/>
  <c r="L112"/>
  <c r="K113"/>
  <c r="L113"/>
  <c r="K114"/>
  <c r="L114"/>
  <c r="K115"/>
  <c r="L115"/>
  <c r="K116"/>
  <c r="L116"/>
  <c r="K117"/>
  <c r="L117"/>
  <c r="K118"/>
  <c r="L118"/>
  <c r="K119"/>
  <c r="L119"/>
  <c r="K120"/>
  <c r="L120"/>
  <c r="K121"/>
  <c r="L121"/>
  <c r="K122"/>
  <c r="L122"/>
  <c r="K123"/>
  <c r="L123"/>
  <c r="K124"/>
  <c r="L124"/>
  <c r="K125"/>
  <c r="L125"/>
  <c r="K126"/>
  <c r="L126"/>
  <c r="K127"/>
  <c r="L127"/>
  <c r="K128"/>
  <c r="L128"/>
  <c r="K129"/>
  <c r="L129"/>
  <c r="K130"/>
  <c r="L130"/>
  <c r="K131"/>
  <c r="L131"/>
  <c r="K132"/>
  <c r="L132"/>
  <c r="K133"/>
  <c r="L133"/>
  <c r="K134"/>
  <c r="L134"/>
  <c r="K135"/>
  <c r="L135"/>
  <c r="K136"/>
  <c r="L136"/>
  <c r="K137"/>
  <c r="L137"/>
  <c r="K138"/>
  <c r="L138"/>
  <c r="K139"/>
  <c r="L139"/>
  <c r="K140"/>
  <c r="L140"/>
  <c r="K141"/>
  <c r="L141"/>
  <c r="K142"/>
  <c r="L142"/>
  <c r="K143"/>
  <c r="L143"/>
  <c r="K144"/>
  <c r="L144"/>
  <c r="K145"/>
  <c r="L145"/>
  <c r="K146"/>
  <c r="L146"/>
  <c r="K147"/>
  <c r="L147"/>
  <c r="K148"/>
  <c r="L148"/>
  <c r="K149"/>
  <c r="L149"/>
  <c r="K150"/>
  <c r="L150"/>
  <c r="K151"/>
  <c r="L151"/>
  <c r="K152"/>
  <c r="L152"/>
  <c r="K153"/>
  <c r="L153"/>
  <c r="K154"/>
  <c r="L154"/>
  <c r="K155"/>
  <c r="L155"/>
  <c r="K156"/>
  <c r="L156"/>
  <c r="K157"/>
  <c r="L157"/>
  <c r="K158"/>
  <c r="L158"/>
  <c r="K159"/>
  <c r="L159"/>
  <c r="K160"/>
  <c r="L160"/>
  <c r="K161"/>
  <c r="L161"/>
  <c r="K162"/>
  <c r="L162"/>
  <c r="K163"/>
  <c r="L163"/>
  <c r="K164"/>
  <c r="L164"/>
  <c r="K165"/>
  <c r="L165"/>
  <c r="K166"/>
  <c r="L166"/>
  <c r="K167"/>
  <c r="L167"/>
  <c r="K168"/>
  <c r="L168"/>
  <c r="K169"/>
  <c r="L169"/>
  <c r="K170"/>
  <c r="L170"/>
  <c r="K171"/>
  <c r="L171"/>
  <c r="K172"/>
  <c r="L172"/>
  <c r="K173"/>
  <c r="L173"/>
  <c r="K174"/>
  <c r="L174"/>
  <c r="K175"/>
  <c r="L175"/>
  <c r="K176"/>
  <c r="L176"/>
  <c r="K177"/>
  <c r="L177"/>
  <c r="K178"/>
  <c r="L178"/>
  <c r="K179"/>
  <c r="L179"/>
  <c r="K180"/>
  <c r="L180"/>
  <c r="K181"/>
  <c r="L181"/>
  <c r="K182"/>
  <c r="L182"/>
  <c r="K183"/>
  <c r="L183"/>
  <c r="K184"/>
  <c r="L184"/>
  <c r="K185"/>
  <c r="L185"/>
  <c r="K186"/>
  <c r="L186"/>
  <c r="K187"/>
  <c r="L187"/>
  <c r="K188"/>
  <c r="L188"/>
  <c r="K189"/>
  <c r="L189"/>
  <c r="K190"/>
  <c r="L190"/>
  <c r="K191"/>
  <c r="L191"/>
  <c r="K192"/>
  <c r="L192"/>
  <c r="K193"/>
  <c r="L193"/>
  <c r="K194"/>
  <c r="L194"/>
  <c r="K195"/>
  <c r="L195"/>
  <c r="K196"/>
  <c r="L196"/>
  <c r="K197"/>
  <c r="L197"/>
  <c r="K198"/>
  <c r="L198"/>
  <c r="K199"/>
  <c r="L199"/>
  <c r="K200"/>
  <c r="L200"/>
  <c r="K201"/>
  <c r="L201"/>
  <c r="K202"/>
  <c r="L202"/>
  <c r="K203"/>
  <c r="L203"/>
  <c r="K204"/>
  <c r="L204"/>
  <c r="K205"/>
  <c r="L205"/>
  <c r="K206"/>
  <c r="L206"/>
  <c r="K207"/>
  <c r="L207"/>
  <c r="K208"/>
  <c r="L208"/>
  <c r="K209"/>
  <c r="L209"/>
  <c r="K210"/>
  <c r="L210"/>
  <c r="K211"/>
  <c r="L211"/>
  <c r="K212"/>
  <c r="L212"/>
  <c r="K213"/>
  <c r="L213"/>
  <c r="K214"/>
  <c r="L214"/>
  <c r="K215"/>
  <c r="L215"/>
  <c r="K216"/>
  <c r="L216"/>
  <c r="K217"/>
  <c r="L217"/>
  <c r="K218"/>
  <c r="L218"/>
  <c r="K219"/>
  <c r="L219"/>
  <c r="K220"/>
  <c r="L220"/>
  <c r="K221"/>
  <c r="L221"/>
  <c r="K222"/>
  <c r="L222"/>
  <c r="K223"/>
  <c r="L223"/>
  <c r="K224"/>
  <c r="L224"/>
  <c r="K225"/>
  <c r="L225"/>
  <c r="K226"/>
  <c r="L226"/>
  <c r="K227"/>
  <c r="L227"/>
  <c r="K228"/>
  <c r="L228"/>
  <c r="K229"/>
  <c r="L229"/>
  <c r="K230"/>
  <c r="L230"/>
  <c r="K231"/>
  <c r="L231"/>
  <c r="K232"/>
  <c r="L232"/>
  <c r="K233"/>
  <c r="L233"/>
  <c r="K234"/>
  <c r="L234"/>
  <c r="K235"/>
  <c r="L235"/>
  <c r="K236"/>
  <c r="L236"/>
  <c r="K237"/>
  <c r="L237"/>
  <c r="K238"/>
  <c r="L238"/>
  <c r="K239"/>
  <c r="L239"/>
  <c r="K240"/>
  <c r="L240"/>
  <c r="K241"/>
  <c r="L241"/>
  <c r="K242"/>
  <c r="L242"/>
  <c r="K243"/>
  <c r="L243"/>
  <c r="K244"/>
  <c r="L244"/>
  <c r="K245"/>
  <c r="L245"/>
  <c r="K246"/>
  <c r="L246"/>
  <c r="K247"/>
  <c r="L247"/>
  <c r="K248"/>
  <c r="L248"/>
  <c r="K249"/>
  <c r="L249"/>
  <c r="K250"/>
  <c r="L250"/>
  <c r="K251"/>
  <c r="L251"/>
  <c r="K252"/>
  <c r="L252"/>
  <c r="K253"/>
  <c r="L253"/>
  <c r="K254"/>
  <c r="L254"/>
  <c r="K255"/>
  <c r="L255"/>
  <c r="K256"/>
  <c r="L256"/>
  <c r="K257"/>
  <c r="L257"/>
  <c r="K258"/>
  <c r="L258"/>
  <c r="K259"/>
  <c r="L259"/>
  <c r="K260"/>
  <c r="L260"/>
  <c r="K261"/>
  <c r="L261"/>
  <c r="K262"/>
  <c r="L262"/>
  <c r="K263"/>
  <c r="L263"/>
  <c r="K264"/>
  <c r="L264"/>
  <c r="K265"/>
  <c r="L265"/>
  <c r="K266"/>
  <c r="L266"/>
  <c r="K267"/>
  <c r="L267"/>
  <c r="K268"/>
  <c r="L268"/>
  <c r="K269"/>
  <c r="L269"/>
  <c r="K270"/>
  <c r="L270"/>
  <c r="K271"/>
  <c r="L271"/>
  <c r="K272"/>
  <c r="L272"/>
  <c r="K273"/>
  <c r="L273"/>
  <c r="K274"/>
  <c r="L274"/>
  <c r="K275"/>
  <c r="L275"/>
  <c r="K276"/>
  <c r="L276"/>
  <c r="K277"/>
  <c r="L277"/>
  <c r="K278"/>
  <c r="L278"/>
  <c r="K279"/>
  <c r="L279"/>
  <c r="K280"/>
  <c r="L280"/>
  <c r="K281"/>
  <c r="L281"/>
  <c r="K282"/>
  <c r="L282"/>
  <c r="K283"/>
  <c r="L283"/>
  <c r="K284"/>
  <c r="L284"/>
  <c r="K285"/>
  <c r="L285"/>
  <c r="K286"/>
  <c r="L286"/>
  <c r="K287"/>
  <c r="L287"/>
  <c r="K288"/>
  <c r="L288"/>
  <c r="K289"/>
  <c r="L289"/>
  <c r="K290"/>
  <c r="L290"/>
  <c r="K291"/>
  <c r="L291"/>
  <c r="K292"/>
  <c r="L292"/>
  <c r="K293"/>
  <c r="L293"/>
  <c r="K294"/>
  <c r="L294"/>
  <c r="K295"/>
  <c r="L295"/>
  <c r="K296"/>
  <c r="L296"/>
  <c r="K297"/>
  <c r="L297"/>
  <c r="K298"/>
  <c r="L298"/>
  <c r="K299"/>
  <c r="L299"/>
  <c r="K300"/>
  <c r="L300"/>
  <c r="K301"/>
  <c r="L301"/>
  <c r="K302"/>
  <c r="L302"/>
  <c r="K303"/>
  <c r="L303"/>
  <c r="K304"/>
  <c r="L304"/>
  <c r="K305"/>
  <c r="L305"/>
  <c r="K306"/>
  <c r="L306"/>
  <c r="K307"/>
  <c r="L307"/>
  <c r="K308"/>
  <c r="L308"/>
  <c r="K309"/>
  <c r="L309"/>
  <c r="K310"/>
  <c r="L310"/>
  <c r="K311"/>
  <c r="L311"/>
  <c r="K312"/>
  <c r="L312"/>
  <c r="K313"/>
  <c r="L313"/>
  <c r="K314"/>
  <c r="L314"/>
  <c r="K315"/>
  <c r="L315"/>
  <c r="K316"/>
  <c r="L316"/>
  <c r="K317"/>
  <c r="L317"/>
  <c r="K318"/>
  <c r="L318"/>
  <c r="K319"/>
  <c r="L319"/>
  <c r="K320"/>
  <c r="L320"/>
  <c r="K321"/>
  <c r="L321"/>
  <c r="K322"/>
  <c r="L322"/>
  <c r="K323"/>
  <c r="L323"/>
  <c r="K324"/>
  <c r="L324"/>
  <c r="K325"/>
  <c r="L325"/>
  <c r="K326"/>
  <c r="L326"/>
  <c r="K327"/>
  <c r="L327"/>
  <c r="K328"/>
  <c r="L328"/>
  <c r="K329"/>
  <c r="L329"/>
  <c r="K330"/>
  <c r="L330"/>
  <c r="K331"/>
  <c r="L331"/>
  <c r="K332"/>
  <c r="L332"/>
  <c r="K333"/>
  <c r="L333"/>
  <c r="K334"/>
  <c r="L334"/>
  <c r="K335"/>
  <c r="L335"/>
  <c r="K336"/>
  <c r="L336"/>
  <c r="K337"/>
  <c r="L337"/>
  <c r="K338"/>
  <c r="L338"/>
  <c r="K339"/>
  <c r="L339"/>
  <c r="K340"/>
  <c r="L340"/>
  <c r="K341"/>
  <c r="L341"/>
  <c r="K342"/>
  <c r="L342"/>
  <c r="K343"/>
  <c r="L343"/>
  <c r="K344"/>
  <c r="L344"/>
  <c r="K345"/>
  <c r="L345"/>
  <c r="K346"/>
  <c r="L346"/>
  <c r="K347"/>
  <c r="L347"/>
  <c r="K348"/>
  <c r="L348"/>
  <c r="K349"/>
  <c r="L349"/>
  <c r="K350"/>
  <c r="L350"/>
  <c r="K351"/>
  <c r="L351"/>
  <c r="K352"/>
  <c r="L352"/>
  <c r="K353"/>
  <c r="L353"/>
  <c r="K354"/>
  <c r="L354"/>
  <c r="K355"/>
  <c r="L355"/>
  <c r="K356"/>
  <c r="L356"/>
  <c r="K357"/>
  <c r="L357"/>
  <c r="K358"/>
  <c r="L358"/>
  <c r="K359"/>
  <c r="L359"/>
  <c r="K360"/>
  <c r="L360"/>
  <c r="K361"/>
  <c r="L361"/>
  <c r="K362"/>
  <c r="L362"/>
  <c r="K363"/>
  <c r="L363"/>
  <c r="K364"/>
  <c r="L364"/>
  <c r="K365"/>
  <c r="L365"/>
  <c r="K366"/>
  <c r="L366"/>
  <c r="K367"/>
  <c r="L367"/>
  <c r="K368"/>
  <c r="L368"/>
  <c r="K369"/>
  <c r="L369"/>
  <c r="K370"/>
  <c r="L370"/>
  <c r="K371"/>
  <c r="L371"/>
  <c r="K372"/>
  <c r="L372"/>
  <c r="K373"/>
  <c r="L373"/>
  <c r="K374"/>
  <c r="L374"/>
  <c r="K375"/>
  <c r="L375"/>
  <c r="K376"/>
  <c r="L376"/>
  <c r="K377"/>
  <c r="L377"/>
  <c r="K378"/>
  <c r="L378"/>
  <c r="K379"/>
  <c r="L379"/>
  <c r="K380"/>
  <c r="L380"/>
  <c r="K381"/>
  <c r="L381"/>
  <c r="K382"/>
  <c r="L382"/>
  <c r="K383"/>
  <c r="L383"/>
  <c r="K384"/>
  <c r="L384"/>
  <c r="K385"/>
  <c r="L385"/>
  <c r="K386"/>
  <c r="L386"/>
  <c r="K387"/>
  <c r="L387"/>
  <c r="K388"/>
  <c r="L388"/>
  <c r="K389"/>
  <c r="L389"/>
  <c r="K390"/>
  <c r="L390"/>
  <c r="K391"/>
  <c r="L391"/>
  <c r="K392"/>
  <c r="L392"/>
  <c r="K393"/>
  <c r="L393"/>
  <c r="K394"/>
  <c r="L394"/>
  <c r="K395"/>
  <c r="L395"/>
  <c r="K396"/>
  <c r="L396"/>
  <c r="K397"/>
  <c r="L397"/>
  <c r="K398"/>
  <c r="L398"/>
  <c r="K399"/>
  <c r="L399"/>
  <c r="K400"/>
  <c r="L400"/>
  <c r="K401"/>
  <c r="L401"/>
  <c r="K402"/>
  <c r="L402"/>
  <c r="K403"/>
  <c r="L403"/>
  <c r="K404"/>
  <c r="L404"/>
  <c r="K405"/>
  <c r="L405"/>
  <c r="K406"/>
  <c r="L406"/>
  <c r="K407"/>
  <c r="L407"/>
  <c r="K408"/>
  <c r="L408"/>
  <c r="K409"/>
  <c r="L409"/>
  <c r="K410"/>
  <c r="L410"/>
  <c r="K411"/>
  <c r="L411"/>
  <c r="K412"/>
  <c r="L412"/>
  <c r="K413"/>
  <c r="L413"/>
  <c r="K414"/>
  <c r="L414"/>
  <c r="K415"/>
  <c r="L415"/>
  <c r="K416"/>
  <c r="L416"/>
  <c r="K417"/>
  <c r="L417"/>
  <c r="K418"/>
  <c r="L418"/>
  <c r="K419"/>
  <c r="L419"/>
  <c r="K420"/>
  <c r="L420"/>
  <c r="K421"/>
  <c r="L421"/>
  <c r="K422"/>
  <c r="L422"/>
  <c r="K423"/>
  <c r="L423"/>
  <c r="K424"/>
  <c r="L424"/>
  <c r="K425"/>
  <c r="L425"/>
  <c r="K426"/>
  <c r="L426"/>
  <c r="K427"/>
  <c r="L427"/>
  <c r="K428"/>
  <c r="L428"/>
  <c r="K429"/>
  <c r="L429"/>
  <c r="K430"/>
  <c r="L430"/>
  <c r="K431"/>
  <c r="L431"/>
  <c r="K432"/>
  <c r="L432"/>
  <c r="K433"/>
  <c r="L433"/>
  <c r="K434"/>
  <c r="L434"/>
  <c r="K435"/>
  <c r="L435"/>
  <c r="K436"/>
  <c r="L436"/>
  <c r="K437"/>
  <c r="L437"/>
  <c r="K438"/>
  <c r="L438"/>
  <c r="K439"/>
  <c r="L439"/>
  <c r="K440"/>
  <c r="L440"/>
  <c r="K441"/>
  <c r="L441"/>
  <c r="K442"/>
  <c r="L442"/>
  <c r="K443"/>
  <c r="L443"/>
  <c r="K444"/>
  <c r="L444"/>
  <c r="K445"/>
  <c r="L445"/>
  <c r="K446"/>
  <c r="L446"/>
  <c r="K447"/>
  <c r="L447"/>
  <c r="K448"/>
  <c r="L448"/>
  <c r="K449"/>
  <c r="L449"/>
  <c r="K450"/>
  <c r="L450"/>
  <c r="K451"/>
  <c r="L451"/>
  <c r="K452"/>
  <c r="L452"/>
  <c r="K453"/>
  <c r="L453"/>
  <c r="K454"/>
  <c r="L454"/>
  <c r="K455"/>
  <c r="L455"/>
  <c r="K456"/>
  <c r="L456"/>
  <c r="K457"/>
  <c r="L457"/>
  <c r="K458"/>
  <c r="L458"/>
  <c r="K459"/>
  <c r="L459"/>
  <c r="K460"/>
  <c r="L460"/>
  <c r="K461"/>
  <c r="L461"/>
  <c r="K462"/>
  <c r="L462"/>
  <c r="K463"/>
  <c r="L463"/>
  <c r="K464"/>
  <c r="L464"/>
  <c r="K465"/>
  <c r="L465"/>
  <c r="K466"/>
  <c r="L466"/>
  <c r="K467"/>
  <c r="L467"/>
  <c r="K468"/>
  <c r="L468"/>
  <c r="K469"/>
  <c r="L469"/>
  <c r="K470"/>
  <c r="L470"/>
  <c r="K471"/>
  <c r="L471"/>
  <c r="K472"/>
  <c r="L472"/>
  <c r="K473"/>
  <c r="L473"/>
  <c r="K474"/>
  <c r="L474"/>
  <c r="K475"/>
  <c r="L475"/>
  <c r="K476"/>
  <c r="L476"/>
  <c r="K477"/>
  <c r="L477"/>
  <c r="K478"/>
  <c r="L478"/>
  <c r="K479"/>
  <c r="L479"/>
  <c r="K480"/>
  <c r="L480"/>
  <c r="K481"/>
  <c r="L481"/>
  <c r="K482"/>
  <c r="L482"/>
  <c r="K483"/>
  <c r="L483"/>
  <c r="K484"/>
  <c r="L484"/>
  <c r="K485"/>
  <c r="L485"/>
  <c r="K486"/>
  <c r="L486"/>
  <c r="K487"/>
  <c r="L487"/>
  <c r="K488"/>
  <c r="L488"/>
  <c r="K489"/>
  <c r="L489"/>
  <c r="K490"/>
  <c r="L490"/>
  <c r="K491"/>
  <c r="L491"/>
  <c r="K492"/>
  <c r="L492"/>
  <c r="K493"/>
  <c r="L493"/>
  <c r="K494"/>
  <c r="L494"/>
  <c r="K495"/>
  <c r="L495"/>
  <c r="K496"/>
  <c r="L496"/>
  <c r="K497"/>
  <c r="L497"/>
  <c r="K498"/>
  <c r="L498"/>
  <c r="K499"/>
  <c r="L499"/>
  <c r="K500"/>
  <c r="L500"/>
  <c r="K501"/>
  <c r="L501"/>
  <c r="K502"/>
  <c r="L502"/>
  <c r="K503"/>
  <c r="L503"/>
  <c r="K504"/>
  <c r="L504"/>
  <c r="K505"/>
  <c r="L505"/>
  <c r="K506"/>
  <c r="L506"/>
  <c r="K507"/>
  <c r="L507"/>
  <c r="K508"/>
  <c r="L508"/>
  <c r="K509"/>
  <c r="L509"/>
  <c r="K510"/>
  <c r="L510"/>
  <c r="K511"/>
  <c r="L511"/>
  <c r="K512"/>
  <c r="L512"/>
  <c r="K513"/>
  <c r="L513"/>
  <c r="K514"/>
  <c r="L514"/>
  <c r="K515"/>
  <c r="L515"/>
  <c r="K516"/>
  <c r="L516"/>
  <c r="K517"/>
  <c r="L517"/>
  <c r="K518"/>
  <c r="L518"/>
  <c r="K519"/>
  <c r="L519"/>
  <c r="K520"/>
  <c r="L520"/>
  <c r="K521"/>
  <c r="L521"/>
  <c r="K522"/>
  <c r="L522"/>
  <c r="K523"/>
  <c r="L523"/>
  <c r="K524"/>
  <c r="L524"/>
  <c r="K525"/>
  <c r="L525"/>
  <c r="K526"/>
  <c r="L526"/>
  <c r="K527"/>
  <c r="L527"/>
  <c r="K528"/>
  <c r="L528"/>
  <c r="K529"/>
  <c r="L529"/>
  <c r="K530"/>
  <c r="L530"/>
  <c r="K531"/>
  <c r="L531"/>
  <c r="K532"/>
  <c r="L532"/>
  <c r="K533"/>
  <c r="L533"/>
  <c r="K534"/>
  <c r="L534"/>
  <c r="K535"/>
  <c r="L535"/>
  <c r="K536"/>
  <c r="L536"/>
  <c r="K537"/>
  <c r="L537"/>
  <c r="K538"/>
  <c r="L538"/>
  <c r="K539"/>
  <c r="L539"/>
  <c r="K540"/>
  <c r="L540"/>
  <c r="K541"/>
  <c r="L541"/>
  <c r="K542"/>
  <c r="L542"/>
  <c r="K543"/>
  <c r="L543"/>
  <c r="K544"/>
  <c r="L544"/>
  <c r="K545"/>
  <c r="L545"/>
  <c r="K546"/>
  <c r="L546"/>
  <c r="K547"/>
  <c r="L547"/>
  <c r="K548"/>
  <c r="L548"/>
  <c r="K549"/>
  <c r="L549"/>
  <c r="K550"/>
  <c r="L550"/>
  <c r="K551"/>
  <c r="L551"/>
  <c r="K552"/>
  <c r="L552"/>
  <c r="K553"/>
  <c r="L553"/>
  <c r="K554"/>
  <c r="L554"/>
  <c r="K555"/>
  <c r="L555"/>
  <c r="K556"/>
  <c r="L556"/>
  <c r="K557"/>
  <c r="L557"/>
  <c r="K558"/>
  <c r="L558"/>
  <c r="K559"/>
  <c r="L559"/>
  <c r="K560"/>
  <c r="L560"/>
  <c r="K561"/>
  <c r="L561"/>
  <c r="K562"/>
  <c r="L562"/>
  <c r="K563"/>
  <c r="L563"/>
  <c r="K564"/>
  <c r="L564"/>
  <c r="K565"/>
  <c r="L565"/>
  <c r="K566"/>
  <c r="L566"/>
  <c r="K567"/>
  <c r="L567"/>
  <c r="K568"/>
  <c r="L568"/>
  <c r="K569"/>
  <c r="L569"/>
  <c r="K570"/>
  <c r="L570"/>
  <c r="K571"/>
  <c r="L571"/>
  <c r="K572"/>
  <c r="L572"/>
  <c r="K573"/>
  <c r="L573"/>
  <c r="K574"/>
  <c r="L574"/>
  <c r="K575"/>
  <c r="L575"/>
  <c r="K576"/>
  <c r="L576"/>
  <c r="K577"/>
  <c r="L577"/>
  <c r="K578"/>
  <c r="L578"/>
  <c r="K579"/>
  <c r="L579"/>
  <c r="K580"/>
  <c r="L580"/>
  <c r="K581"/>
  <c r="L581"/>
  <c r="K582"/>
  <c r="L582"/>
  <c r="K583"/>
  <c r="L583"/>
  <c r="K584"/>
  <c r="L584"/>
  <c r="K585"/>
  <c r="L585"/>
  <c r="K586"/>
  <c r="L586"/>
  <c r="K587"/>
  <c r="L587"/>
  <c r="K588"/>
  <c r="L588"/>
  <c r="K589"/>
  <c r="L589"/>
  <c r="K590"/>
  <c r="L590"/>
  <c r="K591"/>
  <c r="L591"/>
  <c r="K592"/>
  <c r="L592"/>
  <c r="K593"/>
  <c r="L593"/>
  <c r="K594"/>
  <c r="L594"/>
  <c r="K595"/>
  <c r="L595"/>
  <c r="K596"/>
  <c r="L596"/>
  <c r="K597"/>
  <c r="L597"/>
  <c r="K598"/>
  <c r="L598"/>
  <c r="K599"/>
  <c r="L599"/>
  <c r="K600"/>
  <c r="L600"/>
  <c r="K601"/>
  <c r="L601"/>
  <c r="K602"/>
  <c r="L602"/>
  <c r="K603"/>
  <c r="L603"/>
  <c r="K604"/>
  <c r="L604"/>
  <c r="K605"/>
  <c r="L605"/>
  <c r="K606"/>
  <c r="L606"/>
  <c r="K607"/>
  <c r="L607"/>
  <c r="K608"/>
  <c r="L608"/>
  <c r="K609"/>
  <c r="L609"/>
  <c r="K610"/>
  <c r="L610"/>
  <c r="K611"/>
  <c r="L611"/>
  <c r="K612"/>
  <c r="L612"/>
  <c r="K613"/>
  <c r="L613"/>
  <c r="K614"/>
  <c r="L614"/>
  <c r="K615"/>
  <c r="L615"/>
  <c r="K616"/>
  <c r="L616"/>
  <c r="K617"/>
  <c r="L617"/>
  <c r="K618"/>
  <c r="L618"/>
  <c r="K619"/>
  <c r="L619"/>
  <c r="K620"/>
  <c r="L620"/>
  <c r="K621"/>
  <c r="L621"/>
  <c r="K622"/>
  <c r="L622"/>
  <c r="K623"/>
  <c r="L623"/>
  <c r="K624"/>
  <c r="L624"/>
  <c r="K625"/>
  <c r="L625"/>
  <c r="K626"/>
  <c r="L626"/>
  <c r="K627"/>
  <c r="L627"/>
  <c r="K628"/>
  <c r="L628"/>
  <c r="K629"/>
  <c r="L629"/>
  <c r="K630"/>
  <c r="L630"/>
  <c r="K631"/>
  <c r="L631"/>
  <c r="K632"/>
  <c r="L632"/>
  <c r="K633"/>
  <c r="L633"/>
  <c r="K634"/>
  <c r="L634"/>
  <c r="K635"/>
  <c r="L635"/>
  <c r="K636"/>
  <c r="L636"/>
  <c r="K637"/>
  <c r="L637"/>
  <c r="K638"/>
  <c r="L638"/>
  <c r="K639"/>
  <c r="L639"/>
  <c r="K640"/>
  <c r="L640"/>
  <c r="K641"/>
  <c r="L641"/>
  <c r="K642"/>
  <c r="L642"/>
  <c r="K643"/>
  <c r="L643"/>
  <c r="K644"/>
  <c r="L644"/>
  <c r="K645"/>
  <c r="L645"/>
  <c r="K646"/>
  <c r="L646"/>
  <c r="K647"/>
  <c r="L647"/>
  <c r="K648"/>
  <c r="L648"/>
  <c r="K649"/>
  <c r="L649"/>
  <c r="K650"/>
  <c r="L650"/>
  <c r="K651"/>
  <c r="L651"/>
  <c r="K652"/>
  <c r="L652"/>
  <c r="K653"/>
  <c r="L653"/>
  <c r="K654"/>
  <c r="L654"/>
  <c r="K655"/>
  <c r="L655"/>
  <c r="K656"/>
  <c r="L656"/>
  <c r="K657"/>
  <c r="L657"/>
  <c r="K658"/>
  <c r="L658"/>
  <c r="K659"/>
  <c r="L659"/>
  <c r="K660"/>
  <c r="L660"/>
  <c r="K661"/>
  <c r="L661"/>
  <c r="K662"/>
  <c r="L662"/>
  <c r="K663"/>
  <c r="L663"/>
  <c r="K664"/>
  <c r="L664"/>
  <c r="K665"/>
  <c r="L665"/>
  <c r="K666"/>
  <c r="L666"/>
  <c r="K667"/>
  <c r="L667"/>
  <c r="K668"/>
  <c r="L668"/>
  <c r="K669"/>
  <c r="L669"/>
  <c r="K670"/>
  <c r="L670"/>
  <c r="K671"/>
  <c r="L671"/>
  <c r="K672"/>
  <c r="L672"/>
  <c r="K673"/>
  <c r="L673"/>
  <c r="K674"/>
  <c r="L674"/>
  <c r="K675"/>
  <c r="L675"/>
  <c r="K676"/>
  <c r="L676"/>
  <c r="K677"/>
  <c r="L677"/>
  <c r="K678"/>
  <c r="L678"/>
  <c r="K679"/>
  <c r="L679"/>
  <c r="K680"/>
  <c r="L680"/>
  <c r="K681"/>
  <c r="L681"/>
  <c r="K682"/>
  <c r="L682"/>
  <c r="K683"/>
  <c r="L683"/>
  <c r="K684"/>
  <c r="L684"/>
  <c r="K685"/>
  <c r="L685"/>
  <c r="K686"/>
  <c r="L686"/>
  <c r="K687"/>
  <c r="L687"/>
  <c r="K688"/>
  <c r="L688"/>
  <c r="K689"/>
  <c r="L689"/>
  <c r="K690"/>
  <c r="L690"/>
  <c r="K691"/>
  <c r="L691"/>
  <c r="K692"/>
  <c r="L692"/>
  <c r="K693"/>
  <c r="L693"/>
  <c r="K694"/>
  <c r="L694"/>
  <c r="K695"/>
  <c r="L695"/>
  <c r="K696"/>
  <c r="L696"/>
  <c r="K697"/>
  <c r="L697"/>
  <c r="K698"/>
  <c r="L698"/>
  <c r="K699"/>
  <c r="L699"/>
  <c r="K700"/>
  <c r="L700"/>
  <c r="K701"/>
  <c r="L701"/>
  <c r="K702"/>
  <c r="L702"/>
  <c r="K703"/>
  <c r="L703"/>
  <c r="K704"/>
  <c r="L704"/>
  <c r="K705"/>
  <c r="L705"/>
  <c r="K706"/>
  <c r="L706"/>
  <c r="K707"/>
  <c r="L707"/>
  <c r="K708"/>
  <c r="L708"/>
  <c r="K709"/>
  <c r="L709"/>
  <c r="K710"/>
  <c r="L710"/>
  <c r="K711"/>
  <c r="L711"/>
  <c r="K712"/>
  <c r="L712"/>
  <c r="K713"/>
  <c r="L713"/>
  <c r="K714"/>
  <c r="L714"/>
  <c r="K715"/>
  <c r="L715"/>
  <c r="K716"/>
  <c r="L716"/>
  <c r="K717"/>
  <c r="L717"/>
  <c r="K718"/>
  <c r="L718"/>
  <c r="K719"/>
  <c r="L719"/>
  <c r="K720"/>
  <c r="L720"/>
  <c r="K721"/>
  <c r="L721"/>
  <c r="K722"/>
  <c r="L722"/>
  <c r="K723"/>
  <c r="L723"/>
  <c r="K724"/>
  <c r="L724"/>
  <c r="K725"/>
  <c r="L725"/>
  <c r="K726"/>
  <c r="L726"/>
  <c r="K727"/>
  <c r="L727"/>
  <c r="K728"/>
  <c r="L728"/>
  <c r="K729"/>
  <c r="L729"/>
  <c r="K730"/>
  <c r="L730"/>
  <c r="K731"/>
  <c r="L731"/>
  <c r="K732"/>
  <c r="L732"/>
  <c r="K733"/>
  <c r="L733"/>
  <c r="K734"/>
  <c r="L734"/>
  <c r="K735"/>
  <c r="L735"/>
  <c r="K736"/>
  <c r="L736"/>
  <c r="K737"/>
  <c r="L737"/>
  <c r="K738"/>
  <c r="L738"/>
  <c r="K739"/>
  <c r="L739"/>
  <c r="K740"/>
  <c r="L740"/>
  <c r="K741"/>
  <c r="L741"/>
  <c r="K742"/>
  <c r="L742"/>
  <c r="K743"/>
  <c r="L743"/>
  <c r="K744"/>
  <c r="L744"/>
  <c r="K745"/>
  <c r="L745"/>
  <c r="K746"/>
  <c r="L746"/>
  <c r="K747"/>
  <c r="L747"/>
  <c r="K748"/>
  <c r="L748"/>
  <c r="K749"/>
  <c r="L749"/>
  <c r="K750"/>
  <c r="L750"/>
  <c r="K751"/>
  <c r="L751"/>
  <c r="K752"/>
  <c r="L752"/>
  <c r="K753"/>
  <c r="L753"/>
  <c r="K754"/>
  <c r="L754"/>
  <c r="K755"/>
  <c r="L755"/>
  <c r="K756"/>
  <c r="L756"/>
  <c r="K757"/>
  <c r="L757"/>
  <c r="K758"/>
  <c r="L758"/>
  <c r="K759"/>
  <c r="L759"/>
  <c r="K760"/>
  <c r="L760"/>
  <c r="K761"/>
  <c r="L761"/>
  <c r="K762"/>
  <c r="L762"/>
  <c r="K763"/>
  <c r="L763"/>
  <c r="K764"/>
  <c r="L764"/>
  <c r="K765"/>
  <c r="L765"/>
  <c r="K766"/>
  <c r="L766"/>
  <c r="K767"/>
  <c r="L767"/>
  <c r="K768"/>
  <c r="L768"/>
  <c r="K769"/>
  <c r="L769"/>
  <c r="K770"/>
  <c r="L770"/>
  <c r="K771"/>
  <c r="L771"/>
  <c r="K772"/>
  <c r="L772"/>
  <c r="K773"/>
  <c r="L773"/>
  <c r="K774"/>
  <c r="L774"/>
  <c r="K775"/>
  <c r="L775"/>
  <c r="K776"/>
  <c r="L776"/>
  <c r="K777"/>
  <c r="L777"/>
  <c r="K778"/>
  <c r="L778"/>
  <c r="K779"/>
  <c r="L779"/>
  <c r="K780"/>
  <c r="L780"/>
  <c r="K781"/>
  <c r="L781"/>
  <c r="K782"/>
  <c r="L782"/>
  <c r="K783"/>
  <c r="L783"/>
  <c r="K784"/>
  <c r="L784"/>
  <c r="K785"/>
  <c r="L785"/>
  <c r="K786"/>
  <c r="L786"/>
  <c r="K787"/>
  <c r="L787"/>
  <c r="K788"/>
  <c r="L788"/>
  <c r="K789"/>
  <c r="L789"/>
  <c r="K790"/>
  <c r="L790"/>
  <c r="K791"/>
  <c r="L791"/>
  <c r="K792"/>
  <c r="L792"/>
  <c r="K793"/>
  <c r="L793"/>
  <c r="K794"/>
  <c r="L794"/>
  <c r="K795"/>
  <c r="L795"/>
  <c r="K796"/>
  <c r="L796"/>
  <c r="K797"/>
  <c r="L797"/>
  <c r="K798"/>
  <c r="L798"/>
  <c r="K799"/>
  <c r="L799"/>
  <c r="K800"/>
  <c r="L800"/>
  <c r="K801"/>
  <c r="L801"/>
  <c r="K802"/>
  <c r="L802"/>
  <c r="K803"/>
  <c r="L803"/>
  <c r="K804"/>
  <c r="L804"/>
  <c r="K805"/>
  <c r="L805"/>
  <c r="K806"/>
  <c r="L806"/>
  <c r="K807"/>
  <c r="L807"/>
  <c r="K808"/>
  <c r="L808"/>
  <c r="K809"/>
  <c r="L809"/>
  <c r="K810"/>
  <c r="L810"/>
  <c r="K811"/>
  <c r="L811"/>
  <c r="K812"/>
  <c r="L812"/>
  <c r="K813"/>
  <c r="L813"/>
  <c r="K814"/>
  <c r="L814"/>
  <c r="K815"/>
  <c r="L815"/>
  <c r="K816"/>
  <c r="L816"/>
  <c r="K817"/>
  <c r="L817"/>
  <c r="K818"/>
  <c r="L818"/>
  <c r="K819"/>
  <c r="L819"/>
  <c r="K820"/>
  <c r="L820"/>
  <c r="K821"/>
  <c r="L821"/>
  <c r="K822"/>
  <c r="L822"/>
  <c r="K823"/>
  <c r="L823"/>
  <c r="K824"/>
  <c r="L824"/>
  <c r="K825"/>
  <c r="L825"/>
  <c r="K826"/>
  <c r="L826"/>
  <c r="K827"/>
  <c r="L827"/>
  <c r="K828"/>
  <c r="L828"/>
  <c r="K829"/>
  <c r="L829"/>
  <c r="K830"/>
  <c r="L830"/>
  <c r="K831"/>
  <c r="L831"/>
  <c r="K832"/>
  <c r="L832"/>
  <c r="K833"/>
  <c r="L833"/>
  <c r="K834"/>
  <c r="L834"/>
  <c r="K835"/>
  <c r="L835"/>
  <c r="K836"/>
  <c r="L836"/>
  <c r="K837"/>
  <c r="L837"/>
  <c r="K838"/>
  <c r="L838"/>
  <c r="K839"/>
  <c r="L839"/>
  <c r="K840"/>
  <c r="L840"/>
  <c r="K841"/>
  <c r="L841"/>
  <c r="K842"/>
  <c r="L842"/>
  <c r="K843"/>
  <c r="L843"/>
  <c r="K844"/>
  <c r="L844"/>
  <c r="K845"/>
  <c r="L845"/>
  <c r="K846"/>
  <c r="L846"/>
  <c r="K847"/>
  <c r="L847"/>
  <c r="K848"/>
  <c r="L848"/>
  <c r="K849"/>
  <c r="L849"/>
  <c r="K850"/>
  <c r="L850"/>
  <c r="K851"/>
  <c r="L851"/>
  <c r="K852"/>
  <c r="L852"/>
  <c r="K853"/>
  <c r="L853"/>
  <c r="K854"/>
  <c r="L854"/>
  <c r="K855"/>
  <c r="L855"/>
  <c r="K856"/>
  <c r="L856"/>
  <c r="K857"/>
  <c r="L857"/>
  <c r="K858"/>
  <c r="L858"/>
  <c r="K859"/>
  <c r="L859"/>
  <c r="K860"/>
  <c r="L860"/>
  <c r="K861"/>
  <c r="L861"/>
  <c r="K862"/>
  <c r="L862"/>
  <c r="K863"/>
  <c r="L863"/>
  <c r="K864"/>
  <c r="L864"/>
  <c r="K865"/>
  <c r="L865"/>
  <c r="K866"/>
  <c r="L866"/>
  <c r="K867"/>
  <c r="L867"/>
  <c r="K868"/>
  <c r="L868"/>
  <c r="K869"/>
  <c r="L869"/>
  <c r="K870"/>
  <c r="L870"/>
  <c r="K871"/>
  <c r="L871"/>
  <c r="K872"/>
  <c r="L872"/>
  <c r="K873"/>
  <c r="L873"/>
  <c r="K874"/>
  <c r="L874"/>
  <c r="K875"/>
  <c r="L875"/>
  <c r="K876"/>
  <c r="L876"/>
  <c r="K877"/>
  <c r="L877"/>
  <c r="K878"/>
  <c r="L878"/>
  <c r="K879"/>
  <c r="L879"/>
  <c r="K880"/>
  <c r="L880"/>
  <c r="K881"/>
  <c r="L881"/>
  <c r="K882"/>
  <c r="L882"/>
  <c r="K883"/>
  <c r="L883"/>
  <c r="K884"/>
  <c r="L884"/>
  <c r="K885"/>
  <c r="L885"/>
  <c r="K886"/>
  <c r="L886"/>
  <c r="K887"/>
  <c r="L887"/>
  <c r="K888"/>
  <c r="L888"/>
  <c r="K889"/>
  <c r="L889"/>
  <c r="K890"/>
  <c r="L890"/>
  <c r="K891"/>
  <c r="L891"/>
  <c r="K892"/>
  <c r="L892"/>
  <c r="K893"/>
  <c r="L893"/>
  <c r="K894"/>
  <c r="L894"/>
  <c r="K895"/>
  <c r="L895"/>
  <c r="K896"/>
  <c r="L896"/>
  <c r="K897"/>
  <c r="L897"/>
  <c r="K898"/>
  <c r="L898"/>
  <c r="K899"/>
  <c r="L899"/>
  <c r="K900"/>
  <c r="L900"/>
  <c r="K901"/>
  <c r="L901"/>
  <c r="K902"/>
  <c r="L902"/>
  <c r="K903"/>
  <c r="L903"/>
  <c r="K904"/>
  <c r="L904"/>
  <c r="K905"/>
  <c r="L905"/>
  <c r="K906"/>
  <c r="L906"/>
  <c r="K907"/>
  <c r="L907"/>
  <c r="K908"/>
  <c r="L908"/>
  <c r="K909"/>
  <c r="L909"/>
  <c r="K910"/>
  <c r="L910"/>
  <c r="K911"/>
  <c r="L911"/>
  <c r="K912"/>
  <c r="L912"/>
  <c r="K913"/>
  <c r="L913"/>
  <c r="K914"/>
  <c r="L914"/>
  <c r="K915"/>
  <c r="L915"/>
  <c r="K916"/>
  <c r="L916"/>
  <c r="K917"/>
  <c r="L917"/>
  <c r="K918"/>
  <c r="L918"/>
  <c r="K919"/>
  <c r="L919"/>
  <c r="K920"/>
  <c r="L920"/>
  <c r="K921"/>
  <c r="L921"/>
  <c r="K922"/>
  <c r="L922"/>
  <c r="K923"/>
  <c r="L923"/>
  <c r="K924"/>
  <c r="L924"/>
  <c r="K925"/>
  <c r="L925"/>
  <c r="K926"/>
  <c r="L926"/>
  <c r="K927"/>
  <c r="L927"/>
  <c r="K928"/>
  <c r="L928"/>
  <c r="K929"/>
  <c r="L929"/>
  <c r="K930"/>
  <c r="L930"/>
  <c r="K931"/>
  <c r="L931"/>
  <c r="K932"/>
  <c r="L932"/>
  <c r="K933"/>
  <c r="L933"/>
  <c r="K934"/>
  <c r="L934"/>
  <c r="K935"/>
  <c r="L935"/>
  <c r="K936"/>
  <c r="L936"/>
  <c r="K937"/>
  <c r="L937"/>
  <c r="K938"/>
  <c r="L938"/>
  <c r="K939"/>
  <c r="L939"/>
  <c r="K940"/>
  <c r="L940"/>
  <c r="K941"/>
  <c r="L941"/>
  <c r="K942"/>
  <c r="L942"/>
  <c r="K943"/>
  <c r="L943"/>
  <c r="K944"/>
  <c r="L944"/>
  <c r="K945"/>
  <c r="L945"/>
  <c r="K946"/>
  <c r="L946"/>
  <c r="K947"/>
  <c r="L947"/>
  <c r="K948"/>
  <c r="L948"/>
  <c r="K949"/>
  <c r="L949"/>
  <c r="K950"/>
  <c r="L950"/>
  <c r="K951"/>
  <c r="L951"/>
  <c r="K952"/>
  <c r="L952"/>
  <c r="K953"/>
  <c r="L953"/>
  <c r="K954"/>
  <c r="L954"/>
  <c r="K955"/>
  <c r="L955"/>
  <c r="K956"/>
  <c r="L956"/>
  <c r="K957"/>
  <c r="L957"/>
  <c r="K958"/>
  <c r="L958"/>
  <c r="K959"/>
  <c r="L959"/>
  <c r="K960"/>
  <c r="L960"/>
  <c r="K961"/>
  <c r="L961"/>
  <c r="K962"/>
  <c r="L962"/>
  <c r="K963"/>
  <c r="L963"/>
  <c r="K964"/>
  <c r="L964"/>
  <c r="K965"/>
  <c r="L965"/>
  <c r="K966"/>
  <c r="L966"/>
  <c r="K967"/>
  <c r="L967"/>
  <c r="K968"/>
  <c r="L968"/>
  <c r="K969"/>
  <c r="L969"/>
  <c r="K970"/>
  <c r="L970"/>
  <c r="K971"/>
  <c r="L971"/>
  <c r="K972"/>
  <c r="L972"/>
  <c r="K973"/>
  <c r="L973"/>
  <c r="K974"/>
  <c r="L974"/>
  <c r="K975"/>
  <c r="L975"/>
  <c r="K976"/>
  <c r="L976"/>
  <c r="K977"/>
  <c r="L977"/>
  <c r="K978"/>
  <c r="L978"/>
  <c r="K979"/>
  <c r="L979"/>
  <c r="K980"/>
  <c r="L980"/>
  <c r="K981"/>
  <c r="L981"/>
  <c r="K982"/>
  <c r="L982"/>
  <c r="K983"/>
  <c r="L983"/>
  <c r="K984"/>
  <c r="L984"/>
  <c r="K985"/>
  <c r="L985"/>
  <c r="K986"/>
  <c r="L986"/>
  <c r="K987"/>
  <c r="L987"/>
  <c r="K988"/>
  <c r="L988"/>
  <c r="K989"/>
  <c r="L989"/>
  <c r="K990"/>
  <c r="L990"/>
  <c r="K991"/>
  <c r="L991"/>
  <c r="K992"/>
  <c r="L992"/>
  <c r="K993"/>
  <c r="L993"/>
  <c r="K994"/>
  <c r="L994"/>
  <c r="K995"/>
  <c r="L995"/>
  <c r="K996"/>
  <c r="L996"/>
  <c r="K997"/>
  <c r="L997"/>
  <c r="K998"/>
  <c r="L998"/>
  <c r="K999"/>
  <c r="L999"/>
  <c r="K1000"/>
  <c r="L1000"/>
  <c r="K1001"/>
  <c r="L1001"/>
  <c r="K1002"/>
  <c r="L1002"/>
  <c r="K1003"/>
  <c r="L1003"/>
  <c r="K1004"/>
  <c r="L1004"/>
  <c r="K1005"/>
  <c r="L1005"/>
  <c r="K1006"/>
  <c r="L1006"/>
  <c r="K1007"/>
  <c r="L1007"/>
  <c r="K1008"/>
  <c r="L1008"/>
  <c r="K1009"/>
  <c r="L1009"/>
  <c r="K1010"/>
  <c r="L1010"/>
  <c r="K1011"/>
  <c r="L1011"/>
  <c r="K1012"/>
  <c r="L1012"/>
  <c r="K1013"/>
  <c r="L1013"/>
  <c r="K1014"/>
  <c r="L1014"/>
  <c r="K1015"/>
  <c r="L1015"/>
  <c r="K1016"/>
  <c r="L1016"/>
  <c r="K1017"/>
  <c r="L1017"/>
  <c r="K1018"/>
  <c r="L1018"/>
  <c r="K1019"/>
  <c r="L1019"/>
  <c r="K1020"/>
  <c r="L1020"/>
  <c r="K1021"/>
  <c r="L1021"/>
  <c r="K1022"/>
  <c r="L1022"/>
  <c r="K1023"/>
  <c r="L1023"/>
  <c r="K1024"/>
  <c r="L1024"/>
  <c r="K1025"/>
  <c r="L1025"/>
  <c r="K1026"/>
  <c r="L1026"/>
  <c r="K1027"/>
  <c r="L1027"/>
  <c r="K1028"/>
  <c r="L1028"/>
  <c r="K1029"/>
  <c r="L1029"/>
  <c r="K1030"/>
  <c r="L1030"/>
  <c r="K1031"/>
  <c r="L1031"/>
  <c r="K1032"/>
  <c r="L1032"/>
  <c r="K1033"/>
  <c r="L1033"/>
  <c r="K1034"/>
  <c r="L1034"/>
  <c r="K1035"/>
  <c r="L1035"/>
  <c r="K1036"/>
  <c r="L1036"/>
  <c r="K1037"/>
  <c r="L1037"/>
  <c r="K1038"/>
  <c r="L1038"/>
  <c r="K1039"/>
  <c r="L1039"/>
  <c r="K1040"/>
  <c r="L1040"/>
  <c r="K1041"/>
  <c r="L1041"/>
  <c r="K1042"/>
  <c r="L1042"/>
  <c r="K1043"/>
  <c r="L1043"/>
  <c r="K1044"/>
  <c r="L1044"/>
  <c r="K1045"/>
  <c r="L1045"/>
  <c r="K1046"/>
  <c r="L1046"/>
  <c r="K1047"/>
  <c r="L1047"/>
  <c r="K1048"/>
  <c r="L1048"/>
  <c r="K1049"/>
  <c r="L1049"/>
  <c r="K1050"/>
  <c r="L1050"/>
  <c r="K1051"/>
  <c r="L1051"/>
  <c r="K1052"/>
  <c r="L1052"/>
  <c r="K1053"/>
  <c r="L1053"/>
  <c r="K1054"/>
  <c r="L1054"/>
  <c r="K1055"/>
  <c r="L1055"/>
  <c r="K1056"/>
  <c r="L1056"/>
  <c r="K1057"/>
  <c r="L1057"/>
  <c r="K1058"/>
  <c r="L1058"/>
  <c r="K1059"/>
  <c r="L1059"/>
  <c r="K1060"/>
  <c r="L1060"/>
  <c r="K1061"/>
  <c r="L1061"/>
  <c r="K1062"/>
  <c r="L1062"/>
  <c r="K1063"/>
  <c r="L1063"/>
  <c r="K1064"/>
  <c r="L1064"/>
  <c r="K1065"/>
  <c r="L1065"/>
  <c r="K1066"/>
  <c r="L1066"/>
  <c r="K1067"/>
  <c r="L1067"/>
  <c r="K1068"/>
  <c r="L1068"/>
  <c r="K1069"/>
  <c r="L1069"/>
  <c r="K1070"/>
  <c r="L1070"/>
  <c r="K1071"/>
  <c r="L1071"/>
  <c r="K1072"/>
  <c r="L1072"/>
  <c r="K1073"/>
  <c r="L1073"/>
  <c r="K1074"/>
  <c r="L1074"/>
  <c r="K1075"/>
  <c r="L1075"/>
  <c r="K1076"/>
  <c r="L1076"/>
  <c r="K1077"/>
  <c r="L1077"/>
  <c r="K1078"/>
  <c r="L1078"/>
  <c r="K1079"/>
  <c r="L1079"/>
  <c r="K1080"/>
  <c r="L1080"/>
  <c r="K1081"/>
  <c r="L1081"/>
  <c r="K1082"/>
  <c r="L1082"/>
  <c r="K1083"/>
  <c r="L1083"/>
  <c r="K1084"/>
  <c r="L1084"/>
  <c r="K1085"/>
  <c r="L1085"/>
  <c r="K1086"/>
  <c r="L1086"/>
  <c r="K1087"/>
  <c r="L1087"/>
  <c r="K1088"/>
  <c r="L1088"/>
  <c r="K1089"/>
  <c r="L1089"/>
  <c r="K1090"/>
  <c r="L1090"/>
  <c r="K1091"/>
  <c r="L1091"/>
  <c r="K1092"/>
  <c r="L1092"/>
  <c r="K1093"/>
  <c r="L1093"/>
  <c r="K1094"/>
  <c r="L1094"/>
  <c r="K1095"/>
  <c r="L1095"/>
  <c r="K1096"/>
  <c r="L1096"/>
  <c r="K1097"/>
  <c r="L1097"/>
  <c r="K1098"/>
  <c r="L1098"/>
  <c r="K1099"/>
  <c r="L1099"/>
  <c r="K1100"/>
  <c r="L1100"/>
  <c r="K1101"/>
  <c r="L1101"/>
  <c r="K1102"/>
  <c r="L1102"/>
  <c r="K1103"/>
  <c r="L1103"/>
  <c r="K1104"/>
  <c r="L1104"/>
  <c r="K1105"/>
  <c r="L1105"/>
  <c r="K1106"/>
  <c r="L1106"/>
  <c r="K1107"/>
  <c r="L1107"/>
  <c r="K1108"/>
  <c r="L1108"/>
  <c r="K1109"/>
  <c r="L1109"/>
  <c r="K1110"/>
  <c r="L1110"/>
  <c r="K1111"/>
  <c r="L1111"/>
  <c r="K1112"/>
  <c r="L1112"/>
  <c r="K1113"/>
  <c r="L1113"/>
  <c r="K1114"/>
  <c r="L1114"/>
  <c r="K1115"/>
  <c r="L1115"/>
  <c r="K1116"/>
  <c r="L1116"/>
  <c r="K1117"/>
  <c r="L1117"/>
  <c r="K1118"/>
  <c r="L1118"/>
  <c r="K1119"/>
  <c r="L1119"/>
  <c r="K1120"/>
  <c r="L1120"/>
  <c r="K1121"/>
  <c r="L1121"/>
  <c r="K1122"/>
  <c r="L1122"/>
  <c r="K1123"/>
  <c r="L1123"/>
  <c r="K1124"/>
  <c r="L1124"/>
  <c r="K1125"/>
  <c r="L1125"/>
  <c r="K1126"/>
  <c r="L1126"/>
  <c r="K1127"/>
  <c r="L1127"/>
  <c r="K1128"/>
  <c r="L1128"/>
  <c r="K1129"/>
  <c r="L1129"/>
  <c r="K1130"/>
  <c r="L1130"/>
  <c r="K1131"/>
  <c r="L1131"/>
  <c r="K1132"/>
  <c r="L1132"/>
  <c r="K1133"/>
  <c r="L1133"/>
  <c r="K1134"/>
  <c r="L1134"/>
  <c r="K1135"/>
  <c r="L1135"/>
  <c r="K1136"/>
  <c r="L1136"/>
  <c r="K1137"/>
  <c r="L1137"/>
  <c r="K1138"/>
  <c r="L1138"/>
  <c r="K1139"/>
  <c r="L1139"/>
  <c r="K1140"/>
  <c r="L1140"/>
  <c r="K1141"/>
  <c r="L1141"/>
  <c r="K1142"/>
  <c r="L1142"/>
  <c r="K1143"/>
  <c r="L1143"/>
  <c r="K1144"/>
  <c r="L1144"/>
  <c r="K1145"/>
  <c r="L1145"/>
  <c r="K1146"/>
  <c r="L1146"/>
  <c r="K1147"/>
  <c r="L1147"/>
  <c r="K1148"/>
  <c r="L1148"/>
  <c r="K1149"/>
  <c r="L1149"/>
  <c r="K1150"/>
  <c r="L1150"/>
  <c r="K1151"/>
  <c r="L1151"/>
  <c r="K1152"/>
  <c r="L1152"/>
  <c r="K1153"/>
  <c r="L1153"/>
  <c r="K1154"/>
  <c r="L1154"/>
  <c r="K1155"/>
  <c r="L1155"/>
  <c r="K1156"/>
  <c r="L1156"/>
  <c r="K1157"/>
  <c r="L1157"/>
  <c r="K1158"/>
  <c r="L1158"/>
  <c r="K1159"/>
  <c r="L1159"/>
  <c r="K1160"/>
  <c r="L1160"/>
  <c r="K1161"/>
  <c r="L1161"/>
  <c r="K1162"/>
  <c r="L1162"/>
  <c r="K1163"/>
  <c r="L1163"/>
  <c r="K1164"/>
  <c r="L1164"/>
  <c r="K1165"/>
  <c r="L1165"/>
  <c r="K1166"/>
  <c r="L1166"/>
  <c r="K1167"/>
  <c r="L1167"/>
  <c r="K1168"/>
  <c r="L1168"/>
  <c r="K1169"/>
  <c r="L1169"/>
  <c r="K1170"/>
  <c r="L1170"/>
  <c r="K1171"/>
  <c r="L1171"/>
  <c r="K1172"/>
  <c r="L1172"/>
  <c r="K1173"/>
  <c r="L1173"/>
  <c r="K1174"/>
  <c r="L1174"/>
  <c r="K1175"/>
  <c r="L1175"/>
  <c r="K1176"/>
  <c r="L1176"/>
  <c r="K1177"/>
  <c r="L1177"/>
  <c r="K1178"/>
  <c r="L1178"/>
  <c r="K1179"/>
  <c r="L1179"/>
  <c r="K1180"/>
  <c r="L1180"/>
  <c r="K1181"/>
  <c r="L1181"/>
  <c r="K1182"/>
  <c r="L1182"/>
  <c r="K1183"/>
  <c r="L1183"/>
  <c r="K1184"/>
  <c r="L1184"/>
  <c r="K1185"/>
  <c r="L1185"/>
  <c r="K1186"/>
  <c r="L1186"/>
  <c r="K1187"/>
  <c r="L1187"/>
  <c r="K1188"/>
  <c r="L1188"/>
  <c r="K1189"/>
  <c r="L1189"/>
  <c r="K1190"/>
  <c r="L1190"/>
  <c r="K1191"/>
  <c r="L1191"/>
  <c r="K1192"/>
  <c r="L1192"/>
  <c r="K1193"/>
  <c r="L1193"/>
  <c r="K1194"/>
  <c r="L1194"/>
  <c r="K1195"/>
  <c r="L1195"/>
  <c r="K1196"/>
  <c r="L1196"/>
  <c r="K1197"/>
  <c r="L1197"/>
  <c r="K1198"/>
  <c r="L1198"/>
  <c r="K1199"/>
  <c r="L1199"/>
  <c r="K1200"/>
  <c r="L1200"/>
  <c r="K1201"/>
  <c r="L1201"/>
  <c r="K1202"/>
  <c r="L1202"/>
  <c r="K1203"/>
  <c r="L1203"/>
  <c r="K1204"/>
  <c r="L1204"/>
  <c r="K1205"/>
  <c r="L1205"/>
  <c r="K1206"/>
  <c r="L1206"/>
  <c r="K1207"/>
  <c r="L1207"/>
  <c r="K1208"/>
  <c r="L1208"/>
  <c r="K1209"/>
  <c r="L1209"/>
  <c r="K1210"/>
  <c r="L1210"/>
  <c r="K1211"/>
  <c r="L1211"/>
  <c r="K1212"/>
  <c r="L1212"/>
  <c r="K1213"/>
  <c r="L1213"/>
  <c r="K1214"/>
  <c r="L1214"/>
  <c r="K1215"/>
  <c r="L1215"/>
  <c r="K1216"/>
  <c r="L1216"/>
  <c r="K1217"/>
  <c r="L1217"/>
  <c r="K1218"/>
  <c r="L1218"/>
  <c r="K1219"/>
  <c r="L1219"/>
  <c r="K1220"/>
  <c r="L1220"/>
  <c r="K1221"/>
  <c r="L1221"/>
  <c r="K1222"/>
  <c r="L1222"/>
  <c r="K1223"/>
  <c r="L1223"/>
  <c r="K1224"/>
  <c r="L1224"/>
  <c r="K1225"/>
  <c r="L1225"/>
  <c r="K1226"/>
  <c r="L1226"/>
  <c r="K1227"/>
  <c r="L1227"/>
  <c r="K1228"/>
  <c r="L1228"/>
  <c r="K1229"/>
  <c r="L1229"/>
  <c r="K1230"/>
  <c r="L1230"/>
  <c r="K1231"/>
  <c r="L1231"/>
  <c r="K1232"/>
  <c r="L1232"/>
  <c r="K1233"/>
  <c r="L1233"/>
  <c r="K1234"/>
  <c r="L1234"/>
  <c r="K1235"/>
  <c r="L1235"/>
  <c r="K1236"/>
  <c r="L1236"/>
  <c r="K1237"/>
  <c r="L1237"/>
  <c r="K1238"/>
  <c r="L1238"/>
  <c r="K1239"/>
  <c r="L1239"/>
  <c r="K1240"/>
  <c r="L1240"/>
  <c r="K1241"/>
  <c r="L1241"/>
  <c r="K1242"/>
  <c r="L1242"/>
  <c r="K1243"/>
  <c r="L1243"/>
  <c r="K1244"/>
  <c r="L1244"/>
  <c r="K1245"/>
  <c r="L1245"/>
  <c r="K1246"/>
  <c r="L1246"/>
  <c r="K1247"/>
  <c r="L1247"/>
  <c r="K1248"/>
  <c r="L1248"/>
  <c r="K1249"/>
  <c r="L1249"/>
  <c r="K1250"/>
  <c r="L1250"/>
  <c r="K1251"/>
  <c r="L1251"/>
  <c r="K1252"/>
  <c r="L1252"/>
  <c r="K1253"/>
  <c r="L1253"/>
  <c r="K1254"/>
  <c r="L1254"/>
  <c r="K1255"/>
  <c r="L1255"/>
  <c r="K1256"/>
  <c r="L1256"/>
  <c r="K1257"/>
  <c r="L1257"/>
  <c r="K1258"/>
  <c r="L1258"/>
  <c r="K1259"/>
  <c r="L1259"/>
  <c r="K1260"/>
  <c r="L1260"/>
  <c r="K1261"/>
  <c r="L1261"/>
  <c r="K1262"/>
  <c r="L1262"/>
  <c r="K1263"/>
  <c r="L1263"/>
  <c r="K1264"/>
  <c r="L1264"/>
  <c r="K1265"/>
  <c r="L1265"/>
  <c r="K1266"/>
  <c r="L1266"/>
  <c r="K1267"/>
  <c r="L1267"/>
  <c r="K1268"/>
  <c r="L1268"/>
  <c r="K1269"/>
  <c r="L1269"/>
  <c r="K1270"/>
  <c r="L1270"/>
  <c r="K1271"/>
  <c r="L1271"/>
  <c r="K1272"/>
  <c r="L1272"/>
  <c r="K1273"/>
  <c r="L1273"/>
  <c r="K1274"/>
  <c r="L1274"/>
  <c r="K1275"/>
  <c r="L1275"/>
  <c r="K1276"/>
  <c r="L1276"/>
  <c r="K1277"/>
  <c r="L1277"/>
  <c r="K1278"/>
  <c r="L1278"/>
  <c r="K1279"/>
  <c r="L1279"/>
  <c r="K1280"/>
  <c r="L1280"/>
  <c r="K1281"/>
  <c r="L1281"/>
  <c r="K1282"/>
  <c r="L1282"/>
  <c r="K1283"/>
  <c r="L1283"/>
  <c r="K1284"/>
  <c r="L1284"/>
  <c r="K1285"/>
  <c r="L1285"/>
  <c r="K1286"/>
  <c r="L1286"/>
  <c r="K1287"/>
  <c r="L1287"/>
  <c r="K1288"/>
  <c r="L1288"/>
  <c r="K1289"/>
  <c r="L1289"/>
  <c r="K1290"/>
  <c r="L1290"/>
  <c r="K1291"/>
  <c r="L1291"/>
  <c r="K1292"/>
  <c r="L1292"/>
  <c r="K1293"/>
  <c r="L1293"/>
  <c r="K1294"/>
  <c r="L1294"/>
  <c r="K1295"/>
  <c r="L1295"/>
  <c r="K1296"/>
  <c r="L1296"/>
  <c r="K1297"/>
  <c r="L1297"/>
  <c r="K1298"/>
  <c r="L1298"/>
  <c r="K1299"/>
  <c r="L1299"/>
  <c r="K1300"/>
  <c r="L1300"/>
  <c r="K1301"/>
  <c r="L1301"/>
  <c r="K1302"/>
  <c r="L1302"/>
  <c r="K1303"/>
  <c r="L1303"/>
  <c r="K1304"/>
  <c r="L1304"/>
  <c r="K1305"/>
  <c r="L1305"/>
  <c r="K1306"/>
  <c r="L1306"/>
  <c r="K1307"/>
  <c r="L1307"/>
  <c r="K1308"/>
  <c r="L1308"/>
  <c r="K1309"/>
  <c r="L1309"/>
  <c r="K1310"/>
  <c r="L1310"/>
  <c r="K1311"/>
  <c r="L1311"/>
  <c r="K1312"/>
  <c r="L1312"/>
  <c r="K1313"/>
  <c r="L1313"/>
  <c r="K1314"/>
  <c r="L1314"/>
  <c r="K1315"/>
  <c r="L1315"/>
  <c r="K1316"/>
  <c r="L1316"/>
  <c r="K1317"/>
  <c r="L1317"/>
  <c r="K1318"/>
  <c r="L1318"/>
  <c r="K1319"/>
  <c r="L1319"/>
  <c r="K1320"/>
  <c r="L1320"/>
  <c r="K1321"/>
  <c r="L1321"/>
  <c r="K1322"/>
  <c r="L1322"/>
  <c r="K1323"/>
  <c r="L1323"/>
  <c r="K1324"/>
  <c r="L1324"/>
  <c r="K1325"/>
  <c r="L1325"/>
  <c r="K1326"/>
  <c r="L1326"/>
  <c r="K1327"/>
  <c r="L1327"/>
  <c r="K1328"/>
  <c r="L1328"/>
  <c r="K1329"/>
  <c r="L1329"/>
  <c r="K1330"/>
  <c r="L1330"/>
  <c r="K1331"/>
  <c r="L1331"/>
  <c r="K1332"/>
  <c r="L1332"/>
  <c r="K1333"/>
  <c r="L1333"/>
  <c r="K1334"/>
  <c r="L1334"/>
  <c r="K1335"/>
  <c r="L1335"/>
  <c r="K1336"/>
  <c r="L1336"/>
  <c r="K1337"/>
  <c r="L1337"/>
  <c r="K1338"/>
  <c r="L1338"/>
  <c r="K1339"/>
  <c r="L1339"/>
  <c r="K1340"/>
  <c r="L1340"/>
  <c r="K1341"/>
  <c r="L1341"/>
  <c r="K1342"/>
  <c r="L1342"/>
  <c r="K1343"/>
  <c r="L1343"/>
  <c r="K1344"/>
  <c r="L1344"/>
  <c r="K1345"/>
  <c r="L1345"/>
  <c r="K1346"/>
  <c r="L1346"/>
  <c r="K1347"/>
  <c r="L1347"/>
  <c r="K1348"/>
  <c r="L1348"/>
  <c r="K1349"/>
  <c r="L1349"/>
  <c r="K1350"/>
  <c r="L1350"/>
  <c r="K1351"/>
  <c r="L1351"/>
  <c r="K1352"/>
  <c r="L1352"/>
  <c r="K1353"/>
  <c r="L1353"/>
  <c r="K1354"/>
  <c r="L1354"/>
  <c r="K1355"/>
  <c r="L1355"/>
  <c r="K1356"/>
  <c r="L1356"/>
  <c r="K1357"/>
  <c r="L1357"/>
  <c r="K1358"/>
  <c r="L1358"/>
  <c r="K1359"/>
  <c r="L1359"/>
  <c r="K1360"/>
  <c r="L1360"/>
  <c r="K1361"/>
  <c r="L1361"/>
  <c r="K1362"/>
  <c r="L1362"/>
  <c r="K1363"/>
  <c r="L1363"/>
  <c r="K1364"/>
  <c r="L1364"/>
  <c r="K1365"/>
  <c r="L1365"/>
  <c r="K1366"/>
  <c r="L1366"/>
  <c r="K1367"/>
  <c r="L1367"/>
  <c r="K1368"/>
  <c r="L1368"/>
  <c r="K1369"/>
  <c r="L1369"/>
  <c r="K1370"/>
  <c r="L1370"/>
  <c r="K1371"/>
  <c r="L1371"/>
  <c r="K1372"/>
  <c r="L1372"/>
  <c r="K1373"/>
  <c r="L1373"/>
  <c r="K1374"/>
  <c r="L1374"/>
  <c r="K1375"/>
  <c r="L1375"/>
  <c r="K1376"/>
  <c r="L1376"/>
  <c r="K1377"/>
  <c r="L1377"/>
  <c r="K1378"/>
  <c r="L1378"/>
  <c r="K1379"/>
  <c r="L1379"/>
  <c r="K1380"/>
  <c r="L1380"/>
  <c r="K1381"/>
  <c r="L1381"/>
  <c r="K1382"/>
  <c r="L1382"/>
  <c r="K1383"/>
  <c r="L1383"/>
  <c r="K1384"/>
  <c r="L1384"/>
  <c r="K1385"/>
  <c r="L1385"/>
  <c r="K1386"/>
  <c r="L1386"/>
  <c r="K1387"/>
  <c r="L1387"/>
  <c r="K1388"/>
  <c r="L1388"/>
  <c r="K1389"/>
  <c r="L1389"/>
  <c r="K1390"/>
  <c r="L1390"/>
  <c r="K1391"/>
  <c r="L1391"/>
  <c r="K1392"/>
  <c r="L1392"/>
  <c r="K1393"/>
  <c r="L1393"/>
  <c r="K1394"/>
  <c r="L1394"/>
  <c r="K1395"/>
  <c r="L1395"/>
  <c r="K1396"/>
  <c r="L1396"/>
  <c r="K1397"/>
  <c r="L1397"/>
  <c r="K1398"/>
  <c r="L1398"/>
  <c r="K1399"/>
  <c r="L1399"/>
  <c r="K1400"/>
  <c r="L1400"/>
  <c r="K1401"/>
  <c r="L1401"/>
  <c r="K1402"/>
  <c r="L1402"/>
  <c r="K1403"/>
  <c r="L1403"/>
  <c r="K1404"/>
  <c r="L1404"/>
  <c r="K1405"/>
  <c r="L1405"/>
  <c r="K1406"/>
  <c r="L1406"/>
  <c r="K1407"/>
  <c r="L1407"/>
  <c r="K1408"/>
  <c r="L1408"/>
  <c r="K1409"/>
  <c r="L1409"/>
  <c r="K1410"/>
  <c r="L1410"/>
  <c r="K1411"/>
  <c r="L1411"/>
  <c r="K1412"/>
  <c r="L1412"/>
  <c r="K1413"/>
  <c r="L1413"/>
  <c r="K1414"/>
  <c r="L1414"/>
  <c r="K1415"/>
  <c r="L1415"/>
  <c r="K1416"/>
  <c r="L1416"/>
  <c r="K1417"/>
  <c r="L1417"/>
  <c r="K1418"/>
  <c r="L1418"/>
  <c r="K1419"/>
  <c r="L1419"/>
  <c r="K1420"/>
  <c r="L1420"/>
  <c r="K1421"/>
  <c r="L1421"/>
  <c r="K1422"/>
  <c r="L1422"/>
  <c r="K1423"/>
  <c r="L1423"/>
  <c r="K1424"/>
  <c r="L1424"/>
  <c r="K1425"/>
  <c r="L1425"/>
  <c r="K1426"/>
  <c r="L1426"/>
  <c r="K1427"/>
  <c r="L1427"/>
  <c r="K1428"/>
  <c r="L1428"/>
  <c r="K1429"/>
  <c r="L1429"/>
  <c r="K1430"/>
  <c r="L1430"/>
  <c r="K1431"/>
  <c r="L1431"/>
  <c r="K1432"/>
  <c r="L1432"/>
  <c r="K1433"/>
  <c r="L1433"/>
  <c r="K1434"/>
  <c r="L1434"/>
  <c r="K1435"/>
  <c r="L1435"/>
  <c r="K1436"/>
  <c r="L1436"/>
  <c r="K1437"/>
  <c r="L1437"/>
  <c r="K1438"/>
  <c r="L1438"/>
  <c r="K1439"/>
  <c r="L1439"/>
  <c r="K1440"/>
  <c r="L1440"/>
  <c r="K1441"/>
  <c r="L1441"/>
  <c r="K1442"/>
  <c r="L1442"/>
  <c r="K1443"/>
  <c r="L1443"/>
  <c r="K1444"/>
  <c r="L1444"/>
  <c r="K1445"/>
  <c r="L1445"/>
  <c r="K1446"/>
  <c r="L1446"/>
  <c r="K1447"/>
  <c r="L1447"/>
  <c r="K1448"/>
  <c r="L1448"/>
  <c r="K1449"/>
  <c r="L1449"/>
  <c r="K1450"/>
  <c r="L1450"/>
  <c r="K1451"/>
  <c r="L1451"/>
  <c r="K1452"/>
  <c r="L1452"/>
  <c r="K1453"/>
  <c r="L1453"/>
  <c r="K1454"/>
  <c r="L1454"/>
  <c r="K1455"/>
  <c r="L1455"/>
  <c r="K1456"/>
  <c r="L1456"/>
  <c r="K1457"/>
  <c r="L1457"/>
  <c r="K1458"/>
  <c r="L1458"/>
  <c r="K1459"/>
  <c r="L1459"/>
  <c r="K1460"/>
  <c r="L1460"/>
  <c r="K1461"/>
  <c r="L1461"/>
  <c r="K1462"/>
  <c r="L1462"/>
  <c r="K1463"/>
  <c r="L1463"/>
  <c r="K1464"/>
  <c r="L1464"/>
  <c r="K1465"/>
  <c r="L1465"/>
  <c r="K1466"/>
  <c r="L1466"/>
  <c r="K1467"/>
  <c r="L1467"/>
  <c r="K1468"/>
  <c r="L1468"/>
  <c r="K1469"/>
  <c r="L1469"/>
  <c r="K1470"/>
  <c r="L1470"/>
  <c r="K1471"/>
  <c r="L1471"/>
  <c r="K1472"/>
  <c r="L1472"/>
  <c r="K1473"/>
  <c r="L1473"/>
  <c r="K1474"/>
  <c r="L1474"/>
  <c r="K1475"/>
  <c r="L1475"/>
  <c r="K1476"/>
  <c r="L1476"/>
  <c r="K1477"/>
  <c r="L1477"/>
  <c r="K1478"/>
  <c r="L1478"/>
  <c r="K1479"/>
  <c r="L1479"/>
  <c r="K1480"/>
  <c r="L1480"/>
  <c r="K1481"/>
  <c r="L1481"/>
  <c r="K1482"/>
  <c r="L1482"/>
  <c r="K1483"/>
  <c r="L1483"/>
  <c r="K1484"/>
  <c r="L1484"/>
  <c r="K1485"/>
  <c r="L1485"/>
  <c r="K1486"/>
  <c r="L1486"/>
  <c r="K1487"/>
  <c r="L1487"/>
  <c r="K1488"/>
  <c r="L1488"/>
  <c r="K1489"/>
  <c r="L1489"/>
  <c r="K1490"/>
  <c r="L1490"/>
  <c r="K1491"/>
  <c r="L1491"/>
  <c r="K1492"/>
  <c r="L1492"/>
  <c r="K1493"/>
  <c r="L1493"/>
  <c r="K1494"/>
  <c r="L1494"/>
  <c r="K1495"/>
  <c r="L1495"/>
  <c r="K1496"/>
  <c r="L1496"/>
  <c r="K1497"/>
  <c r="L1497"/>
  <c r="K1498"/>
  <c r="L1498"/>
  <c r="K1499"/>
  <c r="L1499"/>
  <c r="K1500"/>
  <c r="L1500"/>
  <c r="K1501"/>
  <c r="L1501"/>
  <c r="K1502"/>
  <c r="L1502"/>
  <c r="K1503"/>
  <c r="L1503"/>
  <c r="K1504"/>
  <c r="L1504"/>
  <c r="K1505"/>
  <c r="L1505"/>
  <c r="K1506"/>
  <c r="L1506"/>
  <c r="K1507"/>
  <c r="L1507"/>
  <c r="K1508"/>
  <c r="L1508"/>
  <c r="K1509"/>
  <c r="L1509"/>
  <c r="K1510"/>
  <c r="L1510"/>
  <c r="K1511"/>
  <c r="L1511"/>
  <c r="K1512"/>
  <c r="L1512"/>
  <c r="K1513"/>
  <c r="L1513"/>
  <c r="K1514"/>
  <c r="L1514"/>
  <c r="K1515"/>
  <c r="L1515"/>
  <c r="K1516"/>
  <c r="L1516"/>
  <c r="K1517"/>
  <c r="L1517"/>
  <c r="K1518"/>
  <c r="L1518"/>
  <c r="K1519"/>
  <c r="L1519"/>
  <c r="K1520"/>
  <c r="L1520"/>
  <c r="K1521"/>
  <c r="L1521"/>
  <c r="K1522"/>
  <c r="L1522"/>
  <c r="K1523"/>
  <c r="L1523"/>
  <c r="K1524"/>
  <c r="L1524"/>
  <c r="K1525"/>
  <c r="L1525"/>
  <c r="K1526"/>
  <c r="L1526"/>
  <c r="K1527"/>
  <c r="L1527"/>
  <c r="K1528"/>
  <c r="L1528"/>
  <c r="K1529"/>
  <c r="L1529"/>
  <c r="K1530"/>
  <c r="L1530"/>
  <c r="K1531"/>
  <c r="L1531"/>
  <c r="K1532"/>
  <c r="L1532"/>
  <c r="K1533"/>
  <c r="L1533"/>
  <c r="K1534"/>
  <c r="L1534"/>
  <c r="K1535"/>
  <c r="L1535"/>
  <c r="K1536"/>
  <c r="L1536"/>
  <c r="K1537"/>
  <c r="L1537"/>
  <c r="K1538"/>
  <c r="L1538"/>
  <c r="K1539"/>
  <c r="L1539"/>
  <c r="K1540"/>
  <c r="L1540"/>
  <c r="K1541"/>
  <c r="L1541"/>
  <c r="K1542"/>
  <c r="L1542"/>
  <c r="K1543"/>
  <c r="L1543"/>
  <c r="K1544"/>
  <c r="L1544"/>
  <c r="K1545"/>
  <c r="L1545"/>
  <c r="K1546"/>
  <c r="L1546"/>
  <c r="K1547"/>
  <c r="L1547"/>
  <c r="K1548"/>
  <c r="L1548"/>
  <c r="K1549"/>
  <c r="L1549"/>
  <c r="K1550"/>
  <c r="L1550"/>
  <c r="K1551"/>
  <c r="L1551"/>
  <c r="K1552"/>
  <c r="L1552"/>
  <c r="K1553"/>
  <c r="L1553"/>
  <c r="K1554"/>
  <c r="L1554"/>
  <c r="K1555"/>
  <c r="L1555"/>
  <c r="K1556"/>
  <c r="L1556"/>
  <c r="K1557"/>
  <c r="L1557"/>
  <c r="K1558"/>
  <c r="L1558"/>
  <c r="K1559"/>
  <c r="L1559"/>
  <c r="K1560"/>
  <c r="L1560"/>
  <c r="K1561"/>
  <c r="L1561"/>
  <c r="K1562"/>
  <c r="L1562"/>
  <c r="K1563"/>
  <c r="L1563"/>
  <c r="K1564"/>
  <c r="L1564"/>
  <c r="K1565"/>
  <c r="L1565"/>
  <c r="K1566"/>
  <c r="L1566"/>
  <c r="K1567"/>
  <c r="L1567"/>
  <c r="K1568"/>
  <c r="L1568"/>
  <c r="K1569"/>
  <c r="L1569"/>
  <c r="K1570"/>
  <c r="L1570"/>
  <c r="K1571"/>
  <c r="L1571"/>
  <c r="K1572"/>
  <c r="L1572"/>
  <c r="K1573"/>
  <c r="L1573"/>
  <c r="K1574"/>
  <c r="L1574"/>
  <c r="K1575"/>
  <c r="L1575"/>
  <c r="K1576"/>
  <c r="L1576"/>
  <c r="K1577"/>
  <c r="L1577"/>
  <c r="K1578"/>
  <c r="L1578"/>
  <c r="K1579"/>
  <c r="L1579"/>
  <c r="K1580"/>
  <c r="L1580"/>
  <c r="K1581"/>
  <c r="L1581"/>
  <c r="K1582"/>
  <c r="L1582"/>
  <c r="K1583"/>
  <c r="L1583"/>
  <c r="K1584"/>
  <c r="L1584"/>
  <c r="K1585"/>
  <c r="L1585"/>
  <c r="K1586"/>
  <c r="L1586"/>
  <c r="K1587"/>
  <c r="L1587"/>
  <c r="K1588"/>
  <c r="L1588"/>
  <c r="K1589"/>
  <c r="L1589"/>
  <c r="K1590"/>
  <c r="L1590"/>
  <c r="K1591"/>
  <c r="L1591"/>
  <c r="K1592"/>
  <c r="L1592"/>
  <c r="K1593"/>
  <c r="L1593"/>
  <c r="K1594"/>
  <c r="L1594"/>
  <c r="K1595"/>
  <c r="L1595"/>
  <c r="K1596"/>
  <c r="L1596"/>
  <c r="K1597"/>
  <c r="L1597"/>
  <c r="K1598"/>
  <c r="L1598"/>
  <c r="K1599"/>
  <c r="L1599"/>
  <c r="K1600"/>
  <c r="L1600"/>
  <c r="K1601"/>
  <c r="L1601"/>
  <c r="K1602"/>
  <c r="L1602"/>
  <c r="K1603"/>
  <c r="L1603"/>
  <c r="K1604"/>
  <c r="L1604"/>
  <c r="K1605"/>
  <c r="L1605"/>
  <c r="K1606"/>
  <c r="L1606"/>
  <c r="K1607"/>
  <c r="L1607"/>
  <c r="K1608"/>
  <c r="L1608"/>
  <c r="K1609"/>
  <c r="L1609"/>
  <c r="K1610"/>
  <c r="L1610"/>
  <c r="K1611"/>
  <c r="L1611"/>
  <c r="K1612"/>
  <c r="L1612"/>
  <c r="K1613"/>
  <c r="L1613"/>
  <c r="K1614"/>
  <c r="L1614"/>
  <c r="K1615"/>
  <c r="L1615"/>
  <c r="K1616"/>
  <c r="L1616"/>
  <c r="K1617"/>
  <c r="L1617"/>
  <c r="K1618"/>
  <c r="L1618"/>
  <c r="K1619"/>
  <c r="L1619"/>
  <c r="K1620"/>
  <c r="L1620"/>
  <c r="K1621"/>
  <c r="L1621"/>
  <c r="K1622"/>
  <c r="L1622"/>
  <c r="K1623"/>
  <c r="L1623"/>
  <c r="K1624"/>
  <c r="L1624"/>
  <c r="K1625"/>
  <c r="L1625"/>
  <c r="K1626"/>
  <c r="L1626"/>
  <c r="K1627"/>
  <c r="L1627"/>
  <c r="K1628"/>
  <c r="L1628"/>
  <c r="K1629"/>
  <c r="L1629"/>
  <c r="K1630"/>
  <c r="L1630"/>
  <c r="K1631"/>
  <c r="L1631"/>
  <c r="K1632"/>
  <c r="L1632"/>
  <c r="K1633"/>
  <c r="L1633"/>
  <c r="K1634"/>
  <c r="L1634"/>
  <c r="K1635"/>
  <c r="L1635"/>
  <c r="K1636"/>
  <c r="L1636"/>
  <c r="K1637"/>
  <c r="L1637"/>
  <c r="K1638"/>
  <c r="L1638"/>
  <c r="K1639"/>
  <c r="L1639"/>
  <c r="K1640"/>
  <c r="L1640"/>
  <c r="K1641"/>
  <c r="L1641"/>
  <c r="K1642"/>
  <c r="L1642"/>
  <c r="K1643"/>
  <c r="L1643"/>
  <c r="K1644"/>
  <c r="L1644"/>
  <c r="K1645"/>
  <c r="L1645"/>
  <c r="K1646"/>
  <c r="L1646"/>
  <c r="K1647"/>
  <c r="L1647"/>
  <c r="K1648"/>
  <c r="L1648"/>
  <c r="K1649"/>
  <c r="L1649"/>
  <c r="K1650"/>
  <c r="L1650"/>
  <c r="K1651"/>
  <c r="L1651"/>
  <c r="K1652"/>
  <c r="L1652"/>
  <c r="K1653"/>
  <c r="L1653"/>
  <c r="K1654"/>
  <c r="L1654"/>
  <c r="K1655"/>
  <c r="L1655"/>
  <c r="K1656"/>
  <c r="L1656"/>
  <c r="K1657"/>
  <c r="L1657"/>
  <c r="K1658"/>
  <c r="L1658"/>
  <c r="K1659"/>
  <c r="L1659"/>
  <c r="K1660"/>
  <c r="L1660"/>
  <c r="K1661"/>
  <c r="L1661"/>
  <c r="K1662"/>
  <c r="L1662"/>
  <c r="K1663"/>
  <c r="L1663"/>
  <c r="K1664"/>
  <c r="L1664"/>
  <c r="K1665"/>
  <c r="L1665"/>
  <c r="K1666"/>
  <c r="L1666"/>
  <c r="K1667"/>
  <c r="L1667"/>
  <c r="K1668"/>
  <c r="L1668"/>
  <c r="K1669"/>
  <c r="L1669"/>
  <c r="K1670"/>
  <c r="L1670"/>
  <c r="K1671"/>
  <c r="L1671"/>
  <c r="K1672"/>
  <c r="L1672"/>
  <c r="K1673"/>
  <c r="L1673"/>
  <c r="K1674"/>
  <c r="L1674"/>
  <c r="K1675"/>
  <c r="L1675"/>
  <c r="K1676"/>
  <c r="L1676"/>
  <c r="K1677"/>
  <c r="L1677"/>
  <c r="K1678"/>
  <c r="L1678"/>
  <c r="K1679"/>
  <c r="L1679"/>
  <c r="K1680"/>
  <c r="L1680"/>
  <c r="K1681"/>
  <c r="L1681"/>
  <c r="K1682"/>
  <c r="L1682"/>
  <c r="K1683"/>
  <c r="L1683"/>
  <c r="K1684"/>
  <c r="L1684"/>
  <c r="K1685"/>
  <c r="L1685"/>
  <c r="K1686"/>
  <c r="L1686"/>
  <c r="K1687"/>
  <c r="L1687"/>
  <c r="K1688"/>
  <c r="L1688"/>
  <c r="K1689"/>
  <c r="L1689"/>
  <c r="K1690"/>
  <c r="L1690"/>
  <c r="K1691"/>
  <c r="L1691"/>
  <c r="K1692"/>
  <c r="L1692"/>
  <c r="K1693"/>
  <c r="L1693"/>
  <c r="K1694"/>
  <c r="L1694"/>
  <c r="K1695"/>
  <c r="L1695"/>
  <c r="K1696"/>
  <c r="L1696"/>
  <c r="K1697"/>
  <c r="L1697"/>
  <c r="K1698"/>
  <c r="L1698"/>
  <c r="K1699"/>
  <c r="L1699"/>
  <c r="K1700"/>
  <c r="L1700"/>
  <c r="K1701"/>
  <c r="L1701"/>
  <c r="K1702"/>
  <c r="L1702"/>
  <c r="K1703"/>
  <c r="L1703"/>
  <c r="K1704"/>
  <c r="L1704"/>
  <c r="K1705"/>
  <c r="L1705"/>
  <c r="K1706"/>
  <c r="L1706"/>
  <c r="K1707"/>
  <c r="L1707"/>
  <c r="K1708"/>
  <c r="L1708"/>
  <c r="K1709"/>
  <c r="L1709"/>
  <c r="K1710"/>
  <c r="L1710"/>
  <c r="K1711"/>
  <c r="L1711"/>
  <c r="K1712"/>
  <c r="L1712"/>
  <c r="K1713"/>
  <c r="L1713"/>
  <c r="K1714"/>
  <c r="L1714"/>
  <c r="K1715"/>
  <c r="L1715"/>
  <c r="K1716"/>
  <c r="L1716"/>
  <c r="K1717"/>
  <c r="L1717"/>
  <c r="K1718"/>
  <c r="L1718"/>
  <c r="K1719"/>
  <c r="L1719"/>
  <c r="K1720"/>
  <c r="L1720"/>
  <c r="K1721"/>
  <c r="L1721"/>
  <c r="K1722"/>
  <c r="L1722"/>
  <c r="K1723"/>
  <c r="L1723"/>
  <c r="K1724"/>
  <c r="L1724"/>
  <c r="K1725"/>
  <c r="L1725"/>
  <c r="K1726"/>
  <c r="L1726"/>
  <c r="K1727"/>
  <c r="L1727"/>
  <c r="K1728"/>
  <c r="L1728"/>
  <c r="K1729"/>
  <c r="L1729"/>
  <c r="K1730"/>
  <c r="L1730"/>
  <c r="K1731"/>
  <c r="L1731"/>
  <c r="K1732"/>
  <c r="L1732"/>
  <c r="K1733"/>
  <c r="L1733"/>
  <c r="K1734"/>
  <c r="L1734"/>
  <c r="K1735"/>
  <c r="L1735"/>
  <c r="K1736"/>
  <c r="L1736"/>
  <c r="K1737"/>
  <c r="L1737"/>
  <c r="K1738"/>
  <c r="L1738"/>
  <c r="K1739"/>
  <c r="L1739"/>
  <c r="K1740"/>
  <c r="L1740"/>
  <c r="K1741"/>
  <c r="L1741"/>
  <c r="K1742"/>
  <c r="L1742"/>
  <c r="K1743"/>
  <c r="L1743"/>
  <c r="K1744"/>
  <c r="L1744"/>
  <c r="K1745"/>
  <c r="L1745"/>
  <c r="K1746"/>
  <c r="L1746"/>
  <c r="K1747"/>
  <c r="L1747"/>
  <c r="K1748"/>
  <c r="L1748"/>
  <c r="K1749"/>
  <c r="L1749"/>
  <c r="K1750"/>
  <c r="L1750"/>
  <c r="K1751"/>
  <c r="L1751"/>
  <c r="K1752"/>
  <c r="L1752"/>
  <c r="K1753"/>
  <c r="L1753"/>
  <c r="K1754"/>
  <c r="L1754"/>
  <c r="K1755"/>
  <c r="L1755"/>
  <c r="K1756"/>
  <c r="L1756"/>
  <c r="K1757"/>
  <c r="L1757"/>
  <c r="K1758"/>
  <c r="L1758"/>
  <c r="K1759"/>
  <c r="L1759"/>
  <c r="K1760"/>
  <c r="L1760"/>
  <c r="K1761"/>
  <c r="L1761"/>
  <c r="K1762"/>
  <c r="L1762"/>
  <c r="K1763"/>
  <c r="L1763"/>
  <c r="K1764"/>
  <c r="L1764"/>
  <c r="K1765"/>
  <c r="L1765"/>
  <c r="K1766"/>
  <c r="L1766"/>
  <c r="K1767"/>
  <c r="L1767"/>
  <c r="K1768"/>
  <c r="L1768"/>
  <c r="K1769"/>
  <c r="L1769"/>
  <c r="K1770"/>
  <c r="L1770"/>
  <c r="K1771"/>
  <c r="L1771"/>
  <c r="K1772"/>
  <c r="L1772"/>
  <c r="K1773"/>
  <c r="L1773"/>
  <c r="K1774"/>
  <c r="L1774"/>
  <c r="K1775"/>
  <c r="L1775"/>
  <c r="K1776"/>
  <c r="L1776"/>
  <c r="K1777"/>
  <c r="L1777"/>
  <c r="K1778"/>
  <c r="L1778"/>
  <c r="K1779"/>
  <c r="L1779"/>
  <c r="K1780"/>
  <c r="L1780"/>
  <c r="K1781"/>
  <c r="L1781"/>
  <c r="K1782"/>
  <c r="L1782"/>
  <c r="K1783"/>
  <c r="L1783"/>
  <c r="K1784"/>
  <c r="L1784"/>
  <c r="K1785"/>
  <c r="L1785"/>
  <c r="K1786"/>
  <c r="L1786"/>
  <c r="K1787"/>
  <c r="L1787"/>
  <c r="K1788"/>
  <c r="L1788"/>
  <c r="K1789"/>
  <c r="L1789"/>
  <c r="K1790"/>
  <c r="L1790"/>
  <c r="K1791"/>
  <c r="L1791"/>
  <c r="K1792"/>
  <c r="L1792"/>
  <c r="K1793"/>
  <c r="L1793"/>
  <c r="K1794"/>
  <c r="L1794"/>
  <c r="K1795"/>
  <c r="L1795"/>
  <c r="K1796"/>
  <c r="L1796"/>
  <c r="K1797"/>
  <c r="L1797"/>
  <c r="K1798"/>
  <c r="L1798"/>
  <c r="K1799"/>
  <c r="L1799"/>
  <c r="K1800"/>
  <c r="L1800"/>
  <c r="K1801"/>
  <c r="L1801"/>
  <c r="K1802"/>
  <c r="L1802"/>
  <c r="K1803"/>
  <c r="L1803"/>
  <c r="K1804"/>
  <c r="L1804"/>
  <c r="K1805"/>
  <c r="L1805"/>
  <c r="K1806"/>
  <c r="L1806"/>
  <c r="K1807"/>
  <c r="L1807"/>
  <c r="K1808"/>
  <c r="L1808"/>
  <c r="K1809"/>
  <c r="L1809"/>
  <c r="K1810"/>
  <c r="L1810"/>
  <c r="K1811"/>
  <c r="L1811"/>
  <c r="K1812"/>
  <c r="L1812"/>
  <c r="K1813"/>
  <c r="L1813"/>
  <c r="K1814"/>
  <c r="L1814"/>
  <c r="K1815"/>
  <c r="L1815"/>
  <c r="K1816"/>
  <c r="L1816"/>
  <c r="K1817"/>
  <c r="L1817"/>
  <c r="K1818"/>
  <c r="L1818"/>
  <c r="K1819"/>
  <c r="L1819"/>
  <c r="K1820"/>
  <c r="L1820"/>
  <c r="K1821"/>
  <c r="L1821"/>
  <c r="K1822"/>
  <c r="L1822"/>
  <c r="K1823"/>
  <c r="L1823"/>
  <c r="K1824"/>
  <c r="L1824"/>
  <c r="K1825"/>
  <c r="L1825"/>
  <c r="K1826"/>
  <c r="L1826"/>
  <c r="K1827"/>
  <c r="L1827"/>
  <c r="K1828"/>
  <c r="L1828"/>
  <c r="K1829"/>
  <c r="L1829"/>
  <c r="K1830"/>
  <c r="L1830"/>
  <c r="K1831"/>
  <c r="L1831"/>
  <c r="K1832"/>
  <c r="L1832"/>
  <c r="K1833"/>
  <c r="L1833"/>
  <c r="K1834"/>
  <c r="L1834"/>
  <c r="K1835"/>
  <c r="L1835"/>
  <c r="K1836"/>
  <c r="L1836"/>
  <c r="K1837"/>
  <c r="L1837"/>
  <c r="K1838"/>
  <c r="L1838"/>
  <c r="K1839"/>
  <c r="L1839"/>
  <c r="K1840"/>
  <c r="L1840"/>
  <c r="K1841"/>
  <c r="L1841"/>
  <c r="K1842"/>
  <c r="L1842"/>
  <c r="K1843"/>
  <c r="L1843"/>
  <c r="K1844"/>
  <c r="L1844"/>
  <c r="K1845"/>
  <c r="L1845"/>
  <c r="K1846"/>
  <c r="L1846"/>
  <c r="K1847"/>
  <c r="L1847"/>
  <c r="K1848"/>
  <c r="L1848"/>
  <c r="K1849"/>
  <c r="L1849"/>
  <c r="K1850"/>
  <c r="L1850"/>
  <c r="K1851"/>
  <c r="L1851"/>
  <c r="K1852"/>
  <c r="L1852"/>
  <c r="K1853"/>
  <c r="L1853"/>
  <c r="K1854"/>
  <c r="L1854"/>
  <c r="K1855"/>
  <c r="L1855"/>
  <c r="K1856"/>
  <c r="L1856"/>
  <c r="K1857"/>
  <c r="L1857"/>
  <c r="K1858"/>
  <c r="L1858"/>
  <c r="K1859"/>
  <c r="L1859"/>
  <c r="K1860"/>
  <c r="L1860"/>
  <c r="K1861"/>
  <c r="L1861"/>
  <c r="K1862"/>
  <c r="L1862"/>
  <c r="K1863"/>
  <c r="L1863"/>
  <c r="K1864"/>
  <c r="L1864"/>
  <c r="K1865"/>
  <c r="L1865"/>
  <c r="K1866"/>
  <c r="L1866"/>
  <c r="K1867"/>
  <c r="L1867"/>
  <c r="K1868"/>
  <c r="L1868"/>
  <c r="K1869"/>
  <c r="L1869"/>
  <c r="K1870"/>
  <c r="L1870"/>
  <c r="K1871"/>
  <c r="L1871"/>
  <c r="K1872"/>
  <c r="L1872"/>
  <c r="K1873"/>
  <c r="L1873"/>
  <c r="K1874"/>
  <c r="L1874"/>
  <c r="K1875"/>
  <c r="L1875"/>
  <c r="K1876"/>
  <c r="L1876"/>
  <c r="K1877"/>
  <c r="L1877"/>
  <c r="K1878"/>
  <c r="L1878"/>
  <c r="K1879"/>
  <c r="L1879"/>
  <c r="K1880"/>
  <c r="L1880"/>
  <c r="K1881"/>
  <c r="L1881"/>
  <c r="K1882"/>
  <c r="L1882"/>
  <c r="K1883"/>
  <c r="L1883"/>
  <c r="K1884"/>
  <c r="L1884"/>
  <c r="K1885"/>
  <c r="L1885"/>
  <c r="K1886"/>
  <c r="L1886"/>
  <c r="K1887"/>
  <c r="L1887"/>
  <c r="K1888"/>
  <c r="L1888"/>
  <c r="K1889"/>
  <c r="L1889"/>
  <c r="K1890"/>
  <c r="L1890"/>
  <c r="K1891"/>
  <c r="L1891"/>
  <c r="K1892"/>
  <c r="L1892"/>
  <c r="K1893"/>
  <c r="L1893"/>
  <c r="K1894"/>
  <c r="L1894"/>
  <c r="K1895"/>
  <c r="L1895"/>
  <c r="K1896"/>
  <c r="L1896"/>
  <c r="K1897"/>
  <c r="L1897"/>
  <c r="K1898"/>
  <c r="L1898"/>
  <c r="K1899"/>
  <c r="L1899"/>
  <c r="K1900"/>
  <c r="L1900"/>
  <c r="K1901"/>
  <c r="L1901"/>
  <c r="K1902"/>
  <c r="L1902"/>
  <c r="K1903"/>
  <c r="L1903"/>
  <c r="K1904"/>
  <c r="L1904"/>
  <c r="K1905"/>
  <c r="L1905"/>
  <c r="K1906"/>
  <c r="L1906"/>
  <c r="K1907"/>
  <c r="L1907"/>
  <c r="K1908"/>
  <c r="L1908"/>
  <c r="K1909"/>
  <c r="L1909"/>
  <c r="K1910"/>
  <c r="L1910"/>
  <c r="K1911"/>
  <c r="L1911"/>
  <c r="K1912"/>
  <c r="L1912"/>
  <c r="K1913"/>
  <c r="L1913"/>
  <c r="K1914"/>
  <c r="L1914"/>
  <c r="K1915"/>
  <c r="L1915"/>
  <c r="K1916"/>
  <c r="L1916"/>
  <c r="K1917"/>
  <c r="L1917"/>
  <c r="K1918"/>
  <c r="L1918"/>
  <c r="K1919"/>
  <c r="L1919"/>
  <c r="K1920"/>
  <c r="L1920"/>
  <c r="K1921"/>
  <c r="L1921"/>
  <c r="K1922"/>
  <c r="L1922"/>
  <c r="K1923"/>
  <c r="L1923"/>
  <c r="K1924"/>
  <c r="L1924"/>
  <c r="K1925"/>
  <c r="L1925"/>
  <c r="K1926"/>
  <c r="L1926"/>
  <c r="K1927"/>
  <c r="L1927"/>
  <c r="K1928"/>
  <c r="L1928"/>
  <c r="K1929"/>
  <c r="L1929"/>
  <c r="K1930"/>
  <c r="L1930"/>
  <c r="K1931"/>
  <c r="L1931"/>
  <c r="K1932"/>
  <c r="L1932"/>
  <c r="K1933"/>
  <c r="L1933"/>
  <c r="K1934"/>
  <c r="L1934"/>
  <c r="K1935"/>
  <c r="L1935"/>
  <c r="K1936"/>
  <c r="L1936"/>
  <c r="K1937"/>
  <c r="L1937"/>
  <c r="K1938"/>
  <c r="L1938"/>
  <c r="K1939"/>
  <c r="L1939"/>
  <c r="K1940"/>
  <c r="L1940"/>
  <c r="K1941"/>
  <c r="L1941"/>
  <c r="K1942"/>
  <c r="L1942"/>
  <c r="K1943"/>
  <c r="L1943"/>
  <c r="K1944"/>
  <c r="L1944"/>
  <c r="K1945"/>
  <c r="L1945"/>
  <c r="K1946"/>
  <c r="L1946"/>
  <c r="K1947"/>
  <c r="L1947"/>
  <c r="K1948"/>
  <c r="L1948"/>
  <c r="K1949"/>
  <c r="L1949"/>
  <c r="K1950"/>
  <c r="L1950"/>
  <c r="K1951"/>
  <c r="L1951"/>
  <c r="K1952"/>
  <c r="L1952"/>
  <c r="K1953"/>
  <c r="L1953"/>
  <c r="K1954"/>
  <c r="L1954"/>
  <c r="K1955"/>
  <c r="L1955"/>
  <c r="K1956"/>
  <c r="L1956"/>
  <c r="K1957"/>
  <c r="L1957"/>
  <c r="K1958"/>
  <c r="L1958"/>
  <c r="K1959"/>
  <c r="L1959"/>
  <c r="K1960"/>
  <c r="L1960"/>
  <c r="K1961"/>
  <c r="L1961"/>
  <c r="K1962"/>
  <c r="L1962"/>
  <c r="K1963"/>
  <c r="L1963"/>
  <c r="K1964"/>
  <c r="L1964"/>
  <c r="K1965"/>
  <c r="L1965"/>
  <c r="K1966"/>
  <c r="L1966"/>
  <c r="K1967"/>
  <c r="L1967"/>
  <c r="K1968"/>
  <c r="L1968"/>
  <c r="K1969"/>
  <c r="L1969"/>
  <c r="K1970"/>
  <c r="L1970"/>
  <c r="K1971"/>
  <c r="L1971"/>
  <c r="K1972"/>
  <c r="L1972"/>
  <c r="K1973"/>
  <c r="L1973"/>
  <c r="K1974"/>
  <c r="L1974"/>
  <c r="K1975"/>
  <c r="L1975"/>
  <c r="K1976"/>
  <c r="L1976"/>
  <c r="K1977"/>
  <c r="L1977"/>
  <c r="K1978"/>
  <c r="L1978"/>
  <c r="K1979"/>
  <c r="L1979"/>
  <c r="K1980"/>
  <c r="L1980"/>
  <c r="K1981"/>
  <c r="L1981"/>
  <c r="K1982"/>
  <c r="L1982"/>
  <c r="K1983"/>
  <c r="L1983"/>
  <c r="K1984"/>
  <c r="L1984"/>
  <c r="K1985"/>
  <c r="L1985"/>
  <c r="K1986"/>
  <c r="L1986"/>
  <c r="K1987"/>
  <c r="L1987"/>
  <c r="K1988"/>
  <c r="L1988"/>
  <c r="K1989"/>
  <c r="L1989"/>
  <c r="K1990"/>
  <c r="L1990"/>
  <c r="K1991"/>
  <c r="L1991"/>
  <c r="K1992"/>
  <c r="L1992"/>
  <c r="K1993"/>
  <c r="L1993"/>
  <c r="K1994"/>
  <c r="L1994"/>
  <c r="K1995"/>
  <c r="L1995"/>
  <c r="K1996"/>
  <c r="L1996"/>
  <c r="K1997"/>
  <c r="L1997"/>
  <c r="K1998"/>
  <c r="L1998"/>
  <c r="K1999"/>
  <c r="L1999"/>
  <c r="K2000"/>
  <c r="L2000"/>
  <c r="C31" i="4"/>
  <c r="C32"/>
  <c r="C29"/>
  <c r="C30"/>
  <c r="T3" i="22"/>
  <c r="X3"/>
  <c r="W3"/>
  <c r="U3"/>
  <c r="V3"/>
  <c r="K3" i="28" l="1"/>
  <c r="L1"/>
  <c r="K6"/>
  <c r="K8"/>
  <c r="K10"/>
  <c r="K12"/>
  <c r="K14"/>
  <c r="K16"/>
  <c r="K18"/>
  <c r="K20"/>
  <c r="K22"/>
  <c r="K24"/>
  <c r="K26"/>
  <c r="K28"/>
  <c r="K30"/>
  <c r="K32"/>
  <c r="K34"/>
  <c r="K36"/>
  <c r="K38"/>
  <c r="K40"/>
  <c r="K42"/>
  <c r="K44"/>
  <c r="K46"/>
  <c r="K48"/>
  <c r="K50"/>
  <c r="K52"/>
  <c r="K54"/>
  <c r="K56"/>
  <c r="K58"/>
  <c r="K60"/>
  <c r="K62"/>
  <c r="K64"/>
  <c r="K66"/>
  <c r="K68"/>
  <c r="K70"/>
  <c r="K72"/>
  <c r="K74"/>
  <c r="K76"/>
  <c r="K78"/>
  <c r="K80"/>
  <c r="K82"/>
  <c r="K84"/>
  <c r="K86"/>
  <c r="K88"/>
  <c r="K90"/>
  <c r="K92"/>
  <c r="K94"/>
  <c r="K96"/>
  <c r="K98"/>
  <c r="K100"/>
  <c r="K102"/>
  <c r="K104"/>
  <c r="K106"/>
  <c r="K108"/>
  <c r="K110"/>
  <c r="K112"/>
  <c r="K114"/>
  <c r="K116"/>
  <c r="K118"/>
  <c r="K120"/>
  <c r="K122"/>
  <c r="K124"/>
  <c r="K126"/>
  <c r="K128"/>
  <c r="K130"/>
  <c r="K132"/>
  <c r="K134"/>
  <c r="K136"/>
  <c r="K138"/>
  <c r="K140"/>
  <c r="K142"/>
  <c r="K144"/>
  <c r="K146"/>
  <c r="K148"/>
  <c r="K150"/>
  <c r="K152"/>
  <c r="K154"/>
  <c r="K156"/>
  <c r="K158"/>
  <c r="K160"/>
  <c r="K162"/>
  <c r="K164"/>
  <c r="K166"/>
  <c r="K168"/>
  <c r="K170"/>
  <c r="K172"/>
  <c r="K174"/>
  <c r="K176"/>
  <c r="K178"/>
  <c r="K180"/>
  <c r="K182"/>
  <c r="K184"/>
  <c r="K186"/>
  <c r="K188"/>
  <c r="K190"/>
  <c r="K192"/>
  <c r="K194"/>
  <c r="K196"/>
  <c r="K198"/>
  <c r="K200"/>
  <c r="K202"/>
  <c r="K204"/>
  <c r="K206"/>
  <c r="K208"/>
  <c r="K210"/>
  <c r="K212"/>
  <c r="K214"/>
  <c r="K216"/>
  <c r="K218"/>
  <c r="K220"/>
  <c r="K222"/>
  <c r="K224"/>
  <c r="K226"/>
  <c r="K228"/>
  <c r="K230"/>
  <c r="K232"/>
  <c r="K234"/>
  <c r="K236"/>
  <c r="K238"/>
  <c r="K240"/>
  <c r="K242"/>
  <c r="K244"/>
  <c r="K246"/>
  <c r="K248"/>
  <c r="K250"/>
  <c r="K252"/>
  <c r="K254"/>
  <c r="K256"/>
  <c r="K258"/>
  <c r="K260"/>
  <c r="K262"/>
  <c r="K264"/>
  <c r="K266"/>
  <c r="K268"/>
  <c r="K270"/>
  <c r="K272"/>
  <c r="K274"/>
  <c r="K276"/>
  <c r="K278"/>
  <c r="K280"/>
  <c r="K282"/>
  <c r="K284"/>
  <c r="K286"/>
  <c r="K288"/>
  <c r="K290"/>
  <c r="K292"/>
  <c r="K294"/>
  <c r="K296"/>
  <c r="K298"/>
  <c r="K300"/>
  <c r="K302"/>
  <c r="K304"/>
  <c r="K306"/>
  <c r="K308"/>
  <c r="K310"/>
  <c r="K312"/>
  <c r="K314"/>
  <c r="K316"/>
  <c r="K318"/>
  <c r="K320"/>
  <c r="K322"/>
  <c r="K324"/>
  <c r="K326"/>
  <c r="K328"/>
  <c r="K330"/>
  <c r="K332"/>
  <c r="K334"/>
  <c r="K336"/>
  <c r="K338"/>
  <c r="K340"/>
  <c r="K342"/>
  <c r="K344"/>
  <c r="K346"/>
  <c r="K348"/>
  <c r="K350"/>
  <c r="K352"/>
  <c r="K354"/>
  <c r="K356"/>
  <c r="K358"/>
  <c r="K360"/>
  <c r="K362"/>
  <c r="K364"/>
  <c r="K366"/>
  <c r="K368"/>
  <c r="K370"/>
  <c r="K372"/>
  <c r="K374"/>
  <c r="K376"/>
  <c r="K378"/>
  <c r="K380"/>
  <c r="K382"/>
  <c r="K384"/>
  <c r="K386"/>
  <c r="K388"/>
  <c r="K390"/>
  <c r="K392"/>
  <c r="K394"/>
  <c r="K396"/>
  <c r="K398"/>
  <c r="K400"/>
  <c r="K402"/>
  <c r="K404"/>
  <c r="K408"/>
  <c r="K410"/>
  <c r="K412"/>
  <c r="K414"/>
  <c r="K418"/>
  <c r="K422"/>
  <c r="K426"/>
  <c r="K432"/>
  <c r="K438"/>
  <c r="K442"/>
  <c r="K448"/>
  <c r="K452"/>
  <c r="K458"/>
  <c r="K464"/>
  <c r="K468"/>
  <c r="K472"/>
  <c r="K478"/>
  <c r="K482"/>
  <c r="K488"/>
  <c r="K492"/>
  <c r="K498"/>
  <c r="K2"/>
  <c r="K4"/>
  <c r="K5"/>
  <c r="K7"/>
  <c r="K9"/>
  <c r="K11"/>
  <c r="K13"/>
  <c r="K15"/>
  <c r="K17"/>
  <c r="K19"/>
  <c r="K21"/>
  <c r="K23"/>
  <c r="K25"/>
  <c r="K27"/>
  <c r="K29"/>
  <c r="K31"/>
  <c r="K33"/>
  <c r="K35"/>
  <c r="K37"/>
  <c r="K39"/>
  <c r="K41"/>
  <c r="K43"/>
  <c r="K45"/>
  <c r="K47"/>
  <c r="K49"/>
  <c r="K51"/>
  <c r="K53"/>
  <c r="K55"/>
  <c r="K57"/>
  <c r="K59"/>
  <c r="K61"/>
  <c r="K63"/>
  <c r="K65"/>
  <c r="K67"/>
  <c r="K69"/>
  <c r="K71"/>
  <c r="K73"/>
  <c r="K75"/>
  <c r="K77"/>
  <c r="K79"/>
  <c r="K81"/>
  <c r="K83"/>
  <c r="K85"/>
  <c r="K87"/>
  <c r="K89"/>
  <c r="K91"/>
  <c r="K93"/>
  <c r="K95"/>
  <c r="K97"/>
  <c r="K99"/>
  <c r="K101"/>
  <c r="K103"/>
  <c r="K105"/>
  <c r="K107"/>
  <c r="K109"/>
  <c r="K111"/>
  <c r="K113"/>
  <c r="K115"/>
  <c r="K117"/>
  <c r="K119"/>
  <c r="K121"/>
  <c r="K123"/>
  <c r="K125"/>
  <c r="K127"/>
  <c r="K129"/>
  <c r="K131"/>
  <c r="K133"/>
  <c r="K135"/>
  <c r="K137"/>
  <c r="K139"/>
  <c r="K141"/>
  <c r="K143"/>
  <c r="K145"/>
  <c r="K147"/>
  <c r="K149"/>
  <c r="K151"/>
  <c r="K153"/>
  <c r="K155"/>
  <c r="K157"/>
  <c r="K159"/>
  <c r="K161"/>
  <c r="K163"/>
  <c r="K165"/>
  <c r="K167"/>
  <c r="K169"/>
  <c r="K171"/>
  <c r="K173"/>
  <c r="K175"/>
  <c r="K177"/>
  <c r="K179"/>
  <c r="K181"/>
  <c r="K183"/>
  <c r="K185"/>
  <c r="K187"/>
  <c r="K189"/>
  <c r="K191"/>
  <c r="K193"/>
  <c r="K195"/>
  <c r="K197"/>
  <c r="K199"/>
  <c r="K201"/>
  <c r="K203"/>
  <c r="K205"/>
  <c r="K207"/>
  <c r="K209"/>
  <c r="K211"/>
  <c r="K213"/>
  <c r="K215"/>
  <c r="K217"/>
  <c r="K219"/>
  <c r="K221"/>
  <c r="K223"/>
  <c r="K225"/>
  <c r="K227"/>
  <c r="K229"/>
  <c r="K231"/>
  <c r="K233"/>
  <c r="K235"/>
  <c r="K237"/>
  <c r="K239"/>
  <c r="K241"/>
  <c r="K243"/>
  <c r="K245"/>
  <c r="K247"/>
  <c r="K249"/>
  <c r="K251"/>
  <c r="K253"/>
  <c r="K255"/>
  <c r="K257"/>
  <c r="K259"/>
  <c r="K261"/>
  <c r="K263"/>
  <c r="K265"/>
  <c r="K267"/>
  <c r="K269"/>
  <c r="K271"/>
  <c r="K273"/>
  <c r="K275"/>
  <c r="K277"/>
  <c r="K279"/>
  <c r="K281"/>
  <c r="K283"/>
  <c r="K285"/>
  <c r="K287"/>
  <c r="K289"/>
  <c r="K291"/>
  <c r="K293"/>
  <c r="K295"/>
  <c r="K297"/>
  <c r="K299"/>
  <c r="K301"/>
  <c r="K303"/>
  <c r="K305"/>
  <c r="K307"/>
  <c r="K309"/>
  <c r="K311"/>
  <c r="K313"/>
  <c r="K315"/>
  <c r="K317"/>
  <c r="K319"/>
  <c r="K321"/>
  <c r="K323"/>
  <c r="K325"/>
  <c r="K327"/>
  <c r="K329"/>
  <c r="K331"/>
  <c r="K333"/>
  <c r="K335"/>
  <c r="K337"/>
  <c r="K339"/>
  <c r="K341"/>
  <c r="K343"/>
  <c r="K345"/>
  <c r="K347"/>
  <c r="K349"/>
  <c r="K351"/>
  <c r="K353"/>
  <c r="K355"/>
  <c r="K357"/>
  <c r="K359"/>
  <c r="K361"/>
  <c r="K363"/>
  <c r="K365"/>
  <c r="K367"/>
  <c r="K369"/>
  <c r="K371"/>
  <c r="K373"/>
  <c r="K375"/>
  <c r="K377"/>
  <c r="K379"/>
  <c r="K381"/>
  <c r="K383"/>
  <c r="K385"/>
  <c r="K387"/>
  <c r="K389"/>
  <c r="K391"/>
  <c r="K393"/>
  <c r="K395"/>
  <c r="K397"/>
  <c r="K399"/>
  <c r="K401"/>
  <c r="K403"/>
  <c r="K405"/>
  <c r="K407"/>
  <c r="K409"/>
  <c r="K411"/>
  <c r="K413"/>
  <c r="K415"/>
  <c r="K417"/>
  <c r="K419"/>
  <c r="K421"/>
  <c r="K423"/>
  <c r="K425"/>
  <c r="K427"/>
  <c r="K429"/>
  <c r="K431"/>
  <c r="K433"/>
  <c r="K435"/>
  <c r="K437"/>
  <c r="K439"/>
  <c r="K441"/>
  <c r="K443"/>
  <c r="K445"/>
  <c r="K447"/>
  <c r="K449"/>
  <c r="K451"/>
  <c r="K453"/>
  <c r="K455"/>
  <c r="K457"/>
  <c r="K459"/>
  <c r="K461"/>
  <c r="K463"/>
  <c r="K465"/>
  <c r="K467"/>
  <c r="K469"/>
  <c r="K471"/>
  <c r="K473"/>
  <c r="K475"/>
  <c r="K477"/>
  <c r="K479"/>
  <c r="K481"/>
  <c r="K483"/>
  <c r="K485"/>
  <c r="K487"/>
  <c r="K489"/>
  <c r="K491"/>
  <c r="K493"/>
  <c r="K495"/>
  <c r="K497"/>
  <c r="K499"/>
  <c r="K406"/>
  <c r="K416"/>
  <c r="K420"/>
  <c r="K424"/>
  <c r="K428"/>
  <c r="K430"/>
  <c r="K434"/>
  <c r="K436"/>
  <c r="K440"/>
  <c r="K444"/>
  <c r="K446"/>
  <c r="K450"/>
  <c r="K454"/>
  <c r="K456"/>
  <c r="K460"/>
  <c r="K462"/>
  <c r="K466"/>
  <c r="K470"/>
  <c r="K474"/>
  <c r="K476"/>
  <c r="K480"/>
  <c r="K484"/>
  <c r="K486"/>
  <c r="K490"/>
  <c r="K494"/>
  <c r="K496"/>
  <c r="K500"/>
  <c r="AI5" i="23"/>
  <c r="A3" i="27"/>
  <c r="P3" i="22"/>
  <c r="Q3"/>
  <c r="N4" s="1"/>
  <c r="R3"/>
  <c r="AC3" s="1"/>
  <c r="AH3" s="1"/>
  <c r="F3" i="27" s="1"/>
  <c r="AI4" i="23"/>
  <c r="AG8"/>
  <c r="AI7"/>
  <c r="AI11"/>
  <c r="AI12"/>
  <c r="AG14"/>
  <c r="AI13"/>
  <c r="J29" i="12"/>
  <c r="J27"/>
  <c r="D21" i="4"/>
  <c r="S3" i="18"/>
  <c r="AF3" i="17" s="1"/>
  <c r="T3" i="18"/>
  <c r="S4"/>
  <c r="AF4" i="17" s="1"/>
  <c r="T4" i="18"/>
  <c r="S5"/>
  <c r="AF5" i="17" s="1"/>
  <c r="T5" i="18"/>
  <c r="S6"/>
  <c r="AF6" i="17" s="1"/>
  <c r="T6" i="18"/>
  <c r="S7"/>
  <c r="AF7" i="17" s="1"/>
  <c r="T7" i="18"/>
  <c r="S8"/>
  <c r="AF8" i="17" s="1"/>
  <c r="T8" i="18"/>
  <c r="S9"/>
  <c r="AF9" i="17" s="1"/>
  <c r="T9" i="18"/>
  <c r="S10"/>
  <c r="AF10" i="17" s="1"/>
  <c r="T10" i="18"/>
  <c r="S11"/>
  <c r="AF11" i="17" s="1"/>
  <c r="T11" i="18"/>
  <c r="S12"/>
  <c r="AF12" i="17" s="1"/>
  <c r="T12" i="18"/>
  <c r="S13"/>
  <c r="AF13" i="17" s="1"/>
  <c r="T13" i="18"/>
  <c r="S14"/>
  <c r="AF14" i="17" s="1"/>
  <c r="T14" i="18"/>
  <c r="S15"/>
  <c r="AF15" i="17" s="1"/>
  <c r="T15" i="18"/>
  <c r="S16"/>
  <c r="AF16" i="17" s="1"/>
  <c r="T16" i="18"/>
  <c r="S17"/>
  <c r="AF17" i="17" s="1"/>
  <c r="T17" i="18"/>
  <c r="S18"/>
  <c r="AF18" i="17" s="1"/>
  <c r="T18" i="18"/>
  <c r="S19"/>
  <c r="AF19" i="17" s="1"/>
  <c r="T19" i="18"/>
  <c r="S20"/>
  <c r="AF20" i="17" s="1"/>
  <c r="T20" i="18"/>
  <c r="S21"/>
  <c r="AF21" i="17" s="1"/>
  <c r="T21" i="18"/>
  <c r="S22"/>
  <c r="AF22" i="17" s="1"/>
  <c r="T22" i="18"/>
  <c r="S23"/>
  <c r="AF23" i="17" s="1"/>
  <c r="T23" i="18"/>
  <c r="S24"/>
  <c r="AF24" i="17" s="1"/>
  <c r="T24" i="18"/>
  <c r="S25"/>
  <c r="AF25" i="17" s="1"/>
  <c r="T25" i="18"/>
  <c r="S26"/>
  <c r="AF26" i="17" s="1"/>
  <c r="T26" i="18"/>
  <c r="S27"/>
  <c r="AF27" i="17" s="1"/>
  <c r="T27" i="18"/>
  <c r="S28"/>
  <c r="AF28" i="17" s="1"/>
  <c r="T28" i="18"/>
  <c r="S29"/>
  <c r="AF29" i="17" s="1"/>
  <c r="T29" i="18"/>
  <c r="S30"/>
  <c r="AF30" i="17" s="1"/>
  <c r="T30" i="18"/>
  <c r="S31"/>
  <c r="AF31" i="17" s="1"/>
  <c r="T31" i="18"/>
  <c r="S32"/>
  <c r="AF32" i="17" s="1"/>
  <c r="T32" i="18"/>
  <c r="S33"/>
  <c r="AF33" i="17" s="1"/>
  <c r="T33" i="18"/>
  <c r="S34"/>
  <c r="AF34" i="17" s="1"/>
  <c r="T34" i="18"/>
  <c r="S35"/>
  <c r="AF35" i="17" s="1"/>
  <c r="T35" i="18"/>
  <c r="S36"/>
  <c r="AF36" i="17" s="1"/>
  <c r="T36" i="18"/>
  <c r="S37"/>
  <c r="AF37" i="17" s="1"/>
  <c r="T37" i="18"/>
  <c r="S38"/>
  <c r="AF38" i="17" s="1"/>
  <c r="T38" i="18"/>
  <c r="S39"/>
  <c r="AF39" i="17" s="1"/>
  <c r="T39" i="18"/>
  <c r="S40"/>
  <c r="AF40" i="17" s="1"/>
  <c r="T40" i="18"/>
  <c r="S41"/>
  <c r="AF41" i="17" s="1"/>
  <c r="T41" i="18"/>
  <c r="S42"/>
  <c r="AF42" i="17" s="1"/>
  <c r="T42" i="18"/>
  <c r="S43"/>
  <c r="AF43" i="17" s="1"/>
  <c r="T43" i="18"/>
  <c r="S44"/>
  <c r="AF44" i="17" s="1"/>
  <c r="T44" i="18"/>
  <c r="S45"/>
  <c r="AF45" i="17" s="1"/>
  <c r="T45" i="18"/>
  <c r="S46"/>
  <c r="AF46" i="17" s="1"/>
  <c r="T46" i="18"/>
  <c r="S47"/>
  <c r="AF47" i="17" s="1"/>
  <c r="T47" i="18"/>
  <c r="S48"/>
  <c r="AF48" i="17" s="1"/>
  <c r="T48" i="18"/>
  <c r="S49"/>
  <c r="AF49" i="17" s="1"/>
  <c r="T49" i="18"/>
  <c r="S50"/>
  <c r="AF50" i="17" s="1"/>
  <c r="T50" i="18"/>
  <c r="S51"/>
  <c r="AF51" i="17" s="1"/>
  <c r="T51" i="18"/>
  <c r="S52"/>
  <c r="AF52" i="17" s="1"/>
  <c r="T52" i="18"/>
  <c r="S53"/>
  <c r="AF53" i="17" s="1"/>
  <c r="T53" i="18"/>
  <c r="S54"/>
  <c r="AF54" i="17" s="1"/>
  <c r="T54" i="18"/>
  <c r="S55"/>
  <c r="AF55" i="17" s="1"/>
  <c r="T55" i="18"/>
  <c r="S56"/>
  <c r="AF56" i="17" s="1"/>
  <c r="T56" i="18"/>
  <c r="S57"/>
  <c r="AF57" i="17" s="1"/>
  <c r="T57" i="18"/>
  <c r="S58"/>
  <c r="AF58" i="17" s="1"/>
  <c r="T58" i="18"/>
  <c r="S59"/>
  <c r="AF59" i="17" s="1"/>
  <c r="T59" i="18"/>
  <c r="S60"/>
  <c r="AF60" i="17" s="1"/>
  <c r="T60" i="18"/>
  <c r="S61"/>
  <c r="AF61" i="17" s="1"/>
  <c r="T61" i="18"/>
  <c r="S62"/>
  <c r="AF62" i="17" s="1"/>
  <c r="T62" i="18"/>
  <c r="S63"/>
  <c r="AF63" i="17" s="1"/>
  <c r="T63" i="18"/>
  <c r="S64"/>
  <c r="AF64" i="17" s="1"/>
  <c r="T64" i="18"/>
  <c r="S65"/>
  <c r="AF65" i="17" s="1"/>
  <c r="T65" i="18"/>
  <c r="S66"/>
  <c r="AF66" i="17" s="1"/>
  <c r="T66" i="18"/>
  <c r="S67"/>
  <c r="AF67" i="17" s="1"/>
  <c r="T67" i="18"/>
  <c r="S68"/>
  <c r="AF68" i="17" s="1"/>
  <c r="T68" i="18"/>
  <c r="S69"/>
  <c r="AF69" i="17" s="1"/>
  <c r="T69" i="18"/>
  <c r="S70"/>
  <c r="AF70" i="17" s="1"/>
  <c r="T70" i="18"/>
  <c r="S71"/>
  <c r="AF71" i="17" s="1"/>
  <c r="T71" i="18"/>
  <c r="S72"/>
  <c r="AF72" i="17" s="1"/>
  <c r="T72" i="18"/>
  <c r="S73"/>
  <c r="AF73" i="17" s="1"/>
  <c r="T73" i="18"/>
  <c r="S74"/>
  <c r="AF74" i="17" s="1"/>
  <c r="T74" i="18"/>
  <c r="S75"/>
  <c r="AF75" i="17" s="1"/>
  <c r="T75" i="18"/>
  <c r="S76"/>
  <c r="AF76" i="17" s="1"/>
  <c r="T76" i="18"/>
  <c r="S77"/>
  <c r="AF77" i="17" s="1"/>
  <c r="T77" i="18"/>
  <c r="S78"/>
  <c r="AF78" i="17" s="1"/>
  <c r="T78" i="18"/>
  <c r="S79"/>
  <c r="AF79" i="17" s="1"/>
  <c r="T79" i="18"/>
  <c r="S80"/>
  <c r="AF80" i="17" s="1"/>
  <c r="T80" i="18"/>
  <c r="S81"/>
  <c r="AF81" i="17" s="1"/>
  <c r="T81" i="18"/>
  <c r="S82"/>
  <c r="AF82" i="17" s="1"/>
  <c r="T82" i="18"/>
  <c r="S83"/>
  <c r="AF83" i="17" s="1"/>
  <c r="T83" i="18"/>
  <c r="S84"/>
  <c r="AF84" i="17" s="1"/>
  <c r="T84" i="18"/>
  <c r="S85"/>
  <c r="AF85" i="17" s="1"/>
  <c r="T85" i="18"/>
  <c r="S86"/>
  <c r="AF86" i="17" s="1"/>
  <c r="T86" i="18"/>
  <c r="S87"/>
  <c r="AF87" i="17" s="1"/>
  <c r="T87" i="18"/>
  <c r="S88"/>
  <c r="AF88" i="17" s="1"/>
  <c r="T88" i="18"/>
  <c r="S89"/>
  <c r="AF89" i="17" s="1"/>
  <c r="T89" i="18"/>
  <c r="S90"/>
  <c r="AF90" i="17" s="1"/>
  <c r="T90" i="18"/>
  <c r="S91"/>
  <c r="AF91" i="17" s="1"/>
  <c r="T91" i="18"/>
  <c r="S92"/>
  <c r="AF92" i="17" s="1"/>
  <c r="T92" i="18"/>
  <c r="S93"/>
  <c r="AF93" i="17" s="1"/>
  <c r="T93" i="18"/>
  <c r="S94"/>
  <c r="AF94" i="17" s="1"/>
  <c r="T94" i="18"/>
  <c r="S95"/>
  <c r="AF95" i="17" s="1"/>
  <c r="T95" i="18"/>
  <c r="S96"/>
  <c r="AF96" i="17" s="1"/>
  <c r="T96" i="18"/>
  <c r="S97"/>
  <c r="AF97" i="17" s="1"/>
  <c r="T97" i="18"/>
  <c r="S98"/>
  <c r="AF98" i="17" s="1"/>
  <c r="T98" i="18"/>
  <c r="S99"/>
  <c r="AF99" i="17" s="1"/>
  <c r="T99" i="18"/>
  <c r="S100"/>
  <c r="AF100" i="17" s="1"/>
  <c r="T100" i="18"/>
  <c r="S101"/>
  <c r="AF101" i="17" s="1"/>
  <c r="T101" i="18"/>
  <c r="S102"/>
  <c r="AF102" i="17" s="1"/>
  <c r="T102" i="18"/>
  <c r="S103"/>
  <c r="AF103" i="17" s="1"/>
  <c r="T103" i="18"/>
  <c r="S104"/>
  <c r="AF104" i="17" s="1"/>
  <c r="T104" i="18"/>
  <c r="S105"/>
  <c r="AF105" i="17" s="1"/>
  <c r="T105" i="18"/>
  <c r="S106"/>
  <c r="AF106" i="17" s="1"/>
  <c r="T106" i="18"/>
  <c r="S107"/>
  <c r="AF107" i="17" s="1"/>
  <c r="T107" i="18"/>
  <c r="S108"/>
  <c r="AF108" i="17" s="1"/>
  <c r="T108" i="18"/>
  <c r="S109"/>
  <c r="AF109" i="17" s="1"/>
  <c r="T109" i="18"/>
  <c r="S110"/>
  <c r="AF110" i="17" s="1"/>
  <c r="T110" i="18"/>
  <c r="S111"/>
  <c r="AF111" i="17" s="1"/>
  <c r="T111" i="18"/>
  <c r="S112"/>
  <c r="AF112" i="17" s="1"/>
  <c r="T112" i="18"/>
  <c r="S113"/>
  <c r="AF113" i="17" s="1"/>
  <c r="T113" i="18"/>
  <c r="S114"/>
  <c r="AF114" i="17" s="1"/>
  <c r="T114" i="18"/>
  <c r="S115"/>
  <c r="AF115" i="17" s="1"/>
  <c r="T115" i="18"/>
  <c r="S116"/>
  <c r="AF116" i="17" s="1"/>
  <c r="T116" i="18"/>
  <c r="S117"/>
  <c r="AF117" i="17" s="1"/>
  <c r="T117" i="18"/>
  <c r="S118"/>
  <c r="AF118" i="17" s="1"/>
  <c r="T118" i="18"/>
  <c r="S119"/>
  <c r="AF119" i="17" s="1"/>
  <c r="T119" i="18"/>
  <c r="S120"/>
  <c r="AF120" i="17" s="1"/>
  <c r="T120" i="18"/>
  <c r="S121"/>
  <c r="AF121" i="17" s="1"/>
  <c r="T121" i="18"/>
  <c r="S122"/>
  <c r="AF122" i="17" s="1"/>
  <c r="T122" i="18"/>
  <c r="S123"/>
  <c r="AF123" i="17" s="1"/>
  <c r="T123" i="18"/>
  <c r="S124"/>
  <c r="AF124" i="17" s="1"/>
  <c r="T124" i="18"/>
  <c r="S125"/>
  <c r="AF125" i="17" s="1"/>
  <c r="T125" i="18"/>
  <c r="S126"/>
  <c r="AF126" i="17" s="1"/>
  <c r="T126" i="18"/>
  <c r="S127"/>
  <c r="AF127" i="17" s="1"/>
  <c r="T127" i="18"/>
  <c r="S128"/>
  <c r="AF128" i="17" s="1"/>
  <c r="T128" i="18"/>
  <c r="S129"/>
  <c r="AF129" i="17" s="1"/>
  <c r="T129" i="18"/>
  <c r="S130"/>
  <c r="AF130" i="17" s="1"/>
  <c r="T130" i="18"/>
  <c r="S131"/>
  <c r="AF131" i="17" s="1"/>
  <c r="T131" i="18"/>
  <c r="S132"/>
  <c r="AF132" i="17" s="1"/>
  <c r="T132" i="18"/>
  <c r="S133"/>
  <c r="AF133" i="17" s="1"/>
  <c r="T133" i="18"/>
  <c r="S134"/>
  <c r="AF134" i="17" s="1"/>
  <c r="T134" i="18"/>
  <c r="S135"/>
  <c r="AF135" i="17" s="1"/>
  <c r="T135" i="18"/>
  <c r="S136"/>
  <c r="AF136" i="17" s="1"/>
  <c r="T136" i="18"/>
  <c r="S137"/>
  <c r="AF137" i="17" s="1"/>
  <c r="T137" i="18"/>
  <c r="S138"/>
  <c r="AF138" i="17" s="1"/>
  <c r="T138" i="18"/>
  <c r="S139"/>
  <c r="AF139" i="17" s="1"/>
  <c r="T139" i="18"/>
  <c r="S140"/>
  <c r="AF140" i="17" s="1"/>
  <c r="T140" i="18"/>
  <c r="S141"/>
  <c r="AF141" i="17" s="1"/>
  <c r="T141" i="18"/>
  <c r="S142"/>
  <c r="AF142" i="17" s="1"/>
  <c r="T142" i="18"/>
  <c r="S143"/>
  <c r="AF143" i="17" s="1"/>
  <c r="T143" i="18"/>
  <c r="S144"/>
  <c r="AF144" i="17" s="1"/>
  <c r="T144" i="18"/>
  <c r="S145"/>
  <c r="AF145" i="17" s="1"/>
  <c r="T145" i="18"/>
  <c r="S146"/>
  <c r="AF146" i="17" s="1"/>
  <c r="T146" i="18"/>
  <c r="S147"/>
  <c r="AF147" i="17" s="1"/>
  <c r="T147" i="18"/>
  <c r="S148"/>
  <c r="AF148" i="17" s="1"/>
  <c r="T148" i="18"/>
  <c r="S149"/>
  <c r="AF149" i="17" s="1"/>
  <c r="T149" i="18"/>
  <c r="S150"/>
  <c r="AF150" i="17" s="1"/>
  <c r="T150" i="18"/>
  <c r="S151"/>
  <c r="AF151" i="17" s="1"/>
  <c r="T151" i="18"/>
  <c r="S152"/>
  <c r="AF152" i="17" s="1"/>
  <c r="T152" i="18"/>
  <c r="S153"/>
  <c r="AF153" i="17" s="1"/>
  <c r="T153" i="18"/>
  <c r="S154"/>
  <c r="AF154" i="17" s="1"/>
  <c r="T154" i="18"/>
  <c r="S155"/>
  <c r="AF155" i="17" s="1"/>
  <c r="T155" i="18"/>
  <c r="S156"/>
  <c r="AF156" i="17" s="1"/>
  <c r="T156" i="18"/>
  <c r="S157"/>
  <c r="AF157" i="17" s="1"/>
  <c r="T157" i="18"/>
  <c r="S158"/>
  <c r="AF158" i="17" s="1"/>
  <c r="T158" i="18"/>
  <c r="S159"/>
  <c r="AF159" i="17" s="1"/>
  <c r="T159" i="18"/>
  <c r="S160"/>
  <c r="AF160" i="17" s="1"/>
  <c r="T160" i="18"/>
  <c r="S161"/>
  <c r="AF161" i="17" s="1"/>
  <c r="T161" i="18"/>
  <c r="S162"/>
  <c r="AF162" i="17" s="1"/>
  <c r="T162" i="18"/>
  <c r="S163"/>
  <c r="AF163" i="17" s="1"/>
  <c r="T163" i="18"/>
  <c r="S164"/>
  <c r="AF164" i="17" s="1"/>
  <c r="T164" i="18"/>
  <c r="S165"/>
  <c r="AF165" i="17" s="1"/>
  <c r="T165" i="18"/>
  <c r="S166"/>
  <c r="AF166" i="17" s="1"/>
  <c r="T166" i="18"/>
  <c r="S167"/>
  <c r="AF167" i="17" s="1"/>
  <c r="T167" i="18"/>
  <c r="S168"/>
  <c r="AF168" i="17" s="1"/>
  <c r="T168" i="18"/>
  <c r="S169"/>
  <c r="AF169" i="17" s="1"/>
  <c r="T169" i="18"/>
  <c r="S170"/>
  <c r="AF170" i="17" s="1"/>
  <c r="T170" i="18"/>
  <c r="S171"/>
  <c r="AF171" i="17" s="1"/>
  <c r="T171" i="18"/>
  <c r="S172"/>
  <c r="AF172" i="17" s="1"/>
  <c r="T172" i="18"/>
  <c r="S173"/>
  <c r="AF173" i="17" s="1"/>
  <c r="T173" i="18"/>
  <c r="S174"/>
  <c r="AF174" i="17" s="1"/>
  <c r="T174" i="18"/>
  <c r="S175"/>
  <c r="AF175" i="17" s="1"/>
  <c r="T175" i="18"/>
  <c r="S176"/>
  <c r="AF176" i="17" s="1"/>
  <c r="T176" i="18"/>
  <c r="S177"/>
  <c r="AF177" i="17" s="1"/>
  <c r="T177" i="18"/>
  <c r="S178"/>
  <c r="AF178" i="17" s="1"/>
  <c r="T178" i="18"/>
  <c r="S179"/>
  <c r="AF179" i="17" s="1"/>
  <c r="T179" i="18"/>
  <c r="S180"/>
  <c r="AF180" i="17" s="1"/>
  <c r="T180" i="18"/>
  <c r="S181"/>
  <c r="AF181" i="17" s="1"/>
  <c r="T181" i="18"/>
  <c r="S182"/>
  <c r="AF182" i="17" s="1"/>
  <c r="T182" i="18"/>
  <c r="S183"/>
  <c r="AF183" i="17" s="1"/>
  <c r="T183" i="18"/>
  <c r="S184"/>
  <c r="AF184" i="17" s="1"/>
  <c r="T184" i="18"/>
  <c r="S185"/>
  <c r="AF185" i="17" s="1"/>
  <c r="T185" i="18"/>
  <c r="S186"/>
  <c r="AF186" i="17" s="1"/>
  <c r="T186" i="18"/>
  <c r="S187"/>
  <c r="AF187" i="17" s="1"/>
  <c r="T187" i="18"/>
  <c r="S188"/>
  <c r="AF188" i="17" s="1"/>
  <c r="T188" i="18"/>
  <c r="S189"/>
  <c r="AF189" i="17" s="1"/>
  <c r="T189" i="18"/>
  <c r="S190"/>
  <c r="AF190" i="17" s="1"/>
  <c r="T190" i="18"/>
  <c r="S191"/>
  <c r="AF191" i="17" s="1"/>
  <c r="T191" i="18"/>
  <c r="S192"/>
  <c r="AF192" i="17" s="1"/>
  <c r="T192" i="18"/>
  <c r="S193"/>
  <c r="AF193" i="17" s="1"/>
  <c r="T193" i="18"/>
  <c r="S194"/>
  <c r="AF194" i="17" s="1"/>
  <c r="T194" i="18"/>
  <c r="S195"/>
  <c r="AF195" i="17" s="1"/>
  <c r="T195" i="18"/>
  <c r="S196"/>
  <c r="AF196" i="17" s="1"/>
  <c r="T196" i="18"/>
  <c r="S197"/>
  <c r="AF197" i="17" s="1"/>
  <c r="T197" i="18"/>
  <c r="S198"/>
  <c r="AF198" i="17" s="1"/>
  <c r="T198" i="18"/>
  <c r="S199"/>
  <c r="AF199" i="17" s="1"/>
  <c r="T199" i="18"/>
  <c r="S200"/>
  <c r="AF200" i="17" s="1"/>
  <c r="T200" i="18"/>
  <c r="S201"/>
  <c r="AF201" i="17" s="1"/>
  <c r="T201" i="18"/>
  <c r="S202"/>
  <c r="AF202" i="17" s="1"/>
  <c r="T202" i="18"/>
  <c r="S203"/>
  <c r="AF203" i="17" s="1"/>
  <c r="T203" i="18"/>
  <c r="S204"/>
  <c r="AF204" i="17" s="1"/>
  <c r="T204" i="18"/>
  <c r="S205"/>
  <c r="AF205" i="17" s="1"/>
  <c r="T205" i="18"/>
  <c r="S206"/>
  <c r="AF206" i="17" s="1"/>
  <c r="T206" i="18"/>
  <c r="S207"/>
  <c r="AF207" i="17" s="1"/>
  <c r="T207" i="18"/>
  <c r="S208"/>
  <c r="AF208" i="17" s="1"/>
  <c r="T208" i="18"/>
  <c r="S209"/>
  <c r="AF209" i="17" s="1"/>
  <c r="T209" i="18"/>
  <c r="S210"/>
  <c r="AF210" i="17" s="1"/>
  <c r="T210" i="18"/>
  <c r="S211"/>
  <c r="AF211" i="17" s="1"/>
  <c r="T211" i="18"/>
  <c r="S212"/>
  <c r="AF212" i="17" s="1"/>
  <c r="T212" i="18"/>
  <c r="S213"/>
  <c r="AF213" i="17" s="1"/>
  <c r="T213" i="18"/>
  <c r="S214"/>
  <c r="AF214" i="17" s="1"/>
  <c r="T214" i="18"/>
  <c r="S215"/>
  <c r="AF215" i="17" s="1"/>
  <c r="T215" i="18"/>
  <c r="S216"/>
  <c r="AF216" i="17" s="1"/>
  <c r="T216" i="18"/>
  <c r="S217"/>
  <c r="AF217" i="17" s="1"/>
  <c r="T217" i="18"/>
  <c r="S218"/>
  <c r="AF218" i="17" s="1"/>
  <c r="T218" i="18"/>
  <c r="S219"/>
  <c r="AF219" i="17" s="1"/>
  <c r="T219" i="18"/>
  <c r="S220"/>
  <c r="AF220" i="17" s="1"/>
  <c r="T220" i="18"/>
  <c r="S221"/>
  <c r="AF221" i="17" s="1"/>
  <c r="T221" i="18"/>
  <c r="S222"/>
  <c r="AF222" i="17" s="1"/>
  <c r="T222" i="18"/>
  <c r="S223"/>
  <c r="AF223" i="17" s="1"/>
  <c r="T223" i="18"/>
  <c r="S224"/>
  <c r="AF224" i="17" s="1"/>
  <c r="T224" i="18"/>
  <c r="S225"/>
  <c r="AF225" i="17" s="1"/>
  <c r="T225" i="18"/>
  <c r="S226"/>
  <c r="AF226" i="17" s="1"/>
  <c r="T226" i="18"/>
  <c r="S227"/>
  <c r="AF227" i="17" s="1"/>
  <c r="T227" i="18"/>
  <c r="S228"/>
  <c r="AF228" i="17" s="1"/>
  <c r="T228" i="18"/>
  <c r="S229"/>
  <c r="AF229" i="17" s="1"/>
  <c r="T229" i="18"/>
  <c r="S230"/>
  <c r="AF230" i="17" s="1"/>
  <c r="T230" i="18"/>
  <c r="S231"/>
  <c r="AF231" i="17" s="1"/>
  <c r="T231" i="18"/>
  <c r="S232"/>
  <c r="AF232" i="17" s="1"/>
  <c r="T232" i="18"/>
  <c r="S233"/>
  <c r="AF233" i="17" s="1"/>
  <c r="T233" i="18"/>
  <c r="S234"/>
  <c r="AF234" i="17" s="1"/>
  <c r="T234" i="18"/>
  <c r="S235"/>
  <c r="AF235" i="17" s="1"/>
  <c r="T235" i="18"/>
  <c r="S236"/>
  <c r="AF236" i="17" s="1"/>
  <c r="T236" i="18"/>
  <c r="S237"/>
  <c r="AF237" i="17" s="1"/>
  <c r="T237" i="18"/>
  <c r="S238"/>
  <c r="AF238" i="17" s="1"/>
  <c r="T238" i="18"/>
  <c r="S239"/>
  <c r="AF239" i="17" s="1"/>
  <c r="T239" i="18"/>
  <c r="S240"/>
  <c r="AF240" i="17" s="1"/>
  <c r="T240" i="18"/>
  <c r="S241"/>
  <c r="AF241" i="17" s="1"/>
  <c r="T241" i="18"/>
  <c r="S242"/>
  <c r="AF242" i="17" s="1"/>
  <c r="T242" i="18"/>
  <c r="S243"/>
  <c r="AF243" i="17" s="1"/>
  <c r="T243" i="18"/>
  <c r="S244"/>
  <c r="AF244" i="17" s="1"/>
  <c r="T244" i="18"/>
  <c r="S245"/>
  <c r="AF245" i="17" s="1"/>
  <c r="T245" i="18"/>
  <c r="S246"/>
  <c r="AF246" i="17" s="1"/>
  <c r="T246" i="18"/>
  <c r="S247"/>
  <c r="AF247" i="17" s="1"/>
  <c r="T247" i="18"/>
  <c r="S248"/>
  <c r="AF248" i="17" s="1"/>
  <c r="T248" i="18"/>
  <c r="S249"/>
  <c r="AF249" i="17" s="1"/>
  <c r="T249" i="18"/>
  <c r="S250"/>
  <c r="AF250" i="17" s="1"/>
  <c r="T250" i="18"/>
  <c r="S251"/>
  <c r="AF251" i="17" s="1"/>
  <c r="T251" i="18"/>
  <c r="S252"/>
  <c r="AF252" i="17" s="1"/>
  <c r="T252" i="18"/>
  <c r="S253"/>
  <c r="AF253" i="17" s="1"/>
  <c r="T253" i="18"/>
  <c r="S254"/>
  <c r="AF254" i="17" s="1"/>
  <c r="T254" i="18"/>
  <c r="S255"/>
  <c r="AF255" i="17" s="1"/>
  <c r="T255" i="18"/>
  <c r="S256"/>
  <c r="AF256" i="17" s="1"/>
  <c r="T256" i="18"/>
  <c r="S257"/>
  <c r="AF257" i="17" s="1"/>
  <c r="T257" i="18"/>
  <c r="S258"/>
  <c r="AF258" i="17" s="1"/>
  <c r="T258" i="18"/>
  <c r="S259"/>
  <c r="AF259" i="17" s="1"/>
  <c r="T259" i="18"/>
  <c r="S260"/>
  <c r="AF260" i="17" s="1"/>
  <c r="T260" i="18"/>
  <c r="S261"/>
  <c r="AF261" i="17" s="1"/>
  <c r="T261" i="18"/>
  <c r="S262"/>
  <c r="AF262" i="17" s="1"/>
  <c r="T262" i="18"/>
  <c r="S263"/>
  <c r="AF263" i="17" s="1"/>
  <c r="T263" i="18"/>
  <c r="S264"/>
  <c r="AF264" i="17" s="1"/>
  <c r="T264" i="18"/>
  <c r="S265"/>
  <c r="AF265" i="17" s="1"/>
  <c r="T265" i="18"/>
  <c r="S266"/>
  <c r="AF266" i="17" s="1"/>
  <c r="T266" i="18"/>
  <c r="S267"/>
  <c r="AF267" i="17" s="1"/>
  <c r="T267" i="18"/>
  <c r="S268"/>
  <c r="AF268" i="17" s="1"/>
  <c r="T268" i="18"/>
  <c r="S269"/>
  <c r="AF269" i="17" s="1"/>
  <c r="T269" i="18"/>
  <c r="S270"/>
  <c r="AF270" i="17" s="1"/>
  <c r="T270" i="18"/>
  <c r="S271"/>
  <c r="AF271" i="17" s="1"/>
  <c r="T271" i="18"/>
  <c r="S272"/>
  <c r="AF272" i="17" s="1"/>
  <c r="T272" i="18"/>
  <c r="S273"/>
  <c r="AF273" i="17" s="1"/>
  <c r="T273" i="18"/>
  <c r="S274"/>
  <c r="AF274" i="17" s="1"/>
  <c r="T274" i="18"/>
  <c r="S275"/>
  <c r="AF275" i="17" s="1"/>
  <c r="T275" i="18"/>
  <c r="S276"/>
  <c r="AF276" i="17" s="1"/>
  <c r="T276" i="18"/>
  <c r="S277"/>
  <c r="AF277" i="17" s="1"/>
  <c r="T277" i="18"/>
  <c r="S278"/>
  <c r="AF278" i="17" s="1"/>
  <c r="T278" i="18"/>
  <c r="S279"/>
  <c r="AF279" i="17" s="1"/>
  <c r="T279" i="18"/>
  <c r="S280"/>
  <c r="AF280" i="17" s="1"/>
  <c r="T280" i="18"/>
  <c r="S281"/>
  <c r="AF281" i="17" s="1"/>
  <c r="T281" i="18"/>
  <c r="S282"/>
  <c r="AF282" i="17" s="1"/>
  <c r="T282" i="18"/>
  <c r="S283"/>
  <c r="AF283" i="17" s="1"/>
  <c r="T283" i="18"/>
  <c r="S284"/>
  <c r="AF284" i="17" s="1"/>
  <c r="T284" i="18"/>
  <c r="S285"/>
  <c r="AF285" i="17" s="1"/>
  <c r="T285" i="18"/>
  <c r="S286"/>
  <c r="AF286" i="17" s="1"/>
  <c r="T286" i="18"/>
  <c r="S287"/>
  <c r="AF287" i="17" s="1"/>
  <c r="T287" i="18"/>
  <c r="S288"/>
  <c r="AF288" i="17" s="1"/>
  <c r="T288" i="18"/>
  <c r="S289"/>
  <c r="AF289" i="17" s="1"/>
  <c r="T289" i="18"/>
  <c r="S290"/>
  <c r="AF290" i="17" s="1"/>
  <c r="T290" i="18"/>
  <c r="S291"/>
  <c r="AF291" i="17" s="1"/>
  <c r="T291" i="18"/>
  <c r="S292"/>
  <c r="AF292" i="17" s="1"/>
  <c r="T292" i="18"/>
  <c r="S293"/>
  <c r="AF293" i="17" s="1"/>
  <c r="T293" i="18"/>
  <c r="S294"/>
  <c r="AF294" i="17" s="1"/>
  <c r="T294" i="18"/>
  <c r="S295"/>
  <c r="AF295" i="17" s="1"/>
  <c r="T295" i="18"/>
  <c r="S296"/>
  <c r="AF296" i="17" s="1"/>
  <c r="T296" i="18"/>
  <c r="S297"/>
  <c r="AF297" i="17" s="1"/>
  <c r="T297" i="18"/>
  <c r="S298"/>
  <c r="AF298" i="17" s="1"/>
  <c r="T298" i="18"/>
  <c r="S299"/>
  <c r="AF299" i="17" s="1"/>
  <c r="T299" i="18"/>
  <c r="S300"/>
  <c r="AF300" i="17" s="1"/>
  <c r="T300" i="18"/>
  <c r="S301"/>
  <c r="AF301" i="17" s="1"/>
  <c r="T301" i="18"/>
  <c r="S302"/>
  <c r="AF302" i="17" s="1"/>
  <c r="T302" i="18"/>
  <c r="S303"/>
  <c r="AF303" i="17" s="1"/>
  <c r="T303" i="18"/>
  <c r="S304"/>
  <c r="AF304" i="17" s="1"/>
  <c r="T304" i="18"/>
  <c r="S305"/>
  <c r="AF305" i="17" s="1"/>
  <c r="T305" i="18"/>
  <c r="S306"/>
  <c r="AF306" i="17" s="1"/>
  <c r="T306" i="18"/>
  <c r="S307"/>
  <c r="AF307" i="17" s="1"/>
  <c r="T307" i="18"/>
  <c r="S308"/>
  <c r="AF308" i="17" s="1"/>
  <c r="T308" i="18"/>
  <c r="S309"/>
  <c r="AF309" i="17" s="1"/>
  <c r="T309" i="18"/>
  <c r="S310"/>
  <c r="AF310" i="17" s="1"/>
  <c r="T310" i="18"/>
  <c r="S311"/>
  <c r="AF311" i="17" s="1"/>
  <c r="T311" i="18"/>
  <c r="S312"/>
  <c r="AF312" i="17" s="1"/>
  <c r="T312" i="18"/>
  <c r="S313"/>
  <c r="AF313" i="17" s="1"/>
  <c r="T313" i="18"/>
  <c r="S314"/>
  <c r="AF314" i="17" s="1"/>
  <c r="T314" i="18"/>
  <c r="S315"/>
  <c r="AF315" i="17" s="1"/>
  <c r="T315" i="18"/>
  <c r="S316"/>
  <c r="AF316" i="17" s="1"/>
  <c r="T316" i="18"/>
  <c r="S317"/>
  <c r="AF317" i="17" s="1"/>
  <c r="T317" i="18"/>
  <c r="S318"/>
  <c r="AF318" i="17" s="1"/>
  <c r="T318" i="18"/>
  <c r="S319"/>
  <c r="AF319" i="17" s="1"/>
  <c r="T319" i="18"/>
  <c r="S320"/>
  <c r="AF320" i="17" s="1"/>
  <c r="T320" i="18"/>
  <c r="S321"/>
  <c r="AF321" i="17" s="1"/>
  <c r="T321" i="18"/>
  <c r="S322"/>
  <c r="AF322" i="17" s="1"/>
  <c r="T322" i="18"/>
  <c r="S323"/>
  <c r="AF323" i="17" s="1"/>
  <c r="T323" i="18"/>
  <c r="S324"/>
  <c r="AF324" i="17" s="1"/>
  <c r="T324" i="18"/>
  <c r="S325"/>
  <c r="AF325" i="17" s="1"/>
  <c r="T325" i="18"/>
  <c r="S326"/>
  <c r="AF326" i="17" s="1"/>
  <c r="T326" i="18"/>
  <c r="S327"/>
  <c r="AF327" i="17" s="1"/>
  <c r="T327" i="18"/>
  <c r="S328"/>
  <c r="AF328" i="17" s="1"/>
  <c r="T328" i="18"/>
  <c r="S329"/>
  <c r="AF329" i="17" s="1"/>
  <c r="T329" i="18"/>
  <c r="S330"/>
  <c r="AF330" i="17" s="1"/>
  <c r="T330" i="18"/>
  <c r="S331"/>
  <c r="AF331" i="17" s="1"/>
  <c r="T331" i="18"/>
  <c r="S332"/>
  <c r="AF332" i="17" s="1"/>
  <c r="T332" i="18"/>
  <c r="S333"/>
  <c r="AF333" i="17" s="1"/>
  <c r="T333" i="18"/>
  <c r="S334"/>
  <c r="AF334" i="17" s="1"/>
  <c r="T334" i="18"/>
  <c r="S335"/>
  <c r="AF335" i="17" s="1"/>
  <c r="T335" i="18"/>
  <c r="S336"/>
  <c r="AF336" i="17" s="1"/>
  <c r="T336" i="18"/>
  <c r="S337"/>
  <c r="AF337" i="17" s="1"/>
  <c r="T337" i="18"/>
  <c r="S338"/>
  <c r="AF338" i="17" s="1"/>
  <c r="T338" i="18"/>
  <c r="S339"/>
  <c r="AF339" i="17" s="1"/>
  <c r="T339" i="18"/>
  <c r="S340"/>
  <c r="AF340" i="17" s="1"/>
  <c r="T340" i="18"/>
  <c r="S341"/>
  <c r="AF341" i="17" s="1"/>
  <c r="T341" i="18"/>
  <c r="S342"/>
  <c r="AF342" i="17" s="1"/>
  <c r="T342" i="18"/>
  <c r="S343"/>
  <c r="AF343" i="17" s="1"/>
  <c r="T343" i="18"/>
  <c r="S344"/>
  <c r="AF344" i="17" s="1"/>
  <c r="T344" i="18"/>
  <c r="S345"/>
  <c r="AF345" i="17" s="1"/>
  <c r="T345" i="18"/>
  <c r="S346"/>
  <c r="AF346" i="17" s="1"/>
  <c r="T346" i="18"/>
  <c r="S347"/>
  <c r="AF347" i="17" s="1"/>
  <c r="T347" i="18"/>
  <c r="S348"/>
  <c r="AF348" i="17" s="1"/>
  <c r="T348" i="18"/>
  <c r="S349"/>
  <c r="AF349" i="17" s="1"/>
  <c r="T349" i="18"/>
  <c r="S350"/>
  <c r="AF350" i="17" s="1"/>
  <c r="T350" i="18"/>
  <c r="S351"/>
  <c r="AF351" i="17" s="1"/>
  <c r="T351" i="18"/>
  <c r="S352"/>
  <c r="AF352" i="17" s="1"/>
  <c r="T352" i="18"/>
  <c r="S353"/>
  <c r="AF353" i="17" s="1"/>
  <c r="T353" i="18"/>
  <c r="S354"/>
  <c r="AF354" i="17" s="1"/>
  <c r="T354" i="18"/>
  <c r="S355"/>
  <c r="AF355" i="17" s="1"/>
  <c r="T355" i="18"/>
  <c r="S356"/>
  <c r="AF356" i="17" s="1"/>
  <c r="T356" i="18"/>
  <c r="S357"/>
  <c r="AF357" i="17" s="1"/>
  <c r="T357" i="18"/>
  <c r="S358"/>
  <c r="AF358" i="17" s="1"/>
  <c r="T358" i="18"/>
  <c r="S359"/>
  <c r="AF359" i="17" s="1"/>
  <c r="T359" i="18"/>
  <c r="S360"/>
  <c r="AF360" i="17" s="1"/>
  <c r="T360" i="18"/>
  <c r="S361"/>
  <c r="AF361" i="17" s="1"/>
  <c r="T361" i="18"/>
  <c r="S362"/>
  <c r="AF362" i="17" s="1"/>
  <c r="T362" i="18"/>
  <c r="S363"/>
  <c r="AF363" i="17" s="1"/>
  <c r="T363" i="18"/>
  <c r="S364"/>
  <c r="AF364" i="17" s="1"/>
  <c r="T364" i="18"/>
  <c r="S365"/>
  <c r="AF365" i="17" s="1"/>
  <c r="T365" i="18"/>
  <c r="S366"/>
  <c r="AF366" i="17" s="1"/>
  <c r="T366" i="18"/>
  <c r="S367"/>
  <c r="AF367" i="17" s="1"/>
  <c r="T367" i="18"/>
  <c r="S368"/>
  <c r="AF368" i="17" s="1"/>
  <c r="T368" i="18"/>
  <c r="S369"/>
  <c r="AF369" i="17" s="1"/>
  <c r="T369" i="18"/>
  <c r="S370"/>
  <c r="AF370" i="17" s="1"/>
  <c r="T370" i="18"/>
  <c r="S371"/>
  <c r="AF371" i="17" s="1"/>
  <c r="T371" i="18"/>
  <c r="S372"/>
  <c r="AF372" i="17" s="1"/>
  <c r="T372" i="18"/>
  <c r="S373"/>
  <c r="AF373" i="17" s="1"/>
  <c r="T373" i="18"/>
  <c r="S374"/>
  <c r="AF374" i="17" s="1"/>
  <c r="T374" i="18"/>
  <c r="S375"/>
  <c r="AF375" i="17" s="1"/>
  <c r="T375" i="18"/>
  <c r="S376"/>
  <c r="AF376" i="17" s="1"/>
  <c r="T376" i="18"/>
  <c r="S377"/>
  <c r="AF377" i="17" s="1"/>
  <c r="T377" i="18"/>
  <c r="S378"/>
  <c r="AF378" i="17" s="1"/>
  <c r="T378" i="18"/>
  <c r="S379"/>
  <c r="AF379" i="17" s="1"/>
  <c r="T379" i="18"/>
  <c r="S380"/>
  <c r="AF380" i="17" s="1"/>
  <c r="T380" i="18"/>
  <c r="S381"/>
  <c r="AF381" i="17" s="1"/>
  <c r="T381" i="18"/>
  <c r="S382"/>
  <c r="AF382" i="17" s="1"/>
  <c r="T382" i="18"/>
  <c r="S383"/>
  <c r="AF383" i="17" s="1"/>
  <c r="T383" i="18"/>
  <c r="S384"/>
  <c r="AF384" i="17" s="1"/>
  <c r="T384" i="18"/>
  <c r="S385"/>
  <c r="AF385" i="17" s="1"/>
  <c r="T385" i="18"/>
  <c r="S386"/>
  <c r="AF386" i="17" s="1"/>
  <c r="T386" i="18"/>
  <c r="S387"/>
  <c r="AF387" i="17" s="1"/>
  <c r="T387" i="18"/>
  <c r="S388"/>
  <c r="AF388" i="17" s="1"/>
  <c r="T388" i="18"/>
  <c r="S389"/>
  <c r="AF389" i="17" s="1"/>
  <c r="T389" i="18"/>
  <c r="S390"/>
  <c r="AF390" i="17" s="1"/>
  <c r="T390" i="18"/>
  <c r="S391"/>
  <c r="AF391" i="17" s="1"/>
  <c r="T391" i="18"/>
  <c r="S392"/>
  <c r="AF392" i="17" s="1"/>
  <c r="T392" i="18"/>
  <c r="S393"/>
  <c r="AF393" i="17" s="1"/>
  <c r="T393" i="18"/>
  <c r="S394"/>
  <c r="AF394" i="17" s="1"/>
  <c r="T394" i="18"/>
  <c r="S395"/>
  <c r="AF395" i="17" s="1"/>
  <c r="T395" i="18"/>
  <c r="S396"/>
  <c r="AF396" i="17" s="1"/>
  <c r="T396" i="18"/>
  <c r="S397"/>
  <c r="AF397" i="17" s="1"/>
  <c r="T397" i="18"/>
  <c r="S398"/>
  <c r="AF398" i="17" s="1"/>
  <c r="T398" i="18"/>
  <c r="S399"/>
  <c r="AF399" i="17" s="1"/>
  <c r="T399" i="18"/>
  <c r="S400"/>
  <c r="AF400" i="17" s="1"/>
  <c r="T400" i="18"/>
  <c r="S401"/>
  <c r="AF401" i="17" s="1"/>
  <c r="T401" i="18"/>
  <c r="S402"/>
  <c r="AF402" i="17" s="1"/>
  <c r="T402" i="18"/>
  <c r="S403"/>
  <c r="AF403" i="17" s="1"/>
  <c r="T403" i="18"/>
  <c r="S404"/>
  <c r="AF404" i="17" s="1"/>
  <c r="T404" i="18"/>
  <c r="S405"/>
  <c r="AF405" i="17" s="1"/>
  <c r="T405" i="18"/>
  <c r="S406"/>
  <c r="AF406" i="17" s="1"/>
  <c r="T406" i="18"/>
  <c r="S407"/>
  <c r="AF407" i="17" s="1"/>
  <c r="T407" i="18"/>
  <c r="S408"/>
  <c r="AF408" i="17" s="1"/>
  <c r="T408" i="18"/>
  <c r="S409"/>
  <c r="AF409" i="17" s="1"/>
  <c r="T409" i="18"/>
  <c r="S410"/>
  <c r="AF410" i="17" s="1"/>
  <c r="T410" i="18"/>
  <c r="S411"/>
  <c r="AF411" i="17" s="1"/>
  <c r="T411" i="18"/>
  <c r="S412"/>
  <c r="AF412" i="17" s="1"/>
  <c r="T412" i="18"/>
  <c r="S413"/>
  <c r="AF413" i="17" s="1"/>
  <c r="T413" i="18"/>
  <c r="S414"/>
  <c r="AF414" i="17" s="1"/>
  <c r="T414" i="18"/>
  <c r="S415"/>
  <c r="AF415" i="17" s="1"/>
  <c r="T415" i="18"/>
  <c r="S416"/>
  <c r="AF416" i="17" s="1"/>
  <c r="T416" i="18"/>
  <c r="S417"/>
  <c r="AF417" i="17" s="1"/>
  <c r="T417" i="18"/>
  <c r="S418"/>
  <c r="AF418" i="17" s="1"/>
  <c r="T418" i="18"/>
  <c r="S419"/>
  <c r="AF419" i="17" s="1"/>
  <c r="T419" i="18"/>
  <c r="S420"/>
  <c r="AF420" i="17" s="1"/>
  <c r="T420" i="18"/>
  <c r="S421"/>
  <c r="AF421" i="17" s="1"/>
  <c r="T421" i="18"/>
  <c r="S422"/>
  <c r="AF422" i="17" s="1"/>
  <c r="T422" i="18"/>
  <c r="S423"/>
  <c r="AF423" i="17" s="1"/>
  <c r="T423" i="18"/>
  <c r="S424"/>
  <c r="AF424" i="17" s="1"/>
  <c r="T424" i="18"/>
  <c r="S425"/>
  <c r="AF425" i="17" s="1"/>
  <c r="T425" i="18"/>
  <c r="S426"/>
  <c r="AF426" i="17" s="1"/>
  <c r="T426" i="18"/>
  <c r="S427"/>
  <c r="AF427" i="17" s="1"/>
  <c r="T427" i="18"/>
  <c r="S428"/>
  <c r="AF428" i="17" s="1"/>
  <c r="T428" i="18"/>
  <c r="S429"/>
  <c r="AF429" i="17" s="1"/>
  <c r="T429" i="18"/>
  <c r="S430"/>
  <c r="AF430" i="17" s="1"/>
  <c r="T430" i="18"/>
  <c r="S431"/>
  <c r="AF431" i="17" s="1"/>
  <c r="T431" i="18"/>
  <c r="S432"/>
  <c r="AF432" i="17" s="1"/>
  <c r="T432" i="18"/>
  <c r="S433"/>
  <c r="AF433" i="17" s="1"/>
  <c r="T433" i="18"/>
  <c r="S434"/>
  <c r="AF434" i="17" s="1"/>
  <c r="T434" i="18"/>
  <c r="S435"/>
  <c r="AF435" i="17" s="1"/>
  <c r="T435" i="18"/>
  <c r="S436"/>
  <c r="AF436" i="17" s="1"/>
  <c r="T436" i="18"/>
  <c r="S437"/>
  <c r="AF437" i="17" s="1"/>
  <c r="T437" i="18"/>
  <c r="S438"/>
  <c r="AF438" i="17" s="1"/>
  <c r="T438" i="18"/>
  <c r="S439"/>
  <c r="AF439" i="17" s="1"/>
  <c r="T439" i="18"/>
  <c r="S440"/>
  <c r="AF440" i="17" s="1"/>
  <c r="T440" i="18"/>
  <c r="S441"/>
  <c r="AF441" i="17" s="1"/>
  <c r="T441" i="18"/>
  <c r="S442"/>
  <c r="AF442" i="17" s="1"/>
  <c r="T442" i="18"/>
  <c r="S443"/>
  <c r="AF443" i="17" s="1"/>
  <c r="T443" i="18"/>
  <c r="S444"/>
  <c r="AF444" i="17" s="1"/>
  <c r="T444" i="18"/>
  <c r="S445"/>
  <c r="AF445" i="17" s="1"/>
  <c r="T445" i="18"/>
  <c r="S446"/>
  <c r="AF446" i="17" s="1"/>
  <c r="T446" i="18"/>
  <c r="S447"/>
  <c r="AF447" i="17" s="1"/>
  <c r="T447" i="18"/>
  <c r="S448"/>
  <c r="AF448" i="17" s="1"/>
  <c r="T448" i="18"/>
  <c r="S449"/>
  <c r="AF449" i="17" s="1"/>
  <c r="T449" i="18"/>
  <c r="S450"/>
  <c r="AF450" i="17" s="1"/>
  <c r="T450" i="18"/>
  <c r="S451"/>
  <c r="AF451" i="17" s="1"/>
  <c r="T451" i="18"/>
  <c r="S452"/>
  <c r="AF452" i="17" s="1"/>
  <c r="T452" i="18"/>
  <c r="S453"/>
  <c r="AF453" i="17" s="1"/>
  <c r="T453" i="18"/>
  <c r="S454"/>
  <c r="AF454" i="17" s="1"/>
  <c r="T454" i="18"/>
  <c r="S455"/>
  <c r="AF455" i="17" s="1"/>
  <c r="T455" i="18"/>
  <c r="S456"/>
  <c r="AF456" i="17" s="1"/>
  <c r="T456" i="18"/>
  <c r="S457"/>
  <c r="AF457" i="17" s="1"/>
  <c r="T457" i="18"/>
  <c r="S458"/>
  <c r="AF458" i="17" s="1"/>
  <c r="T458" i="18"/>
  <c r="S459"/>
  <c r="AF459" i="17" s="1"/>
  <c r="T459" i="18"/>
  <c r="S460"/>
  <c r="AF460" i="17" s="1"/>
  <c r="T460" i="18"/>
  <c r="S461"/>
  <c r="AF461" i="17" s="1"/>
  <c r="T461" i="18"/>
  <c r="S462"/>
  <c r="AF462" i="17" s="1"/>
  <c r="T462" i="18"/>
  <c r="S463"/>
  <c r="AF463" i="17" s="1"/>
  <c r="T463" i="18"/>
  <c r="S464"/>
  <c r="AF464" i="17" s="1"/>
  <c r="T464" i="18"/>
  <c r="S465"/>
  <c r="AF465" i="17" s="1"/>
  <c r="T465" i="18"/>
  <c r="S466"/>
  <c r="AF466" i="17" s="1"/>
  <c r="T466" i="18"/>
  <c r="S467"/>
  <c r="AF467" i="17" s="1"/>
  <c r="T467" i="18"/>
  <c r="S468"/>
  <c r="AF468" i="17" s="1"/>
  <c r="T468" i="18"/>
  <c r="S469"/>
  <c r="AF469" i="17" s="1"/>
  <c r="T469" i="18"/>
  <c r="S470"/>
  <c r="AF470" i="17" s="1"/>
  <c r="T470" i="18"/>
  <c r="S471"/>
  <c r="AF471" i="17" s="1"/>
  <c r="T471" i="18"/>
  <c r="S472"/>
  <c r="AF472" i="17" s="1"/>
  <c r="T472" i="18"/>
  <c r="S473"/>
  <c r="AF473" i="17" s="1"/>
  <c r="T473" i="18"/>
  <c r="S474"/>
  <c r="AF474" i="17" s="1"/>
  <c r="T474" i="18"/>
  <c r="S475"/>
  <c r="AF475" i="17" s="1"/>
  <c r="T475" i="18"/>
  <c r="S476"/>
  <c r="AF476" i="17" s="1"/>
  <c r="T476" i="18"/>
  <c r="S477"/>
  <c r="AF477" i="17" s="1"/>
  <c r="T477" i="18"/>
  <c r="S478"/>
  <c r="AF478" i="17" s="1"/>
  <c r="T478" i="18"/>
  <c r="S479"/>
  <c r="AF479" i="17" s="1"/>
  <c r="T479" i="18"/>
  <c r="S480"/>
  <c r="AF480" i="17" s="1"/>
  <c r="T480" i="18"/>
  <c r="S481"/>
  <c r="AF481" i="17" s="1"/>
  <c r="T481" i="18"/>
  <c r="S482"/>
  <c r="AF482" i="17" s="1"/>
  <c r="T482" i="18"/>
  <c r="S483"/>
  <c r="AF483" i="17" s="1"/>
  <c r="T483" i="18"/>
  <c r="S484"/>
  <c r="AF484" i="17" s="1"/>
  <c r="T484" i="18"/>
  <c r="S485"/>
  <c r="AF485" i="17" s="1"/>
  <c r="T485" i="18"/>
  <c r="S486"/>
  <c r="AF486" i="17" s="1"/>
  <c r="T486" i="18"/>
  <c r="S487"/>
  <c r="AF487" i="17" s="1"/>
  <c r="T487" i="18"/>
  <c r="S488"/>
  <c r="AF488" i="17" s="1"/>
  <c r="T488" i="18"/>
  <c r="S489"/>
  <c r="AF489" i="17" s="1"/>
  <c r="T489" i="18"/>
  <c r="S490"/>
  <c r="AF490" i="17" s="1"/>
  <c r="T490" i="18"/>
  <c r="S491"/>
  <c r="AF491" i="17" s="1"/>
  <c r="T491" i="18"/>
  <c r="S492"/>
  <c r="AF492" i="17" s="1"/>
  <c r="T492" i="18"/>
  <c r="S493"/>
  <c r="AF493" i="17" s="1"/>
  <c r="T493" i="18"/>
  <c r="S494"/>
  <c r="AF494" i="17" s="1"/>
  <c r="T494" i="18"/>
  <c r="S495"/>
  <c r="AF495" i="17" s="1"/>
  <c r="T495" i="18"/>
  <c r="S496"/>
  <c r="AF496" i="17" s="1"/>
  <c r="T496" i="18"/>
  <c r="S497"/>
  <c r="AF497" i="17" s="1"/>
  <c r="T497" i="18"/>
  <c r="S498"/>
  <c r="AF498" i="17" s="1"/>
  <c r="T498" i="18"/>
  <c r="S499"/>
  <c r="AF499" i="17" s="1"/>
  <c r="T499" i="18"/>
  <c r="S500"/>
  <c r="AF500" i="17" s="1"/>
  <c r="T500" i="18"/>
  <c r="S2"/>
  <c r="AF2" i="17" s="1"/>
  <c r="T2" i="18"/>
  <c r="L2" i="28" l="1"/>
  <c r="L4"/>
  <c r="L6"/>
  <c r="L8"/>
  <c r="L10"/>
  <c r="L12"/>
  <c r="L14"/>
  <c r="L16"/>
  <c r="L18"/>
  <c r="L20"/>
  <c r="L22"/>
  <c r="L24"/>
  <c r="L26"/>
  <c r="L28"/>
  <c r="L30"/>
  <c r="L32"/>
  <c r="L34"/>
  <c r="L36"/>
  <c r="L38"/>
  <c r="L40"/>
  <c r="L42"/>
  <c r="L44"/>
  <c r="L46"/>
  <c r="L48"/>
  <c r="L50"/>
  <c r="L52"/>
  <c r="L54"/>
  <c r="L56"/>
  <c r="L58"/>
  <c r="L60"/>
  <c r="L62"/>
  <c r="L64"/>
  <c r="L66"/>
  <c r="L68"/>
  <c r="L70"/>
  <c r="L72"/>
  <c r="L74"/>
  <c r="L76"/>
  <c r="L78"/>
  <c r="L80"/>
  <c r="L82"/>
  <c r="L84"/>
  <c r="L86"/>
  <c r="L88"/>
  <c r="L90"/>
  <c r="L92"/>
  <c r="L94"/>
  <c r="L96"/>
  <c r="L98"/>
  <c r="L100"/>
  <c r="L102"/>
  <c r="L104"/>
  <c r="L106"/>
  <c r="L108"/>
  <c r="L110"/>
  <c r="L112"/>
  <c r="L114"/>
  <c r="L116"/>
  <c r="L118"/>
  <c r="L120"/>
  <c r="L122"/>
  <c r="L124"/>
  <c r="L126"/>
  <c r="L128"/>
  <c r="L130"/>
  <c r="L132"/>
  <c r="L134"/>
  <c r="L136"/>
  <c r="L138"/>
  <c r="L140"/>
  <c r="L142"/>
  <c r="L144"/>
  <c r="L146"/>
  <c r="L148"/>
  <c r="L150"/>
  <c r="L152"/>
  <c r="L154"/>
  <c r="L156"/>
  <c r="L158"/>
  <c r="L160"/>
  <c r="L162"/>
  <c r="L164"/>
  <c r="L166"/>
  <c r="L168"/>
  <c r="L170"/>
  <c r="L172"/>
  <c r="L174"/>
  <c r="L176"/>
  <c r="L178"/>
  <c r="L180"/>
  <c r="L182"/>
  <c r="L184"/>
  <c r="L186"/>
  <c r="L188"/>
  <c r="L191"/>
  <c r="L193"/>
  <c r="L195"/>
  <c r="L197"/>
  <c r="L199"/>
  <c r="L201"/>
  <c r="L203"/>
  <c r="L205"/>
  <c r="L207"/>
  <c r="L209"/>
  <c r="L211"/>
  <c r="L213"/>
  <c r="L215"/>
  <c r="L217"/>
  <c r="L219"/>
  <c r="L221"/>
  <c r="L223"/>
  <c r="L225"/>
  <c r="L227"/>
  <c r="L229"/>
  <c r="L231"/>
  <c r="L233"/>
  <c r="L235"/>
  <c r="L237"/>
  <c r="L239"/>
  <c r="L241"/>
  <c r="L243"/>
  <c r="L245"/>
  <c r="L247"/>
  <c r="L249"/>
  <c r="L251"/>
  <c r="L253"/>
  <c r="L255"/>
  <c r="L257"/>
  <c r="L259"/>
  <c r="L261"/>
  <c r="L263"/>
  <c r="L265"/>
  <c r="L267"/>
  <c r="L269"/>
  <c r="L271"/>
  <c r="L273"/>
  <c r="L275"/>
  <c r="L277"/>
  <c r="L279"/>
  <c r="L281"/>
  <c r="L283"/>
  <c r="L285"/>
  <c r="L287"/>
  <c r="L289"/>
  <c r="L291"/>
  <c r="L293"/>
  <c r="L295"/>
  <c r="L297"/>
  <c r="L299"/>
  <c r="L301"/>
  <c r="L303"/>
  <c r="L305"/>
  <c r="L307"/>
  <c r="L309"/>
  <c r="L311"/>
  <c r="L313"/>
  <c r="L315"/>
  <c r="L317"/>
  <c r="L319"/>
  <c r="L321"/>
  <c r="L323"/>
  <c r="L325"/>
  <c r="L327"/>
  <c r="L329"/>
  <c r="L331"/>
  <c r="L333"/>
  <c r="L335"/>
  <c r="L337"/>
  <c r="L339"/>
  <c r="L341"/>
  <c r="L343"/>
  <c r="L345"/>
  <c r="L347"/>
  <c r="L349"/>
  <c r="L351"/>
  <c r="L353"/>
  <c r="L355"/>
  <c r="L357"/>
  <c r="L359"/>
  <c r="L361"/>
  <c r="L363"/>
  <c r="L365"/>
  <c r="L367"/>
  <c r="L369"/>
  <c r="L371"/>
  <c r="L373"/>
  <c r="L375"/>
  <c r="L377"/>
  <c r="L379"/>
  <c r="L381"/>
  <c r="L383"/>
  <c r="L387"/>
  <c r="L389"/>
  <c r="L391"/>
  <c r="L393"/>
  <c r="L395"/>
  <c r="L397"/>
  <c r="L399"/>
  <c r="L401"/>
  <c r="L403"/>
  <c r="L407"/>
  <c r="L411"/>
  <c r="L416"/>
  <c r="L422"/>
  <c r="L426"/>
  <c r="L432"/>
  <c r="L436"/>
  <c r="L442"/>
  <c r="L446"/>
  <c r="L452"/>
  <c r="L456"/>
  <c r="L460"/>
  <c r="L464"/>
  <c r="L470"/>
  <c r="L474"/>
  <c r="L480"/>
  <c r="L486"/>
  <c r="L490"/>
  <c r="L494"/>
  <c r="L498"/>
  <c r="M1"/>
  <c r="L3"/>
  <c r="L5"/>
  <c r="L7"/>
  <c r="L9"/>
  <c r="L11"/>
  <c r="L13"/>
  <c r="L15"/>
  <c r="L17"/>
  <c r="L19"/>
  <c r="L21"/>
  <c r="L23"/>
  <c r="L25"/>
  <c r="L27"/>
  <c r="L29"/>
  <c r="L31"/>
  <c r="L33"/>
  <c r="L35"/>
  <c r="L37"/>
  <c r="L39"/>
  <c r="L41"/>
  <c r="L43"/>
  <c r="L45"/>
  <c r="L47"/>
  <c r="L49"/>
  <c r="L51"/>
  <c r="L53"/>
  <c r="L55"/>
  <c r="L57"/>
  <c r="L59"/>
  <c r="L61"/>
  <c r="L63"/>
  <c r="L65"/>
  <c r="L67"/>
  <c r="L69"/>
  <c r="L71"/>
  <c r="L73"/>
  <c r="L75"/>
  <c r="L77"/>
  <c r="L79"/>
  <c r="L81"/>
  <c r="L83"/>
  <c r="L85"/>
  <c r="L87"/>
  <c r="L89"/>
  <c r="L91"/>
  <c r="L93"/>
  <c r="L95"/>
  <c r="L97"/>
  <c r="L99"/>
  <c r="L101"/>
  <c r="L103"/>
  <c r="L105"/>
  <c r="L107"/>
  <c r="L109"/>
  <c r="L111"/>
  <c r="L113"/>
  <c r="L115"/>
  <c r="L117"/>
  <c r="L119"/>
  <c r="L121"/>
  <c r="L123"/>
  <c r="L125"/>
  <c r="L127"/>
  <c r="L129"/>
  <c r="L131"/>
  <c r="L133"/>
  <c r="L135"/>
  <c r="L137"/>
  <c r="L139"/>
  <c r="L141"/>
  <c r="L143"/>
  <c r="L145"/>
  <c r="L147"/>
  <c r="L149"/>
  <c r="L151"/>
  <c r="L153"/>
  <c r="L155"/>
  <c r="L157"/>
  <c r="L159"/>
  <c r="L161"/>
  <c r="L163"/>
  <c r="L165"/>
  <c r="L167"/>
  <c r="L169"/>
  <c r="L171"/>
  <c r="L173"/>
  <c r="L175"/>
  <c r="L177"/>
  <c r="L179"/>
  <c r="L181"/>
  <c r="L183"/>
  <c r="L185"/>
  <c r="L187"/>
  <c r="L189"/>
  <c r="L192"/>
  <c r="L194"/>
  <c r="L196"/>
  <c r="L198"/>
  <c r="L200"/>
  <c r="L202"/>
  <c r="L204"/>
  <c r="L206"/>
  <c r="L208"/>
  <c r="L210"/>
  <c r="L212"/>
  <c r="L214"/>
  <c r="L216"/>
  <c r="L218"/>
  <c r="L220"/>
  <c r="L222"/>
  <c r="L224"/>
  <c r="L226"/>
  <c r="L228"/>
  <c r="L230"/>
  <c r="L232"/>
  <c r="L234"/>
  <c r="L236"/>
  <c r="L238"/>
  <c r="L240"/>
  <c r="L242"/>
  <c r="L244"/>
  <c r="L246"/>
  <c r="L248"/>
  <c r="L250"/>
  <c r="L252"/>
  <c r="L254"/>
  <c r="L256"/>
  <c r="L258"/>
  <c r="L260"/>
  <c r="L262"/>
  <c r="L264"/>
  <c r="L266"/>
  <c r="L268"/>
  <c r="L270"/>
  <c r="L272"/>
  <c r="L274"/>
  <c r="L276"/>
  <c r="L278"/>
  <c r="L280"/>
  <c r="L282"/>
  <c r="L284"/>
  <c r="L286"/>
  <c r="L288"/>
  <c r="L290"/>
  <c r="L292"/>
  <c r="L294"/>
  <c r="L296"/>
  <c r="L298"/>
  <c r="L190"/>
  <c r="L302"/>
  <c r="L304"/>
  <c r="L306"/>
  <c r="L308"/>
  <c r="L310"/>
  <c r="L312"/>
  <c r="L314"/>
  <c r="L316"/>
  <c r="L318"/>
  <c r="L320"/>
  <c r="L322"/>
  <c r="L324"/>
  <c r="L326"/>
  <c r="L328"/>
  <c r="L330"/>
  <c r="L332"/>
  <c r="L334"/>
  <c r="L336"/>
  <c r="L338"/>
  <c r="L340"/>
  <c r="L342"/>
  <c r="L344"/>
  <c r="L346"/>
  <c r="L348"/>
  <c r="L350"/>
  <c r="L352"/>
  <c r="L354"/>
  <c r="L356"/>
  <c r="L358"/>
  <c r="L360"/>
  <c r="L362"/>
  <c r="L364"/>
  <c r="L366"/>
  <c r="L368"/>
  <c r="L370"/>
  <c r="L372"/>
  <c r="L374"/>
  <c r="L376"/>
  <c r="L378"/>
  <c r="L380"/>
  <c r="L382"/>
  <c r="L384"/>
  <c r="L386"/>
  <c r="L388"/>
  <c r="L390"/>
  <c r="L392"/>
  <c r="L394"/>
  <c r="L396"/>
  <c r="L398"/>
  <c r="L400"/>
  <c r="L402"/>
  <c r="L404"/>
  <c r="L406"/>
  <c r="L408"/>
  <c r="L410"/>
  <c r="L412"/>
  <c r="L413"/>
  <c r="L415"/>
  <c r="L417"/>
  <c r="L419"/>
  <c r="L421"/>
  <c r="L423"/>
  <c r="L425"/>
  <c r="L427"/>
  <c r="L429"/>
  <c r="L431"/>
  <c r="L433"/>
  <c r="L435"/>
  <c r="L437"/>
  <c r="L439"/>
  <c r="L441"/>
  <c r="L443"/>
  <c r="L445"/>
  <c r="L447"/>
  <c r="L449"/>
  <c r="L451"/>
  <c r="L453"/>
  <c r="L455"/>
  <c r="L457"/>
  <c r="L459"/>
  <c r="L461"/>
  <c r="L463"/>
  <c r="L465"/>
  <c r="L467"/>
  <c r="L469"/>
  <c r="L471"/>
  <c r="L473"/>
  <c r="L475"/>
  <c r="L477"/>
  <c r="L479"/>
  <c r="L481"/>
  <c r="L483"/>
  <c r="L485"/>
  <c r="L487"/>
  <c r="L489"/>
  <c r="L491"/>
  <c r="L493"/>
  <c r="L495"/>
  <c r="L497"/>
  <c r="L499"/>
  <c r="L385"/>
  <c r="L405"/>
  <c r="L409"/>
  <c r="L300"/>
  <c r="L414"/>
  <c r="L418"/>
  <c r="L420"/>
  <c r="L424"/>
  <c r="L428"/>
  <c r="L430"/>
  <c r="L434"/>
  <c r="L438"/>
  <c r="L440"/>
  <c r="L444"/>
  <c r="L448"/>
  <c r="L450"/>
  <c r="L454"/>
  <c r="L458"/>
  <c r="L462"/>
  <c r="L466"/>
  <c r="L468"/>
  <c r="L472"/>
  <c r="L476"/>
  <c r="L478"/>
  <c r="L482"/>
  <c r="L484"/>
  <c r="L488"/>
  <c r="L492"/>
  <c r="L496"/>
  <c r="L500"/>
  <c r="S4" i="22"/>
  <c r="O4"/>
  <c r="AA3"/>
  <c r="AF3" s="1"/>
  <c r="D3" i="27" s="1"/>
  <c r="Y3" i="22"/>
  <c r="AD3" s="1"/>
  <c r="B3" i="27" s="1"/>
  <c r="AB3" i="22"/>
  <c r="AG3" s="1"/>
  <c r="E3" i="27" s="1"/>
  <c r="Z3" i="22"/>
  <c r="AE3" s="1"/>
  <c r="C3" i="27" s="1"/>
  <c r="AG15" i="23"/>
  <c r="AI14"/>
  <c r="AG9"/>
  <c r="AI8"/>
  <c r="J26" i="19"/>
  <c r="Z398" s="1"/>
  <c r="J14"/>
  <c r="J7"/>
  <c r="H3" i="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2"/>
  <c r="G6" i="5"/>
  <c r="R3" i="18"/>
  <c r="I3" i="17" s="1"/>
  <c r="R4" i="18"/>
  <c r="I4" i="17" s="1"/>
  <c r="R5" i="18"/>
  <c r="I5" i="17" s="1"/>
  <c r="R6" i="18"/>
  <c r="I6" i="17" s="1"/>
  <c r="R7" i="18"/>
  <c r="I7" i="17" s="1"/>
  <c r="R8" i="18"/>
  <c r="I8" i="17" s="1"/>
  <c r="R9" i="18"/>
  <c r="I9" i="17" s="1"/>
  <c r="R10" i="18"/>
  <c r="I10" i="17" s="1"/>
  <c r="R11" i="18"/>
  <c r="I11" i="17" s="1"/>
  <c r="R12" i="18"/>
  <c r="I12" i="17" s="1"/>
  <c r="R13" i="18"/>
  <c r="I13" i="17" s="1"/>
  <c r="R14" i="18"/>
  <c r="I14" i="17" s="1"/>
  <c r="R15" i="18"/>
  <c r="I15" i="17" s="1"/>
  <c r="R16" i="18"/>
  <c r="I16" i="17" s="1"/>
  <c r="R17" i="18"/>
  <c r="I17" i="17" s="1"/>
  <c r="R18" i="18"/>
  <c r="I18" i="17" s="1"/>
  <c r="R19" i="18"/>
  <c r="I19" i="17" s="1"/>
  <c r="R20" i="18"/>
  <c r="I20" i="17" s="1"/>
  <c r="R21" i="18"/>
  <c r="I21" i="17" s="1"/>
  <c r="R22" i="18"/>
  <c r="I22" i="17" s="1"/>
  <c r="R23" i="18"/>
  <c r="I23" i="17" s="1"/>
  <c r="R24" i="18"/>
  <c r="I24" i="17" s="1"/>
  <c r="R25" i="18"/>
  <c r="I25" i="17" s="1"/>
  <c r="R26" i="18"/>
  <c r="I26" i="17" s="1"/>
  <c r="R27" i="18"/>
  <c r="I27" i="17" s="1"/>
  <c r="R28" i="18"/>
  <c r="I28" i="17" s="1"/>
  <c r="R29" i="18"/>
  <c r="I29" i="17" s="1"/>
  <c r="R30" i="18"/>
  <c r="I30" i="17" s="1"/>
  <c r="R31" i="18"/>
  <c r="I31" i="17" s="1"/>
  <c r="R32" i="18"/>
  <c r="I32" i="17" s="1"/>
  <c r="R33" i="18"/>
  <c r="I33" i="17" s="1"/>
  <c r="R34" i="18"/>
  <c r="I34" i="17" s="1"/>
  <c r="R35" i="18"/>
  <c r="I35" i="17" s="1"/>
  <c r="R36" i="18"/>
  <c r="I36" i="17" s="1"/>
  <c r="R37" i="18"/>
  <c r="I37" i="17" s="1"/>
  <c r="R38" i="18"/>
  <c r="I38" i="17" s="1"/>
  <c r="R39" i="18"/>
  <c r="I39" i="17" s="1"/>
  <c r="R40" i="18"/>
  <c r="I40" i="17" s="1"/>
  <c r="R41" i="18"/>
  <c r="I41" i="17" s="1"/>
  <c r="R42" i="18"/>
  <c r="I42" i="17" s="1"/>
  <c r="R43" i="18"/>
  <c r="I43" i="17" s="1"/>
  <c r="R44" i="18"/>
  <c r="I44" i="17" s="1"/>
  <c r="R45" i="18"/>
  <c r="I45" i="17" s="1"/>
  <c r="R46" i="18"/>
  <c r="I46" i="17" s="1"/>
  <c r="R47" i="18"/>
  <c r="I47" i="17" s="1"/>
  <c r="R48" i="18"/>
  <c r="I48" i="17" s="1"/>
  <c r="R49" i="18"/>
  <c r="I49" i="17" s="1"/>
  <c r="R50" i="18"/>
  <c r="I50" i="17" s="1"/>
  <c r="R51" i="18"/>
  <c r="I51" i="17" s="1"/>
  <c r="R52" i="18"/>
  <c r="I52" i="17" s="1"/>
  <c r="R53" i="18"/>
  <c r="I53" i="17" s="1"/>
  <c r="R54" i="18"/>
  <c r="I54" i="17" s="1"/>
  <c r="R55" i="18"/>
  <c r="I55" i="17" s="1"/>
  <c r="R56" i="18"/>
  <c r="I56" i="17" s="1"/>
  <c r="R57" i="18"/>
  <c r="I57" i="17" s="1"/>
  <c r="R58" i="18"/>
  <c r="I58" i="17" s="1"/>
  <c r="R59" i="18"/>
  <c r="I59" i="17" s="1"/>
  <c r="R60" i="18"/>
  <c r="I60" i="17" s="1"/>
  <c r="R61" i="18"/>
  <c r="I61" i="17" s="1"/>
  <c r="R62" i="18"/>
  <c r="I62" i="17" s="1"/>
  <c r="R63" i="18"/>
  <c r="I63" i="17" s="1"/>
  <c r="R64" i="18"/>
  <c r="I64" i="17" s="1"/>
  <c r="R65" i="18"/>
  <c r="I65" i="17" s="1"/>
  <c r="R66" i="18"/>
  <c r="I66" i="17" s="1"/>
  <c r="R67" i="18"/>
  <c r="I67" i="17" s="1"/>
  <c r="R68" i="18"/>
  <c r="I68" i="17" s="1"/>
  <c r="R69" i="18"/>
  <c r="I69" i="17" s="1"/>
  <c r="R70" i="18"/>
  <c r="I70" i="17" s="1"/>
  <c r="R71" i="18"/>
  <c r="I71" i="17" s="1"/>
  <c r="R72" i="18"/>
  <c r="I72" i="17" s="1"/>
  <c r="R73" i="18"/>
  <c r="I73" i="17" s="1"/>
  <c r="R74" i="18"/>
  <c r="I74" i="17" s="1"/>
  <c r="R75" i="18"/>
  <c r="I75" i="17" s="1"/>
  <c r="R76" i="18"/>
  <c r="I76" i="17" s="1"/>
  <c r="R77" i="18"/>
  <c r="I77" i="17" s="1"/>
  <c r="R78" i="18"/>
  <c r="I78" i="17" s="1"/>
  <c r="R79" i="18"/>
  <c r="I79" i="17" s="1"/>
  <c r="R80" i="18"/>
  <c r="I80" i="17" s="1"/>
  <c r="R81" i="18"/>
  <c r="I81" i="17" s="1"/>
  <c r="R82" i="18"/>
  <c r="I82" i="17" s="1"/>
  <c r="R83" i="18"/>
  <c r="I83" i="17" s="1"/>
  <c r="R84" i="18"/>
  <c r="I84" i="17" s="1"/>
  <c r="R85" i="18"/>
  <c r="I85" i="17" s="1"/>
  <c r="R86" i="18"/>
  <c r="I86" i="17" s="1"/>
  <c r="R87" i="18"/>
  <c r="I87" i="17" s="1"/>
  <c r="R88" i="18"/>
  <c r="I88" i="17" s="1"/>
  <c r="R89" i="18"/>
  <c r="I89" i="17" s="1"/>
  <c r="R90" i="18"/>
  <c r="I90" i="17" s="1"/>
  <c r="R91" i="18"/>
  <c r="I91" i="17" s="1"/>
  <c r="R92" i="18"/>
  <c r="I92" i="17" s="1"/>
  <c r="R93" i="18"/>
  <c r="I93" i="17" s="1"/>
  <c r="R94" i="18"/>
  <c r="I94" i="17" s="1"/>
  <c r="R95" i="18"/>
  <c r="I95" i="17" s="1"/>
  <c r="R96" i="18"/>
  <c r="I96" i="17" s="1"/>
  <c r="R97" i="18"/>
  <c r="I97" i="17" s="1"/>
  <c r="R98" i="18"/>
  <c r="I98" i="17" s="1"/>
  <c r="R99" i="18"/>
  <c r="I99" i="17" s="1"/>
  <c r="R100" i="18"/>
  <c r="I100" i="17" s="1"/>
  <c r="R101" i="18"/>
  <c r="I101" i="17" s="1"/>
  <c r="R102" i="18"/>
  <c r="I102" i="17" s="1"/>
  <c r="R103" i="18"/>
  <c r="I103" i="17" s="1"/>
  <c r="R104" i="18"/>
  <c r="I104" i="17" s="1"/>
  <c r="R105" i="18"/>
  <c r="I105" i="17" s="1"/>
  <c r="R106" i="18"/>
  <c r="I106" i="17" s="1"/>
  <c r="R107" i="18"/>
  <c r="I107" i="17" s="1"/>
  <c r="R108" i="18"/>
  <c r="I108" i="17" s="1"/>
  <c r="R109" i="18"/>
  <c r="I109" i="17" s="1"/>
  <c r="R110" i="18"/>
  <c r="I110" i="17" s="1"/>
  <c r="R111" i="18"/>
  <c r="I111" i="17" s="1"/>
  <c r="R112" i="18"/>
  <c r="I112" i="17" s="1"/>
  <c r="R113" i="18"/>
  <c r="I113" i="17" s="1"/>
  <c r="R114" i="18"/>
  <c r="I114" i="17" s="1"/>
  <c r="R115" i="18"/>
  <c r="I115" i="17" s="1"/>
  <c r="R116" i="18"/>
  <c r="I116" i="17" s="1"/>
  <c r="R117" i="18"/>
  <c r="I117" i="17" s="1"/>
  <c r="R118" i="18"/>
  <c r="I118" i="17" s="1"/>
  <c r="R119" i="18"/>
  <c r="I119" i="17" s="1"/>
  <c r="R120" i="18"/>
  <c r="I120" i="17" s="1"/>
  <c r="R121" i="18"/>
  <c r="I121" i="17" s="1"/>
  <c r="R122" i="18"/>
  <c r="I122" i="17" s="1"/>
  <c r="R123" i="18"/>
  <c r="I123" i="17" s="1"/>
  <c r="R124" i="18"/>
  <c r="I124" i="17" s="1"/>
  <c r="R125" i="18"/>
  <c r="I125" i="17" s="1"/>
  <c r="R126" i="18"/>
  <c r="I126" i="17" s="1"/>
  <c r="R127" i="18"/>
  <c r="I127" i="17" s="1"/>
  <c r="R128" i="18"/>
  <c r="I128" i="17" s="1"/>
  <c r="R129" i="18"/>
  <c r="I129" i="17" s="1"/>
  <c r="R130" i="18"/>
  <c r="I130" i="17" s="1"/>
  <c r="R131" i="18"/>
  <c r="I131" i="17" s="1"/>
  <c r="R132" i="18"/>
  <c r="I132" i="17" s="1"/>
  <c r="R133" i="18"/>
  <c r="I133" i="17" s="1"/>
  <c r="R134" i="18"/>
  <c r="I134" i="17" s="1"/>
  <c r="R135" i="18"/>
  <c r="I135" i="17" s="1"/>
  <c r="R136" i="18"/>
  <c r="I136" i="17" s="1"/>
  <c r="R137" i="18"/>
  <c r="I137" i="17" s="1"/>
  <c r="R138" i="18"/>
  <c r="I138" i="17" s="1"/>
  <c r="R139" i="18"/>
  <c r="I139" i="17" s="1"/>
  <c r="R140" i="18"/>
  <c r="I140" i="17" s="1"/>
  <c r="R141" i="18"/>
  <c r="I141" i="17" s="1"/>
  <c r="R142" i="18"/>
  <c r="I142" i="17" s="1"/>
  <c r="R143" i="18"/>
  <c r="I143" i="17" s="1"/>
  <c r="R144" i="18"/>
  <c r="I144" i="17" s="1"/>
  <c r="R145" i="18"/>
  <c r="I145" i="17" s="1"/>
  <c r="R146" i="18"/>
  <c r="I146" i="17" s="1"/>
  <c r="R147" i="18"/>
  <c r="I147" i="17" s="1"/>
  <c r="R148" i="18"/>
  <c r="I148" i="17" s="1"/>
  <c r="R149" i="18"/>
  <c r="I149" i="17" s="1"/>
  <c r="R150" i="18"/>
  <c r="I150" i="17" s="1"/>
  <c r="R151" i="18"/>
  <c r="I151" i="17" s="1"/>
  <c r="R152" i="18"/>
  <c r="I152" i="17" s="1"/>
  <c r="R153" i="18"/>
  <c r="I153" i="17" s="1"/>
  <c r="R154" i="18"/>
  <c r="I154" i="17" s="1"/>
  <c r="R155" i="18"/>
  <c r="I155" i="17" s="1"/>
  <c r="R156" i="18"/>
  <c r="I156" i="17" s="1"/>
  <c r="R157" i="18"/>
  <c r="I157" i="17" s="1"/>
  <c r="R158" i="18"/>
  <c r="I158" i="17" s="1"/>
  <c r="R159" i="18"/>
  <c r="I159" i="17" s="1"/>
  <c r="R160" i="18"/>
  <c r="I160" i="17" s="1"/>
  <c r="R161" i="18"/>
  <c r="I161" i="17" s="1"/>
  <c r="R162" i="18"/>
  <c r="I162" i="17" s="1"/>
  <c r="R163" i="18"/>
  <c r="I163" i="17" s="1"/>
  <c r="R164" i="18"/>
  <c r="I164" i="17" s="1"/>
  <c r="R165" i="18"/>
  <c r="I165" i="17" s="1"/>
  <c r="R166" i="18"/>
  <c r="I166" i="17" s="1"/>
  <c r="R167" i="18"/>
  <c r="I167" i="17" s="1"/>
  <c r="R168" i="18"/>
  <c r="I168" i="17" s="1"/>
  <c r="R169" i="18"/>
  <c r="I169" i="17" s="1"/>
  <c r="R170" i="18"/>
  <c r="I170" i="17" s="1"/>
  <c r="R171" i="18"/>
  <c r="I171" i="17" s="1"/>
  <c r="R172" i="18"/>
  <c r="I172" i="17" s="1"/>
  <c r="R173" i="18"/>
  <c r="I173" i="17" s="1"/>
  <c r="R174" i="18"/>
  <c r="I174" i="17" s="1"/>
  <c r="R175" i="18"/>
  <c r="I175" i="17" s="1"/>
  <c r="R176" i="18"/>
  <c r="I176" i="17" s="1"/>
  <c r="R177" i="18"/>
  <c r="I177" i="17" s="1"/>
  <c r="R178" i="18"/>
  <c r="I178" i="17" s="1"/>
  <c r="R179" i="18"/>
  <c r="I179" i="17" s="1"/>
  <c r="R180" i="18"/>
  <c r="I180" i="17" s="1"/>
  <c r="R181" i="18"/>
  <c r="I181" i="17" s="1"/>
  <c r="R182" i="18"/>
  <c r="I182" i="17" s="1"/>
  <c r="R183" i="18"/>
  <c r="I183" i="17" s="1"/>
  <c r="R184" i="18"/>
  <c r="I184" i="17" s="1"/>
  <c r="R185" i="18"/>
  <c r="I185" i="17" s="1"/>
  <c r="R186" i="18"/>
  <c r="I186" i="17" s="1"/>
  <c r="R187" i="18"/>
  <c r="I187" i="17" s="1"/>
  <c r="R188" i="18"/>
  <c r="I188" i="17" s="1"/>
  <c r="R189" i="18"/>
  <c r="I189" i="17" s="1"/>
  <c r="R190" i="18"/>
  <c r="I190" i="17" s="1"/>
  <c r="R191" i="18"/>
  <c r="I191" i="17" s="1"/>
  <c r="R192" i="18"/>
  <c r="I192" i="17" s="1"/>
  <c r="R193" i="18"/>
  <c r="I193" i="17" s="1"/>
  <c r="R194" i="18"/>
  <c r="I194" i="17" s="1"/>
  <c r="R195" i="18"/>
  <c r="I195" i="17" s="1"/>
  <c r="R196" i="18"/>
  <c r="I196" i="17" s="1"/>
  <c r="R197" i="18"/>
  <c r="I197" i="17" s="1"/>
  <c r="R198" i="18"/>
  <c r="I198" i="17" s="1"/>
  <c r="R199" i="18"/>
  <c r="I199" i="17" s="1"/>
  <c r="R200" i="18"/>
  <c r="I200" i="17" s="1"/>
  <c r="R201" i="18"/>
  <c r="I201" i="17" s="1"/>
  <c r="R202" i="18"/>
  <c r="I202" i="17" s="1"/>
  <c r="R203" i="18"/>
  <c r="I203" i="17" s="1"/>
  <c r="R204" i="18"/>
  <c r="I204" i="17" s="1"/>
  <c r="R205" i="18"/>
  <c r="I205" i="17" s="1"/>
  <c r="R206" i="18"/>
  <c r="I206" i="17" s="1"/>
  <c r="R207" i="18"/>
  <c r="I207" i="17" s="1"/>
  <c r="R208" i="18"/>
  <c r="I208" i="17" s="1"/>
  <c r="R209" i="18"/>
  <c r="I209" i="17" s="1"/>
  <c r="R210" i="18"/>
  <c r="I210" i="17" s="1"/>
  <c r="R211" i="18"/>
  <c r="I211" i="17" s="1"/>
  <c r="R212" i="18"/>
  <c r="I212" i="17" s="1"/>
  <c r="R213" i="18"/>
  <c r="I213" i="17" s="1"/>
  <c r="R214" i="18"/>
  <c r="I214" i="17" s="1"/>
  <c r="R215" i="18"/>
  <c r="I215" i="17" s="1"/>
  <c r="R216" i="18"/>
  <c r="I216" i="17" s="1"/>
  <c r="R217" i="18"/>
  <c r="I217" i="17" s="1"/>
  <c r="R218" i="18"/>
  <c r="I218" i="17" s="1"/>
  <c r="R219" i="18"/>
  <c r="I219" i="17" s="1"/>
  <c r="R220" i="18"/>
  <c r="I220" i="17" s="1"/>
  <c r="R221" i="18"/>
  <c r="I221" i="17" s="1"/>
  <c r="R222" i="18"/>
  <c r="I222" i="17" s="1"/>
  <c r="R223" i="18"/>
  <c r="I223" i="17" s="1"/>
  <c r="R224" i="18"/>
  <c r="I224" i="17" s="1"/>
  <c r="R225" i="18"/>
  <c r="I225" i="17" s="1"/>
  <c r="R226" i="18"/>
  <c r="I226" i="17" s="1"/>
  <c r="R227" i="18"/>
  <c r="I227" i="17" s="1"/>
  <c r="R228" i="18"/>
  <c r="I228" i="17" s="1"/>
  <c r="R229" i="18"/>
  <c r="I229" i="17" s="1"/>
  <c r="R230" i="18"/>
  <c r="I230" i="17" s="1"/>
  <c r="R231" i="18"/>
  <c r="I231" i="17" s="1"/>
  <c r="R232" i="18"/>
  <c r="I232" i="17" s="1"/>
  <c r="R233" i="18"/>
  <c r="I233" i="17" s="1"/>
  <c r="R234" i="18"/>
  <c r="I234" i="17" s="1"/>
  <c r="R235" i="18"/>
  <c r="I235" i="17" s="1"/>
  <c r="R236" i="18"/>
  <c r="I236" i="17" s="1"/>
  <c r="R237" i="18"/>
  <c r="I237" i="17" s="1"/>
  <c r="R238" i="18"/>
  <c r="I238" i="17" s="1"/>
  <c r="R239" i="18"/>
  <c r="I239" i="17" s="1"/>
  <c r="R240" i="18"/>
  <c r="I240" i="17" s="1"/>
  <c r="R241" i="18"/>
  <c r="I241" i="17" s="1"/>
  <c r="R242" i="18"/>
  <c r="I242" i="17" s="1"/>
  <c r="R243" i="18"/>
  <c r="I243" i="17" s="1"/>
  <c r="R244" i="18"/>
  <c r="I244" i="17" s="1"/>
  <c r="R245" i="18"/>
  <c r="I245" i="17" s="1"/>
  <c r="R246" i="18"/>
  <c r="I246" i="17" s="1"/>
  <c r="R247" i="18"/>
  <c r="I247" i="17" s="1"/>
  <c r="R248" i="18"/>
  <c r="I248" i="17" s="1"/>
  <c r="R249" i="18"/>
  <c r="I249" i="17" s="1"/>
  <c r="R250" i="18"/>
  <c r="I250" i="17" s="1"/>
  <c r="R251" i="18"/>
  <c r="I251" i="17" s="1"/>
  <c r="R252" i="18"/>
  <c r="I252" i="17" s="1"/>
  <c r="R253" i="18"/>
  <c r="I253" i="17" s="1"/>
  <c r="R254" i="18"/>
  <c r="I254" i="17" s="1"/>
  <c r="R255" i="18"/>
  <c r="I255" i="17" s="1"/>
  <c r="R256" i="18"/>
  <c r="I256" i="17" s="1"/>
  <c r="R257" i="18"/>
  <c r="I257" i="17" s="1"/>
  <c r="R258" i="18"/>
  <c r="I258" i="17" s="1"/>
  <c r="R259" i="18"/>
  <c r="I259" i="17" s="1"/>
  <c r="R260" i="18"/>
  <c r="I260" i="17" s="1"/>
  <c r="R261" i="18"/>
  <c r="I261" i="17" s="1"/>
  <c r="R262" i="18"/>
  <c r="I262" i="17" s="1"/>
  <c r="R263" i="18"/>
  <c r="I263" i="17" s="1"/>
  <c r="R264" i="18"/>
  <c r="I264" i="17" s="1"/>
  <c r="R265" i="18"/>
  <c r="I265" i="17" s="1"/>
  <c r="R266" i="18"/>
  <c r="I266" i="17" s="1"/>
  <c r="R267" i="18"/>
  <c r="I267" i="17" s="1"/>
  <c r="R268" i="18"/>
  <c r="I268" i="17" s="1"/>
  <c r="R269" i="18"/>
  <c r="I269" i="17" s="1"/>
  <c r="R270" i="18"/>
  <c r="I270" i="17" s="1"/>
  <c r="R271" i="18"/>
  <c r="I271" i="17" s="1"/>
  <c r="R272" i="18"/>
  <c r="I272" i="17" s="1"/>
  <c r="R273" i="18"/>
  <c r="I273" i="17" s="1"/>
  <c r="R274" i="18"/>
  <c r="I274" i="17" s="1"/>
  <c r="R275" i="18"/>
  <c r="I275" i="17" s="1"/>
  <c r="R276" i="18"/>
  <c r="I276" i="17" s="1"/>
  <c r="R277" i="18"/>
  <c r="I277" i="17" s="1"/>
  <c r="R278" i="18"/>
  <c r="I278" i="17" s="1"/>
  <c r="R279" i="18"/>
  <c r="I279" i="17" s="1"/>
  <c r="R280" i="18"/>
  <c r="I280" i="17" s="1"/>
  <c r="R281" i="18"/>
  <c r="I281" i="17" s="1"/>
  <c r="R282" i="18"/>
  <c r="I282" i="17" s="1"/>
  <c r="R283" i="18"/>
  <c r="I283" i="17" s="1"/>
  <c r="R284" i="18"/>
  <c r="I284" i="17" s="1"/>
  <c r="R285" i="18"/>
  <c r="I285" i="17" s="1"/>
  <c r="R286" i="18"/>
  <c r="I286" i="17" s="1"/>
  <c r="R287" i="18"/>
  <c r="I287" i="17" s="1"/>
  <c r="R288" i="18"/>
  <c r="I288" i="17" s="1"/>
  <c r="R289" i="18"/>
  <c r="I289" i="17" s="1"/>
  <c r="R290" i="18"/>
  <c r="I290" i="17" s="1"/>
  <c r="R291" i="18"/>
  <c r="I291" i="17" s="1"/>
  <c r="R292" i="18"/>
  <c r="I292" i="17" s="1"/>
  <c r="R293" i="18"/>
  <c r="I293" i="17" s="1"/>
  <c r="R294" i="18"/>
  <c r="I294" i="17" s="1"/>
  <c r="R295" i="18"/>
  <c r="I295" i="17" s="1"/>
  <c r="R296" i="18"/>
  <c r="I296" i="17" s="1"/>
  <c r="R297" i="18"/>
  <c r="I297" i="17" s="1"/>
  <c r="R298" i="18"/>
  <c r="I298" i="17" s="1"/>
  <c r="R299" i="18"/>
  <c r="I299" i="17" s="1"/>
  <c r="R300" i="18"/>
  <c r="I300" i="17" s="1"/>
  <c r="R301" i="18"/>
  <c r="I301" i="17" s="1"/>
  <c r="R302" i="18"/>
  <c r="I302" i="17" s="1"/>
  <c r="R303" i="18"/>
  <c r="I303" i="17" s="1"/>
  <c r="R304" i="18"/>
  <c r="I304" i="17" s="1"/>
  <c r="R305" i="18"/>
  <c r="I305" i="17" s="1"/>
  <c r="R306" i="18"/>
  <c r="I306" i="17" s="1"/>
  <c r="R307" i="18"/>
  <c r="I307" i="17" s="1"/>
  <c r="R308" i="18"/>
  <c r="I308" i="17" s="1"/>
  <c r="R309" i="18"/>
  <c r="I309" i="17" s="1"/>
  <c r="R310" i="18"/>
  <c r="I310" i="17" s="1"/>
  <c r="R311" i="18"/>
  <c r="I311" i="17" s="1"/>
  <c r="R312" i="18"/>
  <c r="I312" i="17" s="1"/>
  <c r="R313" i="18"/>
  <c r="I313" i="17" s="1"/>
  <c r="R314" i="18"/>
  <c r="I314" i="17" s="1"/>
  <c r="R315" i="18"/>
  <c r="I315" i="17" s="1"/>
  <c r="R316" i="18"/>
  <c r="I316" i="17" s="1"/>
  <c r="R317" i="18"/>
  <c r="I317" i="17" s="1"/>
  <c r="R318" i="18"/>
  <c r="I318" i="17" s="1"/>
  <c r="R319" i="18"/>
  <c r="I319" i="17" s="1"/>
  <c r="R320" i="18"/>
  <c r="I320" i="17" s="1"/>
  <c r="R321" i="18"/>
  <c r="I321" i="17" s="1"/>
  <c r="R322" i="18"/>
  <c r="I322" i="17" s="1"/>
  <c r="R323" i="18"/>
  <c r="I323" i="17" s="1"/>
  <c r="R324" i="18"/>
  <c r="I324" i="17" s="1"/>
  <c r="R325" i="18"/>
  <c r="I325" i="17" s="1"/>
  <c r="R326" i="18"/>
  <c r="I326" i="17" s="1"/>
  <c r="R327" i="18"/>
  <c r="I327" i="17" s="1"/>
  <c r="R328" i="18"/>
  <c r="I328" i="17" s="1"/>
  <c r="R329" i="18"/>
  <c r="I329" i="17" s="1"/>
  <c r="R330" i="18"/>
  <c r="I330" i="17" s="1"/>
  <c r="R331" i="18"/>
  <c r="I331" i="17" s="1"/>
  <c r="R332" i="18"/>
  <c r="I332" i="17" s="1"/>
  <c r="R333" i="18"/>
  <c r="I333" i="17" s="1"/>
  <c r="R334" i="18"/>
  <c r="I334" i="17" s="1"/>
  <c r="R335" i="18"/>
  <c r="I335" i="17" s="1"/>
  <c r="R336" i="18"/>
  <c r="I336" i="17" s="1"/>
  <c r="R337" i="18"/>
  <c r="I337" i="17" s="1"/>
  <c r="R338" i="18"/>
  <c r="I338" i="17" s="1"/>
  <c r="R339" i="18"/>
  <c r="I339" i="17" s="1"/>
  <c r="R340" i="18"/>
  <c r="I340" i="17" s="1"/>
  <c r="R341" i="18"/>
  <c r="I341" i="17" s="1"/>
  <c r="R342" i="18"/>
  <c r="I342" i="17" s="1"/>
  <c r="R343" i="18"/>
  <c r="I343" i="17" s="1"/>
  <c r="R344" i="18"/>
  <c r="I344" i="17" s="1"/>
  <c r="R345" i="18"/>
  <c r="I345" i="17" s="1"/>
  <c r="R346" i="18"/>
  <c r="I346" i="17" s="1"/>
  <c r="R347" i="18"/>
  <c r="I347" i="17" s="1"/>
  <c r="R348" i="18"/>
  <c r="I348" i="17" s="1"/>
  <c r="R349" i="18"/>
  <c r="I349" i="17" s="1"/>
  <c r="R350" i="18"/>
  <c r="I350" i="17" s="1"/>
  <c r="R351" i="18"/>
  <c r="I351" i="17" s="1"/>
  <c r="R352" i="18"/>
  <c r="I352" i="17" s="1"/>
  <c r="R353" i="18"/>
  <c r="I353" i="17" s="1"/>
  <c r="R354" i="18"/>
  <c r="I354" i="17" s="1"/>
  <c r="R355" i="18"/>
  <c r="I355" i="17" s="1"/>
  <c r="R356" i="18"/>
  <c r="I356" i="17" s="1"/>
  <c r="R357" i="18"/>
  <c r="I357" i="17" s="1"/>
  <c r="R358" i="18"/>
  <c r="I358" i="17" s="1"/>
  <c r="R359" i="18"/>
  <c r="I359" i="17" s="1"/>
  <c r="R360" i="18"/>
  <c r="I360" i="17" s="1"/>
  <c r="R361" i="18"/>
  <c r="I361" i="17" s="1"/>
  <c r="R362" i="18"/>
  <c r="I362" i="17" s="1"/>
  <c r="R363" i="18"/>
  <c r="I363" i="17" s="1"/>
  <c r="R364" i="18"/>
  <c r="I364" i="17" s="1"/>
  <c r="R365" i="18"/>
  <c r="I365" i="17" s="1"/>
  <c r="R366" i="18"/>
  <c r="I366" i="17" s="1"/>
  <c r="R367" i="18"/>
  <c r="I367" i="17" s="1"/>
  <c r="R368" i="18"/>
  <c r="I368" i="17" s="1"/>
  <c r="R369" i="18"/>
  <c r="I369" i="17" s="1"/>
  <c r="R370" i="18"/>
  <c r="I370" i="17" s="1"/>
  <c r="R371" i="18"/>
  <c r="I371" i="17" s="1"/>
  <c r="R372" i="18"/>
  <c r="I372" i="17" s="1"/>
  <c r="R373" i="18"/>
  <c r="I373" i="17" s="1"/>
  <c r="R374" i="18"/>
  <c r="I374" i="17" s="1"/>
  <c r="R375" i="18"/>
  <c r="I375" i="17" s="1"/>
  <c r="R376" i="18"/>
  <c r="I376" i="17" s="1"/>
  <c r="R377" i="18"/>
  <c r="I377" i="17" s="1"/>
  <c r="R378" i="18"/>
  <c r="I378" i="17" s="1"/>
  <c r="R379" i="18"/>
  <c r="I379" i="17" s="1"/>
  <c r="R380" i="18"/>
  <c r="I380" i="17" s="1"/>
  <c r="R381" i="18"/>
  <c r="I381" i="17" s="1"/>
  <c r="R382" i="18"/>
  <c r="I382" i="17" s="1"/>
  <c r="R383" i="18"/>
  <c r="I383" i="17" s="1"/>
  <c r="R384" i="18"/>
  <c r="I384" i="17" s="1"/>
  <c r="R385" i="18"/>
  <c r="I385" i="17" s="1"/>
  <c r="R386" i="18"/>
  <c r="I386" i="17" s="1"/>
  <c r="R387" i="18"/>
  <c r="I387" i="17" s="1"/>
  <c r="R388" i="18"/>
  <c r="I388" i="17" s="1"/>
  <c r="R389" i="18"/>
  <c r="I389" i="17" s="1"/>
  <c r="R390" i="18"/>
  <c r="I390" i="17" s="1"/>
  <c r="R391" i="18"/>
  <c r="I391" i="17" s="1"/>
  <c r="R392" i="18"/>
  <c r="I392" i="17" s="1"/>
  <c r="R393" i="18"/>
  <c r="I393" i="17" s="1"/>
  <c r="R394" i="18"/>
  <c r="I394" i="17" s="1"/>
  <c r="R395" i="18"/>
  <c r="I395" i="17" s="1"/>
  <c r="R396" i="18"/>
  <c r="I396" i="17" s="1"/>
  <c r="R397" i="18"/>
  <c r="I397" i="17" s="1"/>
  <c r="R398" i="18"/>
  <c r="I398" i="17" s="1"/>
  <c r="R399" i="18"/>
  <c r="I399" i="17" s="1"/>
  <c r="R400" i="18"/>
  <c r="I400" i="17" s="1"/>
  <c r="R401" i="18"/>
  <c r="I401" i="17" s="1"/>
  <c r="R402" i="18"/>
  <c r="I402" i="17" s="1"/>
  <c r="R403" i="18"/>
  <c r="I403" i="17" s="1"/>
  <c r="R404" i="18"/>
  <c r="I404" i="17" s="1"/>
  <c r="R405" i="18"/>
  <c r="I405" i="17" s="1"/>
  <c r="R406" i="18"/>
  <c r="I406" i="17" s="1"/>
  <c r="R407" i="18"/>
  <c r="I407" i="17" s="1"/>
  <c r="R408" i="18"/>
  <c r="I408" i="17" s="1"/>
  <c r="R409" i="18"/>
  <c r="I409" i="17" s="1"/>
  <c r="R410" i="18"/>
  <c r="I410" i="17" s="1"/>
  <c r="R411" i="18"/>
  <c r="I411" i="17" s="1"/>
  <c r="R412" i="18"/>
  <c r="I412" i="17" s="1"/>
  <c r="R413" i="18"/>
  <c r="I413" i="17" s="1"/>
  <c r="R414" i="18"/>
  <c r="I414" i="17" s="1"/>
  <c r="R415" i="18"/>
  <c r="I415" i="17" s="1"/>
  <c r="R416" i="18"/>
  <c r="I416" i="17" s="1"/>
  <c r="R417" i="18"/>
  <c r="I417" i="17" s="1"/>
  <c r="R418" i="18"/>
  <c r="I418" i="17" s="1"/>
  <c r="R419" i="18"/>
  <c r="I419" i="17" s="1"/>
  <c r="R420" i="18"/>
  <c r="I420" i="17" s="1"/>
  <c r="R421" i="18"/>
  <c r="I421" i="17" s="1"/>
  <c r="R422" i="18"/>
  <c r="I422" i="17" s="1"/>
  <c r="R423" i="18"/>
  <c r="I423" i="17" s="1"/>
  <c r="R424" i="18"/>
  <c r="I424" i="17" s="1"/>
  <c r="R425" i="18"/>
  <c r="I425" i="17" s="1"/>
  <c r="R426" i="18"/>
  <c r="I426" i="17" s="1"/>
  <c r="R427" i="18"/>
  <c r="I427" i="17" s="1"/>
  <c r="R428" i="18"/>
  <c r="I428" i="17" s="1"/>
  <c r="R429" i="18"/>
  <c r="I429" i="17" s="1"/>
  <c r="R430" i="18"/>
  <c r="I430" i="17" s="1"/>
  <c r="R431" i="18"/>
  <c r="I431" i="17" s="1"/>
  <c r="R432" i="18"/>
  <c r="I432" i="17" s="1"/>
  <c r="R433" i="18"/>
  <c r="I433" i="17" s="1"/>
  <c r="R434" i="18"/>
  <c r="I434" i="17" s="1"/>
  <c r="R435" i="18"/>
  <c r="I435" i="17" s="1"/>
  <c r="R436" i="18"/>
  <c r="I436" i="17" s="1"/>
  <c r="R437" i="18"/>
  <c r="I437" i="17" s="1"/>
  <c r="R438" i="18"/>
  <c r="I438" i="17" s="1"/>
  <c r="R439" i="18"/>
  <c r="I439" i="17" s="1"/>
  <c r="R440" i="18"/>
  <c r="I440" i="17" s="1"/>
  <c r="R441" i="18"/>
  <c r="I441" i="17" s="1"/>
  <c r="R442" i="18"/>
  <c r="I442" i="17" s="1"/>
  <c r="R443" i="18"/>
  <c r="I443" i="17" s="1"/>
  <c r="R444" i="18"/>
  <c r="I444" i="17" s="1"/>
  <c r="R445" i="18"/>
  <c r="I445" i="17" s="1"/>
  <c r="R446" i="18"/>
  <c r="I446" i="17" s="1"/>
  <c r="R447" i="18"/>
  <c r="I447" i="17" s="1"/>
  <c r="R448" i="18"/>
  <c r="I448" i="17" s="1"/>
  <c r="R449" i="18"/>
  <c r="I449" i="17" s="1"/>
  <c r="R450" i="18"/>
  <c r="I450" i="17" s="1"/>
  <c r="R451" i="18"/>
  <c r="I451" i="17" s="1"/>
  <c r="R452" i="18"/>
  <c r="I452" i="17" s="1"/>
  <c r="R453" i="18"/>
  <c r="I453" i="17" s="1"/>
  <c r="R454" i="18"/>
  <c r="I454" i="17" s="1"/>
  <c r="R455" i="18"/>
  <c r="I455" i="17" s="1"/>
  <c r="R456" i="18"/>
  <c r="I456" i="17" s="1"/>
  <c r="R457" i="18"/>
  <c r="I457" i="17" s="1"/>
  <c r="R458" i="18"/>
  <c r="I458" i="17" s="1"/>
  <c r="R459" i="18"/>
  <c r="I459" i="17" s="1"/>
  <c r="R460" i="18"/>
  <c r="I460" i="17" s="1"/>
  <c r="R461" i="18"/>
  <c r="I461" i="17" s="1"/>
  <c r="R462" i="18"/>
  <c r="I462" i="17" s="1"/>
  <c r="R463" i="18"/>
  <c r="I463" i="17" s="1"/>
  <c r="R464" i="18"/>
  <c r="I464" i="17" s="1"/>
  <c r="R465" i="18"/>
  <c r="I465" i="17" s="1"/>
  <c r="R466" i="18"/>
  <c r="I466" i="17" s="1"/>
  <c r="R467" i="18"/>
  <c r="I467" i="17" s="1"/>
  <c r="R468" i="18"/>
  <c r="I468" i="17" s="1"/>
  <c r="R469" i="18"/>
  <c r="I469" i="17" s="1"/>
  <c r="R470" i="18"/>
  <c r="I470" i="17" s="1"/>
  <c r="R471" i="18"/>
  <c r="I471" i="17" s="1"/>
  <c r="R472" i="18"/>
  <c r="I472" i="17" s="1"/>
  <c r="R473" i="18"/>
  <c r="I473" i="17" s="1"/>
  <c r="R474" i="18"/>
  <c r="I474" i="17" s="1"/>
  <c r="R475" i="18"/>
  <c r="I475" i="17" s="1"/>
  <c r="R476" i="18"/>
  <c r="I476" i="17" s="1"/>
  <c r="R477" i="18"/>
  <c r="I477" i="17" s="1"/>
  <c r="R478" i="18"/>
  <c r="I478" i="17" s="1"/>
  <c r="R479" i="18"/>
  <c r="I479" i="17" s="1"/>
  <c r="R480" i="18"/>
  <c r="I480" i="17" s="1"/>
  <c r="R481" i="18"/>
  <c r="I481" i="17" s="1"/>
  <c r="R482" i="18"/>
  <c r="I482" i="17" s="1"/>
  <c r="R483" i="18"/>
  <c r="I483" i="17" s="1"/>
  <c r="R484" i="18"/>
  <c r="I484" i="17" s="1"/>
  <c r="R485" i="18"/>
  <c r="I485" i="17" s="1"/>
  <c r="R486" i="18"/>
  <c r="I486" i="17" s="1"/>
  <c r="R487" i="18"/>
  <c r="I487" i="17" s="1"/>
  <c r="R488" i="18"/>
  <c r="I488" i="17" s="1"/>
  <c r="R489" i="18"/>
  <c r="I489" i="17" s="1"/>
  <c r="R490" i="18"/>
  <c r="I490" i="17" s="1"/>
  <c r="R491" i="18"/>
  <c r="I491" i="17" s="1"/>
  <c r="R492" i="18"/>
  <c r="I492" i="17" s="1"/>
  <c r="R493" i="18"/>
  <c r="I493" i="17" s="1"/>
  <c r="R494" i="18"/>
  <c r="I494" i="17" s="1"/>
  <c r="R495" i="18"/>
  <c r="I495" i="17" s="1"/>
  <c r="R496" i="18"/>
  <c r="I496" i="17" s="1"/>
  <c r="R497" i="18"/>
  <c r="I497" i="17" s="1"/>
  <c r="R498" i="18"/>
  <c r="I498" i="17" s="1"/>
  <c r="R499" i="18"/>
  <c r="I499" i="17" s="1"/>
  <c r="R500" i="18"/>
  <c r="I500" i="17" s="1"/>
  <c r="R2" i="18"/>
  <c r="I2" i="17" s="1"/>
  <c r="X3" i="2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171"/>
  <c r="X172"/>
  <c r="X173"/>
  <c r="X174"/>
  <c r="X175"/>
  <c r="X176"/>
  <c r="X177"/>
  <c r="X178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01"/>
  <c r="X202"/>
  <c r="X203"/>
  <c r="X204"/>
  <c r="X205"/>
  <c r="X206"/>
  <c r="X207"/>
  <c r="X208"/>
  <c r="X209"/>
  <c r="X210"/>
  <c r="X211"/>
  <c r="X212"/>
  <c r="X213"/>
  <c r="X214"/>
  <c r="X215"/>
  <c r="X216"/>
  <c r="X217"/>
  <c r="X218"/>
  <c r="X219"/>
  <c r="X220"/>
  <c r="X221"/>
  <c r="X222"/>
  <c r="X223"/>
  <c r="X224"/>
  <c r="X225"/>
  <c r="X226"/>
  <c r="X227"/>
  <c r="X228"/>
  <c r="X229"/>
  <c r="X230"/>
  <c r="X231"/>
  <c r="X232"/>
  <c r="X233"/>
  <c r="X234"/>
  <c r="X235"/>
  <c r="X236"/>
  <c r="X237"/>
  <c r="X238"/>
  <c r="X239"/>
  <c r="X240"/>
  <c r="X241"/>
  <c r="X242"/>
  <c r="X243"/>
  <c r="X244"/>
  <c r="X245"/>
  <c r="X246"/>
  <c r="X247"/>
  <c r="X248"/>
  <c r="X249"/>
  <c r="X250"/>
  <c r="X251"/>
  <c r="X252"/>
  <c r="X253"/>
  <c r="X254"/>
  <c r="X255"/>
  <c r="X256"/>
  <c r="X257"/>
  <c r="X258"/>
  <c r="X259"/>
  <c r="X260"/>
  <c r="X261"/>
  <c r="X262"/>
  <c r="X263"/>
  <c r="X264"/>
  <c r="X265"/>
  <c r="X266"/>
  <c r="X267"/>
  <c r="X268"/>
  <c r="X269"/>
  <c r="X270"/>
  <c r="X271"/>
  <c r="X272"/>
  <c r="X273"/>
  <c r="X274"/>
  <c r="X275"/>
  <c r="X276"/>
  <c r="X277"/>
  <c r="X278"/>
  <c r="X279"/>
  <c r="X280"/>
  <c r="X281"/>
  <c r="X282"/>
  <c r="X283"/>
  <c r="X284"/>
  <c r="X285"/>
  <c r="X286"/>
  <c r="X287"/>
  <c r="X288"/>
  <c r="X289"/>
  <c r="X290"/>
  <c r="X291"/>
  <c r="X292"/>
  <c r="X293"/>
  <c r="X294"/>
  <c r="X295"/>
  <c r="X296"/>
  <c r="X297"/>
  <c r="X298"/>
  <c r="X299"/>
  <c r="X300"/>
  <c r="X301"/>
  <c r="X302"/>
  <c r="X303"/>
  <c r="X304"/>
  <c r="X305"/>
  <c r="X306"/>
  <c r="X307"/>
  <c r="X308"/>
  <c r="X309"/>
  <c r="X310"/>
  <c r="X311"/>
  <c r="X312"/>
  <c r="X313"/>
  <c r="X314"/>
  <c r="X315"/>
  <c r="X316"/>
  <c r="X317"/>
  <c r="X318"/>
  <c r="X319"/>
  <c r="X320"/>
  <c r="X321"/>
  <c r="X322"/>
  <c r="X323"/>
  <c r="X324"/>
  <c r="X325"/>
  <c r="X326"/>
  <c r="X327"/>
  <c r="X328"/>
  <c r="X329"/>
  <c r="X330"/>
  <c r="X331"/>
  <c r="X332"/>
  <c r="X333"/>
  <c r="X334"/>
  <c r="X335"/>
  <c r="X336"/>
  <c r="X337"/>
  <c r="X338"/>
  <c r="X339"/>
  <c r="X340"/>
  <c r="X341"/>
  <c r="X342"/>
  <c r="X343"/>
  <c r="X344"/>
  <c r="X345"/>
  <c r="X346"/>
  <c r="X347"/>
  <c r="X348"/>
  <c r="X349"/>
  <c r="X350"/>
  <c r="X351"/>
  <c r="X352"/>
  <c r="X353"/>
  <c r="X354"/>
  <c r="X355"/>
  <c r="X356"/>
  <c r="X357"/>
  <c r="X358"/>
  <c r="X359"/>
  <c r="X360"/>
  <c r="X361"/>
  <c r="X362"/>
  <c r="X363"/>
  <c r="X364"/>
  <c r="X365"/>
  <c r="X366"/>
  <c r="X367"/>
  <c r="X368"/>
  <c r="X369"/>
  <c r="X370"/>
  <c r="X371"/>
  <c r="X372"/>
  <c r="X373"/>
  <c r="X374"/>
  <c r="X375"/>
  <c r="X376"/>
  <c r="X377"/>
  <c r="X378"/>
  <c r="X379"/>
  <c r="X380"/>
  <c r="X381"/>
  <c r="X382"/>
  <c r="X383"/>
  <c r="X384"/>
  <c r="X385"/>
  <c r="X386"/>
  <c r="X387"/>
  <c r="X388"/>
  <c r="X389"/>
  <c r="X390"/>
  <c r="X391"/>
  <c r="X392"/>
  <c r="X393"/>
  <c r="X394"/>
  <c r="X395"/>
  <c r="X396"/>
  <c r="X397"/>
  <c r="X398"/>
  <c r="X399"/>
  <c r="X400"/>
  <c r="X401"/>
  <c r="X402"/>
  <c r="X403"/>
  <c r="X404"/>
  <c r="X405"/>
  <c r="X406"/>
  <c r="X407"/>
  <c r="X408"/>
  <c r="X409"/>
  <c r="X410"/>
  <c r="X411"/>
  <c r="X412"/>
  <c r="X413"/>
  <c r="X414"/>
  <c r="X415"/>
  <c r="X416"/>
  <c r="X417"/>
  <c r="X418"/>
  <c r="X419"/>
  <c r="X420"/>
  <c r="X421"/>
  <c r="X422"/>
  <c r="X423"/>
  <c r="X424"/>
  <c r="X425"/>
  <c r="X426"/>
  <c r="X427"/>
  <c r="X428"/>
  <c r="X429"/>
  <c r="X430"/>
  <c r="X431"/>
  <c r="X432"/>
  <c r="X433"/>
  <c r="X434"/>
  <c r="X435"/>
  <c r="X436"/>
  <c r="X437"/>
  <c r="X438"/>
  <c r="X439"/>
  <c r="X440"/>
  <c r="X441"/>
  <c r="X442"/>
  <c r="X443"/>
  <c r="X444"/>
  <c r="X445"/>
  <c r="X446"/>
  <c r="X447"/>
  <c r="X448"/>
  <c r="X449"/>
  <c r="X450"/>
  <c r="X451"/>
  <c r="X452"/>
  <c r="X453"/>
  <c r="X454"/>
  <c r="X455"/>
  <c r="X456"/>
  <c r="X457"/>
  <c r="X458"/>
  <c r="X459"/>
  <c r="X460"/>
  <c r="X461"/>
  <c r="X462"/>
  <c r="X463"/>
  <c r="X464"/>
  <c r="X465"/>
  <c r="X466"/>
  <c r="X467"/>
  <c r="X468"/>
  <c r="X469"/>
  <c r="X470"/>
  <c r="X471"/>
  <c r="X472"/>
  <c r="X473"/>
  <c r="X474"/>
  <c r="X475"/>
  <c r="X476"/>
  <c r="X477"/>
  <c r="X478"/>
  <c r="X479"/>
  <c r="X480"/>
  <c r="X481"/>
  <c r="X482"/>
  <c r="X483"/>
  <c r="X484"/>
  <c r="X485"/>
  <c r="X486"/>
  <c r="X487"/>
  <c r="X488"/>
  <c r="X489"/>
  <c r="X490"/>
  <c r="X491"/>
  <c r="X492"/>
  <c r="X493"/>
  <c r="X494"/>
  <c r="X495"/>
  <c r="X496"/>
  <c r="X497"/>
  <c r="X498"/>
  <c r="X499"/>
  <c r="X500"/>
  <c r="X501"/>
  <c r="X502"/>
  <c r="X503"/>
  <c r="X504"/>
  <c r="X505"/>
  <c r="X506"/>
  <c r="X507"/>
  <c r="X508"/>
  <c r="X509"/>
  <c r="X510"/>
  <c r="X511"/>
  <c r="X512"/>
  <c r="X513"/>
  <c r="X514"/>
  <c r="X515"/>
  <c r="X516"/>
  <c r="X517"/>
  <c r="X518"/>
  <c r="X519"/>
  <c r="X520"/>
  <c r="X521"/>
  <c r="X522"/>
  <c r="X523"/>
  <c r="X524"/>
  <c r="X525"/>
  <c r="X526"/>
  <c r="X527"/>
  <c r="X528"/>
  <c r="X529"/>
  <c r="X530"/>
  <c r="X531"/>
  <c r="X532"/>
  <c r="X533"/>
  <c r="X534"/>
  <c r="X535"/>
  <c r="X536"/>
  <c r="X537"/>
  <c r="X538"/>
  <c r="X539"/>
  <c r="X540"/>
  <c r="X541"/>
  <c r="X542"/>
  <c r="X543"/>
  <c r="X544"/>
  <c r="X545"/>
  <c r="X546"/>
  <c r="X547"/>
  <c r="X548"/>
  <c r="X549"/>
  <c r="X550"/>
  <c r="X551"/>
  <c r="X552"/>
  <c r="X553"/>
  <c r="X554"/>
  <c r="X555"/>
  <c r="X556"/>
  <c r="X557"/>
  <c r="X558"/>
  <c r="X559"/>
  <c r="X560"/>
  <c r="X561"/>
  <c r="X562"/>
  <c r="X563"/>
  <c r="X564"/>
  <c r="X565"/>
  <c r="X566"/>
  <c r="X567"/>
  <c r="X568"/>
  <c r="X569"/>
  <c r="X570"/>
  <c r="X571"/>
  <c r="X572"/>
  <c r="X573"/>
  <c r="X574"/>
  <c r="X575"/>
  <c r="X576"/>
  <c r="X577"/>
  <c r="X578"/>
  <c r="X579"/>
  <c r="X580"/>
  <c r="X581"/>
  <c r="X582"/>
  <c r="X583"/>
  <c r="X584"/>
  <c r="X585"/>
  <c r="X586"/>
  <c r="X587"/>
  <c r="X588"/>
  <c r="X589"/>
  <c r="X590"/>
  <c r="X591"/>
  <c r="X592"/>
  <c r="X593"/>
  <c r="X594"/>
  <c r="X595"/>
  <c r="X596"/>
  <c r="X597"/>
  <c r="X598"/>
  <c r="X599"/>
  <c r="X600"/>
  <c r="X601"/>
  <c r="X602"/>
  <c r="X603"/>
  <c r="X604"/>
  <c r="X605"/>
  <c r="X606"/>
  <c r="X607"/>
  <c r="X608"/>
  <c r="X609"/>
  <c r="X610"/>
  <c r="X611"/>
  <c r="X612"/>
  <c r="X613"/>
  <c r="X614"/>
  <c r="X615"/>
  <c r="X616"/>
  <c r="X617"/>
  <c r="X618"/>
  <c r="X619"/>
  <c r="X620"/>
  <c r="X621"/>
  <c r="X622"/>
  <c r="X623"/>
  <c r="X624"/>
  <c r="X625"/>
  <c r="X626"/>
  <c r="X627"/>
  <c r="X628"/>
  <c r="X629"/>
  <c r="X630"/>
  <c r="X631"/>
  <c r="X632"/>
  <c r="X633"/>
  <c r="X634"/>
  <c r="X635"/>
  <c r="X636"/>
  <c r="X637"/>
  <c r="X638"/>
  <c r="X639"/>
  <c r="X640"/>
  <c r="X641"/>
  <c r="X642"/>
  <c r="X643"/>
  <c r="X644"/>
  <c r="X645"/>
  <c r="X646"/>
  <c r="X647"/>
  <c r="X648"/>
  <c r="X649"/>
  <c r="X650"/>
  <c r="X651"/>
  <c r="X652"/>
  <c r="X653"/>
  <c r="X654"/>
  <c r="X655"/>
  <c r="X656"/>
  <c r="X657"/>
  <c r="X658"/>
  <c r="X659"/>
  <c r="X660"/>
  <c r="X661"/>
  <c r="X662"/>
  <c r="X663"/>
  <c r="X664"/>
  <c r="X665"/>
  <c r="X666"/>
  <c r="X667"/>
  <c r="X668"/>
  <c r="X669"/>
  <c r="X670"/>
  <c r="X671"/>
  <c r="X672"/>
  <c r="X673"/>
  <c r="X674"/>
  <c r="X675"/>
  <c r="X676"/>
  <c r="X677"/>
  <c r="X678"/>
  <c r="X679"/>
  <c r="X680"/>
  <c r="X681"/>
  <c r="X682"/>
  <c r="X683"/>
  <c r="X684"/>
  <c r="X685"/>
  <c r="X686"/>
  <c r="X687"/>
  <c r="X688"/>
  <c r="X689"/>
  <c r="X690"/>
  <c r="X691"/>
  <c r="X692"/>
  <c r="X693"/>
  <c r="X694"/>
  <c r="X695"/>
  <c r="X696"/>
  <c r="X697"/>
  <c r="X698"/>
  <c r="X699"/>
  <c r="X700"/>
  <c r="X701"/>
  <c r="X702"/>
  <c r="X703"/>
  <c r="X704"/>
  <c r="X705"/>
  <c r="X706"/>
  <c r="X707"/>
  <c r="X708"/>
  <c r="X709"/>
  <c r="X710"/>
  <c r="X711"/>
  <c r="X712"/>
  <c r="X713"/>
  <c r="X714"/>
  <c r="X715"/>
  <c r="X716"/>
  <c r="X717"/>
  <c r="X718"/>
  <c r="X719"/>
  <c r="X720"/>
  <c r="X721"/>
  <c r="X722"/>
  <c r="X723"/>
  <c r="X724"/>
  <c r="X725"/>
  <c r="X726"/>
  <c r="X727"/>
  <c r="X728"/>
  <c r="X729"/>
  <c r="X730"/>
  <c r="X731"/>
  <c r="X732"/>
  <c r="X733"/>
  <c r="X734"/>
  <c r="X735"/>
  <c r="X736"/>
  <c r="X737"/>
  <c r="X738"/>
  <c r="X739"/>
  <c r="X740"/>
  <c r="X741"/>
  <c r="X742"/>
  <c r="X743"/>
  <c r="X744"/>
  <c r="X745"/>
  <c r="X746"/>
  <c r="X747"/>
  <c r="X748"/>
  <c r="X749"/>
  <c r="X750"/>
  <c r="X751"/>
  <c r="X752"/>
  <c r="X753"/>
  <c r="X754"/>
  <c r="X755"/>
  <c r="X756"/>
  <c r="X757"/>
  <c r="X758"/>
  <c r="X759"/>
  <c r="X760"/>
  <c r="X761"/>
  <c r="X762"/>
  <c r="X763"/>
  <c r="X764"/>
  <c r="X765"/>
  <c r="X766"/>
  <c r="X767"/>
  <c r="X768"/>
  <c r="X769"/>
  <c r="X770"/>
  <c r="X771"/>
  <c r="X772"/>
  <c r="X773"/>
  <c r="X774"/>
  <c r="X775"/>
  <c r="X776"/>
  <c r="X777"/>
  <c r="X778"/>
  <c r="X779"/>
  <c r="X780"/>
  <c r="X781"/>
  <c r="X782"/>
  <c r="X783"/>
  <c r="X784"/>
  <c r="X785"/>
  <c r="X786"/>
  <c r="X787"/>
  <c r="X788"/>
  <c r="X789"/>
  <c r="X790"/>
  <c r="X791"/>
  <c r="X792"/>
  <c r="X793"/>
  <c r="X794"/>
  <c r="X795"/>
  <c r="X796"/>
  <c r="X797"/>
  <c r="X798"/>
  <c r="X799"/>
  <c r="X800"/>
  <c r="X801"/>
  <c r="X802"/>
  <c r="X803"/>
  <c r="X804"/>
  <c r="X805"/>
  <c r="X806"/>
  <c r="X807"/>
  <c r="X808"/>
  <c r="X809"/>
  <c r="X810"/>
  <c r="X811"/>
  <c r="X812"/>
  <c r="X813"/>
  <c r="X814"/>
  <c r="X815"/>
  <c r="X816"/>
  <c r="X817"/>
  <c r="X818"/>
  <c r="X819"/>
  <c r="X820"/>
  <c r="X821"/>
  <c r="X822"/>
  <c r="X823"/>
  <c r="X824"/>
  <c r="X825"/>
  <c r="X826"/>
  <c r="X827"/>
  <c r="X828"/>
  <c r="X829"/>
  <c r="X830"/>
  <c r="X831"/>
  <c r="X832"/>
  <c r="X833"/>
  <c r="X834"/>
  <c r="X835"/>
  <c r="X836"/>
  <c r="X837"/>
  <c r="X838"/>
  <c r="X839"/>
  <c r="X840"/>
  <c r="X841"/>
  <c r="X842"/>
  <c r="X843"/>
  <c r="X844"/>
  <c r="X845"/>
  <c r="X846"/>
  <c r="X847"/>
  <c r="X848"/>
  <c r="X849"/>
  <c r="X850"/>
  <c r="X851"/>
  <c r="X852"/>
  <c r="X853"/>
  <c r="X854"/>
  <c r="X855"/>
  <c r="X856"/>
  <c r="X857"/>
  <c r="X858"/>
  <c r="X859"/>
  <c r="X860"/>
  <c r="X861"/>
  <c r="X862"/>
  <c r="X863"/>
  <c r="X864"/>
  <c r="X865"/>
  <c r="X866"/>
  <c r="X867"/>
  <c r="X868"/>
  <c r="X869"/>
  <c r="X870"/>
  <c r="X871"/>
  <c r="X872"/>
  <c r="X873"/>
  <c r="X874"/>
  <c r="X875"/>
  <c r="X876"/>
  <c r="X877"/>
  <c r="X878"/>
  <c r="X879"/>
  <c r="X880"/>
  <c r="X881"/>
  <c r="X882"/>
  <c r="X883"/>
  <c r="X884"/>
  <c r="X885"/>
  <c r="X886"/>
  <c r="X887"/>
  <c r="X888"/>
  <c r="X889"/>
  <c r="X890"/>
  <c r="X891"/>
  <c r="X892"/>
  <c r="X893"/>
  <c r="X894"/>
  <c r="X895"/>
  <c r="X896"/>
  <c r="X897"/>
  <c r="X898"/>
  <c r="X899"/>
  <c r="X900"/>
  <c r="X901"/>
  <c r="X902"/>
  <c r="X903"/>
  <c r="X904"/>
  <c r="X905"/>
  <c r="X906"/>
  <c r="X907"/>
  <c r="X908"/>
  <c r="X909"/>
  <c r="X910"/>
  <c r="X911"/>
  <c r="X912"/>
  <c r="X913"/>
  <c r="X914"/>
  <c r="X915"/>
  <c r="X916"/>
  <c r="X917"/>
  <c r="X918"/>
  <c r="X919"/>
  <c r="X920"/>
  <c r="X921"/>
  <c r="X922"/>
  <c r="X923"/>
  <c r="X924"/>
  <c r="X925"/>
  <c r="X926"/>
  <c r="X927"/>
  <c r="X928"/>
  <c r="X929"/>
  <c r="X930"/>
  <c r="X931"/>
  <c r="X932"/>
  <c r="X933"/>
  <c r="X934"/>
  <c r="X935"/>
  <c r="X936"/>
  <c r="X937"/>
  <c r="X938"/>
  <c r="X939"/>
  <c r="X940"/>
  <c r="X941"/>
  <c r="X942"/>
  <c r="X943"/>
  <c r="X944"/>
  <c r="X945"/>
  <c r="X946"/>
  <c r="X947"/>
  <c r="X948"/>
  <c r="X949"/>
  <c r="X950"/>
  <c r="X951"/>
  <c r="X952"/>
  <c r="X953"/>
  <c r="X954"/>
  <c r="X955"/>
  <c r="X956"/>
  <c r="X957"/>
  <c r="X958"/>
  <c r="X959"/>
  <c r="X960"/>
  <c r="X961"/>
  <c r="X962"/>
  <c r="X963"/>
  <c r="X964"/>
  <c r="X965"/>
  <c r="X966"/>
  <c r="X967"/>
  <c r="X968"/>
  <c r="X969"/>
  <c r="X970"/>
  <c r="X971"/>
  <c r="X972"/>
  <c r="X973"/>
  <c r="X974"/>
  <c r="X975"/>
  <c r="X976"/>
  <c r="X977"/>
  <c r="X978"/>
  <c r="X979"/>
  <c r="X980"/>
  <c r="X981"/>
  <c r="X982"/>
  <c r="X983"/>
  <c r="X984"/>
  <c r="X985"/>
  <c r="X986"/>
  <c r="X987"/>
  <c r="X988"/>
  <c r="X989"/>
  <c r="X990"/>
  <c r="X991"/>
  <c r="X992"/>
  <c r="X993"/>
  <c r="X994"/>
  <c r="X995"/>
  <c r="X996"/>
  <c r="X997"/>
  <c r="X998"/>
  <c r="X999"/>
  <c r="X1000"/>
  <c r="X1001"/>
  <c r="X1002"/>
  <c r="X1003"/>
  <c r="X1004"/>
  <c r="X1005"/>
  <c r="X1006"/>
  <c r="X1007"/>
  <c r="X1008"/>
  <c r="X1009"/>
  <c r="X1010"/>
  <c r="X1011"/>
  <c r="X1012"/>
  <c r="X1013"/>
  <c r="X1014"/>
  <c r="X1015"/>
  <c r="X1016"/>
  <c r="X1017"/>
  <c r="X1018"/>
  <c r="X1019"/>
  <c r="X1020"/>
  <c r="X1021"/>
  <c r="X1022"/>
  <c r="X1023"/>
  <c r="X1024"/>
  <c r="X1025"/>
  <c r="X1026"/>
  <c r="X1027"/>
  <c r="X1028"/>
  <c r="X1029"/>
  <c r="X1030"/>
  <c r="X1031"/>
  <c r="X1032"/>
  <c r="X1033"/>
  <c r="X1034"/>
  <c r="X1035"/>
  <c r="X1036"/>
  <c r="X1037"/>
  <c r="X1038"/>
  <c r="X1039"/>
  <c r="X1040"/>
  <c r="X1041"/>
  <c r="X1042"/>
  <c r="X1043"/>
  <c r="X1044"/>
  <c r="X1045"/>
  <c r="X1046"/>
  <c r="X1047"/>
  <c r="X1048"/>
  <c r="X1049"/>
  <c r="X1050"/>
  <c r="X1051"/>
  <c r="X1052"/>
  <c r="X1053"/>
  <c r="X1054"/>
  <c r="X1055"/>
  <c r="X1056"/>
  <c r="X1057"/>
  <c r="X1058"/>
  <c r="X1059"/>
  <c r="X1060"/>
  <c r="X1061"/>
  <c r="X1062"/>
  <c r="X1063"/>
  <c r="X1064"/>
  <c r="X1065"/>
  <c r="X1066"/>
  <c r="X1067"/>
  <c r="X1068"/>
  <c r="X1069"/>
  <c r="X1070"/>
  <c r="X1071"/>
  <c r="X1072"/>
  <c r="X1073"/>
  <c r="X1074"/>
  <c r="X1075"/>
  <c r="X1076"/>
  <c r="X1077"/>
  <c r="X1078"/>
  <c r="X1079"/>
  <c r="X1080"/>
  <c r="X1081"/>
  <c r="X1082"/>
  <c r="X1083"/>
  <c r="X1084"/>
  <c r="X1085"/>
  <c r="X1086"/>
  <c r="X1087"/>
  <c r="X1088"/>
  <c r="X1089"/>
  <c r="X1090"/>
  <c r="X1091"/>
  <c r="X1092"/>
  <c r="X1093"/>
  <c r="X1094"/>
  <c r="X1095"/>
  <c r="X1096"/>
  <c r="X1097"/>
  <c r="X1098"/>
  <c r="X1099"/>
  <c r="X1100"/>
  <c r="X1101"/>
  <c r="X1102"/>
  <c r="X1103"/>
  <c r="X1104"/>
  <c r="X1105"/>
  <c r="X1106"/>
  <c r="X1107"/>
  <c r="X1108"/>
  <c r="X1109"/>
  <c r="X1110"/>
  <c r="X1111"/>
  <c r="X1112"/>
  <c r="X1113"/>
  <c r="X1114"/>
  <c r="X1115"/>
  <c r="X1116"/>
  <c r="X1117"/>
  <c r="X1118"/>
  <c r="X1119"/>
  <c r="X1120"/>
  <c r="X1121"/>
  <c r="X1122"/>
  <c r="X1123"/>
  <c r="X1124"/>
  <c r="X1125"/>
  <c r="X1126"/>
  <c r="X1127"/>
  <c r="X1128"/>
  <c r="X1129"/>
  <c r="X1130"/>
  <c r="X1131"/>
  <c r="X1132"/>
  <c r="X1133"/>
  <c r="X1134"/>
  <c r="X1135"/>
  <c r="X1136"/>
  <c r="X1137"/>
  <c r="X1138"/>
  <c r="X1139"/>
  <c r="X1140"/>
  <c r="X1141"/>
  <c r="X1142"/>
  <c r="X1143"/>
  <c r="X1144"/>
  <c r="X1145"/>
  <c r="X1146"/>
  <c r="X1147"/>
  <c r="X1148"/>
  <c r="X1149"/>
  <c r="X1150"/>
  <c r="X1151"/>
  <c r="X1152"/>
  <c r="X1153"/>
  <c r="X1154"/>
  <c r="X1155"/>
  <c r="X1156"/>
  <c r="X1157"/>
  <c r="X1158"/>
  <c r="X1159"/>
  <c r="X1160"/>
  <c r="X1161"/>
  <c r="X1162"/>
  <c r="X1163"/>
  <c r="X1164"/>
  <c r="X1165"/>
  <c r="X1166"/>
  <c r="X1167"/>
  <c r="X1168"/>
  <c r="X1169"/>
  <c r="X1170"/>
  <c r="X1171"/>
  <c r="X1172"/>
  <c r="X1173"/>
  <c r="X1174"/>
  <c r="X1175"/>
  <c r="X1176"/>
  <c r="X1177"/>
  <c r="X1178"/>
  <c r="X1179"/>
  <c r="X1180"/>
  <c r="X1181"/>
  <c r="X1182"/>
  <c r="X1183"/>
  <c r="X1184"/>
  <c r="X1185"/>
  <c r="X1186"/>
  <c r="X1187"/>
  <c r="X1188"/>
  <c r="X1189"/>
  <c r="X1190"/>
  <c r="X1191"/>
  <c r="X1192"/>
  <c r="X1193"/>
  <c r="X1194"/>
  <c r="X1195"/>
  <c r="X1196"/>
  <c r="X1197"/>
  <c r="X1198"/>
  <c r="X1199"/>
  <c r="X1200"/>
  <c r="X1201"/>
  <c r="X1202"/>
  <c r="X1203"/>
  <c r="X1204"/>
  <c r="X1205"/>
  <c r="X1206"/>
  <c r="X1207"/>
  <c r="X1208"/>
  <c r="X1209"/>
  <c r="X1210"/>
  <c r="X1211"/>
  <c r="X1212"/>
  <c r="X1213"/>
  <c r="X1214"/>
  <c r="X1215"/>
  <c r="X1216"/>
  <c r="X1217"/>
  <c r="X1218"/>
  <c r="X1219"/>
  <c r="X1220"/>
  <c r="X1221"/>
  <c r="X1222"/>
  <c r="X1223"/>
  <c r="X1224"/>
  <c r="X1225"/>
  <c r="X1226"/>
  <c r="X1227"/>
  <c r="X1228"/>
  <c r="X1229"/>
  <c r="X1230"/>
  <c r="X1231"/>
  <c r="X1232"/>
  <c r="X1233"/>
  <c r="X1234"/>
  <c r="X1235"/>
  <c r="X1236"/>
  <c r="X1237"/>
  <c r="X1238"/>
  <c r="X1239"/>
  <c r="X1240"/>
  <c r="X1241"/>
  <c r="X1242"/>
  <c r="X1243"/>
  <c r="X1244"/>
  <c r="X1245"/>
  <c r="X1246"/>
  <c r="X1247"/>
  <c r="X1248"/>
  <c r="X1249"/>
  <c r="X1250"/>
  <c r="X1251"/>
  <c r="X1252"/>
  <c r="X1253"/>
  <c r="X1254"/>
  <c r="X1255"/>
  <c r="X1256"/>
  <c r="X1257"/>
  <c r="X1258"/>
  <c r="X1259"/>
  <c r="X1260"/>
  <c r="X1261"/>
  <c r="X1262"/>
  <c r="X1263"/>
  <c r="X1264"/>
  <c r="X1265"/>
  <c r="X1266"/>
  <c r="X1267"/>
  <c r="X1268"/>
  <c r="X1269"/>
  <c r="X1270"/>
  <c r="X1271"/>
  <c r="X1272"/>
  <c r="X1273"/>
  <c r="X1274"/>
  <c r="X1275"/>
  <c r="X1276"/>
  <c r="X1277"/>
  <c r="X1278"/>
  <c r="X1279"/>
  <c r="X1280"/>
  <c r="X1281"/>
  <c r="X1282"/>
  <c r="X1283"/>
  <c r="X1284"/>
  <c r="X1285"/>
  <c r="X1286"/>
  <c r="X1287"/>
  <c r="X1288"/>
  <c r="X1289"/>
  <c r="X1290"/>
  <c r="X1291"/>
  <c r="X1292"/>
  <c r="X1293"/>
  <c r="X1294"/>
  <c r="X1295"/>
  <c r="X1296"/>
  <c r="X1297"/>
  <c r="X1298"/>
  <c r="X1299"/>
  <c r="X1300"/>
  <c r="X1301"/>
  <c r="X1302"/>
  <c r="X1303"/>
  <c r="X1304"/>
  <c r="X1305"/>
  <c r="X1306"/>
  <c r="X1307"/>
  <c r="X1308"/>
  <c r="X1309"/>
  <c r="X1310"/>
  <c r="X1311"/>
  <c r="X1312"/>
  <c r="X1313"/>
  <c r="X1314"/>
  <c r="X1315"/>
  <c r="X1316"/>
  <c r="X1317"/>
  <c r="X1318"/>
  <c r="X1319"/>
  <c r="X1320"/>
  <c r="X1321"/>
  <c r="X1322"/>
  <c r="X1323"/>
  <c r="X1324"/>
  <c r="X1325"/>
  <c r="X1326"/>
  <c r="X1327"/>
  <c r="X1328"/>
  <c r="X1329"/>
  <c r="X1330"/>
  <c r="X1331"/>
  <c r="X1332"/>
  <c r="X1333"/>
  <c r="X1334"/>
  <c r="X1335"/>
  <c r="X1336"/>
  <c r="X1337"/>
  <c r="X1338"/>
  <c r="X1339"/>
  <c r="X1340"/>
  <c r="X1341"/>
  <c r="X1342"/>
  <c r="X1343"/>
  <c r="X1344"/>
  <c r="X1345"/>
  <c r="X1346"/>
  <c r="X1347"/>
  <c r="X1348"/>
  <c r="X1349"/>
  <c r="X1350"/>
  <c r="X1351"/>
  <c r="X1352"/>
  <c r="X1353"/>
  <c r="X1354"/>
  <c r="X1355"/>
  <c r="X1356"/>
  <c r="X1357"/>
  <c r="X1358"/>
  <c r="X1359"/>
  <c r="X1360"/>
  <c r="X1361"/>
  <c r="X1362"/>
  <c r="X1363"/>
  <c r="X1364"/>
  <c r="X1365"/>
  <c r="X1366"/>
  <c r="X1367"/>
  <c r="X1368"/>
  <c r="X1369"/>
  <c r="X1370"/>
  <c r="X1371"/>
  <c r="X1372"/>
  <c r="X1373"/>
  <c r="X1374"/>
  <c r="X1375"/>
  <c r="X1376"/>
  <c r="X1377"/>
  <c r="X1378"/>
  <c r="X1379"/>
  <c r="X1380"/>
  <c r="X1381"/>
  <c r="X1382"/>
  <c r="X1383"/>
  <c r="X1384"/>
  <c r="X1385"/>
  <c r="X1386"/>
  <c r="X1387"/>
  <c r="X1388"/>
  <c r="X1389"/>
  <c r="X1390"/>
  <c r="X1391"/>
  <c r="X1392"/>
  <c r="X1393"/>
  <c r="X1394"/>
  <c r="X1395"/>
  <c r="X1396"/>
  <c r="X1397"/>
  <c r="X1398"/>
  <c r="X1399"/>
  <c r="X1400"/>
  <c r="X1401"/>
  <c r="X1402"/>
  <c r="X1403"/>
  <c r="X1404"/>
  <c r="X1405"/>
  <c r="X1406"/>
  <c r="X1407"/>
  <c r="X1408"/>
  <c r="X1409"/>
  <c r="X1410"/>
  <c r="X1411"/>
  <c r="X1412"/>
  <c r="X1413"/>
  <c r="X1414"/>
  <c r="X1415"/>
  <c r="X1416"/>
  <c r="X1417"/>
  <c r="X1418"/>
  <c r="X1419"/>
  <c r="X1420"/>
  <c r="X1421"/>
  <c r="X1422"/>
  <c r="X1423"/>
  <c r="X1424"/>
  <c r="X1425"/>
  <c r="X1426"/>
  <c r="X1427"/>
  <c r="X1428"/>
  <c r="X1429"/>
  <c r="X1430"/>
  <c r="X1431"/>
  <c r="X1432"/>
  <c r="X1433"/>
  <c r="X1434"/>
  <c r="X1435"/>
  <c r="X1436"/>
  <c r="X1437"/>
  <c r="X1438"/>
  <c r="X1439"/>
  <c r="X1440"/>
  <c r="X1441"/>
  <c r="X1442"/>
  <c r="X1443"/>
  <c r="X1444"/>
  <c r="X1445"/>
  <c r="X1446"/>
  <c r="X1447"/>
  <c r="X1448"/>
  <c r="X1449"/>
  <c r="X1450"/>
  <c r="X1451"/>
  <c r="X1452"/>
  <c r="X1453"/>
  <c r="X1454"/>
  <c r="X1455"/>
  <c r="X1456"/>
  <c r="X1457"/>
  <c r="X1458"/>
  <c r="X1459"/>
  <c r="X1460"/>
  <c r="X1461"/>
  <c r="X1462"/>
  <c r="X1463"/>
  <c r="X1464"/>
  <c r="X1465"/>
  <c r="X1466"/>
  <c r="X1467"/>
  <c r="X1468"/>
  <c r="X1469"/>
  <c r="X1470"/>
  <c r="X1471"/>
  <c r="X1472"/>
  <c r="X1473"/>
  <c r="X1474"/>
  <c r="X1475"/>
  <c r="X1476"/>
  <c r="X1477"/>
  <c r="X1478"/>
  <c r="X1479"/>
  <c r="X1480"/>
  <c r="X1481"/>
  <c r="X1482"/>
  <c r="X1483"/>
  <c r="X1484"/>
  <c r="X1485"/>
  <c r="X1486"/>
  <c r="X1487"/>
  <c r="X1488"/>
  <c r="X1489"/>
  <c r="X1490"/>
  <c r="X1491"/>
  <c r="X1492"/>
  <c r="X1493"/>
  <c r="X1494"/>
  <c r="X1495"/>
  <c r="X1496"/>
  <c r="X1497"/>
  <c r="X1498"/>
  <c r="X1499"/>
  <c r="X1500"/>
  <c r="X1501"/>
  <c r="X1502"/>
  <c r="X1503"/>
  <c r="X1504"/>
  <c r="X1505"/>
  <c r="X1506"/>
  <c r="X1507"/>
  <c r="X1508"/>
  <c r="X1509"/>
  <c r="X1510"/>
  <c r="X1511"/>
  <c r="X1512"/>
  <c r="X1513"/>
  <c r="X1514"/>
  <c r="X1515"/>
  <c r="X1516"/>
  <c r="X1517"/>
  <c r="X1518"/>
  <c r="X1519"/>
  <c r="X1520"/>
  <c r="X1521"/>
  <c r="X1522"/>
  <c r="X1523"/>
  <c r="X1524"/>
  <c r="X1525"/>
  <c r="X1526"/>
  <c r="X1527"/>
  <c r="X1528"/>
  <c r="X1529"/>
  <c r="X1530"/>
  <c r="X1531"/>
  <c r="X1532"/>
  <c r="X1533"/>
  <c r="X1534"/>
  <c r="X1535"/>
  <c r="X1536"/>
  <c r="X1537"/>
  <c r="X1538"/>
  <c r="X1539"/>
  <c r="X1540"/>
  <c r="X1541"/>
  <c r="X1542"/>
  <c r="X1543"/>
  <c r="X1544"/>
  <c r="X1545"/>
  <c r="X1546"/>
  <c r="X1547"/>
  <c r="X1548"/>
  <c r="X1549"/>
  <c r="X1550"/>
  <c r="X1551"/>
  <c r="X1552"/>
  <c r="X1553"/>
  <c r="X1554"/>
  <c r="X1555"/>
  <c r="X1556"/>
  <c r="X1557"/>
  <c r="X1558"/>
  <c r="X1559"/>
  <c r="X1560"/>
  <c r="X1561"/>
  <c r="X1562"/>
  <c r="X1563"/>
  <c r="X1564"/>
  <c r="X1565"/>
  <c r="X1566"/>
  <c r="X1567"/>
  <c r="X1568"/>
  <c r="X1569"/>
  <c r="X1570"/>
  <c r="X1571"/>
  <c r="X1572"/>
  <c r="X1573"/>
  <c r="X1574"/>
  <c r="X1575"/>
  <c r="X1576"/>
  <c r="X1577"/>
  <c r="X1578"/>
  <c r="X1579"/>
  <c r="X1580"/>
  <c r="X1581"/>
  <c r="X1582"/>
  <c r="X1583"/>
  <c r="X1584"/>
  <c r="X1585"/>
  <c r="X1586"/>
  <c r="X1587"/>
  <c r="X1588"/>
  <c r="X1589"/>
  <c r="X1590"/>
  <c r="X1591"/>
  <c r="X1592"/>
  <c r="X1593"/>
  <c r="X1594"/>
  <c r="X1595"/>
  <c r="X1596"/>
  <c r="X1597"/>
  <c r="X1598"/>
  <c r="X1599"/>
  <c r="X1600"/>
  <c r="X1601"/>
  <c r="X1602"/>
  <c r="X1603"/>
  <c r="X1604"/>
  <c r="X1605"/>
  <c r="X1606"/>
  <c r="X1607"/>
  <c r="X1608"/>
  <c r="X1609"/>
  <c r="X1610"/>
  <c r="X1611"/>
  <c r="X1612"/>
  <c r="X1613"/>
  <c r="X1614"/>
  <c r="X1615"/>
  <c r="X1616"/>
  <c r="X1617"/>
  <c r="X1618"/>
  <c r="X1619"/>
  <c r="X1620"/>
  <c r="X1621"/>
  <c r="X1622"/>
  <c r="X1623"/>
  <c r="X1624"/>
  <c r="X1625"/>
  <c r="X1626"/>
  <c r="X1627"/>
  <c r="X1628"/>
  <c r="X1629"/>
  <c r="X1630"/>
  <c r="X1631"/>
  <c r="X1632"/>
  <c r="X1633"/>
  <c r="X1634"/>
  <c r="X1635"/>
  <c r="X1636"/>
  <c r="X1637"/>
  <c r="X1638"/>
  <c r="X1639"/>
  <c r="X1640"/>
  <c r="X1641"/>
  <c r="X1642"/>
  <c r="X1643"/>
  <c r="X1644"/>
  <c r="X1645"/>
  <c r="X1646"/>
  <c r="X1647"/>
  <c r="X1648"/>
  <c r="X1649"/>
  <c r="X1650"/>
  <c r="X1651"/>
  <c r="X1652"/>
  <c r="X1653"/>
  <c r="X1654"/>
  <c r="X1655"/>
  <c r="X1656"/>
  <c r="X1657"/>
  <c r="X1658"/>
  <c r="X1659"/>
  <c r="X1660"/>
  <c r="X1661"/>
  <c r="X1662"/>
  <c r="X1663"/>
  <c r="X1664"/>
  <c r="X1665"/>
  <c r="X1666"/>
  <c r="X1667"/>
  <c r="X1668"/>
  <c r="X1669"/>
  <c r="X1670"/>
  <c r="X1671"/>
  <c r="X1672"/>
  <c r="X1673"/>
  <c r="X1674"/>
  <c r="X1675"/>
  <c r="X1676"/>
  <c r="X1677"/>
  <c r="X1678"/>
  <c r="X1679"/>
  <c r="X1680"/>
  <c r="X1681"/>
  <c r="X1682"/>
  <c r="X1683"/>
  <c r="X1684"/>
  <c r="X1685"/>
  <c r="X1686"/>
  <c r="X1687"/>
  <c r="X1688"/>
  <c r="X1689"/>
  <c r="X1690"/>
  <c r="X1691"/>
  <c r="X1692"/>
  <c r="X1693"/>
  <c r="X1694"/>
  <c r="X1695"/>
  <c r="X1696"/>
  <c r="X1697"/>
  <c r="X1698"/>
  <c r="X1699"/>
  <c r="X1700"/>
  <c r="X1701"/>
  <c r="X1702"/>
  <c r="X1703"/>
  <c r="X1704"/>
  <c r="X1705"/>
  <c r="X1706"/>
  <c r="X1707"/>
  <c r="X1708"/>
  <c r="X1709"/>
  <c r="X1710"/>
  <c r="X1711"/>
  <c r="X1712"/>
  <c r="X1713"/>
  <c r="X1714"/>
  <c r="X1715"/>
  <c r="X1716"/>
  <c r="X1717"/>
  <c r="X1718"/>
  <c r="X1719"/>
  <c r="X1720"/>
  <c r="X1721"/>
  <c r="X1722"/>
  <c r="X1723"/>
  <c r="X1724"/>
  <c r="X1725"/>
  <c r="X1726"/>
  <c r="X1727"/>
  <c r="X1728"/>
  <c r="X1729"/>
  <c r="X1730"/>
  <c r="X1731"/>
  <c r="X1732"/>
  <c r="X1733"/>
  <c r="X1734"/>
  <c r="X1735"/>
  <c r="X1736"/>
  <c r="X1737"/>
  <c r="X1738"/>
  <c r="X1739"/>
  <c r="X1740"/>
  <c r="X1741"/>
  <c r="X1742"/>
  <c r="X1743"/>
  <c r="X1744"/>
  <c r="X1745"/>
  <c r="X1746"/>
  <c r="X1747"/>
  <c r="X1748"/>
  <c r="X1749"/>
  <c r="X1750"/>
  <c r="X1751"/>
  <c r="X1752"/>
  <c r="X1753"/>
  <c r="X1754"/>
  <c r="X1755"/>
  <c r="X1756"/>
  <c r="X1757"/>
  <c r="X1758"/>
  <c r="X1759"/>
  <c r="X1760"/>
  <c r="X1761"/>
  <c r="X1762"/>
  <c r="X1763"/>
  <c r="X1764"/>
  <c r="X1765"/>
  <c r="X1766"/>
  <c r="X1767"/>
  <c r="X1768"/>
  <c r="X1769"/>
  <c r="X1770"/>
  <c r="X1771"/>
  <c r="X1772"/>
  <c r="X1773"/>
  <c r="X1774"/>
  <c r="X1775"/>
  <c r="X1776"/>
  <c r="X1777"/>
  <c r="X1778"/>
  <c r="X1779"/>
  <c r="X1780"/>
  <c r="X1781"/>
  <c r="X1782"/>
  <c r="X1783"/>
  <c r="X1784"/>
  <c r="X1785"/>
  <c r="X1786"/>
  <c r="X1787"/>
  <c r="X1788"/>
  <c r="X1789"/>
  <c r="X1790"/>
  <c r="X1791"/>
  <c r="X1792"/>
  <c r="X1793"/>
  <c r="X1794"/>
  <c r="X1795"/>
  <c r="X1796"/>
  <c r="X1797"/>
  <c r="X1798"/>
  <c r="X1799"/>
  <c r="X1800"/>
  <c r="X1801"/>
  <c r="X1802"/>
  <c r="X1803"/>
  <c r="X1804"/>
  <c r="X1805"/>
  <c r="X1806"/>
  <c r="X1807"/>
  <c r="X1808"/>
  <c r="X1809"/>
  <c r="X1810"/>
  <c r="X1811"/>
  <c r="X1812"/>
  <c r="X1813"/>
  <c r="X1814"/>
  <c r="X1815"/>
  <c r="X1816"/>
  <c r="X1817"/>
  <c r="X1818"/>
  <c r="X1819"/>
  <c r="X1820"/>
  <c r="X1821"/>
  <c r="X1822"/>
  <c r="X1823"/>
  <c r="X1824"/>
  <c r="X1825"/>
  <c r="X1826"/>
  <c r="X1827"/>
  <c r="X1828"/>
  <c r="X1829"/>
  <c r="X1830"/>
  <c r="X1831"/>
  <c r="X1832"/>
  <c r="X1833"/>
  <c r="X1834"/>
  <c r="X1835"/>
  <c r="X1836"/>
  <c r="X1837"/>
  <c r="X1838"/>
  <c r="X1839"/>
  <c r="X1840"/>
  <c r="X1841"/>
  <c r="X1842"/>
  <c r="X1843"/>
  <c r="X1844"/>
  <c r="X1845"/>
  <c r="X1846"/>
  <c r="X1847"/>
  <c r="X1848"/>
  <c r="X1849"/>
  <c r="X1850"/>
  <c r="X1851"/>
  <c r="X1852"/>
  <c r="X1853"/>
  <c r="X1854"/>
  <c r="X1855"/>
  <c r="X1856"/>
  <c r="X1857"/>
  <c r="X1858"/>
  <c r="X1859"/>
  <c r="X1860"/>
  <c r="X1861"/>
  <c r="X1862"/>
  <c r="X1863"/>
  <c r="X1864"/>
  <c r="X1865"/>
  <c r="X1866"/>
  <c r="X1867"/>
  <c r="X1868"/>
  <c r="X1869"/>
  <c r="X1870"/>
  <c r="X1871"/>
  <c r="X1872"/>
  <c r="X1873"/>
  <c r="X1874"/>
  <c r="X1875"/>
  <c r="X1876"/>
  <c r="X1877"/>
  <c r="X1878"/>
  <c r="X1879"/>
  <c r="X1880"/>
  <c r="X1881"/>
  <c r="X1882"/>
  <c r="X1883"/>
  <c r="X1884"/>
  <c r="X1885"/>
  <c r="X1886"/>
  <c r="X1887"/>
  <c r="X1888"/>
  <c r="X1889"/>
  <c r="X1890"/>
  <c r="X1891"/>
  <c r="X1892"/>
  <c r="X1893"/>
  <c r="X1894"/>
  <c r="X1895"/>
  <c r="X1896"/>
  <c r="X1897"/>
  <c r="X1898"/>
  <c r="X1899"/>
  <c r="X1900"/>
  <c r="X1901"/>
  <c r="X1902"/>
  <c r="X1903"/>
  <c r="X1904"/>
  <c r="X1905"/>
  <c r="X1906"/>
  <c r="X1907"/>
  <c r="X1908"/>
  <c r="X1909"/>
  <c r="X1910"/>
  <c r="X1911"/>
  <c r="X1912"/>
  <c r="X1913"/>
  <c r="X1914"/>
  <c r="X1915"/>
  <c r="X1916"/>
  <c r="X1917"/>
  <c r="X1918"/>
  <c r="X1919"/>
  <c r="X1920"/>
  <c r="X1921"/>
  <c r="X1922"/>
  <c r="X1923"/>
  <c r="X1924"/>
  <c r="X1925"/>
  <c r="X1926"/>
  <c r="X1927"/>
  <c r="X1928"/>
  <c r="X1929"/>
  <c r="X1930"/>
  <c r="X1931"/>
  <c r="X1932"/>
  <c r="X1933"/>
  <c r="X1934"/>
  <c r="X1935"/>
  <c r="X1936"/>
  <c r="X1937"/>
  <c r="X1938"/>
  <c r="X1939"/>
  <c r="X1940"/>
  <c r="X1941"/>
  <c r="X1942"/>
  <c r="X1943"/>
  <c r="X1944"/>
  <c r="X1945"/>
  <c r="X1946"/>
  <c r="X1947"/>
  <c r="X1948"/>
  <c r="X1949"/>
  <c r="X1950"/>
  <c r="X1951"/>
  <c r="X1952"/>
  <c r="X1953"/>
  <c r="X1954"/>
  <c r="X1955"/>
  <c r="X1956"/>
  <c r="X1957"/>
  <c r="X1958"/>
  <c r="X1959"/>
  <c r="X1960"/>
  <c r="X1961"/>
  <c r="X1962"/>
  <c r="X1963"/>
  <c r="X1964"/>
  <c r="X1965"/>
  <c r="X1966"/>
  <c r="X1967"/>
  <c r="X1968"/>
  <c r="X1969"/>
  <c r="X1970"/>
  <c r="X1971"/>
  <c r="X1972"/>
  <c r="X1973"/>
  <c r="X1974"/>
  <c r="X1975"/>
  <c r="X1976"/>
  <c r="X1977"/>
  <c r="X1978"/>
  <c r="X1979"/>
  <c r="X1980"/>
  <c r="X1981"/>
  <c r="X1982"/>
  <c r="X1983"/>
  <c r="X1984"/>
  <c r="X1985"/>
  <c r="X1986"/>
  <c r="X1987"/>
  <c r="X1988"/>
  <c r="X1989"/>
  <c r="X1990"/>
  <c r="X1991"/>
  <c r="X1992"/>
  <c r="X1993"/>
  <c r="X1994"/>
  <c r="X1995"/>
  <c r="X1996"/>
  <c r="X1997"/>
  <c r="X1998"/>
  <c r="X1999"/>
  <c r="X2000"/>
  <c r="X2"/>
  <c r="F2" i="18"/>
  <c r="F3" s="1"/>
  <c r="A3" i="17" s="1"/>
  <c r="G295" i="18"/>
  <c r="B295" i="17" s="1"/>
  <c r="H295" i="18"/>
  <c r="F295" i="17" s="1"/>
  <c r="I295" i="18"/>
  <c r="C295" i="17" s="1"/>
  <c r="J295" i="18"/>
  <c r="D295" i="17" s="1"/>
  <c r="K295" i="18"/>
  <c r="E295" i="17" s="1"/>
  <c r="L295" i="18"/>
  <c r="G295" i="17" s="1"/>
  <c r="AC295" s="1"/>
  <c r="M295" i="18"/>
  <c r="H295" i="17" s="1"/>
  <c r="N295" i="18"/>
  <c r="J295" i="17" s="1"/>
  <c r="O295" i="18"/>
  <c r="K295" i="17" s="1"/>
  <c r="P295" i="18"/>
  <c r="L295" i="17" s="1"/>
  <c r="Q295" i="18"/>
  <c r="M295" i="17" s="1"/>
  <c r="U295" s="1"/>
  <c r="G296" i="18"/>
  <c r="B296" i="17" s="1"/>
  <c r="H296" i="18"/>
  <c r="F296" i="17" s="1"/>
  <c r="I296" i="18"/>
  <c r="C296" i="17" s="1"/>
  <c r="J296" i="18"/>
  <c r="D296" i="17" s="1"/>
  <c r="K296" i="18"/>
  <c r="E296" i="17" s="1"/>
  <c r="L296" i="18"/>
  <c r="G296" i="17" s="1"/>
  <c r="AC296" s="1"/>
  <c r="M296" i="18"/>
  <c r="H296" i="17" s="1"/>
  <c r="N296" i="18"/>
  <c r="J296" i="17" s="1"/>
  <c r="O296" i="18"/>
  <c r="K296" i="17" s="1"/>
  <c r="P296" i="18"/>
  <c r="L296" i="17" s="1"/>
  <c r="Q296" i="18"/>
  <c r="M296" i="17" s="1"/>
  <c r="U296" s="1"/>
  <c r="G297" i="18"/>
  <c r="B297" i="17" s="1"/>
  <c r="H297" i="18"/>
  <c r="F297" i="17" s="1"/>
  <c r="I297" i="18"/>
  <c r="C297" i="17" s="1"/>
  <c r="J297" i="18"/>
  <c r="D297" i="17" s="1"/>
  <c r="K297" i="18"/>
  <c r="E297" i="17" s="1"/>
  <c r="L297" i="18"/>
  <c r="G297" i="17" s="1"/>
  <c r="AC297" s="1"/>
  <c r="M297" i="18"/>
  <c r="H297" i="17" s="1"/>
  <c r="N297" i="18"/>
  <c r="J297" i="17" s="1"/>
  <c r="O297" i="18"/>
  <c r="K297" i="17" s="1"/>
  <c r="P297" i="18"/>
  <c r="L297" i="17" s="1"/>
  <c r="Q297" i="18"/>
  <c r="M297" i="17" s="1"/>
  <c r="U297" s="1"/>
  <c r="G298" i="18"/>
  <c r="B298" i="17" s="1"/>
  <c r="H298" i="18"/>
  <c r="F298" i="17" s="1"/>
  <c r="I298" i="18"/>
  <c r="C298" i="17" s="1"/>
  <c r="J298" i="18"/>
  <c r="D298" i="17" s="1"/>
  <c r="K298" i="18"/>
  <c r="E298" i="17" s="1"/>
  <c r="L298" i="18"/>
  <c r="G298" i="17" s="1"/>
  <c r="AC298" s="1"/>
  <c r="M298" i="18"/>
  <c r="H298" i="17" s="1"/>
  <c r="N298" i="18"/>
  <c r="J298" i="17" s="1"/>
  <c r="O298" i="18"/>
  <c r="K298" i="17" s="1"/>
  <c r="P298" i="18"/>
  <c r="L298" i="17" s="1"/>
  <c r="Q298" i="18"/>
  <c r="M298" i="17" s="1"/>
  <c r="U298" s="1"/>
  <c r="G299" i="18"/>
  <c r="B299" i="17" s="1"/>
  <c r="H299" i="18"/>
  <c r="F299" i="17" s="1"/>
  <c r="I299" i="18"/>
  <c r="C299" i="17" s="1"/>
  <c r="J299" i="18"/>
  <c r="D299" i="17" s="1"/>
  <c r="K299" i="18"/>
  <c r="E299" i="17" s="1"/>
  <c r="L299" i="18"/>
  <c r="G299" i="17" s="1"/>
  <c r="AC299" s="1"/>
  <c r="M299" i="18"/>
  <c r="H299" i="17" s="1"/>
  <c r="N299" i="18"/>
  <c r="J299" i="17" s="1"/>
  <c r="O299" i="18"/>
  <c r="K299" i="17" s="1"/>
  <c r="P299" i="18"/>
  <c r="L299" i="17" s="1"/>
  <c r="Q299" i="18"/>
  <c r="M299" i="17" s="1"/>
  <c r="U299" s="1"/>
  <c r="G300" i="18"/>
  <c r="B300" i="17" s="1"/>
  <c r="H300" i="18"/>
  <c r="F300" i="17" s="1"/>
  <c r="I300" i="18"/>
  <c r="C300" i="17" s="1"/>
  <c r="J300" i="18"/>
  <c r="D300" i="17" s="1"/>
  <c r="K300" i="18"/>
  <c r="E300" i="17" s="1"/>
  <c r="L300" i="18"/>
  <c r="G300" i="17" s="1"/>
  <c r="AC300" s="1"/>
  <c r="M300" i="18"/>
  <c r="H300" i="17" s="1"/>
  <c r="N300" i="18"/>
  <c r="J300" i="17" s="1"/>
  <c r="O300" i="18"/>
  <c r="K300" i="17" s="1"/>
  <c r="P300" i="18"/>
  <c r="L300" i="17" s="1"/>
  <c r="Q300" i="18"/>
  <c r="M300" i="17" s="1"/>
  <c r="U300" s="1"/>
  <c r="G301" i="18"/>
  <c r="B301" i="17" s="1"/>
  <c r="H301" i="18"/>
  <c r="F301" i="17" s="1"/>
  <c r="I301" i="18"/>
  <c r="C301" i="17" s="1"/>
  <c r="J301" i="18"/>
  <c r="D301" i="17" s="1"/>
  <c r="K301" i="18"/>
  <c r="E301" i="17" s="1"/>
  <c r="L301" i="18"/>
  <c r="G301" i="17" s="1"/>
  <c r="AC301" s="1"/>
  <c r="M301" i="18"/>
  <c r="H301" i="17" s="1"/>
  <c r="N301" i="18"/>
  <c r="J301" i="17" s="1"/>
  <c r="O301" i="18"/>
  <c r="K301" i="17" s="1"/>
  <c r="P301" i="18"/>
  <c r="L301" i="17" s="1"/>
  <c r="Q301" i="18"/>
  <c r="M301" i="17" s="1"/>
  <c r="U301" s="1"/>
  <c r="G302" i="18"/>
  <c r="B302" i="17" s="1"/>
  <c r="H302" i="18"/>
  <c r="F302" i="17" s="1"/>
  <c r="I302" i="18"/>
  <c r="C302" i="17" s="1"/>
  <c r="J302" i="18"/>
  <c r="D302" i="17" s="1"/>
  <c r="K302" i="18"/>
  <c r="E302" i="17" s="1"/>
  <c r="L302" i="18"/>
  <c r="G302" i="17" s="1"/>
  <c r="AC302" s="1"/>
  <c r="M302" i="18"/>
  <c r="H302" i="17" s="1"/>
  <c r="N302" i="18"/>
  <c r="J302" i="17" s="1"/>
  <c r="O302" i="18"/>
  <c r="K302" i="17" s="1"/>
  <c r="P302" i="18"/>
  <c r="L302" i="17" s="1"/>
  <c r="Q302" i="18"/>
  <c r="M302" i="17" s="1"/>
  <c r="U302" s="1"/>
  <c r="G303" i="18"/>
  <c r="B303" i="17" s="1"/>
  <c r="H303" i="18"/>
  <c r="F303" i="17" s="1"/>
  <c r="I303" i="18"/>
  <c r="C303" i="17" s="1"/>
  <c r="J303" i="18"/>
  <c r="D303" i="17" s="1"/>
  <c r="K303" i="18"/>
  <c r="E303" i="17" s="1"/>
  <c r="L303" i="18"/>
  <c r="G303" i="17" s="1"/>
  <c r="AC303" s="1"/>
  <c r="M303" i="18"/>
  <c r="H303" i="17" s="1"/>
  <c r="N303" i="18"/>
  <c r="J303" i="17" s="1"/>
  <c r="O303" i="18"/>
  <c r="K303" i="17" s="1"/>
  <c r="P303" i="18"/>
  <c r="L303" i="17" s="1"/>
  <c r="Q303" i="18"/>
  <c r="M303" i="17" s="1"/>
  <c r="U303" s="1"/>
  <c r="G304" i="18"/>
  <c r="B304" i="17" s="1"/>
  <c r="H304" i="18"/>
  <c r="F304" i="17" s="1"/>
  <c r="I304" i="18"/>
  <c r="C304" i="17" s="1"/>
  <c r="J304" i="18"/>
  <c r="D304" i="17" s="1"/>
  <c r="K304" i="18"/>
  <c r="E304" i="17" s="1"/>
  <c r="L304" i="18"/>
  <c r="G304" i="17" s="1"/>
  <c r="AC304" s="1"/>
  <c r="M304" i="18"/>
  <c r="H304" i="17" s="1"/>
  <c r="N304" i="18"/>
  <c r="J304" i="17" s="1"/>
  <c r="O304" i="18"/>
  <c r="K304" i="17" s="1"/>
  <c r="P304" i="18"/>
  <c r="L304" i="17" s="1"/>
  <c r="Q304" i="18"/>
  <c r="M304" i="17" s="1"/>
  <c r="U304" s="1"/>
  <c r="G305" i="18"/>
  <c r="B305" i="17" s="1"/>
  <c r="H305" i="18"/>
  <c r="F305" i="17" s="1"/>
  <c r="I305" i="18"/>
  <c r="C305" i="17" s="1"/>
  <c r="J305" i="18"/>
  <c r="D305" i="17" s="1"/>
  <c r="K305" i="18"/>
  <c r="E305" i="17" s="1"/>
  <c r="L305" i="18"/>
  <c r="G305" i="17" s="1"/>
  <c r="AC305" s="1"/>
  <c r="M305" i="18"/>
  <c r="H305" i="17" s="1"/>
  <c r="N305" i="18"/>
  <c r="J305" i="17" s="1"/>
  <c r="O305" i="18"/>
  <c r="K305" i="17" s="1"/>
  <c r="P305" i="18"/>
  <c r="L305" i="17" s="1"/>
  <c r="Q305" i="18"/>
  <c r="M305" i="17" s="1"/>
  <c r="U305" s="1"/>
  <c r="G306" i="18"/>
  <c r="B306" i="17" s="1"/>
  <c r="H306" i="18"/>
  <c r="F306" i="17" s="1"/>
  <c r="I306" i="18"/>
  <c r="C306" i="17" s="1"/>
  <c r="J306" i="18"/>
  <c r="D306" i="17" s="1"/>
  <c r="K306" i="18"/>
  <c r="E306" i="17" s="1"/>
  <c r="L306" i="18"/>
  <c r="G306" i="17" s="1"/>
  <c r="AC306" s="1"/>
  <c r="M306" i="18"/>
  <c r="H306" i="17" s="1"/>
  <c r="N306" i="18"/>
  <c r="J306" i="17" s="1"/>
  <c r="O306" i="18"/>
  <c r="K306" i="17" s="1"/>
  <c r="P306" i="18"/>
  <c r="L306" i="17" s="1"/>
  <c r="Q306" i="18"/>
  <c r="M306" i="17" s="1"/>
  <c r="U306" s="1"/>
  <c r="G307" i="18"/>
  <c r="B307" i="17" s="1"/>
  <c r="H307" i="18"/>
  <c r="F307" i="17" s="1"/>
  <c r="I307" i="18"/>
  <c r="C307" i="17" s="1"/>
  <c r="J307" i="18"/>
  <c r="D307" i="17" s="1"/>
  <c r="K307" i="18"/>
  <c r="E307" i="17" s="1"/>
  <c r="L307" i="18"/>
  <c r="G307" i="17" s="1"/>
  <c r="AC307" s="1"/>
  <c r="M307" i="18"/>
  <c r="H307" i="17" s="1"/>
  <c r="N307" i="18"/>
  <c r="J307" i="17" s="1"/>
  <c r="O307" i="18"/>
  <c r="K307" i="17" s="1"/>
  <c r="P307" i="18"/>
  <c r="L307" i="17" s="1"/>
  <c r="Q307" i="18"/>
  <c r="M307" i="17" s="1"/>
  <c r="U307" s="1"/>
  <c r="G308" i="18"/>
  <c r="B308" i="17" s="1"/>
  <c r="H308" i="18"/>
  <c r="F308" i="17" s="1"/>
  <c r="I308" i="18"/>
  <c r="C308" i="17" s="1"/>
  <c r="J308" i="18"/>
  <c r="D308" i="17" s="1"/>
  <c r="K308" i="18"/>
  <c r="E308" i="17" s="1"/>
  <c r="L308" i="18"/>
  <c r="G308" i="17" s="1"/>
  <c r="AC308" s="1"/>
  <c r="M308" i="18"/>
  <c r="H308" i="17" s="1"/>
  <c r="N308" i="18"/>
  <c r="J308" i="17" s="1"/>
  <c r="O308" i="18"/>
  <c r="K308" i="17" s="1"/>
  <c r="P308" i="18"/>
  <c r="L308" i="17" s="1"/>
  <c r="Q308" i="18"/>
  <c r="M308" i="17" s="1"/>
  <c r="U308" s="1"/>
  <c r="G309" i="18"/>
  <c r="B309" i="17" s="1"/>
  <c r="H309" i="18"/>
  <c r="F309" i="17" s="1"/>
  <c r="I309" i="18"/>
  <c r="C309" i="17" s="1"/>
  <c r="J309" i="18"/>
  <c r="D309" i="17" s="1"/>
  <c r="K309" i="18"/>
  <c r="E309" i="17" s="1"/>
  <c r="L309" i="18"/>
  <c r="G309" i="17" s="1"/>
  <c r="AC309" s="1"/>
  <c r="M309" i="18"/>
  <c r="H309" i="17" s="1"/>
  <c r="N309" i="18"/>
  <c r="J309" i="17" s="1"/>
  <c r="O309" i="18"/>
  <c r="K309" i="17" s="1"/>
  <c r="P309" i="18"/>
  <c r="L309" i="17" s="1"/>
  <c r="Q309" i="18"/>
  <c r="M309" i="17" s="1"/>
  <c r="U309" s="1"/>
  <c r="G310" i="18"/>
  <c r="B310" i="17" s="1"/>
  <c r="H310" i="18"/>
  <c r="F310" i="17" s="1"/>
  <c r="I310" i="18"/>
  <c r="C310" i="17" s="1"/>
  <c r="J310" i="18"/>
  <c r="D310" i="17" s="1"/>
  <c r="K310" i="18"/>
  <c r="E310" i="17" s="1"/>
  <c r="L310" i="18"/>
  <c r="G310" i="17" s="1"/>
  <c r="AC310" s="1"/>
  <c r="M310" i="18"/>
  <c r="H310" i="17" s="1"/>
  <c r="N310" i="18"/>
  <c r="J310" i="17" s="1"/>
  <c r="O310" i="18"/>
  <c r="K310" i="17" s="1"/>
  <c r="P310" i="18"/>
  <c r="L310" i="17" s="1"/>
  <c r="Q310" i="18"/>
  <c r="M310" i="17" s="1"/>
  <c r="U310" s="1"/>
  <c r="G311" i="18"/>
  <c r="B311" i="17" s="1"/>
  <c r="H311" i="18"/>
  <c r="F311" i="17" s="1"/>
  <c r="I311" i="18"/>
  <c r="C311" i="17" s="1"/>
  <c r="J311" i="18"/>
  <c r="D311" i="17" s="1"/>
  <c r="K311" i="18"/>
  <c r="E311" i="17" s="1"/>
  <c r="L311" i="18"/>
  <c r="G311" i="17" s="1"/>
  <c r="AC311" s="1"/>
  <c r="M311" i="18"/>
  <c r="H311" i="17" s="1"/>
  <c r="N311" i="18"/>
  <c r="J311" i="17" s="1"/>
  <c r="O311" i="18"/>
  <c r="K311" i="17" s="1"/>
  <c r="P311" i="18"/>
  <c r="L311" i="17" s="1"/>
  <c r="Q311" i="18"/>
  <c r="M311" i="17" s="1"/>
  <c r="U311" s="1"/>
  <c r="G312" i="18"/>
  <c r="B312" i="17" s="1"/>
  <c r="H312" i="18"/>
  <c r="F312" i="17" s="1"/>
  <c r="I312" i="18"/>
  <c r="C312" i="17" s="1"/>
  <c r="J312" i="18"/>
  <c r="D312" i="17" s="1"/>
  <c r="K312" i="18"/>
  <c r="E312" i="17" s="1"/>
  <c r="L312" i="18"/>
  <c r="G312" i="17" s="1"/>
  <c r="AC312" s="1"/>
  <c r="M312" i="18"/>
  <c r="H312" i="17" s="1"/>
  <c r="N312" i="18"/>
  <c r="J312" i="17" s="1"/>
  <c r="O312" i="18"/>
  <c r="K312" i="17" s="1"/>
  <c r="P312" i="18"/>
  <c r="L312" i="17" s="1"/>
  <c r="Q312" i="18"/>
  <c r="M312" i="17" s="1"/>
  <c r="U312" s="1"/>
  <c r="G313" i="18"/>
  <c r="B313" i="17" s="1"/>
  <c r="H313" i="18"/>
  <c r="F313" i="17" s="1"/>
  <c r="I313" i="18"/>
  <c r="C313" i="17" s="1"/>
  <c r="J313" i="18"/>
  <c r="D313" i="17" s="1"/>
  <c r="K313" i="18"/>
  <c r="E313" i="17" s="1"/>
  <c r="L313" i="18"/>
  <c r="G313" i="17" s="1"/>
  <c r="AC313" s="1"/>
  <c r="M313" i="18"/>
  <c r="H313" i="17" s="1"/>
  <c r="N313" i="18"/>
  <c r="J313" i="17" s="1"/>
  <c r="O313" i="18"/>
  <c r="K313" i="17" s="1"/>
  <c r="P313" i="18"/>
  <c r="L313" i="17" s="1"/>
  <c r="Q313" i="18"/>
  <c r="M313" i="17" s="1"/>
  <c r="U313" s="1"/>
  <c r="G314" i="18"/>
  <c r="B314" i="17" s="1"/>
  <c r="H314" i="18"/>
  <c r="F314" i="17" s="1"/>
  <c r="I314" i="18"/>
  <c r="C314" i="17" s="1"/>
  <c r="J314" i="18"/>
  <c r="D314" i="17" s="1"/>
  <c r="K314" i="18"/>
  <c r="E314" i="17" s="1"/>
  <c r="L314" i="18"/>
  <c r="G314" i="17" s="1"/>
  <c r="AC314" s="1"/>
  <c r="M314" i="18"/>
  <c r="H314" i="17" s="1"/>
  <c r="N314" i="18"/>
  <c r="J314" i="17" s="1"/>
  <c r="O314" i="18"/>
  <c r="K314" i="17" s="1"/>
  <c r="P314" i="18"/>
  <c r="L314" i="17" s="1"/>
  <c r="Q314" i="18"/>
  <c r="M314" i="17" s="1"/>
  <c r="U314" s="1"/>
  <c r="G315" i="18"/>
  <c r="B315" i="17" s="1"/>
  <c r="H315" i="18"/>
  <c r="F315" i="17" s="1"/>
  <c r="I315" i="18"/>
  <c r="C315" i="17" s="1"/>
  <c r="J315" i="18"/>
  <c r="D315" i="17" s="1"/>
  <c r="K315" i="18"/>
  <c r="E315" i="17" s="1"/>
  <c r="L315" i="18"/>
  <c r="G315" i="17" s="1"/>
  <c r="AC315" s="1"/>
  <c r="M315" i="18"/>
  <c r="H315" i="17" s="1"/>
  <c r="N315" i="18"/>
  <c r="J315" i="17" s="1"/>
  <c r="O315" i="18"/>
  <c r="K315" i="17" s="1"/>
  <c r="P315" i="18"/>
  <c r="L315" i="17" s="1"/>
  <c r="Q315" i="18"/>
  <c r="M315" i="17" s="1"/>
  <c r="U315" s="1"/>
  <c r="G316" i="18"/>
  <c r="B316" i="17" s="1"/>
  <c r="H316" i="18"/>
  <c r="F316" i="17" s="1"/>
  <c r="I316" i="18"/>
  <c r="C316" i="17" s="1"/>
  <c r="J316" i="18"/>
  <c r="D316" i="17" s="1"/>
  <c r="K316" i="18"/>
  <c r="E316" i="17" s="1"/>
  <c r="L316" i="18"/>
  <c r="G316" i="17" s="1"/>
  <c r="AC316" s="1"/>
  <c r="M316" i="18"/>
  <c r="H316" i="17" s="1"/>
  <c r="N316" i="18"/>
  <c r="J316" i="17" s="1"/>
  <c r="O316" i="18"/>
  <c r="K316" i="17" s="1"/>
  <c r="P316" i="18"/>
  <c r="L316" i="17" s="1"/>
  <c r="Q316" i="18"/>
  <c r="M316" i="17" s="1"/>
  <c r="U316" s="1"/>
  <c r="G317" i="18"/>
  <c r="B317" i="17" s="1"/>
  <c r="H317" i="18"/>
  <c r="F317" i="17" s="1"/>
  <c r="I317" i="18"/>
  <c r="C317" i="17" s="1"/>
  <c r="J317" i="18"/>
  <c r="D317" i="17" s="1"/>
  <c r="K317" i="18"/>
  <c r="E317" i="17" s="1"/>
  <c r="L317" i="18"/>
  <c r="G317" i="17" s="1"/>
  <c r="AC317" s="1"/>
  <c r="M317" i="18"/>
  <c r="H317" i="17" s="1"/>
  <c r="N317" i="18"/>
  <c r="J317" i="17" s="1"/>
  <c r="O317" i="18"/>
  <c r="K317" i="17" s="1"/>
  <c r="P317" i="18"/>
  <c r="L317" i="17" s="1"/>
  <c r="Q317" i="18"/>
  <c r="M317" i="17" s="1"/>
  <c r="U317" s="1"/>
  <c r="G318" i="18"/>
  <c r="B318" i="17" s="1"/>
  <c r="H318" i="18"/>
  <c r="F318" i="17" s="1"/>
  <c r="I318" i="18"/>
  <c r="C318" i="17" s="1"/>
  <c r="J318" i="18"/>
  <c r="D318" i="17" s="1"/>
  <c r="K318" i="18"/>
  <c r="E318" i="17" s="1"/>
  <c r="L318" i="18"/>
  <c r="G318" i="17" s="1"/>
  <c r="AC318" s="1"/>
  <c r="M318" i="18"/>
  <c r="H318" i="17" s="1"/>
  <c r="N318" i="18"/>
  <c r="J318" i="17" s="1"/>
  <c r="O318" i="18"/>
  <c r="K318" i="17" s="1"/>
  <c r="P318" i="18"/>
  <c r="L318" i="17" s="1"/>
  <c r="Q318" i="18"/>
  <c r="M318" i="17" s="1"/>
  <c r="U318" s="1"/>
  <c r="G319" i="18"/>
  <c r="B319" i="17" s="1"/>
  <c r="H319" i="18"/>
  <c r="F319" i="17" s="1"/>
  <c r="I319" i="18"/>
  <c r="C319" i="17" s="1"/>
  <c r="J319" i="18"/>
  <c r="D319" i="17" s="1"/>
  <c r="K319" i="18"/>
  <c r="E319" i="17" s="1"/>
  <c r="L319" i="18"/>
  <c r="G319" i="17" s="1"/>
  <c r="AC319" s="1"/>
  <c r="M319" i="18"/>
  <c r="H319" i="17" s="1"/>
  <c r="N319" i="18"/>
  <c r="J319" i="17" s="1"/>
  <c r="O319" i="18"/>
  <c r="K319" i="17" s="1"/>
  <c r="P319" i="18"/>
  <c r="L319" i="17" s="1"/>
  <c r="Q319" i="18"/>
  <c r="M319" i="17" s="1"/>
  <c r="U319" s="1"/>
  <c r="G320" i="18"/>
  <c r="B320" i="17" s="1"/>
  <c r="H320" i="18"/>
  <c r="F320" i="17" s="1"/>
  <c r="I320" i="18"/>
  <c r="C320" i="17" s="1"/>
  <c r="J320" i="18"/>
  <c r="D320" i="17" s="1"/>
  <c r="K320" i="18"/>
  <c r="E320" i="17" s="1"/>
  <c r="L320" i="18"/>
  <c r="G320" i="17" s="1"/>
  <c r="AC320" s="1"/>
  <c r="M320" i="18"/>
  <c r="H320" i="17" s="1"/>
  <c r="N320" i="18"/>
  <c r="J320" i="17" s="1"/>
  <c r="O320" i="18"/>
  <c r="K320" i="17" s="1"/>
  <c r="P320" i="18"/>
  <c r="L320" i="17" s="1"/>
  <c r="Q320" i="18"/>
  <c r="M320" i="17" s="1"/>
  <c r="U320" s="1"/>
  <c r="G321" i="18"/>
  <c r="B321" i="17" s="1"/>
  <c r="H321" i="18"/>
  <c r="F321" i="17" s="1"/>
  <c r="I321" i="18"/>
  <c r="C321" i="17" s="1"/>
  <c r="J321" i="18"/>
  <c r="D321" i="17" s="1"/>
  <c r="K321" i="18"/>
  <c r="E321" i="17" s="1"/>
  <c r="L321" i="18"/>
  <c r="G321" i="17" s="1"/>
  <c r="AC321" s="1"/>
  <c r="M321" i="18"/>
  <c r="H321" i="17" s="1"/>
  <c r="N321" i="18"/>
  <c r="J321" i="17" s="1"/>
  <c r="O321" i="18"/>
  <c r="K321" i="17" s="1"/>
  <c r="P321" i="18"/>
  <c r="L321" i="17" s="1"/>
  <c r="Q321" i="18"/>
  <c r="M321" i="17" s="1"/>
  <c r="U321" s="1"/>
  <c r="G322" i="18"/>
  <c r="B322" i="17" s="1"/>
  <c r="H322" i="18"/>
  <c r="F322" i="17" s="1"/>
  <c r="I322" i="18"/>
  <c r="C322" i="17" s="1"/>
  <c r="J322" i="18"/>
  <c r="D322" i="17" s="1"/>
  <c r="K322" i="18"/>
  <c r="E322" i="17" s="1"/>
  <c r="L322" i="18"/>
  <c r="G322" i="17" s="1"/>
  <c r="AC322" s="1"/>
  <c r="M322" i="18"/>
  <c r="H322" i="17" s="1"/>
  <c r="N322" i="18"/>
  <c r="J322" i="17" s="1"/>
  <c r="O322" i="18"/>
  <c r="K322" i="17" s="1"/>
  <c r="P322" i="18"/>
  <c r="L322" i="17" s="1"/>
  <c r="Q322" i="18"/>
  <c r="M322" i="17" s="1"/>
  <c r="U322" s="1"/>
  <c r="G323" i="18"/>
  <c r="B323" i="17" s="1"/>
  <c r="H323" i="18"/>
  <c r="F323" i="17" s="1"/>
  <c r="I323" i="18"/>
  <c r="C323" i="17" s="1"/>
  <c r="J323" i="18"/>
  <c r="D323" i="17" s="1"/>
  <c r="K323" i="18"/>
  <c r="E323" i="17" s="1"/>
  <c r="L323" i="18"/>
  <c r="G323" i="17" s="1"/>
  <c r="AC323" s="1"/>
  <c r="M323" i="18"/>
  <c r="H323" i="17" s="1"/>
  <c r="N323" i="18"/>
  <c r="J323" i="17" s="1"/>
  <c r="O323" i="18"/>
  <c r="K323" i="17" s="1"/>
  <c r="P323" i="18"/>
  <c r="L323" i="17" s="1"/>
  <c r="Q323" i="18"/>
  <c r="M323" i="17" s="1"/>
  <c r="U323" s="1"/>
  <c r="G324" i="18"/>
  <c r="B324" i="17" s="1"/>
  <c r="H324" i="18"/>
  <c r="F324" i="17" s="1"/>
  <c r="I324" i="18"/>
  <c r="C324" i="17" s="1"/>
  <c r="J324" i="18"/>
  <c r="D324" i="17" s="1"/>
  <c r="K324" i="18"/>
  <c r="E324" i="17" s="1"/>
  <c r="L324" i="18"/>
  <c r="G324" i="17" s="1"/>
  <c r="AC324" s="1"/>
  <c r="M324" i="18"/>
  <c r="H324" i="17" s="1"/>
  <c r="N324" i="18"/>
  <c r="J324" i="17" s="1"/>
  <c r="O324" i="18"/>
  <c r="K324" i="17" s="1"/>
  <c r="P324" i="18"/>
  <c r="L324" i="17" s="1"/>
  <c r="Q324" i="18"/>
  <c r="M324" i="17" s="1"/>
  <c r="U324" s="1"/>
  <c r="G325" i="18"/>
  <c r="B325" i="17" s="1"/>
  <c r="H325" i="18"/>
  <c r="F325" i="17" s="1"/>
  <c r="I325" i="18"/>
  <c r="C325" i="17" s="1"/>
  <c r="J325" i="18"/>
  <c r="D325" i="17" s="1"/>
  <c r="K325" i="18"/>
  <c r="E325" i="17" s="1"/>
  <c r="L325" i="18"/>
  <c r="G325" i="17" s="1"/>
  <c r="AC325" s="1"/>
  <c r="M325" i="18"/>
  <c r="H325" i="17" s="1"/>
  <c r="N325" i="18"/>
  <c r="J325" i="17" s="1"/>
  <c r="O325" i="18"/>
  <c r="K325" i="17" s="1"/>
  <c r="P325" i="18"/>
  <c r="L325" i="17" s="1"/>
  <c r="Q325" i="18"/>
  <c r="M325" i="17" s="1"/>
  <c r="U325" s="1"/>
  <c r="G326" i="18"/>
  <c r="B326" i="17" s="1"/>
  <c r="H326" i="18"/>
  <c r="F326" i="17" s="1"/>
  <c r="I326" i="18"/>
  <c r="C326" i="17" s="1"/>
  <c r="J326" i="18"/>
  <c r="D326" i="17" s="1"/>
  <c r="K326" i="18"/>
  <c r="E326" i="17" s="1"/>
  <c r="L326" i="18"/>
  <c r="G326" i="17" s="1"/>
  <c r="AC326" s="1"/>
  <c r="M326" i="18"/>
  <c r="H326" i="17" s="1"/>
  <c r="N326" i="18"/>
  <c r="J326" i="17" s="1"/>
  <c r="O326" i="18"/>
  <c r="K326" i="17" s="1"/>
  <c r="P326" i="18"/>
  <c r="L326" i="17" s="1"/>
  <c r="Q326" i="18"/>
  <c r="M326" i="17" s="1"/>
  <c r="U326" s="1"/>
  <c r="G327" i="18"/>
  <c r="B327" i="17" s="1"/>
  <c r="H327" i="18"/>
  <c r="F327" i="17" s="1"/>
  <c r="I327" i="18"/>
  <c r="C327" i="17" s="1"/>
  <c r="J327" i="18"/>
  <c r="D327" i="17" s="1"/>
  <c r="K327" i="18"/>
  <c r="E327" i="17" s="1"/>
  <c r="L327" i="18"/>
  <c r="G327" i="17" s="1"/>
  <c r="AC327" s="1"/>
  <c r="M327" i="18"/>
  <c r="H327" i="17" s="1"/>
  <c r="N327" i="18"/>
  <c r="J327" i="17" s="1"/>
  <c r="O327" i="18"/>
  <c r="K327" i="17" s="1"/>
  <c r="P327" i="18"/>
  <c r="L327" i="17" s="1"/>
  <c r="Q327" i="18"/>
  <c r="M327" i="17" s="1"/>
  <c r="U327" s="1"/>
  <c r="G328" i="18"/>
  <c r="B328" i="17" s="1"/>
  <c r="H328" i="18"/>
  <c r="F328" i="17" s="1"/>
  <c r="I328" i="18"/>
  <c r="C328" i="17" s="1"/>
  <c r="J328" i="18"/>
  <c r="D328" i="17" s="1"/>
  <c r="K328" i="18"/>
  <c r="E328" i="17" s="1"/>
  <c r="L328" i="18"/>
  <c r="G328" i="17" s="1"/>
  <c r="AC328" s="1"/>
  <c r="M328" i="18"/>
  <c r="H328" i="17" s="1"/>
  <c r="N328" i="18"/>
  <c r="J328" i="17" s="1"/>
  <c r="O328" i="18"/>
  <c r="K328" i="17" s="1"/>
  <c r="P328" i="18"/>
  <c r="L328" i="17" s="1"/>
  <c r="Q328" i="18"/>
  <c r="M328" i="17" s="1"/>
  <c r="U328" s="1"/>
  <c r="G329" i="18"/>
  <c r="B329" i="17" s="1"/>
  <c r="H329" i="18"/>
  <c r="F329" i="17" s="1"/>
  <c r="I329" i="18"/>
  <c r="C329" i="17" s="1"/>
  <c r="J329" i="18"/>
  <c r="D329" i="17" s="1"/>
  <c r="K329" i="18"/>
  <c r="E329" i="17" s="1"/>
  <c r="L329" i="18"/>
  <c r="G329" i="17" s="1"/>
  <c r="AC329" s="1"/>
  <c r="M329" i="18"/>
  <c r="H329" i="17" s="1"/>
  <c r="N329" i="18"/>
  <c r="J329" i="17" s="1"/>
  <c r="O329" i="18"/>
  <c r="K329" i="17" s="1"/>
  <c r="P329" i="18"/>
  <c r="L329" i="17" s="1"/>
  <c r="Q329" i="18"/>
  <c r="M329" i="17" s="1"/>
  <c r="U329" s="1"/>
  <c r="G330" i="18"/>
  <c r="B330" i="17" s="1"/>
  <c r="H330" i="18"/>
  <c r="F330" i="17" s="1"/>
  <c r="I330" i="18"/>
  <c r="C330" i="17" s="1"/>
  <c r="J330" i="18"/>
  <c r="D330" i="17" s="1"/>
  <c r="K330" i="18"/>
  <c r="E330" i="17" s="1"/>
  <c r="L330" i="18"/>
  <c r="G330" i="17" s="1"/>
  <c r="AC330" s="1"/>
  <c r="M330" i="18"/>
  <c r="H330" i="17" s="1"/>
  <c r="N330" i="18"/>
  <c r="J330" i="17" s="1"/>
  <c r="O330" i="18"/>
  <c r="K330" i="17" s="1"/>
  <c r="P330" i="18"/>
  <c r="L330" i="17" s="1"/>
  <c r="Q330" i="18"/>
  <c r="M330" i="17" s="1"/>
  <c r="U330" s="1"/>
  <c r="G331" i="18"/>
  <c r="B331" i="17" s="1"/>
  <c r="H331" i="18"/>
  <c r="F331" i="17" s="1"/>
  <c r="I331" i="18"/>
  <c r="C331" i="17" s="1"/>
  <c r="J331" i="18"/>
  <c r="D331" i="17" s="1"/>
  <c r="K331" i="18"/>
  <c r="E331" i="17" s="1"/>
  <c r="L331" i="18"/>
  <c r="G331" i="17" s="1"/>
  <c r="AC331" s="1"/>
  <c r="M331" i="18"/>
  <c r="H331" i="17" s="1"/>
  <c r="N331" i="18"/>
  <c r="J331" i="17" s="1"/>
  <c r="O331" i="18"/>
  <c r="K331" i="17" s="1"/>
  <c r="P331" i="18"/>
  <c r="L331" i="17" s="1"/>
  <c r="Q331" i="18"/>
  <c r="M331" i="17" s="1"/>
  <c r="U331" s="1"/>
  <c r="G332" i="18"/>
  <c r="B332" i="17" s="1"/>
  <c r="H332" i="18"/>
  <c r="F332" i="17" s="1"/>
  <c r="I332" i="18"/>
  <c r="C332" i="17" s="1"/>
  <c r="J332" i="18"/>
  <c r="D332" i="17" s="1"/>
  <c r="K332" i="18"/>
  <c r="E332" i="17" s="1"/>
  <c r="L332" i="18"/>
  <c r="G332" i="17" s="1"/>
  <c r="AC332" s="1"/>
  <c r="M332" i="18"/>
  <c r="H332" i="17" s="1"/>
  <c r="N332" i="18"/>
  <c r="J332" i="17" s="1"/>
  <c r="O332" i="18"/>
  <c r="K332" i="17" s="1"/>
  <c r="P332" i="18"/>
  <c r="L332" i="17" s="1"/>
  <c r="Q332" i="18"/>
  <c r="M332" i="17" s="1"/>
  <c r="U332" s="1"/>
  <c r="G333" i="18"/>
  <c r="B333" i="17" s="1"/>
  <c r="H333" i="18"/>
  <c r="F333" i="17" s="1"/>
  <c r="I333" i="18"/>
  <c r="C333" i="17" s="1"/>
  <c r="J333" i="18"/>
  <c r="D333" i="17" s="1"/>
  <c r="K333" i="18"/>
  <c r="E333" i="17" s="1"/>
  <c r="L333" i="18"/>
  <c r="G333" i="17" s="1"/>
  <c r="AC333" s="1"/>
  <c r="M333" i="18"/>
  <c r="H333" i="17" s="1"/>
  <c r="N333" i="18"/>
  <c r="J333" i="17" s="1"/>
  <c r="O333" i="18"/>
  <c r="K333" i="17" s="1"/>
  <c r="P333" i="18"/>
  <c r="L333" i="17" s="1"/>
  <c r="Q333" i="18"/>
  <c r="M333" i="17" s="1"/>
  <c r="U333" s="1"/>
  <c r="G334" i="18"/>
  <c r="B334" i="17" s="1"/>
  <c r="H334" i="18"/>
  <c r="F334" i="17" s="1"/>
  <c r="I334" i="18"/>
  <c r="C334" i="17" s="1"/>
  <c r="J334" i="18"/>
  <c r="D334" i="17" s="1"/>
  <c r="K334" i="18"/>
  <c r="E334" i="17" s="1"/>
  <c r="L334" i="18"/>
  <c r="G334" i="17" s="1"/>
  <c r="AC334" s="1"/>
  <c r="M334" i="18"/>
  <c r="H334" i="17" s="1"/>
  <c r="N334" i="18"/>
  <c r="J334" i="17" s="1"/>
  <c r="O334" i="18"/>
  <c r="K334" i="17" s="1"/>
  <c r="P334" i="18"/>
  <c r="L334" i="17" s="1"/>
  <c r="Q334" i="18"/>
  <c r="M334" i="17" s="1"/>
  <c r="U334" s="1"/>
  <c r="G335" i="18"/>
  <c r="B335" i="17" s="1"/>
  <c r="H335" i="18"/>
  <c r="F335" i="17" s="1"/>
  <c r="I335" i="18"/>
  <c r="C335" i="17" s="1"/>
  <c r="J335" i="18"/>
  <c r="D335" i="17" s="1"/>
  <c r="K335" i="18"/>
  <c r="E335" i="17" s="1"/>
  <c r="L335" i="18"/>
  <c r="G335" i="17" s="1"/>
  <c r="AC335" s="1"/>
  <c r="M335" i="18"/>
  <c r="H335" i="17" s="1"/>
  <c r="N335" i="18"/>
  <c r="J335" i="17" s="1"/>
  <c r="O335" i="18"/>
  <c r="K335" i="17" s="1"/>
  <c r="P335" i="18"/>
  <c r="L335" i="17" s="1"/>
  <c r="Q335" i="18"/>
  <c r="M335" i="17" s="1"/>
  <c r="U335" s="1"/>
  <c r="G336" i="18"/>
  <c r="B336" i="17" s="1"/>
  <c r="H336" i="18"/>
  <c r="F336" i="17" s="1"/>
  <c r="I336" i="18"/>
  <c r="C336" i="17" s="1"/>
  <c r="J336" i="18"/>
  <c r="D336" i="17" s="1"/>
  <c r="K336" i="18"/>
  <c r="E336" i="17" s="1"/>
  <c r="L336" i="18"/>
  <c r="G336" i="17" s="1"/>
  <c r="AC336" s="1"/>
  <c r="M336" i="18"/>
  <c r="H336" i="17" s="1"/>
  <c r="N336" i="18"/>
  <c r="J336" i="17" s="1"/>
  <c r="O336" i="18"/>
  <c r="K336" i="17" s="1"/>
  <c r="P336" i="18"/>
  <c r="L336" i="17" s="1"/>
  <c r="Q336" i="18"/>
  <c r="M336" i="17" s="1"/>
  <c r="U336" s="1"/>
  <c r="G337" i="18"/>
  <c r="B337" i="17" s="1"/>
  <c r="H337" i="18"/>
  <c r="F337" i="17" s="1"/>
  <c r="I337" i="18"/>
  <c r="C337" i="17" s="1"/>
  <c r="J337" i="18"/>
  <c r="D337" i="17" s="1"/>
  <c r="K337" i="18"/>
  <c r="E337" i="17" s="1"/>
  <c r="L337" i="18"/>
  <c r="G337" i="17" s="1"/>
  <c r="AC337" s="1"/>
  <c r="M337" i="18"/>
  <c r="H337" i="17" s="1"/>
  <c r="N337" i="18"/>
  <c r="J337" i="17" s="1"/>
  <c r="O337" i="18"/>
  <c r="K337" i="17" s="1"/>
  <c r="P337" i="18"/>
  <c r="L337" i="17" s="1"/>
  <c r="Q337" i="18"/>
  <c r="M337" i="17" s="1"/>
  <c r="U337" s="1"/>
  <c r="G338" i="18"/>
  <c r="B338" i="17" s="1"/>
  <c r="H338" i="18"/>
  <c r="F338" i="17" s="1"/>
  <c r="I338" i="18"/>
  <c r="C338" i="17" s="1"/>
  <c r="J338" i="18"/>
  <c r="D338" i="17" s="1"/>
  <c r="K338" i="18"/>
  <c r="E338" i="17" s="1"/>
  <c r="L338" i="18"/>
  <c r="G338" i="17" s="1"/>
  <c r="AC338" s="1"/>
  <c r="M338" i="18"/>
  <c r="H338" i="17" s="1"/>
  <c r="N338" i="18"/>
  <c r="J338" i="17" s="1"/>
  <c r="O338" i="18"/>
  <c r="K338" i="17" s="1"/>
  <c r="P338" i="18"/>
  <c r="L338" i="17" s="1"/>
  <c r="Q338" i="18"/>
  <c r="M338" i="17" s="1"/>
  <c r="U338" s="1"/>
  <c r="G339" i="18"/>
  <c r="B339" i="17" s="1"/>
  <c r="H339" i="18"/>
  <c r="F339" i="17" s="1"/>
  <c r="I339" i="18"/>
  <c r="C339" i="17" s="1"/>
  <c r="J339" i="18"/>
  <c r="D339" i="17" s="1"/>
  <c r="K339" i="18"/>
  <c r="E339" i="17" s="1"/>
  <c r="L339" i="18"/>
  <c r="G339" i="17" s="1"/>
  <c r="AC339" s="1"/>
  <c r="M339" i="18"/>
  <c r="H339" i="17" s="1"/>
  <c r="N339" i="18"/>
  <c r="J339" i="17" s="1"/>
  <c r="O339" i="18"/>
  <c r="K339" i="17" s="1"/>
  <c r="P339" i="18"/>
  <c r="L339" i="17" s="1"/>
  <c r="Q339" i="18"/>
  <c r="M339" i="17" s="1"/>
  <c r="U339" s="1"/>
  <c r="G340" i="18"/>
  <c r="B340" i="17" s="1"/>
  <c r="H340" i="18"/>
  <c r="F340" i="17" s="1"/>
  <c r="I340" i="18"/>
  <c r="C340" i="17" s="1"/>
  <c r="J340" i="18"/>
  <c r="D340" i="17" s="1"/>
  <c r="K340" i="18"/>
  <c r="E340" i="17" s="1"/>
  <c r="L340" i="18"/>
  <c r="G340" i="17" s="1"/>
  <c r="AC340" s="1"/>
  <c r="M340" i="18"/>
  <c r="H340" i="17" s="1"/>
  <c r="N340" i="18"/>
  <c r="J340" i="17" s="1"/>
  <c r="O340" i="18"/>
  <c r="K340" i="17" s="1"/>
  <c r="P340" i="18"/>
  <c r="L340" i="17" s="1"/>
  <c r="Q340" i="18"/>
  <c r="M340" i="17" s="1"/>
  <c r="U340" s="1"/>
  <c r="G341" i="18"/>
  <c r="B341" i="17" s="1"/>
  <c r="H341" i="18"/>
  <c r="F341" i="17" s="1"/>
  <c r="I341" i="18"/>
  <c r="C341" i="17" s="1"/>
  <c r="J341" i="18"/>
  <c r="D341" i="17" s="1"/>
  <c r="K341" i="18"/>
  <c r="E341" i="17" s="1"/>
  <c r="L341" i="18"/>
  <c r="G341" i="17" s="1"/>
  <c r="AC341" s="1"/>
  <c r="M341" i="18"/>
  <c r="H341" i="17" s="1"/>
  <c r="N341" i="18"/>
  <c r="J341" i="17" s="1"/>
  <c r="O341" i="18"/>
  <c r="K341" i="17" s="1"/>
  <c r="P341" i="18"/>
  <c r="L341" i="17" s="1"/>
  <c r="Q341" i="18"/>
  <c r="M341" i="17" s="1"/>
  <c r="U341" s="1"/>
  <c r="G342" i="18"/>
  <c r="B342" i="17" s="1"/>
  <c r="H342" i="18"/>
  <c r="F342" i="17" s="1"/>
  <c r="I342" i="18"/>
  <c r="C342" i="17" s="1"/>
  <c r="J342" i="18"/>
  <c r="D342" i="17" s="1"/>
  <c r="K342" i="18"/>
  <c r="E342" i="17" s="1"/>
  <c r="L342" i="18"/>
  <c r="G342" i="17" s="1"/>
  <c r="AC342" s="1"/>
  <c r="M342" i="18"/>
  <c r="H342" i="17" s="1"/>
  <c r="N342" i="18"/>
  <c r="J342" i="17" s="1"/>
  <c r="O342" i="18"/>
  <c r="K342" i="17" s="1"/>
  <c r="P342" i="18"/>
  <c r="L342" i="17" s="1"/>
  <c r="Q342" i="18"/>
  <c r="M342" i="17" s="1"/>
  <c r="U342" s="1"/>
  <c r="G343" i="18"/>
  <c r="B343" i="17" s="1"/>
  <c r="H343" i="18"/>
  <c r="F343" i="17" s="1"/>
  <c r="I343" i="18"/>
  <c r="C343" i="17" s="1"/>
  <c r="J343" i="18"/>
  <c r="D343" i="17" s="1"/>
  <c r="K343" i="18"/>
  <c r="E343" i="17" s="1"/>
  <c r="L343" i="18"/>
  <c r="G343" i="17" s="1"/>
  <c r="AC343" s="1"/>
  <c r="M343" i="18"/>
  <c r="H343" i="17" s="1"/>
  <c r="N343" i="18"/>
  <c r="J343" i="17" s="1"/>
  <c r="O343" i="18"/>
  <c r="K343" i="17" s="1"/>
  <c r="P343" i="18"/>
  <c r="L343" i="17" s="1"/>
  <c r="Q343" i="18"/>
  <c r="M343" i="17" s="1"/>
  <c r="U343" s="1"/>
  <c r="G344" i="18"/>
  <c r="B344" i="17" s="1"/>
  <c r="H344" i="18"/>
  <c r="F344" i="17" s="1"/>
  <c r="I344" i="18"/>
  <c r="C344" i="17" s="1"/>
  <c r="J344" i="18"/>
  <c r="D344" i="17" s="1"/>
  <c r="K344" i="18"/>
  <c r="E344" i="17" s="1"/>
  <c r="L344" i="18"/>
  <c r="G344" i="17" s="1"/>
  <c r="AC344" s="1"/>
  <c r="M344" i="18"/>
  <c r="H344" i="17" s="1"/>
  <c r="N344" i="18"/>
  <c r="J344" i="17" s="1"/>
  <c r="O344" i="18"/>
  <c r="K344" i="17" s="1"/>
  <c r="P344" i="18"/>
  <c r="L344" i="17" s="1"/>
  <c r="Q344" i="18"/>
  <c r="M344" i="17" s="1"/>
  <c r="U344" s="1"/>
  <c r="G345" i="18"/>
  <c r="B345" i="17" s="1"/>
  <c r="H345" i="18"/>
  <c r="F345" i="17" s="1"/>
  <c r="I345" i="18"/>
  <c r="C345" i="17" s="1"/>
  <c r="J345" i="18"/>
  <c r="D345" i="17" s="1"/>
  <c r="K345" i="18"/>
  <c r="E345" i="17" s="1"/>
  <c r="L345" i="18"/>
  <c r="G345" i="17" s="1"/>
  <c r="AC345" s="1"/>
  <c r="M345" i="18"/>
  <c r="H345" i="17" s="1"/>
  <c r="N345" i="18"/>
  <c r="J345" i="17" s="1"/>
  <c r="O345" i="18"/>
  <c r="K345" i="17" s="1"/>
  <c r="P345" i="18"/>
  <c r="L345" i="17" s="1"/>
  <c r="Q345" i="18"/>
  <c r="M345" i="17" s="1"/>
  <c r="U345" s="1"/>
  <c r="G346" i="18"/>
  <c r="B346" i="17" s="1"/>
  <c r="H346" i="18"/>
  <c r="F346" i="17" s="1"/>
  <c r="I346" i="18"/>
  <c r="C346" i="17" s="1"/>
  <c r="J346" i="18"/>
  <c r="D346" i="17" s="1"/>
  <c r="K346" i="18"/>
  <c r="E346" i="17" s="1"/>
  <c r="L346" i="18"/>
  <c r="G346" i="17" s="1"/>
  <c r="AC346" s="1"/>
  <c r="M346" i="18"/>
  <c r="H346" i="17" s="1"/>
  <c r="N346" i="18"/>
  <c r="J346" i="17" s="1"/>
  <c r="O346" i="18"/>
  <c r="K346" i="17" s="1"/>
  <c r="P346" i="18"/>
  <c r="L346" i="17" s="1"/>
  <c r="Q346" i="18"/>
  <c r="M346" i="17" s="1"/>
  <c r="U346" s="1"/>
  <c r="G347" i="18"/>
  <c r="B347" i="17" s="1"/>
  <c r="H347" i="18"/>
  <c r="F347" i="17" s="1"/>
  <c r="I347" i="18"/>
  <c r="C347" i="17" s="1"/>
  <c r="J347" i="18"/>
  <c r="D347" i="17" s="1"/>
  <c r="K347" i="18"/>
  <c r="E347" i="17" s="1"/>
  <c r="L347" i="18"/>
  <c r="G347" i="17" s="1"/>
  <c r="AC347" s="1"/>
  <c r="M347" i="18"/>
  <c r="H347" i="17" s="1"/>
  <c r="N347" i="18"/>
  <c r="J347" i="17" s="1"/>
  <c r="O347" i="18"/>
  <c r="K347" i="17" s="1"/>
  <c r="P347" i="18"/>
  <c r="L347" i="17" s="1"/>
  <c r="Q347" i="18"/>
  <c r="M347" i="17" s="1"/>
  <c r="U347" s="1"/>
  <c r="G348" i="18"/>
  <c r="B348" i="17" s="1"/>
  <c r="H348" i="18"/>
  <c r="F348" i="17" s="1"/>
  <c r="I348" i="18"/>
  <c r="C348" i="17" s="1"/>
  <c r="J348" i="18"/>
  <c r="D348" i="17" s="1"/>
  <c r="K348" i="18"/>
  <c r="E348" i="17" s="1"/>
  <c r="L348" i="18"/>
  <c r="G348" i="17" s="1"/>
  <c r="AC348" s="1"/>
  <c r="M348" i="18"/>
  <c r="H348" i="17" s="1"/>
  <c r="N348" i="18"/>
  <c r="J348" i="17" s="1"/>
  <c r="O348" i="18"/>
  <c r="K348" i="17" s="1"/>
  <c r="P348" i="18"/>
  <c r="L348" i="17" s="1"/>
  <c r="Q348" i="18"/>
  <c r="M348" i="17" s="1"/>
  <c r="U348" s="1"/>
  <c r="G349" i="18"/>
  <c r="B349" i="17" s="1"/>
  <c r="H349" i="18"/>
  <c r="F349" i="17" s="1"/>
  <c r="I349" i="18"/>
  <c r="C349" i="17" s="1"/>
  <c r="J349" i="18"/>
  <c r="D349" i="17" s="1"/>
  <c r="K349" i="18"/>
  <c r="E349" i="17" s="1"/>
  <c r="L349" i="18"/>
  <c r="G349" i="17" s="1"/>
  <c r="AC349" s="1"/>
  <c r="M349" i="18"/>
  <c r="H349" i="17" s="1"/>
  <c r="N349" i="18"/>
  <c r="J349" i="17" s="1"/>
  <c r="O349" i="18"/>
  <c r="K349" i="17" s="1"/>
  <c r="P349" i="18"/>
  <c r="L349" i="17" s="1"/>
  <c r="Q349" i="18"/>
  <c r="M349" i="17" s="1"/>
  <c r="U349" s="1"/>
  <c r="G350" i="18"/>
  <c r="B350" i="17" s="1"/>
  <c r="H350" i="18"/>
  <c r="F350" i="17" s="1"/>
  <c r="I350" i="18"/>
  <c r="C350" i="17" s="1"/>
  <c r="J350" i="18"/>
  <c r="D350" i="17" s="1"/>
  <c r="K350" i="18"/>
  <c r="E350" i="17" s="1"/>
  <c r="L350" i="18"/>
  <c r="G350" i="17" s="1"/>
  <c r="AC350" s="1"/>
  <c r="M350" i="18"/>
  <c r="H350" i="17" s="1"/>
  <c r="N350" i="18"/>
  <c r="J350" i="17" s="1"/>
  <c r="O350" i="18"/>
  <c r="K350" i="17" s="1"/>
  <c r="P350" i="18"/>
  <c r="L350" i="17" s="1"/>
  <c r="Q350" i="18"/>
  <c r="M350" i="17" s="1"/>
  <c r="U350" s="1"/>
  <c r="G351" i="18"/>
  <c r="B351" i="17" s="1"/>
  <c r="H351" i="18"/>
  <c r="F351" i="17" s="1"/>
  <c r="I351" i="18"/>
  <c r="C351" i="17" s="1"/>
  <c r="J351" i="18"/>
  <c r="D351" i="17" s="1"/>
  <c r="K351" i="18"/>
  <c r="E351" i="17" s="1"/>
  <c r="L351" i="18"/>
  <c r="G351" i="17" s="1"/>
  <c r="AC351" s="1"/>
  <c r="M351" i="18"/>
  <c r="H351" i="17" s="1"/>
  <c r="N351" i="18"/>
  <c r="J351" i="17" s="1"/>
  <c r="O351" i="18"/>
  <c r="K351" i="17" s="1"/>
  <c r="P351" i="18"/>
  <c r="L351" i="17" s="1"/>
  <c r="Q351" i="18"/>
  <c r="M351" i="17" s="1"/>
  <c r="U351" s="1"/>
  <c r="G352" i="18"/>
  <c r="B352" i="17" s="1"/>
  <c r="H352" i="18"/>
  <c r="F352" i="17" s="1"/>
  <c r="I352" i="18"/>
  <c r="C352" i="17" s="1"/>
  <c r="J352" i="18"/>
  <c r="D352" i="17" s="1"/>
  <c r="K352" i="18"/>
  <c r="E352" i="17" s="1"/>
  <c r="L352" i="18"/>
  <c r="G352" i="17" s="1"/>
  <c r="AC352" s="1"/>
  <c r="M352" i="18"/>
  <c r="H352" i="17" s="1"/>
  <c r="N352" i="18"/>
  <c r="J352" i="17" s="1"/>
  <c r="O352" i="18"/>
  <c r="K352" i="17" s="1"/>
  <c r="P352" i="18"/>
  <c r="L352" i="17" s="1"/>
  <c r="Q352" i="18"/>
  <c r="M352" i="17" s="1"/>
  <c r="U352" s="1"/>
  <c r="G353" i="18"/>
  <c r="B353" i="17" s="1"/>
  <c r="H353" i="18"/>
  <c r="F353" i="17" s="1"/>
  <c r="I353" i="18"/>
  <c r="C353" i="17" s="1"/>
  <c r="J353" i="18"/>
  <c r="D353" i="17" s="1"/>
  <c r="K353" i="18"/>
  <c r="E353" i="17" s="1"/>
  <c r="L353" i="18"/>
  <c r="G353" i="17" s="1"/>
  <c r="AC353" s="1"/>
  <c r="M353" i="18"/>
  <c r="H353" i="17" s="1"/>
  <c r="N353" i="18"/>
  <c r="J353" i="17" s="1"/>
  <c r="O353" i="18"/>
  <c r="K353" i="17" s="1"/>
  <c r="P353" i="18"/>
  <c r="L353" i="17" s="1"/>
  <c r="Q353" i="18"/>
  <c r="M353" i="17" s="1"/>
  <c r="U353" s="1"/>
  <c r="G354" i="18"/>
  <c r="B354" i="17" s="1"/>
  <c r="H354" i="18"/>
  <c r="F354" i="17" s="1"/>
  <c r="I354" i="18"/>
  <c r="C354" i="17" s="1"/>
  <c r="J354" i="18"/>
  <c r="D354" i="17" s="1"/>
  <c r="K354" i="18"/>
  <c r="E354" i="17" s="1"/>
  <c r="L354" i="18"/>
  <c r="G354" i="17" s="1"/>
  <c r="AC354" s="1"/>
  <c r="M354" i="18"/>
  <c r="H354" i="17" s="1"/>
  <c r="N354" i="18"/>
  <c r="J354" i="17" s="1"/>
  <c r="O354" i="18"/>
  <c r="K354" i="17" s="1"/>
  <c r="P354" i="18"/>
  <c r="L354" i="17" s="1"/>
  <c r="Q354" i="18"/>
  <c r="M354" i="17" s="1"/>
  <c r="U354" s="1"/>
  <c r="G355" i="18"/>
  <c r="B355" i="17" s="1"/>
  <c r="H355" i="18"/>
  <c r="F355" i="17" s="1"/>
  <c r="I355" i="18"/>
  <c r="C355" i="17" s="1"/>
  <c r="J355" i="18"/>
  <c r="D355" i="17" s="1"/>
  <c r="K355" i="18"/>
  <c r="E355" i="17" s="1"/>
  <c r="L355" i="18"/>
  <c r="G355" i="17" s="1"/>
  <c r="AC355" s="1"/>
  <c r="M355" i="18"/>
  <c r="H355" i="17" s="1"/>
  <c r="N355" i="18"/>
  <c r="J355" i="17" s="1"/>
  <c r="O355" i="18"/>
  <c r="K355" i="17" s="1"/>
  <c r="P355" i="18"/>
  <c r="L355" i="17" s="1"/>
  <c r="Q355" i="18"/>
  <c r="M355" i="17" s="1"/>
  <c r="U355" s="1"/>
  <c r="G356" i="18"/>
  <c r="B356" i="17" s="1"/>
  <c r="H356" i="18"/>
  <c r="F356" i="17" s="1"/>
  <c r="I356" i="18"/>
  <c r="C356" i="17" s="1"/>
  <c r="J356" i="18"/>
  <c r="D356" i="17" s="1"/>
  <c r="K356" i="18"/>
  <c r="E356" i="17" s="1"/>
  <c r="L356" i="18"/>
  <c r="G356" i="17" s="1"/>
  <c r="AC356" s="1"/>
  <c r="M356" i="18"/>
  <c r="H356" i="17" s="1"/>
  <c r="N356" i="18"/>
  <c r="J356" i="17" s="1"/>
  <c r="O356" i="18"/>
  <c r="K356" i="17" s="1"/>
  <c r="P356" i="18"/>
  <c r="L356" i="17" s="1"/>
  <c r="Q356" i="18"/>
  <c r="M356" i="17" s="1"/>
  <c r="U356" s="1"/>
  <c r="G357" i="18"/>
  <c r="B357" i="17" s="1"/>
  <c r="H357" i="18"/>
  <c r="F357" i="17" s="1"/>
  <c r="I357" i="18"/>
  <c r="C357" i="17" s="1"/>
  <c r="J357" i="18"/>
  <c r="D357" i="17" s="1"/>
  <c r="K357" i="18"/>
  <c r="E357" i="17" s="1"/>
  <c r="L357" i="18"/>
  <c r="G357" i="17" s="1"/>
  <c r="AC357" s="1"/>
  <c r="M357" i="18"/>
  <c r="H357" i="17" s="1"/>
  <c r="N357" i="18"/>
  <c r="J357" i="17" s="1"/>
  <c r="O357" i="18"/>
  <c r="K357" i="17" s="1"/>
  <c r="P357" i="18"/>
  <c r="L357" i="17" s="1"/>
  <c r="Q357" i="18"/>
  <c r="M357" i="17" s="1"/>
  <c r="U357" s="1"/>
  <c r="G358" i="18"/>
  <c r="B358" i="17" s="1"/>
  <c r="H358" i="18"/>
  <c r="F358" i="17" s="1"/>
  <c r="I358" i="18"/>
  <c r="C358" i="17" s="1"/>
  <c r="J358" i="18"/>
  <c r="D358" i="17" s="1"/>
  <c r="K358" i="18"/>
  <c r="E358" i="17" s="1"/>
  <c r="L358" i="18"/>
  <c r="G358" i="17" s="1"/>
  <c r="AC358" s="1"/>
  <c r="M358" i="18"/>
  <c r="H358" i="17" s="1"/>
  <c r="N358" i="18"/>
  <c r="J358" i="17" s="1"/>
  <c r="O358" i="18"/>
  <c r="K358" i="17" s="1"/>
  <c r="P358" i="18"/>
  <c r="L358" i="17" s="1"/>
  <c r="Q358" i="18"/>
  <c r="M358" i="17" s="1"/>
  <c r="U358" s="1"/>
  <c r="G359" i="18"/>
  <c r="B359" i="17" s="1"/>
  <c r="H359" i="18"/>
  <c r="F359" i="17" s="1"/>
  <c r="I359" i="18"/>
  <c r="C359" i="17" s="1"/>
  <c r="J359" i="18"/>
  <c r="D359" i="17" s="1"/>
  <c r="K359" i="18"/>
  <c r="E359" i="17" s="1"/>
  <c r="L359" i="18"/>
  <c r="G359" i="17" s="1"/>
  <c r="AC359" s="1"/>
  <c r="M359" i="18"/>
  <c r="H359" i="17" s="1"/>
  <c r="N359" i="18"/>
  <c r="J359" i="17" s="1"/>
  <c r="O359" i="18"/>
  <c r="K359" i="17" s="1"/>
  <c r="P359" i="18"/>
  <c r="L359" i="17" s="1"/>
  <c r="Q359" i="18"/>
  <c r="M359" i="17" s="1"/>
  <c r="U359" s="1"/>
  <c r="G360" i="18"/>
  <c r="B360" i="17" s="1"/>
  <c r="H360" i="18"/>
  <c r="F360" i="17" s="1"/>
  <c r="I360" i="18"/>
  <c r="C360" i="17" s="1"/>
  <c r="J360" i="18"/>
  <c r="D360" i="17" s="1"/>
  <c r="K360" i="18"/>
  <c r="E360" i="17" s="1"/>
  <c r="L360" i="18"/>
  <c r="G360" i="17" s="1"/>
  <c r="AC360" s="1"/>
  <c r="M360" i="18"/>
  <c r="H360" i="17" s="1"/>
  <c r="N360" i="18"/>
  <c r="J360" i="17" s="1"/>
  <c r="O360" i="18"/>
  <c r="K360" i="17" s="1"/>
  <c r="P360" i="18"/>
  <c r="L360" i="17" s="1"/>
  <c r="Q360" i="18"/>
  <c r="M360" i="17" s="1"/>
  <c r="U360" s="1"/>
  <c r="G361" i="18"/>
  <c r="B361" i="17" s="1"/>
  <c r="H361" i="18"/>
  <c r="F361" i="17" s="1"/>
  <c r="I361" i="18"/>
  <c r="C361" i="17" s="1"/>
  <c r="J361" i="18"/>
  <c r="D361" i="17" s="1"/>
  <c r="K361" i="18"/>
  <c r="E361" i="17" s="1"/>
  <c r="L361" i="18"/>
  <c r="G361" i="17" s="1"/>
  <c r="AC361" s="1"/>
  <c r="M361" i="18"/>
  <c r="H361" i="17" s="1"/>
  <c r="N361" i="18"/>
  <c r="J361" i="17" s="1"/>
  <c r="O361" i="18"/>
  <c r="K361" i="17" s="1"/>
  <c r="P361" i="18"/>
  <c r="L361" i="17" s="1"/>
  <c r="Q361" i="18"/>
  <c r="M361" i="17" s="1"/>
  <c r="U361" s="1"/>
  <c r="G362" i="18"/>
  <c r="B362" i="17" s="1"/>
  <c r="H362" i="18"/>
  <c r="F362" i="17" s="1"/>
  <c r="I362" i="18"/>
  <c r="C362" i="17" s="1"/>
  <c r="J362" i="18"/>
  <c r="D362" i="17" s="1"/>
  <c r="K362" i="18"/>
  <c r="E362" i="17" s="1"/>
  <c r="L362" i="18"/>
  <c r="G362" i="17" s="1"/>
  <c r="AC362" s="1"/>
  <c r="M362" i="18"/>
  <c r="H362" i="17" s="1"/>
  <c r="N362" i="18"/>
  <c r="J362" i="17" s="1"/>
  <c r="O362" i="18"/>
  <c r="K362" i="17" s="1"/>
  <c r="P362" i="18"/>
  <c r="L362" i="17" s="1"/>
  <c r="Q362" i="18"/>
  <c r="M362" i="17" s="1"/>
  <c r="U362" s="1"/>
  <c r="G363" i="18"/>
  <c r="B363" i="17" s="1"/>
  <c r="H363" i="18"/>
  <c r="F363" i="17" s="1"/>
  <c r="I363" i="18"/>
  <c r="C363" i="17" s="1"/>
  <c r="J363" i="18"/>
  <c r="D363" i="17" s="1"/>
  <c r="K363" i="18"/>
  <c r="E363" i="17" s="1"/>
  <c r="L363" i="18"/>
  <c r="G363" i="17" s="1"/>
  <c r="AC363" s="1"/>
  <c r="M363" i="18"/>
  <c r="H363" i="17" s="1"/>
  <c r="N363" i="18"/>
  <c r="J363" i="17" s="1"/>
  <c r="O363" i="18"/>
  <c r="K363" i="17" s="1"/>
  <c r="P363" i="18"/>
  <c r="L363" i="17" s="1"/>
  <c r="Q363" i="18"/>
  <c r="M363" i="17" s="1"/>
  <c r="U363" s="1"/>
  <c r="G364" i="18"/>
  <c r="B364" i="17" s="1"/>
  <c r="H364" i="18"/>
  <c r="F364" i="17" s="1"/>
  <c r="I364" i="18"/>
  <c r="C364" i="17" s="1"/>
  <c r="J364" i="18"/>
  <c r="D364" i="17" s="1"/>
  <c r="K364" i="18"/>
  <c r="E364" i="17" s="1"/>
  <c r="L364" i="18"/>
  <c r="G364" i="17" s="1"/>
  <c r="AC364" s="1"/>
  <c r="M364" i="18"/>
  <c r="H364" i="17" s="1"/>
  <c r="N364" i="18"/>
  <c r="J364" i="17" s="1"/>
  <c r="O364" i="18"/>
  <c r="K364" i="17" s="1"/>
  <c r="P364" i="18"/>
  <c r="L364" i="17" s="1"/>
  <c r="Q364" i="18"/>
  <c r="M364" i="17" s="1"/>
  <c r="U364" s="1"/>
  <c r="G365" i="18"/>
  <c r="B365" i="17" s="1"/>
  <c r="H365" i="18"/>
  <c r="F365" i="17" s="1"/>
  <c r="I365" i="18"/>
  <c r="C365" i="17" s="1"/>
  <c r="J365" i="18"/>
  <c r="D365" i="17" s="1"/>
  <c r="K365" i="18"/>
  <c r="E365" i="17" s="1"/>
  <c r="L365" i="18"/>
  <c r="G365" i="17" s="1"/>
  <c r="AC365" s="1"/>
  <c r="M365" i="18"/>
  <c r="H365" i="17" s="1"/>
  <c r="N365" i="18"/>
  <c r="J365" i="17" s="1"/>
  <c r="O365" i="18"/>
  <c r="K365" i="17" s="1"/>
  <c r="P365" i="18"/>
  <c r="L365" i="17" s="1"/>
  <c r="Q365" i="18"/>
  <c r="M365" i="17" s="1"/>
  <c r="U365" s="1"/>
  <c r="G366" i="18"/>
  <c r="B366" i="17" s="1"/>
  <c r="H366" i="18"/>
  <c r="F366" i="17" s="1"/>
  <c r="I366" i="18"/>
  <c r="C366" i="17" s="1"/>
  <c r="J366" i="18"/>
  <c r="D366" i="17" s="1"/>
  <c r="K366" i="18"/>
  <c r="E366" i="17" s="1"/>
  <c r="L366" i="18"/>
  <c r="G366" i="17" s="1"/>
  <c r="AC366" s="1"/>
  <c r="M366" i="18"/>
  <c r="H366" i="17" s="1"/>
  <c r="N366" i="18"/>
  <c r="J366" i="17" s="1"/>
  <c r="O366" i="18"/>
  <c r="K366" i="17" s="1"/>
  <c r="P366" i="18"/>
  <c r="L366" i="17" s="1"/>
  <c r="Q366" i="18"/>
  <c r="M366" i="17" s="1"/>
  <c r="U366" s="1"/>
  <c r="G367" i="18"/>
  <c r="B367" i="17" s="1"/>
  <c r="H367" i="18"/>
  <c r="F367" i="17" s="1"/>
  <c r="I367" i="18"/>
  <c r="C367" i="17" s="1"/>
  <c r="J367" i="18"/>
  <c r="D367" i="17" s="1"/>
  <c r="K367" i="18"/>
  <c r="E367" i="17" s="1"/>
  <c r="L367" i="18"/>
  <c r="G367" i="17" s="1"/>
  <c r="AC367" s="1"/>
  <c r="M367" i="18"/>
  <c r="H367" i="17" s="1"/>
  <c r="N367" i="18"/>
  <c r="J367" i="17" s="1"/>
  <c r="O367" i="18"/>
  <c r="K367" i="17" s="1"/>
  <c r="P367" i="18"/>
  <c r="L367" i="17" s="1"/>
  <c r="Q367" i="18"/>
  <c r="M367" i="17" s="1"/>
  <c r="U367" s="1"/>
  <c r="G368" i="18"/>
  <c r="B368" i="17" s="1"/>
  <c r="H368" i="18"/>
  <c r="F368" i="17" s="1"/>
  <c r="I368" i="18"/>
  <c r="C368" i="17" s="1"/>
  <c r="J368" i="18"/>
  <c r="D368" i="17" s="1"/>
  <c r="K368" i="18"/>
  <c r="E368" i="17" s="1"/>
  <c r="L368" i="18"/>
  <c r="G368" i="17" s="1"/>
  <c r="AC368" s="1"/>
  <c r="M368" i="18"/>
  <c r="H368" i="17" s="1"/>
  <c r="N368" i="18"/>
  <c r="J368" i="17" s="1"/>
  <c r="O368" i="18"/>
  <c r="K368" i="17" s="1"/>
  <c r="P368" i="18"/>
  <c r="L368" i="17" s="1"/>
  <c r="Q368" i="18"/>
  <c r="M368" i="17" s="1"/>
  <c r="U368" s="1"/>
  <c r="G369" i="18"/>
  <c r="B369" i="17" s="1"/>
  <c r="H369" i="18"/>
  <c r="F369" i="17" s="1"/>
  <c r="I369" i="18"/>
  <c r="C369" i="17" s="1"/>
  <c r="J369" i="18"/>
  <c r="D369" i="17" s="1"/>
  <c r="K369" i="18"/>
  <c r="E369" i="17" s="1"/>
  <c r="L369" i="18"/>
  <c r="G369" i="17" s="1"/>
  <c r="AC369" s="1"/>
  <c r="M369" i="18"/>
  <c r="H369" i="17" s="1"/>
  <c r="N369" i="18"/>
  <c r="J369" i="17" s="1"/>
  <c r="O369" i="18"/>
  <c r="K369" i="17" s="1"/>
  <c r="P369" i="18"/>
  <c r="L369" i="17" s="1"/>
  <c r="Q369" i="18"/>
  <c r="M369" i="17" s="1"/>
  <c r="U369" s="1"/>
  <c r="G370" i="18"/>
  <c r="B370" i="17" s="1"/>
  <c r="H370" i="18"/>
  <c r="F370" i="17" s="1"/>
  <c r="I370" i="18"/>
  <c r="C370" i="17" s="1"/>
  <c r="J370" i="18"/>
  <c r="D370" i="17" s="1"/>
  <c r="K370" i="18"/>
  <c r="E370" i="17" s="1"/>
  <c r="L370" i="18"/>
  <c r="G370" i="17" s="1"/>
  <c r="AC370" s="1"/>
  <c r="M370" i="18"/>
  <c r="H370" i="17" s="1"/>
  <c r="N370" i="18"/>
  <c r="J370" i="17" s="1"/>
  <c r="O370" i="18"/>
  <c r="K370" i="17" s="1"/>
  <c r="P370" i="18"/>
  <c r="L370" i="17" s="1"/>
  <c r="Q370" i="18"/>
  <c r="M370" i="17" s="1"/>
  <c r="U370" s="1"/>
  <c r="G371" i="18"/>
  <c r="B371" i="17" s="1"/>
  <c r="H371" i="18"/>
  <c r="F371" i="17" s="1"/>
  <c r="I371" i="18"/>
  <c r="C371" i="17" s="1"/>
  <c r="J371" i="18"/>
  <c r="D371" i="17" s="1"/>
  <c r="K371" i="18"/>
  <c r="E371" i="17" s="1"/>
  <c r="L371" i="18"/>
  <c r="G371" i="17" s="1"/>
  <c r="AC371" s="1"/>
  <c r="M371" i="18"/>
  <c r="H371" i="17" s="1"/>
  <c r="N371" i="18"/>
  <c r="J371" i="17" s="1"/>
  <c r="O371" i="18"/>
  <c r="K371" i="17" s="1"/>
  <c r="P371" i="18"/>
  <c r="L371" i="17" s="1"/>
  <c r="Q371" i="18"/>
  <c r="M371" i="17" s="1"/>
  <c r="U371" s="1"/>
  <c r="G372" i="18"/>
  <c r="B372" i="17" s="1"/>
  <c r="H372" i="18"/>
  <c r="F372" i="17" s="1"/>
  <c r="I372" i="18"/>
  <c r="C372" i="17" s="1"/>
  <c r="J372" i="18"/>
  <c r="D372" i="17" s="1"/>
  <c r="K372" i="18"/>
  <c r="E372" i="17" s="1"/>
  <c r="L372" i="18"/>
  <c r="G372" i="17" s="1"/>
  <c r="AC372" s="1"/>
  <c r="M372" i="18"/>
  <c r="H372" i="17" s="1"/>
  <c r="N372" i="18"/>
  <c r="J372" i="17" s="1"/>
  <c r="O372" i="18"/>
  <c r="K372" i="17" s="1"/>
  <c r="P372" i="18"/>
  <c r="L372" i="17" s="1"/>
  <c r="Q372" i="18"/>
  <c r="M372" i="17" s="1"/>
  <c r="U372" s="1"/>
  <c r="G373" i="18"/>
  <c r="B373" i="17" s="1"/>
  <c r="H373" i="18"/>
  <c r="F373" i="17" s="1"/>
  <c r="I373" i="18"/>
  <c r="C373" i="17" s="1"/>
  <c r="J373" i="18"/>
  <c r="D373" i="17" s="1"/>
  <c r="K373" i="18"/>
  <c r="E373" i="17" s="1"/>
  <c r="L373" i="18"/>
  <c r="G373" i="17" s="1"/>
  <c r="AC373" s="1"/>
  <c r="M373" i="18"/>
  <c r="H373" i="17" s="1"/>
  <c r="N373" i="18"/>
  <c r="J373" i="17" s="1"/>
  <c r="O373" i="18"/>
  <c r="K373" i="17" s="1"/>
  <c r="P373" i="18"/>
  <c r="L373" i="17" s="1"/>
  <c r="Q373" i="18"/>
  <c r="M373" i="17" s="1"/>
  <c r="U373" s="1"/>
  <c r="G374" i="18"/>
  <c r="B374" i="17" s="1"/>
  <c r="H374" i="18"/>
  <c r="F374" i="17" s="1"/>
  <c r="I374" i="18"/>
  <c r="C374" i="17" s="1"/>
  <c r="J374" i="18"/>
  <c r="D374" i="17" s="1"/>
  <c r="K374" i="18"/>
  <c r="E374" i="17" s="1"/>
  <c r="L374" i="18"/>
  <c r="G374" i="17" s="1"/>
  <c r="AC374" s="1"/>
  <c r="M374" i="18"/>
  <c r="H374" i="17" s="1"/>
  <c r="N374" i="18"/>
  <c r="J374" i="17" s="1"/>
  <c r="O374" i="18"/>
  <c r="K374" i="17" s="1"/>
  <c r="P374" i="18"/>
  <c r="L374" i="17" s="1"/>
  <c r="Q374" i="18"/>
  <c r="M374" i="17" s="1"/>
  <c r="U374" s="1"/>
  <c r="G375" i="18"/>
  <c r="B375" i="17" s="1"/>
  <c r="H375" i="18"/>
  <c r="F375" i="17" s="1"/>
  <c r="I375" i="18"/>
  <c r="C375" i="17" s="1"/>
  <c r="J375" i="18"/>
  <c r="D375" i="17" s="1"/>
  <c r="K375" i="18"/>
  <c r="E375" i="17" s="1"/>
  <c r="L375" i="18"/>
  <c r="G375" i="17" s="1"/>
  <c r="AC375" s="1"/>
  <c r="M375" i="18"/>
  <c r="H375" i="17" s="1"/>
  <c r="N375" i="18"/>
  <c r="J375" i="17" s="1"/>
  <c r="O375" i="18"/>
  <c r="K375" i="17" s="1"/>
  <c r="P375" i="18"/>
  <c r="L375" i="17" s="1"/>
  <c r="Q375" i="18"/>
  <c r="M375" i="17" s="1"/>
  <c r="U375" s="1"/>
  <c r="G376" i="18"/>
  <c r="B376" i="17" s="1"/>
  <c r="H376" i="18"/>
  <c r="F376" i="17" s="1"/>
  <c r="I376" i="18"/>
  <c r="C376" i="17" s="1"/>
  <c r="J376" i="18"/>
  <c r="D376" i="17" s="1"/>
  <c r="K376" i="18"/>
  <c r="E376" i="17" s="1"/>
  <c r="L376" i="18"/>
  <c r="G376" i="17" s="1"/>
  <c r="AC376" s="1"/>
  <c r="M376" i="18"/>
  <c r="H376" i="17" s="1"/>
  <c r="N376" i="18"/>
  <c r="J376" i="17" s="1"/>
  <c r="O376" i="18"/>
  <c r="K376" i="17" s="1"/>
  <c r="P376" i="18"/>
  <c r="L376" i="17" s="1"/>
  <c r="Q376" i="18"/>
  <c r="M376" i="17" s="1"/>
  <c r="U376" s="1"/>
  <c r="G377" i="18"/>
  <c r="B377" i="17" s="1"/>
  <c r="H377" i="18"/>
  <c r="F377" i="17" s="1"/>
  <c r="I377" i="18"/>
  <c r="C377" i="17" s="1"/>
  <c r="J377" i="18"/>
  <c r="D377" i="17" s="1"/>
  <c r="K377" i="18"/>
  <c r="E377" i="17" s="1"/>
  <c r="L377" i="18"/>
  <c r="G377" i="17" s="1"/>
  <c r="AC377" s="1"/>
  <c r="M377" i="18"/>
  <c r="H377" i="17" s="1"/>
  <c r="N377" i="18"/>
  <c r="J377" i="17" s="1"/>
  <c r="O377" i="18"/>
  <c r="K377" i="17" s="1"/>
  <c r="P377" i="18"/>
  <c r="L377" i="17" s="1"/>
  <c r="Q377" i="18"/>
  <c r="M377" i="17" s="1"/>
  <c r="U377" s="1"/>
  <c r="G378" i="18"/>
  <c r="B378" i="17" s="1"/>
  <c r="H378" i="18"/>
  <c r="F378" i="17" s="1"/>
  <c r="I378" i="18"/>
  <c r="C378" i="17" s="1"/>
  <c r="J378" i="18"/>
  <c r="D378" i="17" s="1"/>
  <c r="K378" i="18"/>
  <c r="E378" i="17" s="1"/>
  <c r="L378" i="18"/>
  <c r="G378" i="17" s="1"/>
  <c r="AC378" s="1"/>
  <c r="M378" i="18"/>
  <c r="H378" i="17" s="1"/>
  <c r="N378" i="18"/>
  <c r="J378" i="17" s="1"/>
  <c r="O378" i="18"/>
  <c r="K378" i="17" s="1"/>
  <c r="P378" i="18"/>
  <c r="L378" i="17" s="1"/>
  <c r="Q378" i="18"/>
  <c r="M378" i="17" s="1"/>
  <c r="U378" s="1"/>
  <c r="G379" i="18"/>
  <c r="B379" i="17" s="1"/>
  <c r="H379" i="18"/>
  <c r="F379" i="17" s="1"/>
  <c r="I379" i="18"/>
  <c r="C379" i="17" s="1"/>
  <c r="J379" i="18"/>
  <c r="D379" i="17" s="1"/>
  <c r="K379" i="18"/>
  <c r="E379" i="17" s="1"/>
  <c r="L379" i="18"/>
  <c r="G379" i="17" s="1"/>
  <c r="AC379" s="1"/>
  <c r="M379" i="18"/>
  <c r="H379" i="17" s="1"/>
  <c r="N379" i="18"/>
  <c r="J379" i="17" s="1"/>
  <c r="O379" i="18"/>
  <c r="K379" i="17" s="1"/>
  <c r="P379" i="18"/>
  <c r="L379" i="17" s="1"/>
  <c r="Q379" i="18"/>
  <c r="M379" i="17" s="1"/>
  <c r="U379" s="1"/>
  <c r="G380" i="18"/>
  <c r="B380" i="17" s="1"/>
  <c r="H380" i="18"/>
  <c r="F380" i="17" s="1"/>
  <c r="I380" i="18"/>
  <c r="C380" i="17" s="1"/>
  <c r="J380" i="18"/>
  <c r="D380" i="17" s="1"/>
  <c r="K380" i="18"/>
  <c r="E380" i="17" s="1"/>
  <c r="L380" i="18"/>
  <c r="G380" i="17" s="1"/>
  <c r="AC380" s="1"/>
  <c r="M380" i="18"/>
  <c r="H380" i="17" s="1"/>
  <c r="N380" i="18"/>
  <c r="J380" i="17" s="1"/>
  <c r="O380" i="18"/>
  <c r="K380" i="17" s="1"/>
  <c r="P380" i="18"/>
  <c r="L380" i="17" s="1"/>
  <c r="Q380" i="18"/>
  <c r="M380" i="17" s="1"/>
  <c r="U380" s="1"/>
  <c r="G381" i="18"/>
  <c r="B381" i="17" s="1"/>
  <c r="H381" i="18"/>
  <c r="F381" i="17" s="1"/>
  <c r="I381" i="18"/>
  <c r="C381" i="17" s="1"/>
  <c r="J381" i="18"/>
  <c r="D381" i="17" s="1"/>
  <c r="K381" i="18"/>
  <c r="E381" i="17" s="1"/>
  <c r="L381" i="18"/>
  <c r="G381" i="17" s="1"/>
  <c r="AC381" s="1"/>
  <c r="M381" i="18"/>
  <c r="H381" i="17" s="1"/>
  <c r="N381" i="18"/>
  <c r="J381" i="17" s="1"/>
  <c r="O381" i="18"/>
  <c r="K381" i="17" s="1"/>
  <c r="P381" i="18"/>
  <c r="L381" i="17" s="1"/>
  <c r="Q381" i="18"/>
  <c r="M381" i="17" s="1"/>
  <c r="U381" s="1"/>
  <c r="G382" i="18"/>
  <c r="B382" i="17" s="1"/>
  <c r="H382" i="18"/>
  <c r="F382" i="17" s="1"/>
  <c r="I382" i="18"/>
  <c r="C382" i="17" s="1"/>
  <c r="J382" i="18"/>
  <c r="D382" i="17" s="1"/>
  <c r="K382" i="18"/>
  <c r="E382" i="17" s="1"/>
  <c r="L382" i="18"/>
  <c r="G382" i="17" s="1"/>
  <c r="AC382" s="1"/>
  <c r="M382" i="18"/>
  <c r="H382" i="17" s="1"/>
  <c r="N382" i="18"/>
  <c r="J382" i="17" s="1"/>
  <c r="O382" i="18"/>
  <c r="K382" i="17" s="1"/>
  <c r="P382" i="18"/>
  <c r="L382" i="17" s="1"/>
  <c r="Q382" i="18"/>
  <c r="M382" i="17" s="1"/>
  <c r="U382" s="1"/>
  <c r="G383" i="18"/>
  <c r="B383" i="17" s="1"/>
  <c r="H383" i="18"/>
  <c r="F383" i="17" s="1"/>
  <c r="I383" i="18"/>
  <c r="C383" i="17" s="1"/>
  <c r="J383" i="18"/>
  <c r="D383" i="17" s="1"/>
  <c r="K383" i="18"/>
  <c r="E383" i="17" s="1"/>
  <c r="L383" i="18"/>
  <c r="G383" i="17" s="1"/>
  <c r="AC383" s="1"/>
  <c r="M383" i="18"/>
  <c r="H383" i="17" s="1"/>
  <c r="N383" i="18"/>
  <c r="J383" i="17" s="1"/>
  <c r="O383" i="18"/>
  <c r="K383" i="17" s="1"/>
  <c r="P383" i="18"/>
  <c r="L383" i="17" s="1"/>
  <c r="Q383" i="18"/>
  <c r="M383" i="17" s="1"/>
  <c r="U383" s="1"/>
  <c r="G384" i="18"/>
  <c r="B384" i="17" s="1"/>
  <c r="H384" i="18"/>
  <c r="F384" i="17" s="1"/>
  <c r="I384" i="18"/>
  <c r="C384" i="17" s="1"/>
  <c r="J384" i="18"/>
  <c r="D384" i="17" s="1"/>
  <c r="K384" i="18"/>
  <c r="E384" i="17" s="1"/>
  <c r="L384" i="18"/>
  <c r="G384" i="17" s="1"/>
  <c r="AC384" s="1"/>
  <c r="M384" i="18"/>
  <c r="H384" i="17" s="1"/>
  <c r="N384" i="18"/>
  <c r="J384" i="17" s="1"/>
  <c r="O384" i="18"/>
  <c r="K384" i="17" s="1"/>
  <c r="P384" i="18"/>
  <c r="L384" i="17" s="1"/>
  <c r="Q384" i="18"/>
  <c r="M384" i="17" s="1"/>
  <c r="U384" s="1"/>
  <c r="G385" i="18"/>
  <c r="B385" i="17" s="1"/>
  <c r="H385" i="18"/>
  <c r="F385" i="17" s="1"/>
  <c r="I385" i="18"/>
  <c r="C385" i="17" s="1"/>
  <c r="J385" i="18"/>
  <c r="D385" i="17" s="1"/>
  <c r="K385" i="18"/>
  <c r="E385" i="17" s="1"/>
  <c r="L385" i="18"/>
  <c r="G385" i="17" s="1"/>
  <c r="AC385" s="1"/>
  <c r="M385" i="18"/>
  <c r="H385" i="17" s="1"/>
  <c r="N385" i="18"/>
  <c r="J385" i="17" s="1"/>
  <c r="O385" i="18"/>
  <c r="K385" i="17" s="1"/>
  <c r="P385" i="18"/>
  <c r="L385" i="17" s="1"/>
  <c r="Q385" i="18"/>
  <c r="M385" i="17" s="1"/>
  <c r="U385" s="1"/>
  <c r="G386" i="18"/>
  <c r="B386" i="17" s="1"/>
  <c r="H386" i="18"/>
  <c r="F386" i="17" s="1"/>
  <c r="I386" i="18"/>
  <c r="C386" i="17" s="1"/>
  <c r="J386" i="18"/>
  <c r="D386" i="17" s="1"/>
  <c r="K386" i="18"/>
  <c r="E386" i="17" s="1"/>
  <c r="L386" i="18"/>
  <c r="G386" i="17" s="1"/>
  <c r="AC386" s="1"/>
  <c r="M386" i="18"/>
  <c r="H386" i="17" s="1"/>
  <c r="N386" i="18"/>
  <c r="J386" i="17" s="1"/>
  <c r="O386" i="18"/>
  <c r="K386" i="17" s="1"/>
  <c r="P386" i="18"/>
  <c r="L386" i="17" s="1"/>
  <c r="Q386" i="18"/>
  <c r="M386" i="17" s="1"/>
  <c r="U386" s="1"/>
  <c r="G387" i="18"/>
  <c r="B387" i="17" s="1"/>
  <c r="H387" i="18"/>
  <c r="F387" i="17" s="1"/>
  <c r="I387" i="18"/>
  <c r="C387" i="17" s="1"/>
  <c r="J387" i="18"/>
  <c r="D387" i="17" s="1"/>
  <c r="K387" i="18"/>
  <c r="E387" i="17" s="1"/>
  <c r="L387" i="18"/>
  <c r="G387" i="17" s="1"/>
  <c r="AC387" s="1"/>
  <c r="M387" i="18"/>
  <c r="H387" i="17" s="1"/>
  <c r="N387" i="18"/>
  <c r="J387" i="17" s="1"/>
  <c r="O387" i="18"/>
  <c r="K387" i="17" s="1"/>
  <c r="P387" i="18"/>
  <c r="L387" i="17" s="1"/>
  <c r="Q387" i="18"/>
  <c r="M387" i="17" s="1"/>
  <c r="U387" s="1"/>
  <c r="G388" i="18"/>
  <c r="B388" i="17" s="1"/>
  <c r="H388" i="18"/>
  <c r="F388" i="17" s="1"/>
  <c r="I388" i="18"/>
  <c r="C388" i="17" s="1"/>
  <c r="J388" i="18"/>
  <c r="D388" i="17" s="1"/>
  <c r="K388" i="18"/>
  <c r="E388" i="17" s="1"/>
  <c r="L388" i="18"/>
  <c r="G388" i="17" s="1"/>
  <c r="AC388" s="1"/>
  <c r="M388" i="18"/>
  <c r="H388" i="17" s="1"/>
  <c r="N388" i="18"/>
  <c r="J388" i="17" s="1"/>
  <c r="O388" i="18"/>
  <c r="K388" i="17" s="1"/>
  <c r="P388" i="18"/>
  <c r="L388" i="17" s="1"/>
  <c r="Q388" i="18"/>
  <c r="M388" i="17" s="1"/>
  <c r="U388" s="1"/>
  <c r="G389" i="18"/>
  <c r="B389" i="17" s="1"/>
  <c r="H389" i="18"/>
  <c r="F389" i="17" s="1"/>
  <c r="I389" i="18"/>
  <c r="C389" i="17" s="1"/>
  <c r="J389" i="18"/>
  <c r="D389" i="17" s="1"/>
  <c r="K389" i="18"/>
  <c r="E389" i="17" s="1"/>
  <c r="L389" i="18"/>
  <c r="G389" i="17" s="1"/>
  <c r="AC389" s="1"/>
  <c r="M389" i="18"/>
  <c r="H389" i="17" s="1"/>
  <c r="N389" i="18"/>
  <c r="J389" i="17" s="1"/>
  <c r="O389" i="18"/>
  <c r="K389" i="17" s="1"/>
  <c r="P389" i="18"/>
  <c r="L389" i="17" s="1"/>
  <c r="Q389" i="18"/>
  <c r="M389" i="17" s="1"/>
  <c r="U389" s="1"/>
  <c r="G390" i="18"/>
  <c r="B390" i="17" s="1"/>
  <c r="H390" i="18"/>
  <c r="F390" i="17" s="1"/>
  <c r="I390" i="18"/>
  <c r="C390" i="17" s="1"/>
  <c r="J390" i="18"/>
  <c r="D390" i="17" s="1"/>
  <c r="K390" i="18"/>
  <c r="E390" i="17" s="1"/>
  <c r="L390" i="18"/>
  <c r="G390" i="17" s="1"/>
  <c r="AC390" s="1"/>
  <c r="M390" i="18"/>
  <c r="H390" i="17" s="1"/>
  <c r="N390" i="18"/>
  <c r="J390" i="17" s="1"/>
  <c r="O390" i="18"/>
  <c r="K390" i="17" s="1"/>
  <c r="P390" i="18"/>
  <c r="L390" i="17" s="1"/>
  <c r="Q390" i="18"/>
  <c r="M390" i="17" s="1"/>
  <c r="U390" s="1"/>
  <c r="G391" i="18"/>
  <c r="B391" i="17" s="1"/>
  <c r="H391" i="18"/>
  <c r="F391" i="17" s="1"/>
  <c r="I391" i="18"/>
  <c r="C391" i="17" s="1"/>
  <c r="J391" i="18"/>
  <c r="D391" i="17" s="1"/>
  <c r="K391" i="18"/>
  <c r="E391" i="17" s="1"/>
  <c r="L391" i="18"/>
  <c r="G391" i="17" s="1"/>
  <c r="AC391" s="1"/>
  <c r="M391" i="18"/>
  <c r="H391" i="17" s="1"/>
  <c r="N391" i="18"/>
  <c r="J391" i="17" s="1"/>
  <c r="O391" i="18"/>
  <c r="K391" i="17" s="1"/>
  <c r="P391" i="18"/>
  <c r="L391" i="17" s="1"/>
  <c r="Q391" i="18"/>
  <c r="M391" i="17" s="1"/>
  <c r="U391" s="1"/>
  <c r="G392" i="18"/>
  <c r="B392" i="17" s="1"/>
  <c r="H392" i="18"/>
  <c r="F392" i="17" s="1"/>
  <c r="I392" i="18"/>
  <c r="C392" i="17" s="1"/>
  <c r="J392" i="18"/>
  <c r="D392" i="17" s="1"/>
  <c r="K392" i="18"/>
  <c r="E392" i="17" s="1"/>
  <c r="L392" i="18"/>
  <c r="G392" i="17" s="1"/>
  <c r="AC392" s="1"/>
  <c r="M392" i="18"/>
  <c r="H392" i="17" s="1"/>
  <c r="N392" i="18"/>
  <c r="J392" i="17" s="1"/>
  <c r="O392" i="18"/>
  <c r="K392" i="17" s="1"/>
  <c r="P392" i="18"/>
  <c r="L392" i="17" s="1"/>
  <c r="Q392" i="18"/>
  <c r="M392" i="17" s="1"/>
  <c r="U392" s="1"/>
  <c r="G393" i="18"/>
  <c r="B393" i="17" s="1"/>
  <c r="H393" i="18"/>
  <c r="F393" i="17" s="1"/>
  <c r="I393" i="18"/>
  <c r="C393" i="17" s="1"/>
  <c r="J393" i="18"/>
  <c r="D393" i="17" s="1"/>
  <c r="K393" i="18"/>
  <c r="E393" i="17" s="1"/>
  <c r="L393" i="18"/>
  <c r="G393" i="17" s="1"/>
  <c r="AC393" s="1"/>
  <c r="M393" i="18"/>
  <c r="H393" i="17" s="1"/>
  <c r="N393" i="18"/>
  <c r="J393" i="17" s="1"/>
  <c r="O393" i="18"/>
  <c r="K393" i="17" s="1"/>
  <c r="P393" i="18"/>
  <c r="L393" i="17" s="1"/>
  <c r="Q393" i="18"/>
  <c r="M393" i="17" s="1"/>
  <c r="U393" s="1"/>
  <c r="G394" i="18"/>
  <c r="B394" i="17" s="1"/>
  <c r="H394" i="18"/>
  <c r="F394" i="17" s="1"/>
  <c r="I394" i="18"/>
  <c r="C394" i="17" s="1"/>
  <c r="J394" i="18"/>
  <c r="D394" i="17" s="1"/>
  <c r="K394" i="18"/>
  <c r="E394" i="17" s="1"/>
  <c r="L394" i="18"/>
  <c r="G394" i="17" s="1"/>
  <c r="AC394" s="1"/>
  <c r="M394" i="18"/>
  <c r="H394" i="17" s="1"/>
  <c r="N394" i="18"/>
  <c r="J394" i="17" s="1"/>
  <c r="O394" i="18"/>
  <c r="K394" i="17" s="1"/>
  <c r="P394" i="18"/>
  <c r="L394" i="17" s="1"/>
  <c r="Q394" i="18"/>
  <c r="M394" i="17" s="1"/>
  <c r="U394" s="1"/>
  <c r="G395" i="18"/>
  <c r="B395" i="17" s="1"/>
  <c r="H395" i="18"/>
  <c r="F395" i="17" s="1"/>
  <c r="I395" i="18"/>
  <c r="C395" i="17" s="1"/>
  <c r="J395" i="18"/>
  <c r="D395" i="17" s="1"/>
  <c r="K395" i="18"/>
  <c r="E395" i="17" s="1"/>
  <c r="L395" i="18"/>
  <c r="G395" i="17" s="1"/>
  <c r="AC395" s="1"/>
  <c r="M395" i="18"/>
  <c r="H395" i="17" s="1"/>
  <c r="N395" i="18"/>
  <c r="J395" i="17" s="1"/>
  <c r="O395" i="18"/>
  <c r="K395" i="17" s="1"/>
  <c r="P395" i="18"/>
  <c r="L395" i="17" s="1"/>
  <c r="Q395" i="18"/>
  <c r="M395" i="17" s="1"/>
  <c r="U395" s="1"/>
  <c r="G396" i="18"/>
  <c r="B396" i="17" s="1"/>
  <c r="H396" i="18"/>
  <c r="F396" i="17" s="1"/>
  <c r="I396" i="18"/>
  <c r="C396" i="17" s="1"/>
  <c r="J396" i="18"/>
  <c r="D396" i="17" s="1"/>
  <c r="K396" i="18"/>
  <c r="E396" i="17" s="1"/>
  <c r="L396" i="18"/>
  <c r="G396" i="17" s="1"/>
  <c r="AC396" s="1"/>
  <c r="M396" i="18"/>
  <c r="H396" i="17" s="1"/>
  <c r="N396" i="18"/>
  <c r="J396" i="17" s="1"/>
  <c r="O396" i="18"/>
  <c r="K396" i="17" s="1"/>
  <c r="P396" i="18"/>
  <c r="L396" i="17" s="1"/>
  <c r="Q396" i="18"/>
  <c r="M396" i="17" s="1"/>
  <c r="U396" s="1"/>
  <c r="G397" i="18"/>
  <c r="B397" i="17" s="1"/>
  <c r="H397" i="18"/>
  <c r="F397" i="17" s="1"/>
  <c r="I397" i="18"/>
  <c r="C397" i="17" s="1"/>
  <c r="J397" i="18"/>
  <c r="D397" i="17" s="1"/>
  <c r="K397" i="18"/>
  <c r="E397" i="17" s="1"/>
  <c r="L397" i="18"/>
  <c r="G397" i="17" s="1"/>
  <c r="AC397" s="1"/>
  <c r="M397" i="18"/>
  <c r="H397" i="17" s="1"/>
  <c r="N397" i="18"/>
  <c r="J397" i="17" s="1"/>
  <c r="O397" i="18"/>
  <c r="K397" i="17" s="1"/>
  <c r="P397" i="18"/>
  <c r="L397" i="17" s="1"/>
  <c r="Q397" i="18"/>
  <c r="M397" i="17" s="1"/>
  <c r="U397" s="1"/>
  <c r="G398" i="18"/>
  <c r="B398" i="17" s="1"/>
  <c r="H398" i="18"/>
  <c r="F398" i="17" s="1"/>
  <c r="I398" i="18"/>
  <c r="C398" i="17" s="1"/>
  <c r="J398" i="18"/>
  <c r="D398" i="17" s="1"/>
  <c r="K398" i="18"/>
  <c r="E398" i="17" s="1"/>
  <c r="L398" i="18"/>
  <c r="G398" i="17" s="1"/>
  <c r="AC398" s="1"/>
  <c r="M398" i="18"/>
  <c r="H398" i="17" s="1"/>
  <c r="N398" i="18"/>
  <c r="J398" i="17" s="1"/>
  <c r="O398" i="18"/>
  <c r="K398" i="17" s="1"/>
  <c r="P398" i="18"/>
  <c r="L398" i="17" s="1"/>
  <c r="Q398" i="18"/>
  <c r="M398" i="17" s="1"/>
  <c r="U398" s="1"/>
  <c r="G399" i="18"/>
  <c r="B399" i="17" s="1"/>
  <c r="H399" i="18"/>
  <c r="F399" i="17" s="1"/>
  <c r="I399" i="18"/>
  <c r="C399" i="17" s="1"/>
  <c r="J399" i="18"/>
  <c r="D399" i="17" s="1"/>
  <c r="K399" i="18"/>
  <c r="E399" i="17" s="1"/>
  <c r="L399" i="18"/>
  <c r="G399" i="17" s="1"/>
  <c r="AC399" s="1"/>
  <c r="M399" i="18"/>
  <c r="H399" i="17" s="1"/>
  <c r="N399" i="18"/>
  <c r="J399" i="17" s="1"/>
  <c r="O399" i="18"/>
  <c r="K399" i="17" s="1"/>
  <c r="P399" i="18"/>
  <c r="L399" i="17" s="1"/>
  <c r="Q399" i="18"/>
  <c r="M399" i="17" s="1"/>
  <c r="U399" s="1"/>
  <c r="G400" i="18"/>
  <c r="B400" i="17" s="1"/>
  <c r="H400" i="18"/>
  <c r="F400" i="17" s="1"/>
  <c r="I400" i="18"/>
  <c r="C400" i="17" s="1"/>
  <c r="J400" i="18"/>
  <c r="D400" i="17" s="1"/>
  <c r="K400" i="18"/>
  <c r="E400" i="17" s="1"/>
  <c r="L400" i="18"/>
  <c r="G400" i="17" s="1"/>
  <c r="AC400" s="1"/>
  <c r="M400" i="18"/>
  <c r="H400" i="17" s="1"/>
  <c r="N400" i="18"/>
  <c r="J400" i="17" s="1"/>
  <c r="O400" i="18"/>
  <c r="K400" i="17" s="1"/>
  <c r="P400" i="18"/>
  <c r="L400" i="17" s="1"/>
  <c r="Q400" i="18"/>
  <c r="M400" i="17" s="1"/>
  <c r="U400" s="1"/>
  <c r="G401" i="18"/>
  <c r="B401" i="17" s="1"/>
  <c r="H401" i="18"/>
  <c r="F401" i="17" s="1"/>
  <c r="I401" i="18"/>
  <c r="C401" i="17" s="1"/>
  <c r="J401" i="18"/>
  <c r="D401" i="17" s="1"/>
  <c r="K401" i="18"/>
  <c r="E401" i="17" s="1"/>
  <c r="L401" i="18"/>
  <c r="G401" i="17" s="1"/>
  <c r="AC401" s="1"/>
  <c r="M401" i="18"/>
  <c r="H401" i="17" s="1"/>
  <c r="N401" i="18"/>
  <c r="J401" i="17" s="1"/>
  <c r="O401" i="18"/>
  <c r="K401" i="17" s="1"/>
  <c r="P401" i="18"/>
  <c r="L401" i="17" s="1"/>
  <c r="Q401" i="18"/>
  <c r="M401" i="17" s="1"/>
  <c r="U401" s="1"/>
  <c r="G402" i="18"/>
  <c r="B402" i="17" s="1"/>
  <c r="H402" i="18"/>
  <c r="F402" i="17" s="1"/>
  <c r="I402" i="18"/>
  <c r="C402" i="17" s="1"/>
  <c r="J402" i="18"/>
  <c r="D402" i="17" s="1"/>
  <c r="K402" i="18"/>
  <c r="E402" i="17" s="1"/>
  <c r="L402" i="18"/>
  <c r="G402" i="17" s="1"/>
  <c r="AC402" s="1"/>
  <c r="M402" i="18"/>
  <c r="H402" i="17" s="1"/>
  <c r="N402" i="18"/>
  <c r="J402" i="17" s="1"/>
  <c r="O402" i="18"/>
  <c r="K402" i="17" s="1"/>
  <c r="P402" i="18"/>
  <c r="L402" i="17" s="1"/>
  <c r="Q402" i="18"/>
  <c r="M402" i="17" s="1"/>
  <c r="U402" s="1"/>
  <c r="G403" i="18"/>
  <c r="B403" i="17" s="1"/>
  <c r="H403" i="18"/>
  <c r="F403" i="17" s="1"/>
  <c r="I403" i="18"/>
  <c r="C403" i="17" s="1"/>
  <c r="J403" i="18"/>
  <c r="D403" i="17" s="1"/>
  <c r="K403" i="18"/>
  <c r="E403" i="17" s="1"/>
  <c r="L403" i="18"/>
  <c r="G403" i="17" s="1"/>
  <c r="AC403" s="1"/>
  <c r="M403" i="18"/>
  <c r="H403" i="17" s="1"/>
  <c r="N403" i="18"/>
  <c r="J403" i="17" s="1"/>
  <c r="O403" i="18"/>
  <c r="K403" i="17" s="1"/>
  <c r="P403" i="18"/>
  <c r="L403" i="17" s="1"/>
  <c r="Q403" i="18"/>
  <c r="M403" i="17" s="1"/>
  <c r="U403" s="1"/>
  <c r="G404" i="18"/>
  <c r="B404" i="17" s="1"/>
  <c r="H404" i="18"/>
  <c r="F404" i="17" s="1"/>
  <c r="I404" i="18"/>
  <c r="C404" i="17" s="1"/>
  <c r="J404" i="18"/>
  <c r="D404" i="17" s="1"/>
  <c r="K404" i="18"/>
  <c r="E404" i="17" s="1"/>
  <c r="L404" i="18"/>
  <c r="G404" i="17" s="1"/>
  <c r="AC404" s="1"/>
  <c r="M404" i="18"/>
  <c r="H404" i="17" s="1"/>
  <c r="N404" i="18"/>
  <c r="J404" i="17" s="1"/>
  <c r="O404" i="18"/>
  <c r="K404" i="17" s="1"/>
  <c r="P404" i="18"/>
  <c r="L404" i="17" s="1"/>
  <c r="Q404" i="18"/>
  <c r="M404" i="17" s="1"/>
  <c r="U404" s="1"/>
  <c r="G405" i="18"/>
  <c r="B405" i="17" s="1"/>
  <c r="H405" i="18"/>
  <c r="F405" i="17" s="1"/>
  <c r="I405" i="18"/>
  <c r="C405" i="17" s="1"/>
  <c r="J405" i="18"/>
  <c r="D405" i="17" s="1"/>
  <c r="K405" i="18"/>
  <c r="E405" i="17" s="1"/>
  <c r="L405" i="18"/>
  <c r="G405" i="17" s="1"/>
  <c r="AC405" s="1"/>
  <c r="M405" i="18"/>
  <c r="H405" i="17" s="1"/>
  <c r="N405" i="18"/>
  <c r="J405" i="17" s="1"/>
  <c r="O405" i="18"/>
  <c r="K405" i="17" s="1"/>
  <c r="P405" i="18"/>
  <c r="L405" i="17" s="1"/>
  <c r="Q405" i="18"/>
  <c r="M405" i="17" s="1"/>
  <c r="U405" s="1"/>
  <c r="G406" i="18"/>
  <c r="B406" i="17" s="1"/>
  <c r="H406" i="18"/>
  <c r="F406" i="17" s="1"/>
  <c r="I406" i="18"/>
  <c r="C406" i="17" s="1"/>
  <c r="J406" i="18"/>
  <c r="D406" i="17" s="1"/>
  <c r="K406" i="18"/>
  <c r="E406" i="17" s="1"/>
  <c r="L406" i="18"/>
  <c r="G406" i="17" s="1"/>
  <c r="AC406" s="1"/>
  <c r="M406" i="18"/>
  <c r="H406" i="17" s="1"/>
  <c r="N406" i="18"/>
  <c r="J406" i="17" s="1"/>
  <c r="O406" i="18"/>
  <c r="K406" i="17" s="1"/>
  <c r="P406" i="18"/>
  <c r="L406" i="17" s="1"/>
  <c r="Q406" i="18"/>
  <c r="M406" i="17" s="1"/>
  <c r="U406" s="1"/>
  <c r="G407" i="18"/>
  <c r="B407" i="17" s="1"/>
  <c r="H407" i="18"/>
  <c r="F407" i="17" s="1"/>
  <c r="I407" i="18"/>
  <c r="C407" i="17" s="1"/>
  <c r="J407" i="18"/>
  <c r="D407" i="17" s="1"/>
  <c r="K407" i="18"/>
  <c r="E407" i="17" s="1"/>
  <c r="L407" i="18"/>
  <c r="G407" i="17" s="1"/>
  <c r="AC407" s="1"/>
  <c r="M407" i="18"/>
  <c r="H407" i="17" s="1"/>
  <c r="N407" i="18"/>
  <c r="J407" i="17" s="1"/>
  <c r="O407" i="18"/>
  <c r="K407" i="17" s="1"/>
  <c r="P407" i="18"/>
  <c r="L407" i="17" s="1"/>
  <c r="Q407" i="18"/>
  <c r="M407" i="17" s="1"/>
  <c r="U407" s="1"/>
  <c r="G408" i="18"/>
  <c r="B408" i="17" s="1"/>
  <c r="H408" i="18"/>
  <c r="F408" i="17" s="1"/>
  <c r="I408" i="18"/>
  <c r="C408" i="17" s="1"/>
  <c r="J408" i="18"/>
  <c r="D408" i="17" s="1"/>
  <c r="K408" i="18"/>
  <c r="E408" i="17" s="1"/>
  <c r="L408" i="18"/>
  <c r="G408" i="17" s="1"/>
  <c r="AC408" s="1"/>
  <c r="M408" i="18"/>
  <c r="H408" i="17" s="1"/>
  <c r="N408" i="18"/>
  <c r="J408" i="17" s="1"/>
  <c r="O408" i="18"/>
  <c r="K408" i="17" s="1"/>
  <c r="P408" i="18"/>
  <c r="L408" i="17" s="1"/>
  <c r="Q408" i="18"/>
  <c r="M408" i="17" s="1"/>
  <c r="U408" s="1"/>
  <c r="G409" i="18"/>
  <c r="B409" i="17" s="1"/>
  <c r="H409" i="18"/>
  <c r="F409" i="17" s="1"/>
  <c r="I409" i="18"/>
  <c r="C409" i="17" s="1"/>
  <c r="J409" i="18"/>
  <c r="D409" i="17" s="1"/>
  <c r="K409" i="18"/>
  <c r="E409" i="17" s="1"/>
  <c r="L409" i="18"/>
  <c r="G409" i="17" s="1"/>
  <c r="AC409" s="1"/>
  <c r="M409" i="18"/>
  <c r="H409" i="17" s="1"/>
  <c r="N409" i="18"/>
  <c r="J409" i="17" s="1"/>
  <c r="O409" i="18"/>
  <c r="K409" i="17" s="1"/>
  <c r="P409" i="18"/>
  <c r="L409" i="17" s="1"/>
  <c r="Q409" i="18"/>
  <c r="M409" i="17" s="1"/>
  <c r="U409" s="1"/>
  <c r="G410" i="18"/>
  <c r="B410" i="17" s="1"/>
  <c r="H410" i="18"/>
  <c r="F410" i="17" s="1"/>
  <c r="I410" i="18"/>
  <c r="C410" i="17" s="1"/>
  <c r="J410" i="18"/>
  <c r="D410" i="17" s="1"/>
  <c r="K410" i="18"/>
  <c r="E410" i="17" s="1"/>
  <c r="L410" i="18"/>
  <c r="G410" i="17" s="1"/>
  <c r="AC410" s="1"/>
  <c r="M410" i="18"/>
  <c r="H410" i="17" s="1"/>
  <c r="N410" i="18"/>
  <c r="J410" i="17" s="1"/>
  <c r="O410" i="18"/>
  <c r="K410" i="17" s="1"/>
  <c r="P410" i="18"/>
  <c r="L410" i="17" s="1"/>
  <c r="Q410" i="18"/>
  <c r="M410" i="17" s="1"/>
  <c r="U410" s="1"/>
  <c r="G411" i="18"/>
  <c r="B411" i="17" s="1"/>
  <c r="H411" i="18"/>
  <c r="F411" i="17" s="1"/>
  <c r="I411" i="18"/>
  <c r="C411" i="17" s="1"/>
  <c r="J411" i="18"/>
  <c r="D411" i="17" s="1"/>
  <c r="K411" i="18"/>
  <c r="E411" i="17" s="1"/>
  <c r="L411" i="18"/>
  <c r="G411" i="17" s="1"/>
  <c r="AC411" s="1"/>
  <c r="M411" i="18"/>
  <c r="H411" i="17" s="1"/>
  <c r="N411" i="18"/>
  <c r="J411" i="17" s="1"/>
  <c r="O411" i="18"/>
  <c r="K411" i="17" s="1"/>
  <c r="P411" i="18"/>
  <c r="L411" i="17" s="1"/>
  <c r="Q411" i="18"/>
  <c r="M411" i="17" s="1"/>
  <c r="U411" s="1"/>
  <c r="G412" i="18"/>
  <c r="B412" i="17" s="1"/>
  <c r="H412" i="18"/>
  <c r="F412" i="17" s="1"/>
  <c r="I412" i="18"/>
  <c r="C412" i="17" s="1"/>
  <c r="J412" i="18"/>
  <c r="D412" i="17" s="1"/>
  <c r="K412" i="18"/>
  <c r="E412" i="17" s="1"/>
  <c r="L412" i="18"/>
  <c r="G412" i="17" s="1"/>
  <c r="AC412" s="1"/>
  <c r="M412" i="18"/>
  <c r="H412" i="17" s="1"/>
  <c r="N412" i="18"/>
  <c r="J412" i="17" s="1"/>
  <c r="O412" i="18"/>
  <c r="K412" i="17" s="1"/>
  <c r="P412" i="18"/>
  <c r="L412" i="17" s="1"/>
  <c r="Q412" i="18"/>
  <c r="M412" i="17" s="1"/>
  <c r="U412" s="1"/>
  <c r="G413" i="18"/>
  <c r="B413" i="17" s="1"/>
  <c r="H413" i="18"/>
  <c r="F413" i="17" s="1"/>
  <c r="I413" i="18"/>
  <c r="C413" i="17" s="1"/>
  <c r="J413" i="18"/>
  <c r="D413" i="17" s="1"/>
  <c r="K413" i="18"/>
  <c r="E413" i="17" s="1"/>
  <c r="L413" i="18"/>
  <c r="G413" i="17" s="1"/>
  <c r="AC413" s="1"/>
  <c r="M413" i="18"/>
  <c r="H413" i="17" s="1"/>
  <c r="N413" i="18"/>
  <c r="J413" i="17" s="1"/>
  <c r="O413" i="18"/>
  <c r="K413" i="17" s="1"/>
  <c r="P413" i="18"/>
  <c r="L413" i="17" s="1"/>
  <c r="Q413" i="18"/>
  <c r="M413" i="17" s="1"/>
  <c r="U413" s="1"/>
  <c r="G414" i="18"/>
  <c r="B414" i="17" s="1"/>
  <c r="H414" i="18"/>
  <c r="F414" i="17" s="1"/>
  <c r="I414" i="18"/>
  <c r="C414" i="17" s="1"/>
  <c r="J414" i="18"/>
  <c r="D414" i="17" s="1"/>
  <c r="K414" i="18"/>
  <c r="E414" i="17" s="1"/>
  <c r="L414" i="18"/>
  <c r="G414" i="17" s="1"/>
  <c r="AC414" s="1"/>
  <c r="M414" i="18"/>
  <c r="H414" i="17" s="1"/>
  <c r="N414" i="18"/>
  <c r="J414" i="17" s="1"/>
  <c r="O414" i="18"/>
  <c r="K414" i="17" s="1"/>
  <c r="P414" i="18"/>
  <c r="L414" i="17" s="1"/>
  <c r="Q414" i="18"/>
  <c r="M414" i="17" s="1"/>
  <c r="U414" s="1"/>
  <c r="G415" i="18"/>
  <c r="B415" i="17" s="1"/>
  <c r="H415" i="18"/>
  <c r="F415" i="17" s="1"/>
  <c r="I415" i="18"/>
  <c r="C415" i="17" s="1"/>
  <c r="J415" i="18"/>
  <c r="D415" i="17" s="1"/>
  <c r="K415" i="18"/>
  <c r="E415" i="17" s="1"/>
  <c r="L415" i="18"/>
  <c r="G415" i="17" s="1"/>
  <c r="AC415" s="1"/>
  <c r="M415" i="18"/>
  <c r="H415" i="17" s="1"/>
  <c r="N415" i="18"/>
  <c r="J415" i="17" s="1"/>
  <c r="O415" i="18"/>
  <c r="K415" i="17" s="1"/>
  <c r="P415" i="18"/>
  <c r="L415" i="17" s="1"/>
  <c r="Q415" i="18"/>
  <c r="M415" i="17" s="1"/>
  <c r="U415" s="1"/>
  <c r="G416" i="18"/>
  <c r="B416" i="17" s="1"/>
  <c r="H416" i="18"/>
  <c r="F416" i="17" s="1"/>
  <c r="I416" i="18"/>
  <c r="C416" i="17" s="1"/>
  <c r="J416" i="18"/>
  <c r="D416" i="17" s="1"/>
  <c r="K416" i="18"/>
  <c r="E416" i="17" s="1"/>
  <c r="L416" i="18"/>
  <c r="G416" i="17" s="1"/>
  <c r="AC416" s="1"/>
  <c r="M416" i="18"/>
  <c r="H416" i="17" s="1"/>
  <c r="N416" i="18"/>
  <c r="J416" i="17" s="1"/>
  <c r="O416" i="18"/>
  <c r="K416" i="17" s="1"/>
  <c r="P416" i="18"/>
  <c r="L416" i="17" s="1"/>
  <c r="Q416" i="18"/>
  <c r="M416" i="17" s="1"/>
  <c r="U416" s="1"/>
  <c r="G417" i="18"/>
  <c r="B417" i="17" s="1"/>
  <c r="H417" i="18"/>
  <c r="F417" i="17" s="1"/>
  <c r="I417" i="18"/>
  <c r="C417" i="17" s="1"/>
  <c r="J417" i="18"/>
  <c r="D417" i="17" s="1"/>
  <c r="K417" i="18"/>
  <c r="E417" i="17" s="1"/>
  <c r="L417" i="18"/>
  <c r="G417" i="17" s="1"/>
  <c r="AC417" s="1"/>
  <c r="M417" i="18"/>
  <c r="H417" i="17" s="1"/>
  <c r="N417" i="18"/>
  <c r="J417" i="17" s="1"/>
  <c r="O417" i="18"/>
  <c r="K417" i="17" s="1"/>
  <c r="P417" i="18"/>
  <c r="L417" i="17" s="1"/>
  <c r="Q417" i="18"/>
  <c r="M417" i="17" s="1"/>
  <c r="U417" s="1"/>
  <c r="G418" i="18"/>
  <c r="B418" i="17" s="1"/>
  <c r="H418" i="18"/>
  <c r="F418" i="17" s="1"/>
  <c r="I418" i="18"/>
  <c r="C418" i="17" s="1"/>
  <c r="J418" i="18"/>
  <c r="D418" i="17" s="1"/>
  <c r="K418" i="18"/>
  <c r="E418" i="17" s="1"/>
  <c r="L418" i="18"/>
  <c r="G418" i="17" s="1"/>
  <c r="AC418" s="1"/>
  <c r="M418" i="18"/>
  <c r="H418" i="17" s="1"/>
  <c r="N418" i="18"/>
  <c r="J418" i="17" s="1"/>
  <c r="O418" i="18"/>
  <c r="K418" i="17" s="1"/>
  <c r="P418" i="18"/>
  <c r="L418" i="17" s="1"/>
  <c r="Q418" i="18"/>
  <c r="M418" i="17" s="1"/>
  <c r="U418" s="1"/>
  <c r="G419" i="18"/>
  <c r="B419" i="17" s="1"/>
  <c r="H419" i="18"/>
  <c r="F419" i="17" s="1"/>
  <c r="I419" i="18"/>
  <c r="C419" i="17" s="1"/>
  <c r="J419" i="18"/>
  <c r="D419" i="17" s="1"/>
  <c r="K419" i="18"/>
  <c r="E419" i="17" s="1"/>
  <c r="L419" i="18"/>
  <c r="G419" i="17" s="1"/>
  <c r="AC419" s="1"/>
  <c r="M419" i="18"/>
  <c r="H419" i="17" s="1"/>
  <c r="N419" i="18"/>
  <c r="J419" i="17" s="1"/>
  <c r="O419" i="18"/>
  <c r="K419" i="17" s="1"/>
  <c r="P419" i="18"/>
  <c r="L419" i="17" s="1"/>
  <c r="Q419" i="18"/>
  <c r="M419" i="17" s="1"/>
  <c r="U419" s="1"/>
  <c r="G420" i="18"/>
  <c r="B420" i="17" s="1"/>
  <c r="H420" i="18"/>
  <c r="F420" i="17" s="1"/>
  <c r="I420" i="18"/>
  <c r="C420" i="17" s="1"/>
  <c r="J420" i="18"/>
  <c r="D420" i="17" s="1"/>
  <c r="K420" i="18"/>
  <c r="E420" i="17" s="1"/>
  <c r="L420" i="18"/>
  <c r="G420" i="17" s="1"/>
  <c r="AC420" s="1"/>
  <c r="M420" i="18"/>
  <c r="H420" i="17" s="1"/>
  <c r="N420" i="18"/>
  <c r="J420" i="17" s="1"/>
  <c r="O420" i="18"/>
  <c r="K420" i="17" s="1"/>
  <c r="P420" i="18"/>
  <c r="L420" i="17" s="1"/>
  <c r="Q420" i="18"/>
  <c r="M420" i="17" s="1"/>
  <c r="U420" s="1"/>
  <c r="G421" i="18"/>
  <c r="B421" i="17" s="1"/>
  <c r="H421" i="18"/>
  <c r="F421" i="17" s="1"/>
  <c r="I421" i="18"/>
  <c r="C421" i="17" s="1"/>
  <c r="J421" i="18"/>
  <c r="D421" i="17" s="1"/>
  <c r="K421" i="18"/>
  <c r="E421" i="17" s="1"/>
  <c r="L421" i="18"/>
  <c r="G421" i="17" s="1"/>
  <c r="AC421" s="1"/>
  <c r="M421" i="18"/>
  <c r="H421" i="17" s="1"/>
  <c r="N421" i="18"/>
  <c r="J421" i="17" s="1"/>
  <c r="O421" i="18"/>
  <c r="K421" i="17" s="1"/>
  <c r="P421" i="18"/>
  <c r="L421" i="17" s="1"/>
  <c r="Q421" i="18"/>
  <c r="M421" i="17" s="1"/>
  <c r="U421" s="1"/>
  <c r="G422" i="18"/>
  <c r="B422" i="17" s="1"/>
  <c r="H422" i="18"/>
  <c r="F422" i="17" s="1"/>
  <c r="I422" i="18"/>
  <c r="C422" i="17" s="1"/>
  <c r="J422" i="18"/>
  <c r="D422" i="17" s="1"/>
  <c r="K422" i="18"/>
  <c r="E422" i="17" s="1"/>
  <c r="L422" i="18"/>
  <c r="G422" i="17" s="1"/>
  <c r="AC422" s="1"/>
  <c r="M422" i="18"/>
  <c r="H422" i="17" s="1"/>
  <c r="N422" i="18"/>
  <c r="J422" i="17" s="1"/>
  <c r="O422" i="18"/>
  <c r="K422" i="17" s="1"/>
  <c r="P422" i="18"/>
  <c r="L422" i="17" s="1"/>
  <c r="Q422" i="18"/>
  <c r="M422" i="17" s="1"/>
  <c r="U422" s="1"/>
  <c r="G423" i="18"/>
  <c r="B423" i="17" s="1"/>
  <c r="H423" i="18"/>
  <c r="F423" i="17" s="1"/>
  <c r="I423" i="18"/>
  <c r="C423" i="17" s="1"/>
  <c r="J423" i="18"/>
  <c r="D423" i="17" s="1"/>
  <c r="K423" i="18"/>
  <c r="E423" i="17" s="1"/>
  <c r="L423" i="18"/>
  <c r="G423" i="17" s="1"/>
  <c r="AC423" s="1"/>
  <c r="M423" i="18"/>
  <c r="H423" i="17" s="1"/>
  <c r="N423" i="18"/>
  <c r="J423" i="17" s="1"/>
  <c r="O423" i="18"/>
  <c r="K423" i="17" s="1"/>
  <c r="P423" i="18"/>
  <c r="L423" i="17" s="1"/>
  <c r="Q423" i="18"/>
  <c r="M423" i="17" s="1"/>
  <c r="U423" s="1"/>
  <c r="G424" i="18"/>
  <c r="B424" i="17" s="1"/>
  <c r="H424" i="18"/>
  <c r="F424" i="17" s="1"/>
  <c r="I424" i="18"/>
  <c r="C424" i="17" s="1"/>
  <c r="J424" i="18"/>
  <c r="D424" i="17" s="1"/>
  <c r="K424" i="18"/>
  <c r="E424" i="17" s="1"/>
  <c r="L424" i="18"/>
  <c r="G424" i="17" s="1"/>
  <c r="AC424" s="1"/>
  <c r="M424" i="18"/>
  <c r="H424" i="17" s="1"/>
  <c r="N424" i="18"/>
  <c r="J424" i="17" s="1"/>
  <c r="O424" i="18"/>
  <c r="K424" i="17" s="1"/>
  <c r="P424" i="18"/>
  <c r="L424" i="17" s="1"/>
  <c r="Q424" i="18"/>
  <c r="M424" i="17" s="1"/>
  <c r="U424" s="1"/>
  <c r="G425" i="18"/>
  <c r="B425" i="17" s="1"/>
  <c r="H425" i="18"/>
  <c r="F425" i="17" s="1"/>
  <c r="I425" i="18"/>
  <c r="C425" i="17" s="1"/>
  <c r="J425" i="18"/>
  <c r="D425" i="17" s="1"/>
  <c r="K425" i="18"/>
  <c r="E425" i="17" s="1"/>
  <c r="L425" i="18"/>
  <c r="G425" i="17" s="1"/>
  <c r="AC425" s="1"/>
  <c r="M425" i="18"/>
  <c r="H425" i="17" s="1"/>
  <c r="N425" i="18"/>
  <c r="J425" i="17" s="1"/>
  <c r="O425" i="18"/>
  <c r="K425" i="17" s="1"/>
  <c r="P425" i="18"/>
  <c r="L425" i="17" s="1"/>
  <c r="Q425" i="18"/>
  <c r="M425" i="17" s="1"/>
  <c r="U425" s="1"/>
  <c r="G426" i="18"/>
  <c r="B426" i="17" s="1"/>
  <c r="H426" i="18"/>
  <c r="F426" i="17" s="1"/>
  <c r="I426" i="18"/>
  <c r="C426" i="17" s="1"/>
  <c r="J426" i="18"/>
  <c r="D426" i="17" s="1"/>
  <c r="K426" i="18"/>
  <c r="E426" i="17" s="1"/>
  <c r="L426" i="18"/>
  <c r="G426" i="17" s="1"/>
  <c r="AC426" s="1"/>
  <c r="M426" i="18"/>
  <c r="H426" i="17" s="1"/>
  <c r="N426" i="18"/>
  <c r="J426" i="17" s="1"/>
  <c r="O426" i="18"/>
  <c r="K426" i="17" s="1"/>
  <c r="P426" i="18"/>
  <c r="L426" i="17" s="1"/>
  <c r="Q426" i="18"/>
  <c r="M426" i="17" s="1"/>
  <c r="U426" s="1"/>
  <c r="G427" i="18"/>
  <c r="B427" i="17" s="1"/>
  <c r="H427" i="18"/>
  <c r="F427" i="17" s="1"/>
  <c r="I427" i="18"/>
  <c r="C427" i="17" s="1"/>
  <c r="J427" i="18"/>
  <c r="D427" i="17" s="1"/>
  <c r="K427" i="18"/>
  <c r="E427" i="17" s="1"/>
  <c r="L427" i="18"/>
  <c r="G427" i="17" s="1"/>
  <c r="AC427" s="1"/>
  <c r="M427" i="18"/>
  <c r="H427" i="17" s="1"/>
  <c r="N427" i="18"/>
  <c r="J427" i="17" s="1"/>
  <c r="O427" i="18"/>
  <c r="K427" i="17" s="1"/>
  <c r="P427" i="18"/>
  <c r="L427" i="17" s="1"/>
  <c r="Q427" i="18"/>
  <c r="M427" i="17" s="1"/>
  <c r="U427" s="1"/>
  <c r="G428" i="18"/>
  <c r="B428" i="17" s="1"/>
  <c r="H428" i="18"/>
  <c r="F428" i="17" s="1"/>
  <c r="I428" i="18"/>
  <c r="C428" i="17" s="1"/>
  <c r="J428" i="18"/>
  <c r="D428" i="17" s="1"/>
  <c r="K428" i="18"/>
  <c r="E428" i="17" s="1"/>
  <c r="L428" i="18"/>
  <c r="G428" i="17" s="1"/>
  <c r="AC428" s="1"/>
  <c r="M428" i="18"/>
  <c r="H428" i="17" s="1"/>
  <c r="N428" i="18"/>
  <c r="J428" i="17" s="1"/>
  <c r="O428" i="18"/>
  <c r="K428" i="17" s="1"/>
  <c r="P428" i="18"/>
  <c r="L428" i="17" s="1"/>
  <c r="Q428" i="18"/>
  <c r="M428" i="17" s="1"/>
  <c r="U428" s="1"/>
  <c r="G429" i="18"/>
  <c r="B429" i="17" s="1"/>
  <c r="H429" i="18"/>
  <c r="F429" i="17" s="1"/>
  <c r="I429" i="18"/>
  <c r="C429" i="17" s="1"/>
  <c r="J429" i="18"/>
  <c r="D429" i="17" s="1"/>
  <c r="K429" i="18"/>
  <c r="E429" i="17" s="1"/>
  <c r="L429" i="18"/>
  <c r="G429" i="17" s="1"/>
  <c r="AC429" s="1"/>
  <c r="M429" i="18"/>
  <c r="H429" i="17" s="1"/>
  <c r="N429" i="18"/>
  <c r="J429" i="17" s="1"/>
  <c r="O429" i="18"/>
  <c r="K429" i="17" s="1"/>
  <c r="P429" i="18"/>
  <c r="L429" i="17" s="1"/>
  <c r="Q429" i="18"/>
  <c r="M429" i="17" s="1"/>
  <c r="U429" s="1"/>
  <c r="G430" i="18"/>
  <c r="B430" i="17" s="1"/>
  <c r="H430" i="18"/>
  <c r="F430" i="17" s="1"/>
  <c r="I430" i="18"/>
  <c r="C430" i="17" s="1"/>
  <c r="J430" i="18"/>
  <c r="D430" i="17" s="1"/>
  <c r="K430" i="18"/>
  <c r="E430" i="17" s="1"/>
  <c r="L430" i="18"/>
  <c r="G430" i="17" s="1"/>
  <c r="AC430" s="1"/>
  <c r="M430" i="18"/>
  <c r="H430" i="17" s="1"/>
  <c r="N430" i="18"/>
  <c r="J430" i="17" s="1"/>
  <c r="O430" i="18"/>
  <c r="K430" i="17" s="1"/>
  <c r="P430" i="18"/>
  <c r="L430" i="17" s="1"/>
  <c r="Q430" i="18"/>
  <c r="M430" i="17" s="1"/>
  <c r="U430" s="1"/>
  <c r="G431" i="18"/>
  <c r="B431" i="17" s="1"/>
  <c r="H431" i="18"/>
  <c r="F431" i="17" s="1"/>
  <c r="I431" i="18"/>
  <c r="C431" i="17" s="1"/>
  <c r="J431" i="18"/>
  <c r="D431" i="17" s="1"/>
  <c r="K431" i="18"/>
  <c r="E431" i="17" s="1"/>
  <c r="L431" i="18"/>
  <c r="G431" i="17" s="1"/>
  <c r="AC431" s="1"/>
  <c r="M431" i="18"/>
  <c r="H431" i="17" s="1"/>
  <c r="N431" i="18"/>
  <c r="J431" i="17" s="1"/>
  <c r="O431" i="18"/>
  <c r="K431" i="17" s="1"/>
  <c r="P431" i="18"/>
  <c r="L431" i="17" s="1"/>
  <c r="Q431" i="18"/>
  <c r="M431" i="17" s="1"/>
  <c r="U431" s="1"/>
  <c r="G432" i="18"/>
  <c r="B432" i="17" s="1"/>
  <c r="H432" i="18"/>
  <c r="F432" i="17" s="1"/>
  <c r="I432" i="18"/>
  <c r="C432" i="17" s="1"/>
  <c r="J432" i="18"/>
  <c r="D432" i="17" s="1"/>
  <c r="K432" i="18"/>
  <c r="E432" i="17" s="1"/>
  <c r="L432" i="18"/>
  <c r="G432" i="17" s="1"/>
  <c r="AC432" s="1"/>
  <c r="M432" i="18"/>
  <c r="H432" i="17" s="1"/>
  <c r="N432" i="18"/>
  <c r="J432" i="17" s="1"/>
  <c r="O432" i="18"/>
  <c r="K432" i="17" s="1"/>
  <c r="P432" i="18"/>
  <c r="L432" i="17" s="1"/>
  <c r="Q432" i="18"/>
  <c r="M432" i="17" s="1"/>
  <c r="U432" s="1"/>
  <c r="G433" i="18"/>
  <c r="B433" i="17" s="1"/>
  <c r="H433" i="18"/>
  <c r="F433" i="17" s="1"/>
  <c r="I433" i="18"/>
  <c r="C433" i="17" s="1"/>
  <c r="J433" i="18"/>
  <c r="D433" i="17" s="1"/>
  <c r="K433" i="18"/>
  <c r="E433" i="17" s="1"/>
  <c r="L433" i="18"/>
  <c r="G433" i="17" s="1"/>
  <c r="AC433" s="1"/>
  <c r="M433" i="18"/>
  <c r="H433" i="17" s="1"/>
  <c r="N433" i="18"/>
  <c r="J433" i="17" s="1"/>
  <c r="O433" i="18"/>
  <c r="K433" i="17" s="1"/>
  <c r="P433" i="18"/>
  <c r="L433" i="17" s="1"/>
  <c r="Q433" i="18"/>
  <c r="M433" i="17" s="1"/>
  <c r="U433" s="1"/>
  <c r="G434" i="18"/>
  <c r="B434" i="17" s="1"/>
  <c r="H434" i="18"/>
  <c r="F434" i="17" s="1"/>
  <c r="I434" i="18"/>
  <c r="C434" i="17" s="1"/>
  <c r="J434" i="18"/>
  <c r="D434" i="17" s="1"/>
  <c r="K434" i="18"/>
  <c r="E434" i="17" s="1"/>
  <c r="L434" i="18"/>
  <c r="G434" i="17" s="1"/>
  <c r="AC434" s="1"/>
  <c r="M434" i="18"/>
  <c r="H434" i="17" s="1"/>
  <c r="N434" i="18"/>
  <c r="J434" i="17" s="1"/>
  <c r="O434" i="18"/>
  <c r="K434" i="17" s="1"/>
  <c r="P434" i="18"/>
  <c r="L434" i="17" s="1"/>
  <c r="Q434" i="18"/>
  <c r="M434" i="17" s="1"/>
  <c r="U434" s="1"/>
  <c r="G435" i="18"/>
  <c r="B435" i="17" s="1"/>
  <c r="H435" i="18"/>
  <c r="F435" i="17" s="1"/>
  <c r="I435" i="18"/>
  <c r="C435" i="17" s="1"/>
  <c r="J435" i="18"/>
  <c r="D435" i="17" s="1"/>
  <c r="K435" i="18"/>
  <c r="E435" i="17" s="1"/>
  <c r="L435" i="18"/>
  <c r="G435" i="17" s="1"/>
  <c r="AC435" s="1"/>
  <c r="M435" i="18"/>
  <c r="H435" i="17" s="1"/>
  <c r="N435" i="18"/>
  <c r="J435" i="17" s="1"/>
  <c r="O435" i="18"/>
  <c r="K435" i="17" s="1"/>
  <c r="P435" i="18"/>
  <c r="L435" i="17" s="1"/>
  <c r="Q435" i="18"/>
  <c r="M435" i="17" s="1"/>
  <c r="U435" s="1"/>
  <c r="G436" i="18"/>
  <c r="B436" i="17" s="1"/>
  <c r="H436" i="18"/>
  <c r="F436" i="17" s="1"/>
  <c r="I436" i="18"/>
  <c r="C436" i="17" s="1"/>
  <c r="J436" i="18"/>
  <c r="D436" i="17" s="1"/>
  <c r="K436" i="18"/>
  <c r="E436" i="17" s="1"/>
  <c r="L436" i="18"/>
  <c r="G436" i="17" s="1"/>
  <c r="AC436" s="1"/>
  <c r="M436" i="18"/>
  <c r="H436" i="17" s="1"/>
  <c r="N436" i="18"/>
  <c r="J436" i="17" s="1"/>
  <c r="O436" i="18"/>
  <c r="K436" i="17" s="1"/>
  <c r="P436" i="18"/>
  <c r="L436" i="17" s="1"/>
  <c r="Q436" i="18"/>
  <c r="M436" i="17" s="1"/>
  <c r="U436" s="1"/>
  <c r="G437" i="18"/>
  <c r="B437" i="17" s="1"/>
  <c r="H437" i="18"/>
  <c r="F437" i="17" s="1"/>
  <c r="I437" i="18"/>
  <c r="C437" i="17" s="1"/>
  <c r="J437" i="18"/>
  <c r="D437" i="17" s="1"/>
  <c r="K437" i="18"/>
  <c r="E437" i="17" s="1"/>
  <c r="L437" i="18"/>
  <c r="G437" i="17" s="1"/>
  <c r="AC437" s="1"/>
  <c r="M437" i="18"/>
  <c r="H437" i="17" s="1"/>
  <c r="N437" i="18"/>
  <c r="J437" i="17" s="1"/>
  <c r="O437" i="18"/>
  <c r="K437" i="17" s="1"/>
  <c r="P437" i="18"/>
  <c r="L437" i="17" s="1"/>
  <c r="Q437" i="18"/>
  <c r="M437" i="17" s="1"/>
  <c r="U437" s="1"/>
  <c r="G438" i="18"/>
  <c r="B438" i="17" s="1"/>
  <c r="H438" i="18"/>
  <c r="F438" i="17" s="1"/>
  <c r="I438" i="18"/>
  <c r="C438" i="17" s="1"/>
  <c r="J438" i="18"/>
  <c r="D438" i="17" s="1"/>
  <c r="K438" i="18"/>
  <c r="E438" i="17" s="1"/>
  <c r="L438" i="18"/>
  <c r="G438" i="17" s="1"/>
  <c r="AC438" s="1"/>
  <c r="M438" i="18"/>
  <c r="H438" i="17" s="1"/>
  <c r="N438" i="18"/>
  <c r="J438" i="17" s="1"/>
  <c r="O438" i="18"/>
  <c r="K438" i="17" s="1"/>
  <c r="P438" i="18"/>
  <c r="L438" i="17" s="1"/>
  <c r="Q438" i="18"/>
  <c r="M438" i="17" s="1"/>
  <c r="U438" s="1"/>
  <c r="G439" i="18"/>
  <c r="B439" i="17" s="1"/>
  <c r="H439" i="18"/>
  <c r="F439" i="17" s="1"/>
  <c r="I439" i="18"/>
  <c r="C439" i="17" s="1"/>
  <c r="J439" i="18"/>
  <c r="D439" i="17" s="1"/>
  <c r="K439" i="18"/>
  <c r="E439" i="17" s="1"/>
  <c r="L439" i="18"/>
  <c r="G439" i="17" s="1"/>
  <c r="AC439" s="1"/>
  <c r="M439" i="18"/>
  <c r="H439" i="17" s="1"/>
  <c r="N439" i="18"/>
  <c r="J439" i="17" s="1"/>
  <c r="O439" i="18"/>
  <c r="K439" i="17" s="1"/>
  <c r="P439" i="18"/>
  <c r="L439" i="17" s="1"/>
  <c r="Q439" i="18"/>
  <c r="M439" i="17" s="1"/>
  <c r="U439" s="1"/>
  <c r="G440" i="18"/>
  <c r="B440" i="17" s="1"/>
  <c r="H440" i="18"/>
  <c r="F440" i="17" s="1"/>
  <c r="I440" i="18"/>
  <c r="C440" i="17" s="1"/>
  <c r="J440" i="18"/>
  <c r="D440" i="17" s="1"/>
  <c r="K440" i="18"/>
  <c r="E440" i="17" s="1"/>
  <c r="L440" i="18"/>
  <c r="G440" i="17" s="1"/>
  <c r="AC440" s="1"/>
  <c r="M440" i="18"/>
  <c r="H440" i="17" s="1"/>
  <c r="N440" i="18"/>
  <c r="J440" i="17" s="1"/>
  <c r="O440" i="18"/>
  <c r="K440" i="17" s="1"/>
  <c r="P440" i="18"/>
  <c r="L440" i="17" s="1"/>
  <c r="Q440" i="18"/>
  <c r="M440" i="17" s="1"/>
  <c r="U440" s="1"/>
  <c r="G441" i="18"/>
  <c r="B441" i="17" s="1"/>
  <c r="H441" i="18"/>
  <c r="F441" i="17" s="1"/>
  <c r="I441" i="18"/>
  <c r="C441" i="17" s="1"/>
  <c r="J441" i="18"/>
  <c r="D441" i="17" s="1"/>
  <c r="K441" i="18"/>
  <c r="E441" i="17" s="1"/>
  <c r="L441" i="18"/>
  <c r="G441" i="17" s="1"/>
  <c r="AC441" s="1"/>
  <c r="M441" i="18"/>
  <c r="H441" i="17" s="1"/>
  <c r="N441" i="18"/>
  <c r="J441" i="17" s="1"/>
  <c r="O441" i="18"/>
  <c r="K441" i="17" s="1"/>
  <c r="P441" i="18"/>
  <c r="L441" i="17" s="1"/>
  <c r="Q441" i="18"/>
  <c r="M441" i="17" s="1"/>
  <c r="U441" s="1"/>
  <c r="G442" i="18"/>
  <c r="B442" i="17" s="1"/>
  <c r="H442" i="18"/>
  <c r="F442" i="17" s="1"/>
  <c r="I442" i="18"/>
  <c r="C442" i="17" s="1"/>
  <c r="J442" i="18"/>
  <c r="D442" i="17" s="1"/>
  <c r="K442" i="18"/>
  <c r="E442" i="17" s="1"/>
  <c r="L442" i="18"/>
  <c r="G442" i="17" s="1"/>
  <c r="AC442" s="1"/>
  <c r="M442" i="18"/>
  <c r="H442" i="17" s="1"/>
  <c r="N442" i="18"/>
  <c r="J442" i="17" s="1"/>
  <c r="O442" i="18"/>
  <c r="K442" i="17" s="1"/>
  <c r="P442" i="18"/>
  <c r="L442" i="17" s="1"/>
  <c r="Q442" i="18"/>
  <c r="M442" i="17" s="1"/>
  <c r="U442" s="1"/>
  <c r="G443" i="18"/>
  <c r="B443" i="17" s="1"/>
  <c r="H443" i="18"/>
  <c r="F443" i="17" s="1"/>
  <c r="I443" i="18"/>
  <c r="C443" i="17" s="1"/>
  <c r="J443" i="18"/>
  <c r="D443" i="17" s="1"/>
  <c r="K443" i="18"/>
  <c r="E443" i="17" s="1"/>
  <c r="L443" i="18"/>
  <c r="G443" i="17" s="1"/>
  <c r="AC443" s="1"/>
  <c r="M443" i="18"/>
  <c r="H443" i="17" s="1"/>
  <c r="N443" i="18"/>
  <c r="J443" i="17" s="1"/>
  <c r="O443" i="18"/>
  <c r="K443" i="17" s="1"/>
  <c r="P443" i="18"/>
  <c r="L443" i="17" s="1"/>
  <c r="Q443" i="18"/>
  <c r="M443" i="17" s="1"/>
  <c r="U443" s="1"/>
  <c r="G444" i="18"/>
  <c r="B444" i="17" s="1"/>
  <c r="H444" i="18"/>
  <c r="F444" i="17" s="1"/>
  <c r="I444" i="18"/>
  <c r="C444" i="17" s="1"/>
  <c r="J444" i="18"/>
  <c r="D444" i="17" s="1"/>
  <c r="K444" i="18"/>
  <c r="E444" i="17" s="1"/>
  <c r="L444" i="18"/>
  <c r="G444" i="17" s="1"/>
  <c r="AC444" s="1"/>
  <c r="M444" i="18"/>
  <c r="H444" i="17" s="1"/>
  <c r="N444" i="18"/>
  <c r="J444" i="17" s="1"/>
  <c r="O444" i="18"/>
  <c r="K444" i="17" s="1"/>
  <c r="P444" i="18"/>
  <c r="L444" i="17" s="1"/>
  <c r="Q444" i="18"/>
  <c r="M444" i="17" s="1"/>
  <c r="U444" s="1"/>
  <c r="G445" i="18"/>
  <c r="B445" i="17" s="1"/>
  <c r="H445" i="18"/>
  <c r="F445" i="17" s="1"/>
  <c r="I445" i="18"/>
  <c r="C445" i="17" s="1"/>
  <c r="J445" i="18"/>
  <c r="D445" i="17" s="1"/>
  <c r="K445" i="18"/>
  <c r="E445" i="17" s="1"/>
  <c r="L445" i="18"/>
  <c r="G445" i="17" s="1"/>
  <c r="AC445" s="1"/>
  <c r="M445" i="18"/>
  <c r="H445" i="17" s="1"/>
  <c r="N445" i="18"/>
  <c r="J445" i="17" s="1"/>
  <c r="O445" i="18"/>
  <c r="K445" i="17" s="1"/>
  <c r="P445" i="18"/>
  <c r="L445" i="17" s="1"/>
  <c r="Q445" i="18"/>
  <c r="M445" i="17" s="1"/>
  <c r="U445" s="1"/>
  <c r="G446" i="18"/>
  <c r="B446" i="17" s="1"/>
  <c r="H446" i="18"/>
  <c r="F446" i="17" s="1"/>
  <c r="I446" i="18"/>
  <c r="C446" i="17" s="1"/>
  <c r="J446" i="18"/>
  <c r="D446" i="17" s="1"/>
  <c r="K446" i="18"/>
  <c r="E446" i="17" s="1"/>
  <c r="L446" i="18"/>
  <c r="G446" i="17" s="1"/>
  <c r="AC446" s="1"/>
  <c r="M446" i="18"/>
  <c r="H446" i="17" s="1"/>
  <c r="N446" i="18"/>
  <c r="J446" i="17" s="1"/>
  <c r="O446" i="18"/>
  <c r="K446" i="17" s="1"/>
  <c r="P446" i="18"/>
  <c r="L446" i="17" s="1"/>
  <c r="Q446" i="18"/>
  <c r="M446" i="17" s="1"/>
  <c r="U446" s="1"/>
  <c r="G447" i="18"/>
  <c r="B447" i="17" s="1"/>
  <c r="H447" i="18"/>
  <c r="F447" i="17" s="1"/>
  <c r="I447" i="18"/>
  <c r="C447" i="17" s="1"/>
  <c r="J447" i="18"/>
  <c r="D447" i="17" s="1"/>
  <c r="K447" i="18"/>
  <c r="E447" i="17" s="1"/>
  <c r="L447" i="18"/>
  <c r="G447" i="17" s="1"/>
  <c r="AC447" s="1"/>
  <c r="M447" i="18"/>
  <c r="H447" i="17" s="1"/>
  <c r="N447" i="18"/>
  <c r="J447" i="17" s="1"/>
  <c r="O447" i="18"/>
  <c r="K447" i="17" s="1"/>
  <c r="P447" i="18"/>
  <c r="L447" i="17" s="1"/>
  <c r="Q447" i="18"/>
  <c r="M447" i="17" s="1"/>
  <c r="U447" s="1"/>
  <c r="G448" i="18"/>
  <c r="B448" i="17" s="1"/>
  <c r="H448" i="18"/>
  <c r="F448" i="17" s="1"/>
  <c r="I448" i="18"/>
  <c r="C448" i="17" s="1"/>
  <c r="J448" i="18"/>
  <c r="D448" i="17" s="1"/>
  <c r="K448" i="18"/>
  <c r="E448" i="17" s="1"/>
  <c r="L448" i="18"/>
  <c r="G448" i="17" s="1"/>
  <c r="AC448" s="1"/>
  <c r="M448" i="18"/>
  <c r="H448" i="17" s="1"/>
  <c r="N448" i="18"/>
  <c r="J448" i="17" s="1"/>
  <c r="O448" i="18"/>
  <c r="K448" i="17" s="1"/>
  <c r="P448" i="18"/>
  <c r="L448" i="17" s="1"/>
  <c r="Q448" i="18"/>
  <c r="M448" i="17" s="1"/>
  <c r="U448" s="1"/>
  <c r="G449" i="18"/>
  <c r="B449" i="17" s="1"/>
  <c r="H449" i="18"/>
  <c r="F449" i="17" s="1"/>
  <c r="I449" i="18"/>
  <c r="C449" i="17" s="1"/>
  <c r="J449" i="18"/>
  <c r="D449" i="17" s="1"/>
  <c r="K449" i="18"/>
  <c r="E449" i="17" s="1"/>
  <c r="L449" i="18"/>
  <c r="G449" i="17" s="1"/>
  <c r="AC449" s="1"/>
  <c r="M449" i="18"/>
  <c r="H449" i="17" s="1"/>
  <c r="N449" i="18"/>
  <c r="J449" i="17" s="1"/>
  <c r="O449" i="18"/>
  <c r="K449" i="17" s="1"/>
  <c r="P449" i="18"/>
  <c r="L449" i="17" s="1"/>
  <c r="Q449" i="18"/>
  <c r="M449" i="17" s="1"/>
  <c r="U449" s="1"/>
  <c r="G450" i="18"/>
  <c r="B450" i="17" s="1"/>
  <c r="H450" i="18"/>
  <c r="F450" i="17" s="1"/>
  <c r="I450" i="18"/>
  <c r="C450" i="17" s="1"/>
  <c r="J450" i="18"/>
  <c r="D450" i="17" s="1"/>
  <c r="K450" i="18"/>
  <c r="E450" i="17" s="1"/>
  <c r="L450" i="18"/>
  <c r="G450" i="17" s="1"/>
  <c r="AC450" s="1"/>
  <c r="M450" i="18"/>
  <c r="H450" i="17" s="1"/>
  <c r="N450" i="18"/>
  <c r="J450" i="17" s="1"/>
  <c r="O450" i="18"/>
  <c r="K450" i="17" s="1"/>
  <c r="P450" i="18"/>
  <c r="L450" i="17" s="1"/>
  <c r="Q450" i="18"/>
  <c r="M450" i="17" s="1"/>
  <c r="U450" s="1"/>
  <c r="G451" i="18"/>
  <c r="B451" i="17" s="1"/>
  <c r="H451" i="18"/>
  <c r="F451" i="17" s="1"/>
  <c r="I451" i="18"/>
  <c r="C451" i="17" s="1"/>
  <c r="J451" i="18"/>
  <c r="D451" i="17" s="1"/>
  <c r="K451" i="18"/>
  <c r="E451" i="17" s="1"/>
  <c r="L451" i="18"/>
  <c r="G451" i="17" s="1"/>
  <c r="AC451" s="1"/>
  <c r="M451" i="18"/>
  <c r="H451" i="17" s="1"/>
  <c r="N451" i="18"/>
  <c r="J451" i="17" s="1"/>
  <c r="O451" i="18"/>
  <c r="K451" i="17" s="1"/>
  <c r="P451" i="18"/>
  <c r="L451" i="17" s="1"/>
  <c r="Q451" i="18"/>
  <c r="M451" i="17" s="1"/>
  <c r="U451" s="1"/>
  <c r="G452" i="18"/>
  <c r="B452" i="17" s="1"/>
  <c r="H452" i="18"/>
  <c r="F452" i="17" s="1"/>
  <c r="I452" i="18"/>
  <c r="C452" i="17" s="1"/>
  <c r="J452" i="18"/>
  <c r="D452" i="17" s="1"/>
  <c r="K452" i="18"/>
  <c r="E452" i="17" s="1"/>
  <c r="L452" i="18"/>
  <c r="G452" i="17" s="1"/>
  <c r="AC452" s="1"/>
  <c r="M452" i="18"/>
  <c r="H452" i="17" s="1"/>
  <c r="N452" i="18"/>
  <c r="J452" i="17" s="1"/>
  <c r="O452" i="18"/>
  <c r="K452" i="17" s="1"/>
  <c r="P452" i="18"/>
  <c r="L452" i="17" s="1"/>
  <c r="Q452" i="18"/>
  <c r="M452" i="17" s="1"/>
  <c r="U452" s="1"/>
  <c r="G453" i="18"/>
  <c r="B453" i="17" s="1"/>
  <c r="H453" i="18"/>
  <c r="F453" i="17" s="1"/>
  <c r="I453" i="18"/>
  <c r="C453" i="17" s="1"/>
  <c r="J453" i="18"/>
  <c r="D453" i="17" s="1"/>
  <c r="K453" i="18"/>
  <c r="E453" i="17" s="1"/>
  <c r="L453" i="18"/>
  <c r="G453" i="17" s="1"/>
  <c r="AC453" s="1"/>
  <c r="M453" i="18"/>
  <c r="H453" i="17" s="1"/>
  <c r="N453" i="18"/>
  <c r="J453" i="17" s="1"/>
  <c r="O453" i="18"/>
  <c r="K453" i="17" s="1"/>
  <c r="P453" i="18"/>
  <c r="L453" i="17" s="1"/>
  <c r="Q453" i="18"/>
  <c r="M453" i="17" s="1"/>
  <c r="U453" s="1"/>
  <c r="G454" i="18"/>
  <c r="B454" i="17" s="1"/>
  <c r="H454" i="18"/>
  <c r="F454" i="17" s="1"/>
  <c r="I454" i="18"/>
  <c r="C454" i="17" s="1"/>
  <c r="J454" i="18"/>
  <c r="D454" i="17" s="1"/>
  <c r="K454" i="18"/>
  <c r="E454" i="17" s="1"/>
  <c r="L454" i="18"/>
  <c r="G454" i="17" s="1"/>
  <c r="AC454" s="1"/>
  <c r="M454" i="18"/>
  <c r="H454" i="17" s="1"/>
  <c r="N454" i="18"/>
  <c r="J454" i="17" s="1"/>
  <c r="O454" i="18"/>
  <c r="K454" i="17" s="1"/>
  <c r="P454" i="18"/>
  <c r="L454" i="17" s="1"/>
  <c r="Q454" i="18"/>
  <c r="M454" i="17" s="1"/>
  <c r="U454" s="1"/>
  <c r="G455" i="18"/>
  <c r="B455" i="17" s="1"/>
  <c r="H455" i="18"/>
  <c r="F455" i="17" s="1"/>
  <c r="I455" i="18"/>
  <c r="C455" i="17" s="1"/>
  <c r="J455" i="18"/>
  <c r="D455" i="17" s="1"/>
  <c r="K455" i="18"/>
  <c r="E455" i="17" s="1"/>
  <c r="L455" i="18"/>
  <c r="G455" i="17" s="1"/>
  <c r="AC455" s="1"/>
  <c r="M455" i="18"/>
  <c r="H455" i="17" s="1"/>
  <c r="N455" i="18"/>
  <c r="J455" i="17" s="1"/>
  <c r="O455" i="18"/>
  <c r="K455" i="17" s="1"/>
  <c r="P455" i="18"/>
  <c r="L455" i="17" s="1"/>
  <c r="Q455" i="18"/>
  <c r="M455" i="17" s="1"/>
  <c r="U455" s="1"/>
  <c r="G456" i="18"/>
  <c r="B456" i="17" s="1"/>
  <c r="H456" i="18"/>
  <c r="F456" i="17" s="1"/>
  <c r="I456" i="18"/>
  <c r="C456" i="17" s="1"/>
  <c r="J456" i="18"/>
  <c r="D456" i="17" s="1"/>
  <c r="K456" i="18"/>
  <c r="E456" i="17" s="1"/>
  <c r="L456" i="18"/>
  <c r="G456" i="17" s="1"/>
  <c r="AC456" s="1"/>
  <c r="M456" i="18"/>
  <c r="H456" i="17" s="1"/>
  <c r="N456" i="18"/>
  <c r="J456" i="17" s="1"/>
  <c r="O456" i="18"/>
  <c r="K456" i="17" s="1"/>
  <c r="P456" i="18"/>
  <c r="L456" i="17" s="1"/>
  <c r="Q456" i="18"/>
  <c r="M456" i="17" s="1"/>
  <c r="U456" s="1"/>
  <c r="G457" i="18"/>
  <c r="B457" i="17" s="1"/>
  <c r="H457" i="18"/>
  <c r="F457" i="17" s="1"/>
  <c r="I457" i="18"/>
  <c r="C457" i="17" s="1"/>
  <c r="J457" i="18"/>
  <c r="D457" i="17" s="1"/>
  <c r="K457" i="18"/>
  <c r="E457" i="17" s="1"/>
  <c r="L457" i="18"/>
  <c r="G457" i="17" s="1"/>
  <c r="AC457" s="1"/>
  <c r="M457" i="18"/>
  <c r="H457" i="17" s="1"/>
  <c r="N457" i="18"/>
  <c r="J457" i="17" s="1"/>
  <c r="O457" i="18"/>
  <c r="K457" i="17" s="1"/>
  <c r="P457" i="18"/>
  <c r="L457" i="17" s="1"/>
  <c r="Q457" i="18"/>
  <c r="M457" i="17" s="1"/>
  <c r="U457" s="1"/>
  <c r="G458" i="18"/>
  <c r="B458" i="17" s="1"/>
  <c r="H458" i="18"/>
  <c r="F458" i="17" s="1"/>
  <c r="I458" i="18"/>
  <c r="C458" i="17" s="1"/>
  <c r="J458" i="18"/>
  <c r="D458" i="17" s="1"/>
  <c r="K458" i="18"/>
  <c r="E458" i="17" s="1"/>
  <c r="L458" i="18"/>
  <c r="G458" i="17" s="1"/>
  <c r="AC458" s="1"/>
  <c r="M458" i="18"/>
  <c r="H458" i="17" s="1"/>
  <c r="N458" i="18"/>
  <c r="J458" i="17" s="1"/>
  <c r="O458" i="18"/>
  <c r="K458" i="17" s="1"/>
  <c r="P458" i="18"/>
  <c r="L458" i="17" s="1"/>
  <c r="Q458" i="18"/>
  <c r="M458" i="17" s="1"/>
  <c r="U458" s="1"/>
  <c r="G459" i="18"/>
  <c r="B459" i="17" s="1"/>
  <c r="H459" i="18"/>
  <c r="F459" i="17" s="1"/>
  <c r="I459" i="18"/>
  <c r="C459" i="17" s="1"/>
  <c r="J459" i="18"/>
  <c r="D459" i="17" s="1"/>
  <c r="K459" i="18"/>
  <c r="E459" i="17" s="1"/>
  <c r="L459" i="18"/>
  <c r="G459" i="17" s="1"/>
  <c r="AC459" s="1"/>
  <c r="M459" i="18"/>
  <c r="H459" i="17" s="1"/>
  <c r="N459" i="18"/>
  <c r="J459" i="17" s="1"/>
  <c r="O459" i="18"/>
  <c r="K459" i="17" s="1"/>
  <c r="P459" i="18"/>
  <c r="L459" i="17" s="1"/>
  <c r="Q459" i="18"/>
  <c r="M459" i="17" s="1"/>
  <c r="U459" s="1"/>
  <c r="G460" i="18"/>
  <c r="B460" i="17" s="1"/>
  <c r="H460" i="18"/>
  <c r="F460" i="17" s="1"/>
  <c r="I460" i="18"/>
  <c r="C460" i="17" s="1"/>
  <c r="J460" i="18"/>
  <c r="D460" i="17" s="1"/>
  <c r="K460" i="18"/>
  <c r="E460" i="17" s="1"/>
  <c r="L460" i="18"/>
  <c r="G460" i="17" s="1"/>
  <c r="AC460" s="1"/>
  <c r="M460" i="18"/>
  <c r="H460" i="17" s="1"/>
  <c r="N460" i="18"/>
  <c r="J460" i="17" s="1"/>
  <c r="O460" i="18"/>
  <c r="K460" i="17" s="1"/>
  <c r="P460" i="18"/>
  <c r="L460" i="17" s="1"/>
  <c r="Q460" i="18"/>
  <c r="M460" i="17" s="1"/>
  <c r="U460" s="1"/>
  <c r="G461" i="18"/>
  <c r="B461" i="17" s="1"/>
  <c r="H461" i="18"/>
  <c r="F461" i="17" s="1"/>
  <c r="I461" i="18"/>
  <c r="C461" i="17" s="1"/>
  <c r="J461" i="18"/>
  <c r="D461" i="17" s="1"/>
  <c r="K461" i="18"/>
  <c r="E461" i="17" s="1"/>
  <c r="L461" i="18"/>
  <c r="G461" i="17" s="1"/>
  <c r="AC461" s="1"/>
  <c r="M461" i="18"/>
  <c r="H461" i="17" s="1"/>
  <c r="N461" i="18"/>
  <c r="J461" i="17" s="1"/>
  <c r="O461" i="18"/>
  <c r="K461" i="17" s="1"/>
  <c r="P461" i="18"/>
  <c r="L461" i="17" s="1"/>
  <c r="Q461" i="18"/>
  <c r="M461" i="17" s="1"/>
  <c r="U461" s="1"/>
  <c r="G462" i="18"/>
  <c r="B462" i="17" s="1"/>
  <c r="H462" i="18"/>
  <c r="F462" i="17" s="1"/>
  <c r="I462" i="18"/>
  <c r="C462" i="17" s="1"/>
  <c r="J462" i="18"/>
  <c r="D462" i="17" s="1"/>
  <c r="K462" i="18"/>
  <c r="E462" i="17" s="1"/>
  <c r="L462" i="18"/>
  <c r="G462" i="17" s="1"/>
  <c r="AC462" s="1"/>
  <c r="M462" i="18"/>
  <c r="H462" i="17" s="1"/>
  <c r="N462" i="18"/>
  <c r="J462" i="17" s="1"/>
  <c r="O462" i="18"/>
  <c r="K462" i="17" s="1"/>
  <c r="P462" i="18"/>
  <c r="L462" i="17" s="1"/>
  <c r="Q462" i="18"/>
  <c r="M462" i="17" s="1"/>
  <c r="U462" s="1"/>
  <c r="G463" i="18"/>
  <c r="B463" i="17" s="1"/>
  <c r="H463" i="18"/>
  <c r="F463" i="17" s="1"/>
  <c r="I463" i="18"/>
  <c r="C463" i="17" s="1"/>
  <c r="J463" i="18"/>
  <c r="D463" i="17" s="1"/>
  <c r="K463" i="18"/>
  <c r="E463" i="17" s="1"/>
  <c r="L463" i="18"/>
  <c r="G463" i="17" s="1"/>
  <c r="AC463" s="1"/>
  <c r="M463" i="18"/>
  <c r="H463" i="17" s="1"/>
  <c r="N463" i="18"/>
  <c r="J463" i="17" s="1"/>
  <c r="O463" i="18"/>
  <c r="K463" i="17" s="1"/>
  <c r="P463" i="18"/>
  <c r="L463" i="17" s="1"/>
  <c r="Q463" i="18"/>
  <c r="M463" i="17" s="1"/>
  <c r="U463" s="1"/>
  <c r="G464" i="18"/>
  <c r="B464" i="17" s="1"/>
  <c r="H464" i="18"/>
  <c r="F464" i="17" s="1"/>
  <c r="I464" i="18"/>
  <c r="C464" i="17" s="1"/>
  <c r="J464" i="18"/>
  <c r="D464" i="17" s="1"/>
  <c r="K464" i="18"/>
  <c r="E464" i="17" s="1"/>
  <c r="L464" i="18"/>
  <c r="G464" i="17" s="1"/>
  <c r="AC464" s="1"/>
  <c r="M464" i="18"/>
  <c r="H464" i="17" s="1"/>
  <c r="N464" i="18"/>
  <c r="J464" i="17" s="1"/>
  <c r="O464" i="18"/>
  <c r="K464" i="17" s="1"/>
  <c r="P464" i="18"/>
  <c r="L464" i="17" s="1"/>
  <c r="Q464" i="18"/>
  <c r="M464" i="17" s="1"/>
  <c r="U464" s="1"/>
  <c r="G465" i="18"/>
  <c r="B465" i="17" s="1"/>
  <c r="H465" i="18"/>
  <c r="F465" i="17" s="1"/>
  <c r="I465" i="18"/>
  <c r="C465" i="17" s="1"/>
  <c r="J465" i="18"/>
  <c r="D465" i="17" s="1"/>
  <c r="K465" i="18"/>
  <c r="E465" i="17" s="1"/>
  <c r="L465" i="18"/>
  <c r="G465" i="17" s="1"/>
  <c r="AC465" s="1"/>
  <c r="M465" i="18"/>
  <c r="H465" i="17" s="1"/>
  <c r="N465" i="18"/>
  <c r="J465" i="17" s="1"/>
  <c r="O465" i="18"/>
  <c r="K465" i="17" s="1"/>
  <c r="P465" i="18"/>
  <c r="L465" i="17" s="1"/>
  <c r="Q465" i="18"/>
  <c r="M465" i="17" s="1"/>
  <c r="U465" s="1"/>
  <c r="G466" i="18"/>
  <c r="B466" i="17" s="1"/>
  <c r="H466" i="18"/>
  <c r="F466" i="17" s="1"/>
  <c r="I466" i="18"/>
  <c r="C466" i="17" s="1"/>
  <c r="J466" i="18"/>
  <c r="D466" i="17" s="1"/>
  <c r="K466" i="18"/>
  <c r="E466" i="17" s="1"/>
  <c r="L466" i="18"/>
  <c r="G466" i="17" s="1"/>
  <c r="AC466" s="1"/>
  <c r="M466" i="18"/>
  <c r="H466" i="17" s="1"/>
  <c r="N466" i="18"/>
  <c r="J466" i="17" s="1"/>
  <c r="O466" i="18"/>
  <c r="K466" i="17" s="1"/>
  <c r="P466" i="18"/>
  <c r="L466" i="17" s="1"/>
  <c r="Q466" i="18"/>
  <c r="M466" i="17" s="1"/>
  <c r="U466" s="1"/>
  <c r="G467" i="18"/>
  <c r="B467" i="17" s="1"/>
  <c r="H467" i="18"/>
  <c r="F467" i="17" s="1"/>
  <c r="I467" i="18"/>
  <c r="C467" i="17" s="1"/>
  <c r="J467" i="18"/>
  <c r="D467" i="17" s="1"/>
  <c r="K467" i="18"/>
  <c r="E467" i="17" s="1"/>
  <c r="L467" i="18"/>
  <c r="G467" i="17" s="1"/>
  <c r="AC467" s="1"/>
  <c r="M467" i="18"/>
  <c r="H467" i="17" s="1"/>
  <c r="N467" i="18"/>
  <c r="J467" i="17" s="1"/>
  <c r="O467" i="18"/>
  <c r="K467" i="17" s="1"/>
  <c r="P467" i="18"/>
  <c r="L467" i="17" s="1"/>
  <c r="Q467" i="18"/>
  <c r="M467" i="17" s="1"/>
  <c r="U467" s="1"/>
  <c r="G468" i="18"/>
  <c r="B468" i="17" s="1"/>
  <c r="H468" i="18"/>
  <c r="F468" i="17" s="1"/>
  <c r="I468" i="18"/>
  <c r="C468" i="17" s="1"/>
  <c r="J468" i="18"/>
  <c r="D468" i="17" s="1"/>
  <c r="K468" i="18"/>
  <c r="E468" i="17" s="1"/>
  <c r="L468" i="18"/>
  <c r="G468" i="17" s="1"/>
  <c r="AC468" s="1"/>
  <c r="M468" i="18"/>
  <c r="H468" i="17" s="1"/>
  <c r="N468" i="18"/>
  <c r="J468" i="17" s="1"/>
  <c r="O468" i="18"/>
  <c r="K468" i="17" s="1"/>
  <c r="P468" i="18"/>
  <c r="L468" i="17" s="1"/>
  <c r="Q468" i="18"/>
  <c r="M468" i="17" s="1"/>
  <c r="U468" s="1"/>
  <c r="G469" i="18"/>
  <c r="B469" i="17" s="1"/>
  <c r="H469" i="18"/>
  <c r="F469" i="17" s="1"/>
  <c r="I469" i="18"/>
  <c r="C469" i="17" s="1"/>
  <c r="J469" i="18"/>
  <c r="D469" i="17" s="1"/>
  <c r="K469" i="18"/>
  <c r="E469" i="17" s="1"/>
  <c r="L469" i="18"/>
  <c r="G469" i="17" s="1"/>
  <c r="AC469" s="1"/>
  <c r="M469" i="18"/>
  <c r="H469" i="17" s="1"/>
  <c r="N469" i="18"/>
  <c r="J469" i="17" s="1"/>
  <c r="O469" i="18"/>
  <c r="K469" i="17" s="1"/>
  <c r="P469" i="18"/>
  <c r="L469" i="17" s="1"/>
  <c r="Q469" i="18"/>
  <c r="M469" i="17" s="1"/>
  <c r="U469" s="1"/>
  <c r="G470" i="18"/>
  <c r="B470" i="17" s="1"/>
  <c r="H470" i="18"/>
  <c r="F470" i="17" s="1"/>
  <c r="I470" i="18"/>
  <c r="C470" i="17" s="1"/>
  <c r="J470" i="18"/>
  <c r="D470" i="17" s="1"/>
  <c r="K470" i="18"/>
  <c r="E470" i="17" s="1"/>
  <c r="L470" i="18"/>
  <c r="G470" i="17" s="1"/>
  <c r="AC470" s="1"/>
  <c r="M470" i="18"/>
  <c r="H470" i="17" s="1"/>
  <c r="N470" i="18"/>
  <c r="J470" i="17" s="1"/>
  <c r="O470" i="18"/>
  <c r="K470" i="17" s="1"/>
  <c r="P470" i="18"/>
  <c r="L470" i="17" s="1"/>
  <c r="Q470" i="18"/>
  <c r="M470" i="17" s="1"/>
  <c r="U470" s="1"/>
  <c r="G471" i="18"/>
  <c r="B471" i="17" s="1"/>
  <c r="H471" i="18"/>
  <c r="F471" i="17" s="1"/>
  <c r="I471" i="18"/>
  <c r="C471" i="17" s="1"/>
  <c r="J471" i="18"/>
  <c r="D471" i="17" s="1"/>
  <c r="K471" i="18"/>
  <c r="E471" i="17" s="1"/>
  <c r="L471" i="18"/>
  <c r="G471" i="17" s="1"/>
  <c r="AC471" s="1"/>
  <c r="M471" i="18"/>
  <c r="H471" i="17" s="1"/>
  <c r="N471" i="18"/>
  <c r="J471" i="17" s="1"/>
  <c r="O471" i="18"/>
  <c r="K471" i="17" s="1"/>
  <c r="P471" i="18"/>
  <c r="L471" i="17" s="1"/>
  <c r="Q471" i="18"/>
  <c r="M471" i="17" s="1"/>
  <c r="U471" s="1"/>
  <c r="G472" i="18"/>
  <c r="B472" i="17" s="1"/>
  <c r="H472" i="18"/>
  <c r="F472" i="17" s="1"/>
  <c r="I472" i="18"/>
  <c r="C472" i="17" s="1"/>
  <c r="J472" i="18"/>
  <c r="D472" i="17" s="1"/>
  <c r="K472" i="18"/>
  <c r="E472" i="17" s="1"/>
  <c r="L472" i="18"/>
  <c r="G472" i="17" s="1"/>
  <c r="AC472" s="1"/>
  <c r="M472" i="18"/>
  <c r="H472" i="17" s="1"/>
  <c r="N472" i="18"/>
  <c r="J472" i="17" s="1"/>
  <c r="O472" i="18"/>
  <c r="K472" i="17" s="1"/>
  <c r="P472" i="18"/>
  <c r="L472" i="17" s="1"/>
  <c r="Q472" i="18"/>
  <c r="M472" i="17" s="1"/>
  <c r="U472" s="1"/>
  <c r="G473" i="18"/>
  <c r="B473" i="17" s="1"/>
  <c r="H473" i="18"/>
  <c r="F473" i="17" s="1"/>
  <c r="I473" i="18"/>
  <c r="C473" i="17" s="1"/>
  <c r="J473" i="18"/>
  <c r="D473" i="17" s="1"/>
  <c r="K473" i="18"/>
  <c r="E473" i="17" s="1"/>
  <c r="L473" i="18"/>
  <c r="G473" i="17" s="1"/>
  <c r="AC473" s="1"/>
  <c r="M473" i="18"/>
  <c r="H473" i="17" s="1"/>
  <c r="N473" i="18"/>
  <c r="J473" i="17" s="1"/>
  <c r="O473" i="18"/>
  <c r="K473" i="17" s="1"/>
  <c r="P473" i="18"/>
  <c r="L473" i="17" s="1"/>
  <c r="Q473" i="18"/>
  <c r="M473" i="17" s="1"/>
  <c r="U473" s="1"/>
  <c r="G474" i="18"/>
  <c r="B474" i="17" s="1"/>
  <c r="H474" i="18"/>
  <c r="F474" i="17" s="1"/>
  <c r="I474" i="18"/>
  <c r="C474" i="17" s="1"/>
  <c r="J474" i="18"/>
  <c r="D474" i="17" s="1"/>
  <c r="K474" i="18"/>
  <c r="E474" i="17" s="1"/>
  <c r="L474" i="18"/>
  <c r="G474" i="17" s="1"/>
  <c r="AC474" s="1"/>
  <c r="M474" i="18"/>
  <c r="H474" i="17" s="1"/>
  <c r="N474" i="18"/>
  <c r="J474" i="17" s="1"/>
  <c r="O474" i="18"/>
  <c r="K474" i="17" s="1"/>
  <c r="P474" i="18"/>
  <c r="L474" i="17" s="1"/>
  <c r="Q474" i="18"/>
  <c r="M474" i="17" s="1"/>
  <c r="U474" s="1"/>
  <c r="G475" i="18"/>
  <c r="B475" i="17" s="1"/>
  <c r="H475" i="18"/>
  <c r="F475" i="17" s="1"/>
  <c r="I475" i="18"/>
  <c r="C475" i="17" s="1"/>
  <c r="J475" i="18"/>
  <c r="D475" i="17" s="1"/>
  <c r="K475" i="18"/>
  <c r="E475" i="17" s="1"/>
  <c r="L475" i="18"/>
  <c r="G475" i="17" s="1"/>
  <c r="AC475" s="1"/>
  <c r="M475" i="18"/>
  <c r="H475" i="17" s="1"/>
  <c r="N475" i="18"/>
  <c r="J475" i="17" s="1"/>
  <c r="O475" i="18"/>
  <c r="K475" i="17" s="1"/>
  <c r="P475" i="18"/>
  <c r="L475" i="17" s="1"/>
  <c r="Q475" i="18"/>
  <c r="M475" i="17" s="1"/>
  <c r="U475" s="1"/>
  <c r="G476" i="18"/>
  <c r="B476" i="17" s="1"/>
  <c r="H476" i="18"/>
  <c r="F476" i="17" s="1"/>
  <c r="I476" i="18"/>
  <c r="C476" i="17" s="1"/>
  <c r="J476" i="18"/>
  <c r="D476" i="17" s="1"/>
  <c r="K476" i="18"/>
  <c r="E476" i="17" s="1"/>
  <c r="L476" i="18"/>
  <c r="G476" i="17" s="1"/>
  <c r="AC476" s="1"/>
  <c r="M476" i="18"/>
  <c r="H476" i="17" s="1"/>
  <c r="N476" i="18"/>
  <c r="J476" i="17" s="1"/>
  <c r="O476" i="18"/>
  <c r="K476" i="17" s="1"/>
  <c r="P476" i="18"/>
  <c r="L476" i="17" s="1"/>
  <c r="Q476" i="18"/>
  <c r="M476" i="17" s="1"/>
  <c r="U476" s="1"/>
  <c r="G477" i="18"/>
  <c r="B477" i="17" s="1"/>
  <c r="H477" i="18"/>
  <c r="F477" i="17" s="1"/>
  <c r="I477" i="18"/>
  <c r="C477" i="17" s="1"/>
  <c r="J477" i="18"/>
  <c r="D477" i="17" s="1"/>
  <c r="K477" i="18"/>
  <c r="E477" i="17" s="1"/>
  <c r="L477" i="18"/>
  <c r="G477" i="17" s="1"/>
  <c r="AC477" s="1"/>
  <c r="M477" i="18"/>
  <c r="H477" i="17" s="1"/>
  <c r="N477" i="18"/>
  <c r="J477" i="17" s="1"/>
  <c r="O477" i="18"/>
  <c r="K477" i="17" s="1"/>
  <c r="P477" i="18"/>
  <c r="L477" i="17" s="1"/>
  <c r="Q477" i="18"/>
  <c r="M477" i="17" s="1"/>
  <c r="U477" s="1"/>
  <c r="G478" i="18"/>
  <c r="B478" i="17" s="1"/>
  <c r="H478" i="18"/>
  <c r="F478" i="17" s="1"/>
  <c r="I478" i="18"/>
  <c r="C478" i="17" s="1"/>
  <c r="J478" i="18"/>
  <c r="D478" i="17" s="1"/>
  <c r="K478" i="18"/>
  <c r="E478" i="17" s="1"/>
  <c r="L478" i="18"/>
  <c r="G478" i="17" s="1"/>
  <c r="AC478" s="1"/>
  <c r="M478" i="18"/>
  <c r="H478" i="17" s="1"/>
  <c r="N478" i="18"/>
  <c r="J478" i="17" s="1"/>
  <c r="O478" i="18"/>
  <c r="K478" i="17" s="1"/>
  <c r="P478" i="18"/>
  <c r="L478" i="17" s="1"/>
  <c r="Q478" i="18"/>
  <c r="M478" i="17" s="1"/>
  <c r="U478" s="1"/>
  <c r="G479" i="18"/>
  <c r="B479" i="17" s="1"/>
  <c r="H479" i="18"/>
  <c r="F479" i="17" s="1"/>
  <c r="I479" i="18"/>
  <c r="C479" i="17" s="1"/>
  <c r="J479" i="18"/>
  <c r="D479" i="17" s="1"/>
  <c r="K479" i="18"/>
  <c r="E479" i="17" s="1"/>
  <c r="L479" i="18"/>
  <c r="G479" i="17" s="1"/>
  <c r="AC479" s="1"/>
  <c r="M479" i="18"/>
  <c r="H479" i="17" s="1"/>
  <c r="N479" i="18"/>
  <c r="J479" i="17" s="1"/>
  <c r="O479" i="18"/>
  <c r="K479" i="17" s="1"/>
  <c r="P479" i="18"/>
  <c r="L479" i="17" s="1"/>
  <c r="Q479" i="18"/>
  <c r="M479" i="17" s="1"/>
  <c r="U479" s="1"/>
  <c r="G480" i="18"/>
  <c r="B480" i="17" s="1"/>
  <c r="H480" i="18"/>
  <c r="F480" i="17" s="1"/>
  <c r="I480" i="18"/>
  <c r="C480" i="17" s="1"/>
  <c r="J480" i="18"/>
  <c r="D480" i="17" s="1"/>
  <c r="K480" i="18"/>
  <c r="E480" i="17" s="1"/>
  <c r="L480" i="18"/>
  <c r="G480" i="17" s="1"/>
  <c r="AC480" s="1"/>
  <c r="M480" i="18"/>
  <c r="H480" i="17" s="1"/>
  <c r="N480" i="18"/>
  <c r="J480" i="17" s="1"/>
  <c r="O480" i="18"/>
  <c r="K480" i="17" s="1"/>
  <c r="P480" i="18"/>
  <c r="L480" i="17" s="1"/>
  <c r="Q480" i="18"/>
  <c r="M480" i="17" s="1"/>
  <c r="U480" s="1"/>
  <c r="G481" i="18"/>
  <c r="B481" i="17" s="1"/>
  <c r="H481" i="18"/>
  <c r="F481" i="17" s="1"/>
  <c r="I481" i="18"/>
  <c r="C481" i="17" s="1"/>
  <c r="J481" i="18"/>
  <c r="D481" i="17" s="1"/>
  <c r="K481" i="18"/>
  <c r="E481" i="17" s="1"/>
  <c r="L481" i="18"/>
  <c r="G481" i="17" s="1"/>
  <c r="AC481" s="1"/>
  <c r="M481" i="18"/>
  <c r="H481" i="17" s="1"/>
  <c r="N481" i="18"/>
  <c r="J481" i="17" s="1"/>
  <c r="O481" i="18"/>
  <c r="K481" i="17" s="1"/>
  <c r="P481" i="18"/>
  <c r="L481" i="17" s="1"/>
  <c r="Q481" i="18"/>
  <c r="M481" i="17" s="1"/>
  <c r="U481" s="1"/>
  <c r="G482" i="18"/>
  <c r="B482" i="17" s="1"/>
  <c r="H482" i="18"/>
  <c r="F482" i="17" s="1"/>
  <c r="I482" i="18"/>
  <c r="C482" i="17" s="1"/>
  <c r="J482" i="18"/>
  <c r="D482" i="17" s="1"/>
  <c r="K482" i="18"/>
  <c r="E482" i="17" s="1"/>
  <c r="L482" i="18"/>
  <c r="G482" i="17" s="1"/>
  <c r="AC482" s="1"/>
  <c r="M482" i="18"/>
  <c r="H482" i="17" s="1"/>
  <c r="N482" i="18"/>
  <c r="J482" i="17" s="1"/>
  <c r="O482" i="18"/>
  <c r="K482" i="17" s="1"/>
  <c r="P482" i="18"/>
  <c r="L482" i="17" s="1"/>
  <c r="Q482" i="18"/>
  <c r="M482" i="17" s="1"/>
  <c r="U482" s="1"/>
  <c r="G483" i="18"/>
  <c r="B483" i="17" s="1"/>
  <c r="H483" i="18"/>
  <c r="F483" i="17" s="1"/>
  <c r="I483" i="18"/>
  <c r="C483" i="17" s="1"/>
  <c r="J483" i="18"/>
  <c r="D483" i="17" s="1"/>
  <c r="K483" i="18"/>
  <c r="E483" i="17" s="1"/>
  <c r="L483" i="18"/>
  <c r="G483" i="17" s="1"/>
  <c r="AC483" s="1"/>
  <c r="M483" i="18"/>
  <c r="H483" i="17" s="1"/>
  <c r="N483" i="18"/>
  <c r="J483" i="17" s="1"/>
  <c r="O483" i="18"/>
  <c r="K483" i="17" s="1"/>
  <c r="P483" i="18"/>
  <c r="L483" i="17" s="1"/>
  <c r="Q483" i="18"/>
  <c r="M483" i="17" s="1"/>
  <c r="U483" s="1"/>
  <c r="G484" i="18"/>
  <c r="B484" i="17" s="1"/>
  <c r="H484" i="18"/>
  <c r="F484" i="17" s="1"/>
  <c r="I484" i="18"/>
  <c r="C484" i="17" s="1"/>
  <c r="J484" i="18"/>
  <c r="D484" i="17" s="1"/>
  <c r="K484" i="18"/>
  <c r="E484" i="17" s="1"/>
  <c r="L484" i="18"/>
  <c r="G484" i="17" s="1"/>
  <c r="AC484" s="1"/>
  <c r="M484" i="18"/>
  <c r="H484" i="17" s="1"/>
  <c r="N484" i="18"/>
  <c r="J484" i="17" s="1"/>
  <c r="O484" i="18"/>
  <c r="K484" i="17" s="1"/>
  <c r="P484" i="18"/>
  <c r="L484" i="17" s="1"/>
  <c r="Q484" i="18"/>
  <c r="M484" i="17" s="1"/>
  <c r="U484" s="1"/>
  <c r="G485" i="18"/>
  <c r="B485" i="17" s="1"/>
  <c r="H485" i="18"/>
  <c r="F485" i="17" s="1"/>
  <c r="I485" i="18"/>
  <c r="C485" i="17" s="1"/>
  <c r="J485" i="18"/>
  <c r="D485" i="17" s="1"/>
  <c r="K485" i="18"/>
  <c r="E485" i="17" s="1"/>
  <c r="L485" i="18"/>
  <c r="G485" i="17" s="1"/>
  <c r="AC485" s="1"/>
  <c r="M485" i="18"/>
  <c r="H485" i="17" s="1"/>
  <c r="N485" i="18"/>
  <c r="J485" i="17" s="1"/>
  <c r="O485" i="18"/>
  <c r="K485" i="17" s="1"/>
  <c r="P485" i="18"/>
  <c r="L485" i="17" s="1"/>
  <c r="Q485" i="18"/>
  <c r="M485" i="17" s="1"/>
  <c r="U485" s="1"/>
  <c r="G486" i="18"/>
  <c r="B486" i="17" s="1"/>
  <c r="H486" i="18"/>
  <c r="F486" i="17" s="1"/>
  <c r="I486" i="18"/>
  <c r="C486" i="17" s="1"/>
  <c r="J486" i="18"/>
  <c r="D486" i="17" s="1"/>
  <c r="K486" i="18"/>
  <c r="E486" i="17" s="1"/>
  <c r="L486" i="18"/>
  <c r="G486" i="17" s="1"/>
  <c r="AC486" s="1"/>
  <c r="M486" i="18"/>
  <c r="H486" i="17" s="1"/>
  <c r="N486" i="18"/>
  <c r="J486" i="17" s="1"/>
  <c r="O486" i="18"/>
  <c r="K486" i="17" s="1"/>
  <c r="P486" i="18"/>
  <c r="L486" i="17" s="1"/>
  <c r="Q486" i="18"/>
  <c r="M486" i="17" s="1"/>
  <c r="U486" s="1"/>
  <c r="G487" i="18"/>
  <c r="B487" i="17" s="1"/>
  <c r="H487" i="18"/>
  <c r="F487" i="17" s="1"/>
  <c r="I487" i="18"/>
  <c r="C487" i="17" s="1"/>
  <c r="J487" i="18"/>
  <c r="D487" i="17" s="1"/>
  <c r="K487" i="18"/>
  <c r="E487" i="17" s="1"/>
  <c r="L487" i="18"/>
  <c r="G487" i="17" s="1"/>
  <c r="AC487" s="1"/>
  <c r="M487" i="18"/>
  <c r="H487" i="17" s="1"/>
  <c r="N487" i="18"/>
  <c r="J487" i="17" s="1"/>
  <c r="O487" i="18"/>
  <c r="K487" i="17" s="1"/>
  <c r="P487" i="18"/>
  <c r="L487" i="17" s="1"/>
  <c r="Q487" i="18"/>
  <c r="M487" i="17" s="1"/>
  <c r="U487" s="1"/>
  <c r="G488" i="18"/>
  <c r="B488" i="17" s="1"/>
  <c r="H488" i="18"/>
  <c r="F488" i="17" s="1"/>
  <c r="I488" i="18"/>
  <c r="C488" i="17" s="1"/>
  <c r="J488" i="18"/>
  <c r="D488" i="17" s="1"/>
  <c r="K488" i="18"/>
  <c r="E488" i="17" s="1"/>
  <c r="L488" i="18"/>
  <c r="G488" i="17" s="1"/>
  <c r="AC488" s="1"/>
  <c r="M488" i="18"/>
  <c r="H488" i="17" s="1"/>
  <c r="N488" i="18"/>
  <c r="J488" i="17" s="1"/>
  <c r="O488" i="18"/>
  <c r="K488" i="17" s="1"/>
  <c r="P488" i="18"/>
  <c r="L488" i="17" s="1"/>
  <c r="Q488" i="18"/>
  <c r="M488" i="17" s="1"/>
  <c r="U488" s="1"/>
  <c r="G489" i="18"/>
  <c r="B489" i="17" s="1"/>
  <c r="H489" i="18"/>
  <c r="F489" i="17" s="1"/>
  <c r="I489" i="18"/>
  <c r="C489" i="17" s="1"/>
  <c r="J489" i="18"/>
  <c r="D489" i="17" s="1"/>
  <c r="K489" i="18"/>
  <c r="E489" i="17" s="1"/>
  <c r="L489" i="18"/>
  <c r="G489" i="17" s="1"/>
  <c r="AC489" s="1"/>
  <c r="M489" i="18"/>
  <c r="H489" i="17" s="1"/>
  <c r="N489" i="18"/>
  <c r="J489" i="17" s="1"/>
  <c r="O489" i="18"/>
  <c r="K489" i="17" s="1"/>
  <c r="P489" i="18"/>
  <c r="L489" i="17" s="1"/>
  <c r="Q489" i="18"/>
  <c r="M489" i="17" s="1"/>
  <c r="U489" s="1"/>
  <c r="G490" i="18"/>
  <c r="B490" i="17" s="1"/>
  <c r="H490" i="18"/>
  <c r="F490" i="17" s="1"/>
  <c r="I490" i="18"/>
  <c r="C490" i="17" s="1"/>
  <c r="J490" i="18"/>
  <c r="D490" i="17" s="1"/>
  <c r="K490" i="18"/>
  <c r="E490" i="17" s="1"/>
  <c r="L490" i="18"/>
  <c r="G490" i="17" s="1"/>
  <c r="AC490" s="1"/>
  <c r="M490" i="18"/>
  <c r="H490" i="17" s="1"/>
  <c r="N490" i="18"/>
  <c r="J490" i="17" s="1"/>
  <c r="O490" i="18"/>
  <c r="K490" i="17" s="1"/>
  <c r="P490" i="18"/>
  <c r="L490" i="17" s="1"/>
  <c r="Q490" i="18"/>
  <c r="M490" i="17" s="1"/>
  <c r="U490" s="1"/>
  <c r="G491" i="18"/>
  <c r="B491" i="17" s="1"/>
  <c r="H491" i="18"/>
  <c r="F491" i="17" s="1"/>
  <c r="I491" i="18"/>
  <c r="C491" i="17" s="1"/>
  <c r="J491" i="18"/>
  <c r="D491" i="17" s="1"/>
  <c r="K491" i="18"/>
  <c r="E491" i="17" s="1"/>
  <c r="L491" i="18"/>
  <c r="G491" i="17" s="1"/>
  <c r="AC491" s="1"/>
  <c r="M491" i="18"/>
  <c r="H491" i="17" s="1"/>
  <c r="N491" i="18"/>
  <c r="J491" i="17" s="1"/>
  <c r="O491" i="18"/>
  <c r="K491" i="17" s="1"/>
  <c r="P491" i="18"/>
  <c r="L491" i="17" s="1"/>
  <c r="Q491" i="18"/>
  <c r="M491" i="17" s="1"/>
  <c r="U491" s="1"/>
  <c r="G492" i="18"/>
  <c r="B492" i="17" s="1"/>
  <c r="H492" i="18"/>
  <c r="F492" i="17" s="1"/>
  <c r="I492" i="18"/>
  <c r="C492" i="17" s="1"/>
  <c r="J492" i="18"/>
  <c r="D492" i="17" s="1"/>
  <c r="K492" i="18"/>
  <c r="E492" i="17" s="1"/>
  <c r="L492" i="18"/>
  <c r="G492" i="17" s="1"/>
  <c r="AC492" s="1"/>
  <c r="M492" i="18"/>
  <c r="H492" i="17" s="1"/>
  <c r="N492" i="18"/>
  <c r="J492" i="17" s="1"/>
  <c r="O492" i="18"/>
  <c r="K492" i="17" s="1"/>
  <c r="P492" i="18"/>
  <c r="L492" i="17" s="1"/>
  <c r="Q492" i="18"/>
  <c r="M492" i="17" s="1"/>
  <c r="U492" s="1"/>
  <c r="G493" i="18"/>
  <c r="B493" i="17" s="1"/>
  <c r="H493" i="18"/>
  <c r="F493" i="17" s="1"/>
  <c r="I493" i="18"/>
  <c r="C493" i="17" s="1"/>
  <c r="J493" i="18"/>
  <c r="D493" i="17" s="1"/>
  <c r="K493" i="18"/>
  <c r="E493" i="17" s="1"/>
  <c r="L493" i="18"/>
  <c r="G493" i="17" s="1"/>
  <c r="AC493" s="1"/>
  <c r="M493" i="18"/>
  <c r="H493" i="17" s="1"/>
  <c r="N493" i="18"/>
  <c r="J493" i="17" s="1"/>
  <c r="O493" i="18"/>
  <c r="K493" i="17" s="1"/>
  <c r="P493" i="18"/>
  <c r="L493" i="17" s="1"/>
  <c r="Q493" i="18"/>
  <c r="M493" i="17" s="1"/>
  <c r="U493" s="1"/>
  <c r="G494" i="18"/>
  <c r="B494" i="17" s="1"/>
  <c r="H494" i="18"/>
  <c r="F494" i="17" s="1"/>
  <c r="I494" i="18"/>
  <c r="C494" i="17" s="1"/>
  <c r="J494" i="18"/>
  <c r="D494" i="17" s="1"/>
  <c r="K494" i="18"/>
  <c r="E494" i="17" s="1"/>
  <c r="L494" i="18"/>
  <c r="G494" i="17" s="1"/>
  <c r="AC494" s="1"/>
  <c r="M494" i="18"/>
  <c r="H494" i="17" s="1"/>
  <c r="N494" i="18"/>
  <c r="J494" i="17" s="1"/>
  <c r="O494" i="18"/>
  <c r="K494" i="17" s="1"/>
  <c r="P494" i="18"/>
  <c r="L494" i="17" s="1"/>
  <c r="Q494" i="18"/>
  <c r="M494" i="17" s="1"/>
  <c r="U494" s="1"/>
  <c r="G495" i="18"/>
  <c r="B495" i="17" s="1"/>
  <c r="H495" i="18"/>
  <c r="F495" i="17" s="1"/>
  <c r="I495" i="18"/>
  <c r="C495" i="17" s="1"/>
  <c r="J495" i="18"/>
  <c r="D495" i="17" s="1"/>
  <c r="K495" i="18"/>
  <c r="E495" i="17" s="1"/>
  <c r="L495" i="18"/>
  <c r="G495" i="17" s="1"/>
  <c r="AC495" s="1"/>
  <c r="M495" i="18"/>
  <c r="H495" i="17" s="1"/>
  <c r="N495" i="18"/>
  <c r="J495" i="17" s="1"/>
  <c r="O495" i="18"/>
  <c r="K495" i="17" s="1"/>
  <c r="P495" i="18"/>
  <c r="L495" i="17" s="1"/>
  <c r="Q495" i="18"/>
  <c r="M495" i="17" s="1"/>
  <c r="U495" s="1"/>
  <c r="G496" i="18"/>
  <c r="B496" i="17" s="1"/>
  <c r="H496" i="18"/>
  <c r="F496" i="17" s="1"/>
  <c r="I496" i="18"/>
  <c r="C496" i="17" s="1"/>
  <c r="J496" i="18"/>
  <c r="D496" i="17" s="1"/>
  <c r="K496" i="18"/>
  <c r="E496" i="17" s="1"/>
  <c r="L496" i="18"/>
  <c r="G496" i="17" s="1"/>
  <c r="AC496" s="1"/>
  <c r="M496" i="18"/>
  <c r="H496" i="17" s="1"/>
  <c r="N496" i="18"/>
  <c r="J496" i="17" s="1"/>
  <c r="O496" i="18"/>
  <c r="K496" i="17" s="1"/>
  <c r="P496" i="18"/>
  <c r="L496" i="17" s="1"/>
  <c r="Q496" i="18"/>
  <c r="M496" i="17" s="1"/>
  <c r="U496" s="1"/>
  <c r="G497" i="18"/>
  <c r="B497" i="17" s="1"/>
  <c r="H497" i="18"/>
  <c r="F497" i="17" s="1"/>
  <c r="I497" i="18"/>
  <c r="C497" i="17" s="1"/>
  <c r="J497" i="18"/>
  <c r="D497" i="17" s="1"/>
  <c r="K497" i="18"/>
  <c r="E497" i="17" s="1"/>
  <c r="L497" i="18"/>
  <c r="G497" i="17" s="1"/>
  <c r="AC497" s="1"/>
  <c r="M497" i="18"/>
  <c r="H497" i="17" s="1"/>
  <c r="N497" i="18"/>
  <c r="J497" i="17" s="1"/>
  <c r="O497" i="18"/>
  <c r="K497" i="17" s="1"/>
  <c r="P497" i="18"/>
  <c r="L497" i="17" s="1"/>
  <c r="Q497" i="18"/>
  <c r="M497" i="17" s="1"/>
  <c r="U497" s="1"/>
  <c r="G498" i="18"/>
  <c r="B498" i="17" s="1"/>
  <c r="H498" i="18"/>
  <c r="F498" i="17" s="1"/>
  <c r="I498" i="18"/>
  <c r="C498" i="17" s="1"/>
  <c r="J498" i="18"/>
  <c r="D498" i="17" s="1"/>
  <c r="K498" i="18"/>
  <c r="E498" i="17" s="1"/>
  <c r="L498" i="18"/>
  <c r="G498" i="17" s="1"/>
  <c r="AC498" s="1"/>
  <c r="M498" i="18"/>
  <c r="H498" i="17" s="1"/>
  <c r="N498" i="18"/>
  <c r="J498" i="17" s="1"/>
  <c r="O498" i="18"/>
  <c r="K498" i="17" s="1"/>
  <c r="P498" i="18"/>
  <c r="L498" i="17" s="1"/>
  <c r="Q498" i="18"/>
  <c r="M498" i="17" s="1"/>
  <c r="U498" s="1"/>
  <c r="G499" i="18"/>
  <c r="B499" i="17" s="1"/>
  <c r="H499" i="18"/>
  <c r="F499" i="17" s="1"/>
  <c r="I499" i="18"/>
  <c r="C499" i="17" s="1"/>
  <c r="J499" i="18"/>
  <c r="D499" i="17" s="1"/>
  <c r="K499" i="18"/>
  <c r="E499" i="17" s="1"/>
  <c r="L499" i="18"/>
  <c r="G499" i="17" s="1"/>
  <c r="AC499" s="1"/>
  <c r="M499" i="18"/>
  <c r="H499" i="17" s="1"/>
  <c r="N499" i="18"/>
  <c r="J499" i="17" s="1"/>
  <c r="O499" i="18"/>
  <c r="K499" i="17" s="1"/>
  <c r="P499" i="18"/>
  <c r="L499" i="17" s="1"/>
  <c r="Q499" i="18"/>
  <c r="M499" i="17" s="1"/>
  <c r="U499" s="1"/>
  <c r="G500" i="18"/>
  <c r="B500" i="17" s="1"/>
  <c r="H500" i="18"/>
  <c r="F500" i="17" s="1"/>
  <c r="I500" i="18"/>
  <c r="C500" i="17" s="1"/>
  <c r="J500" i="18"/>
  <c r="D500" i="17" s="1"/>
  <c r="K500" i="18"/>
  <c r="E500" i="17" s="1"/>
  <c r="L500" i="18"/>
  <c r="G500" i="17" s="1"/>
  <c r="AC500" s="1"/>
  <c r="M500" i="18"/>
  <c r="H500" i="17" s="1"/>
  <c r="N500" i="18"/>
  <c r="J500" i="17" s="1"/>
  <c r="O500" i="18"/>
  <c r="K500" i="17" s="1"/>
  <c r="P500" i="18"/>
  <c r="L500" i="17" s="1"/>
  <c r="Q500" i="18"/>
  <c r="M500" i="17" s="1"/>
  <c r="U500" s="1"/>
  <c r="G6" i="18"/>
  <c r="B6" i="17" s="1"/>
  <c r="H6" i="18"/>
  <c r="F6" i="17" s="1"/>
  <c r="I6" i="18"/>
  <c r="C6" i="17" s="1"/>
  <c r="J6" i="18"/>
  <c r="D6" i="17" s="1"/>
  <c r="K6" i="18"/>
  <c r="E6" i="17" s="1"/>
  <c r="L6" i="18"/>
  <c r="G6" i="17" s="1"/>
  <c r="AC6" s="1"/>
  <c r="M6" i="18"/>
  <c r="H6" i="17" s="1"/>
  <c r="N6" i="18"/>
  <c r="J6" i="17" s="1"/>
  <c r="O6" i="18"/>
  <c r="K6" i="17" s="1"/>
  <c r="P6" i="18"/>
  <c r="L6" i="17" s="1"/>
  <c r="Q6" i="18"/>
  <c r="M6" i="17" s="1"/>
  <c r="G7" i="18"/>
  <c r="B7" i="17" s="1"/>
  <c r="H7" i="18"/>
  <c r="F7" i="17" s="1"/>
  <c r="I7" i="18"/>
  <c r="C7" i="17" s="1"/>
  <c r="J7" i="18"/>
  <c r="D7" i="17" s="1"/>
  <c r="K7" i="18"/>
  <c r="E7" i="17" s="1"/>
  <c r="L7" i="18"/>
  <c r="G7" i="17" s="1"/>
  <c r="AC7" s="1"/>
  <c r="M7" i="18"/>
  <c r="H7" i="17" s="1"/>
  <c r="N7" i="18"/>
  <c r="J7" i="17" s="1"/>
  <c r="O7" i="18"/>
  <c r="K7" i="17" s="1"/>
  <c r="P7" i="18"/>
  <c r="L7" i="17" s="1"/>
  <c r="Q7" i="18"/>
  <c r="M7" i="17" s="1"/>
  <c r="G8" i="18"/>
  <c r="B8" i="17" s="1"/>
  <c r="H8" i="18"/>
  <c r="F8" i="17" s="1"/>
  <c r="I8" i="18"/>
  <c r="C8" i="17" s="1"/>
  <c r="J8" i="18"/>
  <c r="D8" i="17" s="1"/>
  <c r="K8" i="18"/>
  <c r="E8" i="17" s="1"/>
  <c r="L8" i="18"/>
  <c r="G8" i="17" s="1"/>
  <c r="AC8" s="1"/>
  <c r="M8" i="18"/>
  <c r="H8" i="17" s="1"/>
  <c r="N8" i="18"/>
  <c r="J8" i="17" s="1"/>
  <c r="O8" i="18"/>
  <c r="K8" i="17" s="1"/>
  <c r="P8" i="18"/>
  <c r="L8" i="17" s="1"/>
  <c r="Q8" i="18"/>
  <c r="M8" i="17" s="1"/>
  <c r="G9" i="18"/>
  <c r="B9" i="17" s="1"/>
  <c r="H9" i="18"/>
  <c r="F9" i="17" s="1"/>
  <c r="I9" i="18"/>
  <c r="C9" i="17" s="1"/>
  <c r="J9" i="18"/>
  <c r="D9" i="17" s="1"/>
  <c r="K9" i="18"/>
  <c r="E9" i="17" s="1"/>
  <c r="L9" i="18"/>
  <c r="G9" i="17" s="1"/>
  <c r="AC9" s="1"/>
  <c r="M9" i="18"/>
  <c r="H9" i="17" s="1"/>
  <c r="N9" i="18"/>
  <c r="J9" i="17" s="1"/>
  <c r="O9" i="18"/>
  <c r="K9" i="17" s="1"/>
  <c r="P9" i="18"/>
  <c r="L9" i="17" s="1"/>
  <c r="Q9" i="18"/>
  <c r="M9" i="17" s="1"/>
  <c r="G10" i="18"/>
  <c r="B10" i="17" s="1"/>
  <c r="H10" i="18"/>
  <c r="F10" i="17" s="1"/>
  <c r="I10" i="18"/>
  <c r="C10" i="17" s="1"/>
  <c r="J10" i="18"/>
  <c r="D10" i="17" s="1"/>
  <c r="K10" i="18"/>
  <c r="E10" i="17" s="1"/>
  <c r="L10" i="18"/>
  <c r="G10" i="17" s="1"/>
  <c r="AC10" s="1"/>
  <c r="M10" i="18"/>
  <c r="H10" i="17" s="1"/>
  <c r="N10" i="18"/>
  <c r="J10" i="17" s="1"/>
  <c r="O10" i="18"/>
  <c r="K10" i="17" s="1"/>
  <c r="P10" i="18"/>
  <c r="L10" i="17" s="1"/>
  <c r="Q10" i="18"/>
  <c r="M10" i="17" s="1"/>
  <c r="U10" s="1"/>
  <c r="G11" i="18"/>
  <c r="B11" i="17" s="1"/>
  <c r="H11" i="18"/>
  <c r="F11" i="17" s="1"/>
  <c r="I11" i="18"/>
  <c r="C11" i="17" s="1"/>
  <c r="J11" i="18"/>
  <c r="D11" i="17" s="1"/>
  <c r="K11" i="18"/>
  <c r="E11" i="17" s="1"/>
  <c r="L11" i="18"/>
  <c r="G11" i="17" s="1"/>
  <c r="AC11" s="1"/>
  <c r="M11" i="18"/>
  <c r="H11" i="17" s="1"/>
  <c r="N11" i="18"/>
  <c r="J11" i="17" s="1"/>
  <c r="O11" i="18"/>
  <c r="K11" i="17" s="1"/>
  <c r="P11" i="18"/>
  <c r="L11" i="17" s="1"/>
  <c r="Q11" i="18"/>
  <c r="M11" i="17" s="1"/>
  <c r="U11" s="1"/>
  <c r="G12" i="18"/>
  <c r="B12" i="17" s="1"/>
  <c r="H12" i="18"/>
  <c r="F12" i="17" s="1"/>
  <c r="I12" i="18"/>
  <c r="C12" i="17" s="1"/>
  <c r="J12" i="18"/>
  <c r="D12" i="17" s="1"/>
  <c r="K12" i="18"/>
  <c r="E12" i="17" s="1"/>
  <c r="L12" i="18"/>
  <c r="G12" i="17" s="1"/>
  <c r="AC12" s="1"/>
  <c r="M12" i="18"/>
  <c r="H12" i="17" s="1"/>
  <c r="N12" i="18"/>
  <c r="J12" i="17" s="1"/>
  <c r="O12" i="18"/>
  <c r="K12" i="17" s="1"/>
  <c r="P12" i="18"/>
  <c r="L12" i="17" s="1"/>
  <c r="Q12" i="18"/>
  <c r="M12" i="17" s="1"/>
  <c r="U12" s="1"/>
  <c r="G13" i="18"/>
  <c r="B13" i="17" s="1"/>
  <c r="H13" i="18"/>
  <c r="F13" i="17" s="1"/>
  <c r="I13" i="18"/>
  <c r="C13" i="17" s="1"/>
  <c r="J13" i="18"/>
  <c r="D13" i="17" s="1"/>
  <c r="K13" i="18"/>
  <c r="E13" i="17" s="1"/>
  <c r="L13" i="18"/>
  <c r="G13" i="17" s="1"/>
  <c r="AC13" s="1"/>
  <c r="M13" i="18"/>
  <c r="H13" i="17" s="1"/>
  <c r="N13" i="18"/>
  <c r="J13" i="17" s="1"/>
  <c r="O13" i="18"/>
  <c r="K13" i="17" s="1"/>
  <c r="P13" i="18"/>
  <c r="L13" i="17" s="1"/>
  <c r="Q13" i="18"/>
  <c r="M13" i="17" s="1"/>
  <c r="U13" s="1"/>
  <c r="G14" i="18"/>
  <c r="B14" i="17" s="1"/>
  <c r="H14" i="18"/>
  <c r="F14" i="17" s="1"/>
  <c r="I14" i="18"/>
  <c r="C14" i="17" s="1"/>
  <c r="J14" i="18"/>
  <c r="D14" i="17" s="1"/>
  <c r="K14" i="18"/>
  <c r="E14" i="17" s="1"/>
  <c r="L14" i="18"/>
  <c r="G14" i="17" s="1"/>
  <c r="AC14" s="1"/>
  <c r="M14" i="18"/>
  <c r="H14" i="17" s="1"/>
  <c r="N14" i="18"/>
  <c r="J14" i="17" s="1"/>
  <c r="O14" i="18"/>
  <c r="K14" i="17" s="1"/>
  <c r="P14" i="18"/>
  <c r="L14" i="17" s="1"/>
  <c r="Q14" i="18"/>
  <c r="M14" i="17" s="1"/>
  <c r="U14" s="1"/>
  <c r="G15" i="18"/>
  <c r="B15" i="17" s="1"/>
  <c r="H15" i="18"/>
  <c r="F15" i="17" s="1"/>
  <c r="I15" i="18"/>
  <c r="C15" i="17" s="1"/>
  <c r="J15" i="18"/>
  <c r="D15" i="17" s="1"/>
  <c r="K15" i="18"/>
  <c r="E15" i="17" s="1"/>
  <c r="L15" i="18"/>
  <c r="G15" i="17" s="1"/>
  <c r="AC15" s="1"/>
  <c r="M15" i="18"/>
  <c r="H15" i="17" s="1"/>
  <c r="N15" i="18"/>
  <c r="J15" i="17" s="1"/>
  <c r="O15" i="18"/>
  <c r="K15" i="17" s="1"/>
  <c r="P15" i="18"/>
  <c r="L15" i="17" s="1"/>
  <c r="Q15" i="18"/>
  <c r="M15" i="17" s="1"/>
  <c r="U15" s="1"/>
  <c r="G16" i="18"/>
  <c r="B16" i="17" s="1"/>
  <c r="H16" i="18"/>
  <c r="F16" i="17" s="1"/>
  <c r="I16" i="18"/>
  <c r="C16" i="17" s="1"/>
  <c r="J16" i="18"/>
  <c r="D16" i="17" s="1"/>
  <c r="K16" i="18"/>
  <c r="E16" i="17" s="1"/>
  <c r="L16" i="18"/>
  <c r="G16" i="17" s="1"/>
  <c r="AC16" s="1"/>
  <c r="M16" i="18"/>
  <c r="H16" i="17" s="1"/>
  <c r="N16" i="18"/>
  <c r="J16" i="17" s="1"/>
  <c r="O16" i="18"/>
  <c r="K16" i="17" s="1"/>
  <c r="P16" i="18"/>
  <c r="L16" i="17" s="1"/>
  <c r="Q16" i="18"/>
  <c r="M16" i="17" s="1"/>
  <c r="U16" s="1"/>
  <c r="G17" i="18"/>
  <c r="B17" i="17" s="1"/>
  <c r="H17" i="18"/>
  <c r="F17" i="17" s="1"/>
  <c r="I17" i="18"/>
  <c r="C17" i="17" s="1"/>
  <c r="J17" i="18"/>
  <c r="D17" i="17" s="1"/>
  <c r="K17" i="18"/>
  <c r="E17" i="17" s="1"/>
  <c r="L17" i="18"/>
  <c r="G17" i="17" s="1"/>
  <c r="AC17" s="1"/>
  <c r="M17" i="18"/>
  <c r="H17" i="17" s="1"/>
  <c r="N17" i="18"/>
  <c r="J17" i="17" s="1"/>
  <c r="O17" i="18"/>
  <c r="K17" i="17" s="1"/>
  <c r="P17" i="18"/>
  <c r="L17" i="17" s="1"/>
  <c r="Q17" i="18"/>
  <c r="M17" i="17" s="1"/>
  <c r="U17" s="1"/>
  <c r="G18" i="18"/>
  <c r="B18" i="17" s="1"/>
  <c r="H18" i="18"/>
  <c r="F18" i="17" s="1"/>
  <c r="I18" i="18"/>
  <c r="C18" i="17" s="1"/>
  <c r="J18" i="18"/>
  <c r="D18" i="17" s="1"/>
  <c r="K18" i="18"/>
  <c r="E18" i="17" s="1"/>
  <c r="L18" i="18"/>
  <c r="G18" i="17" s="1"/>
  <c r="AC18" s="1"/>
  <c r="M18" i="18"/>
  <c r="H18" i="17" s="1"/>
  <c r="N18" i="18"/>
  <c r="J18" i="17" s="1"/>
  <c r="O18" i="18"/>
  <c r="K18" i="17" s="1"/>
  <c r="P18" i="18"/>
  <c r="L18" i="17" s="1"/>
  <c r="Q18" i="18"/>
  <c r="M18" i="17" s="1"/>
  <c r="U18" s="1"/>
  <c r="G19" i="18"/>
  <c r="B19" i="17" s="1"/>
  <c r="H19" i="18"/>
  <c r="F19" i="17" s="1"/>
  <c r="I19" i="18"/>
  <c r="C19" i="17" s="1"/>
  <c r="J19" i="18"/>
  <c r="D19" i="17" s="1"/>
  <c r="K19" i="18"/>
  <c r="E19" i="17" s="1"/>
  <c r="L19" i="18"/>
  <c r="G19" i="17" s="1"/>
  <c r="AC19" s="1"/>
  <c r="M19" i="18"/>
  <c r="H19" i="17" s="1"/>
  <c r="N19" i="18"/>
  <c r="J19" i="17" s="1"/>
  <c r="O19" i="18"/>
  <c r="K19" i="17" s="1"/>
  <c r="P19" i="18"/>
  <c r="L19" i="17" s="1"/>
  <c r="Q19" i="18"/>
  <c r="M19" i="17" s="1"/>
  <c r="U19" s="1"/>
  <c r="G20" i="18"/>
  <c r="B20" i="17" s="1"/>
  <c r="H20" i="18"/>
  <c r="F20" i="17" s="1"/>
  <c r="I20" i="18"/>
  <c r="C20" i="17" s="1"/>
  <c r="J20" i="18"/>
  <c r="D20" i="17" s="1"/>
  <c r="K20" i="18"/>
  <c r="E20" i="17" s="1"/>
  <c r="L20" i="18"/>
  <c r="G20" i="17" s="1"/>
  <c r="AC20" s="1"/>
  <c r="M20" i="18"/>
  <c r="H20" i="17" s="1"/>
  <c r="N20" i="18"/>
  <c r="J20" i="17" s="1"/>
  <c r="O20" i="18"/>
  <c r="K20" i="17" s="1"/>
  <c r="P20" i="18"/>
  <c r="L20" i="17" s="1"/>
  <c r="Q20" i="18"/>
  <c r="M20" i="17" s="1"/>
  <c r="U20" s="1"/>
  <c r="G21" i="18"/>
  <c r="B21" i="17" s="1"/>
  <c r="H21" i="18"/>
  <c r="F21" i="17" s="1"/>
  <c r="I21" i="18"/>
  <c r="C21" i="17" s="1"/>
  <c r="J21" i="18"/>
  <c r="D21" i="17" s="1"/>
  <c r="K21" i="18"/>
  <c r="E21" i="17" s="1"/>
  <c r="L21" i="18"/>
  <c r="G21" i="17" s="1"/>
  <c r="AC21" s="1"/>
  <c r="M21" i="18"/>
  <c r="H21" i="17" s="1"/>
  <c r="N21" i="18"/>
  <c r="J21" i="17" s="1"/>
  <c r="O21" i="18"/>
  <c r="K21" i="17" s="1"/>
  <c r="P21" i="18"/>
  <c r="L21" i="17" s="1"/>
  <c r="Q21" i="18"/>
  <c r="M21" i="17" s="1"/>
  <c r="U21" s="1"/>
  <c r="G22" i="18"/>
  <c r="B22" i="17" s="1"/>
  <c r="H22" i="18"/>
  <c r="F22" i="17" s="1"/>
  <c r="I22" i="18"/>
  <c r="C22" i="17" s="1"/>
  <c r="J22" i="18"/>
  <c r="D22" i="17" s="1"/>
  <c r="K22" i="18"/>
  <c r="E22" i="17" s="1"/>
  <c r="L22" i="18"/>
  <c r="G22" i="17" s="1"/>
  <c r="AC22" s="1"/>
  <c r="M22" i="18"/>
  <c r="H22" i="17" s="1"/>
  <c r="N22" i="18"/>
  <c r="J22" i="17" s="1"/>
  <c r="O22" i="18"/>
  <c r="K22" i="17" s="1"/>
  <c r="P22" i="18"/>
  <c r="L22" i="17" s="1"/>
  <c r="Q22" i="18"/>
  <c r="M22" i="17" s="1"/>
  <c r="U22" s="1"/>
  <c r="G23" i="18"/>
  <c r="B23" i="17" s="1"/>
  <c r="H23" i="18"/>
  <c r="F23" i="17" s="1"/>
  <c r="I23" i="18"/>
  <c r="C23" i="17" s="1"/>
  <c r="J23" i="18"/>
  <c r="D23" i="17" s="1"/>
  <c r="K23" i="18"/>
  <c r="E23" i="17" s="1"/>
  <c r="L23" i="18"/>
  <c r="G23" i="17" s="1"/>
  <c r="AC23" s="1"/>
  <c r="M23" i="18"/>
  <c r="H23" i="17" s="1"/>
  <c r="N23" i="18"/>
  <c r="J23" i="17" s="1"/>
  <c r="O23" i="18"/>
  <c r="K23" i="17" s="1"/>
  <c r="P23" i="18"/>
  <c r="L23" i="17" s="1"/>
  <c r="Q23" i="18"/>
  <c r="M23" i="17" s="1"/>
  <c r="U23" s="1"/>
  <c r="G24" i="18"/>
  <c r="B24" i="17" s="1"/>
  <c r="H24" i="18"/>
  <c r="F24" i="17" s="1"/>
  <c r="I24" i="18"/>
  <c r="C24" i="17" s="1"/>
  <c r="J24" i="18"/>
  <c r="D24" i="17" s="1"/>
  <c r="K24" i="18"/>
  <c r="E24" i="17" s="1"/>
  <c r="L24" i="18"/>
  <c r="G24" i="17" s="1"/>
  <c r="AC24" s="1"/>
  <c r="M24" i="18"/>
  <c r="H24" i="17" s="1"/>
  <c r="N24" i="18"/>
  <c r="J24" i="17" s="1"/>
  <c r="O24" i="18"/>
  <c r="K24" i="17" s="1"/>
  <c r="P24" i="18"/>
  <c r="L24" i="17" s="1"/>
  <c r="Q24" i="18"/>
  <c r="M24" i="17" s="1"/>
  <c r="U24" s="1"/>
  <c r="G25" i="18"/>
  <c r="B25" i="17" s="1"/>
  <c r="H25" i="18"/>
  <c r="F25" i="17" s="1"/>
  <c r="I25" i="18"/>
  <c r="C25" i="17" s="1"/>
  <c r="J25" i="18"/>
  <c r="D25" i="17" s="1"/>
  <c r="K25" i="18"/>
  <c r="E25" i="17" s="1"/>
  <c r="L25" i="18"/>
  <c r="G25" i="17" s="1"/>
  <c r="AC25" s="1"/>
  <c r="M25" i="18"/>
  <c r="H25" i="17" s="1"/>
  <c r="N25" i="18"/>
  <c r="J25" i="17" s="1"/>
  <c r="O25" i="18"/>
  <c r="K25" i="17" s="1"/>
  <c r="P25" i="18"/>
  <c r="L25" i="17" s="1"/>
  <c r="Q25" i="18"/>
  <c r="M25" i="17" s="1"/>
  <c r="U25" s="1"/>
  <c r="G26" i="18"/>
  <c r="B26" i="17" s="1"/>
  <c r="H26" i="18"/>
  <c r="F26" i="17" s="1"/>
  <c r="I26" i="18"/>
  <c r="C26" i="17" s="1"/>
  <c r="J26" i="18"/>
  <c r="D26" i="17" s="1"/>
  <c r="K26" i="18"/>
  <c r="E26" i="17" s="1"/>
  <c r="L26" i="18"/>
  <c r="G26" i="17" s="1"/>
  <c r="AC26" s="1"/>
  <c r="M26" i="18"/>
  <c r="H26" i="17" s="1"/>
  <c r="N26" i="18"/>
  <c r="J26" i="17" s="1"/>
  <c r="O26" i="18"/>
  <c r="K26" i="17" s="1"/>
  <c r="P26" i="18"/>
  <c r="L26" i="17" s="1"/>
  <c r="Q26" i="18"/>
  <c r="M26" i="17" s="1"/>
  <c r="U26" s="1"/>
  <c r="G27" i="18"/>
  <c r="B27" i="17" s="1"/>
  <c r="H27" i="18"/>
  <c r="F27" i="17" s="1"/>
  <c r="I27" i="18"/>
  <c r="C27" i="17" s="1"/>
  <c r="J27" i="18"/>
  <c r="D27" i="17" s="1"/>
  <c r="K27" i="18"/>
  <c r="E27" i="17" s="1"/>
  <c r="L27" i="18"/>
  <c r="G27" i="17" s="1"/>
  <c r="AC27" s="1"/>
  <c r="M27" i="18"/>
  <c r="H27" i="17" s="1"/>
  <c r="N27" i="18"/>
  <c r="J27" i="17" s="1"/>
  <c r="O27" i="18"/>
  <c r="K27" i="17" s="1"/>
  <c r="P27" i="18"/>
  <c r="L27" i="17" s="1"/>
  <c r="Q27" i="18"/>
  <c r="M27" i="17" s="1"/>
  <c r="U27" s="1"/>
  <c r="G28" i="18"/>
  <c r="B28" i="17" s="1"/>
  <c r="H28" i="18"/>
  <c r="F28" i="17" s="1"/>
  <c r="I28" i="18"/>
  <c r="C28" i="17" s="1"/>
  <c r="J28" i="18"/>
  <c r="D28" i="17" s="1"/>
  <c r="K28" i="18"/>
  <c r="E28" i="17" s="1"/>
  <c r="L28" i="18"/>
  <c r="G28" i="17" s="1"/>
  <c r="AC28" s="1"/>
  <c r="M28" i="18"/>
  <c r="H28" i="17" s="1"/>
  <c r="N28" i="18"/>
  <c r="J28" i="17" s="1"/>
  <c r="O28" i="18"/>
  <c r="K28" i="17" s="1"/>
  <c r="P28" i="18"/>
  <c r="L28" i="17" s="1"/>
  <c r="Q28" i="18"/>
  <c r="M28" i="17" s="1"/>
  <c r="U28" s="1"/>
  <c r="G29" i="18"/>
  <c r="B29" i="17" s="1"/>
  <c r="H29" i="18"/>
  <c r="F29" i="17" s="1"/>
  <c r="I29" i="18"/>
  <c r="C29" i="17" s="1"/>
  <c r="J29" i="18"/>
  <c r="D29" i="17" s="1"/>
  <c r="K29" i="18"/>
  <c r="E29" i="17" s="1"/>
  <c r="L29" i="18"/>
  <c r="G29" i="17" s="1"/>
  <c r="AC29" s="1"/>
  <c r="M29" i="18"/>
  <c r="H29" i="17" s="1"/>
  <c r="N29" i="18"/>
  <c r="J29" i="17" s="1"/>
  <c r="O29" i="18"/>
  <c r="K29" i="17" s="1"/>
  <c r="P29" i="18"/>
  <c r="L29" i="17" s="1"/>
  <c r="Q29" i="18"/>
  <c r="M29" i="17" s="1"/>
  <c r="U29" s="1"/>
  <c r="G30" i="18"/>
  <c r="B30" i="17" s="1"/>
  <c r="H30" i="18"/>
  <c r="F30" i="17" s="1"/>
  <c r="I30" i="18"/>
  <c r="C30" i="17" s="1"/>
  <c r="J30" i="18"/>
  <c r="D30" i="17" s="1"/>
  <c r="K30" i="18"/>
  <c r="E30" i="17" s="1"/>
  <c r="L30" i="18"/>
  <c r="G30" i="17" s="1"/>
  <c r="AC30" s="1"/>
  <c r="M30" i="18"/>
  <c r="H30" i="17" s="1"/>
  <c r="N30" i="18"/>
  <c r="J30" i="17" s="1"/>
  <c r="O30" i="18"/>
  <c r="K30" i="17" s="1"/>
  <c r="P30" i="18"/>
  <c r="L30" i="17" s="1"/>
  <c r="Q30" i="18"/>
  <c r="M30" i="17" s="1"/>
  <c r="U30" s="1"/>
  <c r="G31" i="18"/>
  <c r="B31" i="17" s="1"/>
  <c r="H31" i="18"/>
  <c r="F31" i="17" s="1"/>
  <c r="I31" i="18"/>
  <c r="C31" i="17" s="1"/>
  <c r="J31" i="18"/>
  <c r="D31" i="17" s="1"/>
  <c r="K31" i="18"/>
  <c r="E31" i="17" s="1"/>
  <c r="L31" i="18"/>
  <c r="G31" i="17" s="1"/>
  <c r="AC31" s="1"/>
  <c r="M31" i="18"/>
  <c r="H31" i="17" s="1"/>
  <c r="N31" i="18"/>
  <c r="J31" i="17" s="1"/>
  <c r="O31" i="18"/>
  <c r="K31" i="17" s="1"/>
  <c r="P31" i="18"/>
  <c r="L31" i="17" s="1"/>
  <c r="Q31" i="18"/>
  <c r="M31" i="17" s="1"/>
  <c r="U31" s="1"/>
  <c r="G32" i="18"/>
  <c r="B32" i="17" s="1"/>
  <c r="H32" i="18"/>
  <c r="F32" i="17" s="1"/>
  <c r="I32" i="18"/>
  <c r="C32" i="17" s="1"/>
  <c r="J32" i="18"/>
  <c r="D32" i="17" s="1"/>
  <c r="K32" i="18"/>
  <c r="E32" i="17" s="1"/>
  <c r="L32" i="18"/>
  <c r="G32" i="17" s="1"/>
  <c r="AC32" s="1"/>
  <c r="M32" i="18"/>
  <c r="H32" i="17" s="1"/>
  <c r="N32" i="18"/>
  <c r="J32" i="17" s="1"/>
  <c r="O32" i="18"/>
  <c r="K32" i="17" s="1"/>
  <c r="P32" i="18"/>
  <c r="L32" i="17" s="1"/>
  <c r="Q32" i="18"/>
  <c r="M32" i="17" s="1"/>
  <c r="U32" s="1"/>
  <c r="G33" i="18"/>
  <c r="B33" i="17" s="1"/>
  <c r="H33" i="18"/>
  <c r="F33" i="17" s="1"/>
  <c r="I33" i="18"/>
  <c r="C33" i="17" s="1"/>
  <c r="J33" i="18"/>
  <c r="D33" i="17" s="1"/>
  <c r="K33" i="18"/>
  <c r="E33" i="17" s="1"/>
  <c r="L33" i="18"/>
  <c r="G33" i="17" s="1"/>
  <c r="AC33" s="1"/>
  <c r="M33" i="18"/>
  <c r="H33" i="17" s="1"/>
  <c r="N33" i="18"/>
  <c r="J33" i="17" s="1"/>
  <c r="O33" i="18"/>
  <c r="K33" i="17" s="1"/>
  <c r="P33" i="18"/>
  <c r="L33" i="17" s="1"/>
  <c r="Q33" i="18"/>
  <c r="M33" i="17" s="1"/>
  <c r="U33" s="1"/>
  <c r="G34" i="18"/>
  <c r="B34" i="17" s="1"/>
  <c r="H34" i="18"/>
  <c r="F34" i="17" s="1"/>
  <c r="I34" i="18"/>
  <c r="C34" i="17" s="1"/>
  <c r="J34" i="18"/>
  <c r="D34" i="17" s="1"/>
  <c r="K34" i="18"/>
  <c r="E34" i="17" s="1"/>
  <c r="L34" i="18"/>
  <c r="G34" i="17" s="1"/>
  <c r="AC34" s="1"/>
  <c r="M34" i="18"/>
  <c r="H34" i="17" s="1"/>
  <c r="N34" i="18"/>
  <c r="J34" i="17" s="1"/>
  <c r="O34" i="18"/>
  <c r="K34" i="17" s="1"/>
  <c r="P34" i="18"/>
  <c r="L34" i="17" s="1"/>
  <c r="Q34" i="18"/>
  <c r="M34" i="17" s="1"/>
  <c r="U34" s="1"/>
  <c r="G35" i="18"/>
  <c r="B35" i="17" s="1"/>
  <c r="H35" i="18"/>
  <c r="F35" i="17" s="1"/>
  <c r="I35" i="18"/>
  <c r="C35" i="17" s="1"/>
  <c r="J35" i="18"/>
  <c r="D35" i="17" s="1"/>
  <c r="K35" i="18"/>
  <c r="E35" i="17" s="1"/>
  <c r="L35" i="18"/>
  <c r="G35" i="17" s="1"/>
  <c r="AC35" s="1"/>
  <c r="M35" i="18"/>
  <c r="H35" i="17" s="1"/>
  <c r="N35" i="18"/>
  <c r="J35" i="17" s="1"/>
  <c r="O35" i="18"/>
  <c r="K35" i="17" s="1"/>
  <c r="P35" i="18"/>
  <c r="L35" i="17" s="1"/>
  <c r="Q35" i="18"/>
  <c r="M35" i="17" s="1"/>
  <c r="U35" s="1"/>
  <c r="G36" i="18"/>
  <c r="B36" i="17" s="1"/>
  <c r="H36" i="18"/>
  <c r="F36" i="17" s="1"/>
  <c r="I36" i="18"/>
  <c r="C36" i="17" s="1"/>
  <c r="J36" i="18"/>
  <c r="D36" i="17" s="1"/>
  <c r="K36" i="18"/>
  <c r="E36" i="17" s="1"/>
  <c r="L36" i="18"/>
  <c r="G36" i="17" s="1"/>
  <c r="AC36" s="1"/>
  <c r="M36" i="18"/>
  <c r="H36" i="17" s="1"/>
  <c r="N36" i="18"/>
  <c r="J36" i="17" s="1"/>
  <c r="O36" i="18"/>
  <c r="K36" i="17" s="1"/>
  <c r="P36" i="18"/>
  <c r="L36" i="17" s="1"/>
  <c r="Q36" i="18"/>
  <c r="M36" i="17" s="1"/>
  <c r="U36" s="1"/>
  <c r="G37" i="18"/>
  <c r="B37" i="17" s="1"/>
  <c r="H37" i="18"/>
  <c r="F37" i="17" s="1"/>
  <c r="I37" i="18"/>
  <c r="C37" i="17" s="1"/>
  <c r="J37" i="18"/>
  <c r="D37" i="17" s="1"/>
  <c r="K37" i="18"/>
  <c r="E37" i="17" s="1"/>
  <c r="L37" i="18"/>
  <c r="G37" i="17" s="1"/>
  <c r="AC37" s="1"/>
  <c r="M37" i="18"/>
  <c r="H37" i="17" s="1"/>
  <c r="N37" i="18"/>
  <c r="J37" i="17" s="1"/>
  <c r="O37" i="18"/>
  <c r="K37" i="17" s="1"/>
  <c r="P37" i="18"/>
  <c r="L37" i="17" s="1"/>
  <c r="Q37" i="18"/>
  <c r="M37" i="17" s="1"/>
  <c r="U37" s="1"/>
  <c r="G38" i="18"/>
  <c r="B38" i="17" s="1"/>
  <c r="H38" i="18"/>
  <c r="F38" i="17" s="1"/>
  <c r="I38" i="18"/>
  <c r="C38" i="17" s="1"/>
  <c r="J38" i="18"/>
  <c r="D38" i="17" s="1"/>
  <c r="K38" i="18"/>
  <c r="E38" i="17" s="1"/>
  <c r="L38" i="18"/>
  <c r="G38" i="17" s="1"/>
  <c r="AC38" s="1"/>
  <c r="M38" i="18"/>
  <c r="H38" i="17" s="1"/>
  <c r="N38" i="18"/>
  <c r="J38" i="17" s="1"/>
  <c r="O38" i="18"/>
  <c r="K38" i="17" s="1"/>
  <c r="P38" i="18"/>
  <c r="L38" i="17" s="1"/>
  <c r="Q38" i="18"/>
  <c r="M38" i="17" s="1"/>
  <c r="U38" s="1"/>
  <c r="G39" i="18"/>
  <c r="B39" i="17" s="1"/>
  <c r="H39" i="18"/>
  <c r="F39" i="17" s="1"/>
  <c r="I39" i="18"/>
  <c r="C39" i="17" s="1"/>
  <c r="J39" i="18"/>
  <c r="D39" i="17" s="1"/>
  <c r="K39" i="18"/>
  <c r="E39" i="17" s="1"/>
  <c r="L39" i="18"/>
  <c r="G39" i="17" s="1"/>
  <c r="AC39" s="1"/>
  <c r="M39" i="18"/>
  <c r="H39" i="17" s="1"/>
  <c r="N39" i="18"/>
  <c r="J39" i="17" s="1"/>
  <c r="O39" i="18"/>
  <c r="K39" i="17" s="1"/>
  <c r="P39" i="18"/>
  <c r="L39" i="17" s="1"/>
  <c r="Q39" i="18"/>
  <c r="M39" i="17" s="1"/>
  <c r="U39" s="1"/>
  <c r="G40" i="18"/>
  <c r="B40" i="17" s="1"/>
  <c r="H40" i="18"/>
  <c r="F40" i="17" s="1"/>
  <c r="I40" i="18"/>
  <c r="C40" i="17" s="1"/>
  <c r="J40" i="18"/>
  <c r="D40" i="17" s="1"/>
  <c r="K40" i="18"/>
  <c r="E40" i="17" s="1"/>
  <c r="L40" i="18"/>
  <c r="G40" i="17" s="1"/>
  <c r="AC40" s="1"/>
  <c r="M40" i="18"/>
  <c r="H40" i="17" s="1"/>
  <c r="N40" i="18"/>
  <c r="J40" i="17" s="1"/>
  <c r="O40" i="18"/>
  <c r="K40" i="17" s="1"/>
  <c r="P40" i="18"/>
  <c r="L40" i="17" s="1"/>
  <c r="Q40" i="18"/>
  <c r="M40" i="17" s="1"/>
  <c r="U40" s="1"/>
  <c r="G41" i="18"/>
  <c r="B41" i="17" s="1"/>
  <c r="H41" i="18"/>
  <c r="F41" i="17" s="1"/>
  <c r="I41" i="18"/>
  <c r="C41" i="17" s="1"/>
  <c r="J41" i="18"/>
  <c r="D41" i="17" s="1"/>
  <c r="K41" i="18"/>
  <c r="E41" i="17" s="1"/>
  <c r="L41" i="18"/>
  <c r="G41" i="17" s="1"/>
  <c r="AC41" s="1"/>
  <c r="M41" i="18"/>
  <c r="H41" i="17" s="1"/>
  <c r="N41" i="18"/>
  <c r="J41" i="17" s="1"/>
  <c r="O41" i="18"/>
  <c r="K41" i="17" s="1"/>
  <c r="P41" i="18"/>
  <c r="L41" i="17" s="1"/>
  <c r="Q41" i="18"/>
  <c r="M41" i="17" s="1"/>
  <c r="U41" s="1"/>
  <c r="G42" i="18"/>
  <c r="B42" i="17" s="1"/>
  <c r="H42" i="18"/>
  <c r="F42" i="17" s="1"/>
  <c r="I42" i="18"/>
  <c r="C42" i="17" s="1"/>
  <c r="J42" i="18"/>
  <c r="D42" i="17" s="1"/>
  <c r="K42" i="18"/>
  <c r="E42" i="17" s="1"/>
  <c r="L42" i="18"/>
  <c r="G42" i="17" s="1"/>
  <c r="AC42" s="1"/>
  <c r="M42" i="18"/>
  <c r="H42" i="17" s="1"/>
  <c r="N42" i="18"/>
  <c r="J42" i="17" s="1"/>
  <c r="O42" i="18"/>
  <c r="K42" i="17" s="1"/>
  <c r="P42" i="18"/>
  <c r="L42" i="17" s="1"/>
  <c r="Q42" i="18"/>
  <c r="M42" i="17" s="1"/>
  <c r="U42" s="1"/>
  <c r="G43" i="18"/>
  <c r="B43" i="17" s="1"/>
  <c r="H43" i="18"/>
  <c r="F43" i="17" s="1"/>
  <c r="I43" i="18"/>
  <c r="C43" i="17" s="1"/>
  <c r="J43" i="18"/>
  <c r="D43" i="17" s="1"/>
  <c r="K43" i="18"/>
  <c r="E43" i="17" s="1"/>
  <c r="L43" i="18"/>
  <c r="G43" i="17" s="1"/>
  <c r="AC43" s="1"/>
  <c r="M43" i="18"/>
  <c r="H43" i="17" s="1"/>
  <c r="N43" i="18"/>
  <c r="J43" i="17" s="1"/>
  <c r="O43" i="18"/>
  <c r="K43" i="17" s="1"/>
  <c r="P43" i="18"/>
  <c r="L43" i="17" s="1"/>
  <c r="Q43" i="18"/>
  <c r="M43" i="17" s="1"/>
  <c r="U43" s="1"/>
  <c r="G44" i="18"/>
  <c r="B44" i="17" s="1"/>
  <c r="H44" i="18"/>
  <c r="F44" i="17" s="1"/>
  <c r="I44" i="18"/>
  <c r="C44" i="17" s="1"/>
  <c r="J44" i="18"/>
  <c r="D44" i="17" s="1"/>
  <c r="K44" i="18"/>
  <c r="E44" i="17" s="1"/>
  <c r="L44" i="18"/>
  <c r="G44" i="17" s="1"/>
  <c r="AC44" s="1"/>
  <c r="M44" i="18"/>
  <c r="H44" i="17" s="1"/>
  <c r="N44" i="18"/>
  <c r="J44" i="17" s="1"/>
  <c r="O44" i="18"/>
  <c r="K44" i="17" s="1"/>
  <c r="P44" i="18"/>
  <c r="L44" i="17" s="1"/>
  <c r="Q44" i="18"/>
  <c r="M44" i="17" s="1"/>
  <c r="U44" s="1"/>
  <c r="G45" i="18"/>
  <c r="B45" i="17" s="1"/>
  <c r="H45" i="18"/>
  <c r="F45" i="17" s="1"/>
  <c r="I45" i="18"/>
  <c r="C45" i="17" s="1"/>
  <c r="J45" i="18"/>
  <c r="D45" i="17" s="1"/>
  <c r="K45" i="18"/>
  <c r="E45" i="17" s="1"/>
  <c r="L45" i="18"/>
  <c r="G45" i="17" s="1"/>
  <c r="AC45" s="1"/>
  <c r="M45" i="18"/>
  <c r="H45" i="17" s="1"/>
  <c r="N45" i="18"/>
  <c r="J45" i="17" s="1"/>
  <c r="O45" i="18"/>
  <c r="K45" i="17" s="1"/>
  <c r="P45" i="18"/>
  <c r="L45" i="17" s="1"/>
  <c r="Q45" i="18"/>
  <c r="M45" i="17" s="1"/>
  <c r="U45" s="1"/>
  <c r="G46" i="18"/>
  <c r="B46" i="17" s="1"/>
  <c r="H46" i="18"/>
  <c r="F46" i="17" s="1"/>
  <c r="I46" i="18"/>
  <c r="C46" i="17" s="1"/>
  <c r="J46" i="18"/>
  <c r="D46" i="17" s="1"/>
  <c r="K46" i="18"/>
  <c r="E46" i="17" s="1"/>
  <c r="L46" i="18"/>
  <c r="G46" i="17" s="1"/>
  <c r="AC46" s="1"/>
  <c r="M46" i="18"/>
  <c r="H46" i="17" s="1"/>
  <c r="N46" i="18"/>
  <c r="J46" i="17" s="1"/>
  <c r="O46" i="18"/>
  <c r="K46" i="17" s="1"/>
  <c r="P46" i="18"/>
  <c r="L46" i="17" s="1"/>
  <c r="Q46" i="18"/>
  <c r="M46" i="17" s="1"/>
  <c r="U46" s="1"/>
  <c r="G47" i="18"/>
  <c r="B47" i="17" s="1"/>
  <c r="H47" i="18"/>
  <c r="F47" i="17" s="1"/>
  <c r="I47" i="18"/>
  <c r="C47" i="17" s="1"/>
  <c r="J47" i="18"/>
  <c r="D47" i="17" s="1"/>
  <c r="K47" i="18"/>
  <c r="E47" i="17" s="1"/>
  <c r="L47" i="18"/>
  <c r="G47" i="17" s="1"/>
  <c r="AC47" s="1"/>
  <c r="M47" i="18"/>
  <c r="H47" i="17" s="1"/>
  <c r="N47" i="18"/>
  <c r="J47" i="17" s="1"/>
  <c r="O47" i="18"/>
  <c r="K47" i="17" s="1"/>
  <c r="P47" i="18"/>
  <c r="L47" i="17" s="1"/>
  <c r="Q47" i="18"/>
  <c r="M47" i="17" s="1"/>
  <c r="U47" s="1"/>
  <c r="G48" i="18"/>
  <c r="B48" i="17" s="1"/>
  <c r="H48" i="18"/>
  <c r="F48" i="17" s="1"/>
  <c r="I48" i="18"/>
  <c r="C48" i="17" s="1"/>
  <c r="J48" i="18"/>
  <c r="D48" i="17" s="1"/>
  <c r="K48" i="18"/>
  <c r="E48" i="17" s="1"/>
  <c r="L48" i="18"/>
  <c r="G48" i="17" s="1"/>
  <c r="AC48" s="1"/>
  <c r="M48" i="18"/>
  <c r="H48" i="17" s="1"/>
  <c r="N48" i="18"/>
  <c r="J48" i="17" s="1"/>
  <c r="O48" i="18"/>
  <c r="K48" i="17" s="1"/>
  <c r="P48" i="18"/>
  <c r="L48" i="17" s="1"/>
  <c r="Q48" i="18"/>
  <c r="M48" i="17" s="1"/>
  <c r="U48" s="1"/>
  <c r="G49" i="18"/>
  <c r="B49" i="17" s="1"/>
  <c r="H49" i="18"/>
  <c r="F49" i="17" s="1"/>
  <c r="I49" i="18"/>
  <c r="C49" i="17" s="1"/>
  <c r="J49" i="18"/>
  <c r="D49" i="17" s="1"/>
  <c r="K49" i="18"/>
  <c r="E49" i="17" s="1"/>
  <c r="L49" i="18"/>
  <c r="G49" i="17" s="1"/>
  <c r="AC49" s="1"/>
  <c r="M49" i="18"/>
  <c r="H49" i="17" s="1"/>
  <c r="N49" i="18"/>
  <c r="J49" i="17" s="1"/>
  <c r="O49" i="18"/>
  <c r="K49" i="17" s="1"/>
  <c r="P49" i="18"/>
  <c r="L49" i="17" s="1"/>
  <c r="Q49" i="18"/>
  <c r="M49" i="17" s="1"/>
  <c r="U49" s="1"/>
  <c r="G50" i="18"/>
  <c r="B50" i="17" s="1"/>
  <c r="H50" i="18"/>
  <c r="F50" i="17" s="1"/>
  <c r="I50" i="18"/>
  <c r="C50" i="17" s="1"/>
  <c r="J50" i="18"/>
  <c r="D50" i="17" s="1"/>
  <c r="K50" i="18"/>
  <c r="E50" i="17" s="1"/>
  <c r="L50" i="18"/>
  <c r="G50" i="17" s="1"/>
  <c r="AC50" s="1"/>
  <c r="M50" i="18"/>
  <c r="H50" i="17" s="1"/>
  <c r="N50" i="18"/>
  <c r="J50" i="17" s="1"/>
  <c r="O50" i="18"/>
  <c r="K50" i="17" s="1"/>
  <c r="P50" i="18"/>
  <c r="L50" i="17" s="1"/>
  <c r="Q50" i="18"/>
  <c r="M50" i="17" s="1"/>
  <c r="U50" s="1"/>
  <c r="G51" i="18"/>
  <c r="B51" i="17" s="1"/>
  <c r="H51" i="18"/>
  <c r="F51" i="17" s="1"/>
  <c r="I51" i="18"/>
  <c r="C51" i="17" s="1"/>
  <c r="J51" i="18"/>
  <c r="D51" i="17" s="1"/>
  <c r="K51" i="18"/>
  <c r="E51" i="17" s="1"/>
  <c r="L51" i="18"/>
  <c r="G51" i="17" s="1"/>
  <c r="AC51" s="1"/>
  <c r="M51" i="18"/>
  <c r="H51" i="17" s="1"/>
  <c r="N51" i="18"/>
  <c r="J51" i="17" s="1"/>
  <c r="O51" i="18"/>
  <c r="K51" i="17" s="1"/>
  <c r="P51" i="18"/>
  <c r="L51" i="17" s="1"/>
  <c r="Q51" i="18"/>
  <c r="M51" i="17" s="1"/>
  <c r="U51" s="1"/>
  <c r="G52" i="18"/>
  <c r="B52" i="17" s="1"/>
  <c r="H52" i="18"/>
  <c r="F52" i="17" s="1"/>
  <c r="I52" i="18"/>
  <c r="C52" i="17" s="1"/>
  <c r="J52" i="18"/>
  <c r="D52" i="17" s="1"/>
  <c r="K52" i="18"/>
  <c r="E52" i="17" s="1"/>
  <c r="L52" i="18"/>
  <c r="G52" i="17" s="1"/>
  <c r="AC52" s="1"/>
  <c r="M52" i="18"/>
  <c r="H52" i="17" s="1"/>
  <c r="N52" i="18"/>
  <c r="J52" i="17" s="1"/>
  <c r="O52" i="18"/>
  <c r="K52" i="17" s="1"/>
  <c r="P52" i="18"/>
  <c r="L52" i="17" s="1"/>
  <c r="Q52" i="18"/>
  <c r="M52" i="17" s="1"/>
  <c r="U52" s="1"/>
  <c r="G53" i="18"/>
  <c r="B53" i="17" s="1"/>
  <c r="H53" i="18"/>
  <c r="F53" i="17" s="1"/>
  <c r="I53" i="18"/>
  <c r="C53" i="17" s="1"/>
  <c r="J53" i="18"/>
  <c r="D53" i="17" s="1"/>
  <c r="K53" i="18"/>
  <c r="E53" i="17" s="1"/>
  <c r="L53" i="18"/>
  <c r="G53" i="17" s="1"/>
  <c r="AC53" s="1"/>
  <c r="M53" i="18"/>
  <c r="H53" i="17" s="1"/>
  <c r="N53" i="18"/>
  <c r="J53" i="17" s="1"/>
  <c r="O53" i="18"/>
  <c r="K53" i="17" s="1"/>
  <c r="P53" i="18"/>
  <c r="L53" i="17" s="1"/>
  <c r="Q53" i="18"/>
  <c r="M53" i="17" s="1"/>
  <c r="U53" s="1"/>
  <c r="G54" i="18"/>
  <c r="B54" i="17" s="1"/>
  <c r="H54" i="18"/>
  <c r="F54" i="17" s="1"/>
  <c r="I54" i="18"/>
  <c r="C54" i="17" s="1"/>
  <c r="J54" i="18"/>
  <c r="D54" i="17" s="1"/>
  <c r="K54" i="18"/>
  <c r="E54" i="17" s="1"/>
  <c r="L54" i="18"/>
  <c r="G54" i="17" s="1"/>
  <c r="AC54" s="1"/>
  <c r="M54" i="18"/>
  <c r="H54" i="17" s="1"/>
  <c r="N54" i="18"/>
  <c r="J54" i="17" s="1"/>
  <c r="O54" i="18"/>
  <c r="K54" i="17" s="1"/>
  <c r="P54" i="18"/>
  <c r="L54" i="17" s="1"/>
  <c r="Q54" i="18"/>
  <c r="M54" i="17" s="1"/>
  <c r="U54" s="1"/>
  <c r="G55" i="18"/>
  <c r="B55" i="17" s="1"/>
  <c r="H55" i="18"/>
  <c r="F55" i="17" s="1"/>
  <c r="I55" i="18"/>
  <c r="C55" i="17" s="1"/>
  <c r="J55" i="18"/>
  <c r="D55" i="17" s="1"/>
  <c r="K55" i="18"/>
  <c r="E55" i="17" s="1"/>
  <c r="L55" i="18"/>
  <c r="G55" i="17" s="1"/>
  <c r="AC55" s="1"/>
  <c r="M55" i="18"/>
  <c r="H55" i="17" s="1"/>
  <c r="N55" i="18"/>
  <c r="J55" i="17" s="1"/>
  <c r="O55" i="18"/>
  <c r="K55" i="17" s="1"/>
  <c r="P55" i="18"/>
  <c r="L55" i="17" s="1"/>
  <c r="Q55" i="18"/>
  <c r="M55" i="17" s="1"/>
  <c r="U55" s="1"/>
  <c r="G56" i="18"/>
  <c r="B56" i="17" s="1"/>
  <c r="H56" i="18"/>
  <c r="F56" i="17" s="1"/>
  <c r="I56" i="18"/>
  <c r="C56" i="17" s="1"/>
  <c r="J56" i="18"/>
  <c r="D56" i="17" s="1"/>
  <c r="K56" i="18"/>
  <c r="E56" i="17" s="1"/>
  <c r="L56" i="18"/>
  <c r="G56" i="17" s="1"/>
  <c r="AC56" s="1"/>
  <c r="M56" i="18"/>
  <c r="H56" i="17" s="1"/>
  <c r="N56" i="18"/>
  <c r="J56" i="17" s="1"/>
  <c r="O56" i="18"/>
  <c r="K56" i="17" s="1"/>
  <c r="P56" i="18"/>
  <c r="L56" i="17" s="1"/>
  <c r="Q56" i="18"/>
  <c r="M56" i="17" s="1"/>
  <c r="U56" s="1"/>
  <c r="G57" i="18"/>
  <c r="B57" i="17" s="1"/>
  <c r="H57" i="18"/>
  <c r="F57" i="17" s="1"/>
  <c r="I57" i="18"/>
  <c r="C57" i="17" s="1"/>
  <c r="J57" i="18"/>
  <c r="D57" i="17" s="1"/>
  <c r="K57" i="18"/>
  <c r="E57" i="17" s="1"/>
  <c r="L57" i="18"/>
  <c r="G57" i="17" s="1"/>
  <c r="AC57" s="1"/>
  <c r="M57" i="18"/>
  <c r="H57" i="17" s="1"/>
  <c r="N57" i="18"/>
  <c r="J57" i="17" s="1"/>
  <c r="O57" i="18"/>
  <c r="K57" i="17" s="1"/>
  <c r="P57" i="18"/>
  <c r="L57" i="17" s="1"/>
  <c r="Q57" i="18"/>
  <c r="M57" i="17" s="1"/>
  <c r="U57" s="1"/>
  <c r="G58" i="18"/>
  <c r="B58" i="17" s="1"/>
  <c r="H58" i="18"/>
  <c r="F58" i="17" s="1"/>
  <c r="I58" i="18"/>
  <c r="C58" i="17" s="1"/>
  <c r="J58" i="18"/>
  <c r="D58" i="17" s="1"/>
  <c r="K58" i="18"/>
  <c r="E58" i="17" s="1"/>
  <c r="L58" i="18"/>
  <c r="G58" i="17" s="1"/>
  <c r="AC58" s="1"/>
  <c r="M58" i="18"/>
  <c r="H58" i="17" s="1"/>
  <c r="N58" i="18"/>
  <c r="J58" i="17" s="1"/>
  <c r="O58" i="18"/>
  <c r="K58" i="17" s="1"/>
  <c r="P58" i="18"/>
  <c r="L58" i="17" s="1"/>
  <c r="Q58" i="18"/>
  <c r="M58" i="17" s="1"/>
  <c r="U58" s="1"/>
  <c r="G59" i="18"/>
  <c r="B59" i="17" s="1"/>
  <c r="H59" i="18"/>
  <c r="F59" i="17" s="1"/>
  <c r="I59" i="18"/>
  <c r="C59" i="17" s="1"/>
  <c r="J59" i="18"/>
  <c r="D59" i="17" s="1"/>
  <c r="K59" i="18"/>
  <c r="E59" i="17" s="1"/>
  <c r="L59" i="18"/>
  <c r="G59" i="17" s="1"/>
  <c r="AC59" s="1"/>
  <c r="M59" i="18"/>
  <c r="H59" i="17" s="1"/>
  <c r="N59" i="18"/>
  <c r="J59" i="17" s="1"/>
  <c r="O59" i="18"/>
  <c r="K59" i="17" s="1"/>
  <c r="P59" i="18"/>
  <c r="L59" i="17" s="1"/>
  <c r="Q59" i="18"/>
  <c r="M59" i="17" s="1"/>
  <c r="U59" s="1"/>
  <c r="G60" i="18"/>
  <c r="B60" i="17" s="1"/>
  <c r="H60" i="18"/>
  <c r="F60" i="17" s="1"/>
  <c r="I60" i="18"/>
  <c r="C60" i="17" s="1"/>
  <c r="J60" i="18"/>
  <c r="D60" i="17" s="1"/>
  <c r="K60" i="18"/>
  <c r="E60" i="17" s="1"/>
  <c r="L60" i="18"/>
  <c r="G60" i="17" s="1"/>
  <c r="AC60" s="1"/>
  <c r="M60" i="18"/>
  <c r="H60" i="17" s="1"/>
  <c r="N60" i="18"/>
  <c r="J60" i="17" s="1"/>
  <c r="O60" i="18"/>
  <c r="K60" i="17" s="1"/>
  <c r="P60" i="18"/>
  <c r="L60" i="17" s="1"/>
  <c r="Q60" i="18"/>
  <c r="M60" i="17" s="1"/>
  <c r="U60" s="1"/>
  <c r="G61" i="18"/>
  <c r="B61" i="17" s="1"/>
  <c r="H61" i="18"/>
  <c r="F61" i="17" s="1"/>
  <c r="I61" i="18"/>
  <c r="C61" i="17" s="1"/>
  <c r="J61" i="18"/>
  <c r="D61" i="17" s="1"/>
  <c r="K61" i="18"/>
  <c r="E61" i="17" s="1"/>
  <c r="L61" i="18"/>
  <c r="G61" i="17" s="1"/>
  <c r="AC61" s="1"/>
  <c r="M61" i="18"/>
  <c r="H61" i="17" s="1"/>
  <c r="N61" i="18"/>
  <c r="J61" i="17" s="1"/>
  <c r="O61" i="18"/>
  <c r="K61" i="17" s="1"/>
  <c r="P61" i="18"/>
  <c r="L61" i="17" s="1"/>
  <c r="Q61" i="18"/>
  <c r="M61" i="17" s="1"/>
  <c r="U61" s="1"/>
  <c r="G62" i="18"/>
  <c r="B62" i="17" s="1"/>
  <c r="H62" i="18"/>
  <c r="F62" i="17" s="1"/>
  <c r="I62" i="18"/>
  <c r="C62" i="17" s="1"/>
  <c r="J62" i="18"/>
  <c r="D62" i="17" s="1"/>
  <c r="K62" i="18"/>
  <c r="E62" i="17" s="1"/>
  <c r="L62" i="18"/>
  <c r="G62" i="17" s="1"/>
  <c r="AC62" s="1"/>
  <c r="M62" i="18"/>
  <c r="H62" i="17" s="1"/>
  <c r="N62" i="18"/>
  <c r="J62" i="17" s="1"/>
  <c r="O62" i="18"/>
  <c r="K62" i="17" s="1"/>
  <c r="P62" i="18"/>
  <c r="L62" i="17" s="1"/>
  <c r="Q62" i="18"/>
  <c r="M62" i="17" s="1"/>
  <c r="U62" s="1"/>
  <c r="G63" i="18"/>
  <c r="B63" i="17" s="1"/>
  <c r="H63" i="18"/>
  <c r="F63" i="17" s="1"/>
  <c r="I63" i="18"/>
  <c r="C63" i="17" s="1"/>
  <c r="J63" i="18"/>
  <c r="D63" i="17" s="1"/>
  <c r="K63" i="18"/>
  <c r="E63" i="17" s="1"/>
  <c r="L63" i="18"/>
  <c r="G63" i="17" s="1"/>
  <c r="AC63" s="1"/>
  <c r="M63" i="18"/>
  <c r="H63" i="17" s="1"/>
  <c r="N63" i="18"/>
  <c r="J63" i="17" s="1"/>
  <c r="O63" i="18"/>
  <c r="K63" i="17" s="1"/>
  <c r="P63" i="18"/>
  <c r="L63" i="17" s="1"/>
  <c r="Q63" i="18"/>
  <c r="M63" i="17" s="1"/>
  <c r="U63" s="1"/>
  <c r="G64" i="18"/>
  <c r="B64" i="17" s="1"/>
  <c r="H64" i="18"/>
  <c r="F64" i="17" s="1"/>
  <c r="I64" i="18"/>
  <c r="C64" i="17" s="1"/>
  <c r="J64" i="18"/>
  <c r="D64" i="17" s="1"/>
  <c r="K64" i="18"/>
  <c r="E64" i="17" s="1"/>
  <c r="L64" i="18"/>
  <c r="G64" i="17" s="1"/>
  <c r="AC64" s="1"/>
  <c r="M64" i="18"/>
  <c r="H64" i="17" s="1"/>
  <c r="N64" i="18"/>
  <c r="J64" i="17" s="1"/>
  <c r="O64" i="18"/>
  <c r="K64" i="17" s="1"/>
  <c r="P64" i="18"/>
  <c r="L64" i="17" s="1"/>
  <c r="Q64" i="18"/>
  <c r="M64" i="17" s="1"/>
  <c r="U64" s="1"/>
  <c r="G65" i="18"/>
  <c r="B65" i="17" s="1"/>
  <c r="H65" i="18"/>
  <c r="F65" i="17" s="1"/>
  <c r="I65" i="18"/>
  <c r="C65" i="17" s="1"/>
  <c r="J65" i="18"/>
  <c r="D65" i="17" s="1"/>
  <c r="K65" i="18"/>
  <c r="E65" i="17" s="1"/>
  <c r="L65" i="18"/>
  <c r="G65" i="17" s="1"/>
  <c r="AC65" s="1"/>
  <c r="M65" i="18"/>
  <c r="H65" i="17" s="1"/>
  <c r="N65" i="18"/>
  <c r="J65" i="17" s="1"/>
  <c r="O65" i="18"/>
  <c r="K65" i="17" s="1"/>
  <c r="P65" i="18"/>
  <c r="L65" i="17" s="1"/>
  <c r="Q65" i="18"/>
  <c r="M65" i="17" s="1"/>
  <c r="U65" s="1"/>
  <c r="G66" i="18"/>
  <c r="B66" i="17" s="1"/>
  <c r="H66" i="18"/>
  <c r="F66" i="17" s="1"/>
  <c r="I66" i="18"/>
  <c r="C66" i="17" s="1"/>
  <c r="J66" i="18"/>
  <c r="D66" i="17" s="1"/>
  <c r="K66" i="18"/>
  <c r="E66" i="17" s="1"/>
  <c r="L66" i="18"/>
  <c r="G66" i="17" s="1"/>
  <c r="AC66" s="1"/>
  <c r="M66" i="18"/>
  <c r="H66" i="17" s="1"/>
  <c r="N66" i="18"/>
  <c r="J66" i="17" s="1"/>
  <c r="O66" i="18"/>
  <c r="K66" i="17" s="1"/>
  <c r="P66" i="18"/>
  <c r="L66" i="17" s="1"/>
  <c r="Q66" i="18"/>
  <c r="M66" i="17" s="1"/>
  <c r="U66" s="1"/>
  <c r="G67" i="18"/>
  <c r="B67" i="17" s="1"/>
  <c r="H67" i="18"/>
  <c r="F67" i="17" s="1"/>
  <c r="I67" i="18"/>
  <c r="C67" i="17" s="1"/>
  <c r="J67" i="18"/>
  <c r="D67" i="17" s="1"/>
  <c r="K67" i="18"/>
  <c r="E67" i="17" s="1"/>
  <c r="L67" i="18"/>
  <c r="G67" i="17" s="1"/>
  <c r="AC67" s="1"/>
  <c r="M67" i="18"/>
  <c r="H67" i="17" s="1"/>
  <c r="N67" i="18"/>
  <c r="J67" i="17" s="1"/>
  <c r="O67" i="18"/>
  <c r="K67" i="17" s="1"/>
  <c r="P67" i="18"/>
  <c r="L67" i="17" s="1"/>
  <c r="Q67" i="18"/>
  <c r="M67" i="17" s="1"/>
  <c r="U67" s="1"/>
  <c r="G68" i="18"/>
  <c r="B68" i="17" s="1"/>
  <c r="H68" i="18"/>
  <c r="F68" i="17" s="1"/>
  <c r="I68" i="18"/>
  <c r="C68" i="17" s="1"/>
  <c r="J68" i="18"/>
  <c r="D68" i="17" s="1"/>
  <c r="K68" i="18"/>
  <c r="E68" i="17" s="1"/>
  <c r="L68" i="18"/>
  <c r="G68" i="17" s="1"/>
  <c r="AC68" s="1"/>
  <c r="M68" i="18"/>
  <c r="H68" i="17" s="1"/>
  <c r="N68" i="18"/>
  <c r="J68" i="17" s="1"/>
  <c r="O68" i="18"/>
  <c r="K68" i="17" s="1"/>
  <c r="P68" i="18"/>
  <c r="L68" i="17" s="1"/>
  <c r="Q68" i="18"/>
  <c r="M68" i="17" s="1"/>
  <c r="U68" s="1"/>
  <c r="G69" i="18"/>
  <c r="B69" i="17" s="1"/>
  <c r="H69" i="18"/>
  <c r="F69" i="17" s="1"/>
  <c r="I69" i="18"/>
  <c r="C69" i="17" s="1"/>
  <c r="J69" i="18"/>
  <c r="D69" i="17" s="1"/>
  <c r="K69" i="18"/>
  <c r="E69" i="17" s="1"/>
  <c r="L69" i="18"/>
  <c r="G69" i="17" s="1"/>
  <c r="AC69" s="1"/>
  <c r="M69" i="18"/>
  <c r="H69" i="17" s="1"/>
  <c r="N69" i="18"/>
  <c r="J69" i="17" s="1"/>
  <c r="O69" i="18"/>
  <c r="K69" i="17" s="1"/>
  <c r="P69" i="18"/>
  <c r="L69" i="17" s="1"/>
  <c r="Q69" i="18"/>
  <c r="M69" i="17" s="1"/>
  <c r="U69" s="1"/>
  <c r="G70" i="18"/>
  <c r="B70" i="17" s="1"/>
  <c r="H70" i="18"/>
  <c r="F70" i="17" s="1"/>
  <c r="I70" i="18"/>
  <c r="C70" i="17" s="1"/>
  <c r="J70" i="18"/>
  <c r="D70" i="17" s="1"/>
  <c r="K70" i="18"/>
  <c r="E70" i="17" s="1"/>
  <c r="L70" i="18"/>
  <c r="G70" i="17" s="1"/>
  <c r="AC70" s="1"/>
  <c r="M70" i="18"/>
  <c r="H70" i="17" s="1"/>
  <c r="N70" i="18"/>
  <c r="J70" i="17" s="1"/>
  <c r="O70" i="18"/>
  <c r="K70" i="17" s="1"/>
  <c r="P70" i="18"/>
  <c r="L70" i="17" s="1"/>
  <c r="Q70" i="18"/>
  <c r="M70" i="17" s="1"/>
  <c r="U70" s="1"/>
  <c r="G71" i="18"/>
  <c r="B71" i="17" s="1"/>
  <c r="H71" i="18"/>
  <c r="F71" i="17" s="1"/>
  <c r="I71" i="18"/>
  <c r="C71" i="17" s="1"/>
  <c r="J71" i="18"/>
  <c r="D71" i="17" s="1"/>
  <c r="K71" i="18"/>
  <c r="E71" i="17" s="1"/>
  <c r="L71" i="18"/>
  <c r="G71" i="17" s="1"/>
  <c r="AC71" s="1"/>
  <c r="M71" i="18"/>
  <c r="H71" i="17" s="1"/>
  <c r="N71" i="18"/>
  <c r="J71" i="17" s="1"/>
  <c r="O71" i="18"/>
  <c r="K71" i="17" s="1"/>
  <c r="P71" i="18"/>
  <c r="L71" i="17" s="1"/>
  <c r="Q71" i="18"/>
  <c r="M71" i="17" s="1"/>
  <c r="U71" s="1"/>
  <c r="G72" i="18"/>
  <c r="B72" i="17" s="1"/>
  <c r="H72" i="18"/>
  <c r="F72" i="17" s="1"/>
  <c r="I72" i="18"/>
  <c r="C72" i="17" s="1"/>
  <c r="J72" i="18"/>
  <c r="D72" i="17" s="1"/>
  <c r="K72" i="18"/>
  <c r="E72" i="17" s="1"/>
  <c r="L72" i="18"/>
  <c r="G72" i="17" s="1"/>
  <c r="AC72" s="1"/>
  <c r="M72" i="18"/>
  <c r="H72" i="17" s="1"/>
  <c r="N72" i="18"/>
  <c r="J72" i="17" s="1"/>
  <c r="O72" i="18"/>
  <c r="K72" i="17" s="1"/>
  <c r="P72" i="18"/>
  <c r="L72" i="17" s="1"/>
  <c r="Q72" i="18"/>
  <c r="M72" i="17" s="1"/>
  <c r="U72" s="1"/>
  <c r="G73" i="18"/>
  <c r="B73" i="17" s="1"/>
  <c r="H73" i="18"/>
  <c r="F73" i="17" s="1"/>
  <c r="I73" i="18"/>
  <c r="C73" i="17" s="1"/>
  <c r="J73" i="18"/>
  <c r="D73" i="17" s="1"/>
  <c r="K73" i="18"/>
  <c r="E73" i="17" s="1"/>
  <c r="L73" i="18"/>
  <c r="G73" i="17" s="1"/>
  <c r="AC73" s="1"/>
  <c r="M73" i="18"/>
  <c r="H73" i="17" s="1"/>
  <c r="N73" i="18"/>
  <c r="J73" i="17" s="1"/>
  <c r="O73" i="18"/>
  <c r="K73" i="17" s="1"/>
  <c r="P73" i="18"/>
  <c r="L73" i="17" s="1"/>
  <c r="Q73" i="18"/>
  <c r="M73" i="17" s="1"/>
  <c r="U73" s="1"/>
  <c r="G74" i="18"/>
  <c r="B74" i="17" s="1"/>
  <c r="H74" i="18"/>
  <c r="F74" i="17" s="1"/>
  <c r="I74" i="18"/>
  <c r="C74" i="17" s="1"/>
  <c r="J74" i="18"/>
  <c r="D74" i="17" s="1"/>
  <c r="K74" i="18"/>
  <c r="E74" i="17" s="1"/>
  <c r="L74" i="18"/>
  <c r="G74" i="17" s="1"/>
  <c r="AC74" s="1"/>
  <c r="M74" i="18"/>
  <c r="H74" i="17" s="1"/>
  <c r="N74" i="18"/>
  <c r="J74" i="17" s="1"/>
  <c r="O74" i="18"/>
  <c r="K74" i="17" s="1"/>
  <c r="P74" i="18"/>
  <c r="L74" i="17" s="1"/>
  <c r="Q74" i="18"/>
  <c r="M74" i="17" s="1"/>
  <c r="U74" s="1"/>
  <c r="G75" i="18"/>
  <c r="B75" i="17" s="1"/>
  <c r="H75" i="18"/>
  <c r="F75" i="17" s="1"/>
  <c r="I75" i="18"/>
  <c r="C75" i="17" s="1"/>
  <c r="J75" i="18"/>
  <c r="D75" i="17" s="1"/>
  <c r="K75" i="18"/>
  <c r="E75" i="17" s="1"/>
  <c r="L75" i="18"/>
  <c r="G75" i="17" s="1"/>
  <c r="AC75" s="1"/>
  <c r="M75" i="18"/>
  <c r="H75" i="17" s="1"/>
  <c r="N75" i="18"/>
  <c r="J75" i="17" s="1"/>
  <c r="O75" i="18"/>
  <c r="K75" i="17" s="1"/>
  <c r="P75" i="18"/>
  <c r="L75" i="17" s="1"/>
  <c r="Q75" i="18"/>
  <c r="M75" i="17" s="1"/>
  <c r="U75" s="1"/>
  <c r="G76" i="18"/>
  <c r="B76" i="17" s="1"/>
  <c r="H76" i="18"/>
  <c r="F76" i="17" s="1"/>
  <c r="I76" i="18"/>
  <c r="C76" i="17" s="1"/>
  <c r="J76" i="18"/>
  <c r="D76" i="17" s="1"/>
  <c r="K76" i="18"/>
  <c r="E76" i="17" s="1"/>
  <c r="L76" i="18"/>
  <c r="G76" i="17" s="1"/>
  <c r="AC76" s="1"/>
  <c r="M76" i="18"/>
  <c r="H76" i="17" s="1"/>
  <c r="N76" i="18"/>
  <c r="J76" i="17" s="1"/>
  <c r="O76" i="18"/>
  <c r="K76" i="17" s="1"/>
  <c r="P76" i="18"/>
  <c r="L76" i="17" s="1"/>
  <c r="Q76" i="18"/>
  <c r="M76" i="17" s="1"/>
  <c r="U76" s="1"/>
  <c r="G77" i="18"/>
  <c r="B77" i="17" s="1"/>
  <c r="H77" i="18"/>
  <c r="F77" i="17" s="1"/>
  <c r="I77" i="18"/>
  <c r="C77" i="17" s="1"/>
  <c r="J77" i="18"/>
  <c r="D77" i="17" s="1"/>
  <c r="K77" i="18"/>
  <c r="E77" i="17" s="1"/>
  <c r="L77" i="18"/>
  <c r="G77" i="17" s="1"/>
  <c r="AC77" s="1"/>
  <c r="M77" i="18"/>
  <c r="H77" i="17" s="1"/>
  <c r="N77" i="18"/>
  <c r="J77" i="17" s="1"/>
  <c r="O77" i="18"/>
  <c r="K77" i="17" s="1"/>
  <c r="P77" i="18"/>
  <c r="L77" i="17" s="1"/>
  <c r="Q77" i="18"/>
  <c r="M77" i="17" s="1"/>
  <c r="U77" s="1"/>
  <c r="G78" i="18"/>
  <c r="B78" i="17" s="1"/>
  <c r="H78" i="18"/>
  <c r="F78" i="17" s="1"/>
  <c r="I78" i="18"/>
  <c r="C78" i="17" s="1"/>
  <c r="J78" i="18"/>
  <c r="D78" i="17" s="1"/>
  <c r="K78" i="18"/>
  <c r="E78" i="17" s="1"/>
  <c r="L78" i="18"/>
  <c r="G78" i="17" s="1"/>
  <c r="AC78" s="1"/>
  <c r="M78" i="18"/>
  <c r="H78" i="17" s="1"/>
  <c r="N78" i="18"/>
  <c r="J78" i="17" s="1"/>
  <c r="O78" i="18"/>
  <c r="K78" i="17" s="1"/>
  <c r="P78" i="18"/>
  <c r="L78" i="17" s="1"/>
  <c r="Q78" i="18"/>
  <c r="M78" i="17" s="1"/>
  <c r="U78" s="1"/>
  <c r="G79" i="18"/>
  <c r="B79" i="17" s="1"/>
  <c r="H79" i="18"/>
  <c r="F79" i="17" s="1"/>
  <c r="I79" i="18"/>
  <c r="C79" i="17" s="1"/>
  <c r="J79" i="18"/>
  <c r="D79" i="17" s="1"/>
  <c r="K79" i="18"/>
  <c r="E79" i="17" s="1"/>
  <c r="L79" i="18"/>
  <c r="G79" i="17" s="1"/>
  <c r="AC79" s="1"/>
  <c r="M79" i="18"/>
  <c r="H79" i="17" s="1"/>
  <c r="N79" i="18"/>
  <c r="J79" i="17" s="1"/>
  <c r="O79" i="18"/>
  <c r="K79" i="17" s="1"/>
  <c r="P79" i="18"/>
  <c r="L79" i="17" s="1"/>
  <c r="Q79" i="18"/>
  <c r="M79" i="17" s="1"/>
  <c r="U79" s="1"/>
  <c r="G80" i="18"/>
  <c r="B80" i="17" s="1"/>
  <c r="H80" i="18"/>
  <c r="F80" i="17" s="1"/>
  <c r="I80" i="18"/>
  <c r="C80" i="17" s="1"/>
  <c r="J80" i="18"/>
  <c r="D80" i="17" s="1"/>
  <c r="K80" i="18"/>
  <c r="E80" i="17" s="1"/>
  <c r="L80" i="18"/>
  <c r="G80" i="17" s="1"/>
  <c r="AC80" s="1"/>
  <c r="M80" i="18"/>
  <c r="H80" i="17" s="1"/>
  <c r="N80" i="18"/>
  <c r="J80" i="17" s="1"/>
  <c r="O80" i="18"/>
  <c r="K80" i="17" s="1"/>
  <c r="P80" i="18"/>
  <c r="L80" i="17" s="1"/>
  <c r="Q80" i="18"/>
  <c r="M80" i="17" s="1"/>
  <c r="U80" s="1"/>
  <c r="G81" i="18"/>
  <c r="B81" i="17" s="1"/>
  <c r="H81" i="18"/>
  <c r="F81" i="17" s="1"/>
  <c r="I81" i="18"/>
  <c r="C81" i="17" s="1"/>
  <c r="J81" i="18"/>
  <c r="D81" i="17" s="1"/>
  <c r="K81" i="18"/>
  <c r="E81" i="17" s="1"/>
  <c r="L81" i="18"/>
  <c r="G81" i="17" s="1"/>
  <c r="AC81" s="1"/>
  <c r="M81" i="18"/>
  <c r="H81" i="17" s="1"/>
  <c r="N81" i="18"/>
  <c r="J81" i="17" s="1"/>
  <c r="O81" i="18"/>
  <c r="K81" i="17" s="1"/>
  <c r="P81" i="18"/>
  <c r="L81" i="17" s="1"/>
  <c r="Q81" i="18"/>
  <c r="M81" i="17" s="1"/>
  <c r="U81" s="1"/>
  <c r="G82" i="18"/>
  <c r="B82" i="17" s="1"/>
  <c r="H82" i="18"/>
  <c r="F82" i="17" s="1"/>
  <c r="I82" i="18"/>
  <c r="C82" i="17" s="1"/>
  <c r="J82" i="18"/>
  <c r="D82" i="17" s="1"/>
  <c r="K82" i="18"/>
  <c r="E82" i="17" s="1"/>
  <c r="L82" i="18"/>
  <c r="G82" i="17" s="1"/>
  <c r="AC82" s="1"/>
  <c r="M82" i="18"/>
  <c r="H82" i="17" s="1"/>
  <c r="N82" i="18"/>
  <c r="J82" i="17" s="1"/>
  <c r="O82" i="18"/>
  <c r="K82" i="17" s="1"/>
  <c r="P82" i="18"/>
  <c r="L82" i="17" s="1"/>
  <c r="Q82" i="18"/>
  <c r="M82" i="17" s="1"/>
  <c r="U82" s="1"/>
  <c r="G83" i="18"/>
  <c r="B83" i="17" s="1"/>
  <c r="H83" i="18"/>
  <c r="F83" i="17" s="1"/>
  <c r="I83" i="18"/>
  <c r="C83" i="17" s="1"/>
  <c r="J83" i="18"/>
  <c r="D83" i="17" s="1"/>
  <c r="K83" i="18"/>
  <c r="E83" i="17" s="1"/>
  <c r="L83" i="18"/>
  <c r="G83" i="17" s="1"/>
  <c r="AC83" s="1"/>
  <c r="M83" i="18"/>
  <c r="H83" i="17" s="1"/>
  <c r="N83" i="18"/>
  <c r="J83" i="17" s="1"/>
  <c r="O83" i="18"/>
  <c r="K83" i="17" s="1"/>
  <c r="P83" i="18"/>
  <c r="L83" i="17" s="1"/>
  <c r="Q83" i="18"/>
  <c r="M83" i="17" s="1"/>
  <c r="U83" s="1"/>
  <c r="G84" i="18"/>
  <c r="B84" i="17" s="1"/>
  <c r="H84" i="18"/>
  <c r="F84" i="17" s="1"/>
  <c r="I84" i="18"/>
  <c r="C84" i="17" s="1"/>
  <c r="J84" i="18"/>
  <c r="D84" i="17" s="1"/>
  <c r="K84" i="18"/>
  <c r="E84" i="17" s="1"/>
  <c r="L84" i="18"/>
  <c r="G84" i="17" s="1"/>
  <c r="AC84" s="1"/>
  <c r="M84" i="18"/>
  <c r="H84" i="17" s="1"/>
  <c r="N84" i="18"/>
  <c r="J84" i="17" s="1"/>
  <c r="O84" i="18"/>
  <c r="K84" i="17" s="1"/>
  <c r="P84" i="18"/>
  <c r="L84" i="17" s="1"/>
  <c r="Q84" i="18"/>
  <c r="M84" i="17" s="1"/>
  <c r="U84" s="1"/>
  <c r="G85" i="18"/>
  <c r="B85" i="17" s="1"/>
  <c r="H85" i="18"/>
  <c r="F85" i="17" s="1"/>
  <c r="I85" i="18"/>
  <c r="C85" i="17" s="1"/>
  <c r="J85" i="18"/>
  <c r="D85" i="17" s="1"/>
  <c r="K85" i="18"/>
  <c r="E85" i="17" s="1"/>
  <c r="L85" i="18"/>
  <c r="G85" i="17" s="1"/>
  <c r="AC85" s="1"/>
  <c r="M85" i="18"/>
  <c r="H85" i="17" s="1"/>
  <c r="N85" i="18"/>
  <c r="J85" i="17" s="1"/>
  <c r="O85" i="18"/>
  <c r="K85" i="17" s="1"/>
  <c r="P85" i="18"/>
  <c r="L85" i="17" s="1"/>
  <c r="Q85" i="18"/>
  <c r="M85" i="17" s="1"/>
  <c r="U85" s="1"/>
  <c r="G86" i="18"/>
  <c r="B86" i="17" s="1"/>
  <c r="H86" i="18"/>
  <c r="F86" i="17" s="1"/>
  <c r="I86" i="18"/>
  <c r="C86" i="17" s="1"/>
  <c r="J86" i="18"/>
  <c r="D86" i="17" s="1"/>
  <c r="K86" i="18"/>
  <c r="E86" i="17" s="1"/>
  <c r="L86" i="18"/>
  <c r="G86" i="17" s="1"/>
  <c r="AC86" s="1"/>
  <c r="M86" i="18"/>
  <c r="H86" i="17" s="1"/>
  <c r="N86" i="18"/>
  <c r="J86" i="17" s="1"/>
  <c r="O86" i="18"/>
  <c r="K86" i="17" s="1"/>
  <c r="P86" i="18"/>
  <c r="L86" i="17" s="1"/>
  <c r="Q86" i="18"/>
  <c r="M86" i="17" s="1"/>
  <c r="U86" s="1"/>
  <c r="G87" i="18"/>
  <c r="B87" i="17" s="1"/>
  <c r="H87" i="18"/>
  <c r="F87" i="17" s="1"/>
  <c r="I87" i="18"/>
  <c r="C87" i="17" s="1"/>
  <c r="J87" i="18"/>
  <c r="D87" i="17" s="1"/>
  <c r="K87" i="18"/>
  <c r="E87" i="17" s="1"/>
  <c r="L87" i="18"/>
  <c r="G87" i="17" s="1"/>
  <c r="AC87" s="1"/>
  <c r="M87" i="18"/>
  <c r="H87" i="17" s="1"/>
  <c r="N87" i="18"/>
  <c r="J87" i="17" s="1"/>
  <c r="O87" i="18"/>
  <c r="K87" i="17" s="1"/>
  <c r="P87" i="18"/>
  <c r="L87" i="17" s="1"/>
  <c r="Q87" i="18"/>
  <c r="M87" i="17" s="1"/>
  <c r="U87" s="1"/>
  <c r="G88" i="18"/>
  <c r="B88" i="17" s="1"/>
  <c r="H88" i="18"/>
  <c r="F88" i="17" s="1"/>
  <c r="I88" i="18"/>
  <c r="C88" i="17" s="1"/>
  <c r="J88" i="18"/>
  <c r="D88" i="17" s="1"/>
  <c r="K88" i="18"/>
  <c r="E88" i="17" s="1"/>
  <c r="L88" i="18"/>
  <c r="G88" i="17" s="1"/>
  <c r="AC88" s="1"/>
  <c r="M88" i="18"/>
  <c r="H88" i="17" s="1"/>
  <c r="N88" i="18"/>
  <c r="J88" i="17" s="1"/>
  <c r="O88" i="18"/>
  <c r="K88" i="17" s="1"/>
  <c r="P88" i="18"/>
  <c r="L88" i="17" s="1"/>
  <c r="Q88" i="18"/>
  <c r="M88" i="17" s="1"/>
  <c r="U88" s="1"/>
  <c r="G89" i="18"/>
  <c r="B89" i="17" s="1"/>
  <c r="H89" i="18"/>
  <c r="F89" i="17" s="1"/>
  <c r="I89" i="18"/>
  <c r="C89" i="17" s="1"/>
  <c r="J89" i="18"/>
  <c r="D89" i="17" s="1"/>
  <c r="K89" i="18"/>
  <c r="E89" i="17" s="1"/>
  <c r="L89" i="18"/>
  <c r="G89" i="17" s="1"/>
  <c r="AC89" s="1"/>
  <c r="M89" i="18"/>
  <c r="H89" i="17" s="1"/>
  <c r="N89" i="18"/>
  <c r="J89" i="17" s="1"/>
  <c r="O89" i="18"/>
  <c r="K89" i="17" s="1"/>
  <c r="P89" i="18"/>
  <c r="L89" i="17" s="1"/>
  <c r="Q89" i="18"/>
  <c r="M89" i="17" s="1"/>
  <c r="U89" s="1"/>
  <c r="G90" i="18"/>
  <c r="B90" i="17" s="1"/>
  <c r="H90" i="18"/>
  <c r="F90" i="17" s="1"/>
  <c r="I90" i="18"/>
  <c r="C90" i="17" s="1"/>
  <c r="J90" i="18"/>
  <c r="D90" i="17" s="1"/>
  <c r="K90" i="18"/>
  <c r="E90" i="17" s="1"/>
  <c r="L90" i="18"/>
  <c r="G90" i="17" s="1"/>
  <c r="AC90" s="1"/>
  <c r="M90" i="18"/>
  <c r="H90" i="17" s="1"/>
  <c r="N90" i="18"/>
  <c r="J90" i="17" s="1"/>
  <c r="O90" i="18"/>
  <c r="K90" i="17" s="1"/>
  <c r="P90" i="18"/>
  <c r="L90" i="17" s="1"/>
  <c r="Q90" i="18"/>
  <c r="M90" i="17" s="1"/>
  <c r="U90" s="1"/>
  <c r="G91" i="18"/>
  <c r="B91" i="17" s="1"/>
  <c r="H91" i="18"/>
  <c r="F91" i="17" s="1"/>
  <c r="I91" i="18"/>
  <c r="C91" i="17" s="1"/>
  <c r="J91" i="18"/>
  <c r="D91" i="17" s="1"/>
  <c r="K91" i="18"/>
  <c r="E91" i="17" s="1"/>
  <c r="L91" i="18"/>
  <c r="G91" i="17" s="1"/>
  <c r="AC91" s="1"/>
  <c r="M91" i="18"/>
  <c r="H91" i="17" s="1"/>
  <c r="N91" i="18"/>
  <c r="J91" i="17" s="1"/>
  <c r="O91" i="18"/>
  <c r="K91" i="17" s="1"/>
  <c r="P91" i="18"/>
  <c r="L91" i="17" s="1"/>
  <c r="Q91" i="18"/>
  <c r="M91" i="17" s="1"/>
  <c r="U91" s="1"/>
  <c r="G92" i="18"/>
  <c r="B92" i="17" s="1"/>
  <c r="H92" i="18"/>
  <c r="F92" i="17" s="1"/>
  <c r="I92" i="18"/>
  <c r="C92" i="17" s="1"/>
  <c r="J92" i="18"/>
  <c r="D92" i="17" s="1"/>
  <c r="K92" i="18"/>
  <c r="E92" i="17" s="1"/>
  <c r="L92" i="18"/>
  <c r="G92" i="17" s="1"/>
  <c r="AC92" s="1"/>
  <c r="M92" i="18"/>
  <c r="H92" i="17" s="1"/>
  <c r="N92" i="18"/>
  <c r="J92" i="17" s="1"/>
  <c r="O92" i="18"/>
  <c r="K92" i="17" s="1"/>
  <c r="P92" i="18"/>
  <c r="L92" i="17" s="1"/>
  <c r="Q92" i="18"/>
  <c r="M92" i="17" s="1"/>
  <c r="U92" s="1"/>
  <c r="G93" i="18"/>
  <c r="B93" i="17" s="1"/>
  <c r="H93" i="18"/>
  <c r="F93" i="17" s="1"/>
  <c r="I93" i="18"/>
  <c r="C93" i="17" s="1"/>
  <c r="J93" i="18"/>
  <c r="D93" i="17" s="1"/>
  <c r="K93" i="18"/>
  <c r="E93" i="17" s="1"/>
  <c r="L93" i="18"/>
  <c r="G93" i="17" s="1"/>
  <c r="AC93" s="1"/>
  <c r="M93" i="18"/>
  <c r="H93" i="17" s="1"/>
  <c r="N93" i="18"/>
  <c r="J93" i="17" s="1"/>
  <c r="O93" i="18"/>
  <c r="K93" i="17" s="1"/>
  <c r="P93" i="18"/>
  <c r="L93" i="17" s="1"/>
  <c r="Q93" i="18"/>
  <c r="M93" i="17" s="1"/>
  <c r="U93" s="1"/>
  <c r="G94" i="18"/>
  <c r="B94" i="17" s="1"/>
  <c r="H94" i="18"/>
  <c r="F94" i="17" s="1"/>
  <c r="I94" i="18"/>
  <c r="C94" i="17" s="1"/>
  <c r="J94" i="18"/>
  <c r="D94" i="17" s="1"/>
  <c r="K94" i="18"/>
  <c r="E94" i="17" s="1"/>
  <c r="L94" i="18"/>
  <c r="G94" i="17" s="1"/>
  <c r="AC94" s="1"/>
  <c r="M94" i="18"/>
  <c r="H94" i="17" s="1"/>
  <c r="N94" i="18"/>
  <c r="J94" i="17" s="1"/>
  <c r="O94" i="18"/>
  <c r="K94" i="17" s="1"/>
  <c r="P94" i="18"/>
  <c r="L94" i="17" s="1"/>
  <c r="Q94" i="18"/>
  <c r="M94" i="17" s="1"/>
  <c r="U94" s="1"/>
  <c r="G95" i="18"/>
  <c r="B95" i="17" s="1"/>
  <c r="H95" i="18"/>
  <c r="F95" i="17" s="1"/>
  <c r="I95" i="18"/>
  <c r="C95" i="17" s="1"/>
  <c r="J95" i="18"/>
  <c r="D95" i="17" s="1"/>
  <c r="K95" i="18"/>
  <c r="E95" i="17" s="1"/>
  <c r="L95" i="18"/>
  <c r="G95" i="17" s="1"/>
  <c r="AC95" s="1"/>
  <c r="M95" i="18"/>
  <c r="H95" i="17" s="1"/>
  <c r="N95" i="18"/>
  <c r="J95" i="17" s="1"/>
  <c r="O95" i="18"/>
  <c r="K95" i="17" s="1"/>
  <c r="P95" i="18"/>
  <c r="L95" i="17" s="1"/>
  <c r="Q95" i="18"/>
  <c r="M95" i="17" s="1"/>
  <c r="U95" s="1"/>
  <c r="G96" i="18"/>
  <c r="B96" i="17" s="1"/>
  <c r="H96" i="18"/>
  <c r="F96" i="17" s="1"/>
  <c r="I96" i="18"/>
  <c r="C96" i="17" s="1"/>
  <c r="J96" i="18"/>
  <c r="D96" i="17" s="1"/>
  <c r="K96" i="18"/>
  <c r="E96" i="17" s="1"/>
  <c r="L96" i="18"/>
  <c r="G96" i="17" s="1"/>
  <c r="AC96" s="1"/>
  <c r="M96" i="18"/>
  <c r="H96" i="17" s="1"/>
  <c r="N96" i="18"/>
  <c r="J96" i="17" s="1"/>
  <c r="O96" i="18"/>
  <c r="K96" i="17" s="1"/>
  <c r="P96" i="18"/>
  <c r="L96" i="17" s="1"/>
  <c r="Q96" i="18"/>
  <c r="M96" i="17" s="1"/>
  <c r="U96" s="1"/>
  <c r="G97" i="18"/>
  <c r="B97" i="17" s="1"/>
  <c r="H97" i="18"/>
  <c r="F97" i="17" s="1"/>
  <c r="I97" i="18"/>
  <c r="C97" i="17" s="1"/>
  <c r="J97" i="18"/>
  <c r="D97" i="17" s="1"/>
  <c r="K97" i="18"/>
  <c r="E97" i="17" s="1"/>
  <c r="L97" i="18"/>
  <c r="G97" i="17" s="1"/>
  <c r="AC97" s="1"/>
  <c r="M97" i="18"/>
  <c r="H97" i="17" s="1"/>
  <c r="N97" i="18"/>
  <c r="J97" i="17" s="1"/>
  <c r="O97" i="18"/>
  <c r="K97" i="17" s="1"/>
  <c r="P97" i="18"/>
  <c r="L97" i="17" s="1"/>
  <c r="Q97" i="18"/>
  <c r="M97" i="17" s="1"/>
  <c r="U97" s="1"/>
  <c r="G98" i="18"/>
  <c r="B98" i="17" s="1"/>
  <c r="H98" i="18"/>
  <c r="F98" i="17" s="1"/>
  <c r="I98" i="18"/>
  <c r="C98" i="17" s="1"/>
  <c r="J98" i="18"/>
  <c r="D98" i="17" s="1"/>
  <c r="K98" i="18"/>
  <c r="E98" i="17" s="1"/>
  <c r="L98" i="18"/>
  <c r="G98" i="17" s="1"/>
  <c r="AC98" s="1"/>
  <c r="M98" i="18"/>
  <c r="H98" i="17" s="1"/>
  <c r="N98" i="18"/>
  <c r="J98" i="17" s="1"/>
  <c r="O98" i="18"/>
  <c r="K98" i="17" s="1"/>
  <c r="P98" i="18"/>
  <c r="L98" i="17" s="1"/>
  <c r="Q98" i="18"/>
  <c r="M98" i="17" s="1"/>
  <c r="U98" s="1"/>
  <c r="G99" i="18"/>
  <c r="B99" i="17" s="1"/>
  <c r="H99" i="18"/>
  <c r="F99" i="17" s="1"/>
  <c r="I99" i="18"/>
  <c r="C99" i="17" s="1"/>
  <c r="J99" i="18"/>
  <c r="D99" i="17" s="1"/>
  <c r="K99" i="18"/>
  <c r="E99" i="17" s="1"/>
  <c r="L99" i="18"/>
  <c r="G99" i="17" s="1"/>
  <c r="AC99" s="1"/>
  <c r="M99" i="18"/>
  <c r="H99" i="17" s="1"/>
  <c r="N99" i="18"/>
  <c r="J99" i="17" s="1"/>
  <c r="O99" i="18"/>
  <c r="K99" i="17" s="1"/>
  <c r="P99" i="18"/>
  <c r="L99" i="17" s="1"/>
  <c r="Q99" i="18"/>
  <c r="M99" i="17" s="1"/>
  <c r="U99" s="1"/>
  <c r="G100" i="18"/>
  <c r="B100" i="17" s="1"/>
  <c r="H100" i="18"/>
  <c r="F100" i="17" s="1"/>
  <c r="I100" i="18"/>
  <c r="C100" i="17" s="1"/>
  <c r="J100" i="18"/>
  <c r="D100" i="17" s="1"/>
  <c r="K100" i="18"/>
  <c r="E100" i="17" s="1"/>
  <c r="L100" i="18"/>
  <c r="G100" i="17" s="1"/>
  <c r="AC100" s="1"/>
  <c r="M100" i="18"/>
  <c r="H100" i="17" s="1"/>
  <c r="N100" i="18"/>
  <c r="J100" i="17" s="1"/>
  <c r="O100" i="18"/>
  <c r="K100" i="17" s="1"/>
  <c r="P100" i="18"/>
  <c r="L100" i="17" s="1"/>
  <c r="Q100" i="18"/>
  <c r="M100" i="17" s="1"/>
  <c r="U100" s="1"/>
  <c r="G101" i="18"/>
  <c r="B101" i="17" s="1"/>
  <c r="H101" i="18"/>
  <c r="F101" i="17" s="1"/>
  <c r="I101" i="18"/>
  <c r="C101" i="17" s="1"/>
  <c r="J101" i="18"/>
  <c r="D101" i="17" s="1"/>
  <c r="K101" i="18"/>
  <c r="E101" i="17" s="1"/>
  <c r="L101" i="18"/>
  <c r="G101" i="17" s="1"/>
  <c r="AC101" s="1"/>
  <c r="M101" i="18"/>
  <c r="H101" i="17" s="1"/>
  <c r="N101" i="18"/>
  <c r="J101" i="17" s="1"/>
  <c r="O101" i="18"/>
  <c r="K101" i="17" s="1"/>
  <c r="P101" i="18"/>
  <c r="L101" i="17" s="1"/>
  <c r="Q101" i="18"/>
  <c r="M101" i="17" s="1"/>
  <c r="U101" s="1"/>
  <c r="G102" i="18"/>
  <c r="B102" i="17" s="1"/>
  <c r="H102" i="18"/>
  <c r="F102" i="17" s="1"/>
  <c r="I102" i="18"/>
  <c r="C102" i="17" s="1"/>
  <c r="J102" i="18"/>
  <c r="D102" i="17" s="1"/>
  <c r="K102" i="18"/>
  <c r="E102" i="17" s="1"/>
  <c r="L102" i="18"/>
  <c r="G102" i="17" s="1"/>
  <c r="AC102" s="1"/>
  <c r="M102" i="18"/>
  <c r="H102" i="17" s="1"/>
  <c r="N102" i="18"/>
  <c r="J102" i="17" s="1"/>
  <c r="O102" i="18"/>
  <c r="K102" i="17" s="1"/>
  <c r="P102" i="18"/>
  <c r="L102" i="17" s="1"/>
  <c r="Q102" i="18"/>
  <c r="M102" i="17" s="1"/>
  <c r="U102" s="1"/>
  <c r="G103" i="18"/>
  <c r="B103" i="17" s="1"/>
  <c r="H103" i="18"/>
  <c r="F103" i="17" s="1"/>
  <c r="I103" i="18"/>
  <c r="C103" i="17" s="1"/>
  <c r="J103" i="18"/>
  <c r="D103" i="17" s="1"/>
  <c r="K103" i="18"/>
  <c r="E103" i="17" s="1"/>
  <c r="L103" i="18"/>
  <c r="G103" i="17" s="1"/>
  <c r="AC103" s="1"/>
  <c r="M103" i="18"/>
  <c r="H103" i="17" s="1"/>
  <c r="N103" i="18"/>
  <c r="J103" i="17" s="1"/>
  <c r="O103" i="18"/>
  <c r="K103" i="17" s="1"/>
  <c r="P103" i="18"/>
  <c r="L103" i="17" s="1"/>
  <c r="Q103" i="18"/>
  <c r="M103" i="17" s="1"/>
  <c r="U103" s="1"/>
  <c r="G104" i="18"/>
  <c r="B104" i="17" s="1"/>
  <c r="H104" i="18"/>
  <c r="F104" i="17" s="1"/>
  <c r="I104" i="18"/>
  <c r="C104" i="17" s="1"/>
  <c r="J104" i="18"/>
  <c r="D104" i="17" s="1"/>
  <c r="K104" i="18"/>
  <c r="E104" i="17" s="1"/>
  <c r="L104" i="18"/>
  <c r="G104" i="17" s="1"/>
  <c r="AC104" s="1"/>
  <c r="M104" i="18"/>
  <c r="H104" i="17" s="1"/>
  <c r="N104" i="18"/>
  <c r="J104" i="17" s="1"/>
  <c r="O104" i="18"/>
  <c r="K104" i="17" s="1"/>
  <c r="P104" i="18"/>
  <c r="L104" i="17" s="1"/>
  <c r="Q104" i="18"/>
  <c r="M104" i="17" s="1"/>
  <c r="U104" s="1"/>
  <c r="G105" i="18"/>
  <c r="B105" i="17" s="1"/>
  <c r="H105" i="18"/>
  <c r="F105" i="17" s="1"/>
  <c r="I105" i="18"/>
  <c r="C105" i="17" s="1"/>
  <c r="J105" i="18"/>
  <c r="D105" i="17" s="1"/>
  <c r="K105" i="18"/>
  <c r="E105" i="17" s="1"/>
  <c r="L105" i="18"/>
  <c r="G105" i="17" s="1"/>
  <c r="AC105" s="1"/>
  <c r="M105" i="18"/>
  <c r="H105" i="17" s="1"/>
  <c r="N105" i="18"/>
  <c r="J105" i="17" s="1"/>
  <c r="O105" i="18"/>
  <c r="K105" i="17" s="1"/>
  <c r="P105" i="18"/>
  <c r="L105" i="17" s="1"/>
  <c r="Q105" i="18"/>
  <c r="M105" i="17" s="1"/>
  <c r="U105" s="1"/>
  <c r="G106" i="18"/>
  <c r="B106" i="17" s="1"/>
  <c r="H106" i="18"/>
  <c r="F106" i="17" s="1"/>
  <c r="I106" i="18"/>
  <c r="C106" i="17" s="1"/>
  <c r="J106" i="18"/>
  <c r="D106" i="17" s="1"/>
  <c r="K106" i="18"/>
  <c r="E106" i="17" s="1"/>
  <c r="L106" i="18"/>
  <c r="G106" i="17" s="1"/>
  <c r="AC106" s="1"/>
  <c r="M106" i="18"/>
  <c r="H106" i="17" s="1"/>
  <c r="N106" i="18"/>
  <c r="J106" i="17" s="1"/>
  <c r="O106" i="18"/>
  <c r="K106" i="17" s="1"/>
  <c r="P106" i="18"/>
  <c r="L106" i="17" s="1"/>
  <c r="Q106" i="18"/>
  <c r="M106" i="17" s="1"/>
  <c r="U106" s="1"/>
  <c r="G107" i="18"/>
  <c r="B107" i="17" s="1"/>
  <c r="H107" i="18"/>
  <c r="F107" i="17" s="1"/>
  <c r="I107" i="18"/>
  <c r="C107" i="17" s="1"/>
  <c r="J107" i="18"/>
  <c r="D107" i="17" s="1"/>
  <c r="K107" i="18"/>
  <c r="E107" i="17" s="1"/>
  <c r="L107" i="18"/>
  <c r="G107" i="17" s="1"/>
  <c r="AC107" s="1"/>
  <c r="M107" i="18"/>
  <c r="H107" i="17" s="1"/>
  <c r="N107" i="18"/>
  <c r="J107" i="17" s="1"/>
  <c r="O107" i="18"/>
  <c r="K107" i="17" s="1"/>
  <c r="P107" i="18"/>
  <c r="L107" i="17" s="1"/>
  <c r="Q107" i="18"/>
  <c r="M107" i="17" s="1"/>
  <c r="U107" s="1"/>
  <c r="G108" i="18"/>
  <c r="B108" i="17" s="1"/>
  <c r="H108" i="18"/>
  <c r="F108" i="17" s="1"/>
  <c r="I108" i="18"/>
  <c r="C108" i="17" s="1"/>
  <c r="J108" i="18"/>
  <c r="D108" i="17" s="1"/>
  <c r="K108" i="18"/>
  <c r="E108" i="17" s="1"/>
  <c r="L108" i="18"/>
  <c r="G108" i="17" s="1"/>
  <c r="AC108" s="1"/>
  <c r="M108" i="18"/>
  <c r="H108" i="17" s="1"/>
  <c r="N108" i="18"/>
  <c r="J108" i="17" s="1"/>
  <c r="O108" i="18"/>
  <c r="K108" i="17" s="1"/>
  <c r="P108" i="18"/>
  <c r="L108" i="17" s="1"/>
  <c r="Q108" i="18"/>
  <c r="M108" i="17" s="1"/>
  <c r="U108" s="1"/>
  <c r="G109" i="18"/>
  <c r="B109" i="17" s="1"/>
  <c r="H109" i="18"/>
  <c r="F109" i="17" s="1"/>
  <c r="I109" i="18"/>
  <c r="C109" i="17" s="1"/>
  <c r="J109" i="18"/>
  <c r="D109" i="17" s="1"/>
  <c r="K109" i="18"/>
  <c r="E109" i="17" s="1"/>
  <c r="L109" i="18"/>
  <c r="G109" i="17" s="1"/>
  <c r="AC109" s="1"/>
  <c r="M109" i="18"/>
  <c r="H109" i="17" s="1"/>
  <c r="N109" i="18"/>
  <c r="J109" i="17" s="1"/>
  <c r="O109" i="18"/>
  <c r="K109" i="17" s="1"/>
  <c r="P109" i="18"/>
  <c r="L109" i="17" s="1"/>
  <c r="Q109" i="18"/>
  <c r="M109" i="17" s="1"/>
  <c r="U109" s="1"/>
  <c r="G110" i="18"/>
  <c r="B110" i="17" s="1"/>
  <c r="H110" i="18"/>
  <c r="F110" i="17" s="1"/>
  <c r="I110" i="18"/>
  <c r="C110" i="17" s="1"/>
  <c r="J110" i="18"/>
  <c r="D110" i="17" s="1"/>
  <c r="K110" i="18"/>
  <c r="E110" i="17" s="1"/>
  <c r="L110" i="18"/>
  <c r="G110" i="17" s="1"/>
  <c r="AC110" s="1"/>
  <c r="M110" i="18"/>
  <c r="H110" i="17" s="1"/>
  <c r="N110" i="18"/>
  <c r="J110" i="17" s="1"/>
  <c r="O110" i="18"/>
  <c r="K110" i="17" s="1"/>
  <c r="P110" i="18"/>
  <c r="L110" i="17" s="1"/>
  <c r="Q110" i="18"/>
  <c r="M110" i="17" s="1"/>
  <c r="U110" s="1"/>
  <c r="G111" i="18"/>
  <c r="B111" i="17" s="1"/>
  <c r="H111" i="18"/>
  <c r="F111" i="17" s="1"/>
  <c r="I111" i="18"/>
  <c r="C111" i="17" s="1"/>
  <c r="J111" i="18"/>
  <c r="D111" i="17" s="1"/>
  <c r="K111" i="18"/>
  <c r="E111" i="17" s="1"/>
  <c r="L111" i="18"/>
  <c r="G111" i="17" s="1"/>
  <c r="AC111" s="1"/>
  <c r="M111" i="18"/>
  <c r="H111" i="17" s="1"/>
  <c r="N111" i="18"/>
  <c r="J111" i="17" s="1"/>
  <c r="O111" i="18"/>
  <c r="K111" i="17" s="1"/>
  <c r="P111" i="18"/>
  <c r="L111" i="17" s="1"/>
  <c r="Q111" i="18"/>
  <c r="M111" i="17" s="1"/>
  <c r="U111" s="1"/>
  <c r="G112" i="18"/>
  <c r="B112" i="17" s="1"/>
  <c r="H112" i="18"/>
  <c r="F112" i="17" s="1"/>
  <c r="I112" i="18"/>
  <c r="C112" i="17" s="1"/>
  <c r="J112" i="18"/>
  <c r="D112" i="17" s="1"/>
  <c r="K112" i="18"/>
  <c r="E112" i="17" s="1"/>
  <c r="L112" i="18"/>
  <c r="G112" i="17" s="1"/>
  <c r="AC112" s="1"/>
  <c r="M112" i="18"/>
  <c r="H112" i="17" s="1"/>
  <c r="N112" i="18"/>
  <c r="J112" i="17" s="1"/>
  <c r="O112" i="18"/>
  <c r="K112" i="17" s="1"/>
  <c r="P112" i="18"/>
  <c r="L112" i="17" s="1"/>
  <c r="Q112" i="18"/>
  <c r="M112" i="17" s="1"/>
  <c r="U112" s="1"/>
  <c r="G113" i="18"/>
  <c r="B113" i="17" s="1"/>
  <c r="H113" i="18"/>
  <c r="F113" i="17" s="1"/>
  <c r="I113" i="18"/>
  <c r="C113" i="17" s="1"/>
  <c r="J113" i="18"/>
  <c r="D113" i="17" s="1"/>
  <c r="K113" i="18"/>
  <c r="E113" i="17" s="1"/>
  <c r="L113" i="18"/>
  <c r="G113" i="17" s="1"/>
  <c r="AC113" s="1"/>
  <c r="M113" i="18"/>
  <c r="H113" i="17" s="1"/>
  <c r="N113" i="18"/>
  <c r="J113" i="17" s="1"/>
  <c r="O113" i="18"/>
  <c r="K113" i="17" s="1"/>
  <c r="P113" i="18"/>
  <c r="L113" i="17" s="1"/>
  <c r="Q113" i="18"/>
  <c r="M113" i="17" s="1"/>
  <c r="U113" s="1"/>
  <c r="G114" i="18"/>
  <c r="B114" i="17" s="1"/>
  <c r="H114" i="18"/>
  <c r="F114" i="17" s="1"/>
  <c r="I114" i="18"/>
  <c r="C114" i="17" s="1"/>
  <c r="J114" i="18"/>
  <c r="D114" i="17" s="1"/>
  <c r="K114" i="18"/>
  <c r="E114" i="17" s="1"/>
  <c r="L114" i="18"/>
  <c r="G114" i="17" s="1"/>
  <c r="AC114" s="1"/>
  <c r="M114" i="18"/>
  <c r="H114" i="17" s="1"/>
  <c r="N114" i="18"/>
  <c r="J114" i="17" s="1"/>
  <c r="O114" i="18"/>
  <c r="K114" i="17" s="1"/>
  <c r="P114" i="18"/>
  <c r="L114" i="17" s="1"/>
  <c r="Q114" i="18"/>
  <c r="M114" i="17" s="1"/>
  <c r="U114" s="1"/>
  <c r="G115" i="18"/>
  <c r="B115" i="17" s="1"/>
  <c r="H115" i="18"/>
  <c r="F115" i="17" s="1"/>
  <c r="I115" i="18"/>
  <c r="C115" i="17" s="1"/>
  <c r="J115" i="18"/>
  <c r="D115" i="17" s="1"/>
  <c r="K115" i="18"/>
  <c r="E115" i="17" s="1"/>
  <c r="L115" i="18"/>
  <c r="G115" i="17" s="1"/>
  <c r="AC115" s="1"/>
  <c r="M115" i="18"/>
  <c r="H115" i="17" s="1"/>
  <c r="N115" i="18"/>
  <c r="J115" i="17" s="1"/>
  <c r="O115" i="18"/>
  <c r="K115" i="17" s="1"/>
  <c r="P115" i="18"/>
  <c r="L115" i="17" s="1"/>
  <c r="Q115" i="18"/>
  <c r="M115" i="17" s="1"/>
  <c r="U115" s="1"/>
  <c r="G116" i="18"/>
  <c r="B116" i="17" s="1"/>
  <c r="H116" i="18"/>
  <c r="F116" i="17" s="1"/>
  <c r="I116" i="18"/>
  <c r="C116" i="17" s="1"/>
  <c r="J116" i="18"/>
  <c r="D116" i="17" s="1"/>
  <c r="K116" i="18"/>
  <c r="E116" i="17" s="1"/>
  <c r="L116" i="18"/>
  <c r="G116" i="17" s="1"/>
  <c r="AC116" s="1"/>
  <c r="M116" i="18"/>
  <c r="H116" i="17" s="1"/>
  <c r="N116" i="18"/>
  <c r="J116" i="17" s="1"/>
  <c r="O116" i="18"/>
  <c r="K116" i="17" s="1"/>
  <c r="P116" i="18"/>
  <c r="L116" i="17" s="1"/>
  <c r="Q116" i="18"/>
  <c r="M116" i="17" s="1"/>
  <c r="U116" s="1"/>
  <c r="G117" i="18"/>
  <c r="B117" i="17" s="1"/>
  <c r="H117" i="18"/>
  <c r="F117" i="17" s="1"/>
  <c r="I117" i="18"/>
  <c r="C117" i="17" s="1"/>
  <c r="J117" i="18"/>
  <c r="D117" i="17" s="1"/>
  <c r="K117" i="18"/>
  <c r="E117" i="17" s="1"/>
  <c r="L117" i="18"/>
  <c r="G117" i="17" s="1"/>
  <c r="AC117" s="1"/>
  <c r="M117" i="18"/>
  <c r="H117" i="17" s="1"/>
  <c r="N117" i="18"/>
  <c r="J117" i="17" s="1"/>
  <c r="O117" i="18"/>
  <c r="K117" i="17" s="1"/>
  <c r="P117" i="18"/>
  <c r="L117" i="17" s="1"/>
  <c r="Q117" i="18"/>
  <c r="M117" i="17" s="1"/>
  <c r="U117" s="1"/>
  <c r="G118" i="18"/>
  <c r="B118" i="17" s="1"/>
  <c r="H118" i="18"/>
  <c r="F118" i="17" s="1"/>
  <c r="I118" i="18"/>
  <c r="C118" i="17" s="1"/>
  <c r="J118" i="18"/>
  <c r="D118" i="17" s="1"/>
  <c r="K118" i="18"/>
  <c r="E118" i="17" s="1"/>
  <c r="L118" i="18"/>
  <c r="G118" i="17" s="1"/>
  <c r="AC118" s="1"/>
  <c r="M118" i="18"/>
  <c r="H118" i="17" s="1"/>
  <c r="N118" i="18"/>
  <c r="J118" i="17" s="1"/>
  <c r="O118" i="18"/>
  <c r="K118" i="17" s="1"/>
  <c r="P118" i="18"/>
  <c r="L118" i="17" s="1"/>
  <c r="Q118" i="18"/>
  <c r="M118" i="17" s="1"/>
  <c r="U118" s="1"/>
  <c r="G119" i="18"/>
  <c r="B119" i="17" s="1"/>
  <c r="H119" i="18"/>
  <c r="F119" i="17" s="1"/>
  <c r="I119" i="18"/>
  <c r="C119" i="17" s="1"/>
  <c r="J119" i="18"/>
  <c r="D119" i="17" s="1"/>
  <c r="K119" i="18"/>
  <c r="E119" i="17" s="1"/>
  <c r="L119" i="18"/>
  <c r="G119" i="17" s="1"/>
  <c r="AC119" s="1"/>
  <c r="M119" i="18"/>
  <c r="H119" i="17" s="1"/>
  <c r="N119" i="18"/>
  <c r="J119" i="17" s="1"/>
  <c r="O119" i="18"/>
  <c r="K119" i="17" s="1"/>
  <c r="P119" i="18"/>
  <c r="L119" i="17" s="1"/>
  <c r="Q119" i="18"/>
  <c r="M119" i="17" s="1"/>
  <c r="U119" s="1"/>
  <c r="G120" i="18"/>
  <c r="B120" i="17" s="1"/>
  <c r="H120" i="18"/>
  <c r="F120" i="17" s="1"/>
  <c r="I120" i="18"/>
  <c r="C120" i="17" s="1"/>
  <c r="J120" i="18"/>
  <c r="D120" i="17" s="1"/>
  <c r="K120" i="18"/>
  <c r="E120" i="17" s="1"/>
  <c r="L120" i="18"/>
  <c r="G120" i="17" s="1"/>
  <c r="AC120" s="1"/>
  <c r="M120" i="18"/>
  <c r="H120" i="17" s="1"/>
  <c r="N120" i="18"/>
  <c r="J120" i="17" s="1"/>
  <c r="O120" i="18"/>
  <c r="K120" i="17" s="1"/>
  <c r="P120" i="18"/>
  <c r="L120" i="17" s="1"/>
  <c r="Q120" i="18"/>
  <c r="M120" i="17" s="1"/>
  <c r="U120" s="1"/>
  <c r="G121" i="18"/>
  <c r="B121" i="17" s="1"/>
  <c r="H121" i="18"/>
  <c r="F121" i="17" s="1"/>
  <c r="I121" i="18"/>
  <c r="C121" i="17" s="1"/>
  <c r="J121" i="18"/>
  <c r="D121" i="17" s="1"/>
  <c r="K121" i="18"/>
  <c r="E121" i="17" s="1"/>
  <c r="L121" i="18"/>
  <c r="G121" i="17" s="1"/>
  <c r="AC121" s="1"/>
  <c r="M121" i="18"/>
  <c r="H121" i="17" s="1"/>
  <c r="N121" i="18"/>
  <c r="J121" i="17" s="1"/>
  <c r="O121" i="18"/>
  <c r="K121" i="17" s="1"/>
  <c r="P121" i="18"/>
  <c r="L121" i="17" s="1"/>
  <c r="Q121" i="18"/>
  <c r="M121" i="17" s="1"/>
  <c r="U121" s="1"/>
  <c r="G122" i="18"/>
  <c r="B122" i="17" s="1"/>
  <c r="H122" i="18"/>
  <c r="F122" i="17" s="1"/>
  <c r="I122" i="18"/>
  <c r="C122" i="17" s="1"/>
  <c r="J122" i="18"/>
  <c r="D122" i="17" s="1"/>
  <c r="K122" i="18"/>
  <c r="E122" i="17" s="1"/>
  <c r="L122" i="18"/>
  <c r="G122" i="17" s="1"/>
  <c r="AC122" s="1"/>
  <c r="M122" i="18"/>
  <c r="H122" i="17" s="1"/>
  <c r="N122" i="18"/>
  <c r="J122" i="17" s="1"/>
  <c r="O122" i="18"/>
  <c r="K122" i="17" s="1"/>
  <c r="P122" i="18"/>
  <c r="L122" i="17" s="1"/>
  <c r="Q122" i="18"/>
  <c r="M122" i="17" s="1"/>
  <c r="U122" s="1"/>
  <c r="G123" i="18"/>
  <c r="B123" i="17" s="1"/>
  <c r="H123" i="18"/>
  <c r="F123" i="17" s="1"/>
  <c r="I123" i="18"/>
  <c r="C123" i="17" s="1"/>
  <c r="J123" i="18"/>
  <c r="D123" i="17" s="1"/>
  <c r="K123" i="18"/>
  <c r="E123" i="17" s="1"/>
  <c r="L123" i="18"/>
  <c r="G123" i="17" s="1"/>
  <c r="AC123" s="1"/>
  <c r="M123" i="18"/>
  <c r="H123" i="17" s="1"/>
  <c r="N123" i="18"/>
  <c r="J123" i="17" s="1"/>
  <c r="O123" i="18"/>
  <c r="K123" i="17" s="1"/>
  <c r="P123" i="18"/>
  <c r="L123" i="17" s="1"/>
  <c r="Q123" i="18"/>
  <c r="M123" i="17" s="1"/>
  <c r="U123" s="1"/>
  <c r="G124" i="18"/>
  <c r="B124" i="17" s="1"/>
  <c r="H124" i="18"/>
  <c r="F124" i="17" s="1"/>
  <c r="I124" i="18"/>
  <c r="C124" i="17" s="1"/>
  <c r="J124" i="18"/>
  <c r="D124" i="17" s="1"/>
  <c r="K124" i="18"/>
  <c r="E124" i="17" s="1"/>
  <c r="L124" i="18"/>
  <c r="G124" i="17" s="1"/>
  <c r="AC124" s="1"/>
  <c r="M124" i="18"/>
  <c r="H124" i="17" s="1"/>
  <c r="N124" i="18"/>
  <c r="J124" i="17" s="1"/>
  <c r="O124" i="18"/>
  <c r="K124" i="17" s="1"/>
  <c r="P124" i="18"/>
  <c r="L124" i="17" s="1"/>
  <c r="Q124" i="18"/>
  <c r="M124" i="17" s="1"/>
  <c r="U124" s="1"/>
  <c r="G125" i="18"/>
  <c r="B125" i="17" s="1"/>
  <c r="H125" i="18"/>
  <c r="F125" i="17" s="1"/>
  <c r="I125" i="18"/>
  <c r="C125" i="17" s="1"/>
  <c r="J125" i="18"/>
  <c r="D125" i="17" s="1"/>
  <c r="K125" i="18"/>
  <c r="E125" i="17" s="1"/>
  <c r="L125" i="18"/>
  <c r="G125" i="17" s="1"/>
  <c r="AC125" s="1"/>
  <c r="M125" i="18"/>
  <c r="H125" i="17" s="1"/>
  <c r="N125" i="18"/>
  <c r="J125" i="17" s="1"/>
  <c r="O125" i="18"/>
  <c r="K125" i="17" s="1"/>
  <c r="P125" i="18"/>
  <c r="L125" i="17" s="1"/>
  <c r="Q125" i="18"/>
  <c r="M125" i="17" s="1"/>
  <c r="U125" s="1"/>
  <c r="G126" i="18"/>
  <c r="B126" i="17" s="1"/>
  <c r="H126" i="18"/>
  <c r="F126" i="17" s="1"/>
  <c r="I126" i="18"/>
  <c r="C126" i="17" s="1"/>
  <c r="J126" i="18"/>
  <c r="D126" i="17" s="1"/>
  <c r="K126" i="18"/>
  <c r="E126" i="17" s="1"/>
  <c r="L126" i="18"/>
  <c r="G126" i="17" s="1"/>
  <c r="AC126" s="1"/>
  <c r="M126" i="18"/>
  <c r="H126" i="17" s="1"/>
  <c r="N126" i="18"/>
  <c r="J126" i="17" s="1"/>
  <c r="O126" i="18"/>
  <c r="K126" i="17" s="1"/>
  <c r="P126" i="18"/>
  <c r="L126" i="17" s="1"/>
  <c r="Q126" i="18"/>
  <c r="M126" i="17" s="1"/>
  <c r="U126" s="1"/>
  <c r="G127" i="18"/>
  <c r="B127" i="17" s="1"/>
  <c r="H127" i="18"/>
  <c r="F127" i="17" s="1"/>
  <c r="I127" i="18"/>
  <c r="C127" i="17" s="1"/>
  <c r="J127" i="18"/>
  <c r="D127" i="17" s="1"/>
  <c r="K127" i="18"/>
  <c r="E127" i="17" s="1"/>
  <c r="L127" i="18"/>
  <c r="G127" i="17" s="1"/>
  <c r="AC127" s="1"/>
  <c r="M127" i="18"/>
  <c r="H127" i="17" s="1"/>
  <c r="N127" i="18"/>
  <c r="J127" i="17" s="1"/>
  <c r="O127" i="18"/>
  <c r="K127" i="17" s="1"/>
  <c r="P127" i="18"/>
  <c r="L127" i="17" s="1"/>
  <c r="Q127" i="18"/>
  <c r="M127" i="17" s="1"/>
  <c r="U127" s="1"/>
  <c r="G128" i="18"/>
  <c r="B128" i="17" s="1"/>
  <c r="H128" i="18"/>
  <c r="F128" i="17" s="1"/>
  <c r="I128" i="18"/>
  <c r="C128" i="17" s="1"/>
  <c r="J128" i="18"/>
  <c r="D128" i="17" s="1"/>
  <c r="K128" i="18"/>
  <c r="E128" i="17" s="1"/>
  <c r="L128" i="18"/>
  <c r="G128" i="17" s="1"/>
  <c r="AC128" s="1"/>
  <c r="M128" i="18"/>
  <c r="H128" i="17" s="1"/>
  <c r="N128" i="18"/>
  <c r="J128" i="17" s="1"/>
  <c r="O128" i="18"/>
  <c r="K128" i="17" s="1"/>
  <c r="P128" i="18"/>
  <c r="L128" i="17" s="1"/>
  <c r="Q128" i="18"/>
  <c r="M128" i="17" s="1"/>
  <c r="U128" s="1"/>
  <c r="G129" i="18"/>
  <c r="B129" i="17" s="1"/>
  <c r="H129" i="18"/>
  <c r="F129" i="17" s="1"/>
  <c r="I129" i="18"/>
  <c r="C129" i="17" s="1"/>
  <c r="J129" i="18"/>
  <c r="D129" i="17" s="1"/>
  <c r="K129" i="18"/>
  <c r="E129" i="17" s="1"/>
  <c r="L129" i="18"/>
  <c r="G129" i="17" s="1"/>
  <c r="AC129" s="1"/>
  <c r="M129" i="18"/>
  <c r="H129" i="17" s="1"/>
  <c r="N129" i="18"/>
  <c r="J129" i="17" s="1"/>
  <c r="O129" i="18"/>
  <c r="K129" i="17" s="1"/>
  <c r="P129" i="18"/>
  <c r="L129" i="17" s="1"/>
  <c r="Q129" i="18"/>
  <c r="M129" i="17" s="1"/>
  <c r="U129" s="1"/>
  <c r="G130" i="18"/>
  <c r="B130" i="17" s="1"/>
  <c r="H130" i="18"/>
  <c r="F130" i="17" s="1"/>
  <c r="I130" i="18"/>
  <c r="C130" i="17" s="1"/>
  <c r="J130" i="18"/>
  <c r="D130" i="17" s="1"/>
  <c r="K130" i="18"/>
  <c r="E130" i="17" s="1"/>
  <c r="L130" i="18"/>
  <c r="G130" i="17" s="1"/>
  <c r="AC130" s="1"/>
  <c r="M130" i="18"/>
  <c r="H130" i="17" s="1"/>
  <c r="N130" i="18"/>
  <c r="J130" i="17" s="1"/>
  <c r="O130" i="18"/>
  <c r="K130" i="17" s="1"/>
  <c r="P130" i="18"/>
  <c r="L130" i="17" s="1"/>
  <c r="Q130" i="18"/>
  <c r="M130" i="17" s="1"/>
  <c r="U130" s="1"/>
  <c r="G131" i="18"/>
  <c r="B131" i="17" s="1"/>
  <c r="H131" i="18"/>
  <c r="F131" i="17" s="1"/>
  <c r="I131" i="18"/>
  <c r="C131" i="17" s="1"/>
  <c r="J131" i="18"/>
  <c r="D131" i="17" s="1"/>
  <c r="K131" i="18"/>
  <c r="E131" i="17" s="1"/>
  <c r="L131" i="18"/>
  <c r="G131" i="17" s="1"/>
  <c r="AC131" s="1"/>
  <c r="M131" i="18"/>
  <c r="H131" i="17" s="1"/>
  <c r="N131" i="18"/>
  <c r="J131" i="17" s="1"/>
  <c r="O131" i="18"/>
  <c r="K131" i="17" s="1"/>
  <c r="P131" i="18"/>
  <c r="L131" i="17" s="1"/>
  <c r="Q131" i="18"/>
  <c r="M131" i="17" s="1"/>
  <c r="U131" s="1"/>
  <c r="G132" i="18"/>
  <c r="B132" i="17" s="1"/>
  <c r="H132" i="18"/>
  <c r="F132" i="17" s="1"/>
  <c r="I132" i="18"/>
  <c r="C132" i="17" s="1"/>
  <c r="J132" i="18"/>
  <c r="D132" i="17" s="1"/>
  <c r="K132" i="18"/>
  <c r="E132" i="17" s="1"/>
  <c r="L132" i="18"/>
  <c r="G132" i="17" s="1"/>
  <c r="AC132" s="1"/>
  <c r="M132" i="18"/>
  <c r="H132" i="17" s="1"/>
  <c r="N132" i="18"/>
  <c r="J132" i="17" s="1"/>
  <c r="O132" i="18"/>
  <c r="K132" i="17" s="1"/>
  <c r="P132" i="18"/>
  <c r="L132" i="17" s="1"/>
  <c r="Q132" i="18"/>
  <c r="M132" i="17" s="1"/>
  <c r="U132" s="1"/>
  <c r="G133" i="18"/>
  <c r="B133" i="17" s="1"/>
  <c r="H133" i="18"/>
  <c r="F133" i="17" s="1"/>
  <c r="I133" i="18"/>
  <c r="C133" i="17" s="1"/>
  <c r="J133" i="18"/>
  <c r="D133" i="17" s="1"/>
  <c r="K133" i="18"/>
  <c r="E133" i="17" s="1"/>
  <c r="L133" i="18"/>
  <c r="G133" i="17" s="1"/>
  <c r="AC133" s="1"/>
  <c r="M133" i="18"/>
  <c r="H133" i="17" s="1"/>
  <c r="N133" i="18"/>
  <c r="J133" i="17" s="1"/>
  <c r="O133" i="18"/>
  <c r="K133" i="17" s="1"/>
  <c r="P133" i="18"/>
  <c r="L133" i="17" s="1"/>
  <c r="Q133" i="18"/>
  <c r="M133" i="17" s="1"/>
  <c r="U133" s="1"/>
  <c r="G134" i="18"/>
  <c r="B134" i="17" s="1"/>
  <c r="H134" i="18"/>
  <c r="F134" i="17" s="1"/>
  <c r="I134" i="18"/>
  <c r="C134" i="17" s="1"/>
  <c r="J134" i="18"/>
  <c r="D134" i="17" s="1"/>
  <c r="K134" i="18"/>
  <c r="E134" i="17" s="1"/>
  <c r="L134" i="18"/>
  <c r="G134" i="17" s="1"/>
  <c r="AC134" s="1"/>
  <c r="M134" i="18"/>
  <c r="H134" i="17" s="1"/>
  <c r="N134" i="18"/>
  <c r="J134" i="17" s="1"/>
  <c r="O134" i="18"/>
  <c r="K134" i="17" s="1"/>
  <c r="P134" i="18"/>
  <c r="L134" i="17" s="1"/>
  <c r="Q134" i="18"/>
  <c r="M134" i="17" s="1"/>
  <c r="U134" s="1"/>
  <c r="G135" i="18"/>
  <c r="B135" i="17" s="1"/>
  <c r="H135" i="18"/>
  <c r="F135" i="17" s="1"/>
  <c r="I135" i="18"/>
  <c r="C135" i="17" s="1"/>
  <c r="J135" i="18"/>
  <c r="D135" i="17" s="1"/>
  <c r="K135" i="18"/>
  <c r="E135" i="17" s="1"/>
  <c r="L135" i="18"/>
  <c r="G135" i="17" s="1"/>
  <c r="AC135" s="1"/>
  <c r="M135" i="18"/>
  <c r="H135" i="17" s="1"/>
  <c r="N135" i="18"/>
  <c r="J135" i="17" s="1"/>
  <c r="O135" i="18"/>
  <c r="K135" i="17" s="1"/>
  <c r="P135" i="18"/>
  <c r="L135" i="17" s="1"/>
  <c r="Q135" i="18"/>
  <c r="M135" i="17" s="1"/>
  <c r="U135" s="1"/>
  <c r="G136" i="18"/>
  <c r="B136" i="17" s="1"/>
  <c r="H136" i="18"/>
  <c r="F136" i="17" s="1"/>
  <c r="I136" i="18"/>
  <c r="C136" i="17" s="1"/>
  <c r="J136" i="18"/>
  <c r="D136" i="17" s="1"/>
  <c r="K136" i="18"/>
  <c r="E136" i="17" s="1"/>
  <c r="L136" i="18"/>
  <c r="G136" i="17" s="1"/>
  <c r="AC136" s="1"/>
  <c r="M136" i="18"/>
  <c r="H136" i="17" s="1"/>
  <c r="N136" i="18"/>
  <c r="J136" i="17" s="1"/>
  <c r="O136" i="18"/>
  <c r="K136" i="17" s="1"/>
  <c r="P136" i="18"/>
  <c r="L136" i="17" s="1"/>
  <c r="Q136" i="18"/>
  <c r="M136" i="17" s="1"/>
  <c r="U136" s="1"/>
  <c r="G137" i="18"/>
  <c r="B137" i="17" s="1"/>
  <c r="H137" i="18"/>
  <c r="F137" i="17" s="1"/>
  <c r="I137" i="18"/>
  <c r="C137" i="17" s="1"/>
  <c r="J137" i="18"/>
  <c r="D137" i="17" s="1"/>
  <c r="K137" i="18"/>
  <c r="E137" i="17" s="1"/>
  <c r="L137" i="18"/>
  <c r="G137" i="17" s="1"/>
  <c r="AC137" s="1"/>
  <c r="M137" i="18"/>
  <c r="H137" i="17" s="1"/>
  <c r="N137" i="18"/>
  <c r="J137" i="17" s="1"/>
  <c r="O137" i="18"/>
  <c r="K137" i="17" s="1"/>
  <c r="P137" i="18"/>
  <c r="L137" i="17" s="1"/>
  <c r="Q137" i="18"/>
  <c r="M137" i="17" s="1"/>
  <c r="U137" s="1"/>
  <c r="G138" i="18"/>
  <c r="B138" i="17" s="1"/>
  <c r="H138" i="18"/>
  <c r="F138" i="17" s="1"/>
  <c r="I138" i="18"/>
  <c r="C138" i="17" s="1"/>
  <c r="J138" i="18"/>
  <c r="D138" i="17" s="1"/>
  <c r="K138" i="18"/>
  <c r="E138" i="17" s="1"/>
  <c r="L138" i="18"/>
  <c r="G138" i="17" s="1"/>
  <c r="AC138" s="1"/>
  <c r="M138" i="18"/>
  <c r="H138" i="17" s="1"/>
  <c r="N138" i="18"/>
  <c r="J138" i="17" s="1"/>
  <c r="O138" i="18"/>
  <c r="K138" i="17" s="1"/>
  <c r="P138" i="18"/>
  <c r="L138" i="17" s="1"/>
  <c r="Q138" i="18"/>
  <c r="M138" i="17" s="1"/>
  <c r="U138" s="1"/>
  <c r="G139" i="18"/>
  <c r="B139" i="17" s="1"/>
  <c r="H139" i="18"/>
  <c r="F139" i="17" s="1"/>
  <c r="I139" i="18"/>
  <c r="C139" i="17" s="1"/>
  <c r="J139" i="18"/>
  <c r="D139" i="17" s="1"/>
  <c r="K139" i="18"/>
  <c r="E139" i="17" s="1"/>
  <c r="L139" i="18"/>
  <c r="G139" i="17" s="1"/>
  <c r="AC139" s="1"/>
  <c r="M139" i="18"/>
  <c r="H139" i="17" s="1"/>
  <c r="N139" i="18"/>
  <c r="J139" i="17" s="1"/>
  <c r="O139" i="18"/>
  <c r="K139" i="17" s="1"/>
  <c r="P139" i="18"/>
  <c r="L139" i="17" s="1"/>
  <c r="Q139" i="18"/>
  <c r="M139" i="17" s="1"/>
  <c r="U139" s="1"/>
  <c r="G140" i="18"/>
  <c r="B140" i="17" s="1"/>
  <c r="H140" i="18"/>
  <c r="F140" i="17" s="1"/>
  <c r="I140" i="18"/>
  <c r="C140" i="17" s="1"/>
  <c r="J140" i="18"/>
  <c r="D140" i="17" s="1"/>
  <c r="K140" i="18"/>
  <c r="E140" i="17" s="1"/>
  <c r="L140" i="18"/>
  <c r="G140" i="17" s="1"/>
  <c r="AC140" s="1"/>
  <c r="M140" i="18"/>
  <c r="H140" i="17" s="1"/>
  <c r="N140" i="18"/>
  <c r="J140" i="17" s="1"/>
  <c r="O140" i="18"/>
  <c r="K140" i="17" s="1"/>
  <c r="P140" i="18"/>
  <c r="L140" i="17" s="1"/>
  <c r="Q140" i="18"/>
  <c r="M140" i="17" s="1"/>
  <c r="U140" s="1"/>
  <c r="G141" i="18"/>
  <c r="B141" i="17" s="1"/>
  <c r="H141" i="18"/>
  <c r="F141" i="17" s="1"/>
  <c r="I141" i="18"/>
  <c r="C141" i="17" s="1"/>
  <c r="J141" i="18"/>
  <c r="D141" i="17" s="1"/>
  <c r="K141" i="18"/>
  <c r="E141" i="17" s="1"/>
  <c r="L141" i="18"/>
  <c r="G141" i="17" s="1"/>
  <c r="AC141" s="1"/>
  <c r="M141" i="18"/>
  <c r="H141" i="17" s="1"/>
  <c r="N141" i="18"/>
  <c r="J141" i="17" s="1"/>
  <c r="O141" i="18"/>
  <c r="K141" i="17" s="1"/>
  <c r="P141" i="18"/>
  <c r="L141" i="17" s="1"/>
  <c r="Q141" i="18"/>
  <c r="M141" i="17" s="1"/>
  <c r="U141" s="1"/>
  <c r="G142" i="18"/>
  <c r="B142" i="17" s="1"/>
  <c r="H142" i="18"/>
  <c r="F142" i="17" s="1"/>
  <c r="I142" i="18"/>
  <c r="C142" i="17" s="1"/>
  <c r="J142" i="18"/>
  <c r="D142" i="17" s="1"/>
  <c r="K142" i="18"/>
  <c r="E142" i="17" s="1"/>
  <c r="L142" i="18"/>
  <c r="G142" i="17" s="1"/>
  <c r="AC142" s="1"/>
  <c r="M142" i="18"/>
  <c r="H142" i="17" s="1"/>
  <c r="N142" i="18"/>
  <c r="J142" i="17" s="1"/>
  <c r="O142" i="18"/>
  <c r="K142" i="17" s="1"/>
  <c r="P142" i="18"/>
  <c r="L142" i="17" s="1"/>
  <c r="Q142" i="18"/>
  <c r="M142" i="17" s="1"/>
  <c r="U142" s="1"/>
  <c r="G143" i="18"/>
  <c r="B143" i="17" s="1"/>
  <c r="H143" i="18"/>
  <c r="F143" i="17" s="1"/>
  <c r="I143" i="18"/>
  <c r="C143" i="17" s="1"/>
  <c r="J143" i="18"/>
  <c r="D143" i="17" s="1"/>
  <c r="K143" i="18"/>
  <c r="E143" i="17" s="1"/>
  <c r="L143" i="18"/>
  <c r="G143" i="17" s="1"/>
  <c r="AC143" s="1"/>
  <c r="M143" i="18"/>
  <c r="H143" i="17" s="1"/>
  <c r="N143" i="18"/>
  <c r="J143" i="17" s="1"/>
  <c r="O143" i="18"/>
  <c r="K143" i="17" s="1"/>
  <c r="P143" i="18"/>
  <c r="L143" i="17" s="1"/>
  <c r="Q143" i="18"/>
  <c r="M143" i="17" s="1"/>
  <c r="U143" s="1"/>
  <c r="G144" i="18"/>
  <c r="B144" i="17" s="1"/>
  <c r="H144" i="18"/>
  <c r="F144" i="17" s="1"/>
  <c r="I144" i="18"/>
  <c r="C144" i="17" s="1"/>
  <c r="J144" i="18"/>
  <c r="D144" i="17" s="1"/>
  <c r="K144" i="18"/>
  <c r="E144" i="17" s="1"/>
  <c r="L144" i="18"/>
  <c r="G144" i="17" s="1"/>
  <c r="AC144" s="1"/>
  <c r="M144" i="18"/>
  <c r="H144" i="17" s="1"/>
  <c r="N144" i="18"/>
  <c r="J144" i="17" s="1"/>
  <c r="O144" i="18"/>
  <c r="K144" i="17" s="1"/>
  <c r="P144" i="18"/>
  <c r="L144" i="17" s="1"/>
  <c r="Q144" i="18"/>
  <c r="M144" i="17" s="1"/>
  <c r="U144" s="1"/>
  <c r="G145" i="18"/>
  <c r="B145" i="17" s="1"/>
  <c r="H145" i="18"/>
  <c r="F145" i="17" s="1"/>
  <c r="I145" i="18"/>
  <c r="C145" i="17" s="1"/>
  <c r="J145" i="18"/>
  <c r="D145" i="17" s="1"/>
  <c r="K145" i="18"/>
  <c r="E145" i="17" s="1"/>
  <c r="L145" i="18"/>
  <c r="G145" i="17" s="1"/>
  <c r="AC145" s="1"/>
  <c r="M145" i="18"/>
  <c r="H145" i="17" s="1"/>
  <c r="N145" i="18"/>
  <c r="J145" i="17" s="1"/>
  <c r="O145" i="18"/>
  <c r="K145" i="17" s="1"/>
  <c r="P145" i="18"/>
  <c r="L145" i="17" s="1"/>
  <c r="Q145" i="18"/>
  <c r="M145" i="17" s="1"/>
  <c r="U145" s="1"/>
  <c r="G146" i="18"/>
  <c r="B146" i="17" s="1"/>
  <c r="H146" i="18"/>
  <c r="F146" i="17" s="1"/>
  <c r="I146" i="18"/>
  <c r="C146" i="17" s="1"/>
  <c r="J146" i="18"/>
  <c r="D146" i="17" s="1"/>
  <c r="K146" i="18"/>
  <c r="E146" i="17" s="1"/>
  <c r="L146" i="18"/>
  <c r="G146" i="17" s="1"/>
  <c r="AC146" s="1"/>
  <c r="M146" i="18"/>
  <c r="H146" i="17" s="1"/>
  <c r="N146" i="18"/>
  <c r="J146" i="17" s="1"/>
  <c r="O146" i="18"/>
  <c r="K146" i="17" s="1"/>
  <c r="P146" i="18"/>
  <c r="L146" i="17" s="1"/>
  <c r="Q146" i="18"/>
  <c r="M146" i="17" s="1"/>
  <c r="U146" s="1"/>
  <c r="G147" i="18"/>
  <c r="B147" i="17" s="1"/>
  <c r="H147" i="18"/>
  <c r="F147" i="17" s="1"/>
  <c r="I147" i="18"/>
  <c r="C147" i="17" s="1"/>
  <c r="J147" i="18"/>
  <c r="D147" i="17" s="1"/>
  <c r="K147" i="18"/>
  <c r="E147" i="17" s="1"/>
  <c r="L147" i="18"/>
  <c r="G147" i="17" s="1"/>
  <c r="AC147" s="1"/>
  <c r="M147" i="18"/>
  <c r="H147" i="17" s="1"/>
  <c r="N147" i="18"/>
  <c r="J147" i="17" s="1"/>
  <c r="O147" i="18"/>
  <c r="K147" i="17" s="1"/>
  <c r="P147" i="18"/>
  <c r="L147" i="17" s="1"/>
  <c r="Q147" i="18"/>
  <c r="M147" i="17" s="1"/>
  <c r="U147" s="1"/>
  <c r="G148" i="18"/>
  <c r="B148" i="17" s="1"/>
  <c r="H148" i="18"/>
  <c r="F148" i="17" s="1"/>
  <c r="I148" i="18"/>
  <c r="C148" i="17" s="1"/>
  <c r="J148" i="18"/>
  <c r="D148" i="17" s="1"/>
  <c r="K148" i="18"/>
  <c r="E148" i="17" s="1"/>
  <c r="L148" i="18"/>
  <c r="G148" i="17" s="1"/>
  <c r="AC148" s="1"/>
  <c r="M148" i="18"/>
  <c r="H148" i="17" s="1"/>
  <c r="N148" i="18"/>
  <c r="J148" i="17" s="1"/>
  <c r="O148" i="18"/>
  <c r="K148" i="17" s="1"/>
  <c r="P148" i="18"/>
  <c r="L148" i="17" s="1"/>
  <c r="Q148" i="18"/>
  <c r="M148" i="17" s="1"/>
  <c r="U148" s="1"/>
  <c r="G149" i="18"/>
  <c r="B149" i="17" s="1"/>
  <c r="H149" i="18"/>
  <c r="F149" i="17" s="1"/>
  <c r="I149" i="18"/>
  <c r="C149" i="17" s="1"/>
  <c r="J149" i="18"/>
  <c r="D149" i="17" s="1"/>
  <c r="K149" i="18"/>
  <c r="E149" i="17" s="1"/>
  <c r="L149" i="18"/>
  <c r="G149" i="17" s="1"/>
  <c r="AC149" s="1"/>
  <c r="M149" i="18"/>
  <c r="H149" i="17" s="1"/>
  <c r="N149" i="18"/>
  <c r="J149" i="17" s="1"/>
  <c r="O149" i="18"/>
  <c r="K149" i="17" s="1"/>
  <c r="P149" i="18"/>
  <c r="L149" i="17" s="1"/>
  <c r="Q149" i="18"/>
  <c r="M149" i="17" s="1"/>
  <c r="U149" s="1"/>
  <c r="G150" i="18"/>
  <c r="B150" i="17" s="1"/>
  <c r="H150" i="18"/>
  <c r="F150" i="17" s="1"/>
  <c r="I150" i="18"/>
  <c r="C150" i="17" s="1"/>
  <c r="J150" i="18"/>
  <c r="D150" i="17" s="1"/>
  <c r="K150" i="18"/>
  <c r="E150" i="17" s="1"/>
  <c r="L150" i="18"/>
  <c r="G150" i="17" s="1"/>
  <c r="AC150" s="1"/>
  <c r="M150" i="18"/>
  <c r="H150" i="17" s="1"/>
  <c r="N150" i="18"/>
  <c r="J150" i="17" s="1"/>
  <c r="O150" i="18"/>
  <c r="K150" i="17" s="1"/>
  <c r="P150" i="18"/>
  <c r="L150" i="17" s="1"/>
  <c r="Q150" i="18"/>
  <c r="M150" i="17" s="1"/>
  <c r="U150" s="1"/>
  <c r="G151" i="18"/>
  <c r="B151" i="17" s="1"/>
  <c r="H151" i="18"/>
  <c r="F151" i="17" s="1"/>
  <c r="I151" i="18"/>
  <c r="C151" i="17" s="1"/>
  <c r="J151" i="18"/>
  <c r="D151" i="17" s="1"/>
  <c r="K151" i="18"/>
  <c r="E151" i="17" s="1"/>
  <c r="L151" i="18"/>
  <c r="G151" i="17" s="1"/>
  <c r="AC151" s="1"/>
  <c r="M151" i="18"/>
  <c r="H151" i="17" s="1"/>
  <c r="N151" i="18"/>
  <c r="J151" i="17" s="1"/>
  <c r="O151" i="18"/>
  <c r="K151" i="17" s="1"/>
  <c r="P151" i="18"/>
  <c r="L151" i="17" s="1"/>
  <c r="Q151" i="18"/>
  <c r="M151" i="17" s="1"/>
  <c r="U151" s="1"/>
  <c r="G152" i="18"/>
  <c r="B152" i="17" s="1"/>
  <c r="H152" i="18"/>
  <c r="F152" i="17" s="1"/>
  <c r="I152" i="18"/>
  <c r="C152" i="17" s="1"/>
  <c r="J152" i="18"/>
  <c r="D152" i="17" s="1"/>
  <c r="K152" i="18"/>
  <c r="E152" i="17" s="1"/>
  <c r="L152" i="18"/>
  <c r="G152" i="17" s="1"/>
  <c r="AC152" s="1"/>
  <c r="M152" i="18"/>
  <c r="H152" i="17" s="1"/>
  <c r="N152" i="18"/>
  <c r="J152" i="17" s="1"/>
  <c r="O152" i="18"/>
  <c r="K152" i="17" s="1"/>
  <c r="P152" i="18"/>
  <c r="L152" i="17" s="1"/>
  <c r="Q152" i="18"/>
  <c r="M152" i="17" s="1"/>
  <c r="U152" s="1"/>
  <c r="G153" i="18"/>
  <c r="B153" i="17" s="1"/>
  <c r="H153" i="18"/>
  <c r="F153" i="17" s="1"/>
  <c r="I153" i="18"/>
  <c r="C153" i="17" s="1"/>
  <c r="J153" i="18"/>
  <c r="D153" i="17" s="1"/>
  <c r="K153" i="18"/>
  <c r="E153" i="17" s="1"/>
  <c r="L153" i="18"/>
  <c r="G153" i="17" s="1"/>
  <c r="AC153" s="1"/>
  <c r="M153" i="18"/>
  <c r="H153" i="17" s="1"/>
  <c r="N153" i="18"/>
  <c r="J153" i="17" s="1"/>
  <c r="O153" i="18"/>
  <c r="K153" i="17" s="1"/>
  <c r="P153" i="18"/>
  <c r="L153" i="17" s="1"/>
  <c r="Q153" i="18"/>
  <c r="M153" i="17" s="1"/>
  <c r="U153" s="1"/>
  <c r="G154" i="18"/>
  <c r="B154" i="17" s="1"/>
  <c r="H154" i="18"/>
  <c r="F154" i="17" s="1"/>
  <c r="I154" i="18"/>
  <c r="C154" i="17" s="1"/>
  <c r="J154" i="18"/>
  <c r="D154" i="17" s="1"/>
  <c r="K154" i="18"/>
  <c r="E154" i="17" s="1"/>
  <c r="L154" i="18"/>
  <c r="G154" i="17" s="1"/>
  <c r="AC154" s="1"/>
  <c r="M154" i="18"/>
  <c r="H154" i="17" s="1"/>
  <c r="N154" i="18"/>
  <c r="J154" i="17" s="1"/>
  <c r="O154" i="18"/>
  <c r="K154" i="17" s="1"/>
  <c r="P154" i="18"/>
  <c r="L154" i="17" s="1"/>
  <c r="Q154" i="18"/>
  <c r="M154" i="17" s="1"/>
  <c r="U154" s="1"/>
  <c r="G155" i="18"/>
  <c r="B155" i="17" s="1"/>
  <c r="H155" i="18"/>
  <c r="F155" i="17" s="1"/>
  <c r="I155" i="18"/>
  <c r="C155" i="17" s="1"/>
  <c r="J155" i="18"/>
  <c r="D155" i="17" s="1"/>
  <c r="K155" i="18"/>
  <c r="E155" i="17" s="1"/>
  <c r="L155" i="18"/>
  <c r="G155" i="17" s="1"/>
  <c r="AC155" s="1"/>
  <c r="M155" i="18"/>
  <c r="H155" i="17" s="1"/>
  <c r="N155" i="18"/>
  <c r="J155" i="17" s="1"/>
  <c r="O155" i="18"/>
  <c r="K155" i="17" s="1"/>
  <c r="P155" i="18"/>
  <c r="L155" i="17" s="1"/>
  <c r="Q155" i="18"/>
  <c r="M155" i="17" s="1"/>
  <c r="U155" s="1"/>
  <c r="G156" i="18"/>
  <c r="B156" i="17" s="1"/>
  <c r="H156" i="18"/>
  <c r="F156" i="17" s="1"/>
  <c r="I156" i="18"/>
  <c r="C156" i="17" s="1"/>
  <c r="J156" i="18"/>
  <c r="D156" i="17" s="1"/>
  <c r="K156" i="18"/>
  <c r="E156" i="17" s="1"/>
  <c r="L156" i="18"/>
  <c r="G156" i="17" s="1"/>
  <c r="AC156" s="1"/>
  <c r="M156" i="18"/>
  <c r="H156" i="17" s="1"/>
  <c r="N156" i="18"/>
  <c r="J156" i="17" s="1"/>
  <c r="O156" i="18"/>
  <c r="K156" i="17" s="1"/>
  <c r="P156" i="18"/>
  <c r="L156" i="17" s="1"/>
  <c r="Q156" i="18"/>
  <c r="M156" i="17" s="1"/>
  <c r="U156" s="1"/>
  <c r="G157" i="18"/>
  <c r="B157" i="17" s="1"/>
  <c r="H157" i="18"/>
  <c r="F157" i="17" s="1"/>
  <c r="I157" i="18"/>
  <c r="C157" i="17" s="1"/>
  <c r="J157" i="18"/>
  <c r="D157" i="17" s="1"/>
  <c r="K157" i="18"/>
  <c r="E157" i="17" s="1"/>
  <c r="L157" i="18"/>
  <c r="G157" i="17" s="1"/>
  <c r="AC157" s="1"/>
  <c r="M157" i="18"/>
  <c r="H157" i="17" s="1"/>
  <c r="N157" i="18"/>
  <c r="J157" i="17" s="1"/>
  <c r="O157" i="18"/>
  <c r="K157" i="17" s="1"/>
  <c r="P157" i="18"/>
  <c r="L157" i="17" s="1"/>
  <c r="Q157" i="18"/>
  <c r="M157" i="17" s="1"/>
  <c r="U157" s="1"/>
  <c r="G158" i="18"/>
  <c r="B158" i="17" s="1"/>
  <c r="H158" i="18"/>
  <c r="F158" i="17" s="1"/>
  <c r="I158" i="18"/>
  <c r="C158" i="17" s="1"/>
  <c r="J158" i="18"/>
  <c r="D158" i="17" s="1"/>
  <c r="K158" i="18"/>
  <c r="E158" i="17" s="1"/>
  <c r="L158" i="18"/>
  <c r="G158" i="17" s="1"/>
  <c r="AC158" s="1"/>
  <c r="M158" i="18"/>
  <c r="H158" i="17" s="1"/>
  <c r="N158" i="18"/>
  <c r="J158" i="17" s="1"/>
  <c r="O158" i="18"/>
  <c r="K158" i="17" s="1"/>
  <c r="P158" i="18"/>
  <c r="L158" i="17" s="1"/>
  <c r="Q158" i="18"/>
  <c r="M158" i="17" s="1"/>
  <c r="U158" s="1"/>
  <c r="G159" i="18"/>
  <c r="B159" i="17" s="1"/>
  <c r="H159" i="18"/>
  <c r="F159" i="17" s="1"/>
  <c r="I159" i="18"/>
  <c r="C159" i="17" s="1"/>
  <c r="J159" i="18"/>
  <c r="D159" i="17" s="1"/>
  <c r="K159" i="18"/>
  <c r="E159" i="17" s="1"/>
  <c r="L159" i="18"/>
  <c r="G159" i="17" s="1"/>
  <c r="AC159" s="1"/>
  <c r="M159" i="18"/>
  <c r="H159" i="17" s="1"/>
  <c r="N159" i="18"/>
  <c r="J159" i="17" s="1"/>
  <c r="O159" i="18"/>
  <c r="K159" i="17" s="1"/>
  <c r="P159" i="18"/>
  <c r="L159" i="17" s="1"/>
  <c r="Q159" i="18"/>
  <c r="M159" i="17" s="1"/>
  <c r="U159" s="1"/>
  <c r="G160" i="18"/>
  <c r="B160" i="17" s="1"/>
  <c r="H160" i="18"/>
  <c r="F160" i="17" s="1"/>
  <c r="I160" i="18"/>
  <c r="C160" i="17" s="1"/>
  <c r="J160" i="18"/>
  <c r="D160" i="17" s="1"/>
  <c r="K160" i="18"/>
  <c r="E160" i="17" s="1"/>
  <c r="L160" i="18"/>
  <c r="G160" i="17" s="1"/>
  <c r="AC160" s="1"/>
  <c r="M160" i="18"/>
  <c r="H160" i="17" s="1"/>
  <c r="N160" i="18"/>
  <c r="J160" i="17" s="1"/>
  <c r="O160" i="18"/>
  <c r="K160" i="17" s="1"/>
  <c r="P160" i="18"/>
  <c r="L160" i="17" s="1"/>
  <c r="Q160" i="18"/>
  <c r="M160" i="17" s="1"/>
  <c r="U160" s="1"/>
  <c r="G161" i="18"/>
  <c r="B161" i="17" s="1"/>
  <c r="H161" i="18"/>
  <c r="F161" i="17" s="1"/>
  <c r="I161" i="18"/>
  <c r="C161" i="17" s="1"/>
  <c r="J161" i="18"/>
  <c r="D161" i="17" s="1"/>
  <c r="K161" i="18"/>
  <c r="E161" i="17" s="1"/>
  <c r="L161" i="18"/>
  <c r="G161" i="17" s="1"/>
  <c r="AC161" s="1"/>
  <c r="M161" i="18"/>
  <c r="H161" i="17" s="1"/>
  <c r="N161" i="18"/>
  <c r="J161" i="17" s="1"/>
  <c r="O161" i="18"/>
  <c r="K161" i="17" s="1"/>
  <c r="P161" i="18"/>
  <c r="L161" i="17" s="1"/>
  <c r="Q161" i="18"/>
  <c r="M161" i="17" s="1"/>
  <c r="U161" s="1"/>
  <c r="G162" i="18"/>
  <c r="B162" i="17" s="1"/>
  <c r="H162" i="18"/>
  <c r="F162" i="17" s="1"/>
  <c r="I162" i="18"/>
  <c r="C162" i="17" s="1"/>
  <c r="J162" i="18"/>
  <c r="D162" i="17" s="1"/>
  <c r="K162" i="18"/>
  <c r="E162" i="17" s="1"/>
  <c r="L162" i="18"/>
  <c r="G162" i="17" s="1"/>
  <c r="AC162" s="1"/>
  <c r="M162" i="18"/>
  <c r="H162" i="17" s="1"/>
  <c r="N162" i="18"/>
  <c r="J162" i="17" s="1"/>
  <c r="O162" i="18"/>
  <c r="K162" i="17" s="1"/>
  <c r="P162" i="18"/>
  <c r="L162" i="17" s="1"/>
  <c r="Q162" i="18"/>
  <c r="M162" i="17" s="1"/>
  <c r="U162" s="1"/>
  <c r="G163" i="18"/>
  <c r="B163" i="17" s="1"/>
  <c r="H163" i="18"/>
  <c r="F163" i="17" s="1"/>
  <c r="I163" i="18"/>
  <c r="C163" i="17" s="1"/>
  <c r="J163" i="18"/>
  <c r="D163" i="17" s="1"/>
  <c r="K163" i="18"/>
  <c r="E163" i="17" s="1"/>
  <c r="L163" i="18"/>
  <c r="G163" i="17" s="1"/>
  <c r="AC163" s="1"/>
  <c r="M163" i="18"/>
  <c r="H163" i="17" s="1"/>
  <c r="N163" i="18"/>
  <c r="J163" i="17" s="1"/>
  <c r="O163" i="18"/>
  <c r="K163" i="17" s="1"/>
  <c r="P163" i="18"/>
  <c r="L163" i="17" s="1"/>
  <c r="Q163" i="18"/>
  <c r="M163" i="17" s="1"/>
  <c r="U163" s="1"/>
  <c r="G164" i="18"/>
  <c r="B164" i="17" s="1"/>
  <c r="H164" i="18"/>
  <c r="F164" i="17" s="1"/>
  <c r="I164" i="18"/>
  <c r="C164" i="17" s="1"/>
  <c r="J164" i="18"/>
  <c r="D164" i="17" s="1"/>
  <c r="K164" i="18"/>
  <c r="E164" i="17" s="1"/>
  <c r="L164" i="18"/>
  <c r="G164" i="17" s="1"/>
  <c r="AC164" s="1"/>
  <c r="M164" i="18"/>
  <c r="H164" i="17" s="1"/>
  <c r="N164" i="18"/>
  <c r="J164" i="17" s="1"/>
  <c r="O164" i="18"/>
  <c r="K164" i="17" s="1"/>
  <c r="P164" i="18"/>
  <c r="L164" i="17" s="1"/>
  <c r="Q164" i="18"/>
  <c r="M164" i="17" s="1"/>
  <c r="U164" s="1"/>
  <c r="G165" i="18"/>
  <c r="B165" i="17" s="1"/>
  <c r="H165" i="18"/>
  <c r="F165" i="17" s="1"/>
  <c r="I165" i="18"/>
  <c r="C165" i="17" s="1"/>
  <c r="J165" i="18"/>
  <c r="D165" i="17" s="1"/>
  <c r="K165" i="18"/>
  <c r="E165" i="17" s="1"/>
  <c r="L165" i="18"/>
  <c r="G165" i="17" s="1"/>
  <c r="AC165" s="1"/>
  <c r="M165" i="18"/>
  <c r="H165" i="17" s="1"/>
  <c r="N165" i="18"/>
  <c r="J165" i="17" s="1"/>
  <c r="O165" i="18"/>
  <c r="K165" i="17" s="1"/>
  <c r="P165" i="18"/>
  <c r="L165" i="17" s="1"/>
  <c r="Q165" i="18"/>
  <c r="M165" i="17" s="1"/>
  <c r="U165" s="1"/>
  <c r="G166" i="18"/>
  <c r="B166" i="17" s="1"/>
  <c r="H166" i="18"/>
  <c r="F166" i="17" s="1"/>
  <c r="I166" i="18"/>
  <c r="C166" i="17" s="1"/>
  <c r="J166" i="18"/>
  <c r="D166" i="17" s="1"/>
  <c r="K166" i="18"/>
  <c r="E166" i="17" s="1"/>
  <c r="L166" i="18"/>
  <c r="G166" i="17" s="1"/>
  <c r="AC166" s="1"/>
  <c r="M166" i="18"/>
  <c r="H166" i="17" s="1"/>
  <c r="N166" i="18"/>
  <c r="J166" i="17" s="1"/>
  <c r="O166" i="18"/>
  <c r="K166" i="17" s="1"/>
  <c r="P166" i="18"/>
  <c r="L166" i="17" s="1"/>
  <c r="Q166" i="18"/>
  <c r="M166" i="17" s="1"/>
  <c r="U166" s="1"/>
  <c r="G167" i="18"/>
  <c r="B167" i="17" s="1"/>
  <c r="H167" i="18"/>
  <c r="F167" i="17" s="1"/>
  <c r="I167" i="18"/>
  <c r="C167" i="17" s="1"/>
  <c r="J167" i="18"/>
  <c r="D167" i="17" s="1"/>
  <c r="K167" i="18"/>
  <c r="E167" i="17" s="1"/>
  <c r="L167" i="18"/>
  <c r="G167" i="17" s="1"/>
  <c r="AC167" s="1"/>
  <c r="M167" i="18"/>
  <c r="H167" i="17" s="1"/>
  <c r="N167" i="18"/>
  <c r="J167" i="17" s="1"/>
  <c r="O167" i="18"/>
  <c r="K167" i="17" s="1"/>
  <c r="P167" i="18"/>
  <c r="L167" i="17" s="1"/>
  <c r="Q167" i="18"/>
  <c r="M167" i="17" s="1"/>
  <c r="U167" s="1"/>
  <c r="G168" i="18"/>
  <c r="B168" i="17" s="1"/>
  <c r="H168" i="18"/>
  <c r="F168" i="17" s="1"/>
  <c r="I168" i="18"/>
  <c r="C168" i="17" s="1"/>
  <c r="J168" i="18"/>
  <c r="D168" i="17" s="1"/>
  <c r="K168" i="18"/>
  <c r="E168" i="17" s="1"/>
  <c r="L168" i="18"/>
  <c r="G168" i="17" s="1"/>
  <c r="AC168" s="1"/>
  <c r="M168" i="18"/>
  <c r="H168" i="17" s="1"/>
  <c r="N168" i="18"/>
  <c r="J168" i="17" s="1"/>
  <c r="O168" i="18"/>
  <c r="K168" i="17" s="1"/>
  <c r="P168" i="18"/>
  <c r="L168" i="17" s="1"/>
  <c r="Q168" i="18"/>
  <c r="M168" i="17" s="1"/>
  <c r="U168" s="1"/>
  <c r="G169" i="18"/>
  <c r="B169" i="17" s="1"/>
  <c r="H169" i="18"/>
  <c r="F169" i="17" s="1"/>
  <c r="I169" i="18"/>
  <c r="C169" i="17" s="1"/>
  <c r="J169" i="18"/>
  <c r="D169" i="17" s="1"/>
  <c r="K169" i="18"/>
  <c r="E169" i="17" s="1"/>
  <c r="L169" i="18"/>
  <c r="G169" i="17" s="1"/>
  <c r="AC169" s="1"/>
  <c r="M169" i="18"/>
  <c r="H169" i="17" s="1"/>
  <c r="N169" i="18"/>
  <c r="J169" i="17" s="1"/>
  <c r="O169" i="18"/>
  <c r="K169" i="17" s="1"/>
  <c r="P169" i="18"/>
  <c r="L169" i="17" s="1"/>
  <c r="Q169" i="18"/>
  <c r="M169" i="17" s="1"/>
  <c r="U169" s="1"/>
  <c r="G170" i="18"/>
  <c r="B170" i="17" s="1"/>
  <c r="H170" i="18"/>
  <c r="F170" i="17" s="1"/>
  <c r="I170" i="18"/>
  <c r="C170" i="17" s="1"/>
  <c r="J170" i="18"/>
  <c r="D170" i="17" s="1"/>
  <c r="K170" i="18"/>
  <c r="E170" i="17" s="1"/>
  <c r="L170" i="18"/>
  <c r="G170" i="17" s="1"/>
  <c r="AC170" s="1"/>
  <c r="M170" i="18"/>
  <c r="H170" i="17" s="1"/>
  <c r="N170" i="18"/>
  <c r="J170" i="17" s="1"/>
  <c r="O170" i="18"/>
  <c r="K170" i="17" s="1"/>
  <c r="P170" i="18"/>
  <c r="L170" i="17" s="1"/>
  <c r="Q170" i="18"/>
  <c r="M170" i="17" s="1"/>
  <c r="U170" s="1"/>
  <c r="G171" i="18"/>
  <c r="B171" i="17" s="1"/>
  <c r="H171" i="18"/>
  <c r="F171" i="17" s="1"/>
  <c r="I171" i="18"/>
  <c r="C171" i="17" s="1"/>
  <c r="J171" i="18"/>
  <c r="D171" i="17" s="1"/>
  <c r="K171" i="18"/>
  <c r="E171" i="17" s="1"/>
  <c r="L171" i="18"/>
  <c r="G171" i="17" s="1"/>
  <c r="AC171" s="1"/>
  <c r="M171" i="18"/>
  <c r="H171" i="17" s="1"/>
  <c r="N171" i="18"/>
  <c r="J171" i="17" s="1"/>
  <c r="O171" i="18"/>
  <c r="K171" i="17" s="1"/>
  <c r="P171" i="18"/>
  <c r="L171" i="17" s="1"/>
  <c r="Q171" i="18"/>
  <c r="M171" i="17" s="1"/>
  <c r="U171" s="1"/>
  <c r="G172" i="18"/>
  <c r="B172" i="17" s="1"/>
  <c r="H172" i="18"/>
  <c r="F172" i="17" s="1"/>
  <c r="I172" i="18"/>
  <c r="C172" i="17" s="1"/>
  <c r="J172" i="18"/>
  <c r="D172" i="17" s="1"/>
  <c r="K172" i="18"/>
  <c r="E172" i="17" s="1"/>
  <c r="L172" i="18"/>
  <c r="G172" i="17" s="1"/>
  <c r="AC172" s="1"/>
  <c r="M172" i="18"/>
  <c r="H172" i="17" s="1"/>
  <c r="N172" i="18"/>
  <c r="J172" i="17" s="1"/>
  <c r="O172" i="18"/>
  <c r="K172" i="17" s="1"/>
  <c r="P172" i="18"/>
  <c r="L172" i="17" s="1"/>
  <c r="Q172" i="18"/>
  <c r="M172" i="17" s="1"/>
  <c r="U172" s="1"/>
  <c r="G173" i="18"/>
  <c r="B173" i="17" s="1"/>
  <c r="H173" i="18"/>
  <c r="F173" i="17" s="1"/>
  <c r="I173" i="18"/>
  <c r="C173" i="17" s="1"/>
  <c r="J173" i="18"/>
  <c r="D173" i="17" s="1"/>
  <c r="K173" i="18"/>
  <c r="E173" i="17" s="1"/>
  <c r="L173" i="18"/>
  <c r="G173" i="17" s="1"/>
  <c r="AC173" s="1"/>
  <c r="M173" i="18"/>
  <c r="H173" i="17" s="1"/>
  <c r="N173" i="18"/>
  <c r="J173" i="17" s="1"/>
  <c r="O173" i="18"/>
  <c r="K173" i="17" s="1"/>
  <c r="P173" i="18"/>
  <c r="L173" i="17" s="1"/>
  <c r="Q173" i="18"/>
  <c r="M173" i="17" s="1"/>
  <c r="U173" s="1"/>
  <c r="G174" i="18"/>
  <c r="B174" i="17" s="1"/>
  <c r="H174" i="18"/>
  <c r="F174" i="17" s="1"/>
  <c r="I174" i="18"/>
  <c r="C174" i="17" s="1"/>
  <c r="J174" i="18"/>
  <c r="D174" i="17" s="1"/>
  <c r="K174" i="18"/>
  <c r="E174" i="17" s="1"/>
  <c r="L174" i="18"/>
  <c r="G174" i="17" s="1"/>
  <c r="AC174" s="1"/>
  <c r="M174" i="18"/>
  <c r="H174" i="17" s="1"/>
  <c r="N174" i="18"/>
  <c r="J174" i="17" s="1"/>
  <c r="O174" i="18"/>
  <c r="K174" i="17" s="1"/>
  <c r="P174" i="18"/>
  <c r="L174" i="17" s="1"/>
  <c r="Q174" i="18"/>
  <c r="M174" i="17" s="1"/>
  <c r="U174" s="1"/>
  <c r="G175" i="18"/>
  <c r="B175" i="17" s="1"/>
  <c r="H175" i="18"/>
  <c r="F175" i="17" s="1"/>
  <c r="I175" i="18"/>
  <c r="C175" i="17" s="1"/>
  <c r="J175" i="18"/>
  <c r="D175" i="17" s="1"/>
  <c r="K175" i="18"/>
  <c r="E175" i="17" s="1"/>
  <c r="L175" i="18"/>
  <c r="G175" i="17" s="1"/>
  <c r="AC175" s="1"/>
  <c r="M175" i="18"/>
  <c r="H175" i="17" s="1"/>
  <c r="N175" i="18"/>
  <c r="J175" i="17" s="1"/>
  <c r="O175" i="18"/>
  <c r="K175" i="17" s="1"/>
  <c r="P175" i="18"/>
  <c r="L175" i="17" s="1"/>
  <c r="Q175" i="18"/>
  <c r="M175" i="17" s="1"/>
  <c r="U175" s="1"/>
  <c r="G176" i="18"/>
  <c r="B176" i="17" s="1"/>
  <c r="H176" i="18"/>
  <c r="F176" i="17" s="1"/>
  <c r="I176" i="18"/>
  <c r="C176" i="17" s="1"/>
  <c r="J176" i="18"/>
  <c r="D176" i="17" s="1"/>
  <c r="K176" i="18"/>
  <c r="E176" i="17" s="1"/>
  <c r="L176" i="18"/>
  <c r="G176" i="17" s="1"/>
  <c r="AC176" s="1"/>
  <c r="M176" i="18"/>
  <c r="H176" i="17" s="1"/>
  <c r="N176" i="18"/>
  <c r="J176" i="17" s="1"/>
  <c r="O176" i="18"/>
  <c r="K176" i="17" s="1"/>
  <c r="P176" i="18"/>
  <c r="L176" i="17" s="1"/>
  <c r="Q176" i="18"/>
  <c r="M176" i="17" s="1"/>
  <c r="U176" s="1"/>
  <c r="G177" i="18"/>
  <c r="B177" i="17" s="1"/>
  <c r="H177" i="18"/>
  <c r="F177" i="17" s="1"/>
  <c r="I177" i="18"/>
  <c r="C177" i="17" s="1"/>
  <c r="J177" i="18"/>
  <c r="D177" i="17" s="1"/>
  <c r="K177" i="18"/>
  <c r="E177" i="17" s="1"/>
  <c r="L177" i="18"/>
  <c r="G177" i="17" s="1"/>
  <c r="AC177" s="1"/>
  <c r="M177" i="18"/>
  <c r="H177" i="17" s="1"/>
  <c r="N177" i="18"/>
  <c r="J177" i="17" s="1"/>
  <c r="O177" i="18"/>
  <c r="K177" i="17" s="1"/>
  <c r="P177" i="18"/>
  <c r="L177" i="17" s="1"/>
  <c r="Q177" i="18"/>
  <c r="M177" i="17" s="1"/>
  <c r="U177" s="1"/>
  <c r="G178" i="18"/>
  <c r="B178" i="17" s="1"/>
  <c r="H178" i="18"/>
  <c r="F178" i="17" s="1"/>
  <c r="I178" i="18"/>
  <c r="C178" i="17" s="1"/>
  <c r="J178" i="18"/>
  <c r="D178" i="17" s="1"/>
  <c r="K178" i="18"/>
  <c r="E178" i="17" s="1"/>
  <c r="L178" i="18"/>
  <c r="G178" i="17" s="1"/>
  <c r="AC178" s="1"/>
  <c r="M178" i="18"/>
  <c r="H178" i="17" s="1"/>
  <c r="N178" i="18"/>
  <c r="J178" i="17" s="1"/>
  <c r="O178" i="18"/>
  <c r="K178" i="17" s="1"/>
  <c r="P178" i="18"/>
  <c r="L178" i="17" s="1"/>
  <c r="Q178" i="18"/>
  <c r="M178" i="17" s="1"/>
  <c r="U178" s="1"/>
  <c r="G179" i="18"/>
  <c r="B179" i="17" s="1"/>
  <c r="H179" i="18"/>
  <c r="F179" i="17" s="1"/>
  <c r="I179" i="18"/>
  <c r="C179" i="17" s="1"/>
  <c r="J179" i="18"/>
  <c r="D179" i="17" s="1"/>
  <c r="K179" i="18"/>
  <c r="E179" i="17" s="1"/>
  <c r="L179" i="18"/>
  <c r="G179" i="17" s="1"/>
  <c r="AC179" s="1"/>
  <c r="M179" i="18"/>
  <c r="H179" i="17" s="1"/>
  <c r="N179" i="18"/>
  <c r="J179" i="17" s="1"/>
  <c r="O179" i="18"/>
  <c r="K179" i="17" s="1"/>
  <c r="P179" i="18"/>
  <c r="L179" i="17" s="1"/>
  <c r="Q179" i="18"/>
  <c r="M179" i="17" s="1"/>
  <c r="U179" s="1"/>
  <c r="G180" i="18"/>
  <c r="B180" i="17" s="1"/>
  <c r="H180" i="18"/>
  <c r="F180" i="17" s="1"/>
  <c r="I180" i="18"/>
  <c r="C180" i="17" s="1"/>
  <c r="J180" i="18"/>
  <c r="D180" i="17" s="1"/>
  <c r="K180" i="18"/>
  <c r="E180" i="17" s="1"/>
  <c r="L180" i="18"/>
  <c r="G180" i="17" s="1"/>
  <c r="AC180" s="1"/>
  <c r="M180" i="18"/>
  <c r="H180" i="17" s="1"/>
  <c r="N180" i="18"/>
  <c r="J180" i="17" s="1"/>
  <c r="O180" i="18"/>
  <c r="K180" i="17" s="1"/>
  <c r="P180" i="18"/>
  <c r="L180" i="17" s="1"/>
  <c r="Q180" i="18"/>
  <c r="M180" i="17" s="1"/>
  <c r="U180" s="1"/>
  <c r="G181" i="18"/>
  <c r="B181" i="17" s="1"/>
  <c r="H181" i="18"/>
  <c r="F181" i="17" s="1"/>
  <c r="I181" i="18"/>
  <c r="C181" i="17" s="1"/>
  <c r="J181" i="18"/>
  <c r="D181" i="17" s="1"/>
  <c r="K181" i="18"/>
  <c r="E181" i="17" s="1"/>
  <c r="L181" i="18"/>
  <c r="G181" i="17" s="1"/>
  <c r="AC181" s="1"/>
  <c r="M181" i="18"/>
  <c r="H181" i="17" s="1"/>
  <c r="N181" i="18"/>
  <c r="J181" i="17" s="1"/>
  <c r="O181" i="18"/>
  <c r="K181" i="17" s="1"/>
  <c r="P181" i="18"/>
  <c r="L181" i="17" s="1"/>
  <c r="Q181" i="18"/>
  <c r="M181" i="17" s="1"/>
  <c r="U181" s="1"/>
  <c r="G182" i="18"/>
  <c r="B182" i="17" s="1"/>
  <c r="H182" i="18"/>
  <c r="F182" i="17" s="1"/>
  <c r="I182" i="18"/>
  <c r="C182" i="17" s="1"/>
  <c r="J182" i="18"/>
  <c r="D182" i="17" s="1"/>
  <c r="K182" i="18"/>
  <c r="E182" i="17" s="1"/>
  <c r="L182" i="18"/>
  <c r="G182" i="17" s="1"/>
  <c r="AC182" s="1"/>
  <c r="M182" i="18"/>
  <c r="H182" i="17" s="1"/>
  <c r="N182" i="18"/>
  <c r="J182" i="17" s="1"/>
  <c r="O182" i="18"/>
  <c r="K182" i="17" s="1"/>
  <c r="P182" i="18"/>
  <c r="L182" i="17" s="1"/>
  <c r="Q182" i="18"/>
  <c r="M182" i="17" s="1"/>
  <c r="U182" s="1"/>
  <c r="G183" i="18"/>
  <c r="B183" i="17" s="1"/>
  <c r="H183" i="18"/>
  <c r="F183" i="17" s="1"/>
  <c r="I183" i="18"/>
  <c r="C183" i="17" s="1"/>
  <c r="J183" i="18"/>
  <c r="D183" i="17" s="1"/>
  <c r="K183" i="18"/>
  <c r="E183" i="17" s="1"/>
  <c r="L183" i="18"/>
  <c r="G183" i="17" s="1"/>
  <c r="AC183" s="1"/>
  <c r="M183" i="18"/>
  <c r="H183" i="17" s="1"/>
  <c r="N183" i="18"/>
  <c r="J183" i="17" s="1"/>
  <c r="O183" i="18"/>
  <c r="K183" i="17" s="1"/>
  <c r="P183" i="18"/>
  <c r="L183" i="17" s="1"/>
  <c r="Q183" i="18"/>
  <c r="M183" i="17" s="1"/>
  <c r="U183" s="1"/>
  <c r="G184" i="18"/>
  <c r="B184" i="17" s="1"/>
  <c r="H184" i="18"/>
  <c r="F184" i="17" s="1"/>
  <c r="I184" i="18"/>
  <c r="C184" i="17" s="1"/>
  <c r="J184" i="18"/>
  <c r="D184" i="17" s="1"/>
  <c r="K184" i="18"/>
  <c r="E184" i="17" s="1"/>
  <c r="L184" i="18"/>
  <c r="G184" i="17" s="1"/>
  <c r="AC184" s="1"/>
  <c r="M184" i="18"/>
  <c r="H184" i="17" s="1"/>
  <c r="N184" i="18"/>
  <c r="J184" i="17" s="1"/>
  <c r="O184" i="18"/>
  <c r="K184" i="17" s="1"/>
  <c r="P184" i="18"/>
  <c r="L184" i="17" s="1"/>
  <c r="Q184" i="18"/>
  <c r="M184" i="17" s="1"/>
  <c r="U184" s="1"/>
  <c r="G185" i="18"/>
  <c r="B185" i="17" s="1"/>
  <c r="H185" i="18"/>
  <c r="F185" i="17" s="1"/>
  <c r="I185" i="18"/>
  <c r="C185" i="17" s="1"/>
  <c r="J185" i="18"/>
  <c r="D185" i="17" s="1"/>
  <c r="K185" i="18"/>
  <c r="E185" i="17" s="1"/>
  <c r="L185" i="18"/>
  <c r="G185" i="17" s="1"/>
  <c r="AC185" s="1"/>
  <c r="M185" i="18"/>
  <c r="H185" i="17" s="1"/>
  <c r="N185" i="18"/>
  <c r="J185" i="17" s="1"/>
  <c r="O185" i="18"/>
  <c r="K185" i="17" s="1"/>
  <c r="P185" i="18"/>
  <c r="L185" i="17" s="1"/>
  <c r="Q185" i="18"/>
  <c r="M185" i="17" s="1"/>
  <c r="U185" s="1"/>
  <c r="G186" i="18"/>
  <c r="B186" i="17" s="1"/>
  <c r="H186" i="18"/>
  <c r="F186" i="17" s="1"/>
  <c r="I186" i="18"/>
  <c r="C186" i="17" s="1"/>
  <c r="J186" i="18"/>
  <c r="D186" i="17" s="1"/>
  <c r="K186" i="18"/>
  <c r="E186" i="17" s="1"/>
  <c r="L186" i="18"/>
  <c r="G186" i="17" s="1"/>
  <c r="AC186" s="1"/>
  <c r="M186" i="18"/>
  <c r="H186" i="17" s="1"/>
  <c r="N186" i="18"/>
  <c r="J186" i="17" s="1"/>
  <c r="O186" i="18"/>
  <c r="K186" i="17" s="1"/>
  <c r="P186" i="18"/>
  <c r="L186" i="17" s="1"/>
  <c r="Q186" i="18"/>
  <c r="M186" i="17" s="1"/>
  <c r="U186" s="1"/>
  <c r="G187" i="18"/>
  <c r="B187" i="17" s="1"/>
  <c r="H187" i="18"/>
  <c r="F187" i="17" s="1"/>
  <c r="I187" i="18"/>
  <c r="C187" i="17" s="1"/>
  <c r="J187" i="18"/>
  <c r="D187" i="17" s="1"/>
  <c r="K187" i="18"/>
  <c r="E187" i="17" s="1"/>
  <c r="L187" i="18"/>
  <c r="G187" i="17" s="1"/>
  <c r="AC187" s="1"/>
  <c r="M187" i="18"/>
  <c r="H187" i="17" s="1"/>
  <c r="N187" i="18"/>
  <c r="J187" i="17" s="1"/>
  <c r="O187" i="18"/>
  <c r="K187" i="17" s="1"/>
  <c r="P187" i="18"/>
  <c r="L187" i="17" s="1"/>
  <c r="Q187" i="18"/>
  <c r="M187" i="17" s="1"/>
  <c r="U187" s="1"/>
  <c r="G188" i="18"/>
  <c r="B188" i="17" s="1"/>
  <c r="H188" i="18"/>
  <c r="F188" i="17" s="1"/>
  <c r="I188" i="18"/>
  <c r="C188" i="17" s="1"/>
  <c r="J188" i="18"/>
  <c r="D188" i="17" s="1"/>
  <c r="K188" i="18"/>
  <c r="E188" i="17" s="1"/>
  <c r="L188" i="18"/>
  <c r="G188" i="17" s="1"/>
  <c r="AC188" s="1"/>
  <c r="M188" i="18"/>
  <c r="H188" i="17" s="1"/>
  <c r="N188" i="18"/>
  <c r="J188" i="17" s="1"/>
  <c r="O188" i="18"/>
  <c r="K188" i="17" s="1"/>
  <c r="P188" i="18"/>
  <c r="L188" i="17" s="1"/>
  <c r="Q188" i="18"/>
  <c r="M188" i="17" s="1"/>
  <c r="U188" s="1"/>
  <c r="G189" i="18"/>
  <c r="B189" i="17" s="1"/>
  <c r="H189" i="18"/>
  <c r="F189" i="17" s="1"/>
  <c r="I189" i="18"/>
  <c r="C189" i="17" s="1"/>
  <c r="J189" i="18"/>
  <c r="D189" i="17" s="1"/>
  <c r="K189" i="18"/>
  <c r="E189" i="17" s="1"/>
  <c r="L189" i="18"/>
  <c r="G189" i="17" s="1"/>
  <c r="AC189" s="1"/>
  <c r="M189" i="18"/>
  <c r="H189" i="17" s="1"/>
  <c r="N189" i="18"/>
  <c r="J189" i="17" s="1"/>
  <c r="O189" i="18"/>
  <c r="K189" i="17" s="1"/>
  <c r="P189" i="18"/>
  <c r="L189" i="17" s="1"/>
  <c r="Q189" i="18"/>
  <c r="M189" i="17" s="1"/>
  <c r="U189" s="1"/>
  <c r="G190" i="18"/>
  <c r="B190" i="17" s="1"/>
  <c r="H190" i="18"/>
  <c r="F190" i="17" s="1"/>
  <c r="I190" i="18"/>
  <c r="C190" i="17" s="1"/>
  <c r="J190" i="18"/>
  <c r="D190" i="17" s="1"/>
  <c r="K190" i="18"/>
  <c r="E190" i="17" s="1"/>
  <c r="L190" i="18"/>
  <c r="G190" i="17" s="1"/>
  <c r="AC190" s="1"/>
  <c r="M190" i="18"/>
  <c r="H190" i="17" s="1"/>
  <c r="N190" i="18"/>
  <c r="J190" i="17" s="1"/>
  <c r="O190" i="18"/>
  <c r="K190" i="17" s="1"/>
  <c r="P190" i="18"/>
  <c r="L190" i="17" s="1"/>
  <c r="Q190" i="18"/>
  <c r="M190" i="17" s="1"/>
  <c r="U190" s="1"/>
  <c r="G191" i="18"/>
  <c r="B191" i="17" s="1"/>
  <c r="H191" i="18"/>
  <c r="F191" i="17" s="1"/>
  <c r="I191" i="18"/>
  <c r="C191" i="17" s="1"/>
  <c r="J191" i="18"/>
  <c r="D191" i="17" s="1"/>
  <c r="K191" i="18"/>
  <c r="E191" i="17" s="1"/>
  <c r="L191" i="18"/>
  <c r="G191" i="17" s="1"/>
  <c r="AC191" s="1"/>
  <c r="M191" i="18"/>
  <c r="H191" i="17" s="1"/>
  <c r="N191" i="18"/>
  <c r="J191" i="17" s="1"/>
  <c r="O191" i="18"/>
  <c r="K191" i="17" s="1"/>
  <c r="P191" i="18"/>
  <c r="L191" i="17" s="1"/>
  <c r="Q191" i="18"/>
  <c r="M191" i="17" s="1"/>
  <c r="U191" s="1"/>
  <c r="G192" i="18"/>
  <c r="B192" i="17" s="1"/>
  <c r="H192" i="18"/>
  <c r="F192" i="17" s="1"/>
  <c r="I192" i="18"/>
  <c r="C192" i="17" s="1"/>
  <c r="J192" i="18"/>
  <c r="D192" i="17" s="1"/>
  <c r="K192" i="18"/>
  <c r="E192" i="17" s="1"/>
  <c r="L192" i="18"/>
  <c r="G192" i="17" s="1"/>
  <c r="AC192" s="1"/>
  <c r="M192" i="18"/>
  <c r="H192" i="17" s="1"/>
  <c r="N192" i="18"/>
  <c r="J192" i="17" s="1"/>
  <c r="O192" i="18"/>
  <c r="K192" i="17" s="1"/>
  <c r="P192" i="18"/>
  <c r="L192" i="17" s="1"/>
  <c r="Q192" i="18"/>
  <c r="M192" i="17" s="1"/>
  <c r="U192" s="1"/>
  <c r="G193" i="18"/>
  <c r="B193" i="17" s="1"/>
  <c r="H193" i="18"/>
  <c r="F193" i="17" s="1"/>
  <c r="I193" i="18"/>
  <c r="C193" i="17" s="1"/>
  <c r="J193" i="18"/>
  <c r="D193" i="17" s="1"/>
  <c r="K193" i="18"/>
  <c r="E193" i="17" s="1"/>
  <c r="L193" i="18"/>
  <c r="G193" i="17" s="1"/>
  <c r="AC193" s="1"/>
  <c r="M193" i="18"/>
  <c r="H193" i="17" s="1"/>
  <c r="N193" i="18"/>
  <c r="J193" i="17" s="1"/>
  <c r="O193" i="18"/>
  <c r="K193" i="17" s="1"/>
  <c r="P193" i="18"/>
  <c r="L193" i="17" s="1"/>
  <c r="Q193" i="18"/>
  <c r="M193" i="17" s="1"/>
  <c r="U193" s="1"/>
  <c r="G194" i="18"/>
  <c r="B194" i="17" s="1"/>
  <c r="H194" i="18"/>
  <c r="F194" i="17" s="1"/>
  <c r="I194" i="18"/>
  <c r="C194" i="17" s="1"/>
  <c r="J194" i="18"/>
  <c r="D194" i="17" s="1"/>
  <c r="K194" i="18"/>
  <c r="E194" i="17" s="1"/>
  <c r="L194" i="18"/>
  <c r="G194" i="17" s="1"/>
  <c r="AC194" s="1"/>
  <c r="M194" i="18"/>
  <c r="H194" i="17" s="1"/>
  <c r="N194" i="18"/>
  <c r="J194" i="17" s="1"/>
  <c r="O194" i="18"/>
  <c r="K194" i="17" s="1"/>
  <c r="P194" i="18"/>
  <c r="L194" i="17" s="1"/>
  <c r="Q194" i="18"/>
  <c r="M194" i="17" s="1"/>
  <c r="U194" s="1"/>
  <c r="G195" i="18"/>
  <c r="B195" i="17" s="1"/>
  <c r="H195" i="18"/>
  <c r="F195" i="17" s="1"/>
  <c r="I195" i="18"/>
  <c r="C195" i="17" s="1"/>
  <c r="J195" i="18"/>
  <c r="D195" i="17" s="1"/>
  <c r="K195" i="18"/>
  <c r="E195" i="17" s="1"/>
  <c r="L195" i="18"/>
  <c r="G195" i="17" s="1"/>
  <c r="AC195" s="1"/>
  <c r="M195" i="18"/>
  <c r="H195" i="17" s="1"/>
  <c r="N195" i="18"/>
  <c r="J195" i="17" s="1"/>
  <c r="O195" i="18"/>
  <c r="K195" i="17" s="1"/>
  <c r="P195" i="18"/>
  <c r="L195" i="17" s="1"/>
  <c r="Q195" i="18"/>
  <c r="M195" i="17" s="1"/>
  <c r="U195" s="1"/>
  <c r="G196" i="18"/>
  <c r="B196" i="17" s="1"/>
  <c r="H196" i="18"/>
  <c r="F196" i="17" s="1"/>
  <c r="I196" i="18"/>
  <c r="C196" i="17" s="1"/>
  <c r="J196" i="18"/>
  <c r="D196" i="17" s="1"/>
  <c r="K196" i="18"/>
  <c r="E196" i="17" s="1"/>
  <c r="L196" i="18"/>
  <c r="G196" i="17" s="1"/>
  <c r="AC196" s="1"/>
  <c r="M196" i="18"/>
  <c r="H196" i="17" s="1"/>
  <c r="N196" i="18"/>
  <c r="J196" i="17" s="1"/>
  <c r="O196" i="18"/>
  <c r="K196" i="17" s="1"/>
  <c r="P196" i="18"/>
  <c r="L196" i="17" s="1"/>
  <c r="Q196" i="18"/>
  <c r="M196" i="17" s="1"/>
  <c r="U196" s="1"/>
  <c r="G197" i="18"/>
  <c r="B197" i="17" s="1"/>
  <c r="H197" i="18"/>
  <c r="F197" i="17" s="1"/>
  <c r="I197" i="18"/>
  <c r="C197" i="17" s="1"/>
  <c r="J197" i="18"/>
  <c r="D197" i="17" s="1"/>
  <c r="K197" i="18"/>
  <c r="E197" i="17" s="1"/>
  <c r="L197" i="18"/>
  <c r="G197" i="17" s="1"/>
  <c r="AC197" s="1"/>
  <c r="M197" i="18"/>
  <c r="H197" i="17" s="1"/>
  <c r="N197" i="18"/>
  <c r="J197" i="17" s="1"/>
  <c r="O197" i="18"/>
  <c r="K197" i="17" s="1"/>
  <c r="P197" i="18"/>
  <c r="L197" i="17" s="1"/>
  <c r="Q197" i="18"/>
  <c r="M197" i="17" s="1"/>
  <c r="U197" s="1"/>
  <c r="G198" i="18"/>
  <c r="B198" i="17" s="1"/>
  <c r="H198" i="18"/>
  <c r="F198" i="17" s="1"/>
  <c r="I198" i="18"/>
  <c r="C198" i="17" s="1"/>
  <c r="J198" i="18"/>
  <c r="D198" i="17" s="1"/>
  <c r="K198" i="18"/>
  <c r="E198" i="17" s="1"/>
  <c r="L198" i="18"/>
  <c r="G198" i="17" s="1"/>
  <c r="AC198" s="1"/>
  <c r="M198" i="18"/>
  <c r="H198" i="17" s="1"/>
  <c r="N198" i="18"/>
  <c r="J198" i="17" s="1"/>
  <c r="O198" i="18"/>
  <c r="K198" i="17" s="1"/>
  <c r="P198" i="18"/>
  <c r="L198" i="17" s="1"/>
  <c r="Q198" i="18"/>
  <c r="M198" i="17" s="1"/>
  <c r="U198" s="1"/>
  <c r="G199" i="18"/>
  <c r="B199" i="17" s="1"/>
  <c r="H199" i="18"/>
  <c r="F199" i="17" s="1"/>
  <c r="I199" i="18"/>
  <c r="C199" i="17" s="1"/>
  <c r="J199" i="18"/>
  <c r="D199" i="17" s="1"/>
  <c r="K199" i="18"/>
  <c r="E199" i="17" s="1"/>
  <c r="L199" i="18"/>
  <c r="G199" i="17" s="1"/>
  <c r="AC199" s="1"/>
  <c r="M199" i="18"/>
  <c r="H199" i="17" s="1"/>
  <c r="N199" i="18"/>
  <c r="J199" i="17" s="1"/>
  <c r="O199" i="18"/>
  <c r="K199" i="17" s="1"/>
  <c r="P199" i="18"/>
  <c r="L199" i="17" s="1"/>
  <c r="Q199" i="18"/>
  <c r="M199" i="17" s="1"/>
  <c r="U199" s="1"/>
  <c r="G200" i="18"/>
  <c r="B200" i="17" s="1"/>
  <c r="H200" i="18"/>
  <c r="F200" i="17" s="1"/>
  <c r="I200" i="18"/>
  <c r="C200" i="17" s="1"/>
  <c r="J200" i="18"/>
  <c r="D200" i="17" s="1"/>
  <c r="K200" i="18"/>
  <c r="E200" i="17" s="1"/>
  <c r="L200" i="18"/>
  <c r="G200" i="17" s="1"/>
  <c r="AC200" s="1"/>
  <c r="M200" i="18"/>
  <c r="H200" i="17" s="1"/>
  <c r="N200" i="18"/>
  <c r="J200" i="17" s="1"/>
  <c r="O200" i="18"/>
  <c r="K200" i="17" s="1"/>
  <c r="P200" i="18"/>
  <c r="L200" i="17" s="1"/>
  <c r="Q200" i="18"/>
  <c r="M200" i="17" s="1"/>
  <c r="U200" s="1"/>
  <c r="G201" i="18"/>
  <c r="B201" i="17" s="1"/>
  <c r="H201" i="18"/>
  <c r="F201" i="17" s="1"/>
  <c r="I201" i="18"/>
  <c r="C201" i="17" s="1"/>
  <c r="J201" i="18"/>
  <c r="D201" i="17" s="1"/>
  <c r="K201" i="18"/>
  <c r="E201" i="17" s="1"/>
  <c r="L201" i="18"/>
  <c r="G201" i="17" s="1"/>
  <c r="AC201" s="1"/>
  <c r="M201" i="18"/>
  <c r="H201" i="17" s="1"/>
  <c r="N201" i="18"/>
  <c r="J201" i="17" s="1"/>
  <c r="O201" i="18"/>
  <c r="K201" i="17" s="1"/>
  <c r="P201" i="18"/>
  <c r="L201" i="17" s="1"/>
  <c r="Q201" i="18"/>
  <c r="M201" i="17" s="1"/>
  <c r="U201" s="1"/>
  <c r="G202" i="18"/>
  <c r="B202" i="17" s="1"/>
  <c r="H202" i="18"/>
  <c r="F202" i="17" s="1"/>
  <c r="I202" i="18"/>
  <c r="C202" i="17" s="1"/>
  <c r="J202" i="18"/>
  <c r="D202" i="17" s="1"/>
  <c r="K202" i="18"/>
  <c r="E202" i="17" s="1"/>
  <c r="L202" i="18"/>
  <c r="G202" i="17" s="1"/>
  <c r="AC202" s="1"/>
  <c r="M202" i="18"/>
  <c r="H202" i="17" s="1"/>
  <c r="N202" i="18"/>
  <c r="J202" i="17" s="1"/>
  <c r="O202" i="18"/>
  <c r="K202" i="17" s="1"/>
  <c r="P202" i="18"/>
  <c r="L202" i="17" s="1"/>
  <c r="Q202" i="18"/>
  <c r="M202" i="17" s="1"/>
  <c r="U202" s="1"/>
  <c r="G203" i="18"/>
  <c r="B203" i="17" s="1"/>
  <c r="H203" i="18"/>
  <c r="F203" i="17" s="1"/>
  <c r="I203" i="18"/>
  <c r="C203" i="17" s="1"/>
  <c r="J203" i="18"/>
  <c r="D203" i="17" s="1"/>
  <c r="K203" i="18"/>
  <c r="E203" i="17" s="1"/>
  <c r="L203" i="18"/>
  <c r="G203" i="17" s="1"/>
  <c r="AC203" s="1"/>
  <c r="M203" i="18"/>
  <c r="H203" i="17" s="1"/>
  <c r="N203" i="18"/>
  <c r="J203" i="17" s="1"/>
  <c r="O203" i="18"/>
  <c r="K203" i="17" s="1"/>
  <c r="P203" i="18"/>
  <c r="L203" i="17" s="1"/>
  <c r="Q203" i="18"/>
  <c r="M203" i="17" s="1"/>
  <c r="U203" s="1"/>
  <c r="G204" i="18"/>
  <c r="B204" i="17" s="1"/>
  <c r="H204" i="18"/>
  <c r="F204" i="17" s="1"/>
  <c r="I204" i="18"/>
  <c r="C204" i="17" s="1"/>
  <c r="J204" i="18"/>
  <c r="D204" i="17" s="1"/>
  <c r="K204" i="18"/>
  <c r="E204" i="17" s="1"/>
  <c r="L204" i="18"/>
  <c r="G204" i="17" s="1"/>
  <c r="AC204" s="1"/>
  <c r="M204" i="18"/>
  <c r="H204" i="17" s="1"/>
  <c r="N204" i="18"/>
  <c r="J204" i="17" s="1"/>
  <c r="O204" i="18"/>
  <c r="K204" i="17" s="1"/>
  <c r="P204" i="18"/>
  <c r="L204" i="17" s="1"/>
  <c r="Q204" i="18"/>
  <c r="M204" i="17" s="1"/>
  <c r="U204" s="1"/>
  <c r="G205" i="18"/>
  <c r="B205" i="17" s="1"/>
  <c r="H205" i="18"/>
  <c r="F205" i="17" s="1"/>
  <c r="I205" i="18"/>
  <c r="C205" i="17" s="1"/>
  <c r="J205" i="18"/>
  <c r="D205" i="17" s="1"/>
  <c r="K205" i="18"/>
  <c r="E205" i="17" s="1"/>
  <c r="L205" i="18"/>
  <c r="G205" i="17" s="1"/>
  <c r="AC205" s="1"/>
  <c r="M205" i="18"/>
  <c r="H205" i="17" s="1"/>
  <c r="N205" i="18"/>
  <c r="J205" i="17" s="1"/>
  <c r="O205" i="18"/>
  <c r="K205" i="17" s="1"/>
  <c r="P205" i="18"/>
  <c r="L205" i="17" s="1"/>
  <c r="Q205" i="18"/>
  <c r="M205" i="17" s="1"/>
  <c r="U205" s="1"/>
  <c r="G206" i="18"/>
  <c r="B206" i="17" s="1"/>
  <c r="H206" i="18"/>
  <c r="F206" i="17" s="1"/>
  <c r="I206" i="18"/>
  <c r="C206" i="17" s="1"/>
  <c r="J206" i="18"/>
  <c r="D206" i="17" s="1"/>
  <c r="K206" i="18"/>
  <c r="E206" i="17" s="1"/>
  <c r="L206" i="18"/>
  <c r="G206" i="17" s="1"/>
  <c r="AC206" s="1"/>
  <c r="M206" i="18"/>
  <c r="H206" i="17" s="1"/>
  <c r="N206" i="18"/>
  <c r="J206" i="17" s="1"/>
  <c r="O206" i="18"/>
  <c r="K206" i="17" s="1"/>
  <c r="P206" i="18"/>
  <c r="L206" i="17" s="1"/>
  <c r="Q206" i="18"/>
  <c r="M206" i="17" s="1"/>
  <c r="U206" s="1"/>
  <c r="G207" i="18"/>
  <c r="B207" i="17" s="1"/>
  <c r="H207" i="18"/>
  <c r="F207" i="17" s="1"/>
  <c r="I207" i="18"/>
  <c r="C207" i="17" s="1"/>
  <c r="J207" i="18"/>
  <c r="D207" i="17" s="1"/>
  <c r="K207" i="18"/>
  <c r="E207" i="17" s="1"/>
  <c r="L207" i="18"/>
  <c r="G207" i="17" s="1"/>
  <c r="AC207" s="1"/>
  <c r="M207" i="18"/>
  <c r="H207" i="17" s="1"/>
  <c r="N207" i="18"/>
  <c r="J207" i="17" s="1"/>
  <c r="O207" i="18"/>
  <c r="K207" i="17" s="1"/>
  <c r="P207" i="18"/>
  <c r="L207" i="17" s="1"/>
  <c r="Q207" i="18"/>
  <c r="M207" i="17" s="1"/>
  <c r="U207" s="1"/>
  <c r="G208" i="18"/>
  <c r="B208" i="17" s="1"/>
  <c r="H208" i="18"/>
  <c r="F208" i="17" s="1"/>
  <c r="I208" i="18"/>
  <c r="C208" i="17" s="1"/>
  <c r="J208" i="18"/>
  <c r="D208" i="17" s="1"/>
  <c r="K208" i="18"/>
  <c r="E208" i="17" s="1"/>
  <c r="L208" i="18"/>
  <c r="G208" i="17" s="1"/>
  <c r="AC208" s="1"/>
  <c r="M208" i="18"/>
  <c r="H208" i="17" s="1"/>
  <c r="N208" i="18"/>
  <c r="J208" i="17" s="1"/>
  <c r="O208" i="18"/>
  <c r="K208" i="17" s="1"/>
  <c r="P208" i="18"/>
  <c r="L208" i="17" s="1"/>
  <c r="Q208" i="18"/>
  <c r="M208" i="17" s="1"/>
  <c r="U208" s="1"/>
  <c r="G209" i="18"/>
  <c r="B209" i="17" s="1"/>
  <c r="H209" i="18"/>
  <c r="F209" i="17" s="1"/>
  <c r="I209" i="18"/>
  <c r="C209" i="17" s="1"/>
  <c r="J209" i="18"/>
  <c r="D209" i="17" s="1"/>
  <c r="K209" i="18"/>
  <c r="E209" i="17" s="1"/>
  <c r="L209" i="18"/>
  <c r="G209" i="17" s="1"/>
  <c r="AC209" s="1"/>
  <c r="M209" i="18"/>
  <c r="H209" i="17" s="1"/>
  <c r="N209" i="18"/>
  <c r="J209" i="17" s="1"/>
  <c r="O209" i="18"/>
  <c r="K209" i="17" s="1"/>
  <c r="P209" i="18"/>
  <c r="L209" i="17" s="1"/>
  <c r="Q209" i="18"/>
  <c r="M209" i="17" s="1"/>
  <c r="U209" s="1"/>
  <c r="G210" i="18"/>
  <c r="B210" i="17" s="1"/>
  <c r="H210" i="18"/>
  <c r="F210" i="17" s="1"/>
  <c r="I210" i="18"/>
  <c r="C210" i="17" s="1"/>
  <c r="J210" i="18"/>
  <c r="D210" i="17" s="1"/>
  <c r="K210" i="18"/>
  <c r="E210" i="17" s="1"/>
  <c r="L210" i="18"/>
  <c r="G210" i="17" s="1"/>
  <c r="AC210" s="1"/>
  <c r="M210" i="18"/>
  <c r="H210" i="17" s="1"/>
  <c r="N210" i="18"/>
  <c r="J210" i="17" s="1"/>
  <c r="O210" i="18"/>
  <c r="K210" i="17" s="1"/>
  <c r="P210" i="18"/>
  <c r="L210" i="17" s="1"/>
  <c r="Q210" i="18"/>
  <c r="M210" i="17" s="1"/>
  <c r="U210" s="1"/>
  <c r="G211" i="18"/>
  <c r="B211" i="17" s="1"/>
  <c r="H211" i="18"/>
  <c r="F211" i="17" s="1"/>
  <c r="I211" i="18"/>
  <c r="C211" i="17" s="1"/>
  <c r="J211" i="18"/>
  <c r="D211" i="17" s="1"/>
  <c r="K211" i="18"/>
  <c r="E211" i="17" s="1"/>
  <c r="L211" i="18"/>
  <c r="G211" i="17" s="1"/>
  <c r="AC211" s="1"/>
  <c r="M211" i="18"/>
  <c r="H211" i="17" s="1"/>
  <c r="N211" i="18"/>
  <c r="J211" i="17" s="1"/>
  <c r="O211" i="18"/>
  <c r="K211" i="17" s="1"/>
  <c r="P211" i="18"/>
  <c r="L211" i="17" s="1"/>
  <c r="Q211" i="18"/>
  <c r="M211" i="17" s="1"/>
  <c r="U211" s="1"/>
  <c r="G212" i="18"/>
  <c r="B212" i="17" s="1"/>
  <c r="H212" i="18"/>
  <c r="F212" i="17" s="1"/>
  <c r="I212" i="18"/>
  <c r="C212" i="17" s="1"/>
  <c r="J212" i="18"/>
  <c r="D212" i="17" s="1"/>
  <c r="K212" i="18"/>
  <c r="E212" i="17" s="1"/>
  <c r="L212" i="18"/>
  <c r="G212" i="17" s="1"/>
  <c r="AC212" s="1"/>
  <c r="M212" i="18"/>
  <c r="H212" i="17" s="1"/>
  <c r="N212" i="18"/>
  <c r="J212" i="17" s="1"/>
  <c r="O212" i="18"/>
  <c r="K212" i="17" s="1"/>
  <c r="P212" i="18"/>
  <c r="L212" i="17" s="1"/>
  <c r="Q212" i="18"/>
  <c r="M212" i="17" s="1"/>
  <c r="U212" s="1"/>
  <c r="G213" i="18"/>
  <c r="B213" i="17" s="1"/>
  <c r="H213" i="18"/>
  <c r="F213" i="17" s="1"/>
  <c r="I213" i="18"/>
  <c r="C213" i="17" s="1"/>
  <c r="J213" i="18"/>
  <c r="D213" i="17" s="1"/>
  <c r="K213" i="18"/>
  <c r="E213" i="17" s="1"/>
  <c r="L213" i="18"/>
  <c r="G213" i="17" s="1"/>
  <c r="AC213" s="1"/>
  <c r="M213" i="18"/>
  <c r="H213" i="17" s="1"/>
  <c r="N213" i="18"/>
  <c r="J213" i="17" s="1"/>
  <c r="O213" i="18"/>
  <c r="K213" i="17" s="1"/>
  <c r="P213" i="18"/>
  <c r="L213" i="17" s="1"/>
  <c r="Q213" i="18"/>
  <c r="M213" i="17" s="1"/>
  <c r="U213" s="1"/>
  <c r="G214" i="18"/>
  <c r="B214" i="17" s="1"/>
  <c r="H214" i="18"/>
  <c r="F214" i="17" s="1"/>
  <c r="I214" i="18"/>
  <c r="C214" i="17" s="1"/>
  <c r="J214" i="18"/>
  <c r="D214" i="17" s="1"/>
  <c r="K214" i="18"/>
  <c r="E214" i="17" s="1"/>
  <c r="L214" i="18"/>
  <c r="G214" i="17" s="1"/>
  <c r="AC214" s="1"/>
  <c r="M214" i="18"/>
  <c r="H214" i="17" s="1"/>
  <c r="N214" i="18"/>
  <c r="J214" i="17" s="1"/>
  <c r="O214" i="18"/>
  <c r="K214" i="17" s="1"/>
  <c r="P214" i="18"/>
  <c r="L214" i="17" s="1"/>
  <c r="Q214" i="18"/>
  <c r="M214" i="17" s="1"/>
  <c r="U214" s="1"/>
  <c r="G215" i="18"/>
  <c r="B215" i="17" s="1"/>
  <c r="H215" i="18"/>
  <c r="F215" i="17" s="1"/>
  <c r="I215" i="18"/>
  <c r="C215" i="17" s="1"/>
  <c r="J215" i="18"/>
  <c r="D215" i="17" s="1"/>
  <c r="K215" i="18"/>
  <c r="E215" i="17" s="1"/>
  <c r="L215" i="18"/>
  <c r="G215" i="17" s="1"/>
  <c r="AC215" s="1"/>
  <c r="M215" i="18"/>
  <c r="H215" i="17" s="1"/>
  <c r="N215" i="18"/>
  <c r="J215" i="17" s="1"/>
  <c r="O215" i="18"/>
  <c r="K215" i="17" s="1"/>
  <c r="P215" i="18"/>
  <c r="L215" i="17" s="1"/>
  <c r="Q215" i="18"/>
  <c r="M215" i="17" s="1"/>
  <c r="U215" s="1"/>
  <c r="G216" i="18"/>
  <c r="B216" i="17" s="1"/>
  <c r="H216" i="18"/>
  <c r="F216" i="17" s="1"/>
  <c r="I216" i="18"/>
  <c r="C216" i="17" s="1"/>
  <c r="J216" i="18"/>
  <c r="D216" i="17" s="1"/>
  <c r="K216" i="18"/>
  <c r="E216" i="17" s="1"/>
  <c r="L216" i="18"/>
  <c r="G216" i="17" s="1"/>
  <c r="AC216" s="1"/>
  <c r="M216" i="18"/>
  <c r="H216" i="17" s="1"/>
  <c r="N216" i="18"/>
  <c r="J216" i="17" s="1"/>
  <c r="O216" i="18"/>
  <c r="K216" i="17" s="1"/>
  <c r="P216" i="18"/>
  <c r="L216" i="17" s="1"/>
  <c r="Q216" i="18"/>
  <c r="M216" i="17" s="1"/>
  <c r="U216" s="1"/>
  <c r="G217" i="18"/>
  <c r="B217" i="17" s="1"/>
  <c r="H217" i="18"/>
  <c r="F217" i="17" s="1"/>
  <c r="I217" i="18"/>
  <c r="C217" i="17" s="1"/>
  <c r="J217" i="18"/>
  <c r="D217" i="17" s="1"/>
  <c r="K217" i="18"/>
  <c r="E217" i="17" s="1"/>
  <c r="L217" i="18"/>
  <c r="G217" i="17" s="1"/>
  <c r="AC217" s="1"/>
  <c r="M217" i="18"/>
  <c r="H217" i="17" s="1"/>
  <c r="N217" i="18"/>
  <c r="J217" i="17" s="1"/>
  <c r="O217" i="18"/>
  <c r="K217" i="17" s="1"/>
  <c r="P217" i="18"/>
  <c r="L217" i="17" s="1"/>
  <c r="Q217" i="18"/>
  <c r="M217" i="17" s="1"/>
  <c r="U217" s="1"/>
  <c r="G218" i="18"/>
  <c r="B218" i="17" s="1"/>
  <c r="H218" i="18"/>
  <c r="F218" i="17" s="1"/>
  <c r="I218" i="18"/>
  <c r="C218" i="17" s="1"/>
  <c r="J218" i="18"/>
  <c r="D218" i="17" s="1"/>
  <c r="K218" i="18"/>
  <c r="E218" i="17" s="1"/>
  <c r="L218" i="18"/>
  <c r="G218" i="17" s="1"/>
  <c r="AC218" s="1"/>
  <c r="M218" i="18"/>
  <c r="H218" i="17" s="1"/>
  <c r="N218" i="18"/>
  <c r="J218" i="17" s="1"/>
  <c r="O218" i="18"/>
  <c r="K218" i="17" s="1"/>
  <c r="P218" i="18"/>
  <c r="L218" i="17" s="1"/>
  <c r="Q218" i="18"/>
  <c r="M218" i="17" s="1"/>
  <c r="U218" s="1"/>
  <c r="G219" i="18"/>
  <c r="B219" i="17" s="1"/>
  <c r="H219" i="18"/>
  <c r="F219" i="17" s="1"/>
  <c r="I219" i="18"/>
  <c r="C219" i="17" s="1"/>
  <c r="J219" i="18"/>
  <c r="D219" i="17" s="1"/>
  <c r="K219" i="18"/>
  <c r="E219" i="17" s="1"/>
  <c r="L219" i="18"/>
  <c r="G219" i="17" s="1"/>
  <c r="AC219" s="1"/>
  <c r="M219" i="18"/>
  <c r="H219" i="17" s="1"/>
  <c r="N219" i="18"/>
  <c r="J219" i="17" s="1"/>
  <c r="O219" i="18"/>
  <c r="K219" i="17" s="1"/>
  <c r="P219" i="18"/>
  <c r="L219" i="17" s="1"/>
  <c r="Q219" i="18"/>
  <c r="M219" i="17" s="1"/>
  <c r="U219" s="1"/>
  <c r="G220" i="18"/>
  <c r="B220" i="17" s="1"/>
  <c r="H220" i="18"/>
  <c r="F220" i="17" s="1"/>
  <c r="I220" i="18"/>
  <c r="C220" i="17" s="1"/>
  <c r="J220" i="18"/>
  <c r="D220" i="17" s="1"/>
  <c r="K220" i="18"/>
  <c r="E220" i="17" s="1"/>
  <c r="L220" i="18"/>
  <c r="G220" i="17" s="1"/>
  <c r="AC220" s="1"/>
  <c r="M220" i="18"/>
  <c r="H220" i="17" s="1"/>
  <c r="N220" i="18"/>
  <c r="J220" i="17" s="1"/>
  <c r="O220" i="18"/>
  <c r="K220" i="17" s="1"/>
  <c r="P220" i="18"/>
  <c r="L220" i="17" s="1"/>
  <c r="Q220" i="18"/>
  <c r="M220" i="17" s="1"/>
  <c r="U220" s="1"/>
  <c r="G221" i="18"/>
  <c r="B221" i="17" s="1"/>
  <c r="H221" i="18"/>
  <c r="F221" i="17" s="1"/>
  <c r="I221" i="18"/>
  <c r="C221" i="17" s="1"/>
  <c r="J221" i="18"/>
  <c r="D221" i="17" s="1"/>
  <c r="K221" i="18"/>
  <c r="E221" i="17" s="1"/>
  <c r="L221" i="18"/>
  <c r="G221" i="17" s="1"/>
  <c r="AC221" s="1"/>
  <c r="M221" i="18"/>
  <c r="H221" i="17" s="1"/>
  <c r="N221" i="18"/>
  <c r="J221" i="17" s="1"/>
  <c r="O221" i="18"/>
  <c r="K221" i="17" s="1"/>
  <c r="P221" i="18"/>
  <c r="L221" i="17" s="1"/>
  <c r="Q221" i="18"/>
  <c r="M221" i="17" s="1"/>
  <c r="U221" s="1"/>
  <c r="G222" i="18"/>
  <c r="B222" i="17" s="1"/>
  <c r="H222" i="18"/>
  <c r="F222" i="17" s="1"/>
  <c r="I222" i="18"/>
  <c r="C222" i="17" s="1"/>
  <c r="J222" i="18"/>
  <c r="D222" i="17" s="1"/>
  <c r="K222" i="18"/>
  <c r="E222" i="17" s="1"/>
  <c r="L222" i="18"/>
  <c r="G222" i="17" s="1"/>
  <c r="AC222" s="1"/>
  <c r="M222" i="18"/>
  <c r="H222" i="17" s="1"/>
  <c r="N222" i="18"/>
  <c r="J222" i="17" s="1"/>
  <c r="O222" i="18"/>
  <c r="K222" i="17" s="1"/>
  <c r="P222" i="18"/>
  <c r="L222" i="17" s="1"/>
  <c r="Q222" i="18"/>
  <c r="M222" i="17" s="1"/>
  <c r="U222" s="1"/>
  <c r="G223" i="18"/>
  <c r="B223" i="17" s="1"/>
  <c r="H223" i="18"/>
  <c r="F223" i="17" s="1"/>
  <c r="I223" i="18"/>
  <c r="C223" i="17" s="1"/>
  <c r="J223" i="18"/>
  <c r="D223" i="17" s="1"/>
  <c r="K223" i="18"/>
  <c r="E223" i="17" s="1"/>
  <c r="L223" i="18"/>
  <c r="G223" i="17" s="1"/>
  <c r="AC223" s="1"/>
  <c r="M223" i="18"/>
  <c r="H223" i="17" s="1"/>
  <c r="N223" i="18"/>
  <c r="J223" i="17" s="1"/>
  <c r="O223" i="18"/>
  <c r="K223" i="17" s="1"/>
  <c r="P223" i="18"/>
  <c r="L223" i="17" s="1"/>
  <c r="Q223" i="18"/>
  <c r="M223" i="17" s="1"/>
  <c r="U223" s="1"/>
  <c r="G224" i="18"/>
  <c r="B224" i="17" s="1"/>
  <c r="H224" i="18"/>
  <c r="F224" i="17" s="1"/>
  <c r="I224" i="18"/>
  <c r="C224" i="17" s="1"/>
  <c r="J224" i="18"/>
  <c r="D224" i="17" s="1"/>
  <c r="K224" i="18"/>
  <c r="E224" i="17" s="1"/>
  <c r="L224" i="18"/>
  <c r="G224" i="17" s="1"/>
  <c r="AC224" s="1"/>
  <c r="M224" i="18"/>
  <c r="H224" i="17" s="1"/>
  <c r="N224" i="18"/>
  <c r="J224" i="17" s="1"/>
  <c r="O224" i="18"/>
  <c r="K224" i="17" s="1"/>
  <c r="P224" i="18"/>
  <c r="L224" i="17" s="1"/>
  <c r="Q224" i="18"/>
  <c r="M224" i="17" s="1"/>
  <c r="U224" s="1"/>
  <c r="G225" i="18"/>
  <c r="B225" i="17" s="1"/>
  <c r="H225" i="18"/>
  <c r="F225" i="17" s="1"/>
  <c r="I225" i="18"/>
  <c r="C225" i="17" s="1"/>
  <c r="J225" i="18"/>
  <c r="D225" i="17" s="1"/>
  <c r="K225" i="18"/>
  <c r="E225" i="17" s="1"/>
  <c r="L225" i="18"/>
  <c r="G225" i="17" s="1"/>
  <c r="AC225" s="1"/>
  <c r="M225" i="18"/>
  <c r="H225" i="17" s="1"/>
  <c r="N225" i="18"/>
  <c r="J225" i="17" s="1"/>
  <c r="O225" i="18"/>
  <c r="K225" i="17" s="1"/>
  <c r="P225" i="18"/>
  <c r="L225" i="17" s="1"/>
  <c r="Q225" i="18"/>
  <c r="M225" i="17" s="1"/>
  <c r="U225" s="1"/>
  <c r="G226" i="18"/>
  <c r="B226" i="17" s="1"/>
  <c r="H226" i="18"/>
  <c r="F226" i="17" s="1"/>
  <c r="I226" i="18"/>
  <c r="C226" i="17" s="1"/>
  <c r="J226" i="18"/>
  <c r="D226" i="17" s="1"/>
  <c r="K226" i="18"/>
  <c r="E226" i="17" s="1"/>
  <c r="L226" i="18"/>
  <c r="G226" i="17" s="1"/>
  <c r="AC226" s="1"/>
  <c r="M226" i="18"/>
  <c r="H226" i="17" s="1"/>
  <c r="N226" i="18"/>
  <c r="J226" i="17" s="1"/>
  <c r="O226" i="18"/>
  <c r="K226" i="17" s="1"/>
  <c r="P226" i="18"/>
  <c r="L226" i="17" s="1"/>
  <c r="Q226" i="18"/>
  <c r="M226" i="17" s="1"/>
  <c r="U226" s="1"/>
  <c r="G227" i="18"/>
  <c r="B227" i="17" s="1"/>
  <c r="H227" i="18"/>
  <c r="F227" i="17" s="1"/>
  <c r="I227" i="18"/>
  <c r="C227" i="17" s="1"/>
  <c r="J227" i="18"/>
  <c r="D227" i="17" s="1"/>
  <c r="K227" i="18"/>
  <c r="E227" i="17" s="1"/>
  <c r="L227" i="18"/>
  <c r="G227" i="17" s="1"/>
  <c r="AC227" s="1"/>
  <c r="M227" i="18"/>
  <c r="H227" i="17" s="1"/>
  <c r="N227" i="18"/>
  <c r="J227" i="17" s="1"/>
  <c r="O227" i="18"/>
  <c r="K227" i="17" s="1"/>
  <c r="P227" i="18"/>
  <c r="L227" i="17" s="1"/>
  <c r="Q227" i="18"/>
  <c r="M227" i="17" s="1"/>
  <c r="U227" s="1"/>
  <c r="G228" i="18"/>
  <c r="B228" i="17" s="1"/>
  <c r="H228" i="18"/>
  <c r="F228" i="17" s="1"/>
  <c r="I228" i="18"/>
  <c r="C228" i="17" s="1"/>
  <c r="J228" i="18"/>
  <c r="D228" i="17" s="1"/>
  <c r="K228" i="18"/>
  <c r="E228" i="17" s="1"/>
  <c r="L228" i="18"/>
  <c r="G228" i="17" s="1"/>
  <c r="AC228" s="1"/>
  <c r="M228" i="18"/>
  <c r="H228" i="17" s="1"/>
  <c r="N228" i="18"/>
  <c r="J228" i="17" s="1"/>
  <c r="O228" i="18"/>
  <c r="K228" i="17" s="1"/>
  <c r="P228" i="18"/>
  <c r="L228" i="17" s="1"/>
  <c r="Q228" i="18"/>
  <c r="M228" i="17" s="1"/>
  <c r="U228" s="1"/>
  <c r="G229" i="18"/>
  <c r="B229" i="17" s="1"/>
  <c r="H229" i="18"/>
  <c r="F229" i="17" s="1"/>
  <c r="I229" i="18"/>
  <c r="C229" i="17" s="1"/>
  <c r="J229" i="18"/>
  <c r="D229" i="17" s="1"/>
  <c r="K229" i="18"/>
  <c r="E229" i="17" s="1"/>
  <c r="L229" i="18"/>
  <c r="G229" i="17" s="1"/>
  <c r="AC229" s="1"/>
  <c r="M229" i="18"/>
  <c r="H229" i="17" s="1"/>
  <c r="N229" i="18"/>
  <c r="J229" i="17" s="1"/>
  <c r="O229" i="18"/>
  <c r="K229" i="17" s="1"/>
  <c r="P229" i="18"/>
  <c r="L229" i="17" s="1"/>
  <c r="Q229" i="18"/>
  <c r="M229" i="17" s="1"/>
  <c r="U229" s="1"/>
  <c r="G230" i="18"/>
  <c r="B230" i="17" s="1"/>
  <c r="H230" i="18"/>
  <c r="F230" i="17" s="1"/>
  <c r="I230" i="18"/>
  <c r="C230" i="17" s="1"/>
  <c r="J230" i="18"/>
  <c r="D230" i="17" s="1"/>
  <c r="K230" i="18"/>
  <c r="E230" i="17" s="1"/>
  <c r="L230" i="18"/>
  <c r="G230" i="17" s="1"/>
  <c r="AC230" s="1"/>
  <c r="M230" i="18"/>
  <c r="H230" i="17" s="1"/>
  <c r="N230" i="18"/>
  <c r="J230" i="17" s="1"/>
  <c r="O230" i="18"/>
  <c r="K230" i="17" s="1"/>
  <c r="P230" i="18"/>
  <c r="L230" i="17" s="1"/>
  <c r="Q230" i="18"/>
  <c r="M230" i="17" s="1"/>
  <c r="U230" s="1"/>
  <c r="G231" i="18"/>
  <c r="B231" i="17" s="1"/>
  <c r="H231" i="18"/>
  <c r="F231" i="17" s="1"/>
  <c r="I231" i="18"/>
  <c r="C231" i="17" s="1"/>
  <c r="J231" i="18"/>
  <c r="D231" i="17" s="1"/>
  <c r="K231" i="18"/>
  <c r="E231" i="17" s="1"/>
  <c r="L231" i="18"/>
  <c r="G231" i="17" s="1"/>
  <c r="AC231" s="1"/>
  <c r="M231" i="18"/>
  <c r="H231" i="17" s="1"/>
  <c r="N231" i="18"/>
  <c r="J231" i="17" s="1"/>
  <c r="O231" i="18"/>
  <c r="K231" i="17" s="1"/>
  <c r="P231" i="18"/>
  <c r="L231" i="17" s="1"/>
  <c r="Q231" i="18"/>
  <c r="M231" i="17" s="1"/>
  <c r="U231" s="1"/>
  <c r="G232" i="18"/>
  <c r="B232" i="17" s="1"/>
  <c r="H232" i="18"/>
  <c r="F232" i="17" s="1"/>
  <c r="I232" i="18"/>
  <c r="C232" i="17" s="1"/>
  <c r="J232" i="18"/>
  <c r="D232" i="17" s="1"/>
  <c r="K232" i="18"/>
  <c r="E232" i="17" s="1"/>
  <c r="L232" i="18"/>
  <c r="G232" i="17" s="1"/>
  <c r="AC232" s="1"/>
  <c r="M232" i="18"/>
  <c r="H232" i="17" s="1"/>
  <c r="N232" i="18"/>
  <c r="J232" i="17" s="1"/>
  <c r="O232" i="18"/>
  <c r="K232" i="17" s="1"/>
  <c r="P232" i="18"/>
  <c r="L232" i="17" s="1"/>
  <c r="Q232" i="18"/>
  <c r="M232" i="17" s="1"/>
  <c r="U232" s="1"/>
  <c r="G233" i="18"/>
  <c r="B233" i="17" s="1"/>
  <c r="H233" i="18"/>
  <c r="F233" i="17" s="1"/>
  <c r="I233" i="18"/>
  <c r="C233" i="17" s="1"/>
  <c r="J233" i="18"/>
  <c r="D233" i="17" s="1"/>
  <c r="K233" i="18"/>
  <c r="E233" i="17" s="1"/>
  <c r="L233" i="18"/>
  <c r="G233" i="17" s="1"/>
  <c r="AC233" s="1"/>
  <c r="M233" i="18"/>
  <c r="H233" i="17" s="1"/>
  <c r="N233" i="18"/>
  <c r="J233" i="17" s="1"/>
  <c r="O233" i="18"/>
  <c r="K233" i="17" s="1"/>
  <c r="P233" i="18"/>
  <c r="L233" i="17" s="1"/>
  <c r="Q233" i="18"/>
  <c r="M233" i="17" s="1"/>
  <c r="U233" s="1"/>
  <c r="G234" i="18"/>
  <c r="B234" i="17" s="1"/>
  <c r="H234" i="18"/>
  <c r="F234" i="17" s="1"/>
  <c r="I234" i="18"/>
  <c r="C234" i="17" s="1"/>
  <c r="J234" i="18"/>
  <c r="D234" i="17" s="1"/>
  <c r="K234" i="18"/>
  <c r="E234" i="17" s="1"/>
  <c r="L234" i="18"/>
  <c r="G234" i="17" s="1"/>
  <c r="AC234" s="1"/>
  <c r="M234" i="18"/>
  <c r="H234" i="17" s="1"/>
  <c r="N234" i="18"/>
  <c r="J234" i="17" s="1"/>
  <c r="O234" i="18"/>
  <c r="K234" i="17" s="1"/>
  <c r="P234" i="18"/>
  <c r="L234" i="17" s="1"/>
  <c r="Q234" i="18"/>
  <c r="M234" i="17" s="1"/>
  <c r="U234" s="1"/>
  <c r="G235" i="18"/>
  <c r="B235" i="17" s="1"/>
  <c r="H235" i="18"/>
  <c r="F235" i="17" s="1"/>
  <c r="I235" i="18"/>
  <c r="C235" i="17" s="1"/>
  <c r="J235" i="18"/>
  <c r="D235" i="17" s="1"/>
  <c r="K235" i="18"/>
  <c r="E235" i="17" s="1"/>
  <c r="L235" i="18"/>
  <c r="G235" i="17" s="1"/>
  <c r="AC235" s="1"/>
  <c r="M235" i="18"/>
  <c r="H235" i="17" s="1"/>
  <c r="N235" i="18"/>
  <c r="J235" i="17" s="1"/>
  <c r="O235" i="18"/>
  <c r="K235" i="17" s="1"/>
  <c r="P235" i="18"/>
  <c r="L235" i="17" s="1"/>
  <c r="Q235" i="18"/>
  <c r="M235" i="17" s="1"/>
  <c r="U235" s="1"/>
  <c r="G236" i="18"/>
  <c r="B236" i="17" s="1"/>
  <c r="H236" i="18"/>
  <c r="F236" i="17" s="1"/>
  <c r="I236" i="18"/>
  <c r="C236" i="17" s="1"/>
  <c r="J236" i="18"/>
  <c r="D236" i="17" s="1"/>
  <c r="K236" i="18"/>
  <c r="E236" i="17" s="1"/>
  <c r="L236" i="18"/>
  <c r="G236" i="17" s="1"/>
  <c r="AC236" s="1"/>
  <c r="M236" i="18"/>
  <c r="H236" i="17" s="1"/>
  <c r="N236" i="18"/>
  <c r="J236" i="17" s="1"/>
  <c r="O236" i="18"/>
  <c r="K236" i="17" s="1"/>
  <c r="P236" i="18"/>
  <c r="L236" i="17" s="1"/>
  <c r="Q236" i="18"/>
  <c r="M236" i="17" s="1"/>
  <c r="U236" s="1"/>
  <c r="G237" i="18"/>
  <c r="B237" i="17" s="1"/>
  <c r="H237" i="18"/>
  <c r="F237" i="17" s="1"/>
  <c r="I237" i="18"/>
  <c r="C237" i="17" s="1"/>
  <c r="J237" i="18"/>
  <c r="D237" i="17" s="1"/>
  <c r="K237" i="18"/>
  <c r="E237" i="17" s="1"/>
  <c r="L237" i="18"/>
  <c r="G237" i="17" s="1"/>
  <c r="AC237" s="1"/>
  <c r="M237" i="18"/>
  <c r="H237" i="17" s="1"/>
  <c r="N237" i="18"/>
  <c r="J237" i="17" s="1"/>
  <c r="O237" i="18"/>
  <c r="K237" i="17" s="1"/>
  <c r="P237" i="18"/>
  <c r="L237" i="17" s="1"/>
  <c r="Q237" i="18"/>
  <c r="M237" i="17" s="1"/>
  <c r="U237" s="1"/>
  <c r="G238" i="18"/>
  <c r="B238" i="17" s="1"/>
  <c r="H238" i="18"/>
  <c r="F238" i="17" s="1"/>
  <c r="I238" i="18"/>
  <c r="C238" i="17" s="1"/>
  <c r="J238" i="18"/>
  <c r="D238" i="17" s="1"/>
  <c r="K238" i="18"/>
  <c r="E238" i="17" s="1"/>
  <c r="L238" i="18"/>
  <c r="G238" i="17" s="1"/>
  <c r="AC238" s="1"/>
  <c r="M238" i="18"/>
  <c r="H238" i="17" s="1"/>
  <c r="N238" i="18"/>
  <c r="J238" i="17" s="1"/>
  <c r="O238" i="18"/>
  <c r="K238" i="17" s="1"/>
  <c r="P238" i="18"/>
  <c r="L238" i="17" s="1"/>
  <c r="Q238" i="18"/>
  <c r="M238" i="17" s="1"/>
  <c r="U238" s="1"/>
  <c r="G239" i="18"/>
  <c r="B239" i="17" s="1"/>
  <c r="H239" i="18"/>
  <c r="F239" i="17" s="1"/>
  <c r="I239" i="18"/>
  <c r="C239" i="17" s="1"/>
  <c r="J239" i="18"/>
  <c r="D239" i="17" s="1"/>
  <c r="K239" i="18"/>
  <c r="E239" i="17" s="1"/>
  <c r="L239" i="18"/>
  <c r="G239" i="17" s="1"/>
  <c r="AC239" s="1"/>
  <c r="M239" i="18"/>
  <c r="H239" i="17" s="1"/>
  <c r="N239" i="18"/>
  <c r="J239" i="17" s="1"/>
  <c r="O239" i="18"/>
  <c r="K239" i="17" s="1"/>
  <c r="P239" i="18"/>
  <c r="L239" i="17" s="1"/>
  <c r="Q239" i="18"/>
  <c r="M239" i="17" s="1"/>
  <c r="U239" s="1"/>
  <c r="G240" i="18"/>
  <c r="B240" i="17" s="1"/>
  <c r="H240" i="18"/>
  <c r="F240" i="17" s="1"/>
  <c r="I240" i="18"/>
  <c r="C240" i="17" s="1"/>
  <c r="J240" i="18"/>
  <c r="D240" i="17" s="1"/>
  <c r="K240" i="18"/>
  <c r="E240" i="17" s="1"/>
  <c r="L240" i="18"/>
  <c r="G240" i="17" s="1"/>
  <c r="AC240" s="1"/>
  <c r="M240" i="18"/>
  <c r="H240" i="17" s="1"/>
  <c r="N240" i="18"/>
  <c r="J240" i="17" s="1"/>
  <c r="O240" i="18"/>
  <c r="K240" i="17" s="1"/>
  <c r="P240" i="18"/>
  <c r="L240" i="17" s="1"/>
  <c r="Q240" i="18"/>
  <c r="M240" i="17" s="1"/>
  <c r="U240" s="1"/>
  <c r="G241" i="18"/>
  <c r="B241" i="17" s="1"/>
  <c r="H241" i="18"/>
  <c r="F241" i="17" s="1"/>
  <c r="I241" i="18"/>
  <c r="C241" i="17" s="1"/>
  <c r="J241" i="18"/>
  <c r="D241" i="17" s="1"/>
  <c r="K241" i="18"/>
  <c r="E241" i="17" s="1"/>
  <c r="L241" i="18"/>
  <c r="G241" i="17" s="1"/>
  <c r="AC241" s="1"/>
  <c r="M241" i="18"/>
  <c r="H241" i="17" s="1"/>
  <c r="N241" i="18"/>
  <c r="J241" i="17" s="1"/>
  <c r="O241" i="18"/>
  <c r="K241" i="17" s="1"/>
  <c r="P241" i="18"/>
  <c r="L241" i="17" s="1"/>
  <c r="Q241" i="18"/>
  <c r="M241" i="17" s="1"/>
  <c r="U241" s="1"/>
  <c r="G242" i="18"/>
  <c r="B242" i="17" s="1"/>
  <c r="H242" i="18"/>
  <c r="F242" i="17" s="1"/>
  <c r="I242" i="18"/>
  <c r="C242" i="17" s="1"/>
  <c r="J242" i="18"/>
  <c r="D242" i="17" s="1"/>
  <c r="K242" i="18"/>
  <c r="E242" i="17" s="1"/>
  <c r="L242" i="18"/>
  <c r="G242" i="17" s="1"/>
  <c r="AC242" s="1"/>
  <c r="M242" i="18"/>
  <c r="H242" i="17" s="1"/>
  <c r="N242" i="18"/>
  <c r="J242" i="17" s="1"/>
  <c r="O242" i="18"/>
  <c r="K242" i="17" s="1"/>
  <c r="P242" i="18"/>
  <c r="L242" i="17" s="1"/>
  <c r="Q242" i="18"/>
  <c r="M242" i="17" s="1"/>
  <c r="U242" s="1"/>
  <c r="G243" i="18"/>
  <c r="B243" i="17" s="1"/>
  <c r="H243" i="18"/>
  <c r="F243" i="17" s="1"/>
  <c r="I243" i="18"/>
  <c r="C243" i="17" s="1"/>
  <c r="J243" i="18"/>
  <c r="D243" i="17" s="1"/>
  <c r="K243" i="18"/>
  <c r="E243" i="17" s="1"/>
  <c r="L243" i="18"/>
  <c r="G243" i="17" s="1"/>
  <c r="AC243" s="1"/>
  <c r="M243" i="18"/>
  <c r="H243" i="17" s="1"/>
  <c r="N243" i="18"/>
  <c r="J243" i="17" s="1"/>
  <c r="O243" i="18"/>
  <c r="K243" i="17" s="1"/>
  <c r="P243" i="18"/>
  <c r="L243" i="17" s="1"/>
  <c r="Q243" i="18"/>
  <c r="M243" i="17" s="1"/>
  <c r="U243" s="1"/>
  <c r="G244" i="18"/>
  <c r="B244" i="17" s="1"/>
  <c r="H244" i="18"/>
  <c r="F244" i="17" s="1"/>
  <c r="I244" i="18"/>
  <c r="C244" i="17" s="1"/>
  <c r="J244" i="18"/>
  <c r="D244" i="17" s="1"/>
  <c r="K244" i="18"/>
  <c r="E244" i="17" s="1"/>
  <c r="L244" i="18"/>
  <c r="G244" i="17" s="1"/>
  <c r="AC244" s="1"/>
  <c r="M244" i="18"/>
  <c r="H244" i="17" s="1"/>
  <c r="N244" i="18"/>
  <c r="J244" i="17" s="1"/>
  <c r="O244" i="18"/>
  <c r="K244" i="17" s="1"/>
  <c r="P244" i="18"/>
  <c r="L244" i="17" s="1"/>
  <c r="Q244" i="18"/>
  <c r="M244" i="17" s="1"/>
  <c r="U244" s="1"/>
  <c r="G245" i="18"/>
  <c r="B245" i="17" s="1"/>
  <c r="H245" i="18"/>
  <c r="F245" i="17" s="1"/>
  <c r="I245" i="18"/>
  <c r="C245" i="17" s="1"/>
  <c r="J245" i="18"/>
  <c r="D245" i="17" s="1"/>
  <c r="K245" i="18"/>
  <c r="E245" i="17" s="1"/>
  <c r="L245" i="18"/>
  <c r="G245" i="17" s="1"/>
  <c r="AC245" s="1"/>
  <c r="M245" i="18"/>
  <c r="H245" i="17" s="1"/>
  <c r="N245" i="18"/>
  <c r="J245" i="17" s="1"/>
  <c r="O245" i="18"/>
  <c r="K245" i="17" s="1"/>
  <c r="P245" i="18"/>
  <c r="L245" i="17" s="1"/>
  <c r="Q245" i="18"/>
  <c r="M245" i="17" s="1"/>
  <c r="U245" s="1"/>
  <c r="G246" i="18"/>
  <c r="B246" i="17" s="1"/>
  <c r="H246" i="18"/>
  <c r="F246" i="17" s="1"/>
  <c r="I246" i="18"/>
  <c r="C246" i="17" s="1"/>
  <c r="J246" i="18"/>
  <c r="D246" i="17" s="1"/>
  <c r="K246" i="18"/>
  <c r="E246" i="17" s="1"/>
  <c r="L246" i="18"/>
  <c r="G246" i="17" s="1"/>
  <c r="AC246" s="1"/>
  <c r="M246" i="18"/>
  <c r="H246" i="17" s="1"/>
  <c r="N246" i="18"/>
  <c r="J246" i="17" s="1"/>
  <c r="O246" i="18"/>
  <c r="K246" i="17" s="1"/>
  <c r="P246" i="18"/>
  <c r="L246" i="17" s="1"/>
  <c r="Q246" i="18"/>
  <c r="M246" i="17" s="1"/>
  <c r="U246" s="1"/>
  <c r="G247" i="18"/>
  <c r="B247" i="17" s="1"/>
  <c r="H247" i="18"/>
  <c r="F247" i="17" s="1"/>
  <c r="I247" i="18"/>
  <c r="C247" i="17" s="1"/>
  <c r="J247" i="18"/>
  <c r="D247" i="17" s="1"/>
  <c r="K247" i="18"/>
  <c r="E247" i="17" s="1"/>
  <c r="L247" i="18"/>
  <c r="G247" i="17" s="1"/>
  <c r="AC247" s="1"/>
  <c r="M247" i="18"/>
  <c r="H247" i="17" s="1"/>
  <c r="N247" i="18"/>
  <c r="J247" i="17" s="1"/>
  <c r="O247" i="18"/>
  <c r="K247" i="17" s="1"/>
  <c r="P247" i="18"/>
  <c r="L247" i="17" s="1"/>
  <c r="Q247" i="18"/>
  <c r="M247" i="17" s="1"/>
  <c r="U247" s="1"/>
  <c r="G248" i="18"/>
  <c r="B248" i="17" s="1"/>
  <c r="H248" i="18"/>
  <c r="F248" i="17" s="1"/>
  <c r="I248" i="18"/>
  <c r="C248" i="17" s="1"/>
  <c r="J248" i="18"/>
  <c r="D248" i="17" s="1"/>
  <c r="K248" i="18"/>
  <c r="E248" i="17" s="1"/>
  <c r="L248" i="18"/>
  <c r="G248" i="17" s="1"/>
  <c r="AC248" s="1"/>
  <c r="M248" i="18"/>
  <c r="H248" i="17" s="1"/>
  <c r="N248" i="18"/>
  <c r="J248" i="17" s="1"/>
  <c r="O248" i="18"/>
  <c r="K248" i="17" s="1"/>
  <c r="P248" i="18"/>
  <c r="L248" i="17" s="1"/>
  <c r="Q248" i="18"/>
  <c r="M248" i="17" s="1"/>
  <c r="U248" s="1"/>
  <c r="G249" i="18"/>
  <c r="B249" i="17" s="1"/>
  <c r="H249" i="18"/>
  <c r="F249" i="17" s="1"/>
  <c r="I249" i="18"/>
  <c r="C249" i="17" s="1"/>
  <c r="J249" i="18"/>
  <c r="D249" i="17" s="1"/>
  <c r="K249" i="18"/>
  <c r="E249" i="17" s="1"/>
  <c r="L249" i="18"/>
  <c r="G249" i="17" s="1"/>
  <c r="AC249" s="1"/>
  <c r="M249" i="18"/>
  <c r="H249" i="17" s="1"/>
  <c r="N249" i="18"/>
  <c r="J249" i="17" s="1"/>
  <c r="O249" i="18"/>
  <c r="K249" i="17" s="1"/>
  <c r="P249" i="18"/>
  <c r="L249" i="17" s="1"/>
  <c r="Q249" i="18"/>
  <c r="M249" i="17" s="1"/>
  <c r="U249" s="1"/>
  <c r="G250" i="18"/>
  <c r="B250" i="17" s="1"/>
  <c r="H250" i="18"/>
  <c r="F250" i="17" s="1"/>
  <c r="I250" i="18"/>
  <c r="C250" i="17" s="1"/>
  <c r="J250" i="18"/>
  <c r="D250" i="17" s="1"/>
  <c r="K250" i="18"/>
  <c r="E250" i="17" s="1"/>
  <c r="L250" i="18"/>
  <c r="G250" i="17" s="1"/>
  <c r="AC250" s="1"/>
  <c r="M250" i="18"/>
  <c r="H250" i="17" s="1"/>
  <c r="N250" i="18"/>
  <c r="J250" i="17" s="1"/>
  <c r="O250" i="18"/>
  <c r="K250" i="17" s="1"/>
  <c r="P250" i="18"/>
  <c r="L250" i="17" s="1"/>
  <c r="Q250" i="18"/>
  <c r="M250" i="17" s="1"/>
  <c r="U250" s="1"/>
  <c r="G251" i="18"/>
  <c r="B251" i="17" s="1"/>
  <c r="H251" i="18"/>
  <c r="F251" i="17" s="1"/>
  <c r="I251" i="18"/>
  <c r="C251" i="17" s="1"/>
  <c r="J251" i="18"/>
  <c r="D251" i="17" s="1"/>
  <c r="K251" i="18"/>
  <c r="E251" i="17" s="1"/>
  <c r="L251" i="18"/>
  <c r="G251" i="17" s="1"/>
  <c r="AC251" s="1"/>
  <c r="M251" i="18"/>
  <c r="H251" i="17" s="1"/>
  <c r="N251" i="18"/>
  <c r="J251" i="17" s="1"/>
  <c r="O251" i="18"/>
  <c r="K251" i="17" s="1"/>
  <c r="P251" i="18"/>
  <c r="L251" i="17" s="1"/>
  <c r="Q251" i="18"/>
  <c r="M251" i="17" s="1"/>
  <c r="U251" s="1"/>
  <c r="G252" i="18"/>
  <c r="B252" i="17" s="1"/>
  <c r="H252" i="18"/>
  <c r="F252" i="17" s="1"/>
  <c r="I252" i="18"/>
  <c r="C252" i="17" s="1"/>
  <c r="J252" i="18"/>
  <c r="D252" i="17" s="1"/>
  <c r="K252" i="18"/>
  <c r="E252" i="17" s="1"/>
  <c r="L252" i="18"/>
  <c r="G252" i="17" s="1"/>
  <c r="AC252" s="1"/>
  <c r="M252" i="18"/>
  <c r="H252" i="17" s="1"/>
  <c r="N252" i="18"/>
  <c r="J252" i="17" s="1"/>
  <c r="O252" i="18"/>
  <c r="K252" i="17" s="1"/>
  <c r="P252" i="18"/>
  <c r="L252" i="17" s="1"/>
  <c r="Q252" i="18"/>
  <c r="M252" i="17" s="1"/>
  <c r="U252" s="1"/>
  <c r="G253" i="18"/>
  <c r="B253" i="17" s="1"/>
  <c r="H253" i="18"/>
  <c r="F253" i="17" s="1"/>
  <c r="I253" i="18"/>
  <c r="C253" i="17" s="1"/>
  <c r="J253" i="18"/>
  <c r="D253" i="17" s="1"/>
  <c r="K253" i="18"/>
  <c r="E253" i="17" s="1"/>
  <c r="L253" i="18"/>
  <c r="G253" i="17" s="1"/>
  <c r="AC253" s="1"/>
  <c r="M253" i="18"/>
  <c r="H253" i="17" s="1"/>
  <c r="N253" i="18"/>
  <c r="J253" i="17" s="1"/>
  <c r="O253" i="18"/>
  <c r="K253" i="17" s="1"/>
  <c r="P253" i="18"/>
  <c r="L253" i="17" s="1"/>
  <c r="Q253" i="18"/>
  <c r="M253" i="17" s="1"/>
  <c r="U253" s="1"/>
  <c r="G254" i="18"/>
  <c r="B254" i="17" s="1"/>
  <c r="H254" i="18"/>
  <c r="F254" i="17" s="1"/>
  <c r="I254" i="18"/>
  <c r="C254" i="17" s="1"/>
  <c r="J254" i="18"/>
  <c r="D254" i="17" s="1"/>
  <c r="K254" i="18"/>
  <c r="E254" i="17" s="1"/>
  <c r="L254" i="18"/>
  <c r="G254" i="17" s="1"/>
  <c r="AC254" s="1"/>
  <c r="M254" i="18"/>
  <c r="H254" i="17" s="1"/>
  <c r="N254" i="18"/>
  <c r="J254" i="17" s="1"/>
  <c r="O254" i="18"/>
  <c r="K254" i="17" s="1"/>
  <c r="P254" i="18"/>
  <c r="L254" i="17" s="1"/>
  <c r="Q254" i="18"/>
  <c r="M254" i="17" s="1"/>
  <c r="U254" s="1"/>
  <c r="G255" i="18"/>
  <c r="B255" i="17" s="1"/>
  <c r="H255" i="18"/>
  <c r="F255" i="17" s="1"/>
  <c r="I255" i="18"/>
  <c r="C255" i="17" s="1"/>
  <c r="J255" i="18"/>
  <c r="D255" i="17" s="1"/>
  <c r="K255" i="18"/>
  <c r="E255" i="17" s="1"/>
  <c r="L255" i="18"/>
  <c r="G255" i="17" s="1"/>
  <c r="AC255" s="1"/>
  <c r="M255" i="18"/>
  <c r="H255" i="17" s="1"/>
  <c r="N255" i="18"/>
  <c r="J255" i="17" s="1"/>
  <c r="O255" i="18"/>
  <c r="K255" i="17" s="1"/>
  <c r="P255" i="18"/>
  <c r="L255" i="17" s="1"/>
  <c r="Q255" i="18"/>
  <c r="M255" i="17" s="1"/>
  <c r="U255" s="1"/>
  <c r="G256" i="18"/>
  <c r="B256" i="17" s="1"/>
  <c r="H256" i="18"/>
  <c r="F256" i="17" s="1"/>
  <c r="I256" i="18"/>
  <c r="C256" i="17" s="1"/>
  <c r="J256" i="18"/>
  <c r="D256" i="17" s="1"/>
  <c r="K256" i="18"/>
  <c r="E256" i="17" s="1"/>
  <c r="L256" i="18"/>
  <c r="G256" i="17" s="1"/>
  <c r="AC256" s="1"/>
  <c r="M256" i="18"/>
  <c r="H256" i="17" s="1"/>
  <c r="N256" i="18"/>
  <c r="J256" i="17" s="1"/>
  <c r="O256" i="18"/>
  <c r="K256" i="17" s="1"/>
  <c r="P256" i="18"/>
  <c r="L256" i="17" s="1"/>
  <c r="Q256" i="18"/>
  <c r="M256" i="17" s="1"/>
  <c r="U256" s="1"/>
  <c r="G257" i="18"/>
  <c r="B257" i="17" s="1"/>
  <c r="H257" i="18"/>
  <c r="F257" i="17" s="1"/>
  <c r="I257" i="18"/>
  <c r="C257" i="17" s="1"/>
  <c r="J257" i="18"/>
  <c r="D257" i="17" s="1"/>
  <c r="K257" i="18"/>
  <c r="E257" i="17" s="1"/>
  <c r="L257" i="18"/>
  <c r="G257" i="17" s="1"/>
  <c r="AC257" s="1"/>
  <c r="M257" i="18"/>
  <c r="H257" i="17" s="1"/>
  <c r="N257" i="18"/>
  <c r="J257" i="17" s="1"/>
  <c r="O257" i="18"/>
  <c r="K257" i="17" s="1"/>
  <c r="P257" i="18"/>
  <c r="L257" i="17" s="1"/>
  <c r="Q257" i="18"/>
  <c r="M257" i="17" s="1"/>
  <c r="U257" s="1"/>
  <c r="G258" i="18"/>
  <c r="B258" i="17" s="1"/>
  <c r="H258" i="18"/>
  <c r="F258" i="17" s="1"/>
  <c r="I258" i="18"/>
  <c r="C258" i="17" s="1"/>
  <c r="J258" i="18"/>
  <c r="D258" i="17" s="1"/>
  <c r="K258" i="18"/>
  <c r="E258" i="17" s="1"/>
  <c r="L258" i="18"/>
  <c r="G258" i="17" s="1"/>
  <c r="AC258" s="1"/>
  <c r="M258" i="18"/>
  <c r="H258" i="17" s="1"/>
  <c r="N258" i="18"/>
  <c r="J258" i="17" s="1"/>
  <c r="O258" i="18"/>
  <c r="K258" i="17" s="1"/>
  <c r="P258" i="18"/>
  <c r="L258" i="17" s="1"/>
  <c r="Q258" i="18"/>
  <c r="M258" i="17" s="1"/>
  <c r="U258" s="1"/>
  <c r="G259" i="18"/>
  <c r="B259" i="17" s="1"/>
  <c r="H259" i="18"/>
  <c r="F259" i="17" s="1"/>
  <c r="I259" i="18"/>
  <c r="C259" i="17" s="1"/>
  <c r="J259" i="18"/>
  <c r="D259" i="17" s="1"/>
  <c r="K259" i="18"/>
  <c r="E259" i="17" s="1"/>
  <c r="L259" i="18"/>
  <c r="G259" i="17" s="1"/>
  <c r="AC259" s="1"/>
  <c r="M259" i="18"/>
  <c r="H259" i="17" s="1"/>
  <c r="N259" i="18"/>
  <c r="J259" i="17" s="1"/>
  <c r="O259" i="18"/>
  <c r="K259" i="17" s="1"/>
  <c r="P259" i="18"/>
  <c r="L259" i="17" s="1"/>
  <c r="Q259" i="18"/>
  <c r="M259" i="17" s="1"/>
  <c r="U259" s="1"/>
  <c r="G260" i="18"/>
  <c r="B260" i="17" s="1"/>
  <c r="H260" i="18"/>
  <c r="F260" i="17" s="1"/>
  <c r="I260" i="18"/>
  <c r="C260" i="17" s="1"/>
  <c r="J260" i="18"/>
  <c r="D260" i="17" s="1"/>
  <c r="K260" i="18"/>
  <c r="E260" i="17" s="1"/>
  <c r="L260" i="18"/>
  <c r="G260" i="17" s="1"/>
  <c r="AC260" s="1"/>
  <c r="M260" i="18"/>
  <c r="H260" i="17" s="1"/>
  <c r="N260" i="18"/>
  <c r="J260" i="17" s="1"/>
  <c r="O260" i="18"/>
  <c r="K260" i="17" s="1"/>
  <c r="P260" i="18"/>
  <c r="L260" i="17" s="1"/>
  <c r="Q260" i="18"/>
  <c r="M260" i="17" s="1"/>
  <c r="U260" s="1"/>
  <c r="G261" i="18"/>
  <c r="B261" i="17" s="1"/>
  <c r="H261" i="18"/>
  <c r="F261" i="17" s="1"/>
  <c r="I261" i="18"/>
  <c r="C261" i="17" s="1"/>
  <c r="J261" i="18"/>
  <c r="D261" i="17" s="1"/>
  <c r="K261" i="18"/>
  <c r="E261" i="17" s="1"/>
  <c r="L261" i="18"/>
  <c r="G261" i="17" s="1"/>
  <c r="AC261" s="1"/>
  <c r="M261" i="18"/>
  <c r="H261" i="17" s="1"/>
  <c r="N261" i="18"/>
  <c r="J261" i="17" s="1"/>
  <c r="O261" i="18"/>
  <c r="K261" i="17" s="1"/>
  <c r="P261" i="18"/>
  <c r="L261" i="17" s="1"/>
  <c r="Q261" i="18"/>
  <c r="M261" i="17" s="1"/>
  <c r="U261" s="1"/>
  <c r="G262" i="18"/>
  <c r="B262" i="17" s="1"/>
  <c r="H262" i="18"/>
  <c r="F262" i="17" s="1"/>
  <c r="I262" i="18"/>
  <c r="C262" i="17" s="1"/>
  <c r="J262" i="18"/>
  <c r="D262" i="17" s="1"/>
  <c r="K262" i="18"/>
  <c r="E262" i="17" s="1"/>
  <c r="L262" i="18"/>
  <c r="G262" i="17" s="1"/>
  <c r="AC262" s="1"/>
  <c r="M262" i="18"/>
  <c r="H262" i="17" s="1"/>
  <c r="N262" i="18"/>
  <c r="J262" i="17" s="1"/>
  <c r="O262" i="18"/>
  <c r="K262" i="17" s="1"/>
  <c r="P262" i="18"/>
  <c r="L262" i="17" s="1"/>
  <c r="Q262" i="18"/>
  <c r="M262" i="17" s="1"/>
  <c r="U262" s="1"/>
  <c r="G263" i="18"/>
  <c r="B263" i="17" s="1"/>
  <c r="H263" i="18"/>
  <c r="F263" i="17" s="1"/>
  <c r="I263" i="18"/>
  <c r="C263" i="17" s="1"/>
  <c r="J263" i="18"/>
  <c r="D263" i="17" s="1"/>
  <c r="K263" i="18"/>
  <c r="E263" i="17" s="1"/>
  <c r="L263" i="18"/>
  <c r="G263" i="17" s="1"/>
  <c r="AC263" s="1"/>
  <c r="M263" i="18"/>
  <c r="H263" i="17" s="1"/>
  <c r="N263" i="18"/>
  <c r="J263" i="17" s="1"/>
  <c r="O263" i="18"/>
  <c r="K263" i="17" s="1"/>
  <c r="P263" i="18"/>
  <c r="L263" i="17" s="1"/>
  <c r="Q263" i="18"/>
  <c r="M263" i="17" s="1"/>
  <c r="U263" s="1"/>
  <c r="G264" i="18"/>
  <c r="B264" i="17" s="1"/>
  <c r="H264" i="18"/>
  <c r="F264" i="17" s="1"/>
  <c r="I264" i="18"/>
  <c r="C264" i="17" s="1"/>
  <c r="J264" i="18"/>
  <c r="D264" i="17" s="1"/>
  <c r="K264" i="18"/>
  <c r="E264" i="17" s="1"/>
  <c r="L264" i="18"/>
  <c r="G264" i="17" s="1"/>
  <c r="AC264" s="1"/>
  <c r="M264" i="18"/>
  <c r="H264" i="17" s="1"/>
  <c r="N264" i="18"/>
  <c r="J264" i="17" s="1"/>
  <c r="O264" i="18"/>
  <c r="K264" i="17" s="1"/>
  <c r="P264" i="18"/>
  <c r="L264" i="17" s="1"/>
  <c r="Q264" i="18"/>
  <c r="M264" i="17" s="1"/>
  <c r="U264" s="1"/>
  <c r="G265" i="18"/>
  <c r="B265" i="17" s="1"/>
  <c r="H265" i="18"/>
  <c r="F265" i="17" s="1"/>
  <c r="I265" i="18"/>
  <c r="C265" i="17" s="1"/>
  <c r="J265" i="18"/>
  <c r="D265" i="17" s="1"/>
  <c r="K265" i="18"/>
  <c r="E265" i="17" s="1"/>
  <c r="L265" i="18"/>
  <c r="G265" i="17" s="1"/>
  <c r="AC265" s="1"/>
  <c r="M265" i="18"/>
  <c r="H265" i="17" s="1"/>
  <c r="N265" i="18"/>
  <c r="J265" i="17" s="1"/>
  <c r="O265" i="18"/>
  <c r="K265" i="17" s="1"/>
  <c r="P265" i="18"/>
  <c r="L265" i="17" s="1"/>
  <c r="Q265" i="18"/>
  <c r="M265" i="17" s="1"/>
  <c r="U265" s="1"/>
  <c r="G266" i="18"/>
  <c r="B266" i="17" s="1"/>
  <c r="H266" i="18"/>
  <c r="F266" i="17" s="1"/>
  <c r="I266" i="18"/>
  <c r="C266" i="17" s="1"/>
  <c r="J266" i="18"/>
  <c r="D266" i="17" s="1"/>
  <c r="K266" i="18"/>
  <c r="E266" i="17" s="1"/>
  <c r="L266" i="18"/>
  <c r="G266" i="17" s="1"/>
  <c r="AC266" s="1"/>
  <c r="M266" i="18"/>
  <c r="H266" i="17" s="1"/>
  <c r="N266" i="18"/>
  <c r="J266" i="17" s="1"/>
  <c r="O266" i="18"/>
  <c r="K266" i="17" s="1"/>
  <c r="P266" i="18"/>
  <c r="L266" i="17" s="1"/>
  <c r="Q266" i="18"/>
  <c r="M266" i="17" s="1"/>
  <c r="U266" s="1"/>
  <c r="G267" i="18"/>
  <c r="B267" i="17" s="1"/>
  <c r="H267" i="18"/>
  <c r="F267" i="17" s="1"/>
  <c r="I267" i="18"/>
  <c r="C267" i="17" s="1"/>
  <c r="J267" i="18"/>
  <c r="D267" i="17" s="1"/>
  <c r="K267" i="18"/>
  <c r="E267" i="17" s="1"/>
  <c r="L267" i="18"/>
  <c r="G267" i="17" s="1"/>
  <c r="AC267" s="1"/>
  <c r="M267" i="18"/>
  <c r="H267" i="17" s="1"/>
  <c r="N267" i="18"/>
  <c r="J267" i="17" s="1"/>
  <c r="O267" i="18"/>
  <c r="K267" i="17" s="1"/>
  <c r="P267" i="18"/>
  <c r="L267" i="17" s="1"/>
  <c r="Q267" i="18"/>
  <c r="M267" i="17" s="1"/>
  <c r="U267" s="1"/>
  <c r="G268" i="18"/>
  <c r="B268" i="17" s="1"/>
  <c r="H268" i="18"/>
  <c r="F268" i="17" s="1"/>
  <c r="I268" i="18"/>
  <c r="C268" i="17" s="1"/>
  <c r="J268" i="18"/>
  <c r="D268" i="17" s="1"/>
  <c r="K268" i="18"/>
  <c r="E268" i="17" s="1"/>
  <c r="L268" i="18"/>
  <c r="G268" i="17" s="1"/>
  <c r="AC268" s="1"/>
  <c r="M268" i="18"/>
  <c r="H268" i="17" s="1"/>
  <c r="N268" i="18"/>
  <c r="J268" i="17" s="1"/>
  <c r="O268" i="18"/>
  <c r="K268" i="17" s="1"/>
  <c r="P268" i="18"/>
  <c r="L268" i="17" s="1"/>
  <c r="Q268" i="18"/>
  <c r="M268" i="17" s="1"/>
  <c r="U268" s="1"/>
  <c r="G269" i="18"/>
  <c r="B269" i="17" s="1"/>
  <c r="H269" i="18"/>
  <c r="F269" i="17" s="1"/>
  <c r="I269" i="18"/>
  <c r="C269" i="17" s="1"/>
  <c r="J269" i="18"/>
  <c r="D269" i="17" s="1"/>
  <c r="K269" i="18"/>
  <c r="E269" i="17" s="1"/>
  <c r="L269" i="18"/>
  <c r="G269" i="17" s="1"/>
  <c r="AC269" s="1"/>
  <c r="M269" i="18"/>
  <c r="H269" i="17" s="1"/>
  <c r="N269" i="18"/>
  <c r="J269" i="17" s="1"/>
  <c r="O269" i="18"/>
  <c r="K269" i="17" s="1"/>
  <c r="P269" i="18"/>
  <c r="L269" i="17" s="1"/>
  <c r="Q269" i="18"/>
  <c r="M269" i="17" s="1"/>
  <c r="U269" s="1"/>
  <c r="G270" i="18"/>
  <c r="B270" i="17" s="1"/>
  <c r="H270" i="18"/>
  <c r="F270" i="17" s="1"/>
  <c r="I270" i="18"/>
  <c r="C270" i="17" s="1"/>
  <c r="J270" i="18"/>
  <c r="D270" i="17" s="1"/>
  <c r="K270" i="18"/>
  <c r="E270" i="17" s="1"/>
  <c r="L270" i="18"/>
  <c r="G270" i="17" s="1"/>
  <c r="AC270" s="1"/>
  <c r="M270" i="18"/>
  <c r="H270" i="17" s="1"/>
  <c r="N270" i="18"/>
  <c r="J270" i="17" s="1"/>
  <c r="O270" i="18"/>
  <c r="K270" i="17" s="1"/>
  <c r="P270" i="18"/>
  <c r="L270" i="17" s="1"/>
  <c r="Q270" i="18"/>
  <c r="M270" i="17" s="1"/>
  <c r="U270" s="1"/>
  <c r="G271" i="18"/>
  <c r="B271" i="17" s="1"/>
  <c r="H271" i="18"/>
  <c r="F271" i="17" s="1"/>
  <c r="I271" i="18"/>
  <c r="C271" i="17" s="1"/>
  <c r="J271" i="18"/>
  <c r="D271" i="17" s="1"/>
  <c r="K271" i="18"/>
  <c r="E271" i="17" s="1"/>
  <c r="L271" i="18"/>
  <c r="G271" i="17" s="1"/>
  <c r="AC271" s="1"/>
  <c r="M271" i="18"/>
  <c r="H271" i="17" s="1"/>
  <c r="N271" i="18"/>
  <c r="J271" i="17" s="1"/>
  <c r="O271" i="18"/>
  <c r="K271" i="17" s="1"/>
  <c r="P271" i="18"/>
  <c r="L271" i="17" s="1"/>
  <c r="Q271" i="18"/>
  <c r="M271" i="17" s="1"/>
  <c r="U271" s="1"/>
  <c r="G272" i="18"/>
  <c r="B272" i="17" s="1"/>
  <c r="H272" i="18"/>
  <c r="F272" i="17" s="1"/>
  <c r="I272" i="18"/>
  <c r="C272" i="17" s="1"/>
  <c r="J272" i="18"/>
  <c r="D272" i="17" s="1"/>
  <c r="K272" i="18"/>
  <c r="E272" i="17" s="1"/>
  <c r="L272" i="18"/>
  <c r="G272" i="17" s="1"/>
  <c r="AC272" s="1"/>
  <c r="M272" i="18"/>
  <c r="H272" i="17" s="1"/>
  <c r="N272" i="18"/>
  <c r="J272" i="17" s="1"/>
  <c r="O272" i="18"/>
  <c r="K272" i="17" s="1"/>
  <c r="P272" i="18"/>
  <c r="L272" i="17" s="1"/>
  <c r="Q272" i="18"/>
  <c r="M272" i="17" s="1"/>
  <c r="U272" s="1"/>
  <c r="G273" i="18"/>
  <c r="B273" i="17" s="1"/>
  <c r="H273" i="18"/>
  <c r="F273" i="17" s="1"/>
  <c r="I273" i="18"/>
  <c r="C273" i="17" s="1"/>
  <c r="J273" i="18"/>
  <c r="D273" i="17" s="1"/>
  <c r="K273" i="18"/>
  <c r="E273" i="17" s="1"/>
  <c r="L273" i="18"/>
  <c r="G273" i="17" s="1"/>
  <c r="AC273" s="1"/>
  <c r="M273" i="18"/>
  <c r="H273" i="17" s="1"/>
  <c r="N273" i="18"/>
  <c r="J273" i="17" s="1"/>
  <c r="O273" i="18"/>
  <c r="K273" i="17" s="1"/>
  <c r="P273" i="18"/>
  <c r="L273" i="17" s="1"/>
  <c r="Q273" i="18"/>
  <c r="M273" i="17" s="1"/>
  <c r="U273" s="1"/>
  <c r="G274" i="18"/>
  <c r="B274" i="17" s="1"/>
  <c r="H274" i="18"/>
  <c r="F274" i="17" s="1"/>
  <c r="I274" i="18"/>
  <c r="C274" i="17" s="1"/>
  <c r="J274" i="18"/>
  <c r="D274" i="17" s="1"/>
  <c r="K274" i="18"/>
  <c r="E274" i="17" s="1"/>
  <c r="L274" i="18"/>
  <c r="G274" i="17" s="1"/>
  <c r="AC274" s="1"/>
  <c r="M274" i="18"/>
  <c r="H274" i="17" s="1"/>
  <c r="N274" i="18"/>
  <c r="J274" i="17" s="1"/>
  <c r="O274" i="18"/>
  <c r="K274" i="17" s="1"/>
  <c r="P274" i="18"/>
  <c r="L274" i="17" s="1"/>
  <c r="Q274" i="18"/>
  <c r="M274" i="17" s="1"/>
  <c r="U274" s="1"/>
  <c r="G275" i="18"/>
  <c r="B275" i="17" s="1"/>
  <c r="H275" i="18"/>
  <c r="F275" i="17" s="1"/>
  <c r="I275" i="18"/>
  <c r="C275" i="17" s="1"/>
  <c r="J275" i="18"/>
  <c r="D275" i="17" s="1"/>
  <c r="K275" i="18"/>
  <c r="E275" i="17" s="1"/>
  <c r="L275" i="18"/>
  <c r="G275" i="17" s="1"/>
  <c r="AC275" s="1"/>
  <c r="M275" i="18"/>
  <c r="H275" i="17" s="1"/>
  <c r="N275" i="18"/>
  <c r="J275" i="17" s="1"/>
  <c r="O275" i="18"/>
  <c r="K275" i="17" s="1"/>
  <c r="P275" i="18"/>
  <c r="L275" i="17" s="1"/>
  <c r="Q275" i="18"/>
  <c r="M275" i="17" s="1"/>
  <c r="U275" s="1"/>
  <c r="G276" i="18"/>
  <c r="B276" i="17" s="1"/>
  <c r="H276" i="18"/>
  <c r="F276" i="17" s="1"/>
  <c r="I276" i="18"/>
  <c r="C276" i="17" s="1"/>
  <c r="J276" i="18"/>
  <c r="D276" i="17" s="1"/>
  <c r="K276" i="18"/>
  <c r="E276" i="17" s="1"/>
  <c r="L276" i="18"/>
  <c r="G276" i="17" s="1"/>
  <c r="AC276" s="1"/>
  <c r="M276" i="18"/>
  <c r="H276" i="17" s="1"/>
  <c r="N276" i="18"/>
  <c r="J276" i="17" s="1"/>
  <c r="O276" i="18"/>
  <c r="K276" i="17" s="1"/>
  <c r="P276" i="18"/>
  <c r="L276" i="17" s="1"/>
  <c r="Q276" i="18"/>
  <c r="M276" i="17" s="1"/>
  <c r="U276" s="1"/>
  <c r="G277" i="18"/>
  <c r="B277" i="17" s="1"/>
  <c r="H277" i="18"/>
  <c r="F277" i="17" s="1"/>
  <c r="I277" i="18"/>
  <c r="C277" i="17" s="1"/>
  <c r="J277" i="18"/>
  <c r="D277" i="17" s="1"/>
  <c r="K277" i="18"/>
  <c r="E277" i="17" s="1"/>
  <c r="L277" i="18"/>
  <c r="G277" i="17" s="1"/>
  <c r="AC277" s="1"/>
  <c r="M277" i="18"/>
  <c r="H277" i="17" s="1"/>
  <c r="N277" i="18"/>
  <c r="J277" i="17" s="1"/>
  <c r="O277" i="18"/>
  <c r="K277" i="17" s="1"/>
  <c r="P277" i="18"/>
  <c r="L277" i="17" s="1"/>
  <c r="Q277" i="18"/>
  <c r="M277" i="17" s="1"/>
  <c r="U277" s="1"/>
  <c r="G278" i="18"/>
  <c r="B278" i="17" s="1"/>
  <c r="H278" i="18"/>
  <c r="F278" i="17" s="1"/>
  <c r="I278" i="18"/>
  <c r="C278" i="17" s="1"/>
  <c r="J278" i="18"/>
  <c r="D278" i="17" s="1"/>
  <c r="K278" i="18"/>
  <c r="E278" i="17" s="1"/>
  <c r="L278" i="18"/>
  <c r="G278" i="17" s="1"/>
  <c r="AC278" s="1"/>
  <c r="M278" i="18"/>
  <c r="H278" i="17" s="1"/>
  <c r="N278" i="18"/>
  <c r="J278" i="17" s="1"/>
  <c r="O278" i="18"/>
  <c r="K278" i="17" s="1"/>
  <c r="P278" i="18"/>
  <c r="L278" i="17" s="1"/>
  <c r="Q278" i="18"/>
  <c r="M278" i="17" s="1"/>
  <c r="U278" s="1"/>
  <c r="G279" i="18"/>
  <c r="B279" i="17" s="1"/>
  <c r="H279" i="18"/>
  <c r="F279" i="17" s="1"/>
  <c r="I279" i="18"/>
  <c r="C279" i="17" s="1"/>
  <c r="J279" i="18"/>
  <c r="D279" i="17" s="1"/>
  <c r="K279" i="18"/>
  <c r="E279" i="17" s="1"/>
  <c r="L279" i="18"/>
  <c r="G279" i="17" s="1"/>
  <c r="AC279" s="1"/>
  <c r="M279" i="18"/>
  <c r="H279" i="17" s="1"/>
  <c r="N279" i="18"/>
  <c r="J279" i="17" s="1"/>
  <c r="O279" i="18"/>
  <c r="K279" i="17" s="1"/>
  <c r="P279" i="18"/>
  <c r="L279" i="17" s="1"/>
  <c r="Q279" i="18"/>
  <c r="M279" i="17" s="1"/>
  <c r="U279" s="1"/>
  <c r="G280" i="18"/>
  <c r="B280" i="17" s="1"/>
  <c r="H280" i="18"/>
  <c r="F280" i="17" s="1"/>
  <c r="I280" i="18"/>
  <c r="C280" i="17" s="1"/>
  <c r="J280" i="18"/>
  <c r="D280" i="17" s="1"/>
  <c r="K280" i="18"/>
  <c r="E280" i="17" s="1"/>
  <c r="L280" i="18"/>
  <c r="G280" i="17" s="1"/>
  <c r="AC280" s="1"/>
  <c r="M280" i="18"/>
  <c r="H280" i="17" s="1"/>
  <c r="N280" i="18"/>
  <c r="J280" i="17" s="1"/>
  <c r="O280" i="18"/>
  <c r="K280" i="17" s="1"/>
  <c r="P280" i="18"/>
  <c r="L280" i="17" s="1"/>
  <c r="Q280" i="18"/>
  <c r="M280" i="17" s="1"/>
  <c r="U280" s="1"/>
  <c r="G281" i="18"/>
  <c r="B281" i="17" s="1"/>
  <c r="H281" i="18"/>
  <c r="F281" i="17" s="1"/>
  <c r="I281" i="18"/>
  <c r="C281" i="17" s="1"/>
  <c r="J281" i="18"/>
  <c r="D281" i="17" s="1"/>
  <c r="K281" i="18"/>
  <c r="E281" i="17" s="1"/>
  <c r="L281" i="18"/>
  <c r="G281" i="17" s="1"/>
  <c r="AC281" s="1"/>
  <c r="M281" i="18"/>
  <c r="H281" i="17" s="1"/>
  <c r="N281" i="18"/>
  <c r="J281" i="17" s="1"/>
  <c r="O281" i="18"/>
  <c r="K281" i="17" s="1"/>
  <c r="P281" i="18"/>
  <c r="L281" i="17" s="1"/>
  <c r="Q281" i="18"/>
  <c r="M281" i="17" s="1"/>
  <c r="U281" s="1"/>
  <c r="G282" i="18"/>
  <c r="B282" i="17" s="1"/>
  <c r="H282" i="18"/>
  <c r="F282" i="17" s="1"/>
  <c r="I282" i="18"/>
  <c r="C282" i="17" s="1"/>
  <c r="J282" i="18"/>
  <c r="D282" i="17" s="1"/>
  <c r="K282" i="18"/>
  <c r="E282" i="17" s="1"/>
  <c r="L282" i="18"/>
  <c r="G282" i="17" s="1"/>
  <c r="AC282" s="1"/>
  <c r="M282" i="18"/>
  <c r="H282" i="17" s="1"/>
  <c r="N282" i="18"/>
  <c r="J282" i="17" s="1"/>
  <c r="O282" i="18"/>
  <c r="K282" i="17" s="1"/>
  <c r="P282" i="18"/>
  <c r="L282" i="17" s="1"/>
  <c r="Q282" i="18"/>
  <c r="M282" i="17" s="1"/>
  <c r="U282" s="1"/>
  <c r="G283" i="18"/>
  <c r="B283" i="17" s="1"/>
  <c r="H283" i="18"/>
  <c r="F283" i="17" s="1"/>
  <c r="I283" i="18"/>
  <c r="C283" i="17" s="1"/>
  <c r="J283" i="18"/>
  <c r="D283" i="17" s="1"/>
  <c r="K283" i="18"/>
  <c r="E283" i="17" s="1"/>
  <c r="L283" i="18"/>
  <c r="G283" i="17" s="1"/>
  <c r="AC283" s="1"/>
  <c r="M283" i="18"/>
  <c r="H283" i="17" s="1"/>
  <c r="N283" i="18"/>
  <c r="J283" i="17" s="1"/>
  <c r="O283" i="18"/>
  <c r="K283" i="17" s="1"/>
  <c r="P283" i="18"/>
  <c r="L283" i="17" s="1"/>
  <c r="Q283" i="18"/>
  <c r="M283" i="17" s="1"/>
  <c r="U283" s="1"/>
  <c r="G284" i="18"/>
  <c r="B284" i="17" s="1"/>
  <c r="H284" i="18"/>
  <c r="F284" i="17" s="1"/>
  <c r="I284" i="18"/>
  <c r="C284" i="17" s="1"/>
  <c r="J284" i="18"/>
  <c r="D284" i="17" s="1"/>
  <c r="K284" i="18"/>
  <c r="E284" i="17" s="1"/>
  <c r="L284" i="18"/>
  <c r="G284" i="17" s="1"/>
  <c r="AC284" s="1"/>
  <c r="M284" i="18"/>
  <c r="H284" i="17" s="1"/>
  <c r="N284" i="18"/>
  <c r="J284" i="17" s="1"/>
  <c r="O284" i="18"/>
  <c r="K284" i="17" s="1"/>
  <c r="P284" i="18"/>
  <c r="L284" i="17" s="1"/>
  <c r="Q284" i="18"/>
  <c r="M284" i="17" s="1"/>
  <c r="U284" s="1"/>
  <c r="G285" i="18"/>
  <c r="B285" i="17" s="1"/>
  <c r="H285" i="18"/>
  <c r="F285" i="17" s="1"/>
  <c r="I285" i="18"/>
  <c r="C285" i="17" s="1"/>
  <c r="J285" i="18"/>
  <c r="D285" i="17" s="1"/>
  <c r="K285" i="18"/>
  <c r="E285" i="17" s="1"/>
  <c r="L285" i="18"/>
  <c r="G285" i="17" s="1"/>
  <c r="AC285" s="1"/>
  <c r="M285" i="18"/>
  <c r="H285" i="17" s="1"/>
  <c r="N285" i="18"/>
  <c r="J285" i="17" s="1"/>
  <c r="O285" i="18"/>
  <c r="K285" i="17" s="1"/>
  <c r="P285" i="18"/>
  <c r="L285" i="17" s="1"/>
  <c r="Q285" i="18"/>
  <c r="M285" i="17" s="1"/>
  <c r="U285" s="1"/>
  <c r="G286" i="18"/>
  <c r="B286" i="17" s="1"/>
  <c r="H286" i="18"/>
  <c r="F286" i="17" s="1"/>
  <c r="I286" i="18"/>
  <c r="C286" i="17" s="1"/>
  <c r="J286" i="18"/>
  <c r="D286" i="17" s="1"/>
  <c r="K286" i="18"/>
  <c r="E286" i="17" s="1"/>
  <c r="L286" i="18"/>
  <c r="G286" i="17" s="1"/>
  <c r="AC286" s="1"/>
  <c r="M286" i="18"/>
  <c r="H286" i="17" s="1"/>
  <c r="N286" i="18"/>
  <c r="J286" i="17" s="1"/>
  <c r="O286" i="18"/>
  <c r="K286" i="17" s="1"/>
  <c r="P286" i="18"/>
  <c r="L286" i="17" s="1"/>
  <c r="Q286" i="18"/>
  <c r="M286" i="17" s="1"/>
  <c r="U286" s="1"/>
  <c r="G287" i="18"/>
  <c r="B287" i="17" s="1"/>
  <c r="H287" i="18"/>
  <c r="F287" i="17" s="1"/>
  <c r="I287" i="18"/>
  <c r="C287" i="17" s="1"/>
  <c r="J287" i="18"/>
  <c r="D287" i="17" s="1"/>
  <c r="K287" i="18"/>
  <c r="E287" i="17" s="1"/>
  <c r="L287" i="18"/>
  <c r="G287" i="17" s="1"/>
  <c r="AC287" s="1"/>
  <c r="M287" i="18"/>
  <c r="H287" i="17" s="1"/>
  <c r="N287" i="18"/>
  <c r="J287" i="17" s="1"/>
  <c r="O287" i="18"/>
  <c r="K287" i="17" s="1"/>
  <c r="P287" i="18"/>
  <c r="L287" i="17" s="1"/>
  <c r="Q287" i="18"/>
  <c r="M287" i="17" s="1"/>
  <c r="U287" s="1"/>
  <c r="G288" i="18"/>
  <c r="B288" i="17" s="1"/>
  <c r="H288" i="18"/>
  <c r="F288" i="17" s="1"/>
  <c r="I288" i="18"/>
  <c r="C288" i="17" s="1"/>
  <c r="J288" i="18"/>
  <c r="D288" i="17" s="1"/>
  <c r="K288" i="18"/>
  <c r="E288" i="17" s="1"/>
  <c r="L288" i="18"/>
  <c r="G288" i="17" s="1"/>
  <c r="AC288" s="1"/>
  <c r="M288" i="18"/>
  <c r="H288" i="17" s="1"/>
  <c r="N288" i="18"/>
  <c r="J288" i="17" s="1"/>
  <c r="O288" i="18"/>
  <c r="K288" i="17" s="1"/>
  <c r="P288" i="18"/>
  <c r="L288" i="17" s="1"/>
  <c r="Q288" i="18"/>
  <c r="M288" i="17" s="1"/>
  <c r="U288" s="1"/>
  <c r="G289" i="18"/>
  <c r="B289" i="17" s="1"/>
  <c r="H289" i="18"/>
  <c r="F289" i="17" s="1"/>
  <c r="I289" i="18"/>
  <c r="C289" i="17" s="1"/>
  <c r="J289" i="18"/>
  <c r="D289" i="17" s="1"/>
  <c r="K289" i="18"/>
  <c r="E289" i="17" s="1"/>
  <c r="L289" i="18"/>
  <c r="G289" i="17" s="1"/>
  <c r="AC289" s="1"/>
  <c r="M289" i="18"/>
  <c r="H289" i="17" s="1"/>
  <c r="N289" i="18"/>
  <c r="J289" i="17" s="1"/>
  <c r="O289" i="18"/>
  <c r="K289" i="17" s="1"/>
  <c r="P289" i="18"/>
  <c r="L289" i="17" s="1"/>
  <c r="Q289" i="18"/>
  <c r="M289" i="17" s="1"/>
  <c r="U289" s="1"/>
  <c r="G290" i="18"/>
  <c r="B290" i="17" s="1"/>
  <c r="H290" i="18"/>
  <c r="F290" i="17" s="1"/>
  <c r="I290" i="18"/>
  <c r="C290" i="17" s="1"/>
  <c r="J290" i="18"/>
  <c r="D290" i="17" s="1"/>
  <c r="K290" i="18"/>
  <c r="E290" i="17" s="1"/>
  <c r="L290" i="18"/>
  <c r="G290" i="17" s="1"/>
  <c r="AC290" s="1"/>
  <c r="M290" i="18"/>
  <c r="H290" i="17" s="1"/>
  <c r="N290" i="18"/>
  <c r="J290" i="17" s="1"/>
  <c r="O290" i="18"/>
  <c r="K290" i="17" s="1"/>
  <c r="P290" i="18"/>
  <c r="L290" i="17" s="1"/>
  <c r="Q290" i="18"/>
  <c r="M290" i="17" s="1"/>
  <c r="U290" s="1"/>
  <c r="G291" i="18"/>
  <c r="B291" i="17" s="1"/>
  <c r="H291" i="18"/>
  <c r="F291" i="17" s="1"/>
  <c r="I291" i="18"/>
  <c r="C291" i="17" s="1"/>
  <c r="J291" i="18"/>
  <c r="D291" i="17" s="1"/>
  <c r="K291" i="18"/>
  <c r="E291" i="17" s="1"/>
  <c r="L291" i="18"/>
  <c r="G291" i="17" s="1"/>
  <c r="AC291" s="1"/>
  <c r="M291" i="18"/>
  <c r="H291" i="17" s="1"/>
  <c r="N291" i="18"/>
  <c r="J291" i="17" s="1"/>
  <c r="O291" i="18"/>
  <c r="K291" i="17" s="1"/>
  <c r="P291" i="18"/>
  <c r="L291" i="17" s="1"/>
  <c r="Q291" i="18"/>
  <c r="M291" i="17" s="1"/>
  <c r="U291" s="1"/>
  <c r="G292" i="18"/>
  <c r="B292" i="17" s="1"/>
  <c r="H292" i="18"/>
  <c r="F292" i="17" s="1"/>
  <c r="I292" i="18"/>
  <c r="C292" i="17" s="1"/>
  <c r="J292" i="18"/>
  <c r="D292" i="17" s="1"/>
  <c r="K292" i="18"/>
  <c r="E292" i="17" s="1"/>
  <c r="L292" i="18"/>
  <c r="G292" i="17" s="1"/>
  <c r="AC292" s="1"/>
  <c r="M292" i="18"/>
  <c r="H292" i="17" s="1"/>
  <c r="N292" i="18"/>
  <c r="J292" i="17" s="1"/>
  <c r="O292" i="18"/>
  <c r="K292" i="17" s="1"/>
  <c r="P292" i="18"/>
  <c r="L292" i="17" s="1"/>
  <c r="Q292" i="18"/>
  <c r="M292" i="17" s="1"/>
  <c r="U292" s="1"/>
  <c r="G293" i="18"/>
  <c r="B293" i="17" s="1"/>
  <c r="H293" i="18"/>
  <c r="F293" i="17" s="1"/>
  <c r="I293" i="18"/>
  <c r="C293" i="17" s="1"/>
  <c r="J293" i="18"/>
  <c r="D293" i="17" s="1"/>
  <c r="K293" i="18"/>
  <c r="E293" i="17" s="1"/>
  <c r="L293" i="18"/>
  <c r="G293" i="17" s="1"/>
  <c r="AC293" s="1"/>
  <c r="M293" i="18"/>
  <c r="H293" i="17" s="1"/>
  <c r="N293" i="18"/>
  <c r="J293" i="17" s="1"/>
  <c r="O293" i="18"/>
  <c r="K293" i="17" s="1"/>
  <c r="P293" i="18"/>
  <c r="L293" i="17" s="1"/>
  <c r="Q293" i="18"/>
  <c r="M293" i="17" s="1"/>
  <c r="U293" s="1"/>
  <c r="G294" i="18"/>
  <c r="B294" i="17" s="1"/>
  <c r="H294" i="18"/>
  <c r="F294" i="17" s="1"/>
  <c r="I294" i="18"/>
  <c r="C294" i="17" s="1"/>
  <c r="J294" i="18"/>
  <c r="D294" i="17" s="1"/>
  <c r="K294" i="18"/>
  <c r="E294" i="17" s="1"/>
  <c r="L294" i="18"/>
  <c r="G294" i="17" s="1"/>
  <c r="AC294" s="1"/>
  <c r="M294" i="18"/>
  <c r="H294" i="17" s="1"/>
  <c r="N294" i="18"/>
  <c r="J294" i="17" s="1"/>
  <c r="O294" i="18"/>
  <c r="K294" i="17" s="1"/>
  <c r="P294" i="18"/>
  <c r="L294" i="17" s="1"/>
  <c r="Q294" i="18"/>
  <c r="M294" i="17" s="1"/>
  <c r="U294" s="1"/>
  <c r="G3" i="18"/>
  <c r="B3" i="17" s="1"/>
  <c r="H3" i="18"/>
  <c r="F3" i="17" s="1"/>
  <c r="I3" i="18"/>
  <c r="C3" i="17" s="1"/>
  <c r="J3" i="18"/>
  <c r="D3" i="17" s="1"/>
  <c r="K3" i="18"/>
  <c r="E3" i="17" s="1"/>
  <c r="L3" i="18"/>
  <c r="G3" i="17" s="1"/>
  <c r="AC3" s="1"/>
  <c r="M3" i="18"/>
  <c r="H3" i="17" s="1"/>
  <c r="N3" i="18"/>
  <c r="J3" i="17" s="1"/>
  <c r="O3" i="18"/>
  <c r="K3" i="17" s="1"/>
  <c r="P3" i="18"/>
  <c r="L3" i="17" s="1"/>
  <c r="Q3" i="18"/>
  <c r="M3" i="17" s="1"/>
  <c r="G4" i="18"/>
  <c r="B4" i="17" s="1"/>
  <c r="H4" i="18"/>
  <c r="F4" i="17" s="1"/>
  <c r="I4" i="18"/>
  <c r="C4" i="17" s="1"/>
  <c r="J4" i="18"/>
  <c r="D4" i="17" s="1"/>
  <c r="K4" i="18"/>
  <c r="E4" i="17" s="1"/>
  <c r="L4" i="18"/>
  <c r="G4" i="17" s="1"/>
  <c r="AC4" s="1"/>
  <c r="M4" i="18"/>
  <c r="H4" i="17" s="1"/>
  <c r="N4" i="18"/>
  <c r="J4" i="17" s="1"/>
  <c r="O4" i="18"/>
  <c r="K4" i="17" s="1"/>
  <c r="P4" i="18"/>
  <c r="L4" i="17" s="1"/>
  <c r="Q4" i="18"/>
  <c r="M4" i="17" s="1"/>
  <c r="G5" i="18"/>
  <c r="B5" i="17" s="1"/>
  <c r="H5" i="18"/>
  <c r="F5" i="17" s="1"/>
  <c r="I5" i="18"/>
  <c r="C5" i="17" s="1"/>
  <c r="J5" i="18"/>
  <c r="D5" i="17" s="1"/>
  <c r="K5" i="18"/>
  <c r="E5" i="17" s="1"/>
  <c r="L5" i="18"/>
  <c r="G5" i="17" s="1"/>
  <c r="AC5" s="1"/>
  <c r="M5" i="18"/>
  <c r="H5" i="17" s="1"/>
  <c r="N5" i="18"/>
  <c r="J5" i="17" s="1"/>
  <c r="O5" i="18"/>
  <c r="K5" i="17" s="1"/>
  <c r="P5" i="18"/>
  <c r="L5" i="17" s="1"/>
  <c r="Q5" i="18"/>
  <c r="M5" i="17" s="1"/>
  <c r="G2" i="18"/>
  <c r="B2" i="17" s="1"/>
  <c r="H2" i="18"/>
  <c r="F2" i="17" s="1"/>
  <c r="I2" i="18"/>
  <c r="J2"/>
  <c r="D2" i="17" s="1"/>
  <c r="K2" i="18"/>
  <c r="E2" i="17" s="1"/>
  <c r="L2" i="18"/>
  <c r="G2" i="17" s="1"/>
  <c r="AC2" s="1"/>
  <c r="M2" i="18"/>
  <c r="H2" i="17" s="1"/>
  <c r="N2" i="18"/>
  <c r="J2" i="17" s="1"/>
  <c r="O2" i="18"/>
  <c r="P2"/>
  <c r="L2" i="17" s="1"/>
  <c r="Q2" i="18"/>
  <c r="M2" i="17" s="1"/>
  <c r="AN295"/>
  <c r="AM296"/>
  <c r="AN297"/>
  <c r="AM298"/>
  <c r="AN299"/>
  <c r="AM300"/>
  <c r="AN301"/>
  <c r="AM302"/>
  <c r="AN303"/>
  <c r="AM304"/>
  <c r="AN305"/>
  <c r="AM306"/>
  <c r="AN307"/>
  <c r="AM308"/>
  <c r="AN309"/>
  <c r="AM310"/>
  <c r="AN311"/>
  <c r="AM312"/>
  <c r="AN313"/>
  <c r="AM314"/>
  <c r="AN315"/>
  <c r="AM316"/>
  <c r="AN317"/>
  <c r="AM318"/>
  <c r="AN319"/>
  <c r="AM320"/>
  <c r="AN321"/>
  <c r="AM322"/>
  <c r="AN323"/>
  <c r="AM324"/>
  <c r="AN325"/>
  <c r="AM326"/>
  <c r="AN327"/>
  <c r="AM328"/>
  <c r="AN329"/>
  <c r="AM330"/>
  <c r="AN331"/>
  <c r="AM332"/>
  <c r="AN333"/>
  <c r="AM334"/>
  <c r="AN335"/>
  <c r="AM336"/>
  <c r="AN337"/>
  <c r="AM338"/>
  <c r="AN339"/>
  <c r="AM340"/>
  <c r="AN341"/>
  <c r="AM342"/>
  <c r="AN343"/>
  <c r="AM344"/>
  <c r="AN345"/>
  <c r="AM346"/>
  <c r="AN347"/>
  <c r="AM348"/>
  <c r="AN349"/>
  <c r="AM350"/>
  <c r="AN351"/>
  <c r="AM352"/>
  <c r="AN353"/>
  <c r="AM354"/>
  <c r="AN355"/>
  <c r="AM356"/>
  <c r="AN357"/>
  <c r="AM358"/>
  <c r="AN359"/>
  <c r="AM360"/>
  <c r="AN361"/>
  <c r="AM362"/>
  <c r="AN363"/>
  <c r="AM364"/>
  <c r="AN365"/>
  <c r="AM366"/>
  <c r="AN367"/>
  <c r="AM368"/>
  <c r="AN369"/>
  <c r="AM370"/>
  <c r="AN371"/>
  <c r="AM372"/>
  <c r="AN373"/>
  <c r="AM374"/>
  <c r="AN375"/>
  <c r="AM376"/>
  <c r="AN377"/>
  <c r="AM378"/>
  <c r="AN379"/>
  <c r="AM380"/>
  <c r="AN381"/>
  <c r="AM382"/>
  <c r="AN383"/>
  <c r="AM384"/>
  <c r="AN385"/>
  <c r="AM386"/>
  <c r="AN387"/>
  <c r="AM388"/>
  <c r="AN389"/>
  <c r="AM390"/>
  <c r="AN391"/>
  <c r="AM392"/>
  <c r="AN393"/>
  <c r="AM394"/>
  <c r="AN395"/>
  <c r="AM396"/>
  <c r="AN397"/>
  <c r="AM398"/>
  <c r="AN399"/>
  <c r="AM400"/>
  <c r="AN401"/>
  <c r="AM402"/>
  <c r="AN403"/>
  <c r="AM404"/>
  <c r="AN405"/>
  <c r="AM406"/>
  <c r="AN407"/>
  <c r="AM408"/>
  <c r="AN409"/>
  <c r="AM410"/>
  <c r="AN411"/>
  <c r="AM412"/>
  <c r="AN413"/>
  <c r="AM414"/>
  <c r="AN415"/>
  <c r="AM416"/>
  <c r="AN417"/>
  <c r="AM418"/>
  <c r="AN419"/>
  <c r="AM420"/>
  <c r="AN421"/>
  <c r="AM422"/>
  <c r="AN423"/>
  <c r="AM424"/>
  <c r="AN425"/>
  <c r="AM426"/>
  <c r="AN427"/>
  <c r="AM428"/>
  <c r="AN429"/>
  <c r="AM430"/>
  <c r="AN431"/>
  <c r="AM432"/>
  <c r="AN433"/>
  <c r="AM434"/>
  <c r="AN435"/>
  <c r="AM436"/>
  <c r="AN437"/>
  <c r="AM438"/>
  <c r="AN439"/>
  <c r="AM440"/>
  <c r="AN441"/>
  <c r="AM442"/>
  <c r="AN443"/>
  <c r="AM444"/>
  <c r="AN445"/>
  <c r="AM446"/>
  <c r="AN447"/>
  <c r="AM448"/>
  <c r="AN449"/>
  <c r="AM450"/>
  <c r="AN451"/>
  <c r="AM452"/>
  <c r="AN453"/>
  <c r="AM454"/>
  <c r="AN455"/>
  <c r="AM456"/>
  <c r="AN457"/>
  <c r="AM458"/>
  <c r="AN459"/>
  <c r="AM460"/>
  <c r="AN461"/>
  <c r="AM462"/>
  <c r="AN463"/>
  <c r="AM464"/>
  <c r="AN465"/>
  <c r="AM466"/>
  <c r="AN467"/>
  <c r="AM468"/>
  <c r="AN469"/>
  <c r="AM470"/>
  <c r="AN471"/>
  <c r="AM472"/>
  <c r="AN473"/>
  <c r="AM474"/>
  <c r="AN475"/>
  <c r="AM476"/>
  <c r="AN477"/>
  <c r="AM478"/>
  <c r="AN479"/>
  <c r="AM480"/>
  <c r="AN481"/>
  <c r="AM482"/>
  <c r="AN483"/>
  <c r="AM484"/>
  <c r="AN485"/>
  <c r="AM486"/>
  <c r="AN487"/>
  <c r="AM488"/>
  <c r="AN489"/>
  <c r="AM490"/>
  <c r="AN491"/>
  <c r="AM492"/>
  <c r="AN493"/>
  <c r="AM494"/>
  <c r="AN495"/>
  <c r="AM496"/>
  <c r="AN497"/>
  <c r="AM498"/>
  <c r="AN499"/>
  <c r="AM500"/>
  <c r="AN8"/>
  <c r="AM9"/>
  <c r="AN10"/>
  <c r="AM11"/>
  <c r="AN12"/>
  <c r="AM13"/>
  <c r="AN14"/>
  <c r="AM15"/>
  <c r="AN16"/>
  <c r="AM17"/>
  <c r="AN18"/>
  <c r="AM19"/>
  <c r="AN20"/>
  <c r="AM21"/>
  <c r="AN22"/>
  <c r="AM23"/>
  <c r="AN24"/>
  <c r="AM25"/>
  <c r="AN26"/>
  <c r="AM27"/>
  <c r="AN28"/>
  <c r="AM29"/>
  <c r="AN30"/>
  <c r="AM31"/>
  <c r="AN32"/>
  <c r="AM33"/>
  <c r="AN34"/>
  <c r="AM35"/>
  <c r="AN36"/>
  <c r="AM37"/>
  <c r="AN38"/>
  <c r="AM39"/>
  <c r="AN40"/>
  <c r="AM41"/>
  <c r="AN42"/>
  <c r="AM295"/>
  <c r="AN296"/>
  <c r="AM297"/>
  <c r="AN298"/>
  <c r="AM299"/>
  <c r="AN300"/>
  <c r="AM301"/>
  <c r="AN302"/>
  <c r="AM303"/>
  <c r="AN304"/>
  <c r="AM305"/>
  <c r="AN306"/>
  <c r="AM307"/>
  <c r="AN308"/>
  <c r="AM309"/>
  <c r="AN310"/>
  <c r="AM311"/>
  <c r="AN312"/>
  <c r="AM313"/>
  <c r="AN314"/>
  <c r="AM315"/>
  <c r="AN316"/>
  <c r="AM317"/>
  <c r="AN318"/>
  <c r="AM319"/>
  <c r="AN320"/>
  <c r="AM321"/>
  <c r="AN322"/>
  <c r="AM323"/>
  <c r="AN324"/>
  <c r="AM325"/>
  <c r="AN326"/>
  <c r="AM327"/>
  <c r="AN328"/>
  <c r="AM329"/>
  <c r="AN330"/>
  <c r="AM331"/>
  <c r="AN332"/>
  <c r="AM333"/>
  <c r="AN334"/>
  <c r="AM335"/>
  <c r="AN336"/>
  <c r="AM337"/>
  <c r="AN338"/>
  <c r="AM339"/>
  <c r="AN340"/>
  <c r="AM341"/>
  <c r="AN342"/>
  <c r="AM343"/>
  <c r="AN344"/>
  <c r="AM345"/>
  <c r="AN346"/>
  <c r="AM347"/>
  <c r="AN348"/>
  <c r="AM349"/>
  <c r="AN350"/>
  <c r="AM351"/>
  <c r="AN352"/>
  <c r="AM353"/>
  <c r="AN354"/>
  <c r="AM355"/>
  <c r="AN356"/>
  <c r="AM357"/>
  <c r="AN358"/>
  <c r="AM359"/>
  <c r="AN360"/>
  <c r="AM361"/>
  <c r="AN362"/>
  <c r="AM363"/>
  <c r="AN364"/>
  <c r="AM365"/>
  <c r="AN366"/>
  <c r="AM367"/>
  <c r="AN368"/>
  <c r="AM369"/>
  <c r="AN370"/>
  <c r="AM371"/>
  <c r="AN372"/>
  <c r="AM373"/>
  <c r="AN374"/>
  <c r="AM375"/>
  <c r="AN376"/>
  <c r="AM377"/>
  <c r="AN378"/>
  <c r="AM379"/>
  <c r="AN380"/>
  <c r="AM381"/>
  <c r="AN382"/>
  <c r="AM383"/>
  <c r="AN384"/>
  <c r="AM385"/>
  <c r="AN386"/>
  <c r="AM387"/>
  <c r="AN388"/>
  <c r="AM389"/>
  <c r="AN390"/>
  <c r="AM391"/>
  <c r="AN392"/>
  <c r="AM393"/>
  <c r="AN394"/>
  <c r="AM395"/>
  <c r="AN396"/>
  <c r="AM397"/>
  <c r="AN398"/>
  <c r="AM399"/>
  <c r="AN400"/>
  <c r="AM401"/>
  <c r="AN402"/>
  <c r="AM403"/>
  <c r="AN404"/>
  <c r="AM405"/>
  <c r="AN406"/>
  <c r="AM407"/>
  <c r="AN408"/>
  <c r="AM409"/>
  <c r="AN410"/>
  <c r="AM411"/>
  <c r="AN412"/>
  <c r="AM413"/>
  <c r="AN414"/>
  <c r="AM415"/>
  <c r="AN416"/>
  <c r="AM417"/>
  <c r="AN418"/>
  <c r="AM419"/>
  <c r="AN420"/>
  <c r="AM421"/>
  <c r="AN422"/>
  <c r="AM423"/>
  <c r="AN424"/>
  <c r="AM425"/>
  <c r="AN426"/>
  <c r="AM427"/>
  <c r="AN428"/>
  <c r="AM429"/>
  <c r="AN430"/>
  <c r="AM431"/>
  <c r="AN432"/>
  <c r="AM433"/>
  <c r="AN434"/>
  <c r="AM435"/>
  <c r="AN436"/>
  <c r="AM437"/>
  <c r="AN438"/>
  <c r="AM439"/>
  <c r="AN440"/>
  <c r="AM441"/>
  <c r="AN442"/>
  <c r="AM443"/>
  <c r="AN444"/>
  <c r="AM445"/>
  <c r="AN446"/>
  <c r="AM447"/>
  <c r="AN448"/>
  <c r="AM449"/>
  <c r="AN450"/>
  <c r="AM451"/>
  <c r="AN452"/>
  <c r="AM453"/>
  <c r="AN454"/>
  <c r="AM455"/>
  <c r="AN456"/>
  <c r="AM457"/>
  <c r="AN458"/>
  <c r="AM459"/>
  <c r="AN460"/>
  <c r="AM461"/>
  <c r="AN462"/>
  <c r="AM463"/>
  <c r="AN464"/>
  <c r="AM465"/>
  <c r="AN466"/>
  <c r="AM467"/>
  <c r="AN468"/>
  <c r="AM469"/>
  <c r="AN470"/>
  <c r="AM471"/>
  <c r="AN472"/>
  <c r="AM473"/>
  <c r="AN474"/>
  <c r="AM475"/>
  <c r="AN476"/>
  <c r="AM477"/>
  <c r="AN478"/>
  <c r="AM479"/>
  <c r="AN480"/>
  <c r="AM481"/>
  <c r="AN482"/>
  <c r="AM483"/>
  <c r="AN484"/>
  <c r="AM485"/>
  <c r="AN486"/>
  <c r="AM487"/>
  <c r="AN488"/>
  <c r="AM489"/>
  <c r="AN490"/>
  <c r="AM491"/>
  <c r="AN492"/>
  <c r="AM493"/>
  <c r="AN494"/>
  <c r="AM495"/>
  <c r="AN496"/>
  <c r="AM497"/>
  <c r="AN498"/>
  <c r="AM499"/>
  <c r="AN500"/>
  <c r="AN9"/>
  <c r="AM10"/>
  <c r="AN11"/>
  <c r="AM12"/>
  <c r="AN13"/>
  <c r="AM14"/>
  <c r="AN15"/>
  <c r="AM16"/>
  <c r="AN17"/>
  <c r="AM18"/>
  <c r="AN19"/>
  <c r="AM20"/>
  <c r="AN21"/>
  <c r="AM22"/>
  <c r="AN23"/>
  <c r="AM24"/>
  <c r="AN25"/>
  <c r="AM26"/>
  <c r="AN27"/>
  <c r="AM28"/>
  <c r="AN29"/>
  <c r="AM30"/>
  <c r="AN31"/>
  <c r="AM32"/>
  <c r="AN33"/>
  <c r="AM34"/>
  <c r="AN35"/>
  <c r="AM36"/>
  <c r="AN37"/>
  <c r="AM38"/>
  <c r="AN39"/>
  <c r="AM40"/>
  <c r="AN41"/>
  <c r="AM42"/>
  <c r="AN43"/>
  <c r="AM44"/>
  <c r="AN45"/>
  <c r="AM46"/>
  <c r="AN47"/>
  <c r="AM48"/>
  <c r="AN49"/>
  <c r="AM50"/>
  <c r="AN51"/>
  <c r="AM52"/>
  <c r="AN53"/>
  <c r="AM54"/>
  <c r="AN55"/>
  <c r="AM43"/>
  <c r="AN44"/>
  <c r="AM45"/>
  <c r="AN46"/>
  <c r="AM47"/>
  <c r="AN48"/>
  <c r="AM49"/>
  <c r="AN50"/>
  <c r="AM51"/>
  <c r="AN52"/>
  <c r="AM53"/>
  <c r="AN54"/>
  <c r="AM55"/>
  <c r="AN56"/>
  <c r="AM57"/>
  <c r="AN58"/>
  <c r="AM59"/>
  <c r="AN60"/>
  <c r="AM61"/>
  <c r="AN62"/>
  <c r="AM63"/>
  <c r="AN64"/>
  <c r="AM65"/>
  <c r="AN66"/>
  <c r="AM67"/>
  <c r="AN68"/>
  <c r="AM69"/>
  <c r="AN70"/>
  <c r="AM71"/>
  <c r="AN72"/>
  <c r="AM73"/>
  <c r="AN74"/>
  <c r="AM75"/>
  <c r="AN76"/>
  <c r="AM77"/>
  <c r="AN78"/>
  <c r="AM79"/>
  <c r="AN80"/>
  <c r="AM81"/>
  <c r="AN82"/>
  <c r="AM83"/>
  <c r="AN84"/>
  <c r="AM85"/>
  <c r="AN86"/>
  <c r="AM87"/>
  <c r="AN88"/>
  <c r="AM89"/>
  <c r="AN90"/>
  <c r="AM91"/>
  <c r="AN92"/>
  <c r="AM93"/>
  <c r="AN94"/>
  <c r="AM95"/>
  <c r="AN96"/>
  <c r="AM97"/>
  <c r="AN98"/>
  <c r="AM99"/>
  <c r="AN100"/>
  <c r="AM101"/>
  <c r="AN102"/>
  <c r="AM103"/>
  <c r="AN104"/>
  <c r="AM105"/>
  <c r="AN106"/>
  <c r="AM107"/>
  <c r="AN108"/>
  <c r="AM109"/>
  <c r="AN110"/>
  <c r="AM111"/>
  <c r="AN112"/>
  <c r="AM113"/>
  <c r="AN114"/>
  <c r="AM115"/>
  <c r="AN116"/>
  <c r="AM117"/>
  <c r="AN118"/>
  <c r="AM119"/>
  <c r="AN120"/>
  <c r="AM121"/>
  <c r="AN122"/>
  <c r="AM123"/>
  <c r="AN124"/>
  <c r="AM125"/>
  <c r="AN126"/>
  <c r="AM127"/>
  <c r="AN128"/>
  <c r="AM129"/>
  <c r="AN130"/>
  <c r="AM131"/>
  <c r="AN132"/>
  <c r="AM133"/>
  <c r="AN134"/>
  <c r="AM135"/>
  <c r="AN136"/>
  <c r="AM137"/>
  <c r="AN138"/>
  <c r="AM139"/>
  <c r="AN140"/>
  <c r="AM141"/>
  <c r="AN142"/>
  <c r="AM143"/>
  <c r="AN144"/>
  <c r="AM145"/>
  <c r="AN146"/>
  <c r="AM147"/>
  <c r="AN148"/>
  <c r="AM149"/>
  <c r="AN150"/>
  <c r="AM151"/>
  <c r="AN152"/>
  <c r="AM153"/>
  <c r="AN154"/>
  <c r="AM155"/>
  <c r="AN156"/>
  <c r="AM157"/>
  <c r="AN158"/>
  <c r="AM159"/>
  <c r="AN160"/>
  <c r="AM161"/>
  <c r="AN162"/>
  <c r="AM163"/>
  <c r="AN164"/>
  <c r="AM165"/>
  <c r="AN166"/>
  <c r="AM167"/>
  <c r="AN168"/>
  <c r="AM169"/>
  <c r="AN170"/>
  <c r="AM171"/>
  <c r="AN172"/>
  <c r="AM173"/>
  <c r="AN174"/>
  <c r="AM175"/>
  <c r="AN176"/>
  <c r="AM177"/>
  <c r="AN178"/>
  <c r="AM179"/>
  <c r="AN180"/>
  <c r="AM181"/>
  <c r="AN182"/>
  <c r="AM183"/>
  <c r="AN184"/>
  <c r="AM185"/>
  <c r="AN186"/>
  <c r="AM187"/>
  <c r="AN188"/>
  <c r="AM189"/>
  <c r="AN190"/>
  <c r="AM191"/>
  <c r="AN192"/>
  <c r="AM193"/>
  <c r="AN194"/>
  <c r="AM195"/>
  <c r="AN196"/>
  <c r="AM197"/>
  <c r="AN198"/>
  <c r="AM199"/>
  <c r="AN200"/>
  <c r="AM201"/>
  <c r="AN202"/>
  <c r="AM203"/>
  <c r="AN204"/>
  <c r="AM205"/>
  <c r="AN206"/>
  <c r="AM207"/>
  <c r="AN208"/>
  <c r="AM209"/>
  <c r="AN210"/>
  <c r="AM211"/>
  <c r="AN212"/>
  <c r="AM213"/>
  <c r="AN214"/>
  <c r="AM215"/>
  <c r="AN216"/>
  <c r="AM217"/>
  <c r="AN218"/>
  <c r="AM219"/>
  <c r="AN220"/>
  <c r="AM221"/>
  <c r="AN222"/>
  <c r="AM223"/>
  <c r="AN224"/>
  <c r="AM225"/>
  <c r="AN226"/>
  <c r="AM227"/>
  <c r="AN228"/>
  <c r="AM229"/>
  <c r="AN230"/>
  <c r="AM231"/>
  <c r="AN232"/>
  <c r="AM233"/>
  <c r="AN234"/>
  <c r="AM235"/>
  <c r="AN236"/>
  <c r="AM237"/>
  <c r="AN238"/>
  <c r="AM239"/>
  <c r="AN240"/>
  <c r="AM241"/>
  <c r="AN242"/>
  <c r="AM243"/>
  <c r="AN244"/>
  <c r="AM245"/>
  <c r="AN246"/>
  <c r="AM247"/>
  <c r="AN248"/>
  <c r="AM249"/>
  <c r="AN250"/>
  <c r="AM251"/>
  <c r="AN252"/>
  <c r="AM253"/>
  <c r="AN254"/>
  <c r="AM255"/>
  <c r="AN256"/>
  <c r="AM257"/>
  <c r="AN258"/>
  <c r="AM259"/>
  <c r="AN260"/>
  <c r="AM261"/>
  <c r="AN262"/>
  <c r="AM263"/>
  <c r="AN264"/>
  <c r="AM265"/>
  <c r="AN266"/>
  <c r="AM267"/>
  <c r="AN268"/>
  <c r="AM269"/>
  <c r="AN270"/>
  <c r="AM271"/>
  <c r="AN272"/>
  <c r="AM273"/>
  <c r="AN274"/>
  <c r="AM275"/>
  <c r="AN276"/>
  <c r="AM277"/>
  <c r="AN278"/>
  <c r="AM279"/>
  <c r="AN280"/>
  <c r="AM281"/>
  <c r="AN282"/>
  <c r="AM283"/>
  <c r="AN284"/>
  <c r="AM285"/>
  <c r="AN286"/>
  <c r="AM287"/>
  <c r="AN288"/>
  <c r="AM289"/>
  <c r="AN290"/>
  <c r="AM291"/>
  <c r="AN292"/>
  <c r="AM293"/>
  <c r="AN294"/>
  <c r="AM56"/>
  <c r="AN57"/>
  <c r="AM58"/>
  <c r="AN59"/>
  <c r="AM60"/>
  <c r="AN61"/>
  <c r="AM62"/>
  <c r="AN63"/>
  <c r="AM64"/>
  <c r="AN65"/>
  <c r="AM66"/>
  <c r="AN67"/>
  <c r="AM68"/>
  <c r="AN69"/>
  <c r="AM70"/>
  <c r="AN71"/>
  <c r="AM72"/>
  <c r="AN73"/>
  <c r="AM74"/>
  <c r="AN75"/>
  <c r="AM76"/>
  <c r="AN77"/>
  <c r="AM78"/>
  <c r="AN79"/>
  <c r="AM80"/>
  <c r="AN81"/>
  <c r="AM82"/>
  <c r="AN83"/>
  <c r="AM84"/>
  <c r="AN85"/>
  <c r="AM86"/>
  <c r="AN87"/>
  <c r="AM88"/>
  <c r="AN89"/>
  <c r="AM90"/>
  <c r="AN91"/>
  <c r="AM92"/>
  <c r="AN93"/>
  <c r="AM94"/>
  <c r="AN95"/>
  <c r="AM96"/>
  <c r="AN97"/>
  <c r="AM98"/>
  <c r="AN99"/>
  <c r="AM100"/>
  <c r="AN101"/>
  <c r="AM102"/>
  <c r="AN103"/>
  <c r="AM104"/>
  <c r="AN105"/>
  <c r="AM106"/>
  <c r="AN107"/>
  <c r="AM108"/>
  <c r="AN109"/>
  <c r="AM110"/>
  <c r="AN111"/>
  <c r="AM112"/>
  <c r="AN113"/>
  <c r="AM114"/>
  <c r="AN115"/>
  <c r="AM116"/>
  <c r="AN117"/>
  <c r="AM118"/>
  <c r="AN119"/>
  <c r="AM120"/>
  <c r="AN121"/>
  <c r="AM122"/>
  <c r="AN123"/>
  <c r="AM124"/>
  <c r="AN125"/>
  <c r="AM126"/>
  <c r="AN127"/>
  <c r="AM128"/>
  <c r="AN129"/>
  <c r="AM130"/>
  <c r="AN131"/>
  <c r="AM132"/>
  <c r="AN133"/>
  <c r="AM134"/>
  <c r="AN135"/>
  <c r="AM136"/>
  <c r="AN137"/>
  <c r="AM138"/>
  <c r="AN139"/>
  <c r="AM140"/>
  <c r="AN141"/>
  <c r="AM142"/>
  <c r="AN143"/>
  <c r="AM144"/>
  <c r="AN145"/>
  <c r="AM146"/>
  <c r="AN147"/>
  <c r="AM148"/>
  <c r="AN149"/>
  <c r="AM150"/>
  <c r="AN151"/>
  <c r="AM152"/>
  <c r="AN153"/>
  <c r="AM154"/>
  <c r="AN155"/>
  <c r="AM156"/>
  <c r="AN157"/>
  <c r="AM158"/>
  <c r="AN159"/>
  <c r="AM160"/>
  <c r="AN161"/>
  <c r="AM162"/>
  <c r="AN163"/>
  <c r="AM164"/>
  <c r="AN165"/>
  <c r="AM166"/>
  <c r="AN167"/>
  <c r="AM168"/>
  <c r="AN169"/>
  <c r="AM170"/>
  <c r="AN171"/>
  <c r="AM172"/>
  <c r="AN173"/>
  <c r="AM174"/>
  <c r="AN175"/>
  <c r="AM176"/>
  <c r="AN177"/>
  <c r="AM178"/>
  <c r="AN179"/>
  <c r="AM180"/>
  <c r="AN181"/>
  <c r="AM182"/>
  <c r="AN183"/>
  <c r="AM184"/>
  <c r="AN185"/>
  <c r="AM186"/>
  <c r="AN187"/>
  <c r="AM188"/>
  <c r="AN189"/>
  <c r="AM190"/>
  <c r="AN191"/>
  <c r="AM192"/>
  <c r="AN193"/>
  <c r="AM194"/>
  <c r="AN195"/>
  <c r="AM196"/>
  <c r="AN197"/>
  <c r="AM198"/>
  <c r="AN199"/>
  <c r="AM200"/>
  <c r="AN201"/>
  <c r="AM202"/>
  <c r="AN203"/>
  <c r="AM204"/>
  <c r="AN205"/>
  <c r="AM206"/>
  <c r="AN207"/>
  <c r="AM208"/>
  <c r="AN209"/>
  <c r="AM210"/>
  <c r="AN211"/>
  <c r="AM212"/>
  <c r="AN213"/>
  <c r="AM214"/>
  <c r="AN215"/>
  <c r="AM216"/>
  <c r="AN217"/>
  <c r="AM218"/>
  <c r="AN219"/>
  <c r="AM220"/>
  <c r="AN221"/>
  <c r="AM222"/>
  <c r="AN223"/>
  <c r="AM224"/>
  <c r="AN225"/>
  <c r="AM226"/>
  <c r="AN227"/>
  <c r="AM228"/>
  <c r="AN229"/>
  <c r="AM230"/>
  <c r="AN231"/>
  <c r="AM232"/>
  <c r="AN233"/>
  <c r="AM234"/>
  <c r="AN235"/>
  <c r="AM236"/>
  <c r="AN237"/>
  <c r="AM238"/>
  <c r="AN239"/>
  <c r="AM240"/>
  <c r="AN241"/>
  <c r="AM242"/>
  <c r="AN243"/>
  <c r="AM244"/>
  <c r="AN245"/>
  <c r="AM246"/>
  <c r="AN247"/>
  <c r="AM248"/>
  <c r="AN249"/>
  <c r="AM250"/>
  <c r="AN251"/>
  <c r="AM252"/>
  <c r="AN253"/>
  <c r="AM254"/>
  <c r="AN255"/>
  <c r="AM256"/>
  <c r="AN257"/>
  <c r="AM258"/>
  <c r="AN259"/>
  <c r="AM260"/>
  <c r="AN261"/>
  <c r="AM262"/>
  <c r="AN263"/>
  <c r="AM264"/>
  <c r="AN265"/>
  <c r="AM266"/>
  <c r="AN267"/>
  <c r="AM268"/>
  <c r="AN269"/>
  <c r="AM270"/>
  <c r="AN271"/>
  <c r="AM272"/>
  <c r="AN273"/>
  <c r="AM274"/>
  <c r="AN275"/>
  <c r="AM276"/>
  <c r="AN277"/>
  <c r="AM278"/>
  <c r="AN279"/>
  <c r="AM280"/>
  <c r="AN281"/>
  <c r="AM282"/>
  <c r="AN283"/>
  <c r="AM284"/>
  <c r="AN285"/>
  <c r="AM286"/>
  <c r="AN287"/>
  <c r="AM288"/>
  <c r="AN289"/>
  <c r="AM290"/>
  <c r="AN291"/>
  <c r="AM292"/>
  <c r="AN293"/>
  <c r="AM294"/>
  <c r="AN4"/>
  <c r="K9" i="2"/>
  <c r="L3"/>
  <c r="L6"/>
  <c r="K3"/>
  <c r="K2"/>
  <c r="K7"/>
  <c r="L5"/>
  <c r="L7"/>
  <c r="K4"/>
  <c r="L2"/>
  <c r="T4" i="22"/>
  <c r="U4"/>
  <c r="V4"/>
  <c r="W4"/>
  <c r="X4"/>
  <c r="M3" i="28" l="1"/>
  <c r="N1"/>
  <c r="M6"/>
  <c r="M8"/>
  <c r="M10"/>
  <c r="M12"/>
  <c r="M14"/>
  <c r="M16"/>
  <c r="M18"/>
  <c r="M20"/>
  <c r="M22"/>
  <c r="M24"/>
  <c r="M26"/>
  <c r="M28"/>
  <c r="M30"/>
  <c r="M32"/>
  <c r="M34"/>
  <c r="M36"/>
  <c r="M38"/>
  <c r="M40"/>
  <c r="M42"/>
  <c r="M44"/>
  <c r="M46"/>
  <c r="M48"/>
  <c r="M50"/>
  <c r="M52"/>
  <c r="M54"/>
  <c r="M56"/>
  <c r="M58"/>
  <c r="M60"/>
  <c r="M62"/>
  <c r="M64"/>
  <c r="M66"/>
  <c r="M68"/>
  <c r="M70"/>
  <c r="M72"/>
  <c r="M74"/>
  <c r="M76"/>
  <c r="M78"/>
  <c r="M80"/>
  <c r="M82"/>
  <c r="M84"/>
  <c r="M86"/>
  <c r="M88"/>
  <c r="M90"/>
  <c r="M92"/>
  <c r="M94"/>
  <c r="M96"/>
  <c r="M98"/>
  <c r="M100"/>
  <c r="M102"/>
  <c r="M104"/>
  <c r="M106"/>
  <c r="M108"/>
  <c r="M110"/>
  <c r="M112"/>
  <c r="M114"/>
  <c r="M116"/>
  <c r="M118"/>
  <c r="M120"/>
  <c r="M122"/>
  <c r="M124"/>
  <c r="M126"/>
  <c r="M128"/>
  <c r="M130"/>
  <c r="M132"/>
  <c r="M134"/>
  <c r="M136"/>
  <c r="M138"/>
  <c r="M140"/>
  <c r="M142"/>
  <c r="M144"/>
  <c r="M146"/>
  <c r="M148"/>
  <c r="M150"/>
  <c r="M152"/>
  <c r="M154"/>
  <c r="M156"/>
  <c r="M158"/>
  <c r="M160"/>
  <c r="M162"/>
  <c r="M164"/>
  <c r="M166"/>
  <c r="M168"/>
  <c r="M170"/>
  <c r="M172"/>
  <c r="M174"/>
  <c r="M176"/>
  <c r="M178"/>
  <c r="M180"/>
  <c r="M182"/>
  <c r="M184"/>
  <c r="M186"/>
  <c r="M188"/>
  <c r="M190"/>
  <c r="M192"/>
  <c r="M194"/>
  <c r="M196"/>
  <c r="M198"/>
  <c r="M200"/>
  <c r="M202"/>
  <c r="M204"/>
  <c r="M206"/>
  <c r="M208"/>
  <c r="M210"/>
  <c r="M212"/>
  <c r="M214"/>
  <c r="M216"/>
  <c r="M218"/>
  <c r="M220"/>
  <c r="M222"/>
  <c r="M224"/>
  <c r="M226"/>
  <c r="M228"/>
  <c r="M230"/>
  <c r="M232"/>
  <c r="M234"/>
  <c r="M236"/>
  <c r="M238"/>
  <c r="M240"/>
  <c r="M242"/>
  <c r="M244"/>
  <c r="M246"/>
  <c r="M248"/>
  <c r="M250"/>
  <c r="M252"/>
  <c r="M254"/>
  <c r="M256"/>
  <c r="M258"/>
  <c r="M260"/>
  <c r="M262"/>
  <c r="M264"/>
  <c r="M266"/>
  <c r="M268"/>
  <c r="M270"/>
  <c r="M272"/>
  <c r="M274"/>
  <c r="M276"/>
  <c r="M278"/>
  <c r="M280"/>
  <c r="M282"/>
  <c r="M284"/>
  <c r="M286"/>
  <c r="M288"/>
  <c r="M290"/>
  <c r="M292"/>
  <c r="M294"/>
  <c r="M296"/>
  <c r="M298"/>
  <c r="M300"/>
  <c r="M302"/>
  <c r="M304"/>
  <c r="M306"/>
  <c r="M308"/>
  <c r="M310"/>
  <c r="M312"/>
  <c r="M314"/>
  <c r="M316"/>
  <c r="M318"/>
  <c r="M320"/>
  <c r="M322"/>
  <c r="M324"/>
  <c r="M326"/>
  <c r="M328"/>
  <c r="M330"/>
  <c r="M332"/>
  <c r="M334"/>
  <c r="M336"/>
  <c r="M338"/>
  <c r="M340"/>
  <c r="M342"/>
  <c r="M344"/>
  <c r="M346"/>
  <c r="M348"/>
  <c r="M350"/>
  <c r="M352"/>
  <c r="M354"/>
  <c r="M356"/>
  <c r="M358"/>
  <c r="M360"/>
  <c r="M362"/>
  <c r="M364"/>
  <c r="M366"/>
  <c r="M368"/>
  <c r="M370"/>
  <c r="M372"/>
  <c r="M374"/>
  <c r="M376"/>
  <c r="M378"/>
  <c r="M380"/>
  <c r="M382"/>
  <c r="M384"/>
  <c r="M386"/>
  <c r="M388"/>
  <c r="M390"/>
  <c r="M392"/>
  <c r="M394"/>
  <c r="M396"/>
  <c r="M398"/>
  <c r="M400"/>
  <c r="M402"/>
  <c r="M404"/>
  <c r="M406"/>
  <c r="M408"/>
  <c r="M410"/>
  <c r="M412"/>
  <c r="M414"/>
  <c r="M416"/>
  <c r="M418"/>
  <c r="M420"/>
  <c r="M422"/>
  <c r="M424"/>
  <c r="M426"/>
  <c r="M428"/>
  <c r="M430"/>
  <c r="M432"/>
  <c r="M434"/>
  <c r="M436"/>
  <c r="M438"/>
  <c r="M440"/>
  <c r="M442"/>
  <c r="M444"/>
  <c r="M446"/>
  <c r="M448"/>
  <c r="M450"/>
  <c r="M452"/>
  <c r="M454"/>
  <c r="M456"/>
  <c r="M458"/>
  <c r="M460"/>
  <c r="M462"/>
  <c r="M464"/>
  <c r="M466"/>
  <c r="M468"/>
  <c r="M470"/>
  <c r="M472"/>
  <c r="M474"/>
  <c r="M476"/>
  <c r="M478"/>
  <c r="M480"/>
  <c r="M482"/>
  <c r="M484"/>
  <c r="M486"/>
  <c r="M488"/>
  <c r="M490"/>
  <c r="M492"/>
  <c r="M494"/>
  <c r="M496"/>
  <c r="M498"/>
  <c r="M500"/>
  <c r="M2"/>
  <c r="M4"/>
  <c r="M5"/>
  <c r="M7"/>
  <c r="M9"/>
  <c r="M11"/>
  <c r="M13"/>
  <c r="M15"/>
  <c r="M17"/>
  <c r="M19"/>
  <c r="M21"/>
  <c r="M23"/>
  <c r="M25"/>
  <c r="M27"/>
  <c r="M29"/>
  <c r="M31"/>
  <c r="M33"/>
  <c r="M35"/>
  <c r="M37"/>
  <c r="M39"/>
  <c r="M41"/>
  <c r="M43"/>
  <c r="M45"/>
  <c r="M47"/>
  <c r="M49"/>
  <c r="M51"/>
  <c r="M53"/>
  <c r="M55"/>
  <c r="M57"/>
  <c r="M59"/>
  <c r="M61"/>
  <c r="M63"/>
  <c r="M65"/>
  <c r="M67"/>
  <c r="M69"/>
  <c r="M71"/>
  <c r="M73"/>
  <c r="M75"/>
  <c r="M77"/>
  <c r="M79"/>
  <c r="M81"/>
  <c r="M83"/>
  <c r="M85"/>
  <c r="M87"/>
  <c r="M89"/>
  <c r="M91"/>
  <c r="M93"/>
  <c r="M95"/>
  <c r="M97"/>
  <c r="M99"/>
  <c r="M101"/>
  <c r="M103"/>
  <c r="M105"/>
  <c r="M107"/>
  <c r="M109"/>
  <c r="M111"/>
  <c r="M113"/>
  <c r="M115"/>
  <c r="M117"/>
  <c r="M119"/>
  <c r="M121"/>
  <c r="M123"/>
  <c r="M125"/>
  <c r="M127"/>
  <c r="M129"/>
  <c r="M131"/>
  <c r="M133"/>
  <c r="M135"/>
  <c r="M137"/>
  <c r="M139"/>
  <c r="M141"/>
  <c r="M143"/>
  <c r="M145"/>
  <c r="M147"/>
  <c r="M149"/>
  <c r="M151"/>
  <c r="M153"/>
  <c r="M155"/>
  <c r="M157"/>
  <c r="M159"/>
  <c r="M161"/>
  <c r="M163"/>
  <c r="M165"/>
  <c r="M167"/>
  <c r="M169"/>
  <c r="M171"/>
  <c r="M173"/>
  <c r="M175"/>
  <c r="M177"/>
  <c r="M179"/>
  <c r="M181"/>
  <c r="M183"/>
  <c r="M185"/>
  <c r="M187"/>
  <c r="M189"/>
  <c r="M191"/>
  <c r="M193"/>
  <c r="M195"/>
  <c r="M197"/>
  <c r="M199"/>
  <c r="M201"/>
  <c r="M203"/>
  <c r="M205"/>
  <c r="M207"/>
  <c r="M209"/>
  <c r="M211"/>
  <c r="M213"/>
  <c r="M215"/>
  <c r="M217"/>
  <c r="M219"/>
  <c r="M221"/>
  <c r="M223"/>
  <c r="M225"/>
  <c r="M227"/>
  <c r="M229"/>
  <c r="M231"/>
  <c r="M233"/>
  <c r="M235"/>
  <c r="M237"/>
  <c r="M239"/>
  <c r="M241"/>
  <c r="M243"/>
  <c r="M245"/>
  <c r="M247"/>
  <c r="M249"/>
  <c r="M251"/>
  <c r="M253"/>
  <c r="M255"/>
  <c r="M257"/>
  <c r="M259"/>
  <c r="M261"/>
  <c r="M263"/>
  <c r="M265"/>
  <c r="M267"/>
  <c r="M269"/>
  <c r="M271"/>
  <c r="M273"/>
  <c r="M275"/>
  <c r="M277"/>
  <c r="M279"/>
  <c r="M281"/>
  <c r="M283"/>
  <c r="M285"/>
  <c r="M287"/>
  <c r="M289"/>
  <c r="M291"/>
  <c r="M293"/>
  <c r="M295"/>
  <c r="M297"/>
  <c r="M299"/>
  <c r="M301"/>
  <c r="M303"/>
  <c r="M305"/>
  <c r="M307"/>
  <c r="M309"/>
  <c r="M311"/>
  <c r="M313"/>
  <c r="M315"/>
  <c r="M317"/>
  <c r="M319"/>
  <c r="M321"/>
  <c r="M323"/>
  <c r="M325"/>
  <c r="M327"/>
  <c r="M329"/>
  <c r="M331"/>
  <c r="M333"/>
  <c r="M335"/>
  <c r="M337"/>
  <c r="M339"/>
  <c r="M341"/>
  <c r="M343"/>
  <c r="M345"/>
  <c r="M347"/>
  <c r="M349"/>
  <c r="M351"/>
  <c r="M353"/>
  <c r="M355"/>
  <c r="M357"/>
  <c r="M359"/>
  <c r="M361"/>
  <c r="M363"/>
  <c r="M365"/>
  <c r="M367"/>
  <c r="M369"/>
  <c r="M371"/>
  <c r="M373"/>
  <c r="M375"/>
  <c r="M377"/>
  <c r="M379"/>
  <c r="M381"/>
  <c r="M383"/>
  <c r="M385"/>
  <c r="M387"/>
  <c r="M389"/>
  <c r="M391"/>
  <c r="M393"/>
  <c r="M395"/>
  <c r="M397"/>
  <c r="M399"/>
  <c r="M401"/>
  <c r="M403"/>
  <c r="M405"/>
  <c r="M407"/>
  <c r="M409"/>
  <c r="M411"/>
  <c r="M413"/>
  <c r="M415"/>
  <c r="M417"/>
  <c r="M419"/>
  <c r="M421"/>
  <c r="M423"/>
  <c r="M425"/>
  <c r="M427"/>
  <c r="M429"/>
  <c r="M431"/>
  <c r="M433"/>
  <c r="M435"/>
  <c r="M437"/>
  <c r="M439"/>
  <c r="M441"/>
  <c r="M443"/>
  <c r="M445"/>
  <c r="M447"/>
  <c r="M449"/>
  <c r="M451"/>
  <c r="M453"/>
  <c r="M455"/>
  <c r="M457"/>
  <c r="M459"/>
  <c r="M461"/>
  <c r="M463"/>
  <c r="M465"/>
  <c r="M467"/>
  <c r="M469"/>
  <c r="M471"/>
  <c r="M473"/>
  <c r="M475"/>
  <c r="M477"/>
  <c r="M479"/>
  <c r="M481"/>
  <c r="M483"/>
  <c r="M485"/>
  <c r="M487"/>
  <c r="M489"/>
  <c r="M491"/>
  <c r="M493"/>
  <c r="M495"/>
  <c r="M497"/>
  <c r="M499"/>
  <c r="AI9" i="23"/>
  <c r="AG10"/>
  <c r="AI10" s="1"/>
  <c r="Z4" i="22"/>
  <c r="AE4" s="1"/>
  <c r="C4" i="27" s="1"/>
  <c r="AA4" i="22"/>
  <c r="AF4" s="1"/>
  <c r="D4" i="27" s="1"/>
  <c r="AB4" i="22"/>
  <c r="AG4" s="1"/>
  <c r="E4" i="27" s="1"/>
  <c r="AC4" i="22"/>
  <c r="AH4" s="1"/>
  <c r="F4" i="27" s="1"/>
  <c r="Y4" i="22"/>
  <c r="AD4" s="1"/>
  <c r="B4" i="27" s="1"/>
  <c r="Q4" i="22"/>
  <c r="N5" s="1"/>
  <c r="P4"/>
  <c r="R4"/>
  <c r="S8" i="17"/>
  <c r="S6"/>
  <c r="S7"/>
  <c r="S331"/>
  <c r="S329"/>
  <c r="S327"/>
  <c r="S325"/>
  <c r="S323"/>
  <c r="S321"/>
  <c r="S319"/>
  <c r="S317"/>
  <c r="S315"/>
  <c r="S313"/>
  <c r="S311"/>
  <c r="S309"/>
  <c r="S307"/>
  <c r="S305"/>
  <c r="S303"/>
  <c r="S301"/>
  <c r="S299"/>
  <c r="S297"/>
  <c r="S295"/>
  <c r="S98"/>
  <c r="S96"/>
  <c r="S94"/>
  <c r="S92"/>
  <c r="S90"/>
  <c r="S88"/>
  <c r="S86"/>
  <c r="S84"/>
  <c r="S82"/>
  <c r="S80"/>
  <c r="S78"/>
  <c r="S76"/>
  <c r="S74"/>
  <c r="S72"/>
  <c r="S70"/>
  <c r="S68"/>
  <c r="S66"/>
  <c r="S64"/>
  <c r="S62"/>
  <c r="S60"/>
  <c r="S58"/>
  <c r="S56"/>
  <c r="S54"/>
  <c r="S52"/>
  <c r="S50"/>
  <c r="S48"/>
  <c r="S46"/>
  <c r="S44"/>
  <c r="S42"/>
  <c r="S40"/>
  <c r="S38"/>
  <c r="S36"/>
  <c r="S34"/>
  <c r="S32"/>
  <c r="S30"/>
  <c r="S28"/>
  <c r="S480"/>
  <c r="S478"/>
  <c r="S476"/>
  <c r="S474"/>
  <c r="S472"/>
  <c r="S470"/>
  <c r="S468"/>
  <c r="S466"/>
  <c r="S464"/>
  <c r="S462"/>
  <c r="S460"/>
  <c r="S458"/>
  <c r="S456"/>
  <c r="S454"/>
  <c r="S452"/>
  <c r="S450"/>
  <c r="S448"/>
  <c r="S446"/>
  <c r="S444"/>
  <c r="S442"/>
  <c r="S440"/>
  <c r="S438"/>
  <c r="S436"/>
  <c r="S434"/>
  <c r="S432"/>
  <c r="S430"/>
  <c r="S428"/>
  <c r="S426"/>
  <c r="S424"/>
  <c r="S422"/>
  <c r="S420"/>
  <c r="S174"/>
  <c r="S172"/>
  <c r="S170"/>
  <c r="S168"/>
  <c r="S166"/>
  <c r="S164"/>
  <c r="S162"/>
  <c r="S160"/>
  <c r="S158"/>
  <c r="S156"/>
  <c r="S154"/>
  <c r="S152"/>
  <c r="S150"/>
  <c r="S148"/>
  <c r="S146"/>
  <c r="S144"/>
  <c r="S142"/>
  <c r="S140"/>
  <c r="S138"/>
  <c r="S136"/>
  <c r="S134"/>
  <c r="S132"/>
  <c r="S130"/>
  <c r="S128"/>
  <c r="S126"/>
  <c r="S124"/>
  <c r="S122"/>
  <c r="S120"/>
  <c r="S118"/>
  <c r="S116"/>
  <c r="S114"/>
  <c r="S112"/>
  <c r="S110"/>
  <c r="S108"/>
  <c r="S106"/>
  <c r="S104"/>
  <c r="S102"/>
  <c r="S100"/>
  <c r="S26"/>
  <c r="S24"/>
  <c r="S22"/>
  <c r="S20"/>
  <c r="S18"/>
  <c r="S16"/>
  <c r="S14"/>
  <c r="S12"/>
  <c r="S10"/>
  <c r="S499"/>
  <c r="S497"/>
  <c r="S495"/>
  <c r="S493"/>
  <c r="S491"/>
  <c r="S489"/>
  <c r="S487"/>
  <c r="S485"/>
  <c r="S483"/>
  <c r="S481"/>
  <c r="S418"/>
  <c r="S416"/>
  <c r="S414"/>
  <c r="S412"/>
  <c r="S410"/>
  <c r="S408"/>
  <c r="S406"/>
  <c r="S404"/>
  <c r="S402"/>
  <c r="S400"/>
  <c r="S398"/>
  <c r="S396"/>
  <c r="S394"/>
  <c r="S392"/>
  <c r="S390"/>
  <c r="S388"/>
  <c r="S386"/>
  <c r="S384"/>
  <c r="S382"/>
  <c r="S380"/>
  <c r="S378"/>
  <c r="S376"/>
  <c r="S374"/>
  <c r="S372"/>
  <c r="S370"/>
  <c r="S368"/>
  <c r="S366"/>
  <c r="S364"/>
  <c r="S362"/>
  <c r="S360"/>
  <c r="S358"/>
  <c r="S356"/>
  <c r="S354"/>
  <c r="S352"/>
  <c r="S350"/>
  <c r="S348"/>
  <c r="S346"/>
  <c r="S344"/>
  <c r="S342"/>
  <c r="S340"/>
  <c r="S338"/>
  <c r="S336"/>
  <c r="S334"/>
  <c r="S4"/>
  <c r="S294"/>
  <c r="S292"/>
  <c r="S290"/>
  <c r="S5"/>
  <c r="S3"/>
  <c r="S293"/>
  <c r="S291"/>
  <c r="S288"/>
  <c r="S286"/>
  <c r="S284"/>
  <c r="S282"/>
  <c r="S280"/>
  <c r="S278"/>
  <c r="S276"/>
  <c r="S274"/>
  <c r="S272"/>
  <c r="S270"/>
  <c r="S268"/>
  <c r="S266"/>
  <c r="S264"/>
  <c r="S262"/>
  <c r="S260"/>
  <c r="S258"/>
  <c r="S256"/>
  <c r="S254"/>
  <c r="S252"/>
  <c r="S250"/>
  <c r="S248"/>
  <c r="S246"/>
  <c r="S244"/>
  <c r="S242"/>
  <c r="S240"/>
  <c r="S238"/>
  <c r="S236"/>
  <c r="S234"/>
  <c r="S232"/>
  <c r="S230"/>
  <c r="S228"/>
  <c r="S226"/>
  <c r="S224"/>
  <c r="S222"/>
  <c r="S220"/>
  <c r="S218"/>
  <c r="S216"/>
  <c r="S214"/>
  <c r="S212"/>
  <c r="S210"/>
  <c r="S208"/>
  <c r="S206"/>
  <c r="S204"/>
  <c r="S202"/>
  <c r="S200"/>
  <c r="S198"/>
  <c r="S196"/>
  <c r="S194"/>
  <c r="S192"/>
  <c r="S190"/>
  <c r="S188"/>
  <c r="S186"/>
  <c r="S184"/>
  <c r="S182"/>
  <c r="S180"/>
  <c r="S178"/>
  <c r="S176"/>
  <c r="S479"/>
  <c r="S477"/>
  <c r="S475"/>
  <c r="S473"/>
  <c r="S471"/>
  <c r="S469"/>
  <c r="S467"/>
  <c r="S465"/>
  <c r="S463"/>
  <c r="S461"/>
  <c r="S459"/>
  <c r="S457"/>
  <c r="S455"/>
  <c r="S453"/>
  <c r="S451"/>
  <c r="S449"/>
  <c r="S447"/>
  <c r="S445"/>
  <c r="S443"/>
  <c r="S441"/>
  <c r="S439"/>
  <c r="S437"/>
  <c r="S435"/>
  <c r="S433"/>
  <c r="S431"/>
  <c r="S429"/>
  <c r="S427"/>
  <c r="S425"/>
  <c r="S423"/>
  <c r="S421"/>
  <c r="S419"/>
  <c r="S417"/>
  <c r="S415"/>
  <c r="S413"/>
  <c r="S411"/>
  <c r="S409"/>
  <c r="S407"/>
  <c r="S405"/>
  <c r="S403"/>
  <c r="S401"/>
  <c r="S399"/>
  <c r="S397"/>
  <c r="S395"/>
  <c r="S393"/>
  <c r="S391"/>
  <c r="S389"/>
  <c r="S387"/>
  <c r="S385"/>
  <c r="S383"/>
  <c r="S381"/>
  <c r="S379"/>
  <c r="S377"/>
  <c r="S375"/>
  <c r="S373"/>
  <c r="S371"/>
  <c r="S369"/>
  <c r="S367"/>
  <c r="S365"/>
  <c r="S363"/>
  <c r="S361"/>
  <c r="S359"/>
  <c r="S357"/>
  <c r="S355"/>
  <c r="S353"/>
  <c r="S351"/>
  <c r="S349"/>
  <c r="S347"/>
  <c r="S345"/>
  <c r="S343"/>
  <c r="S341"/>
  <c r="S339"/>
  <c r="S337"/>
  <c r="S335"/>
  <c r="S333"/>
  <c r="S289"/>
  <c r="S287"/>
  <c r="S285"/>
  <c r="S283"/>
  <c r="S281"/>
  <c r="S279"/>
  <c r="S277"/>
  <c r="S275"/>
  <c r="S273"/>
  <c r="S271"/>
  <c r="S269"/>
  <c r="S267"/>
  <c r="S265"/>
  <c r="S263"/>
  <c r="S261"/>
  <c r="S259"/>
  <c r="S257"/>
  <c r="S255"/>
  <c r="S253"/>
  <c r="S251"/>
  <c r="S249"/>
  <c r="S247"/>
  <c r="S245"/>
  <c r="S243"/>
  <c r="S241"/>
  <c r="S239"/>
  <c r="S237"/>
  <c r="S235"/>
  <c r="S233"/>
  <c r="S231"/>
  <c r="S229"/>
  <c r="S227"/>
  <c r="S225"/>
  <c r="S223"/>
  <c r="S221"/>
  <c r="S219"/>
  <c r="S217"/>
  <c r="S215"/>
  <c r="S213"/>
  <c r="S211"/>
  <c r="S209"/>
  <c r="S207"/>
  <c r="S205"/>
  <c r="S203"/>
  <c r="S201"/>
  <c r="S199"/>
  <c r="S197"/>
  <c r="S195"/>
  <c r="S193"/>
  <c r="S191"/>
  <c r="S189"/>
  <c r="S187"/>
  <c r="S185"/>
  <c r="S183"/>
  <c r="S181"/>
  <c r="S179"/>
  <c r="S177"/>
  <c r="S175"/>
  <c r="S173"/>
  <c r="S171"/>
  <c r="S169"/>
  <c r="S167"/>
  <c r="S165"/>
  <c r="S163"/>
  <c r="S161"/>
  <c r="S159"/>
  <c r="S157"/>
  <c r="S155"/>
  <c r="S153"/>
  <c r="S151"/>
  <c r="S149"/>
  <c r="S147"/>
  <c r="S145"/>
  <c r="S143"/>
  <c r="S141"/>
  <c r="S139"/>
  <c r="S137"/>
  <c r="S135"/>
  <c r="S133"/>
  <c r="S131"/>
  <c r="S129"/>
  <c r="S127"/>
  <c r="S125"/>
  <c r="S123"/>
  <c r="S121"/>
  <c r="S119"/>
  <c r="S117"/>
  <c r="S115"/>
  <c r="S113"/>
  <c r="S111"/>
  <c r="S109"/>
  <c r="S107"/>
  <c r="S105"/>
  <c r="S103"/>
  <c r="S101"/>
  <c r="S99"/>
  <c r="S97"/>
  <c r="S95"/>
  <c r="S93"/>
  <c r="S91"/>
  <c r="S89"/>
  <c r="S87"/>
  <c r="S85"/>
  <c r="S83"/>
  <c r="S81"/>
  <c r="S79"/>
  <c r="S77"/>
  <c r="S75"/>
  <c r="S73"/>
  <c r="S71"/>
  <c r="S69"/>
  <c r="S67"/>
  <c r="S65"/>
  <c r="S63"/>
  <c r="S61"/>
  <c r="S59"/>
  <c r="S57"/>
  <c r="S55"/>
  <c r="S53"/>
  <c r="S51"/>
  <c r="S49"/>
  <c r="S47"/>
  <c r="S45"/>
  <c r="S43"/>
  <c r="S41"/>
  <c r="S39"/>
  <c r="S37"/>
  <c r="S35"/>
  <c r="S33"/>
  <c r="S31"/>
  <c r="S29"/>
  <c r="S27"/>
  <c r="S25"/>
  <c r="S23"/>
  <c r="S21"/>
  <c r="S19"/>
  <c r="S17"/>
  <c r="S15"/>
  <c r="S13"/>
  <c r="S11"/>
  <c r="S9"/>
  <c r="S500"/>
  <c r="S498"/>
  <c r="S496"/>
  <c r="S494"/>
  <c r="S492"/>
  <c r="S490"/>
  <c r="S488"/>
  <c r="S486"/>
  <c r="S484"/>
  <c r="S482"/>
  <c r="S332"/>
  <c r="S330"/>
  <c r="S328"/>
  <c r="S326"/>
  <c r="S324"/>
  <c r="S322"/>
  <c r="S320"/>
  <c r="S318"/>
  <c r="S316"/>
  <c r="S314"/>
  <c r="S312"/>
  <c r="S310"/>
  <c r="S308"/>
  <c r="S306"/>
  <c r="S304"/>
  <c r="S302"/>
  <c r="S300"/>
  <c r="S298"/>
  <c r="S296"/>
  <c r="AG16" i="23"/>
  <c r="AI15"/>
  <c r="P5" i="17"/>
  <c r="AG5" s="1"/>
  <c r="P3"/>
  <c r="AG3" s="1"/>
  <c r="P293"/>
  <c r="AG293" s="1"/>
  <c r="P291"/>
  <c r="AG291" s="1"/>
  <c r="P289"/>
  <c r="AG289" s="1"/>
  <c r="P287"/>
  <c r="AG287" s="1"/>
  <c r="P285"/>
  <c r="AG285" s="1"/>
  <c r="P283"/>
  <c r="AG283" s="1"/>
  <c r="P281"/>
  <c r="AG281" s="1"/>
  <c r="P279"/>
  <c r="AG279" s="1"/>
  <c r="P277"/>
  <c r="AG277" s="1"/>
  <c r="P275"/>
  <c r="AG275" s="1"/>
  <c r="P273"/>
  <c r="AG273" s="1"/>
  <c r="P271"/>
  <c r="AG271" s="1"/>
  <c r="P269"/>
  <c r="AG269" s="1"/>
  <c r="P267"/>
  <c r="AG267" s="1"/>
  <c r="P265"/>
  <c r="AG265" s="1"/>
  <c r="P263"/>
  <c r="AG263" s="1"/>
  <c r="P261"/>
  <c r="AG261" s="1"/>
  <c r="P259"/>
  <c r="AG259" s="1"/>
  <c r="P257"/>
  <c r="AG257" s="1"/>
  <c r="P255"/>
  <c r="AG255" s="1"/>
  <c r="P253"/>
  <c r="AG253" s="1"/>
  <c r="P251"/>
  <c r="AG251" s="1"/>
  <c r="P249"/>
  <c r="AG249" s="1"/>
  <c r="P247"/>
  <c r="AG247" s="1"/>
  <c r="P245"/>
  <c r="AG245" s="1"/>
  <c r="P243"/>
  <c r="AG243" s="1"/>
  <c r="P241"/>
  <c r="AG241" s="1"/>
  <c r="P239"/>
  <c r="AG239" s="1"/>
  <c r="P237"/>
  <c r="AG237" s="1"/>
  <c r="P235"/>
  <c r="AG235" s="1"/>
  <c r="P233"/>
  <c r="AG233" s="1"/>
  <c r="P231"/>
  <c r="AG231" s="1"/>
  <c r="P229"/>
  <c r="AG229" s="1"/>
  <c r="P227"/>
  <c r="AG227" s="1"/>
  <c r="P225"/>
  <c r="AG225" s="1"/>
  <c r="P223"/>
  <c r="AG223" s="1"/>
  <c r="P221"/>
  <c r="AG221" s="1"/>
  <c r="P219"/>
  <c r="AG219" s="1"/>
  <c r="P217"/>
  <c r="AG217" s="1"/>
  <c r="P215"/>
  <c r="AG215" s="1"/>
  <c r="P213"/>
  <c r="AG213" s="1"/>
  <c r="P211"/>
  <c r="AG211" s="1"/>
  <c r="P209"/>
  <c r="AG209" s="1"/>
  <c r="P207"/>
  <c r="AG207" s="1"/>
  <c r="P205"/>
  <c r="AG205" s="1"/>
  <c r="P203"/>
  <c r="AG203" s="1"/>
  <c r="P201"/>
  <c r="AG201" s="1"/>
  <c r="P199"/>
  <c r="AG199" s="1"/>
  <c r="P197"/>
  <c r="AG197" s="1"/>
  <c r="P195"/>
  <c r="AG195" s="1"/>
  <c r="P193"/>
  <c r="AG193" s="1"/>
  <c r="P191"/>
  <c r="AG191" s="1"/>
  <c r="P189"/>
  <c r="AG189" s="1"/>
  <c r="P187"/>
  <c r="AG187" s="1"/>
  <c r="P185"/>
  <c r="AG185" s="1"/>
  <c r="P183"/>
  <c r="AG183" s="1"/>
  <c r="P181"/>
  <c r="AG181" s="1"/>
  <c r="P179"/>
  <c r="AG179" s="1"/>
  <c r="P177"/>
  <c r="AG177" s="1"/>
  <c r="P175"/>
  <c r="AG175" s="1"/>
  <c r="P173"/>
  <c r="AG173" s="1"/>
  <c r="P171"/>
  <c r="AG171" s="1"/>
  <c r="P169"/>
  <c r="AG169" s="1"/>
  <c r="P167"/>
  <c r="AG167" s="1"/>
  <c r="P165"/>
  <c r="AG165" s="1"/>
  <c r="P163"/>
  <c r="AG163" s="1"/>
  <c r="P161"/>
  <c r="AG161" s="1"/>
  <c r="P159"/>
  <c r="AG159" s="1"/>
  <c r="P157"/>
  <c r="AG157" s="1"/>
  <c r="P155"/>
  <c r="AG155" s="1"/>
  <c r="P153"/>
  <c r="AG153" s="1"/>
  <c r="P151"/>
  <c r="AG151" s="1"/>
  <c r="P149"/>
  <c r="AG149" s="1"/>
  <c r="P147"/>
  <c r="AG147" s="1"/>
  <c r="P145"/>
  <c r="AG145" s="1"/>
  <c r="P143"/>
  <c r="AG143" s="1"/>
  <c r="P141"/>
  <c r="AG141" s="1"/>
  <c r="P139"/>
  <c r="AG139" s="1"/>
  <c r="P137"/>
  <c r="AG137" s="1"/>
  <c r="P135"/>
  <c r="AG135" s="1"/>
  <c r="P133"/>
  <c r="AG133" s="1"/>
  <c r="P131"/>
  <c r="AG131" s="1"/>
  <c r="P129"/>
  <c r="AG129" s="1"/>
  <c r="P127"/>
  <c r="AG127" s="1"/>
  <c r="P125"/>
  <c r="AG125" s="1"/>
  <c r="P123"/>
  <c r="AG123" s="1"/>
  <c r="P121"/>
  <c r="AG121" s="1"/>
  <c r="P119"/>
  <c r="AG119" s="1"/>
  <c r="P117"/>
  <c r="AG117" s="1"/>
  <c r="P115"/>
  <c r="AG115" s="1"/>
  <c r="P113"/>
  <c r="AG113" s="1"/>
  <c r="P111"/>
  <c r="AG111" s="1"/>
  <c r="P109"/>
  <c r="AG109" s="1"/>
  <c r="P107"/>
  <c r="AG107" s="1"/>
  <c r="P105"/>
  <c r="AG105" s="1"/>
  <c r="P103"/>
  <c r="AG103" s="1"/>
  <c r="P101"/>
  <c r="AG101" s="1"/>
  <c r="P99"/>
  <c r="AG99" s="1"/>
  <c r="P97"/>
  <c r="AG97" s="1"/>
  <c r="P95"/>
  <c r="AG95" s="1"/>
  <c r="P93"/>
  <c r="AG93" s="1"/>
  <c r="P91"/>
  <c r="AG91" s="1"/>
  <c r="P89"/>
  <c r="AG89" s="1"/>
  <c r="P87"/>
  <c r="AG87" s="1"/>
  <c r="P85"/>
  <c r="AG85" s="1"/>
  <c r="P83"/>
  <c r="AG83" s="1"/>
  <c r="P81"/>
  <c r="AG81" s="1"/>
  <c r="P79"/>
  <c r="AG79" s="1"/>
  <c r="P77"/>
  <c r="AG77" s="1"/>
  <c r="P75"/>
  <c r="AG75" s="1"/>
  <c r="P73"/>
  <c r="AG73" s="1"/>
  <c r="P71"/>
  <c r="AG71" s="1"/>
  <c r="P69"/>
  <c r="AG69" s="1"/>
  <c r="P67"/>
  <c r="AG67" s="1"/>
  <c r="P65"/>
  <c r="AG65" s="1"/>
  <c r="P63"/>
  <c r="AG63" s="1"/>
  <c r="P61"/>
  <c r="AG61" s="1"/>
  <c r="P59"/>
  <c r="AG59" s="1"/>
  <c r="P57"/>
  <c r="AG57" s="1"/>
  <c r="P55"/>
  <c r="AG55" s="1"/>
  <c r="P53"/>
  <c r="AG53" s="1"/>
  <c r="P51"/>
  <c r="AG51" s="1"/>
  <c r="P49"/>
  <c r="AG49" s="1"/>
  <c r="P47"/>
  <c r="AG47" s="1"/>
  <c r="P45"/>
  <c r="AG45" s="1"/>
  <c r="P43"/>
  <c r="AG43" s="1"/>
  <c r="P41"/>
  <c r="AG41" s="1"/>
  <c r="P39"/>
  <c r="AG39" s="1"/>
  <c r="P37"/>
  <c r="AG37" s="1"/>
  <c r="P35"/>
  <c r="AG35" s="1"/>
  <c r="P33"/>
  <c r="AG33" s="1"/>
  <c r="P31"/>
  <c r="AG31" s="1"/>
  <c r="P29"/>
  <c r="AG29" s="1"/>
  <c r="P27"/>
  <c r="AG27" s="1"/>
  <c r="P25"/>
  <c r="AG25" s="1"/>
  <c r="P23"/>
  <c r="AG23" s="1"/>
  <c r="P21"/>
  <c r="AG21" s="1"/>
  <c r="P19"/>
  <c r="AG19" s="1"/>
  <c r="P17"/>
  <c r="AG17" s="1"/>
  <c r="P15"/>
  <c r="AG15" s="1"/>
  <c r="P13"/>
  <c r="AG13" s="1"/>
  <c r="P11"/>
  <c r="AG11" s="1"/>
  <c r="P9"/>
  <c r="AG9" s="1"/>
  <c r="P7"/>
  <c r="AG7" s="1"/>
  <c r="P500"/>
  <c r="AG500" s="1"/>
  <c r="P498"/>
  <c r="AG498" s="1"/>
  <c r="P496"/>
  <c r="AG496" s="1"/>
  <c r="P494"/>
  <c r="AG494" s="1"/>
  <c r="P492"/>
  <c r="AG492" s="1"/>
  <c r="P490"/>
  <c r="AG490" s="1"/>
  <c r="P488"/>
  <c r="AG488" s="1"/>
  <c r="P486"/>
  <c r="AG486" s="1"/>
  <c r="P484"/>
  <c r="AG484" s="1"/>
  <c r="P482"/>
  <c r="AG482" s="1"/>
  <c r="P480"/>
  <c r="AG480" s="1"/>
  <c r="P478"/>
  <c r="AG478" s="1"/>
  <c r="P476"/>
  <c r="AG476" s="1"/>
  <c r="P474"/>
  <c r="AG474" s="1"/>
  <c r="P472"/>
  <c r="AG472" s="1"/>
  <c r="P470"/>
  <c r="AG470" s="1"/>
  <c r="P468"/>
  <c r="AG468" s="1"/>
  <c r="P466"/>
  <c r="AG466" s="1"/>
  <c r="P464"/>
  <c r="AG464" s="1"/>
  <c r="P462"/>
  <c r="AG462" s="1"/>
  <c r="P460"/>
  <c r="AG460" s="1"/>
  <c r="P458"/>
  <c r="AG458" s="1"/>
  <c r="P456"/>
  <c r="AG456" s="1"/>
  <c r="P454"/>
  <c r="AG454" s="1"/>
  <c r="P452"/>
  <c r="AG452" s="1"/>
  <c r="P450"/>
  <c r="AG450" s="1"/>
  <c r="P448"/>
  <c r="AG448" s="1"/>
  <c r="P446"/>
  <c r="AG446" s="1"/>
  <c r="P444"/>
  <c r="AG444" s="1"/>
  <c r="P442"/>
  <c r="AG442" s="1"/>
  <c r="P440"/>
  <c r="AG440" s="1"/>
  <c r="P438"/>
  <c r="AG438" s="1"/>
  <c r="P436"/>
  <c r="AG436" s="1"/>
  <c r="P434"/>
  <c r="AG434" s="1"/>
  <c r="P432"/>
  <c r="AG432" s="1"/>
  <c r="P430"/>
  <c r="AG430" s="1"/>
  <c r="P428"/>
  <c r="AG428" s="1"/>
  <c r="P426"/>
  <c r="AG426" s="1"/>
  <c r="P424"/>
  <c r="AG424" s="1"/>
  <c r="P422"/>
  <c r="AG422" s="1"/>
  <c r="P420"/>
  <c r="AG420" s="1"/>
  <c r="P418"/>
  <c r="AG418" s="1"/>
  <c r="P416"/>
  <c r="AG416" s="1"/>
  <c r="P414"/>
  <c r="AG414" s="1"/>
  <c r="P412"/>
  <c r="AG412" s="1"/>
  <c r="P410"/>
  <c r="AG410" s="1"/>
  <c r="P408"/>
  <c r="AG408" s="1"/>
  <c r="P406"/>
  <c r="AG406" s="1"/>
  <c r="P404"/>
  <c r="AG404" s="1"/>
  <c r="P402"/>
  <c r="AG402" s="1"/>
  <c r="P400"/>
  <c r="AG400" s="1"/>
  <c r="P398"/>
  <c r="AG398" s="1"/>
  <c r="P396"/>
  <c r="AG396" s="1"/>
  <c r="P394"/>
  <c r="AG394" s="1"/>
  <c r="P392"/>
  <c r="AG392" s="1"/>
  <c r="P390"/>
  <c r="AG390" s="1"/>
  <c r="P388"/>
  <c r="AG388" s="1"/>
  <c r="P386"/>
  <c r="AG386" s="1"/>
  <c r="P384"/>
  <c r="AG384" s="1"/>
  <c r="P382"/>
  <c r="AG382" s="1"/>
  <c r="P380"/>
  <c r="AG380" s="1"/>
  <c r="P378"/>
  <c r="AG378" s="1"/>
  <c r="P376"/>
  <c r="AG376" s="1"/>
  <c r="P374"/>
  <c r="AG374" s="1"/>
  <c r="P372"/>
  <c r="AG372" s="1"/>
  <c r="P370"/>
  <c r="AG370" s="1"/>
  <c r="P368"/>
  <c r="AG368" s="1"/>
  <c r="P366"/>
  <c r="AG366" s="1"/>
  <c r="P364"/>
  <c r="AG364" s="1"/>
  <c r="P362"/>
  <c r="AG362" s="1"/>
  <c r="P360"/>
  <c r="AG360" s="1"/>
  <c r="P358"/>
  <c r="AG358" s="1"/>
  <c r="P356"/>
  <c r="AG356" s="1"/>
  <c r="P354"/>
  <c r="AG354" s="1"/>
  <c r="P352"/>
  <c r="AG352" s="1"/>
  <c r="P350"/>
  <c r="AG350" s="1"/>
  <c r="P348"/>
  <c r="AG348" s="1"/>
  <c r="P346"/>
  <c r="AG346" s="1"/>
  <c r="P344"/>
  <c r="AG344" s="1"/>
  <c r="P342"/>
  <c r="AG342" s="1"/>
  <c r="P340"/>
  <c r="AG340" s="1"/>
  <c r="P338"/>
  <c r="AG338" s="1"/>
  <c r="P336"/>
  <c r="AG336" s="1"/>
  <c r="P334"/>
  <c r="AG334" s="1"/>
  <c r="P332"/>
  <c r="AG332" s="1"/>
  <c r="P330"/>
  <c r="AG330" s="1"/>
  <c r="P328"/>
  <c r="AG328" s="1"/>
  <c r="P326"/>
  <c r="AG326" s="1"/>
  <c r="P324"/>
  <c r="AG324" s="1"/>
  <c r="P322"/>
  <c r="AG322" s="1"/>
  <c r="P320"/>
  <c r="AG320" s="1"/>
  <c r="P318"/>
  <c r="AG318" s="1"/>
  <c r="P316"/>
  <c r="AG316" s="1"/>
  <c r="P314"/>
  <c r="AG314" s="1"/>
  <c r="P312"/>
  <c r="AG312" s="1"/>
  <c r="P310"/>
  <c r="AG310" s="1"/>
  <c r="P308"/>
  <c r="AG308" s="1"/>
  <c r="P306"/>
  <c r="AG306" s="1"/>
  <c r="P304"/>
  <c r="AG304" s="1"/>
  <c r="P302"/>
  <c r="AG302" s="1"/>
  <c r="P300"/>
  <c r="AG300" s="1"/>
  <c r="P298"/>
  <c r="AG298" s="1"/>
  <c r="P296"/>
  <c r="AG296" s="1"/>
  <c r="P4"/>
  <c r="AG4" s="1"/>
  <c r="P294"/>
  <c r="AG294" s="1"/>
  <c r="P292"/>
  <c r="AG292" s="1"/>
  <c r="P290"/>
  <c r="AG290" s="1"/>
  <c r="P288"/>
  <c r="AG288" s="1"/>
  <c r="P286"/>
  <c r="AG286" s="1"/>
  <c r="P284"/>
  <c r="AG284" s="1"/>
  <c r="P282"/>
  <c r="AG282" s="1"/>
  <c r="P280"/>
  <c r="AG280" s="1"/>
  <c r="P278"/>
  <c r="AG278" s="1"/>
  <c r="P276"/>
  <c r="AG276" s="1"/>
  <c r="P274"/>
  <c r="AG274" s="1"/>
  <c r="P272"/>
  <c r="AG272" s="1"/>
  <c r="P270"/>
  <c r="AG270" s="1"/>
  <c r="P268"/>
  <c r="AG268" s="1"/>
  <c r="P266"/>
  <c r="AG266" s="1"/>
  <c r="P264"/>
  <c r="AG264" s="1"/>
  <c r="P262"/>
  <c r="AG262" s="1"/>
  <c r="P260"/>
  <c r="AG260" s="1"/>
  <c r="P258"/>
  <c r="AG258" s="1"/>
  <c r="P256"/>
  <c r="AG256" s="1"/>
  <c r="P254"/>
  <c r="AG254" s="1"/>
  <c r="P252"/>
  <c r="AG252" s="1"/>
  <c r="P250"/>
  <c r="AG250" s="1"/>
  <c r="P248"/>
  <c r="AG248" s="1"/>
  <c r="P246"/>
  <c r="AG246" s="1"/>
  <c r="P244"/>
  <c r="AG244" s="1"/>
  <c r="P242"/>
  <c r="AG242" s="1"/>
  <c r="P240"/>
  <c r="AG240" s="1"/>
  <c r="P238"/>
  <c r="AG238" s="1"/>
  <c r="P236"/>
  <c r="AG236" s="1"/>
  <c r="P234"/>
  <c r="AG234" s="1"/>
  <c r="P232"/>
  <c r="AG232" s="1"/>
  <c r="P230"/>
  <c r="AG230" s="1"/>
  <c r="P228"/>
  <c r="AG228" s="1"/>
  <c r="P226"/>
  <c r="AG226" s="1"/>
  <c r="P224"/>
  <c r="AG224" s="1"/>
  <c r="P222"/>
  <c r="AG222" s="1"/>
  <c r="P220"/>
  <c r="AG220" s="1"/>
  <c r="P218"/>
  <c r="AG218" s="1"/>
  <c r="P216"/>
  <c r="AG216" s="1"/>
  <c r="P214"/>
  <c r="AG214" s="1"/>
  <c r="P212"/>
  <c r="AG212" s="1"/>
  <c r="P210"/>
  <c r="AG210" s="1"/>
  <c r="P208"/>
  <c r="AG208" s="1"/>
  <c r="P206"/>
  <c r="AG206" s="1"/>
  <c r="P204"/>
  <c r="AG204" s="1"/>
  <c r="P202"/>
  <c r="AG202" s="1"/>
  <c r="P200"/>
  <c r="AG200" s="1"/>
  <c r="P198"/>
  <c r="AG198" s="1"/>
  <c r="P196"/>
  <c r="AG196" s="1"/>
  <c r="P194"/>
  <c r="AG194" s="1"/>
  <c r="P192"/>
  <c r="AG192" s="1"/>
  <c r="P190"/>
  <c r="AG190" s="1"/>
  <c r="P188"/>
  <c r="AG188" s="1"/>
  <c r="P186"/>
  <c r="AG186" s="1"/>
  <c r="P184"/>
  <c r="AG184" s="1"/>
  <c r="P182"/>
  <c r="AG182" s="1"/>
  <c r="P180"/>
  <c r="AG180" s="1"/>
  <c r="P178"/>
  <c r="AG178" s="1"/>
  <c r="P176"/>
  <c r="AG176" s="1"/>
  <c r="P174"/>
  <c r="AG174" s="1"/>
  <c r="P172"/>
  <c r="AG172" s="1"/>
  <c r="P170"/>
  <c r="AG170" s="1"/>
  <c r="P168"/>
  <c r="AG168" s="1"/>
  <c r="P166"/>
  <c r="AG166" s="1"/>
  <c r="P164"/>
  <c r="AG164" s="1"/>
  <c r="P162"/>
  <c r="AG162" s="1"/>
  <c r="P160"/>
  <c r="AG160" s="1"/>
  <c r="P158"/>
  <c r="AG158" s="1"/>
  <c r="P156"/>
  <c r="AG156" s="1"/>
  <c r="P154"/>
  <c r="AG154" s="1"/>
  <c r="P152"/>
  <c r="AG152" s="1"/>
  <c r="P150"/>
  <c r="AG150" s="1"/>
  <c r="P148"/>
  <c r="AG148" s="1"/>
  <c r="P146"/>
  <c r="AG146" s="1"/>
  <c r="P144"/>
  <c r="AG144" s="1"/>
  <c r="P142"/>
  <c r="AG142" s="1"/>
  <c r="P140"/>
  <c r="AG140" s="1"/>
  <c r="P138"/>
  <c r="AG138" s="1"/>
  <c r="P136"/>
  <c r="AG136" s="1"/>
  <c r="P134"/>
  <c r="AG134" s="1"/>
  <c r="P132"/>
  <c r="AG132" s="1"/>
  <c r="P130"/>
  <c r="AG130" s="1"/>
  <c r="P128"/>
  <c r="AG128" s="1"/>
  <c r="P126"/>
  <c r="AG126" s="1"/>
  <c r="P124"/>
  <c r="AG124" s="1"/>
  <c r="P122"/>
  <c r="AG122" s="1"/>
  <c r="P120"/>
  <c r="AG120" s="1"/>
  <c r="P118"/>
  <c r="AG118" s="1"/>
  <c r="P116"/>
  <c r="AG116" s="1"/>
  <c r="P114"/>
  <c r="AG114" s="1"/>
  <c r="P112"/>
  <c r="AG112" s="1"/>
  <c r="P110"/>
  <c r="AG110" s="1"/>
  <c r="P108"/>
  <c r="AG108" s="1"/>
  <c r="P106"/>
  <c r="AG106" s="1"/>
  <c r="P104"/>
  <c r="AG104" s="1"/>
  <c r="P102"/>
  <c r="AG102" s="1"/>
  <c r="P100"/>
  <c r="AG100" s="1"/>
  <c r="P98"/>
  <c r="AG98" s="1"/>
  <c r="P96"/>
  <c r="AG96" s="1"/>
  <c r="P94"/>
  <c r="AG94" s="1"/>
  <c r="P92"/>
  <c r="AG92" s="1"/>
  <c r="P90"/>
  <c r="AG90" s="1"/>
  <c r="P88"/>
  <c r="AG88" s="1"/>
  <c r="P86"/>
  <c r="AG86" s="1"/>
  <c r="P84"/>
  <c r="AG84" s="1"/>
  <c r="P82"/>
  <c r="AG82" s="1"/>
  <c r="P80"/>
  <c r="AG80" s="1"/>
  <c r="P78"/>
  <c r="AG78" s="1"/>
  <c r="P76"/>
  <c r="AG76" s="1"/>
  <c r="P74"/>
  <c r="AG74" s="1"/>
  <c r="P72"/>
  <c r="AG72" s="1"/>
  <c r="P70"/>
  <c r="AG70" s="1"/>
  <c r="P68"/>
  <c r="AG68" s="1"/>
  <c r="P66"/>
  <c r="AG66" s="1"/>
  <c r="P64"/>
  <c r="AG64" s="1"/>
  <c r="P62"/>
  <c r="AG62" s="1"/>
  <c r="P60"/>
  <c r="AG60" s="1"/>
  <c r="P58"/>
  <c r="AG58" s="1"/>
  <c r="P56"/>
  <c r="AG56" s="1"/>
  <c r="P54"/>
  <c r="AG54" s="1"/>
  <c r="P52"/>
  <c r="AG52" s="1"/>
  <c r="P50"/>
  <c r="AG50" s="1"/>
  <c r="P48"/>
  <c r="AG48" s="1"/>
  <c r="P46"/>
  <c r="AG46" s="1"/>
  <c r="P44"/>
  <c r="AG44" s="1"/>
  <c r="P42"/>
  <c r="AG42" s="1"/>
  <c r="P40"/>
  <c r="AG40" s="1"/>
  <c r="P38"/>
  <c r="AG38" s="1"/>
  <c r="P36"/>
  <c r="AG36" s="1"/>
  <c r="P34"/>
  <c r="AG34" s="1"/>
  <c r="P32"/>
  <c r="AG32" s="1"/>
  <c r="P30"/>
  <c r="AG30" s="1"/>
  <c r="P28"/>
  <c r="AG28" s="1"/>
  <c r="P26"/>
  <c r="AG26" s="1"/>
  <c r="P24"/>
  <c r="AG24" s="1"/>
  <c r="P22"/>
  <c r="AG22" s="1"/>
  <c r="P20"/>
  <c r="AG20" s="1"/>
  <c r="P18"/>
  <c r="AG18" s="1"/>
  <c r="P16"/>
  <c r="AG16" s="1"/>
  <c r="P14"/>
  <c r="AG14" s="1"/>
  <c r="P12"/>
  <c r="AG12" s="1"/>
  <c r="P10"/>
  <c r="AG10" s="1"/>
  <c r="P8"/>
  <c r="P6"/>
  <c r="AG6" s="1"/>
  <c r="P499"/>
  <c r="AG499" s="1"/>
  <c r="P497"/>
  <c r="AG497" s="1"/>
  <c r="P495"/>
  <c r="AG495" s="1"/>
  <c r="P493"/>
  <c r="AG493" s="1"/>
  <c r="P491"/>
  <c r="AG491" s="1"/>
  <c r="P489"/>
  <c r="AG489" s="1"/>
  <c r="P487"/>
  <c r="AG487" s="1"/>
  <c r="P485"/>
  <c r="AG485" s="1"/>
  <c r="P483"/>
  <c r="AG483" s="1"/>
  <c r="P481"/>
  <c r="AG481" s="1"/>
  <c r="P479"/>
  <c r="AG479" s="1"/>
  <c r="P477"/>
  <c r="AG477" s="1"/>
  <c r="P475"/>
  <c r="AG475" s="1"/>
  <c r="P473"/>
  <c r="AG473" s="1"/>
  <c r="P471"/>
  <c r="AG471" s="1"/>
  <c r="P469"/>
  <c r="AG469" s="1"/>
  <c r="P467"/>
  <c r="AG467" s="1"/>
  <c r="P465"/>
  <c r="AG465" s="1"/>
  <c r="P463"/>
  <c r="AG463" s="1"/>
  <c r="P461"/>
  <c r="AG461" s="1"/>
  <c r="P459"/>
  <c r="AG459" s="1"/>
  <c r="P457"/>
  <c r="AG457" s="1"/>
  <c r="P455"/>
  <c r="AG455" s="1"/>
  <c r="P453"/>
  <c r="AG453" s="1"/>
  <c r="P451"/>
  <c r="AG451" s="1"/>
  <c r="P449"/>
  <c r="AG449" s="1"/>
  <c r="P447"/>
  <c r="AG447" s="1"/>
  <c r="P445"/>
  <c r="AG445" s="1"/>
  <c r="P443"/>
  <c r="AG443" s="1"/>
  <c r="P441"/>
  <c r="AG441" s="1"/>
  <c r="P439"/>
  <c r="AG439" s="1"/>
  <c r="P437"/>
  <c r="AG437" s="1"/>
  <c r="P435"/>
  <c r="AG435" s="1"/>
  <c r="P433"/>
  <c r="AG433" s="1"/>
  <c r="P431"/>
  <c r="AG431" s="1"/>
  <c r="P429"/>
  <c r="AG429" s="1"/>
  <c r="P427"/>
  <c r="AG427" s="1"/>
  <c r="P425"/>
  <c r="AG425" s="1"/>
  <c r="P423"/>
  <c r="AG423" s="1"/>
  <c r="P421"/>
  <c r="AG421" s="1"/>
  <c r="P419"/>
  <c r="AG419" s="1"/>
  <c r="P417"/>
  <c r="AG417" s="1"/>
  <c r="P415"/>
  <c r="AG415" s="1"/>
  <c r="P413"/>
  <c r="AG413" s="1"/>
  <c r="P411"/>
  <c r="AG411" s="1"/>
  <c r="P409"/>
  <c r="AG409" s="1"/>
  <c r="P407"/>
  <c r="AG407" s="1"/>
  <c r="P405"/>
  <c r="AG405" s="1"/>
  <c r="P403"/>
  <c r="AG403" s="1"/>
  <c r="P401"/>
  <c r="AG401" s="1"/>
  <c r="P399"/>
  <c r="AG399" s="1"/>
  <c r="P397"/>
  <c r="AG397" s="1"/>
  <c r="P395"/>
  <c r="AG395" s="1"/>
  <c r="P393"/>
  <c r="AG393" s="1"/>
  <c r="P391"/>
  <c r="AG391" s="1"/>
  <c r="P389"/>
  <c r="AG389" s="1"/>
  <c r="P387"/>
  <c r="AG387" s="1"/>
  <c r="P385"/>
  <c r="AG385" s="1"/>
  <c r="P383"/>
  <c r="AG383" s="1"/>
  <c r="P381"/>
  <c r="AG381" s="1"/>
  <c r="P379"/>
  <c r="AG379" s="1"/>
  <c r="P377"/>
  <c r="AG377" s="1"/>
  <c r="P375"/>
  <c r="AG375" s="1"/>
  <c r="P373"/>
  <c r="AG373" s="1"/>
  <c r="P371"/>
  <c r="AG371" s="1"/>
  <c r="P369"/>
  <c r="AG369" s="1"/>
  <c r="P367"/>
  <c r="AG367" s="1"/>
  <c r="P365"/>
  <c r="AG365" s="1"/>
  <c r="P363"/>
  <c r="AG363" s="1"/>
  <c r="P361"/>
  <c r="AG361" s="1"/>
  <c r="P359"/>
  <c r="AG359" s="1"/>
  <c r="P357"/>
  <c r="AG357" s="1"/>
  <c r="P355"/>
  <c r="AG355" s="1"/>
  <c r="P353"/>
  <c r="AG353" s="1"/>
  <c r="P351"/>
  <c r="AG351" s="1"/>
  <c r="P349"/>
  <c r="AG349" s="1"/>
  <c r="P347"/>
  <c r="AG347" s="1"/>
  <c r="P345"/>
  <c r="AG345" s="1"/>
  <c r="P343"/>
  <c r="AG343" s="1"/>
  <c r="P341"/>
  <c r="AG341" s="1"/>
  <c r="P339"/>
  <c r="AG339" s="1"/>
  <c r="P337"/>
  <c r="AG337" s="1"/>
  <c r="P335"/>
  <c r="AG335" s="1"/>
  <c r="P333"/>
  <c r="AG333" s="1"/>
  <c r="P331"/>
  <c r="AG331" s="1"/>
  <c r="P329"/>
  <c r="AG329" s="1"/>
  <c r="P327"/>
  <c r="AG327" s="1"/>
  <c r="P325"/>
  <c r="AG325" s="1"/>
  <c r="P323"/>
  <c r="AG323" s="1"/>
  <c r="P321"/>
  <c r="AG321" s="1"/>
  <c r="P319"/>
  <c r="AG319" s="1"/>
  <c r="P317"/>
  <c r="AG317" s="1"/>
  <c r="P315"/>
  <c r="AG315" s="1"/>
  <c r="P313"/>
  <c r="AG313" s="1"/>
  <c r="P311"/>
  <c r="AG311" s="1"/>
  <c r="P309"/>
  <c r="AG309" s="1"/>
  <c r="P307"/>
  <c r="AG307" s="1"/>
  <c r="P305"/>
  <c r="AG305" s="1"/>
  <c r="P303"/>
  <c r="AG303" s="1"/>
  <c r="P301"/>
  <c r="AG301" s="1"/>
  <c r="P299"/>
  <c r="AG299" s="1"/>
  <c r="P297"/>
  <c r="AG297" s="1"/>
  <c r="P295"/>
  <c r="AG295" s="1"/>
  <c r="K2"/>
  <c r="N226" i="19"/>
  <c r="N3" i="17"/>
  <c r="X3" s="1"/>
  <c r="N500" i="19"/>
  <c r="L500"/>
  <c r="N499"/>
  <c r="L499"/>
  <c r="N498"/>
  <c r="L498"/>
  <c r="N497"/>
  <c r="L497"/>
  <c r="N496"/>
  <c r="L496"/>
  <c r="N495"/>
  <c r="L495"/>
  <c r="N494"/>
  <c r="L494"/>
  <c r="N493"/>
  <c r="L493"/>
  <c r="N492"/>
  <c r="L492"/>
  <c r="N491"/>
  <c r="L491"/>
  <c r="N490"/>
  <c r="L490"/>
  <c r="N489"/>
  <c r="L489"/>
  <c r="N488"/>
  <c r="L488"/>
  <c r="N487"/>
  <c r="L487"/>
  <c r="N486"/>
  <c r="L486"/>
  <c r="N485"/>
  <c r="L485"/>
  <c r="N484"/>
  <c r="L484"/>
  <c r="N483"/>
  <c r="L483"/>
  <c r="N482"/>
  <c r="L482"/>
  <c r="N481"/>
  <c r="L481"/>
  <c r="N480"/>
  <c r="L480"/>
  <c r="N479"/>
  <c r="L479"/>
  <c r="N478"/>
  <c r="L478"/>
  <c r="N477"/>
  <c r="L477"/>
  <c r="N476"/>
  <c r="L476"/>
  <c r="N475"/>
  <c r="L475"/>
  <c r="N474"/>
  <c r="L474"/>
  <c r="N473"/>
  <c r="L473"/>
  <c r="N472"/>
  <c r="L472"/>
  <c r="N471"/>
  <c r="L471"/>
  <c r="N470"/>
  <c r="L470"/>
  <c r="N469"/>
  <c r="L469"/>
  <c r="N468"/>
  <c r="L468"/>
  <c r="N467"/>
  <c r="L467"/>
  <c r="N466"/>
  <c r="L466"/>
  <c r="N465"/>
  <c r="L465"/>
  <c r="N464"/>
  <c r="L464"/>
  <c r="N463"/>
  <c r="L463"/>
  <c r="N462"/>
  <c r="L462"/>
  <c r="N461"/>
  <c r="L461"/>
  <c r="N460"/>
  <c r="L460"/>
  <c r="N459"/>
  <c r="L459"/>
  <c r="N458"/>
  <c r="L458"/>
  <c r="N457"/>
  <c r="L457"/>
  <c r="N456"/>
  <c r="L456"/>
  <c r="N455"/>
  <c r="L455"/>
  <c r="N454"/>
  <c r="L454"/>
  <c r="N453"/>
  <c r="L453"/>
  <c r="N452"/>
  <c r="L452"/>
  <c r="N451"/>
  <c r="L451"/>
  <c r="N450"/>
  <c r="L450"/>
  <c r="N449"/>
  <c r="L449"/>
  <c r="N448"/>
  <c r="L448"/>
  <c r="N447"/>
  <c r="L447"/>
  <c r="N446"/>
  <c r="L446"/>
  <c r="N445"/>
  <c r="L445"/>
  <c r="N444"/>
  <c r="L444"/>
  <c r="N443"/>
  <c r="L443"/>
  <c r="N442"/>
  <c r="L442"/>
  <c r="N441"/>
  <c r="L441"/>
  <c r="N440"/>
  <c r="L440"/>
  <c r="N439"/>
  <c r="L439"/>
  <c r="N438"/>
  <c r="L438"/>
  <c r="N437"/>
  <c r="L437"/>
  <c r="N436"/>
  <c r="L436"/>
  <c r="N435"/>
  <c r="L435"/>
  <c r="N434"/>
  <c r="L434"/>
  <c r="N433"/>
  <c r="L433"/>
  <c r="N432"/>
  <c r="L432"/>
  <c r="N431"/>
  <c r="L431"/>
  <c r="N430"/>
  <c r="L430"/>
  <c r="N429"/>
  <c r="L429"/>
  <c r="N428"/>
  <c r="L428"/>
  <c r="N427"/>
  <c r="L427"/>
  <c r="N426"/>
  <c r="L426"/>
  <c r="N425"/>
  <c r="L425"/>
  <c r="N424"/>
  <c r="L424"/>
  <c r="N423"/>
  <c r="L423"/>
  <c r="N422"/>
  <c r="L422"/>
  <c r="N421"/>
  <c r="L421"/>
  <c r="N420"/>
  <c r="L420"/>
  <c r="N419"/>
  <c r="L419"/>
  <c r="N418"/>
  <c r="L418"/>
  <c r="N417"/>
  <c r="L417"/>
  <c r="N416"/>
  <c r="L416"/>
  <c r="N415"/>
  <c r="L415"/>
  <c r="N414"/>
  <c r="L414"/>
  <c r="N413"/>
  <c r="L413"/>
  <c r="N412"/>
  <c r="L412"/>
  <c r="N411"/>
  <c r="L411"/>
  <c r="N410"/>
  <c r="L410"/>
  <c r="N409"/>
  <c r="L409"/>
  <c r="N408"/>
  <c r="L408"/>
  <c r="N407"/>
  <c r="L407"/>
  <c r="N406"/>
  <c r="L406"/>
  <c r="N405"/>
  <c r="L405"/>
  <c r="N404"/>
  <c r="L404"/>
  <c r="N403"/>
  <c r="L403"/>
  <c r="N402"/>
  <c r="L402"/>
  <c r="N401"/>
  <c r="L401"/>
  <c r="N400"/>
  <c r="L400"/>
  <c r="N399"/>
  <c r="L399"/>
  <c r="N398"/>
  <c r="L398"/>
  <c r="N397"/>
  <c r="L397"/>
  <c r="N396"/>
  <c r="L396"/>
  <c r="N395"/>
  <c r="L395"/>
  <c r="N394"/>
  <c r="L394"/>
  <c r="N393"/>
  <c r="L393"/>
  <c r="N392"/>
  <c r="L392"/>
  <c r="N391"/>
  <c r="L391"/>
  <c r="N390"/>
  <c r="L390"/>
  <c r="N389"/>
  <c r="L389"/>
  <c r="N388"/>
  <c r="L388"/>
  <c r="N387"/>
  <c r="L387"/>
  <c r="N386"/>
  <c r="L386"/>
  <c r="N385"/>
  <c r="L385"/>
  <c r="N384"/>
  <c r="L384"/>
  <c r="N383"/>
  <c r="L383"/>
  <c r="N382"/>
  <c r="L382"/>
  <c r="N381"/>
  <c r="L381"/>
  <c r="N380"/>
  <c r="L380"/>
  <c r="N379"/>
  <c r="L379"/>
  <c r="N378"/>
  <c r="L378"/>
  <c r="N377"/>
  <c r="L377"/>
  <c r="N376"/>
  <c r="L376"/>
  <c r="N375"/>
  <c r="L375"/>
  <c r="N374"/>
  <c r="L374"/>
  <c r="N373"/>
  <c r="L373"/>
  <c r="N372"/>
  <c r="L372"/>
  <c r="N371"/>
  <c r="L371"/>
  <c r="N370"/>
  <c r="L370"/>
  <c r="N369"/>
  <c r="L369"/>
  <c r="N368"/>
  <c r="L368"/>
  <c r="N367"/>
  <c r="L367"/>
  <c r="N366"/>
  <c r="L366"/>
  <c r="N365"/>
  <c r="L365"/>
  <c r="N364"/>
  <c r="L364"/>
  <c r="N363"/>
  <c r="L363"/>
  <c r="N362"/>
  <c r="L362"/>
  <c r="N361"/>
  <c r="L361"/>
  <c r="N360"/>
  <c r="L360"/>
  <c r="N359"/>
  <c r="L359"/>
  <c r="N358"/>
  <c r="L358"/>
  <c r="N357"/>
  <c r="L357"/>
  <c r="N356"/>
  <c r="L356"/>
  <c r="N355"/>
  <c r="L355"/>
  <c r="N354"/>
  <c r="L354"/>
  <c r="N353"/>
  <c r="L353"/>
  <c r="N352"/>
  <c r="L352"/>
  <c r="N351"/>
  <c r="L351"/>
  <c r="N350"/>
  <c r="L350"/>
  <c r="N349"/>
  <c r="L349"/>
  <c r="N348"/>
  <c r="L348"/>
  <c r="N347"/>
  <c r="L347"/>
  <c r="N346"/>
  <c r="L346"/>
  <c r="N345"/>
  <c r="L345"/>
  <c r="N344"/>
  <c r="L344"/>
  <c r="N343"/>
  <c r="L343"/>
  <c r="N342"/>
  <c r="L342"/>
  <c r="N341"/>
  <c r="L341"/>
  <c r="N340"/>
  <c r="L340"/>
  <c r="N339"/>
  <c r="L339"/>
  <c r="N338"/>
  <c r="L338"/>
  <c r="N337"/>
  <c r="L337"/>
  <c r="N336"/>
  <c r="L336"/>
  <c r="N335"/>
  <c r="L335"/>
  <c r="N334"/>
  <c r="L334"/>
  <c r="N333"/>
  <c r="L333"/>
  <c r="N332"/>
  <c r="L332"/>
  <c r="N331"/>
  <c r="L331"/>
  <c r="N330"/>
  <c r="L330"/>
  <c r="N329"/>
  <c r="L329"/>
  <c r="N328"/>
  <c r="L328"/>
  <c r="N327"/>
  <c r="L327"/>
  <c r="N326"/>
  <c r="L326"/>
  <c r="N325"/>
  <c r="L325"/>
  <c r="N324"/>
  <c r="L324"/>
  <c r="N323"/>
  <c r="L323"/>
  <c r="N322"/>
  <c r="L322"/>
  <c r="N321"/>
  <c r="L321"/>
  <c r="N320"/>
  <c r="L320"/>
  <c r="N319"/>
  <c r="L319"/>
  <c r="N318"/>
  <c r="L318"/>
  <c r="N317"/>
  <c r="L317"/>
  <c r="N316"/>
  <c r="L316"/>
  <c r="N315"/>
  <c r="L315"/>
  <c r="N314"/>
  <c r="L314"/>
  <c r="N313"/>
  <c r="L313"/>
  <c r="N312"/>
  <c r="L312"/>
  <c r="N311"/>
  <c r="L311"/>
  <c r="N310"/>
  <c r="L310"/>
  <c r="N309"/>
  <c r="L309"/>
  <c r="N308"/>
  <c r="L308"/>
  <c r="N307"/>
  <c r="L307"/>
  <c r="N306"/>
  <c r="L306"/>
  <c r="N305"/>
  <c r="L305"/>
  <c r="N304"/>
  <c r="L304"/>
  <c r="N303"/>
  <c r="L303"/>
  <c r="N302"/>
  <c r="L302"/>
  <c r="N301"/>
  <c r="L301"/>
  <c r="N300"/>
  <c r="L300"/>
  <c r="N299"/>
  <c r="L299"/>
  <c r="N298"/>
  <c r="L298"/>
  <c r="N297"/>
  <c r="L297"/>
  <c r="N296"/>
  <c r="L296"/>
  <c r="N295"/>
  <c r="L295"/>
  <c r="N294"/>
  <c r="L294"/>
  <c r="N293"/>
  <c r="L293"/>
  <c r="N292"/>
  <c r="L292"/>
  <c r="N291"/>
  <c r="L291"/>
  <c r="N290"/>
  <c r="L290"/>
  <c r="N289"/>
  <c r="L289"/>
  <c r="N288"/>
  <c r="L288"/>
  <c r="N287"/>
  <c r="L287"/>
  <c r="N286"/>
  <c r="L286"/>
  <c r="N285"/>
  <c r="L285"/>
  <c r="N284"/>
  <c r="L284"/>
  <c r="N283"/>
  <c r="L283"/>
  <c r="N282"/>
  <c r="L282"/>
  <c r="N281"/>
  <c r="L281"/>
  <c r="N280"/>
  <c r="L280"/>
  <c r="N279"/>
  <c r="L279"/>
  <c r="N278"/>
  <c r="L278"/>
  <c r="N277"/>
  <c r="L277"/>
  <c r="N276"/>
  <c r="L276"/>
  <c r="N275"/>
  <c r="L275"/>
  <c r="N274"/>
  <c r="L274"/>
  <c r="N273"/>
  <c r="L273"/>
  <c r="N272"/>
  <c r="L272"/>
  <c r="N271"/>
  <c r="L271"/>
  <c r="N270"/>
  <c r="L270"/>
  <c r="N269"/>
  <c r="L269"/>
  <c r="N268"/>
  <c r="L268"/>
  <c r="N267"/>
  <c r="L267"/>
  <c r="N266"/>
  <c r="L266"/>
  <c r="N265"/>
  <c r="L265"/>
  <c r="N264"/>
  <c r="L264"/>
  <c r="N263"/>
  <c r="L263"/>
  <c r="N262"/>
  <c r="L262"/>
  <c r="N261"/>
  <c r="L261"/>
  <c r="N260"/>
  <c r="L260"/>
  <c r="N259"/>
  <c r="L259"/>
  <c r="N258"/>
  <c r="L258"/>
  <c r="N257"/>
  <c r="L257"/>
  <c r="N256"/>
  <c r="L256"/>
  <c r="N255"/>
  <c r="L255"/>
  <c r="N254"/>
  <c r="L254"/>
  <c r="N253"/>
  <c r="L253"/>
  <c r="N252"/>
  <c r="L252"/>
  <c r="N251"/>
  <c r="L251"/>
  <c r="N250"/>
  <c r="L250"/>
  <c r="N249"/>
  <c r="L249"/>
  <c r="N248"/>
  <c r="L248"/>
  <c r="N247"/>
  <c r="L247"/>
  <c r="N246"/>
  <c r="L246"/>
  <c r="N245"/>
  <c r="L245"/>
  <c r="N244"/>
  <c r="L244"/>
  <c r="N243"/>
  <c r="L243"/>
  <c r="N242"/>
  <c r="L242"/>
  <c r="N241"/>
  <c r="L241"/>
  <c r="N240"/>
  <c r="L240"/>
  <c r="N239"/>
  <c r="L239"/>
  <c r="N238"/>
  <c r="L238"/>
  <c r="N237"/>
  <c r="L237"/>
  <c r="N236"/>
  <c r="L236"/>
  <c r="N235"/>
  <c r="L235"/>
  <c r="N234"/>
  <c r="L234"/>
  <c r="N233"/>
  <c r="L233"/>
  <c r="N232"/>
  <c r="L232"/>
  <c r="N231"/>
  <c r="L231"/>
  <c r="N230"/>
  <c r="L230"/>
  <c r="N229"/>
  <c r="L229"/>
  <c r="N228"/>
  <c r="L228"/>
  <c r="N227"/>
  <c r="L227"/>
  <c r="M4"/>
  <c r="O4"/>
  <c r="M5"/>
  <c r="O5"/>
  <c r="M6"/>
  <c r="O6"/>
  <c r="M7"/>
  <c r="O7"/>
  <c r="M8"/>
  <c r="O8"/>
  <c r="M9"/>
  <c r="O9"/>
  <c r="M10"/>
  <c r="O10"/>
  <c r="M11"/>
  <c r="O11"/>
  <c r="M12"/>
  <c r="O12"/>
  <c r="M13"/>
  <c r="O13"/>
  <c r="M14"/>
  <c r="O14"/>
  <c r="M15"/>
  <c r="O15"/>
  <c r="M16"/>
  <c r="O16"/>
  <c r="M17"/>
  <c r="O17"/>
  <c r="M18"/>
  <c r="O18"/>
  <c r="M19"/>
  <c r="O19"/>
  <c r="M20"/>
  <c r="O20"/>
  <c r="M21"/>
  <c r="O21"/>
  <c r="M22"/>
  <c r="O22"/>
  <c r="M23"/>
  <c r="O23"/>
  <c r="M24"/>
  <c r="O24"/>
  <c r="M25"/>
  <c r="O25"/>
  <c r="M26"/>
  <c r="O26"/>
  <c r="M27"/>
  <c r="O27"/>
  <c r="M28"/>
  <c r="O28"/>
  <c r="M29"/>
  <c r="O29"/>
  <c r="M30"/>
  <c r="O30"/>
  <c r="M31"/>
  <c r="O31"/>
  <c r="M32"/>
  <c r="O32"/>
  <c r="M33"/>
  <c r="O33"/>
  <c r="M34"/>
  <c r="O34"/>
  <c r="M35"/>
  <c r="O35"/>
  <c r="M36"/>
  <c r="O36"/>
  <c r="M37"/>
  <c r="O37"/>
  <c r="M38"/>
  <c r="O38"/>
  <c r="M39"/>
  <c r="O39"/>
  <c r="M40"/>
  <c r="O40"/>
  <c r="M41"/>
  <c r="O41"/>
  <c r="M42"/>
  <c r="O42"/>
  <c r="M43"/>
  <c r="O43"/>
  <c r="M44"/>
  <c r="O44"/>
  <c r="M45"/>
  <c r="O45"/>
  <c r="M46"/>
  <c r="O46"/>
  <c r="M47"/>
  <c r="O47"/>
  <c r="M48"/>
  <c r="O48"/>
  <c r="M49"/>
  <c r="O49"/>
  <c r="M50"/>
  <c r="O50"/>
  <c r="M51"/>
  <c r="O51"/>
  <c r="M52"/>
  <c r="O52"/>
  <c r="M53"/>
  <c r="O53"/>
  <c r="M54"/>
  <c r="O54"/>
  <c r="M55"/>
  <c r="O55"/>
  <c r="M56"/>
  <c r="O56"/>
  <c r="M57"/>
  <c r="O57"/>
  <c r="M58"/>
  <c r="O58"/>
  <c r="M59"/>
  <c r="O59"/>
  <c r="M60"/>
  <c r="O60"/>
  <c r="M61"/>
  <c r="O61"/>
  <c r="M62"/>
  <c r="O62"/>
  <c r="M63"/>
  <c r="O63"/>
  <c r="M64"/>
  <c r="O64"/>
  <c r="M65"/>
  <c r="O65"/>
  <c r="M66"/>
  <c r="O66"/>
  <c r="M67"/>
  <c r="O67"/>
  <c r="M68"/>
  <c r="O68"/>
  <c r="M69"/>
  <c r="O69"/>
  <c r="M70"/>
  <c r="O70"/>
  <c r="M71"/>
  <c r="O71"/>
  <c r="M72"/>
  <c r="O72"/>
  <c r="M73"/>
  <c r="O73"/>
  <c r="M74"/>
  <c r="O74"/>
  <c r="M75"/>
  <c r="O75"/>
  <c r="M76"/>
  <c r="O76"/>
  <c r="M77"/>
  <c r="O77"/>
  <c r="M78"/>
  <c r="O78"/>
  <c r="M79"/>
  <c r="O79"/>
  <c r="M80"/>
  <c r="O80"/>
  <c r="M81"/>
  <c r="O81"/>
  <c r="M82"/>
  <c r="O82"/>
  <c r="M83"/>
  <c r="O83"/>
  <c r="M84"/>
  <c r="O84"/>
  <c r="M85"/>
  <c r="O85"/>
  <c r="M86"/>
  <c r="O86"/>
  <c r="M87"/>
  <c r="O87"/>
  <c r="M88"/>
  <c r="O88"/>
  <c r="M89"/>
  <c r="O89"/>
  <c r="M90"/>
  <c r="O90"/>
  <c r="M91"/>
  <c r="O91"/>
  <c r="M92"/>
  <c r="O92"/>
  <c r="M93"/>
  <c r="O93"/>
  <c r="M94"/>
  <c r="O94"/>
  <c r="M95"/>
  <c r="O95"/>
  <c r="M96"/>
  <c r="O96"/>
  <c r="M97"/>
  <c r="O97"/>
  <c r="M98"/>
  <c r="O98"/>
  <c r="M99"/>
  <c r="O99"/>
  <c r="M100"/>
  <c r="O100"/>
  <c r="M101"/>
  <c r="O101"/>
  <c r="M102"/>
  <c r="O102"/>
  <c r="M103"/>
  <c r="O103"/>
  <c r="M104"/>
  <c r="O104"/>
  <c r="M105"/>
  <c r="O105"/>
  <c r="M106"/>
  <c r="O106"/>
  <c r="M107"/>
  <c r="O107"/>
  <c r="M108"/>
  <c r="O108"/>
  <c r="M109"/>
  <c r="O109"/>
  <c r="M110"/>
  <c r="O110"/>
  <c r="M111"/>
  <c r="O111"/>
  <c r="M112"/>
  <c r="O112"/>
  <c r="M113"/>
  <c r="O113"/>
  <c r="M114"/>
  <c r="O114"/>
  <c r="M115"/>
  <c r="O115"/>
  <c r="M116"/>
  <c r="O116"/>
  <c r="M117"/>
  <c r="O117"/>
  <c r="M118"/>
  <c r="O118"/>
  <c r="M119"/>
  <c r="O119"/>
  <c r="M120"/>
  <c r="O120"/>
  <c r="M121"/>
  <c r="O121"/>
  <c r="M122"/>
  <c r="O122"/>
  <c r="M123"/>
  <c r="O123"/>
  <c r="M124"/>
  <c r="O124"/>
  <c r="M125"/>
  <c r="O125"/>
  <c r="M126"/>
  <c r="O126"/>
  <c r="M127"/>
  <c r="O127"/>
  <c r="M128"/>
  <c r="O128"/>
  <c r="M129"/>
  <c r="O129"/>
  <c r="M130"/>
  <c r="O130"/>
  <c r="M131"/>
  <c r="O131"/>
  <c r="M132"/>
  <c r="O132"/>
  <c r="M133"/>
  <c r="O133"/>
  <c r="M134"/>
  <c r="O134"/>
  <c r="M135"/>
  <c r="O135"/>
  <c r="M136"/>
  <c r="O136"/>
  <c r="M137"/>
  <c r="O137"/>
  <c r="M138"/>
  <c r="O138"/>
  <c r="M139"/>
  <c r="O139"/>
  <c r="M140"/>
  <c r="O140"/>
  <c r="M141"/>
  <c r="O141"/>
  <c r="M142"/>
  <c r="O142"/>
  <c r="M143"/>
  <c r="O143"/>
  <c r="M144"/>
  <c r="O144"/>
  <c r="M145"/>
  <c r="O145"/>
  <c r="M146"/>
  <c r="O146"/>
  <c r="M147"/>
  <c r="O147"/>
  <c r="M148"/>
  <c r="O148"/>
  <c r="M149"/>
  <c r="O149"/>
  <c r="M150"/>
  <c r="O150"/>
  <c r="M151"/>
  <c r="O151"/>
  <c r="M152"/>
  <c r="O152"/>
  <c r="M153"/>
  <c r="O153"/>
  <c r="M154"/>
  <c r="O154"/>
  <c r="M155"/>
  <c r="O155"/>
  <c r="M156"/>
  <c r="O156"/>
  <c r="M157"/>
  <c r="O157"/>
  <c r="M158"/>
  <c r="O158"/>
  <c r="M159"/>
  <c r="O159"/>
  <c r="M160"/>
  <c r="O160"/>
  <c r="M161"/>
  <c r="O161"/>
  <c r="M162"/>
  <c r="O162"/>
  <c r="M163"/>
  <c r="O163"/>
  <c r="M164"/>
  <c r="O164"/>
  <c r="M165"/>
  <c r="O165"/>
  <c r="M166"/>
  <c r="O166"/>
  <c r="M167"/>
  <c r="O167"/>
  <c r="M168"/>
  <c r="O168"/>
  <c r="M169"/>
  <c r="O169"/>
  <c r="M170"/>
  <c r="O170"/>
  <c r="M171"/>
  <c r="O171"/>
  <c r="M172"/>
  <c r="O172"/>
  <c r="M173"/>
  <c r="O173"/>
  <c r="M174"/>
  <c r="O174"/>
  <c r="M175"/>
  <c r="O175"/>
  <c r="M176"/>
  <c r="O176"/>
  <c r="M177"/>
  <c r="O177"/>
  <c r="M178"/>
  <c r="O178"/>
  <c r="M179"/>
  <c r="O179"/>
  <c r="M180"/>
  <c r="O180"/>
  <c r="M181"/>
  <c r="O181"/>
  <c r="M182"/>
  <c r="O182"/>
  <c r="M183"/>
  <c r="O183"/>
  <c r="M184"/>
  <c r="O184"/>
  <c r="M185"/>
  <c r="O185"/>
  <c r="M186"/>
  <c r="O186"/>
  <c r="M187"/>
  <c r="O187"/>
  <c r="M188"/>
  <c r="O188"/>
  <c r="M189"/>
  <c r="O189"/>
  <c r="M190"/>
  <c r="O190"/>
  <c r="M191"/>
  <c r="O191"/>
  <c r="M192"/>
  <c r="O192"/>
  <c r="M193"/>
  <c r="O193"/>
  <c r="M194"/>
  <c r="O194"/>
  <c r="M195"/>
  <c r="O195"/>
  <c r="M196"/>
  <c r="O196"/>
  <c r="M197"/>
  <c r="O197"/>
  <c r="M198"/>
  <c r="O198"/>
  <c r="M199"/>
  <c r="O199"/>
  <c r="M200"/>
  <c r="O200"/>
  <c r="M201"/>
  <c r="O201"/>
  <c r="M202"/>
  <c r="O202"/>
  <c r="M203"/>
  <c r="O203"/>
  <c r="M204"/>
  <c r="O204"/>
  <c r="M205"/>
  <c r="O205"/>
  <c r="M206"/>
  <c r="O206"/>
  <c r="M207"/>
  <c r="O207"/>
  <c r="M208"/>
  <c r="O208"/>
  <c r="M209"/>
  <c r="O209"/>
  <c r="M210"/>
  <c r="O210"/>
  <c r="M211"/>
  <c r="O211"/>
  <c r="M212"/>
  <c r="O212"/>
  <c r="M213"/>
  <c r="O213"/>
  <c r="M214"/>
  <c r="O214"/>
  <c r="M215"/>
  <c r="O215"/>
  <c r="M216"/>
  <c r="O216"/>
  <c r="M217"/>
  <c r="O217"/>
  <c r="M218"/>
  <c r="O218"/>
  <c r="M219"/>
  <c r="O219"/>
  <c r="M220"/>
  <c r="O220"/>
  <c r="M221"/>
  <c r="O221"/>
  <c r="M222"/>
  <c r="O222"/>
  <c r="M223"/>
  <c r="O223"/>
  <c r="M224"/>
  <c r="O224"/>
  <c r="M225"/>
  <c r="O225"/>
  <c r="M226"/>
  <c r="L4"/>
  <c r="N4"/>
  <c r="L5"/>
  <c r="N5"/>
  <c r="L6"/>
  <c r="N6"/>
  <c r="L7"/>
  <c r="N7"/>
  <c r="L8"/>
  <c r="N8"/>
  <c r="L9"/>
  <c r="N9"/>
  <c r="L10"/>
  <c r="N10"/>
  <c r="L11"/>
  <c r="N11"/>
  <c r="L12"/>
  <c r="N12"/>
  <c r="L13"/>
  <c r="N13"/>
  <c r="L14"/>
  <c r="N14"/>
  <c r="L15"/>
  <c r="N15"/>
  <c r="L16"/>
  <c r="N16"/>
  <c r="L17"/>
  <c r="N17"/>
  <c r="L18"/>
  <c r="N18"/>
  <c r="L19"/>
  <c r="N19"/>
  <c r="L20"/>
  <c r="N20"/>
  <c r="L21"/>
  <c r="N21"/>
  <c r="L22"/>
  <c r="N22"/>
  <c r="L23"/>
  <c r="N23"/>
  <c r="L24"/>
  <c r="N24"/>
  <c r="L25"/>
  <c r="N25"/>
  <c r="L26"/>
  <c r="N26"/>
  <c r="L27"/>
  <c r="N27"/>
  <c r="L28"/>
  <c r="N28"/>
  <c r="L29"/>
  <c r="N29"/>
  <c r="L30"/>
  <c r="N30"/>
  <c r="L31"/>
  <c r="N31"/>
  <c r="L32"/>
  <c r="N32"/>
  <c r="L33"/>
  <c r="N33"/>
  <c r="L34"/>
  <c r="N34"/>
  <c r="L35"/>
  <c r="N35"/>
  <c r="L36"/>
  <c r="N36"/>
  <c r="L37"/>
  <c r="N37"/>
  <c r="L38"/>
  <c r="N38"/>
  <c r="L39"/>
  <c r="N39"/>
  <c r="L40"/>
  <c r="N40"/>
  <c r="L41"/>
  <c r="N41"/>
  <c r="L42"/>
  <c r="N42"/>
  <c r="L43"/>
  <c r="N43"/>
  <c r="L44"/>
  <c r="N44"/>
  <c r="L45"/>
  <c r="N45"/>
  <c r="L46"/>
  <c r="N46"/>
  <c r="L47"/>
  <c r="N47"/>
  <c r="L48"/>
  <c r="N48"/>
  <c r="L49"/>
  <c r="N49"/>
  <c r="L50"/>
  <c r="N50"/>
  <c r="L51"/>
  <c r="N51"/>
  <c r="L52"/>
  <c r="N52"/>
  <c r="L53"/>
  <c r="N53"/>
  <c r="L54"/>
  <c r="N54"/>
  <c r="L55"/>
  <c r="N55"/>
  <c r="L56"/>
  <c r="N56"/>
  <c r="L57"/>
  <c r="N57"/>
  <c r="L58"/>
  <c r="N58"/>
  <c r="L59"/>
  <c r="N59"/>
  <c r="L60"/>
  <c r="N60"/>
  <c r="L61"/>
  <c r="N61"/>
  <c r="L62"/>
  <c r="N62"/>
  <c r="L63"/>
  <c r="N63"/>
  <c r="L64"/>
  <c r="N64"/>
  <c r="L65"/>
  <c r="N65"/>
  <c r="L66"/>
  <c r="N66"/>
  <c r="L67"/>
  <c r="N67"/>
  <c r="L68"/>
  <c r="N68"/>
  <c r="L69"/>
  <c r="N69"/>
  <c r="L70"/>
  <c r="N70"/>
  <c r="L71"/>
  <c r="N71"/>
  <c r="L72"/>
  <c r="N72"/>
  <c r="L73"/>
  <c r="N73"/>
  <c r="L74"/>
  <c r="N74"/>
  <c r="L75"/>
  <c r="N75"/>
  <c r="L76"/>
  <c r="N76"/>
  <c r="L77"/>
  <c r="N77"/>
  <c r="L78"/>
  <c r="N78"/>
  <c r="L79"/>
  <c r="N79"/>
  <c r="L80"/>
  <c r="N80"/>
  <c r="L81"/>
  <c r="N81"/>
  <c r="L82"/>
  <c r="N82"/>
  <c r="L83"/>
  <c r="N83"/>
  <c r="L84"/>
  <c r="N84"/>
  <c r="L85"/>
  <c r="N85"/>
  <c r="L86"/>
  <c r="N86"/>
  <c r="L87"/>
  <c r="N87"/>
  <c r="L88"/>
  <c r="N88"/>
  <c r="L89"/>
  <c r="N89"/>
  <c r="L90"/>
  <c r="N90"/>
  <c r="L91"/>
  <c r="N91"/>
  <c r="L92"/>
  <c r="N92"/>
  <c r="L93"/>
  <c r="N93"/>
  <c r="L94"/>
  <c r="N94"/>
  <c r="L95"/>
  <c r="N95"/>
  <c r="L96"/>
  <c r="N96"/>
  <c r="L97"/>
  <c r="N97"/>
  <c r="L98"/>
  <c r="N98"/>
  <c r="L99"/>
  <c r="N99"/>
  <c r="L100"/>
  <c r="N100"/>
  <c r="L101"/>
  <c r="N101"/>
  <c r="L102"/>
  <c r="N102"/>
  <c r="L103"/>
  <c r="N103"/>
  <c r="L104"/>
  <c r="N104"/>
  <c r="L105"/>
  <c r="N105"/>
  <c r="L106"/>
  <c r="N106"/>
  <c r="L107"/>
  <c r="N107"/>
  <c r="L108"/>
  <c r="N108"/>
  <c r="L109"/>
  <c r="N109"/>
  <c r="L110"/>
  <c r="N110"/>
  <c r="L111"/>
  <c r="N111"/>
  <c r="L112"/>
  <c r="N112"/>
  <c r="L113"/>
  <c r="N113"/>
  <c r="L114"/>
  <c r="N114"/>
  <c r="L115"/>
  <c r="N115"/>
  <c r="L116"/>
  <c r="N116"/>
  <c r="L117"/>
  <c r="N117"/>
  <c r="L118"/>
  <c r="N118"/>
  <c r="L119"/>
  <c r="N119"/>
  <c r="L120"/>
  <c r="N120"/>
  <c r="L121"/>
  <c r="N121"/>
  <c r="L122"/>
  <c r="N122"/>
  <c r="L123"/>
  <c r="N123"/>
  <c r="L124"/>
  <c r="N124"/>
  <c r="L125"/>
  <c r="N125"/>
  <c r="L126"/>
  <c r="N126"/>
  <c r="L127"/>
  <c r="N127"/>
  <c r="L128"/>
  <c r="N128"/>
  <c r="L129"/>
  <c r="N129"/>
  <c r="L130"/>
  <c r="N130"/>
  <c r="L131"/>
  <c r="N131"/>
  <c r="L132"/>
  <c r="N132"/>
  <c r="L133"/>
  <c r="N133"/>
  <c r="L134"/>
  <c r="N134"/>
  <c r="L135"/>
  <c r="N135"/>
  <c r="L136"/>
  <c r="N136"/>
  <c r="L137"/>
  <c r="N137"/>
  <c r="L138"/>
  <c r="N138"/>
  <c r="L139"/>
  <c r="N139"/>
  <c r="L140"/>
  <c r="N140"/>
  <c r="L141"/>
  <c r="N141"/>
  <c r="L142"/>
  <c r="N142"/>
  <c r="L143"/>
  <c r="N143"/>
  <c r="L144"/>
  <c r="N144"/>
  <c r="L145"/>
  <c r="N145"/>
  <c r="L146"/>
  <c r="N146"/>
  <c r="L147"/>
  <c r="N147"/>
  <c r="L148"/>
  <c r="N148"/>
  <c r="L149"/>
  <c r="N149"/>
  <c r="L150"/>
  <c r="N150"/>
  <c r="L151"/>
  <c r="N151"/>
  <c r="L152"/>
  <c r="N152"/>
  <c r="L153"/>
  <c r="N153"/>
  <c r="L154"/>
  <c r="N154"/>
  <c r="L155"/>
  <c r="N155"/>
  <c r="L156"/>
  <c r="N156"/>
  <c r="L157"/>
  <c r="N157"/>
  <c r="L158"/>
  <c r="N158"/>
  <c r="L159"/>
  <c r="N159"/>
  <c r="L160"/>
  <c r="N160"/>
  <c r="L161"/>
  <c r="N161"/>
  <c r="L162"/>
  <c r="N162"/>
  <c r="L163"/>
  <c r="N163"/>
  <c r="L164"/>
  <c r="N164"/>
  <c r="L165"/>
  <c r="N165"/>
  <c r="L166"/>
  <c r="N166"/>
  <c r="L167"/>
  <c r="N167"/>
  <c r="L168"/>
  <c r="N168"/>
  <c r="L169"/>
  <c r="N169"/>
  <c r="L170"/>
  <c r="N170"/>
  <c r="L171"/>
  <c r="N171"/>
  <c r="L172"/>
  <c r="N172"/>
  <c r="L173"/>
  <c r="N173"/>
  <c r="L174"/>
  <c r="N174"/>
  <c r="L175"/>
  <c r="N175"/>
  <c r="L176"/>
  <c r="N176"/>
  <c r="L177"/>
  <c r="N177"/>
  <c r="L178"/>
  <c r="N178"/>
  <c r="L179"/>
  <c r="N179"/>
  <c r="L180"/>
  <c r="N180"/>
  <c r="L181"/>
  <c r="N181"/>
  <c r="L182"/>
  <c r="N182"/>
  <c r="L183"/>
  <c r="N183"/>
  <c r="L184"/>
  <c r="N184"/>
  <c r="L185"/>
  <c r="N185"/>
  <c r="L186"/>
  <c r="N186"/>
  <c r="L187"/>
  <c r="N187"/>
  <c r="L188"/>
  <c r="N188"/>
  <c r="L189"/>
  <c r="N189"/>
  <c r="L190"/>
  <c r="N190"/>
  <c r="L191"/>
  <c r="N191"/>
  <c r="L192"/>
  <c r="N192"/>
  <c r="L193"/>
  <c r="N193"/>
  <c r="L194"/>
  <c r="N194"/>
  <c r="L195"/>
  <c r="N195"/>
  <c r="L196"/>
  <c r="N196"/>
  <c r="L197"/>
  <c r="N197"/>
  <c r="L198"/>
  <c r="N198"/>
  <c r="L199"/>
  <c r="N199"/>
  <c r="L200"/>
  <c r="N200"/>
  <c r="L201"/>
  <c r="N201"/>
  <c r="L202"/>
  <c r="N202"/>
  <c r="L203"/>
  <c r="N203"/>
  <c r="L204"/>
  <c r="N204"/>
  <c r="L205"/>
  <c r="N205"/>
  <c r="L206"/>
  <c r="N206"/>
  <c r="L207"/>
  <c r="N207"/>
  <c r="L208"/>
  <c r="N208"/>
  <c r="L209"/>
  <c r="N209"/>
  <c r="L210"/>
  <c r="N210"/>
  <c r="L211"/>
  <c r="N211"/>
  <c r="L212"/>
  <c r="N212"/>
  <c r="L213"/>
  <c r="N213"/>
  <c r="L214"/>
  <c r="N214"/>
  <c r="L215"/>
  <c r="N215"/>
  <c r="L216"/>
  <c r="N216"/>
  <c r="L217"/>
  <c r="N217"/>
  <c r="L218"/>
  <c r="N218"/>
  <c r="L219"/>
  <c r="N219"/>
  <c r="L220"/>
  <c r="N220"/>
  <c r="L221"/>
  <c r="N221"/>
  <c r="L222"/>
  <c r="N222"/>
  <c r="L223"/>
  <c r="N223"/>
  <c r="L224"/>
  <c r="N224"/>
  <c r="L225"/>
  <c r="N225"/>
  <c r="L226"/>
  <c r="O500"/>
  <c r="M500"/>
  <c r="O499"/>
  <c r="M499"/>
  <c r="O498"/>
  <c r="M498"/>
  <c r="O497"/>
  <c r="M497"/>
  <c r="O496"/>
  <c r="M496"/>
  <c r="O495"/>
  <c r="M495"/>
  <c r="O494"/>
  <c r="M494"/>
  <c r="O493"/>
  <c r="M493"/>
  <c r="O492"/>
  <c r="M492"/>
  <c r="O491"/>
  <c r="M491"/>
  <c r="O490"/>
  <c r="M490"/>
  <c r="O489"/>
  <c r="M489"/>
  <c r="O488"/>
  <c r="M488"/>
  <c r="O487"/>
  <c r="M487"/>
  <c r="O486"/>
  <c r="M486"/>
  <c r="O485"/>
  <c r="M485"/>
  <c r="O484"/>
  <c r="M484"/>
  <c r="O483"/>
  <c r="M483"/>
  <c r="O482"/>
  <c r="M482"/>
  <c r="O481"/>
  <c r="M481"/>
  <c r="O480"/>
  <c r="M480"/>
  <c r="O479"/>
  <c r="M479"/>
  <c r="O478"/>
  <c r="M478"/>
  <c r="O477"/>
  <c r="M477"/>
  <c r="O476"/>
  <c r="M476"/>
  <c r="O475"/>
  <c r="M475"/>
  <c r="O474"/>
  <c r="M474"/>
  <c r="O473"/>
  <c r="M473"/>
  <c r="O472"/>
  <c r="M472"/>
  <c r="O471"/>
  <c r="M471"/>
  <c r="O470"/>
  <c r="M470"/>
  <c r="O469"/>
  <c r="M469"/>
  <c r="O468"/>
  <c r="M468"/>
  <c r="O467"/>
  <c r="M467"/>
  <c r="O466"/>
  <c r="M466"/>
  <c r="O465"/>
  <c r="M465"/>
  <c r="O464"/>
  <c r="M464"/>
  <c r="O463"/>
  <c r="M463"/>
  <c r="O462"/>
  <c r="M462"/>
  <c r="O461"/>
  <c r="M461"/>
  <c r="O460"/>
  <c r="M460"/>
  <c r="O459"/>
  <c r="M459"/>
  <c r="O458"/>
  <c r="M458"/>
  <c r="O457"/>
  <c r="M457"/>
  <c r="O456"/>
  <c r="M456"/>
  <c r="O455"/>
  <c r="M455"/>
  <c r="O454"/>
  <c r="M454"/>
  <c r="O453"/>
  <c r="M453"/>
  <c r="O452"/>
  <c r="M452"/>
  <c r="O451"/>
  <c r="M451"/>
  <c r="O450"/>
  <c r="M450"/>
  <c r="O449"/>
  <c r="M449"/>
  <c r="O448"/>
  <c r="M448"/>
  <c r="O447"/>
  <c r="M447"/>
  <c r="O446"/>
  <c r="M446"/>
  <c r="O445"/>
  <c r="M445"/>
  <c r="O444"/>
  <c r="M444"/>
  <c r="O443"/>
  <c r="M443"/>
  <c r="O442"/>
  <c r="M442"/>
  <c r="O441"/>
  <c r="M441"/>
  <c r="O440"/>
  <c r="M440"/>
  <c r="O439"/>
  <c r="M439"/>
  <c r="O438"/>
  <c r="M438"/>
  <c r="O437"/>
  <c r="M437"/>
  <c r="O436"/>
  <c r="M436"/>
  <c r="O435"/>
  <c r="M435"/>
  <c r="O434"/>
  <c r="M434"/>
  <c r="O433"/>
  <c r="M433"/>
  <c r="O432"/>
  <c r="M432"/>
  <c r="O431"/>
  <c r="M431"/>
  <c r="O430"/>
  <c r="M430"/>
  <c r="O429"/>
  <c r="M429"/>
  <c r="O428"/>
  <c r="M428"/>
  <c r="O427"/>
  <c r="M427"/>
  <c r="O426"/>
  <c r="M426"/>
  <c r="O425"/>
  <c r="M425"/>
  <c r="O424"/>
  <c r="M424"/>
  <c r="O423"/>
  <c r="M423"/>
  <c r="O422"/>
  <c r="M422"/>
  <c r="O421"/>
  <c r="M421"/>
  <c r="O420"/>
  <c r="M420"/>
  <c r="O419"/>
  <c r="M419"/>
  <c r="O418"/>
  <c r="M418"/>
  <c r="O417"/>
  <c r="M417"/>
  <c r="O416"/>
  <c r="M416"/>
  <c r="O415"/>
  <c r="M415"/>
  <c r="O414"/>
  <c r="M414"/>
  <c r="O413"/>
  <c r="M413"/>
  <c r="O412"/>
  <c r="M412"/>
  <c r="O411"/>
  <c r="M411"/>
  <c r="O410"/>
  <c r="M410"/>
  <c r="O409"/>
  <c r="M409"/>
  <c r="O408"/>
  <c r="M408"/>
  <c r="O407"/>
  <c r="M407"/>
  <c r="O406"/>
  <c r="M406"/>
  <c r="O405"/>
  <c r="M405"/>
  <c r="O404"/>
  <c r="M404"/>
  <c r="O403"/>
  <c r="M403"/>
  <c r="O402"/>
  <c r="M402"/>
  <c r="O401"/>
  <c r="M401"/>
  <c r="O400"/>
  <c r="M400"/>
  <c r="O399"/>
  <c r="M399"/>
  <c r="O398"/>
  <c r="M398"/>
  <c r="O397"/>
  <c r="M397"/>
  <c r="O396"/>
  <c r="M396"/>
  <c r="O395"/>
  <c r="M395"/>
  <c r="O394"/>
  <c r="M394"/>
  <c r="O393"/>
  <c r="M393"/>
  <c r="O392"/>
  <c r="M392"/>
  <c r="O391"/>
  <c r="M391"/>
  <c r="O390"/>
  <c r="M390"/>
  <c r="O389"/>
  <c r="M389"/>
  <c r="O388"/>
  <c r="M388"/>
  <c r="O387"/>
  <c r="M387"/>
  <c r="O386"/>
  <c r="M386"/>
  <c r="O385"/>
  <c r="M385"/>
  <c r="O384"/>
  <c r="M384"/>
  <c r="O383"/>
  <c r="M383"/>
  <c r="O382"/>
  <c r="M382"/>
  <c r="O381"/>
  <c r="M381"/>
  <c r="O380"/>
  <c r="M380"/>
  <c r="O379"/>
  <c r="M379"/>
  <c r="O378"/>
  <c r="M378"/>
  <c r="O377"/>
  <c r="M377"/>
  <c r="O376"/>
  <c r="M376"/>
  <c r="O375"/>
  <c r="M375"/>
  <c r="O374"/>
  <c r="M374"/>
  <c r="O373"/>
  <c r="M373"/>
  <c r="O372"/>
  <c r="M372"/>
  <c r="O371"/>
  <c r="M371"/>
  <c r="O370"/>
  <c r="M370"/>
  <c r="O369"/>
  <c r="M369"/>
  <c r="O368"/>
  <c r="M368"/>
  <c r="O367"/>
  <c r="M367"/>
  <c r="O366"/>
  <c r="M366"/>
  <c r="O365"/>
  <c r="M365"/>
  <c r="O364"/>
  <c r="M364"/>
  <c r="O363"/>
  <c r="M363"/>
  <c r="O362"/>
  <c r="M362"/>
  <c r="O361"/>
  <c r="M361"/>
  <c r="O360"/>
  <c r="M360"/>
  <c r="O359"/>
  <c r="M359"/>
  <c r="O358"/>
  <c r="M358"/>
  <c r="O357"/>
  <c r="M357"/>
  <c r="O356"/>
  <c r="M356"/>
  <c r="O355"/>
  <c r="M355"/>
  <c r="O354"/>
  <c r="M354"/>
  <c r="O353"/>
  <c r="M353"/>
  <c r="O352"/>
  <c r="M352"/>
  <c r="O351"/>
  <c r="M351"/>
  <c r="O350"/>
  <c r="M350"/>
  <c r="O349"/>
  <c r="M349"/>
  <c r="O348"/>
  <c r="M348"/>
  <c r="O347"/>
  <c r="M347"/>
  <c r="O346"/>
  <c r="M346"/>
  <c r="O345"/>
  <c r="M345"/>
  <c r="O344"/>
  <c r="M344"/>
  <c r="O343"/>
  <c r="M343"/>
  <c r="O342"/>
  <c r="M342"/>
  <c r="O341"/>
  <c r="M341"/>
  <c r="O340"/>
  <c r="M340"/>
  <c r="O339"/>
  <c r="M339"/>
  <c r="O338"/>
  <c r="M338"/>
  <c r="O337"/>
  <c r="M337"/>
  <c r="O336"/>
  <c r="M336"/>
  <c r="O335"/>
  <c r="M335"/>
  <c r="O334"/>
  <c r="M334"/>
  <c r="O333"/>
  <c r="M333"/>
  <c r="O332"/>
  <c r="M332"/>
  <c r="O331"/>
  <c r="M331"/>
  <c r="O330"/>
  <c r="M330"/>
  <c r="O329"/>
  <c r="M329"/>
  <c r="O328"/>
  <c r="M328"/>
  <c r="O327"/>
  <c r="M327"/>
  <c r="O326"/>
  <c r="M326"/>
  <c r="O325"/>
  <c r="M325"/>
  <c r="O324"/>
  <c r="M324"/>
  <c r="O323"/>
  <c r="M323"/>
  <c r="O322"/>
  <c r="M322"/>
  <c r="O321"/>
  <c r="M321"/>
  <c r="O320"/>
  <c r="M320"/>
  <c r="O319"/>
  <c r="M319"/>
  <c r="O318"/>
  <c r="M318"/>
  <c r="O317"/>
  <c r="M317"/>
  <c r="O316"/>
  <c r="M316"/>
  <c r="O315"/>
  <c r="M315"/>
  <c r="O314"/>
  <c r="M314"/>
  <c r="O313"/>
  <c r="M313"/>
  <c r="O312"/>
  <c r="M312"/>
  <c r="O311"/>
  <c r="M311"/>
  <c r="O310"/>
  <c r="M310"/>
  <c r="O309"/>
  <c r="M309"/>
  <c r="O308"/>
  <c r="M308"/>
  <c r="O307"/>
  <c r="M307"/>
  <c r="O306"/>
  <c r="M306"/>
  <c r="O305"/>
  <c r="M305"/>
  <c r="O304"/>
  <c r="M304"/>
  <c r="O303"/>
  <c r="M303"/>
  <c r="O302"/>
  <c r="M302"/>
  <c r="O301"/>
  <c r="M301"/>
  <c r="O300"/>
  <c r="M300"/>
  <c r="O299"/>
  <c r="M299"/>
  <c r="O298"/>
  <c r="M298"/>
  <c r="O297"/>
  <c r="M297"/>
  <c r="O296"/>
  <c r="M296"/>
  <c r="O295"/>
  <c r="M295"/>
  <c r="O294"/>
  <c r="M294"/>
  <c r="O293"/>
  <c r="M293"/>
  <c r="O292"/>
  <c r="M292"/>
  <c r="O291"/>
  <c r="M291"/>
  <c r="O290"/>
  <c r="M290"/>
  <c r="O289"/>
  <c r="M289"/>
  <c r="O288"/>
  <c r="M288"/>
  <c r="O287"/>
  <c r="M287"/>
  <c r="O286"/>
  <c r="M286"/>
  <c r="O285"/>
  <c r="M285"/>
  <c r="O284"/>
  <c r="M284"/>
  <c r="O283"/>
  <c r="M283"/>
  <c r="O282"/>
  <c r="M282"/>
  <c r="O281"/>
  <c r="M281"/>
  <c r="O280"/>
  <c r="M280"/>
  <c r="O279"/>
  <c r="M279"/>
  <c r="O278"/>
  <c r="M278"/>
  <c r="O277"/>
  <c r="M277"/>
  <c r="O276"/>
  <c r="M276"/>
  <c r="O275"/>
  <c r="M275"/>
  <c r="O274"/>
  <c r="M274"/>
  <c r="O273"/>
  <c r="M273"/>
  <c r="O272"/>
  <c r="M272"/>
  <c r="O271"/>
  <c r="M271"/>
  <c r="O270"/>
  <c r="M270"/>
  <c r="O269"/>
  <c r="M269"/>
  <c r="O268"/>
  <c r="M268"/>
  <c r="O267"/>
  <c r="M267"/>
  <c r="O266"/>
  <c r="M266"/>
  <c r="O265"/>
  <c r="M265"/>
  <c r="O264"/>
  <c r="M264"/>
  <c r="O263"/>
  <c r="M263"/>
  <c r="O262"/>
  <c r="M262"/>
  <c r="O261"/>
  <c r="M261"/>
  <c r="O260"/>
  <c r="M260"/>
  <c r="O259"/>
  <c r="M259"/>
  <c r="O258"/>
  <c r="M258"/>
  <c r="O257"/>
  <c r="M257"/>
  <c r="O256"/>
  <c r="M256"/>
  <c r="O255"/>
  <c r="M255"/>
  <c r="O254"/>
  <c r="M254"/>
  <c r="O253"/>
  <c r="M253"/>
  <c r="O252"/>
  <c r="M252"/>
  <c r="O251"/>
  <c r="M251"/>
  <c r="O250"/>
  <c r="M250"/>
  <c r="O249"/>
  <c r="M249"/>
  <c r="O248"/>
  <c r="M248"/>
  <c r="O247"/>
  <c r="M247"/>
  <c r="O246"/>
  <c r="M246"/>
  <c r="O245"/>
  <c r="M245"/>
  <c r="O244"/>
  <c r="M244"/>
  <c r="O243"/>
  <c r="M243"/>
  <c r="O242"/>
  <c r="M242"/>
  <c r="O241"/>
  <c r="M241"/>
  <c r="O240"/>
  <c r="M240"/>
  <c r="O239"/>
  <c r="M239"/>
  <c r="O238"/>
  <c r="M238"/>
  <c r="O237"/>
  <c r="M237"/>
  <c r="O236"/>
  <c r="M236"/>
  <c r="O235"/>
  <c r="M235"/>
  <c r="O234"/>
  <c r="M234"/>
  <c r="O233"/>
  <c r="M233"/>
  <c r="O232"/>
  <c r="M232"/>
  <c r="O231"/>
  <c r="M231"/>
  <c r="O230"/>
  <c r="M230"/>
  <c r="O229"/>
  <c r="M229"/>
  <c r="O228"/>
  <c r="M228"/>
  <c r="O227"/>
  <c r="M227"/>
  <c r="O226"/>
  <c r="Z2"/>
  <c r="AE2"/>
  <c r="AB2" s="1"/>
  <c r="AF3"/>
  <c r="AD3"/>
  <c r="AE500"/>
  <c r="AB500" s="1"/>
  <c r="Z500"/>
  <c r="AE499"/>
  <c r="AB499" s="1"/>
  <c r="Z499"/>
  <c r="AF498"/>
  <c r="AC498" s="1"/>
  <c r="AD498"/>
  <c r="AA498" s="1"/>
  <c r="AF497"/>
  <c r="AC497" s="1"/>
  <c r="AD497"/>
  <c r="AA497" s="1"/>
  <c r="AE496"/>
  <c r="AB496" s="1"/>
  <c r="Z496"/>
  <c r="AE495"/>
  <c r="AB495" s="1"/>
  <c r="Z495"/>
  <c r="AF494"/>
  <c r="AC494" s="1"/>
  <c r="AD494"/>
  <c r="AA494" s="1"/>
  <c r="AF493"/>
  <c r="AC493" s="1"/>
  <c r="AD493"/>
  <c r="AA493" s="1"/>
  <c r="AE492"/>
  <c r="AB492" s="1"/>
  <c r="Z492"/>
  <c r="AE491"/>
  <c r="AB491" s="1"/>
  <c r="Z491"/>
  <c r="AF490"/>
  <c r="AC490" s="1"/>
  <c r="AD490"/>
  <c r="AA490" s="1"/>
  <c r="AF489"/>
  <c r="AC489" s="1"/>
  <c r="AD489"/>
  <c r="AA489" s="1"/>
  <c r="AE488"/>
  <c r="AB488" s="1"/>
  <c r="Z488"/>
  <c r="AE487"/>
  <c r="AB487" s="1"/>
  <c r="Z487"/>
  <c r="AF486"/>
  <c r="AC486" s="1"/>
  <c r="AD486"/>
  <c r="AA486" s="1"/>
  <c r="AF485"/>
  <c r="AC485" s="1"/>
  <c r="AD485"/>
  <c r="AA485" s="1"/>
  <c r="AE484"/>
  <c r="AB484" s="1"/>
  <c r="Z484"/>
  <c r="AE483"/>
  <c r="AB483" s="1"/>
  <c r="Z483"/>
  <c r="AF482"/>
  <c r="AC482" s="1"/>
  <c r="AD482"/>
  <c r="AA482" s="1"/>
  <c r="AF481"/>
  <c r="AC481" s="1"/>
  <c r="AD481"/>
  <c r="AA481" s="1"/>
  <c r="AE480"/>
  <c r="AB480" s="1"/>
  <c r="Z480"/>
  <c r="AE479"/>
  <c r="AB479" s="1"/>
  <c r="Z479"/>
  <c r="AF478"/>
  <c r="AC478" s="1"/>
  <c r="AD478"/>
  <c r="AA478" s="1"/>
  <c r="AF477"/>
  <c r="AC477" s="1"/>
  <c r="AD477"/>
  <c r="AA477" s="1"/>
  <c r="AE476"/>
  <c r="AB476" s="1"/>
  <c r="Z476"/>
  <c r="AE475"/>
  <c r="AB475" s="1"/>
  <c r="Z475"/>
  <c r="AF474"/>
  <c r="AC474" s="1"/>
  <c r="AD474"/>
  <c r="AA474" s="1"/>
  <c r="AF473"/>
  <c r="AC473" s="1"/>
  <c r="AD473"/>
  <c r="AA473" s="1"/>
  <c r="AE472"/>
  <c r="AB472" s="1"/>
  <c r="Z472"/>
  <c r="AE471"/>
  <c r="AB471" s="1"/>
  <c r="Z471"/>
  <c r="AF470"/>
  <c r="AC470" s="1"/>
  <c r="AD470"/>
  <c r="AA470" s="1"/>
  <c r="AF469"/>
  <c r="AC469" s="1"/>
  <c r="AD469"/>
  <c r="AA469" s="1"/>
  <c r="AE468"/>
  <c r="AB468" s="1"/>
  <c r="Z468"/>
  <c r="AE467"/>
  <c r="AB467" s="1"/>
  <c r="Z467"/>
  <c r="AF466"/>
  <c r="AC466" s="1"/>
  <c r="AD466"/>
  <c r="AA466" s="1"/>
  <c r="AF465"/>
  <c r="AC465" s="1"/>
  <c r="AD465"/>
  <c r="AA465" s="1"/>
  <c r="AE464"/>
  <c r="AB464" s="1"/>
  <c r="Z464"/>
  <c r="AE463"/>
  <c r="AB463" s="1"/>
  <c r="Z463"/>
  <c r="AF462"/>
  <c r="AC462" s="1"/>
  <c r="AD462"/>
  <c r="AA462" s="1"/>
  <c r="AF461"/>
  <c r="AC461" s="1"/>
  <c r="AD461"/>
  <c r="AA461" s="1"/>
  <c r="AE460"/>
  <c r="AB460" s="1"/>
  <c r="Z460"/>
  <c r="AE459"/>
  <c r="AB459" s="1"/>
  <c r="Z459"/>
  <c r="AF458"/>
  <c r="AC458" s="1"/>
  <c r="AD458"/>
  <c r="AA458" s="1"/>
  <c r="AF457"/>
  <c r="AC457" s="1"/>
  <c r="AD457"/>
  <c r="AA457" s="1"/>
  <c r="AE456"/>
  <c r="AB456" s="1"/>
  <c r="Z456"/>
  <c r="AE455"/>
  <c r="AB455" s="1"/>
  <c r="Z455"/>
  <c r="AF454"/>
  <c r="AC454" s="1"/>
  <c r="AD454"/>
  <c r="AA454" s="1"/>
  <c r="AF453"/>
  <c r="AC453" s="1"/>
  <c r="AD453"/>
  <c r="AA453" s="1"/>
  <c r="AE452"/>
  <c r="AB452" s="1"/>
  <c r="Z452"/>
  <c r="AE451"/>
  <c r="AB451" s="1"/>
  <c r="Z451"/>
  <c r="AF450"/>
  <c r="AC450" s="1"/>
  <c r="AD450"/>
  <c r="AA450" s="1"/>
  <c r="AF449"/>
  <c r="AC449" s="1"/>
  <c r="AD449"/>
  <c r="AA449" s="1"/>
  <c r="AE448"/>
  <c r="AB448" s="1"/>
  <c r="Z448"/>
  <c r="AE447"/>
  <c r="AB447" s="1"/>
  <c r="Z447"/>
  <c r="AF446"/>
  <c r="AC446" s="1"/>
  <c r="AD446"/>
  <c r="AA446" s="1"/>
  <c r="AF445"/>
  <c r="AC445" s="1"/>
  <c r="AD445"/>
  <c r="AA445" s="1"/>
  <c r="AE444"/>
  <c r="AB444" s="1"/>
  <c r="Z444"/>
  <c r="AE443"/>
  <c r="AB443" s="1"/>
  <c r="Z443"/>
  <c r="AF442"/>
  <c r="AC442" s="1"/>
  <c r="AD442"/>
  <c r="AA442" s="1"/>
  <c r="AF441"/>
  <c r="AC441" s="1"/>
  <c r="AD441"/>
  <c r="AA441" s="1"/>
  <c r="AE440"/>
  <c r="AB440" s="1"/>
  <c r="Z440"/>
  <c r="AE439"/>
  <c r="AB439" s="1"/>
  <c r="Z439"/>
  <c r="AF438"/>
  <c r="AC438" s="1"/>
  <c r="AD438"/>
  <c r="AA438" s="1"/>
  <c r="AF437"/>
  <c r="AC437" s="1"/>
  <c r="AD437"/>
  <c r="AA437" s="1"/>
  <c r="AE436"/>
  <c r="AB436" s="1"/>
  <c r="Z436"/>
  <c r="AE435"/>
  <c r="AB435" s="1"/>
  <c r="Z435"/>
  <c r="AF434"/>
  <c r="AC434" s="1"/>
  <c r="AD434"/>
  <c r="AA434" s="1"/>
  <c r="AF433"/>
  <c r="AC433" s="1"/>
  <c r="AD433"/>
  <c r="AA433" s="1"/>
  <c r="AE432"/>
  <c r="AB432" s="1"/>
  <c r="Z432"/>
  <c r="AE431"/>
  <c r="AB431" s="1"/>
  <c r="Z431"/>
  <c r="AF430"/>
  <c r="AC430" s="1"/>
  <c r="AD430"/>
  <c r="AA430" s="1"/>
  <c r="AF429"/>
  <c r="AC429" s="1"/>
  <c r="AD429"/>
  <c r="AA429" s="1"/>
  <c r="AE428"/>
  <c r="AB428" s="1"/>
  <c r="Z428"/>
  <c r="AE427"/>
  <c r="AB427" s="1"/>
  <c r="Z427"/>
  <c r="AF426"/>
  <c r="AC426" s="1"/>
  <c r="AD426"/>
  <c r="AA426" s="1"/>
  <c r="AF425"/>
  <c r="AC425" s="1"/>
  <c r="AD425"/>
  <c r="AA425" s="1"/>
  <c r="AE424"/>
  <c r="AB424" s="1"/>
  <c r="Z424"/>
  <c r="AE423"/>
  <c r="AB423" s="1"/>
  <c r="Z423"/>
  <c r="AF422"/>
  <c r="AC422" s="1"/>
  <c r="AD422"/>
  <c r="AA422" s="1"/>
  <c r="AF421"/>
  <c r="AC421" s="1"/>
  <c r="AD421"/>
  <c r="AA421" s="1"/>
  <c r="AE420"/>
  <c r="AB420" s="1"/>
  <c r="Z420"/>
  <c r="AE419"/>
  <c r="AB419" s="1"/>
  <c r="Z419"/>
  <c r="AF418"/>
  <c r="AC418" s="1"/>
  <c r="AD418"/>
  <c r="AA418" s="1"/>
  <c r="AF417"/>
  <c r="AC417" s="1"/>
  <c r="AD417"/>
  <c r="AA417" s="1"/>
  <c r="AE416"/>
  <c r="AB416" s="1"/>
  <c r="Z416"/>
  <c r="AE415"/>
  <c r="AB415" s="1"/>
  <c r="Z415"/>
  <c r="AF414"/>
  <c r="AC414" s="1"/>
  <c r="AD414"/>
  <c r="AA414" s="1"/>
  <c r="AF413"/>
  <c r="AC413" s="1"/>
  <c r="AD413"/>
  <c r="AA413" s="1"/>
  <c r="AE412"/>
  <c r="AB412" s="1"/>
  <c r="Z412"/>
  <c r="AE411"/>
  <c r="AB411" s="1"/>
  <c r="Z411"/>
  <c r="AF410"/>
  <c r="AC410" s="1"/>
  <c r="AD410"/>
  <c r="AA410" s="1"/>
  <c r="AF409"/>
  <c r="AC409" s="1"/>
  <c r="AD409"/>
  <c r="AA409" s="1"/>
  <c r="AE408"/>
  <c r="AB408" s="1"/>
  <c r="Z408"/>
  <c r="AE407"/>
  <c r="AB407" s="1"/>
  <c r="Z407"/>
  <c r="AE406"/>
  <c r="AB406" s="1"/>
  <c r="Z406"/>
  <c r="AF405"/>
  <c r="AC405" s="1"/>
  <c r="AD405"/>
  <c r="AA405" s="1"/>
  <c r="AF404"/>
  <c r="AC404" s="1"/>
  <c r="AD404"/>
  <c r="AA404" s="1"/>
  <c r="AE403"/>
  <c r="AB403" s="1"/>
  <c r="Z403"/>
  <c r="AE402"/>
  <c r="AB402" s="1"/>
  <c r="Z402"/>
  <c r="AF401"/>
  <c r="AC401" s="1"/>
  <c r="AD401"/>
  <c r="AA401" s="1"/>
  <c r="AF400"/>
  <c r="AC400" s="1"/>
  <c r="AD400"/>
  <c r="AA400" s="1"/>
  <c r="AE399"/>
  <c r="AB399" s="1"/>
  <c r="Z399"/>
  <c r="AE398"/>
  <c r="Z4"/>
  <c r="AE4"/>
  <c r="Z5"/>
  <c r="AE5"/>
  <c r="Z6"/>
  <c r="AE6"/>
  <c r="Z7"/>
  <c r="AE7"/>
  <c r="Z8"/>
  <c r="AE8"/>
  <c r="Z9"/>
  <c r="AE9"/>
  <c r="AD10"/>
  <c r="AF10"/>
  <c r="AD11"/>
  <c r="AF11"/>
  <c r="Z12"/>
  <c r="AE12"/>
  <c r="AB12" s="1"/>
  <c r="Z13"/>
  <c r="AE13"/>
  <c r="AB13" s="1"/>
  <c r="AD14"/>
  <c r="AA14" s="1"/>
  <c r="AF14"/>
  <c r="AC14" s="1"/>
  <c r="Z15"/>
  <c r="AE15"/>
  <c r="AB15" s="1"/>
  <c r="Z16"/>
  <c r="AE16"/>
  <c r="AB16" s="1"/>
  <c r="AD17"/>
  <c r="AA17" s="1"/>
  <c r="AF17"/>
  <c r="AC17" s="1"/>
  <c r="AD18"/>
  <c r="AA18" s="1"/>
  <c r="AF18"/>
  <c r="AC18" s="1"/>
  <c r="Z19"/>
  <c r="AE19"/>
  <c r="AB19" s="1"/>
  <c r="Z20"/>
  <c r="AE20"/>
  <c r="AB20" s="1"/>
  <c r="AD21"/>
  <c r="AA21" s="1"/>
  <c r="AF21"/>
  <c r="AC21" s="1"/>
  <c r="AD22"/>
  <c r="AA22" s="1"/>
  <c r="AF22"/>
  <c r="AC22" s="1"/>
  <c r="Z23"/>
  <c r="AE23"/>
  <c r="AB23" s="1"/>
  <c r="Z24"/>
  <c r="AE24"/>
  <c r="AB24" s="1"/>
  <c r="AD25"/>
  <c r="AA25" s="1"/>
  <c r="AF25"/>
  <c r="AC25" s="1"/>
  <c r="AD26"/>
  <c r="AA26" s="1"/>
  <c r="AF26"/>
  <c r="AC26" s="1"/>
  <c r="Z27"/>
  <c r="AE27"/>
  <c r="AB27" s="1"/>
  <c r="Z28"/>
  <c r="AE28"/>
  <c r="AB28" s="1"/>
  <c r="AD29"/>
  <c r="AA29" s="1"/>
  <c r="AF29"/>
  <c r="AC29" s="1"/>
  <c r="AD30"/>
  <c r="AA30" s="1"/>
  <c r="AF30"/>
  <c r="AC30" s="1"/>
  <c r="Z31"/>
  <c r="AE31"/>
  <c r="AB31" s="1"/>
  <c r="Z32"/>
  <c r="AE32"/>
  <c r="AB32" s="1"/>
  <c r="AD33"/>
  <c r="AA33" s="1"/>
  <c r="AF33"/>
  <c r="AC33" s="1"/>
  <c r="AD34"/>
  <c r="AA34" s="1"/>
  <c r="AF34"/>
  <c r="AC34" s="1"/>
  <c r="Z35"/>
  <c r="AE35"/>
  <c r="AB35" s="1"/>
  <c r="Z36"/>
  <c r="AE36"/>
  <c r="AB36" s="1"/>
  <c r="AD37"/>
  <c r="AA37" s="1"/>
  <c r="AF37"/>
  <c r="AC37" s="1"/>
  <c r="AD38"/>
  <c r="AA38" s="1"/>
  <c r="AF38"/>
  <c r="AC38" s="1"/>
  <c r="Z39"/>
  <c r="AE39"/>
  <c r="AB39" s="1"/>
  <c r="Z40"/>
  <c r="AE40"/>
  <c r="AB40" s="1"/>
  <c r="AD41"/>
  <c r="AA41" s="1"/>
  <c r="AF41"/>
  <c r="AC41" s="1"/>
  <c r="AD4"/>
  <c r="AD5"/>
  <c r="AD6"/>
  <c r="AD7"/>
  <c r="AD8"/>
  <c r="AD9"/>
  <c r="Z10"/>
  <c r="Z11"/>
  <c r="AF12"/>
  <c r="AC12" s="1"/>
  <c r="AF13"/>
  <c r="AC13" s="1"/>
  <c r="AE14"/>
  <c r="AB14" s="1"/>
  <c r="AD15"/>
  <c r="AA15" s="1"/>
  <c r="AD16"/>
  <c r="AA16" s="1"/>
  <c r="Z17"/>
  <c r="Z18"/>
  <c r="AF19"/>
  <c r="AC19" s="1"/>
  <c r="AF20"/>
  <c r="AC20" s="1"/>
  <c r="AE21"/>
  <c r="AB21" s="1"/>
  <c r="AE22"/>
  <c r="AB22" s="1"/>
  <c r="AD23"/>
  <c r="AA23" s="1"/>
  <c r="AD24"/>
  <c r="AA24" s="1"/>
  <c r="Z25"/>
  <c r="Z26"/>
  <c r="AF27"/>
  <c r="AC27" s="1"/>
  <c r="AF28"/>
  <c r="AC28" s="1"/>
  <c r="AE29"/>
  <c r="AB29" s="1"/>
  <c r="AE30"/>
  <c r="AB30" s="1"/>
  <c r="AD31"/>
  <c r="AA31" s="1"/>
  <c r="AD32"/>
  <c r="AA32" s="1"/>
  <c r="Z33"/>
  <c r="Z34"/>
  <c r="AF35"/>
  <c r="AC35" s="1"/>
  <c r="AF36"/>
  <c r="AC36" s="1"/>
  <c r="AE37"/>
  <c r="AB37" s="1"/>
  <c r="AE38"/>
  <c r="AB38" s="1"/>
  <c r="AD39"/>
  <c r="AA39" s="1"/>
  <c r="AD40"/>
  <c r="AA40" s="1"/>
  <c r="Z41"/>
  <c r="Z42"/>
  <c r="AE42"/>
  <c r="AB42" s="1"/>
  <c r="AD43"/>
  <c r="AA43" s="1"/>
  <c r="AF43"/>
  <c r="AC43" s="1"/>
  <c r="AD44"/>
  <c r="AA44" s="1"/>
  <c r="AF44"/>
  <c r="AC44" s="1"/>
  <c r="Z45"/>
  <c r="AE45"/>
  <c r="AB45" s="1"/>
  <c r="Z46"/>
  <c r="AE46"/>
  <c r="AB46" s="1"/>
  <c r="AD47"/>
  <c r="AA47" s="1"/>
  <c r="AF47"/>
  <c r="AC47" s="1"/>
  <c r="AD48"/>
  <c r="AA48" s="1"/>
  <c r="AF48"/>
  <c r="AC48" s="1"/>
  <c r="Z49"/>
  <c r="AE49"/>
  <c r="AB49" s="1"/>
  <c r="Z50"/>
  <c r="AE50"/>
  <c r="AB50" s="1"/>
  <c r="AD51"/>
  <c r="AA51" s="1"/>
  <c r="AF51"/>
  <c r="AC51" s="1"/>
  <c r="AD52"/>
  <c r="AA52" s="1"/>
  <c r="AF52"/>
  <c r="AC52" s="1"/>
  <c r="Z53"/>
  <c r="AE53"/>
  <c r="AB53" s="1"/>
  <c r="Z54"/>
  <c r="AE54"/>
  <c r="AB54" s="1"/>
  <c r="AD55"/>
  <c r="AA55" s="1"/>
  <c r="AF55"/>
  <c r="AC55" s="1"/>
  <c r="AD56"/>
  <c r="AA56" s="1"/>
  <c r="AF56"/>
  <c r="AC56" s="1"/>
  <c r="Z57"/>
  <c r="AE57"/>
  <c r="AB57" s="1"/>
  <c r="Z58"/>
  <c r="AE58"/>
  <c r="AB58" s="1"/>
  <c r="AD59"/>
  <c r="AA59" s="1"/>
  <c r="AF59"/>
  <c r="AC59" s="1"/>
  <c r="AD60"/>
  <c r="AA60" s="1"/>
  <c r="AF60"/>
  <c r="AC60" s="1"/>
  <c r="Z61"/>
  <c r="AE61"/>
  <c r="AB61" s="1"/>
  <c r="Z62"/>
  <c r="AE62"/>
  <c r="AB62" s="1"/>
  <c r="AD63"/>
  <c r="AA63" s="1"/>
  <c r="AF63"/>
  <c r="AC63" s="1"/>
  <c r="AD64"/>
  <c r="AA64" s="1"/>
  <c r="AF64"/>
  <c r="AC64" s="1"/>
  <c r="Z65"/>
  <c r="AE65"/>
  <c r="AB65" s="1"/>
  <c r="Z66"/>
  <c r="AE66"/>
  <c r="AB66" s="1"/>
  <c r="Z67"/>
  <c r="AE67"/>
  <c r="AB67" s="1"/>
  <c r="AD68"/>
  <c r="AA68" s="1"/>
  <c r="AF68"/>
  <c r="AC68" s="1"/>
  <c r="AD69"/>
  <c r="AA69" s="1"/>
  <c r="AF69"/>
  <c r="AC69" s="1"/>
  <c r="Z70"/>
  <c r="AE70"/>
  <c r="AB70" s="1"/>
  <c r="Z71"/>
  <c r="AE71"/>
  <c r="AB71" s="1"/>
  <c r="AD72"/>
  <c r="AA72" s="1"/>
  <c r="AF72"/>
  <c r="AC72" s="1"/>
  <c r="AD73"/>
  <c r="AA73" s="1"/>
  <c r="AF73"/>
  <c r="AC73" s="1"/>
  <c r="Z74"/>
  <c r="AE74"/>
  <c r="AB74" s="1"/>
  <c r="Z75"/>
  <c r="AE75"/>
  <c r="AB75" s="1"/>
  <c r="AD76"/>
  <c r="AA76" s="1"/>
  <c r="AF76"/>
  <c r="AC76" s="1"/>
  <c r="AD77"/>
  <c r="AA77" s="1"/>
  <c r="AF77"/>
  <c r="AC77" s="1"/>
  <c r="Z78"/>
  <c r="AE78"/>
  <c r="AB78" s="1"/>
  <c r="Z79"/>
  <c r="AE79"/>
  <c r="AB79" s="1"/>
  <c r="AD80"/>
  <c r="AA80" s="1"/>
  <c r="AF80"/>
  <c r="AC80" s="1"/>
  <c r="AD81"/>
  <c r="AA81" s="1"/>
  <c r="AF81"/>
  <c r="AC81" s="1"/>
  <c r="Z82"/>
  <c r="AE82"/>
  <c r="AB82" s="1"/>
  <c r="Z83"/>
  <c r="AE83"/>
  <c r="AB83" s="1"/>
  <c r="AD84"/>
  <c r="AA84" s="1"/>
  <c r="AF84"/>
  <c r="AC84" s="1"/>
  <c r="AD85"/>
  <c r="AA85" s="1"/>
  <c r="AF85"/>
  <c r="AC85" s="1"/>
  <c r="Z86"/>
  <c r="AE86"/>
  <c r="AB86" s="1"/>
  <c r="Z87"/>
  <c r="AE87"/>
  <c r="AB87" s="1"/>
  <c r="AD88"/>
  <c r="AA88" s="1"/>
  <c r="AF88"/>
  <c r="AC88" s="1"/>
  <c r="AD89"/>
  <c r="AA89" s="1"/>
  <c r="AF89"/>
  <c r="AC89" s="1"/>
  <c r="Z90"/>
  <c r="AE90"/>
  <c r="AB90" s="1"/>
  <c r="Z91"/>
  <c r="AE91"/>
  <c r="AB91" s="1"/>
  <c r="AD92"/>
  <c r="AA92" s="1"/>
  <c r="AF92"/>
  <c r="AC92" s="1"/>
  <c r="AD93"/>
  <c r="AA93" s="1"/>
  <c r="AF93"/>
  <c r="AC93" s="1"/>
  <c r="Z94"/>
  <c r="AE94"/>
  <c r="AB94" s="1"/>
  <c r="Z95"/>
  <c r="AE95"/>
  <c r="AB95" s="1"/>
  <c r="AD96"/>
  <c r="AA96" s="1"/>
  <c r="AF96"/>
  <c r="AC96" s="1"/>
  <c r="AD97"/>
  <c r="AA97" s="1"/>
  <c r="AF97"/>
  <c r="AC97" s="1"/>
  <c r="Z98"/>
  <c r="AF4"/>
  <c r="AF6"/>
  <c r="AF8"/>
  <c r="AE10"/>
  <c r="AD12"/>
  <c r="AA12" s="1"/>
  <c r="Z14"/>
  <c r="AF15"/>
  <c r="AC15" s="1"/>
  <c r="AE17"/>
  <c r="AB17" s="1"/>
  <c r="AD19"/>
  <c r="AA19" s="1"/>
  <c r="Z21"/>
  <c r="AF24"/>
  <c r="AC24" s="1"/>
  <c r="AE26"/>
  <c r="AB26" s="1"/>
  <c r="AD28"/>
  <c r="AA28" s="1"/>
  <c r="Z30"/>
  <c r="AF31"/>
  <c r="AC31" s="1"/>
  <c r="AE33"/>
  <c r="AB33" s="1"/>
  <c r="AD35"/>
  <c r="AA35" s="1"/>
  <c r="Z37"/>
  <c r="AF40"/>
  <c r="AC40" s="1"/>
  <c r="AD42"/>
  <c r="AA42" s="1"/>
  <c r="Z43"/>
  <c r="Z44"/>
  <c r="AF45"/>
  <c r="AC45" s="1"/>
  <c r="AF46"/>
  <c r="AC46" s="1"/>
  <c r="AE47"/>
  <c r="AB47" s="1"/>
  <c r="AE48"/>
  <c r="AB48" s="1"/>
  <c r="AD49"/>
  <c r="AA49" s="1"/>
  <c r="AD50"/>
  <c r="AA50" s="1"/>
  <c r="Z51"/>
  <c r="Z52"/>
  <c r="AF53"/>
  <c r="AC53" s="1"/>
  <c r="AF54"/>
  <c r="AC54" s="1"/>
  <c r="AE55"/>
  <c r="AB55" s="1"/>
  <c r="AE56"/>
  <c r="AB56" s="1"/>
  <c r="AD57"/>
  <c r="AA57" s="1"/>
  <c r="AD58"/>
  <c r="AA58" s="1"/>
  <c r="Z59"/>
  <c r="Z60"/>
  <c r="AF61"/>
  <c r="AC61" s="1"/>
  <c r="AF62"/>
  <c r="AC62" s="1"/>
  <c r="AE63"/>
  <c r="AB63" s="1"/>
  <c r="AE64"/>
  <c r="AB64" s="1"/>
  <c r="AD65"/>
  <c r="AA65" s="1"/>
  <c r="AD66"/>
  <c r="AA66" s="1"/>
  <c r="AF67"/>
  <c r="AC67" s="1"/>
  <c r="AE68"/>
  <c r="AB68" s="1"/>
  <c r="AE69"/>
  <c r="AB69" s="1"/>
  <c r="AD70"/>
  <c r="AA70" s="1"/>
  <c r="AD71"/>
  <c r="AA71" s="1"/>
  <c r="Z72"/>
  <c r="Z73"/>
  <c r="AF74"/>
  <c r="AC74" s="1"/>
  <c r="AF75"/>
  <c r="AC75" s="1"/>
  <c r="AE76"/>
  <c r="AB76" s="1"/>
  <c r="AE77"/>
  <c r="AB77" s="1"/>
  <c r="AD78"/>
  <c r="AA78" s="1"/>
  <c r="AD79"/>
  <c r="AA79" s="1"/>
  <c r="Z80"/>
  <c r="Z81"/>
  <c r="AF82"/>
  <c r="AC82" s="1"/>
  <c r="AF83"/>
  <c r="AC83" s="1"/>
  <c r="AE84"/>
  <c r="AB84" s="1"/>
  <c r="AE85"/>
  <c r="AB85" s="1"/>
  <c r="AD86"/>
  <c r="AA86" s="1"/>
  <c r="AD87"/>
  <c r="AA87" s="1"/>
  <c r="Z88"/>
  <c r="Z89"/>
  <c r="AF90"/>
  <c r="AC90" s="1"/>
  <c r="AF91"/>
  <c r="AC91" s="1"/>
  <c r="AE92"/>
  <c r="AB92" s="1"/>
  <c r="AE93"/>
  <c r="AB93" s="1"/>
  <c r="AD94"/>
  <c r="AA94" s="1"/>
  <c r="AD95"/>
  <c r="AA95" s="1"/>
  <c r="Z96"/>
  <c r="Z97"/>
  <c r="AE98"/>
  <c r="AB98" s="1"/>
  <c r="Z99"/>
  <c r="AE99"/>
  <c r="AB99" s="1"/>
  <c r="AD100"/>
  <c r="AA100" s="1"/>
  <c r="AF100"/>
  <c r="AC100" s="1"/>
  <c r="AD101"/>
  <c r="AA101" s="1"/>
  <c r="AF101"/>
  <c r="AC101" s="1"/>
  <c r="Z102"/>
  <c r="AE102"/>
  <c r="AB102" s="1"/>
  <c r="Z103"/>
  <c r="AE103"/>
  <c r="AB103" s="1"/>
  <c r="AD104"/>
  <c r="AA104" s="1"/>
  <c r="AF104"/>
  <c r="AC104" s="1"/>
  <c r="AD105"/>
  <c r="AA105" s="1"/>
  <c r="AF105"/>
  <c r="AC105" s="1"/>
  <c r="Z106"/>
  <c r="AE106"/>
  <c r="AB106" s="1"/>
  <c r="Z107"/>
  <c r="AE107"/>
  <c r="AB107" s="1"/>
  <c r="AD108"/>
  <c r="AA108" s="1"/>
  <c r="AF108"/>
  <c r="AC108" s="1"/>
  <c r="AD109"/>
  <c r="AA109" s="1"/>
  <c r="AF109"/>
  <c r="AC109" s="1"/>
  <c r="Z110"/>
  <c r="AE110"/>
  <c r="AB110" s="1"/>
  <c r="Z111"/>
  <c r="AE111"/>
  <c r="AB111" s="1"/>
  <c r="AD112"/>
  <c r="AA112" s="1"/>
  <c r="AF112"/>
  <c r="AC112" s="1"/>
  <c r="AD113"/>
  <c r="AA113" s="1"/>
  <c r="AF113"/>
  <c r="AC113" s="1"/>
  <c r="Z114"/>
  <c r="AE114"/>
  <c r="AB114" s="1"/>
  <c r="Z115"/>
  <c r="AE115"/>
  <c r="AB115" s="1"/>
  <c r="AD116"/>
  <c r="AA116" s="1"/>
  <c r="AF116"/>
  <c r="AC116" s="1"/>
  <c r="AD117"/>
  <c r="AA117" s="1"/>
  <c r="AF117"/>
  <c r="AC117" s="1"/>
  <c r="Z118"/>
  <c r="AE118"/>
  <c r="AB118" s="1"/>
  <c r="Z119"/>
  <c r="AE119"/>
  <c r="AB119" s="1"/>
  <c r="AD120"/>
  <c r="AA120" s="1"/>
  <c r="AF120"/>
  <c r="AC120" s="1"/>
  <c r="AD121"/>
  <c r="AA121" s="1"/>
  <c r="AF121"/>
  <c r="AC121" s="1"/>
  <c r="Z122"/>
  <c r="AE122"/>
  <c r="AB122" s="1"/>
  <c r="Z123"/>
  <c r="AE123"/>
  <c r="AB123" s="1"/>
  <c r="AD124"/>
  <c r="AA124" s="1"/>
  <c r="AF124"/>
  <c r="AC124" s="1"/>
  <c r="AD125"/>
  <c r="AA125" s="1"/>
  <c r="AF125"/>
  <c r="AC125" s="1"/>
  <c r="Z126"/>
  <c r="AE126"/>
  <c r="AB126" s="1"/>
  <c r="Z127"/>
  <c r="AE127"/>
  <c r="AB127" s="1"/>
  <c r="AD128"/>
  <c r="AA128" s="1"/>
  <c r="AF128"/>
  <c r="AC128" s="1"/>
  <c r="AD129"/>
  <c r="AA129" s="1"/>
  <c r="AF129"/>
  <c r="AC129" s="1"/>
  <c r="Z130"/>
  <c r="AE130"/>
  <c r="AB130" s="1"/>
  <c r="Z131"/>
  <c r="AE131"/>
  <c r="AB131" s="1"/>
  <c r="AD132"/>
  <c r="AA132" s="1"/>
  <c r="AF132"/>
  <c r="AC132" s="1"/>
  <c r="AD133"/>
  <c r="AA133" s="1"/>
  <c r="AF133"/>
  <c r="AC133" s="1"/>
  <c r="Z134"/>
  <c r="AE134"/>
  <c r="AB134" s="1"/>
  <c r="Z135"/>
  <c r="AE135"/>
  <c r="AB135" s="1"/>
  <c r="AD136"/>
  <c r="AA136" s="1"/>
  <c r="AF136"/>
  <c r="AC136" s="1"/>
  <c r="AD137"/>
  <c r="AA137" s="1"/>
  <c r="AF137"/>
  <c r="AC137" s="1"/>
  <c r="Z138"/>
  <c r="AE138"/>
  <c r="AB138" s="1"/>
  <c r="Z139"/>
  <c r="AE139"/>
  <c r="AB139" s="1"/>
  <c r="AD140"/>
  <c r="AA140" s="1"/>
  <c r="AF140"/>
  <c r="AC140" s="1"/>
  <c r="AD141"/>
  <c r="AA141" s="1"/>
  <c r="AF141"/>
  <c r="AC141" s="1"/>
  <c r="Z142"/>
  <c r="AE142"/>
  <c r="AB142" s="1"/>
  <c r="Z143"/>
  <c r="AE143"/>
  <c r="AB143" s="1"/>
  <c r="AD144"/>
  <c r="AA144" s="1"/>
  <c r="AF144"/>
  <c r="AC144" s="1"/>
  <c r="AD145"/>
  <c r="AA145" s="1"/>
  <c r="AF145"/>
  <c r="AC145" s="1"/>
  <c r="Z146"/>
  <c r="AE146"/>
  <c r="AB146" s="1"/>
  <c r="Z147"/>
  <c r="AE147"/>
  <c r="AB147" s="1"/>
  <c r="AD148"/>
  <c r="AA148" s="1"/>
  <c r="AF148"/>
  <c r="AC148" s="1"/>
  <c r="AD149"/>
  <c r="AA149" s="1"/>
  <c r="AF149"/>
  <c r="AC149" s="1"/>
  <c r="Z150"/>
  <c r="AE150"/>
  <c r="AB150" s="1"/>
  <c r="Z151"/>
  <c r="AE151"/>
  <c r="AB151" s="1"/>
  <c r="AD152"/>
  <c r="AA152" s="1"/>
  <c r="AF152"/>
  <c r="AC152" s="1"/>
  <c r="AD153"/>
  <c r="AA153" s="1"/>
  <c r="AF153"/>
  <c r="AC153" s="1"/>
  <c r="Z154"/>
  <c r="AE154"/>
  <c r="AB154" s="1"/>
  <c r="Z155"/>
  <c r="AE155"/>
  <c r="AB155" s="1"/>
  <c r="AD156"/>
  <c r="AA156" s="1"/>
  <c r="AF156"/>
  <c r="AC156" s="1"/>
  <c r="AD157"/>
  <c r="AA157" s="1"/>
  <c r="AF157"/>
  <c r="AC157" s="1"/>
  <c r="Z158"/>
  <c r="AE158"/>
  <c r="AB158" s="1"/>
  <c r="Z159"/>
  <c r="AE159"/>
  <c r="AB159" s="1"/>
  <c r="AD160"/>
  <c r="AA160" s="1"/>
  <c r="AF160"/>
  <c r="AC160" s="1"/>
  <c r="AD161"/>
  <c r="AA161" s="1"/>
  <c r="AF161"/>
  <c r="AC161" s="1"/>
  <c r="Z162"/>
  <c r="AE162"/>
  <c r="AB162" s="1"/>
  <c r="Z163"/>
  <c r="AE163"/>
  <c r="AB163" s="1"/>
  <c r="AD164"/>
  <c r="AA164" s="1"/>
  <c r="AF164"/>
  <c r="AC164" s="1"/>
  <c r="AD165"/>
  <c r="AA165" s="1"/>
  <c r="AF165"/>
  <c r="AC165" s="1"/>
  <c r="Z166"/>
  <c r="AE166"/>
  <c r="AB166" s="1"/>
  <c r="Z167"/>
  <c r="AE167"/>
  <c r="AB167" s="1"/>
  <c r="AD168"/>
  <c r="AA168" s="1"/>
  <c r="AF168"/>
  <c r="AC168" s="1"/>
  <c r="AD169"/>
  <c r="AA169" s="1"/>
  <c r="AF169"/>
  <c r="AC169" s="1"/>
  <c r="Z170"/>
  <c r="AE170"/>
  <c r="AB170" s="1"/>
  <c r="Z171"/>
  <c r="AE171"/>
  <c r="AB171" s="1"/>
  <c r="AD172"/>
  <c r="AA172" s="1"/>
  <c r="AF172"/>
  <c r="AC172" s="1"/>
  <c r="AD173"/>
  <c r="AA173" s="1"/>
  <c r="AF173"/>
  <c r="AC173" s="1"/>
  <c r="Z174"/>
  <c r="AE174"/>
  <c r="AB174" s="1"/>
  <c r="Z175"/>
  <c r="AE175"/>
  <c r="AB175" s="1"/>
  <c r="AD176"/>
  <c r="AA176" s="1"/>
  <c r="AF176"/>
  <c r="AC176" s="1"/>
  <c r="AD177"/>
  <c r="AA177" s="1"/>
  <c r="AF177"/>
  <c r="AC177" s="1"/>
  <c r="Z178"/>
  <c r="AE178"/>
  <c r="AB178" s="1"/>
  <c r="Z179"/>
  <c r="AE179"/>
  <c r="AB179" s="1"/>
  <c r="AD180"/>
  <c r="AA180" s="1"/>
  <c r="AF180"/>
  <c r="AC180" s="1"/>
  <c r="AD181"/>
  <c r="AA181" s="1"/>
  <c r="AF181"/>
  <c r="AC181" s="1"/>
  <c r="Z182"/>
  <c r="AE182"/>
  <c r="AB182" s="1"/>
  <c r="Z183"/>
  <c r="AE183"/>
  <c r="AB183" s="1"/>
  <c r="AD184"/>
  <c r="AA184" s="1"/>
  <c r="AF184"/>
  <c r="AC184" s="1"/>
  <c r="AD185"/>
  <c r="AA185" s="1"/>
  <c r="AF185"/>
  <c r="AC185" s="1"/>
  <c r="Z186"/>
  <c r="AE186"/>
  <c r="AB186" s="1"/>
  <c r="Z187"/>
  <c r="AE187"/>
  <c r="AB187" s="1"/>
  <c r="AD188"/>
  <c r="AA188" s="1"/>
  <c r="AF188"/>
  <c r="AC188" s="1"/>
  <c r="AD189"/>
  <c r="AA189" s="1"/>
  <c r="AF189"/>
  <c r="AC189" s="1"/>
  <c r="Z190"/>
  <c r="AE190"/>
  <c r="AB190" s="1"/>
  <c r="Z191"/>
  <c r="AE191"/>
  <c r="AB191" s="1"/>
  <c r="AD192"/>
  <c r="AA192" s="1"/>
  <c r="AF192"/>
  <c r="AC192" s="1"/>
  <c r="AD193"/>
  <c r="AA193" s="1"/>
  <c r="AF193"/>
  <c r="AC193" s="1"/>
  <c r="Z194"/>
  <c r="AE194"/>
  <c r="AB194" s="1"/>
  <c r="Z195"/>
  <c r="AE195"/>
  <c r="AB195" s="1"/>
  <c r="AD196"/>
  <c r="AA196" s="1"/>
  <c r="AF196"/>
  <c r="AC196" s="1"/>
  <c r="AD197"/>
  <c r="AA197" s="1"/>
  <c r="AF197"/>
  <c r="AC197" s="1"/>
  <c r="Z198"/>
  <c r="AE198"/>
  <c r="AB198" s="1"/>
  <c r="Z199"/>
  <c r="AE199"/>
  <c r="AB199" s="1"/>
  <c r="AD200"/>
  <c r="AA200" s="1"/>
  <c r="AF200"/>
  <c r="AC200" s="1"/>
  <c r="AD201"/>
  <c r="AA201" s="1"/>
  <c r="AF201"/>
  <c r="AC201" s="1"/>
  <c r="Z202"/>
  <c r="AE202"/>
  <c r="AB202" s="1"/>
  <c r="Z203"/>
  <c r="AE203"/>
  <c r="AB203" s="1"/>
  <c r="AD204"/>
  <c r="AA204" s="1"/>
  <c r="AF204"/>
  <c r="AC204" s="1"/>
  <c r="AD205"/>
  <c r="AA205" s="1"/>
  <c r="AF205"/>
  <c r="AC205" s="1"/>
  <c r="Z206"/>
  <c r="AE206"/>
  <c r="AB206" s="1"/>
  <c r="Z207"/>
  <c r="AE207"/>
  <c r="AB207" s="1"/>
  <c r="AD208"/>
  <c r="AA208" s="1"/>
  <c r="AF208"/>
  <c r="AC208" s="1"/>
  <c r="AD209"/>
  <c r="AA209" s="1"/>
  <c r="AF209"/>
  <c r="AC209" s="1"/>
  <c r="Z210"/>
  <c r="AE210"/>
  <c r="AB210" s="1"/>
  <c r="Z211"/>
  <c r="AE211"/>
  <c r="AB211" s="1"/>
  <c r="AF5"/>
  <c r="AF9"/>
  <c r="AD13"/>
  <c r="AA13" s="1"/>
  <c r="AF16"/>
  <c r="AC16" s="1"/>
  <c r="AD20"/>
  <c r="AA20" s="1"/>
  <c r="AF23"/>
  <c r="AC23" s="1"/>
  <c r="AD27"/>
  <c r="AA27" s="1"/>
  <c r="AE34"/>
  <c r="AB34" s="1"/>
  <c r="Z38"/>
  <c r="AE41"/>
  <c r="AB41" s="1"/>
  <c r="AE43"/>
  <c r="AB43" s="1"/>
  <c r="AD45"/>
  <c r="AA45" s="1"/>
  <c r="Z47"/>
  <c r="AF50"/>
  <c r="AC50" s="1"/>
  <c r="AE52"/>
  <c r="AB52" s="1"/>
  <c r="AD54"/>
  <c r="AA54" s="1"/>
  <c r="Z56"/>
  <c r="AF57"/>
  <c r="AC57" s="1"/>
  <c r="AE59"/>
  <c r="AB59" s="1"/>
  <c r="AD61"/>
  <c r="AA61" s="1"/>
  <c r="Z63"/>
  <c r="AF66"/>
  <c r="AC66" s="1"/>
  <c r="Z68"/>
  <c r="AF71"/>
  <c r="AC71" s="1"/>
  <c r="AE73"/>
  <c r="AB73" s="1"/>
  <c r="AD75"/>
  <c r="AA75" s="1"/>
  <c r="Z77"/>
  <c r="AF78"/>
  <c r="AC78" s="1"/>
  <c r="AE80"/>
  <c r="AB80" s="1"/>
  <c r="AD82"/>
  <c r="AA82" s="1"/>
  <c r="Z84"/>
  <c r="AF87"/>
  <c r="AC87" s="1"/>
  <c r="AE89"/>
  <c r="AB89" s="1"/>
  <c r="AD91"/>
  <c r="AA91" s="1"/>
  <c r="Z93"/>
  <c r="AF94"/>
  <c r="AC94" s="1"/>
  <c r="AE96"/>
  <c r="AB96" s="1"/>
  <c r="AD98"/>
  <c r="AA98" s="1"/>
  <c r="AD99"/>
  <c r="AA99" s="1"/>
  <c r="Z100"/>
  <c r="Z101"/>
  <c r="AF102"/>
  <c r="AC102" s="1"/>
  <c r="AF103"/>
  <c r="AC103" s="1"/>
  <c r="AE104"/>
  <c r="AB104" s="1"/>
  <c r="AE105"/>
  <c r="AB105" s="1"/>
  <c r="AD106"/>
  <c r="AA106" s="1"/>
  <c r="AD107"/>
  <c r="AA107" s="1"/>
  <c r="Z108"/>
  <c r="Z109"/>
  <c r="AF110"/>
  <c r="AC110" s="1"/>
  <c r="AF111"/>
  <c r="AC111" s="1"/>
  <c r="AE112"/>
  <c r="AB112" s="1"/>
  <c r="AE113"/>
  <c r="AB113" s="1"/>
  <c r="AD114"/>
  <c r="AA114" s="1"/>
  <c r="AD115"/>
  <c r="AA115" s="1"/>
  <c r="Z116"/>
  <c r="Z117"/>
  <c r="AF118"/>
  <c r="AC118" s="1"/>
  <c r="AF119"/>
  <c r="AC119" s="1"/>
  <c r="AE120"/>
  <c r="AB120" s="1"/>
  <c r="AF7"/>
  <c r="AE11"/>
  <c r="AE18"/>
  <c r="AB18" s="1"/>
  <c r="Z22"/>
  <c r="AE25"/>
  <c r="AB25" s="1"/>
  <c r="Z29"/>
  <c r="AF32"/>
  <c r="AC32" s="1"/>
  <c r="AD36"/>
  <c r="AA36" s="1"/>
  <c r="AF39"/>
  <c r="AC39" s="1"/>
  <c r="AF42"/>
  <c r="AC42" s="1"/>
  <c r="AE44"/>
  <c r="AB44" s="1"/>
  <c r="AD46"/>
  <c r="AA46" s="1"/>
  <c r="Z48"/>
  <c r="AF49"/>
  <c r="AC49" s="1"/>
  <c r="AE51"/>
  <c r="AB51" s="1"/>
  <c r="AD53"/>
  <c r="AA53" s="1"/>
  <c r="Z55"/>
  <c r="AF58"/>
  <c r="AC58" s="1"/>
  <c r="AE60"/>
  <c r="AB60" s="1"/>
  <c r="AD62"/>
  <c r="AA62" s="1"/>
  <c r="Z64"/>
  <c r="AF65"/>
  <c r="AC65" s="1"/>
  <c r="AD67"/>
  <c r="AA67" s="1"/>
  <c r="Z69"/>
  <c r="AF70"/>
  <c r="AC70" s="1"/>
  <c r="AE72"/>
  <c r="AB72" s="1"/>
  <c r="AD74"/>
  <c r="AA74" s="1"/>
  <c r="Z76"/>
  <c r="AF79"/>
  <c r="AC79" s="1"/>
  <c r="AE81"/>
  <c r="AB81" s="1"/>
  <c r="AD83"/>
  <c r="AA83" s="1"/>
  <c r="Z85"/>
  <c r="AF86"/>
  <c r="AC86" s="1"/>
  <c r="AE88"/>
  <c r="AB88" s="1"/>
  <c r="AD90"/>
  <c r="AA90" s="1"/>
  <c r="Z92"/>
  <c r="AF95"/>
  <c r="AC95" s="1"/>
  <c r="AE97"/>
  <c r="AB97" s="1"/>
  <c r="AF98"/>
  <c r="AC98" s="1"/>
  <c r="AF99"/>
  <c r="AC99" s="1"/>
  <c r="AE100"/>
  <c r="AB100" s="1"/>
  <c r="AE101"/>
  <c r="AB101" s="1"/>
  <c r="AD102"/>
  <c r="AA102" s="1"/>
  <c r="AD103"/>
  <c r="AA103" s="1"/>
  <c r="Z104"/>
  <c r="Z105"/>
  <c r="AF106"/>
  <c r="AC106" s="1"/>
  <c r="AF107"/>
  <c r="AC107" s="1"/>
  <c r="AE108"/>
  <c r="AB108" s="1"/>
  <c r="AE109"/>
  <c r="AB109" s="1"/>
  <c r="AD110"/>
  <c r="AA110" s="1"/>
  <c r="AD111"/>
  <c r="AA111" s="1"/>
  <c r="Z112"/>
  <c r="Z113"/>
  <c r="AF114"/>
  <c r="AC114" s="1"/>
  <c r="AF115"/>
  <c r="AC115" s="1"/>
  <c r="AE116"/>
  <c r="AB116" s="1"/>
  <c r="AE117"/>
  <c r="AB117" s="1"/>
  <c r="AD118"/>
  <c r="AA118" s="1"/>
  <c r="AD119"/>
  <c r="AA119" s="1"/>
  <c r="Z120"/>
  <c r="Z121"/>
  <c r="AF122"/>
  <c r="AC122" s="1"/>
  <c r="AF123"/>
  <c r="AC123" s="1"/>
  <c r="AE124"/>
  <c r="AB124" s="1"/>
  <c r="AE125"/>
  <c r="AB125" s="1"/>
  <c r="AD126"/>
  <c r="AA126" s="1"/>
  <c r="AD127"/>
  <c r="AA127" s="1"/>
  <c r="Z128"/>
  <c r="Z129"/>
  <c r="AF130"/>
  <c r="AC130" s="1"/>
  <c r="AF131"/>
  <c r="AC131" s="1"/>
  <c r="AE132"/>
  <c r="AB132" s="1"/>
  <c r="AE133"/>
  <c r="AB133" s="1"/>
  <c r="AD134"/>
  <c r="AA134" s="1"/>
  <c r="AD135"/>
  <c r="AA135" s="1"/>
  <c r="Z136"/>
  <c r="AE121"/>
  <c r="AB121" s="1"/>
  <c r="AD123"/>
  <c r="AA123" s="1"/>
  <c r="Z125"/>
  <c r="AF126"/>
  <c r="AC126" s="1"/>
  <c r="AE128"/>
  <c r="AB128" s="1"/>
  <c r="AD130"/>
  <c r="AA130" s="1"/>
  <c r="Z132"/>
  <c r="AF135"/>
  <c r="AC135" s="1"/>
  <c r="Z137"/>
  <c r="AF138"/>
  <c r="AC138" s="1"/>
  <c r="AF139"/>
  <c r="AC139" s="1"/>
  <c r="AE140"/>
  <c r="AB140" s="1"/>
  <c r="AE141"/>
  <c r="AB141" s="1"/>
  <c r="AD142"/>
  <c r="AA142" s="1"/>
  <c r="AD143"/>
  <c r="AA143" s="1"/>
  <c r="Z144"/>
  <c r="Z145"/>
  <c r="AF146"/>
  <c r="AC146" s="1"/>
  <c r="AF147"/>
  <c r="AC147" s="1"/>
  <c r="AE148"/>
  <c r="AB148" s="1"/>
  <c r="AE149"/>
  <c r="AB149" s="1"/>
  <c r="AD150"/>
  <c r="AA150" s="1"/>
  <c r="AD151"/>
  <c r="AA151" s="1"/>
  <c r="Z152"/>
  <c r="Z153"/>
  <c r="AF154"/>
  <c r="AC154" s="1"/>
  <c r="AF155"/>
  <c r="AC155" s="1"/>
  <c r="AE156"/>
  <c r="AB156" s="1"/>
  <c r="AE157"/>
  <c r="AB157" s="1"/>
  <c r="AD158"/>
  <c r="AA158" s="1"/>
  <c r="AD159"/>
  <c r="AA159" s="1"/>
  <c r="Z160"/>
  <c r="Z161"/>
  <c r="AF162"/>
  <c r="AC162" s="1"/>
  <c r="AF163"/>
  <c r="AC163" s="1"/>
  <c r="AE164"/>
  <c r="AB164" s="1"/>
  <c r="AE165"/>
  <c r="AB165" s="1"/>
  <c r="AD166"/>
  <c r="AA166" s="1"/>
  <c r="AD167"/>
  <c r="AA167" s="1"/>
  <c r="Z168"/>
  <c r="Z169"/>
  <c r="AF170"/>
  <c r="AC170" s="1"/>
  <c r="AF171"/>
  <c r="AC171" s="1"/>
  <c r="AE172"/>
  <c r="AB172" s="1"/>
  <c r="AE173"/>
  <c r="AB173" s="1"/>
  <c r="AD174"/>
  <c r="AA174" s="1"/>
  <c r="AD175"/>
  <c r="AA175" s="1"/>
  <c r="Z176"/>
  <c r="Z177"/>
  <c r="AF178"/>
  <c r="AC178" s="1"/>
  <c r="AF179"/>
  <c r="AC179" s="1"/>
  <c r="AE180"/>
  <c r="AB180" s="1"/>
  <c r="AE181"/>
  <c r="AB181" s="1"/>
  <c r="AD182"/>
  <c r="AA182" s="1"/>
  <c r="AD183"/>
  <c r="AA183" s="1"/>
  <c r="Z184"/>
  <c r="Z185"/>
  <c r="AF186"/>
  <c r="AC186" s="1"/>
  <c r="AF187"/>
  <c r="AC187" s="1"/>
  <c r="AE188"/>
  <c r="AB188" s="1"/>
  <c r="AE189"/>
  <c r="AB189" s="1"/>
  <c r="AD190"/>
  <c r="AA190" s="1"/>
  <c r="AD191"/>
  <c r="AA191" s="1"/>
  <c r="Z192"/>
  <c r="Z193"/>
  <c r="AF194"/>
  <c r="AC194" s="1"/>
  <c r="AF195"/>
  <c r="AC195" s="1"/>
  <c r="AE196"/>
  <c r="AB196" s="1"/>
  <c r="AE197"/>
  <c r="AB197" s="1"/>
  <c r="AD198"/>
  <c r="AA198" s="1"/>
  <c r="AD199"/>
  <c r="AA199" s="1"/>
  <c r="Z200"/>
  <c r="Z201"/>
  <c r="AF202"/>
  <c r="AC202" s="1"/>
  <c r="AF203"/>
  <c r="AC203" s="1"/>
  <c r="AE204"/>
  <c r="AB204" s="1"/>
  <c r="AE205"/>
  <c r="AB205" s="1"/>
  <c r="AD206"/>
  <c r="AA206" s="1"/>
  <c r="AD207"/>
  <c r="AA207" s="1"/>
  <c r="Z208"/>
  <c r="Z209"/>
  <c r="AF210"/>
  <c r="AC210" s="1"/>
  <c r="AF211"/>
  <c r="AC211" s="1"/>
  <c r="AD212"/>
  <c r="AA212" s="1"/>
  <c r="AF212"/>
  <c r="AC212" s="1"/>
  <c r="AD213"/>
  <c r="AA213" s="1"/>
  <c r="AF213"/>
  <c r="AC213" s="1"/>
  <c r="Z214"/>
  <c r="AE214"/>
  <c r="AB214" s="1"/>
  <c r="Z215"/>
  <c r="AE215"/>
  <c r="AB215" s="1"/>
  <c r="AD216"/>
  <c r="AA216" s="1"/>
  <c r="AF216"/>
  <c r="AC216" s="1"/>
  <c r="AD217"/>
  <c r="AA217" s="1"/>
  <c r="AF217"/>
  <c r="AC217" s="1"/>
  <c r="Z218"/>
  <c r="AE218"/>
  <c r="AB218" s="1"/>
  <c r="Z219"/>
  <c r="AE219"/>
  <c r="AB219" s="1"/>
  <c r="AD220"/>
  <c r="AA220" s="1"/>
  <c r="AF220"/>
  <c r="AC220" s="1"/>
  <c r="AD221"/>
  <c r="AA221" s="1"/>
  <c r="AF221"/>
  <c r="AC221" s="1"/>
  <c r="Z222"/>
  <c r="AE222"/>
  <c r="AB222" s="1"/>
  <c r="Z223"/>
  <c r="AE223"/>
  <c r="AB223" s="1"/>
  <c r="AD224"/>
  <c r="AA224" s="1"/>
  <c r="AF224"/>
  <c r="AC224" s="1"/>
  <c r="AD225"/>
  <c r="AA225" s="1"/>
  <c r="AF225"/>
  <c r="AC225" s="1"/>
  <c r="Z226"/>
  <c r="AE226"/>
  <c r="AB226" s="1"/>
  <c r="Z227"/>
  <c r="AE227"/>
  <c r="AB227" s="1"/>
  <c r="AD228"/>
  <c r="AA228" s="1"/>
  <c r="AF228"/>
  <c r="AC228" s="1"/>
  <c r="AD229"/>
  <c r="AA229" s="1"/>
  <c r="AF229"/>
  <c r="AC229" s="1"/>
  <c r="Z230"/>
  <c r="AE230"/>
  <c r="AB230" s="1"/>
  <c r="Z231"/>
  <c r="AE231"/>
  <c r="AB231" s="1"/>
  <c r="AD232"/>
  <c r="AA232" s="1"/>
  <c r="AF232"/>
  <c r="AC232" s="1"/>
  <c r="AD233"/>
  <c r="AA233" s="1"/>
  <c r="AF233"/>
  <c r="AC233" s="1"/>
  <c r="Z234"/>
  <c r="AE234"/>
  <c r="AB234" s="1"/>
  <c r="Z235"/>
  <c r="AE235"/>
  <c r="AB235" s="1"/>
  <c r="AD236"/>
  <c r="AA236" s="1"/>
  <c r="AF236"/>
  <c r="AC236" s="1"/>
  <c r="AD237"/>
  <c r="AA237" s="1"/>
  <c r="AF237"/>
  <c r="AC237" s="1"/>
  <c r="Z238"/>
  <c r="AE238"/>
  <c r="AB238" s="1"/>
  <c r="Z239"/>
  <c r="AE239"/>
  <c r="AB239" s="1"/>
  <c r="AD240"/>
  <c r="AA240" s="1"/>
  <c r="AF240"/>
  <c r="AC240" s="1"/>
  <c r="AD241"/>
  <c r="AA241" s="1"/>
  <c r="AF241"/>
  <c r="AC241" s="1"/>
  <c r="Z242"/>
  <c r="AE242"/>
  <c r="AB242" s="1"/>
  <c r="Z243"/>
  <c r="AE243"/>
  <c r="AB243" s="1"/>
  <c r="AD244"/>
  <c r="AA244" s="1"/>
  <c r="AF244"/>
  <c r="AC244" s="1"/>
  <c r="AD245"/>
  <c r="AA245" s="1"/>
  <c r="AF245"/>
  <c r="AC245" s="1"/>
  <c r="AD122"/>
  <c r="AA122" s="1"/>
  <c r="Z124"/>
  <c r="AF127"/>
  <c r="AC127" s="1"/>
  <c r="AE129"/>
  <c r="AB129" s="1"/>
  <c r="AD131"/>
  <c r="AA131" s="1"/>
  <c r="Z133"/>
  <c r="AF134"/>
  <c r="AC134" s="1"/>
  <c r="AE136"/>
  <c r="AB136" s="1"/>
  <c r="AE137"/>
  <c r="AB137" s="1"/>
  <c r="AD138"/>
  <c r="AA138" s="1"/>
  <c r="AD139"/>
  <c r="AA139" s="1"/>
  <c r="Z140"/>
  <c r="Z141"/>
  <c r="AF142"/>
  <c r="AC142" s="1"/>
  <c r="AF143"/>
  <c r="AC143" s="1"/>
  <c r="AE144"/>
  <c r="AB144" s="1"/>
  <c r="AE145"/>
  <c r="AB145" s="1"/>
  <c r="AD146"/>
  <c r="AA146" s="1"/>
  <c r="AD147"/>
  <c r="AA147" s="1"/>
  <c r="Z148"/>
  <c r="Z149"/>
  <c r="AF150"/>
  <c r="AC150" s="1"/>
  <c r="AF151"/>
  <c r="AC151" s="1"/>
  <c r="AE152"/>
  <c r="AB152" s="1"/>
  <c r="AE153"/>
  <c r="AB153" s="1"/>
  <c r="AD154"/>
  <c r="AA154" s="1"/>
  <c r="AD155"/>
  <c r="AA155" s="1"/>
  <c r="Z156"/>
  <c r="Z157"/>
  <c r="AF158"/>
  <c r="AC158" s="1"/>
  <c r="AF159"/>
  <c r="AC159" s="1"/>
  <c r="AE160"/>
  <c r="AB160" s="1"/>
  <c r="AE161"/>
  <c r="AB161" s="1"/>
  <c r="AD162"/>
  <c r="AA162" s="1"/>
  <c r="AD163"/>
  <c r="AA163" s="1"/>
  <c r="Z164"/>
  <c r="Z165"/>
  <c r="AF166"/>
  <c r="AC166" s="1"/>
  <c r="AF167"/>
  <c r="AC167" s="1"/>
  <c r="AE168"/>
  <c r="AB168" s="1"/>
  <c r="AE169"/>
  <c r="AB169" s="1"/>
  <c r="AD170"/>
  <c r="AA170" s="1"/>
  <c r="AD171"/>
  <c r="AA171" s="1"/>
  <c r="Z172"/>
  <c r="Z173"/>
  <c r="AF174"/>
  <c r="AC174" s="1"/>
  <c r="AF175"/>
  <c r="AC175" s="1"/>
  <c r="AE176"/>
  <c r="AB176" s="1"/>
  <c r="AE177"/>
  <c r="AB177" s="1"/>
  <c r="AD178"/>
  <c r="AA178" s="1"/>
  <c r="AD179"/>
  <c r="AA179" s="1"/>
  <c r="Z180"/>
  <c r="Z181"/>
  <c r="AF182"/>
  <c r="AC182" s="1"/>
  <c r="AF183"/>
  <c r="AC183" s="1"/>
  <c r="AE184"/>
  <c r="AB184" s="1"/>
  <c r="AE185"/>
  <c r="AB185" s="1"/>
  <c r="AD186"/>
  <c r="AA186" s="1"/>
  <c r="AD187"/>
  <c r="AA187" s="1"/>
  <c r="Z188"/>
  <c r="Z189"/>
  <c r="AF190"/>
  <c r="AC190" s="1"/>
  <c r="AF191"/>
  <c r="AC191" s="1"/>
  <c r="AE192"/>
  <c r="AB192" s="1"/>
  <c r="AE193"/>
  <c r="AB193" s="1"/>
  <c r="AD194"/>
  <c r="AA194" s="1"/>
  <c r="AD195"/>
  <c r="AA195" s="1"/>
  <c r="Z196"/>
  <c r="Z197"/>
  <c r="AF198"/>
  <c r="AC198" s="1"/>
  <c r="AF199"/>
  <c r="AC199" s="1"/>
  <c r="AE200"/>
  <c r="AB200" s="1"/>
  <c r="AE201"/>
  <c r="AB201" s="1"/>
  <c r="AD202"/>
  <c r="AA202" s="1"/>
  <c r="AD203"/>
  <c r="AA203" s="1"/>
  <c r="Z204"/>
  <c r="Z205"/>
  <c r="AF206"/>
  <c r="AC206" s="1"/>
  <c r="AF207"/>
  <c r="AC207" s="1"/>
  <c r="AE208"/>
  <c r="AB208" s="1"/>
  <c r="AE209"/>
  <c r="AB209" s="1"/>
  <c r="AD210"/>
  <c r="AA210" s="1"/>
  <c r="AD211"/>
  <c r="AA211" s="1"/>
  <c r="Z212"/>
  <c r="AE212"/>
  <c r="AB212" s="1"/>
  <c r="Z213"/>
  <c r="AE213"/>
  <c r="AB213" s="1"/>
  <c r="AD214"/>
  <c r="AA214" s="1"/>
  <c r="AF214"/>
  <c r="AC214" s="1"/>
  <c r="AD215"/>
  <c r="AA215" s="1"/>
  <c r="AF215"/>
  <c r="AC215" s="1"/>
  <c r="Z216"/>
  <c r="AE216"/>
  <c r="AB216" s="1"/>
  <c r="Z217"/>
  <c r="AE217"/>
  <c r="AB217" s="1"/>
  <c r="AD218"/>
  <c r="AA218" s="1"/>
  <c r="AF218"/>
  <c r="AC218" s="1"/>
  <c r="AD219"/>
  <c r="AA219" s="1"/>
  <c r="AF219"/>
  <c r="AC219" s="1"/>
  <c r="Z220"/>
  <c r="AE220"/>
  <c r="AB220" s="1"/>
  <c r="Z221"/>
  <c r="AE221"/>
  <c r="AB221" s="1"/>
  <c r="AD222"/>
  <c r="AA222" s="1"/>
  <c r="AF222"/>
  <c r="AC222" s="1"/>
  <c r="AD223"/>
  <c r="AA223" s="1"/>
  <c r="AF223"/>
  <c r="AC223" s="1"/>
  <c r="Z224"/>
  <c r="AE224"/>
  <c r="AB224" s="1"/>
  <c r="Z225"/>
  <c r="AE225"/>
  <c r="AB225" s="1"/>
  <c r="AD226"/>
  <c r="AA226" s="1"/>
  <c r="AF226"/>
  <c r="AC226" s="1"/>
  <c r="AD227"/>
  <c r="AA227" s="1"/>
  <c r="AF227"/>
  <c r="AC227" s="1"/>
  <c r="Z228"/>
  <c r="AE228"/>
  <c r="AB228" s="1"/>
  <c r="Z229"/>
  <c r="AE229"/>
  <c r="AB229" s="1"/>
  <c r="AD230"/>
  <c r="AA230" s="1"/>
  <c r="AF230"/>
  <c r="AC230" s="1"/>
  <c r="AD231"/>
  <c r="AA231" s="1"/>
  <c r="AF231"/>
  <c r="AC231" s="1"/>
  <c r="Z232"/>
  <c r="AE232"/>
  <c r="AB232" s="1"/>
  <c r="Z233"/>
  <c r="AE233"/>
  <c r="AB233" s="1"/>
  <c r="AD234"/>
  <c r="AA234" s="1"/>
  <c r="AF234"/>
  <c r="AC234" s="1"/>
  <c r="AD235"/>
  <c r="AA235" s="1"/>
  <c r="AF235"/>
  <c r="AC235" s="1"/>
  <c r="Z236"/>
  <c r="AE236"/>
  <c r="AB236" s="1"/>
  <c r="Z237"/>
  <c r="AE237"/>
  <c r="AB237" s="1"/>
  <c r="AD238"/>
  <c r="AA238" s="1"/>
  <c r="AF238"/>
  <c r="AC238" s="1"/>
  <c r="AD239"/>
  <c r="AA239" s="1"/>
  <c r="AF239"/>
  <c r="AC239" s="1"/>
  <c r="Z240"/>
  <c r="AE240"/>
  <c r="AB240" s="1"/>
  <c r="Z241"/>
  <c r="AE241"/>
  <c r="AB241" s="1"/>
  <c r="AD242"/>
  <c r="AA242" s="1"/>
  <c r="AF242"/>
  <c r="AC242" s="1"/>
  <c r="AD243"/>
  <c r="AA243" s="1"/>
  <c r="AF243"/>
  <c r="AC243" s="1"/>
  <c r="Z244"/>
  <c r="AE244"/>
  <c r="AB244" s="1"/>
  <c r="Z245"/>
  <c r="AE245"/>
  <c r="AB245" s="1"/>
  <c r="Z246"/>
  <c r="AE246"/>
  <c r="AB246" s="1"/>
  <c r="Z247"/>
  <c r="AE247"/>
  <c r="AB247" s="1"/>
  <c r="AD248"/>
  <c r="AA248" s="1"/>
  <c r="AF248"/>
  <c r="AC248" s="1"/>
  <c r="AD249"/>
  <c r="AA249" s="1"/>
  <c r="AF249"/>
  <c r="AC249" s="1"/>
  <c r="Z250"/>
  <c r="AE250"/>
  <c r="AB250" s="1"/>
  <c r="Z251"/>
  <c r="AE251"/>
  <c r="AB251" s="1"/>
  <c r="AD252"/>
  <c r="AA252" s="1"/>
  <c r="AF252"/>
  <c r="AC252" s="1"/>
  <c r="AD253"/>
  <c r="AA253" s="1"/>
  <c r="AF253"/>
  <c r="AC253" s="1"/>
  <c r="Z254"/>
  <c r="AE254"/>
  <c r="AB254" s="1"/>
  <c r="Z255"/>
  <c r="AE255"/>
  <c r="AB255" s="1"/>
  <c r="AD256"/>
  <c r="AA256" s="1"/>
  <c r="AF256"/>
  <c r="AC256" s="1"/>
  <c r="AD257"/>
  <c r="AA257" s="1"/>
  <c r="AF257"/>
  <c r="AC257" s="1"/>
  <c r="Z258"/>
  <c r="AE258"/>
  <c r="AB258" s="1"/>
  <c r="Z259"/>
  <c r="AE259"/>
  <c r="AB259" s="1"/>
  <c r="AD260"/>
  <c r="AA260" s="1"/>
  <c r="AF260"/>
  <c r="AC260" s="1"/>
  <c r="AD261"/>
  <c r="AA261" s="1"/>
  <c r="AF261"/>
  <c r="AC261" s="1"/>
  <c r="Z262"/>
  <c r="AE262"/>
  <c r="AB262" s="1"/>
  <c r="Z263"/>
  <c r="AE263"/>
  <c r="AB263" s="1"/>
  <c r="AD264"/>
  <c r="AA264" s="1"/>
  <c r="AF264"/>
  <c r="AC264" s="1"/>
  <c r="AD265"/>
  <c r="AA265" s="1"/>
  <c r="AF265"/>
  <c r="AC265" s="1"/>
  <c r="Z266"/>
  <c r="AE266"/>
  <c r="AB266" s="1"/>
  <c r="Z267"/>
  <c r="AE267"/>
  <c r="AB267" s="1"/>
  <c r="AD268"/>
  <c r="AA268" s="1"/>
  <c r="AF268"/>
  <c r="AC268" s="1"/>
  <c r="AD269"/>
  <c r="AA269" s="1"/>
  <c r="AF269"/>
  <c r="AC269" s="1"/>
  <c r="Z270"/>
  <c r="AE270"/>
  <c r="AB270" s="1"/>
  <c r="Z271"/>
  <c r="AE271"/>
  <c r="AB271" s="1"/>
  <c r="AD272"/>
  <c r="AA272" s="1"/>
  <c r="AF272"/>
  <c r="AC272" s="1"/>
  <c r="AD273"/>
  <c r="AA273" s="1"/>
  <c r="AF273"/>
  <c r="AC273" s="1"/>
  <c r="Z274"/>
  <c r="AE274"/>
  <c r="AB274" s="1"/>
  <c r="Z275"/>
  <c r="AE275"/>
  <c r="AB275" s="1"/>
  <c r="AD276"/>
  <c r="AA276" s="1"/>
  <c r="AF276"/>
  <c r="AC276" s="1"/>
  <c r="AD277"/>
  <c r="AA277" s="1"/>
  <c r="AF277"/>
  <c r="AC277" s="1"/>
  <c r="Z278"/>
  <c r="AE278"/>
  <c r="AB278" s="1"/>
  <c r="Z279"/>
  <c r="AE279"/>
  <c r="AB279" s="1"/>
  <c r="AD280"/>
  <c r="AA280" s="1"/>
  <c r="AF280"/>
  <c r="AC280" s="1"/>
  <c r="AD281"/>
  <c r="AA281" s="1"/>
  <c r="AF281"/>
  <c r="AC281" s="1"/>
  <c r="Z282"/>
  <c r="AE282"/>
  <c r="AB282" s="1"/>
  <c r="Z283"/>
  <c r="AE283"/>
  <c r="AB283" s="1"/>
  <c r="AD284"/>
  <c r="AA284" s="1"/>
  <c r="AF284"/>
  <c r="AC284" s="1"/>
  <c r="AD285"/>
  <c r="AA285" s="1"/>
  <c r="AF285"/>
  <c r="AC285" s="1"/>
  <c r="Z286"/>
  <c r="AE286"/>
  <c r="AB286" s="1"/>
  <c r="Z287"/>
  <c r="AE287"/>
  <c r="AB287" s="1"/>
  <c r="AD288"/>
  <c r="AA288" s="1"/>
  <c r="AF288"/>
  <c r="AC288" s="1"/>
  <c r="AD289"/>
  <c r="AA289" s="1"/>
  <c r="AF289"/>
  <c r="AC289" s="1"/>
  <c r="Z290"/>
  <c r="AE290"/>
  <c r="AB290" s="1"/>
  <c r="Z291"/>
  <c r="AE291"/>
  <c r="AB291" s="1"/>
  <c r="AD292"/>
  <c r="AA292" s="1"/>
  <c r="AF292"/>
  <c r="AC292" s="1"/>
  <c r="AD293"/>
  <c r="AA293" s="1"/>
  <c r="AF293"/>
  <c r="AC293" s="1"/>
  <c r="Z294"/>
  <c r="AE294"/>
  <c r="AB294" s="1"/>
  <c r="Z295"/>
  <c r="AE295"/>
  <c r="AB295" s="1"/>
  <c r="AD296"/>
  <c r="AA296" s="1"/>
  <c r="AF296"/>
  <c r="AC296" s="1"/>
  <c r="AD297"/>
  <c r="AA297" s="1"/>
  <c r="AF297"/>
  <c r="AC297" s="1"/>
  <c r="Z298"/>
  <c r="AE298"/>
  <c r="AB298" s="1"/>
  <c r="Z299"/>
  <c r="AE299"/>
  <c r="AB299" s="1"/>
  <c r="AD300"/>
  <c r="AA300" s="1"/>
  <c r="AF300"/>
  <c r="AC300" s="1"/>
  <c r="AD301"/>
  <c r="AA301" s="1"/>
  <c r="AF301"/>
  <c r="AC301" s="1"/>
  <c r="Z302"/>
  <c r="AE302"/>
  <c r="AB302" s="1"/>
  <c r="Z303"/>
  <c r="AE303"/>
  <c r="AB303" s="1"/>
  <c r="AD304"/>
  <c r="AA304" s="1"/>
  <c r="AF304"/>
  <c r="AC304" s="1"/>
  <c r="AD305"/>
  <c r="AA305" s="1"/>
  <c r="AF305"/>
  <c r="AC305" s="1"/>
  <c r="Z306"/>
  <c r="AE306"/>
  <c r="AB306" s="1"/>
  <c r="Z307"/>
  <c r="AE307"/>
  <c r="AB307" s="1"/>
  <c r="AD308"/>
  <c r="AA308" s="1"/>
  <c r="AF308"/>
  <c r="AC308" s="1"/>
  <c r="AD309"/>
  <c r="AA309" s="1"/>
  <c r="AF309"/>
  <c r="AC309" s="1"/>
  <c r="Z310"/>
  <c r="AE310"/>
  <c r="AB310" s="1"/>
  <c r="Z311"/>
  <c r="AE311"/>
  <c r="AB311" s="1"/>
  <c r="AD312"/>
  <c r="AA312" s="1"/>
  <c r="AF312"/>
  <c r="AC312" s="1"/>
  <c r="AD313"/>
  <c r="AA313" s="1"/>
  <c r="AF313"/>
  <c r="AC313" s="1"/>
  <c r="Z314"/>
  <c r="AE314"/>
  <c r="AB314" s="1"/>
  <c r="Z315"/>
  <c r="AE315"/>
  <c r="AB315" s="1"/>
  <c r="AD316"/>
  <c r="AA316" s="1"/>
  <c r="AF316"/>
  <c r="AC316" s="1"/>
  <c r="AD317"/>
  <c r="AA317" s="1"/>
  <c r="AF317"/>
  <c r="AC317" s="1"/>
  <c r="Z318"/>
  <c r="AE318"/>
  <c r="AB318" s="1"/>
  <c r="Z319"/>
  <c r="AE319"/>
  <c r="AB319" s="1"/>
  <c r="AD320"/>
  <c r="AA320" s="1"/>
  <c r="AF320"/>
  <c r="AC320" s="1"/>
  <c r="AD321"/>
  <c r="AA321" s="1"/>
  <c r="AF321"/>
  <c r="AC321" s="1"/>
  <c r="Z322"/>
  <c r="AE322"/>
  <c r="AB322" s="1"/>
  <c r="Z323"/>
  <c r="AE323"/>
  <c r="AB323" s="1"/>
  <c r="AD324"/>
  <c r="AA324" s="1"/>
  <c r="AF324"/>
  <c r="AC324" s="1"/>
  <c r="AD325"/>
  <c r="AA325" s="1"/>
  <c r="AF325"/>
  <c r="AC325" s="1"/>
  <c r="Z326"/>
  <c r="AE326"/>
  <c r="AB326" s="1"/>
  <c r="Z327"/>
  <c r="AE327"/>
  <c r="AB327" s="1"/>
  <c r="AD328"/>
  <c r="AA328" s="1"/>
  <c r="AF328"/>
  <c r="AC328" s="1"/>
  <c r="AD329"/>
  <c r="AA329" s="1"/>
  <c r="AF329"/>
  <c r="AC329" s="1"/>
  <c r="Z330"/>
  <c r="AE330"/>
  <c r="AB330" s="1"/>
  <c r="Z331"/>
  <c r="AE331"/>
  <c r="AB331" s="1"/>
  <c r="AD332"/>
  <c r="AA332" s="1"/>
  <c r="AF332"/>
  <c r="AC332" s="1"/>
  <c r="AD333"/>
  <c r="AA333" s="1"/>
  <c r="AF333"/>
  <c r="AC333" s="1"/>
  <c r="Z334"/>
  <c r="AE334"/>
  <c r="AB334" s="1"/>
  <c r="Z335"/>
  <c r="AE335"/>
  <c r="AB335" s="1"/>
  <c r="AD336"/>
  <c r="AA336" s="1"/>
  <c r="AF336"/>
  <c r="AC336" s="1"/>
  <c r="AD337"/>
  <c r="AA337" s="1"/>
  <c r="AF337"/>
  <c r="AC337" s="1"/>
  <c r="Z338"/>
  <c r="AE338"/>
  <c r="AB338" s="1"/>
  <c r="Z339"/>
  <c r="AE339"/>
  <c r="AB339" s="1"/>
  <c r="AD340"/>
  <c r="AA340" s="1"/>
  <c r="AF340"/>
  <c r="AC340" s="1"/>
  <c r="AD341"/>
  <c r="AA341" s="1"/>
  <c r="AF341"/>
  <c r="AC341" s="1"/>
  <c r="Z342"/>
  <c r="AE342"/>
  <c r="AB342" s="1"/>
  <c r="Z343"/>
  <c r="AE343"/>
  <c r="AB343" s="1"/>
  <c r="AD344"/>
  <c r="AA344" s="1"/>
  <c r="AF344"/>
  <c r="AC344" s="1"/>
  <c r="AD345"/>
  <c r="AA345" s="1"/>
  <c r="AF345"/>
  <c r="AC345" s="1"/>
  <c r="Z346"/>
  <c r="AE346"/>
  <c r="AB346" s="1"/>
  <c r="Z347"/>
  <c r="AE347"/>
  <c r="AB347" s="1"/>
  <c r="AD348"/>
  <c r="AA348" s="1"/>
  <c r="AF348"/>
  <c r="AC348" s="1"/>
  <c r="AD349"/>
  <c r="AA349" s="1"/>
  <c r="AF349"/>
  <c r="AC349" s="1"/>
  <c r="Z350"/>
  <c r="AE350"/>
  <c r="AB350" s="1"/>
  <c r="Z351"/>
  <c r="AE351"/>
  <c r="AB351" s="1"/>
  <c r="AD352"/>
  <c r="AA352" s="1"/>
  <c r="AF352"/>
  <c r="AC352" s="1"/>
  <c r="AD353"/>
  <c r="AA353" s="1"/>
  <c r="AF353"/>
  <c r="AC353" s="1"/>
  <c r="Z354"/>
  <c r="AE354"/>
  <c r="AB354" s="1"/>
  <c r="Z355"/>
  <c r="AE355"/>
  <c r="AB355" s="1"/>
  <c r="AD356"/>
  <c r="AA356" s="1"/>
  <c r="AF356"/>
  <c r="AC356" s="1"/>
  <c r="AD357"/>
  <c r="AA357" s="1"/>
  <c r="AF357"/>
  <c r="AC357" s="1"/>
  <c r="Z358"/>
  <c r="AE358"/>
  <c r="AB358" s="1"/>
  <c r="Z359"/>
  <c r="AE359"/>
  <c r="AB359" s="1"/>
  <c r="AD360"/>
  <c r="AA360" s="1"/>
  <c r="AF360"/>
  <c r="AC360" s="1"/>
  <c r="AD361"/>
  <c r="AA361" s="1"/>
  <c r="AF361"/>
  <c r="AC361" s="1"/>
  <c r="Z362"/>
  <c r="AE362"/>
  <c r="AB362" s="1"/>
  <c r="Z363"/>
  <c r="AE363"/>
  <c r="AB363" s="1"/>
  <c r="AD364"/>
  <c r="AA364" s="1"/>
  <c r="AF364"/>
  <c r="AC364" s="1"/>
  <c r="AD365"/>
  <c r="AA365" s="1"/>
  <c r="AF365"/>
  <c r="AC365" s="1"/>
  <c r="Z366"/>
  <c r="AE366"/>
  <c r="AB366" s="1"/>
  <c r="Z367"/>
  <c r="AE367"/>
  <c r="AB367" s="1"/>
  <c r="AD368"/>
  <c r="AA368" s="1"/>
  <c r="AF368"/>
  <c r="AC368" s="1"/>
  <c r="AD369"/>
  <c r="AA369" s="1"/>
  <c r="AF369"/>
  <c r="AC369" s="1"/>
  <c r="Z370"/>
  <c r="AE370"/>
  <c r="AB370" s="1"/>
  <c r="Z371"/>
  <c r="AE371"/>
  <c r="AB371" s="1"/>
  <c r="AD372"/>
  <c r="AA372" s="1"/>
  <c r="AF372"/>
  <c r="AC372" s="1"/>
  <c r="AD373"/>
  <c r="AA373" s="1"/>
  <c r="AF373"/>
  <c r="AC373" s="1"/>
  <c r="Z374"/>
  <c r="AE374"/>
  <c r="AB374" s="1"/>
  <c r="Z375"/>
  <c r="AE375"/>
  <c r="AB375" s="1"/>
  <c r="AD376"/>
  <c r="AA376" s="1"/>
  <c r="AF376"/>
  <c r="AC376" s="1"/>
  <c r="AD377"/>
  <c r="AA377" s="1"/>
  <c r="AF377"/>
  <c r="AC377" s="1"/>
  <c r="Z378"/>
  <c r="AE378"/>
  <c r="AB378" s="1"/>
  <c r="Z379"/>
  <c r="AE379"/>
  <c r="AB379" s="1"/>
  <c r="AD380"/>
  <c r="AA380" s="1"/>
  <c r="AF380"/>
  <c r="AC380" s="1"/>
  <c r="AD381"/>
  <c r="AA381" s="1"/>
  <c r="AF381"/>
  <c r="AC381" s="1"/>
  <c r="Z382"/>
  <c r="AE382"/>
  <c r="AB382" s="1"/>
  <c r="Z383"/>
  <c r="AE383"/>
  <c r="AB383" s="1"/>
  <c r="AD384"/>
  <c r="AA384" s="1"/>
  <c r="AF384"/>
  <c r="AC384" s="1"/>
  <c r="AD385"/>
  <c r="AA385" s="1"/>
  <c r="AF385"/>
  <c r="AC385" s="1"/>
  <c r="Z386"/>
  <c r="AE386"/>
  <c r="AB386" s="1"/>
  <c r="Z387"/>
  <c r="AE387"/>
  <c r="AB387" s="1"/>
  <c r="AD388"/>
  <c r="AA388" s="1"/>
  <c r="AF388"/>
  <c r="AC388" s="1"/>
  <c r="AD389"/>
  <c r="AA389" s="1"/>
  <c r="AF389"/>
  <c r="AC389" s="1"/>
  <c r="Z390"/>
  <c r="AE390"/>
  <c r="AB390" s="1"/>
  <c r="Z391"/>
  <c r="AE391"/>
  <c r="AB391" s="1"/>
  <c r="AD392"/>
  <c r="AA392" s="1"/>
  <c r="AF392"/>
  <c r="AC392" s="1"/>
  <c r="AD393"/>
  <c r="AA393" s="1"/>
  <c r="AF393"/>
  <c r="AC393" s="1"/>
  <c r="Z394"/>
  <c r="AE394"/>
  <c r="AB394" s="1"/>
  <c r="Z395"/>
  <c r="AE395"/>
  <c r="AB395" s="1"/>
  <c r="AD396"/>
  <c r="AA396" s="1"/>
  <c r="AF396"/>
  <c r="AC396" s="1"/>
  <c r="AD397"/>
  <c r="AA397" s="1"/>
  <c r="AF397"/>
  <c r="AC397" s="1"/>
  <c r="AD246"/>
  <c r="AA246" s="1"/>
  <c r="AF246"/>
  <c r="AC246" s="1"/>
  <c r="AD247"/>
  <c r="AA247" s="1"/>
  <c r="AF247"/>
  <c r="AC247" s="1"/>
  <c r="Z248"/>
  <c r="AE248"/>
  <c r="AB248" s="1"/>
  <c r="Z249"/>
  <c r="AE249"/>
  <c r="AB249" s="1"/>
  <c r="AD250"/>
  <c r="AA250" s="1"/>
  <c r="AF250"/>
  <c r="AC250" s="1"/>
  <c r="AD251"/>
  <c r="AA251" s="1"/>
  <c r="AF251"/>
  <c r="AC251" s="1"/>
  <c r="Z252"/>
  <c r="AE252"/>
  <c r="AB252" s="1"/>
  <c r="Z253"/>
  <c r="AE253"/>
  <c r="AB253" s="1"/>
  <c r="AD254"/>
  <c r="AA254" s="1"/>
  <c r="AF254"/>
  <c r="AC254" s="1"/>
  <c r="AD255"/>
  <c r="AA255" s="1"/>
  <c r="AF255"/>
  <c r="AC255" s="1"/>
  <c r="Z256"/>
  <c r="AE256"/>
  <c r="AB256" s="1"/>
  <c r="Z257"/>
  <c r="AE257"/>
  <c r="AB257" s="1"/>
  <c r="AD258"/>
  <c r="AA258" s="1"/>
  <c r="AF258"/>
  <c r="AC258" s="1"/>
  <c r="AD259"/>
  <c r="AA259" s="1"/>
  <c r="AF259"/>
  <c r="AC259" s="1"/>
  <c r="Z260"/>
  <c r="AE260"/>
  <c r="AB260" s="1"/>
  <c r="Z261"/>
  <c r="AE261"/>
  <c r="AB261" s="1"/>
  <c r="AD262"/>
  <c r="AA262" s="1"/>
  <c r="AF262"/>
  <c r="AC262" s="1"/>
  <c r="AD263"/>
  <c r="AA263" s="1"/>
  <c r="AF263"/>
  <c r="AC263" s="1"/>
  <c r="Z264"/>
  <c r="AE264"/>
  <c r="AB264" s="1"/>
  <c r="Z265"/>
  <c r="AE265"/>
  <c r="AB265" s="1"/>
  <c r="AD266"/>
  <c r="AA266" s="1"/>
  <c r="AF266"/>
  <c r="AC266" s="1"/>
  <c r="AD267"/>
  <c r="AA267" s="1"/>
  <c r="AF267"/>
  <c r="AC267" s="1"/>
  <c r="Z268"/>
  <c r="AE268"/>
  <c r="AB268" s="1"/>
  <c r="Z269"/>
  <c r="AE269"/>
  <c r="AB269" s="1"/>
  <c r="AD270"/>
  <c r="AA270" s="1"/>
  <c r="AF270"/>
  <c r="AC270" s="1"/>
  <c r="AD271"/>
  <c r="AA271" s="1"/>
  <c r="AF271"/>
  <c r="AC271" s="1"/>
  <c r="Z272"/>
  <c r="AE272"/>
  <c r="AB272" s="1"/>
  <c r="Z273"/>
  <c r="AE273"/>
  <c r="AB273" s="1"/>
  <c r="AD274"/>
  <c r="AA274" s="1"/>
  <c r="AF274"/>
  <c r="AC274" s="1"/>
  <c r="AD275"/>
  <c r="AA275" s="1"/>
  <c r="AF275"/>
  <c r="AC275" s="1"/>
  <c r="Z276"/>
  <c r="AE276"/>
  <c r="AB276" s="1"/>
  <c r="Z277"/>
  <c r="AE277"/>
  <c r="AB277" s="1"/>
  <c r="AD278"/>
  <c r="AA278" s="1"/>
  <c r="AF278"/>
  <c r="AC278" s="1"/>
  <c r="AD279"/>
  <c r="AA279" s="1"/>
  <c r="AF279"/>
  <c r="AC279" s="1"/>
  <c r="Z280"/>
  <c r="AE280"/>
  <c r="AB280" s="1"/>
  <c r="Z281"/>
  <c r="AE281"/>
  <c r="AB281" s="1"/>
  <c r="AD282"/>
  <c r="AA282" s="1"/>
  <c r="AF282"/>
  <c r="AC282" s="1"/>
  <c r="AD283"/>
  <c r="AA283" s="1"/>
  <c r="AF283"/>
  <c r="AC283" s="1"/>
  <c r="Z284"/>
  <c r="AE284"/>
  <c r="AB284" s="1"/>
  <c r="Z285"/>
  <c r="AE285"/>
  <c r="AB285" s="1"/>
  <c r="AD286"/>
  <c r="AA286" s="1"/>
  <c r="AF286"/>
  <c r="AC286" s="1"/>
  <c r="AD287"/>
  <c r="AA287" s="1"/>
  <c r="AF287"/>
  <c r="AC287" s="1"/>
  <c r="Z288"/>
  <c r="AE288"/>
  <c r="AB288" s="1"/>
  <c r="Z289"/>
  <c r="AE289"/>
  <c r="AB289" s="1"/>
  <c r="AD290"/>
  <c r="AA290" s="1"/>
  <c r="AF290"/>
  <c r="AC290" s="1"/>
  <c r="AD291"/>
  <c r="AA291" s="1"/>
  <c r="AF291"/>
  <c r="AC291" s="1"/>
  <c r="Z292"/>
  <c r="AE292"/>
  <c r="AB292" s="1"/>
  <c r="Z293"/>
  <c r="AE293"/>
  <c r="AB293" s="1"/>
  <c r="AD294"/>
  <c r="AA294" s="1"/>
  <c r="AF294"/>
  <c r="AC294" s="1"/>
  <c r="AD295"/>
  <c r="AA295" s="1"/>
  <c r="AF295"/>
  <c r="AC295" s="1"/>
  <c r="Z296"/>
  <c r="AE296"/>
  <c r="AB296" s="1"/>
  <c r="Z297"/>
  <c r="AE297"/>
  <c r="AB297" s="1"/>
  <c r="AD298"/>
  <c r="AA298" s="1"/>
  <c r="AF298"/>
  <c r="AC298" s="1"/>
  <c r="AD299"/>
  <c r="AA299" s="1"/>
  <c r="AF299"/>
  <c r="AC299" s="1"/>
  <c r="Z300"/>
  <c r="AE300"/>
  <c r="AB300" s="1"/>
  <c r="Z301"/>
  <c r="AE301"/>
  <c r="AB301" s="1"/>
  <c r="AD302"/>
  <c r="AA302" s="1"/>
  <c r="AF302"/>
  <c r="AC302" s="1"/>
  <c r="AD303"/>
  <c r="AA303" s="1"/>
  <c r="AF303"/>
  <c r="AC303" s="1"/>
  <c r="Z304"/>
  <c r="AE304"/>
  <c r="AB304" s="1"/>
  <c r="Z305"/>
  <c r="AE305"/>
  <c r="AB305" s="1"/>
  <c r="AD306"/>
  <c r="AA306" s="1"/>
  <c r="AF306"/>
  <c r="AC306" s="1"/>
  <c r="AD307"/>
  <c r="AA307" s="1"/>
  <c r="AF307"/>
  <c r="AC307" s="1"/>
  <c r="Z308"/>
  <c r="AE308"/>
  <c r="AB308" s="1"/>
  <c r="Z309"/>
  <c r="AE309"/>
  <c r="AB309" s="1"/>
  <c r="AD310"/>
  <c r="AA310" s="1"/>
  <c r="AF310"/>
  <c r="AC310" s="1"/>
  <c r="AD311"/>
  <c r="AA311" s="1"/>
  <c r="AF311"/>
  <c r="AC311" s="1"/>
  <c r="Z312"/>
  <c r="AE312"/>
  <c r="AB312" s="1"/>
  <c r="Z313"/>
  <c r="AE313"/>
  <c r="AB313" s="1"/>
  <c r="AD314"/>
  <c r="AF314"/>
  <c r="AC314" s="1"/>
  <c r="AD315"/>
  <c r="AF315"/>
  <c r="AC315" s="1"/>
  <c r="Z316"/>
  <c r="AE316"/>
  <c r="AB316" s="1"/>
  <c r="Z317"/>
  <c r="AE317"/>
  <c r="AB317" s="1"/>
  <c r="AD318"/>
  <c r="AF318"/>
  <c r="AC318" s="1"/>
  <c r="AD319"/>
  <c r="AF319"/>
  <c r="AC319" s="1"/>
  <c r="Z320"/>
  <c r="AE320"/>
  <c r="AB320" s="1"/>
  <c r="Z321"/>
  <c r="AE321"/>
  <c r="AB321" s="1"/>
  <c r="AD322"/>
  <c r="AF322"/>
  <c r="AC322" s="1"/>
  <c r="AD323"/>
  <c r="AF323"/>
  <c r="AC323" s="1"/>
  <c r="Z324"/>
  <c r="AE324"/>
  <c r="AB324" s="1"/>
  <c r="Z325"/>
  <c r="AE325"/>
  <c r="AB325" s="1"/>
  <c r="AD326"/>
  <c r="AF326"/>
  <c r="AC326" s="1"/>
  <c r="AD327"/>
  <c r="AF327"/>
  <c r="AC327" s="1"/>
  <c r="Z328"/>
  <c r="AE328"/>
  <c r="AB328" s="1"/>
  <c r="Z329"/>
  <c r="AE329"/>
  <c r="AB329" s="1"/>
  <c r="AD330"/>
  <c r="AF330"/>
  <c r="AC330" s="1"/>
  <c r="AD331"/>
  <c r="AA331" s="1"/>
  <c r="AF331"/>
  <c r="AC331" s="1"/>
  <c r="Z332"/>
  <c r="AE332"/>
  <c r="AB332" s="1"/>
  <c r="Z333"/>
  <c r="AE333"/>
  <c r="AB333" s="1"/>
  <c r="AD334"/>
  <c r="AF334"/>
  <c r="AC334" s="1"/>
  <c r="AD335"/>
  <c r="AF335"/>
  <c r="AC335" s="1"/>
  <c r="Z336"/>
  <c r="AE336"/>
  <c r="AB336" s="1"/>
  <c r="Z337"/>
  <c r="AE337"/>
  <c r="AB337" s="1"/>
  <c r="AD338"/>
  <c r="AF338"/>
  <c r="AC338" s="1"/>
  <c r="AD339"/>
  <c r="AF339"/>
  <c r="AC339" s="1"/>
  <c r="Z340"/>
  <c r="AE340"/>
  <c r="AB340" s="1"/>
  <c r="Z341"/>
  <c r="AE341"/>
  <c r="AB341" s="1"/>
  <c r="AD342"/>
  <c r="AF342"/>
  <c r="AC342" s="1"/>
  <c r="AD343"/>
  <c r="AF343"/>
  <c r="AC343" s="1"/>
  <c r="Z344"/>
  <c r="AE344"/>
  <c r="AB344" s="1"/>
  <c r="Z345"/>
  <c r="AE345"/>
  <c r="AB345" s="1"/>
  <c r="AD346"/>
  <c r="AF346"/>
  <c r="AC346" s="1"/>
  <c r="AD347"/>
  <c r="AF347"/>
  <c r="AC347" s="1"/>
  <c r="Z348"/>
  <c r="AE348"/>
  <c r="AB348" s="1"/>
  <c r="Z349"/>
  <c r="AE349"/>
  <c r="AB349" s="1"/>
  <c r="AD350"/>
  <c r="AF350"/>
  <c r="AC350" s="1"/>
  <c r="AD351"/>
  <c r="AF351"/>
  <c r="AC351" s="1"/>
  <c r="Z352"/>
  <c r="AE352"/>
  <c r="AB352" s="1"/>
  <c r="Z353"/>
  <c r="AE353"/>
  <c r="AB353" s="1"/>
  <c r="AD354"/>
  <c r="AA354" s="1"/>
  <c r="AF354"/>
  <c r="AC354" s="1"/>
  <c r="AD355"/>
  <c r="AF355"/>
  <c r="AC355" s="1"/>
  <c r="Z356"/>
  <c r="AE356"/>
  <c r="AB356" s="1"/>
  <c r="Z357"/>
  <c r="AE357"/>
  <c r="AB357" s="1"/>
  <c r="AD358"/>
  <c r="AF358"/>
  <c r="AC358" s="1"/>
  <c r="AD359"/>
  <c r="AF359"/>
  <c r="AC359" s="1"/>
  <c r="Z360"/>
  <c r="AE360"/>
  <c r="AB360" s="1"/>
  <c r="Z361"/>
  <c r="AE361"/>
  <c r="AB361" s="1"/>
  <c r="AD362"/>
  <c r="AF362"/>
  <c r="AC362" s="1"/>
  <c r="AD363"/>
  <c r="AF363"/>
  <c r="AC363" s="1"/>
  <c r="Z364"/>
  <c r="AE364"/>
  <c r="AB364" s="1"/>
  <c r="Z365"/>
  <c r="AE365"/>
  <c r="AB365" s="1"/>
  <c r="AD366"/>
  <c r="AF366"/>
  <c r="AC366" s="1"/>
  <c r="AD367"/>
  <c r="AF367"/>
  <c r="AC367" s="1"/>
  <c r="Z368"/>
  <c r="AE368"/>
  <c r="AB368" s="1"/>
  <c r="Z369"/>
  <c r="AE369"/>
  <c r="AB369" s="1"/>
  <c r="AD370"/>
  <c r="AF370"/>
  <c r="AC370" s="1"/>
  <c r="AD371"/>
  <c r="AF371"/>
  <c r="AC371" s="1"/>
  <c r="Z372"/>
  <c r="AE372"/>
  <c r="AB372" s="1"/>
  <c r="Z373"/>
  <c r="AE373"/>
  <c r="AB373" s="1"/>
  <c r="AD374"/>
  <c r="AF374"/>
  <c r="AC374" s="1"/>
  <c r="AD375"/>
  <c r="AA375" s="1"/>
  <c r="AF375"/>
  <c r="AC375" s="1"/>
  <c r="Z376"/>
  <c r="AE376"/>
  <c r="AB376" s="1"/>
  <c r="Z377"/>
  <c r="AE377"/>
  <c r="AB377" s="1"/>
  <c r="AD378"/>
  <c r="AF378"/>
  <c r="AC378" s="1"/>
  <c r="AD379"/>
  <c r="AF379"/>
  <c r="AC379" s="1"/>
  <c r="Z380"/>
  <c r="AE380"/>
  <c r="AB380" s="1"/>
  <c r="Z381"/>
  <c r="AE381"/>
  <c r="AB381" s="1"/>
  <c r="AD382"/>
  <c r="AF382"/>
  <c r="AC382" s="1"/>
  <c r="AD383"/>
  <c r="AF383"/>
  <c r="AC383" s="1"/>
  <c r="Z384"/>
  <c r="AE384"/>
  <c r="AB384" s="1"/>
  <c r="Z385"/>
  <c r="AE385"/>
  <c r="AB385" s="1"/>
  <c r="AD386"/>
  <c r="AF386"/>
  <c r="AC386" s="1"/>
  <c r="AD387"/>
  <c r="AF387"/>
  <c r="AC387" s="1"/>
  <c r="Z388"/>
  <c r="AE388"/>
  <c r="AB388" s="1"/>
  <c r="Z389"/>
  <c r="AE389"/>
  <c r="AB389" s="1"/>
  <c r="AD390"/>
  <c r="AF390"/>
  <c r="AC390" s="1"/>
  <c r="AD391"/>
  <c r="AF391"/>
  <c r="AC391" s="1"/>
  <c r="Z392"/>
  <c r="AE392"/>
  <c r="AB392" s="1"/>
  <c r="Z393"/>
  <c r="AE393"/>
  <c r="AB393" s="1"/>
  <c r="AD394"/>
  <c r="AF394"/>
  <c r="AC394" s="1"/>
  <c r="AD395"/>
  <c r="AF395"/>
  <c r="AC395" s="1"/>
  <c r="Z396"/>
  <c r="AE396"/>
  <c r="AB396" s="1"/>
  <c r="Z397"/>
  <c r="AE397"/>
  <c r="AB397" s="1"/>
  <c r="AD2"/>
  <c r="AA2" s="1"/>
  <c r="AF2"/>
  <c r="AC2" s="1"/>
  <c r="AE3"/>
  <c r="AB3" s="1"/>
  <c r="Z3"/>
  <c r="AF500"/>
  <c r="AC500" s="1"/>
  <c r="AD500"/>
  <c r="AA500" s="1"/>
  <c r="AF499"/>
  <c r="AC499" s="1"/>
  <c r="AD499"/>
  <c r="AA499" s="1"/>
  <c r="AE498"/>
  <c r="AB498" s="1"/>
  <c r="Z498"/>
  <c r="AE497"/>
  <c r="AB497" s="1"/>
  <c r="Z497"/>
  <c r="AF496"/>
  <c r="AC496" s="1"/>
  <c r="AD496"/>
  <c r="AA496" s="1"/>
  <c r="AF495"/>
  <c r="AC495" s="1"/>
  <c r="AD495"/>
  <c r="AA495" s="1"/>
  <c r="AE494"/>
  <c r="AB494" s="1"/>
  <c r="Z494"/>
  <c r="AE493"/>
  <c r="AB493" s="1"/>
  <c r="Z493"/>
  <c r="AF492"/>
  <c r="AC492" s="1"/>
  <c r="AD492"/>
  <c r="AA492" s="1"/>
  <c r="AF491"/>
  <c r="AC491" s="1"/>
  <c r="AD491"/>
  <c r="AA491" s="1"/>
  <c r="AE490"/>
  <c r="AB490" s="1"/>
  <c r="Z490"/>
  <c r="AE489"/>
  <c r="AB489" s="1"/>
  <c r="Z489"/>
  <c r="AF488"/>
  <c r="AC488" s="1"/>
  <c r="AD488"/>
  <c r="AA488" s="1"/>
  <c r="AF487"/>
  <c r="AC487" s="1"/>
  <c r="AD487"/>
  <c r="AA487" s="1"/>
  <c r="AE486"/>
  <c r="AB486" s="1"/>
  <c r="Z486"/>
  <c r="AE485"/>
  <c r="AB485" s="1"/>
  <c r="Z485"/>
  <c r="AF484"/>
  <c r="AC484" s="1"/>
  <c r="AD484"/>
  <c r="AA484" s="1"/>
  <c r="AF483"/>
  <c r="AC483" s="1"/>
  <c r="AD483"/>
  <c r="AA483" s="1"/>
  <c r="AE482"/>
  <c r="AB482" s="1"/>
  <c r="Z482"/>
  <c r="AE481"/>
  <c r="AB481" s="1"/>
  <c r="Z481"/>
  <c r="AF480"/>
  <c r="AC480" s="1"/>
  <c r="AD480"/>
  <c r="AA480" s="1"/>
  <c r="AF479"/>
  <c r="AC479" s="1"/>
  <c r="AD479"/>
  <c r="AA479" s="1"/>
  <c r="AE478"/>
  <c r="AB478" s="1"/>
  <c r="Z478"/>
  <c r="AE477"/>
  <c r="AB477" s="1"/>
  <c r="Z477"/>
  <c r="AF476"/>
  <c r="AC476" s="1"/>
  <c r="AD476"/>
  <c r="AA476" s="1"/>
  <c r="AF475"/>
  <c r="AC475" s="1"/>
  <c r="AD475"/>
  <c r="AA475" s="1"/>
  <c r="AE474"/>
  <c r="AB474" s="1"/>
  <c r="Z474"/>
  <c r="AE473"/>
  <c r="AB473" s="1"/>
  <c r="Z473"/>
  <c r="AF472"/>
  <c r="AC472" s="1"/>
  <c r="AD472"/>
  <c r="AA472" s="1"/>
  <c r="AF471"/>
  <c r="AC471" s="1"/>
  <c r="AD471"/>
  <c r="AA471" s="1"/>
  <c r="AE470"/>
  <c r="AB470" s="1"/>
  <c r="Z470"/>
  <c r="AE469"/>
  <c r="AB469" s="1"/>
  <c r="Z469"/>
  <c r="AF468"/>
  <c r="AC468" s="1"/>
  <c r="AD468"/>
  <c r="AA468" s="1"/>
  <c r="AF467"/>
  <c r="AC467" s="1"/>
  <c r="AD467"/>
  <c r="AA467" s="1"/>
  <c r="AE466"/>
  <c r="AB466" s="1"/>
  <c r="Z466"/>
  <c r="AE465"/>
  <c r="AB465" s="1"/>
  <c r="Z465"/>
  <c r="AF464"/>
  <c r="AC464" s="1"/>
  <c r="AD464"/>
  <c r="AA464" s="1"/>
  <c r="AF463"/>
  <c r="AC463" s="1"/>
  <c r="AD463"/>
  <c r="AA463" s="1"/>
  <c r="AE462"/>
  <c r="AB462" s="1"/>
  <c r="Z462"/>
  <c r="AE461"/>
  <c r="AB461" s="1"/>
  <c r="Z461"/>
  <c r="AF460"/>
  <c r="AC460" s="1"/>
  <c r="AD460"/>
  <c r="AA460" s="1"/>
  <c r="AF459"/>
  <c r="AC459" s="1"/>
  <c r="AD459"/>
  <c r="AA459" s="1"/>
  <c r="AE458"/>
  <c r="AB458" s="1"/>
  <c r="Z458"/>
  <c r="AE457"/>
  <c r="AB457" s="1"/>
  <c r="Z457"/>
  <c r="AF456"/>
  <c r="AC456" s="1"/>
  <c r="AD456"/>
  <c r="AA456" s="1"/>
  <c r="AF455"/>
  <c r="AC455" s="1"/>
  <c r="AD455"/>
  <c r="AA455" s="1"/>
  <c r="AE454"/>
  <c r="AB454" s="1"/>
  <c r="Z454"/>
  <c r="AE453"/>
  <c r="AB453" s="1"/>
  <c r="Z453"/>
  <c r="AF452"/>
  <c r="AC452" s="1"/>
  <c r="AD452"/>
  <c r="AA452" s="1"/>
  <c r="AF451"/>
  <c r="AC451" s="1"/>
  <c r="AD451"/>
  <c r="AA451" s="1"/>
  <c r="AE450"/>
  <c r="AB450" s="1"/>
  <c r="Z450"/>
  <c r="AE449"/>
  <c r="AB449" s="1"/>
  <c r="Z449"/>
  <c r="AF448"/>
  <c r="AC448" s="1"/>
  <c r="AD448"/>
  <c r="AA448" s="1"/>
  <c r="AF447"/>
  <c r="AC447" s="1"/>
  <c r="AD447"/>
  <c r="AA447" s="1"/>
  <c r="AE446"/>
  <c r="AB446" s="1"/>
  <c r="Z446"/>
  <c r="AE445"/>
  <c r="AB445" s="1"/>
  <c r="Z445"/>
  <c r="AF444"/>
  <c r="AC444" s="1"/>
  <c r="AD444"/>
  <c r="AA444" s="1"/>
  <c r="AF443"/>
  <c r="AC443" s="1"/>
  <c r="AD443"/>
  <c r="AA443" s="1"/>
  <c r="AE442"/>
  <c r="AB442" s="1"/>
  <c r="Z442"/>
  <c r="AE441"/>
  <c r="AB441" s="1"/>
  <c r="Z441"/>
  <c r="AF440"/>
  <c r="AC440" s="1"/>
  <c r="AD440"/>
  <c r="AA440" s="1"/>
  <c r="AF439"/>
  <c r="AC439" s="1"/>
  <c r="AD439"/>
  <c r="AA439" s="1"/>
  <c r="AE438"/>
  <c r="AB438" s="1"/>
  <c r="Z438"/>
  <c r="AE437"/>
  <c r="AB437" s="1"/>
  <c r="Z437"/>
  <c r="AF436"/>
  <c r="AC436" s="1"/>
  <c r="AD436"/>
  <c r="AA436" s="1"/>
  <c r="AF435"/>
  <c r="AC435" s="1"/>
  <c r="AD435"/>
  <c r="AA435" s="1"/>
  <c r="AE434"/>
  <c r="AB434" s="1"/>
  <c r="Z434"/>
  <c r="AE433"/>
  <c r="AB433" s="1"/>
  <c r="Z433"/>
  <c r="AF432"/>
  <c r="AC432" s="1"/>
  <c r="AD432"/>
  <c r="AA432" s="1"/>
  <c r="AF431"/>
  <c r="AC431" s="1"/>
  <c r="AD431"/>
  <c r="AA431" s="1"/>
  <c r="AE430"/>
  <c r="AB430" s="1"/>
  <c r="Z430"/>
  <c r="AE429"/>
  <c r="AB429" s="1"/>
  <c r="Z429"/>
  <c r="AF428"/>
  <c r="AC428" s="1"/>
  <c r="AD428"/>
  <c r="AA428" s="1"/>
  <c r="AF427"/>
  <c r="AC427" s="1"/>
  <c r="AD427"/>
  <c r="AA427" s="1"/>
  <c r="AE426"/>
  <c r="AB426" s="1"/>
  <c r="Z426"/>
  <c r="AE425"/>
  <c r="AB425" s="1"/>
  <c r="Z425"/>
  <c r="AF424"/>
  <c r="AC424" s="1"/>
  <c r="AD424"/>
  <c r="AA424" s="1"/>
  <c r="AF423"/>
  <c r="AC423" s="1"/>
  <c r="AD423"/>
  <c r="AA423" s="1"/>
  <c r="AE422"/>
  <c r="AB422" s="1"/>
  <c r="Z422"/>
  <c r="AE421"/>
  <c r="AB421" s="1"/>
  <c r="Z421"/>
  <c r="AF420"/>
  <c r="AC420" s="1"/>
  <c r="AD420"/>
  <c r="AA420" s="1"/>
  <c r="AF419"/>
  <c r="AC419" s="1"/>
  <c r="AD419"/>
  <c r="AA419" s="1"/>
  <c r="AE418"/>
  <c r="AB418" s="1"/>
  <c r="Z418"/>
  <c r="AE417"/>
  <c r="AB417" s="1"/>
  <c r="Z417"/>
  <c r="AF416"/>
  <c r="AC416" s="1"/>
  <c r="AD416"/>
  <c r="AA416" s="1"/>
  <c r="AF415"/>
  <c r="AC415" s="1"/>
  <c r="AD415"/>
  <c r="AA415" s="1"/>
  <c r="AE414"/>
  <c r="AB414" s="1"/>
  <c r="Z414"/>
  <c r="AE413"/>
  <c r="AB413" s="1"/>
  <c r="Z413"/>
  <c r="AF412"/>
  <c r="AC412" s="1"/>
  <c r="AD412"/>
  <c r="AA412" s="1"/>
  <c r="AF411"/>
  <c r="AC411" s="1"/>
  <c r="AD411"/>
  <c r="AA411" s="1"/>
  <c r="AE410"/>
  <c r="AB410" s="1"/>
  <c r="Z410"/>
  <c r="AE409"/>
  <c r="AB409" s="1"/>
  <c r="Z409"/>
  <c r="AF408"/>
  <c r="AC408" s="1"/>
  <c r="AD408"/>
  <c r="AA408" s="1"/>
  <c r="AF407"/>
  <c r="AC407" s="1"/>
  <c r="AD407"/>
  <c r="AA407" s="1"/>
  <c r="AF406"/>
  <c r="AC406" s="1"/>
  <c r="AD406"/>
  <c r="AA406" s="1"/>
  <c r="AE405"/>
  <c r="AB405" s="1"/>
  <c r="Z405"/>
  <c r="AE404"/>
  <c r="AB404" s="1"/>
  <c r="Z404"/>
  <c r="AF403"/>
  <c r="AC403" s="1"/>
  <c r="AD403"/>
  <c r="AA403" s="1"/>
  <c r="AF402"/>
  <c r="AC402" s="1"/>
  <c r="AD402"/>
  <c r="AA402" s="1"/>
  <c r="AE401"/>
  <c r="AB401" s="1"/>
  <c r="Z401"/>
  <c r="AE400"/>
  <c r="AB400" s="1"/>
  <c r="Z400"/>
  <c r="AF399"/>
  <c r="AC399" s="1"/>
  <c r="AD399"/>
  <c r="AA399" s="1"/>
  <c r="AF398"/>
  <c r="AC398" s="1"/>
  <c r="AD398"/>
  <c r="AJ397"/>
  <c r="AG131"/>
  <c r="AJ58"/>
  <c r="AH398"/>
  <c r="AG398"/>
  <c r="L3"/>
  <c r="O3"/>
  <c r="M3"/>
  <c r="N3"/>
  <c r="L2"/>
  <c r="O2"/>
  <c r="M2"/>
  <c r="N2"/>
  <c r="Q500" i="17"/>
  <c r="Q498"/>
  <c r="Q496"/>
  <c r="Q494"/>
  <c r="Q492"/>
  <c r="Q490"/>
  <c r="Q488"/>
  <c r="Q486"/>
  <c r="Q484"/>
  <c r="Q482"/>
  <c r="Q480"/>
  <c r="Q478"/>
  <c r="Q476"/>
  <c r="Q474"/>
  <c r="Q472"/>
  <c r="Q470"/>
  <c r="Q468"/>
  <c r="Q466"/>
  <c r="Q464"/>
  <c r="Q4"/>
  <c r="Q294"/>
  <c r="Q292"/>
  <c r="Q290"/>
  <c r="Q288"/>
  <c r="Q286"/>
  <c r="Q284"/>
  <c r="Q282"/>
  <c r="Q280"/>
  <c r="Q278"/>
  <c r="Q276"/>
  <c r="Q274"/>
  <c r="Q272"/>
  <c r="Q270"/>
  <c r="Q268"/>
  <c r="Q266"/>
  <c r="Q264"/>
  <c r="Q262"/>
  <c r="Q260"/>
  <c r="Q258"/>
  <c r="Q256"/>
  <c r="Q254"/>
  <c r="Q252"/>
  <c r="Q250"/>
  <c r="Q248"/>
  <c r="Q246"/>
  <c r="Q244"/>
  <c r="Q242"/>
  <c r="Q240"/>
  <c r="Q238"/>
  <c r="Q236"/>
  <c r="Q234"/>
  <c r="Q232"/>
  <c r="Q230"/>
  <c r="Q228"/>
  <c r="Q226"/>
  <c r="Q224"/>
  <c r="Q222"/>
  <c r="Q220"/>
  <c r="Q218"/>
  <c r="Q216"/>
  <c r="Q214"/>
  <c r="Q212"/>
  <c r="Q210"/>
  <c r="Q208"/>
  <c r="Q206"/>
  <c r="Q204"/>
  <c r="Q202"/>
  <c r="Q200"/>
  <c r="Q198"/>
  <c r="Q196"/>
  <c r="Q194"/>
  <c r="Q192"/>
  <c r="Q190"/>
  <c r="Q188"/>
  <c r="Q186"/>
  <c r="Q184"/>
  <c r="Q182"/>
  <c r="Q180"/>
  <c r="Q178"/>
  <c r="Q176"/>
  <c r="Q174"/>
  <c r="Q172"/>
  <c r="Q170"/>
  <c r="Q168"/>
  <c r="Q166"/>
  <c r="Q164"/>
  <c r="Q162"/>
  <c r="Q160"/>
  <c r="Q158"/>
  <c r="Q156"/>
  <c r="Q154"/>
  <c r="Q152"/>
  <c r="Q150"/>
  <c r="Q148"/>
  <c r="Q146"/>
  <c r="Q144"/>
  <c r="Q142"/>
  <c r="Q140"/>
  <c r="Q138"/>
  <c r="Q136"/>
  <c r="Q134"/>
  <c r="Q132"/>
  <c r="Q130"/>
  <c r="Q128"/>
  <c r="Q126"/>
  <c r="Q124"/>
  <c r="Q122"/>
  <c r="Q120"/>
  <c r="Q118"/>
  <c r="Q116"/>
  <c r="Q114"/>
  <c r="Q112"/>
  <c r="Q110"/>
  <c r="Q108"/>
  <c r="Q106"/>
  <c r="Q104"/>
  <c r="Q102"/>
  <c r="Q100"/>
  <c r="Q98"/>
  <c r="Q96"/>
  <c r="Q94"/>
  <c r="Q92"/>
  <c r="Q90"/>
  <c r="Q88"/>
  <c r="Q86"/>
  <c r="Q84"/>
  <c r="Q82"/>
  <c r="Q80"/>
  <c r="Q78"/>
  <c r="Q76"/>
  <c r="Q74"/>
  <c r="Q72"/>
  <c r="Q70"/>
  <c r="Q68"/>
  <c r="Q66"/>
  <c r="Q64"/>
  <c r="Q62"/>
  <c r="Q60"/>
  <c r="Q58"/>
  <c r="Q56"/>
  <c r="Q54"/>
  <c r="Q52"/>
  <c r="Q50"/>
  <c r="Q48"/>
  <c r="Q46"/>
  <c r="Q44"/>
  <c r="Q42"/>
  <c r="Q40"/>
  <c r="Q38"/>
  <c r="Q36"/>
  <c r="Q34"/>
  <c r="Q32"/>
  <c r="Q30"/>
  <c r="Q28"/>
  <c r="Q26"/>
  <c r="Q24"/>
  <c r="Q22"/>
  <c r="Q20"/>
  <c r="Q18"/>
  <c r="Q16"/>
  <c r="Q14"/>
  <c r="Q12"/>
  <c r="Q10"/>
  <c r="Q8"/>
  <c r="Q6"/>
  <c r="Q499"/>
  <c r="Q497"/>
  <c r="Q495"/>
  <c r="Q493"/>
  <c r="Q491"/>
  <c r="Q489"/>
  <c r="Q487"/>
  <c r="Q485"/>
  <c r="Q483"/>
  <c r="Q481"/>
  <c r="Q479"/>
  <c r="Q477"/>
  <c r="Q475"/>
  <c r="Q473"/>
  <c r="Q471"/>
  <c r="Q469"/>
  <c r="Q467"/>
  <c r="Q465"/>
  <c r="Q463"/>
  <c r="Q461"/>
  <c r="Q459"/>
  <c r="Q457"/>
  <c r="Q455"/>
  <c r="Q453"/>
  <c r="Q451"/>
  <c r="Q449"/>
  <c r="Q447"/>
  <c r="Q445"/>
  <c r="Q443"/>
  <c r="Q441"/>
  <c r="Q439"/>
  <c r="Q437"/>
  <c r="Q435"/>
  <c r="Q433"/>
  <c r="Q431"/>
  <c r="Q429"/>
  <c r="Q427"/>
  <c r="Q425"/>
  <c r="Q423"/>
  <c r="Q421"/>
  <c r="Q419"/>
  <c r="Q417"/>
  <c r="Q415"/>
  <c r="Q413"/>
  <c r="Q411"/>
  <c r="Q409"/>
  <c r="Q407"/>
  <c r="Q405"/>
  <c r="Q403"/>
  <c r="Q401"/>
  <c r="Q399"/>
  <c r="Q397"/>
  <c r="Q395"/>
  <c r="Q393"/>
  <c r="Q391"/>
  <c r="Q389"/>
  <c r="Q387"/>
  <c r="Q385"/>
  <c r="Q383"/>
  <c r="Q381"/>
  <c r="Q379"/>
  <c r="Q377"/>
  <c r="Q375"/>
  <c r="Q373"/>
  <c r="Q371"/>
  <c r="Q369"/>
  <c r="Q367"/>
  <c r="Q365"/>
  <c r="Q363"/>
  <c r="Q361"/>
  <c r="Q359"/>
  <c r="Q357"/>
  <c r="Q355"/>
  <c r="Q353"/>
  <c r="Q351"/>
  <c r="Q349"/>
  <c r="Q347"/>
  <c r="Q345"/>
  <c r="Q343"/>
  <c r="Q341"/>
  <c r="Q339"/>
  <c r="Q337"/>
  <c r="Q335"/>
  <c r="Q333"/>
  <c r="Q331"/>
  <c r="Q329"/>
  <c r="Q327"/>
  <c r="Q325"/>
  <c r="Q323"/>
  <c r="Q321"/>
  <c r="Q319"/>
  <c r="Q317"/>
  <c r="Q315"/>
  <c r="Q313"/>
  <c r="Q311"/>
  <c r="Q309"/>
  <c r="Q307"/>
  <c r="Q305"/>
  <c r="Q303"/>
  <c r="Q301"/>
  <c r="Q299"/>
  <c r="Q297"/>
  <c r="Q295"/>
  <c r="Q5"/>
  <c r="Q3"/>
  <c r="Q293"/>
  <c r="Q291"/>
  <c r="Q289"/>
  <c r="Q287"/>
  <c r="Q285"/>
  <c r="Q283"/>
  <c r="Q281"/>
  <c r="Q279"/>
  <c r="Q277"/>
  <c r="Q275"/>
  <c r="Q273"/>
  <c r="Q271"/>
  <c r="Q269"/>
  <c r="Q267"/>
  <c r="Q265"/>
  <c r="Q263"/>
  <c r="Q261"/>
  <c r="Q259"/>
  <c r="Q257"/>
  <c r="Q255"/>
  <c r="Q253"/>
  <c r="Q251"/>
  <c r="Q249"/>
  <c r="Q247"/>
  <c r="Q245"/>
  <c r="Q243"/>
  <c r="Q241"/>
  <c r="Q239"/>
  <c r="Q237"/>
  <c r="Q235"/>
  <c r="Q233"/>
  <c r="Q231"/>
  <c r="Q229"/>
  <c r="Q227"/>
  <c r="Q225"/>
  <c r="Q223"/>
  <c r="Q221"/>
  <c r="Q219"/>
  <c r="Q217"/>
  <c r="Q215"/>
  <c r="Q213"/>
  <c r="Q211"/>
  <c r="Q209"/>
  <c r="Q207"/>
  <c r="Q205"/>
  <c r="Q203"/>
  <c r="Q201"/>
  <c r="Q199"/>
  <c r="Q197"/>
  <c r="Q195"/>
  <c r="Q193"/>
  <c r="Q191"/>
  <c r="Q189"/>
  <c r="Q187"/>
  <c r="Q185"/>
  <c r="Q183"/>
  <c r="Q181"/>
  <c r="Q179"/>
  <c r="Q177"/>
  <c r="Q175"/>
  <c r="Q173"/>
  <c r="Q171"/>
  <c r="Q169"/>
  <c r="Q167"/>
  <c r="Q165"/>
  <c r="Q163"/>
  <c r="Q161"/>
  <c r="Q159"/>
  <c r="Q157"/>
  <c r="Q155"/>
  <c r="Q153"/>
  <c r="Q151"/>
  <c r="Q149"/>
  <c r="Q147"/>
  <c r="Q145"/>
  <c r="Q143"/>
  <c r="Q141"/>
  <c r="Q139"/>
  <c r="Q137"/>
  <c r="Q135"/>
  <c r="Q133"/>
  <c r="Q131"/>
  <c r="Q129"/>
  <c r="Q127"/>
  <c r="Q125"/>
  <c r="Q123"/>
  <c r="Q121"/>
  <c r="Q119"/>
  <c r="Q117"/>
  <c r="Q115"/>
  <c r="Q113"/>
  <c r="Q111"/>
  <c r="Q109"/>
  <c r="Q107"/>
  <c r="Q105"/>
  <c r="Q103"/>
  <c r="Q101"/>
  <c r="Q99"/>
  <c r="Q97"/>
  <c r="Q95"/>
  <c r="Q93"/>
  <c r="Q91"/>
  <c r="Q89"/>
  <c r="Q87"/>
  <c r="Q85"/>
  <c r="Q83"/>
  <c r="Q81"/>
  <c r="Q79"/>
  <c r="Q77"/>
  <c r="Q75"/>
  <c r="Q73"/>
  <c r="Q71"/>
  <c r="Q69"/>
  <c r="Q67"/>
  <c r="Q65"/>
  <c r="Q63"/>
  <c r="Q61"/>
  <c r="Q59"/>
  <c r="Q57"/>
  <c r="Q55"/>
  <c r="Q53"/>
  <c r="Q51"/>
  <c r="Q49"/>
  <c r="Q47"/>
  <c r="Q45"/>
  <c r="Q43"/>
  <c r="Q41"/>
  <c r="Q39"/>
  <c r="Q37"/>
  <c r="Q35"/>
  <c r="Q33"/>
  <c r="Q31"/>
  <c r="Q29"/>
  <c r="Q27"/>
  <c r="Q25"/>
  <c r="Q23"/>
  <c r="Q21"/>
  <c r="Q19"/>
  <c r="Q17"/>
  <c r="Q15"/>
  <c r="Q13"/>
  <c r="Q11"/>
  <c r="Q9"/>
  <c r="Q7"/>
  <c r="Q462"/>
  <c r="Q460"/>
  <c r="Q458"/>
  <c r="Q456"/>
  <c r="Q454"/>
  <c r="Q452"/>
  <c r="Q450"/>
  <c r="Q448"/>
  <c r="Q446"/>
  <c r="Q444"/>
  <c r="Q442"/>
  <c r="Q440"/>
  <c r="Q438"/>
  <c r="Q436"/>
  <c r="Q434"/>
  <c r="Q432"/>
  <c r="Q430"/>
  <c r="Q428"/>
  <c r="Q426"/>
  <c r="Q424"/>
  <c r="Q422"/>
  <c r="Q420"/>
  <c r="Q418"/>
  <c r="Q416"/>
  <c r="Q414"/>
  <c r="Q412"/>
  <c r="Q410"/>
  <c r="Q408"/>
  <c r="Q406"/>
  <c r="Q404"/>
  <c r="Q402"/>
  <c r="Q400"/>
  <c r="Q398"/>
  <c r="Q396"/>
  <c r="Q394"/>
  <c r="Q392"/>
  <c r="Q390"/>
  <c r="Q388"/>
  <c r="Q386"/>
  <c r="Q384"/>
  <c r="Q382"/>
  <c r="Q380"/>
  <c r="Q378"/>
  <c r="Q376"/>
  <c r="Q374"/>
  <c r="Q372"/>
  <c r="Q370"/>
  <c r="Q368"/>
  <c r="Q366"/>
  <c r="Q364"/>
  <c r="Q362"/>
  <c r="Q360"/>
  <c r="Q358"/>
  <c r="Q356"/>
  <c r="Q354"/>
  <c r="Q352"/>
  <c r="Q350"/>
  <c r="Q348"/>
  <c r="Q346"/>
  <c r="Q344"/>
  <c r="Q342"/>
  <c r="Q340"/>
  <c r="Q338"/>
  <c r="Q336"/>
  <c r="Q334"/>
  <c r="Q332"/>
  <c r="Q330"/>
  <c r="Q328"/>
  <c r="Q326"/>
  <c r="Q324"/>
  <c r="Q322"/>
  <c r="Q320"/>
  <c r="Q318"/>
  <c r="Q316"/>
  <c r="Q314"/>
  <c r="Q312"/>
  <c r="Q310"/>
  <c r="Q308"/>
  <c r="Q306"/>
  <c r="Q304"/>
  <c r="Q302"/>
  <c r="Q300"/>
  <c r="Q298"/>
  <c r="Q296"/>
  <c r="C2"/>
  <c r="A2"/>
  <c r="F4" i="18"/>
  <c r="A4" i="17" s="1"/>
  <c r="N4" s="1"/>
  <c r="X4" s="1"/>
  <c r="B2" i="5"/>
  <c r="C1"/>
  <c r="J1" i="17"/>
  <c r="D6" i="5" s="1"/>
  <c r="AG8" i="17"/>
  <c r="N2" i="28" l="1"/>
  <c r="N4"/>
  <c r="N6"/>
  <c r="N8"/>
  <c r="N10"/>
  <c r="N12"/>
  <c r="N14"/>
  <c r="N16"/>
  <c r="N18"/>
  <c r="N20"/>
  <c r="N22"/>
  <c r="N24"/>
  <c r="N26"/>
  <c r="N28"/>
  <c r="N30"/>
  <c r="N32"/>
  <c r="N34"/>
  <c r="N36"/>
  <c r="N38"/>
  <c r="N40"/>
  <c r="N42"/>
  <c r="N44"/>
  <c r="N46"/>
  <c r="N48"/>
  <c r="N50"/>
  <c r="N52"/>
  <c r="N54"/>
  <c r="N56"/>
  <c r="N58"/>
  <c r="N60"/>
  <c r="N62"/>
  <c r="N64"/>
  <c r="N66"/>
  <c r="N68"/>
  <c r="N70"/>
  <c r="N72"/>
  <c r="N74"/>
  <c r="N76"/>
  <c r="N78"/>
  <c r="N80"/>
  <c r="N82"/>
  <c r="N84"/>
  <c r="N86"/>
  <c r="N88"/>
  <c r="N90"/>
  <c r="N92"/>
  <c r="N94"/>
  <c r="N96"/>
  <c r="N98"/>
  <c r="N100"/>
  <c r="N102"/>
  <c r="N104"/>
  <c r="N106"/>
  <c r="N108"/>
  <c r="N110"/>
  <c r="N112"/>
  <c r="N114"/>
  <c r="N116"/>
  <c r="N118"/>
  <c r="N120"/>
  <c r="N122"/>
  <c r="N124"/>
  <c r="N126"/>
  <c r="N128"/>
  <c r="N130"/>
  <c r="N132"/>
  <c r="N134"/>
  <c r="N136"/>
  <c r="N138"/>
  <c r="N140"/>
  <c r="N142"/>
  <c r="N144"/>
  <c r="N146"/>
  <c r="N148"/>
  <c r="N150"/>
  <c r="N152"/>
  <c r="N154"/>
  <c r="N156"/>
  <c r="N158"/>
  <c r="N160"/>
  <c r="N162"/>
  <c r="N164"/>
  <c r="N166"/>
  <c r="N168"/>
  <c r="N170"/>
  <c r="N172"/>
  <c r="N174"/>
  <c r="N176"/>
  <c r="N178"/>
  <c r="N180"/>
  <c r="N182"/>
  <c r="N184"/>
  <c r="N186"/>
  <c r="N188"/>
  <c r="N191"/>
  <c r="N193"/>
  <c r="N195"/>
  <c r="N197"/>
  <c r="N199"/>
  <c r="N201"/>
  <c r="N203"/>
  <c r="N205"/>
  <c r="N207"/>
  <c r="N209"/>
  <c r="N211"/>
  <c r="N213"/>
  <c r="N215"/>
  <c r="N217"/>
  <c r="N219"/>
  <c r="N221"/>
  <c r="N223"/>
  <c r="N225"/>
  <c r="N227"/>
  <c r="N229"/>
  <c r="N231"/>
  <c r="N233"/>
  <c r="N235"/>
  <c r="N237"/>
  <c r="N239"/>
  <c r="N241"/>
  <c r="N243"/>
  <c r="N245"/>
  <c r="N247"/>
  <c r="N249"/>
  <c r="N251"/>
  <c r="N253"/>
  <c r="N255"/>
  <c r="N257"/>
  <c r="N259"/>
  <c r="N261"/>
  <c r="N263"/>
  <c r="N265"/>
  <c r="N267"/>
  <c r="N269"/>
  <c r="N271"/>
  <c r="N273"/>
  <c r="N275"/>
  <c r="N277"/>
  <c r="N279"/>
  <c r="N281"/>
  <c r="N283"/>
  <c r="N285"/>
  <c r="N287"/>
  <c r="N289"/>
  <c r="N291"/>
  <c r="N293"/>
  <c r="N295"/>
  <c r="N297"/>
  <c r="N299"/>
  <c r="N300"/>
  <c r="N303"/>
  <c r="N305"/>
  <c r="N307"/>
  <c r="N309"/>
  <c r="N311"/>
  <c r="N313"/>
  <c r="N315"/>
  <c r="N317"/>
  <c r="N319"/>
  <c r="N321"/>
  <c r="N323"/>
  <c r="N325"/>
  <c r="N327"/>
  <c r="N329"/>
  <c r="N331"/>
  <c r="N333"/>
  <c r="N335"/>
  <c r="N337"/>
  <c r="N339"/>
  <c r="N341"/>
  <c r="N343"/>
  <c r="N345"/>
  <c r="N347"/>
  <c r="N349"/>
  <c r="N351"/>
  <c r="N353"/>
  <c r="N355"/>
  <c r="N357"/>
  <c r="N359"/>
  <c r="N361"/>
  <c r="N363"/>
  <c r="N365"/>
  <c r="N367"/>
  <c r="N369"/>
  <c r="N371"/>
  <c r="N373"/>
  <c r="N375"/>
  <c r="N377"/>
  <c r="N379"/>
  <c r="N381"/>
  <c r="N383"/>
  <c r="N385"/>
  <c r="N387"/>
  <c r="N389"/>
  <c r="N391"/>
  <c r="N393"/>
  <c r="N395"/>
  <c r="N397"/>
  <c r="N399"/>
  <c r="N401"/>
  <c r="N403"/>
  <c r="N405"/>
  <c r="N407"/>
  <c r="N409"/>
  <c r="N411"/>
  <c r="N301"/>
  <c r="N414"/>
  <c r="N416"/>
  <c r="N418"/>
  <c r="N420"/>
  <c r="N422"/>
  <c r="N424"/>
  <c r="N426"/>
  <c r="N428"/>
  <c r="N430"/>
  <c r="N432"/>
  <c r="N434"/>
  <c r="N436"/>
  <c r="N438"/>
  <c r="N440"/>
  <c r="N442"/>
  <c r="N444"/>
  <c r="N446"/>
  <c r="N448"/>
  <c r="N450"/>
  <c r="N452"/>
  <c r="N454"/>
  <c r="N456"/>
  <c r="N458"/>
  <c r="N460"/>
  <c r="N462"/>
  <c r="N464"/>
  <c r="N466"/>
  <c r="N468"/>
  <c r="N470"/>
  <c r="N472"/>
  <c r="N474"/>
  <c r="N476"/>
  <c r="N478"/>
  <c r="N480"/>
  <c r="N482"/>
  <c r="N484"/>
  <c r="N486"/>
  <c r="N488"/>
  <c r="N490"/>
  <c r="N492"/>
  <c r="N494"/>
  <c r="N496"/>
  <c r="N498"/>
  <c r="N500"/>
  <c r="O1"/>
  <c r="N3"/>
  <c r="N5"/>
  <c r="N7"/>
  <c r="N9"/>
  <c r="N11"/>
  <c r="N13"/>
  <c r="N15"/>
  <c r="N17"/>
  <c r="N19"/>
  <c r="N21"/>
  <c r="N23"/>
  <c r="N25"/>
  <c r="N27"/>
  <c r="N29"/>
  <c r="N31"/>
  <c r="N33"/>
  <c r="N35"/>
  <c r="N37"/>
  <c r="N39"/>
  <c r="N41"/>
  <c r="N43"/>
  <c r="N45"/>
  <c r="N47"/>
  <c r="N49"/>
  <c r="N51"/>
  <c r="N53"/>
  <c r="N55"/>
  <c r="N57"/>
  <c r="N59"/>
  <c r="N61"/>
  <c r="N63"/>
  <c r="N65"/>
  <c r="N67"/>
  <c r="N69"/>
  <c r="N71"/>
  <c r="N73"/>
  <c r="N75"/>
  <c r="N77"/>
  <c r="N79"/>
  <c r="N81"/>
  <c r="N83"/>
  <c r="N85"/>
  <c r="N87"/>
  <c r="N89"/>
  <c r="N91"/>
  <c r="N93"/>
  <c r="N95"/>
  <c r="N97"/>
  <c r="N99"/>
  <c r="N101"/>
  <c r="N103"/>
  <c r="N105"/>
  <c r="N107"/>
  <c r="N109"/>
  <c r="N111"/>
  <c r="N113"/>
  <c r="N115"/>
  <c r="N117"/>
  <c r="N119"/>
  <c r="N121"/>
  <c r="N123"/>
  <c r="N125"/>
  <c r="N127"/>
  <c r="N129"/>
  <c r="N131"/>
  <c r="N133"/>
  <c r="N135"/>
  <c r="N137"/>
  <c r="N139"/>
  <c r="N141"/>
  <c r="N143"/>
  <c r="N145"/>
  <c r="N147"/>
  <c r="N149"/>
  <c r="N151"/>
  <c r="N153"/>
  <c r="N155"/>
  <c r="N157"/>
  <c r="N159"/>
  <c r="N161"/>
  <c r="N163"/>
  <c r="N165"/>
  <c r="N167"/>
  <c r="N169"/>
  <c r="N171"/>
  <c r="N173"/>
  <c r="N175"/>
  <c r="N177"/>
  <c r="N179"/>
  <c r="N181"/>
  <c r="N183"/>
  <c r="N185"/>
  <c r="N187"/>
  <c r="N190"/>
  <c r="N192"/>
  <c r="N194"/>
  <c r="N196"/>
  <c r="N198"/>
  <c r="N200"/>
  <c r="N202"/>
  <c r="N204"/>
  <c r="N206"/>
  <c r="N208"/>
  <c r="N210"/>
  <c r="N212"/>
  <c r="N214"/>
  <c r="N216"/>
  <c r="N218"/>
  <c r="N220"/>
  <c r="N222"/>
  <c r="N224"/>
  <c r="N226"/>
  <c r="N228"/>
  <c r="N230"/>
  <c r="N232"/>
  <c r="N234"/>
  <c r="N236"/>
  <c r="N238"/>
  <c r="N240"/>
  <c r="N242"/>
  <c r="N244"/>
  <c r="N246"/>
  <c r="N248"/>
  <c r="N250"/>
  <c r="N252"/>
  <c r="N254"/>
  <c r="N256"/>
  <c r="N258"/>
  <c r="N260"/>
  <c r="N262"/>
  <c r="N264"/>
  <c r="N266"/>
  <c r="N268"/>
  <c r="N270"/>
  <c r="N272"/>
  <c r="N274"/>
  <c r="N276"/>
  <c r="N278"/>
  <c r="N280"/>
  <c r="N282"/>
  <c r="N284"/>
  <c r="N286"/>
  <c r="N288"/>
  <c r="N290"/>
  <c r="N292"/>
  <c r="N294"/>
  <c r="N296"/>
  <c r="N298"/>
  <c r="N189"/>
  <c r="N302"/>
  <c r="N304"/>
  <c r="N306"/>
  <c r="N308"/>
  <c r="N310"/>
  <c r="N312"/>
  <c r="N314"/>
  <c r="N316"/>
  <c r="N318"/>
  <c r="N320"/>
  <c r="N322"/>
  <c r="N324"/>
  <c r="N326"/>
  <c r="N328"/>
  <c r="N330"/>
  <c r="N332"/>
  <c r="N334"/>
  <c r="N336"/>
  <c r="N338"/>
  <c r="N340"/>
  <c r="N342"/>
  <c r="N344"/>
  <c r="N346"/>
  <c r="N348"/>
  <c r="N350"/>
  <c r="N352"/>
  <c r="N354"/>
  <c r="N356"/>
  <c r="N358"/>
  <c r="N360"/>
  <c r="N362"/>
  <c r="N364"/>
  <c r="N366"/>
  <c r="N368"/>
  <c r="N370"/>
  <c r="N372"/>
  <c r="N374"/>
  <c r="N376"/>
  <c r="N378"/>
  <c r="N380"/>
  <c r="N382"/>
  <c r="N384"/>
  <c r="N386"/>
  <c r="N388"/>
  <c r="N390"/>
  <c r="N392"/>
  <c r="N394"/>
  <c r="N396"/>
  <c r="N398"/>
  <c r="N400"/>
  <c r="N402"/>
  <c r="N404"/>
  <c r="N406"/>
  <c r="N408"/>
  <c r="N410"/>
  <c r="N412"/>
  <c r="N413"/>
  <c r="N415"/>
  <c r="N417"/>
  <c r="N419"/>
  <c r="N421"/>
  <c r="N423"/>
  <c r="N425"/>
  <c r="N427"/>
  <c r="N429"/>
  <c r="N431"/>
  <c r="N433"/>
  <c r="N435"/>
  <c r="N437"/>
  <c r="N439"/>
  <c r="N441"/>
  <c r="N443"/>
  <c r="N445"/>
  <c r="N447"/>
  <c r="N449"/>
  <c r="N451"/>
  <c r="N453"/>
  <c r="N455"/>
  <c r="N457"/>
  <c r="N459"/>
  <c r="N461"/>
  <c r="N463"/>
  <c r="N465"/>
  <c r="N467"/>
  <c r="N469"/>
  <c r="N471"/>
  <c r="N473"/>
  <c r="N475"/>
  <c r="N477"/>
  <c r="N479"/>
  <c r="N481"/>
  <c r="N483"/>
  <c r="N485"/>
  <c r="N487"/>
  <c r="N489"/>
  <c r="N491"/>
  <c r="N493"/>
  <c r="N495"/>
  <c r="N497"/>
  <c r="N499"/>
  <c r="S2" i="17"/>
  <c r="AA398" i="19"/>
  <c r="AJ398" s="1"/>
  <c r="AB398"/>
  <c r="AI398" s="1"/>
  <c r="AB4"/>
  <c r="AB5" s="1"/>
  <c r="AB6" s="1"/>
  <c r="AB7" s="1"/>
  <c r="AB8" s="1"/>
  <c r="AB9" s="1"/>
  <c r="AB10" s="1"/>
  <c r="AB11" s="1"/>
  <c r="AA395"/>
  <c r="AJ395" s="1"/>
  <c r="AA394"/>
  <c r="AJ394" s="1"/>
  <c r="AA391"/>
  <c r="AJ391" s="1"/>
  <c r="AA390"/>
  <c r="AJ390" s="1"/>
  <c r="AA387"/>
  <c r="AJ387" s="1"/>
  <c r="AA386"/>
  <c r="AJ386" s="1"/>
  <c r="AA383"/>
  <c r="AJ383" s="1"/>
  <c r="AA382"/>
  <c r="AJ382" s="1"/>
  <c r="AA379"/>
  <c r="AJ379" s="1"/>
  <c r="AA378"/>
  <c r="AJ378" s="1"/>
  <c r="AA374"/>
  <c r="AJ374" s="1"/>
  <c r="AA371"/>
  <c r="AJ371" s="1"/>
  <c r="AA370"/>
  <c r="AJ370" s="1"/>
  <c r="AA367"/>
  <c r="AJ367" s="1"/>
  <c r="AA366"/>
  <c r="AJ366" s="1"/>
  <c r="AA363"/>
  <c r="AJ363" s="1"/>
  <c r="AA362"/>
  <c r="AJ362" s="1"/>
  <c r="AA359"/>
  <c r="AJ359" s="1"/>
  <c r="AA358"/>
  <c r="AJ358" s="1"/>
  <c r="AA355"/>
  <c r="AJ355" s="1"/>
  <c r="AA351"/>
  <c r="AJ351" s="1"/>
  <c r="AA350"/>
  <c r="AJ350" s="1"/>
  <c r="AA347"/>
  <c r="AJ347" s="1"/>
  <c r="AA346"/>
  <c r="AJ346" s="1"/>
  <c r="AA343"/>
  <c r="AJ343" s="1"/>
  <c r="AA342"/>
  <c r="AJ342" s="1"/>
  <c r="AA339"/>
  <c r="AJ339" s="1"/>
  <c r="AA338"/>
  <c r="AJ338" s="1"/>
  <c r="AA335"/>
  <c r="AJ335" s="1"/>
  <c r="AA334"/>
  <c r="AJ334" s="1"/>
  <c r="AA330"/>
  <c r="AJ330" s="1"/>
  <c r="AA327"/>
  <c r="AJ327" s="1"/>
  <c r="AA326"/>
  <c r="AJ326" s="1"/>
  <c r="AA323"/>
  <c r="AJ323" s="1"/>
  <c r="AA322"/>
  <c r="AJ322" s="1"/>
  <c r="AA319"/>
  <c r="AJ319" s="1"/>
  <c r="AA318"/>
  <c r="AJ318" s="1"/>
  <c r="AA315"/>
  <c r="AJ315" s="1"/>
  <c r="AA314"/>
  <c r="AJ314" s="1"/>
  <c r="AC3"/>
  <c r="AC4" s="1"/>
  <c r="AC5" s="1"/>
  <c r="AC6" s="1"/>
  <c r="AC7" s="1"/>
  <c r="AC8" s="1"/>
  <c r="AC9" s="1"/>
  <c r="AC10" s="1"/>
  <c r="AC11" s="1"/>
  <c r="AA3"/>
  <c r="AA4" s="1"/>
  <c r="AA5" s="1"/>
  <c r="AA6" s="1"/>
  <c r="AA7" s="1"/>
  <c r="AA8" s="1"/>
  <c r="AA9" s="1"/>
  <c r="AA10" s="1"/>
  <c r="AA11" s="1"/>
  <c r="A4" i="27"/>
  <c r="S5" i="22"/>
  <c r="O5"/>
  <c r="H6"/>
  <c r="H8"/>
  <c r="H14"/>
  <c r="AB4" i="17"/>
  <c r="AB3"/>
  <c r="AG17" i="23"/>
  <c r="AI16"/>
  <c r="AJ331" i="19"/>
  <c r="AJ354"/>
  <c r="P2" i="17"/>
  <c r="AG2" s="1"/>
  <c r="AI4"/>
  <c r="AJ4"/>
  <c r="AI3"/>
  <c r="AJ3"/>
  <c r="AJ375" i="19"/>
  <c r="T3" i="17"/>
  <c r="U3" s="1"/>
  <c r="AJ396" i="19"/>
  <c r="AJ393"/>
  <c r="AJ392"/>
  <c r="AJ389"/>
  <c r="AJ388"/>
  <c r="AJ385"/>
  <c r="AJ384"/>
  <c r="AJ381"/>
  <c r="AJ380"/>
  <c r="AJ377"/>
  <c r="AJ376"/>
  <c r="AJ373"/>
  <c r="AJ372"/>
  <c r="AJ369"/>
  <c r="AJ368"/>
  <c r="AJ365"/>
  <c r="AJ361"/>
  <c r="AJ360"/>
  <c r="AJ357"/>
  <c r="AJ356"/>
  <c r="AJ353"/>
  <c r="AJ352"/>
  <c r="AJ349"/>
  <c r="AJ348"/>
  <c r="AJ345"/>
  <c r="AJ344"/>
  <c r="AJ341"/>
  <c r="AJ340"/>
  <c r="AJ337"/>
  <c r="AJ336"/>
  <c r="AJ333"/>
  <c r="AJ332"/>
  <c r="AJ329"/>
  <c r="AJ328"/>
  <c r="AJ325"/>
  <c r="AJ324"/>
  <c r="AJ321"/>
  <c r="AJ320"/>
  <c r="AJ317"/>
  <c r="AH316"/>
  <c r="AH312"/>
  <c r="AH309"/>
  <c r="AH308"/>
  <c r="AH304"/>
  <c r="AH301"/>
  <c r="AH300"/>
  <c r="AH296"/>
  <c r="AH293"/>
  <c r="AH292"/>
  <c r="AH288"/>
  <c r="AH285"/>
  <c r="AH284"/>
  <c r="AH280"/>
  <c r="AH277"/>
  <c r="AH276"/>
  <c r="AH272"/>
  <c r="AH269"/>
  <c r="AH268"/>
  <c r="AH264"/>
  <c r="AH261"/>
  <c r="AH260"/>
  <c r="AG256"/>
  <c r="AG253"/>
  <c r="AG252"/>
  <c r="AG248"/>
  <c r="AG395"/>
  <c r="AG394"/>
  <c r="AG391"/>
  <c r="AG390"/>
  <c r="AG387"/>
  <c r="AG386"/>
  <c r="AG383"/>
  <c r="AG382"/>
  <c r="AG379"/>
  <c r="AG378"/>
  <c r="AG375"/>
  <c r="AG374"/>
  <c r="AG371"/>
  <c r="AG370"/>
  <c r="AG367"/>
  <c r="AG366"/>
  <c r="AG363"/>
  <c r="AG362"/>
  <c r="AG359"/>
  <c r="AG358"/>
  <c r="AG355"/>
  <c r="AG354"/>
  <c r="AG351"/>
  <c r="AG350"/>
  <c r="AG347"/>
  <c r="AG346"/>
  <c r="AG343"/>
  <c r="AH342"/>
  <c r="AH339"/>
  <c r="AH338"/>
  <c r="AH335"/>
  <c r="AH334"/>
  <c r="AH331"/>
  <c r="AH330"/>
  <c r="AH327"/>
  <c r="AH326"/>
  <c r="AH323"/>
  <c r="AH322"/>
  <c r="AH319"/>
  <c r="AH318"/>
  <c r="AH315"/>
  <c r="AH314"/>
  <c r="AG310"/>
  <c r="AH306"/>
  <c r="AG302"/>
  <c r="AH298"/>
  <c r="AG294"/>
  <c r="AH290"/>
  <c r="AG286"/>
  <c r="AH282"/>
  <c r="AG278"/>
  <c r="AH274"/>
  <c r="AG270"/>
  <c r="AH266"/>
  <c r="AG262"/>
  <c r="AH258"/>
  <c r="AH255"/>
  <c r="AH254"/>
  <c r="AH250"/>
  <c r="AH247"/>
  <c r="AH246"/>
  <c r="AG245"/>
  <c r="AG241"/>
  <c r="AG237"/>
  <c r="AG233"/>
  <c r="AG229"/>
  <c r="AG225"/>
  <c r="AG221"/>
  <c r="AG217"/>
  <c r="AG213"/>
  <c r="AG204"/>
  <c r="AH188"/>
  <c r="AG180"/>
  <c r="AH172"/>
  <c r="AH164"/>
  <c r="AH156"/>
  <c r="AG148"/>
  <c r="AG140"/>
  <c r="AG133"/>
  <c r="AH124"/>
  <c r="AH209"/>
  <c r="AG201"/>
  <c r="AH193"/>
  <c r="AH185"/>
  <c r="AG177"/>
  <c r="AH169"/>
  <c r="AH161"/>
  <c r="AH153"/>
  <c r="AG145"/>
  <c r="AG137"/>
  <c r="AH132"/>
  <c r="AG125"/>
  <c r="AG129"/>
  <c r="AG121"/>
  <c r="AG113"/>
  <c r="AH105"/>
  <c r="AH92"/>
  <c r="AH85"/>
  <c r="AH76"/>
  <c r="AH69"/>
  <c r="AH29"/>
  <c r="AH22"/>
  <c r="AG116"/>
  <c r="AH108"/>
  <c r="AH100"/>
  <c r="AH88"/>
  <c r="AH80"/>
  <c r="AH72"/>
  <c r="AH37"/>
  <c r="AI30"/>
  <c r="AH21"/>
  <c r="AG14"/>
  <c r="AG98"/>
  <c r="AG95"/>
  <c r="AH94"/>
  <c r="AG90"/>
  <c r="AH87"/>
  <c r="AH86"/>
  <c r="AG83"/>
  <c r="AH82"/>
  <c r="AH79"/>
  <c r="AH78"/>
  <c r="AH75"/>
  <c r="AH74"/>
  <c r="AH71"/>
  <c r="AH70"/>
  <c r="AG67"/>
  <c r="AH66"/>
  <c r="AH65"/>
  <c r="AH62"/>
  <c r="AH61"/>
  <c r="AH58"/>
  <c r="AG57"/>
  <c r="AH54"/>
  <c r="AH53"/>
  <c r="AH49"/>
  <c r="AH46"/>
  <c r="AH26"/>
  <c r="AH40"/>
  <c r="AG39"/>
  <c r="AH35"/>
  <c r="AH32"/>
  <c r="AG31"/>
  <c r="AG28"/>
  <c r="AG27"/>
  <c r="AH24"/>
  <c r="AH23"/>
  <c r="AH20"/>
  <c r="AH19"/>
  <c r="AH16"/>
  <c r="AG15"/>
  <c r="AG13"/>
  <c r="AG12"/>
  <c r="AG399"/>
  <c r="AG402"/>
  <c r="AG403"/>
  <c r="AG406"/>
  <c r="AG407"/>
  <c r="AG408"/>
  <c r="AG411"/>
  <c r="AG412"/>
  <c r="AG415"/>
  <c r="AG416"/>
  <c r="AG419"/>
  <c r="AG420"/>
  <c r="AG423"/>
  <c r="AG424"/>
  <c r="AG427"/>
  <c r="AG428"/>
  <c r="AH432"/>
  <c r="AH436"/>
  <c r="AH440"/>
  <c r="AH444"/>
  <c r="AH448"/>
  <c r="AH452"/>
  <c r="AH456"/>
  <c r="AH460"/>
  <c r="AH464"/>
  <c r="AH468"/>
  <c r="AH472"/>
  <c r="AH476"/>
  <c r="AH480"/>
  <c r="AH484"/>
  <c r="AH488"/>
  <c r="AH492"/>
  <c r="AH496"/>
  <c r="AH500"/>
  <c r="AH400"/>
  <c r="AH401"/>
  <c r="AH404"/>
  <c r="AH405"/>
  <c r="AH409"/>
  <c r="AH410"/>
  <c r="AH413"/>
  <c r="AH414"/>
  <c r="AH417"/>
  <c r="AH418"/>
  <c r="AH421"/>
  <c r="AH422"/>
  <c r="AH425"/>
  <c r="AG189"/>
  <c r="AG181"/>
  <c r="AG173"/>
  <c r="AH165"/>
  <c r="AH157"/>
  <c r="AH149"/>
  <c r="AH141"/>
  <c r="AG243"/>
  <c r="AG242"/>
  <c r="AG239"/>
  <c r="AG238"/>
  <c r="AG235"/>
  <c r="AG234"/>
  <c r="AG231"/>
  <c r="AG230"/>
  <c r="AG227"/>
  <c r="AG226"/>
  <c r="AG223"/>
  <c r="AG222"/>
  <c r="AG219"/>
  <c r="AG218"/>
  <c r="AG215"/>
  <c r="AG214"/>
  <c r="AG192"/>
  <c r="AG184"/>
  <c r="AG176"/>
  <c r="AH168"/>
  <c r="AH160"/>
  <c r="AH152"/>
  <c r="AH144"/>
  <c r="AH136"/>
  <c r="AH128"/>
  <c r="AH120"/>
  <c r="AH112"/>
  <c r="AH104"/>
  <c r="AG64"/>
  <c r="AI55"/>
  <c r="AH117"/>
  <c r="AH109"/>
  <c r="AH101"/>
  <c r="AG93"/>
  <c r="AG84"/>
  <c r="AH77"/>
  <c r="AG68"/>
  <c r="AG63"/>
  <c r="AI47"/>
  <c r="AH38"/>
  <c r="AG211"/>
  <c r="AG210"/>
  <c r="AG207"/>
  <c r="AG206"/>
  <c r="AG203"/>
  <c r="AG202"/>
  <c r="AG199"/>
  <c r="AG198"/>
  <c r="AG195"/>
  <c r="AG186"/>
  <c r="AH159"/>
  <c r="AG143"/>
  <c r="AG135"/>
  <c r="AG127"/>
  <c r="AG123"/>
  <c r="AG119"/>
  <c r="AG115"/>
  <c r="AG111"/>
  <c r="AG107"/>
  <c r="AG103"/>
  <c r="AG99"/>
  <c r="AH97"/>
  <c r="AG89"/>
  <c r="AG81"/>
  <c r="AH73"/>
  <c r="AG33"/>
  <c r="AH25"/>
  <c r="N2" i="17"/>
  <c r="X2" s="1"/>
  <c r="Q2"/>
  <c r="Z4"/>
  <c r="AH4"/>
  <c r="Z3"/>
  <c r="AH3"/>
  <c r="AA4"/>
  <c r="AA3"/>
  <c r="T4"/>
  <c r="U4" s="1"/>
  <c r="AJ364" i="19"/>
  <c r="AG193"/>
  <c r="AH394"/>
  <c r="AG172"/>
  <c r="AG331"/>
  <c r="AG488"/>
  <c r="AJ303"/>
  <c r="AJ271"/>
  <c r="AG19"/>
  <c r="AI125"/>
  <c r="AH362"/>
  <c r="AH427"/>
  <c r="AH233"/>
  <c r="AJ287"/>
  <c r="AH13"/>
  <c r="AJ32"/>
  <c r="AH145"/>
  <c r="AG250"/>
  <c r="AG315"/>
  <c r="AH346"/>
  <c r="AH378"/>
  <c r="AH411"/>
  <c r="AG456"/>
  <c r="AJ21"/>
  <c r="AJ46"/>
  <c r="AJ70"/>
  <c r="AH201"/>
  <c r="AG285"/>
  <c r="AJ16"/>
  <c r="AH39"/>
  <c r="AJ69"/>
  <c r="AG85"/>
  <c r="AG108"/>
  <c r="AH113"/>
  <c r="AI133"/>
  <c r="AG156"/>
  <c r="AJ246"/>
  <c r="AG323"/>
  <c r="AG339"/>
  <c r="AH354"/>
  <c r="AH370"/>
  <c r="AH386"/>
  <c r="AH403"/>
  <c r="AH419"/>
  <c r="AG440"/>
  <c r="AG472"/>
  <c r="AG37"/>
  <c r="AJ53"/>
  <c r="AG62"/>
  <c r="AG87"/>
  <c r="AH217"/>
  <c r="AH253"/>
  <c r="AI51"/>
  <c r="AJ311"/>
  <c r="AJ295"/>
  <c r="AJ279"/>
  <c r="AJ263"/>
  <c r="AJ91"/>
  <c r="AJ45"/>
  <c r="AI34"/>
  <c r="AH12"/>
  <c r="AH15"/>
  <c r="AG16"/>
  <c r="AG20"/>
  <c r="AH28"/>
  <c r="AG35"/>
  <c r="AG40"/>
  <c r="AG100"/>
  <c r="AH137"/>
  <c r="AG164"/>
  <c r="AH180"/>
  <c r="AG185"/>
  <c r="AJ254"/>
  <c r="AG258"/>
  <c r="AG319"/>
  <c r="AG327"/>
  <c r="AG335"/>
  <c r="AI343"/>
  <c r="AH350"/>
  <c r="AH358"/>
  <c r="AH366"/>
  <c r="AH374"/>
  <c r="AH382"/>
  <c r="AH390"/>
  <c r="AH399"/>
  <c r="AH407"/>
  <c r="AH415"/>
  <c r="AH423"/>
  <c r="AG432"/>
  <c r="AG448"/>
  <c r="AG464"/>
  <c r="AG480"/>
  <c r="AG496"/>
  <c r="AG49"/>
  <c r="AG71"/>
  <c r="AG78"/>
  <c r="AJ86"/>
  <c r="AG209"/>
  <c r="AH225"/>
  <c r="AH241"/>
  <c r="AG269"/>
  <c r="AG301"/>
  <c r="AH313"/>
  <c r="AG313"/>
  <c r="AH305"/>
  <c r="AG305"/>
  <c r="AH297"/>
  <c r="AG297"/>
  <c r="AH289"/>
  <c r="AG289"/>
  <c r="AH281"/>
  <c r="AG281"/>
  <c r="AH273"/>
  <c r="AG273"/>
  <c r="AH265"/>
  <c r="AG265"/>
  <c r="AG257"/>
  <c r="AH257"/>
  <c r="AG249"/>
  <c r="AH249"/>
  <c r="AH311"/>
  <c r="AG311"/>
  <c r="AJ310"/>
  <c r="AH307"/>
  <c r="AG307"/>
  <c r="AJ306"/>
  <c r="AH303"/>
  <c r="AG303"/>
  <c r="AJ302"/>
  <c r="AH299"/>
  <c r="AG299"/>
  <c r="AJ298"/>
  <c r="AH295"/>
  <c r="AG295"/>
  <c r="AJ294"/>
  <c r="AH291"/>
  <c r="AG291"/>
  <c r="AJ290"/>
  <c r="AH287"/>
  <c r="AG287"/>
  <c r="AJ286"/>
  <c r="AH283"/>
  <c r="AG283"/>
  <c r="AJ282"/>
  <c r="AH279"/>
  <c r="AG279"/>
  <c r="AJ278"/>
  <c r="AH275"/>
  <c r="AG275"/>
  <c r="AJ274"/>
  <c r="AH271"/>
  <c r="AG271"/>
  <c r="AJ270"/>
  <c r="AH267"/>
  <c r="AG267"/>
  <c r="AJ266"/>
  <c r="AH263"/>
  <c r="AG263"/>
  <c r="AJ262"/>
  <c r="AH259"/>
  <c r="AG259"/>
  <c r="AG255"/>
  <c r="AJ255"/>
  <c r="AG251"/>
  <c r="AJ251"/>
  <c r="AG247"/>
  <c r="AJ247"/>
  <c r="AG244"/>
  <c r="AH244"/>
  <c r="AG240"/>
  <c r="AH240"/>
  <c r="AG236"/>
  <c r="AH236"/>
  <c r="AG232"/>
  <c r="AH232"/>
  <c r="AG228"/>
  <c r="AH228"/>
  <c r="AG224"/>
  <c r="AH224"/>
  <c r="AG220"/>
  <c r="AH220"/>
  <c r="AG216"/>
  <c r="AH216"/>
  <c r="AG212"/>
  <c r="AH212"/>
  <c r="AG196"/>
  <c r="AH196"/>
  <c r="AH129"/>
  <c r="AI129"/>
  <c r="AH121"/>
  <c r="AI121"/>
  <c r="AJ92"/>
  <c r="AI92"/>
  <c r="AI76"/>
  <c r="AJ76"/>
  <c r="AG29"/>
  <c r="AJ29"/>
  <c r="AI22"/>
  <c r="AJ22"/>
  <c r="AH96"/>
  <c r="AG96"/>
  <c r="AG88"/>
  <c r="AI88"/>
  <c r="AG80"/>
  <c r="AJ80"/>
  <c r="AI72"/>
  <c r="AJ72"/>
  <c r="AG60"/>
  <c r="AJ60"/>
  <c r="AG52"/>
  <c r="AJ52"/>
  <c r="AG44"/>
  <c r="AJ44"/>
  <c r="AG30"/>
  <c r="AH30"/>
  <c r="AI14"/>
  <c r="AJ14"/>
  <c r="AJ98"/>
  <c r="AI98"/>
  <c r="AJ94"/>
  <c r="AH91"/>
  <c r="AG91"/>
  <c r="AG82"/>
  <c r="AJ82"/>
  <c r="AG75"/>
  <c r="AJ75"/>
  <c r="AG66"/>
  <c r="AJ66"/>
  <c r="AG61"/>
  <c r="AJ61"/>
  <c r="AG54"/>
  <c r="AJ54"/>
  <c r="AG50"/>
  <c r="AJ50"/>
  <c r="AG45"/>
  <c r="AI45"/>
  <c r="AG42"/>
  <c r="AJ42"/>
  <c r="AG34"/>
  <c r="AH34"/>
  <c r="AI26"/>
  <c r="AJ26"/>
  <c r="AG18"/>
  <c r="AJ18"/>
  <c r="AG36"/>
  <c r="AJ36"/>
  <c r="AG24"/>
  <c r="AJ24"/>
  <c r="AH431"/>
  <c r="AG431"/>
  <c r="AH435"/>
  <c r="AG435"/>
  <c r="AH439"/>
  <c r="AG439"/>
  <c r="AH443"/>
  <c r="AG443"/>
  <c r="AH447"/>
  <c r="AG447"/>
  <c r="AH451"/>
  <c r="AG451"/>
  <c r="AH455"/>
  <c r="AG455"/>
  <c r="AH459"/>
  <c r="AG459"/>
  <c r="AH463"/>
  <c r="AG463"/>
  <c r="AH467"/>
  <c r="AG467"/>
  <c r="AH471"/>
  <c r="AG471"/>
  <c r="AH475"/>
  <c r="AG475"/>
  <c r="AH479"/>
  <c r="AG479"/>
  <c r="AH483"/>
  <c r="AG483"/>
  <c r="AH487"/>
  <c r="AG487"/>
  <c r="AH491"/>
  <c r="AG491"/>
  <c r="AH495"/>
  <c r="AG495"/>
  <c r="AH499"/>
  <c r="AG499"/>
  <c r="AJ483"/>
  <c r="AG23"/>
  <c r="AH27"/>
  <c r="AH31"/>
  <c r="AG32"/>
  <c r="AH36"/>
  <c r="AJ40"/>
  <c r="AH44"/>
  <c r="AH52"/>
  <c r="AH60"/>
  <c r="AG69"/>
  <c r="AG72"/>
  <c r="AG76"/>
  <c r="AJ85"/>
  <c r="AJ88"/>
  <c r="AG92"/>
  <c r="AJ96"/>
  <c r="AG105"/>
  <c r="AH116"/>
  <c r="AG124"/>
  <c r="AH125"/>
  <c r="AG132"/>
  <c r="AH133"/>
  <c r="AH140"/>
  <c r="AH148"/>
  <c r="AG153"/>
  <c r="AG161"/>
  <c r="AG169"/>
  <c r="AH177"/>
  <c r="AG188"/>
  <c r="AG246"/>
  <c r="AJ250"/>
  <c r="AH251"/>
  <c r="AG254"/>
  <c r="AJ258"/>
  <c r="AJ259"/>
  <c r="AH262"/>
  <c r="AG266"/>
  <c r="AJ267"/>
  <c r="AH270"/>
  <c r="AG274"/>
  <c r="AJ275"/>
  <c r="AH278"/>
  <c r="AG282"/>
  <c r="AJ283"/>
  <c r="AH286"/>
  <c r="AG290"/>
  <c r="AJ291"/>
  <c r="AH294"/>
  <c r="AG298"/>
  <c r="AJ299"/>
  <c r="AH302"/>
  <c r="AG306"/>
  <c r="AJ307"/>
  <c r="AH310"/>
  <c r="AG314"/>
  <c r="AG318"/>
  <c r="AG322"/>
  <c r="AG326"/>
  <c r="AG330"/>
  <c r="AG334"/>
  <c r="AG338"/>
  <c r="AG342"/>
  <c r="AH343"/>
  <c r="AH347"/>
  <c r="AH351"/>
  <c r="AH355"/>
  <c r="AH359"/>
  <c r="AH363"/>
  <c r="AH367"/>
  <c r="AH371"/>
  <c r="AH375"/>
  <c r="AH379"/>
  <c r="AH383"/>
  <c r="AH387"/>
  <c r="AH391"/>
  <c r="AH395"/>
  <c r="AH402"/>
  <c r="AH406"/>
  <c r="AH408"/>
  <c r="AH412"/>
  <c r="AH416"/>
  <c r="AH420"/>
  <c r="AH424"/>
  <c r="AH428"/>
  <c r="AG436"/>
  <c r="AG444"/>
  <c r="AG452"/>
  <c r="AG460"/>
  <c r="AG468"/>
  <c r="AG476"/>
  <c r="AG484"/>
  <c r="AG492"/>
  <c r="AG500"/>
  <c r="AH14"/>
  <c r="AH18"/>
  <c r="AG21"/>
  <c r="AG22"/>
  <c r="AG26"/>
  <c r="AJ30"/>
  <c r="AJ34"/>
  <c r="AJ37"/>
  <c r="AH42"/>
  <c r="AH45"/>
  <c r="AG46"/>
  <c r="AH50"/>
  <c r="AG53"/>
  <c r="AH57"/>
  <c r="AG58"/>
  <c r="AJ62"/>
  <c r="AG65"/>
  <c r="AH67"/>
  <c r="AG70"/>
  <c r="AG74"/>
  <c r="AJ78"/>
  <c r="AG79"/>
  <c r="AH83"/>
  <c r="AG86"/>
  <c r="AH90"/>
  <c r="AG94"/>
  <c r="AH95"/>
  <c r="AH98"/>
  <c r="AH204"/>
  <c r="AH213"/>
  <c r="AH221"/>
  <c r="AH229"/>
  <c r="AH237"/>
  <c r="AH245"/>
  <c r="AG261"/>
  <c r="AG277"/>
  <c r="AG293"/>
  <c r="AG309"/>
  <c r="AJ399"/>
  <c r="AJ402"/>
  <c r="AJ403"/>
  <c r="AJ406"/>
  <c r="AJ407"/>
  <c r="AJ408"/>
  <c r="AJ411"/>
  <c r="AJ412"/>
  <c r="AJ415"/>
  <c r="AJ416"/>
  <c r="AJ419"/>
  <c r="AJ420"/>
  <c r="AJ423"/>
  <c r="AJ424"/>
  <c r="AJ427"/>
  <c r="AJ428"/>
  <c r="AJ431"/>
  <c r="AJ432"/>
  <c r="AJ433"/>
  <c r="AJ435"/>
  <c r="AJ436"/>
  <c r="AJ437"/>
  <c r="AJ439"/>
  <c r="AJ440"/>
  <c r="AJ441"/>
  <c r="AJ443"/>
  <c r="AJ444"/>
  <c r="AJ447"/>
  <c r="AJ448"/>
  <c r="AJ449"/>
  <c r="AJ451"/>
  <c r="AJ452"/>
  <c r="AJ455"/>
  <c r="AJ456"/>
  <c r="AJ457"/>
  <c r="AJ459"/>
  <c r="AJ460"/>
  <c r="AJ463"/>
  <c r="AJ464"/>
  <c r="AJ465"/>
  <c r="AJ467"/>
  <c r="AJ468"/>
  <c r="AJ469"/>
  <c r="AJ471"/>
  <c r="AJ472"/>
  <c r="AJ473"/>
  <c r="AJ475"/>
  <c r="AJ476"/>
  <c r="AJ479"/>
  <c r="AJ480"/>
  <c r="AJ481"/>
  <c r="AJ484"/>
  <c r="AJ487"/>
  <c r="AJ488"/>
  <c r="AJ489"/>
  <c r="AJ491"/>
  <c r="AJ492"/>
  <c r="AJ495"/>
  <c r="AJ496"/>
  <c r="AJ497"/>
  <c r="AJ499"/>
  <c r="AJ500"/>
  <c r="AI2"/>
  <c r="AJ83"/>
  <c r="AJ74"/>
  <c r="AJ67"/>
  <c r="AI48"/>
  <c r="AI44"/>
  <c r="AI18"/>
  <c r="AJ27"/>
  <c r="AJ20"/>
  <c r="AJ13"/>
  <c r="AI56"/>
  <c r="AI52"/>
  <c r="AJ79"/>
  <c r="AJ71"/>
  <c r="AJ65"/>
  <c r="AJ57"/>
  <c r="AJ49"/>
  <c r="AJ35"/>
  <c r="AJ28"/>
  <c r="AJ19"/>
  <c r="AJ12"/>
  <c r="AJ15"/>
  <c r="AI375"/>
  <c r="AI178"/>
  <c r="AI170"/>
  <c r="AI83"/>
  <c r="AI82"/>
  <c r="AI79"/>
  <c r="AI78"/>
  <c r="AI75"/>
  <c r="AI74"/>
  <c r="AI71"/>
  <c r="AI70"/>
  <c r="AI67"/>
  <c r="AI66"/>
  <c r="AI65"/>
  <c r="AI62"/>
  <c r="AI61"/>
  <c r="AI58"/>
  <c r="AI57"/>
  <c r="AI54"/>
  <c r="AI53"/>
  <c r="AI50"/>
  <c r="AI49"/>
  <c r="AI46"/>
  <c r="AI42"/>
  <c r="AJ39"/>
  <c r="AJ31"/>
  <c r="AJ23"/>
  <c r="AI40"/>
  <c r="AI39"/>
  <c r="AI36"/>
  <c r="AI35"/>
  <c r="AI32"/>
  <c r="AI31"/>
  <c r="AI28"/>
  <c r="AI27"/>
  <c r="AI24"/>
  <c r="AI23"/>
  <c r="AI20"/>
  <c r="AI19"/>
  <c r="AI16"/>
  <c r="AI15"/>
  <c r="AI13"/>
  <c r="AI12"/>
  <c r="AI399"/>
  <c r="AI402"/>
  <c r="AI403"/>
  <c r="AI406"/>
  <c r="AI407"/>
  <c r="AI408"/>
  <c r="AI411"/>
  <c r="AI412"/>
  <c r="AI415"/>
  <c r="AI416"/>
  <c r="AI419"/>
  <c r="AI420"/>
  <c r="AI423"/>
  <c r="AI424"/>
  <c r="AI427"/>
  <c r="AI428"/>
  <c r="AI431"/>
  <c r="AI432"/>
  <c r="AI435"/>
  <c r="AI436"/>
  <c r="AI439"/>
  <c r="AI440"/>
  <c r="AI443"/>
  <c r="AI444"/>
  <c r="AI447"/>
  <c r="AI448"/>
  <c r="AI451"/>
  <c r="AI452"/>
  <c r="AI455"/>
  <c r="AI456"/>
  <c r="AI459"/>
  <c r="AI460"/>
  <c r="AI59"/>
  <c r="AI43"/>
  <c r="AI463"/>
  <c r="AI464"/>
  <c r="AI467"/>
  <c r="AI468"/>
  <c r="AI471"/>
  <c r="AI472"/>
  <c r="AI475"/>
  <c r="AI476"/>
  <c r="AI479"/>
  <c r="AI480"/>
  <c r="AI483"/>
  <c r="AI484"/>
  <c r="AI487"/>
  <c r="AI488"/>
  <c r="AI491"/>
  <c r="AI492"/>
  <c r="AI495"/>
  <c r="AI496"/>
  <c r="AI499"/>
  <c r="AI500"/>
  <c r="AI469"/>
  <c r="AH248"/>
  <c r="AH252"/>
  <c r="AH256"/>
  <c r="AG260"/>
  <c r="AG264"/>
  <c r="AG268"/>
  <c r="AG272"/>
  <c r="AG276"/>
  <c r="AG280"/>
  <c r="AG284"/>
  <c r="AG288"/>
  <c r="AG292"/>
  <c r="AG296"/>
  <c r="AG300"/>
  <c r="AG304"/>
  <c r="AG308"/>
  <c r="AG312"/>
  <c r="AG316"/>
  <c r="AI429"/>
  <c r="AI445"/>
  <c r="AI461"/>
  <c r="AI477"/>
  <c r="AI493"/>
  <c r="AI395"/>
  <c r="AI394"/>
  <c r="AI391"/>
  <c r="AI390"/>
  <c r="AI387"/>
  <c r="AI386"/>
  <c r="AI383"/>
  <c r="AI382"/>
  <c r="AI379"/>
  <c r="AI367"/>
  <c r="AI359"/>
  <c r="AI351"/>
  <c r="AI335"/>
  <c r="AI327"/>
  <c r="AI319"/>
  <c r="AJ151"/>
  <c r="AI437"/>
  <c r="AJ453"/>
  <c r="AI453"/>
  <c r="AJ485"/>
  <c r="AI485"/>
  <c r="AG55"/>
  <c r="AJ55"/>
  <c r="AG48"/>
  <c r="AJ48"/>
  <c r="AG56"/>
  <c r="AJ56"/>
  <c r="AG47"/>
  <c r="AJ47"/>
  <c r="AG59"/>
  <c r="AJ59"/>
  <c r="AG51"/>
  <c r="AJ51"/>
  <c r="AG43"/>
  <c r="AJ43"/>
  <c r="AJ429"/>
  <c r="AJ445"/>
  <c r="AJ461"/>
  <c r="AJ477"/>
  <c r="AJ493"/>
  <c r="AI378"/>
  <c r="AI374"/>
  <c r="AI371"/>
  <c r="AI370"/>
  <c r="AI366"/>
  <c r="AI363"/>
  <c r="AI362"/>
  <c r="AI358"/>
  <c r="AI355"/>
  <c r="AI354"/>
  <c r="AI350"/>
  <c r="AI347"/>
  <c r="AI346"/>
  <c r="AI342"/>
  <c r="AI339"/>
  <c r="AI338"/>
  <c r="AI334"/>
  <c r="AI331"/>
  <c r="AI330"/>
  <c r="AI326"/>
  <c r="AI323"/>
  <c r="AI322"/>
  <c r="AI318"/>
  <c r="AI315"/>
  <c r="AI314"/>
  <c r="AI311"/>
  <c r="AI310"/>
  <c r="AI307"/>
  <c r="AI306"/>
  <c r="AI303"/>
  <c r="AI302"/>
  <c r="AI299"/>
  <c r="AI298"/>
  <c r="AI295"/>
  <c r="AI294"/>
  <c r="AI291"/>
  <c r="AI290"/>
  <c r="AI287"/>
  <c r="AI286"/>
  <c r="AI283"/>
  <c r="AI282"/>
  <c r="AI279"/>
  <c r="AI278"/>
  <c r="AI275"/>
  <c r="AI274"/>
  <c r="AI271"/>
  <c r="AI270"/>
  <c r="AI267"/>
  <c r="AI266"/>
  <c r="AI263"/>
  <c r="AI262"/>
  <c r="AI259"/>
  <c r="AI258"/>
  <c r="AI255"/>
  <c r="AI254"/>
  <c r="AI251"/>
  <c r="AI250"/>
  <c r="AI247"/>
  <c r="AI246"/>
  <c r="AI193"/>
  <c r="AI185"/>
  <c r="AI177"/>
  <c r="AI169"/>
  <c r="AI161"/>
  <c r="AI153"/>
  <c r="AI145"/>
  <c r="AI137"/>
  <c r="AI132"/>
  <c r="AI116"/>
  <c r="AI108"/>
  <c r="AI100"/>
  <c r="AJ90"/>
  <c r="AI60"/>
  <c r="AI113"/>
  <c r="AI105"/>
  <c r="AI96"/>
  <c r="AI80"/>
  <c r="AJ95"/>
  <c r="AJ87"/>
  <c r="AI95"/>
  <c r="AI94"/>
  <c r="AI91"/>
  <c r="AI90"/>
  <c r="AI87"/>
  <c r="AI86"/>
  <c r="AI188"/>
  <c r="AI180"/>
  <c r="AI172"/>
  <c r="AI164"/>
  <c r="AI156"/>
  <c r="AI148"/>
  <c r="AI140"/>
  <c r="AI124"/>
  <c r="AJ193"/>
  <c r="AJ188"/>
  <c r="AJ185"/>
  <c r="AJ180"/>
  <c r="AJ177"/>
  <c r="AJ172"/>
  <c r="AJ169"/>
  <c r="AJ164"/>
  <c r="AJ161"/>
  <c r="AJ156"/>
  <c r="AJ153"/>
  <c r="AJ148"/>
  <c r="AJ145"/>
  <c r="AJ140"/>
  <c r="AJ137"/>
  <c r="AJ133"/>
  <c r="AJ132"/>
  <c r="AJ129"/>
  <c r="AJ125"/>
  <c r="AJ124"/>
  <c r="AJ121"/>
  <c r="AJ116"/>
  <c r="AJ113"/>
  <c r="AJ108"/>
  <c r="AJ105"/>
  <c r="AJ100"/>
  <c r="AI85"/>
  <c r="AI69"/>
  <c r="AI37"/>
  <c r="AI29"/>
  <c r="AI21"/>
  <c r="AJ2"/>
  <c r="AH426"/>
  <c r="AI426"/>
  <c r="AH430"/>
  <c r="AG430"/>
  <c r="AI430"/>
  <c r="AH434"/>
  <c r="AG434"/>
  <c r="AI434"/>
  <c r="AH438"/>
  <c r="AG438"/>
  <c r="AI438"/>
  <c r="AH442"/>
  <c r="AG442"/>
  <c r="AI442"/>
  <c r="AH445"/>
  <c r="AG445"/>
  <c r="AH449"/>
  <c r="AG449"/>
  <c r="AH453"/>
  <c r="AG453"/>
  <c r="AH457"/>
  <c r="AG457"/>
  <c r="AH458"/>
  <c r="AG458"/>
  <c r="AI458"/>
  <c r="AH465"/>
  <c r="AG465"/>
  <c r="AH466"/>
  <c r="AG466"/>
  <c r="AI466"/>
  <c r="AH470"/>
  <c r="AG470"/>
  <c r="AI470"/>
  <c r="AH474"/>
  <c r="AG474"/>
  <c r="AI474"/>
  <c r="AH478"/>
  <c r="AG478"/>
  <c r="AI478"/>
  <c r="AH482"/>
  <c r="AG482"/>
  <c r="AI482"/>
  <c r="AH489"/>
  <c r="AG489"/>
  <c r="AH493"/>
  <c r="AG493"/>
  <c r="AH497"/>
  <c r="AG497"/>
  <c r="AH498"/>
  <c r="AG498"/>
  <c r="AI498"/>
  <c r="AG205"/>
  <c r="AJ205"/>
  <c r="AH205"/>
  <c r="AH197"/>
  <c r="AJ197"/>
  <c r="AG197"/>
  <c r="AI189"/>
  <c r="AJ189"/>
  <c r="AJ165"/>
  <c r="AI165"/>
  <c r="AJ157"/>
  <c r="AI157"/>
  <c r="AJ141"/>
  <c r="AI141"/>
  <c r="AI243"/>
  <c r="AJ243"/>
  <c r="AI239"/>
  <c r="AJ239"/>
  <c r="AI235"/>
  <c r="AJ235"/>
  <c r="AI231"/>
  <c r="AJ231"/>
  <c r="AI227"/>
  <c r="AJ227"/>
  <c r="AI223"/>
  <c r="AJ223"/>
  <c r="AI219"/>
  <c r="AJ219"/>
  <c r="AI215"/>
  <c r="AJ215"/>
  <c r="AI214"/>
  <c r="AJ214"/>
  <c r="AI184"/>
  <c r="AJ184"/>
  <c r="AJ160"/>
  <c r="AI160"/>
  <c r="AJ152"/>
  <c r="AI152"/>
  <c r="AJ144"/>
  <c r="AI144"/>
  <c r="AJ128"/>
  <c r="AI128"/>
  <c r="AJ104"/>
  <c r="AI104"/>
  <c r="AI64"/>
  <c r="AJ64"/>
  <c r="AJ109"/>
  <c r="AI109"/>
  <c r="AJ101"/>
  <c r="AI101"/>
  <c r="AJ93"/>
  <c r="AI93"/>
  <c r="AI84"/>
  <c r="AJ84"/>
  <c r="AI211"/>
  <c r="AJ211"/>
  <c r="AI207"/>
  <c r="AJ207"/>
  <c r="AI202"/>
  <c r="AJ202"/>
  <c r="AI198"/>
  <c r="AJ198"/>
  <c r="AI195"/>
  <c r="AJ195"/>
  <c r="AI194"/>
  <c r="AG194"/>
  <c r="AH194"/>
  <c r="AI190"/>
  <c r="AJ190"/>
  <c r="AH190"/>
  <c r="AG183"/>
  <c r="AH183"/>
  <c r="AJ183"/>
  <c r="AI183"/>
  <c r="AG179"/>
  <c r="AH179"/>
  <c r="AJ179"/>
  <c r="AI179"/>
  <c r="AG178"/>
  <c r="AH178"/>
  <c r="AJ171"/>
  <c r="AI171"/>
  <c r="AH171"/>
  <c r="AG171"/>
  <c r="AG170"/>
  <c r="AH170"/>
  <c r="AH166"/>
  <c r="AG166"/>
  <c r="AJ166"/>
  <c r="AJ159"/>
  <c r="AI159"/>
  <c r="AG159"/>
  <c r="AH151"/>
  <c r="AG151"/>
  <c r="AI151"/>
  <c r="AJ143"/>
  <c r="AI143"/>
  <c r="AH143"/>
  <c r="AH135"/>
  <c r="AJ135"/>
  <c r="AI135"/>
  <c r="AJ131"/>
  <c r="AI131"/>
  <c r="AH131"/>
  <c r="AJ127"/>
  <c r="AI127"/>
  <c r="AH127"/>
  <c r="AJ126"/>
  <c r="AI126"/>
  <c r="AH126"/>
  <c r="AJ123"/>
  <c r="AI123"/>
  <c r="AH123"/>
  <c r="AJ122"/>
  <c r="AI122"/>
  <c r="AH122"/>
  <c r="AJ119"/>
  <c r="AI119"/>
  <c r="AH119"/>
  <c r="AJ118"/>
  <c r="AI118"/>
  <c r="AH118"/>
  <c r="AJ115"/>
  <c r="AI115"/>
  <c r="AH115"/>
  <c r="AJ114"/>
  <c r="AI114"/>
  <c r="AH114"/>
  <c r="AJ111"/>
  <c r="AI111"/>
  <c r="AH111"/>
  <c r="AJ110"/>
  <c r="AI110"/>
  <c r="AH110"/>
  <c r="AJ107"/>
  <c r="AI107"/>
  <c r="AH107"/>
  <c r="AJ106"/>
  <c r="AI106"/>
  <c r="AH106"/>
  <c r="AJ103"/>
  <c r="AI103"/>
  <c r="AH103"/>
  <c r="AJ102"/>
  <c r="AI102"/>
  <c r="AH102"/>
  <c r="AJ99"/>
  <c r="AI99"/>
  <c r="AH99"/>
  <c r="AJ97"/>
  <c r="AI97"/>
  <c r="AJ89"/>
  <c r="AI89"/>
  <c r="AI81"/>
  <c r="AJ81"/>
  <c r="AI73"/>
  <c r="AJ73"/>
  <c r="AI41"/>
  <c r="AJ41"/>
  <c r="AG41"/>
  <c r="AI33"/>
  <c r="AJ33"/>
  <c r="AH33"/>
  <c r="AI25"/>
  <c r="AJ25"/>
  <c r="AG25"/>
  <c r="AI17"/>
  <c r="AJ17"/>
  <c r="AG17"/>
  <c r="AH429"/>
  <c r="AG429"/>
  <c r="AH433"/>
  <c r="AG433"/>
  <c r="AH437"/>
  <c r="AG437"/>
  <c r="AH441"/>
  <c r="AG441"/>
  <c r="AH446"/>
  <c r="AG446"/>
  <c r="AI446"/>
  <c r="AH450"/>
  <c r="AG450"/>
  <c r="AI450"/>
  <c r="AH454"/>
  <c r="AG454"/>
  <c r="AI454"/>
  <c r="AH461"/>
  <c r="AG461"/>
  <c r="AH462"/>
  <c r="AG462"/>
  <c r="AI462"/>
  <c r="AH469"/>
  <c r="AG469"/>
  <c r="AH473"/>
  <c r="AG473"/>
  <c r="AH477"/>
  <c r="AG477"/>
  <c r="AH481"/>
  <c r="AG481"/>
  <c r="AH485"/>
  <c r="AG485"/>
  <c r="AH486"/>
  <c r="AG486"/>
  <c r="AI486"/>
  <c r="AH490"/>
  <c r="AG490"/>
  <c r="AI490"/>
  <c r="AH494"/>
  <c r="AG494"/>
  <c r="AI494"/>
  <c r="AI181"/>
  <c r="AJ181"/>
  <c r="AI173"/>
  <c r="AJ173"/>
  <c r="AJ149"/>
  <c r="AI149"/>
  <c r="AI242"/>
  <c r="AJ242"/>
  <c r="AI238"/>
  <c r="AJ238"/>
  <c r="AI234"/>
  <c r="AJ234"/>
  <c r="AI230"/>
  <c r="AJ230"/>
  <c r="AI226"/>
  <c r="AJ226"/>
  <c r="AI222"/>
  <c r="AJ222"/>
  <c r="AI218"/>
  <c r="AJ218"/>
  <c r="AH208"/>
  <c r="AG208"/>
  <c r="AJ208"/>
  <c r="AG200"/>
  <c r="AJ200"/>
  <c r="AH200"/>
  <c r="AI192"/>
  <c r="AJ192"/>
  <c r="AI176"/>
  <c r="AJ176"/>
  <c r="AJ168"/>
  <c r="AI168"/>
  <c r="AJ136"/>
  <c r="AI136"/>
  <c r="AJ120"/>
  <c r="AI120"/>
  <c r="AJ112"/>
  <c r="AI112"/>
  <c r="AJ117"/>
  <c r="AI117"/>
  <c r="AI77"/>
  <c r="AJ77"/>
  <c r="AI68"/>
  <c r="AJ68"/>
  <c r="AI63"/>
  <c r="AJ63"/>
  <c r="AI38"/>
  <c r="AJ38"/>
  <c r="AG38"/>
  <c r="AI210"/>
  <c r="AJ210"/>
  <c r="AI206"/>
  <c r="AJ206"/>
  <c r="AI203"/>
  <c r="AJ203"/>
  <c r="AI199"/>
  <c r="AJ199"/>
  <c r="AG191"/>
  <c r="AH191"/>
  <c r="AI191"/>
  <c r="AI187"/>
  <c r="AJ187"/>
  <c r="AH187"/>
  <c r="AG187"/>
  <c r="AI186"/>
  <c r="AH186"/>
  <c r="AG182"/>
  <c r="AH182"/>
  <c r="AJ182"/>
  <c r="AI175"/>
  <c r="AJ175"/>
  <c r="AG175"/>
  <c r="AH175"/>
  <c r="AI174"/>
  <c r="AJ174"/>
  <c r="AG174"/>
  <c r="AH167"/>
  <c r="AG167"/>
  <c r="AJ167"/>
  <c r="AI167"/>
  <c r="AH163"/>
  <c r="AG163"/>
  <c r="AJ163"/>
  <c r="AI163"/>
  <c r="AH162"/>
  <c r="AI162"/>
  <c r="AG162"/>
  <c r="AJ158"/>
  <c r="AI158"/>
  <c r="AG158"/>
  <c r="AH158"/>
  <c r="AJ155"/>
  <c r="AI155"/>
  <c r="AG155"/>
  <c r="AG154"/>
  <c r="AI154"/>
  <c r="AH154"/>
  <c r="AH150"/>
  <c r="AG150"/>
  <c r="AI150"/>
  <c r="AJ150"/>
  <c r="AH147"/>
  <c r="AG147"/>
  <c r="AI147"/>
  <c r="AH146"/>
  <c r="AI146"/>
  <c r="AG146"/>
  <c r="AJ142"/>
  <c r="AI142"/>
  <c r="AH142"/>
  <c r="AG142"/>
  <c r="AJ139"/>
  <c r="AI139"/>
  <c r="AH139"/>
  <c r="AG138"/>
  <c r="AH138"/>
  <c r="AI138"/>
  <c r="AJ134"/>
  <c r="AI134"/>
  <c r="AH134"/>
  <c r="AJ130"/>
  <c r="AI130"/>
  <c r="AH130"/>
  <c r="AJ430"/>
  <c r="AJ434"/>
  <c r="AJ438"/>
  <c r="AJ442"/>
  <c r="AJ446"/>
  <c r="AJ450"/>
  <c r="AJ454"/>
  <c r="AJ458"/>
  <c r="AJ462"/>
  <c r="AJ466"/>
  <c r="AJ470"/>
  <c r="AJ474"/>
  <c r="AJ478"/>
  <c r="AJ482"/>
  <c r="AJ486"/>
  <c r="AJ490"/>
  <c r="AJ494"/>
  <c r="AJ498"/>
  <c r="AH43"/>
  <c r="AH47"/>
  <c r="AH48"/>
  <c r="AH51"/>
  <c r="AH55"/>
  <c r="AH56"/>
  <c r="AH59"/>
  <c r="AH63"/>
  <c r="AH64"/>
  <c r="AH68"/>
  <c r="AG73"/>
  <c r="AG77"/>
  <c r="AH81"/>
  <c r="AH84"/>
  <c r="AH89"/>
  <c r="AH93"/>
  <c r="AG97"/>
  <c r="AG101"/>
  <c r="AG104"/>
  <c r="AG109"/>
  <c r="AG112"/>
  <c r="AG117"/>
  <c r="AG120"/>
  <c r="AG128"/>
  <c r="AG136"/>
  <c r="AG141"/>
  <c r="AG144"/>
  <c r="AG149"/>
  <c r="AG152"/>
  <c r="AG157"/>
  <c r="AG160"/>
  <c r="AG165"/>
  <c r="AG168"/>
  <c r="AH173"/>
  <c r="AH176"/>
  <c r="AH181"/>
  <c r="AH184"/>
  <c r="AH189"/>
  <c r="AH192"/>
  <c r="AH195"/>
  <c r="AH198"/>
  <c r="AH199"/>
  <c r="AH202"/>
  <c r="AH203"/>
  <c r="AH206"/>
  <c r="AH207"/>
  <c r="AH210"/>
  <c r="AH211"/>
  <c r="AH214"/>
  <c r="AH215"/>
  <c r="AH218"/>
  <c r="AH219"/>
  <c r="AH222"/>
  <c r="AH223"/>
  <c r="AH226"/>
  <c r="AH227"/>
  <c r="AH230"/>
  <c r="AH231"/>
  <c r="AH234"/>
  <c r="AH235"/>
  <c r="AH238"/>
  <c r="AH239"/>
  <c r="AH242"/>
  <c r="AH243"/>
  <c r="AI433"/>
  <c r="AI441"/>
  <c r="AI449"/>
  <c r="AI457"/>
  <c r="AI465"/>
  <c r="AI473"/>
  <c r="AI481"/>
  <c r="AI489"/>
  <c r="AI497"/>
  <c r="AH17"/>
  <c r="AH41"/>
  <c r="AG102"/>
  <c r="AG106"/>
  <c r="AG110"/>
  <c r="AG114"/>
  <c r="AG118"/>
  <c r="AG122"/>
  <c r="AG126"/>
  <c r="AG130"/>
  <c r="AG134"/>
  <c r="AG139"/>
  <c r="AJ147"/>
  <c r="AH155"/>
  <c r="AI166"/>
  <c r="AH174"/>
  <c r="AI182"/>
  <c r="AG190"/>
  <c r="AI400"/>
  <c r="AI401"/>
  <c r="AI404"/>
  <c r="AI405"/>
  <c r="AI409"/>
  <c r="AI410"/>
  <c r="AI413"/>
  <c r="AI414"/>
  <c r="AI417"/>
  <c r="AI418"/>
  <c r="AI421"/>
  <c r="AI422"/>
  <c r="AI425"/>
  <c r="AI208"/>
  <c r="AI200"/>
  <c r="AJ194"/>
  <c r="AJ186"/>
  <c r="AJ178"/>
  <c r="AJ170"/>
  <c r="AJ162"/>
  <c r="AJ154"/>
  <c r="AJ146"/>
  <c r="AJ138"/>
  <c r="AJ191"/>
  <c r="AI209"/>
  <c r="AI205"/>
  <c r="AI201"/>
  <c r="AI197"/>
  <c r="AH397"/>
  <c r="AG397"/>
  <c r="AI397"/>
  <c r="AH396"/>
  <c r="AG396"/>
  <c r="AI396"/>
  <c r="AH393"/>
  <c r="AG393"/>
  <c r="AI393"/>
  <c r="AH392"/>
  <c r="AG392"/>
  <c r="AI392"/>
  <c r="AH389"/>
  <c r="AG389"/>
  <c r="AI389"/>
  <c r="AH388"/>
  <c r="AG388"/>
  <c r="AI388"/>
  <c r="AH385"/>
  <c r="AG385"/>
  <c r="AI385"/>
  <c r="AH384"/>
  <c r="AG384"/>
  <c r="AI384"/>
  <c r="AH381"/>
  <c r="AG381"/>
  <c r="AI381"/>
  <c r="AH380"/>
  <c r="AG380"/>
  <c r="AI380"/>
  <c r="AH377"/>
  <c r="AG377"/>
  <c r="AI377"/>
  <c r="AH376"/>
  <c r="AG376"/>
  <c r="AI376"/>
  <c r="AH373"/>
  <c r="AG373"/>
  <c r="AI373"/>
  <c r="AH372"/>
  <c r="AG372"/>
  <c r="AI372"/>
  <c r="AH369"/>
  <c r="AG369"/>
  <c r="AI369"/>
  <c r="AH368"/>
  <c r="AG368"/>
  <c r="AI368"/>
  <c r="AH365"/>
  <c r="AG365"/>
  <c r="AI365"/>
  <c r="AH364"/>
  <c r="AG364"/>
  <c r="AI364"/>
  <c r="AH361"/>
  <c r="AG361"/>
  <c r="AI361"/>
  <c r="AH360"/>
  <c r="AG360"/>
  <c r="AI360"/>
  <c r="AH357"/>
  <c r="AG357"/>
  <c r="AI357"/>
  <c r="AH356"/>
  <c r="AG356"/>
  <c r="AI356"/>
  <c r="AH353"/>
  <c r="AG353"/>
  <c r="AI353"/>
  <c r="AH352"/>
  <c r="AG352"/>
  <c r="AI352"/>
  <c r="AH349"/>
  <c r="AG349"/>
  <c r="AI349"/>
  <c r="AH348"/>
  <c r="AG348"/>
  <c r="AI348"/>
  <c r="AH345"/>
  <c r="AG345"/>
  <c r="AI345"/>
  <c r="AH344"/>
  <c r="AG344"/>
  <c r="AI344"/>
  <c r="AH341"/>
  <c r="AG341"/>
  <c r="AI341"/>
  <c r="AH340"/>
  <c r="AG340"/>
  <c r="AI340"/>
  <c r="AH337"/>
  <c r="AG337"/>
  <c r="AI337"/>
  <c r="AH336"/>
  <c r="AG336"/>
  <c r="AI336"/>
  <c r="AH333"/>
  <c r="AG333"/>
  <c r="AI333"/>
  <c r="AH332"/>
  <c r="AG332"/>
  <c r="AI332"/>
  <c r="AH329"/>
  <c r="AG329"/>
  <c r="AI329"/>
  <c r="AH328"/>
  <c r="AG328"/>
  <c r="AI328"/>
  <c r="AH325"/>
  <c r="AG325"/>
  <c r="AI325"/>
  <c r="AH324"/>
  <c r="AG324"/>
  <c r="AI324"/>
  <c r="AH321"/>
  <c r="AG321"/>
  <c r="AI321"/>
  <c r="AH320"/>
  <c r="AG320"/>
  <c r="AI320"/>
  <c r="AH317"/>
  <c r="AG317"/>
  <c r="AI317"/>
  <c r="AJ316"/>
  <c r="AI316"/>
  <c r="AJ313"/>
  <c r="AI313"/>
  <c r="AJ312"/>
  <c r="AI312"/>
  <c r="AJ309"/>
  <c r="AI309"/>
  <c r="AJ308"/>
  <c r="AI308"/>
  <c r="AJ305"/>
  <c r="AI305"/>
  <c r="AJ304"/>
  <c r="AI304"/>
  <c r="AJ301"/>
  <c r="AI301"/>
  <c r="AJ300"/>
  <c r="AI300"/>
  <c r="AJ297"/>
  <c r="AI297"/>
  <c r="AJ296"/>
  <c r="AI296"/>
  <c r="AJ293"/>
  <c r="AI293"/>
  <c r="AJ292"/>
  <c r="AI292"/>
  <c r="AJ289"/>
  <c r="AI289"/>
  <c r="AJ288"/>
  <c r="AI288"/>
  <c r="AJ285"/>
  <c r="AI285"/>
  <c r="AJ284"/>
  <c r="AI284"/>
  <c r="AJ281"/>
  <c r="AI281"/>
  <c r="AJ280"/>
  <c r="AI280"/>
  <c r="AJ277"/>
  <c r="AI277"/>
  <c r="AJ276"/>
  <c r="AI276"/>
  <c r="AJ273"/>
  <c r="AI273"/>
  <c r="AJ272"/>
  <c r="AI272"/>
  <c r="AJ269"/>
  <c r="AI269"/>
  <c r="AJ268"/>
  <c r="AI268"/>
  <c r="AJ265"/>
  <c r="AI265"/>
  <c r="AJ264"/>
  <c r="AI264"/>
  <c r="AJ261"/>
  <c r="AI261"/>
  <c r="AJ260"/>
  <c r="AI260"/>
  <c r="AI257"/>
  <c r="AJ257"/>
  <c r="AI256"/>
  <c r="AJ256"/>
  <c r="AI253"/>
  <c r="AJ253"/>
  <c r="AI252"/>
  <c r="AJ252"/>
  <c r="AI249"/>
  <c r="AJ249"/>
  <c r="AI248"/>
  <c r="AJ248"/>
  <c r="AI245"/>
  <c r="AJ245"/>
  <c r="AI244"/>
  <c r="AJ244"/>
  <c r="AI241"/>
  <c r="AJ241"/>
  <c r="AI240"/>
  <c r="AJ240"/>
  <c r="AI237"/>
  <c r="AJ237"/>
  <c r="AI236"/>
  <c r="AJ236"/>
  <c r="AI233"/>
  <c r="AJ233"/>
  <c r="AI232"/>
  <c r="AJ232"/>
  <c r="AI229"/>
  <c r="AJ229"/>
  <c r="AI228"/>
  <c r="AJ228"/>
  <c r="AI225"/>
  <c r="AJ225"/>
  <c r="AI224"/>
  <c r="AJ224"/>
  <c r="AI221"/>
  <c r="AJ221"/>
  <c r="AI220"/>
  <c r="AJ220"/>
  <c r="AI217"/>
  <c r="AJ217"/>
  <c r="AI216"/>
  <c r="AJ216"/>
  <c r="AI213"/>
  <c r="AJ213"/>
  <c r="AI212"/>
  <c r="AJ212"/>
  <c r="AI204"/>
  <c r="AJ204"/>
  <c r="AI196"/>
  <c r="AJ196"/>
  <c r="AJ201"/>
  <c r="AJ209"/>
  <c r="AJ400"/>
  <c r="AJ401"/>
  <c r="AJ404"/>
  <c r="AJ405"/>
  <c r="AJ409"/>
  <c r="AJ410"/>
  <c r="AJ413"/>
  <c r="AJ414"/>
  <c r="AJ417"/>
  <c r="AJ418"/>
  <c r="AJ421"/>
  <c r="AJ422"/>
  <c r="AJ425"/>
  <c r="AJ426"/>
  <c r="AG400"/>
  <c r="AG401"/>
  <c r="AG404"/>
  <c r="AG405"/>
  <c r="AG409"/>
  <c r="AG410"/>
  <c r="AG413"/>
  <c r="AG414"/>
  <c r="AG417"/>
  <c r="AG418"/>
  <c r="AG421"/>
  <c r="AG422"/>
  <c r="AG425"/>
  <c r="AG426"/>
  <c r="AH2"/>
  <c r="AG2"/>
  <c r="R4" i="17"/>
  <c r="AK4" s="1"/>
  <c r="G9" i="5"/>
  <c r="R3" i="17"/>
  <c r="AK3" s="1"/>
  <c r="G8" i="5"/>
  <c r="O3" i="17"/>
  <c r="O4"/>
  <c r="F5" i="18"/>
  <c r="A5" i="17" s="1"/>
  <c r="I6" i="5"/>
  <c r="K6"/>
  <c r="M6"/>
  <c r="O6"/>
  <c r="Q6"/>
  <c r="S6"/>
  <c r="U6"/>
  <c r="W6"/>
  <c r="Y6"/>
  <c r="AA6"/>
  <c r="AC6"/>
  <c r="AE6"/>
  <c r="AG6"/>
  <c r="AI6"/>
  <c r="AK6"/>
  <c r="AM6"/>
  <c r="AO6"/>
  <c r="AQ6"/>
  <c r="AS6"/>
  <c r="AU6"/>
  <c r="AW6"/>
  <c r="AY6"/>
  <c r="BA6"/>
  <c r="BC6"/>
  <c r="BE6"/>
  <c r="BG6"/>
  <c r="BI6"/>
  <c r="BK6"/>
  <c r="BM6"/>
  <c r="BO6"/>
  <c r="BQ6"/>
  <c r="BS6"/>
  <c r="BU6"/>
  <c r="BW6"/>
  <c r="BY6"/>
  <c r="CA6"/>
  <c r="CC6"/>
  <c r="CE6"/>
  <c r="J6"/>
  <c r="L6"/>
  <c r="N6"/>
  <c r="P6"/>
  <c r="R6"/>
  <c r="T6"/>
  <c r="V6"/>
  <c r="X6"/>
  <c r="Z6"/>
  <c r="AB6"/>
  <c r="AD6"/>
  <c r="AF6"/>
  <c r="AH6"/>
  <c r="AJ6"/>
  <c r="AL6"/>
  <c r="AN6"/>
  <c r="AP6"/>
  <c r="AR6"/>
  <c r="AT6"/>
  <c r="AV6"/>
  <c r="AX6"/>
  <c r="AZ6"/>
  <c r="BB6"/>
  <c r="BD6"/>
  <c r="BF6"/>
  <c r="BH6"/>
  <c r="BJ6"/>
  <c r="BL6"/>
  <c r="BN6"/>
  <c r="BP6"/>
  <c r="BR6"/>
  <c r="BT6"/>
  <c r="BV6"/>
  <c r="BX6"/>
  <c r="BZ6"/>
  <c r="CB6"/>
  <c r="CD6"/>
  <c r="H6"/>
  <c r="A1" i="17"/>
  <c r="A6" i="5" s="1"/>
  <c r="M1" i="17"/>
  <c r="L1"/>
  <c r="K1"/>
  <c r="F6" i="5" s="1"/>
  <c r="I1" i="17"/>
  <c r="H1"/>
  <c r="G1"/>
  <c r="F1"/>
  <c r="E1"/>
  <c r="D1"/>
  <c r="C1"/>
  <c r="B1"/>
  <c r="B6" i="5" s="1"/>
  <c r="B3" i="14"/>
  <c r="C3"/>
  <c r="D3"/>
  <c r="B4"/>
  <c r="C4"/>
  <c r="D4"/>
  <c r="B5"/>
  <c r="C5"/>
  <c r="D5"/>
  <c r="B6"/>
  <c r="C6"/>
  <c r="D6"/>
  <c r="B7"/>
  <c r="C7"/>
  <c r="D7"/>
  <c r="B8"/>
  <c r="C8"/>
  <c r="D8"/>
  <c r="B9"/>
  <c r="C9"/>
  <c r="D9"/>
  <c r="B10"/>
  <c r="C10"/>
  <c r="D10"/>
  <c r="B11"/>
  <c r="C11"/>
  <c r="D11"/>
  <c r="B12"/>
  <c r="C12"/>
  <c r="D12"/>
  <c r="B13"/>
  <c r="C13"/>
  <c r="D13"/>
  <c r="B14"/>
  <c r="C14"/>
  <c r="D14"/>
  <c r="B15"/>
  <c r="C15"/>
  <c r="D15"/>
  <c r="B16"/>
  <c r="C16"/>
  <c r="D16"/>
  <c r="B17"/>
  <c r="C17"/>
  <c r="D17"/>
  <c r="B18"/>
  <c r="C18"/>
  <c r="D18"/>
  <c r="B19"/>
  <c r="C19"/>
  <c r="D19"/>
  <c r="B20"/>
  <c r="C20"/>
  <c r="D20"/>
  <c r="B21"/>
  <c r="C21"/>
  <c r="D21"/>
  <c r="B22"/>
  <c r="C22"/>
  <c r="D22"/>
  <c r="B23"/>
  <c r="C23"/>
  <c r="D23"/>
  <c r="B24"/>
  <c r="C24"/>
  <c r="D24"/>
  <c r="B25"/>
  <c r="C25"/>
  <c r="D25"/>
  <c r="B26"/>
  <c r="C26"/>
  <c r="D26"/>
  <c r="B27"/>
  <c r="C27"/>
  <c r="D27"/>
  <c r="B28"/>
  <c r="C28"/>
  <c r="D28"/>
  <c r="B29"/>
  <c r="C29"/>
  <c r="D29"/>
  <c r="B30"/>
  <c r="C30"/>
  <c r="D30"/>
  <c r="B31"/>
  <c r="C31"/>
  <c r="D31"/>
  <c r="B32"/>
  <c r="C32"/>
  <c r="D32"/>
  <c r="B33"/>
  <c r="C33"/>
  <c r="D33"/>
  <c r="B34"/>
  <c r="C34"/>
  <c r="D34"/>
  <c r="B35"/>
  <c r="C35"/>
  <c r="D35"/>
  <c r="B36"/>
  <c r="C36"/>
  <c r="D36"/>
  <c r="B37"/>
  <c r="C37"/>
  <c r="D37"/>
  <c r="B38"/>
  <c r="C38"/>
  <c r="D38"/>
  <c r="B39"/>
  <c r="C39"/>
  <c r="D39"/>
  <c r="B40"/>
  <c r="C40"/>
  <c r="D40"/>
  <c r="B41"/>
  <c r="C41"/>
  <c r="D41"/>
  <c r="B42"/>
  <c r="C42"/>
  <c r="D42"/>
  <c r="B43"/>
  <c r="C43"/>
  <c r="D43"/>
  <c r="B44"/>
  <c r="C44"/>
  <c r="D44"/>
  <c r="B45"/>
  <c r="C45"/>
  <c r="D45"/>
  <c r="B46"/>
  <c r="C46"/>
  <c r="D46"/>
  <c r="B47"/>
  <c r="C47"/>
  <c r="D47"/>
  <c r="B48"/>
  <c r="C48"/>
  <c r="D48"/>
  <c r="B49"/>
  <c r="C49"/>
  <c r="D49"/>
  <c r="B50"/>
  <c r="C50"/>
  <c r="D50"/>
  <c r="D2"/>
  <c r="C2"/>
  <c r="B2"/>
  <c r="F3" i="1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2"/>
  <c r="G3" i="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2"/>
  <c r="J64" i="1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J10"/>
  <c r="J9"/>
  <c r="J8"/>
  <c r="J7"/>
  <c r="J6"/>
  <c r="J5"/>
  <c r="J4"/>
  <c r="J3"/>
  <c r="J2"/>
  <c r="AM3" i="17"/>
  <c r="AN3"/>
  <c r="AM4"/>
  <c r="AL4"/>
  <c r="AL3"/>
  <c r="T5" i="22"/>
  <c r="U5"/>
  <c r="V5"/>
  <c r="W5"/>
  <c r="X5"/>
  <c r="O3" i="28" l="1"/>
  <c r="P1"/>
  <c r="O6"/>
  <c r="O8"/>
  <c r="O10"/>
  <c r="O12"/>
  <c r="O14"/>
  <c r="O16"/>
  <c r="O18"/>
  <c r="O20"/>
  <c r="O22"/>
  <c r="O24"/>
  <c r="O26"/>
  <c r="O28"/>
  <c r="O30"/>
  <c r="O32"/>
  <c r="O34"/>
  <c r="O36"/>
  <c r="O38"/>
  <c r="O40"/>
  <c r="O42"/>
  <c r="O44"/>
  <c r="O46"/>
  <c r="O48"/>
  <c r="O50"/>
  <c r="O52"/>
  <c r="O54"/>
  <c r="O56"/>
  <c r="O58"/>
  <c r="O60"/>
  <c r="O62"/>
  <c r="O64"/>
  <c r="O66"/>
  <c r="O68"/>
  <c r="O70"/>
  <c r="O72"/>
  <c r="O74"/>
  <c r="O76"/>
  <c r="O78"/>
  <c r="O80"/>
  <c r="O82"/>
  <c r="O84"/>
  <c r="O86"/>
  <c r="O88"/>
  <c r="O90"/>
  <c r="O92"/>
  <c r="O94"/>
  <c r="O96"/>
  <c r="O98"/>
  <c r="O100"/>
  <c r="O102"/>
  <c r="O104"/>
  <c r="O106"/>
  <c r="O108"/>
  <c r="O110"/>
  <c r="O112"/>
  <c r="O114"/>
  <c r="O116"/>
  <c r="O118"/>
  <c r="O120"/>
  <c r="O122"/>
  <c r="O124"/>
  <c r="O126"/>
  <c r="O128"/>
  <c r="O130"/>
  <c r="O132"/>
  <c r="O134"/>
  <c r="O136"/>
  <c r="O138"/>
  <c r="O140"/>
  <c r="O142"/>
  <c r="O144"/>
  <c r="O146"/>
  <c r="O148"/>
  <c r="O150"/>
  <c r="O152"/>
  <c r="O154"/>
  <c r="O156"/>
  <c r="O158"/>
  <c r="O160"/>
  <c r="O162"/>
  <c r="O164"/>
  <c r="O166"/>
  <c r="O168"/>
  <c r="O170"/>
  <c r="O172"/>
  <c r="O174"/>
  <c r="O176"/>
  <c r="O178"/>
  <c r="O180"/>
  <c r="O182"/>
  <c r="O184"/>
  <c r="O186"/>
  <c r="O188"/>
  <c r="O190"/>
  <c r="O192"/>
  <c r="O194"/>
  <c r="O196"/>
  <c r="O198"/>
  <c r="O200"/>
  <c r="O202"/>
  <c r="O204"/>
  <c r="O206"/>
  <c r="O208"/>
  <c r="O210"/>
  <c r="O212"/>
  <c r="O214"/>
  <c r="O216"/>
  <c r="O218"/>
  <c r="O220"/>
  <c r="O222"/>
  <c r="O224"/>
  <c r="O226"/>
  <c r="O228"/>
  <c r="O230"/>
  <c r="O232"/>
  <c r="O234"/>
  <c r="O236"/>
  <c r="O238"/>
  <c r="O240"/>
  <c r="O242"/>
  <c r="O244"/>
  <c r="O246"/>
  <c r="O248"/>
  <c r="O250"/>
  <c r="O252"/>
  <c r="O254"/>
  <c r="O256"/>
  <c r="O258"/>
  <c r="O260"/>
  <c r="O262"/>
  <c r="O264"/>
  <c r="O266"/>
  <c r="O268"/>
  <c r="O270"/>
  <c r="O272"/>
  <c r="O274"/>
  <c r="O276"/>
  <c r="O278"/>
  <c r="O280"/>
  <c r="O282"/>
  <c r="O284"/>
  <c r="O286"/>
  <c r="O288"/>
  <c r="O290"/>
  <c r="O292"/>
  <c r="O294"/>
  <c r="O296"/>
  <c r="O298"/>
  <c r="O300"/>
  <c r="O302"/>
  <c r="O304"/>
  <c r="O306"/>
  <c r="O308"/>
  <c r="O310"/>
  <c r="O312"/>
  <c r="O314"/>
  <c r="O316"/>
  <c r="O318"/>
  <c r="O320"/>
  <c r="O322"/>
  <c r="O324"/>
  <c r="O326"/>
  <c r="O328"/>
  <c r="O330"/>
  <c r="O332"/>
  <c r="O334"/>
  <c r="O336"/>
  <c r="O338"/>
  <c r="O340"/>
  <c r="O342"/>
  <c r="O344"/>
  <c r="O346"/>
  <c r="O348"/>
  <c r="O350"/>
  <c r="O352"/>
  <c r="O354"/>
  <c r="O356"/>
  <c r="O358"/>
  <c r="O360"/>
  <c r="O362"/>
  <c r="O364"/>
  <c r="O366"/>
  <c r="O368"/>
  <c r="O370"/>
  <c r="O372"/>
  <c r="O374"/>
  <c r="O376"/>
  <c r="O378"/>
  <c r="O380"/>
  <c r="O382"/>
  <c r="O384"/>
  <c r="O386"/>
  <c r="O388"/>
  <c r="O390"/>
  <c r="O392"/>
  <c r="O394"/>
  <c r="O396"/>
  <c r="O398"/>
  <c r="O400"/>
  <c r="O402"/>
  <c r="O404"/>
  <c r="O406"/>
  <c r="O408"/>
  <c r="O410"/>
  <c r="O412"/>
  <c r="O414"/>
  <c r="O416"/>
  <c r="O418"/>
  <c r="O420"/>
  <c r="O422"/>
  <c r="O424"/>
  <c r="O426"/>
  <c r="O428"/>
  <c r="O430"/>
  <c r="O432"/>
  <c r="O434"/>
  <c r="O436"/>
  <c r="O438"/>
  <c r="O440"/>
  <c r="O442"/>
  <c r="O444"/>
  <c r="O446"/>
  <c r="O448"/>
  <c r="O450"/>
  <c r="O452"/>
  <c r="O454"/>
  <c r="O456"/>
  <c r="O458"/>
  <c r="O460"/>
  <c r="O462"/>
  <c r="O464"/>
  <c r="O466"/>
  <c r="O468"/>
  <c r="O470"/>
  <c r="O472"/>
  <c r="O474"/>
  <c r="O476"/>
  <c r="O478"/>
  <c r="O480"/>
  <c r="O482"/>
  <c r="O484"/>
  <c r="O486"/>
  <c r="O488"/>
  <c r="O490"/>
  <c r="O492"/>
  <c r="O494"/>
  <c r="O496"/>
  <c r="O498"/>
  <c r="O500"/>
  <c r="O2"/>
  <c r="O4"/>
  <c r="O5"/>
  <c r="O7"/>
  <c r="O9"/>
  <c r="O11"/>
  <c r="O13"/>
  <c r="O15"/>
  <c r="O17"/>
  <c r="O19"/>
  <c r="O21"/>
  <c r="O23"/>
  <c r="O25"/>
  <c r="O27"/>
  <c r="O29"/>
  <c r="O31"/>
  <c r="O33"/>
  <c r="O35"/>
  <c r="O37"/>
  <c r="O39"/>
  <c r="O41"/>
  <c r="O43"/>
  <c r="O45"/>
  <c r="O47"/>
  <c r="O49"/>
  <c r="O51"/>
  <c r="O53"/>
  <c r="O55"/>
  <c r="O57"/>
  <c r="O59"/>
  <c r="O61"/>
  <c r="O63"/>
  <c r="O65"/>
  <c r="O67"/>
  <c r="O69"/>
  <c r="O71"/>
  <c r="O73"/>
  <c r="O75"/>
  <c r="O77"/>
  <c r="O79"/>
  <c r="O81"/>
  <c r="O83"/>
  <c r="O85"/>
  <c r="O87"/>
  <c r="O89"/>
  <c r="O91"/>
  <c r="O93"/>
  <c r="O95"/>
  <c r="O97"/>
  <c r="O99"/>
  <c r="O101"/>
  <c r="O103"/>
  <c r="O105"/>
  <c r="O107"/>
  <c r="O109"/>
  <c r="O111"/>
  <c r="O113"/>
  <c r="O115"/>
  <c r="O117"/>
  <c r="O119"/>
  <c r="O121"/>
  <c r="O123"/>
  <c r="O125"/>
  <c r="O127"/>
  <c r="O129"/>
  <c r="O131"/>
  <c r="O133"/>
  <c r="O135"/>
  <c r="O137"/>
  <c r="O139"/>
  <c r="O141"/>
  <c r="O143"/>
  <c r="O145"/>
  <c r="O147"/>
  <c r="O149"/>
  <c r="O151"/>
  <c r="O153"/>
  <c r="O155"/>
  <c r="O157"/>
  <c r="O159"/>
  <c r="O161"/>
  <c r="O163"/>
  <c r="O165"/>
  <c r="O167"/>
  <c r="O169"/>
  <c r="O171"/>
  <c r="O173"/>
  <c r="O175"/>
  <c r="O177"/>
  <c r="O179"/>
  <c r="O181"/>
  <c r="O183"/>
  <c r="O185"/>
  <c r="O187"/>
  <c r="O189"/>
  <c r="O191"/>
  <c r="O193"/>
  <c r="O195"/>
  <c r="O197"/>
  <c r="O199"/>
  <c r="O201"/>
  <c r="O203"/>
  <c r="O205"/>
  <c r="O207"/>
  <c r="O209"/>
  <c r="O211"/>
  <c r="O213"/>
  <c r="O215"/>
  <c r="O217"/>
  <c r="O219"/>
  <c r="O221"/>
  <c r="O223"/>
  <c r="O225"/>
  <c r="O227"/>
  <c r="O229"/>
  <c r="O231"/>
  <c r="O233"/>
  <c r="O235"/>
  <c r="O237"/>
  <c r="O239"/>
  <c r="O241"/>
  <c r="O243"/>
  <c r="O245"/>
  <c r="O247"/>
  <c r="O249"/>
  <c r="O251"/>
  <c r="O253"/>
  <c r="O255"/>
  <c r="O257"/>
  <c r="O259"/>
  <c r="O261"/>
  <c r="O263"/>
  <c r="O265"/>
  <c r="O267"/>
  <c r="O269"/>
  <c r="O271"/>
  <c r="O273"/>
  <c r="O275"/>
  <c r="O277"/>
  <c r="O279"/>
  <c r="O281"/>
  <c r="O283"/>
  <c r="O285"/>
  <c r="O287"/>
  <c r="O289"/>
  <c r="O291"/>
  <c r="O293"/>
  <c r="O295"/>
  <c r="O297"/>
  <c r="O299"/>
  <c r="O301"/>
  <c r="O303"/>
  <c r="O305"/>
  <c r="O307"/>
  <c r="O309"/>
  <c r="O311"/>
  <c r="O313"/>
  <c r="O315"/>
  <c r="O317"/>
  <c r="O319"/>
  <c r="O321"/>
  <c r="O323"/>
  <c r="O325"/>
  <c r="O327"/>
  <c r="O329"/>
  <c r="O331"/>
  <c r="O333"/>
  <c r="O335"/>
  <c r="O337"/>
  <c r="O339"/>
  <c r="O341"/>
  <c r="O343"/>
  <c r="O345"/>
  <c r="O347"/>
  <c r="O349"/>
  <c r="O351"/>
  <c r="O353"/>
  <c r="O355"/>
  <c r="O357"/>
  <c r="O359"/>
  <c r="O361"/>
  <c r="O363"/>
  <c r="O365"/>
  <c r="O367"/>
  <c r="O369"/>
  <c r="O371"/>
  <c r="O373"/>
  <c r="O375"/>
  <c r="O377"/>
  <c r="O379"/>
  <c r="O381"/>
  <c r="O383"/>
  <c r="O385"/>
  <c r="O387"/>
  <c r="O389"/>
  <c r="O391"/>
  <c r="O393"/>
  <c r="O395"/>
  <c r="O397"/>
  <c r="O399"/>
  <c r="O401"/>
  <c r="O403"/>
  <c r="O405"/>
  <c r="O407"/>
  <c r="O409"/>
  <c r="O411"/>
  <c r="O413"/>
  <c r="O415"/>
  <c r="O417"/>
  <c r="O419"/>
  <c r="O421"/>
  <c r="O423"/>
  <c r="O425"/>
  <c r="O427"/>
  <c r="O429"/>
  <c r="O431"/>
  <c r="O433"/>
  <c r="O435"/>
  <c r="O437"/>
  <c r="O439"/>
  <c r="O441"/>
  <c r="O443"/>
  <c r="O445"/>
  <c r="O447"/>
  <c r="O449"/>
  <c r="O451"/>
  <c r="O453"/>
  <c r="O455"/>
  <c r="O457"/>
  <c r="O459"/>
  <c r="O461"/>
  <c r="O463"/>
  <c r="O465"/>
  <c r="O467"/>
  <c r="O469"/>
  <c r="O471"/>
  <c r="O473"/>
  <c r="O475"/>
  <c r="O477"/>
  <c r="O479"/>
  <c r="O481"/>
  <c r="O483"/>
  <c r="O485"/>
  <c r="O487"/>
  <c r="O489"/>
  <c r="O491"/>
  <c r="O493"/>
  <c r="O495"/>
  <c r="O497"/>
  <c r="O499"/>
  <c r="AJ3" i="19"/>
  <c r="A5" i="27"/>
  <c r="Q5" i="22"/>
  <c r="N6" s="1"/>
  <c r="P5"/>
  <c r="R5"/>
  <c r="AB5" s="1"/>
  <c r="AG5" s="1"/>
  <c r="E5" i="27" s="1"/>
  <c r="H9" i="22"/>
  <c r="N5" i="17"/>
  <c r="X5" s="1"/>
  <c r="I2" i="3"/>
  <c r="V3" i="17"/>
  <c r="AD3" s="1"/>
  <c r="F4" i="13"/>
  <c r="C6" i="5"/>
  <c r="F7" i="13"/>
  <c r="F6"/>
  <c r="AB2" i="17"/>
  <c r="AG18" i="23"/>
  <c r="AI17"/>
  <c r="AJ2" i="17"/>
  <c r="AI2"/>
  <c r="AH2"/>
  <c r="T2"/>
  <c r="C8" i="4"/>
  <c r="V4" i="17"/>
  <c r="AD4" s="1"/>
  <c r="W4"/>
  <c r="AE4" s="1"/>
  <c r="W3"/>
  <c r="AE3" s="1"/>
  <c r="C27" i="4"/>
  <c r="AG3" i="19"/>
  <c r="AH3"/>
  <c r="AI3"/>
  <c r="AI4"/>
  <c r="G7" i="5"/>
  <c r="O2" i="17"/>
  <c r="R2"/>
  <c r="AK2" s="1"/>
  <c r="F6" i="18"/>
  <c r="A6" i="17" s="1"/>
  <c r="AU4" i="5"/>
  <c r="CA4"/>
  <c r="BW4"/>
  <c r="BS4"/>
  <c r="BO4"/>
  <c r="BK4"/>
  <c r="BG4"/>
  <c r="BC4"/>
  <c r="AY4"/>
  <c r="AQ4"/>
  <c r="AM4"/>
  <c r="AI4"/>
  <c r="AE4"/>
  <c r="AA4"/>
  <c r="W4"/>
  <c r="S4"/>
  <c r="L4"/>
  <c r="O4"/>
  <c r="J5"/>
  <c r="K4"/>
  <c r="L5"/>
  <c r="M4"/>
  <c r="P5"/>
  <c r="Q4"/>
  <c r="T5"/>
  <c r="U4"/>
  <c r="X5"/>
  <c r="Y4"/>
  <c r="AB5"/>
  <c r="AC4"/>
  <c r="AF5"/>
  <c r="AG4"/>
  <c r="AJ5"/>
  <c r="AK4"/>
  <c r="AN5"/>
  <c r="AO4"/>
  <c r="AR5"/>
  <c r="AS4"/>
  <c r="AV5"/>
  <c r="AW4"/>
  <c r="AZ5"/>
  <c r="BA4"/>
  <c r="BD5"/>
  <c r="BE4"/>
  <c r="BH5"/>
  <c r="BI4"/>
  <c r="BL5"/>
  <c r="BM4"/>
  <c r="BP5"/>
  <c r="BQ4"/>
  <c r="BT5"/>
  <c r="BU4"/>
  <c r="BX5"/>
  <c r="BY4"/>
  <c r="CB5"/>
  <c r="CC4"/>
  <c r="N4"/>
  <c r="R4"/>
  <c r="V4"/>
  <c r="Z4"/>
  <c r="AD4"/>
  <c r="AH4"/>
  <c r="AL4"/>
  <c r="AP4"/>
  <c r="AT4"/>
  <c r="AX4"/>
  <c r="BB4"/>
  <c r="BF4"/>
  <c r="BJ4"/>
  <c r="BN4"/>
  <c r="BR4"/>
  <c r="BV4"/>
  <c r="BZ4"/>
  <c r="CD4"/>
  <c r="H5"/>
  <c r="H4"/>
  <c r="I4"/>
  <c r="P4"/>
  <c r="T4"/>
  <c r="X4"/>
  <c r="AB4"/>
  <c r="AF4"/>
  <c r="AJ4"/>
  <c r="AN4"/>
  <c r="AR4"/>
  <c r="AV4"/>
  <c r="AZ4"/>
  <c r="BD4"/>
  <c r="BH4"/>
  <c r="BL4"/>
  <c r="BP4"/>
  <c r="BT4"/>
  <c r="BX4"/>
  <c r="CB4"/>
  <c r="J4"/>
  <c r="N5"/>
  <c r="R5"/>
  <c r="V5"/>
  <c r="Z5"/>
  <c r="AD5"/>
  <c r="AH5"/>
  <c r="AL5"/>
  <c r="AP5"/>
  <c r="AT5"/>
  <c r="AX5"/>
  <c r="BB5"/>
  <c r="BF5"/>
  <c r="BJ5"/>
  <c r="BN5"/>
  <c r="BR5"/>
  <c r="BV5"/>
  <c r="BZ5"/>
  <c r="CD5"/>
  <c r="O5"/>
  <c r="S5"/>
  <c r="W5"/>
  <c r="AA5"/>
  <c r="AE5"/>
  <c r="AI5"/>
  <c r="AM5"/>
  <c r="AQ5"/>
  <c r="AU5"/>
  <c r="AY5"/>
  <c r="BC5"/>
  <c r="BG5"/>
  <c r="BK5"/>
  <c r="BO5"/>
  <c r="BS5"/>
  <c r="BW5"/>
  <c r="CA5"/>
  <c r="M5"/>
  <c r="Q5"/>
  <c r="U5"/>
  <c r="Y5"/>
  <c r="AC5"/>
  <c r="AG5"/>
  <c r="AK5"/>
  <c r="AO5"/>
  <c r="AS5"/>
  <c r="AW5"/>
  <c r="BA5"/>
  <c r="BE5"/>
  <c r="BI5"/>
  <c r="BM5"/>
  <c r="BQ5"/>
  <c r="BU5"/>
  <c r="BY5"/>
  <c r="CC5"/>
  <c r="I5"/>
  <c r="K5"/>
  <c r="AN2" i="17"/>
  <c r="AM2"/>
  <c r="AL2"/>
  <c r="P2" i="28" l="1"/>
  <c r="P4"/>
  <c r="P6"/>
  <c r="P8"/>
  <c r="P10"/>
  <c r="P12"/>
  <c r="P14"/>
  <c r="P16"/>
  <c r="P18"/>
  <c r="P20"/>
  <c r="P22"/>
  <c r="P24"/>
  <c r="P26"/>
  <c r="P28"/>
  <c r="P30"/>
  <c r="P32"/>
  <c r="P34"/>
  <c r="P36"/>
  <c r="P38"/>
  <c r="P40"/>
  <c r="P42"/>
  <c r="P44"/>
  <c r="P46"/>
  <c r="P48"/>
  <c r="P50"/>
  <c r="P52"/>
  <c r="P54"/>
  <c r="P56"/>
  <c r="P58"/>
  <c r="P60"/>
  <c r="P62"/>
  <c r="P64"/>
  <c r="P66"/>
  <c r="P68"/>
  <c r="P70"/>
  <c r="P72"/>
  <c r="P74"/>
  <c r="P76"/>
  <c r="P78"/>
  <c r="P80"/>
  <c r="P82"/>
  <c r="P84"/>
  <c r="P86"/>
  <c r="P88"/>
  <c r="P90"/>
  <c r="P92"/>
  <c r="P94"/>
  <c r="P96"/>
  <c r="P98"/>
  <c r="P100"/>
  <c r="P102"/>
  <c r="P104"/>
  <c r="P106"/>
  <c r="P108"/>
  <c r="P110"/>
  <c r="P112"/>
  <c r="P114"/>
  <c r="P116"/>
  <c r="P118"/>
  <c r="P120"/>
  <c r="P122"/>
  <c r="P124"/>
  <c r="P126"/>
  <c r="P128"/>
  <c r="P130"/>
  <c r="P132"/>
  <c r="P134"/>
  <c r="P136"/>
  <c r="P138"/>
  <c r="P140"/>
  <c r="P142"/>
  <c r="P144"/>
  <c r="P146"/>
  <c r="P148"/>
  <c r="P150"/>
  <c r="P152"/>
  <c r="P154"/>
  <c r="P156"/>
  <c r="P158"/>
  <c r="P160"/>
  <c r="P162"/>
  <c r="P164"/>
  <c r="P166"/>
  <c r="P168"/>
  <c r="P170"/>
  <c r="P172"/>
  <c r="P174"/>
  <c r="P176"/>
  <c r="P178"/>
  <c r="P180"/>
  <c r="P182"/>
  <c r="P184"/>
  <c r="P186"/>
  <c r="P188"/>
  <c r="P190"/>
  <c r="P192"/>
  <c r="P194"/>
  <c r="P196"/>
  <c r="P198"/>
  <c r="P200"/>
  <c r="P202"/>
  <c r="P204"/>
  <c r="P206"/>
  <c r="P208"/>
  <c r="P210"/>
  <c r="P212"/>
  <c r="P214"/>
  <c r="P216"/>
  <c r="P218"/>
  <c r="P220"/>
  <c r="P222"/>
  <c r="P224"/>
  <c r="P226"/>
  <c r="P228"/>
  <c r="P230"/>
  <c r="P232"/>
  <c r="P234"/>
  <c r="P236"/>
  <c r="P238"/>
  <c r="P240"/>
  <c r="P242"/>
  <c r="P244"/>
  <c r="P246"/>
  <c r="P248"/>
  <c r="P250"/>
  <c r="P252"/>
  <c r="P254"/>
  <c r="P256"/>
  <c r="P258"/>
  <c r="P260"/>
  <c r="P262"/>
  <c r="P264"/>
  <c r="P266"/>
  <c r="P268"/>
  <c r="P270"/>
  <c r="P272"/>
  <c r="P274"/>
  <c r="P276"/>
  <c r="P278"/>
  <c r="P280"/>
  <c r="P282"/>
  <c r="P284"/>
  <c r="P286"/>
  <c r="P288"/>
  <c r="P290"/>
  <c r="P292"/>
  <c r="P294"/>
  <c r="P296"/>
  <c r="P298"/>
  <c r="P301"/>
  <c r="P303"/>
  <c r="P305"/>
  <c r="P307"/>
  <c r="P309"/>
  <c r="P311"/>
  <c r="P313"/>
  <c r="P315"/>
  <c r="P317"/>
  <c r="P319"/>
  <c r="P321"/>
  <c r="P323"/>
  <c r="P325"/>
  <c r="P327"/>
  <c r="P329"/>
  <c r="P331"/>
  <c r="P333"/>
  <c r="P335"/>
  <c r="P337"/>
  <c r="P339"/>
  <c r="P341"/>
  <c r="P343"/>
  <c r="P345"/>
  <c r="P347"/>
  <c r="P349"/>
  <c r="P351"/>
  <c r="P353"/>
  <c r="P355"/>
  <c r="P357"/>
  <c r="P359"/>
  <c r="P361"/>
  <c r="P363"/>
  <c r="P365"/>
  <c r="P367"/>
  <c r="P369"/>
  <c r="P371"/>
  <c r="P373"/>
  <c r="P375"/>
  <c r="P377"/>
  <c r="P379"/>
  <c r="P381"/>
  <c r="P383"/>
  <c r="P385"/>
  <c r="P387"/>
  <c r="P389"/>
  <c r="P391"/>
  <c r="P393"/>
  <c r="P395"/>
  <c r="P397"/>
  <c r="P399"/>
  <c r="P401"/>
  <c r="P403"/>
  <c r="P405"/>
  <c r="P407"/>
  <c r="P409"/>
  <c r="P411"/>
  <c r="P300"/>
  <c r="P414"/>
  <c r="P416"/>
  <c r="P418"/>
  <c r="P420"/>
  <c r="P422"/>
  <c r="P424"/>
  <c r="P426"/>
  <c r="P428"/>
  <c r="P430"/>
  <c r="P432"/>
  <c r="P434"/>
  <c r="P436"/>
  <c r="P438"/>
  <c r="P440"/>
  <c r="P442"/>
  <c r="P444"/>
  <c r="P446"/>
  <c r="P448"/>
  <c r="P450"/>
  <c r="P452"/>
  <c r="P454"/>
  <c r="P456"/>
  <c r="P458"/>
  <c r="P460"/>
  <c r="P462"/>
  <c r="P464"/>
  <c r="P466"/>
  <c r="P468"/>
  <c r="P470"/>
  <c r="P472"/>
  <c r="P474"/>
  <c r="P476"/>
  <c r="P478"/>
  <c r="P480"/>
  <c r="P482"/>
  <c r="P484"/>
  <c r="P486"/>
  <c r="P488"/>
  <c r="P490"/>
  <c r="P492"/>
  <c r="P494"/>
  <c r="P496"/>
  <c r="P498"/>
  <c r="P500"/>
  <c r="Q1"/>
  <c r="P3"/>
  <c r="P5"/>
  <c r="P7"/>
  <c r="P9"/>
  <c r="P11"/>
  <c r="P13"/>
  <c r="P15"/>
  <c r="P17"/>
  <c r="P19"/>
  <c r="P21"/>
  <c r="P23"/>
  <c r="P25"/>
  <c r="P27"/>
  <c r="P29"/>
  <c r="P31"/>
  <c r="P33"/>
  <c r="P35"/>
  <c r="P37"/>
  <c r="P39"/>
  <c r="P41"/>
  <c r="P43"/>
  <c r="P45"/>
  <c r="P47"/>
  <c r="P49"/>
  <c r="P51"/>
  <c r="P53"/>
  <c r="P55"/>
  <c r="P57"/>
  <c r="P59"/>
  <c r="P61"/>
  <c r="P63"/>
  <c r="P65"/>
  <c r="P67"/>
  <c r="P69"/>
  <c r="P71"/>
  <c r="P73"/>
  <c r="P75"/>
  <c r="P77"/>
  <c r="P79"/>
  <c r="P81"/>
  <c r="P83"/>
  <c r="P85"/>
  <c r="P87"/>
  <c r="P89"/>
  <c r="P91"/>
  <c r="P93"/>
  <c r="P95"/>
  <c r="P97"/>
  <c r="P99"/>
  <c r="P101"/>
  <c r="P103"/>
  <c r="P105"/>
  <c r="P107"/>
  <c r="P109"/>
  <c r="P111"/>
  <c r="P113"/>
  <c r="P115"/>
  <c r="P117"/>
  <c r="P119"/>
  <c r="P121"/>
  <c r="P123"/>
  <c r="P125"/>
  <c r="P127"/>
  <c r="P129"/>
  <c r="P131"/>
  <c r="P133"/>
  <c r="P135"/>
  <c r="P137"/>
  <c r="P139"/>
  <c r="P141"/>
  <c r="P143"/>
  <c r="P145"/>
  <c r="P147"/>
  <c r="P149"/>
  <c r="P151"/>
  <c r="P153"/>
  <c r="P155"/>
  <c r="P157"/>
  <c r="P159"/>
  <c r="P161"/>
  <c r="P163"/>
  <c r="P165"/>
  <c r="P167"/>
  <c r="P169"/>
  <c r="P171"/>
  <c r="P173"/>
  <c r="P175"/>
  <c r="P177"/>
  <c r="P179"/>
  <c r="P181"/>
  <c r="P183"/>
  <c r="P185"/>
  <c r="P187"/>
  <c r="P189"/>
  <c r="P191"/>
  <c r="P193"/>
  <c r="P195"/>
  <c r="P197"/>
  <c r="P199"/>
  <c r="P201"/>
  <c r="P203"/>
  <c r="P205"/>
  <c r="P207"/>
  <c r="P209"/>
  <c r="P211"/>
  <c r="P213"/>
  <c r="P215"/>
  <c r="P217"/>
  <c r="P219"/>
  <c r="P221"/>
  <c r="P223"/>
  <c r="P225"/>
  <c r="P227"/>
  <c r="P229"/>
  <c r="P231"/>
  <c r="P233"/>
  <c r="P235"/>
  <c r="P237"/>
  <c r="P239"/>
  <c r="P241"/>
  <c r="P243"/>
  <c r="P245"/>
  <c r="P247"/>
  <c r="P249"/>
  <c r="P251"/>
  <c r="P253"/>
  <c r="P255"/>
  <c r="P257"/>
  <c r="P259"/>
  <c r="P261"/>
  <c r="P263"/>
  <c r="P265"/>
  <c r="P267"/>
  <c r="P269"/>
  <c r="P271"/>
  <c r="P273"/>
  <c r="P275"/>
  <c r="P277"/>
  <c r="P279"/>
  <c r="P281"/>
  <c r="P283"/>
  <c r="P285"/>
  <c r="P287"/>
  <c r="P289"/>
  <c r="P291"/>
  <c r="P293"/>
  <c r="P295"/>
  <c r="P297"/>
  <c r="P299"/>
  <c r="P302"/>
  <c r="P304"/>
  <c r="P306"/>
  <c r="P308"/>
  <c r="P310"/>
  <c r="P312"/>
  <c r="P314"/>
  <c r="P316"/>
  <c r="P318"/>
  <c r="P320"/>
  <c r="P322"/>
  <c r="P324"/>
  <c r="P326"/>
  <c r="P328"/>
  <c r="P330"/>
  <c r="P332"/>
  <c r="P334"/>
  <c r="P336"/>
  <c r="P338"/>
  <c r="P340"/>
  <c r="P342"/>
  <c r="P344"/>
  <c r="P346"/>
  <c r="P348"/>
  <c r="P350"/>
  <c r="P352"/>
  <c r="P354"/>
  <c r="P356"/>
  <c r="P358"/>
  <c r="P360"/>
  <c r="P362"/>
  <c r="P364"/>
  <c r="P366"/>
  <c r="P368"/>
  <c r="P370"/>
  <c r="P372"/>
  <c r="P374"/>
  <c r="P376"/>
  <c r="P378"/>
  <c r="P380"/>
  <c r="P382"/>
  <c r="P384"/>
  <c r="P386"/>
  <c r="P388"/>
  <c r="P390"/>
  <c r="P392"/>
  <c r="P394"/>
  <c r="P396"/>
  <c r="P398"/>
  <c r="P400"/>
  <c r="P402"/>
  <c r="P404"/>
  <c r="P406"/>
  <c r="P408"/>
  <c r="P410"/>
  <c r="P412"/>
  <c r="P413"/>
  <c r="P415"/>
  <c r="P417"/>
  <c r="P419"/>
  <c r="P421"/>
  <c r="P423"/>
  <c r="P425"/>
  <c r="P427"/>
  <c r="P429"/>
  <c r="P431"/>
  <c r="P433"/>
  <c r="P435"/>
  <c r="P437"/>
  <c r="P439"/>
  <c r="P441"/>
  <c r="P443"/>
  <c r="P445"/>
  <c r="P447"/>
  <c r="P449"/>
  <c r="P451"/>
  <c r="P453"/>
  <c r="P455"/>
  <c r="P457"/>
  <c r="P459"/>
  <c r="P461"/>
  <c r="P463"/>
  <c r="P465"/>
  <c r="P467"/>
  <c r="P469"/>
  <c r="P471"/>
  <c r="P473"/>
  <c r="P475"/>
  <c r="P477"/>
  <c r="P479"/>
  <c r="P481"/>
  <c r="P483"/>
  <c r="P485"/>
  <c r="P487"/>
  <c r="P489"/>
  <c r="P491"/>
  <c r="P493"/>
  <c r="P495"/>
  <c r="P497"/>
  <c r="P499"/>
  <c r="Y5" i="22"/>
  <c r="AD5" s="1"/>
  <c r="B5" i="27" s="1"/>
  <c r="AA5" i="22"/>
  <c r="AF5" s="1"/>
  <c r="D5" i="27" s="1"/>
  <c r="AC5" i="22"/>
  <c r="AH5" s="1"/>
  <c r="F5" i="27" s="1"/>
  <c r="S6" i="22"/>
  <c r="O6"/>
  <c r="Z5"/>
  <c r="AE5" s="1"/>
  <c r="C5" i="27" s="1"/>
  <c r="AA5" i="17"/>
  <c r="R5"/>
  <c r="AK5" s="1"/>
  <c r="G10" i="5"/>
  <c r="AI5" i="17"/>
  <c r="Y3"/>
  <c r="Z5"/>
  <c r="AB5"/>
  <c r="H10" i="22"/>
  <c r="O5" i="17"/>
  <c r="W5" s="1"/>
  <c r="AE5" s="1"/>
  <c r="AH5"/>
  <c r="AJ5"/>
  <c r="T5"/>
  <c r="U5" s="1"/>
  <c r="N6"/>
  <c r="X6" s="1"/>
  <c r="Y4"/>
  <c r="AG19" i="23"/>
  <c r="AI18"/>
  <c r="V2" i="17"/>
  <c r="AD2" s="1"/>
  <c r="W2"/>
  <c r="AE2" s="1"/>
  <c r="AG4" i="19"/>
  <c r="AH4"/>
  <c r="AJ4"/>
  <c r="E10" i="5"/>
  <c r="F7" i="18"/>
  <c r="A7" i="17" s="1"/>
  <c r="E8" i="5"/>
  <c r="D8"/>
  <c r="F8"/>
  <c r="E9"/>
  <c r="D9"/>
  <c r="F9"/>
  <c r="D10"/>
  <c r="F10"/>
  <c r="E7"/>
  <c r="F7"/>
  <c r="D7"/>
  <c r="B7"/>
  <c r="C7"/>
  <c r="A7"/>
  <c r="A10"/>
  <c r="C10"/>
  <c r="B10"/>
  <c r="A8"/>
  <c r="C8"/>
  <c r="B8"/>
  <c r="B9"/>
  <c r="A9"/>
  <c r="C9"/>
  <c r="Z2" i="17"/>
  <c r="AA2"/>
  <c r="U2"/>
  <c r="AM5"/>
  <c r="AN5"/>
  <c r="AL5"/>
  <c r="T6" i="22"/>
  <c r="U6"/>
  <c r="V6"/>
  <c r="W6"/>
  <c r="X6"/>
  <c r="Q3" i="28" l="1"/>
  <c r="R1"/>
  <c r="Q6"/>
  <c r="Q8"/>
  <c r="Q10"/>
  <c r="Q12"/>
  <c r="Q14"/>
  <c r="Q16"/>
  <c r="Q18"/>
  <c r="Q20"/>
  <c r="Q22"/>
  <c r="Q24"/>
  <c r="Q26"/>
  <c r="Q28"/>
  <c r="Q30"/>
  <c r="Q32"/>
  <c r="Q34"/>
  <c r="Q36"/>
  <c r="Q38"/>
  <c r="Q40"/>
  <c r="Q42"/>
  <c r="Q44"/>
  <c r="Q46"/>
  <c r="Q48"/>
  <c r="Q50"/>
  <c r="Q52"/>
  <c r="Q54"/>
  <c r="Q56"/>
  <c r="Q58"/>
  <c r="Q60"/>
  <c r="Q62"/>
  <c r="Q64"/>
  <c r="Q66"/>
  <c r="Q68"/>
  <c r="Q70"/>
  <c r="Q72"/>
  <c r="Q74"/>
  <c r="Q76"/>
  <c r="Q78"/>
  <c r="Q80"/>
  <c r="Q82"/>
  <c r="Q84"/>
  <c r="Q86"/>
  <c r="Q88"/>
  <c r="Q90"/>
  <c r="Q92"/>
  <c r="Q94"/>
  <c r="Q96"/>
  <c r="Q98"/>
  <c r="Q100"/>
  <c r="Q102"/>
  <c r="Q104"/>
  <c r="Q106"/>
  <c r="Q108"/>
  <c r="Q110"/>
  <c r="Q112"/>
  <c r="Q114"/>
  <c r="Q116"/>
  <c r="Q118"/>
  <c r="Q120"/>
  <c r="Q122"/>
  <c r="Q124"/>
  <c r="Q126"/>
  <c r="Q128"/>
  <c r="Q130"/>
  <c r="Q132"/>
  <c r="Q134"/>
  <c r="Q136"/>
  <c r="Q138"/>
  <c r="Q140"/>
  <c r="Q142"/>
  <c r="Q144"/>
  <c r="Q146"/>
  <c r="Q148"/>
  <c r="Q150"/>
  <c r="Q152"/>
  <c r="Q154"/>
  <c r="Q156"/>
  <c r="Q158"/>
  <c r="Q160"/>
  <c r="Q162"/>
  <c r="Q164"/>
  <c r="Q166"/>
  <c r="Q168"/>
  <c r="Q170"/>
  <c r="Q172"/>
  <c r="Q174"/>
  <c r="Q176"/>
  <c r="Q178"/>
  <c r="Q180"/>
  <c r="Q182"/>
  <c r="Q184"/>
  <c r="Q186"/>
  <c r="Q188"/>
  <c r="Q190"/>
  <c r="Q192"/>
  <c r="Q194"/>
  <c r="Q196"/>
  <c r="Q198"/>
  <c r="Q200"/>
  <c r="Q202"/>
  <c r="Q204"/>
  <c r="Q206"/>
  <c r="Q208"/>
  <c r="Q210"/>
  <c r="Q212"/>
  <c r="Q214"/>
  <c r="Q216"/>
  <c r="Q218"/>
  <c r="Q220"/>
  <c r="Q222"/>
  <c r="Q224"/>
  <c r="Q226"/>
  <c r="Q228"/>
  <c r="Q230"/>
  <c r="Q232"/>
  <c r="Q234"/>
  <c r="Q236"/>
  <c r="Q238"/>
  <c r="Q240"/>
  <c r="Q242"/>
  <c r="Q244"/>
  <c r="Q246"/>
  <c r="Q248"/>
  <c r="Q250"/>
  <c r="Q252"/>
  <c r="Q254"/>
  <c r="Q256"/>
  <c r="Q258"/>
  <c r="Q260"/>
  <c r="Q262"/>
  <c r="Q264"/>
  <c r="Q266"/>
  <c r="Q268"/>
  <c r="Q270"/>
  <c r="Q272"/>
  <c r="Q274"/>
  <c r="Q276"/>
  <c r="Q278"/>
  <c r="Q280"/>
  <c r="Q282"/>
  <c r="Q284"/>
  <c r="Q286"/>
  <c r="Q288"/>
  <c r="Q290"/>
  <c r="Q292"/>
  <c r="Q294"/>
  <c r="Q296"/>
  <c r="Q298"/>
  <c r="Q300"/>
  <c r="Q302"/>
  <c r="Q304"/>
  <c r="Q306"/>
  <c r="Q308"/>
  <c r="Q310"/>
  <c r="Q312"/>
  <c r="Q314"/>
  <c r="Q316"/>
  <c r="Q318"/>
  <c r="Q320"/>
  <c r="Q322"/>
  <c r="Q324"/>
  <c r="Q326"/>
  <c r="Q328"/>
  <c r="Q330"/>
  <c r="Q332"/>
  <c r="Q334"/>
  <c r="Q336"/>
  <c r="Q338"/>
  <c r="Q340"/>
  <c r="Q342"/>
  <c r="Q344"/>
  <c r="Q346"/>
  <c r="Q348"/>
  <c r="Q350"/>
  <c r="Q352"/>
  <c r="Q354"/>
  <c r="Q356"/>
  <c r="Q358"/>
  <c r="Q360"/>
  <c r="Q362"/>
  <c r="Q364"/>
  <c r="Q366"/>
  <c r="Q368"/>
  <c r="Q370"/>
  <c r="Q372"/>
  <c r="Q374"/>
  <c r="Q376"/>
  <c r="Q378"/>
  <c r="Q380"/>
  <c r="Q382"/>
  <c r="Q384"/>
  <c r="Q386"/>
  <c r="Q388"/>
  <c r="Q390"/>
  <c r="Q392"/>
  <c r="Q394"/>
  <c r="Q396"/>
  <c r="Q398"/>
  <c r="Q400"/>
  <c r="Q402"/>
  <c r="Q404"/>
  <c r="Q406"/>
  <c r="Q408"/>
  <c r="Q410"/>
  <c r="Q412"/>
  <c r="Q414"/>
  <c r="Q416"/>
  <c r="Q418"/>
  <c r="Q420"/>
  <c r="Q422"/>
  <c r="Q424"/>
  <c r="Q426"/>
  <c r="Q428"/>
  <c r="Q430"/>
  <c r="Q432"/>
  <c r="Q434"/>
  <c r="Q436"/>
  <c r="Q438"/>
  <c r="Q440"/>
  <c r="Q442"/>
  <c r="Q444"/>
  <c r="Q446"/>
  <c r="Q448"/>
  <c r="Q450"/>
  <c r="Q452"/>
  <c r="Q454"/>
  <c r="Q456"/>
  <c r="Q458"/>
  <c r="Q460"/>
  <c r="Q462"/>
  <c r="Q464"/>
  <c r="Q466"/>
  <c r="Q468"/>
  <c r="Q470"/>
  <c r="Q472"/>
  <c r="Q474"/>
  <c r="Q476"/>
  <c r="Q478"/>
  <c r="Q480"/>
  <c r="Q482"/>
  <c r="Q484"/>
  <c r="Q486"/>
  <c r="Q488"/>
  <c r="Q490"/>
  <c r="Q492"/>
  <c r="Q494"/>
  <c r="Q496"/>
  <c r="Q498"/>
  <c r="Q500"/>
  <c r="Q2"/>
  <c r="Q4"/>
  <c r="Q5"/>
  <c r="Q7"/>
  <c r="Q9"/>
  <c r="Q11"/>
  <c r="Q13"/>
  <c r="Q15"/>
  <c r="Q17"/>
  <c r="Q19"/>
  <c r="Q21"/>
  <c r="Q23"/>
  <c r="Q25"/>
  <c r="Q27"/>
  <c r="Q29"/>
  <c r="Q31"/>
  <c r="Q33"/>
  <c r="Q35"/>
  <c r="Q37"/>
  <c r="Q39"/>
  <c r="Q41"/>
  <c r="Q43"/>
  <c r="Q45"/>
  <c r="Q47"/>
  <c r="Q49"/>
  <c r="Q51"/>
  <c r="Q53"/>
  <c r="Q55"/>
  <c r="Q57"/>
  <c r="Q59"/>
  <c r="Q61"/>
  <c r="Q63"/>
  <c r="Q65"/>
  <c r="Q67"/>
  <c r="Q69"/>
  <c r="Q71"/>
  <c r="Q73"/>
  <c r="Q75"/>
  <c r="Q77"/>
  <c r="Q79"/>
  <c r="Q81"/>
  <c r="Q83"/>
  <c r="Q85"/>
  <c r="Q87"/>
  <c r="Q89"/>
  <c r="Q91"/>
  <c r="Q93"/>
  <c r="Q95"/>
  <c r="Q97"/>
  <c r="Q99"/>
  <c r="Q101"/>
  <c r="Q103"/>
  <c r="Q105"/>
  <c r="Q107"/>
  <c r="Q109"/>
  <c r="Q111"/>
  <c r="Q113"/>
  <c r="Q115"/>
  <c r="Q117"/>
  <c r="Q119"/>
  <c r="Q121"/>
  <c r="Q123"/>
  <c r="Q125"/>
  <c r="Q127"/>
  <c r="Q129"/>
  <c r="Q131"/>
  <c r="Q133"/>
  <c r="Q135"/>
  <c r="Q137"/>
  <c r="Q139"/>
  <c r="Q141"/>
  <c r="Q143"/>
  <c r="Q145"/>
  <c r="Q147"/>
  <c r="Q149"/>
  <c r="Q151"/>
  <c r="Q153"/>
  <c r="Q155"/>
  <c r="Q157"/>
  <c r="Q159"/>
  <c r="Q161"/>
  <c r="Q163"/>
  <c r="Q165"/>
  <c r="Q167"/>
  <c r="Q169"/>
  <c r="Q171"/>
  <c r="Q173"/>
  <c r="Q175"/>
  <c r="Q177"/>
  <c r="Q179"/>
  <c r="Q181"/>
  <c r="Q183"/>
  <c r="Q185"/>
  <c r="Q187"/>
  <c r="Q189"/>
  <c r="Q191"/>
  <c r="Q193"/>
  <c r="Q195"/>
  <c r="Q197"/>
  <c r="Q199"/>
  <c r="Q201"/>
  <c r="Q203"/>
  <c r="Q205"/>
  <c r="Q207"/>
  <c r="Q209"/>
  <c r="Q211"/>
  <c r="Q213"/>
  <c r="Q215"/>
  <c r="Q217"/>
  <c r="Q219"/>
  <c r="Q221"/>
  <c r="Q223"/>
  <c r="Q225"/>
  <c r="Q227"/>
  <c r="Q229"/>
  <c r="Q231"/>
  <c r="Q233"/>
  <c r="Q235"/>
  <c r="Q237"/>
  <c r="Q239"/>
  <c r="Q241"/>
  <c r="Q243"/>
  <c r="Q245"/>
  <c r="Q247"/>
  <c r="Q249"/>
  <c r="Q251"/>
  <c r="Q253"/>
  <c r="Q255"/>
  <c r="Q257"/>
  <c r="Q259"/>
  <c r="Q261"/>
  <c r="Q263"/>
  <c r="Q265"/>
  <c r="Q267"/>
  <c r="Q269"/>
  <c r="Q271"/>
  <c r="Q273"/>
  <c r="Q275"/>
  <c r="Q277"/>
  <c r="Q279"/>
  <c r="Q281"/>
  <c r="Q283"/>
  <c r="Q285"/>
  <c r="Q287"/>
  <c r="Q289"/>
  <c r="Q291"/>
  <c r="Q293"/>
  <c r="Q295"/>
  <c r="Q297"/>
  <c r="Q299"/>
  <c r="Q301"/>
  <c r="Q303"/>
  <c r="Q305"/>
  <c r="Q307"/>
  <c r="Q309"/>
  <c r="Q311"/>
  <c r="Q313"/>
  <c r="Q315"/>
  <c r="Q317"/>
  <c r="Q319"/>
  <c r="Q321"/>
  <c r="Q323"/>
  <c r="Q325"/>
  <c r="Q327"/>
  <c r="Q329"/>
  <c r="Q331"/>
  <c r="Q333"/>
  <c r="Q335"/>
  <c r="Q337"/>
  <c r="Q339"/>
  <c r="Q341"/>
  <c r="Q343"/>
  <c r="Q345"/>
  <c r="Q347"/>
  <c r="Q349"/>
  <c r="Q351"/>
  <c r="Q353"/>
  <c r="Q355"/>
  <c r="Q357"/>
  <c r="Q359"/>
  <c r="Q361"/>
  <c r="Q363"/>
  <c r="Q365"/>
  <c r="Q367"/>
  <c r="Q369"/>
  <c r="Q371"/>
  <c r="Q373"/>
  <c r="Q375"/>
  <c r="Q377"/>
  <c r="Q379"/>
  <c r="Q381"/>
  <c r="Q383"/>
  <c r="Q385"/>
  <c r="Q387"/>
  <c r="Q389"/>
  <c r="Q391"/>
  <c r="Q393"/>
  <c r="Q395"/>
  <c r="Q397"/>
  <c r="Q399"/>
  <c r="Q401"/>
  <c r="Q403"/>
  <c r="Q405"/>
  <c r="Q407"/>
  <c r="Q409"/>
  <c r="Q411"/>
  <c r="Q413"/>
  <c r="Q415"/>
  <c r="Q417"/>
  <c r="Q419"/>
  <c r="Q421"/>
  <c r="Q423"/>
  <c r="Q425"/>
  <c r="Q427"/>
  <c r="Q429"/>
  <c r="Q431"/>
  <c r="Q433"/>
  <c r="Q435"/>
  <c r="Q437"/>
  <c r="Q439"/>
  <c r="Q441"/>
  <c r="Q443"/>
  <c r="Q445"/>
  <c r="Q447"/>
  <c r="Q449"/>
  <c r="Q451"/>
  <c r="Q453"/>
  <c r="Q455"/>
  <c r="Q457"/>
  <c r="Q459"/>
  <c r="Q461"/>
  <c r="Q463"/>
  <c r="Q465"/>
  <c r="Q467"/>
  <c r="Q469"/>
  <c r="Q471"/>
  <c r="Q473"/>
  <c r="Q475"/>
  <c r="Q477"/>
  <c r="Q479"/>
  <c r="Q481"/>
  <c r="Q483"/>
  <c r="Q485"/>
  <c r="Q487"/>
  <c r="Q489"/>
  <c r="Q491"/>
  <c r="Q493"/>
  <c r="Q495"/>
  <c r="Q497"/>
  <c r="Q499"/>
  <c r="A6" i="27"/>
  <c r="Q6" i="22"/>
  <c r="N7" s="1"/>
  <c r="R6"/>
  <c r="AB6" s="1"/>
  <c r="AG6" s="1"/>
  <c r="E6" i="27" s="1"/>
  <c r="P6" i="22"/>
  <c r="AI6" i="17"/>
  <c r="V5"/>
  <c r="AD5" s="1"/>
  <c r="G11" i="5"/>
  <c r="T6" i="17"/>
  <c r="U6" s="1"/>
  <c r="O6"/>
  <c r="Y6" s="1"/>
  <c r="AH6"/>
  <c r="V6" s="1"/>
  <c r="AD6" s="1"/>
  <c r="R6"/>
  <c r="AK6" s="1"/>
  <c r="AA6"/>
  <c r="Z6"/>
  <c r="AJ6"/>
  <c r="N7"/>
  <c r="X7" s="1"/>
  <c r="H11" i="22"/>
  <c r="AB6" i="17"/>
  <c r="Y2"/>
  <c r="AB7"/>
  <c r="AG20" i="23"/>
  <c r="AI19"/>
  <c r="AG5" i="19"/>
  <c r="AH5"/>
  <c r="AJ5"/>
  <c r="AI5"/>
  <c r="C11" i="5"/>
  <c r="D11"/>
  <c r="B11"/>
  <c r="E11"/>
  <c r="A11"/>
  <c r="F11"/>
  <c r="F8" i="18"/>
  <c r="A8" i="17" s="1"/>
  <c r="H8" i="5"/>
  <c r="J8"/>
  <c r="L8"/>
  <c r="N8"/>
  <c r="P8"/>
  <c r="R8"/>
  <c r="T8"/>
  <c r="V8"/>
  <c r="X8"/>
  <c r="Z8"/>
  <c r="AB8"/>
  <c r="AD8"/>
  <c r="AF8"/>
  <c r="AH8"/>
  <c r="AJ8"/>
  <c r="AL8"/>
  <c r="AN8"/>
  <c r="AP8"/>
  <c r="AR8"/>
  <c r="AT8"/>
  <c r="AV8"/>
  <c r="AX8"/>
  <c r="AZ8"/>
  <c r="BB8"/>
  <c r="BD8"/>
  <c r="BF8"/>
  <c r="BH8"/>
  <c r="BJ8"/>
  <c r="BL8"/>
  <c r="BN8"/>
  <c r="BP8"/>
  <c r="BR8"/>
  <c r="BT8"/>
  <c r="BV8"/>
  <c r="BX8"/>
  <c r="BZ8"/>
  <c r="CB8"/>
  <c r="CD8"/>
  <c r="I8"/>
  <c r="K8"/>
  <c r="M8"/>
  <c r="O8"/>
  <c r="Q8"/>
  <c r="S8"/>
  <c r="U8"/>
  <c r="W8"/>
  <c r="Y8"/>
  <c r="AA8"/>
  <c r="AC8"/>
  <c r="AE8"/>
  <c r="AG8"/>
  <c r="AI8"/>
  <c r="AK8"/>
  <c r="AM8"/>
  <c r="AO8"/>
  <c r="AQ8"/>
  <c r="AS8"/>
  <c r="AU8"/>
  <c r="AW8"/>
  <c r="AY8"/>
  <c r="BA8"/>
  <c r="BC8"/>
  <c r="BE8"/>
  <c r="BG8"/>
  <c r="BI8"/>
  <c r="BK8"/>
  <c r="BM8"/>
  <c r="BO8"/>
  <c r="BQ8"/>
  <c r="BS8"/>
  <c r="BU8"/>
  <c r="BW8"/>
  <c r="BY8"/>
  <c r="CA8"/>
  <c r="CC8"/>
  <c r="H10"/>
  <c r="J10"/>
  <c r="L10"/>
  <c r="N10"/>
  <c r="P10"/>
  <c r="R10"/>
  <c r="T10"/>
  <c r="V10"/>
  <c r="X10"/>
  <c r="Z10"/>
  <c r="I10"/>
  <c r="K10"/>
  <c r="M10"/>
  <c r="O10"/>
  <c r="Q10"/>
  <c r="S10"/>
  <c r="U10"/>
  <c r="W10"/>
  <c r="Y10"/>
  <c r="AA10"/>
  <c r="AC10"/>
  <c r="AE10"/>
  <c r="AG10"/>
  <c r="AI10"/>
  <c r="AK10"/>
  <c r="AM10"/>
  <c r="AO10"/>
  <c r="AQ10"/>
  <c r="AS10"/>
  <c r="AU10"/>
  <c r="AW10"/>
  <c r="AY10"/>
  <c r="BA10"/>
  <c r="BC10"/>
  <c r="BE10"/>
  <c r="BG10"/>
  <c r="BI10"/>
  <c r="BK10"/>
  <c r="BM10"/>
  <c r="BO10"/>
  <c r="BQ10"/>
  <c r="BS10"/>
  <c r="BU10"/>
  <c r="BW10"/>
  <c r="BY10"/>
  <c r="CA10"/>
  <c r="CC10"/>
  <c r="AB10"/>
  <c r="AD10"/>
  <c r="AF10"/>
  <c r="AH10"/>
  <c r="AJ10"/>
  <c r="AL10"/>
  <c r="AN10"/>
  <c r="AP10"/>
  <c r="AR10"/>
  <c r="AT10"/>
  <c r="AV10"/>
  <c r="AX10"/>
  <c r="AZ10"/>
  <c r="BB10"/>
  <c r="BD10"/>
  <c r="BF10"/>
  <c r="BH10"/>
  <c r="BJ10"/>
  <c r="BL10"/>
  <c r="BN10"/>
  <c r="BP10"/>
  <c r="BR10"/>
  <c r="BT10"/>
  <c r="BV10"/>
  <c r="BX10"/>
  <c r="BZ10"/>
  <c r="CB10"/>
  <c r="CD10"/>
  <c r="I9"/>
  <c r="K9"/>
  <c r="M9"/>
  <c r="O9"/>
  <c r="Q9"/>
  <c r="S9"/>
  <c r="U9"/>
  <c r="W9"/>
  <c r="Y9"/>
  <c r="AA9"/>
  <c r="AC9"/>
  <c r="AE9"/>
  <c r="AG9"/>
  <c r="AI9"/>
  <c r="AK9"/>
  <c r="AM9"/>
  <c r="AO9"/>
  <c r="AQ9"/>
  <c r="AS9"/>
  <c r="AU9"/>
  <c r="AW9"/>
  <c r="AY9"/>
  <c r="BA9"/>
  <c r="BC9"/>
  <c r="BE9"/>
  <c r="BG9"/>
  <c r="BI9"/>
  <c r="BK9"/>
  <c r="BM9"/>
  <c r="BO9"/>
  <c r="BQ9"/>
  <c r="BS9"/>
  <c r="BU9"/>
  <c r="BW9"/>
  <c r="BY9"/>
  <c r="CA9"/>
  <c r="CC9"/>
  <c r="H9"/>
  <c r="J9"/>
  <c r="L9"/>
  <c r="N9"/>
  <c r="P9"/>
  <c r="R9"/>
  <c r="T9"/>
  <c r="V9"/>
  <c r="X9"/>
  <c r="Z9"/>
  <c r="AB9"/>
  <c r="AD9"/>
  <c r="AF9"/>
  <c r="AH9"/>
  <c r="AJ9"/>
  <c r="AL9"/>
  <c r="AN9"/>
  <c r="AP9"/>
  <c r="AR9"/>
  <c r="AT9"/>
  <c r="AV9"/>
  <c r="AX9"/>
  <c r="AZ9"/>
  <c r="BB9"/>
  <c r="BD9"/>
  <c r="BF9"/>
  <c r="BH9"/>
  <c r="BJ9"/>
  <c r="BL9"/>
  <c r="BN9"/>
  <c r="BP9"/>
  <c r="BR9"/>
  <c r="BT9"/>
  <c r="BV9"/>
  <c r="BX9"/>
  <c r="BZ9"/>
  <c r="CB9"/>
  <c r="CD9"/>
  <c r="I7"/>
  <c r="K7"/>
  <c r="M7"/>
  <c r="O7"/>
  <c r="Q7"/>
  <c r="S7"/>
  <c r="U7"/>
  <c r="W7"/>
  <c r="Y7"/>
  <c r="AA7"/>
  <c r="AC7"/>
  <c r="AE7"/>
  <c r="AG7"/>
  <c r="AI7"/>
  <c r="AK7"/>
  <c r="AM7"/>
  <c r="AO7"/>
  <c r="AQ7"/>
  <c r="AS7"/>
  <c r="AU7"/>
  <c r="AW7"/>
  <c r="AY7"/>
  <c r="BA7"/>
  <c r="BC7"/>
  <c r="BE7"/>
  <c r="BG7"/>
  <c r="BI7"/>
  <c r="BK7"/>
  <c r="BM7"/>
  <c r="BO7"/>
  <c r="BQ7"/>
  <c r="BS7"/>
  <c r="BU7"/>
  <c r="BW7"/>
  <c r="BY7"/>
  <c r="CA7"/>
  <c r="CC7"/>
  <c r="J7"/>
  <c r="L7"/>
  <c r="N7"/>
  <c r="P7"/>
  <c r="R7"/>
  <c r="T7"/>
  <c r="V7"/>
  <c r="X7"/>
  <c r="Z7"/>
  <c r="AB7"/>
  <c r="AD7"/>
  <c r="AF7"/>
  <c r="AH7"/>
  <c r="AJ7"/>
  <c r="AL7"/>
  <c r="AN7"/>
  <c r="AP7"/>
  <c r="AR7"/>
  <c r="AT7"/>
  <c r="AV7"/>
  <c r="AX7"/>
  <c r="AZ7"/>
  <c r="BB7"/>
  <c r="BD7"/>
  <c r="BF7"/>
  <c r="BH7"/>
  <c r="BJ7"/>
  <c r="BL7"/>
  <c r="BN7"/>
  <c r="BP7"/>
  <c r="BR7"/>
  <c r="BT7"/>
  <c r="BV7"/>
  <c r="BX7"/>
  <c r="BZ7"/>
  <c r="CB7"/>
  <c r="CD7"/>
  <c r="H7"/>
  <c r="AM6" i="17"/>
  <c r="AN6"/>
  <c r="AL6"/>
  <c r="R2" i="28" l="1"/>
  <c r="R4"/>
  <c r="R6"/>
  <c r="R8"/>
  <c r="R10"/>
  <c r="R12"/>
  <c r="R14"/>
  <c r="R16"/>
  <c r="R18"/>
  <c r="R20"/>
  <c r="R22"/>
  <c r="R24"/>
  <c r="R26"/>
  <c r="R28"/>
  <c r="R30"/>
  <c r="R32"/>
  <c r="R34"/>
  <c r="R36"/>
  <c r="R38"/>
  <c r="R40"/>
  <c r="R42"/>
  <c r="R44"/>
  <c r="R46"/>
  <c r="R48"/>
  <c r="R50"/>
  <c r="R52"/>
  <c r="R54"/>
  <c r="R56"/>
  <c r="R58"/>
  <c r="R60"/>
  <c r="R62"/>
  <c r="R64"/>
  <c r="R66"/>
  <c r="R68"/>
  <c r="R70"/>
  <c r="R72"/>
  <c r="R74"/>
  <c r="R76"/>
  <c r="R78"/>
  <c r="R80"/>
  <c r="R82"/>
  <c r="R84"/>
  <c r="R86"/>
  <c r="R88"/>
  <c r="R90"/>
  <c r="R92"/>
  <c r="R94"/>
  <c r="R96"/>
  <c r="R98"/>
  <c r="R100"/>
  <c r="R102"/>
  <c r="R104"/>
  <c r="R106"/>
  <c r="R108"/>
  <c r="R110"/>
  <c r="R112"/>
  <c r="R114"/>
  <c r="R116"/>
  <c r="R118"/>
  <c r="R120"/>
  <c r="R122"/>
  <c r="R124"/>
  <c r="R126"/>
  <c r="R128"/>
  <c r="R130"/>
  <c r="R132"/>
  <c r="R134"/>
  <c r="R136"/>
  <c r="R138"/>
  <c r="R140"/>
  <c r="R142"/>
  <c r="R144"/>
  <c r="R146"/>
  <c r="R148"/>
  <c r="R150"/>
  <c r="R152"/>
  <c r="R154"/>
  <c r="R156"/>
  <c r="R158"/>
  <c r="R160"/>
  <c r="R162"/>
  <c r="R164"/>
  <c r="R166"/>
  <c r="R168"/>
  <c r="R170"/>
  <c r="R172"/>
  <c r="R174"/>
  <c r="R176"/>
  <c r="R178"/>
  <c r="R180"/>
  <c r="R182"/>
  <c r="R184"/>
  <c r="R186"/>
  <c r="R188"/>
  <c r="R191"/>
  <c r="R193"/>
  <c r="R195"/>
  <c r="R197"/>
  <c r="R199"/>
  <c r="R201"/>
  <c r="R203"/>
  <c r="R205"/>
  <c r="R207"/>
  <c r="R209"/>
  <c r="R211"/>
  <c r="R213"/>
  <c r="R215"/>
  <c r="R217"/>
  <c r="R219"/>
  <c r="R221"/>
  <c r="R223"/>
  <c r="R225"/>
  <c r="R227"/>
  <c r="R229"/>
  <c r="R231"/>
  <c r="R233"/>
  <c r="R235"/>
  <c r="R237"/>
  <c r="R239"/>
  <c r="R241"/>
  <c r="R243"/>
  <c r="R245"/>
  <c r="R247"/>
  <c r="R249"/>
  <c r="R251"/>
  <c r="R253"/>
  <c r="R255"/>
  <c r="R257"/>
  <c r="R259"/>
  <c r="R261"/>
  <c r="R263"/>
  <c r="R265"/>
  <c r="R267"/>
  <c r="R269"/>
  <c r="R271"/>
  <c r="R273"/>
  <c r="R275"/>
  <c r="R277"/>
  <c r="R279"/>
  <c r="R281"/>
  <c r="R283"/>
  <c r="R285"/>
  <c r="R287"/>
  <c r="R289"/>
  <c r="R291"/>
  <c r="R293"/>
  <c r="R295"/>
  <c r="R297"/>
  <c r="R299"/>
  <c r="R300"/>
  <c r="R303"/>
  <c r="R305"/>
  <c r="R307"/>
  <c r="R309"/>
  <c r="R311"/>
  <c r="R313"/>
  <c r="R315"/>
  <c r="R317"/>
  <c r="R319"/>
  <c r="R321"/>
  <c r="R323"/>
  <c r="R325"/>
  <c r="R327"/>
  <c r="R329"/>
  <c r="R331"/>
  <c r="R333"/>
  <c r="R335"/>
  <c r="R337"/>
  <c r="R339"/>
  <c r="R341"/>
  <c r="R343"/>
  <c r="R345"/>
  <c r="R347"/>
  <c r="R349"/>
  <c r="R351"/>
  <c r="R353"/>
  <c r="R355"/>
  <c r="R357"/>
  <c r="R359"/>
  <c r="R361"/>
  <c r="R363"/>
  <c r="R365"/>
  <c r="R367"/>
  <c r="R369"/>
  <c r="R371"/>
  <c r="R373"/>
  <c r="R375"/>
  <c r="R377"/>
  <c r="R379"/>
  <c r="R381"/>
  <c r="R383"/>
  <c r="R385"/>
  <c r="R387"/>
  <c r="R389"/>
  <c r="R391"/>
  <c r="R393"/>
  <c r="R395"/>
  <c r="R397"/>
  <c r="R399"/>
  <c r="R401"/>
  <c r="R403"/>
  <c r="R405"/>
  <c r="R407"/>
  <c r="R409"/>
  <c r="R411"/>
  <c r="R301"/>
  <c r="R414"/>
  <c r="R416"/>
  <c r="R418"/>
  <c r="R420"/>
  <c r="R422"/>
  <c r="R424"/>
  <c r="R426"/>
  <c r="R428"/>
  <c r="R430"/>
  <c r="R432"/>
  <c r="R434"/>
  <c r="R436"/>
  <c r="R438"/>
  <c r="R440"/>
  <c r="R442"/>
  <c r="R444"/>
  <c r="R446"/>
  <c r="R448"/>
  <c r="R450"/>
  <c r="R452"/>
  <c r="R454"/>
  <c r="R456"/>
  <c r="R458"/>
  <c r="R460"/>
  <c r="R462"/>
  <c r="R464"/>
  <c r="R466"/>
  <c r="R468"/>
  <c r="R470"/>
  <c r="R472"/>
  <c r="R474"/>
  <c r="R476"/>
  <c r="R478"/>
  <c r="R480"/>
  <c r="R482"/>
  <c r="R484"/>
  <c r="R486"/>
  <c r="R488"/>
  <c r="R490"/>
  <c r="R492"/>
  <c r="R494"/>
  <c r="R496"/>
  <c r="R498"/>
  <c r="R500"/>
  <c r="S1"/>
  <c r="R3"/>
  <c r="R5"/>
  <c r="R7"/>
  <c r="R9"/>
  <c r="R11"/>
  <c r="R13"/>
  <c r="R15"/>
  <c r="R17"/>
  <c r="R19"/>
  <c r="R21"/>
  <c r="R23"/>
  <c r="R25"/>
  <c r="R27"/>
  <c r="R29"/>
  <c r="R31"/>
  <c r="R33"/>
  <c r="R35"/>
  <c r="R37"/>
  <c r="R39"/>
  <c r="R41"/>
  <c r="R43"/>
  <c r="R45"/>
  <c r="R47"/>
  <c r="R49"/>
  <c r="R51"/>
  <c r="R53"/>
  <c r="R55"/>
  <c r="R57"/>
  <c r="R59"/>
  <c r="R61"/>
  <c r="R63"/>
  <c r="R65"/>
  <c r="R67"/>
  <c r="R69"/>
  <c r="R71"/>
  <c r="R73"/>
  <c r="R75"/>
  <c r="R77"/>
  <c r="R79"/>
  <c r="R81"/>
  <c r="R83"/>
  <c r="R85"/>
  <c r="R87"/>
  <c r="R89"/>
  <c r="R91"/>
  <c r="R93"/>
  <c r="R95"/>
  <c r="R97"/>
  <c r="R99"/>
  <c r="R101"/>
  <c r="R103"/>
  <c r="R105"/>
  <c r="R107"/>
  <c r="R109"/>
  <c r="R111"/>
  <c r="R113"/>
  <c r="R115"/>
  <c r="R117"/>
  <c r="R119"/>
  <c r="R121"/>
  <c r="R123"/>
  <c r="R125"/>
  <c r="R127"/>
  <c r="R129"/>
  <c r="R131"/>
  <c r="R133"/>
  <c r="R135"/>
  <c r="R137"/>
  <c r="R139"/>
  <c r="R141"/>
  <c r="R143"/>
  <c r="R145"/>
  <c r="R147"/>
  <c r="R149"/>
  <c r="R151"/>
  <c r="R153"/>
  <c r="R155"/>
  <c r="R157"/>
  <c r="R159"/>
  <c r="R161"/>
  <c r="R163"/>
  <c r="R165"/>
  <c r="R167"/>
  <c r="R169"/>
  <c r="R171"/>
  <c r="R173"/>
  <c r="R175"/>
  <c r="R177"/>
  <c r="R179"/>
  <c r="R181"/>
  <c r="R183"/>
  <c r="R185"/>
  <c r="R187"/>
  <c r="R190"/>
  <c r="R192"/>
  <c r="R194"/>
  <c r="R196"/>
  <c r="R198"/>
  <c r="R200"/>
  <c r="R202"/>
  <c r="R204"/>
  <c r="R206"/>
  <c r="R208"/>
  <c r="R210"/>
  <c r="R212"/>
  <c r="R214"/>
  <c r="R216"/>
  <c r="R218"/>
  <c r="R220"/>
  <c r="R222"/>
  <c r="R224"/>
  <c r="R226"/>
  <c r="R228"/>
  <c r="R230"/>
  <c r="R232"/>
  <c r="R234"/>
  <c r="R236"/>
  <c r="R238"/>
  <c r="R240"/>
  <c r="R242"/>
  <c r="R244"/>
  <c r="R246"/>
  <c r="R248"/>
  <c r="R250"/>
  <c r="R252"/>
  <c r="R254"/>
  <c r="R256"/>
  <c r="R258"/>
  <c r="R260"/>
  <c r="R262"/>
  <c r="R264"/>
  <c r="R266"/>
  <c r="R268"/>
  <c r="R270"/>
  <c r="R272"/>
  <c r="R274"/>
  <c r="R276"/>
  <c r="R278"/>
  <c r="R280"/>
  <c r="R282"/>
  <c r="R284"/>
  <c r="R286"/>
  <c r="R288"/>
  <c r="R290"/>
  <c r="R292"/>
  <c r="R294"/>
  <c r="R296"/>
  <c r="R298"/>
  <c r="R189"/>
  <c r="R302"/>
  <c r="R304"/>
  <c r="R306"/>
  <c r="R308"/>
  <c r="R310"/>
  <c r="R312"/>
  <c r="R314"/>
  <c r="R316"/>
  <c r="R318"/>
  <c r="R320"/>
  <c r="R322"/>
  <c r="R324"/>
  <c r="R326"/>
  <c r="R328"/>
  <c r="R330"/>
  <c r="R332"/>
  <c r="R334"/>
  <c r="R336"/>
  <c r="R338"/>
  <c r="R340"/>
  <c r="R342"/>
  <c r="R344"/>
  <c r="R346"/>
  <c r="R348"/>
  <c r="R350"/>
  <c r="R352"/>
  <c r="R354"/>
  <c r="R356"/>
  <c r="R358"/>
  <c r="R360"/>
  <c r="R362"/>
  <c r="R364"/>
  <c r="R366"/>
  <c r="R368"/>
  <c r="R370"/>
  <c r="R372"/>
  <c r="R374"/>
  <c r="R376"/>
  <c r="R378"/>
  <c r="R380"/>
  <c r="R382"/>
  <c r="R384"/>
  <c r="R386"/>
  <c r="R388"/>
  <c r="R390"/>
  <c r="R392"/>
  <c r="R394"/>
  <c r="R396"/>
  <c r="R398"/>
  <c r="R400"/>
  <c r="R402"/>
  <c r="R404"/>
  <c r="R406"/>
  <c r="R408"/>
  <c r="R410"/>
  <c r="R412"/>
  <c r="R413"/>
  <c r="R415"/>
  <c r="R417"/>
  <c r="R419"/>
  <c r="R421"/>
  <c r="R423"/>
  <c r="R425"/>
  <c r="R427"/>
  <c r="R429"/>
  <c r="R431"/>
  <c r="R433"/>
  <c r="R435"/>
  <c r="R437"/>
  <c r="R439"/>
  <c r="R441"/>
  <c r="R443"/>
  <c r="R445"/>
  <c r="R447"/>
  <c r="R449"/>
  <c r="R451"/>
  <c r="R453"/>
  <c r="R455"/>
  <c r="R457"/>
  <c r="R459"/>
  <c r="R461"/>
  <c r="R463"/>
  <c r="R465"/>
  <c r="R467"/>
  <c r="R469"/>
  <c r="R471"/>
  <c r="R473"/>
  <c r="R475"/>
  <c r="R477"/>
  <c r="R479"/>
  <c r="R481"/>
  <c r="R483"/>
  <c r="R485"/>
  <c r="R487"/>
  <c r="R489"/>
  <c r="R491"/>
  <c r="R493"/>
  <c r="R495"/>
  <c r="R497"/>
  <c r="R499"/>
  <c r="Y6" i="22"/>
  <c r="AD6" s="1"/>
  <c r="B6" i="27" s="1"/>
  <c r="AA6" i="22"/>
  <c r="AF6" s="1"/>
  <c r="D6" i="27" s="1"/>
  <c r="AC6" i="22"/>
  <c r="AH6" s="1"/>
  <c r="F6" i="27" s="1"/>
  <c r="S7" i="22"/>
  <c r="O7"/>
  <c r="Z6"/>
  <c r="AE6" s="1"/>
  <c r="C6" i="27" s="1"/>
  <c r="W6" i="17"/>
  <c r="AE6" s="1"/>
  <c r="Y5"/>
  <c r="G12" i="5"/>
  <c r="T7" i="17"/>
  <c r="U7" s="1"/>
  <c r="R7"/>
  <c r="AK7" s="1"/>
  <c r="AH7"/>
  <c r="V7" s="1"/>
  <c r="AD7" s="1"/>
  <c r="AI7"/>
  <c r="O7"/>
  <c r="Y7" s="1"/>
  <c r="AA7"/>
  <c r="Z7"/>
  <c r="AJ7"/>
  <c r="N8"/>
  <c r="X8" s="1"/>
  <c r="H12" i="22"/>
  <c r="AG21" i="23"/>
  <c r="AI20"/>
  <c r="AG6" i="19"/>
  <c r="AH6"/>
  <c r="AJ6"/>
  <c r="AI6"/>
  <c r="T11" i="5"/>
  <c r="BU11"/>
  <c r="I11"/>
  <c r="AZ11"/>
  <c r="AO11"/>
  <c r="AJ11"/>
  <c r="BE11"/>
  <c r="Y11"/>
  <c r="BP11"/>
  <c r="L11"/>
  <c r="CC11"/>
  <c r="BM11"/>
  <c r="AW11"/>
  <c r="AG11"/>
  <c r="Q11"/>
  <c r="BX11"/>
  <c r="BH11"/>
  <c r="AR11"/>
  <c r="AB11"/>
  <c r="H11"/>
  <c r="BY11"/>
  <c r="BQ11"/>
  <c r="BI11"/>
  <c r="BA11"/>
  <c r="AS11"/>
  <c r="AK11"/>
  <c r="AC11"/>
  <c r="U11"/>
  <c r="M11"/>
  <c r="CB11"/>
  <c r="BT11"/>
  <c r="BL11"/>
  <c r="BD11"/>
  <c r="AV11"/>
  <c r="AN11"/>
  <c r="AF11"/>
  <c r="X11"/>
  <c r="P11"/>
  <c r="J11"/>
  <c r="CA11"/>
  <c r="BW11"/>
  <c r="BS11"/>
  <c r="BO11"/>
  <c r="BK11"/>
  <c r="BG11"/>
  <c r="BC11"/>
  <c r="AY11"/>
  <c r="AU11"/>
  <c r="AQ11"/>
  <c r="AM11"/>
  <c r="AI11"/>
  <c r="AE11"/>
  <c r="AA11"/>
  <c r="W11"/>
  <c r="S11"/>
  <c r="O11"/>
  <c r="K11"/>
  <c r="CD11"/>
  <c r="BZ11"/>
  <c r="BV11"/>
  <c r="BR11"/>
  <c r="BN11"/>
  <c r="BJ11"/>
  <c r="BF11"/>
  <c r="BB11"/>
  <c r="AX11"/>
  <c r="AT11"/>
  <c r="AP11"/>
  <c r="AL11"/>
  <c r="AH11"/>
  <c r="AD11"/>
  <c r="Z11"/>
  <c r="V11"/>
  <c r="R11"/>
  <c r="N11"/>
  <c r="E12"/>
  <c r="F9" i="18"/>
  <c r="A9" i="17" s="1"/>
  <c r="N9" s="1"/>
  <c r="X9" s="1"/>
  <c r="F12" i="5"/>
  <c r="A12"/>
  <c r="B12"/>
  <c r="D12"/>
  <c r="C12"/>
  <c r="AN7" i="17"/>
  <c r="AM7"/>
  <c r="AL7"/>
  <c r="T7" i="22"/>
  <c r="U7"/>
  <c r="V7"/>
  <c r="W7"/>
  <c r="X7"/>
  <c r="S3" i="28" l="1"/>
  <c r="T1"/>
  <c r="S6"/>
  <c r="S8"/>
  <c r="S10"/>
  <c r="S12"/>
  <c r="S14"/>
  <c r="S16"/>
  <c r="S18"/>
  <c r="S20"/>
  <c r="S22"/>
  <c r="S24"/>
  <c r="S26"/>
  <c r="S28"/>
  <c r="S30"/>
  <c r="S32"/>
  <c r="S34"/>
  <c r="S36"/>
  <c r="S38"/>
  <c r="S40"/>
  <c r="S42"/>
  <c r="S44"/>
  <c r="S46"/>
  <c r="S48"/>
  <c r="S50"/>
  <c r="S52"/>
  <c r="S54"/>
  <c r="S56"/>
  <c r="S58"/>
  <c r="S60"/>
  <c r="S62"/>
  <c r="S64"/>
  <c r="S66"/>
  <c r="S68"/>
  <c r="S70"/>
  <c r="S72"/>
  <c r="S74"/>
  <c r="S76"/>
  <c r="S78"/>
  <c r="S80"/>
  <c r="S82"/>
  <c r="S84"/>
  <c r="S86"/>
  <c r="S88"/>
  <c r="S90"/>
  <c r="S92"/>
  <c r="S94"/>
  <c r="S96"/>
  <c r="S98"/>
  <c r="S100"/>
  <c r="S102"/>
  <c r="S104"/>
  <c r="S106"/>
  <c r="S108"/>
  <c r="S110"/>
  <c r="S112"/>
  <c r="S114"/>
  <c r="S116"/>
  <c r="S118"/>
  <c r="S120"/>
  <c r="S122"/>
  <c r="S124"/>
  <c r="S126"/>
  <c r="S128"/>
  <c r="S130"/>
  <c r="S132"/>
  <c r="S134"/>
  <c r="S136"/>
  <c r="S138"/>
  <c r="S140"/>
  <c r="S142"/>
  <c r="S144"/>
  <c r="S146"/>
  <c r="S148"/>
  <c r="S150"/>
  <c r="S152"/>
  <c r="S154"/>
  <c r="S156"/>
  <c r="S158"/>
  <c r="S160"/>
  <c r="S162"/>
  <c r="S164"/>
  <c r="S166"/>
  <c r="S168"/>
  <c r="S170"/>
  <c r="S172"/>
  <c r="S174"/>
  <c r="S176"/>
  <c r="S178"/>
  <c r="S180"/>
  <c r="S182"/>
  <c r="S184"/>
  <c r="S186"/>
  <c r="S188"/>
  <c r="S190"/>
  <c r="S192"/>
  <c r="S194"/>
  <c r="S196"/>
  <c r="S198"/>
  <c r="S200"/>
  <c r="S202"/>
  <c r="S204"/>
  <c r="S206"/>
  <c r="S208"/>
  <c r="S210"/>
  <c r="S212"/>
  <c r="S214"/>
  <c r="S216"/>
  <c r="S218"/>
  <c r="S220"/>
  <c r="S222"/>
  <c r="S224"/>
  <c r="S226"/>
  <c r="S228"/>
  <c r="S230"/>
  <c r="S232"/>
  <c r="S234"/>
  <c r="S236"/>
  <c r="S238"/>
  <c r="S240"/>
  <c r="S242"/>
  <c r="S244"/>
  <c r="S246"/>
  <c r="S248"/>
  <c r="S250"/>
  <c r="S252"/>
  <c r="S254"/>
  <c r="S256"/>
  <c r="S258"/>
  <c r="S260"/>
  <c r="S262"/>
  <c r="S264"/>
  <c r="S266"/>
  <c r="S268"/>
  <c r="S270"/>
  <c r="S272"/>
  <c r="S274"/>
  <c r="S276"/>
  <c r="S278"/>
  <c r="S280"/>
  <c r="S282"/>
  <c r="S284"/>
  <c r="S286"/>
  <c r="S288"/>
  <c r="S290"/>
  <c r="S292"/>
  <c r="S294"/>
  <c r="S296"/>
  <c r="S298"/>
  <c r="S300"/>
  <c r="S302"/>
  <c r="S304"/>
  <c r="S306"/>
  <c r="S308"/>
  <c r="S310"/>
  <c r="S312"/>
  <c r="S314"/>
  <c r="S316"/>
  <c r="S318"/>
  <c r="S320"/>
  <c r="S322"/>
  <c r="S324"/>
  <c r="S326"/>
  <c r="S328"/>
  <c r="S330"/>
  <c r="S332"/>
  <c r="S334"/>
  <c r="S336"/>
  <c r="S338"/>
  <c r="S340"/>
  <c r="S342"/>
  <c r="S344"/>
  <c r="S346"/>
  <c r="S348"/>
  <c r="S350"/>
  <c r="S352"/>
  <c r="S354"/>
  <c r="S356"/>
  <c r="S358"/>
  <c r="S360"/>
  <c r="S362"/>
  <c r="S364"/>
  <c r="S366"/>
  <c r="S368"/>
  <c r="S370"/>
  <c r="S372"/>
  <c r="S374"/>
  <c r="S376"/>
  <c r="S378"/>
  <c r="S380"/>
  <c r="S382"/>
  <c r="S384"/>
  <c r="S386"/>
  <c r="S388"/>
  <c r="S390"/>
  <c r="S392"/>
  <c r="S394"/>
  <c r="S396"/>
  <c r="S398"/>
  <c r="S400"/>
  <c r="S402"/>
  <c r="S404"/>
  <c r="S406"/>
  <c r="S408"/>
  <c r="S410"/>
  <c r="S412"/>
  <c r="S414"/>
  <c r="S416"/>
  <c r="S418"/>
  <c r="S420"/>
  <c r="S422"/>
  <c r="S424"/>
  <c r="S426"/>
  <c r="S428"/>
  <c r="S430"/>
  <c r="S432"/>
  <c r="S434"/>
  <c r="S436"/>
  <c r="S438"/>
  <c r="S440"/>
  <c r="S442"/>
  <c r="S444"/>
  <c r="S446"/>
  <c r="S448"/>
  <c r="S450"/>
  <c r="S452"/>
  <c r="S454"/>
  <c r="S456"/>
  <c r="S458"/>
  <c r="S460"/>
  <c r="S462"/>
  <c r="S464"/>
  <c r="S466"/>
  <c r="S468"/>
  <c r="S470"/>
  <c r="S472"/>
  <c r="S474"/>
  <c r="S476"/>
  <c r="S478"/>
  <c r="S480"/>
  <c r="S482"/>
  <c r="S484"/>
  <c r="S486"/>
  <c r="S488"/>
  <c r="S490"/>
  <c r="S492"/>
  <c r="S494"/>
  <c r="S496"/>
  <c r="S498"/>
  <c r="S500"/>
  <c r="S2"/>
  <c r="S4"/>
  <c r="S5"/>
  <c r="S7"/>
  <c r="S9"/>
  <c r="S11"/>
  <c r="S13"/>
  <c r="S15"/>
  <c r="S17"/>
  <c r="S19"/>
  <c r="S21"/>
  <c r="S23"/>
  <c r="S25"/>
  <c r="S27"/>
  <c r="S29"/>
  <c r="S31"/>
  <c r="S33"/>
  <c r="S35"/>
  <c r="S37"/>
  <c r="S39"/>
  <c r="S41"/>
  <c r="S43"/>
  <c r="S45"/>
  <c r="S47"/>
  <c r="S49"/>
  <c r="S51"/>
  <c r="S53"/>
  <c r="S55"/>
  <c r="S57"/>
  <c r="S59"/>
  <c r="S61"/>
  <c r="S63"/>
  <c r="S65"/>
  <c r="S67"/>
  <c r="S69"/>
  <c r="S71"/>
  <c r="S73"/>
  <c r="S75"/>
  <c r="S77"/>
  <c r="S79"/>
  <c r="S81"/>
  <c r="S83"/>
  <c r="S85"/>
  <c r="S87"/>
  <c r="S89"/>
  <c r="S91"/>
  <c r="S93"/>
  <c r="S95"/>
  <c r="S97"/>
  <c r="S99"/>
  <c r="S101"/>
  <c r="S103"/>
  <c r="S105"/>
  <c r="S107"/>
  <c r="S109"/>
  <c r="S111"/>
  <c r="S113"/>
  <c r="S115"/>
  <c r="S117"/>
  <c r="S119"/>
  <c r="S121"/>
  <c r="S123"/>
  <c r="S125"/>
  <c r="S127"/>
  <c r="S129"/>
  <c r="S131"/>
  <c r="S133"/>
  <c r="S135"/>
  <c r="S137"/>
  <c r="S139"/>
  <c r="S141"/>
  <c r="S143"/>
  <c r="S145"/>
  <c r="S147"/>
  <c r="S149"/>
  <c r="S151"/>
  <c r="S153"/>
  <c r="S155"/>
  <c r="S157"/>
  <c r="S159"/>
  <c r="S161"/>
  <c r="S163"/>
  <c r="S165"/>
  <c r="S167"/>
  <c r="S169"/>
  <c r="S171"/>
  <c r="S173"/>
  <c r="S175"/>
  <c r="S177"/>
  <c r="S179"/>
  <c r="S181"/>
  <c r="S183"/>
  <c r="S185"/>
  <c r="S187"/>
  <c r="S189"/>
  <c r="S191"/>
  <c r="S193"/>
  <c r="S195"/>
  <c r="S197"/>
  <c r="S199"/>
  <c r="S201"/>
  <c r="S203"/>
  <c r="S205"/>
  <c r="S207"/>
  <c r="S209"/>
  <c r="S211"/>
  <c r="S213"/>
  <c r="S215"/>
  <c r="S217"/>
  <c r="S219"/>
  <c r="S221"/>
  <c r="S223"/>
  <c r="S225"/>
  <c r="S227"/>
  <c r="S229"/>
  <c r="S231"/>
  <c r="S233"/>
  <c r="S235"/>
  <c r="S237"/>
  <c r="S239"/>
  <c r="S241"/>
  <c r="S243"/>
  <c r="S245"/>
  <c r="S247"/>
  <c r="S249"/>
  <c r="S251"/>
  <c r="S253"/>
  <c r="S255"/>
  <c r="S257"/>
  <c r="S259"/>
  <c r="S261"/>
  <c r="S263"/>
  <c r="S265"/>
  <c r="S267"/>
  <c r="S269"/>
  <c r="S271"/>
  <c r="S273"/>
  <c r="S275"/>
  <c r="S277"/>
  <c r="S279"/>
  <c r="S281"/>
  <c r="S283"/>
  <c r="S285"/>
  <c r="S287"/>
  <c r="S289"/>
  <c r="S291"/>
  <c r="S293"/>
  <c r="S295"/>
  <c r="S297"/>
  <c r="S299"/>
  <c r="S301"/>
  <c r="S303"/>
  <c r="S305"/>
  <c r="S307"/>
  <c r="S309"/>
  <c r="S311"/>
  <c r="S313"/>
  <c r="S315"/>
  <c r="S317"/>
  <c r="S319"/>
  <c r="S321"/>
  <c r="S323"/>
  <c r="S325"/>
  <c r="S327"/>
  <c r="S329"/>
  <c r="S331"/>
  <c r="S333"/>
  <c r="S335"/>
  <c r="S337"/>
  <c r="S339"/>
  <c r="S341"/>
  <c r="S343"/>
  <c r="S345"/>
  <c r="S347"/>
  <c r="S349"/>
  <c r="S351"/>
  <c r="S353"/>
  <c r="S355"/>
  <c r="S357"/>
  <c r="S359"/>
  <c r="S361"/>
  <c r="S363"/>
  <c r="S365"/>
  <c r="S367"/>
  <c r="S369"/>
  <c r="S371"/>
  <c r="S373"/>
  <c r="S375"/>
  <c r="S377"/>
  <c r="S379"/>
  <c r="S381"/>
  <c r="S383"/>
  <c r="S385"/>
  <c r="S387"/>
  <c r="S389"/>
  <c r="S391"/>
  <c r="S393"/>
  <c r="S395"/>
  <c r="S397"/>
  <c r="S399"/>
  <c r="S401"/>
  <c r="S403"/>
  <c r="S405"/>
  <c r="S407"/>
  <c r="S409"/>
  <c r="S411"/>
  <c r="S413"/>
  <c r="S415"/>
  <c r="S417"/>
  <c r="S419"/>
  <c r="S421"/>
  <c r="S423"/>
  <c r="S425"/>
  <c r="S427"/>
  <c r="S429"/>
  <c r="S431"/>
  <c r="S433"/>
  <c r="S435"/>
  <c r="S437"/>
  <c r="S439"/>
  <c r="S441"/>
  <c r="S443"/>
  <c r="S445"/>
  <c r="S447"/>
  <c r="S449"/>
  <c r="S451"/>
  <c r="S453"/>
  <c r="S455"/>
  <c r="S457"/>
  <c r="S459"/>
  <c r="S461"/>
  <c r="S463"/>
  <c r="S465"/>
  <c r="S467"/>
  <c r="S469"/>
  <c r="S471"/>
  <c r="S473"/>
  <c r="S475"/>
  <c r="S477"/>
  <c r="S479"/>
  <c r="S481"/>
  <c r="S483"/>
  <c r="S485"/>
  <c r="S487"/>
  <c r="S489"/>
  <c r="S491"/>
  <c r="S493"/>
  <c r="S495"/>
  <c r="S497"/>
  <c r="S499"/>
  <c r="Z7" i="22"/>
  <c r="AE7" s="1"/>
  <c r="C7" i="27" s="1"/>
  <c r="AA7" i="22"/>
  <c r="AF7" s="1"/>
  <c r="D7" i="27" s="1"/>
  <c r="AB7" i="22"/>
  <c r="AG7" s="1"/>
  <c r="E7" i="27" s="1"/>
  <c r="AC7" i="22"/>
  <c r="AH7" s="1"/>
  <c r="F7" i="27" s="1"/>
  <c r="Y7" i="22"/>
  <c r="AD7" s="1"/>
  <c r="B7" i="27" s="1"/>
  <c r="Q7" i="22"/>
  <c r="N8" s="1"/>
  <c r="P7"/>
  <c r="A7" i="27" s="1"/>
  <c r="R7" i="22"/>
  <c r="AB8" i="17"/>
  <c r="AA8"/>
  <c r="O8"/>
  <c r="Y8" s="1"/>
  <c r="W7"/>
  <c r="AE7" s="1"/>
  <c r="Z8"/>
  <c r="AJ8"/>
  <c r="R8"/>
  <c r="AK8" s="1"/>
  <c r="T8"/>
  <c r="U8" s="1"/>
  <c r="AH8"/>
  <c r="AI8"/>
  <c r="H15" i="22"/>
  <c r="AB9" i="17"/>
  <c r="AG22" i="23"/>
  <c r="AI21"/>
  <c r="AI9" i="17"/>
  <c r="AJ9"/>
  <c r="V9"/>
  <c r="AD9" s="1"/>
  <c r="Z9"/>
  <c r="AH9"/>
  <c r="AA9"/>
  <c r="T9"/>
  <c r="U9" s="1"/>
  <c r="AI7" i="19"/>
  <c r="G13" i="5"/>
  <c r="AG7" i="19"/>
  <c r="AH7"/>
  <c r="AJ7"/>
  <c r="G14" i="5"/>
  <c r="O9" i="17"/>
  <c r="F5" i="13" s="1"/>
  <c r="R9" i="17"/>
  <c r="AK9" s="1"/>
  <c r="D13" i="5"/>
  <c r="A13"/>
  <c r="E13"/>
  <c r="F13"/>
  <c r="B13"/>
  <c r="C13"/>
  <c r="I12"/>
  <c r="M12"/>
  <c r="Q12"/>
  <c r="U12"/>
  <c r="Y12"/>
  <c r="AC12"/>
  <c r="AG12"/>
  <c r="AK12"/>
  <c r="AO12"/>
  <c r="AS12"/>
  <c r="H12"/>
  <c r="L12"/>
  <c r="P12"/>
  <c r="T12"/>
  <c r="X12"/>
  <c r="AB12"/>
  <c r="AF12"/>
  <c r="AJ12"/>
  <c r="AN12"/>
  <c r="AR12"/>
  <c r="AV12"/>
  <c r="AZ12"/>
  <c r="BD12"/>
  <c r="BH12"/>
  <c r="BL12"/>
  <c r="BP12"/>
  <c r="BT12"/>
  <c r="BX12"/>
  <c r="CB12"/>
  <c r="AW12"/>
  <c r="BA12"/>
  <c r="BE12"/>
  <c r="BI12"/>
  <c r="BM12"/>
  <c r="BQ12"/>
  <c r="BU12"/>
  <c r="BY12"/>
  <c r="CC12"/>
  <c r="K12"/>
  <c r="S12"/>
  <c r="AE12"/>
  <c r="AM12"/>
  <c r="AU12"/>
  <c r="N12"/>
  <c r="V12"/>
  <c r="Z12"/>
  <c r="AL12"/>
  <c r="AT12"/>
  <c r="BB12"/>
  <c r="BJ12"/>
  <c r="BR12"/>
  <c r="BZ12"/>
  <c r="BC12"/>
  <c r="BK12"/>
  <c r="BS12"/>
  <c r="CA12"/>
  <c r="O12"/>
  <c r="W12"/>
  <c r="AA12"/>
  <c r="AI12"/>
  <c r="AQ12"/>
  <c r="J12"/>
  <c r="R12"/>
  <c r="AD12"/>
  <c r="AH12"/>
  <c r="AP12"/>
  <c r="AX12"/>
  <c r="BF12"/>
  <c r="BN12"/>
  <c r="BV12"/>
  <c r="CD12"/>
  <c r="AY12"/>
  <c r="BG12"/>
  <c r="BO12"/>
  <c r="BW12"/>
  <c r="F10" i="18"/>
  <c r="A10" i="17" s="1"/>
  <c r="AM8"/>
  <c r="AL8"/>
  <c r="AL9"/>
  <c r="T2" i="28" l="1"/>
  <c r="T4"/>
  <c r="T6"/>
  <c r="T8"/>
  <c r="T10"/>
  <c r="T12"/>
  <c r="T14"/>
  <c r="T16"/>
  <c r="T18"/>
  <c r="T20"/>
  <c r="T22"/>
  <c r="T24"/>
  <c r="T26"/>
  <c r="T28"/>
  <c r="T30"/>
  <c r="T32"/>
  <c r="T34"/>
  <c r="T36"/>
  <c r="T38"/>
  <c r="T40"/>
  <c r="T42"/>
  <c r="T44"/>
  <c r="T46"/>
  <c r="T48"/>
  <c r="T50"/>
  <c r="T52"/>
  <c r="T54"/>
  <c r="T56"/>
  <c r="T58"/>
  <c r="T60"/>
  <c r="T62"/>
  <c r="T64"/>
  <c r="T66"/>
  <c r="T68"/>
  <c r="T70"/>
  <c r="T72"/>
  <c r="T74"/>
  <c r="T76"/>
  <c r="T78"/>
  <c r="T80"/>
  <c r="T82"/>
  <c r="T84"/>
  <c r="T86"/>
  <c r="T88"/>
  <c r="T90"/>
  <c r="T92"/>
  <c r="T94"/>
  <c r="T96"/>
  <c r="T98"/>
  <c r="T100"/>
  <c r="T102"/>
  <c r="T104"/>
  <c r="T106"/>
  <c r="T108"/>
  <c r="T110"/>
  <c r="T112"/>
  <c r="T114"/>
  <c r="T116"/>
  <c r="T118"/>
  <c r="T120"/>
  <c r="T122"/>
  <c r="T124"/>
  <c r="T126"/>
  <c r="T128"/>
  <c r="T130"/>
  <c r="T132"/>
  <c r="T134"/>
  <c r="T136"/>
  <c r="T138"/>
  <c r="T140"/>
  <c r="T142"/>
  <c r="T144"/>
  <c r="T146"/>
  <c r="T148"/>
  <c r="T150"/>
  <c r="T152"/>
  <c r="T154"/>
  <c r="T156"/>
  <c r="T158"/>
  <c r="T160"/>
  <c r="T162"/>
  <c r="T164"/>
  <c r="T166"/>
  <c r="T168"/>
  <c r="T170"/>
  <c r="T172"/>
  <c r="T174"/>
  <c r="T176"/>
  <c r="T178"/>
  <c r="T180"/>
  <c r="T182"/>
  <c r="T184"/>
  <c r="T186"/>
  <c r="T188"/>
  <c r="T190"/>
  <c r="T192"/>
  <c r="T194"/>
  <c r="T196"/>
  <c r="T198"/>
  <c r="T200"/>
  <c r="T202"/>
  <c r="T204"/>
  <c r="T206"/>
  <c r="T208"/>
  <c r="T210"/>
  <c r="T212"/>
  <c r="T214"/>
  <c r="T216"/>
  <c r="T218"/>
  <c r="T220"/>
  <c r="T222"/>
  <c r="T224"/>
  <c r="T226"/>
  <c r="T228"/>
  <c r="T230"/>
  <c r="T232"/>
  <c r="T234"/>
  <c r="T236"/>
  <c r="T238"/>
  <c r="T240"/>
  <c r="T242"/>
  <c r="T244"/>
  <c r="T246"/>
  <c r="T248"/>
  <c r="T250"/>
  <c r="T252"/>
  <c r="T254"/>
  <c r="T256"/>
  <c r="T258"/>
  <c r="T260"/>
  <c r="T262"/>
  <c r="T264"/>
  <c r="T266"/>
  <c r="T268"/>
  <c r="T270"/>
  <c r="T272"/>
  <c r="T274"/>
  <c r="T276"/>
  <c r="T278"/>
  <c r="T280"/>
  <c r="T282"/>
  <c r="T284"/>
  <c r="T286"/>
  <c r="T288"/>
  <c r="T290"/>
  <c r="T292"/>
  <c r="T294"/>
  <c r="T296"/>
  <c r="T298"/>
  <c r="T301"/>
  <c r="T303"/>
  <c r="T305"/>
  <c r="T307"/>
  <c r="T309"/>
  <c r="T311"/>
  <c r="T313"/>
  <c r="T315"/>
  <c r="T317"/>
  <c r="T319"/>
  <c r="T321"/>
  <c r="T323"/>
  <c r="T325"/>
  <c r="T327"/>
  <c r="T329"/>
  <c r="T331"/>
  <c r="T333"/>
  <c r="T335"/>
  <c r="T337"/>
  <c r="T339"/>
  <c r="T341"/>
  <c r="T343"/>
  <c r="T345"/>
  <c r="T347"/>
  <c r="T349"/>
  <c r="T351"/>
  <c r="T353"/>
  <c r="T355"/>
  <c r="T357"/>
  <c r="T359"/>
  <c r="T361"/>
  <c r="T363"/>
  <c r="T365"/>
  <c r="T367"/>
  <c r="T369"/>
  <c r="T371"/>
  <c r="T373"/>
  <c r="T375"/>
  <c r="T377"/>
  <c r="T379"/>
  <c r="T381"/>
  <c r="T383"/>
  <c r="T385"/>
  <c r="T387"/>
  <c r="T389"/>
  <c r="T391"/>
  <c r="T393"/>
  <c r="T395"/>
  <c r="T397"/>
  <c r="T399"/>
  <c r="T401"/>
  <c r="T403"/>
  <c r="T405"/>
  <c r="T407"/>
  <c r="T409"/>
  <c r="T411"/>
  <c r="T300"/>
  <c r="T414"/>
  <c r="T416"/>
  <c r="T418"/>
  <c r="T420"/>
  <c r="T422"/>
  <c r="T424"/>
  <c r="T426"/>
  <c r="T428"/>
  <c r="T430"/>
  <c r="T432"/>
  <c r="T434"/>
  <c r="T436"/>
  <c r="T438"/>
  <c r="T440"/>
  <c r="T442"/>
  <c r="T444"/>
  <c r="T446"/>
  <c r="T448"/>
  <c r="T450"/>
  <c r="T452"/>
  <c r="T454"/>
  <c r="T456"/>
  <c r="T458"/>
  <c r="T460"/>
  <c r="T462"/>
  <c r="T464"/>
  <c r="T466"/>
  <c r="T468"/>
  <c r="T470"/>
  <c r="T472"/>
  <c r="T474"/>
  <c r="T476"/>
  <c r="T478"/>
  <c r="T480"/>
  <c r="T482"/>
  <c r="T484"/>
  <c r="T486"/>
  <c r="T488"/>
  <c r="T490"/>
  <c r="T492"/>
  <c r="T494"/>
  <c r="T496"/>
  <c r="T498"/>
  <c r="T500"/>
  <c r="U1"/>
  <c r="T3"/>
  <c r="T5"/>
  <c r="T7"/>
  <c r="T9"/>
  <c r="T11"/>
  <c r="T13"/>
  <c r="T15"/>
  <c r="T17"/>
  <c r="T19"/>
  <c r="T21"/>
  <c r="T23"/>
  <c r="T25"/>
  <c r="T27"/>
  <c r="T29"/>
  <c r="T31"/>
  <c r="T33"/>
  <c r="T35"/>
  <c r="T37"/>
  <c r="T39"/>
  <c r="T41"/>
  <c r="T43"/>
  <c r="T45"/>
  <c r="T47"/>
  <c r="T49"/>
  <c r="T51"/>
  <c r="T53"/>
  <c r="T55"/>
  <c r="T57"/>
  <c r="T59"/>
  <c r="T61"/>
  <c r="T63"/>
  <c r="T65"/>
  <c r="T67"/>
  <c r="T69"/>
  <c r="T71"/>
  <c r="T73"/>
  <c r="T75"/>
  <c r="T77"/>
  <c r="T79"/>
  <c r="T81"/>
  <c r="T83"/>
  <c r="T85"/>
  <c r="T87"/>
  <c r="T89"/>
  <c r="T91"/>
  <c r="T93"/>
  <c r="T95"/>
  <c r="T97"/>
  <c r="T99"/>
  <c r="T101"/>
  <c r="T103"/>
  <c r="T105"/>
  <c r="T107"/>
  <c r="T109"/>
  <c r="T111"/>
  <c r="T113"/>
  <c r="T115"/>
  <c r="T117"/>
  <c r="T119"/>
  <c r="T121"/>
  <c r="T123"/>
  <c r="T125"/>
  <c r="T127"/>
  <c r="T129"/>
  <c r="T131"/>
  <c r="T133"/>
  <c r="T135"/>
  <c r="T137"/>
  <c r="T139"/>
  <c r="T141"/>
  <c r="T143"/>
  <c r="T145"/>
  <c r="T147"/>
  <c r="T149"/>
  <c r="T151"/>
  <c r="T153"/>
  <c r="T155"/>
  <c r="T157"/>
  <c r="T159"/>
  <c r="T161"/>
  <c r="T163"/>
  <c r="T165"/>
  <c r="T167"/>
  <c r="T169"/>
  <c r="T171"/>
  <c r="T173"/>
  <c r="T175"/>
  <c r="T177"/>
  <c r="T179"/>
  <c r="T181"/>
  <c r="T183"/>
  <c r="T185"/>
  <c r="T187"/>
  <c r="T189"/>
  <c r="T191"/>
  <c r="T193"/>
  <c r="T195"/>
  <c r="T197"/>
  <c r="T199"/>
  <c r="T201"/>
  <c r="T203"/>
  <c r="T205"/>
  <c r="T207"/>
  <c r="T209"/>
  <c r="T211"/>
  <c r="T213"/>
  <c r="T215"/>
  <c r="T217"/>
  <c r="T219"/>
  <c r="T221"/>
  <c r="T223"/>
  <c r="T225"/>
  <c r="T227"/>
  <c r="T229"/>
  <c r="T231"/>
  <c r="T233"/>
  <c r="T235"/>
  <c r="T237"/>
  <c r="T239"/>
  <c r="T241"/>
  <c r="T243"/>
  <c r="T245"/>
  <c r="T247"/>
  <c r="T249"/>
  <c r="T251"/>
  <c r="T253"/>
  <c r="T255"/>
  <c r="T257"/>
  <c r="T259"/>
  <c r="T261"/>
  <c r="T263"/>
  <c r="T265"/>
  <c r="T267"/>
  <c r="T269"/>
  <c r="T271"/>
  <c r="T273"/>
  <c r="T275"/>
  <c r="T277"/>
  <c r="T279"/>
  <c r="T281"/>
  <c r="T283"/>
  <c r="T285"/>
  <c r="T287"/>
  <c r="T289"/>
  <c r="T291"/>
  <c r="T293"/>
  <c r="T295"/>
  <c r="T297"/>
  <c r="T299"/>
  <c r="T302"/>
  <c r="T304"/>
  <c r="T306"/>
  <c r="T308"/>
  <c r="T310"/>
  <c r="T312"/>
  <c r="T314"/>
  <c r="T316"/>
  <c r="T318"/>
  <c r="T320"/>
  <c r="T322"/>
  <c r="T324"/>
  <c r="T326"/>
  <c r="T328"/>
  <c r="T330"/>
  <c r="T332"/>
  <c r="T334"/>
  <c r="T336"/>
  <c r="T338"/>
  <c r="T340"/>
  <c r="T342"/>
  <c r="T344"/>
  <c r="T346"/>
  <c r="T348"/>
  <c r="T350"/>
  <c r="T352"/>
  <c r="T354"/>
  <c r="T356"/>
  <c r="T358"/>
  <c r="T360"/>
  <c r="T362"/>
  <c r="T364"/>
  <c r="T366"/>
  <c r="T368"/>
  <c r="T370"/>
  <c r="T372"/>
  <c r="T374"/>
  <c r="T376"/>
  <c r="T378"/>
  <c r="T380"/>
  <c r="T382"/>
  <c r="T384"/>
  <c r="T386"/>
  <c r="T388"/>
  <c r="T390"/>
  <c r="T392"/>
  <c r="T394"/>
  <c r="T396"/>
  <c r="T398"/>
  <c r="T400"/>
  <c r="T402"/>
  <c r="T404"/>
  <c r="T406"/>
  <c r="T408"/>
  <c r="T410"/>
  <c r="T412"/>
  <c r="T413"/>
  <c r="T415"/>
  <c r="T417"/>
  <c r="T419"/>
  <c r="T421"/>
  <c r="T423"/>
  <c r="T425"/>
  <c r="T427"/>
  <c r="T429"/>
  <c r="T431"/>
  <c r="T433"/>
  <c r="T435"/>
  <c r="T437"/>
  <c r="T439"/>
  <c r="T441"/>
  <c r="T443"/>
  <c r="T445"/>
  <c r="T447"/>
  <c r="T449"/>
  <c r="T451"/>
  <c r="T453"/>
  <c r="T455"/>
  <c r="T457"/>
  <c r="T459"/>
  <c r="T461"/>
  <c r="T463"/>
  <c r="T465"/>
  <c r="T467"/>
  <c r="T469"/>
  <c r="T471"/>
  <c r="T473"/>
  <c r="T475"/>
  <c r="T477"/>
  <c r="T479"/>
  <c r="T481"/>
  <c r="T483"/>
  <c r="T485"/>
  <c r="T487"/>
  <c r="T489"/>
  <c r="T491"/>
  <c r="T493"/>
  <c r="T495"/>
  <c r="T497"/>
  <c r="T499"/>
  <c r="S8" i="22"/>
  <c r="S9"/>
  <c r="O8"/>
  <c r="W8" i="17"/>
  <c r="AE8" s="1"/>
  <c r="V8"/>
  <c r="AD8" s="1"/>
  <c r="N10"/>
  <c r="X10" s="1"/>
  <c r="AG23" i="23"/>
  <c r="AI22"/>
  <c r="AG9" i="19"/>
  <c r="AH9"/>
  <c r="AI9"/>
  <c r="AJ9"/>
  <c r="Y9" i="17"/>
  <c r="W9"/>
  <c r="AE9" s="1"/>
  <c r="AG8" i="19"/>
  <c r="AH8"/>
  <c r="AJ8"/>
  <c r="AI8"/>
  <c r="F14" i="5"/>
  <c r="A14"/>
  <c r="B14"/>
  <c r="E14"/>
  <c r="D14"/>
  <c r="C14"/>
  <c r="F11" i="18"/>
  <c r="A11" i="17" s="1"/>
  <c r="N11" s="1"/>
  <c r="X11" s="1"/>
  <c r="K13" i="5"/>
  <c r="O13"/>
  <c r="S13"/>
  <c r="W13"/>
  <c r="AA13"/>
  <c r="AE13"/>
  <c r="AI13"/>
  <c r="AM13"/>
  <c r="AQ13"/>
  <c r="AU13"/>
  <c r="AY13"/>
  <c r="BC13"/>
  <c r="BG13"/>
  <c r="BK13"/>
  <c r="BO13"/>
  <c r="BS13"/>
  <c r="BW13"/>
  <c r="CA13"/>
  <c r="H13"/>
  <c r="L13"/>
  <c r="P13"/>
  <c r="T13"/>
  <c r="X13"/>
  <c r="AB13"/>
  <c r="AF13"/>
  <c r="AJ13"/>
  <c r="AN13"/>
  <c r="AR13"/>
  <c r="AV13"/>
  <c r="AZ13"/>
  <c r="BD13"/>
  <c r="BH13"/>
  <c r="BL13"/>
  <c r="BP13"/>
  <c r="BT13"/>
  <c r="BX13"/>
  <c r="CB13"/>
  <c r="I13"/>
  <c r="M13"/>
  <c r="Q13"/>
  <c r="U13"/>
  <c r="Y13"/>
  <c r="AC13"/>
  <c r="AG13"/>
  <c r="AK13"/>
  <c r="AO13"/>
  <c r="AS13"/>
  <c r="AW13"/>
  <c r="BA13"/>
  <c r="BE13"/>
  <c r="BI13"/>
  <c r="BM13"/>
  <c r="BQ13"/>
  <c r="BU13"/>
  <c r="BY13"/>
  <c r="CC13"/>
  <c r="J13"/>
  <c r="N13"/>
  <c r="R13"/>
  <c r="V13"/>
  <c r="Z13"/>
  <c r="AD13"/>
  <c r="AH13"/>
  <c r="AL13"/>
  <c r="AP13"/>
  <c r="AT13"/>
  <c r="AX13"/>
  <c r="BB13"/>
  <c r="BF13"/>
  <c r="BJ13"/>
  <c r="BN13"/>
  <c r="BR13"/>
  <c r="BV13"/>
  <c r="BZ13"/>
  <c r="CD13"/>
  <c r="T8" i="22"/>
  <c r="U8"/>
  <c r="V8"/>
  <c r="W8"/>
  <c r="X8"/>
  <c r="X9"/>
  <c r="W9"/>
  <c r="V9"/>
  <c r="U9"/>
  <c r="T9"/>
  <c r="U3" i="28" l="1"/>
  <c r="V1"/>
  <c r="U6"/>
  <c r="U8"/>
  <c r="U10"/>
  <c r="U12"/>
  <c r="U14"/>
  <c r="U16"/>
  <c r="U18"/>
  <c r="U20"/>
  <c r="U22"/>
  <c r="U24"/>
  <c r="U26"/>
  <c r="U28"/>
  <c r="U30"/>
  <c r="U32"/>
  <c r="U34"/>
  <c r="U36"/>
  <c r="U38"/>
  <c r="U40"/>
  <c r="U42"/>
  <c r="U44"/>
  <c r="U46"/>
  <c r="U48"/>
  <c r="U50"/>
  <c r="U52"/>
  <c r="U54"/>
  <c r="U56"/>
  <c r="U58"/>
  <c r="U60"/>
  <c r="U62"/>
  <c r="U64"/>
  <c r="U66"/>
  <c r="U68"/>
  <c r="U70"/>
  <c r="U72"/>
  <c r="U74"/>
  <c r="U76"/>
  <c r="U78"/>
  <c r="U80"/>
  <c r="U82"/>
  <c r="U84"/>
  <c r="U86"/>
  <c r="U88"/>
  <c r="U90"/>
  <c r="U92"/>
  <c r="U94"/>
  <c r="U96"/>
  <c r="U98"/>
  <c r="U100"/>
  <c r="U102"/>
  <c r="U104"/>
  <c r="U106"/>
  <c r="U108"/>
  <c r="U110"/>
  <c r="U112"/>
  <c r="U114"/>
  <c r="U116"/>
  <c r="U118"/>
  <c r="U120"/>
  <c r="U122"/>
  <c r="U124"/>
  <c r="U126"/>
  <c r="U128"/>
  <c r="U130"/>
  <c r="U132"/>
  <c r="U134"/>
  <c r="U136"/>
  <c r="U138"/>
  <c r="U140"/>
  <c r="U142"/>
  <c r="U144"/>
  <c r="U146"/>
  <c r="U148"/>
  <c r="U150"/>
  <c r="U152"/>
  <c r="U154"/>
  <c r="U156"/>
  <c r="U158"/>
  <c r="U160"/>
  <c r="U162"/>
  <c r="U164"/>
  <c r="U166"/>
  <c r="U168"/>
  <c r="U170"/>
  <c r="U172"/>
  <c r="U174"/>
  <c r="U176"/>
  <c r="U178"/>
  <c r="U180"/>
  <c r="U182"/>
  <c r="U184"/>
  <c r="U186"/>
  <c r="U188"/>
  <c r="U190"/>
  <c r="U192"/>
  <c r="U194"/>
  <c r="U196"/>
  <c r="U198"/>
  <c r="U200"/>
  <c r="U202"/>
  <c r="U204"/>
  <c r="U206"/>
  <c r="U208"/>
  <c r="U210"/>
  <c r="U212"/>
  <c r="U214"/>
  <c r="U216"/>
  <c r="U218"/>
  <c r="U220"/>
  <c r="U222"/>
  <c r="U224"/>
  <c r="U226"/>
  <c r="U228"/>
  <c r="U230"/>
  <c r="U232"/>
  <c r="U234"/>
  <c r="U236"/>
  <c r="U238"/>
  <c r="U240"/>
  <c r="U242"/>
  <c r="U244"/>
  <c r="U246"/>
  <c r="U248"/>
  <c r="U250"/>
  <c r="U252"/>
  <c r="U254"/>
  <c r="U256"/>
  <c r="U258"/>
  <c r="U260"/>
  <c r="U262"/>
  <c r="U264"/>
  <c r="U266"/>
  <c r="U268"/>
  <c r="U270"/>
  <c r="U272"/>
  <c r="U274"/>
  <c r="U276"/>
  <c r="U278"/>
  <c r="U280"/>
  <c r="U282"/>
  <c r="U284"/>
  <c r="U286"/>
  <c r="U288"/>
  <c r="U290"/>
  <c r="U292"/>
  <c r="U294"/>
  <c r="U296"/>
  <c r="U298"/>
  <c r="U300"/>
  <c r="U302"/>
  <c r="U304"/>
  <c r="U306"/>
  <c r="U308"/>
  <c r="U310"/>
  <c r="U312"/>
  <c r="U314"/>
  <c r="U316"/>
  <c r="U318"/>
  <c r="U320"/>
  <c r="U322"/>
  <c r="U324"/>
  <c r="U326"/>
  <c r="U328"/>
  <c r="U330"/>
  <c r="U332"/>
  <c r="U334"/>
  <c r="U336"/>
  <c r="U338"/>
  <c r="U340"/>
  <c r="U342"/>
  <c r="U344"/>
  <c r="U346"/>
  <c r="U348"/>
  <c r="U350"/>
  <c r="U352"/>
  <c r="U354"/>
  <c r="U356"/>
  <c r="U358"/>
  <c r="U360"/>
  <c r="U362"/>
  <c r="U364"/>
  <c r="U366"/>
  <c r="U368"/>
  <c r="U370"/>
  <c r="U372"/>
  <c r="U374"/>
  <c r="U376"/>
  <c r="U378"/>
  <c r="U380"/>
  <c r="U382"/>
  <c r="U384"/>
  <c r="U386"/>
  <c r="U388"/>
  <c r="U390"/>
  <c r="U392"/>
  <c r="U394"/>
  <c r="U396"/>
  <c r="U398"/>
  <c r="U400"/>
  <c r="U402"/>
  <c r="U404"/>
  <c r="U406"/>
  <c r="U408"/>
  <c r="U410"/>
  <c r="U412"/>
  <c r="U414"/>
  <c r="U416"/>
  <c r="U418"/>
  <c r="U420"/>
  <c r="U422"/>
  <c r="U424"/>
  <c r="U426"/>
  <c r="U428"/>
  <c r="U430"/>
  <c r="U432"/>
  <c r="U434"/>
  <c r="U436"/>
  <c r="U438"/>
  <c r="U440"/>
  <c r="U442"/>
  <c r="U444"/>
  <c r="U446"/>
  <c r="U448"/>
  <c r="U450"/>
  <c r="U452"/>
  <c r="U454"/>
  <c r="U456"/>
  <c r="U458"/>
  <c r="U460"/>
  <c r="U462"/>
  <c r="U464"/>
  <c r="U466"/>
  <c r="U468"/>
  <c r="U470"/>
  <c r="U472"/>
  <c r="U474"/>
  <c r="U476"/>
  <c r="U478"/>
  <c r="U480"/>
  <c r="U482"/>
  <c r="U484"/>
  <c r="U486"/>
  <c r="U488"/>
  <c r="U490"/>
  <c r="U492"/>
  <c r="U494"/>
  <c r="U496"/>
  <c r="U498"/>
  <c r="U500"/>
  <c r="U2"/>
  <c r="U4"/>
  <c r="U5"/>
  <c r="U7"/>
  <c r="U9"/>
  <c r="U11"/>
  <c r="U13"/>
  <c r="U15"/>
  <c r="U17"/>
  <c r="U19"/>
  <c r="U21"/>
  <c r="U23"/>
  <c r="U25"/>
  <c r="U27"/>
  <c r="U29"/>
  <c r="U31"/>
  <c r="U33"/>
  <c r="U35"/>
  <c r="U37"/>
  <c r="U39"/>
  <c r="U41"/>
  <c r="U43"/>
  <c r="U45"/>
  <c r="U47"/>
  <c r="U49"/>
  <c r="U51"/>
  <c r="U53"/>
  <c r="U55"/>
  <c r="U57"/>
  <c r="U59"/>
  <c r="U61"/>
  <c r="U63"/>
  <c r="U65"/>
  <c r="U67"/>
  <c r="U69"/>
  <c r="U71"/>
  <c r="U73"/>
  <c r="U75"/>
  <c r="U77"/>
  <c r="U79"/>
  <c r="U81"/>
  <c r="U83"/>
  <c r="U85"/>
  <c r="U87"/>
  <c r="U89"/>
  <c r="U91"/>
  <c r="U93"/>
  <c r="U95"/>
  <c r="U97"/>
  <c r="U99"/>
  <c r="U101"/>
  <c r="U103"/>
  <c r="U105"/>
  <c r="U107"/>
  <c r="U109"/>
  <c r="U111"/>
  <c r="U113"/>
  <c r="U115"/>
  <c r="U117"/>
  <c r="U119"/>
  <c r="U121"/>
  <c r="U123"/>
  <c r="U125"/>
  <c r="U127"/>
  <c r="U129"/>
  <c r="U131"/>
  <c r="U133"/>
  <c r="U135"/>
  <c r="U137"/>
  <c r="U139"/>
  <c r="U141"/>
  <c r="U143"/>
  <c r="U145"/>
  <c r="U147"/>
  <c r="U149"/>
  <c r="U151"/>
  <c r="U153"/>
  <c r="U155"/>
  <c r="U157"/>
  <c r="U159"/>
  <c r="U161"/>
  <c r="U163"/>
  <c r="U165"/>
  <c r="U167"/>
  <c r="U169"/>
  <c r="U171"/>
  <c r="U173"/>
  <c r="U175"/>
  <c r="U177"/>
  <c r="U179"/>
  <c r="U181"/>
  <c r="U183"/>
  <c r="U185"/>
  <c r="U187"/>
  <c r="U189"/>
  <c r="U191"/>
  <c r="U193"/>
  <c r="U195"/>
  <c r="U197"/>
  <c r="U199"/>
  <c r="U201"/>
  <c r="U203"/>
  <c r="U205"/>
  <c r="U207"/>
  <c r="U209"/>
  <c r="U211"/>
  <c r="U213"/>
  <c r="U215"/>
  <c r="U217"/>
  <c r="U219"/>
  <c r="U221"/>
  <c r="U223"/>
  <c r="U225"/>
  <c r="U227"/>
  <c r="U229"/>
  <c r="U231"/>
  <c r="U233"/>
  <c r="U235"/>
  <c r="U237"/>
  <c r="U239"/>
  <c r="U241"/>
  <c r="U243"/>
  <c r="U245"/>
  <c r="U247"/>
  <c r="U249"/>
  <c r="U251"/>
  <c r="U253"/>
  <c r="U255"/>
  <c r="U257"/>
  <c r="U259"/>
  <c r="U261"/>
  <c r="U263"/>
  <c r="U265"/>
  <c r="U267"/>
  <c r="U269"/>
  <c r="U271"/>
  <c r="U273"/>
  <c r="U275"/>
  <c r="U277"/>
  <c r="U279"/>
  <c r="U281"/>
  <c r="U283"/>
  <c r="U285"/>
  <c r="U287"/>
  <c r="U289"/>
  <c r="U291"/>
  <c r="U293"/>
  <c r="U295"/>
  <c r="U297"/>
  <c r="U299"/>
  <c r="U301"/>
  <c r="U303"/>
  <c r="U305"/>
  <c r="U307"/>
  <c r="U309"/>
  <c r="U311"/>
  <c r="U313"/>
  <c r="U315"/>
  <c r="U317"/>
  <c r="U319"/>
  <c r="U321"/>
  <c r="U323"/>
  <c r="U325"/>
  <c r="U327"/>
  <c r="U329"/>
  <c r="U331"/>
  <c r="U333"/>
  <c r="U335"/>
  <c r="U337"/>
  <c r="U339"/>
  <c r="U341"/>
  <c r="U343"/>
  <c r="U345"/>
  <c r="U347"/>
  <c r="U349"/>
  <c r="U351"/>
  <c r="U353"/>
  <c r="U355"/>
  <c r="U357"/>
  <c r="U359"/>
  <c r="U361"/>
  <c r="U363"/>
  <c r="U365"/>
  <c r="U367"/>
  <c r="U369"/>
  <c r="U371"/>
  <c r="U373"/>
  <c r="U375"/>
  <c r="U377"/>
  <c r="U379"/>
  <c r="U381"/>
  <c r="U383"/>
  <c r="U385"/>
  <c r="U387"/>
  <c r="U389"/>
  <c r="U391"/>
  <c r="U393"/>
  <c r="U395"/>
  <c r="U397"/>
  <c r="U399"/>
  <c r="U401"/>
  <c r="U403"/>
  <c r="U405"/>
  <c r="U407"/>
  <c r="U409"/>
  <c r="U411"/>
  <c r="U413"/>
  <c r="U415"/>
  <c r="U417"/>
  <c r="U419"/>
  <c r="U421"/>
  <c r="U423"/>
  <c r="U425"/>
  <c r="U427"/>
  <c r="U429"/>
  <c r="U431"/>
  <c r="U433"/>
  <c r="U435"/>
  <c r="U437"/>
  <c r="U439"/>
  <c r="U441"/>
  <c r="U443"/>
  <c r="U445"/>
  <c r="U447"/>
  <c r="U449"/>
  <c r="U451"/>
  <c r="U453"/>
  <c r="U455"/>
  <c r="U457"/>
  <c r="U459"/>
  <c r="U461"/>
  <c r="U463"/>
  <c r="U465"/>
  <c r="U467"/>
  <c r="U469"/>
  <c r="U471"/>
  <c r="U473"/>
  <c r="U475"/>
  <c r="U477"/>
  <c r="U479"/>
  <c r="U481"/>
  <c r="U483"/>
  <c r="U485"/>
  <c r="U487"/>
  <c r="U489"/>
  <c r="U491"/>
  <c r="U493"/>
  <c r="U495"/>
  <c r="U497"/>
  <c r="U499"/>
  <c r="AA10" i="17"/>
  <c r="A8" i="27"/>
  <c r="Y9" i="22"/>
  <c r="AD9" s="1"/>
  <c r="B9" i="27" s="1"/>
  <c r="AA9" i="22"/>
  <c r="AF9" s="1"/>
  <c r="D9" i="27" s="1"/>
  <c r="Z9" i="22"/>
  <c r="AE9" s="1"/>
  <c r="C9" i="27" s="1"/>
  <c r="AB9" i="22"/>
  <c r="AG9" s="1"/>
  <c r="E9" i="27" s="1"/>
  <c r="AC9" i="22"/>
  <c r="AH9" s="1"/>
  <c r="F9" i="27" s="1"/>
  <c r="Q8" i="22"/>
  <c r="P8"/>
  <c r="R8"/>
  <c r="AB8" s="1"/>
  <c r="AG8" s="1"/>
  <c r="E8" i="27" s="1"/>
  <c r="R10" i="17"/>
  <c r="O10"/>
  <c r="W10" s="1"/>
  <c r="G15" i="5"/>
  <c r="T10" i="17"/>
  <c r="Z10"/>
  <c r="AK10"/>
  <c r="AH10"/>
  <c r="V10"/>
  <c r="AJ10"/>
  <c r="AE10"/>
  <c r="AI10"/>
  <c r="AB10"/>
  <c r="AD10"/>
  <c r="H388" i="22"/>
  <c r="H27"/>
  <c r="H334"/>
  <c r="H333"/>
  <c r="H421"/>
  <c r="H324"/>
  <c r="H184"/>
  <c r="H263"/>
  <c r="H95"/>
  <c r="H58"/>
  <c r="H376"/>
  <c r="H451"/>
  <c r="H330"/>
  <c r="H329"/>
  <c r="H463"/>
  <c r="H390"/>
  <c r="H31"/>
  <c r="H485"/>
  <c r="H248"/>
  <c r="H327"/>
  <c r="H199"/>
  <c r="H25"/>
  <c r="H309"/>
  <c r="H310"/>
  <c r="AH11" i="19"/>
  <c r="AG11"/>
  <c r="AI11"/>
  <c r="AJ11"/>
  <c r="AD11" i="17"/>
  <c r="AE11"/>
  <c r="AB11"/>
  <c r="AK11"/>
  <c r="AG24" i="23"/>
  <c r="AI23"/>
  <c r="AI11" i="17"/>
  <c r="AJ11"/>
  <c r="AG10" i="19"/>
  <c r="AH10"/>
  <c r="AJ10"/>
  <c r="AI10"/>
  <c r="Y10" i="17"/>
  <c r="V11"/>
  <c r="Z11"/>
  <c r="AH11"/>
  <c r="AA11"/>
  <c r="T11"/>
  <c r="G16" i="5"/>
  <c r="O11" i="17"/>
  <c r="R11"/>
  <c r="F12" i="18"/>
  <c r="A12" i="17" s="1"/>
  <c r="N12" s="1"/>
  <c r="X12" s="1"/>
  <c r="E15" i="5"/>
  <c r="F15"/>
  <c r="B15"/>
  <c r="C15"/>
  <c r="D15"/>
  <c r="A15"/>
  <c r="H14"/>
  <c r="L14"/>
  <c r="P14"/>
  <c r="T14"/>
  <c r="X14"/>
  <c r="AB14"/>
  <c r="AF14"/>
  <c r="AJ14"/>
  <c r="AN14"/>
  <c r="AR14"/>
  <c r="AV14"/>
  <c r="AZ14"/>
  <c r="BD14"/>
  <c r="BH14"/>
  <c r="BL14"/>
  <c r="BP14"/>
  <c r="BT14"/>
  <c r="BX14"/>
  <c r="CB14"/>
  <c r="I14"/>
  <c r="M14"/>
  <c r="Q14"/>
  <c r="U14"/>
  <c r="Y14"/>
  <c r="AC14"/>
  <c r="AG14"/>
  <c r="AK14"/>
  <c r="AO14"/>
  <c r="AS14"/>
  <c r="AW14"/>
  <c r="BA14"/>
  <c r="BE14"/>
  <c r="BI14"/>
  <c r="BM14"/>
  <c r="BQ14"/>
  <c r="BU14"/>
  <c r="BY14"/>
  <c r="CC14"/>
  <c r="J14"/>
  <c r="N14"/>
  <c r="R14"/>
  <c r="V14"/>
  <c r="Z14"/>
  <c r="AD14"/>
  <c r="AH14"/>
  <c r="AL14"/>
  <c r="AP14"/>
  <c r="AT14"/>
  <c r="AX14"/>
  <c r="BB14"/>
  <c r="BF14"/>
  <c r="BJ14"/>
  <c r="BN14"/>
  <c r="BR14"/>
  <c r="BV14"/>
  <c r="BZ14"/>
  <c r="CD14"/>
  <c r="K14"/>
  <c r="O14"/>
  <c r="S14"/>
  <c r="W14"/>
  <c r="AA14"/>
  <c r="AE14"/>
  <c r="AI14"/>
  <c r="AM14"/>
  <c r="AQ14"/>
  <c r="AU14"/>
  <c r="AY14"/>
  <c r="BC14"/>
  <c r="BG14"/>
  <c r="BK14"/>
  <c r="BO14"/>
  <c r="BS14"/>
  <c r="BW14"/>
  <c r="CA14"/>
  <c r="AL10" i="17"/>
  <c r="AL11"/>
  <c r="V2" i="28" l="1"/>
  <c r="V4"/>
  <c r="V6"/>
  <c r="V8"/>
  <c r="V10"/>
  <c r="V12"/>
  <c r="V14"/>
  <c r="V16"/>
  <c r="V18"/>
  <c r="V20"/>
  <c r="V22"/>
  <c r="V24"/>
  <c r="V26"/>
  <c r="V28"/>
  <c r="V30"/>
  <c r="V32"/>
  <c r="V34"/>
  <c r="V36"/>
  <c r="V38"/>
  <c r="V40"/>
  <c r="V42"/>
  <c r="V44"/>
  <c r="V46"/>
  <c r="V48"/>
  <c r="V50"/>
  <c r="V52"/>
  <c r="V54"/>
  <c r="V56"/>
  <c r="V58"/>
  <c r="V60"/>
  <c r="V62"/>
  <c r="V64"/>
  <c r="V66"/>
  <c r="V68"/>
  <c r="V70"/>
  <c r="V72"/>
  <c r="V74"/>
  <c r="V76"/>
  <c r="V78"/>
  <c r="V80"/>
  <c r="V82"/>
  <c r="V84"/>
  <c r="V86"/>
  <c r="V88"/>
  <c r="V90"/>
  <c r="V92"/>
  <c r="V94"/>
  <c r="V96"/>
  <c r="V98"/>
  <c r="V100"/>
  <c r="V102"/>
  <c r="V104"/>
  <c r="V106"/>
  <c r="V108"/>
  <c r="V110"/>
  <c r="V112"/>
  <c r="V114"/>
  <c r="V116"/>
  <c r="V118"/>
  <c r="V120"/>
  <c r="V122"/>
  <c r="V124"/>
  <c r="V126"/>
  <c r="V128"/>
  <c r="V130"/>
  <c r="V132"/>
  <c r="V134"/>
  <c r="V136"/>
  <c r="V138"/>
  <c r="V140"/>
  <c r="V142"/>
  <c r="V144"/>
  <c r="V146"/>
  <c r="V148"/>
  <c r="V150"/>
  <c r="V152"/>
  <c r="V154"/>
  <c r="V156"/>
  <c r="V158"/>
  <c r="V160"/>
  <c r="V162"/>
  <c r="V164"/>
  <c r="V166"/>
  <c r="V168"/>
  <c r="V170"/>
  <c r="V172"/>
  <c r="V174"/>
  <c r="V176"/>
  <c r="V178"/>
  <c r="V180"/>
  <c r="V182"/>
  <c r="V184"/>
  <c r="V186"/>
  <c r="V188"/>
  <c r="V191"/>
  <c r="V193"/>
  <c r="V195"/>
  <c r="V197"/>
  <c r="V199"/>
  <c r="V201"/>
  <c r="V203"/>
  <c r="V205"/>
  <c r="V207"/>
  <c r="V209"/>
  <c r="V211"/>
  <c r="V213"/>
  <c r="V215"/>
  <c r="V217"/>
  <c r="V219"/>
  <c r="V221"/>
  <c r="V223"/>
  <c r="V225"/>
  <c r="V227"/>
  <c r="V229"/>
  <c r="V231"/>
  <c r="V233"/>
  <c r="V235"/>
  <c r="V237"/>
  <c r="V239"/>
  <c r="V241"/>
  <c r="V243"/>
  <c r="V245"/>
  <c r="V247"/>
  <c r="V249"/>
  <c r="V251"/>
  <c r="V253"/>
  <c r="V255"/>
  <c r="V257"/>
  <c r="V259"/>
  <c r="V261"/>
  <c r="V263"/>
  <c r="V265"/>
  <c r="V267"/>
  <c r="V269"/>
  <c r="V271"/>
  <c r="V273"/>
  <c r="V275"/>
  <c r="V277"/>
  <c r="V279"/>
  <c r="V281"/>
  <c r="V283"/>
  <c r="V285"/>
  <c r="V287"/>
  <c r="V289"/>
  <c r="V291"/>
  <c r="V293"/>
  <c r="V295"/>
  <c r="V297"/>
  <c r="V299"/>
  <c r="V300"/>
  <c r="V303"/>
  <c r="V305"/>
  <c r="V307"/>
  <c r="V309"/>
  <c r="V311"/>
  <c r="V313"/>
  <c r="V315"/>
  <c r="V317"/>
  <c r="V319"/>
  <c r="V321"/>
  <c r="V323"/>
  <c r="V325"/>
  <c r="V327"/>
  <c r="V329"/>
  <c r="V331"/>
  <c r="V333"/>
  <c r="V335"/>
  <c r="V337"/>
  <c r="V339"/>
  <c r="V341"/>
  <c r="V343"/>
  <c r="V345"/>
  <c r="V347"/>
  <c r="V349"/>
  <c r="V351"/>
  <c r="V353"/>
  <c r="V355"/>
  <c r="V357"/>
  <c r="V359"/>
  <c r="V361"/>
  <c r="V363"/>
  <c r="V365"/>
  <c r="V367"/>
  <c r="V369"/>
  <c r="V371"/>
  <c r="V373"/>
  <c r="V375"/>
  <c r="V377"/>
  <c r="V379"/>
  <c r="V381"/>
  <c r="V383"/>
  <c r="V385"/>
  <c r="V387"/>
  <c r="V389"/>
  <c r="V391"/>
  <c r="V393"/>
  <c r="V395"/>
  <c r="V397"/>
  <c r="V399"/>
  <c r="V401"/>
  <c r="V403"/>
  <c r="V405"/>
  <c r="V407"/>
  <c r="V409"/>
  <c r="V411"/>
  <c r="V301"/>
  <c r="V414"/>
  <c r="V416"/>
  <c r="V418"/>
  <c r="V420"/>
  <c r="V422"/>
  <c r="V424"/>
  <c r="V426"/>
  <c r="V428"/>
  <c r="V430"/>
  <c r="V432"/>
  <c r="V434"/>
  <c r="V436"/>
  <c r="V438"/>
  <c r="V440"/>
  <c r="V442"/>
  <c r="V444"/>
  <c r="V446"/>
  <c r="V448"/>
  <c r="V450"/>
  <c r="V452"/>
  <c r="V454"/>
  <c r="V456"/>
  <c r="V458"/>
  <c r="V460"/>
  <c r="V462"/>
  <c r="V464"/>
  <c r="V466"/>
  <c r="V468"/>
  <c r="V470"/>
  <c r="V472"/>
  <c r="V474"/>
  <c r="V476"/>
  <c r="V478"/>
  <c r="V480"/>
  <c r="V482"/>
  <c r="V484"/>
  <c r="V486"/>
  <c r="V488"/>
  <c r="V490"/>
  <c r="V492"/>
  <c r="V494"/>
  <c r="V496"/>
  <c r="V498"/>
  <c r="V500"/>
  <c r="W1"/>
  <c r="V3"/>
  <c r="V5"/>
  <c r="V7"/>
  <c r="V9"/>
  <c r="V11"/>
  <c r="V13"/>
  <c r="V15"/>
  <c r="V17"/>
  <c r="V19"/>
  <c r="V21"/>
  <c r="V23"/>
  <c r="V25"/>
  <c r="V27"/>
  <c r="V29"/>
  <c r="V31"/>
  <c r="V33"/>
  <c r="V35"/>
  <c r="V37"/>
  <c r="V39"/>
  <c r="V41"/>
  <c r="V43"/>
  <c r="V45"/>
  <c r="V47"/>
  <c r="V49"/>
  <c r="V51"/>
  <c r="V53"/>
  <c r="V55"/>
  <c r="V57"/>
  <c r="V59"/>
  <c r="V61"/>
  <c r="V63"/>
  <c r="V65"/>
  <c r="V67"/>
  <c r="V69"/>
  <c r="V71"/>
  <c r="V73"/>
  <c r="V75"/>
  <c r="V77"/>
  <c r="V79"/>
  <c r="V81"/>
  <c r="V83"/>
  <c r="V85"/>
  <c r="V87"/>
  <c r="V89"/>
  <c r="V91"/>
  <c r="V93"/>
  <c r="V95"/>
  <c r="V97"/>
  <c r="V99"/>
  <c r="V101"/>
  <c r="V103"/>
  <c r="V105"/>
  <c r="V107"/>
  <c r="V109"/>
  <c r="V111"/>
  <c r="V113"/>
  <c r="V115"/>
  <c r="V117"/>
  <c r="V119"/>
  <c r="V121"/>
  <c r="V123"/>
  <c r="V125"/>
  <c r="V127"/>
  <c r="V129"/>
  <c r="V131"/>
  <c r="V133"/>
  <c r="V135"/>
  <c r="V137"/>
  <c r="V139"/>
  <c r="V141"/>
  <c r="V143"/>
  <c r="V145"/>
  <c r="V147"/>
  <c r="V149"/>
  <c r="V151"/>
  <c r="V153"/>
  <c r="V155"/>
  <c r="V157"/>
  <c r="V159"/>
  <c r="V161"/>
  <c r="V163"/>
  <c r="V165"/>
  <c r="V167"/>
  <c r="V169"/>
  <c r="V171"/>
  <c r="V173"/>
  <c r="V175"/>
  <c r="V177"/>
  <c r="V179"/>
  <c r="V181"/>
  <c r="V183"/>
  <c r="V185"/>
  <c r="V187"/>
  <c r="V190"/>
  <c r="V192"/>
  <c r="V194"/>
  <c r="V196"/>
  <c r="V198"/>
  <c r="V200"/>
  <c r="V202"/>
  <c r="V204"/>
  <c r="V206"/>
  <c r="V208"/>
  <c r="V210"/>
  <c r="V212"/>
  <c r="V214"/>
  <c r="V216"/>
  <c r="V218"/>
  <c r="V220"/>
  <c r="V222"/>
  <c r="V224"/>
  <c r="V226"/>
  <c r="V228"/>
  <c r="V230"/>
  <c r="V232"/>
  <c r="V234"/>
  <c r="V236"/>
  <c r="V238"/>
  <c r="V240"/>
  <c r="V242"/>
  <c r="V244"/>
  <c r="V246"/>
  <c r="V248"/>
  <c r="V250"/>
  <c r="V252"/>
  <c r="V254"/>
  <c r="V256"/>
  <c r="V258"/>
  <c r="V260"/>
  <c r="V262"/>
  <c r="V264"/>
  <c r="V266"/>
  <c r="V268"/>
  <c r="V270"/>
  <c r="V272"/>
  <c r="V274"/>
  <c r="V276"/>
  <c r="V278"/>
  <c r="V280"/>
  <c r="V282"/>
  <c r="V284"/>
  <c r="V286"/>
  <c r="V288"/>
  <c r="V290"/>
  <c r="V292"/>
  <c r="V294"/>
  <c r="V296"/>
  <c r="V298"/>
  <c r="V189"/>
  <c r="V302"/>
  <c r="V304"/>
  <c r="V306"/>
  <c r="V308"/>
  <c r="V310"/>
  <c r="V312"/>
  <c r="V314"/>
  <c r="V316"/>
  <c r="V318"/>
  <c r="V320"/>
  <c r="V322"/>
  <c r="V324"/>
  <c r="V326"/>
  <c r="V328"/>
  <c r="V330"/>
  <c r="V332"/>
  <c r="V334"/>
  <c r="V336"/>
  <c r="V338"/>
  <c r="V340"/>
  <c r="V342"/>
  <c r="V344"/>
  <c r="V346"/>
  <c r="V348"/>
  <c r="V350"/>
  <c r="V352"/>
  <c r="V354"/>
  <c r="V356"/>
  <c r="V358"/>
  <c r="V360"/>
  <c r="V362"/>
  <c r="V364"/>
  <c r="V366"/>
  <c r="V368"/>
  <c r="V370"/>
  <c r="V372"/>
  <c r="V374"/>
  <c r="V376"/>
  <c r="V378"/>
  <c r="V380"/>
  <c r="V382"/>
  <c r="V384"/>
  <c r="V386"/>
  <c r="V388"/>
  <c r="V390"/>
  <c r="V392"/>
  <c r="V394"/>
  <c r="V396"/>
  <c r="V398"/>
  <c r="V400"/>
  <c r="V402"/>
  <c r="V404"/>
  <c r="V406"/>
  <c r="V408"/>
  <c r="V410"/>
  <c r="V412"/>
  <c r="V413"/>
  <c r="V415"/>
  <c r="V417"/>
  <c r="V419"/>
  <c r="V421"/>
  <c r="V423"/>
  <c r="V425"/>
  <c r="V427"/>
  <c r="V429"/>
  <c r="V431"/>
  <c r="V433"/>
  <c r="V435"/>
  <c r="V437"/>
  <c r="V439"/>
  <c r="V441"/>
  <c r="V443"/>
  <c r="V445"/>
  <c r="V447"/>
  <c r="V449"/>
  <c r="V451"/>
  <c r="V453"/>
  <c r="V455"/>
  <c r="V457"/>
  <c r="V459"/>
  <c r="V461"/>
  <c r="V463"/>
  <c r="V465"/>
  <c r="V467"/>
  <c r="V469"/>
  <c r="V471"/>
  <c r="V473"/>
  <c r="V475"/>
  <c r="V477"/>
  <c r="V479"/>
  <c r="V481"/>
  <c r="V483"/>
  <c r="V485"/>
  <c r="V487"/>
  <c r="V489"/>
  <c r="V491"/>
  <c r="V493"/>
  <c r="V495"/>
  <c r="V497"/>
  <c r="V499"/>
  <c r="Y8" i="22"/>
  <c r="AD8" s="1"/>
  <c r="B8" i="27" s="1"/>
  <c r="AA8" i="22"/>
  <c r="AF8" s="1"/>
  <c r="D8" i="27" s="1"/>
  <c r="AC8" i="22"/>
  <c r="AH8" s="1"/>
  <c r="F8" i="27" s="1"/>
  <c r="O9" i="22"/>
  <c r="Z8"/>
  <c r="AE8" s="1"/>
  <c r="C8" i="27" s="1"/>
  <c r="AD12" i="17"/>
  <c r="AE12"/>
  <c r="AB12"/>
  <c r="AK12"/>
  <c r="AG25" i="23"/>
  <c r="AI24"/>
  <c r="AI12" i="17"/>
  <c r="AJ12"/>
  <c r="V12"/>
  <c r="Z12"/>
  <c r="AH12"/>
  <c r="AA12"/>
  <c r="T12"/>
  <c r="Y11"/>
  <c r="W11"/>
  <c r="G17" i="5"/>
  <c r="R12" i="17"/>
  <c r="O12"/>
  <c r="F13" i="18"/>
  <c r="A13" i="17" s="1"/>
  <c r="N13" s="1"/>
  <c r="X13" s="1"/>
  <c r="I15" i="5"/>
  <c r="M15"/>
  <c r="Q15"/>
  <c r="U15"/>
  <c r="Y15"/>
  <c r="AC15"/>
  <c r="AG15"/>
  <c r="AK15"/>
  <c r="AO15"/>
  <c r="AS15"/>
  <c r="AW15"/>
  <c r="BA15"/>
  <c r="BE15"/>
  <c r="BI15"/>
  <c r="BM15"/>
  <c r="BQ15"/>
  <c r="BU15"/>
  <c r="BY15"/>
  <c r="CC15"/>
  <c r="J15"/>
  <c r="O15"/>
  <c r="W15"/>
  <c r="AE15"/>
  <c r="AM15"/>
  <c r="AU15"/>
  <c r="BC15"/>
  <c r="BK15"/>
  <c r="BS15"/>
  <c r="CA15"/>
  <c r="L15"/>
  <c r="P15"/>
  <c r="T15"/>
  <c r="X15"/>
  <c r="AB15"/>
  <c r="AF15"/>
  <c r="AJ15"/>
  <c r="AN15"/>
  <c r="AR15"/>
  <c r="AV15"/>
  <c r="AZ15"/>
  <c r="BD15"/>
  <c r="BH15"/>
  <c r="BL15"/>
  <c r="BP15"/>
  <c r="BT15"/>
  <c r="BX15"/>
  <c r="CB15"/>
  <c r="K15"/>
  <c r="S15"/>
  <c r="AA15"/>
  <c r="AI15"/>
  <c r="AQ15"/>
  <c r="AY15"/>
  <c r="BG15"/>
  <c r="BO15"/>
  <c r="BW15"/>
  <c r="H15"/>
  <c r="N15"/>
  <c r="R15"/>
  <c r="V15"/>
  <c r="Z15"/>
  <c r="AD15"/>
  <c r="AH15"/>
  <c r="AL15"/>
  <c r="AP15"/>
  <c r="AT15"/>
  <c r="AX15"/>
  <c r="BB15"/>
  <c r="BF15"/>
  <c r="BJ15"/>
  <c r="BN15"/>
  <c r="BR15"/>
  <c r="BV15"/>
  <c r="BZ15"/>
  <c r="CD15"/>
  <c r="F16"/>
  <c r="C16"/>
  <c r="E16"/>
  <c r="D16"/>
  <c r="A16"/>
  <c r="B16"/>
  <c r="AL12" i="17"/>
  <c r="W3" i="28" l="1"/>
  <c r="X1"/>
  <c r="W6"/>
  <c r="W8"/>
  <c r="W10"/>
  <c r="W12"/>
  <c r="W14"/>
  <c r="W16"/>
  <c r="W18"/>
  <c r="W20"/>
  <c r="W22"/>
  <c r="W24"/>
  <c r="W26"/>
  <c r="W28"/>
  <c r="W30"/>
  <c r="W32"/>
  <c r="W34"/>
  <c r="W36"/>
  <c r="W38"/>
  <c r="W40"/>
  <c r="W42"/>
  <c r="W44"/>
  <c r="W46"/>
  <c r="W48"/>
  <c r="W50"/>
  <c r="W52"/>
  <c r="W54"/>
  <c r="W56"/>
  <c r="W58"/>
  <c r="W60"/>
  <c r="W62"/>
  <c r="W64"/>
  <c r="W66"/>
  <c r="W68"/>
  <c r="W70"/>
  <c r="W72"/>
  <c r="W74"/>
  <c r="W76"/>
  <c r="W78"/>
  <c r="W80"/>
  <c r="W82"/>
  <c r="W84"/>
  <c r="W86"/>
  <c r="W88"/>
  <c r="W90"/>
  <c r="W92"/>
  <c r="W94"/>
  <c r="W96"/>
  <c r="W98"/>
  <c r="W100"/>
  <c r="W102"/>
  <c r="W104"/>
  <c r="W106"/>
  <c r="W108"/>
  <c r="W110"/>
  <c r="W112"/>
  <c r="W114"/>
  <c r="W116"/>
  <c r="W118"/>
  <c r="W120"/>
  <c r="W122"/>
  <c r="W124"/>
  <c r="W126"/>
  <c r="W128"/>
  <c r="W130"/>
  <c r="W132"/>
  <c r="W134"/>
  <c r="W136"/>
  <c r="W138"/>
  <c r="W140"/>
  <c r="W142"/>
  <c r="W144"/>
  <c r="W146"/>
  <c r="W148"/>
  <c r="W150"/>
  <c r="W152"/>
  <c r="W154"/>
  <c r="W156"/>
  <c r="W158"/>
  <c r="W160"/>
  <c r="W162"/>
  <c r="W164"/>
  <c r="W166"/>
  <c r="W168"/>
  <c r="W170"/>
  <c r="W172"/>
  <c r="W174"/>
  <c r="W176"/>
  <c r="W178"/>
  <c r="W180"/>
  <c r="W182"/>
  <c r="W184"/>
  <c r="W186"/>
  <c r="W188"/>
  <c r="W190"/>
  <c r="W192"/>
  <c r="W194"/>
  <c r="W196"/>
  <c r="W198"/>
  <c r="W200"/>
  <c r="W202"/>
  <c r="W204"/>
  <c r="W206"/>
  <c r="W208"/>
  <c r="W210"/>
  <c r="W212"/>
  <c r="W214"/>
  <c r="W216"/>
  <c r="W218"/>
  <c r="W220"/>
  <c r="W222"/>
  <c r="W224"/>
  <c r="W226"/>
  <c r="W228"/>
  <c r="W230"/>
  <c r="W232"/>
  <c r="W234"/>
  <c r="W236"/>
  <c r="W238"/>
  <c r="W240"/>
  <c r="W242"/>
  <c r="W244"/>
  <c r="W246"/>
  <c r="W248"/>
  <c r="W250"/>
  <c r="W252"/>
  <c r="W254"/>
  <c r="W256"/>
  <c r="W258"/>
  <c r="W260"/>
  <c r="W262"/>
  <c r="W264"/>
  <c r="W266"/>
  <c r="W268"/>
  <c r="W270"/>
  <c r="W272"/>
  <c r="W274"/>
  <c r="W276"/>
  <c r="W278"/>
  <c r="W280"/>
  <c r="W282"/>
  <c r="W284"/>
  <c r="W286"/>
  <c r="W288"/>
  <c r="W290"/>
  <c r="W292"/>
  <c r="W294"/>
  <c r="W296"/>
  <c r="W298"/>
  <c r="W300"/>
  <c r="W302"/>
  <c r="W304"/>
  <c r="W306"/>
  <c r="W308"/>
  <c r="W310"/>
  <c r="W312"/>
  <c r="W314"/>
  <c r="W316"/>
  <c r="W318"/>
  <c r="W320"/>
  <c r="W322"/>
  <c r="W324"/>
  <c r="W326"/>
  <c r="W328"/>
  <c r="W330"/>
  <c r="W332"/>
  <c r="W334"/>
  <c r="W336"/>
  <c r="W338"/>
  <c r="W340"/>
  <c r="W342"/>
  <c r="W344"/>
  <c r="W346"/>
  <c r="W348"/>
  <c r="W350"/>
  <c r="W352"/>
  <c r="W354"/>
  <c r="W356"/>
  <c r="W358"/>
  <c r="W360"/>
  <c r="W362"/>
  <c r="W364"/>
  <c r="W366"/>
  <c r="W368"/>
  <c r="W370"/>
  <c r="W372"/>
  <c r="W374"/>
  <c r="W376"/>
  <c r="W378"/>
  <c r="W380"/>
  <c r="W382"/>
  <c r="W384"/>
  <c r="W386"/>
  <c r="W388"/>
  <c r="W390"/>
  <c r="W392"/>
  <c r="W394"/>
  <c r="W396"/>
  <c r="W398"/>
  <c r="W400"/>
  <c r="W402"/>
  <c r="W404"/>
  <c r="W406"/>
  <c r="W408"/>
  <c r="W410"/>
  <c r="W412"/>
  <c r="W414"/>
  <c r="W416"/>
  <c r="W418"/>
  <c r="W420"/>
  <c r="W422"/>
  <c r="W424"/>
  <c r="W426"/>
  <c r="W428"/>
  <c r="W430"/>
  <c r="W432"/>
  <c r="W434"/>
  <c r="W436"/>
  <c r="W438"/>
  <c r="W440"/>
  <c r="W442"/>
  <c r="W444"/>
  <c r="W446"/>
  <c r="W448"/>
  <c r="W450"/>
  <c r="W452"/>
  <c r="W454"/>
  <c r="W456"/>
  <c r="W458"/>
  <c r="W460"/>
  <c r="W462"/>
  <c r="W464"/>
  <c r="W466"/>
  <c r="W468"/>
  <c r="W470"/>
  <c r="W472"/>
  <c r="W474"/>
  <c r="W476"/>
  <c r="W478"/>
  <c r="W480"/>
  <c r="W482"/>
  <c r="W484"/>
  <c r="W486"/>
  <c r="W488"/>
  <c r="W490"/>
  <c r="W492"/>
  <c r="W494"/>
  <c r="W496"/>
  <c r="W498"/>
  <c r="W500"/>
  <c r="W2"/>
  <c r="W4"/>
  <c r="W5"/>
  <c r="W7"/>
  <c r="W9"/>
  <c r="W11"/>
  <c r="W13"/>
  <c r="W15"/>
  <c r="W17"/>
  <c r="W19"/>
  <c r="W21"/>
  <c r="W23"/>
  <c r="W25"/>
  <c r="W27"/>
  <c r="W29"/>
  <c r="W31"/>
  <c r="W33"/>
  <c r="W35"/>
  <c r="W37"/>
  <c r="W39"/>
  <c r="W41"/>
  <c r="W43"/>
  <c r="W45"/>
  <c r="W47"/>
  <c r="W49"/>
  <c r="W51"/>
  <c r="W53"/>
  <c r="W55"/>
  <c r="W57"/>
  <c r="W59"/>
  <c r="W61"/>
  <c r="W63"/>
  <c r="W65"/>
  <c r="W67"/>
  <c r="W69"/>
  <c r="W71"/>
  <c r="W73"/>
  <c r="W75"/>
  <c r="W77"/>
  <c r="W79"/>
  <c r="W81"/>
  <c r="W83"/>
  <c r="W85"/>
  <c r="W87"/>
  <c r="W89"/>
  <c r="W91"/>
  <c r="W93"/>
  <c r="W95"/>
  <c r="W97"/>
  <c r="W99"/>
  <c r="W101"/>
  <c r="W103"/>
  <c r="W105"/>
  <c r="W107"/>
  <c r="W109"/>
  <c r="W111"/>
  <c r="W113"/>
  <c r="W115"/>
  <c r="W117"/>
  <c r="W119"/>
  <c r="W121"/>
  <c r="W123"/>
  <c r="W125"/>
  <c r="W127"/>
  <c r="W129"/>
  <c r="W131"/>
  <c r="W133"/>
  <c r="W135"/>
  <c r="W137"/>
  <c r="W139"/>
  <c r="W141"/>
  <c r="W143"/>
  <c r="W145"/>
  <c r="W147"/>
  <c r="W149"/>
  <c r="W151"/>
  <c r="W153"/>
  <c r="W155"/>
  <c r="W157"/>
  <c r="W159"/>
  <c r="W161"/>
  <c r="W163"/>
  <c r="W165"/>
  <c r="W167"/>
  <c r="W169"/>
  <c r="W171"/>
  <c r="W173"/>
  <c r="W175"/>
  <c r="W177"/>
  <c r="W179"/>
  <c r="W181"/>
  <c r="W183"/>
  <c r="W185"/>
  <c r="W187"/>
  <c r="W189"/>
  <c r="W191"/>
  <c r="W193"/>
  <c r="W195"/>
  <c r="W197"/>
  <c r="W199"/>
  <c r="W201"/>
  <c r="W203"/>
  <c r="W205"/>
  <c r="W207"/>
  <c r="W209"/>
  <c r="W211"/>
  <c r="W213"/>
  <c r="W215"/>
  <c r="W217"/>
  <c r="W219"/>
  <c r="W221"/>
  <c r="W223"/>
  <c r="W225"/>
  <c r="W227"/>
  <c r="W229"/>
  <c r="W231"/>
  <c r="W233"/>
  <c r="W235"/>
  <c r="W237"/>
  <c r="W239"/>
  <c r="W241"/>
  <c r="W243"/>
  <c r="W245"/>
  <c r="W247"/>
  <c r="W249"/>
  <c r="W251"/>
  <c r="W253"/>
  <c r="W255"/>
  <c r="W257"/>
  <c r="W259"/>
  <c r="W261"/>
  <c r="W263"/>
  <c r="W265"/>
  <c r="W267"/>
  <c r="W269"/>
  <c r="W271"/>
  <c r="W273"/>
  <c r="W275"/>
  <c r="W277"/>
  <c r="W279"/>
  <c r="W281"/>
  <c r="W283"/>
  <c r="W285"/>
  <c r="W287"/>
  <c r="W289"/>
  <c r="W291"/>
  <c r="W293"/>
  <c r="W295"/>
  <c r="W297"/>
  <c r="W299"/>
  <c r="W301"/>
  <c r="W303"/>
  <c r="W305"/>
  <c r="W307"/>
  <c r="W309"/>
  <c r="W311"/>
  <c r="W313"/>
  <c r="W315"/>
  <c r="W317"/>
  <c r="W319"/>
  <c r="W321"/>
  <c r="W323"/>
  <c r="W325"/>
  <c r="W327"/>
  <c r="W329"/>
  <c r="W331"/>
  <c r="W333"/>
  <c r="W335"/>
  <c r="W337"/>
  <c r="W339"/>
  <c r="W341"/>
  <c r="W343"/>
  <c r="W345"/>
  <c r="W347"/>
  <c r="W349"/>
  <c r="W351"/>
  <c r="W353"/>
  <c r="W355"/>
  <c r="W357"/>
  <c r="W359"/>
  <c r="W361"/>
  <c r="W363"/>
  <c r="W365"/>
  <c r="W367"/>
  <c r="W369"/>
  <c r="W371"/>
  <c r="W373"/>
  <c r="W375"/>
  <c r="W377"/>
  <c r="W379"/>
  <c r="W381"/>
  <c r="W383"/>
  <c r="W385"/>
  <c r="W387"/>
  <c r="W389"/>
  <c r="W391"/>
  <c r="W393"/>
  <c r="W395"/>
  <c r="W397"/>
  <c r="W399"/>
  <c r="W401"/>
  <c r="W403"/>
  <c r="W405"/>
  <c r="W407"/>
  <c r="W409"/>
  <c r="W411"/>
  <c r="W413"/>
  <c r="W415"/>
  <c r="W417"/>
  <c r="W419"/>
  <c r="W421"/>
  <c r="W423"/>
  <c r="W425"/>
  <c r="W427"/>
  <c r="W429"/>
  <c r="W431"/>
  <c r="W433"/>
  <c r="W435"/>
  <c r="W437"/>
  <c r="W439"/>
  <c r="W441"/>
  <c r="W443"/>
  <c r="W445"/>
  <c r="W447"/>
  <c r="W449"/>
  <c r="W451"/>
  <c r="W453"/>
  <c r="W455"/>
  <c r="W457"/>
  <c r="W459"/>
  <c r="W461"/>
  <c r="W463"/>
  <c r="W465"/>
  <c r="W467"/>
  <c r="W469"/>
  <c r="W471"/>
  <c r="W473"/>
  <c r="W475"/>
  <c r="W477"/>
  <c r="W479"/>
  <c r="W481"/>
  <c r="W483"/>
  <c r="W485"/>
  <c r="W487"/>
  <c r="W489"/>
  <c r="W491"/>
  <c r="W493"/>
  <c r="W495"/>
  <c r="W497"/>
  <c r="W499"/>
  <c r="Q9" i="22"/>
  <c r="P9"/>
  <c r="R9"/>
  <c r="O10"/>
  <c r="AD13" i="17"/>
  <c r="AE13"/>
  <c r="AB13"/>
  <c r="AK13"/>
  <c r="AG26" i="23"/>
  <c r="AI25"/>
  <c r="AI13" i="17"/>
  <c r="AJ13"/>
  <c r="Y12"/>
  <c r="W12"/>
  <c r="V13"/>
  <c r="Z13"/>
  <c r="AH13"/>
  <c r="AA13"/>
  <c r="T13"/>
  <c r="G18" i="5"/>
  <c r="O13" i="17"/>
  <c r="R13"/>
  <c r="F17" i="5"/>
  <c r="B17"/>
  <c r="C17"/>
  <c r="E17"/>
  <c r="D17"/>
  <c r="A17"/>
  <c r="J16"/>
  <c r="N16"/>
  <c r="R16"/>
  <c r="V16"/>
  <c r="Z16"/>
  <c r="AD16"/>
  <c r="AH16"/>
  <c r="AL16"/>
  <c r="AP16"/>
  <c r="AT16"/>
  <c r="AX16"/>
  <c r="BB16"/>
  <c r="BF16"/>
  <c r="BJ16"/>
  <c r="BN16"/>
  <c r="BR16"/>
  <c r="BV16"/>
  <c r="BZ16"/>
  <c r="CD16"/>
  <c r="K16"/>
  <c r="O16"/>
  <c r="S16"/>
  <c r="W16"/>
  <c r="AA16"/>
  <c r="AE16"/>
  <c r="AI16"/>
  <c r="AM16"/>
  <c r="AQ16"/>
  <c r="AU16"/>
  <c r="AY16"/>
  <c r="BC16"/>
  <c r="BG16"/>
  <c r="BK16"/>
  <c r="BO16"/>
  <c r="BS16"/>
  <c r="BW16"/>
  <c r="CA16"/>
  <c r="H16"/>
  <c r="T16"/>
  <c r="AB16"/>
  <c r="AJ16"/>
  <c r="AR16"/>
  <c r="AZ16"/>
  <c r="BH16"/>
  <c r="BP16"/>
  <c r="BX16"/>
  <c r="I16"/>
  <c r="Q16"/>
  <c r="Y16"/>
  <c r="AG16"/>
  <c r="AO16"/>
  <c r="AW16"/>
  <c r="BA16"/>
  <c r="BI16"/>
  <c r="BQ16"/>
  <c r="BY16"/>
  <c r="L16"/>
  <c r="P16"/>
  <c r="X16"/>
  <c r="AF16"/>
  <c r="AN16"/>
  <c r="AV16"/>
  <c r="BD16"/>
  <c r="BL16"/>
  <c r="BT16"/>
  <c r="CB16"/>
  <c r="M16"/>
  <c r="U16"/>
  <c r="AC16"/>
  <c r="AK16"/>
  <c r="AS16"/>
  <c r="BE16"/>
  <c r="BM16"/>
  <c r="BU16"/>
  <c r="CC16"/>
  <c r="F14" i="18"/>
  <c r="A14" i="17" s="1"/>
  <c r="N14" s="1"/>
  <c r="X14" s="1"/>
  <c r="AL13"/>
  <c r="X2" i="28" l="1"/>
  <c r="X4"/>
  <c r="X6"/>
  <c r="X8"/>
  <c r="X10"/>
  <c r="X12"/>
  <c r="X14"/>
  <c r="X16"/>
  <c r="X18"/>
  <c r="X20"/>
  <c r="X22"/>
  <c r="X24"/>
  <c r="X26"/>
  <c r="X28"/>
  <c r="X30"/>
  <c r="X32"/>
  <c r="X34"/>
  <c r="X36"/>
  <c r="X38"/>
  <c r="X40"/>
  <c r="X42"/>
  <c r="X44"/>
  <c r="X46"/>
  <c r="X48"/>
  <c r="X50"/>
  <c r="X52"/>
  <c r="X54"/>
  <c r="X56"/>
  <c r="X58"/>
  <c r="X60"/>
  <c r="X62"/>
  <c r="X64"/>
  <c r="X66"/>
  <c r="X68"/>
  <c r="X70"/>
  <c r="X72"/>
  <c r="X74"/>
  <c r="X76"/>
  <c r="X78"/>
  <c r="X80"/>
  <c r="X82"/>
  <c r="X84"/>
  <c r="X86"/>
  <c r="X88"/>
  <c r="X90"/>
  <c r="X92"/>
  <c r="X94"/>
  <c r="X96"/>
  <c r="X98"/>
  <c r="X100"/>
  <c r="X102"/>
  <c r="X104"/>
  <c r="X106"/>
  <c r="X108"/>
  <c r="X110"/>
  <c r="X112"/>
  <c r="X114"/>
  <c r="X116"/>
  <c r="X118"/>
  <c r="X120"/>
  <c r="X122"/>
  <c r="X124"/>
  <c r="X126"/>
  <c r="X128"/>
  <c r="X130"/>
  <c r="X132"/>
  <c r="X134"/>
  <c r="X136"/>
  <c r="X138"/>
  <c r="X140"/>
  <c r="X142"/>
  <c r="X144"/>
  <c r="X146"/>
  <c r="X148"/>
  <c r="X150"/>
  <c r="X152"/>
  <c r="X154"/>
  <c r="X156"/>
  <c r="X158"/>
  <c r="X160"/>
  <c r="X162"/>
  <c r="X164"/>
  <c r="X166"/>
  <c r="X168"/>
  <c r="X170"/>
  <c r="X172"/>
  <c r="X174"/>
  <c r="X176"/>
  <c r="X178"/>
  <c r="X180"/>
  <c r="X182"/>
  <c r="X184"/>
  <c r="X186"/>
  <c r="X188"/>
  <c r="X190"/>
  <c r="X192"/>
  <c r="X194"/>
  <c r="X196"/>
  <c r="X198"/>
  <c r="X200"/>
  <c r="X202"/>
  <c r="X204"/>
  <c r="X206"/>
  <c r="X208"/>
  <c r="X210"/>
  <c r="X212"/>
  <c r="X214"/>
  <c r="X216"/>
  <c r="X218"/>
  <c r="X220"/>
  <c r="X222"/>
  <c r="X224"/>
  <c r="X226"/>
  <c r="X228"/>
  <c r="X230"/>
  <c r="X232"/>
  <c r="X234"/>
  <c r="X236"/>
  <c r="X238"/>
  <c r="X240"/>
  <c r="X242"/>
  <c r="X244"/>
  <c r="X246"/>
  <c r="X248"/>
  <c r="X250"/>
  <c r="X252"/>
  <c r="X254"/>
  <c r="X256"/>
  <c r="X258"/>
  <c r="X260"/>
  <c r="X262"/>
  <c r="X264"/>
  <c r="X266"/>
  <c r="X268"/>
  <c r="X270"/>
  <c r="X272"/>
  <c r="X274"/>
  <c r="X276"/>
  <c r="X278"/>
  <c r="X280"/>
  <c r="X282"/>
  <c r="X284"/>
  <c r="X286"/>
  <c r="X288"/>
  <c r="X290"/>
  <c r="X292"/>
  <c r="X294"/>
  <c r="X296"/>
  <c r="X298"/>
  <c r="X301"/>
  <c r="X303"/>
  <c r="X305"/>
  <c r="X307"/>
  <c r="X309"/>
  <c r="X311"/>
  <c r="X313"/>
  <c r="X315"/>
  <c r="X317"/>
  <c r="X319"/>
  <c r="X321"/>
  <c r="X323"/>
  <c r="X325"/>
  <c r="X327"/>
  <c r="X329"/>
  <c r="X331"/>
  <c r="X333"/>
  <c r="X335"/>
  <c r="X337"/>
  <c r="X339"/>
  <c r="X341"/>
  <c r="X343"/>
  <c r="X345"/>
  <c r="X347"/>
  <c r="X349"/>
  <c r="X351"/>
  <c r="X353"/>
  <c r="X355"/>
  <c r="X357"/>
  <c r="X359"/>
  <c r="X361"/>
  <c r="X363"/>
  <c r="X365"/>
  <c r="X367"/>
  <c r="X369"/>
  <c r="X371"/>
  <c r="X373"/>
  <c r="X375"/>
  <c r="X377"/>
  <c r="X379"/>
  <c r="X381"/>
  <c r="X383"/>
  <c r="X385"/>
  <c r="X387"/>
  <c r="X389"/>
  <c r="X391"/>
  <c r="X393"/>
  <c r="X395"/>
  <c r="X397"/>
  <c r="X399"/>
  <c r="X401"/>
  <c r="X403"/>
  <c r="X405"/>
  <c r="X407"/>
  <c r="X409"/>
  <c r="X411"/>
  <c r="X300"/>
  <c r="X414"/>
  <c r="X416"/>
  <c r="X418"/>
  <c r="X420"/>
  <c r="X422"/>
  <c r="X424"/>
  <c r="X426"/>
  <c r="X428"/>
  <c r="X430"/>
  <c r="X432"/>
  <c r="X434"/>
  <c r="X436"/>
  <c r="X438"/>
  <c r="X440"/>
  <c r="X442"/>
  <c r="X444"/>
  <c r="X446"/>
  <c r="X448"/>
  <c r="X450"/>
  <c r="X452"/>
  <c r="X454"/>
  <c r="X456"/>
  <c r="X458"/>
  <c r="X460"/>
  <c r="X462"/>
  <c r="X464"/>
  <c r="X466"/>
  <c r="X468"/>
  <c r="X470"/>
  <c r="X472"/>
  <c r="X474"/>
  <c r="X476"/>
  <c r="X478"/>
  <c r="X480"/>
  <c r="X482"/>
  <c r="X484"/>
  <c r="X486"/>
  <c r="X488"/>
  <c r="X490"/>
  <c r="X492"/>
  <c r="X494"/>
  <c r="X496"/>
  <c r="X498"/>
  <c r="X500"/>
  <c r="Y1"/>
  <c r="X3"/>
  <c r="X5"/>
  <c r="X7"/>
  <c r="X9"/>
  <c r="X11"/>
  <c r="X13"/>
  <c r="X15"/>
  <c r="X17"/>
  <c r="X19"/>
  <c r="X21"/>
  <c r="X23"/>
  <c r="X25"/>
  <c r="X27"/>
  <c r="X29"/>
  <c r="X31"/>
  <c r="X33"/>
  <c r="X35"/>
  <c r="X37"/>
  <c r="X39"/>
  <c r="X41"/>
  <c r="X43"/>
  <c r="X45"/>
  <c r="X47"/>
  <c r="X49"/>
  <c r="X51"/>
  <c r="X53"/>
  <c r="X55"/>
  <c r="X57"/>
  <c r="X59"/>
  <c r="X61"/>
  <c r="X63"/>
  <c r="X65"/>
  <c r="X67"/>
  <c r="X69"/>
  <c r="X71"/>
  <c r="X73"/>
  <c r="X75"/>
  <c r="X77"/>
  <c r="X79"/>
  <c r="X81"/>
  <c r="X83"/>
  <c r="X85"/>
  <c r="X87"/>
  <c r="X89"/>
  <c r="X91"/>
  <c r="X93"/>
  <c r="X95"/>
  <c r="X97"/>
  <c r="X99"/>
  <c r="X101"/>
  <c r="X103"/>
  <c r="X105"/>
  <c r="X107"/>
  <c r="X109"/>
  <c r="X111"/>
  <c r="X113"/>
  <c r="X115"/>
  <c r="X117"/>
  <c r="X119"/>
  <c r="X121"/>
  <c r="X123"/>
  <c r="X125"/>
  <c r="X127"/>
  <c r="X129"/>
  <c r="X131"/>
  <c r="X133"/>
  <c r="X135"/>
  <c r="X137"/>
  <c r="X139"/>
  <c r="X141"/>
  <c r="X143"/>
  <c r="X145"/>
  <c r="X147"/>
  <c r="X149"/>
  <c r="X151"/>
  <c r="X153"/>
  <c r="X155"/>
  <c r="X157"/>
  <c r="X159"/>
  <c r="X161"/>
  <c r="X163"/>
  <c r="X165"/>
  <c r="X167"/>
  <c r="X169"/>
  <c r="X171"/>
  <c r="X173"/>
  <c r="X175"/>
  <c r="X177"/>
  <c r="X179"/>
  <c r="X181"/>
  <c r="X183"/>
  <c r="X185"/>
  <c r="X187"/>
  <c r="X189"/>
  <c r="X191"/>
  <c r="X193"/>
  <c r="X195"/>
  <c r="X197"/>
  <c r="X199"/>
  <c r="X201"/>
  <c r="X203"/>
  <c r="X205"/>
  <c r="X207"/>
  <c r="X209"/>
  <c r="X211"/>
  <c r="X213"/>
  <c r="X215"/>
  <c r="X217"/>
  <c r="X219"/>
  <c r="X221"/>
  <c r="X223"/>
  <c r="X225"/>
  <c r="X227"/>
  <c r="X229"/>
  <c r="X231"/>
  <c r="X233"/>
  <c r="X235"/>
  <c r="X237"/>
  <c r="X239"/>
  <c r="X241"/>
  <c r="X243"/>
  <c r="X245"/>
  <c r="X247"/>
  <c r="X249"/>
  <c r="X251"/>
  <c r="X253"/>
  <c r="X255"/>
  <c r="X257"/>
  <c r="X259"/>
  <c r="X261"/>
  <c r="X263"/>
  <c r="X265"/>
  <c r="X267"/>
  <c r="X269"/>
  <c r="X271"/>
  <c r="X273"/>
  <c r="X275"/>
  <c r="X277"/>
  <c r="X279"/>
  <c r="X281"/>
  <c r="X283"/>
  <c r="X285"/>
  <c r="X287"/>
  <c r="X289"/>
  <c r="X291"/>
  <c r="X293"/>
  <c r="X295"/>
  <c r="X297"/>
  <c r="X299"/>
  <c r="X302"/>
  <c r="X304"/>
  <c r="X306"/>
  <c r="X308"/>
  <c r="X310"/>
  <c r="X312"/>
  <c r="X314"/>
  <c r="X316"/>
  <c r="X318"/>
  <c r="X320"/>
  <c r="X322"/>
  <c r="X324"/>
  <c r="X326"/>
  <c r="X328"/>
  <c r="X330"/>
  <c r="X332"/>
  <c r="X334"/>
  <c r="X336"/>
  <c r="X338"/>
  <c r="X340"/>
  <c r="X342"/>
  <c r="X344"/>
  <c r="X346"/>
  <c r="X348"/>
  <c r="X350"/>
  <c r="X352"/>
  <c r="X354"/>
  <c r="X356"/>
  <c r="X358"/>
  <c r="X360"/>
  <c r="X362"/>
  <c r="X364"/>
  <c r="X366"/>
  <c r="X368"/>
  <c r="X370"/>
  <c r="X372"/>
  <c r="X374"/>
  <c r="X376"/>
  <c r="X378"/>
  <c r="X380"/>
  <c r="X382"/>
  <c r="X384"/>
  <c r="X386"/>
  <c r="X388"/>
  <c r="X390"/>
  <c r="X392"/>
  <c r="X394"/>
  <c r="X396"/>
  <c r="X398"/>
  <c r="X400"/>
  <c r="X402"/>
  <c r="X404"/>
  <c r="X406"/>
  <c r="X408"/>
  <c r="X410"/>
  <c r="X412"/>
  <c r="X413"/>
  <c r="X415"/>
  <c r="X417"/>
  <c r="X419"/>
  <c r="X421"/>
  <c r="X423"/>
  <c r="X425"/>
  <c r="X427"/>
  <c r="X429"/>
  <c r="X431"/>
  <c r="X433"/>
  <c r="X435"/>
  <c r="X437"/>
  <c r="X439"/>
  <c r="X441"/>
  <c r="X443"/>
  <c r="X445"/>
  <c r="X447"/>
  <c r="X449"/>
  <c r="X451"/>
  <c r="X453"/>
  <c r="X455"/>
  <c r="X457"/>
  <c r="X459"/>
  <c r="X461"/>
  <c r="X463"/>
  <c r="X465"/>
  <c r="X467"/>
  <c r="X469"/>
  <c r="X471"/>
  <c r="X473"/>
  <c r="X475"/>
  <c r="X477"/>
  <c r="X479"/>
  <c r="X481"/>
  <c r="X483"/>
  <c r="X485"/>
  <c r="X487"/>
  <c r="X489"/>
  <c r="X491"/>
  <c r="X493"/>
  <c r="X495"/>
  <c r="X497"/>
  <c r="X499"/>
  <c r="A9" i="27"/>
  <c r="Q10" i="22"/>
  <c r="P10"/>
  <c r="R10"/>
  <c r="O11"/>
  <c r="AD14" i="17"/>
  <c r="AE14"/>
  <c r="AB14"/>
  <c r="AK14"/>
  <c r="AG27" i="23"/>
  <c r="AI26"/>
  <c r="AI14" i="17"/>
  <c r="AJ14"/>
  <c r="V14"/>
  <c r="Z14"/>
  <c r="AH14"/>
  <c r="AA14"/>
  <c r="T14"/>
  <c r="Y13"/>
  <c r="W13"/>
  <c r="G19" i="5"/>
  <c r="R14" i="17"/>
  <c r="O14"/>
  <c r="F18" i="5"/>
  <c r="C18"/>
  <c r="D18"/>
  <c r="E18"/>
  <c r="A18"/>
  <c r="B18"/>
  <c r="F15" i="18"/>
  <c r="A15" i="17" s="1"/>
  <c r="N15" s="1"/>
  <c r="X15" s="1"/>
  <c r="I17" i="5"/>
  <c r="H17"/>
  <c r="L17"/>
  <c r="O17"/>
  <c r="S17"/>
  <c r="W17"/>
  <c r="AA17"/>
  <c r="AE17"/>
  <c r="AI17"/>
  <c r="AM17"/>
  <c r="AQ17"/>
  <c r="AU17"/>
  <c r="AY17"/>
  <c r="BC17"/>
  <c r="BG17"/>
  <c r="BK17"/>
  <c r="BO17"/>
  <c r="BS17"/>
  <c r="BW17"/>
  <c r="CA17"/>
  <c r="N17"/>
  <c r="R17"/>
  <c r="V17"/>
  <c r="Z17"/>
  <c r="AD17"/>
  <c r="AH17"/>
  <c r="AL17"/>
  <c r="AP17"/>
  <c r="AT17"/>
  <c r="AX17"/>
  <c r="BB17"/>
  <c r="BF17"/>
  <c r="BJ17"/>
  <c r="BN17"/>
  <c r="BR17"/>
  <c r="BV17"/>
  <c r="BZ17"/>
  <c r="CD17"/>
  <c r="K17"/>
  <c r="J17"/>
  <c r="M17"/>
  <c r="Q17"/>
  <c r="U17"/>
  <c r="Y17"/>
  <c r="AC17"/>
  <c r="AG17"/>
  <c r="AK17"/>
  <c r="AO17"/>
  <c r="AS17"/>
  <c r="AW17"/>
  <c r="BA17"/>
  <c r="BE17"/>
  <c r="BI17"/>
  <c r="BM17"/>
  <c r="BQ17"/>
  <c r="BU17"/>
  <c r="BY17"/>
  <c r="CC17"/>
  <c r="P17"/>
  <c r="T17"/>
  <c r="X17"/>
  <c r="AB17"/>
  <c r="AF17"/>
  <c r="AJ17"/>
  <c r="AN17"/>
  <c r="AR17"/>
  <c r="AV17"/>
  <c r="AZ17"/>
  <c r="BD17"/>
  <c r="BH17"/>
  <c r="BL17"/>
  <c r="BP17"/>
  <c r="BT17"/>
  <c r="BX17"/>
  <c r="CB17"/>
  <c r="AL14" i="17"/>
  <c r="Y3" i="28" l="1"/>
  <c r="Z1"/>
  <c r="Y6"/>
  <c r="Y8"/>
  <c r="Y10"/>
  <c r="Y12"/>
  <c r="Y14"/>
  <c r="Y16"/>
  <c r="Y18"/>
  <c r="Y20"/>
  <c r="Y22"/>
  <c r="Y24"/>
  <c r="Y26"/>
  <c r="Y28"/>
  <c r="Y30"/>
  <c r="Y32"/>
  <c r="Y34"/>
  <c r="Y36"/>
  <c r="Y38"/>
  <c r="Y40"/>
  <c r="Y42"/>
  <c r="Y44"/>
  <c r="Y46"/>
  <c r="Y48"/>
  <c r="Y50"/>
  <c r="Y52"/>
  <c r="Y54"/>
  <c r="Y56"/>
  <c r="Y58"/>
  <c r="Y60"/>
  <c r="Y62"/>
  <c r="Y64"/>
  <c r="Y66"/>
  <c r="Y68"/>
  <c r="Y70"/>
  <c r="Y72"/>
  <c r="Y74"/>
  <c r="Y76"/>
  <c r="Y78"/>
  <c r="Y80"/>
  <c r="Y82"/>
  <c r="Y84"/>
  <c r="Y86"/>
  <c r="Y88"/>
  <c r="Y90"/>
  <c r="Y92"/>
  <c r="Y94"/>
  <c r="Y96"/>
  <c r="Y98"/>
  <c r="Y100"/>
  <c r="Y102"/>
  <c r="Y104"/>
  <c r="Y106"/>
  <c r="Y108"/>
  <c r="Y110"/>
  <c r="Y112"/>
  <c r="Y114"/>
  <c r="Y116"/>
  <c r="Y118"/>
  <c r="Y120"/>
  <c r="Y122"/>
  <c r="Y124"/>
  <c r="Y126"/>
  <c r="Y128"/>
  <c r="Y130"/>
  <c r="Y132"/>
  <c r="Y134"/>
  <c r="Y136"/>
  <c r="Y138"/>
  <c r="Y140"/>
  <c r="Y142"/>
  <c r="Y144"/>
  <c r="Y146"/>
  <c r="Y148"/>
  <c r="Y150"/>
  <c r="Y152"/>
  <c r="Y154"/>
  <c r="Y156"/>
  <c r="Y158"/>
  <c r="Y160"/>
  <c r="Y162"/>
  <c r="Y164"/>
  <c r="Y166"/>
  <c r="Y168"/>
  <c r="Y170"/>
  <c r="Y172"/>
  <c r="Y174"/>
  <c r="Y176"/>
  <c r="Y178"/>
  <c r="Y180"/>
  <c r="Y182"/>
  <c r="Y184"/>
  <c r="Y186"/>
  <c r="Y188"/>
  <c r="Y190"/>
  <c r="Y192"/>
  <c r="Y194"/>
  <c r="Y196"/>
  <c r="Y198"/>
  <c r="Y200"/>
  <c r="Y202"/>
  <c r="Y204"/>
  <c r="Y206"/>
  <c r="Y208"/>
  <c r="Y210"/>
  <c r="Y212"/>
  <c r="Y214"/>
  <c r="Y216"/>
  <c r="Y218"/>
  <c r="Y220"/>
  <c r="Y222"/>
  <c r="Y224"/>
  <c r="Y226"/>
  <c r="Y228"/>
  <c r="Y230"/>
  <c r="Y232"/>
  <c r="Y234"/>
  <c r="Y236"/>
  <c r="Y238"/>
  <c r="Y240"/>
  <c r="Y242"/>
  <c r="Y244"/>
  <c r="Y246"/>
  <c r="Y248"/>
  <c r="Y250"/>
  <c r="Y252"/>
  <c r="Y254"/>
  <c r="Y256"/>
  <c r="Y258"/>
  <c r="Y260"/>
  <c r="Y262"/>
  <c r="Y264"/>
  <c r="Y266"/>
  <c r="Y268"/>
  <c r="Y270"/>
  <c r="Y272"/>
  <c r="Y274"/>
  <c r="Y276"/>
  <c r="Y278"/>
  <c r="Y280"/>
  <c r="Y282"/>
  <c r="Y284"/>
  <c r="Y286"/>
  <c r="Y288"/>
  <c r="Y290"/>
  <c r="Y292"/>
  <c r="Y294"/>
  <c r="Y296"/>
  <c r="Y298"/>
  <c r="Y300"/>
  <c r="Y302"/>
  <c r="Y304"/>
  <c r="Y306"/>
  <c r="Y308"/>
  <c r="Y310"/>
  <c r="Y312"/>
  <c r="Y314"/>
  <c r="Y316"/>
  <c r="Y318"/>
  <c r="Y320"/>
  <c r="Y322"/>
  <c r="Y324"/>
  <c r="Y326"/>
  <c r="Y328"/>
  <c r="Y330"/>
  <c r="Y332"/>
  <c r="Y334"/>
  <c r="Y336"/>
  <c r="Y338"/>
  <c r="Y340"/>
  <c r="Y342"/>
  <c r="Y344"/>
  <c r="Y346"/>
  <c r="Y348"/>
  <c r="Y350"/>
  <c r="Y352"/>
  <c r="Y354"/>
  <c r="Y356"/>
  <c r="Y358"/>
  <c r="Y360"/>
  <c r="Y362"/>
  <c r="Y364"/>
  <c r="Y366"/>
  <c r="Y368"/>
  <c r="Y370"/>
  <c r="Y372"/>
  <c r="Y374"/>
  <c r="Y376"/>
  <c r="Y378"/>
  <c r="Y380"/>
  <c r="Y382"/>
  <c r="Y384"/>
  <c r="Y386"/>
  <c r="Y388"/>
  <c r="Y390"/>
  <c r="Y392"/>
  <c r="Y394"/>
  <c r="Y396"/>
  <c r="Y398"/>
  <c r="Y400"/>
  <c r="Y402"/>
  <c r="Y404"/>
  <c r="Y406"/>
  <c r="Y408"/>
  <c r="Y410"/>
  <c r="Y412"/>
  <c r="Y414"/>
  <c r="Y416"/>
  <c r="Y418"/>
  <c r="Y420"/>
  <c r="Y422"/>
  <c r="Y424"/>
  <c r="Y426"/>
  <c r="Y428"/>
  <c r="Y430"/>
  <c r="Y432"/>
  <c r="Y434"/>
  <c r="Y436"/>
  <c r="Y438"/>
  <c r="Y440"/>
  <c r="Y442"/>
  <c r="Y444"/>
  <c r="Y446"/>
  <c r="Y448"/>
  <c r="Y450"/>
  <c r="Y452"/>
  <c r="Y454"/>
  <c r="Y456"/>
  <c r="Y458"/>
  <c r="Y460"/>
  <c r="Y462"/>
  <c r="Y464"/>
  <c r="Y466"/>
  <c r="Y468"/>
  <c r="Y470"/>
  <c r="Y472"/>
  <c r="Y474"/>
  <c r="Y476"/>
  <c r="Y478"/>
  <c r="Y480"/>
  <c r="Y482"/>
  <c r="Y484"/>
  <c r="Y486"/>
  <c r="Y488"/>
  <c r="Y490"/>
  <c r="Y492"/>
  <c r="Y494"/>
  <c r="Y496"/>
  <c r="Y498"/>
  <c r="Y500"/>
  <c r="Y2"/>
  <c r="Y4"/>
  <c r="Y5"/>
  <c r="Y7"/>
  <c r="Y9"/>
  <c r="Y11"/>
  <c r="Y13"/>
  <c r="Y15"/>
  <c r="Y17"/>
  <c r="Y19"/>
  <c r="Y21"/>
  <c r="Y23"/>
  <c r="Y25"/>
  <c r="Y27"/>
  <c r="Y29"/>
  <c r="Y31"/>
  <c r="Y33"/>
  <c r="Y35"/>
  <c r="Y37"/>
  <c r="Y39"/>
  <c r="Y41"/>
  <c r="Y43"/>
  <c r="Y45"/>
  <c r="Y47"/>
  <c r="Y49"/>
  <c r="Y51"/>
  <c r="Y53"/>
  <c r="Y55"/>
  <c r="Y57"/>
  <c r="Y59"/>
  <c r="Y61"/>
  <c r="Y63"/>
  <c r="Y65"/>
  <c r="Y67"/>
  <c r="Y69"/>
  <c r="Y71"/>
  <c r="Y73"/>
  <c r="Y75"/>
  <c r="Y77"/>
  <c r="Y79"/>
  <c r="Y81"/>
  <c r="Y83"/>
  <c r="Y85"/>
  <c r="Y87"/>
  <c r="Y89"/>
  <c r="Y91"/>
  <c r="Y93"/>
  <c r="Y95"/>
  <c r="Y97"/>
  <c r="Y99"/>
  <c r="Y101"/>
  <c r="Y103"/>
  <c r="Y105"/>
  <c r="Y107"/>
  <c r="Y109"/>
  <c r="Y111"/>
  <c r="Y113"/>
  <c r="Y115"/>
  <c r="Y117"/>
  <c r="Y119"/>
  <c r="Y121"/>
  <c r="Y123"/>
  <c r="Y125"/>
  <c r="Y127"/>
  <c r="Y129"/>
  <c r="Y131"/>
  <c r="Y133"/>
  <c r="Y135"/>
  <c r="Y137"/>
  <c r="Y139"/>
  <c r="Y141"/>
  <c r="Y143"/>
  <c r="Y145"/>
  <c r="Y147"/>
  <c r="Y149"/>
  <c r="Y151"/>
  <c r="Y153"/>
  <c r="Y155"/>
  <c r="Y157"/>
  <c r="Y159"/>
  <c r="Y161"/>
  <c r="Y163"/>
  <c r="Y165"/>
  <c r="Y167"/>
  <c r="Y169"/>
  <c r="Y171"/>
  <c r="Y173"/>
  <c r="Y175"/>
  <c r="Y177"/>
  <c r="Y179"/>
  <c r="Y181"/>
  <c r="Y183"/>
  <c r="Y185"/>
  <c r="Y187"/>
  <c r="Y189"/>
  <c r="Y191"/>
  <c r="Y193"/>
  <c r="Y195"/>
  <c r="Y197"/>
  <c r="Y199"/>
  <c r="Y201"/>
  <c r="Y203"/>
  <c r="Y205"/>
  <c r="Y207"/>
  <c r="Y209"/>
  <c r="Y211"/>
  <c r="Y213"/>
  <c r="Y215"/>
  <c r="Y217"/>
  <c r="Y219"/>
  <c r="Y221"/>
  <c r="Y223"/>
  <c r="Y225"/>
  <c r="Y227"/>
  <c r="Y229"/>
  <c r="Y231"/>
  <c r="Y233"/>
  <c r="Y235"/>
  <c r="Y237"/>
  <c r="Y239"/>
  <c r="Y241"/>
  <c r="Y243"/>
  <c r="Y245"/>
  <c r="Y247"/>
  <c r="Y249"/>
  <c r="Y251"/>
  <c r="Y253"/>
  <c r="Y255"/>
  <c r="Y257"/>
  <c r="Y259"/>
  <c r="Y261"/>
  <c r="Y263"/>
  <c r="Y265"/>
  <c r="Y267"/>
  <c r="Y269"/>
  <c r="Y271"/>
  <c r="Y273"/>
  <c r="Y275"/>
  <c r="Y277"/>
  <c r="Y279"/>
  <c r="Y281"/>
  <c r="Y283"/>
  <c r="Y285"/>
  <c r="Y287"/>
  <c r="Y289"/>
  <c r="Y291"/>
  <c r="Y293"/>
  <c r="Y295"/>
  <c r="Y297"/>
  <c r="Y299"/>
  <c r="Y301"/>
  <c r="Y303"/>
  <c r="Y305"/>
  <c r="Y307"/>
  <c r="Y309"/>
  <c r="Y311"/>
  <c r="Y313"/>
  <c r="Y315"/>
  <c r="Y317"/>
  <c r="Y319"/>
  <c r="Y321"/>
  <c r="Y323"/>
  <c r="Y325"/>
  <c r="Y327"/>
  <c r="Y329"/>
  <c r="Y331"/>
  <c r="Y333"/>
  <c r="Y335"/>
  <c r="Y337"/>
  <c r="Y339"/>
  <c r="Y341"/>
  <c r="Y343"/>
  <c r="Y345"/>
  <c r="Y347"/>
  <c r="Y349"/>
  <c r="Y351"/>
  <c r="Y353"/>
  <c r="Y355"/>
  <c r="Y357"/>
  <c r="Y359"/>
  <c r="Y361"/>
  <c r="Y363"/>
  <c r="Y365"/>
  <c r="Y367"/>
  <c r="Y369"/>
  <c r="Y371"/>
  <c r="Y373"/>
  <c r="Y375"/>
  <c r="Y377"/>
  <c r="Y379"/>
  <c r="Y381"/>
  <c r="Y383"/>
  <c r="Y385"/>
  <c r="Y387"/>
  <c r="Y389"/>
  <c r="Y391"/>
  <c r="Y393"/>
  <c r="Y395"/>
  <c r="Y397"/>
  <c r="Y399"/>
  <c r="Y401"/>
  <c r="Y403"/>
  <c r="Y405"/>
  <c r="Y407"/>
  <c r="Y409"/>
  <c r="Y411"/>
  <c r="Y413"/>
  <c r="Y415"/>
  <c r="Y417"/>
  <c r="Y419"/>
  <c r="Y421"/>
  <c r="Y423"/>
  <c r="Y425"/>
  <c r="Y427"/>
  <c r="Y429"/>
  <c r="Y431"/>
  <c r="Y433"/>
  <c r="Y435"/>
  <c r="Y437"/>
  <c r="Y439"/>
  <c r="Y441"/>
  <c r="Y443"/>
  <c r="Y445"/>
  <c r="Y447"/>
  <c r="Y449"/>
  <c r="Y451"/>
  <c r="Y453"/>
  <c r="Y455"/>
  <c r="Y457"/>
  <c r="Y459"/>
  <c r="Y461"/>
  <c r="Y463"/>
  <c r="Y465"/>
  <c r="Y467"/>
  <c r="Y469"/>
  <c r="Y471"/>
  <c r="Y473"/>
  <c r="Y475"/>
  <c r="Y477"/>
  <c r="Y479"/>
  <c r="Y481"/>
  <c r="Y483"/>
  <c r="Y485"/>
  <c r="Y487"/>
  <c r="Y489"/>
  <c r="Y491"/>
  <c r="Y493"/>
  <c r="Y495"/>
  <c r="Y497"/>
  <c r="Y499"/>
  <c r="Q11" i="22"/>
  <c r="P11"/>
  <c r="R11"/>
  <c r="O12"/>
  <c r="AD15" i="17"/>
  <c r="AE15"/>
  <c r="AB15"/>
  <c r="AK15"/>
  <c r="AG28" i="23"/>
  <c r="AI27"/>
  <c r="AI15" i="17"/>
  <c r="AJ15"/>
  <c r="Y14"/>
  <c r="W14"/>
  <c r="V15"/>
  <c r="Z15"/>
  <c r="AH15"/>
  <c r="AA15"/>
  <c r="T15"/>
  <c r="G20" i="5"/>
  <c r="O15" i="17"/>
  <c r="R15"/>
  <c r="F16" i="18"/>
  <c r="A16" i="17" s="1"/>
  <c r="N16" s="1"/>
  <c r="X16" s="1"/>
  <c r="J18" i="5"/>
  <c r="N18"/>
  <c r="R18"/>
  <c r="V18"/>
  <c r="Z18"/>
  <c r="AD18"/>
  <c r="AH18"/>
  <c r="AL18"/>
  <c r="AP18"/>
  <c r="AT18"/>
  <c r="AX18"/>
  <c r="BB18"/>
  <c r="BF18"/>
  <c r="BJ18"/>
  <c r="BN18"/>
  <c r="BR18"/>
  <c r="BV18"/>
  <c r="BZ18"/>
  <c r="CD18"/>
  <c r="K18"/>
  <c r="O18"/>
  <c r="S18"/>
  <c r="W18"/>
  <c r="AA18"/>
  <c r="AE18"/>
  <c r="AI18"/>
  <c r="AM18"/>
  <c r="AQ18"/>
  <c r="AU18"/>
  <c r="AY18"/>
  <c r="BC18"/>
  <c r="BG18"/>
  <c r="BK18"/>
  <c r="BO18"/>
  <c r="BS18"/>
  <c r="BW18"/>
  <c r="CA18"/>
  <c r="H18"/>
  <c r="L18"/>
  <c r="P18"/>
  <c r="T18"/>
  <c r="X18"/>
  <c r="AB18"/>
  <c r="AF18"/>
  <c r="AJ18"/>
  <c r="AN18"/>
  <c r="AR18"/>
  <c r="AV18"/>
  <c r="AZ18"/>
  <c r="BD18"/>
  <c r="BH18"/>
  <c r="BL18"/>
  <c r="BP18"/>
  <c r="BT18"/>
  <c r="BX18"/>
  <c r="CB18"/>
  <c r="I18"/>
  <c r="M18"/>
  <c r="Q18"/>
  <c r="U18"/>
  <c r="Y18"/>
  <c r="AC18"/>
  <c r="AG18"/>
  <c r="AK18"/>
  <c r="AO18"/>
  <c r="AS18"/>
  <c r="AW18"/>
  <c r="BA18"/>
  <c r="BE18"/>
  <c r="BI18"/>
  <c r="BM18"/>
  <c r="BQ18"/>
  <c r="BU18"/>
  <c r="BY18"/>
  <c r="CC18"/>
  <c r="F19"/>
  <c r="A19"/>
  <c r="E19"/>
  <c r="D19"/>
  <c r="B19"/>
  <c r="C19"/>
  <c r="AL15" i="17"/>
  <c r="Z2" i="28" l="1"/>
  <c r="Z4"/>
  <c r="Z6"/>
  <c r="Z8"/>
  <c r="Z10"/>
  <c r="Z12"/>
  <c r="Z14"/>
  <c r="Z16"/>
  <c r="Z18"/>
  <c r="Z20"/>
  <c r="Z22"/>
  <c r="Z24"/>
  <c r="Z26"/>
  <c r="Z28"/>
  <c r="Z30"/>
  <c r="Z32"/>
  <c r="Z34"/>
  <c r="Z36"/>
  <c r="Z38"/>
  <c r="Z40"/>
  <c r="Z42"/>
  <c r="Z44"/>
  <c r="Z46"/>
  <c r="Z48"/>
  <c r="Z50"/>
  <c r="Z52"/>
  <c r="Z54"/>
  <c r="Z56"/>
  <c r="Z58"/>
  <c r="Z60"/>
  <c r="Z62"/>
  <c r="Z64"/>
  <c r="Z66"/>
  <c r="Z68"/>
  <c r="Z70"/>
  <c r="Z72"/>
  <c r="Z74"/>
  <c r="Z76"/>
  <c r="Z78"/>
  <c r="Z80"/>
  <c r="Z82"/>
  <c r="Z84"/>
  <c r="Z86"/>
  <c r="Z88"/>
  <c r="Z90"/>
  <c r="Z92"/>
  <c r="Z94"/>
  <c r="Z96"/>
  <c r="Z98"/>
  <c r="Z100"/>
  <c r="Z102"/>
  <c r="Z104"/>
  <c r="Z106"/>
  <c r="Z108"/>
  <c r="Z110"/>
  <c r="Z112"/>
  <c r="Z114"/>
  <c r="Z116"/>
  <c r="Z118"/>
  <c r="Z120"/>
  <c r="Z122"/>
  <c r="Z124"/>
  <c r="Z126"/>
  <c r="Z128"/>
  <c r="Z130"/>
  <c r="Z132"/>
  <c r="Z134"/>
  <c r="Z136"/>
  <c r="Z138"/>
  <c r="Z140"/>
  <c r="Z142"/>
  <c r="Z144"/>
  <c r="Z146"/>
  <c r="Z148"/>
  <c r="Z150"/>
  <c r="Z152"/>
  <c r="Z154"/>
  <c r="Z156"/>
  <c r="Z158"/>
  <c r="Z160"/>
  <c r="Z162"/>
  <c r="Z164"/>
  <c r="Z166"/>
  <c r="Z168"/>
  <c r="Z170"/>
  <c r="Z172"/>
  <c r="Z174"/>
  <c r="Z176"/>
  <c r="Z178"/>
  <c r="Z180"/>
  <c r="Z182"/>
  <c r="Z184"/>
  <c r="Z186"/>
  <c r="Z188"/>
  <c r="Z191"/>
  <c r="Z193"/>
  <c r="Z195"/>
  <c r="Z197"/>
  <c r="Z199"/>
  <c r="Z201"/>
  <c r="Z203"/>
  <c r="Z205"/>
  <c r="Z207"/>
  <c r="Z209"/>
  <c r="Z211"/>
  <c r="Z213"/>
  <c r="Z215"/>
  <c r="Z217"/>
  <c r="Z219"/>
  <c r="Z221"/>
  <c r="Z223"/>
  <c r="Z225"/>
  <c r="Z227"/>
  <c r="Z229"/>
  <c r="Z231"/>
  <c r="Z233"/>
  <c r="Z235"/>
  <c r="Z237"/>
  <c r="Z239"/>
  <c r="Z241"/>
  <c r="Z243"/>
  <c r="Z245"/>
  <c r="Z247"/>
  <c r="Z249"/>
  <c r="Z251"/>
  <c r="Z253"/>
  <c r="Z255"/>
  <c r="Z257"/>
  <c r="Z259"/>
  <c r="Z261"/>
  <c r="Z263"/>
  <c r="Z265"/>
  <c r="Z267"/>
  <c r="Z269"/>
  <c r="Z271"/>
  <c r="Z273"/>
  <c r="Z275"/>
  <c r="Z277"/>
  <c r="Z279"/>
  <c r="Z281"/>
  <c r="Z283"/>
  <c r="Z285"/>
  <c r="Z287"/>
  <c r="Z289"/>
  <c r="Z291"/>
  <c r="Z293"/>
  <c r="Z295"/>
  <c r="Z297"/>
  <c r="Z299"/>
  <c r="Z300"/>
  <c r="Z303"/>
  <c r="Z305"/>
  <c r="Z307"/>
  <c r="Z309"/>
  <c r="Z311"/>
  <c r="Z313"/>
  <c r="Z315"/>
  <c r="Z317"/>
  <c r="Z319"/>
  <c r="Z321"/>
  <c r="Z323"/>
  <c r="Z325"/>
  <c r="Z327"/>
  <c r="Z329"/>
  <c r="Z331"/>
  <c r="Z333"/>
  <c r="Z335"/>
  <c r="Z337"/>
  <c r="Z339"/>
  <c r="Z341"/>
  <c r="Z343"/>
  <c r="Z345"/>
  <c r="Z347"/>
  <c r="Z349"/>
  <c r="Z351"/>
  <c r="Z353"/>
  <c r="Z355"/>
  <c r="Z357"/>
  <c r="Z359"/>
  <c r="Z361"/>
  <c r="Z363"/>
  <c r="Z365"/>
  <c r="Z367"/>
  <c r="Z369"/>
  <c r="Z371"/>
  <c r="Z373"/>
  <c r="Z375"/>
  <c r="Z377"/>
  <c r="Z379"/>
  <c r="Z381"/>
  <c r="Z383"/>
  <c r="Z385"/>
  <c r="Z387"/>
  <c r="Z389"/>
  <c r="Z391"/>
  <c r="Z393"/>
  <c r="Z395"/>
  <c r="Z397"/>
  <c r="Z399"/>
  <c r="Z401"/>
  <c r="Z403"/>
  <c r="Z405"/>
  <c r="Z407"/>
  <c r="Z409"/>
  <c r="Z411"/>
  <c r="Z301"/>
  <c r="Z414"/>
  <c r="Z416"/>
  <c r="Z418"/>
  <c r="Z420"/>
  <c r="Z422"/>
  <c r="Z424"/>
  <c r="Z426"/>
  <c r="Z428"/>
  <c r="Z430"/>
  <c r="Z432"/>
  <c r="Z434"/>
  <c r="Z436"/>
  <c r="Z438"/>
  <c r="Z440"/>
  <c r="Z442"/>
  <c r="Z444"/>
  <c r="Z446"/>
  <c r="Z448"/>
  <c r="Z450"/>
  <c r="Z452"/>
  <c r="Z454"/>
  <c r="Z456"/>
  <c r="Z458"/>
  <c r="Z460"/>
  <c r="Z462"/>
  <c r="Z464"/>
  <c r="Z466"/>
  <c r="Z468"/>
  <c r="Z470"/>
  <c r="Z472"/>
  <c r="Z474"/>
  <c r="Z476"/>
  <c r="Z478"/>
  <c r="Z480"/>
  <c r="Z482"/>
  <c r="Z484"/>
  <c r="Z486"/>
  <c r="Z488"/>
  <c r="Z490"/>
  <c r="Z492"/>
  <c r="Z494"/>
  <c r="Z496"/>
  <c r="Z498"/>
  <c r="Z500"/>
  <c r="AA1"/>
  <c r="Z3"/>
  <c r="Z5"/>
  <c r="Z7"/>
  <c r="Z9"/>
  <c r="Z11"/>
  <c r="Z13"/>
  <c r="Z15"/>
  <c r="Z17"/>
  <c r="Z19"/>
  <c r="Z21"/>
  <c r="Z23"/>
  <c r="Z25"/>
  <c r="Z27"/>
  <c r="Z29"/>
  <c r="Z31"/>
  <c r="Z33"/>
  <c r="Z35"/>
  <c r="Z37"/>
  <c r="Z39"/>
  <c r="Z41"/>
  <c r="Z43"/>
  <c r="Z45"/>
  <c r="Z47"/>
  <c r="Z49"/>
  <c r="Z51"/>
  <c r="Z53"/>
  <c r="Z55"/>
  <c r="Z57"/>
  <c r="Z59"/>
  <c r="Z61"/>
  <c r="Z63"/>
  <c r="Z65"/>
  <c r="Z67"/>
  <c r="Z69"/>
  <c r="Z71"/>
  <c r="Z73"/>
  <c r="Z75"/>
  <c r="Z77"/>
  <c r="Z79"/>
  <c r="Z81"/>
  <c r="Z83"/>
  <c r="Z85"/>
  <c r="Z87"/>
  <c r="Z89"/>
  <c r="Z91"/>
  <c r="Z93"/>
  <c r="Z95"/>
  <c r="Z97"/>
  <c r="Z99"/>
  <c r="Z101"/>
  <c r="Z103"/>
  <c r="Z105"/>
  <c r="Z107"/>
  <c r="Z109"/>
  <c r="Z111"/>
  <c r="Z113"/>
  <c r="Z115"/>
  <c r="Z117"/>
  <c r="Z119"/>
  <c r="Z121"/>
  <c r="Z123"/>
  <c r="Z125"/>
  <c r="Z127"/>
  <c r="Z129"/>
  <c r="Z131"/>
  <c r="Z133"/>
  <c r="Z135"/>
  <c r="Z137"/>
  <c r="Z139"/>
  <c r="Z141"/>
  <c r="Z143"/>
  <c r="Z145"/>
  <c r="Z147"/>
  <c r="Z149"/>
  <c r="Z151"/>
  <c r="Z153"/>
  <c r="Z155"/>
  <c r="Z157"/>
  <c r="Z159"/>
  <c r="Z161"/>
  <c r="Z163"/>
  <c r="Z165"/>
  <c r="Z167"/>
  <c r="Z169"/>
  <c r="Z171"/>
  <c r="Z173"/>
  <c r="Z175"/>
  <c r="Z177"/>
  <c r="Z179"/>
  <c r="Z181"/>
  <c r="Z183"/>
  <c r="Z185"/>
  <c r="Z187"/>
  <c r="Z190"/>
  <c r="Z192"/>
  <c r="Z194"/>
  <c r="Z196"/>
  <c r="Z198"/>
  <c r="Z200"/>
  <c r="Z202"/>
  <c r="Z204"/>
  <c r="Z206"/>
  <c r="Z208"/>
  <c r="Z210"/>
  <c r="Z212"/>
  <c r="Z214"/>
  <c r="Z216"/>
  <c r="Z218"/>
  <c r="Z220"/>
  <c r="Z222"/>
  <c r="Z224"/>
  <c r="Z226"/>
  <c r="Z228"/>
  <c r="Z230"/>
  <c r="Z232"/>
  <c r="Z234"/>
  <c r="Z236"/>
  <c r="Z238"/>
  <c r="Z240"/>
  <c r="Z242"/>
  <c r="Z244"/>
  <c r="Z246"/>
  <c r="Z248"/>
  <c r="Z250"/>
  <c r="Z252"/>
  <c r="Z254"/>
  <c r="Z256"/>
  <c r="Z258"/>
  <c r="Z260"/>
  <c r="Z262"/>
  <c r="Z264"/>
  <c r="Z266"/>
  <c r="Z268"/>
  <c r="Z270"/>
  <c r="Z272"/>
  <c r="Z274"/>
  <c r="Z276"/>
  <c r="Z278"/>
  <c r="Z280"/>
  <c r="Z282"/>
  <c r="Z284"/>
  <c r="Z286"/>
  <c r="Z288"/>
  <c r="Z290"/>
  <c r="Z292"/>
  <c r="Z294"/>
  <c r="Z296"/>
  <c r="Z298"/>
  <c r="Z189"/>
  <c r="Z302"/>
  <c r="Z304"/>
  <c r="Z306"/>
  <c r="Z308"/>
  <c r="Z310"/>
  <c r="Z312"/>
  <c r="Z314"/>
  <c r="Z316"/>
  <c r="Z318"/>
  <c r="Z320"/>
  <c r="Z322"/>
  <c r="Z324"/>
  <c r="Z326"/>
  <c r="Z328"/>
  <c r="Z330"/>
  <c r="Z332"/>
  <c r="Z334"/>
  <c r="Z336"/>
  <c r="Z338"/>
  <c r="Z340"/>
  <c r="Z342"/>
  <c r="Z344"/>
  <c r="Z346"/>
  <c r="Z348"/>
  <c r="Z350"/>
  <c r="Z352"/>
  <c r="Z354"/>
  <c r="Z356"/>
  <c r="Z358"/>
  <c r="Z360"/>
  <c r="Z362"/>
  <c r="Z364"/>
  <c r="Z366"/>
  <c r="Z368"/>
  <c r="Z370"/>
  <c r="Z372"/>
  <c r="Z374"/>
  <c r="Z376"/>
  <c r="Z378"/>
  <c r="Z380"/>
  <c r="Z382"/>
  <c r="Z384"/>
  <c r="Z386"/>
  <c r="Z388"/>
  <c r="Z390"/>
  <c r="Z392"/>
  <c r="Z394"/>
  <c r="Z396"/>
  <c r="Z398"/>
  <c r="Z400"/>
  <c r="Z402"/>
  <c r="Z404"/>
  <c r="Z406"/>
  <c r="Z408"/>
  <c r="Z410"/>
  <c r="Z412"/>
  <c r="Z413"/>
  <c r="Z415"/>
  <c r="Z417"/>
  <c r="Z419"/>
  <c r="Z421"/>
  <c r="Z423"/>
  <c r="Z425"/>
  <c r="Z427"/>
  <c r="Z429"/>
  <c r="Z431"/>
  <c r="Z433"/>
  <c r="Z435"/>
  <c r="Z437"/>
  <c r="Z439"/>
  <c r="Z441"/>
  <c r="Z443"/>
  <c r="Z445"/>
  <c r="Z447"/>
  <c r="Z449"/>
  <c r="Z451"/>
  <c r="Z453"/>
  <c r="Z455"/>
  <c r="Z457"/>
  <c r="Z459"/>
  <c r="Z461"/>
  <c r="Z463"/>
  <c r="Z465"/>
  <c r="Z467"/>
  <c r="Z469"/>
  <c r="Z471"/>
  <c r="Z473"/>
  <c r="Z475"/>
  <c r="Z477"/>
  <c r="Z479"/>
  <c r="Z481"/>
  <c r="Z483"/>
  <c r="Z485"/>
  <c r="Z487"/>
  <c r="Z489"/>
  <c r="Z491"/>
  <c r="Z493"/>
  <c r="Z495"/>
  <c r="Z497"/>
  <c r="Z499"/>
  <c r="Q12" i="22"/>
  <c r="P12"/>
  <c r="R12"/>
  <c r="O13"/>
  <c r="AD16" i="17"/>
  <c r="AE16"/>
  <c r="AB16"/>
  <c r="AK16"/>
  <c r="AG29" i="23"/>
  <c r="AI28"/>
  <c r="AI16" i="17"/>
  <c r="AJ16"/>
  <c r="V16"/>
  <c r="Z16"/>
  <c r="AH16"/>
  <c r="AA16"/>
  <c r="T16"/>
  <c r="Y15"/>
  <c r="W15"/>
  <c r="G21" i="5"/>
  <c r="R16" i="17"/>
  <c r="O16"/>
  <c r="F17" i="18"/>
  <c r="A17" i="17" s="1"/>
  <c r="N17" s="1"/>
  <c r="X17" s="1"/>
  <c r="K19" i="5"/>
  <c r="O19"/>
  <c r="S19"/>
  <c r="W19"/>
  <c r="AA19"/>
  <c r="AE19"/>
  <c r="AI19"/>
  <c r="AM19"/>
  <c r="AQ19"/>
  <c r="AU19"/>
  <c r="AY19"/>
  <c r="BC19"/>
  <c r="BG19"/>
  <c r="BK19"/>
  <c r="BO19"/>
  <c r="BS19"/>
  <c r="BW19"/>
  <c r="CA19"/>
  <c r="H19"/>
  <c r="L19"/>
  <c r="P19"/>
  <c r="T19"/>
  <c r="X19"/>
  <c r="AB19"/>
  <c r="AF19"/>
  <c r="AJ19"/>
  <c r="AN19"/>
  <c r="AR19"/>
  <c r="AV19"/>
  <c r="AZ19"/>
  <c r="BD19"/>
  <c r="BH19"/>
  <c r="BL19"/>
  <c r="BP19"/>
  <c r="BT19"/>
  <c r="BX19"/>
  <c r="CB19"/>
  <c r="M19"/>
  <c r="U19"/>
  <c r="AC19"/>
  <c r="AK19"/>
  <c r="AS19"/>
  <c r="BA19"/>
  <c r="BI19"/>
  <c r="BQ19"/>
  <c r="BY19"/>
  <c r="J19"/>
  <c r="R19"/>
  <c r="Z19"/>
  <c r="AH19"/>
  <c r="AP19"/>
  <c r="AX19"/>
  <c r="BF19"/>
  <c r="BN19"/>
  <c r="BV19"/>
  <c r="CD19"/>
  <c r="I19"/>
  <c r="Q19"/>
  <c r="Y19"/>
  <c r="AG19"/>
  <c r="AO19"/>
  <c r="AW19"/>
  <c r="BE19"/>
  <c r="BM19"/>
  <c r="BU19"/>
  <c r="CC19"/>
  <c r="N19"/>
  <c r="V19"/>
  <c r="AD19"/>
  <c r="AL19"/>
  <c r="AT19"/>
  <c r="BB19"/>
  <c r="BJ19"/>
  <c r="BR19"/>
  <c r="BZ19"/>
  <c r="F20"/>
  <c r="A20"/>
  <c r="B20"/>
  <c r="D20"/>
  <c r="E20"/>
  <c r="C20"/>
  <c r="AL16" i="17"/>
  <c r="AA3" i="28" l="1"/>
  <c r="AB1"/>
  <c r="AA6"/>
  <c r="AA8"/>
  <c r="AA10"/>
  <c r="AA12"/>
  <c r="AA14"/>
  <c r="AA16"/>
  <c r="AA18"/>
  <c r="AA20"/>
  <c r="AA22"/>
  <c r="AA24"/>
  <c r="AA26"/>
  <c r="AA28"/>
  <c r="AA30"/>
  <c r="AA32"/>
  <c r="AA34"/>
  <c r="AA36"/>
  <c r="AA38"/>
  <c r="AA40"/>
  <c r="AA42"/>
  <c r="AA44"/>
  <c r="AA46"/>
  <c r="AA48"/>
  <c r="AA50"/>
  <c r="AA52"/>
  <c r="AA54"/>
  <c r="AA56"/>
  <c r="AA58"/>
  <c r="AA60"/>
  <c r="AA62"/>
  <c r="AA64"/>
  <c r="AA66"/>
  <c r="AA68"/>
  <c r="AA70"/>
  <c r="AA72"/>
  <c r="AA74"/>
  <c r="AA76"/>
  <c r="AA78"/>
  <c r="AA80"/>
  <c r="AA82"/>
  <c r="AA84"/>
  <c r="AA86"/>
  <c r="AA88"/>
  <c r="AA90"/>
  <c r="AA92"/>
  <c r="AA94"/>
  <c r="AA96"/>
  <c r="AA98"/>
  <c r="AA100"/>
  <c r="AA102"/>
  <c r="AA104"/>
  <c r="AA106"/>
  <c r="AA108"/>
  <c r="AA110"/>
  <c r="AA112"/>
  <c r="AA114"/>
  <c r="AA116"/>
  <c r="AA118"/>
  <c r="AA120"/>
  <c r="AA122"/>
  <c r="AA124"/>
  <c r="AA126"/>
  <c r="AA128"/>
  <c r="AA130"/>
  <c r="AA132"/>
  <c r="AA134"/>
  <c r="AA136"/>
  <c r="AA138"/>
  <c r="AA140"/>
  <c r="AA142"/>
  <c r="AA144"/>
  <c r="AA146"/>
  <c r="AA148"/>
  <c r="AA150"/>
  <c r="AA152"/>
  <c r="AA154"/>
  <c r="AA156"/>
  <c r="AA158"/>
  <c r="AA160"/>
  <c r="AA162"/>
  <c r="AA164"/>
  <c r="AA166"/>
  <c r="AA168"/>
  <c r="AA170"/>
  <c r="AA172"/>
  <c r="AA174"/>
  <c r="AA176"/>
  <c r="AA178"/>
  <c r="AA180"/>
  <c r="AA182"/>
  <c r="AA184"/>
  <c r="AA186"/>
  <c r="AA188"/>
  <c r="AA190"/>
  <c r="AA192"/>
  <c r="AA194"/>
  <c r="AA196"/>
  <c r="AA198"/>
  <c r="AA200"/>
  <c r="AA202"/>
  <c r="AA204"/>
  <c r="AA206"/>
  <c r="AA208"/>
  <c r="AA210"/>
  <c r="AA212"/>
  <c r="AA214"/>
  <c r="AA216"/>
  <c r="AA218"/>
  <c r="AA220"/>
  <c r="AA222"/>
  <c r="AA224"/>
  <c r="AA226"/>
  <c r="AA228"/>
  <c r="AA230"/>
  <c r="AA232"/>
  <c r="AA234"/>
  <c r="AA236"/>
  <c r="AA238"/>
  <c r="AA240"/>
  <c r="AA242"/>
  <c r="AA244"/>
  <c r="AA246"/>
  <c r="AA248"/>
  <c r="AA250"/>
  <c r="AA252"/>
  <c r="AA254"/>
  <c r="AA256"/>
  <c r="AA258"/>
  <c r="AA260"/>
  <c r="AA262"/>
  <c r="AA264"/>
  <c r="AA266"/>
  <c r="AA268"/>
  <c r="AA270"/>
  <c r="AA272"/>
  <c r="AA274"/>
  <c r="AA276"/>
  <c r="AA278"/>
  <c r="AA280"/>
  <c r="AA282"/>
  <c r="AA284"/>
  <c r="AA286"/>
  <c r="AA288"/>
  <c r="AA290"/>
  <c r="AA292"/>
  <c r="AA294"/>
  <c r="AA296"/>
  <c r="AA298"/>
  <c r="AA300"/>
  <c r="AA302"/>
  <c r="AA304"/>
  <c r="AA306"/>
  <c r="AA308"/>
  <c r="AA310"/>
  <c r="AA312"/>
  <c r="AA314"/>
  <c r="AA316"/>
  <c r="AA318"/>
  <c r="AA320"/>
  <c r="AA322"/>
  <c r="AA324"/>
  <c r="AA326"/>
  <c r="AA328"/>
  <c r="AA330"/>
  <c r="AA332"/>
  <c r="AA334"/>
  <c r="AA336"/>
  <c r="AA338"/>
  <c r="AA340"/>
  <c r="AA342"/>
  <c r="AA344"/>
  <c r="AA346"/>
  <c r="AA348"/>
  <c r="AA350"/>
  <c r="AA352"/>
  <c r="AA354"/>
  <c r="AA356"/>
  <c r="AA358"/>
  <c r="AA360"/>
  <c r="AA362"/>
  <c r="AA364"/>
  <c r="AA366"/>
  <c r="AA368"/>
  <c r="AA370"/>
  <c r="AA372"/>
  <c r="AA374"/>
  <c r="AA376"/>
  <c r="AA378"/>
  <c r="AA380"/>
  <c r="AA382"/>
  <c r="AA384"/>
  <c r="AA386"/>
  <c r="AA388"/>
  <c r="AA390"/>
  <c r="AA392"/>
  <c r="AA394"/>
  <c r="AA396"/>
  <c r="AA398"/>
  <c r="AA400"/>
  <c r="AA402"/>
  <c r="AA404"/>
  <c r="AA406"/>
  <c r="AA408"/>
  <c r="AA410"/>
  <c r="AA412"/>
  <c r="AA414"/>
  <c r="AA416"/>
  <c r="AA418"/>
  <c r="AA420"/>
  <c r="AA422"/>
  <c r="AA424"/>
  <c r="AA426"/>
  <c r="AA428"/>
  <c r="AA430"/>
  <c r="AA432"/>
  <c r="AA434"/>
  <c r="AA436"/>
  <c r="AA438"/>
  <c r="AA440"/>
  <c r="AA442"/>
  <c r="AA444"/>
  <c r="AA446"/>
  <c r="AA448"/>
  <c r="AA450"/>
  <c r="AA452"/>
  <c r="AA454"/>
  <c r="AA456"/>
  <c r="AA458"/>
  <c r="AA460"/>
  <c r="AA462"/>
  <c r="AA464"/>
  <c r="AA466"/>
  <c r="AA468"/>
  <c r="AA470"/>
  <c r="AA472"/>
  <c r="AA474"/>
  <c r="AA476"/>
  <c r="AA478"/>
  <c r="AA480"/>
  <c r="AA482"/>
  <c r="AA484"/>
  <c r="AA486"/>
  <c r="AA488"/>
  <c r="AA490"/>
  <c r="AA492"/>
  <c r="AA494"/>
  <c r="AA496"/>
  <c r="AA498"/>
  <c r="AA500"/>
  <c r="AA2"/>
  <c r="AA4"/>
  <c r="AA5"/>
  <c r="AA7"/>
  <c r="AA9"/>
  <c r="AA11"/>
  <c r="AA13"/>
  <c r="AA15"/>
  <c r="AA17"/>
  <c r="AA19"/>
  <c r="AA21"/>
  <c r="AA23"/>
  <c r="AA25"/>
  <c r="AA27"/>
  <c r="AA29"/>
  <c r="AA31"/>
  <c r="AA33"/>
  <c r="AA35"/>
  <c r="AA37"/>
  <c r="AA39"/>
  <c r="AA41"/>
  <c r="AA43"/>
  <c r="AA45"/>
  <c r="AA47"/>
  <c r="AA49"/>
  <c r="AA51"/>
  <c r="AA53"/>
  <c r="AA55"/>
  <c r="AA57"/>
  <c r="AA59"/>
  <c r="AA61"/>
  <c r="AA63"/>
  <c r="AA65"/>
  <c r="AA67"/>
  <c r="AA69"/>
  <c r="AA71"/>
  <c r="AA73"/>
  <c r="AA75"/>
  <c r="AA77"/>
  <c r="AA79"/>
  <c r="AA81"/>
  <c r="AA83"/>
  <c r="AA85"/>
  <c r="AA87"/>
  <c r="AA89"/>
  <c r="AA91"/>
  <c r="AA93"/>
  <c r="AA95"/>
  <c r="AA97"/>
  <c r="AA99"/>
  <c r="AA101"/>
  <c r="AA103"/>
  <c r="AA105"/>
  <c r="AA107"/>
  <c r="AA109"/>
  <c r="AA111"/>
  <c r="AA113"/>
  <c r="AA115"/>
  <c r="AA117"/>
  <c r="AA119"/>
  <c r="AA121"/>
  <c r="AA123"/>
  <c r="AA125"/>
  <c r="AA127"/>
  <c r="AA129"/>
  <c r="AA131"/>
  <c r="AA133"/>
  <c r="AA135"/>
  <c r="AA137"/>
  <c r="AA139"/>
  <c r="AA141"/>
  <c r="AA143"/>
  <c r="AA145"/>
  <c r="AA147"/>
  <c r="AA149"/>
  <c r="AA151"/>
  <c r="AA153"/>
  <c r="AA155"/>
  <c r="AA157"/>
  <c r="AA159"/>
  <c r="AA161"/>
  <c r="AA163"/>
  <c r="AA165"/>
  <c r="AA167"/>
  <c r="AA169"/>
  <c r="AA171"/>
  <c r="AA173"/>
  <c r="AA175"/>
  <c r="AA177"/>
  <c r="AA179"/>
  <c r="AA181"/>
  <c r="AA183"/>
  <c r="AA185"/>
  <c r="AA187"/>
  <c r="AA189"/>
  <c r="AA191"/>
  <c r="AA193"/>
  <c r="AA195"/>
  <c r="AA197"/>
  <c r="AA199"/>
  <c r="AA201"/>
  <c r="AA203"/>
  <c r="AA205"/>
  <c r="AA207"/>
  <c r="AA209"/>
  <c r="AA211"/>
  <c r="AA213"/>
  <c r="AA215"/>
  <c r="AA217"/>
  <c r="AA219"/>
  <c r="AA221"/>
  <c r="AA223"/>
  <c r="AA225"/>
  <c r="AA227"/>
  <c r="AA229"/>
  <c r="AA231"/>
  <c r="AA233"/>
  <c r="AA235"/>
  <c r="AA237"/>
  <c r="AA239"/>
  <c r="AA241"/>
  <c r="AA243"/>
  <c r="AA245"/>
  <c r="AA247"/>
  <c r="AA249"/>
  <c r="AA251"/>
  <c r="AA253"/>
  <c r="AA255"/>
  <c r="AA257"/>
  <c r="AA259"/>
  <c r="AA261"/>
  <c r="AA263"/>
  <c r="AA265"/>
  <c r="AA267"/>
  <c r="AA269"/>
  <c r="AA271"/>
  <c r="AA273"/>
  <c r="AA275"/>
  <c r="AA277"/>
  <c r="AA279"/>
  <c r="AA281"/>
  <c r="AA283"/>
  <c r="AA285"/>
  <c r="AA287"/>
  <c r="AA289"/>
  <c r="AA291"/>
  <c r="AA293"/>
  <c r="AA295"/>
  <c r="AA297"/>
  <c r="AA299"/>
  <c r="AA301"/>
  <c r="AA303"/>
  <c r="AA305"/>
  <c r="AA307"/>
  <c r="AA309"/>
  <c r="AA311"/>
  <c r="AA313"/>
  <c r="AA315"/>
  <c r="AA317"/>
  <c r="AA319"/>
  <c r="AA321"/>
  <c r="AA323"/>
  <c r="AA325"/>
  <c r="AA327"/>
  <c r="AA329"/>
  <c r="AA331"/>
  <c r="AA333"/>
  <c r="AA335"/>
  <c r="AA337"/>
  <c r="AA339"/>
  <c r="AA341"/>
  <c r="AA343"/>
  <c r="AA345"/>
  <c r="AA347"/>
  <c r="AA349"/>
  <c r="AA351"/>
  <c r="AA353"/>
  <c r="AA355"/>
  <c r="AA357"/>
  <c r="AA359"/>
  <c r="AA361"/>
  <c r="AA363"/>
  <c r="AA365"/>
  <c r="AA367"/>
  <c r="AA369"/>
  <c r="AA371"/>
  <c r="AA373"/>
  <c r="AA375"/>
  <c r="AA377"/>
  <c r="AA379"/>
  <c r="AA381"/>
  <c r="AA383"/>
  <c r="AA385"/>
  <c r="AA387"/>
  <c r="AA389"/>
  <c r="AA391"/>
  <c r="AA393"/>
  <c r="AA395"/>
  <c r="AA397"/>
  <c r="AA399"/>
  <c r="AA401"/>
  <c r="AA403"/>
  <c r="AA405"/>
  <c r="AA407"/>
  <c r="AA409"/>
  <c r="AA411"/>
  <c r="AA413"/>
  <c r="AA415"/>
  <c r="AA417"/>
  <c r="AA419"/>
  <c r="AA421"/>
  <c r="AA423"/>
  <c r="AA425"/>
  <c r="AA427"/>
  <c r="AA429"/>
  <c r="AA431"/>
  <c r="AA433"/>
  <c r="AA435"/>
  <c r="AA437"/>
  <c r="AA439"/>
  <c r="AA441"/>
  <c r="AA443"/>
  <c r="AA445"/>
  <c r="AA447"/>
  <c r="AA449"/>
  <c r="AA451"/>
  <c r="AA453"/>
  <c r="AA455"/>
  <c r="AA457"/>
  <c r="AA459"/>
  <c r="AA461"/>
  <c r="AA463"/>
  <c r="AA465"/>
  <c r="AA467"/>
  <c r="AA469"/>
  <c r="AA471"/>
  <c r="AA473"/>
  <c r="AA475"/>
  <c r="AA477"/>
  <c r="AA479"/>
  <c r="AA481"/>
  <c r="AA483"/>
  <c r="AA485"/>
  <c r="AA487"/>
  <c r="AA489"/>
  <c r="AA491"/>
  <c r="AA493"/>
  <c r="AA495"/>
  <c r="AA497"/>
  <c r="AA499"/>
  <c r="P13" i="22"/>
  <c r="R13"/>
  <c r="Q13"/>
  <c r="O14"/>
  <c r="AD17" i="17"/>
  <c r="AE17"/>
  <c r="AB17"/>
  <c r="AK17"/>
  <c r="AG30" i="23"/>
  <c r="AI29"/>
  <c r="AI17" i="17"/>
  <c r="AJ17"/>
  <c r="Y16"/>
  <c r="W16"/>
  <c r="V17"/>
  <c r="Z17"/>
  <c r="AH17"/>
  <c r="AA17"/>
  <c r="T17"/>
  <c r="G22" i="5"/>
  <c r="O17" i="17"/>
  <c r="R17"/>
  <c r="D21" i="5"/>
  <c r="E21"/>
  <c r="B21"/>
  <c r="C21"/>
  <c r="F21"/>
  <c r="A21"/>
  <c r="H20"/>
  <c r="L20"/>
  <c r="P20"/>
  <c r="T20"/>
  <c r="X20"/>
  <c r="AB20"/>
  <c r="AF20"/>
  <c r="AJ20"/>
  <c r="AN20"/>
  <c r="AR20"/>
  <c r="AV20"/>
  <c r="AZ20"/>
  <c r="BD20"/>
  <c r="BH20"/>
  <c r="BL20"/>
  <c r="BP20"/>
  <c r="BT20"/>
  <c r="BX20"/>
  <c r="CB20"/>
  <c r="I20"/>
  <c r="M20"/>
  <c r="Q20"/>
  <c r="U20"/>
  <c r="Y20"/>
  <c r="AC20"/>
  <c r="AG20"/>
  <c r="AK20"/>
  <c r="AO20"/>
  <c r="AS20"/>
  <c r="AW20"/>
  <c r="BA20"/>
  <c r="BE20"/>
  <c r="BI20"/>
  <c r="BM20"/>
  <c r="BQ20"/>
  <c r="BU20"/>
  <c r="BY20"/>
  <c r="CC20"/>
  <c r="J20"/>
  <c r="V20"/>
  <c r="Z20"/>
  <c r="AH20"/>
  <c r="AP20"/>
  <c r="AX20"/>
  <c r="BF20"/>
  <c r="BN20"/>
  <c r="BV20"/>
  <c r="CD20"/>
  <c r="S20"/>
  <c r="AA20"/>
  <c r="AE20"/>
  <c r="AM20"/>
  <c r="AY20"/>
  <c r="BG20"/>
  <c r="BO20"/>
  <c r="BW20"/>
  <c r="N20"/>
  <c r="R20"/>
  <c r="AD20"/>
  <c r="AL20"/>
  <c r="AT20"/>
  <c r="BB20"/>
  <c r="BJ20"/>
  <c r="BR20"/>
  <c r="BZ20"/>
  <c r="K20"/>
  <c r="O20"/>
  <c r="W20"/>
  <c r="AI20"/>
  <c r="AQ20"/>
  <c r="AU20"/>
  <c r="BC20"/>
  <c r="BK20"/>
  <c r="BS20"/>
  <c r="CA20"/>
  <c r="F18" i="18"/>
  <c r="A18" i="17" s="1"/>
  <c r="N18" s="1"/>
  <c r="X18" s="1"/>
  <c r="AL17"/>
  <c r="AB2" i="28" l="1"/>
  <c r="AB4"/>
  <c r="AB6"/>
  <c r="AB8"/>
  <c r="AB10"/>
  <c r="AB12"/>
  <c r="AB14"/>
  <c r="AB16"/>
  <c r="AB18"/>
  <c r="AB20"/>
  <c r="AB22"/>
  <c r="AB24"/>
  <c r="AB26"/>
  <c r="AB28"/>
  <c r="AB30"/>
  <c r="AB32"/>
  <c r="AB34"/>
  <c r="AB36"/>
  <c r="AB38"/>
  <c r="AB40"/>
  <c r="AB42"/>
  <c r="AB44"/>
  <c r="AB46"/>
  <c r="AB48"/>
  <c r="AB50"/>
  <c r="AB52"/>
  <c r="AB54"/>
  <c r="AB56"/>
  <c r="AB58"/>
  <c r="AB60"/>
  <c r="AB62"/>
  <c r="AB64"/>
  <c r="AB66"/>
  <c r="AB68"/>
  <c r="AB70"/>
  <c r="AB72"/>
  <c r="AB74"/>
  <c r="AB76"/>
  <c r="AB78"/>
  <c r="AB80"/>
  <c r="AB82"/>
  <c r="AB84"/>
  <c r="AB86"/>
  <c r="AB88"/>
  <c r="AB90"/>
  <c r="AB92"/>
  <c r="AB94"/>
  <c r="AB96"/>
  <c r="AB98"/>
  <c r="AB100"/>
  <c r="AB102"/>
  <c r="AB104"/>
  <c r="AB106"/>
  <c r="AB108"/>
  <c r="AB110"/>
  <c r="AB112"/>
  <c r="AB114"/>
  <c r="AB116"/>
  <c r="AB118"/>
  <c r="AB120"/>
  <c r="AB122"/>
  <c r="AB124"/>
  <c r="AB126"/>
  <c r="AB128"/>
  <c r="AB130"/>
  <c r="AB132"/>
  <c r="AB134"/>
  <c r="AB136"/>
  <c r="AB138"/>
  <c r="AB140"/>
  <c r="AB142"/>
  <c r="AB144"/>
  <c r="AB146"/>
  <c r="AB148"/>
  <c r="AB150"/>
  <c r="AB152"/>
  <c r="AB154"/>
  <c r="AB156"/>
  <c r="AB158"/>
  <c r="AB160"/>
  <c r="AB162"/>
  <c r="AB164"/>
  <c r="AB166"/>
  <c r="AB168"/>
  <c r="AB170"/>
  <c r="AB172"/>
  <c r="AB174"/>
  <c r="AB176"/>
  <c r="AB178"/>
  <c r="AB180"/>
  <c r="AB182"/>
  <c r="AB184"/>
  <c r="AB186"/>
  <c r="AB188"/>
  <c r="AB190"/>
  <c r="AB192"/>
  <c r="AB194"/>
  <c r="AB196"/>
  <c r="AB198"/>
  <c r="AB200"/>
  <c r="AB202"/>
  <c r="AB204"/>
  <c r="AB206"/>
  <c r="AB208"/>
  <c r="AB210"/>
  <c r="AB212"/>
  <c r="AB214"/>
  <c r="AB216"/>
  <c r="AB218"/>
  <c r="AB220"/>
  <c r="AB222"/>
  <c r="AB224"/>
  <c r="AB226"/>
  <c r="AB228"/>
  <c r="AB230"/>
  <c r="AB232"/>
  <c r="AB234"/>
  <c r="AB236"/>
  <c r="AB238"/>
  <c r="AB240"/>
  <c r="AB242"/>
  <c r="AB244"/>
  <c r="AB246"/>
  <c r="AB248"/>
  <c r="AB250"/>
  <c r="AB252"/>
  <c r="AB254"/>
  <c r="AB256"/>
  <c r="AB258"/>
  <c r="AB260"/>
  <c r="AB262"/>
  <c r="AB264"/>
  <c r="AB266"/>
  <c r="AB268"/>
  <c r="AB270"/>
  <c r="AB272"/>
  <c r="AB274"/>
  <c r="AB276"/>
  <c r="AB278"/>
  <c r="AB280"/>
  <c r="AB282"/>
  <c r="AB284"/>
  <c r="AB286"/>
  <c r="AB288"/>
  <c r="AB290"/>
  <c r="AB292"/>
  <c r="AB294"/>
  <c r="AB296"/>
  <c r="AB298"/>
  <c r="AB301"/>
  <c r="AB303"/>
  <c r="AB305"/>
  <c r="AB307"/>
  <c r="AB309"/>
  <c r="AB311"/>
  <c r="AB313"/>
  <c r="AB315"/>
  <c r="AB317"/>
  <c r="AB319"/>
  <c r="AB321"/>
  <c r="AB323"/>
  <c r="AB325"/>
  <c r="AB327"/>
  <c r="AB329"/>
  <c r="AB331"/>
  <c r="AB333"/>
  <c r="AB335"/>
  <c r="AB337"/>
  <c r="AB339"/>
  <c r="AB341"/>
  <c r="AB343"/>
  <c r="AB345"/>
  <c r="AB347"/>
  <c r="AB349"/>
  <c r="AB351"/>
  <c r="AB353"/>
  <c r="AB355"/>
  <c r="AB357"/>
  <c r="AB359"/>
  <c r="AB361"/>
  <c r="AB363"/>
  <c r="AB365"/>
  <c r="AB367"/>
  <c r="AB369"/>
  <c r="AB371"/>
  <c r="AB373"/>
  <c r="AB375"/>
  <c r="AB377"/>
  <c r="AB379"/>
  <c r="AB381"/>
  <c r="AB383"/>
  <c r="AB385"/>
  <c r="AB387"/>
  <c r="AB389"/>
  <c r="AB391"/>
  <c r="AB393"/>
  <c r="AB395"/>
  <c r="AB397"/>
  <c r="AB399"/>
  <c r="AB401"/>
  <c r="AB403"/>
  <c r="AB405"/>
  <c r="AB407"/>
  <c r="AB409"/>
  <c r="AB411"/>
  <c r="AB300"/>
  <c r="AB414"/>
  <c r="AB416"/>
  <c r="AB418"/>
  <c r="AB420"/>
  <c r="AB422"/>
  <c r="AB424"/>
  <c r="AB426"/>
  <c r="AB428"/>
  <c r="AB430"/>
  <c r="AB432"/>
  <c r="AB434"/>
  <c r="AB436"/>
  <c r="AB438"/>
  <c r="AB440"/>
  <c r="AB442"/>
  <c r="AB444"/>
  <c r="AB446"/>
  <c r="AB448"/>
  <c r="AB450"/>
  <c r="AB452"/>
  <c r="AB454"/>
  <c r="AB456"/>
  <c r="AB458"/>
  <c r="AB460"/>
  <c r="AB462"/>
  <c r="AB464"/>
  <c r="AB466"/>
  <c r="AB468"/>
  <c r="AB470"/>
  <c r="AB472"/>
  <c r="AB474"/>
  <c r="AB476"/>
  <c r="AB478"/>
  <c r="AB480"/>
  <c r="AB482"/>
  <c r="AB484"/>
  <c r="AB486"/>
  <c r="AB488"/>
  <c r="AB490"/>
  <c r="AB492"/>
  <c r="AB494"/>
  <c r="AB496"/>
  <c r="AB498"/>
  <c r="AB500"/>
  <c r="AC1"/>
  <c r="AB3"/>
  <c r="AB5"/>
  <c r="AB7"/>
  <c r="AB9"/>
  <c r="AB11"/>
  <c r="AB13"/>
  <c r="AB15"/>
  <c r="AB17"/>
  <c r="AB19"/>
  <c r="AB21"/>
  <c r="AB23"/>
  <c r="AB25"/>
  <c r="AB27"/>
  <c r="AB29"/>
  <c r="AB31"/>
  <c r="AB33"/>
  <c r="AB35"/>
  <c r="AB37"/>
  <c r="AB39"/>
  <c r="AB41"/>
  <c r="AB43"/>
  <c r="AB45"/>
  <c r="AB47"/>
  <c r="AB49"/>
  <c r="AB51"/>
  <c r="AB53"/>
  <c r="AB55"/>
  <c r="AB57"/>
  <c r="AB59"/>
  <c r="AB61"/>
  <c r="AB63"/>
  <c r="AB65"/>
  <c r="AB67"/>
  <c r="AB69"/>
  <c r="AB71"/>
  <c r="AB73"/>
  <c r="AB75"/>
  <c r="AB77"/>
  <c r="AB79"/>
  <c r="AB81"/>
  <c r="AB83"/>
  <c r="AB85"/>
  <c r="AB87"/>
  <c r="AB89"/>
  <c r="AB91"/>
  <c r="AB93"/>
  <c r="AB95"/>
  <c r="AB97"/>
  <c r="AB99"/>
  <c r="AB101"/>
  <c r="AB103"/>
  <c r="AB105"/>
  <c r="AB107"/>
  <c r="AB109"/>
  <c r="AB111"/>
  <c r="AB113"/>
  <c r="AB115"/>
  <c r="AB117"/>
  <c r="AB119"/>
  <c r="AB121"/>
  <c r="AB123"/>
  <c r="AB125"/>
  <c r="AB127"/>
  <c r="AB129"/>
  <c r="AB131"/>
  <c r="AB133"/>
  <c r="AB135"/>
  <c r="AB137"/>
  <c r="AB139"/>
  <c r="AB141"/>
  <c r="AB143"/>
  <c r="AB145"/>
  <c r="AB147"/>
  <c r="AB149"/>
  <c r="AB151"/>
  <c r="AB153"/>
  <c r="AB155"/>
  <c r="AB157"/>
  <c r="AB159"/>
  <c r="AB161"/>
  <c r="AB163"/>
  <c r="AB165"/>
  <c r="AB167"/>
  <c r="AB169"/>
  <c r="AB171"/>
  <c r="AB173"/>
  <c r="AB175"/>
  <c r="AB177"/>
  <c r="AB179"/>
  <c r="AB181"/>
  <c r="AB183"/>
  <c r="AB185"/>
  <c r="AB187"/>
  <c r="AB189"/>
  <c r="AB191"/>
  <c r="AB193"/>
  <c r="AB195"/>
  <c r="AB197"/>
  <c r="AB199"/>
  <c r="AB201"/>
  <c r="AB203"/>
  <c r="AB205"/>
  <c r="AB207"/>
  <c r="AB209"/>
  <c r="AB211"/>
  <c r="AB213"/>
  <c r="AB215"/>
  <c r="AB217"/>
  <c r="AB219"/>
  <c r="AB221"/>
  <c r="AB223"/>
  <c r="AB225"/>
  <c r="AB227"/>
  <c r="AB229"/>
  <c r="AB231"/>
  <c r="AB233"/>
  <c r="AB235"/>
  <c r="AB237"/>
  <c r="AB239"/>
  <c r="AB241"/>
  <c r="AB243"/>
  <c r="AB245"/>
  <c r="AB247"/>
  <c r="AB249"/>
  <c r="AB251"/>
  <c r="AB253"/>
  <c r="AB255"/>
  <c r="AB257"/>
  <c r="AB259"/>
  <c r="AB261"/>
  <c r="AB263"/>
  <c r="AB265"/>
  <c r="AB267"/>
  <c r="AB269"/>
  <c r="AB271"/>
  <c r="AB273"/>
  <c r="AB275"/>
  <c r="AB277"/>
  <c r="AB279"/>
  <c r="AB281"/>
  <c r="AB283"/>
  <c r="AB285"/>
  <c r="AB287"/>
  <c r="AB289"/>
  <c r="AB291"/>
  <c r="AB293"/>
  <c r="AB295"/>
  <c r="AB297"/>
  <c r="AB299"/>
  <c r="AB302"/>
  <c r="AB304"/>
  <c r="AB306"/>
  <c r="AB308"/>
  <c r="AB310"/>
  <c r="AB312"/>
  <c r="AB314"/>
  <c r="AB316"/>
  <c r="AB318"/>
  <c r="AB320"/>
  <c r="AB322"/>
  <c r="AB324"/>
  <c r="AB326"/>
  <c r="AB328"/>
  <c r="AB330"/>
  <c r="AB332"/>
  <c r="AB334"/>
  <c r="AB336"/>
  <c r="AB338"/>
  <c r="AB340"/>
  <c r="AB342"/>
  <c r="AB344"/>
  <c r="AB346"/>
  <c r="AB348"/>
  <c r="AB350"/>
  <c r="AB352"/>
  <c r="AB354"/>
  <c r="AB356"/>
  <c r="AB358"/>
  <c r="AB360"/>
  <c r="AB362"/>
  <c r="AB364"/>
  <c r="AB366"/>
  <c r="AB368"/>
  <c r="AB370"/>
  <c r="AB372"/>
  <c r="AB374"/>
  <c r="AB376"/>
  <c r="AB378"/>
  <c r="AB380"/>
  <c r="AB382"/>
  <c r="AB384"/>
  <c r="AB386"/>
  <c r="AB388"/>
  <c r="AB390"/>
  <c r="AB392"/>
  <c r="AB394"/>
  <c r="AB396"/>
  <c r="AB398"/>
  <c r="AB400"/>
  <c r="AB402"/>
  <c r="AB404"/>
  <c r="AB406"/>
  <c r="AB408"/>
  <c r="AB410"/>
  <c r="AB412"/>
  <c r="AB413"/>
  <c r="AB415"/>
  <c r="AB417"/>
  <c r="AB419"/>
  <c r="AB421"/>
  <c r="AB423"/>
  <c r="AB425"/>
  <c r="AB427"/>
  <c r="AB429"/>
  <c r="AB431"/>
  <c r="AB433"/>
  <c r="AB435"/>
  <c r="AB437"/>
  <c r="AB439"/>
  <c r="AB441"/>
  <c r="AB443"/>
  <c r="AB445"/>
  <c r="AB447"/>
  <c r="AB449"/>
  <c r="AB451"/>
  <c r="AB453"/>
  <c r="AB455"/>
  <c r="AB457"/>
  <c r="AB459"/>
  <c r="AB461"/>
  <c r="AB463"/>
  <c r="AB465"/>
  <c r="AB467"/>
  <c r="AB469"/>
  <c r="AB471"/>
  <c r="AB473"/>
  <c r="AB475"/>
  <c r="AB477"/>
  <c r="AB479"/>
  <c r="AB481"/>
  <c r="AB483"/>
  <c r="AB485"/>
  <c r="AB487"/>
  <c r="AB489"/>
  <c r="AB491"/>
  <c r="AB493"/>
  <c r="AB495"/>
  <c r="AB497"/>
  <c r="AB499"/>
  <c r="Q14" i="22"/>
  <c r="P14"/>
  <c r="R14"/>
  <c r="O15"/>
  <c r="AD18" i="17"/>
  <c r="AE18"/>
  <c r="AB18"/>
  <c r="AK18"/>
  <c r="AG31" i="23"/>
  <c r="AI30"/>
  <c r="AI18" i="17"/>
  <c r="AJ18"/>
  <c r="V18"/>
  <c r="Z18"/>
  <c r="AH18"/>
  <c r="AA18"/>
  <c r="T18"/>
  <c r="Y17"/>
  <c r="W17"/>
  <c r="G23" i="5"/>
  <c r="R18" i="17"/>
  <c r="O18"/>
  <c r="F22" i="5"/>
  <c r="A22"/>
  <c r="B22"/>
  <c r="E22"/>
  <c r="D22"/>
  <c r="C22"/>
  <c r="I21"/>
  <c r="M21"/>
  <c r="Q21"/>
  <c r="U21"/>
  <c r="Y21"/>
  <c r="AC21"/>
  <c r="AG21"/>
  <c r="AK21"/>
  <c r="AO21"/>
  <c r="AS21"/>
  <c r="H21"/>
  <c r="L21"/>
  <c r="P21"/>
  <c r="T21"/>
  <c r="X21"/>
  <c r="AB21"/>
  <c r="AF21"/>
  <c r="AJ21"/>
  <c r="AN21"/>
  <c r="AR21"/>
  <c r="AV21"/>
  <c r="AZ21"/>
  <c r="BA21"/>
  <c r="BE21"/>
  <c r="BI21"/>
  <c r="BM21"/>
  <c r="BQ21"/>
  <c r="BU21"/>
  <c r="BY21"/>
  <c r="CC21"/>
  <c r="BB21"/>
  <c r="BF21"/>
  <c r="BJ21"/>
  <c r="BN21"/>
  <c r="BR21"/>
  <c r="BV21"/>
  <c r="BZ21"/>
  <c r="CD21"/>
  <c r="K21"/>
  <c r="O21"/>
  <c r="S21"/>
  <c r="W21"/>
  <c r="AA21"/>
  <c r="AE21"/>
  <c r="AI21"/>
  <c r="AM21"/>
  <c r="AQ21"/>
  <c r="AU21"/>
  <c r="J21"/>
  <c r="N21"/>
  <c r="R21"/>
  <c r="V21"/>
  <c r="Z21"/>
  <c r="AD21"/>
  <c r="AH21"/>
  <c r="AL21"/>
  <c r="AP21"/>
  <c r="AT21"/>
  <c r="AX21"/>
  <c r="AW21"/>
  <c r="BC21"/>
  <c r="BG21"/>
  <c r="BK21"/>
  <c r="BO21"/>
  <c r="BS21"/>
  <c r="BW21"/>
  <c r="CA21"/>
  <c r="AY21"/>
  <c r="BD21"/>
  <c r="BH21"/>
  <c r="BL21"/>
  <c r="BP21"/>
  <c r="BT21"/>
  <c r="BX21"/>
  <c r="CB21"/>
  <c r="F19" i="18"/>
  <c r="A19" i="17" s="1"/>
  <c r="N19" s="1"/>
  <c r="X19" s="1"/>
  <c r="AL18"/>
  <c r="AC3" i="28" l="1"/>
  <c r="AD1"/>
  <c r="AC6"/>
  <c r="AC8"/>
  <c r="AC10"/>
  <c r="AC12"/>
  <c r="AC14"/>
  <c r="AC16"/>
  <c r="AC18"/>
  <c r="AC20"/>
  <c r="AC22"/>
  <c r="AC24"/>
  <c r="AC26"/>
  <c r="AC28"/>
  <c r="AC30"/>
  <c r="AC32"/>
  <c r="AC34"/>
  <c r="AC36"/>
  <c r="AC38"/>
  <c r="AC40"/>
  <c r="AC42"/>
  <c r="AC44"/>
  <c r="AC46"/>
  <c r="AC48"/>
  <c r="AC50"/>
  <c r="AC52"/>
  <c r="AC54"/>
  <c r="AC56"/>
  <c r="AC58"/>
  <c r="AC60"/>
  <c r="AC62"/>
  <c r="AC64"/>
  <c r="AC66"/>
  <c r="AC68"/>
  <c r="AC70"/>
  <c r="AC72"/>
  <c r="AC74"/>
  <c r="AC76"/>
  <c r="AC78"/>
  <c r="AC80"/>
  <c r="AC82"/>
  <c r="AC84"/>
  <c r="AC86"/>
  <c r="AC88"/>
  <c r="AC90"/>
  <c r="AC92"/>
  <c r="AC94"/>
  <c r="AC96"/>
  <c r="AC98"/>
  <c r="AC100"/>
  <c r="AC102"/>
  <c r="AC104"/>
  <c r="AC106"/>
  <c r="AC108"/>
  <c r="AC110"/>
  <c r="AC112"/>
  <c r="AC114"/>
  <c r="AC116"/>
  <c r="AC118"/>
  <c r="AC120"/>
  <c r="AC122"/>
  <c r="AC124"/>
  <c r="AC126"/>
  <c r="AC128"/>
  <c r="AC130"/>
  <c r="AC132"/>
  <c r="AC134"/>
  <c r="AC136"/>
  <c r="AC138"/>
  <c r="AC140"/>
  <c r="AC142"/>
  <c r="AC144"/>
  <c r="AC146"/>
  <c r="AC148"/>
  <c r="AC150"/>
  <c r="AC152"/>
  <c r="AC154"/>
  <c r="AC156"/>
  <c r="AC158"/>
  <c r="AC160"/>
  <c r="AC162"/>
  <c r="AC164"/>
  <c r="AC166"/>
  <c r="AC168"/>
  <c r="AC170"/>
  <c r="AC172"/>
  <c r="AC174"/>
  <c r="AC176"/>
  <c r="AC178"/>
  <c r="AC180"/>
  <c r="AC182"/>
  <c r="AC184"/>
  <c r="AC186"/>
  <c r="AC188"/>
  <c r="AC190"/>
  <c r="AC192"/>
  <c r="AC194"/>
  <c r="AC196"/>
  <c r="AC198"/>
  <c r="AC200"/>
  <c r="AC202"/>
  <c r="AC204"/>
  <c r="AC206"/>
  <c r="AC208"/>
  <c r="AC210"/>
  <c r="AC212"/>
  <c r="AC214"/>
  <c r="AC216"/>
  <c r="AC218"/>
  <c r="AC220"/>
  <c r="AC222"/>
  <c r="AC224"/>
  <c r="AC226"/>
  <c r="AC228"/>
  <c r="AC230"/>
  <c r="AC232"/>
  <c r="AC234"/>
  <c r="AC236"/>
  <c r="AC238"/>
  <c r="AC240"/>
  <c r="AC242"/>
  <c r="AC244"/>
  <c r="AC246"/>
  <c r="AC248"/>
  <c r="AC250"/>
  <c r="AC252"/>
  <c r="AC254"/>
  <c r="AC256"/>
  <c r="AC258"/>
  <c r="AC260"/>
  <c r="AC262"/>
  <c r="AC264"/>
  <c r="AC266"/>
  <c r="AC268"/>
  <c r="AC270"/>
  <c r="AC272"/>
  <c r="AC274"/>
  <c r="AC276"/>
  <c r="AC278"/>
  <c r="AC280"/>
  <c r="AC282"/>
  <c r="AC284"/>
  <c r="AC286"/>
  <c r="AC288"/>
  <c r="AC290"/>
  <c r="AC292"/>
  <c r="AC294"/>
  <c r="AC296"/>
  <c r="AC298"/>
  <c r="AC300"/>
  <c r="AC302"/>
  <c r="AC304"/>
  <c r="AC306"/>
  <c r="AC308"/>
  <c r="AC310"/>
  <c r="AC312"/>
  <c r="AC314"/>
  <c r="AC316"/>
  <c r="AC318"/>
  <c r="AC320"/>
  <c r="AC322"/>
  <c r="AC324"/>
  <c r="AC326"/>
  <c r="AC328"/>
  <c r="AC330"/>
  <c r="AC332"/>
  <c r="AC334"/>
  <c r="AC336"/>
  <c r="AC338"/>
  <c r="AC340"/>
  <c r="AC342"/>
  <c r="AC344"/>
  <c r="AC346"/>
  <c r="AC348"/>
  <c r="AC350"/>
  <c r="AC352"/>
  <c r="AC354"/>
  <c r="AC356"/>
  <c r="AC358"/>
  <c r="AC360"/>
  <c r="AC362"/>
  <c r="AC364"/>
  <c r="AC366"/>
  <c r="AC368"/>
  <c r="AC370"/>
  <c r="AC372"/>
  <c r="AC374"/>
  <c r="AC376"/>
  <c r="AC378"/>
  <c r="AC380"/>
  <c r="AC382"/>
  <c r="AC384"/>
  <c r="AC386"/>
  <c r="AC388"/>
  <c r="AC390"/>
  <c r="AC392"/>
  <c r="AC394"/>
  <c r="AC396"/>
  <c r="AC398"/>
  <c r="AC400"/>
  <c r="AC402"/>
  <c r="AC404"/>
  <c r="AC406"/>
  <c r="AC408"/>
  <c r="AC410"/>
  <c r="AC412"/>
  <c r="AC414"/>
  <c r="AC416"/>
  <c r="AC418"/>
  <c r="AC420"/>
  <c r="AC422"/>
  <c r="AC424"/>
  <c r="AC426"/>
  <c r="AC428"/>
  <c r="AC430"/>
  <c r="AC432"/>
  <c r="AC434"/>
  <c r="AC436"/>
  <c r="AC438"/>
  <c r="AC440"/>
  <c r="AC442"/>
  <c r="AC444"/>
  <c r="AC446"/>
  <c r="AC448"/>
  <c r="AC450"/>
  <c r="AC452"/>
  <c r="AC454"/>
  <c r="AC456"/>
  <c r="AC458"/>
  <c r="AC460"/>
  <c r="AC462"/>
  <c r="AC464"/>
  <c r="AC466"/>
  <c r="AC468"/>
  <c r="AC470"/>
  <c r="AC472"/>
  <c r="AC474"/>
  <c r="AC476"/>
  <c r="AC478"/>
  <c r="AC480"/>
  <c r="AC482"/>
  <c r="AC484"/>
  <c r="AC486"/>
  <c r="AC488"/>
  <c r="AC490"/>
  <c r="AC492"/>
  <c r="AC494"/>
  <c r="AC496"/>
  <c r="AC498"/>
  <c r="AC500"/>
  <c r="AC2"/>
  <c r="AC4"/>
  <c r="AC5"/>
  <c r="AC7"/>
  <c r="AC9"/>
  <c r="AC11"/>
  <c r="AC13"/>
  <c r="AC15"/>
  <c r="AC17"/>
  <c r="AC19"/>
  <c r="AC21"/>
  <c r="AC23"/>
  <c r="AC25"/>
  <c r="AC27"/>
  <c r="AC29"/>
  <c r="AC31"/>
  <c r="AC33"/>
  <c r="AC35"/>
  <c r="AC37"/>
  <c r="AC39"/>
  <c r="AC41"/>
  <c r="AC43"/>
  <c r="AC45"/>
  <c r="AC47"/>
  <c r="AC49"/>
  <c r="AC51"/>
  <c r="AC53"/>
  <c r="AC55"/>
  <c r="AC57"/>
  <c r="AC59"/>
  <c r="AC61"/>
  <c r="AC63"/>
  <c r="AC65"/>
  <c r="AC67"/>
  <c r="AC69"/>
  <c r="AC71"/>
  <c r="AC73"/>
  <c r="AC75"/>
  <c r="AC77"/>
  <c r="AC79"/>
  <c r="AC81"/>
  <c r="AC83"/>
  <c r="AC85"/>
  <c r="AC87"/>
  <c r="AC89"/>
  <c r="AC91"/>
  <c r="AC93"/>
  <c r="AC95"/>
  <c r="AC97"/>
  <c r="AC99"/>
  <c r="AC101"/>
  <c r="AC103"/>
  <c r="AC105"/>
  <c r="AC107"/>
  <c r="AC109"/>
  <c r="AC111"/>
  <c r="AC113"/>
  <c r="AC115"/>
  <c r="AC117"/>
  <c r="AC119"/>
  <c r="AC121"/>
  <c r="AC123"/>
  <c r="AC125"/>
  <c r="AC127"/>
  <c r="AC129"/>
  <c r="AC131"/>
  <c r="AC133"/>
  <c r="AC135"/>
  <c r="AC137"/>
  <c r="AC139"/>
  <c r="AC141"/>
  <c r="AC143"/>
  <c r="AC145"/>
  <c r="AC147"/>
  <c r="AC149"/>
  <c r="AC151"/>
  <c r="AC153"/>
  <c r="AC155"/>
  <c r="AC157"/>
  <c r="AC159"/>
  <c r="AC161"/>
  <c r="AC163"/>
  <c r="AC165"/>
  <c r="AC167"/>
  <c r="AC169"/>
  <c r="AC171"/>
  <c r="AC173"/>
  <c r="AC175"/>
  <c r="AC177"/>
  <c r="AC179"/>
  <c r="AC181"/>
  <c r="AC183"/>
  <c r="AC185"/>
  <c r="AC187"/>
  <c r="AC189"/>
  <c r="AC191"/>
  <c r="AC193"/>
  <c r="AC195"/>
  <c r="AC197"/>
  <c r="AC199"/>
  <c r="AC201"/>
  <c r="AC203"/>
  <c r="AC205"/>
  <c r="AC207"/>
  <c r="AC209"/>
  <c r="AC211"/>
  <c r="AC213"/>
  <c r="AC215"/>
  <c r="AC217"/>
  <c r="AC219"/>
  <c r="AC221"/>
  <c r="AC223"/>
  <c r="AC225"/>
  <c r="AC227"/>
  <c r="AC229"/>
  <c r="AC231"/>
  <c r="AC233"/>
  <c r="AC235"/>
  <c r="AC237"/>
  <c r="AC239"/>
  <c r="AC241"/>
  <c r="AC243"/>
  <c r="AC245"/>
  <c r="AC247"/>
  <c r="AC249"/>
  <c r="AC251"/>
  <c r="AC253"/>
  <c r="AC255"/>
  <c r="AC257"/>
  <c r="AC259"/>
  <c r="AC261"/>
  <c r="AC263"/>
  <c r="AC265"/>
  <c r="AC267"/>
  <c r="AC269"/>
  <c r="AC271"/>
  <c r="AC273"/>
  <c r="AC275"/>
  <c r="AC277"/>
  <c r="AC279"/>
  <c r="AC281"/>
  <c r="AC283"/>
  <c r="AC285"/>
  <c r="AC287"/>
  <c r="AC289"/>
  <c r="AC291"/>
  <c r="AC293"/>
  <c r="AC295"/>
  <c r="AC297"/>
  <c r="AC299"/>
  <c r="AC301"/>
  <c r="AC303"/>
  <c r="AC305"/>
  <c r="AC307"/>
  <c r="AC309"/>
  <c r="AC311"/>
  <c r="AC313"/>
  <c r="AC315"/>
  <c r="AC317"/>
  <c r="AC319"/>
  <c r="AC321"/>
  <c r="AC323"/>
  <c r="AC325"/>
  <c r="AC327"/>
  <c r="AC329"/>
  <c r="AC331"/>
  <c r="AC333"/>
  <c r="AC335"/>
  <c r="AC337"/>
  <c r="AC339"/>
  <c r="AC341"/>
  <c r="AC343"/>
  <c r="AC345"/>
  <c r="AC347"/>
  <c r="AC349"/>
  <c r="AC351"/>
  <c r="AC353"/>
  <c r="AC355"/>
  <c r="AC357"/>
  <c r="AC359"/>
  <c r="AC361"/>
  <c r="AC363"/>
  <c r="AC365"/>
  <c r="AC367"/>
  <c r="AC369"/>
  <c r="AC371"/>
  <c r="AC373"/>
  <c r="AC375"/>
  <c r="AC377"/>
  <c r="AC379"/>
  <c r="AC381"/>
  <c r="AC383"/>
  <c r="AC385"/>
  <c r="AC387"/>
  <c r="AC389"/>
  <c r="AC391"/>
  <c r="AC393"/>
  <c r="AC395"/>
  <c r="AC397"/>
  <c r="AC399"/>
  <c r="AC401"/>
  <c r="AC403"/>
  <c r="AC405"/>
  <c r="AC407"/>
  <c r="AC409"/>
  <c r="AC411"/>
  <c r="AC413"/>
  <c r="AC415"/>
  <c r="AC417"/>
  <c r="AC419"/>
  <c r="AC421"/>
  <c r="AC423"/>
  <c r="AC425"/>
  <c r="AC427"/>
  <c r="AC429"/>
  <c r="AC431"/>
  <c r="AC433"/>
  <c r="AC435"/>
  <c r="AC437"/>
  <c r="AC439"/>
  <c r="AC441"/>
  <c r="AC443"/>
  <c r="AC445"/>
  <c r="AC447"/>
  <c r="AC449"/>
  <c r="AC451"/>
  <c r="AC453"/>
  <c r="AC455"/>
  <c r="AC457"/>
  <c r="AC459"/>
  <c r="AC461"/>
  <c r="AC463"/>
  <c r="AC465"/>
  <c r="AC467"/>
  <c r="AC469"/>
  <c r="AC471"/>
  <c r="AC473"/>
  <c r="AC475"/>
  <c r="AC477"/>
  <c r="AC479"/>
  <c r="AC481"/>
  <c r="AC483"/>
  <c r="AC485"/>
  <c r="AC487"/>
  <c r="AC489"/>
  <c r="AC491"/>
  <c r="AC493"/>
  <c r="AC495"/>
  <c r="AC497"/>
  <c r="AC499"/>
  <c r="Q15" i="22"/>
  <c r="P15"/>
  <c r="R15"/>
  <c r="O16"/>
  <c r="AD19" i="17"/>
  <c r="AE19"/>
  <c r="AB19"/>
  <c r="AK19"/>
  <c r="AG32" i="23"/>
  <c r="AI31"/>
  <c r="AI19" i="17"/>
  <c r="AJ19"/>
  <c r="Y18"/>
  <c r="W18"/>
  <c r="V19"/>
  <c r="Z19"/>
  <c r="AH19"/>
  <c r="AA19"/>
  <c r="T19"/>
  <c r="G24" i="5"/>
  <c r="O19" i="17"/>
  <c r="R19"/>
  <c r="F23" i="5"/>
  <c r="A23"/>
  <c r="D23"/>
  <c r="E23"/>
  <c r="B23"/>
  <c r="C23"/>
  <c r="F20" i="18"/>
  <c r="A20" i="17" s="1"/>
  <c r="N20" s="1"/>
  <c r="X20" s="1"/>
  <c r="H22" i="5"/>
  <c r="L22"/>
  <c r="P22"/>
  <c r="T22"/>
  <c r="X22"/>
  <c r="AB22"/>
  <c r="AF22"/>
  <c r="AJ22"/>
  <c r="AN22"/>
  <c r="AR22"/>
  <c r="AV22"/>
  <c r="AZ22"/>
  <c r="BD22"/>
  <c r="BH22"/>
  <c r="BL22"/>
  <c r="BP22"/>
  <c r="BT22"/>
  <c r="BX22"/>
  <c r="CB22"/>
  <c r="I22"/>
  <c r="M22"/>
  <c r="Q22"/>
  <c r="U22"/>
  <c r="Y22"/>
  <c r="AC22"/>
  <c r="AG22"/>
  <c r="AK22"/>
  <c r="AO22"/>
  <c r="AS22"/>
  <c r="AW22"/>
  <c r="BA22"/>
  <c r="BE22"/>
  <c r="BI22"/>
  <c r="BM22"/>
  <c r="BQ22"/>
  <c r="BU22"/>
  <c r="BY22"/>
  <c r="CC22"/>
  <c r="J22"/>
  <c r="N22"/>
  <c r="R22"/>
  <c r="V22"/>
  <c r="Z22"/>
  <c r="AD22"/>
  <c r="AH22"/>
  <c r="AL22"/>
  <c r="AP22"/>
  <c r="AT22"/>
  <c r="AX22"/>
  <c r="BB22"/>
  <c r="BF22"/>
  <c r="BJ22"/>
  <c r="BN22"/>
  <c r="BR22"/>
  <c r="BV22"/>
  <c r="BZ22"/>
  <c r="CD22"/>
  <c r="K22"/>
  <c r="O22"/>
  <c r="S22"/>
  <c r="W22"/>
  <c r="AA22"/>
  <c r="AE22"/>
  <c r="AI22"/>
  <c r="AM22"/>
  <c r="AQ22"/>
  <c r="AU22"/>
  <c r="AY22"/>
  <c r="BC22"/>
  <c r="BG22"/>
  <c r="BK22"/>
  <c r="BO22"/>
  <c r="BS22"/>
  <c r="BW22"/>
  <c r="CA22"/>
  <c r="AL19" i="17"/>
  <c r="AD2" i="28" l="1"/>
  <c r="AD4"/>
  <c r="AD6"/>
  <c r="AD8"/>
  <c r="AD10"/>
  <c r="AD12"/>
  <c r="AD14"/>
  <c r="AD16"/>
  <c r="AD18"/>
  <c r="AD20"/>
  <c r="AD22"/>
  <c r="AD24"/>
  <c r="AD26"/>
  <c r="AD28"/>
  <c r="AD30"/>
  <c r="AD32"/>
  <c r="AD34"/>
  <c r="AD36"/>
  <c r="AD38"/>
  <c r="AD40"/>
  <c r="AD42"/>
  <c r="AD44"/>
  <c r="AD46"/>
  <c r="AD48"/>
  <c r="AD50"/>
  <c r="AD52"/>
  <c r="AD54"/>
  <c r="AD56"/>
  <c r="AD58"/>
  <c r="AD60"/>
  <c r="AD62"/>
  <c r="AD64"/>
  <c r="AD66"/>
  <c r="AD68"/>
  <c r="AD70"/>
  <c r="AD72"/>
  <c r="AD74"/>
  <c r="AD76"/>
  <c r="AD78"/>
  <c r="AD80"/>
  <c r="AD82"/>
  <c r="AD84"/>
  <c r="AD86"/>
  <c r="AD88"/>
  <c r="AD90"/>
  <c r="AD92"/>
  <c r="AD94"/>
  <c r="AD96"/>
  <c r="AD98"/>
  <c r="AD100"/>
  <c r="AD102"/>
  <c r="AD104"/>
  <c r="AD106"/>
  <c r="AD108"/>
  <c r="AD110"/>
  <c r="AD112"/>
  <c r="AD114"/>
  <c r="AD116"/>
  <c r="AD118"/>
  <c r="AD120"/>
  <c r="AD122"/>
  <c r="AD124"/>
  <c r="AD126"/>
  <c r="AD128"/>
  <c r="AD130"/>
  <c r="AD132"/>
  <c r="AD134"/>
  <c r="AD136"/>
  <c r="AD138"/>
  <c r="AD140"/>
  <c r="AD142"/>
  <c r="AD144"/>
  <c r="AD146"/>
  <c r="AD148"/>
  <c r="AD150"/>
  <c r="AD152"/>
  <c r="AD154"/>
  <c r="AD156"/>
  <c r="AD158"/>
  <c r="AD160"/>
  <c r="AD162"/>
  <c r="AD164"/>
  <c r="AD166"/>
  <c r="AD168"/>
  <c r="AD170"/>
  <c r="AD172"/>
  <c r="AD174"/>
  <c r="AD176"/>
  <c r="AD178"/>
  <c r="AD180"/>
  <c r="AD182"/>
  <c r="AD184"/>
  <c r="AD186"/>
  <c r="AD188"/>
  <c r="AD191"/>
  <c r="AD193"/>
  <c r="AD195"/>
  <c r="AD197"/>
  <c r="AD199"/>
  <c r="AD201"/>
  <c r="AD203"/>
  <c r="AD205"/>
  <c r="AD207"/>
  <c r="AD209"/>
  <c r="AD211"/>
  <c r="AD213"/>
  <c r="AD215"/>
  <c r="AD217"/>
  <c r="AD219"/>
  <c r="AD221"/>
  <c r="AD223"/>
  <c r="AD225"/>
  <c r="AD227"/>
  <c r="AD229"/>
  <c r="AD231"/>
  <c r="AD233"/>
  <c r="AD235"/>
  <c r="AD237"/>
  <c r="AD239"/>
  <c r="AD241"/>
  <c r="AD243"/>
  <c r="AD245"/>
  <c r="AD247"/>
  <c r="AD249"/>
  <c r="AD251"/>
  <c r="AD253"/>
  <c r="AD255"/>
  <c r="AD257"/>
  <c r="AD259"/>
  <c r="AD261"/>
  <c r="AD263"/>
  <c r="AD265"/>
  <c r="AD267"/>
  <c r="AD269"/>
  <c r="AD271"/>
  <c r="AD273"/>
  <c r="AD275"/>
  <c r="AD277"/>
  <c r="AD279"/>
  <c r="AD281"/>
  <c r="AD283"/>
  <c r="AD285"/>
  <c r="AD287"/>
  <c r="AD289"/>
  <c r="AD291"/>
  <c r="AD293"/>
  <c r="AD295"/>
  <c r="AD297"/>
  <c r="AD299"/>
  <c r="AD300"/>
  <c r="AD303"/>
  <c r="AD305"/>
  <c r="AD307"/>
  <c r="AD309"/>
  <c r="AD311"/>
  <c r="AD313"/>
  <c r="AD315"/>
  <c r="AD317"/>
  <c r="AD319"/>
  <c r="AD321"/>
  <c r="AD323"/>
  <c r="AD325"/>
  <c r="AD327"/>
  <c r="AD329"/>
  <c r="AD331"/>
  <c r="AD333"/>
  <c r="AD335"/>
  <c r="AD337"/>
  <c r="AD339"/>
  <c r="AD341"/>
  <c r="AD343"/>
  <c r="AD345"/>
  <c r="AD347"/>
  <c r="AD349"/>
  <c r="AD351"/>
  <c r="AD353"/>
  <c r="AD355"/>
  <c r="AD357"/>
  <c r="AD359"/>
  <c r="AD361"/>
  <c r="AD363"/>
  <c r="AD365"/>
  <c r="AD367"/>
  <c r="AD369"/>
  <c r="AD371"/>
  <c r="AD373"/>
  <c r="AD375"/>
  <c r="AD377"/>
  <c r="AD379"/>
  <c r="AD381"/>
  <c r="AD383"/>
  <c r="AD385"/>
  <c r="AD387"/>
  <c r="AD389"/>
  <c r="AD391"/>
  <c r="AD393"/>
  <c r="AD395"/>
  <c r="AD397"/>
  <c r="AD399"/>
  <c r="AD401"/>
  <c r="AD403"/>
  <c r="AD405"/>
  <c r="AD407"/>
  <c r="AD409"/>
  <c r="AD411"/>
  <c r="AD301"/>
  <c r="AD414"/>
  <c r="AD416"/>
  <c r="AD418"/>
  <c r="AD420"/>
  <c r="AD422"/>
  <c r="AD424"/>
  <c r="AD426"/>
  <c r="AD428"/>
  <c r="AD430"/>
  <c r="AD432"/>
  <c r="AD434"/>
  <c r="AD436"/>
  <c r="AD438"/>
  <c r="AD440"/>
  <c r="AD442"/>
  <c r="AD444"/>
  <c r="AD446"/>
  <c r="AD448"/>
  <c r="AD450"/>
  <c r="AD452"/>
  <c r="AD454"/>
  <c r="AD456"/>
  <c r="AD458"/>
  <c r="AD460"/>
  <c r="AD462"/>
  <c r="AD464"/>
  <c r="AD466"/>
  <c r="AD468"/>
  <c r="AD470"/>
  <c r="AD472"/>
  <c r="AD474"/>
  <c r="AD476"/>
  <c r="AD478"/>
  <c r="AD480"/>
  <c r="AD482"/>
  <c r="AD484"/>
  <c r="AD486"/>
  <c r="AD488"/>
  <c r="AD490"/>
  <c r="AD492"/>
  <c r="AD494"/>
  <c r="AD496"/>
  <c r="AD498"/>
  <c r="AD500"/>
  <c r="AE1"/>
  <c r="AD3"/>
  <c r="AD5"/>
  <c r="AD7"/>
  <c r="AD9"/>
  <c r="AD11"/>
  <c r="AD13"/>
  <c r="AD15"/>
  <c r="AD17"/>
  <c r="AD19"/>
  <c r="AD21"/>
  <c r="AD23"/>
  <c r="AD25"/>
  <c r="AD27"/>
  <c r="AD29"/>
  <c r="AD31"/>
  <c r="AD33"/>
  <c r="AD35"/>
  <c r="AD37"/>
  <c r="AD39"/>
  <c r="AD41"/>
  <c r="AD43"/>
  <c r="AD45"/>
  <c r="AD47"/>
  <c r="AD49"/>
  <c r="AD51"/>
  <c r="AD53"/>
  <c r="AD55"/>
  <c r="AD57"/>
  <c r="AD59"/>
  <c r="AD61"/>
  <c r="AD63"/>
  <c r="AD65"/>
  <c r="AD67"/>
  <c r="AD69"/>
  <c r="AD71"/>
  <c r="AD73"/>
  <c r="AD75"/>
  <c r="AD77"/>
  <c r="AD79"/>
  <c r="AD81"/>
  <c r="AD83"/>
  <c r="AD85"/>
  <c r="AD87"/>
  <c r="AD89"/>
  <c r="AD91"/>
  <c r="AD93"/>
  <c r="AD95"/>
  <c r="AD97"/>
  <c r="AD99"/>
  <c r="AD101"/>
  <c r="AD103"/>
  <c r="AD105"/>
  <c r="AD107"/>
  <c r="AD109"/>
  <c r="AD111"/>
  <c r="AD113"/>
  <c r="AD115"/>
  <c r="AD117"/>
  <c r="AD119"/>
  <c r="AD121"/>
  <c r="AD123"/>
  <c r="AD125"/>
  <c r="AD127"/>
  <c r="AD129"/>
  <c r="AD131"/>
  <c r="AD133"/>
  <c r="AD135"/>
  <c r="AD137"/>
  <c r="AD139"/>
  <c r="AD141"/>
  <c r="AD143"/>
  <c r="AD145"/>
  <c r="AD147"/>
  <c r="AD149"/>
  <c r="AD151"/>
  <c r="AD153"/>
  <c r="AD155"/>
  <c r="AD157"/>
  <c r="AD159"/>
  <c r="AD161"/>
  <c r="AD163"/>
  <c r="AD165"/>
  <c r="AD167"/>
  <c r="AD169"/>
  <c r="AD171"/>
  <c r="AD173"/>
  <c r="AD175"/>
  <c r="AD177"/>
  <c r="AD179"/>
  <c r="AD181"/>
  <c r="AD183"/>
  <c r="AD185"/>
  <c r="AD187"/>
  <c r="AD190"/>
  <c r="AD192"/>
  <c r="AD194"/>
  <c r="AD196"/>
  <c r="AD198"/>
  <c r="AD200"/>
  <c r="AD202"/>
  <c r="AD204"/>
  <c r="AD206"/>
  <c r="AD208"/>
  <c r="AD210"/>
  <c r="AD212"/>
  <c r="AD214"/>
  <c r="AD216"/>
  <c r="AD218"/>
  <c r="AD220"/>
  <c r="AD222"/>
  <c r="AD224"/>
  <c r="AD226"/>
  <c r="AD228"/>
  <c r="AD230"/>
  <c r="AD232"/>
  <c r="AD234"/>
  <c r="AD236"/>
  <c r="AD238"/>
  <c r="AD240"/>
  <c r="AD242"/>
  <c r="AD244"/>
  <c r="AD246"/>
  <c r="AD248"/>
  <c r="AD250"/>
  <c r="AD252"/>
  <c r="AD254"/>
  <c r="AD256"/>
  <c r="AD258"/>
  <c r="AD260"/>
  <c r="AD262"/>
  <c r="AD264"/>
  <c r="AD266"/>
  <c r="AD268"/>
  <c r="AD270"/>
  <c r="AD272"/>
  <c r="AD274"/>
  <c r="AD276"/>
  <c r="AD278"/>
  <c r="AD280"/>
  <c r="AD282"/>
  <c r="AD284"/>
  <c r="AD286"/>
  <c r="AD288"/>
  <c r="AD290"/>
  <c r="AD292"/>
  <c r="AD294"/>
  <c r="AD296"/>
  <c r="AD298"/>
  <c r="AD189"/>
  <c r="AD302"/>
  <c r="AD304"/>
  <c r="AD306"/>
  <c r="AD308"/>
  <c r="AD310"/>
  <c r="AD312"/>
  <c r="AD314"/>
  <c r="AD316"/>
  <c r="AD318"/>
  <c r="AD320"/>
  <c r="AD322"/>
  <c r="AD324"/>
  <c r="AD326"/>
  <c r="AD328"/>
  <c r="AD330"/>
  <c r="AD332"/>
  <c r="AD334"/>
  <c r="AD336"/>
  <c r="AD338"/>
  <c r="AD340"/>
  <c r="AD342"/>
  <c r="AD344"/>
  <c r="AD346"/>
  <c r="AD348"/>
  <c r="AD350"/>
  <c r="AD352"/>
  <c r="AD354"/>
  <c r="AD356"/>
  <c r="AD358"/>
  <c r="AD360"/>
  <c r="AD362"/>
  <c r="AD364"/>
  <c r="AD366"/>
  <c r="AD368"/>
  <c r="AD370"/>
  <c r="AD372"/>
  <c r="AD374"/>
  <c r="AD376"/>
  <c r="AD378"/>
  <c r="AD380"/>
  <c r="AD382"/>
  <c r="AD384"/>
  <c r="AD386"/>
  <c r="AD388"/>
  <c r="AD390"/>
  <c r="AD392"/>
  <c r="AD394"/>
  <c r="AD396"/>
  <c r="AD398"/>
  <c r="AD400"/>
  <c r="AD402"/>
  <c r="AD404"/>
  <c r="AD406"/>
  <c r="AD408"/>
  <c r="AD410"/>
  <c r="AD412"/>
  <c r="AD413"/>
  <c r="AD415"/>
  <c r="AD417"/>
  <c r="AD419"/>
  <c r="AD421"/>
  <c r="AD423"/>
  <c r="AD425"/>
  <c r="AD427"/>
  <c r="AD429"/>
  <c r="AD431"/>
  <c r="AD433"/>
  <c r="AD435"/>
  <c r="AD437"/>
  <c r="AD439"/>
  <c r="AD441"/>
  <c r="AD443"/>
  <c r="AD445"/>
  <c r="AD447"/>
  <c r="AD449"/>
  <c r="AD451"/>
  <c r="AD453"/>
  <c r="AD455"/>
  <c r="AD457"/>
  <c r="AD459"/>
  <c r="AD461"/>
  <c r="AD463"/>
  <c r="AD465"/>
  <c r="AD467"/>
  <c r="AD469"/>
  <c r="AD471"/>
  <c r="AD473"/>
  <c r="AD475"/>
  <c r="AD477"/>
  <c r="AD479"/>
  <c r="AD481"/>
  <c r="AD483"/>
  <c r="AD485"/>
  <c r="AD487"/>
  <c r="AD489"/>
  <c r="AD491"/>
  <c r="AD493"/>
  <c r="AD495"/>
  <c r="AD497"/>
  <c r="AD499"/>
  <c r="Q16" i="22"/>
  <c r="P16"/>
  <c r="R16"/>
  <c r="O17"/>
  <c r="AD20" i="17"/>
  <c r="AE20"/>
  <c r="AB20"/>
  <c r="AK20"/>
  <c r="AG33" i="23"/>
  <c r="AI32"/>
  <c r="AI20" i="17"/>
  <c r="AJ20"/>
  <c r="V20"/>
  <c r="Z20"/>
  <c r="AH20"/>
  <c r="AA20"/>
  <c r="T20"/>
  <c r="Y19"/>
  <c r="W19"/>
  <c r="G25" i="5"/>
  <c r="R20" i="17"/>
  <c r="O20"/>
  <c r="F24" i="5"/>
  <c r="A24"/>
  <c r="B24"/>
  <c r="E24"/>
  <c r="D24"/>
  <c r="C24"/>
  <c r="I23"/>
  <c r="M23"/>
  <c r="Q23"/>
  <c r="U23"/>
  <c r="Y23"/>
  <c r="AC23"/>
  <c r="AG23"/>
  <c r="AK23"/>
  <c r="AO23"/>
  <c r="AS23"/>
  <c r="AW23"/>
  <c r="BA23"/>
  <c r="BE23"/>
  <c r="BI23"/>
  <c r="BM23"/>
  <c r="BQ23"/>
  <c r="BU23"/>
  <c r="BY23"/>
  <c r="CC23"/>
  <c r="J23"/>
  <c r="N23"/>
  <c r="R23"/>
  <c r="V23"/>
  <c r="Z23"/>
  <c r="AD23"/>
  <c r="AH23"/>
  <c r="AL23"/>
  <c r="AP23"/>
  <c r="AT23"/>
  <c r="AX23"/>
  <c r="BB23"/>
  <c r="BF23"/>
  <c r="BJ23"/>
  <c r="BN23"/>
  <c r="BR23"/>
  <c r="BV23"/>
  <c r="BZ23"/>
  <c r="CD23"/>
  <c r="K23"/>
  <c r="S23"/>
  <c r="AA23"/>
  <c r="AI23"/>
  <c r="AQ23"/>
  <c r="AY23"/>
  <c r="BG23"/>
  <c r="BO23"/>
  <c r="BW23"/>
  <c r="H23"/>
  <c r="P23"/>
  <c r="X23"/>
  <c r="AF23"/>
  <c r="AN23"/>
  <c r="AV23"/>
  <c r="BD23"/>
  <c r="BL23"/>
  <c r="BT23"/>
  <c r="CB23"/>
  <c r="O23"/>
  <c r="W23"/>
  <c r="AE23"/>
  <c r="AM23"/>
  <c r="AU23"/>
  <c r="BC23"/>
  <c r="BK23"/>
  <c r="BS23"/>
  <c r="CA23"/>
  <c r="L23"/>
  <c r="T23"/>
  <c r="AB23"/>
  <c r="AJ23"/>
  <c r="AR23"/>
  <c r="AZ23"/>
  <c r="BH23"/>
  <c r="BP23"/>
  <c r="BX23"/>
  <c r="F21" i="18"/>
  <c r="A21" i="17" s="1"/>
  <c r="N21" s="1"/>
  <c r="X21" s="1"/>
  <c r="AL20"/>
  <c r="AE3" i="28" l="1"/>
  <c r="AF1"/>
  <c r="AE6"/>
  <c r="AE8"/>
  <c r="AE10"/>
  <c r="AE12"/>
  <c r="AE14"/>
  <c r="AE16"/>
  <c r="AE18"/>
  <c r="AE20"/>
  <c r="AE22"/>
  <c r="AE24"/>
  <c r="AE26"/>
  <c r="AE28"/>
  <c r="AE30"/>
  <c r="AE32"/>
  <c r="AE34"/>
  <c r="AE36"/>
  <c r="AE38"/>
  <c r="AE40"/>
  <c r="AE42"/>
  <c r="AE44"/>
  <c r="AE46"/>
  <c r="AE48"/>
  <c r="AE50"/>
  <c r="AE52"/>
  <c r="AE54"/>
  <c r="AE56"/>
  <c r="AE58"/>
  <c r="AE60"/>
  <c r="AE62"/>
  <c r="AE64"/>
  <c r="AE66"/>
  <c r="AE68"/>
  <c r="AE70"/>
  <c r="AE72"/>
  <c r="AE74"/>
  <c r="AE76"/>
  <c r="AE78"/>
  <c r="AE80"/>
  <c r="AE82"/>
  <c r="AE84"/>
  <c r="AE86"/>
  <c r="AE88"/>
  <c r="AE90"/>
  <c r="AE92"/>
  <c r="AE94"/>
  <c r="AE96"/>
  <c r="AE98"/>
  <c r="AE100"/>
  <c r="AE102"/>
  <c r="AE104"/>
  <c r="AE106"/>
  <c r="AE108"/>
  <c r="AE110"/>
  <c r="AE112"/>
  <c r="AE114"/>
  <c r="AE116"/>
  <c r="AE118"/>
  <c r="AE120"/>
  <c r="AE122"/>
  <c r="AE124"/>
  <c r="AE126"/>
  <c r="AE128"/>
  <c r="AE130"/>
  <c r="AE132"/>
  <c r="AE134"/>
  <c r="AE136"/>
  <c r="AE138"/>
  <c r="AE140"/>
  <c r="AE142"/>
  <c r="AE144"/>
  <c r="AE146"/>
  <c r="AE148"/>
  <c r="AE150"/>
  <c r="AE152"/>
  <c r="AE154"/>
  <c r="AE156"/>
  <c r="AE158"/>
  <c r="AE160"/>
  <c r="AE162"/>
  <c r="AE164"/>
  <c r="AE166"/>
  <c r="AE168"/>
  <c r="AE170"/>
  <c r="AE172"/>
  <c r="AE174"/>
  <c r="AE176"/>
  <c r="AE178"/>
  <c r="AE180"/>
  <c r="AE182"/>
  <c r="AE184"/>
  <c r="AE186"/>
  <c r="AE188"/>
  <c r="AE190"/>
  <c r="AE192"/>
  <c r="AE194"/>
  <c r="AE196"/>
  <c r="AE198"/>
  <c r="AE200"/>
  <c r="AE202"/>
  <c r="AE204"/>
  <c r="AE206"/>
  <c r="AE208"/>
  <c r="AE210"/>
  <c r="AE212"/>
  <c r="AE214"/>
  <c r="AE216"/>
  <c r="AE218"/>
  <c r="AE220"/>
  <c r="AE222"/>
  <c r="AE224"/>
  <c r="AE226"/>
  <c r="AE228"/>
  <c r="AE230"/>
  <c r="AE232"/>
  <c r="AE234"/>
  <c r="AE236"/>
  <c r="AE238"/>
  <c r="AE240"/>
  <c r="AE242"/>
  <c r="AE244"/>
  <c r="AE246"/>
  <c r="AE248"/>
  <c r="AE250"/>
  <c r="AE252"/>
  <c r="AE254"/>
  <c r="AE256"/>
  <c r="AE258"/>
  <c r="AE260"/>
  <c r="AE262"/>
  <c r="AE264"/>
  <c r="AE266"/>
  <c r="AE268"/>
  <c r="AE270"/>
  <c r="AE272"/>
  <c r="AE274"/>
  <c r="AE276"/>
  <c r="AE278"/>
  <c r="AE280"/>
  <c r="AE282"/>
  <c r="AE284"/>
  <c r="AE286"/>
  <c r="AE288"/>
  <c r="AE290"/>
  <c r="AE292"/>
  <c r="AE294"/>
  <c r="AE296"/>
  <c r="AE298"/>
  <c r="AE300"/>
  <c r="AE302"/>
  <c r="AE304"/>
  <c r="AE306"/>
  <c r="AE308"/>
  <c r="AE310"/>
  <c r="AE312"/>
  <c r="AE314"/>
  <c r="AE316"/>
  <c r="AE318"/>
  <c r="AE320"/>
  <c r="AE322"/>
  <c r="AE324"/>
  <c r="AE326"/>
  <c r="AE328"/>
  <c r="AE330"/>
  <c r="AE332"/>
  <c r="AE334"/>
  <c r="AE336"/>
  <c r="AE338"/>
  <c r="AE340"/>
  <c r="AE342"/>
  <c r="AE344"/>
  <c r="AE346"/>
  <c r="AE348"/>
  <c r="AE350"/>
  <c r="AE352"/>
  <c r="AE354"/>
  <c r="AE356"/>
  <c r="AE358"/>
  <c r="AE360"/>
  <c r="AE362"/>
  <c r="AE364"/>
  <c r="AE366"/>
  <c r="AE368"/>
  <c r="AE370"/>
  <c r="AE372"/>
  <c r="AE374"/>
  <c r="AE376"/>
  <c r="AE378"/>
  <c r="AE380"/>
  <c r="AE382"/>
  <c r="AE384"/>
  <c r="AE386"/>
  <c r="AE388"/>
  <c r="AE390"/>
  <c r="AE392"/>
  <c r="AE394"/>
  <c r="AE396"/>
  <c r="AE398"/>
  <c r="AE400"/>
  <c r="AE402"/>
  <c r="AE404"/>
  <c r="AE406"/>
  <c r="AE408"/>
  <c r="AE410"/>
  <c r="AE412"/>
  <c r="AE414"/>
  <c r="AE416"/>
  <c r="AE418"/>
  <c r="AE420"/>
  <c r="AE422"/>
  <c r="AE424"/>
  <c r="AE426"/>
  <c r="AE428"/>
  <c r="AE430"/>
  <c r="AE432"/>
  <c r="AE434"/>
  <c r="AE436"/>
  <c r="AE438"/>
  <c r="AE440"/>
  <c r="AE442"/>
  <c r="AE444"/>
  <c r="AE446"/>
  <c r="AE448"/>
  <c r="AE450"/>
  <c r="AE452"/>
  <c r="AE454"/>
  <c r="AE456"/>
  <c r="AE458"/>
  <c r="AE460"/>
  <c r="AE462"/>
  <c r="AE464"/>
  <c r="AE466"/>
  <c r="AE468"/>
  <c r="AE470"/>
  <c r="AE472"/>
  <c r="AE474"/>
  <c r="AE476"/>
  <c r="AE478"/>
  <c r="AE480"/>
  <c r="AE482"/>
  <c r="AE484"/>
  <c r="AE486"/>
  <c r="AE488"/>
  <c r="AE490"/>
  <c r="AE492"/>
  <c r="AE494"/>
  <c r="AE496"/>
  <c r="AE498"/>
  <c r="AE500"/>
  <c r="AE2"/>
  <c r="AE4"/>
  <c r="AE5"/>
  <c r="AE7"/>
  <c r="AE9"/>
  <c r="AE11"/>
  <c r="AE13"/>
  <c r="AE15"/>
  <c r="AE17"/>
  <c r="AE19"/>
  <c r="AE21"/>
  <c r="AE23"/>
  <c r="AE25"/>
  <c r="AE27"/>
  <c r="AE29"/>
  <c r="AE31"/>
  <c r="AE33"/>
  <c r="AE35"/>
  <c r="AE37"/>
  <c r="AE39"/>
  <c r="AE41"/>
  <c r="AE43"/>
  <c r="AE45"/>
  <c r="AE47"/>
  <c r="AE49"/>
  <c r="AE51"/>
  <c r="AE53"/>
  <c r="AE55"/>
  <c r="AE57"/>
  <c r="AE59"/>
  <c r="AE61"/>
  <c r="AE63"/>
  <c r="AE65"/>
  <c r="AE67"/>
  <c r="AE69"/>
  <c r="AE71"/>
  <c r="AE73"/>
  <c r="AE75"/>
  <c r="AE77"/>
  <c r="AE79"/>
  <c r="AE81"/>
  <c r="AE83"/>
  <c r="AE85"/>
  <c r="AE87"/>
  <c r="AE89"/>
  <c r="AE91"/>
  <c r="AE93"/>
  <c r="AE95"/>
  <c r="AE97"/>
  <c r="AE99"/>
  <c r="AE101"/>
  <c r="AE103"/>
  <c r="AE105"/>
  <c r="AE107"/>
  <c r="AE109"/>
  <c r="AE111"/>
  <c r="AE113"/>
  <c r="AE115"/>
  <c r="AE117"/>
  <c r="AE119"/>
  <c r="AE121"/>
  <c r="AE123"/>
  <c r="AE125"/>
  <c r="AE127"/>
  <c r="AE129"/>
  <c r="AE131"/>
  <c r="AE133"/>
  <c r="AE135"/>
  <c r="AE137"/>
  <c r="AE139"/>
  <c r="AE141"/>
  <c r="AE143"/>
  <c r="AE145"/>
  <c r="AE147"/>
  <c r="AE149"/>
  <c r="AE151"/>
  <c r="AE153"/>
  <c r="AE155"/>
  <c r="AE157"/>
  <c r="AE159"/>
  <c r="AE161"/>
  <c r="AE163"/>
  <c r="AE165"/>
  <c r="AE167"/>
  <c r="AE169"/>
  <c r="AE171"/>
  <c r="AE173"/>
  <c r="AE175"/>
  <c r="AE177"/>
  <c r="AE179"/>
  <c r="AE181"/>
  <c r="AE183"/>
  <c r="AE185"/>
  <c r="AE187"/>
  <c r="AE189"/>
  <c r="AE191"/>
  <c r="AE193"/>
  <c r="AE195"/>
  <c r="AE197"/>
  <c r="AE199"/>
  <c r="AE201"/>
  <c r="AE203"/>
  <c r="AE205"/>
  <c r="AE207"/>
  <c r="AE209"/>
  <c r="AE211"/>
  <c r="AE213"/>
  <c r="AE215"/>
  <c r="AE217"/>
  <c r="AE219"/>
  <c r="AE221"/>
  <c r="AE223"/>
  <c r="AE225"/>
  <c r="AE227"/>
  <c r="AE229"/>
  <c r="AE231"/>
  <c r="AE233"/>
  <c r="AE235"/>
  <c r="AE237"/>
  <c r="AE239"/>
  <c r="AE241"/>
  <c r="AE243"/>
  <c r="AE245"/>
  <c r="AE247"/>
  <c r="AE249"/>
  <c r="AE251"/>
  <c r="AE253"/>
  <c r="AE255"/>
  <c r="AE257"/>
  <c r="AE259"/>
  <c r="AE261"/>
  <c r="AE263"/>
  <c r="AE265"/>
  <c r="AE267"/>
  <c r="AE269"/>
  <c r="AE271"/>
  <c r="AE273"/>
  <c r="AE275"/>
  <c r="AE277"/>
  <c r="AE279"/>
  <c r="AE281"/>
  <c r="AE283"/>
  <c r="AE285"/>
  <c r="AE287"/>
  <c r="AE289"/>
  <c r="AE291"/>
  <c r="AE293"/>
  <c r="AE295"/>
  <c r="AE297"/>
  <c r="AE299"/>
  <c r="AE301"/>
  <c r="AE303"/>
  <c r="AE305"/>
  <c r="AE307"/>
  <c r="AE309"/>
  <c r="AE311"/>
  <c r="AE313"/>
  <c r="AE315"/>
  <c r="AE317"/>
  <c r="AE319"/>
  <c r="AE321"/>
  <c r="AE323"/>
  <c r="AE325"/>
  <c r="AE327"/>
  <c r="AE329"/>
  <c r="AE331"/>
  <c r="AE333"/>
  <c r="AE335"/>
  <c r="AE337"/>
  <c r="AE339"/>
  <c r="AE341"/>
  <c r="AE343"/>
  <c r="AE345"/>
  <c r="AE347"/>
  <c r="AE349"/>
  <c r="AE351"/>
  <c r="AE353"/>
  <c r="AE355"/>
  <c r="AE357"/>
  <c r="AE359"/>
  <c r="AE361"/>
  <c r="AE363"/>
  <c r="AE365"/>
  <c r="AE367"/>
  <c r="AE369"/>
  <c r="AE371"/>
  <c r="AE373"/>
  <c r="AE375"/>
  <c r="AE377"/>
  <c r="AE379"/>
  <c r="AE381"/>
  <c r="AE383"/>
  <c r="AE385"/>
  <c r="AE387"/>
  <c r="AE389"/>
  <c r="AE391"/>
  <c r="AE393"/>
  <c r="AE395"/>
  <c r="AE397"/>
  <c r="AE399"/>
  <c r="AE401"/>
  <c r="AE403"/>
  <c r="AE405"/>
  <c r="AE407"/>
  <c r="AE409"/>
  <c r="AE411"/>
  <c r="AE413"/>
  <c r="AE415"/>
  <c r="AE417"/>
  <c r="AE419"/>
  <c r="AE421"/>
  <c r="AE423"/>
  <c r="AE425"/>
  <c r="AE427"/>
  <c r="AE429"/>
  <c r="AE431"/>
  <c r="AE433"/>
  <c r="AE435"/>
  <c r="AE437"/>
  <c r="AE439"/>
  <c r="AE441"/>
  <c r="AE443"/>
  <c r="AE445"/>
  <c r="AE447"/>
  <c r="AE449"/>
  <c r="AE451"/>
  <c r="AE453"/>
  <c r="AE455"/>
  <c r="AE457"/>
  <c r="AE459"/>
  <c r="AE461"/>
  <c r="AE463"/>
  <c r="AE465"/>
  <c r="AE467"/>
  <c r="AE469"/>
  <c r="AE471"/>
  <c r="AE473"/>
  <c r="AE475"/>
  <c r="AE477"/>
  <c r="AE479"/>
  <c r="AE481"/>
  <c r="AE483"/>
  <c r="AE485"/>
  <c r="AE487"/>
  <c r="AE489"/>
  <c r="AE491"/>
  <c r="AE493"/>
  <c r="AE495"/>
  <c r="AE497"/>
  <c r="AE499"/>
  <c r="P17" i="22"/>
  <c r="R17"/>
  <c r="Q17"/>
  <c r="O18"/>
  <c r="AD21" i="17"/>
  <c r="AE21"/>
  <c r="AB21"/>
  <c r="AK21"/>
  <c r="AG34" i="23"/>
  <c r="AI33"/>
  <c r="AI21" i="17"/>
  <c r="AJ21"/>
  <c r="V21"/>
  <c r="Z21"/>
  <c r="AH21"/>
  <c r="AA21"/>
  <c r="T21"/>
  <c r="Y20"/>
  <c r="W20"/>
  <c r="G26" i="5"/>
  <c r="O21" i="17"/>
  <c r="R21"/>
  <c r="F22" i="18"/>
  <c r="A22" i="17" s="1"/>
  <c r="N22" s="1"/>
  <c r="X22" s="1"/>
  <c r="F25" i="5"/>
  <c r="B25"/>
  <c r="C25"/>
  <c r="D25"/>
  <c r="E25"/>
  <c r="A25"/>
  <c r="F26"/>
  <c r="C26"/>
  <c r="E26"/>
  <c r="D26"/>
  <c r="A26"/>
  <c r="B26"/>
  <c r="J24"/>
  <c r="N24"/>
  <c r="R24"/>
  <c r="V24"/>
  <c r="Z24"/>
  <c r="AD24"/>
  <c r="AH24"/>
  <c r="AL24"/>
  <c r="AP24"/>
  <c r="AT24"/>
  <c r="AX24"/>
  <c r="BB24"/>
  <c r="BF24"/>
  <c r="BJ24"/>
  <c r="BN24"/>
  <c r="BR24"/>
  <c r="BV24"/>
  <c r="BZ24"/>
  <c r="CD24"/>
  <c r="K24"/>
  <c r="O24"/>
  <c r="S24"/>
  <c r="W24"/>
  <c r="AA24"/>
  <c r="AE24"/>
  <c r="AI24"/>
  <c r="AM24"/>
  <c r="AQ24"/>
  <c r="AU24"/>
  <c r="AY24"/>
  <c r="BC24"/>
  <c r="BG24"/>
  <c r="BK24"/>
  <c r="BO24"/>
  <c r="BS24"/>
  <c r="BW24"/>
  <c r="CA24"/>
  <c r="H24"/>
  <c r="P24"/>
  <c r="X24"/>
  <c r="AF24"/>
  <c r="AN24"/>
  <c r="AV24"/>
  <c r="BD24"/>
  <c r="BL24"/>
  <c r="BT24"/>
  <c r="CB24"/>
  <c r="M24"/>
  <c r="U24"/>
  <c r="AC24"/>
  <c r="AK24"/>
  <c r="AW24"/>
  <c r="BE24"/>
  <c r="BI24"/>
  <c r="BU24"/>
  <c r="BY24"/>
  <c r="L24"/>
  <c r="T24"/>
  <c r="AB24"/>
  <c r="AJ24"/>
  <c r="AR24"/>
  <c r="AZ24"/>
  <c r="BH24"/>
  <c r="BP24"/>
  <c r="BX24"/>
  <c r="I24"/>
  <c r="Q24"/>
  <c r="Y24"/>
  <c r="AG24"/>
  <c r="AO24"/>
  <c r="AS24"/>
  <c r="BA24"/>
  <c r="BM24"/>
  <c r="BQ24"/>
  <c r="CC24"/>
  <c r="AL21" i="17"/>
  <c r="AF2" i="28" l="1"/>
  <c r="AF4"/>
  <c r="AF6"/>
  <c r="AF8"/>
  <c r="AF10"/>
  <c r="AF12"/>
  <c r="AF14"/>
  <c r="AF16"/>
  <c r="AF18"/>
  <c r="AF20"/>
  <c r="AF22"/>
  <c r="AF24"/>
  <c r="AF26"/>
  <c r="AF28"/>
  <c r="AF30"/>
  <c r="AF32"/>
  <c r="AF34"/>
  <c r="AF36"/>
  <c r="AF38"/>
  <c r="AF40"/>
  <c r="AF42"/>
  <c r="AF44"/>
  <c r="AF46"/>
  <c r="AF48"/>
  <c r="AF50"/>
  <c r="AF52"/>
  <c r="AF54"/>
  <c r="AF56"/>
  <c r="AF58"/>
  <c r="AF60"/>
  <c r="AF62"/>
  <c r="AF64"/>
  <c r="AF66"/>
  <c r="AF68"/>
  <c r="AF70"/>
  <c r="AF72"/>
  <c r="AF74"/>
  <c r="AF76"/>
  <c r="AF78"/>
  <c r="AF80"/>
  <c r="AF82"/>
  <c r="AF84"/>
  <c r="AF86"/>
  <c r="AF88"/>
  <c r="AF90"/>
  <c r="AF92"/>
  <c r="AF94"/>
  <c r="AF96"/>
  <c r="AF98"/>
  <c r="AF100"/>
  <c r="AF102"/>
  <c r="AF104"/>
  <c r="AF106"/>
  <c r="AF108"/>
  <c r="AF110"/>
  <c r="AF112"/>
  <c r="AF114"/>
  <c r="AF116"/>
  <c r="AF118"/>
  <c r="AF120"/>
  <c r="AF122"/>
  <c r="AF124"/>
  <c r="AF126"/>
  <c r="AF128"/>
  <c r="AF130"/>
  <c r="AF132"/>
  <c r="AF134"/>
  <c r="AF136"/>
  <c r="AF138"/>
  <c r="AF140"/>
  <c r="AF142"/>
  <c r="AF144"/>
  <c r="AF146"/>
  <c r="AF148"/>
  <c r="AF150"/>
  <c r="AF152"/>
  <c r="AF154"/>
  <c r="AF156"/>
  <c r="AF158"/>
  <c r="AF160"/>
  <c r="AF162"/>
  <c r="AF164"/>
  <c r="AF166"/>
  <c r="AF168"/>
  <c r="AF170"/>
  <c r="AF172"/>
  <c r="AF174"/>
  <c r="AF176"/>
  <c r="AF178"/>
  <c r="AF180"/>
  <c r="AF182"/>
  <c r="AF184"/>
  <c r="AF186"/>
  <c r="AF188"/>
  <c r="AF190"/>
  <c r="AF192"/>
  <c r="AF194"/>
  <c r="AF196"/>
  <c r="AF198"/>
  <c r="AF200"/>
  <c r="AF202"/>
  <c r="AF204"/>
  <c r="AF206"/>
  <c r="AF208"/>
  <c r="AF210"/>
  <c r="AF212"/>
  <c r="AF214"/>
  <c r="AF216"/>
  <c r="AF218"/>
  <c r="AF220"/>
  <c r="AF222"/>
  <c r="AF224"/>
  <c r="AF226"/>
  <c r="AF228"/>
  <c r="AF230"/>
  <c r="AF232"/>
  <c r="AF234"/>
  <c r="AF236"/>
  <c r="AF238"/>
  <c r="AF240"/>
  <c r="AF242"/>
  <c r="AF244"/>
  <c r="AF246"/>
  <c r="AF248"/>
  <c r="AF250"/>
  <c r="AF252"/>
  <c r="AF254"/>
  <c r="AF256"/>
  <c r="AF258"/>
  <c r="AF260"/>
  <c r="AF262"/>
  <c r="AF264"/>
  <c r="AF266"/>
  <c r="AF268"/>
  <c r="AF270"/>
  <c r="AF272"/>
  <c r="AF274"/>
  <c r="AF276"/>
  <c r="AF278"/>
  <c r="AF280"/>
  <c r="AF282"/>
  <c r="AF284"/>
  <c r="AF286"/>
  <c r="AF288"/>
  <c r="AF290"/>
  <c r="AF292"/>
  <c r="AF294"/>
  <c r="AF296"/>
  <c r="AF298"/>
  <c r="AF301"/>
  <c r="AF303"/>
  <c r="AF305"/>
  <c r="AF307"/>
  <c r="AF309"/>
  <c r="AF311"/>
  <c r="AF313"/>
  <c r="AF315"/>
  <c r="AF317"/>
  <c r="AF319"/>
  <c r="AF321"/>
  <c r="AF323"/>
  <c r="AF325"/>
  <c r="AF327"/>
  <c r="AF329"/>
  <c r="AF331"/>
  <c r="AF333"/>
  <c r="AF335"/>
  <c r="AF337"/>
  <c r="AF339"/>
  <c r="AF341"/>
  <c r="AF343"/>
  <c r="AF345"/>
  <c r="AF347"/>
  <c r="AF349"/>
  <c r="AF351"/>
  <c r="AF353"/>
  <c r="AF355"/>
  <c r="AF357"/>
  <c r="AF359"/>
  <c r="AF361"/>
  <c r="AF363"/>
  <c r="AF365"/>
  <c r="AF367"/>
  <c r="AF369"/>
  <c r="AF371"/>
  <c r="AF373"/>
  <c r="AF375"/>
  <c r="AF377"/>
  <c r="AF379"/>
  <c r="AF381"/>
  <c r="AF383"/>
  <c r="AF385"/>
  <c r="AF387"/>
  <c r="AF389"/>
  <c r="AF391"/>
  <c r="AF393"/>
  <c r="AF395"/>
  <c r="AF397"/>
  <c r="AF399"/>
  <c r="AF401"/>
  <c r="AF403"/>
  <c r="AF405"/>
  <c r="AF407"/>
  <c r="AF409"/>
  <c r="AF411"/>
  <c r="AF300"/>
  <c r="AF414"/>
  <c r="AF416"/>
  <c r="AF418"/>
  <c r="AF420"/>
  <c r="AF422"/>
  <c r="AF424"/>
  <c r="AF426"/>
  <c r="AF428"/>
  <c r="AF430"/>
  <c r="AF432"/>
  <c r="AF434"/>
  <c r="AF436"/>
  <c r="AF438"/>
  <c r="AF440"/>
  <c r="AF442"/>
  <c r="AF444"/>
  <c r="AF446"/>
  <c r="AF448"/>
  <c r="AF450"/>
  <c r="AF452"/>
  <c r="AF454"/>
  <c r="AF456"/>
  <c r="AF458"/>
  <c r="AF460"/>
  <c r="AF462"/>
  <c r="AF464"/>
  <c r="AF466"/>
  <c r="AF468"/>
  <c r="AF470"/>
  <c r="AF472"/>
  <c r="AF474"/>
  <c r="AF476"/>
  <c r="AF478"/>
  <c r="AF480"/>
  <c r="AF482"/>
  <c r="AF484"/>
  <c r="AF486"/>
  <c r="AF488"/>
  <c r="AF490"/>
  <c r="AF492"/>
  <c r="AF494"/>
  <c r="AF496"/>
  <c r="AF498"/>
  <c r="AF500"/>
  <c r="AG1"/>
  <c r="AF3"/>
  <c r="AF5"/>
  <c r="AF7"/>
  <c r="AF9"/>
  <c r="AF11"/>
  <c r="AF13"/>
  <c r="AF15"/>
  <c r="AF17"/>
  <c r="AF19"/>
  <c r="AF21"/>
  <c r="AF23"/>
  <c r="AF25"/>
  <c r="AF27"/>
  <c r="AF29"/>
  <c r="AF31"/>
  <c r="AF33"/>
  <c r="AF35"/>
  <c r="AF37"/>
  <c r="AF39"/>
  <c r="AF41"/>
  <c r="AF43"/>
  <c r="AF45"/>
  <c r="AF47"/>
  <c r="AF49"/>
  <c r="AF51"/>
  <c r="AF53"/>
  <c r="AF55"/>
  <c r="AF57"/>
  <c r="AF59"/>
  <c r="AF61"/>
  <c r="AF63"/>
  <c r="AF65"/>
  <c r="AF67"/>
  <c r="AF69"/>
  <c r="AF71"/>
  <c r="AF73"/>
  <c r="AF75"/>
  <c r="AF77"/>
  <c r="AF79"/>
  <c r="AF81"/>
  <c r="AF83"/>
  <c r="AF85"/>
  <c r="AF87"/>
  <c r="AF89"/>
  <c r="AF91"/>
  <c r="AF93"/>
  <c r="AF95"/>
  <c r="AF97"/>
  <c r="AF99"/>
  <c r="AF101"/>
  <c r="AF103"/>
  <c r="AF105"/>
  <c r="AF107"/>
  <c r="AF109"/>
  <c r="AF111"/>
  <c r="AF113"/>
  <c r="AF115"/>
  <c r="AF117"/>
  <c r="AF119"/>
  <c r="AF121"/>
  <c r="AF123"/>
  <c r="AF125"/>
  <c r="AF127"/>
  <c r="AF129"/>
  <c r="AF131"/>
  <c r="AF133"/>
  <c r="AF135"/>
  <c r="AF137"/>
  <c r="AF139"/>
  <c r="AF141"/>
  <c r="AF143"/>
  <c r="AF145"/>
  <c r="AF147"/>
  <c r="AF149"/>
  <c r="AF151"/>
  <c r="AF153"/>
  <c r="AF155"/>
  <c r="AF157"/>
  <c r="AF159"/>
  <c r="AF161"/>
  <c r="AF163"/>
  <c r="AF165"/>
  <c r="AF167"/>
  <c r="AF169"/>
  <c r="AF171"/>
  <c r="AF173"/>
  <c r="AF175"/>
  <c r="AF177"/>
  <c r="AF179"/>
  <c r="AF181"/>
  <c r="AF183"/>
  <c r="AF185"/>
  <c r="AF187"/>
  <c r="AF189"/>
  <c r="AF191"/>
  <c r="AF193"/>
  <c r="AF195"/>
  <c r="AF197"/>
  <c r="AF199"/>
  <c r="AF201"/>
  <c r="AF203"/>
  <c r="AF205"/>
  <c r="AF207"/>
  <c r="AF209"/>
  <c r="AF211"/>
  <c r="AF213"/>
  <c r="AF215"/>
  <c r="AF217"/>
  <c r="AF219"/>
  <c r="AF221"/>
  <c r="AF223"/>
  <c r="AF225"/>
  <c r="AF227"/>
  <c r="AF229"/>
  <c r="AF231"/>
  <c r="AF233"/>
  <c r="AF235"/>
  <c r="AF237"/>
  <c r="AF239"/>
  <c r="AF241"/>
  <c r="AF243"/>
  <c r="AF245"/>
  <c r="AF247"/>
  <c r="AF249"/>
  <c r="AF251"/>
  <c r="AF253"/>
  <c r="AF255"/>
  <c r="AF257"/>
  <c r="AF259"/>
  <c r="AF261"/>
  <c r="AF263"/>
  <c r="AF265"/>
  <c r="AF267"/>
  <c r="AF269"/>
  <c r="AF271"/>
  <c r="AF273"/>
  <c r="AF275"/>
  <c r="AF277"/>
  <c r="AF279"/>
  <c r="AF281"/>
  <c r="AF283"/>
  <c r="AF285"/>
  <c r="AF287"/>
  <c r="AF289"/>
  <c r="AF291"/>
  <c r="AF293"/>
  <c r="AF295"/>
  <c r="AF297"/>
  <c r="AF299"/>
  <c r="AF302"/>
  <c r="AF304"/>
  <c r="AF306"/>
  <c r="AF308"/>
  <c r="AF310"/>
  <c r="AF312"/>
  <c r="AF314"/>
  <c r="AF316"/>
  <c r="AF318"/>
  <c r="AF320"/>
  <c r="AF322"/>
  <c r="AF324"/>
  <c r="AF326"/>
  <c r="AF328"/>
  <c r="AF330"/>
  <c r="AF332"/>
  <c r="AF334"/>
  <c r="AF336"/>
  <c r="AF338"/>
  <c r="AF340"/>
  <c r="AF342"/>
  <c r="AF344"/>
  <c r="AF346"/>
  <c r="AF348"/>
  <c r="AF350"/>
  <c r="AF352"/>
  <c r="AF354"/>
  <c r="AF356"/>
  <c r="AF358"/>
  <c r="AF360"/>
  <c r="AF362"/>
  <c r="AF364"/>
  <c r="AF366"/>
  <c r="AF368"/>
  <c r="AF370"/>
  <c r="AF372"/>
  <c r="AF374"/>
  <c r="AF376"/>
  <c r="AF378"/>
  <c r="AF380"/>
  <c r="AF382"/>
  <c r="AF384"/>
  <c r="AF386"/>
  <c r="AF388"/>
  <c r="AF390"/>
  <c r="AF392"/>
  <c r="AF394"/>
  <c r="AF396"/>
  <c r="AF398"/>
  <c r="AF400"/>
  <c r="AF402"/>
  <c r="AF404"/>
  <c r="AF406"/>
  <c r="AF408"/>
  <c r="AF410"/>
  <c r="AF412"/>
  <c r="AF413"/>
  <c r="AF415"/>
  <c r="AF417"/>
  <c r="AF419"/>
  <c r="AF421"/>
  <c r="AF423"/>
  <c r="AF425"/>
  <c r="AF427"/>
  <c r="AF429"/>
  <c r="AF431"/>
  <c r="AF433"/>
  <c r="AF435"/>
  <c r="AF437"/>
  <c r="AF439"/>
  <c r="AF441"/>
  <c r="AF443"/>
  <c r="AF445"/>
  <c r="AF447"/>
  <c r="AF449"/>
  <c r="AF451"/>
  <c r="AF453"/>
  <c r="AF455"/>
  <c r="AF457"/>
  <c r="AF459"/>
  <c r="AF461"/>
  <c r="AF463"/>
  <c r="AF465"/>
  <c r="AF467"/>
  <c r="AF469"/>
  <c r="AF471"/>
  <c r="AF473"/>
  <c r="AF475"/>
  <c r="AF477"/>
  <c r="AF479"/>
  <c r="AF481"/>
  <c r="AF483"/>
  <c r="AF485"/>
  <c r="AF487"/>
  <c r="AF489"/>
  <c r="AF491"/>
  <c r="AF493"/>
  <c r="AF495"/>
  <c r="AF497"/>
  <c r="AF499"/>
  <c r="Q18" i="22"/>
  <c r="P18"/>
  <c r="R18"/>
  <c r="O19"/>
  <c r="AD22" i="17"/>
  <c r="AE22"/>
  <c r="AB22"/>
  <c r="AK22"/>
  <c r="AG35" i="23"/>
  <c r="AI35" s="1"/>
  <c r="AI34"/>
  <c r="AI22" i="17"/>
  <c r="AJ22"/>
  <c r="V22"/>
  <c r="Z22"/>
  <c r="AH22"/>
  <c r="AA22"/>
  <c r="T22"/>
  <c r="Y21"/>
  <c r="W21"/>
  <c r="G27" i="5"/>
  <c r="R22" i="17"/>
  <c r="O22"/>
  <c r="F23" i="18"/>
  <c r="A23" i="17" s="1"/>
  <c r="N23" s="1"/>
  <c r="X23" s="1"/>
  <c r="I25" i="5"/>
  <c r="M25"/>
  <c r="Q25"/>
  <c r="U25"/>
  <c r="Y25"/>
  <c r="AC25"/>
  <c r="AG25"/>
  <c r="AK25"/>
  <c r="AO25"/>
  <c r="AS25"/>
  <c r="AW25"/>
  <c r="BA25"/>
  <c r="BE25"/>
  <c r="BI25"/>
  <c r="BM25"/>
  <c r="BQ25"/>
  <c r="BU25"/>
  <c r="BY25"/>
  <c r="CC25"/>
  <c r="J25"/>
  <c r="N25"/>
  <c r="R25"/>
  <c r="V25"/>
  <c r="Z25"/>
  <c r="AD25"/>
  <c r="AH25"/>
  <c r="AL25"/>
  <c r="AP25"/>
  <c r="AT25"/>
  <c r="AX25"/>
  <c r="O25"/>
  <c r="W25"/>
  <c r="AE25"/>
  <c r="AM25"/>
  <c r="AU25"/>
  <c r="BC25"/>
  <c r="BK25"/>
  <c r="BS25"/>
  <c r="CA25"/>
  <c r="L25"/>
  <c r="T25"/>
  <c r="AB25"/>
  <c r="AJ25"/>
  <c r="AR25"/>
  <c r="AZ25"/>
  <c r="BD25"/>
  <c r="BH25"/>
  <c r="BL25"/>
  <c r="BP25"/>
  <c r="BT25"/>
  <c r="BX25"/>
  <c r="CB25"/>
  <c r="K25"/>
  <c r="S25"/>
  <c r="AA25"/>
  <c r="AI25"/>
  <c r="AQ25"/>
  <c r="AY25"/>
  <c r="BG25"/>
  <c r="BO25"/>
  <c r="BW25"/>
  <c r="H25"/>
  <c r="P25"/>
  <c r="X25"/>
  <c r="AF25"/>
  <c r="AN25"/>
  <c r="AV25"/>
  <c r="BB25"/>
  <c r="BF25"/>
  <c r="BJ25"/>
  <c r="BN25"/>
  <c r="BR25"/>
  <c r="BV25"/>
  <c r="BZ25"/>
  <c r="CD25"/>
  <c r="H26"/>
  <c r="L26"/>
  <c r="P26"/>
  <c r="T26"/>
  <c r="X26"/>
  <c r="AB26"/>
  <c r="AF26"/>
  <c r="AJ26"/>
  <c r="AN26"/>
  <c r="AR26"/>
  <c r="AV26"/>
  <c r="AZ26"/>
  <c r="BD26"/>
  <c r="BH26"/>
  <c r="BL26"/>
  <c r="BP26"/>
  <c r="BT26"/>
  <c r="BX26"/>
  <c r="CB26"/>
  <c r="I26"/>
  <c r="N26"/>
  <c r="V26"/>
  <c r="AD26"/>
  <c r="AL26"/>
  <c r="AT26"/>
  <c r="BB26"/>
  <c r="BJ26"/>
  <c r="BR26"/>
  <c r="BZ26"/>
  <c r="K26"/>
  <c r="O26"/>
  <c r="S26"/>
  <c r="W26"/>
  <c r="AA26"/>
  <c r="AE26"/>
  <c r="AI26"/>
  <c r="AM26"/>
  <c r="AQ26"/>
  <c r="AU26"/>
  <c r="AY26"/>
  <c r="BC26"/>
  <c r="BG26"/>
  <c r="BK26"/>
  <c r="BO26"/>
  <c r="BS26"/>
  <c r="BW26"/>
  <c r="CA26"/>
  <c r="J26"/>
  <c r="R26"/>
  <c r="Z26"/>
  <c r="AH26"/>
  <c r="AP26"/>
  <c r="AX26"/>
  <c r="BF26"/>
  <c r="BN26"/>
  <c r="BV26"/>
  <c r="CD26"/>
  <c r="M26"/>
  <c r="Q26"/>
  <c r="U26"/>
  <c r="Y26"/>
  <c r="AC26"/>
  <c r="AG26"/>
  <c r="AK26"/>
  <c r="AO26"/>
  <c r="AS26"/>
  <c r="AW26"/>
  <c r="BA26"/>
  <c r="BE26"/>
  <c r="BI26"/>
  <c r="BM26"/>
  <c r="BQ26"/>
  <c r="BU26"/>
  <c r="BY26"/>
  <c r="CC26"/>
  <c r="AL22" i="17"/>
  <c r="AG3" i="28" l="1"/>
  <c r="AH1"/>
  <c r="AG6"/>
  <c r="AG8"/>
  <c r="AG10"/>
  <c r="AG12"/>
  <c r="AG14"/>
  <c r="AG16"/>
  <c r="AG18"/>
  <c r="AG20"/>
  <c r="AG22"/>
  <c r="AG24"/>
  <c r="AG26"/>
  <c r="AG28"/>
  <c r="AG30"/>
  <c r="AG32"/>
  <c r="AG34"/>
  <c r="AG36"/>
  <c r="AG38"/>
  <c r="AG40"/>
  <c r="AG42"/>
  <c r="AG44"/>
  <c r="AG46"/>
  <c r="AG48"/>
  <c r="AG50"/>
  <c r="AG52"/>
  <c r="AG54"/>
  <c r="AG56"/>
  <c r="AG58"/>
  <c r="AG60"/>
  <c r="AG62"/>
  <c r="AG64"/>
  <c r="AG66"/>
  <c r="AG68"/>
  <c r="AG70"/>
  <c r="AG72"/>
  <c r="AG74"/>
  <c r="AG76"/>
  <c r="AG78"/>
  <c r="AG80"/>
  <c r="AG82"/>
  <c r="AG84"/>
  <c r="AG86"/>
  <c r="AG88"/>
  <c r="AG90"/>
  <c r="AG92"/>
  <c r="AG94"/>
  <c r="AG96"/>
  <c r="AG98"/>
  <c r="AG100"/>
  <c r="AG102"/>
  <c r="AG104"/>
  <c r="AG106"/>
  <c r="AG108"/>
  <c r="AG110"/>
  <c r="AG112"/>
  <c r="AG114"/>
  <c r="AG116"/>
  <c r="AG118"/>
  <c r="AG120"/>
  <c r="AG122"/>
  <c r="AG124"/>
  <c r="AG126"/>
  <c r="AG128"/>
  <c r="AG130"/>
  <c r="AG132"/>
  <c r="AG134"/>
  <c r="AG136"/>
  <c r="AG138"/>
  <c r="AG140"/>
  <c r="AG142"/>
  <c r="AG144"/>
  <c r="AG146"/>
  <c r="AG148"/>
  <c r="AG150"/>
  <c r="AG152"/>
  <c r="AG154"/>
  <c r="AG156"/>
  <c r="AG158"/>
  <c r="AG160"/>
  <c r="AG162"/>
  <c r="AG164"/>
  <c r="AG166"/>
  <c r="AG168"/>
  <c r="AG170"/>
  <c r="AG172"/>
  <c r="AG174"/>
  <c r="AG176"/>
  <c r="AG178"/>
  <c r="AG180"/>
  <c r="AG182"/>
  <c r="AG184"/>
  <c r="AG186"/>
  <c r="AG188"/>
  <c r="AG190"/>
  <c r="AG192"/>
  <c r="AG194"/>
  <c r="AG196"/>
  <c r="AG198"/>
  <c r="AG200"/>
  <c r="AG202"/>
  <c r="AG204"/>
  <c r="AG206"/>
  <c r="AG208"/>
  <c r="AG210"/>
  <c r="AG212"/>
  <c r="AG214"/>
  <c r="AG216"/>
  <c r="AG218"/>
  <c r="AG220"/>
  <c r="AG222"/>
  <c r="AG224"/>
  <c r="AG226"/>
  <c r="AG228"/>
  <c r="AG230"/>
  <c r="AG232"/>
  <c r="AG234"/>
  <c r="AG236"/>
  <c r="AG238"/>
  <c r="AG240"/>
  <c r="AG242"/>
  <c r="AG244"/>
  <c r="AG246"/>
  <c r="AG248"/>
  <c r="AG250"/>
  <c r="AG252"/>
  <c r="AG254"/>
  <c r="AG256"/>
  <c r="AG258"/>
  <c r="AG260"/>
  <c r="AG262"/>
  <c r="AG264"/>
  <c r="AG266"/>
  <c r="AG268"/>
  <c r="AG270"/>
  <c r="AG272"/>
  <c r="AG274"/>
  <c r="AG276"/>
  <c r="AG278"/>
  <c r="AG280"/>
  <c r="AG282"/>
  <c r="AG284"/>
  <c r="AG286"/>
  <c r="AG288"/>
  <c r="AG290"/>
  <c r="AG292"/>
  <c r="AG294"/>
  <c r="AG296"/>
  <c r="AG298"/>
  <c r="AG300"/>
  <c r="AG302"/>
  <c r="AG304"/>
  <c r="AG306"/>
  <c r="AG308"/>
  <c r="AG310"/>
  <c r="AG312"/>
  <c r="AG314"/>
  <c r="AG316"/>
  <c r="AG318"/>
  <c r="AG320"/>
  <c r="AG322"/>
  <c r="AG324"/>
  <c r="AG326"/>
  <c r="AG328"/>
  <c r="AG330"/>
  <c r="AG332"/>
  <c r="AG334"/>
  <c r="AG336"/>
  <c r="AG338"/>
  <c r="AG340"/>
  <c r="AG342"/>
  <c r="AG344"/>
  <c r="AG346"/>
  <c r="AG348"/>
  <c r="AG350"/>
  <c r="AG352"/>
  <c r="AG354"/>
  <c r="AG356"/>
  <c r="AG358"/>
  <c r="AG360"/>
  <c r="AG362"/>
  <c r="AG364"/>
  <c r="AG366"/>
  <c r="AG368"/>
  <c r="AG370"/>
  <c r="AG372"/>
  <c r="AG374"/>
  <c r="AG376"/>
  <c r="AG378"/>
  <c r="AG380"/>
  <c r="AG382"/>
  <c r="AG384"/>
  <c r="AG386"/>
  <c r="AG388"/>
  <c r="AG390"/>
  <c r="AG392"/>
  <c r="AG394"/>
  <c r="AG396"/>
  <c r="AG398"/>
  <c r="AG400"/>
  <c r="AG402"/>
  <c r="AG404"/>
  <c r="AG406"/>
  <c r="AG408"/>
  <c r="AG410"/>
  <c r="AG412"/>
  <c r="AG414"/>
  <c r="AG416"/>
  <c r="AG418"/>
  <c r="AG420"/>
  <c r="AG422"/>
  <c r="AG424"/>
  <c r="AG426"/>
  <c r="AG428"/>
  <c r="AG430"/>
  <c r="AG432"/>
  <c r="AG434"/>
  <c r="AG436"/>
  <c r="AG438"/>
  <c r="AG440"/>
  <c r="AG442"/>
  <c r="AG444"/>
  <c r="AG446"/>
  <c r="AG448"/>
  <c r="AG450"/>
  <c r="AG452"/>
  <c r="AG454"/>
  <c r="AG456"/>
  <c r="AG458"/>
  <c r="AG460"/>
  <c r="AG462"/>
  <c r="AG464"/>
  <c r="AG466"/>
  <c r="AG468"/>
  <c r="AG470"/>
  <c r="AG472"/>
  <c r="AG474"/>
  <c r="AG476"/>
  <c r="AG478"/>
  <c r="AG480"/>
  <c r="AG482"/>
  <c r="AG484"/>
  <c r="AG486"/>
  <c r="AG488"/>
  <c r="AG490"/>
  <c r="AG492"/>
  <c r="AG494"/>
  <c r="AG496"/>
  <c r="AG498"/>
  <c r="AG500"/>
  <c r="AG2"/>
  <c r="AG4"/>
  <c r="AG5"/>
  <c r="AG7"/>
  <c r="AG9"/>
  <c r="AG11"/>
  <c r="AG13"/>
  <c r="AG15"/>
  <c r="AG17"/>
  <c r="AG19"/>
  <c r="AG21"/>
  <c r="AG23"/>
  <c r="AG25"/>
  <c r="AG27"/>
  <c r="AG29"/>
  <c r="AG31"/>
  <c r="AG33"/>
  <c r="AG35"/>
  <c r="AG37"/>
  <c r="AG39"/>
  <c r="AG41"/>
  <c r="AG43"/>
  <c r="AG45"/>
  <c r="AG47"/>
  <c r="AG49"/>
  <c r="AG51"/>
  <c r="AG53"/>
  <c r="AG55"/>
  <c r="AG57"/>
  <c r="AG59"/>
  <c r="AG61"/>
  <c r="AG63"/>
  <c r="AG65"/>
  <c r="AG67"/>
  <c r="AG69"/>
  <c r="AG71"/>
  <c r="AG73"/>
  <c r="AG75"/>
  <c r="AG77"/>
  <c r="AG79"/>
  <c r="AG81"/>
  <c r="AG83"/>
  <c r="AG85"/>
  <c r="AG87"/>
  <c r="AG89"/>
  <c r="AG91"/>
  <c r="AG93"/>
  <c r="AG95"/>
  <c r="AG97"/>
  <c r="AG99"/>
  <c r="AG101"/>
  <c r="AG103"/>
  <c r="AG105"/>
  <c r="AG107"/>
  <c r="AG109"/>
  <c r="AG111"/>
  <c r="AG113"/>
  <c r="AG115"/>
  <c r="AG117"/>
  <c r="AG119"/>
  <c r="AG121"/>
  <c r="AG123"/>
  <c r="AG125"/>
  <c r="AG127"/>
  <c r="AG129"/>
  <c r="AG131"/>
  <c r="AG133"/>
  <c r="AG135"/>
  <c r="AG137"/>
  <c r="AG139"/>
  <c r="AG141"/>
  <c r="AG143"/>
  <c r="AG145"/>
  <c r="AG147"/>
  <c r="AG149"/>
  <c r="AG151"/>
  <c r="AG153"/>
  <c r="AG155"/>
  <c r="AG157"/>
  <c r="AG159"/>
  <c r="AG161"/>
  <c r="AG163"/>
  <c r="AG165"/>
  <c r="AG167"/>
  <c r="AG169"/>
  <c r="AG171"/>
  <c r="AG173"/>
  <c r="AG175"/>
  <c r="AG177"/>
  <c r="AG179"/>
  <c r="AG181"/>
  <c r="AG183"/>
  <c r="AG185"/>
  <c r="AG187"/>
  <c r="AG189"/>
  <c r="AG191"/>
  <c r="AG193"/>
  <c r="AG195"/>
  <c r="AG197"/>
  <c r="AG199"/>
  <c r="AG201"/>
  <c r="AG203"/>
  <c r="AG205"/>
  <c r="AG207"/>
  <c r="AG209"/>
  <c r="AG211"/>
  <c r="AG213"/>
  <c r="AG215"/>
  <c r="AG217"/>
  <c r="AG219"/>
  <c r="AG221"/>
  <c r="AG223"/>
  <c r="AG225"/>
  <c r="AG227"/>
  <c r="AG229"/>
  <c r="AG231"/>
  <c r="AG233"/>
  <c r="AG235"/>
  <c r="AG237"/>
  <c r="AG239"/>
  <c r="AG241"/>
  <c r="AG243"/>
  <c r="AG245"/>
  <c r="AG247"/>
  <c r="AG249"/>
  <c r="AG251"/>
  <c r="AG253"/>
  <c r="AG255"/>
  <c r="AG257"/>
  <c r="AG259"/>
  <c r="AG261"/>
  <c r="AG263"/>
  <c r="AG265"/>
  <c r="AG267"/>
  <c r="AG269"/>
  <c r="AG271"/>
  <c r="AG273"/>
  <c r="AG275"/>
  <c r="AG277"/>
  <c r="AG279"/>
  <c r="AG281"/>
  <c r="AG283"/>
  <c r="AG285"/>
  <c r="AG287"/>
  <c r="AG289"/>
  <c r="AG291"/>
  <c r="AG293"/>
  <c r="AG295"/>
  <c r="AG297"/>
  <c r="AG299"/>
  <c r="AG301"/>
  <c r="AG303"/>
  <c r="AG305"/>
  <c r="AG307"/>
  <c r="AG309"/>
  <c r="AG311"/>
  <c r="AG313"/>
  <c r="AG315"/>
  <c r="AG317"/>
  <c r="AG319"/>
  <c r="AG321"/>
  <c r="AG323"/>
  <c r="AG325"/>
  <c r="AG327"/>
  <c r="AG329"/>
  <c r="AG331"/>
  <c r="AG333"/>
  <c r="AG335"/>
  <c r="AG337"/>
  <c r="AG339"/>
  <c r="AG341"/>
  <c r="AG343"/>
  <c r="AG345"/>
  <c r="AG347"/>
  <c r="AG349"/>
  <c r="AG351"/>
  <c r="AG353"/>
  <c r="AG355"/>
  <c r="AG357"/>
  <c r="AG359"/>
  <c r="AG361"/>
  <c r="AG363"/>
  <c r="AG365"/>
  <c r="AG367"/>
  <c r="AG369"/>
  <c r="AG371"/>
  <c r="AG373"/>
  <c r="AG375"/>
  <c r="AG377"/>
  <c r="AG379"/>
  <c r="AG381"/>
  <c r="AG383"/>
  <c r="AG385"/>
  <c r="AG387"/>
  <c r="AG389"/>
  <c r="AG391"/>
  <c r="AG393"/>
  <c r="AG395"/>
  <c r="AG397"/>
  <c r="AG399"/>
  <c r="AG401"/>
  <c r="AG403"/>
  <c r="AG405"/>
  <c r="AG407"/>
  <c r="AG409"/>
  <c r="AG411"/>
  <c r="AG413"/>
  <c r="AG415"/>
  <c r="AG417"/>
  <c r="AG419"/>
  <c r="AG421"/>
  <c r="AG423"/>
  <c r="AG425"/>
  <c r="AG427"/>
  <c r="AG429"/>
  <c r="AG431"/>
  <c r="AG433"/>
  <c r="AG435"/>
  <c r="AG437"/>
  <c r="AG439"/>
  <c r="AG441"/>
  <c r="AG443"/>
  <c r="AG445"/>
  <c r="AG447"/>
  <c r="AG449"/>
  <c r="AG451"/>
  <c r="AG453"/>
  <c r="AG455"/>
  <c r="AG457"/>
  <c r="AG459"/>
  <c r="AG461"/>
  <c r="AG463"/>
  <c r="AG465"/>
  <c r="AG467"/>
  <c r="AG469"/>
  <c r="AG471"/>
  <c r="AG473"/>
  <c r="AG475"/>
  <c r="AG477"/>
  <c r="AG479"/>
  <c r="AG481"/>
  <c r="AG483"/>
  <c r="AG485"/>
  <c r="AG487"/>
  <c r="AG489"/>
  <c r="AG491"/>
  <c r="AG493"/>
  <c r="AG495"/>
  <c r="AG497"/>
  <c r="AG499"/>
  <c r="Q19" i="22"/>
  <c r="P19"/>
  <c r="R19"/>
  <c r="O20"/>
  <c r="AD23" i="17"/>
  <c r="AE23"/>
  <c r="AB23"/>
  <c r="AK23"/>
  <c r="AI23"/>
  <c r="AJ23"/>
  <c r="Y22"/>
  <c r="W22"/>
  <c r="V23"/>
  <c r="Z23"/>
  <c r="AH23"/>
  <c r="AA23"/>
  <c r="T23"/>
  <c r="G28" i="5"/>
  <c r="O23" i="17"/>
  <c r="R23"/>
  <c r="D27" i="5"/>
  <c r="E27"/>
  <c r="A27"/>
  <c r="F27"/>
  <c r="B27"/>
  <c r="C27"/>
  <c r="F24" i="18"/>
  <c r="A24" i="17" s="1"/>
  <c r="N24" s="1"/>
  <c r="X24" s="1"/>
  <c r="AL23"/>
  <c r="AH2" i="28" l="1"/>
  <c r="AH4"/>
  <c r="AH6"/>
  <c r="AH8"/>
  <c r="AH10"/>
  <c r="AH12"/>
  <c r="AH14"/>
  <c r="AH16"/>
  <c r="AH18"/>
  <c r="AH20"/>
  <c r="AH22"/>
  <c r="AH24"/>
  <c r="AH26"/>
  <c r="AH28"/>
  <c r="AH30"/>
  <c r="AH32"/>
  <c r="AH34"/>
  <c r="AH36"/>
  <c r="AH38"/>
  <c r="AH40"/>
  <c r="AH42"/>
  <c r="AH44"/>
  <c r="AH46"/>
  <c r="AH48"/>
  <c r="AH50"/>
  <c r="AH52"/>
  <c r="AH54"/>
  <c r="AH56"/>
  <c r="AH58"/>
  <c r="AH60"/>
  <c r="AH62"/>
  <c r="AH64"/>
  <c r="AH66"/>
  <c r="AH68"/>
  <c r="AH70"/>
  <c r="AH72"/>
  <c r="AH74"/>
  <c r="AH76"/>
  <c r="AH78"/>
  <c r="AH80"/>
  <c r="AH82"/>
  <c r="AH84"/>
  <c r="AH86"/>
  <c r="AH88"/>
  <c r="AH90"/>
  <c r="AH92"/>
  <c r="AH94"/>
  <c r="AH96"/>
  <c r="AH98"/>
  <c r="AH100"/>
  <c r="AH102"/>
  <c r="AH104"/>
  <c r="AH106"/>
  <c r="AH108"/>
  <c r="AH110"/>
  <c r="AH112"/>
  <c r="AH114"/>
  <c r="AH116"/>
  <c r="AH118"/>
  <c r="AH120"/>
  <c r="AH122"/>
  <c r="AH124"/>
  <c r="AH126"/>
  <c r="AH128"/>
  <c r="AH130"/>
  <c r="AH132"/>
  <c r="AH134"/>
  <c r="AH136"/>
  <c r="AH138"/>
  <c r="AH140"/>
  <c r="AH142"/>
  <c r="AH144"/>
  <c r="AH146"/>
  <c r="AH148"/>
  <c r="AH150"/>
  <c r="AH152"/>
  <c r="AH154"/>
  <c r="AH156"/>
  <c r="AH158"/>
  <c r="AH160"/>
  <c r="AH162"/>
  <c r="AH164"/>
  <c r="AH166"/>
  <c r="AH168"/>
  <c r="AH170"/>
  <c r="AH172"/>
  <c r="AH174"/>
  <c r="AH176"/>
  <c r="AH178"/>
  <c r="AH180"/>
  <c r="AH182"/>
  <c r="AH184"/>
  <c r="AH186"/>
  <c r="AH188"/>
  <c r="AH191"/>
  <c r="AH193"/>
  <c r="AH195"/>
  <c r="AH197"/>
  <c r="AH199"/>
  <c r="AH201"/>
  <c r="AH203"/>
  <c r="AH205"/>
  <c r="AH207"/>
  <c r="AH209"/>
  <c r="AH211"/>
  <c r="AH213"/>
  <c r="AH215"/>
  <c r="AH217"/>
  <c r="AH219"/>
  <c r="AH221"/>
  <c r="AH223"/>
  <c r="AH225"/>
  <c r="AH227"/>
  <c r="AH229"/>
  <c r="AH231"/>
  <c r="AH233"/>
  <c r="AH235"/>
  <c r="AH237"/>
  <c r="AH239"/>
  <c r="AH241"/>
  <c r="AH243"/>
  <c r="AH245"/>
  <c r="AH247"/>
  <c r="AH249"/>
  <c r="AH251"/>
  <c r="AH253"/>
  <c r="AH255"/>
  <c r="AH257"/>
  <c r="AH259"/>
  <c r="AH261"/>
  <c r="AH263"/>
  <c r="AH265"/>
  <c r="AH267"/>
  <c r="AH269"/>
  <c r="AH271"/>
  <c r="AH273"/>
  <c r="AH275"/>
  <c r="AH277"/>
  <c r="AH279"/>
  <c r="AH281"/>
  <c r="AH283"/>
  <c r="AH285"/>
  <c r="AH287"/>
  <c r="AH289"/>
  <c r="AH291"/>
  <c r="AH293"/>
  <c r="AH295"/>
  <c r="AH297"/>
  <c r="AH299"/>
  <c r="AH300"/>
  <c r="AH303"/>
  <c r="AH305"/>
  <c r="AH307"/>
  <c r="AH309"/>
  <c r="AH311"/>
  <c r="AH313"/>
  <c r="AH315"/>
  <c r="AH317"/>
  <c r="AH319"/>
  <c r="AH321"/>
  <c r="AH323"/>
  <c r="AH325"/>
  <c r="AH327"/>
  <c r="AH329"/>
  <c r="AH331"/>
  <c r="AH333"/>
  <c r="AH335"/>
  <c r="AH337"/>
  <c r="AH339"/>
  <c r="AH341"/>
  <c r="AH343"/>
  <c r="AH345"/>
  <c r="AH347"/>
  <c r="AH349"/>
  <c r="AH351"/>
  <c r="AH353"/>
  <c r="AH355"/>
  <c r="AH357"/>
  <c r="AH359"/>
  <c r="AH361"/>
  <c r="AH363"/>
  <c r="AH365"/>
  <c r="AH367"/>
  <c r="AH369"/>
  <c r="AH371"/>
  <c r="AH373"/>
  <c r="AH375"/>
  <c r="AH377"/>
  <c r="AH379"/>
  <c r="AH381"/>
  <c r="AH383"/>
  <c r="AH385"/>
  <c r="AH387"/>
  <c r="AH389"/>
  <c r="AH391"/>
  <c r="AH393"/>
  <c r="AH395"/>
  <c r="AH397"/>
  <c r="AH399"/>
  <c r="AH401"/>
  <c r="AH403"/>
  <c r="AH405"/>
  <c r="AH407"/>
  <c r="AH409"/>
  <c r="AH411"/>
  <c r="AH301"/>
  <c r="AH414"/>
  <c r="AH416"/>
  <c r="AH418"/>
  <c r="AH420"/>
  <c r="AH422"/>
  <c r="AH424"/>
  <c r="AH426"/>
  <c r="AH428"/>
  <c r="AH430"/>
  <c r="AH432"/>
  <c r="AH434"/>
  <c r="AH436"/>
  <c r="AH438"/>
  <c r="AH440"/>
  <c r="AH442"/>
  <c r="AH444"/>
  <c r="AH446"/>
  <c r="AH448"/>
  <c r="AH450"/>
  <c r="AH452"/>
  <c r="AH454"/>
  <c r="AH456"/>
  <c r="AH458"/>
  <c r="AH460"/>
  <c r="AH462"/>
  <c r="AH464"/>
  <c r="AH466"/>
  <c r="AH468"/>
  <c r="AH470"/>
  <c r="AH472"/>
  <c r="AH474"/>
  <c r="AH476"/>
  <c r="AH478"/>
  <c r="AH480"/>
  <c r="AH482"/>
  <c r="AH484"/>
  <c r="AH486"/>
  <c r="AH488"/>
  <c r="AH490"/>
  <c r="AH492"/>
  <c r="AH494"/>
  <c r="AH496"/>
  <c r="AH498"/>
  <c r="AH500"/>
  <c r="AI1"/>
  <c r="AH3"/>
  <c r="AH5"/>
  <c r="AH7"/>
  <c r="AH9"/>
  <c r="AH11"/>
  <c r="AH13"/>
  <c r="AH15"/>
  <c r="AH17"/>
  <c r="AH19"/>
  <c r="AH21"/>
  <c r="AH23"/>
  <c r="AH25"/>
  <c r="AH27"/>
  <c r="AH29"/>
  <c r="AH31"/>
  <c r="AH33"/>
  <c r="AH35"/>
  <c r="AH37"/>
  <c r="AH39"/>
  <c r="AH41"/>
  <c r="AH43"/>
  <c r="AH45"/>
  <c r="AH47"/>
  <c r="AH49"/>
  <c r="AH51"/>
  <c r="AH53"/>
  <c r="AH55"/>
  <c r="AH57"/>
  <c r="AH59"/>
  <c r="AH61"/>
  <c r="AH63"/>
  <c r="AH65"/>
  <c r="AH67"/>
  <c r="AH69"/>
  <c r="AH71"/>
  <c r="AH73"/>
  <c r="AH75"/>
  <c r="AH77"/>
  <c r="AH79"/>
  <c r="AH81"/>
  <c r="AH83"/>
  <c r="AH85"/>
  <c r="AH87"/>
  <c r="AH89"/>
  <c r="AH91"/>
  <c r="AH93"/>
  <c r="AH95"/>
  <c r="AH97"/>
  <c r="AH99"/>
  <c r="AH101"/>
  <c r="AH103"/>
  <c r="AH105"/>
  <c r="AH107"/>
  <c r="AH109"/>
  <c r="AH111"/>
  <c r="AH113"/>
  <c r="AH115"/>
  <c r="AH117"/>
  <c r="AH119"/>
  <c r="AH121"/>
  <c r="AH123"/>
  <c r="AH125"/>
  <c r="AH127"/>
  <c r="AH129"/>
  <c r="AH131"/>
  <c r="AH133"/>
  <c r="AH135"/>
  <c r="AH137"/>
  <c r="AH139"/>
  <c r="AH141"/>
  <c r="AH143"/>
  <c r="AH145"/>
  <c r="AH147"/>
  <c r="AH149"/>
  <c r="AH151"/>
  <c r="AH153"/>
  <c r="AH155"/>
  <c r="AH157"/>
  <c r="AH159"/>
  <c r="AH161"/>
  <c r="AH163"/>
  <c r="AH165"/>
  <c r="AH167"/>
  <c r="AH169"/>
  <c r="AH171"/>
  <c r="AH173"/>
  <c r="AH175"/>
  <c r="AH177"/>
  <c r="AH179"/>
  <c r="AH181"/>
  <c r="AH183"/>
  <c r="AH185"/>
  <c r="AH187"/>
  <c r="AH190"/>
  <c r="AH192"/>
  <c r="AH194"/>
  <c r="AH196"/>
  <c r="AH198"/>
  <c r="AH200"/>
  <c r="AH202"/>
  <c r="AH204"/>
  <c r="AH206"/>
  <c r="AH208"/>
  <c r="AH210"/>
  <c r="AH212"/>
  <c r="AH214"/>
  <c r="AH216"/>
  <c r="AH218"/>
  <c r="AH220"/>
  <c r="AH222"/>
  <c r="AH224"/>
  <c r="AH226"/>
  <c r="AH228"/>
  <c r="AH230"/>
  <c r="AH232"/>
  <c r="AH234"/>
  <c r="AH236"/>
  <c r="AH238"/>
  <c r="AH240"/>
  <c r="AH242"/>
  <c r="AH244"/>
  <c r="AH246"/>
  <c r="AH248"/>
  <c r="AH250"/>
  <c r="AH252"/>
  <c r="AH254"/>
  <c r="AH256"/>
  <c r="AH258"/>
  <c r="AH260"/>
  <c r="AH262"/>
  <c r="AH264"/>
  <c r="AH266"/>
  <c r="AH268"/>
  <c r="AH270"/>
  <c r="AH272"/>
  <c r="AH274"/>
  <c r="AH276"/>
  <c r="AH278"/>
  <c r="AH280"/>
  <c r="AH282"/>
  <c r="AH284"/>
  <c r="AH286"/>
  <c r="AH288"/>
  <c r="AH290"/>
  <c r="AH292"/>
  <c r="AH294"/>
  <c r="AH296"/>
  <c r="AH298"/>
  <c r="AH189"/>
  <c r="AH302"/>
  <c r="AH304"/>
  <c r="AH306"/>
  <c r="AH308"/>
  <c r="AH310"/>
  <c r="AH312"/>
  <c r="AH314"/>
  <c r="AH316"/>
  <c r="AH318"/>
  <c r="AH320"/>
  <c r="AH322"/>
  <c r="AH324"/>
  <c r="AH326"/>
  <c r="AH328"/>
  <c r="AH330"/>
  <c r="AH332"/>
  <c r="AH334"/>
  <c r="AH336"/>
  <c r="AH338"/>
  <c r="AH340"/>
  <c r="AH342"/>
  <c r="AH344"/>
  <c r="AH346"/>
  <c r="AH348"/>
  <c r="AH350"/>
  <c r="AH352"/>
  <c r="AH354"/>
  <c r="AH356"/>
  <c r="AH358"/>
  <c r="AH360"/>
  <c r="AH362"/>
  <c r="AH364"/>
  <c r="AH366"/>
  <c r="AH368"/>
  <c r="AH370"/>
  <c r="AH372"/>
  <c r="AH374"/>
  <c r="AH376"/>
  <c r="AH378"/>
  <c r="AH380"/>
  <c r="AH382"/>
  <c r="AH384"/>
  <c r="AH386"/>
  <c r="AH388"/>
  <c r="AH390"/>
  <c r="AH392"/>
  <c r="AH394"/>
  <c r="AH396"/>
  <c r="AH398"/>
  <c r="AH400"/>
  <c r="AH402"/>
  <c r="AH404"/>
  <c r="AH406"/>
  <c r="AH408"/>
  <c r="AH410"/>
  <c r="AH412"/>
  <c r="AH413"/>
  <c r="AH415"/>
  <c r="AH417"/>
  <c r="AH419"/>
  <c r="AH421"/>
  <c r="AH423"/>
  <c r="AH425"/>
  <c r="AH427"/>
  <c r="AH429"/>
  <c r="AH431"/>
  <c r="AH433"/>
  <c r="AH435"/>
  <c r="AH437"/>
  <c r="AH439"/>
  <c r="AH441"/>
  <c r="AH443"/>
  <c r="AH445"/>
  <c r="AH447"/>
  <c r="AH449"/>
  <c r="AH451"/>
  <c r="AH453"/>
  <c r="AH455"/>
  <c r="AH457"/>
  <c r="AH459"/>
  <c r="AH461"/>
  <c r="AH463"/>
  <c r="AH465"/>
  <c r="AH467"/>
  <c r="AH469"/>
  <c r="AH471"/>
  <c r="AH473"/>
  <c r="AH475"/>
  <c r="AH477"/>
  <c r="AH479"/>
  <c r="AH481"/>
  <c r="AH483"/>
  <c r="AH485"/>
  <c r="AH487"/>
  <c r="AH489"/>
  <c r="AH491"/>
  <c r="AH493"/>
  <c r="AH495"/>
  <c r="AH497"/>
  <c r="AH499"/>
  <c r="Q20" i="22"/>
  <c r="P20"/>
  <c r="R20"/>
  <c r="O21"/>
  <c r="AD24" i="17"/>
  <c r="AE24"/>
  <c r="AB24"/>
  <c r="AK24"/>
  <c r="AI24"/>
  <c r="AJ24"/>
  <c r="V24"/>
  <c r="Z24"/>
  <c r="AH24"/>
  <c r="AA24"/>
  <c r="T24"/>
  <c r="Y23"/>
  <c r="W23"/>
  <c r="G29" i="5"/>
  <c r="R24" i="17"/>
  <c r="O24"/>
  <c r="F25" i="18"/>
  <c r="A25" i="17" s="1"/>
  <c r="N25" s="1"/>
  <c r="X25" s="1"/>
  <c r="K27" i="5"/>
  <c r="O27"/>
  <c r="S27"/>
  <c r="W27"/>
  <c r="AA27"/>
  <c r="AE27"/>
  <c r="AI27"/>
  <c r="AM27"/>
  <c r="AQ27"/>
  <c r="AU27"/>
  <c r="AY27"/>
  <c r="BC27"/>
  <c r="BG27"/>
  <c r="BK27"/>
  <c r="BO27"/>
  <c r="BS27"/>
  <c r="BW27"/>
  <c r="CA27"/>
  <c r="H27"/>
  <c r="L27"/>
  <c r="P27"/>
  <c r="T27"/>
  <c r="X27"/>
  <c r="AB27"/>
  <c r="AF27"/>
  <c r="AJ27"/>
  <c r="AN27"/>
  <c r="AR27"/>
  <c r="AV27"/>
  <c r="AZ27"/>
  <c r="BD27"/>
  <c r="BH27"/>
  <c r="BL27"/>
  <c r="BP27"/>
  <c r="BT27"/>
  <c r="BX27"/>
  <c r="CB27"/>
  <c r="I27"/>
  <c r="M27"/>
  <c r="Q27"/>
  <c r="U27"/>
  <c r="Y27"/>
  <c r="AC27"/>
  <c r="AG27"/>
  <c r="AK27"/>
  <c r="AO27"/>
  <c r="AS27"/>
  <c r="AW27"/>
  <c r="BA27"/>
  <c r="BE27"/>
  <c r="BI27"/>
  <c r="BM27"/>
  <c r="BQ27"/>
  <c r="BU27"/>
  <c r="BY27"/>
  <c r="CC27"/>
  <c r="J27"/>
  <c r="N27"/>
  <c r="R27"/>
  <c r="V27"/>
  <c r="Z27"/>
  <c r="AD27"/>
  <c r="AH27"/>
  <c r="AL27"/>
  <c r="AP27"/>
  <c r="AT27"/>
  <c r="AX27"/>
  <c r="BB27"/>
  <c r="BF27"/>
  <c r="BJ27"/>
  <c r="BN27"/>
  <c r="BR27"/>
  <c r="BV27"/>
  <c r="BZ27"/>
  <c r="CD27"/>
  <c r="E28"/>
  <c r="D28"/>
  <c r="A28"/>
  <c r="B28"/>
  <c r="F28"/>
  <c r="C28"/>
  <c r="AL24" i="17"/>
  <c r="AI3" i="28" l="1"/>
  <c r="AJ1"/>
  <c r="AI6"/>
  <c r="AI8"/>
  <c r="AI10"/>
  <c r="AI12"/>
  <c r="AI14"/>
  <c r="AI16"/>
  <c r="AI18"/>
  <c r="AI20"/>
  <c r="AI22"/>
  <c r="AI24"/>
  <c r="AI26"/>
  <c r="AI28"/>
  <c r="AI30"/>
  <c r="AI32"/>
  <c r="AI34"/>
  <c r="AI36"/>
  <c r="AI38"/>
  <c r="AI40"/>
  <c r="AI42"/>
  <c r="AI44"/>
  <c r="AI46"/>
  <c r="AI48"/>
  <c r="AI50"/>
  <c r="AI52"/>
  <c r="AI54"/>
  <c r="AI56"/>
  <c r="AI58"/>
  <c r="AI60"/>
  <c r="AI62"/>
  <c r="AI64"/>
  <c r="AI66"/>
  <c r="AI68"/>
  <c r="AI70"/>
  <c r="AI72"/>
  <c r="AI74"/>
  <c r="AI76"/>
  <c r="AI78"/>
  <c r="AI80"/>
  <c r="AI82"/>
  <c r="AI84"/>
  <c r="AI86"/>
  <c r="AI88"/>
  <c r="AI90"/>
  <c r="AI92"/>
  <c r="AI94"/>
  <c r="AI96"/>
  <c r="AI98"/>
  <c r="AI100"/>
  <c r="AI102"/>
  <c r="AI104"/>
  <c r="AI106"/>
  <c r="AI108"/>
  <c r="AI110"/>
  <c r="AI112"/>
  <c r="AI114"/>
  <c r="AI116"/>
  <c r="AI118"/>
  <c r="AI120"/>
  <c r="AI122"/>
  <c r="AI124"/>
  <c r="AI126"/>
  <c r="AI128"/>
  <c r="AI130"/>
  <c r="AI132"/>
  <c r="AI134"/>
  <c r="AI136"/>
  <c r="AI138"/>
  <c r="AI140"/>
  <c r="AI142"/>
  <c r="AI144"/>
  <c r="AI146"/>
  <c r="AI148"/>
  <c r="AI150"/>
  <c r="AI152"/>
  <c r="AI154"/>
  <c r="AI156"/>
  <c r="AI158"/>
  <c r="AI160"/>
  <c r="AI162"/>
  <c r="AI164"/>
  <c r="AI166"/>
  <c r="AI168"/>
  <c r="AI170"/>
  <c r="AI172"/>
  <c r="AI174"/>
  <c r="AI176"/>
  <c r="AI178"/>
  <c r="AI180"/>
  <c r="AI182"/>
  <c r="AI184"/>
  <c r="AI186"/>
  <c r="AI188"/>
  <c r="AI190"/>
  <c r="AI192"/>
  <c r="AI194"/>
  <c r="AI196"/>
  <c r="AI198"/>
  <c r="AI200"/>
  <c r="AI202"/>
  <c r="AI204"/>
  <c r="AI206"/>
  <c r="AI208"/>
  <c r="AI210"/>
  <c r="AI212"/>
  <c r="AI214"/>
  <c r="AI216"/>
  <c r="AI218"/>
  <c r="AI220"/>
  <c r="AI222"/>
  <c r="AI224"/>
  <c r="AI226"/>
  <c r="AI228"/>
  <c r="AI230"/>
  <c r="AI232"/>
  <c r="AI234"/>
  <c r="AI236"/>
  <c r="AI238"/>
  <c r="AI240"/>
  <c r="AI242"/>
  <c r="AI244"/>
  <c r="AI246"/>
  <c r="AI248"/>
  <c r="AI250"/>
  <c r="AI252"/>
  <c r="AI254"/>
  <c r="AI256"/>
  <c r="AI258"/>
  <c r="AI260"/>
  <c r="AI262"/>
  <c r="AI264"/>
  <c r="AI266"/>
  <c r="AI268"/>
  <c r="AI270"/>
  <c r="AI272"/>
  <c r="AI274"/>
  <c r="AI276"/>
  <c r="AI278"/>
  <c r="AI280"/>
  <c r="AI282"/>
  <c r="AI284"/>
  <c r="AI286"/>
  <c r="AI288"/>
  <c r="AI290"/>
  <c r="AI292"/>
  <c r="AI294"/>
  <c r="AI296"/>
  <c r="AI298"/>
  <c r="AI300"/>
  <c r="AI302"/>
  <c r="AI304"/>
  <c r="AI306"/>
  <c r="AI308"/>
  <c r="AI310"/>
  <c r="AI312"/>
  <c r="AI314"/>
  <c r="AI316"/>
  <c r="AI318"/>
  <c r="AI320"/>
  <c r="AI322"/>
  <c r="AI324"/>
  <c r="AI326"/>
  <c r="AI328"/>
  <c r="AI330"/>
  <c r="AI332"/>
  <c r="AI334"/>
  <c r="AI336"/>
  <c r="AI338"/>
  <c r="AI340"/>
  <c r="AI342"/>
  <c r="AI344"/>
  <c r="AI346"/>
  <c r="AI348"/>
  <c r="AI350"/>
  <c r="AI352"/>
  <c r="AI354"/>
  <c r="AI356"/>
  <c r="AI358"/>
  <c r="AI360"/>
  <c r="AI362"/>
  <c r="AI364"/>
  <c r="AI366"/>
  <c r="AI368"/>
  <c r="AI370"/>
  <c r="AI372"/>
  <c r="AI374"/>
  <c r="AI376"/>
  <c r="AI378"/>
  <c r="AI380"/>
  <c r="AI382"/>
  <c r="AI384"/>
  <c r="AI386"/>
  <c r="AI388"/>
  <c r="AI390"/>
  <c r="AI392"/>
  <c r="AI394"/>
  <c r="AI396"/>
  <c r="AI398"/>
  <c r="AI400"/>
  <c r="AI402"/>
  <c r="AI404"/>
  <c r="AI406"/>
  <c r="AI408"/>
  <c r="AI410"/>
  <c r="AI412"/>
  <c r="AI414"/>
  <c r="AI416"/>
  <c r="AI418"/>
  <c r="AI420"/>
  <c r="AI422"/>
  <c r="AI424"/>
  <c r="AI426"/>
  <c r="AI428"/>
  <c r="AI430"/>
  <c r="AI432"/>
  <c r="AI434"/>
  <c r="AI436"/>
  <c r="AI438"/>
  <c r="AI440"/>
  <c r="AI442"/>
  <c r="AI444"/>
  <c r="AI446"/>
  <c r="AI448"/>
  <c r="AI450"/>
  <c r="AI452"/>
  <c r="AI454"/>
  <c r="AI456"/>
  <c r="AI458"/>
  <c r="AI460"/>
  <c r="AI462"/>
  <c r="AI464"/>
  <c r="AI466"/>
  <c r="AI468"/>
  <c r="AI470"/>
  <c r="AI472"/>
  <c r="AI474"/>
  <c r="AI476"/>
  <c r="AI478"/>
  <c r="AI480"/>
  <c r="AI482"/>
  <c r="AI484"/>
  <c r="AI486"/>
  <c r="AI488"/>
  <c r="AI490"/>
  <c r="AI492"/>
  <c r="AI494"/>
  <c r="AI496"/>
  <c r="AI498"/>
  <c r="AI500"/>
  <c r="AI2"/>
  <c r="AI4"/>
  <c r="AI5"/>
  <c r="AI7"/>
  <c r="AI9"/>
  <c r="AI11"/>
  <c r="AI13"/>
  <c r="AI15"/>
  <c r="AI17"/>
  <c r="AI19"/>
  <c r="AI21"/>
  <c r="AI23"/>
  <c r="AI25"/>
  <c r="AI27"/>
  <c r="AI29"/>
  <c r="AI31"/>
  <c r="AI33"/>
  <c r="AI35"/>
  <c r="AI37"/>
  <c r="AI39"/>
  <c r="AI41"/>
  <c r="AI43"/>
  <c r="AI45"/>
  <c r="AI47"/>
  <c r="AI49"/>
  <c r="AI51"/>
  <c r="AI53"/>
  <c r="AI55"/>
  <c r="AI57"/>
  <c r="AI59"/>
  <c r="AI61"/>
  <c r="AI63"/>
  <c r="AI65"/>
  <c r="AI67"/>
  <c r="AI69"/>
  <c r="AI71"/>
  <c r="AI73"/>
  <c r="AI75"/>
  <c r="AI77"/>
  <c r="AI79"/>
  <c r="AI81"/>
  <c r="AI83"/>
  <c r="AI85"/>
  <c r="AI87"/>
  <c r="AI89"/>
  <c r="AI91"/>
  <c r="AI93"/>
  <c r="AI95"/>
  <c r="AI97"/>
  <c r="AI99"/>
  <c r="AI101"/>
  <c r="AI103"/>
  <c r="AI105"/>
  <c r="AI107"/>
  <c r="AI109"/>
  <c r="AI111"/>
  <c r="AI113"/>
  <c r="AI115"/>
  <c r="AI117"/>
  <c r="AI119"/>
  <c r="AI121"/>
  <c r="AI123"/>
  <c r="AI125"/>
  <c r="AI127"/>
  <c r="AI129"/>
  <c r="AI131"/>
  <c r="AI133"/>
  <c r="AI135"/>
  <c r="AI137"/>
  <c r="AI139"/>
  <c r="AI141"/>
  <c r="AI143"/>
  <c r="AI145"/>
  <c r="AI147"/>
  <c r="AI149"/>
  <c r="AI151"/>
  <c r="AI153"/>
  <c r="AI155"/>
  <c r="AI157"/>
  <c r="AI159"/>
  <c r="AI161"/>
  <c r="AI163"/>
  <c r="AI165"/>
  <c r="AI167"/>
  <c r="AI169"/>
  <c r="AI171"/>
  <c r="AI173"/>
  <c r="AI175"/>
  <c r="AI177"/>
  <c r="AI179"/>
  <c r="AI181"/>
  <c r="AI183"/>
  <c r="AI185"/>
  <c r="AI187"/>
  <c r="AI189"/>
  <c r="AI191"/>
  <c r="AI193"/>
  <c r="AI195"/>
  <c r="AI197"/>
  <c r="AI199"/>
  <c r="AI201"/>
  <c r="AI203"/>
  <c r="AI205"/>
  <c r="AI207"/>
  <c r="AI209"/>
  <c r="AI211"/>
  <c r="AI213"/>
  <c r="AI215"/>
  <c r="AI217"/>
  <c r="AI219"/>
  <c r="AI221"/>
  <c r="AI223"/>
  <c r="AI225"/>
  <c r="AI227"/>
  <c r="AI229"/>
  <c r="AI231"/>
  <c r="AI233"/>
  <c r="AI235"/>
  <c r="AI237"/>
  <c r="AI239"/>
  <c r="AI241"/>
  <c r="AI243"/>
  <c r="AI245"/>
  <c r="AI247"/>
  <c r="AI249"/>
  <c r="AI251"/>
  <c r="AI253"/>
  <c r="AI255"/>
  <c r="AI257"/>
  <c r="AI259"/>
  <c r="AI261"/>
  <c r="AI263"/>
  <c r="AI265"/>
  <c r="AI267"/>
  <c r="AI269"/>
  <c r="AI271"/>
  <c r="AI273"/>
  <c r="AI275"/>
  <c r="AI277"/>
  <c r="AI279"/>
  <c r="AI281"/>
  <c r="AI283"/>
  <c r="AI285"/>
  <c r="AI287"/>
  <c r="AI289"/>
  <c r="AI291"/>
  <c r="AI293"/>
  <c r="AI295"/>
  <c r="AI297"/>
  <c r="AI299"/>
  <c r="AI301"/>
  <c r="AI303"/>
  <c r="AI305"/>
  <c r="AI307"/>
  <c r="AI309"/>
  <c r="AI311"/>
  <c r="AI313"/>
  <c r="AI315"/>
  <c r="AI317"/>
  <c r="AI319"/>
  <c r="AI321"/>
  <c r="AI323"/>
  <c r="AI325"/>
  <c r="AI327"/>
  <c r="AI329"/>
  <c r="AI331"/>
  <c r="AI333"/>
  <c r="AI335"/>
  <c r="AI337"/>
  <c r="AI339"/>
  <c r="AI341"/>
  <c r="AI343"/>
  <c r="AI345"/>
  <c r="AI347"/>
  <c r="AI349"/>
  <c r="AI351"/>
  <c r="AI353"/>
  <c r="AI355"/>
  <c r="AI357"/>
  <c r="AI359"/>
  <c r="AI361"/>
  <c r="AI363"/>
  <c r="AI365"/>
  <c r="AI367"/>
  <c r="AI369"/>
  <c r="AI371"/>
  <c r="AI373"/>
  <c r="AI375"/>
  <c r="AI377"/>
  <c r="AI379"/>
  <c r="AI381"/>
  <c r="AI383"/>
  <c r="AI385"/>
  <c r="AI387"/>
  <c r="AI389"/>
  <c r="AI391"/>
  <c r="AI393"/>
  <c r="AI395"/>
  <c r="AI397"/>
  <c r="AI399"/>
  <c r="AI401"/>
  <c r="AI403"/>
  <c r="AI405"/>
  <c r="AI407"/>
  <c r="AI409"/>
  <c r="AI411"/>
  <c r="AI413"/>
  <c r="AI415"/>
  <c r="AI417"/>
  <c r="AI419"/>
  <c r="AI421"/>
  <c r="AI423"/>
  <c r="AI425"/>
  <c r="AI427"/>
  <c r="AI429"/>
  <c r="AI431"/>
  <c r="AI433"/>
  <c r="AI435"/>
  <c r="AI437"/>
  <c r="AI439"/>
  <c r="AI441"/>
  <c r="AI443"/>
  <c r="AI445"/>
  <c r="AI447"/>
  <c r="AI449"/>
  <c r="AI451"/>
  <c r="AI453"/>
  <c r="AI455"/>
  <c r="AI457"/>
  <c r="AI459"/>
  <c r="AI461"/>
  <c r="AI463"/>
  <c r="AI465"/>
  <c r="AI467"/>
  <c r="AI469"/>
  <c r="AI471"/>
  <c r="AI473"/>
  <c r="AI475"/>
  <c r="AI477"/>
  <c r="AI479"/>
  <c r="AI481"/>
  <c r="AI483"/>
  <c r="AI485"/>
  <c r="AI487"/>
  <c r="AI489"/>
  <c r="AI491"/>
  <c r="AI493"/>
  <c r="AI495"/>
  <c r="AI497"/>
  <c r="AI499"/>
  <c r="Q21" i="22"/>
  <c r="P21"/>
  <c r="R21"/>
  <c r="O22"/>
  <c r="AD25" i="17"/>
  <c r="AE25"/>
  <c r="AB25"/>
  <c r="AK25"/>
  <c r="AI25"/>
  <c r="AJ25"/>
  <c r="Y24"/>
  <c r="W24"/>
  <c r="V25"/>
  <c r="Z25"/>
  <c r="AH25"/>
  <c r="AA25"/>
  <c r="T25"/>
  <c r="G30" i="5"/>
  <c r="O25" i="17"/>
  <c r="R25"/>
  <c r="H28" i="5"/>
  <c r="L28"/>
  <c r="P28"/>
  <c r="T28"/>
  <c r="X28"/>
  <c r="AB28"/>
  <c r="AF28"/>
  <c r="AJ28"/>
  <c r="AN28"/>
  <c r="AR28"/>
  <c r="AV28"/>
  <c r="AZ28"/>
  <c r="BD28"/>
  <c r="BH28"/>
  <c r="BL28"/>
  <c r="BP28"/>
  <c r="BT28"/>
  <c r="BX28"/>
  <c r="CB28"/>
  <c r="I28"/>
  <c r="M28"/>
  <c r="Q28"/>
  <c r="U28"/>
  <c r="Y28"/>
  <c r="AC28"/>
  <c r="AG28"/>
  <c r="AK28"/>
  <c r="AO28"/>
  <c r="AS28"/>
  <c r="AW28"/>
  <c r="BA28"/>
  <c r="BE28"/>
  <c r="BI28"/>
  <c r="BM28"/>
  <c r="BQ28"/>
  <c r="BU28"/>
  <c r="BY28"/>
  <c r="CC28"/>
  <c r="J28"/>
  <c r="N28"/>
  <c r="R28"/>
  <c r="V28"/>
  <c r="Z28"/>
  <c r="AD28"/>
  <c r="AH28"/>
  <c r="AL28"/>
  <c r="AP28"/>
  <c r="AT28"/>
  <c r="AX28"/>
  <c r="BB28"/>
  <c r="BF28"/>
  <c r="BJ28"/>
  <c r="BN28"/>
  <c r="BR28"/>
  <c r="BV28"/>
  <c r="BZ28"/>
  <c r="CD28"/>
  <c r="K28"/>
  <c r="O28"/>
  <c r="S28"/>
  <c r="W28"/>
  <c r="AA28"/>
  <c r="AE28"/>
  <c r="AI28"/>
  <c r="AM28"/>
  <c r="AQ28"/>
  <c r="AU28"/>
  <c r="AY28"/>
  <c r="BC28"/>
  <c r="BG28"/>
  <c r="BK28"/>
  <c r="BO28"/>
  <c r="BS28"/>
  <c r="BW28"/>
  <c r="CA28"/>
  <c r="F29"/>
  <c r="A29"/>
  <c r="D29"/>
  <c r="E29"/>
  <c r="B29"/>
  <c r="C29"/>
  <c r="F26" i="18"/>
  <c r="A26" i="17" s="1"/>
  <c r="N26" s="1"/>
  <c r="X26" s="1"/>
  <c r="AL25"/>
  <c r="AJ2" i="28" l="1"/>
  <c r="AJ5"/>
  <c r="AJ7"/>
  <c r="AJ8"/>
  <c r="AJ10"/>
  <c r="AJ12"/>
  <c r="AJ14"/>
  <c r="AJ16"/>
  <c r="AJ18"/>
  <c r="AJ20"/>
  <c r="AJ22"/>
  <c r="AJ24"/>
  <c r="AJ26"/>
  <c r="AJ28"/>
  <c r="AJ30"/>
  <c r="AJ32"/>
  <c r="AJ34"/>
  <c r="AJ36"/>
  <c r="AJ38"/>
  <c r="AJ40"/>
  <c r="AJ42"/>
  <c r="AJ44"/>
  <c r="AJ46"/>
  <c r="AJ48"/>
  <c r="AJ50"/>
  <c r="AJ52"/>
  <c r="AJ54"/>
  <c r="AJ56"/>
  <c r="AJ58"/>
  <c r="AJ60"/>
  <c r="AJ62"/>
  <c r="AJ64"/>
  <c r="AJ66"/>
  <c r="AJ68"/>
  <c r="AJ70"/>
  <c r="AJ72"/>
  <c r="AJ74"/>
  <c r="AJ76"/>
  <c r="AJ78"/>
  <c r="AJ80"/>
  <c r="AJ82"/>
  <c r="AJ84"/>
  <c r="AJ86"/>
  <c r="AJ88"/>
  <c r="AJ90"/>
  <c r="AJ92"/>
  <c r="AJ94"/>
  <c r="AJ96"/>
  <c r="AJ98"/>
  <c r="AJ100"/>
  <c r="AJ102"/>
  <c r="AJ104"/>
  <c r="AJ106"/>
  <c r="AJ108"/>
  <c r="AJ110"/>
  <c r="AJ112"/>
  <c r="AJ114"/>
  <c r="AJ116"/>
  <c r="AJ118"/>
  <c r="AJ120"/>
  <c r="AJ122"/>
  <c r="AJ124"/>
  <c r="AJ126"/>
  <c r="AJ128"/>
  <c r="AJ130"/>
  <c r="AJ132"/>
  <c r="AJ134"/>
  <c r="AJ136"/>
  <c r="AJ138"/>
  <c r="AJ140"/>
  <c r="AJ142"/>
  <c r="AJ144"/>
  <c r="AJ146"/>
  <c r="AJ148"/>
  <c r="AJ150"/>
  <c r="AJ152"/>
  <c r="AJ154"/>
  <c r="AJ156"/>
  <c r="AJ158"/>
  <c r="AJ160"/>
  <c r="AJ162"/>
  <c r="AJ164"/>
  <c r="AJ166"/>
  <c r="AJ168"/>
  <c r="AJ170"/>
  <c r="AJ172"/>
  <c r="AJ174"/>
  <c r="AJ176"/>
  <c r="AJ178"/>
  <c r="AJ180"/>
  <c r="AJ182"/>
  <c r="AJ184"/>
  <c r="AJ186"/>
  <c r="AJ189"/>
  <c r="AJ191"/>
  <c r="AJ193"/>
  <c r="AJ195"/>
  <c r="AJ197"/>
  <c r="AJ199"/>
  <c r="AJ201"/>
  <c r="AJ203"/>
  <c r="AJ205"/>
  <c r="AJ207"/>
  <c r="AJ209"/>
  <c r="AJ211"/>
  <c r="AJ213"/>
  <c r="AJ215"/>
  <c r="AJ217"/>
  <c r="AJ219"/>
  <c r="AJ221"/>
  <c r="AJ223"/>
  <c r="AJ225"/>
  <c r="AJ227"/>
  <c r="AJ229"/>
  <c r="AJ231"/>
  <c r="AJ233"/>
  <c r="AJ235"/>
  <c r="AJ237"/>
  <c r="AJ239"/>
  <c r="AJ241"/>
  <c r="AJ243"/>
  <c r="AJ245"/>
  <c r="AJ247"/>
  <c r="AJ249"/>
  <c r="AJ251"/>
  <c r="AJ253"/>
  <c r="AJ255"/>
  <c r="AJ257"/>
  <c r="AJ259"/>
  <c r="AJ261"/>
  <c r="AJ263"/>
  <c r="AJ265"/>
  <c r="AJ267"/>
  <c r="AJ269"/>
  <c r="AJ271"/>
  <c r="AJ273"/>
  <c r="AJ275"/>
  <c r="AJ277"/>
  <c r="AJ279"/>
  <c r="AJ281"/>
  <c r="AJ283"/>
  <c r="AJ285"/>
  <c r="AJ287"/>
  <c r="AJ289"/>
  <c r="AJ291"/>
  <c r="AJ293"/>
  <c r="AJ295"/>
  <c r="AJ297"/>
  <c r="AJ299"/>
  <c r="AJ301"/>
  <c r="AJ303"/>
  <c r="AJ305"/>
  <c r="AJ307"/>
  <c r="AJ309"/>
  <c r="AJ311"/>
  <c r="AJ313"/>
  <c r="AJ315"/>
  <c r="AJ317"/>
  <c r="AJ319"/>
  <c r="AJ321"/>
  <c r="AJ323"/>
  <c r="AJ325"/>
  <c r="AJ327"/>
  <c r="AJ329"/>
  <c r="AJ331"/>
  <c r="AJ333"/>
  <c r="AJ335"/>
  <c r="AJ337"/>
  <c r="AJ339"/>
  <c r="AJ341"/>
  <c r="AJ343"/>
  <c r="AJ345"/>
  <c r="AJ347"/>
  <c r="AJ349"/>
  <c r="AJ351"/>
  <c r="AJ353"/>
  <c r="AJ355"/>
  <c r="AJ357"/>
  <c r="AJ359"/>
  <c r="AJ361"/>
  <c r="AJ363"/>
  <c r="AJ365"/>
  <c r="AJ367"/>
  <c r="AJ369"/>
  <c r="AJ371"/>
  <c r="AJ373"/>
  <c r="AJ375"/>
  <c r="AJ377"/>
  <c r="AJ379"/>
  <c r="AJ381"/>
  <c r="AJ383"/>
  <c r="AJ385"/>
  <c r="AJ387"/>
  <c r="AJ389"/>
  <c r="AJ391"/>
  <c r="AJ393"/>
  <c r="AJ395"/>
  <c r="AJ397"/>
  <c r="AJ399"/>
  <c r="AJ401"/>
  <c r="AJ403"/>
  <c r="AJ405"/>
  <c r="AJ407"/>
  <c r="AJ409"/>
  <c r="AJ411"/>
  <c r="AJ300"/>
  <c r="AJ414"/>
  <c r="AJ416"/>
  <c r="AJ418"/>
  <c r="AJ420"/>
  <c r="AJ422"/>
  <c r="AJ424"/>
  <c r="AJ426"/>
  <c r="AJ428"/>
  <c r="AJ430"/>
  <c r="AJ432"/>
  <c r="AJ434"/>
  <c r="AJ436"/>
  <c r="AJ438"/>
  <c r="AJ440"/>
  <c r="AJ442"/>
  <c r="AJ444"/>
  <c r="AJ446"/>
  <c r="AJ448"/>
  <c r="AJ450"/>
  <c r="AJ452"/>
  <c r="AJ454"/>
  <c r="AJ456"/>
  <c r="AJ458"/>
  <c r="AJ460"/>
  <c r="AJ462"/>
  <c r="AJ464"/>
  <c r="AJ466"/>
  <c r="AJ468"/>
  <c r="AJ470"/>
  <c r="AJ472"/>
  <c r="AJ474"/>
  <c r="AJ476"/>
  <c r="AJ478"/>
  <c r="AJ480"/>
  <c r="AJ482"/>
  <c r="AJ484"/>
  <c r="AJ486"/>
  <c r="AJ488"/>
  <c r="AJ490"/>
  <c r="AJ492"/>
  <c r="AJ494"/>
  <c r="AJ496"/>
  <c r="AJ498"/>
  <c r="AJ500"/>
  <c r="AK1"/>
  <c r="AJ3"/>
  <c r="AJ6"/>
  <c r="AJ4"/>
  <c r="AJ9"/>
  <c r="AJ11"/>
  <c r="AJ13"/>
  <c r="AJ15"/>
  <c r="AJ17"/>
  <c r="AJ19"/>
  <c r="AJ21"/>
  <c r="AJ23"/>
  <c r="AJ25"/>
  <c r="AJ27"/>
  <c r="AJ29"/>
  <c r="AJ31"/>
  <c r="AJ33"/>
  <c r="AJ35"/>
  <c r="AJ37"/>
  <c r="AJ39"/>
  <c r="AJ41"/>
  <c r="AJ43"/>
  <c r="AJ45"/>
  <c r="AJ47"/>
  <c r="AJ49"/>
  <c r="AJ51"/>
  <c r="AJ53"/>
  <c r="AJ55"/>
  <c r="AJ57"/>
  <c r="AJ59"/>
  <c r="AJ61"/>
  <c r="AJ63"/>
  <c r="AJ65"/>
  <c r="AJ67"/>
  <c r="AJ69"/>
  <c r="AJ71"/>
  <c r="AJ73"/>
  <c r="AJ75"/>
  <c r="AJ77"/>
  <c r="AJ79"/>
  <c r="AJ81"/>
  <c r="AJ83"/>
  <c r="AJ85"/>
  <c r="AJ87"/>
  <c r="AJ89"/>
  <c r="AJ91"/>
  <c r="AJ93"/>
  <c r="AJ95"/>
  <c r="AJ97"/>
  <c r="AJ99"/>
  <c r="AJ101"/>
  <c r="AJ103"/>
  <c r="AJ105"/>
  <c r="AJ107"/>
  <c r="AJ109"/>
  <c r="AJ111"/>
  <c r="AJ113"/>
  <c r="AJ115"/>
  <c r="AJ117"/>
  <c r="AJ119"/>
  <c r="AJ121"/>
  <c r="AJ123"/>
  <c r="AJ125"/>
  <c r="AJ127"/>
  <c r="AJ129"/>
  <c r="AJ131"/>
  <c r="AJ133"/>
  <c r="AJ135"/>
  <c r="AJ137"/>
  <c r="AJ139"/>
  <c r="AJ141"/>
  <c r="AJ143"/>
  <c r="AJ145"/>
  <c r="AJ147"/>
  <c r="AJ149"/>
  <c r="AJ151"/>
  <c r="AJ153"/>
  <c r="AJ155"/>
  <c r="AJ157"/>
  <c r="AJ159"/>
  <c r="AJ161"/>
  <c r="AJ163"/>
  <c r="AJ165"/>
  <c r="AJ167"/>
  <c r="AJ169"/>
  <c r="AJ171"/>
  <c r="AJ173"/>
  <c r="AJ175"/>
  <c r="AJ177"/>
  <c r="AJ179"/>
  <c r="AJ181"/>
  <c r="AJ183"/>
  <c r="AJ185"/>
  <c r="AJ187"/>
  <c r="AJ190"/>
  <c r="AJ192"/>
  <c r="AJ194"/>
  <c r="AJ196"/>
  <c r="AJ198"/>
  <c r="AJ200"/>
  <c r="AJ202"/>
  <c r="AJ204"/>
  <c r="AJ206"/>
  <c r="AJ208"/>
  <c r="AJ210"/>
  <c r="AJ212"/>
  <c r="AJ214"/>
  <c r="AJ216"/>
  <c r="AJ218"/>
  <c r="AJ220"/>
  <c r="AJ222"/>
  <c r="AJ224"/>
  <c r="AJ226"/>
  <c r="AJ228"/>
  <c r="AJ230"/>
  <c r="AJ232"/>
  <c r="AJ234"/>
  <c r="AJ236"/>
  <c r="AJ238"/>
  <c r="AJ240"/>
  <c r="AJ242"/>
  <c r="AJ244"/>
  <c r="AJ246"/>
  <c r="AJ248"/>
  <c r="AJ250"/>
  <c r="AJ252"/>
  <c r="AJ254"/>
  <c r="AJ256"/>
  <c r="AJ258"/>
  <c r="AJ260"/>
  <c r="AJ262"/>
  <c r="AJ264"/>
  <c r="AJ266"/>
  <c r="AJ268"/>
  <c r="AJ270"/>
  <c r="AJ272"/>
  <c r="AJ274"/>
  <c r="AJ276"/>
  <c r="AJ278"/>
  <c r="AJ280"/>
  <c r="AJ282"/>
  <c r="AJ284"/>
  <c r="AJ286"/>
  <c r="AJ288"/>
  <c r="AJ290"/>
  <c r="AJ292"/>
  <c r="AJ294"/>
  <c r="AJ296"/>
  <c r="AJ298"/>
  <c r="AJ188"/>
  <c r="AJ302"/>
  <c r="AJ304"/>
  <c r="AJ306"/>
  <c r="AJ308"/>
  <c r="AJ310"/>
  <c r="AJ312"/>
  <c r="AJ314"/>
  <c r="AJ316"/>
  <c r="AJ318"/>
  <c r="AJ320"/>
  <c r="AJ322"/>
  <c r="AJ324"/>
  <c r="AJ326"/>
  <c r="AJ328"/>
  <c r="AJ330"/>
  <c r="AJ332"/>
  <c r="AJ334"/>
  <c r="AJ336"/>
  <c r="AJ338"/>
  <c r="AJ340"/>
  <c r="AJ342"/>
  <c r="AJ344"/>
  <c r="AJ346"/>
  <c r="AJ348"/>
  <c r="AJ350"/>
  <c r="AJ352"/>
  <c r="AJ354"/>
  <c r="AJ356"/>
  <c r="AJ358"/>
  <c r="AJ360"/>
  <c r="AJ362"/>
  <c r="AJ364"/>
  <c r="AJ366"/>
  <c r="AJ368"/>
  <c r="AJ370"/>
  <c r="AJ372"/>
  <c r="AJ374"/>
  <c r="AJ376"/>
  <c r="AJ378"/>
  <c r="AJ380"/>
  <c r="AJ382"/>
  <c r="AJ384"/>
  <c r="AJ386"/>
  <c r="AJ388"/>
  <c r="AJ390"/>
  <c r="AJ392"/>
  <c r="AJ394"/>
  <c r="AJ396"/>
  <c r="AJ398"/>
  <c r="AJ400"/>
  <c r="AJ402"/>
  <c r="AJ404"/>
  <c r="AJ406"/>
  <c r="AJ408"/>
  <c r="AJ410"/>
  <c r="AJ412"/>
  <c r="AJ413"/>
  <c r="AJ415"/>
  <c r="AJ417"/>
  <c r="AJ419"/>
  <c r="AJ421"/>
  <c r="AJ423"/>
  <c r="AJ425"/>
  <c r="AJ427"/>
  <c r="AJ429"/>
  <c r="AJ431"/>
  <c r="AJ433"/>
  <c r="AJ435"/>
  <c r="AJ437"/>
  <c r="AJ439"/>
  <c r="AJ441"/>
  <c r="AJ443"/>
  <c r="AJ445"/>
  <c r="AJ447"/>
  <c r="AJ449"/>
  <c r="AJ451"/>
  <c r="AJ453"/>
  <c r="AJ455"/>
  <c r="AJ457"/>
  <c r="AJ459"/>
  <c r="AJ461"/>
  <c r="AJ463"/>
  <c r="AJ465"/>
  <c r="AJ467"/>
  <c r="AJ469"/>
  <c r="AJ471"/>
  <c r="AJ473"/>
  <c r="AJ475"/>
  <c r="AJ477"/>
  <c r="AJ479"/>
  <c r="AJ481"/>
  <c r="AJ483"/>
  <c r="AJ485"/>
  <c r="AJ487"/>
  <c r="AJ489"/>
  <c r="AJ491"/>
  <c r="AJ493"/>
  <c r="AJ495"/>
  <c r="AJ497"/>
  <c r="AJ499"/>
  <c r="Q22" i="22"/>
  <c r="P22"/>
  <c r="R22"/>
  <c r="O23"/>
  <c r="AD26" i="17"/>
  <c r="AE26"/>
  <c r="AB26"/>
  <c r="AK26"/>
  <c r="AI26"/>
  <c r="AJ26"/>
  <c r="V26"/>
  <c r="Z26"/>
  <c r="AH26"/>
  <c r="AA26"/>
  <c r="T26"/>
  <c r="Y25"/>
  <c r="W25"/>
  <c r="G31" i="5"/>
  <c r="R26" i="17"/>
  <c r="O26"/>
  <c r="F27" i="18"/>
  <c r="A27" i="17" s="1"/>
  <c r="N27" s="1"/>
  <c r="X27" s="1"/>
  <c r="E30" i="5"/>
  <c r="D30"/>
  <c r="C30"/>
  <c r="F30"/>
  <c r="A30"/>
  <c r="B30"/>
  <c r="K29"/>
  <c r="O29"/>
  <c r="S29"/>
  <c r="W29"/>
  <c r="AA29"/>
  <c r="AE29"/>
  <c r="AI29"/>
  <c r="AM29"/>
  <c r="AQ29"/>
  <c r="AU29"/>
  <c r="AY29"/>
  <c r="BC29"/>
  <c r="BG29"/>
  <c r="BK29"/>
  <c r="BO29"/>
  <c r="BS29"/>
  <c r="BW29"/>
  <c r="CA29"/>
  <c r="H29"/>
  <c r="L29"/>
  <c r="P29"/>
  <c r="T29"/>
  <c r="X29"/>
  <c r="AB29"/>
  <c r="AF29"/>
  <c r="AJ29"/>
  <c r="AN29"/>
  <c r="AR29"/>
  <c r="AV29"/>
  <c r="AZ29"/>
  <c r="BD29"/>
  <c r="BH29"/>
  <c r="BL29"/>
  <c r="BP29"/>
  <c r="BT29"/>
  <c r="BX29"/>
  <c r="CB29"/>
  <c r="I29"/>
  <c r="M29"/>
  <c r="Q29"/>
  <c r="U29"/>
  <c r="Y29"/>
  <c r="AC29"/>
  <c r="AG29"/>
  <c r="AK29"/>
  <c r="AO29"/>
  <c r="AS29"/>
  <c r="AW29"/>
  <c r="BA29"/>
  <c r="BE29"/>
  <c r="BI29"/>
  <c r="BM29"/>
  <c r="BQ29"/>
  <c r="BU29"/>
  <c r="BY29"/>
  <c r="CC29"/>
  <c r="J29"/>
  <c r="N29"/>
  <c r="R29"/>
  <c r="V29"/>
  <c r="Z29"/>
  <c r="AD29"/>
  <c r="AH29"/>
  <c r="AL29"/>
  <c r="AP29"/>
  <c r="AT29"/>
  <c r="AX29"/>
  <c r="BB29"/>
  <c r="BF29"/>
  <c r="BJ29"/>
  <c r="BN29"/>
  <c r="BR29"/>
  <c r="BV29"/>
  <c r="BZ29"/>
  <c r="CD29"/>
  <c r="AL26" i="17"/>
  <c r="AK3" i="28" l="1"/>
  <c r="AL1"/>
  <c r="AK6"/>
  <c r="AK8"/>
  <c r="AK10"/>
  <c r="AK12"/>
  <c r="AK14"/>
  <c r="AK16"/>
  <c r="AK18"/>
  <c r="AK20"/>
  <c r="AK22"/>
  <c r="AK24"/>
  <c r="AK26"/>
  <c r="AK28"/>
  <c r="AK30"/>
  <c r="AK32"/>
  <c r="AK34"/>
  <c r="AK36"/>
  <c r="AK38"/>
  <c r="AK40"/>
  <c r="AK42"/>
  <c r="AK44"/>
  <c r="AK46"/>
  <c r="AK48"/>
  <c r="AK50"/>
  <c r="AK52"/>
  <c r="AK54"/>
  <c r="AK56"/>
  <c r="AK58"/>
  <c r="AK60"/>
  <c r="AK62"/>
  <c r="AK64"/>
  <c r="AK66"/>
  <c r="AK68"/>
  <c r="AK70"/>
  <c r="AK72"/>
  <c r="AK74"/>
  <c r="AK76"/>
  <c r="AK78"/>
  <c r="AK80"/>
  <c r="AK82"/>
  <c r="AK84"/>
  <c r="AK86"/>
  <c r="AK88"/>
  <c r="AK90"/>
  <c r="AK92"/>
  <c r="AK94"/>
  <c r="AK96"/>
  <c r="AK98"/>
  <c r="AK100"/>
  <c r="AK102"/>
  <c r="AK104"/>
  <c r="AK106"/>
  <c r="AK108"/>
  <c r="AK110"/>
  <c r="AK112"/>
  <c r="AK114"/>
  <c r="AK116"/>
  <c r="AK118"/>
  <c r="AK120"/>
  <c r="AK122"/>
  <c r="AK124"/>
  <c r="AK126"/>
  <c r="AK128"/>
  <c r="AK130"/>
  <c r="AK132"/>
  <c r="AK134"/>
  <c r="AK136"/>
  <c r="AK138"/>
  <c r="AK140"/>
  <c r="AK142"/>
  <c r="AK144"/>
  <c r="AK146"/>
  <c r="AK148"/>
  <c r="AK150"/>
  <c r="AK152"/>
  <c r="AK154"/>
  <c r="AK156"/>
  <c r="AK158"/>
  <c r="AK160"/>
  <c r="AK162"/>
  <c r="AK164"/>
  <c r="AK166"/>
  <c r="AK168"/>
  <c r="AK170"/>
  <c r="AK172"/>
  <c r="AK174"/>
  <c r="AK176"/>
  <c r="AK178"/>
  <c r="AK180"/>
  <c r="AK182"/>
  <c r="AK184"/>
  <c r="AK186"/>
  <c r="AK188"/>
  <c r="AK190"/>
  <c r="AK192"/>
  <c r="AK194"/>
  <c r="AK196"/>
  <c r="AK198"/>
  <c r="AK200"/>
  <c r="AK202"/>
  <c r="AK204"/>
  <c r="AK206"/>
  <c r="AK208"/>
  <c r="AK210"/>
  <c r="AK212"/>
  <c r="AK214"/>
  <c r="AK216"/>
  <c r="AK218"/>
  <c r="AK220"/>
  <c r="AK222"/>
  <c r="AK224"/>
  <c r="AK226"/>
  <c r="AK228"/>
  <c r="AK230"/>
  <c r="AK232"/>
  <c r="AK234"/>
  <c r="AK236"/>
  <c r="AK238"/>
  <c r="AK240"/>
  <c r="AK242"/>
  <c r="AK244"/>
  <c r="AK246"/>
  <c r="AK248"/>
  <c r="AK250"/>
  <c r="AK252"/>
  <c r="AK254"/>
  <c r="AK256"/>
  <c r="AK258"/>
  <c r="AK260"/>
  <c r="AK262"/>
  <c r="AK264"/>
  <c r="AK266"/>
  <c r="AK268"/>
  <c r="AK270"/>
  <c r="AK272"/>
  <c r="AK274"/>
  <c r="AK276"/>
  <c r="AK278"/>
  <c r="AK280"/>
  <c r="AK282"/>
  <c r="AK284"/>
  <c r="AK286"/>
  <c r="AK288"/>
  <c r="AK290"/>
  <c r="AK292"/>
  <c r="AK294"/>
  <c r="AK296"/>
  <c r="AK298"/>
  <c r="AK300"/>
  <c r="AK302"/>
  <c r="AK304"/>
  <c r="AK306"/>
  <c r="AK308"/>
  <c r="AK310"/>
  <c r="AK312"/>
  <c r="AK314"/>
  <c r="AK316"/>
  <c r="AK318"/>
  <c r="AK320"/>
  <c r="AK322"/>
  <c r="AK324"/>
  <c r="AK326"/>
  <c r="AK328"/>
  <c r="AK330"/>
  <c r="AK332"/>
  <c r="AK334"/>
  <c r="AK336"/>
  <c r="AK338"/>
  <c r="AK340"/>
  <c r="AK342"/>
  <c r="AK344"/>
  <c r="AK346"/>
  <c r="AK348"/>
  <c r="AK350"/>
  <c r="AK352"/>
  <c r="AK354"/>
  <c r="AK356"/>
  <c r="AK358"/>
  <c r="AK360"/>
  <c r="AK362"/>
  <c r="AK364"/>
  <c r="AK366"/>
  <c r="AK368"/>
  <c r="AK370"/>
  <c r="AK372"/>
  <c r="AK374"/>
  <c r="AK376"/>
  <c r="AK378"/>
  <c r="AK380"/>
  <c r="AK382"/>
  <c r="AK384"/>
  <c r="AK386"/>
  <c r="AK388"/>
  <c r="AK390"/>
  <c r="AK392"/>
  <c r="AK394"/>
  <c r="AK396"/>
  <c r="AK398"/>
  <c r="AK400"/>
  <c r="AK402"/>
  <c r="AK404"/>
  <c r="AK406"/>
  <c r="AK408"/>
  <c r="AK410"/>
  <c r="AK412"/>
  <c r="AK414"/>
  <c r="AK416"/>
  <c r="AK418"/>
  <c r="AK420"/>
  <c r="AK422"/>
  <c r="AK424"/>
  <c r="AK426"/>
  <c r="AK428"/>
  <c r="AK430"/>
  <c r="AK432"/>
  <c r="AK434"/>
  <c r="AK436"/>
  <c r="AK438"/>
  <c r="AK440"/>
  <c r="AK442"/>
  <c r="AK444"/>
  <c r="AK446"/>
  <c r="AK448"/>
  <c r="AK450"/>
  <c r="AK452"/>
  <c r="AK454"/>
  <c r="AK456"/>
  <c r="AK458"/>
  <c r="AK460"/>
  <c r="AK462"/>
  <c r="AK464"/>
  <c r="AK466"/>
  <c r="AK468"/>
  <c r="AK470"/>
  <c r="AK472"/>
  <c r="AK474"/>
  <c r="AK476"/>
  <c r="AK478"/>
  <c r="AK480"/>
  <c r="AK482"/>
  <c r="AK484"/>
  <c r="AK486"/>
  <c r="AK488"/>
  <c r="AK490"/>
  <c r="AK492"/>
  <c r="AK494"/>
  <c r="AK496"/>
  <c r="AK498"/>
  <c r="AK500"/>
  <c r="AK2"/>
  <c r="AK4"/>
  <c r="AK5"/>
  <c r="AK7"/>
  <c r="AK9"/>
  <c r="AK11"/>
  <c r="AK13"/>
  <c r="AK15"/>
  <c r="AK17"/>
  <c r="AK19"/>
  <c r="AK21"/>
  <c r="AK23"/>
  <c r="AK25"/>
  <c r="AK27"/>
  <c r="AK29"/>
  <c r="AK31"/>
  <c r="AK33"/>
  <c r="AK35"/>
  <c r="AK37"/>
  <c r="AK39"/>
  <c r="AK41"/>
  <c r="AK43"/>
  <c r="AK45"/>
  <c r="AK47"/>
  <c r="AK49"/>
  <c r="AK51"/>
  <c r="AK53"/>
  <c r="AK55"/>
  <c r="AK57"/>
  <c r="AK59"/>
  <c r="AK61"/>
  <c r="AK63"/>
  <c r="AK65"/>
  <c r="AK67"/>
  <c r="AK69"/>
  <c r="AK71"/>
  <c r="AK73"/>
  <c r="AK75"/>
  <c r="AK77"/>
  <c r="AK79"/>
  <c r="AK81"/>
  <c r="AK83"/>
  <c r="AK85"/>
  <c r="AK87"/>
  <c r="AK89"/>
  <c r="AK91"/>
  <c r="AK93"/>
  <c r="AK95"/>
  <c r="AK97"/>
  <c r="AK99"/>
  <c r="AK101"/>
  <c r="AK103"/>
  <c r="AK105"/>
  <c r="AK107"/>
  <c r="AK109"/>
  <c r="AK111"/>
  <c r="AK113"/>
  <c r="AK115"/>
  <c r="AK117"/>
  <c r="AK119"/>
  <c r="AK121"/>
  <c r="AK123"/>
  <c r="AK125"/>
  <c r="AK127"/>
  <c r="AK129"/>
  <c r="AK131"/>
  <c r="AK133"/>
  <c r="AK135"/>
  <c r="AK137"/>
  <c r="AK139"/>
  <c r="AK141"/>
  <c r="AK143"/>
  <c r="AK145"/>
  <c r="AK147"/>
  <c r="AK149"/>
  <c r="AK151"/>
  <c r="AK153"/>
  <c r="AK155"/>
  <c r="AK157"/>
  <c r="AK159"/>
  <c r="AK161"/>
  <c r="AK163"/>
  <c r="AK165"/>
  <c r="AK167"/>
  <c r="AK169"/>
  <c r="AK171"/>
  <c r="AK173"/>
  <c r="AK175"/>
  <c r="AK177"/>
  <c r="AK179"/>
  <c r="AK181"/>
  <c r="AK183"/>
  <c r="AK185"/>
  <c r="AK187"/>
  <c r="AK189"/>
  <c r="AK191"/>
  <c r="AK193"/>
  <c r="AK195"/>
  <c r="AK197"/>
  <c r="AK199"/>
  <c r="AK201"/>
  <c r="AK203"/>
  <c r="AK205"/>
  <c r="AK207"/>
  <c r="AK209"/>
  <c r="AK211"/>
  <c r="AK213"/>
  <c r="AK215"/>
  <c r="AK217"/>
  <c r="AK219"/>
  <c r="AK221"/>
  <c r="AK223"/>
  <c r="AK225"/>
  <c r="AK227"/>
  <c r="AK229"/>
  <c r="AK231"/>
  <c r="AK233"/>
  <c r="AK235"/>
  <c r="AK237"/>
  <c r="AK239"/>
  <c r="AK241"/>
  <c r="AK243"/>
  <c r="AK245"/>
  <c r="AK247"/>
  <c r="AK249"/>
  <c r="AK251"/>
  <c r="AK253"/>
  <c r="AK255"/>
  <c r="AK257"/>
  <c r="AK259"/>
  <c r="AK261"/>
  <c r="AK263"/>
  <c r="AK265"/>
  <c r="AK267"/>
  <c r="AK269"/>
  <c r="AK271"/>
  <c r="AK273"/>
  <c r="AK275"/>
  <c r="AK277"/>
  <c r="AK279"/>
  <c r="AK281"/>
  <c r="AK283"/>
  <c r="AK285"/>
  <c r="AK287"/>
  <c r="AK289"/>
  <c r="AK291"/>
  <c r="AK293"/>
  <c r="AK295"/>
  <c r="AK297"/>
  <c r="AK299"/>
  <c r="AK301"/>
  <c r="AK303"/>
  <c r="AK305"/>
  <c r="AK307"/>
  <c r="AK309"/>
  <c r="AK311"/>
  <c r="AK313"/>
  <c r="AK315"/>
  <c r="AK317"/>
  <c r="AK319"/>
  <c r="AK321"/>
  <c r="AK323"/>
  <c r="AK325"/>
  <c r="AK327"/>
  <c r="AK329"/>
  <c r="AK331"/>
  <c r="AK333"/>
  <c r="AK335"/>
  <c r="AK337"/>
  <c r="AK339"/>
  <c r="AK341"/>
  <c r="AK343"/>
  <c r="AK345"/>
  <c r="AK347"/>
  <c r="AK349"/>
  <c r="AK351"/>
  <c r="AK353"/>
  <c r="AK355"/>
  <c r="AK357"/>
  <c r="AK359"/>
  <c r="AK361"/>
  <c r="AK363"/>
  <c r="AK365"/>
  <c r="AK367"/>
  <c r="AK369"/>
  <c r="AK371"/>
  <c r="AK373"/>
  <c r="AK375"/>
  <c r="AK377"/>
  <c r="AK379"/>
  <c r="AK381"/>
  <c r="AK383"/>
  <c r="AK385"/>
  <c r="AK387"/>
  <c r="AK389"/>
  <c r="AK391"/>
  <c r="AK393"/>
  <c r="AK395"/>
  <c r="AK397"/>
  <c r="AK399"/>
  <c r="AK401"/>
  <c r="AK403"/>
  <c r="AK405"/>
  <c r="AK407"/>
  <c r="AK409"/>
  <c r="AK411"/>
  <c r="AK413"/>
  <c r="AK415"/>
  <c r="AK417"/>
  <c r="AK419"/>
  <c r="AK421"/>
  <c r="AK423"/>
  <c r="AK425"/>
  <c r="AK427"/>
  <c r="AK429"/>
  <c r="AK431"/>
  <c r="AK433"/>
  <c r="AK435"/>
  <c r="AK437"/>
  <c r="AK439"/>
  <c r="AK441"/>
  <c r="AK443"/>
  <c r="AK445"/>
  <c r="AK447"/>
  <c r="AK449"/>
  <c r="AK451"/>
  <c r="AK453"/>
  <c r="AK455"/>
  <c r="AK457"/>
  <c r="AK459"/>
  <c r="AK461"/>
  <c r="AK463"/>
  <c r="AK465"/>
  <c r="AK467"/>
  <c r="AK469"/>
  <c r="AK471"/>
  <c r="AK473"/>
  <c r="AK475"/>
  <c r="AK477"/>
  <c r="AK479"/>
  <c r="AK481"/>
  <c r="AK483"/>
  <c r="AK485"/>
  <c r="AK487"/>
  <c r="AK489"/>
  <c r="AK491"/>
  <c r="AK493"/>
  <c r="AK495"/>
  <c r="AK497"/>
  <c r="AK499"/>
  <c r="Q23" i="22"/>
  <c r="P23"/>
  <c r="R23"/>
  <c r="O24"/>
  <c r="AD27" i="17"/>
  <c r="AE27"/>
  <c r="AB27"/>
  <c r="AK27"/>
  <c r="AI27"/>
  <c r="AJ27"/>
  <c r="Y26"/>
  <c r="W26"/>
  <c r="V27"/>
  <c r="Z27"/>
  <c r="AH27"/>
  <c r="AA27"/>
  <c r="T27"/>
  <c r="G32" i="5"/>
  <c r="O27" i="17"/>
  <c r="R27"/>
  <c r="D31" i="5"/>
  <c r="E31"/>
  <c r="B31"/>
  <c r="C31"/>
  <c r="F31"/>
  <c r="A31"/>
  <c r="F28" i="18"/>
  <c r="A28" i="17" s="1"/>
  <c r="N28" s="1"/>
  <c r="X28" s="1"/>
  <c r="H30" i="5"/>
  <c r="L30"/>
  <c r="P30"/>
  <c r="T30"/>
  <c r="X30"/>
  <c r="AB30"/>
  <c r="AF30"/>
  <c r="AJ30"/>
  <c r="AN30"/>
  <c r="AR30"/>
  <c r="AV30"/>
  <c r="AZ30"/>
  <c r="BD30"/>
  <c r="K30"/>
  <c r="O30"/>
  <c r="S30"/>
  <c r="W30"/>
  <c r="AA30"/>
  <c r="AE30"/>
  <c r="AI30"/>
  <c r="AM30"/>
  <c r="AQ30"/>
  <c r="AU30"/>
  <c r="AY30"/>
  <c r="BC30"/>
  <c r="BG30"/>
  <c r="BK30"/>
  <c r="BO30"/>
  <c r="BS30"/>
  <c r="BW30"/>
  <c r="CA30"/>
  <c r="BF30"/>
  <c r="BJ30"/>
  <c r="BN30"/>
  <c r="BR30"/>
  <c r="BV30"/>
  <c r="BZ30"/>
  <c r="CD30"/>
  <c r="J30"/>
  <c r="N30"/>
  <c r="R30"/>
  <c r="V30"/>
  <c r="Z30"/>
  <c r="AD30"/>
  <c r="AH30"/>
  <c r="AL30"/>
  <c r="AP30"/>
  <c r="AT30"/>
  <c r="AX30"/>
  <c r="BB30"/>
  <c r="I30"/>
  <c r="M30"/>
  <c r="Q30"/>
  <c r="U30"/>
  <c r="Y30"/>
  <c r="AC30"/>
  <c r="AG30"/>
  <c r="AK30"/>
  <c r="AO30"/>
  <c r="AS30"/>
  <c r="AW30"/>
  <c r="BA30"/>
  <c r="BE30"/>
  <c r="BI30"/>
  <c r="BM30"/>
  <c r="BQ30"/>
  <c r="BU30"/>
  <c r="BY30"/>
  <c r="CC30"/>
  <c r="BH30"/>
  <c r="BL30"/>
  <c r="BP30"/>
  <c r="BT30"/>
  <c r="BX30"/>
  <c r="CB30"/>
  <c r="AL27" i="17"/>
  <c r="AL2" i="28" l="1"/>
  <c r="AL4"/>
  <c r="AL6"/>
  <c r="AL8"/>
  <c r="AL10"/>
  <c r="AL12"/>
  <c r="AL14"/>
  <c r="AL16"/>
  <c r="AL18"/>
  <c r="AL20"/>
  <c r="AL22"/>
  <c r="AL24"/>
  <c r="AL26"/>
  <c r="AL28"/>
  <c r="AL30"/>
  <c r="AL32"/>
  <c r="AL34"/>
  <c r="AL36"/>
  <c r="AL38"/>
  <c r="AL40"/>
  <c r="AL42"/>
  <c r="AL44"/>
  <c r="AL46"/>
  <c r="AL48"/>
  <c r="AL50"/>
  <c r="AL52"/>
  <c r="AL54"/>
  <c r="AL56"/>
  <c r="AL58"/>
  <c r="AL60"/>
  <c r="AL62"/>
  <c r="AL64"/>
  <c r="AL66"/>
  <c r="AL68"/>
  <c r="AL70"/>
  <c r="AL72"/>
  <c r="AL74"/>
  <c r="AL76"/>
  <c r="AL78"/>
  <c r="AL80"/>
  <c r="AL82"/>
  <c r="AL84"/>
  <c r="AL86"/>
  <c r="AL88"/>
  <c r="AL90"/>
  <c r="AL92"/>
  <c r="AL94"/>
  <c r="AL96"/>
  <c r="AL98"/>
  <c r="AL100"/>
  <c r="AL102"/>
  <c r="AL104"/>
  <c r="AL106"/>
  <c r="AL108"/>
  <c r="AL110"/>
  <c r="AL112"/>
  <c r="AL114"/>
  <c r="AL116"/>
  <c r="AL118"/>
  <c r="AL120"/>
  <c r="AL122"/>
  <c r="AL124"/>
  <c r="AL126"/>
  <c r="AL128"/>
  <c r="AL130"/>
  <c r="AL132"/>
  <c r="AL134"/>
  <c r="AL136"/>
  <c r="AL138"/>
  <c r="AL140"/>
  <c r="AL142"/>
  <c r="AL144"/>
  <c r="AL146"/>
  <c r="AL148"/>
  <c r="AL150"/>
  <c r="AL152"/>
  <c r="AL154"/>
  <c r="AL156"/>
  <c r="AL158"/>
  <c r="AL160"/>
  <c r="AL162"/>
  <c r="AL164"/>
  <c r="AL166"/>
  <c r="AL168"/>
  <c r="AL170"/>
  <c r="AL172"/>
  <c r="AL174"/>
  <c r="AL176"/>
  <c r="AL178"/>
  <c r="AL180"/>
  <c r="AL182"/>
  <c r="AL184"/>
  <c r="AL186"/>
  <c r="AL188"/>
  <c r="AL191"/>
  <c r="AL193"/>
  <c r="AL195"/>
  <c r="AL197"/>
  <c r="AL199"/>
  <c r="AL201"/>
  <c r="AL203"/>
  <c r="AL205"/>
  <c r="AL207"/>
  <c r="AL209"/>
  <c r="AL211"/>
  <c r="AL213"/>
  <c r="AL215"/>
  <c r="AL217"/>
  <c r="AL219"/>
  <c r="AL221"/>
  <c r="AL223"/>
  <c r="AL225"/>
  <c r="AL227"/>
  <c r="AL229"/>
  <c r="AL231"/>
  <c r="AL233"/>
  <c r="AL235"/>
  <c r="AL237"/>
  <c r="AL239"/>
  <c r="AL241"/>
  <c r="AL243"/>
  <c r="AL245"/>
  <c r="AL247"/>
  <c r="AL249"/>
  <c r="AL251"/>
  <c r="AL253"/>
  <c r="AL255"/>
  <c r="AL257"/>
  <c r="AL259"/>
  <c r="AL261"/>
  <c r="AL263"/>
  <c r="AL265"/>
  <c r="AL267"/>
  <c r="AL269"/>
  <c r="AL271"/>
  <c r="AL273"/>
  <c r="AL275"/>
  <c r="AL277"/>
  <c r="AL279"/>
  <c r="AL281"/>
  <c r="AL283"/>
  <c r="AL285"/>
  <c r="AL287"/>
  <c r="AL289"/>
  <c r="AL291"/>
  <c r="AL293"/>
  <c r="AL295"/>
  <c r="AL297"/>
  <c r="AL299"/>
  <c r="AL300"/>
  <c r="AL303"/>
  <c r="AL305"/>
  <c r="AL307"/>
  <c r="AL309"/>
  <c r="AL311"/>
  <c r="AL313"/>
  <c r="AL315"/>
  <c r="AL317"/>
  <c r="AL319"/>
  <c r="AL321"/>
  <c r="AL323"/>
  <c r="AL325"/>
  <c r="AL327"/>
  <c r="AL329"/>
  <c r="AL331"/>
  <c r="AL333"/>
  <c r="AL335"/>
  <c r="AL337"/>
  <c r="AL339"/>
  <c r="AL341"/>
  <c r="AL343"/>
  <c r="AL345"/>
  <c r="AL347"/>
  <c r="AL349"/>
  <c r="AL351"/>
  <c r="AL353"/>
  <c r="AL355"/>
  <c r="AL357"/>
  <c r="AL359"/>
  <c r="AL361"/>
  <c r="AL363"/>
  <c r="AL365"/>
  <c r="AL367"/>
  <c r="AL369"/>
  <c r="AL371"/>
  <c r="AL373"/>
  <c r="AL375"/>
  <c r="AL377"/>
  <c r="AL379"/>
  <c r="AL381"/>
  <c r="AL383"/>
  <c r="AL385"/>
  <c r="AL387"/>
  <c r="AL389"/>
  <c r="AL391"/>
  <c r="AL393"/>
  <c r="AL395"/>
  <c r="AL397"/>
  <c r="AL399"/>
  <c r="AL401"/>
  <c r="AL403"/>
  <c r="AL405"/>
  <c r="AL407"/>
  <c r="AL409"/>
  <c r="AL411"/>
  <c r="AL301"/>
  <c r="AL414"/>
  <c r="AL416"/>
  <c r="AL418"/>
  <c r="AL420"/>
  <c r="AL422"/>
  <c r="AL424"/>
  <c r="AL426"/>
  <c r="AL428"/>
  <c r="AL430"/>
  <c r="AL432"/>
  <c r="AL434"/>
  <c r="AL436"/>
  <c r="AL438"/>
  <c r="AL440"/>
  <c r="AL442"/>
  <c r="AL444"/>
  <c r="AL446"/>
  <c r="AL448"/>
  <c r="AL450"/>
  <c r="AL452"/>
  <c r="AL454"/>
  <c r="AL456"/>
  <c r="AL458"/>
  <c r="AL460"/>
  <c r="AL462"/>
  <c r="AL464"/>
  <c r="AL466"/>
  <c r="AL468"/>
  <c r="AL470"/>
  <c r="AL472"/>
  <c r="AL474"/>
  <c r="AL476"/>
  <c r="AL478"/>
  <c r="AL480"/>
  <c r="AL482"/>
  <c r="AL484"/>
  <c r="AL486"/>
  <c r="AL488"/>
  <c r="AL490"/>
  <c r="AL492"/>
  <c r="AL494"/>
  <c r="AL496"/>
  <c r="AL498"/>
  <c r="AL500"/>
  <c r="AM1"/>
  <c r="AL3"/>
  <c r="AL5"/>
  <c r="AL7"/>
  <c r="AL9"/>
  <c r="AL11"/>
  <c r="AL13"/>
  <c r="AL15"/>
  <c r="AL17"/>
  <c r="AL19"/>
  <c r="AL21"/>
  <c r="AL23"/>
  <c r="AL25"/>
  <c r="AL27"/>
  <c r="AL29"/>
  <c r="AL31"/>
  <c r="AL33"/>
  <c r="AL35"/>
  <c r="AL37"/>
  <c r="AL39"/>
  <c r="AL41"/>
  <c r="AL43"/>
  <c r="AL45"/>
  <c r="AL47"/>
  <c r="AL49"/>
  <c r="AL51"/>
  <c r="AL53"/>
  <c r="AL55"/>
  <c r="AL57"/>
  <c r="AL59"/>
  <c r="AL61"/>
  <c r="AL63"/>
  <c r="AL65"/>
  <c r="AL67"/>
  <c r="AL69"/>
  <c r="AL71"/>
  <c r="AL73"/>
  <c r="AL75"/>
  <c r="AL77"/>
  <c r="AL79"/>
  <c r="AL81"/>
  <c r="AL83"/>
  <c r="AL85"/>
  <c r="AL87"/>
  <c r="AL89"/>
  <c r="AL91"/>
  <c r="AL93"/>
  <c r="AL95"/>
  <c r="AL97"/>
  <c r="AL99"/>
  <c r="AL101"/>
  <c r="AL103"/>
  <c r="AL105"/>
  <c r="AL107"/>
  <c r="AL109"/>
  <c r="AL111"/>
  <c r="AL113"/>
  <c r="AL115"/>
  <c r="AL117"/>
  <c r="AL119"/>
  <c r="AL121"/>
  <c r="AL123"/>
  <c r="AL125"/>
  <c r="AL127"/>
  <c r="AL129"/>
  <c r="AL131"/>
  <c r="AL133"/>
  <c r="AL135"/>
  <c r="AL137"/>
  <c r="AL139"/>
  <c r="AL141"/>
  <c r="AL143"/>
  <c r="AL145"/>
  <c r="AL147"/>
  <c r="AL149"/>
  <c r="AL151"/>
  <c r="AL153"/>
  <c r="AL155"/>
  <c r="AL157"/>
  <c r="AL159"/>
  <c r="AL161"/>
  <c r="AL163"/>
  <c r="AL165"/>
  <c r="AL167"/>
  <c r="AL169"/>
  <c r="AL171"/>
  <c r="AL173"/>
  <c r="AL175"/>
  <c r="AL177"/>
  <c r="AL179"/>
  <c r="AL181"/>
  <c r="AL183"/>
  <c r="AL185"/>
  <c r="AL187"/>
  <c r="AL190"/>
  <c r="AL192"/>
  <c r="AL194"/>
  <c r="AL196"/>
  <c r="AL198"/>
  <c r="AL200"/>
  <c r="AL202"/>
  <c r="AL204"/>
  <c r="AL206"/>
  <c r="AL208"/>
  <c r="AL210"/>
  <c r="AL212"/>
  <c r="AL214"/>
  <c r="AL216"/>
  <c r="AL218"/>
  <c r="AL220"/>
  <c r="AL222"/>
  <c r="AL224"/>
  <c r="AL226"/>
  <c r="AL228"/>
  <c r="AL230"/>
  <c r="AL232"/>
  <c r="AL234"/>
  <c r="AL236"/>
  <c r="AL238"/>
  <c r="AL240"/>
  <c r="AL242"/>
  <c r="AL244"/>
  <c r="AL246"/>
  <c r="AL248"/>
  <c r="AL250"/>
  <c r="AL252"/>
  <c r="AL254"/>
  <c r="AL256"/>
  <c r="AL258"/>
  <c r="AL260"/>
  <c r="AL262"/>
  <c r="AL264"/>
  <c r="AL266"/>
  <c r="AL268"/>
  <c r="AL270"/>
  <c r="AL272"/>
  <c r="AL274"/>
  <c r="AL276"/>
  <c r="AL278"/>
  <c r="AL280"/>
  <c r="AL282"/>
  <c r="AL284"/>
  <c r="AL286"/>
  <c r="AL288"/>
  <c r="AL290"/>
  <c r="AL292"/>
  <c r="AL294"/>
  <c r="AL296"/>
  <c r="AL298"/>
  <c r="AL189"/>
  <c r="AL302"/>
  <c r="AL304"/>
  <c r="AL306"/>
  <c r="AL308"/>
  <c r="AL310"/>
  <c r="AL312"/>
  <c r="AL314"/>
  <c r="AL316"/>
  <c r="AL318"/>
  <c r="AL320"/>
  <c r="AL322"/>
  <c r="AL324"/>
  <c r="AL326"/>
  <c r="AL328"/>
  <c r="AL330"/>
  <c r="AL332"/>
  <c r="AL334"/>
  <c r="AL336"/>
  <c r="AL338"/>
  <c r="AL340"/>
  <c r="AL342"/>
  <c r="AL344"/>
  <c r="AL346"/>
  <c r="AL348"/>
  <c r="AL350"/>
  <c r="AL352"/>
  <c r="AL354"/>
  <c r="AL356"/>
  <c r="AL358"/>
  <c r="AL360"/>
  <c r="AL362"/>
  <c r="AL364"/>
  <c r="AL366"/>
  <c r="AL368"/>
  <c r="AL370"/>
  <c r="AL372"/>
  <c r="AL374"/>
  <c r="AL376"/>
  <c r="AL378"/>
  <c r="AL380"/>
  <c r="AL382"/>
  <c r="AL384"/>
  <c r="AL386"/>
  <c r="AL388"/>
  <c r="AL390"/>
  <c r="AL392"/>
  <c r="AL394"/>
  <c r="AL396"/>
  <c r="AL398"/>
  <c r="AL400"/>
  <c r="AL402"/>
  <c r="AL404"/>
  <c r="AL406"/>
  <c r="AL408"/>
  <c r="AL410"/>
  <c r="AL412"/>
  <c r="AL413"/>
  <c r="AL415"/>
  <c r="AL417"/>
  <c r="AL419"/>
  <c r="AL421"/>
  <c r="AL423"/>
  <c r="AL425"/>
  <c r="AL427"/>
  <c r="AL429"/>
  <c r="AL431"/>
  <c r="AL433"/>
  <c r="AL435"/>
  <c r="AL437"/>
  <c r="AL439"/>
  <c r="AL441"/>
  <c r="AL443"/>
  <c r="AL445"/>
  <c r="AL447"/>
  <c r="AL449"/>
  <c r="AL451"/>
  <c r="AL453"/>
  <c r="AL455"/>
  <c r="AL457"/>
  <c r="AL459"/>
  <c r="AL461"/>
  <c r="AL463"/>
  <c r="AL465"/>
  <c r="AL467"/>
  <c r="AL469"/>
  <c r="AL471"/>
  <c r="AL473"/>
  <c r="AL475"/>
  <c r="AL477"/>
  <c r="AL479"/>
  <c r="AL481"/>
  <c r="AL483"/>
  <c r="AL485"/>
  <c r="AL487"/>
  <c r="AL489"/>
  <c r="AL491"/>
  <c r="AL493"/>
  <c r="AL495"/>
  <c r="AL497"/>
  <c r="AL499"/>
  <c r="Q24" i="22"/>
  <c r="P24"/>
  <c r="R24"/>
  <c r="O25"/>
  <c r="AD28" i="17"/>
  <c r="AE28"/>
  <c r="AB28"/>
  <c r="AK28"/>
  <c r="AJ28"/>
  <c r="AI28"/>
  <c r="V28"/>
  <c r="Z28"/>
  <c r="AH28"/>
  <c r="AA28"/>
  <c r="T28"/>
  <c r="Y27"/>
  <c r="W27"/>
  <c r="G33" i="5"/>
  <c r="R28" i="17"/>
  <c r="O28"/>
  <c r="F29" i="18"/>
  <c r="A29" i="17" s="1"/>
  <c r="N29" s="1"/>
  <c r="X29" s="1"/>
  <c r="J31" i="5"/>
  <c r="N31"/>
  <c r="R31"/>
  <c r="V31"/>
  <c r="Z31"/>
  <c r="AD31"/>
  <c r="AH31"/>
  <c r="AL31"/>
  <c r="AP31"/>
  <c r="AT31"/>
  <c r="AX31"/>
  <c r="BB31"/>
  <c r="BF31"/>
  <c r="BJ31"/>
  <c r="BN31"/>
  <c r="BR31"/>
  <c r="BV31"/>
  <c r="BZ31"/>
  <c r="CD31"/>
  <c r="K31"/>
  <c r="O31"/>
  <c r="S31"/>
  <c r="W31"/>
  <c r="AA31"/>
  <c r="AE31"/>
  <c r="AI31"/>
  <c r="AM31"/>
  <c r="AQ31"/>
  <c r="AU31"/>
  <c r="AY31"/>
  <c r="BC31"/>
  <c r="BG31"/>
  <c r="BK31"/>
  <c r="BO31"/>
  <c r="BS31"/>
  <c r="BW31"/>
  <c r="CA31"/>
  <c r="H31"/>
  <c r="L31"/>
  <c r="P31"/>
  <c r="T31"/>
  <c r="X31"/>
  <c r="AB31"/>
  <c r="AF31"/>
  <c r="AJ31"/>
  <c r="AN31"/>
  <c r="AR31"/>
  <c r="AV31"/>
  <c r="AZ31"/>
  <c r="BD31"/>
  <c r="BH31"/>
  <c r="BL31"/>
  <c r="BP31"/>
  <c r="BT31"/>
  <c r="BX31"/>
  <c r="CB31"/>
  <c r="I31"/>
  <c r="M31"/>
  <c r="Q31"/>
  <c r="U31"/>
  <c r="Y31"/>
  <c r="AC31"/>
  <c r="AG31"/>
  <c r="AK31"/>
  <c r="AO31"/>
  <c r="AS31"/>
  <c r="AW31"/>
  <c r="BA31"/>
  <c r="BE31"/>
  <c r="BI31"/>
  <c r="BM31"/>
  <c r="BQ31"/>
  <c r="BU31"/>
  <c r="BY31"/>
  <c r="CC31"/>
  <c r="F32"/>
  <c r="C32"/>
  <c r="E32"/>
  <c r="D32"/>
  <c r="A32"/>
  <c r="B32"/>
  <c r="AL28" i="17"/>
  <c r="AM3" i="28" l="1"/>
  <c r="AN1"/>
  <c r="AM6"/>
  <c r="AM8"/>
  <c r="AM10"/>
  <c r="AM12"/>
  <c r="AM14"/>
  <c r="AM16"/>
  <c r="AM18"/>
  <c r="AM20"/>
  <c r="AM22"/>
  <c r="AM24"/>
  <c r="AM26"/>
  <c r="AM28"/>
  <c r="AM30"/>
  <c r="AM32"/>
  <c r="AM34"/>
  <c r="AM36"/>
  <c r="AM38"/>
  <c r="AM40"/>
  <c r="AM42"/>
  <c r="AM44"/>
  <c r="AM46"/>
  <c r="AM48"/>
  <c r="AM50"/>
  <c r="AM52"/>
  <c r="AM54"/>
  <c r="AM56"/>
  <c r="AM58"/>
  <c r="AM60"/>
  <c r="AM62"/>
  <c r="AM64"/>
  <c r="AM66"/>
  <c r="AM68"/>
  <c r="AM70"/>
  <c r="AM72"/>
  <c r="AM74"/>
  <c r="AM76"/>
  <c r="AM78"/>
  <c r="AM80"/>
  <c r="AM82"/>
  <c r="AM84"/>
  <c r="AM86"/>
  <c r="AM88"/>
  <c r="AM90"/>
  <c r="AM92"/>
  <c r="AM94"/>
  <c r="AM96"/>
  <c r="AM98"/>
  <c r="AM100"/>
  <c r="AM102"/>
  <c r="AM104"/>
  <c r="AM106"/>
  <c r="AM108"/>
  <c r="AM110"/>
  <c r="AM112"/>
  <c r="AM114"/>
  <c r="AM116"/>
  <c r="AM118"/>
  <c r="AM120"/>
  <c r="AM122"/>
  <c r="AM124"/>
  <c r="AM126"/>
  <c r="AM128"/>
  <c r="AM130"/>
  <c r="AM132"/>
  <c r="AM134"/>
  <c r="AM136"/>
  <c r="AM138"/>
  <c r="AM140"/>
  <c r="AM142"/>
  <c r="AM144"/>
  <c r="AM146"/>
  <c r="AM148"/>
  <c r="AM150"/>
  <c r="AM152"/>
  <c r="AM154"/>
  <c r="AM156"/>
  <c r="AM158"/>
  <c r="AM160"/>
  <c r="AM162"/>
  <c r="AM164"/>
  <c r="AM166"/>
  <c r="AM168"/>
  <c r="AM170"/>
  <c r="AM172"/>
  <c r="AM174"/>
  <c r="AM176"/>
  <c r="AM178"/>
  <c r="AM180"/>
  <c r="AM182"/>
  <c r="AM184"/>
  <c r="AM186"/>
  <c r="AM188"/>
  <c r="AM190"/>
  <c r="AM192"/>
  <c r="AM194"/>
  <c r="AM196"/>
  <c r="AM198"/>
  <c r="AM200"/>
  <c r="AM202"/>
  <c r="AM204"/>
  <c r="AM206"/>
  <c r="AM208"/>
  <c r="AM210"/>
  <c r="AM212"/>
  <c r="AM214"/>
  <c r="AM216"/>
  <c r="AM218"/>
  <c r="AM220"/>
  <c r="AM222"/>
  <c r="AM224"/>
  <c r="AM226"/>
  <c r="AM228"/>
  <c r="AM230"/>
  <c r="AM232"/>
  <c r="AM234"/>
  <c r="AM236"/>
  <c r="AM238"/>
  <c r="AM240"/>
  <c r="AM242"/>
  <c r="AM244"/>
  <c r="AM246"/>
  <c r="AM248"/>
  <c r="AM250"/>
  <c r="AM252"/>
  <c r="AM254"/>
  <c r="AM256"/>
  <c r="AM258"/>
  <c r="AM260"/>
  <c r="AM262"/>
  <c r="AM264"/>
  <c r="AM266"/>
  <c r="AM268"/>
  <c r="AM270"/>
  <c r="AM272"/>
  <c r="AM274"/>
  <c r="AM276"/>
  <c r="AM278"/>
  <c r="AM280"/>
  <c r="AM282"/>
  <c r="AM284"/>
  <c r="AM286"/>
  <c r="AM288"/>
  <c r="AM290"/>
  <c r="AM292"/>
  <c r="AM294"/>
  <c r="AM296"/>
  <c r="AM298"/>
  <c r="AM300"/>
  <c r="AM302"/>
  <c r="AM304"/>
  <c r="AM306"/>
  <c r="AM308"/>
  <c r="AM310"/>
  <c r="AM312"/>
  <c r="AM314"/>
  <c r="AM316"/>
  <c r="AM318"/>
  <c r="AM320"/>
  <c r="AM322"/>
  <c r="AM324"/>
  <c r="AM326"/>
  <c r="AM328"/>
  <c r="AM330"/>
  <c r="AM332"/>
  <c r="AM334"/>
  <c r="AM336"/>
  <c r="AM338"/>
  <c r="AM340"/>
  <c r="AM342"/>
  <c r="AM344"/>
  <c r="AM346"/>
  <c r="AM348"/>
  <c r="AM350"/>
  <c r="AM352"/>
  <c r="AM354"/>
  <c r="AM356"/>
  <c r="AM358"/>
  <c r="AM360"/>
  <c r="AM362"/>
  <c r="AM364"/>
  <c r="AM366"/>
  <c r="AM368"/>
  <c r="AM370"/>
  <c r="AM372"/>
  <c r="AM374"/>
  <c r="AM376"/>
  <c r="AM378"/>
  <c r="AM380"/>
  <c r="AM382"/>
  <c r="AM384"/>
  <c r="AM386"/>
  <c r="AM388"/>
  <c r="AM390"/>
  <c r="AM392"/>
  <c r="AM394"/>
  <c r="AM396"/>
  <c r="AM398"/>
  <c r="AM400"/>
  <c r="AM402"/>
  <c r="AM404"/>
  <c r="AM406"/>
  <c r="AM408"/>
  <c r="AM410"/>
  <c r="AM412"/>
  <c r="AM414"/>
  <c r="AM416"/>
  <c r="AM418"/>
  <c r="AM420"/>
  <c r="AM422"/>
  <c r="AM424"/>
  <c r="AM426"/>
  <c r="AM428"/>
  <c r="AM430"/>
  <c r="AM432"/>
  <c r="AM434"/>
  <c r="AM436"/>
  <c r="AM438"/>
  <c r="AM440"/>
  <c r="AM442"/>
  <c r="AM444"/>
  <c r="AM446"/>
  <c r="AM448"/>
  <c r="AM450"/>
  <c r="AM452"/>
  <c r="AM454"/>
  <c r="AM456"/>
  <c r="AM458"/>
  <c r="AM460"/>
  <c r="AM462"/>
  <c r="AM464"/>
  <c r="AM466"/>
  <c r="AM468"/>
  <c r="AM470"/>
  <c r="AM472"/>
  <c r="AM474"/>
  <c r="AM476"/>
  <c r="AM478"/>
  <c r="AM480"/>
  <c r="AM482"/>
  <c r="AM484"/>
  <c r="AM486"/>
  <c r="AM488"/>
  <c r="AM490"/>
  <c r="AM492"/>
  <c r="AM494"/>
  <c r="AM496"/>
  <c r="AM498"/>
  <c r="AM500"/>
  <c r="AM2"/>
  <c r="AM4"/>
  <c r="AM5"/>
  <c r="AM7"/>
  <c r="AM9"/>
  <c r="AM11"/>
  <c r="AM13"/>
  <c r="AM15"/>
  <c r="AM17"/>
  <c r="AM19"/>
  <c r="AM21"/>
  <c r="AM23"/>
  <c r="AM25"/>
  <c r="AM27"/>
  <c r="AM29"/>
  <c r="AM31"/>
  <c r="AM33"/>
  <c r="AM35"/>
  <c r="AM37"/>
  <c r="AM39"/>
  <c r="AM41"/>
  <c r="AM43"/>
  <c r="AM45"/>
  <c r="AM47"/>
  <c r="AM49"/>
  <c r="AM51"/>
  <c r="AM53"/>
  <c r="AM55"/>
  <c r="AM57"/>
  <c r="AM59"/>
  <c r="AM61"/>
  <c r="AM63"/>
  <c r="AM65"/>
  <c r="AM67"/>
  <c r="AM69"/>
  <c r="AM71"/>
  <c r="AM73"/>
  <c r="AM75"/>
  <c r="AM77"/>
  <c r="AM79"/>
  <c r="AM81"/>
  <c r="AM83"/>
  <c r="AM85"/>
  <c r="AM87"/>
  <c r="AM89"/>
  <c r="AM91"/>
  <c r="AM93"/>
  <c r="AM95"/>
  <c r="AM97"/>
  <c r="AM99"/>
  <c r="AM101"/>
  <c r="AM103"/>
  <c r="AM105"/>
  <c r="AM107"/>
  <c r="AM109"/>
  <c r="AM111"/>
  <c r="AM113"/>
  <c r="AM115"/>
  <c r="AM117"/>
  <c r="AM119"/>
  <c r="AM121"/>
  <c r="AM123"/>
  <c r="AM125"/>
  <c r="AM127"/>
  <c r="AM129"/>
  <c r="AM131"/>
  <c r="AM133"/>
  <c r="AM135"/>
  <c r="AM137"/>
  <c r="AM139"/>
  <c r="AM141"/>
  <c r="AM143"/>
  <c r="AM145"/>
  <c r="AM147"/>
  <c r="AM149"/>
  <c r="AM151"/>
  <c r="AM153"/>
  <c r="AM155"/>
  <c r="AM157"/>
  <c r="AM159"/>
  <c r="AM161"/>
  <c r="AM163"/>
  <c r="AM165"/>
  <c r="AM167"/>
  <c r="AM169"/>
  <c r="AM171"/>
  <c r="AM173"/>
  <c r="AM175"/>
  <c r="AM177"/>
  <c r="AM179"/>
  <c r="AM181"/>
  <c r="AM183"/>
  <c r="AM185"/>
  <c r="AM187"/>
  <c r="AM189"/>
  <c r="AM191"/>
  <c r="AM193"/>
  <c r="AM195"/>
  <c r="AM197"/>
  <c r="AM199"/>
  <c r="AM201"/>
  <c r="AM203"/>
  <c r="AM205"/>
  <c r="AM207"/>
  <c r="AM209"/>
  <c r="AM211"/>
  <c r="AM213"/>
  <c r="AM215"/>
  <c r="AM217"/>
  <c r="AM219"/>
  <c r="AM221"/>
  <c r="AM223"/>
  <c r="AM225"/>
  <c r="AM227"/>
  <c r="AM229"/>
  <c r="AM231"/>
  <c r="AM233"/>
  <c r="AM235"/>
  <c r="AM237"/>
  <c r="AM239"/>
  <c r="AM241"/>
  <c r="AM243"/>
  <c r="AM245"/>
  <c r="AM247"/>
  <c r="AM249"/>
  <c r="AM251"/>
  <c r="AM253"/>
  <c r="AM255"/>
  <c r="AM257"/>
  <c r="AM259"/>
  <c r="AM261"/>
  <c r="AM263"/>
  <c r="AM265"/>
  <c r="AM267"/>
  <c r="AM269"/>
  <c r="AM271"/>
  <c r="AM273"/>
  <c r="AM275"/>
  <c r="AM277"/>
  <c r="AM279"/>
  <c r="AM281"/>
  <c r="AM283"/>
  <c r="AM285"/>
  <c r="AM287"/>
  <c r="AM289"/>
  <c r="AM291"/>
  <c r="AM293"/>
  <c r="AM295"/>
  <c r="AM297"/>
  <c r="AM299"/>
  <c r="AM301"/>
  <c r="AM303"/>
  <c r="AM305"/>
  <c r="AM307"/>
  <c r="AM309"/>
  <c r="AM311"/>
  <c r="AM313"/>
  <c r="AM315"/>
  <c r="AM317"/>
  <c r="AM319"/>
  <c r="AM321"/>
  <c r="AM323"/>
  <c r="AM325"/>
  <c r="AM327"/>
  <c r="AM329"/>
  <c r="AM331"/>
  <c r="AM333"/>
  <c r="AM335"/>
  <c r="AM337"/>
  <c r="AM339"/>
  <c r="AM341"/>
  <c r="AM343"/>
  <c r="AM345"/>
  <c r="AM347"/>
  <c r="AM349"/>
  <c r="AM351"/>
  <c r="AM353"/>
  <c r="AM355"/>
  <c r="AM357"/>
  <c r="AM359"/>
  <c r="AM361"/>
  <c r="AM363"/>
  <c r="AM365"/>
  <c r="AM367"/>
  <c r="AM369"/>
  <c r="AM371"/>
  <c r="AM373"/>
  <c r="AM375"/>
  <c r="AM377"/>
  <c r="AM379"/>
  <c r="AM381"/>
  <c r="AM383"/>
  <c r="AM385"/>
  <c r="AM387"/>
  <c r="AM389"/>
  <c r="AM391"/>
  <c r="AM393"/>
  <c r="AM395"/>
  <c r="AM397"/>
  <c r="AM399"/>
  <c r="AM401"/>
  <c r="AM403"/>
  <c r="AM405"/>
  <c r="AM407"/>
  <c r="AM409"/>
  <c r="AM411"/>
  <c r="AM413"/>
  <c r="AM415"/>
  <c r="AM417"/>
  <c r="AM419"/>
  <c r="AM421"/>
  <c r="AM423"/>
  <c r="AM425"/>
  <c r="AM427"/>
  <c r="AM429"/>
  <c r="AM431"/>
  <c r="AM433"/>
  <c r="AM435"/>
  <c r="AM437"/>
  <c r="AM439"/>
  <c r="AM441"/>
  <c r="AM443"/>
  <c r="AM445"/>
  <c r="AM447"/>
  <c r="AM449"/>
  <c r="AM451"/>
  <c r="AM453"/>
  <c r="AM455"/>
  <c r="AM457"/>
  <c r="AM459"/>
  <c r="AM461"/>
  <c r="AM463"/>
  <c r="AM465"/>
  <c r="AM467"/>
  <c r="AM469"/>
  <c r="AM471"/>
  <c r="AM473"/>
  <c r="AM475"/>
  <c r="AM477"/>
  <c r="AM479"/>
  <c r="AM481"/>
  <c r="AM483"/>
  <c r="AM485"/>
  <c r="AM487"/>
  <c r="AM489"/>
  <c r="AM491"/>
  <c r="AM493"/>
  <c r="AM495"/>
  <c r="AM497"/>
  <c r="AM499"/>
  <c r="Q25" i="22"/>
  <c r="P25"/>
  <c r="R25"/>
  <c r="O26"/>
  <c r="AD29" i="17"/>
  <c r="AE29"/>
  <c r="AB29"/>
  <c r="AK29"/>
  <c r="AJ29"/>
  <c r="AI29"/>
  <c r="Y28"/>
  <c r="W28"/>
  <c r="V29"/>
  <c r="Z29"/>
  <c r="AH29"/>
  <c r="AA29"/>
  <c r="T29"/>
  <c r="G34" i="5"/>
  <c r="O29" i="17"/>
  <c r="R29"/>
  <c r="D33" i="5"/>
  <c r="E33"/>
  <c r="B33"/>
  <c r="C33"/>
  <c r="F33"/>
  <c r="A33"/>
  <c r="I32"/>
  <c r="M32"/>
  <c r="Q32"/>
  <c r="U32"/>
  <c r="Y32"/>
  <c r="AC32"/>
  <c r="AG32"/>
  <c r="AK32"/>
  <c r="AO32"/>
  <c r="AS32"/>
  <c r="AW32"/>
  <c r="BA32"/>
  <c r="BE32"/>
  <c r="BI32"/>
  <c r="BM32"/>
  <c r="BQ32"/>
  <c r="BU32"/>
  <c r="BY32"/>
  <c r="CC32"/>
  <c r="J32"/>
  <c r="N32"/>
  <c r="R32"/>
  <c r="V32"/>
  <c r="Z32"/>
  <c r="AD32"/>
  <c r="AH32"/>
  <c r="AL32"/>
  <c r="AP32"/>
  <c r="AT32"/>
  <c r="AX32"/>
  <c r="BB32"/>
  <c r="BF32"/>
  <c r="BJ32"/>
  <c r="BN32"/>
  <c r="BR32"/>
  <c r="BV32"/>
  <c r="BZ32"/>
  <c r="CD32"/>
  <c r="O32"/>
  <c r="W32"/>
  <c r="AE32"/>
  <c r="AM32"/>
  <c r="AU32"/>
  <c r="BC32"/>
  <c r="BK32"/>
  <c r="BS32"/>
  <c r="CA32"/>
  <c r="L32"/>
  <c r="T32"/>
  <c r="AB32"/>
  <c r="AJ32"/>
  <c r="AR32"/>
  <c r="AZ32"/>
  <c r="BH32"/>
  <c r="BP32"/>
  <c r="BX32"/>
  <c r="K32"/>
  <c r="S32"/>
  <c r="AA32"/>
  <c r="AI32"/>
  <c r="AQ32"/>
  <c r="AY32"/>
  <c r="BG32"/>
  <c r="BO32"/>
  <c r="BW32"/>
  <c r="H32"/>
  <c r="P32"/>
  <c r="X32"/>
  <c r="AF32"/>
  <c r="AN32"/>
  <c r="AV32"/>
  <c r="BD32"/>
  <c r="BL32"/>
  <c r="BT32"/>
  <c r="CB32"/>
  <c r="F30" i="18"/>
  <c r="A30" i="17" s="1"/>
  <c r="N30" s="1"/>
  <c r="X30" s="1"/>
  <c r="AL29"/>
  <c r="AN2" i="28" l="1"/>
  <c r="AN5"/>
  <c r="AN7"/>
  <c r="AN8"/>
  <c r="AN10"/>
  <c r="AN12"/>
  <c r="AN14"/>
  <c r="AN16"/>
  <c r="AN18"/>
  <c r="AN20"/>
  <c r="AN22"/>
  <c r="AN24"/>
  <c r="AN26"/>
  <c r="AN28"/>
  <c r="AN30"/>
  <c r="AN32"/>
  <c r="AN34"/>
  <c r="AN36"/>
  <c r="AN38"/>
  <c r="AN40"/>
  <c r="AN42"/>
  <c r="AN44"/>
  <c r="AN46"/>
  <c r="AN48"/>
  <c r="AN50"/>
  <c r="AN52"/>
  <c r="AN54"/>
  <c r="AN56"/>
  <c r="AN58"/>
  <c r="AN60"/>
  <c r="AN62"/>
  <c r="AN64"/>
  <c r="AN66"/>
  <c r="AN68"/>
  <c r="AN70"/>
  <c r="AN72"/>
  <c r="AN74"/>
  <c r="AN76"/>
  <c r="AN78"/>
  <c r="AN80"/>
  <c r="AN82"/>
  <c r="AN84"/>
  <c r="AN86"/>
  <c r="AN88"/>
  <c r="AN90"/>
  <c r="AN92"/>
  <c r="AN94"/>
  <c r="AN96"/>
  <c r="AN98"/>
  <c r="AN100"/>
  <c r="AN102"/>
  <c r="AN104"/>
  <c r="AN106"/>
  <c r="AN108"/>
  <c r="AN110"/>
  <c r="AN112"/>
  <c r="AN114"/>
  <c r="AN116"/>
  <c r="AN118"/>
  <c r="AN120"/>
  <c r="AN122"/>
  <c r="AN124"/>
  <c r="AN126"/>
  <c r="AN128"/>
  <c r="AN130"/>
  <c r="AN132"/>
  <c r="AN134"/>
  <c r="AN136"/>
  <c r="AN138"/>
  <c r="AN140"/>
  <c r="AN142"/>
  <c r="AN144"/>
  <c r="AN146"/>
  <c r="AN148"/>
  <c r="AN150"/>
  <c r="AN152"/>
  <c r="AN154"/>
  <c r="AN156"/>
  <c r="AN158"/>
  <c r="AN160"/>
  <c r="AN162"/>
  <c r="AN164"/>
  <c r="AN166"/>
  <c r="AN168"/>
  <c r="AN170"/>
  <c r="AN172"/>
  <c r="AN174"/>
  <c r="AN176"/>
  <c r="AN178"/>
  <c r="AN180"/>
  <c r="AN182"/>
  <c r="AN184"/>
  <c r="AN186"/>
  <c r="AN189"/>
  <c r="AN191"/>
  <c r="AN193"/>
  <c r="AN195"/>
  <c r="AN197"/>
  <c r="AN199"/>
  <c r="AN201"/>
  <c r="AN203"/>
  <c r="AN205"/>
  <c r="AN207"/>
  <c r="AN209"/>
  <c r="AN211"/>
  <c r="AN213"/>
  <c r="AN215"/>
  <c r="AN217"/>
  <c r="AN219"/>
  <c r="AN221"/>
  <c r="AN223"/>
  <c r="AN225"/>
  <c r="AN227"/>
  <c r="AN229"/>
  <c r="AN231"/>
  <c r="AN233"/>
  <c r="AN235"/>
  <c r="AN237"/>
  <c r="AN239"/>
  <c r="AN241"/>
  <c r="AN243"/>
  <c r="AN245"/>
  <c r="AN247"/>
  <c r="AN249"/>
  <c r="AN251"/>
  <c r="AN253"/>
  <c r="AN255"/>
  <c r="AN257"/>
  <c r="AN259"/>
  <c r="AN261"/>
  <c r="AN263"/>
  <c r="AN265"/>
  <c r="AN267"/>
  <c r="AN269"/>
  <c r="AN271"/>
  <c r="AN273"/>
  <c r="AN275"/>
  <c r="AN277"/>
  <c r="AN279"/>
  <c r="AN281"/>
  <c r="AN283"/>
  <c r="AN285"/>
  <c r="AN287"/>
  <c r="AN289"/>
  <c r="AN291"/>
  <c r="AN293"/>
  <c r="AN295"/>
  <c r="AN297"/>
  <c r="AN299"/>
  <c r="AN301"/>
  <c r="AN303"/>
  <c r="AN305"/>
  <c r="AN307"/>
  <c r="AN309"/>
  <c r="AN311"/>
  <c r="AN313"/>
  <c r="AN315"/>
  <c r="AN317"/>
  <c r="AN319"/>
  <c r="AN321"/>
  <c r="AN323"/>
  <c r="AN325"/>
  <c r="AN327"/>
  <c r="AN329"/>
  <c r="AN331"/>
  <c r="AN333"/>
  <c r="AN335"/>
  <c r="AN337"/>
  <c r="AN339"/>
  <c r="AN341"/>
  <c r="AN343"/>
  <c r="AN345"/>
  <c r="AN347"/>
  <c r="AN349"/>
  <c r="AN351"/>
  <c r="AN353"/>
  <c r="AN355"/>
  <c r="AN357"/>
  <c r="AN359"/>
  <c r="AN361"/>
  <c r="AN363"/>
  <c r="AN365"/>
  <c r="AN367"/>
  <c r="AN369"/>
  <c r="AN371"/>
  <c r="AN373"/>
  <c r="AN375"/>
  <c r="AN377"/>
  <c r="AN379"/>
  <c r="AN381"/>
  <c r="AN383"/>
  <c r="AN385"/>
  <c r="AN387"/>
  <c r="AN389"/>
  <c r="AN391"/>
  <c r="AN393"/>
  <c r="AN395"/>
  <c r="AN397"/>
  <c r="AN399"/>
  <c r="AN401"/>
  <c r="AN403"/>
  <c r="AN405"/>
  <c r="AN407"/>
  <c r="AN409"/>
  <c r="AN411"/>
  <c r="AN300"/>
  <c r="AN414"/>
  <c r="AN416"/>
  <c r="AN418"/>
  <c r="AN420"/>
  <c r="AN422"/>
  <c r="AN424"/>
  <c r="AN426"/>
  <c r="AN428"/>
  <c r="AN430"/>
  <c r="AN432"/>
  <c r="AN434"/>
  <c r="AN436"/>
  <c r="AN438"/>
  <c r="AN440"/>
  <c r="AN442"/>
  <c r="AN444"/>
  <c r="AN446"/>
  <c r="AN448"/>
  <c r="AN450"/>
  <c r="AN452"/>
  <c r="AN454"/>
  <c r="AN456"/>
  <c r="AN458"/>
  <c r="AN460"/>
  <c r="AN462"/>
  <c r="AN464"/>
  <c r="AN466"/>
  <c r="AN468"/>
  <c r="AN470"/>
  <c r="AN472"/>
  <c r="AN474"/>
  <c r="AN476"/>
  <c r="AN478"/>
  <c r="AN480"/>
  <c r="AN482"/>
  <c r="AN484"/>
  <c r="AN486"/>
  <c r="AN488"/>
  <c r="AN490"/>
  <c r="AN492"/>
  <c r="AN494"/>
  <c r="AN496"/>
  <c r="AN498"/>
  <c r="AN500"/>
  <c r="AO1"/>
  <c r="AN3"/>
  <c r="AN6"/>
  <c r="AN4"/>
  <c r="AN9"/>
  <c r="AN11"/>
  <c r="AN13"/>
  <c r="AN15"/>
  <c r="AN17"/>
  <c r="AN19"/>
  <c r="AN21"/>
  <c r="AN23"/>
  <c r="AN25"/>
  <c r="AN27"/>
  <c r="AN29"/>
  <c r="AN31"/>
  <c r="AN33"/>
  <c r="AN35"/>
  <c r="AN37"/>
  <c r="AN39"/>
  <c r="AN41"/>
  <c r="AN43"/>
  <c r="AN45"/>
  <c r="AN47"/>
  <c r="AN49"/>
  <c r="AN51"/>
  <c r="AN53"/>
  <c r="AN55"/>
  <c r="AN57"/>
  <c r="AN59"/>
  <c r="AN61"/>
  <c r="AN63"/>
  <c r="AN65"/>
  <c r="AN67"/>
  <c r="AN69"/>
  <c r="AN71"/>
  <c r="AN73"/>
  <c r="AN75"/>
  <c r="AN77"/>
  <c r="AN79"/>
  <c r="AN81"/>
  <c r="AN83"/>
  <c r="AN85"/>
  <c r="AN87"/>
  <c r="AN89"/>
  <c r="AN91"/>
  <c r="AN93"/>
  <c r="AN95"/>
  <c r="AN97"/>
  <c r="AN99"/>
  <c r="AN101"/>
  <c r="AN103"/>
  <c r="AN105"/>
  <c r="AN107"/>
  <c r="AN109"/>
  <c r="AN111"/>
  <c r="AN113"/>
  <c r="AN115"/>
  <c r="AN117"/>
  <c r="AN119"/>
  <c r="AN121"/>
  <c r="AN123"/>
  <c r="AN125"/>
  <c r="AN127"/>
  <c r="AN129"/>
  <c r="AN131"/>
  <c r="AN133"/>
  <c r="AN135"/>
  <c r="AN137"/>
  <c r="AN139"/>
  <c r="AN141"/>
  <c r="AN143"/>
  <c r="AN145"/>
  <c r="AN147"/>
  <c r="AN149"/>
  <c r="AN151"/>
  <c r="AN153"/>
  <c r="AN155"/>
  <c r="AN157"/>
  <c r="AN159"/>
  <c r="AN161"/>
  <c r="AN163"/>
  <c r="AN165"/>
  <c r="AN167"/>
  <c r="AN169"/>
  <c r="AN171"/>
  <c r="AN173"/>
  <c r="AN175"/>
  <c r="AN177"/>
  <c r="AN179"/>
  <c r="AN181"/>
  <c r="AN183"/>
  <c r="AN185"/>
  <c r="AN187"/>
  <c r="AN190"/>
  <c r="AN192"/>
  <c r="AN194"/>
  <c r="AN196"/>
  <c r="AN198"/>
  <c r="AN200"/>
  <c r="AN202"/>
  <c r="AN204"/>
  <c r="AN206"/>
  <c r="AN208"/>
  <c r="AN210"/>
  <c r="AN212"/>
  <c r="AN214"/>
  <c r="AN216"/>
  <c r="AN218"/>
  <c r="AN220"/>
  <c r="AN222"/>
  <c r="AN224"/>
  <c r="AN226"/>
  <c r="AN228"/>
  <c r="AN230"/>
  <c r="AN232"/>
  <c r="AN234"/>
  <c r="AN236"/>
  <c r="AN238"/>
  <c r="AN240"/>
  <c r="AN242"/>
  <c r="AN244"/>
  <c r="AN246"/>
  <c r="AN248"/>
  <c r="AN250"/>
  <c r="AN252"/>
  <c r="AN254"/>
  <c r="AN256"/>
  <c r="AN258"/>
  <c r="AN260"/>
  <c r="AN262"/>
  <c r="AN264"/>
  <c r="AN266"/>
  <c r="AN268"/>
  <c r="AN270"/>
  <c r="AN272"/>
  <c r="AN274"/>
  <c r="AN276"/>
  <c r="AN278"/>
  <c r="AN280"/>
  <c r="AN282"/>
  <c r="AN284"/>
  <c r="AN286"/>
  <c r="AN288"/>
  <c r="AN290"/>
  <c r="AN292"/>
  <c r="AN294"/>
  <c r="AN296"/>
  <c r="AN298"/>
  <c r="AN188"/>
  <c r="AN302"/>
  <c r="AN304"/>
  <c r="AN306"/>
  <c r="AN308"/>
  <c r="AN310"/>
  <c r="AN312"/>
  <c r="AN314"/>
  <c r="AN316"/>
  <c r="AN318"/>
  <c r="AN320"/>
  <c r="AN322"/>
  <c r="AN324"/>
  <c r="AN326"/>
  <c r="AN328"/>
  <c r="AN330"/>
  <c r="AN332"/>
  <c r="AN334"/>
  <c r="AN336"/>
  <c r="AN338"/>
  <c r="AN340"/>
  <c r="AN342"/>
  <c r="AN344"/>
  <c r="AN346"/>
  <c r="AN348"/>
  <c r="AN350"/>
  <c r="AN352"/>
  <c r="AN354"/>
  <c r="AN356"/>
  <c r="AN358"/>
  <c r="AN360"/>
  <c r="AN362"/>
  <c r="AN364"/>
  <c r="AN366"/>
  <c r="AN368"/>
  <c r="AN370"/>
  <c r="AN372"/>
  <c r="AN374"/>
  <c r="AN376"/>
  <c r="AN378"/>
  <c r="AN380"/>
  <c r="AN382"/>
  <c r="AN384"/>
  <c r="AN386"/>
  <c r="AN388"/>
  <c r="AN390"/>
  <c r="AN392"/>
  <c r="AN394"/>
  <c r="AN396"/>
  <c r="AN398"/>
  <c r="AN400"/>
  <c r="AN402"/>
  <c r="AN404"/>
  <c r="AN406"/>
  <c r="AN408"/>
  <c r="AN410"/>
  <c r="AN412"/>
  <c r="AN413"/>
  <c r="AN415"/>
  <c r="AN417"/>
  <c r="AN419"/>
  <c r="AN421"/>
  <c r="AN423"/>
  <c r="AN425"/>
  <c r="AN427"/>
  <c r="AN429"/>
  <c r="AN431"/>
  <c r="AN433"/>
  <c r="AN435"/>
  <c r="AN437"/>
  <c r="AN439"/>
  <c r="AN441"/>
  <c r="AN443"/>
  <c r="AN445"/>
  <c r="AN447"/>
  <c r="AN449"/>
  <c r="AN451"/>
  <c r="AN453"/>
  <c r="AN455"/>
  <c r="AN457"/>
  <c r="AN459"/>
  <c r="AN461"/>
  <c r="AN463"/>
  <c r="AN465"/>
  <c r="AN467"/>
  <c r="AN469"/>
  <c r="AN471"/>
  <c r="AN473"/>
  <c r="AN475"/>
  <c r="AN477"/>
  <c r="AN479"/>
  <c r="AN481"/>
  <c r="AN483"/>
  <c r="AN485"/>
  <c r="AN487"/>
  <c r="AN489"/>
  <c r="AN491"/>
  <c r="AN493"/>
  <c r="AN495"/>
  <c r="AN497"/>
  <c r="AN499"/>
  <c r="Q26" i="22"/>
  <c r="P26"/>
  <c r="R26"/>
  <c r="O27"/>
  <c r="AD30" i="17"/>
  <c r="AE30"/>
  <c r="AB30"/>
  <c r="AK30"/>
  <c r="AI30"/>
  <c r="AJ30"/>
  <c r="V30"/>
  <c r="Z30"/>
  <c r="AH30"/>
  <c r="AA30"/>
  <c r="T30"/>
  <c r="Y29"/>
  <c r="W29"/>
  <c r="G35" i="5"/>
  <c r="R30" i="17"/>
  <c r="O30"/>
  <c r="F31" i="18"/>
  <c r="A31" i="17" s="1"/>
  <c r="N31" s="1"/>
  <c r="X31" s="1"/>
  <c r="E34" i="5"/>
  <c r="D34"/>
  <c r="C34"/>
  <c r="F34"/>
  <c r="A34"/>
  <c r="B34"/>
  <c r="H33"/>
  <c r="L33"/>
  <c r="P33"/>
  <c r="T33"/>
  <c r="X33"/>
  <c r="AB33"/>
  <c r="AF33"/>
  <c r="AJ33"/>
  <c r="AN33"/>
  <c r="AR33"/>
  <c r="AV33"/>
  <c r="K33"/>
  <c r="O33"/>
  <c r="S33"/>
  <c r="W33"/>
  <c r="AA33"/>
  <c r="AE33"/>
  <c r="AI33"/>
  <c r="AM33"/>
  <c r="AQ33"/>
  <c r="AU33"/>
  <c r="AY33"/>
  <c r="BC33"/>
  <c r="BG33"/>
  <c r="BK33"/>
  <c r="BO33"/>
  <c r="BS33"/>
  <c r="BW33"/>
  <c r="CA33"/>
  <c r="AX33"/>
  <c r="BF33"/>
  <c r="BN33"/>
  <c r="BV33"/>
  <c r="CD33"/>
  <c r="BD33"/>
  <c r="BL33"/>
  <c r="BT33"/>
  <c r="CB33"/>
  <c r="J33"/>
  <c r="N33"/>
  <c r="R33"/>
  <c r="V33"/>
  <c r="Z33"/>
  <c r="AD33"/>
  <c r="AH33"/>
  <c r="AL33"/>
  <c r="AP33"/>
  <c r="AT33"/>
  <c r="I33"/>
  <c r="M33"/>
  <c r="Q33"/>
  <c r="U33"/>
  <c r="Y33"/>
  <c r="AC33"/>
  <c r="AG33"/>
  <c r="AK33"/>
  <c r="AO33"/>
  <c r="AS33"/>
  <c r="AW33"/>
  <c r="BA33"/>
  <c r="BE33"/>
  <c r="BI33"/>
  <c r="BM33"/>
  <c r="BQ33"/>
  <c r="BU33"/>
  <c r="BY33"/>
  <c r="CC33"/>
  <c r="BB33"/>
  <c r="BJ33"/>
  <c r="BR33"/>
  <c r="BZ33"/>
  <c r="AZ33"/>
  <c r="BH33"/>
  <c r="BP33"/>
  <c r="BX33"/>
  <c r="AL30" i="17"/>
  <c r="AO3" i="28" l="1"/>
  <c r="AP1"/>
  <c r="AO6"/>
  <c r="AO8"/>
  <c r="AO10"/>
  <c r="AO12"/>
  <c r="AO14"/>
  <c r="AO16"/>
  <c r="AO18"/>
  <c r="AO20"/>
  <c r="AO22"/>
  <c r="AO24"/>
  <c r="AO26"/>
  <c r="AO28"/>
  <c r="AO30"/>
  <c r="AO32"/>
  <c r="AO34"/>
  <c r="AO36"/>
  <c r="AO38"/>
  <c r="AO40"/>
  <c r="AO42"/>
  <c r="AO44"/>
  <c r="AO46"/>
  <c r="AO48"/>
  <c r="AO50"/>
  <c r="AO52"/>
  <c r="AO54"/>
  <c r="AO56"/>
  <c r="AO58"/>
  <c r="AO60"/>
  <c r="AO62"/>
  <c r="AO64"/>
  <c r="AO66"/>
  <c r="AO68"/>
  <c r="AO70"/>
  <c r="AO72"/>
  <c r="AO74"/>
  <c r="AO76"/>
  <c r="AO78"/>
  <c r="AO80"/>
  <c r="AO82"/>
  <c r="AO84"/>
  <c r="AO86"/>
  <c r="AO88"/>
  <c r="AO90"/>
  <c r="AO92"/>
  <c r="AO94"/>
  <c r="AO96"/>
  <c r="AO98"/>
  <c r="AO100"/>
  <c r="AO102"/>
  <c r="AO104"/>
  <c r="AO106"/>
  <c r="AO108"/>
  <c r="AO110"/>
  <c r="AO112"/>
  <c r="AO114"/>
  <c r="AO116"/>
  <c r="AO118"/>
  <c r="AO120"/>
  <c r="AO122"/>
  <c r="AO124"/>
  <c r="AO126"/>
  <c r="AO128"/>
  <c r="AO130"/>
  <c r="AO132"/>
  <c r="AO134"/>
  <c r="AO136"/>
  <c r="AO138"/>
  <c r="AO140"/>
  <c r="AO142"/>
  <c r="AO144"/>
  <c r="AO146"/>
  <c r="AO148"/>
  <c r="AO150"/>
  <c r="AO152"/>
  <c r="AO154"/>
  <c r="AO156"/>
  <c r="AO158"/>
  <c r="AO160"/>
  <c r="AO162"/>
  <c r="AO164"/>
  <c r="AO166"/>
  <c r="AO168"/>
  <c r="AO170"/>
  <c r="AO172"/>
  <c r="AO174"/>
  <c r="AO176"/>
  <c r="AO178"/>
  <c r="AO180"/>
  <c r="AO182"/>
  <c r="AO184"/>
  <c r="AO186"/>
  <c r="AO188"/>
  <c r="AO190"/>
  <c r="AO192"/>
  <c r="AO194"/>
  <c r="AO196"/>
  <c r="AO198"/>
  <c r="AO200"/>
  <c r="AO202"/>
  <c r="AO204"/>
  <c r="AO206"/>
  <c r="AO208"/>
  <c r="AO210"/>
  <c r="AO212"/>
  <c r="AO214"/>
  <c r="AO216"/>
  <c r="AO218"/>
  <c r="AO220"/>
  <c r="AO222"/>
  <c r="AO224"/>
  <c r="AO226"/>
  <c r="AO228"/>
  <c r="AO230"/>
  <c r="AO232"/>
  <c r="AO234"/>
  <c r="AO236"/>
  <c r="AO238"/>
  <c r="AO240"/>
  <c r="AO242"/>
  <c r="AO244"/>
  <c r="AO246"/>
  <c r="AO248"/>
  <c r="AO250"/>
  <c r="AO252"/>
  <c r="AO254"/>
  <c r="AO256"/>
  <c r="AO258"/>
  <c r="AO260"/>
  <c r="AO262"/>
  <c r="AO264"/>
  <c r="AO266"/>
  <c r="AO268"/>
  <c r="AO270"/>
  <c r="AO272"/>
  <c r="AO274"/>
  <c r="AO276"/>
  <c r="AO278"/>
  <c r="AO280"/>
  <c r="AO282"/>
  <c r="AO284"/>
  <c r="AO286"/>
  <c r="AO288"/>
  <c r="AO290"/>
  <c r="AO292"/>
  <c r="AO294"/>
  <c r="AO296"/>
  <c r="AO298"/>
  <c r="AO300"/>
  <c r="AO302"/>
  <c r="AO304"/>
  <c r="AO306"/>
  <c r="AO308"/>
  <c r="AO310"/>
  <c r="AO312"/>
  <c r="AO314"/>
  <c r="AO316"/>
  <c r="AO318"/>
  <c r="AO320"/>
  <c r="AO322"/>
  <c r="AO324"/>
  <c r="AO326"/>
  <c r="AO328"/>
  <c r="AO330"/>
  <c r="AO332"/>
  <c r="AO334"/>
  <c r="AO336"/>
  <c r="AO338"/>
  <c r="AO340"/>
  <c r="AO342"/>
  <c r="AO344"/>
  <c r="AO346"/>
  <c r="AO348"/>
  <c r="AO350"/>
  <c r="AO352"/>
  <c r="AO354"/>
  <c r="AO356"/>
  <c r="AO358"/>
  <c r="AO360"/>
  <c r="AO362"/>
  <c r="AO364"/>
  <c r="AO366"/>
  <c r="AO368"/>
  <c r="AO370"/>
  <c r="AO372"/>
  <c r="AO374"/>
  <c r="AO376"/>
  <c r="AO378"/>
  <c r="AO380"/>
  <c r="AO382"/>
  <c r="AO384"/>
  <c r="AO386"/>
  <c r="AO388"/>
  <c r="AO390"/>
  <c r="AO392"/>
  <c r="AO394"/>
  <c r="AO396"/>
  <c r="AO398"/>
  <c r="AO400"/>
  <c r="AO402"/>
  <c r="AO404"/>
  <c r="AO406"/>
  <c r="AO408"/>
  <c r="AO410"/>
  <c r="AO412"/>
  <c r="AO414"/>
  <c r="AO416"/>
  <c r="AO418"/>
  <c r="AO420"/>
  <c r="AO422"/>
  <c r="AO424"/>
  <c r="AO426"/>
  <c r="AO428"/>
  <c r="AO430"/>
  <c r="AO432"/>
  <c r="AO434"/>
  <c r="AO436"/>
  <c r="AO438"/>
  <c r="AO440"/>
  <c r="AO442"/>
  <c r="AO444"/>
  <c r="AO446"/>
  <c r="AO448"/>
  <c r="AO450"/>
  <c r="AO452"/>
  <c r="AO454"/>
  <c r="AO456"/>
  <c r="AO458"/>
  <c r="AO460"/>
  <c r="AO462"/>
  <c r="AO464"/>
  <c r="AO466"/>
  <c r="AO468"/>
  <c r="AO470"/>
  <c r="AO472"/>
  <c r="AO474"/>
  <c r="AO476"/>
  <c r="AO478"/>
  <c r="AO480"/>
  <c r="AO482"/>
  <c r="AO484"/>
  <c r="AO486"/>
  <c r="AO488"/>
  <c r="AO490"/>
  <c r="AO492"/>
  <c r="AO494"/>
  <c r="AO496"/>
  <c r="AO498"/>
  <c r="AO500"/>
  <c r="AO2"/>
  <c r="AO4"/>
  <c r="AO5"/>
  <c r="AO7"/>
  <c r="AO9"/>
  <c r="AO11"/>
  <c r="AO13"/>
  <c r="AO15"/>
  <c r="AO17"/>
  <c r="AO19"/>
  <c r="AO21"/>
  <c r="AO23"/>
  <c r="AO25"/>
  <c r="AO27"/>
  <c r="AO29"/>
  <c r="AO31"/>
  <c r="AO33"/>
  <c r="AO35"/>
  <c r="AO37"/>
  <c r="AO39"/>
  <c r="AO41"/>
  <c r="AO43"/>
  <c r="AO45"/>
  <c r="AO47"/>
  <c r="AO49"/>
  <c r="AO51"/>
  <c r="AO53"/>
  <c r="AO55"/>
  <c r="AO57"/>
  <c r="AO59"/>
  <c r="AO61"/>
  <c r="AO63"/>
  <c r="AO65"/>
  <c r="AO67"/>
  <c r="AO69"/>
  <c r="AO71"/>
  <c r="AO73"/>
  <c r="AO75"/>
  <c r="AO77"/>
  <c r="AO79"/>
  <c r="AO81"/>
  <c r="AO83"/>
  <c r="AO85"/>
  <c r="AO87"/>
  <c r="AO89"/>
  <c r="AO91"/>
  <c r="AO93"/>
  <c r="AO95"/>
  <c r="AO97"/>
  <c r="AO99"/>
  <c r="AO101"/>
  <c r="AO103"/>
  <c r="AO105"/>
  <c r="AO107"/>
  <c r="AO109"/>
  <c r="AO111"/>
  <c r="AO113"/>
  <c r="AO115"/>
  <c r="AO117"/>
  <c r="AO119"/>
  <c r="AO121"/>
  <c r="AO123"/>
  <c r="AO125"/>
  <c r="AO127"/>
  <c r="AO129"/>
  <c r="AO131"/>
  <c r="AO133"/>
  <c r="AO135"/>
  <c r="AO137"/>
  <c r="AO139"/>
  <c r="AO141"/>
  <c r="AO143"/>
  <c r="AO145"/>
  <c r="AO147"/>
  <c r="AO149"/>
  <c r="AO151"/>
  <c r="AO153"/>
  <c r="AO155"/>
  <c r="AO157"/>
  <c r="AO159"/>
  <c r="AO161"/>
  <c r="AO163"/>
  <c r="AO165"/>
  <c r="AO167"/>
  <c r="AO169"/>
  <c r="AO171"/>
  <c r="AO173"/>
  <c r="AO175"/>
  <c r="AO177"/>
  <c r="AO179"/>
  <c r="AO181"/>
  <c r="AO183"/>
  <c r="AO185"/>
  <c r="AO187"/>
  <c r="AO189"/>
  <c r="AO191"/>
  <c r="AO193"/>
  <c r="AO195"/>
  <c r="AO197"/>
  <c r="AO199"/>
  <c r="AO201"/>
  <c r="AO203"/>
  <c r="AO205"/>
  <c r="AO207"/>
  <c r="AO209"/>
  <c r="AO211"/>
  <c r="AO213"/>
  <c r="AO215"/>
  <c r="AO217"/>
  <c r="AO219"/>
  <c r="AO221"/>
  <c r="AO223"/>
  <c r="AO225"/>
  <c r="AO227"/>
  <c r="AO229"/>
  <c r="AO231"/>
  <c r="AO233"/>
  <c r="AO235"/>
  <c r="AO237"/>
  <c r="AO239"/>
  <c r="AO241"/>
  <c r="AO243"/>
  <c r="AO245"/>
  <c r="AO247"/>
  <c r="AO249"/>
  <c r="AO251"/>
  <c r="AO253"/>
  <c r="AO255"/>
  <c r="AO257"/>
  <c r="AO259"/>
  <c r="AO261"/>
  <c r="AO263"/>
  <c r="AO265"/>
  <c r="AO267"/>
  <c r="AO269"/>
  <c r="AO271"/>
  <c r="AO273"/>
  <c r="AO275"/>
  <c r="AO277"/>
  <c r="AO279"/>
  <c r="AO281"/>
  <c r="AO283"/>
  <c r="AO285"/>
  <c r="AO287"/>
  <c r="AO289"/>
  <c r="AO291"/>
  <c r="AO293"/>
  <c r="AO295"/>
  <c r="AO297"/>
  <c r="AO299"/>
  <c r="AO301"/>
  <c r="AO303"/>
  <c r="AO305"/>
  <c r="AO307"/>
  <c r="AO309"/>
  <c r="AO311"/>
  <c r="AO313"/>
  <c r="AO315"/>
  <c r="AO317"/>
  <c r="AO319"/>
  <c r="AO321"/>
  <c r="AO323"/>
  <c r="AO325"/>
  <c r="AO327"/>
  <c r="AO329"/>
  <c r="AO331"/>
  <c r="AO333"/>
  <c r="AO335"/>
  <c r="AO337"/>
  <c r="AO339"/>
  <c r="AO341"/>
  <c r="AO343"/>
  <c r="AO345"/>
  <c r="AO347"/>
  <c r="AO349"/>
  <c r="AO351"/>
  <c r="AO353"/>
  <c r="AO355"/>
  <c r="AO357"/>
  <c r="AO359"/>
  <c r="AO361"/>
  <c r="AO363"/>
  <c r="AO365"/>
  <c r="AO367"/>
  <c r="AO369"/>
  <c r="AO371"/>
  <c r="AO373"/>
  <c r="AO375"/>
  <c r="AO377"/>
  <c r="AO379"/>
  <c r="AO381"/>
  <c r="AO383"/>
  <c r="AO385"/>
  <c r="AO387"/>
  <c r="AO389"/>
  <c r="AO391"/>
  <c r="AO393"/>
  <c r="AO395"/>
  <c r="AO397"/>
  <c r="AO399"/>
  <c r="AO401"/>
  <c r="AO403"/>
  <c r="AO405"/>
  <c r="AO407"/>
  <c r="AO409"/>
  <c r="AO411"/>
  <c r="AO413"/>
  <c r="AO415"/>
  <c r="AO417"/>
  <c r="AO419"/>
  <c r="AO421"/>
  <c r="AO423"/>
  <c r="AO425"/>
  <c r="AO427"/>
  <c r="AO429"/>
  <c r="AO431"/>
  <c r="AO433"/>
  <c r="AO435"/>
  <c r="AO437"/>
  <c r="AO439"/>
  <c r="AO441"/>
  <c r="AO443"/>
  <c r="AO445"/>
  <c r="AO447"/>
  <c r="AO449"/>
  <c r="AO451"/>
  <c r="AO453"/>
  <c r="AO455"/>
  <c r="AO457"/>
  <c r="AO459"/>
  <c r="AO461"/>
  <c r="AO463"/>
  <c r="AO465"/>
  <c r="AO467"/>
  <c r="AO469"/>
  <c r="AO471"/>
  <c r="AO473"/>
  <c r="AO475"/>
  <c r="AO477"/>
  <c r="AO479"/>
  <c r="AO481"/>
  <c r="AO483"/>
  <c r="AO485"/>
  <c r="AO487"/>
  <c r="AO489"/>
  <c r="AO491"/>
  <c r="AO493"/>
  <c r="AO495"/>
  <c r="AO497"/>
  <c r="AO499"/>
  <c r="Q27" i="22"/>
  <c r="P27"/>
  <c r="R27"/>
  <c r="O28"/>
  <c r="AD31" i="17"/>
  <c r="AE31"/>
  <c r="AB31"/>
  <c r="AK31"/>
  <c r="AI31"/>
  <c r="AJ31"/>
  <c r="Y30"/>
  <c r="W30"/>
  <c r="V31"/>
  <c r="Z31"/>
  <c r="AH31"/>
  <c r="AA31"/>
  <c r="T31"/>
  <c r="G36" i="5"/>
  <c r="O31" i="17"/>
  <c r="R31"/>
  <c r="H34" i="5"/>
  <c r="L34"/>
  <c r="P34"/>
  <c r="T34"/>
  <c r="X34"/>
  <c r="AB34"/>
  <c r="AF34"/>
  <c r="AJ34"/>
  <c r="AN34"/>
  <c r="AR34"/>
  <c r="AV34"/>
  <c r="AZ34"/>
  <c r="BD34"/>
  <c r="BH34"/>
  <c r="BL34"/>
  <c r="BP34"/>
  <c r="BT34"/>
  <c r="BX34"/>
  <c r="CB34"/>
  <c r="K34"/>
  <c r="S34"/>
  <c r="AA34"/>
  <c r="AI34"/>
  <c r="AQ34"/>
  <c r="AY34"/>
  <c r="BG34"/>
  <c r="BO34"/>
  <c r="BW34"/>
  <c r="I34"/>
  <c r="Q34"/>
  <c r="Y34"/>
  <c r="AG34"/>
  <c r="AO34"/>
  <c r="AW34"/>
  <c r="BE34"/>
  <c r="BM34"/>
  <c r="BU34"/>
  <c r="CC34"/>
  <c r="J34"/>
  <c r="N34"/>
  <c r="R34"/>
  <c r="V34"/>
  <c r="Z34"/>
  <c r="AD34"/>
  <c r="AH34"/>
  <c r="AL34"/>
  <c r="AP34"/>
  <c r="AT34"/>
  <c r="AX34"/>
  <c r="BB34"/>
  <c r="BF34"/>
  <c r="BJ34"/>
  <c r="BN34"/>
  <c r="BR34"/>
  <c r="BV34"/>
  <c r="BZ34"/>
  <c r="CD34"/>
  <c r="O34"/>
  <c r="W34"/>
  <c r="AE34"/>
  <c r="AM34"/>
  <c r="AU34"/>
  <c r="BC34"/>
  <c r="BK34"/>
  <c r="BS34"/>
  <c r="CA34"/>
  <c r="M34"/>
  <c r="U34"/>
  <c r="AC34"/>
  <c r="AK34"/>
  <c r="AS34"/>
  <c r="BA34"/>
  <c r="BI34"/>
  <c r="BQ34"/>
  <c r="BY34"/>
  <c r="F32" i="18"/>
  <c r="A32" i="17" s="1"/>
  <c r="N32" s="1"/>
  <c r="X32" s="1"/>
  <c r="D35" i="5"/>
  <c r="E35"/>
  <c r="B35"/>
  <c r="C35"/>
  <c r="F35"/>
  <c r="A35"/>
  <c r="AL31" i="17"/>
  <c r="AP2" i="28" l="1"/>
  <c r="AP4"/>
  <c r="AP6"/>
  <c r="AP8"/>
  <c r="AP10"/>
  <c r="AP12"/>
  <c r="AP14"/>
  <c r="AP16"/>
  <c r="AP18"/>
  <c r="AP20"/>
  <c r="AP22"/>
  <c r="AP24"/>
  <c r="AP26"/>
  <c r="AP28"/>
  <c r="AP30"/>
  <c r="AP32"/>
  <c r="AP34"/>
  <c r="AP36"/>
  <c r="AP38"/>
  <c r="AP40"/>
  <c r="AP42"/>
  <c r="AP44"/>
  <c r="AP46"/>
  <c r="AP48"/>
  <c r="AP50"/>
  <c r="AP52"/>
  <c r="AP54"/>
  <c r="AP56"/>
  <c r="AP58"/>
  <c r="AP60"/>
  <c r="AP62"/>
  <c r="AP64"/>
  <c r="AP66"/>
  <c r="AP68"/>
  <c r="AP70"/>
  <c r="AP72"/>
  <c r="AP74"/>
  <c r="AP76"/>
  <c r="AP78"/>
  <c r="AP80"/>
  <c r="AP82"/>
  <c r="AP84"/>
  <c r="AP86"/>
  <c r="AP88"/>
  <c r="AP90"/>
  <c r="AP92"/>
  <c r="AP94"/>
  <c r="AP96"/>
  <c r="AP98"/>
  <c r="AP100"/>
  <c r="AP102"/>
  <c r="AP104"/>
  <c r="AP106"/>
  <c r="AP108"/>
  <c r="AP110"/>
  <c r="AP112"/>
  <c r="AP114"/>
  <c r="AP116"/>
  <c r="AP118"/>
  <c r="AP120"/>
  <c r="AP122"/>
  <c r="AP124"/>
  <c r="AP126"/>
  <c r="AP128"/>
  <c r="AP130"/>
  <c r="AP132"/>
  <c r="AP134"/>
  <c r="AP136"/>
  <c r="AP138"/>
  <c r="AP140"/>
  <c r="AP142"/>
  <c r="AP144"/>
  <c r="AP146"/>
  <c r="AP148"/>
  <c r="AP150"/>
  <c r="AP152"/>
  <c r="AP154"/>
  <c r="AP156"/>
  <c r="AP158"/>
  <c r="AP160"/>
  <c r="AP162"/>
  <c r="AP164"/>
  <c r="AP166"/>
  <c r="AP168"/>
  <c r="AP170"/>
  <c r="AP172"/>
  <c r="AP174"/>
  <c r="AP176"/>
  <c r="AP178"/>
  <c r="AP180"/>
  <c r="AP182"/>
  <c r="AP184"/>
  <c r="AP186"/>
  <c r="AP188"/>
  <c r="AP191"/>
  <c r="AP193"/>
  <c r="AP195"/>
  <c r="AP197"/>
  <c r="AP199"/>
  <c r="AP201"/>
  <c r="AP203"/>
  <c r="AP205"/>
  <c r="AP207"/>
  <c r="AP209"/>
  <c r="AP211"/>
  <c r="AP213"/>
  <c r="AP215"/>
  <c r="AP217"/>
  <c r="AP219"/>
  <c r="AP221"/>
  <c r="AP223"/>
  <c r="AP225"/>
  <c r="AP227"/>
  <c r="AP229"/>
  <c r="AP231"/>
  <c r="AP233"/>
  <c r="AP235"/>
  <c r="AP237"/>
  <c r="AP239"/>
  <c r="AP241"/>
  <c r="AP243"/>
  <c r="AP245"/>
  <c r="AP247"/>
  <c r="AP249"/>
  <c r="AP251"/>
  <c r="AP253"/>
  <c r="AP255"/>
  <c r="AP257"/>
  <c r="AP259"/>
  <c r="AP261"/>
  <c r="AP263"/>
  <c r="AP265"/>
  <c r="AP267"/>
  <c r="AP269"/>
  <c r="AP271"/>
  <c r="AP273"/>
  <c r="AP275"/>
  <c r="AP277"/>
  <c r="AP279"/>
  <c r="AP281"/>
  <c r="AP283"/>
  <c r="AP285"/>
  <c r="AP287"/>
  <c r="AP289"/>
  <c r="AP291"/>
  <c r="AP293"/>
  <c r="AP295"/>
  <c r="AP297"/>
  <c r="AP299"/>
  <c r="AP300"/>
  <c r="AP303"/>
  <c r="AP305"/>
  <c r="AP307"/>
  <c r="AP309"/>
  <c r="AP311"/>
  <c r="AP313"/>
  <c r="AP315"/>
  <c r="AP317"/>
  <c r="AP319"/>
  <c r="AP321"/>
  <c r="AP323"/>
  <c r="AP325"/>
  <c r="AP327"/>
  <c r="AP329"/>
  <c r="AP331"/>
  <c r="AP333"/>
  <c r="AP335"/>
  <c r="AP337"/>
  <c r="AP339"/>
  <c r="AP341"/>
  <c r="AP343"/>
  <c r="AP345"/>
  <c r="AP347"/>
  <c r="AP349"/>
  <c r="AP351"/>
  <c r="AP353"/>
  <c r="AP355"/>
  <c r="AP357"/>
  <c r="AP359"/>
  <c r="AP361"/>
  <c r="AP363"/>
  <c r="AP365"/>
  <c r="AP367"/>
  <c r="AP369"/>
  <c r="AP371"/>
  <c r="AP373"/>
  <c r="AP375"/>
  <c r="AP377"/>
  <c r="AP379"/>
  <c r="AP381"/>
  <c r="AP383"/>
  <c r="AP385"/>
  <c r="AP387"/>
  <c r="AP389"/>
  <c r="AP391"/>
  <c r="AP393"/>
  <c r="AP395"/>
  <c r="AP397"/>
  <c r="AP399"/>
  <c r="AP401"/>
  <c r="AP403"/>
  <c r="AP405"/>
  <c r="AP407"/>
  <c r="AP409"/>
  <c r="AP411"/>
  <c r="AP301"/>
  <c r="AP414"/>
  <c r="AP416"/>
  <c r="AP418"/>
  <c r="AP420"/>
  <c r="AP422"/>
  <c r="AP424"/>
  <c r="AP426"/>
  <c r="AP428"/>
  <c r="AP430"/>
  <c r="AP432"/>
  <c r="AP434"/>
  <c r="AP436"/>
  <c r="AP438"/>
  <c r="AP440"/>
  <c r="AP442"/>
  <c r="AP444"/>
  <c r="AP446"/>
  <c r="AP448"/>
  <c r="AP450"/>
  <c r="AP452"/>
  <c r="AP454"/>
  <c r="AP456"/>
  <c r="AP458"/>
  <c r="AP460"/>
  <c r="AP462"/>
  <c r="AP464"/>
  <c r="AP466"/>
  <c r="AP468"/>
  <c r="AP470"/>
  <c r="AP472"/>
  <c r="AP474"/>
  <c r="AP476"/>
  <c r="AP478"/>
  <c r="AP480"/>
  <c r="AP482"/>
  <c r="AP484"/>
  <c r="AP486"/>
  <c r="AP488"/>
  <c r="AP490"/>
  <c r="AP492"/>
  <c r="AP494"/>
  <c r="AP496"/>
  <c r="AP498"/>
  <c r="AP500"/>
  <c r="AQ1"/>
  <c r="AP3"/>
  <c r="AP5"/>
  <c r="AP7"/>
  <c r="AP9"/>
  <c r="AP11"/>
  <c r="AP13"/>
  <c r="AP15"/>
  <c r="AP17"/>
  <c r="AP19"/>
  <c r="AP21"/>
  <c r="AP23"/>
  <c r="AP25"/>
  <c r="AP27"/>
  <c r="AP29"/>
  <c r="AP31"/>
  <c r="AP33"/>
  <c r="AP35"/>
  <c r="AP37"/>
  <c r="AP39"/>
  <c r="AP41"/>
  <c r="AP43"/>
  <c r="AP45"/>
  <c r="AP47"/>
  <c r="AP49"/>
  <c r="AP51"/>
  <c r="AP53"/>
  <c r="AP55"/>
  <c r="AP57"/>
  <c r="AP59"/>
  <c r="AP61"/>
  <c r="AP63"/>
  <c r="AP65"/>
  <c r="AP67"/>
  <c r="AP69"/>
  <c r="AP71"/>
  <c r="AP73"/>
  <c r="AP75"/>
  <c r="AP77"/>
  <c r="AP79"/>
  <c r="AP81"/>
  <c r="AP83"/>
  <c r="AP85"/>
  <c r="AP87"/>
  <c r="AP89"/>
  <c r="AP91"/>
  <c r="AP93"/>
  <c r="AP95"/>
  <c r="AP97"/>
  <c r="AP99"/>
  <c r="AP101"/>
  <c r="AP103"/>
  <c r="AP105"/>
  <c r="AP107"/>
  <c r="AP109"/>
  <c r="AP111"/>
  <c r="AP113"/>
  <c r="AP115"/>
  <c r="AP117"/>
  <c r="AP119"/>
  <c r="AP121"/>
  <c r="AP123"/>
  <c r="AP125"/>
  <c r="AP127"/>
  <c r="AP129"/>
  <c r="AP131"/>
  <c r="AP133"/>
  <c r="AP135"/>
  <c r="AP137"/>
  <c r="AP139"/>
  <c r="AP141"/>
  <c r="AP143"/>
  <c r="AP145"/>
  <c r="AP147"/>
  <c r="AP149"/>
  <c r="AP151"/>
  <c r="AP153"/>
  <c r="AP155"/>
  <c r="AP157"/>
  <c r="AP159"/>
  <c r="AP161"/>
  <c r="AP163"/>
  <c r="AP165"/>
  <c r="AP167"/>
  <c r="AP169"/>
  <c r="AP171"/>
  <c r="AP173"/>
  <c r="AP175"/>
  <c r="AP177"/>
  <c r="AP179"/>
  <c r="AP181"/>
  <c r="AP183"/>
  <c r="AP185"/>
  <c r="AP187"/>
  <c r="AP190"/>
  <c r="AP192"/>
  <c r="AP194"/>
  <c r="AP196"/>
  <c r="AP198"/>
  <c r="AP200"/>
  <c r="AP202"/>
  <c r="AP204"/>
  <c r="AP206"/>
  <c r="AP208"/>
  <c r="AP210"/>
  <c r="AP212"/>
  <c r="AP214"/>
  <c r="AP216"/>
  <c r="AP218"/>
  <c r="AP220"/>
  <c r="AP222"/>
  <c r="AP224"/>
  <c r="AP226"/>
  <c r="AP228"/>
  <c r="AP230"/>
  <c r="AP232"/>
  <c r="AP234"/>
  <c r="AP236"/>
  <c r="AP238"/>
  <c r="AP240"/>
  <c r="AP242"/>
  <c r="AP244"/>
  <c r="AP246"/>
  <c r="AP248"/>
  <c r="AP250"/>
  <c r="AP252"/>
  <c r="AP254"/>
  <c r="AP256"/>
  <c r="AP258"/>
  <c r="AP260"/>
  <c r="AP262"/>
  <c r="AP264"/>
  <c r="AP266"/>
  <c r="AP268"/>
  <c r="AP270"/>
  <c r="AP272"/>
  <c r="AP274"/>
  <c r="AP276"/>
  <c r="AP278"/>
  <c r="AP280"/>
  <c r="AP282"/>
  <c r="AP284"/>
  <c r="AP286"/>
  <c r="AP288"/>
  <c r="AP290"/>
  <c r="AP292"/>
  <c r="AP294"/>
  <c r="AP296"/>
  <c r="AP298"/>
  <c r="AP189"/>
  <c r="AP302"/>
  <c r="AP304"/>
  <c r="AP306"/>
  <c r="AP308"/>
  <c r="AP310"/>
  <c r="AP312"/>
  <c r="AP314"/>
  <c r="AP316"/>
  <c r="AP318"/>
  <c r="AP320"/>
  <c r="AP322"/>
  <c r="AP324"/>
  <c r="AP326"/>
  <c r="AP328"/>
  <c r="AP330"/>
  <c r="AP332"/>
  <c r="AP334"/>
  <c r="AP336"/>
  <c r="AP338"/>
  <c r="AP340"/>
  <c r="AP342"/>
  <c r="AP344"/>
  <c r="AP346"/>
  <c r="AP348"/>
  <c r="AP350"/>
  <c r="AP352"/>
  <c r="AP354"/>
  <c r="AP356"/>
  <c r="AP358"/>
  <c r="AP360"/>
  <c r="AP362"/>
  <c r="AP364"/>
  <c r="AP366"/>
  <c r="AP368"/>
  <c r="AP370"/>
  <c r="AP372"/>
  <c r="AP374"/>
  <c r="AP376"/>
  <c r="AP378"/>
  <c r="AP380"/>
  <c r="AP382"/>
  <c r="AP384"/>
  <c r="AP386"/>
  <c r="AP388"/>
  <c r="AP390"/>
  <c r="AP392"/>
  <c r="AP394"/>
  <c r="AP396"/>
  <c r="AP398"/>
  <c r="AP400"/>
  <c r="AP402"/>
  <c r="AP404"/>
  <c r="AP406"/>
  <c r="AP408"/>
  <c r="AP410"/>
  <c r="AP412"/>
  <c r="AP413"/>
  <c r="AP415"/>
  <c r="AP417"/>
  <c r="AP419"/>
  <c r="AP421"/>
  <c r="AP423"/>
  <c r="AP425"/>
  <c r="AP427"/>
  <c r="AP429"/>
  <c r="AP431"/>
  <c r="AP433"/>
  <c r="AP435"/>
  <c r="AP437"/>
  <c r="AP439"/>
  <c r="AP441"/>
  <c r="AP443"/>
  <c r="AP445"/>
  <c r="AP447"/>
  <c r="AP449"/>
  <c r="AP451"/>
  <c r="AP453"/>
  <c r="AP455"/>
  <c r="AP457"/>
  <c r="AP459"/>
  <c r="AP461"/>
  <c r="AP463"/>
  <c r="AP465"/>
  <c r="AP467"/>
  <c r="AP469"/>
  <c r="AP471"/>
  <c r="AP473"/>
  <c r="AP475"/>
  <c r="AP477"/>
  <c r="AP479"/>
  <c r="AP481"/>
  <c r="AP483"/>
  <c r="AP485"/>
  <c r="AP487"/>
  <c r="AP489"/>
  <c r="AP491"/>
  <c r="AP493"/>
  <c r="AP495"/>
  <c r="AP497"/>
  <c r="AP499"/>
  <c r="Q28" i="22"/>
  <c r="P28"/>
  <c r="R28"/>
  <c r="O29"/>
  <c r="AD32" i="17"/>
  <c r="AE32"/>
  <c r="AB32"/>
  <c r="AK32"/>
  <c r="AI32"/>
  <c r="AJ32"/>
  <c r="V32"/>
  <c r="Z32"/>
  <c r="AH32"/>
  <c r="AA32"/>
  <c r="T32"/>
  <c r="Y31"/>
  <c r="W31"/>
  <c r="G37" i="5"/>
  <c r="R32" i="17"/>
  <c r="O32"/>
  <c r="I35" i="5"/>
  <c r="M35"/>
  <c r="Q35"/>
  <c r="U35"/>
  <c r="Y35"/>
  <c r="AC35"/>
  <c r="AG35"/>
  <c r="AK35"/>
  <c r="AO35"/>
  <c r="AS35"/>
  <c r="AW35"/>
  <c r="BA35"/>
  <c r="BE35"/>
  <c r="BI35"/>
  <c r="BM35"/>
  <c r="BQ35"/>
  <c r="BU35"/>
  <c r="BY35"/>
  <c r="CC35"/>
  <c r="L35"/>
  <c r="T35"/>
  <c r="AB35"/>
  <c r="AJ35"/>
  <c r="AR35"/>
  <c r="AZ35"/>
  <c r="BH35"/>
  <c r="BP35"/>
  <c r="BX35"/>
  <c r="J35"/>
  <c r="R35"/>
  <c r="Z35"/>
  <c r="AH35"/>
  <c r="AP35"/>
  <c r="AX35"/>
  <c r="BF35"/>
  <c r="BN35"/>
  <c r="BV35"/>
  <c r="CD35"/>
  <c r="K35"/>
  <c r="O35"/>
  <c r="S35"/>
  <c r="W35"/>
  <c r="AA35"/>
  <c r="AE35"/>
  <c r="AI35"/>
  <c r="AM35"/>
  <c r="AQ35"/>
  <c r="AU35"/>
  <c r="AY35"/>
  <c r="BC35"/>
  <c r="BG35"/>
  <c r="BK35"/>
  <c r="BO35"/>
  <c r="BS35"/>
  <c r="BW35"/>
  <c r="CA35"/>
  <c r="H35"/>
  <c r="P35"/>
  <c r="X35"/>
  <c r="AF35"/>
  <c r="AN35"/>
  <c r="AV35"/>
  <c r="BD35"/>
  <c r="BL35"/>
  <c r="BT35"/>
  <c r="CB35"/>
  <c r="N35"/>
  <c r="V35"/>
  <c r="AD35"/>
  <c r="AL35"/>
  <c r="AT35"/>
  <c r="BB35"/>
  <c r="BJ35"/>
  <c r="BR35"/>
  <c r="BZ35"/>
  <c r="F33" i="18"/>
  <c r="A33" i="17" s="1"/>
  <c r="N33" s="1"/>
  <c r="X33" s="1"/>
  <c r="F36" i="5"/>
  <c r="C36"/>
  <c r="E36"/>
  <c r="D36"/>
  <c r="A36"/>
  <c r="B36"/>
  <c r="AL32" i="17"/>
  <c r="AQ3" i="28" l="1"/>
  <c r="AR1"/>
  <c r="AQ6"/>
  <c r="AQ8"/>
  <c r="AQ10"/>
  <c r="AQ12"/>
  <c r="AQ14"/>
  <c r="AQ16"/>
  <c r="AQ18"/>
  <c r="AQ20"/>
  <c r="AQ22"/>
  <c r="AQ24"/>
  <c r="AQ26"/>
  <c r="AQ28"/>
  <c r="AQ30"/>
  <c r="AQ32"/>
  <c r="AQ34"/>
  <c r="AQ36"/>
  <c r="AQ38"/>
  <c r="AQ40"/>
  <c r="AQ42"/>
  <c r="AQ44"/>
  <c r="AQ46"/>
  <c r="AQ48"/>
  <c r="AQ50"/>
  <c r="AQ52"/>
  <c r="AQ54"/>
  <c r="AQ56"/>
  <c r="AQ58"/>
  <c r="AQ60"/>
  <c r="AQ62"/>
  <c r="AQ64"/>
  <c r="AQ66"/>
  <c r="AQ68"/>
  <c r="AQ70"/>
  <c r="AQ72"/>
  <c r="AQ74"/>
  <c r="AQ76"/>
  <c r="AQ78"/>
  <c r="AQ80"/>
  <c r="AQ82"/>
  <c r="AQ84"/>
  <c r="AQ86"/>
  <c r="AQ88"/>
  <c r="AQ90"/>
  <c r="AQ92"/>
  <c r="AQ94"/>
  <c r="AQ96"/>
  <c r="AQ98"/>
  <c r="AQ100"/>
  <c r="AQ102"/>
  <c r="AQ104"/>
  <c r="AQ106"/>
  <c r="AQ108"/>
  <c r="AQ110"/>
  <c r="AQ112"/>
  <c r="AQ114"/>
  <c r="AQ116"/>
  <c r="AQ118"/>
  <c r="AQ120"/>
  <c r="AQ122"/>
  <c r="AQ124"/>
  <c r="AQ126"/>
  <c r="AQ128"/>
  <c r="AQ130"/>
  <c r="AQ132"/>
  <c r="AQ134"/>
  <c r="AQ136"/>
  <c r="AQ138"/>
  <c r="AQ140"/>
  <c r="AQ142"/>
  <c r="AQ144"/>
  <c r="AQ146"/>
  <c r="AQ148"/>
  <c r="AQ150"/>
  <c r="AQ152"/>
  <c r="AQ154"/>
  <c r="AQ156"/>
  <c r="AQ158"/>
  <c r="AQ160"/>
  <c r="AQ162"/>
  <c r="AQ164"/>
  <c r="AQ166"/>
  <c r="AQ168"/>
  <c r="AQ170"/>
  <c r="AQ172"/>
  <c r="AQ174"/>
  <c r="AQ176"/>
  <c r="AQ178"/>
  <c r="AQ180"/>
  <c r="AQ182"/>
  <c r="AQ184"/>
  <c r="AQ186"/>
  <c r="AQ188"/>
  <c r="AQ190"/>
  <c r="AQ192"/>
  <c r="AQ194"/>
  <c r="AQ196"/>
  <c r="AQ198"/>
  <c r="AQ200"/>
  <c r="AQ202"/>
  <c r="AQ204"/>
  <c r="AQ206"/>
  <c r="AQ208"/>
  <c r="AQ210"/>
  <c r="AQ212"/>
  <c r="AQ214"/>
  <c r="AQ216"/>
  <c r="AQ218"/>
  <c r="AQ220"/>
  <c r="AQ222"/>
  <c r="AQ224"/>
  <c r="AQ226"/>
  <c r="AQ228"/>
  <c r="AQ230"/>
  <c r="AQ232"/>
  <c r="AQ234"/>
  <c r="AQ236"/>
  <c r="AQ238"/>
  <c r="AQ240"/>
  <c r="AQ242"/>
  <c r="AQ244"/>
  <c r="AQ246"/>
  <c r="AQ248"/>
  <c r="AQ250"/>
  <c r="AQ252"/>
  <c r="AQ254"/>
  <c r="AQ256"/>
  <c r="AQ258"/>
  <c r="AQ260"/>
  <c r="AQ262"/>
  <c r="AQ264"/>
  <c r="AQ266"/>
  <c r="AQ268"/>
  <c r="AQ270"/>
  <c r="AQ272"/>
  <c r="AQ274"/>
  <c r="AQ276"/>
  <c r="AQ278"/>
  <c r="AQ280"/>
  <c r="AQ282"/>
  <c r="AQ284"/>
  <c r="AQ286"/>
  <c r="AQ288"/>
  <c r="AQ290"/>
  <c r="AQ292"/>
  <c r="AQ294"/>
  <c r="AQ296"/>
  <c r="AQ298"/>
  <c r="AQ300"/>
  <c r="AQ302"/>
  <c r="AQ304"/>
  <c r="AQ306"/>
  <c r="AQ308"/>
  <c r="AQ310"/>
  <c r="AQ312"/>
  <c r="AQ314"/>
  <c r="AQ316"/>
  <c r="AQ318"/>
  <c r="AQ320"/>
  <c r="AQ322"/>
  <c r="AQ324"/>
  <c r="AQ326"/>
  <c r="AQ328"/>
  <c r="AQ330"/>
  <c r="AQ332"/>
  <c r="AQ334"/>
  <c r="AQ336"/>
  <c r="AQ338"/>
  <c r="AQ340"/>
  <c r="AQ342"/>
  <c r="AQ344"/>
  <c r="AQ346"/>
  <c r="AQ348"/>
  <c r="AQ350"/>
  <c r="AQ352"/>
  <c r="AQ354"/>
  <c r="AQ356"/>
  <c r="AQ358"/>
  <c r="AQ360"/>
  <c r="AQ362"/>
  <c r="AQ364"/>
  <c r="AQ366"/>
  <c r="AQ368"/>
  <c r="AQ370"/>
  <c r="AQ372"/>
  <c r="AQ374"/>
  <c r="AQ376"/>
  <c r="AQ378"/>
  <c r="AQ380"/>
  <c r="AQ382"/>
  <c r="AQ384"/>
  <c r="AQ386"/>
  <c r="AQ388"/>
  <c r="AQ390"/>
  <c r="AQ392"/>
  <c r="AQ394"/>
  <c r="AQ396"/>
  <c r="AQ398"/>
  <c r="AQ400"/>
  <c r="AQ402"/>
  <c r="AQ404"/>
  <c r="AQ406"/>
  <c r="AQ408"/>
  <c r="AQ410"/>
  <c r="AQ412"/>
  <c r="AQ414"/>
  <c r="AQ416"/>
  <c r="AQ418"/>
  <c r="AQ420"/>
  <c r="AQ422"/>
  <c r="AQ424"/>
  <c r="AQ426"/>
  <c r="AQ428"/>
  <c r="AQ430"/>
  <c r="AQ432"/>
  <c r="AQ434"/>
  <c r="AQ436"/>
  <c r="AQ438"/>
  <c r="AQ440"/>
  <c r="AQ442"/>
  <c r="AQ444"/>
  <c r="AQ446"/>
  <c r="AQ448"/>
  <c r="AQ450"/>
  <c r="AQ452"/>
  <c r="AQ454"/>
  <c r="AQ456"/>
  <c r="AQ458"/>
  <c r="AQ460"/>
  <c r="AQ462"/>
  <c r="AQ464"/>
  <c r="AQ466"/>
  <c r="AQ468"/>
  <c r="AQ470"/>
  <c r="AQ472"/>
  <c r="AQ474"/>
  <c r="AQ476"/>
  <c r="AQ478"/>
  <c r="AQ480"/>
  <c r="AQ482"/>
  <c r="AQ484"/>
  <c r="AQ486"/>
  <c r="AQ488"/>
  <c r="AQ490"/>
  <c r="AQ492"/>
  <c r="AQ494"/>
  <c r="AQ496"/>
  <c r="AQ498"/>
  <c r="AQ500"/>
  <c r="AQ2"/>
  <c r="AQ4"/>
  <c r="AQ5"/>
  <c r="AQ7"/>
  <c r="AQ9"/>
  <c r="AQ11"/>
  <c r="AQ13"/>
  <c r="AQ15"/>
  <c r="AQ17"/>
  <c r="AQ19"/>
  <c r="AQ21"/>
  <c r="AQ23"/>
  <c r="AQ25"/>
  <c r="AQ27"/>
  <c r="AQ29"/>
  <c r="AQ31"/>
  <c r="AQ33"/>
  <c r="AQ35"/>
  <c r="AQ37"/>
  <c r="AQ39"/>
  <c r="AQ41"/>
  <c r="AQ43"/>
  <c r="AQ45"/>
  <c r="AQ47"/>
  <c r="AQ49"/>
  <c r="AQ51"/>
  <c r="AQ53"/>
  <c r="AQ55"/>
  <c r="AQ57"/>
  <c r="AQ59"/>
  <c r="AQ61"/>
  <c r="AQ63"/>
  <c r="AQ65"/>
  <c r="AQ67"/>
  <c r="AQ69"/>
  <c r="AQ71"/>
  <c r="AQ73"/>
  <c r="AQ75"/>
  <c r="AQ77"/>
  <c r="AQ79"/>
  <c r="AQ81"/>
  <c r="AQ83"/>
  <c r="AQ85"/>
  <c r="AQ87"/>
  <c r="AQ89"/>
  <c r="AQ91"/>
  <c r="AQ93"/>
  <c r="AQ95"/>
  <c r="AQ97"/>
  <c r="AQ99"/>
  <c r="AQ101"/>
  <c r="AQ103"/>
  <c r="AQ105"/>
  <c r="AQ107"/>
  <c r="AQ109"/>
  <c r="AQ111"/>
  <c r="AQ113"/>
  <c r="AQ115"/>
  <c r="AQ117"/>
  <c r="AQ119"/>
  <c r="AQ121"/>
  <c r="AQ123"/>
  <c r="AQ125"/>
  <c r="AQ127"/>
  <c r="AQ129"/>
  <c r="AQ131"/>
  <c r="AQ133"/>
  <c r="AQ135"/>
  <c r="AQ137"/>
  <c r="AQ139"/>
  <c r="AQ141"/>
  <c r="AQ143"/>
  <c r="AQ145"/>
  <c r="AQ147"/>
  <c r="AQ149"/>
  <c r="AQ151"/>
  <c r="AQ153"/>
  <c r="AQ155"/>
  <c r="AQ157"/>
  <c r="AQ159"/>
  <c r="AQ161"/>
  <c r="AQ163"/>
  <c r="AQ165"/>
  <c r="AQ167"/>
  <c r="AQ169"/>
  <c r="AQ171"/>
  <c r="AQ173"/>
  <c r="AQ175"/>
  <c r="AQ177"/>
  <c r="AQ179"/>
  <c r="AQ181"/>
  <c r="AQ183"/>
  <c r="AQ185"/>
  <c r="AQ187"/>
  <c r="AQ189"/>
  <c r="AQ191"/>
  <c r="AQ193"/>
  <c r="AQ195"/>
  <c r="AQ197"/>
  <c r="AQ199"/>
  <c r="AQ201"/>
  <c r="AQ203"/>
  <c r="AQ205"/>
  <c r="AQ207"/>
  <c r="AQ209"/>
  <c r="AQ211"/>
  <c r="AQ213"/>
  <c r="AQ215"/>
  <c r="AQ217"/>
  <c r="AQ219"/>
  <c r="AQ221"/>
  <c r="AQ223"/>
  <c r="AQ225"/>
  <c r="AQ227"/>
  <c r="AQ229"/>
  <c r="AQ231"/>
  <c r="AQ233"/>
  <c r="AQ235"/>
  <c r="AQ237"/>
  <c r="AQ239"/>
  <c r="AQ241"/>
  <c r="AQ243"/>
  <c r="AQ245"/>
  <c r="AQ247"/>
  <c r="AQ249"/>
  <c r="AQ251"/>
  <c r="AQ253"/>
  <c r="AQ255"/>
  <c r="AQ257"/>
  <c r="AQ259"/>
  <c r="AQ261"/>
  <c r="AQ263"/>
  <c r="AQ265"/>
  <c r="AQ267"/>
  <c r="AQ269"/>
  <c r="AQ271"/>
  <c r="AQ273"/>
  <c r="AQ275"/>
  <c r="AQ277"/>
  <c r="AQ279"/>
  <c r="AQ281"/>
  <c r="AQ283"/>
  <c r="AQ285"/>
  <c r="AQ287"/>
  <c r="AQ289"/>
  <c r="AQ291"/>
  <c r="AQ293"/>
  <c r="AQ295"/>
  <c r="AQ297"/>
  <c r="AQ299"/>
  <c r="AQ301"/>
  <c r="AQ303"/>
  <c r="AQ305"/>
  <c r="AQ307"/>
  <c r="AQ309"/>
  <c r="AQ311"/>
  <c r="AQ313"/>
  <c r="AQ315"/>
  <c r="AQ317"/>
  <c r="AQ319"/>
  <c r="AQ321"/>
  <c r="AQ323"/>
  <c r="AQ325"/>
  <c r="AQ327"/>
  <c r="AQ329"/>
  <c r="AQ331"/>
  <c r="AQ333"/>
  <c r="AQ335"/>
  <c r="AQ337"/>
  <c r="AQ339"/>
  <c r="AQ341"/>
  <c r="AQ343"/>
  <c r="AQ345"/>
  <c r="AQ347"/>
  <c r="AQ349"/>
  <c r="AQ351"/>
  <c r="AQ353"/>
  <c r="AQ355"/>
  <c r="AQ357"/>
  <c r="AQ359"/>
  <c r="AQ361"/>
  <c r="AQ363"/>
  <c r="AQ365"/>
  <c r="AQ367"/>
  <c r="AQ369"/>
  <c r="AQ371"/>
  <c r="AQ373"/>
  <c r="AQ375"/>
  <c r="AQ377"/>
  <c r="AQ379"/>
  <c r="AQ381"/>
  <c r="AQ383"/>
  <c r="AQ385"/>
  <c r="AQ387"/>
  <c r="AQ389"/>
  <c r="AQ391"/>
  <c r="AQ393"/>
  <c r="AQ395"/>
  <c r="AQ397"/>
  <c r="AQ399"/>
  <c r="AQ401"/>
  <c r="AQ403"/>
  <c r="AQ405"/>
  <c r="AQ407"/>
  <c r="AQ409"/>
  <c r="AQ411"/>
  <c r="AQ413"/>
  <c r="AQ415"/>
  <c r="AQ417"/>
  <c r="AQ419"/>
  <c r="AQ421"/>
  <c r="AQ423"/>
  <c r="AQ425"/>
  <c r="AQ427"/>
  <c r="AQ429"/>
  <c r="AQ431"/>
  <c r="AQ433"/>
  <c r="AQ435"/>
  <c r="AQ437"/>
  <c r="AQ439"/>
  <c r="AQ441"/>
  <c r="AQ443"/>
  <c r="AQ445"/>
  <c r="AQ447"/>
  <c r="AQ449"/>
  <c r="AQ451"/>
  <c r="AQ453"/>
  <c r="AQ455"/>
  <c r="AQ457"/>
  <c r="AQ459"/>
  <c r="AQ461"/>
  <c r="AQ463"/>
  <c r="AQ465"/>
  <c r="AQ467"/>
  <c r="AQ469"/>
  <c r="AQ471"/>
  <c r="AQ473"/>
  <c r="AQ475"/>
  <c r="AQ477"/>
  <c r="AQ479"/>
  <c r="AQ481"/>
  <c r="AQ483"/>
  <c r="AQ485"/>
  <c r="AQ487"/>
  <c r="AQ489"/>
  <c r="AQ491"/>
  <c r="AQ493"/>
  <c r="AQ495"/>
  <c r="AQ497"/>
  <c r="AQ499"/>
  <c r="Q29" i="22"/>
  <c r="P29"/>
  <c r="R29"/>
  <c r="O30"/>
  <c r="AD33" i="17"/>
  <c r="AE33"/>
  <c r="AB33"/>
  <c r="AK33"/>
  <c r="AI33"/>
  <c r="AJ33"/>
  <c r="V33"/>
  <c r="Z33"/>
  <c r="AH33"/>
  <c r="AA33"/>
  <c r="T33"/>
  <c r="Y32"/>
  <c r="W32"/>
  <c r="G38" i="5"/>
  <c r="O33" i="17"/>
  <c r="R33"/>
  <c r="F34" i="18"/>
  <c r="A34" i="17" s="1"/>
  <c r="N34" s="1"/>
  <c r="X34" s="1"/>
  <c r="J36" i="5"/>
  <c r="N36"/>
  <c r="R36"/>
  <c r="V36"/>
  <c r="Z36"/>
  <c r="AD36"/>
  <c r="AH36"/>
  <c r="AL36"/>
  <c r="AP36"/>
  <c r="AT36"/>
  <c r="AX36"/>
  <c r="BB36"/>
  <c r="BF36"/>
  <c r="BJ36"/>
  <c r="BN36"/>
  <c r="BR36"/>
  <c r="BV36"/>
  <c r="BZ36"/>
  <c r="CD36"/>
  <c r="M36"/>
  <c r="U36"/>
  <c r="AC36"/>
  <c r="AK36"/>
  <c r="AS36"/>
  <c r="BA36"/>
  <c r="BI36"/>
  <c r="BQ36"/>
  <c r="BY36"/>
  <c r="K36"/>
  <c r="S36"/>
  <c r="AA36"/>
  <c r="AI36"/>
  <c r="AQ36"/>
  <c r="AY36"/>
  <c r="BG36"/>
  <c r="BO36"/>
  <c r="BW36"/>
  <c r="L36"/>
  <c r="T36"/>
  <c r="AB36"/>
  <c r="AJ36"/>
  <c r="AR36"/>
  <c r="AZ36"/>
  <c r="BH36"/>
  <c r="BP36"/>
  <c r="BX36"/>
  <c r="I36"/>
  <c r="Y36"/>
  <c r="AO36"/>
  <c r="BE36"/>
  <c r="BU36"/>
  <c r="O36"/>
  <c r="AE36"/>
  <c r="AU36"/>
  <c r="BK36"/>
  <c r="CA36"/>
  <c r="H36"/>
  <c r="P36"/>
  <c r="X36"/>
  <c r="AF36"/>
  <c r="AN36"/>
  <c r="AV36"/>
  <c r="BD36"/>
  <c r="BL36"/>
  <c r="BT36"/>
  <c r="CB36"/>
  <c r="Q36"/>
  <c r="AG36"/>
  <c r="AW36"/>
  <c r="BM36"/>
  <c r="CC36"/>
  <c r="W36"/>
  <c r="AM36"/>
  <c r="BC36"/>
  <c r="BS36"/>
  <c r="F37"/>
  <c r="B37"/>
  <c r="C37"/>
  <c r="D37"/>
  <c r="E37"/>
  <c r="A37"/>
  <c r="AL33" i="17"/>
  <c r="AR2" i="28" l="1"/>
  <c r="AR5"/>
  <c r="AR7"/>
  <c r="AR8"/>
  <c r="AR10"/>
  <c r="AR12"/>
  <c r="AR14"/>
  <c r="AR16"/>
  <c r="AR18"/>
  <c r="AR20"/>
  <c r="AR22"/>
  <c r="AR24"/>
  <c r="AR26"/>
  <c r="AR28"/>
  <c r="AR30"/>
  <c r="AR32"/>
  <c r="AR34"/>
  <c r="AR36"/>
  <c r="AR38"/>
  <c r="AR40"/>
  <c r="AR42"/>
  <c r="AR44"/>
  <c r="AR46"/>
  <c r="AR48"/>
  <c r="AR50"/>
  <c r="AR52"/>
  <c r="AR54"/>
  <c r="AR56"/>
  <c r="AR58"/>
  <c r="AR60"/>
  <c r="AR62"/>
  <c r="AR64"/>
  <c r="AR66"/>
  <c r="AR68"/>
  <c r="AR70"/>
  <c r="AR72"/>
  <c r="AR74"/>
  <c r="AR76"/>
  <c r="AR78"/>
  <c r="AR80"/>
  <c r="AR82"/>
  <c r="AR84"/>
  <c r="AR86"/>
  <c r="AR88"/>
  <c r="AR90"/>
  <c r="AR92"/>
  <c r="AR94"/>
  <c r="AR96"/>
  <c r="AR98"/>
  <c r="AR100"/>
  <c r="AR102"/>
  <c r="AR104"/>
  <c r="AR106"/>
  <c r="AR108"/>
  <c r="AR110"/>
  <c r="AR112"/>
  <c r="AR114"/>
  <c r="AR116"/>
  <c r="AR118"/>
  <c r="AR120"/>
  <c r="AR122"/>
  <c r="AR124"/>
  <c r="AR126"/>
  <c r="AR128"/>
  <c r="AR130"/>
  <c r="AR132"/>
  <c r="AR134"/>
  <c r="AR136"/>
  <c r="AR138"/>
  <c r="AR140"/>
  <c r="AR142"/>
  <c r="AR144"/>
  <c r="AR146"/>
  <c r="AR148"/>
  <c r="AR150"/>
  <c r="AR152"/>
  <c r="AR154"/>
  <c r="AR156"/>
  <c r="AR158"/>
  <c r="AR160"/>
  <c r="AR162"/>
  <c r="AR164"/>
  <c r="AR166"/>
  <c r="AR168"/>
  <c r="AR170"/>
  <c r="AR172"/>
  <c r="AR174"/>
  <c r="AR176"/>
  <c r="AR178"/>
  <c r="AR180"/>
  <c r="AR182"/>
  <c r="AR184"/>
  <c r="AR186"/>
  <c r="AR189"/>
  <c r="AR191"/>
  <c r="AR193"/>
  <c r="AR195"/>
  <c r="AR197"/>
  <c r="AR199"/>
  <c r="AR201"/>
  <c r="AR203"/>
  <c r="AR205"/>
  <c r="AR207"/>
  <c r="AR209"/>
  <c r="AR211"/>
  <c r="AR213"/>
  <c r="AR215"/>
  <c r="AR217"/>
  <c r="AR219"/>
  <c r="AR221"/>
  <c r="AR223"/>
  <c r="AR225"/>
  <c r="AR227"/>
  <c r="AR229"/>
  <c r="AR231"/>
  <c r="AR233"/>
  <c r="AR235"/>
  <c r="AR237"/>
  <c r="AR239"/>
  <c r="AR241"/>
  <c r="AR243"/>
  <c r="AR245"/>
  <c r="AR247"/>
  <c r="AR249"/>
  <c r="AR251"/>
  <c r="AR253"/>
  <c r="AR255"/>
  <c r="AR257"/>
  <c r="AR259"/>
  <c r="AR261"/>
  <c r="AR263"/>
  <c r="AR265"/>
  <c r="AR267"/>
  <c r="AR269"/>
  <c r="AR271"/>
  <c r="AR273"/>
  <c r="AR275"/>
  <c r="AR277"/>
  <c r="AR279"/>
  <c r="AR281"/>
  <c r="AR283"/>
  <c r="AR285"/>
  <c r="AR287"/>
  <c r="AR289"/>
  <c r="AR291"/>
  <c r="AR293"/>
  <c r="AR295"/>
  <c r="AR297"/>
  <c r="AR299"/>
  <c r="AR301"/>
  <c r="AR303"/>
  <c r="AR305"/>
  <c r="AR307"/>
  <c r="AR309"/>
  <c r="AR311"/>
  <c r="AR313"/>
  <c r="AR315"/>
  <c r="AR317"/>
  <c r="AR319"/>
  <c r="AR321"/>
  <c r="AR323"/>
  <c r="AR325"/>
  <c r="AR327"/>
  <c r="AR329"/>
  <c r="AR331"/>
  <c r="AR333"/>
  <c r="AR335"/>
  <c r="AR337"/>
  <c r="AR339"/>
  <c r="AR341"/>
  <c r="AR343"/>
  <c r="AR345"/>
  <c r="AR347"/>
  <c r="AR349"/>
  <c r="AR351"/>
  <c r="AR353"/>
  <c r="AR355"/>
  <c r="AR357"/>
  <c r="AR359"/>
  <c r="AR361"/>
  <c r="AR363"/>
  <c r="AR365"/>
  <c r="AR367"/>
  <c r="AR369"/>
  <c r="AR371"/>
  <c r="AR373"/>
  <c r="AR375"/>
  <c r="AR377"/>
  <c r="AR379"/>
  <c r="AR381"/>
  <c r="AR383"/>
  <c r="AR385"/>
  <c r="AR387"/>
  <c r="AR389"/>
  <c r="AR391"/>
  <c r="AR393"/>
  <c r="AR395"/>
  <c r="AR397"/>
  <c r="AR399"/>
  <c r="AR401"/>
  <c r="AR403"/>
  <c r="AR405"/>
  <c r="AR407"/>
  <c r="AR409"/>
  <c r="AR411"/>
  <c r="AR300"/>
  <c r="AR414"/>
  <c r="AR416"/>
  <c r="AR418"/>
  <c r="AR420"/>
  <c r="AR422"/>
  <c r="AR424"/>
  <c r="AR426"/>
  <c r="AR428"/>
  <c r="AR430"/>
  <c r="AR432"/>
  <c r="AR434"/>
  <c r="AR436"/>
  <c r="AR438"/>
  <c r="AR440"/>
  <c r="AR442"/>
  <c r="AR444"/>
  <c r="AR446"/>
  <c r="AR448"/>
  <c r="AR450"/>
  <c r="AR452"/>
  <c r="AR454"/>
  <c r="AR456"/>
  <c r="AR458"/>
  <c r="AR460"/>
  <c r="AR462"/>
  <c r="AR464"/>
  <c r="AR466"/>
  <c r="AR468"/>
  <c r="AR470"/>
  <c r="AR472"/>
  <c r="AR474"/>
  <c r="AR476"/>
  <c r="AR478"/>
  <c r="AR480"/>
  <c r="AR482"/>
  <c r="AR484"/>
  <c r="AR486"/>
  <c r="AR488"/>
  <c r="AR490"/>
  <c r="AR492"/>
  <c r="AR494"/>
  <c r="AR496"/>
  <c r="AR498"/>
  <c r="AR500"/>
  <c r="AS1"/>
  <c r="AR3"/>
  <c r="AR6"/>
  <c r="AR4"/>
  <c r="AR9"/>
  <c r="AR11"/>
  <c r="AR13"/>
  <c r="AR15"/>
  <c r="AR17"/>
  <c r="AR19"/>
  <c r="AR21"/>
  <c r="AR23"/>
  <c r="AR25"/>
  <c r="AR27"/>
  <c r="AR29"/>
  <c r="AR31"/>
  <c r="AR33"/>
  <c r="AR35"/>
  <c r="AR37"/>
  <c r="AR39"/>
  <c r="AR41"/>
  <c r="AR43"/>
  <c r="AR45"/>
  <c r="AR47"/>
  <c r="AR49"/>
  <c r="AR51"/>
  <c r="AR53"/>
  <c r="AR55"/>
  <c r="AR57"/>
  <c r="AR59"/>
  <c r="AR61"/>
  <c r="AR63"/>
  <c r="AR65"/>
  <c r="AR67"/>
  <c r="AR69"/>
  <c r="AR71"/>
  <c r="AR73"/>
  <c r="AR75"/>
  <c r="AR77"/>
  <c r="AR79"/>
  <c r="AR81"/>
  <c r="AR83"/>
  <c r="AR85"/>
  <c r="AR87"/>
  <c r="AR89"/>
  <c r="AR91"/>
  <c r="AR93"/>
  <c r="AR95"/>
  <c r="AR97"/>
  <c r="AR99"/>
  <c r="AR101"/>
  <c r="AR103"/>
  <c r="AR105"/>
  <c r="AR107"/>
  <c r="AR109"/>
  <c r="AR111"/>
  <c r="AR113"/>
  <c r="AR115"/>
  <c r="AR117"/>
  <c r="AR119"/>
  <c r="AR121"/>
  <c r="AR123"/>
  <c r="AR125"/>
  <c r="AR127"/>
  <c r="AR129"/>
  <c r="AR131"/>
  <c r="AR133"/>
  <c r="AR135"/>
  <c r="AR137"/>
  <c r="AR139"/>
  <c r="AR141"/>
  <c r="AR143"/>
  <c r="AR145"/>
  <c r="AR147"/>
  <c r="AR149"/>
  <c r="AR151"/>
  <c r="AR153"/>
  <c r="AR155"/>
  <c r="AR157"/>
  <c r="AR159"/>
  <c r="AR161"/>
  <c r="AR163"/>
  <c r="AR165"/>
  <c r="AR167"/>
  <c r="AR169"/>
  <c r="AR171"/>
  <c r="AR173"/>
  <c r="AR175"/>
  <c r="AR177"/>
  <c r="AR179"/>
  <c r="AR181"/>
  <c r="AR183"/>
  <c r="AR185"/>
  <c r="AR187"/>
  <c r="AR190"/>
  <c r="AR192"/>
  <c r="AR194"/>
  <c r="AR196"/>
  <c r="AR198"/>
  <c r="AR200"/>
  <c r="AR202"/>
  <c r="AR204"/>
  <c r="AR206"/>
  <c r="AR208"/>
  <c r="AR210"/>
  <c r="AR212"/>
  <c r="AR214"/>
  <c r="AR216"/>
  <c r="AR218"/>
  <c r="AR220"/>
  <c r="AR222"/>
  <c r="AR224"/>
  <c r="AR226"/>
  <c r="AR228"/>
  <c r="AR230"/>
  <c r="AR232"/>
  <c r="AR234"/>
  <c r="AR236"/>
  <c r="AR238"/>
  <c r="AR240"/>
  <c r="AR242"/>
  <c r="AR244"/>
  <c r="AR246"/>
  <c r="AR248"/>
  <c r="AR250"/>
  <c r="AR252"/>
  <c r="AR254"/>
  <c r="AR256"/>
  <c r="AR258"/>
  <c r="AR260"/>
  <c r="AR262"/>
  <c r="AR264"/>
  <c r="AR266"/>
  <c r="AR268"/>
  <c r="AR270"/>
  <c r="AR272"/>
  <c r="AR274"/>
  <c r="AR276"/>
  <c r="AR278"/>
  <c r="AR280"/>
  <c r="AR282"/>
  <c r="AR284"/>
  <c r="AR286"/>
  <c r="AR288"/>
  <c r="AR290"/>
  <c r="AR292"/>
  <c r="AR294"/>
  <c r="AR296"/>
  <c r="AR298"/>
  <c r="AR188"/>
  <c r="AR302"/>
  <c r="AR304"/>
  <c r="AR306"/>
  <c r="AR308"/>
  <c r="AR310"/>
  <c r="AR312"/>
  <c r="AR314"/>
  <c r="AR316"/>
  <c r="AR318"/>
  <c r="AR320"/>
  <c r="AR322"/>
  <c r="AR324"/>
  <c r="AR326"/>
  <c r="AR328"/>
  <c r="AR330"/>
  <c r="AR332"/>
  <c r="AR334"/>
  <c r="AR336"/>
  <c r="AR338"/>
  <c r="AR340"/>
  <c r="AR342"/>
  <c r="AR344"/>
  <c r="AR346"/>
  <c r="AR348"/>
  <c r="AR350"/>
  <c r="AR352"/>
  <c r="AR354"/>
  <c r="AR356"/>
  <c r="AR358"/>
  <c r="AR360"/>
  <c r="AR362"/>
  <c r="AR364"/>
  <c r="AR366"/>
  <c r="AR368"/>
  <c r="AR370"/>
  <c r="AR372"/>
  <c r="AR374"/>
  <c r="AR376"/>
  <c r="AR378"/>
  <c r="AR380"/>
  <c r="AR382"/>
  <c r="AR384"/>
  <c r="AR386"/>
  <c r="AR388"/>
  <c r="AR390"/>
  <c r="AR392"/>
  <c r="AR394"/>
  <c r="AR396"/>
  <c r="AR398"/>
  <c r="AR400"/>
  <c r="AR402"/>
  <c r="AR404"/>
  <c r="AR406"/>
  <c r="AR408"/>
  <c r="AR410"/>
  <c r="AR412"/>
  <c r="AR413"/>
  <c r="AR415"/>
  <c r="AR417"/>
  <c r="AR419"/>
  <c r="AR421"/>
  <c r="AR423"/>
  <c r="AR425"/>
  <c r="AR427"/>
  <c r="AR429"/>
  <c r="AR431"/>
  <c r="AR433"/>
  <c r="AR435"/>
  <c r="AR437"/>
  <c r="AR439"/>
  <c r="AR441"/>
  <c r="AR443"/>
  <c r="AR445"/>
  <c r="AR447"/>
  <c r="AR449"/>
  <c r="AR451"/>
  <c r="AR453"/>
  <c r="AR455"/>
  <c r="AR457"/>
  <c r="AR459"/>
  <c r="AR461"/>
  <c r="AR463"/>
  <c r="AR465"/>
  <c r="AR467"/>
  <c r="AR469"/>
  <c r="AR471"/>
  <c r="AR473"/>
  <c r="AR475"/>
  <c r="AR477"/>
  <c r="AR479"/>
  <c r="AR481"/>
  <c r="AR483"/>
  <c r="AR485"/>
  <c r="AR487"/>
  <c r="AR489"/>
  <c r="AR491"/>
  <c r="AR493"/>
  <c r="AR495"/>
  <c r="AR497"/>
  <c r="AR499"/>
  <c r="P30" i="22"/>
  <c r="R30"/>
  <c r="Q30"/>
  <c r="O31"/>
  <c r="AD34" i="17"/>
  <c r="AE34"/>
  <c r="AB34"/>
  <c r="AK34"/>
  <c r="AI34"/>
  <c r="AJ34"/>
  <c r="V34"/>
  <c r="Z34"/>
  <c r="AH34"/>
  <c r="AA34"/>
  <c r="T34"/>
  <c r="Y33"/>
  <c r="W33"/>
  <c r="G39" i="5"/>
  <c r="R34" i="17"/>
  <c r="O34"/>
  <c r="I37" i="5"/>
  <c r="M37"/>
  <c r="Q37"/>
  <c r="U37"/>
  <c r="Y37"/>
  <c r="AC37"/>
  <c r="AG37"/>
  <c r="AK37"/>
  <c r="AO37"/>
  <c r="AS37"/>
  <c r="AW37"/>
  <c r="BA37"/>
  <c r="BE37"/>
  <c r="BI37"/>
  <c r="BM37"/>
  <c r="BQ37"/>
  <c r="BU37"/>
  <c r="BY37"/>
  <c r="CC37"/>
  <c r="N37"/>
  <c r="V37"/>
  <c r="AD37"/>
  <c r="AL37"/>
  <c r="AT37"/>
  <c r="BB37"/>
  <c r="BJ37"/>
  <c r="BR37"/>
  <c r="BZ37"/>
  <c r="H37"/>
  <c r="P37"/>
  <c r="X37"/>
  <c r="AF37"/>
  <c r="AN37"/>
  <c r="AV37"/>
  <c r="BD37"/>
  <c r="BL37"/>
  <c r="BT37"/>
  <c r="CB37"/>
  <c r="K37"/>
  <c r="O37"/>
  <c r="S37"/>
  <c r="W37"/>
  <c r="AA37"/>
  <c r="AE37"/>
  <c r="AI37"/>
  <c r="AM37"/>
  <c r="AQ37"/>
  <c r="AU37"/>
  <c r="AY37"/>
  <c r="BC37"/>
  <c r="BG37"/>
  <c r="BK37"/>
  <c r="BO37"/>
  <c r="BS37"/>
  <c r="BW37"/>
  <c r="CA37"/>
  <c r="J37"/>
  <c r="R37"/>
  <c r="Z37"/>
  <c r="AH37"/>
  <c r="AP37"/>
  <c r="AX37"/>
  <c r="BF37"/>
  <c r="BN37"/>
  <c r="BV37"/>
  <c r="CD37"/>
  <c r="L37"/>
  <c r="T37"/>
  <c r="AB37"/>
  <c r="AJ37"/>
  <c r="AR37"/>
  <c r="AZ37"/>
  <c r="BH37"/>
  <c r="BP37"/>
  <c r="BX37"/>
  <c r="F35" i="18"/>
  <c r="A35" i="17" s="1"/>
  <c r="N35" s="1"/>
  <c r="X35" s="1"/>
  <c r="E38" i="5"/>
  <c r="D38"/>
  <c r="A38"/>
  <c r="B38"/>
  <c r="F38"/>
  <c r="C38"/>
  <c r="AL34" i="17"/>
  <c r="AS3" i="28" l="1"/>
  <c r="AT1"/>
  <c r="AS6"/>
  <c r="AS8"/>
  <c r="AS10"/>
  <c r="AS12"/>
  <c r="AS14"/>
  <c r="AS16"/>
  <c r="AS18"/>
  <c r="AS20"/>
  <c r="AS22"/>
  <c r="AS24"/>
  <c r="AS26"/>
  <c r="AS28"/>
  <c r="AS30"/>
  <c r="AS32"/>
  <c r="AS34"/>
  <c r="AS36"/>
  <c r="AS38"/>
  <c r="AS40"/>
  <c r="AS42"/>
  <c r="AS44"/>
  <c r="AS46"/>
  <c r="AS48"/>
  <c r="AS50"/>
  <c r="AS52"/>
  <c r="AS54"/>
  <c r="AS56"/>
  <c r="AS58"/>
  <c r="AS60"/>
  <c r="AS62"/>
  <c r="AS64"/>
  <c r="AS66"/>
  <c r="AS68"/>
  <c r="AS70"/>
  <c r="AS72"/>
  <c r="AS74"/>
  <c r="AS76"/>
  <c r="AS78"/>
  <c r="AS80"/>
  <c r="AS82"/>
  <c r="AS84"/>
  <c r="AS86"/>
  <c r="AS88"/>
  <c r="AS90"/>
  <c r="AS92"/>
  <c r="AS94"/>
  <c r="AS96"/>
  <c r="AS98"/>
  <c r="AS100"/>
  <c r="AS102"/>
  <c r="AS104"/>
  <c r="AS106"/>
  <c r="AS108"/>
  <c r="AS110"/>
  <c r="AS112"/>
  <c r="AS114"/>
  <c r="AS116"/>
  <c r="AS118"/>
  <c r="AS120"/>
  <c r="AS122"/>
  <c r="AS124"/>
  <c r="AS126"/>
  <c r="AS128"/>
  <c r="AS130"/>
  <c r="AS132"/>
  <c r="AS134"/>
  <c r="AS136"/>
  <c r="AS138"/>
  <c r="AS140"/>
  <c r="AS142"/>
  <c r="AS144"/>
  <c r="AS146"/>
  <c r="AS148"/>
  <c r="AS150"/>
  <c r="AS152"/>
  <c r="AS154"/>
  <c r="AS156"/>
  <c r="AS158"/>
  <c r="AS160"/>
  <c r="AS162"/>
  <c r="AS164"/>
  <c r="AS166"/>
  <c r="AS168"/>
  <c r="AS170"/>
  <c r="AS172"/>
  <c r="AS174"/>
  <c r="AS176"/>
  <c r="AS178"/>
  <c r="AS180"/>
  <c r="AS182"/>
  <c r="AS184"/>
  <c r="AS186"/>
  <c r="AS188"/>
  <c r="AS190"/>
  <c r="AS192"/>
  <c r="AS194"/>
  <c r="AS196"/>
  <c r="AS198"/>
  <c r="AS200"/>
  <c r="AS202"/>
  <c r="AS204"/>
  <c r="AS206"/>
  <c r="AS208"/>
  <c r="AS210"/>
  <c r="AS212"/>
  <c r="AS214"/>
  <c r="AS216"/>
  <c r="AS218"/>
  <c r="AS220"/>
  <c r="AS222"/>
  <c r="AS224"/>
  <c r="AS226"/>
  <c r="AS228"/>
  <c r="AS230"/>
  <c r="AS232"/>
  <c r="AS234"/>
  <c r="AS236"/>
  <c r="AS238"/>
  <c r="AS240"/>
  <c r="AS242"/>
  <c r="AS244"/>
  <c r="AS246"/>
  <c r="AS248"/>
  <c r="AS250"/>
  <c r="AS252"/>
  <c r="AS254"/>
  <c r="AS256"/>
  <c r="AS258"/>
  <c r="AS260"/>
  <c r="AS262"/>
  <c r="AS264"/>
  <c r="AS266"/>
  <c r="AS268"/>
  <c r="AS270"/>
  <c r="AS272"/>
  <c r="AS274"/>
  <c r="AS276"/>
  <c r="AS278"/>
  <c r="AS280"/>
  <c r="AS282"/>
  <c r="AS284"/>
  <c r="AS286"/>
  <c r="AS288"/>
  <c r="AS290"/>
  <c r="AS292"/>
  <c r="AS294"/>
  <c r="AS296"/>
  <c r="AS298"/>
  <c r="AS300"/>
  <c r="AS302"/>
  <c r="AS304"/>
  <c r="AS306"/>
  <c r="AS308"/>
  <c r="AS310"/>
  <c r="AS312"/>
  <c r="AS314"/>
  <c r="AS316"/>
  <c r="AS318"/>
  <c r="AS320"/>
  <c r="AS322"/>
  <c r="AS324"/>
  <c r="AS326"/>
  <c r="AS328"/>
  <c r="AS330"/>
  <c r="AS332"/>
  <c r="AS334"/>
  <c r="AS336"/>
  <c r="AS338"/>
  <c r="AS340"/>
  <c r="AS342"/>
  <c r="AS344"/>
  <c r="AS346"/>
  <c r="AS348"/>
  <c r="AS350"/>
  <c r="AS352"/>
  <c r="AS354"/>
  <c r="AS356"/>
  <c r="AS358"/>
  <c r="AS360"/>
  <c r="AS362"/>
  <c r="AS364"/>
  <c r="AS366"/>
  <c r="AS368"/>
  <c r="AS370"/>
  <c r="AS372"/>
  <c r="AS374"/>
  <c r="AS376"/>
  <c r="AS378"/>
  <c r="AS380"/>
  <c r="AS382"/>
  <c r="AS384"/>
  <c r="AS386"/>
  <c r="AS388"/>
  <c r="AS390"/>
  <c r="AS392"/>
  <c r="AS394"/>
  <c r="AS396"/>
  <c r="AS398"/>
  <c r="AS400"/>
  <c r="AS402"/>
  <c r="AS404"/>
  <c r="AS406"/>
  <c r="AS408"/>
  <c r="AS410"/>
  <c r="AS412"/>
  <c r="AS414"/>
  <c r="AS416"/>
  <c r="AS418"/>
  <c r="AS420"/>
  <c r="AS422"/>
  <c r="AS424"/>
  <c r="AS426"/>
  <c r="AS428"/>
  <c r="AS430"/>
  <c r="AS432"/>
  <c r="AS434"/>
  <c r="AS436"/>
  <c r="AS438"/>
  <c r="AS440"/>
  <c r="AS442"/>
  <c r="AS444"/>
  <c r="AS446"/>
  <c r="AS448"/>
  <c r="AS450"/>
  <c r="AS452"/>
  <c r="AS454"/>
  <c r="AS456"/>
  <c r="AS458"/>
  <c r="AS460"/>
  <c r="AS462"/>
  <c r="AS464"/>
  <c r="AS466"/>
  <c r="AS468"/>
  <c r="AS470"/>
  <c r="AS472"/>
  <c r="AS474"/>
  <c r="AS476"/>
  <c r="AS478"/>
  <c r="AS480"/>
  <c r="AS482"/>
  <c r="AS484"/>
  <c r="AS486"/>
  <c r="AS488"/>
  <c r="AS490"/>
  <c r="AS492"/>
  <c r="AS494"/>
  <c r="AS496"/>
  <c r="AS498"/>
  <c r="AS500"/>
  <c r="AS2"/>
  <c r="AS4"/>
  <c r="AS5"/>
  <c r="AS7"/>
  <c r="AS9"/>
  <c r="AS11"/>
  <c r="AS13"/>
  <c r="AS15"/>
  <c r="AS17"/>
  <c r="AS19"/>
  <c r="AS21"/>
  <c r="AS23"/>
  <c r="AS25"/>
  <c r="AS27"/>
  <c r="AS29"/>
  <c r="AS31"/>
  <c r="AS33"/>
  <c r="AS35"/>
  <c r="AS37"/>
  <c r="AS39"/>
  <c r="AS41"/>
  <c r="AS43"/>
  <c r="AS45"/>
  <c r="AS47"/>
  <c r="AS49"/>
  <c r="AS51"/>
  <c r="AS53"/>
  <c r="AS55"/>
  <c r="AS57"/>
  <c r="AS59"/>
  <c r="AS61"/>
  <c r="AS63"/>
  <c r="AS65"/>
  <c r="AS67"/>
  <c r="AS69"/>
  <c r="AS71"/>
  <c r="AS73"/>
  <c r="AS75"/>
  <c r="AS77"/>
  <c r="AS79"/>
  <c r="AS81"/>
  <c r="AS83"/>
  <c r="AS85"/>
  <c r="AS87"/>
  <c r="AS89"/>
  <c r="AS91"/>
  <c r="AS93"/>
  <c r="AS95"/>
  <c r="AS97"/>
  <c r="AS99"/>
  <c r="AS101"/>
  <c r="AS103"/>
  <c r="AS105"/>
  <c r="AS107"/>
  <c r="AS109"/>
  <c r="AS111"/>
  <c r="AS113"/>
  <c r="AS115"/>
  <c r="AS117"/>
  <c r="AS119"/>
  <c r="AS121"/>
  <c r="AS123"/>
  <c r="AS125"/>
  <c r="AS127"/>
  <c r="AS129"/>
  <c r="AS131"/>
  <c r="AS133"/>
  <c r="AS135"/>
  <c r="AS137"/>
  <c r="AS139"/>
  <c r="AS141"/>
  <c r="AS143"/>
  <c r="AS145"/>
  <c r="AS147"/>
  <c r="AS149"/>
  <c r="AS151"/>
  <c r="AS153"/>
  <c r="AS155"/>
  <c r="AS157"/>
  <c r="AS159"/>
  <c r="AS161"/>
  <c r="AS163"/>
  <c r="AS165"/>
  <c r="AS167"/>
  <c r="AS169"/>
  <c r="AS171"/>
  <c r="AS173"/>
  <c r="AS175"/>
  <c r="AS177"/>
  <c r="AS179"/>
  <c r="AS181"/>
  <c r="AS183"/>
  <c r="AS185"/>
  <c r="AS187"/>
  <c r="AS189"/>
  <c r="AS191"/>
  <c r="AS193"/>
  <c r="AS195"/>
  <c r="AS197"/>
  <c r="AS199"/>
  <c r="AS201"/>
  <c r="AS203"/>
  <c r="AS205"/>
  <c r="AS207"/>
  <c r="AS209"/>
  <c r="AS211"/>
  <c r="AS213"/>
  <c r="AS215"/>
  <c r="AS217"/>
  <c r="AS219"/>
  <c r="AS221"/>
  <c r="AS223"/>
  <c r="AS225"/>
  <c r="AS227"/>
  <c r="AS229"/>
  <c r="AS231"/>
  <c r="AS233"/>
  <c r="AS235"/>
  <c r="AS237"/>
  <c r="AS239"/>
  <c r="AS241"/>
  <c r="AS243"/>
  <c r="AS245"/>
  <c r="AS247"/>
  <c r="AS249"/>
  <c r="AS251"/>
  <c r="AS253"/>
  <c r="AS255"/>
  <c r="AS257"/>
  <c r="AS259"/>
  <c r="AS261"/>
  <c r="AS263"/>
  <c r="AS265"/>
  <c r="AS267"/>
  <c r="AS269"/>
  <c r="AS271"/>
  <c r="AS273"/>
  <c r="AS275"/>
  <c r="AS277"/>
  <c r="AS279"/>
  <c r="AS281"/>
  <c r="AS283"/>
  <c r="AS285"/>
  <c r="AS287"/>
  <c r="AS289"/>
  <c r="AS291"/>
  <c r="AS293"/>
  <c r="AS295"/>
  <c r="AS297"/>
  <c r="AS299"/>
  <c r="AS301"/>
  <c r="AS303"/>
  <c r="AS305"/>
  <c r="AS307"/>
  <c r="AS309"/>
  <c r="AS311"/>
  <c r="AS313"/>
  <c r="AS315"/>
  <c r="AS317"/>
  <c r="AS319"/>
  <c r="AS321"/>
  <c r="AS323"/>
  <c r="AS325"/>
  <c r="AS327"/>
  <c r="AS329"/>
  <c r="AS331"/>
  <c r="AS333"/>
  <c r="AS335"/>
  <c r="AS337"/>
  <c r="AS339"/>
  <c r="AS341"/>
  <c r="AS343"/>
  <c r="AS345"/>
  <c r="AS347"/>
  <c r="AS349"/>
  <c r="AS351"/>
  <c r="AS353"/>
  <c r="AS355"/>
  <c r="AS357"/>
  <c r="AS359"/>
  <c r="AS361"/>
  <c r="AS363"/>
  <c r="AS365"/>
  <c r="AS367"/>
  <c r="AS369"/>
  <c r="AS371"/>
  <c r="AS373"/>
  <c r="AS375"/>
  <c r="AS377"/>
  <c r="AS379"/>
  <c r="AS381"/>
  <c r="AS383"/>
  <c r="AS385"/>
  <c r="AS387"/>
  <c r="AS389"/>
  <c r="AS391"/>
  <c r="AS393"/>
  <c r="AS395"/>
  <c r="AS397"/>
  <c r="AS399"/>
  <c r="AS401"/>
  <c r="AS403"/>
  <c r="AS405"/>
  <c r="AS407"/>
  <c r="AS409"/>
  <c r="AS411"/>
  <c r="AS413"/>
  <c r="AS415"/>
  <c r="AS417"/>
  <c r="AS419"/>
  <c r="AS421"/>
  <c r="AS423"/>
  <c r="AS425"/>
  <c r="AS427"/>
  <c r="AS429"/>
  <c r="AS431"/>
  <c r="AS433"/>
  <c r="AS435"/>
  <c r="AS437"/>
  <c r="AS439"/>
  <c r="AS441"/>
  <c r="AS443"/>
  <c r="AS445"/>
  <c r="AS447"/>
  <c r="AS449"/>
  <c r="AS451"/>
  <c r="AS453"/>
  <c r="AS455"/>
  <c r="AS457"/>
  <c r="AS459"/>
  <c r="AS461"/>
  <c r="AS463"/>
  <c r="AS465"/>
  <c r="AS467"/>
  <c r="AS469"/>
  <c r="AS471"/>
  <c r="AS473"/>
  <c r="AS475"/>
  <c r="AS477"/>
  <c r="AS479"/>
  <c r="AS481"/>
  <c r="AS483"/>
  <c r="AS485"/>
  <c r="AS487"/>
  <c r="AS489"/>
  <c r="AS491"/>
  <c r="AS493"/>
  <c r="AS495"/>
  <c r="AS497"/>
  <c r="AS499"/>
  <c r="Q31" i="22"/>
  <c r="P31"/>
  <c r="R31"/>
  <c r="O32"/>
  <c r="AD35" i="17"/>
  <c r="AE35"/>
  <c r="AB35"/>
  <c r="AK35"/>
  <c r="AI35"/>
  <c r="AJ35"/>
  <c r="V35"/>
  <c r="Z35"/>
  <c r="AH35"/>
  <c r="AA35"/>
  <c r="T35"/>
  <c r="Y34"/>
  <c r="W34"/>
  <c r="G40" i="5"/>
  <c r="O35" i="17"/>
  <c r="R35"/>
  <c r="H38" i="5"/>
  <c r="L38"/>
  <c r="P38"/>
  <c r="T38"/>
  <c r="X38"/>
  <c r="AB38"/>
  <c r="J38"/>
  <c r="N38"/>
  <c r="R38"/>
  <c r="V38"/>
  <c r="Z38"/>
  <c r="AD38"/>
  <c r="AH38"/>
  <c r="AL38"/>
  <c r="AP38"/>
  <c r="AT38"/>
  <c r="AX38"/>
  <c r="BB38"/>
  <c r="BF38"/>
  <c r="BJ38"/>
  <c r="BN38"/>
  <c r="BR38"/>
  <c r="BV38"/>
  <c r="BZ38"/>
  <c r="CD38"/>
  <c r="O38"/>
  <c r="W38"/>
  <c r="AE38"/>
  <c r="AM38"/>
  <c r="AU38"/>
  <c r="BC38"/>
  <c r="BK38"/>
  <c r="BS38"/>
  <c r="CA38"/>
  <c r="M38"/>
  <c r="U38"/>
  <c r="AC38"/>
  <c r="AK38"/>
  <c r="AS38"/>
  <c r="BA38"/>
  <c r="BI38"/>
  <c r="BQ38"/>
  <c r="BY38"/>
  <c r="AF38"/>
  <c r="AJ38"/>
  <c r="AN38"/>
  <c r="AR38"/>
  <c r="AV38"/>
  <c r="AZ38"/>
  <c r="BD38"/>
  <c r="BH38"/>
  <c r="BL38"/>
  <c r="BP38"/>
  <c r="BT38"/>
  <c r="BX38"/>
  <c r="CB38"/>
  <c r="K38"/>
  <c r="S38"/>
  <c r="AA38"/>
  <c r="AI38"/>
  <c r="AQ38"/>
  <c r="AY38"/>
  <c r="BG38"/>
  <c r="BO38"/>
  <c r="BW38"/>
  <c r="I38"/>
  <c r="Q38"/>
  <c r="Y38"/>
  <c r="AG38"/>
  <c r="AO38"/>
  <c r="AW38"/>
  <c r="BE38"/>
  <c r="BM38"/>
  <c r="BU38"/>
  <c r="CC38"/>
  <c r="E39"/>
  <c r="D39"/>
  <c r="B39"/>
  <c r="C39"/>
  <c r="F39"/>
  <c r="A39"/>
  <c r="F36" i="18"/>
  <c r="A36" i="17" s="1"/>
  <c r="N36" s="1"/>
  <c r="X36" s="1"/>
  <c r="AL35"/>
  <c r="AT2" i="28" l="1"/>
  <c r="AT4"/>
  <c r="AT6"/>
  <c r="AT8"/>
  <c r="AT10"/>
  <c r="AT12"/>
  <c r="AT14"/>
  <c r="AT16"/>
  <c r="AT18"/>
  <c r="AT20"/>
  <c r="AT22"/>
  <c r="AT24"/>
  <c r="AT26"/>
  <c r="AT28"/>
  <c r="AT30"/>
  <c r="AT32"/>
  <c r="AT34"/>
  <c r="AT36"/>
  <c r="AT38"/>
  <c r="AT40"/>
  <c r="AT42"/>
  <c r="AT44"/>
  <c r="AT46"/>
  <c r="AT48"/>
  <c r="AT50"/>
  <c r="AT52"/>
  <c r="AT54"/>
  <c r="AT56"/>
  <c r="AT58"/>
  <c r="AT60"/>
  <c r="AT62"/>
  <c r="AT64"/>
  <c r="AT66"/>
  <c r="AT68"/>
  <c r="AT70"/>
  <c r="AT72"/>
  <c r="AT74"/>
  <c r="AT76"/>
  <c r="AT78"/>
  <c r="AT80"/>
  <c r="AT82"/>
  <c r="AT84"/>
  <c r="AT86"/>
  <c r="AT88"/>
  <c r="AT90"/>
  <c r="AT92"/>
  <c r="AT94"/>
  <c r="AT96"/>
  <c r="AT98"/>
  <c r="AT100"/>
  <c r="AT102"/>
  <c r="AT104"/>
  <c r="AT106"/>
  <c r="AT108"/>
  <c r="AT110"/>
  <c r="AT112"/>
  <c r="AT114"/>
  <c r="AT116"/>
  <c r="AT118"/>
  <c r="AT120"/>
  <c r="AT122"/>
  <c r="AT124"/>
  <c r="AT126"/>
  <c r="AT128"/>
  <c r="AT130"/>
  <c r="AT132"/>
  <c r="AT134"/>
  <c r="AT136"/>
  <c r="AT138"/>
  <c r="AT140"/>
  <c r="AT142"/>
  <c r="AT144"/>
  <c r="AT146"/>
  <c r="AT148"/>
  <c r="AT150"/>
  <c r="AT152"/>
  <c r="AT154"/>
  <c r="AT156"/>
  <c r="AT158"/>
  <c r="AT160"/>
  <c r="AT162"/>
  <c r="AT164"/>
  <c r="AT166"/>
  <c r="AT168"/>
  <c r="AT170"/>
  <c r="AT172"/>
  <c r="AT174"/>
  <c r="AT176"/>
  <c r="AT178"/>
  <c r="AT180"/>
  <c r="AT182"/>
  <c r="AT184"/>
  <c r="AT186"/>
  <c r="AT188"/>
  <c r="AT191"/>
  <c r="AT193"/>
  <c r="AT195"/>
  <c r="AT197"/>
  <c r="AT199"/>
  <c r="AT201"/>
  <c r="AT203"/>
  <c r="AT205"/>
  <c r="AT207"/>
  <c r="AT209"/>
  <c r="AT211"/>
  <c r="AT213"/>
  <c r="AT215"/>
  <c r="AT217"/>
  <c r="AT219"/>
  <c r="AT221"/>
  <c r="AT223"/>
  <c r="AT225"/>
  <c r="AT227"/>
  <c r="AT229"/>
  <c r="AT231"/>
  <c r="AT233"/>
  <c r="AT235"/>
  <c r="AT237"/>
  <c r="AT239"/>
  <c r="AT241"/>
  <c r="AT243"/>
  <c r="AT245"/>
  <c r="AT247"/>
  <c r="AT249"/>
  <c r="AT251"/>
  <c r="AT253"/>
  <c r="AT255"/>
  <c r="AT257"/>
  <c r="AT259"/>
  <c r="AT261"/>
  <c r="AT263"/>
  <c r="AT265"/>
  <c r="AT267"/>
  <c r="AT269"/>
  <c r="AT271"/>
  <c r="AT273"/>
  <c r="AT275"/>
  <c r="AT277"/>
  <c r="AT279"/>
  <c r="AT281"/>
  <c r="AT283"/>
  <c r="AT285"/>
  <c r="AT287"/>
  <c r="AT289"/>
  <c r="AT291"/>
  <c r="AT293"/>
  <c r="AT295"/>
  <c r="AT297"/>
  <c r="AT299"/>
  <c r="AT300"/>
  <c r="AT303"/>
  <c r="AT305"/>
  <c r="AT307"/>
  <c r="AT309"/>
  <c r="AT311"/>
  <c r="AT313"/>
  <c r="AT315"/>
  <c r="AT317"/>
  <c r="AT319"/>
  <c r="AT321"/>
  <c r="AT323"/>
  <c r="AT325"/>
  <c r="AT327"/>
  <c r="AT329"/>
  <c r="AT331"/>
  <c r="AT333"/>
  <c r="AT335"/>
  <c r="AT337"/>
  <c r="AT339"/>
  <c r="AT341"/>
  <c r="AT343"/>
  <c r="AT345"/>
  <c r="AT347"/>
  <c r="AT349"/>
  <c r="AT351"/>
  <c r="AT353"/>
  <c r="AT355"/>
  <c r="AT357"/>
  <c r="AT359"/>
  <c r="AT361"/>
  <c r="AT363"/>
  <c r="AT365"/>
  <c r="AT367"/>
  <c r="AT369"/>
  <c r="AT371"/>
  <c r="AT373"/>
  <c r="AT375"/>
  <c r="AT377"/>
  <c r="AT379"/>
  <c r="AT381"/>
  <c r="AT383"/>
  <c r="AT385"/>
  <c r="AT387"/>
  <c r="AT389"/>
  <c r="AT391"/>
  <c r="AT393"/>
  <c r="AT395"/>
  <c r="AT397"/>
  <c r="AT399"/>
  <c r="AT401"/>
  <c r="AT403"/>
  <c r="AT405"/>
  <c r="AT407"/>
  <c r="AT409"/>
  <c r="AT411"/>
  <c r="AT301"/>
  <c r="AT414"/>
  <c r="AT416"/>
  <c r="AT418"/>
  <c r="AT420"/>
  <c r="AT422"/>
  <c r="AT424"/>
  <c r="AT426"/>
  <c r="AT428"/>
  <c r="AT430"/>
  <c r="AT432"/>
  <c r="AT434"/>
  <c r="AT436"/>
  <c r="AT438"/>
  <c r="AT440"/>
  <c r="AT442"/>
  <c r="AT444"/>
  <c r="AT446"/>
  <c r="AT448"/>
  <c r="AT450"/>
  <c r="AT452"/>
  <c r="AT454"/>
  <c r="AT456"/>
  <c r="AT458"/>
  <c r="AT460"/>
  <c r="AT462"/>
  <c r="AT464"/>
  <c r="AT466"/>
  <c r="AT468"/>
  <c r="AT470"/>
  <c r="AT472"/>
  <c r="AT474"/>
  <c r="AT476"/>
  <c r="AT478"/>
  <c r="AT480"/>
  <c r="AT482"/>
  <c r="AT484"/>
  <c r="AT486"/>
  <c r="AT488"/>
  <c r="AT490"/>
  <c r="AT492"/>
  <c r="AT494"/>
  <c r="AT496"/>
  <c r="AT498"/>
  <c r="AT500"/>
  <c r="AU1"/>
  <c r="AT3"/>
  <c r="AT5"/>
  <c r="AT7"/>
  <c r="AT9"/>
  <c r="AT11"/>
  <c r="AT13"/>
  <c r="AT15"/>
  <c r="AT17"/>
  <c r="AT19"/>
  <c r="AT21"/>
  <c r="AT23"/>
  <c r="AT25"/>
  <c r="AT27"/>
  <c r="AT29"/>
  <c r="AT31"/>
  <c r="AT33"/>
  <c r="AT35"/>
  <c r="AT37"/>
  <c r="AT39"/>
  <c r="AT41"/>
  <c r="AT43"/>
  <c r="AT45"/>
  <c r="AT47"/>
  <c r="AT49"/>
  <c r="AT51"/>
  <c r="AT53"/>
  <c r="AT55"/>
  <c r="AT57"/>
  <c r="AT59"/>
  <c r="AT61"/>
  <c r="AT63"/>
  <c r="AT65"/>
  <c r="AT67"/>
  <c r="AT69"/>
  <c r="AT71"/>
  <c r="AT73"/>
  <c r="AT75"/>
  <c r="AT77"/>
  <c r="AT79"/>
  <c r="AT81"/>
  <c r="AT83"/>
  <c r="AT85"/>
  <c r="AT87"/>
  <c r="AT89"/>
  <c r="AT91"/>
  <c r="AT93"/>
  <c r="AT95"/>
  <c r="AT97"/>
  <c r="AT99"/>
  <c r="AT101"/>
  <c r="AT103"/>
  <c r="AT105"/>
  <c r="AT107"/>
  <c r="AT109"/>
  <c r="AT111"/>
  <c r="AT113"/>
  <c r="AT115"/>
  <c r="AT117"/>
  <c r="AT119"/>
  <c r="AT121"/>
  <c r="AT123"/>
  <c r="AT125"/>
  <c r="AT127"/>
  <c r="AT129"/>
  <c r="AT131"/>
  <c r="AT133"/>
  <c r="AT135"/>
  <c r="AT137"/>
  <c r="AT139"/>
  <c r="AT141"/>
  <c r="AT143"/>
  <c r="AT145"/>
  <c r="AT147"/>
  <c r="AT149"/>
  <c r="AT151"/>
  <c r="AT153"/>
  <c r="AT155"/>
  <c r="AT157"/>
  <c r="AT159"/>
  <c r="AT161"/>
  <c r="AT163"/>
  <c r="AT165"/>
  <c r="AT167"/>
  <c r="AT169"/>
  <c r="AT171"/>
  <c r="AT173"/>
  <c r="AT175"/>
  <c r="AT177"/>
  <c r="AT179"/>
  <c r="AT181"/>
  <c r="AT183"/>
  <c r="AT185"/>
  <c r="AT187"/>
  <c r="AT190"/>
  <c r="AT192"/>
  <c r="AT194"/>
  <c r="AT196"/>
  <c r="AT198"/>
  <c r="AT200"/>
  <c r="AT202"/>
  <c r="AT204"/>
  <c r="AT206"/>
  <c r="AT208"/>
  <c r="AT210"/>
  <c r="AT212"/>
  <c r="AT214"/>
  <c r="AT216"/>
  <c r="AT218"/>
  <c r="AT220"/>
  <c r="AT222"/>
  <c r="AT224"/>
  <c r="AT226"/>
  <c r="AT228"/>
  <c r="AT230"/>
  <c r="AT232"/>
  <c r="AT234"/>
  <c r="AT236"/>
  <c r="AT238"/>
  <c r="AT240"/>
  <c r="AT242"/>
  <c r="AT244"/>
  <c r="AT246"/>
  <c r="AT248"/>
  <c r="AT250"/>
  <c r="AT252"/>
  <c r="AT254"/>
  <c r="AT256"/>
  <c r="AT258"/>
  <c r="AT260"/>
  <c r="AT262"/>
  <c r="AT264"/>
  <c r="AT266"/>
  <c r="AT268"/>
  <c r="AT270"/>
  <c r="AT272"/>
  <c r="AT274"/>
  <c r="AT276"/>
  <c r="AT278"/>
  <c r="AT280"/>
  <c r="AT282"/>
  <c r="AT284"/>
  <c r="AT286"/>
  <c r="AT288"/>
  <c r="AT290"/>
  <c r="AT292"/>
  <c r="AT294"/>
  <c r="AT296"/>
  <c r="AT298"/>
  <c r="AT189"/>
  <c r="AT302"/>
  <c r="AT304"/>
  <c r="AT306"/>
  <c r="AT308"/>
  <c r="AT310"/>
  <c r="AT312"/>
  <c r="AT314"/>
  <c r="AT316"/>
  <c r="AT318"/>
  <c r="AT320"/>
  <c r="AT322"/>
  <c r="AT324"/>
  <c r="AT326"/>
  <c r="AT328"/>
  <c r="AT330"/>
  <c r="AT332"/>
  <c r="AT334"/>
  <c r="AT336"/>
  <c r="AT338"/>
  <c r="AT340"/>
  <c r="AT342"/>
  <c r="AT344"/>
  <c r="AT346"/>
  <c r="AT348"/>
  <c r="AT350"/>
  <c r="AT352"/>
  <c r="AT354"/>
  <c r="AT356"/>
  <c r="AT358"/>
  <c r="AT360"/>
  <c r="AT362"/>
  <c r="AT364"/>
  <c r="AT366"/>
  <c r="AT368"/>
  <c r="AT370"/>
  <c r="AT372"/>
  <c r="AT374"/>
  <c r="AT376"/>
  <c r="AT378"/>
  <c r="AT380"/>
  <c r="AT382"/>
  <c r="AT384"/>
  <c r="AT386"/>
  <c r="AT388"/>
  <c r="AT390"/>
  <c r="AT392"/>
  <c r="AT394"/>
  <c r="AT396"/>
  <c r="AT398"/>
  <c r="AT400"/>
  <c r="AT402"/>
  <c r="AT404"/>
  <c r="AT406"/>
  <c r="AT408"/>
  <c r="AT410"/>
  <c r="AT412"/>
  <c r="AT413"/>
  <c r="AT415"/>
  <c r="AT417"/>
  <c r="AT419"/>
  <c r="AT421"/>
  <c r="AT423"/>
  <c r="AT425"/>
  <c r="AT427"/>
  <c r="AT429"/>
  <c r="AT431"/>
  <c r="AT433"/>
  <c r="AT435"/>
  <c r="AT437"/>
  <c r="AT439"/>
  <c r="AT441"/>
  <c r="AT443"/>
  <c r="AT445"/>
  <c r="AT447"/>
  <c r="AT449"/>
  <c r="AT451"/>
  <c r="AT453"/>
  <c r="AT455"/>
  <c r="AT457"/>
  <c r="AT459"/>
  <c r="AT461"/>
  <c r="AT463"/>
  <c r="AT465"/>
  <c r="AT467"/>
  <c r="AT469"/>
  <c r="AT471"/>
  <c r="AT473"/>
  <c r="AT475"/>
  <c r="AT477"/>
  <c r="AT479"/>
  <c r="AT481"/>
  <c r="AT483"/>
  <c r="AT485"/>
  <c r="AT487"/>
  <c r="AT489"/>
  <c r="AT491"/>
  <c r="AT493"/>
  <c r="AT495"/>
  <c r="AT497"/>
  <c r="AT499"/>
  <c r="P32" i="22"/>
  <c r="R32"/>
  <c r="Q32"/>
  <c r="O33"/>
  <c r="AD36" i="17"/>
  <c r="AE36"/>
  <c r="AB36"/>
  <c r="AK36"/>
  <c r="AI36"/>
  <c r="AJ36"/>
  <c r="V36"/>
  <c r="Z36"/>
  <c r="AH36"/>
  <c r="AA36"/>
  <c r="T36"/>
  <c r="Y35"/>
  <c r="W35"/>
  <c r="G41" i="5"/>
  <c r="R36" i="17"/>
  <c r="O36"/>
  <c r="F40" i="5"/>
  <c r="C40"/>
  <c r="D40"/>
  <c r="E40"/>
  <c r="A40"/>
  <c r="B40"/>
  <c r="K39"/>
  <c r="O39"/>
  <c r="S39"/>
  <c r="W39"/>
  <c r="AA39"/>
  <c r="AE39"/>
  <c r="AI39"/>
  <c r="AM39"/>
  <c r="AQ39"/>
  <c r="I39"/>
  <c r="Q39"/>
  <c r="Y39"/>
  <c r="AG39"/>
  <c r="AO39"/>
  <c r="AU39"/>
  <c r="AY39"/>
  <c r="BC39"/>
  <c r="BG39"/>
  <c r="BK39"/>
  <c r="L39"/>
  <c r="T39"/>
  <c r="AB39"/>
  <c r="AJ39"/>
  <c r="AR39"/>
  <c r="AZ39"/>
  <c r="BH39"/>
  <c r="BN39"/>
  <c r="BR39"/>
  <c r="BV39"/>
  <c r="BZ39"/>
  <c r="CD39"/>
  <c r="N39"/>
  <c r="V39"/>
  <c r="AD39"/>
  <c r="AL39"/>
  <c r="AT39"/>
  <c r="BB39"/>
  <c r="BJ39"/>
  <c r="BO39"/>
  <c r="BS39"/>
  <c r="BW39"/>
  <c r="CA39"/>
  <c r="M39"/>
  <c r="U39"/>
  <c r="AC39"/>
  <c r="AK39"/>
  <c r="AS39"/>
  <c r="AW39"/>
  <c r="BA39"/>
  <c r="BE39"/>
  <c r="BI39"/>
  <c r="H39"/>
  <c r="P39"/>
  <c r="X39"/>
  <c r="AF39"/>
  <c r="AN39"/>
  <c r="AV39"/>
  <c r="BD39"/>
  <c r="BL39"/>
  <c r="BP39"/>
  <c r="BT39"/>
  <c r="BX39"/>
  <c r="CB39"/>
  <c r="J39"/>
  <c r="R39"/>
  <c r="Z39"/>
  <c r="AH39"/>
  <c r="AP39"/>
  <c r="AX39"/>
  <c r="BF39"/>
  <c r="BM39"/>
  <c r="BQ39"/>
  <c r="BU39"/>
  <c r="BY39"/>
  <c r="CC39"/>
  <c r="F37" i="18"/>
  <c r="A37" i="17" s="1"/>
  <c r="N37" s="1"/>
  <c r="X37" s="1"/>
  <c r="AL36"/>
  <c r="AU3" i="28" l="1"/>
  <c r="AV1"/>
  <c r="AU6"/>
  <c r="AU8"/>
  <c r="AU10"/>
  <c r="AU12"/>
  <c r="AU14"/>
  <c r="AU16"/>
  <c r="AU18"/>
  <c r="AU20"/>
  <c r="AU22"/>
  <c r="AU24"/>
  <c r="AU26"/>
  <c r="AU28"/>
  <c r="AU30"/>
  <c r="AU32"/>
  <c r="AU34"/>
  <c r="AU36"/>
  <c r="AU38"/>
  <c r="AU40"/>
  <c r="AU42"/>
  <c r="AU44"/>
  <c r="AU46"/>
  <c r="AU48"/>
  <c r="AU50"/>
  <c r="AU52"/>
  <c r="AU54"/>
  <c r="AU56"/>
  <c r="AU58"/>
  <c r="AU60"/>
  <c r="AU62"/>
  <c r="AU64"/>
  <c r="AU66"/>
  <c r="AU68"/>
  <c r="AU70"/>
  <c r="AU72"/>
  <c r="AU74"/>
  <c r="AU76"/>
  <c r="AU78"/>
  <c r="AU80"/>
  <c r="AU82"/>
  <c r="AU84"/>
  <c r="AU86"/>
  <c r="AU88"/>
  <c r="AU90"/>
  <c r="AU92"/>
  <c r="AU94"/>
  <c r="AU96"/>
  <c r="AU98"/>
  <c r="AU100"/>
  <c r="AU102"/>
  <c r="AU104"/>
  <c r="AU106"/>
  <c r="AU108"/>
  <c r="AU110"/>
  <c r="AU112"/>
  <c r="AU114"/>
  <c r="AU116"/>
  <c r="AU118"/>
  <c r="AU120"/>
  <c r="AU122"/>
  <c r="AU124"/>
  <c r="AU126"/>
  <c r="AU128"/>
  <c r="AU130"/>
  <c r="AU132"/>
  <c r="AU134"/>
  <c r="AU136"/>
  <c r="AU138"/>
  <c r="AU140"/>
  <c r="AU142"/>
  <c r="AU144"/>
  <c r="AU146"/>
  <c r="AU148"/>
  <c r="AU150"/>
  <c r="AU152"/>
  <c r="AU154"/>
  <c r="AU156"/>
  <c r="AU158"/>
  <c r="AU160"/>
  <c r="AU162"/>
  <c r="AU164"/>
  <c r="AU166"/>
  <c r="AU168"/>
  <c r="AU170"/>
  <c r="AU172"/>
  <c r="AU174"/>
  <c r="AU176"/>
  <c r="AU178"/>
  <c r="AU180"/>
  <c r="AU182"/>
  <c r="AU184"/>
  <c r="AU186"/>
  <c r="AU188"/>
  <c r="AU190"/>
  <c r="AU192"/>
  <c r="AU194"/>
  <c r="AU196"/>
  <c r="AU198"/>
  <c r="AU200"/>
  <c r="AU202"/>
  <c r="AU204"/>
  <c r="AU206"/>
  <c r="AU208"/>
  <c r="AU210"/>
  <c r="AU212"/>
  <c r="AU214"/>
  <c r="AU216"/>
  <c r="AU218"/>
  <c r="AU220"/>
  <c r="AU222"/>
  <c r="AU224"/>
  <c r="AU226"/>
  <c r="AU228"/>
  <c r="AU230"/>
  <c r="AU232"/>
  <c r="AU234"/>
  <c r="AU236"/>
  <c r="AU238"/>
  <c r="AU240"/>
  <c r="AU242"/>
  <c r="AU244"/>
  <c r="AU246"/>
  <c r="AU248"/>
  <c r="AU250"/>
  <c r="AU252"/>
  <c r="AU254"/>
  <c r="AU256"/>
  <c r="AU258"/>
  <c r="AU260"/>
  <c r="AU262"/>
  <c r="AU264"/>
  <c r="AU266"/>
  <c r="AU268"/>
  <c r="AU270"/>
  <c r="AU272"/>
  <c r="AU274"/>
  <c r="AU276"/>
  <c r="AU278"/>
  <c r="AU280"/>
  <c r="AU282"/>
  <c r="AU284"/>
  <c r="AU286"/>
  <c r="AU288"/>
  <c r="AU290"/>
  <c r="AU292"/>
  <c r="AU294"/>
  <c r="AU296"/>
  <c r="AU298"/>
  <c r="AU300"/>
  <c r="AU302"/>
  <c r="AU304"/>
  <c r="AU306"/>
  <c r="AU308"/>
  <c r="AU310"/>
  <c r="AU312"/>
  <c r="AU314"/>
  <c r="AU316"/>
  <c r="AU318"/>
  <c r="AU320"/>
  <c r="AU322"/>
  <c r="AU324"/>
  <c r="AU326"/>
  <c r="AU328"/>
  <c r="AU330"/>
  <c r="AU332"/>
  <c r="AU334"/>
  <c r="AU336"/>
  <c r="AU338"/>
  <c r="AU340"/>
  <c r="AU342"/>
  <c r="AU344"/>
  <c r="AU346"/>
  <c r="AU348"/>
  <c r="AU350"/>
  <c r="AU352"/>
  <c r="AU354"/>
  <c r="AU356"/>
  <c r="AU358"/>
  <c r="AU360"/>
  <c r="AU362"/>
  <c r="AU364"/>
  <c r="AU366"/>
  <c r="AU368"/>
  <c r="AU370"/>
  <c r="AU372"/>
  <c r="AU374"/>
  <c r="AU376"/>
  <c r="AU378"/>
  <c r="AU380"/>
  <c r="AU382"/>
  <c r="AU384"/>
  <c r="AU386"/>
  <c r="AU388"/>
  <c r="AU390"/>
  <c r="AU392"/>
  <c r="AU394"/>
  <c r="AU396"/>
  <c r="AU398"/>
  <c r="AU400"/>
  <c r="AU402"/>
  <c r="AU404"/>
  <c r="AU406"/>
  <c r="AU408"/>
  <c r="AU410"/>
  <c r="AU412"/>
  <c r="AU414"/>
  <c r="AU416"/>
  <c r="AU418"/>
  <c r="AU420"/>
  <c r="AU422"/>
  <c r="AU424"/>
  <c r="AU426"/>
  <c r="AU428"/>
  <c r="AU430"/>
  <c r="AU432"/>
  <c r="AU434"/>
  <c r="AU436"/>
  <c r="AU438"/>
  <c r="AU440"/>
  <c r="AU442"/>
  <c r="AU444"/>
  <c r="AU446"/>
  <c r="AU448"/>
  <c r="AU450"/>
  <c r="AU452"/>
  <c r="AU454"/>
  <c r="AU456"/>
  <c r="AU458"/>
  <c r="AU460"/>
  <c r="AU462"/>
  <c r="AU464"/>
  <c r="AU466"/>
  <c r="AU468"/>
  <c r="AU470"/>
  <c r="AU472"/>
  <c r="AU474"/>
  <c r="AU476"/>
  <c r="AU478"/>
  <c r="AU480"/>
  <c r="AU482"/>
  <c r="AU484"/>
  <c r="AU486"/>
  <c r="AU488"/>
  <c r="AU490"/>
  <c r="AU492"/>
  <c r="AU494"/>
  <c r="AU496"/>
  <c r="AU498"/>
  <c r="AU500"/>
  <c r="AU2"/>
  <c r="AU4"/>
  <c r="AU5"/>
  <c r="AU7"/>
  <c r="AU9"/>
  <c r="AU11"/>
  <c r="AU13"/>
  <c r="AU15"/>
  <c r="AU17"/>
  <c r="AU19"/>
  <c r="AU21"/>
  <c r="AU23"/>
  <c r="AU25"/>
  <c r="AU27"/>
  <c r="AU29"/>
  <c r="AU31"/>
  <c r="AU33"/>
  <c r="AU35"/>
  <c r="AU37"/>
  <c r="AU39"/>
  <c r="AU41"/>
  <c r="AU43"/>
  <c r="AU45"/>
  <c r="AU47"/>
  <c r="AU49"/>
  <c r="AU51"/>
  <c r="AU53"/>
  <c r="AU55"/>
  <c r="AU57"/>
  <c r="AU59"/>
  <c r="AU61"/>
  <c r="AU63"/>
  <c r="AU65"/>
  <c r="AU67"/>
  <c r="AU69"/>
  <c r="AU71"/>
  <c r="AU73"/>
  <c r="AU75"/>
  <c r="AU77"/>
  <c r="AU79"/>
  <c r="AU81"/>
  <c r="AU83"/>
  <c r="AU85"/>
  <c r="AU87"/>
  <c r="AU89"/>
  <c r="AU91"/>
  <c r="AU93"/>
  <c r="AU95"/>
  <c r="AU97"/>
  <c r="AU99"/>
  <c r="AU101"/>
  <c r="AU103"/>
  <c r="AU105"/>
  <c r="AU107"/>
  <c r="AU109"/>
  <c r="AU111"/>
  <c r="AU113"/>
  <c r="AU115"/>
  <c r="AU117"/>
  <c r="AU119"/>
  <c r="AU121"/>
  <c r="AU123"/>
  <c r="AU125"/>
  <c r="AU127"/>
  <c r="AU129"/>
  <c r="AU131"/>
  <c r="AU133"/>
  <c r="AU135"/>
  <c r="AU137"/>
  <c r="AU139"/>
  <c r="AU141"/>
  <c r="AU143"/>
  <c r="AU145"/>
  <c r="AU147"/>
  <c r="AU149"/>
  <c r="AU151"/>
  <c r="AU153"/>
  <c r="AU155"/>
  <c r="AU157"/>
  <c r="AU159"/>
  <c r="AU161"/>
  <c r="AU163"/>
  <c r="AU165"/>
  <c r="AU167"/>
  <c r="AU169"/>
  <c r="AU171"/>
  <c r="AU173"/>
  <c r="AU175"/>
  <c r="AU177"/>
  <c r="AU179"/>
  <c r="AU181"/>
  <c r="AU183"/>
  <c r="AU185"/>
  <c r="AU187"/>
  <c r="AU189"/>
  <c r="AU191"/>
  <c r="AU193"/>
  <c r="AU195"/>
  <c r="AU197"/>
  <c r="AU199"/>
  <c r="AU201"/>
  <c r="AU203"/>
  <c r="AU205"/>
  <c r="AU207"/>
  <c r="AU209"/>
  <c r="AU211"/>
  <c r="AU213"/>
  <c r="AU215"/>
  <c r="AU217"/>
  <c r="AU219"/>
  <c r="AU221"/>
  <c r="AU223"/>
  <c r="AU225"/>
  <c r="AU227"/>
  <c r="AU229"/>
  <c r="AU231"/>
  <c r="AU233"/>
  <c r="AU235"/>
  <c r="AU237"/>
  <c r="AU239"/>
  <c r="AU241"/>
  <c r="AU243"/>
  <c r="AU245"/>
  <c r="AU247"/>
  <c r="AU249"/>
  <c r="AU251"/>
  <c r="AU253"/>
  <c r="AU255"/>
  <c r="AU257"/>
  <c r="AU259"/>
  <c r="AU261"/>
  <c r="AU263"/>
  <c r="AU265"/>
  <c r="AU267"/>
  <c r="AU269"/>
  <c r="AU271"/>
  <c r="AU273"/>
  <c r="AU275"/>
  <c r="AU277"/>
  <c r="AU279"/>
  <c r="AU281"/>
  <c r="AU283"/>
  <c r="AU285"/>
  <c r="AU287"/>
  <c r="AU289"/>
  <c r="AU291"/>
  <c r="AU293"/>
  <c r="AU295"/>
  <c r="AU297"/>
  <c r="AU299"/>
  <c r="AU301"/>
  <c r="AU303"/>
  <c r="AU305"/>
  <c r="AU307"/>
  <c r="AU309"/>
  <c r="AU311"/>
  <c r="AU313"/>
  <c r="AU315"/>
  <c r="AU317"/>
  <c r="AU319"/>
  <c r="AU321"/>
  <c r="AU323"/>
  <c r="AU325"/>
  <c r="AU327"/>
  <c r="AU329"/>
  <c r="AU331"/>
  <c r="AU333"/>
  <c r="AU335"/>
  <c r="AU337"/>
  <c r="AU339"/>
  <c r="AU341"/>
  <c r="AU343"/>
  <c r="AU345"/>
  <c r="AU347"/>
  <c r="AU349"/>
  <c r="AU351"/>
  <c r="AU353"/>
  <c r="AU355"/>
  <c r="AU357"/>
  <c r="AU359"/>
  <c r="AU361"/>
  <c r="AU363"/>
  <c r="AU365"/>
  <c r="AU367"/>
  <c r="AU369"/>
  <c r="AU371"/>
  <c r="AU373"/>
  <c r="AU375"/>
  <c r="AU377"/>
  <c r="AU379"/>
  <c r="AU381"/>
  <c r="AU383"/>
  <c r="AU385"/>
  <c r="AU387"/>
  <c r="AU389"/>
  <c r="AU391"/>
  <c r="AU393"/>
  <c r="AU395"/>
  <c r="AU397"/>
  <c r="AU399"/>
  <c r="AU401"/>
  <c r="AU403"/>
  <c r="AU405"/>
  <c r="AU407"/>
  <c r="AU409"/>
  <c r="AU411"/>
  <c r="AU413"/>
  <c r="AU415"/>
  <c r="AU417"/>
  <c r="AU419"/>
  <c r="AU421"/>
  <c r="AU423"/>
  <c r="AU425"/>
  <c r="AU427"/>
  <c r="AU429"/>
  <c r="AU431"/>
  <c r="AU433"/>
  <c r="AU435"/>
  <c r="AU437"/>
  <c r="AU439"/>
  <c r="AU441"/>
  <c r="AU443"/>
  <c r="AU445"/>
  <c r="AU447"/>
  <c r="AU449"/>
  <c r="AU451"/>
  <c r="AU453"/>
  <c r="AU455"/>
  <c r="AU457"/>
  <c r="AU459"/>
  <c r="AU461"/>
  <c r="AU463"/>
  <c r="AU465"/>
  <c r="AU467"/>
  <c r="AU469"/>
  <c r="AU471"/>
  <c r="AU473"/>
  <c r="AU475"/>
  <c r="AU477"/>
  <c r="AU479"/>
  <c r="AU481"/>
  <c r="AU483"/>
  <c r="AU485"/>
  <c r="AU487"/>
  <c r="AU489"/>
  <c r="AU491"/>
  <c r="AU493"/>
  <c r="AU495"/>
  <c r="AU497"/>
  <c r="AU499"/>
  <c r="P33" i="22"/>
  <c r="R33"/>
  <c r="Q33"/>
  <c r="O34"/>
  <c r="AD37" i="17"/>
  <c r="AE37"/>
  <c r="AB37"/>
  <c r="AK37"/>
  <c r="AI37"/>
  <c r="AJ37"/>
  <c r="W36"/>
  <c r="Y36"/>
  <c r="Z37"/>
  <c r="AH37"/>
  <c r="V37"/>
  <c r="AA37"/>
  <c r="T37"/>
  <c r="G42" i="5"/>
  <c r="O37" i="17"/>
  <c r="R37"/>
  <c r="I40" i="5"/>
  <c r="M40"/>
  <c r="Q40"/>
  <c r="U40"/>
  <c r="Y40"/>
  <c r="AC40"/>
  <c r="AG40"/>
  <c r="AK40"/>
  <c r="AO40"/>
  <c r="AS40"/>
  <c r="AW40"/>
  <c r="BA40"/>
  <c r="BE40"/>
  <c r="BI40"/>
  <c r="BM40"/>
  <c r="BQ40"/>
  <c r="BU40"/>
  <c r="BY40"/>
  <c r="CC40"/>
  <c r="J40"/>
  <c r="N40"/>
  <c r="R40"/>
  <c r="V40"/>
  <c r="Z40"/>
  <c r="AD40"/>
  <c r="AH40"/>
  <c r="AL40"/>
  <c r="AP40"/>
  <c r="AT40"/>
  <c r="AX40"/>
  <c r="BB40"/>
  <c r="BF40"/>
  <c r="BJ40"/>
  <c r="BN40"/>
  <c r="BR40"/>
  <c r="BV40"/>
  <c r="BZ40"/>
  <c r="CD40"/>
  <c r="K40"/>
  <c r="S40"/>
  <c r="AA40"/>
  <c r="AI40"/>
  <c r="AQ40"/>
  <c r="AY40"/>
  <c r="BG40"/>
  <c r="BO40"/>
  <c r="BW40"/>
  <c r="H40"/>
  <c r="P40"/>
  <c r="X40"/>
  <c r="AF40"/>
  <c r="AN40"/>
  <c r="AV40"/>
  <c r="BD40"/>
  <c r="BL40"/>
  <c r="BT40"/>
  <c r="CB40"/>
  <c r="O40"/>
  <c r="W40"/>
  <c r="AE40"/>
  <c r="AM40"/>
  <c r="AU40"/>
  <c r="BC40"/>
  <c r="BK40"/>
  <c r="BS40"/>
  <c r="CA40"/>
  <c r="L40"/>
  <c r="T40"/>
  <c r="AB40"/>
  <c r="AJ40"/>
  <c r="AR40"/>
  <c r="AZ40"/>
  <c r="BH40"/>
  <c r="BP40"/>
  <c r="BX40"/>
  <c r="E41"/>
  <c r="D41"/>
  <c r="B41"/>
  <c r="C41"/>
  <c r="F41"/>
  <c r="A41"/>
  <c r="F38" i="18"/>
  <c r="A38" i="17" s="1"/>
  <c r="N38" s="1"/>
  <c r="X38" s="1"/>
  <c r="AL37"/>
  <c r="AV2" i="28" l="1"/>
  <c r="AV5"/>
  <c r="AV7"/>
  <c r="AV8"/>
  <c r="AV10"/>
  <c r="AV12"/>
  <c r="AV14"/>
  <c r="AV16"/>
  <c r="AV18"/>
  <c r="AV20"/>
  <c r="AV22"/>
  <c r="AV24"/>
  <c r="AV26"/>
  <c r="AV28"/>
  <c r="AV30"/>
  <c r="AV32"/>
  <c r="AV34"/>
  <c r="AV36"/>
  <c r="AV38"/>
  <c r="AV40"/>
  <c r="AV42"/>
  <c r="AV44"/>
  <c r="AV46"/>
  <c r="AV48"/>
  <c r="AV50"/>
  <c r="AV52"/>
  <c r="AV54"/>
  <c r="AV56"/>
  <c r="AV58"/>
  <c r="AV60"/>
  <c r="AV62"/>
  <c r="AV64"/>
  <c r="AV66"/>
  <c r="AV68"/>
  <c r="AV70"/>
  <c r="AV72"/>
  <c r="AV74"/>
  <c r="AV76"/>
  <c r="AV78"/>
  <c r="AV80"/>
  <c r="AV82"/>
  <c r="AV84"/>
  <c r="AV86"/>
  <c r="AV88"/>
  <c r="AV90"/>
  <c r="AV92"/>
  <c r="AV94"/>
  <c r="AV96"/>
  <c r="AV98"/>
  <c r="AV100"/>
  <c r="AV102"/>
  <c r="AV104"/>
  <c r="AV106"/>
  <c r="AV108"/>
  <c r="AV110"/>
  <c r="AV112"/>
  <c r="AV114"/>
  <c r="AV116"/>
  <c r="AV118"/>
  <c r="AV120"/>
  <c r="AV122"/>
  <c r="AV124"/>
  <c r="AV126"/>
  <c r="AV128"/>
  <c r="AV130"/>
  <c r="AV132"/>
  <c r="AV134"/>
  <c r="AV136"/>
  <c r="AV138"/>
  <c r="AV140"/>
  <c r="AV142"/>
  <c r="AV144"/>
  <c r="AV146"/>
  <c r="AV148"/>
  <c r="AV150"/>
  <c r="AV152"/>
  <c r="AV154"/>
  <c r="AV156"/>
  <c r="AV158"/>
  <c r="AV160"/>
  <c r="AV162"/>
  <c r="AV164"/>
  <c r="AV166"/>
  <c r="AV168"/>
  <c r="AV170"/>
  <c r="AV172"/>
  <c r="AV174"/>
  <c r="AV176"/>
  <c r="AV178"/>
  <c r="AV180"/>
  <c r="AV182"/>
  <c r="AV184"/>
  <c r="AV186"/>
  <c r="AV189"/>
  <c r="AV191"/>
  <c r="AV193"/>
  <c r="AV195"/>
  <c r="AV197"/>
  <c r="AV199"/>
  <c r="AV201"/>
  <c r="AV203"/>
  <c r="AV205"/>
  <c r="AV207"/>
  <c r="AV209"/>
  <c r="AV211"/>
  <c r="AV213"/>
  <c r="AV215"/>
  <c r="AV217"/>
  <c r="AV219"/>
  <c r="AV221"/>
  <c r="AV223"/>
  <c r="AV225"/>
  <c r="AV227"/>
  <c r="AV229"/>
  <c r="AV231"/>
  <c r="AV233"/>
  <c r="AV235"/>
  <c r="AV237"/>
  <c r="AV239"/>
  <c r="AV241"/>
  <c r="AV243"/>
  <c r="AV245"/>
  <c r="AV247"/>
  <c r="AV249"/>
  <c r="AV251"/>
  <c r="AV253"/>
  <c r="AV255"/>
  <c r="AV257"/>
  <c r="AV259"/>
  <c r="AV261"/>
  <c r="AV263"/>
  <c r="AV265"/>
  <c r="AV267"/>
  <c r="AV269"/>
  <c r="AV271"/>
  <c r="AV273"/>
  <c r="AV275"/>
  <c r="AV277"/>
  <c r="AV279"/>
  <c r="AV281"/>
  <c r="AV283"/>
  <c r="AV285"/>
  <c r="AV287"/>
  <c r="AV289"/>
  <c r="AV291"/>
  <c r="AV293"/>
  <c r="AV295"/>
  <c r="AV297"/>
  <c r="AV299"/>
  <c r="AV301"/>
  <c r="AV303"/>
  <c r="AV305"/>
  <c r="AV307"/>
  <c r="AV309"/>
  <c r="AV311"/>
  <c r="AV313"/>
  <c r="AV315"/>
  <c r="AV317"/>
  <c r="AV319"/>
  <c r="AV321"/>
  <c r="AV323"/>
  <c r="AV325"/>
  <c r="AV327"/>
  <c r="AV329"/>
  <c r="AV331"/>
  <c r="AV333"/>
  <c r="AV335"/>
  <c r="AV337"/>
  <c r="AV339"/>
  <c r="AV341"/>
  <c r="AV343"/>
  <c r="AV345"/>
  <c r="AV347"/>
  <c r="AV349"/>
  <c r="AV351"/>
  <c r="AV353"/>
  <c r="AV355"/>
  <c r="AV357"/>
  <c r="AV359"/>
  <c r="AV361"/>
  <c r="AV363"/>
  <c r="AV365"/>
  <c r="AV367"/>
  <c r="AV369"/>
  <c r="AV371"/>
  <c r="AV373"/>
  <c r="AV375"/>
  <c r="AV377"/>
  <c r="AV379"/>
  <c r="AV381"/>
  <c r="AV383"/>
  <c r="AV385"/>
  <c r="AV387"/>
  <c r="AV389"/>
  <c r="AV391"/>
  <c r="AV393"/>
  <c r="AV395"/>
  <c r="AV397"/>
  <c r="AV399"/>
  <c r="AV401"/>
  <c r="AV403"/>
  <c r="AV405"/>
  <c r="AV407"/>
  <c r="AV409"/>
  <c r="AV411"/>
  <c r="AV300"/>
  <c r="AV414"/>
  <c r="AV416"/>
  <c r="AV418"/>
  <c r="AV420"/>
  <c r="AV422"/>
  <c r="AV424"/>
  <c r="AV426"/>
  <c r="AV428"/>
  <c r="AV430"/>
  <c r="AV432"/>
  <c r="AV434"/>
  <c r="AV436"/>
  <c r="AV438"/>
  <c r="AV440"/>
  <c r="AV442"/>
  <c r="AV444"/>
  <c r="AV446"/>
  <c r="AV448"/>
  <c r="AV450"/>
  <c r="AV452"/>
  <c r="AV454"/>
  <c r="AV456"/>
  <c r="AV458"/>
  <c r="AV460"/>
  <c r="AV462"/>
  <c r="AV464"/>
  <c r="AV466"/>
  <c r="AV468"/>
  <c r="AV470"/>
  <c r="AV472"/>
  <c r="AV474"/>
  <c r="AV476"/>
  <c r="AV478"/>
  <c r="AV480"/>
  <c r="AV482"/>
  <c r="AV484"/>
  <c r="AV486"/>
  <c r="AV488"/>
  <c r="AV490"/>
  <c r="AV492"/>
  <c r="AV494"/>
  <c r="AV496"/>
  <c r="AV498"/>
  <c r="AV500"/>
  <c r="AW1"/>
  <c r="AV3"/>
  <c r="AV6"/>
  <c r="AV4"/>
  <c r="AV9"/>
  <c r="AV11"/>
  <c r="AV13"/>
  <c r="AV15"/>
  <c r="AV17"/>
  <c r="AV19"/>
  <c r="AV21"/>
  <c r="AV23"/>
  <c r="AV25"/>
  <c r="AV27"/>
  <c r="AV29"/>
  <c r="AV31"/>
  <c r="AV33"/>
  <c r="AV35"/>
  <c r="AV37"/>
  <c r="AV39"/>
  <c r="AV41"/>
  <c r="AV43"/>
  <c r="AV45"/>
  <c r="AV47"/>
  <c r="AV49"/>
  <c r="AV51"/>
  <c r="AV53"/>
  <c r="AV55"/>
  <c r="AV57"/>
  <c r="AV59"/>
  <c r="AV61"/>
  <c r="AV63"/>
  <c r="AV65"/>
  <c r="AV67"/>
  <c r="AV69"/>
  <c r="AV71"/>
  <c r="AV73"/>
  <c r="AV75"/>
  <c r="AV77"/>
  <c r="AV79"/>
  <c r="AV81"/>
  <c r="AV83"/>
  <c r="AV85"/>
  <c r="AV87"/>
  <c r="AV89"/>
  <c r="AV91"/>
  <c r="AV93"/>
  <c r="AV95"/>
  <c r="AV97"/>
  <c r="AV99"/>
  <c r="AV101"/>
  <c r="AV103"/>
  <c r="AV105"/>
  <c r="AV107"/>
  <c r="AV109"/>
  <c r="AV111"/>
  <c r="AV113"/>
  <c r="AV115"/>
  <c r="AV117"/>
  <c r="AV119"/>
  <c r="AV121"/>
  <c r="AV123"/>
  <c r="AV125"/>
  <c r="AV127"/>
  <c r="AV129"/>
  <c r="AV131"/>
  <c r="AV133"/>
  <c r="AV135"/>
  <c r="AV137"/>
  <c r="AV139"/>
  <c r="AV141"/>
  <c r="AV143"/>
  <c r="AV145"/>
  <c r="AV147"/>
  <c r="AV149"/>
  <c r="AV151"/>
  <c r="AV153"/>
  <c r="AV155"/>
  <c r="AV157"/>
  <c r="AV159"/>
  <c r="AV161"/>
  <c r="AV163"/>
  <c r="AV165"/>
  <c r="AV167"/>
  <c r="AV169"/>
  <c r="AV171"/>
  <c r="AV173"/>
  <c r="AV175"/>
  <c r="AV177"/>
  <c r="AV179"/>
  <c r="AV181"/>
  <c r="AV183"/>
  <c r="AV185"/>
  <c r="AV187"/>
  <c r="AV190"/>
  <c r="AV192"/>
  <c r="AV194"/>
  <c r="AV196"/>
  <c r="AV198"/>
  <c r="AV200"/>
  <c r="AV202"/>
  <c r="AV204"/>
  <c r="AV206"/>
  <c r="AV208"/>
  <c r="AV210"/>
  <c r="AV212"/>
  <c r="AV214"/>
  <c r="AV216"/>
  <c r="AV218"/>
  <c r="AV220"/>
  <c r="AV222"/>
  <c r="AV224"/>
  <c r="AV226"/>
  <c r="AV228"/>
  <c r="AV230"/>
  <c r="AV232"/>
  <c r="AV234"/>
  <c r="AV236"/>
  <c r="AV238"/>
  <c r="AV240"/>
  <c r="AV242"/>
  <c r="AV244"/>
  <c r="AV246"/>
  <c r="AV248"/>
  <c r="AV250"/>
  <c r="AV252"/>
  <c r="AV254"/>
  <c r="AV256"/>
  <c r="AV258"/>
  <c r="AV260"/>
  <c r="AV262"/>
  <c r="AV264"/>
  <c r="AV266"/>
  <c r="AV268"/>
  <c r="AV270"/>
  <c r="AV272"/>
  <c r="AV274"/>
  <c r="AV276"/>
  <c r="AV278"/>
  <c r="AV280"/>
  <c r="AV282"/>
  <c r="AV284"/>
  <c r="AV286"/>
  <c r="AV288"/>
  <c r="AV290"/>
  <c r="AV292"/>
  <c r="AV294"/>
  <c r="AV296"/>
  <c r="AV298"/>
  <c r="AV188"/>
  <c r="AV302"/>
  <c r="AV304"/>
  <c r="AV306"/>
  <c r="AV308"/>
  <c r="AV310"/>
  <c r="AV312"/>
  <c r="AV314"/>
  <c r="AV316"/>
  <c r="AV318"/>
  <c r="AV320"/>
  <c r="AV322"/>
  <c r="AV324"/>
  <c r="AV326"/>
  <c r="AV328"/>
  <c r="AV330"/>
  <c r="AV332"/>
  <c r="AV334"/>
  <c r="AV336"/>
  <c r="AV338"/>
  <c r="AV340"/>
  <c r="AV342"/>
  <c r="AV344"/>
  <c r="AV346"/>
  <c r="AV348"/>
  <c r="AV350"/>
  <c r="AV352"/>
  <c r="AV354"/>
  <c r="AV356"/>
  <c r="AV358"/>
  <c r="AV360"/>
  <c r="AV362"/>
  <c r="AV364"/>
  <c r="AV366"/>
  <c r="AV368"/>
  <c r="AV370"/>
  <c r="AV372"/>
  <c r="AV374"/>
  <c r="AV376"/>
  <c r="AV378"/>
  <c r="AV380"/>
  <c r="AV382"/>
  <c r="AV384"/>
  <c r="AV386"/>
  <c r="AV388"/>
  <c r="AV390"/>
  <c r="AV392"/>
  <c r="AV394"/>
  <c r="AV396"/>
  <c r="AV398"/>
  <c r="AV400"/>
  <c r="AV402"/>
  <c r="AV404"/>
  <c r="AV406"/>
  <c r="AV408"/>
  <c r="AV410"/>
  <c r="AV412"/>
  <c r="AV413"/>
  <c r="AV415"/>
  <c r="AV417"/>
  <c r="AV419"/>
  <c r="AV421"/>
  <c r="AV423"/>
  <c r="AV425"/>
  <c r="AV427"/>
  <c r="AV429"/>
  <c r="AV431"/>
  <c r="AV433"/>
  <c r="AV435"/>
  <c r="AV437"/>
  <c r="AV439"/>
  <c r="AV441"/>
  <c r="AV443"/>
  <c r="AV445"/>
  <c r="AV447"/>
  <c r="AV449"/>
  <c r="AV451"/>
  <c r="AV453"/>
  <c r="AV455"/>
  <c r="AV457"/>
  <c r="AV459"/>
  <c r="AV461"/>
  <c r="AV463"/>
  <c r="AV465"/>
  <c r="AV467"/>
  <c r="AV469"/>
  <c r="AV471"/>
  <c r="AV473"/>
  <c r="AV475"/>
  <c r="AV477"/>
  <c r="AV479"/>
  <c r="AV481"/>
  <c r="AV483"/>
  <c r="AV485"/>
  <c r="AV487"/>
  <c r="AV489"/>
  <c r="AV491"/>
  <c r="AV493"/>
  <c r="AV495"/>
  <c r="AV497"/>
  <c r="AV499"/>
  <c r="P34" i="22"/>
  <c r="R34"/>
  <c r="Q34"/>
  <c r="O35"/>
  <c r="AD38" i="17"/>
  <c r="AE38"/>
  <c r="AB38"/>
  <c r="AK38"/>
  <c r="AI38"/>
  <c r="AJ38"/>
  <c r="Z38"/>
  <c r="AH38"/>
  <c r="V38"/>
  <c r="AA38"/>
  <c r="T38"/>
  <c r="W37"/>
  <c r="Y37"/>
  <c r="G43" i="5"/>
  <c r="R38" i="17"/>
  <c r="O38"/>
  <c r="F39" i="18"/>
  <c r="A39" i="17" s="1"/>
  <c r="N39" s="1"/>
  <c r="X39" s="1"/>
  <c r="D42" i="5"/>
  <c r="E42"/>
  <c r="C42"/>
  <c r="F42"/>
  <c r="A42"/>
  <c r="B42"/>
  <c r="J41"/>
  <c r="N41"/>
  <c r="R41"/>
  <c r="V41"/>
  <c r="Z41"/>
  <c r="AD41"/>
  <c r="AH41"/>
  <c r="AL41"/>
  <c r="AP41"/>
  <c r="AT41"/>
  <c r="AX41"/>
  <c r="BB41"/>
  <c r="BF41"/>
  <c r="BJ41"/>
  <c r="BN41"/>
  <c r="BR41"/>
  <c r="BV41"/>
  <c r="BZ41"/>
  <c r="CD41"/>
  <c r="K41"/>
  <c r="O41"/>
  <c r="S41"/>
  <c r="W41"/>
  <c r="AA41"/>
  <c r="AE41"/>
  <c r="AI41"/>
  <c r="AM41"/>
  <c r="AQ41"/>
  <c r="AU41"/>
  <c r="AY41"/>
  <c r="BC41"/>
  <c r="BG41"/>
  <c r="BK41"/>
  <c r="BO41"/>
  <c r="BS41"/>
  <c r="BW41"/>
  <c r="CA41"/>
  <c r="H41"/>
  <c r="L41"/>
  <c r="P41"/>
  <c r="T41"/>
  <c r="X41"/>
  <c r="AB41"/>
  <c r="AF41"/>
  <c r="AJ41"/>
  <c r="AN41"/>
  <c r="AR41"/>
  <c r="AV41"/>
  <c r="AZ41"/>
  <c r="BD41"/>
  <c r="BH41"/>
  <c r="BL41"/>
  <c r="BP41"/>
  <c r="BT41"/>
  <c r="BX41"/>
  <c r="CB41"/>
  <c r="I41"/>
  <c r="M41"/>
  <c r="Q41"/>
  <c r="U41"/>
  <c r="Y41"/>
  <c r="AC41"/>
  <c r="AG41"/>
  <c r="AK41"/>
  <c r="AO41"/>
  <c r="AS41"/>
  <c r="AW41"/>
  <c r="BA41"/>
  <c r="BE41"/>
  <c r="BI41"/>
  <c r="BM41"/>
  <c r="BQ41"/>
  <c r="BU41"/>
  <c r="BY41"/>
  <c r="CC41"/>
  <c r="AL38" i="17"/>
  <c r="AW3" i="28" l="1"/>
  <c r="AX1"/>
  <c r="AW6"/>
  <c r="AW8"/>
  <c r="AW10"/>
  <c r="AW12"/>
  <c r="AW14"/>
  <c r="AW16"/>
  <c r="AW18"/>
  <c r="AW20"/>
  <c r="AW22"/>
  <c r="AW24"/>
  <c r="AW26"/>
  <c r="AW28"/>
  <c r="AW30"/>
  <c r="AW32"/>
  <c r="AW34"/>
  <c r="AW36"/>
  <c r="AW38"/>
  <c r="AW40"/>
  <c r="AW42"/>
  <c r="AW44"/>
  <c r="AW46"/>
  <c r="AW48"/>
  <c r="AW50"/>
  <c r="AW52"/>
  <c r="AW54"/>
  <c r="AW56"/>
  <c r="AW58"/>
  <c r="AW60"/>
  <c r="AW62"/>
  <c r="AW64"/>
  <c r="AW66"/>
  <c r="AW68"/>
  <c r="AW70"/>
  <c r="AW72"/>
  <c r="AW74"/>
  <c r="AW76"/>
  <c r="AW78"/>
  <c r="AW80"/>
  <c r="AW82"/>
  <c r="AW84"/>
  <c r="AW86"/>
  <c r="AW88"/>
  <c r="AW90"/>
  <c r="AW92"/>
  <c r="AW94"/>
  <c r="AW96"/>
  <c r="AW98"/>
  <c r="AW100"/>
  <c r="AW102"/>
  <c r="AW104"/>
  <c r="AW106"/>
  <c r="AW108"/>
  <c r="AW110"/>
  <c r="AW112"/>
  <c r="AW114"/>
  <c r="AW116"/>
  <c r="AW118"/>
  <c r="AW120"/>
  <c r="AW122"/>
  <c r="AW124"/>
  <c r="AW126"/>
  <c r="AW128"/>
  <c r="AW130"/>
  <c r="AW132"/>
  <c r="AW134"/>
  <c r="AW136"/>
  <c r="AW138"/>
  <c r="AW140"/>
  <c r="AW142"/>
  <c r="AW144"/>
  <c r="AW146"/>
  <c r="AW148"/>
  <c r="AW150"/>
  <c r="AW152"/>
  <c r="AW154"/>
  <c r="AW156"/>
  <c r="AW158"/>
  <c r="AW160"/>
  <c r="AW162"/>
  <c r="AW164"/>
  <c r="AW166"/>
  <c r="AW168"/>
  <c r="AW170"/>
  <c r="AW172"/>
  <c r="AW174"/>
  <c r="AW176"/>
  <c r="AW178"/>
  <c r="AW180"/>
  <c r="AW182"/>
  <c r="AW184"/>
  <c r="AW186"/>
  <c r="AW188"/>
  <c r="AW190"/>
  <c r="AW192"/>
  <c r="AW194"/>
  <c r="AW196"/>
  <c r="AW198"/>
  <c r="AW200"/>
  <c r="AW202"/>
  <c r="AW204"/>
  <c r="AW206"/>
  <c r="AW208"/>
  <c r="AW210"/>
  <c r="AW212"/>
  <c r="AW214"/>
  <c r="AW216"/>
  <c r="AW218"/>
  <c r="AW220"/>
  <c r="AW222"/>
  <c r="AW224"/>
  <c r="AW226"/>
  <c r="AW228"/>
  <c r="AW230"/>
  <c r="AW232"/>
  <c r="AW234"/>
  <c r="AW236"/>
  <c r="AW238"/>
  <c r="AW240"/>
  <c r="AW242"/>
  <c r="AW244"/>
  <c r="AW246"/>
  <c r="AW248"/>
  <c r="AW250"/>
  <c r="AW252"/>
  <c r="AW254"/>
  <c r="AW256"/>
  <c r="AW258"/>
  <c r="AW260"/>
  <c r="AW262"/>
  <c r="AW264"/>
  <c r="AW266"/>
  <c r="AW268"/>
  <c r="AW270"/>
  <c r="AW272"/>
  <c r="AW274"/>
  <c r="AW276"/>
  <c r="AW278"/>
  <c r="AW280"/>
  <c r="AW282"/>
  <c r="AW284"/>
  <c r="AW286"/>
  <c r="AW288"/>
  <c r="AW290"/>
  <c r="AW292"/>
  <c r="AW294"/>
  <c r="AW296"/>
  <c r="AW298"/>
  <c r="AW300"/>
  <c r="AW302"/>
  <c r="AW304"/>
  <c r="AW306"/>
  <c r="AW308"/>
  <c r="AW310"/>
  <c r="AW312"/>
  <c r="AW314"/>
  <c r="AW316"/>
  <c r="AW318"/>
  <c r="AW320"/>
  <c r="AW322"/>
  <c r="AW324"/>
  <c r="AW326"/>
  <c r="AW328"/>
  <c r="AW330"/>
  <c r="AW332"/>
  <c r="AW334"/>
  <c r="AW336"/>
  <c r="AW338"/>
  <c r="AW340"/>
  <c r="AW342"/>
  <c r="AW344"/>
  <c r="AW346"/>
  <c r="AW348"/>
  <c r="AW350"/>
  <c r="AW352"/>
  <c r="AW354"/>
  <c r="AW356"/>
  <c r="AW358"/>
  <c r="AW360"/>
  <c r="AW362"/>
  <c r="AW364"/>
  <c r="AW366"/>
  <c r="AW368"/>
  <c r="AW370"/>
  <c r="AW372"/>
  <c r="AW374"/>
  <c r="AW376"/>
  <c r="AW378"/>
  <c r="AW380"/>
  <c r="AW382"/>
  <c r="AW384"/>
  <c r="AW386"/>
  <c r="AW388"/>
  <c r="AW390"/>
  <c r="AW392"/>
  <c r="AW394"/>
  <c r="AW396"/>
  <c r="AW398"/>
  <c r="AW400"/>
  <c r="AW402"/>
  <c r="AW404"/>
  <c r="AW406"/>
  <c r="AW408"/>
  <c r="AW410"/>
  <c r="AW412"/>
  <c r="AW414"/>
  <c r="AW416"/>
  <c r="AW418"/>
  <c r="AW420"/>
  <c r="AW422"/>
  <c r="AW424"/>
  <c r="AW426"/>
  <c r="AW428"/>
  <c r="AW430"/>
  <c r="AW432"/>
  <c r="AW434"/>
  <c r="AW436"/>
  <c r="AW438"/>
  <c r="AW440"/>
  <c r="AW442"/>
  <c r="AW444"/>
  <c r="AW446"/>
  <c r="AW448"/>
  <c r="AW450"/>
  <c r="AW452"/>
  <c r="AW454"/>
  <c r="AW456"/>
  <c r="AW458"/>
  <c r="AW460"/>
  <c r="AW462"/>
  <c r="AW464"/>
  <c r="AW466"/>
  <c r="AW468"/>
  <c r="AW470"/>
  <c r="AW472"/>
  <c r="AW474"/>
  <c r="AW476"/>
  <c r="AW478"/>
  <c r="AW480"/>
  <c r="AW482"/>
  <c r="AW484"/>
  <c r="AW486"/>
  <c r="AW488"/>
  <c r="AW490"/>
  <c r="AW492"/>
  <c r="AW494"/>
  <c r="AW496"/>
  <c r="AW498"/>
  <c r="AW500"/>
  <c r="AW2"/>
  <c r="AW4"/>
  <c r="AW5"/>
  <c r="AW7"/>
  <c r="AW9"/>
  <c r="AW11"/>
  <c r="AW13"/>
  <c r="AW15"/>
  <c r="AW17"/>
  <c r="AW19"/>
  <c r="AW21"/>
  <c r="AW23"/>
  <c r="AW25"/>
  <c r="AW27"/>
  <c r="AW29"/>
  <c r="AW31"/>
  <c r="AW33"/>
  <c r="AW35"/>
  <c r="AW37"/>
  <c r="AW39"/>
  <c r="AW41"/>
  <c r="AW43"/>
  <c r="AW45"/>
  <c r="AW47"/>
  <c r="AW49"/>
  <c r="AW51"/>
  <c r="AW53"/>
  <c r="AW55"/>
  <c r="AW57"/>
  <c r="AW59"/>
  <c r="AW61"/>
  <c r="AW63"/>
  <c r="AW65"/>
  <c r="AW67"/>
  <c r="AW69"/>
  <c r="AW71"/>
  <c r="AW73"/>
  <c r="AW75"/>
  <c r="AW77"/>
  <c r="AW79"/>
  <c r="AW81"/>
  <c r="AW83"/>
  <c r="AW85"/>
  <c r="AW87"/>
  <c r="AW89"/>
  <c r="AW91"/>
  <c r="AW93"/>
  <c r="AW95"/>
  <c r="AW97"/>
  <c r="AW99"/>
  <c r="AW101"/>
  <c r="AW103"/>
  <c r="AW105"/>
  <c r="AW107"/>
  <c r="AW109"/>
  <c r="AW111"/>
  <c r="AW113"/>
  <c r="AW115"/>
  <c r="AW117"/>
  <c r="AW119"/>
  <c r="AW121"/>
  <c r="AW123"/>
  <c r="AW125"/>
  <c r="AW127"/>
  <c r="AW129"/>
  <c r="AW131"/>
  <c r="AW133"/>
  <c r="AW135"/>
  <c r="AW137"/>
  <c r="AW139"/>
  <c r="AW141"/>
  <c r="AW143"/>
  <c r="AW145"/>
  <c r="AW147"/>
  <c r="AW149"/>
  <c r="AW151"/>
  <c r="AW153"/>
  <c r="AW155"/>
  <c r="AW157"/>
  <c r="AW159"/>
  <c r="AW161"/>
  <c r="AW163"/>
  <c r="AW165"/>
  <c r="AW167"/>
  <c r="AW169"/>
  <c r="AW171"/>
  <c r="AW173"/>
  <c r="AW175"/>
  <c r="AW177"/>
  <c r="AW179"/>
  <c r="AW181"/>
  <c r="AW183"/>
  <c r="AW185"/>
  <c r="AW187"/>
  <c r="AW189"/>
  <c r="AW191"/>
  <c r="AW193"/>
  <c r="AW195"/>
  <c r="AW197"/>
  <c r="AW199"/>
  <c r="AW201"/>
  <c r="AW203"/>
  <c r="AW205"/>
  <c r="AW207"/>
  <c r="AW209"/>
  <c r="AW211"/>
  <c r="AW213"/>
  <c r="AW215"/>
  <c r="AW217"/>
  <c r="AW219"/>
  <c r="AW221"/>
  <c r="AW223"/>
  <c r="AW225"/>
  <c r="AW227"/>
  <c r="AW229"/>
  <c r="AW231"/>
  <c r="AW233"/>
  <c r="AW235"/>
  <c r="AW237"/>
  <c r="AW239"/>
  <c r="AW241"/>
  <c r="AW243"/>
  <c r="AW245"/>
  <c r="AW247"/>
  <c r="AW249"/>
  <c r="AW251"/>
  <c r="AW253"/>
  <c r="AW255"/>
  <c r="AW257"/>
  <c r="AW259"/>
  <c r="AW261"/>
  <c r="AW263"/>
  <c r="AW265"/>
  <c r="AW267"/>
  <c r="AW269"/>
  <c r="AW271"/>
  <c r="AW273"/>
  <c r="AW275"/>
  <c r="AW277"/>
  <c r="AW279"/>
  <c r="AW281"/>
  <c r="AW283"/>
  <c r="AW285"/>
  <c r="AW287"/>
  <c r="AW289"/>
  <c r="AW291"/>
  <c r="AW293"/>
  <c r="AW295"/>
  <c r="AW297"/>
  <c r="AW299"/>
  <c r="AW301"/>
  <c r="AW303"/>
  <c r="AW305"/>
  <c r="AW307"/>
  <c r="AW309"/>
  <c r="AW311"/>
  <c r="AW313"/>
  <c r="AW315"/>
  <c r="AW317"/>
  <c r="AW319"/>
  <c r="AW321"/>
  <c r="AW323"/>
  <c r="AW325"/>
  <c r="AW327"/>
  <c r="AW329"/>
  <c r="AW331"/>
  <c r="AW333"/>
  <c r="AW335"/>
  <c r="AW337"/>
  <c r="AW339"/>
  <c r="AW341"/>
  <c r="AW343"/>
  <c r="AW345"/>
  <c r="AW347"/>
  <c r="AW349"/>
  <c r="AW351"/>
  <c r="AW353"/>
  <c r="AW355"/>
  <c r="AW357"/>
  <c r="AW359"/>
  <c r="AW361"/>
  <c r="AW363"/>
  <c r="AW365"/>
  <c r="AW367"/>
  <c r="AW369"/>
  <c r="AW371"/>
  <c r="AW373"/>
  <c r="AW375"/>
  <c r="AW377"/>
  <c r="AW379"/>
  <c r="AW381"/>
  <c r="AW383"/>
  <c r="AW385"/>
  <c r="AW387"/>
  <c r="AW389"/>
  <c r="AW391"/>
  <c r="AW393"/>
  <c r="AW395"/>
  <c r="AW397"/>
  <c r="AW399"/>
  <c r="AW401"/>
  <c r="AW403"/>
  <c r="AW405"/>
  <c r="AW407"/>
  <c r="AW409"/>
  <c r="AW411"/>
  <c r="AW413"/>
  <c r="AW415"/>
  <c r="AW417"/>
  <c r="AW419"/>
  <c r="AW421"/>
  <c r="AW423"/>
  <c r="AW425"/>
  <c r="AW427"/>
  <c r="AW429"/>
  <c r="AW431"/>
  <c r="AW433"/>
  <c r="AW435"/>
  <c r="AW437"/>
  <c r="AW439"/>
  <c r="AW441"/>
  <c r="AW443"/>
  <c r="AW445"/>
  <c r="AW447"/>
  <c r="AW449"/>
  <c r="AW451"/>
  <c r="AW453"/>
  <c r="AW455"/>
  <c r="AW457"/>
  <c r="AW459"/>
  <c r="AW461"/>
  <c r="AW463"/>
  <c r="AW465"/>
  <c r="AW467"/>
  <c r="AW469"/>
  <c r="AW471"/>
  <c r="AW473"/>
  <c r="AW475"/>
  <c r="AW477"/>
  <c r="AW479"/>
  <c r="AW481"/>
  <c r="AW483"/>
  <c r="AW485"/>
  <c r="AW487"/>
  <c r="AW489"/>
  <c r="AW491"/>
  <c r="AW493"/>
  <c r="AW495"/>
  <c r="AW497"/>
  <c r="AW499"/>
  <c r="P35" i="22"/>
  <c r="R35"/>
  <c r="Q35"/>
  <c r="O36"/>
  <c r="AD39" i="17"/>
  <c r="AE39"/>
  <c r="AB39"/>
  <c r="AK39"/>
  <c r="AI39"/>
  <c r="AJ39"/>
  <c r="W38"/>
  <c r="Y38"/>
  <c r="Z39"/>
  <c r="AH39"/>
  <c r="V39"/>
  <c r="AA39"/>
  <c r="T39"/>
  <c r="G44" i="5"/>
  <c r="O39" i="17"/>
  <c r="R39"/>
  <c r="E43" i="5"/>
  <c r="D43"/>
  <c r="B43"/>
  <c r="C43"/>
  <c r="F43"/>
  <c r="A43"/>
  <c r="K42"/>
  <c r="O42"/>
  <c r="S42"/>
  <c r="W42"/>
  <c r="AA42"/>
  <c r="AE42"/>
  <c r="AI42"/>
  <c r="AM42"/>
  <c r="AQ42"/>
  <c r="AU42"/>
  <c r="AY42"/>
  <c r="BC42"/>
  <c r="BG42"/>
  <c r="BK42"/>
  <c r="BO42"/>
  <c r="BS42"/>
  <c r="BW42"/>
  <c r="CA42"/>
  <c r="H42"/>
  <c r="L42"/>
  <c r="P42"/>
  <c r="T42"/>
  <c r="X42"/>
  <c r="AB42"/>
  <c r="AF42"/>
  <c r="AJ42"/>
  <c r="AN42"/>
  <c r="AR42"/>
  <c r="AV42"/>
  <c r="AZ42"/>
  <c r="BD42"/>
  <c r="BH42"/>
  <c r="BL42"/>
  <c r="BP42"/>
  <c r="BT42"/>
  <c r="BX42"/>
  <c r="CB42"/>
  <c r="I42"/>
  <c r="M42"/>
  <c r="Q42"/>
  <c r="U42"/>
  <c r="Y42"/>
  <c r="AC42"/>
  <c r="AG42"/>
  <c r="AK42"/>
  <c r="AO42"/>
  <c r="AS42"/>
  <c r="AW42"/>
  <c r="BA42"/>
  <c r="BE42"/>
  <c r="BI42"/>
  <c r="BM42"/>
  <c r="BQ42"/>
  <c r="BU42"/>
  <c r="BY42"/>
  <c r="CC42"/>
  <c r="J42"/>
  <c r="N42"/>
  <c r="R42"/>
  <c r="V42"/>
  <c r="Z42"/>
  <c r="AD42"/>
  <c r="AH42"/>
  <c r="AL42"/>
  <c r="AP42"/>
  <c r="AT42"/>
  <c r="AX42"/>
  <c r="BB42"/>
  <c r="BF42"/>
  <c r="BJ42"/>
  <c r="BN42"/>
  <c r="BR42"/>
  <c r="BV42"/>
  <c r="BZ42"/>
  <c r="CD42"/>
  <c r="F40" i="18"/>
  <c r="A40" i="17" s="1"/>
  <c r="N40" s="1"/>
  <c r="X40" s="1"/>
  <c r="AL39"/>
  <c r="AX2" i="28" l="1"/>
  <c r="AX4"/>
  <c r="AX6"/>
  <c r="AX8"/>
  <c r="AX10"/>
  <c r="AX12"/>
  <c r="AX14"/>
  <c r="AX16"/>
  <c r="AX18"/>
  <c r="AX20"/>
  <c r="AX22"/>
  <c r="AX24"/>
  <c r="AX26"/>
  <c r="AX28"/>
  <c r="AX30"/>
  <c r="AX32"/>
  <c r="AX34"/>
  <c r="AX36"/>
  <c r="AX38"/>
  <c r="AX40"/>
  <c r="AX42"/>
  <c r="AX44"/>
  <c r="AX46"/>
  <c r="AX48"/>
  <c r="AX50"/>
  <c r="AX52"/>
  <c r="AX54"/>
  <c r="AX56"/>
  <c r="AX58"/>
  <c r="AX60"/>
  <c r="AX62"/>
  <c r="AX64"/>
  <c r="AX66"/>
  <c r="AX68"/>
  <c r="AX70"/>
  <c r="AX72"/>
  <c r="AX74"/>
  <c r="AX76"/>
  <c r="AX78"/>
  <c r="AX80"/>
  <c r="AX82"/>
  <c r="AX84"/>
  <c r="AX86"/>
  <c r="AX88"/>
  <c r="AX90"/>
  <c r="AX92"/>
  <c r="AX94"/>
  <c r="AX96"/>
  <c r="AX98"/>
  <c r="AX100"/>
  <c r="AX102"/>
  <c r="AX104"/>
  <c r="AX106"/>
  <c r="AX108"/>
  <c r="AX110"/>
  <c r="AX112"/>
  <c r="AX114"/>
  <c r="AX116"/>
  <c r="AX118"/>
  <c r="AX120"/>
  <c r="AX122"/>
  <c r="AX124"/>
  <c r="AX126"/>
  <c r="AX128"/>
  <c r="AX130"/>
  <c r="AX132"/>
  <c r="AX134"/>
  <c r="AX136"/>
  <c r="AX138"/>
  <c r="AX140"/>
  <c r="AX142"/>
  <c r="AX144"/>
  <c r="AX146"/>
  <c r="AX148"/>
  <c r="AX150"/>
  <c r="AX152"/>
  <c r="AX154"/>
  <c r="AX156"/>
  <c r="AX158"/>
  <c r="AX160"/>
  <c r="AX162"/>
  <c r="AX164"/>
  <c r="AX166"/>
  <c r="AX168"/>
  <c r="AX170"/>
  <c r="AX172"/>
  <c r="AX174"/>
  <c r="AX176"/>
  <c r="AX178"/>
  <c r="AX180"/>
  <c r="AX182"/>
  <c r="AX184"/>
  <c r="AX186"/>
  <c r="AX188"/>
  <c r="AX191"/>
  <c r="AX193"/>
  <c r="AX195"/>
  <c r="AX197"/>
  <c r="AX199"/>
  <c r="AX201"/>
  <c r="AX203"/>
  <c r="AX205"/>
  <c r="AX207"/>
  <c r="AX209"/>
  <c r="AX211"/>
  <c r="AX213"/>
  <c r="AX215"/>
  <c r="AX217"/>
  <c r="AX219"/>
  <c r="AX221"/>
  <c r="AX223"/>
  <c r="AX225"/>
  <c r="AX227"/>
  <c r="AX229"/>
  <c r="AX231"/>
  <c r="AX233"/>
  <c r="AX235"/>
  <c r="AX237"/>
  <c r="AX239"/>
  <c r="AX241"/>
  <c r="AX243"/>
  <c r="AX245"/>
  <c r="AX247"/>
  <c r="AX249"/>
  <c r="AX251"/>
  <c r="AX253"/>
  <c r="AX255"/>
  <c r="AX257"/>
  <c r="AX259"/>
  <c r="AX261"/>
  <c r="AX263"/>
  <c r="AX265"/>
  <c r="AX267"/>
  <c r="AX269"/>
  <c r="AX271"/>
  <c r="AX273"/>
  <c r="AX275"/>
  <c r="AX277"/>
  <c r="AX279"/>
  <c r="AX281"/>
  <c r="AX283"/>
  <c r="AX285"/>
  <c r="AX287"/>
  <c r="AX289"/>
  <c r="AX291"/>
  <c r="AX293"/>
  <c r="AX295"/>
  <c r="AX297"/>
  <c r="AX299"/>
  <c r="AX300"/>
  <c r="AX303"/>
  <c r="AX305"/>
  <c r="AX307"/>
  <c r="AX309"/>
  <c r="AX311"/>
  <c r="AX313"/>
  <c r="AX315"/>
  <c r="AX317"/>
  <c r="AX319"/>
  <c r="AX321"/>
  <c r="AX323"/>
  <c r="AX325"/>
  <c r="AX327"/>
  <c r="AX329"/>
  <c r="AX331"/>
  <c r="AX333"/>
  <c r="AX335"/>
  <c r="AX337"/>
  <c r="AX339"/>
  <c r="AX341"/>
  <c r="AX343"/>
  <c r="AX345"/>
  <c r="AX347"/>
  <c r="AX349"/>
  <c r="AX351"/>
  <c r="AX353"/>
  <c r="AX355"/>
  <c r="AX357"/>
  <c r="AX359"/>
  <c r="AX361"/>
  <c r="AX363"/>
  <c r="AX365"/>
  <c r="AX367"/>
  <c r="AX369"/>
  <c r="AX371"/>
  <c r="AX373"/>
  <c r="AX375"/>
  <c r="AX377"/>
  <c r="AX379"/>
  <c r="AX381"/>
  <c r="AX383"/>
  <c r="AX385"/>
  <c r="AX387"/>
  <c r="AX389"/>
  <c r="AX391"/>
  <c r="AX393"/>
  <c r="AX395"/>
  <c r="AX397"/>
  <c r="AX399"/>
  <c r="AX401"/>
  <c r="AX403"/>
  <c r="AX405"/>
  <c r="AX407"/>
  <c r="AX409"/>
  <c r="AX411"/>
  <c r="AX301"/>
  <c r="AX414"/>
  <c r="AX416"/>
  <c r="AX418"/>
  <c r="AX420"/>
  <c r="AX422"/>
  <c r="AX424"/>
  <c r="AX426"/>
  <c r="AX428"/>
  <c r="AX430"/>
  <c r="AX432"/>
  <c r="AX434"/>
  <c r="AX436"/>
  <c r="AX438"/>
  <c r="AX440"/>
  <c r="AX442"/>
  <c r="AX444"/>
  <c r="AX446"/>
  <c r="AX448"/>
  <c r="AX450"/>
  <c r="AX452"/>
  <c r="AX454"/>
  <c r="AX456"/>
  <c r="AX458"/>
  <c r="AX460"/>
  <c r="AX462"/>
  <c r="AX464"/>
  <c r="AX466"/>
  <c r="AX468"/>
  <c r="AX470"/>
  <c r="AX472"/>
  <c r="AX474"/>
  <c r="AX476"/>
  <c r="AX478"/>
  <c r="AX480"/>
  <c r="AX482"/>
  <c r="AX484"/>
  <c r="AX486"/>
  <c r="AX488"/>
  <c r="AX490"/>
  <c r="AX492"/>
  <c r="AX494"/>
  <c r="AX496"/>
  <c r="AX498"/>
  <c r="AX500"/>
  <c r="AY1"/>
  <c r="AX3"/>
  <c r="AX5"/>
  <c r="AX7"/>
  <c r="AX9"/>
  <c r="AX11"/>
  <c r="AX13"/>
  <c r="AX15"/>
  <c r="AX17"/>
  <c r="AX19"/>
  <c r="AX21"/>
  <c r="AX23"/>
  <c r="AX25"/>
  <c r="AX27"/>
  <c r="AX29"/>
  <c r="AX31"/>
  <c r="AX33"/>
  <c r="AX35"/>
  <c r="AX37"/>
  <c r="AX39"/>
  <c r="AX41"/>
  <c r="AX43"/>
  <c r="AX45"/>
  <c r="AX47"/>
  <c r="AX49"/>
  <c r="AX51"/>
  <c r="AX53"/>
  <c r="AX55"/>
  <c r="AX57"/>
  <c r="AX59"/>
  <c r="AX61"/>
  <c r="AX63"/>
  <c r="AX65"/>
  <c r="AX67"/>
  <c r="AX69"/>
  <c r="AX71"/>
  <c r="AX73"/>
  <c r="AX75"/>
  <c r="AX77"/>
  <c r="AX79"/>
  <c r="AX81"/>
  <c r="AX83"/>
  <c r="AX85"/>
  <c r="AX87"/>
  <c r="AX89"/>
  <c r="AX91"/>
  <c r="AX93"/>
  <c r="AX95"/>
  <c r="AX97"/>
  <c r="AX99"/>
  <c r="AX101"/>
  <c r="AX103"/>
  <c r="AX105"/>
  <c r="AX107"/>
  <c r="AX109"/>
  <c r="AX111"/>
  <c r="AX113"/>
  <c r="AX115"/>
  <c r="AX117"/>
  <c r="AX119"/>
  <c r="AX121"/>
  <c r="AX123"/>
  <c r="AX125"/>
  <c r="AX127"/>
  <c r="AX129"/>
  <c r="AX131"/>
  <c r="AX133"/>
  <c r="AX135"/>
  <c r="AX137"/>
  <c r="AX139"/>
  <c r="AX141"/>
  <c r="AX143"/>
  <c r="AX145"/>
  <c r="AX147"/>
  <c r="AX149"/>
  <c r="AX151"/>
  <c r="AX153"/>
  <c r="AX155"/>
  <c r="AX157"/>
  <c r="AX159"/>
  <c r="AX161"/>
  <c r="AX163"/>
  <c r="AX165"/>
  <c r="AX167"/>
  <c r="AX169"/>
  <c r="AX171"/>
  <c r="AX173"/>
  <c r="AX175"/>
  <c r="AX177"/>
  <c r="AX179"/>
  <c r="AX181"/>
  <c r="AX183"/>
  <c r="AX185"/>
  <c r="AX187"/>
  <c r="AX190"/>
  <c r="AX192"/>
  <c r="AX194"/>
  <c r="AX196"/>
  <c r="AX198"/>
  <c r="AX200"/>
  <c r="AX202"/>
  <c r="AX204"/>
  <c r="AX206"/>
  <c r="AX208"/>
  <c r="AX210"/>
  <c r="AX212"/>
  <c r="AX214"/>
  <c r="AX216"/>
  <c r="AX218"/>
  <c r="AX220"/>
  <c r="AX222"/>
  <c r="AX224"/>
  <c r="AX226"/>
  <c r="AX228"/>
  <c r="AX230"/>
  <c r="AX232"/>
  <c r="AX234"/>
  <c r="AX236"/>
  <c r="AX238"/>
  <c r="AX240"/>
  <c r="AX242"/>
  <c r="AX244"/>
  <c r="AX246"/>
  <c r="AX248"/>
  <c r="AX250"/>
  <c r="AX252"/>
  <c r="AX254"/>
  <c r="AX256"/>
  <c r="AX258"/>
  <c r="AX260"/>
  <c r="AX262"/>
  <c r="AX264"/>
  <c r="AX266"/>
  <c r="AX268"/>
  <c r="AX270"/>
  <c r="AX272"/>
  <c r="AX274"/>
  <c r="AX276"/>
  <c r="AX278"/>
  <c r="AX280"/>
  <c r="AX282"/>
  <c r="AX284"/>
  <c r="AX286"/>
  <c r="AX288"/>
  <c r="AX290"/>
  <c r="AX292"/>
  <c r="AX294"/>
  <c r="AX296"/>
  <c r="AX298"/>
  <c r="AX189"/>
  <c r="AX302"/>
  <c r="AX304"/>
  <c r="AX306"/>
  <c r="AX308"/>
  <c r="AX310"/>
  <c r="AX312"/>
  <c r="AX314"/>
  <c r="AX316"/>
  <c r="AX318"/>
  <c r="AX320"/>
  <c r="AX322"/>
  <c r="AX324"/>
  <c r="AX326"/>
  <c r="AX328"/>
  <c r="AX330"/>
  <c r="AX332"/>
  <c r="AX334"/>
  <c r="AX336"/>
  <c r="AX338"/>
  <c r="AX340"/>
  <c r="AX342"/>
  <c r="AX344"/>
  <c r="AX346"/>
  <c r="AX348"/>
  <c r="AX350"/>
  <c r="AX352"/>
  <c r="AX354"/>
  <c r="AX356"/>
  <c r="AX358"/>
  <c r="AX360"/>
  <c r="AX362"/>
  <c r="AX364"/>
  <c r="AX366"/>
  <c r="AX368"/>
  <c r="AX370"/>
  <c r="AX372"/>
  <c r="AX374"/>
  <c r="AX376"/>
  <c r="AX378"/>
  <c r="AX380"/>
  <c r="AX382"/>
  <c r="AX384"/>
  <c r="AX386"/>
  <c r="AX388"/>
  <c r="AX390"/>
  <c r="AX392"/>
  <c r="AX394"/>
  <c r="AX396"/>
  <c r="AX398"/>
  <c r="AX400"/>
  <c r="AX402"/>
  <c r="AX404"/>
  <c r="AX406"/>
  <c r="AX408"/>
  <c r="AX410"/>
  <c r="AX412"/>
  <c r="AX413"/>
  <c r="AX415"/>
  <c r="AX417"/>
  <c r="AX419"/>
  <c r="AX421"/>
  <c r="AX423"/>
  <c r="AX425"/>
  <c r="AX427"/>
  <c r="AX429"/>
  <c r="AX431"/>
  <c r="AX433"/>
  <c r="AX435"/>
  <c r="AX437"/>
  <c r="AX439"/>
  <c r="AX441"/>
  <c r="AX443"/>
  <c r="AX445"/>
  <c r="AX447"/>
  <c r="AX449"/>
  <c r="AX451"/>
  <c r="AX453"/>
  <c r="AX455"/>
  <c r="AX457"/>
  <c r="AX459"/>
  <c r="AX461"/>
  <c r="AX463"/>
  <c r="AX465"/>
  <c r="AX467"/>
  <c r="AX469"/>
  <c r="AX471"/>
  <c r="AX473"/>
  <c r="AX475"/>
  <c r="AX477"/>
  <c r="AX479"/>
  <c r="AX481"/>
  <c r="AX483"/>
  <c r="AX485"/>
  <c r="AX487"/>
  <c r="AX489"/>
  <c r="AX491"/>
  <c r="AX493"/>
  <c r="AX495"/>
  <c r="AX497"/>
  <c r="AX499"/>
  <c r="P36" i="22"/>
  <c r="R36"/>
  <c r="Q36"/>
  <c r="O37"/>
  <c r="AD40" i="17"/>
  <c r="AE40"/>
  <c r="AB40"/>
  <c r="AK40"/>
  <c r="AI40"/>
  <c r="AJ40"/>
  <c r="Z40"/>
  <c r="AH40"/>
  <c r="V40"/>
  <c r="AA40"/>
  <c r="T40"/>
  <c r="W39"/>
  <c r="Y39"/>
  <c r="G45" i="5"/>
  <c r="R40" i="17"/>
  <c r="O40"/>
  <c r="F41" i="18"/>
  <c r="A41" i="17" s="1"/>
  <c r="N41" s="1"/>
  <c r="X41" s="1"/>
  <c r="F44" i="5"/>
  <c r="C44"/>
  <c r="D44"/>
  <c r="E44"/>
  <c r="A44"/>
  <c r="B44"/>
  <c r="H43"/>
  <c r="L43"/>
  <c r="P43"/>
  <c r="T43"/>
  <c r="X43"/>
  <c r="AB43"/>
  <c r="AF43"/>
  <c r="AJ43"/>
  <c r="AN43"/>
  <c r="AR43"/>
  <c r="AV43"/>
  <c r="AZ43"/>
  <c r="BD43"/>
  <c r="BH43"/>
  <c r="BL43"/>
  <c r="BP43"/>
  <c r="BT43"/>
  <c r="BX43"/>
  <c r="CB43"/>
  <c r="I43"/>
  <c r="M43"/>
  <c r="Q43"/>
  <c r="U43"/>
  <c r="Y43"/>
  <c r="AC43"/>
  <c r="AG43"/>
  <c r="AK43"/>
  <c r="AO43"/>
  <c r="AS43"/>
  <c r="AW43"/>
  <c r="BA43"/>
  <c r="BE43"/>
  <c r="BI43"/>
  <c r="BM43"/>
  <c r="BQ43"/>
  <c r="BU43"/>
  <c r="BY43"/>
  <c r="CC43"/>
  <c r="N43"/>
  <c r="V43"/>
  <c r="AD43"/>
  <c r="AL43"/>
  <c r="AT43"/>
  <c r="BB43"/>
  <c r="BJ43"/>
  <c r="BR43"/>
  <c r="BZ43"/>
  <c r="K43"/>
  <c r="S43"/>
  <c r="AA43"/>
  <c r="AI43"/>
  <c r="AQ43"/>
  <c r="AY43"/>
  <c r="BG43"/>
  <c r="BO43"/>
  <c r="BW43"/>
  <c r="J43"/>
  <c r="R43"/>
  <c r="Z43"/>
  <c r="AH43"/>
  <c r="AP43"/>
  <c r="AX43"/>
  <c r="BF43"/>
  <c r="BN43"/>
  <c r="BV43"/>
  <c r="CD43"/>
  <c r="O43"/>
  <c r="W43"/>
  <c r="AE43"/>
  <c r="AM43"/>
  <c r="AU43"/>
  <c r="BC43"/>
  <c r="BK43"/>
  <c r="BS43"/>
  <c r="CA43"/>
  <c r="AL40" i="17"/>
  <c r="AY3" i="28" l="1"/>
  <c r="AZ1"/>
  <c r="AY6"/>
  <c r="AY8"/>
  <c r="AY10"/>
  <c r="AY12"/>
  <c r="AY14"/>
  <c r="AY16"/>
  <c r="AY18"/>
  <c r="AY20"/>
  <c r="AY22"/>
  <c r="AY24"/>
  <c r="AY26"/>
  <c r="AY28"/>
  <c r="AY30"/>
  <c r="AY32"/>
  <c r="AY34"/>
  <c r="AY36"/>
  <c r="AY38"/>
  <c r="AY40"/>
  <c r="AY42"/>
  <c r="AY44"/>
  <c r="AY46"/>
  <c r="AY48"/>
  <c r="AY50"/>
  <c r="AY52"/>
  <c r="AY54"/>
  <c r="AY56"/>
  <c r="AY58"/>
  <c r="AY60"/>
  <c r="AY62"/>
  <c r="AY64"/>
  <c r="AY66"/>
  <c r="AY68"/>
  <c r="AY70"/>
  <c r="AY72"/>
  <c r="AY74"/>
  <c r="AY76"/>
  <c r="AY78"/>
  <c r="AY80"/>
  <c r="AY82"/>
  <c r="AY84"/>
  <c r="AY86"/>
  <c r="AY88"/>
  <c r="AY90"/>
  <c r="AY92"/>
  <c r="AY94"/>
  <c r="AY96"/>
  <c r="AY98"/>
  <c r="AY100"/>
  <c r="AY102"/>
  <c r="AY104"/>
  <c r="AY106"/>
  <c r="AY108"/>
  <c r="AY110"/>
  <c r="AY112"/>
  <c r="AY114"/>
  <c r="AY116"/>
  <c r="AY118"/>
  <c r="AY120"/>
  <c r="AY122"/>
  <c r="AY124"/>
  <c r="AY126"/>
  <c r="AY128"/>
  <c r="AY130"/>
  <c r="AY132"/>
  <c r="AY134"/>
  <c r="AY136"/>
  <c r="AY138"/>
  <c r="AY140"/>
  <c r="AY142"/>
  <c r="AY144"/>
  <c r="AY146"/>
  <c r="AY148"/>
  <c r="AY150"/>
  <c r="AY152"/>
  <c r="AY154"/>
  <c r="AY156"/>
  <c r="AY158"/>
  <c r="AY160"/>
  <c r="AY162"/>
  <c r="AY164"/>
  <c r="AY166"/>
  <c r="AY168"/>
  <c r="AY170"/>
  <c r="AY172"/>
  <c r="AY174"/>
  <c r="AY176"/>
  <c r="AY178"/>
  <c r="AY180"/>
  <c r="AY182"/>
  <c r="AY184"/>
  <c r="AY186"/>
  <c r="AY188"/>
  <c r="AY190"/>
  <c r="AY192"/>
  <c r="AY194"/>
  <c r="AY196"/>
  <c r="AY198"/>
  <c r="AY200"/>
  <c r="AY202"/>
  <c r="AY204"/>
  <c r="AY206"/>
  <c r="AY208"/>
  <c r="AY210"/>
  <c r="AY212"/>
  <c r="AY214"/>
  <c r="AY216"/>
  <c r="AY218"/>
  <c r="AY220"/>
  <c r="AY222"/>
  <c r="AY224"/>
  <c r="AY226"/>
  <c r="AY228"/>
  <c r="AY230"/>
  <c r="AY232"/>
  <c r="AY234"/>
  <c r="AY236"/>
  <c r="AY238"/>
  <c r="AY240"/>
  <c r="AY242"/>
  <c r="AY244"/>
  <c r="AY246"/>
  <c r="AY248"/>
  <c r="AY250"/>
  <c r="AY252"/>
  <c r="AY254"/>
  <c r="AY256"/>
  <c r="AY258"/>
  <c r="AY260"/>
  <c r="AY262"/>
  <c r="AY264"/>
  <c r="AY266"/>
  <c r="AY268"/>
  <c r="AY270"/>
  <c r="AY272"/>
  <c r="AY274"/>
  <c r="AY276"/>
  <c r="AY278"/>
  <c r="AY280"/>
  <c r="AY282"/>
  <c r="AY284"/>
  <c r="AY286"/>
  <c r="AY288"/>
  <c r="AY290"/>
  <c r="AY292"/>
  <c r="AY294"/>
  <c r="AY296"/>
  <c r="AY298"/>
  <c r="AY300"/>
  <c r="AY302"/>
  <c r="AY304"/>
  <c r="AY306"/>
  <c r="AY308"/>
  <c r="AY310"/>
  <c r="AY312"/>
  <c r="AY314"/>
  <c r="AY316"/>
  <c r="AY318"/>
  <c r="AY320"/>
  <c r="AY322"/>
  <c r="AY324"/>
  <c r="AY326"/>
  <c r="AY328"/>
  <c r="AY330"/>
  <c r="AY332"/>
  <c r="AY334"/>
  <c r="AY336"/>
  <c r="AY338"/>
  <c r="AY340"/>
  <c r="AY342"/>
  <c r="AY344"/>
  <c r="AY346"/>
  <c r="AY348"/>
  <c r="AY350"/>
  <c r="AY352"/>
  <c r="AY354"/>
  <c r="AY356"/>
  <c r="AY358"/>
  <c r="AY360"/>
  <c r="AY362"/>
  <c r="AY364"/>
  <c r="AY366"/>
  <c r="AY368"/>
  <c r="AY370"/>
  <c r="AY372"/>
  <c r="AY374"/>
  <c r="AY376"/>
  <c r="AY378"/>
  <c r="AY380"/>
  <c r="AY382"/>
  <c r="AY384"/>
  <c r="AY386"/>
  <c r="AY388"/>
  <c r="AY390"/>
  <c r="AY392"/>
  <c r="AY394"/>
  <c r="AY396"/>
  <c r="AY398"/>
  <c r="AY400"/>
  <c r="AY402"/>
  <c r="AY404"/>
  <c r="AY406"/>
  <c r="AY408"/>
  <c r="AY410"/>
  <c r="AY412"/>
  <c r="AY414"/>
  <c r="AY416"/>
  <c r="AY418"/>
  <c r="AY420"/>
  <c r="AY422"/>
  <c r="AY424"/>
  <c r="AY426"/>
  <c r="AY428"/>
  <c r="AY430"/>
  <c r="AY432"/>
  <c r="AY434"/>
  <c r="AY436"/>
  <c r="AY438"/>
  <c r="AY440"/>
  <c r="AY442"/>
  <c r="AY444"/>
  <c r="AY446"/>
  <c r="AY448"/>
  <c r="AY450"/>
  <c r="AY452"/>
  <c r="AY454"/>
  <c r="AY456"/>
  <c r="AY458"/>
  <c r="AY460"/>
  <c r="AY462"/>
  <c r="AY464"/>
  <c r="AY466"/>
  <c r="AY468"/>
  <c r="AY470"/>
  <c r="AY472"/>
  <c r="AY474"/>
  <c r="AY476"/>
  <c r="AY478"/>
  <c r="AY480"/>
  <c r="AY482"/>
  <c r="AY484"/>
  <c r="AY486"/>
  <c r="AY488"/>
  <c r="AY490"/>
  <c r="AY492"/>
  <c r="AY494"/>
  <c r="AY496"/>
  <c r="AY498"/>
  <c r="AY500"/>
  <c r="AY2"/>
  <c r="AY4"/>
  <c r="AY5"/>
  <c r="AY7"/>
  <c r="AY9"/>
  <c r="AY11"/>
  <c r="AY13"/>
  <c r="AY15"/>
  <c r="AY17"/>
  <c r="AY19"/>
  <c r="AY21"/>
  <c r="AY23"/>
  <c r="AY25"/>
  <c r="AY27"/>
  <c r="AY29"/>
  <c r="AY31"/>
  <c r="AY33"/>
  <c r="AY35"/>
  <c r="AY37"/>
  <c r="AY39"/>
  <c r="AY41"/>
  <c r="AY43"/>
  <c r="AY45"/>
  <c r="AY47"/>
  <c r="AY49"/>
  <c r="AY51"/>
  <c r="AY53"/>
  <c r="AY55"/>
  <c r="AY57"/>
  <c r="AY59"/>
  <c r="AY61"/>
  <c r="AY63"/>
  <c r="AY65"/>
  <c r="AY67"/>
  <c r="AY69"/>
  <c r="AY71"/>
  <c r="AY73"/>
  <c r="AY75"/>
  <c r="AY77"/>
  <c r="AY79"/>
  <c r="AY81"/>
  <c r="AY83"/>
  <c r="AY85"/>
  <c r="AY87"/>
  <c r="AY89"/>
  <c r="AY91"/>
  <c r="AY93"/>
  <c r="AY95"/>
  <c r="AY97"/>
  <c r="AY99"/>
  <c r="AY101"/>
  <c r="AY103"/>
  <c r="AY105"/>
  <c r="AY107"/>
  <c r="AY109"/>
  <c r="AY111"/>
  <c r="AY113"/>
  <c r="AY115"/>
  <c r="AY117"/>
  <c r="AY119"/>
  <c r="AY121"/>
  <c r="AY123"/>
  <c r="AY125"/>
  <c r="AY127"/>
  <c r="AY129"/>
  <c r="AY131"/>
  <c r="AY133"/>
  <c r="AY135"/>
  <c r="AY137"/>
  <c r="AY139"/>
  <c r="AY141"/>
  <c r="AY143"/>
  <c r="AY145"/>
  <c r="AY147"/>
  <c r="AY149"/>
  <c r="AY151"/>
  <c r="AY153"/>
  <c r="AY155"/>
  <c r="AY157"/>
  <c r="AY159"/>
  <c r="AY161"/>
  <c r="AY163"/>
  <c r="AY165"/>
  <c r="AY167"/>
  <c r="AY169"/>
  <c r="AY171"/>
  <c r="AY173"/>
  <c r="AY175"/>
  <c r="AY177"/>
  <c r="AY179"/>
  <c r="AY181"/>
  <c r="AY183"/>
  <c r="AY185"/>
  <c r="AY187"/>
  <c r="AY189"/>
  <c r="AY191"/>
  <c r="AY193"/>
  <c r="AY195"/>
  <c r="AY197"/>
  <c r="AY199"/>
  <c r="AY201"/>
  <c r="AY203"/>
  <c r="AY205"/>
  <c r="AY207"/>
  <c r="AY209"/>
  <c r="AY211"/>
  <c r="AY213"/>
  <c r="AY215"/>
  <c r="AY217"/>
  <c r="AY219"/>
  <c r="AY221"/>
  <c r="AY223"/>
  <c r="AY225"/>
  <c r="AY227"/>
  <c r="AY229"/>
  <c r="AY231"/>
  <c r="AY233"/>
  <c r="AY235"/>
  <c r="AY237"/>
  <c r="AY239"/>
  <c r="AY241"/>
  <c r="AY243"/>
  <c r="AY245"/>
  <c r="AY247"/>
  <c r="AY249"/>
  <c r="AY251"/>
  <c r="AY253"/>
  <c r="AY255"/>
  <c r="AY257"/>
  <c r="AY259"/>
  <c r="AY261"/>
  <c r="AY263"/>
  <c r="AY265"/>
  <c r="AY267"/>
  <c r="AY269"/>
  <c r="AY271"/>
  <c r="AY273"/>
  <c r="AY275"/>
  <c r="AY277"/>
  <c r="AY279"/>
  <c r="AY281"/>
  <c r="AY283"/>
  <c r="AY285"/>
  <c r="AY287"/>
  <c r="AY289"/>
  <c r="AY291"/>
  <c r="AY293"/>
  <c r="AY295"/>
  <c r="AY297"/>
  <c r="AY299"/>
  <c r="AY301"/>
  <c r="AY303"/>
  <c r="AY305"/>
  <c r="AY307"/>
  <c r="AY309"/>
  <c r="AY311"/>
  <c r="AY313"/>
  <c r="AY315"/>
  <c r="AY317"/>
  <c r="AY319"/>
  <c r="AY321"/>
  <c r="AY323"/>
  <c r="AY325"/>
  <c r="AY327"/>
  <c r="AY329"/>
  <c r="AY331"/>
  <c r="AY333"/>
  <c r="AY335"/>
  <c r="AY337"/>
  <c r="AY339"/>
  <c r="AY341"/>
  <c r="AY343"/>
  <c r="AY345"/>
  <c r="AY347"/>
  <c r="AY349"/>
  <c r="AY351"/>
  <c r="AY353"/>
  <c r="AY355"/>
  <c r="AY357"/>
  <c r="AY359"/>
  <c r="AY361"/>
  <c r="AY363"/>
  <c r="AY365"/>
  <c r="AY367"/>
  <c r="AY369"/>
  <c r="AY371"/>
  <c r="AY373"/>
  <c r="AY375"/>
  <c r="AY377"/>
  <c r="AY379"/>
  <c r="AY381"/>
  <c r="AY383"/>
  <c r="AY385"/>
  <c r="AY387"/>
  <c r="AY389"/>
  <c r="AY391"/>
  <c r="AY393"/>
  <c r="AY395"/>
  <c r="AY397"/>
  <c r="AY399"/>
  <c r="AY401"/>
  <c r="AY403"/>
  <c r="AY405"/>
  <c r="AY407"/>
  <c r="AY409"/>
  <c r="AY411"/>
  <c r="AY413"/>
  <c r="AY415"/>
  <c r="AY417"/>
  <c r="AY419"/>
  <c r="AY421"/>
  <c r="AY423"/>
  <c r="AY425"/>
  <c r="AY427"/>
  <c r="AY429"/>
  <c r="AY431"/>
  <c r="AY433"/>
  <c r="AY435"/>
  <c r="AY437"/>
  <c r="AY439"/>
  <c r="AY441"/>
  <c r="AY443"/>
  <c r="AY445"/>
  <c r="AY447"/>
  <c r="AY449"/>
  <c r="AY451"/>
  <c r="AY453"/>
  <c r="AY455"/>
  <c r="AY457"/>
  <c r="AY459"/>
  <c r="AY461"/>
  <c r="AY463"/>
  <c r="AY465"/>
  <c r="AY467"/>
  <c r="AY469"/>
  <c r="AY471"/>
  <c r="AY473"/>
  <c r="AY475"/>
  <c r="AY477"/>
  <c r="AY479"/>
  <c r="AY481"/>
  <c r="AY483"/>
  <c r="AY485"/>
  <c r="AY487"/>
  <c r="AY489"/>
  <c r="AY491"/>
  <c r="AY493"/>
  <c r="AY495"/>
  <c r="AY497"/>
  <c r="AY499"/>
  <c r="P37" i="22"/>
  <c r="R37"/>
  <c r="Q37"/>
  <c r="O38"/>
  <c r="AD41" i="17"/>
  <c r="AE41"/>
  <c r="AB41"/>
  <c r="AK41"/>
  <c r="AI41"/>
  <c r="AJ41"/>
  <c r="W40"/>
  <c r="Y40"/>
  <c r="Z41"/>
  <c r="AH41"/>
  <c r="V41"/>
  <c r="AA41"/>
  <c r="T41"/>
  <c r="G46" i="5"/>
  <c r="O41" i="17"/>
  <c r="R41"/>
  <c r="F45" i="5"/>
  <c r="E45"/>
  <c r="D45"/>
  <c r="A45"/>
  <c r="B45"/>
  <c r="C45"/>
  <c r="F42" i="18"/>
  <c r="A42" i="17" s="1"/>
  <c r="N42" s="1"/>
  <c r="X42" s="1"/>
  <c r="I44" i="5"/>
  <c r="M44"/>
  <c r="Q44"/>
  <c r="U44"/>
  <c r="Y44"/>
  <c r="AC44"/>
  <c r="AG44"/>
  <c r="AK44"/>
  <c r="AO44"/>
  <c r="AS44"/>
  <c r="AW44"/>
  <c r="BA44"/>
  <c r="BE44"/>
  <c r="BI44"/>
  <c r="BM44"/>
  <c r="BQ44"/>
  <c r="BU44"/>
  <c r="BY44"/>
  <c r="CC44"/>
  <c r="J44"/>
  <c r="N44"/>
  <c r="R44"/>
  <c r="V44"/>
  <c r="Z44"/>
  <c r="AD44"/>
  <c r="K44"/>
  <c r="O44"/>
  <c r="S44"/>
  <c r="W44"/>
  <c r="AA44"/>
  <c r="AE44"/>
  <c r="AI44"/>
  <c r="AM44"/>
  <c r="AQ44"/>
  <c r="AU44"/>
  <c r="AY44"/>
  <c r="BC44"/>
  <c r="BG44"/>
  <c r="BK44"/>
  <c r="BO44"/>
  <c r="BS44"/>
  <c r="BW44"/>
  <c r="CA44"/>
  <c r="H44"/>
  <c r="L44"/>
  <c r="P44"/>
  <c r="T44"/>
  <c r="X44"/>
  <c r="AB44"/>
  <c r="AF44"/>
  <c r="AJ44"/>
  <c r="AN44"/>
  <c r="AR44"/>
  <c r="AV44"/>
  <c r="AZ44"/>
  <c r="BD44"/>
  <c r="BH44"/>
  <c r="BL44"/>
  <c r="BP44"/>
  <c r="BT44"/>
  <c r="BX44"/>
  <c r="CB44"/>
  <c r="AL44"/>
  <c r="AT44"/>
  <c r="BB44"/>
  <c r="BJ44"/>
  <c r="BR44"/>
  <c r="BZ44"/>
  <c r="AH44"/>
  <c r="AP44"/>
  <c r="AX44"/>
  <c r="BF44"/>
  <c r="BN44"/>
  <c r="BV44"/>
  <c r="CD44"/>
  <c r="AL41" i="17"/>
  <c r="AZ4" i="28" l="1"/>
  <c r="AZ19"/>
  <c r="AZ25"/>
  <c r="AZ29"/>
  <c r="AZ33"/>
  <c r="AZ37"/>
  <c r="AZ41"/>
  <c r="AZ45"/>
  <c r="AZ49"/>
  <c r="AZ53"/>
  <c r="AZ57"/>
  <c r="AZ61"/>
  <c r="AZ65"/>
  <c r="AZ71"/>
  <c r="AZ75"/>
  <c r="AZ79"/>
  <c r="AZ83"/>
  <c r="AZ87"/>
  <c r="AZ91"/>
  <c r="AZ95"/>
  <c r="AZ101"/>
  <c r="AZ105"/>
  <c r="AZ109"/>
  <c r="AZ113"/>
  <c r="AZ117"/>
  <c r="AZ121"/>
  <c r="AZ125"/>
  <c r="AZ131"/>
  <c r="AZ135"/>
  <c r="AZ139"/>
  <c r="AZ141"/>
  <c r="AZ145"/>
  <c r="AZ149"/>
  <c r="AZ153"/>
  <c r="AZ157"/>
  <c r="AZ161"/>
  <c r="AZ165"/>
  <c r="AZ169"/>
  <c r="AZ173"/>
  <c r="AZ179"/>
  <c r="AZ183"/>
  <c r="AZ187"/>
  <c r="AZ192"/>
  <c r="AZ196"/>
  <c r="AZ200"/>
  <c r="AZ204"/>
  <c r="AZ208"/>
  <c r="AZ212"/>
  <c r="AZ216"/>
  <c r="AZ222"/>
  <c r="AZ226"/>
  <c r="AZ230"/>
  <c r="AZ234"/>
  <c r="AZ238"/>
  <c r="AZ242"/>
  <c r="AZ246"/>
  <c r="AZ250"/>
  <c r="AZ254"/>
  <c r="AZ260"/>
  <c r="AZ264"/>
  <c r="AZ268"/>
  <c r="AZ272"/>
  <c r="AZ276"/>
  <c r="AZ280"/>
  <c r="AZ284"/>
  <c r="AZ288"/>
  <c r="AZ292"/>
  <c r="AZ296"/>
  <c r="AZ188"/>
  <c r="AZ304"/>
  <c r="AZ308"/>
  <c r="AZ312"/>
  <c r="AZ316"/>
  <c r="AZ320"/>
  <c r="AZ324"/>
  <c r="AZ328"/>
  <c r="AZ332"/>
  <c r="AZ336"/>
  <c r="AZ340"/>
  <c r="AZ344"/>
  <c r="AZ348"/>
  <c r="AZ352"/>
  <c r="AZ356"/>
  <c r="AZ360"/>
  <c r="AZ364"/>
  <c r="AZ368"/>
  <c r="AZ372"/>
  <c r="AZ376"/>
  <c r="AZ380"/>
  <c r="AZ384"/>
  <c r="AZ388"/>
  <c r="AZ392"/>
  <c r="AZ396"/>
  <c r="AZ400"/>
  <c r="AZ404"/>
  <c r="AZ408"/>
  <c r="AZ412"/>
  <c r="AZ415"/>
  <c r="AZ419"/>
  <c r="AZ425"/>
  <c r="AZ429"/>
  <c r="AZ433"/>
  <c r="AZ437"/>
  <c r="AZ441"/>
  <c r="AZ445"/>
  <c r="AZ449"/>
  <c r="AZ453"/>
  <c r="AZ455"/>
  <c r="AZ459"/>
  <c r="AZ463"/>
  <c r="AZ467"/>
  <c r="AZ471"/>
  <c r="AZ475"/>
  <c r="AZ479"/>
  <c r="AZ483"/>
  <c r="AZ489"/>
  <c r="AZ493"/>
  <c r="AZ497"/>
  <c r="AZ2"/>
  <c r="AZ5"/>
  <c r="AZ7"/>
  <c r="AZ8"/>
  <c r="AZ10"/>
  <c r="AZ12"/>
  <c r="AZ14"/>
  <c r="AZ16"/>
  <c r="AZ18"/>
  <c r="AZ20"/>
  <c r="AZ22"/>
  <c r="AZ24"/>
  <c r="AZ26"/>
  <c r="AZ28"/>
  <c r="AZ30"/>
  <c r="AZ32"/>
  <c r="AZ34"/>
  <c r="AZ36"/>
  <c r="AZ38"/>
  <c r="AZ40"/>
  <c r="AZ42"/>
  <c r="AZ44"/>
  <c r="AZ46"/>
  <c r="AZ48"/>
  <c r="AZ50"/>
  <c r="AZ52"/>
  <c r="AZ54"/>
  <c r="AZ56"/>
  <c r="AZ58"/>
  <c r="AZ60"/>
  <c r="AZ62"/>
  <c r="AZ64"/>
  <c r="AZ66"/>
  <c r="AZ68"/>
  <c r="AZ70"/>
  <c r="AZ72"/>
  <c r="AZ74"/>
  <c r="AZ76"/>
  <c r="AZ78"/>
  <c r="AZ80"/>
  <c r="AZ82"/>
  <c r="AZ84"/>
  <c r="AZ86"/>
  <c r="AZ88"/>
  <c r="AZ90"/>
  <c r="AZ92"/>
  <c r="AZ94"/>
  <c r="AZ96"/>
  <c r="AZ98"/>
  <c r="AZ100"/>
  <c r="AZ102"/>
  <c r="AZ104"/>
  <c r="AZ106"/>
  <c r="AZ108"/>
  <c r="AZ110"/>
  <c r="AZ112"/>
  <c r="AZ114"/>
  <c r="AZ116"/>
  <c r="AZ118"/>
  <c r="AZ120"/>
  <c r="AZ122"/>
  <c r="AZ124"/>
  <c r="AZ126"/>
  <c r="AZ128"/>
  <c r="AZ130"/>
  <c r="AZ132"/>
  <c r="AZ134"/>
  <c r="AZ136"/>
  <c r="AZ138"/>
  <c r="AZ140"/>
  <c r="AZ142"/>
  <c r="AZ144"/>
  <c r="AZ146"/>
  <c r="AZ148"/>
  <c r="AZ150"/>
  <c r="AZ152"/>
  <c r="AZ154"/>
  <c r="AZ156"/>
  <c r="AZ158"/>
  <c r="AZ160"/>
  <c r="AZ162"/>
  <c r="AZ164"/>
  <c r="AZ166"/>
  <c r="AZ168"/>
  <c r="AZ170"/>
  <c r="AZ172"/>
  <c r="AZ174"/>
  <c r="AZ176"/>
  <c r="AZ178"/>
  <c r="AZ180"/>
  <c r="AZ182"/>
  <c r="AZ184"/>
  <c r="AZ186"/>
  <c r="AZ189"/>
  <c r="AZ191"/>
  <c r="AZ193"/>
  <c r="AZ195"/>
  <c r="AZ197"/>
  <c r="AZ199"/>
  <c r="AZ201"/>
  <c r="AZ203"/>
  <c r="AZ205"/>
  <c r="AZ207"/>
  <c r="AZ209"/>
  <c r="AZ211"/>
  <c r="AZ213"/>
  <c r="AZ215"/>
  <c r="AZ217"/>
  <c r="AZ219"/>
  <c r="AZ221"/>
  <c r="AZ223"/>
  <c r="AZ225"/>
  <c r="AZ227"/>
  <c r="AZ229"/>
  <c r="AZ231"/>
  <c r="AZ233"/>
  <c r="AZ235"/>
  <c r="AZ237"/>
  <c r="AZ239"/>
  <c r="AZ241"/>
  <c r="AZ243"/>
  <c r="AZ245"/>
  <c r="AZ247"/>
  <c r="AZ249"/>
  <c r="AZ251"/>
  <c r="AZ253"/>
  <c r="AZ255"/>
  <c r="AZ257"/>
  <c r="AZ259"/>
  <c r="AZ261"/>
  <c r="AZ263"/>
  <c r="AZ265"/>
  <c r="AZ267"/>
  <c r="AZ269"/>
  <c r="AZ271"/>
  <c r="AZ273"/>
  <c r="AZ275"/>
  <c r="AZ277"/>
  <c r="AZ279"/>
  <c r="AZ281"/>
  <c r="AZ283"/>
  <c r="AZ285"/>
  <c r="AZ287"/>
  <c r="AZ289"/>
  <c r="AZ291"/>
  <c r="AZ293"/>
  <c r="AZ295"/>
  <c r="AZ297"/>
  <c r="AZ299"/>
  <c r="AZ301"/>
  <c r="AZ303"/>
  <c r="AZ305"/>
  <c r="AZ307"/>
  <c r="AZ309"/>
  <c r="AZ311"/>
  <c r="AZ313"/>
  <c r="AZ315"/>
  <c r="AZ317"/>
  <c r="AZ319"/>
  <c r="AZ321"/>
  <c r="AZ323"/>
  <c r="AZ325"/>
  <c r="AZ327"/>
  <c r="AZ329"/>
  <c r="AZ331"/>
  <c r="AZ333"/>
  <c r="AZ335"/>
  <c r="AZ337"/>
  <c r="AZ339"/>
  <c r="AZ341"/>
  <c r="AZ343"/>
  <c r="AZ345"/>
  <c r="AZ347"/>
  <c r="AZ349"/>
  <c r="AZ351"/>
  <c r="AZ353"/>
  <c r="AZ355"/>
  <c r="AZ357"/>
  <c r="AZ359"/>
  <c r="AZ361"/>
  <c r="AZ363"/>
  <c r="AZ365"/>
  <c r="AZ367"/>
  <c r="AZ369"/>
  <c r="AZ371"/>
  <c r="AZ373"/>
  <c r="AZ375"/>
  <c r="AZ377"/>
  <c r="AZ379"/>
  <c r="AZ381"/>
  <c r="AZ383"/>
  <c r="AZ385"/>
  <c r="AZ387"/>
  <c r="AZ389"/>
  <c r="AZ391"/>
  <c r="AZ393"/>
  <c r="AZ395"/>
  <c r="AZ397"/>
  <c r="AZ399"/>
  <c r="AZ401"/>
  <c r="AZ403"/>
  <c r="AZ405"/>
  <c r="AZ407"/>
  <c r="AZ409"/>
  <c r="AZ411"/>
  <c r="AZ300"/>
  <c r="AZ414"/>
  <c r="AZ416"/>
  <c r="AZ418"/>
  <c r="AZ420"/>
  <c r="AZ422"/>
  <c r="AZ424"/>
  <c r="AZ426"/>
  <c r="AZ428"/>
  <c r="AZ430"/>
  <c r="AZ432"/>
  <c r="AZ434"/>
  <c r="AZ436"/>
  <c r="AZ438"/>
  <c r="AZ440"/>
  <c r="AZ442"/>
  <c r="AZ444"/>
  <c r="AZ446"/>
  <c r="AZ448"/>
  <c r="AZ450"/>
  <c r="AZ452"/>
  <c r="AZ454"/>
  <c r="AZ456"/>
  <c r="AZ458"/>
  <c r="AZ460"/>
  <c r="AZ462"/>
  <c r="AZ464"/>
  <c r="AZ466"/>
  <c r="AZ468"/>
  <c r="AZ470"/>
  <c r="AZ472"/>
  <c r="AZ474"/>
  <c r="AZ476"/>
  <c r="AZ478"/>
  <c r="AZ480"/>
  <c r="AZ482"/>
  <c r="AZ484"/>
  <c r="AZ486"/>
  <c r="AZ488"/>
  <c r="AZ490"/>
  <c r="AZ492"/>
  <c r="AZ494"/>
  <c r="AZ496"/>
  <c r="AZ498"/>
  <c r="AZ500"/>
  <c r="AZ3"/>
  <c r="AZ6"/>
  <c r="AZ9"/>
  <c r="AZ11"/>
  <c r="AZ13"/>
  <c r="AZ15"/>
  <c r="AZ17"/>
  <c r="AZ21"/>
  <c r="AZ23"/>
  <c r="AZ27"/>
  <c r="AZ31"/>
  <c r="AZ35"/>
  <c r="AZ39"/>
  <c r="AZ43"/>
  <c r="AZ47"/>
  <c r="AZ51"/>
  <c r="AZ55"/>
  <c r="AZ59"/>
  <c r="AZ63"/>
  <c r="AZ67"/>
  <c r="AZ69"/>
  <c r="AZ73"/>
  <c r="AZ77"/>
  <c r="AZ81"/>
  <c r="AZ85"/>
  <c r="AZ89"/>
  <c r="AZ93"/>
  <c r="AZ97"/>
  <c r="AZ99"/>
  <c r="AZ103"/>
  <c r="AZ107"/>
  <c r="AZ111"/>
  <c r="AZ115"/>
  <c r="AZ119"/>
  <c r="AZ123"/>
  <c r="AZ127"/>
  <c r="AZ129"/>
  <c r="AZ133"/>
  <c r="AZ137"/>
  <c r="AZ143"/>
  <c r="AZ147"/>
  <c r="AZ151"/>
  <c r="AZ155"/>
  <c r="AZ159"/>
  <c r="AZ163"/>
  <c r="AZ167"/>
  <c r="AZ171"/>
  <c r="AZ175"/>
  <c r="AZ177"/>
  <c r="AZ181"/>
  <c r="AZ185"/>
  <c r="AZ190"/>
  <c r="AZ194"/>
  <c r="AZ198"/>
  <c r="AZ202"/>
  <c r="AZ206"/>
  <c r="AZ210"/>
  <c r="AZ214"/>
  <c r="AZ218"/>
  <c r="AZ220"/>
  <c r="AZ224"/>
  <c r="AZ228"/>
  <c r="AZ232"/>
  <c r="AZ236"/>
  <c r="AZ240"/>
  <c r="AZ244"/>
  <c r="AZ248"/>
  <c r="AZ252"/>
  <c r="AZ256"/>
  <c r="AZ258"/>
  <c r="AZ262"/>
  <c r="AZ266"/>
  <c r="AZ270"/>
  <c r="AZ274"/>
  <c r="AZ278"/>
  <c r="AZ282"/>
  <c r="AZ286"/>
  <c r="AZ290"/>
  <c r="AZ294"/>
  <c r="AZ298"/>
  <c r="AZ302"/>
  <c r="AZ306"/>
  <c r="AZ310"/>
  <c r="AZ314"/>
  <c r="AZ318"/>
  <c r="AZ322"/>
  <c r="AZ326"/>
  <c r="AZ330"/>
  <c r="AZ334"/>
  <c r="AZ338"/>
  <c r="AZ342"/>
  <c r="AZ346"/>
  <c r="AZ350"/>
  <c r="AZ354"/>
  <c r="AZ358"/>
  <c r="AZ362"/>
  <c r="AZ366"/>
  <c r="AZ370"/>
  <c r="AZ374"/>
  <c r="AZ378"/>
  <c r="AZ382"/>
  <c r="AZ386"/>
  <c r="AZ390"/>
  <c r="AZ394"/>
  <c r="AZ398"/>
  <c r="AZ402"/>
  <c r="AZ406"/>
  <c r="AZ410"/>
  <c r="AZ413"/>
  <c r="AZ417"/>
  <c r="AZ421"/>
  <c r="AZ423"/>
  <c r="AZ427"/>
  <c r="AZ431"/>
  <c r="AZ435"/>
  <c r="AZ439"/>
  <c r="AZ443"/>
  <c r="AZ447"/>
  <c r="AZ451"/>
  <c r="AZ457"/>
  <c r="AZ461"/>
  <c r="AZ465"/>
  <c r="AZ469"/>
  <c r="AZ473"/>
  <c r="AZ477"/>
  <c r="AZ481"/>
  <c r="AZ485"/>
  <c r="AZ487"/>
  <c r="AZ491"/>
  <c r="AZ495"/>
  <c r="AZ499"/>
  <c r="P38" i="22"/>
  <c r="R38"/>
  <c r="Q38"/>
  <c r="O39"/>
  <c r="AD42" i="17"/>
  <c r="AE42"/>
  <c r="AB42"/>
  <c r="AK42"/>
  <c r="AI42"/>
  <c r="AJ42"/>
  <c r="Z42"/>
  <c r="AH42"/>
  <c r="V42"/>
  <c r="AA42"/>
  <c r="T42"/>
  <c r="W41"/>
  <c r="Y41"/>
  <c r="G47" i="5"/>
  <c r="R42" i="17"/>
  <c r="O42"/>
  <c r="D46" i="5"/>
  <c r="E46"/>
  <c r="F46"/>
  <c r="C46"/>
  <c r="A46"/>
  <c r="B46"/>
  <c r="F43" i="18"/>
  <c r="A43" i="17" s="1"/>
  <c r="N43" s="1"/>
  <c r="X43" s="1"/>
  <c r="J45" i="5"/>
  <c r="N45"/>
  <c r="R45"/>
  <c r="V45"/>
  <c r="Z45"/>
  <c r="AD45"/>
  <c r="AH45"/>
  <c r="AL45"/>
  <c r="AP45"/>
  <c r="AT45"/>
  <c r="AX45"/>
  <c r="BB45"/>
  <c r="BF45"/>
  <c r="BJ45"/>
  <c r="BN45"/>
  <c r="BR45"/>
  <c r="BV45"/>
  <c r="BZ45"/>
  <c r="CD45"/>
  <c r="K45"/>
  <c r="O45"/>
  <c r="S45"/>
  <c r="W45"/>
  <c r="AA45"/>
  <c r="AE45"/>
  <c r="AI45"/>
  <c r="AM45"/>
  <c r="AQ45"/>
  <c r="AU45"/>
  <c r="AY45"/>
  <c r="BC45"/>
  <c r="BG45"/>
  <c r="BK45"/>
  <c r="BO45"/>
  <c r="BS45"/>
  <c r="BW45"/>
  <c r="CA45"/>
  <c r="H45"/>
  <c r="L45"/>
  <c r="P45"/>
  <c r="T45"/>
  <c r="X45"/>
  <c r="AB45"/>
  <c r="AF45"/>
  <c r="AJ45"/>
  <c r="AN45"/>
  <c r="AR45"/>
  <c r="AV45"/>
  <c r="AZ45"/>
  <c r="BD45"/>
  <c r="BH45"/>
  <c r="BL45"/>
  <c r="BP45"/>
  <c r="BT45"/>
  <c r="BX45"/>
  <c r="CB45"/>
  <c r="I45"/>
  <c r="M45"/>
  <c r="Q45"/>
  <c r="U45"/>
  <c r="Y45"/>
  <c r="AC45"/>
  <c r="AG45"/>
  <c r="AK45"/>
  <c r="AO45"/>
  <c r="AS45"/>
  <c r="AW45"/>
  <c r="BA45"/>
  <c r="BE45"/>
  <c r="BI45"/>
  <c r="BM45"/>
  <c r="BQ45"/>
  <c r="BU45"/>
  <c r="BY45"/>
  <c r="CC45"/>
  <c r="AL42" i="17"/>
  <c r="P39" i="22" l="1"/>
  <c r="R39"/>
  <c r="Q39"/>
  <c r="O40"/>
  <c r="AD43" i="17"/>
  <c r="AE43"/>
  <c r="AB43"/>
  <c r="AK43"/>
  <c r="AI43"/>
  <c r="AJ43"/>
  <c r="W42"/>
  <c r="Y42"/>
  <c r="Z43"/>
  <c r="AH43"/>
  <c r="V43"/>
  <c r="AA43"/>
  <c r="T43"/>
  <c r="G48" i="5"/>
  <c r="O43" i="17"/>
  <c r="R43"/>
  <c r="E47" i="5"/>
  <c r="D47"/>
  <c r="F47"/>
  <c r="A47"/>
  <c r="B47"/>
  <c r="C47"/>
  <c r="K46"/>
  <c r="O46"/>
  <c r="S46"/>
  <c r="W46"/>
  <c r="AA46"/>
  <c r="AE46"/>
  <c r="AI46"/>
  <c r="AM46"/>
  <c r="AQ46"/>
  <c r="AU46"/>
  <c r="AY46"/>
  <c r="BC46"/>
  <c r="BG46"/>
  <c r="BK46"/>
  <c r="BO46"/>
  <c r="BS46"/>
  <c r="BW46"/>
  <c r="CA46"/>
  <c r="H46"/>
  <c r="L46"/>
  <c r="P46"/>
  <c r="T46"/>
  <c r="X46"/>
  <c r="AB46"/>
  <c r="AF46"/>
  <c r="AJ46"/>
  <c r="AN46"/>
  <c r="AR46"/>
  <c r="AV46"/>
  <c r="AZ46"/>
  <c r="BD46"/>
  <c r="BH46"/>
  <c r="BL46"/>
  <c r="BP46"/>
  <c r="BT46"/>
  <c r="BX46"/>
  <c r="CB46"/>
  <c r="I46"/>
  <c r="M46"/>
  <c r="Q46"/>
  <c r="U46"/>
  <c r="Y46"/>
  <c r="AC46"/>
  <c r="AG46"/>
  <c r="AK46"/>
  <c r="AO46"/>
  <c r="AS46"/>
  <c r="AW46"/>
  <c r="BA46"/>
  <c r="BE46"/>
  <c r="BI46"/>
  <c r="BM46"/>
  <c r="BQ46"/>
  <c r="BU46"/>
  <c r="BY46"/>
  <c r="CC46"/>
  <c r="J46"/>
  <c r="N46"/>
  <c r="R46"/>
  <c r="V46"/>
  <c r="Z46"/>
  <c r="AD46"/>
  <c r="AH46"/>
  <c r="AL46"/>
  <c r="AP46"/>
  <c r="AT46"/>
  <c r="AX46"/>
  <c r="BB46"/>
  <c r="BF46"/>
  <c r="BJ46"/>
  <c r="BN46"/>
  <c r="BR46"/>
  <c r="BV46"/>
  <c r="BZ46"/>
  <c r="CD46"/>
  <c r="F44" i="18"/>
  <c r="A44" i="17" s="1"/>
  <c r="N44" s="1"/>
  <c r="X44" s="1"/>
  <c r="AL43"/>
  <c r="P40" i="22" l="1"/>
  <c r="R40"/>
  <c r="Q40"/>
  <c r="O41"/>
  <c r="AD44" i="17"/>
  <c r="AE44"/>
  <c r="AB44"/>
  <c r="AK44"/>
  <c r="AI44"/>
  <c r="AJ44"/>
  <c r="Z44"/>
  <c r="AH44"/>
  <c r="V44"/>
  <c r="AA44"/>
  <c r="T44"/>
  <c r="W43"/>
  <c r="Y43"/>
  <c r="G49" i="5"/>
  <c r="R44" i="17"/>
  <c r="O44"/>
  <c r="F45" i="18"/>
  <c r="A45" i="17" s="1"/>
  <c r="N45" s="1"/>
  <c r="X45" s="1"/>
  <c r="D48" i="5"/>
  <c r="E48"/>
  <c r="F48"/>
  <c r="A48"/>
  <c r="B48"/>
  <c r="C48"/>
  <c r="J47"/>
  <c r="N47"/>
  <c r="R47"/>
  <c r="V47"/>
  <c r="Z47"/>
  <c r="AD47"/>
  <c r="AH47"/>
  <c r="AL47"/>
  <c r="AP47"/>
  <c r="AT47"/>
  <c r="AX47"/>
  <c r="BB47"/>
  <c r="BF47"/>
  <c r="BJ47"/>
  <c r="BN47"/>
  <c r="BR47"/>
  <c r="BV47"/>
  <c r="BZ47"/>
  <c r="CD47"/>
  <c r="K47"/>
  <c r="O47"/>
  <c r="S47"/>
  <c r="W47"/>
  <c r="AA47"/>
  <c r="AE47"/>
  <c r="AI47"/>
  <c r="AM47"/>
  <c r="AQ47"/>
  <c r="AU47"/>
  <c r="AY47"/>
  <c r="BC47"/>
  <c r="BG47"/>
  <c r="BK47"/>
  <c r="BO47"/>
  <c r="BS47"/>
  <c r="BW47"/>
  <c r="CA47"/>
  <c r="L47"/>
  <c r="T47"/>
  <c r="AB47"/>
  <c r="AJ47"/>
  <c r="AR47"/>
  <c r="AZ47"/>
  <c r="BH47"/>
  <c r="BP47"/>
  <c r="BX47"/>
  <c r="I47"/>
  <c r="Q47"/>
  <c r="Y47"/>
  <c r="AG47"/>
  <c r="AO47"/>
  <c r="AW47"/>
  <c r="BE47"/>
  <c r="BM47"/>
  <c r="BU47"/>
  <c r="CC47"/>
  <c r="H47"/>
  <c r="P47"/>
  <c r="X47"/>
  <c r="AF47"/>
  <c r="AN47"/>
  <c r="AV47"/>
  <c r="BD47"/>
  <c r="BL47"/>
  <c r="BT47"/>
  <c r="CB47"/>
  <c r="M47"/>
  <c r="U47"/>
  <c r="AC47"/>
  <c r="AK47"/>
  <c r="AS47"/>
  <c r="BA47"/>
  <c r="BI47"/>
  <c r="BQ47"/>
  <c r="BY47"/>
  <c r="AL44" i="17"/>
  <c r="P41" i="22" l="1"/>
  <c r="R41"/>
  <c r="Q41"/>
  <c r="O42"/>
  <c r="AD45" i="17"/>
  <c r="AE45"/>
  <c r="AB45"/>
  <c r="AK45"/>
  <c r="AI45"/>
  <c r="AJ45"/>
  <c r="W44"/>
  <c r="Y44"/>
  <c r="Z45"/>
  <c r="AH45"/>
  <c r="V45"/>
  <c r="AA45"/>
  <c r="T45"/>
  <c r="G50" i="5"/>
  <c r="O45" i="17"/>
  <c r="R45"/>
  <c r="K48" i="5"/>
  <c r="O48"/>
  <c r="S48"/>
  <c r="W48"/>
  <c r="AA48"/>
  <c r="AE48"/>
  <c r="AI48"/>
  <c r="AM48"/>
  <c r="AQ48"/>
  <c r="AU48"/>
  <c r="AY48"/>
  <c r="BC48"/>
  <c r="BG48"/>
  <c r="BK48"/>
  <c r="BO48"/>
  <c r="BS48"/>
  <c r="BW48"/>
  <c r="CA48"/>
  <c r="H48"/>
  <c r="L48"/>
  <c r="P48"/>
  <c r="T48"/>
  <c r="X48"/>
  <c r="AB48"/>
  <c r="AF48"/>
  <c r="AJ48"/>
  <c r="AN48"/>
  <c r="AR48"/>
  <c r="AV48"/>
  <c r="AZ48"/>
  <c r="BD48"/>
  <c r="BH48"/>
  <c r="BL48"/>
  <c r="BP48"/>
  <c r="BT48"/>
  <c r="BX48"/>
  <c r="CB48"/>
  <c r="I48"/>
  <c r="M48"/>
  <c r="Q48"/>
  <c r="U48"/>
  <c r="Y48"/>
  <c r="AC48"/>
  <c r="AG48"/>
  <c r="AK48"/>
  <c r="AO48"/>
  <c r="AS48"/>
  <c r="AW48"/>
  <c r="BA48"/>
  <c r="BE48"/>
  <c r="BI48"/>
  <c r="BM48"/>
  <c r="BQ48"/>
  <c r="BU48"/>
  <c r="BY48"/>
  <c r="CC48"/>
  <c r="J48"/>
  <c r="N48"/>
  <c r="R48"/>
  <c r="V48"/>
  <c r="Z48"/>
  <c r="AD48"/>
  <c r="AH48"/>
  <c r="AL48"/>
  <c r="AP48"/>
  <c r="AT48"/>
  <c r="AX48"/>
  <c r="BB48"/>
  <c r="BF48"/>
  <c r="BJ48"/>
  <c r="BN48"/>
  <c r="BR48"/>
  <c r="BV48"/>
  <c r="BZ48"/>
  <c r="CD48"/>
  <c r="E49"/>
  <c r="D49"/>
  <c r="F49"/>
  <c r="A49"/>
  <c r="B49"/>
  <c r="C49"/>
  <c r="F46" i="18"/>
  <c r="A46" i="17" s="1"/>
  <c r="N46" s="1"/>
  <c r="X46" s="1"/>
  <c r="AL45"/>
  <c r="Q42" i="22" l="1"/>
  <c r="P42"/>
  <c r="R42"/>
  <c r="O43"/>
  <c r="AD46" i="17"/>
  <c r="AE46"/>
  <c r="AB46"/>
  <c r="AK46"/>
  <c r="AI46"/>
  <c r="AJ46"/>
  <c r="Z46"/>
  <c r="AH46"/>
  <c r="V46"/>
  <c r="AA46"/>
  <c r="T46"/>
  <c r="W45"/>
  <c r="Y45"/>
  <c r="G51" i="5"/>
  <c r="R46" i="17"/>
  <c r="O46"/>
  <c r="F47" i="18"/>
  <c r="A47" i="17" s="1"/>
  <c r="N47" s="1"/>
  <c r="X47" s="1"/>
  <c r="J49" i="5"/>
  <c r="N49"/>
  <c r="R49"/>
  <c r="V49"/>
  <c r="Z49"/>
  <c r="AD49"/>
  <c r="AH49"/>
  <c r="AL49"/>
  <c r="AP49"/>
  <c r="AT49"/>
  <c r="AX49"/>
  <c r="BB49"/>
  <c r="BF49"/>
  <c r="BJ49"/>
  <c r="BN49"/>
  <c r="BR49"/>
  <c r="BV49"/>
  <c r="BZ49"/>
  <c r="CD49"/>
  <c r="K49"/>
  <c r="O49"/>
  <c r="S49"/>
  <c r="W49"/>
  <c r="AA49"/>
  <c r="AE49"/>
  <c r="AI49"/>
  <c r="AM49"/>
  <c r="AQ49"/>
  <c r="AU49"/>
  <c r="AY49"/>
  <c r="BC49"/>
  <c r="BG49"/>
  <c r="BK49"/>
  <c r="BO49"/>
  <c r="BS49"/>
  <c r="BW49"/>
  <c r="CA49"/>
  <c r="H49"/>
  <c r="L49"/>
  <c r="P49"/>
  <c r="T49"/>
  <c r="X49"/>
  <c r="AB49"/>
  <c r="AF49"/>
  <c r="AJ49"/>
  <c r="AN49"/>
  <c r="AR49"/>
  <c r="AV49"/>
  <c r="AZ49"/>
  <c r="BD49"/>
  <c r="BH49"/>
  <c r="BL49"/>
  <c r="BP49"/>
  <c r="BT49"/>
  <c r="BX49"/>
  <c r="CB49"/>
  <c r="I49"/>
  <c r="M49"/>
  <c r="Q49"/>
  <c r="U49"/>
  <c r="Y49"/>
  <c r="AC49"/>
  <c r="AG49"/>
  <c r="AK49"/>
  <c r="AO49"/>
  <c r="AS49"/>
  <c r="AW49"/>
  <c r="BA49"/>
  <c r="BE49"/>
  <c r="BI49"/>
  <c r="BM49"/>
  <c r="BQ49"/>
  <c r="BU49"/>
  <c r="BY49"/>
  <c r="CC49"/>
  <c r="D50"/>
  <c r="E50"/>
  <c r="F50"/>
  <c r="A50"/>
  <c r="B50"/>
  <c r="C50"/>
  <c r="AL46" i="17"/>
  <c r="P43" i="22" l="1"/>
  <c r="R43"/>
  <c r="Q43"/>
  <c r="O44"/>
  <c r="AD47" i="17"/>
  <c r="AE47"/>
  <c r="AB47"/>
  <c r="AK47"/>
  <c r="AI47"/>
  <c r="AJ47"/>
  <c r="W46"/>
  <c r="Y46"/>
  <c r="Z47"/>
  <c r="AH47"/>
  <c r="V47"/>
  <c r="AA47"/>
  <c r="T47"/>
  <c r="G52" i="5"/>
  <c r="O47" i="17"/>
  <c r="R47"/>
  <c r="I50" i="5"/>
  <c r="M50"/>
  <c r="Q50"/>
  <c r="U50"/>
  <c r="Y50"/>
  <c r="AC50"/>
  <c r="AG50"/>
  <c r="AK50"/>
  <c r="AO50"/>
  <c r="AS50"/>
  <c r="AW50"/>
  <c r="BA50"/>
  <c r="BE50"/>
  <c r="BI50"/>
  <c r="BM50"/>
  <c r="BQ50"/>
  <c r="BU50"/>
  <c r="BY50"/>
  <c r="CC50"/>
  <c r="J50"/>
  <c r="N50"/>
  <c r="R50"/>
  <c r="V50"/>
  <c r="Z50"/>
  <c r="AD50"/>
  <c r="AH50"/>
  <c r="AL50"/>
  <c r="AP50"/>
  <c r="AT50"/>
  <c r="AX50"/>
  <c r="BB50"/>
  <c r="BF50"/>
  <c r="BJ50"/>
  <c r="BN50"/>
  <c r="BR50"/>
  <c r="BV50"/>
  <c r="BZ50"/>
  <c r="CD50"/>
  <c r="K50"/>
  <c r="O50"/>
  <c r="S50"/>
  <c r="W50"/>
  <c r="AA50"/>
  <c r="AE50"/>
  <c r="AI50"/>
  <c r="AM50"/>
  <c r="AQ50"/>
  <c r="AU50"/>
  <c r="AY50"/>
  <c r="BC50"/>
  <c r="BG50"/>
  <c r="BK50"/>
  <c r="BO50"/>
  <c r="BS50"/>
  <c r="BW50"/>
  <c r="CA50"/>
  <c r="H50"/>
  <c r="L50"/>
  <c r="P50"/>
  <c r="T50"/>
  <c r="X50"/>
  <c r="AB50"/>
  <c r="AF50"/>
  <c r="AJ50"/>
  <c r="AN50"/>
  <c r="AR50"/>
  <c r="AV50"/>
  <c r="AZ50"/>
  <c r="BD50"/>
  <c r="BH50"/>
  <c r="BL50"/>
  <c r="BP50"/>
  <c r="BT50"/>
  <c r="BX50"/>
  <c r="CB50"/>
  <c r="E51"/>
  <c r="D51"/>
  <c r="F51"/>
  <c r="A51"/>
  <c r="B51"/>
  <c r="C51"/>
  <c r="F48" i="18"/>
  <c r="A48" i="17" s="1"/>
  <c r="N48" s="1"/>
  <c r="X48" s="1"/>
  <c r="AL47"/>
  <c r="Q44" i="22" l="1"/>
  <c r="P44"/>
  <c r="R44"/>
  <c r="O45"/>
  <c r="AD48" i="17"/>
  <c r="AE48"/>
  <c r="AB48"/>
  <c r="AK48"/>
  <c r="AI48"/>
  <c r="AJ48"/>
  <c r="Z48"/>
  <c r="AH48"/>
  <c r="V48"/>
  <c r="AA48"/>
  <c r="T48"/>
  <c r="W47"/>
  <c r="Y47"/>
  <c r="G53" i="5"/>
  <c r="R48" i="17"/>
  <c r="O48"/>
  <c r="F49" i="18"/>
  <c r="A49" i="17" s="1"/>
  <c r="N49" s="1"/>
  <c r="X49" s="1"/>
  <c r="D52" i="5"/>
  <c r="E52"/>
  <c r="F52"/>
  <c r="A52"/>
  <c r="B52"/>
  <c r="C52"/>
  <c r="H51"/>
  <c r="L51"/>
  <c r="P51"/>
  <c r="T51"/>
  <c r="X51"/>
  <c r="AB51"/>
  <c r="AF51"/>
  <c r="AJ51"/>
  <c r="AN51"/>
  <c r="AR51"/>
  <c r="AV51"/>
  <c r="AZ51"/>
  <c r="BD51"/>
  <c r="BH51"/>
  <c r="BL51"/>
  <c r="BP51"/>
  <c r="BT51"/>
  <c r="BX51"/>
  <c r="CB51"/>
  <c r="I51"/>
  <c r="M51"/>
  <c r="Q51"/>
  <c r="U51"/>
  <c r="Y51"/>
  <c r="AC51"/>
  <c r="AG51"/>
  <c r="AK51"/>
  <c r="AO51"/>
  <c r="AS51"/>
  <c r="AW51"/>
  <c r="BA51"/>
  <c r="BE51"/>
  <c r="BI51"/>
  <c r="BM51"/>
  <c r="BQ51"/>
  <c r="BU51"/>
  <c r="BY51"/>
  <c r="CC51"/>
  <c r="J51"/>
  <c r="R51"/>
  <c r="Z51"/>
  <c r="AH51"/>
  <c r="AP51"/>
  <c r="AX51"/>
  <c r="BF51"/>
  <c r="BN51"/>
  <c r="BV51"/>
  <c r="CD51"/>
  <c r="O51"/>
  <c r="W51"/>
  <c r="AE51"/>
  <c r="AM51"/>
  <c r="AU51"/>
  <c r="BC51"/>
  <c r="BK51"/>
  <c r="BS51"/>
  <c r="CA51"/>
  <c r="N51"/>
  <c r="V51"/>
  <c r="AD51"/>
  <c r="AL51"/>
  <c r="AT51"/>
  <c r="BB51"/>
  <c r="BJ51"/>
  <c r="BR51"/>
  <c r="BZ51"/>
  <c r="K51"/>
  <c r="S51"/>
  <c r="AA51"/>
  <c r="AI51"/>
  <c r="AQ51"/>
  <c r="AY51"/>
  <c r="BG51"/>
  <c r="BO51"/>
  <c r="BW51"/>
  <c r="AL48" i="17"/>
  <c r="P45" i="22" l="1"/>
  <c r="R45"/>
  <c r="Q45"/>
  <c r="O46"/>
  <c r="AD49" i="17"/>
  <c r="AE49"/>
  <c r="AB49"/>
  <c r="AK49"/>
  <c r="AI49"/>
  <c r="AJ49"/>
  <c r="W48"/>
  <c r="Y48"/>
  <c r="Z49"/>
  <c r="AH49"/>
  <c r="V49"/>
  <c r="AA49"/>
  <c r="T49"/>
  <c r="G54" i="5"/>
  <c r="O49" i="17"/>
  <c r="R49"/>
  <c r="I52" i="5"/>
  <c r="M52"/>
  <c r="Q52"/>
  <c r="U52"/>
  <c r="Y52"/>
  <c r="AC52"/>
  <c r="AG52"/>
  <c r="AK52"/>
  <c r="AO52"/>
  <c r="AS52"/>
  <c r="AW52"/>
  <c r="BA52"/>
  <c r="BE52"/>
  <c r="BI52"/>
  <c r="BM52"/>
  <c r="BQ52"/>
  <c r="BU52"/>
  <c r="BY52"/>
  <c r="CC52"/>
  <c r="J52"/>
  <c r="N52"/>
  <c r="R52"/>
  <c r="V52"/>
  <c r="Z52"/>
  <c r="AD52"/>
  <c r="AH52"/>
  <c r="AL52"/>
  <c r="AP52"/>
  <c r="AT52"/>
  <c r="AX52"/>
  <c r="BB52"/>
  <c r="BF52"/>
  <c r="BJ52"/>
  <c r="BN52"/>
  <c r="BR52"/>
  <c r="BV52"/>
  <c r="BZ52"/>
  <c r="CD52"/>
  <c r="K52"/>
  <c r="O52"/>
  <c r="S52"/>
  <c r="W52"/>
  <c r="AA52"/>
  <c r="AE52"/>
  <c r="AI52"/>
  <c r="AM52"/>
  <c r="AQ52"/>
  <c r="AU52"/>
  <c r="AY52"/>
  <c r="BC52"/>
  <c r="BG52"/>
  <c r="BK52"/>
  <c r="BO52"/>
  <c r="BS52"/>
  <c r="BW52"/>
  <c r="CA52"/>
  <c r="H52"/>
  <c r="L52"/>
  <c r="P52"/>
  <c r="T52"/>
  <c r="X52"/>
  <c r="AB52"/>
  <c r="AF52"/>
  <c r="AJ52"/>
  <c r="AN52"/>
  <c r="AR52"/>
  <c r="AV52"/>
  <c r="AZ52"/>
  <c r="BD52"/>
  <c r="BH52"/>
  <c r="BL52"/>
  <c r="BP52"/>
  <c r="BT52"/>
  <c r="BX52"/>
  <c r="CB52"/>
  <c r="F53"/>
  <c r="E53"/>
  <c r="D53"/>
  <c r="A53"/>
  <c r="B53"/>
  <c r="C53"/>
  <c r="F50" i="18"/>
  <c r="A50" i="17" s="1"/>
  <c r="N50" s="1"/>
  <c r="X50" s="1"/>
  <c r="AL49"/>
  <c r="Q46" i="22" l="1"/>
  <c r="P46"/>
  <c r="R46"/>
  <c r="O47"/>
  <c r="AD50" i="17"/>
  <c r="AE50"/>
  <c r="AB50"/>
  <c r="AK50"/>
  <c r="AI50"/>
  <c r="AJ50"/>
  <c r="Z50"/>
  <c r="AH50"/>
  <c r="V50"/>
  <c r="AA50"/>
  <c r="T50"/>
  <c r="W49"/>
  <c r="Y49"/>
  <c r="G55" i="5"/>
  <c r="R50" i="17"/>
  <c r="O50"/>
  <c r="F51" i="18"/>
  <c r="A51" i="17" s="1"/>
  <c r="N51" s="1"/>
  <c r="X51" s="1"/>
  <c r="D54" i="5"/>
  <c r="E54"/>
  <c r="F54"/>
  <c r="C54"/>
  <c r="A54"/>
  <c r="B54"/>
  <c r="H53"/>
  <c r="L53"/>
  <c r="P53"/>
  <c r="T53"/>
  <c r="X53"/>
  <c r="AB53"/>
  <c r="AF53"/>
  <c r="AJ53"/>
  <c r="AN53"/>
  <c r="AR53"/>
  <c r="AV53"/>
  <c r="AZ53"/>
  <c r="BD53"/>
  <c r="BH53"/>
  <c r="BL53"/>
  <c r="BP53"/>
  <c r="BT53"/>
  <c r="BX53"/>
  <c r="CB53"/>
  <c r="I53"/>
  <c r="M53"/>
  <c r="Q53"/>
  <c r="U53"/>
  <c r="Y53"/>
  <c r="AC53"/>
  <c r="AG53"/>
  <c r="AK53"/>
  <c r="AO53"/>
  <c r="AS53"/>
  <c r="AW53"/>
  <c r="BA53"/>
  <c r="BE53"/>
  <c r="BI53"/>
  <c r="BM53"/>
  <c r="BQ53"/>
  <c r="BU53"/>
  <c r="BY53"/>
  <c r="CC53"/>
  <c r="J53"/>
  <c r="N53"/>
  <c r="R53"/>
  <c r="V53"/>
  <c r="Z53"/>
  <c r="AD53"/>
  <c r="AH53"/>
  <c r="AL53"/>
  <c r="AP53"/>
  <c r="AT53"/>
  <c r="AX53"/>
  <c r="BB53"/>
  <c r="BF53"/>
  <c r="BJ53"/>
  <c r="BN53"/>
  <c r="BR53"/>
  <c r="BV53"/>
  <c r="BZ53"/>
  <c r="CD53"/>
  <c r="K53"/>
  <c r="O53"/>
  <c r="S53"/>
  <c r="W53"/>
  <c r="AA53"/>
  <c r="AE53"/>
  <c r="AI53"/>
  <c r="AM53"/>
  <c r="AQ53"/>
  <c r="AU53"/>
  <c r="AY53"/>
  <c r="BC53"/>
  <c r="BG53"/>
  <c r="BK53"/>
  <c r="BO53"/>
  <c r="BS53"/>
  <c r="BW53"/>
  <c r="CA53"/>
  <c r="AL50" i="17"/>
  <c r="P47" i="22" l="1"/>
  <c r="R47"/>
  <c r="Q47"/>
  <c r="O48"/>
  <c r="AD51" i="17"/>
  <c r="AE51"/>
  <c r="AB51"/>
  <c r="AK51"/>
  <c r="AI51"/>
  <c r="AJ51"/>
  <c r="W50"/>
  <c r="Y50"/>
  <c r="Z51"/>
  <c r="AH51"/>
  <c r="V51"/>
  <c r="AA51"/>
  <c r="T51"/>
  <c r="G56" i="5"/>
  <c r="O51" i="17"/>
  <c r="R51"/>
  <c r="E55" i="5"/>
  <c r="D55"/>
  <c r="F55"/>
  <c r="A55"/>
  <c r="B55"/>
  <c r="C55"/>
  <c r="K54"/>
  <c r="O54"/>
  <c r="S54"/>
  <c r="W54"/>
  <c r="AA54"/>
  <c r="AE54"/>
  <c r="AI54"/>
  <c r="AM54"/>
  <c r="AQ54"/>
  <c r="AU54"/>
  <c r="AY54"/>
  <c r="BC54"/>
  <c r="BG54"/>
  <c r="BK54"/>
  <c r="BO54"/>
  <c r="H54"/>
  <c r="L54"/>
  <c r="P54"/>
  <c r="T54"/>
  <c r="X54"/>
  <c r="AB54"/>
  <c r="AF54"/>
  <c r="AJ54"/>
  <c r="AN54"/>
  <c r="AR54"/>
  <c r="AV54"/>
  <c r="AZ54"/>
  <c r="BD54"/>
  <c r="BH54"/>
  <c r="BL54"/>
  <c r="BP54"/>
  <c r="BS54"/>
  <c r="BW54"/>
  <c r="CA54"/>
  <c r="BT54"/>
  <c r="BX54"/>
  <c r="CB54"/>
  <c r="I54"/>
  <c r="M54"/>
  <c r="Q54"/>
  <c r="U54"/>
  <c r="Y54"/>
  <c r="AC54"/>
  <c r="AG54"/>
  <c r="AK54"/>
  <c r="AO54"/>
  <c r="AS54"/>
  <c r="AW54"/>
  <c r="BA54"/>
  <c r="BE54"/>
  <c r="BI54"/>
  <c r="BM54"/>
  <c r="BQ54"/>
  <c r="J54"/>
  <c r="N54"/>
  <c r="R54"/>
  <c r="V54"/>
  <c r="Z54"/>
  <c r="AD54"/>
  <c r="AH54"/>
  <c r="AL54"/>
  <c r="AP54"/>
  <c r="AT54"/>
  <c r="AX54"/>
  <c r="BB54"/>
  <c r="BF54"/>
  <c r="BJ54"/>
  <c r="BN54"/>
  <c r="BR54"/>
  <c r="BU54"/>
  <c r="BY54"/>
  <c r="CC54"/>
  <c r="BV54"/>
  <c r="BZ54"/>
  <c r="CD54"/>
  <c r="F52" i="18"/>
  <c r="A52" i="17" s="1"/>
  <c r="N52" s="1"/>
  <c r="X52" s="1"/>
  <c r="AL51"/>
  <c r="P48" i="22" l="1"/>
  <c r="R48"/>
  <c r="Q48"/>
  <c r="O49"/>
  <c r="AD52" i="17"/>
  <c r="AE52"/>
  <c r="AB52"/>
  <c r="AK52"/>
  <c r="AI52"/>
  <c r="AJ52"/>
  <c r="Z52"/>
  <c r="AH52"/>
  <c r="V52"/>
  <c r="AA52"/>
  <c r="T52"/>
  <c r="W51"/>
  <c r="Y51"/>
  <c r="G57" i="5"/>
  <c r="R52" i="17"/>
  <c r="O52"/>
  <c r="F53" i="18"/>
  <c r="A53" i="17" s="1"/>
  <c r="N53" s="1"/>
  <c r="X53" s="1"/>
  <c r="D56" i="5"/>
  <c r="E56"/>
  <c r="F56"/>
  <c r="A56"/>
  <c r="B56"/>
  <c r="C56"/>
  <c r="J55"/>
  <c r="N55"/>
  <c r="R55"/>
  <c r="V55"/>
  <c r="Z55"/>
  <c r="AD55"/>
  <c r="AH55"/>
  <c r="AL55"/>
  <c r="AP55"/>
  <c r="AT55"/>
  <c r="AX55"/>
  <c r="BB55"/>
  <c r="BF55"/>
  <c r="BJ55"/>
  <c r="BN55"/>
  <c r="BR55"/>
  <c r="BV55"/>
  <c r="BZ55"/>
  <c r="CD55"/>
  <c r="K55"/>
  <c r="O55"/>
  <c r="S55"/>
  <c r="W55"/>
  <c r="AA55"/>
  <c r="AE55"/>
  <c r="AI55"/>
  <c r="AM55"/>
  <c r="AQ55"/>
  <c r="AU55"/>
  <c r="AY55"/>
  <c r="BC55"/>
  <c r="BG55"/>
  <c r="BK55"/>
  <c r="BO55"/>
  <c r="BS55"/>
  <c r="BW55"/>
  <c r="CA55"/>
  <c r="H55"/>
  <c r="P55"/>
  <c r="X55"/>
  <c r="AF55"/>
  <c r="AN55"/>
  <c r="AV55"/>
  <c r="BD55"/>
  <c r="BL55"/>
  <c r="BT55"/>
  <c r="CB55"/>
  <c r="M55"/>
  <c r="U55"/>
  <c r="AC55"/>
  <c r="AK55"/>
  <c r="AS55"/>
  <c r="BA55"/>
  <c r="BI55"/>
  <c r="BQ55"/>
  <c r="BY55"/>
  <c r="L55"/>
  <c r="T55"/>
  <c r="AB55"/>
  <c r="AJ55"/>
  <c r="AR55"/>
  <c r="AZ55"/>
  <c r="BH55"/>
  <c r="BP55"/>
  <c r="BX55"/>
  <c r="I55"/>
  <c r="Q55"/>
  <c r="Y55"/>
  <c r="AG55"/>
  <c r="AO55"/>
  <c r="AW55"/>
  <c r="BE55"/>
  <c r="BM55"/>
  <c r="BU55"/>
  <c r="CC55"/>
  <c r="AL52" i="17"/>
  <c r="Q49" i="22" l="1"/>
  <c r="P49"/>
  <c r="R49"/>
  <c r="O50"/>
  <c r="AD53" i="17"/>
  <c r="AE53"/>
  <c r="AB53"/>
  <c r="AK53"/>
  <c r="AI53"/>
  <c r="AJ53"/>
  <c r="W52"/>
  <c r="Y52"/>
  <c r="Z53"/>
  <c r="AH53"/>
  <c r="V53"/>
  <c r="AA53"/>
  <c r="T53"/>
  <c r="G58" i="5"/>
  <c r="O53" i="17"/>
  <c r="R53"/>
  <c r="E57" i="5"/>
  <c r="D57"/>
  <c r="F57"/>
  <c r="A57"/>
  <c r="B57"/>
  <c r="C57"/>
  <c r="K56"/>
  <c r="O56"/>
  <c r="S56"/>
  <c r="W56"/>
  <c r="AA56"/>
  <c r="AE56"/>
  <c r="AI56"/>
  <c r="AM56"/>
  <c r="AQ56"/>
  <c r="AU56"/>
  <c r="AY56"/>
  <c r="BC56"/>
  <c r="BG56"/>
  <c r="BK56"/>
  <c r="BO56"/>
  <c r="BS56"/>
  <c r="BW56"/>
  <c r="CA56"/>
  <c r="H56"/>
  <c r="L56"/>
  <c r="P56"/>
  <c r="T56"/>
  <c r="X56"/>
  <c r="AB56"/>
  <c r="AF56"/>
  <c r="AJ56"/>
  <c r="AN56"/>
  <c r="AR56"/>
  <c r="AV56"/>
  <c r="AZ56"/>
  <c r="BD56"/>
  <c r="BH56"/>
  <c r="BL56"/>
  <c r="BP56"/>
  <c r="BT56"/>
  <c r="BX56"/>
  <c r="CB56"/>
  <c r="I56"/>
  <c r="M56"/>
  <c r="Q56"/>
  <c r="U56"/>
  <c r="Y56"/>
  <c r="AC56"/>
  <c r="AG56"/>
  <c r="AK56"/>
  <c r="AO56"/>
  <c r="AS56"/>
  <c r="AW56"/>
  <c r="BA56"/>
  <c r="BE56"/>
  <c r="BI56"/>
  <c r="BM56"/>
  <c r="BQ56"/>
  <c r="BU56"/>
  <c r="BY56"/>
  <c r="CC56"/>
  <c r="J56"/>
  <c r="N56"/>
  <c r="R56"/>
  <c r="V56"/>
  <c r="Z56"/>
  <c r="AD56"/>
  <c r="AH56"/>
  <c r="AL56"/>
  <c r="AP56"/>
  <c r="AT56"/>
  <c r="AX56"/>
  <c r="BB56"/>
  <c r="BF56"/>
  <c r="BJ56"/>
  <c r="BN56"/>
  <c r="BR56"/>
  <c r="BV56"/>
  <c r="BZ56"/>
  <c r="CD56"/>
  <c r="F54" i="18"/>
  <c r="A54" i="17" s="1"/>
  <c r="N54" s="1"/>
  <c r="X54" s="1"/>
  <c r="AL53"/>
  <c r="P50" i="22" l="1"/>
  <c r="R50"/>
  <c r="Q50"/>
  <c r="O51"/>
  <c r="AD54" i="17"/>
  <c r="AE54"/>
  <c r="AB54"/>
  <c r="AK54"/>
  <c r="AI54"/>
  <c r="AJ54"/>
  <c r="Z54"/>
  <c r="AH54"/>
  <c r="V54"/>
  <c r="AA54"/>
  <c r="T54"/>
  <c r="W53"/>
  <c r="Y53"/>
  <c r="G59" i="5"/>
  <c r="R54" i="17"/>
  <c r="O54"/>
  <c r="F55" i="18"/>
  <c r="A55" i="17" s="1"/>
  <c r="N55" s="1"/>
  <c r="X55" s="1"/>
  <c r="D58" i="5"/>
  <c r="E58"/>
  <c r="F58"/>
  <c r="A58"/>
  <c r="B58"/>
  <c r="C58"/>
  <c r="H57"/>
  <c r="L57"/>
  <c r="P57"/>
  <c r="T57"/>
  <c r="X57"/>
  <c r="AB57"/>
  <c r="AF57"/>
  <c r="AJ57"/>
  <c r="AN57"/>
  <c r="AR57"/>
  <c r="AV57"/>
  <c r="AZ57"/>
  <c r="BD57"/>
  <c r="BH57"/>
  <c r="BL57"/>
  <c r="BP57"/>
  <c r="BT57"/>
  <c r="BX57"/>
  <c r="CB57"/>
  <c r="I57"/>
  <c r="M57"/>
  <c r="Q57"/>
  <c r="U57"/>
  <c r="Y57"/>
  <c r="AC57"/>
  <c r="AG57"/>
  <c r="AK57"/>
  <c r="AO57"/>
  <c r="AS57"/>
  <c r="AW57"/>
  <c r="BA57"/>
  <c r="BE57"/>
  <c r="BI57"/>
  <c r="BM57"/>
  <c r="BQ57"/>
  <c r="BU57"/>
  <c r="BY57"/>
  <c r="CC57"/>
  <c r="J57"/>
  <c r="N57"/>
  <c r="R57"/>
  <c r="V57"/>
  <c r="Z57"/>
  <c r="AD57"/>
  <c r="AH57"/>
  <c r="AL57"/>
  <c r="AP57"/>
  <c r="AT57"/>
  <c r="AX57"/>
  <c r="BB57"/>
  <c r="BF57"/>
  <c r="BJ57"/>
  <c r="BN57"/>
  <c r="BR57"/>
  <c r="BV57"/>
  <c r="BZ57"/>
  <c r="CD57"/>
  <c r="K57"/>
  <c r="O57"/>
  <c r="S57"/>
  <c r="W57"/>
  <c r="AA57"/>
  <c r="AE57"/>
  <c r="AI57"/>
  <c r="AM57"/>
  <c r="AQ57"/>
  <c r="AU57"/>
  <c r="AY57"/>
  <c r="BC57"/>
  <c r="BG57"/>
  <c r="BK57"/>
  <c r="BO57"/>
  <c r="BS57"/>
  <c r="BW57"/>
  <c r="CA57"/>
  <c r="AL54" i="17"/>
  <c r="P51" i="22" l="1"/>
  <c r="R51"/>
  <c r="Q51"/>
  <c r="O52"/>
  <c r="AD55" i="17"/>
  <c r="AE55"/>
  <c r="AB55"/>
  <c r="AK55"/>
  <c r="AI55"/>
  <c r="AJ55"/>
  <c r="W54"/>
  <c r="Y54"/>
  <c r="Z55"/>
  <c r="AH55"/>
  <c r="V55"/>
  <c r="AA55"/>
  <c r="T55"/>
  <c r="G60" i="5"/>
  <c r="O55" i="17"/>
  <c r="R55"/>
  <c r="E59" i="5"/>
  <c r="D59"/>
  <c r="F59"/>
  <c r="A59"/>
  <c r="B59"/>
  <c r="C59"/>
  <c r="I58"/>
  <c r="M58"/>
  <c r="Q58"/>
  <c r="U58"/>
  <c r="Y58"/>
  <c r="AC58"/>
  <c r="AG58"/>
  <c r="AK58"/>
  <c r="AO58"/>
  <c r="AS58"/>
  <c r="AW58"/>
  <c r="BA58"/>
  <c r="BE58"/>
  <c r="BI58"/>
  <c r="BM58"/>
  <c r="BQ58"/>
  <c r="BU58"/>
  <c r="BY58"/>
  <c r="CC58"/>
  <c r="J58"/>
  <c r="N58"/>
  <c r="R58"/>
  <c r="V58"/>
  <c r="Z58"/>
  <c r="AD58"/>
  <c r="AH58"/>
  <c r="AL58"/>
  <c r="AP58"/>
  <c r="AT58"/>
  <c r="AX58"/>
  <c r="BB58"/>
  <c r="BF58"/>
  <c r="BJ58"/>
  <c r="BN58"/>
  <c r="BR58"/>
  <c r="BV58"/>
  <c r="BZ58"/>
  <c r="CD58"/>
  <c r="K58"/>
  <c r="O58"/>
  <c r="S58"/>
  <c r="W58"/>
  <c r="AA58"/>
  <c r="AE58"/>
  <c r="AI58"/>
  <c r="AM58"/>
  <c r="AQ58"/>
  <c r="AU58"/>
  <c r="AY58"/>
  <c r="BC58"/>
  <c r="BG58"/>
  <c r="BK58"/>
  <c r="BO58"/>
  <c r="BS58"/>
  <c r="BW58"/>
  <c r="CA58"/>
  <c r="H58"/>
  <c r="L58"/>
  <c r="P58"/>
  <c r="T58"/>
  <c r="X58"/>
  <c r="AB58"/>
  <c r="AF58"/>
  <c r="AJ58"/>
  <c r="AN58"/>
  <c r="AR58"/>
  <c r="AV58"/>
  <c r="AZ58"/>
  <c r="BD58"/>
  <c r="BH58"/>
  <c r="BL58"/>
  <c r="BP58"/>
  <c r="BT58"/>
  <c r="BX58"/>
  <c r="CB58"/>
  <c r="F56" i="18"/>
  <c r="A56" i="17" s="1"/>
  <c r="N56" s="1"/>
  <c r="X56" s="1"/>
  <c r="AL55"/>
  <c r="P52" i="22" l="1"/>
  <c r="R52"/>
  <c r="Q52"/>
  <c r="O53"/>
  <c r="AD56" i="17"/>
  <c r="AE56"/>
  <c r="AB56"/>
  <c r="AK56"/>
  <c r="AI56"/>
  <c r="AJ56"/>
  <c r="Z56"/>
  <c r="AH56"/>
  <c r="V56"/>
  <c r="AA56"/>
  <c r="T56"/>
  <c r="W55"/>
  <c r="Y55"/>
  <c r="G61" i="5"/>
  <c r="R56" i="17"/>
  <c r="O56"/>
  <c r="F57" i="18"/>
  <c r="A57" i="17" s="1"/>
  <c r="N57" s="1"/>
  <c r="X57" s="1"/>
  <c r="H59" i="5"/>
  <c r="L59"/>
  <c r="P59"/>
  <c r="T59"/>
  <c r="X59"/>
  <c r="AB59"/>
  <c r="AF59"/>
  <c r="AJ59"/>
  <c r="AN59"/>
  <c r="AR59"/>
  <c r="AV59"/>
  <c r="AZ59"/>
  <c r="BD59"/>
  <c r="BH59"/>
  <c r="BL59"/>
  <c r="BP59"/>
  <c r="BT59"/>
  <c r="BX59"/>
  <c r="CB59"/>
  <c r="I59"/>
  <c r="M59"/>
  <c r="Q59"/>
  <c r="U59"/>
  <c r="Y59"/>
  <c r="AC59"/>
  <c r="AG59"/>
  <c r="AK59"/>
  <c r="AO59"/>
  <c r="AS59"/>
  <c r="AW59"/>
  <c r="BA59"/>
  <c r="BE59"/>
  <c r="BI59"/>
  <c r="BM59"/>
  <c r="BQ59"/>
  <c r="BU59"/>
  <c r="BY59"/>
  <c r="CC59"/>
  <c r="N59"/>
  <c r="V59"/>
  <c r="AD59"/>
  <c r="AL59"/>
  <c r="AT59"/>
  <c r="BB59"/>
  <c r="BJ59"/>
  <c r="BR59"/>
  <c r="BZ59"/>
  <c r="K59"/>
  <c r="S59"/>
  <c r="AA59"/>
  <c r="AI59"/>
  <c r="AQ59"/>
  <c r="AY59"/>
  <c r="BG59"/>
  <c r="BO59"/>
  <c r="BW59"/>
  <c r="J59"/>
  <c r="R59"/>
  <c r="Z59"/>
  <c r="AH59"/>
  <c r="AP59"/>
  <c r="AX59"/>
  <c r="BF59"/>
  <c r="BN59"/>
  <c r="BV59"/>
  <c r="CD59"/>
  <c r="O59"/>
  <c r="W59"/>
  <c r="AE59"/>
  <c r="AM59"/>
  <c r="AU59"/>
  <c r="BC59"/>
  <c r="BK59"/>
  <c r="BS59"/>
  <c r="CA59"/>
  <c r="D60"/>
  <c r="E60"/>
  <c r="F60"/>
  <c r="A60"/>
  <c r="B60"/>
  <c r="C60"/>
  <c r="AL56" i="17"/>
  <c r="Q53" i="22" l="1"/>
  <c r="P53"/>
  <c r="R53"/>
  <c r="O54"/>
  <c r="AD57" i="17"/>
  <c r="AE57"/>
  <c r="AB57"/>
  <c r="AK57"/>
  <c r="AI57"/>
  <c r="AJ57"/>
  <c r="W56"/>
  <c r="Y56"/>
  <c r="Z57"/>
  <c r="AH57"/>
  <c r="V57"/>
  <c r="AA57"/>
  <c r="T57"/>
  <c r="G62" i="5"/>
  <c r="O57" i="17"/>
  <c r="R57"/>
  <c r="F61" i="5"/>
  <c r="E61"/>
  <c r="D61"/>
  <c r="A61"/>
  <c r="B61"/>
  <c r="C61"/>
  <c r="I60"/>
  <c r="M60"/>
  <c r="Q60"/>
  <c r="U60"/>
  <c r="Y60"/>
  <c r="AC60"/>
  <c r="AG60"/>
  <c r="AK60"/>
  <c r="AO60"/>
  <c r="AS60"/>
  <c r="AW60"/>
  <c r="BA60"/>
  <c r="BE60"/>
  <c r="BI60"/>
  <c r="BM60"/>
  <c r="BQ60"/>
  <c r="BU60"/>
  <c r="BY60"/>
  <c r="CC60"/>
  <c r="J60"/>
  <c r="N60"/>
  <c r="R60"/>
  <c r="V60"/>
  <c r="Z60"/>
  <c r="AD60"/>
  <c r="AH60"/>
  <c r="AL60"/>
  <c r="AP60"/>
  <c r="AT60"/>
  <c r="AX60"/>
  <c r="BB60"/>
  <c r="BF60"/>
  <c r="BJ60"/>
  <c r="BN60"/>
  <c r="BR60"/>
  <c r="BV60"/>
  <c r="BZ60"/>
  <c r="CD60"/>
  <c r="K60"/>
  <c r="O60"/>
  <c r="S60"/>
  <c r="W60"/>
  <c r="AA60"/>
  <c r="AE60"/>
  <c r="AI60"/>
  <c r="AM60"/>
  <c r="AQ60"/>
  <c r="AU60"/>
  <c r="AY60"/>
  <c r="BC60"/>
  <c r="BG60"/>
  <c r="BK60"/>
  <c r="BO60"/>
  <c r="BS60"/>
  <c r="BW60"/>
  <c r="CA60"/>
  <c r="H60"/>
  <c r="L60"/>
  <c r="P60"/>
  <c r="T60"/>
  <c r="X60"/>
  <c r="AB60"/>
  <c r="AF60"/>
  <c r="AJ60"/>
  <c r="AN60"/>
  <c r="AR60"/>
  <c r="AV60"/>
  <c r="AZ60"/>
  <c r="BD60"/>
  <c r="BH60"/>
  <c r="BL60"/>
  <c r="BP60"/>
  <c r="BT60"/>
  <c r="BX60"/>
  <c r="CB60"/>
  <c r="F58" i="18"/>
  <c r="A58" i="17" s="1"/>
  <c r="N58" s="1"/>
  <c r="X58" s="1"/>
  <c r="AL57"/>
  <c r="P54" i="22" l="1"/>
  <c r="R54"/>
  <c r="Q54"/>
  <c r="O55"/>
  <c r="AD58" i="17"/>
  <c r="AE58"/>
  <c r="AB58"/>
  <c r="AK58"/>
  <c r="AI58"/>
  <c r="AJ58"/>
  <c r="Z58"/>
  <c r="AH58"/>
  <c r="V58"/>
  <c r="AA58"/>
  <c r="T58"/>
  <c r="W57"/>
  <c r="Y57"/>
  <c r="G63" i="5"/>
  <c r="R58" i="17"/>
  <c r="O58"/>
  <c r="D62" i="5"/>
  <c r="E62"/>
  <c r="F62"/>
  <c r="C62"/>
  <c r="A62"/>
  <c r="B62"/>
  <c r="F59" i="18"/>
  <c r="A59" i="17" s="1"/>
  <c r="N59" s="1"/>
  <c r="X59" s="1"/>
  <c r="J61" i="5"/>
  <c r="N61"/>
  <c r="R61"/>
  <c r="V61"/>
  <c r="Z61"/>
  <c r="AD61"/>
  <c r="AH61"/>
  <c r="AL61"/>
  <c r="AP61"/>
  <c r="AT61"/>
  <c r="AX61"/>
  <c r="BB61"/>
  <c r="BF61"/>
  <c r="BJ61"/>
  <c r="BN61"/>
  <c r="BR61"/>
  <c r="BV61"/>
  <c r="BZ61"/>
  <c r="CD61"/>
  <c r="K61"/>
  <c r="O61"/>
  <c r="S61"/>
  <c r="W61"/>
  <c r="AA61"/>
  <c r="AE61"/>
  <c r="AI61"/>
  <c r="AM61"/>
  <c r="AQ61"/>
  <c r="AU61"/>
  <c r="AY61"/>
  <c r="BC61"/>
  <c r="BG61"/>
  <c r="BK61"/>
  <c r="BO61"/>
  <c r="BS61"/>
  <c r="BW61"/>
  <c r="CA61"/>
  <c r="H61"/>
  <c r="L61"/>
  <c r="P61"/>
  <c r="T61"/>
  <c r="X61"/>
  <c r="AB61"/>
  <c r="AF61"/>
  <c r="AJ61"/>
  <c r="AN61"/>
  <c r="AR61"/>
  <c r="AV61"/>
  <c r="AZ61"/>
  <c r="BD61"/>
  <c r="BH61"/>
  <c r="BL61"/>
  <c r="BP61"/>
  <c r="BT61"/>
  <c r="BX61"/>
  <c r="CB61"/>
  <c r="I61"/>
  <c r="M61"/>
  <c r="Q61"/>
  <c r="U61"/>
  <c r="Y61"/>
  <c r="AC61"/>
  <c r="AG61"/>
  <c r="AK61"/>
  <c r="AO61"/>
  <c r="AS61"/>
  <c r="AW61"/>
  <c r="BA61"/>
  <c r="BE61"/>
  <c r="BI61"/>
  <c r="BM61"/>
  <c r="BQ61"/>
  <c r="BU61"/>
  <c r="BY61"/>
  <c r="CC61"/>
  <c r="AL58" i="17"/>
  <c r="P55" i="22" l="1"/>
  <c r="R55"/>
  <c r="Q55"/>
  <c r="O56"/>
  <c r="AD59" i="17"/>
  <c r="AE59"/>
  <c r="AB59"/>
  <c r="AK59"/>
  <c r="AI59"/>
  <c r="AJ59"/>
  <c r="W58"/>
  <c r="Y58"/>
  <c r="Z59"/>
  <c r="AH59"/>
  <c r="V59"/>
  <c r="AA59"/>
  <c r="T59"/>
  <c r="G64" i="5"/>
  <c r="O59" i="17"/>
  <c r="R59"/>
  <c r="F60" i="18"/>
  <c r="A60" i="17" s="1"/>
  <c r="N60" s="1"/>
  <c r="X60" s="1"/>
  <c r="K62" i="5"/>
  <c r="O62"/>
  <c r="S62"/>
  <c r="W62"/>
  <c r="AA62"/>
  <c r="AE62"/>
  <c r="AI62"/>
  <c r="AM62"/>
  <c r="AQ62"/>
  <c r="AU62"/>
  <c r="AY62"/>
  <c r="BC62"/>
  <c r="BG62"/>
  <c r="BK62"/>
  <c r="BO62"/>
  <c r="BS62"/>
  <c r="BW62"/>
  <c r="CA62"/>
  <c r="H62"/>
  <c r="L62"/>
  <c r="P62"/>
  <c r="T62"/>
  <c r="X62"/>
  <c r="AB62"/>
  <c r="AF62"/>
  <c r="AJ62"/>
  <c r="AN62"/>
  <c r="AR62"/>
  <c r="AV62"/>
  <c r="AZ62"/>
  <c r="BD62"/>
  <c r="BH62"/>
  <c r="BL62"/>
  <c r="BP62"/>
  <c r="BT62"/>
  <c r="BX62"/>
  <c r="CB62"/>
  <c r="I62"/>
  <c r="M62"/>
  <c r="Q62"/>
  <c r="U62"/>
  <c r="Y62"/>
  <c r="AC62"/>
  <c r="AG62"/>
  <c r="AK62"/>
  <c r="AO62"/>
  <c r="AS62"/>
  <c r="AW62"/>
  <c r="BA62"/>
  <c r="BE62"/>
  <c r="BI62"/>
  <c r="BM62"/>
  <c r="BQ62"/>
  <c r="BU62"/>
  <c r="BY62"/>
  <c r="CC62"/>
  <c r="J62"/>
  <c r="N62"/>
  <c r="R62"/>
  <c r="V62"/>
  <c r="Z62"/>
  <c r="AD62"/>
  <c r="AH62"/>
  <c r="AL62"/>
  <c r="AP62"/>
  <c r="AT62"/>
  <c r="AX62"/>
  <c r="BB62"/>
  <c r="BF62"/>
  <c r="BJ62"/>
  <c r="BN62"/>
  <c r="BR62"/>
  <c r="BV62"/>
  <c r="BZ62"/>
  <c r="CD62"/>
  <c r="E63"/>
  <c r="D63"/>
  <c r="F63"/>
  <c r="A63"/>
  <c r="B63"/>
  <c r="C63"/>
  <c r="AL59" i="17"/>
  <c r="P56" i="22" l="1"/>
  <c r="R56"/>
  <c r="Q56"/>
  <c r="O57"/>
  <c r="AD60" i="17"/>
  <c r="AE60"/>
  <c r="AB60"/>
  <c r="AK60"/>
  <c r="AI60"/>
  <c r="AJ60"/>
  <c r="Z60"/>
  <c r="AH60"/>
  <c r="V60"/>
  <c r="AA60"/>
  <c r="T60"/>
  <c r="W59"/>
  <c r="Y59"/>
  <c r="G65" i="5"/>
  <c r="R60" i="17"/>
  <c r="O60"/>
  <c r="J63" i="5"/>
  <c r="N63"/>
  <c r="R63"/>
  <c r="V63"/>
  <c r="Z63"/>
  <c r="AD63"/>
  <c r="AH63"/>
  <c r="AL63"/>
  <c r="AP63"/>
  <c r="AT63"/>
  <c r="AX63"/>
  <c r="BB63"/>
  <c r="BF63"/>
  <c r="BJ63"/>
  <c r="BN63"/>
  <c r="BR63"/>
  <c r="BV63"/>
  <c r="BZ63"/>
  <c r="CD63"/>
  <c r="K63"/>
  <c r="O63"/>
  <c r="S63"/>
  <c r="W63"/>
  <c r="AA63"/>
  <c r="AE63"/>
  <c r="AI63"/>
  <c r="AM63"/>
  <c r="AQ63"/>
  <c r="AU63"/>
  <c r="AY63"/>
  <c r="BC63"/>
  <c r="BG63"/>
  <c r="BK63"/>
  <c r="BO63"/>
  <c r="BS63"/>
  <c r="BW63"/>
  <c r="CA63"/>
  <c r="L63"/>
  <c r="T63"/>
  <c r="AB63"/>
  <c r="AJ63"/>
  <c r="AR63"/>
  <c r="AZ63"/>
  <c r="BH63"/>
  <c r="BP63"/>
  <c r="BX63"/>
  <c r="I63"/>
  <c r="Q63"/>
  <c r="Y63"/>
  <c r="AG63"/>
  <c r="AO63"/>
  <c r="AW63"/>
  <c r="BE63"/>
  <c r="BM63"/>
  <c r="BU63"/>
  <c r="CC63"/>
  <c r="H63"/>
  <c r="P63"/>
  <c r="X63"/>
  <c r="AF63"/>
  <c r="AN63"/>
  <c r="AV63"/>
  <c r="BD63"/>
  <c r="BL63"/>
  <c r="BT63"/>
  <c r="CB63"/>
  <c r="M63"/>
  <c r="U63"/>
  <c r="AC63"/>
  <c r="AK63"/>
  <c r="AS63"/>
  <c r="BA63"/>
  <c r="BI63"/>
  <c r="BQ63"/>
  <c r="BY63"/>
  <c r="D64"/>
  <c r="E64"/>
  <c r="F64"/>
  <c r="A64"/>
  <c r="C64"/>
  <c r="B64"/>
  <c r="F61" i="18"/>
  <c r="A61" i="17" s="1"/>
  <c r="N61" s="1"/>
  <c r="X61" s="1"/>
  <c r="AL60"/>
  <c r="P57" i="22" l="1"/>
  <c r="R57"/>
  <c r="Q57"/>
  <c r="O58"/>
  <c r="AD61" i="17"/>
  <c r="AE61"/>
  <c r="AB61"/>
  <c r="AK61"/>
  <c r="AI61"/>
  <c r="AJ61"/>
  <c r="Z61"/>
  <c r="AH61"/>
  <c r="V61"/>
  <c r="AA61"/>
  <c r="T61"/>
  <c r="W60"/>
  <c r="Y60"/>
  <c r="G66" i="5"/>
  <c r="O61" i="17"/>
  <c r="R61"/>
  <c r="E65" i="5"/>
  <c r="D65"/>
  <c r="F65"/>
  <c r="C65"/>
  <c r="A65"/>
  <c r="B65"/>
  <c r="K64"/>
  <c r="O64"/>
  <c r="S64"/>
  <c r="W64"/>
  <c r="AA64"/>
  <c r="AE64"/>
  <c r="AI64"/>
  <c r="AM64"/>
  <c r="AQ64"/>
  <c r="AU64"/>
  <c r="AY64"/>
  <c r="BC64"/>
  <c r="BG64"/>
  <c r="BK64"/>
  <c r="BO64"/>
  <c r="BS64"/>
  <c r="BW64"/>
  <c r="CA64"/>
  <c r="H64"/>
  <c r="L64"/>
  <c r="P64"/>
  <c r="T64"/>
  <c r="X64"/>
  <c r="AB64"/>
  <c r="AF64"/>
  <c r="AJ64"/>
  <c r="AN64"/>
  <c r="AR64"/>
  <c r="AV64"/>
  <c r="AZ64"/>
  <c r="BD64"/>
  <c r="BH64"/>
  <c r="BL64"/>
  <c r="BP64"/>
  <c r="BT64"/>
  <c r="BX64"/>
  <c r="CB64"/>
  <c r="I64"/>
  <c r="M64"/>
  <c r="Q64"/>
  <c r="U64"/>
  <c r="Y64"/>
  <c r="AC64"/>
  <c r="AG64"/>
  <c r="AK64"/>
  <c r="AO64"/>
  <c r="AS64"/>
  <c r="AW64"/>
  <c r="BA64"/>
  <c r="BE64"/>
  <c r="BI64"/>
  <c r="BM64"/>
  <c r="BQ64"/>
  <c r="BU64"/>
  <c r="BY64"/>
  <c r="CC64"/>
  <c r="J64"/>
  <c r="N64"/>
  <c r="R64"/>
  <c r="V64"/>
  <c r="Z64"/>
  <c r="AD64"/>
  <c r="AH64"/>
  <c r="AL64"/>
  <c r="AP64"/>
  <c r="AT64"/>
  <c r="AX64"/>
  <c r="BB64"/>
  <c r="BF64"/>
  <c r="BJ64"/>
  <c r="BN64"/>
  <c r="BR64"/>
  <c r="BV64"/>
  <c r="BZ64"/>
  <c r="CD64"/>
  <c r="F62" i="18"/>
  <c r="A62" i="17" s="1"/>
  <c r="N62" s="1"/>
  <c r="X62" s="1"/>
  <c r="AL61"/>
  <c r="P58" i="22" l="1"/>
  <c r="R58"/>
  <c r="Q58"/>
  <c r="O59"/>
  <c r="AD62" i="17"/>
  <c r="AE62"/>
  <c r="AB62"/>
  <c r="AK62"/>
  <c r="AI62"/>
  <c r="AJ62"/>
  <c r="Z62"/>
  <c r="AH62"/>
  <c r="V62"/>
  <c r="AA62"/>
  <c r="T62"/>
  <c r="W61"/>
  <c r="Y61"/>
  <c r="G67" i="5"/>
  <c r="R62" i="17"/>
  <c r="O62"/>
  <c r="F63" i="18"/>
  <c r="A63" i="17" s="1"/>
  <c r="N63" s="1"/>
  <c r="X63" s="1"/>
  <c r="D66" i="5"/>
  <c r="E66"/>
  <c r="F66"/>
  <c r="B66"/>
  <c r="C66"/>
  <c r="A66"/>
  <c r="J65"/>
  <c r="N65"/>
  <c r="R65"/>
  <c r="V65"/>
  <c r="Z65"/>
  <c r="AD65"/>
  <c r="AH65"/>
  <c r="AL65"/>
  <c r="AP65"/>
  <c r="AT65"/>
  <c r="AX65"/>
  <c r="BB65"/>
  <c r="BF65"/>
  <c r="BJ65"/>
  <c r="BN65"/>
  <c r="BR65"/>
  <c r="BV65"/>
  <c r="BZ65"/>
  <c r="CD65"/>
  <c r="K65"/>
  <c r="O65"/>
  <c r="S65"/>
  <c r="W65"/>
  <c r="AA65"/>
  <c r="AE65"/>
  <c r="AI65"/>
  <c r="AM65"/>
  <c r="AQ65"/>
  <c r="AU65"/>
  <c r="AY65"/>
  <c r="BC65"/>
  <c r="BG65"/>
  <c r="BK65"/>
  <c r="BO65"/>
  <c r="BS65"/>
  <c r="BW65"/>
  <c r="CA65"/>
  <c r="H65"/>
  <c r="L65"/>
  <c r="P65"/>
  <c r="T65"/>
  <c r="X65"/>
  <c r="AB65"/>
  <c r="AF65"/>
  <c r="AJ65"/>
  <c r="AN65"/>
  <c r="AR65"/>
  <c r="AV65"/>
  <c r="AZ65"/>
  <c r="BD65"/>
  <c r="BH65"/>
  <c r="BL65"/>
  <c r="BP65"/>
  <c r="BT65"/>
  <c r="BX65"/>
  <c r="CB65"/>
  <c r="I65"/>
  <c r="M65"/>
  <c r="Q65"/>
  <c r="U65"/>
  <c r="Y65"/>
  <c r="AC65"/>
  <c r="AG65"/>
  <c r="AK65"/>
  <c r="AO65"/>
  <c r="AS65"/>
  <c r="AW65"/>
  <c r="BA65"/>
  <c r="BE65"/>
  <c r="BI65"/>
  <c r="BM65"/>
  <c r="BQ65"/>
  <c r="BU65"/>
  <c r="BY65"/>
  <c r="CC65"/>
  <c r="AL62" i="17"/>
  <c r="P59" i="22" l="1"/>
  <c r="R59"/>
  <c r="Q59"/>
  <c r="O60"/>
  <c r="AD63" i="17"/>
  <c r="AE63"/>
  <c r="AB63"/>
  <c r="AK63"/>
  <c r="AI63"/>
  <c r="AJ63"/>
  <c r="W62"/>
  <c r="Y62"/>
  <c r="Z63"/>
  <c r="AH63"/>
  <c r="V63"/>
  <c r="AA63"/>
  <c r="T63"/>
  <c r="G68" i="5"/>
  <c r="O63" i="17"/>
  <c r="R63"/>
  <c r="I66" i="5"/>
  <c r="M66"/>
  <c r="Q66"/>
  <c r="U66"/>
  <c r="Y66"/>
  <c r="AC66"/>
  <c r="AG66"/>
  <c r="AK66"/>
  <c r="AO66"/>
  <c r="AS66"/>
  <c r="AW66"/>
  <c r="BA66"/>
  <c r="BE66"/>
  <c r="BI66"/>
  <c r="BM66"/>
  <c r="BQ66"/>
  <c r="BU66"/>
  <c r="BY66"/>
  <c r="CC66"/>
  <c r="J66"/>
  <c r="N66"/>
  <c r="R66"/>
  <c r="V66"/>
  <c r="Z66"/>
  <c r="AD66"/>
  <c r="AH66"/>
  <c r="AL66"/>
  <c r="AP66"/>
  <c r="AT66"/>
  <c r="AX66"/>
  <c r="BB66"/>
  <c r="BF66"/>
  <c r="BJ66"/>
  <c r="BN66"/>
  <c r="BR66"/>
  <c r="BV66"/>
  <c r="BZ66"/>
  <c r="CD66"/>
  <c r="K66"/>
  <c r="O66"/>
  <c r="S66"/>
  <c r="W66"/>
  <c r="AA66"/>
  <c r="AE66"/>
  <c r="AI66"/>
  <c r="AM66"/>
  <c r="AQ66"/>
  <c r="AU66"/>
  <c r="AY66"/>
  <c r="BC66"/>
  <c r="BG66"/>
  <c r="BK66"/>
  <c r="BO66"/>
  <c r="BS66"/>
  <c r="BW66"/>
  <c r="CA66"/>
  <c r="H66"/>
  <c r="L66"/>
  <c r="P66"/>
  <c r="T66"/>
  <c r="X66"/>
  <c r="AB66"/>
  <c r="AF66"/>
  <c r="AJ66"/>
  <c r="AN66"/>
  <c r="AR66"/>
  <c r="AV66"/>
  <c r="AZ66"/>
  <c r="BD66"/>
  <c r="BH66"/>
  <c r="BL66"/>
  <c r="BP66"/>
  <c r="BT66"/>
  <c r="BX66"/>
  <c r="CB66"/>
  <c r="E67"/>
  <c r="D67"/>
  <c r="F67"/>
  <c r="C67"/>
  <c r="A67"/>
  <c r="B67"/>
  <c r="F64" i="18"/>
  <c r="A64" i="17" s="1"/>
  <c r="N64" s="1"/>
  <c r="X64" s="1"/>
  <c r="AL63"/>
  <c r="Q60" i="22" l="1"/>
  <c r="P60"/>
  <c r="R60"/>
  <c r="O61"/>
  <c r="AD64" i="17"/>
  <c r="AE64"/>
  <c r="AB64"/>
  <c r="AK64"/>
  <c r="AI64"/>
  <c r="AJ64"/>
  <c r="Z64"/>
  <c r="AH64"/>
  <c r="V64"/>
  <c r="AA64"/>
  <c r="T64"/>
  <c r="W63"/>
  <c r="Y63"/>
  <c r="G69" i="5"/>
  <c r="R64" i="17"/>
  <c r="O64"/>
  <c r="F65" i="18"/>
  <c r="A65" i="17" s="1"/>
  <c r="N65" s="1"/>
  <c r="X65" s="1"/>
  <c r="D68" i="5"/>
  <c r="E68"/>
  <c r="F68"/>
  <c r="B68"/>
  <c r="C68"/>
  <c r="A68"/>
  <c r="H67"/>
  <c r="L67"/>
  <c r="P67"/>
  <c r="T67"/>
  <c r="X67"/>
  <c r="AB67"/>
  <c r="AF67"/>
  <c r="AJ67"/>
  <c r="AN67"/>
  <c r="AR67"/>
  <c r="AV67"/>
  <c r="AZ67"/>
  <c r="BD67"/>
  <c r="BH67"/>
  <c r="BL67"/>
  <c r="BP67"/>
  <c r="BT67"/>
  <c r="BX67"/>
  <c r="CB67"/>
  <c r="I67"/>
  <c r="M67"/>
  <c r="Q67"/>
  <c r="U67"/>
  <c r="Y67"/>
  <c r="AC67"/>
  <c r="AG67"/>
  <c r="AK67"/>
  <c r="AO67"/>
  <c r="AS67"/>
  <c r="AW67"/>
  <c r="BA67"/>
  <c r="BE67"/>
  <c r="BI67"/>
  <c r="BM67"/>
  <c r="BQ67"/>
  <c r="BU67"/>
  <c r="BY67"/>
  <c r="CC67"/>
  <c r="J67"/>
  <c r="R67"/>
  <c r="Z67"/>
  <c r="AH67"/>
  <c r="AP67"/>
  <c r="AX67"/>
  <c r="BF67"/>
  <c r="BN67"/>
  <c r="BV67"/>
  <c r="CD67"/>
  <c r="O67"/>
  <c r="W67"/>
  <c r="AE67"/>
  <c r="AM67"/>
  <c r="AU67"/>
  <c r="BC67"/>
  <c r="BK67"/>
  <c r="BS67"/>
  <c r="CA67"/>
  <c r="N67"/>
  <c r="V67"/>
  <c r="AD67"/>
  <c r="AL67"/>
  <c r="AT67"/>
  <c r="BB67"/>
  <c r="BJ67"/>
  <c r="BR67"/>
  <c r="BZ67"/>
  <c r="K67"/>
  <c r="S67"/>
  <c r="AA67"/>
  <c r="AI67"/>
  <c r="AQ67"/>
  <c r="AY67"/>
  <c r="BG67"/>
  <c r="BO67"/>
  <c r="BW67"/>
  <c r="AL64" i="17"/>
  <c r="P61" i="22" l="1"/>
  <c r="R61"/>
  <c r="Q61"/>
  <c r="O62"/>
  <c r="AD65" i="17"/>
  <c r="AE65"/>
  <c r="AB65"/>
  <c r="AK65"/>
  <c r="AI65"/>
  <c r="AJ65"/>
  <c r="W64"/>
  <c r="Y64"/>
  <c r="Z65"/>
  <c r="AH65"/>
  <c r="V65"/>
  <c r="AA65"/>
  <c r="T65"/>
  <c r="G70" i="5"/>
  <c r="O65" i="17"/>
  <c r="R65"/>
  <c r="I68" i="5"/>
  <c r="M68"/>
  <c r="Q68"/>
  <c r="U68"/>
  <c r="Y68"/>
  <c r="AC68"/>
  <c r="AG68"/>
  <c r="AK68"/>
  <c r="AO68"/>
  <c r="AS68"/>
  <c r="AW68"/>
  <c r="BA68"/>
  <c r="BE68"/>
  <c r="BI68"/>
  <c r="BM68"/>
  <c r="BQ68"/>
  <c r="BU68"/>
  <c r="BY68"/>
  <c r="CC68"/>
  <c r="J68"/>
  <c r="N68"/>
  <c r="R68"/>
  <c r="V68"/>
  <c r="Z68"/>
  <c r="AD68"/>
  <c r="AH68"/>
  <c r="AL68"/>
  <c r="AP68"/>
  <c r="AT68"/>
  <c r="AX68"/>
  <c r="BB68"/>
  <c r="BF68"/>
  <c r="BJ68"/>
  <c r="BN68"/>
  <c r="BR68"/>
  <c r="BV68"/>
  <c r="BZ68"/>
  <c r="CD68"/>
  <c r="K68"/>
  <c r="O68"/>
  <c r="S68"/>
  <c r="W68"/>
  <c r="AA68"/>
  <c r="AE68"/>
  <c r="AI68"/>
  <c r="AM68"/>
  <c r="AQ68"/>
  <c r="AU68"/>
  <c r="AY68"/>
  <c r="BC68"/>
  <c r="BG68"/>
  <c r="BK68"/>
  <c r="BO68"/>
  <c r="BS68"/>
  <c r="BW68"/>
  <c r="CA68"/>
  <c r="H68"/>
  <c r="L68"/>
  <c r="P68"/>
  <c r="T68"/>
  <c r="X68"/>
  <c r="AB68"/>
  <c r="AF68"/>
  <c r="AJ68"/>
  <c r="AN68"/>
  <c r="AR68"/>
  <c r="AV68"/>
  <c r="AZ68"/>
  <c r="BD68"/>
  <c r="BH68"/>
  <c r="BL68"/>
  <c r="BP68"/>
  <c r="BT68"/>
  <c r="BX68"/>
  <c r="CB68"/>
  <c r="F69"/>
  <c r="E69"/>
  <c r="D69"/>
  <c r="C69"/>
  <c r="A69"/>
  <c r="B69"/>
  <c r="F66" i="18"/>
  <c r="A66" i="17" s="1"/>
  <c r="N66" s="1"/>
  <c r="X66" s="1"/>
  <c r="AL65"/>
  <c r="Q62" i="22" l="1"/>
  <c r="P62"/>
  <c r="R62"/>
  <c r="O63"/>
  <c r="AD66" i="17"/>
  <c r="AE66"/>
  <c r="AB66"/>
  <c r="AK66"/>
  <c r="AI66"/>
  <c r="AJ66"/>
  <c r="Z66"/>
  <c r="AH66"/>
  <c r="V66"/>
  <c r="AA66"/>
  <c r="T66"/>
  <c r="W65"/>
  <c r="Y65"/>
  <c r="G71" i="5"/>
  <c r="R66" i="17"/>
  <c r="O66"/>
  <c r="F67" i="18"/>
  <c r="A67" i="17" s="1"/>
  <c r="N67" s="1"/>
  <c r="X67" s="1"/>
  <c r="H69" i="5"/>
  <c r="L69"/>
  <c r="P69"/>
  <c r="T69"/>
  <c r="X69"/>
  <c r="AB69"/>
  <c r="AF69"/>
  <c r="AJ69"/>
  <c r="AN69"/>
  <c r="AR69"/>
  <c r="AV69"/>
  <c r="AZ69"/>
  <c r="BD69"/>
  <c r="BH69"/>
  <c r="BL69"/>
  <c r="BP69"/>
  <c r="BT69"/>
  <c r="BX69"/>
  <c r="CB69"/>
  <c r="I69"/>
  <c r="M69"/>
  <c r="Q69"/>
  <c r="U69"/>
  <c r="Y69"/>
  <c r="AC69"/>
  <c r="AG69"/>
  <c r="AK69"/>
  <c r="AO69"/>
  <c r="AS69"/>
  <c r="AW69"/>
  <c r="BA69"/>
  <c r="BE69"/>
  <c r="BI69"/>
  <c r="BM69"/>
  <c r="BQ69"/>
  <c r="BU69"/>
  <c r="BY69"/>
  <c r="CC69"/>
  <c r="J69"/>
  <c r="N69"/>
  <c r="R69"/>
  <c r="V69"/>
  <c r="Z69"/>
  <c r="AD69"/>
  <c r="AH69"/>
  <c r="AL69"/>
  <c r="AP69"/>
  <c r="AT69"/>
  <c r="AX69"/>
  <c r="BB69"/>
  <c r="BF69"/>
  <c r="BJ69"/>
  <c r="BN69"/>
  <c r="BR69"/>
  <c r="BV69"/>
  <c r="BZ69"/>
  <c r="CD69"/>
  <c r="K69"/>
  <c r="O69"/>
  <c r="S69"/>
  <c r="W69"/>
  <c r="AA69"/>
  <c r="AE69"/>
  <c r="AI69"/>
  <c r="AM69"/>
  <c r="AQ69"/>
  <c r="AU69"/>
  <c r="AY69"/>
  <c r="BC69"/>
  <c r="BG69"/>
  <c r="BK69"/>
  <c r="BO69"/>
  <c r="BS69"/>
  <c r="BW69"/>
  <c r="CA69"/>
  <c r="D70"/>
  <c r="E70"/>
  <c r="F70"/>
  <c r="A70"/>
  <c r="B70"/>
  <c r="C70"/>
  <c r="AL66" i="17"/>
  <c r="P63" i="22" l="1"/>
  <c r="R63"/>
  <c r="Q63"/>
  <c r="O64"/>
  <c r="AD67" i="17"/>
  <c r="AE67"/>
  <c r="AB67"/>
  <c r="AK67"/>
  <c r="AI67"/>
  <c r="AJ67"/>
  <c r="W66"/>
  <c r="Y66"/>
  <c r="Z67"/>
  <c r="AH67"/>
  <c r="V67"/>
  <c r="AA67"/>
  <c r="T67"/>
  <c r="G72" i="5"/>
  <c r="O67" i="17"/>
  <c r="R67"/>
  <c r="K70" i="5"/>
  <c r="O70"/>
  <c r="S70"/>
  <c r="W70"/>
  <c r="AA70"/>
  <c r="AE70"/>
  <c r="AI70"/>
  <c r="AM70"/>
  <c r="AQ70"/>
  <c r="AU70"/>
  <c r="AY70"/>
  <c r="BC70"/>
  <c r="BG70"/>
  <c r="BK70"/>
  <c r="BO70"/>
  <c r="BS70"/>
  <c r="BW70"/>
  <c r="CA70"/>
  <c r="H70"/>
  <c r="L70"/>
  <c r="P70"/>
  <c r="T70"/>
  <c r="X70"/>
  <c r="AB70"/>
  <c r="AF70"/>
  <c r="AJ70"/>
  <c r="AN70"/>
  <c r="AR70"/>
  <c r="AV70"/>
  <c r="AZ70"/>
  <c r="BD70"/>
  <c r="BH70"/>
  <c r="BL70"/>
  <c r="BP70"/>
  <c r="BT70"/>
  <c r="BX70"/>
  <c r="CB70"/>
  <c r="I70"/>
  <c r="M70"/>
  <c r="Q70"/>
  <c r="U70"/>
  <c r="Y70"/>
  <c r="AC70"/>
  <c r="AG70"/>
  <c r="AK70"/>
  <c r="AO70"/>
  <c r="AS70"/>
  <c r="AW70"/>
  <c r="BA70"/>
  <c r="BE70"/>
  <c r="BI70"/>
  <c r="BM70"/>
  <c r="BQ70"/>
  <c r="BU70"/>
  <c r="BY70"/>
  <c r="CC70"/>
  <c r="J70"/>
  <c r="N70"/>
  <c r="R70"/>
  <c r="V70"/>
  <c r="Z70"/>
  <c r="AD70"/>
  <c r="AH70"/>
  <c r="AL70"/>
  <c r="AP70"/>
  <c r="AT70"/>
  <c r="AX70"/>
  <c r="BB70"/>
  <c r="BF70"/>
  <c r="BJ70"/>
  <c r="BN70"/>
  <c r="BR70"/>
  <c r="BV70"/>
  <c r="BZ70"/>
  <c r="CD70"/>
  <c r="E71"/>
  <c r="D71"/>
  <c r="F71"/>
  <c r="C71"/>
  <c r="A71"/>
  <c r="B71"/>
  <c r="F68" i="18"/>
  <c r="A68" i="17" s="1"/>
  <c r="N68" s="1"/>
  <c r="X68" s="1"/>
  <c r="AL67"/>
  <c r="P64" i="22" l="1"/>
  <c r="R64"/>
  <c r="Q64"/>
  <c r="O65"/>
  <c r="AD68" i="17"/>
  <c r="AE68"/>
  <c r="AB68"/>
  <c r="AK68"/>
  <c r="AI68"/>
  <c r="AJ68"/>
  <c r="Z68"/>
  <c r="AH68"/>
  <c r="V68"/>
  <c r="AA68"/>
  <c r="T68"/>
  <c r="W67"/>
  <c r="Y67"/>
  <c r="G73" i="5"/>
  <c r="R68" i="17"/>
  <c r="O68"/>
  <c r="D72" i="5"/>
  <c r="E72"/>
  <c r="F72"/>
  <c r="B72"/>
  <c r="C72"/>
  <c r="A72"/>
  <c r="F69" i="18"/>
  <c r="A69" i="17" s="1"/>
  <c r="N69" s="1"/>
  <c r="X69" s="1"/>
  <c r="J71" i="5"/>
  <c r="N71"/>
  <c r="R71"/>
  <c r="V71"/>
  <c r="Z71"/>
  <c r="AD71"/>
  <c r="AH71"/>
  <c r="AL71"/>
  <c r="AP71"/>
  <c r="AT71"/>
  <c r="AX71"/>
  <c r="BB71"/>
  <c r="BF71"/>
  <c r="BJ71"/>
  <c r="BN71"/>
  <c r="BR71"/>
  <c r="BV71"/>
  <c r="BZ71"/>
  <c r="CD71"/>
  <c r="K71"/>
  <c r="O71"/>
  <c r="S71"/>
  <c r="W71"/>
  <c r="AA71"/>
  <c r="AE71"/>
  <c r="AI71"/>
  <c r="AM71"/>
  <c r="AQ71"/>
  <c r="AU71"/>
  <c r="AY71"/>
  <c r="BC71"/>
  <c r="BG71"/>
  <c r="BK71"/>
  <c r="BO71"/>
  <c r="BS71"/>
  <c r="BW71"/>
  <c r="CA71"/>
  <c r="H71"/>
  <c r="P71"/>
  <c r="X71"/>
  <c r="AF71"/>
  <c r="AN71"/>
  <c r="AV71"/>
  <c r="BD71"/>
  <c r="BL71"/>
  <c r="BT71"/>
  <c r="CB71"/>
  <c r="M71"/>
  <c r="U71"/>
  <c r="AC71"/>
  <c r="AK71"/>
  <c r="AS71"/>
  <c r="BA71"/>
  <c r="BI71"/>
  <c r="BQ71"/>
  <c r="BY71"/>
  <c r="L71"/>
  <c r="T71"/>
  <c r="AB71"/>
  <c r="AJ71"/>
  <c r="AR71"/>
  <c r="AZ71"/>
  <c r="BH71"/>
  <c r="BP71"/>
  <c r="BX71"/>
  <c r="I71"/>
  <c r="Q71"/>
  <c r="Y71"/>
  <c r="AG71"/>
  <c r="AO71"/>
  <c r="AW71"/>
  <c r="BE71"/>
  <c r="BM71"/>
  <c r="BU71"/>
  <c r="CC71"/>
  <c r="AL68" i="17"/>
  <c r="Q65" i="22" l="1"/>
  <c r="P65"/>
  <c r="R65"/>
  <c r="O66"/>
  <c r="AD69" i="17"/>
  <c r="AE69"/>
  <c r="AB69"/>
  <c r="AK69"/>
  <c r="AI69"/>
  <c r="AJ69"/>
  <c r="W68"/>
  <c r="Y68"/>
  <c r="Z69"/>
  <c r="AH69"/>
  <c r="V69"/>
  <c r="AA69"/>
  <c r="T69"/>
  <c r="G74" i="5"/>
  <c r="O69" i="17"/>
  <c r="R69"/>
  <c r="F70" i="18"/>
  <c r="A70" i="17" s="1"/>
  <c r="N70" s="1"/>
  <c r="X70" s="1"/>
  <c r="K72" i="5"/>
  <c r="O72"/>
  <c r="S72"/>
  <c r="W72"/>
  <c r="AA72"/>
  <c r="AE72"/>
  <c r="AI72"/>
  <c r="AM72"/>
  <c r="AQ72"/>
  <c r="AU72"/>
  <c r="AY72"/>
  <c r="BC72"/>
  <c r="BG72"/>
  <c r="BK72"/>
  <c r="BO72"/>
  <c r="BS72"/>
  <c r="BW72"/>
  <c r="CA72"/>
  <c r="H72"/>
  <c r="L72"/>
  <c r="P72"/>
  <c r="T72"/>
  <c r="X72"/>
  <c r="AB72"/>
  <c r="AF72"/>
  <c r="AJ72"/>
  <c r="AN72"/>
  <c r="AR72"/>
  <c r="AV72"/>
  <c r="AZ72"/>
  <c r="BD72"/>
  <c r="BH72"/>
  <c r="BL72"/>
  <c r="BP72"/>
  <c r="BT72"/>
  <c r="BX72"/>
  <c r="CB72"/>
  <c r="I72"/>
  <c r="M72"/>
  <c r="Q72"/>
  <c r="U72"/>
  <c r="Y72"/>
  <c r="AC72"/>
  <c r="AG72"/>
  <c r="AK72"/>
  <c r="AO72"/>
  <c r="AS72"/>
  <c r="AW72"/>
  <c r="BA72"/>
  <c r="BE72"/>
  <c r="BI72"/>
  <c r="BM72"/>
  <c r="BQ72"/>
  <c r="BU72"/>
  <c r="BY72"/>
  <c r="CC72"/>
  <c r="J72"/>
  <c r="N72"/>
  <c r="R72"/>
  <c r="V72"/>
  <c r="Z72"/>
  <c r="AD72"/>
  <c r="AH72"/>
  <c r="AL72"/>
  <c r="AP72"/>
  <c r="AT72"/>
  <c r="AX72"/>
  <c r="BB72"/>
  <c r="BF72"/>
  <c r="BJ72"/>
  <c r="BN72"/>
  <c r="BR72"/>
  <c r="BV72"/>
  <c r="BZ72"/>
  <c r="CD72"/>
  <c r="D73"/>
  <c r="E73"/>
  <c r="F73"/>
  <c r="C73"/>
  <c r="A73"/>
  <c r="B73"/>
  <c r="AL69" i="17"/>
  <c r="Q66" i="22" l="1"/>
  <c r="P66"/>
  <c r="R66"/>
  <c r="O67"/>
  <c r="AD70" i="17"/>
  <c r="AE70"/>
  <c r="AB70"/>
  <c r="AK70"/>
  <c r="AI70"/>
  <c r="AJ70"/>
  <c r="V70"/>
  <c r="Z70"/>
  <c r="AH70"/>
  <c r="AA70"/>
  <c r="T70"/>
  <c r="W69"/>
  <c r="Y69"/>
  <c r="G75" i="5"/>
  <c r="R70" i="17"/>
  <c r="O70"/>
  <c r="H73" i="5"/>
  <c r="I73"/>
  <c r="M73"/>
  <c r="Q73"/>
  <c r="U73"/>
  <c r="Y73"/>
  <c r="AC73"/>
  <c r="AG73"/>
  <c r="AK73"/>
  <c r="AO73"/>
  <c r="AS73"/>
  <c r="AW73"/>
  <c r="BA73"/>
  <c r="BE73"/>
  <c r="BI73"/>
  <c r="BM73"/>
  <c r="BQ73"/>
  <c r="BU73"/>
  <c r="BY73"/>
  <c r="CC73"/>
  <c r="N73"/>
  <c r="R73"/>
  <c r="V73"/>
  <c r="Z73"/>
  <c r="AD73"/>
  <c r="AH73"/>
  <c r="AL73"/>
  <c r="AP73"/>
  <c r="AT73"/>
  <c r="AX73"/>
  <c r="BB73"/>
  <c r="BF73"/>
  <c r="BJ73"/>
  <c r="BN73"/>
  <c r="BR73"/>
  <c r="BV73"/>
  <c r="BZ73"/>
  <c r="CD73"/>
  <c r="J73"/>
  <c r="K73"/>
  <c r="O73"/>
  <c r="S73"/>
  <c r="W73"/>
  <c r="AA73"/>
  <c r="AE73"/>
  <c r="AI73"/>
  <c r="AM73"/>
  <c r="AQ73"/>
  <c r="AU73"/>
  <c r="AY73"/>
  <c r="BC73"/>
  <c r="BG73"/>
  <c r="BK73"/>
  <c r="BO73"/>
  <c r="BS73"/>
  <c r="BW73"/>
  <c r="CA73"/>
  <c r="L73"/>
  <c r="P73"/>
  <c r="T73"/>
  <c r="X73"/>
  <c r="AB73"/>
  <c r="AF73"/>
  <c r="AJ73"/>
  <c r="AN73"/>
  <c r="AR73"/>
  <c r="AV73"/>
  <c r="AZ73"/>
  <c r="BD73"/>
  <c r="BH73"/>
  <c r="BL73"/>
  <c r="BP73"/>
  <c r="BT73"/>
  <c r="BX73"/>
  <c r="CB73"/>
  <c r="E74"/>
  <c r="D74"/>
  <c r="F74"/>
  <c r="B74"/>
  <c r="C74"/>
  <c r="A74"/>
  <c r="F71" i="18"/>
  <c r="A71" i="17" s="1"/>
  <c r="N71" s="1"/>
  <c r="X71" s="1"/>
  <c r="AL70"/>
  <c r="P67" i="22" l="1"/>
  <c r="R67"/>
  <c r="Q67"/>
  <c r="O68"/>
  <c r="AD71" i="17"/>
  <c r="AE71"/>
  <c r="AB71"/>
  <c r="AK71"/>
  <c r="AI71"/>
  <c r="AJ71"/>
  <c r="Y70"/>
  <c r="W70"/>
  <c r="V71"/>
  <c r="Z71"/>
  <c r="AH71"/>
  <c r="AA71"/>
  <c r="T71"/>
  <c r="G76" i="5"/>
  <c r="O71" i="17"/>
  <c r="R71"/>
  <c r="D75" i="5"/>
  <c r="E75"/>
  <c r="F75"/>
  <c r="C75"/>
  <c r="A75"/>
  <c r="B75"/>
  <c r="F72" i="18"/>
  <c r="A72" i="17" s="1"/>
  <c r="N72" s="1"/>
  <c r="X72" s="1"/>
  <c r="H74" i="5"/>
  <c r="L74"/>
  <c r="P74"/>
  <c r="T74"/>
  <c r="X74"/>
  <c r="AB74"/>
  <c r="AF74"/>
  <c r="AJ74"/>
  <c r="AN74"/>
  <c r="AR74"/>
  <c r="AV74"/>
  <c r="AZ74"/>
  <c r="BD74"/>
  <c r="BH74"/>
  <c r="BL74"/>
  <c r="BP74"/>
  <c r="BT74"/>
  <c r="BX74"/>
  <c r="CB74"/>
  <c r="I74"/>
  <c r="M74"/>
  <c r="Q74"/>
  <c r="U74"/>
  <c r="Y74"/>
  <c r="AC74"/>
  <c r="AG74"/>
  <c r="AK74"/>
  <c r="AO74"/>
  <c r="AS74"/>
  <c r="AW74"/>
  <c r="BA74"/>
  <c r="BE74"/>
  <c r="BI74"/>
  <c r="BM74"/>
  <c r="BQ74"/>
  <c r="BU74"/>
  <c r="BY74"/>
  <c r="CC74"/>
  <c r="J74"/>
  <c r="N74"/>
  <c r="R74"/>
  <c r="V74"/>
  <c r="Z74"/>
  <c r="AD74"/>
  <c r="AH74"/>
  <c r="AL74"/>
  <c r="AP74"/>
  <c r="AT74"/>
  <c r="AX74"/>
  <c r="BB74"/>
  <c r="BF74"/>
  <c r="BJ74"/>
  <c r="BN74"/>
  <c r="BR74"/>
  <c r="BV74"/>
  <c r="BZ74"/>
  <c r="CD74"/>
  <c r="K74"/>
  <c r="O74"/>
  <c r="S74"/>
  <c r="W74"/>
  <c r="AA74"/>
  <c r="AE74"/>
  <c r="AI74"/>
  <c r="AM74"/>
  <c r="AQ74"/>
  <c r="AU74"/>
  <c r="AY74"/>
  <c r="BC74"/>
  <c r="BG74"/>
  <c r="BK74"/>
  <c r="BO74"/>
  <c r="BS74"/>
  <c r="BW74"/>
  <c r="CA74"/>
  <c r="AL71" i="17"/>
  <c r="Q68" i="22" l="1"/>
  <c r="P68"/>
  <c r="R68"/>
  <c r="O69"/>
  <c r="AD72" i="17"/>
  <c r="AE72"/>
  <c r="AB72"/>
  <c r="AK72"/>
  <c r="AI72"/>
  <c r="AJ72"/>
  <c r="V72"/>
  <c r="Z72"/>
  <c r="AH72"/>
  <c r="AA72"/>
  <c r="T72"/>
  <c r="Y71"/>
  <c r="W71"/>
  <c r="G77" i="5"/>
  <c r="R72" i="17"/>
  <c r="O72"/>
  <c r="F73" i="18"/>
  <c r="A73" i="17" s="1"/>
  <c r="N73" s="1"/>
  <c r="X73" s="1"/>
  <c r="I75" i="5"/>
  <c r="M75"/>
  <c r="Q75"/>
  <c r="U75"/>
  <c r="Y75"/>
  <c r="AC75"/>
  <c r="AG75"/>
  <c r="AK75"/>
  <c r="AO75"/>
  <c r="AS75"/>
  <c r="AW75"/>
  <c r="BA75"/>
  <c r="BE75"/>
  <c r="BI75"/>
  <c r="BM75"/>
  <c r="BQ75"/>
  <c r="BU75"/>
  <c r="BY75"/>
  <c r="CC75"/>
  <c r="J75"/>
  <c r="N75"/>
  <c r="R75"/>
  <c r="V75"/>
  <c r="Z75"/>
  <c r="AD75"/>
  <c r="AH75"/>
  <c r="AL75"/>
  <c r="AP75"/>
  <c r="AT75"/>
  <c r="AX75"/>
  <c r="BB75"/>
  <c r="BF75"/>
  <c r="BJ75"/>
  <c r="BN75"/>
  <c r="BR75"/>
  <c r="BV75"/>
  <c r="BZ75"/>
  <c r="CD75"/>
  <c r="O75"/>
  <c r="W75"/>
  <c r="AE75"/>
  <c r="AM75"/>
  <c r="AU75"/>
  <c r="BC75"/>
  <c r="BK75"/>
  <c r="BS75"/>
  <c r="CA75"/>
  <c r="L75"/>
  <c r="T75"/>
  <c r="AB75"/>
  <c r="AJ75"/>
  <c r="AR75"/>
  <c r="AZ75"/>
  <c r="BH75"/>
  <c r="BP75"/>
  <c r="BX75"/>
  <c r="K75"/>
  <c r="S75"/>
  <c r="AA75"/>
  <c r="AI75"/>
  <c r="AQ75"/>
  <c r="AY75"/>
  <c r="BG75"/>
  <c r="BO75"/>
  <c r="BW75"/>
  <c r="H75"/>
  <c r="P75"/>
  <c r="X75"/>
  <c r="AF75"/>
  <c r="AN75"/>
  <c r="AV75"/>
  <c r="BD75"/>
  <c r="BL75"/>
  <c r="BT75"/>
  <c r="CB75"/>
  <c r="E76"/>
  <c r="D76"/>
  <c r="F76"/>
  <c r="B76"/>
  <c r="C76"/>
  <c r="A76"/>
  <c r="AL72" i="17"/>
  <c r="P69" i="22" l="1"/>
  <c r="R69"/>
  <c r="Q69"/>
  <c r="O70"/>
  <c r="AD73" i="17"/>
  <c r="AE73"/>
  <c r="AB73"/>
  <c r="AK73"/>
  <c r="AI73"/>
  <c r="AJ73"/>
  <c r="Y72"/>
  <c r="W72"/>
  <c r="V73"/>
  <c r="Z73"/>
  <c r="AH73"/>
  <c r="AA73"/>
  <c r="T73"/>
  <c r="G78" i="5"/>
  <c r="O73" i="17"/>
  <c r="R73"/>
  <c r="H76" i="5"/>
  <c r="L76"/>
  <c r="P76"/>
  <c r="T76"/>
  <c r="X76"/>
  <c r="AB76"/>
  <c r="AF76"/>
  <c r="AJ76"/>
  <c r="AN76"/>
  <c r="AR76"/>
  <c r="AV76"/>
  <c r="AZ76"/>
  <c r="BD76"/>
  <c r="BH76"/>
  <c r="BL76"/>
  <c r="BP76"/>
  <c r="BT76"/>
  <c r="BX76"/>
  <c r="CB76"/>
  <c r="I76"/>
  <c r="M76"/>
  <c r="Q76"/>
  <c r="U76"/>
  <c r="Y76"/>
  <c r="AC76"/>
  <c r="AG76"/>
  <c r="AK76"/>
  <c r="AO76"/>
  <c r="AS76"/>
  <c r="AW76"/>
  <c r="BA76"/>
  <c r="BE76"/>
  <c r="BI76"/>
  <c r="BM76"/>
  <c r="BQ76"/>
  <c r="BU76"/>
  <c r="BY76"/>
  <c r="CC76"/>
  <c r="J76"/>
  <c r="N76"/>
  <c r="R76"/>
  <c r="V76"/>
  <c r="Z76"/>
  <c r="AD76"/>
  <c r="AH76"/>
  <c r="AL76"/>
  <c r="AP76"/>
  <c r="AT76"/>
  <c r="AX76"/>
  <c r="BB76"/>
  <c r="BF76"/>
  <c r="BJ76"/>
  <c r="BN76"/>
  <c r="BR76"/>
  <c r="BV76"/>
  <c r="BZ76"/>
  <c r="CD76"/>
  <c r="K76"/>
  <c r="O76"/>
  <c r="S76"/>
  <c r="W76"/>
  <c r="AA76"/>
  <c r="AE76"/>
  <c r="AI76"/>
  <c r="AM76"/>
  <c r="AQ76"/>
  <c r="AU76"/>
  <c r="AY76"/>
  <c r="BC76"/>
  <c r="BG76"/>
  <c r="BK76"/>
  <c r="BO76"/>
  <c r="BS76"/>
  <c r="BW76"/>
  <c r="CA76"/>
  <c r="F77"/>
  <c r="D77"/>
  <c r="E77"/>
  <c r="C77"/>
  <c r="A77"/>
  <c r="B77"/>
  <c r="F74" i="18"/>
  <c r="A74" i="17" s="1"/>
  <c r="N74" s="1"/>
  <c r="X74" s="1"/>
  <c r="AL73"/>
  <c r="P70" i="22" l="1"/>
  <c r="R70"/>
  <c r="Q70"/>
  <c r="O71"/>
  <c r="AD74" i="17"/>
  <c r="AE74"/>
  <c r="AB74"/>
  <c r="AK74"/>
  <c r="AI74"/>
  <c r="AJ74"/>
  <c r="V74"/>
  <c r="Z74"/>
  <c r="AH74"/>
  <c r="AA74"/>
  <c r="T74"/>
  <c r="Y73"/>
  <c r="W73"/>
  <c r="G79" i="5"/>
  <c r="R74" i="17"/>
  <c r="O74"/>
  <c r="F75" i="18"/>
  <c r="A75" i="17" s="1"/>
  <c r="N75" s="1"/>
  <c r="X75" s="1"/>
  <c r="K77" i="5"/>
  <c r="O77"/>
  <c r="S77"/>
  <c r="W77"/>
  <c r="AA77"/>
  <c r="AE77"/>
  <c r="AI77"/>
  <c r="AM77"/>
  <c r="AQ77"/>
  <c r="AU77"/>
  <c r="AY77"/>
  <c r="BC77"/>
  <c r="BG77"/>
  <c r="BK77"/>
  <c r="BO77"/>
  <c r="BS77"/>
  <c r="BW77"/>
  <c r="CA77"/>
  <c r="H77"/>
  <c r="L77"/>
  <c r="P77"/>
  <c r="T77"/>
  <c r="X77"/>
  <c r="AB77"/>
  <c r="AF77"/>
  <c r="AJ77"/>
  <c r="AN77"/>
  <c r="AR77"/>
  <c r="AV77"/>
  <c r="AZ77"/>
  <c r="BD77"/>
  <c r="BH77"/>
  <c r="BL77"/>
  <c r="BP77"/>
  <c r="BT77"/>
  <c r="BX77"/>
  <c r="CB77"/>
  <c r="I77"/>
  <c r="M77"/>
  <c r="Q77"/>
  <c r="U77"/>
  <c r="Y77"/>
  <c r="AC77"/>
  <c r="AG77"/>
  <c r="AK77"/>
  <c r="AO77"/>
  <c r="AS77"/>
  <c r="AW77"/>
  <c r="BA77"/>
  <c r="BE77"/>
  <c r="BI77"/>
  <c r="BM77"/>
  <c r="BQ77"/>
  <c r="BU77"/>
  <c r="BY77"/>
  <c r="CC77"/>
  <c r="J77"/>
  <c r="N77"/>
  <c r="R77"/>
  <c r="V77"/>
  <c r="Z77"/>
  <c r="AD77"/>
  <c r="AH77"/>
  <c r="AL77"/>
  <c r="AP77"/>
  <c r="AT77"/>
  <c r="AX77"/>
  <c r="BB77"/>
  <c r="BF77"/>
  <c r="BJ77"/>
  <c r="BN77"/>
  <c r="BR77"/>
  <c r="BV77"/>
  <c r="BZ77"/>
  <c r="CD77"/>
  <c r="E78"/>
  <c r="D78"/>
  <c r="F78"/>
  <c r="A78"/>
  <c r="B78"/>
  <c r="C78"/>
  <c r="AL74" i="17"/>
  <c r="P71" i="22" l="1"/>
  <c r="R71"/>
  <c r="Q71"/>
  <c r="O72"/>
  <c r="AD75" i="17"/>
  <c r="AE75"/>
  <c r="AB75"/>
  <c r="AK75"/>
  <c r="AI75"/>
  <c r="AJ75"/>
  <c r="Y74"/>
  <c r="W74"/>
  <c r="V75"/>
  <c r="Z75"/>
  <c r="AH75"/>
  <c r="AA75"/>
  <c r="T75"/>
  <c r="G80" i="5"/>
  <c r="O75" i="17"/>
  <c r="R75"/>
  <c r="D79" i="5"/>
  <c r="E79"/>
  <c r="F79"/>
  <c r="C79"/>
  <c r="A79"/>
  <c r="B79"/>
  <c r="J78"/>
  <c r="N78"/>
  <c r="R78"/>
  <c r="V78"/>
  <c r="Z78"/>
  <c r="AD78"/>
  <c r="AH78"/>
  <c r="AL78"/>
  <c r="AP78"/>
  <c r="AT78"/>
  <c r="AX78"/>
  <c r="BB78"/>
  <c r="BF78"/>
  <c r="BJ78"/>
  <c r="BN78"/>
  <c r="BR78"/>
  <c r="BV78"/>
  <c r="BZ78"/>
  <c r="CD78"/>
  <c r="K78"/>
  <c r="O78"/>
  <c r="S78"/>
  <c r="W78"/>
  <c r="AA78"/>
  <c r="AE78"/>
  <c r="AI78"/>
  <c r="AM78"/>
  <c r="AQ78"/>
  <c r="AU78"/>
  <c r="AY78"/>
  <c r="BC78"/>
  <c r="BG78"/>
  <c r="BK78"/>
  <c r="BO78"/>
  <c r="BS78"/>
  <c r="BW78"/>
  <c r="CA78"/>
  <c r="H78"/>
  <c r="L78"/>
  <c r="P78"/>
  <c r="T78"/>
  <c r="X78"/>
  <c r="AB78"/>
  <c r="AF78"/>
  <c r="AJ78"/>
  <c r="AN78"/>
  <c r="AR78"/>
  <c r="AV78"/>
  <c r="AZ78"/>
  <c r="BD78"/>
  <c r="BH78"/>
  <c r="BL78"/>
  <c r="BP78"/>
  <c r="BT78"/>
  <c r="BX78"/>
  <c r="CB78"/>
  <c r="I78"/>
  <c r="M78"/>
  <c r="Q78"/>
  <c r="U78"/>
  <c r="Y78"/>
  <c r="AC78"/>
  <c r="AG78"/>
  <c r="AK78"/>
  <c r="AO78"/>
  <c r="AS78"/>
  <c r="AW78"/>
  <c r="BA78"/>
  <c r="BE78"/>
  <c r="BI78"/>
  <c r="BM78"/>
  <c r="BQ78"/>
  <c r="BU78"/>
  <c r="BY78"/>
  <c r="CC78"/>
  <c r="F76" i="18"/>
  <c r="A76" i="17" s="1"/>
  <c r="N76" s="1"/>
  <c r="X76" s="1"/>
  <c r="AL75"/>
  <c r="P72" i="22" l="1"/>
  <c r="R72"/>
  <c r="Q72"/>
  <c r="O73"/>
  <c r="AD76" i="17"/>
  <c r="AE76"/>
  <c r="AB76"/>
  <c r="AK76"/>
  <c r="AI76"/>
  <c r="AJ76"/>
  <c r="V76"/>
  <c r="Z76"/>
  <c r="AH76"/>
  <c r="AA76"/>
  <c r="T76"/>
  <c r="Y75"/>
  <c r="W75"/>
  <c r="G81" i="5"/>
  <c r="R76" i="17"/>
  <c r="O76"/>
  <c r="F77" i="18"/>
  <c r="A77" i="17" s="1"/>
  <c r="N77" s="1"/>
  <c r="X77" s="1"/>
  <c r="K79" i="5"/>
  <c r="O79"/>
  <c r="S79"/>
  <c r="W79"/>
  <c r="AA79"/>
  <c r="AE79"/>
  <c r="AI79"/>
  <c r="AM79"/>
  <c r="AQ79"/>
  <c r="AU79"/>
  <c r="AY79"/>
  <c r="BC79"/>
  <c r="BG79"/>
  <c r="BK79"/>
  <c r="BO79"/>
  <c r="BS79"/>
  <c r="BW79"/>
  <c r="CA79"/>
  <c r="H79"/>
  <c r="L79"/>
  <c r="P79"/>
  <c r="T79"/>
  <c r="X79"/>
  <c r="AB79"/>
  <c r="AF79"/>
  <c r="AJ79"/>
  <c r="AN79"/>
  <c r="AR79"/>
  <c r="AV79"/>
  <c r="AZ79"/>
  <c r="BD79"/>
  <c r="BH79"/>
  <c r="BL79"/>
  <c r="BP79"/>
  <c r="BT79"/>
  <c r="BX79"/>
  <c r="CB79"/>
  <c r="M79"/>
  <c r="U79"/>
  <c r="AC79"/>
  <c r="AK79"/>
  <c r="AS79"/>
  <c r="BA79"/>
  <c r="BI79"/>
  <c r="BQ79"/>
  <c r="BY79"/>
  <c r="J79"/>
  <c r="R79"/>
  <c r="Z79"/>
  <c r="AH79"/>
  <c r="AP79"/>
  <c r="AX79"/>
  <c r="BF79"/>
  <c r="BN79"/>
  <c r="BV79"/>
  <c r="CD79"/>
  <c r="I79"/>
  <c r="Q79"/>
  <c r="Y79"/>
  <c r="AG79"/>
  <c r="AO79"/>
  <c r="AW79"/>
  <c r="BE79"/>
  <c r="BM79"/>
  <c r="BU79"/>
  <c r="CC79"/>
  <c r="N79"/>
  <c r="V79"/>
  <c r="AD79"/>
  <c r="AL79"/>
  <c r="AT79"/>
  <c r="BB79"/>
  <c r="BJ79"/>
  <c r="BR79"/>
  <c r="BZ79"/>
  <c r="E80"/>
  <c r="D80"/>
  <c r="F80"/>
  <c r="B80"/>
  <c r="C80"/>
  <c r="A80"/>
  <c r="AL76" i="17"/>
  <c r="P73" i="22" l="1"/>
  <c r="R73"/>
  <c r="Q73"/>
  <c r="O74"/>
  <c r="AD77" i="17"/>
  <c r="AE77"/>
  <c r="AB77"/>
  <c r="AK77"/>
  <c r="AI77"/>
  <c r="AJ77"/>
  <c r="Y76"/>
  <c r="W76"/>
  <c r="V77"/>
  <c r="Z77"/>
  <c r="AH77"/>
  <c r="AA77"/>
  <c r="T77"/>
  <c r="G82" i="5"/>
  <c r="O77" i="17"/>
  <c r="R77"/>
  <c r="J80" i="5"/>
  <c r="N80"/>
  <c r="R80"/>
  <c r="V80"/>
  <c r="Z80"/>
  <c r="AD80"/>
  <c r="AH80"/>
  <c r="AL80"/>
  <c r="AP80"/>
  <c r="AT80"/>
  <c r="AX80"/>
  <c r="BB80"/>
  <c r="BF80"/>
  <c r="BJ80"/>
  <c r="BN80"/>
  <c r="BR80"/>
  <c r="BV80"/>
  <c r="BZ80"/>
  <c r="CD80"/>
  <c r="K80"/>
  <c r="O80"/>
  <c r="S80"/>
  <c r="W80"/>
  <c r="AA80"/>
  <c r="AE80"/>
  <c r="AI80"/>
  <c r="AM80"/>
  <c r="AQ80"/>
  <c r="AU80"/>
  <c r="AY80"/>
  <c r="BC80"/>
  <c r="BG80"/>
  <c r="BK80"/>
  <c r="BO80"/>
  <c r="BS80"/>
  <c r="BW80"/>
  <c r="CA80"/>
  <c r="H80"/>
  <c r="L80"/>
  <c r="P80"/>
  <c r="T80"/>
  <c r="X80"/>
  <c r="AB80"/>
  <c r="AF80"/>
  <c r="AJ80"/>
  <c r="AN80"/>
  <c r="AR80"/>
  <c r="AV80"/>
  <c r="AZ80"/>
  <c r="BD80"/>
  <c r="BH80"/>
  <c r="BL80"/>
  <c r="BP80"/>
  <c r="BT80"/>
  <c r="BX80"/>
  <c r="CB80"/>
  <c r="I80"/>
  <c r="M80"/>
  <c r="Q80"/>
  <c r="U80"/>
  <c r="Y80"/>
  <c r="AC80"/>
  <c r="AG80"/>
  <c r="AK80"/>
  <c r="AO80"/>
  <c r="AS80"/>
  <c r="AW80"/>
  <c r="BA80"/>
  <c r="BE80"/>
  <c r="BI80"/>
  <c r="BM80"/>
  <c r="BQ80"/>
  <c r="BU80"/>
  <c r="BY80"/>
  <c r="CC80"/>
  <c r="D81"/>
  <c r="E81"/>
  <c r="F81"/>
  <c r="C81"/>
  <c r="A81"/>
  <c r="B81"/>
  <c r="F78" i="18"/>
  <c r="A78" i="17" s="1"/>
  <c r="N78" s="1"/>
  <c r="X78" s="1"/>
  <c r="AL77"/>
  <c r="P74" i="22" l="1"/>
  <c r="R74"/>
  <c r="Q74"/>
  <c r="O75"/>
  <c r="AD78" i="17"/>
  <c r="AE78"/>
  <c r="AB78"/>
  <c r="AK78"/>
  <c r="AI78"/>
  <c r="AJ78"/>
  <c r="V78"/>
  <c r="Z78"/>
  <c r="AH78"/>
  <c r="AA78"/>
  <c r="T78"/>
  <c r="Y77"/>
  <c r="W77"/>
  <c r="G83" i="5"/>
  <c r="R78" i="17"/>
  <c r="O78"/>
  <c r="F79" i="18"/>
  <c r="A79" i="17" s="1"/>
  <c r="N79" s="1"/>
  <c r="X79" s="1"/>
  <c r="E82" i="5"/>
  <c r="D82"/>
  <c r="F82"/>
  <c r="B82"/>
  <c r="C82"/>
  <c r="A82"/>
  <c r="K81"/>
  <c r="O81"/>
  <c r="S81"/>
  <c r="W81"/>
  <c r="AA81"/>
  <c r="AE81"/>
  <c r="AI81"/>
  <c r="AM81"/>
  <c r="AQ81"/>
  <c r="AU81"/>
  <c r="AY81"/>
  <c r="BC81"/>
  <c r="BG81"/>
  <c r="BK81"/>
  <c r="BO81"/>
  <c r="BS81"/>
  <c r="BW81"/>
  <c r="CA81"/>
  <c r="H81"/>
  <c r="L81"/>
  <c r="P81"/>
  <c r="T81"/>
  <c r="X81"/>
  <c r="AB81"/>
  <c r="AF81"/>
  <c r="AJ81"/>
  <c r="AN81"/>
  <c r="AR81"/>
  <c r="AV81"/>
  <c r="AZ81"/>
  <c r="BD81"/>
  <c r="BH81"/>
  <c r="BL81"/>
  <c r="BP81"/>
  <c r="BT81"/>
  <c r="BX81"/>
  <c r="CB81"/>
  <c r="I81"/>
  <c r="M81"/>
  <c r="Q81"/>
  <c r="U81"/>
  <c r="Y81"/>
  <c r="AC81"/>
  <c r="AG81"/>
  <c r="AK81"/>
  <c r="AO81"/>
  <c r="AS81"/>
  <c r="AW81"/>
  <c r="BA81"/>
  <c r="BE81"/>
  <c r="BI81"/>
  <c r="BM81"/>
  <c r="BQ81"/>
  <c r="BU81"/>
  <c r="BY81"/>
  <c r="CC81"/>
  <c r="J81"/>
  <c r="N81"/>
  <c r="R81"/>
  <c r="V81"/>
  <c r="Z81"/>
  <c r="AD81"/>
  <c r="AH81"/>
  <c r="AL81"/>
  <c r="AP81"/>
  <c r="AT81"/>
  <c r="AX81"/>
  <c r="BB81"/>
  <c r="BF81"/>
  <c r="BJ81"/>
  <c r="BN81"/>
  <c r="BR81"/>
  <c r="BV81"/>
  <c r="BZ81"/>
  <c r="CD81"/>
  <c r="AL78" i="17"/>
  <c r="P75" i="22" l="1"/>
  <c r="R75"/>
  <c r="Q75"/>
  <c r="O76"/>
  <c r="AD79" i="17"/>
  <c r="AE79"/>
  <c r="AB79"/>
  <c r="AK79"/>
  <c r="AI79"/>
  <c r="AJ79"/>
  <c r="Y78"/>
  <c r="W78"/>
  <c r="V79"/>
  <c r="Z79"/>
  <c r="AH79"/>
  <c r="AA79"/>
  <c r="T79"/>
  <c r="G84" i="5"/>
  <c r="O79" i="17"/>
  <c r="R79"/>
  <c r="H82" i="5"/>
  <c r="L82"/>
  <c r="P82"/>
  <c r="T82"/>
  <c r="X82"/>
  <c r="AB82"/>
  <c r="AF82"/>
  <c r="AJ82"/>
  <c r="AN82"/>
  <c r="AR82"/>
  <c r="AV82"/>
  <c r="AZ82"/>
  <c r="BD82"/>
  <c r="BH82"/>
  <c r="BL82"/>
  <c r="BP82"/>
  <c r="BT82"/>
  <c r="BX82"/>
  <c r="CB82"/>
  <c r="I82"/>
  <c r="M82"/>
  <c r="Q82"/>
  <c r="U82"/>
  <c r="Y82"/>
  <c r="AC82"/>
  <c r="AG82"/>
  <c r="AK82"/>
  <c r="AO82"/>
  <c r="AS82"/>
  <c r="AW82"/>
  <c r="BA82"/>
  <c r="BE82"/>
  <c r="BI82"/>
  <c r="BM82"/>
  <c r="BQ82"/>
  <c r="BU82"/>
  <c r="BY82"/>
  <c r="CC82"/>
  <c r="J82"/>
  <c r="N82"/>
  <c r="R82"/>
  <c r="V82"/>
  <c r="Z82"/>
  <c r="AD82"/>
  <c r="AH82"/>
  <c r="AL82"/>
  <c r="AP82"/>
  <c r="AT82"/>
  <c r="AX82"/>
  <c r="BB82"/>
  <c r="BF82"/>
  <c r="BJ82"/>
  <c r="BN82"/>
  <c r="BR82"/>
  <c r="BV82"/>
  <c r="BZ82"/>
  <c r="CD82"/>
  <c r="K82"/>
  <c r="O82"/>
  <c r="S82"/>
  <c r="W82"/>
  <c r="AA82"/>
  <c r="AE82"/>
  <c r="AI82"/>
  <c r="AM82"/>
  <c r="AQ82"/>
  <c r="AU82"/>
  <c r="AY82"/>
  <c r="BC82"/>
  <c r="BG82"/>
  <c r="BK82"/>
  <c r="BO82"/>
  <c r="BS82"/>
  <c r="BW82"/>
  <c r="CA82"/>
  <c r="D83"/>
  <c r="E83"/>
  <c r="F83"/>
  <c r="C83"/>
  <c r="A83"/>
  <c r="B83"/>
  <c r="F80" i="18"/>
  <c r="A80" i="17" s="1"/>
  <c r="N80" s="1"/>
  <c r="X80" s="1"/>
  <c r="AL79"/>
  <c r="P76" i="22" l="1"/>
  <c r="R76"/>
  <c r="Q76"/>
  <c r="O77"/>
  <c r="AD80" i="17"/>
  <c r="AE80"/>
  <c r="AB80"/>
  <c r="AK80"/>
  <c r="AI80"/>
  <c r="AJ80"/>
  <c r="V80"/>
  <c r="Z80"/>
  <c r="AH80"/>
  <c r="AA80"/>
  <c r="T80"/>
  <c r="Y79"/>
  <c r="W79"/>
  <c r="G85" i="5"/>
  <c r="R80" i="17"/>
  <c r="O80"/>
  <c r="E84" i="5"/>
  <c r="D84"/>
  <c r="F84"/>
  <c r="B84"/>
  <c r="C84"/>
  <c r="A84"/>
  <c r="F81" i="18"/>
  <c r="A81" i="17" s="1"/>
  <c r="N81" s="1"/>
  <c r="X81" s="1"/>
  <c r="I83" i="5"/>
  <c r="M83"/>
  <c r="Q83"/>
  <c r="U83"/>
  <c r="Y83"/>
  <c r="AC83"/>
  <c r="AG83"/>
  <c r="AK83"/>
  <c r="AO83"/>
  <c r="AS83"/>
  <c r="AW83"/>
  <c r="BA83"/>
  <c r="BE83"/>
  <c r="BI83"/>
  <c r="BM83"/>
  <c r="BQ83"/>
  <c r="BU83"/>
  <c r="BY83"/>
  <c r="CC83"/>
  <c r="J83"/>
  <c r="N83"/>
  <c r="R83"/>
  <c r="V83"/>
  <c r="Z83"/>
  <c r="AD83"/>
  <c r="AH83"/>
  <c r="AL83"/>
  <c r="AP83"/>
  <c r="AT83"/>
  <c r="AX83"/>
  <c r="BB83"/>
  <c r="BF83"/>
  <c r="BJ83"/>
  <c r="BN83"/>
  <c r="BR83"/>
  <c r="BV83"/>
  <c r="BZ83"/>
  <c r="CD83"/>
  <c r="K83"/>
  <c r="S83"/>
  <c r="AA83"/>
  <c r="AI83"/>
  <c r="AQ83"/>
  <c r="AY83"/>
  <c r="BG83"/>
  <c r="BO83"/>
  <c r="BW83"/>
  <c r="H83"/>
  <c r="P83"/>
  <c r="X83"/>
  <c r="AF83"/>
  <c r="AN83"/>
  <c r="AV83"/>
  <c r="BD83"/>
  <c r="BL83"/>
  <c r="BT83"/>
  <c r="CB83"/>
  <c r="O83"/>
  <c r="W83"/>
  <c r="AE83"/>
  <c r="AM83"/>
  <c r="AU83"/>
  <c r="BC83"/>
  <c r="BK83"/>
  <c r="BS83"/>
  <c r="CA83"/>
  <c r="L83"/>
  <c r="T83"/>
  <c r="AB83"/>
  <c r="AJ83"/>
  <c r="AR83"/>
  <c r="AZ83"/>
  <c r="BH83"/>
  <c r="BP83"/>
  <c r="BX83"/>
  <c r="AL80" i="17"/>
  <c r="Q77" i="22" l="1"/>
  <c r="P77"/>
  <c r="R77"/>
  <c r="O78"/>
  <c r="AD81" i="17"/>
  <c r="AE81"/>
  <c r="AB81"/>
  <c r="AK81"/>
  <c r="AI81"/>
  <c r="AJ81"/>
  <c r="Y80"/>
  <c r="W80"/>
  <c r="V81"/>
  <c r="Z81"/>
  <c r="AH81"/>
  <c r="AA81"/>
  <c r="T81"/>
  <c r="G86" i="5"/>
  <c r="O81" i="17"/>
  <c r="R81"/>
  <c r="F82" i="18"/>
  <c r="A82" i="17" s="1"/>
  <c r="N82" s="1"/>
  <c r="X82" s="1"/>
  <c r="H84" i="5"/>
  <c r="L84"/>
  <c r="P84"/>
  <c r="T84"/>
  <c r="X84"/>
  <c r="AB84"/>
  <c r="AF84"/>
  <c r="AJ84"/>
  <c r="AN84"/>
  <c r="AR84"/>
  <c r="AV84"/>
  <c r="AZ84"/>
  <c r="BD84"/>
  <c r="BH84"/>
  <c r="BL84"/>
  <c r="BP84"/>
  <c r="BT84"/>
  <c r="BX84"/>
  <c r="CB84"/>
  <c r="I84"/>
  <c r="M84"/>
  <c r="Q84"/>
  <c r="U84"/>
  <c r="Y84"/>
  <c r="AC84"/>
  <c r="AG84"/>
  <c r="AK84"/>
  <c r="AO84"/>
  <c r="AS84"/>
  <c r="AW84"/>
  <c r="BA84"/>
  <c r="BE84"/>
  <c r="BI84"/>
  <c r="BM84"/>
  <c r="BQ84"/>
  <c r="BU84"/>
  <c r="BY84"/>
  <c r="CC84"/>
  <c r="J84"/>
  <c r="N84"/>
  <c r="R84"/>
  <c r="V84"/>
  <c r="Z84"/>
  <c r="AD84"/>
  <c r="AH84"/>
  <c r="AL84"/>
  <c r="AP84"/>
  <c r="AT84"/>
  <c r="AX84"/>
  <c r="BB84"/>
  <c r="BF84"/>
  <c r="BJ84"/>
  <c r="BN84"/>
  <c r="BR84"/>
  <c r="BV84"/>
  <c r="BZ84"/>
  <c r="CD84"/>
  <c r="K84"/>
  <c r="O84"/>
  <c r="S84"/>
  <c r="W84"/>
  <c r="AA84"/>
  <c r="AE84"/>
  <c r="AI84"/>
  <c r="AM84"/>
  <c r="AQ84"/>
  <c r="AU84"/>
  <c r="AY84"/>
  <c r="BC84"/>
  <c r="BG84"/>
  <c r="BK84"/>
  <c r="BO84"/>
  <c r="BS84"/>
  <c r="BW84"/>
  <c r="CA84"/>
  <c r="F85"/>
  <c r="D85"/>
  <c r="E85"/>
  <c r="C85"/>
  <c r="A85"/>
  <c r="B85"/>
  <c r="AL81" i="17"/>
  <c r="P78" i="22" l="1"/>
  <c r="R78"/>
  <c r="Q78"/>
  <c r="O79"/>
  <c r="AD82" i="17"/>
  <c r="AE82"/>
  <c r="AB82"/>
  <c r="AK82"/>
  <c r="AI82"/>
  <c r="AJ82"/>
  <c r="V82"/>
  <c r="Z82"/>
  <c r="AH82"/>
  <c r="AA82"/>
  <c r="T82"/>
  <c r="Y81"/>
  <c r="W81"/>
  <c r="G87" i="5"/>
  <c r="R82" i="17"/>
  <c r="O82"/>
  <c r="I85" i="5"/>
  <c r="M85"/>
  <c r="Q85"/>
  <c r="U85"/>
  <c r="Y85"/>
  <c r="AC85"/>
  <c r="AG85"/>
  <c r="AK85"/>
  <c r="AO85"/>
  <c r="AS85"/>
  <c r="AW85"/>
  <c r="BA85"/>
  <c r="BE85"/>
  <c r="BI85"/>
  <c r="BM85"/>
  <c r="BQ85"/>
  <c r="BU85"/>
  <c r="BY85"/>
  <c r="CC85"/>
  <c r="J85"/>
  <c r="N85"/>
  <c r="R85"/>
  <c r="V85"/>
  <c r="Z85"/>
  <c r="AD85"/>
  <c r="AH85"/>
  <c r="AL85"/>
  <c r="AP85"/>
  <c r="AT85"/>
  <c r="AX85"/>
  <c r="BB85"/>
  <c r="BF85"/>
  <c r="BJ85"/>
  <c r="BN85"/>
  <c r="BR85"/>
  <c r="BV85"/>
  <c r="BZ85"/>
  <c r="CD85"/>
  <c r="K85"/>
  <c r="O85"/>
  <c r="S85"/>
  <c r="W85"/>
  <c r="AA85"/>
  <c r="AE85"/>
  <c r="AI85"/>
  <c r="AM85"/>
  <c r="AQ85"/>
  <c r="AU85"/>
  <c r="AY85"/>
  <c r="BC85"/>
  <c r="BG85"/>
  <c r="BK85"/>
  <c r="BO85"/>
  <c r="BS85"/>
  <c r="BW85"/>
  <c r="CA85"/>
  <c r="H85"/>
  <c r="L85"/>
  <c r="P85"/>
  <c r="T85"/>
  <c r="X85"/>
  <c r="AB85"/>
  <c r="AF85"/>
  <c r="AJ85"/>
  <c r="AN85"/>
  <c r="AR85"/>
  <c r="AV85"/>
  <c r="AZ85"/>
  <c r="BD85"/>
  <c r="BH85"/>
  <c r="BL85"/>
  <c r="BP85"/>
  <c r="BT85"/>
  <c r="BX85"/>
  <c r="CB85"/>
  <c r="E86"/>
  <c r="D86"/>
  <c r="F86"/>
  <c r="A86"/>
  <c r="B86"/>
  <c r="C86"/>
  <c r="F83" i="18"/>
  <c r="A83" i="17" s="1"/>
  <c r="N83" s="1"/>
  <c r="X83" s="1"/>
  <c r="AL82"/>
  <c r="P79" i="22" l="1"/>
  <c r="R79"/>
  <c r="Q79"/>
  <c r="O80"/>
  <c r="AD83" i="17"/>
  <c r="AE83"/>
  <c r="AB83"/>
  <c r="AK83"/>
  <c r="AI83"/>
  <c r="AJ83"/>
  <c r="V83"/>
  <c r="Z83"/>
  <c r="AH83"/>
  <c r="AA83"/>
  <c r="T83"/>
  <c r="Y82"/>
  <c r="W82"/>
  <c r="G88" i="5"/>
  <c r="O83" i="17"/>
  <c r="R83"/>
  <c r="F84" i="18"/>
  <c r="A84" i="17" s="1"/>
  <c r="N84" s="1"/>
  <c r="X84" s="1"/>
  <c r="J86" i="5"/>
  <c r="N86"/>
  <c r="R86"/>
  <c r="V86"/>
  <c r="Z86"/>
  <c r="AD86"/>
  <c r="AH86"/>
  <c r="AL86"/>
  <c r="AP86"/>
  <c r="AT86"/>
  <c r="AX86"/>
  <c r="BB86"/>
  <c r="BF86"/>
  <c r="BJ86"/>
  <c r="BN86"/>
  <c r="BR86"/>
  <c r="BV86"/>
  <c r="BZ86"/>
  <c r="CD86"/>
  <c r="K86"/>
  <c r="O86"/>
  <c r="S86"/>
  <c r="W86"/>
  <c r="AA86"/>
  <c r="AE86"/>
  <c r="AI86"/>
  <c r="AM86"/>
  <c r="AQ86"/>
  <c r="AU86"/>
  <c r="AY86"/>
  <c r="BC86"/>
  <c r="BG86"/>
  <c r="BK86"/>
  <c r="BO86"/>
  <c r="BS86"/>
  <c r="BW86"/>
  <c r="CA86"/>
  <c r="H86"/>
  <c r="L86"/>
  <c r="P86"/>
  <c r="T86"/>
  <c r="X86"/>
  <c r="AB86"/>
  <c r="AF86"/>
  <c r="AJ86"/>
  <c r="AN86"/>
  <c r="AR86"/>
  <c r="AV86"/>
  <c r="AZ86"/>
  <c r="BD86"/>
  <c r="BH86"/>
  <c r="BL86"/>
  <c r="BP86"/>
  <c r="BT86"/>
  <c r="BX86"/>
  <c r="CB86"/>
  <c r="I86"/>
  <c r="M86"/>
  <c r="Q86"/>
  <c r="U86"/>
  <c r="Y86"/>
  <c r="AC86"/>
  <c r="AG86"/>
  <c r="AK86"/>
  <c r="AO86"/>
  <c r="AS86"/>
  <c r="AW86"/>
  <c r="BA86"/>
  <c r="BE86"/>
  <c r="BI86"/>
  <c r="BM86"/>
  <c r="BQ86"/>
  <c r="BU86"/>
  <c r="BY86"/>
  <c r="CC86"/>
  <c r="D87"/>
  <c r="E87"/>
  <c r="F87"/>
  <c r="C87"/>
  <c r="A87"/>
  <c r="B87"/>
  <c r="AL83" i="17"/>
  <c r="P80" i="22" l="1"/>
  <c r="R80"/>
  <c r="Q80"/>
  <c r="O81"/>
  <c r="AD84" i="17"/>
  <c r="AE84"/>
  <c r="AB84"/>
  <c r="AK84"/>
  <c r="AI84"/>
  <c r="AJ84"/>
  <c r="V84"/>
  <c r="Z84"/>
  <c r="AH84"/>
  <c r="AA84"/>
  <c r="T84"/>
  <c r="Y83"/>
  <c r="W83"/>
  <c r="G89" i="5"/>
  <c r="R84" i="17"/>
  <c r="O84"/>
  <c r="K87" i="5"/>
  <c r="O87"/>
  <c r="S87"/>
  <c r="W87"/>
  <c r="AA87"/>
  <c r="AE87"/>
  <c r="AI87"/>
  <c r="AM87"/>
  <c r="AQ87"/>
  <c r="AU87"/>
  <c r="AY87"/>
  <c r="BC87"/>
  <c r="BG87"/>
  <c r="BK87"/>
  <c r="BO87"/>
  <c r="BS87"/>
  <c r="BW87"/>
  <c r="CA87"/>
  <c r="H87"/>
  <c r="L87"/>
  <c r="P87"/>
  <c r="T87"/>
  <c r="X87"/>
  <c r="AB87"/>
  <c r="AF87"/>
  <c r="AJ87"/>
  <c r="AN87"/>
  <c r="AR87"/>
  <c r="AV87"/>
  <c r="AZ87"/>
  <c r="BD87"/>
  <c r="BH87"/>
  <c r="BL87"/>
  <c r="BP87"/>
  <c r="BT87"/>
  <c r="BX87"/>
  <c r="CB87"/>
  <c r="I87"/>
  <c r="Q87"/>
  <c r="Y87"/>
  <c r="AG87"/>
  <c r="AO87"/>
  <c r="AW87"/>
  <c r="BE87"/>
  <c r="BM87"/>
  <c r="BU87"/>
  <c r="CC87"/>
  <c r="N87"/>
  <c r="V87"/>
  <c r="AD87"/>
  <c r="AL87"/>
  <c r="AT87"/>
  <c r="BB87"/>
  <c r="BJ87"/>
  <c r="BR87"/>
  <c r="BZ87"/>
  <c r="M87"/>
  <c r="U87"/>
  <c r="AC87"/>
  <c r="AK87"/>
  <c r="AS87"/>
  <c r="BA87"/>
  <c r="BI87"/>
  <c r="BQ87"/>
  <c r="BY87"/>
  <c r="J87"/>
  <c r="R87"/>
  <c r="Z87"/>
  <c r="AH87"/>
  <c r="AP87"/>
  <c r="AX87"/>
  <c r="BF87"/>
  <c r="BN87"/>
  <c r="BV87"/>
  <c r="CD87"/>
  <c r="E88"/>
  <c r="D88"/>
  <c r="F88"/>
  <c r="B88"/>
  <c r="C88"/>
  <c r="A88"/>
  <c r="F85" i="18"/>
  <c r="A85" i="17" s="1"/>
  <c r="N85" s="1"/>
  <c r="X85" s="1"/>
  <c r="AL84"/>
  <c r="Q81" i="22" l="1"/>
  <c r="P81"/>
  <c r="R81"/>
  <c r="O82"/>
  <c r="AD85" i="17"/>
  <c r="AE85"/>
  <c r="AB85"/>
  <c r="AK85"/>
  <c r="AI85"/>
  <c r="AJ85"/>
  <c r="V85"/>
  <c r="Z85"/>
  <c r="AH85"/>
  <c r="AA85"/>
  <c r="T85"/>
  <c r="Y84"/>
  <c r="W84"/>
  <c r="G90" i="5"/>
  <c r="O85" i="17"/>
  <c r="R85"/>
  <c r="F86" i="18"/>
  <c r="A86" i="17" s="1"/>
  <c r="N86" s="1"/>
  <c r="X86" s="1"/>
  <c r="D89" i="5"/>
  <c r="E89"/>
  <c r="F89"/>
  <c r="C89"/>
  <c r="A89"/>
  <c r="B89"/>
  <c r="J88"/>
  <c r="N88"/>
  <c r="R88"/>
  <c r="V88"/>
  <c r="Z88"/>
  <c r="AD88"/>
  <c r="AH88"/>
  <c r="AL88"/>
  <c r="AP88"/>
  <c r="AT88"/>
  <c r="AX88"/>
  <c r="BB88"/>
  <c r="BF88"/>
  <c r="BJ88"/>
  <c r="BN88"/>
  <c r="BR88"/>
  <c r="BV88"/>
  <c r="BZ88"/>
  <c r="CD88"/>
  <c r="K88"/>
  <c r="O88"/>
  <c r="S88"/>
  <c r="W88"/>
  <c r="AA88"/>
  <c r="AE88"/>
  <c r="AI88"/>
  <c r="AM88"/>
  <c r="AQ88"/>
  <c r="AU88"/>
  <c r="AY88"/>
  <c r="BC88"/>
  <c r="BG88"/>
  <c r="BK88"/>
  <c r="BO88"/>
  <c r="BS88"/>
  <c r="BW88"/>
  <c r="CA88"/>
  <c r="H88"/>
  <c r="L88"/>
  <c r="P88"/>
  <c r="T88"/>
  <c r="X88"/>
  <c r="AB88"/>
  <c r="AF88"/>
  <c r="AJ88"/>
  <c r="AN88"/>
  <c r="AR88"/>
  <c r="AV88"/>
  <c r="AZ88"/>
  <c r="BD88"/>
  <c r="BH88"/>
  <c r="BL88"/>
  <c r="BP88"/>
  <c r="BT88"/>
  <c r="BX88"/>
  <c r="CB88"/>
  <c r="I88"/>
  <c r="M88"/>
  <c r="Q88"/>
  <c r="U88"/>
  <c r="Y88"/>
  <c r="AC88"/>
  <c r="AG88"/>
  <c r="AK88"/>
  <c r="AO88"/>
  <c r="AS88"/>
  <c r="AW88"/>
  <c r="BA88"/>
  <c r="BE88"/>
  <c r="BI88"/>
  <c r="BM88"/>
  <c r="BQ88"/>
  <c r="BU88"/>
  <c r="BY88"/>
  <c r="CC88"/>
  <c r="AL85" i="17"/>
  <c r="Q82" i="22" l="1"/>
  <c r="P82"/>
  <c r="R82"/>
  <c r="O83"/>
  <c r="AD86" i="17"/>
  <c r="AE86"/>
  <c r="AB86"/>
  <c r="AK86"/>
  <c r="AI86"/>
  <c r="AJ86"/>
  <c r="V86"/>
  <c r="Z86"/>
  <c r="AH86"/>
  <c r="AA86"/>
  <c r="T86"/>
  <c r="Y85"/>
  <c r="W85"/>
  <c r="G91" i="5"/>
  <c r="R86" i="17"/>
  <c r="O86"/>
  <c r="I89" i="5"/>
  <c r="M89"/>
  <c r="Q89"/>
  <c r="U89"/>
  <c r="Y89"/>
  <c r="AC89"/>
  <c r="AG89"/>
  <c r="AK89"/>
  <c r="AO89"/>
  <c r="AS89"/>
  <c r="AW89"/>
  <c r="BA89"/>
  <c r="BE89"/>
  <c r="BI89"/>
  <c r="BM89"/>
  <c r="BQ89"/>
  <c r="BU89"/>
  <c r="BY89"/>
  <c r="CC89"/>
  <c r="J89"/>
  <c r="N89"/>
  <c r="R89"/>
  <c r="V89"/>
  <c r="Z89"/>
  <c r="AD89"/>
  <c r="AH89"/>
  <c r="AL89"/>
  <c r="AP89"/>
  <c r="AT89"/>
  <c r="AX89"/>
  <c r="BB89"/>
  <c r="BF89"/>
  <c r="BJ89"/>
  <c r="BN89"/>
  <c r="BR89"/>
  <c r="BV89"/>
  <c r="BZ89"/>
  <c r="CD89"/>
  <c r="K89"/>
  <c r="O89"/>
  <c r="S89"/>
  <c r="W89"/>
  <c r="AA89"/>
  <c r="AE89"/>
  <c r="AI89"/>
  <c r="AM89"/>
  <c r="AQ89"/>
  <c r="AU89"/>
  <c r="AY89"/>
  <c r="BC89"/>
  <c r="BG89"/>
  <c r="BK89"/>
  <c r="BO89"/>
  <c r="BS89"/>
  <c r="BW89"/>
  <c r="CA89"/>
  <c r="H89"/>
  <c r="L89"/>
  <c r="P89"/>
  <c r="T89"/>
  <c r="X89"/>
  <c r="AB89"/>
  <c r="AF89"/>
  <c r="AJ89"/>
  <c r="AN89"/>
  <c r="AR89"/>
  <c r="AV89"/>
  <c r="AZ89"/>
  <c r="BD89"/>
  <c r="BH89"/>
  <c r="BL89"/>
  <c r="BP89"/>
  <c r="BT89"/>
  <c r="BX89"/>
  <c r="CB89"/>
  <c r="E90"/>
  <c r="D90"/>
  <c r="F90"/>
  <c r="B90"/>
  <c r="C90"/>
  <c r="A90"/>
  <c r="F87" i="18"/>
  <c r="A87" i="17" s="1"/>
  <c r="N87" s="1"/>
  <c r="X87" s="1"/>
  <c r="AL86"/>
  <c r="P83" i="22" l="1"/>
  <c r="R83"/>
  <c r="Q83"/>
  <c r="O84"/>
  <c r="AD87" i="17"/>
  <c r="AE87"/>
  <c r="AB87"/>
  <c r="AK87"/>
  <c r="AI87"/>
  <c r="AJ87"/>
  <c r="V87"/>
  <c r="Z87"/>
  <c r="AH87"/>
  <c r="AA87"/>
  <c r="T87"/>
  <c r="Y86"/>
  <c r="W86"/>
  <c r="G92" i="5"/>
  <c r="O87" i="17"/>
  <c r="R87"/>
  <c r="D91" i="5"/>
  <c r="E91"/>
  <c r="F91"/>
  <c r="C91"/>
  <c r="A91"/>
  <c r="B91"/>
  <c r="H90"/>
  <c r="L90"/>
  <c r="P90"/>
  <c r="T90"/>
  <c r="X90"/>
  <c r="AB90"/>
  <c r="AF90"/>
  <c r="AJ90"/>
  <c r="AN90"/>
  <c r="AR90"/>
  <c r="AV90"/>
  <c r="AZ90"/>
  <c r="BD90"/>
  <c r="BH90"/>
  <c r="BL90"/>
  <c r="BP90"/>
  <c r="BT90"/>
  <c r="BX90"/>
  <c r="CB90"/>
  <c r="I90"/>
  <c r="M90"/>
  <c r="Q90"/>
  <c r="U90"/>
  <c r="Y90"/>
  <c r="AC90"/>
  <c r="AG90"/>
  <c r="AK90"/>
  <c r="AO90"/>
  <c r="AS90"/>
  <c r="AW90"/>
  <c r="BA90"/>
  <c r="BE90"/>
  <c r="BI90"/>
  <c r="BM90"/>
  <c r="BQ90"/>
  <c r="BU90"/>
  <c r="BY90"/>
  <c r="CC90"/>
  <c r="J90"/>
  <c r="N90"/>
  <c r="R90"/>
  <c r="V90"/>
  <c r="Z90"/>
  <c r="AD90"/>
  <c r="AH90"/>
  <c r="AL90"/>
  <c r="AP90"/>
  <c r="AT90"/>
  <c r="AX90"/>
  <c r="BB90"/>
  <c r="BF90"/>
  <c r="BJ90"/>
  <c r="BN90"/>
  <c r="BR90"/>
  <c r="BV90"/>
  <c r="BZ90"/>
  <c r="CD90"/>
  <c r="K90"/>
  <c r="O90"/>
  <c r="S90"/>
  <c r="W90"/>
  <c r="AA90"/>
  <c r="AE90"/>
  <c r="AI90"/>
  <c r="AM90"/>
  <c r="AQ90"/>
  <c r="AU90"/>
  <c r="AY90"/>
  <c r="BC90"/>
  <c r="BG90"/>
  <c r="BK90"/>
  <c r="BO90"/>
  <c r="BS90"/>
  <c r="BW90"/>
  <c r="CA90"/>
  <c r="F88" i="18"/>
  <c r="A88" i="17" s="1"/>
  <c r="N88" s="1"/>
  <c r="X88" s="1"/>
  <c r="AL87"/>
  <c r="P84" i="22" l="1"/>
  <c r="R84"/>
  <c r="Q84"/>
  <c r="O85"/>
  <c r="AE88" i="17"/>
  <c r="AD88"/>
  <c r="AB88"/>
  <c r="AK88"/>
  <c r="AI88"/>
  <c r="AJ88"/>
  <c r="V88"/>
  <c r="Z88"/>
  <c r="AH88"/>
  <c r="AA88"/>
  <c r="T88"/>
  <c r="Y87"/>
  <c r="W87"/>
  <c r="G93" i="5"/>
  <c r="R88" i="17"/>
  <c r="O88"/>
  <c r="E92" i="5"/>
  <c r="D92"/>
  <c r="F92"/>
  <c r="A92"/>
  <c r="B92"/>
  <c r="C92"/>
  <c r="F89" i="18"/>
  <c r="A89" i="17" s="1"/>
  <c r="N89" s="1"/>
  <c r="X89" s="1"/>
  <c r="I91" i="5"/>
  <c r="M91"/>
  <c r="Q91"/>
  <c r="U91"/>
  <c r="Y91"/>
  <c r="AC91"/>
  <c r="AG91"/>
  <c r="AK91"/>
  <c r="AO91"/>
  <c r="AS91"/>
  <c r="AW91"/>
  <c r="BA91"/>
  <c r="BE91"/>
  <c r="BI91"/>
  <c r="BM91"/>
  <c r="BQ91"/>
  <c r="BU91"/>
  <c r="BY91"/>
  <c r="CC91"/>
  <c r="J91"/>
  <c r="N91"/>
  <c r="R91"/>
  <c r="V91"/>
  <c r="Z91"/>
  <c r="AD91"/>
  <c r="AH91"/>
  <c r="AL91"/>
  <c r="AP91"/>
  <c r="AT91"/>
  <c r="AX91"/>
  <c r="BB91"/>
  <c r="BF91"/>
  <c r="BJ91"/>
  <c r="BN91"/>
  <c r="BR91"/>
  <c r="BV91"/>
  <c r="BZ91"/>
  <c r="CD91"/>
  <c r="O91"/>
  <c r="W91"/>
  <c r="AE91"/>
  <c r="AM91"/>
  <c r="AU91"/>
  <c r="BC91"/>
  <c r="BK91"/>
  <c r="BS91"/>
  <c r="CA91"/>
  <c r="L91"/>
  <c r="T91"/>
  <c r="AB91"/>
  <c r="AJ91"/>
  <c r="AR91"/>
  <c r="AZ91"/>
  <c r="BH91"/>
  <c r="BP91"/>
  <c r="BX91"/>
  <c r="K91"/>
  <c r="S91"/>
  <c r="AA91"/>
  <c r="AI91"/>
  <c r="AQ91"/>
  <c r="AY91"/>
  <c r="BG91"/>
  <c r="BO91"/>
  <c r="BW91"/>
  <c r="H91"/>
  <c r="P91"/>
  <c r="X91"/>
  <c r="AF91"/>
  <c r="AN91"/>
  <c r="AV91"/>
  <c r="BD91"/>
  <c r="BL91"/>
  <c r="BT91"/>
  <c r="CB91"/>
  <c r="AL88" i="17"/>
  <c r="P85" i="22" l="1"/>
  <c r="R85"/>
  <c r="Q85"/>
  <c r="O86"/>
  <c r="AE89" i="17"/>
  <c r="AD89"/>
  <c r="AB89"/>
  <c r="AK89"/>
  <c r="AI89"/>
  <c r="AJ89"/>
  <c r="Y88"/>
  <c r="W88"/>
  <c r="V89"/>
  <c r="Z89"/>
  <c r="AH89"/>
  <c r="AA89"/>
  <c r="T89"/>
  <c r="G94" i="5"/>
  <c r="O89" i="17"/>
  <c r="R89"/>
  <c r="F90" i="18"/>
  <c r="A90" i="17" s="1"/>
  <c r="N90" s="1"/>
  <c r="X90" s="1"/>
  <c r="F93" i="5"/>
  <c r="D93"/>
  <c r="E93"/>
  <c r="C93"/>
  <c r="A93"/>
  <c r="B93"/>
  <c r="H92"/>
  <c r="L92"/>
  <c r="P92"/>
  <c r="T92"/>
  <c r="X92"/>
  <c r="AB92"/>
  <c r="AF92"/>
  <c r="AJ92"/>
  <c r="AN92"/>
  <c r="AR92"/>
  <c r="AV92"/>
  <c r="AZ92"/>
  <c r="BD92"/>
  <c r="BH92"/>
  <c r="BL92"/>
  <c r="BP92"/>
  <c r="BT92"/>
  <c r="BX92"/>
  <c r="CB92"/>
  <c r="I92"/>
  <c r="M92"/>
  <c r="Q92"/>
  <c r="U92"/>
  <c r="Y92"/>
  <c r="AC92"/>
  <c r="AG92"/>
  <c r="AK92"/>
  <c r="AO92"/>
  <c r="AS92"/>
  <c r="AW92"/>
  <c r="BA92"/>
  <c r="BE92"/>
  <c r="BI92"/>
  <c r="BM92"/>
  <c r="BQ92"/>
  <c r="BU92"/>
  <c r="BY92"/>
  <c r="CC92"/>
  <c r="J92"/>
  <c r="N92"/>
  <c r="R92"/>
  <c r="V92"/>
  <c r="Z92"/>
  <c r="AD92"/>
  <c r="AH92"/>
  <c r="AL92"/>
  <c r="AP92"/>
  <c r="AT92"/>
  <c r="AX92"/>
  <c r="BB92"/>
  <c r="BF92"/>
  <c r="BJ92"/>
  <c r="BN92"/>
  <c r="BR92"/>
  <c r="BV92"/>
  <c r="BZ92"/>
  <c r="CD92"/>
  <c r="K92"/>
  <c r="O92"/>
  <c r="S92"/>
  <c r="W92"/>
  <c r="AA92"/>
  <c r="AE92"/>
  <c r="AI92"/>
  <c r="AM92"/>
  <c r="AQ92"/>
  <c r="AU92"/>
  <c r="AY92"/>
  <c r="BC92"/>
  <c r="BG92"/>
  <c r="BK92"/>
  <c r="BO92"/>
  <c r="BS92"/>
  <c r="BW92"/>
  <c r="CA92"/>
  <c r="AL89" i="17"/>
  <c r="P86" i="22" l="1"/>
  <c r="R86"/>
  <c r="Q86"/>
  <c r="O87"/>
  <c r="AE90" i="17"/>
  <c r="AD90"/>
  <c r="AB90"/>
  <c r="AK90"/>
  <c r="AI90"/>
  <c r="AJ90"/>
  <c r="V90"/>
  <c r="Z90"/>
  <c r="AH90"/>
  <c r="AA90"/>
  <c r="T90"/>
  <c r="Y89"/>
  <c r="W89"/>
  <c r="G95" i="5"/>
  <c r="R90" i="17"/>
  <c r="O90"/>
  <c r="E94" i="5"/>
  <c r="D94"/>
  <c r="F94"/>
  <c r="A94"/>
  <c r="B94"/>
  <c r="C94"/>
  <c r="K93"/>
  <c r="O93"/>
  <c r="S93"/>
  <c r="W93"/>
  <c r="AA93"/>
  <c r="AE93"/>
  <c r="AI93"/>
  <c r="AM93"/>
  <c r="AQ93"/>
  <c r="AU93"/>
  <c r="AY93"/>
  <c r="BC93"/>
  <c r="BG93"/>
  <c r="BK93"/>
  <c r="BO93"/>
  <c r="BS93"/>
  <c r="BW93"/>
  <c r="CA93"/>
  <c r="H93"/>
  <c r="L93"/>
  <c r="P93"/>
  <c r="T93"/>
  <c r="X93"/>
  <c r="AB93"/>
  <c r="AF93"/>
  <c r="AJ93"/>
  <c r="AN93"/>
  <c r="AR93"/>
  <c r="AV93"/>
  <c r="AZ93"/>
  <c r="BD93"/>
  <c r="BH93"/>
  <c r="BL93"/>
  <c r="BP93"/>
  <c r="BT93"/>
  <c r="BX93"/>
  <c r="CB93"/>
  <c r="I93"/>
  <c r="M93"/>
  <c r="Q93"/>
  <c r="U93"/>
  <c r="Y93"/>
  <c r="AC93"/>
  <c r="AG93"/>
  <c r="AK93"/>
  <c r="AO93"/>
  <c r="AS93"/>
  <c r="AW93"/>
  <c r="BA93"/>
  <c r="BE93"/>
  <c r="BI93"/>
  <c r="BM93"/>
  <c r="BQ93"/>
  <c r="BU93"/>
  <c r="BY93"/>
  <c r="CC93"/>
  <c r="J93"/>
  <c r="N93"/>
  <c r="R93"/>
  <c r="V93"/>
  <c r="Z93"/>
  <c r="AD93"/>
  <c r="AH93"/>
  <c r="AL93"/>
  <c r="AP93"/>
  <c r="AT93"/>
  <c r="AX93"/>
  <c r="BB93"/>
  <c r="BF93"/>
  <c r="BJ93"/>
  <c r="BN93"/>
  <c r="BR93"/>
  <c r="BV93"/>
  <c r="BZ93"/>
  <c r="CD93"/>
  <c r="F91" i="18"/>
  <c r="A91" i="17" s="1"/>
  <c r="N91" s="1"/>
  <c r="X91" s="1"/>
  <c r="AL90"/>
  <c r="P87" i="22" l="1"/>
  <c r="R87"/>
  <c r="Q87"/>
  <c r="O88"/>
  <c r="AE91" i="17"/>
  <c r="AD91"/>
  <c r="AB91"/>
  <c r="AK91"/>
  <c r="AI91"/>
  <c r="AJ91"/>
  <c r="V91"/>
  <c r="Z91"/>
  <c r="AH91"/>
  <c r="AA91"/>
  <c r="T91"/>
  <c r="Y90"/>
  <c r="W90"/>
  <c r="G96" i="5"/>
  <c r="O91" i="17"/>
  <c r="R91"/>
  <c r="D95" i="5"/>
  <c r="E95"/>
  <c r="F95"/>
  <c r="C95"/>
  <c r="A95"/>
  <c r="B95"/>
  <c r="F92" i="18"/>
  <c r="A92" i="17" s="1"/>
  <c r="N92" s="1"/>
  <c r="X92" s="1"/>
  <c r="J94" i="5"/>
  <c r="N94"/>
  <c r="R94"/>
  <c r="V94"/>
  <c r="Z94"/>
  <c r="AD94"/>
  <c r="AH94"/>
  <c r="AL94"/>
  <c r="AP94"/>
  <c r="AT94"/>
  <c r="AX94"/>
  <c r="BB94"/>
  <c r="BF94"/>
  <c r="BJ94"/>
  <c r="BN94"/>
  <c r="BR94"/>
  <c r="BV94"/>
  <c r="BZ94"/>
  <c r="CD94"/>
  <c r="K94"/>
  <c r="O94"/>
  <c r="S94"/>
  <c r="W94"/>
  <c r="AA94"/>
  <c r="AE94"/>
  <c r="AI94"/>
  <c r="AM94"/>
  <c r="AQ94"/>
  <c r="AU94"/>
  <c r="AY94"/>
  <c r="BC94"/>
  <c r="BG94"/>
  <c r="BK94"/>
  <c r="BO94"/>
  <c r="BS94"/>
  <c r="BW94"/>
  <c r="CA94"/>
  <c r="H94"/>
  <c r="L94"/>
  <c r="P94"/>
  <c r="T94"/>
  <c r="X94"/>
  <c r="AB94"/>
  <c r="AF94"/>
  <c r="AJ94"/>
  <c r="AN94"/>
  <c r="AR94"/>
  <c r="AV94"/>
  <c r="AZ94"/>
  <c r="BD94"/>
  <c r="BH94"/>
  <c r="BL94"/>
  <c r="BP94"/>
  <c r="BT94"/>
  <c r="BX94"/>
  <c r="CB94"/>
  <c r="I94"/>
  <c r="M94"/>
  <c r="Q94"/>
  <c r="U94"/>
  <c r="Y94"/>
  <c r="AC94"/>
  <c r="AG94"/>
  <c r="AK94"/>
  <c r="AO94"/>
  <c r="AS94"/>
  <c r="AW94"/>
  <c r="BA94"/>
  <c r="BE94"/>
  <c r="BI94"/>
  <c r="BM94"/>
  <c r="BQ94"/>
  <c r="BU94"/>
  <c r="BY94"/>
  <c r="CC94"/>
  <c r="AL91" i="17"/>
  <c r="Q88" i="22" l="1"/>
  <c r="P88"/>
  <c r="R88"/>
  <c r="O89"/>
  <c r="AE92" i="17"/>
  <c r="AD92"/>
  <c r="AB92"/>
  <c r="AK92"/>
  <c r="AI92"/>
  <c r="AJ92"/>
  <c r="V92"/>
  <c r="Z92"/>
  <c r="AH92"/>
  <c r="AA92"/>
  <c r="T92"/>
  <c r="Y91"/>
  <c r="W91"/>
  <c r="G97" i="5"/>
  <c r="R92" i="17"/>
  <c r="O92"/>
  <c r="F93" i="18"/>
  <c r="A93" i="17" s="1"/>
  <c r="N93" s="1"/>
  <c r="X93" s="1"/>
  <c r="K95" i="5"/>
  <c r="O95"/>
  <c r="S95"/>
  <c r="W95"/>
  <c r="AA95"/>
  <c r="AE95"/>
  <c r="AI95"/>
  <c r="AM95"/>
  <c r="AQ95"/>
  <c r="AU95"/>
  <c r="AY95"/>
  <c r="BC95"/>
  <c r="BG95"/>
  <c r="BK95"/>
  <c r="BO95"/>
  <c r="BS95"/>
  <c r="BW95"/>
  <c r="CA95"/>
  <c r="H95"/>
  <c r="L95"/>
  <c r="P95"/>
  <c r="T95"/>
  <c r="X95"/>
  <c r="AB95"/>
  <c r="AF95"/>
  <c r="AJ95"/>
  <c r="AN95"/>
  <c r="AR95"/>
  <c r="AV95"/>
  <c r="AZ95"/>
  <c r="BD95"/>
  <c r="BH95"/>
  <c r="BL95"/>
  <c r="BP95"/>
  <c r="BT95"/>
  <c r="BX95"/>
  <c r="CB95"/>
  <c r="M95"/>
  <c r="U95"/>
  <c r="AC95"/>
  <c r="AK95"/>
  <c r="AS95"/>
  <c r="BA95"/>
  <c r="BI95"/>
  <c r="BQ95"/>
  <c r="BY95"/>
  <c r="J95"/>
  <c r="R95"/>
  <c r="Z95"/>
  <c r="AH95"/>
  <c r="AP95"/>
  <c r="AX95"/>
  <c r="BF95"/>
  <c r="BN95"/>
  <c r="BV95"/>
  <c r="CD95"/>
  <c r="I95"/>
  <c r="Q95"/>
  <c r="Y95"/>
  <c r="AG95"/>
  <c r="AO95"/>
  <c r="AW95"/>
  <c r="BE95"/>
  <c r="BM95"/>
  <c r="BU95"/>
  <c r="CC95"/>
  <c r="N95"/>
  <c r="V95"/>
  <c r="AD95"/>
  <c r="AL95"/>
  <c r="AT95"/>
  <c r="BB95"/>
  <c r="BJ95"/>
  <c r="BR95"/>
  <c r="BZ95"/>
  <c r="E96"/>
  <c r="D96"/>
  <c r="F96"/>
  <c r="B96"/>
  <c r="C96"/>
  <c r="A96"/>
  <c r="AL92" i="17"/>
  <c r="Q89" i="22" l="1"/>
  <c r="P89"/>
  <c r="R89"/>
  <c r="O90"/>
  <c r="AE93" i="17"/>
  <c r="AD93"/>
  <c r="AB93"/>
  <c r="AK93"/>
  <c r="AI93"/>
  <c r="AJ93"/>
  <c r="Y92"/>
  <c r="W92"/>
  <c r="V93"/>
  <c r="Z93"/>
  <c r="AH93"/>
  <c r="AA93"/>
  <c r="T93"/>
  <c r="G98" i="5"/>
  <c r="O93" i="17"/>
  <c r="R93"/>
  <c r="J96" i="5"/>
  <c r="N96"/>
  <c r="R96"/>
  <c r="V96"/>
  <c r="Z96"/>
  <c r="AD96"/>
  <c r="AH96"/>
  <c r="AL96"/>
  <c r="AP96"/>
  <c r="AT96"/>
  <c r="AX96"/>
  <c r="BB96"/>
  <c r="BF96"/>
  <c r="BJ96"/>
  <c r="BN96"/>
  <c r="BR96"/>
  <c r="BV96"/>
  <c r="BZ96"/>
  <c r="CD96"/>
  <c r="K96"/>
  <c r="O96"/>
  <c r="S96"/>
  <c r="W96"/>
  <c r="AA96"/>
  <c r="AE96"/>
  <c r="AI96"/>
  <c r="AM96"/>
  <c r="AQ96"/>
  <c r="AU96"/>
  <c r="AY96"/>
  <c r="BC96"/>
  <c r="BG96"/>
  <c r="BK96"/>
  <c r="BO96"/>
  <c r="BS96"/>
  <c r="BW96"/>
  <c r="CA96"/>
  <c r="H96"/>
  <c r="L96"/>
  <c r="P96"/>
  <c r="T96"/>
  <c r="X96"/>
  <c r="AB96"/>
  <c r="AF96"/>
  <c r="AJ96"/>
  <c r="AN96"/>
  <c r="AR96"/>
  <c r="AV96"/>
  <c r="AZ96"/>
  <c r="BD96"/>
  <c r="BH96"/>
  <c r="BL96"/>
  <c r="BP96"/>
  <c r="BT96"/>
  <c r="BX96"/>
  <c r="CB96"/>
  <c r="I96"/>
  <c r="M96"/>
  <c r="Q96"/>
  <c r="U96"/>
  <c r="Y96"/>
  <c r="AC96"/>
  <c r="AG96"/>
  <c r="AK96"/>
  <c r="AO96"/>
  <c r="AS96"/>
  <c r="AW96"/>
  <c r="BA96"/>
  <c r="BE96"/>
  <c r="BI96"/>
  <c r="BM96"/>
  <c r="BQ96"/>
  <c r="BU96"/>
  <c r="BY96"/>
  <c r="CC96"/>
  <c r="D97"/>
  <c r="E97"/>
  <c r="F97"/>
  <c r="C97"/>
  <c r="A97"/>
  <c r="B97"/>
  <c r="F94" i="18"/>
  <c r="A94" i="17" s="1"/>
  <c r="N94" s="1"/>
  <c r="X94" s="1"/>
  <c r="AL93"/>
  <c r="P90" i="22" l="1"/>
  <c r="R90"/>
  <c r="Q90"/>
  <c r="O91"/>
  <c r="AE94" i="17"/>
  <c r="AD94"/>
  <c r="AB94"/>
  <c r="AK94"/>
  <c r="AI94"/>
  <c r="AJ94"/>
  <c r="V94"/>
  <c r="Z94"/>
  <c r="AH94"/>
  <c r="AA94"/>
  <c r="T94"/>
  <c r="Y93"/>
  <c r="W93"/>
  <c r="G99" i="5"/>
  <c r="R94" i="17"/>
  <c r="O94"/>
  <c r="F95" i="18"/>
  <c r="A95" i="17" s="1"/>
  <c r="N95" s="1"/>
  <c r="X95" s="1"/>
  <c r="E98" i="5"/>
  <c r="D98"/>
  <c r="F98"/>
  <c r="B98"/>
  <c r="C98"/>
  <c r="A98"/>
  <c r="K97"/>
  <c r="O97"/>
  <c r="S97"/>
  <c r="W97"/>
  <c r="AA97"/>
  <c r="AE97"/>
  <c r="AI97"/>
  <c r="AM97"/>
  <c r="AQ97"/>
  <c r="AU97"/>
  <c r="AY97"/>
  <c r="BC97"/>
  <c r="BG97"/>
  <c r="BK97"/>
  <c r="BO97"/>
  <c r="BS97"/>
  <c r="BW97"/>
  <c r="CA97"/>
  <c r="H97"/>
  <c r="L97"/>
  <c r="P97"/>
  <c r="T97"/>
  <c r="X97"/>
  <c r="AB97"/>
  <c r="AF97"/>
  <c r="AJ97"/>
  <c r="AN97"/>
  <c r="AR97"/>
  <c r="AV97"/>
  <c r="AZ97"/>
  <c r="BD97"/>
  <c r="BH97"/>
  <c r="BL97"/>
  <c r="BP97"/>
  <c r="BT97"/>
  <c r="BX97"/>
  <c r="CB97"/>
  <c r="I97"/>
  <c r="M97"/>
  <c r="Q97"/>
  <c r="U97"/>
  <c r="Y97"/>
  <c r="AC97"/>
  <c r="AG97"/>
  <c r="AK97"/>
  <c r="AO97"/>
  <c r="AS97"/>
  <c r="AW97"/>
  <c r="BA97"/>
  <c r="BE97"/>
  <c r="BI97"/>
  <c r="BM97"/>
  <c r="BQ97"/>
  <c r="BU97"/>
  <c r="BY97"/>
  <c r="CC97"/>
  <c r="J97"/>
  <c r="N97"/>
  <c r="R97"/>
  <c r="V97"/>
  <c r="Z97"/>
  <c r="AD97"/>
  <c r="AH97"/>
  <c r="AL97"/>
  <c r="AP97"/>
  <c r="AT97"/>
  <c r="AX97"/>
  <c r="BB97"/>
  <c r="BF97"/>
  <c r="BJ97"/>
  <c r="BN97"/>
  <c r="BR97"/>
  <c r="BV97"/>
  <c r="BZ97"/>
  <c r="CD97"/>
  <c r="AL94" i="17"/>
  <c r="P91" i="22" l="1"/>
  <c r="R91"/>
  <c r="Q91"/>
  <c r="O92"/>
  <c r="AE95" i="17"/>
  <c r="AD95"/>
  <c r="AB95"/>
  <c r="AK95"/>
  <c r="AI95"/>
  <c r="AJ95"/>
  <c r="Y94"/>
  <c r="W94"/>
  <c r="V95"/>
  <c r="Z95"/>
  <c r="AH95"/>
  <c r="AA95"/>
  <c r="T95"/>
  <c r="G100" i="5"/>
  <c r="O95" i="17"/>
  <c r="R95"/>
  <c r="D99" i="5"/>
  <c r="E99"/>
  <c r="F99"/>
  <c r="C99"/>
  <c r="A99"/>
  <c r="B99"/>
  <c r="H98"/>
  <c r="L98"/>
  <c r="P98"/>
  <c r="T98"/>
  <c r="X98"/>
  <c r="AB98"/>
  <c r="AF98"/>
  <c r="AJ98"/>
  <c r="AN98"/>
  <c r="AR98"/>
  <c r="AV98"/>
  <c r="AZ98"/>
  <c r="BD98"/>
  <c r="BH98"/>
  <c r="BL98"/>
  <c r="BP98"/>
  <c r="BT98"/>
  <c r="BX98"/>
  <c r="CB98"/>
  <c r="I98"/>
  <c r="M98"/>
  <c r="Q98"/>
  <c r="U98"/>
  <c r="Y98"/>
  <c r="AC98"/>
  <c r="AG98"/>
  <c r="AK98"/>
  <c r="AO98"/>
  <c r="AS98"/>
  <c r="AW98"/>
  <c r="BA98"/>
  <c r="BE98"/>
  <c r="BI98"/>
  <c r="BM98"/>
  <c r="BQ98"/>
  <c r="BU98"/>
  <c r="BY98"/>
  <c r="CC98"/>
  <c r="J98"/>
  <c r="N98"/>
  <c r="R98"/>
  <c r="V98"/>
  <c r="Z98"/>
  <c r="AD98"/>
  <c r="AH98"/>
  <c r="AL98"/>
  <c r="AP98"/>
  <c r="AT98"/>
  <c r="AX98"/>
  <c r="BB98"/>
  <c r="BF98"/>
  <c r="BJ98"/>
  <c r="BN98"/>
  <c r="BR98"/>
  <c r="BV98"/>
  <c r="BZ98"/>
  <c r="CD98"/>
  <c r="K98"/>
  <c r="O98"/>
  <c r="S98"/>
  <c r="W98"/>
  <c r="AA98"/>
  <c r="AE98"/>
  <c r="AI98"/>
  <c r="AM98"/>
  <c r="AQ98"/>
  <c r="AU98"/>
  <c r="AY98"/>
  <c r="BC98"/>
  <c r="BG98"/>
  <c r="BK98"/>
  <c r="BO98"/>
  <c r="BS98"/>
  <c r="BW98"/>
  <c r="CA98"/>
  <c r="F96" i="18"/>
  <c r="A96" i="17" s="1"/>
  <c r="N96" s="1"/>
  <c r="X96" s="1"/>
  <c r="AL95"/>
  <c r="P92" i="22" l="1"/>
  <c r="R92"/>
  <c r="Q92"/>
  <c r="O93"/>
  <c r="AE96" i="17"/>
  <c r="AD96"/>
  <c r="AB96"/>
  <c r="AK96"/>
  <c r="AI96"/>
  <c r="AJ96"/>
  <c r="V96"/>
  <c r="Z96"/>
  <c r="AH96"/>
  <c r="AA96"/>
  <c r="T96"/>
  <c r="Y95"/>
  <c r="W95"/>
  <c r="G101" i="5"/>
  <c r="R96" i="17"/>
  <c r="O96"/>
  <c r="E100" i="5"/>
  <c r="D100"/>
  <c r="F100"/>
  <c r="A100"/>
  <c r="B100"/>
  <c r="C100"/>
  <c r="F97" i="18"/>
  <c r="A97" i="17" s="1"/>
  <c r="N97" s="1"/>
  <c r="X97" s="1"/>
  <c r="I99" i="5"/>
  <c r="M99"/>
  <c r="Q99"/>
  <c r="U99"/>
  <c r="Y99"/>
  <c r="AC99"/>
  <c r="AG99"/>
  <c r="AK99"/>
  <c r="AO99"/>
  <c r="AS99"/>
  <c r="AW99"/>
  <c r="BA99"/>
  <c r="BE99"/>
  <c r="BI99"/>
  <c r="BM99"/>
  <c r="BQ99"/>
  <c r="BU99"/>
  <c r="BY99"/>
  <c r="CC99"/>
  <c r="J99"/>
  <c r="N99"/>
  <c r="R99"/>
  <c r="V99"/>
  <c r="Z99"/>
  <c r="AD99"/>
  <c r="AH99"/>
  <c r="AL99"/>
  <c r="AP99"/>
  <c r="AT99"/>
  <c r="AX99"/>
  <c r="BB99"/>
  <c r="BF99"/>
  <c r="BJ99"/>
  <c r="BN99"/>
  <c r="BR99"/>
  <c r="BV99"/>
  <c r="BZ99"/>
  <c r="CD99"/>
  <c r="K99"/>
  <c r="S99"/>
  <c r="AA99"/>
  <c r="AI99"/>
  <c r="AQ99"/>
  <c r="AY99"/>
  <c r="BG99"/>
  <c r="BO99"/>
  <c r="BW99"/>
  <c r="H99"/>
  <c r="P99"/>
  <c r="X99"/>
  <c r="AF99"/>
  <c r="AN99"/>
  <c r="AV99"/>
  <c r="BD99"/>
  <c r="BL99"/>
  <c r="BT99"/>
  <c r="CB99"/>
  <c r="O99"/>
  <c r="W99"/>
  <c r="AE99"/>
  <c r="AM99"/>
  <c r="AU99"/>
  <c r="BC99"/>
  <c r="BK99"/>
  <c r="BS99"/>
  <c r="CA99"/>
  <c r="L99"/>
  <c r="T99"/>
  <c r="AB99"/>
  <c r="AJ99"/>
  <c r="AR99"/>
  <c r="AZ99"/>
  <c r="BH99"/>
  <c r="BP99"/>
  <c r="BX99"/>
  <c r="AL96" i="17"/>
  <c r="Q93" i="22" l="1"/>
  <c r="P93"/>
  <c r="R93"/>
  <c r="O94"/>
  <c r="AE97" i="17"/>
  <c r="AD97"/>
  <c r="AB97"/>
  <c r="AK97"/>
  <c r="AI97"/>
  <c r="AJ97"/>
  <c r="Y96"/>
  <c r="W96"/>
  <c r="V97"/>
  <c r="Z97"/>
  <c r="AH97"/>
  <c r="AA97"/>
  <c r="T97"/>
  <c r="G102" i="5"/>
  <c r="O97" i="17"/>
  <c r="R97"/>
  <c r="F98" i="18"/>
  <c r="A98" i="17" s="1"/>
  <c r="N98" s="1"/>
  <c r="X98" s="1"/>
  <c r="H100" i="5"/>
  <c r="L100"/>
  <c r="P100"/>
  <c r="T100"/>
  <c r="X100"/>
  <c r="AB100"/>
  <c r="AF100"/>
  <c r="AJ100"/>
  <c r="AN100"/>
  <c r="AR100"/>
  <c r="AV100"/>
  <c r="AZ100"/>
  <c r="BD100"/>
  <c r="BH100"/>
  <c r="BL100"/>
  <c r="BP100"/>
  <c r="BT100"/>
  <c r="BX100"/>
  <c r="CB100"/>
  <c r="I100"/>
  <c r="M100"/>
  <c r="Q100"/>
  <c r="U100"/>
  <c r="Y100"/>
  <c r="AC100"/>
  <c r="AG100"/>
  <c r="AK100"/>
  <c r="AO100"/>
  <c r="AS100"/>
  <c r="AW100"/>
  <c r="BA100"/>
  <c r="BE100"/>
  <c r="BI100"/>
  <c r="BM100"/>
  <c r="BQ100"/>
  <c r="BU100"/>
  <c r="BY100"/>
  <c r="CC100"/>
  <c r="J100"/>
  <c r="N100"/>
  <c r="R100"/>
  <c r="V100"/>
  <c r="Z100"/>
  <c r="AD100"/>
  <c r="AH100"/>
  <c r="AL100"/>
  <c r="AP100"/>
  <c r="AT100"/>
  <c r="AX100"/>
  <c r="BB100"/>
  <c r="BF100"/>
  <c r="BJ100"/>
  <c r="BN100"/>
  <c r="BR100"/>
  <c r="BV100"/>
  <c r="BZ100"/>
  <c r="CD100"/>
  <c r="K100"/>
  <c r="O100"/>
  <c r="S100"/>
  <c r="W100"/>
  <c r="AA100"/>
  <c r="AE100"/>
  <c r="AI100"/>
  <c r="AM100"/>
  <c r="AQ100"/>
  <c r="AU100"/>
  <c r="AY100"/>
  <c r="BC100"/>
  <c r="BG100"/>
  <c r="BK100"/>
  <c r="BO100"/>
  <c r="BS100"/>
  <c r="BW100"/>
  <c r="CA100"/>
  <c r="F101"/>
  <c r="D101"/>
  <c r="E101"/>
  <c r="C101"/>
  <c r="A101"/>
  <c r="B101"/>
  <c r="AL97" i="17"/>
  <c r="P94" i="22" l="1"/>
  <c r="R94"/>
  <c r="Q94"/>
  <c r="O95"/>
  <c r="AE98" i="17"/>
  <c r="AD98"/>
  <c r="AB98"/>
  <c r="AK98"/>
  <c r="AI98"/>
  <c r="AJ98"/>
  <c r="V98"/>
  <c r="Z98"/>
  <c r="AH98"/>
  <c r="AA98"/>
  <c r="T98"/>
  <c r="Y97"/>
  <c r="W97"/>
  <c r="G103" i="5"/>
  <c r="R98" i="17"/>
  <c r="O98"/>
  <c r="I101" i="5"/>
  <c r="M101"/>
  <c r="Q101"/>
  <c r="U101"/>
  <c r="Y101"/>
  <c r="AC101"/>
  <c r="AG101"/>
  <c r="AK101"/>
  <c r="AO101"/>
  <c r="AS101"/>
  <c r="AW101"/>
  <c r="BA101"/>
  <c r="BE101"/>
  <c r="BI101"/>
  <c r="BM101"/>
  <c r="BQ101"/>
  <c r="BU101"/>
  <c r="BY101"/>
  <c r="CC101"/>
  <c r="J101"/>
  <c r="N101"/>
  <c r="R101"/>
  <c r="V101"/>
  <c r="Z101"/>
  <c r="AD101"/>
  <c r="AH101"/>
  <c r="AL101"/>
  <c r="AP101"/>
  <c r="AT101"/>
  <c r="AX101"/>
  <c r="BB101"/>
  <c r="BF101"/>
  <c r="BJ101"/>
  <c r="BN101"/>
  <c r="BR101"/>
  <c r="BV101"/>
  <c r="BZ101"/>
  <c r="CD101"/>
  <c r="K101"/>
  <c r="O101"/>
  <c r="S101"/>
  <c r="W101"/>
  <c r="AA101"/>
  <c r="AE101"/>
  <c r="AI101"/>
  <c r="AM101"/>
  <c r="AQ101"/>
  <c r="AU101"/>
  <c r="AY101"/>
  <c r="BC101"/>
  <c r="BG101"/>
  <c r="BK101"/>
  <c r="BO101"/>
  <c r="BS101"/>
  <c r="BW101"/>
  <c r="CA101"/>
  <c r="H101"/>
  <c r="L101"/>
  <c r="P101"/>
  <c r="T101"/>
  <c r="X101"/>
  <c r="AB101"/>
  <c r="AF101"/>
  <c r="AJ101"/>
  <c r="AN101"/>
  <c r="AR101"/>
  <c r="AV101"/>
  <c r="AZ101"/>
  <c r="BD101"/>
  <c r="BH101"/>
  <c r="BL101"/>
  <c r="BP101"/>
  <c r="BT101"/>
  <c r="BX101"/>
  <c r="CB101"/>
  <c r="E102"/>
  <c r="D102"/>
  <c r="F102"/>
  <c r="A102"/>
  <c r="B102"/>
  <c r="C102"/>
  <c r="F99" i="18"/>
  <c r="A99" i="17" s="1"/>
  <c r="N99" s="1"/>
  <c r="X99" s="1"/>
  <c r="AL98"/>
  <c r="Q95" i="22" l="1"/>
  <c r="P95"/>
  <c r="R95"/>
  <c r="O96"/>
  <c r="AE99" i="17"/>
  <c r="AD99"/>
  <c r="AB99"/>
  <c r="AK99"/>
  <c r="AI99"/>
  <c r="AJ99"/>
  <c r="V99"/>
  <c r="Z99"/>
  <c r="AH99"/>
  <c r="AA99"/>
  <c r="T99"/>
  <c r="Y98"/>
  <c r="W98"/>
  <c r="G104" i="5"/>
  <c r="O99" i="17"/>
  <c r="R99"/>
  <c r="F100" i="18"/>
  <c r="A100" i="17" s="1"/>
  <c r="N100" s="1"/>
  <c r="X100" s="1"/>
  <c r="J102" i="5"/>
  <c r="N102"/>
  <c r="R102"/>
  <c r="V102"/>
  <c r="Z102"/>
  <c r="AD102"/>
  <c r="AH102"/>
  <c r="AL102"/>
  <c r="AP102"/>
  <c r="AT102"/>
  <c r="AX102"/>
  <c r="BB102"/>
  <c r="BF102"/>
  <c r="BJ102"/>
  <c r="BN102"/>
  <c r="BR102"/>
  <c r="BV102"/>
  <c r="BZ102"/>
  <c r="CD102"/>
  <c r="K102"/>
  <c r="O102"/>
  <c r="S102"/>
  <c r="W102"/>
  <c r="AA102"/>
  <c r="AE102"/>
  <c r="AI102"/>
  <c r="AM102"/>
  <c r="AQ102"/>
  <c r="AU102"/>
  <c r="AY102"/>
  <c r="BC102"/>
  <c r="BG102"/>
  <c r="BK102"/>
  <c r="BO102"/>
  <c r="BS102"/>
  <c r="BW102"/>
  <c r="CA102"/>
  <c r="H102"/>
  <c r="L102"/>
  <c r="P102"/>
  <c r="T102"/>
  <c r="X102"/>
  <c r="AB102"/>
  <c r="AF102"/>
  <c r="AJ102"/>
  <c r="AN102"/>
  <c r="AR102"/>
  <c r="AV102"/>
  <c r="AZ102"/>
  <c r="BD102"/>
  <c r="BH102"/>
  <c r="BL102"/>
  <c r="BP102"/>
  <c r="BT102"/>
  <c r="BX102"/>
  <c r="CB102"/>
  <c r="I102"/>
  <c r="M102"/>
  <c r="Q102"/>
  <c r="U102"/>
  <c r="Y102"/>
  <c r="AC102"/>
  <c r="AG102"/>
  <c r="AK102"/>
  <c r="AO102"/>
  <c r="AS102"/>
  <c r="AW102"/>
  <c r="BA102"/>
  <c r="BE102"/>
  <c r="BI102"/>
  <c r="BM102"/>
  <c r="BQ102"/>
  <c r="BU102"/>
  <c r="BY102"/>
  <c r="CC102"/>
  <c r="D103"/>
  <c r="E103"/>
  <c r="F103"/>
  <c r="C103"/>
  <c r="A103"/>
  <c r="B103"/>
  <c r="AL99" i="17"/>
  <c r="Q96" i="22" l="1"/>
  <c r="P96"/>
  <c r="R96"/>
  <c r="O97"/>
  <c r="AE100" i="17"/>
  <c r="AD100"/>
  <c r="AB100"/>
  <c r="AK100"/>
  <c r="AI100"/>
  <c r="AJ100"/>
  <c r="V100"/>
  <c r="Z100"/>
  <c r="AH100"/>
  <c r="AA100"/>
  <c r="T100"/>
  <c r="Y99"/>
  <c r="W99"/>
  <c r="G105" i="5"/>
  <c r="R100" i="17"/>
  <c r="O100"/>
  <c r="E104" i="5"/>
  <c r="D104"/>
  <c r="F104"/>
  <c r="B104"/>
  <c r="C104"/>
  <c r="A104"/>
  <c r="K103"/>
  <c r="O103"/>
  <c r="S103"/>
  <c r="W103"/>
  <c r="AA103"/>
  <c r="AE103"/>
  <c r="AI103"/>
  <c r="AM103"/>
  <c r="AQ103"/>
  <c r="AU103"/>
  <c r="AY103"/>
  <c r="BC103"/>
  <c r="BG103"/>
  <c r="BK103"/>
  <c r="BO103"/>
  <c r="BS103"/>
  <c r="BW103"/>
  <c r="CA103"/>
  <c r="H103"/>
  <c r="L103"/>
  <c r="P103"/>
  <c r="T103"/>
  <c r="X103"/>
  <c r="AB103"/>
  <c r="AF103"/>
  <c r="AJ103"/>
  <c r="AN103"/>
  <c r="AR103"/>
  <c r="AV103"/>
  <c r="AZ103"/>
  <c r="BD103"/>
  <c r="BH103"/>
  <c r="BL103"/>
  <c r="BP103"/>
  <c r="BT103"/>
  <c r="BX103"/>
  <c r="CB103"/>
  <c r="I103"/>
  <c r="Q103"/>
  <c r="Y103"/>
  <c r="AG103"/>
  <c r="AO103"/>
  <c r="AW103"/>
  <c r="BE103"/>
  <c r="BM103"/>
  <c r="BU103"/>
  <c r="CC103"/>
  <c r="N103"/>
  <c r="V103"/>
  <c r="AD103"/>
  <c r="AL103"/>
  <c r="AT103"/>
  <c r="BB103"/>
  <c r="BJ103"/>
  <c r="BR103"/>
  <c r="BZ103"/>
  <c r="M103"/>
  <c r="U103"/>
  <c r="AC103"/>
  <c r="AK103"/>
  <c r="AS103"/>
  <c r="BA103"/>
  <c r="BI103"/>
  <c r="BQ103"/>
  <c r="BY103"/>
  <c r="J103"/>
  <c r="R103"/>
  <c r="Z103"/>
  <c r="AH103"/>
  <c r="AP103"/>
  <c r="AX103"/>
  <c r="BF103"/>
  <c r="BN103"/>
  <c r="BV103"/>
  <c r="CD103"/>
  <c r="F101" i="18"/>
  <c r="A101" i="17" s="1"/>
  <c r="N101" s="1"/>
  <c r="X101" s="1"/>
  <c r="AL100"/>
  <c r="P97" i="22" l="1"/>
  <c r="R97"/>
  <c r="Q97"/>
  <c r="O98"/>
  <c r="AE101" i="17"/>
  <c r="AD101"/>
  <c r="AB101"/>
  <c r="AK101"/>
  <c r="AI101"/>
  <c r="AJ101"/>
  <c r="V101"/>
  <c r="Z101"/>
  <c r="AH101"/>
  <c r="AA101"/>
  <c r="T101"/>
  <c r="Y100"/>
  <c r="W100"/>
  <c r="G106" i="5"/>
  <c r="O101" i="17"/>
  <c r="R101"/>
  <c r="F102" i="18"/>
  <c r="A102" i="17" s="1"/>
  <c r="N102" s="1"/>
  <c r="X102" s="1"/>
  <c r="H104" i="5"/>
  <c r="L104"/>
  <c r="P104"/>
  <c r="T104"/>
  <c r="X104"/>
  <c r="AB104"/>
  <c r="AF104"/>
  <c r="AJ104"/>
  <c r="AN104"/>
  <c r="AR104"/>
  <c r="AV104"/>
  <c r="AZ104"/>
  <c r="BD104"/>
  <c r="BH104"/>
  <c r="BL104"/>
  <c r="BP104"/>
  <c r="BT104"/>
  <c r="BX104"/>
  <c r="CB104"/>
  <c r="I104"/>
  <c r="M104"/>
  <c r="Q104"/>
  <c r="U104"/>
  <c r="Y104"/>
  <c r="AC104"/>
  <c r="AG104"/>
  <c r="AK104"/>
  <c r="AO104"/>
  <c r="AS104"/>
  <c r="AW104"/>
  <c r="BA104"/>
  <c r="BE104"/>
  <c r="BI104"/>
  <c r="J104"/>
  <c r="N104"/>
  <c r="R104"/>
  <c r="V104"/>
  <c r="Z104"/>
  <c r="AD104"/>
  <c r="AH104"/>
  <c r="AL104"/>
  <c r="AP104"/>
  <c r="AT104"/>
  <c r="AX104"/>
  <c r="BB104"/>
  <c r="BF104"/>
  <c r="BJ104"/>
  <c r="BN104"/>
  <c r="BR104"/>
  <c r="BV104"/>
  <c r="BZ104"/>
  <c r="CD104"/>
  <c r="K104"/>
  <c r="O104"/>
  <c r="S104"/>
  <c r="W104"/>
  <c r="AA104"/>
  <c r="AE104"/>
  <c r="AI104"/>
  <c r="AM104"/>
  <c r="AQ104"/>
  <c r="AU104"/>
  <c r="AY104"/>
  <c r="BC104"/>
  <c r="BG104"/>
  <c r="BK104"/>
  <c r="BO104"/>
  <c r="BS104"/>
  <c r="BW104"/>
  <c r="CA104"/>
  <c r="BM104"/>
  <c r="BQ104"/>
  <c r="BU104"/>
  <c r="BY104"/>
  <c r="CC104"/>
  <c r="D105"/>
  <c r="E105"/>
  <c r="F105"/>
  <c r="C105"/>
  <c r="A105"/>
  <c r="B105"/>
  <c r="AL101" i="17"/>
  <c r="Q98" i="22" l="1"/>
  <c r="P98"/>
  <c r="R98"/>
  <c r="O99"/>
  <c r="AE102" i="17"/>
  <c r="AD102"/>
  <c r="AB102"/>
  <c r="AK102"/>
  <c r="AI102"/>
  <c r="AJ102"/>
  <c r="V102"/>
  <c r="Z102"/>
  <c r="AH102"/>
  <c r="AA102"/>
  <c r="T102"/>
  <c r="Y101"/>
  <c r="W101"/>
  <c r="G107" i="5"/>
  <c r="R102" i="17"/>
  <c r="O102"/>
  <c r="E106" i="5"/>
  <c r="D106"/>
  <c r="F106"/>
  <c r="B106"/>
  <c r="C106"/>
  <c r="A106"/>
  <c r="I105"/>
  <c r="M105"/>
  <c r="Q105"/>
  <c r="U105"/>
  <c r="Y105"/>
  <c r="AC105"/>
  <c r="AG105"/>
  <c r="AK105"/>
  <c r="AO105"/>
  <c r="AS105"/>
  <c r="AW105"/>
  <c r="BA105"/>
  <c r="BE105"/>
  <c r="BI105"/>
  <c r="BM105"/>
  <c r="BQ105"/>
  <c r="BU105"/>
  <c r="BY105"/>
  <c r="CC105"/>
  <c r="J105"/>
  <c r="N105"/>
  <c r="R105"/>
  <c r="V105"/>
  <c r="Z105"/>
  <c r="AD105"/>
  <c r="AH105"/>
  <c r="AL105"/>
  <c r="AP105"/>
  <c r="AT105"/>
  <c r="AX105"/>
  <c r="BB105"/>
  <c r="BF105"/>
  <c r="BJ105"/>
  <c r="BN105"/>
  <c r="BR105"/>
  <c r="BV105"/>
  <c r="BZ105"/>
  <c r="CD105"/>
  <c r="K105"/>
  <c r="O105"/>
  <c r="S105"/>
  <c r="W105"/>
  <c r="AA105"/>
  <c r="AE105"/>
  <c r="AI105"/>
  <c r="AM105"/>
  <c r="AQ105"/>
  <c r="AU105"/>
  <c r="AY105"/>
  <c r="BC105"/>
  <c r="BG105"/>
  <c r="BK105"/>
  <c r="BO105"/>
  <c r="BS105"/>
  <c r="BW105"/>
  <c r="CA105"/>
  <c r="H105"/>
  <c r="L105"/>
  <c r="P105"/>
  <c r="T105"/>
  <c r="X105"/>
  <c r="AB105"/>
  <c r="AF105"/>
  <c r="AJ105"/>
  <c r="AN105"/>
  <c r="AR105"/>
  <c r="AV105"/>
  <c r="AZ105"/>
  <c r="BD105"/>
  <c r="BH105"/>
  <c r="BL105"/>
  <c r="BP105"/>
  <c r="BT105"/>
  <c r="BX105"/>
  <c r="CB105"/>
  <c r="F103" i="18"/>
  <c r="A103" i="17" s="1"/>
  <c r="N103" s="1"/>
  <c r="X103" s="1"/>
  <c r="AL102"/>
  <c r="P99" i="22" l="1"/>
  <c r="R99"/>
  <c r="Q99"/>
  <c r="O100"/>
  <c r="AE103" i="17"/>
  <c r="AD103"/>
  <c r="AB103"/>
  <c r="AK103"/>
  <c r="AI103"/>
  <c r="AJ103"/>
  <c r="V103"/>
  <c r="Z103"/>
  <c r="AH103"/>
  <c r="AA103"/>
  <c r="T103"/>
  <c r="Y102"/>
  <c r="W102"/>
  <c r="G108" i="5"/>
  <c r="O103" i="17"/>
  <c r="R103"/>
  <c r="F104" i="18"/>
  <c r="A104" i="17" s="1"/>
  <c r="N104" s="1"/>
  <c r="X104" s="1"/>
  <c r="D107" i="5"/>
  <c r="E107"/>
  <c r="F107"/>
  <c r="C107"/>
  <c r="A107"/>
  <c r="B107"/>
  <c r="H106"/>
  <c r="L106"/>
  <c r="P106"/>
  <c r="T106"/>
  <c r="X106"/>
  <c r="AB106"/>
  <c r="AF106"/>
  <c r="AJ106"/>
  <c r="AN106"/>
  <c r="AR106"/>
  <c r="AV106"/>
  <c r="AZ106"/>
  <c r="BD106"/>
  <c r="BH106"/>
  <c r="BL106"/>
  <c r="BP106"/>
  <c r="BT106"/>
  <c r="BX106"/>
  <c r="CB106"/>
  <c r="I106"/>
  <c r="M106"/>
  <c r="Q106"/>
  <c r="U106"/>
  <c r="Y106"/>
  <c r="AC106"/>
  <c r="AG106"/>
  <c r="AK106"/>
  <c r="AO106"/>
  <c r="AS106"/>
  <c r="AW106"/>
  <c r="BA106"/>
  <c r="BE106"/>
  <c r="BI106"/>
  <c r="BM106"/>
  <c r="BQ106"/>
  <c r="BU106"/>
  <c r="BY106"/>
  <c r="CC106"/>
  <c r="J106"/>
  <c r="N106"/>
  <c r="R106"/>
  <c r="V106"/>
  <c r="Z106"/>
  <c r="AD106"/>
  <c r="AH106"/>
  <c r="AL106"/>
  <c r="AP106"/>
  <c r="AT106"/>
  <c r="AX106"/>
  <c r="BB106"/>
  <c r="BF106"/>
  <c r="BJ106"/>
  <c r="BN106"/>
  <c r="BR106"/>
  <c r="BV106"/>
  <c r="BZ106"/>
  <c r="CD106"/>
  <c r="K106"/>
  <c r="O106"/>
  <c r="S106"/>
  <c r="W106"/>
  <c r="AA106"/>
  <c r="AE106"/>
  <c r="AI106"/>
  <c r="AM106"/>
  <c r="AQ106"/>
  <c r="AU106"/>
  <c r="AY106"/>
  <c r="BC106"/>
  <c r="BG106"/>
  <c r="BK106"/>
  <c r="BO106"/>
  <c r="BS106"/>
  <c r="BW106"/>
  <c r="CA106"/>
  <c r="AL103" i="17"/>
  <c r="P100" i="22" l="1"/>
  <c r="R100"/>
  <c r="Q100"/>
  <c r="O101"/>
  <c r="AE104" i="17"/>
  <c r="AD104"/>
  <c r="AB104"/>
  <c r="AK104"/>
  <c r="AI104"/>
  <c r="AJ104"/>
  <c r="V104"/>
  <c r="Z104"/>
  <c r="AH104"/>
  <c r="AA104"/>
  <c r="T104"/>
  <c r="Y103"/>
  <c r="W103"/>
  <c r="G109" i="5"/>
  <c r="R104" i="17"/>
  <c r="O104"/>
  <c r="I107" i="5"/>
  <c r="M107"/>
  <c r="Q107"/>
  <c r="U107"/>
  <c r="Y107"/>
  <c r="AC107"/>
  <c r="AG107"/>
  <c r="AK107"/>
  <c r="AO107"/>
  <c r="AS107"/>
  <c r="AW107"/>
  <c r="BA107"/>
  <c r="BE107"/>
  <c r="BI107"/>
  <c r="BM107"/>
  <c r="BQ107"/>
  <c r="BU107"/>
  <c r="BY107"/>
  <c r="CC107"/>
  <c r="J107"/>
  <c r="N107"/>
  <c r="R107"/>
  <c r="V107"/>
  <c r="Z107"/>
  <c r="AD107"/>
  <c r="AH107"/>
  <c r="AL107"/>
  <c r="AP107"/>
  <c r="AT107"/>
  <c r="AX107"/>
  <c r="BB107"/>
  <c r="BF107"/>
  <c r="BJ107"/>
  <c r="BN107"/>
  <c r="BR107"/>
  <c r="BV107"/>
  <c r="BZ107"/>
  <c r="CD107"/>
  <c r="O107"/>
  <c r="W107"/>
  <c r="AE107"/>
  <c r="AM107"/>
  <c r="AU107"/>
  <c r="BC107"/>
  <c r="BK107"/>
  <c r="BS107"/>
  <c r="CA107"/>
  <c r="L107"/>
  <c r="T107"/>
  <c r="AB107"/>
  <c r="AJ107"/>
  <c r="AR107"/>
  <c r="AZ107"/>
  <c r="BH107"/>
  <c r="BP107"/>
  <c r="BX107"/>
  <c r="K107"/>
  <c r="S107"/>
  <c r="AA107"/>
  <c r="AI107"/>
  <c r="AQ107"/>
  <c r="AY107"/>
  <c r="BG107"/>
  <c r="BO107"/>
  <c r="BW107"/>
  <c r="H107"/>
  <c r="P107"/>
  <c r="X107"/>
  <c r="AF107"/>
  <c r="AN107"/>
  <c r="AV107"/>
  <c r="BD107"/>
  <c r="BL107"/>
  <c r="BT107"/>
  <c r="CB107"/>
  <c r="E108"/>
  <c r="D108"/>
  <c r="F108"/>
  <c r="A108"/>
  <c r="B108"/>
  <c r="C108"/>
  <c r="F105" i="18"/>
  <c r="A105" i="17" s="1"/>
  <c r="N105" s="1"/>
  <c r="X105" s="1"/>
  <c r="AL104"/>
  <c r="Q101" i="22" l="1"/>
  <c r="P101"/>
  <c r="R101"/>
  <c r="O102"/>
  <c r="AE105" i="17"/>
  <c r="AD105"/>
  <c r="AB105"/>
  <c r="AK105"/>
  <c r="AI105"/>
  <c r="AJ105"/>
  <c r="Z105"/>
  <c r="AH105"/>
  <c r="V105"/>
  <c r="AA105"/>
  <c r="T105"/>
  <c r="W104"/>
  <c r="Y104"/>
  <c r="G110" i="5"/>
  <c r="O105" i="17"/>
  <c r="R105"/>
  <c r="F109" i="5"/>
  <c r="D109"/>
  <c r="E109"/>
  <c r="C109"/>
  <c r="A109"/>
  <c r="B109"/>
  <c r="F106" i="18"/>
  <c r="A106" i="17" s="1"/>
  <c r="N106" s="1"/>
  <c r="X106" s="1"/>
  <c r="J108" i="5"/>
  <c r="N108"/>
  <c r="R108"/>
  <c r="V108"/>
  <c r="Z108"/>
  <c r="AD108"/>
  <c r="AH108"/>
  <c r="AL108"/>
  <c r="AP108"/>
  <c r="AT108"/>
  <c r="AX108"/>
  <c r="BB108"/>
  <c r="BF108"/>
  <c r="BJ108"/>
  <c r="BN108"/>
  <c r="BR108"/>
  <c r="BV108"/>
  <c r="BZ108"/>
  <c r="CD108"/>
  <c r="K108"/>
  <c r="O108"/>
  <c r="S108"/>
  <c r="W108"/>
  <c r="AA108"/>
  <c r="AE108"/>
  <c r="AI108"/>
  <c r="AM108"/>
  <c r="AQ108"/>
  <c r="AU108"/>
  <c r="AY108"/>
  <c r="BC108"/>
  <c r="BG108"/>
  <c r="BK108"/>
  <c r="BO108"/>
  <c r="BS108"/>
  <c r="BW108"/>
  <c r="CA108"/>
  <c r="H108"/>
  <c r="L108"/>
  <c r="P108"/>
  <c r="T108"/>
  <c r="X108"/>
  <c r="AB108"/>
  <c r="AF108"/>
  <c r="AJ108"/>
  <c r="AN108"/>
  <c r="AR108"/>
  <c r="AV108"/>
  <c r="AZ108"/>
  <c r="BD108"/>
  <c r="BH108"/>
  <c r="BL108"/>
  <c r="BP108"/>
  <c r="BT108"/>
  <c r="BX108"/>
  <c r="CB108"/>
  <c r="I108"/>
  <c r="M108"/>
  <c r="Q108"/>
  <c r="U108"/>
  <c r="Y108"/>
  <c r="AC108"/>
  <c r="AG108"/>
  <c r="AK108"/>
  <c r="AO108"/>
  <c r="AS108"/>
  <c r="AW108"/>
  <c r="BA108"/>
  <c r="BE108"/>
  <c r="BI108"/>
  <c r="BM108"/>
  <c r="BQ108"/>
  <c r="BU108"/>
  <c r="BY108"/>
  <c r="CC108"/>
  <c r="AL105" i="17"/>
  <c r="P102" i="22" l="1"/>
  <c r="R102"/>
  <c r="Q102"/>
  <c r="O103"/>
  <c r="AE106" i="17"/>
  <c r="AD106"/>
  <c r="AB106"/>
  <c r="AK106"/>
  <c r="AI106"/>
  <c r="AJ106"/>
  <c r="Z106"/>
  <c r="AH106"/>
  <c r="V106"/>
  <c r="AA106"/>
  <c r="T106"/>
  <c r="W105"/>
  <c r="Y105"/>
  <c r="G111" i="5"/>
  <c r="R106" i="17"/>
  <c r="O106"/>
  <c r="F107" i="18"/>
  <c r="A107" i="17" s="1"/>
  <c r="N107" s="1"/>
  <c r="X107" s="1"/>
  <c r="E110" i="5"/>
  <c r="D110"/>
  <c r="F110"/>
  <c r="A110"/>
  <c r="B110"/>
  <c r="C110"/>
  <c r="K109"/>
  <c r="O109"/>
  <c r="S109"/>
  <c r="W109"/>
  <c r="AA109"/>
  <c r="AE109"/>
  <c r="AI109"/>
  <c r="AM109"/>
  <c r="J109"/>
  <c r="N109"/>
  <c r="R109"/>
  <c r="V109"/>
  <c r="Z109"/>
  <c r="AD109"/>
  <c r="AH109"/>
  <c r="AL109"/>
  <c r="AO109"/>
  <c r="AS109"/>
  <c r="AW109"/>
  <c r="BA109"/>
  <c r="BE109"/>
  <c r="BI109"/>
  <c r="BM109"/>
  <c r="BQ109"/>
  <c r="BU109"/>
  <c r="BY109"/>
  <c r="CC109"/>
  <c r="AR109"/>
  <c r="AV109"/>
  <c r="AZ109"/>
  <c r="BD109"/>
  <c r="BH109"/>
  <c r="BL109"/>
  <c r="BP109"/>
  <c r="BT109"/>
  <c r="BX109"/>
  <c r="CB109"/>
  <c r="I109"/>
  <c r="M109"/>
  <c r="Q109"/>
  <c r="U109"/>
  <c r="Y109"/>
  <c r="AC109"/>
  <c r="AG109"/>
  <c r="AK109"/>
  <c r="H109"/>
  <c r="L109"/>
  <c r="P109"/>
  <c r="T109"/>
  <c r="X109"/>
  <c r="AB109"/>
  <c r="AF109"/>
  <c r="AJ109"/>
  <c r="AN109"/>
  <c r="AQ109"/>
  <c r="AU109"/>
  <c r="AY109"/>
  <c r="BC109"/>
  <c r="BG109"/>
  <c r="BK109"/>
  <c r="BO109"/>
  <c r="BS109"/>
  <c r="BW109"/>
  <c r="CA109"/>
  <c r="AP109"/>
  <c r="AT109"/>
  <c r="AX109"/>
  <c r="BB109"/>
  <c r="BF109"/>
  <c r="BJ109"/>
  <c r="BN109"/>
  <c r="BR109"/>
  <c r="BV109"/>
  <c r="BZ109"/>
  <c r="CD109"/>
  <c r="AL106" i="17"/>
  <c r="P103" i="22" l="1"/>
  <c r="R103"/>
  <c r="Q103"/>
  <c r="O104"/>
  <c r="AE107" i="17"/>
  <c r="AD107"/>
  <c r="AB107"/>
  <c r="AK107"/>
  <c r="AI107"/>
  <c r="AJ107"/>
  <c r="W106"/>
  <c r="Y106"/>
  <c r="Z107"/>
  <c r="AH107"/>
  <c r="V107"/>
  <c r="AA107"/>
  <c r="T107"/>
  <c r="G112" i="5"/>
  <c r="O107" i="17"/>
  <c r="R107"/>
  <c r="D111" i="5"/>
  <c r="E111"/>
  <c r="F111"/>
  <c r="C111"/>
  <c r="A111"/>
  <c r="B111"/>
  <c r="J110"/>
  <c r="N110"/>
  <c r="R110"/>
  <c r="V110"/>
  <c r="Z110"/>
  <c r="AD110"/>
  <c r="AH110"/>
  <c r="AL110"/>
  <c r="AP110"/>
  <c r="AT110"/>
  <c r="AX110"/>
  <c r="BB110"/>
  <c r="BF110"/>
  <c r="BJ110"/>
  <c r="BN110"/>
  <c r="BR110"/>
  <c r="BV110"/>
  <c r="BZ110"/>
  <c r="CD110"/>
  <c r="K110"/>
  <c r="O110"/>
  <c r="S110"/>
  <c r="W110"/>
  <c r="AA110"/>
  <c r="AE110"/>
  <c r="AI110"/>
  <c r="AM110"/>
  <c r="AQ110"/>
  <c r="AU110"/>
  <c r="AY110"/>
  <c r="BC110"/>
  <c r="BG110"/>
  <c r="BK110"/>
  <c r="BO110"/>
  <c r="BS110"/>
  <c r="BW110"/>
  <c r="CA110"/>
  <c r="H110"/>
  <c r="L110"/>
  <c r="P110"/>
  <c r="T110"/>
  <c r="X110"/>
  <c r="AB110"/>
  <c r="AF110"/>
  <c r="AJ110"/>
  <c r="AN110"/>
  <c r="AR110"/>
  <c r="AV110"/>
  <c r="AZ110"/>
  <c r="BD110"/>
  <c r="BH110"/>
  <c r="BL110"/>
  <c r="BP110"/>
  <c r="BT110"/>
  <c r="BX110"/>
  <c r="CB110"/>
  <c r="I110"/>
  <c r="M110"/>
  <c r="Q110"/>
  <c r="U110"/>
  <c r="Y110"/>
  <c r="AC110"/>
  <c r="AG110"/>
  <c r="AK110"/>
  <c r="AO110"/>
  <c r="AS110"/>
  <c r="AW110"/>
  <c r="BA110"/>
  <c r="BE110"/>
  <c r="BI110"/>
  <c r="BM110"/>
  <c r="BQ110"/>
  <c r="BU110"/>
  <c r="BY110"/>
  <c r="CC110"/>
  <c r="F108" i="18"/>
  <c r="A108" i="17" s="1"/>
  <c r="N108" s="1"/>
  <c r="X108" s="1"/>
  <c r="AL107"/>
  <c r="Q104" i="22" l="1"/>
  <c r="P104"/>
  <c r="R104"/>
  <c r="O105"/>
  <c r="AE108" i="17"/>
  <c r="AD108"/>
  <c r="AB108"/>
  <c r="AK108"/>
  <c r="AI108"/>
  <c r="AJ108"/>
  <c r="Z108"/>
  <c r="AH108"/>
  <c r="V108"/>
  <c r="AA108"/>
  <c r="T108"/>
  <c r="W107"/>
  <c r="Y107"/>
  <c r="G113" i="5"/>
  <c r="R108" i="17"/>
  <c r="O108"/>
  <c r="F109" i="18"/>
  <c r="A109" i="17" s="1"/>
  <c r="N109" s="1"/>
  <c r="X109" s="1"/>
  <c r="K111" i="5"/>
  <c r="O111"/>
  <c r="S111"/>
  <c r="W111"/>
  <c r="AA111"/>
  <c r="AE111"/>
  <c r="AI111"/>
  <c r="AM111"/>
  <c r="AQ111"/>
  <c r="AU111"/>
  <c r="AY111"/>
  <c r="BC111"/>
  <c r="BG111"/>
  <c r="BK111"/>
  <c r="BO111"/>
  <c r="BS111"/>
  <c r="BW111"/>
  <c r="CA111"/>
  <c r="H111"/>
  <c r="L111"/>
  <c r="P111"/>
  <c r="T111"/>
  <c r="X111"/>
  <c r="AB111"/>
  <c r="AF111"/>
  <c r="AJ111"/>
  <c r="AN111"/>
  <c r="AR111"/>
  <c r="AV111"/>
  <c r="AZ111"/>
  <c r="BD111"/>
  <c r="BH111"/>
  <c r="BL111"/>
  <c r="BP111"/>
  <c r="BT111"/>
  <c r="BX111"/>
  <c r="CB111"/>
  <c r="M111"/>
  <c r="U111"/>
  <c r="AC111"/>
  <c r="AK111"/>
  <c r="AS111"/>
  <c r="BA111"/>
  <c r="BI111"/>
  <c r="BQ111"/>
  <c r="BY111"/>
  <c r="J111"/>
  <c r="R111"/>
  <c r="Z111"/>
  <c r="AH111"/>
  <c r="AP111"/>
  <c r="AX111"/>
  <c r="BF111"/>
  <c r="BN111"/>
  <c r="BV111"/>
  <c r="CD111"/>
  <c r="I111"/>
  <c r="Q111"/>
  <c r="Y111"/>
  <c r="AG111"/>
  <c r="AO111"/>
  <c r="AW111"/>
  <c r="BE111"/>
  <c r="BM111"/>
  <c r="BU111"/>
  <c r="CC111"/>
  <c r="N111"/>
  <c r="V111"/>
  <c r="AD111"/>
  <c r="AL111"/>
  <c r="AT111"/>
  <c r="BB111"/>
  <c r="BJ111"/>
  <c r="BR111"/>
  <c r="BZ111"/>
  <c r="E112"/>
  <c r="D112"/>
  <c r="F112"/>
  <c r="B112"/>
  <c r="C112"/>
  <c r="A112"/>
  <c r="AL108" i="17"/>
  <c r="P105" i="22" l="1"/>
  <c r="R105"/>
  <c r="Q105"/>
  <c r="O106"/>
  <c r="AE109" i="17"/>
  <c r="AD109"/>
  <c r="AB109"/>
  <c r="AK109"/>
  <c r="AI109"/>
  <c r="AJ109"/>
  <c r="W108"/>
  <c r="Y108"/>
  <c r="Z109"/>
  <c r="AH109"/>
  <c r="V109"/>
  <c r="AA109"/>
  <c r="T109"/>
  <c r="G114" i="5"/>
  <c r="O109" i="17"/>
  <c r="R109"/>
  <c r="H112" i="5"/>
  <c r="L112"/>
  <c r="P112"/>
  <c r="T112"/>
  <c r="X112"/>
  <c r="AB112"/>
  <c r="AF112"/>
  <c r="AJ112"/>
  <c r="AN112"/>
  <c r="AR112"/>
  <c r="AV112"/>
  <c r="AZ112"/>
  <c r="BD112"/>
  <c r="BH112"/>
  <c r="BL112"/>
  <c r="BP112"/>
  <c r="BT112"/>
  <c r="BX112"/>
  <c r="CB112"/>
  <c r="I112"/>
  <c r="M112"/>
  <c r="Q112"/>
  <c r="U112"/>
  <c r="Y112"/>
  <c r="AC112"/>
  <c r="AG112"/>
  <c r="AK112"/>
  <c r="AO112"/>
  <c r="AS112"/>
  <c r="AW112"/>
  <c r="BA112"/>
  <c r="BE112"/>
  <c r="BI112"/>
  <c r="BM112"/>
  <c r="BQ112"/>
  <c r="BU112"/>
  <c r="BY112"/>
  <c r="CC112"/>
  <c r="J112"/>
  <c r="N112"/>
  <c r="R112"/>
  <c r="V112"/>
  <c r="Z112"/>
  <c r="AD112"/>
  <c r="AH112"/>
  <c r="AL112"/>
  <c r="AP112"/>
  <c r="AT112"/>
  <c r="AX112"/>
  <c r="BB112"/>
  <c r="BF112"/>
  <c r="BJ112"/>
  <c r="BN112"/>
  <c r="BR112"/>
  <c r="BV112"/>
  <c r="BZ112"/>
  <c r="CD112"/>
  <c r="K112"/>
  <c r="O112"/>
  <c r="S112"/>
  <c r="W112"/>
  <c r="AA112"/>
  <c r="AE112"/>
  <c r="AI112"/>
  <c r="AM112"/>
  <c r="AQ112"/>
  <c r="AU112"/>
  <c r="AY112"/>
  <c r="BC112"/>
  <c r="BG112"/>
  <c r="BK112"/>
  <c r="BO112"/>
  <c r="BS112"/>
  <c r="BW112"/>
  <c r="CA112"/>
  <c r="D113"/>
  <c r="E113"/>
  <c r="F113"/>
  <c r="C113"/>
  <c r="A113"/>
  <c r="B113"/>
  <c r="F110" i="18"/>
  <c r="A110" i="17" s="1"/>
  <c r="N110" s="1"/>
  <c r="X110" s="1"/>
  <c r="AL109"/>
  <c r="P106" i="22" l="1"/>
  <c r="R106"/>
  <c r="Q106"/>
  <c r="O107"/>
  <c r="AE110" i="17"/>
  <c r="AD110"/>
  <c r="AB110"/>
  <c r="AK110"/>
  <c r="AI110"/>
  <c r="AJ110"/>
  <c r="Z110"/>
  <c r="AH110"/>
  <c r="V110"/>
  <c r="AA110"/>
  <c r="T110"/>
  <c r="W109"/>
  <c r="Y109"/>
  <c r="G115" i="5"/>
  <c r="R110" i="17"/>
  <c r="O110"/>
  <c r="F111" i="18"/>
  <c r="A111" i="17" s="1"/>
  <c r="N111" s="1"/>
  <c r="X111" s="1"/>
  <c r="E114" i="5"/>
  <c r="D114"/>
  <c r="F114"/>
  <c r="B114"/>
  <c r="C114"/>
  <c r="A114"/>
  <c r="K113"/>
  <c r="O113"/>
  <c r="S113"/>
  <c r="W113"/>
  <c r="AA113"/>
  <c r="AE113"/>
  <c r="AI113"/>
  <c r="AM113"/>
  <c r="AQ113"/>
  <c r="AU113"/>
  <c r="AY113"/>
  <c r="BC113"/>
  <c r="BG113"/>
  <c r="BK113"/>
  <c r="BO113"/>
  <c r="BS113"/>
  <c r="BW113"/>
  <c r="CA113"/>
  <c r="H113"/>
  <c r="L113"/>
  <c r="P113"/>
  <c r="T113"/>
  <c r="X113"/>
  <c r="AB113"/>
  <c r="AF113"/>
  <c r="AJ113"/>
  <c r="AN113"/>
  <c r="AR113"/>
  <c r="AV113"/>
  <c r="AZ113"/>
  <c r="BD113"/>
  <c r="BH113"/>
  <c r="BL113"/>
  <c r="BP113"/>
  <c r="BT113"/>
  <c r="BX113"/>
  <c r="CB113"/>
  <c r="I113"/>
  <c r="M113"/>
  <c r="Q113"/>
  <c r="U113"/>
  <c r="Y113"/>
  <c r="AC113"/>
  <c r="AG113"/>
  <c r="AK113"/>
  <c r="AO113"/>
  <c r="AS113"/>
  <c r="AW113"/>
  <c r="BA113"/>
  <c r="BE113"/>
  <c r="BI113"/>
  <c r="BM113"/>
  <c r="BQ113"/>
  <c r="BU113"/>
  <c r="BY113"/>
  <c r="CC113"/>
  <c r="J113"/>
  <c r="N113"/>
  <c r="R113"/>
  <c r="V113"/>
  <c r="Z113"/>
  <c r="AD113"/>
  <c r="AH113"/>
  <c r="AL113"/>
  <c r="AP113"/>
  <c r="AT113"/>
  <c r="AX113"/>
  <c r="BB113"/>
  <c r="BF113"/>
  <c r="BJ113"/>
  <c r="BN113"/>
  <c r="BR113"/>
  <c r="BV113"/>
  <c r="BZ113"/>
  <c r="CD113"/>
  <c r="AL110" i="17"/>
  <c r="P107" i="22" l="1"/>
  <c r="R107"/>
  <c r="Q107"/>
  <c r="O108"/>
  <c r="AE111" i="17"/>
  <c r="AD111"/>
  <c r="AB111"/>
  <c r="AK111"/>
  <c r="AI111"/>
  <c r="AJ111"/>
  <c r="W110"/>
  <c r="Y110"/>
  <c r="Z111"/>
  <c r="AH111"/>
  <c r="V111"/>
  <c r="AA111"/>
  <c r="T111"/>
  <c r="G116" i="5"/>
  <c r="O111" i="17"/>
  <c r="R111"/>
  <c r="H114" i="5"/>
  <c r="L114"/>
  <c r="P114"/>
  <c r="T114"/>
  <c r="X114"/>
  <c r="AB114"/>
  <c r="AF114"/>
  <c r="AJ114"/>
  <c r="AN114"/>
  <c r="AR114"/>
  <c r="AV114"/>
  <c r="AZ114"/>
  <c r="BD114"/>
  <c r="BH114"/>
  <c r="BL114"/>
  <c r="BP114"/>
  <c r="BT114"/>
  <c r="BX114"/>
  <c r="CB114"/>
  <c r="I114"/>
  <c r="M114"/>
  <c r="Q114"/>
  <c r="U114"/>
  <c r="Y114"/>
  <c r="AC114"/>
  <c r="AG114"/>
  <c r="AK114"/>
  <c r="AO114"/>
  <c r="AS114"/>
  <c r="AW114"/>
  <c r="BA114"/>
  <c r="BE114"/>
  <c r="BI114"/>
  <c r="BM114"/>
  <c r="BQ114"/>
  <c r="BU114"/>
  <c r="BY114"/>
  <c r="CC114"/>
  <c r="J114"/>
  <c r="N114"/>
  <c r="R114"/>
  <c r="V114"/>
  <c r="Z114"/>
  <c r="AD114"/>
  <c r="AH114"/>
  <c r="AL114"/>
  <c r="AP114"/>
  <c r="AT114"/>
  <c r="AX114"/>
  <c r="BB114"/>
  <c r="BF114"/>
  <c r="BJ114"/>
  <c r="BN114"/>
  <c r="BR114"/>
  <c r="BV114"/>
  <c r="BZ114"/>
  <c r="CD114"/>
  <c r="K114"/>
  <c r="O114"/>
  <c r="S114"/>
  <c r="W114"/>
  <c r="AA114"/>
  <c r="AE114"/>
  <c r="AI114"/>
  <c r="AM114"/>
  <c r="AQ114"/>
  <c r="AU114"/>
  <c r="AY114"/>
  <c r="BC114"/>
  <c r="BG114"/>
  <c r="BK114"/>
  <c r="BO114"/>
  <c r="BS114"/>
  <c r="BW114"/>
  <c r="CA114"/>
  <c r="D115"/>
  <c r="E115"/>
  <c r="F115"/>
  <c r="C115"/>
  <c r="A115"/>
  <c r="B115"/>
  <c r="F112" i="18"/>
  <c r="A112" i="17" s="1"/>
  <c r="N112" s="1"/>
  <c r="X112" s="1"/>
  <c r="AL111"/>
  <c r="P108" i="22" l="1"/>
  <c r="R108"/>
  <c r="Q108"/>
  <c r="O109"/>
  <c r="AE112" i="17"/>
  <c r="AD112"/>
  <c r="AB112"/>
  <c r="AK112"/>
  <c r="AI112"/>
  <c r="AJ112"/>
  <c r="Z112"/>
  <c r="AH112"/>
  <c r="V112"/>
  <c r="AA112"/>
  <c r="T112"/>
  <c r="W111"/>
  <c r="Y111"/>
  <c r="G117" i="5"/>
  <c r="R112" i="17"/>
  <c r="O112"/>
  <c r="F113" i="18"/>
  <c r="A113" i="17" s="1"/>
  <c r="N113" s="1"/>
  <c r="X113" s="1"/>
  <c r="I115" i="5"/>
  <c r="M115"/>
  <c r="Q115"/>
  <c r="U115"/>
  <c r="Y115"/>
  <c r="AC115"/>
  <c r="AG115"/>
  <c r="AK115"/>
  <c r="AO115"/>
  <c r="AS115"/>
  <c r="AW115"/>
  <c r="BA115"/>
  <c r="BE115"/>
  <c r="BI115"/>
  <c r="BM115"/>
  <c r="BQ115"/>
  <c r="BU115"/>
  <c r="BY115"/>
  <c r="CC115"/>
  <c r="J115"/>
  <c r="N115"/>
  <c r="R115"/>
  <c r="V115"/>
  <c r="Z115"/>
  <c r="AD115"/>
  <c r="AH115"/>
  <c r="AL115"/>
  <c r="AP115"/>
  <c r="AT115"/>
  <c r="AX115"/>
  <c r="BB115"/>
  <c r="BF115"/>
  <c r="BJ115"/>
  <c r="BN115"/>
  <c r="BR115"/>
  <c r="BV115"/>
  <c r="BZ115"/>
  <c r="CD115"/>
  <c r="K115"/>
  <c r="S115"/>
  <c r="AA115"/>
  <c r="AI115"/>
  <c r="AQ115"/>
  <c r="AY115"/>
  <c r="BG115"/>
  <c r="BO115"/>
  <c r="BW115"/>
  <c r="H115"/>
  <c r="P115"/>
  <c r="X115"/>
  <c r="AF115"/>
  <c r="AN115"/>
  <c r="AV115"/>
  <c r="BD115"/>
  <c r="BL115"/>
  <c r="BT115"/>
  <c r="CB115"/>
  <c r="O115"/>
  <c r="W115"/>
  <c r="AE115"/>
  <c r="AM115"/>
  <c r="AU115"/>
  <c r="BC115"/>
  <c r="BK115"/>
  <c r="BS115"/>
  <c r="CA115"/>
  <c r="L115"/>
  <c r="T115"/>
  <c r="AB115"/>
  <c r="AJ115"/>
  <c r="AR115"/>
  <c r="AZ115"/>
  <c r="BH115"/>
  <c r="BP115"/>
  <c r="BX115"/>
  <c r="E116"/>
  <c r="D116"/>
  <c r="F116"/>
  <c r="A116"/>
  <c r="B116"/>
  <c r="C116"/>
  <c r="AL112" i="17"/>
  <c r="Q109" i="22" l="1"/>
  <c r="P109"/>
  <c r="R109"/>
  <c r="O110"/>
  <c r="AE113" i="17"/>
  <c r="AD113"/>
  <c r="AB113"/>
  <c r="AK113"/>
  <c r="AI113"/>
  <c r="AJ113"/>
  <c r="W112"/>
  <c r="Y112"/>
  <c r="Z113"/>
  <c r="AH113"/>
  <c r="V113"/>
  <c r="AA113"/>
  <c r="T113"/>
  <c r="G118" i="5"/>
  <c r="O113" i="17"/>
  <c r="R113"/>
  <c r="F117" i="5"/>
  <c r="D117"/>
  <c r="E117"/>
  <c r="C117"/>
  <c r="A117"/>
  <c r="B117"/>
  <c r="J116"/>
  <c r="N116"/>
  <c r="R116"/>
  <c r="V116"/>
  <c r="Z116"/>
  <c r="AD116"/>
  <c r="AH116"/>
  <c r="AL116"/>
  <c r="AP116"/>
  <c r="AT116"/>
  <c r="AX116"/>
  <c r="BB116"/>
  <c r="BF116"/>
  <c r="BJ116"/>
  <c r="BN116"/>
  <c r="BR116"/>
  <c r="BV116"/>
  <c r="BZ116"/>
  <c r="CD116"/>
  <c r="K116"/>
  <c r="O116"/>
  <c r="S116"/>
  <c r="W116"/>
  <c r="AA116"/>
  <c r="AE116"/>
  <c r="AI116"/>
  <c r="AM116"/>
  <c r="AQ116"/>
  <c r="AU116"/>
  <c r="AY116"/>
  <c r="BC116"/>
  <c r="BG116"/>
  <c r="BK116"/>
  <c r="BO116"/>
  <c r="BS116"/>
  <c r="BW116"/>
  <c r="CA116"/>
  <c r="H116"/>
  <c r="L116"/>
  <c r="P116"/>
  <c r="T116"/>
  <c r="X116"/>
  <c r="AB116"/>
  <c r="AF116"/>
  <c r="AJ116"/>
  <c r="AN116"/>
  <c r="AR116"/>
  <c r="AV116"/>
  <c r="AZ116"/>
  <c r="BD116"/>
  <c r="BH116"/>
  <c r="BL116"/>
  <c r="BP116"/>
  <c r="BT116"/>
  <c r="BX116"/>
  <c r="CB116"/>
  <c r="I116"/>
  <c r="M116"/>
  <c r="Q116"/>
  <c r="U116"/>
  <c r="Y116"/>
  <c r="AC116"/>
  <c r="AG116"/>
  <c r="AK116"/>
  <c r="AO116"/>
  <c r="AS116"/>
  <c r="AW116"/>
  <c r="BA116"/>
  <c r="BE116"/>
  <c r="BI116"/>
  <c r="BM116"/>
  <c r="BQ116"/>
  <c r="BU116"/>
  <c r="BY116"/>
  <c r="CC116"/>
  <c r="F114" i="18"/>
  <c r="A114" i="17" s="1"/>
  <c r="N114" s="1"/>
  <c r="X114" s="1"/>
  <c r="AL113"/>
  <c r="Q110" i="22" l="1"/>
  <c r="P110"/>
  <c r="R110"/>
  <c r="O111"/>
  <c r="AE114" i="17"/>
  <c r="AD114"/>
  <c r="AB114"/>
  <c r="AK114"/>
  <c r="AI114"/>
  <c r="AJ114"/>
  <c r="Z114"/>
  <c r="AH114"/>
  <c r="V114"/>
  <c r="AA114"/>
  <c r="T114"/>
  <c r="W113"/>
  <c r="Y113"/>
  <c r="G119" i="5"/>
  <c r="R114" i="17"/>
  <c r="O114"/>
  <c r="E118" i="5"/>
  <c r="D118"/>
  <c r="F118"/>
  <c r="A118"/>
  <c r="B118"/>
  <c r="C118"/>
  <c r="F115" i="18"/>
  <c r="A115" i="17" s="1"/>
  <c r="N115" s="1"/>
  <c r="X115" s="1"/>
  <c r="I117" i="5"/>
  <c r="M117"/>
  <c r="Q117"/>
  <c r="U117"/>
  <c r="Y117"/>
  <c r="AC117"/>
  <c r="AG117"/>
  <c r="AK117"/>
  <c r="AO117"/>
  <c r="AS117"/>
  <c r="AW117"/>
  <c r="BA117"/>
  <c r="BE117"/>
  <c r="BI117"/>
  <c r="BM117"/>
  <c r="BQ117"/>
  <c r="BU117"/>
  <c r="BY117"/>
  <c r="CC117"/>
  <c r="J117"/>
  <c r="N117"/>
  <c r="R117"/>
  <c r="V117"/>
  <c r="Z117"/>
  <c r="AD117"/>
  <c r="AH117"/>
  <c r="AL117"/>
  <c r="AP117"/>
  <c r="AT117"/>
  <c r="AX117"/>
  <c r="BB117"/>
  <c r="BF117"/>
  <c r="BJ117"/>
  <c r="BN117"/>
  <c r="BR117"/>
  <c r="BV117"/>
  <c r="BZ117"/>
  <c r="CD117"/>
  <c r="K117"/>
  <c r="O117"/>
  <c r="S117"/>
  <c r="W117"/>
  <c r="AA117"/>
  <c r="AE117"/>
  <c r="AI117"/>
  <c r="AM117"/>
  <c r="AQ117"/>
  <c r="AU117"/>
  <c r="AY117"/>
  <c r="BC117"/>
  <c r="BG117"/>
  <c r="BK117"/>
  <c r="BO117"/>
  <c r="BS117"/>
  <c r="BW117"/>
  <c r="CA117"/>
  <c r="H117"/>
  <c r="L117"/>
  <c r="P117"/>
  <c r="T117"/>
  <c r="X117"/>
  <c r="AB117"/>
  <c r="AF117"/>
  <c r="AJ117"/>
  <c r="AN117"/>
  <c r="AR117"/>
  <c r="AV117"/>
  <c r="AZ117"/>
  <c r="BD117"/>
  <c r="BH117"/>
  <c r="BL117"/>
  <c r="BP117"/>
  <c r="BT117"/>
  <c r="BX117"/>
  <c r="CB117"/>
  <c r="AL114" i="17"/>
  <c r="P111" i="22" l="1"/>
  <c r="R111"/>
  <c r="Q111"/>
  <c r="O112"/>
  <c r="AE115" i="17"/>
  <c r="AD115"/>
  <c r="AB115"/>
  <c r="AK115"/>
  <c r="AI115"/>
  <c r="AJ115"/>
  <c r="W114"/>
  <c r="Y114"/>
  <c r="Z115"/>
  <c r="AH115"/>
  <c r="V115"/>
  <c r="AA115"/>
  <c r="T115"/>
  <c r="G120" i="5"/>
  <c r="O115" i="17"/>
  <c r="R115"/>
  <c r="F116" i="18"/>
  <c r="A116" i="17" s="1"/>
  <c r="N116" s="1"/>
  <c r="X116" s="1"/>
  <c r="D119" i="5"/>
  <c r="E119"/>
  <c r="F119"/>
  <c r="C119"/>
  <c r="A119"/>
  <c r="B119"/>
  <c r="J118"/>
  <c r="N118"/>
  <c r="R118"/>
  <c r="V118"/>
  <c r="Z118"/>
  <c r="AD118"/>
  <c r="AH118"/>
  <c r="AL118"/>
  <c r="AP118"/>
  <c r="AT118"/>
  <c r="AX118"/>
  <c r="BB118"/>
  <c r="BF118"/>
  <c r="BJ118"/>
  <c r="BN118"/>
  <c r="BR118"/>
  <c r="BV118"/>
  <c r="BZ118"/>
  <c r="CD118"/>
  <c r="K118"/>
  <c r="O118"/>
  <c r="S118"/>
  <c r="W118"/>
  <c r="AA118"/>
  <c r="AE118"/>
  <c r="AI118"/>
  <c r="AM118"/>
  <c r="AQ118"/>
  <c r="AU118"/>
  <c r="AY118"/>
  <c r="BC118"/>
  <c r="BG118"/>
  <c r="BK118"/>
  <c r="BO118"/>
  <c r="BS118"/>
  <c r="BW118"/>
  <c r="CA118"/>
  <c r="H118"/>
  <c r="L118"/>
  <c r="P118"/>
  <c r="T118"/>
  <c r="X118"/>
  <c r="AB118"/>
  <c r="AF118"/>
  <c r="AJ118"/>
  <c r="AN118"/>
  <c r="AR118"/>
  <c r="AV118"/>
  <c r="AZ118"/>
  <c r="BD118"/>
  <c r="BH118"/>
  <c r="BL118"/>
  <c r="BP118"/>
  <c r="BT118"/>
  <c r="BX118"/>
  <c r="CB118"/>
  <c r="I118"/>
  <c r="M118"/>
  <c r="Q118"/>
  <c r="U118"/>
  <c r="Y118"/>
  <c r="AC118"/>
  <c r="AG118"/>
  <c r="AK118"/>
  <c r="AO118"/>
  <c r="AS118"/>
  <c r="AW118"/>
  <c r="BA118"/>
  <c r="BE118"/>
  <c r="BI118"/>
  <c r="BM118"/>
  <c r="BQ118"/>
  <c r="BU118"/>
  <c r="BY118"/>
  <c r="CC118"/>
  <c r="AL115" i="17"/>
  <c r="P112" i="22" l="1"/>
  <c r="R112"/>
  <c r="Q112"/>
  <c r="O113"/>
  <c r="AE116" i="17"/>
  <c r="AD116"/>
  <c r="AB116"/>
  <c r="AK116"/>
  <c r="AI116"/>
  <c r="AJ116"/>
  <c r="Z116"/>
  <c r="AH116"/>
  <c r="V116"/>
  <c r="AA116"/>
  <c r="T116"/>
  <c r="W115"/>
  <c r="Y115"/>
  <c r="G121" i="5"/>
  <c r="R116" i="17"/>
  <c r="O116"/>
  <c r="E120" i="5"/>
  <c r="D120"/>
  <c r="F120"/>
  <c r="B120"/>
  <c r="C120"/>
  <c r="A120"/>
  <c r="K119"/>
  <c r="O119"/>
  <c r="S119"/>
  <c r="W119"/>
  <c r="AA119"/>
  <c r="AE119"/>
  <c r="AI119"/>
  <c r="AM119"/>
  <c r="AQ119"/>
  <c r="AU119"/>
  <c r="AY119"/>
  <c r="BC119"/>
  <c r="BG119"/>
  <c r="BK119"/>
  <c r="BO119"/>
  <c r="BS119"/>
  <c r="BW119"/>
  <c r="CA119"/>
  <c r="H119"/>
  <c r="L119"/>
  <c r="P119"/>
  <c r="T119"/>
  <c r="X119"/>
  <c r="AB119"/>
  <c r="AF119"/>
  <c r="AJ119"/>
  <c r="AN119"/>
  <c r="AR119"/>
  <c r="AV119"/>
  <c r="AZ119"/>
  <c r="BD119"/>
  <c r="BH119"/>
  <c r="BL119"/>
  <c r="BP119"/>
  <c r="BT119"/>
  <c r="BX119"/>
  <c r="CB119"/>
  <c r="I119"/>
  <c r="Q119"/>
  <c r="Y119"/>
  <c r="AG119"/>
  <c r="AO119"/>
  <c r="AW119"/>
  <c r="BE119"/>
  <c r="BM119"/>
  <c r="BU119"/>
  <c r="CC119"/>
  <c r="N119"/>
  <c r="V119"/>
  <c r="AD119"/>
  <c r="AL119"/>
  <c r="AT119"/>
  <c r="BB119"/>
  <c r="BJ119"/>
  <c r="BR119"/>
  <c r="BZ119"/>
  <c r="M119"/>
  <c r="U119"/>
  <c r="AC119"/>
  <c r="AK119"/>
  <c r="AS119"/>
  <c r="BA119"/>
  <c r="BI119"/>
  <c r="BQ119"/>
  <c r="BY119"/>
  <c r="J119"/>
  <c r="R119"/>
  <c r="Z119"/>
  <c r="AH119"/>
  <c r="AP119"/>
  <c r="AX119"/>
  <c r="BF119"/>
  <c r="BN119"/>
  <c r="BV119"/>
  <c r="CD119"/>
  <c r="F117" i="18"/>
  <c r="A117" i="17" s="1"/>
  <c r="N117" s="1"/>
  <c r="X117" s="1"/>
  <c r="AL116"/>
  <c r="Q113" i="22" l="1"/>
  <c r="P113"/>
  <c r="R113"/>
  <c r="O114"/>
  <c r="AE117" i="17"/>
  <c r="AD117"/>
  <c r="AB117"/>
  <c r="AK117"/>
  <c r="AI117"/>
  <c r="AJ117"/>
  <c r="Z117"/>
  <c r="AH117"/>
  <c r="V117"/>
  <c r="AA117"/>
  <c r="T117"/>
  <c r="W116"/>
  <c r="Y116"/>
  <c r="G122" i="5"/>
  <c r="O117" i="17"/>
  <c r="R117"/>
  <c r="F118" i="18"/>
  <c r="A118" i="17" s="1"/>
  <c r="N118" s="1"/>
  <c r="X118" s="1"/>
  <c r="H120" i="5"/>
  <c r="L120"/>
  <c r="P120"/>
  <c r="T120"/>
  <c r="X120"/>
  <c r="AB120"/>
  <c r="AF120"/>
  <c r="AJ120"/>
  <c r="AN120"/>
  <c r="AR120"/>
  <c r="AV120"/>
  <c r="AZ120"/>
  <c r="BD120"/>
  <c r="BH120"/>
  <c r="BL120"/>
  <c r="BP120"/>
  <c r="BT120"/>
  <c r="BX120"/>
  <c r="CB120"/>
  <c r="I120"/>
  <c r="M120"/>
  <c r="Q120"/>
  <c r="U120"/>
  <c r="Y120"/>
  <c r="AC120"/>
  <c r="AG120"/>
  <c r="AK120"/>
  <c r="AO120"/>
  <c r="AS120"/>
  <c r="AW120"/>
  <c r="BA120"/>
  <c r="BE120"/>
  <c r="BI120"/>
  <c r="BM120"/>
  <c r="BQ120"/>
  <c r="BU120"/>
  <c r="BY120"/>
  <c r="CC120"/>
  <c r="J120"/>
  <c r="N120"/>
  <c r="R120"/>
  <c r="V120"/>
  <c r="Z120"/>
  <c r="AD120"/>
  <c r="AH120"/>
  <c r="AL120"/>
  <c r="AP120"/>
  <c r="AT120"/>
  <c r="AX120"/>
  <c r="BB120"/>
  <c r="BF120"/>
  <c r="BJ120"/>
  <c r="BN120"/>
  <c r="BR120"/>
  <c r="BV120"/>
  <c r="BZ120"/>
  <c r="CD120"/>
  <c r="K120"/>
  <c r="O120"/>
  <c r="S120"/>
  <c r="W120"/>
  <c r="AA120"/>
  <c r="AE120"/>
  <c r="AI120"/>
  <c r="AM120"/>
  <c r="AQ120"/>
  <c r="AU120"/>
  <c r="AY120"/>
  <c r="BC120"/>
  <c r="BG120"/>
  <c r="BK120"/>
  <c r="BO120"/>
  <c r="BS120"/>
  <c r="BW120"/>
  <c r="CA120"/>
  <c r="D121"/>
  <c r="E121"/>
  <c r="F121"/>
  <c r="B121"/>
  <c r="A121"/>
  <c r="C121"/>
  <c r="AL117" i="17"/>
  <c r="P114" i="22" l="1"/>
  <c r="R114"/>
  <c r="Q114"/>
  <c r="O115"/>
  <c r="AE118" i="17"/>
  <c r="AD118"/>
  <c r="AB118"/>
  <c r="AK118"/>
  <c r="AI118"/>
  <c r="AJ118"/>
  <c r="Z118"/>
  <c r="AH118"/>
  <c r="V118"/>
  <c r="AA118"/>
  <c r="T118"/>
  <c r="W117"/>
  <c r="Y117"/>
  <c r="G123" i="5"/>
  <c r="R118" i="17"/>
  <c r="O118"/>
  <c r="E122" i="5"/>
  <c r="D122"/>
  <c r="F122"/>
  <c r="A122"/>
  <c r="B122"/>
  <c r="C122"/>
  <c r="I121"/>
  <c r="M121"/>
  <c r="Q121"/>
  <c r="U121"/>
  <c r="Y121"/>
  <c r="AC121"/>
  <c r="AG121"/>
  <c r="AK121"/>
  <c r="AO121"/>
  <c r="AS121"/>
  <c r="AW121"/>
  <c r="BA121"/>
  <c r="BE121"/>
  <c r="BI121"/>
  <c r="BM121"/>
  <c r="BQ121"/>
  <c r="BU121"/>
  <c r="BY121"/>
  <c r="CC121"/>
  <c r="J121"/>
  <c r="N121"/>
  <c r="R121"/>
  <c r="V121"/>
  <c r="Z121"/>
  <c r="AD121"/>
  <c r="AH121"/>
  <c r="AL121"/>
  <c r="AP121"/>
  <c r="AT121"/>
  <c r="AX121"/>
  <c r="BB121"/>
  <c r="BF121"/>
  <c r="BJ121"/>
  <c r="BN121"/>
  <c r="BR121"/>
  <c r="BV121"/>
  <c r="BZ121"/>
  <c r="CD121"/>
  <c r="K121"/>
  <c r="O121"/>
  <c r="S121"/>
  <c r="W121"/>
  <c r="AA121"/>
  <c r="AE121"/>
  <c r="AI121"/>
  <c r="AM121"/>
  <c r="AQ121"/>
  <c r="AU121"/>
  <c r="AY121"/>
  <c r="BC121"/>
  <c r="BG121"/>
  <c r="BK121"/>
  <c r="BO121"/>
  <c r="BS121"/>
  <c r="BW121"/>
  <c r="CA121"/>
  <c r="H121"/>
  <c r="L121"/>
  <c r="P121"/>
  <c r="T121"/>
  <c r="X121"/>
  <c r="AB121"/>
  <c r="AF121"/>
  <c r="AJ121"/>
  <c r="AN121"/>
  <c r="AR121"/>
  <c r="AV121"/>
  <c r="AZ121"/>
  <c r="BD121"/>
  <c r="BH121"/>
  <c r="BL121"/>
  <c r="BP121"/>
  <c r="BT121"/>
  <c r="BX121"/>
  <c r="CB121"/>
  <c r="F119" i="18"/>
  <c r="A119" i="17" s="1"/>
  <c r="N119" s="1"/>
  <c r="X119" s="1"/>
  <c r="AL118"/>
  <c r="Q115" i="22" l="1"/>
  <c r="P115"/>
  <c r="R115"/>
  <c r="O116"/>
  <c r="AE119" i="17"/>
  <c r="AD119"/>
  <c r="AB119"/>
  <c r="AK119"/>
  <c r="AI119"/>
  <c r="AJ119"/>
  <c r="W118"/>
  <c r="Y118"/>
  <c r="Z119"/>
  <c r="AH119"/>
  <c r="V119"/>
  <c r="AA119"/>
  <c r="T119"/>
  <c r="G124" i="5"/>
  <c r="O119" i="17"/>
  <c r="R119"/>
  <c r="F120" i="18"/>
  <c r="A120" i="17" s="1"/>
  <c r="N120" s="1"/>
  <c r="X120" s="1"/>
  <c r="H122" i="5"/>
  <c r="L122"/>
  <c r="P122"/>
  <c r="T122"/>
  <c r="X122"/>
  <c r="AB122"/>
  <c r="AF122"/>
  <c r="AJ122"/>
  <c r="AN122"/>
  <c r="AR122"/>
  <c r="AV122"/>
  <c r="AZ122"/>
  <c r="BD122"/>
  <c r="BH122"/>
  <c r="BL122"/>
  <c r="BP122"/>
  <c r="BT122"/>
  <c r="BX122"/>
  <c r="CB122"/>
  <c r="I122"/>
  <c r="M122"/>
  <c r="Q122"/>
  <c r="U122"/>
  <c r="Y122"/>
  <c r="AC122"/>
  <c r="AG122"/>
  <c r="AK122"/>
  <c r="AO122"/>
  <c r="AS122"/>
  <c r="AW122"/>
  <c r="BA122"/>
  <c r="BE122"/>
  <c r="BI122"/>
  <c r="BM122"/>
  <c r="BQ122"/>
  <c r="BU122"/>
  <c r="BY122"/>
  <c r="CC122"/>
  <c r="J122"/>
  <c r="N122"/>
  <c r="R122"/>
  <c r="V122"/>
  <c r="Z122"/>
  <c r="AD122"/>
  <c r="AH122"/>
  <c r="AL122"/>
  <c r="AP122"/>
  <c r="AT122"/>
  <c r="AX122"/>
  <c r="BB122"/>
  <c r="BF122"/>
  <c r="BJ122"/>
  <c r="BN122"/>
  <c r="BR122"/>
  <c r="BV122"/>
  <c r="BZ122"/>
  <c r="CD122"/>
  <c r="K122"/>
  <c r="O122"/>
  <c r="S122"/>
  <c r="W122"/>
  <c r="AA122"/>
  <c r="AE122"/>
  <c r="AI122"/>
  <c r="AM122"/>
  <c r="AQ122"/>
  <c r="AU122"/>
  <c r="AY122"/>
  <c r="BC122"/>
  <c r="BG122"/>
  <c r="BK122"/>
  <c r="BO122"/>
  <c r="BS122"/>
  <c r="BW122"/>
  <c r="CA122"/>
  <c r="D123"/>
  <c r="E123"/>
  <c r="F123"/>
  <c r="A123"/>
  <c r="B123"/>
  <c r="C123"/>
  <c r="AL119" i="17"/>
  <c r="Q116" i="22" l="1"/>
  <c r="P116"/>
  <c r="R116"/>
  <c r="O117"/>
  <c r="AE120" i="17"/>
  <c r="AD120"/>
  <c r="AB120"/>
  <c r="AK120"/>
  <c r="AI120"/>
  <c r="AJ120"/>
  <c r="Z120"/>
  <c r="AH120"/>
  <c r="V120"/>
  <c r="AA120"/>
  <c r="T120"/>
  <c r="W119"/>
  <c r="Y119"/>
  <c r="G125" i="5"/>
  <c r="R120" i="17"/>
  <c r="O120"/>
  <c r="E124" i="5"/>
  <c r="D124"/>
  <c r="F124"/>
  <c r="C124"/>
  <c r="A124"/>
  <c r="B124"/>
  <c r="I123"/>
  <c r="M123"/>
  <c r="Q123"/>
  <c r="U123"/>
  <c r="Y123"/>
  <c r="AC123"/>
  <c r="AG123"/>
  <c r="AK123"/>
  <c r="AO123"/>
  <c r="AS123"/>
  <c r="AW123"/>
  <c r="BA123"/>
  <c r="BE123"/>
  <c r="BI123"/>
  <c r="BM123"/>
  <c r="BQ123"/>
  <c r="BU123"/>
  <c r="BY123"/>
  <c r="CC123"/>
  <c r="J123"/>
  <c r="N123"/>
  <c r="R123"/>
  <c r="V123"/>
  <c r="Z123"/>
  <c r="AD123"/>
  <c r="AH123"/>
  <c r="AL123"/>
  <c r="AP123"/>
  <c r="AT123"/>
  <c r="AX123"/>
  <c r="BB123"/>
  <c r="BF123"/>
  <c r="BJ123"/>
  <c r="BN123"/>
  <c r="BR123"/>
  <c r="BV123"/>
  <c r="BZ123"/>
  <c r="CD123"/>
  <c r="O123"/>
  <c r="W123"/>
  <c r="AE123"/>
  <c r="AM123"/>
  <c r="AU123"/>
  <c r="BC123"/>
  <c r="BK123"/>
  <c r="BS123"/>
  <c r="CA123"/>
  <c r="L123"/>
  <c r="T123"/>
  <c r="AB123"/>
  <c r="AJ123"/>
  <c r="AR123"/>
  <c r="AZ123"/>
  <c r="BH123"/>
  <c r="BP123"/>
  <c r="BX123"/>
  <c r="K123"/>
  <c r="S123"/>
  <c r="AA123"/>
  <c r="AI123"/>
  <c r="AQ123"/>
  <c r="AY123"/>
  <c r="BG123"/>
  <c r="BO123"/>
  <c r="BW123"/>
  <c r="H123"/>
  <c r="P123"/>
  <c r="X123"/>
  <c r="AF123"/>
  <c r="AN123"/>
  <c r="AV123"/>
  <c r="BD123"/>
  <c r="BL123"/>
  <c r="BT123"/>
  <c r="CB123"/>
  <c r="F121" i="18"/>
  <c r="A121" i="17" s="1"/>
  <c r="N121" s="1"/>
  <c r="X121" s="1"/>
  <c r="AL120"/>
  <c r="P117" i="22" l="1"/>
  <c r="R117"/>
  <c r="Q117"/>
  <c r="O118"/>
  <c r="AE121" i="17"/>
  <c r="AD121"/>
  <c r="AB121"/>
  <c r="AK121"/>
  <c r="AI121"/>
  <c r="AJ121"/>
  <c r="Z121"/>
  <c r="AH121"/>
  <c r="V121"/>
  <c r="AA121"/>
  <c r="T121"/>
  <c r="W120"/>
  <c r="Y120"/>
  <c r="G126" i="5"/>
  <c r="O121" i="17"/>
  <c r="R121"/>
  <c r="F125" i="5"/>
  <c r="D125"/>
  <c r="E125"/>
  <c r="A125"/>
  <c r="B125"/>
  <c r="C125"/>
  <c r="F122" i="18"/>
  <c r="A122" i="17" s="1"/>
  <c r="N122" s="1"/>
  <c r="X122" s="1"/>
  <c r="J124" i="5"/>
  <c r="N124"/>
  <c r="R124"/>
  <c r="V124"/>
  <c r="Z124"/>
  <c r="AD124"/>
  <c r="AH124"/>
  <c r="AL124"/>
  <c r="AP124"/>
  <c r="AT124"/>
  <c r="AX124"/>
  <c r="BB124"/>
  <c r="BF124"/>
  <c r="BJ124"/>
  <c r="BN124"/>
  <c r="BR124"/>
  <c r="BV124"/>
  <c r="BZ124"/>
  <c r="CD124"/>
  <c r="K124"/>
  <c r="O124"/>
  <c r="S124"/>
  <c r="W124"/>
  <c r="AA124"/>
  <c r="AE124"/>
  <c r="AI124"/>
  <c r="AM124"/>
  <c r="AQ124"/>
  <c r="AU124"/>
  <c r="AY124"/>
  <c r="BC124"/>
  <c r="BG124"/>
  <c r="BK124"/>
  <c r="BO124"/>
  <c r="BS124"/>
  <c r="BW124"/>
  <c r="CA124"/>
  <c r="H124"/>
  <c r="L124"/>
  <c r="P124"/>
  <c r="T124"/>
  <c r="X124"/>
  <c r="AB124"/>
  <c r="AF124"/>
  <c r="AJ124"/>
  <c r="AN124"/>
  <c r="AR124"/>
  <c r="AV124"/>
  <c r="AZ124"/>
  <c r="BD124"/>
  <c r="BH124"/>
  <c r="BL124"/>
  <c r="BP124"/>
  <c r="BT124"/>
  <c r="BX124"/>
  <c r="CB124"/>
  <c r="I124"/>
  <c r="M124"/>
  <c r="Q124"/>
  <c r="U124"/>
  <c r="Y124"/>
  <c r="AC124"/>
  <c r="AG124"/>
  <c r="AK124"/>
  <c r="AO124"/>
  <c r="AS124"/>
  <c r="AW124"/>
  <c r="BA124"/>
  <c r="BE124"/>
  <c r="BI124"/>
  <c r="BM124"/>
  <c r="BQ124"/>
  <c r="BU124"/>
  <c r="BY124"/>
  <c r="CC124"/>
  <c r="AL121" i="17"/>
  <c r="Q118" i="22" l="1"/>
  <c r="P118"/>
  <c r="R118"/>
  <c r="O119"/>
  <c r="AE122" i="17"/>
  <c r="AD122"/>
  <c r="AB122"/>
  <c r="AK122"/>
  <c r="AI122"/>
  <c r="AJ122"/>
  <c r="Z122"/>
  <c r="AH122"/>
  <c r="V122"/>
  <c r="AA122"/>
  <c r="T122"/>
  <c r="W121"/>
  <c r="Y121"/>
  <c r="G127" i="5"/>
  <c r="R122" i="17"/>
  <c r="O122"/>
  <c r="E126" i="5"/>
  <c r="D126"/>
  <c r="F126"/>
  <c r="C126"/>
  <c r="A126"/>
  <c r="B126"/>
  <c r="F123" i="18"/>
  <c r="A123" i="17" s="1"/>
  <c r="N123" s="1"/>
  <c r="X123" s="1"/>
  <c r="K125" i="5"/>
  <c r="O125"/>
  <c r="S125"/>
  <c r="W125"/>
  <c r="AA125"/>
  <c r="AE125"/>
  <c r="AI125"/>
  <c r="AM125"/>
  <c r="AQ125"/>
  <c r="AU125"/>
  <c r="AY125"/>
  <c r="BC125"/>
  <c r="BG125"/>
  <c r="BK125"/>
  <c r="BO125"/>
  <c r="BS125"/>
  <c r="BW125"/>
  <c r="CA125"/>
  <c r="H125"/>
  <c r="L125"/>
  <c r="P125"/>
  <c r="T125"/>
  <c r="X125"/>
  <c r="AB125"/>
  <c r="AF125"/>
  <c r="AJ125"/>
  <c r="AN125"/>
  <c r="AR125"/>
  <c r="AV125"/>
  <c r="AZ125"/>
  <c r="BD125"/>
  <c r="BH125"/>
  <c r="BL125"/>
  <c r="BP125"/>
  <c r="BT125"/>
  <c r="BX125"/>
  <c r="CB125"/>
  <c r="I125"/>
  <c r="M125"/>
  <c r="Q125"/>
  <c r="U125"/>
  <c r="Y125"/>
  <c r="AC125"/>
  <c r="AG125"/>
  <c r="AK125"/>
  <c r="AO125"/>
  <c r="AS125"/>
  <c r="AW125"/>
  <c r="BA125"/>
  <c r="BE125"/>
  <c r="BI125"/>
  <c r="BM125"/>
  <c r="BQ125"/>
  <c r="BU125"/>
  <c r="BY125"/>
  <c r="CC125"/>
  <c r="J125"/>
  <c r="N125"/>
  <c r="R125"/>
  <c r="V125"/>
  <c r="Z125"/>
  <c r="AD125"/>
  <c r="AH125"/>
  <c r="AL125"/>
  <c r="AP125"/>
  <c r="AT125"/>
  <c r="AX125"/>
  <c r="BB125"/>
  <c r="BF125"/>
  <c r="BJ125"/>
  <c r="BN125"/>
  <c r="BR125"/>
  <c r="BV125"/>
  <c r="BZ125"/>
  <c r="CD125"/>
  <c r="AL122" i="17"/>
  <c r="P119" i="22" l="1"/>
  <c r="R119"/>
  <c r="Q119"/>
  <c r="O120"/>
  <c r="AE123" i="17"/>
  <c r="AD123"/>
  <c r="AB123"/>
  <c r="AK123"/>
  <c r="AI123"/>
  <c r="AJ123"/>
  <c r="W122"/>
  <c r="Y122"/>
  <c r="Z123"/>
  <c r="AH123"/>
  <c r="V123"/>
  <c r="AA123"/>
  <c r="T123"/>
  <c r="G128" i="5"/>
  <c r="O123" i="17"/>
  <c r="R123"/>
  <c r="F124" i="18"/>
  <c r="A124" i="17" s="1"/>
  <c r="N124" s="1"/>
  <c r="X124" s="1"/>
  <c r="D127" i="5"/>
  <c r="E127"/>
  <c r="F127"/>
  <c r="A127"/>
  <c r="B127"/>
  <c r="C127"/>
  <c r="J126"/>
  <c r="N126"/>
  <c r="R126"/>
  <c r="V126"/>
  <c r="Z126"/>
  <c r="AD126"/>
  <c r="AH126"/>
  <c r="AL126"/>
  <c r="AP126"/>
  <c r="AT126"/>
  <c r="AX126"/>
  <c r="BB126"/>
  <c r="BF126"/>
  <c r="BJ126"/>
  <c r="BN126"/>
  <c r="BR126"/>
  <c r="BV126"/>
  <c r="BZ126"/>
  <c r="CD126"/>
  <c r="K126"/>
  <c r="O126"/>
  <c r="S126"/>
  <c r="W126"/>
  <c r="AA126"/>
  <c r="AE126"/>
  <c r="AI126"/>
  <c r="AM126"/>
  <c r="AQ126"/>
  <c r="AU126"/>
  <c r="AY126"/>
  <c r="BC126"/>
  <c r="BG126"/>
  <c r="BK126"/>
  <c r="BO126"/>
  <c r="BS126"/>
  <c r="BW126"/>
  <c r="CA126"/>
  <c r="H126"/>
  <c r="L126"/>
  <c r="P126"/>
  <c r="T126"/>
  <c r="X126"/>
  <c r="AB126"/>
  <c r="AF126"/>
  <c r="AJ126"/>
  <c r="AN126"/>
  <c r="AR126"/>
  <c r="AV126"/>
  <c r="AZ126"/>
  <c r="BD126"/>
  <c r="BH126"/>
  <c r="BL126"/>
  <c r="BP126"/>
  <c r="BT126"/>
  <c r="BX126"/>
  <c r="CB126"/>
  <c r="I126"/>
  <c r="M126"/>
  <c r="Q126"/>
  <c r="U126"/>
  <c r="Y126"/>
  <c r="AC126"/>
  <c r="AG126"/>
  <c r="AK126"/>
  <c r="AO126"/>
  <c r="AS126"/>
  <c r="AW126"/>
  <c r="BA126"/>
  <c r="BE126"/>
  <c r="BI126"/>
  <c r="BM126"/>
  <c r="BQ126"/>
  <c r="BU126"/>
  <c r="BY126"/>
  <c r="CC126"/>
  <c r="AL123" i="17"/>
  <c r="P120" i="22" l="1"/>
  <c r="R120"/>
  <c r="Q120"/>
  <c r="O121"/>
  <c r="AE124" i="17"/>
  <c r="AD124"/>
  <c r="AB124"/>
  <c r="AK124"/>
  <c r="AI124"/>
  <c r="AJ124"/>
  <c r="Z124"/>
  <c r="AH124"/>
  <c r="V124"/>
  <c r="AA124"/>
  <c r="T124"/>
  <c r="W123"/>
  <c r="Y123"/>
  <c r="G129" i="5"/>
  <c r="R124" i="17"/>
  <c r="O124"/>
  <c r="K127" i="5"/>
  <c r="O127"/>
  <c r="S127"/>
  <c r="W127"/>
  <c r="AA127"/>
  <c r="AE127"/>
  <c r="AI127"/>
  <c r="AM127"/>
  <c r="AQ127"/>
  <c r="AU127"/>
  <c r="AY127"/>
  <c r="BC127"/>
  <c r="BG127"/>
  <c r="BK127"/>
  <c r="BO127"/>
  <c r="BS127"/>
  <c r="BW127"/>
  <c r="CA127"/>
  <c r="H127"/>
  <c r="L127"/>
  <c r="P127"/>
  <c r="T127"/>
  <c r="X127"/>
  <c r="AB127"/>
  <c r="AF127"/>
  <c r="AJ127"/>
  <c r="AN127"/>
  <c r="AR127"/>
  <c r="AV127"/>
  <c r="AZ127"/>
  <c r="BD127"/>
  <c r="BH127"/>
  <c r="BL127"/>
  <c r="BP127"/>
  <c r="BT127"/>
  <c r="BX127"/>
  <c r="CB127"/>
  <c r="M127"/>
  <c r="U127"/>
  <c r="AC127"/>
  <c r="AK127"/>
  <c r="AS127"/>
  <c r="BA127"/>
  <c r="BI127"/>
  <c r="BQ127"/>
  <c r="BY127"/>
  <c r="J127"/>
  <c r="R127"/>
  <c r="Z127"/>
  <c r="AH127"/>
  <c r="AP127"/>
  <c r="AX127"/>
  <c r="BF127"/>
  <c r="BN127"/>
  <c r="BV127"/>
  <c r="CD127"/>
  <c r="I127"/>
  <c r="Q127"/>
  <c r="Y127"/>
  <c r="AG127"/>
  <c r="AO127"/>
  <c r="AW127"/>
  <c r="BE127"/>
  <c r="BM127"/>
  <c r="BU127"/>
  <c r="CC127"/>
  <c r="N127"/>
  <c r="V127"/>
  <c r="AD127"/>
  <c r="AL127"/>
  <c r="AT127"/>
  <c r="BB127"/>
  <c r="BJ127"/>
  <c r="BR127"/>
  <c r="BZ127"/>
  <c r="E128"/>
  <c r="D128"/>
  <c r="F128"/>
  <c r="A128"/>
  <c r="B128"/>
  <c r="C128"/>
  <c r="F125" i="18"/>
  <c r="A125" i="17" s="1"/>
  <c r="N125" s="1"/>
  <c r="X125" s="1"/>
  <c r="AL124"/>
  <c r="Q121" i="22" l="1"/>
  <c r="P121"/>
  <c r="R121"/>
  <c r="O122"/>
  <c r="AE125" i="17"/>
  <c r="AD125"/>
  <c r="AB125"/>
  <c r="AK125"/>
  <c r="AI125"/>
  <c r="AJ125"/>
  <c r="Z125"/>
  <c r="AH125"/>
  <c r="V125"/>
  <c r="AA125"/>
  <c r="T125"/>
  <c r="W124"/>
  <c r="Y124"/>
  <c r="G130" i="5"/>
  <c r="O125" i="17"/>
  <c r="R125"/>
  <c r="D129" i="5"/>
  <c r="E129"/>
  <c r="F129"/>
  <c r="A129"/>
  <c r="B129"/>
  <c r="C129"/>
  <c r="H128"/>
  <c r="L128"/>
  <c r="P128"/>
  <c r="T128"/>
  <c r="X128"/>
  <c r="AB128"/>
  <c r="AF128"/>
  <c r="AJ128"/>
  <c r="AN128"/>
  <c r="AR128"/>
  <c r="AV128"/>
  <c r="AZ128"/>
  <c r="BD128"/>
  <c r="BH128"/>
  <c r="BL128"/>
  <c r="BP128"/>
  <c r="BT128"/>
  <c r="BX128"/>
  <c r="CB128"/>
  <c r="I128"/>
  <c r="M128"/>
  <c r="Q128"/>
  <c r="U128"/>
  <c r="Y128"/>
  <c r="AC128"/>
  <c r="AG128"/>
  <c r="AK128"/>
  <c r="AO128"/>
  <c r="AS128"/>
  <c r="AW128"/>
  <c r="BA128"/>
  <c r="BE128"/>
  <c r="BI128"/>
  <c r="BM128"/>
  <c r="BQ128"/>
  <c r="BU128"/>
  <c r="BY128"/>
  <c r="CC128"/>
  <c r="J128"/>
  <c r="N128"/>
  <c r="R128"/>
  <c r="V128"/>
  <c r="Z128"/>
  <c r="AD128"/>
  <c r="AH128"/>
  <c r="AL128"/>
  <c r="AP128"/>
  <c r="AT128"/>
  <c r="AX128"/>
  <c r="BB128"/>
  <c r="BF128"/>
  <c r="BJ128"/>
  <c r="BN128"/>
  <c r="BR128"/>
  <c r="BV128"/>
  <c r="BZ128"/>
  <c r="CD128"/>
  <c r="K128"/>
  <c r="O128"/>
  <c r="S128"/>
  <c r="W128"/>
  <c r="AA128"/>
  <c r="AE128"/>
  <c r="AI128"/>
  <c r="AM128"/>
  <c r="AQ128"/>
  <c r="AU128"/>
  <c r="AY128"/>
  <c r="BC128"/>
  <c r="BG128"/>
  <c r="BK128"/>
  <c r="BO128"/>
  <c r="BS128"/>
  <c r="BW128"/>
  <c r="CA128"/>
  <c r="F126" i="18"/>
  <c r="A126" i="17" s="1"/>
  <c r="N126" s="1"/>
  <c r="X126" s="1"/>
  <c r="AL125"/>
  <c r="Q122" i="22" l="1"/>
  <c r="P122"/>
  <c r="R122"/>
  <c r="O123"/>
  <c r="AE126" i="17"/>
  <c r="AD126"/>
  <c r="AB126"/>
  <c r="AK126"/>
  <c r="AI126"/>
  <c r="AJ126"/>
  <c r="Z126"/>
  <c r="AH126"/>
  <c r="V126"/>
  <c r="AA126"/>
  <c r="T126"/>
  <c r="W125"/>
  <c r="Y125"/>
  <c r="G131" i="5"/>
  <c r="R126" i="17"/>
  <c r="O126"/>
  <c r="E130" i="5"/>
  <c r="D130"/>
  <c r="F130"/>
  <c r="A130"/>
  <c r="B130"/>
  <c r="C130"/>
  <c r="K129"/>
  <c r="O129"/>
  <c r="S129"/>
  <c r="W129"/>
  <c r="AA129"/>
  <c r="AE129"/>
  <c r="AI129"/>
  <c r="AM129"/>
  <c r="AQ129"/>
  <c r="AU129"/>
  <c r="AY129"/>
  <c r="BC129"/>
  <c r="BG129"/>
  <c r="BK129"/>
  <c r="BO129"/>
  <c r="BS129"/>
  <c r="BW129"/>
  <c r="CA129"/>
  <c r="H129"/>
  <c r="L129"/>
  <c r="P129"/>
  <c r="T129"/>
  <c r="X129"/>
  <c r="AB129"/>
  <c r="AF129"/>
  <c r="AJ129"/>
  <c r="AN129"/>
  <c r="AR129"/>
  <c r="AV129"/>
  <c r="AZ129"/>
  <c r="BD129"/>
  <c r="BH129"/>
  <c r="BL129"/>
  <c r="BP129"/>
  <c r="BT129"/>
  <c r="BX129"/>
  <c r="CB129"/>
  <c r="I129"/>
  <c r="M129"/>
  <c r="Q129"/>
  <c r="U129"/>
  <c r="Y129"/>
  <c r="AC129"/>
  <c r="AG129"/>
  <c r="AK129"/>
  <c r="AO129"/>
  <c r="AS129"/>
  <c r="AW129"/>
  <c r="BA129"/>
  <c r="BE129"/>
  <c r="BI129"/>
  <c r="BM129"/>
  <c r="BQ129"/>
  <c r="BU129"/>
  <c r="BY129"/>
  <c r="CC129"/>
  <c r="J129"/>
  <c r="N129"/>
  <c r="R129"/>
  <c r="V129"/>
  <c r="Z129"/>
  <c r="AD129"/>
  <c r="AH129"/>
  <c r="AL129"/>
  <c r="AP129"/>
  <c r="AT129"/>
  <c r="AX129"/>
  <c r="BB129"/>
  <c r="BF129"/>
  <c r="BJ129"/>
  <c r="BN129"/>
  <c r="BR129"/>
  <c r="BV129"/>
  <c r="BZ129"/>
  <c r="CD129"/>
  <c r="F127" i="18"/>
  <c r="A127" i="17" s="1"/>
  <c r="N127" s="1"/>
  <c r="X127" s="1"/>
  <c r="AL126"/>
  <c r="Q123" i="22" l="1"/>
  <c r="P123"/>
  <c r="R123"/>
  <c r="O124"/>
  <c r="AE127" i="17"/>
  <c r="AD127"/>
  <c r="AB127"/>
  <c r="AK127"/>
  <c r="AI127"/>
  <c r="AJ127"/>
  <c r="W126"/>
  <c r="Y126"/>
  <c r="Z127"/>
  <c r="AH127"/>
  <c r="V127"/>
  <c r="AA127"/>
  <c r="T127"/>
  <c r="G132" i="5"/>
  <c r="O127" i="17"/>
  <c r="R127"/>
  <c r="D131" i="5"/>
  <c r="E131"/>
  <c r="F131"/>
  <c r="A131"/>
  <c r="B131"/>
  <c r="C131"/>
  <c r="F128" i="18"/>
  <c r="A128" i="17" s="1"/>
  <c r="N128" s="1"/>
  <c r="X128" s="1"/>
  <c r="H130" i="5"/>
  <c r="L130"/>
  <c r="P130"/>
  <c r="T130"/>
  <c r="X130"/>
  <c r="AB130"/>
  <c r="AF130"/>
  <c r="AJ130"/>
  <c r="AN130"/>
  <c r="AR130"/>
  <c r="AV130"/>
  <c r="AZ130"/>
  <c r="BD130"/>
  <c r="BH130"/>
  <c r="BL130"/>
  <c r="BP130"/>
  <c r="BT130"/>
  <c r="BX130"/>
  <c r="CB130"/>
  <c r="I130"/>
  <c r="M130"/>
  <c r="Q130"/>
  <c r="U130"/>
  <c r="Y130"/>
  <c r="AC130"/>
  <c r="AG130"/>
  <c r="AK130"/>
  <c r="AO130"/>
  <c r="AS130"/>
  <c r="AW130"/>
  <c r="BA130"/>
  <c r="BE130"/>
  <c r="BI130"/>
  <c r="BM130"/>
  <c r="BQ130"/>
  <c r="BU130"/>
  <c r="BY130"/>
  <c r="CC130"/>
  <c r="J130"/>
  <c r="N130"/>
  <c r="R130"/>
  <c r="V130"/>
  <c r="Z130"/>
  <c r="AD130"/>
  <c r="AH130"/>
  <c r="AL130"/>
  <c r="AP130"/>
  <c r="AT130"/>
  <c r="AX130"/>
  <c r="BB130"/>
  <c r="BF130"/>
  <c r="BJ130"/>
  <c r="BN130"/>
  <c r="BR130"/>
  <c r="BV130"/>
  <c r="BZ130"/>
  <c r="CD130"/>
  <c r="K130"/>
  <c r="O130"/>
  <c r="S130"/>
  <c r="W130"/>
  <c r="AA130"/>
  <c r="AE130"/>
  <c r="AI130"/>
  <c r="AM130"/>
  <c r="AQ130"/>
  <c r="AU130"/>
  <c r="AY130"/>
  <c r="BC130"/>
  <c r="BG130"/>
  <c r="BK130"/>
  <c r="BO130"/>
  <c r="BS130"/>
  <c r="BW130"/>
  <c r="CA130"/>
  <c r="AL127" i="17"/>
  <c r="Q124" i="22" l="1"/>
  <c r="P124"/>
  <c r="R124"/>
  <c r="O125"/>
  <c r="AE128" i="17"/>
  <c r="AD128"/>
  <c r="AB128"/>
  <c r="AK128"/>
  <c r="AI128"/>
  <c r="AJ128"/>
  <c r="Z128"/>
  <c r="AH128"/>
  <c r="V128"/>
  <c r="AA128"/>
  <c r="T128"/>
  <c r="W127"/>
  <c r="Y127"/>
  <c r="G133" i="5"/>
  <c r="R128" i="17"/>
  <c r="O128"/>
  <c r="F129" i="18"/>
  <c r="A129" i="17" s="1"/>
  <c r="N129" s="1"/>
  <c r="X129" s="1"/>
  <c r="E132" i="5"/>
  <c r="D132"/>
  <c r="F132"/>
  <c r="C132"/>
  <c r="A132"/>
  <c r="B132"/>
  <c r="I131"/>
  <c r="M131"/>
  <c r="Q131"/>
  <c r="U131"/>
  <c r="Y131"/>
  <c r="AC131"/>
  <c r="AG131"/>
  <c r="AK131"/>
  <c r="AO131"/>
  <c r="AS131"/>
  <c r="AW131"/>
  <c r="BA131"/>
  <c r="BE131"/>
  <c r="BI131"/>
  <c r="BM131"/>
  <c r="BQ131"/>
  <c r="BU131"/>
  <c r="BY131"/>
  <c r="CC131"/>
  <c r="J131"/>
  <c r="N131"/>
  <c r="R131"/>
  <c r="V131"/>
  <c r="Z131"/>
  <c r="AD131"/>
  <c r="AH131"/>
  <c r="AL131"/>
  <c r="AP131"/>
  <c r="AT131"/>
  <c r="AX131"/>
  <c r="BB131"/>
  <c r="BF131"/>
  <c r="BJ131"/>
  <c r="BN131"/>
  <c r="BR131"/>
  <c r="BV131"/>
  <c r="BZ131"/>
  <c r="CD131"/>
  <c r="K131"/>
  <c r="S131"/>
  <c r="AA131"/>
  <c r="AI131"/>
  <c r="AQ131"/>
  <c r="AY131"/>
  <c r="BG131"/>
  <c r="BO131"/>
  <c r="BW131"/>
  <c r="H131"/>
  <c r="P131"/>
  <c r="X131"/>
  <c r="AF131"/>
  <c r="AN131"/>
  <c r="AV131"/>
  <c r="BD131"/>
  <c r="BL131"/>
  <c r="BT131"/>
  <c r="CB131"/>
  <c r="O131"/>
  <c r="W131"/>
  <c r="AE131"/>
  <c r="AM131"/>
  <c r="AU131"/>
  <c r="BC131"/>
  <c r="BK131"/>
  <c r="BS131"/>
  <c r="CA131"/>
  <c r="L131"/>
  <c r="T131"/>
  <c r="AB131"/>
  <c r="AJ131"/>
  <c r="AR131"/>
  <c r="AZ131"/>
  <c r="BH131"/>
  <c r="BP131"/>
  <c r="BX131"/>
  <c r="AL128" i="17"/>
  <c r="P125" i="22" l="1"/>
  <c r="R125"/>
  <c r="Q125"/>
  <c r="O126"/>
  <c r="AE129" i="17"/>
  <c r="AD129"/>
  <c r="AB129"/>
  <c r="AK129"/>
  <c r="AI129"/>
  <c r="AJ129"/>
  <c r="W128"/>
  <c r="Y128"/>
  <c r="Z129"/>
  <c r="AH129"/>
  <c r="V129"/>
  <c r="AA129"/>
  <c r="T129"/>
  <c r="G134" i="5"/>
  <c r="O129" i="17"/>
  <c r="R129"/>
  <c r="F133" i="5"/>
  <c r="D133"/>
  <c r="E133"/>
  <c r="A133"/>
  <c r="B133"/>
  <c r="C133"/>
  <c r="J132"/>
  <c r="N132"/>
  <c r="R132"/>
  <c r="V132"/>
  <c r="Z132"/>
  <c r="AD132"/>
  <c r="AH132"/>
  <c r="AL132"/>
  <c r="AP132"/>
  <c r="AT132"/>
  <c r="AX132"/>
  <c r="BB132"/>
  <c r="BF132"/>
  <c r="BJ132"/>
  <c r="BN132"/>
  <c r="BR132"/>
  <c r="BV132"/>
  <c r="BZ132"/>
  <c r="CD132"/>
  <c r="K132"/>
  <c r="O132"/>
  <c r="S132"/>
  <c r="W132"/>
  <c r="AA132"/>
  <c r="AE132"/>
  <c r="AI132"/>
  <c r="AM132"/>
  <c r="AQ132"/>
  <c r="AU132"/>
  <c r="AY132"/>
  <c r="BC132"/>
  <c r="BG132"/>
  <c r="BK132"/>
  <c r="BO132"/>
  <c r="BS132"/>
  <c r="BW132"/>
  <c r="CA132"/>
  <c r="H132"/>
  <c r="L132"/>
  <c r="P132"/>
  <c r="T132"/>
  <c r="X132"/>
  <c r="AB132"/>
  <c r="AF132"/>
  <c r="AJ132"/>
  <c r="AN132"/>
  <c r="AR132"/>
  <c r="AV132"/>
  <c r="AZ132"/>
  <c r="BD132"/>
  <c r="BH132"/>
  <c r="BL132"/>
  <c r="BP132"/>
  <c r="BT132"/>
  <c r="BX132"/>
  <c r="CB132"/>
  <c r="I132"/>
  <c r="M132"/>
  <c r="Q132"/>
  <c r="U132"/>
  <c r="Y132"/>
  <c r="AC132"/>
  <c r="AG132"/>
  <c r="AK132"/>
  <c r="AO132"/>
  <c r="AS132"/>
  <c r="AW132"/>
  <c r="BA132"/>
  <c r="BE132"/>
  <c r="BI132"/>
  <c r="BM132"/>
  <c r="BQ132"/>
  <c r="BU132"/>
  <c r="BY132"/>
  <c r="CC132"/>
  <c r="F130" i="18"/>
  <c r="A130" i="17" s="1"/>
  <c r="N130" s="1"/>
  <c r="X130" s="1"/>
  <c r="AL129"/>
  <c r="P126" i="22" l="1"/>
  <c r="R126"/>
  <c r="Q126"/>
  <c r="O127"/>
  <c r="AE130" i="17"/>
  <c r="AD130"/>
  <c r="AB130"/>
  <c r="AK130"/>
  <c r="AI130"/>
  <c r="AJ130"/>
  <c r="Z130"/>
  <c r="AH130"/>
  <c r="V130"/>
  <c r="AA130"/>
  <c r="T130"/>
  <c r="W129"/>
  <c r="Y129"/>
  <c r="G135" i="5"/>
  <c r="R130" i="17"/>
  <c r="O130"/>
  <c r="F131" i="18"/>
  <c r="A131" i="17" s="1"/>
  <c r="N131" s="1"/>
  <c r="X131" s="1"/>
  <c r="E134" i="5"/>
  <c r="D134"/>
  <c r="F134"/>
  <c r="C134"/>
  <c r="A134"/>
  <c r="B134"/>
  <c r="I133"/>
  <c r="M133"/>
  <c r="Q133"/>
  <c r="U133"/>
  <c r="Y133"/>
  <c r="AC133"/>
  <c r="AG133"/>
  <c r="AK133"/>
  <c r="AO133"/>
  <c r="AS133"/>
  <c r="AW133"/>
  <c r="BA133"/>
  <c r="BE133"/>
  <c r="BI133"/>
  <c r="BM133"/>
  <c r="BQ133"/>
  <c r="BU133"/>
  <c r="BY133"/>
  <c r="CC133"/>
  <c r="J133"/>
  <c r="N133"/>
  <c r="R133"/>
  <c r="V133"/>
  <c r="Z133"/>
  <c r="AD133"/>
  <c r="AH133"/>
  <c r="AL133"/>
  <c r="AP133"/>
  <c r="AT133"/>
  <c r="AX133"/>
  <c r="BB133"/>
  <c r="BF133"/>
  <c r="BJ133"/>
  <c r="BN133"/>
  <c r="BR133"/>
  <c r="BV133"/>
  <c r="BZ133"/>
  <c r="CD133"/>
  <c r="K133"/>
  <c r="O133"/>
  <c r="S133"/>
  <c r="W133"/>
  <c r="AA133"/>
  <c r="AE133"/>
  <c r="AI133"/>
  <c r="AM133"/>
  <c r="AQ133"/>
  <c r="AU133"/>
  <c r="AY133"/>
  <c r="BC133"/>
  <c r="BG133"/>
  <c r="BK133"/>
  <c r="BO133"/>
  <c r="BS133"/>
  <c r="BW133"/>
  <c r="CA133"/>
  <c r="H133"/>
  <c r="L133"/>
  <c r="P133"/>
  <c r="T133"/>
  <c r="X133"/>
  <c r="AB133"/>
  <c r="AF133"/>
  <c r="AJ133"/>
  <c r="AN133"/>
  <c r="AR133"/>
  <c r="AV133"/>
  <c r="AZ133"/>
  <c r="BD133"/>
  <c r="BH133"/>
  <c r="BL133"/>
  <c r="BP133"/>
  <c r="BT133"/>
  <c r="BX133"/>
  <c r="CB133"/>
  <c r="AL130" i="17"/>
  <c r="P127" i="22" l="1"/>
  <c r="R127"/>
  <c r="Q127"/>
  <c r="O128"/>
  <c r="AE131" i="17"/>
  <c r="AD131"/>
  <c r="AB131"/>
  <c r="AK131"/>
  <c r="AI131"/>
  <c r="AJ131"/>
  <c r="W130"/>
  <c r="Y130"/>
  <c r="Z131"/>
  <c r="AH131"/>
  <c r="V131"/>
  <c r="AA131"/>
  <c r="T131"/>
  <c r="G136" i="5"/>
  <c r="O131" i="17"/>
  <c r="R131"/>
  <c r="D135" i="5"/>
  <c r="E135"/>
  <c r="F135"/>
  <c r="A135"/>
  <c r="B135"/>
  <c r="C135"/>
  <c r="J134"/>
  <c r="N134"/>
  <c r="R134"/>
  <c r="V134"/>
  <c r="Z134"/>
  <c r="AD134"/>
  <c r="AH134"/>
  <c r="AL134"/>
  <c r="AP134"/>
  <c r="AT134"/>
  <c r="AX134"/>
  <c r="BB134"/>
  <c r="BF134"/>
  <c r="BJ134"/>
  <c r="BN134"/>
  <c r="BR134"/>
  <c r="BV134"/>
  <c r="BZ134"/>
  <c r="CD134"/>
  <c r="K134"/>
  <c r="O134"/>
  <c r="S134"/>
  <c r="W134"/>
  <c r="AA134"/>
  <c r="AE134"/>
  <c r="AI134"/>
  <c r="AM134"/>
  <c r="AQ134"/>
  <c r="AU134"/>
  <c r="AY134"/>
  <c r="BC134"/>
  <c r="BG134"/>
  <c r="BK134"/>
  <c r="BO134"/>
  <c r="BS134"/>
  <c r="BW134"/>
  <c r="CA134"/>
  <c r="H134"/>
  <c r="L134"/>
  <c r="P134"/>
  <c r="T134"/>
  <c r="X134"/>
  <c r="AB134"/>
  <c r="AF134"/>
  <c r="AJ134"/>
  <c r="AN134"/>
  <c r="AR134"/>
  <c r="AV134"/>
  <c r="AZ134"/>
  <c r="BD134"/>
  <c r="BH134"/>
  <c r="BL134"/>
  <c r="BP134"/>
  <c r="BT134"/>
  <c r="BX134"/>
  <c r="CB134"/>
  <c r="I134"/>
  <c r="M134"/>
  <c r="Q134"/>
  <c r="U134"/>
  <c r="Y134"/>
  <c r="AC134"/>
  <c r="AG134"/>
  <c r="AK134"/>
  <c r="AO134"/>
  <c r="AS134"/>
  <c r="AW134"/>
  <c r="BA134"/>
  <c r="BE134"/>
  <c r="BI134"/>
  <c r="BM134"/>
  <c r="BQ134"/>
  <c r="BU134"/>
  <c r="BY134"/>
  <c r="CC134"/>
  <c r="F132" i="18"/>
  <c r="A132" i="17" s="1"/>
  <c r="N132" s="1"/>
  <c r="X132" s="1"/>
  <c r="AL131"/>
  <c r="P128" i="22" l="1"/>
  <c r="R128"/>
  <c r="Q128"/>
  <c r="O129"/>
  <c r="AE132" i="17"/>
  <c r="AD132"/>
  <c r="AB132"/>
  <c r="AK132"/>
  <c r="AI132"/>
  <c r="AJ132"/>
  <c r="Z132"/>
  <c r="AH132"/>
  <c r="V132"/>
  <c r="AA132"/>
  <c r="T132"/>
  <c r="W131"/>
  <c r="Y131"/>
  <c r="G137" i="5"/>
  <c r="R132" i="17"/>
  <c r="O132"/>
  <c r="K135" i="5"/>
  <c r="O135"/>
  <c r="S135"/>
  <c r="W135"/>
  <c r="AA135"/>
  <c r="AE135"/>
  <c r="AI135"/>
  <c r="AM135"/>
  <c r="AQ135"/>
  <c r="AU135"/>
  <c r="AY135"/>
  <c r="BC135"/>
  <c r="BG135"/>
  <c r="BK135"/>
  <c r="BO135"/>
  <c r="BS135"/>
  <c r="BW135"/>
  <c r="CA135"/>
  <c r="H135"/>
  <c r="L135"/>
  <c r="P135"/>
  <c r="T135"/>
  <c r="X135"/>
  <c r="AB135"/>
  <c r="AF135"/>
  <c r="AJ135"/>
  <c r="AN135"/>
  <c r="AR135"/>
  <c r="AV135"/>
  <c r="AZ135"/>
  <c r="BD135"/>
  <c r="BH135"/>
  <c r="BL135"/>
  <c r="BP135"/>
  <c r="BT135"/>
  <c r="BX135"/>
  <c r="CB135"/>
  <c r="I135"/>
  <c r="Q135"/>
  <c r="Y135"/>
  <c r="AG135"/>
  <c r="AO135"/>
  <c r="AW135"/>
  <c r="BE135"/>
  <c r="BM135"/>
  <c r="BU135"/>
  <c r="CC135"/>
  <c r="N135"/>
  <c r="V135"/>
  <c r="AD135"/>
  <c r="AL135"/>
  <c r="AT135"/>
  <c r="BB135"/>
  <c r="BJ135"/>
  <c r="BR135"/>
  <c r="BZ135"/>
  <c r="M135"/>
  <c r="U135"/>
  <c r="AC135"/>
  <c r="AK135"/>
  <c r="AS135"/>
  <c r="BA135"/>
  <c r="BI135"/>
  <c r="BQ135"/>
  <c r="BY135"/>
  <c r="J135"/>
  <c r="R135"/>
  <c r="Z135"/>
  <c r="AH135"/>
  <c r="AP135"/>
  <c r="AX135"/>
  <c r="BF135"/>
  <c r="BN135"/>
  <c r="BV135"/>
  <c r="CD135"/>
  <c r="E136"/>
  <c r="D136"/>
  <c r="F136"/>
  <c r="A136"/>
  <c r="B136"/>
  <c r="C136"/>
  <c r="F133" i="18"/>
  <c r="A133" i="17" s="1"/>
  <c r="N133" s="1"/>
  <c r="X133" s="1"/>
  <c r="AL132"/>
  <c r="Q129" i="22" l="1"/>
  <c r="P129"/>
  <c r="R129"/>
  <c r="O130"/>
  <c r="AE133" i="17"/>
  <c r="AD133"/>
  <c r="AB133"/>
  <c r="AK133"/>
  <c r="AI133"/>
  <c r="AJ133"/>
  <c r="Z133"/>
  <c r="AH133"/>
  <c r="V133"/>
  <c r="AA133"/>
  <c r="T133"/>
  <c r="W132"/>
  <c r="Y132"/>
  <c r="G138" i="5"/>
  <c r="O133" i="17"/>
  <c r="R133"/>
  <c r="D137" i="5"/>
  <c r="E137"/>
  <c r="F137"/>
  <c r="A137"/>
  <c r="B137"/>
  <c r="C137"/>
  <c r="H136"/>
  <c r="L136"/>
  <c r="P136"/>
  <c r="T136"/>
  <c r="X136"/>
  <c r="AB136"/>
  <c r="AF136"/>
  <c r="AJ136"/>
  <c r="AN136"/>
  <c r="AR136"/>
  <c r="AV136"/>
  <c r="AZ136"/>
  <c r="BD136"/>
  <c r="BH136"/>
  <c r="BL136"/>
  <c r="BP136"/>
  <c r="BT136"/>
  <c r="BX136"/>
  <c r="CB136"/>
  <c r="I136"/>
  <c r="M136"/>
  <c r="Q136"/>
  <c r="U136"/>
  <c r="Y136"/>
  <c r="AC136"/>
  <c r="AG136"/>
  <c r="AK136"/>
  <c r="AO136"/>
  <c r="AS136"/>
  <c r="AW136"/>
  <c r="BA136"/>
  <c r="BE136"/>
  <c r="BI136"/>
  <c r="BM136"/>
  <c r="BQ136"/>
  <c r="BU136"/>
  <c r="BY136"/>
  <c r="CC136"/>
  <c r="J136"/>
  <c r="N136"/>
  <c r="R136"/>
  <c r="V136"/>
  <c r="Z136"/>
  <c r="AD136"/>
  <c r="AH136"/>
  <c r="AL136"/>
  <c r="AP136"/>
  <c r="AT136"/>
  <c r="AX136"/>
  <c r="BB136"/>
  <c r="BF136"/>
  <c r="BJ136"/>
  <c r="BN136"/>
  <c r="BR136"/>
  <c r="BV136"/>
  <c r="BZ136"/>
  <c r="CD136"/>
  <c r="K136"/>
  <c r="O136"/>
  <c r="S136"/>
  <c r="W136"/>
  <c r="AA136"/>
  <c r="AE136"/>
  <c r="AI136"/>
  <c r="AM136"/>
  <c r="AQ136"/>
  <c r="AU136"/>
  <c r="AY136"/>
  <c r="BC136"/>
  <c r="BG136"/>
  <c r="BK136"/>
  <c r="BO136"/>
  <c r="BS136"/>
  <c r="BW136"/>
  <c r="CA136"/>
  <c r="F134" i="18"/>
  <c r="A134" i="17" s="1"/>
  <c r="N134" s="1"/>
  <c r="X134" s="1"/>
  <c r="AL133"/>
  <c r="P130" i="22" l="1"/>
  <c r="R130"/>
  <c r="Q130"/>
  <c r="O131"/>
  <c r="AE134" i="17"/>
  <c r="AD134"/>
  <c r="AB134"/>
  <c r="AK134"/>
  <c r="AI134"/>
  <c r="AJ134"/>
  <c r="Z134"/>
  <c r="AH134"/>
  <c r="V134"/>
  <c r="AA134"/>
  <c r="T134"/>
  <c r="W133"/>
  <c r="Y133"/>
  <c r="G139" i="5"/>
  <c r="R134" i="17"/>
  <c r="O134"/>
  <c r="E138" i="5"/>
  <c r="D138"/>
  <c r="F138"/>
  <c r="A138"/>
  <c r="B138"/>
  <c r="C138"/>
  <c r="I137"/>
  <c r="M137"/>
  <c r="Q137"/>
  <c r="U137"/>
  <c r="Y137"/>
  <c r="AC137"/>
  <c r="AG137"/>
  <c r="AK137"/>
  <c r="AO137"/>
  <c r="AS137"/>
  <c r="AW137"/>
  <c r="BA137"/>
  <c r="BE137"/>
  <c r="BI137"/>
  <c r="BM137"/>
  <c r="BQ137"/>
  <c r="BU137"/>
  <c r="BY137"/>
  <c r="CC137"/>
  <c r="J137"/>
  <c r="N137"/>
  <c r="R137"/>
  <c r="V137"/>
  <c r="Z137"/>
  <c r="AD137"/>
  <c r="AH137"/>
  <c r="AL137"/>
  <c r="AP137"/>
  <c r="AT137"/>
  <c r="AX137"/>
  <c r="BB137"/>
  <c r="BF137"/>
  <c r="BJ137"/>
  <c r="BN137"/>
  <c r="BR137"/>
  <c r="BV137"/>
  <c r="BZ137"/>
  <c r="CD137"/>
  <c r="K137"/>
  <c r="O137"/>
  <c r="S137"/>
  <c r="W137"/>
  <c r="AA137"/>
  <c r="AE137"/>
  <c r="AI137"/>
  <c r="AM137"/>
  <c r="AQ137"/>
  <c r="AU137"/>
  <c r="AY137"/>
  <c r="BC137"/>
  <c r="BG137"/>
  <c r="BK137"/>
  <c r="BO137"/>
  <c r="BS137"/>
  <c r="BW137"/>
  <c r="CA137"/>
  <c r="H137"/>
  <c r="L137"/>
  <c r="P137"/>
  <c r="T137"/>
  <c r="X137"/>
  <c r="AB137"/>
  <c r="AF137"/>
  <c r="AJ137"/>
  <c r="AN137"/>
  <c r="AR137"/>
  <c r="AV137"/>
  <c r="AZ137"/>
  <c r="BD137"/>
  <c r="BH137"/>
  <c r="BL137"/>
  <c r="BP137"/>
  <c r="BT137"/>
  <c r="BX137"/>
  <c r="CB137"/>
  <c r="F135" i="18"/>
  <c r="A135" i="17" s="1"/>
  <c r="N135" s="1"/>
  <c r="X135" s="1"/>
  <c r="AL134"/>
  <c r="Q131" i="22" l="1"/>
  <c r="P131"/>
  <c r="R131"/>
  <c r="O132"/>
  <c r="AE135" i="17"/>
  <c r="AD135"/>
  <c r="AB135"/>
  <c r="AK135"/>
  <c r="AI135"/>
  <c r="AJ135"/>
  <c r="W134"/>
  <c r="Y134"/>
  <c r="Z135"/>
  <c r="AH135"/>
  <c r="V135"/>
  <c r="AA135"/>
  <c r="T135"/>
  <c r="G140" i="5"/>
  <c r="O135" i="17"/>
  <c r="R135"/>
  <c r="F136" i="18"/>
  <c r="A136" i="17" s="1"/>
  <c r="N136" s="1"/>
  <c r="X136" s="1"/>
  <c r="D139" i="5"/>
  <c r="E139"/>
  <c r="F139"/>
  <c r="A139"/>
  <c r="B139"/>
  <c r="C139"/>
  <c r="H138"/>
  <c r="L138"/>
  <c r="P138"/>
  <c r="T138"/>
  <c r="X138"/>
  <c r="AB138"/>
  <c r="AF138"/>
  <c r="AJ138"/>
  <c r="AN138"/>
  <c r="AR138"/>
  <c r="AV138"/>
  <c r="AZ138"/>
  <c r="BD138"/>
  <c r="BH138"/>
  <c r="BL138"/>
  <c r="BP138"/>
  <c r="BT138"/>
  <c r="BX138"/>
  <c r="CB138"/>
  <c r="I138"/>
  <c r="M138"/>
  <c r="Q138"/>
  <c r="U138"/>
  <c r="Y138"/>
  <c r="AC138"/>
  <c r="AG138"/>
  <c r="AK138"/>
  <c r="AO138"/>
  <c r="AS138"/>
  <c r="AW138"/>
  <c r="BA138"/>
  <c r="BE138"/>
  <c r="BI138"/>
  <c r="BM138"/>
  <c r="BQ138"/>
  <c r="BU138"/>
  <c r="BY138"/>
  <c r="CC138"/>
  <c r="J138"/>
  <c r="N138"/>
  <c r="R138"/>
  <c r="V138"/>
  <c r="Z138"/>
  <c r="AD138"/>
  <c r="AH138"/>
  <c r="AL138"/>
  <c r="AP138"/>
  <c r="AT138"/>
  <c r="AX138"/>
  <c r="BB138"/>
  <c r="BF138"/>
  <c r="BJ138"/>
  <c r="BN138"/>
  <c r="BR138"/>
  <c r="BV138"/>
  <c r="BZ138"/>
  <c r="CD138"/>
  <c r="K138"/>
  <c r="O138"/>
  <c r="S138"/>
  <c r="W138"/>
  <c r="AA138"/>
  <c r="AE138"/>
  <c r="AI138"/>
  <c r="AM138"/>
  <c r="AQ138"/>
  <c r="AU138"/>
  <c r="AY138"/>
  <c r="BC138"/>
  <c r="BG138"/>
  <c r="BK138"/>
  <c r="BO138"/>
  <c r="BS138"/>
  <c r="BW138"/>
  <c r="CA138"/>
  <c r="AL135" i="17"/>
  <c r="P132" i="22" l="1"/>
  <c r="R132"/>
  <c r="Q132"/>
  <c r="O133"/>
  <c r="AE136" i="17"/>
  <c r="AD136"/>
  <c r="AB136"/>
  <c r="AK136"/>
  <c r="AI136"/>
  <c r="AJ136"/>
  <c r="Z136"/>
  <c r="AH136"/>
  <c r="V136"/>
  <c r="AA136"/>
  <c r="T136"/>
  <c r="W135"/>
  <c r="Y135"/>
  <c r="G141" i="5"/>
  <c r="R136" i="17"/>
  <c r="O136"/>
  <c r="I139" i="5"/>
  <c r="M139"/>
  <c r="Q139"/>
  <c r="U139"/>
  <c r="Y139"/>
  <c r="AC139"/>
  <c r="AG139"/>
  <c r="AK139"/>
  <c r="AO139"/>
  <c r="AS139"/>
  <c r="AW139"/>
  <c r="BA139"/>
  <c r="BE139"/>
  <c r="BI139"/>
  <c r="BM139"/>
  <c r="BQ139"/>
  <c r="BU139"/>
  <c r="BY139"/>
  <c r="CC139"/>
  <c r="J139"/>
  <c r="N139"/>
  <c r="R139"/>
  <c r="V139"/>
  <c r="Z139"/>
  <c r="AD139"/>
  <c r="AH139"/>
  <c r="AL139"/>
  <c r="AP139"/>
  <c r="AT139"/>
  <c r="AX139"/>
  <c r="BB139"/>
  <c r="BF139"/>
  <c r="BJ139"/>
  <c r="BN139"/>
  <c r="BR139"/>
  <c r="BV139"/>
  <c r="BZ139"/>
  <c r="CD139"/>
  <c r="O139"/>
  <c r="W139"/>
  <c r="AE139"/>
  <c r="AM139"/>
  <c r="AU139"/>
  <c r="BC139"/>
  <c r="BK139"/>
  <c r="BS139"/>
  <c r="CA139"/>
  <c r="L139"/>
  <c r="T139"/>
  <c r="AB139"/>
  <c r="AJ139"/>
  <c r="AR139"/>
  <c r="AZ139"/>
  <c r="BH139"/>
  <c r="BP139"/>
  <c r="BX139"/>
  <c r="K139"/>
  <c r="S139"/>
  <c r="AA139"/>
  <c r="AI139"/>
  <c r="AQ139"/>
  <c r="AY139"/>
  <c r="BG139"/>
  <c r="BO139"/>
  <c r="BW139"/>
  <c r="H139"/>
  <c r="P139"/>
  <c r="X139"/>
  <c r="AF139"/>
  <c r="AN139"/>
  <c r="AV139"/>
  <c r="BD139"/>
  <c r="BL139"/>
  <c r="BT139"/>
  <c r="CB139"/>
  <c r="E140"/>
  <c r="D140"/>
  <c r="F140"/>
  <c r="C140"/>
  <c r="A140"/>
  <c r="B140"/>
  <c r="F137" i="18"/>
  <c r="A137" i="17" s="1"/>
  <c r="N137" s="1"/>
  <c r="X137" s="1"/>
  <c r="AL136"/>
  <c r="Q133" i="22" l="1"/>
  <c r="P133"/>
  <c r="R133"/>
  <c r="O134"/>
  <c r="AE137" i="17"/>
  <c r="AD137"/>
  <c r="AB137"/>
  <c r="AK137"/>
  <c r="AI137"/>
  <c r="AJ137"/>
  <c r="Z137"/>
  <c r="AH137"/>
  <c r="V137"/>
  <c r="AA137"/>
  <c r="T137"/>
  <c r="W136"/>
  <c r="Y136"/>
  <c r="G142" i="5"/>
  <c r="O137" i="17"/>
  <c r="R137"/>
  <c r="F141" i="5"/>
  <c r="D141"/>
  <c r="E141"/>
  <c r="A141"/>
  <c r="B141"/>
  <c r="C141"/>
  <c r="J140"/>
  <c r="N140"/>
  <c r="R140"/>
  <c r="V140"/>
  <c r="Z140"/>
  <c r="AD140"/>
  <c r="AH140"/>
  <c r="AL140"/>
  <c r="AP140"/>
  <c r="AT140"/>
  <c r="AX140"/>
  <c r="BB140"/>
  <c r="BF140"/>
  <c r="BJ140"/>
  <c r="BN140"/>
  <c r="BR140"/>
  <c r="BV140"/>
  <c r="BZ140"/>
  <c r="CD140"/>
  <c r="K140"/>
  <c r="O140"/>
  <c r="S140"/>
  <c r="W140"/>
  <c r="AA140"/>
  <c r="AE140"/>
  <c r="AI140"/>
  <c r="AM140"/>
  <c r="AQ140"/>
  <c r="AU140"/>
  <c r="AY140"/>
  <c r="BC140"/>
  <c r="BG140"/>
  <c r="BK140"/>
  <c r="BO140"/>
  <c r="BS140"/>
  <c r="BW140"/>
  <c r="CA140"/>
  <c r="H140"/>
  <c r="L140"/>
  <c r="P140"/>
  <c r="T140"/>
  <c r="X140"/>
  <c r="AB140"/>
  <c r="AF140"/>
  <c r="AJ140"/>
  <c r="AN140"/>
  <c r="AR140"/>
  <c r="AV140"/>
  <c r="AZ140"/>
  <c r="BD140"/>
  <c r="BH140"/>
  <c r="BL140"/>
  <c r="BP140"/>
  <c r="BT140"/>
  <c r="BX140"/>
  <c r="CB140"/>
  <c r="I140"/>
  <c r="M140"/>
  <c r="Q140"/>
  <c r="U140"/>
  <c r="Y140"/>
  <c r="AC140"/>
  <c r="AG140"/>
  <c r="AK140"/>
  <c r="AO140"/>
  <c r="AS140"/>
  <c r="AW140"/>
  <c r="BA140"/>
  <c r="BE140"/>
  <c r="BI140"/>
  <c r="BM140"/>
  <c r="BQ140"/>
  <c r="BU140"/>
  <c r="BY140"/>
  <c r="CC140"/>
  <c r="F138" i="18"/>
  <c r="A138" i="17" s="1"/>
  <c r="N138" s="1"/>
  <c r="X138" s="1"/>
  <c r="AL137"/>
  <c r="P134" i="22" l="1"/>
  <c r="R134"/>
  <c r="Q134"/>
  <c r="O135"/>
  <c r="AE138" i="17"/>
  <c r="AD138"/>
  <c r="AB138"/>
  <c r="AK138"/>
  <c r="AI138"/>
  <c r="AJ138"/>
  <c r="Z138"/>
  <c r="AH138"/>
  <c r="V138"/>
  <c r="AA138"/>
  <c r="T138"/>
  <c r="W137"/>
  <c r="Y137"/>
  <c r="G143" i="5"/>
  <c r="R138" i="17"/>
  <c r="O138"/>
  <c r="D142" i="5"/>
  <c r="E142"/>
  <c r="F142"/>
  <c r="C142"/>
  <c r="A142"/>
  <c r="B142"/>
  <c r="F139" i="18"/>
  <c r="A139" i="17" s="1"/>
  <c r="N139" s="1"/>
  <c r="X139" s="1"/>
  <c r="K141" i="5"/>
  <c r="O141"/>
  <c r="S141"/>
  <c r="W141"/>
  <c r="AA141"/>
  <c r="AE141"/>
  <c r="AI141"/>
  <c r="AM141"/>
  <c r="AQ141"/>
  <c r="AU141"/>
  <c r="AY141"/>
  <c r="BC141"/>
  <c r="BG141"/>
  <c r="BK141"/>
  <c r="BO141"/>
  <c r="BS141"/>
  <c r="BW141"/>
  <c r="CA141"/>
  <c r="H141"/>
  <c r="L141"/>
  <c r="P141"/>
  <c r="T141"/>
  <c r="X141"/>
  <c r="AB141"/>
  <c r="AF141"/>
  <c r="AJ141"/>
  <c r="AN141"/>
  <c r="AR141"/>
  <c r="AV141"/>
  <c r="AZ141"/>
  <c r="BD141"/>
  <c r="BH141"/>
  <c r="BL141"/>
  <c r="BP141"/>
  <c r="BT141"/>
  <c r="BX141"/>
  <c r="CB141"/>
  <c r="I141"/>
  <c r="M141"/>
  <c r="Q141"/>
  <c r="U141"/>
  <c r="Y141"/>
  <c r="AC141"/>
  <c r="AG141"/>
  <c r="AK141"/>
  <c r="AO141"/>
  <c r="AS141"/>
  <c r="AW141"/>
  <c r="BA141"/>
  <c r="BE141"/>
  <c r="BI141"/>
  <c r="BM141"/>
  <c r="BQ141"/>
  <c r="BU141"/>
  <c r="BY141"/>
  <c r="CC141"/>
  <c r="J141"/>
  <c r="N141"/>
  <c r="R141"/>
  <c r="V141"/>
  <c r="Z141"/>
  <c r="AD141"/>
  <c r="AH141"/>
  <c r="AL141"/>
  <c r="AP141"/>
  <c r="AT141"/>
  <c r="AX141"/>
  <c r="BB141"/>
  <c r="BF141"/>
  <c r="BJ141"/>
  <c r="BN141"/>
  <c r="BR141"/>
  <c r="BV141"/>
  <c r="BZ141"/>
  <c r="CD141"/>
  <c r="AL138" i="17"/>
  <c r="Q135" i="22" l="1"/>
  <c r="P135"/>
  <c r="R135"/>
  <c r="O136"/>
  <c r="AE139" i="17"/>
  <c r="AD139"/>
  <c r="AB139"/>
  <c r="AK139"/>
  <c r="AI139"/>
  <c r="AJ139"/>
  <c r="W138"/>
  <c r="Y138"/>
  <c r="Z139"/>
  <c r="AH139"/>
  <c r="V139"/>
  <c r="AA139"/>
  <c r="T139"/>
  <c r="G144" i="5"/>
  <c r="O139" i="17"/>
  <c r="R139"/>
  <c r="E143" i="5"/>
  <c r="D143"/>
  <c r="F143"/>
  <c r="A143"/>
  <c r="B143"/>
  <c r="C143"/>
  <c r="F140" i="18"/>
  <c r="A140" i="17" s="1"/>
  <c r="N140" s="1"/>
  <c r="X140" s="1"/>
  <c r="J142" i="5"/>
  <c r="N142"/>
  <c r="R142"/>
  <c r="V142"/>
  <c r="Z142"/>
  <c r="AD142"/>
  <c r="AH142"/>
  <c r="AL142"/>
  <c r="AP142"/>
  <c r="AT142"/>
  <c r="AX142"/>
  <c r="BB142"/>
  <c r="BF142"/>
  <c r="BJ142"/>
  <c r="BN142"/>
  <c r="BR142"/>
  <c r="BV142"/>
  <c r="BZ142"/>
  <c r="CD142"/>
  <c r="K142"/>
  <c r="O142"/>
  <c r="S142"/>
  <c r="W142"/>
  <c r="AA142"/>
  <c r="AE142"/>
  <c r="AI142"/>
  <c r="AM142"/>
  <c r="AQ142"/>
  <c r="AU142"/>
  <c r="AY142"/>
  <c r="BC142"/>
  <c r="BG142"/>
  <c r="BK142"/>
  <c r="BO142"/>
  <c r="BS142"/>
  <c r="BW142"/>
  <c r="CA142"/>
  <c r="H142"/>
  <c r="L142"/>
  <c r="P142"/>
  <c r="T142"/>
  <c r="X142"/>
  <c r="AB142"/>
  <c r="AF142"/>
  <c r="AJ142"/>
  <c r="AN142"/>
  <c r="AR142"/>
  <c r="AV142"/>
  <c r="AZ142"/>
  <c r="BD142"/>
  <c r="BH142"/>
  <c r="BL142"/>
  <c r="BP142"/>
  <c r="BT142"/>
  <c r="BX142"/>
  <c r="CB142"/>
  <c r="I142"/>
  <c r="M142"/>
  <c r="Q142"/>
  <c r="U142"/>
  <c r="Y142"/>
  <c r="AC142"/>
  <c r="AG142"/>
  <c r="AK142"/>
  <c r="AO142"/>
  <c r="AS142"/>
  <c r="AW142"/>
  <c r="BA142"/>
  <c r="BE142"/>
  <c r="BI142"/>
  <c r="BM142"/>
  <c r="BQ142"/>
  <c r="BU142"/>
  <c r="BY142"/>
  <c r="CC142"/>
  <c r="AL139" i="17"/>
  <c r="P136" i="22" l="1"/>
  <c r="R136"/>
  <c r="Q136"/>
  <c r="O137"/>
  <c r="AE140" i="17"/>
  <c r="AD140"/>
  <c r="AB140"/>
  <c r="AK140"/>
  <c r="AI140"/>
  <c r="AJ140"/>
  <c r="Z140"/>
  <c r="AH140"/>
  <c r="V140"/>
  <c r="AA140"/>
  <c r="T140"/>
  <c r="W139"/>
  <c r="Y139"/>
  <c r="G145" i="5"/>
  <c r="R140" i="17"/>
  <c r="O140"/>
  <c r="D144" i="5"/>
  <c r="E144"/>
  <c r="F144"/>
  <c r="A144"/>
  <c r="B144"/>
  <c r="C144"/>
  <c r="F141" i="18"/>
  <c r="A141" i="17" s="1"/>
  <c r="N141" s="1"/>
  <c r="X141" s="1"/>
  <c r="K143" i="5"/>
  <c r="O143"/>
  <c r="S143"/>
  <c r="W143"/>
  <c r="AA143"/>
  <c r="AE143"/>
  <c r="AI143"/>
  <c r="AM143"/>
  <c r="AQ143"/>
  <c r="AU143"/>
  <c r="AY143"/>
  <c r="BC143"/>
  <c r="BG143"/>
  <c r="BK143"/>
  <c r="BO143"/>
  <c r="BS143"/>
  <c r="BW143"/>
  <c r="CA143"/>
  <c r="H143"/>
  <c r="L143"/>
  <c r="P143"/>
  <c r="T143"/>
  <c r="X143"/>
  <c r="AB143"/>
  <c r="AF143"/>
  <c r="AJ143"/>
  <c r="AN143"/>
  <c r="AR143"/>
  <c r="AV143"/>
  <c r="AZ143"/>
  <c r="BD143"/>
  <c r="BH143"/>
  <c r="BL143"/>
  <c r="BP143"/>
  <c r="BT143"/>
  <c r="BX143"/>
  <c r="CB143"/>
  <c r="M143"/>
  <c r="U143"/>
  <c r="AC143"/>
  <c r="AK143"/>
  <c r="AS143"/>
  <c r="BA143"/>
  <c r="BI143"/>
  <c r="BQ143"/>
  <c r="BY143"/>
  <c r="J143"/>
  <c r="R143"/>
  <c r="Z143"/>
  <c r="AH143"/>
  <c r="AP143"/>
  <c r="AX143"/>
  <c r="BF143"/>
  <c r="BN143"/>
  <c r="BV143"/>
  <c r="CD143"/>
  <c r="I143"/>
  <c r="Q143"/>
  <c r="Y143"/>
  <c r="AG143"/>
  <c r="AO143"/>
  <c r="AW143"/>
  <c r="BE143"/>
  <c r="BM143"/>
  <c r="BU143"/>
  <c r="CC143"/>
  <c r="N143"/>
  <c r="V143"/>
  <c r="AD143"/>
  <c r="AL143"/>
  <c r="AT143"/>
  <c r="BB143"/>
  <c r="BJ143"/>
  <c r="BR143"/>
  <c r="BZ143"/>
  <c r="AL140" i="17"/>
  <c r="Q137" i="22" l="1"/>
  <c r="P137"/>
  <c r="R137"/>
  <c r="O138"/>
  <c r="AE141" i="17"/>
  <c r="AD141"/>
  <c r="AB141"/>
  <c r="AK141"/>
  <c r="AI141"/>
  <c r="AJ141"/>
  <c r="W140"/>
  <c r="Y140"/>
  <c r="Z141"/>
  <c r="AH141"/>
  <c r="V141"/>
  <c r="AA141"/>
  <c r="T141"/>
  <c r="G146" i="5"/>
  <c r="O141" i="17"/>
  <c r="R141"/>
  <c r="F142" i="18"/>
  <c r="A142" i="17" s="1"/>
  <c r="N142" s="1"/>
  <c r="X142" s="1"/>
  <c r="H144" i="5"/>
  <c r="L144"/>
  <c r="P144"/>
  <c r="T144"/>
  <c r="X144"/>
  <c r="AB144"/>
  <c r="AF144"/>
  <c r="AJ144"/>
  <c r="AN144"/>
  <c r="AR144"/>
  <c r="AV144"/>
  <c r="AZ144"/>
  <c r="BD144"/>
  <c r="BH144"/>
  <c r="BL144"/>
  <c r="BP144"/>
  <c r="BT144"/>
  <c r="BX144"/>
  <c r="CB144"/>
  <c r="I144"/>
  <c r="M144"/>
  <c r="Q144"/>
  <c r="U144"/>
  <c r="Y144"/>
  <c r="AC144"/>
  <c r="AG144"/>
  <c r="AK144"/>
  <c r="AO144"/>
  <c r="AS144"/>
  <c r="AW144"/>
  <c r="BA144"/>
  <c r="BE144"/>
  <c r="BI144"/>
  <c r="BM144"/>
  <c r="BQ144"/>
  <c r="BU144"/>
  <c r="BY144"/>
  <c r="CC144"/>
  <c r="J144"/>
  <c r="N144"/>
  <c r="R144"/>
  <c r="V144"/>
  <c r="Z144"/>
  <c r="AD144"/>
  <c r="AH144"/>
  <c r="AL144"/>
  <c r="AP144"/>
  <c r="AT144"/>
  <c r="AX144"/>
  <c r="BB144"/>
  <c r="BF144"/>
  <c r="BJ144"/>
  <c r="BN144"/>
  <c r="BR144"/>
  <c r="BV144"/>
  <c r="BZ144"/>
  <c r="CD144"/>
  <c r="K144"/>
  <c r="O144"/>
  <c r="S144"/>
  <c r="W144"/>
  <c r="AA144"/>
  <c r="AE144"/>
  <c r="AI144"/>
  <c r="AM144"/>
  <c r="AQ144"/>
  <c r="AU144"/>
  <c r="AY144"/>
  <c r="BC144"/>
  <c r="BG144"/>
  <c r="BK144"/>
  <c r="BO144"/>
  <c r="BS144"/>
  <c r="BW144"/>
  <c r="CA144"/>
  <c r="E145"/>
  <c r="D145"/>
  <c r="F145"/>
  <c r="A145"/>
  <c r="B145"/>
  <c r="C145"/>
  <c r="AL141" i="17"/>
  <c r="Q138" i="22" l="1"/>
  <c r="P138"/>
  <c r="R138"/>
  <c r="O139"/>
  <c r="AE142" i="17"/>
  <c r="AD142"/>
  <c r="AB142"/>
  <c r="AK142"/>
  <c r="AI142"/>
  <c r="AJ142"/>
  <c r="Z142"/>
  <c r="AH142"/>
  <c r="V142"/>
  <c r="AA142"/>
  <c r="T142"/>
  <c r="W141"/>
  <c r="Y141"/>
  <c r="G147" i="5"/>
  <c r="R142" i="17"/>
  <c r="O142"/>
  <c r="K145" i="5"/>
  <c r="O145"/>
  <c r="S145"/>
  <c r="W145"/>
  <c r="AA145"/>
  <c r="AE145"/>
  <c r="AI145"/>
  <c r="AM145"/>
  <c r="AQ145"/>
  <c r="AU145"/>
  <c r="AY145"/>
  <c r="BC145"/>
  <c r="BG145"/>
  <c r="BK145"/>
  <c r="BO145"/>
  <c r="BS145"/>
  <c r="BW145"/>
  <c r="CA145"/>
  <c r="H145"/>
  <c r="L145"/>
  <c r="P145"/>
  <c r="T145"/>
  <c r="X145"/>
  <c r="AB145"/>
  <c r="AF145"/>
  <c r="AJ145"/>
  <c r="AN145"/>
  <c r="AR145"/>
  <c r="AV145"/>
  <c r="AZ145"/>
  <c r="BD145"/>
  <c r="BH145"/>
  <c r="BL145"/>
  <c r="BP145"/>
  <c r="BT145"/>
  <c r="BX145"/>
  <c r="CB145"/>
  <c r="I145"/>
  <c r="M145"/>
  <c r="Q145"/>
  <c r="U145"/>
  <c r="Y145"/>
  <c r="AC145"/>
  <c r="AG145"/>
  <c r="AK145"/>
  <c r="AO145"/>
  <c r="AS145"/>
  <c r="AW145"/>
  <c r="BA145"/>
  <c r="BE145"/>
  <c r="BI145"/>
  <c r="BM145"/>
  <c r="BQ145"/>
  <c r="BU145"/>
  <c r="BY145"/>
  <c r="CC145"/>
  <c r="J145"/>
  <c r="N145"/>
  <c r="R145"/>
  <c r="V145"/>
  <c r="Z145"/>
  <c r="AD145"/>
  <c r="AH145"/>
  <c r="AL145"/>
  <c r="AP145"/>
  <c r="AT145"/>
  <c r="AX145"/>
  <c r="BB145"/>
  <c r="BF145"/>
  <c r="BJ145"/>
  <c r="BN145"/>
  <c r="BR145"/>
  <c r="BV145"/>
  <c r="BZ145"/>
  <c r="CD145"/>
  <c r="D146"/>
  <c r="E146"/>
  <c r="F146"/>
  <c r="A146"/>
  <c r="B146"/>
  <c r="C146"/>
  <c r="F143" i="18"/>
  <c r="A143" i="17" s="1"/>
  <c r="N143" s="1"/>
  <c r="X143" s="1"/>
  <c r="AL142"/>
  <c r="P139" i="22" l="1"/>
  <c r="R139"/>
  <c r="Q139"/>
  <c r="O140"/>
  <c r="AE143" i="17"/>
  <c r="AD143"/>
  <c r="AB143"/>
  <c r="AK143"/>
  <c r="AI143"/>
  <c r="AJ143"/>
  <c r="Z143"/>
  <c r="AH143"/>
  <c r="V143"/>
  <c r="AA143"/>
  <c r="T143"/>
  <c r="W142"/>
  <c r="Y142"/>
  <c r="G148" i="5"/>
  <c r="O143" i="17"/>
  <c r="R143"/>
  <c r="F144" i="18"/>
  <c r="A144" i="17" s="1"/>
  <c r="N144" s="1"/>
  <c r="X144" s="1"/>
  <c r="E147" i="5"/>
  <c r="D147"/>
  <c r="F147"/>
  <c r="A147"/>
  <c r="B147"/>
  <c r="C147"/>
  <c r="H146"/>
  <c r="L146"/>
  <c r="P146"/>
  <c r="T146"/>
  <c r="X146"/>
  <c r="AB146"/>
  <c r="AF146"/>
  <c r="AJ146"/>
  <c r="AN146"/>
  <c r="AR146"/>
  <c r="AV146"/>
  <c r="AZ146"/>
  <c r="BD146"/>
  <c r="BH146"/>
  <c r="BL146"/>
  <c r="BP146"/>
  <c r="BT146"/>
  <c r="BX146"/>
  <c r="CB146"/>
  <c r="I146"/>
  <c r="M146"/>
  <c r="Q146"/>
  <c r="U146"/>
  <c r="Y146"/>
  <c r="AC146"/>
  <c r="AG146"/>
  <c r="AK146"/>
  <c r="AO146"/>
  <c r="AS146"/>
  <c r="AW146"/>
  <c r="BA146"/>
  <c r="BE146"/>
  <c r="BI146"/>
  <c r="BM146"/>
  <c r="BQ146"/>
  <c r="BU146"/>
  <c r="BY146"/>
  <c r="CC146"/>
  <c r="J146"/>
  <c r="N146"/>
  <c r="R146"/>
  <c r="V146"/>
  <c r="Z146"/>
  <c r="AD146"/>
  <c r="AH146"/>
  <c r="AL146"/>
  <c r="AP146"/>
  <c r="AT146"/>
  <c r="AX146"/>
  <c r="BB146"/>
  <c r="BF146"/>
  <c r="BJ146"/>
  <c r="BN146"/>
  <c r="BR146"/>
  <c r="BV146"/>
  <c r="BZ146"/>
  <c r="CD146"/>
  <c r="K146"/>
  <c r="O146"/>
  <c r="S146"/>
  <c r="W146"/>
  <c r="AA146"/>
  <c r="AE146"/>
  <c r="AI146"/>
  <c r="AM146"/>
  <c r="AQ146"/>
  <c r="AU146"/>
  <c r="AY146"/>
  <c r="BC146"/>
  <c r="BG146"/>
  <c r="BK146"/>
  <c r="BO146"/>
  <c r="BS146"/>
  <c r="BW146"/>
  <c r="CA146"/>
  <c r="AL143" i="17"/>
  <c r="P140" i="22" l="1"/>
  <c r="R140"/>
  <c r="Q140"/>
  <c r="O141"/>
  <c r="AE144" i="17"/>
  <c r="AD144"/>
  <c r="AB144"/>
  <c r="AK144"/>
  <c r="AI144"/>
  <c r="AJ144"/>
  <c r="Z144"/>
  <c r="AH144"/>
  <c r="V144"/>
  <c r="AA144"/>
  <c r="T144"/>
  <c r="W143"/>
  <c r="Y143"/>
  <c r="G149" i="5"/>
  <c r="R144" i="17"/>
  <c r="O144"/>
  <c r="D148" i="5"/>
  <c r="E148"/>
  <c r="F148"/>
  <c r="C148"/>
  <c r="A148"/>
  <c r="B148"/>
  <c r="I147"/>
  <c r="M147"/>
  <c r="Q147"/>
  <c r="U147"/>
  <c r="Y147"/>
  <c r="AC147"/>
  <c r="AG147"/>
  <c r="AK147"/>
  <c r="AO147"/>
  <c r="AS147"/>
  <c r="AW147"/>
  <c r="BA147"/>
  <c r="BE147"/>
  <c r="BI147"/>
  <c r="BM147"/>
  <c r="BQ147"/>
  <c r="BU147"/>
  <c r="BY147"/>
  <c r="CC147"/>
  <c r="J147"/>
  <c r="N147"/>
  <c r="R147"/>
  <c r="V147"/>
  <c r="Z147"/>
  <c r="AD147"/>
  <c r="AH147"/>
  <c r="AL147"/>
  <c r="AP147"/>
  <c r="AT147"/>
  <c r="AX147"/>
  <c r="BB147"/>
  <c r="BF147"/>
  <c r="BJ147"/>
  <c r="BN147"/>
  <c r="BR147"/>
  <c r="BV147"/>
  <c r="BZ147"/>
  <c r="CD147"/>
  <c r="K147"/>
  <c r="S147"/>
  <c r="AA147"/>
  <c r="AI147"/>
  <c r="AQ147"/>
  <c r="AY147"/>
  <c r="BG147"/>
  <c r="BO147"/>
  <c r="BW147"/>
  <c r="H147"/>
  <c r="P147"/>
  <c r="X147"/>
  <c r="AF147"/>
  <c r="AN147"/>
  <c r="AV147"/>
  <c r="BD147"/>
  <c r="BL147"/>
  <c r="BT147"/>
  <c r="CB147"/>
  <c r="O147"/>
  <c r="W147"/>
  <c r="AE147"/>
  <c r="AM147"/>
  <c r="AU147"/>
  <c r="BC147"/>
  <c r="BK147"/>
  <c r="BS147"/>
  <c r="CA147"/>
  <c r="L147"/>
  <c r="T147"/>
  <c r="AB147"/>
  <c r="AJ147"/>
  <c r="AR147"/>
  <c r="AZ147"/>
  <c r="BH147"/>
  <c r="BP147"/>
  <c r="BX147"/>
  <c r="F145" i="18"/>
  <c r="A145" i="17" s="1"/>
  <c r="N145" s="1"/>
  <c r="X145" s="1"/>
  <c r="AL144"/>
  <c r="Q141" i="22" l="1"/>
  <c r="P141"/>
  <c r="R141"/>
  <c r="O142"/>
  <c r="AE145" i="17"/>
  <c r="AD145"/>
  <c r="AB145"/>
  <c r="AK145"/>
  <c r="AI145"/>
  <c r="AJ145"/>
  <c r="Z145"/>
  <c r="AH145"/>
  <c r="V145"/>
  <c r="AA145"/>
  <c r="T145"/>
  <c r="W144"/>
  <c r="Y144"/>
  <c r="G150" i="5"/>
  <c r="O145" i="17"/>
  <c r="R145"/>
  <c r="F149" i="5"/>
  <c r="E149"/>
  <c r="D149"/>
  <c r="A149"/>
  <c r="B149"/>
  <c r="C149"/>
  <c r="J148"/>
  <c r="N148"/>
  <c r="R148"/>
  <c r="V148"/>
  <c r="Z148"/>
  <c r="AD148"/>
  <c r="AH148"/>
  <c r="AL148"/>
  <c r="AP148"/>
  <c r="AT148"/>
  <c r="AX148"/>
  <c r="BB148"/>
  <c r="BF148"/>
  <c r="BJ148"/>
  <c r="BN148"/>
  <c r="BR148"/>
  <c r="BV148"/>
  <c r="BZ148"/>
  <c r="CD148"/>
  <c r="K148"/>
  <c r="O148"/>
  <c r="S148"/>
  <c r="W148"/>
  <c r="AA148"/>
  <c r="AE148"/>
  <c r="AI148"/>
  <c r="AM148"/>
  <c r="AQ148"/>
  <c r="AU148"/>
  <c r="AY148"/>
  <c r="BC148"/>
  <c r="BG148"/>
  <c r="BK148"/>
  <c r="BO148"/>
  <c r="BS148"/>
  <c r="BW148"/>
  <c r="CA148"/>
  <c r="H148"/>
  <c r="L148"/>
  <c r="P148"/>
  <c r="T148"/>
  <c r="X148"/>
  <c r="AB148"/>
  <c r="AF148"/>
  <c r="AJ148"/>
  <c r="AN148"/>
  <c r="AR148"/>
  <c r="AV148"/>
  <c r="AZ148"/>
  <c r="BD148"/>
  <c r="BH148"/>
  <c r="BL148"/>
  <c r="BP148"/>
  <c r="BT148"/>
  <c r="BX148"/>
  <c r="CB148"/>
  <c r="I148"/>
  <c r="M148"/>
  <c r="Q148"/>
  <c r="U148"/>
  <c r="Y148"/>
  <c r="AC148"/>
  <c r="AG148"/>
  <c r="AK148"/>
  <c r="AO148"/>
  <c r="AS148"/>
  <c r="AW148"/>
  <c r="BA148"/>
  <c r="BE148"/>
  <c r="BI148"/>
  <c r="BM148"/>
  <c r="BQ148"/>
  <c r="BU148"/>
  <c r="BY148"/>
  <c r="CC148"/>
  <c r="F146" i="18"/>
  <c r="A146" i="17" s="1"/>
  <c r="N146" s="1"/>
  <c r="X146" s="1"/>
  <c r="AL145"/>
  <c r="Q142" i="22" l="1"/>
  <c r="P142"/>
  <c r="R142"/>
  <c r="O143"/>
  <c r="AE146" i="17"/>
  <c r="AD146"/>
  <c r="AB146"/>
  <c r="AK146"/>
  <c r="AI146"/>
  <c r="AJ146"/>
  <c r="Z146"/>
  <c r="AH146"/>
  <c r="V146"/>
  <c r="AA146"/>
  <c r="T146"/>
  <c r="W145"/>
  <c r="Y145"/>
  <c r="G151" i="5"/>
  <c r="R146" i="17"/>
  <c r="O146"/>
  <c r="D150" i="5"/>
  <c r="E150"/>
  <c r="F150"/>
  <c r="C150"/>
  <c r="A150"/>
  <c r="B150"/>
  <c r="I149"/>
  <c r="M149"/>
  <c r="Q149"/>
  <c r="U149"/>
  <c r="Y149"/>
  <c r="AC149"/>
  <c r="AG149"/>
  <c r="AK149"/>
  <c r="AO149"/>
  <c r="AS149"/>
  <c r="AW149"/>
  <c r="BA149"/>
  <c r="BE149"/>
  <c r="BI149"/>
  <c r="BM149"/>
  <c r="BQ149"/>
  <c r="BU149"/>
  <c r="BY149"/>
  <c r="CC149"/>
  <c r="J149"/>
  <c r="N149"/>
  <c r="R149"/>
  <c r="V149"/>
  <c r="Z149"/>
  <c r="AD149"/>
  <c r="AH149"/>
  <c r="AL149"/>
  <c r="AP149"/>
  <c r="AT149"/>
  <c r="AX149"/>
  <c r="BB149"/>
  <c r="BF149"/>
  <c r="BJ149"/>
  <c r="BN149"/>
  <c r="BR149"/>
  <c r="BV149"/>
  <c r="BZ149"/>
  <c r="CD149"/>
  <c r="K149"/>
  <c r="O149"/>
  <c r="S149"/>
  <c r="W149"/>
  <c r="AA149"/>
  <c r="AE149"/>
  <c r="AI149"/>
  <c r="AM149"/>
  <c r="AQ149"/>
  <c r="AU149"/>
  <c r="AY149"/>
  <c r="BC149"/>
  <c r="BG149"/>
  <c r="BK149"/>
  <c r="BO149"/>
  <c r="BS149"/>
  <c r="BW149"/>
  <c r="CA149"/>
  <c r="H149"/>
  <c r="L149"/>
  <c r="P149"/>
  <c r="T149"/>
  <c r="X149"/>
  <c r="AB149"/>
  <c r="AF149"/>
  <c r="AJ149"/>
  <c r="AN149"/>
  <c r="AR149"/>
  <c r="AV149"/>
  <c r="AZ149"/>
  <c r="BD149"/>
  <c r="BH149"/>
  <c r="BL149"/>
  <c r="BP149"/>
  <c r="BT149"/>
  <c r="BX149"/>
  <c r="CB149"/>
  <c r="F147" i="18"/>
  <c r="A147" i="17" s="1"/>
  <c r="N147" s="1"/>
  <c r="X147" s="1"/>
  <c r="AL146"/>
  <c r="Q143" i="22" l="1"/>
  <c r="P143"/>
  <c r="R143"/>
  <c r="O144"/>
  <c r="AE147" i="17"/>
  <c r="AD147"/>
  <c r="AB147"/>
  <c r="AK147"/>
  <c r="AI147"/>
  <c r="AJ147"/>
  <c r="Z147"/>
  <c r="AH147"/>
  <c r="V147"/>
  <c r="AA147"/>
  <c r="T147"/>
  <c r="W146"/>
  <c r="Y146"/>
  <c r="G152" i="5"/>
  <c r="O147" i="17"/>
  <c r="R147"/>
  <c r="F148" i="18"/>
  <c r="A148" i="17" s="1"/>
  <c r="N148" s="1"/>
  <c r="X148" s="1"/>
  <c r="E151" i="5"/>
  <c r="D151"/>
  <c r="F151"/>
  <c r="A151"/>
  <c r="B151"/>
  <c r="C151"/>
  <c r="J150"/>
  <c r="N150"/>
  <c r="R150"/>
  <c r="V150"/>
  <c r="Z150"/>
  <c r="AD150"/>
  <c r="AH150"/>
  <c r="AL150"/>
  <c r="AP150"/>
  <c r="AT150"/>
  <c r="AX150"/>
  <c r="BB150"/>
  <c r="BF150"/>
  <c r="BJ150"/>
  <c r="BN150"/>
  <c r="BR150"/>
  <c r="BV150"/>
  <c r="BZ150"/>
  <c r="CD150"/>
  <c r="K150"/>
  <c r="O150"/>
  <c r="S150"/>
  <c r="W150"/>
  <c r="AA150"/>
  <c r="AE150"/>
  <c r="AI150"/>
  <c r="AM150"/>
  <c r="AQ150"/>
  <c r="AU150"/>
  <c r="AY150"/>
  <c r="BC150"/>
  <c r="BG150"/>
  <c r="BK150"/>
  <c r="BO150"/>
  <c r="BS150"/>
  <c r="BW150"/>
  <c r="CA150"/>
  <c r="H150"/>
  <c r="L150"/>
  <c r="P150"/>
  <c r="T150"/>
  <c r="X150"/>
  <c r="AB150"/>
  <c r="AF150"/>
  <c r="AJ150"/>
  <c r="AN150"/>
  <c r="AR150"/>
  <c r="AV150"/>
  <c r="AZ150"/>
  <c r="BD150"/>
  <c r="BH150"/>
  <c r="BL150"/>
  <c r="BP150"/>
  <c r="BT150"/>
  <c r="BX150"/>
  <c r="CB150"/>
  <c r="I150"/>
  <c r="M150"/>
  <c r="Q150"/>
  <c r="U150"/>
  <c r="Y150"/>
  <c r="AC150"/>
  <c r="AG150"/>
  <c r="AK150"/>
  <c r="AO150"/>
  <c r="AS150"/>
  <c r="AW150"/>
  <c r="BA150"/>
  <c r="BE150"/>
  <c r="BI150"/>
  <c r="BM150"/>
  <c r="BQ150"/>
  <c r="BU150"/>
  <c r="BY150"/>
  <c r="CC150"/>
  <c r="AL147" i="17"/>
  <c r="P144" i="22" l="1"/>
  <c r="R144"/>
  <c r="Q144"/>
  <c r="O145"/>
  <c r="AE148" i="17"/>
  <c r="AD148"/>
  <c r="AB148"/>
  <c r="AK148"/>
  <c r="AI148"/>
  <c r="AJ148"/>
  <c r="Z148"/>
  <c r="AH148"/>
  <c r="V148"/>
  <c r="AA148"/>
  <c r="T148"/>
  <c r="W147"/>
  <c r="Y147"/>
  <c r="G153" i="5"/>
  <c r="R148" i="17"/>
  <c r="O148"/>
  <c r="D152" i="5"/>
  <c r="E152"/>
  <c r="F152"/>
  <c r="A152"/>
  <c r="B152"/>
  <c r="C152"/>
  <c r="K151"/>
  <c r="O151"/>
  <c r="S151"/>
  <c r="W151"/>
  <c r="AA151"/>
  <c r="AE151"/>
  <c r="AI151"/>
  <c r="AM151"/>
  <c r="AQ151"/>
  <c r="AU151"/>
  <c r="AY151"/>
  <c r="BC151"/>
  <c r="BG151"/>
  <c r="BK151"/>
  <c r="BO151"/>
  <c r="BS151"/>
  <c r="BW151"/>
  <c r="CA151"/>
  <c r="H151"/>
  <c r="L151"/>
  <c r="P151"/>
  <c r="T151"/>
  <c r="X151"/>
  <c r="AB151"/>
  <c r="AF151"/>
  <c r="AJ151"/>
  <c r="AN151"/>
  <c r="AR151"/>
  <c r="AV151"/>
  <c r="AZ151"/>
  <c r="BD151"/>
  <c r="BH151"/>
  <c r="BL151"/>
  <c r="BP151"/>
  <c r="BT151"/>
  <c r="BX151"/>
  <c r="CB151"/>
  <c r="I151"/>
  <c r="Q151"/>
  <c r="Y151"/>
  <c r="AG151"/>
  <c r="AO151"/>
  <c r="AW151"/>
  <c r="BE151"/>
  <c r="BM151"/>
  <c r="BU151"/>
  <c r="CC151"/>
  <c r="N151"/>
  <c r="V151"/>
  <c r="AD151"/>
  <c r="AL151"/>
  <c r="AT151"/>
  <c r="BB151"/>
  <c r="BJ151"/>
  <c r="BR151"/>
  <c r="BZ151"/>
  <c r="M151"/>
  <c r="U151"/>
  <c r="AC151"/>
  <c r="AK151"/>
  <c r="AS151"/>
  <c r="BA151"/>
  <c r="BI151"/>
  <c r="BQ151"/>
  <c r="BY151"/>
  <c r="J151"/>
  <c r="R151"/>
  <c r="Z151"/>
  <c r="AH151"/>
  <c r="AP151"/>
  <c r="AX151"/>
  <c r="BF151"/>
  <c r="BN151"/>
  <c r="BV151"/>
  <c r="CD151"/>
  <c r="F149" i="18"/>
  <c r="A149" i="17" s="1"/>
  <c r="N149" s="1"/>
  <c r="X149" s="1"/>
  <c r="AL148"/>
  <c r="P145" i="22" l="1"/>
  <c r="R145"/>
  <c r="Q145"/>
  <c r="O146"/>
  <c r="AE149" i="17"/>
  <c r="AD149"/>
  <c r="AB149"/>
  <c r="AK149"/>
  <c r="AI149"/>
  <c r="AJ149"/>
  <c r="Z149"/>
  <c r="AH149"/>
  <c r="V149"/>
  <c r="AA149"/>
  <c r="T149"/>
  <c r="W148"/>
  <c r="Y148"/>
  <c r="G154" i="5"/>
  <c r="O149" i="17"/>
  <c r="R149"/>
  <c r="F150" i="18"/>
  <c r="A150" i="17" s="1"/>
  <c r="N150" s="1"/>
  <c r="X150" s="1"/>
  <c r="E153" i="5"/>
  <c r="D153"/>
  <c r="F153"/>
  <c r="A153"/>
  <c r="B153"/>
  <c r="C153"/>
  <c r="H152"/>
  <c r="L152"/>
  <c r="P152"/>
  <c r="T152"/>
  <c r="X152"/>
  <c r="AB152"/>
  <c r="AF152"/>
  <c r="AJ152"/>
  <c r="AN152"/>
  <c r="AR152"/>
  <c r="AV152"/>
  <c r="AZ152"/>
  <c r="BD152"/>
  <c r="BH152"/>
  <c r="BL152"/>
  <c r="BP152"/>
  <c r="BT152"/>
  <c r="BX152"/>
  <c r="CB152"/>
  <c r="I152"/>
  <c r="M152"/>
  <c r="Q152"/>
  <c r="U152"/>
  <c r="Y152"/>
  <c r="AC152"/>
  <c r="AG152"/>
  <c r="AK152"/>
  <c r="AO152"/>
  <c r="AS152"/>
  <c r="AW152"/>
  <c r="BA152"/>
  <c r="BE152"/>
  <c r="BI152"/>
  <c r="BM152"/>
  <c r="BQ152"/>
  <c r="BU152"/>
  <c r="BY152"/>
  <c r="CC152"/>
  <c r="J152"/>
  <c r="N152"/>
  <c r="R152"/>
  <c r="V152"/>
  <c r="Z152"/>
  <c r="AD152"/>
  <c r="AH152"/>
  <c r="AL152"/>
  <c r="AP152"/>
  <c r="AT152"/>
  <c r="AX152"/>
  <c r="BB152"/>
  <c r="BF152"/>
  <c r="BJ152"/>
  <c r="BN152"/>
  <c r="BR152"/>
  <c r="BV152"/>
  <c r="BZ152"/>
  <c r="CD152"/>
  <c r="K152"/>
  <c r="O152"/>
  <c r="S152"/>
  <c r="W152"/>
  <c r="AA152"/>
  <c r="AE152"/>
  <c r="AI152"/>
  <c r="AM152"/>
  <c r="AQ152"/>
  <c r="AU152"/>
  <c r="AY152"/>
  <c r="BC152"/>
  <c r="BG152"/>
  <c r="BK152"/>
  <c r="BO152"/>
  <c r="BS152"/>
  <c r="BW152"/>
  <c r="CA152"/>
  <c r="AL149" i="17"/>
  <c r="Q146" i="22" l="1"/>
  <c r="P146"/>
  <c r="R146"/>
  <c r="O147"/>
  <c r="AE150" i="17"/>
  <c r="AD150"/>
  <c r="AB150"/>
  <c r="AK150"/>
  <c r="AI150"/>
  <c r="AJ150"/>
  <c r="Z150"/>
  <c r="AH150"/>
  <c r="V150"/>
  <c r="AA150"/>
  <c r="T150"/>
  <c r="W149"/>
  <c r="Y149"/>
  <c r="G155" i="5"/>
  <c r="R150" i="17"/>
  <c r="O150"/>
  <c r="D154" i="5"/>
  <c r="E154"/>
  <c r="F154"/>
  <c r="A154"/>
  <c r="B154"/>
  <c r="C154"/>
  <c r="I153"/>
  <c r="M153"/>
  <c r="Q153"/>
  <c r="U153"/>
  <c r="Y153"/>
  <c r="AC153"/>
  <c r="AG153"/>
  <c r="AK153"/>
  <c r="AO153"/>
  <c r="AS153"/>
  <c r="AW153"/>
  <c r="BA153"/>
  <c r="BE153"/>
  <c r="BI153"/>
  <c r="BM153"/>
  <c r="BQ153"/>
  <c r="BU153"/>
  <c r="BY153"/>
  <c r="CC153"/>
  <c r="J153"/>
  <c r="N153"/>
  <c r="R153"/>
  <c r="V153"/>
  <c r="Z153"/>
  <c r="AD153"/>
  <c r="AH153"/>
  <c r="AL153"/>
  <c r="AP153"/>
  <c r="AT153"/>
  <c r="AX153"/>
  <c r="BB153"/>
  <c r="BF153"/>
  <c r="BJ153"/>
  <c r="BN153"/>
  <c r="BR153"/>
  <c r="BV153"/>
  <c r="BZ153"/>
  <c r="CD153"/>
  <c r="K153"/>
  <c r="O153"/>
  <c r="S153"/>
  <c r="W153"/>
  <c r="AA153"/>
  <c r="AE153"/>
  <c r="AI153"/>
  <c r="AM153"/>
  <c r="AQ153"/>
  <c r="AU153"/>
  <c r="AY153"/>
  <c r="BC153"/>
  <c r="BG153"/>
  <c r="BK153"/>
  <c r="BO153"/>
  <c r="BS153"/>
  <c r="BW153"/>
  <c r="CA153"/>
  <c r="H153"/>
  <c r="L153"/>
  <c r="P153"/>
  <c r="T153"/>
  <c r="X153"/>
  <c r="AB153"/>
  <c r="AF153"/>
  <c r="AJ153"/>
  <c r="AN153"/>
  <c r="AR153"/>
  <c r="AV153"/>
  <c r="AZ153"/>
  <c r="BD153"/>
  <c r="BH153"/>
  <c r="BL153"/>
  <c r="BP153"/>
  <c r="BT153"/>
  <c r="BX153"/>
  <c r="CB153"/>
  <c r="F151" i="18"/>
  <c r="A151" i="17" s="1"/>
  <c r="N151" s="1"/>
  <c r="X151" s="1"/>
  <c r="AL150"/>
  <c r="P147" i="22" l="1"/>
  <c r="R147"/>
  <c r="Q147"/>
  <c r="O148"/>
  <c r="AE151" i="17"/>
  <c r="AD151"/>
  <c r="AB151"/>
  <c r="AK151"/>
  <c r="AI151"/>
  <c r="AJ151"/>
  <c r="Z151"/>
  <c r="AH151"/>
  <c r="V151"/>
  <c r="AA151"/>
  <c r="T151"/>
  <c r="W150"/>
  <c r="Y150"/>
  <c r="G156" i="5"/>
  <c r="O151" i="17"/>
  <c r="R151"/>
  <c r="E155" i="5"/>
  <c r="D155"/>
  <c r="F155"/>
  <c r="A155"/>
  <c r="B155"/>
  <c r="C155"/>
  <c r="H154"/>
  <c r="L154"/>
  <c r="P154"/>
  <c r="T154"/>
  <c r="X154"/>
  <c r="AB154"/>
  <c r="AF154"/>
  <c r="AJ154"/>
  <c r="AN154"/>
  <c r="AR154"/>
  <c r="AV154"/>
  <c r="AZ154"/>
  <c r="BD154"/>
  <c r="BH154"/>
  <c r="BL154"/>
  <c r="BP154"/>
  <c r="BT154"/>
  <c r="BX154"/>
  <c r="CB154"/>
  <c r="I154"/>
  <c r="M154"/>
  <c r="Q154"/>
  <c r="U154"/>
  <c r="Y154"/>
  <c r="AC154"/>
  <c r="AG154"/>
  <c r="AK154"/>
  <c r="AO154"/>
  <c r="AS154"/>
  <c r="AW154"/>
  <c r="BA154"/>
  <c r="BE154"/>
  <c r="BI154"/>
  <c r="BM154"/>
  <c r="BQ154"/>
  <c r="BU154"/>
  <c r="BY154"/>
  <c r="CC154"/>
  <c r="J154"/>
  <c r="N154"/>
  <c r="R154"/>
  <c r="V154"/>
  <c r="Z154"/>
  <c r="AD154"/>
  <c r="AH154"/>
  <c r="AL154"/>
  <c r="AP154"/>
  <c r="AT154"/>
  <c r="AX154"/>
  <c r="BB154"/>
  <c r="BF154"/>
  <c r="BJ154"/>
  <c r="BN154"/>
  <c r="BR154"/>
  <c r="BV154"/>
  <c r="BZ154"/>
  <c r="CD154"/>
  <c r="K154"/>
  <c r="O154"/>
  <c r="S154"/>
  <c r="W154"/>
  <c r="AA154"/>
  <c r="AE154"/>
  <c r="AI154"/>
  <c r="AM154"/>
  <c r="AQ154"/>
  <c r="AU154"/>
  <c r="AY154"/>
  <c r="BC154"/>
  <c r="BG154"/>
  <c r="BK154"/>
  <c r="BO154"/>
  <c r="BS154"/>
  <c r="BW154"/>
  <c r="CA154"/>
  <c r="F152" i="18"/>
  <c r="A152" i="17" s="1"/>
  <c r="N152" s="1"/>
  <c r="X152" s="1"/>
  <c r="AL151"/>
  <c r="Q148" i="22" l="1"/>
  <c r="P148"/>
  <c r="R148"/>
  <c r="O149"/>
  <c r="AE152" i="17"/>
  <c r="AD152"/>
  <c r="AB152"/>
  <c r="AK152"/>
  <c r="AI152"/>
  <c r="AJ152"/>
  <c r="Z152"/>
  <c r="AH152"/>
  <c r="V152"/>
  <c r="AA152"/>
  <c r="T152"/>
  <c r="W151"/>
  <c r="Y151"/>
  <c r="G157" i="5"/>
  <c r="R152" i="17"/>
  <c r="O152"/>
  <c r="I155" i="5"/>
  <c r="M155"/>
  <c r="Q155"/>
  <c r="U155"/>
  <c r="Y155"/>
  <c r="AC155"/>
  <c r="AG155"/>
  <c r="AK155"/>
  <c r="AO155"/>
  <c r="AS155"/>
  <c r="AW155"/>
  <c r="BA155"/>
  <c r="BE155"/>
  <c r="BI155"/>
  <c r="BM155"/>
  <c r="BQ155"/>
  <c r="BU155"/>
  <c r="BY155"/>
  <c r="CC155"/>
  <c r="J155"/>
  <c r="N155"/>
  <c r="R155"/>
  <c r="V155"/>
  <c r="Z155"/>
  <c r="AD155"/>
  <c r="AH155"/>
  <c r="AL155"/>
  <c r="AP155"/>
  <c r="AT155"/>
  <c r="AX155"/>
  <c r="BB155"/>
  <c r="BF155"/>
  <c r="BJ155"/>
  <c r="BN155"/>
  <c r="BR155"/>
  <c r="BV155"/>
  <c r="BZ155"/>
  <c r="CD155"/>
  <c r="O155"/>
  <c r="W155"/>
  <c r="AE155"/>
  <c r="AM155"/>
  <c r="AU155"/>
  <c r="BC155"/>
  <c r="BK155"/>
  <c r="BS155"/>
  <c r="CA155"/>
  <c r="L155"/>
  <c r="T155"/>
  <c r="AB155"/>
  <c r="AJ155"/>
  <c r="AR155"/>
  <c r="AZ155"/>
  <c r="BH155"/>
  <c r="BP155"/>
  <c r="BX155"/>
  <c r="K155"/>
  <c r="S155"/>
  <c r="AA155"/>
  <c r="AI155"/>
  <c r="AQ155"/>
  <c r="AY155"/>
  <c r="BG155"/>
  <c r="BO155"/>
  <c r="BW155"/>
  <c r="H155"/>
  <c r="P155"/>
  <c r="X155"/>
  <c r="AF155"/>
  <c r="AN155"/>
  <c r="AV155"/>
  <c r="BD155"/>
  <c r="BL155"/>
  <c r="BT155"/>
  <c r="CB155"/>
  <c r="D156"/>
  <c r="E156"/>
  <c r="F156"/>
  <c r="C156"/>
  <c r="A156"/>
  <c r="B156"/>
  <c r="F153" i="18"/>
  <c r="A153" i="17" s="1"/>
  <c r="N153" s="1"/>
  <c r="X153" s="1"/>
  <c r="AL152"/>
  <c r="Q149" i="22" l="1"/>
  <c r="P149"/>
  <c r="R149"/>
  <c r="O150"/>
  <c r="AE153" i="17"/>
  <c r="AD153"/>
  <c r="AB153"/>
  <c r="AK153"/>
  <c r="AI153"/>
  <c r="AJ153"/>
  <c r="Z153"/>
  <c r="AH153"/>
  <c r="V153"/>
  <c r="AA153"/>
  <c r="T153"/>
  <c r="W152"/>
  <c r="Y152"/>
  <c r="G158" i="5"/>
  <c r="O153" i="17"/>
  <c r="R153"/>
  <c r="F157" i="5"/>
  <c r="E157"/>
  <c r="D157"/>
  <c r="A157"/>
  <c r="B157"/>
  <c r="C157"/>
  <c r="J156"/>
  <c r="N156"/>
  <c r="R156"/>
  <c r="V156"/>
  <c r="Z156"/>
  <c r="AD156"/>
  <c r="AH156"/>
  <c r="AL156"/>
  <c r="AP156"/>
  <c r="AT156"/>
  <c r="AX156"/>
  <c r="BB156"/>
  <c r="BF156"/>
  <c r="BJ156"/>
  <c r="BN156"/>
  <c r="BR156"/>
  <c r="BV156"/>
  <c r="BZ156"/>
  <c r="CD156"/>
  <c r="K156"/>
  <c r="O156"/>
  <c r="S156"/>
  <c r="W156"/>
  <c r="AA156"/>
  <c r="AE156"/>
  <c r="AI156"/>
  <c r="AM156"/>
  <c r="AQ156"/>
  <c r="AU156"/>
  <c r="AY156"/>
  <c r="BC156"/>
  <c r="BG156"/>
  <c r="BK156"/>
  <c r="BO156"/>
  <c r="BS156"/>
  <c r="BW156"/>
  <c r="CA156"/>
  <c r="H156"/>
  <c r="L156"/>
  <c r="P156"/>
  <c r="T156"/>
  <c r="X156"/>
  <c r="AB156"/>
  <c r="AF156"/>
  <c r="AJ156"/>
  <c r="AN156"/>
  <c r="AR156"/>
  <c r="AV156"/>
  <c r="AZ156"/>
  <c r="BD156"/>
  <c r="BH156"/>
  <c r="BL156"/>
  <c r="BP156"/>
  <c r="BT156"/>
  <c r="BX156"/>
  <c r="CB156"/>
  <c r="I156"/>
  <c r="M156"/>
  <c r="Q156"/>
  <c r="U156"/>
  <c r="Y156"/>
  <c r="AC156"/>
  <c r="AG156"/>
  <c r="AK156"/>
  <c r="AO156"/>
  <c r="AS156"/>
  <c r="AW156"/>
  <c r="BA156"/>
  <c r="BE156"/>
  <c r="BI156"/>
  <c r="BM156"/>
  <c r="BQ156"/>
  <c r="BU156"/>
  <c r="BY156"/>
  <c r="CC156"/>
  <c r="F154" i="18"/>
  <c r="A154" i="17" s="1"/>
  <c r="N154" s="1"/>
  <c r="X154" s="1"/>
  <c r="AL153"/>
  <c r="P150" i="22" l="1"/>
  <c r="R150"/>
  <c r="Q150"/>
  <c r="O151"/>
  <c r="AE154" i="17"/>
  <c r="AD154"/>
  <c r="AB154"/>
  <c r="AK154"/>
  <c r="AI154"/>
  <c r="AJ154"/>
  <c r="Z154"/>
  <c r="AH154"/>
  <c r="V154"/>
  <c r="AA154"/>
  <c r="T154"/>
  <c r="W153"/>
  <c r="Y153"/>
  <c r="G159" i="5"/>
  <c r="R154" i="17"/>
  <c r="O154"/>
  <c r="D158" i="5"/>
  <c r="E158"/>
  <c r="F158"/>
  <c r="C158"/>
  <c r="A158"/>
  <c r="B158"/>
  <c r="K157"/>
  <c r="O157"/>
  <c r="S157"/>
  <c r="W157"/>
  <c r="AA157"/>
  <c r="AE157"/>
  <c r="AI157"/>
  <c r="AM157"/>
  <c r="AQ157"/>
  <c r="AU157"/>
  <c r="AY157"/>
  <c r="BC157"/>
  <c r="BG157"/>
  <c r="BK157"/>
  <c r="BO157"/>
  <c r="BS157"/>
  <c r="BW157"/>
  <c r="CA157"/>
  <c r="H157"/>
  <c r="L157"/>
  <c r="P157"/>
  <c r="T157"/>
  <c r="X157"/>
  <c r="AB157"/>
  <c r="AF157"/>
  <c r="AJ157"/>
  <c r="AN157"/>
  <c r="AR157"/>
  <c r="AV157"/>
  <c r="AZ157"/>
  <c r="BD157"/>
  <c r="BH157"/>
  <c r="BL157"/>
  <c r="BP157"/>
  <c r="BT157"/>
  <c r="BX157"/>
  <c r="CB157"/>
  <c r="I157"/>
  <c r="M157"/>
  <c r="Q157"/>
  <c r="U157"/>
  <c r="Y157"/>
  <c r="AC157"/>
  <c r="AG157"/>
  <c r="AK157"/>
  <c r="AO157"/>
  <c r="AS157"/>
  <c r="AW157"/>
  <c r="BA157"/>
  <c r="BE157"/>
  <c r="BI157"/>
  <c r="BM157"/>
  <c r="BQ157"/>
  <c r="BU157"/>
  <c r="BY157"/>
  <c r="CC157"/>
  <c r="J157"/>
  <c r="N157"/>
  <c r="R157"/>
  <c r="V157"/>
  <c r="Z157"/>
  <c r="AD157"/>
  <c r="AH157"/>
  <c r="AL157"/>
  <c r="AP157"/>
  <c r="AT157"/>
  <c r="AX157"/>
  <c r="BB157"/>
  <c r="BF157"/>
  <c r="BJ157"/>
  <c r="BN157"/>
  <c r="BR157"/>
  <c r="BV157"/>
  <c r="BZ157"/>
  <c r="CD157"/>
  <c r="F155" i="18"/>
  <c r="A155" i="17" s="1"/>
  <c r="N155" s="1"/>
  <c r="X155" s="1"/>
  <c r="AL154"/>
  <c r="P151" i="22" l="1"/>
  <c r="R151"/>
  <c r="Q151"/>
  <c r="O152"/>
  <c r="AE155" i="17"/>
  <c r="AD155"/>
  <c r="AB155"/>
  <c r="AK155"/>
  <c r="AI155"/>
  <c r="AJ155"/>
  <c r="Z155"/>
  <c r="AH155"/>
  <c r="V155"/>
  <c r="AA155"/>
  <c r="T155"/>
  <c r="W154"/>
  <c r="Y154"/>
  <c r="G160" i="5"/>
  <c r="O155" i="17"/>
  <c r="R155"/>
  <c r="E159" i="5"/>
  <c r="D159"/>
  <c r="F159"/>
  <c r="A159"/>
  <c r="B159"/>
  <c r="C159"/>
  <c r="F156" i="18"/>
  <c r="A156" i="17" s="1"/>
  <c r="N156" s="1"/>
  <c r="X156" s="1"/>
  <c r="J158" i="5"/>
  <c r="N158"/>
  <c r="R158"/>
  <c r="V158"/>
  <c r="Z158"/>
  <c r="AD158"/>
  <c r="AH158"/>
  <c r="AL158"/>
  <c r="AP158"/>
  <c r="AT158"/>
  <c r="AX158"/>
  <c r="BB158"/>
  <c r="BF158"/>
  <c r="BJ158"/>
  <c r="BN158"/>
  <c r="BR158"/>
  <c r="BV158"/>
  <c r="BZ158"/>
  <c r="CD158"/>
  <c r="K158"/>
  <c r="O158"/>
  <c r="S158"/>
  <c r="W158"/>
  <c r="AA158"/>
  <c r="AE158"/>
  <c r="AI158"/>
  <c r="AM158"/>
  <c r="AQ158"/>
  <c r="AU158"/>
  <c r="AY158"/>
  <c r="BC158"/>
  <c r="BG158"/>
  <c r="BK158"/>
  <c r="BO158"/>
  <c r="BS158"/>
  <c r="BW158"/>
  <c r="CA158"/>
  <c r="H158"/>
  <c r="L158"/>
  <c r="P158"/>
  <c r="T158"/>
  <c r="X158"/>
  <c r="AB158"/>
  <c r="AF158"/>
  <c r="AJ158"/>
  <c r="AN158"/>
  <c r="AR158"/>
  <c r="AV158"/>
  <c r="AZ158"/>
  <c r="BD158"/>
  <c r="BH158"/>
  <c r="BL158"/>
  <c r="BP158"/>
  <c r="BT158"/>
  <c r="BX158"/>
  <c r="CB158"/>
  <c r="I158"/>
  <c r="M158"/>
  <c r="Q158"/>
  <c r="U158"/>
  <c r="Y158"/>
  <c r="AC158"/>
  <c r="AG158"/>
  <c r="AK158"/>
  <c r="AO158"/>
  <c r="AS158"/>
  <c r="AW158"/>
  <c r="BA158"/>
  <c r="BE158"/>
  <c r="BI158"/>
  <c r="BM158"/>
  <c r="BQ158"/>
  <c r="BU158"/>
  <c r="BY158"/>
  <c r="CC158"/>
  <c r="AL155" i="17"/>
  <c r="P152" i="22" l="1"/>
  <c r="R152"/>
  <c r="Q152"/>
  <c r="O153"/>
  <c r="AE156" i="17"/>
  <c r="AD156"/>
  <c r="AB156"/>
  <c r="AK156"/>
  <c r="AI156"/>
  <c r="AJ156"/>
  <c r="Z156"/>
  <c r="AH156"/>
  <c r="V156"/>
  <c r="AA156"/>
  <c r="T156"/>
  <c r="W155"/>
  <c r="Y155"/>
  <c r="G161" i="5"/>
  <c r="R156" i="17"/>
  <c r="O156"/>
  <c r="F157" i="18"/>
  <c r="A157" i="17" s="1"/>
  <c r="N157" s="1"/>
  <c r="X157" s="1"/>
  <c r="D160" i="5"/>
  <c r="E160"/>
  <c r="F160"/>
  <c r="A160"/>
  <c r="B160"/>
  <c r="C160"/>
  <c r="K159"/>
  <c r="O159"/>
  <c r="S159"/>
  <c r="W159"/>
  <c r="AA159"/>
  <c r="AE159"/>
  <c r="AI159"/>
  <c r="AM159"/>
  <c r="AQ159"/>
  <c r="AU159"/>
  <c r="AY159"/>
  <c r="BC159"/>
  <c r="BG159"/>
  <c r="BK159"/>
  <c r="BO159"/>
  <c r="BS159"/>
  <c r="BW159"/>
  <c r="CA159"/>
  <c r="H159"/>
  <c r="L159"/>
  <c r="P159"/>
  <c r="T159"/>
  <c r="X159"/>
  <c r="AB159"/>
  <c r="AF159"/>
  <c r="AJ159"/>
  <c r="AN159"/>
  <c r="AR159"/>
  <c r="AV159"/>
  <c r="AZ159"/>
  <c r="BD159"/>
  <c r="BH159"/>
  <c r="BL159"/>
  <c r="BP159"/>
  <c r="BT159"/>
  <c r="BX159"/>
  <c r="CB159"/>
  <c r="M159"/>
  <c r="U159"/>
  <c r="AC159"/>
  <c r="AK159"/>
  <c r="AS159"/>
  <c r="BA159"/>
  <c r="BI159"/>
  <c r="BQ159"/>
  <c r="BY159"/>
  <c r="J159"/>
  <c r="R159"/>
  <c r="Z159"/>
  <c r="AH159"/>
  <c r="AP159"/>
  <c r="AX159"/>
  <c r="BF159"/>
  <c r="BN159"/>
  <c r="BV159"/>
  <c r="CD159"/>
  <c r="I159"/>
  <c r="Q159"/>
  <c r="Y159"/>
  <c r="AG159"/>
  <c r="AO159"/>
  <c r="AW159"/>
  <c r="BE159"/>
  <c r="BM159"/>
  <c r="BU159"/>
  <c r="CC159"/>
  <c r="N159"/>
  <c r="V159"/>
  <c r="AD159"/>
  <c r="AL159"/>
  <c r="AT159"/>
  <c r="BB159"/>
  <c r="BJ159"/>
  <c r="BR159"/>
  <c r="BZ159"/>
  <c r="AL156" i="17"/>
  <c r="P153" i="22" l="1"/>
  <c r="R153"/>
  <c r="Q153"/>
  <c r="O154"/>
  <c r="AE157" i="17"/>
  <c r="AD157"/>
  <c r="AB157"/>
  <c r="AK157"/>
  <c r="AI157"/>
  <c r="AJ157"/>
  <c r="W156"/>
  <c r="Y156"/>
  <c r="Z157"/>
  <c r="AH157"/>
  <c r="V157"/>
  <c r="AA157"/>
  <c r="T157"/>
  <c r="G162" i="5"/>
  <c r="O157" i="17"/>
  <c r="R157"/>
  <c r="H160" i="5"/>
  <c r="L160"/>
  <c r="P160"/>
  <c r="T160"/>
  <c r="X160"/>
  <c r="AB160"/>
  <c r="AF160"/>
  <c r="AJ160"/>
  <c r="AN160"/>
  <c r="AR160"/>
  <c r="AV160"/>
  <c r="AZ160"/>
  <c r="BD160"/>
  <c r="BH160"/>
  <c r="BL160"/>
  <c r="BP160"/>
  <c r="BT160"/>
  <c r="BX160"/>
  <c r="CB160"/>
  <c r="I160"/>
  <c r="M160"/>
  <c r="Q160"/>
  <c r="U160"/>
  <c r="Y160"/>
  <c r="AC160"/>
  <c r="AG160"/>
  <c r="AK160"/>
  <c r="AO160"/>
  <c r="AS160"/>
  <c r="AW160"/>
  <c r="BA160"/>
  <c r="BE160"/>
  <c r="BI160"/>
  <c r="BM160"/>
  <c r="BQ160"/>
  <c r="BU160"/>
  <c r="BY160"/>
  <c r="CC160"/>
  <c r="J160"/>
  <c r="N160"/>
  <c r="R160"/>
  <c r="V160"/>
  <c r="Z160"/>
  <c r="AD160"/>
  <c r="AH160"/>
  <c r="AL160"/>
  <c r="AP160"/>
  <c r="AT160"/>
  <c r="AX160"/>
  <c r="BB160"/>
  <c r="BF160"/>
  <c r="BJ160"/>
  <c r="BN160"/>
  <c r="BR160"/>
  <c r="BV160"/>
  <c r="BZ160"/>
  <c r="CD160"/>
  <c r="K160"/>
  <c r="O160"/>
  <c r="S160"/>
  <c r="W160"/>
  <c r="AA160"/>
  <c r="AE160"/>
  <c r="AI160"/>
  <c r="AM160"/>
  <c r="AQ160"/>
  <c r="AU160"/>
  <c r="AY160"/>
  <c r="BC160"/>
  <c r="BG160"/>
  <c r="BK160"/>
  <c r="BO160"/>
  <c r="BS160"/>
  <c r="BW160"/>
  <c r="CA160"/>
  <c r="E161"/>
  <c r="D161"/>
  <c r="F161"/>
  <c r="A161"/>
  <c r="B161"/>
  <c r="C161"/>
  <c r="F158" i="18"/>
  <c r="A158" i="17" s="1"/>
  <c r="N158" s="1"/>
  <c r="X158" s="1"/>
  <c r="AL157"/>
  <c r="Q154" i="22" l="1"/>
  <c r="P154"/>
  <c r="R154"/>
  <c r="O155"/>
  <c r="AE158" i="17"/>
  <c r="AD158"/>
  <c r="AB158"/>
  <c r="AK158"/>
  <c r="AI158"/>
  <c r="AJ158"/>
  <c r="Z158"/>
  <c r="AH158"/>
  <c r="V158"/>
  <c r="AA158"/>
  <c r="T158"/>
  <c r="W157"/>
  <c r="Y157"/>
  <c r="G163" i="5"/>
  <c r="R158" i="17"/>
  <c r="O158"/>
  <c r="D162" i="5"/>
  <c r="E162"/>
  <c r="F162"/>
  <c r="A162"/>
  <c r="B162"/>
  <c r="C162"/>
  <c r="K161"/>
  <c r="O161"/>
  <c r="S161"/>
  <c r="W161"/>
  <c r="AA161"/>
  <c r="AE161"/>
  <c r="AI161"/>
  <c r="AM161"/>
  <c r="AQ161"/>
  <c r="AU161"/>
  <c r="AY161"/>
  <c r="BC161"/>
  <c r="BG161"/>
  <c r="BK161"/>
  <c r="BO161"/>
  <c r="BS161"/>
  <c r="BW161"/>
  <c r="CA161"/>
  <c r="H161"/>
  <c r="L161"/>
  <c r="P161"/>
  <c r="T161"/>
  <c r="X161"/>
  <c r="AB161"/>
  <c r="AF161"/>
  <c r="AJ161"/>
  <c r="AN161"/>
  <c r="AR161"/>
  <c r="AV161"/>
  <c r="AZ161"/>
  <c r="BD161"/>
  <c r="BH161"/>
  <c r="BL161"/>
  <c r="BP161"/>
  <c r="BT161"/>
  <c r="BX161"/>
  <c r="CB161"/>
  <c r="I161"/>
  <c r="M161"/>
  <c r="Q161"/>
  <c r="U161"/>
  <c r="Y161"/>
  <c r="AC161"/>
  <c r="AG161"/>
  <c r="AK161"/>
  <c r="AO161"/>
  <c r="AS161"/>
  <c r="AW161"/>
  <c r="BA161"/>
  <c r="BE161"/>
  <c r="BI161"/>
  <c r="BM161"/>
  <c r="BQ161"/>
  <c r="BU161"/>
  <c r="BY161"/>
  <c r="CC161"/>
  <c r="J161"/>
  <c r="N161"/>
  <c r="R161"/>
  <c r="V161"/>
  <c r="Z161"/>
  <c r="AD161"/>
  <c r="AH161"/>
  <c r="AL161"/>
  <c r="AP161"/>
  <c r="AT161"/>
  <c r="AX161"/>
  <c r="BB161"/>
  <c r="BF161"/>
  <c r="BJ161"/>
  <c r="BN161"/>
  <c r="BR161"/>
  <c r="BV161"/>
  <c r="BZ161"/>
  <c r="CD161"/>
  <c r="F159" i="18"/>
  <c r="A159" i="17" s="1"/>
  <c r="N159" s="1"/>
  <c r="X159" s="1"/>
  <c r="AL158"/>
  <c r="Q155" i="22" l="1"/>
  <c r="P155"/>
  <c r="R155"/>
  <c r="O156"/>
  <c r="AE159" i="17"/>
  <c r="AD159"/>
  <c r="AB159"/>
  <c r="AK159"/>
  <c r="AI159"/>
  <c r="AJ159"/>
  <c r="W158"/>
  <c r="Y158"/>
  <c r="Z159"/>
  <c r="AH159"/>
  <c r="V159"/>
  <c r="AA159"/>
  <c r="T159"/>
  <c r="G164" i="5"/>
  <c r="O159" i="17"/>
  <c r="R159"/>
  <c r="E163" i="5"/>
  <c r="D163"/>
  <c r="F163"/>
  <c r="A163"/>
  <c r="B163"/>
  <c r="C163"/>
  <c r="F160" i="18"/>
  <c r="A160" i="17" s="1"/>
  <c r="N160" s="1"/>
  <c r="X160" s="1"/>
  <c r="H162" i="5"/>
  <c r="L162"/>
  <c r="P162"/>
  <c r="T162"/>
  <c r="X162"/>
  <c r="AB162"/>
  <c r="AF162"/>
  <c r="AJ162"/>
  <c r="AN162"/>
  <c r="AR162"/>
  <c r="AV162"/>
  <c r="AZ162"/>
  <c r="BD162"/>
  <c r="BH162"/>
  <c r="BL162"/>
  <c r="BP162"/>
  <c r="BT162"/>
  <c r="BX162"/>
  <c r="CB162"/>
  <c r="I162"/>
  <c r="M162"/>
  <c r="Q162"/>
  <c r="U162"/>
  <c r="Y162"/>
  <c r="AC162"/>
  <c r="AG162"/>
  <c r="AK162"/>
  <c r="AO162"/>
  <c r="AS162"/>
  <c r="AW162"/>
  <c r="BA162"/>
  <c r="BE162"/>
  <c r="BI162"/>
  <c r="BM162"/>
  <c r="BQ162"/>
  <c r="BU162"/>
  <c r="BY162"/>
  <c r="CC162"/>
  <c r="J162"/>
  <c r="N162"/>
  <c r="R162"/>
  <c r="V162"/>
  <c r="Z162"/>
  <c r="AD162"/>
  <c r="AH162"/>
  <c r="AL162"/>
  <c r="AP162"/>
  <c r="AT162"/>
  <c r="AX162"/>
  <c r="BB162"/>
  <c r="BF162"/>
  <c r="BJ162"/>
  <c r="BN162"/>
  <c r="BR162"/>
  <c r="BV162"/>
  <c r="BZ162"/>
  <c r="CD162"/>
  <c r="K162"/>
  <c r="O162"/>
  <c r="S162"/>
  <c r="W162"/>
  <c r="AA162"/>
  <c r="AE162"/>
  <c r="AI162"/>
  <c r="AM162"/>
  <c r="AQ162"/>
  <c r="AU162"/>
  <c r="AY162"/>
  <c r="BC162"/>
  <c r="BG162"/>
  <c r="BK162"/>
  <c r="BO162"/>
  <c r="BS162"/>
  <c r="BW162"/>
  <c r="CA162"/>
  <c r="AL159" i="17"/>
  <c r="Q156" i="22" l="1"/>
  <c r="P156"/>
  <c r="R156"/>
  <c r="O157"/>
  <c r="AE160" i="17"/>
  <c r="AD160"/>
  <c r="AB160"/>
  <c r="AK160"/>
  <c r="AI160"/>
  <c r="AJ160"/>
  <c r="Z160"/>
  <c r="AH160"/>
  <c r="V160"/>
  <c r="AA160"/>
  <c r="T160"/>
  <c r="W159"/>
  <c r="Y159"/>
  <c r="G165" i="5"/>
  <c r="R160" i="17"/>
  <c r="O160"/>
  <c r="D164" i="5"/>
  <c r="E164"/>
  <c r="F164"/>
  <c r="C164"/>
  <c r="A164"/>
  <c r="B164"/>
  <c r="I163"/>
  <c r="M163"/>
  <c r="Q163"/>
  <c r="U163"/>
  <c r="Y163"/>
  <c r="AC163"/>
  <c r="AG163"/>
  <c r="AK163"/>
  <c r="AO163"/>
  <c r="AS163"/>
  <c r="AW163"/>
  <c r="BA163"/>
  <c r="BE163"/>
  <c r="BI163"/>
  <c r="BM163"/>
  <c r="BQ163"/>
  <c r="BU163"/>
  <c r="BY163"/>
  <c r="CC163"/>
  <c r="J163"/>
  <c r="N163"/>
  <c r="R163"/>
  <c r="V163"/>
  <c r="Z163"/>
  <c r="AD163"/>
  <c r="AH163"/>
  <c r="AL163"/>
  <c r="AP163"/>
  <c r="AT163"/>
  <c r="AX163"/>
  <c r="BB163"/>
  <c r="BF163"/>
  <c r="BJ163"/>
  <c r="BN163"/>
  <c r="BR163"/>
  <c r="BV163"/>
  <c r="BZ163"/>
  <c r="CD163"/>
  <c r="K163"/>
  <c r="S163"/>
  <c r="AA163"/>
  <c r="AI163"/>
  <c r="AQ163"/>
  <c r="AY163"/>
  <c r="BG163"/>
  <c r="BO163"/>
  <c r="BW163"/>
  <c r="H163"/>
  <c r="P163"/>
  <c r="X163"/>
  <c r="AF163"/>
  <c r="AN163"/>
  <c r="AV163"/>
  <c r="BD163"/>
  <c r="BL163"/>
  <c r="BT163"/>
  <c r="CB163"/>
  <c r="O163"/>
  <c r="W163"/>
  <c r="AE163"/>
  <c r="AM163"/>
  <c r="AU163"/>
  <c r="BC163"/>
  <c r="BK163"/>
  <c r="BS163"/>
  <c r="CA163"/>
  <c r="L163"/>
  <c r="T163"/>
  <c r="AB163"/>
  <c r="AJ163"/>
  <c r="AR163"/>
  <c r="AZ163"/>
  <c r="BH163"/>
  <c r="BP163"/>
  <c r="BX163"/>
  <c r="F161" i="18"/>
  <c r="A161" i="17" s="1"/>
  <c r="N161" s="1"/>
  <c r="X161" s="1"/>
  <c r="AL160"/>
  <c r="Q157" i="22" l="1"/>
  <c r="P157"/>
  <c r="R157"/>
  <c r="O158"/>
  <c r="AE161" i="17"/>
  <c r="AD161"/>
  <c r="AB161"/>
  <c r="AK161"/>
  <c r="AI161"/>
  <c r="AJ161"/>
  <c r="Z161"/>
  <c r="AH161"/>
  <c r="V161"/>
  <c r="AA161"/>
  <c r="T161"/>
  <c r="W160"/>
  <c r="Y160"/>
  <c r="G166" i="5"/>
  <c r="O161" i="17"/>
  <c r="R161"/>
  <c r="J164" i="5"/>
  <c r="N164"/>
  <c r="R164"/>
  <c r="V164"/>
  <c r="Z164"/>
  <c r="AD164"/>
  <c r="AH164"/>
  <c r="AL164"/>
  <c r="AP164"/>
  <c r="AT164"/>
  <c r="AX164"/>
  <c r="BB164"/>
  <c r="BF164"/>
  <c r="BJ164"/>
  <c r="BN164"/>
  <c r="BR164"/>
  <c r="BV164"/>
  <c r="BZ164"/>
  <c r="CD164"/>
  <c r="K164"/>
  <c r="O164"/>
  <c r="S164"/>
  <c r="W164"/>
  <c r="AA164"/>
  <c r="AE164"/>
  <c r="AI164"/>
  <c r="AM164"/>
  <c r="AQ164"/>
  <c r="AU164"/>
  <c r="AY164"/>
  <c r="BC164"/>
  <c r="BG164"/>
  <c r="BK164"/>
  <c r="BO164"/>
  <c r="BS164"/>
  <c r="BW164"/>
  <c r="CA164"/>
  <c r="H164"/>
  <c r="L164"/>
  <c r="P164"/>
  <c r="T164"/>
  <c r="X164"/>
  <c r="AB164"/>
  <c r="AF164"/>
  <c r="AJ164"/>
  <c r="AN164"/>
  <c r="AR164"/>
  <c r="AV164"/>
  <c r="AZ164"/>
  <c r="BD164"/>
  <c r="BH164"/>
  <c r="BL164"/>
  <c r="BP164"/>
  <c r="BT164"/>
  <c r="BX164"/>
  <c r="CB164"/>
  <c r="I164"/>
  <c r="M164"/>
  <c r="Q164"/>
  <c r="U164"/>
  <c r="Y164"/>
  <c r="AC164"/>
  <c r="AG164"/>
  <c r="AK164"/>
  <c r="AO164"/>
  <c r="AS164"/>
  <c r="AW164"/>
  <c r="BA164"/>
  <c r="BE164"/>
  <c r="BI164"/>
  <c r="BM164"/>
  <c r="BQ164"/>
  <c r="BU164"/>
  <c r="BY164"/>
  <c r="CC164"/>
  <c r="F165"/>
  <c r="E165"/>
  <c r="D165"/>
  <c r="A165"/>
  <c r="B165"/>
  <c r="C165"/>
  <c r="F162" i="18"/>
  <c r="A162" i="17" s="1"/>
  <c r="N162" s="1"/>
  <c r="X162" s="1"/>
  <c r="AL161"/>
  <c r="R158" i="22" l="1"/>
  <c r="Q158"/>
  <c r="P158"/>
  <c r="O159"/>
  <c r="AE162" i="17"/>
  <c r="AD162"/>
  <c r="AB162"/>
  <c r="AK162"/>
  <c r="AI162"/>
  <c r="AJ162"/>
  <c r="Z162"/>
  <c r="AH162"/>
  <c r="V162"/>
  <c r="AA162"/>
  <c r="T162"/>
  <c r="W161"/>
  <c r="Y161"/>
  <c r="G167" i="5"/>
  <c r="R162" i="17"/>
  <c r="O162"/>
  <c r="D166" i="5"/>
  <c r="E166"/>
  <c r="F166"/>
  <c r="C166"/>
  <c r="A166"/>
  <c r="B166"/>
  <c r="F163" i="18"/>
  <c r="A163" i="17" s="1"/>
  <c r="N163" s="1"/>
  <c r="X163" s="1"/>
  <c r="I165" i="5"/>
  <c r="M165"/>
  <c r="Q165"/>
  <c r="U165"/>
  <c r="Y165"/>
  <c r="AC165"/>
  <c r="AG165"/>
  <c r="AK165"/>
  <c r="AO165"/>
  <c r="AS165"/>
  <c r="AW165"/>
  <c r="BA165"/>
  <c r="BE165"/>
  <c r="BI165"/>
  <c r="BM165"/>
  <c r="BQ165"/>
  <c r="BU165"/>
  <c r="BY165"/>
  <c r="CC165"/>
  <c r="J165"/>
  <c r="N165"/>
  <c r="R165"/>
  <c r="V165"/>
  <c r="Z165"/>
  <c r="AD165"/>
  <c r="AH165"/>
  <c r="AL165"/>
  <c r="AP165"/>
  <c r="AT165"/>
  <c r="AX165"/>
  <c r="BB165"/>
  <c r="BF165"/>
  <c r="BJ165"/>
  <c r="BN165"/>
  <c r="BR165"/>
  <c r="BV165"/>
  <c r="BZ165"/>
  <c r="CD165"/>
  <c r="K165"/>
  <c r="O165"/>
  <c r="S165"/>
  <c r="W165"/>
  <c r="AA165"/>
  <c r="AE165"/>
  <c r="AI165"/>
  <c r="AM165"/>
  <c r="AQ165"/>
  <c r="AU165"/>
  <c r="AY165"/>
  <c r="BC165"/>
  <c r="BG165"/>
  <c r="BK165"/>
  <c r="BO165"/>
  <c r="BS165"/>
  <c r="BW165"/>
  <c r="CA165"/>
  <c r="H165"/>
  <c r="L165"/>
  <c r="P165"/>
  <c r="T165"/>
  <c r="X165"/>
  <c r="AB165"/>
  <c r="AF165"/>
  <c r="AJ165"/>
  <c r="AN165"/>
  <c r="AR165"/>
  <c r="AV165"/>
  <c r="AZ165"/>
  <c r="BD165"/>
  <c r="BH165"/>
  <c r="BL165"/>
  <c r="BP165"/>
  <c r="BT165"/>
  <c r="BX165"/>
  <c r="CB165"/>
  <c r="AL162" i="17"/>
  <c r="Q159" i="22" l="1"/>
  <c r="P159"/>
  <c r="R159"/>
  <c r="O160"/>
  <c r="AE163" i="17"/>
  <c r="AD163"/>
  <c r="AB163"/>
  <c r="AK163"/>
  <c r="AI163"/>
  <c r="AJ163"/>
  <c r="W162"/>
  <c r="Y162"/>
  <c r="Z163"/>
  <c r="AH163"/>
  <c r="V163"/>
  <c r="AA163"/>
  <c r="T163"/>
  <c r="G168" i="5"/>
  <c r="O163" i="17"/>
  <c r="R163"/>
  <c r="F164" i="18"/>
  <c r="A164" i="17" s="1"/>
  <c r="N164" s="1"/>
  <c r="X164" s="1"/>
  <c r="J166" i="5"/>
  <c r="N166"/>
  <c r="R166"/>
  <c r="V166"/>
  <c r="Z166"/>
  <c r="AD166"/>
  <c r="AH166"/>
  <c r="AL166"/>
  <c r="AP166"/>
  <c r="AT166"/>
  <c r="AX166"/>
  <c r="BB166"/>
  <c r="BF166"/>
  <c r="BJ166"/>
  <c r="BN166"/>
  <c r="BR166"/>
  <c r="BV166"/>
  <c r="BZ166"/>
  <c r="CD166"/>
  <c r="K166"/>
  <c r="O166"/>
  <c r="S166"/>
  <c r="W166"/>
  <c r="AA166"/>
  <c r="AE166"/>
  <c r="AI166"/>
  <c r="AM166"/>
  <c r="AQ166"/>
  <c r="AU166"/>
  <c r="AY166"/>
  <c r="BC166"/>
  <c r="BG166"/>
  <c r="BK166"/>
  <c r="BO166"/>
  <c r="BS166"/>
  <c r="BW166"/>
  <c r="CA166"/>
  <c r="H166"/>
  <c r="L166"/>
  <c r="P166"/>
  <c r="T166"/>
  <c r="X166"/>
  <c r="AB166"/>
  <c r="AF166"/>
  <c r="AJ166"/>
  <c r="AN166"/>
  <c r="AR166"/>
  <c r="AV166"/>
  <c r="AZ166"/>
  <c r="BD166"/>
  <c r="BH166"/>
  <c r="BL166"/>
  <c r="BP166"/>
  <c r="BT166"/>
  <c r="BX166"/>
  <c r="CB166"/>
  <c r="I166"/>
  <c r="M166"/>
  <c r="Q166"/>
  <c r="U166"/>
  <c r="Y166"/>
  <c r="AC166"/>
  <c r="AG166"/>
  <c r="AK166"/>
  <c r="AO166"/>
  <c r="AS166"/>
  <c r="AW166"/>
  <c r="BA166"/>
  <c r="BE166"/>
  <c r="BI166"/>
  <c r="BM166"/>
  <c r="BQ166"/>
  <c r="BU166"/>
  <c r="BY166"/>
  <c r="CC166"/>
  <c r="E167"/>
  <c r="D167"/>
  <c r="F167"/>
  <c r="A167"/>
  <c r="B167"/>
  <c r="C167"/>
  <c r="AL163" i="17"/>
  <c r="Q160" i="22" l="1"/>
  <c r="P160"/>
  <c r="R160"/>
  <c r="O161"/>
  <c r="AE164" i="17"/>
  <c r="AD164"/>
  <c r="AB164"/>
  <c r="AK164"/>
  <c r="AI164"/>
  <c r="AJ164"/>
  <c r="Z164"/>
  <c r="AH164"/>
  <c r="V164"/>
  <c r="AA164"/>
  <c r="T164"/>
  <c r="W163"/>
  <c r="Y163"/>
  <c r="G169" i="5"/>
  <c r="R164" i="17"/>
  <c r="O164"/>
  <c r="K167" i="5"/>
  <c r="O167"/>
  <c r="S167"/>
  <c r="W167"/>
  <c r="AA167"/>
  <c r="AE167"/>
  <c r="AI167"/>
  <c r="AM167"/>
  <c r="AQ167"/>
  <c r="AU167"/>
  <c r="AY167"/>
  <c r="BC167"/>
  <c r="BG167"/>
  <c r="BK167"/>
  <c r="BO167"/>
  <c r="BS167"/>
  <c r="BW167"/>
  <c r="CA167"/>
  <c r="H167"/>
  <c r="L167"/>
  <c r="P167"/>
  <c r="T167"/>
  <c r="X167"/>
  <c r="AB167"/>
  <c r="AF167"/>
  <c r="AJ167"/>
  <c r="AN167"/>
  <c r="AR167"/>
  <c r="AV167"/>
  <c r="AZ167"/>
  <c r="BD167"/>
  <c r="BH167"/>
  <c r="BL167"/>
  <c r="BP167"/>
  <c r="BT167"/>
  <c r="BX167"/>
  <c r="CB167"/>
  <c r="I167"/>
  <c r="Q167"/>
  <c r="Y167"/>
  <c r="AG167"/>
  <c r="AO167"/>
  <c r="AW167"/>
  <c r="BE167"/>
  <c r="BM167"/>
  <c r="BU167"/>
  <c r="CC167"/>
  <c r="N167"/>
  <c r="V167"/>
  <c r="AD167"/>
  <c r="AL167"/>
  <c r="AT167"/>
  <c r="BB167"/>
  <c r="BJ167"/>
  <c r="BR167"/>
  <c r="BZ167"/>
  <c r="M167"/>
  <c r="U167"/>
  <c r="AC167"/>
  <c r="AK167"/>
  <c r="AS167"/>
  <c r="BA167"/>
  <c r="BI167"/>
  <c r="BQ167"/>
  <c r="BY167"/>
  <c r="J167"/>
  <c r="R167"/>
  <c r="Z167"/>
  <c r="AH167"/>
  <c r="AP167"/>
  <c r="AX167"/>
  <c r="BF167"/>
  <c r="BN167"/>
  <c r="BV167"/>
  <c r="CD167"/>
  <c r="D168"/>
  <c r="E168"/>
  <c r="F168"/>
  <c r="A168"/>
  <c r="B168"/>
  <c r="C168"/>
  <c r="F165" i="18"/>
  <c r="A165" i="17" s="1"/>
  <c r="N165" s="1"/>
  <c r="X165" s="1"/>
  <c r="AL164"/>
  <c r="P161" i="22" l="1"/>
  <c r="R161"/>
  <c r="Q161"/>
  <c r="O162"/>
  <c r="AE165" i="17"/>
  <c r="AD165"/>
  <c r="AB165"/>
  <c r="AK165"/>
  <c r="AI165"/>
  <c r="AJ165"/>
  <c r="Z165"/>
  <c r="AH165"/>
  <c r="V165"/>
  <c r="AA165"/>
  <c r="T165"/>
  <c r="W164"/>
  <c r="Y164"/>
  <c r="G170" i="5"/>
  <c r="O165" i="17"/>
  <c r="R165"/>
  <c r="E169" i="5"/>
  <c r="D169"/>
  <c r="F169"/>
  <c r="A169"/>
  <c r="B169"/>
  <c r="C169"/>
  <c r="H168"/>
  <c r="L168"/>
  <c r="P168"/>
  <c r="T168"/>
  <c r="X168"/>
  <c r="AB168"/>
  <c r="AF168"/>
  <c r="AJ168"/>
  <c r="AN168"/>
  <c r="AR168"/>
  <c r="AV168"/>
  <c r="AZ168"/>
  <c r="BD168"/>
  <c r="BH168"/>
  <c r="BL168"/>
  <c r="BP168"/>
  <c r="BT168"/>
  <c r="BX168"/>
  <c r="CB168"/>
  <c r="I168"/>
  <c r="M168"/>
  <c r="Q168"/>
  <c r="U168"/>
  <c r="Y168"/>
  <c r="AC168"/>
  <c r="AG168"/>
  <c r="AK168"/>
  <c r="AO168"/>
  <c r="AS168"/>
  <c r="AW168"/>
  <c r="BA168"/>
  <c r="BE168"/>
  <c r="BI168"/>
  <c r="BM168"/>
  <c r="BQ168"/>
  <c r="BU168"/>
  <c r="BY168"/>
  <c r="CC168"/>
  <c r="J168"/>
  <c r="N168"/>
  <c r="R168"/>
  <c r="V168"/>
  <c r="Z168"/>
  <c r="AD168"/>
  <c r="AH168"/>
  <c r="AL168"/>
  <c r="AP168"/>
  <c r="AT168"/>
  <c r="AX168"/>
  <c r="BB168"/>
  <c r="BF168"/>
  <c r="BJ168"/>
  <c r="BN168"/>
  <c r="BR168"/>
  <c r="BV168"/>
  <c r="BZ168"/>
  <c r="CD168"/>
  <c r="K168"/>
  <c r="O168"/>
  <c r="S168"/>
  <c r="W168"/>
  <c r="AA168"/>
  <c r="AE168"/>
  <c r="AI168"/>
  <c r="AM168"/>
  <c r="AQ168"/>
  <c r="AU168"/>
  <c r="AY168"/>
  <c r="BC168"/>
  <c r="BG168"/>
  <c r="BK168"/>
  <c r="BO168"/>
  <c r="BS168"/>
  <c r="BW168"/>
  <c r="CA168"/>
  <c r="F166" i="18"/>
  <c r="A166" i="17" s="1"/>
  <c r="N166" s="1"/>
  <c r="X166" s="1"/>
  <c r="AL165"/>
  <c r="P162" i="22" l="1"/>
  <c r="R162"/>
  <c r="Q162"/>
  <c r="O163"/>
  <c r="AE166" i="17"/>
  <c r="AD166"/>
  <c r="AB166"/>
  <c r="AK166"/>
  <c r="AI166"/>
  <c r="AJ166"/>
  <c r="Z166"/>
  <c r="AH166"/>
  <c r="V166"/>
  <c r="AA166"/>
  <c r="T166"/>
  <c r="W165"/>
  <c r="Y165"/>
  <c r="G171" i="5"/>
  <c r="R166" i="17"/>
  <c r="O166"/>
  <c r="F167" i="18"/>
  <c r="A167" i="17" s="1"/>
  <c r="N167" s="1"/>
  <c r="X167" s="1"/>
  <c r="D170" i="5"/>
  <c r="E170"/>
  <c r="F170"/>
  <c r="A170"/>
  <c r="B170"/>
  <c r="C170"/>
  <c r="I169"/>
  <c r="M169"/>
  <c r="Q169"/>
  <c r="U169"/>
  <c r="Y169"/>
  <c r="AC169"/>
  <c r="AG169"/>
  <c r="AK169"/>
  <c r="AO169"/>
  <c r="AS169"/>
  <c r="AW169"/>
  <c r="BA169"/>
  <c r="BE169"/>
  <c r="BI169"/>
  <c r="BM169"/>
  <c r="BQ169"/>
  <c r="BU169"/>
  <c r="BY169"/>
  <c r="CC169"/>
  <c r="J169"/>
  <c r="N169"/>
  <c r="R169"/>
  <c r="V169"/>
  <c r="Z169"/>
  <c r="AD169"/>
  <c r="AH169"/>
  <c r="AL169"/>
  <c r="AP169"/>
  <c r="AT169"/>
  <c r="AX169"/>
  <c r="BB169"/>
  <c r="BF169"/>
  <c r="BJ169"/>
  <c r="BN169"/>
  <c r="BR169"/>
  <c r="BV169"/>
  <c r="BZ169"/>
  <c r="CD169"/>
  <c r="K169"/>
  <c r="O169"/>
  <c r="S169"/>
  <c r="W169"/>
  <c r="AA169"/>
  <c r="AE169"/>
  <c r="AI169"/>
  <c r="AM169"/>
  <c r="AQ169"/>
  <c r="AU169"/>
  <c r="AY169"/>
  <c r="BC169"/>
  <c r="BG169"/>
  <c r="BK169"/>
  <c r="BO169"/>
  <c r="BS169"/>
  <c r="BW169"/>
  <c r="CA169"/>
  <c r="H169"/>
  <c r="L169"/>
  <c r="P169"/>
  <c r="T169"/>
  <c r="X169"/>
  <c r="AB169"/>
  <c r="AF169"/>
  <c r="AJ169"/>
  <c r="AN169"/>
  <c r="AR169"/>
  <c r="AV169"/>
  <c r="AZ169"/>
  <c r="BD169"/>
  <c r="BH169"/>
  <c r="BL169"/>
  <c r="BP169"/>
  <c r="BT169"/>
  <c r="BX169"/>
  <c r="CB169"/>
  <c r="AL166" i="17"/>
  <c r="Q163" i="22" l="1"/>
  <c r="P163"/>
  <c r="R163"/>
  <c r="O164"/>
  <c r="AE167" i="17"/>
  <c r="AD167"/>
  <c r="AB167"/>
  <c r="AK167"/>
  <c r="AI167"/>
  <c r="AJ167"/>
  <c r="W166"/>
  <c r="Y166"/>
  <c r="Z167"/>
  <c r="AH167"/>
  <c r="V167"/>
  <c r="AA167"/>
  <c r="T167"/>
  <c r="G172" i="5"/>
  <c r="O167" i="17"/>
  <c r="R167"/>
  <c r="H170" i="5"/>
  <c r="L170"/>
  <c r="P170"/>
  <c r="T170"/>
  <c r="X170"/>
  <c r="AB170"/>
  <c r="AF170"/>
  <c r="AJ170"/>
  <c r="AN170"/>
  <c r="AR170"/>
  <c r="AV170"/>
  <c r="AZ170"/>
  <c r="BD170"/>
  <c r="BH170"/>
  <c r="BL170"/>
  <c r="BP170"/>
  <c r="BT170"/>
  <c r="BX170"/>
  <c r="CB170"/>
  <c r="I170"/>
  <c r="M170"/>
  <c r="Q170"/>
  <c r="U170"/>
  <c r="Y170"/>
  <c r="AC170"/>
  <c r="AG170"/>
  <c r="AK170"/>
  <c r="AO170"/>
  <c r="AS170"/>
  <c r="AW170"/>
  <c r="BA170"/>
  <c r="BE170"/>
  <c r="BI170"/>
  <c r="BM170"/>
  <c r="BQ170"/>
  <c r="BU170"/>
  <c r="BY170"/>
  <c r="CC170"/>
  <c r="J170"/>
  <c r="N170"/>
  <c r="R170"/>
  <c r="V170"/>
  <c r="Z170"/>
  <c r="AD170"/>
  <c r="AH170"/>
  <c r="AL170"/>
  <c r="AP170"/>
  <c r="AT170"/>
  <c r="AX170"/>
  <c r="BB170"/>
  <c r="BF170"/>
  <c r="BJ170"/>
  <c r="BN170"/>
  <c r="BR170"/>
  <c r="BV170"/>
  <c r="BZ170"/>
  <c r="CD170"/>
  <c r="K170"/>
  <c r="O170"/>
  <c r="S170"/>
  <c r="W170"/>
  <c r="AA170"/>
  <c r="AE170"/>
  <c r="AI170"/>
  <c r="AM170"/>
  <c r="AQ170"/>
  <c r="AU170"/>
  <c r="AY170"/>
  <c r="BC170"/>
  <c r="BG170"/>
  <c r="BK170"/>
  <c r="BO170"/>
  <c r="BS170"/>
  <c r="BW170"/>
  <c r="CA170"/>
  <c r="E171"/>
  <c r="D171"/>
  <c r="F171"/>
  <c r="A171"/>
  <c r="B171"/>
  <c r="C171"/>
  <c r="F168" i="18"/>
  <c r="A168" i="17" s="1"/>
  <c r="N168" s="1"/>
  <c r="X168" s="1"/>
  <c r="AL167"/>
  <c r="P164" i="22" l="1"/>
  <c r="R164"/>
  <c r="Q164"/>
  <c r="O165"/>
  <c r="AE168" i="17"/>
  <c r="AD168"/>
  <c r="AB168"/>
  <c r="AK168"/>
  <c r="AI168"/>
  <c r="AJ168"/>
  <c r="Z168"/>
  <c r="AH168"/>
  <c r="V168"/>
  <c r="AA168"/>
  <c r="T168"/>
  <c r="W167"/>
  <c r="Y167"/>
  <c r="G173" i="5"/>
  <c r="R168" i="17"/>
  <c r="O168"/>
  <c r="F169" i="18"/>
  <c r="A169" i="17" s="1"/>
  <c r="N169" s="1"/>
  <c r="X169" s="1"/>
  <c r="I171" i="5"/>
  <c r="M171"/>
  <c r="Q171"/>
  <c r="U171"/>
  <c r="Y171"/>
  <c r="AC171"/>
  <c r="AG171"/>
  <c r="AK171"/>
  <c r="AO171"/>
  <c r="AS171"/>
  <c r="AW171"/>
  <c r="BA171"/>
  <c r="BE171"/>
  <c r="BI171"/>
  <c r="BM171"/>
  <c r="BQ171"/>
  <c r="BU171"/>
  <c r="BY171"/>
  <c r="CC171"/>
  <c r="J171"/>
  <c r="N171"/>
  <c r="R171"/>
  <c r="V171"/>
  <c r="Z171"/>
  <c r="AD171"/>
  <c r="AH171"/>
  <c r="AL171"/>
  <c r="AP171"/>
  <c r="AT171"/>
  <c r="AX171"/>
  <c r="BB171"/>
  <c r="BF171"/>
  <c r="BJ171"/>
  <c r="BN171"/>
  <c r="BR171"/>
  <c r="BV171"/>
  <c r="BZ171"/>
  <c r="CD171"/>
  <c r="O171"/>
  <c r="W171"/>
  <c r="AE171"/>
  <c r="AM171"/>
  <c r="AU171"/>
  <c r="BC171"/>
  <c r="BK171"/>
  <c r="BS171"/>
  <c r="CA171"/>
  <c r="L171"/>
  <c r="T171"/>
  <c r="AB171"/>
  <c r="AJ171"/>
  <c r="AR171"/>
  <c r="AZ171"/>
  <c r="BH171"/>
  <c r="BP171"/>
  <c r="BX171"/>
  <c r="K171"/>
  <c r="S171"/>
  <c r="AA171"/>
  <c r="AI171"/>
  <c r="AQ171"/>
  <c r="AY171"/>
  <c r="BG171"/>
  <c r="BO171"/>
  <c r="BW171"/>
  <c r="H171"/>
  <c r="P171"/>
  <c r="X171"/>
  <c r="AF171"/>
  <c r="AN171"/>
  <c r="AV171"/>
  <c r="BD171"/>
  <c r="BL171"/>
  <c r="BT171"/>
  <c r="CB171"/>
  <c r="D172"/>
  <c r="E172"/>
  <c r="F172"/>
  <c r="C172"/>
  <c r="A172"/>
  <c r="B172"/>
  <c r="AL168" i="17"/>
  <c r="P165" i="22" l="1"/>
  <c r="R165"/>
  <c r="Q165"/>
  <c r="O166"/>
  <c r="AE169" i="17"/>
  <c r="AD169"/>
  <c r="AB169"/>
  <c r="AK169"/>
  <c r="AI169"/>
  <c r="AJ169"/>
  <c r="W168"/>
  <c r="Y168"/>
  <c r="Z169"/>
  <c r="AH169"/>
  <c r="V169"/>
  <c r="AA169"/>
  <c r="T169"/>
  <c r="G174" i="5"/>
  <c r="O169" i="17"/>
  <c r="R169"/>
  <c r="F173" i="5"/>
  <c r="E173"/>
  <c r="D173"/>
  <c r="A173"/>
  <c r="B173"/>
  <c r="C173"/>
  <c r="J172"/>
  <c r="N172"/>
  <c r="R172"/>
  <c r="V172"/>
  <c r="Z172"/>
  <c r="AD172"/>
  <c r="AH172"/>
  <c r="AL172"/>
  <c r="AP172"/>
  <c r="AT172"/>
  <c r="AX172"/>
  <c r="BB172"/>
  <c r="BF172"/>
  <c r="BJ172"/>
  <c r="BN172"/>
  <c r="BR172"/>
  <c r="BV172"/>
  <c r="BZ172"/>
  <c r="CD172"/>
  <c r="K172"/>
  <c r="O172"/>
  <c r="S172"/>
  <c r="W172"/>
  <c r="AA172"/>
  <c r="AE172"/>
  <c r="AI172"/>
  <c r="AM172"/>
  <c r="AQ172"/>
  <c r="AU172"/>
  <c r="AY172"/>
  <c r="BC172"/>
  <c r="BG172"/>
  <c r="BK172"/>
  <c r="BO172"/>
  <c r="BS172"/>
  <c r="BW172"/>
  <c r="CA172"/>
  <c r="H172"/>
  <c r="L172"/>
  <c r="P172"/>
  <c r="T172"/>
  <c r="X172"/>
  <c r="AB172"/>
  <c r="AF172"/>
  <c r="AJ172"/>
  <c r="AN172"/>
  <c r="AR172"/>
  <c r="AV172"/>
  <c r="AZ172"/>
  <c r="BD172"/>
  <c r="BH172"/>
  <c r="BL172"/>
  <c r="BP172"/>
  <c r="BT172"/>
  <c r="BX172"/>
  <c r="CB172"/>
  <c r="I172"/>
  <c r="M172"/>
  <c r="Q172"/>
  <c r="U172"/>
  <c r="Y172"/>
  <c r="AC172"/>
  <c r="AG172"/>
  <c r="AK172"/>
  <c r="AO172"/>
  <c r="AS172"/>
  <c r="AW172"/>
  <c r="BA172"/>
  <c r="BE172"/>
  <c r="BI172"/>
  <c r="BM172"/>
  <c r="BQ172"/>
  <c r="BU172"/>
  <c r="BY172"/>
  <c r="CC172"/>
  <c r="F170" i="18"/>
  <c r="A170" i="17" s="1"/>
  <c r="N170" s="1"/>
  <c r="X170" s="1"/>
  <c r="AL169"/>
  <c r="Q166" i="22" l="1"/>
  <c r="P166"/>
  <c r="R166"/>
  <c r="O167"/>
  <c r="AE170" i="17"/>
  <c r="AD170"/>
  <c r="AB170"/>
  <c r="AK170"/>
  <c r="AI170"/>
  <c r="AJ170"/>
  <c r="Z170"/>
  <c r="AH170"/>
  <c r="V170"/>
  <c r="AA170"/>
  <c r="T170"/>
  <c r="W169"/>
  <c r="Y169"/>
  <c r="G175" i="5"/>
  <c r="R170" i="17"/>
  <c r="O170"/>
  <c r="F171" i="18"/>
  <c r="A171" i="17" s="1"/>
  <c r="N171" s="1"/>
  <c r="X171" s="1"/>
  <c r="K173" i="5"/>
  <c r="O173"/>
  <c r="S173"/>
  <c r="W173"/>
  <c r="AA173"/>
  <c r="AE173"/>
  <c r="AI173"/>
  <c r="AM173"/>
  <c r="AQ173"/>
  <c r="AU173"/>
  <c r="AY173"/>
  <c r="BC173"/>
  <c r="BG173"/>
  <c r="BK173"/>
  <c r="BO173"/>
  <c r="BS173"/>
  <c r="BW173"/>
  <c r="CA173"/>
  <c r="H173"/>
  <c r="L173"/>
  <c r="P173"/>
  <c r="T173"/>
  <c r="X173"/>
  <c r="AB173"/>
  <c r="AF173"/>
  <c r="AJ173"/>
  <c r="AN173"/>
  <c r="AR173"/>
  <c r="AV173"/>
  <c r="AZ173"/>
  <c r="BD173"/>
  <c r="BH173"/>
  <c r="BL173"/>
  <c r="BP173"/>
  <c r="BT173"/>
  <c r="BX173"/>
  <c r="CB173"/>
  <c r="I173"/>
  <c r="M173"/>
  <c r="Q173"/>
  <c r="U173"/>
  <c r="Y173"/>
  <c r="AC173"/>
  <c r="AG173"/>
  <c r="AK173"/>
  <c r="AO173"/>
  <c r="AS173"/>
  <c r="AW173"/>
  <c r="BA173"/>
  <c r="BE173"/>
  <c r="BI173"/>
  <c r="BM173"/>
  <c r="BQ173"/>
  <c r="BU173"/>
  <c r="BY173"/>
  <c r="CC173"/>
  <c r="J173"/>
  <c r="N173"/>
  <c r="R173"/>
  <c r="V173"/>
  <c r="Z173"/>
  <c r="AD173"/>
  <c r="AH173"/>
  <c r="AL173"/>
  <c r="AP173"/>
  <c r="AT173"/>
  <c r="AX173"/>
  <c r="BB173"/>
  <c r="BF173"/>
  <c r="BJ173"/>
  <c r="BN173"/>
  <c r="BR173"/>
  <c r="BV173"/>
  <c r="BZ173"/>
  <c r="CD173"/>
  <c r="D174"/>
  <c r="E174"/>
  <c r="F174"/>
  <c r="C174"/>
  <c r="A174"/>
  <c r="B174"/>
  <c r="AL170" i="17"/>
  <c r="P167" i="22" l="1"/>
  <c r="R167"/>
  <c r="Q167"/>
  <c r="O168"/>
  <c r="AE171" i="17"/>
  <c r="AD171"/>
  <c r="AB171"/>
  <c r="AK171"/>
  <c r="AI171"/>
  <c r="AJ171"/>
  <c r="W170"/>
  <c r="Y170"/>
  <c r="Z171"/>
  <c r="AH171"/>
  <c r="V171"/>
  <c r="AA171"/>
  <c r="T171"/>
  <c r="G176" i="5"/>
  <c r="O171" i="17"/>
  <c r="R171"/>
  <c r="E175" i="5"/>
  <c r="D175"/>
  <c r="F175"/>
  <c r="A175"/>
  <c r="B175"/>
  <c r="C175"/>
  <c r="J174"/>
  <c r="N174"/>
  <c r="R174"/>
  <c r="V174"/>
  <c r="Z174"/>
  <c r="AD174"/>
  <c r="AH174"/>
  <c r="AL174"/>
  <c r="AP174"/>
  <c r="AT174"/>
  <c r="AX174"/>
  <c r="BB174"/>
  <c r="BF174"/>
  <c r="BJ174"/>
  <c r="BN174"/>
  <c r="BR174"/>
  <c r="BV174"/>
  <c r="BZ174"/>
  <c r="CD174"/>
  <c r="K174"/>
  <c r="O174"/>
  <c r="S174"/>
  <c r="W174"/>
  <c r="AA174"/>
  <c r="AE174"/>
  <c r="AI174"/>
  <c r="AM174"/>
  <c r="AQ174"/>
  <c r="AU174"/>
  <c r="AY174"/>
  <c r="BC174"/>
  <c r="BG174"/>
  <c r="BK174"/>
  <c r="BO174"/>
  <c r="BS174"/>
  <c r="BW174"/>
  <c r="CA174"/>
  <c r="H174"/>
  <c r="L174"/>
  <c r="P174"/>
  <c r="T174"/>
  <c r="X174"/>
  <c r="AB174"/>
  <c r="AF174"/>
  <c r="AJ174"/>
  <c r="AN174"/>
  <c r="AR174"/>
  <c r="AV174"/>
  <c r="AZ174"/>
  <c r="BD174"/>
  <c r="BH174"/>
  <c r="BL174"/>
  <c r="BP174"/>
  <c r="BT174"/>
  <c r="BX174"/>
  <c r="CB174"/>
  <c r="I174"/>
  <c r="M174"/>
  <c r="Q174"/>
  <c r="U174"/>
  <c r="Y174"/>
  <c r="AC174"/>
  <c r="AG174"/>
  <c r="AK174"/>
  <c r="AO174"/>
  <c r="AS174"/>
  <c r="AW174"/>
  <c r="BA174"/>
  <c r="BE174"/>
  <c r="BI174"/>
  <c r="BM174"/>
  <c r="BQ174"/>
  <c r="BU174"/>
  <c r="BY174"/>
  <c r="CC174"/>
  <c r="F172" i="18"/>
  <c r="A172" i="17" s="1"/>
  <c r="N172" s="1"/>
  <c r="X172" s="1"/>
  <c r="AL171"/>
  <c r="Q168" i="22" l="1"/>
  <c r="P168"/>
  <c r="R168"/>
  <c r="O169"/>
  <c r="AE172" i="17"/>
  <c r="AD172"/>
  <c r="AB172"/>
  <c r="AK172"/>
  <c r="AI172"/>
  <c r="AJ172"/>
  <c r="V172"/>
  <c r="Z172"/>
  <c r="AH172"/>
  <c r="AA172"/>
  <c r="T172"/>
  <c r="W171"/>
  <c r="Y171"/>
  <c r="G177" i="5"/>
  <c r="R172" i="17"/>
  <c r="O172"/>
  <c r="D176" i="5"/>
  <c r="E176"/>
  <c r="F176"/>
  <c r="A176"/>
  <c r="B176"/>
  <c r="C176"/>
  <c r="F173" i="18"/>
  <c r="A173" i="17" s="1"/>
  <c r="N173" s="1"/>
  <c r="X173" s="1"/>
  <c r="K175" i="5"/>
  <c r="O175"/>
  <c r="S175"/>
  <c r="W175"/>
  <c r="AA175"/>
  <c r="AE175"/>
  <c r="AI175"/>
  <c r="AM175"/>
  <c r="AQ175"/>
  <c r="AU175"/>
  <c r="AY175"/>
  <c r="BC175"/>
  <c r="BG175"/>
  <c r="BK175"/>
  <c r="BO175"/>
  <c r="BS175"/>
  <c r="BW175"/>
  <c r="CA175"/>
  <c r="H175"/>
  <c r="L175"/>
  <c r="P175"/>
  <c r="T175"/>
  <c r="X175"/>
  <c r="AB175"/>
  <c r="AF175"/>
  <c r="AJ175"/>
  <c r="AN175"/>
  <c r="AR175"/>
  <c r="AV175"/>
  <c r="AZ175"/>
  <c r="BD175"/>
  <c r="BH175"/>
  <c r="BL175"/>
  <c r="BP175"/>
  <c r="BT175"/>
  <c r="BX175"/>
  <c r="CB175"/>
  <c r="M175"/>
  <c r="U175"/>
  <c r="AC175"/>
  <c r="AK175"/>
  <c r="AS175"/>
  <c r="BA175"/>
  <c r="BI175"/>
  <c r="BQ175"/>
  <c r="BY175"/>
  <c r="J175"/>
  <c r="R175"/>
  <c r="Z175"/>
  <c r="AH175"/>
  <c r="AP175"/>
  <c r="AX175"/>
  <c r="BF175"/>
  <c r="BN175"/>
  <c r="BV175"/>
  <c r="CD175"/>
  <c r="I175"/>
  <c r="Q175"/>
  <c r="Y175"/>
  <c r="AG175"/>
  <c r="AO175"/>
  <c r="AW175"/>
  <c r="BE175"/>
  <c r="BM175"/>
  <c r="BU175"/>
  <c r="CC175"/>
  <c r="N175"/>
  <c r="V175"/>
  <c r="AD175"/>
  <c r="AL175"/>
  <c r="AT175"/>
  <c r="BB175"/>
  <c r="BJ175"/>
  <c r="BR175"/>
  <c r="BZ175"/>
  <c r="AL172" i="17"/>
  <c r="P169" i="22" l="1"/>
  <c r="R169"/>
  <c r="Q169"/>
  <c r="O170"/>
  <c r="AE173" i="17"/>
  <c r="AD173"/>
  <c r="AB173"/>
  <c r="AK173"/>
  <c r="AI173"/>
  <c r="AJ173"/>
  <c r="W172"/>
  <c r="Y172"/>
  <c r="Z173"/>
  <c r="AH173"/>
  <c r="V173"/>
  <c r="AA173"/>
  <c r="T173"/>
  <c r="G178" i="5"/>
  <c r="O173" i="17"/>
  <c r="R173"/>
  <c r="F174" i="18"/>
  <c r="A174" i="17" s="1"/>
  <c r="N174" s="1"/>
  <c r="X174" s="1"/>
  <c r="H176" i="5"/>
  <c r="L176"/>
  <c r="P176"/>
  <c r="T176"/>
  <c r="X176"/>
  <c r="AB176"/>
  <c r="AF176"/>
  <c r="AJ176"/>
  <c r="AN176"/>
  <c r="AR176"/>
  <c r="AV176"/>
  <c r="AZ176"/>
  <c r="BD176"/>
  <c r="BH176"/>
  <c r="BL176"/>
  <c r="BP176"/>
  <c r="BT176"/>
  <c r="BX176"/>
  <c r="CB176"/>
  <c r="I176"/>
  <c r="M176"/>
  <c r="Q176"/>
  <c r="U176"/>
  <c r="Y176"/>
  <c r="AC176"/>
  <c r="AG176"/>
  <c r="AK176"/>
  <c r="AO176"/>
  <c r="AS176"/>
  <c r="AW176"/>
  <c r="BA176"/>
  <c r="BE176"/>
  <c r="BI176"/>
  <c r="BM176"/>
  <c r="BQ176"/>
  <c r="BU176"/>
  <c r="BY176"/>
  <c r="CC176"/>
  <c r="J176"/>
  <c r="N176"/>
  <c r="R176"/>
  <c r="V176"/>
  <c r="Z176"/>
  <c r="AD176"/>
  <c r="AH176"/>
  <c r="AL176"/>
  <c r="AP176"/>
  <c r="AT176"/>
  <c r="AX176"/>
  <c r="BB176"/>
  <c r="BF176"/>
  <c r="BJ176"/>
  <c r="BN176"/>
  <c r="BR176"/>
  <c r="BV176"/>
  <c r="BZ176"/>
  <c r="CD176"/>
  <c r="K176"/>
  <c r="O176"/>
  <c r="S176"/>
  <c r="W176"/>
  <c r="AA176"/>
  <c r="AE176"/>
  <c r="AI176"/>
  <c r="AM176"/>
  <c r="AQ176"/>
  <c r="AU176"/>
  <c r="AY176"/>
  <c r="BC176"/>
  <c r="BG176"/>
  <c r="BK176"/>
  <c r="BO176"/>
  <c r="BS176"/>
  <c r="BW176"/>
  <c r="CA176"/>
  <c r="E177"/>
  <c r="D177"/>
  <c r="F177"/>
  <c r="A177"/>
  <c r="B177"/>
  <c r="C177"/>
  <c r="AL173" i="17"/>
  <c r="Q170" i="22" l="1"/>
  <c r="P170"/>
  <c r="R170"/>
  <c r="O171"/>
  <c r="AE174" i="17"/>
  <c r="AD174"/>
  <c r="AB174"/>
  <c r="AK174"/>
  <c r="AI174"/>
  <c r="AJ174"/>
  <c r="Z174"/>
  <c r="AH174"/>
  <c r="V174"/>
  <c r="AA174"/>
  <c r="T174"/>
  <c r="W173"/>
  <c r="Y173"/>
  <c r="G179" i="5"/>
  <c r="R174" i="17"/>
  <c r="O174"/>
  <c r="K177" i="5"/>
  <c r="O177"/>
  <c r="S177"/>
  <c r="W177"/>
  <c r="AA177"/>
  <c r="AE177"/>
  <c r="AI177"/>
  <c r="AM177"/>
  <c r="AQ177"/>
  <c r="AU177"/>
  <c r="AY177"/>
  <c r="BC177"/>
  <c r="BG177"/>
  <c r="BK177"/>
  <c r="BO177"/>
  <c r="BS177"/>
  <c r="BW177"/>
  <c r="CA177"/>
  <c r="H177"/>
  <c r="L177"/>
  <c r="P177"/>
  <c r="T177"/>
  <c r="X177"/>
  <c r="AB177"/>
  <c r="AF177"/>
  <c r="AJ177"/>
  <c r="AN177"/>
  <c r="AR177"/>
  <c r="AV177"/>
  <c r="AZ177"/>
  <c r="BD177"/>
  <c r="BH177"/>
  <c r="BL177"/>
  <c r="BP177"/>
  <c r="BT177"/>
  <c r="BX177"/>
  <c r="CB177"/>
  <c r="I177"/>
  <c r="M177"/>
  <c r="Q177"/>
  <c r="U177"/>
  <c r="Y177"/>
  <c r="AC177"/>
  <c r="AG177"/>
  <c r="AK177"/>
  <c r="AO177"/>
  <c r="AS177"/>
  <c r="AW177"/>
  <c r="BA177"/>
  <c r="BE177"/>
  <c r="BI177"/>
  <c r="BM177"/>
  <c r="BQ177"/>
  <c r="BU177"/>
  <c r="BY177"/>
  <c r="CC177"/>
  <c r="J177"/>
  <c r="N177"/>
  <c r="R177"/>
  <c r="V177"/>
  <c r="Z177"/>
  <c r="AD177"/>
  <c r="AH177"/>
  <c r="AL177"/>
  <c r="AP177"/>
  <c r="AT177"/>
  <c r="AX177"/>
  <c r="BB177"/>
  <c r="BF177"/>
  <c r="BJ177"/>
  <c r="BN177"/>
  <c r="BR177"/>
  <c r="BV177"/>
  <c r="BZ177"/>
  <c r="CD177"/>
  <c r="D178"/>
  <c r="E178"/>
  <c r="F178"/>
  <c r="A178"/>
  <c r="B178"/>
  <c r="C178"/>
  <c r="F175" i="18"/>
  <c r="A175" i="17" s="1"/>
  <c r="N175" s="1"/>
  <c r="X175" s="1"/>
  <c r="AL174"/>
  <c r="P171" i="22" l="1"/>
  <c r="R171"/>
  <c r="Q171"/>
  <c r="O172"/>
  <c r="AE175" i="17"/>
  <c r="AD175"/>
  <c r="AB175"/>
  <c r="AK175"/>
  <c r="AI175"/>
  <c r="AJ175"/>
  <c r="Z175"/>
  <c r="AH175"/>
  <c r="V175"/>
  <c r="AA175"/>
  <c r="T175"/>
  <c r="W174"/>
  <c r="Y174"/>
  <c r="G180" i="5"/>
  <c r="O175" i="17"/>
  <c r="R175"/>
  <c r="H178" i="5"/>
  <c r="L178"/>
  <c r="P178"/>
  <c r="T178"/>
  <c r="X178"/>
  <c r="AB178"/>
  <c r="AF178"/>
  <c r="AJ178"/>
  <c r="AN178"/>
  <c r="AR178"/>
  <c r="AV178"/>
  <c r="AZ178"/>
  <c r="BD178"/>
  <c r="BH178"/>
  <c r="BL178"/>
  <c r="BP178"/>
  <c r="BT178"/>
  <c r="BX178"/>
  <c r="CB178"/>
  <c r="I178"/>
  <c r="M178"/>
  <c r="Q178"/>
  <c r="U178"/>
  <c r="Y178"/>
  <c r="AC178"/>
  <c r="AG178"/>
  <c r="AK178"/>
  <c r="AO178"/>
  <c r="AS178"/>
  <c r="AW178"/>
  <c r="BA178"/>
  <c r="BE178"/>
  <c r="BI178"/>
  <c r="BM178"/>
  <c r="BQ178"/>
  <c r="BU178"/>
  <c r="BY178"/>
  <c r="CC178"/>
  <c r="J178"/>
  <c r="N178"/>
  <c r="R178"/>
  <c r="V178"/>
  <c r="Z178"/>
  <c r="AD178"/>
  <c r="AH178"/>
  <c r="AL178"/>
  <c r="AP178"/>
  <c r="AT178"/>
  <c r="AX178"/>
  <c r="BB178"/>
  <c r="BF178"/>
  <c r="BJ178"/>
  <c r="BN178"/>
  <c r="BR178"/>
  <c r="BV178"/>
  <c r="BZ178"/>
  <c r="CD178"/>
  <c r="K178"/>
  <c r="O178"/>
  <c r="S178"/>
  <c r="W178"/>
  <c r="AA178"/>
  <c r="AE178"/>
  <c r="AI178"/>
  <c r="AM178"/>
  <c r="AQ178"/>
  <c r="AU178"/>
  <c r="AY178"/>
  <c r="BC178"/>
  <c r="BG178"/>
  <c r="BK178"/>
  <c r="BO178"/>
  <c r="BS178"/>
  <c r="BW178"/>
  <c r="CA178"/>
  <c r="E179"/>
  <c r="D179"/>
  <c r="F179"/>
  <c r="A179"/>
  <c r="B179"/>
  <c r="C179"/>
  <c r="F176" i="18"/>
  <c r="A176" i="17" s="1"/>
  <c r="N176" s="1"/>
  <c r="X176" s="1"/>
  <c r="AL175"/>
  <c r="Q172" i="22" l="1"/>
  <c r="P172"/>
  <c r="R172"/>
  <c r="O173"/>
  <c r="AE176" i="17"/>
  <c r="AD176"/>
  <c r="AB176"/>
  <c r="AK176"/>
  <c r="AI176"/>
  <c r="AJ176"/>
  <c r="Z176"/>
  <c r="AH176"/>
  <c r="V176"/>
  <c r="AA176"/>
  <c r="T176"/>
  <c r="W175"/>
  <c r="Y175"/>
  <c r="G181" i="5"/>
  <c r="R176" i="17"/>
  <c r="O176"/>
  <c r="F177" i="18"/>
  <c r="A177" i="17" s="1"/>
  <c r="N177" s="1"/>
  <c r="X177" s="1"/>
  <c r="D180" i="5"/>
  <c r="E180"/>
  <c r="F180"/>
  <c r="C180"/>
  <c r="A180"/>
  <c r="B180"/>
  <c r="I179"/>
  <c r="M179"/>
  <c r="Q179"/>
  <c r="U179"/>
  <c r="Y179"/>
  <c r="AC179"/>
  <c r="AG179"/>
  <c r="AK179"/>
  <c r="AO179"/>
  <c r="AS179"/>
  <c r="AW179"/>
  <c r="BA179"/>
  <c r="BE179"/>
  <c r="BI179"/>
  <c r="BM179"/>
  <c r="BQ179"/>
  <c r="BU179"/>
  <c r="BY179"/>
  <c r="CC179"/>
  <c r="J179"/>
  <c r="N179"/>
  <c r="R179"/>
  <c r="V179"/>
  <c r="Z179"/>
  <c r="AD179"/>
  <c r="AH179"/>
  <c r="AL179"/>
  <c r="AP179"/>
  <c r="AT179"/>
  <c r="AX179"/>
  <c r="BB179"/>
  <c r="BF179"/>
  <c r="BJ179"/>
  <c r="BN179"/>
  <c r="BR179"/>
  <c r="BV179"/>
  <c r="BZ179"/>
  <c r="CD179"/>
  <c r="K179"/>
  <c r="S179"/>
  <c r="AA179"/>
  <c r="AI179"/>
  <c r="AQ179"/>
  <c r="AY179"/>
  <c r="BG179"/>
  <c r="BO179"/>
  <c r="BW179"/>
  <c r="H179"/>
  <c r="P179"/>
  <c r="X179"/>
  <c r="AF179"/>
  <c r="AN179"/>
  <c r="AV179"/>
  <c r="BD179"/>
  <c r="BL179"/>
  <c r="BT179"/>
  <c r="CB179"/>
  <c r="O179"/>
  <c r="W179"/>
  <c r="AE179"/>
  <c r="AM179"/>
  <c r="AU179"/>
  <c r="BC179"/>
  <c r="BK179"/>
  <c r="BS179"/>
  <c r="CA179"/>
  <c r="L179"/>
  <c r="T179"/>
  <c r="AB179"/>
  <c r="AJ179"/>
  <c r="AR179"/>
  <c r="AZ179"/>
  <c r="BH179"/>
  <c r="BP179"/>
  <c r="BX179"/>
  <c r="AL176" i="17"/>
  <c r="P173" i="22" l="1"/>
  <c r="R173"/>
  <c r="Q173"/>
  <c r="O174"/>
  <c r="AE177" i="17"/>
  <c r="AD177"/>
  <c r="AB177"/>
  <c r="AK177"/>
  <c r="AI177"/>
  <c r="AJ177"/>
  <c r="W176"/>
  <c r="Y176"/>
  <c r="Z177"/>
  <c r="AH177"/>
  <c r="V177"/>
  <c r="AA177"/>
  <c r="T177"/>
  <c r="G182" i="5"/>
  <c r="O177" i="17"/>
  <c r="R177"/>
  <c r="F181" i="5"/>
  <c r="E181"/>
  <c r="D181"/>
  <c r="A181"/>
  <c r="B181"/>
  <c r="C181"/>
  <c r="J180"/>
  <c r="N180"/>
  <c r="R180"/>
  <c r="V180"/>
  <c r="Z180"/>
  <c r="AD180"/>
  <c r="AH180"/>
  <c r="AL180"/>
  <c r="AP180"/>
  <c r="AT180"/>
  <c r="AX180"/>
  <c r="BB180"/>
  <c r="BF180"/>
  <c r="BJ180"/>
  <c r="BN180"/>
  <c r="BR180"/>
  <c r="BV180"/>
  <c r="BZ180"/>
  <c r="CD180"/>
  <c r="K180"/>
  <c r="O180"/>
  <c r="S180"/>
  <c r="W180"/>
  <c r="AA180"/>
  <c r="AE180"/>
  <c r="AI180"/>
  <c r="AM180"/>
  <c r="AQ180"/>
  <c r="AU180"/>
  <c r="AY180"/>
  <c r="BC180"/>
  <c r="BG180"/>
  <c r="BK180"/>
  <c r="BO180"/>
  <c r="BS180"/>
  <c r="BW180"/>
  <c r="CA180"/>
  <c r="H180"/>
  <c r="L180"/>
  <c r="P180"/>
  <c r="T180"/>
  <c r="X180"/>
  <c r="AB180"/>
  <c r="AF180"/>
  <c r="AJ180"/>
  <c r="AN180"/>
  <c r="AR180"/>
  <c r="AV180"/>
  <c r="AZ180"/>
  <c r="BD180"/>
  <c r="BH180"/>
  <c r="BL180"/>
  <c r="BP180"/>
  <c r="BT180"/>
  <c r="BX180"/>
  <c r="CB180"/>
  <c r="I180"/>
  <c r="M180"/>
  <c r="Q180"/>
  <c r="U180"/>
  <c r="Y180"/>
  <c r="AC180"/>
  <c r="AG180"/>
  <c r="AK180"/>
  <c r="AO180"/>
  <c r="AS180"/>
  <c r="AW180"/>
  <c r="BA180"/>
  <c r="BE180"/>
  <c r="BI180"/>
  <c r="BM180"/>
  <c r="BQ180"/>
  <c r="BU180"/>
  <c r="BY180"/>
  <c r="CC180"/>
  <c r="F178" i="18"/>
  <c r="A178" i="17" s="1"/>
  <c r="N178" s="1"/>
  <c r="X178" s="1"/>
  <c r="AL177"/>
  <c r="Q174" i="22" l="1"/>
  <c r="P174"/>
  <c r="R174"/>
  <c r="O175"/>
  <c r="AE178" i="17"/>
  <c r="AD178"/>
  <c r="AB178"/>
  <c r="AK178"/>
  <c r="AI178"/>
  <c r="AJ178"/>
  <c r="Z178"/>
  <c r="AH178"/>
  <c r="V178"/>
  <c r="AA178"/>
  <c r="T178"/>
  <c r="W177"/>
  <c r="Y177"/>
  <c r="G183" i="5"/>
  <c r="R178" i="17"/>
  <c r="O178"/>
  <c r="F179" i="18"/>
  <c r="A179" i="17" s="1"/>
  <c r="N179" s="1"/>
  <c r="X179" s="1"/>
  <c r="I181" i="5"/>
  <c r="M181"/>
  <c r="Q181"/>
  <c r="U181"/>
  <c r="Y181"/>
  <c r="AC181"/>
  <c r="AG181"/>
  <c r="AK181"/>
  <c r="AO181"/>
  <c r="AS181"/>
  <c r="AW181"/>
  <c r="BA181"/>
  <c r="BE181"/>
  <c r="BI181"/>
  <c r="BM181"/>
  <c r="BQ181"/>
  <c r="BU181"/>
  <c r="BY181"/>
  <c r="CC181"/>
  <c r="J181"/>
  <c r="N181"/>
  <c r="R181"/>
  <c r="V181"/>
  <c r="Z181"/>
  <c r="AD181"/>
  <c r="AH181"/>
  <c r="AL181"/>
  <c r="AP181"/>
  <c r="AT181"/>
  <c r="AX181"/>
  <c r="BB181"/>
  <c r="BF181"/>
  <c r="BJ181"/>
  <c r="BN181"/>
  <c r="BR181"/>
  <c r="BV181"/>
  <c r="BZ181"/>
  <c r="CD181"/>
  <c r="K181"/>
  <c r="O181"/>
  <c r="S181"/>
  <c r="W181"/>
  <c r="AA181"/>
  <c r="AE181"/>
  <c r="AI181"/>
  <c r="AM181"/>
  <c r="AQ181"/>
  <c r="AU181"/>
  <c r="AY181"/>
  <c r="BC181"/>
  <c r="BG181"/>
  <c r="BK181"/>
  <c r="BO181"/>
  <c r="BS181"/>
  <c r="BW181"/>
  <c r="CA181"/>
  <c r="H181"/>
  <c r="L181"/>
  <c r="P181"/>
  <c r="T181"/>
  <c r="X181"/>
  <c r="AB181"/>
  <c r="AF181"/>
  <c r="AJ181"/>
  <c r="AN181"/>
  <c r="AR181"/>
  <c r="AV181"/>
  <c r="AZ181"/>
  <c r="BD181"/>
  <c r="BH181"/>
  <c r="BL181"/>
  <c r="BP181"/>
  <c r="BT181"/>
  <c r="BX181"/>
  <c r="CB181"/>
  <c r="D182"/>
  <c r="E182"/>
  <c r="F182"/>
  <c r="C182"/>
  <c r="A182"/>
  <c r="B182"/>
  <c r="AL178" i="17"/>
  <c r="P175" i="22" l="1"/>
  <c r="R175"/>
  <c r="Q175"/>
  <c r="O176"/>
  <c r="AE179" i="17"/>
  <c r="AD179"/>
  <c r="AB179"/>
  <c r="AK179"/>
  <c r="AI179"/>
  <c r="AJ179"/>
  <c r="W178"/>
  <c r="Y178"/>
  <c r="Z179"/>
  <c r="AH179"/>
  <c r="V179"/>
  <c r="AA179"/>
  <c r="T179"/>
  <c r="G184" i="5"/>
  <c r="O179" i="17"/>
  <c r="R179"/>
  <c r="J182" i="5"/>
  <c r="N182"/>
  <c r="R182"/>
  <c r="V182"/>
  <c r="I182"/>
  <c r="M182"/>
  <c r="Q182"/>
  <c r="U182"/>
  <c r="Y182"/>
  <c r="AB182"/>
  <c r="AF182"/>
  <c r="AJ182"/>
  <c r="AN182"/>
  <c r="AR182"/>
  <c r="AV182"/>
  <c r="AZ182"/>
  <c r="BD182"/>
  <c r="BH182"/>
  <c r="BL182"/>
  <c r="BP182"/>
  <c r="BT182"/>
  <c r="BX182"/>
  <c r="CB182"/>
  <c r="AA182"/>
  <c r="AE182"/>
  <c r="AI182"/>
  <c r="AM182"/>
  <c r="AQ182"/>
  <c r="AU182"/>
  <c r="AY182"/>
  <c r="BC182"/>
  <c r="BG182"/>
  <c r="BK182"/>
  <c r="BO182"/>
  <c r="BS182"/>
  <c r="BW182"/>
  <c r="CA182"/>
  <c r="H182"/>
  <c r="L182"/>
  <c r="P182"/>
  <c r="T182"/>
  <c r="X182"/>
  <c r="K182"/>
  <c r="O182"/>
  <c r="S182"/>
  <c r="W182"/>
  <c r="Z182"/>
  <c r="AD182"/>
  <c r="AH182"/>
  <c r="AL182"/>
  <c r="AP182"/>
  <c r="AT182"/>
  <c r="AX182"/>
  <c r="BB182"/>
  <c r="BF182"/>
  <c r="BJ182"/>
  <c r="BN182"/>
  <c r="BR182"/>
  <c r="BV182"/>
  <c r="BZ182"/>
  <c r="CD182"/>
  <c r="AC182"/>
  <c r="AG182"/>
  <c r="AK182"/>
  <c r="AO182"/>
  <c r="AS182"/>
  <c r="AW182"/>
  <c r="BA182"/>
  <c r="BE182"/>
  <c r="BI182"/>
  <c r="BM182"/>
  <c r="BQ182"/>
  <c r="BU182"/>
  <c r="BY182"/>
  <c r="CC182"/>
  <c r="E183"/>
  <c r="D183"/>
  <c r="F183"/>
  <c r="A183"/>
  <c r="B183"/>
  <c r="C183"/>
  <c r="F180" i="18"/>
  <c r="A180" i="17" s="1"/>
  <c r="N180" s="1"/>
  <c r="X180" s="1"/>
  <c r="AL179"/>
  <c r="Q176" i="22" l="1"/>
  <c r="P176"/>
  <c r="R176"/>
  <c r="O177"/>
  <c r="AE180" i="17"/>
  <c r="AD180"/>
  <c r="AB180"/>
  <c r="AK180"/>
  <c r="AI180"/>
  <c r="AJ180"/>
  <c r="Z180"/>
  <c r="AH180"/>
  <c r="V180"/>
  <c r="AA180"/>
  <c r="T180"/>
  <c r="W179"/>
  <c r="Y179"/>
  <c r="G185" i="5"/>
  <c r="R180" i="17"/>
  <c r="O180"/>
  <c r="F181" i="18"/>
  <c r="A181" i="17" s="1"/>
  <c r="N181" s="1"/>
  <c r="X181" s="1"/>
  <c r="D184" i="5"/>
  <c r="E184"/>
  <c r="F184"/>
  <c r="A184"/>
  <c r="B184"/>
  <c r="C184"/>
  <c r="K183"/>
  <c r="O183"/>
  <c r="S183"/>
  <c r="W183"/>
  <c r="AA183"/>
  <c r="AE183"/>
  <c r="AI183"/>
  <c r="AM183"/>
  <c r="AQ183"/>
  <c r="AU183"/>
  <c r="AY183"/>
  <c r="BC183"/>
  <c r="BG183"/>
  <c r="BK183"/>
  <c r="BO183"/>
  <c r="BS183"/>
  <c r="BW183"/>
  <c r="CA183"/>
  <c r="H183"/>
  <c r="L183"/>
  <c r="P183"/>
  <c r="T183"/>
  <c r="X183"/>
  <c r="AB183"/>
  <c r="AF183"/>
  <c r="AJ183"/>
  <c r="AN183"/>
  <c r="AR183"/>
  <c r="AV183"/>
  <c r="AZ183"/>
  <c r="BD183"/>
  <c r="BH183"/>
  <c r="BL183"/>
  <c r="BP183"/>
  <c r="BT183"/>
  <c r="BX183"/>
  <c r="CB183"/>
  <c r="I183"/>
  <c r="M183"/>
  <c r="Q183"/>
  <c r="U183"/>
  <c r="Y183"/>
  <c r="AC183"/>
  <c r="AG183"/>
  <c r="AK183"/>
  <c r="AO183"/>
  <c r="AW183"/>
  <c r="BE183"/>
  <c r="BM183"/>
  <c r="BU183"/>
  <c r="CC183"/>
  <c r="N183"/>
  <c r="V183"/>
  <c r="AD183"/>
  <c r="AL183"/>
  <c r="AT183"/>
  <c r="BB183"/>
  <c r="BJ183"/>
  <c r="BR183"/>
  <c r="BZ183"/>
  <c r="AS183"/>
  <c r="BA183"/>
  <c r="BI183"/>
  <c r="BQ183"/>
  <c r="BY183"/>
  <c r="J183"/>
  <c r="R183"/>
  <c r="Z183"/>
  <c r="AH183"/>
  <c r="AP183"/>
  <c r="AX183"/>
  <c r="BF183"/>
  <c r="BN183"/>
  <c r="BV183"/>
  <c r="CD183"/>
  <c r="AL180" i="17"/>
  <c r="P177" i="22" l="1"/>
  <c r="R177"/>
  <c r="Q177"/>
  <c r="O178"/>
  <c r="AE181" i="17"/>
  <c r="AD181"/>
  <c r="AB181"/>
  <c r="AK181"/>
  <c r="AI181"/>
  <c r="AJ181"/>
  <c r="W180"/>
  <c r="Y180"/>
  <c r="Z181"/>
  <c r="AH181"/>
  <c r="V181"/>
  <c r="AA181"/>
  <c r="T181"/>
  <c r="G186" i="5"/>
  <c r="O181" i="17"/>
  <c r="R181"/>
  <c r="H184" i="5"/>
  <c r="L184"/>
  <c r="P184"/>
  <c r="T184"/>
  <c r="X184"/>
  <c r="AB184"/>
  <c r="AF184"/>
  <c r="AJ184"/>
  <c r="AN184"/>
  <c r="AR184"/>
  <c r="AV184"/>
  <c r="AZ184"/>
  <c r="BD184"/>
  <c r="BH184"/>
  <c r="BL184"/>
  <c r="BP184"/>
  <c r="BT184"/>
  <c r="BX184"/>
  <c r="CB184"/>
  <c r="I184"/>
  <c r="M184"/>
  <c r="Q184"/>
  <c r="U184"/>
  <c r="Y184"/>
  <c r="AC184"/>
  <c r="AG184"/>
  <c r="AK184"/>
  <c r="AO184"/>
  <c r="AS184"/>
  <c r="AW184"/>
  <c r="BA184"/>
  <c r="BE184"/>
  <c r="BI184"/>
  <c r="BM184"/>
  <c r="BQ184"/>
  <c r="BU184"/>
  <c r="BY184"/>
  <c r="CC184"/>
  <c r="J184"/>
  <c r="N184"/>
  <c r="R184"/>
  <c r="V184"/>
  <c r="Z184"/>
  <c r="AD184"/>
  <c r="AH184"/>
  <c r="AL184"/>
  <c r="AP184"/>
  <c r="AT184"/>
  <c r="AX184"/>
  <c r="BB184"/>
  <c r="BF184"/>
  <c r="BJ184"/>
  <c r="BN184"/>
  <c r="BR184"/>
  <c r="BV184"/>
  <c r="BZ184"/>
  <c r="CD184"/>
  <c r="K184"/>
  <c r="O184"/>
  <c r="S184"/>
  <c r="W184"/>
  <c r="AA184"/>
  <c r="AE184"/>
  <c r="AI184"/>
  <c r="AM184"/>
  <c r="AQ184"/>
  <c r="AU184"/>
  <c r="AY184"/>
  <c r="BC184"/>
  <c r="BG184"/>
  <c r="BK184"/>
  <c r="BO184"/>
  <c r="BS184"/>
  <c r="BW184"/>
  <c r="CA184"/>
  <c r="E185"/>
  <c r="D185"/>
  <c r="F185"/>
  <c r="A185"/>
  <c r="B185"/>
  <c r="C185"/>
  <c r="F182" i="18"/>
  <c r="A182" i="17" s="1"/>
  <c r="N182" s="1"/>
  <c r="X182" s="1"/>
  <c r="AL181"/>
  <c r="Q178" i="22" l="1"/>
  <c r="P178"/>
  <c r="R178"/>
  <c r="O179"/>
  <c r="AE182" i="17"/>
  <c r="AD182"/>
  <c r="AB182"/>
  <c r="AK182"/>
  <c r="AI182"/>
  <c r="AJ182"/>
  <c r="Z182"/>
  <c r="AH182"/>
  <c r="V182"/>
  <c r="AA182"/>
  <c r="T182"/>
  <c r="W181"/>
  <c r="Y181"/>
  <c r="G187" i="5"/>
  <c r="R182" i="17"/>
  <c r="O182"/>
  <c r="F183" i="18"/>
  <c r="A183" i="17" s="1"/>
  <c r="N183" s="1"/>
  <c r="X183" s="1"/>
  <c r="I185" i="5"/>
  <c r="M185"/>
  <c r="Q185"/>
  <c r="U185"/>
  <c r="Y185"/>
  <c r="AC185"/>
  <c r="AG185"/>
  <c r="AK185"/>
  <c r="AO185"/>
  <c r="AS185"/>
  <c r="AW185"/>
  <c r="BA185"/>
  <c r="BE185"/>
  <c r="BI185"/>
  <c r="BM185"/>
  <c r="BQ185"/>
  <c r="BU185"/>
  <c r="BY185"/>
  <c r="CC185"/>
  <c r="J185"/>
  <c r="N185"/>
  <c r="R185"/>
  <c r="V185"/>
  <c r="Z185"/>
  <c r="AD185"/>
  <c r="AH185"/>
  <c r="AL185"/>
  <c r="AP185"/>
  <c r="AT185"/>
  <c r="AX185"/>
  <c r="BB185"/>
  <c r="BF185"/>
  <c r="BJ185"/>
  <c r="BN185"/>
  <c r="BR185"/>
  <c r="BV185"/>
  <c r="BZ185"/>
  <c r="CD185"/>
  <c r="K185"/>
  <c r="O185"/>
  <c r="S185"/>
  <c r="W185"/>
  <c r="AA185"/>
  <c r="AE185"/>
  <c r="AI185"/>
  <c r="AM185"/>
  <c r="AQ185"/>
  <c r="AU185"/>
  <c r="AY185"/>
  <c r="BC185"/>
  <c r="BG185"/>
  <c r="BK185"/>
  <c r="BO185"/>
  <c r="BS185"/>
  <c r="BW185"/>
  <c r="CA185"/>
  <c r="H185"/>
  <c r="L185"/>
  <c r="P185"/>
  <c r="T185"/>
  <c r="X185"/>
  <c r="AB185"/>
  <c r="AF185"/>
  <c r="AJ185"/>
  <c r="AN185"/>
  <c r="AR185"/>
  <c r="AV185"/>
  <c r="AZ185"/>
  <c r="BD185"/>
  <c r="BH185"/>
  <c r="BL185"/>
  <c r="BP185"/>
  <c r="BT185"/>
  <c r="BX185"/>
  <c r="CB185"/>
  <c r="D186"/>
  <c r="E186"/>
  <c r="F186"/>
  <c r="A186"/>
  <c r="B186"/>
  <c r="C186"/>
  <c r="AL182" i="17"/>
  <c r="Q179" i="22" l="1"/>
  <c r="P179"/>
  <c r="R179"/>
  <c r="O180"/>
  <c r="AE183" i="17"/>
  <c r="AD183"/>
  <c r="AB183"/>
  <c r="AK183"/>
  <c r="AI183"/>
  <c r="AJ183"/>
  <c r="W182"/>
  <c r="Y182"/>
  <c r="Z183"/>
  <c r="AH183"/>
  <c r="V183"/>
  <c r="AA183"/>
  <c r="T183"/>
  <c r="G188" i="5"/>
  <c r="O183" i="17"/>
  <c r="R183"/>
  <c r="E187" i="5"/>
  <c r="D187"/>
  <c r="F187"/>
  <c r="A187"/>
  <c r="B187"/>
  <c r="C187"/>
  <c r="H186"/>
  <c r="L186"/>
  <c r="P186"/>
  <c r="T186"/>
  <c r="X186"/>
  <c r="AB186"/>
  <c r="AF186"/>
  <c r="AJ186"/>
  <c r="AN186"/>
  <c r="AR186"/>
  <c r="AV186"/>
  <c r="AZ186"/>
  <c r="BD186"/>
  <c r="BH186"/>
  <c r="BL186"/>
  <c r="BP186"/>
  <c r="BT186"/>
  <c r="BX186"/>
  <c r="CB186"/>
  <c r="I186"/>
  <c r="M186"/>
  <c r="Q186"/>
  <c r="U186"/>
  <c r="Y186"/>
  <c r="AC186"/>
  <c r="AG186"/>
  <c r="AK186"/>
  <c r="AO186"/>
  <c r="AS186"/>
  <c r="AW186"/>
  <c r="BA186"/>
  <c r="BE186"/>
  <c r="BI186"/>
  <c r="BM186"/>
  <c r="BQ186"/>
  <c r="BU186"/>
  <c r="BY186"/>
  <c r="CC186"/>
  <c r="J186"/>
  <c r="N186"/>
  <c r="R186"/>
  <c r="V186"/>
  <c r="Z186"/>
  <c r="AD186"/>
  <c r="AH186"/>
  <c r="AL186"/>
  <c r="AP186"/>
  <c r="AT186"/>
  <c r="AX186"/>
  <c r="BB186"/>
  <c r="BF186"/>
  <c r="BJ186"/>
  <c r="BN186"/>
  <c r="BR186"/>
  <c r="BV186"/>
  <c r="BZ186"/>
  <c r="CD186"/>
  <c r="K186"/>
  <c r="O186"/>
  <c r="S186"/>
  <c r="W186"/>
  <c r="AA186"/>
  <c r="AE186"/>
  <c r="AI186"/>
  <c r="AM186"/>
  <c r="AQ186"/>
  <c r="AU186"/>
  <c r="AY186"/>
  <c r="BC186"/>
  <c r="BG186"/>
  <c r="BK186"/>
  <c r="BO186"/>
  <c r="BS186"/>
  <c r="BW186"/>
  <c r="CA186"/>
  <c r="F184" i="18"/>
  <c r="A184" i="17" s="1"/>
  <c r="N184" s="1"/>
  <c r="X184" s="1"/>
  <c r="AL183"/>
  <c r="P180" i="22" l="1"/>
  <c r="R180"/>
  <c r="Q180"/>
  <c r="O181"/>
  <c r="AE184" i="17"/>
  <c r="AD184"/>
  <c r="AB184"/>
  <c r="AK184"/>
  <c r="AI184"/>
  <c r="AJ184"/>
  <c r="Z184"/>
  <c r="AH184"/>
  <c r="V184"/>
  <c r="AA184"/>
  <c r="T184"/>
  <c r="W183"/>
  <c r="Y183"/>
  <c r="G189" i="5"/>
  <c r="R184" i="17"/>
  <c r="O184"/>
  <c r="I187" i="5"/>
  <c r="M187"/>
  <c r="Q187"/>
  <c r="U187"/>
  <c r="Y187"/>
  <c r="AC187"/>
  <c r="AG187"/>
  <c r="AK187"/>
  <c r="AO187"/>
  <c r="AS187"/>
  <c r="AW187"/>
  <c r="BA187"/>
  <c r="BE187"/>
  <c r="BI187"/>
  <c r="BM187"/>
  <c r="BQ187"/>
  <c r="BU187"/>
  <c r="BY187"/>
  <c r="CC187"/>
  <c r="J187"/>
  <c r="N187"/>
  <c r="R187"/>
  <c r="V187"/>
  <c r="Z187"/>
  <c r="AD187"/>
  <c r="AH187"/>
  <c r="AL187"/>
  <c r="AP187"/>
  <c r="AT187"/>
  <c r="AX187"/>
  <c r="BB187"/>
  <c r="BF187"/>
  <c r="BJ187"/>
  <c r="BN187"/>
  <c r="BR187"/>
  <c r="BV187"/>
  <c r="BZ187"/>
  <c r="CD187"/>
  <c r="K187"/>
  <c r="O187"/>
  <c r="S187"/>
  <c r="W187"/>
  <c r="AA187"/>
  <c r="AE187"/>
  <c r="AI187"/>
  <c r="AM187"/>
  <c r="AQ187"/>
  <c r="AU187"/>
  <c r="AY187"/>
  <c r="BC187"/>
  <c r="BG187"/>
  <c r="BK187"/>
  <c r="BO187"/>
  <c r="BS187"/>
  <c r="BW187"/>
  <c r="CA187"/>
  <c r="H187"/>
  <c r="L187"/>
  <c r="P187"/>
  <c r="T187"/>
  <c r="X187"/>
  <c r="AB187"/>
  <c r="AF187"/>
  <c r="AJ187"/>
  <c r="AN187"/>
  <c r="AR187"/>
  <c r="AV187"/>
  <c r="AZ187"/>
  <c r="BD187"/>
  <c r="BH187"/>
  <c r="BL187"/>
  <c r="BP187"/>
  <c r="BT187"/>
  <c r="BX187"/>
  <c r="CB187"/>
  <c r="D188"/>
  <c r="E188"/>
  <c r="F188"/>
  <c r="C188"/>
  <c r="A188"/>
  <c r="B188"/>
  <c r="F185" i="18"/>
  <c r="A185" i="17" s="1"/>
  <c r="N185" s="1"/>
  <c r="X185" s="1"/>
  <c r="AL184"/>
  <c r="P181" i="22" l="1"/>
  <c r="R181"/>
  <c r="Q181"/>
  <c r="O182"/>
  <c r="AE185" i="17"/>
  <c r="AD185"/>
  <c r="AB185"/>
  <c r="AK185"/>
  <c r="AI185"/>
  <c r="AJ185"/>
  <c r="Z185"/>
  <c r="AH185"/>
  <c r="V185"/>
  <c r="AA185"/>
  <c r="T185"/>
  <c r="W184"/>
  <c r="Y184"/>
  <c r="G190" i="5"/>
  <c r="O185" i="17"/>
  <c r="R185"/>
  <c r="F189" i="5"/>
  <c r="E189"/>
  <c r="D189"/>
  <c r="A189"/>
  <c r="B189"/>
  <c r="C189"/>
  <c r="F186" i="18"/>
  <c r="A186" i="17" s="1"/>
  <c r="N186" s="1"/>
  <c r="X186" s="1"/>
  <c r="J188" i="5"/>
  <c r="N188"/>
  <c r="R188"/>
  <c r="V188"/>
  <c r="Z188"/>
  <c r="AD188"/>
  <c r="AH188"/>
  <c r="AL188"/>
  <c r="AP188"/>
  <c r="AT188"/>
  <c r="AX188"/>
  <c r="BB188"/>
  <c r="BF188"/>
  <c r="BJ188"/>
  <c r="BN188"/>
  <c r="BR188"/>
  <c r="BV188"/>
  <c r="BZ188"/>
  <c r="CD188"/>
  <c r="K188"/>
  <c r="O188"/>
  <c r="S188"/>
  <c r="W188"/>
  <c r="AA188"/>
  <c r="AE188"/>
  <c r="AI188"/>
  <c r="AM188"/>
  <c r="AQ188"/>
  <c r="AU188"/>
  <c r="AY188"/>
  <c r="BC188"/>
  <c r="BG188"/>
  <c r="BK188"/>
  <c r="BO188"/>
  <c r="BS188"/>
  <c r="BW188"/>
  <c r="CA188"/>
  <c r="H188"/>
  <c r="L188"/>
  <c r="P188"/>
  <c r="T188"/>
  <c r="X188"/>
  <c r="AB188"/>
  <c r="AF188"/>
  <c r="AJ188"/>
  <c r="AN188"/>
  <c r="AR188"/>
  <c r="AV188"/>
  <c r="AZ188"/>
  <c r="BD188"/>
  <c r="BH188"/>
  <c r="BL188"/>
  <c r="BP188"/>
  <c r="BT188"/>
  <c r="BX188"/>
  <c r="CB188"/>
  <c r="I188"/>
  <c r="M188"/>
  <c r="Q188"/>
  <c r="U188"/>
  <c r="Y188"/>
  <c r="AC188"/>
  <c r="AG188"/>
  <c r="AK188"/>
  <c r="AO188"/>
  <c r="AS188"/>
  <c r="AW188"/>
  <c r="BA188"/>
  <c r="BE188"/>
  <c r="BI188"/>
  <c r="BM188"/>
  <c r="BQ188"/>
  <c r="BU188"/>
  <c r="BY188"/>
  <c r="CC188"/>
  <c r="AL185" i="17"/>
  <c r="Q182" i="22" l="1"/>
  <c r="P182"/>
  <c r="R182"/>
  <c r="O183"/>
  <c r="AE186" i="17"/>
  <c r="AD186"/>
  <c r="AB186"/>
  <c r="AK186"/>
  <c r="AI186"/>
  <c r="AJ186"/>
  <c r="Z186"/>
  <c r="AH186"/>
  <c r="V186"/>
  <c r="AA186"/>
  <c r="T186"/>
  <c r="W185"/>
  <c r="Y185"/>
  <c r="G191" i="5"/>
  <c r="R186" i="17"/>
  <c r="O186"/>
  <c r="D190" i="5"/>
  <c r="E190"/>
  <c r="F190"/>
  <c r="C190"/>
  <c r="A190"/>
  <c r="B190"/>
  <c r="K189"/>
  <c r="O189"/>
  <c r="S189"/>
  <c r="W189"/>
  <c r="AA189"/>
  <c r="AE189"/>
  <c r="AI189"/>
  <c r="AM189"/>
  <c r="AQ189"/>
  <c r="AU189"/>
  <c r="AY189"/>
  <c r="BC189"/>
  <c r="BG189"/>
  <c r="BK189"/>
  <c r="BO189"/>
  <c r="BS189"/>
  <c r="BW189"/>
  <c r="CA189"/>
  <c r="H189"/>
  <c r="L189"/>
  <c r="P189"/>
  <c r="T189"/>
  <c r="X189"/>
  <c r="AB189"/>
  <c r="AF189"/>
  <c r="AJ189"/>
  <c r="AN189"/>
  <c r="AR189"/>
  <c r="AV189"/>
  <c r="AZ189"/>
  <c r="BD189"/>
  <c r="BH189"/>
  <c r="BL189"/>
  <c r="BP189"/>
  <c r="BT189"/>
  <c r="BX189"/>
  <c r="CB189"/>
  <c r="I189"/>
  <c r="M189"/>
  <c r="Q189"/>
  <c r="U189"/>
  <c r="Y189"/>
  <c r="AC189"/>
  <c r="AG189"/>
  <c r="AK189"/>
  <c r="AO189"/>
  <c r="AS189"/>
  <c r="AW189"/>
  <c r="BA189"/>
  <c r="BE189"/>
  <c r="BI189"/>
  <c r="BM189"/>
  <c r="BQ189"/>
  <c r="BU189"/>
  <c r="BY189"/>
  <c r="CC189"/>
  <c r="J189"/>
  <c r="N189"/>
  <c r="R189"/>
  <c r="V189"/>
  <c r="Z189"/>
  <c r="AD189"/>
  <c r="AH189"/>
  <c r="AL189"/>
  <c r="AP189"/>
  <c r="AT189"/>
  <c r="AX189"/>
  <c r="BB189"/>
  <c r="BF189"/>
  <c r="BJ189"/>
  <c r="BN189"/>
  <c r="BR189"/>
  <c r="BV189"/>
  <c r="BZ189"/>
  <c r="CD189"/>
  <c r="F187" i="18"/>
  <c r="A187" i="17" s="1"/>
  <c r="N187" s="1"/>
  <c r="X187" s="1"/>
  <c r="AL186"/>
  <c r="P183" i="22" l="1"/>
  <c r="R183"/>
  <c r="Q183"/>
  <c r="O184"/>
  <c r="AE187" i="17"/>
  <c r="AD187"/>
  <c r="AB187"/>
  <c r="AK187"/>
  <c r="AI187"/>
  <c r="AJ187"/>
  <c r="Z187"/>
  <c r="AH187"/>
  <c r="V187"/>
  <c r="AA187"/>
  <c r="T187"/>
  <c r="W186"/>
  <c r="Y186"/>
  <c r="G192" i="5"/>
  <c r="O187" i="17"/>
  <c r="R187"/>
  <c r="E191" i="5"/>
  <c r="D191"/>
  <c r="F191"/>
  <c r="A191"/>
  <c r="B191"/>
  <c r="C191"/>
  <c r="J190"/>
  <c r="N190"/>
  <c r="R190"/>
  <c r="V190"/>
  <c r="Z190"/>
  <c r="AD190"/>
  <c r="AH190"/>
  <c r="AL190"/>
  <c r="AP190"/>
  <c r="AT190"/>
  <c r="AX190"/>
  <c r="BB190"/>
  <c r="BF190"/>
  <c r="BJ190"/>
  <c r="BN190"/>
  <c r="BR190"/>
  <c r="BV190"/>
  <c r="BZ190"/>
  <c r="CD190"/>
  <c r="K190"/>
  <c r="O190"/>
  <c r="S190"/>
  <c r="W190"/>
  <c r="AA190"/>
  <c r="AE190"/>
  <c r="AI190"/>
  <c r="AM190"/>
  <c r="AQ190"/>
  <c r="AU190"/>
  <c r="AY190"/>
  <c r="BC190"/>
  <c r="BG190"/>
  <c r="BK190"/>
  <c r="BO190"/>
  <c r="BS190"/>
  <c r="BW190"/>
  <c r="CA190"/>
  <c r="H190"/>
  <c r="L190"/>
  <c r="P190"/>
  <c r="T190"/>
  <c r="X190"/>
  <c r="AB190"/>
  <c r="AF190"/>
  <c r="AJ190"/>
  <c r="AN190"/>
  <c r="AR190"/>
  <c r="AV190"/>
  <c r="AZ190"/>
  <c r="BD190"/>
  <c r="BH190"/>
  <c r="BL190"/>
  <c r="BP190"/>
  <c r="BT190"/>
  <c r="BX190"/>
  <c r="CB190"/>
  <c r="I190"/>
  <c r="M190"/>
  <c r="Q190"/>
  <c r="U190"/>
  <c r="Y190"/>
  <c r="AC190"/>
  <c r="AG190"/>
  <c r="AK190"/>
  <c r="AO190"/>
  <c r="AS190"/>
  <c r="AW190"/>
  <c r="BA190"/>
  <c r="BE190"/>
  <c r="BI190"/>
  <c r="BM190"/>
  <c r="BQ190"/>
  <c r="BU190"/>
  <c r="BY190"/>
  <c r="CC190"/>
  <c r="F188" i="18"/>
  <c r="A188" i="17" s="1"/>
  <c r="N188" s="1"/>
  <c r="X188" s="1"/>
  <c r="AL187"/>
  <c r="P184" i="22" l="1"/>
  <c r="R184"/>
  <c r="Q184"/>
  <c r="O185"/>
  <c r="AE188" i="17"/>
  <c r="AD188"/>
  <c r="AB188"/>
  <c r="AK188"/>
  <c r="AI188"/>
  <c r="AJ188"/>
  <c r="Z188"/>
  <c r="AH188"/>
  <c r="V188"/>
  <c r="AA188"/>
  <c r="T188"/>
  <c r="W187"/>
  <c r="Y187"/>
  <c r="G193" i="5"/>
  <c r="R188" i="17"/>
  <c r="O188"/>
  <c r="D192" i="5"/>
  <c r="E192"/>
  <c r="F192"/>
  <c r="A192"/>
  <c r="B192"/>
  <c r="C192"/>
  <c r="F189" i="18"/>
  <c r="A189" i="17" s="1"/>
  <c r="N189" s="1"/>
  <c r="X189" s="1"/>
  <c r="K191" i="5"/>
  <c r="O191"/>
  <c r="S191"/>
  <c r="W191"/>
  <c r="AA191"/>
  <c r="AE191"/>
  <c r="AI191"/>
  <c r="AM191"/>
  <c r="AQ191"/>
  <c r="AU191"/>
  <c r="AY191"/>
  <c r="BC191"/>
  <c r="BG191"/>
  <c r="BK191"/>
  <c r="BO191"/>
  <c r="BS191"/>
  <c r="BW191"/>
  <c r="CA191"/>
  <c r="H191"/>
  <c r="L191"/>
  <c r="P191"/>
  <c r="T191"/>
  <c r="X191"/>
  <c r="AB191"/>
  <c r="AF191"/>
  <c r="AJ191"/>
  <c r="AN191"/>
  <c r="AR191"/>
  <c r="AV191"/>
  <c r="AZ191"/>
  <c r="BD191"/>
  <c r="BH191"/>
  <c r="BL191"/>
  <c r="BP191"/>
  <c r="BT191"/>
  <c r="BX191"/>
  <c r="CB191"/>
  <c r="I191"/>
  <c r="M191"/>
  <c r="Q191"/>
  <c r="U191"/>
  <c r="Y191"/>
  <c r="AC191"/>
  <c r="AG191"/>
  <c r="AK191"/>
  <c r="AO191"/>
  <c r="AS191"/>
  <c r="AW191"/>
  <c r="BA191"/>
  <c r="BE191"/>
  <c r="BI191"/>
  <c r="BM191"/>
  <c r="BQ191"/>
  <c r="BU191"/>
  <c r="BY191"/>
  <c r="CC191"/>
  <c r="J191"/>
  <c r="N191"/>
  <c r="R191"/>
  <c r="V191"/>
  <c r="Z191"/>
  <c r="AD191"/>
  <c r="AH191"/>
  <c r="AL191"/>
  <c r="AP191"/>
  <c r="AT191"/>
  <c r="AX191"/>
  <c r="BB191"/>
  <c r="BF191"/>
  <c r="BJ191"/>
  <c r="BN191"/>
  <c r="BR191"/>
  <c r="BV191"/>
  <c r="BZ191"/>
  <c r="CD191"/>
  <c r="AL188" i="17"/>
  <c r="P185" i="22" l="1"/>
  <c r="R185"/>
  <c r="Q185"/>
  <c r="O186"/>
  <c r="AE189" i="17"/>
  <c r="AD189"/>
  <c r="AB189"/>
  <c r="AK189"/>
  <c r="AI189"/>
  <c r="AJ189"/>
  <c r="W188"/>
  <c r="Y188"/>
  <c r="Z189"/>
  <c r="AH189"/>
  <c r="V189"/>
  <c r="AA189"/>
  <c r="T189"/>
  <c r="G194" i="5"/>
  <c r="O189" i="17"/>
  <c r="R189"/>
  <c r="E193" i="5"/>
  <c r="D193"/>
  <c r="F193"/>
  <c r="A193"/>
  <c r="B193"/>
  <c r="C193"/>
  <c r="F190" i="18"/>
  <c r="A190" i="17" s="1"/>
  <c r="N190" s="1"/>
  <c r="X190" s="1"/>
  <c r="H192" i="5"/>
  <c r="L192"/>
  <c r="P192"/>
  <c r="T192"/>
  <c r="X192"/>
  <c r="AB192"/>
  <c r="AF192"/>
  <c r="AJ192"/>
  <c r="AN192"/>
  <c r="AR192"/>
  <c r="AV192"/>
  <c r="AZ192"/>
  <c r="BD192"/>
  <c r="BH192"/>
  <c r="BL192"/>
  <c r="BP192"/>
  <c r="BT192"/>
  <c r="BX192"/>
  <c r="CB192"/>
  <c r="I192"/>
  <c r="M192"/>
  <c r="Q192"/>
  <c r="U192"/>
  <c r="Y192"/>
  <c r="AC192"/>
  <c r="AG192"/>
  <c r="AK192"/>
  <c r="AO192"/>
  <c r="AS192"/>
  <c r="AW192"/>
  <c r="BA192"/>
  <c r="BE192"/>
  <c r="BI192"/>
  <c r="BM192"/>
  <c r="BQ192"/>
  <c r="BU192"/>
  <c r="BY192"/>
  <c r="CC192"/>
  <c r="J192"/>
  <c r="N192"/>
  <c r="R192"/>
  <c r="V192"/>
  <c r="Z192"/>
  <c r="AD192"/>
  <c r="AH192"/>
  <c r="AL192"/>
  <c r="AP192"/>
  <c r="AT192"/>
  <c r="AX192"/>
  <c r="BB192"/>
  <c r="BF192"/>
  <c r="BJ192"/>
  <c r="BN192"/>
  <c r="BR192"/>
  <c r="BV192"/>
  <c r="BZ192"/>
  <c r="CD192"/>
  <c r="K192"/>
  <c r="O192"/>
  <c r="S192"/>
  <c r="W192"/>
  <c r="AA192"/>
  <c r="AE192"/>
  <c r="AI192"/>
  <c r="AM192"/>
  <c r="AQ192"/>
  <c r="AU192"/>
  <c r="AY192"/>
  <c r="BC192"/>
  <c r="BG192"/>
  <c r="BK192"/>
  <c r="BO192"/>
  <c r="BS192"/>
  <c r="BW192"/>
  <c r="CA192"/>
  <c r="AL189" i="17"/>
  <c r="P186" i="22" l="1"/>
  <c r="R186"/>
  <c r="Q186"/>
  <c r="O187"/>
  <c r="AE190" i="17"/>
  <c r="AD190"/>
  <c r="AB190"/>
  <c r="AK190"/>
  <c r="AI190"/>
  <c r="AJ190"/>
  <c r="Z190"/>
  <c r="AH190"/>
  <c r="V190"/>
  <c r="AA190"/>
  <c r="T190"/>
  <c r="W189"/>
  <c r="Y189"/>
  <c r="G195" i="5"/>
  <c r="R190" i="17"/>
  <c r="O190"/>
  <c r="D194" i="5"/>
  <c r="E194"/>
  <c r="F194"/>
  <c r="A194"/>
  <c r="B194"/>
  <c r="C194"/>
  <c r="F191" i="18"/>
  <c r="A191" i="17" s="1"/>
  <c r="N191" s="1"/>
  <c r="X191" s="1"/>
  <c r="K193" i="5"/>
  <c r="O193"/>
  <c r="S193"/>
  <c r="W193"/>
  <c r="AA193"/>
  <c r="AE193"/>
  <c r="AI193"/>
  <c r="AM193"/>
  <c r="AQ193"/>
  <c r="AU193"/>
  <c r="AY193"/>
  <c r="BC193"/>
  <c r="BG193"/>
  <c r="BK193"/>
  <c r="BO193"/>
  <c r="BS193"/>
  <c r="BW193"/>
  <c r="CA193"/>
  <c r="H193"/>
  <c r="L193"/>
  <c r="P193"/>
  <c r="T193"/>
  <c r="X193"/>
  <c r="AB193"/>
  <c r="AF193"/>
  <c r="AJ193"/>
  <c r="AN193"/>
  <c r="AR193"/>
  <c r="AV193"/>
  <c r="AZ193"/>
  <c r="BD193"/>
  <c r="BH193"/>
  <c r="BL193"/>
  <c r="BP193"/>
  <c r="BT193"/>
  <c r="BX193"/>
  <c r="CB193"/>
  <c r="I193"/>
  <c r="M193"/>
  <c r="Q193"/>
  <c r="U193"/>
  <c r="Y193"/>
  <c r="AC193"/>
  <c r="AG193"/>
  <c r="AK193"/>
  <c r="AO193"/>
  <c r="AS193"/>
  <c r="AW193"/>
  <c r="BA193"/>
  <c r="BE193"/>
  <c r="BI193"/>
  <c r="BM193"/>
  <c r="BQ193"/>
  <c r="BU193"/>
  <c r="BY193"/>
  <c r="CC193"/>
  <c r="J193"/>
  <c r="N193"/>
  <c r="R193"/>
  <c r="V193"/>
  <c r="Z193"/>
  <c r="AD193"/>
  <c r="AH193"/>
  <c r="AL193"/>
  <c r="AP193"/>
  <c r="AT193"/>
  <c r="AX193"/>
  <c r="BB193"/>
  <c r="BF193"/>
  <c r="BJ193"/>
  <c r="BN193"/>
  <c r="BR193"/>
  <c r="BV193"/>
  <c r="BZ193"/>
  <c r="CD193"/>
  <c r="AL190" i="17"/>
  <c r="Q187" i="22" l="1"/>
  <c r="P187"/>
  <c r="R187"/>
  <c r="O188"/>
  <c r="AE191" i="17"/>
  <c r="AD191"/>
  <c r="AB191"/>
  <c r="AK191"/>
  <c r="AI191"/>
  <c r="AJ191"/>
  <c r="W190"/>
  <c r="Y190"/>
  <c r="Z191"/>
  <c r="AH191"/>
  <c r="V191"/>
  <c r="AA191"/>
  <c r="T191"/>
  <c r="G196" i="5"/>
  <c r="O191" i="17"/>
  <c r="R191"/>
  <c r="E195" i="5"/>
  <c r="D195"/>
  <c r="F195"/>
  <c r="A195"/>
  <c r="B195"/>
  <c r="C195"/>
  <c r="F192" i="18"/>
  <c r="A192" i="17" s="1"/>
  <c r="N192" s="1"/>
  <c r="X192" s="1"/>
  <c r="H194" i="5"/>
  <c r="L194"/>
  <c r="P194"/>
  <c r="T194"/>
  <c r="X194"/>
  <c r="AB194"/>
  <c r="AF194"/>
  <c r="AJ194"/>
  <c r="AN194"/>
  <c r="AR194"/>
  <c r="AV194"/>
  <c r="AZ194"/>
  <c r="BD194"/>
  <c r="BH194"/>
  <c r="BL194"/>
  <c r="BP194"/>
  <c r="BT194"/>
  <c r="BX194"/>
  <c r="CB194"/>
  <c r="I194"/>
  <c r="M194"/>
  <c r="Q194"/>
  <c r="U194"/>
  <c r="Y194"/>
  <c r="AC194"/>
  <c r="AG194"/>
  <c r="AK194"/>
  <c r="AO194"/>
  <c r="AS194"/>
  <c r="AW194"/>
  <c r="BA194"/>
  <c r="BE194"/>
  <c r="BI194"/>
  <c r="BM194"/>
  <c r="BQ194"/>
  <c r="BU194"/>
  <c r="BY194"/>
  <c r="CC194"/>
  <c r="J194"/>
  <c r="N194"/>
  <c r="R194"/>
  <c r="V194"/>
  <c r="Z194"/>
  <c r="AD194"/>
  <c r="AH194"/>
  <c r="AL194"/>
  <c r="AP194"/>
  <c r="AT194"/>
  <c r="AX194"/>
  <c r="BB194"/>
  <c r="BF194"/>
  <c r="BJ194"/>
  <c r="BN194"/>
  <c r="BR194"/>
  <c r="BV194"/>
  <c r="BZ194"/>
  <c r="CD194"/>
  <c r="K194"/>
  <c r="O194"/>
  <c r="S194"/>
  <c r="W194"/>
  <c r="AA194"/>
  <c r="AE194"/>
  <c r="AI194"/>
  <c r="AM194"/>
  <c r="AQ194"/>
  <c r="AU194"/>
  <c r="AY194"/>
  <c r="BC194"/>
  <c r="BG194"/>
  <c r="BK194"/>
  <c r="BO194"/>
  <c r="BS194"/>
  <c r="BW194"/>
  <c r="CA194"/>
  <c r="AL191" i="17"/>
  <c r="P188" i="22" l="1"/>
  <c r="R188"/>
  <c r="Q188"/>
  <c r="O189"/>
  <c r="AE192" i="17"/>
  <c r="AD192"/>
  <c r="AB192"/>
  <c r="AK192"/>
  <c r="AI192"/>
  <c r="AJ192"/>
  <c r="Z192"/>
  <c r="AH192"/>
  <c r="V192"/>
  <c r="AA192"/>
  <c r="T192"/>
  <c r="W191"/>
  <c r="Y191"/>
  <c r="G197" i="5"/>
  <c r="R192" i="17"/>
  <c r="O192"/>
  <c r="D196" i="5"/>
  <c r="E196"/>
  <c r="F196"/>
  <c r="C196"/>
  <c r="A196"/>
  <c r="B196"/>
  <c r="I195"/>
  <c r="M195"/>
  <c r="Q195"/>
  <c r="U195"/>
  <c r="Y195"/>
  <c r="AC195"/>
  <c r="AG195"/>
  <c r="AK195"/>
  <c r="AO195"/>
  <c r="AS195"/>
  <c r="AW195"/>
  <c r="BA195"/>
  <c r="BE195"/>
  <c r="BI195"/>
  <c r="BM195"/>
  <c r="BQ195"/>
  <c r="BU195"/>
  <c r="BY195"/>
  <c r="CC195"/>
  <c r="J195"/>
  <c r="N195"/>
  <c r="R195"/>
  <c r="V195"/>
  <c r="Z195"/>
  <c r="AD195"/>
  <c r="AH195"/>
  <c r="AL195"/>
  <c r="AP195"/>
  <c r="AT195"/>
  <c r="AX195"/>
  <c r="BB195"/>
  <c r="BF195"/>
  <c r="BJ195"/>
  <c r="BN195"/>
  <c r="BR195"/>
  <c r="BV195"/>
  <c r="BZ195"/>
  <c r="CD195"/>
  <c r="K195"/>
  <c r="O195"/>
  <c r="S195"/>
  <c r="W195"/>
  <c r="AA195"/>
  <c r="AE195"/>
  <c r="AI195"/>
  <c r="AM195"/>
  <c r="AQ195"/>
  <c r="AU195"/>
  <c r="AY195"/>
  <c r="BC195"/>
  <c r="BG195"/>
  <c r="BK195"/>
  <c r="BO195"/>
  <c r="BS195"/>
  <c r="BW195"/>
  <c r="CA195"/>
  <c r="H195"/>
  <c r="L195"/>
  <c r="P195"/>
  <c r="T195"/>
  <c r="X195"/>
  <c r="AB195"/>
  <c r="AF195"/>
  <c r="AJ195"/>
  <c r="AN195"/>
  <c r="AR195"/>
  <c r="AV195"/>
  <c r="AZ195"/>
  <c r="BD195"/>
  <c r="BH195"/>
  <c r="BL195"/>
  <c r="BP195"/>
  <c r="BT195"/>
  <c r="BX195"/>
  <c r="CB195"/>
  <c r="F193" i="18"/>
  <c r="A193" i="17" s="1"/>
  <c r="N193" s="1"/>
  <c r="X193" s="1"/>
  <c r="AL192"/>
  <c r="Q189" i="22" l="1"/>
  <c r="P189"/>
  <c r="R189"/>
  <c r="O190"/>
  <c r="AE193" i="17"/>
  <c r="AD193"/>
  <c r="AB193"/>
  <c r="AK193"/>
  <c r="AI193"/>
  <c r="AJ193"/>
  <c r="Z193"/>
  <c r="AH193"/>
  <c r="V193"/>
  <c r="AA193"/>
  <c r="T193"/>
  <c r="W192"/>
  <c r="Y192"/>
  <c r="G198" i="5"/>
  <c r="O193" i="17"/>
  <c r="R193"/>
  <c r="F194" i="18"/>
  <c r="A194" i="17" s="1"/>
  <c r="N194" s="1"/>
  <c r="X194" s="1"/>
  <c r="J196" i="5"/>
  <c r="N196"/>
  <c r="R196"/>
  <c r="V196"/>
  <c r="Z196"/>
  <c r="AD196"/>
  <c r="AH196"/>
  <c r="AL196"/>
  <c r="AP196"/>
  <c r="AT196"/>
  <c r="AX196"/>
  <c r="BB196"/>
  <c r="BF196"/>
  <c r="BJ196"/>
  <c r="BN196"/>
  <c r="BR196"/>
  <c r="BV196"/>
  <c r="BZ196"/>
  <c r="CD196"/>
  <c r="K196"/>
  <c r="O196"/>
  <c r="S196"/>
  <c r="W196"/>
  <c r="AA196"/>
  <c r="AE196"/>
  <c r="AI196"/>
  <c r="AM196"/>
  <c r="AQ196"/>
  <c r="AU196"/>
  <c r="AY196"/>
  <c r="BC196"/>
  <c r="BG196"/>
  <c r="BK196"/>
  <c r="BO196"/>
  <c r="BS196"/>
  <c r="BW196"/>
  <c r="CA196"/>
  <c r="H196"/>
  <c r="L196"/>
  <c r="P196"/>
  <c r="T196"/>
  <c r="X196"/>
  <c r="AB196"/>
  <c r="AF196"/>
  <c r="AJ196"/>
  <c r="AN196"/>
  <c r="AR196"/>
  <c r="AV196"/>
  <c r="AZ196"/>
  <c r="BD196"/>
  <c r="BH196"/>
  <c r="BL196"/>
  <c r="BP196"/>
  <c r="BT196"/>
  <c r="BX196"/>
  <c r="CB196"/>
  <c r="I196"/>
  <c r="M196"/>
  <c r="Q196"/>
  <c r="U196"/>
  <c r="Y196"/>
  <c r="AC196"/>
  <c r="AG196"/>
  <c r="AK196"/>
  <c r="AO196"/>
  <c r="AS196"/>
  <c r="AW196"/>
  <c r="BA196"/>
  <c r="BE196"/>
  <c r="BI196"/>
  <c r="BM196"/>
  <c r="BQ196"/>
  <c r="BU196"/>
  <c r="BY196"/>
  <c r="CC196"/>
  <c r="F197"/>
  <c r="E197"/>
  <c r="D197"/>
  <c r="A197"/>
  <c r="B197"/>
  <c r="C197"/>
  <c r="AL193" i="17"/>
  <c r="Q190" i="22" l="1"/>
  <c r="P190"/>
  <c r="R190"/>
  <c r="O191"/>
  <c r="AE194" i="17"/>
  <c r="AD194"/>
  <c r="AB194"/>
  <c r="AK194"/>
  <c r="AI194"/>
  <c r="AJ194"/>
  <c r="Z194"/>
  <c r="AH194"/>
  <c r="V194"/>
  <c r="AA194"/>
  <c r="T194"/>
  <c r="W193"/>
  <c r="Y193"/>
  <c r="G199" i="5"/>
  <c r="R194" i="17"/>
  <c r="O194"/>
  <c r="I197" i="5"/>
  <c r="M197"/>
  <c r="Q197"/>
  <c r="U197"/>
  <c r="Y197"/>
  <c r="AC197"/>
  <c r="AG197"/>
  <c r="AK197"/>
  <c r="AO197"/>
  <c r="AS197"/>
  <c r="AW197"/>
  <c r="BA197"/>
  <c r="BE197"/>
  <c r="BI197"/>
  <c r="BM197"/>
  <c r="BQ197"/>
  <c r="BU197"/>
  <c r="BY197"/>
  <c r="CC197"/>
  <c r="J197"/>
  <c r="N197"/>
  <c r="R197"/>
  <c r="V197"/>
  <c r="Z197"/>
  <c r="AD197"/>
  <c r="AH197"/>
  <c r="AL197"/>
  <c r="AP197"/>
  <c r="AT197"/>
  <c r="AX197"/>
  <c r="BB197"/>
  <c r="BF197"/>
  <c r="BJ197"/>
  <c r="BN197"/>
  <c r="BR197"/>
  <c r="BV197"/>
  <c r="BZ197"/>
  <c r="CD197"/>
  <c r="K197"/>
  <c r="O197"/>
  <c r="S197"/>
  <c r="W197"/>
  <c r="AA197"/>
  <c r="AE197"/>
  <c r="AI197"/>
  <c r="AM197"/>
  <c r="AQ197"/>
  <c r="AU197"/>
  <c r="AY197"/>
  <c r="BC197"/>
  <c r="BG197"/>
  <c r="BK197"/>
  <c r="BO197"/>
  <c r="BS197"/>
  <c r="BW197"/>
  <c r="CA197"/>
  <c r="H197"/>
  <c r="L197"/>
  <c r="P197"/>
  <c r="T197"/>
  <c r="X197"/>
  <c r="AB197"/>
  <c r="AF197"/>
  <c r="AJ197"/>
  <c r="AN197"/>
  <c r="AR197"/>
  <c r="AV197"/>
  <c r="AZ197"/>
  <c r="BD197"/>
  <c r="BH197"/>
  <c r="BL197"/>
  <c r="BP197"/>
  <c r="BT197"/>
  <c r="BX197"/>
  <c r="CB197"/>
  <c r="D198"/>
  <c r="E198"/>
  <c r="F198"/>
  <c r="C198"/>
  <c r="A198"/>
  <c r="B198"/>
  <c r="F195" i="18"/>
  <c r="A195" i="17" s="1"/>
  <c r="N195" s="1"/>
  <c r="X195" s="1"/>
  <c r="AL194"/>
  <c r="P191" i="22" l="1"/>
  <c r="R191"/>
  <c r="Q191"/>
  <c r="O192"/>
  <c r="AE195" i="17"/>
  <c r="AD195"/>
  <c r="AB195"/>
  <c r="AK195"/>
  <c r="AI195"/>
  <c r="AJ195"/>
  <c r="Z195"/>
  <c r="AH195"/>
  <c r="V195"/>
  <c r="AA195"/>
  <c r="T195"/>
  <c r="W194"/>
  <c r="Y194"/>
  <c r="G200" i="5"/>
  <c r="O195" i="17"/>
  <c r="R195"/>
  <c r="E199" i="5"/>
  <c r="D199"/>
  <c r="F199"/>
  <c r="A199"/>
  <c r="B199"/>
  <c r="C199"/>
  <c r="J198"/>
  <c r="N198"/>
  <c r="R198"/>
  <c r="V198"/>
  <c r="Z198"/>
  <c r="AD198"/>
  <c r="AH198"/>
  <c r="AL198"/>
  <c r="AP198"/>
  <c r="AT198"/>
  <c r="AX198"/>
  <c r="BB198"/>
  <c r="BF198"/>
  <c r="BJ198"/>
  <c r="BN198"/>
  <c r="BR198"/>
  <c r="BV198"/>
  <c r="BZ198"/>
  <c r="CD198"/>
  <c r="K198"/>
  <c r="O198"/>
  <c r="S198"/>
  <c r="W198"/>
  <c r="AA198"/>
  <c r="AE198"/>
  <c r="AI198"/>
  <c r="AM198"/>
  <c r="AQ198"/>
  <c r="AU198"/>
  <c r="AY198"/>
  <c r="BC198"/>
  <c r="BG198"/>
  <c r="BK198"/>
  <c r="BO198"/>
  <c r="BS198"/>
  <c r="BW198"/>
  <c r="CA198"/>
  <c r="H198"/>
  <c r="L198"/>
  <c r="P198"/>
  <c r="T198"/>
  <c r="X198"/>
  <c r="AB198"/>
  <c r="AF198"/>
  <c r="AJ198"/>
  <c r="AN198"/>
  <c r="AR198"/>
  <c r="AV198"/>
  <c r="AZ198"/>
  <c r="BD198"/>
  <c r="BH198"/>
  <c r="BL198"/>
  <c r="BP198"/>
  <c r="BT198"/>
  <c r="BX198"/>
  <c r="CB198"/>
  <c r="I198"/>
  <c r="M198"/>
  <c r="Q198"/>
  <c r="U198"/>
  <c r="Y198"/>
  <c r="AC198"/>
  <c r="AG198"/>
  <c r="AK198"/>
  <c r="AO198"/>
  <c r="AS198"/>
  <c r="AW198"/>
  <c r="BA198"/>
  <c r="BE198"/>
  <c r="BI198"/>
  <c r="BM198"/>
  <c r="BQ198"/>
  <c r="BU198"/>
  <c r="BY198"/>
  <c r="CC198"/>
  <c r="F196" i="18"/>
  <c r="A196" i="17" s="1"/>
  <c r="N196" s="1"/>
  <c r="X196" s="1"/>
  <c r="AL195"/>
  <c r="P192" i="22" l="1"/>
  <c r="Q192"/>
  <c r="R192"/>
  <c r="O193"/>
  <c r="AE196" i="17"/>
  <c r="AD196"/>
  <c r="AB196"/>
  <c r="AK196"/>
  <c r="AI196"/>
  <c r="AJ196"/>
  <c r="Z196"/>
  <c r="AH196"/>
  <c r="V196"/>
  <c r="AA196"/>
  <c r="T196"/>
  <c r="W195"/>
  <c r="Y195"/>
  <c r="G201" i="5"/>
  <c r="R196" i="17"/>
  <c r="O196"/>
  <c r="D200" i="5"/>
  <c r="E200"/>
  <c r="F200"/>
  <c r="A200"/>
  <c r="B200"/>
  <c r="C200"/>
  <c r="F197" i="18"/>
  <c r="A197" i="17" s="1"/>
  <c r="N197" s="1"/>
  <c r="X197" s="1"/>
  <c r="K199" i="5"/>
  <c r="O199"/>
  <c r="S199"/>
  <c r="W199"/>
  <c r="AA199"/>
  <c r="AE199"/>
  <c r="AI199"/>
  <c r="AM199"/>
  <c r="AQ199"/>
  <c r="AU199"/>
  <c r="AY199"/>
  <c r="BC199"/>
  <c r="BG199"/>
  <c r="BK199"/>
  <c r="BO199"/>
  <c r="BS199"/>
  <c r="BW199"/>
  <c r="CA199"/>
  <c r="H199"/>
  <c r="L199"/>
  <c r="P199"/>
  <c r="T199"/>
  <c r="X199"/>
  <c r="AB199"/>
  <c r="AF199"/>
  <c r="AJ199"/>
  <c r="AN199"/>
  <c r="AR199"/>
  <c r="AV199"/>
  <c r="AZ199"/>
  <c r="BD199"/>
  <c r="BH199"/>
  <c r="BL199"/>
  <c r="BP199"/>
  <c r="BT199"/>
  <c r="BX199"/>
  <c r="CB199"/>
  <c r="I199"/>
  <c r="M199"/>
  <c r="Q199"/>
  <c r="U199"/>
  <c r="Y199"/>
  <c r="AC199"/>
  <c r="AG199"/>
  <c r="AK199"/>
  <c r="AO199"/>
  <c r="AS199"/>
  <c r="AW199"/>
  <c r="BA199"/>
  <c r="BE199"/>
  <c r="BI199"/>
  <c r="BM199"/>
  <c r="BQ199"/>
  <c r="BU199"/>
  <c r="BY199"/>
  <c r="CC199"/>
  <c r="J199"/>
  <c r="N199"/>
  <c r="R199"/>
  <c r="V199"/>
  <c r="Z199"/>
  <c r="AD199"/>
  <c r="AH199"/>
  <c r="AL199"/>
  <c r="AP199"/>
  <c r="AT199"/>
  <c r="AX199"/>
  <c r="BB199"/>
  <c r="BF199"/>
  <c r="BJ199"/>
  <c r="BN199"/>
  <c r="BR199"/>
  <c r="BV199"/>
  <c r="BZ199"/>
  <c r="CD199"/>
  <c r="AL196" i="17"/>
  <c r="P193" i="22" l="1"/>
  <c r="R193"/>
  <c r="Q193"/>
  <c r="O194"/>
  <c r="AE197" i="17"/>
  <c r="AD197"/>
  <c r="AB197"/>
  <c r="AK197"/>
  <c r="AI197"/>
  <c r="AJ197"/>
  <c r="W196"/>
  <c r="Y196"/>
  <c r="Z197"/>
  <c r="AH197"/>
  <c r="V197"/>
  <c r="AA197"/>
  <c r="T197"/>
  <c r="G202" i="5"/>
  <c r="R197" i="17"/>
  <c r="O197"/>
  <c r="E201" i="5"/>
  <c r="D201"/>
  <c r="F201"/>
  <c r="A201"/>
  <c r="B201"/>
  <c r="C201"/>
  <c r="F198" i="18"/>
  <c r="A198" i="17" s="1"/>
  <c r="N198" s="1"/>
  <c r="X198" s="1"/>
  <c r="H200" i="5"/>
  <c r="L200"/>
  <c r="P200"/>
  <c r="T200"/>
  <c r="X200"/>
  <c r="AB200"/>
  <c r="AF200"/>
  <c r="AJ200"/>
  <c r="AN200"/>
  <c r="AR200"/>
  <c r="AV200"/>
  <c r="AZ200"/>
  <c r="BD200"/>
  <c r="BH200"/>
  <c r="BL200"/>
  <c r="BP200"/>
  <c r="BT200"/>
  <c r="BX200"/>
  <c r="CB200"/>
  <c r="I200"/>
  <c r="M200"/>
  <c r="Q200"/>
  <c r="U200"/>
  <c r="Y200"/>
  <c r="AC200"/>
  <c r="AG200"/>
  <c r="AK200"/>
  <c r="AO200"/>
  <c r="AS200"/>
  <c r="AW200"/>
  <c r="BA200"/>
  <c r="BE200"/>
  <c r="BI200"/>
  <c r="BM200"/>
  <c r="BQ200"/>
  <c r="BU200"/>
  <c r="BY200"/>
  <c r="CC200"/>
  <c r="J200"/>
  <c r="N200"/>
  <c r="R200"/>
  <c r="V200"/>
  <c r="Z200"/>
  <c r="AD200"/>
  <c r="AH200"/>
  <c r="AL200"/>
  <c r="AP200"/>
  <c r="AT200"/>
  <c r="AX200"/>
  <c r="BB200"/>
  <c r="BF200"/>
  <c r="BJ200"/>
  <c r="BN200"/>
  <c r="BR200"/>
  <c r="BV200"/>
  <c r="BZ200"/>
  <c r="CD200"/>
  <c r="K200"/>
  <c r="O200"/>
  <c r="S200"/>
  <c r="W200"/>
  <c r="AA200"/>
  <c r="AE200"/>
  <c r="AI200"/>
  <c r="AM200"/>
  <c r="AQ200"/>
  <c r="AU200"/>
  <c r="AY200"/>
  <c r="BC200"/>
  <c r="BG200"/>
  <c r="BK200"/>
  <c r="BO200"/>
  <c r="BS200"/>
  <c r="BW200"/>
  <c r="CA200"/>
  <c r="AL197" i="17"/>
  <c r="P194" i="22" l="1"/>
  <c r="R194"/>
  <c r="Q194"/>
  <c r="O195"/>
  <c r="AE198" i="17"/>
  <c r="AD198"/>
  <c r="AB198"/>
  <c r="AK198"/>
  <c r="AI198"/>
  <c r="AJ198"/>
  <c r="W197"/>
  <c r="Y197"/>
  <c r="Z198"/>
  <c r="AH198"/>
  <c r="V198"/>
  <c r="AA198"/>
  <c r="T198"/>
  <c r="G203" i="5"/>
  <c r="R198" i="17"/>
  <c r="O198"/>
  <c r="D202" i="5"/>
  <c r="E202"/>
  <c r="F202"/>
  <c r="A202"/>
  <c r="B202"/>
  <c r="C202"/>
  <c r="F199" i="18"/>
  <c r="A199" i="17" s="1"/>
  <c r="N199" s="1"/>
  <c r="X199" s="1"/>
  <c r="I201" i="5"/>
  <c r="M201"/>
  <c r="Q201"/>
  <c r="U201"/>
  <c r="Y201"/>
  <c r="AC201"/>
  <c r="AG201"/>
  <c r="AK201"/>
  <c r="AO201"/>
  <c r="AS201"/>
  <c r="AW201"/>
  <c r="BA201"/>
  <c r="BE201"/>
  <c r="BI201"/>
  <c r="BM201"/>
  <c r="BQ201"/>
  <c r="BU201"/>
  <c r="BY201"/>
  <c r="CC201"/>
  <c r="J201"/>
  <c r="N201"/>
  <c r="R201"/>
  <c r="V201"/>
  <c r="Z201"/>
  <c r="AD201"/>
  <c r="AH201"/>
  <c r="AL201"/>
  <c r="AP201"/>
  <c r="AT201"/>
  <c r="AX201"/>
  <c r="BB201"/>
  <c r="BF201"/>
  <c r="BJ201"/>
  <c r="BN201"/>
  <c r="BR201"/>
  <c r="BV201"/>
  <c r="BZ201"/>
  <c r="CD201"/>
  <c r="K201"/>
  <c r="O201"/>
  <c r="S201"/>
  <c r="W201"/>
  <c r="AA201"/>
  <c r="AE201"/>
  <c r="AI201"/>
  <c r="AM201"/>
  <c r="AQ201"/>
  <c r="AU201"/>
  <c r="AY201"/>
  <c r="BC201"/>
  <c r="BG201"/>
  <c r="BK201"/>
  <c r="BO201"/>
  <c r="BS201"/>
  <c r="BW201"/>
  <c r="CA201"/>
  <c r="H201"/>
  <c r="L201"/>
  <c r="P201"/>
  <c r="T201"/>
  <c r="X201"/>
  <c r="AB201"/>
  <c r="AF201"/>
  <c r="AJ201"/>
  <c r="AN201"/>
  <c r="AR201"/>
  <c r="AV201"/>
  <c r="AZ201"/>
  <c r="BD201"/>
  <c r="BH201"/>
  <c r="BL201"/>
  <c r="BP201"/>
  <c r="BT201"/>
  <c r="BX201"/>
  <c r="CB201"/>
  <c r="AL198" i="17"/>
  <c r="P195" i="22" l="1"/>
  <c r="R195"/>
  <c r="Q195"/>
  <c r="O196"/>
  <c r="AE199" i="17"/>
  <c r="AD199"/>
  <c r="AB199"/>
  <c r="AK199"/>
  <c r="AI199"/>
  <c r="AJ199"/>
  <c r="W198"/>
  <c r="Y198"/>
  <c r="Z199"/>
  <c r="AH199"/>
  <c r="V199"/>
  <c r="AA199"/>
  <c r="T199"/>
  <c r="G204" i="5"/>
  <c r="R199" i="17"/>
  <c r="O199"/>
  <c r="F200" i="18"/>
  <c r="A200" i="17" s="1"/>
  <c r="N200" s="1"/>
  <c r="X200" s="1"/>
  <c r="H202" i="5"/>
  <c r="L202"/>
  <c r="P202"/>
  <c r="T202"/>
  <c r="X202"/>
  <c r="AB202"/>
  <c r="AF202"/>
  <c r="AJ202"/>
  <c r="AN202"/>
  <c r="AR202"/>
  <c r="AV202"/>
  <c r="AZ202"/>
  <c r="BD202"/>
  <c r="BH202"/>
  <c r="BL202"/>
  <c r="BP202"/>
  <c r="BT202"/>
  <c r="BX202"/>
  <c r="CB202"/>
  <c r="I202"/>
  <c r="M202"/>
  <c r="Q202"/>
  <c r="U202"/>
  <c r="Y202"/>
  <c r="AC202"/>
  <c r="AG202"/>
  <c r="AK202"/>
  <c r="AO202"/>
  <c r="AS202"/>
  <c r="AW202"/>
  <c r="BA202"/>
  <c r="BE202"/>
  <c r="BI202"/>
  <c r="BM202"/>
  <c r="BQ202"/>
  <c r="BU202"/>
  <c r="BY202"/>
  <c r="CC202"/>
  <c r="J202"/>
  <c r="N202"/>
  <c r="R202"/>
  <c r="V202"/>
  <c r="Z202"/>
  <c r="AD202"/>
  <c r="AH202"/>
  <c r="AL202"/>
  <c r="AP202"/>
  <c r="AT202"/>
  <c r="AX202"/>
  <c r="BB202"/>
  <c r="BF202"/>
  <c r="BJ202"/>
  <c r="BN202"/>
  <c r="BR202"/>
  <c r="BV202"/>
  <c r="BZ202"/>
  <c r="CD202"/>
  <c r="K202"/>
  <c r="O202"/>
  <c r="S202"/>
  <c r="W202"/>
  <c r="AA202"/>
  <c r="AE202"/>
  <c r="AI202"/>
  <c r="AM202"/>
  <c r="AQ202"/>
  <c r="AU202"/>
  <c r="AY202"/>
  <c r="BC202"/>
  <c r="BG202"/>
  <c r="BK202"/>
  <c r="BO202"/>
  <c r="BS202"/>
  <c r="BW202"/>
  <c r="CA202"/>
  <c r="E203"/>
  <c r="D203"/>
  <c r="F203"/>
  <c r="A203"/>
  <c r="B203"/>
  <c r="C203"/>
  <c r="AL199" i="17"/>
  <c r="P196" i="22" l="1"/>
  <c r="R196"/>
  <c r="Q196"/>
  <c r="O197"/>
  <c r="AE200" i="17"/>
  <c r="AD200"/>
  <c r="AB200"/>
  <c r="AK200"/>
  <c r="AI200"/>
  <c r="AJ200"/>
  <c r="W199"/>
  <c r="Y199"/>
  <c r="Z200"/>
  <c r="AH200"/>
  <c r="V200"/>
  <c r="AA200"/>
  <c r="T200"/>
  <c r="G205" i="5"/>
  <c r="R200" i="17"/>
  <c r="O200"/>
  <c r="I203" i="5"/>
  <c r="M203"/>
  <c r="Q203"/>
  <c r="U203"/>
  <c r="Y203"/>
  <c r="AC203"/>
  <c r="AG203"/>
  <c r="AK203"/>
  <c r="AO203"/>
  <c r="AS203"/>
  <c r="AW203"/>
  <c r="BA203"/>
  <c r="BE203"/>
  <c r="BI203"/>
  <c r="BM203"/>
  <c r="BQ203"/>
  <c r="BU203"/>
  <c r="BY203"/>
  <c r="CC203"/>
  <c r="J203"/>
  <c r="N203"/>
  <c r="R203"/>
  <c r="V203"/>
  <c r="Z203"/>
  <c r="AD203"/>
  <c r="AH203"/>
  <c r="AL203"/>
  <c r="AP203"/>
  <c r="AT203"/>
  <c r="AX203"/>
  <c r="BB203"/>
  <c r="BF203"/>
  <c r="BJ203"/>
  <c r="BN203"/>
  <c r="BR203"/>
  <c r="BV203"/>
  <c r="BZ203"/>
  <c r="CD203"/>
  <c r="K203"/>
  <c r="O203"/>
  <c r="S203"/>
  <c r="W203"/>
  <c r="AA203"/>
  <c r="AE203"/>
  <c r="AI203"/>
  <c r="AM203"/>
  <c r="AQ203"/>
  <c r="AU203"/>
  <c r="AY203"/>
  <c r="BC203"/>
  <c r="BG203"/>
  <c r="BK203"/>
  <c r="BO203"/>
  <c r="BS203"/>
  <c r="BW203"/>
  <c r="CA203"/>
  <c r="H203"/>
  <c r="L203"/>
  <c r="P203"/>
  <c r="T203"/>
  <c r="X203"/>
  <c r="AB203"/>
  <c r="AF203"/>
  <c r="AJ203"/>
  <c r="AN203"/>
  <c r="AR203"/>
  <c r="AV203"/>
  <c r="AZ203"/>
  <c r="BD203"/>
  <c r="BH203"/>
  <c r="BL203"/>
  <c r="BP203"/>
  <c r="BT203"/>
  <c r="BX203"/>
  <c r="CB203"/>
  <c r="D204"/>
  <c r="E204"/>
  <c r="F204"/>
  <c r="C204"/>
  <c r="A204"/>
  <c r="B204"/>
  <c r="F201" i="18"/>
  <c r="A201" i="17" s="1"/>
  <c r="N201" s="1"/>
  <c r="X201" s="1"/>
  <c r="AL200"/>
  <c r="Q197" i="22" l="1"/>
  <c r="P197"/>
  <c r="R197"/>
  <c r="O198"/>
  <c r="AE201" i="17"/>
  <c r="AD201"/>
  <c r="AB201"/>
  <c r="AK201"/>
  <c r="AI201"/>
  <c r="AJ201"/>
  <c r="Z201"/>
  <c r="AH201"/>
  <c r="V201"/>
  <c r="AA201"/>
  <c r="T201"/>
  <c r="W200"/>
  <c r="Y200"/>
  <c r="G206" i="5"/>
  <c r="R201" i="17"/>
  <c r="O201"/>
  <c r="F205" i="5"/>
  <c r="E205"/>
  <c r="D205"/>
  <c r="A205"/>
  <c r="B205"/>
  <c r="C205"/>
  <c r="F202" i="18"/>
  <c r="A202" i="17" s="1"/>
  <c r="N202" s="1"/>
  <c r="X202" s="1"/>
  <c r="J204" i="5"/>
  <c r="N204"/>
  <c r="R204"/>
  <c r="V204"/>
  <c r="Z204"/>
  <c r="AD204"/>
  <c r="AH204"/>
  <c r="AL204"/>
  <c r="AP204"/>
  <c r="AT204"/>
  <c r="AX204"/>
  <c r="BB204"/>
  <c r="BF204"/>
  <c r="BJ204"/>
  <c r="BN204"/>
  <c r="BR204"/>
  <c r="BV204"/>
  <c r="BZ204"/>
  <c r="CD204"/>
  <c r="K204"/>
  <c r="O204"/>
  <c r="S204"/>
  <c r="W204"/>
  <c r="AA204"/>
  <c r="AE204"/>
  <c r="AI204"/>
  <c r="AM204"/>
  <c r="AQ204"/>
  <c r="AU204"/>
  <c r="AY204"/>
  <c r="BC204"/>
  <c r="BG204"/>
  <c r="BK204"/>
  <c r="BO204"/>
  <c r="BS204"/>
  <c r="BW204"/>
  <c r="CA204"/>
  <c r="H204"/>
  <c r="L204"/>
  <c r="P204"/>
  <c r="T204"/>
  <c r="X204"/>
  <c r="AB204"/>
  <c r="AF204"/>
  <c r="AJ204"/>
  <c r="AN204"/>
  <c r="AR204"/>
  <c r="AV204"/>
  <c r="AZ204"/>
  <c r="BD204"/>
  <c r="BH204"/>
  <c r="BL204"/>
  <c r="BP204"/>
  <c r="BT204"/>
  <c r="BX204"/>
  <c r="CB204"/>
  <c r="I204"/>
  <c r="M204"/>
  <c r="Q204"/>
  <c r="U204"/>
  <c r="Y204"/>
  <c r="AC204"/>
  <c r="AG204"/>
  <c r="AK204"/>
  <c r="AO204"/>
  <c r="AS204"/>
  <c r="AW204"/>
  <c r="BA204"/>
  <c r="BE204"/>
  <c r="BI204"/>
  <c r="BM204"/>
  <c r="BQ204"/>
  <c r="BU204"/>
  <c r="BY204"/>
  <c r="CC204"/>
  <c r="AL201" i="17"/>
  <c r="Q198" i="22" l="1"/>
  <c r="P198"/>
  <c r="R198"/>
  <c r="O199"/>
  <c r="AE202" i="17"/>
  <c r="AD202"/>
  <c r="AB202"/>
  <c r="AK202"/>
  <c r="AI202"/>
  <c r="AJ202"/>
  <c r="W201"/>
  <c r="Y201"/>
  <c r="Z202"/>
  <c r="AH202"/>
  <c r="V202"/>
  <c r="AA202"/>
  <c r="T202"/>
  <c r="G207" i="5"/>
  <c r="R202" i="17"/>
  <c r="O202"/>
  <c r="D206" i="5"/>
  <c r="E206"/>
  <c r="F206"/>
  <c r="C206"/>
  <c r="A206"/>
  <c r="B206"/>
  <c r="K205"/>
  <c r="O205"/>
  <c r="S205"/>
  <c r="W205"/>
  <c r="AA205"/>
  <c r="AE205"/>
  <c r="AI205"/>
  <c r="AM205"/>
  <c r="AQ205"/>
  <c r="AU205"/>
  <c r="AY205"/>
  <c r="BC205"/>
  <c r="BG205"/>
  <c r="BK205"/>
  <c r="BO205"/>
  <c r="BS205"/>
  <c r="BW205"/>
  <c r="CA205"/>
  <c r="H205"/>
  <c r="L205"/>
  <c r="P205"/>
  <c r="T205"/>
  <c r="X205"/>
  <c r="AB205"/>
  <c r="AF205"/>
  <c r="AJ205"/>
  <c r="AN205"/>
  <c r="AR205"/>
  <c r="AV205"/>
  <c r="AZ205"/>
  <c r="BD205"/>
  <c r="BH205"/>
  <c r="BL205"/>
  <c r="BP205"/>
  <c r="BT205"/>
  <c r="BX205"/>
  <c r="CB205"/>
  <c r="I205"/>
  <c r="M205"/>
  <c r="Q205"/>
  <c r="U205"/>
  <c r="Y205"/>
  <c r="AC205"/>
  <c r="AG205"/>
  <c r="AK205"/>
  <c r="AO205"/>
  <c r="AS205"/>
  <c r="AW205"/>
  <c r="BA205"/>
  <c r="BE205"/>
  <c r="BI205"/>
  <c r="BM205"/>
  <c r="BQ205"/>
  <c r="BU205"/>
  <c r="BY205"/>
  <c r="CC205"/>
  <c r="J205"/>
  <c r="N205"/>
  <c r="R205"/>
  <c r="V205"/>
  <c r="Z205"/>
  <c r="AD205"/>
  <c r="AH205"/>
  <c r="AL205"/>
  <c r="AP205"/>
  <c r="AT205"/>
  <c r="AX205"/>
  <c r="BB205"/>
  <c r="BF205"/>
  <c r="BJ205"/>
  <c r="BN205"/>
  <c r="BR205"/>
  <c r="BV205"/>
  <c r="BZ205"/>
  <c r="CD205"/>
  <c r="F203" i="18"/>
  <c r="A203" i="17" s="1"/>
  <c r="N203" s="1"/>
  <c r="X203" s="1"/>
  <c r="AL202"/>
  <c r="Q199" i="22" l="1"/>
  <c r="P199"/>
  <c r="R199"/>
  <c r="O200"/>
  <c r="AE203" i="17"/>
  <c r="AD203"/>
  <c r="AB203"/>
  <c r="AK203"/>
  <c r="AI203"/>
  <c r="AJ203"/>
  <c r="Z203"/>
  <c r="AH203"/>
  <c r="V203"/>
  <c r="AA203"/>
  <c r="T203"/>
  <c r="W202"/>
  <c r="Y202"/>
  <c r="G208" i="5"/>
  <c r="R203" i="17"/>
  <c r="O203"/>
  <c r="E207" i="5"/>
  <c r="D207"/>
  <c r="F207"/>
  <c r="A207"/>
  <c r="B207"/>
  <c r="C207"/>
  <c r="F204" i="18"/>
  <c r="A204" i="17" s="1"/>
  <c r="N204" s="1"/>
  <c r="X204" s="1"/>
  <c r="J206" i="5"/>
  <c r="N206"/>
  <c r="R206"/>
  <c r="V206"/>
  <c r="Z206"/>
  <c r="AD206"/>
  <c r="AH206"/>
  <c r="AL206"/>
  <c r="AP206"/>
  <c r="AT206"/>
  <c r="AX206"/>
  <c r="BB206"/>
  <c r="BF206"/>
  <c r="BJ206"/>
  <c r="BN206"/>
  <c r="BR206"/>
  <c r="BV206"/>
  <c r="BZ206"/>
  <c r="CD206"/>
  <c r="K206"/>
  <c r="O206"/>
  <c r="S206"/>
  <c r="W206"/>
  <c r="AA206"/>
  <c r="AE206"/>
  <c r="AI206"/>
  <c r="AM206"/>
  <c r="AQ206"/>
  <c r="AU206"/>
  <c r="AY206"/>
  <c r="BC206"/>
  <c r="BG206"/>
  <c r="BK206"/>
  <c r="BO206"/>
  <c r="BS206"/>
  <c r="BW206"/>
  <c r="CA206"/>
  <c r="H206"/>
  <c r="L206"/>
  <c r="P206"/>
  <c r="T206"/>
  <c r="X206"/>
  <c r="AB206"/>
  <c r="AF206"/>
  <c r="AJ206"/>
  <c r="AN206"/>
  <c r="AR206"/>
  <c r="AV206"/>
  <c r="AZ206"/>
  <c r="BD206"/>
  <c r="BH206"/>
  <c r="BL206"/>
  <c r="BP206"/>
  <c r="BT206"/>
  <c r="BX206"/>
  <c r="CB206"/>
  <c r="I206"/>
  <c r="M206"/>
  <c r="Q206"/>
  <c r="U206"/>
  <c r="Y206"/>
  <c r="AC206"/>
  <c r="AG206"/>
  <c r="AK206"/>
  <c r="AO206"/>
  <c r="AS206"/>
  <c r="AW206"/>
  <c r="BA206"/>
  <c r="BE206"/>
  <c r="BI206"/>
  <c r="BM206"/>
  <c r="BQ206"/>
  <c r="BU206"/>
  <c r="BY206"/>
  <c r="CC206"/>
  <c r="AL203" i="17"/>
  <c r="Q200" i="22" l="1"/>
  <c r="P200"/>
  <c r="R200"/>
  <c r="O201"/>
  <c r="AE204" i="17"/>
  <c r="AD204"/>
  <c r="AB204"/>
  <c r="AK204"/>
  <c r="AI204"/>
  <c r="AJ204"/>
  <c r="W203"/>
  <c r="Y203"/>
  <c r="Z204"/>
  <c r="AH204"/>
  <c r="V204"/>
  <c r="AA204"/>
  <c r="T204"/>
  <c r="G209" i="5"/>
  <c r="R204" i="17"/>
  <c r="O204"/>
  <c r="F205" i="18"/>
  <c r="A205" i="17" s="1"/>
  <c r="N205" s="1"/>
  <c r="X205" s="1"/>
  <c r="D208" i="5"/>
  <c r="E208"/>
  <c r="F208"/>
  <c r="A208"/>
  <c r="B208"/>
  <c r="C208"/>
  <c r="K207"/>
  <c r="O207"/>
  <c r="S207"/>
  <c r="W207"/>
  <c r="AA207"/>
  <c r="AE207"/>
  <c r="AI207"/>
  <c r="AM207"/>
  <c r="AQ207"/>
  <c r="AU207"/>
  <c r="AY207"/>
  <c r="BC207"/>
  <c r="BG207"/>
  <c r="BK207"/>
  <c r="BO207"/>
  <c r="BS207"/>
  <c r="BW207"/>
  <c r="CA207"/>
  <c r="H207"/>
  <c r="L207"/>
  <c r="P207"/>
  <c r="T207"/>
  <c r="X207"/>
  <c r="AB207"/>
  <c r="AF207"/>
  <c r="AJ207"/>
  <c r="AN207"/>
  <c r="AR207"/>
  <c r="AV207"/>
  <c r="AZ207"/>
  <c r="BD207"/>
  <c r="BH207"/>
  <c r="BL207"/>
  <c r="BP207"/>
  <c r="BT207"/>
  <c r="BX207"/>
  <c r="CB207"/>
  <c r="I207"/>
  <c r="M207"/>
  <c r="Q207"/>
  <c r="U207"/>
  <c r="Y207"/>
  <c r="AC207"/>
  <c r="AG207"/>
  <c r="AK207"/>
  <c r="AO207"/>
  <c r="AS207"/>
  <c r="AW207"/>
  <c r="BA207"/>
  <c r="BE207"/>
  <c r="BI207"/>
  <c r="BM207"/>
  <c r="BQ207"/>
  <c r="BU207"/>
  <c r="BY207"/>
  <c r="CC207"/>
  <c r="J207"/>
  <c r="N207"/>
  <c r="R207"/>
  <c r="V207"/>
  <c r="Z207"/>
  <c r="AD207"/>
  <c r="AH207"/>
  <c r="AL207"/>
  <c r="AP207"/>
  <c r="AT207"/>
  <c r="AX207"/>
  <c r="BB207"/>
  <c r="BF207"/>
  <c r="BJ207"/>
  <c r="BN207"/>
  <c r="BR207"/>
  <c r="BV207"/>
  <c r="BZ207"/>
  <c r="CD207"/>
  <c r="AL204" i="17"/>
  <c r="P201" i="22" l="1"/>
  <c r="R201"/>
  <c r="Q201"/>
  <c r="O202"/>
  <c r="AE205" i="17"/>
  <c r="AD205"/>
  <c r="AB205"/>
  <c r="AK205"/>
  <c r="AI205"/>
  <c r="AJ205"/>
  <c r="W204"/>
  <c r="Y204"/>
  <c r="Z205"/>
  <c r="AH205"/>
  <c r="V205"/>
  <c r="AA205"/>
  <c r="T205"/>
  <c r="G210" i="5"/>
  <c r="R205" i="17"/>
  <c r="O205"/>
  <c r="H208" i="5"/>
  <c r="L208"/>
  <c r="P208"/>
  <c r="T208"/>
  <c r="X208"/>
  <c r="AB208"/>
  <c r="AF208"/>
  <c r="AJ208"/>
  <c r="AN208"/>
  <c r="AR208"/>
  <c r="AV208"/>
  <c r="AZ208"/>
  <c r="BD208"/>
  <c r="BH208"/>
  <c r="BL208"/>
  <c r="BP208"/>
  <c r="BT208"/>
  <c r="BX208"/>
  <c r="CB208"/>
  <c r="I208"/>
  <c r="M208"/>
  <c r="Q208"/>
  <c r="U208"/>
  <c r="Y208"/>
  <c r="AC208"/>
  <c r="AG208"/>
  <c r="AK208"/>
  <c r="AO208"/>
  <c r="AS208"/>
  <c r="AW208"/>
  <c r="BA208"/>
  <c r="BE208"/>
  <c r="BI208"/>
  <c r="BM208"/>
  <c r="BQ208"/>
  <c r="BU208"/>
  <c r="BY208"/>
  <c r="CC208"/>
  <c r="J208"/>
  <c r="N208"/>
  <c r="R208"/>
  <c r="V208"/>
  <c r="Z208"/>
  <c r="AD208"/>
  <c r="AH208"/>
  <c r="AL208"/>
  <c r="AP208"/>
  <c r="AT208"/>
  <c r="AX208"/>
  <c r="BB208"/>
  <c r="BF208"/>
  <c r="BJ208"/>
  <c r="BN208"/>
  <c r="BR208"/>
  <c r="BV208"/>
  <c r="BZ208"/>
  <c r="CD208"/>
  <c r="K208"/>
  <c r="O208"/>
  <c r="S208"/>
  <c r="W208"/>
  <c r="AA208"/>
  <c r="AE208"/>
  <c r="AI208"/>
  <c r="AM208"/>
  <c r="AQ208"/>
  <c r="AU208"/>
  <c r="AY208"/>
  <c r="BC208"/>
  <c r="BG208"/>
  <c r="BK208"/>
  <c r="BO208"/>
  <c r="BS208"/>
  <c r="BW208"/>
  <c r="CA208"/>
  <c r="E209"/>
  <c r="D209"/>
  <c r="F209"/>
  <c r="A209"/>
  <c r="B209"/>
  <c r="C209"/>
  <c r="F206" i="18"/>
  <c r="A206" i="17" s="1"/>
  <c r="N206" s="1"/>
  <c r="X206" s="1"/>
  <c r="AL205"/>
  <c r="P202" i="22" l="1"/>
  <c r="R202"/>
  <c r="Q202"/>
  <c r="O203"/>
  <c r="AE206" i="17"/>
  <c r="AD206"/>
  <c r="AB206"/>
  <c r="AK206"/>
  <c r="AI206"/>
  <c r="AJ206"/>
  <c r="W205"/>
  <c r="Y205"/>
  <c r="Z206"/>
  <c r="AH206"/>
  <c r="V206"/>
  <c r="AA206"/>
  <c r="T206"/>
  <c r="G211" i="5"/>
  <c r="R206" i="17"/>
  <c r="O206"/>
  <c r="F207" i="18"/>
  <c r="A207" i="17" s="1"/>
  <c r="N207" s="1"/>
  <c r="X207" s="1"/>
  <c r="K209" i="5"/>
  <c r="O209"/>
  <c r="S209"/>
  <c r="W209"/>
  <c r="AA209"/>
  <c r="AE209"/>
  <c r="AI209"/>
  <c r="AM209"/>
  <c r="AQ209"/>
  <c r="AU209"/>
  <c r="AY209"/>
  <c r="BC209"/>
  <c r="BG209"/>
  <c r="BK209"/>
  <c r="BO209"/>
  <c r="BS209"/>
  <c r="BW209"/>
  <c r="CA209"/>
  <c r="H209"/>
  <c r="L209"/>
  <c r="P209"/>
  <c r="T209"/>
  <c r="X209"/>
  <c r="AB209"/>
  <c r="AF209"/>
  <c r="AJ209"/>
  <c r="AN209"/>
  <c r="AR209"/>
  <c r="AV209"/>
  <c r="AZ209"/>
  <c r="BD209"/>
  <c r="BH209"/>
  <c r="BL209"/>
  <c r="BP209"/>
  <c r="BT209"/>
  <c r="BX209"/>
  <c r="CB209"/>
  <c r="I209"/>
  <c r="M209"/>
  <c r="Q209"/>
  <c r="U209"/>
  <c r="Y209"/>
  <c r="AC209"/>
  <c r="AG209"/>
  <c r="AK209"/>
  <c r="AO209"/>
  <c r="AS209"/>
  <c r="AW209"/>
  <c r="BA209"/>
  <c r="BE209"/>
  <c r="BI209"/>
  <c r="BM209"/>
  <c r="BQ209"/>
  <c r="BU209"/>
  <c r="BY209"/>
  <c r="CC209"/>
  <c r="J209"/>
  <c r="N209"/>
  <c r="R209"/>
  <c r="V209"/>
  <c r="Z209"/>
  <c r="AD209"/>
  <c r="AH209"/>
  <c r="AL209"/>
  <c r="AP209"/>
  <c r="AT209"/>
  <c r="AX209"/>
  <c r="BB209"/>
  <c r="BF209"/>
  <c r="BJ209"/>
  <c r="BN209"/>
  <c r="BR209"/>
  <c r="BV209"/>
  <c r="BZ209"/>
  <c r="CD209"/>
  <c r="D210"/>
  <c r="E210"/>
  <c r="F210"/>
  <c r="A210"/>
  <c r="B210"/>
  <c r="C210"/>
  <c r="AL206" i="17"/>
  <c r="P203" i="22" l="1"/>
  <c r="R203"/>
  <c r="Q203"/>
  <c r="O204"/>
  <c r="AE207" i="17"/>
  <c r="AD207"/>
  <c r="AB207"/>
  <c r="AK207"/>
  <c r="AI207"/>
  <c r="AJ207"/>
  <c r="W206"/>
  <c r="Y206"/>
  <c r="Z207"/>
  <c r="AH207"/>
  <c r="V207"/>
  <c r="AA207"/>
  <c r="T207"/>
  <c r="G212" i="5"/>
  <c r="R207" i="17"/>
  <c r="O207"/>
  <c r="H210" i="5"/>
  <c r="L210"/>
  <c r="P210"/>
  <c r="T210"/>
  <c r="X210"/>
  <c r="AB210"/>
  <c r="AF210"/>
  <c r="AJ210"/>
  <c r="AN210"/>
  <c r="AR210"/>
  <c r="AV210"/>
  <c r="AZ210"/>
  <c r="BD210"/>
  <c r="BH210"/>
  <c r="BL210"/>
  <c r="BP210"/>
  <c r="BT210"/>
  <c r="BX210"/>
  <c r="CB210"/>
  <c r="I210"/>
  <c r="M210"/>
  <c r="Q210"/>
  <c r="U210"/>
  <c r="Y210"/>
  <c r="AC210"/>
  <c r="AG210"/>
  <c r="AK210"/>
  <c r="AO210"/>
  <c r="AS210"/>
  <c r="AW210"/>
  <c r="BA210"/>
  <c r="BE210"/>
  <c r="BI210"/>
  <c r="BM210"/>
  <c r="BQ210"/>
  <c r="BU210"/>
  <c r="BY210"/>
  <c r="CC210"/>
  <c r="J210"/>
  <c r="N210"/>
  <c r="R210"/>
  <c r="V210"/>
  <c r="Z210"/>
  <c r="AD210"/>
  <c r="AH210"/>
  <c r="AL210"/>
  <c r="AP210"/>
  <c r="AT210"/>
  <c r="AX210"/>
  <c r="BB210"/>
  <c r="BF210"/>
  <c r="BJ210"/>
  <c r="BN210"/>
  <c r="BR210"/>
  <c r="BV210"/>
  <c r="BZ210"/>
  <c r="CD210"/>
  <c r="K210"/>
  <c r="O210"/>
  <c r="S210"/>
  <c r="W210"/>
  <c r="AA210"/>
  <c r="AE210"/>
  <c r="AI210"/>
  <c r="AM210"/>
  <c r="AQ210"/>
  <c r="AU210"/>
  <c r="AY210"/>
  <c r="BC210"/>
  <c r="BG210"/>
  <c r="BK210"/>
  <c r="BO210"/>
  <c r="BS210"/>
  <c r="BW210"/>
  <c r="CA210"/>
  <c r="D211"/>
  <c r="E211"/>
  <c r="F211"/>
  <c r="A211"/>
  <c r="B211"/>
  <c r="C211"/>
  <c r="F208" i="18"/>
  <c r="A208" i="17" s="1"/>
  <c r="N208" s="1"/>
  <c r="X208" s="1"/>
  <c r="AL207"/>
  <c r="Q204" i="22" l="1"/>
  <c r="P204"/>
  <c r="R204"/>
  <c r="O205"/>
  <c r="AE208" i="17"/>
  <c r="AD208"/>
  <c r="AB208"/>
  <c r="AK208"/>
  <c r="AI208"/>
  <c r="AJ208"/>
  <c r="Z208"/>
  <c r="AH208"/>
  <c r="V208"/>
  <c r="AA208"/>
  <c r="T208"/>
  <c r="W207"/>
  <c r="Y207"/>
  <c r="G213" i="5"/>
  <c r="R208" i="17"/>
  <c r="O208"/>
  <c r="E212" i="5"/>
  <c r="D212"/>
  <c r="F212"/>
  <c r="C212"/>
  <c r="A212"/>
  <c r="B212"/>
  <c r="F209" i="18"/>
  <c r="A209" i="17" s="1"/>
  <c r="N209" s="1"/>
  <c r="X209" s="1"/>
  <c r="I211" i="5"/>
  <c r="M211"/>
  <c r="Q211"/>
  <c r="U211"/>
  <c r="Y211"/>
  <c r="AC211"/>
  <c r="AG211"/>
  <c r="AK211"/>
  <c r="AO211"/>
  <c r="AS211"/>
  <c r="AW211"/>
  <c r="BA211"/>
  <c r="BE211"/>
  <c r="BI211"/>
  <c r="BM211"/>
  <c r="BQ211"/>
  <c r="BU211"/>
  <c r="BY211"/>
  <c r="CC211"/>
  <c r="J211"/>
  <c r="N211"/>
  <c r="R211"/>
  <c r="V211"/>
  <c r="Z211"/>
  <c r="AD211"/>
  <c r="AH211"/>
  <c r="AL211"/>
  <c r="AP211"/>
  <c r="AT211"/>
  <c r="AX211"/>
  <c r="BB211"/>
  <c r="BF211"/>
  <c r="BJ211"/>
  <c r="BN211"/>
  <c r="BR211"/>
  <c r="BV211"/>
  <c r="BZ211"/>
  <c r="CD211"/>
  <c r="K211"/>
  <c r="O211"/>
  <c r="S211"/>
  <c r="W211"/>
  <c r="AA211"/>
  <c r="AE211"/>
  <c r="AI211"/>
  <c r="AM211"/>
  <c r="AQ211"/>
  <c r="AU211"/>
  <c r="AY211"/>
  <c r="BC211"/>
  <c r="BG211"/>
  <c r="BK211"/>
  <c r="BO211"/>
  <c r="BS211"/>
  <c r="BW211"/>
  <c r="CA211"/>
  <c r="H211"/>
  <c r="L211"/>
  <c r="P211"/>
  <c r="T211"/>
  <c r="X211"/>
  <c r="AB211"/>
  <c r="AF211"/>
  <c r="AJ211"/>
  <c r="AN211"/>
  <c r="AR211"/>
  <c r="AV211"/>
  <c r="AZ211"/>
  <c r="BD211"/>
  <c r="BH211"/>
  <c r="BL211"/>
  <c r="BP211"/>
  <c r="BT211"/>
  <c r="BX211"/>
  <c r="CB211"/>
  <c r="AL208" i="17"/>
  <c r="P205" i="22" l="1"/>
  <c r="R205"/>
  <c r="Q205"/>
  <c r="O206"/>
  <c r="AE209" i="17"/>
  <c r="AD209"/>
  <c r="AB209"/>
  <c r="AK209"/>
  <c r="AI209"/>
  <c r="AJ209"/>
  <c r="W208"/>
  <c r="Y208"/>
  <c r="Z209"/>
  <c r="AH209"/>
  <c r="V209"/>
  <c r="AA209"/>
  <c r="T209"/>
  <c r="G214" i="5"/>
  <c r="R209" i="17"/>
  <c r="O209"/>
  <c r="F210" i="18"/>
  <c r="A210" i="17" s="1"/>
  <c r="N210" s="1"/>
  <c r="X210" s="1"/>
  <c r="F213" i="5"/>
  <c r="D213"/>
  <c r="E213"/>
  <c r="A213"/>
  <c r="B213"/>
  <c r="C213"/>
  <c r="J212"/>
  <c r="N212"/>
  <c r="R212"/>
  <c r="V212"/>
  <c r="Z212"/>
  <c r="AD212"/>
  <c r="AH212"/>
  <c r="AL212"/>
  <c r="AP212"/>
  <c r="AT212"/>
  <c r="AX212"/>
  <c r="BB212"/>
  <c r="BF212"/>
  <c r="BJ212"/>
  <c r="BN212"/>
  <c r="BR212"/>
  <c r="BV212"/>
  <c r="BZ212"/>
  <c r="CD212"/>
  <c r="K212"/>
  <c r="O212"/>
  <c r="S212"/>
  <c r="W212"/>
  <c r="AA212"/>
  <c r="AE212"/>
  <c r="AI212"/>
  <c r="AM212"/>
  <c r="AQ212"/>
  <c r="AU212"/>
  <c r="AY212"/>
  <c r="BC212"/>
  <c r="BG212"/>
  <c r="BK212"/>
  <c r="BO212"/>
  <c r="BS212"/>
  <c r="BW212"/>
  <c r="CA212"/>
  <c r="H212"/>
  <c r="L212"/>
  <c r="P212"/>
  <c r="T212"/>
  <c r="X212"/>
  <c r="AB212"/>
  <c r="AF212"/>
  <c r="AJ212"/>
  <c r="AN212"/>
  <c r="AR212"/>
  <c r="AV212"/>
  <c r="AZ212"/>
  <c r="BD212"/>
  <c r="BH212"/>
  <c r="BL212"/>
  <c r="BP212"/>
  <c r="BT212"/>
  <c r="BX212"/>
  <c r="CB212"/>
  <c r="I212"/>
  <c r="M212"/>
  <c r="Q212"/>
  <c r="U212"/>
  <c r="Y212"/>
  <c r="AC212"/>
  <c r="AG212"/>
  <c r="AK212"/>
  <c r="AO212"/>
  <c r="AS212"/>
  <c r="AW212"/>
  <c r="BA212"/>
  <c r="BE212"/>
  <c r="BI212"/>
  <c r="BM212"/>
  <c r="BQ212"/>
  <c r="BU212"/>
  <c r="BY212"/>
  <c r="CC212"/>
  <c r="AL209" i="17"/>
  <c r="Q206" i="22" l="1"/>
  <c r="P206"/>
  <c r="R206"/>
  <c r="O207"/>
  <c r="AE210" i="17"/>
  <c r="AD210"/>
  <c r="AB210"/>
  <c r="AK210"/>
  <c r="AI210"/>
  <c r="AJ210"/>
  <c r="W209"/>
  <c r="Y209"/>
  <c r="Z210"/>
  <c r="AH210"/>
  <c r="V210"/>
  <c r="AA210"/>
  <c r="T210"/>
  <c r="G215" i="5"/>
  <c r="R210" i="17"/>
  <c r="O210"/>
  <c r="E214" i="5"/>
  <c r="D214"/>
  <c r="F214"/>
  <c r="C214"/>
  <c r="A214"/>
  <c r="B214"/>
  <c r="I213"/>
  <c r="M213"/>
  <c r="Q213"/>
  <c r="U213"/>
  <c r="Y213"/>
  <c r="AC213"/>
  <c r="AG213"/>
  <c r="AK213"/>
  <c r="AO213"/>
  <c r="AS213"/>
  <c r="AW213"/>
  <c r="BA213"/>
  <c r="BE213"/>
  <c r="BI213"/>
  <c r="BM213"/>
  <c r="BQ213"/>
  <c r="BU213"/>
  <c r="BY213"/>
  <c r="CC213"/>
  <c r="J213"/>
  <c r="N213"/>
  <c r="R213"/>
  <c r="V213"/>
  <c r="Z213"/>
  <c r="AD213"/>
  <c r="AH213"/>
  <c r="AL213"/>
  <c r="AP213"/>
  <c r="AT213"/>
  <c r="AX213"/>
  <c r="BB213"/>
  <c r="BF213"/>
  <c r="BJ213"/>
  <c r="BN213"/>
  <c r="BR213"/>
  <c r="BV213"/>
  <c r="BZ213"/>
  <c r="CD213"/>
  <c r="K213"/>
  <c r="O213"/>
  <c r="S213"/>
  <c r="W213"/>
  <c r="AA213"/>
  <c r="AE213"/>
  <c r="AI213"/>
  <c r="AM213"/>
  <c r="AQ213"/>
  <c r="AU213"/>
  <c r="AY213"/>
  <c r="BC213"/>
  <c r="BG213"/>
  <c r="BK213"/>
  <c r="BO213"/>
  <c r="BS213"/>
  <c r="BW213"/>
  <c r="CA213"/>
  <c r="H213"/>
  <c r="L213"/>
  <c r="P213"/>
  <c r="T213"/>
  <c r="X213"/>
  <c r="AB213"/>
  <c r="AF213"/>
  <c r="AJ213"/>
  <c r="AN213"/>
  <c r="AR213"/>
  <c r="AV213"/>
  <c r="AZ213"/>
  <c r="BD213"/>
  <c r="BH213"/>
  <c r="BL213"/>
  <c r="BP213"/>
  <c r="BT213"/>
  <c r="BX213"/>
  <c r="CB213"/>
  <c r="F211" i="18"/>
  <c r="A211" i="17" s="1"/>
  <c r="N211" s="1"/>
  <c r="X211" s="1"/>
  <c r="AL210"/>
  <c r="Q207" i="22" l="1"/>
  <c r="P207"/>
  <c r="R207"/>
  <c r="O208"/>
  <c r="AE211" i="17"/>
  <c r="AD211"/>
  <c r="AB211"/>
  <c r="AK211"/>
  <c r="AI211"/>
  <c r="AJ211"/>
  <c r="Z211"/>
  <c r="AH211"/>
  <c r="V211"/>
  <c r="AA211"/>
  <c r="T211"/>
  <c r="W210"/>
  <c r="Y210"/>
  <c r="G216" i="5"/>
  <c r="R211" i="17"/>
  <c r="O211"/>
  <c r="F212" i="18"/>
  <c r="A212" i="17" s="1"/>
  <c r="N212" s="1"/>
  <c r="X212" s="1"/>
  <c r="D215" i="5"/>
  <c r="E215"/>
  <c r="F215"/>
  <c r="A215"/>
  <c r="B215"/>
  <c r="C215"/>
  <c r="J214"/>
  <c r="N214"/>
  <c r="R214"/>
  <c r="V214"/>
  <c r="Z214"/>
  <c r="AD214"/>
  <c r="AH214"/>
  <c r="AL214"/>
  <c r="AP214"/>
  <c r="AT214"/>
  <c r="AX214"/>
  <c r="BB214"/>
  <c r="BF214"/>
  <c r="BJ214"/>
  <c r="BN214"/>
  <c r="BR214"/>
  <c r="BV214"/>
  <c r="BZ214"/>
  <c r="CD214"/>
  <c r="K214"/>
  <c r="O214"/>
  <c r="S214"/>
  <c r="W214"/>
  <c r="AA214"/>
  <c r="AE214"/>
  <c r="AI214"/>
  <c r="AM214"/>
  <c r="AQ214"/>
  <c r="AU214"/>
  <c r="AY214"/>
  <c r="BC214"/>
  <c r="BG214"/>
  <c r="BK214"/>
  <c r="BO214"/>
  <c r="BS214"/>
  <c r="BW214"/>
  <c r="CA214"/>
  <c r="H214"/>
  <c r="L214"/>
  <c r="P214"/>
  <c r="T214"/>
  <c r="X214"/>
  <c r="AB214"/>
  <c r="AF214"/>
  <c r="AJ214"/>
  <c r="AN214"/>
  <c r="AR214"/>
  <c r="AV214"/>
  <c r="AZ214"/>
  <c r="BD214"/>
  <c r="BH214"/>
  <c r="BL214"/>
  <c r="BP214"/>
  <c r="BT214"/>
  <c r="BX214"/>
  <c r="CB214"/>
  <c r="I214"/>
  <c r="M214"/>
  <c r="Q214"/>
  <c r="U214"/>
  <c r="Y214"/>
  <c r="AC214"/>
  <c r="AG214"/>
  <c r="AK214"/>
  <c r="AO214"/>
  <c r="AS214"/>
  <c r="AW214"/>
  <c r="BA214"/>
  <c r="BE214"/>
  <c r="BI214"/>
  <c r="BM214"/>
  <c r="BQ214"/>
  <c r="BU214"/>
  <c r="BY214"/>
  <c r="CC214"/>
  <c r="AL211" i="17"/>
  <c r="P208" i="22" l="1"/>
  <c r="R208"/>
  <c r="Q208"/>
  <c r="O209"/>
  <c r="AE212" i="17"/>
  <c r="AD212"/>
  <c r="AB212"/>
  <c r="AK212"/>
  <c r="AI212"/>
  <c r="AJ212"/>
  <c r="W211"/>
  <c r="Y211"/>
  <c r="Z212"/>
  <c r="AH212"/>
  <c r="V212"/>
  <c r="AA212"/>
  <c r="T212"/>
  <c r="G217" i="5"/>
  <c r="R212" i="17"/>
  <c r="O212"/>
  <c r="E216" i="5"/>
  <c r="D216"/>
  <c r="F216"/>
  <c r="A216"/>
  <c r="B216"/>
  <c r="C216"/>
  <c r="K215"/>
  <c r="O215"/>
  <c r="S215"/>
  <c r="W215"/>
  <c r="AA215"/>
  <c r="AE215"/>
  <c r="AI215"/>
  <c r="AM215"/>
  <c r="AQ215"/>
  <c r="AU215"/>
  <c r="AY215"/>
  <c r="BC215"/>
  <c r="BG215"/>
  <c r="BK215"/>
  <c r="BO215"/>
  <c r="BS215"/>
  <c r="BW215"/>
  <c r="CA215"/>
  <c r="H215"/>
  <c r="L215"/>
  <c r="P215"/>
  <c r="T215"/>
  <c r="X215"/>
  <c r="AB215"/>
  <c r="AF215"/>
  <c r="AJ215"/>
  <c r="AN215"/>
  <c r="AR215"/>
  <c r="AV215"/>
  <c r="AZ215"/>
  <c r="BD215"/>
  <c r="BH215"/>
  <c r="BL215"/>
  <c r="BP215"/>
  <c r="BT215"/>
  <c r="BX215"/>
  <c r="CB215"/>
  <c r="I215"/>
  <c r="M215"/>
  <c r="Q215"/>
  <c r="U215"/>
  <c r="Y215"/>
  <c r="AC215"/>
  <c r="AG215"/>
  <c r="AK215"/>
  <c r="AO215"/>
  <c r="AS215"/>
  <c r="AW215"/>
  <c r="BA215"/>
  <c r="BE215"/>
  <c r="BI215"/>
  <c r="BM215"/>
  <c r="BQ215"/>
  <c r="BU215"/>
  <c r="BY215"/>
  <c r="CC215"/>
  <c r="J215"/>
  <c r="N215"/>
  <c r="R215"/>
  <c r="V215"/>
  <c r="Z215"/>
  <c r="AD215"/>
  <c r="AH215"/>
  <c r="AL215"/>
  <c r="AP215"/>
  <c r="AT215"/>
  <c r="AX215"/>
  <c r="BB215"/>
  <c r="BF215"/>
  <c r="BJ215"/>
  <c r="BN215"/>
  <c r="BR215"/>
  <c r="BV215"/>
  <c r="BZ215"/>
  <c r="CD215"/>
  <c r="F213" i="18"/>
  <c r="A213" i="17" s="1"/>
  <c r="N213" s="1"/>
  <c r="X213" s="1"/>
  <c r="AL212"/>
  <c r="Q209" i="22" l="1"/>
  <c r="P209"/>
  <c r="R209"/>
  <c r="O210"/>
  <c r="AE213" i="17"/>
  <c r="AD213"/>
  <c r="AB213"/>
  <c r="AK213"/>
  <c r="AI213"/>
  <c r="AJ213"/>
  <c r="Z213"/>
  <c r="AH213"/>
  <c r="V213"/>
  <c r="AA213"/>
  <c r="T213"/>
  <c r="W212"/>
  <c r="Y212"/>
  <c r="G218" i="5"/>
  <c r="R213" i="17"/>
  <c r="O213"/>
  <c r="F214" i="18"/>
  <c r="A214" i="17" s="1"/>
  <c r="N214" s="1"/>
  <c r="X214" s="1"/>
  <c r="H216" i="5"/>
  <c r="L216"/>
  <c r="P216"/>
  <c r="T216"/>
  <c r="X216"/>
  <c r="AB216"/>
  <c r="AF216"/>
  <c r="AJ216"/>
  <c r="AN216"/>
  <c r="AR216"/>
  <c r="AV216"/>
  <c r="AZ216"/>
  <c r="BD216"/>
  <c r="BH216"/>
  <c r="BL216"/>
  <c r="BP216"/>
  <c r="BT216"/>
  <c r="BX216"/>
  <c r="CB216"/>
  <c r="I216"/>
  <c r="M216"/>
  <c r="Q216"/>
  <c r="U216"/>
  <c r="Y216"/>
  <c r="AC216"/>
  <c r="AG216"/>
  <c r="AK216"/>
  <c r="AO216"/>
  <c r="AS216"/>
  <c r="AW216"/>
  <c r="BA216"/>
  <c r="BE216"/>
  <c r="BI216"/>
  <c r="BM216"/>
  <c r="BQ216"/>
  <c r="BU216"/>
  <c r="BY216"/>
  <c r="CC216"/>
  <c r="J216"/>
  <c r="N216"/>
  <c r="R216"/>
  <c r="V216"/>
  <c r="Z216"/>
  <c r="AD216"/>
  <c r="AH216"/>
  <c r="AL216"/>
  <c r="AP216"/>
  <c r="AT216"/>
  <c r="AX216"/>
  <c r="BB216"/>
  <c r="BF216"/>
  <c r="BJ216"/>
  <c r="BN216"/>
  <c r="BR216"/>
  <c r="BV216"/>
  <c r="BZ216"/>
  <c r="CD216"/>
  <c r="K216"/>
  <c r="O216"/>
  <c r="S216"/>
  <c r="W216"/>
  <c r="AA216"/>
  <c r="AE216"/>
  <c r="AI216"/>
  <c r="AM216"/>
  <c r="AQ216"/>
  <c r="AU216"/>
  <c r="AY216"/>
  <c r="BC216"/>
  <c r="BG216"/>
  <c r="BK216"/>
  <c r="BO216"/>
  <c r="BS216"/>
  <c r="BW216"/>
  <c r="CA216"/>
  <c r="D217"/>
  <c r="E217"/>
  <c r="F217"/>
  <c r="A217"/>
  <c r="B217"/>
  <c r="C217"/>
  <c r="AL213" i="17"/>
  <c r="P210" i="22" l="1"/>
  <c r="R210"/>
  <c r="Q210"/>
  <c r="O211"/>
  <c r="AE214" i="17"/>
  <c r="AD214"/>
  <c r="AB214"/>
  <c r="AK214"/>
  <c r="AI214"/>
  <c r="AJ214"/>
  <c r="W213"/>
  <c r="Y213"/>
  <c r="Z214"/>
  <c r="AH214"/>
  <c r="V214"/>
  <c r="AA214"/>
  <c r="T214"/>
  <c r="G219" i="5"/>
  <c r="R214" i="17"/>
  <c r="O214"/>
  <c r="E218" i="5"/>
  <c r="D218"/>
  <c r="F218"/>
  <c r="A218"/>
  <c r="B218"/>
  <c r="C218"/>
  <c r="I217"/>
  <c r="M217"/>
  <c r="Q217"/>
  <c r="U217"/>
  <c r="Y217"/>
  <c r="AC217"/>
  <c r="AG217"/>
  <c r="AK217"/>
  <c r="AO217"/>
  <c r="AS217"/>
  <c r="AW217"/>
  <c r="BA217"/>
  <c r="BE217"/>
  <c r="BI217"/>
  <c r="BM217"/>
  <c r="BQ217"/>
  <c r="BU217"/>
  <c r="BY217"/>
  <c r="CC217"/>
  <c r="J217"/>
  <c r="N217"/>
  <c r="R217"/>
  <c r="V217"/>
  <c r="Z217"/>
  <c r="AD217"/>
  <c r="AH217"/>
  <c r="AL217"/>
  <c r="AP217"/>
  <c r="AT217"/>
  <c r="AX217"/>
  <c r="BB217"/>
  <c r="BF217"/>
  <c r="BJ217"/>
  <c r="BN217"/>
  <c r="BR217"/>
  <c r="BV217"/>
  <c r="BZ217"/>
  <c r="CD217"/>
  <c r="K217"/>
  <c r="O217"/>
  <c r="S217"/>
  <c r="W217"/>
  <c r="AA217"/>
  <c r="AE217"/>
  <c r="AI217"/>
  <c r="AM217"/>
  <c r="AQ217"/>
  <c r="AU217"/>
  <c r="AY217"/>
  <c r="BC217"/>
  <c r="BG217"/>
  <c r="BK217"/>
  <c r="BO217"/>
  <c r="BS217"/>
  <c r="BW217"/>
  <c r="CA217"/>
  <c r="H217"/>
  <c r="L217"/>
  <c r="P217"/>
  <c r="T217"/>
  <c r="X217"/>
  <c r="AB217"/>
  <c r="AF217"/>
  <c r="AJ217"/>
  <c r="AN217"/>
  <c r="AR217"/>
  <c r="AV217"/>
  <c r="AZ217"/>
  <c r="BD217"/>
  <c r="BH217"/>
  <c r="BL217"/>
  <c r="BP217"/>
  <c r="BT217"/>
  <c r="BX217"/>
  <c r="CB217"/>
  <c r="F215" i="18"/>
  <c r="A215" i="17" s="1"/>
  <c r="N215" s="1"/>
  <c r="X215" s="1"/>
  <c r="AL214"/>
  <c r="P211" i="22" l="1"/>
  <c r="R211"/>
  <c r="Q211"/>
  <c r="O212"/>
  <c r="AE215" i="17"/>
  <c r="AD215"/>
  <c r="AB215"/>
  <c r="AK215"/>
  <c r="AI215"/>
  <c r="AJ215"/>
  <c r="Z215"/>
  <c r="AH215"/>
  <c r="V215"/>
  <c r="AA215"/>
  <c r="T215"/>
  <c r="W214"/>
  <c r="Y214"/>
  <c r="G220" i="5"/>
  <c r="R215" i="17"/>
  <c r="O215"/>
  <c r="D219" i="5"/>
  <c r="E219"/>
  <c r="F219"/>
  <c r="A219"/>
  <c r="B219"/>
  <c r="C219"/>
  <c r="F216" i="18"/>
  <c r="A216" i="17" s="1"/>
  <c r="N216" s="1"/>
  <c r="X216" s="1"/>
  <c r="H218" i="5"/>
  <c r="L218"/>
  <c r="P218"/>
  <c r="T218"/>
  <c r="X218"/>
  <c r="AB218"/>
  <c r="AF218"/>
  <c r="AJ218"/>
  <c r="AN218"/>
  <c r="AR218"/>
  <c r="AV218"/>
  <c r="AZ218"/>
  <c r="BD218"/>
  <c r="BH218"/>
  <c r="BL218"/>
  <c r="BP218"/>
  <c r="BT218"/>
  <c r="BX218"/>
  <c r="CB218"/>
  <c r="I218"/>
  <c r="M218"/>
  <c r="Q218"/>
  <c r="U218"/>
  <c r="Y218"/>
  <c r="AC218"/>
  <c r="AG218"/>
  <c r="AK218"/>
  <c r="AO218"/>
  <c r="AS218"/>
  <c r="AW218"/>
  <c r="BA218"/>
  <c r="BE218"/>
  <c r="BI218"/>
  <c r="BM218"/>
  <c r="BQ218"/>
  <c r="BU218"/>
  <c r="BY218"/>
  <c r="CC218"/>
  <c r="J218"/>
  <c r="N218"/>
  <c r="R218"/>
  <c r="V218"/>
  <c r="Z218"/>
  <c r="AD218"/>
  <c r="AH218"/>
  <c r="AL218"/>
  <c r="AP218"/>
  <c r="AT218"/>
  <c r="AX218"/>
  <c r="BB218"/>
  <c r="BF218"/>
  <c r="BJ218"/>
  <c r="BN218"/>
  <c r="BR218"/>
  <c r="BV218"/>
  <c r="BZ218"/>
  <c r="CD218"/>
  <c r="K218"/>
  <c r="O218"/>
  <c r="S218"/>
  <c r="W218"/>
  <c r="AA218"/>
  <c r="AE218"/>
  <c r="AI218"/>
  <c r="AM218"/>
  <c r="AQ218"/>
  <c r="AU218"/>
  <c r="AY218"/>
  <c r="BC218"/>
  <c r="BG218"/>
  <c r="BK218"/>
  <c r="BO218"/>
  <c r="BS218"/>
  <c r="BW218"/>
  <c r="CA218"/>
  <c r="AL215" i="17"/>
  <c r="P212" i="22" l="1"/>
  <c r="R212"/>
  <c r="Q212"/>
  <c r="O213"/>
  <c r="AE216" i="17"/>
  <c r="AD216"/>
  <c r="AB216"/>
  <c r="AK216"/>
  <c r="AI216"/>
  <c r="AJ216"/>
  <c r="W215"/>
  <c r="Y215"/>
  <c r="Z216"/>
  <c r="AH216"/>
  <c r="V216"/>
  <c r="AA216"/>
  <c r="T216"/>
  <c r="G221" i="5"/>
  <c r="R216" i="17"/>
  <c r="O216"/>
  <c r="F217" i="18"/>
  <c r="A217" i="17" s="1"/>
  <c r="N217" s="1"/>
  <c r="X217" s="1"/>
  <c r="E220" i="5"/>
  <c r="D220"/>
  <c r="F220"/>
  <c r="C220"/>
  <c r="A220"/>
  <c r="B220"/>
  <c r="I219"/>
  <c r="M219"/>
  <c r="Q219"/>
  <c r="U219"/>
  <c r="Y219"/>
  <c r="AC219"/>
  <c r="AG219"/>
  <c r="AK219"/>
  <c r="AO219"/>
  <c r="AS219"/>
  <c r="AW219"/>
  <c r="BA219"/>
  <c r="BE219"/>
  <c r="BI219"/>
  <c r="BM219"/>
  <c r="BQ219"/>
  <c r="BU219"/>
  <c r="BY219"/>
  <c r="CC219"/>
  <c r="J219"/>
  <c r="N219"/>
  <c r="R219"/>
  <c r="V219"/>
  <c r="Z219"/>
  <c r="AD219"/>
  <c r="AH219"/>
  <c r="AL219"/>
  <c r="AP219"/>
  <c r="AT219"/>
  <c r="AX219"/>
  <c r="BB219"/>
  <c r="BF219"/>
  <c r="BJ219"/>
  <c r="BN219"/>
  <c r="BR219"/>
  <c r="BV219"/>
  <c r="BZ219"/>
  <c r="CD219"/>
  <c r="K219"/>
  <c r="O219"/>
  <c r="S219"/>
  <c r="W219"/>
  <c r="AA219"/>
  <c r="AE219"/>
  <c r="AI219"/>
  <c r="AM219"/>
  <c r="AQ219"/>
  <c r="AU219"/>
  <c r="AY219"/>
  <c r="BC219"/>
  <c r="BG219"/>
  <c r="BK219"/>
  <c r="BO219"/>
  <c r="BS219"/>
  <c r="BW219"/>
  <c r="CA219"/>
  <c r="H219"/>
  <c r="L219"/>
  <c r="P219"/>
  <c r="T219"/>
  <c r="X219"/>
  <c r="AB219"/>
  <c r="AF219"/>
  <c r="AJ219"/>
  <c r="AN219"/>
  <c r="AR219"/>
  <c r="AV219"/>
  <c r="AZ219"/>
  <c r="BD219"/>
  <c r="BH219"/>
  <c r="BL219"/>
  <c r="BP219"/>
  <c r="BT219"/>
  <c r="BX219"/>
  <c r="CB219"/>
  <c r="AL216" i="17"/>
  <c r="P213" i="22" l="1"/>
  <c r="R213"/>
  <c r="Q213"/>
  <c r="O214"/>
  <c r="AE217" i="17"/>
  <c r="AD217"/>
  <c r="AB217"/>
  <c r="AK217"/>
  <c r="AI217"/>
  <c r="AJ217"/>
  <c r="W216"/>
  <c r="Y216"/>
  <c r="Z217"/>
  <c r="AH217"/>
  <c r="V217"/>
  <c r="AA217"/>
  <c r="T217"/>
  <c r="G222" i="5"/>
  <c r="R217" i="17"/>
  <c r="O217"/>
  <c r="F221" i="5"/>
  <c r="D221"/>
  <c r="E221"/>
  <c r="A221"/>
  <c r="B221"/>
  <c r="C221"/>
  <c r="J220"/>
  <c r="N220"/>
  <c r="R220"/>
  <c r="V220"/>
  <c r="Z220"/>
  <c r="AD220"/>
  <c r="AH220"/>
  <c r="AL220"/>
  <c r="AP220"/>
  <c r="AT220"/>
  <c r="AX220"/>
  <c r="BB220"/>
  <c r="BF220"/>
  <c r="BJ220"/>
  <c r="BN220"/>
  <c r="BR220"/>
  <c r="BV220"/>
  <c r="BZ220"/>
  <c r="CD220"/>
  <c r="K220"/>
  <c r="O220"/>
  <c r="S220"/>
  <c r="W220"/>
  <c r="AA220"/>
  <c r="AE220"/>
  <c r="AI220"/>
  <c r="AM220"/>
  <c r="AQ220"/>
  <c r="AU220"/>
  <c r="AY220"/>
  <c r="BC220"/>
  <c r="BG220"/>
  <c r="BK220"/>
  <c r="BO220"/>
  <c r="BS220"/>
  <c r="BW220"/>
  <c r="CA220"/>
  <c r="H220"/>
  <c r="L220"/>
  <c r="P220"/>
  <c r="T220"/>
  <c r="X220"/>
  <c r="AB220"/>
  <c r="AF220"/>
  <c r="AJ220"/>
  <c r="AN220"/>
  <c r="AR220"/>
  <c r="AV220"/>
  <c r="AZ220"/>
  <c r="BD220"/>
  <c r="BH220"/>
  <c r="BL220"/>
  <c r="BP220"/>
  <c r="BT220"/>
  <c r="BX220"/>
  <c r="CB220"/>
  <c r="I220"/>
  <c r="M220"/>
  <c r="Q220"/>
  <c r="U220"/>
  <c r="Y220"/>
  <c r="AC220"/>
  <c r="AG220"/>
  <c r="AK220"/>
  <c r="AO220"/>
  <c r="AS220"/>
  <c r="AW220"/>
  <c r="BA220"/>
  <c r="BE220"/>
  <c r="BI220"/>
  <c r="BM220"/>
  <c r="BQ220"/>
  <c r="BU220"/>
  <c r="BY220"/>
  <c r="CC220"/>
  <c r="F218" i="18"/>
  <c r="A218" i="17" s="1"/>
  <c r="N218" s="1"/>
  <c r="X218" s="1"/>
  <c r="AL217"/>
  <c r="Q214" i="22" l="1"/>
  <c r="P214"/>
  <c r="R214"/>
  <c r="O215"/>
  <c r="AE218" i="17"/>
  <c r="AD218"/>
  <c r="AB218"/>
  <c r="AK218"/>
  <c r="AI218"/>
  <c r="AJ218"/>
  <c r="Z218"/>
  <c r="AH218"/>
  <c r="V218"/>
  <c r="AA218"/>
  <c r="T218"/>
  <c r="W217"/>
  <c r="Y217"/>
  <c r="G223" i="5"/>
  <c r="R218" i="17"/>
  <c r="O218"/>
  <c r="F219" i="18"/>
  <c r="A219" i="17" s="1"/>
  <c r="N219" s="1"/>
  <c r="X219" s="1"/>
  <c r="E222" i="5"/>
  <c r="D222"/>
  <c r="F222"/>
  <c r="C222"/>
  <c r="A222"/>
  <c r="B222"/>
  <c r="K221"/>
  <c r="O221"/>
  <c r="S221"/>
  <c r="W221"/>
  <c r="AA221"/>
  <c r="AE221"/>
  <c r="AI221"/>
  <c r="AM221"/>
  <c r="AQ221"/>
  <c r="AU221"/>
  <c r="AY221"/>
  <c r="BC221"/>
  <c r="BG221"/>
  <c r="BK221"/>
  <c r="BO221"/>
  <c r="BS221"/>
  <c r="BW221"/>
  <c r="CA221"/>
  <c r="H221"/>
  <c r="L221"/>
  <c r="P221"/>
  <c r="T221"/>
  <c r="X221"/>
  <c r="AB221"/>
  <c r="AF221"/>
  <c r="AJ221"/>
  <c r="AN221"/>
  <c r="AR221"/>
  <c r="AV221"/>
  <c r="AZ221"/>
  <c r="BD221"/>
  <c r="BH221"/>
  <c r="BL221"/>
  <c r="BP221"/>
  <c r="BT221"/>
  <c r="BX221"/>
  <c r="CB221"/>
  <c r="I221"/>
  <c r="M221"/>
  <c r="Q221"/>
  <c r="U221"/>
  <c r="Y221"/>
  <c r="AC221"/>
  <c r="AG221"/>
  <c r="AK221"/>
  <c r="AO221"/>
  <c r="AS221"/>
  <c r="AW221"/>
  <c r="BA221"/>
  <c r="BE221"/>
  <c r="BI221"/>
  <c r="BM221"/>
  <c r="BQ221"/>
  <c r="BU221"/>
  <c r="BY221"/>
  <c r="CC221"/>
  <c r="J221"/>
  <c r="N221"/>
  <c r="R221"/>
  <c r="V221"/>
  <c r="Z221"/>
  <c r="AD221"/>
  <c r="AH221"/>
  <c r="AL221"/>
  <c r="AP221"/>
  <c r="AT221"/>
  <c r="AX221"/>
  <c r="BB221"/>
  <c r="BF221"/>
  <c r="BJ221"/>
  <c r="BN221"/>
  <c r="BR221"/>
  <c r="BV221"/>
  <c r="BZ221"/>
  <c r="CD221"/>
  <c r="AL218" i="17"/>
  <c r="Q215" i="22" l="1"/>
  <c r="P215"/>
  <c r="R215"/>
  <c r="O216"/>
  <c r="AE219" i="17"/>
  <c r="AD219"/>
  <c r="AB219"/>
  <c r="AK219"/>
  <c r="AI219"/>
  <c r="AJ219"/>
  <c r="W218"/>
  <c r="Y218"/>
  <c r="Z219"/>
  <c r="AH219"/>
  <c r="V219"/>
  <c r="AA219"/>
  <c r="T219"/>
  <c r="G224" i="5"/>
  <c r="R219" i="17"/>
  <c r="O219"/>
  <c r="D223" i="5"/>
  <c r="E223"/>
  <c r="F223"/>
  <c r="A223"/>
  <c r="B223"/>
  <c r="C223"/>
  <c r="J222"/>
  <c r="N222"/>
  <c r="R222"/>
  <c r="V222"/>
  <c r="Z222"/>
  <c r="AD222"/>
  <c r="AH222"/>
  <c r="AL222"/>
  <c r="AP222"/>
  <c r="AT222"/>
  <c r="AX222"/>
  <c r="BB222"/>
  <c r="BF222"/>
  <c r="BJ222"/>
  <c r="BN222"/>
  <c r="BR222"/>
  <c r="BV222"/>
  <c r="BZ222"/>
  <c r="CD222"/>
  <c r="K222"/>
  <c r="O222"/>
  <c r="S222"/>
  <c r="W222"/>
  <c r="AA222"/>
  <c r="AE222"/>
  <c r="AI222"/>
  <c r="AM222"/>
  <c r="AQ222"/>
  <c r="AU222"/>
  <c r="AY222"/>
  <c r="BC222"/>
  <c r="BG222"/>
  <c r="BK222"/>
  <c r="BO222"/>
  <c r="BS222"/>
  <c r="BW222"/>
  <c r="CA222"/>
  <c r="H222"/>
  <c r="L222"/>
  <c r="P222"/>
  <c r="T222"/>
  <c r="X222"/>
  <c r="AB222"/>
  <c r="AF222"/>
  <c r="AJ222"/>
  <c r="AN222"/>
  <c r="AR222"/>
  <c r="AV222"/>
  <c r="AZ222"/>
  <c r="BD222"/>
  <c r="BH222"/>
  <c r="BL222"/>
  <c r="BP222"/>
  <c r="BT222"/>
  <c r="BX222"/>
  <c r="CB222"/>
  <c r="I222"/>
  <c r="M222"/>
  <c r="Q222"/>
  <c r="U222"/>
  <c r="Y222"/>
  <c r="AC222"/>
  <c r="AG222"/>
  <c r="AK222"/>
  <c r="AO222"/>
  <c r="AS222"/>
  <c r="AW222"/>
  <c r="BA222"/>
  <c r="BE222"/>
  <c r="BI222"/>
  <c r="BM222"/>
  <c r="BQ222"/>
  <c r="BU222"/>
  <c r="BY222"/>
  <c r="CC222"/>
  <c r="F220" i="18"/>
  <c r="A220" i="17" s="1"/>
  <c r="N220" s="1"/>
  <c r="X220" s="1"/>
  <c r="AL219"/>
  <c r="P216" i="22" l="1"/>
  <c r="R216"/>
  <c r="Q216"/>
  <c r="O217"/>
  <c r="AE220" i="17"/>
  <c r="AD220"/>
  <c r="AB220"/>
  <c r="AK220"/>
  <c r="AI220"/>
  <c r="AJ220"/>
  <c r="W219"/>
  <c r="Y219"/>
  <c r="Z220"/>
  <c r="AH220"/>
  <c r="V220"/>
  <c r="AA220"/>
  <c r="T220"/>
  <c r="G225" i="5"/>
  <c r="R220" i="17"/>
  <c r="O220"/>
  <c r="F221" i="18"/>
  <c r="A221" i="17" s="1"/>
  <c r="N221" s="1"/>
  <c r="X221" s="1"/>
  <c r="K223" i="5"/>
  <c r="O223"/>
  <c r="S223"/>
  <c r="W223"/>
  <c r="AA223"/>
  <c r="AE223"/>
  <c r="AI223"/>
  <c r="AM223"/>
  <c r="AQ223"/>
  <c r="AU223"/>
  <c r="AY223"/>
  <c r="BC223"/>
  <c r="BG223"/>
  <c r="BK223"/>
  <c r="BO223"/>
  <c r="BS223"/>
  <c r="BW223"/>
  <c r="CA223"/>
  <c r="H223"/>
  <c r="L223"/>
  <c r="P223"/>
  <c r="T223"/>
  <c r="X223"/>
  <c r="AB223"/>
  <c r="AF223"/>
  <c r="AJ223"/>
  <c r="AN223"/>
  <c r="AR223"/>
  <c r="AV223"/>
  <c r="AZ223"/>
  <c r="BD223"/>
  <c r="BH223"/>
  <c r="BL223"/>
  <c r="BP223"/>
  <c r="BT223"/>
  <c r="BX223"/>
  <c r="CB223"/>
  <c r="I223"/>
  <c r="M223"/>
  <c r="Q223"/>
  <c r="U223"/>
  <c r="Y223"/>
  <c r="AC223"/>
  <c r="AG223"/>
  <c r="AK223"/>
  <c r="AO223"/>
  <c r="AS223"/>
  <c r="AW223"/>
  <c r="BA223"/>
  <c r="BE223"/>
  <c r="BI223"/>
  <c r="BM223"/>
  <c r="BQ223"/>
  <c r="BU223"/>
  <c r="BY223"/>
  <c r="CC223"/>
  <c r="J223"/>
  <c r="N223"/>
  <c r="R223"/>
  <c r="V223"/>
  <c r="Z223"/>
  <c r="AD223"/>
  <c r="AH223"/>
  <c r="AL223"/>
  <c r="AP223"/>
  <c r="AT223"/>
  <c r="AX223"/>
  <c r="BB223"/>
  <c r="BF223"/>
  <c r="BJ223"/>
  <c r="BN223"/>
  <c r="BR223"/>
  <c r="BV223"/>
  <c r="BZ223"/>
  <c r="CD223"/>
  <c r="E224"/>
  <c r="D224"/>
  <c r="F224"/>
  <c r="A224"/>
  <c r="B224"/>
  <c r="C224"/>
  <c r="AL220" i="17"/>
  <c r="P217" i="22" l="1"/>
  <c r="R217"/>
  <c r="Q217"/>
  <c r="O218"/>
  <c r="AE221" i="17"/>
  <c r="AD221"/>
  <c r="AB221"/>
  <c r="AK221"/>
  <c r="AI221"/>
  <c r="AJ221"/>
  <c r="W220"/>
  <c r="Y220"/>
  <c r="Z221"/>
  <c r="AH221"/>
  <c r="V221"/>
  <c r="AA221"/>
  <c r="T221"/>
  <c r="G226" i="5"/>
  <c r="R221" i="17"/>
  <c r="O221"/>
  <c r="H224" i="5"/>
  <c r="L224"/>
  <c r="P224"/>
  <c r="T224"/>
  <c r="X224"/>
  <c r="AB224"/>
  <c r="AF224"/>
  <c r="AJ224"/>
  <c r="AN224"/>
  <c r="AR224"/>
  <c r="AV224"/>
  <c r="AZ224"/>
  <c r="BD224"/>
  <c r="BH224"/>
  <c r="BL224"/>
  <c r="BP224"/>
  <c r="BT224"/>
  <c r="BX224"/>
  <c r="CB224"/>
  <c r="I224"/>
  <c r="M224"/>
  <c r="Q224"/>
  <c r="U224"/>
  <c r="Y224"/>
  <c r="AC224"/>
  <c r="AG224"/>
  <c r="AK224"/>
  <c r="AO224"/>
  <c r="AS224"/>
  <c r="AW224"/>
  <c r="BA224"/>
  <c r="BE224"/>
  <c r="BI224"/>
  <c r="BM224"/>
  <c r="BQ224"/>
  <c r="BU224"/>
  <c r="BY224"/>
  <c r="CC224"/>
  <c r="J224"/>
  <c r="N224"/>
  <c r="R224"/>
  <c r="V224"/>
  <c r="Z224"/>
  <c r="AD224"/>
  <c r="AH224"/>
  <c r="AL224"/>
  <c r="AP224"/>
  <c r="AT224"/>
  <c r="AX224"/>
  <c r="BB224"/>
  <c r="BF224"/>
  <c r="BJ224"/>
  <c r="BN224"/>
  <c r="BR224"/>
  <c r="BV224"/>
  <c r="BZ224"/>
  <c r="CD224"/>
  <c r="K224"/>
  <c r="O224"/>
  <c r="S224"/>
  <c r="W224"/>
  <c r="AA224"/>
  <c r="AE224"/>
  <c r="AI224"/>
  <c r="AM224"/>
  <c r="AQ224"/>
  <c r="AU224"/>
  <c r="AY224"/>
  <c r="BC224"/>
  <c r="BG224"/>
  <c r="BK224"/>
  <c r="BO224"/>
  <c r="BS224"/>
  <c r="BW224"/>
  <c r="CA224"/>
  <c r="D225"/>
  <c r="E225"/>
  <c r="F225"/>
  <c r="A225"/>
  <c r="B225"/>
  <c r="C225"/>
  <c r="F222" i="18"/>
  <c r="A222" i="17" s="1"/>
  <c r="N222" s="1"/>
  <c r="X222" s="1"/>
  <c r="AL221"/>
  <c r="P218" i="22" l="1"/>
  <c r="R218"/>
  <c r="Q218"/>
  <c r="O219"/>
  <c r="AE222" i="17"/>
  <c r="AD222"/>
  <c r="AB222"/>
  <c r="AK222"/>
  <c r="AI222"/>
  <c r="AJ222"/>
  <c r="Z222"/>
  <c r="AH222"/>
  <c r="V222"/>
  <c r="AA222"/>
  <c r="T222"/>
  <c r="W221"/>
  <c r="Y221"/>
  <c r="G227" i="5"/>
  <c r="R222" i="17"/>
  <c r="O222"/>
  <c r="F223" i="18"/>
  <c r="A223" i="17" s="1"/>
  <c r="N223" s="1"/>
  <c r="X223" s="1"/>
  <c r="E226" i="5"/>
  <c r="D226"/>
  <c r="F226"/>
  <c r="A226"/>
  <c r="B226"/>
  <c r="C226"/>
  <c r="K225"/>
  <c r="O225"/>
  <c r="S225"/>
  <c r="W225"/>
  <c r="AA225"/>
  <c r="AE225"/>
  <c r="AI225"/>
  <c r="AM225"/>
  <c r="AQ225"/>
  <c r="AU225"/>
  <c r="AY225"/>
  <c r="BC225"/>
  <c r="BG225"/>
  <c r="BK225"/>
  <c r="BO225"/>
  <c r="BS225"/>
  <c r="BW225"/>
  <c r="CA225"/>
  <c r="H225"/>
  <c r="L225"/>
  <c r="P225"/>
  <c r="T225"/>
  <c r="X225"/>
  <c r="AB225"/>
  <c r="AF225"/>
  <c r="AJ225"/>
  <c r="AN225"/>
  <c r="AR225"/>
  <c r="AV225"/>
  <c r="AZ225"/>
  <c r="BD225"/>
  <c r="BH225"/>
  <c r="BL225"/>
  <c r="BP225"/>
  <c r="BT225"/>
  <c r="BX225"/>
  <c r="CB225"/>
  <c r="I225"/>
  <c r="M225"/>
  <c r="Q225"/>
  <c r="U225"/>
  <c r="Y225"/>
  <c r="AC225"/>
  <c r="AG225"/>
  <c r="AK225"/>
  <c r="AO225"/>
  <c r="AS225"/>
  <c r="AW225"/>
  <c r="BA225"/>
  <c r="BE225"/>
  <c r="BI225"/>
  <c r="BM225"/>
  <c r="BQ225"/>
  <c r="BU225"/>
  <c r="BY225"/>
  <c r="CC225"/>
  <c r="J225"/>
  <c r="N225"/>
  <c r="R225"/>
  <c r="V225"/>
  <c r="Z225"/>
  <c r="AD225"/>
  <c r="AH225"/>
  <c r="AL225"/>
  <c r="AP225"/>
  <c r="AT225"/>
  <c r="AX225"/>
  <c r="BB225"/>
  <c r="BF225"/>
  <c r="BJ225"/>
  <c r="BN225"/>
  <c r="BR225"/>
  <c r="BV225"/>
  <c r="BZ225"/>
  <c r="CD225"/>
  <c r="AL222" i="17"/>
  <c r="P219" i="22" l="1"/>
  <c r="R219"/>
  <c r="Q219"/>
  <c r="O220"/>
  <c r="AE223" i="17"/>
  <c r="AD223"/>
  <c r="AB223"/>
  <c r="AK223"/>
  <c r="AI223"/>
  <c r="AJ223"/>
  <c r="W222"/>
  <c r="Y222"/>
  <c r="Z223"/>
  <c r="AH223"/>
  <c r="V223"/>
  <c r="AA223"/>
  <c r="T223"/>
  <c r="G228" i="5"/>
  <c r="R223" i="17"/>
  <c r="O223"/>
  <c r="D227" i="5"/>
  <c r="E227"/>
  <c r="F227"/>
  <c r="A227"/>
  <c r="B227"/>
  <c r="C227"/>
  <c r="H226"/>
  <c r="L226"/>
  <c r="P226"/>
  <c r="T226"/>
  <c r="X226"/>
  <c r="AB226"/>
  <c r="AF226"/>
  <c r="AJ226"/>
  <c r="AN226"/>
  <c r="AR226"/>
  <c r="AV226"/>
  <c r="AZ226"/>
  <c r="BD226"/>
  <c r="BH226"/>
  <c r="BL226"/>
  <c r="BP226"/>
  <c r="BT226"/>
  <c r="BX226"/>
  <c r="CB226"/>
  <c r="I226"/>
  <c r="M226"/>
  <c r="Q226"/>
  <c r="U226"/>
  <c r="Y226"/>
  <c r="AC226"/>
  <c r="AG226"/>
  <c r="AK226"/>
  <c r="AO226"/>
  <c r="AS226"/>
  <c r="AW226"/>
  <c r="BA226"/>
  <c r="BE226"/>
  <c r="BI226"/>
  <c r="BM226"/>
  <c r="BQ226"/>
  <c r="BU226"/>
  <c r="BY226"/>
  <c r="CC226"/>
  <c r="J226"/>
  <c r="N226"/>
  <c r="R226"/>
  <c r="V226"/>
  <c r="Z226"/>
  <c r="AD226"/>
  <c r="AH226"/>
  <c r="AL226"/>
  <c r="AP226"/>
  <c r="AT226"/>
  <c r="AX226"/>
  <c r="BB226"/>
  <c r="BF226"/>
  <c r="BJ226"/>
  <c r="BN226"/>
  <c r="BR226"/>
  <c r="BV226"/>
  <c r="BZ226"/>
  <c r="CD226"/>
  <c r="K226"/>
  <c r="O226"/>
  <c r="S226"/>
  <c r="W226"/>
  <c r="AA226"/>
  <c r="AE226"/>
  <c r="AI226"/>
  <c r="AM226"/>
  <c r="AQ226"/>
  <c r="AU226"/>
  <c r="AY226"/>
  <c r="BC226"/>
  <c r="BG226"/>
  <c r="BK226"/>
  <c r="BO226"/>
  <c r="BS226"/>
  <c r="BW226"/>
  <c r="CA226"/>
  <c r="F224" i="18"/>
  <c r="A224" i="17" s="1"/>
  <c r="N224" s="1"/>
  <c r="X224" s="1"/>
  <c r="AL223"/>
  <c r="P220" i="22" l="1"/>
  <c r="R220"/>
  <c r="Q220"/>
  <c r="O221"/>
  <c r="AE224" i="17"/>
  <c r="AD224"/>
  <c r="AB224"/>
  <c r="AK224"/>
  <c r="AI224"/>
  <c r="AJ224"/>
  <c r="Z224"/>
  <c r="AH224"/>
  <c r="V224"/>
  <c r="AA224"/>
  <c r="T224"/>
  <c r="W223"/>
  <c r="Y223"/>
  <c r="G229" i="5"/>
  <c r="R224" i="17"/>
  <c r="O224"/>
  <c r="E228" i="5"/>
  <c r="D228"/>
  <c r="F228"/>
  <c r="C228"/>
  <c r="A228"/>
  <c r="B228"/>
  <c r="F225" i="18"/>
  <c r="A225" i="17" s="1"/>
  <c r="N225" s="1"/>
  <c r="X225" s="1"/>
  <c r="I227" i="5"/>
  <c r="M227"/>
  <c r="Q227"/>
  <c r="U227"/>
  <c r="Y227"/>
  <c r="AC227"/>
  <c r="AG227"/>
  <c r="AK227"/>
  <c r="AO227"/>
  <c r="AS227"/>
  <c r="AW227"/>
  <c r="BA227"/>
  <c r="BE227"/>
  <c r="BI227"/>
  <c r="BM227"/>
  <c r="BQ227"/>
  <c r="BU227"/>
  <c r="BY227"/>
  <c r="CC227"/>
  <c r="J227"/>
  <c r="N227"/>
  <c r="R227"/>
  <c r="V227"/>
  <c r="Z227"/>
  <c r="AD227"/>
  <c r="AH227"/>
  <c r="AL227"/>
  <c r="AP227"/>
  <c r="AT227"/>
  <c r="AX227"/>
  <c r="BB227"/>
  <c r="BF227"/>
  <c r="BJ227"/>
  <c r="BN227"/>
  <c r="BR227"/>
  <c r="BV227"/>
  <c r="BZ227"/>
  <c r="CD227"/>
  <c r="K227"/>
  <c r="O227"/>
  <c r="S227"/>
  <c r="W227"/>
  <c r="AA227"/>
  <c r="AE227"/>
  <c r="AI227"/>
  <c r="AM227"/>
  <c r="AQ227"/>
  <c r="AU227"/>
  <c r="AY227"/>
  <c r="BC227"/>
  <c r="BG227"/>
  <c r="BK227"/>
  <c r="BO227"/>
  <c r="BS227"/>
  <c r="BW227"/>
  <c r="CA227"/>
  <c r="H227"/>
  <c r="L227"/>
  <c r="P227"/>
  <c r="T227"/>
  <c r="X227"/>
  <c r="AB227"/>
  <c r="AF227"/>
  <c r="AJ227"/>
  <c r="AN227"/>
  <c r="AR227"/>
  <c r="AV227"/>
  <c r="AZ227"/>
  <c r="BD227"/>
  <c r="BH227"/>
  <c r="BL227"/>
  <c r="BP227"/>
  <c r="BT227"/>
  <c r="BX227"/>
  <c r="CB227"/>
  <c r="AL224" i="17"/>
  <c r="P221" i="22" l="1"/>
  <c r="R221"/>
  <c r="Q221"/>
  <c r="O222"/>
  <c r="AE225" i="17"/>
  <c r="AD225"/>
  <c r="AB225"/>
  <c r="AK225"/>
  <c r="AI225"/>
  <c r="AJ225"/>
  <c r="W224"/>
  <c r="Y224"/>
  <c r="Z225"/>
  <c r="AH225"/>
  <c r="V225"/>
  <c r="AA225"/>
  <c r="T225"/>
  <c r="G230" i="5"/>
  <c r="R225" i="17"/>
  <c r="O225"/>
  <c r="F226" i="18"/>
  <c r="A226" i="17" s="1"/>
  <c r="N226" s="1"/>
  <c r="X226" s="1"/>
  <c r="J228" i="5"/>
  <c r="N228"/>
  <c r="R228"/>
  <c r="V228"/>
  <c r="Z228"/>
  <c r="AD228"/>
  <c r="AH228"/>
  <c r="AL228"/>
  <c r="AP228"/>
  <c r="AT228"/>
  <c r="AX228"/>
  <c r="BB228"/>
  <c r="BF228"/>
  <c r="BJ228"/>
  <c r="BN228"/>
  <c r="BR228"/>
  <c r="BV228"/>
  <c r="BZ228"/>
  <c r="CD228"/>
  <c r="K228"/>
  <c r="O228"/>
  <c r="S228"/>
  <c r="W228"/>
  <c r="AA228"/>
  <c r="AE228"/>
  <c r="AI228"/>
  <c r="AM228"/>
  <c r="AQ228"/>
  <c r="AU228"/>
  <c r="AY228"/>
  <c r="BC228"/>
  <c r="BG228"/>
  <c r="BK228"/>
  <c r="BO228"/>
  <c r="BS228"/>
  <c r="BW228"/>
  <c r="CA228"/>
  <c r="H228"/>
  <c r="L228"/>
  <c r="P228"/>
  <c r="T228"/>
  <c r="X228"/>
  <c r="AB228"/>
  <c r="AF228"/>
  <c r="AJ228"/>
  <c r="AN228"/>
  <c r="AR228"/>
  <c r="AV228"/>
  <c r="AZ228"/>
  <c r="BD228"/>
  <c r="BH228"/>
  <c r="BL228"/>
  <c r="BP228"/>
  <c r="BT228"/>
  <c r="BX228"/>
  <c r="CB228"/>
  <c r="I228"/>
  <c r="M228"/>
  <c r="Q228"/>
  <c r="U228"/>
  <c r="Y228"/>
  <c r="AC228"/>
  <c r="AG228"/>
  <c r="AK228"/>
  <c r="AO228"/>
  <c r="AS228"/>
  <c r="AW228"/>
  <c r="BA228"/>
  <c r="BE228"/>
  <c r="BI228"/>
  <c r="BM228"/>
  <c r="BQ228"/>
  <c r="BU228"/>
  <c r="BY228"/>
  <c r="CC228"/>
  <c r="F229"/>
  <c r="D229"/>
  <c r="E229"/>
  <c r="A229"/>
  <c r="B229"/>
  <c r="C229"/>
  <c r="AL225" i="17"/>
  <c r="P222" i="22" l="1"/>
  <c r="R222"/>
  <c r="Q222"/>
  <c r="O223"/>
  <c r="AE226" i="17"/>
  <c r="AD226"/>
  <c r="AB226"/>
  <c r="AK226"/>
  <c r="AI226"/>
  <c r="AJ226"/>
  <c r="W225"/>
  <c r="Y225"/>
  <c r="Z226"/>
  <c r="AH226"/>
  <c r="V226"/>
  <c r="AA226"/>
  <c r="T226"/>
  <c r="G231" i="5"/>
  <c r="R226" i="17"/>
  <c r="O226"/>
  <c r="I229" i="5"/>
  <c r="M229"/>
  <c r="Q229"/>
  <c r="U229"/>
  <c r="Y229"/>
  <c r="AC229"/>
  <c r="AG229"/>
  <c r="AK229"/>
  <c r="AO229"/>
  <c r="AS229"/>
  <c r="AW229"/>
  <c r="BA229"/>
  <c r="BE229"/>
  <c r="BI229"/>
  <c r="BM229"/>
  <c r="BQ229"/>
  <c r="BU229"/>
  <c r="BY229"/>
  <c r="CC229"/>
  <c r="J229"/>
  <c r="N229"/>
  <c r="R229"/>
  <c r="V229"/>
  <c r="Z229"/>
  <c r="AD229"/>
  <c r="AH229"/>
  <c r="AL229"/>
  <c r="AP229"/>
  <c r="AT229"/>
  <c r="AX229"/>
  <c r="BB229"/>
  <c r="BF229"/>
  <c r="BJ229"/>
  <c r="BN229"/>
  <c r="BR229"/>
  <c r="BV229"/>
  <c r="BZ229"/>
  <c r="CD229"/>
  <c r="K229"/>
  <c r="O229"/>
  <c r="S229"/>
  <c r="W229"/>
  <c r="AA229"/>
  <c r="AE229"/>
  <c r="AI229"/>
  <c r="AM229"/>
  <c r="AQ229"/>
  <c r="AU229"/>
  <c r="AY229"/>
  <c r="BC229"/>
  <c r="BG229"/>
  <c r="BK229"/>
  <c r="BO229"/>
  <c r="BS229"/>
  <c r="BW229"/>
  <c r="CA229"/>
  <c r="H229"/>
  <c r="L229"/>
  <c r="P229"/>
  <c r="T229"/>
  <c r="X229"/>
  <c r="AB229"/>
  <c r="AF229"/>
  <c r="AJ229"/>
  <c r="AN229"/>
  <c r="AR229"/>
  <c r="AV229"/>
  <c r="AZ229"/>
  <c r="BD229"/>
  <c r="BH229"/>
  <c r="BL229"/>
  <c r="BP229"/>
  <c r="BT229"/>
  <c r="BX229"/>
  <c r="CB229"/>
  <c r="E230"/>
  <c r="D230"/>
  <c r="F230"/>
  <c r="C230"/>
  <c r="A230"/>
  <c r="B230"/>
  <c r="F227" i="18"/>
  <c r="A227" i="17" s="1"/>
  <c r="N227" s="1"/>
  <c r="X227" s="1"/>
  <c r="AL226"/>
  <c r="P223" i="22" l="1"/>
  <c r="R223"/>
  <c r="Q223"/>
  <c r="O224"/>
  <c r="AE227" i="17"/>
  <c r="AD227"/>
  <c r="AB227"/>
  <c r="AK227"/>
  <c r="AI227"/>
  <c r="AJ227"/>
  <c r="Z227"/>
  <c r="AH227"/>
  <c r="V227"/>
  <c r="AA227"/>
  <c r="T227"/>
  <c r="W226"/>
  <c r="Y226"/>
  <c r="G232" i="5"/>
  <c r="R227" i="17"/>
  <c r="O227"/>
  <c r="D231" i="5"/>
  <c r="E231"/>
  <c r="F231"/>
  <c r="A231"/>
  <c r="B231"/>
  <c r="C231"/>
  <c r="J230"/>
  <c r="N230"/>
  <c r="R230"/>
  <c r="V230"/>
  <c r="Z230"/>
  <c r="AD230"/>
  <c r="AH230"/>
  <c r="AL230"/>
  <c r="AP230"/>
  <c r="AT230"/>
  <c r="AX230"/>
  <c r="BB230"/>
  <c r="BF230"/>
  <c r="BJ230"/>
  <c r="BN230"/>
  <c r="BR230"/>
  <c r="BV230"/>
  <c r="BZ230"/>
  <c r="CD230"/>
  <c r="K230"/>
  <c r="O230"/>
  <c r="S230"/>
  <c r="W230"/>
  <c r="AA230"/>
  <c r="AE230"/>
  <c r="AI230"/>
  <c r="AM230"/>
  <c r="AQ230"/>
  <c r="AU230"/>
  <c r="AY230"/>
  <c r="BC230"/>
  <c r="BG230"/>
  <c r="BK230"/>
  <c r="BO230"/>
  <c r="BS230"/>
  <c r="BW230"/>
  <c r="CA230"/>
  <c r="H230"/>
  <c r="L230"/>
  <c r="P230"/>
  <c r="T230"/>
  <c r="X230"/>
  <c r="AB230"/>
  <c r="AF230"/>
  <c r="AJ230"/>
  <c r="AN230"/>
  <c r="AR230"/>
  <c r="AV230"/>
  <c r="AZ230"/>
  <c r="BD230"/>
  <c r="BH230"/>
  <c r="BL230"/>
  <c r="BP230"/>
  <c r="BT230"/>
  <c r="BX230"/>
  <c r="CB230"/>
  <c r="I230"/>
  <c r="M230"/>
  <c r="Q230"/>
  <c r="U230"/>
  <c r="Y230"/>
  <c r="AC230"/>
  <c r="AG230"/>
  <c r="AK230"/>
  <c r="AO230"/>
  <c r="AS230"/>
  <c r="AW230"/>
  <c r="BA230"/>
  <c r="BE230"/>
  <c r="BI230"/>
  <c r="BM230"/>
  <c r="BQ230"/>
  <c r="BU230"/>
  <c r="BY230"/>
  <c r="CC230"/>
  <c r="F228" i="18"/>
  <c r="A228" i="17" s="1"/>
  <c r="N228" s="1"/>
  <c r="X228" s="1"/>
  <c r="AL227"/>
  <c r="Q224" i="22" l="1"/>
  <c r="P224"/>
  <c r="R224"/>
  <c r="O225"/>
  <c r="AE228" i="17"/>
  <c r="AD228"/>
  <c r="AB228"/>
  <c r="AK228"/>
  <c r="AI228"/>
  <c r="AJ228"/>
  <c r="Z228"/>
  <c r="AH228"/>
  <c r="V228"/>
  <c r="AA228"/>
  <c r="T228"/>
  <c r="W227"/>
  <c r="Y227"/>
  <c r="G233" i="5"/>
  <c r="R228" i="17"/>
  <c r="O228"/>
  <c r="E232" i="5"/>
  <c r="D232"/>
  <c r="F232"/>
  <c r="A232"/>
  <c r="B232"/>
  <c r="C232"/>
  <c r="F229" i="18"/>
  <c r="A229" i="17" s="1"/>
  <c r="N229" s="1"/>
  <c r="X229" s="1"/>
  <c r="K231" i="5"/>
  <c r="O231"/>
  <c r="S231"/>
  <c r="W231"/>
  <c r="AA231"/>
  <c r="AE231"/>
  <c r="AI231"/>
  <c r="AM231"/>
  <c r="AQ231"/>
  <c r="AU231"/>
  <c r="AY231"/>
  <c r="BC231"/>
  <c r="BG231"/>
  <c r="BK231"/>
  <c r="BO231"/>
  <c r="BS231"/>
  <c r="BW231"/>
  <c r="CA231"/>
  <c r="H231"/>
  <c r="L231"/>
  <c r="P231"/>
  <c r="T231"/>
  <c r="X231"/>
  <c r="AB231"/>
  <c r="AF231"/>
  <c r="AJ231"/>
  <c r="AN231"/>
  <c r="AR231"/>
  <c r="AV231"/>
  <c r="AZ231"/>
  <c r="BD231"/>
  <c r="BH231"/>
  <c r="BL231"/>
  <c r="BP231"/>
  <c r="BT231"/>
  <c r="BX231"/>
  <c r="CB231"/>
  <c r="I231"/>
  <c r="M231"/>
  <c r="Q231"/>
  <c r="U231"/>
  <c r="Y231"/>
  <c r="AC231"/>
  <c r="AG231"/>
  <c r="AK231"/>
  <c r="AO231"/>
  <c r="AS231"/>
  <c r="AW231"/>
  <c r="BA231"/>
  <c r="BE231"/>
  <c r="BI231"/>
  <c r="BM231"/>
  <c r="BQ231"/>
  <c r="BU231"/>
  <c r="BY231"/>
  <c r="CC231"/>
  <c r="J231"/>
  <c r="N231"/>
  <c r="R231"/>
  <c r="V231"/>
  <c r="Z231"/>
  <c r="AD231"/>
  <c r="AH231"/>
  <c r="AL231"/>
  <c r="AP231"/>
  <c r="AT231"/>
  <c r="AX231"/>
  <c r="BB231"/>
  <c r="BF231"/>
  <c r="BJ231"/>
  <c r="BN231"/>
  <c r="BR231"/>
  <c r="BV231"/>
  <c r="BZ231"/>
  <c r="CD231"/>
  <c r="AL228" i="17"/>
  <c r="P225" i="22" l="1"/>
  <c r="R225"/>
  <c r="Q225"/>
  <c r="O226"/>
  <c r="AE229" i="17"/>
  <c r="AD229"/>
  <c r="AB229"/>
  <c r="AK229"/>
  <c r="AI229"/>
  <c r="AJ229"/>
  <c r="W228"/>
  <c r="Y228"/>
  <c r="Z229"/>
  <c r="AH229"/>
  <c r="V229"/>
  <c r="AA229"/>
  <c r="T229"/>
  <c r="G234" i="5"/>
  <c r="R229" i="17"/>
  <c r="O229"/>
  <c r="F230" i="18"/>
  <c r="A230" i="17" s="1"/>
  <c r="N230" s="1"/>
  <c r="X230" s="1"/>
  <c r="H232" i="5"/>
  <c r="L232"/>
  <c r="P232"/>
  <c r="T232"/>
  <c r="X232"/>
  <c r="AB232"/>
  <c r="AF232"/>
  <c r="AJ232"/>
  <c r="AN232"/>
  <c r="AR232"/>
  <c r="AV232"/>
  <c r="AZ232"/>
  <c r="BD232"/>
  <c r="BH232"/>
  <c r="BL232"/>
  <c r="BP232"/>
  <c r="BT232"/>
  <c r="BX232"/>
  <c r="CB232"/>
  <c r="I232"/>
  <c r="M232"/>
  <c r="Q232"/>
  <c r="U232"/>
  <c r="Y232"/>
  <c r="AC232"/>
  <c r="AG232"/>
  <c r="AK232"/>
  <c r="AO232"/>
  <c r="AS232"/>
  <c r="AW232"/>
  <c r="BA232"/>
  <c r="BE232"/>
  <c r="BI232"/>
  <c r="BM232"/>
  <c r="BQ232"/>
  <c r="BU232"/>
  <c r="BY232"/>
  <c r="CC232"/>
  <c r="J232"/>
  <c r="N232"/>
  <c r="R232"/>
  <c r="V232"/>
  <c r="Z232"/>
  <c r="AD232"/>
  <c r="AH232"/>
  <c r="AL232"/>
  <c r="AP232"/>
  <c r="AT232"/>
  <c r="AX232"/>
  <c r="BB232"/>
  <c r="BF232"/>
  <c r="BJ232"/>
  <c r="BN232"/>
  <c r="BR232"/>
  <c r="BV232"/>
  <c r="BZ232"/>
  <c r="CD232"/>
  <c r="K232"/>
  <c r="O232"/>
  <c r="S232"/>
  <c r="W232"/>
  <c r="AA232"/>
  <c r="AE232"/>
  <c r="AI232"/>
  <c r="AM232"/>
  <c r="AQ232"/>
  <c r="AU232"/>
  <c r="AY232"/>
  <c r="BC232"/>
  <c r="BG232"/>
  <c r="BK232"/>
  <c r="BO232"/>
  <c r="BS232"/>
  <c r="BW232"/>
  <c r="CA232"/>
  <c r="D233"/>
  <c r="E233"/>
  <c r="F233"/>
  <c r="A233"/>
  <c r="B233"/>
  <c r="C233"/>
  <c r="AL229" i="17"/>
  <c r="P226" i="22" l="1"/>
  <c r="R226"/>
  <c r="Q226"/>
  <c r="O227"/>
  <c r="AE230" i="17"/>
  <c r="AD230"/>
  <c r="AB230"/>
  <c r="AK230"/>
  <c r="AI230"/>
  <c r="AJ230"/>
  <c r="W229"/>
  <c r="Y229"/>
  <c r="Z230"/>
  <c r="AH230"/>
  <c r="V230"/>
  <c r="AA230"/>
  <c r="T230"/>
  <c r="G235" i="5"/>
  <c r="R230" i="17"/>
  <c r="O230"/>
  <c r="E234" i="5"/>
  <c r="D234"/>
  <c r="F234"/>
  <c r="A234"/>
  <c r="C234"/>
  <c r="B234"/>
  <c r="I233"/>
  <c r="M233"/>
  <c r="Q233"/>
  <c r="U233"/>
  <c r="Y233"/>
  <c r="AC233"/>
  <c r="AG233"/>
  <c r="AK233"/>
  <c r="AO233"/>
  <c r="AS233"/>
  <c r="AW233"/>
  <c r="BA233"/>
  <c r="BE233"/>
  <c r="BI233"/>
  <c r="BM233"/>
  <c r="BQ233"/>
  <c r="BU233"/>
  <c r="BY233"/>
  <c r="CC233"/>
  <c r="J233"/>
  <c r="N233"/>
  <c r="R233"/>
  <c r="V233"/>
  <c r="Z233"/>
  <c r="AD233"/>
  <c r="AH233"/>
  <c r="AL233"/>
  <c r="AP233"/>
  <c r="AT233"/>
  <c r="AX233"/>
  <c r="BB233"/>
  <c r="BF233"/>
  <c r="BJ233"/>
  <c r="BN233"/>
  <c r="BR233"/>
  <c r="BV233"/>
  <c r="BZ233"/>
  <c r="CD233"/>
  <c r="K233"/>
  <c r="O233"/>
  <c r="S233"/>
  <c r="W233"/>
  <c r="AA233"/>
  <c r="AE233"/>
  <c r="AI233"/>
  <c r="AM233"/>
  <c r="AQ233"/>
  <c r="AU233"/>
  <c r="AY233"/>
  <c r="BC233"/>
  <c r="BG233"/>
  <c r="BK233"/>
  <c r="BO233"/>
  <c r="BS233"/>
  <c r="BW233"/>
  <c r="CA233"/>
  <c r="H233"/>
  <c r="L233"/>
  <c r="P233"/>
  <c r="T233"/>
  <c r="X233"/>
  <c r="AB233"/>
  <c r="AF233"/>
  <c r="AJ233"/>
  <c r="AN233"/>
  <c r="AR233"/>
  <c r="AV233"/>
  <c r="AZ233"/>
  <c r="BD233"/>
  <c r="BH233"/>
  <c r="BL233"/>
  <c r="BP233"/>
  <c r="BT233"/>
  <c r="BX233"/>
  <c r="CB233"/>
  <c r="F231" i="18"/>
  <c r="A231" i="17" s="1"/>
  <c r="N231" s="1"/>
  <c r="X231" s="1"/>
  <c r="AL230"/>
  <c r="Q227" i="22" l="1"/>
  <c r="P227"/>
  <c r="R227"/>
  <c r="O228"/>
  <c r="AE231" i="17"/>
  <c r="AD231"/>
  <c r="AB231"/>
  <c r="AK231"/>
  <c r="AI231"/>
  <c r="AJ231"/>
  <c r="Z231"/>
  <c r="AH231"/>
  <c r="V231"/>
  <c r="AA231"/>
  <c r="T231"/>
  <c r="W230"/>
  <c r="Y230"/>
  <c r="G236" i="5"/>
  <c r="R231" i="17"/>
  <c r="O231"/>
  <c r="D235" i="5"/>
  <c r="E235"/>
  <c r="F235"/>
  <c r="A235"/>
  <c r="B235"/>
  <c r="C235"/>
  <c r="F232" i="18"/>
  <c r="A232" i="17" s="1"/>
  <c r="N232" s="1"/>
  <c r="X232" s="1"/>
  <c r="H234" i="5"/>
  <c r="L234"/>
  <c r="P234"/>
  <c r="T234"/>
  <c r="X234"/>
  <c r="AB234"/>
  <c r="AF234"/>
  <c r="AJ234"/>
  <c r="AN234"/>
  <c r="AR234"/>
  <c r="AV234"/>
  <c r="AZ234"/>
  <c r="BD234"/>
  <c r="BH234"/>
  <c r="BL234"/>
  <c r="BP234"/>
  <c r="BT234"/>
  <c r="BX234"/>
  <c r="CB234"/>
  <c r="I234"/>
  <c r="M234"/>
  <c r="Q234"/>
  <c r="U234"/>
  <c r="Y234"/>
  <c r="AC234"/>
  <c r="AG234"/>
  <c r="AK234"/>
  <c r="AO234"/>
  <c r="AS234"/>
  <c r="AW234"/>
  <c r="BA234"/>
  <c r="BE234"/>
  <c r="BI234"/>
  <c r="BM234"/>
  <c r="BQ234"/>
  <c r="BU234"/>
  <c r="BY234"/>
  <c r="CC234"/>
  <c r="J234"/>
  <c r="N234"/>
  <c r="R234"/>
  <c r="V234"/>
  <c r="Z234"/>
  <c r="AD234"/>
  <c r="AH234"/>
  <c r="AL234"/>
  <c r="AP234"/>
  <c r="AT234"/>
  <c r="AX234"/>
  <c r="BB234"/>
  <c r="BF234"/>
  <c r="BJ234"/>
  <c r="BN234"/>
  <c r="BR234"/>
  <c r="BV234"/>
  <c r="BZ234"/>
  <c r="CD234"/>
  <c r="K234"/>
  <c r="O234"/>
  <c r="S234"/>
  <c r="W234"/>
  <c r="AA234"/>
  <c r="AE234"/>
  <c r="AI234"/>
  <c r="AM234"/>
  <c r="AQ234"/>
  <c r="AU234"/>
  <c r="AY234"/>
  <c r="BC234"/>
  <c r="BG234"/>
  <c r="BK234"/>
  <c r="BO234"/>
  <c r="BS234"/>
  <c r="BW234"/>
  <c r="CA234"/>
  <c r="AL231" i="17"/>
  <c r="P228" i="22" l="1"/>
  <c r="R228"/>
  <c r="Q228"/>
  <c r="O229"/>
  <c r="AE232" i="17"/>
  <c r="AD232"/>
  <c r="AB232"/>
  <c r="AK232"/>
  <c r="AI232"/>
  <c r="AJ232"/>
  <c r="W231"/>
  <c r="Y231"/>
  <c r="Z232"/>
  <c r="AH232"/>
  <c r="V232"/>
  <c r="AA232"/>
  <c r="T232"/>
  <c r="G237" i="5"/>
  <c r="R232" i="17"/>
  <c r="O232"/>
  <c r="F233" i="18"/>
  <c r="A233" i="17" s="1"/>
  <c r="N233" s="1"/>
  <c r="X233" s="1"/>
  <c r="I235" i="5"/>
  <c r="M235"/>
  <c r="Q235"/>
  <c r="U235"/>
  <c r="Y235"/>
  <c r="AC235"/>
  <c r="AG235"/>
  <c r="AK235"/>
  <c r="AO235"/>
  <c r="AS235"/>
  <c r="AW235"/>
  <c r="BA235"/>
  <c r="BE235"/>
  <c r="BI235"/>
  <c r="BM235"/>
  <c r="BQ235"/>
  <c r="BU235"/>
  <c r="BY235"/>
  <c r="CC235"/>
  <c r="J235"/>
  <c r="N235"/>
  <c r="R235"/>
  <c r="V235"/>
  <c r="Z235"/>
  <c r="AD235"/>
  <c r="AH235"/>
  <c r="AL235"/>
  <c r="AP235"/>
  <c r="AT235"/>
  <c r="AX235"/>
  <c r="BB235"/>
  <c r="BF235"/>
  <c r="BJ235"/>
  <c r="BN235"/>
  <c r="BR235"/>
  <c r="BV235"/>
  <c r="BZ235"/>
  <c r="CD235"/>
  <c r="K235"/>
  <c r="O235"/>
  <c r="S235"/>
  <c r="W235"/>
  <c r="AA235"/>
  <c r="AE235"/>
  <c r="AI235"/>
  <c r="AM235"/>
  <c r="AQ235"/>
  <c r="AU235"/>
  <c r="AY235"/>
  <c r="BC235"/>
  <c r="BG235"/>
  <c r="BK235"/>
  <c r="BO235"/>
  <c r="BS235"/>
  <c r="BW235"/>
  <c r="CA235"/>
  <c r="H235"/>
  <c r="L235"/>
  <c r="P235"/>
  <c r="T235"/>
  <c r="X235"/>
  <c r="AB235"/>
  <c r="AF235"/>
  <c r="AJ235"/>
  <c r="AN235"/>
  <c r="AR235"/>
  <c r="AV235"/>
  <c r="AZ235"/>
  <c r="BD235"/>
  <c r="BH235"/>
  <c r="BL235"/>
  <c r="BP235"/>
  <c r="BT235"/>
  <c r="BX235"/>
  <c r="CB235"/>
  <c r="E236"/>
  <c r="D236"/>
  <c r="F236"/>
  <c r="C236"/>
  <c r="A236"/>
  <c r="B236"/>
  <c r="AL232" i="17"/>
  <c r="P229" i="22" l="1"/>
  <c r="R229"/>
  <c r="Q229"/>
  <c r="O230"/>
  <c r="AE233" i="17"/>
  <c r="AD233"/>
  <c r="AB233"/>
  <c r="AK233"/>
  <c r="AI233"/>
  <c r="AJ233"/>
  <c r="W232"/>
  <c r="Y232"/>
  <c r="Z233"/>
  <c r="AH233"/>
  <c r="V233"/>
  <c r="AA233"/>
  <c r="T233"/>
  <c r="G238" i="5"/>
  <c r="R233" i="17"/>
  <c r="O233"/>
  <c r="J236" i="5"/>
  <c r="N236"/>
  <c r="R236"/>
  <c r="V236"/>
  <c r="Z236"/>
  <c r="AD236"/>
  <c r="AH236"/>
  <c r="AL236"/>
  <c r="AP236"/>
  <c r="AT236"/>
  <c r="AX236"/>
  <c r="BB236"/>
  <c r="BF236"/>
  <c r="BJ236"/>
  <c r="BN236"/>
  <c r="BR236"/>
  <c r="BV236"/>
  <c r="BZ236"/>
  <c r="CD236"/>
  <c r="K236"/>
  <c r="O236"/>
  <c r="S236"/>
  <c r="W236"/>
  <c r="AA236"/>
  <c r="AE236"/>
  <c r="AI236"/>
  <c r="AM236"/>
  <c r="AQ236"/>
  <c r="AU236"/>
  <c r="AY236"/>
  <c r="BC236"/>
  <c r="BG236"/>
  <c r="BK236"/>
  <c r="BO236"/>
  <c r="BS236"/>
  <c r="BW236"/>
  <c r="CA236"/>
  <c r="H236"/>
  <c r="L236"/>
  <c r="P236"/>
  <c r="T236"/>
  <c r="X236"/>
  <c r="AB236"/>
  <c r="AF236"/>
  <c r="AJ236"/>
  <c r="AN236"/>
  <c r="AR236"/>
  <c r="AV236"/>
  <c r="AZ236"/>
  <c r="BD236"/>
  <c r="BH236"/>
  <c r="BL236"/>
  <c r="BP236"/>
  <c r="BT236"/>
  <c r="BX236"/>
  <c r="CB236"/>
  <c r="I236"/>
  <c r="M236"/>
  <c r="Q236"/>
  <c r="U236"/>
  <c r="Y236"/>
  <c r="AC236"/>
  <c r="AG236"/>
  <c r="AK236"/>
  <c r="AO236"/>
  <c r="AS236"/>
  <c r="AW236"/>
  <c r="BA236"/>
  <c r="BE236"/>
  <c r="BI236"/>
  <c r="BM236"/>
  <c r="BQ236"/>
  <c r="BU236"/>
  <c r="BY236"/>
  <c r="CC236"/>
  <c r="F237"/>
  <c r="D237"/>
  <c r="E237"/>
  <c r="A237"/>
  <c r="B237"/>
  <c r="C237"/>
  <c r="F234" i="18"/>
  <c r="A234" i="17" s="1"/>
  <c r="N234" s="1"/>
  <c r="X234" s="1"/>
  <c r="AL233"/>
  <c r="P230" i="22" l="1"/>
  <c r="R230"/>
  <c r="Q230"/>
  <c r="O231"/>
  <c r="AE234" i="17"/>
  <c r="AD234"/>
  <c r="AB234"/>
  <c r="AK234"/>
  <c r="AI234"/>
  <c r="AJ234"/>
  <c r="Z234"/>
  <c r="AH234"/>
  <c r="V234"/>
  <c r="AA234"/>
  <c r="T234"/>
  <c r="W233"/>
  <c r="Y233"/>
  <c r="G239" i="5"/>
  <c r="R234" i="17"/>
  <c r="O234"/>
  <c r="F235" i="18"/>
  <c r="A235" i="17" s="1"/>
  <c r="N235" s="1"/>
  <c r="X235" s="1"/>
  <c r="E238" i="5"/>
  <c r="D238"/>
  <c r="F238"/>
  <c r="C238"/>
  <c r="A238"/>
  <c r="B238"/>
  <c r="K237"/>
  <c r="O237"/>
  <c r="S237"/>
  <c r="W237"/>
  <c r="AA237"/>
  <c r="AE237"/>
  <c r="AI237"/>
  <c r="AM237"/>
  <c r="AQ237"/>
  <c r="AU237"/>
  <c r="AY237"/>
  <c r="BC237"/>
  <c r="BG237"/>
  <c r="BK237"/>
  <c r="BO237"/>
  <c r="BS237"/>
  <c r="BW237"/>
  <c r="CA237"/>
  <c r="H237"/>
  <c r="L237"/>
  <c r="P237"/>
  <c r="T237"/>
  <c r="X237"/>
  <c r="AB237"/>
  <c r="AF237"/>
  <c r="AJ237"/>
  <c r="AN237"/>
  <c r="AR237"/>
  <c r="AV237"/>
  <c r="AZ237"/>
  <c r="BD237"/>
  <c r="BH237"/>
  <c r="BL237"/>
  <c r="BP237"/>
  <c r="BT237"/>
  <c r="BX237"/>
  <c r="CB237"/>
  <c r="I237"/>
  <c r="M237"/>
  <c r="Q237"/>
  <c r="U237"/>
  <c r="Y237"/>
  <c r="AC237"/>
  <c r="AG237"/>
  <c r="AK237"/>
  <c r="AO237"/>
  <c r="AS237"/>
  <c r="AW237"/>
  <c r="BA237"/>
  <c r="BE237"/>
  <c r="BI237"/>
  <c r="BM237"/>
  <c r="BQ237"/>
  <c r="BU237"/>
  <c r="BY237"/>
  <c r="CC237"/>
  <c r="J237"/>
  <c r="N237"/>
  <c r="R237"/>
  <c r="V237"/>
  <c r="Z237"/>
  <c r="AD237"/>
  <c r="AH237"/>
  <c r="AL237"/>
  <c r="AP237"/>
  <c r="AT237"/>
  <c r="AX237"/>
  <c r="BB237"/>
  <c r="BF237"/>
  <c r="BJ237"/>
  <c r="BN237"/>
  <c r="BR237"/>
  <c r="BV237"/>
  <c r="BZ237"/>
  <c r="CD237"/>
  <c r="AL234" i="17"/>
  <c r="Q231" i="22" l="1"/>
  <c r="P231"/>
  <c r="R231"/>
  <c r="O232"/>
  <c r="AE235" i="17"/>
  <c r="AD235"/>
  <c r="AB235"/>
  <c r="AK235"/>
  <c r="AI235"/>
  <c r="AJ235"/>
  <c r="W234"/>
  <c r="Y234"/>
  <c r="Z235"/>
  <c r="AH235"/>
  <c r="V235"/>
  <c r="AA235"/>
  <c r="T235"/>
  <c r="G240" i="5"/>
  <c r="R235" i="17"/>
  <c r="O235"/>
  <c r="D239" i="5"/>
  <c r="E239"/>
  <c r="F239"/>
  <c r="A239"/>
  <c r="B239"/>
  <c r="C239"/>
  <c r="J238"/>
  <c r="N238"/>
  <c r="R238"/>
  <c r="V238"/>
  <c r="Z238"/>
  <c r="AD238"/>
  <c r="AH238"/>
  <c r="AL238"/>
  <c r="AP238"/>
  <c r="AT238"/>
  <c r="AX238"/>
  <c r="BB238"/>
  <c r="BF238"/>
  <c r="BJ238"/>
  <c r="BN238"/>
  <c r="BR238"/>
  <c r="BV238"/>
  <c r="BZ238"/>
  <c r="CD238"/>
  <c r="K238"/>
  <c r="O238"/>
  <c r="S238"/>
  <c r="W238"/>
  <c r="AA238"/>
  <c r="AE238"/>
  <c r="AI238"/>
  <c r="AM238"/>
  <c r="AQ238"/>
  <c r="AU238"/>
  <c r="AY238"/>
  <c r="BC238"/>
  <c r="BG238"/>
  <c r="BK238"/>
  <c r="BO238"/>
  <c r="BS238"/>
  <c r="BW238"/>
  <c r="CA238"/>
  <c r="H238"/>
  <c r="L238"/>
  <c r="P238"/>
  <c r="T238"/>
  <c r="X238"/>
  <c r="AB238"/>
  <c r="AF238"/>
  <c r="AJ238"/>
  <c r="AN238"/>
  <c r="AR238"/>
  <c r="AV238"/>
  <c r="AZ238"/>
  <c r="BD238"/>
  <c r="BH238"/>
  <c r="BL238"/>
  <c r="BP238"/>
  <c r="BT238"/>
  <c r="BX238"/>
  <c r="CB238"/>
  <c r="I238"/>
  <c r="M238"/>
  <c r="Q238"/>
  <c r="U238"/>
  <c r="Y238"/>
  <c r="AC238"/>
  <c r="AG238"/>
  <c r="AK238"/>
  <c r="AO238"/>
  <c r="AS238"/>
  <c r="AW238"/>
  <c r="BA238"/>
  <c r="BE238"/>
  <c r="BI238"/>
  <c r="BM238"/>
  <c r="BQ238"/>
  <c r="BU238"/>
  <c r="BY238"/>
  <c r="CC238"/>
  <c r="F236" i="18"/>
  <c r="A236" i="17" s="1"/>
  <c r="N236" s="1"/>
  <c r="X236" s="1"/>
  <c r="AL235"/>
  <c r="P232" i="22" l="1"/>
  <c r="R232"/>
  <c r="Q232"/>
  <c r="O233"/>
  <c r="AE236" i="17"/>
  <c r="AD236"/>
  <c r="AB236"/>
  <c r="AK236"/>
  <c r="AI236"/>
  <c r="AJ236"/>
  <c r="Z236"/>
  <c r="AH236"/>
  <c r="V236"/>
  <c r="AA236"/>
  <c r="T236"/>
  <c r="W235"/>
  <c r="Y235"/>
  <c r="G241" i="5"/>
  <c r="R236" i="17"/>
  <c r="O236"/>
  <c r="F237" i="18"/>
  <c r="A237" i="17" s="1"/>
  <c r="N237" s="1"/>
  <c r="X237" s="1"/>
  <c r="K239" i="5"/>
  <c r="O239"/>
  <c r="S239"/>
  <c r="W239"/>
  <c r="AA239"/>
  <c r="AE239"/>
  <c r="AI239"/>
  <c r="AM239"/>
  <c r="AQ239"/>
  <c r="AU239"/>
  <c r="AY239"/>
  <c r="BC239"/>
  <c r="BG239"/>
  <c r="BK239"/>
  <c r="BO239"/>
  <c r="BS239"/>
  <c r="BW239"/>
  <c r="CA239"/>
  <c r="H239"/>
  <c r="L239"/>
  <c r="P239"/>
  <c r="T239"/>
  <c r="X239"/>
  <c r="AB239"/>
  <c r="AF239"/>
  <c r="AJ239"/>
  <c r="AN239"/>
  <c r="AR239"/>
  <c r="AV239"/>
  <c r="AZ239"/>
  <c r="BD239"/>
  <c r="BH239"/>
  <c r="BL239"/>
  <c r="BP239"/>
  <c r="BT239"/>
  <c r="BX239"/>
  <c r="CB239"/>
  <c r="I239"/>
  <c r="M239"/>
  <c r="Q239"/>
  <c r="U239"/>
  <c r="Y239"/>
  <c r="AC239"/>
  <c r="AG239"/>
  <c r="AK239"/>
  <c r="AO239"/>
  <c r="AS239"/>
  <c r="AW239"/>
  <c r="BA239"/>
  <c r="BE239"/>
  <c r="BI239"/>
  <c r="BM239"/>
  <c r="BQ239"/>
  <c r="BU239"/>
  <c r="BY239"/>
  <c r="CC239"/>
  <c r="J239"/>
  <c r="N239"/>
  <c r="R239"/>
  <c r="V239"/>
  <c r="Z239"/>
  <c r="AD239"/>
  <c r="AH239"/>
  <c r="AL239"/>
  <c r="AP239"/>
  <c r="AT239"/>
  <c r="AX239"/>
  <c r="BB239"/>
  <c r="BF239"/>
  <c r="BJ239"/>
  <c r="BN239"/>
  <c r="BR239"/>
  <c r="BV239"/>
  <c r="BZ239"/>
  <c r="CD239"/>
  <c r="E240"/>
  <c r="D240"/>
  <c r="F240"/>
  <c r="A240"/>
  <c r="B240"/>
  <c r="C240"/>
  <c r="AL236" i="17"/>
  <c r="Q233" i="22" l="1"/>
  <c r="P233"/>
  <c r="R233"/>
  <c r="O234"/>
  <c r="AE237" i="17"/>
  <c r="AD237"/>
  <c r="AB237"/>
  <c r="AK237"/>
  <c r="AI237"/>
  <c r="AJ237"/>
  <c r="W236"/>
  <c r="Y236"/>
  <c r="Z237"/>
  <c r="AH237"/>
  <c r="V237"/>
  <c r="AA237"/>
  <c r="T237"/>
  <c r="G242" i="5"/>
  <c r="R237" i="17"/>
  <c r="O237"/>
  <c r="H240" i="5"/>
  <c r="L240"/>
  <c r="P240"/>
  <c r="T240"/>
  <c r="X240"/>
  <c r="AB240"/>
  <c r="AF240"/>
  <c r="AJ240"/>
  <c r="AN240"/>
  <c r="AR240"/>
  <c r="AV240"/>
  <c r="AZ240"/>
  <c r="BD240"/>
  <c r="BH240"/>
  <c r="BL240"/>
  <c r="BP240"/>
  <c r="BT240"/>
  <c r="BX240"/>
  <c r="CB240"/>
  <c r="I240"/>
  <c r="M240"/>
  <c r="Q240"/>
  <c r="U240"/>
  <c r="Y240"/>
  <c r="AC240"/>
  <c r="AG240"/>
  <c r="AK240"/>
  <c r="AO240"/>
  <c r="AS240"/>
  <c r="AW240"/>
  <c r="BA240"/>
  <c r="BE240"/>
  <c r="BI240"/>
  <c r="BM240"/>
  <c r="BQ240"/>
  <c r="BU240"/>
  <c r="BY240"/>
  <c r="CC240"/>
  <c r="J240"/>
  <c r="N240"/>
  <c r="R240"/>
  <c r="V240"/>
  <c r="Z240"/>
  <c r="AD240"/>
  <c r="AH240"/>
  <c r="AL240"/>
  <c r="AP240"/>
  <c r="AT240"/>
  <c r="AX240"/>
  <c r="BB240"/>
  <c r="BF240"/>
  <c r="BJ240"/>
  <c r="BN240"/>
  <c r="BR240"/>
  <c r="BV240"/>
  <c r="BZ240"/>
  <c r="CD240"/>
  <c r="K240"/>
  <c r="O240"/>
  <c r="S240"/>
  <c r="W240"/>
  <c r="AA240"/>
  <c r="AE240"/>
  <c r="AI240"/>
  <c r="AM240"/>
  <c r="AQ240"/>
  <c r="AU240"/>
  <c r="AY240"/>
  <c r="BC240"/>
  <c r="BG240"/>
  <c r="BK240"/>
  <c r="BO240"/>
  <c r="BS240"/>
  <c r="BW240"/>
  <c r="CA240"/>
  <c r="D241"/>
  <c r="E241"/>
  <c r="F241"/>
  <c r="A241"/>
  <c r="B241"/>
  <c r="C241"/>
  <c r="F238" i="18"/>
  <c r="A238" i="17" s="1"/>
  <c r="N238" s="1"/>
  <c r="X238" s="1"/>
  <c r="AL237"/>
  <c r="P234" i="22" l="1"/>
  <c r="R234"/>
  <c r="Q234"/>
  <c r="O235"/>
  <c r="AE238" i="17"/>
  <c r="AD238"/>
  <c r="AB238"/>
  <c r="AK238"/>
  <c r="AI238"/>
  <c r="AJ238"/>
  <c r="Z238"/>
  <c r="AH238"/>
  <c r="V238"/>
  <c r="AA238"/>
  <c r="T238"/>
  <c r="W237"/>
  <c r="Y237"/>
  <c r="G243" i="5"/>
  <c r="R238" i="17"/>
  <c r="O238"/>
  <c r="E242" i="5"/>
  <c r="D242"/>
  <c r="F242"/>
  <c r="A242"/>
  <c r="B242"/>
  <c r="C242"/>
  <c r="F239" i="18"/>
  <c r="A239" i="17" s="1"/>
  <c r="N239" s="1"/>
  <c r="X239" s="1"/>
  <c r="K241" i="5"/>
  <c r="O241"/>
  <c r="S241"/>
  <c r="W241"/>
  <c r="AA241"/>
  <c r="AE241"/>
  <c r="AI241"/>
  <c r="AM241"/>
  <c r="AQ241"/>
  <c r="AU241"/>
  <c r="AY241"/>
  <c r="BC241"/>
  <c r="BG241"/>
  <c r="BK241"/>
  <c r="BO241"/>
  <c r="BS241"/>
  <c r="BW241"/>
  <c r="CA241"/>
  <c r="H241"/>
  <c r="L241"/>
  <c r="P241"/>
  <c r="T241"/>
  <c r="X241"/>
  <c r="AB241"/>
  <c r="AF241"/>
  <c r="AJ241"/>
  <c r="AN241"/>
  <c r="AR241"/>
  <c r="AV241"/>
  <c r="AZ241"/>
  <c r="BD241"/>
  <c r="BH241"/>
  <c r="BL241"/>
  <c r="BP241"/>
  <c r="BT241"/>
  <c r="BX241"/>
  <c r="CB241"/>
  <c r="I241"/>
  <c r="M241"/>
  <c r="Q241"/>
  <c r="U241"/>
  <c r="Y241"/>
  <c r="AC241"/>
  <c r="AG241"/>
  <c r="AK241"/>
  <c r="AO241"/>
  <c r="AS241"/>
  <c r="AW241"/>
  <c r="BA241"/>
  <c r="BE241"/>
  <c r="BI241"/>
  <c r="BM241"/>
  <c r="BQ241"/>
  <c r="BU241"/>
  <c r="BY241"/>
  <c r="CC241"/>
  <c r="J241"/>
  <c r="N241"/>
  <c r="R241"/>
  <c r="V241"/>
  <c r="Z241"/>
  <c r="AD241"/>
  <c r="AH241"/>
  <c r="AL241"/>
  <c r="AP241"/>
  <c r="AT241"/>
  <c r="AX241"/>
  <c r="BB241"/>
  <c r="BF241"/>
  <c r="BJ241"/>
  <c r="BN241"/>
  <c r="BR241"/>
  <c r="BV241"/>
  <c r="BZ241"/>
  <c r="CD241"/>
  <c r="AL238" i="17"/>
  <c r="P235" i="22" l="1"/>
  <c r="R235"/>
  <c r="Q235"/>
  <c r="O236"/>
  <c r="AE239" i="17"/>
  <c r="AD239"/>
  <c r="AB239"/>
  <c r="AK239"/>
  <c r="AI239"/>
  <c r="AJ239"/>
  <c r="W238"/>
  <c r="Y238"/>
  <c r="Z239"/>
  <c r="AH239"/>
  <c r="V239"/>
  <c r="AA239"/>
  <c r="T239"/>
  <c r="G244" i="5"/>
  <c r="R239" i="17"/>
  <c r="O239"/>
  <c r="F240" i="18"/>
  <c r="A240" i="17" s="1"/>
  <c r="N240" s="1"/>
  <c r="X240" s="1"/>
  <c r="D243" i="5"/>
  <c r="E243"/>
  <c r="F243"/>
  <c r="A243"/>
  <c r="B243"/>
  <c r="C243"/>
  <c r="H242"/>
  <c r="L242"/>
  <c r="P242"/>
  <c r="T242"/>
  <c r="X242"/>
  <c r="AB242"/>
  <c r="AF242"/>
  <c r="AJ242"/>
  <c r="AN242"/>
  <c r="AR242"/>
  <c r="AV242"/>
  <c r="AZ242"/>
  <c r="BD242"/>
  <c r="BH242"/>
  <c r="BL242"/>
  <c r="BP242"/>
  <c r="BT242"/>
  <c r="BX242"/>
  <c r="CB242"/>
  <c r="I242"/>
  <c r="M242"/>
  <c r="Q242"/>
  <c r="U242"/>
  <c r="Y242"/>
  <c r="AC242"/>
  <c r="AG242"/>
  <c r="AK242"/>
  <c r="AO242"/>
  <c r="AS242"/>
  <c r="AW242"/>
  <c r="BA242"/>
  <c r="BE242"/>
  <c r="BI242"/>
  <c r="BM242"/>
  <c r="BQ242"/>
  <c r="BU242"/>
  <c r="BY242"/>
  <c r="CC242"/>
  <c r="J242"/>
  <c r="N242"/>
  <c r="R242"/>
  <c r="V242"/>
  <c r="Z242"/>
  <c r="AD242"/>
  <c r="AH242"/>
  <c r="AL242"/>
  <c r="AP242"/>
  <c r="AT242"/>
  <c r="AX242"/>
  <c r="BB242"/>
  <c r="BF242"/>
  <c r="BJ242"/>
  <c r="BN242"/>
  <c r="BR242"/>
  <c r="BV242"/>
  <c r="BZ242"/>
  <c r="CD242"/>
  <c r="K242"/>
  <c r="O242"/>
  <c r="S242"/>
  <c r="W242"/>
  <c r="AA242"/>
  <c r="AE242"/>
  <c r="AI242"/>
  <c r="AM242"/>
  <c r="AQ242"/>
  <c r="AU242"/>
  <c r="AY242"/>
  <c r="BC242"/>
  <c r="BG242"/>
  <c r="BK242"/>
  <c r="BO242"/>
  <c r="BS242"/>
  <c r="BW242"/>
  <c r="CA242"/>
  <c r="AL239" i="17"/>
  <c r="P236" i="22" l="1"/>
  <c r="R236"/>
  <c r="Q236"/>
  <c r="O237"/>
  <c r="AE240" i="17"/>
  <c r="AD240"/>
  <c r="AB240"/>
  <c r="AK240"/>
  <c r="AI240"/>
  <c r="AJ240"/>
  <c r="W239"/>
  <c r="Y239"/>
  <c r="V240"/>
  <c r="Z240"/>
  <c r="AH240"/>
  <c r="AA240"/>
  <c r="T240"/>
  <c r="G245" i="5"/>
  <c r="R240" i="17"/>
  <c r="O240"/>
  <c r="I243" i="5"/>
  <c r="M243"/>
  <c r="Q243"/>
  <c r="U243"/>
  <c r="Y243"/>
  <c r="AC243"/>
  <c r="AG243"/>
  <c r="AK243"/>
  <c r="AO243"/>
  <c r="AS243"/>
  <c r="AW243"/>
  <c r="BA243"/>
  <c r="BE243"/>
  <c r="BI243"/>
  <c r="BM243"/>
  <c r="BQ243"/>
  <c r="BU243"/>
  <c r="BY243"/>
  <c r="CC243"/>
  <c r="J243"/>
  <c r="N243"/>
  <c r="R243"/>
  <c r="V243"/>
  <c r="Z243"/>
  <c r="AD243"/>
  <c r="AH243"/>
  <c r="AL243"/>
  <c r="AP243"/>
  <c r="AT243"/>
  <c r="AX243"/>
  <c r="BB243"/>
  <c r="BF243"/>
  <c r="BJ243"/>
  <c r="BN243"/>
  <c r="BR243"/>
  <c r="BV243"/>
  <c r="BZ243"/>
  <c r="CD243"/>
  <c r="K243"/>
  <c r="O243"/>
  <c r="S243"/>
  <c r="W243"/>
  <c r="AA243"/>
  <c r="AE243"/>
  <c r="AI243"/>
  <c r="AM243"/>
  <c r="AQ243"/>
  <c r="AU243"/>
  <c r="AY243"/>
  <c r="BC243"/>
  <c r="BG243"/>
  <c r="BK243"/>
  <c r="BO243"/>
  <c r="BS243"/>
  <c r="BW243"/>
  <c r="CA243"/>
  <c r="H243"/>
  <c r="L243"/>
  <c r="P243"/>
  <c r="T243"/>
  <c r="X243"/>
  <c r="AB243"/>
  <c r="AF243"/>
  <c r="AJ243"/>
  <c r="AN243"/>
  <c r="AR243"/>
  <c r="AV243"/>
  <c r="AZ243"/>
  <c r="BD243"/>
  <c r="BH243"/>
  <c r="BL243"/>
  <c r="BP243"/>
  <c r="BT243"/>
  <c r="BX243"/>
  <c r="CB243"/>
  <c r="E244"/>
  <c r="D244"/>
  <c r="F244"/>
  <c r="C244"/>
  <c r="A244"/>
  <c r="B244"/>
  <c r="F241" i="18"/>
  <c r="A241" i="17" s="1"/>
  <c r="N241" s="1"/>
  <c r="X241" s="1"/>
  <c r="AL240"/>
  <c r="P237" i="22" l="1"/>
  <c r="R237"/>
  <c r="Q237"/>
  <c r="O238"/>
  <c r="AE241" i="17"/>
  <c r="AD241"/>
  <c r="AB241"/>
  <c r="AK241"/>
  <c r="AI241"/>
  <c r="AJ241"/>
  <c r="Z241"/>
  <c r="AH241"/>
  <c r="V241"/>
  <c r="AA241"/>
  <c r="T241"/>
  <c r="W240"/>
  <c r="Y240"/>
  <c r="G246" i="5"/>
  <c r="R241" i="17"/>
  <c r="O241"/>
  <c r="F242" i="18"/>
  <c r="A242" i="17" s="1"/>
  <c r="N242" s="1"/>
  <c r="X242" s="1"/>
  <c r="J244" i="5"/>
  <c r="N244"/>
  <c r="R244"/>
  <c r="V244"/>
  <c r="Z244"/>
  <c r="AD244"/>
  <c r="AH244"/>
  <c r="AL244"/>
  <c r="AP244"/>
  <c r="AT244"/>
  <c r="AX244"/>
  <c r="BB244"/>
  <c r="BF244"/>
  <c r="BJ244"/>
  <c r="BN244"/>
  <c r="BR244"/>
  <c r="BV244"/>
  <c r="BZ244"/>
  <c r="CD244"/>
  <c r="K244"/>
  <c r="O244"/>
  <c r="S244"/>
  <c r="W244"/>
  <c r="AA244"/>
  <c r="AE244"/>
  <c r="AI244"/>
  <c r="AM244"/>
  <c r="AQ244"/>
  <c r="AU244"/>
  <c r="AY244"/>
  <c r="BC244"/>
  <c r="BG244"/>
  <c r="BK244"/>
  <c r="BO244"/>
  <c r="BS244"/>
  <c r="BW244"/>
  <c r="CA244"/>
  <c r="H244"/>
  <c r="L244"/>
  <c r="P244"/>
  <c r="T244"/>
  <c r="X244"/>
  <c r="AB244"/>
  <c r="AF244"/>
  <c r="AJ244"/>
  <c r="AN244"/>
  <c r="AR244"/>
  <c r="AV244"/>
  <c r="AZ244"/>
  <c r="BD244"/>
  <c r="BH244"/>
  <c r="BL244"/>
  <c r="BP244"/>
  <c r="BT244"/>
  <c r="BX244"/>
  <c r="CB244"/>
  <c r="I244"/>
  <c r="M244"/>
  <c r="Q244"/>
  <c r="U244"/>
  <c r="Y244"/>
  <c r="AC244"/>
  <c r="AG244"/>
  <c r="AK244"/>
  <c r="AO244"/>
  <c r="AS244"/>
  <c r="AW244"/>
  <c r="BA244"/>
  <c r="BE244"/>
  <c r="BI244"/>
  <c r="BM244"/>
  <c r="BQ244"/>
  <c r="BU244"/>
  <c r="BY244"/>
  <c r="CC244"/>
  <c r="F245"/>
  <c r="D245"/>
  <c r="E245"/>
  <c r="A245"/>
  <c r="B245"/>
  <c r="C245"/>
  <c r="AL241" i="17"/>
  <c r="P238" i="22" l="1"/>
  <c r="R238"/>
  <c r="Q238"/>
  <c r="O239"/>
  <c r="AE242" i="17"/>
  <c r="AD242"/>
  <c r="AB242"/>
  <c r="AK242"/>
  <c r="AI242"/>
  <c r="AJ242"/>
  <c r="W241"/>
  <c r="Y241"/>
  <c r="Z242"/>
  <c r="AH242"/>
  <c r="V242"/>
  <c r="AA242"/>
  <c r="T242"/>
  <c r="G247" i="5"/>
  <c r="R242" i="17"/>
  <c r="O242"/>
  <c r="E246" i="5"/>
  <c r="D246"/>
  <c r="F246"/>
  <c r="C246"/>
  <c r="A246"/>
  <c r="B246"/>
  <c r="I245"/>
  <c r="M245"/>
  <c r="Q245"/>
  <c r="U245"/>
  <c r="Y245"/>
  <c r="AC245"/>
  <c r="AG245"/>
  <c r="AK245"/>
  <c r="AO245"/>
  <c r="AS245"/>
  <c r="AW245"/>
  <c r="BA245"/>
  <c r="BE245"/>
  <c r="BI245"/>
  <c r="BM245"/>
  <c r="BQ245"/>
  <c r="BU245"/>
  <c r="BY245"/>
  <c r="CC245"/>
  <c r="J245"/>
  <c r="N245"/>
  <c r="R245"/>
  <c r="V245"/>
  <c r="Z245"/>
  <c r="AD245"/>
  <c r="AH245"/>
  <c r="AL245"/>
  <c r="AP245"/>
  <c r="AT245"/>
  <c r="AX245"/>
  <c r="BB245"/>
  <c r="BF245"/>
  <c r="BJ245"/>
  <c r="BN245"/>
  <c r="BR245"/>
  <c r="BV245"/>
  <c r="BZ245"/>
  <c r="CD245"/>
  <c r="K245"/>
  <c r="O245"/>
  <c r="S245"/>
  <c r="W245"/>
  <c r="AA245"/>
  <c r="AE245"/>
  <c r="AI245"/>
  <c r="AM245"/>
  <c r="AQ245"/>
  <c r="AU245"/>
  <c r="AY245"/>
  <c r="BC245"/>
  <c r="BG245"/>
  <c r="BK245"/>
  <c r="BO245"/>
  <c r="BS245"/>
  <c r="BW245"/>
  <c r="CA245"/>
  <c r="H245"/>
  <c r="L245"/>
  <c r="P245"/>
  <c r="T245"/>
  <c r="X245"/>
  <c r="AB245"/>
  <c r="AF245"/>
  <c r="AJ245"/>
  <c r="AN245"/>
  <c r="AR245"/>
  <c r="AV245"/>
  <c r="AZ245"/>
  <c r="BD245"/>
  <c r="BH245"/>
  <c r="BL245"/>
  <c r="BP245"/>
  <c r="BT245"/>
  <c r="BX245"/>
  <c r="CB245"/>
  <c r="F243" i="18"/>
  <c r="A243" i="17" s="1"/>
  <c r="N243" s="1"/>
  <c r="X243" s="1"/>
  <c r="AL242"/>
  <c r="P239" i="22" l="1"/>
  <c r="R239"/>
  <c r="Q239"/>
  <c r="O240"/>
  <c r="AE243" i="17"/>
  <c r="AD243"/>
  <c r="AB243"/>
  <c r="AK243"/>
  <c r="AI243"/>
  <c r="AJ243"/>
  <c r="Z243"/>
  <c r="AH243"/>
  <c r="V243"/>
  <c r="AA243"/>
  <c r="T243"/>
  <c r="W242"/>
  <c r="Y242"/>
  <c r="G248" i="5"/>
  <c r="R243" i="17"/>
  <c r="O243"/>
  <c r="F244" i="18"/>
  <c r="A244" i="17" s="1"/>
  <c r="N244" s="1"/>
  <c r="X244" s="1"/>
  <c r="D247" i="5"/>
  <c r="E247"/>
  <c r="F247"/>
  <c r="A247"/>
  <c r="B247"/>
  <c r="C247"/>
  <c r="J246"/>
  <c r="N246"/>
  <c r="R246"/>
  <c r="V246"/>
  <c r="Z246"/>
  <c r="AD246"/>
  <c r="AH246"/>
  <c r="AL246"/>
  <c r="AP246"/>
  <c r="AT246"/>
  <c r="AX246"/>
  <c r="BB246"/>
  <c r="BF246"/>
  <c r="BJ246"/>
  <c r="BN246"/>
  <c r="BR246"/>
  <c r="BV246"/>
  <c r="BZ246"/>
  <c r="CD246"/>
  <c r="K246"/>
  <c r="O246"/>
  <c r="S246"/>
  <c r="W246"/>
  <c r="AA246"/>
  <c r="AE246"/>
  <c r="AI246"/>
  <c r="AM246"/>
  <c r="AQ246"/>
  <c r="AU246"/>
  <c r="AY246"/>
  <c r="BC246"/>
  <c r="BG246"/>
  <c r="BK246"/>
  <c r="BO246"/>
  <c r="BS246"/>
  <c r="BW246"/>
  <c r="CA246"/>
  <c r="H246"/>
  <c r="L246"/>
  <c r="P246"/>
  <c r="T246"/>
  <c r="X246"/>
  <c r="AB246"/>
  <c r="AF246"/>
  <c r="AJ246"/>
  <c r="AN246"/>
  <c r="AR246"/>
  <c r="AV246"/>
  <c r="AZ246"/>
  <c r="BD246"/>
  <c r="BH246"/>
  <c r="BL246"/>
  <c r="BP246"/>
  <c r="BT246"/>
  <c r="BX246"/>
  <c r="CB246"/>
  <c r="I246"/>
  <c r="M246"/>
  <c r="Q246"/>
  <c r="U246"/>
  <c r="Y246"/>
  <c r="AC246"/>
  <c r="AG246"/>
  <c r="AK246"/>
  <c r="AO246"/>
  <c r="AS246"/>
  <c r="AW246"/>
  <c r="BA246"/>
  <c r="BE246"/>
  <c r="BI246"/>
  <c r="BM246"/>
  <c r="BQ246"/>
  <c r="BU246"/>
  <c r="BY246"/>
  <c r="CC246"/>
  <c r="AL243" i="17"/>
  <c r="P240" i="22" l="1"/>
  <c r="R240"/>
  <c r="Q240"/>
  <c r="O241"/>
  <c r="AE244" i="17"/>
  <c r="AD244"/>
  <c r="AB244"/>
  <c r="AK244"/>
  <c r="AI244"/>
  <c r="AJ244"/>
  <c r="W243"/>
  <c r="Y243"/>
  <c r="Z244"/>
  <c r="AH244"/>
  <c r="V244"/>
  <c r="AA244"/>
  <c r="T244"/>
  <c r="G249" i="5"/>
  <c r="R244" i="17"/>
  <c r="O244"/>
  <c r="K247" i="5"/>
  <c r="O247"/>
  <c r="S247"/>
  <c r="W247"/>
  <c r="AA247"/>
  <c r="AE247"/>
  <c r="AI247"/>
  <c r="AM247"/>
  <c r="AQ247"/>
  <c r="AU247"/>
  <c r="AY247"/>
  <c r="BC247"/>
  <c r="BG247"/>
  <c r="BK247"/>
  <c r="BO247"/>
  <c r="BS247"/>
  <c r="BW247"/>
  <c r="CA247"/>
  <c r="H247"/>
  <c r="L247"/>
  <c r="P247"/>
  <c r="T247"/>
  <c r="X247"/>
  <c r="AB247"/>
  <c r="AF247"/>
  <c r="AJ247"/>
  <c r="AN247"/>
  <c r="AR247"/>
  <c r="AV247"/>
  <c r="AZ247"/>
  <c r="BD247"/>
  <c r="BH247"/>
  <c r="BL247"/>
  <c r="BP247"/>
  <c r="BT247"/>
  <c r="BX247"/>
  <c r="CB247"/>
  <c r="I247"/>
  <c r="M247"/>
  <c r="Q247"/>
  <c r="U247"/>
  <c r="Y247"/>
  <c r="AC247"/>
  <c r="AG247"/>
  <c r="AK247"/>
  <c r="AO247"/>
  <c r="AS247"/>
  <c r="AW247"/>
  <c r="BA247"/>
  <c r="BE247"/>
  <c r="BI247"/>
  <c r="BM247"/>
  <c r="BQ247"/>
  <c r="BU247"/>
  <c r="BY247"/>
  <c r="CC247"/>
  <c r="J247"/>
  <c r="N247"/>
  <c r="R247"/>
  <c r="V247"/>
  <c r="Z247"/>
  <c r="AD247"/>
  <c r="AH247"/>
  <c r="AL247"/>
  <c r="AP247"/>
  <c r="AT247"/>
  <c r="AX247"/>
  <c r="BB247"/>
  <c r="BF247"/>
  <c r="BJ247"/>
  <c r="BN247"/>
  <c r="BR247"/>
  <c r="BV247"/>
  <c r="BZ247"/>
  <c r="CD247"/>
  <c r="E248"/>
  <c r="D248"/>
  <c r="F248"/>
  <c r="A248"/>
  <c r="B248"/>
  <c r="C248"/>
  <c r="F245" i="18"/>
  <c r="A245" i="17" s="1"/>
  <c r="N245" s="1"/>
  <c r="X245" s="1"/>
  <c r="AL244"/>
  <c r="Q241" i="22" l="1"/>
  <c r="P241"/>
  <c r="R241"/>
  <c r="O242"/>
  <c r="AE245" i="17"/>
  <c r="AD245"/>
  <c r="AB245"/>
  <c r="AK245"/>
  <c r="AI245"/>
  <c r="AJ245"/>
  <c r="Z245"/>
  <c r="AH245"/>
  <c r="V245"/>
  <c r="AA245"/>
  <c r="T245"/>
  <c r="W244"/>
  <c r="Y244"/>
  <c r="G250" i="5"/>
  <c r="R245" i="17"/>
  <c r="O245"/>
  <c r="F246" i="18"/>
  <c r="A246" i="17" s="1"/>
  <c r="N246" s="1"/>
  <c r="X246" s="1"/>
  <c r="D249" i="5"/>
  <c r="E249"/>
  <c r="F249"/>
  <c r="A249"/>
  <c r="B249"/>
  <c r="C249"/>
  <c r="H248"/>
  <c r="L248"/>
  <c r="P248"/>
  <c r="T248"/>
  <c r="X248"/>
  <c r="AB248"/>
  <c r="AF248"/>
  <c r="AJ248"/>
  <c r="AN248"/>
  <c r="AR248"/>
  <c r="AV248"/>
  <c r="AZ248"/>
  <c r="BD248"/>
  <c r="BH248"/>
  <c r="BL248"/>
  <c r="BP248"/>
  <c r="BT248"/>
  <c r="BX248"/>
  <c r="CB248"/>
  <c r="I248"/>
  <c r="M248"/>
  <c r="Q248"/>
  <c r="U248"/>
  <c r="Y248"/>
  <c r="AC248"/>
  <c r="AG248"/>
  <c r="AK248"/>
  <c r="AO248"/>
  <c r="AS248"/>
  <c r="AW248"/>
  <c r="BA248"/>
  <c r="BE248"/>
  <c r="BI248"/>
  <c r="BM248"/>
  <c r="BQ248"/>
  <c r="BU248"/>
  <c r="BY248"/>
  <c r="CC248"/>
  <c r="J248"/>
  <c r="N248"/>
  <c r="R248"/>
  <c r="V248"/>
  <c r="Z248"/>
  <c r="AD248"/>
  <c r="AH248"/>
  <c r="AL248"/>
  <c r="AP248"/>
  <c r="AT248"/>
  <c r="AX248"/>
  <c r="BB248"/>
  <c r="BF248"/>
  <c r="BJ248"/>
  <c r="BN248"/>
  <c r="BR248"/>
  <c r="BV248"/>
  <c r="BZ248"/>
  <c r="CD248"/>
  <c r="K248"/>
  <c r="O248"/>
  <c r="S248"/>
  <c r="W248"/>
  <c r="AA248"/>
  <c r="AE248"/>
  <c r="AI248"/>
  <c r="AM248"/>
  <c r="AQ248"/>
  <c r="AU248"/>
  <c r="AY248"/>
  <c r="BC248"/>
  <c r="BG248"/>
  <c r="BK248"/>
  <c r="BO248"/>
  <c r="BS248"/>
  <c r="BW248"/>
  <c r="CA248"/>
  <c r="AL245" i="17"/>
  <c r="Q242" i="22" l="1"/>
  <c r="P242"/>
  <c r="R242"/>
  <c r="O243"/>
  <c r="AE246" i="17"/>
  <c r="AD246"/>
  <c r="AB246"/>
  <c r="AK246"/>
  <c r="AI246"/>
  <c r="AJ246"/>
  <c r="W245"/>
  <c r="Y245"/>
  <c r="Z246"/>
  <c r="AH246"/>
  <c r="V246"/>
  <c r="AA246"/>
  <c r="T246"/>
  <c r="G251" i="5"/>
  <c r="R246" i="17"/>
  <c r="O246"/>
  <c r="E250" i="5"/>
  <c r="D250"/>
  <c r="F250"/>
  <c r="A250"/>
  <c r="B250"/>
  <c r="C250"/>
  <c r="I249"/>
  <c r="M249"/>
  <c r="Q249"/>
  <c r="U249"/>
  <c r="Y249"/>
  <c r="AC249"/>
  <c r="AG249"/>
  <c r="AK249"/>
  <c r="AO249"/>
  <c r="AS249"/>
  <c r="AW249"/>
  <c r="BA249"/>
  <c r="BE249"/>
  <c r="BI249"/>
  <c r="BM249"/>
  <c r="BQ249"/>
  <c r="BU249"/>
  <c r="BY249"/>
  <c r="CC249"/>
  <c r="J249"/>
  <c r="N249"/>
  <c r="R249"/>
  <c r="V249"/>
  <c r="Z249"/>
  <c r="AD249"/>
  <c r="AH249"/>
  <c r="AL249"/>
  <c r="AP249"/>
  <c r="AT249"/>
  <c r="AX249"/>
  <c r="BB249"/>
  <c r="BF249"/>
  <c r="BJ249"/>
  <c r="BN249"/>
  <c r="BR249"/>
  <c r="BV249"/>
  <c r="BZ249"/>
  <c r="CD249"/>
  <c r="K249"/>
  <c r="O249"/>
  <c r="S249"/>
  <c r="W249"/>
  <c r="AA249"/>
  <c r="AE249"/>
  <c r="AI249"/>
  <c r="AM249"/>
  <c r="AQ249"/>
  <c r="AU249"/>
  <c r="AY249"/>
  <c r="BC249"/>
  <c r="BG249"/>
  <c r="BK249"/>
  <c r="BO249"/>
  <c r="BS249"/>
  <c r="BW249"/>
  <c r="CA249"/>
  <c r="H249"/>
  <c r="L249"/>
  <c r="P249"/>
  <c r="T249"/>
  <c r="X249"/>
  <c r="AB249"/>
  <c r="AF249"/>
  <c r="AJ249"/>
  <c r="AN249"/>
  <c r="AR249"/>
  <c r="AV249"/>
  <c r="AZ249"/>
  <c r="BD249"/>
  <c r="BH249"/>
  <c r="BL249"/>
  <c r="BP249"/>
  <c r="BT249"/>
  <c r="BX249"/>
  <c r="CB249"/>
  <c r="F247" i="18"/>
  <c r="A247" i="17" s="1"/>
  <c r="N247" s="1"/>
  <c r="X247" s="1"/>
  <c r="AL246"/>
  <c r="P243" i="22" l="1"/>
  <c r="R243"/>
  <c r="Q243"/>
  <c r="O244"/>
  <c r="AE247" i="17"/>
  <c r="AD247"/>
  <c r="AB247"/>
  <c r="AK247"/>
  <c r="AI247"/>
  <c r="AJ247"/>
  <c r="Z247"/>
  <c r="AH247"/>
  <c r="V247"/>
  <c r="AA247"/>
  <c r="T247"/>
  <c r="W246"/>
  <c r="Y246"/>
  <c r="G252" i="5"/>
  <c r="R247" i="17"/>
  <c r="O247"/>
  <c r="D251" i="5"/>
  <c r="E251"/>
  <c r="F251"/>
  <c r="A251"/>
  <c r="B251"/>
  <c r="C251"/>
  <c r="F248" i="18"/>
  <c r="A248" i="17" s="1"/>
  <c r="N248" s="1"/>
  <c r="X248" s="1"/>
  <c r="H250" i="5"/>
  <c r="L250"/>
  <c r="P250"/>
  <c r="T250"/>
  <c r="X250"/>
  <c r="AB250"/>
  <c r="AF250"/>
  <c r="AJ250"/>
  <c r="AN250"/>
  <c r="AR250"/>
  <c r="AV250"/>
  <c r="AZ250"/>
  <c r="BD250"/>
  <c r="BH250"/>
  <c r="BL250"/>
  <c r="BP250"/>
  <c r="BT250"/>
  <c r="BX250"/>
  <c r="CB250"/>
  <c r="I250"/>
  <c r="M250"/>
  <c r="Q250"/>
  <c r="U250"/>
  <c r="Y250"/>
  <c r="AC250"/>
  <c r="AG250"/>
  <c r="AK250"/>
  <c r="AO250"/>
  <c r="AS250"/>
  <c r="AW250"/>
  <c r="BA250"/>
  <c r="BE250"/>
  <c r="BI250"/>
  <c r="BM250"/>
  <c r="BQ250"/>
  <c r="BU250"/>
  <c r="BY250"/>
  <c r="CC250"/>
  <c r="J250"/>
  <c r="N250"/>
  <c r="R250"/>
  <c r="V250"/>
  <c r="Z250"/>
  <c r="AD250"/>
  <c r="AH250"/>
  <c r="AL250"/>
  <c r="AP250"/>
  <c r="AT250"/>
  <c r="AX250"/>
  <c r="BB250"/>
  <c r="BF250"/>
  <c r="BJ250"/>
  <c r="BN250"/>
  <c r="BR250"/>
  <c r="BV250"/>
  <c r="BZ250"/>
  <c r="CD250"/>
  <c r="K250"/>
  <c r="O250"/>
  <c r="S250"/>
  <c r="W250"/>
  <c r="AA250"/>
  <c r="AE250"/>
  <c r="AI250"/>
  <c r="AM250"/>
  <c r="AQ250"/>
  <c r="AU250"/>
  <c r="AY250"/>
  <c r="BC250"/>
  <c r="BG250"/>
  <c r="BK250"/>
  <c r="BO250"/>
  <c r="BS250"/>
  <c r="BW250"/>
  <c r="CA250"/>
  <c r="AL247" i="17"/>
  <c r="R244" i="22" l="1"/>
  <c r="Q244"/>
  <c r="P244"/>
  <c r="O245"/>
  <c r="AE248" i="17"/>
  <c r="AD248"/>
  <c r="AB248"/>
  <c r="AK248"/>
  <c r="AI248"/>
  <c r="AJ248"/>
  <c r="W247"/>
  <c r="Y247"/>
  <c r="Z248"/>
  <c r="AH248"/>
  <c r="V248"/>
  <c r="AA248"/>
  <c r="T248"/>
  <c r="G253" i="5"/>
  <c r="R248" i="17"/>
  <c r="O248"/>
  <c r="F249" i="18"/>
  <c r="A249" i="17" s="1"/>
  <c r="N249" s="1"/>
  <c r="X249" s="1"/>
  <c r="E252" i="5"/>
  <c r="D252"/>
  <c r="F252"/>
  <c r="C252"/>
  <c r="A252"/>
  <c r="B252"/>
  <c r="I251"/>
  <c r="M251"/>
  <c r="Q251"/>
  <c r="U251"/>
  <c r="Y251"/>
  <c r="AC251"/>
  <c r="AG251"/>
  <c r="AK251"/>
  <c r="AO251"/>
  <c r="AS251"/>
  <c r="AW251"/>
  <c r="BA251"/>
  <c r="BE251"/>
  <c r="BI251"/>
  <c r="BM251"/>
  <c r="BQ251"/>
  <c r="BU251"/>
  <c r="BY251"/>
  <c r="CC251"/>
  <c r="J251"/>
  <c r="N251"/>
  <c r="R251"/>
  <c r="V251"/>
  <c r="Z251"/>
  <c r="AD251"/>
  <c r="AH251"/>
  <c r="AL251"/>
  <c r="AP251"/>
  <c r="AT251"/>
  <c r="AX251"/>
  <c r="BB251"/>
  <c r="BF251"/>
  <c r="BJ251"/>
  <c r="BN251"/>
  <c r="BR251"/>
  <c r="BV251"/>
  <c r="BZ251"/>
  <c r="CD251"/>
  <c r="K251"/>
  <c r="O251"/>
  <c r="S251"/>
  <c r="W251"/>
  <c r="AA251"/>
  <c r="AE251"/>
  <c r="AI251"/>
  <c r="AM251"/>
  <c r="AQ251"/>
  <c r="AU251"/>
  <c r="AY251"/>
  <c r="BC251"/>
  <c r="BG251"/>
  <c r="BK251"/>
  <c r="BO251"/>
  <c r="BS251"/>
  <c r="BW251"/>
  <c r="CA251"/>
  <c r="H251"/>
  <c r="L251"/>
  <c r="P251"/>
  <c r="T251"/>
  <c r="X251"/>
  <c r="AB251"/>
  <c r="AF251"/>
  <c r="AJ251"/>
  <c r="AN251"/>
  <c r="AR251"/>
  <c r="AV251"/>
  <c r="AZ251"/>
  <c r="BD251"/>
  <c r="BH251"/>
  <c r="BL251"/>
  <c r="BP251"/>
  <c r="BT251"/>
  <c r="BX251"/>
  <c r="CB251"/>
  <c r="AL248" i="17"/>
  <c r="Q245" i="22" l="1"/>
  <c r="P245"/>
  <c r="R245"/>
  <c r="O246"/>
  <c r="AE249" i="17"/>
  <c r="AD249"/>
  <c r="AB249"/>
  <c r="AK249"/>
  <c r="AI249"/>
  <c r="AJ249"/>
  <c r="W248"/>
  <c r="Y248"/>
  <c r="Z249"/>
  <c r="AH249"/>
  <c r="V249"/>
  <c r="AA249"/>
  <c r="T249"/>
  <c r="G254" i="5"/>
  <c r="R249" i="17"/>
  <c r="O249"/>
  <c r="F253" i="5"/>
  <c r="D253"/>
  <c r="E253"/>
  <c r="A253"/>
  <c r="B253"/>
  <c r="C253"/>
  <c r="J252"/>
  <c r="N252"/>
  <c r="R252"/>
  <c r="V252"/>
  <c r="Z252"/>
  <c r="AD252"/>
  <c r="AH252"/>
  <c r="AL252"/>
  <c r="AP252"/>
  <c r="AT252"/>
  <c r="AX252"/>
  <c r="BB252"/>
  <c r="BF252"/>
  <c r="BJ252"/>
  <c r="BN252"/>
  <c r="BR252"/>
  <c r="BV252"/>
  <c r="BZ252"/>
  <c r="CD252"/>
  <c r="K252"/>
  <c r="O252"/>
  <c r="S252"/>
  <c r="W252"/>
  <c r="AA252"/>
  <c r="AE252"/>
  <c r="AI252"/>
  <c r="AM252"/>
  <c r="AQ252"/>
  <c r="AU252"/>
  <c r="AY252"/>
  <c r="BC252"/>
  <c r="BG252"/>
  <c r="BK252"/>
  <c r="BO252"/>
  <c r="BS252"/>
  <c r="BW252"/>
  <c r="CA252"/>
  <c r="H252"/>
  <c r="L252"/>
  <c r="P252"/>
  <c r="T252"/>
  <c r="X252"/>
  <c r="AB252"/>
  <c r="AF252"/>
  <c r="AJ252"/>
  <c r="AN252"/>
  <c r="AR252"/>
  <c r="AV252"/>
  <c r="AZ252"/>
  <c r="BD252"/>
  <c r="BH252"/>
  <c r="BL252"/>
  <c r="BP252"/>
  <c r="BT252"/>
  <c r="BX252"/>
  <c r="CB252"/>
  <c r="I252"/>
  <c r="M252"/>
  <c r="Q252"/>
  <c r="U252"/>
  <c r="Y252"/>
  <c r="AC252"/>
  <c r="AG252"/>
  <c r="AK252"/>
  <c r="AO252"/>
  <c r="AS252"/>
  <c r="AW252"/>
  <c r="BA252"/>
  <c r="BE252"/>
  <c r="BI252"/>
  <c r="BM252"/>
  <c r="BQ252"/>
  <c r="BU252"/>
  <c r="BY252"/>
  <c r="CC252"/>
  <c r="F250" i="18"/>
  <c r="A250" i="17" s="1"/>
  <c r="N250" s="1"/>
  <c r="X250" s="1"/>
  <c r="AL249"/>
  <c r="P246" i="22" l="1"/>
  <c r="R246"/>
  <c r="Q246"/>
  <c r="O247"/>
  <c r="AE250" i="17"/>
  <c r="AD250"/>
  <c r="AB250"/>
  <c r="AK250"/>
  <c r="AI250"/>
  <c r="AJ250"/>
  <c r="Z250"/>
  <c r="AH250"/>
  <c r="V250"/>
  <c r="AA250"/>
  <c r="T250"/>
  <c r="W249"/>
  <c r="Y249"/>
  <c r="G255" i="5"/>
  <c r="R250" i="17"/>
  <c r="O250"/>
  <c r="E254" i="5"/>
  <c r="D254"/>
  <c r="F254"/>
  <c r="C254"/>
  <c r="A254"/>
  <c r="B254"/>
  <c r="F251" i="18"/>
  <c r="A251" i="17" s="1"/>
  <c r="N251" s="1"/>
  <c r="X251" s="1"/>
  <c r="K253" i="5"/>
  <c r="O253"/>
  <c r="S253"/>
  <c r="W253"/>
  <c r="AA253"/>
  <c r="AE253"/>
  <c r="AI253"/>
  <c r="AM253"/>
  <c r="AQ253"/>
  <c r="AU253"/>
  <c r="AY253"/>
  <c r="BC253"/>
  <c r="BG253"/>
  <c r="BK253"/>
  <c r="BO253"/>
  <c r="BS253"/>
  <c r="BW253"/>
  <c r="CA253"/>
  <c r="H253"/>
  <c r="L253"/>
  <c r="P253"/>
  <c r="T253"/>
  <c r="X253"/>
  <c r="AB253"/>
  <c r="AF253"/>
  <c r="AJ253"/>
  <c r="AN253"/>
  <c r="AR253"/>
  <c r="AV253"/>
  <c r="AZ253"/>
  <c r="BD253"/>
  <c r="BH253"/>
  <c r="BL253"/>
  <c r="BP253"/>
  <c r="BT253"/>
  <c r="BX253"/>
  <c r="CB253"/>
  <c r="I253"/>
  <c r="M253"/>
  <c r="Q253"/>
  <c r="U253"/>
  <c r="Y253"/>
  <c r="AC253"/>
  <c r="AG253"/>
  <c r="AK253"/>
  <c r="AO253"/>
  <c r="AS253"/>
  <c r="AW253"/>
  <c r="BA253"/>
  <c r="BE253"/>
  <c r="BI253"/>
  <c r="BM253"/>
  <c r="BQ253"/>
  <c r="BU253"/>
  <c r="BY253"/>
  <c r="CC253"/>
  <c r="J253"/>
  <c r="N253"/>
  <c r="R253"/>
  <c r="V253"/>
  <c r="Z253"/>
  <c r="AD253"/>
  <c r="AH253"/>
  <c r="AL253"/>
  <c r="AP253"/>
  <c r="AT253"/>
  <c r="AX253"/>
  <c r="BB253"/>
  <c r="BF253"/>
  <c r="BJ253"/>
  <c r="BN253"/>
  <c r="BR253"/>
  <c r="BV253"/>
  <c r="BZ253"/>
  <c r="CD253"/>
  <c r="AL250" i="17"/>
  <c r="P247" i="22" l="1"/>
  <c r="R247"/>
  <c r="Q247"/>
  <c r="O248"/>
  <c r="AE251" i="17"/>
  <c r="AD251"/>
  <c r="AB251"/>
  <c r="AK251"/>
  <c r="AI251"/>
  <c r="AJ251"/>
  <c r="W250"/>
  <c r="Y250"/>
  <c r="Z251"/>
  <c r="AH251"/>
  <c r="V251"/>
  <c r="AA251"/>
  <c r="T251"/>
  <c r="G256" i="5"/>
  <c r="R251" i="17"/>
  <c r="O251"/>
  <c r="F252" i="18"/>
  <c r="A252" i="17" s="1"/>
  <c r="N252" s="1"/>
  <c r="X252" s="1"/>
  <c r="D255" i="5"/>
  <c r="E255"/>
  <c r="F255"/>
  <c r="A255"/>
  <c r="B255"/>
  <c r="C255"/>
  <c r="J254"/>
  <c r="N254"/>
  <c r="R254"/>
  <c r="V254"/>
  <c r="Z254"/>
  <c r="AD254"/>
  <c r="AH254"/>
  <c r="AL254"/>
  <c r="AP254"/>
  <c r="AT254"/>
  <c r="AX254"/>
  <c r="BB254"/>
  <c r="BF254"/>
  <c r="BJ254"/>
  <c r="BN254"/>
  <c r="BR254"/>
  <c r="BV254"/>
  <c r="BZ254"/>
  <c r="CD254"/>
  <c r="K254"/>
  <c r="O254"/>
  <c r="S254"/>
  <c r="W254"/>
  <c r="AA254"/>
  <c r="AE254"/>
  <c r="AI254"/>
  <c r="AM254"/>
  <c r="AQ254"/>
  <c r="AU254"/>
  <c r="AY254"/>
  <c r="BC254"/>
  <c r="BG254"/>
  <c r="BK254"/>
  <c r="BO254"/>
  <c r="BS254"/>
  <c r="BW254"/>
  <c r="CA254"/>
  <c r="H254"/>
  <c r="L254"/>
  <c r="P254"/>
  <c r="T254"/>
  <c r="X254"/>
  <c r="AB254"/>
  <c r="AF254"/>
  <c r="AJ254"/>
  <c r="AN254"/>
  <c r="AR254"/>
  <c r="AV254"/>
  <c r="AZ254"/>
  <c r="BD254"/>
  <c r="BH254"/>
  <c r="BL254"/>
  <c r="BP254"/>
  <c r="BT254"/>
  <c r="BX254"/>
  <c r="CB254"/>
  <c r="I254"/>
  <c r="M254"/>
  <c r="Q254"/>
  <c r="U254"/>
  <c r="Y254"/>
  <c r="AC254"/>
  <c r="AG254"/>
  <c r="AK254"/>
  <c r="AO254"/>
  <c r="AS254"/>
  <c r="AW254"/>
  <c r="BA254"/>
  <c r="BE254"/>
  <c r="BI254"/>
  <c r="BM254"/>
  <c r="BQ254"/>
  <c r="BU254"/>
  <c r="BY254"/>
  <c r="CC254"/>
  <c r="AL251" i="17"/>
  <c r="Q248" i="22" l="1"/>
  <c r="P248"/>
  <c r="R248"/>
  <c r="O249"/>
  <c r="AE252" i="17"/>
  <c r="AD252"/>
  <c r="AB252"/>
  <c r="AK252"/>
  <c r="AI252"/>
  <c r="AJ252"/>
  <c r="W251"/>
  <c r="Y251"/>
  <c r="Z252"/>
  <c r="AH252"/>
  <c r="V252"/>
  <c r="AA252"/>
  <c r="T252"/>
  <c r="G257" i="5"/>
  <c r="R252" i="17"/>
  <c r="O252"/>
  <c r="K255" i="5"/>
  <c r="J255"/>
  <c r="N255"/>
  <c r="R255"/>
  <c r="V255"/>
  <c r="Z255"/>
  <c r="AD255"/>
  <c r="AH255"/>
  <c r="AL255"/>
  <c r="AP255"/>
  <c r="AT255"/>
  <c r="AX255"/>
  <c r="BB255"/>
  <c r="BF255"/>
  <c r="BJ255"/>
  <c r="BN255"/>
  <c r="BR255"/>
  <c r="BV255"/>
  <c r="BZ255"/>
  <c r="CD255"/>
  <c r="O255"/>
  <c r="S255"/>
  <c r="W255"/>
  <c r="AA255"/>
  <c r="AE255"/>
  <c r="AI255"/>
  <c r="AM255"/>
  <c r="AQ255"/>
  <c r="AU255"/>
  <c r="AY255"/>
  <c r="BC255"/>
  <c r="BG255"/>
  <c r="BK255"/>
  <c r="BO255"/>
  <c r="BS255"/>
  <c r="BW255"/>
  <c r="CA255"/>
  <c r="I255"/>
  <c r="H255"/>
  <c r="L255"/>
  <c r="P255"/>
  <c r="T255"/>
  <c r="X255"/>
  <c r="AB255"/>
  <c r="AF255"/>
  <c r="AJ255"/>
  <c r="AN255"/>
  <c r="AR255"/>
  <c r="AV255"/>
  <c r="AZ255"/>
  <c r="BD255"/>
  <c r="BH255"/>
  <c r="BL255"/>
  <c r="BP255"/>
  <c r="BT255"/>
  <c r="BX255"/>
  <c r="CB255"/>
  <c r="M255"/>
  <c r="Q255"/>
  <c r="U255"/>
  <c r="Y255"/>
  <c r="AC255"/>
  <c r="AG255"/>
  <c r="AK255"/>
  <c r="AO255"/>
  <c r="AS255"/>
  <c r="AW255"/>
  <c r="BA255"/>
  <c r="BE255"/>
  <c r="BI255"/>
  <c r="BM255"/>
  <c r="BQ255"/>
  <c r="BU255"/>
  <c r="BY255"/>
  <c r="CC255"/>
  <c r="E256"/>
  <c r="D256"/>
  <c r="F256"/>
  <c r="A256"/>
  <c r="B256"/>
  <c r="C256"/>
  <c r="F253" i="18"/>
  <c r="A253" i="17" s="1"/>
  <c r="N253" s="1"/>
  <c r="X253" s="1"/>
  <c r="AL252"/>
  <c r="Q249" i="22" l="1"/>
  <c r="P249"/>
  <c r="R249"/>
  <c r="O250"/>
  <c r="AE253" i="17"/>
  <c r="AD253"/>
  <c r="AB253"/>
  <c r="AK253"/>
  <c r="AI253"/>
  <c r="AJ253"/>
  <c r="W252"/>
  <c r="Y252"/>
  <c r="Z253"/>
  <c r="AH253"/>
  <c r="V253"/>
  <c r="AA253"/>
  <c r="T253"/>
  <c r="G258" i="5"/>
  <c r="R253" i="17"/>
  <c r="O253"/>
  <c r="F254" i="18"/>
  <c r="A254" i="17" s="1"/>
  <c r="N254" s="1"/>
  <c r="X254" s="1"/>
  <c r="I256" i="5"/>
  <c r="M256"/>
  <c r="Q256"/>
  <c r="U256"/>
  <c r="Y256"/>
  <c r="AC256"/>
  <c r="AG256"/>
  <c r="AK256"/>
  <c r="AO256"/>
  <c r="AS256"/>
  <c r="AW256"/>
  <c r="BA256"/>
  <c r="BE256"/>
  <c r="BI256"/>
  <c r="BM256"/>
  <c r="BQ256"/>
  <c r="BU256"/>
  <c r="BY256"/>
  <c r="CC256"/>
  <c r="J256"/>
  <c r="N256"/>
  <c r="R256"/>
  <c r="V256"/>
  <c r="Z256"/>
  <c r="AD256"/>
  <c r="AH256"/>
  <c r="AL256"/>
  <c r="AP256"/>
  <c r="AT256"/>
  <c r="AX256"/>
  <c r="BB256"/>
  <c r="BF256"/>
  <c r="BJ256"/>
  <c r="BN256"/>
  <c r="BR256"/>
  <c r="BV256"/>
  <c r="BZ256"/>
  <c r="CD256"/>
  <c r="K256"/>
  <c r="O256"/>
  <c r="S256"/>
  <c r="W256"/>
  <c r="AA256"/>
  <c r="AE256"/>
  <c r="AI256"/>
  <c r="AM256"/>
  <c r="AQ256"/>
  <c r="AU256"/>
  <c r="AY256"/>
  <c r="BC256"/>
  <c r="BG256"/>
  <c r="BK256"/>
  <c r="BO256"/>
  <c r="BS256"/>
  <c r="BW256"/>
  <c r="CA256"/>
  <c r="H256"/>
  <c r="L256"/>
  <c r="P256"/>
  <c r="T256"/>
  <c r="X256"/>
  <c r="AB256"/>
  <c r="AF256"/>
  <c r="AJ256"/>
  <c r="AN256"/>
  <c r="AR256"/>
  <c r="AV256"/>
  <c r="AZ256"/>
  <c r="BD256"/>
  <c r="BH256"/>
  <c r="BL256"/>
  <c r="BP256"/>
  <c r="BT256"/>
  <c r="BX256"/>
  <c r="CB256"/>
  <c r="D257"/>
  <c r="E257"/>
  <c r="F257"/>
  <c r="A257"/>
  <c r="B257"/>
  <c r="C257"/>
  <c r="AL253" i="17"/>
  <c r="P250" i="22" l="1"/>
  <c r="R250"/>
  <c r="Q250"/>
  <c r="O251"/>
  <c r="AE254" i="17"/>
  <c r="AD254"/>
  <c r="AB254"/>
  <c r="AK254"/>
  <c r="AI254"/>
  <c r="AJ254"/>
  <c r="W253"/>
  <c r="Y253"/>
  <c r="Z254"/>
  <c r="AH254"/>
  <c r="V254"/>
  <c r="AA254"/>
  <c r="T254"/>
  <c r="G259" i="5"/>
  <c r="R254" i="17"/>
  <c r="O254"/>
  <c r="J257" i="5"/>
  <c r="N257"/>
  <c r="R257"/>
  <c r="V257"/>
  <c r="Z257"/>
  <c r="AD257"/>
  <c r="AH257"/>
  <c r="AL257"/>
  <c r="AP257"/>
  <c r="AT257"/>
  <c r="AX257"/>
  <c r="BB257"/>
  <c r="BF257"/>
  <c r="BJ257"/>
  <c r="BN257"/>
  <c r="BR257"/>
  <c r="BV257"/>
  <c r="BZ257"/>
  <c r="CD257"/>
  <c r="K257"/>
  <c r="O257"/>
  <c r="S257"/>
  <c r="W257"/>
  <c r="AA257"/>
  <c r="AE257"/>
  <c r="AI257"/>
  <c r="AM257"/>
  <c r="AQ257"/>
  <c r="AU257"/>
  <c r="AY257"/>
  <c r="BC257"/>
  <c r="BG257"/>
  <c r="BK257"/>
  <c r="BO257"/>
  <c r="BS257"/>
  <c r="BW257"/>
  <c r="CA257"/>
  <c r="H257"/>
  <c r="L257"/>
  <c r="P257"/>
  <c r="T257"/>
  <c r="X257"/>
  <c r="AB257"/>
  <c r="AF257"/>
  <c r="AJ257"/>
  <c r="AN257"/>
  <c r="AR257"/>
  <c r="AV257"/>
  <c r="AZ257"/>
  <c r="BD257"/>
  <c r="BH257"/>
  <c r="BL257"/>
  <c r="BP257"/>
  <c r="BT257"/>
  <c r="BX257"/>
  <c r="CB257"/>
  <c r="I257"/>
  <c r="M257"/>
  <c r="Q257"/>
  <c r="U257"/>
  <c r="Y257"/>
  <c r="AC257"/>
  <c r="AG257"/>
  <c r="AK257"/>
  <c r="AO257"/>
  <c r="AS257"/>
  <c r="AW257"/>
  <c r="BA257"/>
  <c r="BE257"/>
  <c r="BI257"/>
  <c r="BM257"/>
  <c r="BQ257"/>
  <c r="BU257"/>
  <c r="BY257"/>
  <c r="CC257"/>
  <c r="E258"/>
  <c r="D258"/>
  <c r="F258"/>
  <c r="A258"/>
  <c r="B258"/>
  <c r="C258"/>
  <c r="F255" i="18"/>
  <c r="A255" i="17" s="1"/>
  <c r="N255" s="1"/>
  <c r="X255" s="1"/>
  <c r="AL254"/>
  <c r="P251" i="22" l="1"/>
  <c r="R251"/>
  <c r="Q251"/>
  <c r="O252"/>
  <c r="AE255" i="17"/>
  <c r="AD255"/>
  <c r="AB255"/>
  <c r="AK255"/>
  <c r="AI255"/>
  <c r="AJ255"/>
  <c r="Z255"/>
  <c r="AH255"/>
  <c r="V255"/>
  <c r="AA255"/>
  <c r="T255"/>
  <c r="W254"/>
  <c r="Y254"/>
  <c r="G260" i="5"/>
  <c r="R255" i="17"/>
  <c r="O255"/>
  <c r="D259" i="5"/>
  <c r="E259"/>
  <c r="F259"/>
  <c r="A259"/>
  <c r="B259"/>
  <c r="C259"/>
  <c r="F256" i="18"/>
  <c r="A256" i="17" s="1"/>
  <c r="N256" s="1"/>
  <c r="X256" s="1"/>
  <c r="I258" i="5"/>
  <c r="M258"/>
  <c r="Q258"/>
  <c r="U258"/>
  <c r="Y258"/>
  <c r="AC258"/>
  <c r="AG258"/>
  <c r="AK258"/>
  <c r="AO258"/>
  <c r="AS258"/>
  <c r="AW258"/>
  <c r="BA258"/>
  <c r="BE258"/>
  <c r="BI258"/>
  <c r="BM258"/>
  <c r="BQ258"/>
  <c r="BU258"/>
  <c r="BY258"/>
  <c r="CC258"/>
  <c r="J258"/>
  <c r="N258"/>
  <c r="R258"/>
  <c r="V258"/>
  <c r="Z258"/>
  <c r="AD258"/>
  <c r="AH258"/>
  <c r="AL258"/>
  <c r="AP258"/>
  <c r="AT258"/>
  <c r="AX258"/>
  <c r="BB258"/>
  <c r="BF258"/>
  <c r="BJ258"/>
  <c r="BN258"/>
  <c r="BR258"/>
  <c r="BV258"/>
  <c r="BZ258"/>
  <c r="CD258"/>
  <c r="K258"/>
  <c r="O258"/>
  <c r="S258"/>
  <c r="W258"/>
  <c r="AA258"/>
  <c r="AE258"/>
  <c r="AI258"/>
  <c r="AM258"/>
  <c r="AQ258"/>
  <c r="AU258"/>
  <c r="AY258"/>
  <c r="BC258"/>
  <c r="BG258"/>
  <c r="BK258"/>
  <c r="BO258"/>
  <c r="BS258"/>
  <c r="BW258"/>
  <c r="CA258"/>
  <c r="H258"/>
  <c r="L258"/>
  <c r="P258"/>
  <c r="T258"/>
  <c r="X258"/>
  <c r="AB258"/>
  <c r="AF258"/>
  <c r="AJ258"/>
  <c r="AN258"/>
  <c r="AR258"/>
  <c r="AV258"/>
  <c r="AZ258"/>
  <c r="BD258"/>
  <c r="BH258"/>
  <c r="BL258"/>
  <c r="BP258"/>
  <c r="BT258"/>
  <c r="BX258"/>
  <c r="CB258"/>
  <c r="AL255" i="17"/>
  <c r="Q252" i="22" l="1"/>
  <c r="P252"/>
  <c r="R252"/>
  <c r="O253"/>
  <c r="AE256" i="17"/>
  <c r="AD256"/>
  <c r="AB256"/>
  <c r="AK256"/>
  <c r="AI256"/>
  <c r="AJ256"/>
  <c r="W255"/>
  <c r="Y255"/>
  <c r="Z256"/>
  <c r="AH256"/>
  <c r="V256"/>
  <c r="AA256"/>
  <c r="T256"/>
  <c r="G261" i="5"/>
  <c r="R256" i="17"/>
  <c r="O256"/>
  <c r="F257" i="18"/>
  <c r="A257" i="17" s="1"/>
  <c r="N257" s="1"/>
  <c r="X257" s="1"/>
  <c r="E260" i="5"/>
  <c r="D260"/>
  <c r="F260"/>
  <c r="C260"/>
  <c r="A260"/>
  <c r="B260"/>
  <c r="H259"/>
  <c r="L259"/>
  <c r="P259"/>
  <c r="T259"/>
  <c r="X259"/>
  <c r="AB259"/>
  <c r="AF259"/>
  <c r="AJ259"/>
  <c r="AN259"/>
  <c r="AR259"/>
  <c r="AV259"/>
  <c r="AZ259"/>
  <c r="BD259"/>
  <c r="BH259"/>
  <c r="BL259"/>
  <c r="BP259"/>
  <c r="BT259"/>
  <c r="BX259"/>
  <c r="CB259"/>
  <c r="I259"/>
  <c r="M259"/>
  <c r="Q259"/>
  <c r="U259"/>
  <c r="Y259"/>
  <c r="AC259"/>
  <c r="AG259"/>
  <c r="AK259"/>
  <c r="AO259"/>
  <c r="AS259"/>
  <c r="AW259"/>
  <c r="BA259"/>
  <c r="BE259"/>
  <c r="BI259"/>
  <c r="BM259"/>
  <c r="BQ259"/>
  <c r="BU259"/>
  <c r="BY259"/>
  <c r="CC259"/>
  <c r="J259"/>
  <c r="N259"/>
  <c r="R259"/>
  <c r="V259"/>
  <c r="Z259"/>
  <c r="AD259"/>
  <c r="AH259"/>
  <c r="AL259"/>
  <c r="AP259"/>
  <c r="AT259"/>
  <c r="AX259"/>
  <c r="BB259"/>
  <c r="BF259"/>
  <c r="BJ259"/>
  <c r="BN259"/>
  <c r="BR259"/>
  <c r="BV259"/>
  <c r="BZ259"/>
  <c r="CD259"/>
  <c r="K259"/>
  <c r="O259"/>
  <c r="S259"/>
  <c r="W259"/>
  <c r="AA259"/>
  <c r="AE259"/>
  <c r="AI259"/>
  <c r="AM259"/>
  <c r="AQ259"/>
  <c r="AU259"/>
  <c r="AY259"/>
  <c r="BC259"/>
  <c r="BG259"/>
  <c r="BK259"/>
  <c r="BO259"/>
  <c r="BS259"/>
  <c r="BW259"/>
  <c r="CA259"/>
  <c r="AL256" i="17"/>
  <c r="P253" i="22" l="1"/>
  <c r="R253"/>
  <c r="Q253"/>
  <c r="O254"/>
  <c r="AE257" i="17"/>
  <c r="AD257"/>
  <c r="AB257"/>
  <c r="AK257"/>
  <c r="AI257"/>
  <c r="AJ257"/>
  <c r="W256"/>
  <c r="Y256"/>
  <c r="Z257"/>
  <c r="AH257"/>
  <c r="V257"/>
  <c r="AA257"/>
  <c r="T257"/>
  <c r="G262" i="5"/>
  <c r="R257" i="17"/>
  <c r="O257"/>
  <c r="F261" i="5"/>
  <c r="D261"/>
  <c r="E261"/>
  <c r="A261"/>
  <c r="B261"/>
  <c r="C261"/>
  <c r="K260"/>
  <c r="O260"/>
  <c r="S260"/>
  <c r="W260"/>
  <c r="AA260"/>
  <c r="AE260"/>
  <c r="AI260"/>
  <c r="AM260"/>
  <c r="AQ260"/>
  <c r="AU260"/>
  <c r="AY260"/>
  <c r="BC260"/>
  <c r="BG260"/>
  <c r="BK260"/>
  <c r="BO260"/>
  <c r="BS260"/>
  <c r="BW260"/>
  <c r="CA260"/>
  <c r="H260"/>
  <c r="L260"/>
  <c r="P260"/>
  <c r="T260"/>
  <c r="X260"/>
  <c r="AB260"/>
  <c r="AF260"/>
  <c r="AJ260"/>
  <c r="AN260"/>
  <c r="AR260"/>
  <c r="AV260"/>
  <c r="AZ260"/>
  <c r="BD260"/>
  <c r="BH260"/>
  <c r="BL260"/>
  <c r="BP260"/>
  <c r="BT260"/>
  <c r="BX260"/>
  <c r="CB260"/>
  <c r="I260"/>
  <c r="M260"/>
  <c r="Q260"/>
  <c r="U260"/>
  <c r="Y260"/>
  <c r="AC260"/>
  <c r="AG260"/>
  <c r="AK260"/>
  <c r="AO260"/>
  <c r="AS260"/>
  <c r="AW260"/>
  <c r="BA260"/>
  <c r="BE260"/>
  <c r="BI260"/>
  <c r="BM260"/>
  <c r="BQ260"/>
  <c r="BU260"/>
  <c r="BY260"/>
  <c r="CC260"/>
  <c r="J260"/>
  <c r="N260"/>
  <c r="R260"/>
  <c r="V260"/>
  <c r="Z260"/>
  <c r="AD260"/>
  <c r="AH260"/>
  <c r="AL260"/>
  <c r="AP260"/>
  <c r="AT260"/>
  <c r="AX260"/>
  <c r="BB260"/>
  <c r="BF260"/>
  <c r="BJ260"/>
  <c r="BN260"/>
  <c r="BR260"/>
  <c r="BV260"/>
  <c r="BZ260"/>
  <c r="CD260"/>
  <c r="F258" i="18"/>
  <c r="A258" i="17" s="1"/>
  <c r="N258" s="1"/>
  <c r="X258" s="1"/>
  <c r="AL257"/>
  <c r="P254" i="22" l="1"/>
  <c r="R254"/>
  <c r="Q254"/>
  <c r="O255"/>
  <c r="AE258" i="17"/>
  <c r="AD258"/>
  <c r="AB258"/>
  <c r="AK258"/>
  <c r="AI258"/>
  <c r="AJ258"/>
  <c r="Z258"/>
  <c r="AH258"/>
  <c r="V258"/>
  <c r="AA258"/>
  <c r="T258"/>
  <c r="W257"/>
  <c r="Y257"/>
  <c r="G263" i="5"/>
  <c r="R258" i="17"/>
  <c r="O258"/>
  <c r="F259" i="18"/>
  <c r="A259" i="17" s="1"/>
  <c r="N259" s="1"/>
  <c r="X259" s="1"/>
  <c r="E262" i="5"/>
  <c r="D262"/>
  <c r="F262"/>
  <c r="C262"/>
  <c r="A262"/>
  <c r="B262"/>
  <c r="H261"/>
  <c r="L261"/>
  <c r="P261"/>
  <c r="T261"/>
  <c r="X261"/>
  <c r="AB261"/>
  <c r="AF261"/>
  <c r="AJ261"/>
  <c r="AN261"/>
  <c r="AR261"/>
  <c r="AV261"/>
  <c r="AZ261"/>
  <c r="BD261"/>
  <c r="BH261"/>
  <c r="BL261"/>
  <c r="BP261"/>
  <c r="BT261"/>
  <c r="BX261"/>
  <c r="CB261"/>
  <c r="I261"/>
  <c r="M261"/>
  <c r="Q261"/>
  <c r="U261"/>
  <c r="Y261"/>
  <c r="AC261"/>
  <c r="AG261"/>
  <c r="AK261"/>
  <c r="AO261"/>
  <c r="AS261"/>
  <c r="AW261"/>
  <c r="BA261"/>
  <c r="BE261"/>
  <c r="BI261"/>
  <c r="BM261"/>
  <c r="BQ261"/>
  <c r="BU261"/>
  <c r="BY261"/>
  <c r="CC261"/>
  <c r="J261"/>
  <c r="N261"/>
  <c r="R261"/>
  <c r="V261"/>
  <c r="Z261"/>
  <c r="AD261"/>
  <c r="AH261"/>
  <c r="AL261"/>
  <c r="AP261"/>
  <c r="AT261"/>
  <c r="AX261"/>
  <c r="BB261"/>
  <c r="BF261"/>
  <c r="BJ261"/>
  <c r="BN261"/>
  <c r="BR261"/>
  <c r="BV261"/>
  <c r="BZ261"/>
  <c r="CD261"/>
  <c r="K261"/>
  <c r="O261"/>
  <c r="S261"/>
  <c r="W261"/>
  <c r="AA261"/>
  <c r="AE261"/>
  <c r="AI261"/>
  <c r="AM261"/>
  <c r="AQ261"/>
  <c r="AU261"/>
  <c r="AY261"/>
  <c r="BC261"/>
  <c r="BG261"/>
  <c r="BK261"/>
  <c r="BO261"/>
  <c r="BS261"/>
  <c r="BW261"/>
  <c r="CA261"/>
  <c r="AL258" i="17"/>
  <c r="Q255" i="22" l="1"/>
  <c r="P255"/>
  <c r="R255"/>
  <c r="O256"/>
  <c r="AE259" i="17"/>
  <c r="AD259"/>
  <c r="AB259"/>
  <c r="AK259"/>
  <c r="AI259"/>
  <c r="AJ259"/>
  <c r="W258"/>
  <c r="Y258"/>
  <c r="Z259"/>
  <c r="AH259"/>
  <c r="V259"/>
  <c r="AA259"/>
  <c r="T259"/>
  <c r="G264" i="5"/>
  <c r="R259" i="17"/>
  <c r="O259"/>
  <c r="D263" i="5"/>
  <c r="E263"/>
  <c r="F263"/>
  <c r="A263"/>
  <c r="B263"/>
  <c r="C263"/>
  <c r="K262"/>
  <c r="O262"/>
  <c r="S262"/>
  <c r="W262"/>
  <c r="AA262"/>
  <c r="AE262"/>
  <c r="AI262"/>
  <c r="AM262"/>
  <c r="AQ262"/>
  <c r="AU262"/>
  <c r="AY262"/>
  <c r="BC262"/>
  <c r="BG262"/>
  <c r="BK262"/>
  <c r="BO262"/>
  <c r="BS262"/>
  <c r="BW262"/>
  <c r="CA262"/>
  <c r="H262"/>
  <c r="L262"/>
  <c r="P262"/>
  <c r="T262"/>
  <c r="X262"/>
  <c r="AB262"/>
  <c r="AF262"/>
  <c r="AJ262"/>
  <c r="AN262"/>
  <c r="AR262"/>
  <c r="AV262"/>
  <c r="AZ262"/>
  <c r="BD262"/>
  <c r="BH262"/>
  <c r="BL262"/>
  <c r="BP262"/>
  <c r="BT262"/>
  <c r="BX262"/>
  <c r="CB262"/>
  <c r="I262"/>
  <c r="M262"/>
  <c r="Q262"/>
  <c r="U262"/>
  <c r="Y262"/>
  <c r="AC262"/>
  <c r="AG262"/>
  <c r="AK262"/>
  <c r="AO262"/>
  <c r="AS262"/>
  <c r="AW262"/>
  <c r="BA262"/>
  <c r="BE262"/>
  <c r="BI262"/>
  <c r="BM262"/>
  <c r="BQ262"/>
  <c r="BU262"/>
  <c r="BY262"/>
  <c r="CC262"/>
  <c r="J262"/>
  <c r="N262"/>
  <c r="R262"/>
  <c r="V262"/>
  <c r="Z262"/>
  <c r="AD262"/>
  <c r="AH262"/>
  <c r="AL262"/>
  <c r="AP262"/>
  <c r="AT262"/>
  <c r="AX262"/>
  <c r="BB262"/>
  <c r="BF262"/>
  <c r="BJ262"/>
  <c r="BN262"/>
  <c r="BR262"/>
  <c r="BV262"/>
  <c r="BZ262"/>
  <c r="CD262"/>
  <c r="F260" i="18"/>
  <c r="A260" i="17" s="1"/>
  <c r="N260" s="1"/>
  <c r="X260" s="1"/>
  <c r="AL259"/>
  <c r="P256" i="22" l="1"/>
  <c r="R256"/>
  <c r="Q256"/>
  <c r="O257"/>
  <c r="AE260" i="17"/>
  <c r="AD260"/>
  <c r="AB260"/>
  <c r="AK260"/>
  <c r="AI260"/>
  <c r="AJ260"/>
  <c r="Z260"/>
  <c r="AH260"/>
  <c r="V260"/>
  <c r="AA260"/>
  <c r="T260"/>
  <c r="W259"/>
  <c r="Y259"/>
  <c r="G265" i="5"/>
  <c r="R260" i="17"/>
  <c r="O260"/>
  <c r="F261" i="18"/>
  <c r="A261" i="17" s="1"/>
  <c r="N261" s="1"/>
  <c r="X261" s="1"/>
  <c r="E264" i="5"/>
  <c r="D264"/>
  <c r="F264"/>
  <c r="A264"/>
  <c r="B264"/>
  <c r="C264"/>
  <c r="J263"/>
  <c r="N263"/>
  <c r="R263"/>
  <c r="V263"/>
  <c r="Z263"/>
  <c r="AD263"/>
  <c r="AH263"/>
  <c r="AL263"/>
  <c r="AP263"/>
  <c r="AT263"/>
  <c r="AX263"/>
  <c r="BB263"/>
  <c r="BF263"/>
  <c r="BJ263"/>
  <c r="BN263"/>
  <c r="BR263"/>
  <c r="BV263"/>
  <c r="BZ263"/>
  <c r="CD263"/>
  <c r="K263"/>
  <c r="O263"/>
  <c r="S263"/>
  <c r="W263"/>
  <c r="AA263"/>
  <c r="AE263"/>
  <c r="AI263"/>
  <c r="AM263"/>
  <c r="AQ263"/>
  <c r="AU263"/>
  <c r="AY263"/>
  <c r="BC263"/>
  <c r="BG263"/>
  <c r="BK263"/>
  <c r="BO263"/>
  <c r="BS263"/>
  <c r="BW263"/>
  <c r="CA263"/>
  <c r="H263"/>
  <c r="L263"/>
  <c r="P263"/>
  <c r="T263"/>
  <c r="X263"/>
  <c r="AB263"/>
  <c r="AF263"/>
  <c r="AJ263"/>
  <c r="AN263"/>
  <c r="AR263"/>
  <c r="AV263"/>
  <c r="AZ263"/>
  <c r="BD263"/>
  <c r="BH263"/>
  <c r="BL263"/>
  <c r="BP263"/>
  <c r="BT263"/>
  <c r="BX263"/>
  <c r="CB263"/>
  <c r="I263"/>
  <c r="M263"/>
  <c r="Q263"/>
  <c r="U263"/>
  <c r="Y263"/>
  <c r="AC263"/>
  <c r="AG263"/>
  <c r="AK263"/>
  <c r="AO263"/>
  <c r="AS263"/>
  <c r="AW263"/>
  <c r="BA263"/>
  <c r="BE263"/>
  <c r="BI263"/>
  <c r="BM263"/>
  <c r="BQ263"/>
  <c r="BU263"/>
  <c r="BY263"/>
  <c r="CC263"/>
  <c r="AL260" i="17"/>
  <c r="P257" i="22" l="1"/>
  <c r="R257"/>
  <c r="Q257"/>
  <c r="O258"/>
  <c r="AE261" i="17"/>
  <c r="AD261"/>
  <c r="AB261"/>
  <c r="AK261"/>
  <c r="AI261"/>
  <c r="AJ261"/>
  <c r="W260"/>
  <c r="Y260"/>
  <c r="Z261"/>
  <c r="AH261"/>
  <c r="V261"/>
  <c r="AA261"/>
  <c r="T261"/>
  <c r="G266" i="5"/>
  <c r="R261" i="17"/>
  <c r="O261"/>
  <c r="I264" i="5"/>
  <c r="M264"/>
  <c r="Q264"/>
  <c r="U264"/>
  <c r="Y264"/>
  <c r="AC264"/>
  <c r="AG264"/>
  <c r="AK264"/>
  <c r="AO264"/>
  <c r="AS264"/>
  <c r="AW264"/>
  <c r="BA264"/>
  <c r="BE264"/>
  <c r="BI264"/>
  <c r="BM264"/>
  <c r="BQ264"/>
  <c r="BU264"/>
  <c r="BY264"/>
  <c r="CC264"/>
  <c r="J264"/>
  <c r="N264"/>
  <c r="R264"/>
  <c r="V264"/>
  <c r="Z264"/>
  <c r="AD264"/>
  <c r="AH264"/>
  <c r="AL264"/>
  <c r="AP264"/>
  <c r="AT264"/>
  <c r="AX264"/>
  <c r="BB264"/>
  <c r="BF264"/>
  <c r="BJ264"/>
  <c r="BN264"/>
  <c r="BR264"/>
  <c r="BV264"/>
  <c r="BZ264"/>
  <c r="CD264"/>
  <c r="K264"/>
  <c r="O264"/>
  <c r="S264"/>
  <c r="W264"/>
  <c r="AA264"/>
  <c r="AE264"/>
  <c r="AI264"/>
  <c r="AM264"/>
  <c r="AQ264"/>
  <c r="AU264"/>
  <c r="AY264"/>
  <c r="BC264"/>
  <c r="BG264"/>
  <c r="BK264"/>
  <c r="BO264"/>
  <c r="BS264"/>
  <c r="BW264"/>
  <c r="CA264"/>
  <c r="H264"/>
  <c r="L264"/>
  <c r="P264"/>
  <c r="T264"/>
  <c r="X264"/>
  <c r="AB264"/>
  <c r="AF264"/>
  <c r="AJ264"/>
  <c r="AN264"/>
  <c r="AR264"/>
  <c r="AV264"/>
  <c r="AZ264"/>
  <c r="BD264"/>
  <c r="BH264"/>
  <c r="BL264"/>
  <c r="BP264"/>
  <c r="BT264"/>
  <c r="BX264"/>
  <c r="CB264"/>
  <c r="D265"/>
  <c r="E265"/>
  <c r="F265"/>
  <c r="A265"/>
  <c r="B265"/>
  <c r="C265"/>
  <c r="F262" i="18"/>
  <c r="A262" i="17" s="1"/>
  <c r="N262" s="1"/>
  <c r="X262" s="1"/>
  <c r="AL261"/>
  <c r="P258" i="22" l="1"/>
  <c r="R258"/>
  <c r="Q258"/>
  <c r="O259"/>
  <c r="AE262" i="17"/>
  <c r="AD262"/>
  <c r="AB262"/>
  <c r="AK262"/>
  <c r="AI262"/>
  <c r="AJ262"/>
  <c r="Z262"/>
  <c r="AH262"/>
  <c r="V262"/>
  <c r="AA262"/>
  <c r="T262"/>
  <c r="W261"/>
  <c r="Y261"/>
  <c r="G267" i="5"/>
  <c r="R262" i="17"/>
  <c r="O262"/>
  <c r="F263" i="18"/>
  <c r="A263" i="17" s="1"/>
  <c r="N263" s="1"/>
  <c r="X263" s="1"/>
  <c r="E266" i="5"/>
  <c r="D266"/>
  <c r="F266"/>
  <c r="A266"/>
  <c r="B266"/>
  <c r="C266"/>
  <c r="H265"/>
  <c r="L265"/>
  <c r="P265"/>
  <c r="T265"/>
  <c r="X265"/>
  <c r="AB265"/>
  <c r="AF265"/>
  <c r="AJ265"/>
  <c r="AN265"/>
  <c r="AR265"/>
  <c r="AV265"/>
  <c r="AZ265"/>
  <c r="BD265"/>
  <c r="BH265"/>
  <c r="BL265"/>
  <c r="BP265"/>
  <c r="BT265"/>
  <c r="BX265"/>
  <c r="CB265"/>
  <c r="I265"/>
  <c r="M265"/>
  <c r="Q265"/>
  <c r="U265"/>
  <c r="Y265"/>
  <c r="AC265"/>
  <c r="AG265"/>
  <c r="AK265"/>
  <c r="AO265"/>
  <c r="AS265"/>
  <c r="AW265"/>
  <c r="BA265"/>
  <c r="BE265"/>
  <c r="BI265"/>
  <c r="BM265"/>
  <c r="BQ265"/>
  <c r="BU265"/>
  <c r="BY265"/>
  <c r="CC265"/>
  <c r="J265"/>
  <c r="N265"/>
  <c r="R265"/>
  <c r="V265"/>
  <c r="Z265"/>
  <c r="AD265"/>
  <c r="AH265"/>
  <c r="AL265"/>
  <c r="AP265"/>
  <c r="AT265"/>
  <c r="AX265"/>
  <c r="BB265"/>
  <c r="BF265"/>
  <c r="BJ265"/>
  <c r="BN265"/>
  <c r="BR265"/>
  <c r="BV265"/>
  <c r="BZ265"/>
  <c r="CD265"/>
  <c r="K265"/>
  <c r="O265"/>
  <c r="S265"/>
  <c r="W265"/>
  <c r="AA265"/>
  <c r="AE265"/>
  <c r="AI265"/>
  <c r="AM265"/>
  <c r="AQ265"/>
  <c r="AU265"/>
  <c r="AY265"/>
  <c r="BC265"/>
  <c r="BG265"/>
  <c r="BK265"/>
  <c r="BO265"/>
  <c r="BS265"/>
  <c r="BW265"/>
  <c r="CA265"/>
  <c r="AL262" i="17"/>
  <c r="Q259" i="22" l="1"/>
  <c r="P259"/>
  <c r="R259"/>
  <c r="O260"/>
  <c r="AE263" i="17"/>
  <c r="AD263"/>
  <c r="AB263"/>
  <c r="AK263"/>
  <c r="AI263"/>
  <c r="AJ263"/>
  <c r="W262"/>
  <c r="Y262"/>
  <c r="Z263"/>
  <c r="AH263"/>
  <c r="V263"/>
  <c r="AA263"/>
  <c r="T263"/>
  <c r="G268" i="5"/>
  <c r="R263" i="17"/>
  <c r="O263"/>
  <c r="D267" i="5"/>
  <c r="E267"/>
  <c r="F267"/>
  <c r="A267"/>
  <c r="B267"/>
  <c r="C267"/>
  <c r="I266"/>
  <c r="M266"/>
  <c r="Q266"/>
  <c r="U266"/>
  <c r="Y266"/>
  <c r="AC266"/>
  <c r="AG266"/>
  <c r="AK266"/>
  <c r="AO266"/>
  <c r="AS266"/>
  <c r="AW266"/>
  <c r="BA266"/>
  <c r="BE266"/>
  <c r="BI266"/>
  <c r="BM266"/>
  <c r="BQ266"/>
  <c r="BU266"/>
  <c r="BY266"/>
  <c r="CC266"/>
  <c r="J266"/>
  <c r="N266"/>
  <c r="R266"/>
  <c r="V266"/>
  <c r="Z266"/>
  <c r="AD266"/>
  <c r="AH266"/>
  <c r="AL266"/>
  <c r="AP266"/>
  <c r="AT266"/>
  <c r="AX266"/>
  <c r="BB266"/>
  <c r="BF266"/>
  <c r="BJ266"/>
  <c r="BN266"/>
  <c r="BR266"/>
  <c r="BV266"/>
  <c r="BZ266"/>
  <c r="CD266"/>
  <c r="K266"/>
  <c r="O266"/>
  <c r="S266"/>
  <c r="W266"/>
  <c r="AA266"/>
  <c r="AE266"/>
  <c r="AI266"/>
  <c r="AM266"/>
  <c r="AQ266"/>
  <c r="AU266"/>
  <c r="AY266"/>
  <c r="BC266"/>
  <c r="BG266"/>
  <c r="BK266"/>
  <c r="BO266"/>
  <c r="BS266"/>
  <c r="BW266"/>
  <c r="CA266"/>
  <c r="H266"/>
  <c r="L266"/>
  <c r="P266"/>
  <c r="T266"/>
  <c r="X266"/>
  <c r="AB266"/>
  <c r="AF266"/>
  <c r="AJ266"/>
  <c r="AN266"/>
  <c r="AR266"/>
  <c r="AV266"/>
  <c r="AZ266"/>
  <c r="BD266"/>
  <c r="BH266"/>
  <c r="BL266"/>
  <c r="BP266"/>
  <c r="BT266"/>
  <c r="BX266"/>
  <c r="CB266"/>
  <c r="F264" i="18"/>
  <c r="A264" i="17" s="1"/>
  <c r="N264" s="1"/>
  <c r="X264" s="1"/>
  <c r="AL263"/>
  <c r="P260" i="22" l="1"/>
  <c r="R260"/>
  <c r="Q260"/>
  <c r="O261"/>
  <c r="AE264" i="17"/>
  <c r="AD264"/>
  <c r="AB264"/>
  <c r="AK264"/>
  <c r="AI264"/>
  <c r="AJ264"/>
  <c r="Z264"/>
  <c r="AH264"/>
  <c r="V264"/>
  <c r="AA264"/>
  <c r="T264"/>
  <c r="W263"/>
  <c r="Y263"/>
  <c r="G269" i="5"/>
  <c r="R264" i="17"/>
  <c r="O264"/>
  <c r="F265" i="18"/>
  <c r="A265" i="17" s="1"/>
  <c r="N265" s="1"/>
  <c r="X265" s="1"/>
  <c r="H267" i="5"/>
  <c r="L267"/>
  <c r="P267"/>
  <c r="T267"/>
  <c r="X267"/>
  <c r="AB267"/>
  <c r="AF267"/>
  <c r="AJ267"/>
  <c r="AN267"/>
  <c r="AR267"/>
  <c r="AV267"/>
  <c r="AZ267"/>
  <c r="BD267"/>
  <c r="BH267"/>
  <c r="BL267"/>
  <c r="BP267"/>
  <c r="BT267"/>
  <c r="BX267"/>
  <c r="CB267"/>
  <c r="I267"/>
  <c r="M267"/>
  <c r="Q267"/>
  <c r="U267"/>
  <c r="Y267"/>
  <c r="AC267"/>
  <c r="AG267"/>
  <c r="AK267"/>
  <c r="AO267"/>
  <c r="AS267"/>
  <c r="AW267"/>
  <c r="BA267"/>
  <c r="BE267"/>
  <c r="BI267"/>
  <c r="BM267"/>
  <c r="BQ267"/>
  <c r="BU267"/>
  <c r="BY267"/>
  <c r="CC267"/>
  <c r="J267"/>
  <c r="N267"/>
  <c r="R267"/>
  <c r="V267"/>
  <c r="Z267"/>
  <c r="AD267"/>
  <c r="AH267"/>
  <c r="AL267"/>
  <c r="AP267"/>
  <c r="AT267"/>
  <c r="AX267"/>
  <c r="BB267"/>
  <c r="BF267"/>
  <c r="BJ267"/>
  <c r="BN267"/>
  <c r="BR267"/>
  <c r="BV267"/>
  <c r="BZ267"/>
  <c r="CD267"/>
  <c r="K267"/>
  <c r="O267"/>
  <c r="S267"/>
  <c r="W267"/>
  <c r="AA267"/>
  <c r="AE267"/>
  <c r="AI267"/>
  <c r="AM267"/>
  <c r="AQ267"/>
  <c r="AU267"/>
  <c r="AY267"/>
  <c r="BC267"/>
  <c r="BG267"/>
  <c r="BK267"/>
  <c r="BO267"/>
  <c r="BS267"/>
  <c r="BW267"/>
  <c r="CA267"/>
  <c r="E268"/>
  <c r="D268"/>
  <c r="F268"/>
  <c r="C268"/>
  <c r="A268"/>
  <c r="B268"/>
  <c r="AL264" i="17"/>
  <c r="P261" i="22" l="1"/>
  <c r="R261"/>
  <c r="Q261"/>
  <c r="O262"/>
  <c r="AE265" i="17"/>
  <c r="AD265"/>
  <c r="AB265"/>
  <c r="AK265"/>
  <c r="AI265"/>
  <c r="AJ265"/>
  <c r="W264"/>
  <c r="Y264"/>
  <c r="Z265"/>
  <c r="AH265"/>
  <c r="V265"/>
  <c r="AA265"/>
  <c r="T265"/>
  <c r="G270" i="5"/>
  <c r="R265" i="17"/>
  <c r="O265"/>
  <c r="K268" i="5"/>
  <c r="O268"/>
  <c r="S268"/>
  <c r="W268"/>
  <c r="AA268"/>
  <c r="AE268"/>
  <c r="AI268"/>
  <c r="AM268"/>
  <c r="AQ268"/>
  <c r="AU268"/>
  <c r="AY268"/>
  <c r="BC268"/>
  <c r="BG268"/>
  <c r="BK268"/>
  <c r="BO268"/>
  <c r="BS268"/>
  <c r="BW268"/>
  <c r="CA268"/>
  <c r="H268"/>
  <c r="L268"/>
  <c r="P268"/>
  <c r="T268"/>
  <c r="X268"/>
  <c r="AB268"/>
  <c r="AF268"/>
  <c r="AJ268"/>
  <c r="AN268"/>
  <c r="AR268"/>
  <c r="AV268"/>
  <c r="AZ268"/>
  <c r="BD268"/>
  <c r="BH268"/>
  <c r="BL268"/>
  <c r="BP268"/>
  <c r="BT268"/>
  <c r="BX268"/>
  <c r="CB268"/>
  <c r="I268"/>
  <c r="M268"/>
  <c r="Q268"/>
  <c r="U268"/>
  <c r="Y268"/>
  <c r="AC268"/>
  <c r="AG268"/>
  <c r="AK268"/>
  <c r="AO268"/>
  <c r="AS268"/>
  <c r="AW268"/>
  <c r="BA268"/>
  <c r="BE268"/>
  <c r="BI268"/>
  <c r="BM268"/>
  <c r="BQ268"/>
  <c r="BU268"/>
  <c r="BY268"/>
  <c r="CC268"/>
  <c r="J268"/>
  <c r="N268"/>
  <c r="R268"/>
  <c r="V268"/>
  <c r="Z268"/>
  <c r="AD268"/>
  <c r="AH268"/>
  <c r="AL268"/>
  <c r="AP268"/>
  <c r="AT268"/>
  <c r="AX268"/>
  <c r="BB268"/>
  <c r="BF268"/>
  <c r="BJ268"/>
  <c r="BN268"/>
  <c r="BR268"/>
  <c r="BV268"/>
  <c r="BZ268"/>
  <c r="CD268"/>
  <c r="F269"/>
  <c r="D269"/>
  <c r="E269"/>
  <c r="A269"/>
  <c r="B269"/>
  <c r="C269"/>
  <c r="F266" i="18"/>
  <c r="A266" i="17" s="1"/>
  <c r="N266" s="1"/>
  <c r="X266" s="1"/>
  <c r="AL265"/>
  <c r="Q262" i="22" l="1"/>
  <c r="P262"/>
  <c r="R262"/>
  <c r="O263"/>
  <c r="AE266" i="17"/>
  <c r="AD266"/>
  <c r="AB266"/>
  <c r="AK266"/>
  <c r="AI266"/>
  <c r="AJ266"/>
  <c r="Z266"/>
  <c r="AH266"/>
  <c r="V266"/>
  <c r="AA266"/>
  <c r="T266"/>
  <c r="W265"/>
  <c r="Y265"/>
  <c r="G271" i="5"/>
  <c r="R266" i="17"/>
  <c r="O266"/>
  <c r="F267" i="18"/>
  <c r="A267" i="17" s="1"/>
  <c r="N267" s="1"/>
  <c r="X267" s="1"/>
  <c r="E270" i="5"/>
  <c r="D270"/>
  <c r="F270"/>
  <c r="C270"/>
  <c r="A270"/>
  <c r="B270"/>
  <c r="J269"/>
  <c r="N269"/>
  <c r="R269"/>
  <c r="V269"/>
  <c r="Z269"/>
  <c r="AD269"/>
  <c r="AH269"/>
  <c r="AL269"/>
  <c r="AP269"/>
  <c r="AT269"/>
  <c r="AX269"/>
  <c r="BB269"/>
  <c r="BF269"/>
  <c r="BJ269"/>
  <c r="BN269"/>
  <c r="BR269"/>
  <c r="BV269"/>
  <c r="BZ269"/>
  <c r="CD269"/>
  <c r="K269"/>
  <c r="O269"/>
  <c r="S269"/>
  <c r="W269"/>
  <c r="AA269"/>
  <c r="AE269"/>
  <c r="AI269"/>
  <c r="AM269"/>
  <c r="AQ269"/>
  <c r="AU269"/>
  <c r="AY269"/>
  <c r="BC269"/>
  <c r="BG269"/>
  <c r="BK269"/>
  <c r="BO269"/>
  <c r="BS269"/>
  <c r="BW269"/>
  <c r="CA269"/>
  <c r="H269"/>
  <c r="L269"/>
  <c r="P269"/>
  <c r="T269"/>
  <c r="X269"/>
  <c r="AB269"/>
  <c r="AF269"/>
  <c r="AJ269"/>
  <c r="AN269"/>
  <c r="AR269"/>
  <c r="AV269"/>
  <c r="AZ269"/>
  <c r="BD269"/>
  <c r="BH269"/>
  <c r="BL269"/>
  <c r="BP269"/>
  <c r="BT269"/>
  <c r="BX269"/>
  <c r="CB269"/>
  <c r="I269"/>
  <c r="M269"/>
  <c r="Q269"/>
  <c r="U269"/>
  <c r="Y269"/>
  <c r="AC269"/>
  <c r="AG269"/>
  <c r="AK269"/>
  <c r="AO269"/>
  <c r="AS269"/>
  <c r="AW269"/>
  <c r="BA269"/>
  <c r="BE269"/>
  <c r="BI269"/>
  <c r="BM269"/>
  <c r="BQ269"/>
  <c r="BU269"/>
  <c r="BY269"/>
  <c r="CC269"/>
  <c r="AL266" i="17"/>
  <c r="P263" i="22" l="1"/>
  <c r="R263"/>
  <c r="Q263"/>
  <c r="O264"/>
  <c r="AE267" i="17"/>
  <c r="AD267"/>
  <c r="AB267"/>
  <c r="AK267"/>
  <c r="AI267"/>
  <c r="AJ267"/>
  <c r="W266"/>
  <c r="Y266"/>
  <c r="Z267"/>
  <c r="AH267"/>
  <c r="V267"/>
  <c r="AA267"/>
  <c r="T267"/>
  <c r="G272" i="5"/>
  <c r="R267" i="17"/>
  <c r="O267"/>
  <c r="D271" i="5"/>
  <c r="E271"/>
  <c r="F271"/>
  <c r="A271"/>
  <c r="B271"/>
  <c r="C271"/>
  <c r="K270"/>
  <c r="O270"/>
  <c r="S270"/>
  <c r="W270"/>
  <c r="AA270"/>
  <c r="AE270"/>
  <c r="AI270"/>
  <c r="AM270"/>
  <c r="AQ270"/>
  <c r="AU270"/>
  <c r="AY270"/>
  <c r="BC270"/>
  <c r="BG270"/>
  <c r="BK270"/>
  <c r="BO270"/>
  <c r="BS270"/>
  <c r="BW270"/>
  <c r="CA270"/>
  <c r="H270"/>
  <c r="L270"/>
  <c r="P270"/>
  <c r="T270"/>
  <c r="X270"/>
  <c r="AB270"/>
  <c r="AF270"/>
  <c r="AJ270"/>
  <c r="AN270"/>
  <c r="AR270"/>
  <c r="AV270"/>
  <c r="AZ270"/>
  <c r="BD270"/>
  <c r="BH270"/>
  <c r="BL270"/>
  <c r="BP270"/>
  <c r="BT270"/>
  <c r="BX270"/>
  <c r="CB270"/>
  <c r="I270"/>
  <c r="M270"/>
  <c r="Q270"/>
  <c r="U270"/>
  <c r="Y270"/>
  <c r="AC270"/>
  <c r="AG270"/>
  <c r="AK270"/>
  <c r="AO270"/>
  <c r="AS270"/>
  <c r="AW270"/>
  <c r="BA270"/>
  <c r="BE270"/>
  <c r="BI270"/>
  <c r="BM270"/>
  <c r="BQ270"/>
  <c r="BU270"/>
  <c r="BY270"/>
  <c r="CC270"/>
  <c r="J270"/>
  <c r="N270"/>
  <c r="R270"/>
  <c r="V270"/>
  <c r="Z270"/>
  <c r="AD270"/>
  <c r="AH270"/>
  <c r="AL270"/>
  <c r="AP270"/>
  <c r="AT270"/>
  <c r="AX270"/>
  <c r="BB270"/>
  <c r="BF270"/>
  <c r="BJ270"/>
  <c r="BN270"/>
  <c r="BR270"/>
  <c r="BV270"/>
  <c r="BZ270"/>
  <c r="CD270"/>
  <c r="F268" i="18"/>
  <c r="A268" i="17" s="1"/>
  <c r="N268" s="1"/>
  <c r="X268" s="1"/>
  <c r="AL267"/>
  <c r="Q264" i="22" l="1"/>
  <c r="P264"/>
  <c r="R264"/>
  <c r="O265"/>
  <c r="AE268" i="17"/>
  <c r="AD268"/>
  <c r="AB268"/>
  <c r="AK268"/>
  <c r="AI268"/>
  <c r="AJ268"/>
  <c r="Z268"/>
  <c r="AH268"/>
  <c r="V268"/>
  <c r="AA268"/>
  <c r="T268"/>
  <c r="W267"/>
  <c r="Y267"/>
  <c r="G273" i="5"/>
  <c r="R268" i="17"/>
  <c r="O268"/>
  <c r="F269" i="18"/>
  <c r="A269" i="17" s="1"/>
  <c r="N269" s="1"/>
  <c r="X269" s="1"/>
  <c r="J271" i="5"/>
  <c r="N271"/>
  <c r="R271"/>
  <c r="V271"/>
  <c r="Z271"/>
  <c r="AD271"/>
  <c r="AH271"/>
  <c r="AL271"/>
  <c r="AP271"/>
  <c r="AT271"/>
  <c r="AX271"/>
  <c r="BB271"/>
  <c r="BF271"/>
  <c r="BJ271"/>
  <c r="BN271"/>
  <c r="BR271"/>
  <c r="BV271"/>
  <c r="BZ271"/>
  <c r="CD271"/>
  <c r="K271"/>
  <c r="O271"/>
  <c r="S271"/>
  <c r="W271"/>
  <c r="AA271"/>
  <c r="AE271"/>
  <c r="AI271"/>
  <c r="AM271"/>
  <c r="AQ271"/>
  <c r="AU271"/>
  <c r="AY271"/>
  <c r="BC271"/>
  <c r="BG271"/>
  <c r="BK271"/>
  <c r="BO271"/>
  <c r="BS271"/>
  <c r="BW271"/>
  <c r="CA271"/>
  <c r="H271"/>
  <c r="L271"/>
  <c r="P271"/>
  <c r="T271"/>
  <c r="X271"/>
  <c r="AB271"/>
  <c r="AF271"/>
  <c r="AJ271"/>
  <c r="AN271"/>
  <c r="AR271"/>
  <c r="AV271"/>
  <c r="AZ271"/>
  <c r="BD271"/>
  <c r="BH271"/>
  <c r="BL271"/>
  <c r="BP271"/>
  <c r="BT271"/>
  <c r="BX271"/>
  <c r="CB271"/>
  <c r="I271"/>
  <c r="M271"/>
  <c r="Q271"/>
  <c r="U271"/>
  <c r="Y271"/>
  <c r="AC271"/>
  <c r="AG271"/>
  <c r="AK271"/>
  <c r="AO271"/>
  <c r="AS271"/>
  <c r="AW271"/>
  <c r="BA271"/>
  <c r="BE271"/>
  <c r="BI271"/>
  <c r="BM271"/>
  <c r="BQ271"/>
  <c r="BU271"/>
  <c r="BY271"/>
  <c r="CC271"/>
  <c r="E272"/>
  <c r="D272"/>
  <c r="F272"/>
  <c r="A272"/>
  <c r="B272"/>
  <c r="C272"/>
  <c r="AL268" i="17"/>
  <c r="P265" i="22" l="1"/>
  <c r="R265"/>
  <c r="Q265"/>
  <c r="O266"/>
  <c r="AE269" i="17"/>
  <c r="AD269"/>
  <c r="AB269"/>
  <c r="AK269"/>
  <c r="AI269"/>
  <c r="AJ269"/>
  <c r="W268"/>
  <c r="Y268"/>
  <c r="Z269"/>
  <c r="AH269"/>
  <c r="V269"/>
  <c r="AA269"/>
  <c r="T269"/>
  <c r="G274" i="5"/>
  <c r="R269" i="17"/>
  <c r="O269"/>
  <c r="D273" i="5"/>
  <c r="E273"/>
  <c r="F273"/>
  <c r="A273"/>
  <c r="B273"/>
  <c r="C273"/>
  <c r="I272"/>
  <c r="M272"/>
  <c r="Q272"/>
  <c r="U272"/>
  <c r="Y272"/>
  <c r="AC272"/>
  <c r="AG272"/>
  <c r="AK272"/>
  <c r="AO272"/>
  <c r="AS272"/>
  <c r="AW272"/>
  <c r="BA272"/>
  <c r="BE272"/>
  <c r="BI272"/>
  <c r="BM272"/>
  <c r="BQ272"/>
  <c r="BU272"/>
  <c r="BY272"/>
  <c r="CC272"/>
  <c r="J272"/>
  <c r="N272"/>
  <c r="R272"/>
  <c r="V272"/>
  <c r="Z272"/>
  <c r="AD272"/>
  <c r="AH272"/>
  <c r="AL272"/>
  <c r="AP272"/>
  <c r="AT272"/>
  <c r="AX272"/>
  <c r="BB272"/>
  <c r="BF272"/>
  <c r="BJ272"/>
  <c r="BN272"/>
  <c r="BR272"/>
  <c r="BV272"/>
  <c r="BZ272"/>
  <c r="CD272"/>
  <c r="K272"/>
  <c r="O272"/>
  <c r="S272"/>
  <c r="W272"/>
  <c r="AA272"/>
  <c r="AE272"/>
  <c r="AI272"/>
  <c r="AM272"/>
  <c r="AQ272"/>
  <c r="AU272"/>
  <c r="AY272"/>
  <c r="BC272"/>
  <c r="BG272"/>
  <c r="BK272"/>
  <c r="BO272"/>
  <c r="BS272"/>
  <c r="BW272"/>
  <c r="CA272"/>
  <c r="H272"/>
  <c r="L272"/>
  <c r="P272"/>
  <c r="T272"/>
  <c r="X272"/>
  <c r="AB272"/>
  <c r="AF272"/>
  <c r="AJ272"/>
  <c r="AN272"/>
  <c r="AR272"/>
  <c r="AV272"/>
  <c r="AZ272"/>
  <c r="BD272"/>
  <c r="BH272"/>
  <c r="BL272"/>
  <c r="BP272"/>
  <c r="BT272"/>
  <c r="BX272"/>
  <c r="CB272"/>
  <c r="F270" i="18"/>
  <c r="A270" i="17" s="1"/>
  <c r="N270" s="1"/>
  <c r="X270" s="1"/>
  <c r="AL269"/>
  <c r="P266" i="22" l="1"/>
  <c r="R266"/>
  <c r="Q266"/>
  <c r="O267"/>
  <c r="AE270" i="17"/>
  <c r="AD270"/>
  <c r="AB270"/>
  <c r="AK270"/>
  <c r="AI270"/>
  <c r="AJ270"/>
  <c r="Z270"/>
  <c r="AH270"/>
  <c r="V270"/>
  <c r="AA270"/>
  <c r="T270"/>
  <c r="W269"/>
  <c r="Y269"/>
  <c r="G275" i="5"/>
  <c r="R270" i="17"/>
  <c r="O270"/>
  <c r="F271" i="18"/>
  <c r="A271" i="17" s="1"/>
  <c r="N271" s="1"/>
  <c r="X271" s="1"/>
  <c r="J273" i="5"/>
  <c r="N273"/>
  <c r="R273"/>
  <c r="V273"/>
  <c r="Z273"/>
  <c r="AD273"/>
  <c r="AH273"/>
  <c r="AL273"/>
  <c r="AP273"/>
  <c r="AT273"/>
  <c r="AX273"/>
  <c r="BB273"/>
  <c r="BF273"/>
  <c r="BJ273"/>
  <c r="BN273"/>
  <c r="BR273"/>
  <c r="BV273"/>
  <c r="BZ273"/>
  <c r="CD273"/>
  <c r="K273"/>
  <c r="O273"/>
  <c r="S273"/>
  <c r="W273"/>
  <c r="AA273"/>
  <c r="AE273"/>
  <c r="AI273"/>
  <c r="AM273"/>
  <c r="AQ273"/>
  <c r="AU273"/>
  <c r="AY273"/>
  <c r="BC273"/>
  <c r="BG273"/>
  <c r="BK273"/>
  <c r="BO273"/>
  <c r="BS273"/>
  <c r="BW273"/>
  <c r="CA273"/>
  <c r="H273"/>
  <c r="L273"/>
  <c r="P273"/>
  <c r="T273"/>
  <c r="X273"/>
  <c r="AB273"/>
  <c r="AF273"/>
  <c r="AJ273"/>
  <c r="AN273"/>
  <c r="AR273"/>
  <c r="AV273"/>
  <c r="AZ273"/>
  <c r="BD273"/>
  <c r="BH273"/>
  <c r="BL273"/>
  <c r="BP273"/>
  <c r="BT273"/>
  <c r="BX273"/>
  <c r="CB273"/>
  <c r="I273"/>
  <c r="M273"/>
  <c r="Q273"/>
  <c r="U273"/>
  <c r="Y273"/>
  <c r="AC273"/>
  <c r="AG273"/>
  <c r="AK273"/>
  <c r="AO273"/>
  <c r="AS273"/>
  <c r="AW273"/>
  <c r="BA273"/>
  <c r="BE273"/>
  <c r="BI273"/>
  <c r="BM273"/>
  <c r="BQ273"/>
  <c r="BU273"/>
  <c r="BY273"/>
  <c r="CC273"/>
  <c r="E274"/>
  <c r="D274"/>
  <c r="F274"/>
  <c r="A274"/>
  <c r="B274"/>
  <c r="C274"/>
  <c r="AL270" i="17"/>
  <c r="P267" i="22" l="1"/>
  <c r="R267"/>
  <c r="Q267"/>
  <c r="O268"/>
  <c r="AE271" i="17"/>
  <c r="AD271"/>
  <c r="AB271"/>
  <c r="AK271"/>
  <c r="AI271"/>
  <c r="AJ271"/>
  <c r="W270"/>
  <c r="Y270"/>
  <c r="Z271"/>
  <c r="AH271"/>
  <c r="V271"/>
  <c r="AA271"/>
  <c r="T271"/>
  <c r="G276" i="5"/>
  <c r="R271" i="17"/>
  <c r="O271"/>
  <c r="I274" i="5"/>
  <c r="M274"/>
  <c r="Q274"/>
  <c r="U274"/>
  <c r="Y274"/>
  <c r="AC274"/>
  <c r="AG274"/>
  <c r="AK274"/>
  <c r="AO274"/>
  <c r="AS274"/>
  <c r="AW274"/>
  <c r="BA274"/>
  <c r="BE274"/>
  <c r="BI274"/>
  <c r="BM274"/>
  <c r="BQ274"/>
  <c r="BU274"/>
  <c r="BY274"/>
  <c r="CC274"/>
  <c r="J274"/>
  <c r="N274"/>
  <c r="R274"/>
  <c r="V274"/>
  <c r="Z274"/>
  <c r="AD274"/>
  <c r="AH274"/>
  <c r="AL274"/>
  <c r="AP274"/>
  <c r="AT274"/>
  <c r="AX274"/>
  <c r="BB274"/>
  <c r="BF274"/>
  <c r="BJ274"/>
  <c r="BN274"/>
  <c r="BR274"/>
  <c r="BV274"/>
  <c r="BZ274"/>
  <c r="CD274"/>
  <c r="K274"/>
  <c r="O274"/>
  <c r="S274"/>
  <c r="W274"/>
  <c r="AA274"/>
  <c r="AE274"/>
  <c r="AI274"/>
  <c r="AM274"/>
  <c r="AQ274"/>
  <c r="AU274"/>
  <c r="AY274"/>
  <c r="BC274"/>
  <c r="BG274"/>
  <c r="BK274"/>
  <c r="BO274"/>
  <c r="BS274"/>
  <c r="BW274"/>
  <c r="CA274"/>
  <c r="H274"/>
  <c r="L274"/>
  <c r="P274"/>
  <c r="T274"/>
  <c r="X274"/>
  <c r="AB274"/>
  <c r="AF274"/>
  <c r="AJ274"/>
  <c r="AN274"/>
  <c r="AR274"/>
  <c r="AV274"/>
  <c r="AZ274"/>
  <c r="BD274"/>
  <c r="BH274"/>
  <c r="BL274"/>
  <c r="BP274"/>
  <c r="BT274"/>
  <c r="BX274"/>
  <c r="CB274"/>
  <c r="D275"/>
  <c r="E275"/>
  <c r="F275"/>
  <c r="A275"/>
  <c r="B275"/>
  <c r="C275"/>
  <c r="F272" i="18"/>
  <c r="A272" i="17" s="1"/>
  <c r="N272" s="1"/>
  <c r="X272" s="1"/>
  <c r="AL271"/>
  <c r="Q268" i="22" l="1"/>
  <c r="P268"/>
  <c r="R268"/>
  <c r="O269"/>
  <c r="AE272" i="17"/>
  <c r="AD272"/>
  <c r="AB272"/>
  <c r="AK272"/>
  <c r="AI272"/>
  <c r="AJ272"/>
  <c r="Z272"/>
  <c r="AH272"/>
  <c r="V272"/>
  <c r="AA272"/>
  <c r="T272"/>
  <c r="W271"/>
  <c r="Y271"/>
  <c r="G277" i="5"/>
  <c r="R272" i="17"/>
  <c r="O272"/>
  <c r="F273" i="18"/>
  <c r="A273" i="17" s="1"/>
  <c r="N273" s="1"/>
  <c r="X273" s="1"/>
  <c r="E276" i="5"/>
  <c r="D276"/>
  <c r="F276"/>
  <c r="C276"/>
  <c r="A276"/>
  <c r="B276"/>
  <c r="H275"/>
  <c r="L275"/>
  <c r="P275"/>
  <c r="T275"/>
  <c r="X275"/>
  <c r="AB275"/>
  <c r="AF275"/>
  <c r="AJ275"/>
  <c r="AN275"/>
  <c r="AR275"/>
  <c r="AV275"/>
  <c r="AZ275"/>
  <c r="BD275"/>
  <c r="BH275"/>
  <c r="BL275"/>
  <c r="BP275"/>
  <c r="BT275"/>
  <c r="BX275"/>
  <c r="CB275"/>
  <c r="I275"/>
  <c r="M275"/>
  <c r="Q275"/>
  <c r="U275"/>
  <c r="Y275"/>
  <c r="AC275"/>
  <c r="AG275"/>
  <c r="AK275"/>
  <c r="AO275"/>
  <c r="AS275"/>
  <c r="AW275"/>
  <c r="BA275"/>
  <c r="BE275"/>
  <c r="BI275"/>
  <c r="BM275"/>
  <c r="BQ275"/>
  <c r="BU275"/>
  <c r="BY275"/>
  <c r="CC275"/>
  <c r="J275"/>
  <c r="N275"/>
  <c r="R275"/>
  <c r="V275"/>
  <c r="Z275"/>
  <c r="AD275"/>
  <c r="AH275"/>
  <c r="AL275"/>
  <c r="AP275"/>
  <c r="AT275"/>
  <c r="AX275"/>
  <c r="BB275"/>
  <c r="BF275"/>
  <c r="BJ275"/>
  <c r="BN275"/>
  <c r="BR275"/>
  <c r="BV275"/>
  <c r="BZ275"/>
  <c r="CD275"/>
  <c r="K275"/>
  <c r="O275"/>
  <c r="S275"/>
  <c r="W275"/>
  <c r="AA275"/>
  <c r="AE275"/>
  <c r="AI275"/>
  <c r="AM275"/>
  <c r="AQ275"/>
  <c r="AU275"/>
  <c r="AY275"/>
  <c r="BC275"/>
  <c r="BG275"/>
  <c r="BK275"/>
  <c r="BO275"/>
  <c r="BS275"/>
  <c r="BW275"/>
  <c r="CA275"/>
  <c r="AL272" i="17"/>
  <c r="P269" i="22" l="1"/>
  <c r="R269"/>
  <c r="Q269"/>
  <c r="O270"/>
  <c r="AE273" i="17"/>
  <c r="AD273"/>
  <c r="AB273"/>
  <c r="AK273"/>
  <c r="AI273"/>
  <c r="AJ273"/>
  <c r="W272"/>
  <c r="Y272"/>
  <c r="Z273"/>
  <c r="AH273"/>
  <c r="V273"/>
  <c r="AA273"/>
  <c r="T273"/>
  <c r="G278" i="5"/>
  <c r="R273" i="17"/>
  <c r="O273"/>
  <c r="F277" i="5"/>
  <c r="D277"/>
  <c r="E277"/>
  <c r="A277"/>
  <c r="B277"/>
  <c r="C277"/>
  <c r="K276"/>
  <c r="O276"/>
  <c r="S276"/>
  <c r="W276"/>
  <c r="AA276"/>
  <c r="AE276"/>
  <c r="AI276"/>
  <c r="AM276"/>
  <c r="AQ276"/>
  <c r="AU276"/>
  <c r="AY276"/>
  <c r="BC276"/>
  <c r="BG276"/>
  <c r="BK276"/>
  <c r="BO276"/>
  <c r="BS276"/>
  <c r="BW276"/>
  <c r="CA276"/>
  <c r="H276"/>
  <c r="L276"/>
  <c r="P276"/>
  <c r="T276"/>
  <c r="X276"/>
  <c r="AB276"/>
  <c r="AF276"/>
  <c r="AJ276"/>
  <c r="AN276"/>
  <c r="AR276"/>
  <c r="AV276"/>
  <c r="AZ276"/>
  <c r="BD276"/>
  <c r="BH276"/>
  <c r="BL276"/>
  <c r="BP276"/>
  <c r="BT276"/>
  <c r="BX276"/>
  <c r="CB276"/>
  <c r="I276"/>
  <c r="M276"/>
  <c r="Q276"/>
  <c r="U276"/>
  <c r="Y276"/>
  <c r="AC276"/>
  <c r="AG276"/>
  <c r="AK276"/>
  <c r="AO276"/>
  <c r="AS276"/>
  <c r="AW276"/>
  <c r="BA276"/>
  <c r="BE276"/>
  <c r="BI276"/>
  <c r="BM276"/>
  <c r="BQ276"/>
  <c r="BU276"/>
  <c r="BY276"/>
  <c r="CC276"/>
  <c r="J276"/>
  <c r="N276"/>
  <c r="R276"/>
  <c r="V276"/>
  <c r="Z276"/>
  <c r="AD276"/>
  <c r="AH276"/>
  <c r="AL276"/>
  <c r="AP276"/>
  <c r="AT276"/>
  <c r="AX276"/>
  <c r="BB276"/>
  <c r="BF276"/>
  <c r="BJ276"/>
  <c r="BN276"/>
  <c r="BR276"/>
  <c r="BV276"/>
  <c r="BZ276"/>
  <c r="CD276"/>
  <c r="F274" i="18"/>
  <c r="A274" i="17" s="1"/>
  <c r="N274" s="1"/>
  <c r="X274" s="1"/>
  <c r="AL273"/>
  <c r="P270" i="22" l="1"/>
  <c r="R270"/>
  <c r="Q270"/>
  <c r="O271"/>
  <c r="AE274" i="17"/>
  <c r="AD274"/>
  <c r="AB274"/>
  <c r="AK274"/>
  <c r="AI274"/>
  <c r="AJ274"/>
  <c r="Z274"/>
  <c r="AH274"/>
  <c r="V274"/>
  <c r="AA274"/>
  <c r="T274"/>
  <c r="W273"/>
  <c r="Y273"/>
  <c r="G279" i="5"/>
  <c r="R274" i="17"/>
  <c r="O274"/>
  <c r="F275" i="18"/>
  <c r="A275" i="17" s="1"/>
  <c r="N275" s="1"/>
  <c r="X275" s="1"/>
  <c r="H277" i="5"/>
  <c r="L277"/>
  <c r="P277"/>
  <c r="T277"/>
  <c r="X277"/>
  <c r="AB277"/>
  <c r="AF277"/>
  <c r="AJ277"/>
  <c r="AN277"/>
  <c r="AR277"/>
  <c r="AV277"/>
  <c r="AZ277"/>
  <c r="BD277"/>
  <c r="BH277"/>
  <c r="BL277"/>
  <c r="BP277"/>
  <c r="BT277"/>
  <c r="BX277"/>
  <c r="CB277"/>
  <c r="I277"/>
  <c r="M277"/>
  <c r="Q277"/>
  <c r="U277"/>
  <c r="Y277"/>
  <c r="AC277"/>
  <c r="AG277"/>
  <c r="AK277"/>
  <c r="AO277"/>
  <c r="AS277"/>
  <c r="AW277"/>
  <c r="BA277"/>
  <c r="BE277"/>
  <c r="BI277"/>
  <c r="BM277"/>
  <c r="BQ277"/>
  <c r="BU277"/>
  <c r="BY277"/>
  <c r="CC277"/>
  <c r="J277"/>
  <c r="N277"/>
  <c r="R277"/>
  <c r="V277"/>
  <c r="Z277"/>
  <c r="AD277"/>
  <c r="AH277"/>
  <c r="AL277"/>
  <c r="AP277"/>
  <c r="AT277"/>
  <c r="AX277"/>
  <c r="BB277"/>
  <c r="BF277"/>
  <c r="BJ277"/>
  <c r="BN277"/>
  <c r="BR277"/>
  <c r="BV277"/>
  <c r="BZ277"/>
  <c r="CD277"/>
  <c r="K277"/>
  <c r="O277"/>
  <c r="S277"/>
  <c r="W277"/>
  <c r="AA277"/>
  <c r="AE277"/>
  <c r="AI277"/>
  <c r="AM277"/>
  <c r="AQ277"/>
  <c r="AU277"/>
  <c r="AY277"/>
  <c r="BC277"/>
  <c r="BG277"/>
  <c r="BK277"/>
  <c r="BO277"/>
  <c r="BS277"/>
  <c r="BW277"/>
  <c r="CA277"/>
  <c r="E278"/>
  <c r="D278"/>
  <c r="F278"/>
  <c r="C278"/>
  <c r="A278"/>
  <c r="B278"/>
  <c r="AL274" i="17"/>
  <c r="P271" i="22" l="1"/>
  <c r="R271"/>
  <c r="Q271"/>
  <c r="O272"/>
  <c r="AE275" i="17"/>
  <c r="AD275"/>
  <c r="AB275"/>
  <c r="AK275"/>
  <c r="AI275"/>
  <c r="AJ275"/>
  <c r="W274"/>
  <c r="Y274"/>
  <c r="Z275"/>
  <c r="AH275"/>
  <c r="V275"/>
  <c r="AA275"/>
  <c r="T275"/>
  <c r="G280" i="5"/>
  <c r="R275" i="17"/>
  <c r="O275"/>
  <c r="K278" i="5"/>
  <c r="O278"/>
  <c r="S278"/>
  <c r="W278"/>
  <c r="AA278"/>
  <c r="AE278"/>
  <c r="AI278"/>
  <c r="AM278"/>
  <c r="AQ278"/>
  <c r="AU278"/>
  <c r="AY278"/>
  <c r="BC278"/>
  <c r="BG278"/>
  <c r="BK278"/>
  <c r="BO278"/>
  <c r="BS278"/>
  <c r="BW278"/>
  <c r="CA278"/>
  <c r="H278"/>
  <c r="L278"/>
  <c r="P278"/>
  <c r="T278"/>
  <c r="X278"/>
  <c r="AB278"/>
  <c r="AF278"/>
  <c r="AJ278"/>
  <c r="AN278"/>
  <c r="AR278"/>
  <c r="AV278"/>
  <c r="AZ278"/>
  <c r="BD278"/>
  <c r="BH278"/>
  <c r="BL278"/>
  <c r="BP278"/>
  <c r="BT278"/>
  <c r="BX278"/>
  <c r="CB278"/>
  <c r="I278"/>
  <c r="M278"/>
  <c r="Q278"/>
  <c r="U278"/>
  <c r="Y278"/>
  <c r="AC278"/>
  <c r="AG278"/>
  <c r="AK278"/>
  <c r="AO278"/>
  <c r="AS278"/>
  <c r="AW278"/>
  <c r="BA278"/>
  <c r="BE278"/>
  <c r="BI278"/>
  <c r="BM278"/>
  <c r="BQ278"/>
  <c r="BU278"/>
  <c r="BY278"/>
  <c r="CC278"/>
  <c r="J278"/>
  <c r="N278"/>
  <c r="R278"/>
  <c r="V278"/>
  <c r="Z278"/>
  <c r="AD278"/>
  <c r="AH278"/>
  <c r="AL278"/>
  <c r="AP278"/>
  <c r="AT278"/>
  <c r="AX278"/>
  <c r="BB278"/>
  <c r="BF278"/>
  <c r="BJ278"/>
  <c r="BN278"/>
  <c r="BR278"/>
  <c r="BV278"/>
  <c r="BZ278"/>
  <c r="CD278"/>
  <c r="D279"/>
  <c r="E279"/>
  <c r="F279"/>
  <c r="A279"/>
  <c r="B279"/>
  <c r="C279"/>
  <c r="F276" i="18"/>
  <c r="A276" i="17" s="1"/>
  <c r="N276" s="1"/>
  <c r="X276" s="1"/>
  <c r="AL275"/>
  <c r="P272" i="22" l="1"/>
  <c r="R272"/>
  <c r="Q272"/>
  <c r="O273"/>
  <c r="AE276" i="17"/>
  <c r="AD276"/>
  <c r="AB276"/>
  <c r="AK276"/>
  <c r="AI276"/>
  <c r="AJ276"/>
  <c r="Z276"/>
  <c r="AH276"/>
  <c r="V276"/>
  <c r="AA276"/>
  <c r="T276"/>
  <c r="W275"/>
  <c r="Y275"/>
  <c r="G281" i="5"/>
  <c r="R276" i="17"/>
  <c r="O276"/>
  <c r="F277" i="18"/>
  <c r="A277" i="17" s="1"/>
  <c r="N277" s="1"/>
  <c r="X277" s="1"/>
  <c r="E280" i="5"/>
  <c r="D280"/>
  <c r="F280"/>
  <c r="A280"/>
  <c r="B280"/>
  <c r="C280"/>
  <c r="J279"/>
  <c r="N279"/>
  <c r="R279"/>
  <c r="V279"/>
  <c r="Z279"/>
  <c r="AD279"/>
  <c r="AH279"/>
  <c r="AL279"/>
  <c r="AP279"/>
  <c r="AT279"/>
  <c r="AX279"/>
  <c r="BB279"/>
  <c r="BF279"/>
  <c r="BJ279"/>
  <c r="BN279"/>
  <c r="BR279"/>
  <c r="BV279"/>
  <c r="BZ279"/>
  <c r="CD279"/>
  <c r="K279"/>
  <c r="O279"/>
  <c r="S279"/>
  <c r="W279"/>
  <c r="AA279"/>
  <c r="AE279"/>
  <c r="AI279"/>
  <c r="AM279"/>
  <c r="AQ279"/>
  <c r="AU279"/>
  <c r="AY279"/>
  <c r="BC279"/>
  <c r="BG279"/>
  <c r="BK279"/>
  <c r="BO279"/>
  <c r="BS279"/>
  <c r="BW279"/>
  <c r="CA279"/>
  <c r="H279"/>
  <c r="L279"/>
  <c r="P279"/>
  <c r="T279"/>
  <c r="X279"/>
  <c r="AB279"/>
  <c r="AF279"/>
  <c r="AJ279"/>
  <c r="AN279"/>
  <c r="AR279"/>
  <c r="AV279"/>
  <c r="AZ279"/>
  <c r="BD279"/>
  <c r="BH279"/>
  <c r="BL279"/>
  <c r="BP279"/>
  <c r="BT279"/>
  <c r="BX279"/>
  <c r="CB279"/>
  <c r="I279"/>
  <c r="M279"/>
  <c r="Q279"/>
  <c r="U279"/>
  <c r="Y279"/>
  <c r="AC279"/>
  <c r="AG279"/>
  <c r="AK279"/>
  <c r="AO279"/>
  <c r="AS279"/>
  <c r="AW279"/>
  <c r="BA279"/>
  <c r="BE279"/>
  <c r="BI279"/>
  <c r="BM279"/>
  <c r="BQ279"/>
  <c r="BU279"/>
  <c r="BY279"/>
  <c r="CC279"/>
  <c r="AL276" i="17"/>
  <c r="P273" i="22" l="1"/>
  <c r="R273"/>
  <c r="Q273"/>
  <c r="O274"/>
  <c r="AE277" i="17"/>
  <c r="AD277"/>
  <c r="AB277"/>
  <c r="AK277"/>
  <c r="AI277"/>
  <c r="AJ277"/>
  <c r="W276"/>
  <c r="Y276"/>
  <c r="Z277"/>
  <c r="AH277"/>
  <c r="V277"/>
  <c r="AA277"/>
  <c r="T277"/>
  <c r="G282" i="5"/>
  <c r="R277" i="17"/>
  <c r="O277"/>
  <c r="I280" i="5"/>
  <c r="M280"/>
  <c r="Q280"/>
  <c r="U280"/>
  <c r="Y280"/>
  <c r="AC280"/>
  <c r="AG280"/>
  <c r="AK280"/>
  <c r="AO280"/>
  <c r="AS280"/>
  <c r="AW280"/>
  <c r="BA280"/>
  <c r="BE280"/>
  <c r="BI280"/>
  <c r="BM280"/>
  <c r="BQ280"/>
  <c r="BU280"/>
  <c r="BY280"/>
  <c r="CC280"/>
  <c r="J280"/>
  <c r="N280"/>
  <c r="R280"/>
  <c r="V280"/>
  <c r="Z280"/>
  <c r="AD280"/>
  <c r="AH280"/>
  <c r="AL280"/>
  <c r="AP280"/>
  <c r="AT280"/>
  <c r="AX280"/>
  <c r="BB280"/>
  <c r="BF280"/>
  <c r="BJ280"/>
  <c r="BN280"/>
  <c r="BR280"/>
  <c r="BV280"/>
  <c r="BZ280"/>
  <c r="CD280"/>
  <c r="K280"/>
  <c r="O280"/>
  <c r="S280"/>
  <c r="W280"/>
  <c r="AA280"/>
  <c r="AE280"/>
  <c r="AI280"/>
  <c r="AM280"/>
  <c r="AQ280"/>
  <c r="AU280"/>
  <c r="AY280"/>
  <c r="BC280"/>
  <c r="BG280"/>
  <c r="BK280"/>
  <c r="BO280"/>
  <c r="BS280"/>
  <c r="BW280"/>
  <c r="CA280"/>
  <c r="H280"/>
  <c r="L280"/>
  <c r="P280"/>
  <c r="T280"/>
  <c r="X280"/>
  <c r="AB280"/>
  <c r="AF280"/>
  <c r="AJ280"/>
  <c r="AN280"/>
  <c r="AR280"/>
  <c r="AV280"/>
  <c r="AZ280"/>
  <c r="BD280"/>
  <c r="BH280"/>
  <c r="BL280"/>
  <c r="BP280"/>
  <c r="BT280"/>
  <c r="BX280"/>
  <c r="CB280"/>
  <c r="E281"/>
  <c r="D281"/>
  <c r="F281"/>
  <c r="A281"/>
  <c r="B281"/>
  <c r="C281"/>
  <c r="F278" i="18"/>
  <c r="A278" i="17" s="1"/>
  <c r="N278" s="1"/>
  <c r="X278" s="1"/>
  <c r="AL277"/>
  <c r="P274" i="22" l="1"/>
  <c r="R274"/>
  <c r="Q274"/>
  <c r="O275"/>
  <c r="AE278" i="17"/>
  <c r="AD278"/>
  <c r="AB278"/>
  <c r="AK278"/>
  <c r="AI278"/>
  <c r="AJ278"/>
  <c r="Z278"/>
  <c r="AH278"/>
  <c r="V278"/>
  <c r="AA278"/>
  <c r="T278"/>
  <c r="W277"/>
  <c r="Y277"/>
  <c r="G283" i="5"/>
  <c r="R278" i="17"/>
  <c r="O278"/>
  <c r="F279" i="18"/>
  <c r="A279" i="17" s="1"/>
  <c r="N279" s="1"/>
  <c r="X279" s="1"/>
  <c r="H281" i="5"/>
  <c r="L281"/>
  <c r="P281"/>
  <c r="T281"/>
  <c r="X281"/>
  <c r="AB281"/>
  <c r="AF281"/>
  <c r="AJ281"/>
  <c r="AN281"/>
  <c r="AR281"/>
  <c r="AV281"/>
  <c r="AZ281"/>
  <c r="BD281"/>
  <c r="BH281"/>
  <c r="BL281"/>
  <c r="BP281"/>
  <c r="BT281"/>
  <c r="BX281"/>
  <c r="CB281"/>
  <c r="I281"/>
  <c r="M281"/>
  <c r="Q281"/>
  <c r="U281"/>
  <c r="Y281"/>
  <c r="AC281"/>
  <c r="AG281"/>
  <c r="AK281"/>
  <c r="AO281"/>
  <c r="AS281"/>
  <c r="AW281"/>
  <c r="BA281"/>
  <c r="BE281"/>
  <c r="BI281"/>
  <c r="BM281"/>
  <c r="BQ281"/>
  <c r="BU281"/>
  <c r="BY281"/>
  <c r="CC281"/>
  <c r="J281"/>
  <c r="N281"/>
  <c r="R281"/>
  <c r="V281"/>
  <c r="Z281"/>
  <c r="AD281"/>
  <c r="AH281"/>
  <c r="AL281"/>
  <c r="AP281"/>
  <c r="AT281"/>
  <c r="AX281"/>
  <c r="BB281"/>
  <c r="BF281"/>
  <c r="BJ281"/>
  <c r="BN281"/>
  <c r="BR281"/>
  <c r="BV281"/>
  <c r="BZ281"/>
  <c r="CD281"/>
  <c r="K281"/>
  <c r="O281"/>
  <c r="S281"/>
  <c r="W281"/>
  <c r="AA281"/>
  <c r="AE281"/>
  <c r="AI281"/>
  <c r="AM281"/>
  <c r="AQ281"/>
  <c r="AU281"/>
  <c r="AY281"/>
  <c r="BC281"/>
  <c r="BG281"/>
  <c r="BK281"/>
  <c r="BO281"/>
  <c r="BS281"/>
  <c r="BW281"/>
  <c r="CA281"/>
  <c r="D282"/>
  <c r="E282"/>
  <c r="F282"/>
  <c r="A282"/>
  <c r="B282"/>
  <c r="C282"/>
  <c r="AL278" i="17"/>
  <c r="Q275" i="22" l="1"/>
  <c r="P275"/>
  <c r="R275"/>
  <c r="O276"/>
  <c r="AE279" i="17"/>
  <c r="AD279"/>
  <c r="AB279"/>
  <c r="AK279"/>
  <c r="AI279"/>
  <c r="AJ279"/>
  <c r="W278"/>
  <c r="Y278"/>
  <c r="Z279"/>
  <c r="AH279"/>
  <c r="V279"/>
  <c r="AA279"/>
  <c r="T279"/>
  <c r="G284" i="5"/>
  <c r="R279" i="17"/>
  <c r="O279"/>
  <c r="E283" i="5"/>
  <c r="D283"/>
  <c r="F283"/>
  <c r="A283"/>
  <c r="B283"/>
  <c r="C283"/>
  <c r="I282"/>
  <c r="M282"/>
  <c r="Q282"/>
  <c r="U282"/>
  <c r="Y282"/>
  <c r="AC282"/>
  <c r="AG282"/>
  <c r="AK282"/>
  <c r="AO282"/>
  <c r="AS282"/>
  <c r="AW282"/>
  <c r="BA282"/>
  <c r="BE282"/>
  <c r="BI282"/>
  <c r="BM282"/>
  <c r="BQ282"/>
  <c r="BU282"/>
  <c r="BY282"/>
  <c r="CC282"/>
  <c r="J282"/>
  <c r="N282"/>
  <c r="R282"/>
  <c r="V282"/>
  <c r="Z282"/>
  <c r="AD282"/>
  <c r="AH282"/>
  <c r="AL282"/>
  <c r="AP282"/>
  <c r="AT282"/>
  <c r="AX282"/>
  <c r="BB282"/>
  <c r="BF282"/>
  <c r="BJ282"/>
  <c r="BN282"/>
  <c r="BR282"/>
  <c r="BV282"/>
  <c r="BZ282"/>
  <c r="CD282"/>
  <c r="K282"/>
  <c r="O282"/>
  <c r="S282"/>
  <c r="W282"/>
  <c r="AA282"/>
  <c r="AE282"/>
  <c r="AI282"/>
  <c r="AM282"/>
  <c r="AQ282"/>
  <c r="AU282"/>
  <c r="AY282"/>
  <c r="BC282"/>
  <c r="BG282"/>
  <c r="BK282"/>
  <c r="BO282"/>
  <c r="BS282"/>
  <c r="BW282"/>
  <c r="CA282"/>
  <c r="H282"/>
  <c r="L282"/>
  <c r="P282"/>
  <c r="T282"/>
  <c r="X282"/>
  <c r="AB282"/>
  <c r="AF282"/>
  <c r="AJ282"/>
  <c r="AN282"/>
  <c r="AR282"/>
  <c r="AV282"/>
  <c r="AZ282"/>
  <c r="BD282"/>
  <c r="BH282"/>
  <c r="BL282"/>
  <c r="BP282"/>
  <c r="BT282"/>
  <c r="BX282"/>
  <c r="CB282"/>
  <c r="F280" i="18"/>
  <c r="A280" i="17" s="1"/>
  <c r="N280" s="1"/>
  <c r="X280" s="1"/>
  <c r="AL279"/>
  <c r="Q276" i="22" l="1"/>
  <c r="P276"/>
  <c r="R276"/>
  <c r="O277"/>
  <c r="AE280" i="17"/>
  <c r="AD280"/>
  <c r="AB280"/>
  <c r="AK280"/>
  <c r="AI280"/>
  <c r="AJ280"/>
  <c r="Z280"/>
  <c r="AH280"/>
  <c r="V280"/>
  <c r="AA280"/>
  <c r="T280"/>
  <c r="W279"/>
  <c r="Y279"/>
  <c r="G285" i="5"/>
  <c r="R280" i="17"/>
  <c r="O280"/>
  <c r="F281" i="18"/>
  <c r="A281" i="17" s="1"/>
  <c r="N281" s="1"/>
  <c r="X281" s="1"/>
  <c r="H283" i="5"/>
  <c r="L283"/>
  <c r="P283"/>
  <c r="T283"/>
  <c r="X283"/>
  <c r="AB283"/>
  <c r="AF283"/>
  <c r="AJ283"/>
  <c r="AN283"/>
  <c r="AR283"/>
  <c r="AV283"/>
  <c r="AZ283"/>
  <c r="BD283"/>
  <c r="BH283"/>
  <c r="BL283"/>
  <c r="BP283"/>
  <c r="BT283"/>
  <c r="BX283"/>
  <c r="CB283"/>
  <c r="I283"/>
  <c r="M283"/>
  <c r="Q283"/>
  <c r="U283"/>
  <c r="Y283"/>
  <c r="AC283"/>
  <c r="AG283"/>
  <c r="AK283"/>
  <c r="AO283"/>
  <c r="AS283"/>
  <c r="AW283"/>
  <c r="BA283"/>
  <c r="BE283"/>
  <c r="BI283"/>
  <c r="BM283"/>
  <c r="BQ283"/>
  <c r="BU283"/>
  <c r="BY283"/>
  <c r="CC283"/>
  <c r="J283"/>
  <c r="N283"/>
  <c r="R283"/>
  <c r="V283"/>
  <c r="Z283"/>
  <c r="AD283"/>
  <c r="AH283"/>
  <c r="AL283"/>
  <c r="AP283"/>
  <c r="AT283"/>
  <c r="AX283"/>
  <c r="BB283"/>
  <c r="BF283"/>
  <c r="BJ283"/>
  <c r="BN283"/>
  <c r="BR283"/>
  <c r="BV283"/>
  <c r="BZ283"/>
  <c r="CD283"/>
  <c r="K283"/>
  <c r="O283"/>
  <c r="S283"/>
  <c r="W283"/>
  <c r="AA283"/>
  <c r="AE283"/>
  <c r="AI283"/>
  <c r="AM283"/>
  <c r="AQ283"/>
  <c r="AU283"/>
  <c r="AY283"/>
  <c r="BC283"/>
  <c r="BG283"/>
  <c r="BK283"/>
  <c r="BO283"/>
  <c r="BS283"/>
  <c r="BW283"/>
  <c r="CA283"/>
  <c r="D284"/>
  <c r="E284"/>
  <c r="F284"/>
  <c r="C284"/>
  <c r="A284"/>
  <c r="B284"/>
  <c r="AL280" i="17"/>
  <c r="P277" i="22" l="1"/>
  <c r="R277"/>
  <c r="Q277"/>
  <c r="O278"/>
  <c r="AE281" i="17"/>
  <c r="AD281"/>
  <c r="AB281"/>
  <c r="AK281"/>
  <c r="AI281"/>
  <c r="AJ281"/>
  <c r="W280"/>
  <c r="Y280"/>
  <c r="Z281"/>
  <c r="AH281"/>
  <c r="V281"/>
  <c r="AA281"/>
  <c r="T281"/>
  <c r="G286" i="5"/>
  <c r="R281" i="17"/>
  <c r="O281"/>
  <c r="F285" i="5"/>
  <c r="E285"/>
  <c r="D285"/>
  <c r="A285"/>
  <c r="B285"/>
  <c r="C285"/>
  <c r="K284"/>
  <c r="O284"/>
  <c r="S284"/>
  <c r="W284"/>
  <c r="AA284"/>
  <c r="AE284"/>
  <c r="AI284"/>
  <c r="AM284"/>
  <c r="AQ284"/>
  <c r="AU284"/>
  <c r="AY284"/>
  <c r="BC284"/>
  <c r="BG284"/>
  <c r="BK284"/>
  <c r="BO284"/>
  <c r="BS284"/>
  <c r="BW284"/>
  <c r="CA284"/>
  <c r="H284"/>
  <c r="L284"/>
  <c r="P284"/>
  <c r="T284"/>
  <c r="X284"/>
  <c r="AB284"/>
  <c r="AF284"/>
  <c r="AJ284"/>
  <c r="AN284"/>
  <c r="AR284"/>
  <c r="AV284"/>
  <c r="AZ284"/>
  <c r="BD284"/>
  <c r="BH284"/>
  <c r="BL284"/>
  <c r="BP284"/>
  <c r="BT284"/>
  <c r="BX284"/>
  <c r="CB284"/>
  <c r="I284"/>
  <c r="M284"/>
  <c r="Q284"/>
  <c r="U284"/>
  <c r="Y284"/>
  <c r="AC284"/>
  <c r="AG284"/>
  <c r="AK284"/>
  <c r="AO284"/>
  <c r="AS284"/>
  <c r="AW284"/>
  <c r="BA284"/>
  <c r="BE284"/>
  <c r="BI284"/>
  <c r="BM284"/>
  <c r="BQ284"/>
  <c r="BU284"/>
  <c r="BY284"/>
  <c r="CC284"/>
  <c r="J284"/>
  <c r="N284"/>
  <c r="R284"/>
  <c r="V284"/>
  <c r="Z284"/>
  <c r="AD284"/>
  <c r="AH284"/>
  <c r="AL284"/>
  <c r="AP284"/>
  <c r="AT284"/>
  <c r="AX284"/>
  <c r="BB284"/>
  <c r="BF284"/>
  <c r="BJ284"/>
  <c r="BN284"/>
  <c r="BR284"/>
  <c r="BV284"/>
  <c r="BZ284"/>
  <c r="CD284"/>
  <c r="F282" i="18"/>
  <c r="A282" i="17" s="1"/>
  <c r="N282" s="1"/>
  <c r="X282" s="1"/>
  <c r="AL281"/>
  <c r="Q278" i="22" l="1"/>
  <c r="P278"/>
  <c r="R278"/>
  <c r="O279"/>
  <c r="AE282" i="17"/>
  <c r="AD282"/>
  <c r="AB282"/>
  <c r="AK282"/>
  <c r="AI282"/>
  <c r="AJ282"/>
  <c r="Z282"/>
  <c r="AH282"/>
  <c r="V282"/>
  <c r="AA282"/>
  <c r="T282"/>
  <c r="W281"/>
  <c r="Y281"/>
  <c r="G287" i="5"/>
  <c r="R282" i="17"/>
  <c r="O282"/>
  <c r="F283" i="18"/>
  <c r="A283" i="17" s="1"/>
  <c r="N283" s="1"/>
  <c r="X283" s="1"/>
  <c r="J285" i="5"/>
  <c r="N285"/>
  <c r="R285"/>
  <c r="V285"/>
  <c r="Z285"/>
  <c r="AD285"/>
  <c r="AH285"/>
  <c r="AL285"/>
  <c r="AP285"/>
  <c r="AT285"/>
  <c r="AX285"/>
  <c r="BB285"/>
  <c r="BF285"/>
  <c r="BJ285"/>
  <c r="BN285"/>
  <c r="BR285"/>
  <c r="BV285"/>
  <c r="BZ285"/>
  <c r="CD285"/>
  <c r="K285"/>
  <c r="O285"/>
  <c r="S285"/>
  <c r="W285"/>
  <c r="AA285"/>
  <c r="AE285"/>
  <c r="AI285"/>
  <c r="AM285"/>
  <c r="AQ285"/>
  <c r="AU285"/>
  <c r="AY285"/>
  <c r="BC285"/>
  <c r="BG285"/>
  <c r="BK285"/>
  <c r="BO285"/>
  <c r="BS285"/>
  <c r="BW285"/>
  <c r="CA285"/>
  <c r="H285"/>
  <c r="L285"/>
  <c r="P285"/>
  <c r="T285"/>
  <c r="X285"/>
  <c r="AB285"/>
  <c r="AF285"/>
  <c r="AJ285"/>
  <c r="AN285"/>
  <c r="AR285"/>
  <c r="AV285"/>
  <c r="AZ285"/>
  <c r="BD285"/>
  <c r="BH285"/>
  <c r="BL285"/>
  <c r="BP285"/>
  <c r="BT285"/>
  <c r="BX285"/>
  <c r="CB285"/>
  <c r="I285"/>
  <c r="M285"/>
  <c r="Q285"/>
  <c r="U285"/>
  <c r="Y285"/>
  <c r="AC285"/>
  <c r="AG285"/>
  <c r="AK285"/>
  <c r="AO285"/>
  <c r="AS285"/>
  <c r="AW285"/>
  <c r="BA285"/>
  <c r="BE285"/>
  <c r="BI285"/>
  <c r="BM285"/>
  <c r="BQ285"/>
  <c r="BU285"/>
  <c r="BY285"/>
  <c r="CC285"/>
  <c r="D286"/>
  <c r="E286"/>
  <c r="F286"/>
  <c r="C286"/>
  <c r="A286"/>
  <c r="B286"/>
  <c r="AL282" i="17"/>
  <c r="P279" i="22" l="1"/>
  <c r="R279"/>
  <c r="Q279"/>
  <c r="O280"/>
  <c r="AE283" i="17"/>
  <c r="AD283"/>
  <c r="AB283"/>
  <c r="AK283"/>
  <c r="AI283"/>
  <c r="AJ283"/>
  <c r="W282"/>
  <c r="Y282"/>
  <c r="Z283"/>
  <c r="AH283"/>
  <c r="V283"/>
  <c r="AA283"/>
  <c r="T283"/>
  <c r="G288" i="5"/>
  <c r="R283" i="17"/>
  <c r="O283"/>
  <c r="E287" i="5"/>
  <c r="D287"/>
  <c r="F287"/>
  <c r="A287"/>
  <c r="B287"/>
  <c r="C287"/>
  <c r="K286"/>
  <c r="O286"/>
  <c r="S286"/>
  <c r="W286"/>
  <c r="AA286"/>
  <c r="AE286"/>
  <c r="AI286"/>
  <c r="AM286"/>
  <c r="AQ286"/>
  <c r="AU286"/>
  <c r="AY286"/>
  <c r="BC286"/>
  <c r="BG286"/>
  <c r="BK286"/>
  <c r="BO286"/>
  <c r="BS286"/>
  <c r="BW286"/>
  <c r="CA286"/>
  <c r="H286"/>
  <c r="L286"/>
  <c r="P286"/>
  <c r="T286"/>
  <c r="X286"/>
  <c r="AB286"/>
  <c r="AF286"/>
  <c r="AJ286"/>
  <c r="AN286"/>
  <c r="AR286"/>
  <c r="AV286"/>
  <c r="AZ286"/>
  <c r="BD286"/>
  <c r="BH286"/>
  <c r="BL286"/>
  <c r="BP286"/>
  <c r="BT286"/>
  <c r="BX286"/>
  <c r="CB286"/>
  <c r="I286"/>
  <c r="M286"/>
  <c r="Q286"/>
  <c r="U286"/>
  <c r="Y286"/>
  <c r="AC286"/>
  <c r="AG286"/>
  <c r="AK286"/>
  <c r="AO286"/>
  <c r="AS286"/>
  <c r="AW286"/>
  <c r="BA286"/>
  <c r="BE286"/>
  <c r="BI286"/>
  <c r="BM286"/>
  <c r="BQ286"/>
  <c r="BU286"/>
  <c r="BY286"/>
  <c r="CC286"/>
  <c r="J286"/>
  <c r="N286"/>
  <c r="R286"/>
  <c r="V286"/>
  <c r="Z286"/>
  <c r="AD286"/>
  <c r="AH286"/>
  <c r="AL286"/>
  <c r="AP286"/>
  <c r="AT286"/>
  <c r="AX286"/>
  <c r="BB286"/>
  <c r="BF286"/>
  <c r="BJ286"/>
  <c r="BN286"/>
  <c r="BR286"/>
  <c r="BV286"/>
  <c r="BZ286"/>
  <c r="CD286"/>
  <c r="F284" i="18"/>
  <c r="A284" i="17" s="1"/>
  <c r="N284" s="1"/>
  <c r="X284" s="1"/>
  <c r="AL283"/>
  <c r="P280" i="22" l="1"/>
  <c r="R280"/>
  <c r="Q280"/>
  <c r="O281"/>
  <c r="AE284" i="17"/>
  <c r="AD284"/>
  <c r="AB284"/>
  <c r="AK284"/>
  <c r="AI284"/>
  <c r="AJ284"/>
  <c r="Z284"/>
  <c r="AH284"/>
  <c r="V284"/>
  <c r="AA284"/>
  <c r="T284"/>
  <c r="W283"/>
  <c r="Y283"/>
  <c r="G289" i="5"/>
  <c r="R284" i="17"/>
  <c r="O284"/>
  <c r="D288" i="5"/>
  <c r="E288"/>
  <c r="F288"/>
  <c r="A288"/>
  <c r="B288"/>
  <c r="C288"/>
  <c r="F285" i="18"/>
  <c r="A285" i="17" s="1"/>
  <c r="N285" s="1"/>
  <c r="X285" s="1"/>
  <c r="J287" i="5"/>
  <c r="N287"/>
  <c r="R287"/>
  <c r="V287"/>
  <c r="Z287"/>
  <c r="AD287"/>
  <c r="AH287"/>
  <c r="AL287"/>
  <c r="AP287"/>
  <c r="AT287"/>
  <c r="AX287"/>
  <c r="BB287"/>
  <c r="BF287"/>
  <c r="BJ287"/>
  <c r="BN287"/>
  <c r="BR287"/>
  <c r="BV287"/>
  <c r="BZ287"/>
  <c r="CD287"/>
  <c r="K287"/>
  <c r="O287"/>
  <c r="S287"/>
  <c r="W287"/>
  <c r="AA287"/>
  <c r="AE287"/>
  <c r="AI287"/>
  <c r="AM287"/>
  <c r="AQ287"/>
  <c r="AU287"/>
  <c r="AY287"/>
  <c r="BC287"/>
  <c r="BG287"/>
  <c r="BK287"/>
  <c r="BO287"/>
  <c r="BS287"/>
  <c r="BW287"/>
  <c r="CA287"/>
  <c r="H287"/>
  <c r="L287"/>
  <c r="P287"/>
  <c r="T287"/>
  <c r="X287"/>
  <c r="AB287"/>
  <c r="AF287"/>
  <c r="AJ287"/>
  <c r="AN287"/>
  <c r="AR287"/>
  <c r="AV287"/>
  <c r="AZ287"/>
  <c r="BD287"/>
  <c r="BH287"/>
  <c r="BL287"/>
  <c r="BP287"/>
  <c r="BT287"/>
  <c r="BX287"/>
  <c r="CB287"/>
  <c r="I287"/>
  <c r="M287"/>
  <c r="Q287"/>
  <c r="U287"/>
  <c r="Y287"/>
  <c r="AC287"/>
  <c r="AG287"/>
  <c r="AK287"/>
  <c r="AO287"/>
  <c r="AS287"/>
  <c r="AW287"/>
  <c r="BA287"/>
  <c r="BE287"/>
  <c r="BI287"/>
  <c r="BM287"/>
  <c r="BQ287"/>
  <c r="BU287"/>
  <c r="BY287"/>
  <c r="CC287"/>
  <c r="AL284" i="17"/>
  <c r="Q281" i="22" l="1"/>
  <c r="P281"/>
  <c r="R281"/>
  <c r="O282"/>
  <c r="AE285" i="17"/>
  <c r="AD285"/>
  <c r="AB285"/>
  <c r="AK285"/>
  <c r="AI285"/>
  <c r="AJ285"/>
  <c r="W284"/>
  <c r="Y284"/>
  <c r="Z285"/>
  <c r="AH285"/>
  <c r="V285"/>
  <c r="AA285"/>
  <c r="T285"/>
  <c r="G290" i="5"/>
  <c r="R285" i="17"/>
  <c r="O285"/>
  <c r="F286" i="18"/>
  <c r="A286" i="17" s="1"/>
  <c r="N286" s="1"/>
  <c r="X286" s="1"/>
  <c r="I288" i="5"/>
  <c r="M288"/>
  <c r="Q288"/>
  <c r="U288"/>
  <c r="Y288"/>
  <c r="AC288"/>
  <c r="AG288"/>
  <c r="AK288"/>
  <c r="AO288"/>
  <c r="AS288"/>
  <c r="AW288"/>
  <c r="BA288"/>
  <c r="BE288"/>
  <c r="BI288"/>
  <c r="BM288"/>
  <c r="BQ288"/>
  <c r="BU288"/>
  <c r="BY288"/>
  <c r="CC288"/>
  <c r="J288"/>
  <c r="N288"/>
  <c r="R288"/>
  <c r="V288"/>
  <c r="Z288"/>
  <c r="AD288"/>
  <c r="AH288"/>
  <c r="AL288"/>
  <c r="AP288"/>
  <c r="AT288"/>
  <c r="AX288"/>
  <c r="BB288"/>
  <c r="BF288"/>
  <c r="BJ288"/>
  <c r="BN288"/>
  <c r="BR288"/>
  <c r="BV288"/>
  <c r="BZ288"/>
  <c r="CD288"/>
  <c r="K288"/>
  <c r="O288"/>
  <c r="S288"/>
  <c r="W288"/>
  <c r="AA288"/>
  <c r="AE288"/>
  <c r="AI288"/>
  <c r="AM288"/>
  <c r="AQ288"/>
  <c r="AU288"/>
  <c r="AY288"/>
  <c r="BC288"/>
  <c r="BG288"/>
  <c r="BK288"/>
  <c r="BO288"/>
  <c r="BS288"/>
  <c r="BW288"/>
  <c r="CA288"/>
  <c r="H288"/>
  <c r="L288"/>
  <c r="P288"/>
  <c r="T288"/>
  <c r="X288"/>
  <c r="AB288"/>
  <c r="AF288"/>
  <c r="AJ288"/>
  <c r="AN288"/>
  <c r="AR288"/>
  <c r="AV288"/>
  <c r="AZ288"/>
  <c r="BD288"/>
  <c r="BH288"/>
  <c r="BL288"/>
  <c r="BP288"/>
  <c r="BT288"/>
  <c r="BX288"/>
  <c r="CB288"/>
  <c r="E289"/>
  <c r="D289"/>
  <c r="F289"/>
  <c r="A289"/>
  <c r="B289"/>
  <c r="C289"/>
  <c r="AL285" i="17"/>
  <c r="P282" i="22" l="1"/>
  <c r="R282"/>
  <c r="Q282"/>
  <c r="O283"/>
  <c r="AE286" i="17"/>
  <c r="AD286"/>
  <c r="AB286"/>
  <c r="AK286"/>
  <c r="AI286"/>
  <c r="AJ286"/>
  <c r="W285"/>
  <c r="Y285"/>
  <c r="Z286"/>
  <c r="AH286"/>
  <c r="V286"/>
  <c r="AA286"/>
  <c r="T286"/>
  <c r="G291" i="5"/>
  <c r="R286" i="17"/>
  <c r="O286"/>
  <c r="J289" i="5"/>
  <c r="N289"/>
  <c r="R289"/>
  <c r="V289"/>
  <c r="Z289"/>
  <c r="AD289"/>
  <c r="AH289"/>
  <c r="AL289"/>
  <c r="AP289"/>
  <c r="AT289"/>
  <c r="AX289"/>
  <c r="BB289"/>
  <c r="BF289"/>
  <c r="BJ289"/>
  <c r="BN289"/>
  <c r="BR289"/>
  <c r="BV289"/>
  <c r="BZ289"/>
  <c r="CD289"/>
  <c r="K289"/>
  <c r="O289"/>
  <c r="S289"/>
  <c r="W289"/>
  <c r="AA289"/>
  <c r="AE289"/>
  <c r="AI289"/>
  <c r="AM289"/>
  <c r="AQ289"/>
  <c r="AU289"/>
  <c r="AY289"/>
  <c r="BC289"/>
  <c r="BG289"/>
  <c r="BK289"/>
  <c r="BO289"/>
  <c r="BS289"/>
  <c r="BW289"/>
  <c r="CA289"/>
  <c r="H289"/>
  <c r="L289"/>
  <c r="P289"/>
  <c r="T289"/>
  <c r="X289"/>
  <c r="AB289"/>
  <c r="AF289"/>
  <c r="AJ289"/>
  <c r="AN289"/>
  <c r="AR289"/>
  <c r="AV289"/>
  <c r="AZ289"/>
  <c r="BD289"/>
  <c r="BH289"/>
  <c r="BL289"/>
  <c r="BP289"/>
  <c r="BT289"/>
  <c r="BX289"/>
  <c r="CB289"/>
  <c r="I289"/>
  <c r="M289"/>
  <c r="Q289"/>
  <c r="U289"/>
  <c r="Y289"/>
  <c r="AC289"/>
  <c r="AG289"/>
  <c r="AK289"/>
  <c r="AO289"/>
  <c r="AS289"/>
  <c r="AW289"/>
  <c r="BA289"/>
  <c r="BE289"/>
  <c r="BI289"/>
  <c r="BM289"/>
  <c r="BQ289"/>
  <c r="BU289"/>
  <c r="BY289"/>
  <c r="CC289"/>
  <c r="D290"/>
  <c r="E290"/>
  <c r="F290"/>
  <c r="A290"/>
  <c r="B290"/>
  <c r="C290"/>
  <c r="F287" i="18"/>
  <c r="A287" i="17" s="1"/>
  <c r="N287" s="1"/>
  <c r="X287" s="1"/>
  <c r="AL286"/>
  <c r="P283" i="22" l="1"/>
  <c r="R283"/>
  <c r="Q283"/>
  <c r="O284"/>
  <c r="AE287" i="17"/>
  <c r="AD287"/>
  <c r="AB287"/>
  <c r="AK287"/>
  <c r="AI287"/>
  <c r="AJ287"/>
  <c r="Z287"/>
  <c r="AH287"/>
  <c r="V287"/>
  <c r="AA287"/>
  <c r="T287"/>
  <c r="W286"/>
  <c r="Y286"/>
  <c r="G292" i="5"/>
  <c r="R287" i="17"/>
  <c r="O287"/>
  <c r="E291" i="5"/>
  <c r="D291"/>
  <c r="F291"/>
  <c r="A291"/>
  <c r="B291"/>
  <c r="C291"/>
  <c r="F288" i="18"/>
  <c r="A288" i="17" s="1"/>
  <c r="N288" s="1"/>
  <c r="X288" s="1"/>
  <c r="I290" i="5"/>
  <c r="M290"/>
  <c r="Q290"/>
  <c r="U290"/>
  <c r="Y290"/>
  <c r="AC290"/>
  <c r="AG290"/>
  <c r="AK290"/>
  <c r="AO290"/>
  <c r="AS290"/>
  <c r="AW290"/>
  <c r="BA290"/>
  <c r="BE290"/>
  <c r="BI290"/>
  <c r="BM290"/>
  <c r="BQ290"/>
  <c r="BU290"/>
  <c r="BY290"/>
  <c r="CC290"/>
  <c r="J290"/>
  <c r="N290"/>
  <c r="R290"/>
  <c r="V290"/>
  <c r="Z290"/>
  <c r="AD290"/>
  <c r="AH290"/>
  <c r="AL290"/>
  <c r="AP290"/>
  <c r="AT290"/>
  <c r="AX290"/>
  <c r="BB290"/>
  <c r="BF290"/>
  <c r="BJ290"/>
  <c r="BN290"/>
  <c r="BR290"/>
  <c r="BV290"/>
  <c r="BZ290"/>
  <c r="CD290"/>
  <c r="K290"/>
  <c r="O290"/>
  <c r="S290"/>
  <c r="W290"/>
  <c r="AA290"/>
  <c r="AE290"/>
  <c r="AI290"/>
  <c r="AM290"/>
  <c r="AQ290"/>
  <c r="AU290"/>
  <c r="AY290"/>
  <c r="BC290"/>
  <c r="BG290"/>
  <c r="BK290"/>
  <c r="BO290"/>
  <c r="BS290"/>
  <c r="BW290"/>
  <c r="CA290"/>
  <c r="H290"/>
  <c r="L290"/>
  <c r="P290"/>
  <c r="T290"/>
  <c r="X290"/>
  <c r="AB290"/>
  <c r="AF290"/>
  <c r="AJ290"/>
  <c r="AN290"/>
  <c r="AR290"/>
  <c r="AV290"/>
  <c r="AZ290"/>
  <c r="BD290"/>
  <c r="BH290"/>
  <c r="BL290"/>
  <c r="BP290"/>
  <c r="BT290"/>
  <c r="BX290"/>
  <c r="CB290"/>
  <c r="AL287" i="17"/>
  <c r="P284" i="22" l="1"/>
  <c r="R284"/>
  <c r="Q284"/>
  <c r="O285"/>
  <c r="AE288" i="17"/>
  <c r="AD288"/>
  <c r="AB288"/>
  <c r="AK288"/>
  <c r="AI288"/>
  <c r="AJ288"/>
  <c r="W287"/>
  <c r="Y287"/>
  <c r="Z288"/>
  <c r="AH288"/>
  <c r="V288"/>
  <c r="AA288"/>
  <c r="T288"/>
  <c r="G293" i="5"/>
  <c r="R288" i="17"/>
  <c r="O288"/>
  <c r="D292" i="5"/>
  <c r="E292"/>
  <c r="F292"/>
  <c r="C292"/>
  <c r="A292"/>
  <c r="B292"/>
  <c r="H291"/>
  <c r="L291"/>
  <c r="P291"/>
  <c r="T291"/>
  <c r="X291"/>
  <c r="AB291"/>
  <c r="AF291"/>
  <c r="AJ291"/>
  <c r="AN291"/>
  <c r="AR291"/>
  <c r="AV291"/>
  <c r="AZ291"/>
  <c r="BD291"/>
  <c r="BH291"/>
  <c r="BL291"/>
  <c r="BP291"/>
  <c r="BT291"/>
  <c r="BX291"/>
  <c r="CB291"/>
  <c r="I291"/>
  <c r="M291"/>
  <c r="Q291"/>
  <c r="U291"/>
  <c r="Y291"/>
  <c r="AC291"/>
  <c r="AG291"/>
  <c r="AK291"/>
  <c r="AO291"/>
  <c r="AS291"/>
  <c r="AW291"/>
  <c r="BA291"/>
  <c r="BE291"/>
  <c r="BI291"/>
  <c r="BM291"/>
  <c r="BQ291"/>
  <c r="BU291"/>
  <c r="BY291"/>
  <c r="CC291"/>
  <c r="J291"/>
  <c r="N291"/>
  <c r="R291"/>
  <c r="V291"/>
  <c r="Z291"/>
  <c r="AD291"/>
  <c r="AH291"/>
  <c r="AL291"/>
  <c r="AP291"/>
  <c r="AT291"/>
  <c r="AX291"/>
  <c r="BB291"/>
  <c r="BF291"/>
  <c r="BJ291"/>
  <c r="BN291"/>
  <c r="BR291"/>
  <c r="BV291"/>
  <c r="BZ291"/>
  <c r="CD291"/>
  <c r="K291"/>
  <c r="O291"/>
  <c r="S291"/>
  <c r="W291"/>
  <c r="AA291"/>
  <c r="AE291"/>
  <c r="AI291"/>
  <c r="AM291"/>
  <c r="AQ291"/>
  <c r="AU291"/>
  <c r="AY291"/>
  <c r="BC291"/>
  <c r="BG291"/>
  <c r="BK291"/>
  <c r="BO291"/>
  <c r="BS291"/>
  <c r="BW291"/>
  <c r="CA291"/>
  <c r="F289" i="18"/>
  <c r="A289" i="17" s="1"/>
  <c r="N289" s="1"/>
  <c r="X289" s="1"/>
  <c r="AL288"/>
  <c r="P285" i="22" l="1"/>
  <c r="R285"/>
  <c r="Q285"/>
  <c r="O286"/>
  <c r="AE289" i="17"/>
  <c r="AD289"/>
  <c r="AB289"/>
  <c r="AK289"/>
  <c r="AI289"/>
  <c r="AJ289"/>
  <c r="Z289"/>
  <c r="AH289"/>
  <c r="V289"/>
  <c r="AA289"/>
  <c r="T289"/>
  <c r="W288"/>
  <c r="Y288"/>
  <c r="G294" i="5"/>
  <c r="R289" i="17"/>
  <c r="O289"/>
  <c r="F293" i="5"/>
  <c r="E293"/>
  <c r="D293"/>
  <c r="A293"/>
  <c r="B293"/>
  <c r="C293"/>
  <c r="F290" i="18"/>
  <c r="A290" i="17" s="1"/>
  <c r="N290" s="1"/>
  <c r="X290" s="1"/>
  <c r="K292" i="5"/>
  <c r="O292"/>
  <c r="S292"/>
  <c r="W292"/>
  <c r="AA292"/>
  <c r="AE292"/>
  <c r="AI292"/>
  <c r="AM292"/>
  <c r="AQ292"/>
  <c r="AU292"/>
  <c r="AY292"/>
  <c r="BC292"/>
  <c r="BG292"/>
  <c r="BK292"/>
  <c r="BO292"/>
  <c r="BS292"/>
  <c r="BW292"/>
  <c r="CA292"/>
  <c r="H292"/>
  <c r="L292"/>
  <c r="P292"/>
  <c r="T292"/>
  <c r="X292"/>
  <c r="AB292"/>
  <c r="AF292"/>
  <c r="AJ292"/>
  <c r="AN292"/>
  <c r="AR292"/>
  <c r="AV292"/>
  <c r="AZ292"/>
  <c r="BD292"/>
  <c r="BH292"/>
  <c r="BL292"/>
  <c r="BP292"/>
  <c r="BT292"/>
  <c r="BX292"/>
  <c r="CB292"/>
  <c r="I292"/>
  <c r="M292"/>
  <c r="Q292"/>
  <c r="U292"/>
  <c r="Y292"/>
  <c r="AC292"/>
  <c r="AG292"/>
  <c r="AK292"/>
  <c r="AO292"/>
  <c r="AS292"/>
  <c r="AW292"/>
  <c r="BA292"/>
  <c r="BE292"/>
  <c r="BI292"/>
  <c r="BM292"/>
  <c r="BQ292"/>
  <c r="BU292"/>
  <c r="BY292"/>
  <c r="CC292"/>
  <c r="J292"/>
  <c r="N292"/>
  <c r="R292"/>
  <c r="V292"/>
  <c r="Z292"/>
  <c r="AD292"/>
  <c r="AH292"/>
  <c r="AL292"/>
  <c r="AP292"/>
  <c r="AT292"/>
  <c r="AX292"/>
  <c r="BB292"/>
  <c r="BF292"/>
  <c r="BJ292"/>
  <c r="BN292"/>
  <c r="BR292"/>
  <c r="BV292"/>
  <c r="BZ292"/>
  <c r="CD292"/>
  <c r="AL289" i="17"/>
  <c r="P286" i="22" l="1"/>
  <c r="R286"/>
  <c r="Q286"/>
  <c r="O287"/>
  <c r="AE290" i="17"/>
  <c r="AD290"/>
  <c r="AB290"/>
  <c r="AK290"/>
  <c r="AI290"/>
  <c r="AJ290"/>
  <c r="W289"/>
  <c r="Y289"/>
  <c r="Z290"/>
  <c r="AH290"/>
  <c r="V290"/>
  <c r="AA290"/>
  <c r="T290"/>
  <c r="G295" i="5"/>
  <c r="R290" i="17"/>
  <c r="O290"/>
  <c r="F291" i="18"/>
  <c r="A291" i="17" s="1"/>
  <c r="N291" s="1"/>
  <c r="X291" s="1"/>
  <c r="H293" i="5"/>
  <c r="L293"/>
  <c r="P293"/>
  <c r="T293"/>
  <c r="X293"/>
  <c r="AB293"/>
  <c r="AF293"/>
  <c r="AJ293"/>
  <c r="AN293"/>
  <c r="AR293"/>
  <c r="AV293"/>
  <c r="AZ293"/>
  <c r="BD293"/>
  <c r="BH293"/>
  <c r="BL293"/>
  <c r="BP293"/>
  <c r="BT293"/>
  <c r="BX293"/>
  <c r="CB293"/>
  <c r="I293"/>
  <c r="M293"/>
  <c r="Q293"/>
  <c r="U293"/>
  <c r="Y293"/>
  <c r="AC293"/>
  <c r="AG293"/>
  <c r="AK293"/>
  <c r="AO293"/>
  <c r="AS293"/>
  <c r="AW293"/>
  <c r="BA293"/>
  <c r="BE293"/>
  <c r="BI293"/>
  <c r="BM293"/>
  <c r="BQ293"/>
  <c r="BU293"/>
  <c r="BY293"/>
  <c r="CC293"/>
  <c r="J293"/>
  <c r="N293"/>
  <c r="R293"/>
  <c r="V293"/>
  <c r="Z293"/>
  <c r="AD293"/>
  <c r="AH293"/>
  <c r="AL293"/>
  <c r="AP293"/>
  <c r="AT293"/>
  <c r="AX293"/>
  <c r="BB293"/>
  <c r="BF293"/>
  <c r="BJ293"/>
  <c r="BN293"/>
  <c r="BR293"/>
  <c r="BV293"/>
  <c r="BZ293"/>
  <c r="CD293"/>
  <c r="K293"/>
  <c r="O293"/>
  <c r="S293"/>
  <c r="W293"/>
  <c r="AA293"/>
  <c r="AE293"/>
  <c r="AI293"/>
  <c r="AM293"/>
  <c r="AQ293"/>
  <c r="AU293"/>
  <c r="AY293"/>
  <c r="BC293"/>
  <c r="BG293"/>
  <c r="BK293"/>
  <c r="BO293"/>
  <c r="BS293"/>
  <c r="BW293"/>
  <c r="CA293"/>
  <c r="D294"/>
  <c r="E294"/>
  <c r="F294"/>
  <c r="C294"/>
  <c r="A294"/>
  <c r="B294"/>
  <c r="AL290" i="17"/>
  <c r="P287" i="22" l="1"/>
  <c r="R287"/>
  <c r="Q287"/>
  <c r="O288"/>
  <c r="AE291" i="17"/>
  <c r="AD291"/>
  <c r="AB291"/>
  <c r="AK291"/>
  <c r="AI291"/>
  <c r="AJ291"/>
  <c r="W290"/>
  <c r="Y290"/>
  <c r="Z291"/>
  <c r="AH291"/>
  <c r="V291"/>
  <c r="AA291"/>
  <c r="T291"/>
  <c r="G296" i="5"/>
  <c r="R291" i="17"/>
  <c r="O291"/>
  <c r="E295" i="5"/>
  <c r="D295"/>
  <c r="F295"/>
  <c r="A295"/>
  <c r="B295"/>
  <c r="C295"/>
  <c r="K294"/>
  <c r="O294"/>
  <c r="S294"/>
  <c r="W294"/>
  <c r="AA294"/>
  <c r="AE294"/>
  <c r="AI294"/>
  <c r="AM294"/>
  <c r="AQ294"/>
  <c r="AU294"/>
  <c r="AY294"/>
  <c r="BC294"/>
  <c r="BG294"/>
  <c r="BK294"/>
  <c r="BO294"/>
  <c r="BS294"/>
  <c r="BW294"/>
  <c r="CA294"/>
  <c r="H294"/>
  <c r="L294"/>
  <c r="P294"/>
  <c r="T294"/>
  <c r="X294"/>
  <c r="AB294"/>
  <c r="AF294"/>
  <c r="AJ294"/>
  <c r="AN294"/>
  <c r="AR294"/>
  <c r="AV294"/>
  <c r="AZ294"/>
  <c r="BD294"/>
  <c r="BH294"/>
  <c r="BL294"/>
  <c r="BP294"/>
  <c r="BT294"/>
  <c r="BX294"/>
  <c r="CB294"/>
  <c r="I294"/>
  <c r="M294"/>
  <c r="Q294"/>
  <c r="U294"/>
  <c r="Y294"/>
  <c r="AC294"/>
  <c r="AG294"/>
  <c r="AK294"/>
  <c r="AO294"/>
  <c r="AS294"/>
  <c r="AW294"/>
  <c r="BA294"/>
  <c r="BE294"/>
  <c r="BI294"/>
  <c r="BM294"/>
  <c r="BQ294"/>
  <c r="BU294"/>
  <c r="BY294"/>
  <c r="CC294"/>
  <c r="J294"/>
  <c r="N294"/>
  <c r="R294"/>
  <c r="V294"/>
  <c r="Z294"/>
  <c r="AD294"/>
  <c r="AH294"/>
  <c r="AL294"/>
  <c r="AP294"/>
  <c r="AT294"/>
  <c r="AX294"/>
  <c r="BB294"/>
  <c r="BF294"/>
  <c r="BJ294"/>
  <c r="BN294"/>
  <c r="BR294"/>
  <c r="BV294"/>
  <c r="BZ294"/>
  <c r="CD294"/>
  <c r="F292" i="18"/>
  <c r="A292" i="17" s="1"/>
  <c r="N292" s="1"/>
  <c r="X292" s="1"/>
  <c r="AL291"/>
  <c r="Q288" i="22" l="1"/>
  <c r="P288"/>
  <c r="R288"/>
  <c r="O289"/>
  <c r="AE292" i="17"/>
  <c r="AD292"/>
  <c r="AB292"/>
  <c r="AK292"/>
  <c r="AI292"/>
  <c r="AJ292"/>
  <c r="Z292"/>
  <c r="AH292"/>
  <c r="V292"/>
  <c r="AA292"/>
  <c r="T292"/>
  <c r="W291"/>
  <c r="Y291"/>
  <c r="G297" i="5"/>
  <c r="R292" i="17"/>
  <c r="O292"/>
  <c r="F293" i="18"/>
  <c r="A293" i="17" s="1"/>
  <c r="N293" s="1"/>
  <c r="X293" s="1"/>
  <c r="D296" i="5"/>
  <c r="E296"/>
  <c r="F296"/>
  <c r="A296"/>
  <c r="B296"/>
  <c r="C296"/>
  <c r="J295"/>
  <c r="N295"/>
  <c r="R295"/>
  <c r="V295"/>
  <c r="Z295"/>
  <c r="AD295"/>
  <c r="AH295"/>
  <c r="AL295"/>
  <c r="AP295"/>
  <c r="AT295"/>
  <c r="AX295"/>
  <c r="BB295"/>
  <c r="BF295"/>
  <c r="BJ295"/>
  <c r="BN295"/>
  <c r="BR295"/>
  <c r="BV295"/>
  <c r="BZ295"/>
  <c r="CD295"/>
  <c r="K295"/>
  <c r="O295"/>
  <c r="S295"/>
  <c r="W295"/>
  <c r="AA295"/>
  <c r="AE295"/>
  <c r="AI295"/>
  <c r="AM295"/>
  <c r="AQ295"/>
  <c r="AU295"/>
  <c r="AY295"/>
  <c r="BC295"/>
  <c r="BG295"/>
  <c r="BK295"/>
  <c r="BO295"/>
  <c r="BS295"/>
  <c r="BW295"/>
  <c r="CA295"/>
  <c r="H295"/>
  <c r="L295"/>
  <c r="P295"/>
  <c r="T295"/>
  <c r="X295"/>
  <c r="AB295"/>
  <c r="AF295"/>
  <c r="AJ295"/>
  <c r="AN295"/>
  <c r="AR295"/>
  <c r="AV295"/>
  <c r="AZ295"/>
  <c r="BD295"/>
  <c r="BH295"/>
  <c r="BL295"/>
  <c r="BP295"/>
  <c r="BT295"/>
  <c r="BX295"/>
  <c r="CB295"/>
  <c r="I295"/>
  <c r="M295"/>
  <c r="Q295"/>
  <c r="U295"/>
  <c r="Y295"/>
  <c r="AC295"/>
  <c r="AG295"/>
  <c r="AK295"/>
  <c r="AO295"/>
  <c r="AS295"/>
  <c r="AW295"/>
  <c r="BA295"/>
  <c r="BE295"/>
  <c r="BI295"/>
  <c r="BM295"/>
  <c r="BQ295"/>
  <c r="BU295"/>
  <c r="BY295"/>
  <c r="CC295"/>
  <c r="AL292" i="17"/>
  <c r="Q289" i="22" l="1"/>
  <c r="P289"/>
  <c r="R289"/>
  <c r="O290"/>
  <c r="AE293" i="17"/>
  <c r="AD293"/>
  <c r="AB293"/>
  <c r="AK293"/>
  <c r="AI293"/>
  <c r="AJ293"/>
  <c r="W292"/>
  <c r="Y292"/>
  <c r="Z293"/>
  <c r="AH293"/>
  <c r="V293"/>
  <c r="AA293"/>
  <c r="T293"/>
  <c r="G298" i="5"/>
  <c r="R293" i="17"/>
  <c r="O293"/>
  <c r="E297" i="5"/>
  <c r="D297"/>
  <c r="F297"/>
  <c r="A297"/>
  <c r="B297"/>
  <c r="C297"/>
  <c r="I296"/>
  <c r="M296"/>
  <c r="Q296"/>
  <c r="U296"/>
  <c r="Y296"/>
  <c r="AC296"/>
  <c r="AG296"/>
  <c r="AK296"/>
  <c r="AO296"/>
  <c r="AS296"/>
  <c r="AW296"/>
  <c r="BA296"/>
  <c r="BE296"/>
  <c r="BI296"/>
  <c r="BM296"/>
  <c r="BQ296"/>
  <c r="BU296"/>
  <c r="BY296"/>
  <c r="CC296"/>
  <c r="J296"/>
  <c r="N296"/>
  <c r="R296"/>
  <c r="V296"/>
  <c r="Z296"/>
  <c r="AD296"/>
  <c r="AH296"/>
  <c r="AL296"/>
  <c r="AP296"/>
  <c r="AT296"/>
  <c r="AX296"/>
  <c r="BB296"/>
  <c r="BF296"/>
  <c r="BJ296"/>
  <c r="BN296"/>
  <c r="BR296"/>
  <c r="BV296"/>
  <c r="BZ296"/>
  <c r="CD296"/>
  <c r="K296"/>
  <c r="O296"/>
  <c r="S296"/>
  <c r="W296"/>
  <c r="AA296"/>
  <c r="AE296"/>
  <c r="AI296"/>
  <c r="AM296"/>
  <c r="AQ296"/>
  <c r="AU296"/>
  <c r="AY296"/>
  <c r="BC296"/>
  <c r="BG296"/>
  <c r="BK296"/>
  <c r="BO296"/>
  <c r="BS296"/>
  <c r="BW296"/>
  <c r="CA296"/>
  <c r="H296"/>
  <c r="L296"/>
  <c r="P296"/>
  <c r="T296"/>
  <c r="X296"/>
  <c r="AB296"/>
  <c r="AF296"/>
  <c r="AJ296"/>
  <c r="AN296"/>
  <c r="AR296"/>
  <c r="AV296"/>
  <c r="AZ296"/>
  <c r="BD296"/>
  <c r="BH296"/>
  <c r="BL296"/>
  <c r="BP296"/>
  <c r="BT296"/>
  <c r="BX296"/>
  <c r="CB296"/>
  <c r="F294" i="18"/>
  <c r="A294" i="17" s="1"/>
  <c r="N294" s="1"/>
  <c r="X294" s="1"/>
  <c r="AL293"/>
  <c r="Q290" i="22" l="1"/>
  <c r="P290"/>
  <c r="R290"/>
  <c r="O291"/>
  <c r="AE294" i="17"/>
  <c r="AD294"/>
  <c r="AB294"/>
  <c r="AK294"/>
  <c r="AI294"/>
  <c r="AJ294"/>
  <c r="Z294"/>
  <c r="AH294"/>
  <c r="V294"/>
  <c r="AA294"/>
  <c r="T294"/>
  <c r="W293"/>
  <c r="Y293"/>
  <c r="G299" i="5"/>
  <c r="R294" i="17"/>
  <c r="O294"/>
  <c r="F295" i="18"/>
  <c r="A295" i="17" s="1"/>
  <c r="N295" s="1"/>
  <c r="X295" s="1"/>
  <c r="D298" i="5"/>
  <c r="E298"/>
  <c r="F298"/>
  <c r="A298"/>
  <c r="B298"/>
  <c r="C298"/>
  <c r="H297"/>
  <c r="L297"/>
  <c r="P297"/>
  <c r="T297"/>
  <c r="X297"/>
  <c r="AB297"/>
  <c r="AF297"/>
  <c r="AJ297"/>
  <c r="AN297"/>
  <c r="AR297"/>
  <c r="AV297"/>
  <c r="AZ297"/>
  <c r="BD297"/>
  <c r="BH297"/>
  <c r="BL297"/>
  <c r="BP297"/>
  <c r="BT297"/>
  <c r="BX297"/>
  <c r="CB297"/>
  <c r="I297"/>
  <c r="M297"/>
  <c r="Q297"/>
  <c r="U297"/>
  <c r="Y297"/>
  <c r="AC297"/>
  <c r="AG297"/>
  <c r="AK297"/>
  <c r="AO297"/>
  <c r="AS297"/>
  <c r="AW297"/>
  <c r="BA297"/>
  <c r="BE297"/>
  <c r="BI297"/>
  <c r="BM297"/>
  <c r="BQ297"/>
  <c r="BU297"/>
  <c r="BY297"/>
  <c r="CC297"/>
  <c r="J297"/>
  <c r="N297"/>
  <c r="R297"/>
  <c r="V297"/>
  <c r="Z297"/>
  <c r="AD297"/>
  <c r="AH297"/>
  <c r="AL297"/>
  <c r="AP297"/>
  <c r="AT297"/>
  <c r="AX297"/>
  <c r="BB297"/>
  <c r="BF297"/>
  <c r="BJ297"/>
  <c r="BN297"/>
  <c r="BR297"/>
  <c r="BV297"/>
  <c r="BZ297"/>
  <c r="CD297"/>
  <c r="K297"/>
  <c r="O297"/>
  <c r="S297"/>
  <c r="W297"/>
  <c r="AA297"/>
  <c r="AE297"/>
  <c r="AI297"/>
  <c r="AM297"/>
  <c r="AQ297"/>
  <c r="AU297"/>
  <c r="AY297"/>
  <c r="BC297"/>
  <c r="BG297"/>
  <c r="BK297"/>
  <c r="BO297"/>
  <c r="BS297"/>
  <c r="BW297"/>
  <c r="CA297"/>
  <c r="AL294" i="17"/>
  <c r="Q291" i="22" l="1"/>
  <c r="P291"/>
  <c r="R291"/>
  <c r="O292"/>
  <c r="AE295" i="17"/>
  <c r="AD295"/>
  <c r="AB295"/>
  <c r="AK295"/>
  <c r="AI295"/>
  <c r="AJ295"/>
  <c r="W294"/>
  <c r="Y294"/>
  <c r="Z295"/>
  <c r="AH295"/>
  <c r="V295"/>
  <c r="AA295"/>
  <c r="T295"/>
  <c r="G300" i="5"/>
  <c r="O295" i="17"/>
  <c r="R295"/>
  <c r="I298" i="5"/>
  <c r="M298"/>
  <c r="Q298"/>
  <c r="U298"/>
  <c r="Y298"/>
  <c r="AC298"/>
  <c r="AG298"/>
  <c r="AK298"/>
  <c r="AO298"/>
  <c r="AS298"/>
  <c r="AW298"/>
  <c r="BA298"/>
  <c r="BE298"/>
  <c r="BI298"/>
  <c r="BM298"/>
  <c r="BQ298"/>
  <c r="BU298"/>
  <c r="BY298"/>
  <c r="CC298"/>
  <c r="J298"/>
  <c r="N298"/>
  <c r="R298"/>
  <c r="V298"/>
  <c r="Z298"/>
  <c r="AD298"/>
  <c r="AH298"/>
  <c r="AL298"/>
  <c r="AP298"/>
  <c r="AT298"/>
  <c r="AX298"/>
  <c r="BB298"/>
  <c r="BF298"/>
  <c r="BJ298"/>
  <c r="BN298"/>
  <c r="BR298"/>
  <c r="BV298"/>
  <c r="BZ298"/>
  <c r="CD298"/>
  <c r="K298"/>
  <c r="O298"/>
  <c r="S298"/>
  <c r="W298"/>
  <c r="AA298"/>
  <c r="AE298"/>
  <c r="AI298"/>
  <c r="AM298"/>
  <c r="AQ298"/>
  <c r="AU298"/>
  <c r="AY298"/>
  <c r="BC298"/>
  <c r="BG298"/>
  <c r="BK298"/>
  <c r="BO298"/>
  <c r="BS298"/>
  <c r="BW298"/>
  <c r="CA298"/>
  <c r="H298"/>
  <c r="L298"/>
  <c r="P298"/>
  <c r="T298"/>
  <c r="X298"/>
  <c r="AB298"/>
  <c r="AF298"/>
  <c r="AJ298"/>
  <c r="AN298"/>
  <c r="AR298"/>
  <c r="AV298"/>
  <c r="AZ298"/>
  <c r="BD298"/>
  <c r="BH298"/>
  <c r="BL298"/>
  <c r="BP298"/>
  <c r="BT298"/>
  <c r="BX298"/>
  <c r="CB298"/>
  <c r="E299"/>
  <c r="D299"/>
  <c r="F299"/>
  <c r="A299"/>
  <c r="B299"/>
  <c r="C299"/>
  <c r="F296" i="18"/>
  <c r="A296" i="17" s="1"/>
  <c r="N296" s="1"/>
  <c r="X296" s="1"/>
  <c r="AL295"/>
  <c r="Q292" i="22" l="1"/>
  <c r="P292"/>
  <c r="R292"/>
  <c r="O293"/>
  <c r="AE296" i="17"/>
  <c r="AD296"/>
  <c r="AB296"/>
  <c r="AK296"/>
  <c r="AI296"/>
  <c r="AJ296"/>
  <c r="Z296"/>
  <c r="AH296"/>
  <c r="V296"/>
  <c r="AA296"/>
  <c r="T296"/>
  <c r="W295"/>
  <c r="Y295"/>
  <c r="G301" i="5"/>
  <c r="R296" i="17"/>
  <c r="O296"/>
  <c r="F297" i="18"/>
  <c r="A297" i="17" s="1"/>
  <c r="N297" s="1"/>
  <c r="X297" s="1"/>
  <c r="H299" i="5"/>
  <c r="L299"/>
  <c r="P299"/>
  <c r="T299"/>
  <c r="X299"/>
  <c r="AB299"/>
  <c r="AF299"/>
  <c r="AJ299"/>
  <c r="AN299"/>
  <c r="AR299"/>
  <c r="AV299"/>
  <c r="AZ299"/>
  <c r="BD299"/>
  <c r="BH299"/>
  <c r="BL299"/>
  <c r="BP299"/>
  <c r="BT299"/>
  <c r="BX299"/>
  <c r="CB299"/>
  <c r="I299"/>
  <c r="M299"/>
  <c r="Q299"/>
  <c r="U299"/>
  <c r="Y299"/>
  <c r="AC299"/>
  <c r="AG299"/>
  <c r="AK299"/>
  <c r="AO299"/>
  <c r="AS299"/>
  <c r="AW299"/>
  <c r="BA299"/>
  <c r="BE299"/>
  <c r="BI299"/>
  <c r="BM299"/>
  <c r="BQ299"/>
  <c r="BU299"/>
  <c r="BY299"/>
  <c r="CC299"/>
  <c r="J299"/>
  <c r="N299"/>
  <c r="R299"/>
  <c r="V299"/>
  <c r="Z299"/>
  <c r="AD299"/>
  <c r="AH299"/>
  <c r="AL299"/>
  <c r="AP299"/>
  <c r="AT299"/>
  <c r="AX299"/>
  <c r="BB299"/>
  <c r="BF299"/>
  <c r="BJ299"/>
  <c r="BN299"/>
  <c r="BR299"/>
  <c r="BV299"/>
  <c r="BZ299"/>
  <c r="CD299"/>
  <c r="K299"/>
  <c r="O299"/>
  <c r="S299"/>
  <c r="W299"/>
  <c r="AA299"/>
  <c r="AE299"/>
  <c r="AI299"/>
  <c r="AM299"/>
  <c r="AQ299"/>
  <c r="AU299"/>
  <c r="AY299"/>
  <c r="BC299"/>
  <c r="BG299"/>
  <c r="BK299"/>
  <c r="BO299"/>
  <c r="BS299"/>
  <c r="BW299"/>
  <c r="CA299"/>
  <c r="D300"/>
  <c r="E300"/>
  <c r="F300"/>
  <c r="C300"/>
  <c r="A300"/>
  <c r="B300"/>
  <c r="AL296" i="17"/>
  <c r="P293" i="22" l="1"/>
  <c r="R293"/>
  <c r="Q293"/>
  <c r="O294"/>
  <c r="AE297" i="17"/>
  <c r="AD297"/>
  <c r="AB297"/>
  <c r="AK297"/>
  <c r="AI297"/>
  <c r="AJ297"/>
  <c r="W296"/>
  <c r="Y296"/>
  <c r="Z297"/>
  <c r="AH297"/>
  <c r="V297"/>
  <c r="AA297"/>
  <c r="T297"/>
  <c r="G302" i="5"/>
  <c r="R297" i="17"/>
  <c r="O297"/>
  <c r="K300" i="5"/>
  <c r="O300"/>
  <c r="S300"/>
  <c r="W300"/>
  <c r="AA300"/>
  <c r="AE300"/>
  <c r="AI300"/>
  <c r="AM300"/>
  <c r="AQ300"/>
  <c r="AU300"/>
  <c r="AY300"/>
  <c r="BC300"/>
  <c r="BG300"/>
  <c r="BK300"/>
  <c r="BO300"/>
  <c r="BS300"/>
  <c r="BW300"/>
  <c r="CA300"/>
  <c r="H300"/>
  <c r="L300"/>
  <c r="P300"/>
  <c r="T300"/>
  <c r="X300"/>
  <c r="AB300"/>
  <c r="AF300"/>
  <c r="AJ300"/>
  <c r="AN300"/>
  <c r="AR300"/>
  <c r="AV300"/>
  <c r="AZ300"/>
  <c r="BD300"/>
  <c r="BH300"/>
  <c r="BL300"/>
  <c r="BP300"/>
  <c r="BT300"/>
  <c r="BX300"/>
  <c r="CB300"/>
  <c r="I300"/>
  <c r="M300"/>
  <c r="Q300"/>
  <c r="U300"/>
  <c r="Y300"/>
  <c r="AC300"/>
  <c r="AG300"/>
  <c r="AK300"/>
  <c r="AO300"/>
  <c r="AS300"/>
  <c r="AW300"/>
  <c r="BA300"/>
  <c r="BE300"/>
  <c r="BI300"/>
  <c r="BM300"/>
  <c r="BQ300"/>
  <c r="BU300"/>
  <c r="BY300"/>
  <c r="CC300"/>
  <c r="J300"/>
  <c r="N300"/>
  <c r="R300"/>
  <c r="V300"/>
  <c r="Z300"/>
  <c r="AD300"/>
  <c r="AH300"/>
  <c r="AL300"/>
  <c r="AP300"/>
  <c r="AT300"/>
  <c r="AX300"/>
  <c r="BB300"/>
  <c r="BF300"/>
  <c r="BJ300"/>
  <c r="BN300"/>
  <c r="BR300"/>
  <c r="BV300"/>
  <c r="BZ300"/>
  <c r="CD300"/>
  <c r="F301"/>
  <c r="E301"/>
  <c r="D301"/>
  <c r="A301"/>
  <c r="B301"/>
  <c r="C301"/>
  <c r="F298" i="18"/>
  <c r="A298" i="17" s="1"/>
  <c r="N298" s="1"/>
  <c r="X298" s="1"/>
  <c r="AL297"/>
  <c r="P294" i="22" l="1"/>
  <c r="R294"/>
  <c r="Q294"/>
  <c r="O295"/>
  <c r="AE298" i="17"/>
  <c r="AD298"/>
  <c r="AB298"/>
  <c r="AK298"/>
  <c r="AI298"/>
  <c r="AJ298"/>
  <c r="Z298"/>
  <c r="AH298"/>
  <c r="V298"/>
  <c r="AA298"/>
  <c r="T298"/>
  <c r="W297"/>
  <c r="Y297"/>
  <c r="G303" i="5"/>
  <c r="R298" i="17"/>
  <c r="O298"/>
  <c r="F299" i="18"/>
  <c r="A299" i="17" s="1"/>
  <c r="N299" s="1"/>
  <c r="X299" s="1"/>
  <c r="D302" i="5"/>
  <c r="E302"/>
  <c r="F302"/>
  <c r="C302"/>
  <c r="A302"/>
  <c r="B302"/>
  <c r="J301"/>
  <c r="N301"/>
  <c r="R301"/>
  <c r="V301"/>
  <c r="Z301"/>
  <c r="AD301"/>
  <c r="AH301"/>
  <c r="AL301"/>
  <c r="AP301"/>
  <c r="AT301"/>
  <c r="AX301"/>
  <c r="BB301"/>
  <c r="BF301"/>
  <c r="BJ301"/>
  <c r="BN301"/>
  <c r="BR301"/>
  <c r="BV301"/>
  <c r="BZ301"/>
  <c r="CD301"/>
  <c r="K301"/>
  <c r="O301"/>
  <c r="S301"/>
  <c r="W301"/>
  <c r="AA301"/>
  <c r="AE301"/>
  <c r="AI301"/>
  <c r="AM301"/>
  <c r="AQ301"/>
  <c r="AU301"/>
  <c r="AY301"/>
  <c r="BC301"/>
  <c r="BG301"/>
  <c r="BK301"/>
  <c r="BO301"/>
  <c r="BS301"/>
  <c r="BW301"/>
  <c r="CA301"/>
  <c r="H301"/>
  <c r="L301"/>
  <c r="P301"/>
  <c r="T301"/>
  <c r="X301"/>
  <c r="AB301"/>
  <c r="AF301"/>
  <c r="AJ301"/>
  <c r="AN301"/>
  <c r="AR301"/>
  <c r="AV301"/>
  <c r="AZ301"/>
  <c r="BD301"/>
  <c r="BH301"/>
  <c r="BL301"/>
  <c r="BP301"/>
  <c r="BT301"/>
  <c r="BX301"/>
  <c r="CB301"/>
  <c r="I301"/>
  <c r="M301"/>
  <c r="Q301"/>
  <c r="U301"/>
  <c r="Y301"/>
  <c r="AC301"/>
  <c r="AG301"/>
  <c r="AK301"/>
  <c r="AO301"/>
  <c r="AS301"/>
  <c r="AW301"/>
  <c r="BA301"/>
  <c r="BE301"/>
  <c r="BI301"/>
  <c r="BM301"/>
  <c r="BQ301"/>
  <c r="BU301"/>
  <c r="BY301"/>
  <c r="CC301"/>
  <c r="AL298" i="17"/>
  <c r="P295" i="22" l="1"/>
  <c r="R295"/>
  <c r="Q295"/>
  <c r="O296"/>
  <c r="AE299" i="17"/>
  <c r="AD299"/>
  <c r="AB299"/>
  <c r="AK299"/>
  <c r="AI299"/>
  <c r="AJ299"/>
  <c r="W298"/>
  <c r="Y298"/>
  <c r="Z299"/>
  <c r="AH299"/>
  <c r="V299"/>
  <c r="AA299"/>
  <c r="T299"/>
  <c r="G304" i="5"/>
  <c r="O299" i="17"/>
  <c r="R299"/>
  <c r="E303" i="5"/>
  <c r="D303"/>
  <c r="F303"/>
  <c r="A303"/>
  <c r="B303"/>
  <c r="C303"/>
  <c r="K302"/>
  <c r="O302"/>
  <c r="S302"/>
  <c r="W302"/>
  <c r="AA302"/>
  <c r="AE302"/>
  <c r="AI302"/>
  <c r="AM302"/>
  <c r="AQ302"/>
  <c r="AU302"/>
  <c r="AY302"/>
  <c r="BC302"/>
  <c r="BG302"/>
  <c r="BK302"/>
  <c r="BO302"/>
  <c r="BS302"/>
  <c r="BW302"/>
  <c r="CA302"/>
  <c r="H302"/>
  <c r="L302"/>
  <c r="P302"/>
  <c r="T302"/>
  <c r="X302"/>
  <c r="AB302"/>
  <c r="AF302"/>
  <c r="AJ302"/>
  <c r="AN302"/>
  <c r="AR302"/>
  <c r="AV302"/>
  <c r="AZ302"/>
  <c r="BD302"/>
  <c r="BH302"/>
  <c r="BL302"/>
  <c r="BP302"/>
  <c r="BT302"/>
  <c r="BX302"/>
  <c r="CB302"/>
  <c r="I302"/>
  <c r="M302"/>
  <c r="Q302"/>
  <c r="U302"/>
  <c r="Y302"/>
  <c r="AC302"/>
  <c r="AG302"/>
  <c r="AK302"/>
  <c r="AO302"/>
  <c r="AS302"/>
  <c r="AW302"/>
  <c r="BA302"/>
  <c r="BE302"/>
  <c r="BI302"/>
  <c r="BM302"/>
  <c r="BQ302"/>
  <c r="BU302"/>
  <c r="BY302"/>
  <c r="CC302"/>
  <c r="J302"/>
  <c r="N302"/>
  <c r="R302"/>
  <c r="V302"/>
  <c r="Z302"/>
  <c r="AD302"/>
  <c r="AH302"/>
  <c r="AL302"/>
  <c r="AP302"/>
  <c r="AT302"/>
  <c r="AX302"/>
  <c r="BB302"/>
  <c r="BF302"/>
  <c r="BJ302"/>
  <c r="BN302"/>
  <c r="BR302"/>
  <c r="BV302"/>
  <c r="BZ302"/>
  <c r="CD302"/>
  <c r="F300" i="18"/>
  <c r="A300" i="17" s="1"/>
  <c r="N300" s="1"/>
  <c r="X300" s="1"/>
  <c r="AL299"/>
  <c r="Q296" i="22" l="1"/>
  <c r="P296"/>
  <c r="R296"/>
  <c r="O297"/>
  <c r="AE300" i="17"/>
  <c r="AD300"/>
  <c r="AB300"/>
  <c r="AK300"/>
  <c r="AI300"/>
  <c r="AJ300"/>
  <c r="Z300"/>
  <c r="AH300"/>
  <c r="V300"/>
  <c r="AA300"/>
  <c r="T300"/>
  <c r="W299"/>
  <c r="Y299"/>
  <c r="G305" i="5"/>
  <c r="R300" i="17"/>
  <c r="O300"/>
  <c r="D304" i="5"/>
  <c r="E304"/>
  <c r="F304"/>
  <c r="A304"/>
  <c r="B304"/>
  <c r="C304"/>
  <c r="F301" i="18"/>
  <c r="A301" i="17" s="1"/>
  <c r="N301" s="1"/>
  <c r="X301" s="1"/>
  <c r="J303" i="5"/>
  <c r="N303"/>
  <c r="R303"/>
  <c r="V303"/>
  <c r="Z303"/>
  <c r="AD303"/>
  <c r="AH303"/>
  <c r="AL303"/>
  <c r="AP303"/>
  <c r="AT303"/>
  <c r="AX303"/>
  <c r="BB303"/>
  <c r="BF303"/>
  <c r="BJ303"/>
  <c r="BN303"/>
  <c r="BR303"/>
  <c r="BV303"/>
  <c r="BZ303"/>
  <c r="CD303"/>
  <c r="K303"/>
  <c r="O303"/>
  <c r="S303"/>
  <c r="W303"/>
  <c r="AA303"/>
  <c r="AE303"/>
  <c r="AI303"/>
  <c r="AM303"/>
  <c r="AQ303"/>
  <c r="AU303"/>
  <c r="AY303"/>
  <c r="BC303"/>
  <c r="BG303"/>
  <c r="BK303"/>
  <c r="BO303"/>
  <c r="BS303"/>
  <c r="BW303"/>
  <c r="CA303"/>
  <c r="H303"/>
  <c r="L303"/>
  <c r="P303"/>
  <c r="T303"/>
  <c r="X303"/>
  <c r="AB303"/>
  <c r="AF303"/>
  <c r="AJ303"/>
  <c r="AN303"/>
  <c r="AR303"/>
  <c r="AV303"/>
  <c r="AZ303"/>
  <c r="BD303"/>
  <c r="BH303"/>
  <c r="BL303"/>
  <c r="BP303"/>
  <c r="BT303"/>
  <c r="BX303"/>
  <c r="CB303"/>
  <c r="I303"/>
  <c r="M303"/>
  <c r="Q303"/>
  <c r="U303"/>
  <c r="Y303"/>
  <c r="AC303"/>
  <c r="AG303"/>
  <c r="AK303"/>
  <c r="AO303"/>
  <c r="AS303"/>
  <c r="AW303"/>
  <c r="BA303"/>
  <c r="BE303"/>
  <c r="BI303"/>
  <c r="BM303"/>
  <c r="BQ303"/>
  <c r="BU303"/>
  <c r="BY303"/>
  <c r="CC303"/>
  <c r="AL300" i="17"/>
  <c r="P297" i="22" l="1"/>
  <c r="R297"/>
  <c r="Q297"/>
  <c r="O298"/>
  <c r="AE301" i="17"/>
  <c r="AD301"/>
  <c r="AB301"/>
  <c r="AK301"/>
  <c r="AI301"/>
  <c r="AJ301"/>
  <c r="W300"/>
  <c r="Y300"/>
  <c r="Z301"/>
  <c r="AH301"/>
  <c r="V301"/>
  <c r="AA301"/>
  <c r="T301"/>
  <c r="G306" i="5"/>
  <c r="R301" i="17"/>
  <c r="O301"/>
  <c r="F302" i="18"/>
  <c r="A302" i="17" s="1"/>
  <c r="N302" s="1"/>
  <c r="X302" s="1"/>
  <c r="I304" i="5"/>
  <c r="M304"/>
  <c r="Q304"/>
  <c r="U304"/>
  <c r="Y304"/>
  <c r="AC304"/>
  <c r="AG304"/>
  <c r="AK304"/>
  <c r="AO304"/>
  <c r="AS304"/>
  <c r="AW304"/>
  <c r="BA304"/>
  <c r="BE304"/>
  <c r="BI304"/>
  <c r="BM304"/>
  <c r="BQ304"/>
  <c r="BU304"/>
  <c r="BY304"/>
  <c r="CC304"/>
  <c r="J304"/>
  <c r="N304"/>
  <c r="R304"/>
  <c r="V304"/>
  <c r="Z304"/>
  <c r="AD304"/>
  <c r="AH304"/>
  <c r="AL304"/>
  <c r="AP304"/>
  <c r="AT304"/>
  <c r="AX304"/>
  <c r="BB304"/>
  <c r="BF304"/>
  <c r="BJ304"/>
  <c r="BN304"/>
  <c r="BR304"/>
  <c r="BV304"/>
  <c r="BZ304"/>
  <c r="CD304"/>
  <c r="K304"/>
  <c r="O304"/>
  <c r="S304"/>
  <c r="W304"/>
  <c r="AA304"/>
  <c r="AE304"/>
  <c r="AI304"/>
  <c r="AM304"/>
  <c r="AQ304"/>
  <c r="AU304"/>
  <c r="AY304"/>
  <c r="BC304"/>
  <c r="BG304"/>
  <c r="BK304"/>
  <c r="BO304"/>
  <c r="BS304"/>
  <c r="BW304"/>
  <c r="CA304"/>
  <c r="H304"/>
  <c r="L304"/>
  <c r="P304"/>
  <c r="T304"/>
  <c r="X304"/>
  <c r="AB304"/>
  <c r="AF304"/>
  <c r="AJ304"/>
  <c r="AN304"/>
  <c r="AR304"/>
  <c r="AV304"/>
  <c r="AZ304"/>
  <c r="BD304"/>
  <c r="BH304"/>
  <c r="BL304"/>
  <c r="BP304"/>
  <c r="BT304"/>
  <c r="BX304"/>
  <c r="CB304"/>
  <c r="E305"/>
  <c r="D305"/>
  <c r="F305"/>
  <c r="A305"/>
  <c r="B305"/>
  <c r="C305"/>
  <c r="AL301" i="17"/>
  <c r="P298" i="22" l="1"/>
  <c r="R298"/>
  <c r="Q298"/>
  <c r="O299"/>
  <c r="AE302" i="17"/>
  <c r="AD302"/>
  <c r="AB302"/>
  <c r="AK302"/>
  <c r="AI302"/>
  <c r="AJ302"/>
  <c r="W301"/>
  <c r="Y301"/>
  <c r="Z302"/>
  <c r="AH302"/>
  <c r="V302"/>
  <c r="AA302"/>
  <c r="T302"/>
  <c r="G307" i="5"/>
  <c r="R302" i="17"/>
  <c r="O302"/>
  <c r="J305" i="5"/>
  <c r="N305"/>
  <c r="R305"/>
  <c r="V305"/>
  <c r="Z305"/>
  <c r="AD305"/>
  <c r="AH305"/>
  <c r="AL305"/>
  <c r="AP305"/>
  <c r="AT305"/>
  <c r="AX305"/>
  <c r="BB305"/>
  <c r="BF305"/>
  <c r="BJ305"/>
  <c r="BN305"/>
  <c r="BR305"/>
  <c r="BV305"/>
  <c r="BZ305"/>
  <c r="CD305"/>
  <c r="K305"/>
  <c r="O305"/>
  <c r="S305"/>
  <c r="W305"/>
  <c r="AA305"/>
  <c r="AE305"/>
  <c r="AI305"/>
  <c r="AM305"/>
  <c r="AQ305"/>
  <c r="AU305"/>
  <c r="AY305"/>
  <c r="BC305"/>
  <c r="BG305"/>
  <c r="BK305"/>
  <c r="BO305"/>
  <c r="BS305"/>
  <c r="BW305"/>
  <c r="CA305"/>
  <c r="H305"/>
  <c r="L305"/>
  <c r="P305"/>
  <c r="T305"/>
  <c r="X305"/>
  <c r="AB305"/>
  <c r="AF305"/>
  <c r="AJ305"/>
  <c r="AN305"/>
  <c r="AR305"/>
  <c r="AV305"/>
  <c r="AZ305"/>
  <c r="BD305"/>
  <c r="BH305"/>
  <c r="BL305"/>
  <c r="BP305"/>
  <c r="BT305"/>
  <c r="BX305"/>
  <c r="CB305"/>
  <c r="I305"/>
  <c r="M305"/>
  <c r="Q305"/>
  <c r="U305"/>
  <c r="Y305"/>
  <c r="AC305"/>
  <c r="AG305"/>
  <c r="AK305"/>
  <c r="AO305"/>
  <c r="AS305"/>
  <c r="AW305"/>
  <c r="BA305"/>
  <c r="BE305"/>
  <c r="BI305"/>
  <c r="BM305"/>
  <c r="BQ305"/>
  <c r="BU305"/>
  <c r="BY305"/>
  <c r="CC305"/>
  <c r="D306"/>
  <c r="E306"/>
  <c r="F306"/>
  <c r="A306"/>
  <c r="B306"/>
  <c r="C306"/>
  <c r="F303" i="18"/>
  <c r="A303" i="17" s="1"/>
  <c r="N303" s="1"/>
  <c r="X303" s="1"/>
  <c r="AL302"/>
  <c r="Q299" i="22" l="1"/>
  <c r="P299"/>
  <c r="R299"/>
  <c r="O300"/>
  <c r="AE303" i="17"/>
  <c r="AD303"/>
  <c r="AB303"/>
  <c r="AK303"/>
  <c r="AI303"/>
  <c r="AJ303"/>
  <c r="Z303"/>
  <c r="AH303"/>
  <c r="V303"/>
  <c r="AA303"/>
  <c r="T303"/>
  <c r="W302"/>
  <c r="Y302"/>
  <c r="G308" i="5"/>
  <c r="O303" i="17"/>
  <c r="R303"/>
  <c r="E307" i="5"/>
  <c r="D307"/>
  <c r="F307"/>
  <c r="A307"/>
  <c r="B307"/>
  <c r="C307"/>
  <c r="F304" i="18"/>
  <c r="A304" i="17" s="1"/>
  <c r="N304" s="1"/>
  <c r="X304" s="1"/>
  <c r="I306" i="5"/>
  <c r="M306"/>
  <c r="Q306"/>
  <c r="U306"/>
  <c r="Y306"/>
  <c r="AC306"/>
  <c r="AG306"/>
  <c r="AK306"/>
  <c r="AO306"/>
  <c r="AS306"/>
  <c r="AW306"/>
  <c r="BA306"/>
  <c r="BE306"/>
  <c r="BI306"/>
  <c r="BM306"/>
  <c r="BQ306"/>
  <c r="BU306"/>
  <c r="BY306"/>
  <c r="CC306"/>
  <c r="J306"/>
  <c r="N306"/>
  <c r="R306"/>
  <c r="V306"/>
  <c r="Z306"/>
  <c r="AD306"/>
  <c r="AH306"/>
  <c r="AL306"/>
  <c r="AP306"/>
  <c r="AT306"/>
  <c r="AX306"/>
  <c r="BB306"/>
  <c r="BF306"/>
  <c r="BJ306"/>
  <c r="BN306"/>
  <c r="BR306"/>
  <c r="BV306"/>
  <c r="BZ306"/>
  <c r="CD306"/>
  <c r="K306"/>
  <c r="O306"/>
  <c r="S306"/>
  <c r="W306"/>
  <c r="AA306"/>
  <c r="AE306"/>
  <c r="AI306"/>
  <c r="AM306"/>
  <c r="AQ306"/>
  <c r="AU306"/>
  <c r="AY306"/>
  <c r="BC306"/>
  <c r="BG306"/>
  <c r="BK306"/>
  <c r="BO306"/>
  <c r="BS306"/>
  <c r="BW306"/>
  <c r="CA306"/>
  <c r="H306"/>
  <c r="L306"/>
  <c r="P306"/>
  <c r="T306"/>
  <c r="X306"/>
  <c r="AB306"/>
  <c r="AF306"/>
  <c r="AJ306"/>
  <c r="AN306"/>
  <c r="AR306"/>
  <c r="AV306"/>
  <c r="AZ306"/>
  <c r="BD306"/>
  <c r="BH306"/>
  <c r="BL306"/>
  <c r="BP306"/>
  <c r="BT306"/>
  <c r="BX306"/>
  <c r="CB306"/>
  <c r="AL303" i="17"/>
  <c r="P300" i="22" l="1"/>
  <c r="R300"/>
  <c r="Q300"/>
  <c r="O301"/>
  <c r="AE304" i="17"/>
  <c r="AD304"/>
  <c r="AB304"/>
  <c r="AK304"/>
  <c r="AI304"/>
  <c r="AJ304"/>
  <c r="Z304"/>
  <c r="AH304"/>
  <c r="V304"/>
  <c r="AA304"/>
  <c r="T304"/>
  <c r="W303"/>
  <c r="Y303"/>
  <c r="G309" i="5"/>
  <c r="R304" i="17"/>
  <c r="O304"/>
  <c r="D308" i="5"/>
  <c r="E308"/>
  <c r="F308"/>
  <c r="C308"/>
  <c r="A308"/>
  <c r="B308"/>
  <c r="F305" i="18"/>
  <c r="A305" i="17" s="1"/>
  <c r="N305" s="1"/>
  <c r="X305" s="1"/>
  <c r="H307" i="5"/>
  <c r="L307"/>
  <c r="P307"/>
  <c r="T307"/>
  <c r="X307"/>
  <c r="AB307"/>
  <c r="AF307"/>
  <c r="AJ307"/>
  <c r="AN307"/>
  <c r="AR307"/>
  <c r="AV307"/>
  <c r="AZ307"/>
  <c r="BD307"/>
  <c r="BH307"/>
  <c r="BL307"/>
  <c r="BP307"/>
  <c r="BT307"/>
  <c r="BX307"/>
  <c r="CB307"/>
  <c r="I307"/>
  <c r="M307"/>
  <c r="Q307"/>
  <c r="U307"/>
  <c r="Y307"/>
  <c r="AC307"/>
  <c r="AG307"/>
  <c r="AK307"/>
  <c r="AO307"/>
  <c r="AS307"/>
  <c r="AW307"/>
  <c r="BA307"/>
  <c r="BE307"/>
  <c r="BI307"/>
  <c r="BM307"/>
  <c r="BQ307"/>
  <c r="BU307"/>
  <c r="BY307"/>
  <c r="CC307"/>
  <c r="J307"/>
  <c r="N307"/>
  <c r="R307"/>
  <c r="V307"/>
  <c r="Z307"/>
  <c r="AD307"/>
  <c r="AH307"/>
  <c r="AL307"/>
  <c r="AP307"/>
  <c r="AT307"/>
  <c r="AX307"/>
  <c r="BB307"/>
  <c r="BF307"/>
  <c r="BJ307"/>
  <c r="BN307"/>
  <c r="BR307"/>
  <c r="BV307"/>
  <c r="BZ307"/>
  <c r="CD307"/>
  <c r="K307"/>
  <c r="O307"/>
  <c r="S307"/>
  <c r="W307"/>
  <c r="AA307"/>
  <c r="AE307"/>
  <c r="AI307"/>
  <c r="AM307"/>
  <c r="AQ307"/>
  <c r="AU307"/>
  <c r="AY307"/>
  <c r="BC307"/>
  <c r="BG307"/>
  <c r="BK307"/>
  <c r="BO307"/>
  <c r="BS307"/>
  <c r="BW307"/>
  <c r="CA307"/>
  <c r="AL304" i="17"/>
  <c r="P301" i="22" l="1"/>
  <c r="R301"/>
  <c r="Q301"/>
  <c r="O302"/>
  <c r="AE305" i="17"/>
  <c r="AD305"/>
  <c r="AB305"/>
  <c r="AK305"/>
  <c r="AI305"/>
  <c r="AJ305"/>
  <c r="W304"/>
  <c r="Y304"/>
  <c r="Z305"/>
  <c r="AH305"/>
  <c r="V305"/>
  <c r="AA305"/>
  <c r="T305"/>
  <c r="G310" i="5"/>
  <c r="R305" i="17"/>
  <c r="O305"/>
  <c r="F306" i="18"/>
  <c r="A306" i="17" s="1"/>
  <c r="N306" s="1"/>
  <c r="X306" s="1"/>
  <c r="K308" i="5"/>
  <c r="O308"/>
  <c r="S308"/>
  <c r="W308"/>
  <c r="AA308"/>
  <c r="AE308"/>
  <c r="AI308"/>
  <c r="AM308"/>
  <c r="AQ308"/>
  <c r="AU308"/>
  <c r="AY308"/>
  <c r="BC308"/>
  <c r="BG308"/>
  <c r="BK308"/>
  <c r="BO308"/>
  <c r="BS308"/>
  <c r="BW308"/>
  <c r="CA308"/>
  <c r="H308"/>
  <c r="L308"/>
  <c r="P308"/>
  <c r="T308"/>
  <c r="X308"/>
  <c r="AB308"/>
  <c r="AF308"/>
  <c r="AJ308"/>
  <c r="AN308"/>
  <c r="AR308"/>
  <c r="AV308"/>
  <c r="AZ308"/>
  <c r="BD308"/>
  <c r="BH308"/>
  <c r="BL308"/>
  <c r="BP308"/>
  <c r="BT308"/>
  <c r="BX308"/>
  <c r="CB308"/>
  <c r="I308"/>
  <c r="M308"/>
  <c r="Q308"/>
  <c r="U308"/>
  <c r="Y308"/>
  <c r="AC308"/>
  <c r="AG308"/>
  <c r="AK308"/>
  <c r="AO308"/>
  <c r="AS308"/>
  <c r="AW308"/>
  <c r="BA308"/>
  <c r="BE308"/>
  <c r="BI308"/>
  <c r="BM308"/>
  <c r="BQ308"/>
  <c r="BU308"/>
  <c r="BY308"/>
  <c r="CC308"/>
  <c r="J308"/>
  <c r="N308"/>
  <c r="R308"/>
  <c r="V308"/>
  <c r="Z308"/>
  <c r="AD308"/>
  <c r="AH308"/>
  <c r="AL308"/>
  <c r="AP308"/>
  <c r="AT308"/>
  <c r="AX308"/>
  <c r="BB308"/>
  <c r="BF308"/>
  <c r="BJ308"/>
  <c r="BN308"/>
  <c r="BR308"/>
  <c r="BV308"/>
  <c r="BZ308"/>
  <c r="CD308"/>
  <c r="F309"/>
  <c r="E309"/>
  <c r="D309"/>
  <c r="A309"/>
  <c r="B309"/>
  <c r="C309"/>
  <c r="AL305" i="17"/>
  <c r="P302" i="22" l="1"/>
  <c r="R302"/>
  <c r="Q302"/>
  <c r="O303"/>
  <c r="AE306" i="17"/>
  <c r="AD306"/>
  <c r="AB306"/>
  <c r="AK306"/>
  <c r="AI306"/>
  <c r="AJ306"/>
  <c r="W305"/>
  <c r="Y305"/>
  <c r="Z306"/>
  <c r="AH306"/>
  <c r="V306"/>
  <c r="AA306"/>
  <c r="T306"/>
  <c r="G311" i="5"/>
  <c r="R306" i="17"/>
  <c r="O306"/>
  <c r="D310" i="5"/>
  <c r="E310"/>
  <c r="F310"/>
  <c r="C310"/>
  <c r="A310"/>
  <c r="B310"/>
  <c r="H309"/>
  <c r="L309"/>
  <c r="P309"/>
  <c r="T309"/>
  <c r="X309"/>
  <c r="AB309"/>
  <c r="AF309"/>
  <c r="AJ309"/>
  <c r="AN309"/>
  <c r="AR309"/>
  <c r="AV309"/>
  <c r="AZ309"/>
  <c r="BD309"/>
  <c r="BH309"/>
  <c r="BL309"/>
  <c r="BP309"/>
  <c r="BT309"/>
  <c r="BX309"/>
  <c r="CB309"/>
  <c r="I309"/>
  <c r="M309"/>
  <c r="Q309"/>
  <c r="U309"/>
  <c r="Y309"/>
  <c r="AC309"/>
  <c r="AG309"/>
  <c r="AK309"/>
  <c r="AO309"/>
  <c r="AS309"/>
  <c r="AW309"/>
  <c r="BA309"/>
  <c r="BE309"/>
  <c r="BI309"/>
  <c r="BM309"/>
  <c r="BQ309"/>
  <c r="BU309"/>
  <c r="BY309"/>
  <c r="CC309"/>
  <c r="J309"/>
  <c r="N309"/>
  <c r="R309"/>
  <c r="V309"/>
  <c r="Z309"/>
  <c r="AD309"/>
  <c r="AH309"/>
  <c r="AL309"/>
  <c r="AP309"/>
  <c r="AT309"/>
  <c r="AX309"/>
  <c r="BB309"/>
  <c r="BF309"/>
  <c r="BJ309"/>
  <c r="BN309"/>
  <c r="BR309"/>
  <c r="BV309"/>
  <c r="BZ309"/>
  <c r="CD309"/>
  <c r="K309"/>
  <c r="O309"/>
  <c r="S309"/>
  <c r="W309"/>
  <c r="AA309"/>
  <c r="AE309"/>
  <c r="AI309"/>
  <c r="AM309"/>
  <c r="AQ309"/>
  <c r="AU309"/>
  <c r="AY309"/>
  <c r="BC309"/>
  <c r="BG309"/>
  <c r="BK309"/>
  <c r="BO309"/>
  <c r="BS309"/>
  <c r="BW309"/>
  <c r="CA309"/>
  <c r="F307" i="18"/>
  <c r="A307" i="17" s="1"/>
  <c r="N307" s="1"/>
  <c r="X307" s="1"/>
  <c r="AL306"/>
  <c r="Q303" i="22" l="1"/>
  <c r="P303"/>
  <c r="R303"/>
  <c r="O304"/>
  <c r="AE307" i="17"/>
  <c r="AD307"/>
  <c r="AB307"/>
  <c r="AK307"/>
  <c r="AI307"/>
  <c r="AJ307"/>
  <c r="Z307"/>
  <c r="AH307"/>
  <c r="V307"/>
  <c r="AA307"/>
  <c r="T307"/>
  <c r="W306"/>
  <c r="Y306"/>
  <c r="G312" i="5"/>
  <c r="O307" i="17"/>
  <c r="R307"/>
  <c r="E311" i="5"/>
  <c r="D311"/>
  <c r="F311"/>
  <c r="A311"/>
  <c r="B311"/>
  <c r="C311"/>
  <c r="F308" i="18"/>
  <c r="A308" i="17" s="1"/>
  <c r="N308" s="1"/>
  <c r="X308" s="1"/>
  <c r="K310" i="5"/>
  <c r="O310"/>
  <c r="S310"/>
  <c r="W310"/>
  <c r="AA310"/>
  <c r="AE310"/>
  <c r="AI310"/>
  <c r="AM310"/>
  <c r="AQ310"/>
  <c r="AU310"/>
  <c r="AY310"/>
  <c r="BC310"/>
  <c r="BG310"/>
  <c r="BK310"/>
  <c r="BO310"/>
  <c r="BS310"/>
  <c r="BW310"/>
  <c r="CA310"/>
  <c r="H310"/>
  <c r="L310"/>
  <c r="P310"/>
  <c r="T310"/>
  <c r="X310"/>
  <c r="AB310"/>
  <c r="AF310"/>
  <c r="AJ310"/>
  <c r="AN310"/>
  <c r="AR310"/>
  <c r="AV310"/>
  <c r="AZ310"/>
  <c r="BD310"/>
  <c r="BH310"/>
  <c r="BL310"/>
  <c r="BP310"/>
  <c r="BT310"/>
  <c r="BX310"/>
  <c r="CB310"/>
  <c r="I310"/>
  <c r="M310"/>
  <c r="Q310"/>
  <c r="U310"/>
  <c r="Y310"/>
  <c r="AC310"/>
  <c r="AG310"/>
  <c r="AK310"/>
  <c r="AO310"/>
  <c r="AS310"/>
  <c r="AW310"/>
  <c r="BA310"/>
  <c r="BE310"/>
  <c r="BI310"/>
  <c r="BM310"/>
  <c r="BQ310"/>
  <c r="BU310"/>
  <c r="BY310"/>
  <c r="CC310"/>
  <c r="J310"/>
  <c r="N310"/>
  <c r="R310"/>
  <c r="V310"/>
  <c r="Z310"/>
  <c r="AD310"/>
  <c r="AH310"/>
  <c r="AL310"/>
  <c r="AP310"/>
  <c r="AT310"/>
  <c r="AX310"/>
  <c r="BB310"/>
  <c r="BF310"/>
  <c r="BJ310"/>
  <c r="BN310"/>
  <c r="BR310"/>
  <c r="BV310"/>
  <c r="BZ310"/>
  <c r="CD310"/>
  <c r="AL307" i="17"/>
  <c r="P304" i="22" l="1"/>
  <c r="R304"/>
  <c r="Q304"/>
  <c r="O305"/>
  <c r="AE308" i="17"/>
  <c r="AD308"/>
  <c r="AB308"/>
  <c r="AK308"/>
  <c r="AI308"/>
  <c r="AJ308"/>
  <c r="Z308"/>
  <c r="AH308"/>
  <c r="V308"/>
  <c r="AA308"/>
  <c r="T308"/>
  <c r="W307"/>
  <c r="Y307"/>
  <c r="G313" i="5"/>
  <c r="R308" i="17"/>
  <c r="O308"/>
  <c r="F309" i="18"/>
  <c r="A309" i="17" s="1"/>
  <c r="N309" s="1"/>
  <c r="X309" s="1"/>
  <c r="D312" i="5"/>
  <c r="E312"/>
  <c r="F312"/>
  <c r="A312"/>
  <c r="B312"/>
  <c r="C312"/>
  <c r="J311"/>
  <c r="N311"/>
  <c r="R311"/>
  <c r="V311"/>
  <c r="Z311"/>
  <c r="AD311"/>
  <c r="AH311"/>
  <c r="AL311"/>
  <c r="AP311"/>
  <c r="AT311"/>
  <c r="AX311"/>
  <c r="BB311"/>
  <c r="BF311"/>
  <c r="BJ311"/>
  <c r="BN311"/>
  <c r="BR311"/>
  <c r="BV311"/>
  <c r="BZ311"/>
  <c r="CD311"/>
  <c r="K311"/>
  <c r="O311"/>
  <c r="S311"/>
  <c r="W311"/>
  <c r="AA311"/>
  <c r="AE311"/>
  <c r="AI311"/>
  <c r="AM311"/>
  <c r="AQ311"/>
  <c r="AU311"/>
  <c r="AY311"/>
  <c r="BC311"/>
  <c r="BG311"/>
  <c r="BK311"/>
  <c r="BO311"/>
  <c r="BS311"/>
  <c r="BW311"/>
  <c r="CA311"/>
  <c r="H311"/>
  <c r="L311"/>
  <c r="P311"/>
  <c r="T311"/>
  <c r="X311"/>
  <c r="AB311"/>
  <c r="AF311"/>
  <c r="AJ311"/>
  <c r="AN311"/>
  <c r="AR311"/>
  <c r="AV311"/>
  <c r="AZ311"/>
  <c r="BD311"/>
  <c r="BH311"/>
  <c r="BL311"/>
  <c r="BP311"/>
  <c r="BT311"/>
  <c r="BX311"/>
  <c r="CB311"/>
  <c r="I311"/>
  <c r="M311"/>
  <c r="Q311"/>
  <c r="U311"/>
  <c r="Y311"/>
  <c r="AC311"/>
  <c r="AG311"/>
  <c r="AK311"/>
  <c r="AO311"/>
  <c r="AS311"/>
  <c r="AW311"/>
  <c r="BA311"/>
  <c r="BE311"/>
  <c r="BI311"/>
  <c r="BM311"/>
  <c r="BQ311"/>
  <c r="BU311"/>
  <c r="BY311"/>
  <c r="CC311"/>
  <c r="AL308" i="17"/>
  <c r="P305" i="22" l="1"/>
  <c r="R305"/>
  <c r="Q305"/>
  <c r="O306"/>
  <c r="AE309" i="17"/>
  <c r="AD309"/>
  <c r="AB309"/>
  <c r="AK309"/>
  <c r="AI309"/>
  <c r="AJ309"/>
  <c r="W308"/>
  <c r="Y308"/>
  <c r="Z309"/>
  <c r="AH309"/>
  <c r="V309"/>
  <c r="AA309"/>
  <c r="T309"/>
  <c r="G314" i="5"/>
  <c r="R309" i="17"/>
  <c r="O309"/>
  <c r="E313" i="5"/>
  <c r="D313"/>
  <c r="F313"/>
  <c r="A313"/>
  <c r="B313"/>
  <c r="C313"/>
  <c r="I312"/>
  <c r="M312"/>
  <c r="Q312"/>
  <c r="U312"/>
  <c r="Y312"/>
  <c r="AC312"/>
  <c r="AG312"/>
  <c r="AK312"/>
  <c r="AO312"/>
  <c r="AS312"/>
  <c r="AW312"/>
  <c r="BA312"/>
  <c r="BE312"/>
  <c r="BI312"/>
  <c r="BM312"/>
  <c r="BQ312"/>
  <c r="BU312"/>
  <c r="BY312"/>
  <c r="CC312"/>
  <c r="J312"/>
  <c r="N312"/>
  <c r="R312"/>
  <c r="V312"/>
  <c r="Z312"/>
  <c r="AD312"/>
  <c r="AH312"/>
  <c r="AL312"/>
  <c r="AP312"/>
  <c r="AT312"/>
  <c r="AX312"/>
  <c r="BB312"/>
  <c r="BF312"/>
  <c r="BJ312"/>
  <c r="BN312"/>
  <c r="BR312"/>
  <c r="BV312"/>
  <c r="BZ312"/>
  <c r="CD312"/>
  <c r="K312"/>
  <c r="O312"/>
  <c r="S312"/>
  <c r="W312"/>
  <c r="AA312"/>
  <c r="AE312"/>
  <c r="AI312"/>
  <c r="AM312"/>
  <c r="AQ312"/>
  <c r="AU312"/>
  <c r="AY312"/>
  <c r="BC312"/>
  <c r="BG312"/>
  <c r="BK312"/>
  <c r="BO312"/>
  <c r="BS312"/>
  <c r="BW312"/>
  <c r="CA312"/>
  <c r="H312"/>
  <c r="L312"/>
  <c r="P312"/>
  <c r="T312"/>
  <c r="X312"/>
  <c r="AB312"/>
  <c r="AF312"/>
  <c r="AJ312"/>
  <c r="AN312"/>
  <c r="AR312"/>
  <c r="AV312"/>
  <c r="AZ312"/>
  <c r="BD312"/>
  <c r="BH312"/>
  <c r="BL312"/>
  <c r="BP312"/>
  <c r="BT312"/>
  <c r="BX312"/>
  <c r="CB312"/>
  <c r="F310" i="18"/>
  <c r="A310" i="17" s="1"/>
  <c r="N310" s="1"/>
  <c r="X310" s="1"/>
  <c r="AL309"/>
  <c r="Q306" i="22" l="1"/>
  <c r="P306"/>
  <c r="R306"/>
  <c r="O307"/>
  <c r="AE310" i="17"/>
  <c r="AD310"/>
  <c r="AB310"/>
  <c r="AK310"/>
  <c r="AI310"/>
  <c r="AJ310"/>
  <c r="Z310"/>
  <c r="AH310"/>
  <c r="V310"/>
  <c r="AA310"/>
  <c r="T310"/>
  <c r="W309"/>
  <c r="Y309"/>
  <c r="G315" i="5"/>
  <c r="R310" i="17"/>
  <c r="O310"/>
  <c r="D314" i="5"/>
  <c r="E314"/>
  <c r="F314"/>
  <c r="A314"/>
  <c r="B314"/>
  <c r="C314"/>
  <c r="F311" i="18"/>
  <c r="A311" i="17" s="1"/>
  <c r="N311" s="1"/>
  <c r="X311" s="1"/>
  <c r="H313" i="5"/>
  <c r="L313"/>
  <c r="P313"/>
  <c r="T313"/>
  <c r="X313"/>
  <c r="AB313"/>
  <c r="AF313"/>
  <c r="AJ313"/>
  <c r="AN313"/>
  <c r="AR313"/>
  <c r="AV313"/>
  <c r="AZ313"/>
  <c r="BD313"/>
  <c r="BH313"/>
  <c r="BL313"/>
  <c r="BP313"/>
  <c r="BT313"/>
  <c r="BX313"/>
  <c r="CB313"/>
  <c r="I313"/>
  <c r="M313"/>
  <c r="Q313"/>
  <c r="U313"/>
  <c r="Y313"/>
  <c r="AC313"/>
  <c r="AG313"/>
  <c r="AK313"/>
  <c r="AO313"/>
  <c r="AS313"/>
  <c r="AW313"/>
  <c r="BA313"/>
  <c r="BE313"/>
  <c r="BI313"/>
  <c r="BM313"/>
  <c r="BQ313"/>
  <c r="BU313"/>
  <c r="BY313"/>
  <c r="CC313"/>
  <c r="J313"/>
  <c r="N313"/>
  <c r="R313"/>
  <c r="V313"/>
  <c r="Z313"/>
  <c r="AD313"/>
  <c r="AH313"/>
  <c r="AL313"/>
  <c r="AP313"/>
  <c r="AT313"/>
  <c r="AX313"/>
  <c r="BB313"/>
  <c r="BF313"/>
  <c r="BJ313"/>
  <c r="BN313"/>
  <c r="BR313"/>
  <c r="BV313"/>
  <c r="BZ313"/>
  <c r="CD313"/>
  <c r="K313"/>
  <c r="O313"/>
  <c r="S313"/>
  <c r="W313"/>
  <c r="AA313"/>
  <c r="AE313"/>
  <c r="AI313"/>
  <c r="AM313"/>
  <c r="AQ313"/>
  <c r="AU313"/>
  <c r="AY313"/>
  <c r="BC313"/>
  <c r="BG313"/>
  <c r="BK313"/>
  <c r="BO313"/>
  <c r="BS313"/>
  <c r="BW313"/>
  <c r="CA313"/>
  <c r="AL310" i="17"/>
  <c r="P307" i="22" l="1"/>
  <c r="R307"/>
  <c r="Q307"/>
  <c r="O308"/>
  <c r="AE311" i="17"/>
  <c r="AD311"/>
  <c r="AB311"/>
  <c r="AK311"/>
  <c r="AI311"/>
  <c r="AJ311"/>
  <c r="W310"/>
  <c r="Y310"/>
  <c r="Z311"/>
  <c r="AH311"/>
  <c r="V311"/>
  <c r="AA311"/>
  <c r="T311"/>
  <c r="G316" i="5"/>
  <c r="O311" i="17"/>
  <c r="R311"/>
  <c r="F312" i="18"/>
  <c r="A312" i="17" s="1"/>
  <c r="N312" s="1"/>
  <c r="X312" s="1"/>
  <c r="I314" i="5"/>
  <c r="M314"/>
  <c r="Q314"/>
  <c r="U314"/>
  <c r="Y314"/>
  <c r="AC314"/>
  <c r="AG314"/>
  <c r="AK314"/>
  <c r="AO314"/>
  <c r="AS314"/>
  <c r="AW314"/>
  <c r="BA314"/>
  <c r="BE314"/>
  <c r="BI314"/>
  <c r="BM314"/>
  <c r="BQ314"/>
  <c r="BU314"/>
  <c r="BY314"/>
  <c r="CC314"/>
  <c r="J314"/>
  <c r="N314"/>
  <c r="R314"/>
  <c r="V314"/>
  <c r="Z314"/>
  <c r="AD314"/>
  <c r="AH314"/>
  <c r="AL314"/>
  <c r="AP314"/>
  <c r="AT314"/>
  <c r="AX314"/>
  <c r="BB314"/>
  <c r="BF314"/>
  <c r="BJ314"/>
  <c r="BN314"/>
  <c r="BR314"/>
  <c r="BV314"/>
  <c r="BZ314"/>
  <c r="CD314"/>
  <c r="K314"/>
  <c r="O314"/>
  <c r="S314"/>
  <c r="W314"/>
  <c r="AA314"/>
  <c r="AE314"/>
  <c r="AI314"/>
  <c r="AM314"/>
  <c r="AQ314"/>
  <c r="AU314"/>
  <c r="AY314"/>
  <c r="BC314"/>
  <c r="BG314"/>
  <c r="BK314"/>
  <c r="BO314"/>
  <c r="BS314"/>
  <c r="BW314"/>
  <c r="CA314"/>
  <c r="H314"/>
  <c r="L314"/>
  <c r="P314"/>
  <c r="T314"/>
  <c r="X314"/>
  <c r="AB314"/>
  <c r="AF314"/>
  <c r="AJ314"/>
  <c r="AN314"/>
  <c r="AR314"/>
  <c r="AV314"/>
  <c r="AZ314"/>
  <c r="BD314"/>
  <c r="BH314"/>
  <c r="BL314"/>
  <c r="BP314"/>
  <c r="BT314"/>
  <c r="BX314"/>
  <c r="CB314"/>
  <c r="E315"/>
  <c r="D315"/>
  <c r="F315"/>
  <c r="A315"/>
  <c r="B315"/>
  <c r="C315"/>
  <c r="AL311" i="17"/>
  <c r="Q308" i="22" l="1"/>
  <c r="P308"/>
  <c r="R308"/>
  <c r="O309"/>
  <c r="AE312" i="17"/>
  <c r="AD312"/>
  <c r="AB312"/>
  <c r="AK312"/>
  <c r="AI312"/>
  <c r="AJ312"/>
  <c r="Z312"/>
  <c r="AH312"/>
  <c r="V312"/>
  <c r="AA312"/>
  <c r="T312"/>
  <c r="W311"/>
  <c r="Y311"/>
  <c r="G317" i="5"/>
  <c r="R312" i="17"/>
  <c r="O312"/>
  <c r="D316" i="5"/>
  <c r="E316"/>
  <c r="F316"/>
  <c r="C316"/>
  <c r="A316"/>
  <c r="B316"/>
  <c r="H315"/>
  <c r="L315"/>
  <c r="P315"/>
  <c r="T315"/>
  <c r="X315"/>
  <c r="AB315"/>
  <c r="AF315"/>
  <c r="AJ315"/>
  <c r="AN315"/>
  <c r="AR315"/>
  <c r="AV315"/>
  <c r="AZ315"/>
  <c r="BD315"/>
  <c r="BH315"/>
  <c r="BL315"/>
  <c r="BP315"/>
  <c r="BT315"/>
  <c r="BX315"/>
  <c r="CB315"/>
  <c r="I315"/>
  <c r="M315"/>
  <c r="Q315"/>
  <c r="U315"/>
  <c r="Y315"/>
  <c r="AC315"/>
  <c r="AG315"/>
  <c r="AK315"/>
  <c r="AO315"/>
  <c r="AS315"/>
  <c r="AW315"/>
  <c r="BA315"/>
  <c r="BE315"/>
  <c r="BI315"/>
  <c r="BM315"/>
  <c r="BQ315"/>
  <c r="BU315"/>
  <c r="BY315"/>
  <c r="CC315"/>
  <c r="J315"/>
  <c r="N315"/>
  <c r="R315"/>
  <c r="V315"/>
  <c r="Z315"/>
  <c r="AD315"/>
  <c r="AH315"/>
  <c r="AL315"/>
  <c r="AP315"/>
  <c r="AT315"/>
  <c r="AX315"/>
  <c r="BB315"/>
  <c r="BF315"/>
  <c r="BJ315"/>
  <c r="BN315"/>
  <c r="BR315"/>
  <c r="BV315"/>
  <c r="BZ315"/>
  <c r="CD315"/>
  <c r="K315"/>
  <c r="O315"/>
  <c r="S315"/>
  <c r="W315"/>
  <c r="AA315"/>
  <c r="AE315"/>
  <c r="AI315"/>
  <c r="AM315"/>
  <c r="AQ315"/>
  <c r="AU315"/>
  <c r="AY315"/>
  <c r="BC315"/>
  <c r="BG315"/>
  <c r="BK315"/>
  <c r="BO315"/>
  <c r="BS315"/>
  <c r="BW315"/>
  <c r="CA315"/>
  <c r="F313" i="18"/>
  <c r="A313" i="17" s="1"/>
  <c r="N313" s="1"/>
  <c r="X313" s="1"/>
  <c r="AL312"/>
  <c r="P309" i="22" l="1"/>
  <c r="R309"/>
  <c r="Q309"/>
  <c r="O310"/>
  <c r="AE313" i="17"/>
  <c r="AD313"/>
  <c r="AB313"/>
  <c r="AK313"/>
  <c r="AI313"/>
  <c r="AJ313"/>
  <c r="Z313"/>
  <c r="AH313"/>
  <c r="V313"/>
  <c r="AA313"/>
  <c r="T313"/>
  <c r="W312"/>
  <c r="Y312"/>
  <c r="G318" i="5"/>
  <c r="R313" i="17"/>
  <c r="O313"/>
  <c r="F317" i="5"/>
  <c r="E317"/>
  <c r="D317"/>
  <c r="A317"/>
  <c r="B317"/>
  <c r="C317"/>
  <c r="F314" i="18"/>
  <c r="A314" i="17" s="1"/>
  <c r="N314" s="1"/>
  <c r="X314" s="1"/>
  <c r="K316" i="5"/>
  <c r="O316"/>
  <c r="S316"/>
  <c r="W316"/>
  <c r="AA316"/>
  <c r="AE316"/>
  <c r="AI316"/>
  <c r="AM316"/>
  <c r="AQ316"/>
  <c r="AU316"/>
  <c r="AY316"/>
  <c r="BC316"/>
  <c r="BG316"/>
  <c r="BK316"/>
  <c r="BO316"/>
  <c r="BS316"/>
  <c r="BW316"/>
  <c r="CA316"/>
  <c r="H316"/>
  <c r="L316"/>
  <c r="P316"/>
  <c r="T316"/>
  <c r="X316"/>
  <c r="AB316"/>
  <c r="AF316"/>
  <c r="AJ316"/>
  <c r="AN316"/>
  <c r="AR316"/>
  <c r="AV316"/>
  <c r="AZ316"/>
  <c r="BD316"/>
  <c r="BH316"/>
  <c r="BL316"/>
  <c r="BP316"/>
  <c r="BT316"/>
  <c r="BX316"/>
  <c r="CB316"/>
  <c r="I316"/>
  <c r="M316"/>
  <c r="Q316"/>
  <c r="U316"/>
  <c r="Y316"/>
  <c r="AC316"/>
  <c r="AG316"/>
  <c r="AK316"/>
  <c r="AO316"/>
  <c r="AS316"/>
  <c r="AW316"/>
  <c r="BA316"/>
  <c r="BE316"/>
  <c r="BI316"/>
  <c r="BM316"/>
  <c r="BQ316"/>
  <c r="BU316"/>
  <c r="BY316"/>
  <c r="CC316"/>
  <c r="J316"/>
  <c r="N316"/>
  <c r="R316"/>
  <c r="V316"/>
  <c r="Z316"/>
  <c r="AD316"/>
  <c r="AH316"/>
  <c r="AL316"/>
  <c r="AP316"/>
  <c r="AT316"/>
  <c r="AX316"/>
  <c r="BB316"/>
  <c r="BF316"/>
  <c r="BJ316"/>
  <c r="BN316"/>
  <c r="BR316"/>
  <c r="BV316"/>
  <c r="BZ316"/>
  <c r="CD316"/>
  <c r="AL313" i="17"/>
  <c r="P310" i="22" l="1"/>
  <c r="R310"/>
  <c r="Q310"/>
  <c r="O311"/>
  <c r="AE314" i="17"/>
  <c r="AD314"/>
  <c r="AB314"/>
  <c r="AK314"/>
  <c r="AI314"/>
  <c r="AJ314"/>
  <c r="W313"/>
  <c r="Y313"/>
  <c r="Z314"/>
  <c r="AH314"/>
  <c r="V314"/>
  <c r="AA314"/>
  <c r="T314"/>
  <c r="G319" i="5"/>
  <c r="R314" i="17"/>
  <c r="O314"/>
  <c r="F315" i="18"/>
  <c r="A315" i="17" s="1"/>
  <c r="N315" s="1"/>
  <c r="X315" s="1"/>
  <c r="J317" i="5"/>
  <c r="N317"/>
  <c r="R317"/>
  <c r="V317"/>
  <c r="Z317"/>
  <c r="AD317"/>
  <c r="AH317"/>
  <c r="AL317"/>
  <c r="AP317"/>
  <c r="AT317"/>
  <c r="AX317"/>
  <c r="BB317"/>
  <c r="BF317"/>
  <c r="BJ317"/>
  <c r="BN317"/>
  <c r="BR317"/>
  <c r="BV317"/>
  <c r="BZ317"/>
  <c r="CD317"/>
  <c r="K317"/>
  <c r="O317"/>
  <c r="S317"/>
  <c r="W317"/>
  <c r="AA317"/>
  <c r="AE317"/>
  <c r="AI317"/>
  <c r="AM317"/>
  <c r="AQ317"/>
  <c r="AU317"/>
  <c r="AY317"/>
  <c r="BC317"/>
  <c r="BG317"/>
  <c r="BK317"/>
  <c r="BO317"/>
  <c r="BS317"/>
  <c r="BW317"/>
  <c r="CA317"/>
  <c r="H317"/>
  <c r="L317"/>
  <c r="P317"/>
  <c r="T317"/>
  <c r="X317"/>
  <c r="AB317"/>
  <c r="AF317"/>
  <c r="AJ317"/>
  <c r="AN317"/>
  <c r="AR317"/>
  <c r="AV317"/>
  <c r="AZ317"/>
  <c r="BD317"/>
  <c r="BH317"/>
  <c r="BL317"/>
  <c r="BP317"/>
  <c r="BT317"/>
  <c r="BX317"/>
  <c r="CB317"/>
  <c r="I317"/>
  <c r="M317"/>
  <c r="Q317"/>
  <c r="U317"/>
  <c r="Y317"/>
  <c r="AC317"/>
  <c r="AG317"/>
  <c r="AK317"/>
  <c r="AO317"/>
  <c r="AS317"/>
  <c r="AW317"/>
  <c r="BA317"/>
  <c r="BE317"/>
  <c r="BI317"/>
  <c r="BM317"/>
  <c r="BQ317"/>
  <c r="BU317"/>
  <c r="BY317"/>
  <c r="CC317"/>
  <c r="D318"/>
  <c r="E318"/>
  <c r="F318"/>
  <c r="C318"/>
  <c r="A318"/>
  <c r="B318"/>
  <c r="AL314" i="17"/>
  <c r="P311" i="22" l="1"/>
  <c r="R311"/>
  <c r="Q311"/>
  <c r="O312"/>
  <c r="AE315" i="17"/>
  <c r="AD315"/>
  <c r="AB315"/>
  <c r="AK315"/>
  <c r="AI315"/>
  <c r="AJ315"/>
  <c r="W314"/>
  <c r="Y314"/>
  <c r="Z315"/>
  <c r="AH315"/>
  <c r="V315"/>
  <c r="AA315"/>
  <c r="T315"/>
  <c r="G320" i="5"/>
  <c r="O315" i="17"/>
  <c r="R315"/>
  <c r="K318" i="5"/>
  <c r="O318"/>
  <c r="S318"/>
  <c r="W318"/>
  <c r="AA318"/>
  <c r="AE318"/>
  <c r="AI318"/>
  <c r="AM318"/>
  <c r="AQ318"/>
  <c r="AU318"/>
  <c r="AY318"/>
  <c r="BC318"/>
  <c r="BG318"/>
  <c r="BK318"/>
  <c r="BO318"/>
  <c r="BS318"/>
  <c r="BW318"/>
  <c r="CA318"/>
  <c r="H318"/>
  <c r="L318"/>
  <c r="P318"/>
  <c r="T318"/>
  <c r="X318"/>
  <c r="AB318"/>
  <c r="AF318"/>
  <c r="AJ318"/>
  <c r="AN318"/>
  <c r="AR318"/>
  <c r="AV318"/>
  <c r="AZ318"/>
  <c r="BD318"/>
  <c r="BH318"/>
  <c r="BL318"/>
  <c r="BP318"/>
  <c r="BT318"/>
  <c r="BX318"/>
  <c r="CB318"/>
  <c r="I318"/>
  <c r="M318"/>
  <c r="Q318"/>
  <c r="U318"/>
  <c r="Y318"/>
  <c r="AC318"/>
  <c r="AG318"/>
  <c r="AK318"/>
  <c r="AO318"/>
  <c r="AS318"/>
  <c r="AW318"/>
  <c r="BA318"/>
  <c r="BE318"/>
  <c r="BI318"/>
  <c r="BM318"/>
  <c r="BQ318"/>
  <c r="BU318"/>
  <c r="BY318"/>
  <c r="CC318"/>
  <c r="J318"/>
  <c r="N318"/>
  <c r="R318"/>
  <c r="V318"/>
  <c r="Z318"/>
  <c r="AD318"/>
  <c r="AH318"/>
  <c r="AL318"/>
  <c r="AP318"/>
  <c r="AT318"/>
  <c r="AX318"/>
  <c r="BB318"/>
  <c r="BF318"/>
  <c r="BJ318"/>
  <c r="BN318"/>
  <c r="BR318"/>
  <c r="BV318"/>
  <c r="BZ318"/>
  <c r="CD318"/>
  <c r="E319"/>
  <c r="D319"/>
  <c r="F319"/>
  <c r="A319"/>
  <c r="B319"/>
  <c r="C319"/>
  <c r="F316" i="18"/>
  <c r="A316" i="17" s="1"/>
  <c r="N316" s="1"/>
  <c r="X316" s="1"/>
  <c r="AL315"/>
  <c r="P312" i="22" l="1"/>
  <c r="R312"/>
  <c r="Q312"/>
  <c r="O313"/>
  <c r="AE316" i="17"/>
  <c r="AD316"/>
  <c r="AB316"/>
  <c r="AK316"/>
  <c r="AI316"/>
  <c r="AJ316"/>
  <c r="Z316"/>
  <c r="AH316"/>
  <c r="V316"/>
  <c r="AA316"/>
  <c r="T316"/>
  <c r="W315"/>
  <c r="Y315"/>
  <c r="G321" i="5"/>
  <c r="R316" i="17"/>
  <c r="O316"/>
  <c r="D320" i="5"/>
  <c r="E320"/>
  <c r="F320"/>
  <c r="A320"/>
  <c r="B320"/>
  <c r="C320"/>
  <c r="F317" i="18"/>
  <c r="A317" i="17" s="1"/>
  <c r="N317" s="1"/>
  <c r="X317" s="1"/>
  <c r="J319" i="5"/>
  <c r="N319"/>
  <c r="R319"/>
  <c r="V319"/>
  <c r="Z319"/>
  <c r="AD319"/>
  <c r="AH319"/>
  <c r="AL319"/>
  <c r="AP319"/>
  <c r="AT319"/>
  <c r="AX319"/>
  <c r="BB319"/>
  <c r="BF319"/>
  <c r="BJ319"/>
  <c r="BN319"/>
  <c r="BR319"/>
  <c r="BV319"/>
  <c r="BZ319"/>
  <c r="CD319"/>
  <c r="K319"/>
  <c r="O319"/>
  <c r="S319"/>
  <c r="W319"/>
  <c r="AA319"/>
  <c r="AE319"/>
  <c r="AI319"/>
  <c r="AM319"/>
  <c r="AQ319"/>
  <c r="AU319"/>
  <c r="AY319"/>
  <c r="BC319"/>
  <c r="BG319"/>
  <c r="BK319"/>
  <c r="BO319"/>
  <c r="BS319"/>
  <c r="BW319"/>
  <c r="CA319"/>
  <c r="H319"/>
  <c r="L319"/>
  <c r="P319"/>
  <c r="T319"/>
  <c r="X319"/>
  <c r="AB319"/>
  <c r="AF319"/>
  <c r="AJ319"/>
  <c r="AN319"/>
  <c r="AR319"/>
  <c r="AV319"/>
  <c r="AZ319"/>
  <c r="BD319"/>
  <c r="BH319"/>
  <c r="BL319"/>
  <c r="BP319"/>
  <c r="BT319"/>
  <c r="BX319"/>
  <c r="CB319"/>
  <c r="I319"/>
  <c r="M319"/>
  <c r="Q319"/>
  <c r="U319"/>
  <c r="Y319"/>
  <c r="AC319"/>
  <c r="AG319"/>
  <c r="AK319"/>
  <c r="AO319"/>
  <c r="AS319"/>
  <c r="AW319"/>
  <c r="BA319"/>
  <c r="BE319"/>
  <c r="BI319"/>
  <c r="BM319"/>
  <c r="BQ319"/>
  <c r="BU319"/>
  <c r="BY319"/>
  <c r="CC319"/>
  <c r="AL316" i="17"/>
  <c r="P313" i="22" l="1"/>
  <c r="R313"/>
  <c r="Q313"/>
  <c r="O314"/>
  <c r="AE317" i="17"/>
  <c r="AD317"/>
  <c r="AB317"/>
  <c r="AK317"/>
  <c r="AI317"/>
  <c r="AJ317"/>
  <c r="W316"/>
  <c r="Y316"/>
  <c r="Z317"/>
  <c r="AH317"/>
  <c r="V317"/>
  <c r="AA317"/>
  <c r="T317"/>
  <c r="G322" i="5"/>
  <c r="R317" i="17"/>
  <c r="O317"/>
  <c r="F318" i="18"/>
  <c r="A318" i="17" s="1"/>
  <c r="N318" s="1"/>
  <c r="X318" s="1"/>
  <c r="I320" i="5"/>
  <c r="M320"/>
  <c r="Q320"/>
  <c r="U320"/>
  <c r="Y320"/>
  <c r="AC320"/>
  <c r="AG320"/>
  <c r="AK320"/>
  <c r="AO320"/>
  <c r="AS320"/>
  <c r="AW320"/>
  <c r="BA320"/>
  <c r="BE320"/>
  <c r="BI320"/>
  <c r="BM320"/>
  <c r="BQ320"/>
  <c r="BU320"/>
  <c r="BY320"/>
  <c r="CC320"/>
  <c r="J320"/>
  <c r="N320"/>
  <c r="R320"/>
  <c r="V320"/>
  <c r="Z320"/>
  <c r="AD320"/>
  <c r="AH320"/>
  <c r="AL320"/>
  <c r="AP320"/>
  <c r="AT320"/>
  <c r="AX320"/>
  <c r="BB320"/>
  <c r="BF320"/>
  <c r="BJ320"/>
  <c r="BN320"/>
  <c r="BR320"/>
  <c r="BV320"/>
  <c r="BZ320"/>
  <c r="CD320"/>
  <c r="K320"/>
  <c r="O320"/>
  <c r="S320"/>
  <c r="W320"/>
  <c r="AA320"/>
  <c r="AE320"/>
  <c r="AI320"/>
  <c r="AM320"/>
  <c r="AQ320"/>
  <c r="AU320"/>
  <c r="AY320"/>
  <c r="BC320"/>
  <c r="BG320"/>
  <c r="BK320"/>
  <c r="BO320"/>
  <c r="BS320"/>
  <c r="BW320"/>
  <c r="CA320"/>
  <c r="H320"/>
  <c r="L320"/>
  <c r="P320"/>
  <c r="T320"/>
  <c r="X320"/>
  <c r="AB320"/>
  <c r="AF320"/>
  <c r="AJ320"/>
  <c r="AN320"/>
  <c r="AR320"/>
  <c r="AV320"/>
  <c r="AZ320"/>
  <c r="BD320"/>
  <c r="BH320"/>
  <c r="BL320"/>
  <c r="BP320"/>
  <c r="BT320"/>
  <c r="BX320"/>
  <c r="CB320"/>
  <c r="E321"/>
  <c r="D321"/>
  <c r="F321"/>
  <c r="A321"/>
  <c r="B321"/>
  <c r="C321"/>
  <c r="AL317" i="17"/>
  <c r="Q314" i="22" l="1"/>
  <c r="P314"/>
  <c r="R314"/>
  <c r="O315"/>
  <c r="AE318" i="17"/>
  <c r="AD318"/>
  <c r="AB318"/>
  <c r="AK318"/>
  <c r="AI318"/>
  <c r="AJ318"/>
  <c r="W317"/>
  <c r="Y317"/>
  <c r="Z318"/>
  <c r="AH318"/>
  <c r="V318"/>
  <c r="AA318"/>
  <c r="T318"/>
  <c r="G323" i="5"/>
  <c r="R318" i="17"/>
  <c r="O318"/>
  <c r="J321" i="5"/>
  <c r="N321"/>
  <c r="R321"/>
  <c r="V321"/>
  <c r="Z321"/>
  <c r="AD321"/>
  <c r="AH321"/>
  <c r="AL321"/>
  <c r="AP321"/>
  <c r="AT321"/>
  <c r="AX321"/>
  <c r="BB321"/>
  <c r="BF321"/>
  <c r="BJ321"/>
  <c r="BN321"/>
  <c r="BR321"/>
  <c r="BV321"/>
  <c r="BZ321"/>
  <c r="CD321"/>
  <c r="K321"/>
  <c r="O321"/>
  <c r="S321"/>
  <c r="W321"/>
  <c r="AA321"/>
  <c r="AE321"/>
  <c r="AI321"/>
  <c r="AM321"/>
  <c r="AQ321"/>
  <c r="AU321"/>
  <c r="AY321"/>
  <c r="BC321"/>
  <c r="BG321"/>
  <c r="BK321"/>
  <c r="BO321"/>
  <c r="BS321"/>
  <c r="BW321"/>
  <c r="CA321"/>
  <c r="H321"/>
  <c r="L321"/>
  <c r="P321"/>
  <c r="T321"/>
  <c r="X321"/>
  <c r="AB321"/>
  <c r="AF321"/>
  <c r="AJ321"/>
  <c r="AN321"/>
  <c r="AR321"/>
  <c r="AV321"/>
  <c r="AZ321"/>
  <c r="BD321"/>
  <c r="BH321"/>
  <c r="BL321"/>
  <c r="BP321"/>
  <c r="BT321"/>
  <c r="BX321"/>
  <c r="CB321"/>
  <c r="I321"/>
  <c r="M321"/>
  <c r="Q321"/>
  <c r="U321"/>
  <c r="Y321"/>
  <c r="AC321"/>
  <c r="AG321"/>
  <c r="AK321"/>
  <c r="AO321"/>
  <c r="AS321"/>
  <c r="AW321"/>
  <c r="BA321"/>
  <c r="BE321"/>
  <c r="BI321"/>
  <c r="BM321"/>
  <c r="BQ321"/>
  <c r="BU321"/>
  <c r="BY321"/>
  <c r="CC321"/>
  <c r="D322"/>
  <c r="E322"/>
  <c r="F322"/>
  <c r="A322"/>
  <c r="B322"/>
  <c r="C322"/>
  <c r="F319" i="18"/>
  <c r="A319" i="17" s="1"/>
  <c r="N319" s="1"/>
  <c r="X319" s="1"/>
  <c r="AL318"/>
  <c r="P315" i="22" l="1"/>
  <c r="R315"/>
  <c r="Q315"/>
  <c r="O316"/>
  <c r="AE319" i="17"/>
  <c r="AD319"/>
  <c r="AB319"/>
  <c r="AK319"/>
  <c r="AI319"/>
  <c r="AJ319"/>
  <c r="Z319"/>
  <c r="AH319"/>
  <c r="V319"/>
  <c r="AA319"/>
  <c r="T319"/>
  <c r="W318"/>
  <c r="Y318"/>
  <c r="G324" i="5"/>
  <c r="O319" i="17"/>
  <c r="R319"/>
  <c r="E323" i="5"/>
  <c r="D323"/>
  <c r="F323"/>
  <c r="A323"/>
  <c r="B323"/>
  <c r="C323"/>
  <c r="F320" i="18"/>
  <c r="A320" i="17" s="1"/>
  <c r="N320" s="1"/>
  <c r="X320" s="1"/>
  <c r="I322" i="5"/>
  <c r="M322"/>
  <c r="Q322"/>
  <c r="U322"/>
  <c r="Y322"/>
  <c r="AC322"/>
  <c r="AG322"/>
  <c r="AK322"/>
  <c r="AO322"/>
  <c r="AS322"/>
  <c r="AW322"/>
  <c r="BA322"/>
  <c r="BE322"/>
  <c r="BI322"/>
  <c r="BM322"/>
  <c r="BQ322"/>
  <c r="BU322"/>
  <c r="BY322"/>
  <c r="CC322"/>
  <c r="J322"/>
  <c r="N322"/>
  <c r="R322"/>
  <c r="V322"/>
  <c r="Z322"/>
  <c r="AD322"/>
  <c r="AH322"/>
  <c r="AL322"/>
  <c r="AP322"/>
  <c r="AT322"/>
  <c r="AX322"/>
  <c r="BB322"/>
  <c r="BF322"/>
  <c r="BJ322"/>
  <c r="BN322"/>
  <c r="BR322"/>
  <c r="BV322"/>
  <c r="BZ322"/>
  <c r="CD322"/>
  <c r="K322"/>
  <c r="O322"/>
  <c r="S322"/>
  <c r="W322"/>
  <c r="AA322"/>
  <c r="AE322"/>
  <c r="AI322"/>
  <c r="AM322"/>
  <c r="AQ322"/>
  <c r="AU322"/>
  <c r="AY322"/>
  <c r="BC322"/>
  <c r="BG322"/>
  <c r="BK322"/>
  <c r="BO322"/>
  <c r="BS322"/>
  <c r="BW322"/>
  <c r="CA322"/>
  <c r="H322"/>
  <c r="L322"/>
  <c r="P322"/>
  <c r="T322"/>
  <c r="X322"/>
  <c r="AB322"/>
  <c r="AF322"/>
  <c r="AJ322"/>
  <c r="AN322"/>
  <c r="AR322"/>
  <c r="AV322"/>
  <c r="AZ322"/>
  <c r="BD322"/>
  <c r="BH322"/>
  <c r="BL322"/>
  <c r="BP322"/>
  <c r="BT322"/>
  <c r="BX322"/>
  <c r="CB322"/>
  <c r="AL319" i="17"/>
  <c r="Q316" i="22" l="1"/>
  <c r="P316"/>
  <c r="R316"/>
  <c r="O317"/>
  <c r="AE320" i="17"/>
  <c r="AD320"/>
  <c r="AB320"/>
  <c r="AK320"/>
  <c r="AI320"/>
  <c r="AJ320"/>
  <c r="Z320"/>
  <c r="AH320"/>
  <c r="V320"/>
  <c r="AA320"/>
  <c r="T320"/>
  <c r="W319"/>
  <c r="Y319"/>
  <c r="G325" i="5"/>
  <c r="R320" i="17"/>
  <c r="O320"/>
  <c r="D324" i="5"/>
  <c r="E324"/>
  <c r="F324"/>
  <c r="C324"/>
  <c r="A324"/>
  <c r="B324"/>
  <c r="H323"/>
  <c r="L323"/>
  <c r="P323"/>
  <c r="T323"/>
  <c r="X323"/>
  <c r="AB323"/>
  <c r="AF323"/>
  <c r="AJ323"/>
  <c r="AN323"/>
  <c r="AR323"/>
  <c r="AV323"/>
  <c r="AZ323"/>
  <c r="BD323"/>
  <c r="BH323"/>
  <c r="BL323"/>
  <c r="BP323"/>
  <c r="BT323"/>
  <c r="BX323"/>
  <c r="CB323"/>
  <c r="I323"/>
  <c r="M323"/>
  <c r="Q323"/>
  <c r="U323"/>
  <c r="Y323"/>
  <c r="AC323"/>
  <c r="AG323"/>
  <c r="AK323"/>
  <c r="AO323"/>
  <c r="AS323"/>
  <c r="AW323"/>
  <c r="BA323"/>
  <c r="BE323"/>
  <c r="BI323"/>
  <c r="BM323"/>
  <c r="BQ323"/>
  <c r="BU323"/>
  <c r="BY323"/>
  <c r="CC323"/>
  <c r="J323"/>
  <c r="N323"/>
  <c r="R323"/>
  <c r="V323"/>
  <c r="Z323"/>
  <c r="AD323"/>
  <c r="AH323"/>
  <c r="AL323"/>
  <c r="AP323"/>
  <c r="AT323"/>
  <c r="AX323"/>
  <c r="BB323"/>
  <c r="BF323"/>
  <c r="BJ323"/>
  <c r="BN323"/>
  <c r="BR323"/>
  <c r="BV323"/>
  <c r="BZ323"/>
  <c r="CD323"/>
  <c r="K323"/>
  <c r="O323"/>
  <c r="S323"/>
  <c r="W323"/>
  <c r="AA323"/>
  <c r="AE323"/>
  <c r="AI323"/>
  <c r="AM323"/>
  <c r="AQ323"/>
  <c r="AU323"/>
  <c r="AY323"/>
  <c r="BC323"/>
  <c r="BG323"/>
  <c r="BK323"/>
  <c r="BO323"/>
  <c r="BS323"/>
  <c r="BW323"/>
  <c r="CA323"/>
  <c r="F321" i="18"/>
  <c r="A321" i="17" s="1"/>
  <c r="N321" s="1"/>
  <c r="X321" s="1"/>
  <c r="AL320"/>
  <c r="P317" i="22" l="1"/>
  <c r="R317"/>
  <c r="Q317"/>
  <c r="O318"/>
  <c r="AE321" i="17"/>
  <c r="AD321"/>
  <c r="AB321"/>
  <c r="AK321"/>
  <c r="AI321"/>
  <c r="AJ321"/>
  <c r="Z321"/>
  <c r="AH321"/>
  <c r="V321"/>
  <c r="AA321"/>
  <c r="T321"/>
  <c r="W320"/>
  <c r="Y320"/>
  <c r="G326" i="5"/>
  <c r="R321" i="17"/>
  <c r="O321"/>
  <c r="F325" i="5"/>
  <c r="E325"/>
  <c r="D325"/>
  <c r="A325"/>
  <c r="B325"/>
  <c r="C325"/>
  <c r="K324"/>
  <c r="O324"/>
  <c r="S324"/>
  <c r="W324"/>
  <c r="AA324"/>
  <c r="AE324"/>
  <c r="AI324"/>
  <c r="AM324"/>
  <c r="AQ324"/>
  <c r="AU324"/>
  <c r="AY324"/>
  <c r="BC324"/>
  <c r="BG324"/>
  <c r="BK324"/>
  <c r="BO324"/>
  <c r="BS324"/>
  <c r="BW324"/>
  <c r="CA324"/>
  <c r="H324"/>
  <c r="L324"/>
  <c r="P324"/>
  <c r="T324"/>
  <c r="X324"/>
  <c r="AB324"/>
  <c r="AF324"/>
  <c r="AJ324"/>
  <c r="AN324"/>
  <c r="AR324"/>
  <c r="AV324"/>
  <c r="AZ324"/>
  <c r="BD324"/>
  <c r="BH324"/>
  <c r="BL324"/>
  <c r="BP324"/>
  <c r="BT324"/>
  <c r="BX324"/>
  <c r="CB324"/>
  <c r="I324"/>
  <c r="M324"/>
  <c r="Q324"/>
  <c r="U324"/>
  <c r="Y324"/>
  <c r="AC324"/>
  <c r="AG324"/>
  <c r="AK324"/>
  <c r="AO324"/>
  <c r="AS324"/>
  <c r="AW324"/>
  <c r="BA324"/>
  <c r="BE324"/>
  <c r="BI324"/>
  <c r="BM324"/>
  <c r="BQ324"/>
  <c r="BU324"/>
  <c r="BY324"/>
  <c r="CC324"/>
  <c r="J324"/>
  <c r="N324"/>
  <c r="R324"/>
  <c r="V324"/>
  <c r="Z324"/>
  <c r="AD324"/>
  <c r="AH324"/>
  <c r="AL324"/>
  <c r="AP324"/>
  <c r="AT324"/>
  <c r="AX324"/>
  <c r="BB324"/>
  <c r="BF324"/>
  <c r="BJ324"/>
  <c r="BN324"/>
  <c r="BR324"/>
  <c r="BV324"/>
  <c r="BZ324"/>
  <c r="CD324"/>
  <c r="F322" i="18"/>
  <c r="A322" i="17" s="1"/>
  <c r="N322" s="1"/>
  <c r="X322" s="1"/>
  <c r="AL321"/>
  <c r="P318" i="22" l="1"/>
  <c r="R318"/>
  <c r="Q318"/>
  <c r="O319"/>
  <c r="AE322" i="17"/>
  <c r="AD322"/>
  <c r="AB322"/>
  <c r="AK322"/>
  <c r="AI322"/>
  <c r="AJ322"/>
  <c r="Z322"/>
  <c r="AH322"/>
  <c r="V322"/>
  <c r="AA322"/>
  <c r="T322"/>
  <c r="W321"/>
  <c r="Y321"/>
  <c r="G327" i="5"/>
  <c r="R322" i="17"/>
  <c r="O322"/>
  <c r="D326" i="5"/>
  <c r="E326"/>
  <c r="F326"/>
  <c r="C326"/>
  <c r="A326"/>
  <c r="B326"/>
  <c r="H325"/>
  <c r="L325"/>
  <c r="P325"/>
  <c r="T325"/>
  <c r="X325"/>
  <c r="AB325"/>
  <c r="AF325"/>
  <c r="AJ325"/>
  <c r="AN325"/>
  <c r="AR325"/>
  <c r="AV325"/>
  <c r="AZ325"/>
  <c r="BD325"/>
  <c r="BH325"/>
  <c r="BL325"/>
  <c r="BP325"/>
  <c r="BT325"/>
  <c r="BX325"/>
  <c r="CB325"/>
  <c r="I325"/>
  <c r="M325"/>
  <c r="Q325"/>
  <c r="U325"/>
  <c r="Y325"/>
  <c r="AC325"/>
  <c r="AG325"/>
  <c r="AK325"/>
  <c r="AO325"/>
  <c r="AS325"/>
  <c r="AW325"/>
  <c r="BA325"/>
  <c r="BE325"/>
  <c r="BI325"/>
  <c r="BM325"/>
  <c r="BQ325"/>
  <c r="BU325"/>
  <c r="BY325"/>
  <c r="CC325"/>
  <c r="J325"/>
  <c r="N325"/>
  <c r="R325"/>
  <c r="V325"/>
  <c r="Z325"/>
  <c r="AD325"/>
  <c r="AH325"/>
  <c r="AL325"/>
  <c r="AP325"/>
  <c r="AT325"/>
  <c r="AX325"/>
  <c r="BB325"/>
  <c r="BF325"/>
  <c r="BJ325"/>
  <c r="BN325"/>
  <c r="BR325"/>
  <c r="BV325"/>
  <c r="BZ325"/>
  <c r="CD325"/>
  <c r="K325"/>
  <c r="O325"/>
  <c r="S325"/>
  <c r="W325"/>
  <c r="AA325"/>
  <c r="AE325"/>
  <c r="AI325"/>
  <c r="AM325"/>
  <c r="AQ325"/>
  <c r="AU325"/>
  <c r="AY325"/>
  <c r="BC325"/>
  <c r="BG325"/>
  <c r="BK325"/>
  <c r="BO325"/>
  <c r="BS325"/>
  <c r="BW325"/>
  <c r="CA325"/>
  <c r="F323" i="18"/>
  <c r="A323" i="17" s="1"/>
  <c r="N323" s="1"/>
  <c r="X323" s="1"/>
  <c r="AL322"/>
  <c r="P319" i="22" l="1"/>
  <c r="R319"/>
  <c r="Q319"/>
  <c r="O320"/>
  <c r="AE323" i="17"/>
  <c r="AD323"/>
  <c r="AB323"/>
  <c r="AK323"/>
  <c r="AI323"/>
  <c r="AJ323"/>
  <c r="Z323"/>
  <c r="AH323"/>
  <c r="V323"/>
  <c r="AA323"/>
  <c r="T323"/>
  <c r="W322"/>
  <c r="Y322"/>
  <c r="G328" i="5"/>
  <c r="O323" i="17"/>
  <c r="R323"/>
  <c r="E327" i="5"/>
  <c r="D327"/>
  <c r="F327"/>
  <c r="A327"/>
  <c r="B327"/>
  <c r="C327"/>
  <c r="F324" i="18"/>
  <c r="A324" i="17" s="1"/>
  <c r="N324" s="1"/>
  <c r="X324" s="1"/>
  <c r="K326" i="5"/>
  <c r="O326"/>
  <c r="S326"/>
  <c r="W326"/>
  <c r="AA326"/>
  <c r="AE326"/>
  <c r="AI326"/>
  <c r="AM326"/>
  <c r="AQ326"/>
  <c r="AU326"/>
  <c r="AY326"/>
  <c r="BC326"/>
  <c r="BG326"/>
  <c r="BK326"/>
  <c r="BO326"/>
  <c r="BS326"/>
  <c r="BW326"/>
  <c r="CA326"/>
  <c r="H326"/>
  <c r="L326"/>
  <c r="P326"/>
  <c r="T326"/>
  <c r="X326"/>
  <c r="AB326"/>
  <c r="AF326"/>
  <c r="AJ326"/>
  <c r="AN326"/>
  <c r="AR326"/>
  <c r="AV326"/>
  <c r="AZ326"/>
  <c r="BD326"/>
  <c r="BH326"/>
  <c r="BL326"/>
  <c r="BP326"/>
  <c r="BT326"/>
  <c r="BX326"/>
  <c r="CB326"/>
  <c r="I326"/>
  <c r="M326"/>
  <c r="Q326"/>
  <c r="U326"/>
  <c r="Y326"/>
  <c r="AC326"/>
  <c r="AG326"/>
  <c r="AK326"/>
  <c r="AO326"/>
  <c r="AS326"/>
  <c r="AW326"/>
  <c r="BA326"/>
  <c r="BE326"/>
  <c r="BI326"/>
  <c r="BM326"/>
  <c r="BQ326"/>
  <c r="BU326"/>
  <c r="BY326"/>
  <c r="CC326"/>
  <c r="J326"/>
  <c r="N326"/>
  <c r="R326"/>
  <c r="V326"/>
  <c r="Z326"/>
  <c r="AD326"/>
  <c r="AH326"/>
  <c r="AL326"/>
  <c r="AP326"/>
  <c r="AT326"/>
  <c r="AX326"/>
  <c r="BB326"/>
  <c r="BF326"/>
  <c r="BJ326"/>
  <c r="BN326"/>
  <c r="BR326"/>
  <c r="BV326"/>
  <c r="BZ326"/>
  <c r="CD326"/>
  <c r="AL323" i="17"/>
  <c r="P320" i="22" l="1"/>
  <c r="R320"/>
  <c r="Q320"/>
  <c r="O321"/>
  <c r="AE324" i="17"/>
  <c r="AD324"/>
  <c r="AB324"/>
  <c r="AK324"/>
  <c r="AI324"/>
  <c r="AJ324"/>
  <c r="Z324"/>
  <c r="AH324"/>
  <c r="V324"/>
  <c r="AA324"/>
  <c r="T324"/>
  <c r="W323"/>
  <c r="Y323"/>
  <c r="G329" i="5"/>
  <c r="R324" i="17"/>
  <c r="O324"/>
  <c r="F325" i="18"/>
  <c r="A325" i="17" s="1"/>
  <c r="N325" s="1"/>
  <c r="X325" s="1"/>
  <c r="J327" i="5"/>
  <c r="N327"/>
  <c r="R327"/>
  <c r="V327"/>
  <c r="Z327"/>
  <c r="AD327"/>
  <c r="AH327"/>
  <c r="AL327"/>
  <c r="AP327"/>
  <c r="AT327"/>
  <c r="AX327"/>
  <c r="BB327"/>
  <c r="BF327"/>
  <c r="BJ327"/>
  <c r="BN327"/>
  <c r="BR327"/>
  <c r="BV327"/>
  <c r="BZ327"/>
  <c r="CD327"/>
  <c r="K327"/>
  <c r="O327"/>
  <c r="S327"/>
  <c r="W327"/>
  <c r="AA327"/>
  <c r="AE327"/>
  <c r="AI327"/>
  <c r="AM327"/>
  <c r="AQ327"/>
  <c r="AU327"/>
  <c r="AY327"/>
  <c r="BC327"/>
  <c r="BG327"/>
  <c r="BK327"/>
  <c r="BO327"/>
  <c r="BS327"/>
  <c r="BW327"/>
  <c r="CA327"/>
  <c r="H327"/>
  <c r="L327"/>
  <c r="P327"/>
  <c r="T327"/>
  <c r="X327"/>
  <c r="AB327"/>
  <c r="AF327"/>
  <c r="AJ327"/>
  <c r="AN327"/>
  <c r="AR327"/>
  <c r="AV327"/>
  <c r="AZ327"/>
  <c r="BD327"/>
  <c r="BH327"/>
  <c r="BL327"/>
  <c r="BP327"/>
  <c r="BT327"/>
  <c r="BX327"/>
  <c r="CB327"/>
  <c r="I327"/>
  <c r="M327"/>
  <c r="Q327"/>
  <c r="U327"/>
  <c r="Y327"/>
  <c r="AC327"/>
  <c r="AG327"/>
  <c r="AK327"/>
  <c r="AO327"/>
  <c r="AS327"/>
  <c r="AW327"/>
  <c r="BA327"/>
  <c r="BE327"/>
  <c r="BI327"/>
  <c r="BM327"/>
  <c r="BQ327"/>
  <c r="BU327"/>
  <c r="BY327"/>
  <c r="CC327"/>
  <c r="D328"/>
  <c r="E328"/>
  <c r="F328"/>
  <c r="A328"/>
  <c r="B328"/>
  <c r="C328"/>
  <c r="AL324" i="17"/>
  <c r="P321" i="22" l="1"/>
  <c r="R321"/>
  <c r="Q321"/>
  <c r="O322"/>
  <c r="AE325" i="17"/>
  <c r="AD325"/>
  <c r="AB325"/>
  <c r="AK325"/>
  <c r="AI325"/>
  <c r="AJ325"/>
  <c r="W324"/>
  <c r="Y324"/>
  <c r="Z325"/>
  <c r="AH325"/>
  <c r="V325"/>
  <c r="AA325"/>
  <c r="T325"/>
  <c r="G330" i="5"/>
  <c r="R325" i="17"/>
  <c r="O325"/>
  <c r="E329" i="5"/>
  <c r="D329"/>
  <c r="F329"/>
  <c r="A329"/>
  <c r="B329"/>
  <c r="C329"/>
  <c r="I328"/>
  <c r="M328"/>
  <c r="Q328"/>
  <c r="U328"/>
  <c r="Y328"/>
  <c r="AC328"/>
  <c r="AG328"/>
  <c r="AK328"/>
  <c r="AO328"/>
  <c r="AS328"/>
  <c r="AW328"/>
  <c r="BA328"/>
  <c r="BE328"/>
  <c r="BI328"/>
  <c r="BM328"/>
  <c r="BQ328"/>
  <c r="BU328"/>
  <c r="BY328"/>
  <c r="CC328"/>
  <c r="J328"/>
  <c r="N328"/>
  <c r="R328"/>
  <c r="V328"/>
  <c r="Z328"/>
  <c r="AD328"/>
  <c r="AH328"/>
  <c r="AL328"/>
  <c r="AP328"/>
  <c r="AT328"/>
  <c r="AX328"/>
  <c r="BB328"/>
  <c r="BF328"/>
  <c r="BJ328"/>
  <c r="BN328"/>
  <c r="BR328"/>
  <c r="BV328"/>
  <c r="BZ328"/>
  <c r="CD328"/>
  <c r="K328"/>
  <c r="O328"/>
  <c r="S328"/>
  <c r="W328"/>
  <c r="AA328"/>
  <c r="AE328"/>
  <c r="AI328"/>
  <c r="AM328"/>
  <c r="AQ328"/>
  <c r="AU328"/>
  <c r="AY328"/>
  <c r="BC328"/>
  <c r="BG328"/>
  <c r="BK328"/>
  <c r="BO328"/>
  <c r="BS328"/>
  <c r="BW328"/>
  <c r="CA328"/>
  <c r="H328"/>
  <c r="L328"/>
  <c r="P328"/>
  <c r="T328"/>
  <c r="X328"/>
  <c r="AB328"/>
  <c r="AF328"/>
  <c r="AJ328"/>
  <c r="AN328"/>
  <c r="AR328"/>
  <c r="AV328"/>
  <c r="AZ328"/>
  <c r="BD328"/>
  <c r="BH328"/>
  <c r="BL328"/>
  <c r="BP328"/>
  <c r="BT328"/>
  <c r="BX328"/>
  <c r="CB328"/>
  <c r="F326" i="18"/>
  <c r="A326" i="17" s="1"/>
  <c r="N326" s="1"/>
  <c r="X326" s="1"/>
  <c r="AL325"/>
  <c r="P322" i="22" l="1"/>
  <c r="R322"/>
  <c r="Q322"/>
  <c r="O323"/>
  <c r="AE326" i="17"/>
  <c r="AD326"/>
  <c r="AB326"/>
  <c r="AK326"/>
  <c r="AI326"/>
  <c r="AJ326"/>
  <c r="Z326"/>
  <c r="AH326"/>
  <c r="V326"/>
  <c r="AA326"/>
  <c r="T326"/>
  <c r="W325"/>
  <c r="Y325"/>
  <c r="G331" i="5"/>
  <c r="R326" i="17"/>
  <c r="O326"/>
  <c r="D330" i="5"/>
  <c r="E330"/>
  <c r="F330"/>
  <c r="A330"/>
  <c r="B330"/>
  <c r="C330"/>
  <c r="F327" i="18"/>
  <c r="A327" i="17" s="1"/>
  <c r="N327" s="1"/>
  <c r="X327" s="1"/>
  <c r="H329" i="5"/>
  <c r="L329"/>
  <c r="P329"/>
  <c r="T329"/>
  <c r="X329"/>
  <c r="AB329"/>
  <c r="AF329"/>
  <c r="AJ329"/>
  <c r="AN329"/>
  <c r="AR329"/>
  <c r="AV329"/>
  <c r="AZ329"/>
  <c r="BD329"/>
  <c r="BH329"/>
  <c r="BL329"/>
  <c r="BP329"/>
  <c r="BT329"/>
  <c r="BX329"/>
  <c r="CB329"/>
  <c r="I329"/>
  <c r="M329"/>
  <c r="Q329"/>
  <c r="U329"/>
  <c r="Y329"/>
  <c r="AC329"/>
  <c r="AG329"/>
  <c r="AK329"/>
  <c r="AO329"/>
  <c r="AS329"/>
  <c r="AW329"/>
  <c r="BA329"/>
  <c r="BE329"/>
  <c r="BI329"/>
  <c r="BM329"/>
  <c r="BQ329"/>
  <c r="BU329"/>
  <c r="BY329"/>
  <c r="CC329"/>
  <c r="J329"/>
  <c r="N329"/>
  <c r="R329"/>
  <c r="V329"/>
  <c r="Z329"/>
  <c r="AD329"/>
  <c r="AH329"/>
  <c r="AL329"/>
  <c r="AP329"/>
  <c r="AT329"/>
  <c r="AX329"/>
  <c r="BB329"/>
  <c r="BF329"/>
  <c r="BJ329"/>
  <c r="BN329"/>
  <c r="BR329"/>
  <c r="BV329"/>
  <c r="BZ329"/>
  <c r="CD329"/>
  <c r="K329"/>
  <c r="O329"/>
  <c r="S329"/>
  <c r="W329"/>
  <c r="AA329"/>
  <c r="AE329"/>
  <c r="AI329"/>
  <c r="AM329"/>
  <c r="AQ329"/>
  <c r="AU329"/>
  <c r="AY329"/>
  <c r="BC329"/>
  <c r="BG329"/>
  <c r="BK329"/>
  <c r="BO329"/>
  <c r="BS329"/>
  <c r="BW329"/>
  <c r="CA329"/>
  <c r="AL326" i="17"/>
  <c r="P323" i="22" l="1"/>
  <c r="R323"/>
  <c r="Q323"/>
  <c r="O324"/>
  <c r="AE327" i="17"/>
  <c r="AD327"/>
  <c r="AB327"/>
  <c r="AK327"/>
  <c r="AI327"/>
  <c r="AJ327"/>
  <c r="W326"/>
  <c r="Y326"/>
  <c r="Z327"/>
  <c r="AH327"/>
  <c r="V327"/>
  <c r="AA327"/>
  <c r="T327"/>
  <c r="G332" i="5"/>
  <c r="O327" i="17"/>
  <c r="R327"/>
  <c r="F328" i="18"/>
  <c r="A328" i="17" s="1"/>
  <c r="N328" s="1"/>
  <c r="X328" s="1"/>
  <c r="I330" i="5"/>
  <c r="M330"/>
  <c r="Q330"/>
  <c r="U330"/>
  <c r="Y330"/>
  <c r="AC330"/>
  <c r="AG330"/>
  <c r="AK330"/>
  <c r="AO330"/>
  <c r="AS330"/>
  <c r="AW330"/>
  <c r="BA330"/>
  <c r="BE330"/>
  <c r="BI330"/>
  <c r="BM330"/>
  <c r="BQ330"/>
  <c r="BU330"/>
  <c r="BY330"/>
  <c r="CC330"/>
  <c r="J330"/>
  <c r="N330"/>
  <c r="R330"/>
  <c r="V330"/>
  <c r="Z330"/>
  <c r="AD330"/>
  <c r="AH330"/>
  <c r="AL330"/>
  <c r="AP330"/>
  <c r="AT330"/>
  <c r="AX330"/>
  <c r="BB330"/>
  <c r="BF330"/>
  <c r="BJ330"/>
  <c r="BN330"/>
  <c r="BR330"/>
  <c r="BV330"/>
  <c r="BZ330"/>
  <c r="CD330"/>
  <c r="K330"/>
  <c r="O330"/>
  <c r="S330"/>
  <c r="W330"/>
  <c r="AA330"/>
  <c r="AE330"/>
  <c r="AI330"/>
  <c r="AM330"/>
  <c r="AQ330"/>
  <c r="AU330"/>
  <c r="AY330"/>
  <c r="BC330"/>
  <c r="BG330"/>
  <c r="BK330"/>
  <c r="BO330"/>
  <c r="BS330"/>
  <c r="BW330"/>
  <c r="CA330"/>
  <c r="H330"/>
  <c r="L330"/>
  <c r="P330"/>
  <c r="T330"/>
  <c r="X330"/>
  <c r="AB330"/>
  <c r="AF330"/>
  <c r="AJ330"/>
  <c r="AN330"/>
  <c r="AR330"/>
  <c r="AV330"/>
  <c r="AZ330"/>
  <c r="BD330"/>
  <c r="BH330"/>
  <c r="BL330"/>
  <c r="BP330"/>
  <c r="BT330"/>
  <c r="BX330"/>
  <c r="CB330"/>
  <c r="E331"/>
  <c r="D331"/>
  <c r="F331"/>
  <c r="A331"/>
  <c r="B331"/>
  <c r="C331"/>
  <c r="AL327" i="17"/>
  <c r="P324" i="22" l="1"/>
  <c r="R324"/>
  <c r="Q324"/>
  <c r="O325"/>
  <c r="AE328" i="17"/>
  <c r="AD328"/>
  <c r="AB328"/>
  <c r="AK328"/>
  <c r="AI328"/>
  <c r="AJ328"/>
  <c r="Z328"/>
  <c r="AH328"/>
  <c r="V328"/>
  <c r="AA328"/>
  <c r="T328"/>
  <c r="W327"/>
  <c r="Y327"/>
  <c r="G333" i="5"/>
  <c r="R328" i="17"/>
  <c r="O328"/>
  <c r="H331" i="5"/>
  <c r="L331"/>
  <c r="P331"/>
  <c r="T331"/>
  <c r="X331"/>
  <c r="AB331"/>
  <c r="AF331"/>
  <c r="AJ331"/>
  <c r="AN331"/>
  <c r="AR331"/>
  <c r="AV331"/>
  <c r="AZ331"/>
  <c r="BD331"/>
  <c r="BH331"/>
  <c r="BL331"/>
  <c r="BP331"/>
  <c r="BT331"/>
  <c r="BX331"/>
  <c r="CB331"/>
  <c r="I331"/>
  <c r="M331"/>
  <c r="Q331"/>
  <c r="U331"/>
  <c r="Y331"/>
  <c r="AC331"/>
  <c r="AG331"/>
  <c r="AK331"/>
  <c r="AO331"/>
  <c r="AS331"/>
  <c r="AW331"/>
  <c r="BA331"/>
  <c r="BE331"/>
  <c r="BI331"/>
  <c r="BM331"/>
  <c r="BQ331"/>
  <c r="BU331"/>
  <c r="BY331"/>
  <c r="CC331"/>
  <c r="J331"/>
  <c r="N331"/>
  <c r="R331"/>
  <c r="V331"/>
  <c r="Z331"/>
  <c r="AD331"/>
  <c r="AH331"/>
  <c r="AL331"/>
  <c r="AP331"/>
  <c r="AT331"/>
  <c r="AX331"/>
  <c r="BB331"/>
  <c r="BF331"/>
  <c r="BJ331"/>
  <c r="BN331"/>
  <c r="BR331"/>
  <c r="BV331"/>
  <c r="BZ331"/>
  <c r="CD331"/>
  <c r="K331"/>
  <c r="O331"/>
  <c r="S331"/>
  <c r="W331"/>
  <c r="AA331"/>
  <c r="AE331"/>
  <c r="AI331"/>
  <c r="AM331"/>
  <c r="AQ331"/>
  <c r="AU331"/>
  <c r="AY331"/>
  <c r="BC331"/>
  <c r="BG331"/>
  <c r="BK331"/>
  <c r="BO331"/>
  <c r="BS331"/>
  <c r="BW331"/>
  <c r="CA331"/>
  <c r="D332"/>
  <c r="E332"/>
  <c r="F332"/>
  <c r="C332"/>
  <c r="A332"/>
  <c r="B332"/>
  <c r="F329" i="18"/>
  <c r="A329" i="17" s="1"/>
  <c r="N329" s="1"/>
  <c r="X329" s="1"/>
  <c r="AL328"/>
  <c r="Q325" i="22" l="1"/>
  <c r="P325"/>
  <c r="R325"/>
  <c r="O326"/>
  <c r="AE329" i="17"/>
  <c r="AD329"/>
  <c r="AB329"/>
  <c r="AK329"/>
  <c r="AI329"/>
  <c r="AJ329"/>
  <c r="Z329"/>
  <c r="AH329"/>
  <c r="V329"/>
  <c r="AA329"/>
  <c r="T329"/>
  <c r="W328"/>
  <c r="Y328"/>
  <c r="G334" i="5"/>
  <c r="R329" i="17"/>
  <c r="O329"/>
  <c r="F333" i="5"/>
  <c r="E333"/>
  <c r="D333"/>
  <c r="A333"/>
  <c r="B333"/>
  <c r="C333"/>
  <c r="K332"/>
  <c r="O332"/>
  <c r="S332"/>
  <c r="W332"/>
  <c r="AA332"/>
  <c r="AE332"/>
  <c r="AI332"/>
  <c r="AM332"/>
  <c r="AQ332"/>
  <c r="AU332"/>
  <c r="AY332"/>
  <c r="BC332"/>
  <c r="BG332"/>
  <c r="BK332"/>
  <c r="BO332"/>
  <c r="BS332"/>
  <c r="BW332"/>
  <c r="CA332"/>
  <c r="H332"/>
  <c r="L332"/>
  <c r="P332"/>
  <c r="T332"/>
  <c r="X332"/>
  <c r="AB332"/>
  <c r="AF332"/>
  <c r="AJ332"/>
  <c r="AN332"/>
  <c r="AR332"/>
  <c r="AV332"/>
  <c r="AZ332"/>
  <c r="BD332"/>
  <c r="BH332"/>
  <c r="BL332"/>
  <c r="BP332"/>
  <c r="BT332"/>
  <c r="BX332"/>
  <c r="CB332"/>
  <c r="I332"/>
  <c r="M332"/>
  <c r="Q332"/>
  <c r="U332"/>
  <c r="Y332"/>
  <c r="AC332"/>
  <c r="AG332"/>
  <c r="AK332"/>
  <c r="AO332"/>
  <c r="AS332"/>
  <c r="AW332"/>
  <c r="BA332"/>
  <c r="BE332"/>
  <c r="BI332"/>
  <c r="BM332"/>
  <c r="BQ332"/>
  <c r="BU332"/>
  <c r="BY332"/>
  <c r="CC332"/>
  <c r="J332"/>
  <c r="N332"/>
  <c r="R332"/>
  <c r="V332"/>
  <c r="Z332"/>
  <c r="AD332"/>
  <c r="AH332"/>
  <c r="AL332"/>
  <c r="AP332"/>
  <c r="AT332"/>
  <c r="AX332"/>
  <c r="BB332"/>
  <c r="BF332"/>
  <c r="BJ332"/>
  <c r="BN332"/>
  <c r="BR332"/>
  <c r="BV332"/>
  <c r="BZ332"/>
  <c r="CD332"/>
  <c r="F330" i="18"/>
  <c r="A330" i="17" s="1"/>
  <c r="N330" s="1"/>
  <c r="X330" s="1"/>
  <c r="AL329"/>
  <c r="P326" i="22" l="1"/>
  <c r="R326"/>
  <c r="Q326"/>
  <c r="O327"/>
  <c r="AE330" i="17"/>
  <c r="AD330"/>
  <c r="AB330"/>
  <c r="AK330"/>
  <c r="AI330"/>
  <c r="AJ330"/>
  <c r="Z330"/>
  <c r="AH330"/>
  <c r="V330"/>
  <c r="AA330"/>
  <c r="T330"/>
  <c r="W329"/>
  <c r="Y329"/>
  <c r="G335" i="5"/>
  <c r="R330" i="17"/>
  <c r="O330"/>
  <c r="F331" i="18"/>
  <c r="A331" i="17" s="1"/>
  <c r="N331" s="1"/>
  <c r="X331" s="1"/>
  <c r="J333" i="5"/>
  <c r="N333"/>
  <c r="R333"/>
  <c r="V333"/>
  <c r="Z333"/>
  <c r="AD333"/>
  <c r="AH333"/>
  <c r="AL333"/>
  <c r="AP333"/>
  <c r="AT333"/>
  <c r="AX333"/>
  <c r="BB333"/>
  <c r="BF333"/>
  <c r="BJ333"/>
  <c r="BN333"/>
  <c r="BR333"/>
  <c r="BV333"/>
  <c r="BZ333"/>
  <c r="CD333"/>
  <c r="K333"/>
  <c r="O333"/>
  <c r="S333"/>
  <c r="W333"/>
  <c r="AA333"/>
  <c r="AE333"/>
  <c r="AI333"/>
  <c r="AM333"/>
  <c r="AQ333"/>
  <c r="AU333"/>
  <c r="AY333"/>
  <c r="BC333"/>
  <c r="BG333"/>
  <c r="BK333"/>
  <c r="BO333"/>
  <c r="BS333"/>
  <c r="BW333"/>
  <c r="CA333"/>
  <c r="H333"/>
  <c r="L333"/>
  <c r="P333"/>
  <c r="T333"/>
  <c r="X333"/>
  <c r="AB333"/>
  <c r="AF333"/>
  <c r="AJ333"/>
  <c r="AN333"/>
  <c r="AR333"/>
  <c r="AV333"/>
  <c r="AZ333"/>
  <c r="BD333"/>
  <c r="BH333"/>
  <c r="BL333"/>
  <c r="BP333"/>
  <c r="BT333"/>
  <c r="BX333"/>
  <c r="CB333"/>
  <c r="I333"/>
  <c r="M333"/>
  <c r="Q333"/>
  <c r="U333"/>
  <c r="Y333"/>
  <c r="AC333"/>
  <c r="AG333"/>
  <c r="AK333"/>
  <c r="AO333"/>
  <c r="AS333"/>
  <c r="AW333"/>
  <c r="BA333"/>
  <c r="BE333"/>
  <c r="BI333"/>
  <c r="BM333"/>
  <c r="BQ333"/>
  <c r="BU333"/>
  <c r="BY333"/>
  <c r="CC333"/>
  <c r="D334"/>
  <c r="E334"/>
  <c r="F334"/>
  <c r="C334"/>
  <c r="A334"/>
  <c r="B334"/>
  <c r="AL330" i="17"/>
  <c r="Q327" i="22" l="1"/>
  <c r="P327"/>
  <c r="R327"/>
  <c r="O328"/>
  <c r="AE331" i="17"/>
  <c r="AD331"/>
  <c r="AB331"/>
  <c r="AK331"/>
  <c r="AI331"/>
  <c r="AJ331"/>
  <c r="W330"/>
  <c r="Y330"/>
  <c r="Z331"/>
  <c r="AH331"/>
  <c r="V331"/>
  <c r="AA331"/>
  <c r="T331"/>
  <c r="G336" i="5"/>
  <c r="O331" i="17"/>
  <c r="R331"/>
  <c r="K334" i="5"/>
  <c r="O334"/>
  <c r="S334"/>
  <c r="W334"/>
  <c r="AA334"/>
  <c r="AE334"/>
  <c r="AI334"/>
  <c r="AM334"/>
  <c r="AQ334"/>
  <c r="AU334"/>
  <c r="AY334"/>
  <c r="BC334"/>
  <c r="BG334"/>
  <c r="BK334"/>
  <c r="BO334"/>
  <c r="BS334"/>
  <c r="BW334"/>
  <c r="CA334"/>
  <c r="H334"/>
  <c r="L334"/>
  <c r="P334"/>
  <c r="T334"/>
  <c r="X334"/>
  <c r="AB334"/>
  <c r="AF334"/>
  <c r="AJ334"/>
  <c r="AN334"/>
  <c r="AR334"/>
  <c r="AV334"/>
  <c r="AZ334"/>
  <c r="BD334"/>
  <c r="BH334"/>
  <c r="BL334"/>
  <c r="BP334"/>
  <c r="BT334"/>
  <c r="BX334"/>
  <c r="CB334"/>
  <c r="I334"/>
  <c r="M334"/>
  <c r="Q334"/>
  <c r="U334"/>
  <c r="Y334"/>
  <c r="AC334"/>
  <c r="AG334"/>
  <c r="AK334"/>
  <c r="AO334"/>
  <c r="AS334"/>
  <c r="AW334"/>
  <c r="BA334"/>
  <c r="BE334"/>
  <c r="BI334"/>
  <c r="BM334"/>
  <c r="BQ334"/>
  <c r="BU334"/>
  <c r="BY334"/>
  <c r="CC334"/>
  <c r="J334"/>
  <c r="N334"/>
  <c r="R334"/>
  <c r="V334"/>
  <c r="Z334"/>
  <c r="AD334"/>
  <c r="AH334"/>
  <c r="AL334"/>
  <c r="AP334"/>
  <c r="AT334"/>
  <c r="AX334"/>
  <c r="BB334"/>
  <c r="BF334"/>
  <c r="BJ334"/>
  <c r="BN334"/>
  <c r="BR334"/>
  <c r="BV334"/>
  <c r="BZ334"/>
  <c r="CD334"/>
  <c r="E335"/>
  <c r="D335"/>
  <c r="F335"/>
  <c r="A335"/>
  <c r="B335"/>
  <c r="C335"/>
  <c r="F332" i="18"/>
  <c r="A332" i="17" s="1"/>
  <c r="N332" s="1"/>
  <c r="X332" s="1"/>
  <c r="AL331"/>
  <c r="P328" i="22" l="1"/>
  <c r="R328"/>
  <c r="Q328"/>
  <c r="O329"/>
  <c r="AE332" i="17"/>
  <c r="AD332"/>
  <c r="AB332"/>
  <c r="AK332"/>
  <c r="AI332"/>
  <c r="AJ332"/>
  <c r="Z332"/>
  <c r="AH332"/>
  <c r="V332"/>
  <c r="AA332"/>
  <c r="T332"/>
  <c r="W331"/>
  <c r="Y331"/>
  <c r="G337" i="5"/>
  <c r="R332" i="17"/>
  <c r="O332"/>
  <c r="F333" i="18"/>
  <c r="A333" i="17" s="1"/>
  <c r="N333" s="1"/>
  <c r="X333" s="1"/>
  <c r="D336" i="5"/>
  <c r="E336"/>
  <c r="F336"/>
  <c r="A336"/>
  <c r="B336"/>
  <c r="C336"/>
  <c r="J335"/>
  <c r="N335"/>
  <c r="R335"/>
  <c r="V335"/>
  <c r="Z335"/>
  <c r="AD335"/>
  <c r="AH335"/>
  <c r="AL335"/>
  <c r="AP335"/>
  <c r="AT335"/>
  <c r="AX335"/>
  <c r="BB335"/>
  <c r="BF335"/>
  <c r="BJ335"/>
  <c r="BN335"/>
  <c r="BR335"/>
  <c r="BV335"/>
  <c r="BZ335"/>
  <c r="CD335"/>
  <c r="K335"/>
  <c r="O335"/>
  <c r="S335"/>
  <c r="W335"/>
  <c r="AA335"/>
  <c r="AE335"/>
  <c r="AI335"/>
  <c r="AM335"/>
  <c r="AQ335"/>
  <c r="AU335"/>
  <c r="AY335"/>
  <c r="BC335"/>
  <c r="BG335"/>
  <c r="BK335"/>
  <c r="BO335"/>
  <c r="BS335"/>
  <c r="BW335"/>
  <c r="CA335"/>
  <c r="H335"/>
  <c r="L335"/>
  <c r="P335"/>
  <c r="T335"/>
  <c r="X335"/>
  <c r="AB335"/>
  <c r="AF335"/>
  <c r="AJ335"/>
  <c r="AN335"/>
  <c r="AR335"/>
  <c r="AV335"/>
  <c r="AZ335"/>
  <c r="BD335"/>
  <c r="BH335"/>
  <c r="BL335"/>
  <c r="BP335"/>
  <c r="BT335"/>
  <c r="BX335"/>
  <c r="CB335"/>
  <c r="I335"/>
  <c r="M335"/>
  <c r="Q335"/>
  <c r="U335"/>
  <c r="Y335"/>
  <c r="AC335"/>
  <c r="AG335"/>
  <c r="AK335"/>
  <c r="AO335"/>
  <c r="AS335"/>
  <c r="AW335"/>
  <c r="BA335"/>
  <c r="BE335"/>
  <c r="BI335"/>
  <c r="BM335"/>
  <c r="BQ335"/>
  <c r="BU335"/>
  <c r="BY335"/>
  <c r="CC335"/>
  <c r="AL332" i="17"/>
  <c r="Q329" i="22" l="1"/>
  <c r="P329"/>
  <c r="R329"/>
  <c r="O330"/>
  <c r="AE333" i="17"/>
  <c r="AD333"/>
  <c r="AB333"/>
  <c r="AK333"/>
  <c r="AI333"/>
  <c r="AJ333"/>
  <c r="W332"/>
  <c r="Y332"/>
  <c r="Z333"/>
  <c r="AH333"/>
  <c r="V333"/>
  <c r="AA333"/>
  <c r="T333"/>
  <c r="G338" i="5"/>
  <c r="R333" i="17"/>
  <c r="O333"/>
  <c r="I336" i="5"/>
  <c r="M336"/>
  <c r="Q336"/>
  <c r="U336"/>
  <c r="Y336"/>
  <c r="AC336"/>
  <c r="AG336"/>
  <c r="AK336"/>
  <c r="AO336"/>
  <c r="AS336"/>
  <c r="AW336"/>
  <c r="BA336"/>
  <c r="BE336"/>
  <c r="BI336"/>
  <c r="BM336"/>
  <c r="BQ336"/>
  <c r="BU336"/>
  <c r="BY336"/>
  <c r="CC336"/>
  <c r="J336"/>
  <c r="N336"/>
  <c r="R336"/>
  <c r="V336"/>
  <c r="Z336"/>
  <c r="AD336"/>
  <c r="AH336"/>
  <c r="AL336"/>
  <c r="AP336"/>
  <c r="AT336"/>
  <c r="AX336"/>
  <c r="BB336"/>
  <c r="BF336"/>
  <c r="BJ336"/>
  <c r="BN336"/>
  <c r="BR336"/>
  <c r="BV336"/>
  <c r="BZ336"/>
  <c r="CD336"/>
  <c r="K336"/>
  <c r="O336"/>
  <c r="S336"/>
  <c r="W336"/>
  <c r="AA336"/>
  <c r="AE336"/>
  <c r="AI336"/>
  <c r="AM336"/>
  <c r="AQ336"/>
  <c r="AU336"/>
  <c r="AY336"/>
  <c r="BC336"/>
  <c r="BG336"/>
  <c r="BK336"/>
  <c r="BO336"/>
  <c r="BS336"/>
  <c r="BW336"/>
  <c r="CA336"/>
  <c r="H336"/>
  <c r="L336"/>
  <c r="P336"/>
  <c r="T336"/>
  <c r="X336"/>
  <c r="AB336"/>
  <c r="AF336"/>
  <c r="AJ336"/>
  <c r="AN336"/>
  <c r="AR336"/>
  <c r="AV336"/>
  <c r="AZ336"/>
  <c r="BD336"/>
  <c r="BH336"/>
  <c r="BL336"/>
  <c r="BP336"/>
  <c r="BT336"/>
  <c r="BX336"/>
  <c r="CB336"/>
  <c r="E337"/>
  <c r="D337"/>
  <c r="F337"/>
  <c r="A337"/>
  <c r="B337"/>
  <c r="C337"/>
  <c r="F334" i="18"/>
  <c r="A334" i="17" s="1"/>
  <c r="N334" s="1"/>
  <c r="X334" s="1"/>
  <c r="AL333"/>
  <c r="P330" i="22" l="1"/>
  <c r="R330"/>
  <c r="Q330"/>
  <c r="O331"/>
  <c r="AE334" i="17"/>
  <c r="AD334"/>
  <c r="AB334"/>
  <c r="AK334"/>
  <c r="AI334"/>
  <c r="AJ334"/>
  <c r="Z334"/>
  <c r="AH334"/>
  <c r="V334"/>
  <c r="AA334"/>
  <c r="T334"/>
  <c r="W333"/>
  <c r="Y333"/>
  <c r="G339" i="5"/>
  <c r="R334" i="17"/>
  <c r="O334"/>
  <c r="F335" i="18"/>
  <c r="A335" i="17" s="1"/>
  <c r="N335" s="1"/>
  <c r="X335" s="1"/>
  <c r="J337" i="5"/>
  <c r="N337"/>
  <c r="R337"/>
  <c r="V337"/>
  <c r="Z337"/>
  <c r="AD337"/>
  <c r="AH337"/>
  <c r="AL337"/>
  <c r="AP337"/>
  <c r="AT337"/>
  <c r="AX337"/>
  <c r="BB337"/>
  <c r="BF337"/>
  <c r="BJ337"/>
  <c r="BN337"/>
  <c r="BR337"/>
  <c r="BV337"/>
  <c r="BZ337"/>
  <c r="CD337"/>
  <c r="K337"/>
  <c r="O337"/>
  <c r="S337"/>
  <c r="W337"/>
  <c r="AA337"/>
  <c r="AE337"/>
  <c r="AI337"/>
  <c r="AM337"/>
  <c r="AQ337"/>
  <c r="AU337"/>
  <c r="AY337"/>
  <c r="BC337"/>
  <c r="BG337"/>
  <c r="BK337"/>
  <c r="BO337"/>
  <c r="BS337"/>
  <c r="BW337"/>
  <c r="CA337"/>
  <c r="H337"/>
  <c r="L337"/>
  <c r="P337"/>
  <c r="T337"/>
  <c r="X337"/>
  <c r="AB337"/>
  <c r="AF337"/>
  <c r="AJ337"/>
  <c r="AN337"/>
  <c r="AR337"/>
  <c r="AV337"/>
  <c r="AZ337"/>
  <c r="BD337"/>
  <c r="BH337"/>
  <c r="BL337"/>
  <c r="BP337"/>
  <c r="BT337"/>
  <c r="BX337"/>
  <c r="CB337"/>
  <c r="I337"/>
  <c r="M337"/>
  <c r="Q337"/>
  <c r="U337"/>
  <c r="Y337"/>
  <c r="AC337"/>
  <c r="AG337"/>
  <c r="AK337"/>
  <c r="AO337"/>
  <c r="AS337"/>
  <c r="AW337"/>
  <c r="BA337"/>
  <c r="BE337"/>
  <c r="BI337"/>
  <c r="BM337"/>
  <c r="BQ337"/>
  <c r="BU337"/>
  <c r="BY337"/>
  <c r="CC337"/>
  <c r="D338"/>
  <c r="E338"/>
  <c r="F338"/>
  <c r="A338"/>
  <c r="B338"/>
  <c r="C338"/>
  <c r="AL334" i="17"/>
  <c r="Q331" i="22" l="1"/>
  <c r="P331"/>
  <c r="R331"/>
  <c r="O332"/>
  <c r="AE335" i="17"/>
  <c r="AD335"/>
  <c r="AB335"/>
  <c r="AK335"/>
  <c r="AI335"/>
  <c r="AJ335"/>
  <c r="W334"/>
  <c r="Y334"/>
  <c r="Z335"/>
  <c r="AH335"/>
  <c r="V335"/>
  <c r="AA335"/>
  <c r="T335"/>
  <c r="G340" i="5"/>
  <c r="O335" i="17"/>
  <c r="R335"/>
  <c r="E339" i="5"/>
  <c r="D339"/>
  <c r="F339"/>
  <c r="A339"/>
  <c r="B339"/>
  <c r="C339"/>
  <c r="I338"/>
  <c r="M338"/>
  <c r="Q338"/>
  <c r="U338"/>
  <c r="Y338"/>
  <c r="AC338"/>
  <c r="AG338"/>
  <c r="AK338"/>
  <c r="AO338"/>
  <c r="AS338"/>
  <c r="AW338"/>
  <c r="BA338"/>
  <c r="BE338"/>
  <c r="BI338"/>
  <c r="BM338"/>
  <c r="BQ338"/>
  <c r="BU338"/>
  <c r="BY338"/>
  <c r="CC338"/>
  <c r="J338"/>
  <c r="N338"/>
  <c r="R338"/>
  <c r="V338"/>
  <c r="Z338"/>
  <c r="AD338"/>
  <c r="AH338"/>
  <c r="AL338"/>
  <c r="AP338"/>
  <c r="AT338"/>
  <c r="AX338"/>
  <c r="BB338"/>
  <c r="BF338"/>
  <c r="BJ338"/>
  <c r="BN338"/>
  <c r="BR338"/>
  <c r="BV338"/>
  <c r="BZ338"/>
  <c r="CD338"/>
  <c r="K338"/>
  <c r="O338"/>
  <c r="S338"/>
  <c r="W338"/>
  <c r="AA338"/>
  <c r="AE338"/>
  <c r="AI338"/>
  <c r="AM338"/>
  <c r="AQ338"/>
  <c r="AU338"/>
  <c r="AY338"/>
  <c r="BC338"/>
  <c r="BG338"/>
  <c r="BK338"/>
  <c r="BO338"/>
  <c r="BS338"/>
  <c r="BW338"/>
  <c r="CA338"/>
  <c r="H338"/>
  <c r="L338"/>
  <c r="P338"/>
  <c r="T338"/>
  <c r="X338"/>
  <c r="AB338"/>
  <c r="AF338"/>
  <c r="AJ338"/>
  <c r="AN338"/>
  <c r="AR338"/>
  <c r="AV338"/>
  <c r="AZ338"/>
  <c r="BD338"/>
  <c r="BH338"/>
  <c r="BL338"/>
  <c r="BP338"/>
  <c r="BT338"/>
  <c r="BX338"/>
  <c r="CB338"/>
  <c r="F336" i="18"/>
  <c r="A336" i="17" s="1"/>
  <c r="N336" s="1"/>
  <c r="X336" s="1"/>
  <c r="AL335"/>
  <c r="P332" i="22" l="1"/>
  <c r="R332"/>
  <c r="Q332"/>
  <c r="O333"/>
  <c r="AE336" i="17"/>
  <c r="AD336"/>
  <c r="AB336"/>
  <c r="AK336"/>
  <c r="AI336"/>
  <c r="AJ336"/>
  <c r="Z336"/>
  <c r="AH336"/>
  <c r="V336"/>
  <c r="AA336"/>
  <c r="T336"/>
  <c r="W335"/>
  <c r="Y335"/>
  <c r="G341" i="5"/>
  <c r="R336" i="17"/>
  <c r="O336"/>
  <c r="F337" i="18"/>
  <c r="A337" i="17" s="1"/>
  <c r="N337" s="1"/>
  <c r="X337" s="1"/>
  <c r="D340" i="5"/>
  <c r="E340"/>
  <c r="F340"/>
  <c r="C340"/>
  <c r="A340"/>
  <c r="B340"/>
  <c r="H339"/>
  <c r="L339"/>
  <c r="P339"/>
  <c r="T339"/>
  <c r="X339"/>
  <c r="AB339"/>
  <c r="AF339"/>
  <c r="AJ339"/>
  <c r="AN339"/>
  <c r="AR339"/>
  <c r="AV339"/>
  <c r="AZ339"/>
  <c r="BD339"/>
  <c r="BH339"/>
  <c r="BL339"/>
  <c r="BP339"/>
  <c r="BT339"/>
  <c r="BX339"/>
  <c r="CB339"/>
  <c r="I339"/>
  <c r="M339"/>
  <c r="Q339"/>
  <c r="U339"/>
  <c r="Y339"/>
  <c r="AC339"/>
  <c r="AG339"/>
  <c r="AK339"/>
  <c r="AO339"/>
  <c r="AS339"/>
  <c r="AW339"/>
  <c r="BA339"/>
  <c r="BE339"/>
  <c r="BI339"/>
  <c r="BM339"/>
  <c r="BQ339"/>
  <c r="BU339"/>
  <c r="BY339"/>
  <c r="CC339"/>
  <c r="J339"/>
  <c r="N339"/>
  <c r="R339"/>
  <c r="V339"/>
  <c r="Z339"/>
  <c r="AD339"/>
  <c r="AH339"/>
  <c r="AL339"/>
  <c r="AP339"/>
  <c r="AT339"/>
  <c r="AX339"/>
  <c r="BB339"/>
  <c r="BF339"/>
  <c r="BJ339"/>
  <c r="BN339"/>
  <c r="BR339"/>
  <c r="BV339"/>
  <c r="BZ339"/>
  <c r="CD339"/>
  <c r="K339"/>
  <c r="O339"/>
  <c r="S339"/>
  <c r="W339"/>
  <c r="AA339"/>
  <c r="AE339"/>
  <c r="AI339"/>
  <c r="AM339"/>
  <c r="AQ339"/>
  <c r="AU339"/>
  <c r="AY339"/>
  <c r="BC339"/>
  <c r="BG339"/>
  <c r="BK339"/>
  <c r="BO339"/>
  <c r="BS339"/>
  <c r="BW339"/>
  <c r="CA339"/>
  <c r="AL336" i="17"/>
  <c r="P333" i="22" l="1"/>
  <c r="R333"/>
  <c r="Q333"/>
  <c r="O334"/>
  <c r="AE337" i="17"/>
  <c r="AD337"/>
  <c r="AB337"/>
  <c r="AK337"/>
  <c r="AI337"/>
  <c r="AJ337"/>
  <c r="W336"/>
  <c r="Y336"/>
  <c r="Z337"/>
  <c r="AH337"/>
  <c r="V337"/>
  <c r="AA337"/>
  <c r="T337"/>
  <c r="G342" i="5"/>
  <c r="R337" i="17"/>
  <c r="O337"/>
  <c r="K340" i="5"/>
  <c r="O340"/>
  <c r="S340"/>
  <c r="W340"/>
  <c r="AA340"/>
  <c r="AE340"/>
  <c r="AI340"/>
  <c r="AM340"/>
  <c r="AQ340"/>
  <c r="AU340"/>
  <c r="AY340"/>
  <c r="BC340"/>
  <c r="BG340"/>
  <c r="BK340"/>
  <c r="BO340"/>
  <c r="BS340"/>
  <c r="BW340"/>
  <c r="CA340"/>
  <c r="H340"/>
  <c r="L340"/>
  <c r="P340"/>
  <c r="T340"/>
  <c r="X340"/>
  <c r="AB340"/>
  <c r="AF340"/>
  <c r="AJ340"/>
  <c r="AN340"/>
  <c r="AR340"/>
  <c r="AV340"/>
  <c r="AZ340"/>
  <c r="BD340"/>
  <c r="BH340"/>
  <c r="BL340"/>
  <c r="BP340"/>
  <c r="BT340"/>
  <c r="BX340"/>
  <c r="CB340"/>
  <c r="I340"/>
  <c r="M340"/>
  <c r="Q340"/>
  <c r="U340"/>
  <c r="Y340"/>
  <c r="AC340"/>
  <c r="AG340"/>
  <c r="AK340"/>
  <c r="AO340"/>
  <c r="AS340"/>
  <c r="AW340"/>
  <c r="BA340"/>
  <c r="BE340"/>
  <c r="BI340"/>
  <c r="BM340"/>
  <c r="BQ340"/>
  <c r="BU340"/>
  <c r="BY340"/>
  <c r="CC340"/>
  <c r="J340"/>
  <c r="N340"/>
  <c r="R340"/>
  <c r="V340"/>
  <c r="Z340"/>
  <c r="AD340"/>
  <c r="AH340"/>
  <c r="AL340"/>
  <c r="AP340"/>
  <c r="AT340"/>
  <c r="AX340"/>
  <c r="BB340"/>
  <c r="BF340"/>
  <c r="BJ340"/>
  <c r="BN340"/>
  <c r="BR340"/>
  <c r="BV340"/>
  <c r="BZ340"/>
  <c r="CD340"/>
  <c r="F341"/>
  <c r="E341"/>
  <c r="D341"/>
  <c r="A341"/>
  <c r="B341"/>
  <c r="C341"/>
  <c r="F338" i="18"/>
  <c r="A338" i="17" s="1"/>
  <c r="N338" s="1"/>
  <c r="X338" s="1"/>
  <c r="AL337"/>
  <c r="Q334" i="22" l="1"/>
  <c r="P334"/>
  <c r="R334"/>
  <c r="O335"/>
  <c r="AE338" i="17"/>
  <c r="AD338"/>
  <c r="AB338"/>
  <c r="AK338"/>
  <c r="AI338"/>
  <c r="AJ338"/>
  <c r="Z338"/>
  <c r="AH338"/>
  <c r="V338"/>
  <c r="AA338"/>
  <c r="T338"/>
  <c r="W337"/>
  <c r="Y337"/>
  <c r="G343" i="5"/>
  <c r="R338" i="17"/>
  <c r="O338"/>
  <c r="F339" i="18"/>
  <c r="A339" i="17" s="1"/>
  <c r="N339" s="1"/>
  <c r="X339" s="1"/>
  <c r="D342" i="5"/>
  <c r="E342"/>
  <c r="F342"/>
  <c r="C342"/>
  <c r="A342"/>
  <c r="B342"/>
  <c r="H341"/>
  <c r="L341"/>
  <c r="P341"/>
  <c r="T341"/>
  <c r="X341"/>
  <c r="AB341"/>
  <c r="AF341"/>
  <c r="AJ341"/>
  <c r="AN341"/>
  <c r="AR341"/>
  <c r="AV341"/>
  <c r="AZ341"/>
  <c r="BD341"/>
  <c r="BH341"/>
  <c r="BL341"/>
  <c r="BP341"/>
  <c r="BT341"/>
  <c r="BX341"/>
  <c r="CB341"/>
  <c r="I341"/>
  <c r="M341"/>
  <c r="Q341"/>
  <c r="U341"/>
  <c r="Y341"/>
  <c r="AC341"/>
  <c r="AG341"/>
  <c r="AK341"/>
  <c r="AO341"/>
  <c r="AS341"/>
  <c r="AW341"/>
  <c r="BA341"/>
  <c r="BE341"/>
  <c r="BI341"/>
  <c r="BM341"/>
  <c r="BQ341"/>
  <c r="BU341"/>
  <c r="BY341"/>
  <c r="CC341"/>
  <c r="J341"/>
  <c r="N341"/>
  <c r="R341"/>
  <c r="V341"/>
  <c r="Z341"/>
  <c r="AD341"/>
  <c r="AH341"/>
  <c r="AL341"/>
  <c r="AP341"/>
  <c r="AT341"/>
  <c r="AX341"/>
  <c r="BB341"/>
  <c r="BF341"/>
  <c r="BJ341"/>
  <c r="BN341"/>
  <c r="BR341"/>
  <c r="BV341"/>
  <c r="BZ341"/>
  <c r="CD341"/>
  <c r="K341"/>
  <c r="O341"/>
  <c r="S341"/>
  <c r="W341"/>
  <c r="AA341"/>
  <c r="AE341"/>
  <c r="AI341"/>
  <c r="AM341"/>
  <c r="AQ341"/>
  <c r="AU341"/>
  <c r="AY341"/>
  <c r="BC341"/>
  <c r="BG341"/>
  <c r="BK341"/>
  <c r="BO341"/>
  <c r="BS341"/>
  <c r="BW341"/>
  <c r="CA341"/>
  <c r="AL338" i="17"/>
  <c r="Q335" i="22" l="1"/>
  <c r="P335"/>
  <c r="R335"/>
  <c r="O336"/>
  <c r="AE339" i="17"/>
  <c r="AD339"/>
  <c r="AB339"/>
  <c r="AK339"/>
  <c r="AI339"/>
  <c r="AJ339"/>
  <c r="W338"/>
  <c r="Y338"/>
  <c r="Z339"/>
  <c r="AH339"/>
  <c r="V339"/>
  <c r="AA339"/>
  <c r="T339"/>
  <c r="G344" i="5"/>
  <c r="O339" i="17"/>
  <c r="R339"/>
  <c r="E343" i="5"/>
  <c r="D343"/>
  <c r="F343"/>
  <c r="A343"/>
  <c r="B343"/>
  <c r="C343"/>
  <c r="K342"/>
  <c r="O342"/>
  <c r="S342"/>
  <c r="W342"/>
  <c r="AA342"/>
  <c r="AE342"/>
  <c r="AI342"/>
  <c r="AM342"/>
  <c r="AQ342"/>
  <c r="AU342"/>
  <c r="AY342"/>
  <c r="BC342"/>
  <c r="BG342"/>
  <c r="BK342"/>
  <c r="BO342"/>
  <c r="BS342"/>
  <c r="BW342"/>
  <c r="CA342"/>
  <c r="H342"/>
  <c r="L342"/>
  <c r="P342"/>
  <c r="T342"/>
  <c r="X342"/>
  <c r="AB342"/>
  <c r="AF342"/>
  <c r="AJ342"/>
  <c r="AN342"/>
  <c r="AR342"/>
  <c r="AV342"/>
  <c r="AZ342"/>
  <c r="BD342"/>
  <c r="BH342"/>
  <c r="BL342"/>
  <c r="BP342"/>
  <c r="BT342"/>
  <c r="BX342"/>
  <c r="CB342"/>
  <c r="I342"/>
  <c r="M342"/>
  <c r="Q342"/>
  <c r="U342"/>
  <c r="Y342"/>
  <c r="AC342"/>
  <c r="AG342"/>
  <c r="AK342"/>
  <c r="AO342"/>
  <c r="AS342"/>
  <c r="AW342"/>
  <c r="BA342"/>
  <c r="BE342"/>
  <c r="BI342"/>
  <c r="BM342"/>
  <c r="BQ342"/>
  <c r="BU342"/>
  <c r="BY342"/>
  <c r="CC342"/>
  <c r="J342"/>
  <c r="N342"/>
  <c r="R342"/>
  <c r="V342"/>
  <c r="Z342"/>
  <c r="AD342"/>
  <c r="AH342"/>
  <c r="AL342"/>
  <c r="AP342"/>
  <c r="AT342"/>
  <c r="AX342"/>
  <c r="BB342"/>
  <c r="BF342"/>
  <c r="BJ342"/>
  <c r="BN342"/>
  <c r="BR342"/>
  <c r="BV342"/>
  <c r="BZ342"/>
  <c r="CD342"/>
  <c r="F340" i="18"/>
  <c r="A340" i="17" s="1"/>
  <c r="N340" s="1"/>
  <c r="X340" s="1"/>
  <c r="AL339"/>
  <c r="P336" i="22" l="1"/>
  <c r="R336"/>
  <c r="Q336"/>
  <c r="O337"/>
  <c r="AE340" i="17"/>
  <c r="AD340"/>
  <c r="AB340"/>
  <c r="AK340"/>
  <c r="AI340"/>
  <c r="AJ340"/>
  <c r="Z340"/>
  <c r="AH340"/>
  <c r="V340"/>
  <c r="AA340"/>
  <c r="T340"/>
  <c r="W339"/>
  <c r="Y339"/>
  <c r="G345" i="5"/>
  <c r="R340" i="17"/>
  <c r="O340"/>
  <c r="F341" i="18"/>
  <c r="A341" i="17" s="1"/>
  <c r="N341" s="1"/>
  <c r="X341" s="1"/>
  <c r="J343" i="5"/>
  <c r="N343"/>
  <c r="R343"/>
  <c r="V343"/>
  <c r="Z343"/>
  <c r="AD343"/>
  <c r="AH343"/>
  <c r="AL343"/>
  <c r="AP343"/>
  <c r="AT343"/>
  <c r="AX343"/>
  <c r="BB343"/>
  <c r="BF343"/>
  <c r="BJ343"/>
  <c r="BN343"/>
  <c r="BR343"/>
  <c r="BV343"/>
  <c r="BZ343"/>
  <c r="CD343"/>
  <c r="K343"/>
  <c r="O343"/>
  <c r="S343"/>
  <c r="W343"/>
  <c r="AA343"/>
  <c r="AE343"/>
  <c r="AI343"/>
  <c r="AM343"/>
  <c r="AQ343"/>
  <c r="AU343"/>
  <c r="AY343"/>
  <c r="BC343"/>
  <c r="BG343"/>
  <c r="BK343"/>
  <c r="BO343"/>
  <c r="BS343"/>
  <c r="BW343"/>
  <c r="CA343"/>
  <c r="H343"/>
  <c r="L343"/>
  <c r="P343"/>
  <c r="T343"/>
  <c r="X343"/>
  <c r="AB343"/>
  <c r="AF343"/>
  <c r="AJ343"/>
  <c r="AN343"/>
  <c r="AR343"/>
  <c r="AV343"/>
  <c r="AZ343"/>
  <c r="BD343"/>
  <c r="BH343"/>
  <c r="BL343"/>
  <c r="BP343"/>
  <c r="BT343"/>
  <c r="BX343"/>
  <c r="CB343"/>
  <c r="I343"/>
  <c r="M343"/>
  <c r="Q343"/>
  <c r="U343"/>
  <c r="Y343"/>
  <c r="AC343"/>
  <c r="AG343"/>
  <c r="AK343"/>
  <c r="AO343"/>
  <c r="AS343"/>
  <c r="AW343"/>
  <c r="BA343"/>
  <c r="BE343"/>
  <c r="BI343"/>
  <c r="BM343"/>
  <c r="BQ343"/>
  <c r="BU343"/>
  <c r="BY343"/>
  <c r="CC343"/>
  <c r="D344"/>
  <c r="E344"/>
  <c r="F344"/>
  <c r="A344"/>
  <c r="B344"/>
  <c r="C344"/>
  <c r="AL340" i="17"/>
  <c r="P337" i="22" l="1"/>
  <c r="R337"/>
  <c r="Q337"/>
  <c r="O338"/>
  <c r="AE341" i="17"/>
  <c r="AD341"/>
  <c r="AB341"/>
  <c r="AK341"/>
  <c r="AI341"/>
  <c r="AJ341"/>
  <c r="W340"/>
  <c r="Y340"/>
  <c r="Z341"/>
  <c r="AH341"/>
  <c r="V341"/>
  <c r="AA341"/>
  <c r="T341"/>
  <c r="G346" i="5"/>
  <c r="R341" i="17"/>
  <c r="O341"/>
  <c r="E345" i="5"/>
  <c r="D345"/>
  <c r="F345"/>
  <c r="A345"/>
  <c r="B345"/>
  <c r="C345"/>
  <c r="I344"/>
  <c r="M344"/>
  <c r="Q344"/>
  <c r="U344"/>
  <c r="Y344"/>
  <c r="AC344"/>
  <c r="AG344"/>
  <c r="AK344"/>
  <c r="AO344"/>
  <c r="AS344"/>
  <c r="AW344"/>
  <c r="BA344"/>
  <c r="BE344"/>
  <c r="BI344"/>
  <c r="BM344"/>
  <c r="BQ344"/>
  <c r="BU344"/>
  <c r="BY344"/>
  <c r="CC344"/>
  <c r="J344"/>
  <c r="N344"/>
  <c r="R344"/>
  <c r="V344"/>
  <c r="Z344"/>
  <c r="AD344"/>
  <c r="AH344"/>
  <c r="AL344"/>
  <c r="AP344"/>
  <c r="AT344"/>
  <c r="AX344"/>
  <c r="BB344"/>
  <c r="BF344"/>
  <c r="BJ344"/>
  <c r="BN344"/>
  <c r="BR344"/>
  <c r="BV344"/>
  <c r="BZ344"/>
  <c r="CD344"/>
  <c r="K344"/>
  <c r="O344"/>
  <c r="S344"/>
  <c r="W344"/>
  <c r="AA344"/>
  <c r="AE344"/>
  <c r="AI344"/>
  <c r="AM344"/>
  <c r="AQ344"/>
  <c r="AU344"/>
  <c r="AY344"/>
  <c r="BC344"/>
  <c r="BG344"/>
  <c r="BK344"/>
  <c r="BO344"/>
  <c r="BS344"/>
  <c r="BW344"/>
  <c r="CA344"/>
  <c r="H344"/>
  <c r="L344"/>
  <c r="P344"/>
  <c r="T344"/>
  <c r="X344"/>
  <c r="AB344"/>
  <c r="AF344"/>
  <c r="AJ344"/>
  <c r="AN344"/>
  <c r="AR344"/>
  <c r="AV344"/>
  <c r="AZ344"/>
  <c r="BD344"/>
  <c r="BH344"/>
  <c r="BL344"/>
  <c r="BP344"/>
  <c r="BT344"/>
  <c r="BX344"/>
  <c r="CB344"/>
  <c r="F342" i="18"/>
  <c r="A342" i="17" s="1"/>
  <c r="N342" s="1"/>
  <c r="X342" s="1"/>
  <c r="AL341"/>
  <c r="P338" i="22" l="1"/>
  <c r="R338"/>
  <c r="Q338"/>
  <c r="O339"/>
  <c r="AE342" i="17"/>
  <c r="AD342"/>
  <c r="AB342"/>
  <c r="AK342"/>
  <c r="AI342"/>
  <c r="AJ342"/>
  <c r="Z342"/>
  <c r="AH342"/>
  <c r="V342"/>
  <c r="AA342"/>
  <c r="T342"/>
  <c r="W341"/>
  <c r="Y341"/>
  <c r="G347" i="5"/>
  <c r="R342" i="17"/>
  <c r="O342"/>
  <c r="D346" i="5"/>
  <c r="E346"/>
  <c r="F346"/>
  <c r="A346"/>
  <c r="B346"/>
  <c r="C346"/>
  <c r="F343" i="18"/>
  <c r="A343" i="17" s="1"/>
  <c r="N343" s="1"/>
  <c r="X343" s="1"/>
  <c r="H345" i="5"/>
  <c r="L345"/>
  <c r="P345"/>
  <c r="T345"/>
  <c r="X345"/>
  <c r="AB345"/>
  <c r="AF345"/>
  <c r="AJ345"/>
  <c r="AN345"/>
  <c r="AR345"/>
  <c r="AV345"/>
  <c r="AZ345"/>
  <c r="BD345"/>
  <c r="BH345"/>
  <c r="BL345"/>
  <c r="BP345"/>
  <c r="BT345"/>
  <c r="BX345"/>
  <c r="CB345"/>
  <c r="I345"/>
  <c r="M345"/>
  <c r="Q345"/>
  <c r="U345"/>
  <c r="Y345"/>
  <c r="AC345"/>
  <c r="AG345"/>
  <c r="AK345"/>
  <c r="AO345"/>
  <c r="AS345"/>
  <c r="AW345"/>
  <c r="BA345"/>
  <c r="BE345"/>
  <c r="BI345"/>
  <c r="BM345"/>
  <c r="BQ345"/>
  <c r="BU345"/>
  <c r="BY345"/>
  <c r="CC345"/>
  <c r="J345"/>
  <c r="N345"/>
  <c r="R345"/>
  <c r="V345"/>
  <c r="Z345"/>
  <c r="AD345"/>
  <c r="AH345"/>
  <c r="AL345"/>
  <c r="AP345"/>
  <c r="AT345"/>
  <c r="AX345"/>
  <c r="BB345"/>
  <c r="BF345"/>
  <c r="BJ345"/>
  <c r="BN345"/>
  <c r="BR345"/>
  <c r="BV345"/>
  <c r="BZ345"/>
  <c r="CD345"/>
  <c r="K345"/>
  <c r="O345"/>
  <c r="S345"/>
  <c r="W345"/>
  <c r="AA345"/>
  <c r="AE345"/>
  <c r="AI345"/>
  <c r="AM345"/>
  <c r="AQ345"/>
  <c r="AU345"/>
  <c r="AY345"/>
  <c r="BC345"/>
  <c r="BG345"/>
  <c r="BK345"/>
  <c r="BO345"/>
  <c r="BS345"/>
  <c r="BW345"/>
  <c r="CA345"/>
  <c r="AL342" i="17"/>
  <c r="Q339" i="22" l="1"/>
  <c r="P339"/>
  <c r="R339"/>
  <c r="O340"/>
  <c r="AE343" i="17"/>
  <c r="AD343"/>
  <c r="AB343"/>
  <c r="AK343"/>
  <c r="AI343"/>
  <c r="AJ343"/>
  <c r="W342"/>
  <c r="Y342"/>
  <c r="Z343"/>
  <c r="AH343"/>
  <c r="V343"/>
  <c r="AA343"/>
  <c r="T343"/>
  <c r="G348" i="5"/>
  <c r="O343" i="17"/>
  <c r="R343"/>
  <c r="F344" i="18"/>
  <c r="A344" i="17" s="1"/>
  <c r="N344" s="1"/>
  <c r="X344" s="1"/>
  <c r="I346" i="5"/>
  <c r="M346"/>
  <c r="Q346"/>
  <c r="U346"/>
  <c r="Y346"/>
  <c r="AC346"/>
  <c r="AG346"/>
  <c r="AK346"/>
  <c r="AO346"/>
  <c r="AS346"/>
  <c r="AW346"/>
  <c r="BA346"/>
  <c r="BE346"/>
  <c r="BI346"/>
  <c r="BM346"/>
  <c r="BQ346"/>
  <c r="BU346"/>
  <c r="BY346"/>
  <c r="CC346"/>
  <c r="J346"/>
  <c r="N346"/>
  <c r="R346"/>
  <c r="V346"/>
  <c r="Z346"/>
  <c r="AD346"/>
  <c r="AH346"/>
  <c r="AL346"/>
  <c r="AP346"/>
  <c r="AT346"/>
  <c r="AX346"/>
  <c r="BB346"/>
  <c r="BF346"/>
  <c r="BJ346"/>
  <c r="BN346"/>
  <c r="BR346"/>
  <c r="BV346"/>
  <c r="BZ346"/>
  <c r="CD346"/>
  <c r="K346"/>
  <c r="O346"/>
  <c r="S346"/>
  <c r="W346"/>
  <c r="AA346"/>
  <c r="AE346"/>
  <c r="AI346"/>
  <c r="AM346"/>
  <c r="AQ346"/>
  <c r="AU346"/>
  <c r="AY346"/>
  <c r="BC346"/>
  <c r="BG346"/>
  <c r="BK346"/>
  <c r="BO346"/>
  <c r="BS346"/>
  <c r="BW346"/>
  <c r="CA346"/>
  <c r="H346"/>
  <c r="L346"/>
  <c r="P346"/>
  <c r="T346"/>
  <c r="X346"/>
  <c r="AB346"/>
  <c r="AF346"/>
  <c r="AJ346"/>
  <c r="AN346"/>
  <c r="AR346"/>
  <c r="AV346"/>
  <c r="AZ346"/>
  <c r="BD346"/>
  <c r="BH346"/>
  <c r="BL346"/>
  <c r="BP346"/>
  <c r="BT346"/>
  <c r="BX346"/>
  <c r="CB346"/>
  <c r="E347"/>
  <c r="D347"/>
  <c r="F347"/>
  <c r="A347"/>
  <c r="B347"/>
  <c r="C347"/>
  <c r="AL343" i="17"/>
  <c r="Q340" i="22" l="1"/>
  <c r="P340"/>
  <c r="R340"/>
  <c r="O341"/>
  <c r="AE344" i="17"/>
  <c r="AD344"/>
  <c r="AB344"/>
  <c r="AK344"/>
  <c r="AI344"/>
  <c r="AJ344"/>
  <c r="Z344"/>
  <c r="AH344"/>
  <c r="V344"/>
  <c r="AA344"/>
  <c r="T344"/>
  <c r="W343"/>
  <c r="Y343"/>
  <c r="G349" i="5"/>
  <c r="R344" i="17"/>
  <c r="O344"/>
  <c r="D348" i="5"/>
  <c r="E348"/>
  <c r="F348"/>
  <c r="B348"/>
  <c r="A348"/>
  <c r="C348"/>
  <c r="H347"/>
  <c r="L347"/>
  <c r="P347"/>
  <c r="T347"/>
  <c r="X347"/>
  <c r="AB347"/>
  <c r="AF347"/>
  <c r="AJ347"/>
  <c r="AN347"/>
  <c r="AR347"/>
  <c r="AV347"/>
  <c r="AZ347"/>
  <c r="BD347"/>
  <c r="BH347"/>
  <c r="BL347"/>
  <c r="BP347"/>
  <c r="BT347"/>
  <c r="BX347"/>
  <c r="CB347"/>
  <c r="I347"/>
  <c r="M347"/>
  <c r="Q347"/>
  <c r="U347"/>
  <c r="Y347"/>
  <c r="AC347"/>
  <c r="AG347"/>
  <c r="AK347"/>
  <c r="AO347"/>
  <c r="AS347"/>
  <c r="AW347"/>
  <c r="BA347"/>
  <c r="BE347"/>
  <c r="BI347"/>
  <c r="BM347"/>
  <c r="BQ347"/>
  <c r="BU347"/>
  <c r="BY347"/>
  <c r="CC347"/>
  <c r="J347"/>
  <c r="N347"/>
  <c r="R347"/>
  <c r="V347"/>
  <c r="Z347"/>
  <c r="AD347"/>
  <c r="AH347"/>
  <c r="AL347"/>
  <c r="AP347"/>
  <c r="AT347"/>
  <c r="AX347"/>
  <c r="BB347"/>
  <c r="BF347"/>
  <c r="BJ347"/>
  <c r="BN347"/>
  <c r="BR347"/>
  <c r="BV347"/>
  <c r="BZ347"/>
  <c r="CD347"/>
  <c r="K347"/>
  <c r="O347"/>
  <c r="S347"/>
  <c r="W347"/>
  <c r="AA347"/>
  <c r="AE347"/>
  <c r="AI347"/>
  <c r="AM347"/>
  <c r="AQ347"/>
  <c r="AU347"/>
  <c r="AY347"/>
  <c r="BC347"/>
  <c r="BG347"/>
  <c r="BK347"/>
  <c r="BO347"/>
  <c r="BS347"/>
  <c r="BW347"/>
  <c r="CA347"/>
  <c r="F345" i="18"/>
  <c r="A345" i="17" s="1"/>
  <c r="N345" s="1"/>
  <c r="X345" s="1"/>
  <c r="AL344"/>
  <c r="P341" i="22" l="1"/>
  <c r="R341"/>
  <c r="Q341"/>
  <c r="O342"/>
  <c r="AE345" i="17"/>
  <c r="AD345"/>
  <c r="AB345"/>
  <c r="AK345"/>
  <c r="AI345"/>
  <c r="AJ345"/>
  <c r="Z345"/>
  <c r="AH345"/>
  <c r="V345"/>
  <c r="AA345"/>
  <c r="T345"/>
  <c r="W344"/>
  <c r="Y344"/>
  <c r="G350" i="5"/>
  <c r="R345" i="17"/>
  <c r="O345"/>
  <c r="F349" i="5"/>
  <c r="E349"/>
  <c r="D349"/>
  <c r="C349"/>
  <c r="A349"/>
  <c r="B349"/>
  <c r="K348"/>
  <c r="O348"/>
  <c r="S348"/>
  <c r="W348"/>
  <c r="AA348"/>
  <c r="AE348"/>
  <c r="AI348"/>
  <c r="AM348"/>
  <c r="AQ348"/>
  <c r="AU348"/>
  <c r="AY348"/>
  <c r="BC348"/>
  <c r="BG348"/>
  <c r="BK348"/>
  <c r="BO348"/>
  <c r="BS348"/>
  <c r="BW348"/>
  <c r="CA348"/>
  <c r="H348"/>
  <c r="L348"/>
  <c r="P348"/>
  <c r="T348"/>
  <c r="X348"/>
  <c r="AB348"/>
  <c r="AF348"/>
  <c r="AJ348"/>
  <c r="AN348"/>
  <c r="AR348"/>
  <c r="AV348"/>
  <c r="AZ348"/>
  <c r="BD348"/>
  <c r="BH348"/>
  <c r="BL348"/>
  <c r="BP348"/>
  <c r="BT348"/>
  <c r="BX348"/>
  <c r="CB348"/>
  <c r="I348"/>
  <c r="M348"/>
  <c r="Q348"/>
  <c r="U348"/>
  <c r="Y348"/>
  <c r="AC348"/>
  <c r="AG348"/>
  <c r="AK348"/>
  <c r="AO348"/>
  <c r="AS348"/>
  <c r="AW348"/>
  <c r="BA348"/>
  <c r="BE348"/>
  <c r="BI348"/>
  <c r="BM348"/>
  <c r="BQ348"/>
  <c r="BU348"/>
  <c r="BY348"/>
  <c r="CC348"/>
  <c r="J348"/>
  <c r="N348"/>
  <c r="R348"/>
  <c r="V348"/>
  <c r="Z348"/>
  <c r="AD348"/>
  <c r="AH348"/>
  <c r="AL348"/>
  <c r="AP348"/>
  <c r="AT348"/>
  <c r="AX348"/>
  <c r="BB348"/>
  <c r="BF348"/>
  <c r="BJ348"/>
  <c r="BN348"/>
  <c r="BR348"/>
  <c r="BV348"/>
  <c r="BZ348"/>
  <c r="CD348"/>
  <c r="F346" i="18"/>
  <c r="A346" i="17" s="1"/>
  <c r="N346" s="1"/>
  <c r="X346" s="1"/>
  <c r="AL345"/>
  <c r="P342" i="22" l="1"/>
  <c r="R342"/>
  <c r="Q342"/>
  <c r="O343"/>
  <c r="AE346" i="17"/>
  <c r="AD346"/>
  <c r="AB346"/>
  <c r="AK346"/>
  <c r="AI346"/>
  <c r="AJ346"/>
  <c r="Z346"/>
  <c r="AH346"/>
  <c r="V346"/>
  <c r="AA346"/>
  <c r="T346"/>
  <c r="W345"/>
  <c r="Y345"/>
  <c r="G351" i="5"/>
  <c r="R346" i="17"/>
  <c r="O346"/>
  <c r="D350" i="5"/>
  <c r="E350"/>
  <c r="F350"/>
  <c r="A350"/>
  <c r="B350"/>
  <c r="C350"/>
  <c r="J349"/>
  <c r="N349"/>
  <c r="R349"/>
  <c r="V349"/>
  <c r="Z349"/>
  <c r="AD349"/>
  <c r="AH349"/>
  <c r="AL349"/>
  <c r="AP349"/>
  <c r="AT349"/>
  <c r="AX349"/>
  <c r="BB349"/>
  <c r="BF349"/>
  <c r="BJ349"/>
  <c r="BN349"/>
  <c r="BR349"/>
  <c r="BV349"/>
  <c r="BZ349"/>
  <c r="CD349"/>
  <c r="K349"/>
  <c r="O349"/>
  <c r="S349"/>
  <c r="W349"/>
  <c r="AA349"/>
  <c r="AE349"/>
  <c r="AI349"/>
  <c r="AM349"/>
  <c r="AQ349"/>
  <c r="AU349"/>
  <c r="AY349"/>
  <c r="BC349"/>
  <c r="BG349"/>
  <c r="BK349"/>
  <c r="BO349"/>
  <c r="BS349"/>
  <c r="BW349"/>
  <c r="CA349"/>
  <c r="H349"/>
  <c r="L349"/>
  <c r="P349"/>
  <c r="T349"/>
  <c r="X349"/>
  <c r="AB349"/>
  <c r="AF349"/>
  <c r="AJ349"/>
  <c r="AN349"/>
  <c r="AR349"/>
  <c r="AV349"/>
  <c r="AZ349"/>
  <c r="BD349"/>
  <c r="BH349"/>
  <c r="BL349"/>
  <c r="BP349"/>
  <c r="BT349"/>
  <c r="BX349"/>
  <c r="CB349"/>
  <c r="I349"/>
  <c r="M349"/>
  <c r="Q349"/>
  <c r="U349"/>
  <c r="Y349"/>
  <c r="AC349"/>
  <c r="AG349"/>
  <c r="AK349"/>
  <c r="AO349"/>
  <c r="AS349"/>
  <c r="AW349"/>
  <c r="BA349"/>
  <c r="BE349"/>
  <c r="BI349"/>
  <c r="BM349"/>
  <c r="BQ349"/>
  <c r="BU349"/>
  <c r="BY349"/>
  <c r="CC349"/>
  <c r="F347" i="18"/>
  <c r="A347" i="17" s="1"/>
  <c r="N347" s="1"/>
  <c r="X347" s="1"/>
  <c r="AL346"/>
  <c r="P343" i="22" l="1"/>
  <c r="R343"/>
  <c r="Q343"/>
  <c r="O344"/>
  <c r="AE347" i="17"/>
  <c r="AD347"/>
  <c r="AB347"/>
  <c r="AK347"/>
  <c r="AI347"/>
  <c r="AJ347"/>
  <c r="Z347"/>
  <c r="AH347"/>
  <c r="V347"/>
  <c r="AA347"/>
  <c r="T347"/>
  <c r="W346"/>
  <c r="Y346"/>
  <c r="G352" i="5"/>
  <c r="O347" i="17"/>
  <c r="R347"/>
  <c r="E351" i="5"/>
  <c r="D351"/>
  <c r="F351"/>
  <c r="C351"/>
  <c r="A351"/>
  <c r="B351"/>
  <c r="F348" i="18"/>
  <c r="A348" i="17" s="1"/>
  <c r="N348" s="1"/>
  <c r="X348" s="1"/>
  <c r="K350" i="5"/>
  <c r="O350"/>
  <c r="S350"/>
  <c r="W350"/>
  <c r="AA350"/>
  <c r="AE350"/>
  <c r="AI350"/>
  <c r="AM350"/>
  <c r="AQ350"/>
  <c r="AU350"/>
  <c r="AY350"/>
  <c r="BC350"/>
  <c r="BG350"/>
  <c r="BK350"/>
  <c r="BO350"/>
  <c r="BS350"/>
  <c r="BW350"/>
  <c r="CA350"/>
  <c r="H350"/>
  <c r="L350"/>
  <c r="P350"/>
  <c r="T350"/>
  <c r="X350"/>
  <c r="AB350"/>
  <c r="AF350"/>
  <c r="AJ350"/>
  <c r="AN350"/>
  <c r="AR350"/>
  <c r="AV350"/>
  <c r="AZ350"/>
  <c r="BD350"/>
  <c r="BH350"/>
  <c r="BL350"/>
  <c r="BP350"/>
  <c r="BT350"/>
  <c r="BX350"/>
  <c r="CB350"/>
  <c r="I350"/>
  <c r="M350"/>
  <c r="Q350"/>
  <c r="U350"/>
  <c r="Y350"/>
  <c r="AC350"/>
  <c r="AG350"/>
  <c r="AK350"/>
  <c r="AO350"/>
  <c r="AS350"/>
  <c r="AW350"/>
  <c r="BA350"/>
  <c r="BE350"/>
  <c r="BI350"/>
  <c r="BM350"/>
  <c r="BQ350"/>
  <c r="BU350"/>
  <c r="BY350"/>
  <c r="CC350"/>
  <c r="J350"/>
  <c r="N350"/>
  <c r="R350"/>
  <c r="V350"/>
  <c r="Z350"/>
  <c r="AD350"/>
  <c r="AH350"/>
  <c r="AL350"/>
  <c r="AP350"/>
  <c r="AT350"/>
  <c r="AX350"/>
  <c r="BB350"/>
  <c r="BF350"/>
  <c r="BJ350"/>
  <c r="BN350"/>
  <c r="BR350"/>
  <c r="BV350"/>
  <c r="BZ350"/>
  <c r="CD350"/>
  <c r="AL347" i="17"/>
  <c r="P344" i="22" l="1"/>
  <c r="R344"/>
  <c r="Q344"/>
  <c r="O345"/>
  <c r="AE348" i="17"/>
  <c r="AD348"/>
  <c r="AB348"/>
  <c r="AK348"/>
  <c r="AI348"/>
  <c r="AJ348"/>
  <c r="Z348"/>
  <c r="AH348"/>
  <c r="V348"/>
  <c r="AA348"/>
  <c r="T348"/>
  <c r="W347"/>
  <c r="Y347"/>
  <c r="G353" i="5"/>
  <c r="R348" i="17"/>
  <c r="O348"/>
  <c r="F349" i="18"/>
  <c r="A349" i="17" s="1"/>
  <c r="N349" s="1"/>
  <c r="X349" s="1"/>
  <c r="D352" i="5"/>
  <c r="E352"/>
  <c r="F352"/>
  <c r="B352"/>
  <c r="C352"/>
  <c r="A352"/>
  <c r="J351"/>
  <c r="N351"/>
  <c r="R351"/>
  <c r="V351"/>
  <c r="Z351"/>
  <c r="AD351"/>
  <c r="AH351"/>
  <c r="AL351"/>
  <c r="AP351"/>
  <c r="AT351"/>
  <c r="AX351"/>
  <c r="BB351"/>
  <c r="BF351"/>
  <c r="BJ351"/>
  <c r="BN351"/>
  <c r="BR351"/>
  <c r="BV351"/>
  <c r="BZ351"/>
  <c r="CD351"/>
  <c r="K351"/>
  <c r="O351"/>
  <c r="S351"/>
  <c r="W351"/>
  <c r="AA351"/>
  <c r="AE351"/>
  <c r="AI351"/>
  <c r="AM351"/>
  <c r="AQ351"/>
  <c r="AU351"/>
  <c r="AY351"/>
  <c r="BC351"/>
  <c r="BG351"/>
  <c r="BK351"/>
  <c r="BO351"/>
  <c r="BS351"/>
  <c r="BW351"/>
  <c r="CA351"/>
  <c r="H351"/>
  <c r="L351"/>
  <c r="P351"/>
  <c r="T351"/>
  <c r="X351"/>
  <c r="AB351"/>
  <c r="AF351"/>
  <c r="AJ351"/>
  <c r="AN351"/>
  <c r="AR351"/>
  <c r="AV351"/>
  <c r="AZ351"/>
  <c r="BD351"/>
  <c r="BH351"/>
  <c r="BL351"/>
  <c r="BP351"/>
  <c r="BT351"/>
  <c r="BX351"/>
  <c r="CB351"/>
  <c r="I351"/>
  <c r="M351"/>
  <c r="Q351"/>
  <c r="U351"/>
  <c r="Y351"/>
  <c r="AC351"/>
  <c r="AG351"/>
  <c r="AK351"/>
  <c r="AO351"/>
  <c r="AS351"/>
  <c r="AW351"/>
  <c r="BA351"/>
  <c r="BE351"/>
  <c r="BI351"/>
  <c r="BM351"/>
  <c r="BQ351"/>
  <c r="BU351"/>
  <c r="BY351"/>
  <c r="CC351"/>
  <c r="AL348" i="17"/>
  <c r="P345" i="22" l="1"/>
  <c r="R345"/>
  <c r="Q345"/>
  <c r="O346"/>
  <c r="AE349" i="17"/>
  <c r="AD349"/>
  <c r="AB349"/>
  <c r="AK349"/>
  <c r="AI349"/>
  <c r="AJ349"/>
  <c r="W348"/>
  <c r="Y348"/>
  <c r="Z349"/>
  <c r="AH349"/>
  <c r="V349"/>
  <c r="AA349"/>
  <c r="T349"/>
  <c r="G354" i="5"/>
  <c r="R349" i="17"/>
  <c r="O349"/>
  <c r="E353" i="5"/>
  <c r="D353"/>
  <c r="F353"/>
  <c r="C353"/>
  <c r="A353"/>
  <c r="B353"/>
  <c r="I352"/>
  <c r="M352"/>
  <c r="Q352"/>
  <c r="U352"/>
  <c r="Y352"/>
  <c r="AC352"/>
  <c r="AG352"/>
  <c r="AK352"/>
  <c r="AO352"/>
  <c r="AS352"/>
  <c r="AW352"/>
  <c r="BA352"/>
  <c r="BE352"/>
  <c r="BI352"/>
  <c r="BM352"/>
  <c r="BQ352"/>
  <c r="BU352"/>
  <c r="BY352"/>
  <c r="CC352"/>
  <c r="J352"/>
  <c r="N352"/>
  <c r="R352"/>
  <c r="V352"/>
  <c r="Z352"/>
  <c r="AD352"/>
  <c r="AH352"/>
  <c r="AL352"/>
  <c r="AP352"/>
  <c r="AT352"/>
  <c r="AX352"/>
  <c r="BB352"/>
  <c r="BF352"/>
  <c r="BJ352"/>
  <c r="BN352"/>
  <c r="BR352"/>
  <c r="BV352"/>
  <c r="BZ352"/>
  <c r="CD352"/>
  <c r="K352"/>
  <c r="O352"/>
  <c r="S352"/>
  <c r="W352"/>
  <c r="AA352"/>
  <c r="AE352"/>
  <c r="AI352"/>
  <c r="AM352"/>
  <c r="AQ352"/>
  <c r="AU352"/>
  <c r="AY352"/>
  <c r="BC352"/>
  <c r="BG352"/>
  <c r="BK352"/>
  <c r="BO352"/>
  <c r="BS352"/>
  <c r="BW352"/>
  <c r="CA352"/>
  <c r="H352"/>
  <c r="L352"/>
  <c r="P352"/>
  <c r="T352"/>
  <c r="X352"/>
  <c r="AB352"/>
  <c r="AF352"/>
  <c r="AJ352"/>
  <c r="AN352"/>
  <c r="AR352"/>
  <c r="AV352"/>
  <c r="AZ352"/>
  <c r="BD352"/>
  <c r="BH352"/>
  <c r="BL352"/>
  <c r="BP352"/>
  <c r="BT352"/>
  <c r="BX352"/>
  <c r="CB352"/>
  <c r="F350" i="18"/>
  <c r="A350" i="17" s="1"/>
  <c r="N350" s="1"/>
  <c r="X350" s="1"/>
  <c r="AL349"/>
  <c r="P346" i="22" l="1"/>
  <c r="R346"/>
  <c r="Q346"/>
  <c r="O347"/>
  <c r="AE350" i="17"/>
  <c r="AD350"/>
  <c r="AB350"/>
  <c r="AK350"/>
  <c r="AI350"/>
  <c r="AJ350"/>
  <c r="Z350"/>
  <c r="AH350"/>
  <c r="V350"/>
  <c r="AA350"/>
  <c r="T350"/>
  <c r="W349"/>
  <c r="Y349"/>
  <c r="G355" i="5"/>
  <c r="R350" i="17"/>
  <c r="O350"/>
  <c r="F351" i="18"/>
  <c r="A351" i="17" s="1"/>
  <c r="N351" s="1"/>
  <c r="X351" s="1"/>
  <c r="D354" i="5"/>
  <c r="E354"/>
  <c r="F354"/>
  <c r="B354"/>
  <c r="C354"/>
  <c r="A354"/>
  <c r="J353"/>
  <c r="N353"/>
  <c r="R353"/>
  <c r="V353"/>
  <c r="Z353"/>
  <c r="AD353"/>
  <c r="AH353"/>
  <c r="AL353"/>
  <c r="AP353"/>
  <c r="AT353"/>
  <c r="AX353"/>
  <c r="BB353"/>
  <c r="BF353"/>
  <c r="BJ353"/>
  <c r="BN353"/>
  <c r="BR353"/>
  <c r="BV353"/>
  <c r="BZ353"/>
  <c r="CD353"/>
  <c r="K353"/>
  <c r="O353"/>
  <c r="S353"/>
  <c r="W353"/>
  <c r="AA353"/>
  <c r="AE353"/>
  <c r="AI353"/>
  <c r="AM353"/>
  <c r="AQ353"/>
  <c r="AU353"/>
  <c r="AY353"/>
  <c r="BC353"/>
  <c r="BG353"/>
  <c r="BK353"/>
  <c r="BO353"/>
  <c r="BS353"/>
  <c r="BW353"/>
  <c r="CA353"/>
  <c r="H353"/>
  <c r="L353"/>
  <c r="P353"/>
  <c r="T353"/>
  <c r="X353"/>
  <c r="AB353"/>
  <c r="AF353"/>
  <c r="AJ353"/>
  <c r="AN353"/>
  <c r="AR353"/>
  <c r="AV353"/>
  <c r="AZ353"/>
  <c r="BD353"/>
  <c r="BH353"/>
  <c r="BL353"/>
  <c r="BP353"/>
  <c r="BT353"/>
  <c r="BX353"/>
  <c r="CB353"/>
  <c r="I353"/>
  <c r="M353"/>
  <c r="Q353"/>
  <c r="U353"/>
  <c r="Y353"/>
  <c r="AC353"/>
  <c r="AG353"/>
  <c r="AK353"/>
  <c r="AO353"/>
  <c r="AS353"/>
  <c r="AW353"/>
  <c r="BA353"/>
  <c r="BE353"/>
  <c r="BI353"/>
  <c r="BM353"/>
  <c r="BQ353"/>
  <c r="BU353"/>
  <c r="BY353"/>
  <c r="CC353"/>
  <c r="AL350" i="17"/>
  <c r="P347" i="22" l="1"/>
  <c r="R347"/>
  <c r="Q347"/>
  <c r="O348"/>
  <c r="AE351" i="17"/>
  <c r="AD351"/>
  <c r="AB351"/>
  <c r="AK351"/>
  <c r="AI351"/>
  <c r="AJ351"/>
  <c r="W350"/>
  <c r="Y350"/>
  <c r="Z351"/>
  <c r="AH351"/>
  <c r="V351"/>
  <c r="AA351"/>
  <c r="T351"/>
  <c r="G356" i="5"/>
  <c r="O351" i="17"/>
  <c r="R351"/>
  <c r="I354" i="5"/>
  <c r="M354"/>
  <c r="Q354"/>
  <c r="U354"/>
  <c r="Y354"/>
  <c r="AC354"/>
  <c r="AG354"/>
  <c r="AK354"/>
  <c r="AO354"/>
  <c r="AS354"/>
  <c r="AW354"/>
  <c r="BA354"/>
  <c r="BE354"/>
  <c r="BI354"/>
  <c r="BM354"/>
  <c r="BQ354"/>
  <c r="BU354"/>
  <c r="BY354"/>
  <c r="CC354"/>
  <c r="J354"/>
  <c r="N354"/>
  <c r="R354"/>
  <c r="V354"/>
  <c r="Z354"/>
  <c r="AD354"/>
  <c r="AH354"/>
  <c r="AL354"/>
  <c r="AP354"/>
  <c r="AT354"/>
  <c r="AX354"/>
  <c r="BB354"/>
  <c r="BF354"/>
  <c r="BJ354"/>
  <c r="BN354"/>
  <c r="BR354"/>
  <c r="BV354"/>
  <c r="BZ354"/>
  <c r="CD354"/>
  <c r="K354"/>
  <c r="O354"/>
  <c r="S354"/>
  <c r="W354"/>
  <c r="AA354"/>
  <c r="AE354"/>
  <c r="AI354"/>
  <c r="AM354"/>
  <c r="AQ354"/>
  <c r="AU354"/>
  <c r="AY354"/>
  <c r="BC354"/>
  <c r="BG354"/>
  <c r="BK354"/>
  <c r="BO354"/>
  <c r="BS354"/>
  <c r="BW354"/>
  <c r="CA354"/>
  <c r="H354"/>
  <c r="L354"/>
  <c r="P354"/>
  <c r="T354"/>
  <c r="X354"/>
  <c r="AB354"/>
  <c r="AF354"/>
  <c r="AJ354"/>
  <c r="AN354"/>
  <c r="AR354"/>
  <c r="AV354"/>
  <c r="AZ354"/>
  <c r="BD354"/>
  <c r="BH354"/>
  <c r="BL354"/>
  <c r="BP354"/>
  <c r="BT354"/>
  <c r="BX354"/>
  <c r="CB354"/>
  <c r="E355"/>
  <c r="D355"/>
  <c r="F355"/>
  <c r="C355"/>
  <c r="A355"/>
  <c r="B355"/>
  <c r="F352" i="18"/>
  <c r="A352" i="17" s="1"/>
  <c r="N352" s="1"/>
  <c r="X352" s="1"/>
  <c r="AL351"/>
  <c r="P348" i="22" l="1"/>
  <c r="R348"/>
  <c r="Q348"/>
  <c r="O349"/>
  <c r="AE352" i="17"/>
  <c r="AD352"/>
  <c r="AB352"/>
  <c r="AK352"/>
  <c r="AI352"/>
  <c r="AJ352"/>
  <c r="Z352"/>
  <c r="AH352"/>
  <c r="V352"/>
  <c r="AA352"/>
  <c r="T352"/>
  <c r="W351"/>
  <c r="Y351"/>
  <c r="G357" i="5"/>
  <c r="R352" i="17"/>
  <c r="O352"/>
  <c r="F353" i="18"/>
  <c r="A353" i="17" s="1"/>
  <c r="N353" s="1"/>
  <c r="X353" s="1"/>
  <c r="D356" i="5"/>
  <c r="E356"/>
  <c r="F356"/>
  <c r="A356"/>
  <c r="B356"/>
  <c r="C356"/>
  <c r="H355"/>
  <c r="L355"/>
  <c r="P355"/>
  <c r="T355"/>
  <c r="X355"/>
  <c r="AB355"/>
  <c r="AF355"/>
  <c r="AJ355"/>
  <c r="AN355"/>
  <c r="AR355"/>
  <c r="AV355"/>
  <c r="AZ355"/>
  <c r="BD355"/>
  <c r="BH355"/>
  <c r="BL355"/>
  <c r="BP355"/>
  <c r="BT355"/>
  <c r="BX355"/>
  <c r="CB355"/>
  <c r="I355"/>
  <c r="M355"/>
  <c r="Q355"/>
  <c r="U355"/>
  <c r="Y355"/>
  <c r="AC355"/>
  <c r="AG355"/>
  <c r="AK355"/>
  <c r="AO355"/>
  <c r="AS355"/>
  <c r="AW355"/>
  <c r="BA355"/>
  <c r="BE355"/>
  <c r="BI355"/>
  <c r="BM355"/>
  <c r="BQ355"/>
  <c r="BU355"/>
  <c r="BY355"/>
  <c r="CC355"/>
  <c r="J355"/>
  <c r="N355"/>
  <c r="R355"/>
  <c r="V355"/>
  <c r="Z355"/>
  <c r="AD355"/>
  <c r="AH355"/>
  <c r="AL355"/>
  <c r="AP355"/>
  <c r="AT355"/>
  <c r="AX355"/>
  <c r="BB355"/>
  <c r="BF355"/>
  <c r="BJ355"/>
  <c r="BN355"/>
  <c r="BR355"/>
  <c r="BV355"/>
  <c r="BZ355"/>
  <c r="CD355"/>
  <c r="K355"/>
  <c r="O355"/>
  <c r="S355"/>
  <c r="W355"/>
  <c r="AA355"/>
  <c r="AE355"/>
  <c r="AI355"/>
  <c r="AM355"/>
  <c r="AQ355"/>
  <c r="AU355"/>
  <c r="AY355"/>
  <c r="BC355"/>
  <c r="BG355"/>
  <c r="BK355"/>
  <c r="BO355"/>
  <c r="BS355"/>
  <c r="BW355"/>
  <c r="CA355"/>
  <c r="AL352" i="17"/>
  <c r="Q349" i="22" l="1"/>
  <c r="P349"/>
  <c r="R349"/>
  <c r="O350"/>
  <c r="AE353" i="17"/>
  <c r="AD353"/>
  <c r="AB353"/>
  <c r="AK353"/>
  <c r="AI353"/>
  <c r="AJ353"/>
  <c r="W352"/>
  <c r="Y352"/>
  <c r="Z353"/>
  <c r="AH353"/>
  <c r="V353"/>
  <c r="AA353"/>
  <c r="T353"/>
  <c r="G358" i="5"/>
  <c r="R353" i="17"/>
  <c r="O353"/>
  <c r="K356" i="5"/>
  <c r="O356"/>
  <c r="S356"/>
  <c r="W356"/>
  <c r="AA356"/>
  <c r="AE356"/>
  <c r="AI356"/>
  <c r="AM356"/>
  <c r="AQ356"/>
  <c r="AU356"/>
  <c r="AY356"/>
  <c r="BC356"/>
  <c r="BG356"/>
  <c r="BK356"/>
  <c r="BO356"/>
  <c r="BS356"/>
  <c r="BW356"/>
  <c r="CA356"/>
  <c r="H356"/>
  <c r="L356"/>
  <c r="P356"/>
  <c r="T356"/>
  <c r="X356"/>
  <c r="AB356"/>
  <c r="AF356"/>
  <c r="AJ356"/>
  <c r="AN356"/>
  <c r="AR356"/>
  <c r="AV356"/>
  <c r="AZ356"/>
  <c r="BD356"/>
  <c r="BH356"/>
  <c r="BL356"/>
  <c r="BP356"/>
  <c r="BT356"/>
  <c r="BX356"/>
  <c r="CB356"/>
  <c r="I356"/>
  <c r="M356"/>
  <c r="Q356"/>
  <c r="U356"/>
  <c r="Y356"/>
  <c r="AC356"/>
  <c r="AG356"/>
  <c r="AK356"/>
  <c r="AO356"/>
  <c r="AS356"/>
  <c r="AW356"/>
  <c r="BA356"/>
  <c r="BE356"/>
  <c r="BI356"/>
  <c r="BM356"/>
  <c r="BQ356"/>
  <c r="BU356"/>
  <c r="BY356"/>
  <c r="CC356"/>
  <c r="J356"/>
  <c r="N356"/>
  <c r="R356"/>
  <c r="V356"/>
  <c r="Z356"/>
  <c r="AD356"/>
  <c r="AH356"/>
  <c r="AL356"/>
  <c r="AP356"/>
  <c r="AT356"/>
  <c r="AX356"/>
  <c r="BB356"/>
  <c r="BF356"/>
  <c r="BJ356"/>
  <c r="BN356"/>
  <c r="BR356"/>
  <c r="BV356"/>
  <c r="BZ356"/>
  <c r="CD356"/>
  <c r="F357"/>
  <c r="E357"/>
  <c r="D357"/>
  <c r="C357"/>
  <c r="A357"/>
  <c r="B357"/>
  <c r="F354" i="18"/>
  <c r="A354" i="17" s="1"/>
  <c r="N354" s="1"/>
  <c r="X354" s="1"/>
  <c r="AL353"/>
  <c r="Q350" i="22" l="1"/>
  <c r="P350"/>
  <c r="R350"/>
  <c r="O351"/>
  <c r="AE354" i="17"/>
  <c r="AD354"/>
  <c r="AB354"/>
  <c r="AK354"/>
  <c r="AI354"/>
  <c r="AJ354"/>
  <c r="Z354"/>
  <c r="AH354"/>
  <c r="V354"/>
  <c r="AA354"/>
  <c r="T354"/>
  <c r="W353"/>
  <c r="Y353"/>
  <c r="G359" i="5"/>
  <c r="R354" i="17"/>
  <c r="O354"/>
  <c r="F355" i="18"/>
  <c r="A355" i="17" s="1"/>
  <c r="N355" s="1"/>
  <c r="X355" s="1"/>
  <c r="D358" i="5"/>
  <c r="E358"/>
  <c r="F358"/>
  <c r="A358"/>
  <c r="B358"/>
  <c r="C358"/>
  <c r="H357"/>
  <c r="L357"/>
  <c r="P357"/>
  <c r="T357"/>
  <c r="X357"/>
  <c r="AB357"/>
  <c r="AF357"/>
  <c r="AJ357"/>
  <c r="AN357"/>
  <c r="AR357"/>
  <c r="AV357"/>
  <c r="AZ357"/>
  <c r="BD357"/>
  <c r="BH357"/>
  <c r="BL357"/>
  <c r="BP357"/>
  <c r="BT357"/>
  <c r="BX357"/>
  <c r="CB357"/>
  <c r="I357"/>
  <c r="M357"/>
  <c r="Q357"/>
  <c r="U357"/>
  <c r="Y357"/>
  <c r="AC357"/>
  <c r="AG357"/>
  <c r="AK357"/>
  <c r="AO357"/>
  <c r="AS357"/>
  <c r="AW357"/>
  <c r="BA357"/>
  <c r="BE357"/>
  <c r="BI357"/>
  <c r="BM357"/>
  <c r="BQ357"/>
  <c r="BU357"/>
  <c r="BY357"/>
  <c r="CC357"/>
  <c r="J357"/>
  <c r="N357"/>
  <c r="R357"/>
  <c r="V357"/>
  <c r="Z357"/>
  <c r="AD357"/>
  <c r="AH357"/>
  <c r="AL357"/>
  <c r="AP357"/>
  <c r="AT357"/>
  <c r="AX357"/>
  <c r="BB357"/>
  <c r="BF357"/>
  <c r="BJ357"/>
  <c r="BN357"/>
  <c r="BR357"/>
  <c r="BV357"/>
  <c r="BZ357"/>
  <c r="CD357"/>
  <c r="K357"/>
  <c r="O357"/>
  <c r="S357"/>
  <c r="W357"/>
  <c r="AA357"/>
  <c r="AE357"/>
  <c r="AI357"/>
  <c r="AM357"/>
  <c r="AQ357"/>
  <c r="AU357"/>
  <c r="AY357"/>
  <c r="BC357"/>
  <c r="BG357"/>
  <c r="BK357"/>
  <c r="BO357"/>
  <c r="BS357"/>
  <c r="BW357"/>
  <c r="CA357"/>
  <c r="AL354" i="17"/>
  <c r="P351" i="22" l="1"/>
  <c r="R351"/>
  <c r="Q351"/>
  <c r="O352"/>
  <c r="AE355" i="17"/>
  <c r="AD355"/>
  <c r="AB355"/>
  <c r="AK355"/>
  <c r="AI355"/>
  <c r="AJ355"/>
  <c r="W354"/>
  <c r="Y354"/>
  <c r="Z355"/>
  <c r="AH355"/>
  <c r="V355"/>
  <c r="AA355"/>
  <c r="T355"/>
  <c r="G360" i="5"/>
  <c r="O355" i="17"/>
  <c r="R355"/>
  <c r="E359" i="5"/>
  <c r="D359"/>
  <c r="F359"/>
  <c r="C359"/>
  <c r="A359"/>
  <c r="B359"/>
  <c r="K358"/>
  <c r="O358"/>
  <c r="S358"/>
  <c r="W358"/>
  <c r="AA358"/>
  <c r="AE358"/>
  <c r="AI358"/>
  <c r="AM358"/>
  <c r="AQ358"/>
  <c r="AU358"/>
  <c r="AY358"/>
  <c r="BC358"/>
  <c r="BG358"/>
  <c r="BK358"/>
  <c r="BO358"/>
  <c r="BS358"/>
  <c r="BW358"/>
  <c r="CA358"/>
  <c r="H358"/>
  <c r="L358"/>
  <c r="P358"/>
  <c r="T358"/>
  <c r="X358"/>
  <c r="AB358"/>
  <c r="AF358"/>
  <c r="AJ358"/>
  <c r="AN358"/>
  <c r="AR358"/>
  <c r="AV358"/>
  <c r="AZ358"/>
  <c r="BD358"/>
  <c r="BH358"/>
  <c r="BL358"/>
  <c r="BP358"/>
  <c r="BT358"/>
  <c r="BX358"/>
  <c r="CB358"/>
  <c r="I358"/>
  <c r="M358"/>
  <c r="Q358"/>
  <c r="U358"/>
  <c r="Y358"/>
  <c r="AC358"/>
  <c r="AG358"/>
  <c r="AK358"/>
  <c r="AO358"/>
  <c r="AS358"/>
  <c r="AW358"/>
  <c r="BA358"/>
  <c r="BE358"/>
  <c r="BI358"/>
  <c r="BM358"/>
  <c r="BQ358"/>
  <c r="BU358"/>
  <c r="BY358"/>
  <c r="CC358"/>
  <c r="J358"/>
  <c r="N358"/>
  <c r="R358"/>
  <c r="V358"/>
  <c r="Z358"/>
  <c r="AD358"/>
  <c r="AH358"/>
  <c r="AL358"/>
  <c r="AP358"/>
  <c r="AT358"/>
  <c r="AX358"/>
  <c r="BB358"/>
  <c r="BF358"/>
  <c r="BJ358"/>
  <c r="BN358"/>
  <c r="BR358"/>
  <c r="BV358"/>
  <c r="BZ358"/>
  <c r="CD358"/>
  <c r="F356" i="18"/>
  <c r="A356" i="17" s="1"/>
  <c r="N356" s="1"/>
  <c r="X356" s="1"/>
  <c r="AL355"/>
  <c r="Q352" i="22" l="1"/>
  <c r="P352"/>
  <c r="R352"/>
  <c r="O353"/>
  <c r="AE356" i="17"/>
  <c r="AD356"/>
  <c r="AB356"/>
  <c r="AK356"/>
  <c r="AI356"/>
  <c r="AJ356"/>
  <c r="Z356"/>
  <c r="AH356"/>
  <c r="V356"/>
  <c r="AA356"/>
  <c r="T356"/>
  <c r="W355"/>
  <c r="Y355"/>
  <c r="G361" i="5"/>
  <c r="R356" i="17"/>
  <c r="O356"/>
  <c r="D360" i="5"/>
  <c r="E360"/>
  <c r="F360"/>
  <c r="B360"/>
  <c r="C360"/>
  <c r="A360"/>
  <c r="F357" i="18"/>
  <c r="A357" i="17" s="1"/>
  <c r="N357" s="1"/>
  <c r="X357" s="1"/>
  <c r="J359" i="5"/>
  <c r="N359"/>
  <c r="R359"/>
  <c r="V359"/>
  <c r="Z359"/>
  <c r="AD359"/>
  <c r="AH359"/>
  <c r="AL359"/>
  <c r="AP359"/>
  <c r="AT359"/>
  <c r="AX359"/>
  <c r="BB359"/>
  <c r="BF359"/>
  <c r="BJ359"/>
  <c r="BN359"/>
  <c r="BR359"/>
  <c r="BV359"/>
  <c r="BZ359"/>
  <c r="CD359"/>
  <c r="K359"/>
  <c r="O359"/>
  <c r="S359"/>
  <c r="W359"/>
  <c r="AA359"/>
  <c r="AE359"/>
  <c r="AI359"/>
  <c r="AM359"/>
  <c r="AQ359"/>
  <c r="AU359"/>
  <c r="AY359"/>
  <c r="BC359"/>
  <c r="BG359"/>
  <c r="BK359"/>
  <c r="BO359"/>
  <c r="BS359"/>
  <c r="BW359"/>
  <c r="CA359"/>
  <c r="H359"/>
  <c r="L359"/>
  <c r="P359"/>
  <c r="T359"/>
  <c r="X359"/>
  <c r="AB359"/>
  <c r="AF359"/>
  <c r="AJ359"/>
  <c r="AN359"/>
  <c r="AR359"/>
  <c r="AV359"/>
  <c r="AZ359"/>
  <c r="BD359"/>
  <c r="BH359"/>
  <c r="BL359"/>
  <c r="BP359"/>
  <c r="BT359"/>
  <c r="BX359"/>
  <c r="CB359"/>
  <c r="I359"/>
  <c r="M359"/>
  <c r="Q359"/>
  <c r="U359"/>
  <c r="Y359"/>
  <c r="AC359"/>
  <c r="AG359"/>
  <c r="AK359"/>
  <c r="AO359"/>
  <c r="AS359"/>
  <c r="AW359"/>
  <c r="BA359"/>
  <c r="BE359"/>
  <c r="BI359"/>
  <c r="BM359"/>
  <c r="BQ359"/>
  <c r="BU359"/>
  <c r="BY359"/>
  <c r="CC359"/>
  <c r="AL356" i="17"/>
  <c r="P353" i="22" l="1"/>
  <c r="R353"/>
  <c r="Q353"/>
  <c r="O354"/>
  <c r="AE357" i="17"/>
  <c r="AD357"/>
  <c r="AB357"/>
  <c r="AK357"/>
  <c r="AI357"/>
  <c r="AJ357"/>
  <c r="W356"/>
  <c r="Y356"/>
  <c r="Z357"/>
  <c r="AH357"/>
  <c r="V357"/>
  <c r="AA357"/>
  <c r="T357"/>
  <c r="G362" i="5"/>
  <c r="R357" i="17"/>
  <c r="O357"/>
  <c r="F358" i="18"/>
  <c r="A358" i="17" s="1"/>
  <c r="N358" s="1"/>
  <c r="X358" s="1"/>
  <c r="E361" i="5"/>
  <c r="D361"/>
  <c r="F361"/>
  <c r="C361"/>
  <c r="A361"/>
  <c r="B361"/>
  <c r="I360"/>
  <c r="M360"/>
  <c r="Q360"/>
  <c r="U360"/>
  <c r="Y360"/>
  <c r="AC360"/>
  <c r="AG360"/>
  <c r="AK360"/>
  <c r="AO360"/>
  <c r="AS360"/>
  <c r="AW360"/>
  <c r="BA360"/>
  <c r="BE360"/>
  <c r="BI360"/>
  <c r="BM360"/>
  <c r="BQ360"/>
  <c r="BU360"/>
  <c r="BY360"/>
  <c r="CC360"/>
  <c r="J360"/>
  <c r="N360"/>
  <c r="R360"/>
  <c r="V360"/>
  <c r="Z360"/>
  <c r="AD360"/>
  <c r="AH360"/>
  <c r="AL360"/>
  <c r="AP360"/>
  <c r="AT360"/>
  <c r="AX360"/>
  <c r="BB360"/>
  <c r="BF360"/>
  <c r="BJ360"/>
  <c r="BN360"/>
  <c r="BR360"/>
  <c r="BV360"/>
  <c r="BZ360"/>
  <c r="CD360"/>
  <c r="K360"/>
  <c r="O360"/>
  <c r="S360"/>
  <c r="W360"/>
  <c r="AA360"/>
  <c r="AE360"/>
  <c r="AI360"/>
  <c r="AM360"/>
  <c r="AQ360"/>
  <c r="AU360"/>
  <c r="AY360"/>
  <c r="BC360"/>
  <c r="BG360"/>
  <c r="BK360"/>
  <c r="BO360"/>
  <c r="BS360"/>
  <c r="BW360"/>
  <c r="CA360"/>
  <c r="H360"/>
  <c r="L360"/>
  <c r="P360"/>
  <c r="T360"/>
  <c r="X360"/>
  <c r="AB360"/>
  <c r="AF360"/>
  <c r="AJ360"/>
  <c r="AN360"/>
  <c r="AR360"/>
  <c r="AV360"/>
  <c r="AZ360"/>
  <c r="BD360"/>
  <c r="BH360"/>
  <c r="BL360"/>
  <c r="BP360"/>
  <c r="BT360"/>
  <c r="BX360"/>
  <c r="CB360"/>
  <c r="AL357" i="17"/>
  <c r="Q354" i="22" l="1"/>
  <c r="P354"/>
  <c r="R354"/>
  <c r="O355"/>
  <c r="AE358" i="17"/>
  <c r="AD358"/>
  <c r="AB358"/>
  <c r="AK358"/>
  <c r="AI358"/>
  <c r="AJ358"/>
  <c r="W357"/>
  <c r="Y357"/>
  <c r="Z358"/>
  <c r="AH358"/>
  <c r="V358"/>
  <c r="AA358"/>
  <c r="T358"/>
  <c r="G363" i="5"/>
  <c r="R358" i="17"/>
  <c r="O358"/>
  <c r="D362" i="5"/>
  <c r="E362"/>
  <c r="F362"/>
  <c r="B362"/>
  <c r="C362"/>
  <c r="A362"/>
  <c r="H361"/>
  <c r="L361"/>
  <c r="P361"/>
  <c r="T361"/>
  <c r="X361"/>
  <c r="AB361"/>
  <c r="AF361"/>
  <c r="AJ361"/>
  <c r="AN361"/>
  <c r="AR361"/>
  <c r="AV361"/>
  <c r="AZ361"/>
  <c r="BD361"/>
  <c r="BH361"/>
  <c r="BL361"/>
  <c r="BP361"/>
  <c r="BT361"/>
  <c r="BX361"/>
  <c r="CB361"/>
  <c r="I361"/>
  <c r="M361"/>
  <c r="Q361"/>
  <c r="U361"/>
  <c r="Y361"/>
  <c r="AC361"/>
  <c r="AG361"/>
  <c r="AK361"/>
  <c r="AO361"/>
  <c r="AS361"/>
  <c r="AW361"/>
  <c r="BA361"/>
  <c r="BE361"/>
  <c r="BI361"/>
  <c r="BM361"/>
  <c r="BQ361"/>
  <c r="BU361"/>
  <c r="BY361"/>
  <c r="CC361"/>
  <c r="J361"/>
  <c r="N361"/>
  <c r="R361"/>
  <c r="V361"/>
  <c r="Z361"/>
  <c r="AD361"/>
  <c r="AH361"/>
  <c r="AL361"/>
  <c r="AP361"/>
  <c r="AT361"/>
  <c r="AX361"/>
  <c r="BB361"/>
  <c r="BF361"/>
  <c r="BJ361"/>
  <c r="BN361"/>
  <c r="BR361"/>
  <c r="BV361"/>
  <c r="BZ361"/>
  <c r="CD361"/>
  <c r="K361"/>
  <c r="O361"/>
  <c r="S361"/>
  <c r="W361"/>
  <c r="AA361"/>
  <c r="AE361"/>
  <c r="AI361"/>
  <c r="AM361"/>
  <c r="AQ361"/>
  <c r="AU361"/>
  <c r="AY361"/>
  <c r="BC361"/>
  <c r="BG361"/>
  <c r="BK361"/>
  <c r="BO361"/>
  <c r="BS361"/>
  <c r="BW361"/>
  <c r="CA361"/>
  <c r="F359" i="18"/>
  <c r="A359" i="17" s="1"/>
  <c r="N359" s="1"/>
  <c r="X359" s="1"/>
  <c r="AL358"/>
  <c r="P355" i="22" l="1"/>
  <c r="R355"/>
  <c r="Q355"/>
  <c r="O356"/>
  <c r="AE359" i="17"/>
  <c r="AD359"/>
  <c r="AB359"/>
  <c r="AK359"/>
  <c r="AI359"/>
  <c r="AJ359"/>
  <c r="Z359"/>
  <c r="AH359"/>
  <c r="V359"/>
  <c r="AA359"/>
  <c r="T359"/>
  <c r="W358"/>
  <c r="Y358"/>
  <c r="G364" i="5"/>
  <c r="O359" i="17"/>
  <c r="R359"/>
  <c r="F360" i="18"/>
  <c r="A360" i="17" s="1"/>
  <c r="N360" s="1"/>
  <c r="X360" s="1"/>
  <c r="I362" i="5"/>
  <c r="M362"/>
  <c r="Q362"/>
  <c r="U362"/>
  <c r="Y362"/>
  <c r="AC362"/>
  <c r="AG362"/>
  <c r="AK362"/>
  <c r="AO362"/>
  <c r="AS362"/>
  <c r="AW362"/>
  <c r="BA362"/>
  <c r="BE362"/>
  <c r="BI362"/>
  <c r="BM362"/>
  <c r="BQ362"/>
  <c r="BU362"/>
  <c r="BY362"/>
  <c r="CC362"/>
  <c r="J362"/>
  <c r="N362"/>
  <c r="R362"/>
  <c r="V362"/>
  <c r="Z362"/>
  <c r="AD362"/>
  <c r="AH362"/>
  <c r="AL362"/>
  <c r="AP362"/>
  <c r="AT362"/>
  <c r="AX362"/>
  <c r="BB362"/>
  <c r="BF362"/>
  <c r="BJ362"/>
  <c r="BN362"/>
  <c r="BR362"/>
  <c r="BV362"/>
  <c r="BZ362"/>
  <c r="CD362"/>
  <c r="K362"/>
  <c r="O362"/>
  <c r="S362"/>
  <c r="W362"/>
  <c r="AA362"/>
  <c r="AE362"/>
  <c r="AI362"/>
  <c r="AM362"/>
  <c r="AQ362"/>
  <c r="AU362"/>
  <c r="AY362"/>
  <c r="BC362"/>
  <c r="BG362"/>
  <c r="BK362"/>
  <c r="BO362"/>
  <c r="BS362"/>
  <c r="BW362"/>
  <c r="CA362"/>
  <c r="H362"/>
  <c r="L362"/>
  <c r="P362"/>
  <c r="T362"/>
  <c r="X362"/>
  <c r="AB362"/>
  <c r="AF362"/>
  <c r="AJ362"/>
  <c r="AN362"/>
  <c r="AR362"/>
  <c r="AV362"/>
  <c r="AZ362"/>
  <c r="BD362"/>
  <c r="BH362"/>
  <c r="BL362"/>
  <c r="BP362"/>
  <c r="BT362"/>
  <c r="BX362"/>
  <c r="CB362"/>
  <c r="E363"/>
  <c r="D363"/>
  <c r="F363"/>
  <c r="C363"/>
  <c r="A363"/>
  <c r="B363"/>
  <c r="AL359" i="17"/>
  <c r="P356" i="22" l="1"/>
  <c r="R356"/>
  <c r="Q356"/>
  <c r="O357"/>
  <c r="AE360" i="17"/>
  <c r="AD360"/>
  <c r="AB360"/>
  <c r="AK360"/>
  <c r="AI360"/>
  <c r="AJ360"/>
  <c r="Z360"/>
  <c r="AH360"/>
  <c r="V360"/>
  <c r="AA360"/>
  <c r="T360"/>
  <c r="W359"/>
  <c r="Y359"/>
  <c r="G365" i="5"/>
  <c r="R360" i="17"/>
  <c r="O360"/>
  <c r="H363" i="5"/>
  <c r="L363"/>
  <c r="P363"/>
  <c r="T363"/>
  <c r="X363"/>
  <c r="AB363"/>
  <c r="AF363"/>
  <c r="AJ363"/>
  <c r="AN363"/>
  <c r="AR363"/>
  <c r="AV363"/>
  <c r="AZ363"/>
  <c r="BD363"/>
  <c r="BH363"/>
  <c r="BL363"/>
  <c r="BP363"/>
  <c r="BT363"/>
  <c r="BX363"/>
  <c r="CB363"/>
  <c r="I363"/>
  <c r="M363"/>
  <c r="Q363"/>
  <c r="U363"/>
  <c r="Y363"/>
  <c r="AC363"/>
  <c r="AG363"/>
  <c r="AK363"/>
  <c r="AO363"/>
  <c r="AS363"/>
  <c r="AW363"/>
  <c r="BA363"/>
  <c r="BE363"/>
  <c r="BI363"/>
  <c r="BM363"/>
  <c r="BQ363"/>
  <c r="BU363"/>
  <c r="BY363"/>
  <c r="CC363"/>
  <c r="J363"/>
  <c r="N363"/>
  <c r="R363"/>
  <c r="V363"/>
  <c r="Z363"/>
  <c r="AD363"/>
  <c r="AH363"/>
  <c r="AL363"/>
  <c r="AP363"/>
  <c r="AT363"/>
  <c r="AX363"/>
  <c r="BB363"/>
  <c r="BF363"/>
  <c r="BJ363"/>
  <c r="BN363"/>
  <c r="BR363"/>
  <c r="BV363"/>
  <c r="BZ363"/>
  <c r="CD363"/>
  <c r="K363"/>
  <c r="O363"/>
  <c r="S363"/>
  <c r="W363"/>
  <c r="AA363"/>
  <c r="AE363"/>
  <c r="AI363"/>
  <c r="AM363"/>
  <c r="AQ363"/>
  <c r="AU363"/>
  <c r="AY363"/>
  <c r="BC363"/>
  <c r="BG363"/>
  <c r="BK363"/>
  <c r="BO363"/>
  <c r="BS363"/>
  <c r="BW363"/>
  <c r="CA363"/>
  <c r="D364"/>
  <c r="E364"/>
  <c r="F364"/>
  <c r="A364"/>
  <c r="B364"/>
  <c r="C364"/>
  <c r="F361" i="18"/>
  <c r="A361" i="17" s="1"/>
  <c r="N361" s="1"/>
  <c r="X361" s="1"/>
  <c r="AL360"/>
  <c r="P357" i="22" l="1"/>
  <c r="R357"/>
  <c r="Q357"/>
  <c r="O358"/>
  <c r="AE361" i="17"/>
  <c r="AD361"/>
  <c r="AB361"/>
  <c r="AK361"/>
  <c r="AI361"/>
  <c r="AJ361"/>
  <c r="W360"/>
  <c r="Y360"/>
  <c r="Z361"/>
  <c r="AH361"/>
  <c r="V361"/>
  <c r="AA361"/>
  <c r="T361"/>
  <c r="G366" i="5"/>
  <c r="R361" i="17"/>
  <c r="O361"/>
  <c r="F365" i="5"/>
  <c r="E365"/>
  <c r="D365"/>
  <c r="C365"/>
  <c r="A365"/>
  <c r="B365"/>
  <c r="F362" i="18"/>
  <c r="A362" i="17" s="1"/>
  <c r="N362" s="1"/>
  <c r="X362" s="1"/>
  <c r="K364" i="5"/>
  <c r="O364"/>
  <c r="S364"/>
  <c r="W364"/>
  <c r="AA364"/>
  <c r="AE364"/>
  <c r="AI364"/>
  <c r="AM364"/>
  <c r="AQ364"/>
  <c r="AU364"/>
  <c r="AY364"/>
  <c r="BC364"/>
  <c r="BG364"/>
  <c r="BK364"/>
  <c r="BO364"/>
  <c r="BS364"/>
  <c r="BW364"/>
  <c r="CA364"/>
  <c r="H364"/>
  <c r="L364"/>
  <c r="P364"/>
  <c r="T364"/>
  <c r="X364"/>
  <c r="AB364"/>
  <c r="AF364"/>
  <c r="AJ364"/>
  <c r="AN364"/>
  <c r="AR364"/>
  <c r="AV364"/>
  <c r="AZ364"/>
  <c r="BD364"/>
  <c r="BH364"/>
  <c r="BL364"/>
  <c r="BP364"/>
  <c r="BT364"/>
  <c r="BX364"/>
  <c r="CB364"/>
  <c r="I364"/>
  <c r="M364"/>
  <c r="Q364"/>
  <c r="U364"/>
  <c r="Y364"/>
  <c r="AC364"/>
  <c r="AG364"/>
  <c r="AK364"/>
  <c r="AO364"/>
  <c r="AS364"/>
  <c r="AW364"/>
  <c r="BA364"/>
  <c r="BE364"/>
  <c r="BI364"/>
  <c r="BM364"/>
  <c r="BQ364"/>
  <c r="BU364"/>
  <c r="BY364"/>
  <c r="CC364"/>
  <c r="J364"/>
  <c r="N364"/>
  <c r="R364"/>
  <c r="V364"/>
  <c r="Z364"/>
  <c r="AD364"/>
  <c r="AH364"/>
  <c r="AL364"/>
  <c r="AP364"/>
  <c r="AT364"/>
  <c r="AX364"/>
  <c r="BB364"/>
  <c r="BF364"/>
  <c r="BJ364"/>
  <c r="BN364"/>
  <c r="BR364"/>
  <c r="BV364"/>
  <c r="BZ364"/>
  <c r="CD364"/>
  <c r="AL361" i="17"/>
  <c r="P358" i="22" l="1"/>
  <c r="R358"/>
  <c r="Q358"/>
  <c r="O359"/>
  <c r="AE362" i="17"/>
  <c r="AD362"/>
  <c r="AB362"/>
  <c r="AK362"/>
  <c r="AI362"/>
  <c r="AJ362"/>
  <c r="W361"/>
  <c r="Y361"/>
  <c r="Z362"/>
  <c r="AH362"/>
  <c r="V362"/>
  <c r="AA362"/>
  <c r="T362"/>
  <c r="G367" i="5"/>
  <c r="R362" i="17"/>
  <c r="O362"/>
  <c r="D366" i="5"/>
  <c r="E366"/>
  <c r="F366"/>
  <c r="A366"/>
  <c r="B366"/>
  <c r="C366"/>
  <c r="J365"/>
  <c r="N365"/>
  <c r="R365"/>
  <c r="V365"/>
  <c r="Z365"/>
  <c r="AD365"/>
  <c r="AH365"/>
  <c r="AL365"/>
  <c r="AP365"/>
  <c r="AT365"/>
  <c r="AX365"/>
  <c r="BB365"/>
  <c r="BF365"/>
  <c r="BJ365"/>
  <c r="BN365"/>
  <c r="BR365"/>
  <c r="BV365"/>
  <c r="BZ365"/>
  <c r="CD365"/>
  <c r="K365"/>
  <c r="O365"/>
  <c r="S365"/>
  <c r="W365"/>
  <c r="AA365"/>
  <c r="AE365"/>
  <c r="AI365"/>
  <c r="AM365"/>
  <c r="AQ365"/>
  <c r="AU365"/>
  <c r="AY365"/>
  <c r="BC365"/>
  <c r="BG365"/>
  <c r="BK365"/>
  <c r="BO365"/>
  <c r="BS365"/>
  <c r="BW365"/>
  <c r="CA365"/>
  <c r="H365"/>
  <c r="L365"/>
  <c r="P365"/>
  <c r="T365"/>
  <c r="X365"/>
  <c r="AB365"/>
  <c r="AF365"/>
  <c r="AJ365"/>
  <c r="AN365"/>
  <c r="AR365"/>
  <c r="AV365"/>
  <c r="AZ365"/>
  <c r="BD365"/>
  <c r="BH365"/>
  <c r="BL365"/>
  <c r="BP365"/>
  <c r="BT365"/>
  <c r="BX365"/>
  <c r="CB365"/>
  <c r="I365"/>
  <c r="M365"/>
  <c r="Q365"/>
  <c r="U365"/>
  <c r="Y365"/>
  <c r="AC365"/>
  <c r="AG365"/>
  <c r="AK365"/>
  <c r="AO365"/>
  <c r="AS365"/>
  <c r="AW365"/>
  <c r="BA365"/>
  <c r="BE365"/>
  <c r="BI365"/>
  <c r="BM365"/>
  <c r="BQ365"/>
  <c r="BU365"/>
  <c r="BY365"/>
  <c r="CC365"/>
  <c r="F363" i="18"/>
  <c r="A363" i="17" s="1"/>
  <c r="N363" s="1"/>
  <c r="X363" s="1"/>
  <c r="AL362"/>
  <c r="Q359" i="22" l="1"/>
  <c r="P359"/>
  <c r="R359"/>
  <c r="O360"/>
  <c r="AE363" i="17"/>
  <c r="AD363"/>
  <c r="AB363"/>
  <c r="AK363"/>
  <c r="AI363"/>
  <c r="AJ363"/>
  <c r="Z363"/>
  <c r="AH363"/>
  <c r="V363"/>
  <c r="AA363"/>
  <c r="T363"/>
  <c r="W362"/>
  <c r="Y362"/>
  <c r="G368" i="5"/>
  <c r="O363" i="17"/>
  <c r="R363"/>
  <c r="E367" i="5"/>
  <c r="D367"/>
  <c r="F367"/>
  <c r="C367"/>
  <c r="A367"/>
  <c r="B367"/>
  <c r="F364" i="18"/>
  <c r="A364" i="17" s="1"/>
  <c r="N364" s="1"/>
  <c r="X364" s="1"/>
  <c r="K366" i="5"/>
  <c r="O366"/>
  <c r="S366"/>
  <c r="W366"/>
  <c r="AA366"/>
  <c r="AE366"/>
  <c r="AI366"/>
  <c r="AM366"/>
  <c r="AQ366"/>
  <c r="AU366"/>
  <c r="AY366"/>
  <c r="BC366"/>
  <c r="BG366"/>
  <c r="BK366"/>
  <c r="BO366"/>
  <c r="BS366"/>
  <c r="BW366"/>
  <c r="CA366"/>
  <c r="H366"/>
  <c r="L366"/>
  <c r="P366"/>
  <c r="T366"/>
  <c r="X366"/>
  <c r="AB366"/>
  <c r="AF366"/>
  <c r="AJ366"/>
  <c r="AN366"/>
  <c r="AR366"/>
  <c r="AV366"/>
  <c r="AZ366"/>
  <c r="BD366"/>
  <c r="BH366"/>
  <c r="BL366"/>
  <c r="BP366"/>
  <c r="BT366"/>
  <c r="BX366"/>
  <c r="CB366"/>
  <c r="I366"/>
  <c r="M366"/>
  <c r="Q366"/>
  <c r="U366"/>
  <c r="Y366"/>
  <c r="AC366"/>
  <c r="AG366"/>
  <c r="AK366"/>
  <c r="AO366"/>
  <c r="AS366"/>
  <c r="AW366"/>
  <c r="BA366"/>
  <c r="BE366"/>
  <c r="BI366"/>
  <c r="BM366"/>
  <c r="BQ366"/>
  <c r="BU366"/>
  <c r="BY366"/>
  <c r="CC366"/>
  <c r="J366"/>
  <c r="N366"/>
  <c r="R366"/>
  <c r="V366"/>
  <c r="Z366"/>
  <c r="AD366"/>
  <c r="AH366"/>
  <c r="AL366"/>
  <c r="AP366"/>
  <c r="AT366"/>
  <c r="AX366"/>
  <c r="BB366"/>
  <c r="BF366"/>
  <c r="BJ366"/>
  <c r="BN366"/>
  <c r="BR366"/>
  <c r="BV366"/>
  <c r="BZ366"/>
  <c r="CD366"/>
  <c r="AL363" i="17"/>
  <c r="Q360" i="22" l="1"/>
  <c r="P360"/>
  <c r="R360"/>
  <c r="O361"/>
  <c r="AE364" i="17"/>
  <c r="AD364"/>
  <c r="AB364"/>
  <c r="AK364"/>
  <c r="AI364"/>
  <c r="AJ364"/>
  <c r="Z364"/>
  <c r="AH364"/>
  <c r="V364"/>
  <c r="AA364"/>
  <c r="T364"/>
  <c r="W363"/>
  <c r="Y363"/>
  <c r="G369" i="5"/>
  <c r="R364" i="17"/>
  <c r="O364"/>
  <c r="F365" i="18"/>
  <c r="A365" i="17" s="1"/>
  <c r="N365" s="1"/>
  <c r="X365" s="1"/>
  <c r="D368" i="5"/>
  <c r="E368"/>
  <c r="F368"/>
  <c r="B368"/>
  <c r="C368"/>
  <c r="A368"/>
  <c r="J367"/>
  <c r="N367"/>
  <c r="R367"/>
  <c r="V367"/>
  <c r="Z367"/>
  <c r="AD367"/>
  <c r="AH367"/>
  <c r="AL367"/>
  <c r="AP367"/>
  <c r="AT367"/>
  <c r="AX367"/>
  <c r="BB367"/>
  <c r="BF367"/>
  <c r="BJ367"/>
  <c r="BN367"/>
  <c r="BR367"/>
  <c r="BV367"/>
  <c r="BZ367"/>
  <c r="CD367"/>
  <c r="K367"/>
  <c r="O367"/>
  <c r="S367"/>
  <c r="W367"/>
  <c r="AA367"/>
  <c r="AE367"/>
  <c r="AI367"/>
  <c r="AM367"/>
  <c r="AQ367"/>
  <c r="AU367"/>
  <c r="AY367"/>
  <c r="BC367"/>
  <c r="BG367"/>
  <c r="BK367"/>
  <c r="BO367"/>
  <c r="BS367"/>
  <c r="BW367"/>
  <c r="CA367"/>
  <c r="H367"/>
  <c r="L367"/>
  <c r="P367"/>
  <c r="T367"/>
  <c r="X367"/>
  <c r="AB367"/>
  <c r="AF367"/>
  <c r="AJ367"/>
  <c r="AN367"/>
  <c r="AR367"/>
  <c r="AV367"/>
  <c r="AZ367"/>
  <c r="BD367"/>
  <c r="BH367"/>
  <c r="BL367"/>
  <c r="BP367"/>
  <c r="BT367"/>
  <c r="BX367"/>
  <c r="CB367"/>
  <c r="I367"/>
  <c r="M367"/>
  <c r="Q367"/>
  <c r="U367"/>
  <c r="Y367"/>
  <c r="AC367"/>
  <c r="AG367"/>
  <c r="AK367"/>
  <c r="AO367"/>
  <c r="AS367"/>
  <c r="AW367"/>
  <c r="BA367"/>
  <c r="BE367"/>
  <c r="BI367"/>
  <c r="BM367"/>
  <c r="BQ367"/>
  <c r="BU367"/>
  <c r="BY367"/>
  <c r="CC367"/>
  <c r="AL364" i="17"/>
  <c r="P361" i="22" l="1"/>
  <c r="R361"/>
  <c r="Q361"/>
  <c r="O362"/>
  <c r="AE365" i="17"/>
  <c r="AD365"/>
  <c r="AB365"/>
  <c r="AK365"/>
  <c r="AI365"/>
  <c r="AJ365"/>
  <c r="W364"/>
  <c r="Y364"/>
  <c r="Z365"/>
  <c r="AH365"/>
  <c r="V365"/>
  <c r="AA365"/>
  <c r="T365"/>
  <c r="G370" i="5"/>
  <c r="R365" i="17"/>
  <c r="O365"/>
  <c r="I368" i="5"/>
  <c r="M368"/>
  <c r="Q368"/>
  <c r="U368"/>
  <c r="Y368"/>
  <c r="AC368"/>
  <c r="AG368"/>
  <c r="AK368"/>
  <c r="AO368"/>
  <c r="AS368"/>
  <c r="AW368"/>
  <c r="BA368"/>
  <c r="BE368"/>
  <c r="BI368"/>
  <c r="BM368"/>
  <c r="BQ368"/>
  <c r="BU368"/>
  <c r="BY368"/>
  <c r="CC368"/>
  <c r="J368"/>
  <c r="N368"/>
  <c r="R368"/>
  <c r="V368"/>
  <c r="Z368"/>
  <c r="AD368"/>
  <c r="AH368"/>
  <c r="AL368"/>
  <c r="AP368"/>
  <c r="AT368"/>
  <c r="AX368"/>
  <c r="BB368"/>
  <c r="BF368"/>
  <c r="BJ368"/>
  <c r="BN368"/>
  <c r="BR368"/>
  <c r="BV368"/>
  <c r="BZ368"/>
  <c r="CD368"/>
  <c r="K368"/>
  <c r="O368"/>
  <c r="S368"/>
  <c r="W368"/>
  <c r="AA368"/>
  <c r="AE368"/>
  <c r="AI368"/>
  <c r="AM368"/>
  <c r="AQ368"/>
  <c r="AU368"/>
  <c r="AY368"/>
  <c r="BC368"/>
  <c r="BG368"/>
  <c r="BK368"/>
  <c r="BO368"/>
  <c r="BS368"/>
  <c r="BW368"/>
  <c r="CA368"/>
  <c r="H368"/>
  <c r="L368"/>
  <c r="P368"/>
  <c r="T368"/>
  <c r="X368"/>
  <c r="AB368"/>
  <c r="AF368"/>
  <c r="AJ368"/>
  <c r="AN368"/>
  <c r="AR368"/>
  <c r="AV368"/>
  <c r="AZ368"/>
  <c r="BD368"/>
  <c r="BH368"/>
  <c r="BL368"/>
  <c r="BP368"/>
  <c r="BT368"/>
  <c r="BX368"/>
  <c r="CB368"/>
  <c r="E369"/>
  <c r="D369"/>
  <c r="F369"/>
  <c r="C369"/>
  <c r="A369"/>
  <c r="B369"/>
  <c r="F366" i="18"/>
  <c r="A366" i="17" s="1"/>
  <c r="N366" s="1"/>
  <c r="X366" s="1"/>
  <c r="AL365"/>
  <c r="P362" i="22" l="1"/>
  <c r="R362"/>
  <c r="Q362"/>
  <c r="O363"/>
  <c r="AE366" i="17"/>
  <c r="AD366"/>
  <c r="AB366"/>
  <c r="AK366"/>
  <c r="AI366"/>
  <c r="AJ366"/>
  <c r="Z366"/>
  <c r="AH366"/>
  <c r="V366"/>
  <c r="AA366"/>
  <c r="T366"/>
  <c r="W365"/>
  <c r="Y365"/>
  <c r="G371" i="5"/>
  <c r="R366" i="17"/>
  <c r="O366"/>
  <c r="F367" i="18"/>
  <c r="A367" i="17" s="1"/>
  <c r="N367" s="1"/>
  <c r="X367" s="1"/>
  <c r="J369" i="5"/>
  <c r="N369"/>
  <c r="R369"/>
  <c r="V369"/>
  <c r="Z369"/>
  <c r="AD369"/>
  <c r="AH369"/>
  <c r="AL369"/>
  <c r="AP369"/>
  <c r="AT369"/>
  <c r="AX369"/>
  <c r="BB369"/>
  <c r="BF369"/>
  <c r="BJ369"/>
  <c r="BN369"/>
  <c r="BR369"/>
  <c r="BV369"/>
  <c r="BZ369"/>
  <c r="CD369"/>
  <c r="K369"/>
  <c r="O369"/>
  <c r="S369"/>
  <c r="W369"/>
  <c r="AA369"/>
  <c r="AE369"/>
  <c r="AI369"/>
  <c r="AM369"/>
  <c r="AQ369"/>
  <c r="AU369"/>
  <c r="AY369"/>
  <c r="BC369"/>
  <c r="BG369"/>
  <c r="BK369"/>
  <c r="BO369"/>
  <c r="BS369"/>
  <c r="BW369"/>
  <c r="CA369"/>
  <c r="H369"/>
  <c r="L369"/>
  <c r="P369"/>
  <c r="T369"/>
  <c r="X369"/>
  <c r="AB369"/>
  <c r="AF369"/>
  <c r="AJ369"/>
  <c r="AN369"/>
  <c r="AR369"/>
  <c r="AV369"/>
  <c r="AZ369"/>
  <c r="BD369"/>
  <c r="BH369"/>
  <c r="BL369"/>
  <c r="BP369"/>
  <c r="BT369"/>
  <c r="BX369"/>
  <c r="CB369"/>
  <c r="I369"/>
  <c r="M369"/>
  <c r="Q369"/>
  <c r="U369"/>
  <c r="Y369"/>
  <c r="AC369"/>
  <c r="AG369"/>
  <c r="AK369"/>
  <c r="AO369"/>
  <c r="AS369"/>
  <c r="AW369"/>
  <c r="BA369"/>
  <c r="BE369"/>
  <c r="BI369"/>
  <c r="BM369"/>
  <c r="BQ369"/>
  <c r="BU369"/>
  <c r="BY369"/>
  <c r="CC369"/>
  <c r="D370"/>
  <c r="E370"/>
  <c r="F370"/>
  <c r="B370"/>
  <c r="C370"/>
  <c r="A370"/>
  <c r="AL366" i="17"/>
  <c r="P363" i="22" l="1"/>
  <c r="R363"/>
  <c r="Q363"/>
  <c r="O364"/>
  <c r="AE367" i="17"/>
  <c r="AD367"/>
  <c r="AB367"/>
  <c r="AK367"/>
  <c r="AI367"/>
  <c r="AJ367"/>
  <c r="W366"/>
  <c r="Y366"/>
  <c r="Z367"/>
  <c r="AH367"/>
  <c r="V367"/>
  <c r="AA367"/>
  <c r="T367"/>
  <c r="G372" i="5"/>
  <c r="O367" i="17"/>
  <c r="R367"/>
  <c r="E371" i="5"/>
  <c r="D371"/>
  <c r="F371"/>
  <c r="C371"/>
  <c r="A371"/>
  <c r="B371"/>
  <c r="I370"/>
  <c r="M370"/>
  <c r="Q370"/>
  <c r="U370"/>
  <c r="Y370"/>
  <c r="AC370"/>
  <c r="AG370"/>
  <c r="AK370"/>
  <c r="AO370"/>
  <c r="AS370"/>
  <c r="AW370"/>
  <c r="BA370"/>
  <c r="BE370"/>
  <c r="BI370"/>
  <c r="BM370"/>
  <c r="BQ370"/>
  <c r="BU370"/>
  <c r="BY370"/>
  <c r="CC370"/>
  <c r="J370"/>
  <c r="N370"/>
  <c r="R370"/>
  <c r="V370"/>
  <c r="Z370"/>
  <c r="AD370"/>
  <c r="AH370"/>
  <c r="AL370"/>
  <c r="AP370"/>
  <c r="AT370"/>
  <c r="AX370"/>
  <c r="BB370"/>
  <c r="BF370"/>
  <c r="BJ370"/>
  <c r="BN370"/>
  <c r="BR370"/>
  <c r="BV370"/>
  <c r="BZ370"/>
  <c r="CD370"/>
  <c r="K370"/>
  <c r="O370"/>
  <c r="S370"/>
  <c r="W370"/>
  <c r="AA370"/>
  <c r="AE370"/>
  <c r="AI370"/>
  <c r="AM370"/>
  <c r="AQ370"/>
  <c r="AU370"/>
  <c r="AY370"/>
  <c r="BC370"/>
  <c r="BG370"/>
  <c r="BK370"/>
  <c r="BO370"/>
  <c r="BS370"/>
  <c r="BW370"/>
  <c r="CA370"/>
  <c r="H370"/>
  <c r="L370"/>
  <c r="P370"/>
  <c r="T370"/>
  <c r="X370"/>
  <c r="AB370"/>
  <c r="AF370"/>
  <c r="AJ370"/>
  <c r="AN370"/>
  <c r="AR370"/>
  <c r="AV370"/>
  <c r="AZ370"/>
  <c r="BD370"/>
  <c r="BH370"/>
  <c r="BL370"/>
  <c r="BP370"/>
  <c r="BT370"/>
  <c r="BX370"/>
  <c r="CB370"/>
  <c r="F368" i="18"/>
  <c r="A368" i="17" s="1"/>
  <c r="N368" s="1"/>
  <c r="X368" s="1"/>
  <c r="AL367"/>
  <c r="Q364" i="22" l="1"/>
  <c r="P364"/>
  <c r="R364"/>
  <c r="O365"/>
  <c r="AE368" i="17"/>
  <c r="AD368"/>
  <c r="AB368"/>
  <c r="AK368"/>
  <c r="AI368"/>
  <c r="AJ368"/>
  <c r="Z368"/>
  <c r="AH368"/>
  <c r="V368"/>
  <c r="AA368"/>
  <c r="T368"/>
  <c r="W367"/>
  <c r="Y367"/>
  <c r="G373" i="5"/>
  <c r="R368" i="17"/>
  <c r="O368"/>
  <c r="F369" i="18"/>
  <c r="A369" i="17" s="1"/>
  <c r="N369" s="1"/>
  <c r="X369" s="1"/>
  <c r="H371" i="5"/>
  <c r="L371"/>
  <c r="P371"/>
  <c r="T371"/>
  <c r="X371"/>
  <c r="AB371"/>
  <c r="AF371"/>
  <c r="AJ371"/>
  <c r="AN371"/>
  <c r="AR371"/>
  <c r="AV371"/>
  <c r="AZ371"/>
  <c r="BD371"/>
  <c r="BH371"/>
  <c r="BL371"/>
  <c r="BP371"/>
  <c r="BT371"/>
  <c r="BX371"/>
  <c r="CB371"/>
  <c r="I371"/>
  <c r="M371"/>
  <c r="Q371"/>
  <c r="U371"/>
  <c r="Y371"/>
  <c r="AC371"/>
  <c r="AG371"/>
  <c r="AK371"/>
  <c r="AO371"/>
  <c r="AS371"/>
  <c r="AW371"/>
  <c r="BA371"/>
  <c r="BE371"/>
  <c r="BI371"/>
  <c r="BM371"/>
  <c r="BQ371"/>
  <c r="BU371"/>
  <c r="BY371"/>
  <c r="CC371"/>
  <c r="J371"/>
  <c r="N371"/>
  <c r="R371"/>
  <c r="V371"/>
  <c r="Z371"/>
  <c r="AD371"/>
  <c r="AH371"/>
  <c r="AL371"/>
  <c r="AP371"/>
  <c r="AT371"/>
  <c r="AX371"/>
  <c r="BB371"/>
  <c r="BF371"/>
  <c r="BJ371"/>
  <c r="BN371"/>
  <c r="BR371"/>
  <c r="BV371"/>
  <c r="BZ371"/>
  <c r="CD371"/>
  <c r="K371"/>
  <c r="O371"/>
  <c r="S371"/>
  <c r="W371"/>
  <c r="AA371"/>
  <c r="AE371"/>
  <c r="AI371"/>
  <c r="AM371"/>
  <c r="AQ371"/>
  <c r="AU371"/>
  <c r="AY371"/>
  <c r="BC371"/>
  <c r="BG371"/>
  <c r="BK371"/>
  <c r="BO371"/>
  <c r="BS371"/>
  <c r="BW371"/>
  <c r="CA371"/>
  <c r="D372"/>
  <c r="E372"/>
  <c r="F372"/>
  <c r="A372"/>
  <c r="B372"/>
  <c r="C372"/>
  <c r="AL368" i="17"/>
  <c r="P365" i="22" l="1"/>
  <c r="R365"/>
  <c r="Q365"/>
  <c r="O366"/>
  <c r="AE369" i="17"/>
  <c r="AD369"/>
  <c r="AB369"/>
  <c r="AK369"/>
  <c r="AI369"/>
  <c r="AJ369"/>
  <c r="W368"/>
  <c r="Y368"/>
  <c r="Z369"/>
  <c r="AH369"/>
  <c r="V369"/>
  <c r="AA369"/>
  <c r="T369"/>
  <c r="G374" i="5"/>
  <c r="R369" i="17"/>
  <c r="O369"/>
  <c r="F373" i="5"/>
  <c r="E373"/>
  <c r="D373"/>
  <c r="C373"/>
  <c r="A373"/>
  <c r="B373"/>
  <c r="K372"/>
  <c r="O372"/>
  <c r="S372"/>
  <c r="W372"/>
  <c r="AA372"/>
  <c r="AE372"/>
  <c r="AI372"/>
  <c r="AM372"/>
  <c r="AQ372"/>
  <c r="AU372"/>
  <c r="AY372"/>
  <c r="BC372"/>
  <c r="BG372"/>
  <c r="BK372"/>
  <c r="BO372"/>
  <c r="BS372"/>
  <c r="BW372"/>
  <c r="CA372"/>
  <c r="H372"/>
  <c r="L372"/>
  <c r="P372"/>
  <c r="T372"/>
  <c r="X372"/>
  <c r="AB372"/>
  <c r="AF372"/>
  <c r="AJ372"/>
  <c r="AN372"/>
  <c r="AR372"/>
  <c r="AV372"/>
  <c r="AZ372"/>
  <c r="BD372"/>
  <c r="BH372"/>
  <c r="BL372"/>
  <c r="BP372"/>
  <c r="BT372"/>
  <c r="BX372"/>
  <c r="CB372"/>
  <c r="I372"/>
  <c r="M372"/>
  <c r="Q372"/>
  <c r="U372"/>
  <c r="Y372"/>
  <c r="AC372"/>
  <c r="AG372"/>
  <c r="AK372"/>
  <c r="AO372"/>
  <c r="AS372"/>
  <c r="AW372"/>
  <c r="BA372"/>
  <c r="BE372"/>
  <c r="BI372"/>
  <c r="BM372"/>
  <c r="BQ372"/>
  <c r="BU372"/>
  <c r="BY372"/>
  <c r="CC372"/>
  <c r="J372"/>
  <c r="N372"/>
  <c r="R372"/>
  <c r="V372"/>
  <c r="Z372"/>
  <c r="AD372"/>
  <c r="AH372"/>
  <c r="AL372"/>
  <c r="AP372"/>
  <c r="AT372"/>
  <c r="AX372"/>
  <c r="BB372"/>
  <c r="BF372"/>
  <c r="BJ372"/>
  <c r="BN372"/>
  <c r="BR372"/>
  <c r="BV372"/>
  <c r="BZ372"/>
  <c r="CD372"/>
  <c r="F370" i="18"/>
  <c r="A370" i="17" s="1"/>
  <c r="N370" s="1"/>
  <c r="X370" s="1"/>
  <c r="AL369"/>
  <c r="P366" i="22" l="1"/>
  <c r="R366"/>
  <c r="Q366"/>
  <c r="O367"/>
  <c r="AE370" i="17"/>
  <c r="AD370"/>
  <c r="AB370"/>
  <c r="AK370"/>
  <c r="AI370"/>
  <c r="AJ370"/>
  <c r="Z370"/>
  <c r="AH370"/>
  <c r="V370"/>
  <c r="AA370"/>
  <c r="T370"/>
  <c r="W369"/>
  <c r="Y369"/>
  <c r="G375" i="5"/>
  <c r="R370" i="17"/>
  <c r="O370"/>
  <c r="F371" i="18"/>
  <c r="A371" i="17" s="1"/>
  <c r="N371" s="1"/>
  <c r="X371" s="1"/>
  <c r="H373" i="5"/>
  <c r="L373"/>
  <c r="P373"/>
  <c r="T373"/>
  <c r="X373"/>
  <c r="AB373"/>
  <c r="AF373"/>
  <c r="AJ373"/>
  <c r="AN373"/>
  <c r="AR373"/>
  <c r="AV373"/>
  <c r="AZ373"/>
  <c r="BD373"/>
  <c r="BH373"/>
  <c r="BL373"/>
  <c r="BP373"/>
  <c r="BT373"/>
  <c r="BX373"/>
  <c r="CB373"/>
  <c r="I373"/>
  <c r="M373"/>
  <c r="Q373"/>
  <c r="U373"/>
  <c r="Y373"/>
  <c r="AC373"/>
  <c r="AG373"/>
  <c r="AK373"/>
  <c r="AO373"/>
  <c r="AS373"/>
  <c r="AW373"/>
  <c r="BA373"/>
  <c r="BE373"/>
  <c r="BI373"/>
  <c r="BM373"/>
  <c r="BQ373"/>
  <c r="BU373"/>
  <c r="BY373"/>
  <c r="CC373"/>
  <c r="J373"/>
  <c r="N373"/>
  <c r="R373"/>
  <c r="V373"/>
  <c r="Z373"/>
  <c r="AD373"/>
  <c r="AH373"/>
  <c r="AL373"/>
  <c r="AP373"/>
  <c r="AT373"/>
  <c r="AX373"/>
  <c r="BB373"/>
  <c r="BF373"/>
  <c r="BJ373"/>
  <c r="BN373"/>
  <c r="BR373"/>
  <c r="BV373"/>
  <c r="BZ373"/>
  <c r="CD373"/>
  <c r="K373"/>
  <c r="O373"/>
  <c r="S373"/>
  <c r="W373"/>
  <c r="AA373"/>
  <c r="AE373"/>
  <c r="AI373"/>
  <c r="AM373"/>
  <c r="AQ373"/>
  <c r="AU373"/>
  <c r="AY373"/>
  <c r="BC373"/>
  <c r="BG373"/>
  <c r="BK373"/>
  <c r="BO373"/>
  <c r="BS373"/>
  <c r="BW373"/>
  <c r="CA373"/>
  <c r="D374"/>
  <c r="E374"/>
  <c r="F374"/>
  <c r="A374"/>
  <c r="B374"/>
  <c r="C374"/>
  <c r="AL370" i="17"/>
  <c r="Q367" i="22" l="1"/>
  <c r="P367"/>
  <c r="R367"/>
  <c r="O368"/>
  <c r="AE371" i="17"/>
  <c r="AD371"/>
  <c r="AB371"/>
  <c r="AK371"/>
  <c r="AI371"/>
  <c r="AJ371"/>
  <c r="W370"/>
  <c r="Y370"/>
  <c r="Z371"/>
  <c r="AH371"/>
  <c r="V371"/>
  <c r="AA371"/>
  <c r="T371"/>
  <c r="G376" i="5"/>
  <c r="O371" i="17"/>
  <c r="R371"/>
  <c r="K374" i="5"/>
  <c r="O374"/>
  <c r="S374"/>
  <c r="W374"/>
  <c r="AA374"/>
  <c r="AE374"/>
  <c r="AI374"/>
  <c r="AM374"/>
  <c r="AQ374"/>
  <c r="AU374"/>
  <c r="AY374"/>
  <c r="BC374"/>
  <c r="BG374"/>
  <c r="BK374"/>
  <c r="BO374"/>
  <c r="BS374"/>
  <c r="BW374"/>
  <c r="CA374"/>
  <c r="H374"/>
  <c r="L374"/>
  <c r="P374"/>
  <c r="T374"/>
  <c r="X374"/>
  <c r="AB374"/>
  <c r="AF374"/>
  <c r="AJ374"/>
  <c r="AN374"/>
  <c r="AR374"/>
  <c r="AV374"/>
  <c r="AZ374"/>
  <c r="BD374"/>
  <c r="BH374"/>
  <c r="BL374"/>
  <c r="BP374"/>
  <c r="BT374"/>
  <c r="BX374"/>
  <c r="CB374"/>
  <c r="I374"/>
  <c r="M374"/>
  <c r="Q374"/>
  <c r="U374"/>
  <c r="Y374"/>
  <c r="AC374"/>
  <c r="AG374"/>
  <c r="AK374"/>
  <c r="AO374"/>
  <c r="AS374"/>
  <c r="AW374"/>
  <c r="BA374"/>
  <c r="BE374"/>
  <c r="BI374"/>
  <c r="BM374"/>
  <c r="BQ374"/>
  <c r="BU374"/>
  <c r="BY374"/>
  <c r="CC374"/>
  <c r="J374"/>
  <c r="N374"/>
  <c r="R374"/>
  <c r="V374"/>
  <c r="Z374"/>
  <c r="AD374"/>
  <c r="AH374"/>
  <c r="AL374"/>
  <c r="AP374"/>
  <c r="AT374"/>
  <c r="AX374"/>
  <c r="BB374"/>
  <c r="BF374"/>
  <c r="BJ374"/>
  <c r="BN374"/>
  <c r="BR374"/>
  <c r="BV374"/>
  <c r="BZ374"/>
  <c r="CD374"/>
  <c r="E375"/>
  <c r="D375"/>
  <c r="F375"/>
  <c r="C375"/>
  <c r="A375"/>
  <c r="B375"/>
  <c r="F372" i="18"/>
  <c r="A372" i="17" s="1"/>
  <c r="N372" s="1"/>
  <c r="X372" s="1"/>
  <c r="AL371"/>
  <c r="P368" i="22" l="1"/>
  <c r="R368"/>
  <c r="Q368"/>
  <c r="O369"/>
  <c r="AE372" i="17"/>
  <c r="AD372"/>
  <c r="AB372"/>
  <c r="AK372"/>
  <c r="AI372"/>
  <c r="AJ372"/>
  <c r="Z372"/>
  <c r="AH372"/>
  <c r="V372"/>
  <c r="AA372"/>
  <c r="T372"/>
  <c r="W371"/>
  <c r="Y371"/>
  <c r="G377" i="5"/>
  <c r="R372" i="17"/>
  <c r="O372"/>
  <c r="F373" i="18"/>
  <c r="A373" i="17" s="1"/>
  <c r="N373" s="1"/>
  <c r="X373" s="1"/>
  <c r="D376" i="5"/>
  <c r="E376"/>
  <c r="F376"/>
  <c r="B376"/>
  <c r="C376"/>
  <c r="A376"/>
  <c r="J375"/>
  <c r="N375"/>
  <c r="R375"/>
  <c r="V375"/>
  <c r="Z375"/>
  <c r="AD375"/>
  <c r="AH375"/>
  <c r="AL375"/>
  <c r="AP375"/>
  <c r="AT375"/>
  <c r="AX375"/>
  <c r="BB375"/>
  <c r="BF375"/>
  <c r="BJ375"/>
  <c r="BN375"/>
  <c r="BR375"/>
  <c r="BV375"/>
  <c r="BZ375"/>
  <c r="CD375"/>
  <c r="K375"/>
  <c r="O375"/>
  <c r="S375"/>
  <c r="W375"/>
  <c r="AA375"/>
  <c r="AE375"/>
  <c r="AI375"/>
  <c r="AM375"/>
  <c r="AQ375"/>
  <c r="AU375"/>
  <c r="AY375"/>
  <c r="BC375"/>
  <c r="BG375"/>
  <c r="BK375"/>
  <c r="BO375"/>
  <c r="BS375"/>
  <c r="BW375"/>
  <c r="CA375"/>
  <c r="H375"/>
  <c r="L375"/>
  <c r="P375"/>
  <c r="T375"/>
  <c r="X375"/>
  <c r="AB375"/>
  <c r="AF375"/>
  <c r="AJ375"/>
  <c r="AN375"/>
  <c r="AR375"/>
  <c r="AV375"/>
  <c r="AZ375"/>
  <c r="BD375"/>
  <c r="BH375"/>
  <c r="BL375"/>
  <c r="BP375"/>
  <c r="BT375"/>
  <c r="BX375"/>
  <c r="CB375"/>
  <c r="I375"/>
  <c r="M375"/>
  <c r="Q375"/>
  <c r="U375"/>
  <c r="Y375"/>
  <c r="AC375"/>
  <c r="AG375"/>
  <c r="AK375"/>
  <c r="AO375"/>
  <c r="AS375"/>
  <c r="AW375"/>
  <c r="BA375"/>
  <c r="BE375"/>
  <c r="BI375"/>
  <c r="BM375"/>
  <c r="BQ375"/>
  <c r="BU375"/>
  <c r="BY375"/>
  <c r="CC375"/>
  <c r="AL372" i="17"/>
  <c r="P369" i="22" l="1"/>
  <c r="R369"/>
  <c r="Q369"/>
  <c r="O370"/>
  <c r="AE373" i="17"/>
  <c r="AD373"/>
  <c r="AB373"/>
  <c r="AK373"/>
  <c r="AI373"/>
  <c r="AJ373"/>
  <c r="W372"/>
  <c r="Y372"/>
  <c r="Z373"/>
  <c r="AH373"/>
  <c r="V373"/>
  <c r="AA373"/>
  <c r="T373"/>
  <c r="G378" i="5"/>
  <c r="R373" i="17"/>
  <c r="O373"/>
  <c r="E377" i="5"/>
  <c r="D377"/>
  <c r="F377"/>
  <c r="C377"/>
  <c r="A377"/>
  <c r="B377"/>
  <c r="I376"/>
  <c r="M376"/>
  <c r="Q376"/>
  <c r="U376"/>
  <c r="Y376"/>
  <c r="AC376"/>
  <c r="AG376"/>
  <c r="AK376"/>
  <c r="AO376"/>
  <c r="AS376"/>
  <c r="AW376"/>
  <c r="BA376"/>
  <c r="BE376"/>
  <c r="BI376"/>
  <c r="BM376"/>
  <c r="BQ376"/>
  <c r="BU376"/>
  <c r="BY376"/>
  <c r="CC376"/>
  <c r="J376"/>
  <c r="N376"/>
  <c r="R376"/>
  <c r="V376"/>
  <c r="Z376"/>
  <c r="AD376"/>
  <c r="AH376"/>
  <c r="AL376"/>
  <c r="AP376"/>
  <c r="AT376"/>
  <c r="AX376"/>
  <c r="BB376"/>
  <c r="BF376"/>
  <c r="BJ376"/>
  <c r="BN376"/>
  <c r="BR376"/>
  <c r="BV376"/>
  <c r="BZ376"/>
  <c r="CD376"/>
  <c r="K376"/>
  <c r="O376"/>
  <c r="S376"/>
  <c r="W376"/>
  <c r="AA376"/>
  <c r="AE376"/>
  <c r="AI376"/>
  <c r="AM376"/>
  <c r="AQ376"/>
  <c r="AU376"/>
  <c r="AY376"/>
  <c r="BC376"/>
  <c r="BG376"/>
  <c r="BK376"/>
  <c r="BO376"/>
  <c r="BS376"/>
  <c r="BW376"/>
  <c r="CA376"/>
  <c r="H376"/>
  <c r="L376"/>
  <c r="P376"/>
  <c r="T376"/>
  <c r="X376"/>
  <c r="AB376"/>
  <c r="AF376"/>
  <c r="AJ376"/>
  <c r="AN376"/>
  <c r="AR376"/>
  <c r="AV376"/>
  <c r="AZ376"/>
  <c r="BD376"/>
  <c r="BH376"/>
  <c r="BL376"/>
  <c r="BP376"/>
  <c r="BT376"/>
  <c r="BX376"/>
  <c r="CB376"/>
  <c r="F374" i="18"/>
  <c r="A374" i="17" s="1"/>
  <c r="N374" s="1"/>
  <c r="X374" s="1"/>
  <c r="AL373"/>
  <c r="P370" i="22" l="1"/>
  <c r="R370"/>
  <c r="Q370"/>
  <c r="O371"/>
  <c r="AE374" i="17"/>
  <c r="AD374"/>
  <c r="AB374"/>
  <c r="AK374"/>
  <c r="AI374"/>
  <c r="AJ374"/>
  <c r="Z374"/>
  <c r="AH374"/>
  <c r="V374"/>
  <c r="AA374"/>
  <c r="T374"/>
  <c r="W373"/>
  <c r="Y373"/>
  <c r="G379" i="5"/>
  <c r="R374" i="17"/>
  <c r="O374"/>
  <c r="D378" i="5"/>
  <c r="E378"/>
  <c r="F378"/>
  <c r="B378"/>
  <c r="C378"/>
  <c r="A378"/>
  <c r="F375" i="18"/>
  <c r="A375" i="17" s="1"/>
  <c r="N375" s="1"/>
  <c r="X375" s="1"/>
  <c r="H377" i="5"/>
  <c r="L377"/>
  <c r="P377"/>
  <c r="T377"/>
  <c r="X377"/>
  <c r="AB377"/>
  <c r="AF377"/>
  <c r="AJ377"/>
  <c r="AN377"/>
  <c r="AR377"/>
  <c r="AV377"/>
  <c r="AZ377"/>
  <c r="BD377"/>
  <c r="BH377"/>
  <c r="BL377"/>
  <c r="BP377"/>
  <c r="BT377"/>
  <c r="BX377"/>
  <c r="CB377"/>
  <c r="I377"/>
  <c r="M377"/>
  <c r="Q377"/>
  <c r="U377"/>
  <c r="Y377"/>
  <c r="AC377"/>
  <c r="AG377"/>
  <c r="AK377"/>
  <c r="AO377"/>
  <c r="AS377"/>
  <c r="AW377"/>
  <c r="BA377"/>
  <c r="BE377"/>
  <c r="BI377"/>
  <c r="BM377"/>
  <c r="BQ377"/>
  <c r="BU377"/>
  <c r="BY377"/>
  <c r="CC377"/>
  <c r="J377"/>
  <c r="N377"/>
  <c r="R377"/>
  <c r="V377"/>
  <c r="Z377"/>
  <c r="AD377"/>
  <c r="AH377"/>
  <c r="AL377"/>
  <c r="AP377"/>
  <c r="AT377"/>
  <c r="AX377"/>
  <c r="BB377"/>
  <c r="BF377"/>
  <c r="BJ377"/>
  <c r="BN377"/>
  <c r="BR377"/>
  <c r="BV377"/>
  <c r="BZ377"/>
  <c r="CD377"/>
  <c r="K377"/>
  <c r="O377"/>
  <c r="S377"/>
  <c r="W377"/>
  <c r="AA377"/>
  <c r="AE377"/>
  <c r="AI377"/>
  <c r="AM377"/>
  <c r="AQ377"/>
  <c r="AU377"/>
  <c r="AY377"/>
  <c r="BC377"/>
  <c r="BG377"/>
  <c r="BK377"/>
  <c r="BO377"/>
  <c r="BS377"/>
  <c r="BW377"/>
  <c r="CA377"/>
  <c r="AL374" i="17"/>
  <c r="Q371" i="22" l="1"/>
  <c r="P371"/>
  <c r="R371"/>
  <c r="O372"/>
  <c r="AE375" i="17"/>
  <c r="AD375"/>
  <c r="AB375"/>
  <c r="AK375"/>
  <c r="AI375"/>
  <c r="AJ375"/>
  <c r="W374"/>
  <c r="Y374"/>
  <c r="Z375"/>
  <c r="AH375"/>
  <c r="V375"/>
  <c r="AA375"/>
  <c r="T375"/>
  <c r="G380" i="5"/>
  <c r="O375" i="17"/>
  <c r="R375"/>
  <c r="F376" i="18"/>
  <c r="A376" i="17" s="1"/>
  <c r="N376" s="1"/>
  <c r="X376" s="1"/>
  <c r="I378" i="5"/>
  <c r="M378"/>
  <c r="Q378"/>
  <c r="U378"/>
  <c r="Y378"/>
  <c r="AC378"/>
  <c r="AG378"/>
  <c r="AK378"/>
  <c r="AO378"/>
  <c r="AS378"/>
  <c r="AW378"/>
  <c r="BA378"/>
  <c r="BE378"/>
  <c r="BI378"/>
  <c r="BM378"/>
  <c r="BQ378"/>
  <c r="BU378"/>
  <c r="BY378"/>
  <c r="CC378"/>
  <c r="J378"/>
  <c r="N378"/>
  <c r="R378"/>
  <c r="V378"/>
  <c r="Z378"/>
  <c r="AD378"/>
  <c r="AH378"/>
  <c r="AL378"/>
  <c r="AP378"/>
  <c r="AT378"/>
  <c r="AX378"/>
  <c r="BB378"/>
  <c r="BF378"/>
  <c r="BJ378"/>
  <c r="BN378"/>
  <c r="BR378"/>
  <c r="BV378"/>
  <c r="BZ378"/>
  <c r="CD378"/>
  <c r="K378"/>
  <c r="O378"/>
  <c r="S378"/>
  <c r="W378"/>
  <c r="AA378"/>
  <c r="AE378"/>
  <c r="AI378"/>
  <c r="AM378"/>
  <c r="AQ378"/>
  <c r="AU378"/>
  <c r="AY378"/>
  <c r="BC378"/>
  <c r="BG378"/>
  <c r="BK378"/>
  <c r="BO378"/>
  <c r="BS378"/>
  <c r="BW378"/>
  <c r="CA378"/>
  <c r="H378"/>
  <c r="L378"/>
  <c r="P378"/>
  <c r="T378"/>
  <c r="X378"/>
  <c r="AB378"/>
  <c r="AF378"/>
  <c r="AJ378"/>
  <c r="AN378"/>
  <c r="AR378"/>
  <c r="AV378"/>
  <c r="AZ378"/>
  <c r="BD378"/>
  <c r="BH378"/>
  <c r="BL378"/>
  <c r="BP378"/>
  <c r="BT378"/>
  <c r="BX378"/>
  <c r="CB378"/>
  <c r="E379"/>
  <c r="D379"/>
  <c r="F379"/>
  <c r="C379"/>
  <c r="A379"/>
  <c r="B379"/>
  <c r="AL375" i="17"/>
  <c r="P372" i="22" l="1"/>
  <c r="R372"/>
  <c r="Q372"/>
  <c r="O373"/>
  <c r="AE376" i="17"/>
  <c r="AD376"/>
  <c r="AB376"/>
  <c r="AK376"/>
  <c r="AI376"/>
  <c r="AJ376"/>
  <c r="Z376"/>
  <c r="V376"/>
  <c r="AH376"/>
  <c r="AA376"/>
  <c r="T376"/>
  <c r="W375"/>
  <c r="Y375"/>
  <c r="G381" i="5"/>
  <c r="R376" i="17"/>
  <c r="O376"/>
  <c r="D380" i="5"/>
  <c r="E380"/>
  <c r="F380"/>
  <c r="A380"/>
  <c r="B380"/>
  <c r="C380"/>
  <c r="H379"/>
  <c r="L379"/>
  <c r="P379"/>
  <c r="T379"/>
  <c r="X379"/>
  <c r="AB379"/>
  <c r="AF379"/>
  <c r="AJ379"/>
  <c r="AN379"/>
  <c r="AR379"/>
  <c r="AV379"/>
  <c r="AZ379"/>
  <c r="BD379"/>
  <c r="BH379"/>
  <c r="BL379"/>
  <c r="BP379"/>
  <c r="BT379"/>
  <c r="BX379"/>
  <c r="CB379"/>
  <c r="I379"/>
  <c r="M379"/>
  <c r="Q379"/>
  <c r="U379"/>
  <c r="Y379"/>
  <c r="AC379"/>
  <c r="AG379"/>
  <c r="AK379"/>
  <c r="AO379"/>
  <c r="AS379"/>
  <c r="AW379"/>
  <c r="BA379"/>
  <c r="BE379"/>
  <c r="BI379"/>
  <c r="BM379"/>
  <c r="BQ379"/>
  <c r="BU379"/>
  <c r="BY379"/>
  <c r="CC379"/>
  <c r="J379"/>
  <c r="N379"/>
  <c r="R379"/>
  <c r="V379"/>
  <c r="Z379"/>
  <c r="AD379"/>
  <c r="AH379"/>
  <c r="AL379"/>
  <c r="AP379"/>
  <c r="AT379"/>
  <c r="AX379"/>
  <c r="BB379"/>
  <c r="BF379"/>
  <c r="BJ379"/>
  <c r="BN379"/>
  <c r="BR379"/>
  <c r="BV379"/>
  <c r="BZ379"/>
  <c r="CD379"/>
  <c r="K379"/>
  <c r="O379"/>
  <c r="S379"/>
  <c r="W379"/>
  <c r="AA379"/>
  <c r="AE379"/>
  <c r="AI379"/>
  <c r="AM379"/>
  <c r="AQ379"/>
  <c r="AU379"/>
  <c r="AY379"/>
  <c r="BC379"/>
  <c r="BG379"/>
  <c r="BK379"/>
  <c r="BO379"/>
  <c r="BS379"/>
  <c r="BW379"/>
  <c r="CA379"/>
  <c r="F377" i="18"/>
  <c r="A377" i="17" s="1"/>
  <c r="N377" s="1"/>
  <c r="X377" s="1"/>
  <c r="AL376"/>
  <c r="Q373" i="22" l="1"/>
  <c r="P373"/>
  <c r="R373"/>
  <c r="O374"/>
  <c r="AE377" i="17"/>
  <c r="AD377"/>
  <c r="AB377"/>
  <c r="AK377"/>
  <c r="AI377"/>
  <c r="AJ377"/>
  <c r="Z377"/>
  <c r="AH377"/>
  <c r="V377"/>
  <c r="AA377"/>
  <c r="T377"/>
  <c r="W376"/>
  <c r="Y376"/>
  <c r="G382" i="5"/>
  <c r="R377" i="17"/>
  <c r="O377"/>
  <c r="F381" i="5"/>
  <c r="E381"/>
  <c r="D381"/>
  <c r="C381"/>
  <c r="A381"/>
  <c r="B381"/>
  <c r="K380"/>
  <c r="O380"/>
  <c r="S380"/>
  <c r="W380"/>
  <c r="AA380"/>
  <c r="AE380"/>
  <c r="AI380"/>
  <c r="AM380"/>
  <c r="AQ380"/>
  <c r="AU380"/>
  <c r="AY380"/>
  <c r="BC380"/>
  <c r="BG380"/>
  <c r="BK380"/>
  <c r="BO380"/>
  <c r="BS380"/>
  <c r="BW380"/>
  <c r="CA380"/>
  <c r="H380"/>
  <c r="L380"/>
  <c r="P380"/>
  <c r="T380"/>
  <c r="X380"/>
  <c r="AB380"/>
  <c r="AF380"/>
  <c r="AJ380"/>
  <c r="AN380"/>
  <c r="AR380"/>
  <c r="AV380"/>
  <c r="AZ380"/>
  <c r="BD380"/>
  <c r="BH380"/>
  <c r="BL380"/>
  <c r="BP380"/>
  <c r="BT380"/>
  <c r="BX380"/>
  <c r="CB380"/>
  <c r="I380"/>
  <c r="M380"/>
  <c r="Q380"/>
  <c r="U380"/>
  <c r="Y380"/>
  <c r="AC380"/>
  <c r="AG380"/>
  <c r="AK380"/>
  <c r="AO380"/>
  <c r="AS380"/>
  <c r="AW380"/>
  <c r="BA380"/>
  <c r="BE380"/>
  <c r="BI380"/>
  <c r="BM380"/>
  <c r="BQ380"/>
  <c r="BU380"/>
  <c r="BY380"/>
  <c r="CC380"/>
  <c r="J380"/>
  <c r="N380"/>
  <c r="R380"/>
  <c r="V380"/>
  <c r="Z380"/>
  <c r="AD380"/>
  <c r="AH380"/>
  <c r="AL380"/>
  <c r="AP380"/>
  <c r="AT380"/>
  <c r="AX380"/>
  <c r="BB380"/>
  <c r="BF380"/>
  <c r="BJ380"/>
  <c r="BN380"/>
  <c r="BR380"/>
  <c r="BV380"/>
  <c r="BZ380"/>
  <c r="CD380"/>
  <c r="F378" i="18"/>
  <c r="A378" i="17" s="1"/>
  <c r="N378" s="1"/>
  <c r="X378" s="1"/>
  <c r="AL377"/>
  <c r="Q374" i="22" l="1"/>
  <c r="P374"/>
  <c r="R374"/>
  <c r="O375"/>
  <c r="AE378" i="17"/>
  <c r="AD378"/>
  <c r="AB378"/>
  <c r="AK378"/>
  <c r="AI378"/>
  <c r="AJ378"/>
  <c r="Z378"/>
  <c r="AH378"/>
  <c r="V378"/>
  <c r="AA378"/>
  <c r="T378"/>
  <c r="W377"/>
  <c r="Y377"/>
  <c r="G383" i="5"/>
  <c r="R378" i="17"/>
  <c r="O378"/>
  <c r="D382" i="5"/>
  <c r="E382"/>
  <c r="F382"/>
  <c r="A382"/>
  <c r="B382"/>
  <c r="C382"/>
  <c r="J381"/>
  <c r="N381"/>
  <c r="R381"/>
  <c r="V381"/>
  <c r="Z381"/>
  <c r="AD381"/>
  <c r="AH381"/>
  <c r="AL381"/>
  <c r="AP381"/>
  <c r="AT381"/>
  <c r="AX381"/>
  <c r="BB381"/>
  <c r="BF381"/>
  <c r="BJ381"/>
  <c r="BN381"/>
  <c r="BR381"/>
  <c r="BV381"/>
  <c r="BZ381"/>
  <c r="CD381"/>
  <c r="K381"/>
  <c r="O381"/>
  <c r="S381"/>
  <c r="W381"/>
  <c r="AA381"/>
  <c r="AE381"/>
  <c r="AI381"/>
  <c r="AM381"/>
  <c r="AQ381"/>
  <c r="AU381"/>
  <c r="AY381"/>
  <c r="BC381"/>
  <c r="BG381"/>
  <c r="BK381"/>
  <c r="BO381"/>
  <c r="BS381"/>
  <c r="BW381"/>
  <c r="CA381"/>
  <c r="H381"/>
  <c r="L381"/>
  <c r="P381"/>
  <c r="T381"/>
  <c r="X381"/>
  <c r="AB381"/>
  <c r="AF381"/>
  <c r="AJ381"/>
  <c r="AN381"/>
  <c r="AR381"/>
  <c r="AV381"/>
  <c r="AZ381"/>
  <c r="BD381"/>
  <c r="BH381"/>
  <c r="BL381"/>
  <c r="BP381"/>
  <c r="BT381"/>
  <c r="BX381"/>
  <c r="CB381"/>
  <c r="I381"/>
  <c r="M381"/>
  <c r="Q381"/>
  <c r="U381"/>
  <c r="Y381"/>
  <c r="AC381"/>
  <c r="AG381"/>
  <c r="AK381"/>
  <c r="AO381"/>
  <c r="AS381"/>
  <c r="AW381"/>
  <c r="BA381"/>
  <c r="BE381"/>
  <c r="BI381"/>
  <c r="BM381"/>
  <c r="BQ381"/>
  <c r="BU381"/>
  <c r="BY381"/>
  <c r="CC381"/>
  <c r="F379" i="18"/>
  <c r="A379" i="17" s="1"/>
  <c r="N379" s="1"/>
  <c r="X379" s="1"/>
  <c r="AL378"/>
  <c r="P375" i="22" l="1"/>
  <c r="R375"/>
  <c r="Q375"/>
  <c r="O376"/>
  <c r="AE379" i="17"/>
  <c r="AD379"/>
  <c r="AB379"/>
  <c r="AK379"/>
  <c r="AI379"/>
  <c r="AJ379"/>
  <c r="Z379"/>
  <c r="AH379"/>
  <c r="V379"/>
  <c r="AA379"/>
  <c r="T379"/>
  <c r="W378"/>
  <c r="Y378"/>
  <c r="G384" i="5"/>
  <c r="O379" i="17"/>
  <c r="R379"/>
  <c r="E383" i="5"/>
  <c r="D383"/>
  <c r="F383"/>
  <c r="C383"/>
  <c r="A383"/>
  <c r="B383"/>
  <c r="F380" i="18"/>
  <c r="A380" i="17" s="1"/>
  <c r="N380" s="1"/>
  <c r="X380" s="1"/>
  <c r="K382" i="5"/>
  <c r="O382"/>
  <c r="S382"/>
  <c r="W382"/>
  <c r="AA382"/>
  <c r="AE382"/>
  <c r="AI382"/>
  <c r="AM382"/>
  <c r="AQ382"/>
  <c r="AU382"/>
  <c r="AY382"/>
  <c r="BC382"/>
  <c r="BG382"/>
  <c r="BK382"/>
  <c r="BO382"/>
  <c r="BS382"/>
  <c r="BW382"/>
  <c r="CA382"/>
  <c r="H382"/>
  <c r="L382"/>
  <c r="P382"/>
  <c r="T382"/>
  <c r="X382"/>
  <c r="AB382"/>
  <c r="AF382"/>
  <c r="AJ382"/>
  <c r="AN382"/>
  <c r="AR382"/>
  <c r="AV382"/>
  <c r="AZ382"/>
  <c r="BD382"/>
  <c r="BH382"/>
  <c r="BL382"/>
  <c r="BP382"/>
  <c r="BT382"/>
  <c r="BX382"/>
  <c r="CB382"/>
  <c r="I382"/>
  <c r="M382"/>
  <c r="Q382"/>
  <c r="U382"/>
  <c r="Y382"/>
  <c r="AC382"/>
  <c r="AG382"/>
  <c r="AK382"/>
  <c r="AO382"/>
  <c r="AS382"/>
  <c r="AW382"/>
  <c r="BA382"/>
  <c r="BE382"/>
  <c r="BI382"/>
  <c r="BM382"/>
  <c r="BQ382"/>
  <c r="BU382"/>
  <c r="BY382"/>
  <c r="CC382"/>
  <c r="J382"/>
  <c r="N382"/>
  <c r="R382"/>
  <c r="V382"/>
  <c r="Z382"/>
  <c r="AD382"/>
  <c r="AH382"/>
  <c r="AL382"/>
  <c r="AP382"/>
  <c r="AT382"/>
  <c r="AX382"/>
  <c r="BB382"/>
  <c r="BF382"/>
  <c r="BJ382"/>
  <c r="BN382"/>
  <c r="BR382"/>
  <c r="BV382"/>
  <c r="BZ382"/>
  <c r="CD382"/>
  <c r="AL379" i="17"/>
  <c r="P376" i="22" l="1"/>
  <c r="R376"/>
  <c r="Q376"/>
  <c r="O377"/>
  <c r="AE380" i="17"/>
  <c r="AD380"/>
  <c r="AB380"/>
  <c r="AK380"/>
  <c r="AI380"/>
  <c r="AJ380"/>
  <c r="Z380"/>
  <c r="AH380"/>
  <c r="V380"/>
  <c r="AA380"/>
  <c r="T380"/>
  <c r="W379"/>
  <c r="Y379"/>
  <c r="G385" i="5"/>
  <c r="R380" i="17"/>
  <c r="O380"/>
  <c r="F381" i="18"/>
  <c r="A381" i="17" s="1"/>
  <c r="N381" s="1"/>
  <c r="X381" s="1"/>
  <c r="D384" i="5"/>
  <c r="E384"/>
  <c r="F384"/>
  <c r="B384"/>
  <c r="C384"/>
  <c r="A384"/>
  <c r="J383"/>
  <c r="N383"/>
  <c r="R383"/>
  <c r="V383"/>
  <c r="Z383"/>
  <c r="AD383"/>
  <c r="AH383"/>
  <c r="AL383"/>
  <c r="AP383"/>
  <c r="AT383"/>
  <c r="AX383"/>
  <c r="BB383"/>
  <c r="BF383"/>
  <c r="BJ383"/>
  <c r="BN383"/>
  <c r="BR383"/>
  <c r="BV383"/>
  <c r="BZ383"/>
  <c r="CD383"/>
  <c r="K383"/>
  <c r="O383"/>
  <c r="S383"/>
  <c r="W383"/>
  <c r="AA383"/>
  <c r="AE383"/>
  <c r="AI383"/>
  <c r="AM383"/>
  <c r="AQ383"/>
  <c r="AU383"/>
  <c r="AY383"/>
  <c r="BC383"/>
  <c r="BG383"/>
  <c r="BK383"/>
  <c r="BO383"/>
  <c r="BS383"/>
  <c r="BW383"/>
  <c r="CA383"/>
  <c r="H383"/>
  <c r="L383"/>
  <c r="P383"/>
  <c r="T383"/>
  <c r="X383"/>
  <c r="AB383"/>
  <c r="AF383"/>
  <c r="AJ383"/>
  <c r="AN383"/>
  <c r="AR383"/>
  <c r="AV383"/>
  <c r="AZ383"/>
  <c r="BD383"/>
  <c r="BH383"/>
  <c r="BL383"/>
  <c r="BP383"/>
  <c r="BT383"/>
  <c r="BX383"/>
  <c r="CB383"/>
  <c r="I383"/>
  <c r="M383"/>
  <c r="Q383"/>
  <c r="U383"/>
  <c r="Y383"/>
  <c r="AC383"/>
  <c r="AG383"/>
  <c r="AK383"/>
  <c r="AO383"/>
  <c r="AS383"/>
  <c r="AW383"/>
  <c r="BA383"/>
  <c r="BE383"/>
  <c r="BI383"/>
  <c r="BM383"/>
  <c r="BQ383"/>
  <c r="BU383"/>
  <c r="BY383"/>
  <c r="CC383"/>
  <c r="AL380" i="17"/>
  <c r="P377" i="22" l="1"/>
  <c r="R377"/>
  <c r="Q377"/>
  <c r="O378"/>
  <c r="AE381" i="17"/>
  <c r="AD381"/>
  <c r="AB381"/>
  <c r="AK381"/>
  <c r="AI381"/>
  <c r="AJ381"/>
  <c r="W380"/>
  <c r="Y380"/>
  <c r="Z381"/>
  <c r="AH381"/>
  <c r="V381"/>
  <c r="AA381"/>
  <c r="T381"/>
  <c r="G386" i="5"/>
  <c r="R381" i="17"/>
  <c r="O381"/>
  <c r="E385" i="5"/>
  <c r="D385"/>
  <c r="F385"/>
  <c r="C385"/>
  <c r="A385"/>
  <c r="B385"/>
  <c r="I384"/>
  <c r="M384"/>
  <c r="Q384"/>
  <c r="U384"/>
  <c r="Y384"/>
  <c r="AC384"/>
  <c r="AG384"/>
  <c r="AK384"/>
  <c r="AO384"/>
  <c r="AS384"/>
  <c r="AW384"/>
  <c r="BA384"/>
  <c r="BE384"/>
  <c r="BI384"/>
  <c r="BM384"/>
  <c r="BQ384"/>
  <c r="BU384"/>
  <c r="BY384"/>
  <c r="CC384"/>
  <c r="J384"/>
  <c r="N384"/>
  <c r="R384"/>
  <c r="V384"/>
  <c r="Z384"/>
  <c r="AD384"/>
  <c r="AH384"/>
  <c r="AL384"/>
  <c r="AP384"/>
  <c r="AT384"/>
  <c r="AX384"/>
  <c r="BB384"/>
  <c r="BF384"/>
  <c r="BJ384"/>
  <c r="BN384"/>
  <c r="BR384"/>
  <c r="BV384"/>
  <c r="BZ384"/>
  <c r="CD384"/>
  <c r="K384"/>
  <c r="O384"/>
  <c r="S384"/>
  <c r="W384"/>
  <c r="AA384"/>
  <c r="AE384"/>
  <c r="AI384"/>
  <c r="AM384"/>
  <c r="AQ384"/>
  <c r="AU384"/>
  <c r="AY384"/>
  <c r="BC384"/>
  <c r="BG384"/>
  <c r="BK384"/>
  <c r="BO384"/>
  <c r="BS384"/>
  <c r="BW384"/>
  <c r="CA384"/>
  <c r="H384"/>
  <c r="L384"/>
  <c r="P384"/>
  <c r="T384"/>
  <c r="X384"/>
  <c r="AB384"/>
  <c r="AF384"/>
  <c r="AJ384"/>
  <c r="AN384"/>
  <c r="AR384"/>
  <c r="AV384"/>
  <c r="AZ384"/>
  <c r="BD384"/>
  <c r="BH384"/>
  <c r="BL384"/>
  <c r="BP384"/>
  <c r="BT384"/>
  <c r="BX384"/>
  <c r="CB384"/>
  <c r="F382" i="18"/>
  <c r="A382" i="17" s="1"/>
  <c r="N382" s="1"/>
  <c r="X382" s="1"/>
  <c r="AL381"/>
  <c r="P378" i="22" l="1"/>
  <c r="R378"/>
  <c r="Q378"/>
  <c r="O379"/>
  <c r="AE382" i="17"/>
  <c r="AD382"/>
  <c r="AB382"/>
  <c r="AK382"/>
  <c r="AI382"/>
  <c r="AJ382"/>
  <c r="Z382"/>
  <c r="AH382"/>
  <c r="V382"/>
  <c r="AA382"/>
  <c r="T382"/>
  <c r="W381"/>
  <c r="Y381"/>
  <c r="G387" i="5"/>
  <c r="R382" i="17"/>
  <c r="O382"/>
  <c r="D386" i="5"/>
  <c r="E386"/>
  <c r="F386"/>
  <c r="B386"/>
  <c r="C386"/>
  <c r="A386"/>
  <c r="F383" i="18"/>
  <c r="A383" i="17" s="1"/>
  <c r="N383" s="1"/>
  <c r="X383" s="1"/>
  <c r="J385" i="5"/>
  <c r="N385"/>
  <c r="R385"/>
  <c r="V385"/>
  <c r="Z385"/>
  <c r="AD385"/>
  <c r="AH385"/>
  <c r="AL385"/>
  <c r="AP385"/>
  <c r="AT385"/>
  <c r="AX385"/>
  <c r="BB385"/>
  <c r="BF385"/>
  <c r="BJ385"/>
  <c r="BN385"/>
  <c r="BR385"/>
  <c r="BV385"/>
  <c r="BZ385"/>
  <c r="CD385"/>
  <c r="K385"/>
  <c r="O385"/>
  <c r="S385"/>
  <c r="W385"/>
  <c r="AA385"/>
  <c r="AE385"/>
  <c r="AI385"/>
  <c r="AM385"/>
  <c r="AQ385"/>
  <c r="AU385"/>
  <c r="AY385"/>
  <c r="BC385"/>
  <c r="BG385"/>
  <c r="BK385"/>
  <c r="BO385"/>
  <c r="BS385"/>
  <c r="BW385"/>
  <c r="CA385"/>
  <c r="H385"/>
  <c r="L385"/>
  <c r="P385"/>
  <c r="T385"/>
  <c r="X385"/>
  <c r="AB385"/>
  <c r="AF385"/>
  <c r="AJ385"/>
  <c r="AN385"/>
  <c r="AR385"/>
  <c r="AV385"/>
  <c r="AZ385"/>
  <c r="BD385"/>
  <c r="BH385"/>
  <c r="BL385"/>
  <c r="BP385"/>
  <c r="BT385"/>
  <c r="BX385"/>
  <c r="CB385"/>
  <c r="I385"/>
  <c r="M385"/>
  <c r="Q385"/>
  <c r="U385"/>
  <c r="Y385"/>
  <c r="AC385"/>
  <c r="AG385"/>
  <c r="AK385"/>
  <c r="AO385"/>
  <c r="AS385"/>
  <c r="AW385"/>
  <c r="BA385"/>
  <c r="BE385"/>
  <c r="BI385"/>
  <c r="BM385"/>
  <c r="BQ385"/>
  <c r="BU385"/>
  <c r="BY385"/>
  <c r="CC385"/>
  <c r="AL382" i="17"/>
  <c r="Q379" i="22" l="1"/>
  <c r="P379"/>
  <c r="R379"/>
  <c r="O380"/>
  <c r="AE383" i="17"/>
  <c r="AD383"/>
  <c r="AB383"/>
  <c r="AK383"/>
  <c r="AI383"/>
  <c r="AJ383"/>
  <c r="W382"/>
  <c r="Y382"/>
  <c r="Z383"/>
  <c r="AH383"/>
  <c r="V383"/>
  <c r="AA383"/>
  <c r="T383"/>
  <c r="G388" i="5"/>
  <c r="O383" i="17"/>
  <c r="R383"/>
  <c r="F384" i="18"/>
  <c r="A384" i="17" s="1"/>
  <c r="N384" s="1"/>
  <c r="X384" s="1"/>
  <c r="I386" i="5"/>
  <c r="M386"/>
  <c r="Q386"/>
  <c r="U386"/>
  <c r="Y386"/>
  <c r="AC386"/>
  <c r="AG386"/>
  <c r="AK386"/>
  <c r="AO386"/>
  <c r="AS386"/>
  <c r="AW386"/>
  <c r="BA386"/>
  <c r="BE386"/>
  <c r="BI386"/>
  <c r="BM386"/>
  <c r="BQ386"/>
  <c r="BU386"/>
  <c r="BY386"/>
  <c r="CC386"/>
  <c r="J386"/>
  <c r="N386"/>
  <c r="R386"/>
  <c r="V386"/>
  <c r="Z386"/>
  <c r="AD386"/>
  <c r="AH386"/>
  <c r="AL386"/>
  <c r="AP386"/>
  <c r="AT386"/>
  <c r="AX386"/>
  <c r="BB386"/>
  <c r="BF386"/>
  <c r="BJ386"/>
  <c r="BN386"/>
  <c r="BR386"/>
  <c r="BV386"/>
  <c r="BZ386"/>
  <c r="CD386"/>
  <c r="K386"/>
  <c r="O386"/>
  <c r="S386"/>
  <c r="W386"/>
  <c r="AA386"/>
  <c r="AE386"/>
  <c r="AI386"/>
  <c r="AM386"/>
  <c r="AQ386"/>
  <c r="AU386"/>
  <c r="AY386"/>
  <c r="BC386"/>
  <c r="BG386"/>
  <c r="BK386"/>
  <c r="BO386"/>
  <c r="BS386"/>
  <c r="BW386"/>
  <c r="CA386"/>
  <c r="H386"/>
  <c r="L386"/>
  <c r="P386"/>
  <c r="T386"/>
  <c r="X386"/>
  <c r="AB386"/>
  <c r="AF386"/>
  <c r="AJ386"/>
  <c r="AN386"/>
  <c r="AR386"/>
  <c r="AV386"/>
  <c r="AZ386"/>
  <c r="BD386"/>
  <c r="BH386"/>
  <c r="BL386"/>
  <c r="BP386"/>
  <c r="BT386"/>
  <c r="BX386"/>
  <c r="CB386"/>
  <c r="E387"/>
  <c r="D387"/>
  <c r="F387"/>
  <c r="C387"/>
  <c r="A387"/>
  <c r="B387"/>
  <c r="AL383" i="17"/>
  <c r="Q380" i="22" l="1"/>
  <c r="P380"/>
  <c r="R380"/>
  <c r="O381"/>
  <c r="AE384" i="17"/>
  <c r="AD384"/>
  <c r="AB384"/>
  <c r="AK384"/>
  <c r="AI384"/>
  <c r="AJ384"/>
  <c r="Z384"/>
  <c r="AH384"/>
  <c r="V384"/>
  <c r="AA384"/>
  <c r="T384"/>
  <c r="W383"/>
  <c r="Y383"/>
  <c r="G389" i="5"/>
  <c r="R384" i="17"/>
  <c r="O384"/>
  <c r="H387" i="5"/>
  <c r="L387"/>
  <c r="P387"/>
  <c r="T387"/>
  <c r="X387"/>
  <c r="AB387"/>
  <c r="AF387"/>
  <c r="AJ387"/>
  <c r="AN387"/>
  <c r="AR387"/>
  <c r="AV387"/>
  <c r="AZ387"/>
  <c r="BD387"/>
  <c r="BH387"/>
  <c r="BL387"/>
  <c r="BP387"/>
  <c r="BT387"/>
  <c r="BX387"/>
  <c r="CB387"/>
  <c r="I387"/>
  <c r="M387"/>
  <c r="Q387"/>
  <c r="U387"/>
  <c r="Y387"/>
  <c r="AC387"/>
  <c r="AG387"/>
  <c r="AK387"/>
  <c r="AO387"/>
  <c r="AS387"/>
  <c r="AW387"/>
  <c r="BA387"/>
  <c r="BE387"/>
  <c r="BI387"/>
  <c r="BM387"/>
  <c r="BQ387"/>
  <c r="BU387"/>
  <c r="BY387"/>
  <c r="CC387"/>
  <c r="J387"/>
  <c r="N387"/>
  <c r="R387"/>
  <c r="V387"/>
  <c r="Z387"/>
  <c r="AD387"/>
  <c r="AH387"/>
  <c r="AL387"/>
  <c r="AP387"/>
  <c r="AT387"/>
  <c r="AX387"/>
  <c r="BB387"/>
  <c r="BF387"/>
  <c r="BJ387"/>
  <c r="BN387"/>
  <c r="BR387"/>
  <c r="BV387"/>
  <c r="BZ387"/>
  <c r="CD387"/>
  <c r="K387"/>
  <c r="O387"/>
  <c r="S387"/>
  <c r="W387"/>
  <c r="AA387"/>
  <c r="AE387"/>
  <c r="AI387"/>
  <c r="AM387"/>
  <c r="AQ387"/>
  <c r="AU387"/>
  <c r="AY387"/>
  <c r="BC387"/>
  <c r="BG387"/>
  <c r="BK387"/>
  <c r="BO387"/>
  <c r="BS387"/>
  <c r="BW387"/>
  <c r="CA387"/>
  <c r="D388"/>
  <c r="E388"/>
  <c r="F388"/>
  <c r="A388"/>
  <c r="B388"/>
  <c r="C388"/>
  <c r="F385" i="18"/>
  <c r="A385" i="17" s="1"/>
  <c r="N385" s="1"/>
  <c r="X385" s="1"/>
  <c r="AL384"/>
  <c r="P381" i="22" l="1"/>
  <c r="R381"/>
  <c r="Q381"/>
  <c r="O382"/>
  <c r="AE385" i="17"/>
  <c r="AD385"/>
  <c r="AB385"/>
  <c r="AK385"/>
  <c r="AI385"/>
  <c r="AJ385"/>
  <c r="Z385"/>
  <c r="AH385"/>
  <c r="V385"/>
  <c r="AA385"/>
  <c r="T385"/>
  <c r="W384"/>
  <c r="Y384"/>
  <c r="G390" i="5"/>
  <c r="R385" i="17"/>
  <c r="O385"/>
  <c r="F389" i="5"/>
  <c r="E389"/>
  <c r="D389"/>
  <c r="C389"/>
  <c r="A389"/>
  <c r="B389"/>
  <c r="F386" i="18"/>
  <c r="A386" i="17" s="1"/>
  <c r="N386" s="1"/>
  <c r="X386" s="1"/>
  <c r="K388" i="5"/>
  <c r="O388"/>
  <c r="S388"/>
  <c r="W388"/>
  <c r="AA388"/>
  <c r="AE388"/>
  <c r="AI388"/>
  <c r="AM388"/>
  <c r="AQ388"/>
  <c r="AU388"/>
  <c r="AY388"/>
  <c r="BC388"/>
  <c r="BG388"/>
  <c r="BK388"/>
  <c r="BO388"/>
  <c r="BS388"/>
  <c r="BW388"/>
  <c r="CA388"/>
  <c r="H388"/>
  <c r="L388"/>
  <c r="P388"/>
  <c r="T388"/>
  <c r="X388"/>
  <c r="AB388"/>
  <c r="AF388"/>
  <c r="AJ388"/>
  <c r="AN388"/>
  <c r="AR388"/>
  <c r="AV388"/>
  <c r="AZ388"/>
  <c r="BD388"/>
  <c r="BH388"/>
  <c r="BL388"/>
  <c r="BP388"/>
  <c r="BT388"/>
  <c r="BX388"/>
  <c r="CB388"/>
  <c r="I388"/>
  <c r="M388"/>
  <c r="Q388"/>
  <c r="U388"/>
  <c r="Y388"/>
  <c r="AC388"/>
  <c r="AG388"/>
  <c r="AK388"/>
  <c r="AO388"/>
  <c r="AS388"/>
  <c r="AW388"/>
  <c r="BA388"/>
  <c r="BE388"/>
  <c r="BI388"/>
  <c r="BM388"/>
  <c r="BQ388"/>
  <c r="BU388"/>
  <c r="BY388"/>
  <c r="CC388"/>
  <c r="J388"/>
  <c r="N388"/>
  <c r="R388"/>
  <c r="V388"/>
  <c r="Z388"/>
  <c r="AD388"/>
  <c r="AH388"/>
  <c r="AL388"/>
  <c r="AP388"/>
  <c r="AT388"/>
  <c r="AX388"/>
  <c r="BB388"/>
  <c r="BF388"/>
  <c r="BJ388"/>
  <c r="BN388"/>
  <c r="BR388"/>
  <c r="BV388"/>
  <c r="BZ388"/>
  <c r="CD388"/>
  <c r="AL385" i="17"/>
  <c r="Q382" i="22" l="1"/>
  <c r="P382"/>
  <c r="R382"/>
  <c r="O383"/>
  <c r="AE386" i="17"/>
  <c r="AD386"/>
  <c r="AB386"/>
  <c r="AK386"/>
  <c r="AI386"/>
  <c r="AJ386"/>
  <c r="W385"/>
  <c r="Y385"/>
  <c r="Z386"/>
  <c r="AH386"/>
  <c r="V386"/>
  <c r="AA386"/>
  <c r="T386"/>
  <c r="G391" i="5"/>
  <c r="R386" i="17"/>
  <c r="O386"/>
  <c r="D390" i="5"/>
  <c r="E390"/>
  <c r="F390"/>
  <c r="A390"/>
  <c r="B390"/>
  <c r="C390"/>
  <c r="H389"/>
  <c r="L389"/>
  <c r="P389"/>
  <c r="T389"/>
  <c r="X389"/>
  <c r="AB389"/>
  <c r="AF389"/>
  <c r="AJ389"/>
  <c r="AN389"/>
  <c r="AR389"/>
  <c r="AV389"/>
  <c r="AZ389"/>
  <c r="BD389"/>
  <c r="BH389"/>
  <c r="BL389"/>
  <c r="BP389"/>
  <c r="BT389"/>
  <c r="BX389"/>
  <c r="CB389"/>
  <c r="I389"/>
  <c r="M389"/>
  <c r="Q389"/>
  <c r="U389"/>
  <c r="Y389"/>
  <c r="AC389"/>
  <c r="AG389"/>
  <c r="AK389"/>
  <c r="AO389"/>
  <c r="AS389"/>
  <c r="AW389"/>
  <c r="BA389"/>
  <c r="BE389"/>
  <c r="BI389"/>
  <c r="BM389"/>
  <c r="BQ389"/>
  <c r="BU389"/>
  <c r="BY389"/>
  <c r="CC389"/>
  <c r="J389"/>
  <c r="N389"/>
  <c r="R389"/>
  <c r="V389"/>
  <c r="Z389"/>
  <c r="AD389"/>
  <c r="AH389"/>
  <c r="AL389"/>
  <c r="AP389"/>
  <c r="AT389"/>
  <c r="AX389"/>
  <c r="BB389"/>
  <c r="BF389"/>
  <c r="BJ389"/>
  <c r="BN389"/>
  <c r="BR389"/>
  <c r="BV389"/>
  <c r="BZ389"/>
  <c r="CD389"/>
  <c r="K389"/>
  <c r="O389"/>
  <c r="S389"/>
  <c r="W389"/>
  <c r="AA389"/>
  <c r="AE389"/>
  <c r="AI389"/>
  <c r="AM389"/>
  <c r="AQ389"/>
  <c r="AU389"/>
  <c r="AY389"/>
  <c r="BC389"/>
  <c r="BG389"/>
  <c r="BK389"/>
  <c r="BO389"/>
  <c r="BS389"/>
  <c r="BW389"/>
  <c r="CA389"/>
  <c r="F387" i="18"/>
  <c r="A387" i="17" s="1"/>
  <c r="N387" s="1"/>
  <c r="X387" s="1"/>
  <c r="AL386"/>
  <c r="P383" i="22" l="1"/>
  <c r="R383"/>
  <c r="Q383"/>
  <c r="O384"/>
  <c r="AE387" i="17"/>
  <c r="AD387"/>
  <c r="AB387"/>
  <c r="AK387"/>
  <c r="AI387"/>
  <c r="AJ387"/>
  <c r="Z387"/>
  <c r="AH387"/>
  <c r="V387"/>
  <c r="AA387"/>
  <c r="T387"/>
  <c r="W386"/>
  <c r="Y386"/>
  <c r="G392" i="5"/>
  <c r="O387" i="17"/>
  <c r="R387"/>
  <c r="E391" i="5"/>
  <c r="D391"/>
  <c r="F391"/>
  <c r="C391"/>
  <c r="A391"/>
  <c r="B391"/>
  <c r="F388" i="18"/>
  <c r="A388" i="17" s="1"/>
  <c r="N388" s="1"/>
  <c r="X388" s="1"/>
  <c r="K390" i="5"/>
  <c r="O390"/>
  <c r="S390"/>
  <c r="W390"/>
  <c r="AA390"/>
  <c r="AE390"/>
  <c r="AI390"/>
  <c r="AM390"/>
  <c r="AQ390"/>
  <c r="AU390"/>
  <c r="AY390"/>
  <c r="BC390"/>
  <c r="BG390"/>
  <c r="BK390"/>
  <c r="BO390"/>
  <c r="BS390"/>
  <c r="BW390"/>
  <c r="CA390"/>
  <c r="H390"/>
  <c r="L390"/>
  <c r="P390"/>
  <c r="T390"/>
  <c r="X390"/>
  <c r="AB390"/>
  <c r="AF390"/>
  <c r="AJ390"/>
  <c r="AN390"/>
  <c r="AR390"/>
  <c r="AV390"/>
  <c r="AZ390"/>
  <c r="BD390"/>
  <c r="BH390"/>
  <c r="BL390"/>
  <c r="BP390"/>
  <c r="BT390"/>
  <c r="BX390"/>
  <c r="CB390"/>
  <c r="I390"/>
  <c r="M390"/>
  <c r="Q390"/>
  <c r="U390"/>
  <c r="Y390"/>
  <c r="AC390"/>
  <c r="AG390"/>
  <c r="AK390"/>
  <c r="AO390"/>
  <c r="AS390"/>
  <c r="AW390"/>
  <c r="BA390"/>
  <c r="BE390"/>
  <c r="BI390"/>
  <c r="BM390"/>
  <c r="BQ390"/>
  <c r="BU390"/>
  <c r="BY390"/>
  <c r="CC390"/>
  <c r="J390"/>
  <c r="N390"/>
  <c r="R390"/>
  <c r="V390"/>
  <c r="Z390"/>
  <c r="AD390"/>
  <c r="AH390"/>
  <c r="AL390"/>
  <c r="AP390"/>
  <c r="AT390"/>
  <c r="AX390"/>
  <c r="BB390"/>
  <c r="BF390"/>
  <c r="BJ390"/>
  <c r="BN390"/>
  <c r="BR390"/>
  <c r="BV390"/>
  <c r="BZ390"/>
  <c r="CD390"/>
  <c r="AL387" i="17"/>
  <c r="P384" i="22" l="1"/>
  <c r="R384"/>
  <c r="Q384"/>
  <c r="O385"/>
  <c r="AE388" i="17"/>
  <c r="AD388"/>
  <c r="AB388"/>
  <c r="AK388"/>
  <c r="AI388"/>
  <c r="AJ388"/>
  <c r="Z388"/>
  <c r="AH388"/>
  <c r="V388"/>
  <c r="AA388"/>
  <c r="T388"/>
  <c r="W387"/>
  <c r="Y387"/>
  <c r="G393" i="5"/>
  <c r="R388" i="17"/>
  <c r="O388"/>
  <c r="F389" i="18"/>
  <c r="A389" i="17" s="1"/>
  <c r="N389" s="1"/>
  <c r="X389" s="1"/>
  <c r="D392" i="5"/>
  <c r="E392"/>
  <c r="F392"/>
  <c r="B392"/>
  <c r="C392"/>
  <c r="A392"/>
  <c r="J391"/>
  <c r="N391"/>
  <c r="R391"/>
  <c r="V391"/>
  <c r="Z391"/>
  <c r="AD391"/>
  <c r="AH391"/>
  <c r="AL391"/>
  <c r="AP391"/>
  <c r="AT391"/>
  <c r="AX391"/>
  <c r="BB391"/>
  <c r="BF391"/>
  <c r="BJ391"/>
  <c r="BN391"/>
  <c r="BR391"/>
  <c r="BV391"/>
  <c r="BZ391"/>
  <c r="CD391"/>
  <c r="K391"/>
  <c r="O391"/>
  <c r="S391"/>
  <c r="W391"/>
  <c r="AA391"/>
  <c r="AE391"/>
  <c r="AI391"/>
  <c r="AM391"/>
  <c r="AQ391"/>
  <c r="AU391"/>
  <c r="AY391"/>
  <c r="BC391"/>
  <c r="BG391"/>
  <c r="BK391"/>
  <c r="BO391"/>
  <c r="BS391"/>
  <c r="BW391"/>
  <c r="CA391"/>
  <c r="H391"/>
  <c r="L391"/>
  <c r="P391"/>
  <c r="T391"/>
  <c r="X391"/>
  <c r="AB391"/>
  <c r="AF391"/>
  <c r="AJ391"/>
  <c r="AN391"/>
  <c r="AR391"/>
  <c r="AV391"/>
  <c r="AZ391"/>
  <c r="BD391"/>
  <c r="BH391"/>
  <c r="BL391"/>
  <c r="BP391"/>
  <c r="BT391"/>
  <c r="BX391"/>
  <c r="CB391"/>
  <c r="I391"/>
  <c r="M391"/>
  <c r="Q391"/>
  <c r="U391"/>
  <c r="Y391"/>
  <c r="AC391"/>
  <c r="AG391"/>
  <c r="AK391"/>
  <c r="AO391"/>
  <c r="AS391"/>
  <c r="AW391"/>
  <c r="BA391"/>
  <c r="BE391"/>
  <c r="BI391"/>
  <c r="BM391"/>
  <c r="BQ391"/>
  <c r="BU391"/>
  <c r="BY391"/>
  <c r="CC391"/>
  <c r="AL388" i="17"/>
  <c r="P385" i="22" l="1"/>
  <c r="R385"/>
  <c r="Q385"/>
  <c r="O386"/>
  <c r="AE389" i="17"/>
  <c r="AD389"/>
  <c r="AB389"/>
  <c r="AK389"/>
  <c r="AI389"/>
  <c r="AJ389"/>
  <c r="W388"/>
  <c r="Y388"/>
  <c r="Z389"/>
  <c r="AH389"/>
  <c r="V389"/>
  <c r="AA389"/>
  <c r="T389"/>
  <c r="G394" i="5"/>
  <c r="R389" i="17"/>
  <c r="O389"/>
  <c r="I392" i="5"/>
  <c r="M392"/>
  <c r="Q392"/>
  <c r="U392"/>
  <c r="Y392"/>
  <c r="AC392"/>
  <c r="AG392"/>
  <c r="AK392"/>
  <c r="AO392"/>
  <c r="AS392"/>
  <c r="AW392"/>
  <c r="BA392"/>
  <c r="BE392"/>
  <c r="BI392"/>
  <c r="BM392"/>
  <c r="BQ392"/>
  <c r="BU392"/>
  <c r="BY392"/>
  <c r="CC392"/>
  <c r="J392"/>
  <c r="N392"/>
  <c r="R392"/>
  <c r="V392"/>
  <c r="Z392"/>
  <c r="AD392"/>
  <c r="AH392"/>
  <c r="AL392"/>
  <c r="AP392"/>
  <c r="AT392"/>
  <c r="AX392"/>
  <c r="BB392"/>
  <c r="BF392"/>
  <c r="BJ392"/>
  <c r="BN392"/>
  <c r="BR392"/>
  <c r="BV392"/>
  <c r="BZ392"/>
  <c r="CD392"/>
  <c r="K392"/>
  <c r="O392"/>
  <c r="S392"/>
  <c r="W392"/>
  <c r="AA392"/>
  <c r="AE392"/>
  <c r="AI392"/>
  <c r="AM392"/>
  <c r="AQ392"/>
  <c r="AU392"/>
  <c r="AY392"/>
  <c r="BC392"/>
  <c r="BG392"/>
  <c r="BK392"/>
  <c r="BO392"/>
  <c r="BS392"/>
  <c r="BW392"/>
  <c r="CA392"/>
  <c r="H392"/>
  <c r="L392"/>
  <c r="P392"/>
  <c r="T392"/>
  <c r="X392"/>
  <c r="AB392"/>
  <c r="AF392"/>
  <c r="AJ392"/>
  <c r="AN392"/>
  <c r="AR392"/>
  <c r="AV392"/>
  <c r="AZ392"/>
  <c r="BD392"/>
  <c r="BH392"/>
  <c r="BL392"/>
  <c r="BP392"/>
  <c r="BT392"/>
  <c r="BX392"/>
  <c r="CB392"/>
  <c r="E393"/>
  <c r="D393"/>
  <c r="F393"/>
  <c r="C393"/>
  <c r="A393"/>
  <c r="B393"/>
  <c r="F390" i="18"/>
  <c r="A390" i="17" s="1"/>
  <c r="N390" s="1"/>
  <c r="X390" s="1"/>
  <c r="AL389"/>
  <c r="P386" i="22" l="1"/>
  <c r="R386"/>
  <c r="Q386"/>
  <c r="O387"/>
  <c r="AE390" i="17"/>
  <c r="AD390"/>
  <c r="AB390"/>
  <c r="AK390"/>
  <c r="AI390"/>
  <c r="AJ390"/>
  <c r="Z390"/>
  <c r="AH390"/>
  <c r="V390"/>
  <c r="AA390"/>
  <c r="T390"/>
  <c r="W389"/>
  <c r="Y389"/>
  <c r="G395" i="5"/>
  <c r="R390" i="17"/>
  <c r="O390"/>
  <c r="F391" i="18"/>
  <c r="A391" i="17" s="1"/>
  <c r="N391" s="1"/>
  <c r="X391" s="1"/>
  <c r="H393" i="5"/>
  <c r="L393"/>
  <c r="P393"/>
  <c r="T393"/>
  <c r="X393"/>
  <c r="AB393"/>
  <c r="AF393"/>
  <c r="AJ393"/>
  <c r="AN393"/>
  <c r="AR393"/>
  <c r="AV393"/>
  <c r="AZ393"/>
  <c r="BD393"/>
  <c r="BH393"/>
  <c r="BL393"/>
  <c r="BP393"/>
  <c r="BT393"/>
  <c r="BX393"/>
  <c r="CB393"/>
  <c r="I393"/>
  <c r="M393"/>
  <c r="Q393"/>
  <c r="U393"/>
  <c r="Y393"/>
  <c r="AC393"/>
  <c r="AG393"/>
  <c r="AK393"/>
  <c r="AO393"/>
  <c r="AS393"/>
  <c r="AW393"/>
  <c r="BA393"/>
  <c r="BE393"/>
  <c r="BI393"/>
  <c r="BM393"/>
  <c r="BQ393"/>
  <c r="BU393"/>
  <c r="BY393"/>
  <c r="CC393"/>
  <c r="J393"/>
  <c r="N393"/>
  <c r="R393"/>
  <c r="V393"/>
  <c r="Z393"/>
  <c r="AD393"/>
  <c r="AH393"/>
  <c r="AL393"/>
  <c r="AP393"/>
  <c r="AT393"/>
  <c r="AX393"/>
  <c r="BB393"/>
  <c r="BF393"/>
  <c r="BJ393"/>
  <c r="BN393"/>
  <c r="BR393"/>
  <c r="BV393"/>
  <c r="BZ393"/>
  <c r="CD393"/>
  <c r="K393"/>
  <c r="O393"/>
  <c r="S393"/>
  <c r="W393"/>
  <c r="AA393"/>
  <c r="AE393"/>
  <c r="AI393"/>
  <c r="AM393"/>
  <c r="AQ393"/>
  <c r="AU393"/>
  <c r="AY393"/>
  <c r="BC393"/>
  <c r="BG393"/>
  <c r="BK393"/>
  <c r="BO393"/>
  <c r="BS393"/>
  <c r="BW393"/>
  <c r="CA393"/>
  <c r="D394"/>
  <c r="E394"/>
  <c r="F394"/>
  <c r="B394"/>
  <c r="C394"/>
  <c r="A394"/>
  <c r="AL390" i="17"/>
  <c r="Q387" i="22" l="1"/>
  <c r="P387"/>
  <c r="R387"/>
  <c r="O388"/>
  <c r="AE391" i="17"/>
  <c r="AD391"/>
  <c r="AB391"/>
  <c r="AK391"/>
  <c r="AI391"/>
  <c r="AJ391"/>
  <c r="W390"/>
  <c r="Y390"/>
  <c r="Z391"/>
  <c r="AH391"/>
  <c r="V391"/>
  <c r="AA391"/>
  <c r="T391"/>
  <c r="G396" i="5"/>
  <c r="O391" i="17"/>
  <c r="R391"/>
  <c r="E395" i="5"/>
  <c r="D395"/>
  <c r="F395"/>
  <c r="C395"/>
  <c r="A395"/>
  <c r="B395"/>
  <c r="I394"/>
  <c r="M394"/>
  <c r="Q394"/>
  <c r="U394"/>
  <c r="Y394"/>
  <c r="AC394"/>
  <c r="AG394"/>
  <c r="AK394"/>
  <c r="AO394"/>
  <c r="AS394"/>
  <c r="AW394"/>
  <c r="BA394"/>
  <c r="BE394"/>
  <c r="BI394"/>
  <c r="BM394"/>
  <c r="BQ394"/>
  <c r="BU394"/>
  <c r="BY394"/>
  <c r="CC394"/>
  <c r="J394"/>
  <c r="N394"/>
  <c r="R394"/>
  <c r="V394"/>
  <c r="Z394"/>
  <c r="AD394"/>
  <c r="AH394"/>
  <c r="AL394"/>
  <c r="AP394"/>
  <c r="AT394"/>
  <c r="AX394"/>
  <c r="BB394"/>
  <c r="BF394"/>
  <c r="BJ394"/>
  <c r="BN394"/>
  <c r="BR394"/>
  <c r="BV394"/>
  <c r="BZ394"/>
  <c r="CD394"/>
  <c r="K394"/>
  <c r="O394"/>
  <c r="S394"/>
  <c r="W394"/>
  <c r="AA394"/>
  <c r="AE394"/>
  <c r="AI394"/>
  <c r="AM394"/>
  <c r="AQ394"/>
  <c r="AU394"/>
  <c r="AY394"/>
  <c r="BC394"/>
  <c r="BG394"/>
  <c r="BK394"/>
  <c r="BO394"/>
  <c r="BS394"/>
  <c r="BW394"/>
  <c r="CA394"/>
  <c r="H394"/>
  <c r="L394"/>
  <c r="P394"/>
  <c r="T394"/>
  <c r="X394"/>
  <c r="AB394"/>
  <c r="AF394"/>
  <c r="AJ394"/>
  <c r="AN394"/>
  <c r="AR394"/>
  <c r="AV394"/>
  <c r="AZ394"/>
  <c r="BD394"/>
  <c r="BH394"/>
  <c r="BL394"/>
  <c r="BP394"/>
  <c r="BT394"/>
  <c r="BX394"/>
  <c r="CB394"/>
  <c r="F392" i="18"/>
  <c r="A392" i="17" s="1"/>
  <c r="N392" s="1"/>
  <c r="X392" s="1"/>
  <c r="AL391"/>
  <c r="P388" i="22" l="1"/>
  <c r="R388"/>
  <c r="Q388"/>
  <c r="O389"/>
  <c r="AE392" i="17"/>
  <c r="AD392"/>
  <c r="AB392"/>
  <c r="AK392"/>
  <c r="AI392"/>
  <c r="AJ392"/>
  <c r="Z392"/>
  <c r="AH392"/>
  <c r="V392"/>
  <c r="AA392"/>
  <c r="T392"/>
  <c r="W391"/>
  <c r="Y391"/>
  <c r="G397" i="5"/>
  <c r="R392" i="17"/>
  <c r="O392"/>
  <c r="D396" i="5"/>
  <c r="E396"/>
  <c r="F396"/>
  <c r="A396"/>
  <c r="B396"/>
  <c r="C396"/>
  <c r="F393" i="18"/>
  <c r="A393" i="17" s="1"/>
  <c r="N393" s="1"/>
  <c r="X393" s="1"/>
  <c r="H395" i="5"/>
  <c r="L395"/>
  <c r="P395"/>
  <c r="T395"/>
  <c r="X395"/>
  <c r="AB395"/>
  <c r="AF395"/>
  <c r="AJ395"/>
  <c r="AN395"/>
  <c r="AR395"/>
  <c r="AV395"/>
  <c r="AZ395"/>
  <c r="BD395"/>
  <c r="BH395"/>
  <c r="BL395"/>
  <c r="BP395"/>
  <c r="BT395"/>
  <c r="BX395"/>
  <c r="CB395"/>
  <c r="I395"/>
  <c r="M395"/>
  <c r="Q395"/>
  <c r="U395"/>
  <c r="Y395"/>
  <c r="AC395"/>
  <c r="AG395"/>
  <c r="AK395"/>
  <c r="AO395"/>
  <c r="AS395"/>
  <c r="AW395"/>
  <c r="BA395"/>
  <c r="BE395"/>
  <c r="BI395"/>
  <c r="BM395"/>
  <c r="BQ395"/>
  <c r="BU395"/>
  <c r="BY395"/>
  <c r="CC395"/>
  <c r="J395"/>
  <c r="N395"/>
  <c r="R395"/>
  <c r="V395"/>
  <c r="Z395"/>
  <c r="AD395"/>
  <c r="AH395"/>
  <c r="AL395"/>
  <c r="AP395"/>
  <c r="AT395"/>
  <c r="AX395"/>
  <c r="BB395"/>
  <c r="BF395"/>
  <c r="BJ395"/>
  <c r="BN395"/>
  <c r="BR395"/>
  <c r="BV395"/>
  <c r="BZ395"/>
  <c r="CD395"/>
  <c r="K395"/>
  <c r="O395"/>
  <c r="S395"/>
  <c r="W395"/>
  <c r="AA395"/>
  <c r="AE395"/>
  <c r="AI395"/>
  <c r="AM395"/>
  <c r="AQ395"/>
  <c r="AU395"/>
  <c r="AY395"/>
  <c r="BC395"/>
  <c r="BG395"/>
  <c r="BK395"/>
  <c r="BO395"/>
  <c r="BS395"/>
  <c r="BW395"/>
  <c r="CA395"/>
  <c r="AL392" i="17"/>
  <c r="P389" i="22" l="1"/>
  <c r="R389"/>
  <c r="Q389"/>
  <c r="O390"/>
  <c r="AE393" i="17"/>
  <c r="AD393"/>
  <c r="AB393"/>
  <c r="AK393"/>
  <c r="AI393"/>
  <c r="AJ393"/>
  <c r="W392"/>
  <c r="Y392"/>
  <c r="Z393"/>
  <c r="AH393"/>
  <c r="V393"/>
  <c r="AA393"/>
  <c r="T393"/>
  <c r="G398" i="5"/>
  <c r="R393" i="17"/>
  <c r="O393"/>
  <c r="F394" i="18"/>
  <c r="A394" i="17" s="1"/>
  <c r="N394" s="1"/>
  <c r="X394" s="1"/>
  <c r="K396" i="5"/>
  <c r="O396"/>
  <c r="S396"/>
  <c r="W396"/>
  <c r="AA396"/>
  <c r="AE396"/>
  <c r="AI396"/>
  <c r="AM396"/>
  <c r="AQ396"/>
  <c r="AU396"/>
  <c r="AY396"/>
  <c r="BC396"/>
  <c r="BG396"/>
  <c r="BK396"/>
  <c r="BO396"/>
  <c r="BS396"/>
  <c r="BW396"/>
  <c r="CA396"/>
  <c r="H396"/>
  <c r="L396"/>
  <c r="P396"/>
  <c r="T396"/>
  <c r="X396"/>
  <c r="AB396"/>
  <c r="AF396"/>
  <c r="AJ396"/>
  <c r="AN396"/>
  <c r="AR396"/>
  <c r="AV396"/>
  <c r="AZ396"/>
  <c r="BD396"/>
  <c r="BH396"/>
  <c r="BL396"/>
  <c r="BP396"/>
  <c r="BT396"/>
  <c r="BX396"/>
  <c r="CB396"/>
  <c r="I396"/>
  <c r="M396"/>
  <c r="Q396"/>
  <c r="U396"/>
  <c r="Y396"/>
  <c r="AC396"/>
  <c r="AG396"/>
  <c r="AK396"/>
  <c r="AO396"/>
  <c r="AS396"/>
  <c r="AW396"/>
  <c r="BA396"/>
  <c r="BE396"/>
  <c r="BI396"/>
  <c r="BM396"/>
  <c r="BQ396"/>
  <c r="BU396"/>
  <c r="BY396"/>
  <c r="CC396"/>
  <c r="J396"/>
  <c r="N396"/>
  <c r="R396"/>
  <c r="V396"/>
  <c r="Z396"/>
  <c r="AD396"/>
  <c r="AH396"/>
  <c r="AL396"/>
  <c r="AP396"/>
  <c r="AT396"/>
  <c r="AX396"/>
  <c r="BB396"/>
  <c r="BF396"/>
  <c r="BJ396"/>
  <c r="BN396"/>
  <c r="BR396"/>
  <c r="BV396"/>
  <c r="BZ396"/>
  <c r="CD396"/>
  <c r="F397"/>
  <c r="E397"/>
  <c r="D397"/>
  <c r="C397"/>
  <c r="A397"/>
  <c r="B397"/>
  <c r="AL393" i="17"/>
  <c r="P390" i="22" l="1"/>
  <c r="R390"/>
  <c r="Q390"/>
  <c r="O391"/>
  <c r="AE394" i="17"/>
  <c r="AD394"/>
  <c r="AB394"/>
  <c r="AK394"/>
  <c r="AI394"/>
  <c r="AJ394"/>
  <c r="W393"/>
  <c r="Y393"/>
  <c r="Z394"/>
  <c r="AH394"/>
  <c r="V394"/>
  <c r="AA394"/>
  <c r="T394"/>
  <c r="G399" i="5"/>
  <c r="R394" i="17"/>
  <c r="O394"/>
  <c r="D398" i="5"/>
  <c r="E398"/>
  <c r="F398"/>
  <c r="A398"/>
  <c r="B398"/>
  <c r="C398"/>
  <c r="J397"/>
  <c r="N397"/>
  <c r="R397"/>
  <c r="V397"/>
  <c r="Z397"/>
  <c r="AD397"/>
  <c r="AH397"/>
  <c r="AL397"/>
  <c r="AP397"/>
  <c r="AT397"/>
  <c r="AX397"/>
  <c r="BB397"/>
  <c r="BF397"/>
  <c r="BJ397"/>
  <c r="BN397"/>
  <c r="BR397"/>
  <c r="BV397"/>
  <c r="BZ397"/>
  <c r="CD397"/>
  <c r="K397"/>
  <c r="O397"/>
  <c r="S397"/>
  <c r="W397"/>
  <c r="AA397"/>
  <c r="AE397"/>
  <c r="AI397"/>
  <c r="AM397"/>
  <c r="AQ397"/>
  <c r="AU397"/>
  <c r="AY397"/>
  <c r="BC397"/>
  <c r="BG397"/>
  <c r="BK397"/>
  <c r="BO397"/>
  <c r="BS397"/>
  <c r="BW397"/>
  <c r="CA397"/>
  <c r="H397"/>
  <c r="L397"/>
  <c r="P397"/>
  <c r="T397"/>
  <c r="X397"/>
  <c r="AB397"/>
  <c r="AF397"/>
  <c r="AJ397"/>
  <c r="AN397"/>
  <c r="AR397"/>
  <c r="AV397"/>
  <c r="AZ397"/>
  <c r="BD397"/>
  <c r="BH397"/>
  <c r="BL397"/>
  <c r="BP397"/>
  <c r="BT397"/>
  <c r="BX397"/>
  <c r="CB397"/>
  <c r="I397"/>
  <c r="M397"/>
  <c r="Q397"/>
  <c r="U397"/>
  <c r="Y397"/>
  <c r="AC397"/>
  <c r="AG397"/>
  <c r="AK397"/>
  <c r="AO397"/>
  <c r="AS397"/>
  <c r="AW397"/>
  <c r="BA397"/>
  <c r="BE397"/>
  <c r="BI397"/>
  <c r="BM397"/>
  <c r="BQ397"/>
  <c r="BU397"/>
  <c r="BY397"/>
  <c r="CC397"/>
  <c r="F395" i="18"/>
  <c r="A395" i="17" s="1"/>
  <c r="N395" s="1"/>
  <c r="X395" s="1"/>
  <c r="AL394"/>
  <c r="Q391" i="22" l="1"/>
  <c r="P391"/>
  <c r="R391"/>
  <c r="O392"/>
  <c r="AE395" i="17"/>
  <c r="AD395"/>
  <c r="AB395"/>
  <c r="AK395"/>
  <c r="AI395"/>
  <c r="AJ395"/>
  <c r="Z395"/>
  <c r="AH395"/>
  <c r="V395"/>
  <c r="AA395"/>
  <c r="T395"/>
  <c r="W394"/>
  <c r="Y394"/>
  <c r="G400" i="5"/>
  <c r="O395" i="17"/>
  <c r="R395"/>
  <c r="E399" i="5"/>
  <c r="D399"/>
  <c r="F399"/>
  <c r="C399"/>
  <c r="A399"/>
  <c r="B399"/>
  <c r="F396" i="18"/>
  <c r="A396" i="17" s="1"/>
  <c r="N396" s="1"/>
  <c r="X396" s="1"/>
  <c r="K398" i="5"/>
  <c r="O398"/>
  <c r="S398"/>
  <c r="W398"/>
  <c r="AA398"/>
  <c r="AE398"/>
  <c r="AI398"/>
  <c r="AM398"/>
  <c r="AQ398"/>
  <c r="AU398"/>
  <c r="AY398"/>
  <c r="BC398"/>
  <c r="BG398"/>
  <c r="BK398"/>
  <c r="BO398"/>
  <c r="BS398"/>
  <c r="BW398"/>
  <c r="CA398"/>
  <c r="H398"/>
  <c r="L398"/>
  <c r="P398"/>
  <c r="T398"/>
  <c r="X398"/>
  <c r="AB398"/>
  <c r="AF398"/>
  <c r="AJ398"/>
  <c r="AN398"/>
  <c r="AR398"/>
  <c r="AV398"/>
  <c r="AZ398"/>
  <c r="BD398"/>
  <c r="BH398"/>
  <c r="BL398"/>
  <c r="BP398"/>
  <c r="BT398"/>
  <c r="BX398"/>
  <c r="CB398"/>
  <c r="I398"/>
  <c r="M398"/>
  <c r="Q398"/>
  <c r="U398"/>
  <c r="Y398"/>
  <c r="AC398"/>
  <c r="AG398"/>
  <c r="AK398"/>
  <c r="AO398"/>
  <c r="AS398"/>
  <c r="AW398"/>
  <c r="BA398"/>
  <c r="BE398"/>
  <c r="BI398"/>
  <c r="BM398"/>
  <c r="BQ398"/>
  <c r="BU398"/>
  <c r="BY398"/>
  <c r="CC398"/>
  <c r="J398"/>
  <c r="N398"/>
  <c r="R398"/>
  <c r="V398"/>
  <c r="Z398"/>
  <c r="AD398"/>
  <c r="AH398"/>
  <c r="AL398"/>
  <c r="AP398"/>
  <c r="AT398"/>
  <c r="AX398"/>
  <c r="BB398"/>
  <c r="BF398"/>
  <c r="BJ398"/>
  <c r="BN398"/>
  <c r="BR398"/>
  <c r="BV398"/>
  <c r="BZ398"/>
  <c r="CD398"/>
  <c r="AL395" i="17"/>
  <c r="P392" i="22" l="1"/>
  <c r="R392"/>
  <c r="Q392"/>
  <c r="O393"/>
  <c r="AE396" i="17"/>
  <c r="AD396"/>
  <c r="AB396"/>
  <c r="AK396"/>
  <c r="AI396"/>
  <c r="AJ396"/>
  <c r="Z396"/>
  <c r="AH396"/>
  <c r="V396"/>
  <c r="AA396"/>
  <c r="T396"/>
  <c r="W395"/>
  <c r="Y395"/>
  <c r="G401" i="5"/>
  <c r="R396" i="17"/>
  <c r="O396"/>
  <c r="F397" i="18"/>
  <c r="A397" i="17" s="1"/>
  <c r="N397" s="1"/>
  <c r="X397" s="1"/>
  <c r="J399" i="5"/>
  <c r="N399"/>
  <c r="R399"/>
  <c r="V399"/>
  <c r="Z399"/>
  <c r="AD399"/>
  <c r="AH399"/>
  <c r="AL399"/>
  <c r="AP399"/>
  <c r="AT399"/>
  <c r="AX399"/>
  <c r="BB399"/>
  <c r="BF399"/>
  <c r="BJ399"/>
  <c r="BN399"/>
  <c r="BR399"/>
  <c r="BV399"/>
  <c r="BZ399"/>
  <c r="CD399"/>
  <c r="K399"/>
  <c r="O399"/>
  <c r="S399"/>
  <c r="W399"/>
  <c r="AA399"/>
  <c r="AE399"/>
  <c r="AI399"/>
  <c r="AM399"/>
  <c r="AQ399"/>
  <c r="AU399"/>
  <c r="AY399"/>
  <c r="BC399"/>
  <c r="BG399"/>
  <c r="BK399"/>
  <c r="BO399"/>
  <c r="BS399"/>
  <c r="BW399"/>
  <c r="CA399"/>
  <c r="H399"/>
  <c r="L399"/>
  <c r="P399"/>
  <c r="T399"/>
  <c r="X399"/>
  <c r="AB399"/>
  <c r="AF399"/>
  <c r="AJ399"/>
  <c r="AN399"/>
  <c r="AR399"/>
  <c r="AV399"/>
  <c r="AZ399"/>
  <c r="BD399"/>
  <c r="BH399"/>
  <c r="BL399"/>
  <c r="BP399"/>
  <c r="BT399"/>
  <c r="BX399"/>
  <c r="CB399"/>
  <c r="I399"/>
  <c r="M399"/>
  <c r="Q399"/>
  <c r="U399"/>
  <c r="Y399"/>
  <c r="AC399"/>
  <c r="AG399"/>
  <c r="AK399"/>
  <c r="AO399"/>
  <c r="AS399"/>
  <c r="AW399"/>
  <c r="BA399"/>
  <c r="BE399"/>
  <c r="BI399"/>
  <c r="BM399"/>
  <c r="BQ399"/>
  <c r="BU399"/>
  <c r="BY399"/>
  <c r="CC399"/>
  <c r="D400"/>
  <c r="E400"/>
  <c r="F400"/>
  <c r="B400"/>
  <c r="C400"/>
  <c r="A400"/>
  <c r="AL396" i="17"/>
  <c r="P393" i="22" l="1"/>
  <c r="R393"/>
  <c r="Q393"/>
  <c r="O394"/>
  <c r="AE397" i="17"/>
  <c r="AD397"/>
  <c r="AB397"/>
  <c r="AK397"/>
  <c r="AI397"/>
  <c r="AJ397"/>
  <c r="W396"/>
  <c r="Y396"/>
  <c r="Z397"/>
  <c r="AH397"/>
  <c r="V397"/>
  <c r="AA397"/>
  <c r="T397"/>
  <c r="G402" i="5"/>
  <c r="R397" i="17"/>
  <c r="O397"/>
  <c r="E401" i="5"/>
  <c r="D401"/>
  <c r="F401"/>
  <c r="C401"/>
  <c r="A401"/>
  <c r="B401"/>
  <c r="I400"/>
  <c r="M400"/>
  <c r="Q400"/>
  <c r="U400"/>
  <c r="Y400"/>
  <c r="AC400"/>
  <c r="AG400"/>
  <c r="AK400"/>
  <c r="AO400"/>
  <c r="AS400"/>
  <c r="AW400"/>
  <c r="BA400"/>
  <c r="BE400"/>
  <c r="J400"/>
  <c r="N400"/>
  <c r="R400"/>
  <c r="V400"/>
  <c r="Z400"/>
  <c r="AD400"/>
  <c r="AH400"/>
  <c r="AL400"/>
  <c r="AP400"/>
  <c r="AT400"/>
  <c r="AX400"/>
  <c r="BB400"/>
  <c r="BF400"/>
  <c r="BI400"/>
  <c r="BM400"/>
  <c r="BQ400"/>
  <c r="BU400"/>
  <c r="BY400"/>
  <c r="CC400"/>
  <c r="BJ400"/>
  <c r="BN400"/>
  <c r="BR400"/>
  <c r="BV400"/>
  <c r="BZ400"/>
  <c r="CD400"/>
  <c r="K400"/>
  <c r="O400"/>
  <c r="S400"/>
  <c r="W400"/>
  <c r="AA400"/>
  <c r="AE400"/>
  <c r="AI400"/>
  <c r="AM400"/>
  <c r="AQ400"/>
  <c r="AU400"/>
  <c r="AY400"/>
  <c r="BC400"/>
  <c r="H400"/>
  <c r="L400"/>
  <c r="P400"/>
  <c r="T400"/>
  <c r="X400"/>
  <c r="AB400"/>
  <c r="AF400"/>
  <c r="AJ400"/>
  <c r="AN400"/>
  <c r="AR400"/>
  <c r="AV400"/>
  <c r="AZ400"/>
  <c r="BD400"/>
  <c r="BG400"/>
  <c r="BK400"/>
  <c r="BO400"/>
  <c r="BS400"/>
  <c r="BW400"/>
  <c r="CA400"/>
  <c r="BH400"/>
  <c r="BL400"/>
  <c r="BP400"/>
  <c r="BT400"/>
  <c r="BX400"/>
  <c r="CB400"/>
  <c r="F398" i="18"/>
  <c r="A398" i="17" s="1"/>
  <c r="N398" s="1"/>
  <c r="X398" s="1"/>
  <c r="AL397"/>
  <c r="P394" i="22" l="1"/>
  <c r="R394"/>
  <c r="Q394"/>
  <c r="O395"/>
  <c r="AE398" i="17"/>
  <c r="AD398"/>
  <c r="AB398"/>
  <c r="AK398"/>
  <c r="AI398"/>
  <c r="AJ398"/>
  <c r="Z398"/>
  <c r="AH398"/>
  <c r="V398"/>
  <c r="AA398"/>
  <c r="T398"/>
  <c r="W397"/>
  <c r="Y397"/>
  <c r="G403" i="5"/>
  <c r="R398" i="17"/>
  <c r="O398"/>
  <c r="F399" i="18"/>
  <c r="A399" i="17" s="1"/>
  <c r="N399" s="1"/>
  <c r="X399" s="1"/>
  <c r="J401" i="5"/>
  <c r="N401"/>
  <c r="R401"/>
  <c r="V401"/>
  <c r="Z401"/>
  <c r="AD401"/>
  <c r="AH401"/>
  <c r="AL401"/>
  <c r="H401"/>
  <c r="L401"/>
  <c r="P401"/>
  <c r="T401"/>
  <c r="X401"/>
  <c r="AB401"/>
  <c r="AF401"/>
  <c r="AJ401"/>
  <c r="AN401"/>
  <c r="AP401"/>
  <c r="AT401"/>
  <c r="AX401"/>
  <c r="BB401"/>
  <c r="BF401"/>
  <c r="BJ401"/>
  <c r="BN401"/>
  <c r="BR401"/>
  <c r="BV401"/>
  <c r="BZ401"/>
  <c r="CD401"/>
  <c r="K401"/>
  <c r="O401"/>
  <c r="S401"/>
  <c r="W401"/>
  <c r="AA401"/>
  <c r="AE401"/>
  <c r="AI401"/>
  <c r="AM401"/>
  <c r="AQ401"/>
  <c r="AU401"/>
  <c r="AY401"/>
  <c r="BC401"/>
  <c r="BG401"/>
  <c r="BK401"/>
  <c r="BO401"/>
  <c r="BS401"/>
  <c r="BW401"/>
  <c r="CA401"/>
  <c r="AR401"/>
  <c r="AV401"/>
  <c r="AZ401"/>
  <c r="BD401"/>
  <c r="BH401"/>
  <c r="BL401"/>
  <c r="BP401"/>
  <c r="BT401"/>
  <c r="BX401"/>
  <c r="CB401"/>
  <c r="I401"/>
  <c r="M401"/>
  <c r="Q401"/>
  <c r="U401"/>
  <c r="Y401"/>
  <c r="AC401"/>
  <c r="AG401"/>
  <c r="AK401"/>
  <c r="AO401"/>
  <c r="AS401"/>
  <c r="AW401"/>
  <c r="BA401"/>
  <c r="BE401"/>
  <c r="BI401"/>
  <c r="BM401"/>
  <c r="BQ401"/>
  <c r="BU401"/>
  <c r="BY401"/>
  <c r="CC401"/>
  <c r="D402"/>
  <c r="E402"/>
  <c r="F402"/>
  <c r="B402"/>
  <c r="C402"/>
  <c r="A402"/>
  <c r="AL398" i="17"/>
  <c r="P395" i="22" l="1"/>
  <c r="R395"/>
  <c r="Q395"/>
  <c r="O396"/>
  <c r="AE399" i="17"/>
  <c r="AD399"/>
  <c r="AB399"/>
  <c r="AK399"/>
  <c r="AI399"/>
  <c r="AJ399"/>
  <c r="W398"/>
  <c r="Y398"/>
  <c r="Z399"/>
  <c r="AH399"/>
  <c r="V399"/>
  <c r="AA399"/>
  <c r="T399"/>
  <c r="G404" i="5"/>
  <c r="O399" i="17"/>
  <c r="R399"/>
  <c r="E403" i="5"/>
  <c r="D403"/>
  <c r="F403"/>
  <c r="C403"/>
  <c r="A403"/>
  <c r="B403"/>
  <c r="I402"/>
  <c r="M402"/>
  <c r="Q402"/>
  <c r="U402"/>
  <c r="Y402"/>
  <c r="AC402"/>
  <c r="AG402"/>
  <c r="AK402"/>
  <c r="AO402"/>
  <c r="AS402"/>
  <c r="AW402"/>
  <c r="BA402"/>
  <c r="BE402"/>
  <c r="BI402"/>
  <c r="BM402"/>
  <c r="BQ402"/>
  <c r="BU402"/>
  <c r="BY402"/>
  <c r="CC402"/>
  <c r="J402"/>
  <c r="N402"/>
  <c r="R402"/>
  <c r="V402"/>
  <c r="Z402"/>
  <c r="AD402"/>
  <c r="AH402"/>
  <c r="AL402"/>
  <c r="AP402"/>
  <c r="AT402"/>
  <c r="AX402"/>
  <c r="BB402"/>
  <c r="BF402"/>
  <c r="BJ402"/>
  <c r="BN402"/>
  <c r="BR402"/>
  <c r="BV402"/>
  <c r="BZ402"/>
  <c r="CD402"/>
  <c r="K402"/>
  <c r="O402"/>
  <c r="S402"/>
  <c r="W402"/>
  <c r="AA402"/>
  <c r="AE402"/>
  <c r="AI402"/>
  <c r="AM402"/>
  <c r="AQ402"/>
  <c r="AU402"/>
  <c r="AY402"/>
  <c r="BC402"/>
  <c r="BG402"/>
  <c r="BK402"/>
  <c r="BO402"/>
  <c r="BS402"/>
  <c r="BW402"/>
  <c r="CA402"/>
  <c r="H402"/>
  <c r="L402"/>
  <c r="P402"/>
  <c r="T402"/>
  <c r="X402"/>
  <c r="AB402"/>
  <c r="AF402"/>
  <c r="AJ402"/>
  <c r="AN402"/>
  <c r="AR402"/>
  <c r="AV402"/>
  <c r="AZ402"/>
  <c r="BD402"/>
  <c r="BH402"/>
  <c r="BL402"/>
  <c r="BP402"/>
  <c r="BT402"/>
  <c r="BX402"/>
  <c r="CB402"/>
  <c r="F400" i="18"/>
  <c r="A400" i="17" s="1"/>
  <c r="N400" s="1"/>
  <c r="X400" s="1"/>
  <c r="AL399"/>
  <c r="P396" i="22" l="1"/>
  <c r="R396"/>
  <c r="Q396"/>
  <c r="O397"/>
  <c r="AE400" i="17"/>
  <c r="AD400"/>
  <c r="AB400"/>
  <c r="AK400"/>
  <c r="AI400"/>
  <c r="AJ400"/>
  <c r="Z400"/>
  <c r="AH400"/>
  <c r="V400"/>
  <c r="AA400"/>
  <c r="T400"/>
  <c r="W399"/>
  <c r="Y399"/>
  <c r="G405" i="5"/>
  <c r="R400" i="17"/>
  <c r="O400"/>
  <c r="F401" i="18"/>
  <c r="A401" i="17" s="1"/>
  <c r="N401" s="1"/>
  <c r="X401" s="1"/>
  <c r="D404" i="5"/>
  <c r="E404"/>
  <c r="F404"/>
  <c r="A404"/>
  <c r="B404"/>
  <c r="C404"/>
  <c r="H403"/>
  <c r="L403"/>
  <c r="P403"/>
  <c r="T403"/>
  <c r="X403"/>
  <c r="AB403"/>
  <c r="AF403"/>
  <c r="AJ403"/>
  <c r="AN403"/>
  <c r="AR403"/>
  <c r="AV403"/>
  <c r="AZ403"/>
  <c r="BD403"/>
  <c r="BH403"/>
  <c r="BL403"/>
  <c r="BP403"/>
  <c r="BT403"/>
  <c r="BX403"/>
  <c r="CB403"/>
  <c r="I403"/>
  <c r="M403"/>
  <c r="Q403"/>
  <c r="U403"/>
  <c r="Y403"/>
  <c r="AC403"/>
  <c r="AG403"/>
  <c r="AK403"/>
  <c r="AO403"/>
  <c r="AS403"/>
  <c r="AW403"/>
  <c r="BA403"/>
  <c r="BE403"/>
  <c r="BI403"/>
  <c r="BM403"/>
  <c r="BQ403"/>
  <c r="BU403"/>
  <c r="BY403"/>
  <c r="CC403"/>
  <c r="J403"/>
  <c r="N403"/>
  <c r="R403"/>
  <c r="V403"/>
  <c r="Z403"/>
  <c r="AD403"/>
  <c r="AH403"/>
  <c r="AL403"/>
  <c r="AP403"/>
  <c r="AT403"/>
  <c r="AX403"/>
  <c r="BB403"/>
  <c r="BF403"/>
  <c r="BJ403"/>
  <c r="BN403"/>
  <c r="BR403"/>
  <c r="BV403"/>
  <c r="BZ403"/>
  <c r="CD403"/>
  <c r="K403"/>
  <c r="O403"/>
  <c r="S403"/>
  <c r="W403"/>
  <c r="AA403"/>
  <c r="AE403"/>
  <c r="AI403"/>
  <c r="AM403"/>
  <c r="AQ403"/>
  <c r="AU403"/>
  <c r="AY403"/>
  <c r="BC403"/>
  <c r="BG403"/>
  <c r="BK403"/>
  <c r="BO403"/>
  <c r="BS403"/>
  <c r="BW403"/>
  <c r="CA403"/>
  <c r="AL400" i="17"/>
  <c r="Q397" i="22" l="1"/>
  <c r="P397"/>
  <c r="R397"/>
  <c r="O398"/>
  <c r="AE401" i="17"/>
  <c r="AD401"/>
  <c r="AB401"/>
  <c r="AK401"/>
  <c r="AI401"/>
  <c r="AJ401"/>
  <c r="W400"/>
  <c r="Y400"/>
  <c r="Z401"/>
  <c r="AH401"/>
  <c r="V401"/>
  <c r="AA401"/>
  <c r="T401"/>
  <c r="G406" i="5"/>
  <c r="R401" i="17"/>
  <c r="O401"/>
  <c r="K404" i="5"/>
  <c r="O404"/>
  <c r="S404"/>
  <c r="W404"/>
  <c r="AA404"/>
  <c r="AE404"/>
  <c r="AI404"/>
  <c r="AM404"/>
  <c r="AQ404"/>
  <c r="AU404"/>
  <c r="AY404"/>
  <c r="BC404"/>
  <c r="BG404"/>
  <c r="BK404"/>
  <c r="BO404"/>
  <c r="BS404"/>
  <c r="BW404"/>
  <c r="CA404"/>
  <c r="H404"/>
  <c r="L404"/>
  <c r="P404"/>
  <c r="T404"/>
  <c r="X404"/>
  <c r="AB404"/>
  <c r="AF404"/>
  <c r="AJ404"/>
  <c r="AN404"/>
  <c r="AR404"/>
  <c r="AV404"/>
  <c r="AZ404"/>
  <c r="BD404"/>
  <c r="BH404"/>
  <c r="BL404"/>
  <c r="BP404"/>
  <c r="BT404"/>
  <c r="BX404"/>
  <c r="CB404"/>
  <c r="I404"/>
  <c r="M404"/>
  <c r="Q404"/>
  <c r="U404"/>
  <c r="Y404"/>
  <c r="AC404"/>
  <c r="AG404"/>
  <c r="AK404"/>
  <c r="AO404"/>
  <c r="AS404"/>
  <c r="AW404"/>
  <c r="BA404"/>
  <c r="BE404"/>
  <c r="BI404"/>
  <c r="BM404"/>
  <c r="BQ404"/>
  <c r="BU404"/>
  <c r="BY404"/>
  <c r="CC404"/>
  <c r="J404"/>
  <c r="N404"/>
  <c r="R404"/>
  <c r="V404"/>
  <c r="Z404"/>
  <c r="AD404"/>
  <c r="AH404"/>
  <c r="AL404"/>
  <c r="AP404"/>
  <c r="AT404"/>
  <c r="AX404"/>
  <c r="BB404"/>
  <c r="BF404"/>
  <c r="BJ404"/>
  <c r="BN404"/>
  <c r="BR404"/>
  <c r="BV404"/>
  <c r="BZ404"/>
  <c r="CD404"/>
  <c r="F405"/>
  <c r="E405"/>
  <c r="D405"/>
  <c r="C405"/>
  <c r="A405"/>
  <c r="B405"/>
  <c r="F402" i="18"/>
  <c r="A402" i="17" s="1"/>
  <c r="N402" s="1"/>
  <c r="X402" s="1"/>
  <c r="AL401"/>
  <c r="P398" i="22" l="1"/>
  <c r="R398"/>
  <c r="Q398"/>
  <c r="O399"/>
  <c r="AE402" i="17"/>
  <c r="AD402"/>
  <c r="AB402"/>
  <c r="AK402"/>
  <c r="AI402"/>
  <c r="AJ402"/>
  <c r="Z402"/>
  <c r="AH402"/>
  <c r="V402"/>
  <c r="AA402"/>
  <c r="T402"/>
  <c r="W401"/>
  <c r="Y401"/>
  <c r="G407" i="5"/>
  <c r="R402" i="17"/>
  <c r="O402"/>
  <c r="F403" i="18"/>
  <c r="A403" i="17" s="1"/>
  <c r="N403" s="1"/>
  <c r="X403" s="1"/>
  <c r="D406" i="5"/>
  <c r="E406"/>
  <c r="F406"/>
  <c r="A406"/>
  <c r="B406"/>
  <c r="C406"/>
  <c r="H405"/>
  <c r="L405"/>
  <c r="P405"/>
  <c r="T405"/>
  <c r="X405"/>
  <c r="AB405"/>
  <c r="AF405"/>
  <c r="AJ405"/>
  <c r="AN405"/>
  <c r="AR405"/>
  <c r="AV405"/>
  <c r="AZ405"/>
  <c r="BD405"/>
  <c r="BH405"/>
  <c r="BL405"/>
  <c r="BP405"/>
  <c r="BT405"/>
  <c r="BX405"/>
  <c r="CB405"/>
  <c r="I405"/>
  <c r="M405"/>
  <c r="Q405"/>
  <c r="U405"/>
  <c r="Y405"/>
  <c r="AC405"/>
  <c r="AG405"/>
  <c r="AK405"/>
  <c r="AO405"/>
  <c r="AS405"/>
  <c r="AW405"/>
  <c r="BA405"/>
  <c r="BE405"/>
  <c r="BI405"/>
  <c r="BM405"/>
  <c r="BQ405"/>
  <c r="BU405"/>
  <c r="BY405"/>
  <c r="CC405"/>
  <c r="J405"/>
  <c r="N405"/>
  <c r="R405"/>
  <c r="V405"/>
  <c r="Z405"/>
  <c r="AD405"/>
  <c r="AH405"/>
  <c r="AL405"/>
  <c r="AP405"/>
  <c r="AT405"/>
  <c r="AX405"/>
  <c r="BB405"/>
  <c r="BF405"/>
  <c r="BJ405"/>
  <c r="BN405"/>
  <c r="BR405"/>
  <c r="BV405"/>
  <c r="BZ405"/>
  <c r="CD405"/>
  <c r="K405"/>
  <c r="O405"/>
  <c r="S405"/>
  <c r="W405"/>
  <c r="AA405"/>
  <c r="AE405"/>
  <c r="AI405"/>
  <c r="AM405"/>
  <c r="AQ405"/>
  <c r="AU405"/>
  <c r="AY405"/>
  <c r="BC405"/>
  <c r="BG405"/>
  <c r="BK405"/>
  <c r="BO405"/>
  <c r="BS405"/>
  <c r="BW405"/>
  <c r="CA405"/>
  <c r="AL402" i="17"/>
  <c r="P399" i="22" l="1"/>
  <c r="R399"/>
  <c r="Q399"/>
  <c r="O400"/>
  <c r="AE403" i="17"/>
  <c r="AD403"/>
  <c r="AB403"/>
  <c r="AK403"/>
  <c r="AI403"/>
  <c r="AJ403"/>
  <c r="W402"/>
  <c r="Y402"/>
  <c r="Z403"/>
  <c r="AH403"/>
  <c r="V403"/>
  <c r="AA403"/>
  <c r="T403"/>
  <c r="G408" i="5"/>
  <c r="O403" i="17"/>
  <c r="R403"/>
  <c r="E407" i="5"/>
  <c r="D407"/>
  <c r="F407"/>
  <c r="C407"/>
  <c r="A407"/>
  <c r="B407"/>
  <c r="K406"/>
  <c r="O406"/>
  <c r="S406"/>
  <c r="W406"/>
  <c r="AA406"/>
  <c r="AE406"/>
  <c r="AI406"/>
  <c r="AM406"/>
  <c r="AQ406"/>
  <c r="AU406"/>
  <c r="AY406"/>
  <c r="BC406"/>
  <c r="BG406"/>
  <c r="BK406"/>
  <c r="BO406"/>
  <c r="BS406"/>
  <c r="BW406"/>
  <c r="CA406"/>
  <c r="H406"/>
  <c r="L406"/>
  <c r="P406"/>
  <c r="T406"/>
  <c r="X406"/>
  <c r="AB406"/>
  <c r="AF406"/>
  <c r="AJ406"/>
  <c r="AN406"/>
  <c r="AR406"/>
  <c r="AV406"/>
  <c r="AZ406"/>
  <c r="BD406"/>
  <c r="BH406"/>
  <c r="BL406"/>
  <c r="BP406"/>
  <c r="BT406"/>
  <c r="BX406"/>
  <c r="CB406"/>
  <c r="I406"/>
  <c r="M406"/>
  <c r="Q406"/>
  <c r="U406"/>
  <c r="Y406"/>
  <c r="AC406"/>
  <c r="AG406"/>
  <c r="AK406"/>
  <c r="AO406"/>
  <c r="AS406"/>
  <c r="AW406"/>
  <c r="BA406"/>
  <c r="BE406"/>
  <c r="BI406"/>
  <c r="BM406"/>
  <c r="BQ406"/>
  <c r="BU406"/>
  <c r="BY406"/>
  <c r="CC406"/>
  <c r="J406"/>
  <c r="N406"/>
  <c r="R406"/>
  <c r="V406"/>
  <c r="Z406"/>
  <c r="AD406"/>
  <c r="AH406"/>
  <c r="AL406"/>
  <c r="AP406"/>
  <c r="AT406"/>
  <c r="AX406"/>
  <c r="BB406"/>
  <c r="BF406"/>
  <c r="BJ406"/>
  <c r="BN406"/>
  <c r="BR406"/>
  <c r="BV406"/>
  <c r="BZ406"/>
  <c r="CD406"/>
  <c r="F404" i="18"/>
  <c r="A404" i="17" s="1"/>
  <c r="N404" s="1"/>
  <c r="X404" s="1"/>
  <c r="AL403"/>
  <c r="P400" i="22" l="1"/>
  <c r="R400"/>
  <c r="Q400"/>
  <c r="O401"/>
  <c r="AE404" i="17"/>
  <c r="AD404"/>
  <c r="AB404"/>
  <c r="AK404"/>
  <c r="AI404"/>
  <c r="AJ404"/>
  <c r="Z404"/>
  <c r="AH404"/>
  <c r="V404"/>
  <c r="AA404"/>
  <c r="T404"/>
  <c r="W403"/>
  <c r="Y403"/>
  <c r="G409" i="5"/>
  <c r="R404" i="17"/>
  <c r="O404"/>
  <c r="F405" i="18"/>
  <c r="A405" i="17" s="1"/>
  <c r="N405" s="1"/>
  <c r="X405" s="1"/>
  <c r="D408" i="5"/>
  <c r="E408"/>
  <c r="F408"/>
  <c r="B408"/>
  <c r="C408"/>
  <c r="A408"/>
  <c r="J407"/>
  <c r="N407"/>
  <c r="R407"/>
  <c r="V407"/>
  <c r="Z407"/>
  <c r="AD407"/>
  <c r="AH407"/>
  <c r="AL407"/>
  <c r="AP407"/>
  <c r="AT407"/>
  <c r="AX407"/>
  <c r="BB407"/>
  <c r="BF407"/>
  <c r="BJ407"/>
  <c r="BN407"/>
  <c r="BR407"/>
  <c r="BV407"/>
  <c r="BZ407"/>
  <c r="CD407"/>
  <c r="K407"/>
  <c r="O407"/>
  <c r="S407"/>
  <c r="W407"/>
  <c r="AA407"/>
  <c r="AE407"/>
  <c r="AI407"/>
  <c r="AM407"/>
  <c r="AQ407"/>
  <c r="AU407"/>
  <c r="AY407"/>
  <c r="BC407"/>
  <c r="BG407"/>
  <c r="BK407"/>
  <c r="BO407"/>
  <c r="BS407"/>
  <c r="BW407"/>
  <c r="CA407"/>
  <c r="H407"/>
  <c r="L407"/>
  <c r="P407"/>
  <c r="T407"/>
  <c r="X407"/>
  <c r="AB407"/>
  <c r="AF407"/>
  <c r="AJ407"/>
  <c r="AN407"/>
  <c r="AR407"/>
  <c r="AV407"/>
  <c r="AZ407"/>
  <c r="BD407"/>
  <c r="BH407"/>
  <c r="BL407"/>
  <c r="BP407"/>
  <c r="BT407"/>
  <c r="BX407"/>
  <c r="CB407"/>
  <c r="I407"/>
  <c r="M407"/>
  <c r="Q407"/>
  <c r="U407"/>
  <c r="Y407"/>
  <c r="AC407"/>
  <c r="AG407"/>
  <c r="AK407"/>
  <c r="AO407"/>
  <c r="AS407"/>
  <c r="AW407"/>
  <c r="BA407"/>
  <c r="BE407"/>
  <c r="BI407"/>
  <c r="BM407"/>
  <c r="BQ407"/>
  <c r="BU407"/>
  <c r="BY407"/>
  <c r="CC407"/>
  <c r="AL404" i="17"/>
  <c r="Q401" i="22" l="1"/>
  <c r="P401"/>
  <c r="R401"/>
  <c r="O402"/>
  <c r="AE405" i="17"/>
  <c r="AD405"/>
  <c r="AB405"/>
  <c r="AK405"/>
  <c r="AI405"/>
  <c r="AJ405"/>
  <c r="W404"/>
  <c r="Y404"/>
  <c r="Z405"/>
  <c r="AH405"/>
  <c r="V405"/>
  <c r="AA405"/>
  <c r="T405"/>
  <c r="G410" i="5"/>
  <c r="R405" i="17"/>
  <c r="O405"/>
  <c r="I408" i="5"/>
  <c r="M408"/>
  <c r="Q408"/>
  <c r="U408"/>
  <c r="Y408"/>
  <c r="AC408"/>
  <c r="AG408"/>
  <c r="AK408"/>
  <c r="AO408"/>
  <c r="AS408"/>
  <c r="AW408"/>
  <c r="BA408"/>
  <c r="BE408"/>
  <c r="BI408"/>
  <c r="BM408"/>
  <c r="BQ408"/>
  <c r="BU408"/>
  <c r="BY408"/>
  <c r="CC408"/>
  <c r="J408"/>
  <c r="N408"/>
  <c r="R408"/>
  <c r="V408"/>
  <c r="Z408"/>
  <c r="AD408"/>
  <c r="AH408"/>
  <c r="AL408"/>
  <c r="AP408"/>
  <c r="AT408"/>
  <c r="AX408"/>
  <c r="BB408"/>
  <c r="BF408"/>
  <c r="BJ408"/>
  <c r="BN408"/>
  <c r="BR408"/>
  <c r="BV408"/>
  <c r="BZ408"/>
  <c r="CD408"/>
  <c r="K408"/>
  <c r="O408"/>
  <c r="S408"/>
  <c r="W408"/>
  <c r="AA408"/>
  <c r="AE408"/>
  <c r="AI408"/>
  <c r="AM408"/>
  <c r="AQ408"/>
  <c r="AU408"/>
  <c r="AY408"/>
  <c r="BC408"/>
  <c r="BG408"/>
  <c r="BK408"/>
  <c r="BO408"/>
  <c r="BS408"/>
  <c r="BW408"/>
  <c r="CA408"/>
  <c r="H408"/>
  <c r="L408"/>
  <c r="P408"/>
  <c r="T408"/>
  <c r="X408"/>
  <c r="AB408"/>
  <c r="AF408"/>
  <c r="AJ408"/>
  <c r="AN408"/>
  <c r="AR408"/>
  <c r="AV408"/>
  <c r="AZ408"/>
  <c r="BD408"/>
  <c r="BH408"/>
  <c r="BL408"/>
  <c r="BP408"/>
  <c r="BT408"/>
  <c r="BX408"/>
  <c r="CB408"/>
  <c r="E409"/>
  <c r="D409"/>
  <c r="F409"/>
  <c r="C409"/>
  <c r="A409"/>
  <c r="B409"/>
  <c r="F406" i="18"/>
  <c r="A406" i="17" s="1"/>
  <c r="N406" s="1"/>
  <c r="X406" s="1"/>
  <c r="AL405"/>
  <c r="Q402" i="22" l="1"/>
  <c r="P402"/>
  <c r="R402"/>
  <c r="O403"/>
  <c r="AE406" i="17"/>
  <c r="AD406"/>
  <c r="AB406"/>
  <c r="AK406"/>
  <c r="AI406"/>
  <c r="AJ406"/>
  <c r="Z406"/>
  <c r="AH406"/>
  <c r="V406"/>
  <c r="AA406"/>
  <c r="T406"/>
  <c r="W405"/>
  <c r="Y405"/>
  <c r="G411" i="5"/>
  <c r="R406" i="17"/>
  <c r="O406"/>
  <c r="F407" i="18"/>
  <c r="A407" i="17" s="1"/>
  <c r="N407" s="1"/>
  <c r="X407" s="1"/>
  <c r="H409" i="5"/>
  <c r="L409"/>
  <c r="P409"/>
  <c r="T409"/>
  <c r="X409"/>
  <c r="AB409"/>
  <c r="AF409"/>
  <c r="AJ409"/>
  <c r="AN409"/>
  <c r="AR409"/>
  <c r="AV409"/>
  <c r="AZ409"/>
  <c r="BD409"/>
  <c r="BH409"/>
  <c r="BL409"/>
  <c r="BP409"/>
  <c r="BT409"/>
  <c r="BX409"/>
  <c r="CB409"/>
  <c r="I409"/>
  <c r="M409"/>
  <c r="Q409"/>
  <c r="U409"/>
  <c r="Y409"/>
  <c r="AC409"/>
  <c r="AG409"/>
  <c r="AK409"/>
  <c r="AO409"/>
  <c r="AS409"/>
  <c r="AW409"/>
  <c r="BA409"/>
  <c r="BE409"/>
  <c r="BI409"/>
  <c r="BM409"/>
  <c r="BQ409"/>
  <c r="BU409"/>
  <c r="BY409"/>
  <c r="CC409"/>
  <c r="J409"/>
  <c r="N409"/>
  <c r="R409"/>
  <c r="V409"/>
  <c r="Z409"/>
  <c r="AD409"/>
  <c r="AH409"/>
  <c r="AL409"/>
  <c r="AP409"/>
  <c r="AT409"/>
  <c r="AX409"/>
  <c r="BB409"/>
  <c r="BF409"/>
  <c r="BJ409"/>
  <c r="BN409"/>
  <c r="BR409"/>
  <c r="BV409"/>
  <c r="BZ409"/>
  <c r="CD409"/>
  <c r="K409"/>
  <c r="O409"/>
  <c r="S409"/>
  <c r="W409"/>
  <c r="AA409"/>
  <c r="AE409"/>
  <c r="AI409"/>
  <c r="AM409"/>
  <c r="AQ409"/>
  <c r="AU409"/>
  <c r="AY409"/>
  <c r="BC409"/>
  <c r="BG409"/>
  <c r="BK409"/>
  <c r="BO409"/>
  <c r="BS409"/>
  <c r="BW409"/>
  <c r="CA409"/>
  <c r="D410"/>
  <c r="E410"/>
  <c r="F410"/>
  <c r="B410"/>
  <c r="C410"/>
  <c r="A410"/>
  <c r="AL406" i="17"/>
  <c r="P403" i="22" l="1"/>
  <c r="R403"/>
  <c r="Q403"/>
  <c r="O404"/>
  <c r="AE407" i="17"/>
  <c r="AD407"/>
  <c r="AB407"/>
  <c r="AK407"/>
  <c r="AI407"/>
  <c r="AJ407"/>
  <c r="W406"/>
  <c r="Y406"/>
  <c r="Z407"/>
  <c r="AH407"/>
  <c r="V407"/>
  <c r="AA407"/>
  <c r="T407"/>
  <c r="G412" i="5"/>
  <c r="O407" i="17"/>
  <c r="R407"/>
  <c r="E411" i="5"/>
  <c r="D411"/>
  <c r="F411"/>
  <c r="C411"/>
  <c r="A411"/>
  <c r="B411"/>
  <c r="I410"/>
  <c r="M410"/>
  <c r="Q410"/>
  <c r="U410"/>
  <c r="Y410"/>
  <c r="AC410"/>
  <c r="AG410"/>
  <c r="AK410"/>
  <c r="AO410"/>
  <c r="AS410"/>
  <c r="AW410"/>
  <c r="BA410"/>
  <c r="BE410"/>
  <c r="BI410"/>
  <c r="BM410"/>
  <c r="BQ410"/>
  <c r="BU410"/>
  <c r="BY410"/>
  <c r="CC410"/>
  <c r="J410"/>
  <c r="N410"/>
  <c r="R410"/>
  <c r="V410"/>
  <c r="Z410"/>
  <c r="AD410"/>
  <c r="AH410"/>
  <c r="AL410"/>
  <c r="AP410"/>
  <c r="AT410"/>
  <c r="AX410"/>
  <c r="BB410"/>
  <c r="BF410"/>
  <c r="BJ410"/>
  <c r="BN410"/>
  <c r="BR410"/>
  <c r="BV410"/>
  <c r="BZ410"/>
  <c r="CD410"/>
  <c r="K410"/>
  <c r="O410"/>
  <c r="S410"/>
  <c r="W410"/>
  <c r="AA410"/>
  <c r="AE410"/>
  <c r="AI410"/>
  <c r="AM410"/>
  <c r="AQ410"/>
  <c r="AU410"/>
  <c r="AY410"/>
  <c r="BC410"/>
  <c r="BG410"/>
  <c r="BK410"/>
  <c r="BO410"/>
  <c r="BS410"/>
  <c r="BW410"/>
  <c r="CA410"/>
  <c r="H410"/>
  <c r="L410"/>
  <c r="P410"/>
  <c r="T410"/>
  <c r="X410"/>
  <c r="AB410"/>
  <c r="AF410"/>
  <c r="AJ410"/>
  <c r="AN410"/>
  <c r="AR410"/>
  <c r="AV410"/>
  <c r="AZ410"/>
  <c r="BD410"/>
  <c r="BH410"/>
  <c r="BL410"/>
  <c r="BP410"/>
  <c r="BT410"/>
  <c r="BX410"/>
  <c r="CB410"/>
  <c r="F408" i="18"/>
  <c r="A408" i="17" s="1"/>
  <c r="N408" s="1"/>
  <c r="X408" s="1"/>
  <c r="AL407"/>
  <c r="P404" i="22" l="1"/>
  <c r="R404"/>
  <c r="Q404"/>
  <c r="O405"/>
  <c r="AE408" i="17"/>
  <c r="AD408"/>
  <c r="AB408"/>
  <c r="AK408"/>
  <c r="AI408"/>
  <c r="AJ408"/>
  <c r="Z408"/>
  <c r="AH408"/>
  <c r="V408"/>
  <c r="AA408"/>
  <c r="T408"/>
  <c r="W407"/>
  <c r="Y407"/>
  <c r="G413" i="5"/>
  <c r="R408" i="17"/>
  <c r="O408"/>
  <c r="F409" i="18"/>
  <c r="A409" i="17" s="1"/>
  <c r="N409" s="1"/>
  <c r="X409" s="1"/>
  <c r="D412" i="5"/>
  <c r="E412"/>
  <c r="F412"/>
  <c r="A412"/>
  <c r="B412"/>
  <c r="C412"/>
  <c r="H411"/>
  <c r="L411"/>
  <c r="P411"/>
  <c r="T411"/>
  <c r="X411"/>
  <c r="AB411"/>
  <c r="AF411"/>
  <c r="AJ411"/>
  <c r="AN411"/>
  <c r="AR411"/>
  <c r="AV411"/>
  <c r="AZ411"/>
  <c r="BD411"/>
  <c r="BH411"/>
  <c r="BL411"/>
  <c r="BP411"/>
  <c r="BT411"/>
  <c r="BX411"/>
  <c r="CB411"/>
  <c r="I411"/>
  <c r="M411"/>
  <c r="Q411"/>
  <c r="U411"/>
  <c r="Y411"/>
  <c r="AC411"/>
  <c r="AG411"/>
  <c r="AK411"/>
  <c r="AO411"/>
  <c r="AS411"/>
  <c r="AW411"/>
  <c r="BA411"/>
  <c r="BE411"/>
  <c r="BI411"/>
  <c r="BM411"/>
  <c r="BQ411"/>
  <c r="BU411"/>
  <c r="BY411"/>
  <c r="CC411"/>
  <c r="J411"/>
  <c r="N411"/>
  <c r="R411"/>
  <c r="V411"/>
  <c r="Z411"/>
  <c r="AD411"/>
  <c r="AH411"/>
  <c r="AL411"/>
  <c r="AP411"/>
  <c r="AT411"/>
  <c r="AX411"/>
  <c r="BB411"/>
  <c r="BF411"/>
  <c r="BJ411"/>
  <c r="BN411"/>
  <c r="BR411"/>
  <c r="BV411"/>
  <c r="BZ411"/>
  <c r="CD411"/>
  <c r="K411"/>
  <c r="O411"/>
  <c r="S411"/>
  <c r="W411"/>
  <c r="AA411"/>
  <c r="AE411"/>
  <c r="AI411"/>
  <c r="AM411"/>
  <c r="AQ411"/>
  <c r="AU411"/>
  <c r="AY411"/>
  <c r="BC411"/>
  <c r="BG411"/>
  <c r="BK411"/>
  <c r="BO411"/>
  <c r="BS411"/>
  <c r="BW411"/>
  <c r="CA411"/>
  <c r="AL408" i="17"/>
  <c r="P405" i="22" l="1"/>
  <c r="R405"/>
  <c r="Q405"/>
  <c r="O406"/>
  <c r="AE409" i="17"/>
  <c r="AD409"/>
  <c r="AB409"/>
  <c r="AK409"/>
  <c r="AI409"/>
  <c r="AJ409"/>
  <c r="W408"/>
  <c r="Y408"/>
  <c r="Z409"/>
  <c r="AH409"/>
  <c r="V409"/>
  <c r="AA409"/>
  <c r="T409"/>
  <c r="G414" i="5"/>
  <c r="R409" i="17"/>
  <c r="O409"/>
  <c r="K412" i="5"/>
  <c r="O412"/>
  <c r="S412"/>
  <c r="W412"/>
  <c r="AA412"/>
  <c r="AE412"/>
  <c r="AI412"/>
  <c r="AM412"/>
  <c r="AQ412"/>
  <c r="AU412"/>
  <c r="AY412"/>
  <c r="BC412"/>
  <c r="BG412"/>
  <c r="BK412"/>
  <c r="BO412"/>
  <c r="BS412"/>
  <c r="BW412"/>
  <c r="CA412"/>
  <c r="H412"/>
  <c r="L412"/>
  <c r="P412"/>
  <c r="T412"/>
  <c r="X412"/>
  <c r="AB412"/>
  <c r="AF412"/>
  <c r="AJ412"/>
  <c r="AN412"/>
  <c r="AR412"/>
  <c r="AV412"/>
  <c r="AZ412"/>
  <c r="BD412"/>
  <c r="BH412"/>
  <c r="BL412"/>
  <c r="BP412"/>
  <c r="BT412"/>
  <c r="BX412"/>
  <c r="CB412"/>
  <c r="I412"/>
  <c r="M412"/>
  <c r="Q412"/>
  <c r="U412"/>
  <c r="Y412"/>
  <c r="AC412"/>
  <c r="AG412"/>
  <c r="AK412"/>
  <c r="AO412"/>
  <c r="AS412"/>
  <c r="AW412"/>
  <c r="BA412"/>
  <c r="BE412"/>
  <c r="BI412"/>
  <c r="BM412"/>
  <c r="BQ412"/>
  <c r="BU412"/>
  <c r="BY412"/>
  <c r="CC412"/>
  <c r="J412"/>
  <c r="N412"/>
  <c r="R412"/>
  <c r="V412"/>
  <c r="Z412"/>
  <c r="AD412"/>
  <c r="AH412"/>
  <c r="AL412"/>
  <c r="AP412"/>
  <c r="AT412"/>
  <c r="AX412"/>
  <c r="BB412"/>
  <c r="BF412"/>
  <c r="BJ412"/>
  <c r="BN412"/>
  <c r="BR412"/>
  <c r="BV412"/>
  <c r="BZ412"/>
  <c r="CD412"/>
  <c r="F413"/>
  <c r="E413"/>
  <c r="D413"/>
  <c r="C413"/>
  <c r="A413"/>
  <c r="B413"/>
  <c r="F410" i="18"/>
  <c r="A410" i="17" s="1"/>
  <c r="N410" s="1"/>
  <c r="X410" s="1"/>
  <c r="AL409"/>
  <c r="P406" i="22" l="1"/>
  <c r="R406"/>
  <c r="Q406"/>
  <c r="O407"/>
  <c r="AE410" i="17"/>
  <c r="AD410"/>
  <c r="AB410"/>
  <c r="AK410"/>
  <c r="AI410"/>
  <c r="AJ410"/>
  <c r="Z410"/>
  <c r="AH410"/>
  <c r="V410"/>
  <c r="AA410"/>
  <c r="T410"/>
  <c r="W409"/>
  <c r="Y409"/>
  <c r="G415" i="5"/>
  <c r="R410" i="17"/>
  <c r="O410"/>
  <c r="F411" i="18"/>
  <c r="A411" i="17" s="1"/>
  <c r="N411" s="1"/>
  <c r="X411" s="1"/>
  <c r="D414" i="5"/>
  <c r="E414"/>
  <c r="F414"/>
  <c r="A414"/>
  <c r="B414"/>
  <c r="C414"/>
  <c r="J413"/>
  <c r="N413"/>
  <c r="R413"/>
  <c r="V413"/>
  <c r="Z413"/>
  <c r="AD413"/>
  <c r="AH413"/>
  <c r="AL413"/>
  <c r="AP413"/>
  <c r="AT413"/>
  <c r="AX413"/>
  <c r="BB413"/>
  <c r="BF413"/>
  <c r="BJ413"/>
  <c r="BN413"/>
  <c r="BR413"/>
  <c r="BV413"/>
  <c r="BZ413"/>
  <c r="CD413"/>
  <c r="K413"/>
  <c r="O413"/>
  <c r="S413"/>
  <c r="W413"/>
  <c r="AA413"/>
  <c r="AE413"/>
  <c r="AI413"/>
  <c r="AM413"/>
  <c r="AQ413"/>
  <c r="AU413"/>
  <c r="AY413"/>
  <c r="BC413"/>
  <c r="BG413"/>
  <c r="BK413"/>
  <c r="BO413"/>
  <c r="BS413"/>
  <c r="BW413"/>
  <c r="CA413"/>
  <c r="H413"/>
  <c r="L413"/>
  <c r="P413"/>
  <c r="T413"/>
  <c r="X413"/>
  <c r="AB413"/>
  <c r="AF413"/>
  <c r="AJ413"/>
  <c r="AN413"/>
  <c r="AR413"/>
  <c r="AV413"/>
  <c r="AZ413"/>
  <c r="BD413"/>
  <c r="BH413"/>
  <c r="BL413"/>
  <c r="BP413"/>
  <c r="BT413"/>
  <c r="BX413"/>
  <c r="CB413"/>
  <c r="I413"/>
  <c r="M413"/>
  <c r="Q413"/>
  <c r="U413"/>
  <c r="Y413"/>
  <c r="AC413"/>
  <c r="AG413"/>
  <c r="AK413"/>
  <c r="AO413"/>
  <c r="AS413"/>
  <c r="AW413"/>
  <c r="BA413"/>
  <c r="BE413"/>
  <c r="BI413"/>
  <c r="BM413"/>
  <c r="BQ413"/>
  <c r="BU413"/>
  <c r="BY413"/>
  <c r="CC413"/>
  <c r="AL410" i="17"/>
  <c r="P407" i="22" l="1"/>
  <c r="R407"/>
  <c r="Q407"/>
  <c r="O408"/>
  <c r="AE411" i="17"/>
  <c r="AD411"/>
  <c r="AB411"/>
  <c r="AK411"/>
  <c r="AI411"/>
  <c r="AJ411"/>
  <c r="W410"/>
  <c r="Y410"/>
  <c r="Z411"/>
  <c r="AH411"/>
  <c r="V411"/>
  <c r="AA411"/>
  <c r="T411"/>
  <c r="G416" i="5"/>
  <c r="O411" i="17"/>
  <c r="R411"/>
  <c r="E415" i="5"/>
  <c r="D415"/>
  <c r="F415"/>
  <c r="C415"/>
  <c r="A415"/>
  <c r="B415"/>
  <c r="K414"/>
  <c r="O414"/>
  <c r="S414"/>
  <c r="W414"/>
  <c r="AA414"/>
  <c r="AE414"/>
  <c r="AI414"/>
  <c r="AM414"/>
  <c r="AQ414"/>
  <c r="AU414"/>
  <c r="AY414"/>
  <c r="BC414"/>
  <c r="BG414"/>
  <c r="BK414"/>
  <c r="BO414"/>
  <c r="BS414"/>
  <c r="BW414"/>
  <c r="CA414"/>
  <c r="H414"/>
  <c r="L414"/>
  <c r="P414"/>
  <c r="T414"/>
  <c r="X414"/>
  <c r="AB414"/>
  <c r="AF414"/>
  <c r="AJ414"/>
  <c r="AN414"/>
  <c r="AR414"/>
  <c r="AV414"/>
  <c r="AZ414"/>
  <c r="BD414"/>
  <c r="BH414"/>
  <c r="BL414"/>
  <c r="BP414"/>
  <c r="BT414"/>
  <c r="BX414"/>
  <c r="CB414"/>
  <c r="I414"/>
  <c r="M414"/>
  <c r="Q414"/>
  <c r="U414"/>
  <c r="Y414"/>
  <c r="AC414"/>
  <c r="AG414"/>
  <c r="AK414"/>
  <c r="AO414"/>
  <c r="AS414"/>
  <c r="AW414"/>
  <c r="BA414"/>
  <c r="BE414"/>
  <c r="BI414"/>
  <c r="BM414"/>
  <c r="BQ414"/>
  <c r="BU414"/>
  <c r="BY414"/>
  <c r="CC414"/>
  <c r="J414"/>
  <c r="N414"/>
  <c r="R414"/>
  <c r="V414"/>
  <c r="Z414"/>
  <c r="AD414"/>
  <c r="AH414"/>
  <c r="AL414"/>
  <c r="AP414"/>
  <c r="AT414"/>
  <c r="AX414"/>
  <c r="BB414"/>
  <c r="BF414"/>
  <c r="BJ414"/>
  <c r="BN414"/>
  <c r="BR414"/>
  <c r="BV414"/>
  <c r="BZ414"/>
  <c r="CD414"/>
  <c r="F412" i="18"/>
  <c r="A412" i="17" s="1"/>
  <c r="N412" s="1"/>
  <c r="X412" s="1"/>
  <c r="AL411"/>
  <c r="P408" i="22" l="1"/>
  <c r="R408"/>
  <c r="Q408"/>
  <c r="O409"/>
  <c r="AE412" i="17"/>
  <c r="AD412"/>
  <c r="AB412"/>
  <c r="AK412"/>
  <c r="AI412"/>
  <c r="AJ412"/>
  <c r="Z412"/>
  <c r="AH412"/>
  <c r="V412"/>
  <c r="AA412"/>
  <c r="T412"/>
  <c r="W411"/>
  <c r="Y411"/>
  <c r="G417" i="5"/>
  <c r="R412" i="17"/>
  <c r="O412"/>
  <c r="F413" i="18"/>
  <c r="A413" i="17" s="1"/>
  <c r="N413" s="1"/>
  <c r="X413" s="1"/>
  <c r="D416" i="5"/>
  <c r="E416"/>
  <c r="F416"/>
  <c r="B416"/>
  <c r="C416"/>
  <c r="A416"/>
  <c r="J415"/>
  <c r="N415"/>
  <c r="R415"/>
  <c r="V415"/>
  <c r="Z415"/>
  <c r="AD415"/>
  <c r="AH415"/>
  <c r="AL415"/>
  <c r="AP415"/>
  <c r="AT415"/>
  <c r="AX415"/>
  <c r="BB415"/>
  <c r="BF415"/>
  <c r="BJ415"/>
  <c r="BN415"/>
  <c r="BR415"/>
  <c r="BV415"/>
  <c r="BZ415"/>
  <c r="CD415"/>
  <c r="K415"/>
  <c r="O415"/>
  <c r="S415"/>
  <c r="W415"/>
  <c r="AA415"/>
  <c r="AE415"/>
  <c r="AI415"/>
  <c r="AM415"/>
  <c r="AQ415"/>
  <c r="AU415"/>
  <c r="AY415"/>
  <c r="BC415"/>
  <c r="BG415"/>
  <c r="BK415"/>
  <c r="BO415"/>
  <c r="BS415"/>
  <c r="BW415"/>
  <c r="CA415"/>
  <c r="H415"/>
  <c r="L415"/>
  <c r="P415"/>
  <c r="T415"/>
  <c r="X415"/>
  <c r="AB415"/>
  <c r="AF415"/>
  <c r="AJ415"/>
  <c r="AN415"/>
  <c r="AR415"/>
  <c r="AV415"/>
  <c r="AZ415"/>
  <c r="BD415"/>
  <c r="BH415"/>
  <c r="BL415"/>
  <c r="BP415"/>
  <c r="BT415"/>
  <c r="BX415"/>
  <c r="CB415"/>
  <c r="I415"/>
  <c r="M415"/>
  <c r="Q415"/>
  <c r="U415"/>
  <c r="Y415"/>
  <c r="AC415"/>
  <c r="AG415"/>
  <c r="AK415"/>
  <c r="AO415"/>
  <c r="AS415"/>
  <c r="AW415"/>
  <c r="BA415"/>
  <c r="BE415"/>
  <c r="BI415"/>
  <c r="BM415"/>
  <c r="BQ415"/>
  <c r="BU415"/>
  <c r="BY415"/>
  <c r="CC415"/>
  <c r="AL412" i="17"/>
  <c r="Q409" i="22" l="1"/>
  <c r="P409"/>
  <c r="R409"/>
  <c r="O410"/>
  <c r="AE413" i="17"/>
  <c r="AD413"/>
  <c r="AB413"/>
  <c r="AK413"/>
  <c r="AI413"/>
  <c r="AJ413"/>
  <c r="W412"/>
  <c r="Y412"/>
  <c r="Z413"/>
  <c r="AH413"/>
  <c r="V413"/>
  <c r="AA413"/>
  <c r="T413"/>
  <c r="G418" i="5"/>
  <c r="R413" i="17"/>
  <c r="O413"/>
  <c r="E417" i="5"/>
  <c r="D417"/>
  <c r="F417"/>
  <c r="C417"/>
  <c r="A417"/>
  <c r="B417"/>
  <c r="I416"/>
  <c r="M416"/>
  <c r="Q416"/>
  <c r="U416"/>
  <c r="Y416"/>
  <c r="AC416"/>
  <c r="AG416"/>
  <c r="AK416"/>
  <c r="AO416"/>
  <c r="AS416"/>
  <c r="AW416"/>
  <c r="BA416"/>
  <c r="BE416"/>
  <c r="BI416"/>
  <c r="BM416"/>
  <c r="BQ416"/>
  <c r="BU416"/>
  <c r="BY416"/>
  <c r="CC416"/>
  <c r="J416"/>
  <c r="N416"/>
  <c r="R416"/>
  <c r="V416"/>
  <c r="Z416"/>
  <c r="AD416"/>
  <c r="AH416"/>
  <c r="AL416"/>
  <c r="AP416"/>
  <c r="AT416"/>
  <c r="AX416"/>
  <c r="BB416"/>
  <c r="BF416"/>
  <c r="BJ416"/>
  <c r="BN416"/>
  <c r="BR416"/>
  <c r="BV416"/>
  <c r="BZ416"/>
  <c r="CD416"/>
  <c r="K416"/>
  <c r="O416"/>
  <c r="S416"/>
  <c r="W416"/>
  <c r="AA416"/>
  <c r="AE416"/>
  <c r="AI416"/>
  <c r="AM416"/>
  <c r="AQ416"/>
  <c r="AU416"/>
  <c r="AY416"/>
  <c r="BC416"/>
  <c r="BG416"/>
  <c r="BK416"/>
  <c r="BO416"/>
  <c r="BS416"/>
  <c r="BW416"/>
  <c r="CA416"/>
  <c r="H416"/>
  <c r="L416"/>
  <c r="P416"/>
  <c r="T416"/>
  <c r="X416"/>
  <c r="AB416"/>
  <c r="AF416"/>
  <c r="AJ416"/>
  <c r="AN416"/>
  <c r="AR416"/>
  <c r="AV416"/>
  <c r="AZ416"/>
  <c r="BD416"/>
  <c r="BH416"/>
  <c r="BL416"/>
  <c r="BP416"/>
  <c r="BT416"/>
  <c r="BX416"/>
  <c r="CB416"/>
  <c r="F414" i="18"/>
  <c r="A414" i="17" s="1"/>
  <c r="N414" s="1"/>
  <c r="X414" s="1"/>
  <c r="AL413"/>
  <c r="P410" i="22" l="1"/>
  <c r="R410"/>
  <c r="Q410"/>
  <c r="O411"/>
  <c r="AE414" i="17"/>
  <c r="AD414"/>
  <c r="AB414"/>
  <c r="AK414"/>
  <c r="AI414"/>
  <c r="AJ414"/>
  <c r="Z414"/>
  <c r="AH414"/>
  <c r="V414"/>
  <c r="AA414"/>
  <c r="T414"/>
  <c r="W413"/>
  <c r="Y413"/>
  <c r="G419" i="5"/>
  <c r="R414" i="17"/>
  <c r="O414"/>
  <c r="D418" i="5"/>
  <c r="E418"/>
  <c r="F418"/>
  <c r="B418"/>
  <c r="C418"/>
  <c r="A418"/>
  <c r="F415" i="18"/>
  <c r="A415" i="17" s="1"/>
  <c r="N415" s="1"/>
  <c r="X415" s="1"/>
  <c r="J417" i="5"/>
  <c r="N417"/>
  <c r="R417"/>
  <c r="V417"/>
  <c r="Z417"/>
  <c r="AD417"/>
  <c r="AH417"/>
  <c r="AL417"/>
  <c r="AP417"/>
  <c r="AT417"/>
  <c r="AX417"/>
  <c r="BB417"/>
  <c r="BF417"/>
  <c r="BJ417"/>
  <c r="BN417"/>
  <c r="BR417"/>
  <c r="BV417"/>
  <c r="BZ417"/>
  <c r="CD417"/>
  <c r="K417"/>
  <c r="O417"/>
  <c r="S417"/>
  <c r="W417"/>
  <c r="AA417"/>
  <c r="AE417"/>
  <c r="AI417"/>
  <c r="AM417"/>
  <c r="AQ417"/>
  <c r="AU417"/>
  <c r="AY417"/>
  <c r="BC417"/>
  <c r="BG417"/>
  <c r="BK417"/>
  <c r="BO417"/>
  <c r="BS417"/>
  <c r="BW417"/>
  <c r="CA417"/>
  <c r="H417"/>
  <c r="L417"/>
  <c r="P417"/>
  <c r="T417"/>
  <c r="X417"/>
  <c r="AB417"/>
  <c r="AF417"/>
  <c r="AJ417"/>
  <c r="AN417"/>
  <c r="AR417"/>
  <c r="AV417"/>
  <c r="AZ417"/>
  <c r="BD417"/>
  <c r="BH417"/>
  <c r="BL417"/>
  <c r="BP417"/>
  <c r="BT417"/>
  <c r="BX417"/>
  <c r="CB417"/>
  <c r="I417"/>
  <c r="M417"/>
  <c r="Q417"/>
  <c r="U417"/>
  <c r="Y417"/>
  <c r="AC417"/>
  <c r="AG417"/>
  <c r="AK417"/>
  <c r="AO417"/>
  <c r="AS417"/>
  <c r="AW417"/>
  <c r="BA417"/>
  <c r="BE417"/>
  <c r="BI417"/>
  <c r="BM417"/>
  <c r="BQ417"/>
  <c r="BU417"/>
  <c r="BY417"/>
  <c r="CC417"/>
  <c r="AL414" i="17"/>
  <c r="Q411" i="22" l="1"/>
  <c r="P411"/>
  <c r="R411"/>
  <c r="O412"/>
  <c r="AE415" i="17"/>
  <c r="AD415"/>
  <c r="AB415"/>
  <c r="AK415"/>
  <c r="AI415"/>
  <c r="AJ415"/>
  <c r="W414"/>
  <c r="Y414"/>
  <c r="Z415"/>
  <c r="AH415"/>
  <c r="V415"/>
  <c r="AA415"/>
  <c r="T415"/>
  <c r="G420" i="5"/>
  <c r="O415" i="17"/>
  <c r="R415"/>
  <c r="F416" i="18"/>
  <c r="A416" i="17" s="1"/>
  <c r="N416" s="1"/>
  <c r="X416" s="1"/>
  <c r="I418" i="5"/>
  <c r="M418"/>
  <c r="Q418"/>
  <c r="U418"/>
  <c r="Y418"/>
  <c r="AC418"/>
  <c r="AG418"/>
  <c r="AK418"/>
  <c r="AO418"/>
  <c r="AS418"/>
  <c r="AW418"/>
  <c r="BA418"/>
  <c r="BE418"/>
  <c r="BI418"/>
  <c r="BM418"/>
  <c r="BQ418"/>
  <c r="BU418"/>
  <c r="BY418"/>
  <c r="CC418"/>
  <c r="J418"/>
  <c r="N418"/>
  <c r="R418"/>
  <c r="V418"/>
  <c r="Z418"/>
  <c r="AD418"/>
  <c r="AH418"/>
  <c r="AL418"/>
  <c r="AP418"/>
  <c r="AT418"/>
  <c r="AX418"/>
  <c r="BB418"/>
  <c r="BF418"/>
  <c r="BJ418"/>
  <c r="BN418"/>
  <c r="BR418"/>
  <c r="BV418"/>
  <c r="BZ418"/>
  <c r="CD418"/>
  <c r="K418"/>
  <c r="O418"/>
  <c r="S418"/>
  <c r="W418"/>
  <c r="AA418"/>
  <c r="AE418"/>
  <c r="AI418"/>
  <c r="AM418"/>
  <c r="AQ418"/>
  <c r="AU418"/>
  <c r="AY418"/>
  <c r="BC418"/>
  <c r="BG418"/>
  <c r="BK418"/>
  <c r="BO418"/>
  <c r="BS418"/>
  <c r="BW418"/>
  <c r="CA418"/>
  <c r="H418"/>
  <c r="L418"/>
  <c r="P418"/>
  <c r="T418"/>
  <c r="X418"/>
  <c r="AB418"/>
  <c r="AF418"/>
  <c r="AJ418"/>
  <c r="AN418"/>
  <c r="AR418"/>
  <c r="AV418"/>
  <c r="AZ418"/>
  <c r="BD418"/>
  <c r="BH418"/>
  <c r="BL418"/>
  <c r="BP418"/>
  <c r="BT418"/>
  <c r="BX418"/>
  <c r="CB418"/>
  <c r="E419"/>
  <c r="D419"/>
  <c r="F419"/>
  <c r="C419"/>
  <c r="A419"/>
  <c r="B419"/>
  <c r="AL415" i="17"/>
  <c r="Q412" i="22" l="1"/>
  <c r="P412"/>
  <c r="R412"/>
  <c r="O413"/>
  <c r="AE416" i="17"/>
  <c r="AD416"/>
  <c r="AB416"/>
  <c r="AK416"/>
  <c r="AI416"/>
  <c r="AJ416"/>
  <c r="Z416"/>
  <c r="AH416"/>
  <c r="V416"/>
  <c r="AA416"/>
  <c r="T416"/>
  <c r="W415"/>
  <c r="Y415"/>
  <c r="G421" i="5"/>
  <c r="R416" i="17"/>
  <c r="O416"/>
  <c r="H419" i="5"/>
  <c r="L419"/>
  <c r="P419"/>
  <c r="T419"/>
  <c r="X419"/>
  <c r="AB419"/>
  <c r="AF419"/>
  <c r="AJ419"/>
  <c r="AN419"/>
  <c r="AR419"/>
  <c r="AV419"/>
  <c r="AZ419"/>
  <c r="BD419"/>
  <c r="BH419"/>
  <c r="BL419"/>
  <c r="BP419"/>
  <c r="BT419"/>
  <c r="BX419"/>
  <c r="CB419"/>
  <c r="I419"/>
  <c r="M419"/>
  <c r="Q419"/>
  <c r="U419"/>
  <c r="Y419"/>
  <c r="AC419"/>
  <c r="AG419"/>
  <c r="AK419"/>
  <c r="AO419"/>
  <c r="AS419"/>
  <c r="AW419"/>
  <c r="BA419"/>
  <c r="BE419"/>
  <c r="BI419"/>
  <c r="BM419"/>
  <c r="BQ419"/>
  <c r="BU419"/>
  <c r="BY419"/>
  <c r="CC419"/>
  <c r="J419"/>
  <c r="N419"/>
  <c r="R419"/>
  <c r="V419"/>
  <c r="Z419"/>
  <c r="AD419"/>
  <c r="AH419"/>
  <c r="AL419"/>
  <c r="AP419"/>
  <c r="AT419"/>
  <c r="AX419"/>
  <c r="BB419"/>
  <c r="BF419"/>
  <c r="BJ419"/>
  <c r="BN419"/>
  <c r="BR419"/>
  <c r="BV419"/>
  <c r="BZ419"/>
  <c r="CD419"/>
  <c r="K419"/>
  <c r="O419"/>
  <c r="S419"/>
  <c r="W419"/>
  <c r="AA419"/>
  <c r="AE419"/>
  <c r="AI419"/>
  <c r="AM419"/>
  <c r="AQ419"/>
  <c r="AU419"/>
  <c r="AY419"/>
  <c r="BC419"/>
  <c r="BG419"/>
  <c r="BK419"/>
  <c r="BO419"/>
  <c r="BS419"/>
  <c r="BW419"/>
  <c r="CA419"/>
  <c r="D420"/>
  <c r="E420"/>
  <c r="F420"/>
  <c r="A420"/>
  <c r="B420"/>
  <c r="C420"/>
  <c r="F417" i="18"/>
  <c r="A417" i="17" s="1"/>
  <c r="N417" s="1"/>
  <c r="X417" s="1"/>
  <c r="AL416"/>
  <c r="Q413" i="22" l="1"/>
  <c r="P413"/>
  <c r="R413"/>
  <c r="O414"/>
  <c r="AE417" i="17"/>
  <c r="AD417"/>
  <c r="AB417"/>
  <c r="AK417"/>
  <c r="AI417"/>
  <c r="AJ417"/>
  <c r="Z417"/>
  <c r="AH417"/>
  <c r="V417"/>
  <c r="AA417"/>
  <c r="T417"/>
  <c r="W416"/>
  <c r="Y416"/>
  <c r="G422" i="5"/>
  <c r="R417" i="17"/>
  <c r="O417"/>
  <c r="F421" i="5"/>
  <c r="E421"/>
  <c r="D421"/>
  <c r="C421"/>
  <c r="A421"/>
  <c r="B421"/>
  <c r="F418" i="18"/>
  <c r="A418" i="17" s="1"/>
  <c r="N418" s="1"/>
  <c r="X418" s="1"/>
  <c r="K420" i="5"/>
  <c r="O420"/>
  <c r="S420"/>
  <c r="W420"/>
  <c r="AA420"/>
  <c r="AE420"/>
  <c r="AI420"/>
  <c r="AM420"/>
  <c r="AQ420"/>
  <c r="AU420"/>
  <c r="AY420"/>
  <c r="BC420"/>
  <c r="BG420"/>
  <c r="BK420"/>
  <c r="BO420"/>
  <c r="BS420"/>
  <c r="BW420"/>
  <c r="CA420"/>
  <c r="H420"/>
  <c r="L420"/>
  <c r="P420"/>
  <c r="T420"/>
  <c r="X420"/>
  <c r="AB420"/>
  <c r="AF420"/>
  <c r="AJ420"/>
  <c r="AN420"/>
  <c r="AR420"/>
  <c r="AV420"/>
  <c r="AZ420"/>
  <c r="BD420"/>
  <c r="BH420"/>
  <c r="BL420"/>
  <c r="BP420"/>
  <c r="BT420"/>
  <c r="BX420"/>
  <c r="CB420"/>
  <c r="I420"/>
  <c r="M420"/>
  <c r="Q420"/>
  <c r="U420"/>
  <c r="Y420"/>
  <c r="AC420"/>
  <c r="AG420"/>
  <c r="AK420"/>
  <c r="AO420"/>
  <c r="AS420"/>
  <c r="AW420"/>
  <c r="BA420"/>
  <c r="BE420"/>
  <c r="BI420"/>
  <c r="BM420"/>
  <c r="BQ420"/>
  <c r="BU420"/>
  <c r="BY420"/>
  <c r="CC420"/>
  <c r="J420"/>
  <c r="N420"/>
  <c r="R420"/>
  <c r="V420"/>
  <c r="Z420"/>
  <c r="AD420"/>
  <c r="AH420"/>
  <c r="AL420"/>
  <c r="AP420"/>
  <c r="AT420"/>
  <c r="AX420"/>
  <c r="BB420"/>
  <c r="BF420"/>
  <c r="BJ420"/>
  <c r="BN420"/>
  <c r="BR420"/>
  <c r="BV420"/>
  <c r="BZ420"/>
  <c r="CD420"/>
  <c r="AL417" i="17"/>
  <c r="P414" i="22" l="1"/>
  <c r="R414"/>
  <c r="Q414"/>
  <c r="O415"/>
  <c r="AE418" i="17"/>
  <c r="AD418"/>
  <c r="AB418"/>
  <c r="AK418"/>
  <c r="AI418"/>
  <c r="AJ418"/>
  <c r="W417"/>
  <c r="Y417"/>
  <c r="Z418"/>
  <c r="AH418"/>
  <c r="V418"/>
  <c r="AA418"/>
  <c r="T418"/>
  <c r="G423" i="5"/>
  <c r="R418" i="17"/>
  <c r="O418"/>
  <c r="D422" i="5"/>
  <c r="E422"/>
  <c r="F422"/>
  <c r="A422"/>
  <c r="B422"/>
  <c r="C422"/>
  <c r="H421"/>
  <c r="L421"/>
  <c r="P421"/>
  <c r="T421"/>
  <c r="X421"/>
  <c r="AB421"/>
  <c r="AF421"/>
  <c r="AJ421"/>
  <c r="AN421"/>
  <c r="AR421"/>
  <c r="AV421"/>
  <c r="AZ421"/>
  <c r="BD421"/>
  <c r="BH421"/>
  <c r="BL421"/>
  <c r="BP421"/>
  <c r="BT421"/>
  <c r="BX421"/>
  <c r="CB421"/>
  <c r="I421"/>
  <c r="M421"/>
  <c r="Q421"/>
  <c r="U421"/>
  <c r="Y421"/>
  <c r="AC421"/>
  <c r="AG421"/>
  <c r="AK421"/>
  <c r="AO421"/>
  <c r="AS421"/>
  <c r="AW421"/>
  <c r="BA421"/>
  <c r="BE421"/>
  <c r="BI421"/>
  <c r="BM421"/>
  <c r="BQ421"/>
  <c r="BU421"/>
  <c r="BY421"/>
  <c r="CC421"/>
  <c r="J421"/>
  <c r="N421"/>
  <c r="R421"/>
  <c r="V421"/>
  <c r="Z421"/>
  <c r="AD421"/>
  <c r="AH421"/>
  <c r="AL421"/>
  <c r="AP421"/>
  <c r="AT421"/>
  <c r="AX421"/>
  <c r="BB421"/>
  <c r="BF421"/>
  <c r="BJ421"/>
  <c r="BN421"/>
  <c r="BR421"/>
  <c r="BV421"/>
  <c r="BZ421"/>
  <c r="CD421"/>
  <c r="K421"/>
  <c r="O421"/>
  <c r="S421"/>
  <c r="W421"/>
  <c r="AA421"/>
  <c r="AE421"/>
  <c r="AI421"/>
  <c r="AM421"/>
  <c r="AQ421"/>
  <c r="AU421"/>
  <c r="AY421"/>
  <c r="BC421"/>
  <c r="BG421"/>
  <c r="BK421"/>
  <c r="BO421"/>
  <c r="BS421"/>
  <c r="BW421"/>
  <c r="CA421"/>
  <c r="F419" i="18"/>
  <c r="A419" i="17" s="1"/>
  <c r="N419" s="1"/>
  <c r="X419" s="1"/>
  <c r="AL418"/>
  <c r="Q415" i="22" l="1"/>
  <c r="P415"/>
  <c r="R415"/>
  <c r="O416"/>
  <c r="AE419" i="17"/>
  <c r="AD419"/>
  <c r="AB419"/>
  <c r="AK419"/>
  <c r="AI419"/>
  <c r="AJ419"/>
  <c r="Z419"/>
  <c r="AH419"/>
  <c r="V419"/>
  <c r="AA419"/>
  <c r="T419"/>
  <c r="W418"/>
  <c r="Y418"/>
  <c r="G424" i="5"/>
  <c r="O419" i="17"/>
  <c r="R419"/>
  <c r="E423" i="5"/>
  <c r="D423"/>
  <c r="F423"/>
  <c r="C423"/>
  <c r="A423"/>
  <c r="B423"/>
  <c r="F420" i="18"/>
  <c r="A420" i="17" s="1"/>
  <c r="N420" s="1"/>
  <c r="X420" s="1"/>
  <c r="K422" i="5"/>
  <c r="O422"/>
  <c r="S422"/>
  <c r="W422"/>
  <c r="AA422"/>
  <c r="AE422"/>
  <c r="AI422"/>
  <c r="AM422"/>
  <c r="AQ422"/>
  <c r="AU422"/>
  <c r="AY422"/>
  <c r="BC422"/>
  <c r="BG422"/>
  <c r="BK422"/>
  <c r="BO422"/>
  <c r="BS422"/>
  <c r="BW422"/>
  <c r="CA422"/>
  <c r="H422"/>
  <c r="L422"/>
  <c r="P422"/>
  <c r="T422"/>
  <c r="X422"/>
  <c r="AB422"/>
  <c r="AF422"/>
  <c r="AJ422"/>
  <c r="AN422"/>
  <c r="AR422"/>
  <c r="AV422"/>
  <c r="AZ422"/>
  <c r="BD422"/>
  <c r="BH422"/>
  <c r="BL422"/>
  <c r="BP422"/>
  <c r="BT422"/>
  <c r="BX422"/>
  <c r="CB422"/>
  <c r="I422"/>
  <c r="M422"/>
  <c r="Q422"/>
  <c r="U422"/>
  <c r="Y422"/>
  <c r="AC422"/>
  <c r="AG422"/>
  <c r="AK422"/>
  <c r="AO422"/>
  <c r="AS422"/>
  <c r="AW422"/>
  <c r="BA422"/>
  <c r="BE422"/>
  <c r="BI422"/>
  <c r="BM422"/>
  <c r="BQ422"/>
  <c r="BU422"/>
  <c r="BY422"/>
  <c r="CC422"/>
  <c r="J422"/>
  <c r="N422"/>
  <c r="R422"/>
  <c r="V422"/>
  <c r="Z422"/>
  <c r="AD422"/>
  <c r="AH422"/>
  <c r="AL422"/>
  <c r="AP422"/>
  <c r="AT422"/>
  <c r="AX422"/>
  <c r="BB422"/>
  <c r="BF422"/>
  <c r="BJ422"/>
  <c r="BN422"/>
  <c r="BR422"/>
  <c r="BV422"/>
  <c r="BZ422"/>
  <c r="CD422"/>
  <c r="AL419" i="17"/>
  <c r="P416" i="22" l="1"/>
  <c r="R416"/>
  <c r="Q416"/>
  <c r="O417"/>
  <c r="AE420" i="17"/>
  <c r="AD420"/>
  <c r="AB420"/>
  <c r="AK420"/>
  <c r="AI420"/>
  <c r="AJ420"/>
  <c r="Z420"/>
  <c r="AH420"/>
  <c r="V420"/>
  <c r="AA420"/>
  <c r="T420"/>
  <c r="W419"/>
  <c r="Y419"/>
  <c r="G425" i="5"/>
  <c r="R420" i="17"/>
  <c r="O420"/>
  <c r="F421" i="18"/>
  <c r="A421" i="17" s="1"/>
  <c r="N421" s="1"/>
  <c r="X421" s="1"/>
  <c r="D424" i="5"/>
  <c r="E424"/>
  <c r="F424"/>
  <c r="B424"/>
  <c r="C424"/>
  <c r="A424"/>
  <c r="J423"/>
  <c r="N423"/>
  <c r="R423"/>
  <c r="V423"/>
  <c r="Z423"/>
  <c r="AD423"/>
  <c r="AH423"/>
  <c r="AL423"/>
  <c r="AP423"/>
  <c r="AT423"/>
  <c r="AX423"/>
  <c r="BB423"/>
  <c r="BF423"/>
  <c r="BJ423"/>
  <c r="BN423"/>
  <c r="BR423"/>
  <c r="BV423"/>
  <c r="BZ423"/>
  <c r="CD423"/>
  <c r="K423"/>
  <c r="O423"/>
  <c r="S423"/>
  <c r="W423"/>
  <c r="AA423"/>
  <c r="AE423"/>
  <c r="AI423"/>
  <c r="AM423"/>
  <c r="AQ423"/>
  <c r="AU423"/>
  <c r="AY423"/>
  <c r="BC423"/>
  <c r="BG423"/>
  <c r="BK423"/>
  <c r="BO423"/>
  <c r="BS423"/>
  <c r="BW423"/>
  <c r="CA423"/>
  <c r="H423"/>
  <c r="L423"/>
  <c r="P423"/>
  <c r="T423"/>
  <c r="X423"/>
  <c r="AB423"/>
  <c r="AF423"/>
  <c r="AJ423"/>
  <c r="AN423"/>
  <c r="AR423"/>
  <c r="AV423"/>
  <c r="AZ423"/>
  <c r="BD423"/>
  <c r="BH423"/>
  <c r="BL423"/>
  <c r="BP423"/>
  <c r="BT423"/>
  <c r="BX423"/>
  <c r="CB423"/>
  <c r="I423"/>
  <c r="M423"/>
  <c r="Q423"/>
  <c r="U423"/>
  <c r="Y423"/>
  <c r="AC423"/>
  <c r="AG423"/>
  <c r="AK423"/>
  <c r="AO423"/>
  <c r="AS423"/>
  <c r="AW423"/>
  <c r="BA423"/>
  <c r="BE423"/>
  <c r="BI423"/>
  <c r="BM423"/>
  <c r="BQ423"/>
  <c r="BU423"/>
  <c r="BY423"/>
  <c r="CC423"/>
  <c r="AL420" i="17"/>
  <c r="P417" i="22" l="1"/>
  <c r="R417"/>
  <c r="Q417"/>
  <c r="O418"/>
  <c r="AE421" i="17"/>
  <c r="AD421"/>
  <c r="AB421"/>
  <c r="AK421"/>
  <c r="AI421"/>
  <c r="AJ421"/>
  <c r="W420"/>
  <c r="Y420"/>
  <c r="Z421"/>
  <c r="AH421"/>
  <c r="V421"/>
  <c r="AA421"/>
  <c r="T421"/>
  <c r="G426" i="5"/>
  <c r="R421" i="17"/>
  <c r="O421"/>
  <c r="I424" i="5"/>
  <c r="M424"/>
  <c r="Q424"/>
  <c r="U424"/>
  <c r="Y424"/>
  <c r="AC424"/>
  <c r="AG424"/>
  <c r="AK424"/>
  <c r="AO424"/>
  <c r="AS424"/>
  <c r="AW424"/>
  <c r="BA424"/>
  <c r="BE424"/>
  <c r="BI424"/>
  <c r="BM424"/>
  <c r="BQ424"/>
  <c r="BU424"/>
  <c r="BY424"/>
  <c r="CC424"/>
  <c r="J424"/>
  <c r="N424"/>
  <c r="R424"/>
  <c r="V424"/>
  <c r="Z424"/>
  <c r="AD424"/>
  <c r="AH424"/>
  <c r="AL424"/>
  <c r="AP424"/>
  <c r="AT424"/>
  <c r="AX424"/>
  <c r="BB424"/>
  <c r="BF424"/>
  <c r="BJ424"/>
  <c r="BN424"/>
  <c r="BR424"/>
  <c r="BV424"/>
  <c r="BZ424"/>
  <c r="CD424"/>
  <c r="K424"/>
  <c r="O424"/>
  <c r="S424"/>
  <c r="W424"/>
  <c r="AA424"/>
  <c r="AE424"/>
  <c r="AI424"/>
  <c r="AM424"/>
  <c r="AQ424"/>
  <c r="AU424"/>
  <c r="AY424"/>
  <c r="BC424"/>
  <c r="BG424"/>
  <c r="BK424"/>
  <c r="BO424"/>
  <c r="BS424"/>
  <c r="BW424"/>
  <c r="CA424"/>
  <c r="H424"/>
  <c r="L424"/>
  <c r="P424"/>
  <c r="T424"/>
  <c r="X424"/>
  <c r="AB424"/>
  <c r="AF424"/>
  <c r="AJ424"/>
  <c r="AN424"/>
  <c r="AR424"/>
  <c r="AV424"/>
  <c r="AZ424"/>
  <c r="BD424"/>
  <c r="BH424"/>
  <c r="BL424"/>
  <c r="BP424"/>
  <c r="BT424"/>
  <c r="BX424"/>
  <c r="CB424"/>
  <c r="E425"/>
  <c r="D425"/>
  <c r="F425"/>
  <c r="C425"/>
  <c r="A425"/>
  <c r="B425"/>
  <c r="F422" i="18"/>
  <c r="A422" i="17" s="1"/>
  <c r="N422" s="1"/>
  <c r="X422" s="1"/>
  <c r="AL421"/>
  <c r="P418" i="22" l="1"/>
  <c r="R418"/>
  <c r="Q418"/>
  <c r="O419"/>
  <c r="AE422" i="17"/>
  <c r="AD422"/>
  <c r="AB422"/>
  <c r="AK422"/>
  <c r="AI422"/>
  <c r="AJ422"/>
  <c r="Z422"/>
  <c r="AH422"/>
  <c r="V422"/>
  <c r="AA422"/>
  <c r="T422"/>
  <c r="W421"/>
  <c r="Y421"/>
  <c r="G427" i="5"/>
  <c r="R422" i="17"/>
  <c r="O422"/>
  <c r="F423" i="18"/>
  <c r="A423" i="17" s="1"/>
  <c r="N423" s="1"/>
  <c r="X423" s="1"/>
  <c r="H425" i="5"/>
  <c r="L425"/>
  <c r="P425"/>
  <c r="T425"/>
  <c r="X425"/>
  <c r="AB425"/>
  <c r="AF425"/>
  <c r="AJ425"/>
  <c r="AN425"/>
  <c r="AR425"/>
  <c r="AV425"/>
  <c r="AZ425"/>
  <c r="BD425"/>
  <c r="BH425"/>
  <c r="BL425"/>
  <c r="BP425"/>
  <c r="BT425"/>
  <c r="BX425"/>
  <c r="CB425"/>
  <c r="I425"/>
  <c r="M425"/>
  <c r="Q425"/>
  <c r="U425"/>
  <c r="Y425"/>
  <c r="AC425"/>
  <c r="AG425"/>
  <c r="AK425"/>
  <c r="AO425"/>
  <c r="AS425"/>
  <c r="AW425"/>
  <c r="BA425"/>
  <c r="BE425"/>
  <c r="BI425"/>
  <c r="BM425"/>
  <c r="BQ425"/>
  <c r="BU425"/>
  <c r="BY425"/>
  <c r="CC425"/>
  <c r="J425"/>
  <c r="N425"/>
  <c r="R425"/>
  <c r="V425"/>
  <c r="Z425"/>
  <c r="AD425"/>
  <c r="AH425"/>
  <c r="AL425"/>
  <c r="AP425"/>
  <c r="AT425"/>
  <c r="AX425"/>
  <c r="BB425"/>
  <c r="BF425"/>
  <c r="BJ425"/>
  <c r="BN425"/>
  <c r="BR425"/>
  <c r="BV425"/>
  <c r="BZ425"/>
  <c r="CD425"/>
  <c r="K425"/>
  <c r="O425"/>
  <c r="S425"/>
  <c r="W425"/>
  <c r="AA425"/>
  <c r="AE425"/>
  <c r="AI425"/>
  <c r="AM425"/>
  <c r="AQ425"/>
  <c r="AU425"/>
  <c r="AY425"/>
  <c r="BC425"/>
  <c r="BG425"/>
  <c r="BK425"/>
  <c r="BO425"/>
  <c r="BS425"/>
  <c r="BW425"/>
  <c r="CA425"/>
  <c r="D426"/>
  <c r="E426"/>
  <c r="F426"/>
  <c r="B426"/>
  <c r="C426"/>
  <c r="A426"/>
  <c r="AL422" i="17"/>
  <c r="Q419" i="22" l="1"/>
  <c r="P419"/>
  <c r="R419"/>
  <c r="O420"/>
  <c r="AE423" i="17"/>
  <c r="AD423"/>
  <c r="AB423"/>
  <c r="AK423"/>
  <c r="AI423"/>
  <c r="AJ423"/>
  <c r="W422"/>
  <c r="Y422"/>
  <c r="Z423"/>
  <c r="AH423"/>
  <c r="V423"/>
  <c r="AA423"/>
  <c r="T423"/>
  <c r="G428" i="5"/>
  <c r="O423" i="17"/>
  <c r="R423"/>
  <c r="E427" i="5"/>
  <c r="D427"/>
  <c r="F427"/>
  <c r="C427"/>
  <c r="A427"/>
  <c r="B427"/>
  <c r="I426"/>
  <c r="M426"/>
  <c r="Q426"/>
  <c r="U426"/>
  <c r="Y426"/>
  <c r="AC426"/>
  <c r="AG426"/>
  <c r="AK426"/>
  <c r="AO426"/>
  <c r="AS426"/>
  <c r="AW426"/>
  <c r="BA426"/>
  <c r="BE426"/>
  <c r="BI426"/>
  <c r="BM426"/>
  <c r="BQ426"/>
  <c r="BU426"/>
  <c r="BY426"/>
  <c r="CC426"/>
  <c r="J426"/>
  <c r="N426"/>
  <c r="R426"/>
  <c r="V426"/>
  <c r="Z426"/>
  <c r="AD426"/>
  <c r="AH426"/>
  <c r="AL426"/>
  <c r="AP426"/>
  <c r="AT426"/>
  <c r="AX426"/>
  <c r="BB426"/>
  <c r="BF426"/>
  <c r="BJ426"/>
  <c r="BN426"/>
  <c r="BR426"/>
  <c r="BV426"/>
  <c r="BZ426"/>
  <c r="CD426"/>
  <c r="K426"/>
  <c r="O426"/>
  <c r="S426"/>
  <c r="W426"/>
  <c r="AA426"/>
  <c r="AE426"/>
  <c r="AI426"/>
  <c r="AM426"/>
  <c r="AQ426"/>
  <c r="AU426"/>
  <c r="AY426"/>
  <c r="BC426"/>
  <c r="BG426"/>
  <c r="BK426"/>
  <c r="BO426"/>
  <c r="BS426"/>
  <c r="BW426"/>
  <c r="CA426"/>
  <c r="H426"/>
  <c r="L426"/>
  <c r="P426"/>
  <c r="T426"/>
  <c r="X426"/>
  <c r="AB426"/>
  <c r="AF426"/>
  <c r="AJ426"/>
  <c r="AN426"/>
  <c r="AR426"/>
  <c r="AV426"/>
  <c r="AZ426"/>
  <c r="BD426"/>
  <c r="BH426"/>
  <c r="BL426"/>
  <c r="BP426"/>
  <c r="BT426"/>
  <c r="BX426"/>
  <c r="CB426"/>
  <c r="F424" i="18"/>
  <c r="A424" i="17" s="1"/>
  <c r="N424" s="1"/>
  <c r="X424" s="1"/>
  <c r="AL423"/>
  <c r="Q420" i="22" l="1"/>
  <c r="P420"/>
  <c r="R420"/>
  <c r="O421"/>
  <c r="AE424" i="17"/>
  <c r="AD424"/>
  <c r="AB424"/>
  <c r="AK424"/>
  <c r="AI424"/>
  <c r="AJ424"/>
  <c r="Z424"/>
  <c r="AH424"/>
  <c r="V424"/>
  <c r="AA424"/>
  <c r="T424"/>
  <c r="W423"/>
  <c r="Y423"/>
  <c r="G429" i="5"/>
  <c r="R424" i="17"/>
  <c r="O424"/>
  <c r="F425" i="18"/>
  <c r="A425" i="17" s="1"/>
  <c r="N425" s="1"/>
  <c r="X425" s="1"/>
  <c r="H427" i="5"/>
  <c r="L427"/>
  <c r="P427"/>
  <c r="T427"/>
  <c r="X427"/>
  <c r="AB427"/>
  <c r="AF427"/>
  <c r="AJ427"/>
  <c r="AN427"/>
  <c r="AR427"/>
  <c r="AV427"/>
  <c r="AZ427"/>
  <c r="BD427"/>
  <c r="BH427"/>
  <c r="BL427"/>
  <c r="BP427"/>
  <c r="BT427"/>
  <c r="BX427"/>
  <c r="CB427"/>
  <c r="I427"/>
  <c r="M427"/>
  <c r="Q427"/>
  <c r="U427"/>
  <c r="Y427"/>
  <c r="AC427"/>
  <c r="AG427"/>
  <c r="AK427"/>
  <c r="AO427"/>
  <c r="AS427"/>
  <c r="AW427"/>
  <c r="BA427"/>
  <c r="BE427"/>
  <c r="BI427"/>
  <c r="BM427"/>
  <c r="BQ427"/>
  <c r="BU427"/>
  <c r="BY427"/>
  <c r="CC427"/>
  <c r="J427"/>
  <c r="N427"/>
  <c r="R427"/>
  <c r="V427"/>
  <c r="Z427"/>
  <c r="AD427"/>
  <c r="AH427"/>
  <c r="AL427"/>
  <c r="AP427"/>
  <c r="AT427"/>
  <c r="AX427"/>
  <c r="BB427"/>
  <c r="BF427"/>
  <c r="BJ427"/>
  <c r="BN427"/>
  <c r="BR427"/>
  <c r="BV427"/>
  <c r="BZ427"/>
  <c r="CD427"/>
  <c r="K427"/>
  <c r="O427"/>
  <c r="S427"/>
  <c r="W427"/>
  <c r="AA427"/>
  <c r="AE427"/>
  <c r="AI427"/>
  <c r="AM427"/>
  <c r="AQ427"/>
  <c r="AU427"/>
  <c r="AY427"/>
  <c r="BC427"/>
  <c r="BG427"/>
  <c r="BK427"/>
  <c r="BO427"/>
  <c r="BS427"/>
  <c r="BW427"/>
  <c r="CA427"/>
  <c r="D428"/>
  <c r="E428"/>
  <c r="F428"/>
  <c r="A428"/>
  <c r="B428"/>
  <c r="C428"/>
  <c r="AL424" i="17"/>
  <c r="P421" i="22" l="1"/>
  <c r="R421"/>
  <c r="Q421"/>
  <c r="O422"/>
  <c r="AE425" i="17"/>
  <c r="AD425"/>
  <c r="AB425"/>
  <c r="AK425"/>
  <c r="AI425"/>
  <c r="AJ425"/>
  <c r="W424"/>
  <c r="Y424"/>
  <c r="Z425"/>
  <c r="AH425"/>
  <c r="V425"/>
  <c r="AA425"/>
  <c r="T425"/>
  <c r="G430" i="5"/>
  <c r="R425" i="17"/>
  <c r="O425"/>
  <c r="K428" i="5"/>
  <c r="O428"/>
  <c r="S428"/>
  <c r="W428"/>
  <c r="AA428"/>
  <c r="AE428"/>
  <c r="AI428"/>
  <c r="AM428"/>
  <c r="AQ428"/>
  <c r="AU428"/>
  <c r="AY428"/>
  <c r="BC428"/>
  <c r="BG428"/>
  <c r="BK428"/>
  <c r="BO428"/>
  <c r="BS428"/>
  <c r="BW428"/>
  <c r="CA428"/>
  <c r="H428"/>
  <c r="L428"/>
  <c r="P428"/>
  <c r="T428"/>
  <c r="X428"/>
  <c r="AB428"/>
  <c r="AF428"/>
  <c r="AJ428"/>
  <c r="AN428"/>
  <c r="AR428"/>
  <c r="AV428"/>
  <c r="AZ428"/>
  <c r="BD428"/>
  <c r="BH428"/>
  <c r="BL428"/>
  <c r="BP428"/>
  <c r="BT428"/>
  <c r="BX428"/>
  <c r="CB428"/>
  <c r="I428"/>
  <c r="M428"/>
  <c r="Q428"/>
  <c r="U428"/>
  <c r="Y428"/>
  <c r="AC428"/>
  <c r="AG428"/>
  <c r="AK428"/>
  <c r="AO428"/>
  <c r="AS428"/>
  <c r="AW428"/>
  <c r="BA428"/>
  <c r="BE428"/>
  <c r="BI428"/>
  <c r="BM428"/>
  <c r="BQ428"/>
  <c r="BU428"/>
  <c r="BY428"/>
  <c r="CC428"/>
  <c r="J428"/>
  <c r="N428"/>
  <c r="R428"/>
  <c r="V428"/>
  <c r="Z428"/>
  <c r="AD428"/>
  <c r="AH428"/>
  <c r="AL428"/>
  <c r="AP428"/>
  <c r="AT428"/>
  <c r="AX428"/>
  <c r="BB428"/>
  <c r="BF428"/>
  <c r="BJ428"/>
  <c r="BN428"/>
  <c r="BR428"/>
  <c r="BV428"/>
  <c r="BZ428"/>
  <c r="CD428"/>
  <c r="F429"/>
  <c r="E429"/>
  <c r="D429"/>
  <c r="C429"/>
  <c r="A429"/>
  <c r="B429"/>
  <c r="F426" i="18"/>
  <c r="A426" i="17" s="1"/>
  <c r="N426" s="1"/>
  <c r="X426" s="1"/>
  <c r="AL425"/>
  <c r="P422" i="22" l="1"/>
  <c r="R422"/>
  <c r="Q422"/>
  <c r="O423"/>
  <c r="AE426" i="17"/>
  <c r="AD426"/>
  <c r="AB426"/>
  <c r="AK426"/>
  <c r="AI426"/>
  <c r="AJ426"/>
  <c r="Z426"/>
  <c r="AH426"/>
  <c r="V426"/>
  <c r="AA426"/>
  <c r="T426"/>
  <c r="W425"/>
  <c r="Y425"/>
  <c r="G431" i="5"/>
  <c r="R426" i="17"/>
  <c r="O426"/>
  <c r="F427" i="18"/>
  <c r="A427" i="17" s="1"/>
  <c r="N427" s="1"/>
  <c r="X427" s="1"/>
  <c r="D430" i="5"/>
  <c r="E430"/>
  <c r="F430"/>
  <c r="A430"/>
  <c r="B430"/>
  <c r="C430"/>
  <c r="J429"/>
  <c r="N429"/>
  <c r="R429"/>
  <c r="V429"/>
  <c r="Z429"/>
  <c r="AD429"/>
  <c r="AH429"/>
  <c r="AL429"/>
  <c r="AP429"/>
  <c r="AT429"/>
  <c r="AX429"/>
  <c r="BB429"/>
  <c r="BF429"/>
  <c r="BJ429"/>
  <c r="BN429"/>
  <c r="BR429"/>
  <c r="BV429"/>
  <c r="BZ429"/>
  <c r="CD429"/>
  <c r="K429"/>
  <c r="O429"/>
  <c r="S429"/>
  <c r="W429"/>
  <c r="AA429"/>
  <c r="AE429"/>
  <c r="AI429"/>
  <c r="AM429"/>
  <c r="AQ429"/>
  <c r="AU429"/>
  <c r="AY429"/>
  <c r="BC429"/>
  <c r="BG429"/>
  <c r="BK429"/>
  <c r="BO429"/>
  <c r="BS429"/>
  <c r="BW429"/>
  <c r="CA429"/>
  <c r="H429"/>
  <c r="L429"/>
  <c r="P429"/>
  <c r="T429"/>
  <c r="X429"/>
  <c r="AB429"/>
  <c r="AF429"/>
  <c r="AJ429"/>
  <c r="AN429"/>
  <c r="AR429"/>
  <c r="AV429"/>
  <c r="AZ429"/>
  <c r="BD429"/>
  <c r="BH429"/>
  <c r="BL429"/>
  <c r="BP429"/>
  <c r="BT429"/>
  <c r="BX429"/>
  <c r="CB429"/>
  <c r="I429"/>
  <c r="M429"/>
  <c r="Q429"/>
  <c r="U429"/>
  <c r="Y429"/>
  <c r="AC429"/>
  <c r="AG429"/>
  <c r="AK429"/>
  <c r="AO429"/>
  <c r="AS429"/>
  <c r="AW429"/>
  <c r="BA429"/>
  <c r="BE429"/>
  <c r="BI429"/>
  <c r="BM429"/>
  <c r="BQ429"/>
  <c r="BU429"/>
  <c r="BY429"/>
  <c r="CC429"/>
  <c r="AL426" i="17"/>
  <c r="P423" i="22" l="1"/>
  <c r="R423"/>
  <c r="Q423"/>
  <c r="O424"/>
  <c r="AE427" i="17"/>
  <c r="AD427"/>
  <c r="AB427"/>
  <c r="AK427"/>
  <c r="AI427"/>
  <c r="AJ427"/>
  <c r="W426"/>
  <c r="Y426"/>
  <c r="Z427"/>
  <c r="AH427"/>
  <c r="V427"/>
  <c r="AA427"/>
  <c r="T427"/>
  <c r="G432" i="5"/>
  <c r="O427" i="17"/>
  <c r="R427"/>
  <c r="K430" i="5"/>
  <c r="O430"/>
  <c r="S430"/>
  <c r="W430"/>
  <c r="AA430"/>
  <c r="AE430"/>
  <c r="AI430"/>
  <c r="AM430"/>
  <c r="AQ430"/>
  <c r="AU430"/>
  <c r="AY430"/>
  <c r="BC430"/>
  <c r="BG430"/>
  <c r="BK430"/>
  <c r="BO430"/>
  <c r="BS430"/>
  <c r="BW430"/>
  <c r="CA430"/>
  <c r="H430"/>
  <c r="L430"/>
  <c r="P430"/>
  <c r="T430"/>
  <c r="X430"/>
  <c r="AB430"/>
  <c r="AF430"/>
  <c r="AJ430"/>
  <c r="AN430"/>
  <c r="AR430"/>
  <c r="AV430"/>
  <c r="AZ430"/>
  <c r="BD430"/>
  <c r="BH430"/>
  <c r="BL430"/>
  <c r="BP430"/>
  <c r="BT430"/>
  <c r="BX430"/>
  <c r="CB430"/>
  <c r="I430"/>
  <c r="M430"/>
  <c r="Q430"/>
  <c r="U430"/>
  <c r="Y430"/>
  <c r="AC430"/>
  <c r="AG430"/>
  <c r="AK430"/>
  <c r="AO430"/>
  <c r="AS430"/>
  <c r="AW430"/>
  <c r="BA430"/>
  <c r="BE430"/>
  <c r="BI430"/>
  <c r="BM430"/>
  <c r="BQ430"/>
  <c r="BU430"/>
  <c r="BY430"/>
  <c r="CC430"/>
  <c r="J430"/>
  <c r="N430"/>
  <c r="R430"/>
  <c r="V430"/>
  <c r="Z430"/>
  <c r="AD430"/>
  <c r="AH430"/>
  <c r="AL430"/>
  <c r="AP430"/>
  <c r="AT430"/>
  <c r="AX430"/>
  <c r="BB430"/>
  <c r="BF430"/>
  <c r="BJ430"/>
  <c r="BN430"/>
  <c r="BR430"/>
  <c r="BV430"/>
  <c r="BZ430"/>
  <c r="CD430"/>
  <c r="E431"/>
  <c r="D431"/>
  <c r="F431"/>
  <c r="C431"/>
  <c r="A431"/>
  <c r="B431"/>
  <c r="F428" i="18"/>
  <c r="A428" i="17" s="1"/>
  <c r="N428" s="1"/>
  <c r="X428" s="1"/>
  <c r="AL427"/>
  <c r="Q424" i="22" l="1"/>
  <c r="P424"/>
  <c r="R424"/>
  <c r="O425"/>
  <c r="AE428" i="17"/>
  <c r="AD428"/>
  <c r="AB428"/>
  <c r="AK428"/>
  <c r="AI428"/>
  <c r="AJ428"/>
  <c r="Z428"/>
  <c r="AH428"/>
  <c r="V428"/>
  <c r="AA428"/>
  <c r="T428"/>
  <c r="W427"/>
  <c r="Y427"/>
  <c r="G433" i="5"/>
  <c r="R428" i="17"/>
  <c r="O428"/>
  <c r="F429" i="18"/>
  <c r="A429" i="17" s="1"/>
  <c r="N429" s="1"/>
  <c r="X429" s="1"/>
  <c r="J431" i="5"/>
  <c r="N431"/>
  <c r="R431"/>
  <c r="V431"/>
  <c r="Z431"/>
  <c r="AD431"/>
  <c r="AH431"/>
  <c r="AL431"/>
  <c r="AP431"/>
  <c r="AT431"/>
  <c r="AX431"/>
  <c r="BB431"/>
  <c r="BF431"/>
  <c r="BJ431"/>
  <c r="BN431"/>
  <c r="BR431"/>
  <c r="BV431"/>
  <c r="BZ431"/>
  <c r="CD431"/>
  <c r="K431"/>
  <c r="O431"/>
  <c r="S431"/>
  <c r="W431"/>
  <c r="AA431"/>
  <c r="AE431"/>
  <c r="AI431"/>
  <c r="AM431"/>
  <c r="AQ431"/>
  <c r="AU431"/>
  <c r="AY431"/>
  <c r="BC431"/>
  <c r="BG431"/>
  <c r="BK431"/>
  <c r="BO431"/>
  <c r="BS431"/>
  <c r="BW431"/>
  <c r="CA431"/>
  <c r="H431"/>
  <c r="L431"/>
  <c r="P431"/>
  <c r="T431"/>
  <c r="X431"/>
  <c r="AB431"/>
  <c r="AF431"/>
  <c r="AJ431"/>
  <c r="AN431"/>
  <c r="AR431"/>
  <c r="AV431"/>
  <c r="AZ431"/>
  <c r="BD431"/>
  <c r="BH431"/>
  <c r="BL431"/>
  <c r="BP431"/>
  <c r="BT431"/>
  <c r="BX431"/>
  <c r="CB431"/>
  <c r="I431"/>
  <c r="M431"/>
  <c r="Q431"/>
  <c r="U431"/>
  <c r="Y431"/>
  <c r="AC431"/>
  <c r="AG431"/>
  <c r="AK431"/>
  <c r="AO431"/>
  <c r="AS431"/>
  <c r="AW431"/>
  <c r="BA431"/>
  <c r="BE431"/>
  <c r="BI431"/>
  <c r="BM431"/>
  <c r="BQ431"/>
  <c r="BU431"/>
  <c r="BY431"/>
  <c r="CC431"/>
  <c r="D432"/>
  <c r="E432"/>
  <c r="F432"/>
  <c r="B432"/>
  <c r="C432"/>
  <c r="A432"/>
  <c r="AL428" i="17"/>
  <c r="Q425" i="22" l="1"/>
  <c r="P425"/>
  <c r="R425"/>
  <c r="O426"/>
  <c r="AE429" i="17"/>
  <c r="AD429"/>
  <c r="AB429"/>
  <c r="AK429"/>
  <c r="AI429"/>
  <c r="AJ429"/>
  <c r="W428"/>
  <c r="Y428"/>
  <c r="Z429"/>
  <c r="AH429"/>
  <c r="V429"/>
  <c r="AA429"/>
  <c r="T429"/>
  <c r="G434" i="5"/>
  <c r="R429" i="17"/>
  <c r="O429"/>
  <c r="E433" i="5"/>
  <c r="D433"/>
  <c r="F433"/>
  <c r="C433"/>
  <c r="A433"/>
  <c r="B433"/>
  <c r="I432"/>
  <c r="M432"/>
  <c r="Q432"/>
  <c r="U432"/>
  <c r="Y432"/>
  <c r="AC432"/>
  <c r="AG432"/>
  <c r="AK432"/>
  <c r="AO432"/>
  <c r="AS432"/>
  <c r="AW432"/>
  <c r="BA432"/>
  <c r="BE432"/>
  <c r="BI432"/>
  <c r="BM432"/>
  <c r="BQ432"/>
  <c r="BU432"/>
  <c r="BY432"/>
  <c r="CC432"/>
  <c r="J432"/>
  <c r="N432"/>
  <c r="R432"/>
  <c r="V432"/>
  <c r="Z432"/>
  <c r="AD432"/>
  <c r="AH432"/>
  <c r="AL432"/>
  <c r="AP432"/>
  <c r="AT432"/>
  <c r="AX432"/>
  <c r="BB432"/>
  <c r="BF432"/>
  <c r="BJ432"/>
  <c r="BN432"/>
  <c r="BR432"/>
  <c r="BV432"/>
  <c r="BZ432"/>
  <c r="CD432"/>
  <c r="K432"/>
  <c r="O432"/>
  <c r="S432"/>
  <c r="W432"/>
  <c r="AA432"/>
  <c r="AE432"/>
  <c r="AI432"/>
  <c r="AM432"/>
  <c r="AQ432"/>
  <c r="AU432"/>
  <c r="AY432"/>
  <c r="BC432"/>
  <c r="BG432"/>
  <c r="BK432"/>
  <c r="BO432"/>
  <c r="BS432"/>
  <c r="BW432"/>
  <c r="CA432"/>
  <c r="H432"/>
  <c r="L432"/>
  <c r="P432"/>
  <c r="T432"/>
  <c r="X432"/>
  <c r="AB432"/>
  <c r="AF432"/>
  <c r="AJ432"/>
  <c r="AN432"/>
  <c r="AR432"/>
  <c r="AV432"/>
  <c r="AZ432"/>
  <c r="BD432"/>
  <c r="BH432"/>
  <c r="BL432"/>
  <c r="BP432"/>
  <c r="BT432"/>
  <c r="BX432"/>
  <c r="CB432"/>
  <c r="F430" i="18"/>
  <c r="A430" i="17" s="1"/>
  <c r="N430" s="1"/>
  <c r="X430" s="1"/>
  <c r="AL429"/>
  <c r="Q426" i="22" l="1"/>
  <c r="P426"/>
  <c r="R426"/>
  <c r="O427"/>
  <c r="AE430" i="17"/>
  <c r="AD430"/>
  <c r="AB430"/>
  <c r="AK430"/>
  <c r="AI430"/>
  <c r="AJ430"/>
  <c r="Z430"/>
  <c r="AH430"/>
  <c r="V430"/>
  <c r="AA430"/>
  <c r="T430"/>
  <c r="W429"/>
  <c r="Y429"/>
  <c r="G435" i="5"/>
  <c r="R430" i="17"/>
  <c r="O430"/>
  <c r="F431" i="18"/>
  <c r="A431" i="17" s="1"/>
  <c r="N431" s="1"/>
  <c r="X431" s="1"/>
  <c r="J433" i="5"/>
  <c r="N433"/>
  <c r="R433"/>
  <c r="V433"/>
  <c r="Z433"/>
  <c r="AD433"/>
  <c r="AH433"/>
  <c r="AL433"/>
  <c r="AP433"/>
  <c r="AT433"/>
  <c r="AX433"/>
  <c r="BB433"/>
  <c r="BF433"/>
  <c r="BJ433"/>
  <c r="BN433"/>
  <c r="BR433"/>
  <c r="BV433"/>
  <c r="BZ433"/>
  <c r="CD433"/>
  <c r="K433"/>
  <c r="O433"/>
  <c r="S433"/>
  <c r="W433"/>
  <c r="AA433"/>
  <c r="AE433"/>
  <c r="AI433"/>
  <c r="AM433"/>
  <c r="AQ433"/>
  <c r="AU433"/>
  <c r="AY433"/>
  <c r="BC433"/>
  <c r="BG433"/>
  <c r="BK433"/>
  <c r="BO433"/>
  <c r="BS433"/>
  <c r="BW433"/>
  <c r="CA433"/>
  <c r="H433"/>
  <c r="L433"/>
  <c r="P433"/>
  <c r="T433"/>
  <c r="X433"/>
  <c r="AB433"/>
  <c r="AF433"/>
  <c r="AJ433"/>
  <c r="AN433"/>
  <c r="AR433"/>
  <c r="AV433"/>
  <c r="AZ433"/>
  <c r="BD433"/>
  <c r="BH433"/>
  <c r="BL433"/>
  <c r="BP433"/>
  <c r="BT433"/>
  <c r="BX433"/>
  <c r="CB433"/>
  <c r="I433"/>
  <c r="M433"/>
  <c r="Q433"/>
  <c r="U433"/>
  <c r="Y433"/>
  <c r="AC433"/>
  <c r="AG433"/>
  <c r="AK433"/>
  <c r="AO433"/>
  <c r="AS433"/>
  <c r="AW433"/>
  <c r="BA433"/>
  <c r="BE433"/>
  <c r="BI433"/>
  <c r="BM433"/>
  <c r="BQ433"/>
  <c r="BU433"/>
  <c r="BY433"/>
  <c r="CC433"/>
  <c r="D434"/>
  <c r="E434"/>
  <c r="F434"/>
  <c r="B434"/>
  <c r="C434"/>
  <c r="A434"/>
  <c r="AL430" i="17"/>
  <c r="Q427" i="22" l="1"/>
  <c r="P427"/>
  <c r="R427"/>
  <c r="O428"/>
  <c r="AE431" i="17"/>
  <c r="AD431"/>
  <c r="AB431"/>
  <c r="AK431"/>
  <c r="AI431"/>
  <c r="AJ431"/>
  <c r="W430"/>
  <c r="Y430"/>
  <c r="Z431"/>
  <c r="AH431"/>
  <c r="V431"/>
  <c r="AA431"/>
  <c r="T431"/>
  <c r="G436" i="5"/>
  <c r="O431" i="17"/>
  <c r="R431"/>
  <c r="E435" i="5"/>
  <c r="D435"/>
  <c r="F435"/>
  <c r="C435"/>
  <c r="A435"/>
  <c r="B435"/>
  <c r="I434"/>
  <c r="M434"/>
  <c r="Q434"/>
  <c r="U434"/>
  <c r="Y434"/>
  <c r="AC434"/>
  <c r="AG434"/>
  <c r="AK434"/>
  <c r="AO434"/>
  <c r="AS434"/>
  <c r="AW434"/>
  <c r="BA434"/>
  <c r="BE434"/>
  <c r="BI434"/>
  <c r="BM434"/>
  <c r="BQ434"/>
  <c r="BU434"/>
  <c r="BY434"/>
  <c r="CC434"/>
  <c r="J434"/>
  <c r="N434"/>
  <c r="R434"/>
  <c r="V434"/>
  <c r="Z434"/>
  <c r="AD434"/>
  <c r="AH434"/>
  <c r="AL434"/>
  <c r="AP434"/>
  <c r="AT434"/>
  <c r="AX434"/>
  <c r="BB434"/>
  <c r="BF434"/>
  <c r="BJ434"/>
  <c r="BN434"/>
  <c r="BR434"/>
  <c r="BV434"/>
  <c r="BZ434"/>
  <c r="CD434"/>
  <c r="K434"/>
  <c r="O434"/>
  <c r="S434"/>
  <c r="W434"/>
  <c r="AA434"/>
  <c r="AE434"/>
  <c r="AI434"/>
  <c r="AM434"/>
  <c r="AQ434"/>
  <c r="AU434"/>
  <c r="AY434"/>
  <c r="BC434"/>
  <c r="BG434"/>
  <c r="BK434"/>
  <c r="BO434"/>
  <c r="BS434"/>
  <c r="BW434"/>
  <c r="CA434"/>
  <c r="H434"/>
  <c r="L434"/>
  <c r="P434"/>
  <c r="T434"/>
  <c r="X434"/>
  <c r="AB434"/>
  <c r="AF434"/>
  <c r="AJ434"/>
  <c r="AN434"/>
  <c r="AR434"/>
  <c r="AV434"/>
  <c r="AZ434"/>
  <c r="BD434"/>
  <c r="BH434"/>
  <c r="BL434"/>
  <c r="BP434"/>
  <c r="BT434"/>
  <c r="BX434"/>
  <c r="CB434"/>
  <c r="F432" i="18"/>
  <c r="A432" i="17" s="1"/>
  <c r="N432" s="1"/>
  <c r="X432" s="1"/>
  <c r="AL431"/>
  <c r="Q428" i="22" l="1"/>
  <c r="P428"/>
  <c r="R428"/>
  <c r="O429"/>
  <c r="AE432" i="17"/>
  <c r="AD432"/>
  <c r="AB432"/>
  <c r="AK432"/>
  <c r="AI432"/>
  <c r="AJ432"/>
  <c r="Z432"/>
  <c r="AH432"/>
  <c r="V432"/>
  <c r="AA432"/>
  <c r="T432"/>
  <c r="W431"/>
  <c r="Y431"/>
  <c r="G437" i="5"/>
  <c r="R432" i="17"/>
  <c r="O432"/>
  <c r="D436" i="5"/>
  <c r="E436"/>
  <c r="F436"/>
  <c r="A436"/>
  <c r="B436"/>
  <c r="C436"/>
  <c r="F433" i="18"/>
  <c r="A433" i="17" s="1"/>
  <c r="N433" s="1"/>
  <c r="X433" s="1"/>
  <c r="H435" i="5"/>
  <c r="L435"/>
  <c r="P435"/>
  <c r="T435"/>
  <c r="X435"/>
  <c r="AB435"/>
  <c r="AF435"/>
  <c r="AJ435"/>
  <c r="AN435"/>
  <c r="AR435"/>
  <c r="AV435"/>
  <c r="AZ435"/>
  <c r="BD435"/>
  <c r="BH435"/>
  <c r="BL435"/>
  <c r="BP435"/>
  <c r="BT435"/>
  <c r="BX435"/>
  <c r="CB435"/>
  <c r="I435"/>
  <c r="M435"/>
  <c r="Q435"/>
  <c r="U435"/>
  <c r="Y435"/>
  <c r="AC435"/>
  <c r="AG435"/>
  <c r="AK435"/>
  <c r="AO435"/>
  <c r="AS435"/>
  <c r="AW435"/>
  <c r="BA435"/>
  <c r="BE435"/>
  <c r="BI435"/>
  <c r="BM435"/>
  <c r="BQ435"/>
  <c r="BU435"/>
  <c r="BY435"/>
  <c r="CC435"/>
  <c r="J435"/>
  <c r="N435"/>
  <c r="R435"/>
  <c r="V435"/>
  <c r="Z435"/>
  <c r="AD435"/>
  <c r="AH435"/>
  <c r="AL435"/>
  <c r="AP435"/>
  <c r="AT435"/>
  <c r="AX435"/>
  <c r="BB435"/>
  <c r="BF435"/>
  <c r="BJ435"/>
  <c r="BN435"/>
  <c r="BR435"/>
  <c r="BV435"/>
  <c r="BZ435"/>
  <c r="CD435"/>
  <c r="K435"/>
  <c r="O435"/>
  <c r="S435"/>
  <c r="W435"/>
  <c r="AA435"/>
  <c r="AE435"/>
  <c r="AI435"/>
  <c r="AM435"/>
  <c r="AQ435"/>
  <c r="AU435"/>
  <c r="AY435"/>
  <c r="BC435"/>
  <c r="BG435"/>
  <c r="BK435"/>
  <c r="BO435"/>
  <c r="BS435"/>
  <c r="BW435"/>
  <c r="CA435"/>
  <c r="AL432" i="17"/>
  <c r="Q429" i="22" l="1"/>
  <c r="P429"/>
  <c r="R429"/>
  <c r="O430"/>
  <c r="AE433" i="17"/>
  <c r="AD433"/>
  <c r="AB433"/>
  <c r="AK433"/>
  <c r="AI433"/>
  <c r="AJ433"/>
  <c r="W432"/>
  <c r="Y432"/>
  <c r="Z433"/>
  <c r="AH433"/>
  <c r="V433"/>
  <c r="AA433"/>
  <c r="T433"/>
  <c r="G438" i="5"/>
  <c r="R433" i="17"/>
  <c r="O433"/>
  <c r="F434" i="18"/>
  <c r="A434" i="17" s="1"/>
  <c r="N434" s="1"/>
  <c r="X434" s="1"/>
  <c r="K436" i="5"/>
  <c r="O436"/>
  <c r="S436"/>
  <c r="W436"/>
  <c r="AA436"/>
  <c r="AE436"/>
  <c r="AI436"/>
  <c r="AM436"/>
  <c r="AQ436"/>
  <c r="AU436"/>
  <c r="AY436"/>
  <c r="BC436"/>
  <c r="BG436"/>
  <c r="BK436"/>
  <c r="BO436"/>
  <c r="BS436"/>
  <c r="BW436"/>
  <c r="CA436"/>
  <c r="H436"/>
  <c r="L436"/>
  <c r="P436"/>
  <c r="T436"/>
  <c r="X436"/>
  <c r="AB436"/>
  <c r="AF436"/>
  <c r="AJ436"/>
  <c r="AN436"/>
  <c r="AR436"/>
  <c r="AV436"/>
  <c r="AZ436"/>
  <c r="BD436"/>
  <c r="BH436"/>
  <c r="BL436"/>
  <c r="BP436"/>
  <c r="BT436"/>
  <c r="BX436"/>
  <c r="CB436"/>
  <c r="I436"/>
  <c r="M436"/>
  <c r="Q436"/>
  <c r="U436"/>
  <c r="Y436"/>
  <c r="AC436"/>
  <c r="AG436"/>
  <c r="AK436"/>
  <c r="AO436"/>
  <c r="AS436"/>
  <c r="AW436"/>
  <c r="BA436"/>
  <c r="BE436"/>
  <c r="BI436"/>
  <c r="BM436"/>
  <c r="BQ436"/>
  <c r="BU436"/>
  <c r="BY436"/>
  <c r="CC436"/>
  <c r="J436"/>
  <c r="N436"/>
  <c r="R436"/>
  <c r="V436"/>
  <c r="Z436"/>
  <c r="AD436"/>
  <c r="AH436"/>
  <c r="AL436"/>
  <c r="AP436"/>
  <c r="AT436"/>
  <c r="AX436"/>
  <c r="BB436"/>
  <c r="BF436"/>
  <c r="BJ436"/>
  <c r="BN436"/>
  <c r="BR436"/>
  <c r="BV436"/>
  <c r="BZ436"/>
  <c r="CD436"/>
  <c r="F437"/>
  <c r="E437"/>
  <c r="D437"/>
  <c r="C437"/>
  <c r="A437"/>
  <c r="B437"/>
  <c r="AL433" i="17"/>
  <c r="Q430" i="22" l="1"/>
  <c r="P430"/>
  <c r="R430"/>
  <c r="O431"/>
  <c r="AE434" i="17"/>
  <c r="AD434"/>
  <c r="AB434"/>
  <c r="AK434"/>
  <c r="AI434"/>
  <c r="AJ434"/>
  <c r="W433"/>
  <c r="Y433"/>
  <c r="Z434"/>
  <c r="AH434"/>
  <c r="V434"/>
  <c r="AA434"/>
  <c r="T434"/>
  <c r="G439" i="5"/>
  <c r="R434" i="17"/>
  <c r="O434"/>
  <c r="D438" i="5"/>
  <c r="E438"/>
  <c r="F438"/>
  <c r="A438"/>
  <c r="B438"/>
  <c r="C438"/>
  <c r="H437"/>
  <c r="L437"/>
  <c r="P437"/>
  <c r="T437"/>
  <c r="X437"/>
  <c r="AB437"/>
  <c r="AF437"/>
  <c r="AJ437"/>
  <c r="AN437"/>
  <c r="AR437"/>
  <c r="AV437"/>
  <c r="AZ437"/>
  <c r="BD437"/>
  <c r="BH437"/>
  <c r="BL437"/>
  <c r="BP437"/>
  <c r="BT437"/>
  <c r="BX437"/>
  <c r="CB437"/>
  <c r="I437"/>
  <c r="M437"/>
  <c r="Q437"/>
  <c r="U437"/>
  <c r="Y437"/>
  <c r="AC437"/>
  <c r="AG437"/>
  <c r="AK437"/>
  <c r="AO437"/>
  <c r="AS437"/>
  <c r="AW437"/>
  <c r="BA437"/>
  <c r="BE437"/>
  <c r="BI437"/>
  <c r="BM437"/>
  <c r="BQ437"/>
  <c r="BU437"/>
  <c r="BY437"/>
  <c r="CC437"/>
  <c r="J437"/>
  <c r="N437"/>
  <c r="R437"/>
  <c r="V437"/>
  <c r="Z437"/>
  <c r="AD437"/>
  <c r="AH437"/>
  <c r="AL437"/>
  <c r="AP437"/>
  <c r="AT437"/>
  <c r="AX437"/>
  <c r="BB437"/>
  <c r="BF437"/>
  <c r="BJ437"/>
  <c r="BN437"/>
  <c r="BR437"/>
  <c r="BV437"/>
  <c r="BZ437"/>
  <c r="CD437"/>
  <c r="K437"/>
  <c r="O437"/>
  <c r="S437"/>
  <c r="W437"/>
  <c r="AA437"/>
  <c r="AE437"/>
  <c r="AI437"/>
  <c r="AM437"/>
  <c r="AQ437"/>
  <c r="AU437"/>
  <c r="AY437"/>
  <c r="BC437"/>
  <c r="BG437"/>
  <c r="BK437"/>
  <c r="BO437"/>
  <c r="BS437"/>
  <c r="BW437"/>
  <c r="CA437"/>
  <c r="F435" i="18"/>
  <c r="A435" i="17" s="1"/>
  <c r="N435" s="1"/>
  <c r="X435" s="1"/>
  <c r="AL434"/>
  <c r="P431" i="22" l="1"/>
  <c r="R431"/>
  <c r="Q431"/>
  <c r="O432"/>
  <c r="AE435" i="17"/>
  <c r="AD435"/>
  <c r="AB435"/>
  <c r="AK435"/>
  <c r="AI435"/>
  <c r="AJ435"/>
  <c r="Z435"/>
  <c r="AH435"/>
  <c r="V435"/>
  <c r="AA435"/>
  <c r="T435"/>
  <c r="W434"/>
  <c r="Y434"/>
  <c r="G440" i="5"/>
  <c r="O435" i="17"/>
  <c r="R435"/>
  <c r="K438" i="5"/>
  <c r="O438"/>
  <c r="S438"/>
  <c r="W438"/>
  <c r="AA438"/>
  <c r="AE438"/>
  <c r="AI438"/>
  <c r="AM438"/>
  <c r="AQ438"/>
  <c r="AU438"/>
  <c r="AY438"/>
  <c r="BC438"/>
  <c r="BG438"/>
  <c r="BK438"/>
  <c r="BO438"/>
  <c r="BS438"/>
  <c r="BW438"/>
  <c r="CA438"/>
  <c r="H438"/>
  <c r="L438"/>
  <c r="P438"/>
  <c r="T438"/>
  <c r="X438"/>
  <c r="AB438"/>
  <c r="AF438"/>
  <c r="AJ438"/>
  <c r="AN438"/>
  <c r="AR438"/>
  <c r="AV438"/>
  <c r="AZ438"/>
  <c r="BD438"/>
  <c r="BH438"/>
  <c r="BL438"/>
  <c r="BP438"/>
  <c r="BT438"/>
  <c r="BX438"/>
  <c r="CB438"/>
  <c r="I438"/>
  <c r="M438"/>
  <c r="Q438"/>
  <c r="U438"/>
  <c r="Y438"/>
  <c r="AC438"/>
  <c r="AG438"/>
  <c r="AK438"/>
  <c r="AO438"/>
  <c r="AS438"/>
  <c r="AW438"/>
  <c r="BA438"/>
  <c r="BE438"/>
  <c r="BI438"/>
  <c r="BM438"/>
  <c r="BQ438"/>
  <c r="BU438"/>
  <c r="BY438"/>
  <c r="CC438"/>
  <c r="J438"/>
  <c r="N438"/>
  <c r="R438"/>
  <c r="V438"/>
  <c r="Z438"/>
  <c r="AD438"/>
  <c r="AH438"/>
  <c r="AL438"/>
  <c r="AP438"/>
  <c r="AT438"/>
  <c r="AX438"/>
  <c r="BB438"/>
  <c r="BF438"/>
  <c r="BJ438"/>
  <c r="BN438"/>
  <c r="BR438"/>
  <c r="BV438"/>
  <c r="BZ438"/>
  <c r="CD438"/>
  <c r="E439"/>
  <c r="D439"/>
  <c r="F439"/>
  <c r="C439"/>
  <c r="A439"/>
  <c r="B439"/>
  <c r="F436" i="18"/>
  <c r="A436" i="17" s="1"/>
  <c r="N436" s="1"/>
  <c r="X436" s="1"/>
  <c r="AL435"/>
  <c r="Q432" i="22" l="1"/>
  <c r="P432"/>
  <c r="R432"/>
  <c r="O433"/>
  <c r="AE436" i="17"/>
  <c r="AD436"/>
  <c r="AB436"/>
  <c r="AK436"/>
  <c r="AI436"/>
  <c r="AJ436"/>
  <c r="Z436"/>
  <c r="AH436"/>
  <c r="V436"/>
  <c r="AA436"/>
  <c r="T436"/>
  <c r="W435"/>
  <c r="Y435"/>
  <c r="G441" i="5"/>
  <c r="R436" i="17"/>
  <c r="O436"/>
  <c r="D440" i="5"/>
  <c r="E440"/>
  <c r="F440"/>
  <c r="B440"/>
  <c r="C440"/>
  <c r="A440"/>
  <c r="F437" i="18"/>
  <c r="A437" i="17" s="1"/>
  <c r="N437" s="1"/>
  <c r="X437" s="1"/>
  <c r="J439" i="5"/>
  <c r="N439"/>
  <c r="R439"/>
  <c r="V439"/>
  <c r="Z439"/>
  <c r="AD439"/>
  <c r="AH439"/>
  <c r="AL439"/>
  <c r="AP439"/>
  <c r="AT439"/>
  <c r="AX439"/>
  <c r="BB439"/>
  <c r="BF439"/>
  <c r="BJ439"/>
  <c r="BN439"/>
  <c r="BR439"/>
  <c r="BV439"/>
  <c r="BZ439"/>
  <c r="CD439"/>
  <c r="K439"/>
  <c r="O439"/>
  <c r="S439"/>
  <c r="W439"/>
  <c r="AA439"/>
  <c r="AE439"/>
  <c r="AI439"/>
  <c r="AM439"/>
  <c r="AQ439"/>
  <c r="AU439"/>
  <c r="AY439"/>
  <c r="BC439"/>
  <c r="BG439"/>
  <c r="BK439"/>
  <c r="BO439"/>
  <c r="BS439"/>
  <c r="BW439"/>
  <c r="CA439"/>
  <c r="H439"/>
  <c r="L439"/>
  <c r="P439"/>
  <c r="T439"/>
  <c r="X439"/>
  <c r="AB439"/>
  <c r="AF439"/>
  <c r="AJ439"/>
  <c r="AN439"/>
  <c r="AR439"/>
  <c r="AV439"/>
  <c r="AZ439"/>
  <c r="BD439"/>
  <c r="BH439"/>
  <c r="BL439"/>
  <c r="BP439"/>
  <c r="BT439"/>
  <c r="BX439"/>
  <c r="CB439"/>
  <c r="I439"/>
  <c r="M439"/>
  <c r="Q439"/>
  <c r="U439"/>
  <c r="Y439"/>
  <c r="AC439"/>
  <c r="AG439"/>
  <c r="AK439"/>
  <c r="AO439"/>
  <c r="AS439"/>
  <c r="AW439"/>
  <c r="BA439"/>
  <c r="BE439"/>
  <c r="BI439"/>
  <c r="BM439"/>
  <c r="BQ439"/>
  <c r="BU439"/>
  <c r="BY439"/>
  <c r="CC439"/>
  <c r="AL436" i="17"/>
  <c r="P433" i="22" l="1"/>
  <c r="R433"/>
  <c r="Q433"/>
  <c r="O434"/>
  <c r="AE437" i="17"/>
  <c r="AD437"/>
  <c r="AB437"/>
  <c r="AK437"/>
  <c r="AI437"/>
  <c r="AJ437"/>
  <c r="W436"/>
  <c r="Y436"/>
  <c r="Z437"/>
  <c r="AH437"/>
  <c r="V437"/>
  <c r="AA437"/>
  <c r="T437"/>
  <c r="G442" i="5"/>
  <c r="R437" i="17"/>
  <c r="O437"/>
  <c r="F438" i="18"/>
  <c r="A438" i="17" s="1"/>
  <c r="N438" s="1"/>
  <c r="X438" s="1"/>
  <c r="I440" i="5"/>
  <c r="M440"/>
  <c r="Q440"/>
  <c r="U440"/>
  <c r="Y440"/>
  <c r="AC440"/>
  <c r="AG440"/>
  <c r="AK440"/>
  <c r="AO440"/>
  <c r="AS440"/>
  <c r="AW440"/>
  <c r="BA440"/>
  <c r="BE440"/>
  <c r="BI440"/>
  <c r="BM440"/>
  <c r="BQ440"/>
  <c r="BU440"/>
  <c r="BY440"/>
  <c r="CC440"/>
  <c r="J440"/>
  <c r="N440"/>
  <c r="R440"/>
  <c r="V440"/>
  <c r="Z440"/>
  <c r="AD440"/>
  <c r="AH440"/>
  <c r="AL440"/>
  <c r="AP440"/>
  <c r="AT440"/>
  <c r="AX440"/>
  <c r="BB440"/>
  <c r="BF440"/>
  <c r="BJ440"/>
  <c r="BN440"/>
  <c r="BR440"/>
  <c r="BV440"/>
  <c r="BZ440"/>
  <c r="CD440"/>
  <c r="K440"/>
  <c r="O440"/>
  <c r="S440"/>
  <c r="W440"/>
  <c r="AA440"/>
  <c r="AE440"/>
  <c r="AI440"/>
  <c r="AM440"/>
  <c r="AQ440"/>
  <c r="AU440"/>
  <c r="AY440"/>
  <c r="BC440"/>
  <c r="BG440"/>
  <c r="BK440"/>
  <c r="BO440"/>
  <c r="BS440"/>
  <c r="BW440"/>
  <c r="CA440"/>
  <c r="H440"/>
  <c r="L440"/>
  <c r="P440"/>
  <c r="T440"/>
  <c r="X440"/>
  <c r="AB440"/>
  <c r="AF440"/>
  <c r="AJ440"/>
  <c r="AN440"/>
  <c r="AR440"/>
  <c r="AV440"/>
  <c r="AZ440"/>
  <c r="BD440"/>
  <c r="BH440"/>
  <c r="BL440"/>
  <c r="BP440"/>
  <c r="BT440"/>
  <c r="BX440"/>
  <c r="CB440"/>
  <c r="E441"/>
  <c r="D441"/>
  <c r="F441"/>
  <c r="C441"/>
  <c r="A441"/>
  <c r="B441"/>
  <c r="AL437" i="17"/>
  <c r="P434" i="22" l="1"/>
  <c r="R434"/>
  <c r="Q434"/>
  <c r="O435"/>
  <c r="AE438" i="17"/>
  <c r="AD438"/>
  <c r="AB438"/>
  <c r="AK438"/>
  <c r="AI438"/>
  <c r="AJ438"/>
  <c r="W437"/>
  <c r="Y437"/>
  <c r="Z438"/>
  <c r="AH438"/>
  <c r="V438"/>
  <c r="AA438"/>
  <c r="T438"/>
  <c r="G443" i="5"/>
  <c r="R438" i="17"/>
  <c r="O438"/>
  <c r="H441" i="5"/>
  <c r="L441"/>
  <c r="P441"/>
  <c r="T441"/>
  <c r="X441"/>
  <c r="AB441"/>
  <c r="AF441"/>
  <c r="AJ441"/>
  <c r="AN441"/>
  <c r="AR441"/>
  <c r="AV441"/>
  <c r="AZ441"/>
  <c r="BD441"/>
  <c r="BH441"/>
  <c r="BL441"/>
  <c r="BP441"/>
  <c r="BT441"/>
  <c r="BX441"/>
  <c r="CB441"/>
  <c r="I441"/>
  <c r="M441"/>
  <c r="Q441"/>
  <c r="U441"/>
  <c r="Y441"/>
  <c r="AC441"/>
  <c r="AG441"/>
  <c r="AK441"/>
  <c r="AO441"/>
  <c r="AS441"/>
  <c r="AW441"/>
  <c r="BA441"/>
  <c r="BE441"/>
  <c r="BI441"/>
  <c r="BM441"/>
  <c r="BQ441"/>
  <c r="BU441"/>
  <c r="BY441"/>
  <c r="CC441"/>
  <c r="J441"/>
  <c r="N441"/>
  <c r="R441"/>
  <c r="V441"/>
  <c r="Z441"/>
  <c r="AD441"/>
  <c r="AH441"/>
  <c r="AL441"/>
  <c r="AP441"/>
  <c r="AT441"/>
  <c r="AX441"/>
  <c r="BB441"/>
  <c r="BF441"/>
  <c r="BJ441"/>
  <c r="BN441"/>
  <c r="BR441"/>
  <c r="BV441"/>
  <c r="BZ441"/>
  <c r="CD441"/>
  <c r="K441"/>
  <c r="O441"/>
  <c r="S441"/>
  <c r="W441"/>
  <c r="AA441"/>
  <c r="AE441"/>
  <c r="AI441"/>
  <c r="AM441"/>
  <c r="AQ441"/>
  <c r="AU441"/>
  <c r="AY441"/>
  <c r="BC441"/>
  <c r="BG441"/>
  <c r="BK441"/>
  <c r="BO441"/>
  <c r="BS441"/>
  <c r="BW441"/>
  <c r="CA441"/>
  <c r="D442"/>
  <c r="E442"/>
  <c r="F442"/>
  <c r="B442"/>
  <c r="C442"/>
  <c r="A442"/>
  <c r="F439" i="18"/>
  <c r="A439" i="17" s="1"/>
  <c r="N439" s="1"/>
  <c r="X439" s="1"/>
  <c r="AL438"/>
  <c r="P435" i="22" l="1"/>
  <c r="R435"/>
  <c r="Q435"/>
  <c r="O436"/>
  <c r="AE439" i="17"/>
  <c r="AD439"/>
  <c r="AB439"/>
  <c r="AK439"/>
  <c r="AI439"/>
  <c r="AJ439"/>
  <c r="Z439"/>
  <c r="AH439"/>
  <c r="V439"/>
  <c r="AA439"/>
  <c r="T439"/>
  <c r="W438"/>
  <c r="Y438"/>
  <c r="G444" i="5"/>
  <c r="O439" i="17"/>
  <c r="R439"/>
  <c r="E443" i="5"/>
  <c r="D443"/>
  <c r="F443"/>
  <c r="C443"/>
  <c r="A443"/>
  <c r="B443"/>
  <c r="F440" i="18"/>
  <c r="A440" i="17" s="1"/>
  <c r="N440" s="1"/>
  <c r="X440" s="1"/>
  <c r="I442" i="5"/>
  <c r="M442"/>
  <c r="Q442"/>
  <c r="U442"/>
  <c r="Y442"/>
  <c r="AC442"/>
  <c r="AG442"/>
  <c r="AK442"/>
  <c r="AO442"/>
  <c r="AS442"/>
  <c r="AW442"/>
  <c r="BA442"/>
  <c r="BE442"/>
  <c r="BI442"/>
  <c r="BM442"/>
  <c r="BQ442"/>
  <c r="BU442"/>
  <c r="BY442"/>
  <c r="CC442"/>
  <c r="J442"/>
  <c r="N442"/>
  <c r="R442"/>
  <c r="V442"/>
  <c r="Z442"/>
  <c r="AD442"/>
  <c r="AH442"/>
  <c r="AL442"/>
  <c r="AP442"/>
  <c r="AT442"/>
  <c r="AX442"/>
  <c r="BB442"/>
  <c r="BF442"/>
  <c r="BJ442"/>
  <c r="BN442"/>
  <c r="BR442"/>
  <c r="BV442"/>
  <c r="BZ442"/>
  <c r="CD442"/>
  <c r="K442"/>
  <c r="O442"/>
  <c r="S442"/>
  <c r="W442"/>
  <c r="AA442"/>
  <c r="AE442"/>
  <c r="AI442"/>
  <c r="AM442"/>
  <c r="AQ442"/>
  <c r="AU442"/>
  <c r="AY442"/>
  <c r="BC442"/>
  <c r="BG442"/>
  <c r="BK442"/>
  <c r="BO442"/>
  <c r="BS442"/>
  <c r="BW442"/>
  <c r="CA442"/>
  <c r="H442"/>
  <c r="L442"/>
  <c r="P442"/>
  <c r="T442"/>
  <c r="X442"/>
  <c r="AB442"/>
  <c r="AF442"/>
  <c r="AJ442"/>
  <c r="AN442"/>
  <c r="AR442"/>
  <c r="AV442"/>
  <c r="AZ442"/>
  <c r="BD442"/>
  <c r="BH442"/>
  <c r="BL442"/>
  <c r="BP442"/>
  <c r="BT442"/>
  <c r="BX442"/>
  <c r="CB442"/>
  <c r="AL439" i="17"/>
  <c r="Q436" i="22" l="1"/>
  <c r="P436"/>
  <c r="R436"/>
  <c r="O437"/>
  <c r="AE440" i="17"/>
  <c r="AD440"/>
  <c r="AB440"/>
  <c r="AK440"/>
  <c r="AI440"/>
  <c r="AJ440"/>
  <c r="Z440"/>
  <c r="AH440"/>
  <c r="V440"/>
  <c r="AA440"/>
  <c r="T440"/>
  <c r="W439"/>
  <c r="Y439"/>
  <c r="G445" i="5"/>
  <c r="R440" i="17"/>
  <c r="O440"/>
  <c r="D444" i="5"/>
  <c r="E444"/>
  <c r="F444"/>
  <c r="A444"/>
  <c r="B444"/>
  <c r="C444"/>
  <c r="H443"/>
  <c r="L443"/>
  <c r="P443"/>
  <c r="T443"/>
  <c r="X443"/>
  <c r="AB443"/>
  <c r="AF443"/>
  <c r="AJ443"/>
  <c r="AN443"/>
  <c r="AR443"/>
  <c r="AV443"/>
  <c r="AZ443"/>
  <c r="BD443"/>
  <c r="BH443"/>
  <c r="BL443"/>
  <c r="BP443"/>
  <c r="BT443"/>
  <c r="BX443"/>
  <c r="CB443"/>
  <c r="I443"/>
  <c r="M443"/>
  <c r="Q443"/>
  <c r="U443"/>
  <c r="Y443"/>
  <c r="AC443"/>
  <c r="AG443"/>
  <c r="AK443"/>
  <c r="AO443"/>
  <c r="AS443"/>
  <c r="AW443"/>
  <c r="BA443"/>
  <c r="BE443"/>
  <c r="BI443"/>
  <c r="BM443"/>
  <c r="BQ443"/>
  <c r="BU443"/>
  <c r="BY443"/>
  <c r="CC443"/>
  <c r="J443"/>
  <c r="N443"/>
  <c r="R443"/>
  <c r="V443"/>
  <c r="Z443"/>
  <c r="AD443"/>
  <c r="AH443"/>
  <c r="AL443"/>
  <c r="AP443"/>
  <c r="AT443"/>
  <c r="AX443"/>
  <c r="BB443"/>
  <c r="BF443"/>
  <c r="BJ443"/>
  <c r="BN443"/>
  <c r="BR443"/>
  <c r="BV443"/>
  <c r="BZ443"/>
  <c r="CD443"/>
  <c r="K443"/>
  <c r="O443"/>
  <c r="S443"/>
  <c r="W443"/>
  <c r="AA443"/>
  <c r="AE443"/>
  <c r="AI443"/>
  <c r="AM443"/>
  <c r="AQ443"/>
  <c r="AU443"/>
  <c r="AY443"/>
  <c r="BC443"/>
  <c r="BG443"/>
  <c r="BK443"/>
  <c r="BO443"/>
  <c r="BS443"/>
  <c r="BW443"/>
  <c r="CA443"/>
  <c r="F441" i="18"/>
  <c r="A441" i="17" s="1"/>
  <c r="N441" s="1"/>
  <c r="X441" s="1"/>
  <c r="AL440"/>
  <c r="Q437" i="22" l="1"/>
  <c r="P437"/>
  <c r="R437"/>
  <c r="O438"/>
  <c r="AE441" i="17"/>
  <c r="AD441"/>
  <c r="AB441"/>
  <c r="AK441"/>
  <c r="AI441"/>
  <c r="AJ441"/>
  <c r="Z441"/>
  <c r="AH441"/>
  <c r="V441"/>
  <c r="AA441"/>
  <c r="T441"/>
  <c r="W440"/>
  <c r="Y440"/>
  <c r="G446" i="5"/>
  <c r="R441" i="17"/>
  <c r="O441"/>
  <c r="F445" i="5"/>
  <c r="E445"/>
  <c r="D445"/>
  <c r="C445"/>
  <c r="A445"/>
  <c r="B445"/>
  <c r="F442" i="18"/>
  <c r="A442" i="17" s="1"/>
  <c r="N442" s="1"/>
  <c r="X442" s="1"/>
  <c r="K444" i="5"/>
  <c r="O444"/>
  <c r="S444"/>
  <c r="W444"/>
  <c r="AA444"/>
  <c r="AE444"/>
  <c r="AI444"/>
  <c r="AM444"/>
  <c r="AQ444"/>
  <c r="AU444"/>
  <c r="AY444"/>
  <c r="BC444"/>
  <c r="BG444"/>
  <c r="BK444"/>
  <c r="BO444"/>
  <c r="BS444"/>
  <c r="BW444"/>
  <c r="CA444"/>
  <c r="H444"/>
  <c r="L444"/>
  <c r="P444"/>
  <c r="T444"/>
  <c r="X444"/>
  <c r="AB444"/>
  <c r="AF444"/>
  <c r="AJ444"/>
  <c r="AN444"/>
  <c r="AR444"/>
  <c r="AV444"/>
  <c r="AZ444"/>
  <c r="BD444"/>
  <c r="BH444"/>
  <c r="BL444"/>
  <c r="BP444"/>
  <c r="BT444"/>
  <c r="BX444"/>
  <c r="CB444"/>
  <c r="I444"/>
  <c r="M444"/>
  <c r="Q444"/>
  <c r="U444"/>
  <c r="Y444"/>
  <c r="AC444"/>
  <c r="AG444"/>
  <c r="AK444"/>
  <c r="AO444"/>
  <c r="AS444"/>
  <c r="AW444"/>
  <c r="BA444"/>
  <c r="BE444"/>
  <c r="BI444"/>
  <c r="BM444"/>
  <c r="BQ444"/>
  <c r="BU444"/>
  <c r="BY444"/>
  <c r="CC444"/>
  <c r="J444"/>
  <c r="N444"/>
  <c r="R444"/>
  <c r="V444"/>
  <c r="Z444"/>
  <c r="AD444"/>
  <c r="AH444"/>
  <c r="AL444"/>
  <c r="AP444"/>
  <c r="AT444"/>
  <c r="AX444"/>
  <c r="BB444"/>
  <c r="BF444"/>
  <c r="BJ444"/>
  <c r="BN444"/>
  <c r="BR444"/>
  <c r="BV444"/>
  <c r="BZ444"/>
  <c r="CD444"/>
  <c r="AL441" i="17"/>
  <c r="P438" i="22" l="1"/>
  <c r="R438"/>
  <c r="Q438"/>
  <c r="O439"/>
  <c r="AE442" i="17"/>
  <c r="AD442"/>
  <c r="AB442"/>
  <c r="AK442"/>
  <c r="AI442"/>
  <c r="AJ442"/>
  <c r="W441"/>
  <c r="Y441"/>
  <c r="Z442"/>
  <c r="AH442"/>
  <c r="V442"/>
  <c r="AA442"/>
  <c r="T442"/>
  <c r="G447" i="5"/>
  <c r="R442" i="17"/>
  <c r="O442"/>
  <c r="F443" i="18"/>
  <c r="A443" i="17" s="1"/>
  <c r="N443" s="1"/>
  <c r="X443" s="1"/>
  <c r="J445" i="5"/>
  <c r="N445"/>
  <c r="R445"/>
  <c r="V445"/>
  <c r="Z445"/>
  <c r="AD445"/>
  <c r="AH445"/>
  <c r="AL445"/>
  <c r="AP445"/>
  <c r="AT445"/>
  <c r="AX445"/>
  <c r="BB445"/>
  <c r="BF445"/>
  <c r="BJ445"/>
  <c r="BN445"/>
  <c r="BR445"/>
  <c r="BV445"/>
  <c r="BZ445"/>
  <c r="CD445"/>
  <c r="K445"/>
  <c r="O445"/>
  <c r="S445"/>
  <c r="W445"/>
  <c r="AA445"/>
  <c r="AE445"/>
  <c r="AI445"/>
  <c r="AM445"/>
  <c r="AQ445"/>
  <c r="AU445"/>
  <c r="AY445"/>
  <c r="BC445"/>
  <c r="BG445"/>
  <c r="BK445"/>
  <c r="BO445"/>
  <c r="BS445"/>
  <c r="BW445"/>
  <c r="CA445"/>
  <c r="H445"/>
  <c r="L445"/>
  <c r="P445"/>
  <c r="T445"/>
  <c r="X445"/>
  <c r="AB445"/>
  <c r="AF445"/>
  <c r="AJ445"/>
  <c r="AN445"/>
  <c r="AR445"/>
  <c r="AV445"/>
  <c r="AZ445"/>
  <c r="BD445"/>
  <c r="BH445"/>
  <c r="BL445"/>
  <c r="BP445"/>
  <c r="BT445"/>
  <c r="BX445"/>
  <c r="CB445"/>
  <c r="I445"/>
  <c r="M445"/>
  <c r="Q445"/>
  <c r="U445"/>
  <c r="Y445"/>
  <c r="AC445"/>
  <c r="AG445"/>
  <c r="AK445"/>
  <c r="AO445"/>
  <c r="AS445"/>
  <c r="AW445"/>
  <c r="BA445"/>
  <c r="BE445"/>
  <c r="BI445"/>
  <c r="BM445"/>
  <c r="BQ445"/>
  <c r="BU445"/>
  <c r="BY445"/>
  <c r="CC445"/>
  <c r="D446"/>
  <c r="E446"/>
  <c r="F446"/>
  <c r="A446"/>
  <c r="B446"/>
  <c r="C446"/>
  <c r="AL442" i="17"/>
  <c r="P439" i="22" l="1"/>
  <c r="R439"/>
  <c r="Q439"/>
  <c r="O440"/>
  <c r="AE443" i="17"/>
  <c r="AD443"/>
  <c r="AB443"/>
  <c r="AK443"/>
  <c r="AI443"/>
  <c r="AJ443"/>
  <c r="W442"/>
  <c r="Y442"/>
  <c r="Z443"/>
  <c r="AH443"/>
  <c r="V443"/>
  <c r="AA443"/>
  <c r="T443"/>
  <c r="G448" i="5"/>
  <c r="O443" i="17"/>
  <c r="R443"/>
  <c r="E447" i="5"/>
  <c r="D447"/>
  <c r="F447"/>
  <c r="C447"/>
  <c r="A447"/>
  <c r="B447"/>
  <c r="K446"/>
  <c r="O446"/>
  <c r="S446"/>
  <c r="W446"/>
  <c r="AA446"/>
  <c r="AE446"/>
  <c r="AI446"/>
  <c r="AM446"/>
  <c r="AQ446"/>
  <c r="AU446"/>
  <c r="AY446"/>
  <c r="BC446"/>
  <c r="BG446"/>
  <c r="BK446"/>
  <c r="BO446"/>
  <c r="BS446"/>
  <c r="BW446"/>
  <c r="CA446"/>
  <c r="H446"/>
  <c r="L446"/>
  <c r="P446"/>
  <c r="T446"/>
  <c r="X446"/>
  <c r="AB446"/>
  <c r="AF446"/>
  <c r="AJ446"/>
  <c r="AN446"/>
  <c r="AR446"/>
  <c r="AV446"/>
  <c r="AZ446"/>
  <c r="BD446"/>
  <c r="BH446"/>
  <c r="BL446"/>
  <c r="BP446"/>
  <c r="BT446"/>
  <c r="BX446"/>
  <c r="CB446"/>
  <c r="I446"/>
  <c r="M446"/>
  <c r="Q446"/>
  <c r="U446"/>
  <c r="Y446"/>
  <c r="AC446"/>
  <c r="AG446"/>
  <c r="AK446"/>
  <c r="AO446"/>
  <c r="AS446"/>
  <c r="AW446"/>
  <c r="BA446"/>
  <c r="BE446"/>
  <c r="BI446"/>
  <c r="BM446"/>
  <c r="BQ446"/>
  <c r="BU446"/>
  <c r="BY446"/>
  <c r="CC446"/>
  <c r="J446"/>
  <c r="N446"/>
  <c r="R446"/>
  <c r="V446"/>
  <c r="Z446"/>
  <c r="AD446"/>
  <c r="AH446"/>
  <c r="AL446"/>
  <c r="AP446"/>
  <c r="AT446"/>
  <c r="AX446"/>
  <c r="BB446"/>
  <c r="BF446"/>
  <c r="BJ446"/>
  <c r="BN446"/>
  <c r="BR446"/>
  <c r="BV446"/>
  <c r="BZ446"/>
  <c r="CD446"/>
  <c r="F444" i="18"/>
  <c r="A444" i="17" s="1"/>
  <c r="N444" s="1"/>
  <c r="X444" s="1"/>
  <c r="AL443"/>
  <c r="P440" i="22" l="1"/>
  <c r="R440"/>
  <c r="Q440"/>
  <c r="O441"/>
  <c r="AE444" i="17"/>
  <c r="AD444"/>
  <c r="AB444"/>
  <c r="AK444"/>
  <c r="AI444"/>
  <c r="AJ444"/>
  <c r="Z444"/>
  <c r="AH444"/>
  <c r="V444"/>
  <c r="AA444"/>
  <c r="T444"/>
  <c r="W443"/>
  <c r="Y443"/>
  <c r="G449" i="5"/>
  <c r="R444" i="17"/>
  <c r="O444"/>
  <c r="F445" i="18"/>
  <c r="A445" i="17" s="1"/>
  <c r="N445" s="1"/>
  <c r="X445" s="1"/>
  <c r="D448" i="5"/>
  <c r="E448"/>
  <c r="F448"/>
  <c r="B448"/>
  <c r="C448"/>
  <c r="A448"/>
  <c r="H447"/>
  <c r="L447"/>
  <c r="P447"/>
  <c r="T447"/>
  <c r="X447"/>
  <c r="AB447"/>
  <c r="AF447"/>
  <c r="AJ447"/>
  <c r="AN447"/>
  <c r="AR447"/>
  <c r="AV447"/>
  <c r="AZ447"/>
  <c r="BD447"/>
  <c r="BH447"/>
  <c r="BL447"/>
  <c r="BP447"/>
  <c r="BT447"/>
  <c r="BX447"/>
  <c r="CB447"/>
  <c r="I447"/>
  <c r="M447"/>
  <c r="Q447"/>
  <c r="U447"/>
  <c r="Y447"/>
  <c r="AC447"/>
  <c r="AG447"/>
  <c r="AK447"/>
  <c r="AO447"/>
  <c r="AS447"/>
  <c r="AW447"/>
  <c r="N447"/>
  <c r="V447"/>
  <c r="AD447"/>
  <c r="AL447"/>
  <c r="AT447"/>
  <c r="BB447"/>
  <c r="BJ447"/>
  <c r="BR447"/>
  <c r="BZ447"/>
  <c r="K447"/>
  <c r="S447"/>
  <c r="AA447"/>
  <c r="AI447"/>
  <c r="AQ447"/>
  <c r="AY447"/>
  <c r="BC447"/>
  <c r="BG447"/>
  <c r="BK447"/>
  <c r="BO447"/>
  <c r="BS447"/>
  <c r="BW447"/>
  <c r="CA447"/>
  <c r="J447"/>
  <c r="R447"/>
  <c r="Z447"/>
  <c r="AH447"/>
  <c r="AP447"/>
  <c r="AX447"/>
  <c r="BF447"/>
  <c r="BN447"/>
  <c r="BV447"/>
  <c r="CD447"/>
  <c r="O447"/>
  <c r="W447"/>
  <c r="AE447"/>
  <c r="AM447"/>
  <c r="AU447"/>
  <c r="BA447"/>
  <c r="BE447"/>
  <c r="BI447"/>
  <c r="BM447"/>
  <c r="BQ447"/>
  <c r="BU447"/>
  <c r="BY447"/>
  <c r="CC447"/>
  <c r="AL444" i="17"/>
  <c r="P441" i="22" l="1"/>
  <c r="R441"/>
  <c r="Q441"/>
  <c r="O442"/>
  <c r="AE445" i="17"/>
  <c r="AD445"/>
  <c r="AB445"/>
  <c r="AK445"/>
  <c r="AI445"/>
  <c r="AJ445"/>
  <c r="W444"/>
  <c r="Y444"/>
  <c r="Z445"/>
  <c r="AH445"/>
  <c r="V445"/>
  <c r="AA445"/>
  <c r="T445"/>
  <c r="G450" i="5"/>
  <c r="R445" i="17"/>
  <c r="O445"/>
  <c r="I448" i="5"/>
  <c r="M448"/>
  <c r="Q448"/>
  <c r="U448"/>
  <c r="Y448"/>
  <c r="AC448"/>
  <c r="AG448"/>
  <c r="AK448"/>
  <c r="AO448"/>
  <c r="AS448"/>
  <c r="AW448"/>
  <c r="BA448"/>
  <c r="BE448"/>
  <c r="BI448"/>
  <c r="BM448"/>
  <c r="BQ448"/>
  <c r="BU448"/>
  <c r="BY448"/>
  <c r="CC448"/>
  <c r="J448"/>
  <c r="N448"/>
  <c r="R448"/>
  <c r="V448"/>
  <c r="Z448"/>
  <c r="AD448"/>
  <c r="AH448"/>
  <c r="AL448"/>
  <c r="AP448"/>
  <c r="AT448"/>
  <c r="AX448"/>
  <c r="BB448"/>
  <c r="BF448"/>
  <c r="BJ448"/>
  <c r="BN448"/>
  <c r="BR448"/>
  <c r="BV448"/>
  <c r="BZ448"/>
  <c r="CD448"/>
  <c r="K448"/>
  <c r="O448"/>
  <c r="S448"/>
  <c r="W448"/>
  <c r="AA448"/>
  <c r="AE448"/>
  <c r="AI448"/>
  <c r="AM448"/>
  <c r="AQ448"/>
  <c r="AU448"/>
  <c r="AY448"/>
  <c r="BC448"/>
  <c r="BG448"/>
  <c r="BK448"/>
  <c r="BO448"/>
  <c r="BS448"/>
  <c r="BW448"/>
  <c r="CA448"/>
  <c r="H448"/>
  <c r="L448"/>
  <c r="P448"/>
  <c r="T448"/>
  <c r="X448"/>
  <c r="AB448"/>
  <c r="AF448"/>
  <c r="AJ448"/>
  <c r="AN448"/>
  <c r="AR448"/>
  <c r="AV448"/>
  <c r="AZ448"/>
  <c r="BD448"/>
  <c r="BH448"/>
  <c r="BL448"/>
  <c r="BP448"/>
  <c r="BT448"/>
  <c r="BX448"/>
  <c r="CB448"/>
  <c r="E449"/>
  <c r="D449"/>
  <c r="F449"/>
  <c r="C449"/>
  <c r="A449"/>
  <c r="B449"/>
  <c r="F446" i="18"/>
  <c r="A446" i="17" s="1"/>
  <c r="N446" s="1"/>
  <c r="X446" s="1"/>
  <c r="AL445"/>
  <c r="Q442" i="22" l="1"/>
  <c r="P442"/>
  <c r="R442"/>
  <c r="O443"/>
  <c r="AE446" i="17"/>
  <c r="AD446"/>
  <c r="AB446"/>
  <c r="AK446"/>
  <c r="AI446"/>
  <c r="AJ446"/>
  <c r="Z446"/>
  <c r="AH446"/>
  <c r="V446"/>
  <c r="AA446"/>
  <c r="T446"/>
  <c r="W445"/>
  <c r="Y445"/>
  <c r="G451" i="5"/>
  <c r="R446" i="17"/>
  <c r="O446"/>
  <c r="F447" i="18"/>
  <c r="A447" i="17" s="1"/>
  <c r="N447" s="1"/>
  <c r="X447" s="1"/>
  <c r="J449" i="5"/>
  <c r="N449"/>
  <c r="R449"/>
  <c r="V449"/>
  <c r="Z449"/>
  <c r="AD449"/>
  <c r="AH449"/>
  <c r="AL449"/>
  <c r="AP449"/>
  <c r="AT449"/>
  <c r="AX449"/>
  <c r="BB449"/>
  <c r="BF449"/>
  <c r="BJ449"/>
  <c r="BN449"/>
  <c r="BR449"/>
  <c r="BV449"/>
  <c r="BZ449"/>
  <c r="CD449"/>
  <c r="K449"/>
  <c r="O449"/>
  <c r="S449"/>
  <c r="W449"/>
  <c r="AA449"/>
  <c r="AE449"/>
  <c r="AI449"/>
  <c r="AM449"/>
  <c r="AQ449"/>
  <c r="AU449"/>
  <c r="AY449"/>
  <c r="BC449"/>
  <c r="BG449"/>
  <c r="BK449"/>
  <c r="BO449"/>
  <c r="BS449"/>
  <c r="BW449"/>
  <c r="CA449"/>
  <c r="H449"/>
  <c r="L449"/>
  <c r="P449"/>
  <c r="T449"/>
  <c r="X449"/>
  <c r="AB449"/>
  <c r="AF449"/>
  <c r="AJ449"/>
  <c r="AN449"/>
  <c r="AR449"/>
  <c r="AV449"/>
  <c r="AZ449"/>
  <c r="BD449"/>
  <c r="BH449"/>
  <c r="BL449"/>
  <c r="BP449"/>
  <c r="BT449"/>
  <c r="BX449"/>
  <c r="CB449"/>
  <c r="I449"/>
  <c r="M449"/>
  <c r="Q449"/>
  <c r="U449"/>
  <c r="Y449"/>
  <c r="AC449"/>
  <c r="AG449"/>
  <c r="AK449"/>
  <c r="AO449"/>
  <c r="AS449"/>
  <c r="AW449"/>
  <c r="BA449"/>
  <c r="BE449"/>
  <c r="BI449"/>
  <c r="BM449"/>
  <c r="BQ449"/>
  <c r="BU449"/>
  <c r="BY449"/>
  <c r="CC449"/>
  <c r="D450"/>
  <c r="E450"/>
  <c r="F450"/>
  <c r="B450"/>
  <c r="C450"/>
  <c r="A450"/>
  <c r="AL446" i="17"/>
  <c r="P443" i="22" l="1"/>
  <c r="R443"/>
  <c r="Q443"/>
  <c r="O444"/>
  <c r="AE447" i="17"/>
  <c r="AD447"/>
  <c r="AB447"/>
  <c r="AK447"/>
  <c r="AI447"/>
  <c r="AJ447"/>
  <c r="W446"/>
  <c r="Y446"/>
  <c r="Z447"/>
  <c r="AH447"/>
  <c r="V447"/>
  <c r="AA447"/>
  <c r="T447"/>
  <c r="G452" i="5"/>
  <c r="O447" i="17"/>
  <c r="R447"/>
  <c r="E451" i="5"/>
  <c r="D451"/>
  <c r="F451"/>
  <c r="C451"/>
  <c r="A451"/>
  <c r="B451"/>
  <c r="I450"/>
  <c r="M450"/>
  <c r="Q450"/>
  <c r="U450"/>
  <c r="Y450"/>
  <c r="AC450"/>
  <c r="AG450"/>
  <c r="AK450"/>
  <c r="AO450"/>
  <c r="AS450"/>
  <c r="AW450"/>
  <c r="BA450"/>
  <c r="BE450"/>
  <c r="BI450"/>
  <c r="BM450"/>
  <c r="BQ450"/>
  <c r="BU450"/>
  <c r="BY450"/>
  <c r="CC450"/>
  <c r="J450"/>
  <c r="N450"/>
  <c r="R450"/>
  <c r="V450"/>
  <c r="Z450"/>
  <c r="AD450"/>
  <c r="AH450"/>
  <c r="AL450"/>
  <c r="AP450"/>
  <c r="AT450"/>
  <c r="AX450"/>
  <c r="BB450"/>
  <c r="BF450"/>
  <c r="BJ450"/>
  <c r="BN450"/>
  <c r="BR450"/>
  <c r="BV450"/>
  <c r="BZ450"/>
  <c r="CD450"/>
  <c r="K450"/>
  <c r="O450"/>
  <c r="S450"/>
  <c r="W450"/>
  <c r="AA450"/>
  <c r="AE450"/>
  <c r="AI450"/>
  <c r="AM450"/>
  <c r="AQ450"/>
  <c r="AU450"/>
  <c r="AY450"/>
  <c r="BC450"/>
  <c r="BG450"/>
  <c r="BK450"/>
  <c r="BO450"/>
  <c r="BS450"/>
  <c r="BW450"/>
  <c r="CA450"/>
  <c r="H450"/>
  <c r="L450"/>
  <c r="P450"/>
  <c r="T450"/>
  <c r="X450"/>
  <c r="AB450"/>
  <c r="AF450"/>
  <c r="AJ450"/>
  <c r="AN450"/>
  <c r="AR450"/>
  <c r="AV450"/>
  <c r="AZ450"/>
  <c r="BD450"/>
  <c r="BH450"/>
  <c r="BL450"/>
  <c r="BP450"/>
  <c r="BT450"/>
  <c r="BX450"/>
  <c r="CB450"/>
  <c r="F448" i="18"/>
  <c r="A448" i="17" s="1"/>
  <c r="N448" s="1"/>
  <c r="X448" s="1"/>
  <c r="AL447"/>
  <c r="P444" i="22" l="1"/>
  <c r="R444"/>
  <c r="Q444"/>
  <c r="O445"/>
  <c r="AE448" i="17"/>
  <c r="AD448"/>
  <c r="AB448"/>
  <c r="AK448"/>
  <c r="AI448"/>
  <c r="AJ448"/>
  <c r="Z448"/>
  <c r="AH448"/>
  <c r="V448"/>
  <c r="AA448"/>
  <c r="T448"/>
  <c r="W447"/>
  <c r="Y447"/>
  <c r="G453" i="5"/>
  <c r="R448" i="17"/>
  <c r="O448"/>
  <c r="D452" i="5"/>
  <c r="E452"/>
  <c r="F452"/>
  <c r="A452"/>
  <c r="B452"/>
  <c r="C452"/>
  <c r="F449" i="18"/>
  <c r="A449" i="17" s="1"/>
  <c r="N449" s="1"/>
  <c r="X449" s="1"/>
  <c r="J451" i="5"/>
  <c r="N451"/>
  <c r="R451"/>
  <c r="V451"/>
  <c r="Z451"/>
  <c r="AD451"/>
  <c r="AH451"/>
  <c r="AL451"/>
  <c r="AP451"/>
  <c r="AT451"/>
  <c r="AX451"/>
  <c r="BB451"/>
  <c r="BF451"/>
  <c r="BJ451"/>
  <c r="BN451"/>
  <c r="BR451"/>
  <c r="BV451"/>
  <c r="BZ451"/>
  <c r="CD451"/>
  <c r="K451"/>
  <c r="O451"/>
  <c r="S451"/>
  <c r="W451"/>
  <c r="AA451"/>
  <c r="AE451"/>
  <c r="AI451"/>
  <c r="AM451"/>
  <c r="AQ451"/>
  <c r="AU451"/>
  <c r="AY451"/>
  <c r="BC451"/>
  <c r="BG451"/>
  <c r="BK451"/>
  <c r="BO451"/>
  <c r="BS451"/>
  <c r="BW451"/>
  <c r="CA451"/>
  <c r="L451"/>
  <c r="T451"/>
  <c r="AB451"/>
  <c r="AJ451"/>
  <c r="AR451"/>
  <c r="AZ451"/>
  <c r="BH451"/>
  <c r="BP451"/>
  <c r="BX451"/>
  <c r="I451"/>
  <c r="Q451"/>
  <c r="Y451"/>
  <c r="AG451"/>
  <c r="AO451"/>
  <c r="AW451"/>
  <c r="BE451"/>
  <c r="BM451"/>
  <c r="BU451"/>
  <c r="CC451"/>
  <c r="H451"/>
  <c r="P451"/>
  <c r="X451"/>
  <c r="AF451"/>
  <c r="AN451"/>
  <c r="AV451"/>
  <c r="BD451"/>
  <c r="BL451"/>
  <c r="BT451"/>
  <c r="CB451"/>
  <c r="M451"/>
  <c r="U451"/>
  <c r="AC451"/>
  <c r="AK451"/>
  <c r="AS451"/>
  <c r="BA451"/>
  <c r="BI451"/>
  <c r="BQ451"/>
  <c r="BY451"/>
  <c r="AL448" i="17"/>
  <c r="P445" i="22" l="1"/>
  <c r="R445"/>
  <c r="Q445"/>
  <c r="O446"/>
  <c r="AE449" i="17"/>
  <c r="AD449"/>
  <c r="AB449"/>
  <c r="AK449"/>
  <c r="AI449"/>
  <c r="AJ449"/>
  <c r="W448"/>
  <c r="Y448"/>
  <c r="Z449"/>
  <c r="AH449"/>
  <c r="V449"/>
  <c r="AA449"/>
  <c r="T449"/>
  <c r="G454" i="5"/>
  <c r="R449" i="17"/>
  <c r="O449"/>
  <c r="F450" i="18"/>
  <c r="A450" i="17" s="1"/>
  <c r="N450" s="1"/>
  <c r="X450" s="1"/>
  <c r="F453" i="5"/>
  <c r="E453"/>
  <c r="D453"/>
  <c r="C453"/>
  <c r="A453"/>
  <c r="B453"/>
  <c r="K452"/>
  <c r="O452"/>
  <c r="S452"/>
  <c r="W452"/>
  <c r="AA452"/>
  <c r="AE452"/>
  <c r="AI452"/>
  <c r="AM452"/>
  <c r="AQ452"/>
  <c r="AU452"/>
  <c r="AY452"/>
  <c r="BC452"/>
  <c r="BG452"/>
  <c r="BK452"/>
  <c r="BO452"/>
  <c r="BS452"/>
  <c r="BW452"/>
  <c r="CA452"/>
  <c r="H452"/>
  <c r="L452"/>
  <c r="P452"/>
  <c r="T452"/>
  <c r="X452"/>
  <c r="AB452"/>
  <c r="AF452"/>
  <c r="AJ452"/>
  <c r="AN452"/>
  <c r="AR452"/>
  <c r="AV452"/>
  <c r="AZ452"/>
  <c r="BD452"/>
  <c r="BH452"/>
  <c r="BL452"/>
  <c r="BP452"/>
  <c r="BT452"/>
  <c r="BX452"/>
  <c r="CB452"/>
  <c r="I452"/>
  <c r="M452"/>
  <c r="Q452"/>
  <c r="U452"/>
  <c r="Y452"/>
  <c r="AC452"/>
  <c r="AG452"/>
  <c r="AK452"/>
  <c r="AO452"/>
  <c r="AS452"/>
  <c r="AW452"/>
  <c r="BA452"/>
  <c r="BE452"/>
  <c r="BI452"/>
  <c r="BM452"/>
  <c r="BQ452"/>
  <c r="BU452"/>
  <c r="BY452"/>
  <c r="CC452"/>
  <c r="J452"/>
  <c r="N452"/>
  <c r="R452"/>
  <c r="V452"/>
  <c r="Z452"/>
  <c r="AD452"/>
  <c r="AH452"/>
  <c r="AL452"/>
  <c r="AP452"/>
  <c r="AT452"/>
  <c r="AX452"/>
  <c r="BB452"/>
  <c r="BF452"/>
  <c r="BJ452"/>
  <c r="BN452"/>
  <c r="BR452"/>
  <c r="BV452"/>
  <c r="BZ452"/>
  <c r="CD452"/>
  <c r="AL449" i="17"/>
  <c r="P446" i="22" l="1"/>
  <c r="R446"/>
  <c r="Q446"/>
  <c r="O447"/>
  <c r="AE450" i="17"/>
  <c r="AD450"/>
  <c r="AB450"/>
  <c r="AK450"/>
  <c r="AI450"/>
  <c r="AJ450"/>
  <c r="W449"/>
  <c r="Y449"/>
  <c r="Z450"/>
  <c r="AH450"/>
  <c r="V450"/>
  <c r="AA450"/>
  <c r="T450"/>
  <c r="G455" i="5"/>
  <c r="R450" i="17"/>
  <c r="O450"/>
  <c r="H453" i="5"/>
  <c r="L453"/>
  <c r="P453"/>
  <c r="T453"/>
  <c r="X453"/>
  <c r="AB453"/>
  <c r="AF453"/>
  <c r="AJ453"/>
  <c r="AN453"/>
  <c r="AR453"/>
  <c r="AV453"/>
  <c r="AZ453"/>
  <c r="BD453"/>
  <c r="BH453"/>
  <c r="BL453"/>
  <c r="BP453"/>
  <c r="BT453"/>
  <c r="BX453"/>
  <c r="CB453"/>
  <c r="I453"/>
  <c r="M453"/>
  <c r="Q453"/>
  <c r="U453"/>
  <c r="Y453"/>
  <c r="AC453"/>
  <c r="AG453"/>
  <c r="AK453"/>
  <c r="AO453"/>
  <c r="AS453"/>
  <c r="AW453"/>
  <c r="BA453"/>
  <c r="BE453"/>
  <c r="BI453"/>
  <c r="BM453"/>
  <c r="BQ453"/>
  <c r="BU453"/>
  <c r="BY453"/>
  <c r="CC453"/>
  <c r="J453"/>
  <c r="N453"/>
  <c r="R453"/>
  <c r="V453"/>
  <c r="Z453"/>
  <c r="AD453"/>
  <c r="AH453"/>
  <c r="AL453"/>
  <c r="AP453"/>
  <c r="AT453"/>
  <c r="AX453"/>
  <c r="BB453"/>
  <c r="BF453"/>
  <c r="BJ453"/>
  <c r="BN453"/>
  <c r="BR453"/>
  <c r="BV453"/>
  <c r="BZ453"/>
  <c r="CD453"/>
  <c r="K453"/>
  <c r="O453"/>
  <c r="S453"/>
  <c r="W453"/>
  <c r="AA453"/>
  <c r="AE453"/>
  <c r="AI453"/>
  <c r="AM453"/>
  <c r="AQ453"/>
  <c r="AU453"/>
  <c r="AY453"/>
  <c r="BC453"/>
  <c r="BG453"/>
  <c r="BK453"/>
  <c r="BO453"/>
  <c r="BS453"/>
  <c r="BW453"/>
  <c r="CA453"/>
  <c r="D454"/>
  <c r="E454"/>
  <c r="F454"/>
  <c r="A454"/>
  <c r="B454"/>
  <c r="C454"/>
  <c r="F451" i="18"/>
  <c r="A451" i="17" s="1"/>
  <c r="N451" s="1"/>
  <c r="X451" s="1"/>
  <c r="AL450"/>
  <c r="P447" i="22" l="1"/>
  <c r="R447"/>
  <c r="Q447"/>
  <c r="O448"/>
  <c r="AE451" i="17"/>
  <c r="AD451"/>
  <c r="AB451"/>
  <c r="AK451"/>
  <c r="AI451"/>
  <c r="AJ451"/>
  <c r="Z451"/>
  <c r="AH451"/>
  <c r="V451"/>
  <c r="AA451"/>
  <c r="T451"/>
  <c r="W450"/>
  <c r="Y450"/>
  <c r="G456" i="5"/>
  <c r="O451" i="17"/>
  <c r="R451"/>
  <c r="F452" i="18"/>
  <c r="A452" i="17" s="1"/>
  <c r="N452" s="1"/>
  <c r="X452" s="1"/>
  <c r="E455" i="5"/>
  <c r="D455"/>
  <c r="F455"/>
  <c r="C455"/>
  <c r="A455"/>
  <c r="B455"/>
  <c r="K454"/>
  <c r="O454"/>
  <c r="S454"/>
  <c r="W454"/>
  <c r="AA454"/>
  <c r="AE454"/>
  <c r="AI454"/>
  <c r="AM454"/>
  <c r="AQ454"/>
  <c r="AU454"/>
  <c r="AY454"/>
  <c r="BC454"/>
  <c r="BG454"/>
  <c r="BK454"/>
  <c r="BO454"/>
  <c r="BS454"/>
  <c r="BW454"/>
  <c r="CA454"/>
  <c r="H454"/>
  <c r="L454"/>
  <c r="P454"/>
  <c r="T454"/>
  <c r="X454"/>
  <c r="AB454"/>
  <c r="AF454"/>
  <c r="AJ454"/>
  <c r="AN454"/>
  <c r="AR454"/>
  <c r="AV454"/>
  <c r="AZ454"/>
  <c r="BD454"/>
  <c r="BH454"/>
  <c r="BL454"/>
  <c r="BP454"/>
  <c r="BT454"/>
  <c r="BX454"/>
  <c r="CB454"/>
  <c r="I454"/>
  <c r="M454"/>
  <c r="Q454"/>
  <c r="U454"/>
  <c r="Y454"/>
  <c r="AC454"/>
  <c r="AG454"/>
  <c r="AK454"/>
  <c r="AO454"/>
  <c r="AS454"/>
  <c r="AW454"/>
  <c r="BA454"/>
  <c r="BE454"/>
  <c r="BI454"/>
  <c r="BM454"/>
  <c r="BQ454"/>
  <c r="BU454"/>
  <c r="BY454"/>
  <c r="CC454"/>
  <c r="J454"/>
  <c r="N454"/>
  <c r="R454"/>
  <c r="V454"/>
  <c r="Z454"/>
  <c r="AD454"/>
  <c r="AH454"/>
  <c r="AL454"/>
  <c r="AP454"/>
  <c r="AT454"/>
  <c r="AX454"/>
  <c r="BB454"/>
  <c r="BF454"/>
  <c r="BJ454"/>
  <c r="BN454"/>
  <c r="BR454"/>
  <c r="BV454"/>
  <c r="BZ454"/>
  <c r="CD454"/>
  <c r="AL451" i="17"/>
  <c r="P448" i="22" l="1"/>
  <c r="R448"/>
  <c r="Q448"/>
  <c r="O449"/>
  <c r="AE452" i="17"/>
  <c r="AD452"/>
  <c r="AB452"/>
  <c r="AK452"/>
  <c r="AI452"/>
  <c r="AJ452"/>
  <c r="Z452"/>
  <c r="AH452"/>
  <c r="V452"/>
  <c r="AA452"/>
  <c r="T452"/>
  <c r="W451"/>
  <c r="Y451"/>
  <c r="G457" i="5"/>
  <c r="R452" i="17"/>
  <c r="O452"/>
  <c r="H455" i="5"/>
  <c r="L455"/>
  <c r="P455"/>
  <c r="T455"/>
  <c r="X455"/>
  <c r="AB455"/>
  <c r="AF455"/>
  <c r="AJ455"/>
  <c r="AN455"/>
  <c r="AR455"/>
  <c r="AV455"/>
  <c r="AZ455"/>
  <c r="BD455"/>
  <c r="BH455"/>
  <c r="BL455"/>
  <c r="BP455"/>
  <c r="BT455"/>
  <c r="BX455"/>
  <c r="CB455"/>
  <c r="I455"/>
  <c r="M455"/>
  <c r="Q455"/>
  <c r="U455"/>
  <c r="Y455"/>
  <c r="AC455"/>
  <c r="AG455"/>
  <c r="AK455"/>
  <c r="AO455"/>
  <c r="AS455"/>
  <c r="AW455"/>
  <c r="BA455"/>
  <c r="BE455"/>
  <c r="BI455"/>
  <c r="BM455"/>
  <c r="BQ455"/>
  <c r="BU455"/>
  <c r="BY455"/>
  <c r="CC455"/>
  <c r="J455"/>
  <c r="R455"/>
  <c r="Z455"/>
  <c r="AH455"/>
  <c r="AP455"/>
  <c r="AX455"/>
  <c r="BF455"/>
  <c r="BN455"/>
  <c r="BV455"/>
  <c r="CD455"/>
  <c r="O455"/>
  <c r="W455"/>
  <c r="AE455"/>
  <c r="AM455"/>
  <c r="AU455"/>
  <c r="BC455"/>
  <c r="BK455"/>
  <c r="BS455"/>
  <c r="CA455"/>
  <c r="N455"/>
  <c r="V455"/>
  <c r="AD455"/>
  <c r="AL455"/>
  <c r="AT455"/>
  <c r="BB455"/>
  <c r="BJ455"/>
  <c r="BR455"/>
  <c r="BZ455"/>
  <c r="K455"/>
  <c r="S455"/>
  <c r="AA455"/>
  <c r="AI455"/>
  <c r="AQ455"/>
  <c r="AY455"/>
  <c r="BG455"/>
  <c r="BO455"/>
  <c r="BW455"/>
  <c r="D456"/>
  <c r="E456"/>
  <c r="F456"/>
  <c r="B456"/>
  <c r="C456"/>
  <c r="A456"/>
  <c r="F453" i="18"/>
  <c r="A453" i="17" s="1"/>
  <c r="N453" s="1"/>
  <c r="X453" s="1"/>
  <c r="AL452"/>
  <c r="Q449" i="22" l="1"/>
  <c r="P449"/>
  <c r="R449"/>
  <c r="O450"/>
  <c r="AE453" i="17"/>
  <c r="AD453"/>
  <c r="AB453"/>
  <c r="AK453"/>
  <c r="AI453"/>
  <c r="AJ453"/>
  <c r="Z453"/>
  <c r="AH453"/>
  <c r="V453"/>
  <c r="AA453"/>
  <c r="T453"/>
  <c r="W452"/>
  <c r="Y452"/>
  <c r="G458" i="5"/>
  <c r="R453" i="17"/>
  <c r="O453"/>
  <c r="E457" i="5"/>
  <c r="D457"/>
  <c r="F457"/>
  <c r="C457"/>
  <c r="A457"/>
  <c r="B457"/>
  <c r="F454" i="18"/>
  <c r="A454" i="17" s="1"/>
  <c r="N454" s="1"/>
  <c r="X454" s="1"/>
  <c r="I456" i="5"/>
  <c r="M456"/>
  <c r="Q456"/>
  <c r="U456"/>
  <c r="Y456"/>
  <c r="AC456"/>
  <c r="AG456"/>
  <c r="AK456"/>
  <c r="AO456"/>
  <c r="AS456"/>
  <c r="AW456"/>
  <c r="BA456"/>
  <c r="BE456"/>
  <c r="BI456"/>
  <c r="BM456"/>
  <c r="BQ456"/>
  <c r="BU456"/>
  <c r="BY456"/>
  <c r="CC456"/>
  <c r="J456"/>
  <c r="N456"/>
  <c r="R456"/>
  <c r="V456"/>
  <c r="Z456"/>
  <c r="AD456"/>
  <c r="AH456"/>
  <c r="AL456"/>
  <c r="AP456"/>
  <c r="AT456"/>
  <c r="AX456"/>
  <c r="BB456"/>
  <c r="BF456"/>
  <c r="BJ456"/>
  <c r="BN456"/>
  <c r="BR456"/>
  <c r="BV456"/>
  <c r="BZ456"/>
  <c r="CD456"/>
  <c r="K456"/>
  <c r="O456"/>
  <c r="S456"/>
  <c r="W456"/>
  <c r="AA456"/>
  <c r="AE456"/>
  <c r="AI456"/>
  <c r="AM456"/>
  <c r="AQ456"/>
  <c r="AU456"/>
  <c r="AY456"/>
  <c r="BC456"/>
  <c r="BG456"/>
  <c r="BK456"/>
  <c r="BO456"/>
  <c r="BS456"/>
  <c r="BW456"/>
  <c r="CA456"/>
  <c r="H456"/>
  <c r="L456"/>
  <c r="P456"/>
  <c r="T456"/>
  <c r="X456"/>
  <c r="AB456"/>
  <c r="AF456"/>
  <c r="AJ456"/>
  <c r="AN456"/>
  <c r="AR456"/>
  <c r="AV456"/>
  <c r="AZ456"/>
  <c r="BD456"/>
  <c r="BH456"/>
  <c r="BL456"/>
  <c r="BP456"/>
  <c r="BT456"/>
  <c r="BX456"/>
  <c r="CB456"/>
  <c r="AL453" i="17"/>
  <c r="P450" i="22" l="1"/>
  <c r="R450"/>
  <c r="Q450"/>
  <c r="O451"/>
  <c r="AE454" i="17"/>
  <c r="AD454"/>
  <c r="AB454"/>
  <c r="AK454"/>
  <c r="AI454"/>
  <c r="AJ454"/>
  <c r="W453"/>
  <c r="Y453"/>
  <c r="Z454"/>
  <c r="AH454"/>
  <c r="V454"/>
  <c r="AA454"/>
  <c r="T454"/>
  <c r="G459" i="5"/>
  <c r="R454" i="17"/>
  <c r="O454"/>
  <c r="D458" i="5"/>
  <c r="E458"/>
  <c r="F458"/>
  <c r="B458"/>
  <c r="C458"/>
  <c r="A458"/>
  <c r="F455" i="18"/>
  <c r="A455" i="17" s="1"/>
  <c r="N455" s="1"/>
  <c r="X455" s="1"/>
  <c r="H457" i="5"/>
  <c r="L457"/>
  <c r="P457"/>
  <c r="T457"/>
  <c r="X457"/>
  <c r="AB457"/>
  <c r="AF457"/>
  <c r="AJ457"/>
  <c r="AN457"/>
  <c r="AR457"/>
  <c r="AV457"/>
  <c r="AZ457"/>
  <c r="BD457"/>
  <c r="BH457"/>
  <c r="BL457"/>
  <c r="BP457"/>
  <c r="BT457"/>
  <c r="BX457"/>
  <c r="CB457"/>
  <c r="I457"/>
  <c r="M457"/>
  <c r="Q457"/>
  <c r="U457"/>
  <c r="Y457"/>
  <c r="AC457"/>
  <c r="AG457"/>
  <c r="AK457"/>
  <c r="AO457"/>
  <c r="AS457"/>
  <c r="AW457"/>
  <c r="BA457"/>
  <c r="BE457"/>
  <c r="BI457"/>
  <c r="BM457"/>
  <c r="BQ457"/>
  <c r="BU457"/>
  <c r="BY457"/>
  <c r="CC457"/>
  <c r="J457"/>
  <c r="N457"/>
  <c r="R457"/>
  <c r="V457"/>
  <c r="Z457"/>
  <c r="AD457"/>
  <c r="AH457"/>
  <c r="AL457"/>
  <c r="AP457"/>
  <c r="AT457"/>
  <c r="AX457"/>
  <c r="BB457"/>
  <c r="BF457"/>
  <c r="BJ457"/>
  <c r="BN457"/>
  <c r="BR457"/>
  <c r="BV457"/>
  <c r="BZ457"/>
  <c r="CD457"/>
  <c r="K457"/>
  <c r="O457"/>
  <c r="S457"/>
  <c r="W457"/>
  <c r="AA457"/>
  <c r="AE457"/>
  <c r="AI457"/>
  <c r="AM457"/>
  <c r="AQ457"/>
  <c r="AU457"/>
  <c r="AY457"/>
  <c r="BC457"/>
  <c r="BG457"/>
  <c r="BK457"/>
  <c r="BO457"/>
  <c r="BS457"/>
  <c r="BW457"/>
  <c r="CA457"/>
  <c r="AL454" i="17"/>
  <c r="Q451" i="22" l="1"/>
  <c r="P451"/>
  <c r="R451"/>
  <c r="O452"/>
  <c r="AE455" i="17"/>
  <c r="AD455"/>
  <c r="AB455"/>
  <c r="AK455"/>
  <c r="AI455"/>
  <c r="AJ455"/>
  <c r="W454"/>
  <c r="Y454"/>
  <c r="Z455"/>
  <c r="AH455"/>
  <c r="V455"/>
  <c r="AA455"/>
  <c r="T455"/>
  <c r="G460" i="5"/>
  <c r="O455" i="17"/>
  <c r="R455"/>
  <c r="F456" i="18"/>
  <c r="A456" i="17" s="1"/>
  <c r="N456" s="1"/>
  <c r="X456" s="1"/>
  <c r="I458" i="5"/>
  <c r="M458"/>
  <c r="Q458"/>
  <c r="U458"/>
  <c r="Y458"/>
  <c r="AC458"/>
  <c r="AG458"/>
  <c r="AK458"/>
  <c r="AO458"/>
  <c r="AS458"/>
  <c r="AW458"/>
  <c r="BA458"/>
  <c r="BE458"/>
  <c r="BI458"/>
  <c r="BM458"/>
  <c r="BQ458"/>
  <c r="BU458"/>
  <c r="BY458"/>
  <c r="CC458"/>
  <c r="J458"/>
  <c r="N458"/>
  <c r="R458"/>
  <c r="V458"/>
  <c r="Z458"/>
  <c r="AD458"/>
  <c r="AH458"/>
  <c r="AL458"/>
  <c r="AP458"/>
  <c r="AT458"/>
  <c r="AX458"/>
  <c r="BB458"/>
  <c r="BF458"/>
  <c r="BJ458"/>
  <c r="BN458"/>
  <c r="BR458"/>
  <c r="BV458"/>
  <c r="BZ458"/>
  <c r="CD458"/>
  <c r="K458"/>
  <c r="O458"/>
  <c r="S458"/>
  <c r="W458"/>
  <c r="AA458"/>
  <c r="AE458"/>
  <c r="AI458"/>
  <c r="AM458"/>
  <c r="AQ458"/>
  <c r="AU458"/>
  <c r="AY458"/>
  <c r="BC458"/>
  <c r="BG458"/>
  <c r="BK458"/>
  <c r="BO458"/>
  <c r="BS458"/>
  <c r="BW458"/>
  <c r="CA458"/>
  <c r="H458"/>
  <c r="L458"/>
  <c r="P458"/>
  <c r="T458"/>
  <c r="X458"/>
  <c r="AB458"/>
  <c r="AF458"/>
  <c r="AJ458"/>
  <c r="AN458"/>
  <c r="AR458"/>
  <c r="AV458"/>
  <c r="AZ458"/>
  <c r="BD458"/>
  <c r="BH458"/>
  <c r="BL458"/>
  <c r="BP458"/>
  <c r="BT458"/>
  <c r="BX458"/>
  <c r="CB458"/>
  <c r="E459"/>
  <c r="D459"/>
  <c r="F459"/>
  <c r="C459"/>
  <c r="A459"/>
  <c r="B459"/>
  <c r="AL455" i="17"/>
  <c r="P452" i="22" l="1"/>
  <c r="R452"/>
  <c r="Q452"/>
  <c r="O453"/>
  <c r="AE456" i="17"/>
  <c r="AD456"/>
  <c r="AB456"/>
  <c r="AK456"/>
  <c r="AI456"/>
  <c r="AJ456"/>
  <c r="Z456"/>
  <c r="AH456"/>
  <c r="V456"/>
  <c r="AA456"/>
  <c r="T456"/>
  <c r="W455"/>
  <c r="Y455"/>
  <c r="G461" i="5"/>
  <c r="R456" i="17"/>
  <c r="O456"/>
  <c r="D460" i="5"/>
  <c r="E460"/>
  <c r="F460"/>
  <c r="A460"/>
  <c r="B460"/>
  <c r="C460"/>
  <c r="J459"/>
  <c r="N459"/>
  <c r="R459"/>
  <c r="V459"/>
  <c r="Z459"/>
  <c r="AD459"/>
  <c r="AH459"/>
  <c r="AL459"/>
  <c r="AP459"/>
  <c r="AT459"/>
  <c r="AX459"/>
  <c r="BB459"/>
  <c r="BF459"/>
  <c r="BJ459"/>
  <c r="BN459"/>
  <c r="BR459"/>
  <c r="BV459"/>
  <c r="BZ459"/>
  <c r="CD459"/>
  <c r="K459"/>
  <c r="O459"/>
  <c r="S459"/>
  <c r="W459"/>
  <c r="AA459"/>
  <c r="AE459"/>
  <c r="AI459"/>
  <c r="AM459"/>
  <c r="AQ459"/>
  <c r="AU459"/>
  <c r="AY459"/>
  <c r="BC459"/>
  <c r="BG459"/>
  <c r="BK459"/>
  <c r="BO459"/>
  <c r="BS459"/>
  <c r="BW459"/>
  <c r="CA459"/>
  <c r="H459"/>
  <c r="P459"/>
  <c r="X459"/>
  <c r="AF459"/>
  <c r="AN459"/>
  <c r="AV459"/>
  <c r="BD459"/>
  <c r="BL459"/>
  <c r="BT459"/>
  <c r="CB459"/>
  <c r="M459"/>
  <c r="U459"/>
  <c r="AC459"/>
  <c r="AK459"/>
  <c r="AS459"/>
  <c r="BA459"/>
  <c r="BI459"/>
  <c r="BQ459"/>
  <c r="BY459"/>
  <c r="L459"/>
  <c r="T459"/>
  <c r="AB459"/>
  <c r="AJ459"/>
  <c r="AR459"/>
  <c r="AZ459"/>
  <c r="BH459"/>
  <c r="BP459"/>
  <c r="BX459"/>
  <c r="I459"/>
  <c r="Q459"/>
  <c r="Y459"/>
  <c r="AG459"/>
  <c r="AO459"/>
  <c r="AW459"/>
  <c r="BE459"/>
  <c r="BM459"/>
  <c r="BU459"/>
  <c r="CC459"/>
  <c r="F457" i="18"/>
  <c r="A457" i="17" s="1"/>
  <c r="N457" s="1"/>
  <c r="X457" s="1"/>
  <c r="AL456"/>
  <c r="P453" i="22" l="1"/>
  <c r="R453"/>
  <c r="Q453"/>
  <c r="O454"/>
  <c r="AE457" i="17"/>
  <c r="AD457"/>
  <c r="AB457"/>
  <c r="AK457"/>
  <c r="AI457"/>
  <c r="AJ457"/>
  <c r="W456"/>
  <c r="Y456"/>
  <c r="Z457"/>
  <c r="AH457"/>
  <c r="V457"/>
  <c r="AA457"/>
  <c r="T457"/>
  <c r="G462" i="5"/>
  <c r="R457" i="17"/>
  <c r="O457"/>
  <c r="F461" i="5"/>
  <c r="E461"/>
  <c r="D461"/>
  <c r="C461"/>
  <c r="A461"/>
  <c r="B461"/>
  <c r="K460"/>
  <c r="O460"/>
  <c r="S460"/>
  <c r="W460"/>
  <c r="AA460"/>
  <c r="AE460"/>
  <c r="AI460"/>
  <c r="AM460"/>
  <c r="AQ460"/>
  <c r="AU460"/>
  <c r="AY460"/>
  <c r="BC460"/>
  <c r="BG460"/>
  <c r="BK460"/>
  <c r="BO460"/>
  <c r="BS460"/>
  <c r="BW460"/>
  <c r="CA460"/>
  <c r="H460"/>
  <c r="L460"/>
  <c r="P460"/>
  <c r="T460"/>
  <c r="X460"/>
  <c r="AB460"/>
  <c r="AF460"/>
  <c r="AJ460"/>
  <c r="AN460"/>
  <c r="AR460"/>
  <c r="AV460"/>
  <c r="AZ460"/>
  <c r="BD460"/>
  <c r="BH460"/>
  <c r="BL460"/>
  <c r="BP460"/>
  <c r="BT460"/>
  <c r="BX460"/>
  <c r="CB460"/>
  <c r="I460"/>
  <c r="M460"/>
  <c r="Q460"/>
  <c r="U460"/>
  <c r="Y460"/>
  <c r="AC460"/>
  <c r="AG460"/>
  <c r="AK460"/>
  <c r="AO460"/>
  <c r="AS460"/>
  <c r="AW460"/>
  <c r="BA460"/>
  <c r="BE460"/>
  <c r="BI460"/>
  <c r="BM460"/>
  <c r="BQ460"/>
  <c r="BU460"/>
  <c r="BY460"/>
  <c r="CC460"/>
  <c r="J460"/>
  <c r="N460"/>
  <c r="R460"/>
  <c r="V460"/>
  <c r="Z460"/>
  <c r="AD460"/>
  <c r="AH460"/>
  <c r="AL460"/>
  <c r="AP460"/>
  <c r="AT460"/>
  <c r="AX460"/>
  <c r="BB460"/>
  <c r="BF460"/>
  <c r="BJ460"/>
  <c r="BN460"/>
  <c r="BR460"/>
  <c r="BV460"/>
  <c r="BZ460"/>
  <c r="CD460"/>
  <c r="F458" i="18"/>
  <c r="A458" i="17" s="1"/>
  <c r="N458" s="1"/>
  <c r="X458" s="1"/>
  <c r="AL457"/>
  <c r="P454" i="22" l="1"/>
  <c r="R454"/>
  <c r="Q454"/>
  <c r="O455"/>
  <c r="AE458" i="17"/>
  <c r="AD458"/>
  <c r="AB458"/>
  <c r="AK458"/>
  <c r="AI458"/>
  <c r="AJ458"/>
  <c r="W457"/>
  <c r="Y457"/>
  <c r="Z458"/>
  <c r="AH458"/>
  <c r="V458"/>
  <c r="AA458"/>
  <c r="T458"/>
  <c r="G463" i="5"/>
  <c r="R458" i="17"/>
  <c r="O458"/>
  <c r="D462" i="5"/>
  <c r="E462"/>
  <c r="F462"/>
  <c r="A462"/>
  <c r="B462"/>
  <c r="C462"/>
  <c r="J461"/>
  <c r="N461"/>
  <c r="R461"/>
  <c r="V461"/>
  <c r="Z461"/>
  <c r="AD461"/>
  <c r="AH461"/>
  <c r="AL461"/>
  <c r="AP461"/>
  <c r="AT461"/>
  <c r="AX461"/>
  <c r="BB461"/>
  <c r="BF461"/>
  <c r="BJ461"/>
  <c r="BN461"/>
  <c r="BR461"/>
  <c r="BV461"/>
  <c r="BZ461"/>
  <c r="CD461"/>
  <c r="K461"/>
  <c r="O461"/>
  <c r="S461"/>
  <c r="W461"/>
  <c r="AA461"/>
  <c r="AE461"/>
  <c r="AI461"/>
  <c r="AM461"/>
  <c r="AQ461"/>
  <c r="AU461"/>
  <c r="AY461"/>
  <c r="BC461"/>
  <c r="BG461"/>
  <c r="BK461"/>
  <c r="BO461"/>
  <c r="BS461"/>
  <c r="BW461"/>
  <c r="CA461"/>
  <c r="H461"/>
  <c r="L461"/>
  <c r="P461"/>
  <c r="T461"/>
  <c r="X461"/>
  <c r="AB461"/>
  <c r="AF461"/>
  <c r="AJ461"/>
  <c r="AN461"/>
  <c r="AR461"/>
  <c r="AV461"/>
  <c r="AZ461"/>
  <c r="BD461"/>
  <c r="BH461"/>
  <c r="BL461"/>
  <c r="BP461"/>
  <c r="BT461"/>
  <c r="BX461"/>
  <c r="CB461"/>
  <c r="I461"/>
  <c r="M461"/>
  <c r="Q461"/>
  <c r="U461"/>
  <c r="Y461"/>
  <c r="AC461"/>
  <c r="AG461"/>
  <c r="AK461"/>
  <c r="AO461"/>
  <c r="AS461"/>
  <c r="AW461"/>
  <c r="BA461"/>
  <c r="BE461"/>
  <c r="BI461"/>
  <c r="BM461"/>
  <c r="BQ461"/>
  <c r="BU461"/>
  <c r="BY461"/>
  <c r="CC461"/>
  <c r="F459" i="18"/>
  <c r="A459" i="17" s="1"/>
  <c r="N459" s="1"/>
  <c r="X459" s="1"/>
  <c r="AL458"/>
  <c r="P455" i="22" l="1"/>
  <c r="R455"/>
  <c r="Q455"/>
  <c r="O456"/>
  <c r="AE459" i="17"/>
  <c r="AD459"/>
  <c r="AB459"/>
  <c r="AK459"/>
  <c r="AI459"/>
  <c r="AJ459"/>
  <c r="Z459"/>
  <c r="AH459"/>
  <c r="V459"/>
  <c r="AA459"/>
  <c r="T459"/>
  <c r="W458"/>
  <c r="Y458"/>
  <c r="G464" i="5"/>
  <c r="O459" i="17"/>
  <c r="R459"/>
  <c r="E463" i="5"/>
  <c r="D463"/>
  <c r="F463"/>
  <c r="C463"/>
  <c r="A463"/>
  <c r="B463"/>
  <c r="K462"/>
  <c r="O462"/>
  <c r="S462"/>
  <c r="W462"/>
  <c r="AA462"/>
  <c r="AE462"/>
  <c r="AI462"/>
  <c r="AM462"/>
  <c r="AQ462"/>
  <c r="AU462"/>
  <c r="AY462"/>
  <c r="BC462"/>
  <c r="BG462"/>
  <c r="BK462"/>
  <c r="BO462"/>
  <c r="BS462"/>
  <c r="BW462"/>
  <c r="CA462"/>
  <c r="H462"/>
  <c r="L462"/>
  <c r="P462"/>
  <c r="T462"/>
  <c r="X462"/>
  <c r="AB462"/>
  <c r="AF462"/>
  <c r="AJ462"/>
  <c r="AN462"/>
  <c r="AR462"/>
  <c r="AV462"/>
  <c r="AZ462"/>
  <c r="BD462"/>
  <c r="BH462"/>
  <c r="BL462"/>
  <c r="BP462"/>
  <c r="BT462"/>
  <c r="BX462"/>
  <c r="CB462"/>
  <c r="I462"/>
  <c r="M462"/>
  <c r="Q462"/>
  <c r="U462"/>
  <c r="Y462"/>
  <c r="AC462"/>
  <c r="AG462"/>
  <c r="AK462"/>
  <c r="AO462"/>
  <c r="AS462"/>
  <c r="AW462"/>
  <c r="BA462"/>
  <c r="BE462"/>
  <c r="BI462"/>
  <c r="BM462"/>
  <c r="BQ462"/>
  <c r="BU462"/>
  <c r="BY462"/>
  <c r="CC462"/>
  <c r="J462"/>
  <c r="N462"/>
  <c r="R462"/>
  <c r="V462"/>
  <c r="Z462"/>
  <c r="AD462"/>
  <c r="AH462"/>
  <c r="AL462"/>
  <c r="AP462"/>
  <c r="AT462"/>
  <c r="AX462"/>
  <c r="BB462"/>
  <c r="BF462"/>
  <c r="BJ462"/>
  <c r="BN462"/>
  <c r="BR462"/>
  <c r="BV462"/>
  <c r="BZ462"/>
  <c r="CD462"/>
  <c r="F460" i="18"/>
  <c r="A460" i="17" s="1"/>
  <c r="N460" s="1"/>
  <c r="X460" s="1"/>
  <c r="AL459"/>
  <c r="Q456" i="22" l="1"/>
  <c r="P456"/>
  <c r="R456"/>
  <c r="O457"/>
  <c r="AE460" i="17"/>
  <c r="AD460"/>
  <c r="AB460"/>
  <c r="AK460"/>
  <c r="AI460"/>
  <c r="AJ460"/>
  <c r="Z460"/>
  <c r="AH460"/>
  <c r="V460"/>
  <c r="AA460"/>
  <c r="T460"/>
  <c r="W459"/>
  <c r="Y459"/>
  <c r="G465" i="5"/>
  <c r="R460" i="17"/>
  <c r="O460"/>
  <c r="D464" i="5"/>
  <c r="E464"/>
  <c r="F464"/>
  <c r="B464"/>
  <c r="C464"/>
  <c r="A464"/>
  <c r="F461" i="18"/>
  <c r="A461" i="17" s="1"/>
  <c r="N461" s="1"/>
  <c r="X461" s="1"/>
  <c r="H463" i="5"/>
  <c r="L463"/>
  <c r="P463"/>
  <c r="T463"/>
  <c r="X463"/>
  <c r="AB463"/>
  <c r="AF463"/>
  <c r="AJ463"/>
  <c r="AN463"/>
  <c r="AR463"/>
  <c r="AV463"/>
  <c r="AZ463"/>
  <c r="BD463"/>
  <c r="BH463"/>
  <c r="BL463"/>
  <c r="BP463"/>
  <c r="BT463"/>
  <c r="BX463"/>
  <c r="CB463"/>
  <c r="I463"/>
  <c r="M463"/>
  <c r="Q463"/>
  <c r="U463"/>
  <c r="Y463"/>
  <c r="AC463"/>
  <c r="AG463"/>
  <c r="AK463"/>
  <c r="AO463"/>
  <c r="AS463"/>
  <c r="AW463"/>
  <c r="BA463"/>
  <c r="BE463"/>
  <c r="BI463"/>
  <c r="BM463"/>
  <c r="BQ463"/>
  <c r="BU463"/>
  <c r="BY463"/>
  <c r="CC463"/>
  <c r="N463"/>
  <c r="V463"/>
  <c r="AD463"/>
  <c r="AL463"/>
  <c r="AT463"/>
  <c r="BB463"/>
  <c r="BJ463"/>
  <c r="BR463"/>
  <c r="BZ463"/>
  <c r="K463"/>
  <c r="S463"/>
  <c r="AA463"/>
  <c r="AI463"/>
  <c r="AQ463"/>
  <c r="AY463"/>
  <c r="BG463"/>
  <c r="BO463"/>
  <c r="BW463"/>
  <c r="J463"/>
  <c r="R463"/>
  <c r="Z463"/>
  <c r="AH463"/>
  <c r="AP463"/>
  <c r="AX463"/>
  <c r="BF463"/>
  <c r="BN463"/>
  <c r="BV463"/>
  <c r="CD463"/>
  <c r="O463"/>
  <c r="W463"/>
  <c r="AE463"/>
  <c r="AM463"/>
  <c r="AU463"/>
  <c r="BC463"/>
  <c r="BK463"/>
  <c r="BS463"/>
  <c r="CA463"/>
  <c r="AL460" i="17"/>
  <c r="P457" i="22" l="1"/>
  <c r="R457"/>
  <c r="Q457"/>
  <c r="O458"/>
  <c r="AE461" i="17"/>
  <c r="AD461"/>
  <c r="AB461"/>
  <c r="AK461"/>
  <c r="AI461"/>
  <c r="AJ461"/>
  <c r="W460"/>
  <c r="Y460"/>
  <c r="Z461"/>
  <c r="AH461"/>
  <c r="V461"/>
  <c r="AA461"/>
  <c r="T461"/>
  <c r="G466" i="5"/>
  <c r="R461" i="17"/>
  <c r="O461"/>
  <c r="F462" i="18"/>
  <c r="A462" i="17" s="1"/>
  <c r="N462" s="1"/>
  <c r="X462" s="1"/>
  <c r="I464" i="5"/>
  <c r="M464"/>
  <c r="Q464"/>
  <c r="U464"/>
  <c r="Y464"/>
  <c r="AC464"/>
  <c r="AG464"/>
  <c r="AK464"/>
  <c r="AO464"/>
  <c r="AS464"/>
  <c r="AW464"/>
  <c r="BA464"/>
  <c r="BE464"/>
  <c r="BI464"/>
  <c r="BM464"/>
  <c r="BQ464"/>
  <c r="BU464"/>
  <c r="BY464"/>
  <c r="CC464"/>
  <c r="J464"/>
  <c r="N464"/>
  <c r="R464"/>
  <c r="V464"/>
  <c r="Z464"/>
  <c r="AD464"/>
  <c r="AH464"/>
  <c r="AL464"/>
  <c r="AP464"/>
  <c r="AT464"/>
  <c r="AX464"/>
  <c r="BB464"/>
  <c r="BF464"/>
  <c r="BJ464"/>
  <c r="BN464"/>
  <c r="BR464"/>
  <c r="BV464"/>
  <c r="BZ464"/>
  <c r="CD464"/>
  <c r="K464"/>
  <c r="O464"/>
  <c r="S464"/>
  <c r="W464"/>
  <c r="AA464"/>
  <c r="AE464"/>
  <c r="AI464"/>
  <c r="AM464"/>
  <c r="AQ464"/>
  <c r="AU464"/>
  <c r="AY464"/>
  <c r="BC464"/>
  <c r="BG464"/>
  <c r="BK464"/>
  <c r="BO464"/>
  <c r="BS464"/>
  <c r="BW464"/>
  <c r="CA464"/>
  <c r="H464"/>
  <c r="L464"/>
  <c r="P464"/>
  <c r="T464"/>
  <c r="X464"/>
  <c r="AB464"/>
  <c r="AF464"/>
  <c r="AJ464"/>
  <c r="AN464"/>
  <c r="AR464"/>
  <c r="AV464"/>
  <c r="AZ464"/>
  <c r="BD464"/>
  <c r="BH464"/>
  <c r="BL464"/>
  <c r="BP464"/>
  <c r="BT464"/>
  <c r="BX464"/>
  <c r="CB464"/>
  <c r="E465"/>
  <c r="D465"/>
  <c r="F465"/>
  <c r="C465"/>
  <c r="A465"/>
  <c r="B465"/>
  <c r="AL461" i="17"/>
  <c r="Q458" i="22" l="1"/>
  <c r="P458"/>
  <c r="R458"/>
  <c r="O459"/>
  <c r="AE462" i="17"/>
  <c r="AD462"/>
  <c r="AB462"/>
  <c r="AK462"/>
  <c r="AI462"/>
  <c r="AJ462"/>
  <c r="W461"/>
  <c r="Y461"/>
  <c r="Z462"/>
  <c r="AH462"/>
  <c r="V462"/>
  <c r="AA462"/>
  <c r="T462"/>
  <c r="G467" i="5"/>
  <c r="R462" i="17"/>
  <c r="O462"/>
  <c r="J465" i="5"/>
  <c r="N465"/>
  <c r="R465"/>
  <c r="V465"/>
  <c r="Z465"/>
  <c r="AD465"/>
  <c r="AH465"/>
  <c r="AL465"/>
  <c r="AP465"/>
  <c r="AT465"/>
  <c r="AX465"/>
  <c r="BB465"/>
  <c r="BF465"/>
  <c r="BJ465"/>
  <c r="BN465"/>
  <c r="BR465"/>
  <c r="BV465"/>
  <c r="BZ465"/>
  <c r="CD465"/>
  <c r="K465"/>
  <c r="O465"/>
  <c r="S465"/>
  <c r="W465"/>
  <c r="AA465"/>
  <c r="AE465"/>
  <c r="AI465"/>
  <c r="AM465"/>
  <c r="AQ465"/>
  <c r="AU465"/>
  <c r="AY465"/>
  <c r="BC465"/>
  <c r="BG465"/>
  <c r="BK465"/>
  <c r="BO465"/>
  <c r="BS465"/>
  <c r="BW465"/>
  <c r="CA465"/>
  <c r="H465"/>
  <c r="L465"/>
  <c r="P465"/>
  <c r="T465"/>
  <c r="X465"/>
  <c r="AB465"/>
  <c r="AF465"/>
  <c r="AJ465"/>
  <c r="AN465"/>
  <c r="AR465"/>
  <c r="AV465"/>
  <c r="AZ465"/>
  <c r="BD465"/>
  <c r="BH465"/>
  <c r="BL465"/>
  <c r="BP465"/>
  <c r="BT465"/>
  <c r="BX465"/>
  <c r="CB465"/>
  <c r="I465"/>
  <c r="M465"/>
  <c r="Q465"/>
  <c r="U465"/>
  <c r="Y465"/>
  <c r="AC465"/>
  <c r="AG465"/>
  <c r="AK465"/>
  <c r="AO465"/>
  <c r="AS465"/>
  <c r="AW465"/>
  <c r="BA465"/>
  <c r="BE465"/>
  <c r="BI465"/>
  <c r="BM465"/>
  <c r="BQ465"/>
  <c r="BU465"/>
  <c r="BY465"/>
  <c r="CC465"/>
  <c r="D466"/>
  <c r="E466"/>
  <c r="F466"/>
  <c r="B466"/>
  <c r="C466"/>
  <c r="A466"/>
  <c r="F463" i="18"/>
  <c r="A463" i="17" s="1"/>
  <c r="N463" s="1"/>
  <c r="X463" s="1"/>
  <c r="AL462"/>
  <c r="P459" i="22" l="1"/>
  <c r="R459"/>
  <c r="Q459"/>
  <c r="O460"/>
  <c r="AE463" i="17"/>
  <c r="AD463"/>
  <c r="AB463"/>
  <c r="AK463"/>
  <c r="AI463"/>
  <c r="AJ463"/>
  <c r="Z463"/>
  <c r="AH463"/>
  <c r="V463"/>
  <c r="AA463"/>
  <c r="T463"/>
  <c r="W462"/>
  <c r="Y462"/>
  <c r="G468" i="5"/>
  <c r="R463" i="17"/>
  <c r="O463"/>
  <c r="E467" i="5"/>
  <c r="D467"/>
  <c r="F467"/>
  <c r="C467"/>
  <c r="A467"/>
  <c r="B467"/>
  <c r="F464" i="18"/>
  <c r="A464" i="17" s="1"/>
  <c r="N464" s="1"/>
  <c r="X464" s="1"/>
  <c r="I466" i="5"/>
  <c r="M466"/>
  <c r="Q466"/>
  <c r="U466"/>
  <c r="Y466"/>
  <c r="AC466"/>
  <c r="AG466"/>
  <c r="AK466"/>
  <c r="AO466"/>
  <c r="AS466"/>
  <c r="AW466"/>
  <c r="BA466"/>
  <c r="BE466"/>
  <c r="BI466"/>
  <c r="BM466"/>
  <c r="BQ466"/>
  <c r="BU466"/>
  <c r="BY466"/>
  <c r="CC466"/>
  <c r="J466"/>
  <c r="N466"/>
  <c r="R466"/>
  <c r="V466"/>
  <c r="Z466"/>
  <c r="AD466"/>
  <c r="AH466"/>
  <c r="AL466"/>
  <c r="AP466"/>
  <c r="AT466"/>
  <c r="AX466"/>
  <c r="BB466"/>
  <c r="BF466"/>
  <c r="BJ466"/>
  <c r="BN466"/>
  <c r="BR466"/>
  <c r="BV466"/>
  <c r="BZ466"/>
  <c r="CD466"/>
  <c r="K466"/>
  <c r="O466"/>
  <c r="S466"/>
  <c r="W466"/>
  <c r="AA466"/>
  <c r="AE466"/>
  <c r="AI466"/>
  <c r="AM466"/>
  <c r="AQ466"/>
  <c r="AU466"/>
  <c r="AY466"/>
  <c r="BC466"/>
  <c r="BG466"/>
  <c r="BK466"/>
  <c r="BO466"/>
  <c r="BS466"/>
  <c r="BW466"/>
  <c r="CA466"/>
  <c r="H466"/>
  <c r="L466"/>
  <c r="P466"/>
  <c r="T466"/>
  <c r="X466"/>
  <c r="AB466"/>
  <c r="AF466"/>
  <c r="AJ466"/>
  <c r="AN466"/>
  <c r="AR466"/>
  <c r="AV466"/>
  <c r="AZ466"/>
  <c r="BD466"/>
  <c r="BH466"/>
  <c r="BL466"/>
  <c r="BP466"/>
  <c r="BT466"/>
  <c r="BX466"/>
  <c r="CB466"/>
  <c r="AL463" i="17"/>
  <c r="P460" i="22" l="1"/>
  <c r="R460"/>
  <c r="Q460"/>
  <c r="O461"/>
  <c r="AE464" i="17"/>
  <c r="AD464"/>
  <c r="AB464"/>
  <c r="AK464"/>
  <c r="AI464"/>
  <c r="AJ464"/>
  <c r="W463"/>
  <c r="Y463"/>
  <c r="Z464"/>
  <c r="AH464"/>
  <c r="V464"/>
  <c r="AA464"/>
  <c r="T464"/>
  <c r="G469" i="5"/>
  <c r="R464" i="17"/>
  <c r="O464"/>
  <c r="D468" i="5"/>
  <c r="E468"/>
  <c r="F468"/>
  <c r="A468"/>
  <c r="B468"/>
  <c r="C468"/>
  <c r="F465" i="18"/>
  <c r="A465" i="17" s="1"/>
  <c r="N465" s="1"/>
  <c r="X465" s="1"/>
  <c r="J467" i="5"/>
  <c r="N467"/>
  <c r="R467"/>
  <c r="V467"/>
  <c r="Z467"/>
  <c r="AD467"/>
  <c r="AH467"/>
  <c r="AL467"/>
  <c r="AP467"/>
  <c r="AT467"/>
  <c r="AX467"/>
  <c r="BB467"/>
  <c r="BF467"/>
  <c r="BJ467"/>
  <c r="BN467"/>
  <c r="BR467"/>
  <c r="BV467"/>
  <c r="BZ467"/>
  <c r="CD467"/>
  <c r="K467"/>
  <c r="O467"/>
  <c r="S467"/>
  <c r="W467"/>
  <c r="AA467"/>
  <c r="AE467"/>
  <c r="AI467"/>
  <c r="AM467"/>
  <c r="AQ467"/>
  <c r="AU467"/>
  <c r="AY467"/>
  <c r="BC467"/>
  <c r="BG467"/>
  <c r="BK467"/>
  <c r="BO467"/>
  <c r="BS467"/>
  <c r="BW467"/>
  <c r="CA467"/>
  <c r="L467"/>
  <c r="T467"/>
  <c r="AB467"/>
  <c r="AJ467"/>
  <c r="AR467"/>
  <c r="AZ467"/>
  <c r="BH467"/>
  <c r="BP467"/>
  <c r="BX467"/>
  <c r="I467"/>
  <c r="Q467"/>
  <c r="Y467"/>
  <c r="AG467"/>
  <c r="AO467"/>
  <c r="AW467"/>
  <c r="BE467"/>
  <c r="BM467"/>
  <c r="BU467"/>
  <c r="CC467"/>
  <c r="H467"/>
  <c r="P467"/>
  <c r="X467"/>
  <c r="AF467"/>
  <c r="AN467"/>
  <c r="AV467"/>
  <c r="BD467"/>
  <c r="BL467"/>
  <c r="BT467"/>
  <c r="CB467"/>
  <c r="M467"/>
  <c r="U467"/>
  <c r="AC467"/>
  <c r="AK467"/>
  <c r="AS467"/>
  <c r="BA467"/>
  <c r="BI467"/>
  <c r="BQ467"/>
  <c r="BY467"/>
  <c r="AL464" i="17"/>
  <c r="Q461" i="22" l="1"/>
  <c r="P461"/>
  <c r="R461"/>
  <c r="O462"/>
  <c r="AE465" i="17"/>
  <c r="AD465"/>
  <c r="AB465"/>
  <c r="AK465"/>
  <c r="AI465"/>
  <c r="AJ465"/>
  <c r="W464"/>
  <c r="Y464"/>
  <c r="Z465"/>
  <c r="AH465"/>
  <c r="V465"/>
  <c r="AA465"/>
  <c r="T465"/>
  <c r="G470" i="5"/>
  <c r="O465" i="17"/>
  <c r="R465"/>
  <c r="F466" i="18"/>
  <c r="A466" i="17" s="1"/>
  <c r="N466" s="1"/>
  <c r="X466" s="1"/>
  <c r="K468" i="5"/>
  <c r="O468"/>
  <c r="S468"/>
  <c r="W468"/>
  <c r="AA468"/>
  <c r="AE468"/>
  <c r="AI468"/>
  <c r="AM468"/>
  <c r="AQ468"/>
  <c r="AU468"/>
  <c r="AY468"/>
  <c r="BC468"/>
  <c r="BG468"/>
  <c r="BK468"/>
  <c r="BO468"/>
  <c r="BS468"/>
  <c r="BW468"/>
  <c r="CA468"/>
  <c r="H468"/>
  <c r="L468"/>
  <c r="P468"/>
  <c r="T468"/>
  <c r="X468"/>
  <c r="AB468"/>
  <c r="AF468"/>
  <c r="AJ468"/>
  <c r="AN468"/>
  <c r="AR468"/>
  <c r="AV468"/>
  <c r="AZ468"/>
  <c r="BD468"/>
  <c r="BH468"/>
  <c r="BL468"/>
  <c r="BP468"/>
  <c r="BT468"/>
  <c r="BX468"/>
  <c r="CB468"/>
  <c r="I468"/>
  <c r="M468"/>
  <c r="Q468"/>
  <c r="U468"/>
  <c r="Y468"/>
  <c r="AC468"/>
  <c r="AG468"/>
  <c r="AK468"/>
  <c r="AO468"/>
  <c r="AS468"/>
  <c r="AW468"/>
  <c r="BA468"/>
  <c r="BE468"/>
  <c r="BI468"/>
  <c r="BM468"/>
  <c r="BQ468"/>
  <c r="BU468"/>
  <c r="BY468"/>
  <c r="CC468"/>
  <c r="J468"/>
  <c r="N468"/>
  <c r="R468"/>
  <c r="V468"/>
  <c r="Z468"/>
  <c r="AD468"/>
  <c r="AH468"/>
  <c r="AL468"/>
  <c r="AP468"/>
  <c r="AT468"/>
  <c r="AX468"/>
  <c r="BB468"/>
  <c r="BF468"/>
  <c r="BJ468"/>
  <c r="BN468"/>
  <c r="BR468"/>
  <c r="BV468"/>
  <c r="BZ468"/>
  <c r="CD468"/>
  <c r="F469"/>
  <c r="E469"/>
  <c r="D469"/>
  <c r="C469"/>
  <c r="A469"/>
  <c r="B469"/>
  <c r="AL465" i="17"/>
  <c r="Q462" i="22" l="1"/>
  <c r="P462"/>
  <c r="R462"/>
  <c r="O463"/>
  <c r="AE466" i="17"/>
  <c r="AD466"/>
  <c r="AB466"/>
  <c r="AK466"/>
  <c r="AI466"/>
  <c r="AJ466"/>
  <c r="Z466"/>
  <c r="AH466"/>
  <c r="V466"/>
  <c r="AA466"/>
  <c r="T466"/>
  <c r="W465"/>
  <c r="Y465"/>
  <c r="G471" i="5"/>
  <c r="R466" i="17"/>
  <c r="O466"/>
  <c r="D470" i="5"/>
  <c r="E470"/>
  <c r="F470"/>
  <c r="A470"/>
  <c r="B470"/>
  <c r="C470"/>
  <c r="H469"/>
  <c r="L469"/>
  <c r="P469"/>
  <c r="T469"/>
  <c r="X469"/>
  <c r="AB469"/>
  <c r="AF469"/>
  <c r="AJ469"/>
  <c r="AN469"/>
  <c r="AR469"/>
  <c r="AV469"/>
  <c r="AZ469"/>
  <c r="BD469"/>
  <c r="BH469"/>
  <c r="BL469"/>
  <c r="BP469"/>
  <c r="BT469"/>
  <c r="BX469"/>
  <c r="CB469"/>
  <c r="I469"/>
  <c r="M469"/>
  <c r="Q469"/>
  <c r="U469"/>
  <c r="Y469"/>
  <c r="AC469"/>
  <c r="AG469"/>
  <c r="AK469"/>
  <c r="AO469"/>
  <c r="AS469"/>
  <c r="AW469"/>
  <c r="BA469"/>
  <c r="BE469"/>
  <c r="BI469"/>
  <c r="BM469"/>
  <c r="BQ469"/>
  <c r="BU469"/>
  <c r="BY469"/>
  <c r="CC469"/>
  <c r="J469"/>
  <c r="N469"/>
  <c r="R469"/>
  <c r="V469"/>
  <c r="Z469"/>
  <c r="AD469"/>
  <c r="AH469"/>
  <c r="AL469"/>
  <c r="AP469"/>
  <c r="AT469"/>
  <c r="AX469"/>
  <c r="BB469"/>
  <c r="BF469"/>
  <c r="BJ469"/>
  <c r="BN469"/>
  <c r="BR469"/>
  <c r="BV469"/>
  <c r="BZ469"/>
  <c r="CD469"/>
  <c r="K469"/>
  <c r="O469"/>
  <c r="S469"/>
  <c r="W469"/>
  <c r="AA469"/>
  <c r="AE469"/>
  <c r="AI469"/>
  <c r="AM469"/>
  <c r="AQ469"/>
  <c r="AU469"/>
  <c r="AY469"/>
  <c r="BC469"/>
  <c r="BG469"/>
  <c r="BK469"/>
  <c r="BO469"/>
  <c r="BS469"/>
  <c r="BW469"/>
  <c r="CA469"/>
  <c r="F467" i="18"/>
  <c r="A467" i="17" s="1"/>
  <c r="N467" s="1"/>
  <c r="X467" s="1"/>
  <c r="AL466"/>
  <c r="P463" i="22" l="1"/>
  <c r="R463"/>
  <c r="Q463"/>
  <c r="O464"/>
  <c r="AE467" i="17"/>
  <c r="AD467"/>
  <c r="AB467"/>
  <c r="AK467"/>
  <c r="AI467"/>
  <c r="AJ467"/>
  <c r="Z467"/>
  <c r="AH467"/>
  <c r="V467"/>
  <c r="AA467"/>
  <c r="T467"/>
  <c r="W466"/>
  <c r="Y466"/>
  <c r="G472" i="5"/>
  <c r="R467" i="17"/>
  <c r="O467"/>
  <c r="K470" i="5"/>
  <c r="O470"/>
  <c r="S470"/>
  <c r="W470"/>
  <c r="AA470"/>
  <c r="AE470"/>
  <c r="AI470"/>
  <c r="AM470"/>
  <c r="AQ470"/>
  <c r="AU470"/>
  <c r="AY470"/>
  <c r="BC470"/>
  <c r="BG470"/>
  <c r="BK470"/>
  <c r="BO470"/>
  <c r="BS470"/>
  <c r="BW470"/>
  <c r="CA470"/>
  <c r="H470"/>
  <c r="L470"/>
  <c r="P470"/>
  <c r="T470"/>
  <c r="X470"/>
  <c r="AB470"/>
  <c r="AF470"/>
  <c r="AJ470"/>
  <c r="AN470"/>
  <c r="AR470"/>
  <c r="AV470"/>
  <c r="AZ470"/>
  <c r="BD470"/>
  <c r="BH470"/>
  <c r="BL470"/>
  <c r="BP470"/>
  <c r="BT470"/>
  <c r="BX470"/>
  <c r="CB470"/>
  <c r="I470"/>
  <c r="M470"/>
  <c r="Q470"/>
  <c r="U470"/>
  <c r="Y470"/>
  <c r="AC470"/>
  <c r="AG470"/>
  <c r="AK470"/>
  <c r="AO470"/>
  <c r="AS470"/>
  <c r="AW470"/>
  <c r="BA470"/>
  <c r="BE470"/>
  <c r="BI470"/>
  <c r="BM470"/>
  <c r="BQ470"/>
  <c r="BU470"/>
  <c r="BY470"/>
  <c r="CC470"/>
  <c r="J470"/>
  <c r="N470"/>
  <c r="R470"/>
  <c r="V470"/>
  <c r="Z470"/>
  <c r="AD470"/>
  <c r="AH470"/>
  <c r="AL470"/>
  <c r="AP470"/>
  <c r="AT470"/>
  <c r="AX470"/>
  <c r="BB470"/>
  <c r="BF470"/>
  <c r="BJ470"/>
  <c r="BN470"/>
  <c r="BR470"/>
  <c r="BV470"/>
  <c r="BZ470"/>
  <c r="CD470"/>
  <c r="E471"/>
  <c r="D471"/>
  <c r="F471"/>
  <c r="C471"/>
  <c r="A471"/>
  <c r="B471"/>
  <c r="F468" i="18"/>
  <c r="A468" i="17" s="1"/>
  <c r="N468" s="1"/>
  <c r="X468" s="1"/>
  <c r="AL467"/>
  <c r="P464" i="22" l="1"/>
  <c r="R464"/>
  <c r="Q464"/>
  <c r="O465"/>
  <c r="AE468" i="17"/>
  <c r="AD468"/>
  <c r="AB468"/>
  <c r="AK468"/>
  <c r="AI468"/>
  <c r="AJ468"/>
  <c r="Z468"/>
  <c r="AH468"/>
  <c r="V468"/>
  <c r="AA468"/>
  <c r="T468"/>
  <c r="W467"/>
  <c r="Y467"/>
  <c r="G473" i="5"/>
  <c r="R468" i="17"/>
  <c r="O468"/>
  <c r="D472" i="5"/>
  <c r="E472"/>
  <c r="F472"/>
  <c r="B472"/>
  <c r="C472"/>
  <c r="A472"/>
  <c r="F469" i="18"/>
  <c r="A469" i="17" s="1"/>
  <c r="N469" s="1"/>
  <c r="X469" s="1"/>
  <c r="H471" i="5"/>
  <c r="L471"/>
  <c r="P471"/>
  <c r="T471"/>
  <c r="X471"/>
  <c r="AB471"/>
  <c r="AF471"/>
  <c r="AJ471"/>
  <c r="AN471"/>
  <c r="AR471"/>
  <c r="AV471"/>
  <c r="AZ471"/>
  <c r="BD471"/>
  <c r="BH471"/>
  <c r="BL471"/>
  <c r="BP471"/>
  <c r="BT471"/>
  <c r="BX471"/>
  <c r="CB471"/>
  <c r="I471"/>
  <c r="M471"/>
  <c r="Q471"/>
  <c r="U471"/>
  <c r="Y471"/>
  <c r="AC471"/>
  <c r="AG471"/>
  <c r="AK471"/>
  <c r="AO471"/>
  <c r="AS471"/>
  <c r="AW471"/>
  <c r="BA471"/>
  <c r="BE471"/>
  <c r="BI471"/>
  <c r="BM471"/>
  <c r="BQ471"/>
  <c r="BU471"/>
  <c r="BY471"/>
  <c r="CC471"/>
  <c r="J471"/>
  <c r="R471"/>
  <c r="Z471"/>
  <c r="AH471"/>
  <c r="AP471"/>
  <c r="AX471"/>
  <c r="BF471"/>
  <c r="BN471"/>
  <c r="BV471"/>
  <c r="CD471"/>
  <c r="O471"/>
  <c r="W471"/>
  <c r="AE471"/>
  <c r="AM471"/>
  <c r="AU471"/>
  <c r="BC471"/>
  <c r="BK471"/>
  <c r="BS471"/>
  <c r="CA471"/>
  <c r="N471"/>
  <c r="V471"/>
  <c r="AD471"/>
  <c r="AL471"/>
  <c r="AT471"/>
  <c r="BB471"/>
  <c r="BJ471"/>
  <c r="BR471"/>
  <c r="BZ471"/>
  <c r="K471"/>
  <c r="S471"/>
  <c r="AA471"/>
  <c r="AI471"/>
  <c r="AQ471"/>
  <c r="AY471"/>
  <c r="BG471"/>
  <c r="BO471"/>
  <c r="BW471"/>
  <c r="AL468" i="17"/>
  <c r="Q465" i="22" l="1"/>
  <c r="P465"/>
  <c r="R465"/>
  <c r="O466"/>
  <c r="AE469" i="17"/>
  <c r="AD469"/>
  <c r="AB469"/>
  <c r="AK469"/>
  <c r="AI469"/>
  <c r="AJ469"/>
  <c r="W468"/>
  <c r="Y468"/>
  <c r="Z469"/>
  <c r="AH469"/>
  <c r="V469"/>
  <c r="AA469"/>
  <c r="T469"/>
  <c r="G474" i="5"/>
  <c r="O469" i="17"/>
  <c r="R469"/>
  <c r="F470" i="18"/>
  <c r="A470" i="17" s="1"/>
  <c r="N470" s="1"/>
  <c r="X470" s="1"/>
  <c r="I472" i="5"/>
  <c r="M472"/>
  <c r="Q472"/>
  <c r="U472"/>
  <c r="Y472"/>
  <c r="AC472"/>
  <c r="AG472"/>
  <c r="AK472"/>
  <c r="AO472"/>
  <c r="AS472"/>
  <c r="AW472"/>
  <c r="BA472"/>
  <c r="BE472"/>
  <c r="BI472"/>
  <c r="BM472"/>
  <c r="BQ472"/>
  <c r="BU472"/>
  <c r="BY472"/>
  <c r="CC472"/>
  <c r="J472"/>
  <c r="N472"/>
  <c r="R472"/>
  <c r="V472"/>
  <c r="Z472"/>
  <c r="AD472"/>
  <c r="AH472"/>
  <c r="AL472"/>
  <c r="AP472"/>
  <c r="AT472"/>
  <c r="AX472"/>
  <c r="BB472"/>
  <c r="BF472"/>
  <c r="BJ472"/>
  <c r="BN472"/>
  <c r="BR472"/>
  <c r="BV472"/>
  <c r="BZ472"/>
  <c r="CD472"/>
  <c r="K472"/>
  <c r="O472"/>
  <c r="S472"/>
  <c r="W472"/>
  <c r="AA472"/>
  <c r="AE472"/>
  <c r="AI472"/>
  <c r="AM472"/>
  <c r="AQ472"/>
  <c r="AU472"/>
  <c r="AY472"/>
  <c r="BC472"/>
  <c r="BG472"/>
  <c r="BK472"/>
  <c r="BO472"/>
  <c r="BS472"/>
  <c r="BW472"/>
  <c r="CA472"/>
  <c r="H472"/>
  <c r="L472"/>
  <c r="P472"/>
  <c r="T472"/>
  <c r="X472"/>
  <c r="AB472"/>
  <c r="AF472"/>
  <c r="AJ472"/>
  <c r="AN472"/>
  <c r="AR472"/>
  <c r="AV472"/>
  <c r="AZ472"/>
  <c r="BD472"/>
  <c r="BH472"/>
  <c r="BL472"/>
  <c r="BP472"/>
  <c r="BT472"/>
  <c r="BX472"/>
  <c r="CB472"/>
  <c r="E473"/>
  <c r="D473"/>
  <c r="F473"/>
  <c r="C473"/>
  <c r="A473"/>
  <c r="B473"/>
  <c r="AL469" i="17"/>
  <c r="Q466" i="22" l="1"/>
  <c r="P466"/>
  <c r="R466"/>
  <c r="O467"/>
  <c r="AE470" i="17"/>
  <c r="AD470"/>
  <c r="AB470"/>
  <c r="AK470"/>
  <c r="AI470"/>
  <c r="AJ470"/>
  <c r="Z470"/>
  <c r="AH470"/>
  <c r="V470"/>
  <c r="AA470"/>
  <c r="T470"/>
  <c r="W469"/>
  <c r="Y469"/>
  <c r="G475" i="5"/>
  <c r="R470" i="17"/>
  <c r="O470"/>
  <c r="H473" i="5"/>
  <c r="L473"/>
  <c r="P473"/>
  <c r="T473"/>
  <c r="X473"/>
  <c r="AB473"/>
  <c r="AF473"/>
  <c r="AJ473"/>
  <c r="AN473"/>
  <c r="AR473"/>
  <c r="AV473"/>
  <c r="AZ473"/>
  <c r="BD473"/>
  <c r="BH473"/>
  <c r="BL473"/>
  <c r="BP473"/>
  <c r="BT473"/>
  <c r="BX473"/>
  <c r="CB473"/>
  <c r="I473"/>
  <c r="M473"/>
  <c r="Q473"/>
  <c r="U473"/>
  <c r="Y473"/>
  <c r="AC473"/>
  <c r="AG473"/>
  <c r="AK473"/>
  <c r="AO473"/>
  <c r="AS473"/>
  <c r="AW473"/>
  <c r="BA473"/>
  <c r="BE473"/>
  <c r="BI473"/>
  <c r="BM473"/>
  <c r="BQ473"/>
  <c r="BU473"/>
  <c r="BY473"/>
  <c r="CC473"/>
  <c r="J473"/>
  <c r="N473"/>
  <c r="R473"/>
  <c r="V473"/>
  <c r="Z473"/>
  <c r="AD473"/>
  <c r="AH473"/>
  <c r="AL473"/>
  <c r="AP473"/>
  <c r="AT473"/>
  <c r="AX473"/>
  <c r="BB473"/>
  <c r="BF473"/>
  <c r="BJ473"/>
  <c r="BN473"/>
  <c r="BR473"/>
  <c r="BV473"/>
  <c r="BZ473"/>
  <c r="CD473"/>
  <c r="K473"/>
  <c r="O473"/>
  <c r="S473"/>
  <c r="W473"/>
  <c r="AA473"/>
  <c r="AE473"/>
  <c r="AI473"/>
  <c r="AM473"/>
  <c r="AQ473"/>
  <c r="AU473"/>
  <c r="AY473"/>
  <c r="BC473"/>
  <c r="BG473"/>
  <c r="BK473"/>
  <c r="BO473"/>
  <c r="BS473"/>
  <c r="BW473"/>
  <c r="CA473"/>
  <c r="D474"/>
  <c r="E474"/>
  <c r="F474"/>
  <c r="B474"/>
  <c r="C474"/>
  <c r="A474"/>
  <c r="F471" i="18"/>
  <c r="A471" i="17" s="1"/>
  <c r="N471" s="1"/>
  <c r="X471" s="1"/>
  <c r="AL470"/>
  <c r="P467" i="22" l="1"/>
  <c r="R467"/>
  <c r="Q467"/>
  <c r="O468"/>
  <c r="AD471" i="17"/>
  <c r="AE471"/>
  <c r="AB471"/>
  <c r="AK471"/>
  <c r="AI471"/>
  <c r="AJ471"/>
  <c r="Z471"/>
  <c r="AH471"/>
  <c r="V471"/>
  <c r="AA471"/>
  <c r="T471"/>
  <c r="W470"/>
  <c r="Y470"/>
  <c r="G476" i="5"/>
  <c r="R471" i="17"/>
  <c r="O471"/>
  <c r="E475" i="5"/>
  <c r="D475"/>
  <c r="F475"/>
  <c r="C475"/>
  <c r="A475"/>
  <c r="B475"/>
  <c r="F472" i="18"/>
  <c r="A472" i="17" s="1"/>
  <c r="N472" s="1"/>
  <c r="X472" s="1"/>
  <c r="I474" i="5"/>
  <c r="M474"/>
  <c r="Q474"/>
  <c r="U474"/>
  <c r="Y474"/>
  <c r="AC474"/>
  <c r="AG474"/>
  <c r="AK474"/>
  <c r="AO474"/>
  <c r="AS474"/>
  <c r="AW474"/>
  <c r="BA474"/>
  <c r="BE474"/>
  <c r="BI474"/>
  <c r="BM474"/>
  <c r="BQ474"/>
  <c r="BU474"/>
  <c r="BY474"/>
  <c r="CC474"/>
  <c r="J474"/>
  <c r="N474"/>
  <c r="R474"/>
  <c r="V474"/>
  <c r="Z474"/>
  <c r="AD474"/>
  <c r="AH474"/>
  <c r="AL474"/>
  <c r="AP474"/>
  <c r="AT474"/>
  <c r="AX474"/>
  <c r="BB474"/>
  <c r="BF474"/>
  <c r="BJ474"/>
  <c r="BN474"/>
  <c r="BR474"/>
  <c r="BV474"/>
  <c r="BZ474"/>
  <c r="CD474"/>
  <c r="K474"/>
  <c r="O474"/>
  <c r="S474"/>
  <c r="W474"/>
  <c r="AA474"/>
  <c r="AE474"/>
  <c r="AI474"/>
  <c r="AM474"/>
  <c r="AQ474"/>
  <c r="AU474"/>
  <c r="AY474"/>
  <c r="BC474"/>
  <c r="BG474"/>
  <c r="BK474"/>
  <c r="BO474"/>
  <c r="BS474"/>
  <c r="BW474"/>
  <c r="CA474"/>
  <c r="H474"/>
  <c r="L474"/>
  <c r="P474"/>
  <c r="T474"/>
  <c r="X474"/>
  <c r="AB474"/>
  <c r="AF474"/>
  <c r="AJ474"/>
  <c r="AN474"/>
  <c r="AR474"/>
  <c r="AV474"/>
  <c r="AZ474"/>
  <c r="BD474"/>
  <c r="BH474"/>
  <c r="BL474"/>
  <c r="BP474"/>
  <c r="BT474"/>
  <c r="BX474"/>
  <c r="CB474"/>
  <c r="AL471" i="17"/>
  <c r="Q468" i="22" l="1"/>
  <c r="P468"/>
  <c r="R468"/>
  <c r="O469"/>
  <c r="AD472" i="17"/>
  <c r="AE472"/>
  <c r="AB472"/>
  <c r="AK472"/>
  <c r="AI472"/>
  <c r="AJ472"/>
  <c r="W471"/>
  <c r="Y471"/>
  <c r="Z472"/>
  <c r="AH472"/>
  <c r="V472"/>
  <c r="AA472"/>
  <c r="T472"/>
  <c r="G477" i="5"/>
  <c r="R472" i="17"/>
  <c r="O472"/>
  <c r="D476" i="5"/>
  <c r="E476"/>
  <c r="F476"/>
  <c r="A476"/>
  <c r="B476"/>
  <c r="C476"/>
  <c r="F473" i="18"/>
  <c r="A473" i="17" s="1"/>
  <c r="N473" s="1"/>
  <c r="X473" s="1"/>
  <c r="J475" i="5"/>
  <c r="N475"/>
  <c r="R475"/>
  <c r="V475"/>
  <c r="Z475"/>
  <c r="AD475"/>
  <c r="AH475"/>
  <c r="AL475"/>
  <c r="AP475"/>
  <c r="AT475"/>
  <c r="AX475"/>
  <c r="BB475"/>
  <c r="BF475"/>
  <c r="BJ475"/>
  <c r="BN475"/>
  <c r="BR475"/>
  <c r="BV475"/>
  <c r="BZ475"/>
  <c r="CD475"/>
  <c r="K475"/>
  <c r="O475"/>
  <c r="S475"/>
  <c r="W475"/>
  <c r="AA475"/>
  <c r="AE475"/>
  <c r="AI475"/>
  <c r="AM475"/>
  <c r="AQ475"/>
  <c r="AU475"/>
  <c r="AY475"/>
  <c r="BC475"/>
  <c r="BG475"/>
  <c r="BK475"/>
  <c r="BO475"/>
  <c r="BS475"/>
  <c r="BW475"/>
  <c r="CA475"/>
  <c r="H475"/>
  <c r="P475"/>
  <c r="X475"/>
  <c r="AF475"/>
  <c r="AN475"/>
  <c r="AV475"/>
  <c r="BD475"/>
  <c r="BL475"/>
  <c r="BT475"/>
  <c r="CB475"/>
  <c r="M475"/>
  <c r="U475"/>
  <c r="AC475"/>
  <c r="AK475"/>
  <c r="AS475"/>
  <c r="BA475"/>
  <c r="BI475"/>
  <c r="BQ475"/>
  <c r="BY475"/>
  <c r="L475"/>
  <c r="T475"/>
  <c r="AB475"/>
  <c r="AJ475"/>
  <c r="AR475"/>
  <c r="AZ475"/>
  <c r="BH475"/>
  <c r="BP475"/>
  <c r="BX475"/>
  <c r="I475"/>
  <c r="Q475"/>
  <c r="Y475"/>
  <c r="AG475"/>
  <c r="AO475"/>
  <c r="AW475"/>
  <c r="BE475"/>
  <c r="BM475"/>
  <c r="BU475"/>
  <c r="CC475"/>
  <c r="AL472" i="17"/>
  <c r="P469" i="22" l="1"/>
  <c r="R469"/>
  <c r="Q469"/>
  <c r="O470"/>
  <c r="AD473" i="17"/>
  <c r="AE473"/>
  <c r="AB473"/>
  <c r="AK473"/>
  <c r="AI473"/>
  <c r="AJ473"/>
  <c r="W472"/>
  <c r="Y472"/>
  <c r="Z473"/>
  <c r="AH473"/>
  <c r="V473"/>
  <c r="AA473"/>
  <c r="T473"/>
  <c r="G478" i="5"/>
  <c r="O473" i="17"/>
  <c r="R473"/>
  <c r="F474" i="18"/>
  <c r="A474" i="17" s="1"/>
  <c r="N474" s="1"/>
  <c r="X474" s="1"/>
  <c r="K476" i="5"/>
  <c r="O476"/>
  <c r="S476"/>
  <c r="W476"/>
  <c r="AA476"/>
  <c r="AE476"/>
  <c r="AI476"/>
  <c r="AM476"/>
  <c r="AQ476"/>
  <c r="AU476"/>
  <c r="AY476"/>
  <c r="BC476"/>
  <c r="BG476"/>
  <c r="BK476"/>
  <c r="BO476"/>
  <c r="BS476"/>
  <c r="BW476"/>
  <c r="CA476"/>
  <c r="H476"/>
  <c r="L476"/>
  <c r="P476"/>
  <c r="T476"/>
  <c r="X476"/>
  <c r="AB476"/>
  <c r="AF476"/>
  <c r="AJ476"/>
  <c r="AN476"/>
  <c r="AR476"/>
  <c r="AV476"/>
  <c r="AZ476"/>
  <c r="BD476"/>
  <c r="BH476"/>
  <c r="BL476"/>
  <c r="BP476"/>
  <c r="BT476"/>
  <c r="BX476"/>
  <c r="CB476"/>
  <c r="I476"/>
  <c r="M476"/>
  <c r="Q476"/>
  <c r="U476"/>
  <c r="Y476"/>
  <c r="AC476"/>
  <c r="AG476"/>
  <c r="AK476"/>
  <c r="AO476"/>
  <c r="AS476"/>
  <c r="AW476"/>
  <c r="BA476"/>
  <c r="BE476"/>
  <c r="BI476"/>
  <c r="BM476"/>
  <c r="BQ476"/>
  <c r="BU476"/>
  <c r="BY476"/>
  <c r="CC476"/>
  <c r="J476"/>
  <c r="N476"/>
  <c r="R476"/>
  <c r="V476"/>
  <c r="Z476"/>
  <c r="AD476"/>
  <c r="AH476"/>
  <c r="AL476"/>
  <c r="AP476"/>
  <c r="AT476"/>
  <c r="AX476"/>
  <c r="BB476"/>
  <c r="BF476"/>
  <c r="BJ476"/>
  <c r="BN476"/>
  <c r="BR476"/>
  <c r="BV476"/>
  <c r="BZ476"/>
  <c r="CD476"/>
  <c r="F477"/>
  <c r="E477"/>
  <c r="D477"/>
  <c r="C477"/>
  <c r="A477"/>
  <c r="B477"/>
  <c r="AL473" i="17"/>
  <c r="Q470" i="22" l="1"/>
  <c r="P470"/>
  <c r="R470"/>
  <c r="O471"/>
  <c r="AD474" i="17"/>
  <c r="AE474"/>
  <c r="AB474"/>
  <c r="AK474"/>
  <c r="AI474"/>
  <c r="AJ474"/>
  <c r="Z474"/>
  <c r="AH474"/>
  <c r="V474"/>
  <c r="AA474"/>
  <c r="T474"/>
  <c r="W473"/>
  <c r="Y473"/>
  <c r="G479" i="5"/>
  <c r="R474" i="17"/>
  <c r="O474"/>
  <c r="D478" i="5"/>
  <c r="E478"/>
  <c r="F478"/>
  <c r="A478"/>
  <c r="B478"/>
  <c r="C478"/>
  <c r="J477"/>
  <c r="N477"/>
  <c r="R477"/>
  <c r="V477"/>
  <c r="Z477"/>
  <c r="AD477"/>
  <c r="AH477"/>
  <c r="AL477"/>
  <c r="AP477"/>
  <c r="AT477"/>
  <c r="AX477"/>
  <c r="BB477"/>
  <c r="BF477"/>
  <c r="BJ477"/>
  <c r="BN477"/>
  <c r="BR477"/>
  <c r="BV477"/>
  <c r="BZ477"/>
  <c r="CD477"/>
  <c r="K477"/>
  <c r="O477"/>
  <c r="S477"/>
  <c r="W477"/>
  <c r="AA477"/>
  <c r="AE477"/>
  <c r="AI477"/>
  <c r="AM477"/>
  <c r="AQ477"/>
  <c r="AU477"/>
  <c r="AY477"/>
  <c r="BC477"/>
  <c r="BG477"/>
  <c r="BK477"/>
  <c r="BO477"/>
  <c r="BS477"/>
  <c r="BW477"/>
  <c r="CA477"/>
  <c r="H477"/>
  <c r="L477"/>
  <c r="P477"/>
  <c r="T477"/>
  <c r="X477"/>
  <c r="AB477"/>
  <c r="AF477"/>
  <c r="AJ477"/>
  <c r="AN477"/>
  <c r="AR477"/>
  <c r="AV477"/>
  <c r="AZ477"/>
  <c r="BD477"/>
  <c r="BH477"/>
  <c r="BL477"/>
  <c r="BP477"/>
  <c r="BT477"/>
  <c r="BX477"/>
  <c r="CB477"/>
  <c r="I477"/>
  <c r="M477"/>
  <c r="Q477"/>
  <c r="U477"/>
  <c r="Y477"/>
  <c r="AC477"/>
  <c r="AG477"/>
  <c r="AK477"/>
  <c r="AO477"/>
  <c r="AS477"/>
  <c r="AW477"/>
  <c r="BA477"/>
  <c r="BE477"/>
  <c r="BI477"/>
  <c r="BM477"/>
  <c r="BQ477"/>
  <c r="BU477"/>
  <c r="BY477"/>
  <c r="CC477"/>
  <c r="F475" i="18"/>
  <c r="A475" i="17" s="1"/>
  <c r="N475" s="1"/>
  <c r="X475" s="1"/>
  <c r="AL474"/>
  <c r="P471" i="22" l="1"/>
  <c r="R471"/>
  <c r="Q471"/>
  <c r="O472"/>
  <c r="AD475" i="17"/>
  <c r="AE475"/>
  <c r="AB475"/>
  <c r="AK475"/>
  <c r="AI475"/>
  <c r="AJ475"/>
  <c r="W474"/>
  <c r="Y474"/>
  <c r="Z475"/>
  <c r="AH475"/>
  <c r="V475"/>
  <c r="AA475"/>
  <c r="T475"/>
  <c r="G480" i="5"/>
  <c r="R475" i="17"/>
  <c r="O475"/>
  <c r="E479" i="5"/>
  <c r="D479"/>
  <c r="F479"/>
  <c r="C479"/>
  <c r="A479"/>
  <c r="B479"/>
  <c r="K478"/>
  <c r="O478"/>
  <c r="S478"/>
  <c r="W478"/>
  <c r="AA478"/>
  <c r="AE478"/>
  <c r="AI478"/>
  <c r="AM478"/>
  <c r="AQ478"/>
  <c r="AU478"/>
  <c r="AY478"/>
  <c r="BC478"/>
  <c r="BG478"/>
  <c r="BK478"/>
  <c r="BO478"/>
  <c r="BS478"/>
  <c r="BW478"/>
  <c r="CA478"/>
  <c r="H478"/>
  <c r="L478"/>
  <c r="P478"/>
  <c r="T478"/>
  <c r="X478"/>
  <c r="AB478"/>
  <c r="AF478"/>
  <c r="AJ478"/>
  <c r="AN478"/>
  <c r="AR478"/>
  <c r="AV478"/>
  <c r="AZ478"/>
  <c r="BD478"/>
  <c r="BH478"/>
  <c r="BL478"/>
  <c r="BP478"/>
  <c r="BT478"/>
  <c r="BX478"/>
  <c r="CB478"/>
  <c r="I478"/>
  <c r="M478"/>
  <c r="Q478"/>
  <c r="U478"/>
  <c r="Y478"/>
  <c r="AC478"/>
  <c r="AG478"/>
  <c r="AK478"/>
  <c r="AO478"/>
  <c r="AS478"/>
  <c r="AW478"/>
  <c r="BA478"/>
  <c r="BE478"/>
  <c r="BI478"/>
  <c r="BM478"/>
  <c r="BQ478"/>
  <c r="BU478"/>
  <c r="BY478"/>
  <c r="CC478"/>
  <c r="J478"/>
  <c r="N478"/>
  <c r="R478"/>
  <c r="V478"/>
  <c r="Z478"/>
  <c r="AD478"/>
  <c r="AH478"/>
  <c r="AL478"/>
  <c r="AP478"/>
  <c r="AT478"/>
  <c r="AX478"/>
  <c r="BB478"/>
  <c r="BF478"/>
  <c r="BJ478"/>
  <c r="BN478"/>
  <c r="BR478"/>
  <c r="BV478"/>
  <c r="BZ478"/>
  <c r="CD478"/>
  <c r="F476" i="18"/>
  <c r="A476" i="17" s="1"/>
  <c r="N476" s="1"/>
  <c r="X476" s="1"/>
  <c r="AL475"/>
  <c r="P472" i="22" l="1"/>
  <c r="R472"/>
  <c r="Q472"/>
  <c r="O473"/>
  <c r="AD476" i="17"/>
  <c r="AE476"/>
  <c r="AB476"/>
  <c r="AK476"/>
  <c r="AI476"/>
  <c r="AJ476"/>
  <c r="Z476"/>
  <c r="AH476"/>
  <c r="V476"/>
  <c r="AA476"/>
  <c r="T476"/>
  <c r="W475"/>
  <c r="Y475"/>
  <c r="G481" i="5"/>
  <c r="R476" i="17"/>
  <c r="O476"/>
  <c r="D480" i="5"/>
  <c r="E480"/>
  <c r="F480"/>
  <c r="B480"/>
  <c r="C480"/>
  <c r="A480"/>
  <c r="F477" i="18"/>
  <c r="A477" i="17" s="1"/>
  <c r="N477" s="1"/>
  <c r="X477" s="1"/>
  <c r="H479" i="5"/>
  <c r="L479"/>
  <c r="P479"/>
  <c r="T479"/>
  <c r="X479"/>
  <c r="AB479"/>
  <c r="AF479"/>
  <c r="AJ479"/>
  <c r="AN479"/>
  <c r="AR479"/>
  <c r="AV479"/>
  <c r="AZ479"/>
  <c r="BD479"/>
  <c r="BH479"/>
  <c r="BL479"/>
  <c r="BP479"/>
  <c r="BT479"/>
  <c r="BX479"/>
  <c r="CB479"/>
  <c r="I479"/>
  <c r="M479"/>
  <c r="Q479"/>
  <c r="U479"/>
  <c r="Y479"/>
  <c r="AC479"/>
  <c r="AG479"/>
  <c r="AK479"/>
  <c r="AO479"/>
  <c r="AS479"/>
  <c r="AW479"/>
  <c r="BA479"/>
  <c r="BE479"/>
  <c r="BI479"/>
  <c r="BM479"/>
  <c r="BQ479"/>
  <c r="BU479"/>
  <c r="BY479"/>
  <c r="CC479"/>
  <c r="N479"/>
  <c r="V479"/>
  <c r="AD479"/>
  <c r="AL479"/>
  <c r="AT479"/>
  <c r="BB479"/>
  <c r="BJ479"/>
  <c r="BR479"/>
  <c r="BZ479"/>
  <c r="K479"/>
  <c r="S479"/>
  <c r="AA479"/>
  <c r="AI479"/>
  <c r="AQ479"/>
  <c r="AY479"/>
  <c r="BG479"/>
  <c r="BO479"/>
  <c r="BW479"/>
  <c r="J479"/>
  <c r="R479"/>
  <c r="Z479"/>
  <c r="AH479"/>
  <c r="AP479"/>
  <c r="AX479"/>
  <c r="BF479"/>
  <c r="BN479"/>
  <c r="BV479"/>
  <c r="CD479"/>
  <c r="O479"/>
  <c r="W479"/>
  <c r="AE479"/>
  <c r="AM479"/>
  <c r="AU479"/>
  <c r="BC479"/>
  <c r="BK479"/>
  <c r="BS479"/>
  <c r="CA479"/>
  <c r="AL476" i="17"/>
  <c r="P473" i="22" l="1"/>
  <c r="R473"/>
  <c r="Q473"/>
  <c r="O474"/>
  <c r="AD477" i="17"/>
  <c r="AE477"/>
  <c r="AB477"/>
  <c r="AK477"/>
  <c r="AI477"/>
  <c r="AJ477"/>
  <c r="W476"/>
  <c r="Y476"/>
  <c r="Z477"/>
  <c r="AH477"/>
  <c r="V477"/>
  <c r="AA477"/>
  <c r="T477"/>
  <c r="G482" i="5"/>
  <c r="O477" i="17"/>
  <c r="R477"/>
  <c r="F478" i="18"/>
  <c r="A478" i="17" s="1"/>
  <c r="N478" s="1"/>
  <c r="X478" s="1"/>
  <c r="I480" i="5"/>
  <c r="M480"/>
  <c r="Q480"/>
  <c r="U480"/>
  <c r="Y480"/>
  <c r="AC480"/>
  <c r="AG480"/>
  <c r="AK480"/>
  <c r="AO480"/>
  <c r="AS480"/>
  <c r="AW480"/>
  <c r="BA480"/>
  <c r="BE480"/>
  <c r="BI480"/>
  <c r="BM480"/>
  <c r="BQ480"/>
  <c r="BU480"/>
  <c r="BY480"/>
  <c r="CC480"/>
  <c r="J480"/>
  <c r="N480"/>
  <c r="R480"/>
  <c r="V480"/>
  <c r="Z480"/>
  <c r="AD480"/>
  <c r="AH480"/>
  <c r="AL480"/>
  <c r="AP480"/>
  <c r="AT480"/>
  <c r="AX480"/>
  <c r="BB480"/>
  <c r="BF480"/>
  <c r="BJ480"/>
  <c r="BN480"/>
  <c r="BR480"/>
  <c r="BV480"/>
  <c r="BZ480"/>
  <c r="CD480"/>
  <c r="K480"/>
  <c r="O480"/>
  <c r="S480"/>
  <c r="W480"/>
  <c r="AA480"/>
  <c r="AE480"/>
  <c r="AI480"/>
  <c r="AM480"/>
  <c r="AQ480"/>
  <c r="AU480"/>
  <c r="AY480"/>
  <c r="BC480"/>
  <c r="BG480"/>
  <c r="BK480"/>
  <c r="BO480"/>
  <c r="BS480"/>
  <c r="BW480"/>
  <c r="CA480"/>
  <c r="H480"/>
  <c r="L480"/>
  <c r="P480"/>
  <c r="T480"/>
  <c r="X480"/>
  <c r="AB480"/>
  <c r="AF480"/>
  <c r="AJ480"/>
  <c r="AN480"/>
  <c r="AR480"/>
  <c r="AV480"/>
  <c r="AZ480"/>
  <c r="BD480"/>
  <c r="BH480"/>
  <c r="BL480"/>
  <c r="BP480"/>
  <c r="BT480"/>
  <c r="BX480"/>
  <c r="CB480"/>
  <c r="E481"/>
  <c r="D481"/>
  <c r="F481"/>
  <c r="C481"/>
  <c r="A481"/>
  <c r="B481"/>
  <c r="AL477" i="17"/>
  <c r="Q474" i="22" l="1"/>
  <c r="P474"/>
  <c r="R474"/>
  <c r="O475"/>
  <c r="AD478" i="17"/>
  <c r="AE478"/>
  <c r="AB478"/>
  <c r="AK478"/>
  <c r="AI478"/>
  <c r="AJ478"/>
  <c r="Z478"/>
  <c r="AH478"/>
  <c r="V478"/>
  <c r="AA478"/>
  <c r="T478"/>
  <c r="W477"/>
  <c r="Y477"/>
  <c r="G483" i="5"/>
  <c r="R478" i="17"/>
  <c r="O478"/>
  <c r="J481" i="5"/>
  <c r="N481"/>
  <c r="R481"/>
  <c r="V481"/>
  <c r="Z481"/>
  <c r="AD481"/>
  <c r="AH481"/>
  <c r="AL481"/>
  <c r="AP481"/>
  <c r="AT481"/>
  <c r="AX481"/>
  <c r="BB481"/>
  <c r="BF481"/>
  <c r="BJ481"/>
  <c r="BN481"/>
  <c r="BR481"/>
  <c r="BV481"/>
  <c r="BZ481"/>
  <c r="CD481"/>
  <c r="K481"/>
  <c r="O481"/>
  <c r="S481"/>
  <c r="W481"/>
  <c r="AA481"/>
  <c r="AE481"/>
  <c r="AI481"/>
  <c r="AM481"/>
  <c r="AQ481"/>
  <c r="AU481"/>
  <c r="AY481"/>
  <c r="BC481"/>
  <c r="BG481"/>
  <c r="BK481"/>
  <c r="BO481"/>
  <c r="BS481"/>
  <c r="BW481"/>
  <c r="CA481"/>
  <c r="H481"/>
  <c r="L481"/>
  <c r="P481"/>
  <c r="T481"/>
  <c r="X481"/>
  <c r="AB481"/>
  <c r="AF481"/>
  <c r="AJ481"/>
  <c r="AN481"/>
  <c r="AR481"/>
  <c r="AV481"/>
  <c r="AZ481"/>
  <c r="BD481"/>
  <c r="BH481"/>
  <c r="BL481"/>
  <c r="BP481"/>
  <c r="BT481"/>
  <c r="BX481"/>
  <c r="CB481"/>
  <c r="I481"/>
  <c r="M481"/>
  <c r="Q481"/>
  <c r="U481"/>
  <c r="Y481"/>
  <c r="AC481"/>
  <c r="AG481"/>
  <c r="AK481"/>
  <c r="AO481"/>
  <c r="AS481"/>
  <c r="AW481"/>
  <c r="BA481"/>
  <c r="BE481"/>
  <c r="BI481"/>
  <c r="BM481"/>
  <c r="BQ481"/>
  <c r="BU481"/>
  <c r="BY481"/>
  <c r="CC481"/>
  <c r="D482"/>
  <c r="E482"/>
  <c r="F482"/>
  <c r="B482"/>
  <c r="C482"/>
  <c r="A482"/>
  <c r="F479" i="18"/>
  <c r="A479" i="17" s="1"/>
  <c r="N479" s="1"/>
  <c r="X479" s="1"/>
  <c r="AL478"/>
  <c r="Q475" i="22" l="1"/>
  <c r="P475"/>
  <c r="R475"/>
  <c r="O476"/>
  <c r="AD479" i="17"/>
  <c r="AE479"/>
  <c r="AB479"/>
  <c r="AK479"/>
  <c r="AI479"/>
  <c r="AJ479"/>
  <c r="Z479"/>
  <c r="AH479"/>
  <c r="V479"/>
  <c r="AA479"/>
  <c r="T479"/>
  <c r="W478"/>
  <c r="Y478"/>
  <c r="G484" i="5"/>
  <c r="R479" i="17"/>
  <c r="O479"/>
  <c r="E483" i="5"/>
  <c r="D483"/>
  <c r="F483"/>
  <c r="C483"/>
  <c r="A483"/>
  <c r="B483"/>
  <c r="F480" i="18"/>
  <c r="A480" i="17" s="1"/>
  <c r="N480" s="1"/>
  <c r="X480" s="1"/>
  <c r="I482" i="5"/>
  <c r="M482"/>
  <c r="Q482"/>
  <c r="U482"/>
  <c r="Y482"/>
  <c r="AC482"/>
  <c r="AG482"/>
  <c r="AK482"/>
  <c r="AO482"/>
  <c r="AS482"/>
  <c r="AW482"/>
  <c r="BA482"/>
  <c r="BE482"/>
  <c r="BI482"/>
  <c r="BM482"/>
  <c r="BQ482"/>
  <c r="BU482"/>
  <c r="BY482"/>
  <c r="CC482"/>
  <c r="J482"/>
  <c r="N482"/>
  <c r="R482"/>
  <c r="V482"/>
  <c r="Z482"/>
  <c r="AD482"/>
  <c r="AH482"/>
  <c r="AL482"/>
  <c r="AP482"/>
  <c r="AT482"/>
  <c r="AX482"/>
  <c r="BB482"/>
  <c r="BF482"/>
  <c r="BJ482"/>
  <c r="BN482"/>
  <c r="BR482"/>
  <c r="BV482"/>
  <c r="BZ482"/>
  <c r="CD482"/>
  <c r="K482"/>
  <c r="O482"/>
  <c r="S482"/>
  <c r="W482"/>
  <c r="AA482"/>
  <c r="AE482"/>
  <c r="AI482"/>
  <c r="AM482"/>
  <c r="AQ482"/>
  <c r="AU482"/>
  <c r="AY482"/>
  <c r="BC482"/>
  <c r="BG482"/>
  <c r="BK482"/>
  <c r="BO482"/>
  <c r="BS482"/>
  <c r="BW482"/>
  <c r="CA482"/>
  <c r="H482"/>
  <c r="L482"/>
  <c r="P482"/>
  <c r="T482"/>
  <c r="X482"/>
  <c r="AB482"/>
  <c r="AF482"/>
  <c r="AJ482"/>
  <c r="AN482"/>
  <c r="AR482"/>
  <c r="AV482"/>
  <c r="AZ482"/>
  <c r="BD482"/>
  <c r="BH482"/>
  <c r="BL482"/>
  <c r="BP482"/>
  <c r="BT482"/>
  <c r="BX482"/>
  <c r="CB482"/>
  <c r="AL479" i="17"/>
  <c r="Q476" i="22" l="1"/>
  <c r="R476"/>
  <c r="P476"/>
  <c r="O477"/>
  <c r="AD480" i="17"/>
  <c r="AE480"/>
  <c r="AB480"/>
  <c r="AK480"/>
  <c r="AI480"/>
  <c r="AJ480"/>
  <c r="W479"/>
  <c r="Y479"/>
  <c r="Z480"/>
  <c r="AH480"/>
  <c r="V480"/>
  <c r="AA480"/>
  <c r="T480"/>
  <c r="G485" i="5"/>
  <c r="R480" i="17"/>
  <c r="O480"/>
  <c r="D484" i="5"/>
  <c r="E484"/>
  <c r="F484"/>
  <c r="A484"/>
  <c r="B484"/>
  <c r="C484"/>
  <c r="J483"/>
  <c r="N483"/>
  <c r="R483"/>
  <c r="V483"/>
  <c r="Z483"/>
  <c r="AD483"/>
  <c r="AH483"/>
  <c r="AL483"/>
  <c r="AP483"/>
  <c r="AT483"/>
  <c r="AX483"/>
  <c r="BB483"/>
  <c r="BF483"/>
  <c r="BJ483"/>
  <c r="BN483"/>
  <c r="BR483"/>
  <c r="BV483"/>
  <c r="BZ483"/>
  <c r="CD483"/>
  <c r="K483"/>
  <c r="O483"/>
  <c r="S483"/>
  <c r="W483"/>
  <c r="AA483"/>
  <c r="AE483"/>
  <c r="AI483"/>
  <c r="AM483"/>
  <c r="AQ483"/>
  <c r="AU483"/>
  <c r="AY483"/>
  <c r="BC483"/>
  <c r="BG483"/>
  <c r="BK483"/>
  <c r="BO483"/>
  <c r="BS483"/>
  <c r="BW483"/>
  <c r="CA483"/>
  <c r="L483"/>
  <c r="T483"/>
  <c r="AB483"/>
  <c r="AJ483"/>
  <c r="AR483"/>
  <c r="AZ483"/>
  <c r="BH483"/>
  <c r="BP483"/>
  <c r="BX483"/>
  <c r="I483"/>
  <c r="Q483"/>
  <c r="Y483"/>
  <c r="AG483"/>
  <c r="AO483"/>
  <c r="AW483"/>
  <c r="BE483"/>
  <c r="BM483"/>
  <c r="BU483"/>
  <c r="CC483"/>
  <c r="H483"/>
  <c r="P483"/>
  <c r="X483"/>
  <c r="AF483"/>
  <c r="AN483"/>
  <c r="AV483"/>
  <c r="BD483"/>
  <c r="BL483"/>
  <c r="BT483"/>
  <c r="CB483"/>
  <c r="M483"/>
  <c r="U483"/>
  <c r="AC483"/>
  <c r="AK483"/>
  <c r="AS483"/>
  <c r="BA483"/>
  <c r="BI483"/>
  <c r="BQ483"/>
  <c r="BY483"/>
  <c r="F481" i="18"/>
  <c r="A481" i="17" s="1"/>
  <c r="N481" s="1"/>
  <c r="X481" s="1"/>
  <c r="AL480"/>
  <c r="Q477" i="22" l="1"/>
  <c r="P477"/>
  <c r="R477"/>
  <c r="O478"/>
  <c r="AD481" i="17"/>
  <c r="AE481"/>
  <c r="AB481"/>
  <c r="AK481"/>
  <c r="AI481"/>
  <c r="AJ481"/>
  <c r="Z481"/>
  <c r="AH481"/>
  <c r="V481"/>
  <c r="AA481"/>
  <c r="T481"/>
  <c r="W480"/>
  <c r="Y480"/>
  <c r="G486" i="5"/>
  <c r="O481" i="17"/>
  <c r="R481"/>
  <c r="F482" i="18"/>
  <c r="A482" i="17" s="1"/>
  <c r="N482" s="1"/>
  <c r="X482" s="1"/>
  <c r="F485" i="5"/>
  <c r="E485"/>
  <c r="D485"/>
  <c r="C485"/>
  <c r="A485"/>
  <c r="B485"/>
  <c r="K484"/>
  <c r="O484"/>
  <c r="S484"/>
  <c r="W484"/>
  <c r="AA484"/>
  <c r="AE484"/>
  <c r="AI484"/>
  <c r="AM484"/>
  <c r="AQ484"/>
  <c r="AU484"/>
  <c r="AY484"/>
  <c r="BC484"/>
  <c r="BG484"/>
  <c r="BK484"/>
  <c r="BO484"/>
  <c r="BS484"/>
  <c r="BW484"/>
  <c r="CA484"/>
  <c r="H484"/>
  <c r="L484"/>
  <c r="P484"/>
  <c r="T484"/>
  <c r="X484"/>
  <c r="AB484"/>
  <c r="AF484"/>
  <c r="AJ484"/>
  <c r="AN484"/>
  <c r="AR484"/>
  <c r="AV484"/>
  <c r="AZ484"/>
  <c r="BD484"/>
  <c r="BH484"/>
  <c r="BL484"/>
  <c r="BP484"/>
  <c r="BT484"/>
  <c r="BX484"/>
  <c r="CB484"/>
  <c r="I484"/>
  <c r="M484"/>
  <c r="Q484"/>
  <c r="U484"/>
  <c r="Y484"/>
  <c r="AC484"/>
  <c r="AG484"/>
  <c r="AK484"/>
  <c r="AO484"/>
  <c r="AS484"/>
  <c r="AW484"/>
  <c r="BA484"/>
  <c r="BE484"/>
  <c r="BI484"/>
  <c r="BM484"/>
  <c r="BQ484"/>
  <c r="BU484"/>
  <c r="BY484"/>
  <c r="CC484"/>
  <c r="J484"/>
  <c r="N484"/>
  <c r="R484"/>
  <c r="V484"/>
  <c r="Z484"/>
  <c r="AD484"/>
  <c r="AH484"/>
  <c r="AL484"/>
  <c r="AP484"/>
  <c r="AT484"/>
  <c r="AX484"/>
  <c r="BB484"/>
  <c r="BF484"/>
  <c r="BJ484"/>
  <c r="BN484"/>
  <c r="BR484"/>
  <c r="BV484"/>
  <c r="BZ484"/>
  <c r="CD484"/>
  <c r="AL481" i="17"/>
  <c r="R478" i="22" l="1"/>
  <c r="Q478"/>
  <c r="P478"/>
  <c r="O479"/>
  <c r="AD482" i="17"/>
  <c r="AE482"/>
  <c r="AB482"/>
  <c r="AK482"/>
  <c r="AI482"/>
  <c r="AJ482"/>
  <c r="Z482"/>
  <c r="AH482"/>
  <c r="V482"/>
  <c r="AA482"/>
  <c r="T482"/>
  <c r="W481"/>
  <c r="Y481"/>
  <c r="G487" i="5"/>
  <c r="R482" i="17"/>
  <c r="O482"/>
  <c r="H485" i="5"/>
  <c r="L485"/>
  <c r="P485"/>
  <c r="T485"/>
  <c r="X485"/>
  <c r="AB485"/>
  <c r="AF485"/>
  <c r="AJ485"/>
  <c r="AN485"/>
  <c r="AR485"/>
  <c r="AV485"/>
  <c r="AZ485"/>
  <c r="BD485"/>
  <c r="BH485"/>
  <c r="BL485"/>
  <c r="BP485"/>
  <c r="BT485"/>
  <c r="BX485"/>
  <c r="CB485"/>
  <c r="I485"/>
  <c r="M485"/>
  <c r="Q485"/>
  <c r="U485"/>
  <c r="Y485"/>
  <c r="AC485"/>
  <c r="AG485"/>
  <c r="AK485"/>
  <c r="AO485"/>
  <c r="AS485"/>
  <c r="AW485"/>
  <c r="BA485"/>
  <c r="BE485"/>
  <c r="BI485"/>
  <c r="BM485"/>
  <c r="BQ485"/>
  <c r="BU485"/>
  <c r="BY485"/>
  <c r="CC485"/>
  <c r="J485"/>
  <c r="N485"/>
  <c r="R485"/>
  <c r="V485"/>
  <c r="Z485"/>
  <c r="AD485"/>
  <c r="AH485"/>
  <c r="AL485"/>
  <c r="AP485"/>
  <c r="AT485"/>
  <c r="AX485"/>
  <c r="BB485"/>
  <c r="BF485"/>
  <c r="BJ485"/>
  <c r="BN485"/>
  <c r="BR485"/>
  <c r="BV485"/>
  <c r="BZ485"/>
  <c r="CD485"/>
  <c r="K485"/>
  <c r="O485"/>
  <c r="S485"/>
  <c r="W485"/>
  <c r="AA485"/>
  <c r="AE485"/>
  <c r="AI485"/>
  <c r="AM485"/>
  <c r="AQ485"/>
  <c r="AU485"/>
  <c r="AY485"/>
  <c r="BC485"/>
  <c r="BG485"/>
  <c r="BK485"/>
  <c r="BO485"/>
  <c r="BS485"/>
  <c r="BW485"/>
  <c r="CA485"/>
  <c r="D486"/>
  <c r="E486"/>
  <c r="F486"/>
  <c r="A486"/>
  <c r="B486"/>
  <c r="C486"/>
  <c r="F483" i="18"/>
  <c r="A483" i="17" s="1"/>
  <c r="N483" s="1"/>
  <c r="X483" s="1"/>
  <c r="AL482"/>
  <c r="P479" i="22" l="1"/>
  <c r="R479"/>
  <c r="Q479"/>
  <c r="O480"/>
  <c r="AD483" i="17"/>
  <c r="AE483"/>
  <c r="AB483"/>
  <c r="AK483"/>
  <c r="AI483"/>
  <c r="AJ483"/>
  <c r="Z483"/>
  <c r="AH483"/>
  <c r="V483"/>
  <c r="AA483"/>
  <c r="T483"/>
  <c r="W482"/>
  <c r="Y482"/>
  <c r="G488" i="5"/>
  <c r="R483" i="17"/>
  <c r="O483"/>
  <c r="F484" i="18"/>
  <c r="A484" i="17" s="1"/>
  <c r="N484" s="1"/>
  <c r="X484" s="1"/>
  <c r="E487" i="5"/>
  <c r="D487"/>
  <c r="F487"/>
  <c r="C487"/>
  <c r="A487"/>
  <c r="B487"/>
  <c r="K486"/>
  <c r="O486"/>
  <c r="S486"/>
  <c r="W486"/>
  <c r="AA486"/>
  <c r="AE486"/>
  <c r="AI486"/>
  <c r="AM486"/>
  <c r="AQ486"/>
  <c r="AU486"/>
  <c r="AY486"/>
  <c r="BC486"/>
  <c r="BG486"/>
  <c r="BK486"/>
  <c r="BO486"/>
  <c r="BS486"/>
  <c r="BW486"/>
  <c r="CA486"/>
  <c r="H486"/>
  <c r="L486"/>
  <c r="P486"/>
  <c r="T486"/>
  <c r="X486"/>
  <c r="AB486"/>
  <c r="AF486"/>
  <c r="AJ486"/>
  <c r="AN486"/>
  <c r="AR486"/>
  <c r="AV486"/>
  <c r="AZ486"/>
  <c r="BD486"/>
  <c r="BH486"/>
  <c r="BL486"/>
  <c r="BP486"/>
  <c r="BT486"/>
  <c r="BX486"/>
  <c r="CB486"/>
  <c r="I486"/>
  <c r="M486"/>
  <c r="Q486"/>
  <c r="U486"/>
  <c r="Y486"/>
  <c r="AC486"/>
  <c r="AG486"/>
  <c r="AK486"/>
  <c r="AO486"/>
  <c r="AS486"/>
  <c r="AW486"/>
  <c r="BA486"/>
  <c r="BE486"/>
  <c r="BI486"/>
  <c r="BM486"/>
  <c r="BQ486"/>
  <c r="BU486"/>
  <c r="BY486"/>
  <c r="CC486"/>
  <c r="J486"/>
  <c r="N486"/>
  <c r="R486"/>
  <c r="V486"/>
  <c r="Z486"/>
  <c r="AD486"/>
  <c r="AH486"/>
  <c r="AL486"/>
  <c r="AP486"/>
  <c r="AT486"/>
  <c r="AX486"/>
  <c r="BB486"/>
  <c r="BF486"/>
  <c r="BJ486"/>
  <c r="BN486"/>
  <c r="BR486"/>
  <c r="BV486"/>
  <c r="BZ486"/>
  <c r="CD486"/>
  <c r="AL483" i="17"/>
  <c r="Q480" i="22" l="1"/>
  <c r="P480"/>
  <c r="R480"/>
  <c r="O481"/>
  <c r="AD484" i="17"/>
  <c r="AE484"/>
  <c r="AB484"/>
  <c r="AK484"/>
  <c r="AI484"/>
  <c r="AJ484"/>
  <c r="W483"/>
  <c r="Y483"/>
  <c r="Z484"/>
  <c r="AH484"/>
  <c r="V484"/>
  <c r="AA484"/>
  <c r="T484"/>
  <c r="G489" i="5"/>
  <c r="R484" i="17"/>
  <c r="O484"/>
  <c r="H487" i="5"/>
  <c r="L487"/>
  <c r="P487"/>
  <c r="T487"/>
  <c r="X487"/>
  <c r="AB487"/>
  <c r="AF487"/>
  <c r="AJ487"/>
  <c r="AN487"/>
  <c r="AR487"/>
  <c r="AV487"/>
  <c r="AZ487"/>
  <c r="BD487"/>
  <c r="BH487"/>
  <c r="BL487"/>
  <c r="BP487"/>
  <c r="BT487"/>
  <c r="BX487"/>
  <c r="CB487"/>
  <c r="I487"/>
  <c r="M487"/>
  <c r="Q487"/>
  <c r="U487"/>
  <c r="Y487"/>
  <c r="AC487"/>
  <c r="AG487"/>
  <c r="AK487"/>
  <c r="AO487"/>
  <c r="AS487"/>
  <c r="AW487"/>
  <c r="BA487"/>
  <c r="BE487"/>
  <c r="BI487"/>
  <c r="BM487"/>
  <c r="BQ487"/>
  <c r="BU487"/>
  <c r="BY487"/>
  <c r="CC487"/>
  <c r="J487"/>
  <c r="R487"/>
  <c r="Z487"/>
  <c r="AH487"/>
  <c r="AP487"/>
  <c r="AX487"/>
  <c r="BF487"/>
  <c r="BN487"/>
  <c r="BV487"/>
  <c r="CD487"/>
  <c r="O487"/>
  <c r="W487"/>
  <c r="AE487"/>
  <c r="AM487"/>
  <c r="AU487"/>
  <c r="BC487"/>
  <c r="BK487"/>
  <c r="BS487"/>
  <c r="CA487"/>
  <c r="N487"/>
  <c r="V487"/>
  <c r="AD487"/>
  <c r="AL487"/>
  <c r="AT487"/>
  <c r="BB487"/>
  <c r="BJ487"/>
  <c r="BR487"/>
  <c r="BZ487"/>
  <c r="K487"/>
  <c r="S487"/>
  <c r="AA487"/>
  <c r="AI487"/>
  <c r="AQ487"/>
  <c r="AY487"/>
  <c r="BG487"/>
  <c r="BO487"/>
  <c r="BW487"/>
  <c r="D488"/>
  <c r="E488"/>
  <c r="F488"/>
  <c r="B488"/>
  <c r="C488"/>
  <c r="A488"/>
  <c r="F485" i="18"/>
  <c r="A485" i="17" s="1"/>
  <c r="N485" s="1"/>
  <c r="X485" s="1"/>
  <c r="AL484"/>
  <c r="Q481" i="22" l="1"/>
  <c r="P481"/>
  <c r="R481"/>
  <c r="O482"/>
  <c r="AD485" i="17"/>
  <c r="AE485"/>
  <c r="AB485"/>
  <c r="AK485"/>
  <c r="AI485"/>
  <c r="AJ485"/>
  <c r="Z485"/>
  <c r="AH485"/>
  <c r="V485"/>
  <c r="AA485"/>
  <c r="T485"/>
  <c r="W484"/>
  <c r="Y484"/>
  <c r="G490" i="5"/>
  <c r="O485" i="17"/>
  <c r="R485"/>
  <c r="E489" i="5"/>
  <c r="D489"/>
  <c r="F489"/>
  <c r="C489"/>
  <c r="A489"/>
  <c r="B489"/>
  <c r="F486" i="18"/>
  <c r="A486" i="17" s="1"/>
  <c r="N486" s="1"/>
  <c r="X486" s="1"/>
  <c r="I488" i="5"/>
  <c r="M488"/>
  <c r="Q488"/>
  <c r="U488"/>
  <c r="Y488"/>
  <c r="AC488"/>
  <c r="AG488"/>
  <c r="AK488"/>
  <c r="AO488"/>
  <c r="AS488"/>
  <c r="AW488"/>
  <c r="BA488"/>
  <c r="BE488"/>
  <c r="BI488"/>
  <c r="BM488"/>
  <c r="BQ488"/>
  <c r="BU488"/>
  <c r="BY488"/>
  <c r="CC488"/>
  <c r="J488"/>
  <c r="N488"/>
  <c r="R488"/>
  <c r="V488"/>
  <c r="Z488"/>
  <c r="AD488"/>
  <c r="AH488"/>
  <c r="AL488"/>
  <c r="AP488"/>
  <c r="AT488"/>
  <c r="AX488"/>
  <c r="BB488"/>
  <c r="BF488"/>
  <c r="BJ488"/>
  <c r="BN488"/>
  <c r="BR488"/>
  <c r="BV488"/>
  <c r="BZ488"/>
  <c r="CD488"/>
  <c r="K488"/>
  <c r="O488"/>
  <c r="S488"/>
  <c r="W488"/>
  <c r="AA488"/>
  <c r="AE488"/>
  <c r="AI488"/>
  <c r="AM488"/>
  <c r="AQ488"/>
  <c r="AU488"/>
  <c r="AY488"/>
  <c r="BC488"/>
  <c r="BG488"/>
  <c r="BK488"/>
  <c r="BO488"/>
  <c r="BS488"/>
  <c r="BW488"/>
  <c r="CA488"/>
  <c r="H488"/>
  <c r="L488"/>
  <c r="P488"/>
  <c r="T488"/>
  <c r="X488"/>
  <c r="AB488"/>
  <c r="AF488"/>
  <c r="AJ488"/>
  <c r="AN488"/>
  <c r="AR488"/>
  <c r="AV488"/>
  <c r="AZ488"/>
  <c r="BD488"/>
  <c r="BH488"/>
  <c r="BL488"/>
  <c r="BP488"/>
  <c r="BT488"/>
  <c r="BX488"/>
  <c r="CB488"/>
  <c r="AL485" i="17"/>
  <c r="Q482" i="22" l="1"/>
  <c r="P482"/>
  <c r="R482"/>
  <c r="O483"/>
  <c r="AD486" i="17"/>
  <c r="AE486"/>
  <c r="AB486"/>
  <c r="AK486"/>
  <c r="AI486"/>
  <c r="AJ486"/>
  <c r="Z486"/>
  <c r="AH486"/>
  <c r="V486"/>
  <c r="AA486"/>
  <c r="T486"/>
  <c r="W485"/>
  <c r="Y485"/>
  <c r="G491" i="5"/>
  <c r="R486" i="17"/>
  <c r="O486"/>
  <c r="D490" i="5"/>
  <c r="E490"/>
  <c r="F490"/>
  <c r="B490"/>
  <c r="C490"/>
  <c r="A490"/>
  <c r="F487" i="18"/>
  <c r="A487" i="17" s="1"/>
  <c r="N487" s="1"/>
  <c r="X487" s="1"/>
  <c r="H489" i="5"/>
  <c r="L489"/>
  <c r="P489"/>
  <c r="T489"/>
  <c r="X489"/>
  <c r="AB489"/>
  <c r="AF489"/>
  <c r="AJ489"/>
  <c r="AN489"/>
  <c r="AR489"/>
  <c r="AV489"/>
  <c r="AZ489"/>
  <c r="BD489"/>
  <c r="BH489"/>
  <c r="BL489"/>
  <c r="BP489"/>
  <c r="BT489"/>
  <c r="BX489"/>
  <c r="CB489"/>
  <c r="I489"/>
  <c r="M489"/>
  <c r="Q489"/>
  <c r="U489"/>
  <c r="Y489"/>
  <c r="AC489"/>
  <c r="AG489"/>
  <c r="AK489"/>
  <c r="AO489"/>
  <c r="AS489"/>
  <c r="AW489"/>
  <c r="BA489"/>
  <c r="BE489"/>
  <c r="BI489"/>
  <c r="BM489"/>
  <c r="BQ489"/>
  <c r="BU489"/>
  <c r="BY489"/>
  <c r="CC489"/>
  <c r="J489"/>
  <c r="N489"/>
  <c r="R489"/>
  <c r="V489"/>
  <c r="Z489"/>
  <c r="AD489"/>
  <c r="AH489"/>
  <c r="AL489"/>
  <c r="AP489"/>
  <c r="AT489"/>
  <c r="AX489"/>
  <c r="BB489"/>
  <c r="BF489"/>
  <c r="BJ489"/>
  <c r="BN489"/>
  <c r="BR489"/>
  <c r="BV489"/>
  <c r="BZ489"/>
  <c r="CD489"/>
  <c r="K489"/>
  <c r="O489"/>
  <c r="S489"/>
  <c r="W489"/>
  <c r="AA489"/>
  <c r="AE489"/>
  <c r="AI489"/>
  <c r="AM489"/>
  <c r="AQ489"/>
  <c r="AU489"/>
  <c r="AY489"/>
  <c r="BC489"/>
  <c r="BG489"/>
  <c r="BK489"/>
  <c r="BO489"/>
  <c r="BS489"/>
  <c r="BW489"/>
  <c r="CA489"/>
  <c r="AL486" i="17"/>
  <c r="P483" i="22" l="1"/>
  <c r="R483"/>
  <c r="Q483"/>
  <c r="O484"/>
  <c r="AD487" i="17"/>
  <c r="AE487"/>
  <c r="AB487"/>
  <c r="AK487"/>
  <c r="AI487"/>
  <c r="AJ487"/>
  <c r="W486"/>
  <c r="Y486"/>
  <c r="Z487"/>
  <c r="AH487"/>
  <c r="V487"/>
  <c r="AA487"/>
  <c r="T487"/>
  <c r="G492" i="5"/>
  <c r="R487" i="17"/>
  <c r="O487"/>
  <c r="F488" i="18"/>
  <c r="A488" i="17" s="1"/>
  <c r="N488" s="1"/>
  <c r="X488" s="1"/>
  <c r="I490" i="5"/>
  <c r="M490"/>
  <c r="Q490"/>
  <c r="U490"/>
  <c r="Y490"/>
  <c r="AC490"/>
  <c r="AG490"/>
  <c r="AK490"/>
  <c r="AO490"/>
  <c r="AS490"/>
  <c r="AW490"/>
  <c r="BA490"/>
  <c r="BE490"/>
  <c r="BI490"/>
  <c r="BM490"/>
  <c r="BQ490"/>
  <c r="BU490"/>
  <c r="BY490"/>
  <c r="CC490"/>
  <c r="J490"/>
  <c r="N490"/>
  <c r="R490"/>
  <c r="V490"/>
  <c r="Z490"/>
  <c r="AD490"/>
  <c r="AH490"/>
  <c r="AL490"/>
  <c r="AP490"/>
  <c r="AT490"/>
  <c r="AX490"/>
  <c r="BB490"/>
  <c r="BF490"/>
  <c r="BJ490"/>
  <c r="BN490"/>
  <c r="BR490"/>
  <c r="BV490"/>
  <c r="BZ490"/>
  <c r="CD490"/>
  <c r="K490"/>
  <c r="O490"/>
  <c r="S490"/>
  <c r="W490"/>
  <c r="AA490"/>
  <c r="AE490"/>
  <c r="AI490"/>
  <c r="AM490"/>
  <c r="AQ490"/>
  <c r="AU490"/>
  <c r="AY490"/>
  <c r="BC490"/>
  <c r="BG490"/>
  <c r="BK490"/>
  <c r="BO490"/>
  <c r="BS490"/>
  <c r="BW490"/>
  <c r="CA490"/>
  <c r="H490"/>
  <c r="L490"/>
  <c r="P490"/>
  <c r="T490"/>
  <c r="X490"/>
  <c r="AB490"/>
  <c r="AF490"/>
  <c r="AJ490"/>
  <c r="AN490"/>
  <c r="AR490"/>
  <c r="AV490"/>
  <c r="AZ490"/>
  <c r="BD490"/>
  <c r="BH490"/>
  <c r="BL490"/>
  <c r="BP490"/>
  <c r="BT490"/>
  <c r="BX490"/>
  <c r="CB490"/>
  <c r="E491"/>
  <c r="D491"/>
  <c r="F491"/>
  <c r="C491"/>
  <c r="A491"/>
  <c r="B491"/>
  <c r="AL487" i="17"/>
  <c r="Q484" i="22" l="1"/>
  <c r="P484"/>
  <c r="R484"/>
  <c r="O485"/>
  <c r="AD488" i="17"/>
  <c r="AE488"/>
  <c r="AB488"/>
  <c r="AK488"/>
  <c r="AI488"/>
  <c r="AJ488"/>
  <c r="W487"/>
  <c r="Y487"/>
  <c r="Z488"/>
  <c r="AH488"/>
  <c r="V488"/>
  <c r="AA488"/>
  <c r="T488"/>
  <c r="G493" i="5"/>
  <c r="R488" i="17"/>
  <c r="O488"/>
  <c r="J491" i="5"/>
  <c r="N491"/>
  <c r="R491"/>
  <c r="V491"/>
  <c r="Z491"/>
  <c r="AD491"/>
  <c r="AH491"/>
  <c r="AL491"/>
  <c r="AP491"/>
  <c r="AT491"/>
  <c r="AX491"/>
  <c r="BB491"/>
  <c r="BF491"/>
  <c r="BJ491"/>
  <c r="BN491"/>
  <c r="BR491"/>
  <c r="BV491"/>
  <c r="BZ491"/>
  <c r="CD491"/>
  <c r="K491"/>
  <c r="O491"/>
  <c r="S491"/>
  <c r="W491"/>
  <c r="AA491"/>
  <c r="AE491"/>
  <c r="AI491"/>
  <c r="AM491"/>
  <c r="AQ491"/>
  <c r="AU491"/>
  <c r="AY491"/>
  <c r="BC491"/>
  <c r="BG491"/>
  <c r="BK491"/>
  <c r="BO491"/>
  <c r="BS491"/>
  <c r="BW491"/>
  <c r="CA491"/>
  <c r="H491"/>
  <c r="P491"/>
  <c r="X491"/>
  <c r="AF491"/>
  <c r="AN491"/>
  <c r="AV491"/>
  <c r="BD491"/>
  <c r="BL491"/>
  <c r="BT491"/>
  <c r="CB491"/>
  <c r="M491"/>
  <c r="U491"/>
  <c r="AC491"/>
  <c r="AK491"/>
  <c r="AS491"/>
  <c r="BA491"/>
  <c r="BI491"/>
  <c r="BQ491"/>
  <c r="BY491"/>
  <c r="L491"/>
  <c r="T491"/>
  <c r="AB491"/>
  <c r="AJ491"/>
  <c r="AR491"/>
  <c r="AZ491"/>
  <c r="BH491"/>
  <c r="BP491"/>
  <c r="BX491"/>
  <c r="I491"/>
  <c r="Q491"/>
  <c r="Y491"/>
  <c r="AG491"/>
  <c r="AO491"/>
  <c r="AW491"/>
  <c r="BE491"/>
  <c r="BM491"/>
  <c r="BU491"/>
  <c r="CC491"/>
  <c r="D492"/>
  <c r="E492"/>
  <c r="F492"/>
  <c r="A492"/>
  <c r="B492"/>
  <c r="C492"/>
  <c r="F489" i="18"/>
  <c r="A489" i="17" s="1"/>
  <c r="N489" s="1"/>
  <c r="X489" s="1"/>
  <c r="AL488"/>
  <c r="Q485" i="22" l="1"/>
  <c r="P485"/>
  <c r="R485"/>
  <c r="O486"/>
  <c r="AD489" i="17"/>
  <c r="AE489"/>
  <c r="AB489"/>
  <c r="AK489"/>
  <c r="AI489"/>
  <c r="AJ489"/>
  <c r="W488"/>
  <c r="Y488"/>
  <c r="Z489"/>
  <c r="AH489"/>
  <c r="V489"/>
  <c r="AA489"/>
  <c r="T489"/>
  <c r="G494" i="5"/>
  <c r="O489" i="17"/>
  <c r="R489"/>
  <c r="F493" i="5"/>
  <c r="E493"/>
  <c r="D493"/>
  <c r="C493"/>
  <c r="A493"/>
  <c r="B493"/>
  <c r="K492"/>
  <c r="O492"/>
  <c r="S492"/>
  <c r="W492"/>
  <c r="AA492"/>
  <c r="AE492"/>
  <c r="AI492"/>
  <c r="AM492"/>
  <c r="AQ492"/>
  <c r="AU492"/>
  <c r="AY492"/>
  <c r="BC492"/>
  <c r="BG492"/>
  <c r="BK492"/>
  <c r="BO492"/>
  <c r="BS492"/>
  <c r="BW492"/>
  <c r="CA492"/>
  <c r="H492"/>
  <c r="L492"/>
  <c r="P492"/>
  <c r="T492"/>
  <c r="X492"/>
  <c r="AB492"/>
  <c r="AF492"/>
  <c r="AJ492"/>
  <c r="AN492"/>
  <c r="AR492"/>
  <c r="AV492"/>
  <c r="AZ492"/>
  <c r="BD492"/>
  <c r="BH492"/>
  <c r="BL492"/>
  <c r="BP492"/>
  <c r="BT492"/>
  <c r="BX492"/>
  <c r="CB492"/>
  <c r="I492"/>
  <c r="M492"/>
  <c r="Q492"/>
  <c r="U492"/>
  <c r="Y492"/>
  <c r="AC492"/>
  <c r="AG492"/>
  <c r="AK492"/>
  <c r="AO492"/>
  <c r="AS492"/>
  <c r="AW492"/>
  <c r="BA492"/>
  <c r="BE492"/>
  <c r="BI492"/>
  <c r="BM492"/>
  <c r="BQ492"/>
  <c r="BU492"/>
  <c r="BY492"/>
  <c r="CC492"/>
  <c r="J492"/>
  <c r="N492"/>
  <c r="R492"/>
  <c r="V492"/>
  <c r="Z492"/>
  <c r="AD492"/>
  <c r="AH492"/>
  <c r="AL492"/>
  <c r="AP492"/>
  <c r="AT492"/>
  <c r="AX492"/>
  <c r="BB492"/>
  <c r="BF492"/>
  <c r="BJ492"/>
  <c r="BN492"/>
  <c r="BR492"/>
  <c r="BV492"/>
  <c r="BZ492"/>
  <c r="CD492"/>
  <c r="F490" i="18"/>
  <c r="A490" i="17" s="1"/>
  <c r="N490" s="1"/>
  <c r="X490" s="1"/>
  <c r="AL489"/>
  <c r="Q486" i="22" l="1"/>
  <c r="P486"/>
  <c r="R486"/>
  <c r="O487"/>
  <c r="AD490" i="17"/>
  <c r="AE490"/>
  <c r="AB490"/>
  <c r="AK490"/>
  <c r="AI490"/>
  <c r="AJ490"/>
  <c r="Z490"/>
  <c r="AH490"/>
  <c r="V490"/>
  <c r="AA490"/>
  <c r="T490"/>
  <c r="W489"/>
  <c r="Y489"/>
  <c r="G495" i="5"/>
  <c r="R490" i="17"/>
  <c r="O490"/>
  <c r="D494" i="5"/>
  <c r="E494"/>
  <c r="F494"/>
  <c r="A494"/>
  <c r="B494"/>
  <c r="C494"/>
  <c r="F491" i="18"/>
  <c r="A491" i="17" s="1"/>
  <c r="N491" s="1"/>
  <c r="X491" s="1"/>
  <c r="J493" i="5"/>
  <c r="N493"/>
  <c r="R493"/>
  <c r="V493"/>
  <c r="Z493"/>
  <c r="AD493"/>
  <c r="AH493"/>
  <c r="AL493"/>
  <c r="AP493"/>
  <c r="AT493"/>
  <c r="AX493"/>
  <c r="BB493"/>
  <c r="BF493"/>
  <c r="BJ493"/>
  <c r="BN493"/>
  <c r="BR493"/>
  <c r="BV493"/>
  <c r="BZ493"/>
  <c r="CD493"/>
  <c r="K493"/>
  <c r="O493"/>
  <c r="S493"/>
  <c r="W493"/>
  <c r="AA493"/>
  <c r="AE493"/>
  <c r="AI493"/>
  <c r="AM493"/>
  <c r="AQ493"/>
  <c r="AU493"/>
  <c r="AY493"/>
  <c r="BC493"/>
  <c r="BG493"/>
  <c r="BK493"/>
  <c r="BO493"/>
  <c r="BS493"/>
  <c r="BW493"/>
  <c r="CA493"/>
  <c r="H493"/>
  <c r="L493"/>
  <c r="P493"/>
  <c r="T493"/>
  <c r="X493"/>
  <c r="AB493"/>
  <c r="AF493"/>
  <c r="AJ493"/>
  <c r="AN493"/>
  <c r="AR493"/>
  <c r="AV493"/>
  <c r="AZ493"/>
  <c r="BD493"/>
  <c r="BH493"/>
  <c r="BL493"/>
  <c r="BP493"/>
  <c r="BT493"/>
  <c r="BX493"/>
  <c r="CB493"/>
  <c r="I493"/>
  <c r="M493"/>
  <c r="Q493"/>
  <c r="U493"/>
  <c r="Y493"/>
  <c r="AC493"/>
  <c r="AG493"/>
  <c r="AK493"/>
  <c r="AO493"/>
  <c r="AS493"/>
  <c r="AW493"/>
  <c r="BA493"/>
  <c r="BE493"/>
  <c r="BI493"/>
  <c r="BM493"/>
  <c r="BQ493"/>
  <c r="BU493"/>
  <c r="BY493"/>
  <c r="CC493"/>
  <c r="AL490" i="17"/>
  <c r="Q487" i="22" l="1"/>
  <c r="R487"/>
  <c r="P487"/>
  <c r="O488"/>
  <c r="AD491" i="17"/>
  <c r="AE491"/>
  <c r="AB491"/>
  <c r="AK491"/>
  <c r="AI491"/>
  <c r="AJ491"/>
  <c r="W490"/>
  <c r="Y490"/>
  <c r="Z491"/>
  <c r="AH491"/>
  <c r="V491"/>
  <c r="AA491"/>
  <c r="T491"/>
  <c r="G496" i="5"/>
  <c r="R491" i="17"/>
  <c r="O491"/>
  <c r="F492" i="18"/>
  <c r="A492" i="17" s="1"/>
  <c r="N492" s="1"/>
  <c r="X492" s="1"/>
  <c r="K494" i="5"/>
  <c r="O494"/>
  <c r="S494"/>
  <c r="W494"/>
  <c r="AA494"/>
  <c r="AE494"/>
  <c r="AI494"/>
  <c r="AM494"/>
  <c r="AQ494"/>
  <c r="AU494"/>
  <c r="AY494"/>
  <c r="BC494"/>
  <c r="BG494"/>
  <c r="BK494"/>
  <c r="BO494"/>
  <c r="BS494"/>
  <c r="BW494"/>
  <c r="CA494"/>
  <c r="H494"/>
  <c r="L494"/>
  <c r="P494"/>
  <c r="T494"/>
  <c r="X494"/>
  <c r="AB494"/>
  <c r="AF494"/>
  <c r="AJ494"/>
  <c r="AN494"/>
  <c r="AR494"/>
  <c r="AV494"/>
  <c r="AZ494"/>
  <c r="BD494"/>
  <c r="BH494"/>
  <c r="BL494"/>
  <c r="BP494"/>
  <c r="BT494"/>
  <c r="BX494"/>
  <c r="CB494"/>
  <c r="I494"/>
  <c r="M494"/>
  <c r="Q494"/>
  <c r="U494"/>
  <c r="Y494"/>
  <c r="AC494"/>
  <c r="AG494"/>
  <c r="AK494"/>
  <c r="AO494"/>
  <c r="AS494"/>
  <c r="AW494"/>
  <c r="BA494"/>
  <c r="BE494"/>
  <c r="BI494"/>
  <c r="BM494"/>
  <c r="BQ494"/>
  <c r="BU494"/>
  <c r="BY494"/>
  <c r="CC494"/>
  <c r="J494"/>
  <c r="N494"/>
  <c r="R494"/>
  <c r="V494"/>
  <c r="Z494"/>
  <c r="AD494"/>
  <c r="AH494"/>
  <c r="AL494"/>
  <c r="AP494"/>
  <c r="AT494"/>
  <c r="AX494"/>
  <c r="BB494"/>
  <c r="BF494"/>
  <c r="BJ494"/>
  <c r="BN494"/>
  <c r="BR494"/>
  <c r="BV494"/>
  <c r="BZ494"/>
  <c r="CD494"/>
  <c r="E495"/>
  <c r="D495"/>
  <c r="F495"/>
  <c r="C495"/>
  <c r="A495"/>
  <c r="B495"/>
  <c r="AL491" i="17"/>
  <c r="Q488" i="22" l="1"/>
  <c r="P488"/>
  <c r="R488"/>
  <c r="O489"/>
  <c r="AD492" i="17"/>
  <c r="AE492"/>
  <c r="AB492"/>
  <c r="AK492"/>
  <c r="AI492"/>
  <c r="AJ492"/>
  <c r="W491"/>
  <c r="Y491"/>
  <c r="Z492"/>
  <c r="AH492"/>
  <c r="V492"/>
  <c r="AA492"/>
  <c r="T492"/>
  <c r="G497" i="5"/>
  <c r="R492" i="17"/>
  <c r="O492"/>
  <c r="H495" i="5"/>
  <c r="L495"/>
  <c r="P495"/>
  <c r="T495"/>
  <c r="X495"/>
  <c r="AB495"/>
  <c r="AF495"/>
  <c r="AJ495"/>
  <c r="AN495"/>
  <c r="AR495"/>
  <c r="AV495"/>
  <c r="AZ495"/>
  <c r="BD495"/>
  <c r="BH495"/>
  <c r="BL495"/>
  <c r="BP495"/>
  <c r="BT495"/>
  <c r="BX495"/>
  <c r="CB495"/>
  <c r="I495"/>
  <c r="M495"/>
  <c r="Q495"/>
  <c r="U495"/>
  <c r="Y495"/>
  <c r="AC495"/>
  <c r="AG495"/>
  <c r="AK495"/>
  <c r="AO495"/>
  <c r="AS495"/>
  <c r="AW495"/>
  <c r="BA495"/>
  <c r="BE495"/>
  <c r="BI495"/>
  <c r="BM495"/>
  <c r="BQ495"/>
  <c r="BU495"/>
  <c r="BY495"/>
  <c r="CC495"/>
  <c r="N495"/>
  <c r="V495"/>
  <c r="AD495"/>
  <c r="AL495"/>
  <c r="AT495"/>
  <c r="BB495"/>
  <c r="BJ495"/>
  <c r="BR495"/>
  <c r="BZ495"/>
  <c r="K495"/>
  <c r="S495"/>
  <c r="AA495"/>
  <c r="AI495"/>
  <c r="AQ495"/>
  <c r="AY495"/>
  <c r="BG495"/>
  <c r="BO495"/>
  <c r="BW495"/>
  <c r="J495"/>
  <c r="R495"/>
  <c r="Z495"/>
  <c r="AH495"/>
  <c r="AP495"/>
  <c r="AX495"/>
  <c r="BF495"/>
  <c r="BN495"/>
  <c r="BV495"/>
  <c r="CD495"/>
  <c r="O495"/>
  <c r="W495"/>
  <c r="AE495"/>
  <c r="AM495"/>
  <c r="AU495"/>
  <c r="BC495"/>
  <c r="BK495"/>
  <c r="BS495"/>
  <c r="CA495"/>
  <c r="D496"/>
  <c r="E496"/>
  <c r="F496"/>
  <c r="B496"/>
  <c r="C496"/>
  <c r="A496"/>
  <c r="F493" i="18"/>
  <c r="A493" i="17" s="1"/>
  <c r="N493" s="1"/>
  <c r="X493" s="1"/>
  <c r="AL492"/>
  <c r="R489" i="22" l="1"/>
  <c r="Q489"/>
  <c r="P489"/>
  <c r="O490"/>
  <c r="AD493" i="17"/>
  <c r="AE493"/>
  <c r="AB493"/>
  <c r="AK493"/>
  <c r="AI493"/>
  <c r="AJ493"/>
  <c r="Z493"/>
  <c r="AH493"/>
  <c r="V493"/>
  <c r="AA493"/>
  <c r="T493"/>
  <c r="W492"/>
  <c r="Y492"/>
  <c r="G498" i="5"/>
  <c r="O493" i="17"/>
  <c r="R493"/>
  <c r="E497" i="5"/>
  <c r="D497"/>
  <c r="F497"/>
  <c r="C497"/>
  <c r="A497"/>
  <c r="B497"/>
  <c r="F494" i="18"/>
  <c r="A494" i="17" s="1"/>
  <c r="N494" s="1"/>
  <c r="X494" s="1"/>
  <c r="I496" i="5"/>
  <c r="M496"/>
  <c r="Q496"/>
  <c r="U496"/>
  <c r="Y496"/>
  <c r="AC496"/>
  <c r="AG496"/>
  <c r="AK496"/>
  <c r="AO496"/>
  <c r="AS496"/>
  <c r="AW496"/>
  <c r="BA496"/>
  <c r="BE496"/>
  <c r="BI496"/>
  <c r="BM496"/>
  <c r="BQ496"/>
  <c r="BU496"/>
  <c r="BY496"/>
  <c r="CC496"/>
  <c r="J496"/>
  <c r="N496"/>
  <c r="R496"/>
  <c r="V496"/>
  <c r="Z496"/>
  <c r="AD496"/>
  <c r="AH496"/>
  <c r="AL496"/>
  <c r="AP496"/>
  <c r="AT496"/>
  <c r="AX496"/>
  <c r="BB496"/>
  <c r="BF496"/>
  <c r="BJ496"/>
  <c r="BN496"/>
  <c r="BR496"/>
  <c r="BV496"/>
  <c r="BZ496"/>
  <c r="CD496"/>
  <c r="K496"/>
  <c r="O496"/>
  <c r="S496"/>
  <c r="W496"/>
  <c r="AA496"/>
  <c r="AE496"/>
  <c r="AI496"/>
  <c r="AM496"/>
  <c r="AQ496"/>
  <c r="AU496"/>
  <c r="AY496"/>
  <c r="BC496"/>
  <c r="BG496"/>
  <c r="BK496"/>
  <c r="BO496"/>
  <c r="BS496"/>
  <c r="BW496"/>
  <c r="CA496"/>
  <c r="H496"/>
  <c r="L496"/>
  <c r="P496"/>
  <c r="T496"/>
  <c r="X496"/>
  <c r="AB496"/>
  <c r="AF496"/>
  <c r="AJ496"/>
  <c r="AN496"/>
  <c r="AR496"/>
  <c r="AV496"/>
  <c r="AZ496"/>
  <c r="BD496"/>
  <c r="BH496"/>
  <c r="BL496"/>
  <c r="BP496"/>
  <c r="BT496"/>
  <c r="BX496"/>
  <c r="CB496"/>
  <c r="AL493" i="17"/>
  <c r="P490" i="22" l="1"/>
  <c r="R490"/>
  <c r="Q490"/>
  <c r="O491"/>
  <c r="AD494" i="17"/>
  <c r="AE494"/>
  <c r="AB494"/>
  <c r="AK494"/>
  <c r="AI494"/>
  <c r="AJ494"/>
  <c r="Z494"/>
  <c r="AH494"/>
  <c r="V494"/>
  <c r="AA494"/>
  <c r="T494"/>
  <c r="W493"/>
  <c r="Y493"/>
  <c r="G499" i="5"/>
  <c r="R494" i="17"/>
  <c r="O494"/>
  <c r="D498" i="5"/>
  <c r="E498"/>
  <c r="F498"/>
  <c r="B498"/>
  <c r="C498"/>
  <c r="A498"/>
  <c r="F495" i="18"/>
  <c r="A495" i="17" s="1"/>
  <c r="N495" s="1"/>
  <c r="X495" s="1"/>
  <c r="J497" i="5"/>
  <c r="N497"/>
  <c r="R497"/>
  <c r="V497"/>
  <c r="Z497"/>
  <c r="AD497"/>
  <c r="AH497"/>
  <c r="AL497"/>
  <c r="AP497"/>
  <c r="AT497"/>
  <c r="AX497"/>
  <c r="BB497"/>
  <c r="BF497"/>
  <c r="BJ497"/>
  <c r="BN497"/>
  <c r="BR497"/>
  <c r="BV497"/>
  <c r="BZ497"/>
  <c r="CD497"/>
  <c r="K497"/>
  <c r="O497"/>
  <c r="S497"/>
  <c r="W497"/>
  <c r="AA497"/>
  <c r="AE497"/>
  <c r="AI497"/>
  <c r="AM497"/>
  <c r="AQ497"/>
  <c r="AU497"/>
  <c r="AY497"/>
  <c r="BC497"/>
  <c r="BG497"/>
  <c r="BK497"/>
  <c r="BO497"/>
  <c r="BS497"/>
  <c r="BW497"/>
  <c r="CA497"/>
  <c r="H497"/>
  <c r="L497"/>
  <c r="P497"/>
  <c r="T497"/>
  <c r="X497"/>
  <c r="AB497"/>
  <c r="AF497"/>
  <c r="AJ497"/>
  <c r="AN497"/>
  <c r="AR497"/>
  <c r="AV497"/>
  <c r="AZ497"/>
  <c r="BD497"/>
  <c r="BH497"/>
  <c r="BL497"/>
  <c r="BP497"/>
  <c r="BT497"/>
  <c r="BX497"/>
  <c r="CB497"/>
  <c r="I497"/>
  <c r="M497"/>
  <c r="Q497"/>
  <c r="U497"/>
  <c r="Y497"/>
  <c r="AC497"/>
  <c r="AG497"/>
  <c r="AK497"/>
  <c r="AO497"/>
  <c r="AS497"/>
  <c r="AW497"/>
  <c r="BA497"/>
  <c r="BE497"/>
  <c r="BI497"/>
  <c r="BM497"/>
  <c r="BQ497"/>
  <c r="BU497"/>
  <c r="BY497"/>
  <c r="CC497"/>
  <c r="AL494" i="17"/>
  <c r="Q491" i="22" l="1"/>
  <c r="P491"/>
  <c r="R491"/>
  <c r="O492"/>
  <c r="AD495" i="17"/>
  <c r="AE495"/>
  <c r="AB495"/>
  <c r="AK495"/>
  <c r="AI495"/>
  <c r="AJ495"/>
  <c r="W494"/>
  <c r="Y494"/>
  <c r="Z495"/>
  <c r="AH495"/>
  <c r="V495"/>
  <c r="AA495"/>
  <c r="T495"/>
  <c r="G500" i="5"/>
  <c r="R495" i="17"/>
  <c r="O495"/>
  <c r="F496" i="18"/>
  <c r="A496" i="17" s="1"/>
  <c r="N496" s="1"/>
  <c r="X496" s="1"/>
  <c r="I498" i="5"/>
  <c r="M498"/>
  <c r="Q498"/>
  <c r="U498"/>
  <c r="Y498"/>
  <c r="AC498"/>
  <c r="AG498"/>
  <c r="AK498"/>
  <c r="AO498"/>
  <c r="AS498"/>
  <c r="AW498"/>
  <c r="BA498"/>
  <c r="BE498"/>
  <c r="BI498"/>
  <c r="BM498"/>
  <c r="BQ498"/>
  <c r="BU498"/>
  <c r="BY498"/>
  <c r="CC498"/>
  <c r="J498"/>
  <c r="N498"/>
  <c r="R498"/>
  <c r="V498"/>
  <c r="Z498"/>
  <c r="AD498"/>
  <c r="AH498"/>
  <c r="AL498"/>
  <c r="AP498"/>
  <c r="AT498"/>
  <c r="AX498"/>
  <c r="BB498"/>
  <c r="BF498"/>
  <c r="BJ498"/>
  <c r="BN498"/>
  <c r="BR498"/>
  <c r="BV498"/>
  <c r="BZ498"/>
  <c r="CD498"/>
  <c r="K498"/>
  <c r="O498"/>
  <c r="S498"/>
  <c r="W498"/>
  <c r="AA498"/>
  <c r="AE498"/>
  <c r="AI498"/>
  <c r="AM498"/>
  <c r="AQ498"/>
  <c r="AU498"/>
  <c r="AY498"/>
  <c r="BC498"/>
  <c r="BG498"/>
  <c r="BK498"/>
  <c r="BO498"/>
  <c r="BS498"/>
  <c r="BW498"/>
  <c r="CA498"/>
  <c r="H498"/>
  <c r="L498"/>
  <c r="P498"/>
  <c r="T498"/>
  <c r="X498"/>
  <c r="AB498"/>
  <c r="AF498"/>
  <c r="AJ498"/>
  <c r="AN498"/>
  <c r="AR498"/>
  <c r="AV498"/>
  <c r="AZ498"/>
  <c r="BD498"/>
  <c r="BH498"/>
  <c r="BL498"/>
  <c r="BP498"/>
  <c r="BT498"/>
  <c r="BX498"/>
  <c r="CB498"/>
  <c r="E499"/>
  <c r="D499"/>
  <c r="F499"/>
  <c r="C499"/>
  <c r="A499"/>
  <c r="B499"/>
  <c r="AL495" i="17"/>
  <c r="Q492" i="22" l="1"/>
  <c r="P492"/>
  <c r="R492"/>
  <c r="O493"/>
  <c r="AD496" i="17"/>
  <c r="AE496"/>
  <c r="AB496"/>
  <c r="AK496"/>
  <c r="AI496"/>
  <c r="AJ496"/>
  <c r="W495"/>
  <c r="Y495"/>
  <c r="Z496"/>
  <c r="AH496"/>
  <c r="V496"/>
  <c r="AA496"/>
  <c r="T496"/>
  <c r="G501" i="5"/>
  <c r="R496" i="17"/>
  <c r="O496"/>
  <c r="J499" i="5"/>
  <c r="N499"/>
  <c r="R499"/>
  <c r="V499"/>
  <c r="Z499"/>
  <c r="AD499"/>
  <c r="AH499"/>
  <c r="AL499"/>
  <c r="AP499"/>
  <c r="AT499"/>
  <c r="AX499"/>
  <c r="BB499"/>
  <c r="BF499"/>
  <c r="BJ499"/>
  <c r="BN499"/>
  <c r="BR499"/>
  <c r="BV499"/>
  <c r="BZ499"/>
  <c r="CD499"/>
  <c r="K499"/>
  <c r="O499"/>
  <c r="S499"/>
  <c r="W499"/>
  <c r="AA499"/>
  <c r="AE499"/>
  <c r="AI499"/>
  <c r="AM499"/>
  <c r="AQ499"/>
  <c r="AU499"/>
  <c r="AY499"/>
  <c r="BC499"/>
  <c r="BG499"/>
  <c r="BK499"/>
  <c r="BO499"/>
  <c r="BS499"/>
  <c r="BW499"/>
  <c r="CA499"/>
  <c r="L499"/>
  <c r="T499"/>
  <c r="AB499"/>
  <c r="AJ499"/>
  <c r="AR499"/>
  <c r="AZ499"/>
  <c r="BH499"/>
  <c r="BP499"/>
  <c r="BX499"/>
  <c r="I499"/>
  <c r="Q499"/>
  <c r="Y499"/>
  <c r="AG499"/>
  <c r="AO499"/>
  <c r="AW499"/>
  <c r="BE499"/>
  <c r="BM499"/>
  <c r="BU499"/>
  <c r="CC499"/>
  <c r="H499"/>
  <c r="P499"/>
  <c r="X499"/>
  <c r="AF499"/>
  <c r="AN499"/>
  <c r="AV499"/>
  <c r="BD499"/>
  <c r="BL499"/>
  <c r="BT499"/>
  <c r="CB499"/>
  <c r="M499"/>
  <c r="U499"/>
  <c r="AC499"/>
  <c r="AK499"/>
  <c r="AS499"/>
  <c r="BA499"/>
  <c r="BI499"/>
  <c r="BQ499"/>
  <c r="BY499"/>
  <c r="D500"/>
  <c r="E500"/>
  <c r="F500"/>
  <c r="A500"/>
  <c r="B500"/>
  <c r="C500"/>
  <c r="F497" i="18"/>
  <c r="A497" i="17" s="1"/>
  <c r="N497" s="1"/>
  <c r="X497" s="1"/>
  <c r="AL496"/>
  <c r="Q493" i="22" l="1"/>
  <c r="P493"/>
  <c r="R493"/>
  <c r="O494"/>
  <c r="AD497" i="17"/>
  <c r="AE497"/>
  <c r="AB497"/>
  <c r="AK497"/>
  <c r="AI497"/>
  <c r="AJ497"/>
  <c r="Z497"/>
  <c r="AH497"/>
  <c r="V497"/>
  <c r="AA497"/>
  <c r="T497"/>
  <c r="W496"/>
  <c r="Y496"/>
  <c r="G502" i="5"/>
  <c r="O497" i="17"/>
  <c r="R497"/>
  <c r="F501" i="5"/>
  <c r="E501"/>
  <c r="D501"/>
  <c r="C501"/>
  <c r="A501"/>
  <c r="B501"/>
  <c r="F498" i="18"/>
  <c r="A498" i="17" s="1"/>
  <c r="N498" s="1"/>
  <c r="X498" s="1"/>
  <c r="K500" i="5"/>
  <c r="O500"/>
  <c r="S500"/>
  <c r="W500"/>
  <c r="AA500"/>
  <c r="AE500"/>
  <c r="AI500"/>
  <c r="AM500"/>
  <c r="AQ500"/>
  <c r="AU500"/>
  <c r="AY500"/>
  <c r="BC500"/>
  <c r="BG500"/>
  <c r="BK500"/>
  <c r="BO500"/>
  <c r="BS500"/>
  <c r="BW500"/>
  <c r="CA500"/>
  <c r="H500"/>
  <c r="L500"/>
  <c r="P500"/>
  <c r="T500"/>
  <c r="X500"/>
  <c r="AB500"/>
  <c r="AF500"/>
  <c r="AJ500"/>
  <c r="AN500"/>
  <c r="AR500"/>
  <c r="AV500"/>
  <c r="AZ500"/>
  <c r="BD500"/>
  <c r="BH500"/>
  <c r="BL500"/>
  <c r="BP500"/>
  <c r="BT500"/>
  <c r="BX500"/>
  <c r="CB500"/>
  <c r="I500"/>
  <c r="M500"/>
  <c r="Q500"/>
  <c r="U500"/>
  <c r="Y500"/>
  <c r="AC500"/>
  <c r="AG500"/>
  <c r="AK500"/>
  <c r="AO500"/>
  <c r="AS500"/>
  <c r="AW500"/>
  <c r="BA500"/>
  <c r="BE500"/>
  <c r="BI500"/>
  <c r="BM500"/>
  <c r="BQ500"/>
  <c r="BU500"/>
  <c r="BY500"/>
  <c r="CC500"/>
  <c r="J500"/>
  <c r="N500"/>
  <c r="R500"/>
  <c r="V500"/>
  <c r="Z500"/>
  <c r="AD500"/>
  <c r="AH500"/>
  <c r="AL500"/>
  <c r="AP500"/>
  <c r="AT500"/>
  <c r="AX500"/>
  <c r="BB500"/>
  <c r="BF500"/>
  <c r="BJ500"/>
  <c r="BN500"/>
  <c r="BR500"/>
  <c r="BV500"/>
  <c r="BZ500"/>
  <c r="CD500"/>
  <c r="AL497" i="17"/>
  <c r="Q494" i="22" l="1"/>
  <c r="P494"/>
  <c r="R494"/>
  <c r="O495"/>
  <c r="AD498" i="17"/>
  <c r="AE498"/>
  <c r="AB498"/>
  <c r="AK498"/>
  <c r="AI498"/>
  <c r="AJ498"/>
  <c r="Z498"/>
  <c r="AH498"/>
  <c r="V498"/>
  <c r="AA498"/>
  <c r="T498"/>
  <c r="W497"/>
  <c r="Y497"/>
  <c r="G503" i="5"/>
  <c r="R498" i="17"/>
  <c r="O498"/>
  <c r="D502" i="5"/>
  <c r="E502"/>
  <c r="F502"/>
  <c r="A502"/>
  <c r="B502"/>
  <c r="C502"/>
  <c r="H501"/>
  <c r="L501"/>
  <c r="P501"/>
  <c r="T501"/>
  <c r="X501"/>
  <c r="AB501"/>
  <c r="AF501"/>
  <c r="AJ501"/>
  <c r="AN501"/>
  <c r="AR501"/>
  <c r="AV501"/>
  <c r="AZ501"/>
  <c r="BD501"/>
  <c r="BH501"/>
  <c r="BL501"/>
  <c r="BP501"/>
  <c r="BT501"/>
  <c r="BX501"/>
  <c r="CB501"/>
  <c r="I501"/>
  <c r="M501"/>
  <c r="Q501"/>
  <c r="U501"/>
  <c r="Y501"/>
  <c r="AC501"/>
  <c r="AG501"/>
  <c r="AK501"/>
  <c r="AO501"/>
  <c r="AS501"/>
  <c r="AW501"/>
  <c r="BA501"/>
  <c r="BE501"/>
  <c r="BI501"/>
  <c r="BM501"/>
  <c r="BQ501"/>
  <c r="BU501"/>
  <c r="BY501"/>
  <c r="CC501"/>
  <c r="J501"/>
  <c r="N501"/>
  <c r="R501"/>
  <c r="V501"/>
  <c r="Z501"/>
  <c r="AD501"/>
  <c r="AH501"/>
  <c r="AL501"/>
  <c r="AP501"/>
  <c r="AT501"/>
  <c r="AX501"/>
  <c r="BB501"/>
  <c r="BF501"/>
  <c r="BJ501"/>
  <c r="BN501"/>
  <c r="BR501"/>
  <c r="BV501"/>
  <c r="BZ501"/>
  <c r="CD501"/>
  <c r="K501"/>
  <c r="O501"/>
  <c r="S501"/>
  <c r="W501"/>
  <c r="AA501"/>
  <c r="AE501"/>
  <c r="AI501"/>
  <c r="AM501"/>
  <c r="AQ501"/>
  <c r="AU501"/>
  <c r="AY501"/>
  <c r="BC501"/>
  <c r="BG501"/>
  <c r="BK501"/>
  <c r="BO501"/>
  <c r="BS501"/>
  <c r="BW501"/>
  <c r="CA501"/>
  <c r="F499" i="18"/>
  <c r="A499" i="17" s="1"/>
  <c r="N499" s="1"/>
  <c r="X499" s="1"/>
  <c r="AL498"/>
  <c r="Q495" i="22" l="1"/>
  <c r="R495"/>
  <c r="P495"/>
  <c r="O496"/>
  <c r="AD499" i="17"/>
  <c r="AE499"/>
  <c r="AB499"/>
  <c r="AK499"/>
  <c r="AI499"/>
  <c r="AJ499"/>
  <c r="Z499"/>
  <c r="AH499"/>
  <c r="V499"/>
  <c r="AA499"/>
  <c r="T499"/>
  <c r="W498"/>
  <c r="Y498"/>
  <c r="G504" i="5"/>
  <c r="R499" i="17"/>
  <c r="O499"/>
  <c r="E503" i="5"/>
  <c r="D503"/>
  <c r="F503"/>
  <c r="C503"/>
  <c r="A503"/>
  <c r="B503"/>
  <c r="K502"/>
  <c r="O502"/>
  <c r="S502"/>
  <c r="W502"/>
  <c r="AA502"/>
  <c r="AE502"/>
  <c r="AI502"/>
  <c r="AM502"/>
  <c r="AQ502"/>
  <c r="AU502"/>
  <c r="AY502"/>
  <c r="BC502"/>
  <c r="BG502"/>
  <c r="BK502"/>
  <c r="BO502"/>
  <c r="BS502"/>
  <c r="BW502"/>
  <c r="CA502"/>
  <c r="H502"/>
  <c r="L502"/>
  <c r="P502"/>
  <c r="T502"/>
  <c r="X502"/>
  <c r="AB502"/>
  <c r="AF502"/>
  <c r="AJ502"/>
  <c r="AN502"/>
  <c r="AR502"/>
  <c r="AV502"/>
  <c r="AZ502"/>
  <c r="BD502"/>
  <c r="BH502"/>
  <c r="BL502"/>
  <c r="BP502"/>
  <c r="BT502"/>
  <c r="BX502"/>
  <c r="CB502"/>
  <c r="I502"/>
  <c r="M502"/>
  <c r="Q502"/>
  <c r="U502"/>
  <c r="Y502"/>
  <c r="AC502"/>
  <c r="AG502"/>
  <c r="AK502"/>
  <c r="AO502"/>
  <c r="AS502"/>
  <c r="AW502"/>
  <c r="BA502"/>
  <c r="BE502"/>
  <c r="BI502"/>
  <c r="BM502"/>
  <c r="BQ502"/>
  <c r="BU502"/>
  <c r="BY502"/>
  <c r="CC502"/>
  <c r="J502"/>
  <c r="N502"/>
  <c r="R502"/>
  <c r="V502"/>
  <c r="Z502"/>
  <c r="AD502"/>
  <c r="AH502"/>
  <c r="AL502"/>
  <c r="AP502"/>
  <c r="AT502"/>
  <c r="AX502"/>
  <c r="BB502"/>
  <c r="BF502"/>
  <c r="BJ502"/>
  <c r="BN502"/>
  <c r="BR502"/>
  <c r="BV502"/>
  <c r="BZ502"/>
  <c r="CD502"/>
  <c r="F500" i="18"/>
  <c r="A500" i="17" s="1"/>
  <c r="AL499"/>
  <c r="Q496" i="22" l="1"/>
  <c r="P496"/>
  <c r="R496"/>
  <c r="O497"/>
  <c r="H405"/>
  <c r="H435"/>
  <c r="H490"/>
  <c r="H344"/>
  <c r="H277"/>
  <c r="H144"/>
  <c r="H74"/>
  <c r="H33"/>
  <c r="H111"/>
  <c r="H207"/>
  <c r="H271"/>
  <c r="H335"/>
  <c r="H192"/>
  <c r="H256"/>
  <c r="H338"/>
  <c r="H477"/>
  <c r="H413"/>
  <c r="H63"/>
  <c r="H141"/>
  <c r="H406"/>
  <c r="H351"/>
  <c r="H479"/>
  <c r="H59"/>
  <c r="H133"/>
  <c r="H404"/>
  <c r="H349"/>
  <c r="H146"/>
  <c r="H82"/>
  <c r="H18"/>
  <c r="H128"/>
  <c r="H91"/>
  <c r="H261"/>
  <c r="H182"/>
  <c r="H320"/>
  <c r="H418"/>
  <c r="H482"/>
  <c r="H363"/>
  <c r="H427"/>
  <c r="H491"/>
  <c r="H124"/>
  <c r="H83"/>
  <c r="H257"/>
  <c r="H178"/>
  <c r="H312"/>
  <c r="H416"/>
  <c r="H480"/>
  <c r="H361"/>
  <c r="H425"/>
  <c r="H489"/>
  <c r="H316"/>
  <c r="H244"/>
  <c r="H180"/>
  <c r="H323"/>
  <c r="H259"/>
  <c r="H195"/>
  <c r="H87"/>
  <c r="H21"/>
  <c r="H126"/>
  <c r="H62"/>
  <c r="H341"/>
  <c r="H396"/>
  <c r="H101"/>
  <c r="H43"/>
  <c r="H471"/>
  <c r="H343"/>
  <c r="H398"/>
  <c r="H109"/>
  <c r="H47"/>
  <c r="H467"/>
  <c r="H76"/>
  <c r="H35"/>
  <c r="H209"/>
  <c r="H85"/>
  <c r="H258"/>
  <c r="H392"/>
  <c r="H456"/>
  <c r="H337"/>
  <c r="H401"/>
  <c r="H465"/>
  <c r="H350"/>
  <c r="H268"/>
  <c r="H204"/>
  <c r="H105"/>
  <c r="H283"/>
  <c r="H219"/>
  <c r="H135"/>
  <c r="H45"/>
  <c r="H150"/>
  <c r="H86"/>
  <c r="H22"/>
  <c r="H476"/>
  <c r="H298"/>
  <c r="H249"/>
  <c r="H116"/>
  <c r="H423"/>
  <c r="H478"/>
  <c r="H304"/>
  <c r="H253"/>
  <c r="H120"/>
  <c r="H339"/>
  <c r="H394"/>
  <c r="H93"/>
  <c r="H39"/>
  <c r="H42"/>
  <c r="H170"/>
  <c r="H81"/>
  <c r="H191"/>
  <c r="H255"/>
  <c r="H319"/>
  <c r="H176"/>
  <c r="H240"/>
  <c r="H308"/>
  <c r="H493"/>
  <c r="H429"/>
  <c r="H168"/>
  <c r="H301"/>
  <c r="H368"/>
  <c r="H302"/>
  <c r="H447"/>
  <c r="H164"/>
  <c r="H297"/>
  <c r="H364"/>
  <c r="H500"/>
  <c r="H162"/>
  <c r="H98"/>
  <c r="H34"/>
  <c r="H96"/>
  <c r="H55"/>
  <c r="H229"/>
  <c r="H125"/>
  <c r="H278"/>
  <c r="H402"/>
  <c r="H466"/>
  <c r="H347"/>
  <c r="H411"/>
  <c r="H475"/>
  <c r="H92"/>
  <c r="H51"/>
  <c r="H225"/>
  <c r="H117"/>
  <c r="H274"/>
  <c r="H400"/>
  <c r="H464"/>
  <c r="H345"/>
  <c r="H409"/>
  <c r="H473"/>
  <c r="H342"/>
  <c r="H260"/>
  <c r="H196"/>
  <c r="H89"/>
  <c r="H275"/>
  <c r="H211"/>
  <c r="H119"/>
  <c r="H37"/>
  <c r="H142"/>
  <c r="H78"/>
  <c r="H373"/>
  <c r="H428"/>
  <c r="H202"/>
  <c r="H131"/>
  <c r="H20"/>
  <c r="H375"/>
  <c r="H430"/>
  <c r="H206"/>
  <c r="H139"/>
  <c r="H24"/>
  <c r="H44"/>
  <c r="H172"/>
  <c r="H177"/>
  <c r="H305"/>
  <c r="H226"/>
  <c r="H372"/>
  <c r="H440"/>
  <c r="H306"/>
  <c r="H385"/>
  <c r="H449"/>
  <c r="H366"/>
  <c r="H284"/>
  <c r="H220"/>
  <c r="H137"/>
  <c r="H299"/>
  <c r="H235"/>
  <c r="H167"/>
  <c r="H61"/>
  <c r="H166"/>
  <c r="H102"/>
  <c r="H38"/>
  <c r="H314"/>
  <c r="H380"/>
  <c r="H313"/>
  <c r="H52"/>
  <c r="H391"/>
  <c r="H446"/>
  <c r="H238"/>
  <c r="H189"/>
  <c r="H56"/>
  <c r="H371"/>
  <c r="H426"/>
  <c r="H198"/>
  <c r="H123"/>
  <c r="H16"/>
  <c r="H138"/>
  <c r="H65"/>
  <c r="H175"/>
  <c r="H239"/>
  <c r="H303"/>
  <c r="H145"/>
  <c r="H224"/>
  <c r="H288"/>
  <c r="H370"/>
  <c r="H445"/>
  <c r="H104"/>
  <c r="H237"/>
  <c r="H286"/>
  <c r="H470"/>
  <c r="H415"/>
  <c r="H100"/>
  <c r="H233"/>
  <c r="H282"/>
  <c r="H468"/>
  <c r="H17"/>
  <c r="H114"/>
  <c r="H50"/>
  <c r="H64"/>
  <c r="H23"/>
  <c r="H197"/>
  <c r="H325"/>
  <c r="H246"/>
  <c r="H386"/>
  <c r="H450"/>
  <c r="H326"/>
  <c r="H395"/>
  <c r="H459"/>
  <c r="H60"/>
  <c r="H19"/>
  <c r="H193"/>
  <c r="H321"/>
  <c r="H242"/>
  <c r="H384"/>
  <c r="H448"/>
  <c r="H322"/>
  <c r="H393"/>
  <c r="H457"/>
  <c r="H358"/>
  <c r="H276"/>
  <c r="H212"/>
  <c r="H121"/>
  <c r="H291"/>
  <c r="H227"/>
  <c r="H151"/>
  <c r="H53"/>
  <c r="H158"/>
  <c r="H94"/>
  <c r="H30"/>
  <c r="H460"/>
  <c r="H266"/>
  <c r="H217"/>
  <c r="H84"/>
  <c r="H407"/>
  <c r="H462"/>
  <c r="H270"/>
  <c r="H221"/>
  <c r="H88"/>
  <c r="H499"/>
  <c r="H140"/>
  <c r="H115"/>
  <c r="H273"/>
  <c r="H194"/>
  <c r="H340"/>
  <c r="H424"/>
  <c r="H488"/>
  <c r="H369"/>
  <c r="H433"/>
  <c r="H497"/>
  <c r="H300"/>
  <c r="H236"/>
  <c r="H169"/>
  <c r="H315"/>
  <c r="H251"/>
  <c r="H187"/>
  <c r="H77"/>
  <c r="H13"/>
  <c r="H118"/>
  <c r="H54"/>
  <c r="H357"/>
  <c r="H412"/>
  <c r="H165"/>
  <c r="H75"/>
  <c r="H487"/>
  <c r="H359"/>
  <c r="H414"/>
  <c r="H173"/>
  <c r="H79"/>
  <c r="H403"/>
  <c r="H458"/>
  <c r="H262"/>
  <c r="H213"/>
  <c r="H106"/>
  <c r="H49"/>
  <c r="H143"/>
  <c r="H223"/>
  <c r="H287"/>
  <c r="H113"/>
  <c r="H208"/>
  <c r="H272"/>
  <c r="H354"/>
  <c r="H40"/>
  <c r="H171"/>
  <c r="H438"/>
  <c r="H36"/>
  <c r="H218"/>
  <c r="H381"/>
  <c r="H66"/>
  <c r="H160"/>
  <c r="H293"/>
  <c r="H360"/>
  <c r="H434"/>
  <c r="H379"/>
  <c r="H28"/>
  <c r="H147"/>
  <c r="H210"/>
  <c r="H432"/>
  <c r="H377"/>
  <c r="H374"/>
  <c r="H228"/>
  <c r="H307"/>
  <c r="H179"/>
  <c r="H174"/>
  <c r="H46"/>
  <c r="H348"/>
  <c r="H148"/>
  <c r="H494"/>
  <c r="H285"/>
  <c r="H483"/>
  <c r="H67"/>
  <c r="H149"/>
  <c r="H408"/>
  <c r="H353"/>
  <c r="H481"/>
  <c r="H252"/>
  <c r="H331"/>
  <c r="H203"/>
  <c r="H29"/>
  <c r="H70"/>
  <c r="H444"/>
  <c r="H185"/>
  <c r="H318"/>
  <c r="H317"/>
  <c r="H80"/>
  <c r="H461"/>
  <c r="H222"/>
  <c r="H383"/>
  <c r="H163"/>
  <c r="H436"/>
  <c r="H130"/>
  <c r="H32"/>
  <c r="H155"/>
  <c r="H214"/>
  <c r="H498"/>
  <c r="H443"/>
  <c r="H156"/>
  <c r="H289"/>
  <c r="H356"/>
  <c r="H496"/>
  <c r="H441"/>
  <c r="H292"/>
  <c r="H153"/>
  <c r="H243"/>
  <c r="H69"/>
  <c r="H110"/>
  <c r="H492"/>
  <c r="H281"/>
  <c r="H439"/>
  <c r="H352"/>
  <c r="H152"/>
  <c r="H108"/>
  <c r="H241"/>
  <c r="H290"/>
  <c r="H472"/>
  <c r="H417"/>
  <c r="H332"/>
  <c r="H188"/>
  <c r="H267"/>
  <c r="H103"/>
  <c r="H134"/>
  <c r="H389"/>
  <c r="H234"/>
  <c r="H455"/>
  <c r="H382"/>
  <c r="H365"/>
  <c r="H420"/>
  <c r="H186"/>
  <c r="H99"/>
  <c r="H495"/>
  <c r="H367"/>
  <c r="H422"/>
  <c r="H190"/>
  <c r="H107"/>
  <c r="H437"/>
  <c r="H378"/>
  <c r="H296"/>
  <c r="H232"/>
  <c r="H161"/>
  <c r="H311"/>
  <c r="H247"/>
  <c r="H183"/>
  <c r="H73"/>
  <c r="H154"/>
  <c r="H26"/>
  <c r="H71"/>
  <c r="H157"/>
  <c r="H410"/>
  <c r="H355"/>
  <c r="H484"/>
  <c r="H328"/>
  <c r="H265"/>
  <c r="H132"/>
  <c r="H431"/>
  <c r="H486"/>
  <c r="H336"/>
  <c r="H269"/>
  <c r="H136"/>
  <c r="H469"/>
  <c r="H346"/>
  <c r="H264"/>
  <c r="H200"/>
  <c r="H97"/>
  <c r="H279"/>
  <c r="H215"/>
  <c r="H127"/>
  <c r="H41"/>
  <c r="H90"/>
  <c r="H112"/>
  <c r="H245"/>
  <c r="H294"/>
  <c r="H474"/>
  <c r="H419"/>
  <c r="H387"/>
  <c r="H442"/>
  <c r="H230"/>
  <c r="H181"/>
  <c r="H48"/>
  <c r="H122"/>
  <c r="H57"/>
  <c r="H159"/>
  <c r="H231"/>
  <c r="H295"/>
  <c r="H129"/>
  <c r="H216"/>
  <c r="H280"/>
  <c r="H362"/>
  <c r="H453"/>
  <c r="H72"/>
  <c r="H205"/>
  <c r="H254"/>
  <c r="H454"/>
  <c r="H399"/>
  <c r="H68"/>
  <c r="H201"/>
  <c r="H250"/>
  <c r="H452"/>
  <c r="H397"/>
  <c r="H7"/>
  <c r="H5"/>
  <c r="N500" i="17"/>
  <c r="X500" s="1"/>
  <c r="W499"/>
  <c r="Y499"/>
  <c r="D504" i="5"/>
  <c r="E504"/>
  <c r="F504"/>
  <c r="B504"/>
  <c r="C504"/>
  <c r="A504"/>
  <c r="H503"/>
  <c r="L503"/>
  <c r="P503"/>
  <c r="T503"/>
  <c r="X503"/>
  <c r="AB503"/>
  <c r="AF503"/>
  <c r="AJ503"/>
  <c r="AN503"/>
  <c r="AR503"/>
  <c r="AV503"/>
  <c r="AZ503"/>
  <c r="BD503"/>
  <c r="BH503"/>
  <c r="BL503"/>
  <c r="BP503"/>
  <c r="BT503"/>
  <c r="BX503"/>
  <c r="CB503"/>
  <c r="I503"/>
  <c r="M503"/>
  <c r="Q503"/>
  <c r="U503"/>
  <c r="Y503"/>
  <c r="AC503"/>
  <c r="AG503"/>
  <c r="AK503"/>
  <c r="AO503"/>
  <c r="AS503"/>
  <c r="AW503"/>
  <c r="BA503"/>
  <c r="BE503"/>
  <c r="BI503"/>
  <c r="BM503"/>
  <c r="BQ503"/>
  <c r="BU503"/>
  <c r="BY503"/>
  <c r="CC503"/>
  <c r="J503"/>
  <c r="R503"/>
  <c r="Z503"/>
  <c r="AH503"/>
  <c r="AP503"/>
  <c r="AX503"/>
  <c r="BF503"/>
  <c r="BN503"/>
  <c r="BV503"/>
  <c r="CD503"/>
  <c r="O503"/>
  <c r="W503"/>
  <c r="AE503"/>
  <c r="AM503"/>
  <c r="AU503"/>
  <c r="BC503"/>
  <c r="BK503"/>
  <c r="BS503"/>
  <c r="CA503"/>
  <c r="N503"/>
  <c r="V503"/>
  <c r="AD503"/>
  <c r="AL503"/>
  <c r="AT503"/>
  <c r="BB503"/>
  <c r="BJ503"/>
  <c r="BR503"/>
  <c r="BZ503"/>
  <c r="K503"/>
  <c r="S503"/>
  <c r="AA503"/>
  <c r="AI503"/>
  <c r="AQ503"/>
  <c r="AY503"/>
  <c r="BG503"/>
  <c r="BO503"/>
  <c r="BW503"/>
  <c r="Q497" i="22" l="1"/>
  <c r="P497"/>
  <c r="R497"/>
  <c r="O498"/>
  <c r="Z500" i="17"/>
  <c r="T500"/>
  <c r="AB500"/>
  <c r="R500"/>
  <c r="V500"/>
  <c r="AI500"/>
  <c r="AD500"/>
  <c r="O500"/>
  <c r="F3" i="13" s="1"/>
  <c r="G505" i="5"/>
  <c r="AA500" i="17"/>
  <c r="AH500"/>
  <c r="C26" i="4" s="1"/>
  <c r="AJ500" i="17"/>
  <c r="AK500"/>
  <c r="AE500"/>
  <c r="E505" i="5"/>
  <c r="F505"/>
  <c r="A505"/>
  <c r="D505"/>
  <c r="C505"/>
  <c r="B505"/>
  <c r="I504"/>
  <c r="M504"/>
  <c r="Q504"/>
  <c r="U504"/>
  <c r="Y504"/>
  <c r="AC504"/>
  <c r="AG504"/>
  <c r="AK504"/>
  <c r="AO504"/>
  <c r="AS504"/>
  <c r="AW504"/>
  <c r="BA504"/>
  <c r="BE504"/>
  <c r="BI504"/>
  <c r="BM504"/>
  <c r="BQ504"/>
  <c r="BU504"/>
  <c r="BY504"/>
  <c r="CC504"/>
  <c r="J504"/>
  <c r="N504"/>
  <c r="R504"/>
  <c r="V504"/>
  <c r="Z504"/>
  <c r="AD504"/>
  <c r="AH504"/>
  <c r="AL504"/>
  <c r="AP504"/>
  <c r="AT504"/>
  <c r="AX504"/>
  <c r="BB504"/>
  <c r="BF504"/>
  <c r="BJ504"/>
  <c r="BN504"/>
  <c r="BR504"/>
  <c r="BV504"/>
  <c r="BZ504"/>
  <c r="CD504"/>
  <c r="K504"/>
  <c r="O504"/>
  <c r="S504"/>
  <c r="W504"/>
  <c r="AA504"/>
  <c r="AE504"/>
  <c r="AI504"/>
  <c r="AM504"/>
  <c r="AQ504"/>
  <c r="AU504"/>
  <c r="AY504"/>
  <c r="BC504"/>
  <c r="BG504"/>
  <c r="BK504"/>
  <c r="BO504"/>
  <c r="BS504"/>
  <c r="BW504"/>
  <c r="CA504"/>
  <c r="H504"/>
  <c r="L504"/>
  <c r="P504"/>
  <c r="T504"/>
  <c r="X504"/>
  <c r="AB504"/>
  <c r="AF504"/>
  <c r="AJ504"/>
  <c r="AN504"/>
  <c r="AR504"/>
  <c r="AV504"/>
  <c r="AZ504"/>
  <c r="BD504"/>
  <c r="BH504"/>
  <c r="BL504"/>
  <c r="BP504"/>
  <c r="BT504"/>
  <c r="BX504"/>
  <c r="CB504"/>
  <c r="AL500" i="17"/>
  <c r="Q498" i="22" l="1"/>
  <c r="P498"/>
  <c r="R498"/>
  <c r="O499"/>
  <c r="Y500" i="17"/>
  <c r="W500"/>
  <c r="BP505" i="5"/>
  <c r="BW505"/>
  <c r="V505"/>
  <c r="K505"/>
  <c r="AG505"/>
  <c r="AQ505"/>
  <c r="BB505"/>
  <c r="BM505"/>
  <c r="T505"/>
  <c r="BG505"/>
  <c r="AA505"/>
  <c r="BR505"/>
  <c r="AL505"/>
  <c r="CC505"/>
  <c r="AW505"/>
  <c r="Q505"/>
  <c r="AJ505"/>
  <c r="BO505"/>
  <c r="AY505"/>
  <c r="AI505"/>
  <c r="S505"/>
  <c r="BZ505"/>
  <c r="BJ505"/>
  <c r="AT505"/>
  <c r="AD505"/>
  <c r="N505"/>
  <c r="BU505"/>
  <c r="BE505"/>
  <c r="AO505"/>
  <c r="Y505"/>
  <c r="I505"/>
  <c r="AZ505"/>
  <c r="L505"/>
  <c r="BX505"/>
  <c r="BH505"/>
  <c r="AR505"/>
  <c r="AB505"/>
  <c r="H505"/>
  <c r="CA505"/>
  <c r="BS505"/>
  <c r="BK505"/>
  <c r="BC505"/>
  <c r="AU505"/>
  <c r="AM505"/>
  <c r="AE505"/>
  <c r="W505"/>
  <c r="O505"/>
  <c r="CD505"/>
  <c r="BV505"/>
  <c r="BN505"/>
  <c r="BF505"/>
  <c r="AX505"/>
  <c r="AP505"/>
  <c r="AH505"/>
  <c r="Z505"/>
  <c r="R505"/>
  <c r="J505"/>
  <c r="BY505"/>
  <c r="BQ505"/>
  <c r="BI505"/>
  <c r="BA505"/>
  <c r="AS505"/>
  <c r="AK505"/>
  <c r="AC505"/>
  <c r="U505"/>
  <c r="M505"/>
  <c r="CB505"/>
  <c r="BT505"/>
  <c r="BL505"/>
  <c r="BD505"/>
  <c r="AV505"/>
  <c r="AN505"/>
  <c r="AF505"/>
  <c r="X505"/>
  <c r="P505"/>
  <c r="Q499" i="22" l="1"/>
  <c r="P499"/>
  <c r="R499"/>
  <c r="O500"/>
  <c r="Q500" l="1"/>
  <c r="P500"/>
  <c r="R500"/>
</calcChain>
</file>

<file path=xl/comments1.xml><?xml version="1.0" encoding="utf-8"?>
<comments xmlns="http://schemas.openxmlformats.org/spreadsheetml/2006/main">
  <authors>
    <author>jjb</author>
  </authors>
  <commentList>
    <comment ref="E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Y表示取正向值，N表示取负向值</t>
        </r>
      </text>
    </comment>
  </commentList>
</comments>
</file>

<file path=xl/comments2.xml><?xml version="1.0" encoding="utf-8"?>
<comments xmlns="http://schemas.openxmlformats.org/spreadsheetml/2006/main">
  <authors>
    <author>jjb</author>
  </authors>
  <commentList>
    <comment ref="F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某些任务源自其他辅助计划，所以需要关联。取值有：需求编号（来自于需求列表）、风险编号（来自风险列表）、沟通计划编号（来自于沟通计划）、里程碑名称（来自于项目阶段与里程碑）、“临时”（表示临时任务）</t>
        </r>
      </text>
    </comment>
    <comment ref="N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如果是暂停或取消任务，本字段就是暂停或取消时最后投入工作的那天。用于成本计算</t>
        </r>
      </text>
    </comment>
    <comment ref="X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用于间接表的过滤条件</t>
        </r>
      </text>
    </comment>
  </commentList>
</comments>
</file>

<file path=xl/comments3.xml><?xml version="1.0" encoding="utf-8"?>
<comments xmlns="http://schemas.openxmlformats.org/spreadsheetml/2006/main">
  <authors>
    <author>jjb</author>
  </authors>
  <commentList>
    <comment ref="C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需求的来源，可以是客户、技术、用户等。如果是层次性分解出来的需求，则填写父需求的需求编号</t>
        </r>
      </text>
    </comment>
    <comment ref="F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应用系统中该需求的实施者，一般可以是：用户、管理员、审核员等等。</t>
        </r>
      </text>
    </comment>
    <comment ref="G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需求优先级=获益程度+损失程度</t>
        </r>
      </text>
    </comment>
    <comment ref="K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指如果实现该需求，对项目带来的正面影响程度</t>
        </r>
      </text>
    </comment>
    <comment ref="L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指需求如果不实现的话，会给项目带来的伤害和损失程度</t>
        </r>
      </text>
    </comment>
  </commentList>
</comments>
</file>

<file path=xl/comments4.xml><?xml version="1.0" encoding="utf-8"?>
<comments xmlns="http://schemas.openxmlformats.org/spreadsheetml/2006/main">
  <authors>
    <author>jjb</author>
  </authors>
  <commentList>
    <comment ref="G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if(or(d7 &gt; i$6, e7 &lt; h$6)
, 0
, if(d7 &lt; h$6, if(e7 &gt; i$6, "-", "]") , if(e7 &gt; i$6, "[", "."))
)
+
if(or(f7 &gt; i$6, g7 &lt; h$6)
, 0
, if(f7 &lt; h$6, if(g7 &gt; i$6, "-", "]") , if(g7 &gt; i$6, "[", "."))
)</t>
        </r>
      </text>
    </comment>
  </commentList>
</comments>
</file>

<file path=xl/comments5.xml><?xml version="1.0" encoding="utf-8"?>
<comments xmlns="http://schemas.openxmlformats.org/spreadsheetml/2006/main">
  <authors>
    <author>jjb</author>
  </authors>
  <commentList>
    <comment ref="B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有效范围从B2~B200.扩大需要修改“临-进度”表</t>
        </r>
      </text>
    </comment>
  </commentList>
</comments>
</file>

<file path=xl/comments6.xml><?xml version="1.0" encoding="utf-8"?>
<comments xmlns="http://schemas.openxmlformats.org/spreadsheetml/2006/main">
  <authors>
    <author>jjb</author>
  </authors>
  <commentList>
    <comment ref="D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数据位置=起始偏移+（当前列-起始列）+（当前行-起始行）*列宽</t>
        </r>
      </text>
    </comment>
  </commentList>
</comments>
</file>

<file path=xl/comments7.xml><?xml version="1.0" encoding="utf-8"?>
<comments xmlns="http://schemas.openxmlformats.org/spreadsheetml/2006/main">
  <authors>
    <author>jjb</author>
  </authors>
  <commentList>
    <comment ref="J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这里的行列都不含标题位置，直接是数据区的起始位置。都从1开始算</t>
        </r>
      </text>
    </comment>
    <comment ref="AG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CV=BCWP-ACWP</t>
        </r>
      </text>
    </comment>
    <comment ref="AH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SV=BCWP-BCWS</t>
        </r>
      </text>
    </comment>
    <comment ref="AI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CPI=BCWP/ACWP</t>
        </r>
      </text>
    </comment>
    <comment ref="AJ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SPI=BCWP/BCWS</t>
        </r>
      </text>
    </comment>
  </commentList>
</comments>
</file>

<file path=xl/comments8.xml><?xml version="1.0" encoding="utf-8"?>
<comments xmlns="http://schemas.openxmlformats.org/spreadsheetml/2006/main">
  <authors>
    <author>jjb</author>
  </authors>
  <commentList>
    <comment ref="N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任务是否有效任务</t>
        </r>
      </text>
    </comment>
    <comment ref="P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任务是否已经开始</t>
        </r>
      </text>
    </comment>
    <comment ref="Q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任务是否已经完成</t>
        </r>
      </text>
    </comment>
    <comment ref="T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正在进行任务和当前日期之间的工作日</t>
        </r>
      </text>
    </comment>
    <comment ref="U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假设进度比例是真实的，在耗费“已用人天”完成“进度”的情况下，依据公式“已用人天”/真实总人天=“进度”，转换得到公式
</t>
        </r>
      </text>
    </comment>
    <comment ref="V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暂停和取消的任务也算在耗费内</t>
        </r>
      </text>
    </comment>
    <comment ref="W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未完成的任务的价值为0，暂停和取消的任务也算纯损失</t>
        </r>
      </text>
    </comment>
    <comment ref="X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计划工作量*进度==》用于计算需求的满足程度用途</t>
        </r>
      </text>
    </comment>
    <comment ref="Y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工作效率=估计工作量/估计总人天。表示人员完成任务的能力</t>
        </r>
      </text>
    </comment>
    <comment ref="AG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针对实际完成时间为空的情况，把未完成的任务的结束日期设置为今天。把冻结和暂停的任务日期设置为到期日</t>
        </r>
      </text>
    </comment>
  </commentList>
</comments>
</file>

<file path=xl/comments9.xml><?xml version="1.0" encoding="utf-8"?>
<comments xmlns="http://schemas.openxmlformats.org/spreadsheetml/2006/main">
  <authors>
    <author>jjb</author>
  </authors>
  <commentList>
    <comment ref="E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项目进展所需该角色对项目的支持程度，从低到高分5级</t>
        </r>
      </text>
    </comment>
    <comment ref="F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该角色对项目实际的支持度，从低到高分5级,-1表示反对</t>
        </r>
      </text>
    </comment>
    <comment ref="G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项目进展所需该角色对项目的支持程度，从低到高分5级</t>
        </r>
      </text>
    </comment>
    <comment ref="H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该角色对项目实际的支持度，从低到高分5级,-1表示反对</t>
        </r>
      </text>
    </comment>
    <comment ref="I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表示对项目顺利实施的影响能力。从低到高分5级。开发工程师影响力为2级。</t>
        </r>
      </text>
    </comment>
    <comment ref="J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综合评估对项目的影响力。值=支持度*重要性</t>
        </r>
      </text>
    </comment>
  </commentList>
</comments>
</file>

<file path=xl/comments10.xml><?xml version="1.0" encoding="utf-8"?>
<comments xmlns="http://schemas.openxmlformats.org/spreadsheetml/2006/main">
  <authors>
    <author>jjb</author>
  </authors>
  <commentList>
    <comment ref="D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风险概率&gt;60%为高；介于30%到60%为中；小于30%为低</t>
        </r>
      </text>
    </comment>
    <comment ref="F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风险值从1开始，最高15</t>
        </r>
      </text>
    </comment>
  </commentList>
</comments>
</file>

<file path=xl/sharedStrings.xml><?xml version="1.0" encoding="utf-8"?>
<sst xmlns="http://schemas.openxmlformats.org/spreadsheetml/2006/main" count="985" uniqueCount="717">
  <si>
    <t>风险编号</t>
  </si>
  <si>
    <t>风险描述</t>
  </si>
  <si>
    <t>风险值</t>
  </si>
  <si>
    <t>模块</t>
  </si>
  <si>
    <t>任务</t>
  </si>
  <si>
    <t>责任人</t>
  </si>
  <si>
    <t>状态</t>
  </si>
  <si>
    <t>跟踪记录</t>
  </si>
  <si>
    <t>进度</t>
  </si>
  <si>
    <t>项目名称</t>
    <phoneticPr fontId="1" type="noConversion"/>
  </si>
  <si>
    <t>商务负责人</t>
    <phoneticPr fontId="1" type="noConversion"/>
  </si>
  <si>
    <t>项目类型</t>
    <phoneticPr fontId="1" type="noConversion"/>
  </si>
  <si>
    <t>客户名称</t>
    <phoneticPr fontId="1" type="noConversion"/>
  </si>
  <si>
    <t>外包伙伴名称</t>
    <phoneticPr fontId="1" type="noConversion"/>
  </si>
  <si>
    <t>合同交付时间</t>
    <phoneticPr fontId="1" type="noConversion"/>
  </si>
  <si>
    <t>参数值</t>
    <phoneticPr fontId="1" type="noConversion"/>
  </si>
  <si>
    <t>参数名称</t>
    <phoneticPr fontId="1" type="noConversion"/>
  </si>
  <si>
    <t>参数分类</t>
    <phoneticPr fontId="1" type="noConversion"/>
  </si>
  <si>
    <t>项目信息</t>
    <phoneticPr fontId="1" type="noConversion"/>
  </si>
  <si>
    <t>合作伙伴信息</t>
    <phoneticPr fontId="1" type="noConversion"/>
  </si>
  <si>
    <t>客户信息</t>
    <phoneticPr fontId="1" type="noConversion"/>
  </si>
  <si>
    <t>合同信息</t>
    <phoneticPr fontId="1" type="noConversion"/>
  </si>
  <si>
    <t>外包信息</t>
    <phoneticPr fontId="1" type="noConversion"/>
  </si>
  <si>
    <t>合作伙伴名称</t>
    <phoneticPr fontId="1" type="noConversion"/>
  </si>
  <si>
    <t>合作分成金额</t>
    <phoneticPr fontId="1" type="noConversion"/>
  </si>
  <si>
    <t>姓名</t>
  </si>
  <si>
    <t>职务</t>
  </si>
  <si>
    <t>手机</t>
  </si>
  <si>
    <t>项目角色</t>
    <phoneticPr fontId="1" type="noConversion"/>
  </si>
  <si>
    <t>所在部门</t>
    <phoneticPr fontId="1" type="noConversion"/>
  </si>
  <si>
    <t>电子邮件</t>
    <phoneticPr fontId="1" type="noConversion"/>
  </si>
  <si>
    <t>即时通讯</t>
    <phoneticPr fontId="1" type="noConversion"/>
  </si>
  <si>
    <t>合同甲方名称</t>
    <phoneticPr fontId="1" type="noConversion"/>
  </si>
  <si>
    <t>说明</t>
    <phoneticPr fontId="1" type="noConversion"/>
  </si>
  <si>
    <t>客户项目经理</t>
    <phoneticPr fontId="1" type="noConversion"/>
  </si>
  <si>
    <t>客户负责人</t>
    <phoneticPr fontId="1" type="noConversion"/>
  </si>
  <si>
    <t>外包合同总额</t>
    <phoneticPr fontId="1" type="noConversion"/>
  </si>
  <si>
    <t>外包开始时间</t>
    <phoneticPr fontId="1" type="noConversion"/>
  </si>
  <si>
    <t>外包交付时间</t>
    <phoneticPr fontId="1" type="noConversion"/>
  </si>
  <si>
    <t>合作伙伴地址</t>
    <phoneticPr fontId="1" type="noConversion"/>
  </si>
  <si>
    <t>客户行业</t>
    <phoneticPr fontId="1" type="noConversion"/>
  </si>
  <si>
    <t>客户地址</t>
    <phoneticPr fontId="1" type="noConversion"/>
  </si>
  <si>
    <t>合作方联系人</t>
    <phoneticPr fontId="1" type="noConversion"/>
  </si>
  <si>
    <t>技术风险等级</t>
    <phoneticPr fontId="1" type="noConversion"/>
  </si>
  <si>
    <t>项目风险等级</t>
    <phoneticPr fontId="1" type="noConversion"/>
  </si>
  <si>
    <t>外包方联系人</t>
    <phoneticPr fontId="1" type="noConversion"/>
  </si>
  <si>
    <t>合同生效时间</t>
    <phoneticPr fontId="1" type="noConversion"/>
  </si>
  <si>
    <t>项目进度</t>
    <phoneticPr fontId="1" type="noConversion"/>
  </si>
  <si>
    <t>项目计划结项时间</t>
    <phoneticPr fontId="1" type="noConversion"/>
  </si>
  <si>
    <t>项目实际开始时间</t>
    <phoneticPr fontId="1" type="noConversion"/>
  </si>
  <si>
    <t>项目估计结束时间</t>
    <phoneticPr fontId="1" type="noConversion"/>
  </si>
  <si>
    <t>外包工作量估算（人天）</t>
    <phoneticPr fontId="1" type="noConversion"/>
  </si>
  <si>
    <t>项目的中文名称</t>
    <phoneticPr fontId="1" type="noConversion"/>
  </si>
  <si>
    <t>项目代号</t>
    <phoneticPr fontId="1" type="noConversion"/>
  </si>
  <si>
    <t>项目组给项目起的代号，该代号可以用在代码和文件命名</t>
    <phoneticPr fontId="1" type="noConversion"/>
  </si>
  <si>
    <t>对项目所用技术的难度和风险评级，纯技术考虑</t>
    <phoneticPr fontId="1" type="noConversion"/>
  </si>
  <si>
    <t>对项目是否顺利完成交付的综合风险评级，考虑所有技术和非技术因素</t>
    <phoneticPr fontId="1" type="noConversion"/>
  </si>
  <si>
    <t>原先计划的项目结项时间，中途不可变更</t>
    <phoneticPr fontId="1" type="noConversion"/>
  </si>
  <si>
    <t>项目实际开始时间，会影响到表中各种时间长度的计算</t>
    <phoneticPr fontId="1" type="noConversion"/>
  </si>
  <si>
    <t>预估的项目总工作量，中途不可变更</t>
    <phoneticPr fontId="1" type="noConversion"/>
  </si>
  <si>
    <t>（自动计算）根据目前的趋势，不考虑外部因素情况下，项目交付的估算时间</t>
    <phoneticPr fontId="1" type="noConversion"/>
  </si>
  <si>
    <t>合同状态</t>
    <phoneticPr fontId="1" type="noConversion"/>
  </si>
  <si>
    <t>合同的签订状态</t>
    <phoneticPr fontId="1" type="noConversion"/>
  </si>
  <si>
    <t>合同的生效时间</t>
    <phoneticPr fontId="1" type="noConversion"/>
  </si>
  <si>
    <t>合同中规定的交付时间</t>
    <phoneticPr fontId="1" type="noConversion"/>
  </si>
  <si>
    <t>合同签订时间</t>
    <phoneticPr fontId="1" type="noConversion"/>
  </si>
  <si>
    <t>签订合同的时间</t>
    <phoneticPr fontId="1" type="noConversion"/>
  </si>
  <si>
    <t>合同中甲方的名称</t>
    <phoneticPr fontId="1" type="noConversion"/>
  </si>
  <si>
    <t>合同总金额</t>
    <phoneticPr fontId="1" type="noConversion"/>
  </si>
  <si>
    <t>预计考核收款</t>
    <phoneticPr fontId="1" type="noConversion"/>
  </si>
  <si>
    <t>（自动计算）合同总金额-伙伴分成-外包费用</t>
    <phoneticPr fontId="1" type="noConversion"/>
  </si>
  <si>
    <t>合同总金额</t>
    <phoneticPr fontId="1" type="noConversion"/>
  </si>
  <si>
    <t>客户所在的行业</t>
    <phoneticPr fontId="1" type="noConversion"/>
  </si>
  <si>
    <t>客户所在的地址</t>
    <phoneticPr fontId="1" type="noConversion"/>
  </si>
  <si>
    <t>客户方</t>
  </si>
  <si>
    <t>合作方分成的金额</t>
    <phoneticPr fontId="1" type="noConversion"/>
  </si>
  <si>
    <t>外包伙伴地址</t>
    <phoneticPr fontId="1" type="noConversion"/>
  </si>
  <si>
    <t>项目经理</t>
  </si>
  <si>
    <t>项目经理</t>
    <phoneticPr fontId="1" type="noConversion"/>
  </si>
  <si>
    <t>我方的项目经理姓名，其姓名必须同时出现在项目通讯录中</t>
    <phoneticPr fontId="1" type="noConversion"/>
  </si>
  <si>
    <t>我方商务负责人姓名，其姓名必须同时出现在项目通讯录中</t>
    <phoneticPr fontId="1" type="noConversion"/>
  </si>
  <si>
    <t>电话</t>
    <phoneticPr fontId="1" type="noConversion"/>
  </si>
  <si>
    <t>影响力</t>
    <phoneticPr fontId="1" type="noConversion"/>
  </si>
  <si>
    <t>重要性</t>
    <phoneticPr fontId="1" type="noConversion"/>
  </si>
  <si>
    <t>项目介入时间</t>
    <phoneticPr fontId="1" type="noConversion"/>
  </si>
  <si>
    <t>备注</t>
    <phoneticPr fontId="1" type="noConversion"/>
  </si>
  <si>
    <t>中间件</t>
  </si>
  <si>
    <t>蒋建波</t>
    <phoneticPr fontId="1" type="noConversion"/>
  </si>
  <si>
    <t>PMO</t>
    <phoneticPr fontId="1" type="noConversion"/>
  </si>
  <si>
    <t>jiangjianbo@apusic.com</t>
    <phoneticPr fontId="1" type="noConversion"/>
  </si>
  <si>
    <t>ICOM:jianbo_jiang@kingdee.com</t>
    <phoneticPr fontId="1" type="noConversion"/>
  </si>
  <si>
    <t>0755-86072312</t>
    <phoneticPr fontId="1" type="noConversion"/>
  </si>
  <si>
    <t>需要支持</t>
    <phoneticPr fontId="1" type="noConversion"/>
  </si>
  <si>
    <t>实际支持</t>
    <phoneticPr fontId="1" type="noConversion"/>
  </si>
  <si>
    <t>中间件-项目管理部</t>
    <phoneticPr fontId="1" type="noConversion"/>
  </si>
  <si>
    <t>开发工程师</t>
  </si>
  <si>
    <t>需求编号</t>
    <phoneticPr fontId="1" type="noConversion"/>
  </si>
  <si>
    <t>表格</t>
    <phoneticPr fontId="1" type="noConversion"/>
  </si>
  <si>
    <t>数据项</t>
    <phoneticPr fontId="1" type="noConversion"/>
  </si>
  <si>
    <t>说明</t>
    <phoneticPr fontId="1" type="noConversion"/>
  </si>
  <si>
    <t>模块</t>
    <phoneticPr fontId="1" type="noConversion"/>
  </si>
  <si>
    <t>任务</t>
    <phoneticPr fontId="1" type="noConversion"/>
  </si>
  <si>
    <t>预计工作量</t>
    <phoneticPr fontId="1" type="noConversion"/>
  </si>
  <si>
    <t>状态</t>
    <phoneticPr fontId="1" type="noConversion"/>
  </si>
  <si>
    <t>进度</t>
    <phoneticPr fontId="1" type="noConversion"/>
  </si>
  <si>
    <t>项目月度</t>
    <phoneticPr fontId="1" type="noConversion"/>
  </si>
  <si>
    <t>项目月度是以项目开始的月份作为第一个月。把项目月度换算为真实的日期的公式为：真实日期=项目开始时间+项目月度-1</t>
    <phoneticPr fontId="1" type="noConversion"/>
  </si>
  <si>
    <t>阶段周次</t>
    <phoneticPr fontId="1" type="noConversion"/>
  </si>
  <si>
    <t>阶段周次</t>
    <phoneticPr fontId="1" type="noConversion"/>
  </si>
  <si>
    <t>一个阶段会横跨几周的时间，阶段周次就是这个阶段内的第几周。数字从第一周开始。一般建议一个阶段的时间长度固定，建议2周或4周长度即可</t>
    <phoneticPr fontId="1" type="noConversion"/>
  </si>
  <si>
    <t>项目阶段长度（周）</t>
    <phoneticPr fontId="1" type="noConversion"/>
  </si>
  <si>
    <t>项目计划</t>
    <phoneticPr fontId="1" type="noConversion"/>
  </si>
  <si>
    <t>项目一个阶段最长为几周。建议2周或4周一个阶段</t>
    <phoneticPr fontId="1" type="noConversion"/>
  </si>
  <si>
    <t>任务的简介。需要包含主语谓语和宾语，比如“验证用户输入的登录信息”</t>
    <phoneticPr fontId="1" type="noConversion"/>
  </si>
  <si>
    <t>阶段/迭代</t>
    <phoneticPr fontId="1" type="noConversion"/>
  </si>
  <si>
    <t>阶段/迭代</t>
    <phoneticPr fontId="1" type="noConversion"/>
  </si>
  <si>
    <t>阶段或迭代的主题名称。一个项目会分成多个阶段，可以用瀑布式的开发阶段划分，也可以用迭代式的工作主题划分。每个阶段会横跨几周的时间，在项目计划的时候，会大致定下该阶段会在项目开始的第几个月开始。在阶段结束之后，建议和客户做一个沟通和演示，目的是让客户了解项目进展情况，如果客户有需求，也可以立刻做出调整</t>
    <phoneticPr fontId="1" type="noConversion"/>
  </si>
  <si>
    <t>项目分很多模块，按照模块划分和阶段划分是项目中的两种不同维度的划分方法。</t>
    <phoneticPr fontId="1" type="noConversion"/>
  </si>
  <si>
    <t>责任人</t>
    <phoneticPr fontId="1" type="noConversion"/>
  </si>
  <si>
    <t>执行任务人的姓名，他的姓名必须在项目通讯录中，否则无法选取</t>
    <phoneticPr fontId="1" type="noConversion"/>
  </si>
  <si>
    <t>每个任务在规划之后就需要进行工作量评估，不必计较评估有多么的准确，可以随着经验增多而不断改进评估方法。任务一般以人天计算，也可以用抽象的“点”来计算，然后从实际执行中得到“点”和“人天”的对应关系。</t>
    <phoneticPr fontId="1" type="noConversion"/>
  </si>
  <si>
    <t>项目任务有很多状态，包括未开始、正在处理、处理完成、取消等</t>
    <phoneticPr fontId="1" type="noConversion"/>
  </si>
  <si>
    <t>用百分比表示的进度，未开始的进度为0%，已完成的进度为100%。该数值仅用于记录，不参与运算。</t>
    <phoneticPr fontId="1" type="noConversion"/>
  </si>
  <si>
    <t>状态</t>
    <phoneticPr fontId="1" type="noConversion"/>
  </si>
  <si>
    <t>参与</t>
  </si>
  <si>
    <t>节假日</t>
    <phoneticPr fontId="1" type="noConversion"/>
  </si>
  <si>
    <t>项目模块名称</t>
    <phoneticPr fontId="1" type="noConversion"/>
  </si>
  <si>
    <t>节假日说明</t>
    <phoneticPr fontId="1" type="noConversion"/>
  </si>
  <si>
    <t>春节长假</t>
  </si>
  <si>
    <t>妇女节半天</t>
  </si>
  <si>
    <t>清明节</t>
  </si>
  <si>
    <t>劳动节</t>
  </si>
  <si>
    <t>中秋和国庆</t>
  </si>
  <si>
    <t>加入时间</t>
    <phoneticPr fontId="1" type="noConversion"/>
  </si>
  <si>
    <t>实施说明</t>
    <phoneticPr fontId="1" type="noConversion"/>
  </si>
  <si>
    <t>项目进度表是最重要的表格，存放项目的所有任务信息，包括项目未开始之前的咨询等投入工作。该表格是项目经理唯一需要每天维护的表。用于项目的计划编制和进度跟踪。</t>
    <phoneticPr fontId="1" type="noConversion"/>
  </si>
  <si>
    <t>需求描述</t>
    <phoneticPr fontId="1" type="noConversion"/>
  </si>
  <si>
    <t>需求名称</t>
    <phoneticPr fontId="1" type="noConversion"/>
  </si>
  <si>
    <t>优先级</t>
    <phoneticPr fontId="1" type="noConversion"/>
  </si>
  <si>
    <t>周计划视图</t>
    <phoneticPr fontId="1" type="noConversion"/>
  </si>
  <si>
    <t>类型</t>
    <phoneticPr fontId="1" type="noConversion"/>
  </si>
  <si>
    <t>名称</t>
    <phoneticPr fontId="1" type="noConversion"/>
  </si>
  <si>
    <t>开始时间</t>
    <phoneticPr fontId="1" type="noConversion"/>
  </si>
  <si>
    <t>结束时间</t>
    <phoneticPr fontId="1" type="noConversion"/>
  </si>
  <si>
    <t>目标定义</t>
    <phoneticPr fontId="1" type="noConversion"/>
  </si>
  <si>
    <t>项目阶段</t>
  </si>
  <si>
    <t>里程碑</t>
  </si>
  <si>
    <t>需求调研</t>
  </si>
  <si>
    <t>需求调研</t>
    <phoneticPr fontId="1" type="noConversion"/>
  </si>
  <si>
    <t>完成客户的需求调研，出SOW文档</t>
    <phoneticPr fontId="1" type="noConversion"/>
  </si>
  <si>
    <t>SOW文档评审</t>
    <phoneticPr fontId="1" type="noConversion"/>
  </si>
  <si>
    <t>基础架构搭建</t>
  </si>
  <si>
    <t>基础架构搭建</t>
    <phoneticPr fontId="1" type="noConversion"/>
  </si>
  <si>
    <t>完成可运行的基础平台原型的搭建</t>
    <phoneticPr fontId="1" type="noConversion"/>
  </si>
  <si>
    <t>基础平台演示</t>
    <phoneticPr fontId="1" type="noConversion"/>
  </si>
  <si>
    <t>用户授权功能</t>
    <phoneticPr fontId="1" type="noConversion"/>
  </si>
  <si>
    <t>给基础平台添加用户授权功能</t>
    <phoneticPr fontId="1" type="noConversion"/>
  </si>
  <si>
    <t>用户授权功能演示</t>
    <phoneticPr fontId="1" type="noConversion"/>
  </si>
  <si>
    <t>里程碑事件</t>
    <phoneticPr fontId="1" type="noConversion"/>
  </si>
  <si>
    <t>基础架构内部培训</t>
    <phoneticPr fontId="1" type="noConversion"/>
  </si>
  <si>
    <t>给项目组成员进行基础架构平台的培训</t>
    <phoneticPr fontId="1" type="noConversion"/>
  </si>
  <si>
    <t>客户方项目经理的姓名，必须出现在项目通讯录中</t>
    <phoneticPr fontId="1" type="noConversion"/>
  </si>
  <si>
    <t>一般是客户方项目经理的上级，必须出现在项目通讯录中</t>
    <phoneticPr fontId="1" type="noConversion"/>
  </si>
  <si>
    <t>有无合作伙伴</t>
    <phoneticPr fontId="1" type="noConversion"/>
  </si>
  <si>
    <t>有无外包</t>
    <phoneticPr fontId="1" type="noConversion"/>
  </si>
  <si>
    <t>说明项目是否有外包方</t>
    <phoneticPr fontId="1" type="noConversion"/>
  </si>
  <si>
    <t>说明项目是否有合作伙伴</t>
    <phoneticPr fontId="1" type="noConversion"/>
  </si>
  <si>
    <t>无</t>
  </si>
  <si>
    <t>合作伙伴的单位名称</t>
    <phoneticPr fontId="1" type="noConversion"/>
  </si>
  <si>
    <t>合作伙伴的单位地址</t>
    <phoneticPr fontId="1" type="noConversion"/>
  </si>
  <si>
    <t>合作方的联系人姓名，必须出现在项目通讯录中</t>
    <phoneticPr fontId="1" type="noConversion"/>
  </si>
  <si>
    <t>外包项目的承包方单位名称</t>
    <phoneticPr fontId="1" type="noConversion"/>
  </si>
  <si>
    <t>外包项目的承包方单位地址</t>
    <phoneticPr fontId="1" type="noConversion"/>
  </si>
  <si>
    <t>外包方的联系人姓名，一般是项目经理</t>
    <phoneticPr fontId="1" type="noConversion"/>
  </si>
  <si>
    <t>外包估算工作量，以人天为单位</t>
    <phoneticPr fontId="1" type="noConversion"/>
  </si>
  <si>
    <t>外包工作开始的时间</t>
    <phoneticPr fontId="1" type="noConversion"/>
  </si>
  <si>
    <t>外包合同规定的交付时间</t>
    <phoneticPr fontId="1" type="noConversion"/>
  </si>
  <si>
    <t>开始对项目投入人员的时间（比如售前），会早于合同和实际时间。本日期用于计算项目前期的投入成本，不影响项目进度</t>
    <phoneticPr fontId="1" type="noConversion"/>
  </si>
  <si>
    <t>关联方</t>
  </si>
  <si>
    <t>不需要</t>
  </si>
  <si>
    <t>已离开项目</t>
  </si>
  <si>
    <t>需求角色</t>
    <phoneticPr fontId="1" type="noConversion"/>
  </si>
  <si>
    <t>获益程度</t>
    <phoneticPr fontId="1" type="noConversion"/>
  </si>
  <si>
    <t>损失程度</t>
    <phoneticPr fontId="1" type="noConversion"/>
  </si>
  <si>
    <t>状态</t>
    <phoneticPr fontId="1" type="noConversion"/>
  </si>
  <si>
    <t>来源</t>
    <phoneticPr fontId="1" type="noConversion"/>
  </si>
  <si>
    <t>需要理解</t>
    <phoneticPr fontId="1" type="noConversion"/>
  </si>
  <si>
    <t>实际理解</t>
    <phoneticPr fontId="1" type="noConversion"/>
  </si>
  <si>
    <t>RSK001</t>
    <phoneticPr fontId="1" type="noConversion"/>
  </si>
  <si>
    <t>人员变动风险</t>
    <phoneticPr fontId="1" type="noConversion"/>
  </si>
  <si>
    <t>未发生</t>
  </si>
  <si>
    <t>类别</t>
    <phoneticPr fontId="1" type="noConversion"/>
  </si>
  <si>
    <t>评估项</t>
    <phoneticPr fontId="1" type="noConversion"/>
  </si>
  <si>
    <t>评估结果</t>
    <phoneticPr fontId="1" type="noConversion"/>
  </si>
  <si>
    <t>项目总风险</t>
    <phoneticPr fontId="1" type="noConversion"/>
  </si>
  <si>
    <t>项目风险评估表评估出来的项目总风险值</t>
    <phoneticPr fontId="1" type="noConversion"/>
  </si>
  <si>
    <t>组织</t>
  </si>
  <si>
    <t>人员</t>
  </si>
  <si>
    <t>时间</t>
  </si>
  <si>
    <t>规模风险</t>
  </si>
  <si>
    <t>技术风险</t>
  </si>
  <si>
    <t>外部依赖性风险</t>
  </si>
  <si>
    <t>对该项目是否有足够的支持（包括管理人员、测试员、QA 和其他外部的相关各方）？</t>
  </si>
  <si>
    <t>这是否是该组织尝试过的最大项目？</t>
  </si>
  <si>
    <t>软件工程是否有明确定义的流程？需求记录和管理？</t>
  </si>
  <si>
    <t>完成项目所需的资金是否到位？</t>
  </si>
  <si>
    <t>是否为培训和指导分配了资金？</t>
  </si>
  <si>
    <t>是否有预算限制使得系统必须以固定的成本交付，否则将被取消？</t>
  </si>
  <si>
    <t>成本估算是否准确？</t>
  </si>
  <si>
    <t>是否可以获得足够的人员？</t>
  </si>
  <si>
    <t>他们是否具备合适的技能和经验？</t>
  </si>
  <si>
    <t>他们以前是否在一起工作过？</t>
  </si>
  <si>
    <t>他们是否相信项目会成功？</t>
  </si>
  <si>
    <t>是否可以找到用户代表来担任复审员？</t>
  </si>
  <si>
    <t>是否可以找到领域专家？</t>
  </si>
  <si>
    <t>时间表制定得是否现实？</t>
  </si>
  <si>
    <t>是否可以为了满足时间表而对功能进行规模管理？</t>
  </si>
  <si>
    <t>对交付日期的要求有多严格？</t>
  </si>
  <si>
    <t>是否有时间“把工作做好”？</t>
  </si>
  <si>
    <t>如果竞争对手抢先将产品推向市场怎么办？</t>
  </si>
  <si>
    <t>如果项目资金处于危险境地怎么办（换句话说，“如何确保有足够的资金”）？</t>
  </si>
  <si>
    <t>系统的预计价值是否大于预计成本？（务必要考虑货币的时间价值和资金的成本）。</t>
  </si>
  <si>
    <t>如果无法同关键的供应商签定合同怎么办？</t>
  </si>
  <si>
    <t>成功是否能够被评测？</t>
  </si>
  <si>
    <t>是否有关于如何评测成功的协议？</t>
  </si>
  <si>
    <t>需求是否相当稳定并得到了充分的了解？</t>
  </si>
  <si>
    <t>项目开发的时间范围是否太短、不够灵活？</t>
  </si>
  <si>
    <t>技术是否已经过证明？</t>
  </si>
  <si>
    <t>重复使用目标是否合理？</t>
  </si>
  <si>
    <t>工件必须要使用一次后才能被重复使用。</t>
  </si>
  <si>
    <t>构件可能要在若干次发布后才能变得稳定，以致无需重大变更即可复用。</t>
  </si>
  <si>
    <t>需求中的事务量是否合理？</t>
  </si>
  <si>
    <t>事务比率的估计值是否可靠？这些估计是否过于乐观？</t>
  </si>
  <si>
    <t>数据量是否合理？当前可用的框架是否能够保存这些数据，或者，如果需求使您相信工作站或部门系统将成为设计的一部分，那么是否能够在这些地方合理地保存数据？</t>
  </si>
  <si>
    <t>是否有特殊或苛刻的技术需求（如要求项目团队处理他们不熟悉的问题）？</t>
  </si>
  <si>
    <t>成功是否依赖于新的或未经试验的产品、服务或技术？是否依赖于新的或未被证明的硬件、软件或技术？</t>
  </si>
  <si>
    <t>对于与其他系统（包括企业以外的系统）的接口是否存在外部依赖性？是否存在必需的接口或必须创建它们？</t>
  </si>
  <si>
    <t>是否存在极不灵活的可用性和安全性需求（例如“系统必须永远不出现故障”）？</t>
  </si>
  <si>
    <t>系统的用户是否对正在开发的系统类型没有经验？</t>
  </si>
  <si>
    <t>应用程序的大小或复杂性，或者技术的新颖性是否导致了风险的增加？</t>
  </si>
  <si>
    <t>是否存在对国家语言支持的需求？</t>
  </si>
  <si>
    <t>是否可能设计、实施和运行该系统？某些系统只由于太大或太复杂而无法正常工作。</t>
  </si>
  <si>
    <t>该项目是否依赖于其他（平行的）开发项目？</t>
  </si>
  <si>
    <t>成功是否依赖于市售产品或外部开发的构件？</t>
  </si>
  <si>
    <t>成功是否依赖于开发工具（设计工具、编译器等）和实施技术（操作系统、数据库、进程间通信机制等）的成功集成。您是否有替代计划，可以在没有这些技术的情况下交付项目？</t>
  </si>
  <si>
    <t xml:space="preserve">业务风险 </t>
  </si>
  <si>
    <t>大类</t>
    <phoneticPr fontId="1" type="noConversion"/>
  </si>
  <si>
    <t>资金</t>
    <phoneticPr fontId="1" type="noConversion"/>
  </si>
  <si>
    <t>资源风险</t>
    <phoneticPr fontId="1" type="noConversion"/>
  </si>
  <si>
    <t>技术风险</t>
    <phoneticPr fontId="1" type="noConversion"/>
  </si>
  <si>
    <t>影响分析</t>
    <phoneticPr fontId="1" type="noConversion"/>
  </si>
  <si>
    <t>监测指标</t>
    <phoneticPr fontId="1" type="noConversion"/>
  </si>
  <si>
    <t>人员离职&gt;1</t>
    <phoneticPr fontId="1" type="noConversion"/>
  </si>
  <si>
    <t>导致投入人力不足</t>
    <phoneticPr fontId="1" type="noConversion"/>
  </si>
  <si>
    <t>状态</t>
    <phoneticPr fontId="1" type="noConversion"/>
  </si>
  <si>
    <t>概率</t>
    <phoneticPr fontId="1" type="noConversion"/>
  </si>
  <si>
    <t>影响</t>
    <phoneticPr fontId="1" type="noConversion"/>
  </si>
  <si>
    <t>策略</t>
    <phoneticPr fontId="1" type="noConversion"/>
  </si>
  <si>
    <t>任务冗余分配，监测关键人员的工作状态</t>
    <phoneticPr fontId="1" type="noConversion"/>
  </si>
  <si>
    <t>承受</t>
  </si>
  <si>
    <t>减轻</t>
  </si>
  <si>
    <t>风险响应计划</t>
    <phoneticPr fontId="1" type="noConversion"/>
  </si>
  <si>
    <t>中</t>
  </si>
  <si>
    <t>大</t>
  </si>
  <si>
    <t>计划内</t>
    <phoneticPr fontId="1" type="noConversion"/>
  </si>
  <si>
    <t>计划外</t>
    <phoneticPr fontId="1" type="noConversion"/>
  </si>
  <si>
    <t>风险</t>
    <phoneticPr fontId="1" type="noConversion"/>
  </si>
  <si>
    <t>沟通计划</t>
    <phoneticPr fontId="1" type="noConversion"/>
  </si>
  <si>
    <t>下周计划</t>
    <phoneticPr fontId="1" type="noConversion"/>
  </si>
  <si>
    <t>有时任务属于某个需求的实现，或用来解决某个项目风险，或源自沟通计划。此时就需要填入需求编号、风险编号或沟通计划编号。</t>
    <phoneticPr fontId="1" type="noConversion"/>
  </si>
  <si>
    <t>任务来源</t>
    <phoneticPr fontId="1" type="noConversion"/>
  </si>
  <si>
    <t>任务来源</t>
    <phoneticPr fontId="1" type="noConversion"/>
  </si>
  <si>
    <t>项目干系人</t>
    <phoneticPr fontId="1" type="noConversion"/>
  </si>
  <si>
    <t>所需信息</t>
    <phoneticPr fontId="1" type="noConversion"/>
  </si>
  <si>
    <t>频率</t>
    <phoneticPr fontId="1" type="noConversion"/>
  </si>
  <si>
    <t>方法</t>
    <phoneticPr fontId="1" type="noConversion"/>
  </si>
  <si>
    <t>张三</t>
  </si>
  <si>
    <t>张三</t>
    <phoneticPr fontId="1" type="noConversion"/>
  </si>
  <si>
    <t>李四</t>
    <phoneticPr fontId="1" type="noConversion"/>
  </si>
  <si>
    <t>王五</t>
    <phoneticPr fontId="1" type="noConversion"/>
  </si>
  <si>
    <t>赵六</t>
    <phoneticPr fontId="1" type="noConversion"/>
  </si>
  <si>
    <t>张七</t>
    <phoneticPr fontId="1" type="noConversion"/>
  </si>
  <si>
    <t>中间件-咨询服务部</t>
    <phoneticPr fontId="1" type="noConversion"/>
  </si>
  <si>
    <t>客户经理</t>
  </si>
  <si>
    <t>刘一</t>
    <phoneticPr fontId="1" type="noConversion"/>
  </si>
  <si>
    <t>中间件</t>
    <phoneticPr fontId="1" type="noConversion"/>
  </si>
  <si>
    <t>中间件北方区</t>
    <phoneticPr fontId="1" type="noConversion"/>
  </si>
  <si>
    <t>陈小虎</t>
  </si>
  <si>
    <t>陈小虎</t>
    <phoneticPr fontId="1" type="noConversion"/>
  </si>
  <si>
    <t>部门经理</t>
    <phoneticPr fontId="1" type="noConversion"/>
  </si>
  <si>
    <t>领导</t>
  </si>
  <si>
    <t>chenxiaohu@apusic.com</t>
    <phoneticPr fontId="1" type="noConversion"/>
  </si>
  <si>
    <t>ICOM:xiaohu_chen@kingdee.com</t>
    <phoneticPr fontId="1" type="noConversion"/>
  </si>
  <si>
    <t>13420914911</t>
    <phoneticPr fontId="1" type="noConversion"/>
  </si>
  <si>
    <t>15140144885</t>
    <phoneticPr fontId="1" type="noConversion"/>
  </si>
  <si>
    <t>wanx@apusic.com</t>
    <phoneticPr fontId="1" type="noConversion"/>
  </si>
  <si>
    <t>部门经理</t>
    <phoneticPr fontId="1" type="noConversion"/>
  </si>
  <si>
    <t>万欣</t>
  </si>
  <si>
    <t>万欣</t>
    <phoneticPr fontId="1" type="noConversion"/>
  </si>
  <si>
    <t>中间件-行业发展部</t>
    <phoneticPr fontId="1" type="noConversion"/>
  </si>
  <si>
    <t>牛大</t>
  </si>
  <si>
    <t>牛大</t>
    <phoneticPr fontId="1" type="noConversion"/>
  </si>
  <si>
    <t>处长</t>
    <phoneticPr fontId="1" type="noConversion"/>
  </si>
  <si>
    <t>xx公司</t>
    <phoneticPr fontId="1" type="noConversion"/>
  </si>
  <si>
    <t>IT部门经理</t>
    <phoneticPr fontId="1" type="noConversion"/>
  </si>
  <si>
    <t>应对措施</t>
    <phoneticPr fontId="1" type="noConversion"/>
  </si>
  <si>
    <t>每天</t>
  </si>
  <si>
    <t>项目进度计划</t>
    <phoneticPr fontId="1" type="noConversion"/>
  </si>
  <si>
    <t>评估值</t>
    <phoneticPr fontId="1" type="noConversion"/>
  </si>
  <si>
    <t>2013年元旦</t>
    <phoneticPr fontId="1" type="noConversion"/>
  </si>
  <si>
    <t>2012年元旦</t>
    <phoneticPr fontId="1" type="noConversion"/>
  </si>
  <si>
    <t>2013年春节</t>
    <phoneticPr fontId="1" type="noConversion"/>
  </si>
  <si>
    <t>2013清明节</t>
    <phoneticPr fontId="1" type="noConversion"/>
  </si>
  <si>
    <t>2013劳动节</t>
    <phoneticPr fontId="1" type="noConversion"/>
  </si>
  <si>
    <t>端午节</t>
    <phoneticPr fontId="1" type="noConversion"/>
  </si>
  <si>
    <t>中秋节</t>
    <phoneticPr fontId="1" type="noConversion"/>
  </si>
  <si>
    <t>国庆节</t>
    <phoneticPr fontId="1" type="noConversion"/>
  </si>
  <si>
    <t>绿色表示帮助；蓝色表示立项时候涉及的表格，基本都是一次性填写；黄色表示平时偶尔需要改动和关注的表格；红色表示平时经常需要修改和关注的表格；白色表示报表和视图，用于查看用途；灰色和黑色表示计算用的临时表，不需要任何的改动，一般会隐藏起来。</t>
    <phoneticPr fontId="1" type="noConversion"/>
  </si>
  <si>
    <t>标签颜色</t>
    <phoneticPr fontId="1" type="noConversion"/>
  </si>
  <si>
    <t>帮助说明</t>
    <phoneticPr fontId="1" type="noConversion"/>
  </si>
  <si>
    <t>项目信息</t>
    <phoneticPr fontId="1" type="noConversion"/>
  </si>
  <si>
    <t>项目阶段与里程碑</t>
    <phoneticPr fontId="1" type="noConversion"/>
  </si>
  <si>
    <t>项目风险评估表</t>
    <phoneticPr fontId="1" type="noConversion"/>
  </si>
  <si>
    <t>项目参数</t>
    <phoneticPr fontId="1" type="noConversion"/>
  </si>
  <si>
    <t>干系人分析</t>
    <phoneticPr fontId="1" type="noConversion"/>
  </si>
  <si>
    <t>沟通计划</t>
    <phoneticPr fontId="1" type="noConversion"/>
  </si>
  <si>
    <t>项目通讯录</t>
    <phoneticPr fontId="1" type="noConversion"/>
  </si>
  <si>
    <t>风险列表</t>
    <phoneticPr fontId="1" type="noConversion"/>
  </si>
  <si>
    <t>需求列表</t>
    <phoneticPr fontId="1" type="noConversion"/>
  </si>
  <si>
    <t>项目进度计划</t>
    <phoneticPr fontId="1" type="noConversion"/>
  </si>
  <si>
    <t>周计划视图</t>
    <phoneticPr fontId="1" type="noConversion"/>
  </si>
  <si>
    <t>甘特图视图</t>
    <phoneticPr fontId="1" type="noConversion"/>
  </si>
  <si>
    <t>挣值法视图</t>
    <phoneticPr fontId="1" type="noConversion"/>
  </si>
  <si>
    <t>本表格</t>
    <phoneticPr fontId="1" type="noConversion"/>
  </si>
  <si>
    <t>项目的一些基本信息，包括项目本身（名称、项目经理、商务负责人）、客户、外包、伙伴、合同等情况说明。解决的是目前无法方便收集项目基础信息的问题</t>
    <phoneticPr fontId="1" type="noConversion"/>
  </si>
  <si>
    <t>项目进行过程中的阶段和重要里程碑事件的定义。项目组在里程碑到达之后，可以和客户沟通、演示，让客户得知项目进展情况的同时，可以收到客户的各种反馈，方便在下一个阶段及时调整，降低项目风险。公司可以通过里程碑到达的时间，估算成本和项目进展。如果合同有规定，销售可以据此向客户要求付款。</t>
    <phoneticPr fontId="1" type="noConversion"/>
  </si>
  <si>
    <t>在项目实施之前，对项目进行一个风险分析，决定项目的风险级别。</t>
    <phoneticPr fontId="1" type="noConversion"/>
  </si>
  <si>
    <t>正常工作所需的一些基本参数，比如节假日、项目模块划分等</t>
    <phoneticPr fontId="1" type="noConversion"/>
  </si>
  <si>
    <t>对项目相关人员做一些技术分析，以此得到一些建议和对策，降低项目风险。</t>
    <phoneticPr fontId="1" type="noConversion"/>
  </si>
  <si>
    <t>基于干系人分析的结果，制定项目的沟通计划，尽可能满足不同干系人的需求。防止因为沟通不足导致不该有的麻烦。</t>
    <phoneticPr fontId="1" type="noConversion"/>
  </si>
  <si>
    <t>项目所有参与人员的通讯信息。该表格也是所有“姓名”类型单元格下拉框的数据来源。</t>
    <phoneticPr fontId="1" type="noConversion"/>
  </si>
  <si>
    <t>项目实施过程中的风险跟踪表格，需要项目经理定期检查和更新，以降低项目的风险</t>
    <phoneticPr fontId="1" type="noConversion"/>
  </si>
  <si>
    <t>项目的需求，以列表方式展现是方便阅读和统计，同时也提供“项目进度计划”的“任务来源”关联。通过这种关联，项目经理可以很方便看出客户需求的实现程度。</t>
    <phoneticPr fontId="1" type="noConversion"/>
  </si>
  <si>
    <t>核心表格。用于项目计划和跟踪，包括计划内和计划外的任务都要填写到该表中。通过对该表格的分析，可以得到一些很有用的报表，比如各种工作量分布、阶段和模块的工作量占比等等。</t>
    <phoneticPr fontId="1" type="noConversion"/>
  </si>
  <si>
    <t>自动帮项目经理出一个周计划，不要每次都写，数据来源是“项目进度计划”</t>
    <phoneticPr fontId="1" type="noConversion"/>
  </si>
  <si>
    <t>用甘特图的形式展示各个任务的进度，数据来源是“项目进度计划”</t>
    <phoneticPr fontId="1" type="noConversion"/>
  </si>
  <si>
    <t>用挣值法计算项目的投资回报情况，数据来源是“项目进度计划”</t>
    <phoneticPr fontId="1" type="noConversion"/>
  </si>
  <si>
    <t>模块1</t>
  </si>
  <si>
    <t>模块1</t>
    <phoneticPr fontId="1" type="noConversion"/>
  </si>
  <si>
    <t>模块2</t>
    <phoneticPr fontId="1" type="noConversion"/>
  </si>
  <si>
    <t>模块3</t>
    <phoneticPr fontId="1" type="noConversion"/>
  </si>
  <si>
    <t>T-001</t>
    <phoneticPr fontId="1" type="noConversion"/>
  </si>
  <si>
    <t>T-002</t>
  </si>
  <si>
    <t>正常</t>
  </si>
  <si>
    <t>有效</t>
    <phoneticPr fontId="1" type="noConversion"/>
  </si>
  <si>
    <t>开始</t>
    <phoneticPr fontId="1" type="noConversion"/>
  </si>
  <si>
    <t>完成</t>
    <phoneticPr fontId="1" type="noConversion"/>
  </si>
  <si>
    <t>总经理需求访谈</t>
    <phoneticPr fontId="1" type="noConversion"/>
  </si>
  <si>
    <t>配置构建服务器</t>
    <phoneticPr fontId="1" type="noConversion"/>
  </si>
  <si>
    <t>李四</t>
  </si>
  <si>
    <t>计划开始</t>
    <phoneticPr fontId="1" type="noConversion"/>
  </si>
  <si>
    <t>实际开始</t>
    <phoneticPr fontId="1" type="noConversion"/>
  </si>
  <si>
    <t>实际完成</t>
    <phoneticPr fontId="1" type="noConversion"/>
  </si>
  <si>
    <t>预计工作量</t>
    <phoneticPr fontId="1" type="noConversion"/>
  </si>
  <si>
    <t>T-003</t>
  </si>
  <si>
    <t>用户授权功能</t>
  </si>
  <si>
    <t>基本的用户登录</t>
    <phoneticPr fontId="1" type="noConversion"/>
  </si>
  <si>
    <t>王五</t>
  </si>
  <si>
    <t>第一行留空，选择时候比较方便</t>
    <phoneticPr fontId="1" type="noConversion"/>
  </si>
  <si>
    <t>第一行请留空，方便选择</t>
    <phoneticPr fontId="1" type="noConversion"/>
  </si>
  <si>
    <t>第一行请留空，方便选择</t>
    <phoneticPr fontId="1" type="noConversion"/>
  </si>
  <si>
    <t>模块2</t>
  </si>
  <si>
    <t>工作效率</t>
    <phoneticPr fontId="1" type="noConversion"/>
  </si>
  <si>
    <t>自然月</t>
    <phoneticPr fontId="1" type="noConversion"/>
  </si>
  <si>
    <t>项目月</t>
    <phoneticPr fontId="1" type="noConversion"/>
  </si>
  <si>
    <t>时间单位</t>
    <phoneticPr fontId="1" type="noConversion"/>
  </si>
  <si>
    <t>甘特图时间单位</t>
    <phoneticPr fontId="1" type="noConversion"/>
  </si>
  <si>
    <t>对应数字</t>
    <phoneticPr fontId="1" type="noConversion"/>
  </si>
  <si>
    <t>天</t>
    <phoneticPr fontId="1" type="noConversion"/>
  </si>
  <si>
    <t>2天</t>
    <phoneticPr fontId="1" type="noConversion"/>
  </si>
  <si>
    <t>3天</t>
    <phoneticPr fontId="1" type="noConversion"/>
  </si>
  <si>
    <t>周</t>
    <phoneticPr fontId="1" type="noConversion"/>
  </si>
  <si>
    <t>项目实际耗费天数</t>
    <phoneticPr fontId="1" type="noConversion"/>
  </si>
  <si>
    <t>月</t>
    <phoneticPr fontId="1" type="noConversion"/>
  </si>
  <si>
    <t>年</t>
    <phoneticPr fontId="1" type="noConversion"/>
  </si>
  <si>
    <t>月</t>
    <phoneticPr fontId="1" type="noConversion"/>
  </si>
  <si>
    <t>项目开始于</t>
    <phoneticPr fontId="1" type="noConversion"/>
  </si>
  <si>
    <t>甘特图开始</t>
    <phoneticPr fontId="1" type="noConversion"/>
  </si>
  <si>
    <t>可讨论</t>
    <phoneticPr fontId="1" type="noConversion"/>
  </si>
  <si>
    <t>有价值</t>
    <phoneticPr fontId="1" type="noConversion"/>
  </si>
  <si>
    <t>可估算</t>
    <phoneticPr fontId="1" type="noConversion"/>
  </si>
  <si>
    <t>短小</t>
    <phoneticPr fontId="1" type="noConversion"/>
  </si>
  <si>
    <t>可测试</t>
    <phoneticPr fontId="1" type="noConversion"/>
  </si>
  <si>
    <t>独立</t>
    <phoneticPr fontId="1" type="noConversion"/>
  </si>
  <si>
    <t>-</t>
    <phoneticPr fontId="1" type="noConversion"/>
  </si>
  <si>
    <t>模块说明</t>
    <phoneticPr fontId="1" type="noConversion"/>
  </si>
  <si>
    <t>第一行留空，方便下拉列表选择</t>
    <phoneticPr fontId="1" type="noConversion"/>
  </si>
  <si>
    <t>计划完成</t>
    <phoneticPr fontId="1" type="noConversion"/>
  </si>
  <si>
    <t>计划结束时间</t>
    <phoneticPr fontId="1" type="noConversion"/>
  </si>
  <si>
    <t>T-004</t>
  </si>
  <si>
    <t>门店经理访谈</t>
    <phoneticPr fontId="1" type="noConversion"/>
  </si>
  <si>
    <t>临时任务</t>
    <phoneticPr fontId="1" type="noConversion"/>
  </si>
  <si>
    <t>测试</t>
    <phoneticPr fontId="1" type="noConversion"/>
  </si>
  <si>
    <t>行标签</t>
  </si>
  <si>
    <t>T-001</t>
  </si>
  <si>
    <t>(空白)</t>
  </si>
  <si>
    <t>总计</t>
  </si>
  <si>
    <t>总经理需求访谈</t>
  </si>
  <si>
    <t>配置构建服务器</t>
  </si>
  <si>
    <t>基本的用户登录</t>
  </si>
  <si>
    <t>门店经理访谈</t>
  </si>
  <si>
    <t>任务编号</t>
  </si>
  <si>
    <t>暂停</t>
  </si>
  <si>
    <t>取消</t>
  </si>
  <si>
    <t>阶段/迭代</t>
  </si>
  <si>
    <t>阶段周次</t>
  </si>
  <si>
    <t>任务来源</t>
  </si>
  <si>
    <t>预计工作量</t>
  </si>
  <si>
    <t>计划开始</t>
  </si>
  <si>
    <t>实际开始</t>
  </si>
  <si>
    <t>实际完成</t>
  </si>
  <si>
    <t>起始列</t>
    <phoneticPr fontId="1" type="noConversion"/>
  </si>
  <si>
    <t>起始偏移</t>
    <phoneticPr fontId="1" type="noConversion"/>
  </si>
  <si>
    <t>起始行</t>
    <phoneticPr fontId="1" type="noConversion"/>
  </si>
  <si>
    <t>列宽</t>
    <phoneticPr fontId="1" type="noConversion"/>
  </si>
  <si>
    <t>T-005</t>
  </si>
  <si>
    <t>T-006</t>
  </si>
  <si>
    <t>T-007</t>
  </si>
  <si>
    <t>T-008</t>
  </si>
  <si>
    <t>T-009</t>
  </si>
  <si>
    <t>T-010</t>
  </si>
  <si>
    <t>T-011</t>
  </si>
  <si>
    <t>T-012</t>
  </si>
  <si>
    <t>在途人天</t>
    <phoneticPr fontId="1" type="noConversion"/>
  </si>
  <si>
    <t>活动</t>
    <phoneticPr fontId="1" type="noConversion"/>
  </si>
  <si>
    <t>随机抽样顾客调查</t>
  </si>
  <si>
    <t>随机抽样顾客调查</t>
    <phoneticPr fontId="1" type="noConversion"/>
  </si>
  <si>
    <t>网络设施调查</t>
  </si>
  <si>
    <t>网络设施调查</t>
    <phoneticPr fontId="1" type="noConversion"/>
  </si>
  <si>
    <t>任务合法</t>
  </si>
  <si>
    <t>任务合法</t>
    <phoneticPr fontId="1" type="noConversion"/>
  </si>
  <si>
    <t>任务编号</t>
    <phoneticPr fontId="1" type="noConversion"/>
  </si>
  <si>
    <t>保留1</t>
    <phoneticPr fontId="1" type="noConversion"/>
  </si>
  <si>
    <t>TRUE</t>
  </si>
  <si>
    <t>修正实际完成时间</t>
    <phoneticPr fontId="1" type="noConversion"/>
  </si>
  <si>
    <t>工作量估计值</t>
    <phoneticPr fontId="1" type="noConversion"/>
  </si>
  <si>
    <t>乐观估计</t>
    <phoneticPr fontId="1" type="noConversion"/>
  </si>
  <si>
    <t>最可能估计</t>
    <phoneticPr fontId="1" type="noConversion"/>
  </si>
  <si>
    <t>悲观估计</t>
    <phoneticPr fontId="1" type="noConversion"/>
  </si>
  <si>
    <t>有效</t>
  </si>
  <si>
    <t>左表行数</t>
    <phoneticPr fontId="1" type="noConversion"/>
  </si>
  <si>
    <t>右表行数</t>
    <phoneticPr fontId="1" type="noConversion"/>
  </si>
  <si>
    <t>日期</t>
    <phoneticPr fontId="1" type="noConversion"/>
  </si>
  <si>
    <t>PV</t>
    <phoneticPr fontId="1" type="noConversion"/>
  </si>
  <si>
    <t>EV</t>
    <phoneticPr fontId="1" type="noConversion"/>
  </si>
  <si>
    <t>左表起始行</t>
    <phoneticPr fontId="1" type="noConversion"/>
  </si>
  <si>
    <t>左表起始列</t>
    <phoneticPr fontId="1" type="noConversion"/>
  </si>
  <si>
    <t>右表起始行</t>
    <phoneticPr fontId="1" type="noConversion"/>
  </si>
  <si>
    <t>右表起始列</t>
    <phoneticPr fontId="1" type="noConversion"/>
  </si>
  <si>
    <t>配置参数</t>
    <phoneticPr fontId="1" type="noConversion"/>
  </si>
  <si>
    <t>计划成本 PV/BCWS</t>
    <phoneticPr fontId="1" type="noConversion"/>
  </si>
  <si>
    <t>累计计划成本</t>
    <phoneticPr fontId="1" type="noConversion"/>
  </si>
  <si>
    <t>累计实际成本</t>
    <phoneticPr fontId="1" type="noConversion"/>
  </si>
  <si>
    <t>累计挣值</t>
    <phoneticPr fontId="1" type="noConversion"/>
  </si>
  <si>
    <t>成本差异 CV</t>
    <phoneticPr fontId="1" type="noConversion"/>
  </si>
  <si>
    <t>进度差异 SV</t>
    <phoneticPr fontId="1" type="noConversion"/>
  </si>
  <si>
    <t>成本绩效指数 CPI</t>
    <phoneticPr fontId="1" type="noConversion"/>
  </si>
  <si>
    <t>进度绩效指数 SPI</t>
    <phoneticPr fontId="1" type="noConversion"/>
  </si>
  <si>
    <t>挣值 EV/BCWP</t>
    <phoneticPr fontId="1" type="noConversion"/>
  </si>
  <si>
    <t>求和项:计划成本 PV/BCWS</t>
  </si>
  <si>
    <t>求和项:挣值 EV/BCWP</t>
  </si>
  <si>
    <t>求和项:日期</t>
  </si>
  <si>
    <t>汇总表起始行</t>
    <phoneticPr fontId="1" type="noConversion"/>
  </si>
  <si>
    <t>汇总表起始列</t>
    <phoneticPr fontId="1" type="noConversion"/>
  </si>
  <si>
    <t>整合表起始行</t>
    <phoneticPr fontId="1" type="noConversion"/>
  </si>
  <si>
    <t>整合表起始列</t>
    <phoneticPr fontId="1" type="noConversion"/>
  </si>
  <si>
    <t>汇总表行数</t>
    <phoneticPr fontId="1" type="noConversion"/>
  </si>
  <si>
    <t>临时任务</t>
  </si>
  <si>
    <t>临时任务</t>
    <phoneticPr fontId="1" type="noConversion"/>
  </si>
  <si>
    <t>保留3</t>
    <phoneticPr fontId="1" type="noConversion"/>
  </si>
  <si>
    <t>级别</t>
    <phoneticPr fontId="1" type="noConversion"/>
  </si>
  <si>
    <t>T7</t>
  </si>
  <si>
    <t>T6</t>
  </si>
  <si>
    <t>T5</t>
  </si>
  <si>
    <t>T8</t>
  </si>
  <si>
    <t>T9</t>
  </si>
  <si>
    <t>T10</t>
  </si>
  <si>
    <t>加入时间</t>
    <phoneticPr fontId="1" type="noConversion"/>
  </si>
  <si>
    <t>离开时间</t>
    <phoneticPr fontId="1" type="noConversion"/>
  </si>
  <si>
    <t>T级对应成本</t>
    <phoneticPr fontId="1" type="noConversion"/>
  </si>
  <si>
    <t>T3</t>
    <phoneticPr fontId="1" type="noConversion"/>
  </si>
  <si>
    <t>T4</t>
    <phoneticPr fontId="1" type="noConversion"/>
  </si>
  <si>
    <t>T5</t>
    <phoneticPr fontId="1" type="noConversion"/>
  </si>
  <si>
    <t>人天成本</t>
    <phoneticPr fontId="1" type="noConversion"/>
  </si>
  <si>
    <t>（自动计算）到今天为止的项目实际耗费时间（自然日）</t>
    <phoneticPr fontId="1" type="noConversion"/>
  </si>
  <si>
    <t>实际工作量</t>
    <phoneticPr fontId="1" type="noConversion"/>
  </si>
  <si>
    <t>计划结束</t>
    <phoneticPr fontId="1" type="noConversion"/>
  </si>
  <si>
    <t/>
  </si>
  <si>
    <t>计划结束</t>
    <phoneticPr fontId="1" type="noConversion"/>
  </si>
  <si>
    <t>实际工作量</t>
    <phoneticPr fontId="1" type="noConversion"/>
  </si>
  <si>
    <t>工时单位</t>
    <phoneticPr fontId="1" type="noConversion"/>
  </si>
  <si>
    <t>项目进度单位</t>
    <phoneticPr fontId="1" type="noConversion"/>
  </si>
  <si>
    <t>每人天点(point)数</t>
    <phoneticPr fontId="1" type="noConversion"/>
  </si>
  <si>
    <t>人天（工作日）</t>
    <phoneticPr fontId="1" type="noConversion"/>
  </si>
  <si>
    <t>工时</t>
  </si>
  <si>
    <t>工时</t>
    <phoneticPr fontId="1" type="noConversion"/>
  </si>
  <si>
    <t>说明</t>
    <phoneticPr fontId="1" type="noConversion"/>
  </si>
  <si>
    <t>点(point)</t>
    <phoneticPr fontId="1" type="noConversion"/>
  </si>
  <si>
    <t>按照标准的工作日计算，最小单位为0.5人天</t>
    <phoneticPr fontId="1" type="noConversion"/>
  </si>
  <si>
    <t>按照标准的工作日计算，最小单位为1小时</t>
    <phoneticPr fontId="1" type="noConversion"/>
  </si>
  <si>
    <t>敏捷方式的工作量评估方法，通过迭代统计得到“点”和小时的对应值</t>
    <phoneticPr fontId="1" type="noConversion"/>
  </si>
  <si>
    <t>预设的一个工作日对应“点”数，默认每工作日2个点</t>
    <phoneticPr fontId="1" type="noConversion"/>
  </si>
  <si>
    <t>实现计划价值</t>
    <phoneticPr fontId="1" type="noConversion"/>
  </si>
  <si>
    <t>估算总人天</t>
    <phoneticPr fontId="1" type="noConversion"/>
  </si>
  <si>
    <t>对应人天</t>
    <phoneticPr fontId="1" type="noConversion"/>
  </si>
  <si>
    <t>工时换算单位</t>
    <phoneticPr fontId="1" type="noConversion"/>
  </si>
  <si>
    <t>为了“项目进度计划”中的工作日可以快速计算</t>
    <phoneticPr fontId="1" type="noConversion"/>
  </si>
  <si>
    <t>已耗成本</t>
    <phoneticPr fontId="1" type="noConversion"/>
  </si>
  <si>
    <t>实际工作量</t>
    <phoneticPr fontId="1" type="noConversion"/>
  </si>
  <si>
    <t>求和项:预计工作量</t>
  </si>
  <si>
    <t>求和项:实现计划价值</t>
  </si>
  <si>
    <t>（自动计算）到今天为止的项目实际耗费</t>
    <phoneticPr fontId="1" type="noConversion"/>
  </si>
  <si>
    <t>权重</t>
    <phoneticPr fontId="1" type="noConversion"/>
  </si>
  <si>
    <t>求和项:已耗成本</t>
  </si>
  <si>
    <t>实际成本 AC/ACWP</t>
    <phoneticPr fontId="1" type="noConversion"/>
  </si>
  <si>
    <t>求和项:实际成本 AC/ACWP</t>
  </si>
  <si>
    <t>AC</t>
    <phoneticPr fontId="1" type="noConversion"/>
  </si>
  <si>
    <t>费用绩效指数(CPI)</t>
    <phoneticPr fontId="1" type="noConversion"/>
  </si>
  <si>
    <t>进度绩效指标(SPI)</t>
    <phoneticPr fontId="1" type="noConversion"/>
  </si>
  <si>
    <t>费用偏差(CV)</t>
    <phoneticPr fontId="1" type="noConversion"/>
  </si>
  <si>
    <t>进度偏差(SV)</t>
    <phoneticPr fontId="1" type="noConversion"/>
  </si>
  <si>
    <t>CPI&lt;1，表示超支；CPI&gt;1，表示节支</t>
    <phoneticPr fontId="1" type="noConversion"/>
  </si>
  <si>
    <t>SPI&lt;1，表示延误；SPI&gt;1，表示提前</t>
    <phoneticPr fontId="1" type="noConversion"/>
  </si>
  <si>
    <t>偏差单位为项目进度单位。CV&lt;0，则超支；CV&gt;0，则节支</t>
    <phoneticPr fontId="1" type="noConversion"/>
  </si>
  <si>
    <t>偏差单位为项目进度单位。SV&lt;0，表示延误；SV&gt;0，表示提前</t>
    <phoneticPr fontId="1" type="noConversion"/>
  </si>
  <si>
    <t>项目总预算</t>
    <phoneticPr fontId="1" type="noConversion"/>
  </si>
  <si>
    <t>计划工作总量</t>
  </si>
  <si>
    <t>实际工作总量</t>
  </si>
  <si>
    <t>完成计划总量</t>
  </si>
  <si>
    <t>工作总量表</t>
    <phoneticPr fontId="1" type="noConversion"/>
  </si>
  <si>
    <t>列标签</t>
  </si>
  <si>
    <t>活动</t>
  </si>
  <si>
    <t>配置项</t>
    <phoneticPr fontId="1" type="noConversion"/>
  </si>
  <si>
    <t>迭代</t>
    <phoneticPr fontId="1" type="noConversion"/>
  </si>
  <si>
    <t>时间</t>
    <phoneticPr fontId="1" type="noConversion"/>
  </si>
  <si>
    <t>完成工作量</t>
    <phoneticPr fontId="1" type="noConversion"/>
  </si>
  <si>
    <t>值</t>
    <phoneticPr fontId="1" type="noConversion"/>
  </si>
  <si>
    <t>迭代开始时间</t>
    <phoneticPr fontId="1" type="noConversion"/>
  </si>
  <si>
    <t>迭代结束时间</t>
    <phoneticPr fontId="1" type="noConversion"/>
  </si>
  <si>
    <t>计划开始迭代时</t>
    <phoneticPr fontId="1" type="noConversion"/>
  </si>
  <si>
    <t>实际开始迭代时</t>
    <phoneticPr fontId="1" type="noConversion"/>
  </si>
  <si>
    <t>实际完成迭代时</t>
    <phoneticPr fontId="1" type="noConversion"/>
  </si>
  <si>
    <t>计划表起始行</t>
    <phoneticPr fontId="1" type="noConversion"/>
  </si>
  <si>
    <t>计划表起始列</t>
    <phoneticPr fontId="1" type="noConversion"/>
  </si>
  <si>
    <t>计划表行数</t>
    <phoneticPr fontId="1" type="noConversion"/>
  </si>
  <si>
    <t>实际表起始行</t>
    <phoneticPr fontId="1" type="noConversion"/>
  </si>
  <si>
    <t>实际表起始列</t>
    <phoneticPr fontId="1" type="noConversion"/>
  </si>
  <si>
    <t>实际表行数</t>
    <phoneticPr fontId="1" type="noConversion"/>
  </si>
  <si>
    <t>汇总表起始行</t>
    <phoneticPr fontId="1" type="noConversion"/>
  </si>
  <si>
    <t>汇总表起始列</t>
    <phoneticPr fontId="1" type="noConversion"/>
  </si>
  <si>
    <t>总工作量</t>
    <phoneticPr fontId="1" type="noConversion"/>
  </si>
  <si>
    <t>计划工作量</t>
    <phoneticPr fontId="1" type="noConversion"/>
  </si>
  <si>
    <t>实现工作量</t>
    <phoneticPr fontId="1" type="noConversion"/>
  </si>
  <si>
    <t>求和项:计划工作量</t>
  </si>
  <si>
    <t>求和项:实现工作量</t>
  </si>
  <si>
    <t>高级用户权限处理</t>
  </si>
  <si>
    <t>高级用户权限处理</t>
    <phoneticPr fontId="1" type="noConversion"/>
  </si>
  <si>
    <t>计数项:任务编号</t>
  </si>
  <si>
    <t>修正计划开始时间</t>
    <phoneticPr fontId="1" type="noConversion"/>
  </si>
  <si>
    <t>周期工作日</t>
    <phoneticPr fontId="1" type="noConversion"/>
  </si>
  <si>
    <t>最长迭代周期</t>
    <phoneticPr fontId="1" type="noConversion"/>
  </si>
  <si>
    <t>求和项:总工作量</t>
  </si>
  <si>
    <t>过滤</t>
    <phoneticPr fontId="1" type="noConversion"/>
  </si>
  <si>
    <t>数据表开始行</t>
    <phoneticPr fontId="1" type="noConversion"/>
  </si>
  <si>
    <t>数据表开始列</t>
    <phoneticPr fontId="1" type="noConversion"/>
  </si>
  <si>
    <t>数据表行数</t>
    <phoneticPr fontId="1" type="noConversion"/>
  </si>
  <si>
    <t>燃尽表开始行</t>
    <phoneticPr fontId="1" type="noConversion"/>
  </si>
  <si>
    <t>燃尽表开始列</t>
    <phoneticPr fontId="1" type="noConversion"/>
  </si>
  <si>
    <t>工作总量</t>
    <phoneticPr fontId="1" type="noConversion"/>
  </si>
  <si>
    <t>迭代和时间</t>
    <phoneticPr fontId="1" type="noConversion"/>
  </si>
  <si>
    <t>迭代</t>
    <phoneticPr fontId="1" type="noConversion"/>
  </si>
  <si>
    <t>实现工作量</t>
    <phoneticPr fontId="1" type="noConversion"/>
  </si>
  <si>
    <t>累计计划</t>
    <phoneticPr fontId="1" type="noConversion"/>
  </si>
  <si>
    <t>累计实现</t>
    <phoneticPr fontId="1" type="noConversion"/>
  </si>
  <si>
    <t>计划工作量</t>
    <phoneticPr fontId="1" type="noConversion"/>
  </si>
  <si>
    <t>剩余</t>
    <phoneticPr fontId="1" type="noConversion"/>
  </si>
  <si>
    <t>剩余工作</t>
  </si>
  <si>
    <t>耗费总成本</t>
  </si>
  <si>
    <t>分配工作总量</t>
  </si>
  <si>
    <t>有效贡献总量</t>
  </si>
  <si>
    <t>项目周</t>
    <phoneticPr fontId="1" type="noConversion"/>
  </si>
  <si>
    <t>工作量合计</t>
  </si>
  <si>
    <t>周分配工作量</t>
  </si>
  <si>
    <t>求和项:工作效率</t>
  </si>
  <si>
    <t>实际投入工作量</t>
  </si>
  <si>
    <t>人员成本</t>
    <phoneticPr fontId="1" type="noConversion"/>
  </si>
  <si>
    <t>总投入成本金额</t>
    <phoneticPr fontId="1" type="noConversion"/>
  </si>
  <si>
    <t>实现计划价值金额</t>
    <phoneticPr fontId="1" type="noConversion"/>
  </si>
  <si>
    <t>2天</t>
  </si>
  <si>
    <t>盈利,微利,持平,微亏,亏损,严重亏损,未知</t>
    <phoneticPr fontId="1" type="noConversion"/>
  </si>
  <si>
    <t>自主,金蝶+自主,部门合作,外包,金蝶合作,外部合作</t>
    <phoneticPr fontId="1" type="noConversion"/>
  </si>
  <si>
    <t>未开始,商务,需求,开发,暂停,实施,实施完成,久拖不决,等待验收,验收,伙伴实施,结项,维护,中止,结束</t>
    <phoneticPr fontId="1" type="noConversion"/>
  </si>
  <si>
    <t>项目类型</t>
    <phoneticPr fontId="1" type="noConversion"/>
  </si>
  <si>
    <t>说明</t>
    <phoneticPr fontId="1" type="noConversion"/>
  </si>
  <si>
    <t>自主</t>
    <phoneticPr fontId="1" type="noConversion"/>
  </si>
  <si>
    <t>自己的商机，自己实施</t>
    <phoneticPr fontId="1" type="noConversion"/>
  </si>
  <si>
    <t>金蝶商机</t>
  </si>
  <si>
    <t>金蝶中国介绍的商机，我们自己实施，和金蝶没有项目交叉</t>
    <phoneticPr fontId="1" type="noConversion"/>
  </si>
  <si>
    <t>金蝶商机</t>
    <phoneticPr fontId="1" type="noConversion"/>
  </si>
  <si>
    <t>金蝶合作</t>
    <phoneticPr fontId="1" type="noConversion"/>
  </si>
  <si>
    <t>其他合作</t>
    <phoneticPr fontId="1" type="noConversion"/>
  </si>
  <si>
    <t>项目来源于公司其他部门的商机</t>
    <phoneticPr fontId="1" type="noConversion"/>
  </si>
  <si>
    <t>部门商机</t>
    <phoneticPr fontId="1" type="noConversion"/>
  </si>
  <si>
    <t>金蝶项目的关联项目，我们独立交付</t>
    <phoneticPr fontId="1" type="noConversion"/>
  </si>
  <si>
    <t>金蝶分包</t>
    <phoneticPr fontId="1" type="noConversion"/>
  </si>
  <si>
    <t>金蝶项目的关联项目，由金蝶交付客户</t>
    <phoneticPr fontId="1" type="noConversion"/>
  </si>
  <si>
    <t>其他分包</t>
    <phoneticPr fontId="1" type="noConversion"/>
  </si>
  <si>
    <t>其他伙伴项目的关联项目，我们独立交付</t>
    <phoneticPr fontId="1" type="noConversion"/>
  </si>
  <si>
    <t>其他伙伴项目的关联项目，由伙伴交付客户</t>
    <phoneticPr fontId="1" type="noConversion"/>
  </si>
  <si>
    <t>内部项目</t>
    <phoneticPr fontId="1" type="noConversion"/>
  </si>
  <si>
    <t>为满足公司内部需要而做的项目</t>
    <phoneticPr fontId="1" type="noConversion"/>
  </si>
  <si>
    <t>产品销售</t>
    <phoneticPr fontId="1" type="noConversion"/>
  </si>
  <si>
    <t>销售产品并安装实施的项目</t>
    <phoneticPr fontId="1" type="noConversion"/>
  </si>
  <si>
    <t>项目状态</t>
    <phoneticPr fontId="1" type="noConversion"/>
  </si>
  <si>
    <t>项目的当前状态</t>
    <phoneticPr fontId="1" type="noConversion"/>
  </si>
  <si>
    <t>项目分类：开发、实施、技术支持、产品销售</t>
    <phoneticPr fontId="1" type="noConversion"/>
  </si>
  <si>
    <t>T-013</t>
  </si>
  <si>
    <t>T-014</t>
  </si>
  <si>
    <t>T-015</t>
  </si>
  <si>
    <t>T-016</t>
  </si>
  <si>
    <t>T-017</t>
  </si>
  <si>
    <t>T-018</t>
  </si>
  <si>
    <t>T-019</t>
  </si>
  <si>
    <t>T-020</t>
  </si>
  <si>
    <t>T-021</t>
  </si>
  <si>
    <t>负向值</t>
    <phoneticPr fontId="1" type="noConversion"/>
  </si>
  <si>
    <t>正向值</t>
    <phoneticPr fontId="1" type="noConversion"/>
  </si>
  <si>
    <t>项目规模是在不断扩展？</t>
    <phoneticPr fontId="1" type="noConversion"/>
  </si>
  <si>
    <t>计划进度值</t>
    <phoneticPr fontId="1" type="noConversion"/>
  </si>
  <si>
    <t>完成进度</t>
    <phoneticPr fontId="1" type="noConversion"/>
  </si>
  <si>
    <t>基础架构内部培训</t>
  </si>
  <si>
    <t>完成进度</t>
    <phoneticPr fontId="1" type="noConversion"/>
  </si>
  <si>
    <t>客户全称，这里客户是指最终接收使用产品的单位</t>
    <phoneticPr fontId="1" type="noConversion"/>
  </si>
  <si>
    <t>归属类别</t>
    <phoneticPr fontId="1" type="noConversion"/>
  </si>
  <si>
    <t>REQ-001</t>
  </si>
  <si>
    <t>REQ-001</t>
    <phoneticPr fontId="1" type="noConversion"/>
  </si>
  <si>
    <t>REQ-001</t>
    <phoneticPr fontId="1" type="noConversion"/>
  </si>
  <si>
    <t>REQ-002</t>
  </si>
  <si>
    <t>REQ-003</t>
  </si>
  <si>
    <t>REQ-004</t>
  </si>
  <si>
    <t>REQ-005</t>
  </si>
  <si>
    <t>REQ-006</t>
  </si>
  <si>
    <t>REQ-007</t>
  </si>
  <si>
    <t>REQ-008</t>
  </si>
  <si>
    <t>REQ-009</t>
  </si>
  <si>
    <t>REQ-010</t>
  </si>
  <si>
    <t>REQ-011</t>
  </si>
  <si>
    <t>REQ-012</t>
  </si>
  <si>
    <t>REQ-013</t>
  </si>
  <si>
    <t>REQ-014</t>
  </si>
  <si>
    <t>REQ-015</t>
  </si>
  <si>
    <t>TEST</t>
    <phoneticPr fontId="1" type="noConversion"/>
  </si>
  <si>
    <t>单位</t>
    <phoneticPr fontId="1" type="noConversion"/>
  </si>
  <si>
    <t>中间件</t>
    <phoneticPr fontId="1" type="noConversion"/>
  </si>
  <si>
    <t>金蝶中国</t>
    <phoneticPr fontId="1" type="noConversion"/>
  </si>
  <si>
    <t>行业发展部</t>
    <phoneticPr fontId="1" type="noConversion"/>
  </si>
  <si>
    <t>项目管理部</t>
    <phoneticPr fontId="1" type="noConversion"/>
  </si>
  <si>
    <t>项目管理部</t>
    <phoneticPr fontId="1" type="noConversion"/>
  </si>
  <si>
    <t>客户</t>
    <phoneticPr fontId="1" type="noConversion"/>
  </si>
  <si>
    <t>监理</t>
    <phoneticPr fontId="1" type="noConversion"/>
  </si>
  <si>
    <t>合作方A公司</t>
    <phoneticPr fontId="1" type="noConversion"/>
  </si>
  <si>
    <t>固定电话</t>
    <phoneticPr fontId="1" type="noConversion"/>
  </si>
  <si>
    <t>未开始</t>
  </si>
  <si>
    <t>未开始</t>
    <phoneticPr fontId="1" type="noConversion"/>
  </si>
  <si>
    <t>暂停</t>
    <phoneticPr fontId="1" type="noConversion"/>
  </si>
  <si>
    <t>取消</t>
    <phoneticPr fontId="1" type="noConversion"/>
  </si>
  <si>
    <t>修正状态</t>
    <phoneticPr fontId="1" type="noConversion"/>
  </si>
  <si>
    <t>完成</t>
  </si>
  <si>
    <t>执行</t>
  </si>
  <si>
    <t>执行</t>
    <phoneticPr fontId="1" type="noConversion"/>
  </si>
  <si>
    <t>阶段任务数</t>
    <phoneticPr fontId="1" type="noConversion"/>
  </si>
  <si>
    <t>任务数</t>
    <phoneticPr fontId="1" type="noConversion"/>
  </si>
  <si>
    <t>左表格总行数</t>
    <phoneticPr fontId="1" type="noConversion"/>
  </si>
  <si>
    <t>迭代总数</t>
    <phoneticPr fontId="1" type="noConversion"/>
  </si>
  <si>
    <t>看板总高</t>
    <phoneticPr fontId="1" type="noConversion"/>
  </si>
  <si>
    <t>看板高度</t>
    <phoneticPr fontId="1" type="noConversion"/>
  </si>
  <si>
    <t>迭代名</t>
    <phoneticPr fontId="1" type="noConversion"/>
  </si>
  <si>
    <t>迭代汇总行</t>
    <phoneticPr fontId="1" type="noConversion"/>
  </si>
  <si>
    <t>迭代</t>
    <phoneticPr fontId="1" type="noConversion"/>
  </si>
  <si>
    <t>迭代名称</t>
    <phoneticPr fontId="1" type="noConversion"/>
  </si>
  <si>
    <t>看板高度</t>
    <phoneticPr fontId="1" type="noConversion"/>
  </si>
  <si>
    <t>迭代起始行号</t>
    <phoneticPr fontId="1" type="noConversion"/>
  </si>
  <si>
    <t>看板起始行</t>
    <phoneticPr fontId="1" type="noConversion"/>
  </si>
  <si>
    <t>任务总数</t>
    <phoneticPr fontId="1" type="noConversion"/>
  </si>
  <si>
    <t>起始行</t>
    <phoneticPr fontId="1" type="noConversion"/>
  </si>
  <si>
    <t>取消行(算）</t>
    <phoneticPr fontId="1" type="noConversion"/>
  </si>
  <si>
    <t>完成行(算）</t>
    <phoneticPr fontId="1" type="noConversion"/>
  </si>
  <si>
    <t>未开始行(算）</t>
    <phoneticPr fontId="1" type="noConversion"/>
  </si>
  <si>
    <t>暂停行(算）</t>
    <phoneticPr fontId="1" type="noConversion"/>
  </si>
  <si>
    <t>执行行(算）</t>
    <phoneticPr fontId="1" type="noConversion"/>
  </si>
  <si>
    <t>取消行</t>
    <phoneticPr fontId="1" type="noConversion"/>
  </si>
  <si>
    <t>完成行</t>
    <phoneticPr fontId="1" type="noConversion"/>
  </si>
  <si>
    <t>未开始行</t>
    <phoneticPr fontId="1" type="noConversion"/>
  </si>
  <si>
    <t>暂停行</t>
    <phoneticPr fontId="1" type="noConversion"/>
  </si>
  <si>
    <t>执行行</t>
    <phoneticPr fontId="1" type="noConversion"/>
  </si>
  <si>
    <t>取消</t>
    <phoneticPr fontId="1" type="noConversion"/>
  </si>
  <si>
    <t>完成</t>
    <phoneticPr fontId="1" type="noConversion"/>
  </si>
  <si>
    <t>未开始</t>
    <phoneticPr fontId="1" type="noConversion"/>
  </si>
  <si>
    <t>暂停</t>
    <phoneticPr fontId="1" type="noConversion"/>
  </si>
  <si>
    <t>执行</t>
    <phoneticPr fontId="1" type="noConversion"/>
  </si>
  <si>
    <t>迭代</t>
    <phoneticPr fontId="1" type="noConversion"/>
  </si>
  <si>
    <t>当前文件名</t>
    <phoneticPr fontId="1" type="noConversion"/>
  </si>
  <si>
    <t>当前文件路径</t>
    <phoneticPr fontId="1" type="noConversion"/>
  </si>
  <si>
    <t>完成</t>
    <phoneticPr fontId="1" type="noConversion"/>
  </si>
  <si>
    <t>最终表最后行</t>
    <phoneticPr fontId="1" type="noConversion"/>
  </si>
  <si>
    <t>值</t>
  </si>
  <si>
    <t>时间</t>
    <phoneticPr fontId="1" type="noConversion"/>
  </si>
</sst>
</file>

<file path=xl/styles.xml><?xml version="1.0" encoding="utf-8"?>
<styleSheet xmlns="http://schemas.openxmlformats.org/spreadsheetml/2006/main">
  <numFmts count="9">
    <numFmt numFmtId="5" formatCode="&quot;¥&quot;#,##0;&quot;¥&quot;\-#,##0"/>
    <numFmt numFmtId="176" formatCode="0_ "/>
    <numFmt numFmtId="177" formatCode="&quot;第&quot;#0&quot;周&quot;"/>
    <numFmt numFmtId="178" formatCode="[$-F800]dddd\,\ mmmm\ dd\,\ yyyy"/>
    <numFmt numFmtId="179" formatCode="0.00_ "/>
    <numFmt numFmtId="180" formatCode="d"/>
    <numFmt numFmtId="181" formatCode="0_);[Red]\(0\)"/>
    <numFmt numFmtId="182" formatCode="0.0_ "/>
    <numFmt numFmtId="183" formatCode="0.0_ ;[Red]\-0.0\ "/>
  </numFmts>
  <fonts count="1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name val="宋体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1"/>
      <color rgb="FF000000"/>
      <name val="宋体"/>
      <family val="3"/>
      <charset val="134"/>
      <scheme val="minor"/>
    </font>
    <font>
      <u/>
      <sz val="11"/>
      <color theme="10"/>
      <name val="宋体"/>
      <family val="2"/>
      <charset val="134"/>
      <scheme val="minor"/>
    </font>
    <font>
      <sz val="11"/>
      <color rgb="FF7030A0"/>
      <name val="宋体"/>
      <family val="2"/>
      <charset val="134"/>
      <scheme val="minor"/>
    </font>
    <font>
      <sz val="11"/>
      <color rgb="FFC00000"/>
      <name val="宋体"/>
      <family val="2"/>
      <charset val="134"/>
      <scheme val="minor"/>
    </font>
    <font>
      <sz val="11"/>
      <color theme="2" tint="-0.499984740745262"/>
      <name val="宋体"/>
      <family val="2"/>
      <charset val="134"/>
      <scheme val="minor"/>
    </font>
    <font>
      <sz val="11"/>
      <color theme="2" tint="-0.499984740745262"/>
      <name val="宋体"/>
      <family val="3"/>
      <charset val="134"/>
      <scheme val="minor"/>
    </font>
    <font>
      <sz val="11"/>
      <color theme="3" tint="0.39997558519241921"/>
      <name val="宋体"/>
      <family val="2"/>
      <charset val="134"/>
      <scheme val="minor"/>
    </font>
    <font>
      <sz val="11"/>
      <color theme="3" tint="0.39997558519241921"/>
      <name val="宋体"/>
      <family val="3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3" tint="0.39997558519241921"/>
      </left>
      <right style="thin">
        <color theme="3" tint="0.39997558519241921"/>
      </right>
      <top style="thin">
        <color theme="3" tint="0.39997558519241921"/>
      </top>
      <bottom style="thin">
        <color theme="3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3" tint="0.39997558519241921"/>
      </left>
      <right/>
      <top/>
      <bottom/>
      <diagonal/>
    </border>
    <border>
      <left style="thin">
        <color theme="3" tint="0.39997558519241921"/>
      </left>
      <right style="thin">
        <color theme="3" tint="0.39997558519241921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75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0" borderId="1" xfId="0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/>
    <xf numFmtId="0" fontId="3" fillId="0" borderId="1" xfId="0" applyFont="1" applyBorder="1" applyAlignment="1">
      <alignment horizontal="right" vertical="center" wrapText="1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horizontal="right" vertical="center" wrapText="1"/>
    </xf>
    <xf numFmtId="0" fontId="0" fillId="0" borderId="1" xfId="0" applyBorder="1" applyAlignment="1">
      <alignment horizontal="right" vertical="center" wrapText="1"/>
    </xf>
    <xf numFmtId="0" fontId="0" fillId="3" borderId="1" xfId="0" applyFill="1" applyBorder="1" applyAlignment="1">
      <alignment horizontal="right" vertical="center" wrapText="1"/>
    </xf>
    <xf numFmtId="0" fontId="0" fillId="3" borderId="1" xfId="0" applyFill="1" applyBorder="1" applyAlignment="1">
      <alignment vertical="center" wrapText="1"/>
    </xf>
    <xf numFmtId="0" fontId="0" fillId="0" borderId="0" xfId="0" applyAlignment="1">
      <alignment horizontal="right" vertical="center" wrapText="1"/>
    </xf>
    <xf numFmtId="0" fontId="3" fillId="0" borderId="0" xfId="0" applyFont="1" applyAlignment="1">
      <alignment horizontal="center"/>
    </xf>
    <xf numFmtId="49" fontId="7" fillId="0" borderId="0" xfId="0" applyNumberFormat="1" applyFont="1" applyAlignment="1">
      <alignment horizontal="center" wrapText="1"/>
    </xf>
    <xf numFmtId="0" fontId="7" fillId="0" borderId="0" xfId="0" applyFont="1" applyAlignment="1">
      <alignment horizontal="center" wrapText="1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7" borderId="1" xfId="0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176" fontId="0" fillId="5" borderId="1" xfId="0" applyNumberForma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5" fontId="0" fillId="6" borderId="1" xfId="0" applyNumberFormat="1" applyFill="1" applyBorder="1" applyAlignment="1">
      <alignment horizontal="center" vertical="center" wrapText="1"/>
    </xf>
    <xf numFmtId="177" fontId="0" fillId="0" borderId="0" xfId="0" applyNumberFormat="1" applyAlignment="1"/>
    <xf numFmtId="177" fontId="0" fillId="0" borderId="0" xfId="0" applyNumberFormat="1">
      <alignment vertical="center"/>
    </xf>
    <xf numFmtId="14" fontId="0" fillId="0" borderId="0" xfId="0" applyNumberFormat="1" applyAlignment="1"/>
    <xf numFmtId="14" fontId="0" fillId="0" borderId="0" xfId="0" applyNumberFormat="1">
      <alignment vertical="center"/>
    </xf>
    <xf numFmtId="178" fontId="0" fillId="0" borderId="0" xfId="0" applyNumberFormat="1" applyAlignment="1"/>
    <xf numFmtId="178" fontId="0" fillId="0" borderId="0" xfId="0" applyNumberFormat="1">
      <alignment vertical="center"/>
    </xf>
    <xf numFmtId="0" fontId="0" fillId="8" borderId="1" xfId="0" applyFill="1" applyBorder="1">
      <alignment vertical="center"/>
    </xf>
    <xf numFmtId="0" fontId="0" fillId="8" borderId="0" xfId="0" applyFill="1">
      <alignment vertical="center"/>
    </xf>
    <xf numFmtId="49" fontId="7" fillId="0" borderId="0" xfId="0" applyNumberFormat="1" applyFont="1" applyFill="1" applyAlignment="1">
      <alignment horizontal="center" wrapText="1"/>
    </xf>
    <xf numFmtId="0" fontId="0" fillId="0" borderId="1" xfId="0" applyFill="1" applyBorder="1">
      <alignment vertical="center"/>
    </xf>
    <xf numFmtId="0" fontId="0" fillId="0" borderId="0" xfId="0" applyFill="1">
      <alignment vertical="center"/>
    </xf>
    <xf numFmtId="14" fontId="0" fillId="0" borderId="1" xfId="0" applyNumberFormat="1" applyBorder="1">
      <alignment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49" fontId="7" fillId="3" borderId="0" xfId="0" applyNumberFormat="1" applyFont="1" applyFill="1" applyAlignment="1">
      <alignment horizontal="center" wrapText="1"/>
    </xf>
    <xf numFmtId="0" fontId="0" fillId="3" borderId="0" xfId="0" applyFill="1">
      <alignment vertical="center"/>
    </xf>
    <xf numFmtId="0" fontId="0" fillId="9" borderId="1" xfId="0" applyFill="1" applyBorder="1" applyAlignment="1">
      <alignment vertical="center" wrapText="1"/>
    </xf>
    <xf numFmtId="0" fontId="8" fillId="2" borderId="1" xfId="1" applyFill="1" applyBorder="1" applyAlignment="1">
      <alignment vertical="center" wrapText="1"/>
    </xf>
    <xf numFmtId="0" fontId="8" fillId="11" borderId="1" xfId="1" applyFill="1" applyBorder="1" applyAlignment="1">
      <alignment vertical="center" wrapText="1"/>
    </xf>
    <xf numFmtId="0" fontId="8" fillId="10" borderId="1" xfId="1" applyFill="1" applyBorder="1" applyAlignment="1">
      <alignment vertical="center" wrapText="1"/>
    </xf>
    <xf numFmtId="0" fontId="8" fillId="12" borderId="1" xfId="1" applyFill="1" applyBorder="1" applyAlignment="1">
      <alignment vertical="center" wrapText="1"/>
    </xf>
    <xf numFmtId="0" fontId="8" fillId="0" borderId="1" xfId="1" applyBorder="1" applyAlignment="1">
      <alignment vertical="center" wrapText="1"/>
    </xf>
    <xf numFmtId="14" fontId="4" fillId="4" borderId="1" xfId="0" applyNumberFormat="1" applyFont="1" applyFill="1" applyBorder="1" applyAlignment="1">
      <alignment horizontal="center" vertical="center" wrapText="1"/>
    </xf>
    <xf numFmtId="177" fontId="0" fillId="0" borderId="1" xfId="0" applyNumberFormat="1" applyBorder="1">
      <alignment vertical="center"/>
    </xf>
    <xf numFmtId="0" fontId="0" fillId="0" borderId="0" xfId="0" applyAlignment="1">
      <alignment wrapText="1"/>
    </xf>
    <xf numFmtId="0" fontId="0" fillId="13" borderId="1" xfId="0" applyFill="1" applyBorder="1">
      <alignment vertical="center"/>
    </xf>
    <xf numFmtId="49" fontId="0" fillId="13" borderId="1" xfId="0" applyNumberFormat="1" applyFill="1" applyBorder="1">
      <alignment vertical="center"/>
    </xf>
    <xf numFmtId="0" fontId="10" fillId="13" borderId="1" xfId="0" applyFont="1" applyFill="1" applyBorder="1">
      <alignment vertical="center"/>
    </xf>
    <xf numFmtId="14" fontId="0" fillId="0" borderId="0" xfId="0" applyNumberFormat="1" applyAlignment="1">
      <alignment wrapText="1"/>
    </xf>
    <xf numFmtId="9" fontId="0" fillId="0" borderId="0" xfId="0" applyNumberFormat="1" applyAlignment="1"/>
    <xf numFmtId="9" fontId="0" fillId="0" borderId="1" xfId="0" applyNumberFormat="1" applyBorder="1">
      <alignment vertical="center"/>
    </xf>
    <xf numFmtId="9" fontId="0" fillId="0" borderId="0" xfId="0" applyNumberFormat="1">
      <alignment vertical="center"/>
    </xf>
    <xf numFmtId="176" fontId="0" fillId="3" borderId="1" xfId="0" applyNumberFormat="1" applyFill="1" applyBorder="1" applyAlignment="1">
      <alignment horizontal="center" vertical="center" wrapText="1"/>
    </xf>
    <xf numFmtId="0" fontId="0" fillId="0" borderId="7" xfId="0" applyBorder="1">
      <alignment vertical="center"/>
    </xf>
    <xf numFmtId="0" fontId="0" fillId="14" borderId="6" xfId="0" applyFill="1" applyBorder="1">
      <alignment vertical="center"/>
    </xf>
    <xf numFmtId="14" fontId="11" fillId="14" borderId="6" xfId="0" applyNumberFormat="1" applyFont="1" applyFill="1" applyBorder="1" applyAlignment="1">
      <alignment textRotation="255"/>
    </xf>
    <xf numFmtId="14" fontId="12" fillId="14" borderId="6" xfId="0" applyNumberFormat="1" applyFont="1" applyFill="1" applyBorder="1" applyAlignment="1">
      <alignment textRotation="255"/>
    </xf>
    <xf numFmtId="0" fontId="0" fillId="0" borderId="1" xfId="0" applyBorder="1" applyAlignment="1">
      <alignment horizontal="center" vertical="center" wrapText="1"/>
    </xf>
    <xf numFmtId="0" fontId="0" fillId="0" borderId="4" xfId="0" applyBorder="1">
      <alignment vertical="center"/>
    </xf>
    <xf numFmtId="14" fontId="0" fillId="0" borderId="4" xfId="0" applyNumberFormat="1" applyBorder="1">
      <alignment vertical="center"/>
    </xf>
    <xf numFmtId="0" fontId="0" fillId="0" borderId="0" xfId="0" applyBorder="1">
      <alignment vertical="center"/>
    </xf>
    <xf numFmtId="14" fontId="0" fillId="0" borderId="0" xfId="0" applyNumberFormat="1" applyBorder="1">
      <alignment vertical="center"/>
    </xf>
    <xf numFmtId="0" fontId="0" fillId="0" borderId="0" xfId="0" applyBorder="1" applyAlignment="1">
      <alignment horizontal="right" vertical="center"/>
    </xf>
    <xf numFmtId="14" fontId="0" fillId="0" borderId="0" xfId="0" applyNumberFormat="1" applyBorder="1" applyAlignment="1">
      <alignment horizontal="right" vertical="center"/>
    </xf>
    <xf numFmtId="180" fontId="0" fillId="0" borderId="0" xfId="0" applyNumberFormat="1" applyBorder="1">
      <alignment vertical="center"/>
    </xf>
    <xf numFmtId="14" fontId="0" fillId="0" borderId="8" xfId="0" applyNumberFormat="1" applyBorder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0" fillId="0" borderId="0" xfId="0" applyAlignment="1">
      <alignment horizontal="left" vertical="center" indent="4"/>
    </xf>
    <xf numFmtId="0" fontId="0" fillId="0" borderId="0" xfId="0" applyAlignment="1">
      <alignment horizontal="left" vertical="center" indent="5"/>
    </xf>
    <xf numFmtId="0" fontId="0" fillId="0" borderId="0" xfId="0" applyAlignment="1">
      <alignment horizontal="left" vertical="center" indent="6"/>
    </xf>
    <xf numFmtId="0" fontId="0" fillId="0" borderId="0" xfId="0" applyAlignment="1">
      <alignment horizontal="left" vertical="center" indent="7"/>
    </xf>
    <xf numFmtId="0" fontId="0" fillId="0" borderId="0" xfId="0" applyAlignment="1">
      <alignment horizontal="left" vertical="center" indent="8"/>
    </xf>
    <xf numFmtId="14" fontId="0" fillId="0" borderId="0" xfId="0" applyNumberFormat="1" applyAlignment="1">
      <alignment horizontal="left" vertical="center" indent="9"/>
    </xf>
    <xf numFmtId="14" fontId="0" fillId="0" borderId="0" xfId="0" applyNumberFormat="1" applyAlignment="1">
      <alignment horizontal="left" vertical="center" indent="10"/>
    </xf>
    <xf numFmtId="0" fontId="0" fillId="0" borderId="0" xfId="0" applyAlignment="1">
      <alignment horizontal="left" vertical="center" indent="10"/>
    </xf>
    <xf numFmtId="0" fontId="0" fillId="0" borderId="0" xfId="0" applyAlignment="1">
      <alignment horizontal="left" vertical="center" indent="11"/>
    </xf>
    <xf numFmtId="0" fontId="0" fillId="0" borderId="0" xfId="0" applyAlignment="1">
      <alignment horizontal="left" vertical="center" indent="12"/>
    </xf>
    <xf numFmtId="0" fontId="0" fillId="0" borderId="0" xfId="0" applyNumberFormat="1">
      <alignment vertical="center"/>
    </xf>
    <xf numFmtId="14" fontId="0" fillId="0" borderId="0" xfId="0" applyNumberFormat="1" applyAlignment="1">
      <alignment horizontal="left" vertical="center" indent="8"/>
    </xf>
    <xf numFmtId="0" fontId="13" fillId="0" borderId="0" xfId="0" applyFont="1" applyAlignment="1">
      <alignment wrapText="1"/>
    </xf>
    <xf numFmtId="179" fontId="14" fillId="0" borderId="0" xfId="0" applyNumberFormat="1" applyFont="1" applyAlignment="1">
      <alignment wrapText="1"/>
    </xf>
    <xf numFmtId="14" fontId="14" fillId="0" borderId="0" xfId="0" applyNumberFormat="1" applyFont="1" applyAlignment="1">
      <alignment wrapText="1"/>
    </xf>
    <xf numFmtId="0" fontId="14" fillId="0" borderId="0" xfId="0" applyFont="1">
      <alignment vertical="center"/>
    </xf>
    <xf numFmtId="179" fontId="14" fillId="0" borderId="0" xfId="0" applyNumberFormat="1" applyFont="1">
      <alignment vertical="center"/>
    </xf>
    <xf numFmtId="14" fontId="14" fillId="0" borderId="0" xfId="0" applyNumberFormat="1" applyFont="1">
      <alignment vertical="center"/>
    </xf>
    <xf numFmtId="0" fontId="14" fillId="15" borderId="9" xfId="0" applyNumberFormat="1" applyFont="1" applyFill="1" applyBorder="1" applyAlignment="1"/>
    <xf numFmtId="0" fontId="14" fillId="15" borderId="0" xfId="0" applyNumberFormat="1" applyFont="1" applyFill="1" applyAlignment="1"/>
    <xf numFmtId="0" fontId="14" fillId="15" borderId="0" xfId="0" applyNumberFormat="1" applyFont="1" applyFill="1" applyAlignment="1">
      <alignment vertical="center"/>
    </xf>
    <xf numFmtId="14" fontId="12" fillId="14" borderId="10" xfId="0" applyNumberFormat="1" applyFont="1" applyFill="1" applyBorder="1" applyAlignment="1">
      <alignment textRotation="255"/>
    </xf>
    <xf numFmtId="0" fontId="0" fillId="0" borderId="0" xfId="0" applyFill="1" applyAlignment="1"/>
    <xf numFmtId="14" fontId="0" fillId="0" borderId="0" xfId="0" applyNumberFormat="1" applyAlignment="1">
      <alignment horizontal="left"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181" fontId="0" fillId="0" borderId="0" xfId="0" applyNumberFormat="1">
      <alignment vertical="center"/>
    </xf>
    <xf numFmtId="181" fontId="0" fillId="0" borderId="0" xfId="0" applyNumberFormat="1" applyAlignment="1">
      <alignment wrapText="1"/>
    </xf>
    <xf numFmtId="181" fontId="0" fillId="0" borderId="1" xfId="0" applyNumberFormat="1" applyBorder="1">
      <alignment vertical="center"/>
    </xf>
    <xf numFmtId="181" fontId="0" fillId="0" borderId="0" xfId="0" applyNumberFormat="1" applyBorder="1" applyAlignment="1">
      <alignment wrapText="1"/>
    </xf>
    <xf numFmtId="181" fontId="0" fillId="0" borderId="0" xfId="0" applyNumberFormat="1" applyBorder="1">
      <alignment vertical="center"/>
    </xf>
    <xf numFmtId="176" fontId="0" fillId="0" borderId="0" xfId="0" applyNumberFormat="1" applyAlignment="1">
      <alignment wrapText="1"/>
    </xf>
    <xf numFmtId="176" fontId="0" fillId="0" borderId="1" xfId="0" applyNumberFormat="1" applyBorder="1">
      <alignment vertical="center"/>
    </xf>
    <xf numFmtId="176" fontId="0" fillId="0" borderId="0" xfId="0" applyNumberFormat="1">
      <alignment vertical="center"/>
    </xf>
    <xf numFmtId="176" fontId="14" fillId="0" borderId="0" xfId="0" applyNumberFormat="1" applyFont="1" applyAlignment="1">
      <alignment wrapText="1"/>
    </xf>
    <xf numFmtId="176" fontId="14" fillId="0" borderId="0" xfId="0" applyNumberFormat="1" applyFont="1">
      <alignment vertical="center"/>
    </xf>
    <xf numFmtId="0" fontId="0" fillId="13" borderId="1" xfId="0" applyFill="1" applyBorder="1" applyAlignment="1">
      <alignment horizontal="center" vertical="center"/>
    </xf>
    <xf numFmtId="182" fontId="0" fillId="0" borderId="0" xfId="0" applyNumberFormat="1" applyAlignment="1">
      <alignment wrapText="1"/>
    </xf>
    <xf numFmtId="182" fontId="0" fillId="0" borderId="1" xfId="0" applyNumberFormat="1" applyBorder="1">
      <alignment vertical="center"/>
    </xf>
    <xf numFmtId="182" fontId="0" fillId="0" borderId="0" xfId="0" applyNumberFormat="1">
      <alignment vertical="center"/>
    </xf>
    <xf numFmtId="14" fontId="13" fillId="0" borderId="0" xfId="0" applyNumberFormat="1" applyFont="1" applyAlignment="1"/>
    <xf numFmtId="183" fontId="14" fillId="0" borderId="0" xfId="0" applyNumberFormat="1" applyFont="1" applyAlignment="1">
      <alignment wrapText="1"/>
    </xf>
    <xf numFmtId="14" fontId="14" fillId="0" borderId="1" xfId="0" applyNumberFormat="1" applyFont="1" applyBorder="1">
      <alignment vertical="center"/>
    </xf>
    <xf numFmtId="183" fontId="14" fillId="0" borderId="1" xfId="0" applyNumberFormat="1" applyFont="1" applyBorder="1">
      <alignment vertical="center"/>
    </xf>
    <xf numFmtId="183" fontId="14" fillId="0" borderId="0" xfId="0" applyNumberFormat="1" applyFont="1">
      <alignment vertical="center"/>
    </xf>
    <xf numFmtId="14" fontId="0" fillId="0" borderId="0" xfId="0" applyNumberFormat="1" applyAlignment="1">
      <alignment horizontal="left" vertical="center" indent="13"/>
    </xf>
    <xf numFmtId="0" fontId="0" fillId="0" borderId="0" xfId="0" applyAlignment="1">
      <alignment horizontal="left" vertical="center" indent="13"/>
    </xf>
    <xf numFmtId="0" fontId="0" fillId="0" borderId="0" xfId="0" applyAlignment="1">
      <alignment horizontal="left" vertical="center" indent="14"/>
    </xf>
    <xf numFmtId="0" fontId="0" fillId="0" borderId="0" xfId="0" applyFill="1" applyBorder="1">
      <alignment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181" fontId="4" fillId="16" borderId="1" xfId="0" applyNumberFormat="1" applyFont="1" applyFill="1" applyBorder="1">
      <alignment vertical="center"/>
    </xf>
    <xf numFmtId="179" fontId="0" fillId="3" borderId="1" xfId="0" applyNumberFormat="1" applyFill="1" applyBorder="1" applyAlignment="1">
      <alignment horizontal="center" vertical="center" wrapText="1"/>
    </xf>
    <xf numFmtId="0" fontId="0" fillId="0" borderId="0" xfId="0" applyNumberFormat="1" applyAlignment="1">
      <alignment wrapText="1"/>
    </xf>
    <xf numFmtId="0" fontId="0" fillId="0" borderId="0" xfId="0" pivotButton="1" applyAlignment="1"/>
    <xf numFmtId="0" fontId="0" fillId="0" borderId="0" xfId="0" applyNumberFormat="1" applyAlignment="1"/>
    <xf numFmtId="0" fontId="0" fillId="0" borderId="1" xfId="0" applyNumberFormat="1" applyBorder="1">
      <alignment vertical="center"/>
    </xf>
    <xf numFmtId="0" fontId="0" fillId="0" borderId="0" xfId="0" applyAlignment="1">
      <alignment horizontal="left" vertical="center" indent="9"/>
    </xf>
    <xf numFmtId="0" fontId="0" fillId="17" borderId="0" xfId="0" applyFill="1">
      <alignment vertical="center"/>
    </xf>
    <xf numFmtId="0" fontId="0" fillId="17" borderId="0" xfId="0" applyFill="1" applyAlignment="1"/>
    <xf numFmtId="14" fontId="0" fillId="17" borderId="0" xfId="0" applyNumberFormat="1" applyFill="1" applyAlignment="1"/>
    <xf numFmtId="0" fontId="0" fillId="17" borderId="0" xfId="0" applyNumberFormat="1" applyFill="1" applyAlignment="1"/>
    <xf numFmtId="14" fontId="0" fillId="17" borderId="1" xfId="0" applyNumberFormat="1" applyFill="1" applyBorder="1">
      <alignment vertical="center"/>
    </xf>
    <xf numFmtId="0" fontId="0" fillId="17" borderId="1" xfId="0" applyNumberFormat="1" applyFill="1" applyBorder="1">
      <alignment vertical="center"/>
    </xf>
    <xf numFmtId="0" fontId="0" fillId="17" borderId="1" xfId="0" applyFill="1" applyBorder="1">
      <alignment vertical="center"/>
    </xf>
    <xf numFmtId="14" fontId="0" fillId="17" borderId="0" xfId="0" applyNumberFormat="1" applyFill="1">
      <alignment vertical="center"/>
    </xf>
    <xf numFmtId="0" fontId="0" fillId="17" borderId="0" xfId="0" applyNumberFormat="1" applyFill="1">
      <alignment vertical="center"/>
    </xf>
    <xf numFmtId="0" fontId="0" fillId="17" borderId="0" xfId="0" applyFill="1" applyBorder="1">
      <alignment vertical="center"/>
    </xf>
    <xf numFmtId="0" fontId="0" fillId="0" borderId="11" xfId="0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horizontal="center" vertical="center"/>
    </xf>
    <xf numFmtId="0" fontId="0" fillId="0" borderId="12" xfId="0" applyBorder="1">
      <alignment vertical="center"/>
    </xf>
    <xf numFmtId="178" fontId="0" fillId="0" borderId="1" xfId="0" applyNumberFormat="1" applyBorder="1">
      <alignment vertical="center"/>
    </xf>
    <xf numFmtId="0" fontId="9" fillId="13" borderId="1" xfId="0" applyFont="1" applyFill="1" applyBorder="1">
      <alignment vertical="center"/>
    </xf>
    <xf numFmtId="0" fontId="3" fillId="0" borderId="0" xfId="0" applyFont="1" applyAlignment="1">
      <alignment horizont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3" fillId="0" borderId="0" xfId="0" applyFont="1">
      <alignment vertical="center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0" fillId="18" borderId="0" xfId="0" applyFill="1">
      <alignment vertical="center"/>
    </xf>
    <xf numFmtId="0" fontId="0" fillId="18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16" borderId="1" xfId="0" applyFill="1" applyBorder="1">
      <alignment vertical="center"/>
    </xf>
  </cellXfs>
  <cellStyles count="2">
    <cellStyle name="常规" xfId="0" builtinId="0"/>
    <cellStyle name="超链接" xfId="1" builtinId="8"/>
  </cellStyles>
  <dxfs count="52"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font>
        <b/>
        <i val="0"/>
      </font>
      <fill>
        <patternFill>
          <bgColor theme="3" tint="0.59996337778862885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rgb="FFC00000"/>
      </font>
    </dxf>
    <dxf>
      <font>
        <strike/>
        <color theme="0" tint="-0.499984740745262"/>
      </font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font>
        <color theme="3" tint="0.59996337778862885"/>
      </font>
      <fill>
        <patternFill>
          <bgColor theme="3" tint="0.59996337778862885"/>
        </patternFill>
      </fill>
      <border>
        <left/>
        <right/>
        <top/>
        <bottom/>
        <vertical/>
        <horizontal/>
      </border>
    </dxf>
    <dxf>
      <font>
        <color theme="3" tint="-0.24994659260841701"/>
      </font>
      <fill>
        <patternFill>
          <bgColor theme="3" tint="-0.24994659260841701"/>
        </patternFill>
      </fill>
    </dxf>
    <dxf>
      <font>
        <color theme="3" tint="-0.24994659260841701"/>
      </font>
      <fill>
        <patternFill>
          <bgColor theme="3" tint="-0.24994659260841701"/>
        </patternFill>
      </fill>
    </dxf>
    <dxf>
      <font>
        <color rgb="FFC00000"/>
      </font>
    </dxf>
    <dxf>
      <font>
        <color rgb="FFC00000"/>
      </font>
    </dxf>
    <dxf>
      <font>
        <color rgb="FF9C0006"/>
      </font>
      <fill>
        <patternFill>
          <bgColor rgb="FFFFC7CE"/>
        </patternFill>
      </fill>
    </dxf>
    <dxf>
      <font>
        <strike/>
        <color theme="3" tint="0.39994506668294322"/>
      </font>
      <fill>
        <patternFill>
          <bgColor theme="0" tint="-0.24994659260841701"/>
        </patternFill>
      </fill>
    </dxf>
    <dxf>
      <numFmt numFmtId="0" formatCode="General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alignment horizontal="center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</dxf>
    <dxf>
      <font>
        <color rgb="FF9C0006"/>
      </font>
      <fill>
        <patternFill>
          <bgColor rgb="FFFFC7CE"/>
        </patternFill>
      </fill>
    </dxf>
    <dxf>
      <font>
        <strike/>
        <color theme="0" tint="-0.34998626667073579"/>
      </font>
      <fill>
        <patternFill>
          <bgColor theme="8" tint="0.79998168889431442"/>
        </patternFill>
      </fill>
    </dxf>
    <dxf>
      <font>
        <strike/>
        <color theme="0" tint="-0.34998626667073579"/>
      </font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7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3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2.xml"/><Relationship Id="rId30" Type="http://schemas.openxmlformats.org/officeDocument/2006/relationships/pivotCacheDefinition" Target="pivotCache/pivotCacheDefinition5.xml"/><Relationship Id="rId3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/>
            </a:pPr>
            <a:r>
              <a:rPr lang="zh-CN" altLang="en-US"/>
              <a:t>挣值图</a:t>
            </a:r>
          </a:p>
        </c:rich>
      </c:tx>
      <c:layout/>
    </c:title>
    <c:plotArea>
      <c:layout/>
      <c:lineChart>
        <c:grouping val="standard"/>
        <c:ser>
          <c:idx val="1"/>
          <c:order val="0"/>
          <c:tx>
            <c:strRef>
              <c:f>'临-挣值'!$Z$1</c:f>
              <c:strCache>
                <c:ptCount val="1"/>
                <c:pt idx="0">
                  <c:v>项目总预算</c:v>
                </c:pt>
              </c:strCache>
            </c:strRef>
          </c:tx>
          <c:cat>
            <c:numRef>
              <c:f>'临-挣值'!$Y$2:$Y$500</c:f>
              <c:numCache>
                <c:formatCode>yyyy/m/d</c:formatCode>
                <c:ptCount val="499"/>
                <c:pt idx="0">
                  <c:v>40544</c:v>
                </c:pt>
                <c:pt idx="1">
                  <c:v>41283</c:v>
                </c:pt>
                <c:pt idx="2">
                  <c:v>41294</c:v>
                </c:pt>
                <c:pt idx="3">
                  <c:v>41306</c:v>
                </c:pt>
                <c:pt idx="4">
                  <c:v>41307</c:v>
                </c:pt>
                <c:pt idx="5">
                  <c:v>41308</c:v>
                </c:pt>
                <c:pt idx="6">
                  <c:v>41310</c:v>
                </c:pt>
                <c:pt idx="7">
                  <c:v>41311</c:v>
                </c:pt>
                <c:pt idx="8">
                  <c:v>41313</c:v>
                </c:pt>
                <c:pt idx="9">
                  <c:v>41341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cat>
          <c:val>
            <c:numRef>
              <c:f>'临-挣值'!$Z$2:$Z$500</c:f>
              <c:numCache>
                <c:formatCode>General</c:formatCode>
                <c:ptCount val="49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val>
        </c:ser>
        <c:ser>
          <c:idx val="2"/>
          <c:order val="1"/>
          <c:tx>
            <c:strRef>
              <c:f>'临-挣值'!$AA$1</c:f>
              <c:strCache>
                <c:ptCount val="1"/>
                <c:pt idx="0">
                  <c:v>累计计划成本</c:v>
                </c:pt>
              </c:strCache>
            </c:strRef>
          </c:tx>
          <c:cat>
            <c:numRef>
              <c:f>'临-挣值'!$Y$2:$Y$500</c:f>
              <c:numCache>
                <c:formatCode>yyyy/m/d</c:formatCode>
                <c:ptCount val="499"/>
                <c:pt idx="0">
                  <c:v>40544</c:v>
                </c:pt>
                <c:pt idx="1">
                  <c:v>41283</c:v>
                </c:pt>
                <c:pt idx="2">
                  <c:v>41294</c:v>
                </c:pt>
                <c:pt idx="3">
                  <c:v>41306</c:v>
                </c:pt>
                <c:pt idx="4">
                  <c:v>41307</c:v>
                </c:pt>
                <c:pt idx="5">
                  <c:v>41308</c:v>
                </c:pt>
                <c:pt idx="6">
                  <c:v>41310</c:v>
                </c:pt>
                <c:pt idx="7">
                  <c:v>41311</c:v>
                </c:pt>
                <c:pt idx="8">
                  <c:v>41313</c:v>
                </c:pt>
                <c:pt idx="9">
                  <c:v>41341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cat>
          <c:val>
            <c:numRef>
              <c:f>'临-挣值'!$AA$2:$AA$500</c:f>
              <c:numCache>
                <c:formatCode>0_);[Red]\(0\)</c:formatCode>
                <c:ptCount val="49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13</c:v>
                </c:pt>
                <c:pt idx="4">
                  <c:v>14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val>
        </c:ser>
        <c:ser>
          <c:idx val="3"/>
          <c:order val="2"/>
          <c:tx>
            <c:strRef>
              <c:f>'临-挣值'!$AB$1</c:f>
              <c:strCache>
                <c:ptCount val="1"/>
                <c:pt idx="0">
                  <c:v>累计实际成本</c:v>
                </c:pt>
              </c:strCache>
            </c:strRef>
          </c:tx>
          <c:cat>
            <c:numRef>
              <c:f>'临-挣值'!$Y$2:$Y$500</c:f>
              <c:numCache>
                <c:formatCode>yyyy/m/d</c:formatCode>
                <c:ptCount val="499"/>
                <c:pt idx="0">
                  <c:v>40544</c:v>
                </c:pt>
                <c:pt idx="1">
                  <c:v>41283</c:v>
                </c:pt>
                <c:pt idx="2">
                  <c:v>41294</c:v>
                </c:pt>
                <c:pt idx="3">
                  <c:v>41306</c:v>
                </c:pt>
                <c:pt idx="4">
                  <c:v>41307</c:v>
                </c:pt>
                <c:pt idx="5">
                  <c:v>41308</c:v>
                </c:pt>
                <c:pt idx="6">
                  <c:v>41310</c:v>
                </c:pt>
                <c:pt idx="7">
                  <c:v>41311</c:v>
                </c:pt>
                <c:pt idx="8">
                  <c:v>41313</c:v>
                </c:pt>
                <c:pt idx="9">
                  <c:v>41341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cat>
          <c:val>
            <c:numRef>
              <c:f>'临-挣值'!$AB$2:$AB$500</c:f>
              <c:numCache>
                <c:formatCode>0_);[Red]\(0\)</c:formatCode>
                <c:ptCount val="499"/>
                <c:pt idx="0">
                  <c:v>0</c:v>
                </c:pt>
                <c:pt idx="1">
                  <c:v>40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104</c:v>
                </c:pt>
                <c:pt idx="7">
                  <c:v>144</c:v>
                </c:pt>
                <c:pt idx="8">
                  <c:v>146</c:v>
                </c:pt>
                <c:pt idx="9">
                  <c:v>166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val>
        </c:ser>
        <c:ser>
          <c:idx val="4"/>
          <c:order val="3"/>
          <c:tx>
            <c:strRef>
              <c:f>'临-挣值'!$AC$1</c:f>
              <c:strCache>
                <c:ptCount val="1"/>
                <c:pt idx="0">
                  <c:v>累计挣值</c:v>
                </c:pt>
              </c:strCache>
            </c:strRef>
          </c:tx>
          <c:cat>
            <c:numRef>
              <c:f>'临-挣值'!$Y$2:$Y$500</c:f>
              <c:numCache>
                <c:formatCode>yyyy/m/d</c:formatCode>
                <c:ptCount val="499"/>
                <c:pt idx="0">
                  <c:v>40544</c:v>
                </c:pt>
                <c:pt idx="1">
                  <c:v>41283</c:v>
                </c:pt>
                <c:pt idx="2">
                  <c:v>41294</c:v>
                </c:pt>
                <c:pt idx="3">
                  <c:v>41306</c:v>
                </c:pt>
                <c:pt idx="4">
                  <c:v>41307</c:v>
                </c:pt>
                <c:pt idx="5">
                  <c:v>41308</c:v>
                </c:pt>
                <c:pt idx="6">
                  <c:v>41310</c:v>
                </c:pt>
                <c:pt idx="7">
                  <c:v>41311</c:v>
                </c:pt>
                <c:pt idx="8">
                  <c:v>41313</c:v>
                </c:pt>
                <c:pt idx="9">
                  <c:v>41341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cat>
          <c:val>
            <c:numRef>
              <c:f>'临-挣值'!$AC$2:$AC$500</c:f>
              <c:numCache>
                <c:formatCode>0_);[Red]\(0\)</c:formatCode>
                <c:ptCount val="499"/>
                <c:pt idx="0">
                  <c:v>0</c:v>
                </c:pt>
                <c:pt idx="1">
                  <c:v>8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val>
        </c:ser>
        <c:dLbls/>
        <c:marker val="1"/>
        <c:axId val="341724160"/>
        <c:axId val="142018048"/>
      </c:lineChart>
      <c:dateAx>
        <c:axId val="341724160"/>
        <c:scaling>
          <c:orientation val="minMax"/>
        </c:scaling>
        <c:axPos val="b"/>
        <c:numFmt formatCode="yyyy/m/d" sourceLinked="1"/>
        <c:majorTickMark val="none"/>
        <c:tickLblPos val="nextTo"/>
        <c:txPr>
          <a:bodyPr rot="-2700000" vert="horz"/>
          <a:lstStyle/>
          <a:p>
            <a:pPr>
              <a:defRPr/>
            </a:pPr>
            <a:endParaRPr lang="zh-CN"/>
          </a:p>
        </c:txPr>
        <c:crossAx val="142018048"/>
        <c:crosses val="autoZero"/>
        <c:lblOffset val="100"/>
      </c:dateAx>
      <c:valAx>
        <c:axId val="142018048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spPr>
          <a:ln w="9525">
            <a:noFill/>
          </a:ln>
        </c:spPr>
        <c:crossAx val="341724160"/>
        <c:crosses val="autoZero"/>
        <c:crossBetween val="between"/>
      </c:valAx>
    </c:plotArea>
    <c:legend>
      <c:legendPos val="b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pivotSource>
    <c:name>[项目计划跟踪表_2013.xlsx]临-工作量!数据透视表1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模块工作总量</a:t>
            </a:r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'临-工作量'!$B$5</c:f>
              <c:strCache>
                <c:ptCount val="1"/>
                <c:pt idx="0">
                  <c:v>计划工作总量</c:v>
                </c:pt>
              </c:strCache>
            </c:strRef>
          </c:tx>
          <c:cat>
            <c:strRef>
              <c:f>'临-工作量'!$A$6:$A$8</c:f>
              <c:strCache>
                <c:ptCount val="2"/>
                <c:pt idx="0">
                  <c:v>模块1</c:v>
                </c:pt>
                <c:pt idx="1">
                  <c:v>模块2</c:v>
                </c:pt>
              </c:strCache>
            </c:strRef>
          </c:cat>
          <c:val>
            <c:numRef>
              <c:f>'临-工作量'!$B$6:$B$8</c:f>
              <c:numCache>
                <c:formatCode>General</c:formatCode>
                <c:ptCount val="2"/>
                <c:pt idx="0">
                  <c:v>13</c:v>
                </c:pt>
                <c:pt idx="1">
                  <c:v>9</c:v>
                </c:pt>
              </c:numCache>
            </c:numRef>
          </c:val>
        </c:ser>
        <c:ser>
          <c:idx val="1"/>
          <c:order val="1"/>
          <c:tx>
            <c:strRef>
              <c:f>'临-工作量'!$C$5</c:f>
              <c:strCache>
                <c:ptCount val="1"/>
                <c:pt idx="0">
                  <c:v>实际工作总量</c:v>
                </c:pt>
              </c:strCache>
            </c:strRef>
          </c:tx>
          <c:cat>
            <c:strRef>
              <c:f>'临-工作量'!$A$6:$A$8</c:f>
              <c:strCache>
                <c:ptCount val="2"/>
                <c:pt idx="0">
                  <c:v>模块1</c:v>
                </c:pt>
                <c:pt idx="1">
                  <c:v>模块2</c:v>
                </c:pt>
              </c:strCache>
            </c:strRef>
          </c:cat>
          <c:val>
            <c:numRef>
              <c:f>'临-工作量'!$C$6:$C$8</c:f>
              <c:numCache>
                <c:formatCode>General</c:formatCode>
                <c:ptCount val="2"/>
                <c:pt idx="0">
                  <c:v>144</c:v>
                </c:pt>
                <c:pt idx="1">
                  <c:v>22</c:v>
                </c:pt>
              </c:numCache>
            </c:numRef>
          </c:val>
        </c:ser>
        <c:ser>
          <c:idx val="2"/>
          <c:order val="2"/>
          <c:tx>
            <c:strRef>
              <c:f>'临-工作量'!$D$5</c:f>
              <c:strCache>
                <c:ptCount val="1"/>
                <c:pt idx="0">
                  <c:v>完成计划总量</c:v>
                </c:pt>
              </c:strCache>
            </c:strRef>
          </c:tx>
          <c:cat>
            <c:strRef>
              <c:f>'临-工作量'!$A$6:$A$8</c:f>
              <c:strCache>
                <c:ptCount val="2"/>
                <c:pt idx="0">
                  <c:v>模块1</c:v>
                </c:pt>
                <c:pt idx="1">
                  <c:v>模块2</c:v>
                </c:pt>
              </c:strCache>
            </c:strRef>
          </c:cat>
          <c:val>
            <c:numRef>
              <c:f>'临-工作量'!$D$6:$D$8</c:f>
              <c:numCache>
                <c:formatCode>General</c:formatCode>
                <c:ptCount val="2"/>
                <c:pt idx="0">
                  <c:v>11</c:v>
                </c:pt>
                <c:pt idx="1">
                  <c:v>0</c:v>
                </c:pt>
              </c:numCache>
            </c:numRef>
          </c:val>
        </c:ser>
        <c:dLbls/>
        <c:axId val="142064640"/>
        <c:axId val="142074624"/>
      </c:barChart>
      <c:catAx>
        <c:axId val="142064640"/>
        <c:scaling>
          <c:orientation val="minMax"/>
        </c:scaling>
        <c:axPos val="b"/>
        <c:tickLblPos val="nextTo"/>
        <c:crossAx val="142074624"/>
        <c:crosses val="autoZero"/>
        <c:auto val="1"/>
        <c:lblAlgn val="ctr"/>
        <c:lblOffset val="100"/>
      </c:catAx>
      <c:valAx>
        <c:axId val="142074624"/>
        <c:scaling>
          <c:orientation val="minMax"/>
        </c:scaling>
        <c:axPos val="l"/>
        <c:majorGridlines/>
        <c:numFmt formatCode="General" sourceLinked="1"/>
        <c:tickLblPos val="nextTo"/>
        <c:crossAx val="142064640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pivotSource>
    <c:name>[项目计划跟踪表_2013.xlsx]临-工作量!数据透视表8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个人工作总量</a:t>
            </a:r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  <c:dLbl>
          <c:idx val="0"/>
          <c:delete val="1"/>
        </c:dLbl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'临-工作量'!$N$3:$N$4</c:f>
              <c:strCache>
                <c:ptCount val="1"/>
                <c:pt idx="0">
                  <c:v>分配工作总量</c:v>
                </c:pt>
              </c:strCache>
            </c:strRef>
          </c:tx>
          <c:cat>
            <c:strRef>
              <c:f>'临-工作量'!$M$5:$M$8</c:f>
              <c:strCache>
                <c:ptCount val="3"/>
                <c:pt idx="0">
                  <c:v>李四</c:v>
                </c:pt>
                <c:pt idx="1">
                  <c:v>王五</c:v>
                </c:pt>
                <c:pt idx="2">
                  <c:v>张三</c:v>
                </c:pt>
              </c:strCache>
            </c:strRef>
          </c:cat>
          <c:val>
            <c:numRef>
              <c:f>'临-工作量'!$N$5:$N$8</c:f>
              <c:numCache>
                <c:formatCode>General</c:formatCode>
                <c:ptCount val="3"/>
                <c:pt idx="0">
                  <c:v>1</c:v>
                </c:pt>
                <c:pt idx="1">
                  <c:v>9</c:v>
                </c:pt>
                <c:pt idx="2">
                  <c:v>12</c:v>
                </c:pt>
              </c:numCache>
            </c:numRef>
          </c:val>
        </c:ser>
        <c:ser>
          <c:idx val="1"/>
          <c:order val="1"/>
          <c:tx>
            <c:strRef>
              <c:f>'临-工作量'!$O$3:$O$4</c:f>
              <c:strCache>
                <c:ptCount val="1"/>
                <c:pt idx="0">
                  <c:v>耗费总成本</c:v>
                </c:pt>
              </c:strCache>
            </c:strRef>
          </c:tx>
          <c:cat>
            <c:strRef>
              <c:f>'临-工作量'!$M$5:$M$8</c:f>
              <c:strCache>
                <c:ptCount val="3"/>
                <c:pt idx="0">
                  <c:v>李四</c:v>
                </c:pt>
                <c:pt idx="1">
                  <c:v>王五</c:v>
                </c:pt>
                <c:pt idx="2">
                  <c:v>张三</c:v>
                </c:pt>
              </c:strCache>
            </c:strRef>
          </c:cat>
          <c:val>
            <c:numRef>
              <c:f>'临-工作量'!$O$5:$O$8</c:f>
              <c:numCache>
                <c:formatCode>General</c:formatCode>
                <c:ptCount val="3"/>
                <c:pt idx="0">
                  <c:v>40</c:v>
                </c:pt>
                <c:pt idx="1">
                  <c:v>23</c:v>
                </c:pt>
                <c:pt idx="2">
                  <c:v>104</c:v>
                </c:pt>
              </c:numCache>
            </c:numRef>
          </c:val>
        </c:ser>
        <c:ser>
          <c:idx val="2"/>
          <c:order val="2"/>
          <c:tx>
            <c:strRef>
              <c:f>'临-工作量'!$P$3:$P$4</c:f>
              <c:strCache>
                <c:ptCount val="1"/>
                <c:pt idx="0">
                  <c:v>有效贡献总量</c:v>
                </c:pt>
              </c:strCache>
            </c:strRef>
          </c:tx>
          <c:cat>
            <c:strRef>
              <c:f>'临-工作量'!$M$5:$M$8</c:f>
              <c:strCache>
                <c:ptCount val="3"/>
                <c:pt idx="0">
                  <c:v>李四</c:v>
                </c:pt>
                <c:pt idx="1">
                  <c:v>王五</c:v>
                </c:pt>
                <c:pt idx="2">
                  <c:v>张三</c:v>
                </c:pt>
              </c:strCache>
            </c:strRef>
          </c:cat>
          <c:val>
            <c:numRef>
              <c:f>'临-工作量'!$P$5:$P$8</c:f>
              <c:numCache>
                <c:formatCode>General</c:formatCode>
                <c:ptCount val="3"/>
                <c:pt idx="0">
                  <c:v>1</c:v>
                </c:pt>
                <c:pt idx="1">
                  <c:v>0</c:v>
                </c:pt>
                <c:pt idx="2">
                  <c:v>10</c:v>
                </c:pt>
              </c:numCache>
            </c:numRef>
          </c:val>
        </c:ser>
        <c:dLbls/>
        <c:axId val="142318976"/>
        <c:axId val="142333056"/>
      </c:barChart>
      <c:catAx>
        <c:axId val="142318976"/>
        <c:scaling>
          <c:orientation val="minMax"/>
        </c:scaling>
        <c:axPos val="b"/>
        <c:majorTickMark val="none"/>
        <c:tickLblPos val="nextTo"/>
        <c:crossAx val="142333056"/>
        <c:crosses val="autoZero"/>
        <c:auto val="1"/>
        <c:lblAlgn val="ctr"/>
        <c:lblOffset val="100"/>
      </c:catAx>
      <c:valAx>
        <c:axId val="142333056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工作量单位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142318976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pivotSource>
    <c:name>[项目计划跟踪表_2013.xlsx]临-个人!数据透视表9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每周个人工作总量</a:t>
            </a:r>
          </a:p>
        </c:rich>
      </c:tx>
      <c:layout/>
    </c:title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</c:pivotFmts>
    <c:plotArea>
      <c:layout/>
      <c:lineChart>
        <c:grouping val="standard"/>
        <c:ser>
          <c:idx val="0"/>
          <c:order val="0"/>
          <c:tx>
            <c:strRef>
              <c:f>'临-个人'!$B$3:$B$4</c:f>
              <c:strCache>
                <c:ptCount val="1"/>
                <c:pt idx="0">
                  <c:v>李四</c:v>
                </c:pt>
              </c:strCache>
            </c:strRef>
          </c:tx>
          <c:cat>
            <c:strRef>
              <c:f>'临-个人'!$A$5:$A$9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'临-个人'!$B$5:$B$9</c:f>
              <c:numCache>
                <c:formatCode>General</c:formatCode>
                <c:ptCount val="4"/>
                <c:pt idx="1">
                  <c:v>40</c:v>
                </c:pt>
              </c:numCache>
            </c:numRef>
          </c:val>
        </c:ser>
        <c:ser>
          <c:idx val="1"/>
          <c:order val="1"/>
          <c:tx>
            <c:strRef>
              <c:f>'临-个人'!$C$3:$C$4</c:f>
              <c:strCache>
                <c:ptCount val="1"/>
                <c:pt idx="0">
                  <c:v>王五</c:v>
                </c:pt>
              </c:strCache>
            </c:strRef>
          </c:tx>
          <c:cat>
            <c:strRef>
              <c:f>'临-个人'!$A$5:$A$9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'临-个人'!$C$5:$C$9</c:f>
              <c:numCache>
                <c:formatCode>General</c:formatCode>
                <c:ptCount val="4"/>
                <c:pt idx="2">
                  <c:v>21</c:v>
                </c:pt>
                <c:pt idx="3">
                  <c:v>2</c:v>
                </c:pt>
              </c:numCache>
            </c:numRef>
          </c:val>
        </c:ser>
        <c:ser>
          <c:idx val="2"/>
          <c:order val="2"/>
          <c:tx>
            <c:strRef>
              <c:f>'临-个人'!$D$3:$D$4</c:f>
              <c:strCache>
                <c:ptCount val="1"/>
                <c:pt idx="0">
                  <c:v>张三</c:v>
                </c:pt>
              </c:strCache>
            </c:strRef>
          </c:tx>
          <c:cat>
            <c:strRef>
              <c:f>'临-个人'!$A$5:$A$9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'临-个人'!$D$5:$D$9</c:f>
              <c:numCache>
                <c:formatCode>General</c:formatCode>
                <c:ptCount val="4"/>
                <c:pt idx="0">
                  <c:v>40</c:v>
                </c:pt>
                <c:pt idx="3">
                  <c:v>64</c:v>
                </c:pt>
              </c:numCache>
            </c:numRef>
          </c:val>
        </c:ser>
        <c:dLbls/>
        <c:marker val="1"/>
        <c:axId val="142381824"/>
        <c:axId val="142383744"/>
      </c:lineChart>
      <c:catAx>
        <c:axId val="14238182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项目周</a:t>
                </a:r>
              </a:p>
            </c:rich>
          </c:tx>
          <c:layout/>
        </c:title>
        <c:tickLblPos val="nextTo"/>
        <c:crossAx val="142383744"/>
        <c:crosses val="autoZero"/>
        <c:auto val="1"/>
        <c:lblAlgn val="ctr"/>
        <c:lblOffset val="100"/>
      </c:catAx>
      <c:valAx>
        <c:axId val="142383744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zh-CN" altLang="en-US"/>
                  <a:t>工作量单位</a:t>
                </a:r>
              </a:p>
            </c:rich>
          </c:tx>
          <c:layout/>
        </c:title>
        <c:numFmt formatCode="General" sourceLinked="1"/>
        <c:tickLblPos val="nextTo"/>
        <c:crossAx val="142381824"/>
        <c:crosses val="autoZero"/>
        <c:crossBetween val="between"/>
      </c:valAx>
      <c:dTable>
        <c:showHorzBorder val="1"/>
        <c:showVertBorder val="1"/>
        <c:showOutline val="1"/>
      </c:dTable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pivotSource>
    <c:name>[项目计划跟踪表_2013.xlsx]临-工作量!数据透视表10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每周个人计划工作量</a:t>
            </a:r>
          </a:p>
        </c:rich>
      </c:tx>
      <c:layout/>
    </c:title>
    <c:pivotFmts>
      <c:pivotFmt>
        <c:idx val="0"/>
      </c:pivotFmt>
      <c:pivotFmt>
        <c:idx val="1"/>
      </c:pivotFmt>
      <c:pivotFmt>
        <c:idx val="2"/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'临-工作量'!$T$3:$T$4</c:f>
              <c:strCache>
                <c:ptCount val="1"/>
                <c:pt idx="0">
                  <c:v>李四</c:v>
                </c:pt>
              </c:strCache>
            </c:strRef>
          </c:tx>
          <c:cat>
            <c:strRef>
              <c:f>'临-工作量'!$S$5:$S$9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'临-工作量'!$T$5:$T$9</c:f>
              <c:numCache>
                <c:formatCode>General</c:formatCode>
                <c:ptCount val="4"/>
                <c:pt idx="1">
                  <c:v>1</c:v>
                </c:pt>
              </c:numCache>
            </c:numRef>
          </c:val>
        </c:ser>
        <c:ser>
          <c:idx val="1"/>
          <c:order val="1"/>
          <c:tx>
            <c:strRef>
              <c:f>'临-工作量'!$U$3:$U$4</c:f>
              <c:strCache>
                <c:ptCount val="1"/>
                <c:pt idx="0">
                  <c:v>王五</c:v>
                </c:pt>
              </c:strCache>
            </c:strRef>
          </c:tx>
          <c:cat>
            <c:strRef>
              <c:f>'临-工作量'!$S$5:$S$9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'临-工作量'!$U$5:$U$9</c:f>
              <c:numCache>
                <c:formatCode>General</c:formatCode>
                <c:ptCount val="4"/>
                <c:pt idx="2">
                  <c:v>6</c:v>
                </c:pt>
                <c:pt idx="3">
                  <c:v>3</c:v>
                </c:pt>
              </c:numCache>
            </c:numRef>
          </c:val>
        </c:ser>
        <c:ser>
          <c:idx val="2"/>
          <c:order val="2"/>
          <c:tx>
            <c:strRef>
              <c:f>'临-工作量'!$V$3:$V$4</c:f>
              <c:strCache>
                <c:ptCount val="1"/>
                <c:pt idx="0">
                  <c:v>张三</c:v>
                </c:pt>
              </c:strCache>
            </c:strRef>
          </c:tx>
          <c:cat>
            <c:strRef>
              <c:f>'临-工作量'!$S$5:$S$9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'临-工作量'!$V$5:$V$9</c:f>
              <c:numCache>
                <c:formatCode>General</c:formatCode>
                <c:ptCount val="4"/>
                <c:pt idx="0">
                  <c:v>8</c:v>
                </c:pt>
                <c:pt idx="3">
                  <c:v>4</c:v>
                </c:pt>
              </c:numCache>
            </c:numRef>
          </c:val>
        </c:ser>
        <c:dLbls/>
        <c:axId val="148982784"/>
        <c:axId val="148997248"/>
      </c:barChart>
      <c:catAx>
        <c:axId val="1489827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项目周次</a:t>
                </a:r>
              </a:p>
            </c:rich>
          </c:tx>
          <c:layout/>
        </c:title>
        <c:tickLblPos val="nextTo"/>
        <c:crossAx val="148997248"/>
        <c:crosses val="autoZero"/>
        <c:auto val="1"/>
        <c:lblAlgn val="ctr"/>
        <c:lblOffset val="100"/>
      </c:catAx>
      <c:valAx>
        <c:axId val="148997248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zh-CN" altLang="en-US"/>
                  <a:t>工作量</a:t>
                </a:r>
              </a:p>
            </c:rich>
          </c:tx>
          <c:layout/>
        </c:title>
        <c:numFmt formatCode="General" sourceLinked="1"/>
        <c:tickLblPos val="nextTo"/>
        <c:crossAx val="148982784"/>
        <c:crosses val="autoZero"/>
        <c:crossBetween val="between"/>
      </c:valAx>
      <c:dTable>
        <c:showHorzBorder val="1"/>
        <c:showVertBorder val="1"/>
        <c:showOutline val="1"/>
      </c:dTable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pivotSource>
    <c:name>[项目计划跟踪表_2013.xlsx]临-效率!数据透视表11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个人周工作效率</a:t>
            </a:r>
          </a:p>
        </c:rich>
      </c:tx>
      <c:layout/>
    </c:title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</c:pivotFmts>
    <c:plotArea>
      <c:layout/>
      <c:lineChart>
        <c:grouping val="standard"/>
        <c:ser>
          <c:idx val="0"/>
          <c:order val="0"/>
          <c:tx>
            <c:strRef>
              <c:f>'临-效率'!$B$3:$B$4</c:f>
              <c:strCache>
                <c:ptCount val="1"/>
                <c:pt idx="0">
                  <c:v>李四</c:v>
                </c:pt>
              </c:strCache>
            </c:strRef>
          </c:tx>
          <c:cat>
            <c:strRef>
              <c:f>'临-效率'!$A$5:$A$9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'临-效率'!$B$5:$B$9</c:f>
              <c:numCache>
                <c:formatCode>General</c:formatCode>
                <c:ptCount val="4"/>
                <c:pt idx="1">
                  <c:v>2.5000000000000001E-2</c:v>
                </c:pt>
              </c:numCache>
            </c:numRef>
          </c:val>
        </c:ser>
        <c:ser>
          <c:idx val="1"/>
          <c:order val="1"/>
          <c:tx>
            <c:strRef>
              <c:f>'临-效率'!$C$3:$C$4</c:f>
              <c:strCache>
                <c:ptCount val="1"/>
                <c:pt idx="0">
                  <c:v>王五</c:v>
                </c:pt>
              </c:strCache>
            </c:strRef>
          </c:tx>
          <c:cat>
            <c:strRef>
              <c:f>'临-效率'!$A$5:$A$9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'临-效率'!$C$5:$C$9</c:f>
              <c:numCache>
                <c:formatCode>General</c:formatCode>
                <c:ptCount val="4"/>
                <c:pt idx="2">
                  <c:v>9.5238095238095233E-2</c:v>
                </c:pt>
                <c:pt idx="3">
                  <c:v>0</c:v>
                </c:pt>
              </c:numCache>
            </c:numRef>
          </c:val>
        </c:ser>
        <c:ser>
          <c:idx val="2"/>
          <c:order val="2"/>
          <c:tx>
            <c:strRef>
              <c:f>'临-效率'!$D$3:$D$4</c:f>
              <c:strCache>
                <c:ptCount val="1"/>
                <c:pt idx="0">
                  <c:v>张三</c:v>
                </c:pt>
              </c:strCache>
            </c:strRef>
          </c:tx>
          <c:cat>
            <c:strRef>
              <c:f>'临-效率'!$A$5:$A$9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'临-效率'!$D$5:$D$9</c:f>
              <c:numCache>
                <c:formatCode>General</c:formatCode>
                <c:ptCount val="4"/>
                <c:pt idx="0">
                  <c:v>0.2</c:v>
                </c:pt>
                <c:pt idx="3">
                  <c:v>8.3333333333333329E-2</c:v>
                </c:pt>
              </c:numCache>
            </c:numRef>
          </c:val>
        </c:ser>
        <c:dLbls/>
        <c:marker val="1"/>
        <c:axId val="149046784"/>
        <c:axId val="149048704"/>
      </c:lineChart>
      <c:catAx>
        <c:axId val="1490467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项目周</a:t>
                </a:r>
              </a:p>
            </c:rich>
          </c:tx>
          <c:layout/>
        </c:title>
        <c:tickLblPos val="nextTo"/>
        <c:crossAx val="149048704"/>
        <c:crosses val="autoZero"/>
        <c:auto val="1"/>
        <c:lblAlgn val="ctr"/>
        <c:lblOffset val="100"/>
      </c:catAx>
      <c:valAx>
        <c:axId val="149048704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zh-CN" altLang="en-US"/>
                  <a:t>工作效率</a:t>
                </a:r>
              </a:p>
            </c:rich>
          </c:tx>
          <c:layout/>
        </c:title>
        <c:numFmt formatCode="General" sourceLinked="1"/>
        <c:tickLblPos val="nextTo"/>
        <c:crossAx val="149046784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pivotSource>
    <c:name>[项目计划跟踪表_2013.xlsx]临-工作量!数据透视表1</c:name>
    <c:fmtId val="11"/>
  </c:pivotSource>
  <c:chart>
    <c:title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'临-工作量'!$B$5</c:f>
              <c:strCache>
                <c:ptCount val="1"/>
                <c:pt idx="0">
                  <c:v>计划工作总量</c:v>
                </c:pt>
              </c:strCache>
            </c:strRef>
          </c:tx>
          <c:cat>
            <c:strRef>
              <c:f>'临-工作量'!$A$6:$A$8</c:f>
              <c:strCache>
                <c:ptCount val="2"/>
                <c:pt idx="0">
                  <c:v>模块1</c:v>
                </c:pt>
                <c:pt idx="1">
                  <c:v>模块2</c:v>
                </c:pt>
              </c:strCache>
            </c:strRef>
          </c:cat>
          <c:val>
            <c:numRef>
              <c:f>'临-工作量'!$B$6:$B$8</c:f>
              <c:numCache>
                <c:formatCode>General</c:formatCode>
                <c:ptCount val="2"/>
                <c:pt idx="0">
                  <c:v>13</c:v>
                </c:pt>
                <c:pt idx="1">
                  <c:v>9</c:v>
                </c:pt>
              </c:numCache>
            </c:numRef>
          </c:val>
        </c:ser>
        <c:ser>
          <c:idx val="1"/>
          <c:order val="1"/>
          <c:tx>
            <c:strRef>
              <c:f>'临-工作量'!$C$5</c:f>
              <c:strCache>
                <c:ptCount val="1"/>
                <c:pt idx="0">
                  <c:v>实际工作总量</c:v>
                </c:pt>
              </c:strCache>
            </c:strRef>
          </c:tx>
          <c:cat>
            <c:strRef>
              <c:f>'临-工作量'!$A$6:$A$8</c:f>
              <c:strCache>
                <c:ptCount val="2"/>
                <c:pt idx="0">
                  <c:v>模块1</c:v>
                </c:pt>
                <c:pt idx="1">
                  <c:v>模块2</c:v>
                </c:pt>
              </c:strCache>
            </c:strRef>
          </c:cat>
          <c:val>
            <c:numRef>
              <c:f>'临-工作量'!$C$6:$C$8</c:f>
              <c:numCache>
                <c:formatCode>General</c:formatCode>
                <c:ptCount val="2"/>
                <c:pt idx="0">
                  <c:v>144</c:v>
                </c:pt>
                <c:pt idx="1">
                  <c:v>22</c:v>
                </c:pt>
              </c:numCache>
            </c:numRef>
          </c:val>
        </c:ser>
        <c:ser>
          <c:idx val="2"/>
          <c:order val="2"/>
          <c:tx>
            <c:strRef>
              <c:f>'临-工作量'!$D$5</c:f>
              <c:strCache>
                <c:ptCount val="1"/>
                <c:pt idx="0">
                  <c:v>完成计划总量</c:v>
                </c:pt>
              </c:strCache>
            </c:strRef>
          </c:tx>
          <c:cat>
            <c:strRef>
              <c:f>'临-工作量'!$A$6:$A$8</c:f>
              <c:strCache>
                <c:ptCount val="2"/>
                <c:pt idx="0">
                  <c:v>模块1</c:v>
                </c:pt>
                <c:pt idx="1">
                  <c:v>模块2</c:v>
                </c:pt>
              </c:strCache>
            </c:strRef>
          </c:cat>
          <c:val>
            <c:numRef>
              <c:f>'临-工作量'!$D$6:$D$8</c:f>
              <c:numCache>
                <c:formatCode>General</c:formatCode>
                <c:ptCount val="2"/>
                <c:pt idx="0">
                  <c:v>11</c:v>
                </c:pt>
                <c:pt idx="1">
                  <c:v>0</c:v>
                </c:pt>
              </c:numCache>
            </c:numRef>
          </c:val>
        </c:ser>
        <c:dLbls/>
        <c:firstSliceAng val="0"/>
      </c:pieChart>
    </c:plotArea>
    <c:legend>
      <c:legendPos val="r"/>
      <c:layout/>
    </c:legend>
    <c:plotVisOnly val="1"/>
    <c:dispBlanksAs val="zero"/>
  </c:chart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pivotSource>
    <c:name>[项目计划跟踪表_2013.xlsx]临-工作量!数据透视表2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实际工作量</a:t>
            </a:r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'临-工作量'!$G$3</c:f>
              <c:strCache>
                <c:ptCount val="1"/>
                <c:pt idx="0">
                  <c:v>汇总</c:v>
                </c:pt>
              </c:strCache>
            </c:strRef>
          </c:tx>
          <c:cat>
            <c:strRef>
              <c:f>'临-工作量'!$F$4:$F$6</c:f>
              <c:strCache>
                <c:ptCount val="2"/>
                <c:pt idx="0">
                  <c:v>模块1</c:v>
                </c:pt>
                <c:pt idx="1">
                  <c:v>模块2</c:v>
                </c:pt>
              </c:strCache>
            </c:strRef>
          </c:cat>
          <c:val>
            <c:numRef>
              <c:f>'临-工作量'!$G$4:$G$6</c:f>
              <c:numCache>
                <c:formatCode>General</c:formatCode>
                <c:ptCount val="2"/>
                <c:pt idx="0">
                  <c:v>144</c:v>
                </c:pt>
                <c:pt idx="1">
                  <c:v>23</c:v>
                </c:pt>
              </c:numCache>
            </c:numRef>
          </c:val>
        </c:ser>
        <c:dLbls/>
        <c:firstSliceAng val="0"/>
      </c:pieChart>
    </c:plotArea>
    <c:legend>
      <c:legendPos val="r"/>
      <c:layout/>
    </c:legend>
    <c:plotVisOnly val="1"/>
    <c:dispBlanksAs val="zero"/>
  </c:chart>
  <c:printSettings>
    <c:headerFooter/>
    <c:pageMargins b="0.75000000000000011" l="0.70000000000000007" r="0.70000000000000007" t="0.75000000000000011" header="0.30000000000000004" footer="0.30000000000000004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/>
            </a:pPr>
            <a:r>
              <a:rPr lang="zh-CN" altLang="en-US"/>
              <a:t>燃尽图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'临-燃尽图'!$B$1</c:f>
              <c:strCache>
                <c:ptCount val="1"/>
                <c:pt idx="0">
                  <c:v>基础架构搭建</c:v>
                </c:pt>
              </c:strCache>
            </c:strRef>
          </c:tx>
          <c:xVal>
            <c:numRef>
              <c:f>'临-燃尽图'!$A$2:$A$500</c:f>
              <c:numCache>
                <c:formatCode>General</c:formatCode>
                <c:ptCount val="499"/>
                <c:pt idx="0">
                  <c:v>-37</c:v>
                </c:pt>
                <c:pt idx="1">
                  <c:v>-36</c:v>
                </c:pt>
                <c:pt idx="2">
                  <c:v>-24</c:v>
                </c:pt>
                <c:pt idx="3">
                  <c:v>-19</c:v>
                </c:pt>
                <c:pt idx="4">
                  <c:v>-14</c:v>
                </c:pt>
                <c:pt idx="5">
                  <c:v>-2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xVal>
          <c:yVal>
            <c:numRef>
              <c:f>'临-燃尽图'!$B$2:$B$500</c:f>
              <c:numCache>
                <c:formatCode>General</c:formatCode>
                <c:ptCount val="499"/>
                <c:pt idx="0">
                  <c:v>0</c:v>
                </c:pt>
                <c:pt idx="1">
                  <c:v>0</c:v>
                </c:pt>
                <c:pt idx="2">
                  <c:v>-1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yVal>
        </c:ser>
        <c:ser>
          <c:idx val="1"/>
          <c:order val="1"/>
          <c:tx>
            <c:strRef>
              <c:f>'临-燃尽图'!$C$1</c:f>
              <c:strCache>
                <c:ptCount val="1"/>
                <c:pt idx="0">
                  <c:v>需求调研</c:v>
                </c:pt>
              </c:strCache>
            </c:strRef>
          </c:tx>
          <c:xVal>
            <c:numRef>
              <c:f>'临-燃尽图'!$A$2:$A$500</c:f>
              <c:numCache>
                <c:formatCode>General</c:formatCode>
                <c:ptCount val="499"/>
                <c:pt idx="0">
                  <c:v>-37</c:v>
                </c:pt>
                <c:pt idx="1">
                  <c:v>-36</c:v>
                </c:pt>
                <c:pt idx="2">
                  <c:v>-24</c:v>
                </c:pt>
                <c:pt idx="3">
                  <c:v>-19</c:v>
                </c:pt>
                <c:pt idx="4">
                  <c:v>-14</c:v>
                </c:pt>
                <c:pt idx="5">
                  <c:v>-2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xVal>
          <c:yVal>
            <c:numRef>
              <c:f>'临-燃尽图'!$C$2:$C$500</c:f>
              <c:numCache>
                <c:formatCode>General</c:formatCode>
                <c:ptCount val="4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yVal>
        </c:ser>
        <c:ser>
          <c:idx val="2"/>
          <c:order val="2"/>
          <c:tx>
            <c:strRef>
              <c:f>'临-燃尽图'!$D$1</c:f>
              <c:strCache>
                <c:ptCount val="1"/>
                <c:pt idx="0">
                  <c:v>用户授权功能</c:v>
                </c:pt>
              </c:strCache>
            </c:strRef>
          </c:tx>
          <c:xVal>
            <c:numRef>
              <c:f>'临-燃尽图'!$A$2:$A$500</c:f>
              <c:numCache>
                <c:formatCode>General</c:formatCode>
                <c:ptCount val="499"/>
                <c:pt idx="0">
                  <c:v>-37</c:v>
                </c:pt>
                <c:pt idx="1">
                  <c:v>-36</c:v>
                </c:pt>
                <c:pt idx="2">
                  <c:v>-24</c:v>
                </c:pt>
                <c:pt idx="3">
                  <c:v>-19</c:v>
                </c:pt>
                <c:pt idx="4">
                  <c:v>-14</c:v>
                </c:pt>
                <c:pt idx="5">
                  <c:v>-2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xVal>
          <c:yVal>
            <c:numRef>
              <c:f>'临-燃尽图'!$D$2:$D$500</c:f>
              <c:numCache>
                <c:formatCode>General</c:formatCode>
                <c:ptCount val="499"/>
                <c:pt idx="0">
                  <c:v>4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</c:v>
                </c:pt>
                <c:pt idx="7">
                  <c:v>0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yVal>
        </c:ser>
        <c:axId val="358649856"/>
        <c:axId val="358566144"/>
      </c:scatterChart>
      <c:valAx>
        <c:axId val="358649856"/>
        <c:scaling>
          <c:orientation val="minMax"/>
        </c:scaling>
        <c:axPos val="b"/>
        <c:numFmt formatCode="General" sourceLinked="1"/>
        <c:tickLblPos val="nextTo"/>
        <c:crossAx val="358566144"/>
        <c:crosses val="autoZero"/>
        <c:crossBetween val="midCat"/>
      </c:valAx>
      <c:valAx>
        <c:axId val="358566144"/>
        <c:scaling>
          <c:orientation val="minMax"/>
        </c:scaling>
        <c:axPos val="l"/>
        <c:majorGridlines/>
        <c:numFmt formatCode="General" sourceLinked="1"/>
        <c:tickLblPos val="nextTo"/>
        <c:crossAx val="35864985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&#24110;&#21161;&#35828;&#26126;!A1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38100</xdr:rowOff>
    </xdr:from>
    <xdr:to>
      <xdr:col>3</xdr:col>
      <xdr:colOff>3924300</xdr:colOff>
      <xdr:row>0</xdr:row>
      <xdr:rowOff>571499</xdr:rowOff>
    </xdr:to>
    <xdr:sp macro="" textlink="">
      <xdr:nvSpPr>
        <xdr:cNvPr id="3" name="TextBox 2"/>
        <xdr:cNvSpPr txBox="1"/>
      </xdr:nvSpPr>
      <xdr:spPr>
        <a:xfrm>
          <a:off x="85724" y="38100"/>
          <a:ext cx="8267701" cy="5333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rgbClr val="C00000"/>
              </a:solidFill>
            </a:rPr>
            <a:t>项目的基本参数，</a:t>
          </a:r>
          <a:r>
            <a:rPr lang="zh-CN" altLang="en-US" sz="1200" b="1">
              <a:solidFill>
                <a:schemeClr val="tx1"/>
              </a:solidFill>
            </a:rPr>
            <a:t>黑色粗体</a:t>
          </a:r>
          <a:r>
            <a:rPr lang="zh-CN" altLang="en-US" sz="1200">
              <a:solidFill>
                <a:srgbClr val="C00000"/>
              </a:solidFill>
            </a:rPr>
            <a:t>必填，</a:t>
          </a:r>
          <a:r>
            <a:rPr lang="zh-CN" altLang="en-US" sz="1200">
              <a:solidFill>
                <a:schemeClr val="tx2">
                  <a:lumMod val="60000"/>
                  <a:lumOff val="40000"/>
                </a:schemeClr>
              </a:solidFill>
            </a:rPr>
            <a:t>蓝色底色</a:t>
          </a:r>
          <a:r>
            <a:rPr lang="zh-CN" altLang="en-US" sz="1200">
              <a:solidFill>
                <a:srgbClr val="C00000"/>
              </a:solidFill>
            </a:rPr>
            <a:t>表示计算字段，其他底色表示有校验。注意所有出现的人员姓名必须在项目通讯录中有登记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66674</xdr:rowOff>
    </xdr:from>
    <xdr:to>
      <xdr:col>6</xdr:col>
      <xdr:colOff>3295650</xdr:colOff>
      <xdr:row>0</xdr:row>
      <xdr:rowOff>590549</xdr:rowOff>
    </xdr:to>
    <xdr:sp macro="" textlink="">
      <xdr:nvSpPr>
        <xdr:cNvPr id="2" name="TextBox 1"/>
        <xdr:cNvSpPr txBox="1"/>
      </xdr:nvSpPr>
      <xdr:spPr>
        <a:xfrm>
          <a:off x="114300" y="66674"/>
          <a:ext cx="9058275" cy="523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rgbClr val="C00000"/>
              </a:solidFill>
            </a:rPr>
            <a:t>注意：项目阶段</a:t>
          </a:r>
          <a:r>
            <a:rPr lang="en-US" altLang="zh-CN" sz="1200">
              <a:solidFill>
                <a:srgbClr val="C00000"/>
              </a:solidFill>
            </a:rPr>
            <a:t>/</a:t>
          </a:r>
          <a:r>
            <a:rPr lang="zh-CN" altLang="en-US" sz="1200">
              <a:solidFill>
                <a:srgbClr val="C00000"/>
              </a:solidFill>
            </a:rPr>
            <a:t>迭代长度建议为</a:t>
          </a:r>
          <a:r>
            <a:rPr lang="en-US" altLang="zh-CN" sz="1200">
              <a:solidFill>
                <a:srgbClr val="C00000"/>
              </a:solidFill>
            </a:rPr>
            <a:t>2</a:t>
          </a:r>
          <a:r>
            <a:rPr lang="zh-CN" altLang="en-US" sz="1200">
              <a:solidFill>
                <a:srgbClr val="C00000"/>
              </a:solidFill>
            </a:rPr>
            <a:t>周，不要超过</a:t>
          </a:r>
          <a:r>
            <a:rPr lang="en-US" altLang="zh-CN" sz="1200">
              <a:solidFill>
                <a:srgbClr val="C00000"/>
              </a:solidFill>
            </a:rPr>
            <a:t>4</a:t>
          </a:r>
          <a:r>
            <a:rPr lang="zh-CN" altLang="en-US" sz="1200">
              <a:solidFill>
                <a:srgbClr val="C00000"/>
              </a:solidFill>
            </a:rPr>
            <a:t>周。每一个阶段</a:t>
          </a:r>
          <a:r>
            <a:rPr lang="en-US" altLang="zh-CN" sz="1200">
              <a:solidFill>
                <a:srgbClr val="C00000"/>
              </a:solidFill>
            </a:rPr>
            <a:t>/</a:t>
          </a:r>
          <a:r>
            <a:rPr lang="zh-CN" altLang="en-US" sz="1200">
              <a:solidFill>
                <a:srgbClr val="C00000"/>
              </a:solidFill>
            </a:rPr>
            <a:t>迭代结束都需要一个里程碑标志性事件。另外，还可以根据项目的特点，在阶段内加入多个里程碑，以便增加项目的可控度。</a:t>
          </a:r>
          <a:r>
            <a:rPr lang="zh-CN" altLang="en-US" sz="1200">
              <a:solidFill>
                <a:schemeClr val="accent1">
                  <a:lumMod val="75000"/>
                </a:schemeClr>
              </a:solidFill>
            </a:rPr>
            <a:t>如果是特意加入的里程碑，请把“名称”栏目留空</a:t>
          </a:r>
          <a:r>
            <a:rPr lang="zh-CN" altLang="en-US" sz="1200">
              <a:solidFill>
                <a:srgbClr val="C00000"/>
              </a:solidFill>
            </a:rPr>
            <a:t>。列入计划的里程碑会变</a:t>
          </a:r>
          <a:r>
            <a:rPr lang="zh-CN" altLang="en-US" sz="1200" b="1">
              <a:solidFill>
                <a:sysClr val="windowText" lastClr="000000"/>
              </a:solidFill>
            </a:rPr>
            <a:t>粗体</a:t>
          </a:r>
          <a:r>
            <a:rPr lang="zh-CN" altLang="en-US" sz="1200">
              <a:solidFill>
                <a:srgbClr val="C00000"/>
              </a:solidFill>
            </a:rPr>
            <a:t>。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123825</xdr:rowOff>
    </xdr:from>
    <xdr:to>
      <xdr:col>13</xdr:col>
      <xdr:colOff>704850</xdr:colOff>
      <xdr:row>0</xdr:row>
      <xdr:rowOff>609600</xdr:rowOff>
    </xdr:to>
    <xdr:sp macro="" textlink="">
      <xdr:nvSpPr>
        <xdr:cNvPr id="2" name="TextBox 1">
          <a:hlinkClick xmlns:r="http://schemas.openxmlformats.org/officeDocument/2006/relationships" r:id="rId1"/>
        </xdr:cNvPr>
        <xdr:cNvSpPr txBox="1"/>
      </xdr:nvSpPr>
      <xdr:spPr>
        <a:xfrm>
          <a:off x="123825" y="123825"/>
          <a:ext cx="11496675" cy="4857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说明：此表为项目经理做任务计划和任务跟踪时所用，之后只需填任务的“实际开始时间”、“实际完成时间”“进度”。</a:t>
          </a:r>
          <a:r>
            <a:rPr lang="zh-CN" altLang="en-US" sz="1100" baseline="0">
              <a:solidFill>
                <a:srgbClr val="FF0000"/>
              </a:solidFill>
            </a:rPr>
            <a:t>完成时间包含在工作时间内</a:t>
          </a:r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。受其他数据表限制，总任务数目不能超过</a:t>
          </a:r>
          <a:r>
            <a:rPr lang="en-US" altLang="zh-CN" sz="1100">
              <a:solidFill>
                <a:schemeClr val="tx2">
                  <a:lumMod val="60000"/>
                  <a:lumOff val="40000"/>
                </a:schemeClr>
              </a:solidFill>
            </a:rPr>
            <a:t>2000</a:t>
          </a:r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个，超过部分将不会被统计，如果需要增加任务数量上限，请联系</a:t>
          </a:r>
          <a:r>
            <a:rPr lang="en-US" altLang="zh-CN" sz="1100">
              <a:solidFill>
                <a:schemeClr val="tx2">
                  <a:lumMod val="60000"/>
                  <a:lumOff val="40000"/>
                </a:schemeClr>
              </a:solidFill>
            </a:rPr>
            <a:t>PMO</a:t>
          </a:r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。（请参考帮助信息和列头批注）</a:t>
          </a:r>
        </a:p>
      </xdr:txBody>
    </xdr:sp>
    <xdr:clientData/>
  </xdr:twoCellAnchor>
  <xdr:twoCellAnchor>
    <xdr:from>
      <xdr:col>16</xdr:col>
      <xdr:colOff>85724</xdr:colOff>
      <xdr:row>0</xdr:row>
      <xdr:rowOff>57150</xdr:rowOff>
    </xdr:from>
    <xdr:to>
      <xdr:col>21</xdr:col>
      <xdr:colOff>180974</xdr:colOff>
      <xdr:row>0</xdr:row>
      <xdr:rowOff>304800</xdr:rowOff>
    </xdr:to>
    <xdr:sp macro="" textlink="">
      <xdr:nvSpPr>
        <xdr:cNvPr id="3" name="TextBox 2"/>
        <xdr:cNvSpPr txBox="1"/>
      </xdr:nvSpPr>
      <xdr:spPr>
        <a:xfrm>
          <a:off x="13715999" y="57150"/>
          <a:ext cx="1095375" cy="247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C00000"/>
              </a:solidFill>
            </a:rPr>
            <a:t>需求检查表</a:t>
          </a:r>
        </a:p>
      </xdr:txBody>
    </xdr:sp>
    <xdr:clientData/>
  </xdr:twoCellAnchor>
  <xdr:twoCellAnchor>
    <xdr:from>
      <xdr:col>23</xdr:col>
      <xdr:colOff>104775</xdr:colOff>
      <xdr:row>0</xdr:row>
      <xdr:rowOff>133350</xdr:rowOff>
    </xdr:from>
    <xdr:to>
      <xdr:col>24</xdr:col>
      <xdr:colOff>590550</xdr:colOff>
      <xdr:row>0</xdr:row>
      <xdr:rowOff>619125</xdr:rowOff>
    </xdr:to>
    <xdr:sp macro="" textlink="">
      <xdr:nvSpPr>
        <xdr:cNvPr id="4" name="TextBox 3"/>
        <xdr:cNvSpPr txBox="1"/>
      </xdr:nvSpPr>
      <xdr:spPr>
        <a:xfrm>
          <a:off x="15621000" y="133350"/>
          <a:ext cx="1171575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内部使用的计算字段，请勿修改</a:t>
          </a:r>
        </a:p>
      </xdr:txBody>
    </xdr:sp>
    <xdr:clientData/>
  </xdr:twoCellAnchor>
  <xdr:twoCellAnchor>
    <xdr:from>
      <xdr:col>10</xdr:col>
      <xdr:colOff>38101</xdr:colOff>
      <xdr:row>0</xdr:row>
      <xdr:rowOff>542924</xdr:rowOff>
    </xdr:from>
    <xdr:to>
      <xdr:col>11</xdr:col>
      <xdr:colOff>504825</xdr:colOff>
      <xdr:row>0</xdr:row>
      <xdr:rowOff>876299</xdr:rowOff>
    </xdr:to>
    <xdr:sp macro="" textlink="">
      <xdr:nvSpPr>
        <xdr:cNvPr id="6" name="TextBox 5"/>
        <xdr:cNvSpPr txBox="1"/>
      </xdr:nvSpPr>
      <xdr:spPr>
        <a:xfrm>
          <a:off x="9296401" y="542924"/>
          <a:ext cx="1285874" cy="3333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accent6">
                  <a:lumMod val="75000"/>
                </a:schemeClr>
              </a:solidFill>
            </a:rPr>
            <a:t>以下一般不要改</a:t>
          </a:r>
        </a:p>
      </xdr:txBody>
    </xdr:sp>
    <xdr:clientData/>
  </xdr:twoCellAnchor>
  <xdr:twoCellAnchor>
    <xdr:from>
      <xdr:col>0</xdr:col>
      <xdr:colOff>57150</xdr:colOff>
      <xdr:row>0</xdr:row>
      <xdr:rowOff>590549</xdr:rowOff>
    </xdr:from>
    <xdr:to>
      <xdr:col>2</xdr:col>
      <xdr:colOff>981074</xdr:colOff>
      <xdr:row>0</xdr:row>
      <xdr:rowOff>857250</xdr:rowOff>
    </xdr:to>
    <xdr:sp macro="" textlink="">
      <xdr:nvSpPr>
        <xdr:cNvPr id="7" name="TextBox 6"/>
        <xdr:cNvSpPr txBox="1"/>
      </xdr:nvSpPr>
      <xdr:spPr>
        <a:xfrm>
          <a:off x="57150" y="590549"/>
          <a:ext cx="2533649" cy="266701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accent6">
                  <a:lumMod val="75000"/>
                </a:schemeClr>
              </a:solidFill>
            </a:rPr>
            <a:t>任务编号必须唯一，否则会不正常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57149</xdr:rowOff>
    </xdr:from>
    <xdr:to>
      <xdr:col>4</xdr:col>
      <xdr:colOff>1409700</xdr:colOff>
      <xdr:row>0</xdr:row>
      <xdr:rowOff>523874</xdr:rowOff>
    </xdr:to>
    <xdr:sp macro="" textlink="">
      <xdr:nvSpPr>
        <xdr:cNvPr id="2" name="TextBox 1"/>
        <xdr:cNvSpPr txBox="1"/>
      </xdr:nvSpPr>
      <xdr:spPr>
        <a:xfrm>
          <a:off x="104775" y="57149"/>
          <a:ext cx="4057650" cy="4667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C00000"/>
              </a:solidFill>
            </a:rPr>
            <a:t>存放项目所有需求条目。详情请参考帮助说明和列头批注</a:t>
          </a:r>
        </a:p>
      </xdr:txBody>
    </xdr:sp>
    <xdr:clientData/>
  </xdr:twoCellAnchor>
  <xdr:twoCellAnchor>
    <xdr:from>
      <xdr:col>10</xdr:col>
      <xdr:colOff>104775</xdr:colOff>
      <xdr:row>0</xdr:row>
      <xdr:rowOff>57149</xdr:rowOff>
    </xdr:from>
    <xdr:to>
      <xdr:col>11</xdr:col>
      <xdr:colOff>695325</xdr:colOff>
      <xdr:row>0</xdr:row>
      <xdr:rowOff>657224</xdr:rowOff>
    </xdr:to>
    <xdr:sp macro="" textlink="">
      <xdr:nvSpPr>
        <xdr:cNvPr id="3" name="TextBox 2"/>
        <xdr:cNvSpPr txBox="1"/>
      </xdr:nvSpPr>
      <xdr:spPr>
        <a:xfrm>
          <a:off x="9286875" y="57149"/>
          <a:ext cx="1314450" cy="600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zh-CN" sz="90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对需求条目进行损益分析以确定需求优先级（也可以直接指定优先级）</a:t>
          </a:r>
          <a:endParaRPr lang="zh-CN" altLang="en-US" sz="900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12</xdr:col>
      <xdr:colOff>123824</xdr:colOff>
      <xdr:row>0</xdr:row>
      <xdr:rowOff>57149</xdr:rowOff>
    </xdr:from>
    <xdr:to>
      <xdr:col>14</xdr:col>
      <xdr:colOff>400050</xdr:colOff>
      <xdr:row>0</xdr:row>
      <xdr:rowOff>542925</xdr:rowOff>
    </xdr:to>
    <xdr:sp macro="" textlink="">
      <xdr:nvSpPr>
        <xdr:cNvPr id="4" name="TextBox 3"/>
        <xdr:cNvSpPr txBox="1"/>
      </xdr:nvSpPr>
      <xdr:spPr>
        <a:xfrm>
          <a:off x="10753724" y="57149"/>
          <a:ext cx="1200151" cy="485776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辅助对需求的工作量评估，单位都是</a:t>
          </a:r>
          <a:r>
            <a:rPr lang="zh-CN" altLang="en-US" sz="90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人天</a:t>
          </a:r>
          <a:endParaRPr lang="zh-CN" altLang="en-US" sz="900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200024</xdr:colOff>
      <xdr:row>1</xdr:row>
      <xdr:rowOff>0</xdr:rowOff>
    </xdr:from>
    <xdr:to>
      <xdr:col>8</xdr:col>
      <xdr:colOff>495299</xdr:colOff>
      <xdr:row>20</xdr:row>
      <xdr:rowOff>57150</xdr:rowOff>
    </xdr:to>
    <xdr:graphicFrame macro="">
      <xdr:nvGraphicFramePr>
        <xdr:cNvPr id="2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457200</xdr:colOff>
      <xdr:row>21</xdr:row>
      <xdr:rowOff>114300</xdr:rowOff>
    </xdr:from>
    <xdr:to>
      <xdr:col>17</xdr:col>
      <xdr:colOff>314325</xdr:colOff>
      <xdr:row>37</xdr:row>
      <xdr:rowOff>114300</xdr:rowOff>
    </xdr:to>
    <xdr:graphicFrame macro="">
      <xdr:nvGraphicFramePr>
        <xdr:cNvPr id="4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171449</xdr:colOff>
      <xdr:row>38</xdr:row>
      <xdr:rowOff>142875</xdr:rowOff>
    </xdr:from>
    <xdr:to>
      <xdr:col>9</xdr:col>
      <xdr:colOff>85724</xdr:colOff>
      <xdr:row>60</xdr:row>
      <xdr:rowOff>123825</xdr:rowOff>
    </xdr:to>
    <xdr:graphicFrame macro="">
      <xdr:nvGraphicFramePr>
        <xdr:cNvPr id="10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400050</xdr:colOff>
      <xdr:row>39</xdr:row>
      <xdr:rowOff>19050</xdr:rowOff>
    </xdr:from>
    <xdr:to>
      <xdr:col>17</xdr:col>
      <xdr:colOff>361950</xdr:colOff>
      <xdr:row>60</xdr:row>
      <xdr:rowOff>133350</xdr:rowOff>
    </xdr:to>
    <xdr:graphicFrame macro="">
      <xdr:nvGraphicFramePr>
        <xdr:cNvPr id="11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190500</xdr:colOff>
      <xdr:row>62</xdr:row>
      <xdr:rowOff>161925</xdr:rowOff>
    </xdr:from>
    <xdr:to>
      <xdr:col>9</xdr:col>
      <xdr:colOff>123826</xdr:colOff>
      <xdr:row>84</xdr:row>
      <xdr:rowOff>95250</xdr:rowOff>
    </xdr:to>
    <xdr:graphicFrame macro="">
      <xdr:nvGraphicFramePr>
        <xdr:cNvPr id="12" name="图表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419100</xdr:colOff>
      <xdr:row>62</xdr:row>
      <xdr:rowOff>161924</xdr:rowOff>
    </xdr:from>
    <xdr:to>
      <xdr:col>17</xdr:col>
      <xdr:colOff>361950</xdr:colOff>
      <xdr:row>84</xdr:row>
      <xdr:rowOff>114299</xdr:rowOff>
    </xdr:to>
    <xdr:graphicFrame macro="">
      <xdr:nvGraphicFramePr>
        <xdr:cNvPr id="13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190500</xdr:colOff>
      <xdr:row>21</xdr:row>
      <xdr:rowOff>123825</xdr:rowOff>
    </xdr:from>
    <xdr:to>
      <xdr:col>5</xdr:col>
      <xdr:colOff>295275</xdr:colOff>
      <xdr:row>37</xdr:row>
      <xdr:rowOff>123825</xdr:rowOff>
    </xdr:to>
    <xdr:graphicFrame macro="">
      <xdr:nvGraphicFramePr>
        <xdr:cNvPr id="15" name="图表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647700</xdr:colOff>
      <xdr:row>21</xdr:row>
      <xdr:rowOff>142875</xdr:rowOff>
    </xdr:from>
    <xdr:to>
      <xdr:col>11</xdr:col>
      <xdr:colOff>152400</xdr:colOff>
      <xdr:row>37</xdr:row>
      <xdr:rowOff>142875</xdr:rowOff>
    </xdr:to>
    <xdr:graphicFrame macro="">
      <xdr:nvGraphicFramePr>
        <xdr:cNvPr id="3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9525</xdr:colOff>
      <xdr:row>0</xdr:row>
      <xdr:rowOff>171449</xdr:rowOff>
    </xdr:from>
    <xdr:to>
      <xdr:col>17</xdr:col>
      <xdr:colOff>314325</xdr:colOff>
      <xdr:row>20</xdr:row>
      <xdr:rowOff>66674</xdr:rowOff>
    </xdr:to>
    <xdr:graphicFrame macro="">
      <xdr:nvGraphicFramePr>
        <xdr:cNvPr id="14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142875</xdr:colOff>
      <xdr:row>0</xdr:row>
      <xdr:rowOff>152400</xdr:rowOff>
    </xdr:from>
    <xdr:to>
      <xdr:col>7</xdr:col>
      <xdr:colOff>161925</xdr:colOff>
      <xdr:row>0</xdr:row>
      <xdr:rowOff>523875</xdr:rowOff>
    </xdr:to>
    <xdr:sp macro="" textlink="">
      <xdr:nvSpPr>
        <xdr:cNvPr id="2" name="TextBox 1"/>
        <xdr:cNvSpPr txBox="1"/>
      </xdr:nvSpPr>
      <xdr:spPr>
        <a:xfrm>
          <a:off x="447675" y="152400"/>
          <a:ext cx="4438650" cy="371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>
              <a:solidFill>
                <a:srgbClr val="C00000"/>
              </a:solidFill>
            </a:rPr>
            <a:t>项目管理中的一些内部参数设置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133350</xdr:rowOff>
    </xdr:from>
    <xdr:to>
      <xdr:col>2</xdr:col>
      <xdr:colOff>704850</xdr:colOff>
      <xdr:row>0</xdr:row>
      <xdr:rowOff>800100</xdr:rowOff>
    </xdr:to>
    <xdr:sp macro="" textlink="">
      <xdr:nvSpPr>
        <xdr:cNvPr id="5" name="TextBox 4"/>
        <xdr:cNvSpPr txBox="1"/>
      </xdr:nvSpPr>
      <xdr:spPr>
        <a:xfrm>
          <a:off x="85725" y="133350"/>
          <a:ext cx="6286500" cy="666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rgbClr val="FF0000"/>
              </a:solidFill>
            </a:rPr>
            <a:t>本表严禁修改！！！</a:t>
          </a:r>
          <a:r>
            <a:rPr lang="zh-CN" altLang="en-US" sz="1100"/>
            <a:t>数据是“项目进度计划”的副本，通过数据透视表间接关联。考虑数据量因素，本系统最大任务数量为</a:t>
          </a:r>
          <a:r>
            <a:rPr lang="en-US" altLang="zh-CN" sz="1100"/>
            <a:t>500</a:t>
          </a:r>
          <a:r>
            <a:rPr lang="zh-CN" altLang="en-US" sz="1100"/>
            <a:t>个。要扩展数量需要把</a:t>
          </a:r>
          <a:r>
            <a:rPr lang="en-US" altLang="zh-CN" sz="1100"/>
            <a:t>F</a:t>
          </a:r>
          <a:r>
            <a:rPr lang="zh-CN" altLang="en-US" sz="1100"/>
            <a:t>列开始的表格增加行，同时透视表数据增加“列宽”的倍数（</a:t>
          </a:r>
          <a:r>
            <a:rPr lang="en-US" altLang="zh-CN" sz="1100"/>
            <a:t>13</a:t>
          </a:r>
          <a:r>
            <a:rPr lang="zh-CN" altLang="en-US" sz="1100"/>
            <a:t>倍）。</a:t>
          </a:r>
        </a:p>
      </xdr:txBody>
    </xdr:sp>
    <xdr:clientData/>
  </xdr:twoCellAnchor>
  <xdr:twoCellAnchor>
    <xdr:from>
      <xdr:col>3</xdr:col>
      <xdr:colOff>47625</xdr:colOff>
      <xdr:row>0</xdr:row>
      <xdr:rowOff>200025</xdr:rowOff>
    </xdr:from>
    <xdr:to>
      <xdr:col>4</xdr:col>
      <xdr:colOff>428625</xdr:colOff>
      <xdr:row>0</xdr:row>
      <xdr:rowOff>704850</xdr:rowOff>
    </xdr:to>
    <xdr:sp macro="" textlink="">
      <xdr:nvSpPr>
        <xdr:cNvPr id="6" name="TextBox 5"/>
        <xdr:cNvSpPr txBox="1"/>
      </xdr:nvSpPr>
      <xdr:spPr>
        <a:xfrm>
          <a:off x="6457950" y="200025"/>
          <a:ext cx="1123950" cy="50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配置参数，请勿修改</a:t>
          </a:r>
        </a:p>
      </xdr:txBody>
    </xdr:sp>
    <xdr:clientData/>
  </xdr:twoCellAnchor>
  <xdr:twoCellAnchor>
    <xdr:from>
      <xdr:col>5</xdr:col>
      <xdr:colOff>104775</xdr:colOff>
      <xdr:row>0</xdr:row>
      <xdr:rowOff>104776</xdr:rowOff>
    </xdr:from>
    <xdr:to>
      <xdr:col>10</xdr:col>
      <xdr:colOff>323850</xdr:colOff>
      <xdr:row>0</xdr:row>
      <xdr:rowOff>638176</xdr:rowOff>
    </xdr:to>
    <xdr:sp macro="" textlink="">
      <xdr:nvSpPr>
        <xdr:cNvPr id="7" name="TextBox 6"/>
        <xdr:cNvSpPr txBox="1"/>
      </xdr:nvSpPr>
      <xdr:spPr>
        <a:xfrm>
          <a:off x="8001000" y="104776"/>
          <a:ext cx="4057650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间接数据表，用于其它所有统计和视图的数据源。因为本表存在，所以所有统计和视图必须在本页透视图刷新之后才能更新。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0</xdr:row>
      <xdr:rowOff>190500</xdr:rowOff>
    </xdr:from>
    <xdr:to>
      <xdr:col>1</xdr:col>
      <xdr:colOff>561975</xdr:colOff>
      <xdr:row>0</xdr:row>
      <xdr:rowOff>552450</xdr:rowOff>
    </xdr:to>
    <xdr:sp macro="" textlink="">
      <xdr:nvSpPr>
        <xdr:cNvPr id="2" name="TextBox 1"/>
        <xdr:cNvSpPr txBox="1"/>
      </xdr:nvSpPr>
      <xdr:spPr>
        <a:xfrm>
          <a:off x="247650" y="190500"/>
          <a:ext cx="10572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左表：</a:t>
          </a:r>
          <a:r>
            <a:rPr lang="en-US" altLang="zh-CN" sz="1100"/>
            <a:t>PV</a:t>
          </a:r>
          <a:endParaRPr lang="zh-CN" altLang="en-US" sz="1100"/>
        </a:p>
      </xdr:txBody>
    </xdr:sp>
    <xdr:clientData/>
  </xdr:twoCellAnchor>
  <xdr:twoCellAnchor>
    <xdr:from>
      <xdr:col>5</xdr:col>
      <xdr:colOff>76200</xdr:colOff>
      <xdr:row>0</xdr:row>
      <xdr:rowOff>171450</xdr:rowOff>
    </xdr:from>
    <xdr:to>
      <xdr:col>6</xdr:col>
      <xdr:colOff>333375</xdr:colOff>
      <xdr:row>0</xdr:row>
      <xdr:rowOff>533400</xdr:rowOff>
    </xdr:to>
    <xdr:sp macro="" textlink="">
      <xdr:nvSpPr>
        <xdr:cNvPr id="3" name="TextBox 2"/>
        <xdr:cNvSpPr txBox="1"/>
      </xdr:nvSpPr>
      <xdr:spPr>
        <a:xfrm>
          <a:off x="2552700" y="171450"/>
          <a:ext cx="10572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右表</a:t>
          </a:r>
          <a:r>
            <a:rPr lang="en-US" altLang="zh-CN" sz="1100"/>
            <a:t>:EV,</a:t>
          </a:r>
          <a:r>
            <a:rPr lang="en-US" altLang="zh-CN" sz="1100" baseline="0"/>
            <a:t> AC</a:t>
          </a:r>
          <a:endParaRPr lang="zh-CN" altLang="en-US" sz="1100"/>
        </a:p>
      </xdr:txBody>
    </xdr:sp>
    <xdr:clientData/>
  </xdr:twoCellAnchor>
  <xdr:twoCellAnchor>
    <xdr:from>
      <xdr:col>11</xdr:col>
      <xdr:colOff>85725</xdr:colOff>
      <xdr:row>0</xdr:row>
      <xdr:rowOff>95250</xdr:rowOff>
    </xdr:from>
    <xdr:to>
      <xdr:col>14</xdr:col>
      <xdr:colOff>314325</xdr:colOff>
      <xdr:row>0</xdr:row>
      <xdr:rowOff>457200</xdr:rowOff>
    </xdr:to>
    <xdr:sp macro="" textlink="">
      <xdr:nvSpPr>
        <xdr:cNvPr id="4" name="TextBox 3"/>
        <xdr:cNvSpPr txBox="1"/>
      </xdr:nvSpPr>
      <xdr:spPr>
        <a:xfrm>
          <a:off x="6972300" y="95250"/>
          <a:ext cx="24669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整合表：将左右表整合成一个表</a:t>
          </a:r>
        </a:p>
      </xdr:txBody>
    </xdr:sp>
    <xdr:clientData/>
  </xdr:twoCellAnchor>
  <xdr:twoCellAnchor>
    <xdr:from>
      <xdr:col>16</xdr:col>
      <xdr:colOff>104775</xdr:colOff>
      <xdr:row>0</xdr:row>
      <xdr:rowOff>114300</xdr:rowOff>
    </xdr:from>
    <xdr:to>
      <xdr:col>20</xdr:col>
      <xdr:colOff>304800</xdr:colOff>
      <xdr:row>0</xdr:row>
      <xdr:rowOff>476250</xdr:rowOff>
    </xdr:to>
    <xdr:sp macro="" textlink="">
      <xdr:nvSpPr>
        <xdr:cNvPr id="5" name="TextBox 4"/>
        <xdr:cNvSpPr txBox="1"/>
      </xdr:nvSpPr>
      <xdr:spPr>
        <a:xfrm>
          <a:off x="10601325" y="114300"/>
          <a:ext cx="24669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汇总表：将整合表进行合并和排序</a:t>
          </a:r>
        </a:p>
      </xdr:txBody>
    </xdr:sp>
    <xdr:clientData/>
  </xdr:twoCellAnchor>
  <xdr:twoCellAnchor>
    <xdr:from>
      <xdr:col>28</xdr:col>
      <xdr:colOff>104775</xdr:colOff>
      <xdr:row>0</xdr:row>
      <xdr:rowOff>76200</xdr:rowOff>
    </xdr:from>
    <xdr:to>
      <xdr:col>31</xdr:col>
      <xdr:colOff>514350</xdr:colOff>
      <xdr:row>0</xdr:row>
      <xdr:rowOff>438150</xdr:rowOff>
    </xdr:to>
    <xdr:sp macro="" textlink="">
      <xdr:nvSpPr>
        <xdr:cNvPr id="6" name="TextBox 5"/>
        <xdr:cNvSpPr txBox="1"/>
      </xdr:nvSpPr>
      <xdr:spPr>
        <a:xfrm>
          <a:off x="14554200" y="76200"/>
          <a:ext cx="24669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最终表：合并之后的表格进行计算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95250</xdr:rowOff>
    </xdr:from>
    <xdr:to>
      <xdr:col>6</xdr:col>
      <xdr:colOff>238125</xdr:colOff>
      <xdr:row>0</xdr:row>
      <xdr:rowOff>600075</xdr:rowOff>
    </xdr:to>
    <xdr:sp macro="" textlink="">
      <xdr:nvSpPr>
        <xdr:cNvPr id="2" name="TextBox 1"/>
        <xdr:cNvSpPr txBox="1"/>
      </xdr:nvSpPr>
      <xdr:spPr>
        <a:xfrm>
          <a:off x="95250" y="95250"/>
          <a:ext cx="3819525" cy="5048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rgbClr val="C00000"/>
              </a:solidFill>
            </a:rPr>
            <a:t>严禁修改本表格内容，本表格是“临</a:t>
          </a:r>
          <a:r>
            <a:rPr lang="en-US" altLang="zh-CN" sz="1200">
              <a:solidFill>
                <a:srgbClr val="C00000"/>
              </a:solidFill>
            </a:rPr>
            <a:t>-</a:t>
          </a:r>
          <a:r>
            <a:rPr lang="zh-CN" altLang="en-US" sz="1200">
              <a:solidFill>
                <a:srgbClr val="C00000"/>
              </a:solidFill>
            </a:rPr>
            <a:t>间接”的增补表</a:t>
          </a:r>
          <a:endParaRPr lang="en-US" altLang="zh-CN" sz="1200">
            <a:solidFill>
              <a:srgbClr val="C00000"/>
            </a:solidFill>
          </a:endParaRPr>
        </a:p>
      </xdr:txBody>
    </xdr:sp>
    <xdr:clientData/>
  </xdr:twoCellAnchor>
  <xdr:twoCellAnchor>
    <xdr:from>
      <xdr:col>36</xdr:col>
      <xdr:colOff>238126</xdr:colOff>
      <xdr:row>10</xdr:row>
      <xdr:rowOff>85725</xdr:rowOff>
    </xdr:from>
    <xdr:to>
      <xdr:col>38</xdr:col>
      <xdr:colOff>447676</xdr:colOff>
      <xdr:row>16</xdr:row>
      <xdr:rowOff>142875</xdr:rowOff>
    </xdr:to>
    <xdr:sp macro="" textlink="">
      <xdr:nvSpPr>
        <xdr:cNvPr id="3" name="TextBox 2"/>
        <xdr:cNvSpPr txBox="1"/>
      </xdr:nvSpPr>
      <xdr:spPr>
        <a:xfrm>
          <a:off x="17030701" y="2486025"/>
          <a:ext cx="1809750" cy="1085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临时任务的计划开始时间就是任务的开始时间，这样保证所有任务都有计划开始时间，以便描绘燃尽图曲线</a:t>
          </a:r>
        </a:p>
      </xdr:txBody>
    </xdr:sp>
    <xdr:clientData/>
  </xdr:twoCellAnchor>
  <xdr:twoCellAnchor>
    <xdr:from>
      <xdr:col>38</xdr:col>
      <xdr:colOff>523875</xdr:colOff>
      <xdr:row>8</xdr:row>
      <xdr:rowOff>28575</xdr:rowOff>
    </xdr:from>
    <xdr:to>
      <xdr:col>40</xdr:col>
      <xdr:colOff>561975</xdr:colOff>
      <xdr:row>14</xdr:row>
      <xdr:rowOff>38100</xdr:rowOff>
    </xdr:to>
    <xdr:sp macro="" textlink="">
      <xdr:nvSpPr>
        <xdr:cNvPr id="4" name="TextBox 3"/>
        <xdr:cNvSpPr txBox="1"/>
      </xdr:nvSpPr>
      <xdr:spPr>
        <a:xfrm>
          <a:off x="18916650" y="2085975"/>
          <a:ext cx="1524000" cy="1038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0</xdr:row>
      <xdr:rowOff>190500</xdr:rowOff>
    </xdr:from>
    <xdr:to>
      <xdr:col>5</xdr:col>
      <xdr:colOff>466725</xdr:colOff>
      <xdr:row>0</xdr:row>
      <xdr:rowOff>676275</xdr:rowOff>
    </xdr:to>
    <xdr:sp macro="" textlink="">
      <xdr:nvSpPr>
        <xdr:cNvPr id="2" name="TextBox 1"/>
        <xdr:cNvSpPr txBox="1"/>
      </xdr:nvSpPr>
      <xdr:spPr>
        <a:xfrm>
          <a:off x="257175" y="190500"/>
          <a:ext cx="4276725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迭代数量最多不超过</a:t>
          </a:r>
          <a:r>
            <a:rPr lang="en-US" altLang="zh-CN" sz="1100"/>
            <a:t>2</a:t>
          </a:r>
          <a:r>
            <a:rPr lang="zh-CN" altLang="en-US" sz="1100"/>
            <a:t>年，即</a:t>
          </a:r>
          <a:r>
            <a:rPr lang="en-US" altLang="zh-CN" sz="1100"/>
            <a:t>2</a:t>
          </a:r>
          <a:r>
            <a:rPr lang="zh-CN" altLang="en-US" sz="1100"/>
            <a:t>周一个迭代，总迭代数不超过</a:t>
          </a:r>
          <a:r>
            <a:rPr lang="en-US" altLang="zh-CN" sz="1100"/>
            <a:t>50</a:t>
          </a:r>
          <a:r>
            <a:rPr lang="zh-CN" altLang="en-US" sz="1100"/>
            <a:t>个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9526</xdr:rowOff>
    </xdr:from>
    <xdr:to>
      <xdr:col>1</xdr:col>
      <xdr:colOff>1495425</xdr:colOff>
      <xdr:row>0</xdr:row>
      <xdr:rowOff>666750</xdr:rowOff>
    </xdr:to>
    <xdr:sp macro="" textlink="">
      <xdr:nvSpPr>
        <xdr:cNvPr id="2" name="TextBox 1"/>
        <xdr:cNvSpPr txBox="1"/>
      </xdr:nvSpPr>
      <xdr:spPr>
        <a:xfrm>
          <a:off x="10210800" y="9526"/>
          <a:ext cx="2657475" cy="6572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计划表：基于计划时间和计划工作量的统计</a:t>
          </a:r>
        </a:p>
      </xdr:txBody>
    </xdr:sp>
    <xdr:clientData/>
  </xdr:twoCellAnchor>
  <xdr:twoCellAnchor>
    <xdr:from>
      <xdr:col>4</xdr:col>
      <xdr:colOff>314325</xdr:colOff>
      <xdr:row>0</xdr:row>
      <xdr:rowOff>28576</xdr:rowOff>
    </xdr:from>
    <xdr:to>
      <xdr:col>5</xdr:col>
      <xdr:colOff>1057275</xdr:colOff>
      <xdr:row>0</xdr:row>
      <xdr:rowOff>552450</xdr:rowOff>
    </xdr:to>
    <xdr:sp macro="" textlink="">
      <xdr:nvSpPr>
        <xdr:cNvPr id="3" name="TextBox 2"/>
        <xdr:cNvSpPr txBox="1"/>
      </xdr:nvSpPr>
      <xdr:spPr>
        <a:xfrm>
          <a:off x="14011275" y="28576"/>
          <a:ext cx="1971675" cy="5238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实际表：基于实际交付时间和实现价值量的工作统计</a:t>
          </a:r>
        </a:p>
      </xdr:txBody>
    </xdr:sp>
    <xdr:clientData/>
  </xdr:twoCellAnchor>
  <xdr:twoCellAnchor>
    <xdr:from>
      <xdr:col>8</xdr:col>
      <xdr:colOff>571500</xdr:colOff>
      <xdr:row>0</xdr:row>
      <xdr:rowOff>161925</xdr:rowOff>
    </xdr:from>
    <xdr:to>
      <xdr:col>14</xdr:col>
      <xdr:colOff>542925</xdr:colOff>
      <xdr:row>0</xdr:row>
      <xdr:rowOff>619125</xdr:rowOff>
    </xdr:to>
    <xdr:sp macro="" textlink="">
      <xdr:nvSpPr>
        <xdr:cNvPr id="4" name="TextBox 3"/>
        <xdr:cNvSpPr txBox="1"/>
      </xdr:nvSpPr>
      <xdr:spPr>
        <a:xfrm>
          <a:off x="7705725" y="161925"/>
          <a:ext cx="444817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将计划表和实际表</a:t>
          </a:r>
          <a:r>
            <a:rPr lang="en-US" altLang="zh-CN" sz="1100"/>
            <a:t>union</a:t>
          </a:r>
          <a:r>
            <a:rPr lang="zh-CN" altLang="en-US" sz="1100"/>
            <a:t>，为了横坐标的完整，把迭代周期长度的天数也加进去</a:t>
          </a:r>
        </a:p>
      </xdr:txBody>
    </xdr:sp>
    <xdr:clientData/>
  </xdr:twoCellAnchor>
  <xdr:twoCellAnchor>
    <xdr:from>
      <xdr:col>19</xdr:col>
      <xdr:colOff>228600</xdr:colOff>
      <xdr:row>0</xdr:row>
      <xdr:rowOff>161925</xdr:rowOff>
    </xdr:from>
    <xdr:to>
      <xdr:col>22</xdr:col>
      <xdr:colOff>1095375</xdr:colOff>
      <xdr:row>0</xdr:row>
      <xdr:rowOff>609600</xdr:rowOff>
    </xdr:to>
    <xdr:sp macro="" textlink="">
      <xdr:nvSpPr>
        <xdr:cNvPr id="5" name="TextBox 4"/>
        <xdr:cNvSpPr txBox="1"/>
      </xdr:nvSpPr>
      <xdr:spPr>
        <a:xfrm>
          <a:off x="14449425" y="161925"/>
          <a:ext cx="4943475" cy="447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数据表，将汇总之后的数据再统计出来，供燃尽表使用</a:t>
          </a:r>
        </a:p>
      </xdr:txBody>
    </xdr:sp>
    <xdr:clientData/>
  </xdr:twoCellAnchor>
  <xdr:twoCellAnchor>
    <xdr:from>
      <xdr:col>26</xdr:col>
      <xdr:colOff>123825</xdr:colOff>
      <xdr:row>0</xdr:row>
      <xdr:rowOff>219075</xdr:rowOff>
    </xdr:from>
    <xdr:to>
      <xdr:col>31</xdr:col>
      <xdr:colOff>171450</xdr:colOff>
      <xdr:row>0</xdr:row>
      <xdr:rowOff>561975</xdr:rowOff>
    </xdr:to>
    <xdr:sp macro="" textlink="">
      <xdr:nvSpPr>
        <xdr:cNvPr id="6" name="TextBox 5"/>
        <xdr:cNvSpPr txBox="1"/>
      </xdr:nvSpPr>
      <xdr:spPr>
        <a:xfrm>
          <a:off x="21983700" y="219075"/>
          <a:ext cx="2105025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燃尽表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0</xdr:row>
      <xdr:rowOff>228600</xdr:rowOff>
    </xdr:from>
    <xdr:to>
      <xdr:col>4</xdr:col>
      <xdr:colOff>266700</xdr:colOff>
      <xdr:row>0</xdr:row>
      <xdr:rowOff>733425</xdr:rowOff>
    </xdr:to>
    <xdr:sp macro="" textlink="">
      <xdr:nvSpPr>
        <xdr:cNvPr id="2" name="TextBox 1"/>
        <xdr:cNvSpPr txBox="1"/>
      </xdr:nvSpPr>
      <xdr:spPr>
        <a:xfrm>
          <a:off x="238125" y="228600"/>
          <a:ext cx="2771775" cy="50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个人每周工作总量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95250</xdr:colOff>
      <xdr:row>0</xdr:row>
      <xdr:rowOff>190500</xdr:rowOff>
    </xdr:from>
    <xdr:to>
      <xdr:col>15</xdr:col>
      <xdr:colOff>9525</xdr:colOff>
      <xdr:row>0</xdr:row>
      <xdr:rowOff>609600</xdr:rowOff>
    </xdr:to>
    <xdr:sp macro="" textlink="">
      <xdr:nvSpPr>
        <xdr:cNvPr id="12" name="TextBox 11"/>
        <xdr:cNvSpPr txBox="1"/>
      </xdr:nvSpPr>
      <xdr:spPr>
        <a:xfrm>
          <a:off x="10239375" y="190500"/>
          <a:ext cx="1971675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个人总工作量</a:t>
          </a:r>
        </a:p>
      </xdr:txBody>
    </xdr:sp>
    <xdr:clientData/>
  </xdr:twoCellAnchor>
  <xdr:twoCellAnchor>
    <xdr:from>
      <xdr:col>18</xdr:col>
      <xdr:colOff>76200</xdr:colOff>
      <xdr:row>0</xdr:row>
      <xdr:rowOff>38100</xdr:rowOff>
    </xdr:from>
    <xdr:to>
      <xdr:col>22</xdr:col>
      <xdr:colOff>19050</xdr:colOff>
      <xdr:row>0</xdr:row>
      <xdr:rowOff>590550</xdr:rowOff>
    </xdr:to>
    <xdr:sp macro="" textlink="">
      <xdr:nvSpPr>
        <xdr:cNvPr id="16" name="TextBox 15"/>
        <xdr:cNvSpPr txBox="1"/>
      </xdr:nvSpPr>
      <xdr:spPr>
        <a:xfrm>
          <a:off x="15354300" y="38100"/>
          <a:ext cx="2638425" cy="552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个人每周分配工作量，如果分配的好，每周都应该差不多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257174</xdr:colOff>
      <xdr:row>0</xdr:row>
      <xdr:rowOff>66675</xdr:rowOff>
    </xdr:from>
    <xdr:to>
      <xdr:col>7</xdr:col>
      <xdr:colOff>600074</xdr:colOff>
      <xdr:row>0</xdr:row>
      <xdr:rowOff>390525</xdr:rowOff>
    </xdr:to>
    <xdr:sp macro="" textlink="">
      <xdr:nvSpPr>
        <xdr:cNvPr id="2" name="TextBox 1"/>
        <xdr:cNvSpPr txBox="1"/>
      </xdr:nvSpPr>
      <xdr:spPr>
        <a:xfrm>
          <a:off x="257174" y="66675"/>
          <a:ext cx="978217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C00000"/>
              </a:solidFill>
            </a:rPr>
            <a:t>项目组外人员联系方式。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66675</xdr:rowOff>
    </xdr:from>
    <xdr:to>
      <xdr:col>11</xdr:col>
      <xdr:colOff>600075</xdr:colOff>
      <xdr:row>0</xdr:row>
      <xdr:rowOff>390525</xdr:rowOff>
    </xdr:to>
    <xdr:sp macro="" textlink="">
      <xdr:nvSpPr>
        <xdr:cNvPr id="2" name="TextBox 1"/>
        <xdr:cNvSpPr txBox="1"/>
      </xdr:nvSpPr>
      <xdr:spPr>
        <a:xfrm>
          <a:off x="85725" y="66675"/>
          <a:ext cx="549592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C00000"/>
              </a:solidFill>
            </a:rPr>
            <a:t>项目内部人员联系方式，离开勿删，无关人员请勿列入。总人数不要超过</a:t>
          </a:r>
          <a:r>
            <a:rPr lang="en-US" altLang="zh-CN" sz="1400">
              <a:solidFill>
                <a:srgbClr val="C00000"/>
              </a:solidFill>
            </a:rPr>
            <a:t>50</a:t>
          </a:r>
          <a:r>
            <a:rPr lang="zh-CN" altLang="en-US" sz="1400">
              <a:solidFill>
                <a:srgbClr val="C00000"/>
              </a:solidFill>
            </a:rPr>
            <a:t>人。可用于成本计算。</a:t>
          </a:r>
          <a:endParaRPr lang="en-US" altLang="zh-CN" sz="1400">
            <a:solidFill>
              <a:srgbClr val="C00000"/>
            </a:solidFill>
          </a:endParaRPr>
        </a:p>
        <a:p>
          <a:endParaRPr lang="zh-CN" altLang="en-US" sz="1400">
            <a:solidFill>
              <a:srgbClr val="C00000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10</xdr:col>
      <xdr:colOff>600075</xdr:colOff>
      <xdr:row>0</xdr:row>
      <xdr:rowOff>390525</xdr:rowOff>
    </xdr:to>
    <xdr:sp macro="" textlink="">
      <xdr:nvSpPr>
        <xdr:cNvPr id="2" name="TextBox 1"/>
        <xdr:cNvSpPr txBox="1"/>
      </xdr:nvSpPr>
      <xdr:spPr>
        <a:xfrm>
          <a:off x="85725" y="66675"/>
          <a:ext cx="1152525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>
              <a:solidFill>
                <a:srgbClr val="C00000"/>
              </a:solidFill>
            </a:rPr>
            <a:t>针对有项目影响力的干系人进行评估，指导项目经理制定沟通策略和计划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123825</xdr:rowOff>
    </xdr:from>
    <xdr:to>
      <xdr:col>8</xdr:col>
      <xdr:colOff>285750</xdr:colOff>
      <xdr:row>0</xdr:row>
      <xdr:rowOff>352425</xdr:rowOff>
    </xdr:to>
    <xdr:sp macro="" textlink="">
      <xdr:nvSpPr>
        <xdr:cNvPr id="2" name="TextBox 1"/>
        <xdr:cNvSpPr txBox="1"/>
      </xdr:nvSpPr>
      <xdr:spPr>
        <a:xfrm>
          <a:off x="123825" y="123825"/>
          <a:ext cx="5648325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jb" refreshedDate="41341.689597569442" createdVersion="4" refreshedVersion="4" minRefreshableVersion="3" recordCount="2000">
  <cacheSource type="worksheet">
    <worksheetSource ref="A1:Y1048576" sheet="项目进度计划"/>
  </cacheSource>
  <cacheFields count="25">
    <cacheField name="任务编号" numFmtId="0">
      <sharedItems containsBlank="1" count="22">
        <s v="T-001"/>
        <s v="T-002"/>
        <s v="T-003"/>
        <s v="T-004"/>
        <s v="T-005"/>
        <s v="T-006"/>
        <s v="T-007"/>
        <s v="T-008"/>
        <s v="T-009"/>
        <s v="T-010"/>
        <s v="T-011"/>
        <s v="T-012"/>
        <s v="T-013"/>
        <s v="T-014"/>
        <s v="T-015"/>
        <s v="T-016"/>
        <s v="T-017"/>
        <s v="T-018"/>
        <s v="T-019"/>
        <s v="T-020"/>
        <s v="T-021"/>
        <m/>
      </sharedItems>
    </cacheField>
    <cacheField name="阶段/迭代" numFmtId="0">
      <sharedItems containsBlank="1" count="4">
        <s v="需求调研"/>
        <s v="基础架构搭建"/>
        <s v="用户授权功能"/>
        <m/>
      </sharedItems>
    </cacheField>
    <cacheField name="任务" numFmtId="0">
      <sharedItems containsBlank="1" count="10">
        <s v="总经理需求访谈"/>
        <s v="配置构建服务器"/>
        <s v="基本的用户登录"/>
        <s v="门店经理访谈"/>
        <s v="随机抽样顾客调查"/>
        <s v="网络设施调查"/>
        <s v="临时任务"/>
        <s v="高级用户权限处理"/>
        <s v="基础架构内部培训"/>
        <m/>
      </sharedItems>
    </cacheField>
    <cacheField name="阶段周次" numFmtId="177">
      <sharedItems containsString="0" containsBlank="1" containsNumber="1" containsInteger="1" minValue="1" maxValue="3" count="4">
        <n v="1"/>
        <n v="2"/>
        <n v="3"/>
        <m/>
      </sharedItems>
    </cacheField>
    <cacheField name="模块" numFmtId="0">
      <sharedItems containsBlank="1" count="3">
        <s v="模块1"/>
        <s v="模块2"/>
        <m/>
      </sharedItems>
    </cacheField>
    <cacheField name="任务来源" numFmtId="0">
      <sharedItems containsBlank="1" count="2">
        <m/>
        <s v="REQ-001"/>
      </sharedItems>
    </cacheField>
    <cacheField name="责任人" numFmtId="0">
      <sharedItems containsBlank="1" count="4">
        <s v="张三"/>
        <s v="李四"/>
        <s v="王五"/>
        <m/>
      </sharedItems>
    </cacheField>
    <cacheField name="状态" numFmtId="0">
      <sharedItems containsBlank="1" count="4">
        <s v="正常"/>
        <m/>
        <s v="暂停"/>
        <s v="取消"/>
      </sharedItems>
    </cacheField>
    <cacheField name="预计工作量" numFmtId="182">
      <sharedItems containsString="0" containsBlank="1" containsNumber="1" containsInteger="1" minValue="1" maxValue="8" count="6">
        <n v="8"/>
        <n v="1"/>
        <n v="2"/>
        <n v="3"/>
        <n v="4"/>
        <m/>
      </sharedItems>
    </cacheField>
    <cacheField name="计划开始" numFmtId="14">
      <sharedItems containsNonDate="0" containsDate="1" containsString="0" containsBlank="1" minDate="2011-01-01T00:00:00" maxDate="2013-02-04T00:00:00" count="5">
        <d v="2013-02-01T00:00:00"/>
        <d v="2013-02-02T00:00:00"/>
        <d v="2013-02-03T00:00:00"/>
        <m/>
        <d v="2011-01-01T00:00:00"/>
      </sharedItems>
    </cacheField>
    <cacheField name="计划结束" numFmtId="14">
      <sharedItems containsDate="1" containsBlank="1" containsMixedTypes="1" minDate="2011-01-01T00:00:00" maxDate="2013-02-07T00:00:00" count="9">
        <d v="2013-02-01T00:00:00"/>
        <d v="2013-02-02T00:00:00"/>
        <d v="2013-02-03T00:00:00"/>
        <s v=""/>
        <d v="2011-01-01T00:00:00"/>
        <m/>
        <d v="2013-02-05T00:00:00" u="1"/>
        <d v="2013-02-06T00:00:00" u="1"/>
        <d v="2013-02-04T00:00:00" u="1"/>
      </sharedItems>
    </cacheField>
    <cacheField name="实际工作量" numFmtId="183">
      <sharedItems containsBlank="1" containsMixedTypes="1" containsNumber="1" containsInteger="1" minValue="0" maxValue="40" count="9">
        <n v="40"/>
        <s v=""/>
        <n v="24"/>
        <n v="16"/>
        <m/>
        <n v="0" u="1"/>
        <n v="2" u="1"/>
        <n v="1" u="1"/>
        <n v="4" u="1"/>
      </sharedItems>
    </cacheField>
    <cacheField name="实际开始" numFmtId="14">
      <sharedItems containsNonDate="0" containsDate="1" containsString="0" containsBlank="1" minDate="2013-01-02T00:00:00" maxDate="2013-02-08T00:00:00" count="9">
        <d v="2013-01-03T00:00:00"/>
        <d v="2013-01-15T00:00:00"/>
        <d v="2013-02-03T00:00:00"/>
        <d v="2013-02-04T00:00:00"/>
        <d v="2013-02-05T00:00:00"/>
        <d v="2013-02-06T00:00:00"/>
        <d v="2013-02-07T00:00:00"/>
        <m/>
        <d v="2013-01-02T00:00:00"/>
      </sharedItems>
    </cacheField>
    <cacheField name="实际完成" numFmtId="14">
      <sharedItems containsNonDate="0" containsDate="1" containsString="0" containsBlank="1" minDate="1899-12-31T00:00:00" maxDate="2013-02-07T00:00:00" count="8">
        <d v="2013-01-09T00:00:00"/>
        <d v="2013-01-20T00:00:00"/>
        <m/>
        <d v="2013-02-05T00:00:00"/>
        <d v="2013-02-06T00:00:00"/>
        <d v="1899-12-31T00:00:00"/>
        <d v="1900-01-01T00:00:00"/>
        <d v="2013-01-01T00:00:00" u="1"/>
      </sharedItems>
    </cacheField>
    <cacheField name="进度" numFmtId="9">
      <sharedItems containsString="0" containsBlank="1" containsNumber="1" minValue="0.01" maxValue="1" count="9">
        <n v="0.6"/>
        <n v="1"/>
        <n v="0.3"/>
        <n v="0.5"/>
        <m/>
        <n v="0.01"/>
        <n v="0.2"/>
        <n v="0.1"/>
        <n v="0.8"/>
      </sharedItems>
    </cacheField>
    <cacheField name="跟踪记录" numFmtId="0">
      <sharedItems containsNonDate="0" containsString="0" containsBlank="1"/>
    </cacheField>
    <cacheField name="独立" numFmtId="0">
      <sharedItems containsNonDate="0" containsString="0" containsBlank="1"/>
    </cacheField>
    <cacheField name="可讨论" numFmtId="0">
      <sharedItems containsNonDate="0" containsString="0" containsBlank="1"/>
    </cacheField>
    <cacheField name="有价值" numFmtId="0">
      <sharedItems containsNonDate="0" containsString="0" containsBlank="1"/>
    </cacheField>
    <cacheField name="可估算" numFmtId="0">
      <sharedItems containsNonDate="0" containsString="0" containsBlank="1"/>
    </cacheField>
    <cacheField name="短小" numFmtId="0">
      <sharedItems containsNonDate="0" containsString="0" containsBlank="1"/>
    </cacheField>
    <cacheField name="可测试" numFmtId="0">
      <sharedItems containsNonDate="0" containsString="0" containsBlank="1"/>
    </cacheField>
    <cacheField name="保留1" numFmtId="0">
      <sharedItems containsNonDate="0" containsString="0" containsBlank="1"/>
    </cacheField>
    <cacheField name="任务合法" numFmtId="0">
      <sharedItems containsBlank="1" count="3">
        <b v="1"/>
        <b v="0"/>
        <m/>
      </sharedItems>
    </cacheField>
    <cacheField name="保留3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jb" refreshedDate="41341.689597685188" createdVersion="4" refreshedVersion="4" minRefreshableVersion="3" recordCount="500">
  <cacheSource type="worksheet">
    <worksheetSource ref="L1:O1048576" sheet="临-挣值"/>
  </cacheSource>
  <cacheFields count="4">
    <cacheField name="日期" numFmtId="14">
      <sharedItems containsDate="1" containsBlank="1" containsMixedTypes="1" minDate="1899-12-30T00:00:00" maxDate="2013-03-09T00:00:00" count="20">
        <d v="1899-12-30T00:00:00"/>
        <d v="2013-02-01T00:00:00"/>
        <d v="2013-02-02T00:00:00"/>
        <d v="2013-02-03T00:00:00"/>
        <d v="2011-01-01T00:00:00"/>
        <d v="2013-01-09T00:00:00"/>
        <d v="2013-01-20T00:00:00"/>
        <d v="2013-02-05T00:00:00"/>
        <d v="2013-02-06T00:00:00"/>
        <d v="2013-02-08T00:00:00"/>
        <d v="2013-03-08T00:00:00"/>
        <s v=""/>
        <m/>
        <d v="2013-02-07T00:00:00" u="1"/>
        <d v="2013-02-26T00:00:00" u="1"/>
        <d v="2013-02-19T00:00:00" u="1"/>
        <d v="2013-02-22T00:00:00" u="1"/>
        <d v="2013-02-25T00:00:00" u="1"/>
        <d v="2013-02-04T00:00:00" u="1"/>
        <d v="2013-02-28T00:00:00" u="1"/>
      </sharedItems>
    </cacheField>
    <cacheField name="计划成本 PV/BCWS" numFmtId="181">
      <sharedItems containsBlank="1" containsMixedTypes="1" containsNumber="1" containsInteger="1" minValue="0" maxValue="12"/>
    </cacheField>
    <cacheField name="实际成本 AC/ACWP" numFmtId="181">
      <sharedItems containsBlank="1" containsMixedTypes="1" containsNumber="1" containsInteger="1" minValue="0" maxValue="40"/>
    </cacheField>
    <cacheField name="挣值 EV/BCWP" numFmtId="181">
      <sharedItems containsBlank="1" containsMixedTypes="1" containsNumber="1" containsInteger="1" minValue="0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jjb" refreshedDate="41341.689597916666" createdVersion="4" refreshedVersion="4" minRefreshableVersion="3" recordCount="500">
  <cacheSource type="worksheet">
    <worksheetSource ref="A1:AH1048576" sheet="临-进度"/>
  </cacheSource>
  <cacheFields count="34">
    <cacheField name="任务编号" numFmtId="0">
      <sharedItems containsBlank="1" containsMixedTypes="1" containsNumber="1" containsInteger="1" minValue="0" maxValue="0"/>
    </cacheField>
    <cacheField name="阶段/迭代" numFmtId="0">
      <sharedItems containsBlank="1" containsMixedTypes="1" containsNumber="1" containsInteger="1" minValue="0" maxValue="0"/>
    </cacheField>
    <cacheField name="阶段周次" numFmtId="0">
      <sharedItems containsString="0" containsBlank="1" containsNumber="1" containsInteger="1" minValue="0" maxValue="3"/>
    </cacheField>
    <cacheField name="模块" numFmtId="0">
      <sharedItems containsBlank="1" containsMixedTypes="1" containsNumber="1" containsInteger="1" minValue="0" maxValue="0" count="4">
        <s v="模块1"/>
        <s v="模块2"/>
        <n v="0"/>
        <m/>
      </sharedItems>
    </cacheField>
    <cacheField name="任务来源" numFmtId="0">
      <sharedItems containsBlank="1" containsMixedTypes="1" containsNumber="1" containsInteger="1" minValue="0" maxValue="0"/>
    </cacheField>
    <cacheField name="任务" numFmtId="0">
      <sharedItems containsBlank="1" containsMixedTypes="1" containsNumber="1" containsInteger="1" minValue="0" maxValue="0"/>
    </cacheField>
    <cacheField name="责任人" numFmtId="0">
      <sharedItems containsBlank="1" containsMixedTypes="1" containsNumber="1" containsInteger="1" minValue="0" maxValue="0"/>
    </cacheField>
    <cacheField name="预计工作量" numFmtId="0">
      <sharedItems containsString="0" containsBlank="1" containsNumber="1" containsInteger="1" minValue="0" maxValue="8"/>
    </cacheField>
    <cacheField name="状态" numFmtId="0">
      <sharedItems containsBlank="1"/>
    </cacheField>
    <cacheField name="计划开始" numFmtId="14">
      <sharedItems containsDate="1" containsBlank="1" containsMixedTypes="1" minDate="2011-01-01T00:00:00" maxDate="2013-02-04T00:00:00"/>
    </cacheField>
    <cacheField name="实际开始" numFmtId="14">
      <sharedItems containsDate="1" containsBlank="1" containsMixedTypes="1" minDate="2013-01-03T00:00:00" maxDate="2013-02-08T00:00:00"/>
    </cacheField>
    <cacheField name="实际完成" numFmtId="14">
      <sharedItems containsDate="1" containsBlank="1" containsMixedTypes="1" minDate="2013-01-09T00:00:00" maxDate="2013-02-07T00:00:00"/>
    </cacheField>
    <cacheField name="进度" numFmtId="0">
      <sharedItems containsString="0" containsBlank="1" containsNumber="1" minValue="0" maxValue="1"/>
    </cacheField>
    <cacheField name="有效" numFmtId="0">
      <sharedItems containsBlank="1" count="3">
        <b v="1"/>
        <b v="0"/>
        <m/>
      </sharedItems>
    </cacheField>
    <cacheField name="活动" numFmtId="0">
      <sharedItems containsBlank="1"/>
    </cacheField>
    <cacheField name="开始" numFmtId="0">
      <sharedItems containsBlank="1"/>
    </cacheField>
    <cacheField name="完成" numFmtId="0">
      <sharedItems containsBlank="1"/>
    </cacheField>
    <cacheField name="临时任务" numFmtId="0">
      <sharedItems containsBlank="1"/>
    </cacheField>
    <cacheField name="修正状态" numFmtId="0">
      <sharedItems containsBlank="1"/>
    </cacheField>
    <cacheField name="在途人天" numFmtId="0">
      <sharedItems containsString="0" containsBlank="1" containsNumber="1" containsInteger="1" minValue="0" maxValue="20"/>
    </cacheField>
    <cacheField name="估算总人天" numFmtId="179">
      <sharedItems containsString="0" containsBlank="1" containsNumber="1" minValue="0" maxValue="33.333333333333336"/>
    </cacheField>
    <cacheField name="已耗成本" numFmtId="176">
      <sharedItems containsString="0" containsBlank="1" containsNumber="1" containsInteger="1" minValue="0" maxValue="40"/>
    </cacheField>
    <cacheField name="实现计划价值" numFmtId="176">
      <sharedItems containsString="0" containsBlank="1" containsNumber="1" containsInteger="1" minValue="0" maxValue="8"/>
    </cacheField>
    <cacheField name="计划进度值" numFmtId="176">
      <sharedItems containsBlank="1" containsMixedTypes="1" containsNumber="1" minValue="0.3" maxValue="4.8"/>
    </cacheField>
    <cacheField name="工作效率" numFmtId="0">
      <sharedItems containsString="0" containsBlank="1" containsNumber="1" minValue="0" maxValue="0.2"/>
    </cacheField>
    <cacheField name="自然月" numFmtId="0">
      <sharedItems containsString="0" containsBlank="1" containsNumber="1" containsInteger="1" minValue="0" maxValue="2"/>
    </cacheField>
    <cacheField name="项目月" numFmtId="0">
      <sharedItems containsString="0" containsBlank="1" containsNumber="1" containsInteger="1" minValue="0" maxValue="2"/>
    </cacheField>
    <cacheField name="项目周" numFmtId="0">
      <sharedItems containsBlank="1" containsMixedTypes="1" containsNumber="1" containsInteger="1" minValue="2" maxValue="6"/>
    </cacheField>
    <cacheField name="人员成本" numFmtId="0">
      <sharedItems containsBlank="1" containsMixedTypes="1" containsNumber="1" containsInteger="1" minValue="600" maxValue="600"/>
    </cacheField>
    <cacheField name="总投入成本金额" numFmtId="0">
      <sharedItems containsBlank="1" containsMixedTypes="1" containsNumber="1" containsInteger="1" minValue="0" maxValue="3000"/>
    </cacheField>
    <cacheField name="实现计划价值金额" numFmtId="0">
      <sharedItems containsBlank="1" containsMixedTypes="1" containsNumber="1" containsInteger="1" minValue="0" maxValue="600"/>
    </cacheField>
    <cacheField name="计划结束时间" numFmtId="14">
      <sharedItems containsDate="1" containsBlank="1" containsMixedTypes="1" minDate="2011-01-01T00:00:00" maxDate="2013-02-04T00:00:00"/>
    </cacheField>
    <cacheField name="修正实际完成时间" numFmtId="14">
      <sharedItems containsDate="1" containsBlank="1" containsMixedTypes="1" minDate="2013-01-09T00:00:00" maxDate="2013-03-09T00:00:00"/>
    </cacheField>
    <cacheField name="实际工作量" numFmtId="0">
      <sharedItems containsString="0" containsBlank="1" containsNumber="1" containsInteger="1" minValue="0" maxValue="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jjb" refreshedDate="41341.689599537036" createdVersion="4" refreshedVersion="4" minRefreshableVersion="3" recordCount="500">
  <cacheSource type="worksheet">
    <worksheetSource ref="A1:AG1048576" sheet="临-进度"/>
  </cacheSource>
  <cacheFields count="33">
    <cacheField name="任务编号" numFmtId="0">
      <sharedItems containsBlank="1" containsMixedTypes="1" containsNumber="1" containsInteger="1" minValue="0" maxValue="0"/>
    </cacheField>
    <cacheField name="阶段/迭代" numFmtId="0">
      <sharedItems containsBlank="1" containsMixedTypes="1" containsNumber="1" containsInteger="1" minValue="0" maxValue="0"/>
    </cacheField>
    <cacheField name="阶段周次" numFmtId="0">
      <sharedItems containsString="0" containsBlank="1" containsNumber="1" containsInteger="1" minValue="0" maxValue="3"/>
    </cacheField>
    <cacheField name="模块" numFmtId="0">
      <sharedItems containsBlank="1" containsMixedTypes="1" containsNumber="1" containsInteger="1" minValue="0" maxValue="0"/>
    </cacheField>
    <cacheField name="任务来源" numFmtId="0">
      <sharedItems containsBlank="1" containsMixedTypes="1" containsNumber="1" containsInteger="1" minValue="0" maxValue="0"/>
    </cacheField>
    <cacheField name="任务" numFmtId="0">
      <sharedItems containsBlank="1" containsMixedTypes="1" containsNumber="1" containsInteger="1" minValue="0" maxValue="0"/>
    </cacheField>
    <cacheField name="责任人" numFmtId="0">
      <sharedItems containsBlank="1" containsMixedTypes="1" containsNumber="1" containsInteger="1" minValue="0" maxValue="0"/>
    </cacheField>
    <cacheField name="预计工作量" numFmtId="0">
      <sharedItems containsString="0" containsBlank="1" containsNumber="1" containsInteger="1" minValue="0" maxValue="8"/>
    </cacheField>
    <cacheField name="状态" numFmtId="0">
      <sharedItems containsBlank="1"/>
    </cacheField>
    <cacheField name="计划开始" numFmtId="14">
      <sharedItems containsDate="1" containsBlank="1" containsMixedTypes="1" minDate="2011-01-01T00:00:00" maxDate="2013-02-04T00:00:00"/>
    </cacheField>
    <cacheField name="实际开始" numFmtId="14">
      <sharedItems containsDate="1" containsBlank="1" containsMixedTypes="1" minDate="2013-01-03T00:00:00" maxDate="2013-02-08T00:00:00"/>
    </cacheField>
    <cacheField name="实际完成" numFmtId="14">
      <sharedItems containsDate="1" containsBlank="1" containsMixedTypes="1" minDate="2013-01-09T00:00:00" maxDate="2013-02-07T00:00:00"/>
    </cacheField>
    <cacheField name="进度" numFmtId="0">
      <sharedItems containsString="0" containsBlank="1" containsNumber="1" minValue="0" maxValue="1"/>
    </cacheField>
    <cacheField name="有效" numFmtId="0">
      <sharedItems containsBlank="1" count="3">
        <b v="1"/>
        <b v="0"/>
        <m/>
      </sharedItems>
    </cacheField>
    <cacheField name="活动" numFmtId="0">
      <sharedItems containsBlank="1"/>
    </cacheField>
    <cacheField name="开始" numFmtId="0">
      <sharedItems containsBlank="1"/>
    </cacheField>
    <cacheField name="完成" numFmtId="0">
      <sharedItems containsBlank="1"/>
    </cacheField>
    <cacheField name="临时任务" numFmtId="0">
      <sharedItems containsBlank="1"/>
    </cacheField>
    <cacheField name="修正状态" numFmtId="0">
      <sharedItems containsBlank="1"/>
    </cacheField>
    <cacheField name="在途人天" numFmtId="0">
      <sharedItems containsString="0" containsBlank="1" containsNumber="1" containsInteger="1" minValue="0" maxValue="20"/>
    </cacheField>
    <cacheField name="估算总人天" numFmtId="179">
      <sharedItems containsString="0" containsBlank="1" containsNumber="1" minValue="0" maxValue="33.333333333333336"/>
    </cacheField>
    <cacheField name="已耗成本" numFmtId="176">
      <sharedItems containsString="0" containsBlank="1" containsNumber="1" containsInteger="1" minValue="0" maxValue="40"/>
    </cacheField>
    <cacheField name="实现计划价值" numFmtId="176">
      <sharedItems containsString="0" containsBlank="1" containsNumber="1" containsInteger="1" minValue="0" maxValue="8"/>
    </cacheField>
    <cacheField name="计划进度值" numFmtId="176">
      <sharedItems containsBlank="1" containsMixedTypes="1" containsNumber="1" minValue="0.3" maxValue="4.8"/>
    </cacheField>
    <cacheField name="工作效率" numFmtId="0">
      <sharedItems containsString="0" containsBlank="1" containsNumber="1" minValue="0" maxValue="0.2"/>
    </cacheField>
    <cacheField name="自然月" numFmtId="0">
      <sharedItems containsString="0" containsBlank="1" containsNumber="1" containsInteger="1" minValue="0" maxValue="2"/>
    </cacheField>
    <cacheField name="项目月" numFmtId="0">
      <sharedItems containsString="0" containsBlank="1" containsNumber="1" containsInteger="1" minValue="0" maxValue="2"/>
    </cacheField>
    <cacheField name="项目周" numFmtId="0">
      <sharedItems containsBlank="1" containsMixedTypes="1" containsNumber="1" containsInteger="1" minValue="2" maxValue="6"/>
    </cacheField>
    <cacheField name="人员成本" numFmtId="0">
      <sharedItems containsBlank="1" containsMixedTypes="1" containsNumber="1" containsInteger="1" minValue="600" maxValue="600"/>
    </cacheField>
    <cacheField name="总投入成本金额" numFmtId="0">
      <sharedItems containsBlank="1" containsMixedTypes="1" containsNumber="1" containsInteger="1" minValue="0" maxValue="3000"/>
    </cacheField>
    <cacheField name="实现计划价值金额" numFmtId="0">
      <sharedItems containsBlank="1" containsMixedTypes="1" containsNumber="1" containsInteger="1" minValue="0" maxValue="600"/>
    </cacheField>
    <cacheField name="计划结束时间" numFmtId="14">
      <sharedItems containsDate="1" containsBlank="1" containsMixedTypes="1" minDate="2011-01-01T00:00:00" maxDate="2013-02-07T00:00:00" count="9">
        <d v="2013-02-01T00:00:00"/>
        <d v="2013-02-02T00:00:00"/>
        <d v="2013-02-03T00:00:00"/>
        <s v=""/>
        <d v="2011-01-01T00:00:00"/>
        <m/>
        <d v="2013-02-05T00:00:00" u="1"/>
        <d v="2013-02-06T00:00:00" u="1"/>
        <d v="2013-02-04T00:00:00" u="1"/>
      </sharedItems>
    </cacheField>
    <cacheField name="修正实际完成时间" numFmtId="14">
      <sharedItems containsDate="1" containsBlank="1" containsMixedTypes="1" minDate="2013-01-09T00:00:00" maxDate="2013-03-09T00:00:00" count="15">
        <d v="2013-01-09T00:00:00"/>
        <d v="2013-01-20T00:00:00"/>
        <d v="2013-03-08T00:00:00"/>
        <d v="2013-02-05T00:00:00"/>
        <d v="2013-02-06T00:00:00"/>
        <d v="2013-02-08T00:00:00"/>
        <s v=""/>
        <m/>
        <d v="2013-02-07T00:00:00" u="1"/>
        <d v="2013-02-26T00:00:00" u="1"/>
        <d v="2013-02-19T00:00:00" u="1"/>
        <d v="2013-02-19T09:06:30" u="1"/>
        <d v="2013-02-22T00:00:00" u="1"/>
        <d v="2013-02-25T00:00:00" u="1"/>
        <d v="2013-02-28T00:00: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jjb" refreshedDate="41344.045894675925" createdVersion="4" refreshedVersion="3" minRefreshableVersion="3" recordCount="500">
  <cacheSource type="worksheet">
    <worksheetSource ref="M1:R1048576" sheet="临-燃尽0"/>
  </cacheSource>
  <cacheFields count="6">
    <cacheField name="迭代" numFmtId="14">
      <sharedItems containsBlank="1" count="5">
        <s v="基础架构搭建"/>
        <s v="需求调研"/>
        <s v="用户授权功能"/>
        <s v=""/>
        <m/>
      </sharedItems>
    </cacheField>
    <cacheField name="时间" numFmtId="0">
      <sharedItems containsBlank="1" containsMixedTypes="1" containsNumber="1" containsInteger="1" minValue="-37" maxValue="22" count="31">
        <n v="-14"/>
        <n v="-2"/>
        <n v="1"/>
        <n v="-37"/>
        <n v="-36"/>
        <n v="-24"/>
        <n v="-19"/>
        <n v="2"/>
        <n v="0"/>
        <s v=""/>
        <m/>
        <n v="13" u="1"/>
        <n v="5" u="1"/>
        <n v="14" u="1"/>
        <n v="15" u="1"/>
        <n v="6" u="1"/>
        <n v="16" u="1"/>
        <n v="17" u="1"/>
        <n v="18" u="1"/>
        <n v="19" u="1"/>
        <n v="7" u="1"/>
        <n v="20" u="1"/>
        <n v="21" u="1"/>
        <n v="22" u="1"/>
        <n v="3" u="1"/>
        <n v="8" u="1"/>
        <n v="9" u="1"/>
        <n v="10" u="1"/>
        <n v="11" u="1"/>
        <n v="4" u="1"/>
        <n v="12" u="1"/>
      </sharedItems>
    </cacheField>
    <cacheField name="总工作量" numFmtId="0">
      <sharedItems containsBlank="1" containsMixedTypes="1" containsNumber="1" containsInteger="1" minValue="1" maxValue="10"/>
    </cacheField>
    <cacheField name="计划工作量" numFmtId="0">
      <sharedItems containsBlank="1" containsMixedTypes="1" containsNumber="1" containsInteger="1" minValue="1" maxValue="8"/>
    </cacheField>
    <cacheField name="实现工作量" numFmtId="0">
      <sharedItems containsBlank="1" containsMixedTypes="1" containsNumber="1" containsInteger="1" minValue="0" maxValue="8"/>
    </cacheField>
    <cacheField name="过滤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jjb" refreshedDate="41344.046129282404" createdVersion="4" refreshedVersion="3" minRefreshableVersion="3" recordCount="500">
  <cacheSource type="worksheet">
    <worksheetSource ref="AA1:AI1048576" sheet="临-燃尽0"/>
  </cacheSource>
  <cacheFields count="9">
    <cacheField name="迭代和时间" numFmtId="0">
      <sharedItems containsBlank="1" containsMixedTypes="1" containsNumber="1" containsInteger="1" minValue="-37" maxValue="2"/>
    </cacheField>
    <cacheField name="工作总量" numFmtId="0">
      <sharedItems containsBlank="1" containsMixedTypes="1" containsNumber="1" containsInteger="1" minValue="1" maxValue="10"/>
    </cacheField>
    <cacheField name="计划工作量" numFmtId="0">
      <sharedItems containsBlank="1" containsMixedTypes="1" containsNumber="1" containsInteger="1" minValue="0" maxValue="8"/>
    </cacheField>
    <cacheField name="实现工作量" numFmtId="0">
      <sharedItems containsBlank="1" containsMixedTypes="1" containsNumber="1" containsInteger="1" minValue="0" maxValue="8"/>
    </cacheField>
    <cacheField name="迭代" numFmtId="0">
      <sharedItems containsBlank="1" count="6">
        <s v="行标签"/>
        <s v="基础架构搭建"/>
        <s v="需求调研"/>
        <s v="用户授权功能"/>
        <s v=""/>
        <m/>
      </sharedItems>
    </cacheField>
    <cacheField name="时间" numFmtId="0">
      <sharedItems containsBlank="1" containsMixedTypes="1" containsNumber="1" containsInteger="1" minValue="-37" maxValue="22" count="31">
        <s v=""/>
        <n v="-24"/>
        <n v="-14"/>
        <n v="-19"/>
        <n v="-2"/>
        <n v="1"/>
        <n v="2"/>
        <n v="-37"/>
        <n v="-36"/>
        <n v="0"/>
        <m/>
        <n v="13" u="1"/>
        <n v="5" u="1"/>
        <n v="14" u="1"/>
        <n v="15" u="1"/>
        <n v="6" u="1"/>
        <n v="16" u="1"/>
        <n v="17" u="1"/>
        <n v="18" u="1"/>
        <n v="19" u="1"/>
        <n v="7" u="1"/>
        <n v="20" u="1"/>
        <n v="21" u="1"/>
        <n v="22" u="1"/>
        <n v="3" u="1"/>
        <n v="8" u="1"/>
        <n v="9" u="1"/>
        <n v="10" u="1"/>
        <n v="11" u="1"/>
        <n v="4" u="1"/>
        <n v="12" u="1"/>
      </sharedItems>
    </cacheField>
    <cacheField name="累计计划" numFmtId="0">
      <sharedItems containsBlank="1" containsMixedTypes="1" containsNumber="1" containsInteger="1" minValue="0" maxValue="10"/>
    </cacheField>
    <cacheField name="累计实现" numFmtId="0">
      <sharedItems containsBlank="1" containsMixedTypes="1" containsNumber="1" containsInteger="1" minValue="0" maxValue="10"/>
    </cacheField>
    <cacheField name="剩余" numFmtId="0">
      <sharedItems containsBlank="1" containsMixedTypes="1" containsNumber="1" containsInteger="1" minValue="-8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jjb" refreshedDate="41344.057822453702" createdVersion="4" refreshedVersion="3" minRefreshableVersion="3" recordCount="500">
  <cacheSource type="worksheet">
    <worksheetSource ref="A1:AN1048576" sheet="临-进度"/>
  </cacheSource>
  <cacheFields count="40">
    <cacheField name="任务编号" numFmtId="0">
      <sharedItems containsBlank="1" containsMixedTypes="1" containsNumber="1" containsInteger="1" minValue="0" maxValue="0" count="11">
        <s v="T-001"/>
        <s v="T-002"/>
        <s v="T-003"/>
        <s v="T-004"/>
        <s v="T-005"/>
        <s v="T-006"/>
        <s v="T-007"/>
        <s v="T-008"/>
        <s v="总计"/>
        <n v="0"/>
        <m/>
      </sharedItems>
    </cacheField>
    <cacheField name="阶段/迭代" numFmtId="0">
      <sharedItems containsBlank="1" containsMixedTypes="1" containsNumber="1" containsInteger="1" minValue="0" maxValue="0" count="5">
        <s v="需求调研"/>
        <s v="基础架构搭建"/>
        <s v="用户授权功能"/>
        <n v="0"/>
        <m/>
      </sharedItems>
    </cacheField>
    <cacheField name="阶段周次" numFmtId="0">
      <sharedItems containsString="0" containsBlank="1" containsNumber="1" containsInteger="1" minValue="0" maxValue="3"/>
    </cacheField>
    <cacheField name="模块" numFmtId="0">
      <sharedItems containsBlank="1" containsMixedTypes="1" containsNumber="1" containsInteger="1" minValue="0" maxValue="0" count="4">
        <s v="模块1"/>
        <s v="模块2"/>
        <n v="0"/>
        <m/>
      </sharedItems>
    </cacheField>
    <cacheField name="任务来源" numFmtId="0">
      <sharedItems containsBlank="1" containsMixedTypes="1" containsNumber="1" containsInteger="1" minValue="0" maxValue="0"/>
    </cacheField>
    <cacheField name="任务" numFmtId="0">
      <sharedItems containsBlank="1" containsMixedTypes="1" containsNumber="1" containsInteger="1" minValue="0" maxValue="0"/>
    </cacheField>
    <cacheField name="责任人" numFmtId="0">
      <sharedItems containsBlank="1" containsMixedTypes="1" containsNumber="1" containsInteger="1" minValue="0" maxValue="0" count="5">
        <s v="张三"/>
        <s v="李四"/>
        <s v="王五"/>
        <n v="0"/>
        <m/>
      </sharedItems>
    </cacheField>
    <cacheField name="预计工作量" numFmtId="0">
      <sharedItems containsString="0" containsBlank="1" containsNumber="1" containsInteger="1" minValue="0" maxValue="8"/>
    </cacheField>
    <cacheField name="状态" numFmtId="0">
      <sharedItems containsBlank="1"/>
    </cacheField>
    <cacheField name="计划开始" numFmtId="14">
      <sharedItems containsDate="1" containsBlank="1" containsMixedTypes="1" minDate="2011-01-01T00:00:00" maxDate="2013-02-04T00:00:00"/>
    </cacheField>
    <cacheField name="实际开始" numFmtId="14">
      <sharedItems containsDate="1" containsBlank="1" containsMixedTypes="1" minDate="2013-01-03T00:00:00" maxDate="2013-02-08T00:00:00"/>
    </cacheField>
    <cacheField name="实际完成" numFmtId="14">
      <sharedItems containsDate="1" containsBlank="1" containsMixedTypes="1" minDate="2013-01-09T00:00:00" maxDate="2013-02-07T00:00:00"/>
    </cacheField>
    <cacheField name="进度" numFmtId="0">
      <sharedItems containsString="0" containsBlank="1" containsNumber="1" minValue="0" maxValue="1"/>
    </cacheField>
    <cacheField name="有效" numFmtId="0">
      <sharedItems containsBlank="1" count="3">
        <b v="1"/>
        <b v="0"/>
        <m/>
      </sharedItems>
    </cacheField>
    <cacheField name="活动" numFmtId="0">
      <sharedItems containsBlank="1" count="3">
        <b v="1"/>
        <b v="0"/>
        <m/>
      </sharedItems>
    </cacheField>
    <cacheField name="开始" numFmtId="0">
      <sharedItems containsBlank="1"/>
    </cacheField>
    <cacheField name="完成" numFmtId="0">
      <sharedItems containsBlank="1"/>
    </cacheField>
    <cacheField name="临时任务" numFmtId="0">
      <sharedItems containsBlank="1"/>
    </cacheField>
    <cacheField name="修正状态" numFmtId="0">
      <sharedItems containsBlank="1" count="6">
        <s v="完成"/>
        <s v="执行"/>
        <s v="暂停"/>
        <s v="取消"/>
        <s v="未开始"/>
        <m/>
      </sharedItems>
    </cacheField>
    <cacheField name="在途人天" numFmtId="0">
      <sharedItems containsString="0" containsBlank="1" containsNumber="1" containsInteger="1" minValue="0" maxValue="21"/>
    </cacheField>
    <cacheField name="估算总人天" numFmtId="179">
      <sharedItems containsString="0" containsBlank="1" containsNumber="1" containsInteger="1" minValue="0" maxValue="35"/>
    </cacheField>
    <cacheField name="已耗成本" numFmtId="176">
      <sharedItems containsString="0" containsBlank="1" containsNumber="1" containsInteger="1" minValue="0" maxValue="40"/>
    </cacheField>
    <cacheField name="实现计划价值" numFmtId="176">
      <sharedItems containsString="0" containsBlank="1" containsNumber="1" containsInteger="1" minValue="0" maxValue="8"/>
    </cacheField>
    <cacheField name="计划进度值" numFmtId="176">
      <sharedItems containsBlank="1" containsMixedTypes="1" containsNumber="1" minValue="0.3" maxValue="4.8"/>
    </cacheField>
    <cacheField name="工作效率" numFmtId="0">
      <sharedItems containsString="0" containsBlank="1" containsNumber="1" minValue="0" maxValue="0.2"/>
    </cacheField>
    <cacheField name="自然月" numFmtId="0">
      <sharedItems containsString="0" containsBlank="1" containsNumber="1" containsInteger="1" minValue="0" maxValue="2"/>
    </cacheField>
    <cacheField name="项目月" numFmtId="0">
      <sharedItems containsString="0" containsBlank="1" containsNumber="1" containsInteger="1" minValue="0" maxValue="2"/>
    </cacheField>
    <cacheField name="项目周" numFmtId="0">
      <sharedItems containsBlank="1" containsMixedTypes="1" containsNumber="1" containsInteger="1" minValue="2" maxValue="6" count="6">
        <n v="2"/>
        <n v="4"/>
        <n v="5"/>
        <n v="6"/>
        <s v=""/>
        <m/>
      </sharedItems>
    </cacheField>
    <cacheField name="人员成本" numFmtId="0">
      <sharedItems containsBlank="1" containsMixedTypes="1" containsNumber="1" containsInteger="1" minValue="600" maxValue="600"/>
    </cacheField>
    <cacheField name="总投入成本金额" numFmtId="0">
      <sharedItems containsBlank="1" containsMixedTypes="1" containsNumber="1" containsInteger="1" minValue="0" maxValue="3000"/>
    </cacheField>
    <cacheField name="实现计划价值金额" numFmtId="0">
      <sharedItems containsBlank="1" containsMixedTypes="1" containsNumber="1" containsInteger="1" minValue="0" maxValue="600"/>
    </cacheField>
    <cacheField name="计划结束时间" numFmtId="14">
      <sharedItems containsDate="1" containsBlank="1" containsMixedTypes="1" minDate="2011-01-01T00:00:00" maxDate="2013-02-04T00:00:00"/>
    </cacheField>
    <cacheField name="修正实际完成时间" numFmtId="14">
      <sharedItems containsDate="1" containsBlank="1" containsMixedTypes="1" minDate="2013-01-09T00:00:00" maxDate="2013-03-12T00:00:00"/>
    </cacheField>
    <cacheField name="实际工作量" numFmtId="0">
      <sharedItems containsString="0" containsBlank="1" containsNumber="1" containsInteger="1" minValue="0" maxValue="40"/>
    </cacheField>
    <cacheField name="迭代开始时间" numFmtId="14">
      <sharedItems containsDate="1" containsBlank="1" containsMixedTypes="1" minDate="2013-02-04T00:00:00" maxDate="2013-04-02T00:00:00"/>
    </cacheField>
    <cacheField name="迭代结束时间" numFmtId="14">
      <sharedItems containsDate="1" containsBlank="1" containsMixedTypes="1" minDate="2013-02-25T00:00:00" maxDate="2013-04-16T00:00:00"/>
    </cacheField>
    <cacheField name="修正计划开始时间" numFmtId="14">
      <sharedItems containsDate="1" containsBlank="1" containsMixedTypes="1" minDate="2011-01-01T00:00:00" maxDate="2013-02-08T00:00:00"/>
    </cacheField>
    <cacheField name="计划开始迭代时" numFmtId="0">
      <sharedItems containsBlank="1" containsMixedTypes="1" containsNumber="1" containsInteger="1" minValue="-765" maxValue="4" count="21">
        <n v="-2"/>
        <n v="-19"/>
        <n v="-41"/>
        <n v="1"/>
        <n v="2"/>
        <n v="-546"/>
        <n v="4"/>
        <n v="-42"/>
        <s v=""/>
        <m/>
        <n v="0" u="1"/>
        <n v="-765" u="1"/>
        <n v="-37" u="1"/>
        <n v="-3" u="1"/>
        <n v="-26" u="1"/>
        <n v="-57" u="1"/>
        <n v="-529" u="1"/>
        <n v="-59" u="1"/>
        <n v="3" u="1"/>
        <n v="-36" u="1"/>
        <n v="-14" u="1"/>
      </sharedItems>
    </cacheField>
    <cacheField name="实际开始迭代时" numFmtId="0">
      <sharedItems containsBlank="1" containsMixedTypes="1" containsNumber="1" containsInteger="1" minValue="-41" maxValue="4"/>
    </cacheField>
    <cacheField name="实际完成迭代时" numFmtId="0">
      <sharedItems containsBlank="1" containsMixedTypes="1" containsNumber="1" containsInteger="1" minValue="-39" maxValue="3" count="10">
        <n v="-19"/>
        <n v="-29"/>
        <s v=""/>
        <n v="2"/>
        <n v="3"/>
        <m/>
        <n v="-39" u="1"/>
        <n v="-24" u="1"/>
        <n v="-26" u="1"/>
        <n v="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00">
  <r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x v="0"/>
    <m/>
  </r>
  <r>
    <x v="1"/>
    <x v="1"/>
    <x v="1"/>
    <x v="0"/>
    <x v="0"/>
    <x v="0"/>
    <x v="1"/>
    <x v="1"/>
    <x v="1"/>
    <x v="1"/>
    <x v="1"/>
    <x v="0"/>
    <x v="1"/>
    <x v="1"/>
    <x v="1"/>
    <m/>
    <m/>
    <m/>
    <m/>
    <m/>
    <m/>
    <m/>
    <m/>
    <x v="0"/>
    <m/>
  </r>
  <r>
    <x v="2"/>
    <x v="2"/>
    <x v="2"/>
    <x v="1"/>
    <x v="1"/>
    <x v="1"/>
    <x v="2"/>
    <x v="1"/>
    <x v="2"/>
    <x v="2"/>
    <x v="2"/>
    <x v="1"/>
    <x v="2"/>
    <x v="2"/>
    <x v="0"/>
    <m/>
    <m/>
    <m/>
    <m/>
    <m/>
    <m/>
    <m/>
    <m/>
    <x v="0"/>
    <m/>
  </r>
  <r>
    <x v="3"/>
    <x v="0"/>
    <x v="3"/>
    <x v="1"/>
    <x v="0"/>
    <x v="0"/>
    <x v="0"/>
    <x v="1"/>
    <x v="2"/>
    <x v="3"/>
    <x v="3"/>
    <x v="2"/>
    <x v="3"/>
    <x v="3"/>
    <x v="1"/>
    <m/>
    <m/>
    <m/>
    <m/>
    <m/>
    <m/>
    <m/>
    <m/>
    <x v="0"/>
    <m/>
  </r>
  <r>
    <x v="4"/>
    <x v="0"/>
    <x v="4"/>
    <x v="2"/>
    <x v="0"/>
    <x v="0"/>
    <x v="0"/>
    <x v="2"/>
    <x v="1"/>
    <x v="3"/>
    <x v="3"/>
    <x v="2"/>
    <x v="4"/>
    <x v="4"/>
    <x v="2"/>
    <m/>
    <m/>
    <m/>
    <m/>
    <m/>
    <m/>
    <m/>
    <m/>
    <x v="0"/>
    <m/>
  </r>
  <r>
    <x v="5"/>
    <x v="0"/>
    <x v="5"/>
    <x v="2"/>
    <x v="0"/>
    <x v="0"/>
    <x v="0"/>
    <x v="3"/>
    <x v="1"/>
    <x v="4"/>
    <x v="4"/>
    <x v="3"/>
    <x v="5"/>
    <x v="4"/>
    <x v="3"/>
    <m/>
    <m/>
    <m/>
    <m/>
    <m/>
    <m/>
    <m/>
    <m/>
    <x v="0"/>
    <m/>
  </r>
  <r>
    <x v="6"/>
    <x v="0"/>
    <x v="6"/>
    <x v="2"/>
    <x v="1"/>
    <x v="0"/>
    <x v="2"/>
    <x v="2"/>
    <x v="3"/>
    <x v="3"/>
    <x v="3"/>
    <x v="1"/>
    <x v="6"/>
    <x v="2"/>
    <x v="3"/>
    <m/>
    <m/>
    <m/>
    <m/>
    <m/>
    <m/>
    <m/>
    <m/>
    <x v="0"/>
    <m/>
  </r>
  <r>
    <x v="7"/>
    <x v="2"/>
    <x v="7"/>
    <x v="0"/>
    <x v="1"/>
    <x v="0"/>
    <x v="2"/>
    <x v="1"/>
    <x v="4"/>
    <x v="0"/>
    <x v="0"/>
    <x v="1"/>
    <x v="7"/>
    <x v="2"/>
    <x v="3"/>
    <m/>
    <m/>
    <m/>
    <m/>
    <m/>
    <m/>
    <m/>
    <m/>
    <x v="0"/>
    <m/>
  </r>
  <r>
    <x v="8"/>
    <x v="3"/>
    <x v="8"/>
    <x v="3"/>
    <x v="2"/>
    <x v="0"/>
    <x v="3"/>
    <x v="1"/>
    <x v="1"/>
    <x v="3"/>
    <x v="3"/>
    <x v="1"/>
    <x v="8"/>
    <x v="2"/>
    <x v="3"/>
    <m/>
    <m/>
    <m/>
    <m/>
    <m/>
    <m/>
    <m/>
    <m/>
    <x v="1"/>
    <m/>
  </r>
  <r>
    <x v="9"/>
    <x v="3"/>
    <x v="9"/>
    <x v="3"/>
    <x v="2"/>
    <x v="0"/>
    <x v="3"/>
    <x v="1"/>
    <x v="5"/>
    <x v="3"/>
    <x v="3"/>
    <x v="1"/>
    <x v="7"/>
    <x v="5"/>
    <x v="1"/>
    <m/>
    <m/>
    <m/>
    <m/>
    <m/>
    <m/>
    <m/>
    <m/>
    <x v="1"/>
    <m/>
  </r>
  <r>
    <x v="10"/>
    <x v="3"/>
    <x v="9"/>
    <x v="3"/>
    <x v="2"/>
    <x v="0"/>
    <x v="3"/>
    <x v="1"/>
    <x v="5"/>
    <x v="3"/>
    <x v="3"/>
    <x v="1"/>
    <x v="7"/>
    <x v="5"/>
    <x v="4"/>
    <m/>
    <m/>
    <m/>
    <m/>
    <m/>
    <m/>
    <m/>
    <m/>
    <x v="1"/>
    <m/>
  </r>
  <r>
    <x v="11"/>
    <x v="3"/>
    <x v="9"/>
    <x v="3"/>
    <x v="2"/>
    <x v="0"/>
    <x v="3"/>
    <x v="1"/>
    <x v="5"/>
    <x v="3"/>
    <x v="3"/>
    <x v="1"/>
    <x v="7"/>
    <x v="6"/>
    <x v="5"/>
    <m/>
    <m/>
    <m/>
    <m/>
    <m/>
    <m/>
    <m/>
    <m/>
    <x v="1"/>
    <m/>
  </r>
  <r>
    <x v="12"/>
    <x v="3"/>
    <x v="9"/>
    <x v="3"/>
    <x v="2"/>
    <x v="0"/>
    <x v="3"/>
    <x v="1"/>
    <x v="5"/>
    <x v="3"/>
    <x v="3"/>
    <x v="1"/>
    <x v="7"/>
    <x v="6"/>
    <x v="6"/>
    <m/>
    <m/>
    <m/>
    <m/>
    <m/>
    <m/>
    <m/>
    <m/>
    <x v="1"/>
    <m/>
  </r>
  <r>
    <x v="13"/>
    <x v="3"/>
    <x v="9"/>
    <x v="3"/>
    <x v="2"/>
    <x v="0"/>
    <x v="3"/>
    <x v="1"/>
    <x v="5"/>
    <x v="3"/>
    <x v="3"/>
    <x v="1"/>
    <x v="7"/>
    <x v="2"/>
    <x v="7"/>
    <m/>
    <m/>
    <m/>
    <m/>
    <m/>
    <m/>
    <m/>
    <m/>
    <x v="1"/>
    <m/>
  </r>
  <r>
    <x v="14"/>
    <x v="3"/>
    <x v="9"/>
    <x v="3"/>
    <x v="2"/>
    <x v="0"/>
    <x v="3"/>
    <x v="1"/>
    <x v="5"/>
    <x v="3"/>
    <x v="3"/>
    <x v="1"/>
    <x v="7"/>
    <x v="2"/>
    <x v="8"/>
    <m/>
    <m/>
    <m/>
    <m/>
    <m/>
    <m/>
    <m/>
    <m/>
    <x v="1"/>
    <m/>
  </r>
  <r>
    <x v="15"/>
    <x v="3"/>
    <x v="9"/>
    <x v="3"/>
    <x v="2"/>
    <x v="0"/>
    <x v="3"/>
    <x v="1"/>
    <x v="5"/>
    <x v="3"/>
    <x v="3"/>
    <x v="1"/>
    <x v="7"/>
    <x v="2"/>
    <x v="0"/>
    <m/>
    <m/>
    <m/>
    <m/>
    <m/>
    <m/>
    <m/>
    <m/>
    <x v="1"/>
    <m/>
  </r>
  <r>
    <x v="16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17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18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19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0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5"/>
    <x v="4"/>
    <x v="7"/>
    <x v="2"/>
    <x v="4"/>
    <m/>
    <m/>
    <m/>
    <m/>
    <m/>
    <m/>
    <m/>
    <m/>
    <x v="2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00">
  <r>
    <x v="0"/>
    <n v="6"/>
    <n v="0"/>
    <n v="0"/>
  </r>
  <r>
    <x v="1"/>
    <n v="12"/>
    <n v="0"/>
    <n v="0"/>
  </r>
  <r>
    <x v="2"/>
    <n v="1"/>
    <n v="0"/>
    <n v="0"/>
  </r>
  <r>
    <x v="3"/>
    <n v="2"/>
    <n v="0"/>
    <n v="0"/>
  </r>
  <r>
    <x v="4"/>
    <n v="1"/>
    <n v="0"/>
    <n v="0"/>
  </r>
  <r>
    <x v="0"/>
    <n v="0"/>
    <n v="0"/>
    <n v="0"/>
  </r>
  <r>
    <x v="5"/>
    <n v="0"/>
    <n v="40"/>
    <n v="8"/>
  </r>
  <r>
    <x v="6"/>
    <n v="0"/>
    <n v="40"/>
    <n v="1"/>
  </r>
  <r>
    <x v="7"/>
    <n v="0"/>
    <n v="24"/>
    <n v="2"/>
  </r>
  <r>
    <x v="8"/>
    <n v="0"/>
    <n v="40"/>
    <n v="0"/>
  </r>
  <r>
    <x v="9"/>
    <n v="0"/>
    <n v="2"/>
    <n v="0"/>
  </r>
  <r>
    <x v="10"/>
    <n v="0"/>
    <n v="20"/>
    <n v="0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2"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00">
  <r>
    <s v="T-001"/>
    <s v="需求调研"/>
    <n v="1"/>
    <x v="0"/>
    <s v=""/>
    <s v="总经理需求访谈"/>
    <s v="张三"/>
    <n v="8"/>
    <s v="正常"/>
    <d v="2013-02-01T00:00:00"/>
    <d v="2013-01-03T00:00:00"/>
    <d v="2013-01-09T00:00:00"/>
    <n v="0.6"/>
    <x v="0"/>
    <b v="1"/>
    <b v="1"/>
    <b v="1"/>
    <b v="0"/>
    <s v="完成"/>
    <n v="0"/>
    <n v="0"/>
    <n v="40"/>
    <n v="8"/>
    <n v="4.8"/>
    <n v="0.2"/>
    <n v="1"/>
    <n v="1"/>
    <n v="2"/>
    <n v="600"/>
    <n v="3000"/>
    <n v="600"/>
    <d v="2013-02-01T00:00:00"/>
    <d v="2013-01-09T00:00:00"/>
    <n v="40"/>
  </r>
  <r>
    <s v="T-002"/>
    <s v="基础架构搭建"/>
    <n v="1"/>
    <x v="0"/>
    <s v=""/>
    <s v="配置构建服务器"/>
    <s v="李四"/>
    <n v="1"/>
    <s v=""/>
    <d v="2013-02-02T00:00:00"/>
    <d v="2013-01-15T00:00:00"/>
    <d v="2013-01-20T00:00:00"/>
    <n v="1"/>
    <x v="0"/>
    <b v="1"/>
    <b v="1"/>
    <b v="1"/>
    <b v="0"/>
    <s v="完成"/>
    <n v="0"/>
    <n v="0"/>
    <n v="40"/>
    <n v="1"/>
    <n v="1"/>
    <n v="2.5000000000000001E-2"/>
    <n v="1"/>
    <n v="1"/>
    <n v="4"/>
    <n v="600"/>
    <n v="3000"/>
    <n v="75"/>
    <d v="2013-02-02T00:00:00"/>
    <d v="2013-01-20T00:00:00"/>
    <n v="40"/>
  </r>
  <r>
    <s v="T-003"/>
    <s v="用户授权功能"/>
    <n v="2"/>
    <x v="1"/>
    <s v="REQ-001"/>
    <s v="基本的用户登录"/>
    <s v="王五"/>
    <n v="2"/>
    <s v=""/>
    <d v="2013-02-03T00:00:00"/>
    <d v="2013-02-03T00:00:00"/>
    <s v=""/>
    <n v="0.6"/>
    <x v="0"/>
    <b v="1"/>
    <b v="1"/>
    <b v="0"/>
    <b v="0"/>
    <s v="执行"/>
    <n v="20"/>
    <n v="33.333333333333336"/>
    <n v="20"/>
    <n v="0"/>
    <n v="1.2"/>
    <n v="0.1"/>
    <n v="2"/>
    <n v="2"/>
    <n v="5"/>
    <n v="600"/>
    <n v="1500"/>
    <n v="0"/>
    <d v="2013-02-03T00:00:00"/>
    <d v="2013-03-08T00:00:00"/>
    <n v="0"/>
  </r>
  <r>
    <s v="T-004"/>
    <s v="需求调研"/>
    <n v="2"/>
    <x v="0"/>
    <s v=""/>
    <s v="门店经理访谈"/>
    <s v="张三"/>
    <n v="2"/>
    <s v=""/>
    <s v=""/>
    <d v="2013-02-04T00:00:00"/>
    <d v="2013-02-05T00:00:00"/>
    <n v="1"/>
    <x v="0"/>
    <b v="1"/>
    <b v="1"/>
    <b v="1"/>
    <b v="1"/>
    <s v="完成"/>
    <n v="0"/>
    <n v="0"/>
    <n v="24"/>
    <n v="2"/>
    <n v="2"/>
    <n v="8.3333333333333329E-2"/>
    <n v="2"/>
    <n v="2"/>
    <n v="6"/>
    <n v="600"/>
    <n v="1800"/>
    <n v="150"/>
    <s v=""/>
    <d v="2013-02-05T00:00:00"/>
    <n v="24"/>
  </r>
  <r>
    <s v="T-005"/>
    <s v="需求调研"/>
    <n v="3"/>
    <x v="0"/>
    <s v=""/>
    <s v="随机抽样顾客调查"/>
    <s v="张三"/>
    <n v="1"/>
    <s v="暂停"/>
    <s v=""/>
    <d v="2013-02-05T00:00:00"/>
    <d v="2013-02-06T00:00:00"/>
    <n v="0.3"/>
    <x v="0"/>
    <b v="0"/>
    <b v="1"/>
    <b v="1"/>
    <b v="1"/>
    <s v="暂停"/>
    <n v="0"/>
    <n v="0"/>
    <n v="24"/>
    <n v="0"/>
    <n v="0.3"/>
    <n v="0"/>
    <n v="2"/>
    <n v="2"/>
    <n v="6"/>
    <n v="600"/>
    <n v="1800"/>
    <n v="0"/>
    <s v=""/>
    <d v="2013-02-06T00:00:00"/>
    <n v="24"/>
  </r>
  <r>
    <s v="T-006"/>
    <s v="需求调研"/>
    <n v="3"/>
    <x v="0"/>
    <s v=""/>
    <s v="网络设施调查"/>
    <s v="张三"/>
    <n v="1"/>
    <s v="取消"/>
    <d v="2011-01-01T00:00:00"/>
    <d v="2013-02-06T00:00:00"/>
    <d v="2013-02-06T00:00:00"/>
    <n v="0.5"/>
    <x v="0"/>
    <b v="0"/>
    <b v="1"/>
    <b v="1"/>
    <b v="0"/>
    <s v="取消"/>
    <n v="0"/>
    <n v="0"/>
    <n v="16"/>
    <n v="0"/>
    <n v="0.5"/>
    <n v="0"/>
    <n v="2"/>
    <n v="2"/>
    <n v="6"/>
    <n v="600"/>
    <n v="1200"/>
    <n v="0"/>
    <d v="2011-01-01T00:00:00"/>
    <d v="2013-02-06T00:00:00"/>
    <n v="16"/>
  </r>
  <r>
    <s v="T-007"/>
    <s v="需求调研"/>
    <n v="3"/>
    <x v="1"/>
    <s v=""/>
    <s v="临时任务"/>
    <s v="王五"/>
    <n v="3"/>
    <s v="暂停"/>
    <s v=""/>
    <d v="2013-02-07T00:00:00"/>
    <s v=""/>
    <n v="0.5"/>
    <x v="0"/>
    <b v="0"/>
    <b v="1"/>
    <b v="0"/>
    <b v="1"/>
    <s v="暂停"/>
    <n v="2"/>
    <n v="4"/>
    <n v="2"/>
    <n v="0"/>
    <n v="1.5"/>
    <n v="0"/>
    <n v="2"/>
    <n v="2"/>
    <n v="6"/>
    <n v="600"/>
    <n v="150"/>
    <n v="0"/>
    <s v=""/>
    <d v="2013-02-08T00:00:00"/>
    <n v="0"/>
  </r>
  <r>
    <s v="T-008"/>
    <s v="用户授权功能"/>
    <n v="1"/>
    <x v="1"/>
    <s v=""/>
    <s v="高级用户权限处理"/>
    <s v="王五"/>
    <n v="4"/>
    <s v=""/>
    <d v="2013-02-01T00:00:00"/>
    <s v=""/>
    <s v=""/>
    <n v="0.5"/>
    <x v="0"/>
    <b v="1"/>
    <b v="0"/>
    <b v="0"/>
    <b v="0"/>
    <s v="未开始"/>
    <n v="0"/>
    <n v="0"/>
    <n v="0"/>
    <n v="0"/>
    <n v="2"/>
    <n v="0"/>
    <n v="0"/>
    <n v="0"/>
    <n v="5"/>
    <n v="600"/>
    <n v="0"/>
    <n v="0"/>
    <d v="2013-02-01T00:00:00"/>
    <s v=""/>
    <n v="0"/>
  </r>
  <r>
    <s v="总计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m/>
    <m/>
    <m/>
    <x v="3"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00">
  <r>
    <s v="T-001"/>
    <s v="需求调研"/>
    <n v="1"/>
    <s v="模块1"/>
    <s v=""/>
    <s v="总经理需求访谈"/>
    <s v="张三"/>
    <n v="8"/>
    <s v="正常"/>
    <d v="2013-02-01T00:00:00"/>
    <d v="2013-01-03T00:00:00"/>
    <d v="2013-01-09T00:00:00"/>
    <n v="0.6"/>
    <x v="0"/>
    <b v="1"/>
    <b v="1"/>
    <b v="1"/>
    <b v="0"/>
    <s v="完成"/>
    <n v="0"/>
    <n v="0"/>
    <n v="40"/>
    <n v="8"/>
    <n v="4.8"/>
    <n v="0.2"/>
    <n v="1"/>
    <n v="1"/>
    <n v="2"/>
    <n v="600"/>
    <n v="3000"/>
    <n v="600"/>
    <x v="0"/>
    <x v="0"/>
  </r>
  <r>
    <s v="T-002"/>
    <s v="基础架构搭建"/>
    <n v="1"/>
    <s v="模块1"/>
    <s v=""/>
    <s v="配置构建服务器"/>
    <s v="李四"/>
    <n v="1"/>
    <s v=""/>
    <d v="2013-02-02T00:00:00"/>
    <d v="2013-01-15T00:00:00"/>
    <d v="2013-01-20T00:00:00"/>
    <n v="1"/>
    <x v="0"/>
    <b v="1"/>
    <b v="1"/>
    <b v="1"/>
    <b v="0"/>
    <s v="完成"/>
    <n v="0"/>
    <n v="0"/>
    <n v="40"/>
    <n v="1"/>
    <n v="1"/>
    <n v="2.5000000000000001E-2"/>
    <n v="1"/>
    <n v="1"/>
    <n v="4"/>
    <n v="600"/>
    <n v="3000"/>
    <n v="75"/>
    <x v="1"/>
    <x v="1"/>
  </r>
  <r>
    <s v="T-003"/>
    <s v="用户授权功能"/>
    <n v="2"/>
    <s v="模块2"/>
    <s v="REQ-001"/>
    <s v="基本的用户登录"/>
    <s v="王五"/>
    <n v="2"/>
    <s v=""/>
    <d v="2013-02-03T00:00:00"/>
    <d v="2013-02-03T00:00:00"/>
    <s v=""/>
    <n v="0.6"/>
    <x v="0"/>
    <b v="1"/>
    <b v="1"/>
    <b v="0"/>
    <b v="0"/>
    <s v="执行"/>
    <n v="20"/>
    <n v="33.333333333333336"/>
    <n v="20"/>
    <n v="0"/>
    <n v="1.2"/>
    <n v="0.1"/>
    <n v="2"/>
    <n v="2"/>
    <n v="5"/>
    <n v="600"/>
    <n v="1500"/>
    <n v="0"/>
    <x v="2"/>
    <x v="2"/>
  </r>
  <r>
    <s v="T-004"/>
    <s v="需求调研"/>
    <n v="2"/>
    <s v="模块1"/>
    <s v=""/>
    <s v="门店经理访谈"/>
    <s v="张三"/>
    <n v="2"/>
    <s v=""/>
    <s v=""/>
    <d v="2013-02-04T00:00:00"/>
    <d v="2013-02-05T00:00:00"/>
    <n v="1"/>
    <x v="0"/>
    <b v="1"/>
    <b v="1"/>
    <b v="1"/>
    <b v="1"/>
    <s v="完成"/>
    <n v="0"/>
    <n v="0"/>
    <n v="24"/>
    <n v="2"/>
    <n v="2"/>
    <n v="8.3333333333333329E-2"/>
    <n v="2"/>
    <n v="2"/>
    <n v="6"/>
    <n v="600"/>
    <n v="1800"/>
    <n v="150"/>
    <x v="3"/>
    <x v="3"/>
  </r>
  <r>
    <s v="T-005"/>
    <s v="需求调研"/>
    <n v="3"/>
    <s v="模块1"/>
    <s v=""/>
    <s v="随机抽样顾客调查"/>
    <s v="张三"/>
    <n v="1"/>
    <s v="暂停"/>
    <s v=""/>
    <d v="2013-02-05T00:00:00"/>
    <d v="2013-02-06T00:00:00"/>
    <n v="0.3"/>
    <x v="0"/>
    <b v="0"/>
    <b v="1"/>
    <b v="1"/>
    <b v="1"/>
    <s v="暂停"/>
    <n v="0"/>
    <n v="0"/>
    <n v="24"/>
    <n v="0"/>
    <n v="0.3"/>
    <n v="0"/>
    <n v="2"/>
    <n v="2"/>
    <n v="6"/>
    <n v="600"/>
    <n v="1800"/>
    <n v="0"/>
    <x v="3"/>
    <x v="4"/>
  </r>
  <r>
    <s v="T-006"/>
    <s v="需求调研"/>
    <n v="3"/>
    <s v="模块1"/>
    <s v=""/>
    <s v="网络设施调查"/>
    <s v="张三"/>
    <n v="1"/>
    <s v="取消"/>
    <d v="2011-01-01T00:00:00"/>
    <d v="2013-02-06T00:00:00"/>
    <d v="2013-02-06T00:00:00"/>
    <n v="0.5"/>
    <x v="0"/>
    <b v="0"/>
    <b v="1"/>
    <b v="1"/>
    <b v="0"/>
    <s v="取消"/>
    <n v="0"/>
    <n v="0"/>
    <n v="16"/>
    <n v="0"/>
    <n v="0.5"/>
    <n v="0"/>
    <n v="2"/>
    <n v="2"/>
    <n v="6"/>
    <n v="600"/>
    <n v="1200"/>
    <n v="0"/>
    <x v="4"/>
    <x v="4"/>
  </r>
  <r>
    <s v="T-007"/>
    <s v="需求调研"/>
    <n v="3"/>
    <s v="模块2"/>
    <s v=""/>
    <s v="临时任务"/>
    <s v="王五"/>
    <n v="3"/>
    <s v="暂停"/>
    <s v=""/>
    <d v="2013-02-07T00:00:00"/>
    <s v=""/>
    <n v="0.5"/>
    <x v="0"/>
    <b v="0"/>
    <b v="1"/>
    <b v="0"/>
    <b v="1"/>
    <s v="暂停"/>
    <n v="2"/>
    <n v="4"/>
    <n v="2"/>
    <n v="0"/>
    <n v="1.5"/>
    <n v="0"/>
    <n v="2"/>
    <n v="2"/>
    <n v="6"/>
    <n v="600"/>
    <n v="150"/>
    <n v="0"/>
    <x v="3"/>
    <x v="5"/>
  </r>
  <r>
    <s v="T-008"/>
    <s v="用户授权功能"/>
    <n v="1"/>
    <s v="模块2"/>
    <s v=""/>
    <s v="高级用户权限处理"/>
    <s v="王五"/>
    <n v="4"/>
    <s v=""/>
    <d v="2013-02-01T00:00:00"/>
    <s v=""/>
    <s v=""/>
    <n v="0.5"/>
    <x v="0"/>
    <b v="1"/>
    <b v="0"/>
    <b v="0"/>
    <b v="0"/>
    <s v="未开始"/>
    <n v="0"/>
    <n v="0"/>
    <n v="0"/>
    <n v="0"/>
    <n v="2"/>
    <n v="0"/>
    <n v="0"/>
    <n v="0"/>
    <n v="5"/>
    <n v="600"/>
    <n v="0"/>
    <n v="0"/>
    <x v="0"/>
    <x v="6"/>
  </r>
  <r>
    <s v="总计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m/>
    <m/>
    <m/>
    <m/>
    <m/>
    <m/>
    <m/>
    <m/>
    <m/>
    <m/>
    <m/>
    <m/>
    <m/>
    <x v="2"/>
    <m/>
    <m/>
    <m/>
    <m/>
    <m/>
    <m/>
    <m/>
    <m/>
    <m/>
    <m/>
    <m/>
    <m/>
    <m/>
    <m/>
    <m/>
    <m/>
    <m/>
    <x v="5"/>
    <x v="7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500">
  <r>
    <x v="0"/>
    <x v="0"/>
    <n v="1"/>
    <s v=""/>
    <s v=""/>
    <m/>
  </r>
  <r>
    <x v="0"/>
    <x v="0"/>
    <s v=""/>
    <n v="1"/>
    <s v=""/>
    <m/>
  </r>
  <r>
    <x v="1"/>
    <x v="1"/>
    <n v="10"/>
    <s v=""/>
    <s v=""/>
    <m/>
  </r>
  <r>
    <x v="1"/>
    <x v="1"/>
    <s v=""/>
    <n v="8"/>
    <s v=""/>
    <m/>
  </r>
  <r>
    <x v="1"/>
    <x v="2"/>
    <s v=""/>
    <n v="2"/>
    <s v=""/>
    <m/>
  </r>
  <r>
    <x v="2"/>
    <x v="3"/>
    <n v="6"/>
    <s v=""/>
    <s v=""/>
    <m/>
  </r>
  <r>
    <x v="2"/>
    <x v="3"/>
    <s v=""/>
    <n v="4"/>
    <s v=""/>
    <m/>
  </r>
  <r>
    <x v="2"/>
    <x v="4"/>
    <s v=""/>
    <n v="2"/>
    <s v=""/>
    <m/>
  </r>
  <r>
    <x v="0"/>
    <x v="5"/>
    <s v=""/>
    <s v=""/>
    <s v=""/>
    <m/>
  </r>
  <r>
    <x v="0"/>
    <x v="5"/>
    <s v=""/>
    <s v=""/>
    <n v="1"/>
    <m/>
  </r>
  <r>
    <x v="1"/>
    <x v="6"/>
    <s v=""/>
    <s v=""/>
    <s v=""/>
    <m/>
  </r>
  <r>
    <x v="1"/>
    <x v="6"/>
    <s v=""/>
    <s v=""/>
    <n v="8"/>
    <m/>
  </r>
  <r>
    <x v="1"/>
    <x v="7"/>
    <s v=""/>
    <s v=""/>
    <n v="2"/>
    <m/>
  </r>
  <r>
    <x v="2"/>
    <x v="8"/>
    <s v=""/>
    <s v=""/>
    <s v=""/>
    <m/>
  </r>
  <r>
    <x v="2"/>
    <x v="8"/>
    <s v=""/>
    <s v=""/>
    <n v="0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4"/>
    <x v="10"/>
    <m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00">
  <r>
    <s v="行标签"/>
    <s v="求和项:总工作量"/>
    <s v=""/>
    <s v=""/>
    <x v="0"/>
    <x v="0"/>
    <s v=""/>
    <s v=""/>
    <s v=""/>
  </r>
  <r>
    <s v="基础架构搭建"/>
    <n v="1"/>
    <s v=""/>
    <s v=""/>
    <x v="1"/>
    <x v="0"/>
    <s v=""/>
    <s v=""/>
    <s v=""/>
  </r>
  <r>
    <n v="-24"/>
    <n v="1"/>
    <n v="0"/>
    <n v="1"/>
    <x v="1"/>
    <x v="1"/>
    <n v="0"/>
    <n v="1"/>
    <n v="-1"/>
  </r>
  <r>
    <n v="-14"/>
    <n v="1"/>
    <n v="1"/>
    <n v="0"/>
    <x v="1"/>
    <x v="2"/>
    <n v="1"/>
    <n v="1"/>
    <n v="0"/>
  </r>
  <r>
    <s v="需求调研"/>
    <n v="10"/>
    <s v=""/>
    <s v=""/>
    <x v="2"/>
    <x v="0"/>
    <s v=""/>
    <s v=""/>
    <s v=""/>
  </r>
  <r>
    <n v="-19"/>
    <n v="10"/>
    <n v="0"/>
    <n v="8"/>
    <x v="2"/>
    <x v="3"/>
    <n v="0"/>
    <n v="8"/>
    <n v="-8"/>
  </r>
  <r>
    <n v="-2"/>
    <n v="10"/>
    <n v="8"/>
    <n v="0"/>
    <x v="2"/>
    <x v="4"/>
    <n v="8"/>
    <n v="8"/>
    <n v="0"/>
  </r>
  <r>
    <n v="1"/>
    <n v="10"/>
    <n v="2"/>
    <n v="0"/>
    <x v="2"/>
    <x v="5"/>
    <n v="10"/>
    <n v="8"/>
    <n v="2"/>
  </r>
  <r>
    <n v="2"/>
    <n v="10"/>
    <n v="0"/>
    <n v="2"/>
    <x v="2"/>
    <x v="6"/>
    <n v="10"/>
    <n v="10"/>
    <n v="0"/>
  </r>
  <r>
    <s v="用户授权功能"/>
    <n v="6"/>
    <s v=""/>
    <s v=""/>
    <x v="3"/>
    <x v="0"/>
    <s v=""/>
    <s v=""/>
    <s v=""/>
  </r>
  <r>
    <n v="-37"/>
    <n v="6"/>
    <n v="4"/>
    <n v="0"/>
    <x v="3"/>
    <x v="7"/>
    <n v="4"/>
    <n v="0"/>
    <n v="4"/>
  </r>
  <r>
    <n v="-36"/>
    <n v="6"/>
    <n v="2"/>
    <n v="0"/>
    <x v="3"/>
    <x v="8"/>
    <n v="6"/>
    <n v="0"/>
    <n v="6"/>
  </r>
  <r>
    <n v="0"/>
    <n v="6"/>
    <n v="0"/>
    <n v="0"/>
    <x v="3"/>
    <x v="9"/>
    <n v="6"/>
    <n v="0"/>
    <n v="6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m/>
    <m/>
    <m/>
    <m/>
    <x v="5"/>
    <x v="10"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500">
  <r>
    <x v="0"/>
    <x v="0"/>
    <n v="1"/>
    <x v="0"/>
    <s v=""/>
    <s v="总经理需求访谈"/>
    <x v="0"/>
    <n v="8"/>
    <s v="正常"/>
    <d v="2013-02-01T00:00:00"/>
    <d v="2013-01-03T00:00:00"/>
    <d v="2013-01-09T00:00:00"/>
    <n v="0.6"/>
    <x v="0"/>
    <x v="0"/>
    <b v="1"/>
    <b v="1"/>
    <b v="0"/>
    <x v="0"/>
    <n v="0"/>
    <n v="0"/>
    <n v="40"/>
    <n v="8"/>
    <n v="4.8"/>
    <n v="0.2"/>
    <n v="1"/>
    <n v="1"/>
    <x v="0"/>
    <n v="600"/>
    <n v="3000"/>
    <n v="600"/>
    <d v="2013-02-01T00:00:00"/>
    <d v="2013-01-09T00:00:00"/>
    <n v="40"/>
    <d v="2013-02-04T00:00:00"/>
    <d v="2013-02-25T00:00:00"/>
    <d v="2013-02-01T00:00:00"/>
    <x v="0"/>
    <n v="-23"/>
    <x v="0"/>
  </r>
  <r>
    <x v="1"/>
    <x v="1"/>
    <n v="1"/>
    <x v="0"/>
    <s v=""/>
    <s v="配置构建服务器"/>
    <x v="1"/>
    <n v="1"/>
    <s v=""/>
    <d v="2013-02-02T00:00:00"/>
    <d v="2013-01-15T00:00:00"/>
    <d v="2013-01-20T00:00:00"/>
    <n v="1"/>
    <x v="0"/>
    <x v="0"/>
    <b v="1"/>
    <b v="1"/>
    <b v="0"/>
    <x v="0"/>
    <n v="0"/>
    <n v="0"/>
    <n v="40"/>
    <n v="1"/>
    <n v="1"/>
    <n v="2.5000000000000001E-2"/>
    <n v="1"/>
    <n v="1"/>
    <x v="1"/>
    <n v="600"/>
    <n v="3000"/>
    <n v="75"/>
    <d v="2013-02-02T00:00:00"/>
    <d v="2013-01-20T00:00:00"/>
    <n v="40"/>
    <d v="2013-02-28T00:00:00"/>
    <d v="2013-03-30T00:00:00"/>
    <d v="2013-02-02T00:00:00"/>
    <x v="1"/>
    <n v="-33"/>
    <x v="1"/>
  </r>
  <r>
    <x v="2"/>
    <x v="2"/>
    <n v="2"/>
    <x v="1"/>
    <s v="REQ-001"/>
    <s v="基本的用户登录"/>
    <x v="2"/>
    <n v="2"/>
    <s v=""/>
    <d v="2013-02-03T00:00:00"/>
    <d v="2013-02-03T00:00:00"/>
    <s v=""/>
    <n v="0.6"/>
    <x v="0"/>
    <x v="0"/>
    <b v="1"/>
    <b v="0"/>
    <b v="0"/>
    <x v="1"/>
    <n v="21"/>
    <n v="35"/>
    <n v="21"/>
    <n v="0"/>
    <n v="1.2"/>
    <n v="9.5238095238095233E-2"/>
    <n v="2"/>
    <n v="2"/>
    <x v="2"/>
    <n v="600"/>
    <n v="1575"/>
    <n v="0"/>
    <d v="2013-02-03T00:00:00"/>
    <d v="2013-03-11T00:00:00"/>
    <n v="0"/>
    <d v="2013-04-01T00:00:00"/>
    <d v="2013-04-15T00:00:00"/>
    <d v="2013-02-03T00:00:00"/>
    <x v="2"/>
    <n v="-41"/>
    <x v="2"/>
  </r>
  <r>
    <x v="3"/>
    <x v="0"/>
    <n v="2"/>
    <x v="0"/>
    <s v=""/>
    <s v="门店经理访谈"/>
    <x v="0"/>
    <n v="2"/>
    <s v=""/>
    <s v=""/>
    <d v="2013-02-04T00:00:00"/>
    <d v="2013-02-05T00:00:00"/>
    <n v="1"/>
    <x v="0"/>
    <x v="0"/>
    <b v="1"/>
    <b v="1"/>
    <b v="1"/>
    <x v="0"/>
    <n v="0"/>
    <n v="0"/>
    <n v="24"/>
    <n v="2"/>
    <n v="2"/>
    <n v="8.3333333333333329E-2"/>
    <n v="2"/>
    <n v="2"/>
    <x v="3"/>
    <n v="600"/>
    <n v="1800"/>
    <n v="150"/>
    <s v=""/>
    <d v="2013-02-05T00:00:00"/>
    <n v="24"/>
    <d v="2013-02-04T00:00:00"/>
    <d v="2013-02-25T00:00:00"/>
    <d v="2013-02-04T00:00:00"/>
    <x v="3"/>
    <n v="1"/>
    <x v="3"/>
  </r>
  <r>
    <x v="4"/>
    <x v="0"/>
    <n v="3"/>
    <x v="0"/>
    <s v=""/>
    <s v="随机抽样顾客调查"/>
    <x v="0"/>
    <n v="1"/>
    <s v="暂停"/>
    <s v=""/>
    <d v="2013-02-05T00:00:00"/>
    <d v="2013-02-06T00:00:00"/>
    <n v="0.3"/>
    <x v="0"/>
    <x v="1"/>
    <b v="1"/>
    <b v="1"/>
    <b v="1"/>
    <x v="2"/>
    <n v="0"/>
    <n v="0"/>
    <n v="24"/>
    <n v="0"/>
    <n v="0.3"/>
    <n v="0"/>
    <n v="2"/>
    <n v="2"/>
    <x v="3"/>
    <n v="600"/>
    <n v="1800"/>
    <n v="0"/>
    <s v=""/>
    <d v="2013-02-06T00:00:00"/>
    <n v="24"/>
    <d v="2013-02-04T00:00:00"/>
    <d v="2013-02-25T00:00:00"/>
    <d v="2013-02-05T00:00:00"/>
    <x v="4"/>
    <n v="2"/>
    <x v="4"/>
  </r>
  <r>
    <x v="5"/>
    <x v="0"/>
    <n v="3"/>
    <x v="0"/>
    <s v=""/>
    <s v="网络设施调查"/>
    <x v="0"/>
    <n v="1"/>
    <s v="取消"/>
    <d v="2011-01-01T00:00:00"/>
    <d v="2013-02-06T00:00:00"/>
    <d v="2013-02-06T00:00:00"/>
    <n v="0.5"/>
    <x v="0"/>
    <x v="1"/>
    <b v="1"/>
    <b v="1"/>
    <b v="0"/>
    <x v="3"/>
    <n v="0"/>
    <n v="0"/>
    <n v="16"/>
    <n v="0"/>
    <n v="0.5"/>
    <n v="0"/>
    <n v="2"/>
    <n v="2"/>
    <x v="3"/>
    <n v="600"/>
    <n v="1200"/>
    <n v="0"/>
    <d v="2011-01-01T00:00:00"/>
    <d v="2013-02-06T00:00:00"/>
    <n v="16"/>
    <d v="2013-02-04T00:00:00"/>
    <d v="2013-02-25T00:00:00"/>
    <d v="2011-01-01T00:00:00"/>
    <x v="5"/>
    <n v="3"/>
    <x v="4"/>
  </r>
  <r>
    <x v="6"/>
    <x v="0"/>
    <n v="3"/>
    <x v="1"/>
    <s v=""/>
    <s v="临时任务"/>
    <x v="2"/>
    <n v="3"/>
    <s v="暂停"/>
    <s v=""/>
    <d v="2013-02-07T00:00:00"/>
    <s v=""/>
    <n v="0.5"/>
    <x v="0"/>
    <x v="1"/>
    <b v="1"/>
    <b v="0"/>
    <b v="1"/>
    <x v="2"/>
    <n v="2"/>
    <n v="4"/>
    <n v="2"/>
    <n v="0"/>
    <n v="1.5"/>
    <n v="0"/>
    <n v="2"/>
    <n v="2"/>
    <x v="3"/>
    <n v="600"/>
    <n v="150"/>
    <n v="0"/>
    <s v=""/>
    <d v="2013-02-08T00:00:00"/>
    <n v="0"/>
    <d v="2013-02-04T00:00:00"/>
    <d v="2013-02-25T00:00:00"/>
    <d v="2013-02-07T00:00:00"/>
    <x v="6"/>
    <n v="4"/>
    <x v="2"/>
  </r>
  <r>
    <x v="7"/>
    <x v="2"/>
    <n v="1"/>
    <x v="1"/>
    <s v=""/>
    <s v="高级用户权限处理"/>
    <x v="2"/>
    <n v="4"/>
    <s v=""/>
    <d v="2013-02-01T00:00:00"/>
    <s v=""/>
    <s v=""/>
    <n v="0.5"/>
    <x v="0"/>
    <x v="0"/>
    <b v="0"/>
    <b v="0"/>
    <b v="0"/>
    <x v="4"/>
    <n v="0"/>
    <n v="0"/>
    <n v="0"/>
    <n v="0"/>
    <n v="2"/>
    <n v="0"/>
    <n v="0"/>
    <n v="0"/>
    <x v="2"/>
    <n v="600"/>
    <n v="0"/>
    <n v="0"/>
    <d v="2013-02-01T00:00:00"/>
    <s v=""/>
    <n v="0"/>
    <d v="2013-04-01T00:00:00"/>
    <d v="2013-04-15T00:00:00"/>
    <d v="2013-02-01T00:00:00"/>
    <x v="7"/>
    <s v=""/>
    <x v="2"/>
  </r>
  <r>
    <x v="8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10"/>
    <x v="4"/>
    <m/>
    <x v="3"/>
    <m/>
    <m/>
    <x v="4"/>
    <m/>
    <m/>
    <m/>
    <m/>
    <m/>
    <m/>
    <x v="2"/>
    <x v="2"/>
    <m/>
    <m/>
    <m/>
    <x v="5"/>
    <m/>
    <m/>
    <m/>
    <m/>
    <m/>
    <m/>
    <m/>
    <m/>
    <x v="5"/>
    <m/>
    <m/>
    <m/>
    <m/>
    <m/>
    <m/>
    <m/>
    <m/>
    <m/>
    <x v="9"/>
    <m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数据透视表1" cacheId="0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4:A125" firstHeaderRow="1" firstDataRow="1" firstDataCol="1" rowPageCount="1" colPageCount="1"/>
  <pivotFields count="25">
    <pivotField axis="axisRow" showAll="0" sortType="ascending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axis="axisRow" showAll="0">
      <items count="5">
        <item x="1"/>
        <item x="0"/>
        <item x="2"/>
        <item x="3"/>
        <item t="default"/>
      </items>
    </pivotField>
    <pivotField axis="axisRow" showAll="0">
      <items count="11">
        <item x="2"/>
        <item x="3"/>
        <item x="1"/>
        <item x="0"/>
        <item x="9"/>
        <item x="4"/>
        <item x="5"/>
        <item x="6"/>
        <item x="7"/>
        <item x="8"/>
        <item t="default"/>
      </items>
    </pivotField>
    <pivotField axis="axisRow" showAll="0">
      <items count="5"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5">
        <item x="1"/>
        <item x="2"/>
        <item x="0"/>
        <item x="3"/>
        <item t="default"/>
      </items>
    </pivotField>
    <pivotField axis="axisRow" multipleItemSelectionAllowed="1" showAll="0">
      <items count="5">
        <item x="0"/>
        <item x="1"/>
        <item x="2"/>
        <item x="3"/>
        <item t="default"/>
      </items>
    </pivotField>
    <pivotField axis="axisRow" showAll="0">
      <items count="7">
        <item x="1"/>
        <item x="2"/>
        <item x="3"/>
        <item x="5"/>
        <item x="0"/>
        <item x="4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 defaultSubtotal="0">
      <items count="9">
        <item x="3"/>
        <item m="1" x="8"/>
        <item m="1" x="6"/>
        <item m="1" x="7"/>
        <item x="5"/>
        <item x="0"/>
        <item x="1"/>
        <item x="2"/>
        <item x="4"/>
      </items>
    </pivotField>
    <pivotField axis="axisRow" showAll="0" defaultSubtotal="0">
      <items count="9">
        <item m="1" x="5"/>
        <item m="1" x="7"/>
        <item m="1" x="6"/>
        <item m="1" x="8"/>
        <item x="1"/>
        <item x="4"/>
        <item x="0"/>
        <item x="2"/>
        <item x="3"/>
      </items>
    </pivotField>
    <pivotField axis="axisRow" showAll="0">
      <items count="10">
        <item x="8"/>
        <item x="0"/>
        <item x="1"/>
        <item x="2"/>
        <item x="3"/>
        <item x="7"/>
        <item x="4"/>
        <item x="5"/>
        <item x="6"/>
        <item t="default"/>
      </items>
    </pivotField>
    <pivotField axis="axisRow" showAll="0">
      <items count="9">
        <item x="5"/>
        <item x="6"/>
        <item m="1" x="7"/>
        <item x="0"/>
        <item x="1"/>
        <item x="3"/>
        <item x="2"/>
        <item x="4"/>
        <item t="default"/>
      </items>
    </pivotField>
    <pivotField axis="axisRow" showAll="0">
      <items count="10">
        <item x="3"/>
        <item x="0"/>
        <item x="1"/>
        <item x="4"/>
        <item x="2"/>
        <item x="7"/>
        <item x="6"/>
        <item x="5"/>
        <item x="8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showAll="0" defaultSubtotal="0">
      <items count="3">
        <item x="1"/>
        <item x="0"/>
        <item x="2"/>
      </items>
    </pivotField>
    <pivotField showAll="0" defaultSubtotal="0"/>
  </pivotFields>
  <rowFields count="15">
    <field x="0"/>
    <field x="1"/>
    <field x="2"/>
    <field x="3"/>
    <field x="4"/>
    <field x="5"/>
    <field x="6"/>
    <field x="8"/>
    <field x="9"/>
    <field x="12"/>
    <field x="13"/>
    <field x="14"/>
    <field x="7"/>
    <field x="10"/>
    <field x="11"/>
  </rowFields>
  <rowItems count="121">
    <i>
      <x/>
    </i>
    <i r="1">
      <x v="1"/>
    </i>
    <i r="2">
      <x v="3"/>
    </i>
    <i r="3">
      <x/>
    </i>
    <i r="4">
      <x/>
    </i>
    <i r="5">
      <x/>
    </i>
    <i r="6">
      <x v="2"/>
    </i>
    <i r="7">
      <x v="4"/>
    </i>
    <i r="8">
      <x/>
    </i>
    <i r="9">
      <x v="1"/>
    </i>
    <i r="10">
      <x v="3"/>
    </i>
    <i r="11">
      <x v="1"/>
    </i>
    <i r="12">
      <x/>
    </i>
    <i r="13">
      <x v="5"/>
    </i>
    <i r="14">
      <x v="6"/>
    </i>
    <i>
      <x v="1"/>
    </i>
    <i r="1">
      <x/>
    </i>
    <i r="2">
      <x v="2"/>
    </i>
    <i r="3">
      <x/>
    </i>
    <i r="4">
      <x/>
    </i>
    <i r="5">
      <x/>
    </i>
    <i r="6">
      <x/>
    </i>
    <i r="7">
      <x/>
    </i>
    <i r="8">
      <x v="1"/>
    </i>
    <i r="9">
      <x v="2"/>
    </i>
    <i r="10">
      <x v="4"/>
    </i>
    <i r="11">
      <x v="2"/>
    </i>
    <i r="12">
      <x v="1"/>
    </i>
    <i r="13">
      <x v="6"/>
    </i>
    <i r="14">
      <x v="6"/>
    </i>
    <i>
      <x v="2"/>
    </i>
    <i r="1">
      <x v="2"/>
    </i>
    <i r="2">
      <x/>
    </i>
    <i r="3">
      <x v="1"/>
    </i>
    <i r="4">
      <x v="1"/>
    </i>
    <i r="5">
      <x v="1"/>
    </i>
    <i r="6">
      <x v="1"/>
    </i>
    <i r="7">
      <x v="1"/>
    </i>
    <i r="8">
      <x v="2"/>
    </i>
    <i r="9">
      <x v="3"/>
    </i>
    <i r="10">
      <x v="6"/>
    </i>
    <i r="11">
      <x v="1"/>
    </i>
    <i r="12">
      <x v="1"/>
    </i>
    <i r="13">
      <x v="7"/>
    </i>
    <i r="14">
      <x v="4"/>
    </i>
    <i>
      <x v="3"/>
    </i>
    <i r="1">
      <x v="1"/>
    </i>
    <i r="2">
      <x v="1"/>
    </i>
    <i r="3">
      <x v="1"/>
    </i>
    <i r="4">
      <x/>
    </i>
    <i r="5">
      <x/>
    </i>
    <i r="6">
      <x v="2"/>
    </i>
    <i r="7">
      <x v="1"/>
    </i>
    <i r="8">
      <x v="3"/>
    </i>
    <i r="9">
      <x v="4"/>
    </i>
    <i r="10">
      <x v="5"/>
    </i>
    <i r="11">
      <x v="2"/>
    </i>
    <i r="12">
      <x v="1"/>
    </i>
    <i r="13">
      <x/>
    </i>
    <i r="14">
      <x v="7"/>
    </i>
    <i>
      <x v="4"/>
    </i>
    <i r="1">
      <x v="1"/>
    </i>
    <i r="2">
      <x v="5"/>
    </i>
    <i r="3">
      <x v="3"/>
    </i>
    <i r="4">
      <x/>
    </i>
    <i r="5">
      <x/>
    </i>
    <i r="6">
      <x v="2"/>
    </i>
    <i r="7">
      <x/>
    </i>
    <i r="8">
      <x v="3"/>
    </i>
    <i r="9">
      <x v="6"/>
    </i>
    <i r="10">
      <x v="7"/>
    </i>
    <i r="11">
      <x v="4"/>
    </i>
    <i r="12">
      <x v="2"/>
    </i>
    <i r="13">
      <x/>
    </i>
    <i r="14">
      <x v="7"/>
    </i>
    <i>
      <x v="5"/>
    </i>
    <i r="1">
      <x v="1"/>
    </i>
    <i r="2">
      <x v="6"/>
    </i>
    <i r="3">
      <x v="3"/>
    </i>
    <i r="4">
      <x/>
    </i>
    <i r="5">
      <x/>
    </i>
    <i r="6">
      <x v="2"/>
    </i>
    <i r="7">
      <x/>
    </i>
    <i r="8">
      <x v="4"/>
    </i>
    <i r="9">
      <x v="7"/>
    </i>
    <i r="10">
      <x v="7"/>
    </i>
    <i r="11">
      <x/>
    </i>
    <i r="12">
      <x v="3"/>
    </i>
    <i r="13">
      <x v="8"/>
    </i>
    <i r="14">
      <x v="8"/>
    </i>
    <i>
      <x v="6"/>
    </i>
    <i r="1">
      <x v="1"/>
    </i>
    <i r="2">
      <x v="7"/>
    </i>
    <i r="3">
      <x v="3"/>
    </i>
    <i r="4">
      <x v="1"/>
    </i>
    <i r="5">
      <x/>
    </i>
    <i r="6">
      <x v="1"/>
    </i>
    <i r="7">
      <x v="2"/>
    </i>
    <i r="8">
      <x v="3"/>
    </i>
    <i r="9">
      <x v="8"/>
    </i>
    <i r="10">
      <x v="6"/>
    </i>
    <i r="11">
      <x/>
    </i>
    <i r="12">
      <x v="2"/>
    </i>
    <i r="13">
      <x/>
    </i>
    <i r="14">
      <x v="4"/>
    </i>
    <i>
      <x v="7"/>
    </i>
    <i r="1">
      <x v="2"/>
    </i>
    <i r="2">
      <x v="8"/>
    </i>
    <i r="3">
      <x/>
    </i>
    <i r="4">
      <x v="1"/>
    </i>
    <i r="5">
      <x/>
    </i>
    <i r="6">
      <x v="1"/>
    </i>
    <i r="7">
      <x v="5"/>
    </i>
    <i r="8">
      <x/>
    </i>
    <i r="9">
      <x v="5"/>
    </i>
    <i r="10">
      <x v="6"/>
    </i>
    <i r="11">
      <x/>
    </i>
    <i r="12">
      <x v="1"/>
    </i>
    <i r="13">
      <x v="5"/>
    </i>
    <i r="14">
      <x v="4"/>
    </i>
    <i t="grand">
      <x/>
    </i>
  </rowItems>
  <colItems count="1">
    <i/>
  </colItems>
  <pageFields count="1">
    <pageField fld="23" item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1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Q3:U14" firstHeaderRow="0" firstDataRow="1" firstDataCol="1"/>
  <pivotFields count="4">
    <pivotField axis="axisRow" dataField="1" showAll="0" measureFilter="1" sortType="ascending">
      <items count="21">
        <item x="11"/>
        <item x="0"/>
        <item x="4"/>
        <item x="5"/>
        <item x="6"/>
        <item x="1"/>
        <item x="2"/>
        <item x="3"/>
        <item m="1" x="18"/>
        <item x="7"/>
        <item x="8"/>
        <item m="1" x="13"/>
        <item x="9"/>
        <item m="1" x="15"/>
        <item m="1" x="16"/>
        <item m="1" x="17"/>
        <item m="1" x="14"/>
        <item m="1" x="19"/>
        <item x="10"/>
        <item x="12"/>
        <item t="default"/>
      </items>
    </pivotField>
    <pivotField dataField="1" showAll="0"/>
    <pivotField dataField="1" showAll="0" defaultSubtotal="0"/>
    <pivotField dataField="1" showAll="0"/>
  </pivotFields>
  <rowFields count="1">
    <field x="0"/>
  </rowFields>
  <rowItems count="11"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2"/>
    </i>
    <i>
      <x v="1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计划成本 PV/BCWS" fld="1" baseField="0" baseItem="0"/>
    <dataField name="求和项:实际成本 AC/ACWP" fld="2" baseField="0" baseItem="6"/>
    <dataField name="求和项:挣值 EV/BCWP" fld="3" baseField="0" baseItem="0"/>
    <dataField name="求和项:日期" fld="0" baseField="0" baseItem="0"/>
  </dataFields>
  <pivotTableStyleInfo name="PivotStyleLight16" showRowHeaders="1" showColHeaders="1" showRowStripes="0" showColStripes="0" showLastColumn="1"/>
  <filters count="1">
    <filter fld="0" type="valueGreaterThan" evalOrder="-1" id="1" iMeasureFld="3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3" cacheId="6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F4:H12" firstHeaderRow="0" firstDataRow="1" firstDataCol="1" rowPageCount="1" colPageCount="1"/>
  <pivotFields count="3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 defaultSubtotal="0"/>
    <pivotField dataField="1" showAll="0" defaultSubtotal="0"/>
    <pivotField dataField="1"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axis="axisRow" showAll="0">
      <items count="16">
        <item x="6"/>
        <item x="0"/>
        <item x="1"/>
        <item x="3"/>
        <item x="4"/>
        <item m="1" x="11"/>
        <item x="7"/>
        <item m="1" x="10"/>
        <item m="1" x="8"/>
        <item x="5"/>
        <item m="1" x="12"/>
        <item m="1" x="13"/>
        <item m="1" x="9"/>
        <item m="1" x="14"/>
        <item x="2"/>
        <item t="default"/>
      </items>
    </pivotField>
  </pivotFields>
  <rowFields count="1">
    <field x="32"/>
  </rowFields>
  <rowItems count="8">
    <i>
      <x/>
    </i>
    <i>
      <x v="1"/>
    </i>
    <i>
      <x v="2"/>
    </i>
    <i>
      <x v="3"/>
    </i>
    <i>
      <x v="4"/>
    </i>
    <i>
      <x v="9"/>
    </i>
    <i>
      <x v="14"/>
    </i>
    <i t="grand">
      <x/>
    </i>
  </rowItems>
  <colFields count="1">
    <field x="-2"/>
  </colFields>
  <colItems count="2">
    <i>
      <x/>
    </i>
    <i i="1">
      <x v="1"/>
    </i>
  </colItems>
  <pageFields count="1">
    <pageField fld="13" item="1" hier="-1"/>
  </pageFields>
  <dataFields count="2">
    <dataField name="求和项:实现计划价值" fld="22" baseField="26" baseItem="2"/>
    <dataField name="求和项:已耗成本" fld="21" baseField="26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" cacheId="6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4:B10" firstHeaderRow="1" firstDataRow="1" firstDataCol="1" rowPageCount="1" colPageCount="1"/>
  <pivotFields count="33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axis="axisRow" showAll="0">
      <items count="10">
        <item x="3"/>
        <item m="1" x="8"/>
        <item m="1" x="6"/>
        <item m="1" x="7"/>
        <item x="5"/>
        <item x="0"/>
        <item x="1"/>
        <item x="2"/>
        <item x="4"/>
        <item t="default"/>
      </items>
    </pivotField>
    <pivotField showAll="0"/>
  </pivotFields>
  <rowFields count="1">
    <field x="31"/>
  </rowFields>
  <rowItems count="6">
    <i>
      <x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13" item="1" hier="-1"/>
  </pageFields>
  <dataFields count="1">
    <dataField name="求和项:预计工作量" fld="7" baseField="25" baseItem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6" cacheId="38" applyNumberFormats="0" applyBorderFormats="0" applyFontFormats="0" applyPatternFormats="0" applyAlignmentFormats="0" applyWidthHeightFormats="1" dataCaption="值" updatedVersion="3" minRefreshableVersion="3" useAutoFormatting="1" colGrandTotals="0" itemPrintTitles="1" createdVersion="4" indent="0" outline="1" outlineData="1" multipleFieldFilters="0">
  <location ref="A3:F16" firstHeaderRow="1" firstDataRow="2" firstDataCol="1" rowPageCount="1" colPageCount="1"/>
  <pivotFields count="40">
    <pivotField axis="axisRow" dataField="1" showAll="0">
      <items count="12">
        <item x="9"/>
        <item x="0"/>
        <item x="1"/>
        <item x="2"/>
        <item x="3"/>
        <item x="4"/>
        <item x="5"/>
        <item x="6"/>
        <item x="7"/>
        <item x="8"/>
        <item x="10"/>
        <item t="default"/>
      </items>
    </pivotField>
    <pivotField axis="axisRow" showAll="0" sortType="ascending">
      <items count="6">
        <item x="3"/>
        <item x="1"/>
        <item x="0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defaultSubtotal="0">
      <items count="3">
        <item x="1"/>
        <item x="0"/>
        <item x="2"/>
      </items>
    </pivotField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6">
        <item x="3"/>
        <item x="0"/>
        <item x="4"/>
        <item x="2"/>
        <item x="1"/>
        <item x="5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2">
    <field x="1"/>
    <field x="0"/>
  </rowFields>
  <rowItems count="12">
    <i>
      <x v="1"/>
    </i>
    <i r="1">
      <x v="2"/>
    </i>
    <i>
      <x v="2"/>
    </i>
    <i r="1">
      <x v="1"/>
    </i>
    <i r="1">
      <x v="4"/>
    </i>
    <i r="1">
      <x v="5"/>
    </i>
    <i r="1">
      <x v="6"/>
    </i>
    <i r="1">
      <x v="7"/>
    </i>
    <i>
      <x v="3"/>
    </i>
    <i r="1">
      <x v="3"/>
    </i>
    <i r="1">
      <x v="8"/>
    </i>
    <i t="grand">
      <x/>
    </i>
  </rowItems>
  <colFields count="1">
    <field x="18"/>
  </colFields>
  <colItems count="5">
    <i>
      <x/>
    </i>
    <i>
      <x v="1"/>
    </i>
    <i>
      <x v="2"/>
    </i>
    <i>
      <x v="3"/>
    </i>
    <i>
      <x v="4"/>
    </i>
  </colItems>
  <pageFields count="1">
    <pageField fld="13" item="1" hier="-1"/>
  </pageFields>
  <dataFields count="1">
    <dataField name="计数项:任务编号" fld="0" subtotal="count" baseField="0" baseItem="0"/>
  </dataFields>
  <pivotTableStyleInfo name="PivotStyleLight16" showRowHeaders="1" showColHeaders="1" showRowStripes="0" showColStripes="0" showLastColumn="1"/>
  <filters count="1">
    <filter fld="1" type="captionNotEqual" evalOrder="-1" id="2" stringValue1="">
      <autoFilter ref="A1">
        <filterColumn colId="0">
          <customFilters>
            <customFilter operator="notEqual" val=" 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3" cacheId="38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>
  <location ref="E4:F12" firstHeaderRow="1" firstDataRow="1" firstDataCol="1" rowPageCount="2" colPageCount="1"/>
  <pivotFields count="40">
    <pivotField showAll="0"/>
    <pivotField axis="axisRow" showAll="0">
      <items count="6">
        <item x="3"/>
        <item x="1"/>
        <item x="0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/>
    <pivotField dataField="1"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axis="axisRow" showAll="0" sortType="ascending" defaultSubtotal="0">
      <items count="10">
        <item m="1" x="6"/>
        <item x="1"/>
        <item m="1" x="8"/>
        <item m="1" x="7"/>
        <item x="0"/>
        <item m="1" x="9"/>
        <item x="3"/>
        <item x="4"/>
        <item x="2"/>
        <item x="5"/>
      </items>
    </pivotField>
  </pivotFields>
  <rowFields count="2">
    <field x="1"/>
    <field x="39"/>
  </rowFields>
  <rowItems count="8">
    <i>
      <x v="1"/>
    </i>
    <i r="1">
      <x v="1"/>
    </i>
    <i>
      <x v="2"/>
    </i>
    <i r="1">
      <x v="4"/>
    </i>
    <i r="1">
      <x v="6"/>
    </i>
    <i>
      <x v="3"/>
    </i>
    <i r="1">
      <x v="8"/>
    </i>
    <i t="grand">
      <x/>
    </i>
  </rowItems>
  <colItems count="1">
    <i/>
  </colItems>
  <pageFields count="2">
    <pageField fld="13" item="1" hier="-1"/>
    <pageField fld="14" item="1" hier="-1"/>
  </pageFields>
  <dataFields count="1">
    <dataField name="求和项:实现计划价值" fld="22" baseField="0" baseItem="0"/>
  </dataFields>
  <formats count="2">
    <format dxfId="25">
      <pivotArea field="13" type="button" dataOnly="0" labelOnly="1" outline="0" axis="axisPage" fieldPosition="0"/>
    </format>
    <format dxfId="24">
      <pivotArea dataOnly="0" labelOnly="1" outline="0" fieldPosition="0">
        <references count="1">
          <reference field="13" count="1">
            <x v="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39" type="captionNotEqual" evalOrder="-1" id="3" stringValue1="">
      <autoFilter ref="A1">
        <filterColumn colId="0">
          <customFilters>
            <customFilter operator="notEqual" val=" 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5" cacheId="10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>
  <location ref="T3:W17" firstHeaderRow="1" firstDataRow="2" firstDataCol="1"/>
  <pivotFields count="6">
    <pivotField axis="axisRow" showAll="0" sortType="ascending">
      <items count="6">
        <item h="1" x="3"/>
        <item x="0"/>
        <item x="1"/>
        <item x="2"/>
        <item h="1" x="4"/>
        <item t="default"/>
      </items>
    </pivotField>
    <pivotField axis="axisRow" showAll="0" sortType="ascending">
      <items count="32">
        <item x="3"/>
        <item x="4"/>
        <item x="5"/>
        <item x="6"/>
        <item x="0"/>
        <item x="1"/>
        <item x="8"/>
        <item x="2"/>
        <item x="7"/>
        <item m="1" x="24"/>
        <item m="1" x="29"/>
        <item m="1" x="12"/>
        <item m="1" x="15"/>
        <item m="1" x="20"/>
        <item m="1" x="25"/>
        <item m="1" x="26"/>
        <item m="1" x="27"/>
        <item m="1" x="28"/>
        <item m="1" x="30"/>
        <item m="1" x="11"/>
        <item m="1" x="13"/>
        <item m="1" x="14"/>
        <item m="1" x="16"/>
        <item m="1" x="17"/>
        <item m="1" x="18"/>
        <item m="1" x="19"/>
        <item m="1" x="21"/>
        <item m="1" x="22"/>
        <item m="1" x="23"/>
        <item x="9"/>
        <item x="10"/>
        <item t="default"/>
      </items>
    </pivotField>
    <pivotField dataField="1" showAll="0"/>
    <pivotField dataField="1" showAll="0"/>
    <pivotField dataField="1" showAll="0"/>
    <pivotField showAll="0" defaultSubtotal="0"/>
  </pivotFields>
  <rowFields count="2">
    <field x="0"/>
    <field x="1"/>
  </rowFields>
  <rowItems count="13">
    <i>
      <x v="1"/>
    </i>
    <i r="1">
      <x v="2"/>
    </i>
    <i r="1">
      <x v="4"/>
    </i>
    <i>
      <x v="2"/>
    </i>
    <i r="1">
      <x v="3"/>
    </i>
    <i r="1">
      <x v="5"/>
    </i>
    <i r="1">
      <x v="7"/>
    </i>
    <i r="1">
      <x v="8"/>
    </i>
    <i>
      <x v="3"/>
    </i>
    <i r="1">
      <x/>
    </i>
    <i r="1">
      <x v="1"/>
    </i>
    <i r="1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总工作量" fld="2" baseField="0" baseItem="0"/>
    <dataField name="求和项:计划工作量" fld="3" baseField="0" baseItem="0"/>
    <dataField name="求和项:实现工作量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7" cacheId="14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AL1:AP13" firstHeaderRow="1" firstDataRow="2" firstDataCol="1"/>
  <pivotFields count="9">
    <pivotField showAll="0" defaultSubtotal="0"/>
    <pivotField showAll="0" defaultSubtotal="0"/>
    <pivotField showAll="0" defaultSubtotal="0"/>
    <pivotField showAll="0" defaultSubtotal="0"/>
    <pivotField axis="axisCol" showAll="0">
      <items count="7">
        <item h="1" x="4"/>
        <item x="1"/>
        <item x="2"/>
        <item x="3"/>
        <item h="1" x="5"/>
        <item h="1" x="0"/>
        <item t="default"/>
      </items>
    </pivotField>
    <pivotField axis="axisRow" showAll="0">
      <items count="32">
        <item x="7"/>
        <item x="8"/>
        <item x="1"/>
        <item x="3"/>
        <item x="2"/>
        <item x="4"/>
        <item x="9"/>
        <item x="5"/>
        <item x="6"/>
        <item m="1" x="24"/>
        <item m="1" x="29"/>
        <item m="1" x="12"/>
        <item m="1" x="15"/>
        <item m="1" x="20"/>
        <item m="1" x="25"/>
        <item m="1" x="26"/>
        <item m="1" x="27"/>
        <item m="1" x="28"/>
        <item m="1" x="30"/>
        <item m="1" x="11"/>
        <item m="1" x="13"/>
        <item m="1" x="14"/>
        <item m="1" x="16"/>
        <item m="1" x="17"/>
        <item m="1" x="18"/>
        <item m="1" x="19"/>
        <item m="1" x="21"/>
        <item m="1" x="22"/>
        <item m="1" x="23"/>
        <item x="0"/>
        <item x="10"/>
        <item t="default"/>
      </items>
    </pivotField>
    <pivotField showAll="0"/>
    <pivotField showAll="0"/>
    <pivotField dataField="1" showAll="0" defaultSubtotal="0"/>
  </pivotFields>
  <rowFields count="1">
    <field x="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29"/>
    </i>
    <i t="grand">
      <x/>
    </i>
  </rowItems>
  <colFields count="1">
    <field x="4"/>
  </colFields>
  <colItems count="4">
    <i>
      <x v="1"/>
    </i>
    <i>
      <x v="2"/>
    </i>
    <i>
      <x v="3"/>
    </i>
    <i t="grand">
      <x/>
    </i>
  </colItems>
  <dataFields count="1">
    <dataField name="剩余工作" fld="8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2" cacheId="38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>
  <location ref="A4:B13" firstHeaderRow="1" firstDataRow="1" firstDataCol="1" rowPageCount="2" colPageCount="1"/>
  <pivotFields count="40">
    <pivotField showAll="0"/>
    <pivotField axis="axisRow" showAll="0" sortType="ascending">
      <items count="6">
        <item x="3"/>
        <item x="1"/>
        <item x="0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sortType="ascending"/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axis="axisRow" showAll="0" sortType="ascending" defaultSubtotal="0">
      <items count="21">
        <item m="1" x="11"/>
        <item x="5"/>
        <item m="1" x="16"/>
        <item m="1" x="17"/>
        <item m="1" x="15"/>
        <item x="7"/>
        <item x="2"/>
        <item m="1" x="12"/>
        <item m="1" x="19"/>
        <item m="1" x="14"/>
        <item x="1"/>
        <item m="1" x="20"/>
        <item m="1" x="13"/>
        <item x="0"/>
        <item m="1" x="10"/>
        <item x="3"/>
        <item x="4"/>
        <item m="1" x="18"/>
        <item x="6"/>
        <item x="8"/>
        <item x="9"/>
      </items>
    </pivotField>
    <pivotField showAll="0" defaultSubtotal="0"/>
    <pivotField showAll="0" defaultSubtotal="0"/>
  </pivotFields>
  <rowFields count="2">
    <field x="1"/>
    <field x="37"/>
  </rowFields>
  <rowItems count="9">
    <i>
      <x v="1"/>
    </i>
    <i r="1">
      <x v="10"/>
    </i>
    <i>
      <x v="2"/>
    </i>
    <i r="1">
      <x v="13"/>
    </i>
    <i r="1">
      <x v="15"/>
    </i>
    <i>
      <x v="3"/>
    </i>
    <i r="1">
      <x v="5"/>
    </i>
    <i r="1">
      <x v="6"/>
    </i>
    <i t="grand">
      <x/>
    </i>
  </rowItems>
  <colItems count="1">
    <i/>
  </colItems>
  <pageFields count="2">
    <pageField fld="13" item="1" hier="-1"/>
    <pageField fld="14" item="1" hier="-1"/>
  </pageFields>
  <dataFields count="1">
    <dataField name="求和项:预计工作量" fld="7" baseField="0" baseItem="0"/>
  </dataFields>
  <formats count="2">
    <format dxfId="27">
      <pivotArea field="13" type="button" dataOnly="0" labelOnly="1" outline="0" axis="axisPage" fieldPosition="0"/>
    </format>
    <format dxfId="26">
      <pivotArea dataOnly="0" labelOnly="1" outline="0" fieldPosition="0">
        <references count="2">
          <reference field="13" count="1">
            <x v="1"/>
          </reference>
          <reference field="1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11" cacheId="38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A3:E9" firstHeaderRow="1" firstDataRow="2" firstDataCol="1" rowPageCount="1" colPageCount="1"/>
  <pivotFields count="40">
    <pivotField showAll="0"/>
    <pivotField showAll="0"/>
    <pivotField showAll="0"/>
    <pivotField showAll="0"/>
    <pivotField showAll="0"/>
    <pivotField showAll="0"/>
    <pivotField axis="axisCol" showAll="0">
      <items count="6">
        <item x="3"/>
        <item x="1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 defaultSubtotal="0"/>
    <pivotField dataField="1"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7"/>
  </rowFields>
  <rowItems count="5">
    <i>
      <x/>
    </i>
    <i>
      <x v="1"/>
    </i>
    <i>
      <x v="2"/>
    </i>
    <i>
      <x v="3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1">
    <pageField fld="13" item="1" hier="-1"/>
  </pageFields>
  <dataFields count="1">
    <dataField name="求和项:工作效率" fld="24" baseField="6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9" cacheId="38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A3:E9" firstHeaderRow="1" firstDataRow="2" firstDataCol="1" rowPageCount="1" colPageCount="1"/>
  <pivotFields count="40">
    <pivotField showAll="0"/>
    <pivotField showAll="0"/>
    <pivotField showAll="0"/>
    <pivotField showAll="0"/>
    <pivotField showAll="0"/>
    <pivotField showAll="0"/>
    <pivotField axis="axisCol" showAll="0">
      <items count="6">
        <item h="1" x="3"/>
        <item x="1"/>
        <item x="2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showAll="0"/>
    <pivotField showAll="0" defaultSubtotal="0"/>
    <pivotField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7"/>
  </rowFields>
  <rowItems count="5">
    <i>
      <x/>
    </i>
    <i>
      <x v="1"/>
    </i>
    <i>
      <x v="2"/>
    </i>
    <i>
      <x v="3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1">
    <pageField fld="13" item="1" hier="-1"/>
  </pageFields>
  <dataFields count="1">
    <dataField name="工作量合计" fld="21" baseField="6" baseItem="1"/>
  </dataFields>
  <formats count="2">
    <format dxfId="23">
      <pivotArea field="13" type="button" dataOnly="0" labelOnly="1" outline="0" axis="axisPage" fieldPosition="0"/>
    </format>
    <format dxfId="22">
      <pivotArea dataOnly="0" labelOnly="1" outline="0" fieldPosition="0">
        <references count="1">
          <reference field="13" count="1">
            <x v="1"/>
          </reference>
        </references>
      </pivotArea>
    </format>
  </formats>
  <chartFormats count="3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" cacheId="2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 chartFormat="12">
  <location ref="A5:D8" firstHeaderRow="0" firstDataRow="1" firstDataCol="1" rowPageCount="1" colPageCount="1"/>
  <pivotFields count="34"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dataField="1"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</pivotFields>
  <rowFields count="1">
    <field x="3"/>
  </rowFields>
  <rowItems count="3"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3" item="1" hier="-1"/>
  </pageFields>
  <dataFields count="3">
    <dataField name="计划工作总量" fld="7" baseField="3" baseItem="1"/>
    <dataField name="实际工作总量" fld="21" baseField="3" baseItem="1"/>
    <dataField name="完成计划总量" fld="22" baseField="3" baseItem="1"/>
  </dataFields>
  <chartFormats count="6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8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F3:G6" firstHeaderRow="1" firstDataRow="1" firstDataCol="1" rowPageCount="1" colPageCount="1"/>
  <pivotFields count="40"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showAll="0"/>
    <pivotField showAll="0" defaultSubtota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 v="1"/>
    </i>
    <i>
      <x v="2"/>
    </i>
    <i t="grand">
      <x/>
    </i>
  </rowItems>
  <colItems count="1">
    <i/>
  </colItems>
  <pageFields count="1">
    <pageField fld="13" item="1" hier="-1"/>
  </pageFields>
  <dataFields count="1">
    <dataField name="实际投入工作量" fld="21" baseField="3" baseItem="2"/>
  </dataFields>
  <formats count="2">
    <format dxfId="17">
      <pivotArea field="13" type="button" dataOnly="0" labelOnly="1" outline="0" axis="axisPage" fieldPosition="0"/>
    </format>
    <format dxfId="16">
      <pivotArea dataOnly="0" labelOnly="1" outline="0" fieldPosition="0">
        <references count="1">
          <reference field="13" count="1">
            <x v="1"/>
          </reference>
        </references>
      </pivotArea>
    </format>
  </format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8" cacheId="38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M3:P8" firstHeaderRow="1" firstDataRow="2" firstDataCol="1" rowPageCount="1" colPageCount="1"/>
  <pivotFields count="40"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1"/>
        <item x="2"/>
        <item x="0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dataField="1"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3" item="1" hier="-1"/>
  </pageFields>
  <dataFields count="3">
    <dataField name="分配工作总量" fld="7" baseField="0" baseItem="4322456"/>
    <dataField name="耗费总成本" fld="21" baseField="0" baseItem="4322456"/>
    <dataField name="有效贡献总量" fld="22" baseField="0" baseItem="4322456"/>
  </dataFields>
  <formats count="2">
    <format dxfId="19">
      <pivotArea field="13" type="button" dataOnly="0" labelOnly="1" outline="0" axis="axisPage" fieldPosition="0"/>
    </format>
    <format dxfId="18">
      <pivotArea dataOnly="0" labelOnly="1" outline="0" fieldPosition="0">
        <references count="1">
          <reference field="13" count="1">
            <x v="1"/>
          </reference>
        </references>
      </pivotArea>
    </format>
  </formats>
  <chartFormats count="3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0" cacheId="38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S3:W9" firstHeaderRow="1" firstDataRow="2" firstDataCol="1" rowPageCount="1" colPageCount="1"/>
  <pivotFields count="40">
    <pivotField showAll="0"/>
    <pivotField showAll="0"/>
    <pivotField showAll="0"/>
    <pivotField showAll="0"/>
    <pivotField showAll="0"/>
    <pivotField showAll="0"/>
    <pivotField axis="axisCol" showAll="0">
      <items count="6">
        <item x="3"/>
        <item x="1"/>
        <item x="2"/>
        <item x="0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7"/>
  </rowFields>
  <rowItems count="5">
    <i>
      <x/>
    </i>
    <i>
      <x v="1"/>
    </i>
    <i>
      <x v="2"/>
    </i>
    <i>
      <x v="3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1">
    <pageField fld="13" item="1" hier="-1"/>
  </pageFields>
  <dataFields count="1">
    <dataField name="周分配工作量" fld="7" baseField="25" baseItem="0"/>
  </dataFields>
  <formats count="2">
    <format dxfId="21">
      <pivotArea field="13" type="button" dataOnly="0" labelOnly="1" outline="0" axis="axisPage" fieldPosition="0"/>
    </format>
    <format dxfId="20">
      <pivotArea dataOnly="0" labelOnly="1" outline="0" fieldPosition="0">
        <references count="1">
          <reference field="13" count="1">
            <x v="1"/>
          </reference>
        </references>
      </pivotArea>
    </format>
  </format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表1" displayName="表1" ref="A1:H94" totalsRowShown="0" headerRowDxfId="45" headerRowBorderDxfId="44" tableBorderDxfId="43">
  <tableColumns count="8">
    <tableColumn id="1" name="大类" dataDxfId="42"/>
    <tableColumn id="2" name="类别" dataDxfId="41"/>
    <tableColumn id="3" name="评估项" dataDxfId="40"/>
    <tableColumn id="5" name="评估结果" dataDxfId="39"/>
    <tableColumn id="4" name="负向值" dataDxfId="38"/>
    <tableColumn id="8" name="正向值" dataDxfId="37"/>
    <tableColumn id="6" name="权重" dataDxfId="36"/>
    <tableColumn id="7" name="评估值" dataDxfId="35">
      <calculatedColumnFormula>IF(TRIM(C2)="","",IF(D2="Y",F2,IF(D2="N",E2,(F2-E2)/2+E2)))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.xml"/><Relationship Id="rId4" Type="http://schemas.openxmlformats.org/officeDocument/2006/relationships/comments" Target="../comments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comments" Target="../comments7.xml"/><Relationship Id="rId5" Type="http://schemas.openxmlformats.org/officeDocument/2006/relationships/vmlDrawing" Target="../drawings/vmlDrawing7.vml"/><Relationship Id="rId4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11.xml"/><Relationship Id="rId4" Type="http://schemas.openxmlformats.org/officeDocument/2006/relationships/pivotTable" Target="../pivotTables/pivotTable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5" Type="http://schemas.openxmlformats.org/officeDocument/2006/relationships/drawing" Target="../drawings/drawing13.xml"/><Relationship Id="rId4" Type="http://schemas.openxmlformats.org/officeDocument/2006/relationships/pivotTable" Target="../pivotTables/pivotTable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00B050"/>
  </sheetPr>
  <dimension ref="A1:C47"/>
  <sheetViews>
    <sheetView topLeftCell="A10" workbookViewId="0">
      <selection activeCell="C16" sqref="C16"/>
    </sheetView>
  </sheetViews>
  <sheetFormatPr defaultRowHeight="13.5"/>
  <cols>
    <col min="1" max="1" width="9" style="2"/>
    <col min="2" max="2" width="17.25" style="2" bestFit="1" customWidth="1"/>
    <col min="3" max="3" width="86.375" style="2" customWidth="1"/>
  </cols>
  <sheetData>
    <row r="1" spans="1:3">
      <c r="A1" s="14" t="s">
        <v>97</v>
      </c>
      <c r="B1" s="14" t="s">
        <v>98</v>
      </c>
      <c r="C1" s="14" t="s">
        <v>99</v>
      </c>
    </row>
    <row r="2" spans="1:3" ht="40.5">
      <c r="A2" s="163" t="s">
        <v>97</v>
      </c>
      <c r="B2" s="14" t="s">
        <v>318</v>
      </c>
      <c r="C2" s="14" t="s">
        <v>317</v>
      </c>
    </row>
    <row r="3" spans="1:3">
      <c r="A3" s="164"/>
      <c r="B3" s="47" t="s">
        <v>319</v>
      </c>
      <c r="C3" s="14" t="s">
        <v>333</v>
      </c>
    </row>
    <row r="4" spans="1:3" ht="27">
      <c r="A4" s="164"/>
      <c r="B4" s="48" t="s">
        <v>320</v>
      </c>
      <c r="C4" s="14" t="s">
        <v>334</v>
      </c>
    </row>
    <row r="5" spans="1:3" ht="54">
      <c r="A5" s="164"/>
      <c r="B5" s="48" t="s">
        <v>321</v>
      </c>
      <c r="C5" s="14" t="s">
        <v>335</v>
      </c>
    </row>
    <row r="6" spans="1:3">
      <c r="A6" s="164"/>
      <c r="B6" s="48" t="s">
        <v>322</v>
      </c>
      <c r="C6" s="14" t="s">
        <v>336</v>
      </c>
    </row>
    <row r="7" spans="1:3">
      <c r="A7" s="164"/>
      <c r="B7" s="48" t="s">
        <v>323</v>
      </c>
      <c r="C7" s="14" t="s">
        <v>337</v>
      </c>
    </row>
    <row r="8" spans="1:3">
      <c r="A8" s="164"/>
      <c r="B8" s="48" t="s">
        <v>324</v>
      </c>
      <c r="C8" s="14" t="s">
        <v>338</v>
      </c>
    </row>
    <row r="9" spans="1:3" ht="27">
      <c r="A9" s="164"/>
      <c r="B9" s="48" t="s">
        <v>325</v>
      </c>
      <c r="C9" s="14" t="s">
        <v>339</v>
      </c>
    </row>
    <row r="10" spans="1:3">
      <c r="A10" s="164"/>
      <c r="B10" s="49" t="s">
        <v>326</v>
      </c>
      <c r="C10" s="14" t="s">
        <v>340</v>
      </c>
    </row>
    <row r="11" spans="1:3">
      <c r="A11" s="164"/>
      <c r="B11" s="50" t="s">
        <v>327</v>
      </c>
      <c r="C11" s="14" t="s">
        <v>341</v>
      </c>
    </row>
    <row r="12" spans="1:3" ht="27">
      <c r="A12" s="164"/>
      <c r="B12" s="50" t="s">
        <v>328</v>
      </c>
      <c r="C12" s="14" t="s">
        <v>342</v>
      </c>
    </row>
    <row r="13" spans="1:3" ht="27">
      <c r="A13" s="164"/>
      <c r="B13" s="51" t="s">
        <v>329</v>
      </c>
      <c r="C13" s="14" t="s">
        <v>343</v>
      </c>
    </row>
    <row r="14" spans="1:3">
      <c r="A14" s="164"/>
      <c r="B14" s="52" t="s">
        <v>330</v>
      </c>
      <c r="C14" s="14" t="s">
        <v>344</v>
      </c>
    </row>
    <row r="15" spans="1:3">
      <c r="A15" s="164"/>
      <c r="B15" s="52" t="s">
        <v>331</v>
      </c>
      <c r="C15" s="14" t="s">
        <v>345</v>
      </c>
    </row>
    <row r="16" spans="1:3">
      <c r="A16" s="164"/>
      <c r="B16" s="52" t="s">
        <v>332</v>
      </c>
      <c r="C16" s="14" t="s">
        <v>346</v>
      </c>
    </row>
    <row r="17" spans="1:3">
      <c r="A17" s="164"/>
      <c r="B17" s="14"/>
      <c r="C17" s="14"/>
    </row>
    <row r="18" spans="1:3">
      <c r="A18" s="164"/>
      <c r="B18" s="14"/>
      <c r="C18" s="14"/>
    </row>
    <row r="19" spans="1:3">
      <c r="A19" s="164"/>
      <c r="B19" s="14"/>
      <c r="C19" s="14"/>
    </row>
    <row r="20" spans="1:3">
      <c r="A20" s="164"/>
      <c r="B20" s="14"/>
      <c r="C20" s="14"/>
    </row>
    <row r="21" spans="1:3">
      <c r="A21" s="165"/>
      <c r="B21" s="14"/>
      <c r="C21" s="14"/>
    </row>
    <row r="22" spans="1:3" ht="27">
      <c r="A22" s="163" t="s">
        <v>307</v>
      </c>
      <c r="B22" s="14"/>
      <c r="C22" s="14" t="s">
        <v>135</v>
      </c>
    </row>
    <row r="23" spans="1:3" ht="54">
      <c r="A23" s="164"/>
      <c r="B23" s="14" t="s">
        <v>115</v>
      </c>
      <c r="C23" s="14" t="s">
        <v>116</v>
      </c>
    </row>
    <row r="24" spans="1:3" ht="27">
      <c r="A24" s="164"/>
      <c r="B24" s="14" t="s">
        <v>105</v>
      </c>
      <c r="C24" s="14" t="s">
        <v>106</v>
      </c>
    </row>
    <row r="25" spans="1:3" ht="27">
      <c r="A25" s="164"/>
      <c r="B25" s="14" t="s">
        <v>107</v>
      </c>
      <c r="C25" s="14" t="s">
        <v>109</v>
      </c>
    </row>
    <row r="26" spans="1:3">
      <c r="A26" s="164"/>
      <c r="B26" s="14" t="s">
        <v>100</v>
      </c>
      <c r="C26" s="14" t="s">
        <v>117</v>
      </c>
    </row>
    <row r="27" spans="1:3">
      <c r="A27" s="164"/>
      <c r="B27" s="14" t="s">
        <v>101</v>
      </c>
      <c r="C27" s="14" t="s">
        <v>113</v>
      </c>
    </row>
    <row r="28" spans="1:3" ht="27">
      <c r="A28" s="164"/>
      <c r="B28" s="14" t="s">
        <v>270</v>
      </c>
      <c r="C28" s="14" t="s">
        <v>269</v>
      </c>
    </row>
    <row r="29" spans="1:3">
      <c r="A29" s="164"/>
      <c r="B29" s="14" t="s">
        <v>118</v>
      </c>
      <c r="C29" s="14" t="s">
        <v>119</v>
      </c>
    </row>
    <row r="30" spans="1:3" ht="40.5">
      <c r="A30" s="164"/>
      <c r="B30" s="14" t="s">
        <v>102</v>
      </c>
      <c r="C30" s="14" t="s">
        <v>120</v>
      </c>
    </row>
    <row r="31" spans="1:3">
      <c r="A31" s="164"/>
      <c r="B31" s="14" t="s">
        <v>103</v>
      </c>
      <c r="C31" s="14" t="s">
        <v>121</v>
      </c>
    </row>
    <row r="32" spans="1:3">
      <c r="A32" s="165"/>
      <c r="B32" s="14" t="s">
        <v>104</v>
      </c>
      <c r="C32" s="14" t="s">
        <v>122</v>
      </c>
    </row>
    <row r="33" spans="1:3">
      <c r="A33" s="14"/>
      <c r="B33" s="14"/>
      <c r="C33" s="14"/>
    </row>
    <row r="34" spans="1:3">
      <c r="A34" s="14"/>
      <c r="B34" s="14"/>
      <c r="C34" s="14"/>
    </row>
    <row r="35" spans="1:3">
      <c r="A35" s="14"/>
      <c r="B35" s="14"/>
      <c r="C35" s="14"/>
    </row>
    <row r="36" spans="1:3">
      <c r="A36" s="14"/>
      <c r="B36" s="14"/>
      <c r="C36" s="14"/>
    </row>
    <row r="37" spans="1:3">
      <c r="A37" s="14"/>
      <c r="B37" s="14"/>
      <c r="C37" s="14"/>
    </row>
    <row r="38" spans="1:3">
      <c r="A38" s="14"/>
      <c r="B38" s="14"/>
      <c r="C38" s="14"/>
    </row>
    <row r="39" spans="1:3">
      <c r="A39" s="14"/>
      <c r="B39" s="14"/>
      <c r="C39" s="14"/>
    </row>
    <row r="40" spans="1:3">
      <c r="A40" s="14"/>
      <c r="B40" s="14"/>
      <c r="C40" s="14"/>
    </row>
    <row r="41" spans="1:3">
      <c r="A41" s="14"/>
      <c r="B41" s="14"/>
      <c r="C41" s="14"/>
    </row>
    <row r="42" spans="1:3">
      <c r="A42" s="14"/>
      <c r="B42" s="14"/>
      <c r="C42" s="14"/>
    </row>
    <row r="43" spans="1:3">
      <c r="A43" s="14"/>
      <c r="B43" s="14"/>
      <c r="C43" s="14"/>
    </row>
    <row r="44" spans="1:3">
      <c r="A44" s="14"/>
      <c r="B44" s="14"/>
      <c r="C44" s="14"/>
    </row>
    <row r="45" spans="1:3">
      <c r="A45" s="14"/>
      <c r="B45" s="14"/>
      <c r="C45" s="14"/>
    </row>
    <row r="46" spans="1:3">
      <c r="A46" s="14"/>
      <c r="B46" s="14"/>
      <c r="C46" s="14"/>
    </row>
    <row r="47" spans="1:3">
      <c r="A47" s="14"/>
      <c r="B47" s="14"/>
      <c r="C47" s="14"/>
    </row>
  </sheetData>
  <mergeCells count="2">
    <mergeCell ref="A22:A32"/>
    <mergeCell ref="A2:A21"/>
  </mergeCells>
  <phoneticPr fontId="1" type="noConversion"/>
  <hyperlinks>
    <hyperlink ref="B4" location="项目信息!A1" display="项目信息"/>
    <hyperlink ref="B5" location="项目阶段与里程碑!A1" display="项目阶段与里程碑"/>
    <hyperlink ref="B6" location="项目风险评估表!A1" display="项目风险评估表"/>
    <hyperlink ref="B7" location="项目参数!A1" display="项目参数"/>
    <hyperlink ref="B8" location="干系人分析!A1" display="干系人分析"/>
    <hyperlink ref="B9" location="沟通计划!A1" display="沟通计划"/>
    <hyperlink ref="B10" location="项目通讯录!A1" display="项目通讯录"/>
    <hyperlink ref="B11" location="风险列表!A1" display="风险列表"/>
    <hyperlink ref="B12" location="需求列表!A1" display="需求列表"/>
    <hyperlink ref="B13" location="项目进度计划!A1" display="项目进度计划"/>
    <hyperlink ref="B14" location="周计划视图!A1" display="周计划视图"/>
    <hyperlink ref="B15" location="甘特图视图!A1" display="甘特图视图"/>
    <hyperlink ref="B16" location="挣值法视图!A1" display="挣值法视图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A1:G65"/>
  <sheetViews>
    <sheetView topLeftCell="A37" zoomScaleNormal="100" workbookViewId="0">
      <selection activeCell="C65" sqref="C65"/>
    </sheetView>
  </sheetViews>
  <sheetFormatPr defaultRowHeight="13.5"/>
  <cols>
    <col min="1" max="1" width="9" style="2"/>
    <col min="2" max="2" width="18.5" style="19" customWidth="1"/>
    <col min="3" max="3" width="24.25" style="4" customWidth="1"/>
    <col min="4" max="4" width="57.5" style="2" customWidth="1"/>
  </cols>
  <sheetData>
    <row r="1" spans="1:7" s="11" customFormat="1" ht="64.5" customHeight="1">
      <c r="A1" s="10" t="s">
        <v>17</v>
      </c>
      <c r="B1" s="10" t="s">
        <v>16</v>
      </c>
      <c r="C1" s="10" t="s">
        <v>15</v>
      </c>
      <c r="D1" s="10" t="s">
        <v>33</v>
      </c>
    </row>
    <row r="2" spans="1:7">
      <c r="A2" s="166" t="s">
        <v>18</v>
      </c>
      <c r="B2" s="13" t="s">
        <v>9</v>
      </c>
      <c r="C2" s="5"/>
      <c r="D2" s="14" t="s">
        <v>52</v>
      </c>
    </row>
    <row r="3" spans="1:7">
      <c r="A3" s="166"/>
      <c r="B3" s="15" t="s">
        <v>53</v>
      </c>
      <c r="C3" s="5"/>
      <c r="D3" s="14" t="s">
        <v>54</v>
      </c>
    </row>
    <row r="4" spans="1:7" ht="27">
      <c r="A4" s="166"/>
      <c r="B4" s="13" t="s">
        <v>11</v>
      </c>
      <c r="C4" s="5" t="s">
        <v>606</v>
      </c>
      <c r="D4" s="14" t="str">
        <f>"项目的类型：" &amp; IFERROR(VLOOKUP(C4,项目参数!$L$2:$M$10,2,FALSE),"")</f>
        <v>项目的类型：金蝶中国介绍的商机，我们自己实施，和金蝶没有项目交叉</v>
      </c>
    </row>
    <row r="5" spans="1:7">
      <c r="A5" s="166"/>
      <c r="B5" s="13" t="s">
        <v>78</v>
      </c>
      <c r="C5" s="25"/>
      <c r="D5" s="14" t="s">
        <v>79</v>
      </c>
      <c r="F5" t="s">
        <v>599</v>
      </c>
    </row>
    <row r="6" spans="1:7">
      <c r="A6" s="166"/>
      <c r="B6" s="16" t="s">
        <v>10</v>
      </c>
      <c r="C6" s="25"/>
      <c r="D6" s="14" t="s">
        <v>80</v>
      </c>
    </row>
    <row r="7" spans="1:7">
      <c r="A7" s="166"/>
      <c r="B7" s="16"/>
      <c r="C7" s="5"/>
      <c r="D7" s="14"/>
      <c r="F7" t="s">
        <v>600</v>
      </c>
    </row>
    <row r="8" spans="1:7">
      <c r="A8" s="166"/>
      <c r="B8" s="17" t="s">
        <v>194</v>
      </c>
      <c r="C8" s="28">
        <f>SUM(项目风险评估表!I:I)</f>
        <v>0</v>
      </c>
      <c r="D8" s="18" t="s">
        <v>195</v>
      </c>
    </row>
    <row r="9" spans="1:7">
      <c r="A9" s="166"/>
      <c r="B9" s="13" t="s">
        <v>43</v>
      </c>
      <c r="C9" s="5"/>
      <c r="D9" s="14" t="s">
        <v>55</v>
      </c>
    </row>
    <row r="10" spans="1:7" ht="27">
      <c r="A10" s="166"/>
      <c r="B10" s="13" t="s">
        <v>44</v>
      </c>
      <c r="C10" s="5"/>
      <c r="D10" s="14" t="s">
        <v>56</v>
      </c>
    </row>
    <row r="11" spans="1:7">
      <c r="A11" s="166"/>
      <c r="B11" s="13"/>
      <c r="C11" s="5"/>
      <c r="D11" s="14"/>
      <c r="F11" t="s">
        <v>601</v>
      </c>
    </row>
    <row r="12" spans="1:7">
      <c r="A12" s="166"/>
      <c r="B12" s="13" t="s">
        <v>163</v>
      </c>
      <c r="C12" s="5" t="s">
        <v>167</v>
      </c>
      <c r="D12" s="14" t="s">
        <v>166</v>
      </c>
    </row>
    <row r="13" spans="1:7">
      <c r="A13" s="166"/>
      <c r="B13" s="13" t="s">
        <v>164</v>
      </c>
      <c r="C13" s="5" t="s">
        <v>167</v>
      </c>
      <c r="D13" s="14" t="s">
        <v>165</v>
      </c>
    </row>
    <row r="14" spans="1:7">
      <c r="A14" s="166"/>
      <c r="B14" s="16"/>
      <c r="C14" s="5"/>
      <c r="D14" s="14"/>
    </row>
    <row r="15" spans="1:7">
      <c r="A15" s="166" t="s">
        <v>47</v>
      </c>
      <c r="B15" s="13" t="s">
        <v>48</v>
      </c>
      <c r="C15" s="53">
        <v>41640</v>
      </c>
      <c r="D15" s="14" t="s">
        <v>57</v>
      </c>
    </row>
    <row r="16" spans="1:7" ht="27">
      <c r="A16" s="166"/>
      <c r="B16" s="13" t="str">
        <f>"项目预估工作量"&amp; CHAR(10)&amp; "(" &amp; C21 &amp; ")"</f>
        <v>项目预估工作量
(工时)</v>
      </c>
      <c r="C16" s="27">
        <v>100</v>
      </c>
      <c r="D16" s="14" t="s">
        <v>59</v>
      </c>
      <c r="G16" t="s">
        <v>625</v>
      </c>
    </row>
    <row r="17" spans="1:4">
      <c r="A17" s="166"/>
      <c r="B17" s="13"/>
      <c r="C17" s="5"/>
      <c r="D17" s="14"/>
    </row>
    <row r="18" spans="1:4">
      <c r="A18" s="166"/>
      <c r="B18" s="13" t="s">
        <v>49</v>
      </c>
      <c r="C18" s="53">
        <v>41275</v>
      </c>
      <c r="D18" s="14" t="s">
        <v>58</v>
      </c>
    </row>
    <row r="19" spans="1:4" ht="27">
      <c r="A19" s="166"/>
      <c r="B19" s="13" t="s">
        <v>84</v>
      </c>
      <c r="C19" s="53">
        <v>41122</v>
      </c>
      <c r="D19" s="14" t="s">
        <v>177</v>
      </c>
    </row>
    <row r="20" spans="1:4">
      <c r="A20" s="166"/>
      <c r="B20" s="16"/>
      <c r="C20" s="5"/>
      <c r="D20" s="14"/>
    </row>
    <row r="21" spans="1:4">
      <c r="A21" s="166"/>
      <c r="B21" s="16" t="s">
        <v>501</v>
      </c>
      <c r="C21" s="3" t="s">
        <v>504</v>
      </c>
      <c r="D21" s="14" t="str">
        <f>VLOOKUP(C21,项目参数!I25:K27,3,FALSE)</f>
        <v>按照标准的工作日计算，最小单位为1小时</v>
      </c>
    </row>
    <row r="22" spans="1:4">
      <c r="A22" s="166"/>
      <c r="B22" s="16" t="s">
        <v>502</v>
      </c>
      <c r="C22" s="68">
        <v>2</v>
      </c>
      <c r="D22" s="14" t="s">
        <v>511</v>
      </c>
    </row>
    <row r="23" spans="1:4">
      <c r="A23" s="166"/>
      <c r="B23" s="16"/>
      <c r="C23" s="68"/>
      <c r="D23" s="14"/>
    </row>
    <row r="24" spans="1:4">
      <c r="A24" s="166"/>
      <c r="B24" s="13" t="s">
        <v>623</v>
      </c>
      <c r="C24" s="134"/>
      <c r="D24" s="14" t="s">
        <v>624</v>
      </c>
    </row>
    <row r="25" spans="1:4">
      <c r="A25" s="166"/>
      <c r="B25" s="16"/>
      <c r="C25" s="134"/>
      <c r="D25" s="14"/>
    </row>
    <row r="26" spans="1:4" ht="27">
      <c r="A26" s="166"/>
      <c r="B26" s="17" t="str">
        <f>"项目实际工作量" &amp; CHAR(10) &amp; "(" &amp; C21 &amp; ")"</f>
        <v>项目实际工作量
(工时)</v>
      </c>
      <c r="C26" s="63">
        <f ca="1">SUM('临-进度'!AH:AH)</f>
        <v>144</v>
      </c>
      <c r="D26" s="18" t="s">
        <v>521</v>
      </c>
    </row>
    <row r="27" spans="1:4">
      <c r="A27" s="166"/>
      <c r="B27" s="17" t="s">
        <v>382</v>
      </c>
      <c r="C27" s="28">
        <f ca="1">MAX('临-进度'!$AG:$AG)-MIN('临-进度'!$K:$K)</f>
        <v>67</v>
      </c>
      <c r="D27" s="18" t="s">
        <v>494</v>
      </c>
    </row>
    <row r="28" spans="1:4" ht="27">
      <c r="A28" s="166"/>
      <c r="B28" s="17" t="s">
        <v>50</v>
      </c>
      <c r="C28" s="28"/>
      <c r="D28" s="18" t="s">
        <v>60</v>
      </c>
    </row>
    <row r="29" spans="1:4">
      <c r="A29" s="166"/>
      <c r="B29" s="17" t="s">
        <v>529</v>
      </c>
      <c r="C29" s="28">
        <f>GETPIVOTDATA("求和项:挣值 EV/BCWP",'临-挣值'!$Q$3)-GETPIVOTDATA("求和项:实际成本 AC/ACWP",'临-挣值'!$Q$3)</f>
        <v>-155</v>
      </c>
      <c r="D29" s="18" t="s">
        <v>533</v>
      </c>
    </row>
    <row r="30" spans="1:4">
      <c r="A30" s="166"/>
      <c r="B30" s="17" t="s">
        <v>530</v>
      </c>
      <c r="C30" s="28">
        <f>GETPIVOTDATA("求和项:挣值 EV/BCWP",'临-挣值'!$Q$3)-GETPIVOTDATA("求和项:计划成本 PV/BCWS",'临-挣值'!$Q$3)</f>
        <v>-5</v>
      </c>
      <c r="D30" s="18" t="s">
        <v>534</v>
      </c>
    </row>
    <row r="31" spans="1:4">
      <c r="A31" s="166"/>
      <c r="B31" s="17" t="s">
        <v>527</v>
      </c>
      <c r="C31" s="138">
        <f>GETPIVOTDATA("求和项:挣值 EV/BCWP",'临-挣值'!$Q$3)/GETPIVOTDATA("求和项:实际成本 AC/ACWP",'临-挣值'!$Q$3)</f>
        <v>6.6265060240963861E-2</v>
      </c>
      <c r="D31" s="18" t="s">
        <v>531</v>
      </c>
    </row>
    <row r="32" spans="1:4">
      <c r="A32" s="166"/>
      <c r="B32" s="17" t="s">
        <v>528</v>
      </c>
      <c r="C32" s="138">
        <f>GETPIVOTDATA("求和项:挣值 EV/BCWP",'临-挣值'!$Q$3)/GETPIVOTDATA("求和项:计划成本 PV/BCWS",'临-挣值'!$Q$3)</f>
        <v>0.6875</v>
      </c>
      <c r="D32" s="18" t="s">
        <v>532</v>
      </c>
    </row>
    <row r="33" spans="1:4">
      <c r="A33" s="166"/>
      <c r="B33" s="16"/>
      <c r="C33" s="5"/>
      <c r="D33" s="14"/>
    </row>
    <row r="34" spans="1:4">
      <c r="A34" s="163" t="s">
        <v>111</v>
      </c>
      <c r="B34" s="16" t="s">
        <v>110</v>
      </c>
      <c r="C34" s="29">
        <v>2</v>
      </c>
      <c r="D34" s="14" t="s">
        <v>112</v>
      </c>
    </row>
    <row r="35" spans="1:4">
      <c r="A35" s="165"/>
      <c r="B35" s="16"/>
      <c r="C35" s="5"/>
      <c r="D35" s="14"/>
    </row>
    <row r="36" spans="1:4">
      <c r="A36" s="163" t="s">
        <v>21</v>
      </c>
      <c r="B36" s="13"/>
      <c r="C36" s="5"/>
      <c r="D36" s="14"/>
    </row>
    <row r="37" spans="1:4">
      <c r="A37" s="164"/>
      <c r="B37" s="13" t="s">
        <v>61</v>
      </c>
      <c r="C37" s="5"/>
      <c r="D37" s="14" t="s">
        <v>62</v>
      </c>
    </row>
    <row r="38" spans="1:4">
      <c r="A38" s="164"/>
      <c r="B38" s="13" t="s">
        <v>32</v>
      </c>
      <c r="C38" s="5"/>
      <c r="D38" s="14" t="s">
        <v>67</v>
      </c>
    </row>
    <row r="39" spans="1:4">
      <c r="A39" s="164"/>
      <c r="B39" s="13" t="s">
        <v>65</v>
      </c>
      <c r="C39" s="26"/>
      <c r="D39" s="14" t="s">
        <v>66</v>
      </c>
    </row>
    <row r="40" spans="1:4">
      <c r="A40" s="164"/>
      <c r="B40" s="13" t="s">
        <v>46</v>
      </c>
      <c r="C40" s="26"/>
      <c r="D40" s="14" t="s">
        <v>63</v>
      </c>
    </row>
    <row r="41" spans="1:4">
      <c r="A41" s="164"/>
      <c r="B41" s="13" t="s">
        <v>14</v>
      </c>
      <c r="C41" s="26"/>
      <c r="D41" s="14" t="s">
        <v>64</v>
      </c>
    </row>
    <row r="42" spans="1:4">
      <c r="A42" s="164"/>
      <c r="B42" s="13" t="s">
        <v>71</v>
      </c>
      <c r="C42" s="30"/>
      <c r="D42" s="14" t="s">
        <v>68</v>
      </c>
    </row>
    <row r="43" spans="1:4">
      <c r="A43" s="164"/>
      <c r="B43" s="13"/>
      <c r="C43" s="5"/>
      <c r="D43" s="14"/>
    </row>
    <row r="44" spans="1:4">
      <c r="A44" s="164"/>
      <c r="B44" s="17" t="s">
        <v>69</v>
      </c>
      <c r="C44" s="28"/>
      <c r="D44" s="18" t="s">
        <v>70</v>
      </c>
    </row>
    <row r="45" spans="1:4">
      <c r="A45" s="165"/>
      <c r="B45" s="16"/>
      <c r="C45" s="5"/>
      <c r="D45" s="14"/>
    </row>
    <row r="46" spans="1:4">
      <c r="A46" s="163" t="s">
        <v>20</v>
      </c>
      <c r="B46" s="13" t="s">
        <v>12</v>
      </c>
      <c r="C46" s="5"/>
      <c r="D46" s="14" t="s">
        <v>642</v>
      </c>
    </row>
    <row r="47" spans="1:4">
      <c r="A47" s="164"/>
      <c r="B47" s="13" t="s">
        <v>40</v>
      </c>
      <c r="C47" s="5"/>
      <c r="D47" s="14" t="s">
        <v>72</v>
      </c>
    </row>
    <row r="48" spans="1:4">
      <c r="A48" s="164"/>
      <c r="B48" s="13" t="s">
        <v>41</v>
      </c>
      <c r="C48" s="5"/>
      <c r="D48" s="14" t="s">
        <v>73</v>
      </c>
    </row>
    <row r="49" spans="1:4">
      <c r="A49" s="164"/>
      <c r="B49" s="16" t="s">
        <v>34</v>
      </c>
      <c r="C49" s="25"/>
      <c r="D49" s="14" t="s">
        <v>161</v>
      </c>
    </row>
    <row r="50" spans="1:4">
      <c r="A50" s="164"/>
      <c r="B50" s="16" t="s">
        <v>35</v>
      </c>
      <c r="C50" s="25"/>
      <c r="D50" s="14" t="s">
        <v>162</v>
      </c>
    </row>
    <row r="51" spans="1:4">
      <c r="A51" s="165"/>
      <c r="B51" s="16"/>
      <c r="C51" s="5"/>
      <c r="D51" s="14"/>
    </row>
    <row r="52" spans="1:4">
      <c r="A52" s="166" t="s">
        <v>19</v>
      </c>
      <c r="B52" s="13" t="s">
        <v>23</v>
      </c>
      <c r="C52" s="5"/>
      <c r="D52" s="14" t="s">
        <v>168</v>
      </c>
    </row>
    <row r="53" spans="1:4">
      <c r="A53" s="166"/>
      <c r="B53" s="13" t="s">
        <v>39</v>
      </c>
      <c r="C53" s="5"/>
      <c r="D53" s="14" t="s">
        <v>169</v>
      </c>
    </row>
    <row r="54" spans="1:4">
      <c r="A54" s="166"/>
      <c r="B54" s="16" t="s">
        <v>42</v>
      </c>
      <c r="C54" s="25"/>
      <c r="D54" s="14" t="s">
        <v>170</v>
      </c>
    </row>
    <row r="55" spans="1:4">
      <c r="A55" s="166"/>
      <c r="B55" s="16" t="s">
        <v>24</v>
      </c>
      <c r="C55" s="30"/>
      <c r="D55" s="14" t="s">
        <v>75</v>
      </c>
    </row>
    <row r="56" spans="1:4">
      <c r="A56" s="166"/>
      <c r="C56" s="5"/>
      <c r="D56" s="14"/>
    </row>
    <row r="57" spans="1:4">
      <c r="A57" s="166" t="s">
        <v>22</v>
      </c>
      <c r="B57" s="13" t="s">
        <v>13</v>
      </c>
      <c r="C57" s="5"/>
      <c r="D57" s="14" t="s">
        <v>171</v>
      </c>
    </row>
    <row r="58" spans="1:4">
      <c r="A58" s="166"/>
      <c r="B58" s="13" t="s">
        <v>76</v>
      </c>
      <c r="C58" s="5"/>
      <c r="D58" s="14" t="s">
        <v>172</v>
      </c>
    </row>
    <row r="59" spans="1:4">
      <c r="A59" s="166"/>
      <c r="B59" s="13" t="s">
        <v>45</v>
      </c>
      <c r="C59" s="25"/>
      <c r="D59" s="14" t="s">
        <v>173</v>
      </c>
    </row>
    <row r="60" spans="1:4">
      <c r="A60" s="166"/>
      <c r="B60" s="13"/>
      <c r="C60" s="5"/>
      <c r="D60" s="14"/>
    </row>
    <row r="61" spans="1:4">
      <c r="A61" s="166"/>
      <c r="B61" s="13" t="s">
        <v>36</v>
      </c>
      <c r="C61" s="30"/>
      <c r="D61" s="14" t="s">
        <v>36</v>
      </c>
    </row>
    <row r="62" spans="1:4" ht="27">
      <c r="A62" s="166"/>
      <c r="B62" s="13" t="s">
        <v>51</v>
      </c>
      <c r="C62" s="27"/>
      <c r="D62" s="14" t="s">
        <v>174</v>
      </c>
    </row>
    <row r="63" spans="1:4">
      <c r="A63" s="166"/>
      <c r="B63" s="13" t="s">
        <v>37</v>
      </c>
      <c r="C63" s="26"/>
      <c r="D63" s="14" t="s">
        <v>175</v>
      </c>
    </row>
    <row r="64" spans="1:4">
      <c r="A64" s="166"/>
      <c r="B64" s="13" t="s">
        <v>38</v>
      </c>
      <c r="C64" s="26"/>
      <c r="D64" s="14" t="s">
        <v>176</v>
      </c>
    </row>
    <row r="65" spans="1:4">
      <c r="A65" s="166"/>
      <c r="B65" s="16"/>
      <c r="C65" s="5"/>
      <c r="D65" s="14"/>
    </row>
  </sheetData>
  <mergeCells count="7">
    <mergeCell ref="A52:A56"/>
    <mergeCell ref="A57:A65"/>
    <mergeCell ref="A36:A45"/>
    <mergeCell ref="A46:A51"/>
    <mergeCell ref="A2:A14"/>
    <mergeCell ref="A15:A33"/>
    <mergeCell ref="A34:A35"/>
  </mergeCells>
  <phoneticPr fontId="1" type="noConversion"/>
  <conditionalFormatting sqref="A57:XFD65">
    <cfRule type="expression" dxfId="51" priority="7">
      <formula>$C$13="无"</formula>
    </cfRule>
  </conditionalFormatting>
  <conditionalFormatting sqref="A52:XFD56">
    <cfRule type="expression" dxfId="50" priority="6">
      <formula>$C$12="无"</formula>
    </cfRule>
  </conditionalFormatting>
  <conditionalFormatting sqref="C31:C32">
    <cfRule type="cellIs" dxfId="49" priority="3" operator="lessThan">
      <formula>1</formula>
    </cfRule>
    <cfRule type="cellIs" dxfId="48" priority="4" operator="greaterThan">
      <formula>1</formula>
    </cfRule>
  </conditionalFormatting>
  <conditionalFormatting sqref="C29:C30">
    <cfRule type="cellIs" dxfId="47" priority="1" operator="lessThan">
      <formula>0</formula>
    </cfRule>
    <cfRule type="cellIs" dxfId="46" priority="2" operator="greaterThan">
      <formula>0</formula>
    </cfRule>
  </conditionalFormatting>
  <dataValidations count="5">
    <dataValidation type="date" operator="greaterThanOrEqual" allowBlank="1" showInputMessage="1" showErrorMessage="1" sqref="C15 C18:C19 C39:C41 C63:C64">
      <formula1>40179</formula1>
    </dataValidation>
    <dataValidation type="whole" operator="greaterThanOrEqual" allowBlank="1" showInputMessage="1" showErrorMessage="1" sqref="C16 C61:C62 C55 C42">
      <formula1>0</formula1>
    </dataValidation>
    <dataValidation type="list" allowBlank="1" showInputMessage="1" showErrorMessage="1" sqref="C34">
      <formula1>"1,2,3,4,5,6,7,8"</formula1>
    </dataValidation>
    <dataValidation type="list" allowBlank="1" showInputMessage="1" showErrorMessage="1" sqref="C12:C13">
      <formula1>"有,无"</formula1>
    </dataValidation>
    <dataValidation type="list" allowBlank="1" showInputMessage="1" showErrorMessage="1" sqref="C37">
      <formula1>"待签,已签订,与金蝶签"</formula1>
    </dataValidation>
  </dataValidations>
  <pageMargins left="0.7" right="0.7" top="0.75" bottom="0.75" header="0.3" footer="0.3"/>
  <pageSetup paperSize="9" scale="77" orientation="portrait" horizontalDpi="300" verticalDpi="300" r:id="rId1"/>
  <colBreaks count="1" manualBreakCount="1">
    <brk id="4" max="1048575" man="1"/>
  </colBreaks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5" id="{545A9998-B1CC-461B-B370-2F2900CB4D52}">
            <xm:f>$C$21&lt;&gt;项目参数!$I$27</xm:f>
            <x14:dxf>
              <font>
                <strike/>
                <color theme="0" tint="-0.34998626667073579"/>
              </font>
            </x14:dxf>
          </x14:cfRule>
          <xm:sqref>B22:D22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内部通讯录!$B:$B</xm:f>
          </x14:formula1>
          <xm:sqref>C59 C5:C6 C49:C50 C54</xm:sqref>
        </x14:dataValidation>
        <x14:dataValidation type="list" allowBlank="1" showInputMessage="1" showErrorMessage="1">
          <x14:formula1>
            <xm:f>项目参数!$I$25:$I$27</xm:f>
          </x14:formula1>
          <xm:sqref>C21</xm:sqref>
        </x14:dataValidation>
        <x14:dataValidation type="list" allowBlank="1" showInputMessage="1" showErrorMessage="1">
          <x14:formula1>
            <xm:f>项目参数!$L$2:$L$10</xm:f>
          </x14:formula1>
          <xm:sqref>C4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A1:I94"/>
  <sheetViews>
    <sheetView topLeftCell="A58" workbookViewId="0">
      <selection activeCell="I13" sqref="I13"/>
    </sheetView>
  </sheetViews>
  <sheetFormatPr defaultRowHeight="13.5"/>
  <cols>
    <col min="1" max="2" width="9" style="2"/>
    <col min="3" max="3" width="72.625" style="2" customWidth="1"/>
    <col min="5" max="6" width="10.25" style="3" customWidth="1"/>
    <col min="7" max="7" width="12.125" customWidth="1"/>
    <col min="8" max="8" width="9" style="71"/>
    <col min="9" max="9" width="12.125" customWidth="1"/>
  </cols>
  <sheetData>
    <row r="1" spans="1:9" s="3" customFormat="1">
      <c r="A1" s="133" t="s">
        <v>246</v>
      </c>
      <c r="B1" s="133" t="s">
        <v>191</v>
      </c>
      <c r="C1" s="133" t="s">
        <v>192</v>
      </c>
      <c r="D1" s="155" t="s">
        <v>193</v>
      </c>
      <c r="E1" s="155" t="s">
        <v>635</v>
      </c>
      <c r="F1" s="155" t="s">
        <v>636</v>
      </c>
      <c r="G1" s="155" t="s">
        <v>522</v>
      </c>
      <c r="H1" s="156" t="s">
        <v>308</v>
      </c>
      <c r="I1" s="3" t="s">
        <v>643</v>
      </c>
    </row>
    <row r="2" spans="1:9">
      <c r="A2" s="135" t="s">
        <v>248</v>
      </c>
      <c r="B2" s="131" t="s">
        <v>196</v>
      </c>
      <c r="C2" s="14" t="s">
        <v>202</v>
      </c>
      <c r="D2" s="6"/>
      <c r="E2" s="8">
        <v>-1</v>
      </c>
      <c r="F2" s="8">
        <v>1</v>
      </c>
      <c r="G2" s="8">
        <v>1</v>
      </c>
      <c r="H2" s="154">
        <f t="shared" ref="H2:H33" si="0">IF(TRIM(C2)="","",IF(D2="Y",F2,IF(D2="N",E2,(F2-E2)/2+E2)))</f>
        <v>0</v>
      </c>
      <c r="I2" t="str">
        <f>IF(B2="",I1,B2)</f>
        <v>组织</v>
      </c>
    </row>
    <row r="3" spans="1:9">
      <c r="A3" s="135"/>
      <c r="B3" s="132"/>
      <c r="C3" s="14" t="s">
        <v>203</v>
      </c>
      <c r="D3" s="6"/>
      <c r="E3" s="8">
        <v>0</v>
      </c>
      <c r="F3" s="8">
        <v>-1</v>
      </c>
      <c r="G3" s="8">
        <v>1</v>
      </c>
      <c r="H3" s="154">
        <f t="shared" si="0"/>
        <v>-0.5</v>
      </c>
      <c r="I3" t="str">
        <f t="shared" ref="I3:I66" si="1">IF(B3="",I2,B3)</f>
        <v>组织</v>
      </c>
    </row>
    <row r="4" spans="1:9">
      <c r="A4" s="135"/>
      <c r="B4" s="132"/>
      <c r="C4" s="14" t="s">
        <v>204</v>
      </c>
      <c r="D4" s="6"/>
      <c r="E4" s="8">
        <v>-1</v>
      </c>
      <c r="F4" s="8">
        <v>1</v>
      </c>
      <c r="G4" s="8">
        <v>1</v>
      </c>
      <c r="H4" s="154">
        <f t="shared" si="0"/>
        <v>0</v>
      </c>
      <c r="I4" t="str">
        <f t="shared" si="1"/>
        <v>组织</v>
      </c>
    </row>
    <row r="5" spans="1:9">
      <c r="A5" s="135"/>
      <c r="B5" s="133"/>
      <c r="C5" s="14"/>
      <c r="D5" s="6"/>
      <c r="E5" s="8">
        <v>0</v>
      </c>
      <c r="F5" s="8">
        <v>1</v>
      </c>
      <c r="G5" s="8">
        <v>1</v>
      </c>
      <c r="H5" s="154" t="str">
        <f t="shared" si="0"/>
        <v/>
      </c>
      <c r="I5" t="str">
        <f t="shared" si="1"/>
        <v>组织</v>
      </c>
    </row>
    <row r="6" spans="1:9">
      <c r="A6" s="135"/>
      <c r="B6" s="131" t="s">
        <v>247</v>
      </c>
      <c r="C6" s="14" t="s">
        <v>205</v>
      </c>
      <c r="D6" s="6"/>
      <c r="E6" s="8">
        <v>-1</v>
      </c>
      <c r="F6" s="8">
        <v>1</v>
      </c>
      <c r="G6" s="8">
        <v>1</v>
      </c>
      <c r="H6" s="154">
        <f t="shared" si="0"/>
        <v>0</v>
      </c>
      <c r="I6" t="str">
        <f t="shared" si="1"/>
        <v>资金</v>
      </c>
    </row>
    <row r="7" spans="1:9">
      <c r="A7" s="135"/>
      <c r="B7" s="132"/>
      <c r="C7" s="14" t="s">
        <v>206</v>
      </c>
      <c r="D7" s="6"/>
      <c r="E7" s="8">
        <v>0</v>
      </c>
      <c r="F7" s="8">
        <v>1</v>
      </c>
      <c r="G7" s="8">
        <v>1</v>
      </c>
      <c r="H7" s="154">
        <f t="shared" si="0"/>
        <v>0.5</v>
      </c>
      <c r="I7" t="str">
        <f t="shared" si="1"/>
        <v>资金</v>
      </c>
    </row>
    <row r="8" spans="1:9">
      <c r="A8" s="135"/>
      <c r="B8" s="132"/>
      <c r="C8" s="14" t="s">
        <v>207</v>
      </c>
      <c r="D8" s="6"/>
      <c r="E8" s="8">
        <v>0</v>
      </c>
      <c r="F8" s="8">
        <v>-2</v>
      </c>
      <c r="G8" s="8">
        <v>1</v>
      </c>
      <c r="H8" s="154">
        <f t="shared" si="0"/>
        <v>-1</v>
      </c>
      <c r="I8" t="str">
        <f t="shared" si="1"/>
        <v>资金</v>
      </c>
    </row>
    <row r="9" spans="1:9">
      <c r="A9" s="135"/>
      <c r="B9" s="132"/>
      <c r="C9" s="14" t="s">
        <v>208</v>
      </c>
      <c r="D9" s="6"/>
      <c r="E9" s="8">
        <v>-1</v>
      </c>
      <c r="F9" s="8">
        <v>0</v>
      </c>
      <c r="G9" s="8">
        <v>1</v>
      </c>
      <c r="H9" s="154">
        <f t="shared" si="0"/>
        <v>-0.5</v>
      </c>
      <c r="I9" t="str">
        <f t="shared" si="1"/>
        <v>资金</v>
      </c>
    </row>
    <row r="10" spans="1:9">
      <c r="A10" s="135"/>
      <c r="B10" s="133"/>
      <c r="C10" s="14"/>
      <c r="D10" s="6"/>
      <c r="E10" s="8">
        <v>0</v>
      </c>
      <c r="F10" s="8">
        <v>1</v>
      </c>
      <c r="G10" s="8">
        <v>1</v>
      </c>
      <c r="H10" s="154" t="str">
        <f t="shared" si="0"/>
        <v/>
      </c>
      <c r="I10" t="str">
        <f t="shared" si="1"/>
        <v>资金</v>
      </c>
    </row>
    <row r="11" spans="1:9">
      <c r="A11" s="135"/>
      <c r="B11" s="131" t="s">
        <v>197</v>
      </c>
      <c r="C11" s="14" t="s">
        <v>209</v>
      </c>
      <c r="D11" s="6"/>
      <c r="E11" s="8">
        <v>-1</v>
      </c>
      <c r="F11" s="8">
        <v>0</v>
      </c>
      <c r="G11" s="8">
        <v>1</v>
      </c>
      <c r="H11" s="154">
        <f t="shared" si="0"/>
        <v>-0.5</v>
      </c>
      <c r="I11" t="str">
        <f t="shared" si="1"/>
        <v>人员</v>
      </c>
    </row>
    <row r="12" spans="1:9">
      <c r="A12" s="135"/>
      <c r="B12" s="132"/>
      <c r="C12" s="14" t="s">
        <v>210</v>
      </c>
      <c r="D12" s="6"/>
      <c r="E12" s="8">
        <v>-1</v>
      </c>
      <c r="F12" s="8">
        <v>0</v>
      </c>
      <c r="G12" s="8">
        <v>1</v>
      </c>
      <c r="H12" s="154">
        <f t="shared" si="0"/>
        <v>-0.5</v>
      </c>
      <c r="I12" t="str">
        <f t="shared" si="1"/>
        <v>人员</v>
      </c>
    </row>
    <row r="13" spans="1:9">
      <c r="A13" s="135"/>
      <c r="B13" s="132"/>
      <c r="C13" s="14" t="s">
        <v>211</v>
      </c>
      <c r="D13" s="6"/>
      <c r="E13" s="8">
        <v>-1</v>
      </c>
      <c r="F13" s="8">
        <v>0</v>
      </c>
      <c r="G13" s="8">
        <v>1</v>
      </c>
      <c r="H13" s="154">
        <f t="shared" si="0"/>
        <v>-0.5</v>
      </c>
      <c r="I13" t="str">
        <f t="shared" si="1"/>
        <v>人员</v>
      </c>
    </row>
    <row r="14" spans="1:9">
      <c r="A14" s="135"/>
      <c r="B14" s="132"/>
      <c r="C14" s="14" t="s">
        <v>212</v>
      </c>
      <c r="D14" s="6"/>
      <c r="E14" s="8">
        <v>-1</v>
      </c>
      <c r="F14" s="8">
        <v>1</v>
      </c>
      <c r="G14" s="8">
        <v>1</v>
      </c>
      <c r="H14" s="154">
        <f t="shared" si="0"/>
        <v>0</v>
      </c>
      <c r="I14" t="str">
        <f t="shared" si="1"/>
        <v>人员</v>
      </c>
    </row>
    <row r="15" spans="1:9">
      <c r="A15" s="135"/>
      <c r="B15" s="132"/>
      <c r="C15" s="14" t="s">
        <v>213</v>
      </c>
      <c r="D15" s="6"/>
      <c r="E15" s="8">
        <v>-1</v>
      </c>
      <c r="F15" s="8">
        <v>1</v>
      </c>
      <c r="G15" s="8">
        <v>1</v>
      </c>
      <c r="H15" s="154">
        <f t="shared" si="0"/>
        <v>0</v>
      </c>
      <c r="I15" t="str">
        <f t="shared" si="1"/>
        <v>人员</v>
      </c>
    </row>
    <row r="16" spans="1:9">
      <c r="A16" s="135"/>
      <c r="B16" s="132"/>
      <c r="C16" s="14" t="s">
        <v>214</v>
      </c>
      <c r="D16" s="6"/>
      <c r="E16" s="8">
        <v>-1</v>
      </c>
      <c r="F16" s="8">
        <v>1</v>
      </c>
      <c r="G16" s="8">
        <v>1</v>
      </c>
      <c r="H16" s="154">
        <f t="shared" si="0"/>
        <v>0</v>
      </c>
      <c r="I16" t="str">
        <f t="shared" si="1"/>
        <v>人员</v>
      </c>
    </row>
    <row r="17" spans="1:9">
      <c r="A17" s="135"/>
      <c r="B17" s="132"/>
      <c r="C17" s="14"/>
      <c r="D17" s="6"/>
      <c r="E17" s="8">
        <v>0</v>
      </c>
      <c r="F17" s="8">
        <v>1</v>
      </c>
      <c r="G17" s="8">
        <v>1</v>
      </c>
      <c r="H17" s="154" t="str">
        <f t="shared" si="0"/>
        <v/>
      </c>
      <c r="I17" t="str">
        <f t="shared" si="1"/>
        <v>人员</v>
      </c>
    </row>
    <row r="18" spans="1:9">
      <c r="A18" s="135"/>
      <c r="B18" s="133"/>
      <c r="C18" s="14"/>
      <c r="D18" s="6"/>
      <c r="E18" s="8">
        <v>0</v>
      </c>
      <c r="F18" s="8">
        <v>1</v>
      </c>
      <c r="G18" s="8">
        <v>1</v>
      </c>
      <c r="H18" s="154" t="str">
        <f t="shared" si="0"/>
        <v/>
      </c>
      <c r="I18" t="str">
        <f t="shared" si="1"/>
        <v>人员</v>
      </c>
    </row>
    <row r="19" spans="1:9">
      <c r="A19" s="135"/>
      <c r="B19" s="131" t="s">
        <v>198</v>
      </c>
      <c r="C19" s="14" t="s">
        <v>215</v>
      </c>
      <c r="D19" s="6"/>
      <c r="E19" s="8">
        <v>-1</v>
      </c>
      <c r="F19" s="8">
        <v>0</v>
      </c>
      <c r="G19" s="8">
        <v>1</v>
      </c>
      <c r="H19" s="154">
        <f t="shared" si="0"/>
        <v>-0.5</v>
      </c>
      <c r="I19" t="str">
        <f t="shared" si="1"/>
        <v>时间</v>
      </c>
    </row>
    <row r="20" spans="1:9">
      <c r="A20" s="135"/>
      <c r="B20" s="132"/>
      <c r="C20" s="14" t="s">
        <v>216</v>
      </c>
      <c r="D20" s="6"/>
      <c r="E20" s="8">
        <v>0</v>
      </c>
      <c r="F20" s="8">
        <v>1</v>
      </c>
      <c r="G20" s="8">
        <v>1</v>
      </c>
      <c r="H20" s="154">
        <f t="shared" si="0"/>
        <v>0.5</v>
      </c>
      <c r="I20" t="str">
        <f t="shared" si="1"/>
        <v>时间</v>
      </c>
    </row>
    <row r="21" spans="1:9">
      <c r="A21" s="135"/>
      <c r="B21" s="132"/>
      <c r="C21" s="14" t="s">
        <v>217</v>
      </c>
      <c r="D21" s="6"/>
      <c r="E21" s="8">
        <v>-1</v>
      </c>
      <c r="F21" s="8">
        <v>0</v>
      </c>
      <c r="G21" s="8">
        <v>1</v>
      </c>
      <c r="H21" s="154">
        <f t="shared" si="0"/>
        <v>-0.5</v>
      </c>
      <c r="I21" t="str">
        <f t="shared" si="1"/>
        <v>时间</v>
      </c>
    </row>
    <row r="22" spans="1:9">
      <c r="A22" s="135"/>
      <c r="B22" s="132"/>
      <c r="C22" s="14" t="s">
        <v>218</v>
      </c>
      <c r="D22" s="6"/>
      <c r="E22" s="8">
        <v>-1</v>
      </c>
      <c r="F22" s="8">
        <v>1</v>
      </c>
      <c r="G22" s="8">
        <v>1</v>
      </c>
      <c r="H22" s="154">
        <f t="shared" si="0"/>
        <v>0</v>
      </c>
      <c r="I22" t="str">
        <f t="shared" si="1"/>
        <v>时间</v>
      </c>
    </row>
    <row r="23" spans="1:9">
      <c r="A23" s="135"/>
      <c r="B23" s="132"/>
      <c r="C23" s="14"/>
      <c r="D23" s="6"/>
      <c r="E23" s="8">
        <v>0</v>
      </c>
      <c r="F23" s="8">
        <v>1</v>
      </c>
      <c r="G23" s="8">
        <v>1</v>
      </c>
      <c r="H23" s="154" t="str">
        <f t="shared" si="0"/>
        <v/>
      </c>
      <c r="I23" t="str">
        <f t="shared" si="1"/>
        <v>时间</v>
      </c>
    </row>
    <row r="24" spans="1:9">
      <c r="A24" s="135"/>
      <c r="B24" s="132"/>
      <c r="C24" s="14"/>
      <c r="D24" s="6"/>
      <c r="E24" s="8">
        <v>0</v>
      </c>
      <c r="F24" s="8">
        <v>1</v>
      </c>
      <c r="G24" s="8">
        <v>1</v>
      </c>
      <c r="H24" s="154" t="str">
        <f t="shared" si="0"/>
        <v/>
      </c>
      <c r="I24" t="str">
        <f t="shared" si="1"/>
        <v>时间</v>
      </c>
    </row>
    <row r="25" spans="1:9">
      <c r="A25" s="135"/>
      <c r="B25" s="132"/>
      <c r="C25" s="14"/>
      <c r="D25" s="6"/>
      <c r="E25" s="8">
        <v>0</v>
      </c>
      <c r="F25" s="8">
        <v>1</v>
      </c>
      <c r="G25" s="8">
        <v>1</v>
      </c>
      <c r="H25" s="154" t="str">
        <f t="shared" si="0"/>
        <v/>
      </c>
      <c r="I25" t="str">
        <f t="shared" si="1"/>
        <v>时间</v>
      </c>
    </row>
    <row r="26" spans="1:9">
      <c r="A26" s="136"/>
      <c r="B26" s="133"/>
      <c r="C26" s="14"/>
      <c r="D26" s="6"/>
      <c r="E26" s="8">
        <v>0</v>
      </c>
      <c r="F26" s="8">
        <v>1</v>
      </c>
      <c r="G26" s="8">
        <v>1</v>
      </c>
      <c r="H26" s="154" t="str">
        <f t="shared" si="0"/>
        <v/>
      </c>
      <c r="I26" t="str">
        <f t="shared" si="1"/>
        <v>时间</v>
      </c>
    </row>
    <row r="27" spans="1:9">
      <c r="A27" s="131" t="s">
        <v>245</v>
      </c>
      <c r="B27" s="131" t="s">
        <v>245</v>
      </c>
      <c r="C27" s="14" t="s">
        <v>219</v>
      </c>
      <c r="D27" s="6"/>
      <c r="E27" s="8">
        <v>0</v>
      </c>
      <c r="F27" s="8">
        <v>1</v>
      </c>
      <c r="G27" s="8">
        <v>1</v>
      </c>
      <c r="H27" s="154">
        <f t="shared" si="0"/>
        <v>0.5</v>
      </c>
      <c r="I27" t="str">
        <f t="shared" si="1"/>
        <v xml:space="preserve">业务风险 </v>
      </c>
    </row>
    <row r="28" spans="1:9">
      <c r="A28" s="132"/>
      <c r="B28" s="132"/>
      <c r="C28" s="14" t="s">
        <v>220</v>
      </c>
      <c r="D28" s="6"/>
      <c r="E28" s="8">
        <v>0</v>
      </c>
      <c r="F28" s="8">
        <v>1</v>
      </c>
      <c r="G28" s="8">
        <v>1</v>
      </c>
      <c r="H28" s="154">
        <f t="shared" si="0"/>
        <v>0.5</v>
      </c>
      <c r="I28" t="str">
        <f t="shared" si="1"/>
        <v xml:space="preserve">业务风险 </v>
      </c>
    </row>
    <row r="29" spans="1:9">
      <c r="A29" s="132"/>
      <c r="B29" s="132"/>
      <c r="C29" s="14" t="s">
        <v>221</v>
      </c>
      <c r="D29" s="6"/>
      <c r="E29" s="8">
        <v>-2</v>
      </c>
      <c r="F29" s="8">
        <v>1</v>
      </c>
      <c r="G29" s="8">
        <v>1</v>
      </c>
      <c r="H29" s="154">
        <f t="shared" si="0"/>
        <v>-0.5</v>
      </c>
      <c r="I29" t="str">
        <f t="shared" si="1"/>
        <v xml:space="preserve">业务风险 </v>
      </c>
    </row>
    <row r="30" spans="1:9">
      <c r="A30" s="132"/>
      <c r="B30" s="132"/>
      <c r="C30" s="14" t="s">
        <v>222</v>
      </c>
      <c r="D30" s="6"/>
      <c r="E30" s="8">
        <v>-1</v>
      </c>
      <c r="F30" s="8">
        <v>1</v>
      </c>
      <c r="G30" s="8">
        <v>1</v>
      </c>
      <c r="H30" s="154">
        <f t="shared" si="0"/>
        <v>0</v>
      </c>
      <c r="I30" t="str">
        <f t="shared" si="1"/>
        <v xml:space="preserve">业务风险 </v>
      </c>
    </row>
    <row r="31" spans="1:9">
      <c r="A31" s="132"/>
      <c r="B31" s="132"/>
      <c r="C31" s="14"/>
      <c r="D31" s="6"/>
      <c r="E31" s="8">
        <v>-1</v>
      </c>
      <c r="F31" s="8">
        <v>1</v>
      </c>
      <c r="G31" s="8">
        <v>1</v>
      </c>
      <c r="H31" s="154" t="str">
        <f t="shared" si="0"/>
        <v/>
      </c>
      <c r="I31" t="str">
        <f t="shared" si="1"/>
        <v xml:space="preserve">业务风险 </v>
      </c>
    </row>
    <row r="32" spans="1:9">
      <c r="A32" s="132"/>
      <c r="B32" s="132"/>
      <c r="C32" s="14"/>
      <c r="D32" s="6"/>
      <c r="E32" s="8">
        <v>-1</v>
      </c>
      <c r="F32" s="8">
        <v>1</v>
      </c>
      <c r="G32" s="8">
        <v>1</v>
      </c>
      <c r="H32" s="154" t="str">
        <f t="shared" si="0"/>
        <v/>
      </c>
      <c r="I32" t="str">
        <f t="shared" si="1"/>
        <v xml:space="preserve">业务风险 </v>
      </c>
    </row>
    <row r="33" spans="1:9">
      <c r="A33" s="133"/>
      <c r="B33" s="133"/>
      <c r="C33" s="14"/>
      <c r="D33" s="6"/>
      <c r="E33" s="8">
        <v>-1</v>
      </c>
      <c r="F33" s="8">
        <v>1</v>
      </c>
      <c r="G33" s="8">
        <v>1</v>
      </c>
      <c r="H33" s="154" t="str">
        <f t="shared" si="0"/>
        <v/>
      </c>
      <c r="I33" t="str">
        <f t="shared" si="1"/>
        <v xml:space="preserve">业务风险 </v>
      </c>
    </row>
    <row r="34" spans="1:9">
      <c r="A34" s="132" t="s">
        <v>249</v>
      </c>
      <c r="B34" s="131" t="s">
        <v>199</v>
      </c>
      <c r="C34" s="14" t="s">
        <v>223</v>
      </c>
      <c r="D34" s="6"/>
      <c r="E34" s="8">
        <v>-1</v>
      </c>
      <c r="F34" s="8">
        <v>0</v>
      </c>
      <c r="G34" s="8">
        <v>1</v>
      </c>
      <c r="H34" s="154">
        <f t="shared" ref="H34:H65" si="2">IF(TRIM(C34)="","",IF(D34="Y",F34,IF(D34="N",E34,(F34-E34)/2+E34)))</f>
        <v>-0.5</v>
      </c>
      <c r="I34" t="str">
        <f t="shared" si="1"/>
        <v>规模风险</v>
      </c>
    </row>
    <row r="35" spans="1:9">
      <c r="A35" s="132"/>
      <c r="B35" s="132"/>
      <c r="C35" s="14" t="s">
        <v>224</v>
      </c>
      <c r="D35" s="6"/>
      <c r="E35" s="8">
        <v>-1</v>
      </c>
      <c r="F35" s="8">
        <v>1</v>
      </c>
      <c r="G35" s="8">
        <v>1</v>
      </c>
      <c r="H35" s="154">
        <f t="shared" si="2"/>
        <v>0</v>
      </c>
      <c r="I35" t="str">
        <f t="shared" si="1"/>
        <v>规模风险</v>
      </c>
    </row>
    <row r="36" spans="1:9">
      <c r="A36" s="132"/>
      <c r="B36" s="132"/>
      <c r="C36" s="14" t="s">
        <v>225</v>
      </c>
      <c r="D36" s="6"/>
      <c r="E36" s="8">
        <v>-1</v>
      </c>
      <c r="F36" s="8">
        <v>1</v>
      </c>
      <c r="G36" s="8">
        <v>1</v>
      </c>
      <c r="H36" s="154">
        <f t="shared" si="2"/>
        <v>0</v>
      </c>
      <c r="I36" t="str">
        <f t="shared" si="1"/>
        <v>规模风险</v>
      </c>
    </row>
    <row r="37" spans="1:9">
      <c r="A37" s="132"/>
      <c r="B37" s="132"/>
      <c r="C37" s="14" t="s">
        <v>637</v>
      </c>
      <c r="D37" s="6"/>
      <c r="E37" s="8">
        <v>0</v>
      </c>
      <c r="F37" s="8">
        <v>-1</v>
      </c>
      <c r="G37" s="8">
        <v>1</v>
      </c>
      <c r="H37" s="154">
        <f t="shared" si="2"/>
        <v>-0.5</v>
      </c>
      <c r="I37" t="str">
        <f t="shared" si="1"/>
        <v>规模风险</v>
      </c>
    </row>
    <row r="38" spans="1:9">
      <c r="A38" s="132"/>
      <c r="B38" s="132"/>
      <c r="C38" s="14" t="s">
        <v>226</v>
      </c>
      <c r="D38" s="6"/>
      <c r="E38" s="8">
        <v>0</v>
      </c>
      <c r="F38" s="8">
        <v>-1</v>
      </c>
      <c r="G38" s="8">
        <v>1</v>
      </c>
      <c r="H38" s="154">
        <f t="shared" si="2"/>
        <v>-0.5</v>
      </c>
      <c r="I38" t="str">
        <f t="shared" si="1"/>
        <v>规模风险</v>
      </c>
    </row>
    <row r="39" spans="1:9">
      <c r="A39" s="132"/>
      <c r="B39" s="132"/>
      <c r="C39" s="14"/>
      <c r="D39" s="6"/>
      <c r="E39" s="8">
        <v>-1</v>
      </c>
      <c r="F39" s="8">
        <v>1</v>
      </c>
      <c r="G39" s="8">
        <v>1</v>
      </c>
      <c r="H39" s="154" t="str">
        <f t="shared" si="2"/>
        <v/>
      </c>
      <c r="I39" t="str">
        <f t="shared" si="1"/>
        <v>规模风险</v>
      </c>
    </row>
    <row r="40" spans="1:9">
      <c r="A40" s="132"/>
      <c r="B40" s="132"/>
      <c r="C40" s="14"/>
      <c r="D40" s="6"/>
      <c r="E40" s="8">
        <v>-1</v>
      </c>
      <c r="F40" s="8">
        <v>1</v>
      </c>
      <c r="G40" s="8">
        <v>1</v>
      </c>
      <c r="H40" s="154" t="str">
        <f t="shared" si="2"/>
        <v/>
      </c>
      <c r="I40" t="str">
        <f t="shared" si="1"/>
        <v>规模风险</v>
      </c>
    </row>
    <row r="41" spans="1:9">
      <c r="A41" s="132"/>
      <c r="B41" s="133"/>
      <c r="C41" s="14"/>
      <c r="D41" s="6"/>
      <c r="E41" s="8">
        <v>-1</v>
      </c>
      <c r="F41" s="8">
        <v>1</v>
      </c>
      <c r="G41" s="8">
        <v>1</v>
      </c>
      <c r="H41" s="154" t="str">
        <f t="shared" si="2"/>
        <v/>
      </c>
      <c r="I41" t="str">
        <f t="shared" si="1"/>
        <v>规模风险</v>
      </c>
    </row>
    <row r="42" spans="1:9">
      <c r="A42" s="132"/>
      <c r="B42" s="131" t="s">
        <v>200</v>
      </c>
      <c r="C42" s="14" t="s">
        <v>227</v>
      </c>
      <c r="D42" s="6"/>
      <c r="E42" s="8">
        <v>-2</v>
      </c>
      <c r="F42" s="8">
        <v>1</v>
      </c>
      <c r="G42" s="8">
        <v>1</v>
      </c>
      <c r="H42" s="154">
        <f t="shared" si="2"/>
        <v>-0.5</v>
      </c>
      <c r="I42" t="str">
        <f t="shared" si="1"/>
        <v>技术风险</v>
      </c>
    </row>
    <row r="43" spans="1:9">
      <c r="A43" s="132"/>
      <c r="B43" s="132"/>
      <c r="C43" s="14" t="s">
        <v>228</v>
      </c>
      <c r="D43" s="6"/>
      <c r="E43" s="8">
        <v>-1</v>
      </c>
      <c r="F43" s="8">
        <v>0</v>
      </c>
      <c r="G43" s="8">
        <v>1</v>
      </c>
      <c r="H43" s="154">
        <f t="shared" si="2"/>
        <v>-0.5</v>
      </c>
      <c r="I43" t="str">
        <f t="shared" si="1"/>
        <v>技术风险</v>
      </c>
    </row>
    <row r="44" spans="1:9">
      <c r="A44" s="132"/>
      <c r="B44" s="132"/>
      <c r="C44" s="14" t="s">
        <v>229</v>
      </c>
      <c r="D44" s="6"/>
      <c r="E44" s="8">
        <v>-1</v>
      </c>
      <c r="F44" s="8">
        <v>0</v>
      </c>
      <c r="G44" s="8">
        <v>1</v>
      </c>
      <c r="H44" s="154">
        <f t="shared" si="2"/>
        <v>-0.5</v>
      </c>
      <c r="I44" t="str">
        <f t="shared" si="1"/>
        <v>技术风险</v>
      </c>
    </row>
    <row r="45" spans="1:9">
      <c r="A45" s="132"/>
      <c r="B45" s="132"/>
      <c r="C45" s="14" t="s">
        <v>230</v>
      </c>
      <c r="D45" s="6"/>
      <c r="E45" s="8">
        <v>-1</v>
      </c>
      <c r="F45" s="8">
        <v>0</v>
      </c>
      <c r="G45" s="8">
        <v>1</v>
      </c>
      <c r="H45" s="154">
        <f t="shared" si="2"/>
        <v>-0.5</v>
      </c>
      <c r="I45" t="str">
        <f t="shared" si="1"/>
        <v>技术风险</v>
      </c>
    </row>
    <row r="46" spans="1:9">
      <c r="A46" s="132"/>
      <c r="B46" s="132"/>
      <c r="C46" s="14" t="s">
        <v>231</v>
      </c>
      <c r="D46" s="6"/>
      <c r="E46" s="8">
        <v>-1</v>
      </c>
      <c r="F46" s="8">
        <v>0</v>
      </c>
      <c r="G46" s="8">
        <v>1</v>
      </c>
      <c r="H46" s="154">
        <f t="shared" si="2"/>
        <v>-0.5</v>
      </c>
      <c r="I46" t="str">
        <f t="shared" si="1"/>
        <v>技术风险</v>
      </c>
    </row>
    <row r="47" spans="1:9">
      <c r="A47" s="132"/>
      <c r="B47" s="132"/>
      <c r="C47" s="14" t="s">
        <v>232</v>
      </c>
      <c r="D47" s="6"/>
      <c r="E47" s="8">
        <v>-1</v>
      </c>
      <c r="F47" s="8">
        <v>0</v>
      </c>
      <c r="G47" s="8">
        <v>1</v>
      </c>
      <c r="H47" s="154">
        <f t="shared" si="2"/>
        <v>-0.5</v>
      </c>
      <c r="I47" t="str">
        <f t="shared" si="1"/>
        <v>技术风险</v>
      </c>
    </row>
    <row r="48" spans="1:9" ht="27">
      <c r="A48" s="132"/>
      <c r="B48" s="132"/>
      <c r="C48" s="14" t="s">
        <v>233</v>
      </c>
      <c r="D48" s="6"/>
      <c r="E48" s="8">
        <v>-1</v>
      </c>
      <c r="F48" s="8">
        <v>0</v>
      </c>
      <c r="G48" s="8">
        <v>1</v>
      </c>
      <c r="H48" s="154">
        <f t="shared" si="2"/>
        <v>-0.5</v>
      </c>
      <c r="I48" t="str">
        <f t="shared" si="1"/>
        <v>技术风险</v>
      </c>
    </row>
    <row r="49" spans="1:9">
      <c r="A49" s="132"/>
      <c r="B49" s="132"/>
      <c r="C49" s="14" t="s">
        <v>234</v>
      </c>
      <c r="D49" s="6"/>
      <c r="E49" s="8">
        <v>-1</v>
      </c>
      <c r="F49" s="8">
        <v>0</v>
      </c>
      <c r="G49" s="8">
        <v>1</v>
      </c>
      <c r="H49" s="154">
        <f t="shared" si="2"/>
        <v>-0.5</v>
      </c>
      <c r="I49" t="str">
        <f t="shared" si="1"/>
        <v>技术风险</v>
      </c>
    </row>
    <row r="50" spans="1:9" ht="27">
      <c r="A50" s="132"/>
      <c r="B50" s="132"/>
      <c r="C50" s="14" t="s">
        <v>235</v>
      </c>
      <c r="D50" s="6"/>
      <c r="E50" s="8">
        <v>-1</v>
      </c>
      <c r="F50" s="8">
        <v>0</v>
      </c>
      <c r="G50" s="8">
        <v>1</v>
      </c>
      <c r="H50" s="154">
        <f t="shared" si="2"/>
        <v>-0.5</v>
      </c>
      <c r="I50" t="str">
        <f t="shared" si="1"/>
        <v>技术风险</v>
      </c>
    </row>
    <row r="51" spans="1:9" ht="27">
      <c r="A51" s="132"/>
      <c r="B51" s="132"/>
      <c r="C51" s="14" t="s">
        <v>236</v>
      </c>
      <c r="D51" s="6"/>
      <c r="E51" s="8">
        <v>-1</v>
      </c>
      <c r="F51" s="8">
        <v>0</v>
      </c>
      <c r="G51" s="8">
        <v>1</v>
      </c>
      <c r="H51" s="154">
        <f t="shared" si="2"/>
        <v>-0.5</v>
      </c>
      <c r="I51" t="str">
        <f t="shared" si="1"/>
        <v>技术风险</v>
      </c>
    </row>
    <row r="52" spans="1:9">
      <c r="A52" s="132"/>
      <c r="B52" s="132"/>
      <c r="C52" s="14" t="s">
        <v>237</v>
      </c>
      <c r="D52" s="6"/>
      <c r="E52" s="8">
        <v>-1</v>
      </c>
      <c r="F52" s="8">
        <v>0</v>
      </c>
      <c r="G52" s="8">
        <v>1</v>
      </c>
      <c r="H52" s="154">
        <f t="shared" si="2"/>
        <v>-0.5</v>
      </c>
      <c r="I52" t="str">
        <f t="shared" si="1"/>
        <v>技术风险</v>
      </c>
    </row>
    <row r="53" spans="1:9">
      <c r="A53" s="132"/>
      <c r="B53" s="132"/>
      <c r="C53" s="14" t="s">
        <v>238</v>
      </c>
      <c r="D53" s="6"/>
      <c r="E53" s="8">
        <v>-1</v>
      </c>
      <c r="F53" s="8">
        <v>0</v>
      </c>
      <c r="G53" s="8">
        <v>1</v>
      </c>
      <c r="H53" s="154">
        <f t="shared" si="2"/>
        <v>-0.5</v>
      </c>
      <c r="I53" t="str">
        <f t="shared" si="1"/>
        <v>技术风险</v>
      </c>
    </row>
    <row r="54" spans="1:9">
      <c r="A54" s="132"/>
      <c r="B54" s="132"/>
      <c r="C54" s="14" t="s">
        <v>239</v>
      </c>
      <c r="D54" s="6"/>
      <c r="E54" s="8">
        <v>-1</v>
      </c>
      <c r="F54" s="8">
        <v>0</v>
      </c>
      <c r="G54" s="8">
        <v>1</v>
      </c>
      <c r="H54" s="154">
        <f t="shared" si="2"/>
        <v>-0.5</v>
      </c>
      <c r="I54" t="str">
        <f t="shared" si="1"/>
        <v>技术风险</v>
      </c>
    </row>
    <row r="55" spans="1:9">
      <c r="A55" s="132"/>
      <c r="B55" s="132"/>
      <c r="C55" s="14" t="s">
        <v>240</v>
      </c>
      <c r="D55" s="6"/>
      <c r="E55" s="8">
        <v>-1</v>
      </c>
      <c r="F55" s="8">
        <v>0</v>
      </c>
      <c r="G55" s="8">
        <v>1</v>
      </c>
      <c r="H55" s="154">
        <f t="shared" si="2"/>
        <v>-0.5</v>
      </c>
      <c r="I55" t="str">
        <f t="shared" si="1"/>
        <v>技术风险</v>
      </c>
    </row>
    <row r="56" spans="1:9">
      <c r="A56" s="132"/>
      <c r="B56" s="132"/>
      <c r="C56" s="14" t="s">
        <v>241</v>
      </c>
      <c r="D56" s="6"/>
      <c r="E56" s="8">
        <v>-1</v>
      </c>
      <c r="F56" s="8">
        <v>0</v>
      </c>
      <c r="G56" s="8">
        <v>1</v>
      </c>
      <c r="H56" s="154">
        <f t="shared" si="2"/>
        <v>-0.5</v>
      </c>
      <c r="I56" t="str">
        <f t="shared" si="1"/>
        <v>技术风险</v>
      </c>
    </row>
    <row r="57" spans="1:9">
      <c r="A57" s="132"/>
      <c r="B57" s="132"/>
      <c r="C57" s="14"/>
      <c r="D57" s="6"/>
      <c r="E57" s="8">
        <v>-1</v>
      </c>
      <c r="F57" s="8">
        <v>0</v>
      </c>
      <c r="G57" s="8">
        <v>1</v>
      </c>
      <c r="H57" s="154" t="str">
        <f t="shared" si="2"/>
        <v/>
      </c>
      <c r="I57" t="str">
        <f t="shared" si="1"/>
        <v>技术风险</v>
      </c>
    </row>
    <row r="58" spans="1:9">
      <c r="A58" s="132"/>
      <c r="B58" s="132"/>
      <c r="C58" s="14"/>
      <c r="D58" s="6"/>
      <c r="E58" s="8">
        <v>-1</v>
      </c>
      <c r="F58" s="8">
        <v>0</v>
      </c>
      <c r="G58" s="8">
        <v>1</v>
      </c>
      <c r="H58" s="154" t="str">
        <f t="shared" si="2"/>
        <v/>
      </c>
      <c r="I58" t="str">
        <f t="shared" si="1"/>
        <v>技术风险</v>
      </c>
    </row>
    <row r="59" spans="1:9">
      <c r="A59" s="132"/>
      <c r="B59" s="133"/>
      <c r="C59" s="14"/>
      <c r="D59" s="6"/>
      <c r="E59" s="8">
        <v>-1</v>
      </c>
      <c r="F59" s="8">
        <v>0</v>
      </c>
      <c r="G59" s="8">
        <v>1</v>
      </c>
      <c r="H59" s="154" t="str">
        <f t="shared" si="2"/>
        <v/>
      </c>
      <c r="I59" t="str">
        <f t="shared" si="1"/>
        <v>技术风险</v>
      </c>
    </row>
    <row r="60" spans="1:9" ht="27">
      <c r="A60" s="132"/>
      <c r="B60" s="131" t="s">
        <v>201</v>
      </c>
      <c r="C60" s="14" t="s">
        <v>242</v>
      </c>
      <c r="D60" s="6"/>
      <c r="E60" s="8">
        <v>-1</v>
      </c>
      <c r="F60" s="8">
        <v>0</v>
      </c>
      <c r="G60" s="8">
        <v>1</v>
      </c>
      <c r="H60" s="154">
        <f t="shared" si="2"/>
        <v>-0.5</v>
      </c>
      <c r="I60" t="str">
        <f t="shared" si="1"/>
        <v>外部依赖性风险</v>
      </c>
    </row>
    <row r="61" spans="1:9">
      <c r="A61" s="132"/>
      <c r="B61" s="132"/>
      <c r="C61" s="14" t="s">
        <v>243</v>
      </c>
      <c r="D61" s="6"/>
      <c r="E61" s="8">
        <v>-1</v>
      </c>
      <c r="F61" s="8">
        <v>0</v>
      </c>
      <c r="G61" s="8">
        <v>1</v>
      </c>
      <c r="H61" s="154">
        <f t="shared" si="2"/>
        <v>-0.5</v>
      </c>
      <c r="I61" t="str">
        <f t="shared" si="1"/>
        <v>外部依赖性风险</v>
      </c>
    </row>
    <row r="62" spans="1:9" ht="40.5">
      <c r="A62" s="132"/>
      <c r="B62" s="132"/>
      <c r="C62" s="14" t="s">
        <v>244</v>
      </c>
      <c r="D62" s="6"/>
      <c r="E62" s="8">
        <v>-1</v>
      </c>
      <c r="F62" s="8">
        <v>0</v>
      </c>
      <c r="G62" s="8">
        <v>1</v>
      </c>
      <c r="H62" s="154">
        <f t="shared" si="2"/>
        <v>-0.5</v>
      </c>
      <c r="I62" t="str">
        <f t="shared" si="1"/>
        <v>外部依赖性风险</v>
      </c>
    </row>
    <row r="63" spans="1:9">
      <c r="A63" s="132"/>
      <c r="B63" s="132"/>
      <c r="C63" s="14"/>
      <c r="D63" s="6"/>
      <c r="E63" s="8">
        <v>-1</v>
      </c>
      <c r="F63" s="8">
        <v>0</v>
      </c>
      <c r="G63" s="8">
        <v>1</v>
      </c>
      <c r="H63" s="154" t="str">
        <f t="shared" si="2"/>
        <v/>
      </c>
      <c r="I63" t="str">
        <f t="shared" si="1"/>
        <v>外部依赖性风险</v>
      </c>
    </row>
    <row r="64" spans="1:9">
      <c r="A64" s="132"/>
      <c r="B64" s="133"/>
      <c r="C64" s="14"/>
      <c r="D64" s="6"/>
      <c r="E64" s="8">
        <v>-1</v>
      </c>
      <c r="F64" s="8">
        <v>0</v>
      </c>
      <c r="G64" s="8">
        <v>1</v>
      </c>
      <c r="H64" s="154" t="str">
        <f t="shared" si="2"/>
        <v/>
      </c>
      <c r="I64" t="str">
        <f t="shared" si="1"/>
        <v>外部依赖性风险</v>
      </c>
    </row>
    <row r="65" spans="1:9">
      <c r="A65" s="133"/>
      <c r="B65" s="14"/>
      <c r="C65" s="14"/>
      <c r="D65" s="6"/>
      <c r="E65" s="8">
        <v>-1</v>
      </c>
      <c r="F65" s="8">
        <v>0</v>
      </c>
      <c r="G65" s="8">
        <v>1</v>
      </c>
      <c r="H65" s="154" t="str">
        <f t="shared" si="2"/>
        <v/>
      </c>
      <c r="I65" t="str">
        <f t="shared" si="1"/>
        <v>外部依赖性风险</v>
      </c>
    </row>
    <row r="66" spans="1:9">
      <c r="A66" s="14"/>
      <c r="B66" s="14"/>
      <c r="C66" s="14"/>
      <c r="D66" s="6"/>
      <c r="E66" s="8">
        <v>-1</v>
      </c>
      <c r="F66" s="8">
        <v>0</v>
      </c>
      <c r="G66" s="8">
        <v>1</v>
      </c>
      <c r="H66" s="154" t="str">
        <f t="shared" ref="H66:H94" si="3">IF(TRIM(C66)="","",IF(D66="Y",F66,IF(D66="N",E66,(F66-E66)/2+E66)))</f>
        <v/>
      </c>
      <c r="I66" t="str">
        <f t="shared" si="1"/>
        <v>外部依赖性风险</v>
      </c>
    </row>
    <row r="67" spans="1:9">
      <c r="A67" s="14"/>
      <c r="B67" s="14"/>
      <c r="C67" s="14"/>
      <c r="D67" s="6"/>
      <c r="E67" s="8">
        <v>-1</v>
      </c>
      <c r="F67" s="8">
        <v>0</v>
      </c>
      <c r="G67" s="8">
        <v>1</v>
      </c>
      <c r="H67" s="154" t="str">
        <f t="shared" si="3"/>
        <v/>
      </c>
      <c r="I67" t="str">
        <f t="shared" ref="I67:I94" si="4">IF(B67="",I66,B67)</f>
        <v>外部依赖性风险</v>
      </c>
    </row>
    <row r="68" spans="1:9">
      <c r="A68" s="14"/>
      <c r="B68" s="14"/>
      <c r="C68" s="14"/>
      <c r="D68" s="6"/>
      <c r="E68" s="8">
        <v>-1</v>
      </c>
      <c r="F68" s="8">
        <v>0</v>
      </c>
      <c r="G68" s="8">
        <v>1</v>
      </c>
      <c r="H68" s="154" t="str">
        <f t="shared" si="3"/>
        <v/>
      </c>
      <c r="I68" t="str">
        <f t="shared" si="4"/>
        <v>外部依赖性风险</v>
      </c>
    </row>
    <row r="69" spans="1:9">
      <c r="A69" s="14"/>
      <c r="B69" s="14"/>
      <c r="C69" s="14"/>
      <c r="D69" s="6"/>
      <c r="E69" s="8">
        <v>-1</v>
      </c>
      <c r="F69" s="8">
        <v>0</v>
      </c>
      <c r="G69" s="8">
        <v>1</v>
      </c>
      <c r="H69" s="154" t="str">
        <f t="shared" si="3"/>
        <v/>
      </c>
      <c r="I69" t="str">
        <f t="shared" si="4"/>
        <v>外部依赖性风险</v>
      </c>
    </row>
    <row r="70" spans="1:9">
      <c r="A70" s="14"/>
      <c r="B70" s="14"/>
      <c r="C70" s="14"/>
      <c r="D70" s="6"/>
      <c r="E70" s="8">
        <v>-1</v>
      </c>
      <c r="F70" s="8">
        <v>0</v>
      </c>
      <c r="G70" s="8">
        <v>1</v>
      </c>
      <c r="H70" s="154" t="str">
        <f t="shared" si="3"/>
        <v/>
      </c>
      <c r="I70" t="str">
        <f t="shared" si="4"/>
        <v>外部依赖性风险</v>
      </c>
    </row>
    <row r="71" spans="1:9">
      <c r="A71" s="14"/>
      <c r="B71" s="14"/>
      <c r="C71" s="14"/>
      <c r="D71" s="6"/>
      <c r="E71" s="8">
        <v>-1</v>
      </c>
      <c r="F71" s="8">
        <v>0</v>
      </c>
      <c r="G71" s="8">
        <v>1</v>
      </c>
      <c r="H71" s="154" t="str">
        <f t="shared" si="3"/>
        <v/>
      </c>
      <c r="I71" t="str">
        <f t="shared" si="4"/>
        <v>外部依赖性风险</v>
      </c>
    </row>
    <row r="72" spans="1:9">
      <c r="A72" s="14"/>
      <c r="B72" s="14"/>
      <c r="C72" s="14"/>
      <c r="D72" s="6"/>
      <c r="E72" s="8">
        <v>-1</v>
      </c>
      <c r="F72" s="8">
        <v>0</v>
      </c>
      <c r="G72" s="8">
        <v>1</v>
      </c>
      <c r="H72" s="154" t="str">
        <f t="shared" si="3"/>
        <v/>
      </c>
      <c r="I72" t="str">
        <f t="shared" si="4"/>
        <v>外部依赖性风险</v>
      </c>
    </row>
    <row r="73" spans="1:9">
      <c r="A73" s="14"/>
      <c r="B73" s="14"/>
      <c r="C73" s="14"/>
      <c r="D73" s="6"/>
      <c r="E73" s="8">
        <v>-1</v>
      </c>
      <c r="F73" s="8">
        <v>0</v>
      </c>
      <c r="G73" s="8">
        <v>1</v>
      </c>
      <c r="H73" s="154" t="str">
        <f t="shared" si="3"/>
        <v/>
      </c>
      <c r="I73" t="str">
        <f t="shared" si="4"/>
        <v>外部依赖性风险</v>
      </c>
    </row>
    <row r="74" spans="1:9">
      <c r="A74" s="14"/>
      <c r="B74" s="14"/>
      <c r="C74" s="14"/>
      <c r="D74" s="6"/>
      <c r="E74" s="8">
        <v>-1</v>
      </c>
      <c r="F74" s="8">
        <v>0</v>
      </c>
      <c r="G74" s="8">
        <v>1</v>
      </c>
      <c r="H74" s="154" t="str">
        <f t="shared" si="3"/>
        <v/>
      </c>
      <c r="I74" t="str">
        <f t="shared" si="4"/>
        <v>外部依赖性风险</v>
      </c>
    </row>
    <row r="75" spans="1:9">
      <c r="A75" s="14"/>
      <c r="B75" s="14"/>
      <c r="C75" s="14"/>
      <c r="D75" s="6"/>
      <c r="E75" s="8">
        <v>-1</v>
      </c>
      <c r="F75" s="8">
        <v>0</v>
      </c>
      <c r="G75" s="8">
        <v>1</v>
      </c>
      <c r="H75" s="154" t="str">
        <f t="shared" si="3"/>
        <v/>
      </c>
      <c r="I75" t="str">
        <f t="shared" si="4"/>
        <v>外部依赖性风险</v>
      </c>
    </row>
    <row r="76" spans="1:9">
      <c r="A76" s="14"/>
      <c r="B76" s="14"/>
      <c r="C76" s="14"/>
      <c r="D76" s="6"/>
      <c r="E76" s="8">
        <v>-1</v>
      </c>
      <c r="F76" s="8">
        <v>0</v>
      </c>
      <c r="G76" s="8">
        <v>1</v>
      </c>
      <c r="H76" s="154" t="str">
        <f t="shared" si="3"/>
        <v/>
      </c>
      <c r="I76" t="str">
        <f t="shared" si="4"/>
        <v>外部依赖性风险</v>
      </c>
    </row>
    <row r="77" spans="1:9">
      <c r="A77" s="14"/>
      <c r="B77" s="14"/>
      <c r="C77" s="14"/>
      <c r="D77" s="6"/>
      <c r="E77" s="8">
        <v>-1</v>
      </c>
      <c r="F77" s="8">
        <v>0</v>
      </c>
      <c r="G77" s="8">
        <v>1</v>
      </c>
      <c r="H77" s="154" t="str">
        <f t="shared" si="3"/>
        <v/>
      </c>
      <c r="I77" t="str">
        <f t="shared" si="4"/>
        <v>外部依赖性风险</v>
      </c>
    </row>
    <row r="78" spans="1:9">
      <c r="A78" s="14"/>
      <c r="B78" s="14"/>
      <c r="C78" s="14"/>
      <c r="D78" s="6"/>
      <c r="E78" s="8">
        <v>-1</v>
      </c>
      <c r="F78" s="8">
        <v>0</v>
      </c>
      <c r="G78" s="8">
        <v>1</v>
      </c>
      <c r="H78" s="154" t="str">
        <f t="shared" si="3"/>
        <v/>
      </c>
      <c r="I78" t="str">
        <f t="shared" si="4"/>
        <v>外部依赖性风险</v>
      </c>
    </row>
    <row r="79" spans="1:9">
      <c r="A79" s="14"/>
      <c r="B79" s="14"/>
      <c r="C79" s="14"/>
      <c r="D79" s="6"/>
      <c r="E79" s="8">
        <v>-1</v>
      </c>
      <c r="F79" s="8">
        <v>0</v>
      </c>
      <c r="G79" s="8">
        <v>1</v>
      </c>
      <c r="H79" s="154" t="str">
        <f t="shared" si="3"/>
        <v/>
      </c>
      <c r="I79" t="str">
        <f t="shared" si="4"/>
        <v>外部依赖性风险</v>
      </c>
    </row>
    <row r="80" spans="1:9">
      <c r="A80" s="14"/>
      <c r="B80" s="14"/>
      <c r="C80" s="14"/>
      <c r="D80" s="6"/>
      <c r="E80" s="8">
        <v>-1</v>
      </c>
      <c r="F80" s="8">
        <v>0</v>
      </c>
      <c r="G80" s="8">
        <v>1</v>
      </c>
      <c r="H80" s="154" t="str">
        <f t="shared" si="3"/>
        <v/>
      </c>
      <c r="I80" t="str">
        <f t="shared" si="4"/>
        <v>外部依赖性风险</v>
      </c>
    </row>
    <row r="81" spans="1:9">
      <c r="A81" s="14"/>
      <c r="B81" s="14"/>
      <c r="C81" s="14"/>
      <c r="D81" s="6"/>
      <c r="E81" s="8">
        <v>-1</v>
      </c>
      <c r="F81" s="8">
        <v>0</v>
      </c>
      <c r="G81" s="8">
        <v>1</v>
      </c>
      <c r="H81" s="154" t="str">
        <f t="shared" si="3"/>
        <v/>
      </c>
      <c r="I81" t="str">
        <f t="shared" si="4"/>
        <v>外部依赖性风险</v>
      </c>
    </row>
    <row r="82" spans="1:9">
      <c r="A82" s="14"/>
      <c r="B82" s="14"/>
      <c r="C82" s="14"/>
      <c r="D82" s="6"/>
      <c r="E82" s="8">
        <v>-1</v>
      </c>
      <c r="F82" s="8">
        <v>0</v>
      </c>
      <c r="G82" s="8">
        <v>1</v>
      </c>
      <c r="H82" s="154" t="str">
        <f t="shared" si="3"/>
        <v/>
      </c>
      <c r="I82" t="str">
        <f t="shared" si="4"/>
        <v>外部依赖性风险</v>
      </c>
    </row>
    <row r="83" spans="1:9">
      <c r="A83" s="14"/>
      <c r="B83" s="14"/>
      <c r="C83" s="14"/>
      <c r="D83" s="6"/>
      <c r="E83" s="8">
        <v>-1</v>
      </c>
      <c r="F83" s="8">
        <v>0</v>
      </c>
      <c r="G83" s="8">
        <v>1</v>
      </c>
      <c r="H83" s="154" t="str">
        <f t="shared" si="3"/>
        <v/>
      </c>
      <c r="I83" t="str">
        <f t="shared" si="4"/>
        <v>外部依赖性风险</v>
      </c>
    </row>
    <row r="84" spans="1:9">
      <c r="A84" s="14"/>
      <c r="B84" s="14"/>
      <c r="C84" s="14"/>
      <c r="D84" s="6"/>
      <c r="E84" s="8">
        <v>-1</v>
      </c>
      <c r="F84" s="8">
        <v>0</v>
      </c>
      <c r="G84" s="8">
        <v>1</v>
      </c>
      <c r="H84" s="154" t="str">
        <f t="shared" si="3"/>
        <v/>
      </c>
      <c r="I84" t="str">
        <f t="shared" si="4"/>
        <v>外部依赖性风险</v>
      </c>
    </row>
    <row r="85" spans="1:9">
      <c r="A85" s="14"/>
      <c r="B85" s="14"/>
      <c r="C85" s="14"/>
      <c r="D85" s="6"/>
      <c r="E85" s="8">
        <v>-1</v>
      </c>
      <c r="F85" s="8">
        <v>0</v>
      </c>
      <c r="G85" s="8">
        <v>1</v>
      </c>
      <c r="H85" s="154" t="str">
        <f t="shared" si="3"/>
        <v/>
      </c>
      <c r="I85" t="str">
        <f t="shared" si="4"/>
        <v>外部依赖性风险</v>
      </c>
    </row>
    <row r="86" spans="1:9">
      <c r="A86" s="14"/>
      <c r="B86" s="14"/>
      <c r="C86" s="14"/>
      <c r="D86" s="6"/>
      <c r="E86" s="8">
        <v>-1</v>
      </c>
      <c r="F86" s="8">
        <v>0</v>
      </c>
      <c r="G86" s="8">
        <v>1</v>
      </c>
      <c r="H86" s="154" t="str">
        <f t="shared" si="3"/>
        <v/>
      </c>
      <c r="I86" t="str">
        <f t="shared" si="4"/>
        <v>外部依赖性风险</v>
      </c>
    </row>
    <row r="87" spans="1:9">
      <c r="A87" s="14"/>
      <c r="B87" s="14"/>
      <c r="C87" s="14"/>
      <c r="D87" s="6"/>
      <c r="E87" s="8">
        <v>-1</v>
      </c>
      <c r="F87" s="8">
        <v>0</v>
      </c>
      <c r="G87" s="8">
        <v>1</v>
      </c>
      <c r="H87" s="154" t="str">
        <f t="shared" si="3"/>
        <v/>
      </c>
      <c r="I87" t="str">
        <f t="shared" si="4"/>
        <v>外部依赖性风险</v>
      </c>
    </row>
    <row r="88" spans="1:9">
      <c r="A88" s="14"/>
      <c r="B88" s="14"/>
      <c r="C88" s="14"/>
      <c r="D88" s="6"/>
      <c r="E88" s="8">
        <v>-1</v>
      </c>
      <c r="F88" s="8">
        <v>0</v>
      </c>
      <c r="G88" s="8">
        <v>1</v>
      </c>
      <c r="H88" s="154" t="str">
        <f t="shared" si="3"/>
        <v/>
      </c>
      <c r="I88" t="str">
        <f t="shared" si="4"/>
        <v>外部依赖性风险</v>
      </c>
    </row>
    <row r="89" spans="1:9">
      <c r="A89" s="14"/>
      <c r="B89" s="14"/>
      <c r="C89" s="14"/>
      <c r="D89" s="6"/>
      <c r="E89" s="8">
        <v>-1</v>
      </c>
      <c r="F89" s="8">
        <v>0</v>
      </c>
      <c r="G89" s="8">
        <v>1</v>
      </c>
      <c r="H89" s="154" t="str">
        <f t="shared" si="3"/>
        <v/>
      </c>
      <c r="I89" t="str">
        <f t="shared" si="4"/>
        <v>外部依赖性风险</v>
      </c>
    </row>
    <row r="90" spans="1:9">
      <c r="A90" s="14"/>
      <c r="B90" s="14"/>
      <c r="C90" s="14"/>
      <c r="D90" s="6"/>
      <c r="E90" s="8">
        <v>-1</v>
      </c>
      <c r="F90" s="8">
        <v>0</v>
      </c>
      <c r="G90" s="8">
        <v>1</v>
      </c>
      <c r="H90" s="154" t="str">
        <f t="shared" si="3"/>
        <v/>
      </c>
      <c r="I90" t="str">
        <f t="shared" si="4"/>
        <v>外部依赖性风险</v>
      </c>
    </row>
    <row r="91" spans="1:9">
      <c r="A91" s="14"/>
      <c r="B91" s="14"/>
      <c r="C91" s="14"/>
      <c r="D91" s="6"/>
      <c r="E91" s="8">
        <v>-1</v>
      </c>
      <c r="F91" s="8">
        <v>0</v>
      </c>
      <c r="G91" s="8">
        <v>1</v>
      </c>
      <c r="H91" s="154" t="str">
        <f t="shared" si="3"/>
        <v/>
      </c>
      <c r="I91" t="str">
        <f t="shared" si="4"/>
        <v>外部依赖性风险</v>
      </c>
    </row>
    <row r="92" spans="1:9">
      <c r="A92" s="14"/>
      <c r="B92" s="14"/>
      <c r="C92" s="14"/>
      <c r="D92" s="6"/>
      <c r="E92" s="8">
        <v>-1</v>
      </c>
      <c r="F92" s="8">
        <v>0</v>
      </c>
      <c r="G92" s="8">
        <v>1</v>
      </c>
      <c r="H92" s="154" t="str">
        <f t="shared" si="3"/>
        <v/>
      </c>
      <c r="I92" t="str">
        <f t="shared" si="4"/>
        <v>外部依赖性风险</v>
      </c>
    </row>
    <row r="93" spans="1:9">
      <c r="A93" s="14"/>
      <c r="B93" s="14"/>
      <c r="C93" s="14"/>
      <c r="D93" s="6"/>
      <c r="E93" s="8">
        <v>-1</v>
      </c>
      <c r="F93" s="8">
        <v>0</v>
      </c>
      <c r="G93" s="8">
        <v>1</v>
      </c>
      <c r="H93" s="154" t="str">
        <f t="shared" si="3"/>
        <v/>
      </c>
      <c r="I93" t="str">
        <f t="shared" si="4"/>
        <v>外部依赖性风险</v>
      </c>
    </row>
    <row r="94" spans="1:9">
      <c r="A94" s="157"/>
      <c r="B94" s="157"/>
      <c r="C94" s="157"/>
      <c r="D94" s="158"/>
      <c r="E94" s="8">
        <v>-1</v>
      </c>
      <c r="F94" s="8">
        <v>0</v>
      </c>
      <c r="G94" s="106">
        <v>1</v>
      </c>
      <c r="H94" s="159" t="str">
        <f t="shared" si="3"/>
        <v/>
      </c>
      <c r="I94" t="str">
        <f t="shared" si="4"/>
        <v>外部依赖性风险</v>
      </c>
    </row>
  </sheetData>
  <phoneticPr fontId="1" type="noConversion"/>
  <dataValidations count="1">
    <dataValidation type="list" allowBlank="1" showInputMessage="1" showErrorMessage="1" sqref="E95:F1048576 D1:D94">
      <formula1>"Y,N"</formula1>
    </dataValidation>
  </dataValidations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A1:H200"/>
  <sheetViews>
    <sheetView workbookViewId="0">
      <selection activeCell="G3" sqref="G3"/>
    </sheetView>
  </sheetViews>
  <sheetFormatPr defaultRowHeight="13.5"/>
  <cols>
    <col min="2" max="2" width="18.75" customWidth="1"/>
    <col min="3" max="3" width="18" customWidth="1"/>
    <col min="4" max="5" width="14.625" style="36" bestFit="1" customWidth="1"/>
    <col min="7" max="7" width="45.625" customWidth="1"/>
    <col min="8" max="8" width="9" style="144"/>
  </cols>
  <sheetData>
    <row r="1" spans="1:8" s="12" customFormat="1" ht="66.75" customHeight="1">
      <c r="A1" s="12" t="s">
        <v>140</v>
      </c>
      <c r="B1" s="12" t="s">
        <v>141</v>
      </c>
      <c r="C1" s="12" t="s">
        <v>158</v>
      </c>
      <c r="D1" s="35" t="s">
        <v>142</v>
      </c>
      <c r="E1" s="35" t="s">
        <v>143</v>
      </c>
      <c r="F1" s="12" t="s">
        <v>639</v>
      </c>
      <c r="G1" s="12" t="s">
        <v>144</v>
      </c>
      <c r="H1" s="145" t="s">
        <v>569</v>
      </c>
    </row>
    <row r="2" spans="1:8">
      <c r="A2" s="8"/>
      <c r="B2" s="8"/>
      <c r="C2" s="8"/>
      <c r="D2" s="160"/>
      <c r="E2" s="160"/>
      <c r="F2" s="8" t="str">
        <f ca="1">IF(AND(A2="项目阶段",B2&lt;&gt;""),IFERROR(SUMIFS('临-进度'!$X:$X,'临-进度'!$B:$B,"="&amp;$B2,'临-进度'!$O:$O,"=true")/SUMIFS('临-进度'!$H:$H,'临-进度'!$B:$B,"="&amp;$B2,'临-进度'!$O:$O,"=true"),""),IF(AND(A2="里程碑",C2&lt;&gt;""),IFERROR(OFFSET('临-进度'!$M$1,MATCH(C2,'临-进度'!$F:$F,0)-1,0),""),""))</f>
        <v/>
      </c>
      <c r="G2" s="161" t="s">
        <v>368</v>
      </c>
      <c r="H2" s="150" t="str">
        <f>IF(A2="项目阶段",IFERROR(NETWORKDAYS.INTL($D2,$E2,1,项目参数!$B$2:$B$200),NETWORKDAYS($D2,$E2,1)),"")</f>
        <v/>
      </c>
    </row>
    <row r="3" spans="1:8">
      <c r="A3" s="8" t="s">
        <v>145</v>
      </c>
      <c r="B3" s="8" t="s">
        <v>148</v>
      </c>
      <c r="C3" s="8" t="s">
        <v>150</v>
      </c>
      <c r="D3" s="160">
        <v>41309</v>
      </c>
      <c r="E3" s="160">
        <v>41330</v>
      </c>
      <c r="F3" s="8">
        <f ca="1">IF(AND(A3="项目阶段",B3&lt;&gt;""),IFERROR(SUMIFS('临-进度'!$X:$X,'临-进度'!$B:$B,"="&amp;$B3,'临-进度'!$O:$O,"=true")/SUMIFS('临-进度'!$H:$H,'临-进度'!$B:$B,"="&amp;$B3,'临-进度'!$O:$O,"=true"),""),IF(AND(A3="里程碑",C3&lt;&gt;""),IFERROR(OFFSET('临-进度'!$M$1,MATCH(C3,'临-进度'!$F:$F,0)-1,0),""),""))</f>
        <v>0.67999999999999994</v>
      </c>
      <c r="G3" s="8" t="s">
        <v>149</v>
      </c>
      <c r="H3" s="150">
        <f ca="1">IF(A3="项目阶段",IFERROR(NETWORKDAYS.INTL($D3,$E3,1,项目参数!$B$2:$B$200),NETWORKDAYS($D3,$E3,1)),"")</f>
        <v>16</v>
      </c>
    </row>
    <row r="4" spans="1:8">
      <c r="A4" s="8" t="s">
        <v>145</v>
      </c>
      <c r="B4" s="8" t="s">
        <v>152</v>
      </c>
      <c r="C4" s="8" t="s">
        <v>154</v>
      </c>
      <c r="D4" s="160">
        <v>41333</v>
      </c>
      <c r="E4" s="160">
        <v>41363</v>
      </c>
      <c r="F4" s="8">
        <f ca="1">IF(AND(A4="项目阶段",B4&lt;&gt;""),IFERROR(SUMIFS('临-进度'!$X:$X,'临-进度'!$B:$B,"="&amp;$B4,'临-进度'!$O:$O,"=true")/SUMIFS('临-进度'!$H:$H,'临-进度'!$B:$B,"="&amp;$B4,'临-进度'!$O:$O,"=true"),""),IF(AND(A4="里程碑",C4&lt;&gt;""),IFERROR(OFFSET('临-进度'!$M$1,MATCH(C4,'临-进度'!$F:$F,0)-1,0),""),""))</f>
        <v>1</v>
      </c>
      <c r="G4" s="8" t="s">
        <v>153</v>
      </c>
      <c r="H4" s="150">
        <f ca="1">IF(A4="项目阶段",IFERROR(NETWORKDAYS.INTL($D4,$E4,1,项目参数!$B$2:$B$200),NETWORKDAYS($D4,$E4,1)),"")</f>
        <v>22</v>
      </c>
    </row>
    <row r="5" spans="1:8">
      <c r="A5" s="8" t="s">
        <v>145</v>
      </c>
      <c r="B5" s="8" t="s">
        <v>155</v>
      </c>
      <c r="C5" s="8" t="s">
        <v>157</v>
      </c>
      <c r="D5" s="160">
        <v>41365</v>
      </c>
      <c r="E5" s="160">
        <v>41379</v>
      </c>
      <c r="F5" s="8">
        <f ca="1">IF(AND(A5="项目阶段",B5&lt;&gt;""),IFERROR(SUMIFS('临-进度'!$X:$X,'临-进度'!$B:$B,"="&amp;$B5,'临-进度'!$O:$O,"=true")/SUMIFS('临-进度'!$H:$H,'临-进度'!$B:$B,"="&amp;$B5,'临-进度'!$O:$O,"=true"),""),IF(AND(A5="里程碑",C5&lt;&gt;""),IFERROR(OFFSET('临-进度'!$M$1,MATCH(C5,'临-进度'!$F:$F,0)-1,0),""),""))</f>
        <v>0.53333333333333333</v>
      </c>
      <c r="G5" s="8" t="s">
        <v>156</v>
      </c>
      <c r="H5" s="150">
        <f ca="1">IF(A5="项目阶段",IFERROR(NETWORKDAYS.INTL($D5,$E5,1,项目参数!$B$2:$B$200),NETWORKDAYS($D5,$E5,1)),"")</f>
        <v>11</v>
      </c>
    </row>
    <row r="6" spans="1:8">
      <c r="A6" s="8" t="s">
        <v>146</v>
      </c>
      <c r="B6" s="8"/>
      <c r="C6" s="8" t="s">
        <v>159</v>
      </c>
      <c r="D6" s="160">
        <v>41374</v>
      </c>
      <c r="E6" s="160"/>
      <c r="F6" s="8" t="str">
        <f ca="1">IF(AND(A6="项目阶段",B6&lt;&gt;""),IFERROR(SUMIFS('临-进度'!$X:$X,'临-进度'!$B:$B,"="&amp;$B6,'临-进度'!$O:$O,"=true")/SUMIFS('临-进度'!$H:$H,'临-进度'!$B:$B,"="&amp;$B6,'临-进度'!$O:$O,"=true"),""),IF(AND(A6="里程碑",C6&lt;&gt;""),IFERROR(OFFSET('临-进度'!$M$1,MATCH(C6,'临-进度'!$F:$F,0)-1,0),""),""))</f>
        <v/>
      </c>
      <c r="G6" s="8" t="s">
        <v>160</v>
      </c>
      <c r="H6" s="150" t="str">
        <f>IF(A6="项目阶段",IFERROR(NETWORKDAYS.INTL($D6,$E6,1,项目参数!$B$2:$B$200),NETWORKDAYS($D6,$E6,1)),"")</f>
        <v/>
      </c>
    </row>
    <row r="7" spans="1:8">
      <c r="A7" s="8" t="s">
        <v>146</v>
      </c>
      <c r="B7" s="8"/>
      <c r="C7" s="8" t="s">
        <v>402</v>
      </c>
      <c r="D7" s="160"/>
      <c r="E7" s="160"/>
      <c r="F7" s="8" t="str">
        <f ca="1">IF(AND(A7="项目阶段",B7&lt;&gt;""),IFERROR(SUMIFS('临-进度'!$X:$X,'临-进度'!$B:$B,"="&amp;$B7,'临-进度'!$O:$O,"=true")/SUMIFS('临-进度'!$H:$H,'临-进度'!$B:$B,"="&amp;$B7,'临-进度'!$O:$O,"=true"),""),IF(AND(A7="里程碑",C7&lt;&gt;""),IFERROR(OFFSET('临-进度'!$M$1,MATCH(C7,'临-进度'!$F:$F,0)-1,0),""),""))</f>
        <v/>
      </c>
      <c r="G7" s="8"/>
      <c r="H7" s="150" t="str">
        <f>IF(A7="项目阶段",IFERROR(NETWORKDAYS.INTL($D7,$E7,1,项目参数!$B$2:$B$200),NETWORKDAYS($D7,$E7,1)),"")</f>
        <v/>
      </c>
    </row>
    <row r="8" spans="1:8">
      <c r="A8" s="8"/>
      <c r="B8" s="8"/>
      <c r="C8" s="8"/>
      <c r="D8" s="160"/>
      <c r="E8" s="160"/>
      <c r="F8" s="8" t="str">
        <f ca="1">IF(AND(A8="项目阶段",B8&lt;&gt;""),IFERROR(SUMIFS('临-进度'!$X:$X,'临-进度'!$B:$B,"="&amp;$B8,'临-进度'!$O:$O,"=true")/SUMIFS('临-进度'!$H:$H,'临-进度'!$B:$B,"="&amp;$B8,'临-进度'!$O:$O,"=true"),""),IF(AND(A8="里程碑",C8&lt;&gt;""),IFERROR(OFFSET('临-进度'!$M$1,MATCH(C8,'临-进度'!$F:$F,0)-1,0),""),""))</f>
        <v/>
      </c>
      <c r="G8" s="8"/>
      <c r="H8" s="150" t="str">
        <f>IF(A8="项目阶段",IFERROR(NETWORKDAYS.INTL($D8,$E8,1,项目参数!$B$2:$B$200),NETWORKDAYS($D8,$E8,1)),"")</f>
        <v/>
      </c>
    </row>
    <row r="9" spans="1:8">
      <c r="A9" s="8"/>
      <c r="B9" s="8"/>
      <c r="C9" s="8"/>
      <c r="D9" s="160"/>
      <c r="E9" s="160"/>
      <c r="F9" s="8" t="str">
        <f ca="1">IF(AND(A9="项目阶段",B9&lt;&gt;""),IFERROR(SUMIFS('临-进度'!$X:$X,'临-进度'!$B:$B,"="&amp;$B9,'临-进度'!$O:$O,"=true")/SUMIFS('临-进度'!$H:$H,'临-进度'!$B:$B,"="&amp;$B9,'临-进度'!$O:$O,"=true"),""),IF(AND(A9="里程碑",C9&lt;&gt;""),IFERROR(OFFSET('临-进度'!$M$1,MATCH(C9,'临-进度'!$F:$F,0)-1,0),""),""))</f>
        <v/>
      </c>
      <c r="G9" s="8"/>
      <c r="H9" s="150" t="str">
        <f>IF(A9="项目阶段",IFERROR(NETWORKDAYS.INTL($D9,$E9,1,项目参数!$B$2:$B$200),NETWORKDAYS($D9,$E9,1)),"")</f>
        <v/>
      </c>
    </row>
    <row r="10" spans="1:8">
      <c r="A10" s="8"/>
      <c r="B10" s="8"/>
      <c r="C10" s="8"/>
      <c r="D10" s="160"/>
      <c r="E10" s="160"/>
      <c r="F10" s="8" t="str">
        <f ca="1">IF(AND(A10="项目阶段",B10&lt;&gt;""),IFERROR(SUMIFS('临-进度'!$X:$X,'临-进度'!$B:$B,"="&amp;$B10,'临-进度'!$O:$O,"=true")/SUMIFS('临-进度'!$H:$H,'临-进度'!$B:$B,"="&amp;$B10,'临-进度'!$O:$O,"=true"),""),IF(AND(A10="里程碑",C10&lt;&gt;""),IFERROR(OFFSET('临-进度'!$M$1,MATCH(C10,'临-进度'!$F:$F,0)-1,0),""),""))</f>
        <v/>
      </c>
      <c r="G10" s="8"/>
      <c r="H10" s="150" t="str">
        <f>IF(A10="项目阶段",IFERROR(NETWORKDAYS.INTL($D10,$E10,1,项目参数!$B$2:$B$200),NETWORKDAYS($D10,$E10,1)),"")</f>
        <v/>
      </c>
    </row>
    <row r="11" spans="1:8">
      <c r="A11" s="8"/>
      <c r="B11" s="8"/>
      <c r="C11" s="8"/>
      <c r="D11" s="160"/>
      <c r="E11" s="160"/>
      <c r="F11" s="8" t="str">
        <f ca="1">IF(AND(A11="项目阶段",B11&lt;&gt;""),IFERROR(SUMIFS('临-进度'!$X:$X,'临-进度'!$B:$B,"="&amp;$B11,'临-进度'!$O:$O,"=true")/SUMIFS('临-进度'!$H:$H,'临-进度'!$B:$B,"="&amp;$B11,'临-进度'!$O:$O,"=true"),""),IF(AND(A11="里程碑",C11&lt;&gt;""),IFERROR(OFFSET('临-进度'!$M$1,MATCH(C11,'临-进度'!$F:$F,0)-1,0),""),""))</f>
        <v/>
      </c>
      <c r="G11" s="8"/>
      <c r="H11" s="150" t="str">
        <f>IF(A11="项目阶段",IFERROR(NETWORKDAYS.INTL($D11,$E11,1,项目参数!$B$2:$B$200),NETWORKDAYS($D11,$E11,1)),"")</f>
        <v/>
      </c>
    </row>
    <row r="12" spans="1:8">
      <c r="A12" s="8"/>
      <c r="B12" s="8"/>
      <c r="C12" s="8"/>
      <c r="D12" s="160"/>
      <c r="E12" s="160"/>
      <c r="F12" s="8" t="str">
        <f ca="1">IF(AND(A12="项目阶段",B12&lt;&gt;""),IFERROR(SUMIFS('临-进度'!$X:$X,'临-进度'!$B:$B,"="&amp;$B12,'临-进度'!$O:$O,"=true")/SUMIFS('临-进度'!$H:$H,'临-进度'!$B:$B,"="&amp;$B12,'临-进度'!$O:$O,"=true"),""),IF(AND(A12="里程碑",C12&lt;&gt;""),IFERROR(OFFSET('临-进度'!$M$1,MATCH(C12,'临-进度'!$F:$F,0)-1,0),""),""))</f>
        <v/>
      </c>
      <c r="G12" s="8"/>
      <c r="H12" s="150" t="str">
        <f>IF(A12="项目阶段",IFERROR(NETWORKDAYS.INTL($D12,$E12,1,项目参数!$B$2:$B$200),NETWORKDAYS($D12,$E12,1)),"")</f>
        <v/>
      </c>
    </row>
    <row r="13" spans="1:8">
      <c r="A13" s="8"/>
      <c r="B13" s="8"/>
      <c r="C13" s="8"/>
      <c r="D13" s="160"/>
      <c r="E13" s="160"/>
      <c r="F13" s="8" t="str">
        <f ca="1">IF(AND(A13="项目阶段",B13&lt;&gt;""),IFERROR(SUMIFS('临-进度'!$X:$X,'临-进度'!$B:$B,"="&amp;$B13,'临-进度'!$O:$O,"=true")/SUMIFS('临-进度'!$H:$H,'临-进度'!$B:$B,"="&amp;$B13,'临-进度'!$O:$O,"=true"),""),IF(AND(A13="里程碑",C13&lt;&gt;""),IFERROR(OFFSET('临-进度'!$M$1,MATCH(C13,'临-进度'!$F:$F,0)-1,0),""),""))</f>
        <v/>
      </c>
      <c r="G13" s="8"/>
      <c r="H13" s="150" t="str">
        <f>IF(A13="项目阶段",IFERROR(NETWORKDAYS.INTL($D13,$E13,1,项目参数!$B$2:$B$200),NETWORKDAYS($D13,$E13,1)),"")</f>
        <v/>
      </c>
    </row>
    <row r="14" spans="1:8">
      <c r="A14" s="8"/>
      <c r="B14" s="8"/>
      <c r="C14" s="8"/>
      <c r="D14" s="160"/>
      <c r="E14" s="160"/>
      <c r="F14" s="8" t="str">
        <f ca="1">IF(AND(A14="项目阶段",B14&lt;&gt;""),IFERROR(SUMIFS('临-进度'!$X:$X,'临-进度'!$B:$B,"="&amp;$B14,'临-进度'!$O:$O,"=true")/SUMIFS('临-进度'!$H:$H,'临-进度'!$B:$B,"="&amp;$B14,'临-进度'!$O:$O,"=true"),""),IF(AND(A14="里程碑",C14&lt;&gt;""),IFERROR(OFFSET('临-进度'!$M$1,MATCH(C14,'临-进度'!$F:$F,0)-1,0),""),""))</f>
        <v/>
      </c>
      <c r="G14" s="8"/>
      <c r="H14" s="150" t="str">
        <f>IF(A14="项目阶段",IFERROR(NETWORKDAYS.INTL($D14,$E14,1,项目参数!$B$2:$B$200),NETWORKDAYS($D14,$E14,1)),"")</f>
        <v/>
      </c>
    </row>
    <row r="15" spans="1:8">
      <c r="A15" s="8"/>
      <c r="B15" s="8"/>
      <c r="C15" s="8"/>
      <c r="D15" s="160"/>
      <c r="E15" s="160"/>
      <c r="F15" s="8" t="str">
        <f ca="1">IF(AND(A15="项目阶段",B15&lt;&gt;""),IFERROR(SUMIFS('临-进度'!$X:$X,'临-进度'!$B:$B,"="&amp;$B15,'临-进度'!$O:$O,"=true")/SUMIFS('临-进度'!$H:$H,'临-进度'!$B:$B,"="&amp;$B15,'临-进度'!$O:$O,"=true"),""),IF(AND(A15="里程碑",C15&lt;&gt;""),IFERROR(OFFSET('临-进度'!$M$1,MATCH(C15,'临-进度'!$F:$F,0)-1,0),""),""))</f>
        <v/>
      </c>
      <c r="G15" s="8"/>
      <c r="H15" s="150" t="str">
        <f>IF(A15="项目阶段",IFERROR(NETWORKDAYS.INTL($D15,$E15,1,项目参数!$B$2:$B$200),NETWORKDAYS($D15,$E15,1)),"")</f>
        <v/>
      </c>
    </row>
    <row r="16" spans="1:8">
      <c r="A16" s="8"/>
      <c r="B16" s="8"/>
      <c r="C16" s="8"/>
      <c r="D16" s="160"/>
      <c r="E16" s="160"/>
      <c r="F16" s="8" t="str">
        <f ca="1">IF(AND(A16="项目阶段",B16&lt;&gt;""),IFERROR(SUMIFS('临-进度'!$X:$X,'临-进度'!$B:$B,"="&amp;$B16,'临-进度'!$O:$O,"=true")/SUMIFS('临-进度'!$H:$H,'临-进度'!$B:$B,"="&amp;$B16,'临-进度'!$O:$O,"=true"),""),IF(AND(A16="里程碑",C16&lt;&gt;""),IFERROR(OFFSET('临-进度'!$M$1,MATCH(C16,'临-进度'!$F:$F,0)-1,0),""),""))</f>
        <v/>
      </c>
      <c r="G16" s="8"/>
      <c r="H16" s="150" t="str">
        <f>IF(A16="项目阶段",IFERROR(NETWORKDAYS.INTL($D16,$E16,1,项目参数!$B$2:$B$200),NETWORKDAYS($D16,$E16,1)),"")</f>
        <v/>
      </c>
    </row>
    <row r="17" spans="1:8">
      <c r="A17" s="8"/>
      <c r="B17" s="8"/>
      <c r="C17" s="8"/>
      <c r="D17" s="160"/>
      <c r="E17" s="160"/>
      <c r="F17" s="8" t="str">
        <f ca="1">IF(AND(A17="项目阶段",B17&lt;&gt;""),IFERROR(SUMIFS('临-进度'!$X:$X,'临-进度'!$B:$B,"="&amp;$B17,'临-进度'!$O:$O,"=true")/SUMIFS('临-进度'!$H:$H,'临-进度'!$B:$B,"="&amp;$B17,'临-进度'!$O:$O,"=true"),""),IF(AND(A17="里程碑",C17&lt;&gt;""),IFERROR(OFFSET('临-进度'!$M$1,MATCH(C17,'临-进度'!$F:$F,0)-1,0),""),""))</f>
        <v/>
      </c>
      <c r="G17" s="8"/>
      <c r="H17" s="150" t="str">
        <f>IF(A17="项目阶段",IFERROR(NETWORKDAYS.INTL($D17,$E17,1,项目参数!$B$2:$B$200),NETWORKDAYS($D17,$E17,1)),"")</f>
        <v/>
      </c>
    </row>
    <row r="18" spans="1:8">
      <c r="A18" s="8"/>
      <c r="B18" s="8"/>
      <c r="C18" s="8"/>
      <c r="D18" s="160"/>
      <c r="E18" s="160"/>
      <c r="F18" s="8" t="str">
        <f ca="1">IF(AND(A18="项目阶段",B18&lt;&gt;""),IFERROR(SUMIFS('临-进度'!$X:$X,'临-进度'!$B:$B,"="&amp;$B18,'临-进度'!$O:$O,"=true")/SUMIFS('临-进度'!$H:$H,'临-进度'!$B:$B,"="&amp;$B18,'临-进度'!$O:$O,"=true"),""),IF(AND(A18="里程碑",C18&lt;&gt;""),IFERROR(OFFSET('临-进度'!$M$1,MATCH(C18,'临-进度'!$F:$F,0)-1,0),""),""))</f>
        <v/>
      </c>
      <c r="G18" s="8"/>
      <c r="H18" s="150" t="str">
        <f>IF(A18="项目阶段",IFERROR(NETWORKDAYS.INTL($D18,$E18,1,项目参数!$B$2:$B$200),NETWORKDAYS($D18,$E18,1)),"")</f>
        <v/>
      </c>
    </row>
    <row r="19" spans="1:8">
      <c r="A19" s="8"/>
      <c r="B19" s="8"/>
      <c r="C19" s="8"/>
      <c r="D19" s="160"/>
      <c r="E19" s="160"/>
      <c r="F19" s="8" t="str">
        <f ca="1">IF(AND(A19="项目阶段",B19&lt;&gt;""),IFERROR(SUMIFS('临-进度'!$X:$X,'临-进度'!$B:$B,"="&amp;$B19,'临-进度'!$O:$O,"=true")/SUMIFS('临-进度'!$H:$H,'临-进度'!$B:$B,"="&amp;$B19,'临-进度'!$O:$O,"=true"),""),IF(AND(A19="里程碑",C19&lt;&gt;""),IFERROR(OFFSET('临-进度'!$M$1,MATCH(C19,'临-进度'!$F:$F,0)-1,0),""),""))</f>
        <v/>
      </c>
      <c r="G19" s="8"/>
      <c r="H19" s="150" t="str">
        <f>IF(A19="项目阶段",IFERROR(NETWORKDAYS.INTL($D19,$E19,1,项目参数!$B$2:$B$200),NETWORKDAYS($D19,$E19,1)),"")</f>
        <v/>
      </c>
    </row>
    <row r="20" spans="1:8">
      <c r="A20" s="8"/>
      <c r="B20" s="8"/>
      <c r="C20" s="8"/>
      <c r="D20" s="160"/>
      <c r="E20" s="160"/>
      <c r="F20" s="8" t="str">
        <f ca="1">IF(AND(A20="项目阶段",B20&lt;&gt;""),IFERROR(SUMIFS('临-进度'!$X:$X,'临-进度'!$B:$B,"="&amp;$B20,'临-进度'!$O:$O,"=true")/SUMIFS('临-进度'!$H:$H,'临-进度'!$B:$B,"="&amp;$B20,'临-进度'!$O:$O,"=true"),""),IF(AND(A20="里程碑",C20&lt;&gt;""),IFERROR(OFFSET('临-进度'!$M$1,MATCH(C20,'临-进度'!$F:$F,0)-1,0),""),""))</f>
        <v/>
      </c>
      <c r="G20" s="8"/>
      <c r="H20" s="150" t="str">
        <f>IF(A20="项目阶段",IFERROR(NETWORKDAYS.INTL($D20,$E20,1,项目参数!$B$2:$B$200),NETWORKDAYS($D20,$E20,1)),"")</f>
        <v/>
      </c>
    </row>
    <row r="21" spans="1:8">
      <c r="A21" s="8"/>
      <c r="B21" s="8"/>
      <c r="C21" s="8"/>
      <c r="D21" s="160"/>
      <c r="E21" s="160"/>
      <c r="F21" s="8" t="str">
        <f ca="1">IF(AND(A21="项目阶段",B21&lt;&gt;""),IFERROR(SUMIFS('临-进度'!$X:$X,'临-进度'!$B:$B,"="&amp;$B21,'临-进度'!$O:$O,"=true")/SUMIFS('临-进度'!$H:$H,'临-进度'!$B:$B,"="&amp;$B21,'临-进度'!$O:$O,"=true"),""),IF(AND(A21="里程碑",C21&lt;&gt;""),IFERROR(OFFSET('临-进度'!$M$1,MATCH(C21,'临-进度'!$F:$F,0)-1,0),""),""))</f>
        <v/>
      </c>
      <c r="G21" s="8"/>
      <c r="H21" s="150" t="str">
        <f>IF(A21="项目阶段",IFERROR(NETWORKDAYS.INTL($D21,$E21,1,项目参数!$B$2:$B$200),NETWORKDAYS($D21,$E21,1)),"")</f>
        <v/>
      </c>
    </row>
    <row r="22" spans="1:8">
      <c r="A22" s="8"/>
      <c r="B22" s="8"/>
      <c r="C22" s="8"/>
      <c r="D22" s="160"/>
      <c r="E22" s="160"/>
      <c r="F22" s="8" t="str">
        <f ca="1">IF(AND(A22="项目阶段",B22&lt;&gt;""),IFERROR(SUMIFS('临-进度'!$X:$X,'临-进度'!$B:$B,"="&amp;$B22,'临-进度'!$O:$O,"=true")/SUMIFS('临-进度'!$H:$H,'临-进度'!$B:$B,"="&amp;$B22,'临-进度'!$O:$O,"=true"),""),IF(AND(A22="里程碑",C22&lt;&gt;""),IFERROR(OFFSET('临-进度'!$M$1,MATCH(C22,'临-进度'!$F:$F,0)-1,0),""),""))</f>
        <v/>
      </c>
      <c r="G22" s="8"/>
      <c r="H22" s="150" t="str">
        <f>IF(A22="项目阶段",IFERROR(NETWORKDAYS.INTL($D22,$E22,1,项目参数!$B$2:$B$200),NETWORKDAYS($D22,$E22,1)),"")</f>
        <v/>
      </c>
    </row>
    <row r="23" spans="1:8">
      <c r="A23" s="8"/>
      <c r="B23" s="8"/>
      <c r="C23" s="8"/>
      <c r="D23" s="160"/>
      <c r="E23" s="160"/>
      <c r="F23" s="8" t="str">
        <f ca="1">IF(AND(A23="项目阶段",B23&lt;&gt;""),IFERROR(SUMIFS('临-进度'!$X:$X,'临-进度'!$B:$B,"="&amp;$B23,'临-进度'!$O:$O,"=true")/SUMIFS('临-进度'!$H:$H,'临-进度'!$B:$B,"="&amp;$B23,'临-进度'!$O:$O,"=true"),""),IF(AND(A23="里程碑",C23&lt;&gt;""),IFERROR(OFFSET('临-进度'!$M$1,MATCH(C23,'临-进度'!$F:$F,0)-1,0),""),""))</f>
        <v/>
      </c>
      <c r="G23" s="8"/>
      <c r="H23" s="150" t="str">
        <f>IF(A23="项目阶段",IFERROR(NETWORKDAYS.INTL($D23,$E23,1,项目参数!$B$2:$B$200),NETWORKDAYS($D23,$E23,1)),"")</f>
        <v/>
      </c>
    </row>
    <row r="24" spans="1:8">
      <c r="A24" s="8"/>
      <c r="B24" s="8"/>
      <c r="C24" s="8"/>
      <c r="D24" s="160"/>
      <c r="E24" s="160"/>
      <c r="F24" s="8" t="str">
        <f ca="1">IF(AND(A24="项目阶段",B24&lt;&gt;""),IFERROR(SUMIFS('临-进度'!$X:$X,'临-进度'!$B:$B,"="&amp;$B24,'临-进度'!$O:$O,"=true")/SUMIFS('临-进度'!$H:$H,'临-进度'!$B:$B,"="&amp;$B24,'临-进度'!$O:$O,"=true"),""),IF(AND(A24="里程碑",C24&lt;&gt;""),IFERROR(OFFSET('临-进度'!$M$1,MATCH(C24,'临-进度'!$F:$F,0)-1,0),""),""))</f>
        <v/>
      </c>
      <c r="G24" s="8"/>
      <c r="H24" s="150" t="str">
        <f>IF(A24="项目阶段",IFERROR(NETWORKDAYS.INTL($D24,$E24,1,项目参数!$B$2:$B$200),NETWORKDAYS($D24,$E24,1)),"")</f>
        <v/>
      </c>
    </row>
    <row r="25" spans="1:8">
      <c r="A25" s="8"/>
      <c r="B25" s="8"/>
      <c r="C25" s="8"/>
      <c r="D25" s="160"/>
      <c r="E25" s="160"/>
      <c r="F25" s="8" t="str">
        <f ca="1">IF(AND(A25="项目阶段",B25&lt;&gt;""),IFERROR(SUMIFS('临-进度'!$X:$X,'临-进度'!$B:$B,"="&amp;$B25,'临-进度'!$O:$O,"=true")/SUMIFS('临-进度'!$H:$H,'临-进度'!$B:$B,"="&amp;$B25,'临-进度'!$O:$O,"=true"),""),IF(AND(A25="里程碑",C25&lt;&gt;""),IFERROR(OFFSET('临-进度'!$M$1,MATCH(C25,'临-进度'!$F:$F,0)-1,0),""),""))</f>
        <v/>
      </c>
      <c r="G25" s="8"/>
      <c r="H25" s="150" t="str">
        <f>IF(A25="项目阶段",IFERROR(NETWORKDAYS.INTL($D25,$E25,1,项目参数!$B$2:$B$200),NETWORKDAYS($D25,$E25,1)),"")</f>
        <v/>
      </c>
    </row>
    <row r="26" spans="1:8">
      <c r="A26" s="8"/>
      <c r="B26" s="8"/>
      <c r="C26" s="8"/>
      <c r="D26" s="160"/>
      <c r="E26" s="160"/>
      <c r="F26" s="8" t="str">
        <f ca="1">IF(AND(A26="项目阶段",B26&lt;&gt;""),IFERROR(SUMIFS('临-进度'!$X:$X,'临-进度'!$B:$B,"="&amp;$B26,'临-进度'!$O:$O,"=true")/SUMIFS('临-进度'!$H:$H,'临-进度'!$B:$B,"="&amp;$B26,'临-进度'!$O:$O,"=true"),""),IF(AND(A26="里程碑",C26&lt;&gt;""),IFERROR(OFFSET('临-进度'!$M$1,MATCH(C26,'临-进度'!$F:$F,0)-1,0),""),""))</f>
        <v/>
      </c>
      <c r="G26" s="8"/>
      <c r="H26" s="150" t="str">
        <f>IF(A26="项目阶段",IFERROR(NETWORKDAYS.INTL($D26,$E26,1,项目参数!$B$2:$B$200),NETWORKDAYS($D26,$E26,1)),"")</f>
        <v/>
      </c>
    </row>
    <row r="27" spans="1:8">
      <c r="A27" s="8"/>
      <c r="B27" s="8"/>
      <c r="C27" s="8"/>
      <c r="D27" s="160"/>
      <c r="E27" s="160"/>
      <c r="F27" s="8" t="str">
        <f ca="1">IF(AND(A27="项目阶段",B27&lt;&gt;""),IFERROR(SUMIFS('临-进度'!$X:$X,'临-进度'!$B:$B,"="&amp;$B27,'临-进度'!$O:$O,"=true")/SUMIFS('临-进度'!$H:$H,'临-进度'!$B:$B,"="&amp;$B27,'临-进度'!$O:$O,"=true"),""),IF(AND(A27="里程碑",C27&lt;&gt;""),IFERROR(OFFSET('临-进度'!$M$1,MATCH(C27,'临-进度'!$F:$F,0)-1,0),""),""))</f>
        <v/>
      </c>
      <c r="G27" s="8"/>
      <c r="H27" s="150" t="str">
        <f>IF(A27="项目阶段",IFERROR(NETWORKDAYS.INTL($D27,$E27,1,项目参数!$B$2:$B$200),NETWORKDAYS($D27,$E27,1)),"")</f>
        <v/>
      </c>
    </row>
    <row r="28" spans="1:8">
      <c r="A28" s="8"/>
      <c r="B28" s="8"/>
      <c r="C28" s="8"/>
      <c r="D28" s="160"/>
      <c r="E28" s="160"/>
      <c r="F28" s="8" t="str">
        <f ca="1">IF(AND(A28="项目阶段",B28&lt;&gt;""),IFERROR(SUMIFS('临-进度'!$X:$X,'临-进度'!$B:$B,"="&amp;$B28,'临-进度'!$O:$O,"=true")/SUMIFS('临-进度'!$H:$H,'临-进度'!$B:$B,"="&amp;$B28,'临-进度'!$O:$O,"=true"),""),IF(AND(A28="里程碑",C28&lt;&gt;""),IFERROR(OFFSET('临-进度'!$M$1,MATCH(C28,'临-进度'!$F:$F,0)-1,0),""),""))</f>
        <v/>
      </c>
      <c r="G28" s="8"/>
      <c r="H28" s="150" t="str">
        <f>IF(A28="项目阶段",IFERROR(NETWORKDAYS.INTL($D28,$E28,1,项目参数!$B$2:$B$200),NETWORKDAYS($D28,$E28,1)),"")</f>
        <v/>
      </c>
    </row>
    <row r="29" spans="1:8">
      <c r="A29" s="8"/>
      <c r="B29" s="8"/>
      <c r="C29" s="8"/>
      <c r="D29" s="160"/>
      <c r="E29" s="160"/>
      <c r="F29" s="8" t="str">
        <f ca="1">IF(AND(A29="项目阶段",B29&lt;&gt;""),IFERROR(SUMIFS('临-进度'!$X:$X,'临-进度'!$B:$B,"="&amp;$B29,'临-进度'!$O:$O,"=true")/SUMIFS('临-进度'!$H:$H,'临-进度'!$B:$B,"="&amp;$B29,'临-进度'!$O:$O,"=true"),""),IF(AND(A29="里程碑",C29&lt;&gt;""),IFERROR(OFFSET('临-进度'!$M$1,MATCH(C29,'临-进度'!$F:$F,0)-1,0),""),""))</f>
        <v/>
      </c>
      <c r="G29" s="8"/>
      <c r="H29" s="150" t="str">
        <f>IF(A29="项目阶段",IFERROR(NETWORKDAYS.INTL($D29,$E29,1,项目参数!$B$2:$B$200),NETWORKDAYS($D29,$E29,1)),"")</f>
        <v/>
      </c>
    </row>
    <row r="30" spans="1:8">
      <c r="A30" s="8"/>
      <c r="B30" s="8"/>
      <c r="C30" s="8"/>
      <c r="D30" s="160"/>
      <c r="E30" s="160"/>
      <c r="F30" s="8" t="str">
        <f ca="1">IF(AND(A30="项目阶段",B30&lt;&gt;""),IFERROR(SUMIFS('临-进度'!$X:$X,'临-进度'!$B:$B,"="&amp;$B30,'临-进度'!$O:$O,"=true")/SUMIFS('临-进度'!$H:$H,'临-进度'!$B:$B,"="&amp;$B30,'临-进度'!$O:$O,"=true"),""),IF(AND(A30="里程碑",C30&lt;&gt;""),IFERROR(OFFSET('临-进度'!$M$1,MATCH(C30,'临-进度'!$F:$F,0)-1,0),""),""))</f>
        <v/>
      </c>
      <c r="G30" s="8"/>
      <c r="H30" s="150" t="str">
        <f>IF(A30="项目阶段",IFERROR(NETWORKDAYS.INTL($D30,$E30,1,项目参数!$B$2:$B$200),NETWORKDAYS($D30,$E30,1)),"")</f>
        <v/>
      </c>
    </row>
    <row r="31" spans="1:8">
      <c r="A31" s="8"/>
      <c r="B31" s="8"/>
      <c r="C31" s="8"/>
      <c r="D31" s="160"/>
      <c r="E31" s="160"/>
      <c r="F31" s="8" t="str">
        <f ca="1">IF(AND(A31="项目阶段",B31&lt;&gt;""),IFERROR(SUMIFS('临-进度'!$X:$X,'临-进度'!$B:$B,"="&amp;$B31,'临-进度'!$O:$O,"=true")/SUMIFS('临-进度'!$H:$H,'临-进度'!$B:$B,"="&amp;$B31,'临-进度'!$O:$O,"=true"),""),IF(AND(A31="里程碑",C31&lt;&gt;""),IFERROR(OFFSET('临-进度'!$M$1,MATCH(C31,'临-进度'!$F:$F,0)-1,0),""),""))</f>
        <v/>
      </c>
      <c r="G31" s="8"/>
      <c r="H31" s="150" t="str">
        <f>IF(A31="项目阶段",IFERROR(NETWORKDAYS.INTL($D31,$E31,1,项目参数!$B$2:$B$200),NETWORKDAYS($D31,$E31,1)),"")</f>
        <v/>
      </c>
    </row>
    <row r="32" spans="1:8">
      <c r="H32" s="144" t="str">
        <f>IF(A32="项目阶段",NETWORKDAYS.INTL($D32,$E32,1,项目参数!$B$2:$B$200),"")</f>
        <v/>
      </c>
    </row>
    <row r="33" spans="8:8">
      <c r="H33" s="144" t="str">
        <f>IF(A33="项目阶段",NETWORKDAYS.INTL($D33,$E33,1,项目参数!$B$2:$B$200),"")</f>
        <v/>
      </c>
    </row>
    <row r="34" spans="8:8">
      <c r="H34" s="144" t="str">
        <f>IF(A34="项目阶段",NETWORKDAYS.INTL($D34,$E34,1,项目参数!$B$2:$B$200),"")</f>
        <v/>
      </c>
    </row>
    <row r="35" spans="8:8">
      <c r="H35" s="144" t="str">
        <f>IF(A35="项目阶段",NETWORKDAYS.INTL($D35,$E35,1,项目参数!$B$2:$B$200),"")</f>
        <v/>
      </c>
    </row>
    <row r="36" spans="8:8">
      <c r="H36" s="144" t="str">
        <f>IF(A36="项目阶段",NETWORKDAYS.INTL($D36,$E36,1,项目参数!$B$2:$B$200),"")</f>
        <v/>
      </c>
    </row>
    <row r="37" spans="8:8">
      <c r="H37" s="144" t="str">
        <f>IF(A37="项目阶段",NETWORKDAYS.INTL($D37,$E37,1,项目参数!$B$2:$B$200),"")</f>
        <v/>
      </c>
    </row>
    <row r="38" spans="8:8">
      <c r="H38" s="144" t="str">
        <f>IF(A38="项目阶段",NETWORKDAYS.INTL($D38,$E38,1,项目参数!$B$2:$B$200),"")</f>
        <v/>
      </c>
    </row>
    <row r="39" spans="8:8">
      <c r="H39" s="144" t="str">
        <f>IF(A39="项目阶段",NETWORKDAYS.INTL($D39,$E39,1,项目参数!$B$2:$B$200),"")</f>
        <v/>
      </c>
    </row>
    <row r="40" spans="8:8">
      <c r="H40" s="144" t="str">
        <f>IF(A40="项目阶段",NETWORKDAYS.INTL($D40,$E40,1,项目参数!$B$2:$B$200),"")</f>
        <v/>
      </c>
    </row>
    <row r="41" spans="8:8">
      <c r="H41" s="144" t="str">
        <f>IF(A41="项目阶段",NETWORKDAYS.INTL($D41,$E41,1,项目参数!$B$2:$B$200),"")</f>
        <v/>
      </c>
    </row>
    <row r="42" spans="8:8">
      <c r="H42" s="144" t="str">
        <f>IF(A42="项目阶段",NETWORKDAYS.INTL($D42,$E42,1,项目参数!$B$2:$B$200),"")</f>
        <v/>
      </c>
    </row>
    <row r="43" spans="8:8">
      <c r="H43" s="144" t="str">
        <f>IF(A43="项目阶段",NETWORKDAYS.INTL($D43,$E43,1,项目参数!$B$2:$B$200),"")</f>
        <v/>
      </c>
    </row>
    <row r="44" spans="8:8">
      <c r="H44" s="144" t="str">
        <f>IF(A44="项目阶段",NETWORKDAYS.INTL($D44,$E44,1,项目参数!$B$2:$B$200),"")</f>
        <v/>
      </c>
    </row>
    <row r="45" spans="8:8">
      <c r="H45" s="144" t="str">
        <f>IF(A45="项目阶段",NETWORKDAYS.INTL($D45,$E45,1,项目参数!$B$2:$B$200),"")</f>
        <v/>
      </c>
    </row>
    <row r="46" spans="8:8">
      <c r="H46" s="144" t="str">
        <f>IF(A46="项目阶段",NETWORKDAYS.INTL($D46,$E46,1,项目参数!$B$2:$B$200),"")</f>
        <v/>
      </c>
    </row>
    <row r="47" spans="8:8">
      <c r="H47" s="144" t="str">
        <f>IF(A47="项目阶段",NETWORKDAYS.INTL($D47,$E47,1,项目参数!$B$2:$B$200),"")</f>
        <v/>
      </c>
    </row>
    <row r="48" spans="8:8">
      <c r="H48" s="144" t="str">
        <f>IF(A48="项目阶段",NETWORKDAYS.INTL($D48,$E48,1,项目参数!$B$2:$B$200),"")</f>
        <v/>
      </c>
    </row>
    <row r="49" spans="8:8">
      <c r="H49" s="144" t="str">
        <f>IF(A49="项目阶段",NETWORKDAYS.INTL($D49,$E49,1,项目参数!$B$2:$B$200),"")</f>
        <v/>
      </c>
    </row>
    <row r="50" spans="8:8">
      <c r="H50" s="144" t="str">
        <f>IF(A50="项目阶段",NETWORKDAYS.INTL($D50,$E50,1,项目参数!$B$2:$B$200),"")</f>
        <v/>
      </c>
    </row>
    <row r="51" spans="8:8">
      <c r="H51" s="144" t="str">
        <f>IF(A51="项目阶段",NETWORKDAYS.INTL($D51,$E51,1,项目参数!$B$2:$B$200),"")</f>
        <v/>
      </c>
    </row>
    <row r="52" spans="8:8">
      <c r="H52" s="144" t="str">
        <f>IF(A52="项目阶段",NETWORKDAYS.INTL($D52,$E52,1,项目参数!$B$2:$B$200),"")</f>
        <v/>
      </c>
    </row>
    <row r="53" spans="8:8">
      <c r="H53" s="144" t="str">
        <f>IF(A53="项目阶段",NETWORKDAYS.INTL($D53,$E53,1,项目参数!$B$2:$B$200),"")</f>
        <v/>
      </c>
    </row>
    <row r="54" spans="8:8">
      <c r="H54" s="144" t="str">
        <f>IF(A54="项目阶段",NETWORKDAYS.INTL($D54,$E54,1,项目参数!$B$2:$B$200),"")</f>
        <v/>
      </c>
    </row>
    <row r="55" spans="8:8">
      <c r="H55" s="144" t="str">
        <f>IF(A55="项目阶段",NETWORKDAYS.INTL($D55,$E55,1,项目参数!$B$2:$B$200),"")</f>
        <v/>
      </c>
    </row>
    <row r="56" spans="8:8">
      <c r="H56" s="144" t="str">
        <f>IF(A56="项目阶段",NETWORKDAYS.INTL($D56,$E56,1,项目参数!$B$2:$B$200),"")</f>
        <v/>
      </c>
    </row>
    <row r="57" spans="8:8">
      <c r="H57" s="144" t="str">
        <f>IF(A57="项目阶段",NETWORKDAYS.INTL($D57,$E57,1,项目参数!$B$2:$B$200),"")</f>
        <v/>
      </c>
    </row>
    <row r="58" spans="8:8">
      <c r="H58" s="144" t="str">
        <f>IF(A58="项目阶段",NETWORKDAYS.INTL($D58,$E58,1,项目参数!$B$2:$B$200),"")</f>
        <v/>
      </c>
    </row>
    <row r="59" spans="8:8">
      <c r="H59" s="144" t="str">
        <f>IF(A59="项目阶段",NETWORKDAYS.INTL($D59,$E59,1,项目参数!$B$2:$B$200),"")</f>
        <v/>
      </c>
    </row>
    <row r="60" spans="8:8">
      <c r="H60" s="144" t="str">
        <f>IF(A60="项目阶段",NETWORKDAYS.INTL($D60,$E60,1,项目参数!$B$2:$B$200),"")</f>
        <v/>
      </c>
    </row>
    <row r="61" spans="8:8">
      <c r="H61" s="144" t="str">
        <f>IF(A61="项目阶段",NETWORKDAYS.INTL($D61,$E61,1,项目参数!$B$2:$B$200),"")</f>
        <v/>
      </c>
    </row>
    <row r="62" spans="8:8">
      <c r="H62" s="144" t="str">
        <f>IF(A62="项目阶段",NETWORKDAYS.INTL($D62,$E62,1,项目参数!$B$2:$B$200),"")</f>
        <v/>
      </c>
    </row>
    <row r="63" spans="8:8">
      <c r="H63" s="144" t="str">
        <f>IF(A63="项目阶段",NETWORKDAYS.INTL($D63,$E63,1,项目参数!$B$2:$B$200),"")</f>
        <v/>
      </c>
    </row>
    <row r="64" spans="8:8">
      <c r="H64" s="144" t="str">
        <f>IF(A64="项目阶段",NETWORKDAYS.INTL($D64,$E64,1,项目参数!$B$2:$B$200),"")</f>
        <v/>
      </c>
    </row>
    <row r="65" spans="8:8">
      <c r="H65" s="144" t="str">
        <f>IF(A65="项目阶段",NETWORKDAYS.INTL($D65,$E65,1,项目参数!$B$2:$B$200),"")</f>
        <v/>
      </c>
    </row>
    <row r="66" spans="8:8">
      <c r="H66" s="144" t="str">
        <f>IF(A66="项目阶段",NETWORKDAYS.INTL($D66,$E66,1,项目参数!$B$2:$B$200),"")</f>
        <v/>
      </c>
    </row>
    <row r="67" spans="8:8">
      <c r="H67" s="144" t="str">
        <f>IF(A67="项目阶段",NETWORKDAYS.INTL($D67,$E67,1,项目参数!$B$2:$B$200),"")</f>
        <v/>
      </c>
    </row>
    <row r="68" spans="8:8">
      <c r="H68" s="144" t="str">
        <f>IF(A68="项目阶段",NETWORKDAYS.INTL($D68,$E68,1,项目参数!$B$2:$B$200),"")</f>
        <v/>
      </c>
    </row>
    <row r="69" spans="8:8">
      <c r="H69" s="144" t="str">
        <f>IF(A69="项目阶段",NETWORKDAYS.INTL($D69,$E69,1,项目参数!$B$2:$B$200),"")</f>
        <v/>
      </c>
    </row>
    <row r="70" spans="8:8">
      <c r="H70" s="144" t="str">
        <f>IF(A70="项目阶段",NETWORKDAYS.INTL($D70,$E70,1,项目参数!$B$2:$B$200),"")</f>
        <v/>
      </c>
    </row>
    <row r="71" spans="8:8">
      <c r="H71" s="144" t="str">
        <f>IF(A71="项目阶段",NETWORKDAYS.INTL($D71,$E71,1,项目参数!$B$2:$B$200),"")</f>
        <v/>
      </c>
    </row>
    <row r="72" spans="8:8">
      <c r="H72" s="144" t="str">
        <f>IF(A72="项目阶段",NETWORKDAYS.INTL($D72,$E72,1,项目参数!$B$2:$B$200),"")</f>
        <v/>
      </c>
    </row>
    <row r="73" spans="8:8">
      <c r="H73" s="144" t="str">
        <f>IF(A73="项目阶段",NETWORKDAYS.INTL($D73,$E73,1,项目参数!$B$2:$B$200),"")</f>
        <v/>
      </c>
    </row>
    <row r="74" spans="8:8">
      <c r="H74" s="144" t="str">
        <f>IF(A74="项目阶段",NETWORKDAYS.INTL($D74,$E74,1,项目参数!$B$2:$B$200),"")</f>
        <v/>
      </c>
    </row>
    <row r="75" spans="8:8">
      <c r="H75" s="144" t="str">
        <f>IF(A75="项目阶段",NETWORKDAYS.INTL($D75,$E75,1,项目参数!$B$2:$B$200),"")</f>
        <v/>
      </c>
    </row>
    <row r="76" spans="8:8">
      <c r="H76" s="144" t="str">
        <f>IF(A76="项目阶段",NETWORKDAYS.INTL($D76,$E76,1,项目参数!$B$2:$B$200),"")</f>
        <v/>
      </c>
    </row>
    <row r="77" spans="8:8">
      <c r="H77" s="144" t="str">
        <f>IF(A77="项目阶段",NETWORKDAYS.INTL($D77,$E77,1,项目参数!$B$2:$B$200),"")</f>
        <v/>
      </c>
    </row>
    <row r="78" spans="8:8">
      <c r="H78" s="144" t="str">
        <f>IF(A78="项目阶段",NETWORKDAYS.INTL($D78,$E78,1,项目参数!$B$2:$B$200),"")</f>
        <v/>
      </c>
    </row>
    <row r="79" spans="8:8">
      <c r="H79" s="144" t="str">
        <f>IF(A79="项目阶段",NETWORKDAYS.INTL($D79,$E79,1,项目参数!$B$2:$B$200),"")</f>
        <v/>
      </c>
    </row>
    <row r="80" spans="8:8">
      <c r="H80" s="144" t="str">
        <f>IF(A80="项目阶段",NETWORKDAYS.INTL($D80,$E80,1,项目参数!$B$2:$B$200),"")</f>
        <v/>
      </c>
    </row>
    <row r="81" spans="8:8">
      <c r="H81" s="144" t="str">
        <f>IF(A81="项目阶段",NETWORKDAYS.INTL($D81,$E81,1,项目参数!$B$2:$B$200),"")</f>
        <v/>
      </c>
    </row>
    <row r="82" spans="8:8">
      <c r="H82" s="144" t="str">
        <f>IF(A82="项目阶段",NETWORKDAYS.INTL($D82,$E82,1,项目参数!$B$2:$B$200),"")</f>
        <v/>
      </c>
    </row>
    <row r="83" spans="8:8">
      <c r="H83" s="144" t="str">
        <f>IF(A83="项目阶段",NETWORKDAYS.INTL($D83,$E83,1,项目参数!$B$2:$B$200),"")</f>
        <v/>
      </c>
    </row>
    <row r="84" spans="8:8">
      <c r="H84" s="144" t="str">
        <f>IF(A84="项目阶段",NETWORKDAYS.INTL($D84,$E84,1,项目参数!$B$2:$B$200),"")</f>
        <v/>
      </c>
    </row>
    <row r="85" spans="8:8">
      <c r="H85" s="144" t="str">
        <f>IF(A85="项目阶段",NETWORKDAYS.INTL($D85,$E85,1,项目参数!$B$2:$B$200),"")</f>
        <v/>
      </c>
    </row>
    <row r="86" spans="8:8">
      <c r="H86" s="144" t="str">
        <f>IF(A86="项目阶段",NETWORKDAYS.INTL($D86,$E86,1,项目参数!$B$2:$B$200),"")</f>
        <v/>
      </c>
    </row>
    <row r="87" spans="8:8">
      <c r="H87" s="144" t="str">
        <f>IF(A87="项目阶段",NETWORKDAYS.INTL($D87,$E87,1,项目参数!$B$2:$B$200),"")</f>
        <v/>
      </c>
    </row>
    <row r="88" spans="8:8">
      <c r="H88" s="144" t="str">
        <f>IF(A88="项目阶段",NETWORKDAYS.INTL($D88,$E88,1,项目参数!$B$2:$B$200),"")</f>
        <v/>
      </c>
    </row>
    <row r="89" spans="8:8">
      <c r="H89" s="144" t="str">
        <f>IF(A89="项目阶段",NETWORKDAYS.INTL($D89,$E89,1,项目参数!$B$2:$B$200),"")</f>
        <v/>
      </c>
    </row>
    <row r="90" spans="8:8">
      <c r="H90" s="144" t="str">
        <f>IF(A90="项目阶段",NETWORKDAYS.INTL($D90,$E90,1,项目参数!$B$2:$B$200),"")</f>
        <v/>
      </c>
    </row>
    <row r="91" spans="8:8">
      <c r="H91" s="144" t="str">
        <f>IF(A91="项目阶段",NETWORKDAYS.INTL($D91,$E91,1,项目参数!$B$2:$B$200),"")</f>
        <v/>
      </c>
    </row>
    <row r="92" spans="8:8">
      <c r="H92" s="144" t="str">
        <f>IF(A92="项目阶段",NETWORKDAYS.INTL($D92,$E92,1,项目参数!$B$2:$B$200),"")</f>
        <v/>
      </c>
    </row>
    <row r="93" spans="8:8">
      <c r="H93" s="144" t="str">
        <f>IF(A93="项目阶段",NETWORKDAYS.INTL($D93,$E93,1,项目参数!$B$2:$B$200),"")</f>
        <v/>
      </c>
    </row>
    <row r="94" spans="8:8">
      <c r="H94" s="144" t="str">
        <f>IF(A94="项目阶段",NETWORKDAYS.INTL($D94,$E94,1,项目参数!$B$2:$B$200),"")</f>
        <v/>
      </c>
    </row>
    <row r="95" spans="8:8">
      <c r="H95" s="144" t="str">
        <f>IF(A95="项目阶段",NETWORKDAYS.INTL($D95,$E95,1,项目参数!$B$2:$B$200),"")</f>
        <v/>
      </c>
    </row>
    <row r="96" spans="8:8">
      <c r="H96" s="144" t="str">
        <f>IF(A96="项目阶段",NETWORKDAYS.INTL($D96,$E96,1,项目参数!$B$2:$B$200),"")</f>
        <v/>
      </c>
    </row>
    <row r="97" spans="8:8">
      <c r="H97" s="144" t="str">
        <f>IF(A97="项目阶段",NETWORKDAYS.INTL($D97,$E97,1,项目参数!$B$2:$B$200),"")</f>
        <v/>
      </c>
    </row>
    <row r="98" spans="8:8">
      <c r="H98" s="144" t="str">
        <f>IF(A98="项目阶段",NETWORKDAYS.INTL($D98,$E98,1,项目参数!$B$2:$B$200),"")</f>
        <v/>
      </c>
    </row>
    <row r="99" spans="8:8">
      <c r="H99" s="144" t="str">
        <f>IF(A99="项目阶段",NETWORKDAYS.INTL($D99,$E99,1,项目参数!$B$2:$B$200),"")</f>
        <v/>
      </c>
    </row>
    <row r="100" spans="8:8">
      <c r="H100" s="144" t="str">
        <f>IF(A100="项目阶段",NETWORKDAYS.INTL($D100,$E100,1,项目参数!$B$2:$B$200),"")</f>
        <v/>
      </c>
    </row>
    <row r="101" spans="8:8">
      <c r="H101" s="144" t="str">
        <f>IF(A101="项目阶段",NETWORKDAYS.INTL($D101,$E101,1,项目参数!$B$2:$B$200),"")</f>
        <v/>
      </c>
    </row>
    <row r="102" spans="8:8">
      <c r="H102" s="144" t="str">
        <f>IF(A102="项目阶段",NETWORKDAYS.INTL($D102,$E102,1,项目参数!$B$2:$B$200),"")</f>
        <v/>
      </c>
    </row>
    <row r="103" spans="8:8">
      <c r="H103" s="144" t="str">
        <f>IF(A103="项目阶段",NETWORKDAYS.INTL($D103,$E103,1,项目参数!$B$2:$B$200),"")</f>
        <v/>
      </c>
    </row>
    <row r="104" spans="8:8">
      <c r="H104" s="144" t="str">
        <f>IF(A104="项目阶段",NETWORKDAYS.INTL($D104,$E104,1,项目参数!$B$2:$B$200),"")</f>
        <v/>
      </c>
    </row>
    <row r="105" spans="8:8">
      <c r="H105" s="144" t="str">
        <f>IF(A105="项目阶段",NETWORKDAYS.INTL($D105,$E105,1,项目参数!$B$2:$B$200),"")</f>
        <v/>
      </c>
    </row>
    <row r="106" spans="8:8">
      <c r="H106" s="144" t="str">
        <f>IF(A106="项目阶段",NETWORKDAYS.INTL($D106,$E106,1,项目参数!$B$2:$B$200),"")</f>
        <v/>
      </c>
    </row>
    <row r="107" spans="8:8">
      <c r="H107" s="144" t="str">
        <f>IF(A107="项目阶段",NETWORKDAYS.INTL($D107,$E107,1,项目参数!$B$2:$B$200),"")</f>
        <v/>
      </c>
    </row>
    <row r="108" spans="8:8">
      <c r="H108" s="144" t="str">
        <f>IF(A108="项目阶段",NETWORKDAYS.INTL($D108,$E108,1,项目参数!$B$2:$B$200),"")</f>
        <v/>
      </c>
    </row>
    <row r="109" spans="8:8">
      <c r="H109" s="144" t="str">
        <f>IF(A109="项目阶段",NETWORKDAYS.INTL($D109,$E109,1,项目参数!$B$2:$B$200),"")</f>
        <v/>
      </c>
    </row>
    <row r="110" spans="8:8">
      <c r="H110" s="144" t="str">
        <f>IF(A110="项目阶段",NETWORKDAYS.INTL($D110,$E110,1,项目参数!$B$2:$B$200),"")</f>
        <v/>
      </c>
    </row>
    <row r="111" spans="8:8">
      <c r="H111" s="144" t="str">
        <f>IF(A111="项目阶段",NETWORKDAYS.INTL($D111,$E111,1,项目参数!$B$2:$B$200),"")</f>
        <v/>
      </c>
    </row>
    <row r="112" spans="8:8">
      <c r="H112" s="144" t="str">
        <f>IF(A112="项目阶段",NETWORKDAYS.INTL($D112,$E112,1,项目参数!$B$2:$B$200),"")</f>
        <v/>
      </c>
    </row>
    <row r="113" spans="8:8">
      <c r="H113" s="144" t="str">
        <f>IF(A113="项目阶段",NETWORKDAYS.INTL($D113,$E113,1,项目参数!$B$2:$B$200),"")</f>
        <v/>
      </c>
    </row>
    <row r="114" spans="8:8">
      <c r="H114" s="144" t="str">
        <f>IF(A114="项目阶段",NETWORKDAYS.INTL($D114,$E114,1,项目参数!$B$2:$B$200),"")</f>
        <v/>
      </c>
    </row>
    <row r="115" spans="8:8">
      <c r="H115" s="144" t="str">
        <f>IF(A115="项目阶段",NETWORKDAYS.INTL($D115,$E115,1,项目参数!$B$2:$B$200),"")</f>
        <v/>
      </c>
    </row>
    <row r="116" spans="8:8">
      <c r="H116" s="144" t="str">
        <f>IF(A116="项目阶段",NETWORKDAYS.INTL($D116,$E116,1,项目参数!$B$2:$B$200),"")</f>
        <v/>
      </c>
    </row>
    <row r="117" spans="8:8">
      <c r="H117" s="144" t="str">
        <f>IF(A117="项目阶段",NETWORKDAYS.INTL($D117,$E117,1,项目参数!$B$2:$B$200),"")</f>
        <v/>
      </c>
    </row>
    <row r="118" spans="8:8">
      <c r="H118" s="144" t="str">
        <f>IF(A118="项目阶段",NETWORKDAYS.INTL($D118,$E118,1,项目参数!$B$2:$B$200),"")</f>
        <v/>
      </c>
    </row>
    <row r="119" spans="8:8">
      <c r="H119" s="144" t="str">
        <f>IF(A119="项目阶段",NETWORKDAYS.INTL($D119,$E119,1,项目参数!$B$2:$B$200),"")</f>
        <v/>
      </c>
    </row>
    <row r="120" spans="8:8">
      <c r="H120" s="144" t="str">
        <f>IF(A120="项目阶段",NETWORKDAYS.INTL($D120,$E120,1,项目参数!$B$2:$B$200),"")</f>
        <v/>
      </c>
    </row>
    <row r="121" spans="8:8">
      <c r="H121" s="144" t="str">
        <f>IF(A121="项目阶段",NETWORKDAYS.INTL($D121,$E121,1,项目参数!$B$2:$B$200),"")</f>
        <v/>
      </c>
    </row>
    <row r="122" spans="8:8">
      <c r="H122" s="144" t="str">
        <f>IF(A122="项目阶段",NETWORKDAYS.INTL($D122,$E122,1,项目参数!$B$2:$B$200),"")</f>
        <v/>
      </c>
    </row>
    <row r="123" spans="8:8">
      <c r="H123" s="144" t="str">
        <f>IF(A123="项目阶段",NETWORKDAYS.INTL($D123,$E123,1,项目参数!$B$2:$B$200),"")</f>
        <v/>
      </c>
    </row>
    <row r="124" spans="8:8">
      <c r="H124" s="144" t="str">
        <f>IF(A124="项目阶段",NETWORKDAYS.INTL($D124,$E124,1,项目参数!$B$2:$B$200),"")</f>
        <v/>
      </c>
    </row>
    <row r="125" spans="8:8">
      <c r="H125" s="144" t="str">
        <f>IF(A125="项目阶段",NETWORKDAYS.INTL($D125,$E125,1,项目参数!$B$2:$B$200),"")</f>
        <v/>
      </c>
    </row>
    <row r="126" spans="8:8">
      <c r="H126" s="144" t="str">
        <f>IF(A126="项目阶段",NETWORKDAYS.INTL($D126,$E126,1,项目参数!$B$2:$B$200),"")</f>
        <v/>
      </c>
    </row>
    <row r="127" spans="8:8">
      <c r="H127" s="144" t="str">
        <f>IF(A127="项目阶段",NETWORKDAYS.INTL($D127,$E127,1,项目参数!$B$2:$B$200),"")</f>
        <v/>
      </c>
    </row>
    <row r="128" spans="8:8">
      <c r="H128" s="144" t="str">
        <f>IF(A128="项目阶段",NETWORKDAYS.INTL($D128,$E128,1,项目参数!$B$2:$B$200),"")</f>
        <v/>
      </c>
    </row>
    <row r="129" spans="8:8">
      <c r="H129" s="144" t="str">
        <f>IF(A129="项目阶段",NETWORKDAYS.INTL($D129,$E129,1,项目参数!$B$2:$B$200),"")</f>
        <v/>
      </c>
    </row>
    <row r="130" spans="8:8">
      <c r="H130" s="144" t="str">
        <f>IF(A130="项目阶段",NETWORKDAYS.INTL($D130,$E130,1,项目参数!$B$2:$B$200),"")</f>
        <v/>
      </c>
    </row>
    <row r="131" spans="8:8">
      <c r="H131" s="144" t="str">
        <f>IF(A131="项目阶段",NETWORKDAYS.INTL($D131,$E131,1,项目参数!$B$2:$B$200),"")</f>
        <v/>
      </c>
    </row>
    <row r="132" spans="8:8">
      <c r="H132" s="144" t="str">
        <f>IF(A132="项目阶段",NETWORKDAYS.INTL($D132,$E132,1,项目参数!$B$2:$B$200),"")</f>
        <v/>
      </c>
    </row>
    <row r="133" spans="8:8">
      <c r="H133" s="144" t="str">
        <f>IF(A133="项目阶段",NETWORKDAYS.INTL($D133,$E133,1,项目参数!$B$2:$B$200),"")</f>
        <v/>
      </c>
    </row>
    <row r="134" spans="8:8">
      <c r="H134" s="144" t="str">
        <f>IF(A134="项目阶段",NETWORKDAYS.INTL($D134,$E134,1,项目参数!$B$2:$B$200),"")</f>
        <v/>
      </c>
    </row>
    <row r="135" spans="8:8">
      <c r="H135" s="144" t="str">
        <f>IF(A135="项目阶段",NETWORKDAYS.INTL($D135,$E135,1,项目参数!$B$2:$B$200),"")</f>
        <v/>
      </c>
    </row>
    <row r="136" spans="8:8">
      <c r="H136" s="144" t="str">
        <f>IF(A136="项目阶段",NETWORKDAYS.INTL($D136,$E136,1,项目参数!$B$2:$B$200),"")</f>
        <v/>
      </c>
    </row>
    <row r="137" spans="8:8">
      <c r="H137" s="144" t="str">
        <f>IF(A137="项目阶段",NETWORKDAYS.INTL($D137,$E137,1,项目参数!$B$2:$B$200),"")</f>
        <v/>
      </c>
    </row>
    <row r="138" spans="8:8">
      <c r="H138" s="144" t="str">
        <f>IF(A138="项目阶段",NETWORKDAYS.INTL($D138,$E138,1,项目参数!$B$2:$B$200),"")</f>
        <v/>
      </c>
    </row>
    <row r="139" spans="8:8">
      <c r="H139" s="144" t="str">
        <f>IF(A139="项目阶段",NETWORKDAYS.INTL($D139,$E139,1,项目参数!$B$2:$B$200),"")</f>
        <v/>
      </c>
    </row>
    <row r="140" spans="8:8">
      <c r="H140" s="144" t="str">
        <f>IF(A140="项目阶段",NETWORKDAYS.INTL($D140,$E140,1,项目参数!$B$2:$B$200),"")</f>
        <v/>
      </c>
    </row>
    <row r="141" spans="8:8">
      <c r="H141" s="144" t="str">
        <f>IF(A141="项目阶段",NETWORKDAYS.INTL($D141,$E141,1,项目参数!$B$2:$B$200),"")</f>
        <v/>
      </c>
    </row>
    <row r="142" spans="8:8">
      <c r="H142" s="144" t="str">
        <f>IF(A142="项目阶段",NETWORKDAYS.INTL($D142,$E142,1,项目参数!$B$2:$B$200),"")</f>
        <v/>
      </c>
    </row>
    <row r="143" spans="8:8">
      <c r="H143" s="144" t="str">
        <f>IF(A143="项目阶段",NETWORKDAYS.INTL($D143,$E143,1,项目参数!$B$2:$B$200),"")</f>
        <v/>
      </c>
    </row>
    <row r="144" spans="8:8">
      <c r="H144" s="144" t="str">
        <f>IF(A144="项目阶段",NETWORKDAYS.INTL($D144,$E144,1,项目参数!$B$2:$B$200),"")</f>
        <v/>
      </c>
    </row>
    <row r="145" spans="8:8">
      <c r="H145" s="144" t="str">
        <f>IF(A145="项目阶段",NETWORKDAYS.INTL($D145,$E145,1,项目参数!$B$2:$B$200),"")</f>
        <v/>
      </c>
    </row>
    <row r="146" spans="8:8">
      <c r="H146" s="144" t="str">
        <f>IF(A146="项目阶段",NETWORKDAYS.INTL($D146,$E146,1,项目参数!$B$2:$B$200),"")</f>
        <v/>
      </c>
    </row>
    <row r="147" spans="8:8">
      <c r="H147" s="144" t="str">
        <f>IF(A147="项目阶段",NETWORKDAYS.INTL($D147,$E147,1,项目参数!$B$2:$B$200),"")</f>
        <v/>
      </c>
    </row>
    <row r="148" spans="8:8">
      <c r="H148" s="144" t="str">
        <f>IF(A148="项目阶段",NETWORKDAYS.INTL($D148,$E148,1,项目参数!$B$2:$B$200),"")</f>
        <v/>
      </c>
    </row>
    <row r="149" spans="8:8">
      <c r="H149" s="144" t="str">
        <f>IF(A149="项目阶段",NETWORKDAYS.INTL($D149,$E149,1,项目参数!$B$2:$B$200),"")</f>
        <v/>
      </c>
    </row>
    <row r="150" spans="8:8">
      <c r="H150" s="144" t="str">
        <f>IF(A150="项目阶段",NETWORKDAYS.INTL($D150,$E150,1,项目参数!$B$2:$B$200),"")</f>
        <v/>
      </c>
    </row>
    <row r="151" spans="8:8">
      <c r="H151" s="144" t="str">
        <f>IF(A151="项目阶段",NETWORKDAYS.INTL($D151,$E151,1,项目参数!$B$2:$B$200),"")</f>
        <v/>
      </c>
    </row>
    <row r="152" spans="8:8">
      <c r="H152" s="144" t="str">
        <f>IF(A152="项目阶段",NETWORKDAYS.INTL($D152,$E152,1,项目参数!$B$2:$B$200),"")</f>
        <v/>
      </c>
    </row>
    <row r="153" spans="8:8">
      <c r="H153" s="144" t="str">
        <f>IF(A153="项目阶段",NETWORKDAYS.INTL($D153,$E153,1,项目参数!$B$2:$B$200),"")</f>
        <v/>
      </c>
    </row>
    <row r="154" spans="8:8">
      <c r="H154" s="144" t="str">
        <f>IF(A154="项目阶段",NETWORKDAYS.INTL($D154,$E154,1,项目参数!$B$2:$B$200),"")</f>
        <v/>
      </c>
    </row>
    <row r="155" spans="8:8">
      <c r="H155" s="144" t="str">
        <f>IF(A155="项目阶段",NETWORKDAYS.INTL($D155,$E155,1,项目参数!$B$2:$B$200),"")</f>
        <v/>
      </c>
    </row>
    <row r="156" spans="8:8">
      <c r="H156" s="144" t="str">
        <f>IF(A156="项目阶段",NETWORKDAYS.INTL($D156,$E156,1,项目参数!$B$2:$B$200),"")</f>
        <v/>
      </c>
    </row>
    <row r="157" spans="8:8">
      <c r="H157" s="144" t="str">
        <f>IF(A157="项目阶段",NETWORKDAYS.INTL($D157,$E157,1,项目参数!$B$2:$B$200),"")</f>
        <v/>
      </c>
    </row>
    <row r="158" spans="8:8">
      <c r="H158" s="144" t="str">
        <f>IF(A158="项目阶段",NETWORKDAYS.INTL($D158,$E158,1,项目参数!$B$2:$B$200),"")</f>
        <v/>
      </c>
    </row>
    <row r="159" spans="8:8">
      <c r="H159" s="144" t="str">
        <f>IF(A159="项目阶段",NETWORKDAYS.INTL($D159,$E159,1,项目参数!$B$2:$B$200),"")</f>
        <v/>
      </c>
    </row>
    <row r="160" spans="8:8">
      <c r="H160" s="144" t="str">
        <f>IF(A160="项目阶段",NETWORKDAYS.INTL($D160,$E160,1,项目参数!$B$2:$B$200),"")</f>
        <v/>
      </c>
    </row>
    <row r="161" spans="8:8">
      <c r="H161" s="144" t="str">
        <f>IF(A161="项目阶段",NETWORKDAYS.INTL($D161,$E161,1,项目参数!$B$2:$B$200),"")</f>
        <v/>
      </c>
    </row>
    <row r="162" spans="8:8">
      <c r="H162" s="144" t="str">
        <f>IF(A162="项目阶段",NETWORKDAYS.INTL($D162,$E162,1,项目参数!$B$2:$B$200),"")</f>
        <v/>
      </c>
    </row>
    <row r="163" spans="8:8">
      <c r="H163" s="144" t="str">
        <f>IF(A163="项目阶段",NETWORKDAYS.INTL($D163,$E163,1,项目参数!$B$2:$B$200),"")</f>
        <v/>
      </c>
    </row>
    <row r="164" spans="8:8">
      <c r="H164" s="144" t="str">
        <f>IF(A164="项目阶段",NETWORKDAYS.INTL($D164,$E164,1,项目参数!$B$2:$B$200),"")</f>
        <v/>
      </c>
    </row>
    <row r="165" spans="8:8">
      <c r="H165" s="144" t="str">
        <f>IF(A165="项目阶段",NETWORKDAYS.INTL($D165,$E165,1,项目参数!$B$2:$B$200),"")</f>
        <v/>
      </c>
    </row>
    <row r="166" spans="8:8">
      <c r="H166" s="144" t="str">
        <f>IF(A166="项目阶段",NETWORKDAYS.INTL($D166,$E166,1,项目参数!$B$2:$B$200),"")</f>
        <v/>
      </c>
    </row>
    <row r="167" spans="8:8">
      <c r="H167" s="144" t="str">
        <f>IF(A167="项目阶段",NETWORKDAYS.INTL($D167,$E167,1,项目参数!$B$2:$B$200),"")</f>
        <v/>
      </c>
    </row>
    <row r="168" spans="8:8">
      <c r="H168" s="144" t="str">
        <f>IF(A168="项目阶段",NETWORKDAYS.INTL($D168,$E168,1,项目参数!$B$2:$B$200),"")</f>
        <v/>
      </c>
    </row>
    <row r="169" spans="8:8">
      <c r="H169" s="144" t="str">
        <f>IF(A169="项目阶段",NETWORKDAYS.INTL($D169,$E169,1,项目参数!$B$2:$B$200),"")</f>
        <v/>
      </c>
    </row>
    <row r="170" spans="8:8">
      <c r="H170" s="144" t="str">
        <f>IF(A170="项目阶段",NETWORKDAYS.INTL($D170,$E170,1,项目参数!$B$2:$B$200),"")</f>
        <v/>
      </c>
    </row>
    <row r="171" spans="8:8">
      <c r="H171" s="144" t="str">
        <f>IF(A171="项目阶段",NETWORKDAYS.INTL($D171,$E171,1,项目参数!$B$2:$B$200),"")</f>
        <v/>
      </c>
    </row>
    <row r="172" spans="8:8">
      <c r="H172" s="144" t="str">
        <f>IF(A172="项目阶段",NETWORKDAYS.INTL($D172,$E172,1,项目参数!$B$2:$B$200),"")</f>
        <v/>
      </c>
    </row>
    <row r="173" spans="8:8">
      <c r="H173" s="144" t="str">
        <f>IF(A173="项目阶段",NETWORKDAYS.INTL($D173,$E173,1,项目参数!$B$2:$B$200),"")</f>
        <v/>
      </c>
    </row>
    <row r="174" spans="8:8">
      <c r="H174" s="144" t="str">
        <f>IF(A174="项目阶段",NETWORKDAYS.INTL($D174,$E174,1,项目参数!$B$2:$B$200),"")</f>
        <v/>
      </c>
    </row>
    <row r="175" spans="8:8">
      <c r="H175" s="144" t="str">
        <f>IF(A175="项目阶段",NETWORKDAYS.INTL($D175,$E175,1,项目参数!$B$2:$B$200),"")</f>
        <v/>
      </c>
    </row>
    <row r="176" spans="8:8">
      <c r="H176" s="144" t="str">
        <f>IF(A176="项目阶段",NETWORKDAYS.INTL($D176,$E176,1,项目参数!$B$2:$B$200),"")</f>
        <v/>
      </c>
    </row>
    <row r="177" spans="8:8">
      <c r="H177" s="144" t="str">
        <f>IF(A177="项目阶段",NETWORKDAYS.INTL($D177,$E177,1,项目参数!$B$2:$B$200),"")</f>
        <v/>
      </c>
    </row>
    <row r="178" spans="8:8">
      <c r="H178" s="144" t="str">
        <f>IF(A178="项目阶段",NETWORKDAYS.INTL($D178,$E178,1,项目参数!$B$2:$B$200),"")</f>
        <v/>
      </c>
    </row>
    <row r="179" spans="8:8">
      <c r="H179" s="144" t="str">
        <f>IF(A179="项目阶段",NETWORKDAYS.INTL($D179,$E179,1,项目参数!$B$2:$B$200),"")</f>
        <v/>
      </c>
    </row>
    <row r="180" spans="8:8">
      <c r="H180" s="144" t="str">
        <f>IF(A180="项目阶段",NETWORKDAYS.INTL($D180,$E180,1,项目参数!$B$2:$B$200),"")</f>
        <v/>
      </c>
    </row>
    <row r="181" spans="8:8">
      <c r="H181" s="144" t="str">
        <f>IF(A181="项目阶段",NETWORKDAYS.INTL($D181,$E181,1,项目参数!$B$2:$B$200),"")</f>
        <v/>
      </c>
    </row>
    <row r="182" spans="8:8">
      <c r="H182" s="144" t="str">
        <f>IF(A182="项目阶段",NETWORKDAYS.INTL($D182,$E182,1,项目参数!$B$2:$B$200),"")</f>
        <v/>
      </c>
    </row>
    <row r="183" spans="8:8">
      <c r="H183" s="144" t="str">
        <f>IF(A183="项目阶段",NETWORKDAYS.INTL($D183,$E183,1,项目参数!$B$2:$B$200),"")</f>
        <v/>
      </c>
    </row>
    <row r="184" spans="8:8">
      <c r="H184" s="144" t="str">
        <f>IF(A184="项目阶段",NETWORKDAYS.INTL($D184,$E184,1,项目参数!$B$2:$B$200),"")</f>
        <v/>
      </c>
    </row>
    <row r="185" spans="8:8">
      <c r="H185" s="144" t="str">
        <f>IF(A185="项目阶段",NETWORKDAYS.INTL($D185,$E185,1,项目参数!$B$2:$B$200),"")</f>
        <v/>
      </c>
    </row>
    <row r="186" spans="8:8">
      <c r="H186" s="144" t="str">
        <f>IF(A186="项目阶段",NETWORKDAYS.INTL($D186,$E186,1,项目参数!$B$2:$B$200),"")</f>
        <v/>
      </c>
    </row>
    <row r="187" spans="8:8">
      <c r="H187" s="144" t="str">
        <f>IF(A187="项目阶段",NETWORKDAYS.INTL($D187,$E187,1,项目参数!$B$2:$B$200),"")</f>
        <v/>
      </c>
    </row>
    <row r="188" spans="8:8">
      <c r="H188" s="144" t="str">
        <f>IF(A188="项目阶段",NETWORKDAYS.INTL($D188,$E188,1,项目参数!$B$2:$B$200),"")</f>
        <v/>
      </c>
    </row>
    <row r="189" spans="8:8">
      <c r="H189" s="144" t="str">
        <f>IF(A189="项目阶段",NETWORKDAYS.INTL($D189,$E189,1,项目参数!$B$2:$B$200),"")</f>
        <v/>
      </c>
    </row>
    <row r="190" spans="8:8">
      <c r="H190" s="144" t="str">
        <f>IF(A190="项目阶段",NETWORKDAYS.INTL($D190,$E190,1,项目参数!$B$2:$B$200),"")</f>
        <v/>
      </c>
    </row>
    <row r="191" spans="8:8">
      <c r="H191" s="144" t="str">
        <f>IF(A191="项目阶段",NETWORKDAYS.INTL($D191,$E191,1,项目参数!$B$2:$B$200),"")</f>
        <v/>
      </c>
    </row>
    <row r="192" spans="8:8">
      <c r="H192" s="144" t="str">
        <f>IF(A192="项目阶段",NETWORKDAYS.INTL($D192,$E192,1,项目参数!$B$2:$B$200),"")</f>
        <v/>
      </c>
    </row>
    <row r="193" spans="8:8">
      <c r="H193" s="144" t="str">
        <f>IF(A193="项目阶段",NETWORKDAYS.INTL($D193,$E193,1,项目参数!$B$2:$B$200),"")</f>
        <v/>
      </c>
    </row>
    <row r="194" spans="8:8">
      <c r="H194" s="144" t="str">
        <f>IF(A194="项目阶段",NETWORKDAYS.INTL($D194,$E194,1,项目参数!$B$2:$B$200),"")</f>
        <v/>
      </c>
    </row>
    <row r="195" spans="8:8">
      <c r="H195" s="144" t="str">
        <f>IF(A195="项目阶段",NETWORKDAYS.INTL($D195,$E195,1,项目参数!$B$2:$B$200),"")</f>
        <v/>
      </c>
    </row>
    <row r="196" spans="8:8">
      <c r="H196" s="144" t="str">
        <f>IF(A196="项目阶段",NETWORKDAYS.INTL($D196,$E196,1,项目参数!$B$2:$B$200),"")</f>
        <v/>
      </c>
    </row>
    <row r="197" spans="8:8">
      <c r="H197" s="144" t="str">
        <f>IF(A197="项目阶段",NETWORKDAYS.INTL($D197,$E197,1,项目参数!$B$2:$B$200),"")</f>
        <v/>
      </c>
    </row>
    <row r="198" spans="8:8">
      <c r="H198" s="144" t="str">
        <f>IF(A198="项目阶段",NETWORKDAYS.INTL($D198,$E198,1,项目参数!$B$2:$B$200),"")</f>
        <v/>
      </c>
    </row>
    <row r="199" spans="8:8">
      <c r="H199" s="144" t="str">
        <f>IF(A199="项目阶段",NETWORKDAYS.INTL($D199,$E199,1,项目参数!$B$2:$B$200),"")</f>
        <v/>
      </c>
    </row>
    <row r="200" spans="8:8">
      <c r="H200" s="144" t="str">
        <f>IF(A200="项目阶段",NETWORKDAYS.INTL($D200,$E200,1,项目参数!$B$2:$B$200),"")</f>
        <v/>
      </c>
    </row>
  </sheetData>
  <phoneticPr fontId="1" type="noConversion"/>
  <conditionalFormatting sqref="B1:B1048576">
    <cfRule type="expression" dxfId="34" priority="6">
      <formula>"里程碑"=OFFSET($A$1,ROW()-1,COLUMN()-2)</formula>
    </cfRule>
  </conditionalFormatting>
  <conditionalFormatting sqref="F1:F1048576">
    <cfRule type="dataBar" priority="2">
      <dataBar showValue="0">
        <cfvo type="percent" val="0"/>
        <cfvo type="percent" val="100"/>
        <color rgb="FF00B050"/>
      </dataBar>
      <extLst>
        <ext xmlns:x14="http://schemas.microsoft.com/office/spreadsheetml/2009/9/main" uri="{B025F937-C7B1-47D3-B67F-A62EFF666E3E}">
          <x14:id>{64EAD049-AC12-40E8-8E9A-629FE3A60F0D}</x14:id>
        </ext>
      </extLst>
    </cfRule>
  </conditionalFormatting>
  <dataValidations disablePrompts="1" count="2">
    <dataValidation type="list" allowBlank="1" showInputMessage="1" showErrorMessage="1" sqref="A2:A1048576">
      <formula1>"项目阶段,里程碑"</formula1>
    </dataValidation>
    <dataValidation type="date" operator="greaterThan" allowBlank="1" showInputMessage="1" showErrorMessage="1" sqref="D2:E1048576">
      <formula1>40179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4EAD049-AC12-40E8-8E9A-629FE3A60F0D}">
            <x14:dataBar minLength="0" maxLength="100" gradient="0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expression" priority="1" id="{AFF52B2A-D038-4CF1-AFEE-040B2D6439C8}">
            <xm:f>MATCH(OFFSET($C$1,ROW()-1,0),项目进度计划!$C:$C,0)&gt;=0</xm:f>
            <x14:dxf>
              <font>
                <b/>
                <i val="0"/>
                <color auto="1"/>
              </font>
            </x14:dxf>
          </x14:cfRule>
          <xm:sqref>C1:C1048576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C00000"/>
  </sheetPr>
  <dimension ref="A1:Y200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2" sqref="C2"/>
    </sheetView>
  </sheetViews>
  <sheetFormatPr defaultRowHeight="13.5"/>
  <cols>
    <col min="1" max="1" width="8" customWidth="1"/>
    <col min="2" max="2" width="13.125" customWidth="1"/>
    <col min="3" max="3" width="42.125" customWidth="1"/>
    <col min="4" max="4" width="9" style="32"/>
    <col min="5" max="5" width="9.5" customWidth="1"/>
    <col min="6" max="6" width="9.25" customWidth="1"/>
    <col min="8" max="8" width="5.25" bestFit="1" customWidth="1"/>
    <col min="9" max="9" width="6.75" style="121" customWidth="1"/>
    <col min="10" max="10" width="9.5" style="34" bestFit="1" customWidth="1"/>
    <col min="11" max="11" width="10.75" style="99" customWidth="1"/>
    <col min="12" max="12" width="6.875" style="126" customWidth="1"/>
    <col min="13" max="14" width="10.5" style="34" bestFit="1" customWidth="1"/>
    <col min="15" max="15" width="9" style="62"/>
    <col min="16" max="16" width="27.375" customWidth="1"/>
    <col min="17" max="22" width="2.625" style="65" customWidth="1"/>
    <col min="24" max="25" width="9" style="102"/>
  </cols>
  <sheetData>
    <row r="1" spans="1:25" s="12" customFormat="1" ht="86.25" customHeight="1">
      <c r="A1" s="12" t="s">
        <v>441</v>
      </c>
      <c r="B1" s="12" t="s">
        <v>114</v>
      </c>
      <c r="C1" s="12" t="s">
        <v>4</v>
      </c>
      <c r="D1" s="31" t="s">
        <v>108</v>
      </c>
      <c r="E1" s="12" t="s">
        <v>3</v>
      </c>
      <c r="F1" s="12" t="s">
        <v>271</v>
      </c>
      <c r="G1" s="55" t="s">
        <v>5</v>
      </c>
      <c r="H1" s="12" t="s">
        <v>6</v>
      </c>
      <c r="I1" s="119" t="s">
        <v>363</v>
      </c>
      <c r="J1" s="33" t="s">
        <v>360</v>
      </c>
      <c r="K1" s="122" t="s">
        <v>496</v>
      </c>
      <c r="L1" s="123" t="s">
        <v>495</v>
      </c>
      <c r="M1" s="33" t="s">
        <v>361</v>
      </c>
      <c r="N1" s="33" t="s">
        <v>362</v>
      </c>
      <c r="O1" s="60" t="s">
        <v>8</v>
      </c>
      <c r="P1" s="12" t="s">
        <v>7</v>
      </c>
      <c r="Q1" s="66" t="s">
        <v>393</v>
      </c>
      <c r="R1" s="67" t="s">
        <v>388</v>
      </c>
      <c r="S1" s="67" t="s">
        <v>389</v>
      </c>
      <c r="T1" s="67" t="s">
        <v>390</v>
      </c>
      <c r="U1" s="67" t="s">
        <v>391</v>
      </c>
      <c r="V1" s="67" t="s">
        <v>392</v>
      </c>
      <c r="W1" s="103" t="s">
        <v>442</v>
      </c>
      <c r="X1" s="100" t="s">
        <v>440</v>
      </c>
      <c r="Y1" s="101" t="s">
        <v>479</v>
      </c>
    </row>
    <row r="2" spans="1:25">
      <c r="A2" s="8" t="s">
        <v>351</v>
      </c>
      <c r="B2" s="8" t="s">
        <v>147</v>
      </c>
      <c r="C2" s="8" t="s">
        <v>357</v>
      </c>
      <c r="D2" s="54">
        <v>1</v>
      </c>
      <c r="E2" s="8" t="s">
        <v>347</v>
      </c>
      <c r="F2" s="8"/>
      <c r="G2" s="8" t="s">
        <v>276</v>
      </c>
      <c r="H2" s="8" t="s">
        <v>353</v>
      </c>
      <c r="I2" s="120">
        <v>8</v>
      </c>
      <c r="J2" s="42">
        <v>41306</v>
      </c>
      <c r="K2" s="124" t="e">
        <f ca="1">IF(AND($I2&gt;0,$J2&lt;&gt;"",$J2&gt;40000),WORKDAY.INTL($J2,INT(($I2+项目参数!$J$29-1)/项目参数!$J$29)-1,1,项目参数!$B$2:$B$200),"")</f>
        <v>#NAME?</v>
      </c>
      <c r="L2" s="125" t="e">
        <f ca="1">IF(AND($M2&lt;&gt;"",$M2&gt;40000,$N2&lt;&gt;"",$N2&gt;40000),(1+NETWORKDAYS.INTL($M2,$N2,1,项目参数!$B$2:$B$200))*项目参数!$J$29,"")</f>
        <v>#NAME?</v>
      </c>
      <c r="M2" s="42">
        <v>41277</v>
      </c>
      <c r="N2" s="42">
        <v>41283</v>
      </c>
      <c r="O2" s="61">
        <v>0.6</v>
      </c>
      <c r="P2" s="64"/>
      <c r="X2" s="102" t="b">
        <f t="shared" ref="X2:X65" si="0">AND(LEN(A2)&gt;0,LEN(C2)&gt;3,LEN(G2)&gt;1,OR(J2=0,AND(I2&gt;0,J2&gt;40000)),OR(M2=0,M2&gt;40000))</f>
        <v>1</v>
      </c>
    </row>
    <row r="3" spans="1:25">
      <c r="A3" s="8" t="s">
        <v>352</v>
      </c>
      <c r="B3" s="8" t="s">
        <v>151</v>
      </c>
      <c r="C3" s="8" t="s">
        <v>358</v>
      </c>
      <c r="D3" s="54">
        <v>1</v>
      </c>
      <c r="E3" s="8" t="s">
        <v>347</v>
      </c>
      <c r="F3" s="8"/>
      <c r="G3" s="8" t="s">
        <v>359</v>
      </c>
      <c r="H3" s="8"/>
      <c r="I3" s="120">
        <v>1</v>
      </c>
      <c r="J3" s="42">
        <v>41307</v>
      </c>
      <c r="K3" s="124" t="e">
        <f ca="1">IF(AND($I3&gt;0,$J3&lt;&gt;"",$J3&gt;40000),WORKDAY.INTL($J3,INT(($I3+项目参数!$J$29-1)/项目参数!$J$29)-1,1,项目参数!$B$2:$B$200),"")</f>
        <v>#NAME?</v>
      </c>
      <c r="L3" s="125" t="e">
        <f ca="1">IF(AND($M3&lt;&gt;"",$M3&gt;40000,$N3&lt;&gt;"",$N3&gt;40000),(1+NETWORKDAYS.INTL($M3,$N3,1,项目参数!$B$2:$B$200))*项目参数!$J$29,"")</f>
        <v>#NAME?</v>
      </c>
      <c r="M3" s="42">
        <v>41289</v>
      </c>
      <c r="N3" s="42">
        <v>41294</v>
      </c>
      <c r="O3" s="61">
        <v>1</v>
      </c>
      <c r="P3" s="64"/>
      <c r="X3" s="102" t="b">
        <f t="shared" si="0"/>
        <v>1</v>
      </c>
    </row>
    <row r="4" spans="1:25">
      <c r="A4" s="8" t="s">
        <v>364</v>
      </c>
      <c r="B4" s="8" t="s">
        <v>365</v>
      </c>
      <c r="C4" s="8" t="s">
        <v>366</v>
      </c>
      <c r="D4" s="54">
        <v>2</v>
      </c>
      <c r="E4" s="8" t="s">
        <v>371</v>
      </c>
      <c r="F4" s="8" t="s">
        <v>645</v>
      </c>
      <c r="G4" s="8" t="s">
        <v>367</v>
      </c>
      <c r="H4" s="8"/>
      <c r="I4" s="120">
        <v>2</v>
      </c>
      <c r="J4" s="42">
        <v>41308</v>
      </c>
      <c r="K4" s="124" t="e">
        <f ca="1">IF(AND($I4&gt;0,$J4&lt;&gt;"",$J4&gt;40000),WORKDAY.INTL($J4,INT(($I4+项目参数!$J$29-1)/项目参数!$J$29)-1,1,项目参数!$B$2:$B$200),"")</f>
        <v>#NAME?</v>
      </c>
      <c r="L4" s="125" t="str">
        <f>IF(AND($M4&lt;&gt;"",$M4&gt;40000,$N4&lt;&gt;"",$N4&gt;40000),(1+NETWORKDAYS.INTL($M4,$N4,1,项目参数!$B$2:$B$200))*项目参数!$J$29,"")</f>
        <v/>
      </c>
      <c r="M4" s="42">
        <v>41308</v>
      </c>
      <c r="N4" s="42"/>
      <c r="O4" s="61">
        <v>0.6</v>
      </c>
      <c r="P4" s="64"/>
      <c r="X4" s="102" t="b">
        <f t="shared" si="0"/>
        <v>1</v>
      </c>
    </row>
    <row r="5" spans="1:25">
      <c r="A5" s="8" t="s">
        <v>399</v>
      </c>
      <c r="B5" s="8" t="s">
        <v>147</v>
      </c>
      <c r="C5" s="8" t="s">
        <v>400</v>
      </c>
      <c r="D5" s="54">
        <v>2</v>
      </c>
      <c r="E5" s="8" t="s">
        <v>347</v>
      </c>
      <c r="F5" s="8"/>
      <c r="G5" s="8" t="s">
        <v>276</v>
      </c>
      <c r="H5" s="8"/>
      <c r="I5" s="120">
        <v>2</v>
      </c>
      <c r="J5" s="42"/>
      <c r="K5" s="124" t="str">
        <f>IF(AND($I5&gt;0,$J5&lt;&gt;"",$J5&gt;40000),WORKDAY.INTL($J5,INT(($I5+项目参数!$J$29-1)/项目参数!$J$29)-1,1,项目参数!$B$2:$B$200),"")</f>
        <v/>
      </c>
      <c r="L5" s="125" t="e">
        <f ca="1">IF(AND($M5&lt;&gt;"",$M5&gt;40000,$N5&lt;&gt;"",$N5&gt;40000),(1+NETWORKDAYS.INTL($M5,$N5,1,项目参数!$B$2:$B$200))*项目参数!$J$29,"")</f>
        <v>#NAME?</v>
      </c>
      <c r="M5" s="42">
        <v>41309</v>
      </c>
      <c r="N5" s="42">
        <v>41310</v>
      </c>
      <c r="O5" s="61">
        <v>1</v>
      </c>
      <c r="P5" s="64"/>
      <c r="X5" s="102" t="b">
        <f t="shared" si="0"/>
        <v>1</v>
      </c>
    </row>
    <row r="6" spans="1:25">
      <c r="A6" s="8" t="s">
        <v>425</v>
      </c>
      <c r="B6" s="8" t="s">
        <v>147</v>
      </c>
      <c r="C6" s="8" t="s">
        <v>436</v>
      </c>
      <c r="D6" s="54">
        <v>3</v>
      </c>
      <c r="E6" s="8" t="s">
        <v>347</v>
      </c>
      <c r="G6" s="8" t="s">
        <v>276</v>
      </c>
      <c r="H6" s="8" t="s">
        <v>412</v>
      </c>
      <c r="I6" s="120">
        <v>1</v>
      </c>
      <c r="J6" s="42"/>
      <c r="K6" s="124" t="str">
        <f>IF(AND($I6&gt;0,$J6&lt;&gt;"",$J6&gt;40000),WORKDAY.INTL($J6,INT(($I6+项目参数!$J$29-1)/项目参数!$J$29)-1,1,项目参数!$B$2:$B$200),"")</f>
        <v/>
      </c>
      <c r="L6" s="125" t="e">
        <f ca="1">IF(AND($M6&lt;&gt;"",$M6&gt;40000,$N6&lt;&gt;"",$N6&gt;40000),(1+NETWORKDAYS.INTL($M6,$N6,1,项目参数!$B$2:$B$200))*项目参数!$J$29,"")</f>
        <v>#NAME?</v>
      </c>
      <c r="M6" s="42">
        <v>41310</v>
      </c>
      <c r="N6" s="42">
        <v>41311</v>
      </c>
      <c r="O6" s="61">
        <v>0.3</v>
      </c>
      <c r="P6" s="64"/>
      <c r="X6" s="102" t="b">
        <f t="shared" si="0"/>
        <v>1</v>
      </c>
    </row>
    <row r="7" spans="1:25">
      <c r="A7" s="8" t="s">
        <v>426</v>
      </c>
      <c r="B7" s="8" t="s">
        <v>147</v>
      </c>
      <c r="C7" s="8" t="s">
        <v>438</v>
      </c>
      <c r="D7" s="54">
        <v>3</v>
      </c>
      <c r="E7" s="8" t="s">
        <v>347</v>
      </c>
      <c r="F7" s="8"/>
      <c r="G7" s="8" t="s">
        <v>276</v>
      </c>
      <c r="H7" s="8" t="s">
        <v>413</v>
      </c>
      <c r="I7" s="120">
        <v>1</v>
      </c>
      <c r="J7" s="42">
        <v>40544</v>
      </c>
      <c r="K7" s="124" t="e">
        <f ca="1">IF(AND($I7&gt;0,$J7&lt;&gt;"",$J7&gt;40000),WORKDAY.INTL($J7,INT(($I7+项目参数!$J$29-1)/项目参数!$J$29)-1,1,项目参数!$B$2:$B$200),"")</f>
        <v>#NAME?</v>
      </c>
      <c r="L7" s="125" t="e">
        <f ca="1">IF(AND($M7&lt;&gt;"",$M7&gt;40000,$N7&lt;&gt;"",$N7&gt;40000),(1+NETWORKDAYS.INTL($M7,$N7,1,项目参数!$B$2:$B$200))*项目参数!$J$29,"")</f>
        <v>#NAME?</v>
      </c>
      <c r="M7" s="42">
        <v>41311</v>
      </c>
      <c r="N7" s="42">
        <v>41311</v>
      </c>
      <c r="O7" s="61">
        <v>0.5</v>
      </c>
      <c r="P7" s="64"/>
      <c r="X7" s="102" t="b">
        <f t="shared" si="0"/>
        <v>1</v>
      </c>
    </row>
    <row r="8" spans="1:25">
      <c r="A8" s="8" t="s">
        <v>427</v>
      </c>
      <c r="B8" s="8" t="s">
        <v>147</v>
      </c>
      <c r="C8" s="8" t="s">
        <v>478</v>
      </c>
      <c r="D8" s="54">
        <v>3</v>
      </c>
      <c r="E8" s="8" t="s">
        <v>371</v>
      </c>
      <c r="F8" s="8"/>
      <c r="G8" s="8" t="s">
        <v>367</v>
      </c>
      <c r="H8" s="8" t="s">
        <v>412</v>
      </c>
      <c r="I8" s="120">
        <v>3</v>
      </c>
      <c r="J8" s="42"/>
      <c r="K8" s="124" t="str">
        <f>IF(AND($I8&gt;0,$J8&lt;&gt;"",$J8&gt;40000),WORKDAY.INTL($J8,INT(($I8+项目参数!$J$29-1)/项目参数!$J$29)-1,1,项目参数!$B$2:$B$200),"")</f>
        <v/>
      </c>
      <c r="L8" s="125" t="str">
        <f>IF(AND($M8&lt;&gt;"",$M8&gt;40000,$N8&lt;&gt;"",$N8&gt;40000),(1+NETWORKDAYS.INTL($M8,$N8,1,项目参数!$B$2:$B$200))*项目参数!$J$29,"")</f>
        <v/>
      </c>
      <c r="M8" s="42">
        <v>41312</v>
      </c>
      <c r="N8" s="42"/>
      <c r="O8" s="61">
        <v>0.5</v>
      </c>
      <c r="P8" s="64"/>
      <c r="X8" s="102" t="b">
        <f t="shared" si="0"/>
        <v>1</v>
      </c>
    </row>
    <row r="9" spans="1:25">
      <c r="A9" s="8" t="s">
        <v>428</v>
      </c>
      <c r="B9" s="8" t="s">
        <v>365</v>
      </c>
      <c r="C9" s="8" t="s">
        <v>566</v>
      </c>
      <c r="D9" s="54">
        <v>1</v>
      </c>
      <c r="E9" s="8" t="s">
        <v>371</v>
      </c>
      <c r="F9" s="8"/>
      <c r="G9" s="8" t="s">
        <v>367</v>
      </c>
      <c r="H9" s="8"/>
      <c r="I9" s="120">
        <v>4</v>
      </c>
      <c r="J9" s="42">
        <v>41306</v>
      </c>
      <c r="K9" s="124" t="e">
        <f ca="1">IF(AND($I9&gt;0,$J9&lt;&gt;"",$J9&gt;40000),WORKDAY.INTL($J9,INT(($I9+项目参数!$J$29-1)/项目参数!$J$29)-1,1,项目参数!$B$2:$B$200),"")</f>
        <v>#NAME?</v>
      </c>
      <c r="L9" s="125" t="str">
        <f>IF(AND($M9&lt;&gt;"",$M9&gt;40000,$N9&lt;&gt;"",$N9&gt;40000),(1+NETWORKDAYS.INTL($M9,$N9,1,项目参数!$B$2:$B$200))*项目参数!$J$29,"")</f>
        <v/>
      </c>
      <c r="M9" s="42"/>
      <c r="N9" s="42"/>
      <c r="O9" s="61">
        <v>0.5</v>
      </c>
      <c r="P9" s="64"/>
      <c r="X9" s="102" t="b">
        <f t="shared" si="0"/>
        <v>1</v>
      </c>
    </row>
    <row r="10" spans="1:25">
      <c r="A10" s="8" t="s">
        <v>429</v>
      </c>
      <c r="B10" s="8"/>
      <c r="C10" s="8" t="s">
        <v>640</v>
      </c>
      <c r="D10" s="54"/>
      <c r="E10" s="8"/>
      <c r="F10" s="8"/>
      <c r="G10" s="8"/>
      <c r="H10" s="8"/>
      <c r="I10" s="120">
        <v>1</v>
      </c>
      <c r="J10" s="42"/>
      <c r="K10" s="124" t="str">
        <f>IF(AND($I10&gt;0,$J10&lt;&gt;"",$J10&gt;40000),WORKDAY.INTL($J10,INT(($I10+项目参数!$J$29-1)/项目参数!$J$29)-1,1,项目参数!$B$2:$B$200),"")</f>
        <v/>
      </c>
      <c r="L10" s="125" t="str">
        <f>IF(AND($M10&lt;&gt;"",$M10&gt;40000,$N10&lt;&gt;"",$N10&gt;40000),(1+NETWORKDAYS.INTL($M10,$N10,1,项目参数!$B$2:$B$200))*项目参数!$J$29,"")</f>
        <v/>
      </c>
      <c r="M10" s="42">
        <v>41276</v>
      </c>
      <c r="N10" s="42"/>
      <c r="O10" s="61">
        <v>0.5</v>
      </c>
      <c r="P10" s="64"/>
      <c r="X10" s="102" t="b">
        <f t="shared" si="0"/>
        <v>0</v>
      </c>
    </row>
    <row r="11" spans="1:25">
      <c r="A11" s="8" t="s">
        <v>430</v>
      </c>
      <c r="B11" s="8"/>
      <c r="C11" s="8"/>
      <c r="D11" s="54"/>
      <c r="E11" s="8"/>
      <c r="F11" s="8"/>
      <c r="G11" s="8"/>
      <c r="H11" s="8"/>
      <c r="I11" s="120"/>
      <c r="J11" s="42"/>
      <c r="K11" s="124" t="str">
        <f>IF(AND($I11&gt;0,$J11&lt;&gt;"",$J11&gt;40000),WORKDAY.INTL($J11,INT(($I11+项目参数!$J$29-1)/项目参数!$J$29)-1,1,项目参数!$B$2:$B$200),"")</f>
        <v/>
      </c>
      <c r="L11" s="125" t="str">
        <f>IF(AND($M11&lt;&gt;"",$M11&gt;40000,$N11&lt;&gt;"",$N11&gt;40000),(1+NETWORKDAYS.INTL($M11,$N11,1,项目参数!$B$2:$B$200))*项目参数!$J$29,"")</f>
        <v/>
      </c>
      <c r="M11" s="42"/>
      <c r="N11" s="42">
        <v>1</v>
      </c>
      <c r="O11" s="61">
        <v>1</v>
      </c>
      <c r="P11" s="64"/>
      <c r="X11" s="102" t="b">
        <f t="shared" si="0"/>
        <v>0</v>
      </c>
    </row>
    <row r="12" spans="1:25">
      <c r="A12" s="8" t="s">
        <v>431</v>
      </c>
      <c r="B12" s="8"/>
      <c r="C12" s="8"/>
      <c r="D12" s="54"/>
      <c r="E12" s="8"/>
      <c r="F12" s="8"/>
      <c r="G12" s="8"/>
      <c r="H12" s="8"/>
      <c r="I12" s="120"/>
      <c r="J12" s="42"/>
      <c r="K12" s="124" t="str">
        <f>IF(AND($I12&gt;0,$J12&lt;&gt;"",$J12&gt;40000),WORKDAY.INTL($J12,INT(($I12+项目参数!$J$29-1)/项目参数!$J$29)-1,1,项目参数!$B$2:$B$200),"")</f>
        <v/>
      </c>
      <c r="L12" s="125" t="str">
        <f>IF(AND($M12&lt;&gt;"",$M12&gt;40000,$N12&lt;&gt;"",$N12&gt;40000),(1+NETWORKDAYS.INTL($M12,$N12,1,项目参数!$B$2:$B$200))*项目参数!$J$29,"")</f>
        <v/>
      </c>
      <c r="M12" s="42"/>
      <c r="N12" s="42">
        <v>1</v>
      </c>
      <c r="O12" s="61"/>
      <c r="P12" s="64"/>
      <c r="X12" s="102" t="b">
        <f t="shared" si="0"/>
        <v>0</v>
      </c>
    </row>
    <row r="13" spans="1:25">
      <c r="A13" s="8" t="s">
        <v>432</v>
      </c>
      <c r="B13" s="8"/>
      <c r="C13" s="8"/>
      <c r="D13" s="54"/>
      <c r="E13" s="8"/>
      <c r="F13" s="8"/>
      <c r="G13" s="8"/>
      <c r="H13" s="8"/>
      <c r="I13" s="120"/>
      <c r="J13" s="42"/>
      <c r="K13" s="124" t="str">
        <f>IF(AND($I13&gt;0,$J13&lt;&gt;"",$J13&gt;40000),WORKDAY.INTL($J13,INT(($I13+项目参数!$J$29-1)/项目参数!$J$29)-1,1,项目参数!$B$2:$B$200),"")</f>
        <v/>
      </c>
      <c r="L13" s="125" t="str">
        <f>IF(AND($M13&lt;&gt;"",$M13&gt;40000,$N13&lt;&gt;"",$N13&gt;40000),(1+NETWORKDAYS.INTL($M13,$N13,1,项目参数!$B$2:$B$200))*项目参数!$J$29,"")</f>
        <v/>
      </c>
      <c r="M13" s="42"/>
      <c r="N13" s="42">
        <v>2</v>
      </c>
      <c r="O13" s="61">
        <v>0.01</v>
      </c>
      <c r="P13" s="64"/>
      <c r="X13" s="102" t="b">
        <f t="shared" si="0"/>
        <v>0</v>
      </c>
    </row>
    <row r="14" spans="1:25">
      <c r="A14" s="8" t="s">
        <v>626</v>
      </c>
      <c r="B14" s="8"/>
      <c r="C14" s="8"/>
      <c r="D14" s="54"/>
      <c r="E14" s="8"/>
      <c r="F14" s="8"/>
      <c r="G14" s="8"/>
      <c r="H14" s="8"/>
      <c r="I14" s="120"/>
      <c r="J14" s="42"/>
      <c r="K14" s="124" t="str">
        <f>IF(AND($I14&gt;0,$J14&lt;&gt;"",$J14&gt;40000),WORKDAY.INTL($J14,INT(($I14+项目参数!$J$29-1)/项目参数!$J$29)-1,1,项目参数!$B$2:$B$200),"")</f>
        <v/>
      </c>
      <c r="L14" s="125" t="str">
        <f>IF(AND($M14&lt;&gt;"",$M14&gt;40000,$N14&lt;&gt;"",$N14&gt;40000),(1+NETWORKDAYS.INTL($M14,$N14,1,项目参数!$B$2:$B$200))*项目参数!$J$29,"")</f>
        <v/>
      </c>
      <c r="M14" s="42"/>
      <c r="N14" s="42">
        <v>2</v>
      </c>
      <c r="O14" s="61">
        <v>0.2</v>
      </c>
      <c r="P14" s="64"/>
      <c r="X14" s="102" t="b">
        <f t="shared" si="0"/>
        <v>0</v>
      </c>
    </row>
    <row r="15" spans="1:25">
      <c r="A15" s="8" t="s">
        <v>627</v>
      </c>
      <c r="B15" s="8"/>
      <c r="C15" s="8"/>
      <c r="D15" s="54"/>
      <c r="E15" s="8"/>
      <c r="F15" s="8"/>
      <c r="G15" s="8"/>
      <c r="H15" s="8"/>
      <c r="I15" s="120"/>
      <c r="J15" s="42"/>
      <c r="K15" s="124" t="str">
        <f>IF(AND($I15&gt;0,$J15&lt;&gt;"",$J15&gt;40000),WORKDAY.INTL($J15,INT(($I15+项目参数!$J$29-1)/项目参数!$J$29)-1,1,项目参数!$B$2:$B$200),"")</f>
        <v/>
      </c>
      <c r="L15" s="125" t="str">
        <f>IF(AND($M15&lt;&gt;"",$M15&gt;40000,$N15&lt;&gt;"",$N15&gt;40000),(1+NETWORKDAYS.INTL($M15,$N15,1,项目参数!$B$2:$B$200))*项目参数!$J$29,"")</f>
        <v/>
      </c>
      <c r="M15" s="42"/>
      <c r="N15" s="42"/>
      <c r="O15" s="61">
        <v>0.1</v>
      </c>
      <c r="P15" s="64"/>
      <c r="X15" s="102" t="b">
        <f t="shared" si="0"/>
        <v>0</v>
      </c>
    </row>
    <row r="16" spans="1:25">
      <c r="A16" s="8" t="s">
        <v>628</v>
      </c>
      <c r="B16" s="8"/>
      <c r="C16" s="8"/>
      <c r="D16" s="54"/>
      <c r="E16" s="8"/>
      <c r="F16" s="8"/>
      <c r="G16" s="8"/>
      <c r="H16" s="8"/>
      <c r="I16" s="120"/>
      <c r="J16" s="42"/>
      <c r="K16" s="124" t="str">
        <f>IF(AND($I16&gt;0,$J16&lt;&gt;"",$J16&gt;40000),WORKDAY.INTL($J16,INT(($I16+项目参数!$J$29-1)/项目参数!$J$29)-1,1,项目参数!$B$2:$B$200),"")</f>
        <v/>
      </c>
      <c r="L16" s="125" t="str">
        <f>IF(AND($M16&lt;&gt;"",$M16&gt;40000,$N16&lt;&gt;"",$N16&gt;40000),(1+NETWORKDAYS.INTL($M16,$N16,1,项目参数!$B$2:$B$200))*项目参数!$J$29,"")</f>
        <v/>
      </c>
      <c r="M16" s="42"/>
      <c r="N16" s="42"/>
      <c r="O16" s="61">
        <v>0.8</v>
      </c>
      <c r="P16" s="64"/>
      <c r="X16" s="102" t="b">
        <f t="shared" si="0"/>
        <v>0</v>
      </c>
    </row>
    <row r="17" spans="1:24">
      <c r="A17" s="8" t="s">
        <v>629</v>
      </c>
      <c r="B17" s="8"/>
      <c r="C17" s="8"/>
      <c r="D17" s="54"/>
      <c r="E17" s="8"/>
      <c r="F17" s="8"/>
      <c r="G17" s="8"/>
      <c r="H17" s="8"/>
      <c r="I17" s="120"/>
      <c r="J17" s="42"/>
      <c r="K17" s="124" t="str">
        <f>IF(AND($I17&gt;0,$J17&lt;&gt;"",$J17&gt;40000),WORKDAY.INTL($J17,INT(($I17+项目参数!$J$29-1)/项目参数!$J$29)-1,1,项目参数!$B$2:$B$200),"")</f>
        <v/>
      </c>
      <c r="L17" s="125" t="str">
        <f>IF(AND($M17&lt;&gt;"",$M17&gt;40000,$N17&lt;&gt;"",$N17&gt;40000),(1+NETWORKDAYS.INTL($M17,$N17,1,项目参数!$B$2:$B$200))*项目参数!$J$29,"")</f>
        <v/>
      </c>
      <c r="M17" s="42"/>
      <c r="N17" s="42"/>
      <c r="O17" s="61">
        <v>0.6</v>
      </c>
      <c r="P17" s="64"/>
      <c r="X17" s="102" t="b">
        <f t="shared" si="0"/>
        <v>0</v>
      </c>
    </row>
    <row r="18" spans="1:24">
      <c r="A18" s="8" t="s">
        <v>630</v>
      </c>
      <c r="B18" s="8"/>
      <c r="C18" s="8"/>
      <c r="D18" s="54"/>
      <c r="E18" s="8"/>
      <c r="F18" s="8"/>
      <c r="G18" s="8"/>
      <c r="H18" s="8"/>
      <c r="I18" s="120"/>
      <c r="J18" s="42"/>
      <c r="K18" s="124" t="str">
        <f>IF(AND($I18&gt;0,$J18&lt;&gt;"",$J18&gt;40000),WORKDAY.INTL($J18,INT(($I18+项目参数!$J$29-1)/项目参数!$J$29)-1,1,项目参数!$B$2:$B$200),"")</f>
        <v/>
      </c>
      <c r="L18" s="125" t="str">
        <f>IF(AND($M18&lt;&gt;"",$M18&gt;40000,$N18&lt;&gt;"",$N18&gt;40000),(1+NETWORKDAYS.INTL($M18,$N18,1,项目参数!$B$2:$B$200))*项目参数!$J$29,"")</f>
        <v/>
      </c>
      <c r="M18" s="42"/>
      <c r="N18" s="42"/>
      <c r="O18" s="61"/>
      <c r="P18" s="64"/>
      <c r="X18" s="102" t="b">
        <f t="shared" si="0"/>
        <v>0</v>
      </c>
    </row>
    <row r="19" spans="1:24">
      <c r="A19" s="8" t="s">
        <v>631</v>
      </c>
      <c r="B19" s="8"/>
      <c r="C19" s="8"/>
      <c r="D19" s="54"/>
      <c r="E19" s="8"/>
      <c r="F19" s="8"/>
      <c r="G19" s="8"/>
      <c r="H19" s="8"/>
      <c r="I19" s="120"/>
      <c r="J19" s="42"/>
      <c r="K19" s="124" t="str">
        <f>IF(AND($I19&gt;0,$J19&lt;&gt;"",$J19&gt;40000),WORKDAY.INTL($J19,INT(($I19+项目参数!$J$29-1)/项目参数!$J$29)-1,1,项目参数!$B$2:$B$200),"")</f>
        <v/>
      </c>
      <c r="L19" s="125" t="str">
        <f>IF(AND($M19&lt;&gt;"",$M19&gt;40000,$N19&lt;&gt;"",$N19&gt;40000),(1+NETWORKDAYS.INTL($M19,$N19,1,项目参数!$B$2:$B$200))*项目参数!$J$29,"")</f>
        <v/>
      </c>
      <c r="M19" s="42"/>
      <c r="N19" s="42"/>
      <c r="O19" s="61"/>
      <c r="P19" s="64"/>
      <c r="X19" s="102" t="b">
        <f t="shared" si="0"/>
        <v>0</v>
      </c>
    </row>
    <row r="20" spans="1:24">
      <c r="A20" s="8" t="s">
        <v>632</v>
      </c>
      <c r="B20" s="8"/>
      <c r="C20" s="8"/>
      <c r="D20" s="54"/>
      <c r="E20" s="8"/>
      <c r="F20" s="8"/>
      <c r="G20" s="8"/>
      <c r="H20" s="8"/>
      <c r="I20" s="120"/>
      <c r="J20" s="42"/>
      <c r="K20" s="124" t="str">
        <f>IF(AND($I20&gt;0,$J20&lt;&gt;"",$J20&gt;40000),WORKDAY.INTL($J20,INT(($I20+项目参数!$J$29-1)/项目参数!$J$29)-1,1,项目参数!$B$2:$B$200),"")</f>
        <v/>
      </c>
      <c r="L20" s="125" t="str">
        <f>IF(AND($M20&lt;&gt;"",$M20&gt;40000,$N20&lt;&gt;"",$N20&gt;40000),(1+NETWORKDAYS.INTL($M20,$N20,1,项目参数!$B$2:$B$200))*项目参数!$J$29,"")</f>
        <v/>
      </c>
      <c r="M20" s="42"/>
      <c r="N20" s="42"/>
      <c r="O20" s="61"/>
      <c r="P20" s="64"/>
      <c r="X20" s="102" t="b">
        <f t="shared" si="0"/>
        <v>0</v>
      </c>
    </row>
    <row r="21" spans="1:24">
      <c r="A21" s="8" t="s">
        <v>633</v>
      </c>
      <c r="B21" s="8"/>
      <c r="C21" s="8"/>
      <c r="D21" s="54"/>
      <c r="E21" s="8"/>
      <c r="F21" s="8"/>
      <c r="G21" s="8"/>
      <c r="H21" s="8"/>
      <c r="I21" s="120"/>
      <c r="J21" s="42"/>
      <c r="K21" s="124" t="str">
        <f>IF(AND($I21&gt;0,$J21&lt;&gt;"",$J21&gt;40000),WORKDAY.INTL($J21,INT(($I21+项目参数!$J$29-1)/项目参数!$J$29)-1,1,项目参数!$B$2:$B$200),"")</f>
        <v/>
      </c>
      <c r="L21" s="125" t="str">
        <f>IF(AND($M21&lt;&gt;"",$M21&gt;40000,$N21&lt;&gt;"",$N21&gt;40000),(1+NETWORKDAYS.INTL($M21,$N21,1,项目参数!$B$2:$B$200))*项目参数!$J$29,"")</f>
        <v/>
      </c>
      <c r="M21" s="42"/>
      <c r="N21" s="42"/>
      <c r="O21" s="61"/>
      <c r="P21" s="64"/>
      <c r="X21" s="102" t="b">
        <f t="shared" si="0"/>
        <v>0</v>
      </c>
    </row>
    <row r="22" spans="1:24">
      <c r="A22" s="8" t="s">
        <v>634</v>
      </c>
      <c r="B22" s="8"/>
      <c r="C22" s="8"/>
      <c r="D22" s="54"/>
      <c r="E22" s="8"/>
      <c r="F22" s="8"/>
      <c r="G22" s="8"/>
      <c r="H22" s="8"/>
      <c r="I22" s="120"/>
      <c r="J22" s="42"/>
      <c r="K22" s="124" t="str">
        <f>IF(AND($I22&gt;0,$J22&lt;&gt;"",$J22&gt;40000),WORKDAY.INTL($J22,INT(($I22+项目参数!$J$29-1)/项目参数!$J$29)-1,1,项目参数!$B$2:$B$200),"")</f>
        <v/>
      </c>
      <c r="L22" s="125" t="str">
        <f>IF(AND($M22&lt;&gt;"",$M22&gt;40000,$N22&lt;&gt;"",$N22&gt;40000),(1+NETWORKDAYS.INTL($M22,$N22,1,项目参数!$B$2:$B$200))*项目参数!$J$29,"")</f>
        <v/>
      </c>
      <c r="M22" s="42"/>
      <c r="N22" s="42"/>
      <c r="O22" s="61"/>
      <c r="P22" s="64"/>
      <c r="X22" s="102" t="b">
        <f t="shared" si="0"/>
        <v>0</v>
      </c>
    </row>
    <row r="23" spans="1:24">
      <c r="A23" s="8"/>
      <c r="B23" s="8"/>
      <c r="C23" s="8"/>
      <c r="D23" s="54"/>
      <c r="E23" s="8"/>
      <c r="F23" s="8"/>
      <c r="G23" s="8"/>
      <c r="H23" s="8"/>
      <c r="I23" s="120"/>
      <c r="J23" s="42"/>
      <c r="K23" s="124" t="str">
        <f>IF(AND($I23&gt;0,$J23&lt;&gt;"",$J23&gt;40000),WORKDAY.INTL($J23,INT(($I23+项目参数!$J$29-1)/项目参数!$J$29)-1,1,项目参数!$B$2:$B$200),"")</f>
        <v/>
      </c>
      <c r="L23" s="125" t="str">
        <f>IF(AND($M23&lt;&gt;"",$M23&gt;40000,$N23&lt;&gt;"",$N23&gt;40000),(1+NETWORKDAYS.INTL($M23,$N23,1,项目参数!$B$2:$B$200))*项目参数!$J$29,"")</f>
        <v/>
      </c>
      <c r="M23" s="42"/>
      <c r="N23" s="42"/>
      <c r="O23" s="61"/>
      <c r="P23" s="64"/>
      <c r="X23" s="102" t="b">
        <f t="shared" si="0"/>
        <v>0</v>
      </c>
    </row>
    <row r="24" spans="1:24">
      <c r="A24" s="8"/>
      <c r="B24" s="8"/>
      <c r="C24" s="8"/>
      <c r="D24" s="54"/>
      <c r="E24" s="8"/>
      <c r="F24" s="8"/>
      <c r="G24" s="8"/>
      <c r="H24" s="8"/>
      <c r="I24" s="120"/>
      <c r="J24" s="42"/>
      <c r="K24" s="124" t="str">
        <f>IF(AND($I24&gt;0,$J24&lt;&gt;"",$J24&gt;40000),WORKDAY.INTL($J24,INT(($I24+项目参数!$J$29-1)/项目参数!$J$29)-1,1,项目参数!$B$2:$B$200),"")</f>
        <v/>
      </c>
      <c r="L24" s="125" t="str">
        <f>IF(AND($M24&lt;&gt;"",$M24&gt;40000,$N24&lt;&gt;"",$N24&gt;40000),(1+NETWORKDAYS.INTL($M24,$N24,1,项目参数!$B$2:$B$200))*项目参数!$J$29,"")</f>
        <v/>
      </c>
      <c r="M24" s="42"/>
      <c r="N24" s="42"/>
      <c r="O24" s="61"/>
      <c r="P24" s="64"/>
      <c r="X24" s="102" t="b">
        <f t="shared" si="0"/>
        <v>0</v>
      </c>
    </row>
    <row r="25" spans="1:24">
      <c r="A25" s="8"/>
      <c r="B25" s="8"/>
      <c r="C25" s="8"/>
      <c r="D25" s="54"/>
      <c r="E25" s="8"/>
      <c r="F25" s="8"/>
      <c r="G25" s="8"/>
      <c r="H25" s="8"/>
      <c r="I25" s="120"/>
      <c r="J25" s="42"/>
      <c r="K25" s="124" t="str">
        <f>IF(AND($I25&gt;0,$J25&lt;&gt;"",$J25&gt;40000),WORKDAY.INTL($J25,INT(($I25+项目参数!$J$29-1)/项目参数!$J$29)-1,1,项目参数!$B$2:$B$200),"")</f>
        <v/>
      </c>
      <c r="L25" s="125" t="str">
        <f>IF(AND($M25&lt;&gt;"",$M25&gt;40000,$N25&lt;&gt;"",$N25&gt;40000),(1+NETWORKDAYS.INTL($M25,$N25,1,项目参数!$B$2:$B$200))*项目参数!$J$29,"")</f>
        <v/>
      </c>
      <c r="M25" s="42"/>
      <c r="N25" s="42"/>
      <c r="O25" s="61"/>
      <c r="P25" s="64"/>
      <c r="X25" s="102" t="b">
        <f t="shared" si="0"/>
        <v>0</v>
      </c>
    </row>
    <row r="26" spans="1:24">
      <c r="A26" s="8"/>
      <c r="B26" s="8"/>
      <c r="C26" s="8"/>
      <c r="D26" s="54"/>
      <c r="E26" s="8"/>
      <c r="F26" s="8"/>
      <c r="G26" s="8"/>
      <c r="H26" s="8"/>
      <c r="I26" s="120"/>
      <c r="J26" s="42"/>
      <c r="K26" s="124" t="str">
        <f>IF(AND($I26&gt;0,$J26&lt;&gt;"",$J26&gt;40000),WORKDAY.INTL($J26,INT(($I26+项目参数!$J$29-1)/项目参数!$J$29)-1,1,项目参数!$B$2:$B$200),"")</f>
        <v/>
      </c>
      <c r="L26" s="125" t="str">
        <f>IF(AND($M26&lt;&gt;"",$M26&gt;40000,$N26&lt;&gt;"",$N26&gt;40000),(1+NETWORKDAYS.INTL($M26,$N26,1,项目参数!$B$2:$B$200))*项目参数!$J$29,"")</f>
        <v/>
      </c>
      <c r="M26" s="42"/>
      <c r="N26" s="42"/>
      <c r="O26" s="61"/>
      <c r="P26" s="64"/>
      <c r="X26" s="102" t="b">
        <f t="shared" si="0"/>
        <v>0</v>
      </c>
    </row>
    <row r="27" spans="1:24">
      <c r="A27" s="8"/>
      <c r="B27" s="8"/>
      <c r="C27" s="8"/>
      <c r="D27" s="54"/>
      <c r="E27" s="8"/>
      <c r="F27" s="8"/>
      <c r="G27" s="8"/>
      <c r="H27" s="8"/>
      <c r="I27" s="120"/>
      <c r="J27" s="42"/>
      <c r="K27" s="124" t="str">
        <f>IF(AND($I27&gt;0,$J27&lt;&gt;"",$J27&gt;40000),WORKDAY.INTL($J27,INT(($I27+项目参数!$J$29-1)/项目参数!$J$29)-1,1,项目参数!$B$2:$B$200),"")</f>
        <v/>
      </c>
      <c r="L27" s="125" t="str">
        <f>IF(AND($M27&lt;&gt;"",$M27&gt;40000,$N27&lt;&gt;"",$N27&gt;40000),(1+NETWORKDAYS.INTL($M27,$N27,1,项目参数!$B$2:$B$200))*项目参数!$J$29,"")</f>
        <v/>
      </c>
      <c r="M27" s="42"/>
      <c r="N27" s="42"/>
      <c r="O27" s="61"/>
      <c r="P27" s="64"/>
      <c r="X27" s="102" t="b">
        <f t="shared" si="0"/>
        <v>0</v>
      </c>
    </row>
    <row r="28" spans="1:24">
      <c r="A28" s="8"/>
      <c r="B28" s="8"/>
      <c r="C28" s="8"/>
      <c r="D28" s="54"/>
      <c r="E28" s="8"/>
      <c r="F28" s="8"/>
      <c r="G28" s="8"/>
      <c r="H28" s="8"/>
      <c r="I28" s="120"/>
      <c r="J28" s="42"/>
      <c r="K28" s="124" t="str">
        <f>IF(AND($I28&gt;0,$J28&lt;&gt;"",$J28&gt;40000),WORKDAY.INTL($J28,INT(($I28+项目参数!$J$29-1)/项目参数!$J$29)-1,1,项目参数!$B$2:$B$200),"")</f>
        <v/>
      </c>
      <c r="L28" s="125" t="str">
        <f>IF(AND($M28&lt;&gt;"",$M28&gt;40000,$N28&lt;&gt;"",$N28&gt;40000),(1+NETWORKDAYS.INTL($M28,$N28,1,项目参数!$B$2:$B$200))*项目参数!$J$29,"")</f>
        <v/>
      </c>
      <c r="M28" s="42"/>
      <c r="N28" s="42"/>
      <c r="O28" s="61"/>
      <c r="P28" s="64"/>
      <c r="X28" s="102" t="b">
        <f t="shared" si="0"/>
        <v>0</v>
      </c>
    </row>
    <row r="29" spans="1:24">
      <c r="A29" s="8"/>
      <c r="B29" s="8"/>
      <c r="C29" s="8"/>
      <c r="D29" s="54"/>
      <c r="E29" s="8"/>
      <c r="F29" s="8"/>
      <c r="G29" s="8"/>
      <c r="H29" s="8"/>
      <c r="I29" s="120"/>
      <c r="J29" s="42"/>
      <c r="K29" s="124" t="str">
        <f>IF(AND($I29&gt;0,$J29&lt;&gt;"",$J29&gt;40000),WORKDAY.INTL($J29,INT(($I29+项目参数!$J$29-1)/项目参数!$J$29)-1,1,项目参数!$B$2:$B$200),"")</f>
        <v/>
      </c>
      <c r="L29" s="125" t="str">
        <f>IF(AND($M29&lt;&gt;"",$M29&gt;40000,$N29&lt;&gt;"",$N29&gt;40000),(1+NETWORKDAYS.INTL($M29,$N29,1,项目参数!$B$2:$B$200))*项目参数!$J$29,"")</f>
        <v/>
      </c>
      <c r="M29" s="42"/>
      <c r="N29" s="42"/>
      <c r="O29" s="61"/>
      <c r="P29" s="64"/>
      <c r="X29" s="102" t="b">
        <f t="shared" si="0"/>
        <v>0</v>
      </c>
    </row>
    <row r="30" spans="1:24">
      <c r="A30" s="8"/>
      <c r="B30" s="8"/>
      <c r="C30" s="8"/>
      <c r="D30" s="54"/>
      <c r="E30" s="8"/>
      <c r="F30" s="8"/>
      <c r="G30" s="8"/>
      <c r="H30" s="8"/>
      <c r="I30" s="120"/>
      <c r="J30" s="42"/>
      <c r="K30" s="124" t="str">
        <f>IF(AND($I30&gt;0,$J30&lt;&gt;"",$J30&gt;40000),WORKDAY.INTL($J30,INT(($I30+项目参数!$J$29-1)/项目参数!$J$29)-1,1,项目参数!$B$2:$B$200),"")</f>
        <v/>
      </c>
      <c r="L30" s="125" t="str">
        <f>IF(AND($M30&lt;&gt;"",$M30&gt;40000,$N30&lt;&gt;"",$N30&gt;40000),(1+NETWORKDAYS.INTL($M30,$N30,1,项目参数!$B$2:$B$200))*项目参数!$J$29,"")</f>
        <v/>
      </c>
      <c r="M30" s="42"/>
      <c r="N30" s="42"/>
      <c r="O30" s="61"/>
      <c r="P30" s="64"/>
      <c r="X30" s="102" t="b">
        <f t="shared" si="0"/>
        <v>0</v>
      </c>
    </row>
    <row r="31" spans="1:24">
      <c r="A31" s="8"/>
      <c r="B31" s="8"/>
      <c r="C31" s="8"/>
      <c r="D31" s="54"/>
      <c r="E31" s="8"/>
      <c r="F31" s="8"/>
      <c r="G31" s="8"/>
      <c r="H31" s="8"/>
      <c r="I31" s="120"/>
      <c r="J31" s="42"/>
      <c r="K31" s="124" t="str">
        <f>IF(AND($I31&gt;0,$J31&lt;&gt;"",$J31&gt;40000),WORKDAY.INTL($J31,INT(($I31+项目参数!$J$29-1)/项目参数!$J$29)-1,1,项目参数!$B$2:$B$200),"")</f>
        <v/>
      </c>
      <c r="L31" s="125" t="str">
        <f>IF(AND($M31&lt;&gt;"",$M31&gt;40000,$N31&lt;&gt;"",$N31&gt;40000),(1+NETWORKDAYS.INTL($M31,$N31,1,项目参数!$B$2:$B$200))*项目参数!$J$29,"")</f>
        <v/>
      </c>
      <c r="M31" s="42"/>
      <c r="N31" s="42"/>
      <c r="O31" s="61"/>
      <c r="P31" s="64"/>
      <c r="X31" s="102" t="b">
        <f t="shared" si="0"/>
        <v>0</v>
      </c>
    </row>
    <row r="32" spans="1:24">
      <c r="A32" s="8"/>
      <c r="B32" s="8"/>
      <c r="C32" s="8"/>
      <c r="D32" s="54"/>
      <c r="E32" s="8"/>
      <c r="F32" s="8"/>
      <c r="G32" s="8"/>
      <c r="H32" s="8"/>
      <c r="I32" s="120"/>
      <c r="J32" s="42"/>
      <c r="K32" s="124" t="str">
        <f>IF(AND($I32&gt;0,$J32&lt;&gt;"",$J32&gt;40000),WORKDAY.INTL($J32,INT(($I32+项目参数!$J$29-1)/项目参数!$J$29)-1,1,项目参数!$B$2:$B$200),"")</f>
        <v/>
      </c>
      <c r="L32" s="125" t="str">
        <f>IF(AND($M32&lt;&gt;"",$M32&gt;40000,$N32&lt;&gt;"",$N32&gt;40000),(1+NETWORKDAYS.INTL($M32,$N32,1,项目参数!$B$2:$B$200))*项目参数!$J$29,"")</f>
        <v/>
      </c>
      <c r="M32" s="42"/>
      <c r="N32" s="42"/>
      <c r="O32" s="61"/>
      <c r="P32" s="64"/>
      <c r="X32" s="102" t="b">
        <f t="shared" si="0"/>
        <v>0</v>
      </c>
    </row>
    <row r="33" spans="1:24">
      <c r="A33" s="8"/>
      <c r="B33" s="8"/>
      <c r="C33" s="8"/>
      <c r="D33" s="54"/>
      <c r="E33" s="8"/>
      <c r="F33" s="8"/>
      <c r="G33" s="8"/>
      <c r="H33" s="8"/>
      <c r="I33" s="120"/>
      <c r="J33" s="42"/>
      <c r="K33" s="124" t="str">
        <f>IF(AND($I33&gt;0,$J33&lt;&gt;"",$J33&gt;40000),WORKDAY.INTL($J33,INT(($I33+项目参数!$J$29-1)/项目参数!$J$29)-1,1,项目参数!$B$2:$B$200),"")</f>
        <v/>
      </c>
      <c r="L33" s="125" t="str">
        <f>IF(AND($M33&lt;&gt;"",$M33&gt;40000,$N33&lt;&gt;"",$N33&gt;40000),(1+NETWORKDAYS.INTL($M33,$N33,1,项目参数!$B$2:$B$200))*项目参数!$J$29,"")</f>
        <v/>
      </c>
      <c r="M33" s="42"/>
      <c r="N33" s="42"/>
      <c r="O33" s="61"/>
      <c r="P33" s="64"/>
      <c r="X33" s="102" t="b">
        <f t="shared" si="0"/>
        <v>0</v>
      </c>
    </row>
    <row r="34" spans="1:24">
      <c r="A34" s="8"/>
      <c r="B34" s="8"/>
      <c r="C34" s="8"/>
      <c r="D34" s="54"/>
      <c r="E34" s="8"/>
      <c r="F34" s="8"/>
      <c r="G34" s="8"/>
      <c r="H34" s="8"/>
      <c r="I34" s="120"/>
      <c r="J34" s="42"/>
      <c r="K34" s="124" t="str">
        <f>IF(AND($I34&gt;0,$J34&lt;&gt;"",$J34&gt;40000),WORKDAY.INTL($J34,INT(($I34+项目参数!$J$29-1)/项目参数!$J$29)-1,1,项目参数!$B$2:$B$200),"")</f>
        <v/>
      </c>
      <c r="L34" s="125" t="str">
        <f>IF(AND($M34&lt;&gt;"",$M34&gt;40000,$N34&lt;&gt;"",$N34&gt;40000),(1+NETWORKDAYS.INTL($M34,$N34,1,项目参数!$B$2:$B$200))*项目参数!$J$29,"")</f>
        <v/>
      </c>
      <c r="M34" s="42"/>
      <c r="N34" s="42"/>
      <c r="O34" s="61"/>
      <c r="P34" s="64"/>
      <c r="X34" s="102" t="b">
        <f t="shared" si="0"/>
        <v>0</v>
      </c>
    </row>
    <row r="35" spans="1:24">
      <c r="A35" s="8"/>
      <c r="B35" s="8"/>
      <c r="C35" s="8"/>
      <c r="D35" s="54"/>
      <c r="E35" s="8"/>
      <c r="F35" s="8"/>
      <c r="G35" s="8"/>
      <c r="H35" s="8"/>
      <c r="I35" s="120"/>
      <c r="J35" s="42"/>
      <c r="K35" s="124" t="str">
        <f>IF(AND($I35&gt;0,$J35&lt;&gt;"",$J35&gt;40000),WORKDAY.INTL($J35,INT(($I35+项目参数!$J$29-1)/项目参数!$J$29)-1,1,项目参数!$B$2:$B$200),"")</f>
        <v/>
      </c>
      <c r="L35" s="125" t="str">
        <f>IF(AND($M35&lt;&gt;"",$M35&gt;40000,$N35&lt;&gt;"",$N35&gt;40000),(1+NETWORKDAYS.INTL($M35,$N35,1,项目参数!$B$2:$B$200))*项目参数!$J$29,"")</f>
        <v/>
      </c>
      <c r="M35" s="42"/>
      <c r="N35" s="42"/>
      <c r="O35" s="61"/>
      <c r="P35" s="64"/>
      <c r="X35" s="102" t="b">
        <f t="shared" si="0"/>
        <v>0</v>
      </c>
    </row>
    <row r="36" spans="1:24">
      <c r="A36" s="8"/>
      <c r="B36" s="8"/>
      <c r="C36" s="8"/>
      <c r="D36" s="54"/>
      <c r="E36" s="8"/>
      <c r="F36" s="8"/>
      <c r="G36" s="8"/>
      <c r="H36" s="8"/>
      <c r="I36" s="120"/>
      <c r="J36" s="42"/>
      <c r="K36" s="124" t="str">
        <f>IF(AND($I36&gt;0,$J36&lt;&gt;"",$J36&gt;40000),WORKDAY.INTL($J36,INT(($I36+项目参数!$J$29-1)/项目参数!$J$29)-1,1,项目参数!$B$2:$B$200),"")</f>
        <v/>
      </c>
      <c r="L36" s="125" t="str">
        <f>IF(AND($M36&lt;&gt;"",$M36&gt;40000,$N36&lt;&gt;"",$N36&gt;40000),(1+NETWORKDAYS.INTL($M36,$N36,1,项目参数!$B$2:$B$200))*项目参数!$J$29,"")</f>
        <v/>
      </c>
      <c r="M36" s="42"/>
      <c r="N36" s="42"/>
      <c r="O36" s="61"/>
      <c r="P36" s="64"/>
      <c r="X36" s="102" t="b">
        <f t="shared" si="0"/>
        <v>0</v>
      </c>
    </row>
    <row r="37" spans="1:24">
      <c r="A37" s="8"/>
      <c r="B37" s="8"/>
      <c r="C37" s="8"/>
      <c r="D37" s="54"/>
      <c r="E37" s="8"/>
      <c r="F37" s="8"/>
      <c r="G37" s="8"/>
      <c r="H37" s="8"/>
      <c r="I37" s="120"/>
      <c r="J37" s="42"/>
      <c r="K37" s="124" t="str">
        <f>IF(AND($I37&gt;0,$J37&lt;&gt;"",$J37&gt;40000),WORKDAY.INTL($J37,INT(($I37+项目参数!$J$29-1)/项目参数!$J$29)-1,1,项目参数!$B$2:$B$200),"")</f>
        <v/>
      </c>
      <c r="L37" s="125" t="str">
        <f>IF(AND($M37&lt;&gt;"",$M37&gt;40000,$N37&lt;&gt;"",$N37&gt;40000),(1+NETWORKDAYS.INTL($M37,$N37,1,项目参数!$B$2:$B$200))*项目参数!$J$29,"")</f>
        <v/>
      </c>
      <c r="M37" s="42"/>
      <c r="N37" s="42"/>
      <c r="O37" s="61"/>
      <c r="P37" s="64"/>
      <c r="X37" s="102" t="b">
        <f t="shared" si="0"/>
        <v>0</v>
      </c>
    </row>
    <row r="38" spans="1:24">
      <c r="A38" s="8"/>
      <c r="B38" s="8"/>
      <c r="C38" s="8"/>
      <c r="D38" s="54"/>
      <c r="E38" s="8"/>
      <c r="F38" s="8"/>
      <c r="G38" s="8"/>
      <c r="H38" s="8"/>
      <c r="I38" s="120"/>
      <c r="J38" s="42"/>
      <c r="K38" s="124" t="str">
        <f>IF(AND($I38&gt;0,$J38&lt;&gt;"",$J38&gt;40000),WORKDAY.INTL($J38,INT(($I38+项目参数!$J$29-1)/项目参数!$J$29)-1,1,项目参数!$B$2:$B$200),"")</f>
        <v/>
      </c>
      <c r="L38" s="125" t="str">
        <f>IF(AND($M38&lt;&gt;"",$M38&gt;40000,$N38&lt;&gt;"",$N38&gt;40000),(1+NETWORKDAYS.INTL($M38,$N38,1,项目参数!$B$2:$B$200))*项目参数!$J$29,"")</f>
        <v/>
      </c>
      <c r="M38" s="42"/>
      <c r="N38" s="42"/>
      <c r="O38" s="61"/>
      <c r="P38" s="64"/>
      <c r="X38" s="102" t="b">
        <f t="shared" si="0"/>
        <v>0</v>
      </c>
    </row>
    <row r="39" spans="1:24">
      <c r="A39" s="8"/>
      <c r="B39" s="8"/>
      <c r="C39" s="8"/>
      <c r="D39" s="54"/>
      <c r="E39" s="8"/>
      <c r="F39" s="8"/>
      <c r="G39" s="8"/>
      <c r="H39" s="8"/>
      <c r="I39" s="120"/>
      <c r="J39" s="42"/>
      <c r="K39" s="124" t="str">
        <f>IF(AND($I39&gt;0,$J39&lt;&gt;"",$J39&gt;40000),WORKDAY.INTL($J39,INT(($I39+项目参数!$J$29-1)/项目参数!$J$29)-1,1,项目参数!$B$2:$B$200),"")</f>
        <v/>
      </c>
      <c r="L39" s="125" t="str">
        <f>IF(AND($M39&lt;&gt;"",$M39&gt;40000,$N39&lt;&gt;"",$N39&gt;40000),(1+NETWORKDAYS.INTL($M39,$N39,1,项目参数!$B$2:$B$200))*项目参数!$J$29,"")</f>
        <v/>
      </c>
      <c r="M39" s="42"/>
      <c r="N39" s="42"/>
      <c r="O39" s="61"/>
      <c r="P39" s="64"/>
      <c r="X39" s="102" t="b">
        <f t="shared" si="0"/>
        <v>0</v>
      </c>
    </row>
    <row r="40" spans="1:24">
      <c r="A40" s="8"/>
      <c r="B40" s="8"/>
      <c r="C40" s="8"/>
      <c r="D40" s="54"/>
      <c r="E40" s="8"/>
      <c r="F40" s="8"/>
      <c r="G40" s="8"/>
      <c r="H40" s="8"/>
      <c r="I40" s="120"/>
      <c r="J40" s="42"/>
      <c r="K40" s="124" t="str">
        <f>IF(AND($I40&gt;0,$J40&lt;&gt;"",$J40&gt;40000),WORKDAY.INTL($J40,INT(($I40+项目参数!$J$29-1)/项目参数!$J$29)-1,1,项目参数!$B$2:$B$200),"")</f>
        <v/>
      </c>
      <c r="L40" s="125" t="str">
        <f>IF(AND($M40&lt;&gt;"",$M40&gt;40000,$N40&lt;&gt;"",$N40&gt;40000),(1+NETWORKDAYS.INTL($M40,$N40,1,项目参数!$B$2:$B$200))*项目参数!$J$29,"")</f>
        <v/>
      </c>
      <c r="M40" s="42"/>
      <c r="N40" s="42"/>
      <c r="O40" s="61"/>
      <c r="P40" s="64"/>
      <c r="X40" s="102" t="b">
        <f t="shared" si="0"/>
        <v>0</v>
      </c>
    </row>
    <row r="41" spans="1:24">
      <c r="A41" s="8"/>
      <c r="B41" s="8"/>
      <c r="C41" s="8"/>
      <c r="D41" s="54"/>
      <c r="E41" s="8"/>
      <c r="F41" s="8"/>
      <c r="G41" s="8"/>
      <c r="H41" s="8"/>
      <c r="I41" s="120"/>
      <c r="J41" s="42"/>
      <c r="K41" s="124" t="str">
        <f>IF(AND($I41&gt;0,$J41&lt;&gt;"",$J41&gt;40000),WORKDAY.INTL($J41,INT(($I41+项目参数!$J$29-1)/项目参数!$J$29)-1,1,项目参数!$B$2:$B$200),"")</f>
        <v/>
      </c>
      <c r="L41" s="125" t="str">
        <f>IF(AND($M41&lt;&gt;"",$M41&gt;40000,$N41&lt;&gt;"",$N41&gt;40000),(1+NETWORKDAYS.INTL($M41,$N41,1,项目参数!$B$2:$B$200))*项目参数!$J$29,"")</f>
        <v/>
      </c>
      <c r="M41" s="42"/>
      <c r="N41" s="42"/>
      <c r="O41" s="61"/>
      <c r="P41" s="64"/>
      <c r="X41" s="102" t="b">
        <f t="shared" si="0"/>
        <v>0</v>
      </c>
    </row>
    <row r="42" spans="1:24">
      <c r="A42" s="8"/>
      <c r="B42" s="8"/>
      <c r="C42" s="8"/>
      <c r="D42" s="54"/>
      <c r="E42" s="8"/>
      <c r="F42" s="8"/>
      <c r="G42" s="8"/>
      <c r="H42" s="8"/>
      <c r="I42" s="120"/>
      <c r="J42" s="42"/>
      <c r="K42" s="124" t="str">
        <f>IF(AND($I42&gt;0,$J42&lt;&gt;"",$J42&gt;40000),WORKDAY.INTL($J42,INT(($I42+项目参数!$J$29-1)/项目参数!$J$29)-1,1,项目参数!$B$2:$B$200),"")</f>
        <v/>
      </c>
      <c r="L42" s="125" t="str">
        <f>IF(AND($M42&lt;&gt;"",$M42&gt;40000,$N42&lt;&gt;"",$N42&gt;40000),(1+NETWORKDAYS.INTL($M42,$N42,1,项目参数!$B$2:$B$200))*项目参数!$J$29,"")</f>
        <v/>
      </c>
      <c r="M42" s="42"/>
      <c r="N42" s="42"/>
      <c r="O42" s="61"/>
      <c r="P42" s="64"/>
      <c r="X42" s="102" t="b">
        <f t="shared" si="0"/>
        <v>0</v>
      </c>
    </row>
    <row r="43" spans="1:24">
      <c r="A43" s="8"/>
      <c r="B43" s="8"/>
      <c r="C43" s="8"/>
      <c r="D43" s="54"/>
      <c r="E43" s="8"/>
      <c r="F43" s="8"/>
      <c r="G43" s="8"/>
      <c r="H43" s="8"/>
      <c r="I43" s="120"/>
      <c r="J43" s="42"/>
      <c r="K43" s="124" t="str">
        <f>IF(AND($I43&gt;0,$J43&lt;&gt;"",$J43&gt;40000),WORKDAY.INTL($J43,INT(($I43+项目参数!$J$29-1)/项目参数!$J$29)-1,1,项目参数!$B$2:$B$200),"")</f>
        <v/>
      </c>
      <c r="L43" s="125" t="str">
        <f>IF(AND($M43&lt;&gt;"",$M43&gt;40000,$N43&lt;&gt;"",$N43&gt;40000),(1+NETWORKDAYS.INTL($M43,$N43,1,项目参数!$B$2:$B$200))*项目参数!$J$29,"")</f>
        <v/>
      </c>
      <c r="M43" s="42"/>
      <c r="N43" s="42"/>
      <c r="O43" s="61"/>
      <c r="P43" s="64"/>
      <c r="X43" s="102" t="b">
        <f t="shared" si="0"/>
        <v>0</v>
      </c>
    </row>
    <row r="44" spans="1:24">
      <c r="A44" s="8"/>
      <c r="B44" s="8"/>
      <c r="C44" s="8"/>
      <c r="D44" s="54"/>
      <c r="E44" s="8"/>
      <c r="F44" s="8"/>
      <c r="G44" s="8"/>
      <c r="H44" s="8"/>
      <c r="I44" s="120"/>
      <c r="J44" s="42"/>
      <c r="K44" s="124" t="str">
        <f>IF(AND($I44&gt;0,$J44&lt;&gt;"",$J44&gt;40000),WORKDAY.INTL($J44,INT(($I44+项目参数!$J$29-1)/项目参数!$J$29)-1,1,项目参数!$B$2:$B$200),"")</f>
        <v/>
      </c>
      <c r="L44" s="125" t="str">
        <f>IF(AND($M44&lt;&gt;"",$M44&gt;40000,$N44&lt;&gt;"",$N44&gt;40000),(1+NETWORKDAYS.INTL($M44,$N44,1,项目参数!$B$2:$B$200))*项目参数!$J$29,"")</f>
        <v/>
      </c>
      <c r="M44" s="42"/>
      <c r="N44" s="42"/>
      <c r="O44" s="61"/>
      <c r="P44" s="64"/>
      <c r="X44" s="102" t="b">
        <f t="shared" si="0"/>
        <v>0</v>
      </c>
    </row>
    <row r="45" spans="1:24">
      <c r="A45" s="8"/>
      <c r="B45" s="8"/>
      <c r="C45" s="8"/>
      <c r="D45" s="54"/>
      <c r="E45" s="8"/>
      <c r="F45" s="8"/>
      <c r="G45" s="8"/>
      <c r="H45" s="8"/>
      <c r="I45" s="120"/>
      <c r="J45" s="42"/>
      <c r="K45" s="124" t="str">
        <f>IF(AND($I45&gt;0,$J45&lt;&gt;"",$J45&gt;40000),WORKDAY.INTL($J45,INT(($I45+项目参数!$J$29-1)/项目参数!$J$29)-1,1,项目参数!$B$2:$B$200),"")</f>
        <v/>
      </c>
      <c r="L45" s="125" t="str">
        <f>IF(AND($M45&lt;&gt;"",$M45&gt;40000,$N45&lt;&gt;"",$N45&gt;40000),(1+NETWORKDAYS.INTL($M45,$N45,1,项目参数!$B$2:$B$200))*项目参数!$J$29,"")</f>
        <v/>
      </c>
      <c r="M45" s="42"/>
      <c r="N45" s="42"/>
      <c r="O45" s="61"/>
      <c r="P45" s="64"/>
      <c r="X45" s="102" t="b">
        <f t="shared" si="0"/>
        <v>0</v>
      </c>
    </row>
    <row r="46" spans="1:24">
      <c r="A46" s="8"/>
      <c r="B46" s="8"/>
      <c r="C46" s="8"/>
      <c r="D46" s="54"/>
      <c r="E46" s="8"/>
      <c r="F46" s="8"/>
      <c r="G46" s="8"/>
      <c r="H46" s="8"/>
      <c r="I46" s="120"/>
      <c r="J46" s="42"/>
      <c r="K46" s="124" t="str">
        <f>IF(AND($I46&gt;0,$J46&lt;&gt;"",$J46&gt;40000),WORKDAY.INTL($J46,INT(($I46+项目参数!$J$29-1)/项目参数!$J$29)-1,1,项目参数!$B$2:$B$200),"")</f>
        <v/>
      </c>
      <c r="L46" s="125" t="str">
        <f>IF(AND($M46&lt;&gt;"",$M46&gt;40000,$N46&lt;&gt;"",$N46&gt;40000),(1+NETWORKDAYS.INTL($M46,$N46,1,项目参数!$B$2:$B$200))*项目参数!$J$29,"")</f>
        <v/>
      </c>
      <c r="M46" s="42"/>
      <c r="N46" s="42"/>
      <c r="O46" s="61"/>
      <c r="P46" s="64"/>
      <c r="X46" s="102" t="b">
        <f t="shared" si="0"/>
        <v>0</v>
      </c>
    </row>
    <row r="47" spans="1:24">
      <c r="A47" s="8"/>
      <c r="B47" s="8"/>
      <c r="C47" s="8"/>
      <c r="D47" s="54"/>
      <c r="E47" s="8"/>
      <c r="F47" s="8"/>
      <c r="G47" s="8"/>
      <c r="H47" s="8"/>
      <c r="I47" s="120"/>
      <c r="J47" s="42"/>
      <c r="K47" s="124" t="str">
        <f>IF(AND($I47&gt;0,$J47&lt;&gt;"",$J47&gt;40000),WORKDAY.INTL($J47,INT(($I47+项目参数!$J$29-1)/项目参数!$J$29)-1,1,项目参数!$B$2:$B$200),"")</f>
        <v/>
      </c>
      <c r="L47" s="125" t="str">
        <f>IF(AND($M47&lt;&gt;"",$M47&gt;40000,$N47&lt;&gt;"",$N47&gt;40000),(1+NETWORKDAYS.INTL($M47,$N47,1,项目参数!$B$2:$B$200))*项目参数!$J$29,"")</f>
        <v/>
      </c>
      <c r="M47" s="42"/>
      <c r="N47" s="42"/>
      <c r="O47" s="61"/>
      <c r="P47" s="64"/>
      <c r="X47" s="102" t="b">
        <f t="shared" si="0"/>
        <v>0</v>
      </c>
    </row>
    <row r="48" spans="1:24">
      <c r="A48" s="8"/>
      <c r="B48" s="8"/>
      <c r="C48" s="8"/>
      <c r="D48" s="54"/>
      <c r="E48" s="8"/>
      <c r="F48" s="8"/>
      <c r="G48" s="8"/>
      <c r="H48" s="8"/>
      <c r="I48" s="120"/>
      <c r="J48" s="42"/>
      <c r="K48" s="124" t="str">
        <f>IF(AND($I48&gt;0,$J48&lt;&gt;"",$J48&gt;40000),WORKDAY.INTL($J48,INT(($I48+项目参数!$J$29-1)/项目参数!$J$29)-1,1,项目参数!$B$2:$B$200),"")</f>
        <v/>
      </c>
      <c r="L48" s="125" t="str">
        <f>IF(AND($M48&lt;&gt;"",$M48&gt;40000,$N48&lt;&gt;"",$N48&gt;40000),(1+NETWORKDAYS.INTL($M48,$N48,1,项目参数!$B$2:$B$200))*项目参数!$J$29,"")</f>
        <v/>
      </c>
      <c r="M48" s="42"/>
      <c r="N48" s="42"/>
      <c r="O48" s="61"/>
      <c r="P48" s="64"/>
      <c r="X48" s="102" t="b">
        <f t="shared" si="0"/>
        <v>0</v>
      </c>
    </row>
    <row r="49" spans="1:24">
      <c r="A49" s="8"/>
      <c r="B49" s="8"/>
      <c r="C49" s="8"/>
      <c r="D49" s="54"/>
      <c r="E49" s="8"/>
      <c r="F49" s="8"/>
      <c r="G49" s="8"/>
      <c r="H49" s="8"/>
      <c r="I49" s="120"/>
      <c r="J49" s="42"/>
      <c r="K49" s="124" t="str">
        <f>IF(AND($I49&gt;0,$J49&lt;&gt;"",$J49&gt;40000),WORKDAY.INTL($J49,INT(($I49+项目参数!$J$29-1)/项目参数!$J$29)-1,1,项目参数!$B$2:$B$200),"")</f>
        <v/>
      </c>
      <c r="L49" s="125" t="str">
        <f>IF(AND($M49&lt;&gt;"",$M49&gt;40000,$N49&lt;&gt;"",$N49&gt;40000),(1+NETWORKDAYS.INTL($M49,$N49,1,项目参数!$B$2:$B$200))*项目参数!$J$29,"")</f>
        <v/>
      </c>
      <c r="M49" s="42"/>
      <c r="N49" s="42"/>
      <c r="O49" s="61"/>
      <c r="P49" s="64"/>
      <c r="X49" s="102" t="b">
        <f t="shared" si="0"/>
        <v>0</v>
      </c>
    </row>
    <row r="50" spans="1:24">
      <c r="A50" s="8"/>
      <c r="B50" s="8"/>
      <c r="C50" s="8"/>
      <c r="D50" s="54"/>
      <c r="E50" s="8"/>
      <c r="F50" s="8"/>
      <c r="G50" s="8"/>
      <c r="H50" s="8"/>
      <c r="I50" s="120"/>
      <c r="J50" s="42"/>
      <c r="K50" s="124" t="str">
        <f>IF(AND($I50&gt;0,$J50&lt;&gt;"",$J50&gt;40000),WORKDAY.INTL($J50,INT(($I50+项目参数!$J$29-1)/项目参数!$J$29)-1,1,项目参数!$B$2:$B$200),"")</f>
        <v/>
      </c>
      <c r="L50" s="125" t="str">
        <f>IF(AND($M50&lt;&gt;"",$M50&gt;40000,$N50&lt;&gt;"",$N50&gt;40000),(1+NETWORKDAYS.INTL($M50,$N50,1,项目参数!$B$2:$B$200))*项目参数!$J$29,"")</f>
        <v/>
      </c>
      <c r="M50" s="42"/>
      <c r="N50" s="42"/>
      <c r="O50" s="61"/>
      <c r="P50" s="64"/>
      <c r="X50" s="102" t="b">
        <f t="shared" si="0"/>
        <v>0</v>
      </c>
    </row>
    <row r="51" spans="1:24">
      <c r="A51" s="8"/>
      <c r="B51" s="8"/>
      <c r="C51" s="8"/>
      <c r="D51" s="54"/>
      <c r="E51" s="8"/>
      <c r="F51" s="8"/>
      <c r="G51" s="8"/>
      <c r="H51" s="8"/>
      <c r="I51" s="120"/>
      <c r="J51" s="42"/>
      <c r="K51" s="124" t="str">
        <f>IF(AND($I51&gt;0,$J51&lt;&gt;"",$J51&gt;40000),WORKDAY.INTL($J51,INT(($I51+项目参数!$J$29-1)/项目参数!$J$29)-1,1,项目参数!$B$2:$B$200),"")</f>
        <v/>
      </c>
      <c r="L51" s="125" t="str">
        <f>IF(AND($M51&lt;&gt;"",$M51&gt;40000,$N51&lt;&gt;"",$N51&gt;40000),(1+NETWORKDAYS.INTL($M51,$N51,1,项目参数!$B$2:$B$200))*项目参数!$J$29,"")</f>
        <v/>
      </c>
      <c r="M51" s="42"/>
      <c r="N51" s="42"/>
      <c r="O51" s="61"/>
      <c r="P51" s="64"/>
      <c r="X51" s="102" t="b">
        <f t="shared" si="0"/>
        <v>0</v>
      </c>
    </row>
    <row r="52" spans="1:24">
      <c r="A52" s="8"/>
      <c r="B52" s="8"/>
      <c r="C52" s="8"/>
      <c r="D52" s="54"/>
      <c r="E52" s="8"/>
      <c r="F52" s="8"/>
      <c r="G52" s="8"/>
      <c r="H52" s="8"/>
      <c r="I52" s="120"/>
      <c r="J52" s="42"/>
      <c r="K52" s="124" t="str">
        <f>IF(AND($I52&gt;0,$J52&lt;&gt;"",$J52&gt;40000),WORKDAY.INTL($J52,INT(($I52+项目参数!$J$29-1)/项目参数!$J$29)-1,1,项目参数!$B$2:$B$200),"")</f>
        <v/>
      </c>
      <c r="L52" s="125" t="str">
        <f>IF(AND($M52&lt;&gt;"",$M52&gt;40000,$N52&lt;&gt;"",$N52&gt;40000),(1+NETWORKDAYS.INTL($M52,$N52,1,项目参数!$B$2:$B$200))*项目参数!$J$29,"")</f>
        <v/>
      </c>
      <c r="M52" s="42"/>
      <c r="N52" s="42"/>
      <c r="O52" s="61"/>
      <c r="P52" s="64"/>
      <c r="X52" s="102" t="b">
        <f t="shared" si="0"/>
        <v>0</v>
      </c>
    </row>
    <row r="53" spans="1:24">
      <c r="A53" s="8"/>
      <c r="B53" s="8"/>
      <c r="C53" s="8"/>
      <c r="D53" s="54"/>
      <c r="E53" s="8"/>
      <c r="F53" s="8"/>
      <c r="G53" s="8"/>
      <c r="H53" s="8"/>
      <c r="I53" s="120"/>
      <c r="J53" s="42"/>
      <c r="K53" s="124" t="str">
        <f>IF(AND($I53&gt;0,$J53&lt;&gt;"",$J53&gt;40000),WORKDAY.INTL($J53,INT(($I53+项目参数!$J$29-1)/项目参数!$J$29)-1,1,项目参数!$B$2:$B$200),"")</f>
        <v/>
      </c>
      <c r="L53" s="125" t="str">
        <f>IF(AND($M53&lt;&gt;"",$M53&gt;40000,$N53&lt;&gt;"",$N53&gt;40000),(1+NETWORKDAYS.INTL($M53,$N53,1,项目参数!$B$2:$B$200))*项目参数!$J$29,"")</f>
        <v/>
      </c>
      <c r="M53" s="42"/>
      <c r="N53" s="42"/>
      <c r="O53" s="61"/>
      <c r="P53" s="64"/>
      <c r="X53" s="102" t="b">
        <f t="shared" si="0"/>
        <v>0</v>
      </c>
    </row>
    <row r="54" spans="1:24">
      <c r="A54" s="8"/>
      <c r="B54" s="8"/>
      <c r="C54" s="8"/>
      <c r="D54" s="54"/>
      <c r="E54" s="8"/>
      <c r="F54" s="8"/>
      <c r="G54" s="8"/>
      <c r="H54" s="8"/>
      <c r="I54" s="120"/>
      <c r="J54" s="42"/>
      <c r="K54" s="124" t="str">
        <f>IF(AND($I54&gt;0,$J54&lt;&gt;"",$J54&gt;40000),WORKDAY.INTL($J54,INT(($I54+项目参数!$J$29-1)/项目参数!$J$29)-1,1,项目参数!$B$2:$B$200),"")</f>
        <v/>
      </c>
      <c r="L54" s="125" t="str">
        <f>IF(AND($M54&lt;&gt;"",$M54&gt;40000,$N54&lt;&gt;"",$N54&gt;40000),(1+NETWORKDAYS.INTL($M54,$N54,1,项目参数!$B$2:$B$200))*项目参数!$J$29,"")</f>
        <v/>
      </c>
      <c r="M54" s="42"/>
      <c r="N54" s="42"/>
      <c r="O54" s="61"/>
      <c r="P54" s="64"/>
      <c r="X54" s="102" t="b">
        <f t="shared" si="0"/>
        <v>0</v>
      </c>
    </row>
    <row r="55" spans="1:24">
      <c r="A55" s="8"/>
      <c r="B55" s="8"/>
      <c r="C55" s="8"/>
      <c r="D55" s="54"/>
      <c r="E55" s="8"/>
      <c r="F55" s="8"/>
      <c r="G55" s="8"/>
      <c r="H55" s="8"/>
      <c r="I55" s="120"/>
      <c r="J55" s="42"/>
      <c r="K55" s="124" t="str">
        <f>IF(AND($I55&gt;0,$J55&lt;&gt;"",$J55&gt;40000),WORKDAY.INTL($J55,INT(($I55+项目参数!$J$29-1)/项目参数!$J$29)-1,1,项目参数!$B$2:$B$200),"")</f>
        <v/>
      </c>
      <c r="L55" s="125" t="str">
        <f>IF(AND($M55&lt;&gt;"",$M55&gt;40000,$N55&lt;&gt;"",$N55&gt;40000),(1+NETWORKDAYS.INTL($M55,$N55,1,项目参数!$B$2:$B$200))*项目参数!$J$29,"")</f>
        <v/>
      </c>
      <c r="M55" s="42"/>
      <c r="N55" s="42"/>
      <c r="O55" s="61"/>
      <c r="P55" s="64"/>
      <c r="X55" s="102" t="b">
        <f t="shared" si="0"/>
        <v>0</v>
      </c>
    </row>
    <row r="56" spans="1:24">
      <c r="A56" s="8"/>
      <c r="B56" s="8"/>
      <c r="C56" s="8"/>
      <c r="D56" s="54"/>
      <c r="E56" s="8"/>
      <c r="F56" s="8"/>
      <c r="G56" s="8"/>
      <c r="H56" s="8"/>
      <c r="I56" s="120"/>
      <c r="J56" s="42"/>
      <c r="K56" s="124" t="str">
        <f>IF(AND($I56&gt;0,$J56&lt;&gt;"",$J56&gt;40000),WORKDAY.INTL($J56,INT(($I56+项目参数!$J$29-1)/项目参数!$J$29)-1,1,项目参数!$B$2:$B$200),"")</f>
        <v/>
      </c>
      <c r="L56" s="125" t="str">
        <f>IF(AND($M56&lt;&gt;"",$M56&gt;40000,$N56&lt;&gt;"",$N56&gt;40000),(1+NETWORKDAYS.INTL($M56,$N56,1,项目参数!$B$2:$B$200))*项目参数!$J$29,"")</f>
        <v/>
      </c>
      <c r="M56" s="42"/>
      <c r="N56" s="42"/>
      <c r="O56" s="61"/>
      <c r="P56" s="64"/>
      <c r="X56" s="102" t="b">
        <f t="shared" si="0"/>
        <v>0</v>
      </c>
    </row>
    <row r="57" spans="1:24">
      <c r="A57" s="8"/>
      <c r="B57" s="8"/>
      <c r="C57" s="8"/>
      <c r="D57" s="54"/>
      <c r="E57" s="8"/>
      <c r="F57" s="8"/>
      <c r="G57" s="8"/>
      <c r="H57" s="8"/>
      <c r="I57" s="120"/>
      <c r="J57" s="42"/>
      <c r="K57" s="124" t="str">
        <f>IF(AND($I57&gt;0,$J57&lt;&gt;"",$J57&gt;40000),WORKDAY.INTL($J57,INT(($I57+项目参数!$J$29-1)/项目参数!$J$29)-1,1,项目参数!$B$2:$B$200),"")</f>
        <v/>
      </c>
      <c r="L57" s="125" t="str">
        <f>IF(AND($M57&lt;&gt;"",$M57&gt;40000,$N57&lt;&gt;"",$N57&gt;40000),(1+NETWORKDAYS.INTL($M57,$N57,1,项目参数!$B$2:$B$200))*项目参数!$J$29,"")</f>
        <v/>
      </c>
      <c r="M57" s="42"/>
      <c r="N57" s="42"/>
      <c r="O57" s="61"/>
      <c r="P57" s="64"/>
      <c r="X57" s="102" t="b">
        <f t="shared" si="0"/>
        <v>0</v>
      </c>
    </row>
    <row r="58" spans="1:24">
      <c r="A58" s="8"/>
      <c r="B58" s="8"/>
      <c r="C58" s="8"/>
      <c r="D58" s="54"/>
      <c r="E58" s="8"/>
      <c r="F58" s="8"/>
      <c r="G58" s="8"/>
      <c r="H58" s="8"/>
      <c r="I58" s="120"/>
      <c r="J58" s="42"/>
      <c r="K58" s="124" t="str">
        <f>IF(AND($I58&gt;0,$J58&lt;&gt;"",$J58&gt;40000),WORKDAY.INTL($J58,INT(($I58+项目参数!$J$29-1)/项目参数!$J$29)-1,1,项目参数!$B$2:$B$200),"")</f>
        <v/>
      </c>
      <c r="L58" s="125" t="str">
        <f>IF(AND($M58&lt;&gt;"",$M58&gt;40000,$N58&lt;&gt;"",$N58&gt;40000),(1+NETWORKDAYS.INTL($M58,$N58,1,项目参数!$B$2:$B$200))*项目参数!$J$29,"")</f>
        <v/>
      </c>
      <c r="M58" s="42"/>
      <c r="N58" s="42"/>
      <c r="O58" s="61"/>
      <c r="P58" s="64"/>
      <c r="X58" s="102" t="b">
        <f t="shared" si="0"/>
        <v>0</v>
      </c>
    </row>
    <row r="59" spans="1:24">
      <c r="A59" s="8"/>
      <c r="B59" s="8"/>
      <c r="C59" s="8"/>
      <c r="D59" s="54"/>
      <c r="E59" s="8"/>
      <c r="F59" s="8"/>
      <c r="G59" s="8"/>
      <c r="H59" s="8"/>
      <c r="I59" s="120"/>
      <c r="J59" s="42"/>
      <c r="K59" s="124" t="str">
        <f>IF(AND($I59&gt;0,$J59&lt;&gt;"",$J59&gt;40000),WORKDAY.INTL($J59,INT(($I59+项目参数!$J$29-1)/项目参数!$J$29)-1,1,项目参数!$B$2:$B$200),"")</f>
        <v/>
      </c>
      <c r="L59" s="125" t="str">
        <f>IF(AND($M59&lt;&gt;"",$M59&gt;40000,$N59&lt;&gt;"",$N59&gt;40000),(1+NETWORKDAYS.INTL($M59,$N59,1,项目参数!$B$2:$B$200))*项目参数!$J$29,"")</f>
        <v/>
      </c>
      <c r="M59" s="42"/>
      <c r="N59" s="42"/>
      <c r="O59" s="61"/>
      <c r="P59" s="64"/>
      <c r="X59" s="102" t="b">
        <f t="shared" si="0"/>
        <v>0</v>
      </c>
    </row>
    <row r="60" spans="1:24">
      <c r="A60" s="8"/>
      <c r="B60" s="8"/>
      <c r="C60" s="8"/>
      <c r="D60" s="54"/>
      <c r="E60" s="8"/>
      <c r="F60" s="8"/>
      <c r="G60" s="8"/>
      <c r="H60" s="8"/>
      <c r="I60" s="120"/>
      <c r="J60" s="42"/>
      <c r="K60" s="124" t="str">
        <f>IF(AND($I60&gt;0,$J60&lt;&gt;"",$J60&gt;40000),WORKDAY.INTL($J60,INT(($I60+项目参数!$J$29-1)/项目参数!$J$29)-1,1,项目参数!$B$2:$B$200),"")</f>
        <v/>
      </c>
      <c r="L60" s="125" t="str">
        <f>IF(AND($M60&lt;&gt;"",$M60&gt;40000,$N60&lt;&gt;"",$N60&gt;40000),(1+NETWORKDAYS.INTL($M60,$N60,1,项目参数!$B$2:$B$200))*项目参数!$J$29,"")</f>
        <v/>
      </c>
      <c r="M60" s="42"/>
      <c r="N60" s="42"/>
      <c r="O60" s="61"/>
      <c r="P60" s="64"/>
      <c r="X60" s="102" t="b">
        <f t="shared" si="0"/>
        <v>0</v>
      </c>
    </row>
    <row r="61" spans="1:24">
      <c r="A61" s="8"/>
      <c r="B61" s="8"/>
      <c r="C61" s="8"/>
      <c r="D61" s="54"/>
      <c r="E61" s="8"/>
      <c r="F61" s="8"/>
      <c r="G61" s="8"/>
      <c r="H61" s="8"/>
      <c r="I61" s="120"/>
      <c r="J61" s="42"/>
      <c r="K61" s="124" t="str">
        <f>IF(AND($I61&gt;0,$J61&lt;&gt;"",$J61&gt;40000),WORKDAY.INTL($J61,INT(($I61+项目参数!$J$29-1)/项目参数!$J$29)-1,1,项目参数!$B$2:$B$200),"")</f>
        <v/>
      </c>
      <c r="L61" s="125" t="str">
        <f>IF(AND($M61&lt;&gt;"",$M61&gt;40000,$N61&lt;&gt;"",$N61&gt;40000),(1+NETWORKDAYS.INTL($M61,$N61,1,项目参数!$B$2:$B$200))*项目参数!$J$29,"")</f>
        <v/>
      </c>
      <c r="M61" s="42"/>
      <c r="N61" s="42"/>
      <c r="O61" s="61"/>
      <c r="P61" s="64"/>
      <c r="X61" s="102" t="b">
        <f t="shared" si="0"/>
        <v>0</v>
      </c>
    </row>
    <row r="62" spans="1:24">
      <c r="A62" s="8"/>
      <c r="B62" s="8"/>
      <c r="C62" s="8"/>
      <c r="D62" s="54"/>
      <c r="E62" s="8"/>
      <c r="F62" s="8"/>
      <c r="G62" s="8"/>
      <c r="H62" s="8"/>
      <c r="I62" s="120"/>
      <c r="J62" s="42"/>
      <c r="K62" s="124" t="str">
        <f>IF(AND($I62&gt;0,$J62&lt;&gt;"",$J62&gt;40000),WORKDAY.INTL($J62,INT(($I62+项目参数!$J$29-1)/项目参数!$J$29)-1,1,项目参数!$B$2:$B$200),"")</f>
        <v/>
      </c>
      <c r="L62" s="125" t="str">
        <f>IF(AND($M62&lt;&gt;"",$M62&gt;40000,$N62&lt;&gt;"",$N62&gt;40000),(1+NETWORKDAYS.INTL($M62,$N62,1,项目参数!$B$2:$B$200))*项目参数!$J$29,"")</f>
        <v/>
      </c>
      <c r="M62" s="42"/>
      <c r="N62" s="42"/>
      <c r="O62" s="61"/>
      <c r="P62" s="64"/>
      <c r="X62" s="102" t="b">
        <f t="shared" si="0"/>
        <v>0</v>
      </c>
    </row>
    <row r="63" spans="1:24">
      <c r="A63" s="8"/>
      <c r="B63" s="8"/>
      <c r="C63" s="8"/>
      <c r="D63" s="54"/>
      <c r="E63" s="8"/>
      <c r="F63" s="8"/>
      <c r="G63" s="8"/>
      <c r="H63" s="8"/>
      <c r="I63" s="120"/>
      <c r="J63" s="42"/>
      <c r="K63" s="124" t="str">
        <f>IF(AND($I63&gt;0,$J63&lt;&gt;"",$J63&gt;40000),WORKDAY.INTL($J63,INT(($I63+项目参数!$J$29-1)/项目参数!$J$29)-1,1,项目参数!$B$2:$B$200),"")</f>
        <v/>
      </c>
      <c r="L63" s="125" t="str">
        <f>IF(AND($M63&lt;&gt;"",$M63&gt;40000,$N63&lt;&gt;"",$N63&gt;40000),(1+NETWORKDAYS.INTL($M63,$N63,1,项目参数!$B$2:$B$200))*项目参数!$J$29,"")</f>
        <v/>
      </c>
      <c r="M63" s="42"/>
      <c r="N63" s="42"/>
      <c r="O63" s="61"/>
      <c r="P63" s="64"/>
      <c r="X63" s="102" t="b">
        <f t="shared" si="0"/>
        <v>0</v>
      </c>
    </row>
    <row r="64" spans="1:24">
      <c r="A64" s="8"/>
      <c r="B64" s="8"/>
      <c r="C64" s="8"/>
      <c r="D64" s="54"/>
      <c r="E64" s="8"/>
      <c r="F64" s="8"/>
      <c r="G64" s="8"/>
      <c r="H64" s="8"/>
      <c r="I64" s="120"/>
      <c r="J64" s="42"/>
      <c r="K64" s="124" t="str">
        <f>IF(AND($I64&gt;0,$J64&lt;&gt;"",$J64&gt;40000),WORKDAY.INTL($J64,INT(($I64+项目参数!$J$29-1)/项目参数!$J$29)-1,1,项目参数!$B$2:$B$200),"")</f>
        <v/>
      </c>
      <c r="L64" s="125" t="str">
        <f>IF(AND($M64&lt;&gt;"",$M64&gt;40000,$N64&lt;&gt;"",$N64&gt;40000),(1+NETWORKDAYS.INTL($M64,$N64,1,项目参数!$B$2:$B$200))*项目参数!$J$29,"")</f>
        <v/>
      </c>
      <c r="M64" s="42"/>
      <c r="N64" s="42"/>
      <c r="O64" s="61"/>
      <c r="P64" s="64"/>
      <c r="X64" s="102" t="b">
        <f t="shared" si="0"/>
        <v>0</v>
      </c>
    </row>
    <row r="65" spans="1:24">
      <c r="A65" s="8"/>
      <c r="B65" s="8"/>
      <c r="C65" s="8"/>
      <c r="D65" s="54"/>
      <c r="E65" s="8"/>
      <c r="F65" s="8"/>
      <c r="G65" s="8"/>
      <c r="H65" s="8"/>
      <c r="I65" s="120"/>
      <c r="J65" s="42"/>
      <c r="K65" s="124" t="str">
        <f>IF(AND($I65&gt;0,$J65&lt;&gt;"",$J65&gt;40000),WORKDAY.INTL($J65,INT(($I65+项目参数!$J$29-1)/项目参数!$J$29)-1,1,项目参数!$B$2:$B$200),"")</f>
        <v/>
      </c>
      <c r="L65" s="125" t="str">
        <f>IF(AND($M65&lt;&gt;"",$M65&gt;40000,$N65&lt;&gt;"",$N65&gt;40000),(1+NETWORKDAYS.INTL($M65,$N65,1,项目参数!$B$2:$B$200))*项目参数!$J$29,"")</f>
        <v/>
      </c>
      <c r="M65" s="42"/>
      <c r="N65" s="42"/>
      <c r="O65" s="61"/>
      <c r="P65" s="64"/>
      <c r="X65" s="102" t="b">
        <f t="shared" si="0"/>
        <v>0</v>
      </c>
    </row>
    <row r="66" spans="1:24">
      <c r="A66" s="8"/>
      <c r="B66" s="8"/>
      <c r="C66" s="8"/>
      <c r="D66" s="54"/>
      <c r="E66" s="8"/>
      <c r="F66" s="8"/>
      <c r="G66" s="8"/>
      <c r="H66" s="8"/>
      <c r="I66" s="120"/>
      <c r="J66" s="42"/>
      <c r="K66" s="124" t="str">
        <f>IF(AND($I66&gt;0,$J66&lt;&gt;"",$J66&gt;40000),WORKDAY.INTL($J66,INT(($I66+项目参数!$J$29-1)/项目参数!$J$29)-1,1,项目参数!$B$2:$B$200),"")</f>
        <v/>
      </c>
      <c r="L66" s="125" t="str">
        <f>IF(AND($M66&lt;&gt;"",$M66&gt;40000,$N66&lt;&gt;"",$N66&gt;40000),(1+NETWORKDAYS.INTL($M66,$N66,1,项目参数!$B$2:$B$200))*项目参数!$J$29,"")</f>
        <v/>
      </c>
      <c r="M66" s="42"/>
      <c r="N66" s="42"/>
      <c r="O66" s="61"/>
      <c r="P66" s="64"/>
      <c r="X66" s="102" t="b">
        <f t="shared" ref="X66:X129" si="1">AND(LEN(A66)&gt;0,LEN(C66)&gt;3,LEN(G66)&gt;1,OR(J66=0,AND(I66&gt;0,J66&gt;40000)),OR(M66=0,M66&gt;40000))</f>
        <v>0</v>
      </c>
    </row>
    <row r="67" spans="1:24">
      <c r="A67" s="8"/>
      <c r="B67" s="8"/>
      <c r="C67" s="8"/>
      <c r="D67" s="54"/>
      <c r="E67" s="8"/>
      <c r="F67" s="8"/>
      <c r="G67" s="8"/>
      <c r="H67" s="8"/>
      <c r="I67" s="120"/>
      <c r="J67" s="42"/>
      <c r="K67" s="124" t="str">
        <f>IF(AND($I67&gt;0,$J67&lt;&gt;"",$J67&gt;40000),WORKDAY.INTL($J67,INT(($I67+项目参数!$J$29-1)/项目参数!$J$29)-1,1,项目参数!$B$2:$B$200),"")</f>
        <v/>
      </c>
      <c r="L67" s="125" t="str">
        <f>IF(AND($M67&lt;&gt;"",$M67&gt;40000,$N67&lt;&gt;"",$N67&gt;40000),(1+NETWORKDAYS.INTL($M67,$N67,1,项目参数!$B$2:$B$200))*项目参数!$J$29,"")</f>
        <v/>
      </c>
      <c r="M67" s="42"/>
      <c r="N67" s="42"/>
      <c r="O67" s="61"/>
      <c r="P67" s="64"/>
      <c r="X67" s="102" t="b">
        <f t="shared" si="1"/>
        <v>0</v>
      </c>
    </row>
    <row r="68" spans="1:24">
      <c r="A68" s="8"/>
      <c r="B68" s="8"/>
      <c r="C68" s="8"/>
      <c r="D68" s="54"/>
      <c r="E68" s="8"/>
      <c r="F68" s="8"/>
      <c r="G68" s="8"/>
      <c r="H68" s="8"/>
      <c r="I68" s="120"/>
      <c r="J68" s="42"/>
      <c r="K68" s="124" t="str">
        <f>IF(AND($I68&gt;0,$J68&lt;&gt;"",$J68&gt;40000),WORKDAY.INTL($J68,INT(($I68+项目参数!$J$29-1)/项目参数!$J$29)-1,1,项目参数!$B$2:$B$200),"")</f>
        <v/>
      </c>
      <c r="L68" s="125" t="str">
        <f>IF(AND($M68&lt;&gt;"",$M68&gt;40000,$N68&lt;&gt;"",$N68&gt;40000),(1+NETWORKDAYS.INTL($M68,$N68,1,项目参数!$B$2:$B$200))*项目参数!$J$29,"")</f>
        <v/>
      </c>
      <c r="M68" s="42"/>
      <c r="N68" s="42"/>
      <c r="O68" s="61"/>
      <c r="P68" s="64"/>
      <c r="X68" s="102" t="b">
        <f t="shared" si="1"/>
        <v>0</v>
      </c>
    </row>
    <row r="69" spans="1:24">
      <c r="A69" s="8"/>
      <c r="B69" s="8"/>
      <c r="C69" s="8"/>
      <c r="D69" s="54"/>
      <c r="E69" s="8"/>
      <c r="F69" s="8"/>
      <c r="G69" s="8"/>
      <c r="H69" s="8"/>
      <c r="I69" s="120"/>
      <c r="J69" s="42"/>
      <c r="K69" s="124" t="str">
        <f>IF(AND($I69&gt;0,$J69&lt;&gt;"",$J69&gt;40000),WORKDAY.INTL($J69,INT(($I69+项目参数!$J$29-1)/项目参数!$J$29)-1,1,项目参数!$B$2:$B$200),"")</f>
        <v/>
      </c>
      <c r="L69" s="125" t="str">
        <f>IF(AND($M69&lt;&gt;"",$M69&gt;40000,$N69&lt;&gt;"",$N69&gt;40000),(1+NETWORKDAYS.INTL($M69,$N69,1,项目参数!$B$2:$B$200))*项目参数!$J$29,"")</f>
        <v/>
      </c>
      <c r="M69" s="42"/>
      <c r="N69" s="42"/>
      <c r="O69" s="61"/>
      <c r="P69" s="64"/>
      <c r="X69" s="102" t="b">
        <f t="shared" si="1"/>
        <v>0</v>
      </c>
    </row>
    <row r="70" spans="1:24">
      <c r="A70" s="8"/>
      <c r="B70" s="8"/>
      <c r="C70" s="8"/>
      <c r="D70" s="54"/>
      <c r="E70" s="8"/>
      <c r="F70" s="8"/>
      <c r="G70" s="8"/>
      <c r="H70" s="8"/>
      <c r="I70" s="120"/>
      <c r="J70" s="42"/>
      <c r="K70" s="124" t="str">
        <f>IF(AND($I70&gt;0,$J70&lt;&gt;"",$J70&gt;40000),WORKDAY.INTL($J70,INT(($I70+项目参数!$J$29-1)/项目参数!$J$29)-1,1,项目参数!$B$2:$B$200),"")</f>
        <v/>
      </c>
      <c r="L70" s="125" t="str">
        <f>IF(AND($M70&lt;&gt;"",$M70&gt;40000,$N70&lt;&gt;"",$N70&gt;40000),(1+NETWORKDAYS.INTL($M70,$N70,1,项目参数!$B$2:$B$200))*项目参数!$J$29,"")</f>
        <v/>
      </c>
      <c r="M70" s="42"/>
      <c r="N70" s="42"/>
      <c r="O70" s="61"/>
      <c r="P70" s="64"/>
      <c r="X70" s="102" t="b">
        <f t="shared" si="1"/>
        <v>0</v>
      </c>
    </row>
    <row r="71" spans="1:24">
      <c r="A71" s="8"/>
      <c r="B71" s="8"/>
      <c r="C71" s="8"/>
      <c r="D71" s="54"/>
      <c r="E71" s="8"/>
      <c r="F71" s="8"/>
      <c r="G71" s="8"/>
      <c r="H71" s="8"/>
      <c r="I71" s="120"/>
      <c r="J71" s="42"/>
      <c r="K71" s="124" t="str">
        <f>IF(AND($I71&gt;0,$J71&lt;&gt;"",$J71&gt;40000),WORKDAY.INTL($J71,INT(($I71+项目参数!$J$29-1)/项目参数!$J$29)-1,1,项目参数!$B$2:$B$200),"")</f>
        <v/>
      </c>
      <c r="L71" s="125" t="str">
        <f>IF(AND($M71&lt;&gt;"",$M71&gt;40000,$N71&lt;&gt;"",$N71&gt;40000),(1+NETWORKDAYS.INTL($M71,$N71,1,项目参数!$B$2:$B$200))*项目参数!$J$29,"")</f>
        <v/>
      </c>
      <c r="M71" s="42"/>
      <c r="N71" s="42"/>
      <c r="O71" s="61"/>
      <c r="P71" s="64"/>
      <c r="X71" s="102" t="b">
        <f t="shared" si="1"/>
        <v>0</v>
      </c>
    </row>
    <row r="72" spans="1:24">
      <c r="A72" s="8"/>
      <c r="B72" s="8"/>
      <c r="C72" s="8"/>
      <c r="D72" s="54"/>
      <c r="E72" s="8"/>
      <c r="F72" s="8"/>
      <c r="G72" s="8"/>
      <c r="H72" s="8"/>
      <c r="I72" s="120"/>
      <c r="J72" s="42"/>
      <c r="K72" s="124" t="str">
        <f>IF(AND($I72&gt;0,$J72&lt;&gt;"",$J72&gt;40000),WORKDAY.INTL($J72,INT(($I72+项目参数!$J$29-1)/项目参数!$J$29)-1,1,项目参数!$B$2:$B$200),"")</f>
        <v/>
      </c>
      <c r="L72" s="125" t="str">
        <f>IF(AND($M72&lt;&gt;"",$M72&gt;40000,$N72&lt;&gt;"",$N72&gt;40000),(1+NETWORKDAYS.INTL($M72,$N72,1,项目参数!$B$2:$B$200))*项目参数!$J$29,"")</f>
        <v/>
      </c>
      <c r="M72" s="42"/>
      <c r="N72" s="42"/>
      <c r="O72" s="61"/>
      <c r="P72" s="64"/>
      <c r="X72" s="102" t="b">
        <f t="shared" si="1"/>
        <v>0</v>
      </c>
    </row>
    <row r="73" spans="1:24">
      <c r="A73" s="8"/>
      <c r="B73" s="8"/>
      <c r="C73" s="8"/>
      <c r="D73" s="54"/>
      <c r="E73" s="8"/>
      <c r="F73" s="8"/>
      <c r="G73" s="8"/>
      <c r="H73" s="8"/>
      <c r="I73" s="120"/>
      <c r="J73" s="42"/>
      <c r="K73" s="124" t="str">
        <f>IF(AND($I73&gt;0,$J73&lt;&gt;"",$J73&gt;40000),WORKDAY.INTL($J73,INT(($I73+项目参数!$J$29-1)/项目参数!$J$29)-1,1,项目参数!$B$2:$B$200),"")</f>
        <v/>
      </c>
      <c r="L73" s="125" t="str">
        <f>IF(AND($M73&lt;&gt;"",$M73&gt;40000,$N73&lt;&gt;"",$N73&gt;40000),(1+NETWORKDAYS.INTL($M73,$N73,1,项目参数!$B$2:$B$200))*项目参数!$J$29,"")</f>
        <v/>
      </c>
      <c r="M73" s="42"/>
      <c r="N73" s="42"/>
      <c r="O73" s="61"/>
      <c r="P73" s="64"/>
      <c r="X73" s="102" t="b">
        <f t="shared" si="1"/>
        <v>0</v>
      </c>
    </row>
    <row r="74" spans="1:24">
      <c r="A74" s="8"/>
      <c r="B74" s="8"/>
      <c r="C74" s="8"/>
      <c r="D74" s="54"/>
      <c r="E74" s="8"/>
      <c r="F74" s="8"/>
      <c r="G74" s="8"/>
      <c r="H74" s="8"/>
      <c r="I74" s="120"/>
      <c r="J74" s="42"/>
      <c r="K74" s="124" t="str">
        <f>IF(AND($I74&gt;0,$J74&lt;&gt;"",$J74&gt;40000),WORKDAY.INTL($J74,INT(($I74+项目参数!$J$29-1)/项目参数!$J$29)-1,1,项目参数!$B$2:$B$200),"")</f>
        <v/>
      </c>
      <c r="L74" s="125" t="str">
        <f>IF(AND($M74&lt;&gt;"",$M74&gt;40000,$N74&lt;&gt;"",$N74&gt;40000),(1+NETWORKDAYS.INTL($M74,$N74,1,项目参数!$B$2:$B$200))*项目参数!$J$29,"")</f>
        <v/>
      </c>
      <c r="M74" s="42"/>
      <c r="N74" s="42"/>
      <c r="O74" s="61"/>
      <c r="P74" s="64"/>
      <c r="X74" s="102" t="b">
        <f t="shared" si="1"/>
        <v>0</v>
      </c>
    </row>
    <row r="75" spans="1:24">
      <c r="A75" s="8"/>
      <c r="B75" s="8"/>
      <c r="C75" s="8"/>
      <c r="D75" s="54"/>
      <c r="E75" s="8"/>
      <c r="F75" s="8"/>
      <c r="G75" s="8"/>
      <c r="H75" s="8"/>
      <c r="I75" s="120"/>
      <c r="J75" s="42"/>
      <c r="K75" s="124" t="str">
        <f>IF(AND($I75&gt;0,$J75&lt;&gt;"",$J75&gt;40000),WORKDAY.INTL($J75,INT(($I75+项目参数!$J$29-1)/项目参数!$J$29)-1,1,项目参数!$B$2:$B$200),"")</f>
        <v/>
      </c>
      <c r="L75" s="125" t="str">
        <f>IF(AND($M75&lt;&gt;"",$M75&gt;40000,$N75&lt;&gt;"",$N75&gt;40000),(1+NETWORKDAYS.INTL($M75,$N75,1,项目参数!$B$2:$B$200))*项目参数!$J$29,"")</f>
        <v/>
      </c>
      <c r="M75" s="42"/>
      <c r="N75" s="42"/>
      <c r="O75" s="61"/>
      <c r="P75" s="64"/>
      <c r="X75" s="102" t="b">
        <f t="shared" si="1"/>
        <v>0</v>
      </c>
    </row>
    <row r="76" spans="1:24">
      <c r="A76" s="8"/>
      <c r="B76" s="8"/>
      <c r="C76" s="8"/>
      <c r="D76" s="54"/>
      <c r="E76" s="8"/>
      <c r="F76" s="8"/>
      <c r="G76" s="8"/>
      <c r="H76" s="8"/>
      <c r="I76" s="120"/>
      <c r="J76" s="42"/>
      <c r="K76" s="124" t="str">
        <f>IF(AND($I76&gt;0,$J76&lt;&gt;"",$J76&gt;40000),WORKDAY.INTL($J76,INT(($I76+项目参数!$J$29-1)/项目参数!$J$29)-1,1,项目参数!$B$2:$B$200),"")</f>
        <v/>
      </c>
      <c r="L76" s="125" t="str">
        <f>IF(AND($M76&lt;&gt;"",$M76&gt;40000,$N76&lt;&gt;"",$N76&gt;40000),(1+NETWORKDAYS.INTL($M76,$N76,1,项目参数!$B$2:$B$200))*项目参数!$J$29,"")</f>
        <v/>
      </c>
      <c r="M76" s="42"/>
      <c r="N76" s="42"/>
      <c r="O76" s="61"/>
      <c r="P76" s="64"/>
      <c r="X76" s="102" t="b">
        <f t="shared" si="1"/>
        <v>0</v>
      </c>
    </row>
    <row r="77" spans="1:24">
      <c r="A77" s="8"/>
      <c r="B77" s="8"/>
      <c r="C77" s="8"/>
      <c r="D77" s="54"/>
      <c r="E77" s="8"/>
      <c r="F77" s="8"/>
      <c r="G77" s="8"/>
      <c r="H77" s="8"/>
      <c r="I77" s="120"/>
      <c r="J77" s="42"/>
      <c r="K77" s="124" t="str">
        <f>IF(AND($I77&gt;0,$J77&lt;&gt;"",$J77&gt;40000),WORKDAY.INTL($J77,INT(($I77+项目参数!$J$29-1)/项目参数!$J$29)-1,1,项目参数!$B$2:$B$200),"")</f>
        <v/>
      </c>
      <c r="L77" s="125" t="str">
        <f>IF(AND($M77&lt;&gt;"",$M77&gt;40000,$N77&lt;&gt;"",$N77&gt;40000),(1+NETWORKDAYS.INTL($M77,$N77,1,项目参数!$B$2:$B$200))*项目参数!$J$29,"")</f>
        <v/>
      </c>
      <c r="M77" s="42"/>
      <c r="N77" s="42"/>
      <c r="O77" s="61"/>
      <c r="P77" s="64"/>
      <c r="X77" s="102" t="b">
        <f t="shared" si="1"/>
        <v>0</v>
      </c>
    </row>
    <row r="78" spans="1:24">
      <c r="A78" s="8"/>
      <c r="B78" s="8"/>
      <c r="C78" s="8"/>
      <c r="D78" s="54"/>
      <c r="E78" s="8"/>
      <c r="F78" s="8"/>
      <c r="G78" s="8"/>
      <c r="H78" s="8"/>
      <c r="I78" s="120"/>
      <c r="J78" s="42"/>
      <c r="K78" s="124" t="str">
        <f>IF(AND($I78&gt;0,$J78&lt;&gt;"",$J78&gt;40000),WORKDAY.INTL($J78,INT(($I78+项目参数!$J$29-1)/项目参数!$J$29)-1,1,项目参数!$B$2:$B$200),"")</f>
        <v/>
      </c>
      <c r="L78" s="125" t="str">
        <f>IF(AND($M78&lt;&gt;"",$M78&gt;40000,$N78&lt;&gt;"",$N78&gt;40000),(1+NETWORKDAYS.INTL($M78,$N78,1,项目参数!$B$2:$B$200))*项目参数!$J$29,"")</f>
        <v/>
      </c>
      <c r="M78" s="42"/>
      <c r="N78" s="42"/>
      <c r="O78" s="61"/>
      <c r="P78" s="64"/>
      <c r="X78" s="102" t="b">
        <f t="shared" si="1"/>
        <v>0</v>
      </c>
    </row>
    <row r="79" spans="1:24">
      <c r="A79" s="8"/>
      <c r="B79" s="8"/>
      <c r="C79" s="8"/>
      <c r="D79" s="54"/>
      <c r="E79" s="8"/>
      <c r="F79" s="8"/>
      <c r="G79" s="8"/>
      <c r="H79" s="8"/>
      <c r="I79" s="120"/>
      <c r="J79" s="42"/>
      <c r="K79" s="124" t="str">
        <f>IF(AND($I79&gt;0,$J79&lt;&gt;"",$J79&gt;40000),WORKDAY.INTL($J79,INT(($I79+项目参数!$J$29-1)/项目参数!$J$29)-1,1,项目参数!$B$2:$B$200),"")</f>
        <v/>
      </c>
      <c r="L79" s="125" t="str">
        <f>IF(AND($M79&lt;&gt;"",$M79&gt;40000,$N79&lt;&gt;"",$N79&gt;40000),(1+NETWORKDAYS.INTL($M79,$N79,1,项目参数!$B$2:$B$200))*项目参数!$J$29,"")</f>
        <v/>
      </c>
      <c r="M79" s="42"/>
      <c r="N79" s="42"/>
      <c r="O79" s="61"/>
      <c r="P79" s="64"/>
      <c r="X79" s="102" t="b">
        <f t="shared" si="1"/>
        <v>0</v>
      </c>
    </row>
    <row r="80" spans="1:24">
      <c r="A80" s="8"/>
      <c r="B80" s="8"/>
      <c r="C80" s="8"/>
      <c r="D80" s="54"/>
      <c r="E80" s="8"/>
      <c r="F80" s="8"/>
      <c r="G80" s="8"/>
      <c r="H80" s="8"/>
      <c r="I80" s="120"/>
      <c r="J80" s="42"/>
      <c r="K80" s="124" t="str">
        <f>IF(AND($I80&gt;0,$J80&lt;&gt;"",$J80&gt;40000),WORKDAY.INTL($J80,INT(($I80+项目参数!$J$29-1)/项目参数!$J$29)-1,1,项目参数!$B$2:$B$200),"")</f>
        <v/>
      </c>
      <c r="L80" s="125" t="str">
        <f>IF(AND($M80&lt;&gt;"",$M80&gt;40000,$N80&lt;&gt;"",$N80&gt;40000),(1+NETWORKDAYS.INTL($M80,$N80,1,项目参数!$B$2:$B$200))*项目参数!$J$29,"")</f>
        <v/>
      </c>
      <c r="M80" s="42"/>
      <c r="N80" s="42"/>
      <c r="O80" s="61"/>
      <c r="P80" s="64"/>
      <c r="X80" s="102" t="b">
        <f t="shared" si="1"/>
        <v>0</v>
      </c>
    </row>
    <row r="81" spans="1:24">
      <c r="A81" s="8"/>
      <c r="B81" s="8"/>
      <c r="C81" s="8"/>
      <c r="D81" s="54"/>
      <c r="E81" s="8"/>
      <c r="F81" s="8"/>
      <c r="G81" s="8"/>
      <c r="H81" s="8"/>
      <c r="I81" s="120"/>
      <c r="J81" s="42"/>
      <c r="K81" s="124" t="str">
        <f>IF(AND($I81&gt;0,$J81&lt;&gt;"",$J81&gt;40000),WORKDAY.INTL($J81,INT(($I81+项目参数!$J$29-1)/项目参数!$J$29)-1,1,项目参数!$B$2:$B$200),"")</f>
        <v/>
      </c>
      <c r="L81" s="125" t="str">
        <f>IF(AND($M81&lt;&gt;"",$M81&gt;40000,$N81&lt;&gt;"",$N81&gt;40000),(1+NETWORKDAYS.INTL($M81,$N81,1,项目参数!$B$2:$B$200))*项目参数!$J$29,"")</f>
        <v/>
      </c>
      <c r="M81" s="42"/>
      <c r="N81" s="42"/>
      <c r="O81" s="61"/>
      <c r="P81" s="64"/>
      <c r="X81" s="102" t="b">
        <f t="shared" si="1"/>
        <v>0</v>
      </c>
    </row>
    <row r="82" spans="1:24">
      <c r="A82" s="8"/>
      <c r="B82" s="8"/>
      <c r="C82" s="8"/>
      <c r="D82" s="54"/>
      <c r="E82" s="8"/>
      <c r="F82" s="8"/>
      <c r="G82" s="8"/>
      <c r="H82" s="8"/>
      <c r="I82" s="120"/>
      <c r="J82" s="42"/>
      <c r="K82" s="124" t="str">
        <f>IF(AND($I82&gt;0,$J82&lt;&gt;"",$J82&gt;40000),WORKDAY.INTL($J82,INT(($I82+项目参数!$J$29-1)/项目参数!$J$29)-1,1,项目参数!$B$2:$B$200),"")</f>
        <v/>
      </c>
      <c r="L82" s="125" t="str">
        <f>IF(AND($M82&lt;&gt;"",$M82&gt;40000,$N82&lt;&gt;"",$N82&gt;40000),(1+NETWORKDAYS.INTL($M82,$N82,1,项目参数!$B$2:$B$200))*项目参数!$J$29,"")</f>
        <v/>
      </c>
      <c r="M82" s="42"/>
      <c r="N82" s="42"/>
      <c r="O82" s="61"/>
      <c r="P82" s="64"/>
      <c r="X82" s="102" t="b">
        <f t="shared" si="1"/>
        <v>0</v>
      </c>
    </row>
    <row r="83" spans="1:24">
      <c r="A83" s="8"/>
      <c r="B83" s="8"/>
      <c r="C83" s="8"/>
      <c r="D83" s="54"/>
      <c r="E83" s="8"/>
      <c r="F83" s="8"/>
      <c r="G83" s="8"/>
      <c r="H83" s="8"/>
      <c r="I83" s="120"/>
      <c r="J83" s="42"/>
      <c r="K83" s="124" t="str">
        <f>IF(AND($I83&gt;0,$J83&lt;&gt;"",$J83&gt;40000),WORKDAY.INTL($J83,INT(($I83+项目参数!$J$29-1)/项目参数!$J$29)-1,1,项目参数!$B$2:$B$200),"")</f>
        <v/>
      </c>
      <c r="L83" s="125" t="str">
        <f>IF(AND($M83&lt;&gt;"",$M83&gt;40000,$N83&lt;&gt;"",$N83&gt;40000),(1+NETWORKDAYS.INTL($M83,$N83,1,项目参数!$B$2:$B$200))*项目参数!$J$29,"")</f>
        <v/>
      </c>
      <c r="M83" s="42"/>
      <c r="N83" s="42"/>
      <c r="O83" s="61"/>
      <c r="P83" s="64"/>
      <c r="X83" s="102" t="b">
        <f t="shared" si="1"/>
        <v>0</v>
      </c>
    </row>
    <row r="84" spans="1:24">
      <c r="A84" s="8"/>
      <c r="B84" s="8"/>
      <c r="C84" s="8"/>
      <c r="D84" s="54"/>
      <c r="E84" s="8"/>
      <c r="F84" s="8"/>
      <c r="G84" s="8"/>
      <c r="H84" s="8"/>
      <c r="I84" s="120"/>
      <c r="J84" s="42"/>
      <c r="K84" s="124" t="str">
        <f>IF(AND($I84&gt;0,$J84&lt;&gt;"",$J84&gt;40000),WORKDAY.INTL($J84,INT(($I84+项目参数!$J$29-1)/项目参数!$J$29)-1,1,项目参数!$B$2:$B$200),"")</f>
        <v/>
      </c>
      <c r="L84" s="125" t="str">
        <f>IF(AND($M84&lt;&gt;"",$M84&gt;40000,$N84&lt;&gt;"",$N84&gt;40000),(1+NETWORKDAYS.INTL($M84,$N84,1,项目参数!$B$2:$B$200))*项目参数!$J$29,"")</f>
        <v/>
      </c>
      <c r="M84" s="42"/>
      <c r="N84" s="42"/>
      <c r="O84" s="61"/>
      <c r="P84" s="64"/>
      <c r="X84" s="102" t="b">
        <f t="shared" si="1"/>
        <v>0</v>
      </c>
    </row>
    <row r="85" spans="1:24">
      <c r="A85" s="8"/>
      <c r="B85" s="8"/>
      <c r="C85" s="8"/>
      <c r="D85" s="54"/>
      <c r="E85" s="8"/>
      <c r="F85" s="8"/>
      <c r="G85" s="8"/>
      <c r="H85" s="8"/>
      <c r="I85" s="120"/>
      <c r="J85" s="42"/>
      <c r="K85" s="124" t="str">
        <f>IF(AND($I85&gt;0,$J85&lt;&gt;"",$J85&gt;40000),WORKDAY.INTL($J85,INT(($I85+项目参数!$J$29-1)/项目参数!$J$29)-1,1,项目参数!$B$2:$B$200),"")</f>
        <v/>
      </c>
      <c r="L85" s="125" t="str">
        <f>IF(AND($M85&lt;&gt;"",$M85&gt;40000,$N85&lt;&gt;"",$N85&gt;40000),(1+NETWORKDAYS.INTL($M85,$N85,1,项目参数!$B$2:$B$200))*项目参数!$J$29,"")</f>
        <v/>
      </c>
      <c r="M85" s="42"/>
      <c r="N85" s="42"/>
      <c r="O85" s="61"/>
      <c r="P85" s="64"/>
      <c r="X85" s="102" t="b">
        <f t="shared" si="1"/>
        <v>0</v>
      </c>
    </row>
    <row r="86" spans="1:24">
      <c r="A86" s="8"/>
      <c r="B86" s="8"/>
      <c r="C86" s="8"/>
      <c r="D86" s="54"/>
      <c r="E86" s="8"/>
      <c r="F86" s="8"/>
      <c r="G86" s="8"/>
      <c r="H86" s="8"/>
      <c r="I86" s="120"/>
      <c r="J86" s="42"/>
      <c r="K86" s="124" t="str">
        <f>IF(AND($I86&gt;0,$J86&lt;&gt;"",$J86&gt;40000),WORKDAY.INTL($J86,INT(($I86+项目参数!$J$29-1)/项目参数!$J$29)-1,1,项目参数!$B$2:$B$200),"")</f>
        <v/>
      </c>
      <c r="L86" s="125" t="str">
        <f>IF(AND($M86&lt;&gt;"",$M86&gt;40000,$N86&lt;&gt;"",$N86&gt;40000),(1+NETWORKDAYS.INTL($M86,$N86,1,项目参数!$B$2:$B$200))*项目参数!$J$29,"")</f>
        <v/>
      </c>
      <c r="M86" s="42"/>
      <c r="N86" s="42"/>
      <c r="O86" s="61"/>
      <c r="P86" s="64"/>
      <c r="X86" s="102" t="b">
        <f t="shared" si="1"/>
        <v>0</v>
      </c>
    </row>
    <row r="87" spans="1:24">
      <c r="A87" s="8"/>
      <c r="B87" s="8"/>
      <c r="C87" s="8"/>
      <c r="D87" s="54"/>
      <c r="E87" s="8"/>
      <c r="F87" s="8"/>
      <c r="G87" s="8"/>
      <c r="H87" s="8"/>
      <c r="I87" s="120"/>
      <c r="J87" s="42"/>
      <c r="K87" s="124" t="str">
        <f>IF(AND($I87&gt;0,$J87&lt;&gt;"",$J87&gt;40000),WORKDAY.INTL($J87,INT(($I87+项目参数!$J$29-1)/项目参数!$J$29)-1,1,项目参数!$B$2:$B$200),"")</f>
        <v/>
      </c>
      <c r="L87" s="125" t="str">
        <f>IF(AND($M87&lt;&gt;"",$M87&gt;40000,$N87&lt;&gt;"",$N87&gt;40000),(1+NETWORKDAYS.INTL($M87,$N87,1,项目参数!$B$2:$B$200))*项目参数!$J$29,"")</f>
        <v/>
      </c>
      <c r="M87" s="42"/>
      <c r="N87" s="42"/>
      <c r="O87" s="61"/>
      <c r="P87" s="64"/>
      <c r="X87" s="102" t="b">
        <f t="shared" si="1"/>
        <v>0</v>
      </c>
    </row>
    <row r="88" spans="1:24">
      <c r="A88" s="8"/>
      <c r="B88" s="8"/>
      <c r="C88" s="8"/>
      <c r="D88" s="54"/>
      <c r="E88" s="8"/>
      <c r="F88" s="8"/>
      <c r="G88" s="8"/>
      <c r="H88" s="8"/>
      <c r="I88" s="120"/>
      <c r="J88" s="42"/>
      <c r="K88" s="124" t="str">
        <f>IF(AND($I88&gt;0,$J88&lt;&gt;"",$J88&gt;40000),WORKDAY.INTL($J88,INT(($I88+项目参数!$J$29-1)/项目参数!$J$29)-1,1,项目参数!$B$2:$B$200),"")</f>
        <v/>
      </c>
      <c r="L88" s="125" t="str">
        <f>IF(AND($M88&lt;&gt;"",$M88&gt;40000,$N88&lt;&gt;"",$N88&gt;40000),(1+NETWORKDAYS.INTL($M88,$N88,1,项目参数!$B$2:$B$200))*项目参数!$J$29,"")</f>
        <v/>
      </c>
      <c r="M88" s="42"/>
      <c r="N88" s="42"/>
      <c r="O88" s="61"/>
      <c r="P88" s="64"/>
      <c r="X88" s="102" t="b">
        <f t="shared" si="1"/>
        <v>0</v>
      </c>
    </row>
    <row r="89" spans="1:24">
      <c r="A89" s="8"/>
      <c r="B89" s="8"/>
      <c r="C89" s="8"/>
      <c r="D89" s="54"/>
      <c r="E89" s="8"/>
      <c r="F89" s="8"/>
      <c r="G89" s="8"/>
      <c r="H89" s="8"/>
      <c r="I89" s="120"/>
      <c r="J89" s="42"/>
      <c r="K89" s="124" t="str">
        <f>IF(AND($I89&gt;0,$J89&lt;&gt;"",$J89&gt;40000),WORKDAY.INTL($J89,INT(($I89+项目参数!$J$29-1)/项目参数!$J$29)-1,1,项目参数!$B$2:$B$200),"")</f>
        <v/>
      </c>
      <c r="L89" s="125" t="str">
        <f>IF(AND($M89&lt;&gt;"",$M89&gt;40000,$N89&lt;&gt;"",$N89&gt;40000),(1+NETWORKDAYS.INTL($M89,$N89,1,项目参数!$B$2:$B$200))*项目参数!$J$29,"")</f>
        <v/>
      </c>
      <c r="M89" s="42"/>
      <c r="N89" s="42"/>
      <c r="O89" s="61"/>
      <c r="P89" s="64"/>
      <c r="X89" s="102" t="b">
        <f t="shared" si="1"/>
        <v>0</v>
      </c>
    </row>
    <row r="90" spans="1:24">
      <c r="A90" s="8"/>
      <c r="B90" s="8"/>
      <c r="C90" s="8"/>
      <c r="D90" s="54"/>
      <c r="E90" s="8"/>
      <c r="F90" s="8"/>
      <c r="G90" s="8"/>
      <c r="H90" s="8"/>
      <c r="I90" s="120"/>
      <c r="J90" s="42"/>
      <c r="K90" s="124" t="str">
        <f>IF(AND($I90&gt;0,$J90&lt;&gt;"",$J90&gt;40000),WORKDAY.INTL($J90,INT(($I90+项目参数!$J$29-1)/项目参数!$J$29)-1,1,项目参数!$B$2:$B$200),"")</f>
        <v/>
      </c>
      <c r="L90" s="125" t="str">
        <f>IF(AND($M90&lt;&gt;"",$M90&gt;40000,$N90&lt;&gt;"",$N90&gt;40000),(1+NETWORKDAYS.INTL($M90,$N90,1,项目参数!$B$2:$B$200))*项目参数!$J$29,"")</f>
        <v/>
      </c>
      <c r="M90" s="42"/>
      <c r="N90" s="42"/>
      <c r="O90" s="61"/>
      <c r="P90" s="64"/>
      <c r="X90" s="102" t="b">
        <f t="shared" si="1"/>
        <v>0</v>
      </c>
    </row>
    <row r="91" spans="1:24">
      <c r="A91" s="8"/>
      <c r="B91" s="8"/>
      <c r="C91" s="8"/>
      <c r="D91" s="54"/>
      <c r="E91" s="8"/>
      <c r="F91" s="8"/>
      <c r="G91" s="8"/>
      <c r="H91" s="8"/>
      <c r="I91" s="120"/>
      <c r="J91" s="42"/>
      <c r="K91" s="124" t="str">
        <f>IF(AND($I91&gt;0,$J91&lt;&gt;"",$J91&gt;40000),WORKDAY.INTL($J91,INT(($I91+项目参数!$J$29-1)/项目参数!$J$29)-1,1,项目参数!$B$2:$B$200),"")</f>
        <v/>
      </c>
      <c r="L91" s="125" t="str">
        <f>IF(AND($M91&lt;&gt;"",$M91&gt;40000,$N91&lt;&gt;"",$N91&gt;40000),(1+NETWORKDAYS.INTL($M91,$N91,1,项目参数!$B$2:$B$200))*项目参数!$J$29,"")</f>
        <v/>
      </c>
      <c r="M91" s="42"/>
      <c r="N91" s="42"/>
      <c r="O91" s="61"/>
      <c r="P91" s="64"/>
      <c r="X91" s="102" t="b">
        <f t="shared" si="1"/>
        <v>0</v>
      </c>
    </row>
    <row r="92" spans="1:24">
      <c r="A92" s="8"/>
      <c r="B92" s="8"/>
      <c r="C92" s="8"/>
      <c r="D92" s="54"/>
      <c r="E92" s="8"/>
      <c r="F92" s="8"/>
      <c r="G92" s="8"/>
      <c r="H92" s="8"/>
      <c r="I92" s="120"/>
      <c r="J92" s="42"/>
      <c r="K92" s="124" t="str">
        <f>IF(AND($I92&gt;0,$J92&lt;&gt;"",$J92&gt;40000),WORKDAY.INTL($J92,INT(($I92+项目参数!$J$29-1)/项目参数!$J$29)-1,1,项目参数!$B$2:$B$200),"")</f>
        <v/>
      </c>
      <c r="L92" s="125" t="str">
        <f>IF(AND($M92&lt;&gt;"",$M92&gt;40000,$N92&lt;&gt;"",$N92&gt;40000),(1+NETWORKDAYS.INTL($M92,$N92,1,项目参数!$B$2:$B$200))*项目参数!$J$29,"")</f>
        <v/>
      </c>
      <c r="M92" s="42"/>
      <c r="N92" s="42"/>
      <c r="O92" s="61"/>
      <c r="P92" s="64"/>
      <c r="X92" s="102" t="b">
        <f t="shared" si="1"/>
        <v>0</v>
      </c>
    </row>
    <row r="93" spans="1:24">
      <c r="A93" s="8"/>
      <c r="B93" s="8"/>
      <c r="C93" s="8"/>
      <c r="D93" s="54"/>
      <c r="E93" s="8"/>
      <c r="F93" s="8"/>
      <c r="G93" s="8"/>
      <c r="H93" s="8"/>
      <c r="I93" s="120"/>
      <c r="J93" s="42"/>
      <c r="K93" s="124" t="str">
        <f>IF(AND($I93&gt;0,$J93&lt;&gt;"",$J93&gt;40000),WORKDAY.INTL($J93,INT(($I93+项目参数!$J$29-1)/项目参数!$J$29)-1,1,项目参数!$B$2:$B$200),"")</f>
        <v/>
      </c>
      <c r="L93" s="125" t="str">
        <f>IF(AND($M93&lt;&gt;"",$M93&gt;40000,$N93&lt;&gt;"",$N93&gt;40000),(1+NETWORKDAYS.INTL($M93,$N93,1,项目参数!$B$2:$B$200))*项目参数!$J$29,"")</f>
        <v/>
      </c>
      <c r="M93" s="42"/>
      <c r="N93" s="42"/>
      <c r="O93" s="61"/>
      <c r="P93" s="64"/>
      <c r="X93" s="102" t="b">
        <f t="shared" si="1"/>
        <v>0</v>
      </c>
    </row>
    <row r="94" spans="1:24">
      <c r="A94" s="8"/>
      <c r="B94" s="8"/>
      <c r="C94" s="8"/>
      <c r="D94" s="54"/>
      <c r="E94" s="8"/>
      <c r="F94" s="8"/>
      <c r="G94" s="8"/>
      <c r="H94" s="8"/>
      <c r="I94" s="120"/>
      <c r="J94" s="42"/>
      <c r="K94" s="124" t="str">
        <f>IF(AND($I94&gt;0,$J94&lt;&gt;"",$J94&gt;40000),WORKDAY.INTL($J94,INT(($I94+项目参数!$J$29-1)/项目参数!$J$29)-1,1,项目参数!$B$2:$B$200),"")</f>
        <v/>
      </c>
      <c r="L94" s="125" t="str">
        <f>IF(AND($M94&lt;&gt;"",$M94&gt;40000,$N94&lt;&gt;"",$N94&gt;40000),(1+NETWORKDAYS.INTL($M94,$N94,1,项目参数!$B$2:$B$200))*项目参数!$J$29,"")</f>
        <v/>
      </c>
      <c r="M94" s="42"/>
      <c r="N94" s="42"/>
      <c r="O94" s="61"/>
      <c r="P94" s="64"/>
      <c r="X94" s="102" t="b">
        <f t="shared" si="1"/>
        <v>0</v>
      </c>
    </row>
    <row r="95" spans="1:24">
      <c r="A95" s="8"/>
      <c r="B95" s="8"/>
      <c r="C95" s="8"/>
      <c r="D95" s="54"/>
      <c r="E95" s="8"/>
      <c r="F95" s="8"/>
      <c r="G95" s="8"/>
      <c r="H95" s="8"/>
      <c r="I95" s="120"/>
      <c r="J95" s="42"/>
      <c r="K95" s="124" t="str">
        <f>IF(AND($I95&gt;0,$J95&lt;&gt;"",$J95&gt;40000),WORKDAY.INTL($J95,INT(($I95+项目参数!$J$29-1)/项目参数!$J$29)-1,1,项目参数!$B$2:$B$200),"")</f>
        <v/>
      </c>
      <c r="L95" s="125" t="str">
        <f>IF(AND($M95&lt;&gt;"",$M95&gt;40000,$N95&lt;&gt;"",$N95&gt;40000),(1+NETWORKDAYS.INTL($M95,$N95,1,项目参数!$B$2:$B$200))*项目参数!$J$29,"")</f>
        <v/>
      </c>
      <c r="M95" s="42"/>
      <c r="N95" s="42"/>
      <c r="O95" s="61"/>
      <c r="P95" s="64"/>
      <c r="X95" s="102" t="b">
        <f t="shared" si="1"/>
        <v>0</v>
      </c>
    </row>
    <row r="96" spans="1:24">
      <c r="A96" s="8"/>
      <c r="B96" s="8"/>
      <c r="C96" s="8"/>
      <c r="D96" s="54"/>
      <c r="E96" s="8"/>
      <c r="F96" s="8"/>
      <c r="G96" s="8"/>
      <c r="H96" s="8"/>
      <c r="I96" s="120"/>
      <c r="J96" s="42"/>
      <c r="K96" s="124" t="str">
        <f>IF(AND($I96&gt;0,$J96&lt;&gt;"",$J96&gt;40000),WORKDAY.INTL($J96,INT(($I96+项目参数!$J$29-1)/项目参数!$J$29)-1,1,项目参数!$B$2:$B$200),"")</f>
        <v/>
      </c>
      <c r="L96" s="125" t="str">
        <f>IF(AND($M96&lt;&gt;"",$M96&gt;40000,$N96&lt;&gt;"",$N96&gt;40000),(1+NETWORKDAYS.INTL($M96,$N96,1,项目参数!$B$2:$B$200))*项目参数!$J$29,"")</f>
        <v/>
      </c>
      <c r="M96" s="42"/>
      <c r="N96" s="42"/>
      <c r="O96" s="61"/>
      <c r="P96" s="64"/>
      <c r="X96" s="102" t="b">
        <f t="shared" si="1"/>
        <v>0</v>
      </c>
    </row>
    <row r="97" spans="1:24">
      <c r="A97" s="8"/>
      <c r="B97" s="8"/>
      <c r="C97" s="8"/>
      <c r="D97" s="54"/>
      <c r="E97" s="8"/>
      <c r="F97" s="8"/>
      <c r="G97" s="8"/>
      <c r="H97" s="8"/>
      <c r="I97" s="120"/>
      <c r="J97" s="42"/>
      <c r="K97" s="124" t="str">
        <f>IF(AND($I97&gt;0,$J97&lt;&gt;"",$J97&gt;40000),WORKDAY.INTL($J97,INT(($I97+项目参数!$J$29-1)/项目参数!$J$29)-1,1,项目参数!$B$2:$B$200),"")</f>
        <v/>
      </c>
      <c r="L97" s="125" t="str">
        <f>IF(AND($M97&lt;&gt;"",$M97&gt;40000,$N97&lt;&gt;"",$N97&gt;40000),(1+NETWORKDAYS.INTL($M97,$N97,1,项目参数!$B$2:$B$200))*项目参数!$J$29,"")</f>
        <v/>
      </c>
      <c r="M97" s="42"/>
      <c r="N97" s="42"/>
      <c r="O97" s="61"/>
      <c r="P97" s="64"/>
      <c r="X97" s="102" t="b">
        <f t="shared" si="1"/>
        <v>0</v>
      </c>
    </row>
    <row r="98" spans="1:24">
      <c r="A98" s="8"/>
      <c r="B98" s="8"/>
      <c r="C98" s="8"/>
      <c r="D98" s="54"/>
      <c r="E98" s="8"/>
      <c r="F98" s="8"/>
      <c r="G98" s="8"/>
      <c r="H98" s="8"/>
      <c r="I98" s="120"/>
      <c r="J98" s="42"/>
      <c r="K98" s="124" t="str">
        <f>IF(AND($I98&gt;0,$J98&lt;&gt;"",$J98&gt;40000),WORKDAY.INTL($J98,INT(($I98+项目参数!$J$29-1)/项目参数!$J$29)-1,1,项目参数!$B$2:$B$200),"")</f>
        <v/>
      </c>
      <c r="L98" s="125" t="str">
        <f>IF(AND($M98&lt;&gt;"",$M98&gt;40000,$N98&lt;&gt;"",$N98&gt;40000),(1+NETWORKDAYS.INTL($M98,$N98,1,项目参数!$B$2:$B$200))*项目参数!$J$29,"")</f>
        <v/>
      </c>
      <c r="M98" s="42"/>
      <c r="N98" s="42"/>
      <c r="O98" s="61"/>
      <c r="P98" s="64"/>
      <c r="X98" s="102" t="b">
        <f t="shared" si="1"/>
        <v>0</v>
      </c>
    </row>
    <row r="99" spans="1:24">
      <c r="A99" s="8"/>
      <c r="B99" s="8"/>
      <c r="C99" s="8"/>
      <c r="D99" s="54"/>
      <c r="E99" s="8"/>
      <c r="F99" s="8"/>
      <c r="G99" s="8"/>
      <c r="H99" s="8"/>
      <c r="I99" s="120"/>
      <c r="J99" s="42"/>
      <c r="K99" s="124" t="str">
        <f>IF(AND($I99&gt;0,$J99&lt;&gt;"",$J99&gt;40000),WORKDAY.INTL($J99,INT(($I99+项目参数!$J$29-1)/项目参数!$J$29)-1,1,项目参数!$B$2:$B$200),"")</f>
        <v/>
      </c>
      <c r="L99" s="125" t="str">
        <f>IF(AND($M99&lt;&gt;"",$M99&gt;40000,$N99&lt;&gt;"",$N99&gt;40000),(1+NETWORKDAYS.INTL($M99,$N99,1,项目参数!$B$2:$B$200))*项目参数!$J$29,"")</f>
        <v/>
      </c>
      <c r="M99" s="42"/>
      <c r="N99" s="42"/>
      <c r="O99" s="61"/>
      <c r="P99" s="64"/>
      <c r="X99" s="102" t="b">
        <f t="shared" si="1"/>
        <v>0</v>
      </c>
    </row>
    <row r="100" spans="1:24">
      <c r="A100" s="8"/>
      <c r="B100" s="8"/>
      <c r="C100" s="8"/>
      <c r="D100" s="54"/>
      <c r="E100" s="8"/>
      <c r="F100" s="8"/>
      <c r="G100" s="8"/>
      <c r="H100" s="8"/>
      <c r="I100" s="120"/>
      <c r="J100" s="42"/>
      <c r="K100" s="124" t="str">
        <f>IF(AND($I100&gt;0,$J100&lt;&gt;"",$J100&gt;40000),WORKDAY.INTL($J100,INT(($I100+项目参数!$J$29-1)/项目参数!$J$29)-1,1,项目参数!$B$2:$B$200),"")</f>
        <v/>
      </c>
      <c r="L100" s="125" t="str">
        <f>IF(AND($M100&lt;&gt;"",$M100&gt;40000,$N100&lt;&gt;"",$N100&gt;40000),(1+NETWORKDAYS.INTL($M100,$N100,1,项目参数!$B$2:$B$200))*项目参数!$J$29,"")</f>
        <v/>
      </c>
      <c r="M100" s="42"/>
      <c r="N100" s="42"/>
      <c r="O100" s="61"/>
      <c r="P100" s="64"/>
      <c r="X100" s="102" t="b">
        <f t="shared" si="1"/>
        <v>0</v>
      </c>
    </row>
    <row r="101" spans="1:24">
      <c r="A101" s="8"/>
      <c r="B101" s="8"/>
      <c r="C101" s="8"/>
      <c r="D101" s="54"/>
      <c r="E101" s="8"/>
      <c r="F101" s="8"/>
      <c r="G101" s="8"/>
      <c r="H101" s="8"/>
      <c r="I101" s="120"/>
      <c r="J101" s="42"/>
      <c r="K101" s="124" t="str">
        <f>IF(AND($I101&gt;0,$J101&lt;&gt;"",$J101&gt;40000),WORKDAY.INTL($J101,INT(($I101+项目参数!$J$29-1)/项目参数!$J$29)-1,1,项目参数!$B$2:$B$200),"")</f>
        <v/>
      </c>
      <c r="L101" s="125" t="str">
        <f>IF(AND($M101&lt;&gt;"",$M101&gt;40000,$N101&lt;&gt;"",$N101&gt;40000),(1+NETWORKDAYS.INTL($M101,$N101,1,项目参数!$B$2:$B$200))*项目参数!$J$29,"")</f>
        <v/>
      </c>
      <c r="M101" s="42"/>
      <c r="N101" s="42"/>
      <c r="O101" s="61"/>
      <c r="P101" s="64"/>
      <c r="X101" s="102" t="b">
        <f t="shared" si="1"/>
        <v>0</v>
      </c>
    </row>
    <row r="102" spans="1:24">
      <c r="A102" s="8"/>
      <c r="B102" s="8"/>
      <c r="C102" s="8"/>
      <c r="D102" s="54"/>
      <c r="E102" s="8"/>
      <c r="F102" s="8"/>
      <c r="G102" s="8"/>
      <c r="H102" s="8"/>
      <c r="I102" s="120"/>
      <c r="J102" s="42"/>
      <c r="K102" s="124" t="str">
        <f>IF(AND($I102&gt;0,$J102&lt;&gt;"",$J102&gt;40000),WORKDAY.INTL($J102,INT(($I102+项目参数!$J$29-1)/项目参数!$J$29)-1,1,项目参数!$B$2:$B$200),"")</f>
        <v/>
      </c>
      <c r="L102" s="125" t="str">
        <f>IF(AND($M102&lt;&gt;"",$M102&gt;40000,$N102&lt;&gt;"",$N102&gt;40000),(1+NETWORKDAYS.INTL($M102,$N102,1,项目参数!$B$2:$B$200))*项目参数!$J$29,"")</f>
        <v/>
      </c>
      <c r="M102" s="42"/>
      <c r="N102" s="42"/>
      <c r="O102" s="61"/>
      <c r="P102" s="64"/>
      <c r="X102" s="102" t="b">
        <f t="shared" si="1"/>
        <v>0</v>
      </c>
    </row>
    <row r="103" spans="1:24">
      <c r="A103" s="8"/>
      <c r="B103" s="8"/>
      <c r="C103" s="8"/>
      <c r="D103" s="54"/>
      <c r="E103" s="8"/>
      <c r="F103" s="8"/>
      <c r="G103" s="8"/>
      <c r="H103" s="8"/>
      <c r="I103" s="120"/>
      <c r="J103" s="42"/>
      <c r="K103" s="124" t="str">
        <f>IF(AND($I103&gt;0,$J103&lt;&gt;"",$J103&gt;40000),WORKDAY.INTL($J103,INT(($I103+项目参数!$J$29-1)/项目参数!$J$29)-1,1,项目参数!$B$2:$B$200),"")</f>
        <v/>
      </c>
      <c r="L103" s="125" t="str">
        <f>IF(AND($M103&lt;&gt;"",$M103&gt;40000,$N103&lt;&gt;"",$N103&gt;40000),(1+NETWORKDAYS.INTL($M103,$N103,1,项目参数!$B$2:$B$200))*项目参数!$J$29,"")</f>
        <v/>
      </c>
      <c r="M103" s="42"/>
      <c r="N103" s="42"/>
      <c r="O103" s="61"/>
      <c r="P103" s="64"/>
      <c r="X103" s="102" t="b">
        <f t="shared" si="1"/>
        <v>0</v>
      </c>
    </row>
    <row r="104" spans="1:24">
      <c r="A104" s="8"/>
      <c r="B104" s="8"/>
      <c r="C104" s="8"/>
      <c r="D104" s="54"/>
      <c r="E104" s="8"/>
      <c r="F104" s="8"/>
      <c r="G104" s="8"/>
      <c r="H104" s="8"/>
      <c r="I104" s="120"/>
      <c r="J104" s="42"/>
      <c r="K104" s="124" t="str">
        <f>IF(AND($I104&gt;0,$J104&lt;&gt;"",$J104&gt;40000),WORKDAY.INTL($J104,INT(($I104+项目参数!$J$29-1)/项目参数!$J$29)-1,1,项目参数!$B$2:$B$200),"")</f>
        <v/>
      </c>
      <c r="L104" s="125" t="str">
        <f>IF(AND($M104&lt;&gt;"",$M104&gt;40000,$N104&lt;&gt;"",$N104&gt;40000),(1+NETWORKDAYS.INTL($M104,$N104,1,项目参数!$B$2:$B$200))*项目参数!$J$29,"")</f>
        <v/>
      </c>
      <c r="M104" s="42"/>
      <c r="N104" s="42"/>
      <c r="O104" s="61"/>
      <c r="P104" s="64"/>
      <c r="X104" s="102" t="b">
        <f t="shared" si="1"/>
        <v>0</v>
      </c>
    </row>
    <row r="105" spans="1:24">
      <c r="A105" s="8"/>
      <c r="B105" s="8"/>
      <c r="C105" s="8"/>
      <c r="D105" s="54"/>
      <c r="E105" s="8"/>
      <c r="F105" s="8"/>
      <c r="G105" s="8"/>
      <c r="H105" s="8"/>
      <c r="I105" s="120"/>
      <c r="J105" s="42"/>
      <c r="K105" s="124" t="str">
        <f>IF(AND($I105&gt;0,$J105&lt;&gt;"",$J105&gt;40000),WORKDAY.INTL($J105,INT(($I105+项目参数!$J$29-1)/项目参数!$J$29)-1,1,项目参数!$B$2:$B$200),"")</f>
        <v/>
      </c>
      <c r="L105" s="125" t="str">
        <f>IF(AND($M105&lt;&gt;"",$M105&gt;40000,$N105&lt;&gt;"",$N105&gt;40000),(1+NETWORKDAYS.INTL($M105,$N105,1,项目参数!$B$2:$B$200))*项目参数!$J$29,"")</f>
        <v/>
      </c>
      <c r="M105" s="42"/>
      <c r="N105" s="42"/>
      <c r="O105" s="61"/>
      <c r="P105" s="64"/>
      <c r="X105" s="102" t="b">
        <f t="shared" si="1"/>
        <v>0</v>
      </c>
    </row>
    <row r="106" spans="1:24">
      <c r="A106" s="8"/>
      <c r="B106" s="8"/>
      <c r="C106" s="8"/>
      <c r="D106" s="54"/>
      <c r="E106" s="8"/>
      <c r="F106" s="8"/>
      <c r="G106" s="8"/>
      <c r="H106" s="8"/>
      <c r="I106" s="120"/>
      <c r="J106" s="42"/>
      <c r="K106" s="124" t="str">
        <f>IF(AND($I106&gt;0,$J106&lt;&gt;"",$J106&gt;40000),WORKDAY.INTL($J106,INT(($I106+项目参数!$J$29-1)/项目参数!$J$29)-1,1,项目参数!$B$2:$B$200),"")</f>
        <v/>
      </c>
      <c r="L106" s="125" t="str">
        <f>IF(AND($M106&lt;&gt;"",$M106&gt;40000,$N106&lt;&gt;"",$N106&gt;40000),(1+NETWORKDAYS.INTL($M106,$N106,1,项目参数!$B$2:$B$200))*项目参数!$J$29,"")</f>
        <v/>
      </c>
      <c r="M106" s="42"/>
      <c r="N106" s="42"/>
      <c r="O106" s="61"/>
      <c r="P106" s="64"/>
      <c r="X106" s="102" t="b">
        <f t="shared" si="1"/>
        <v>0</v>
      </c>
    </row>
    <row r="107" spans="1:24">
      <c r="A107" s="8"/>
      <c r="B107" s="8"/>
      <c r="C107" s="8"/>
      <c r="D107" s="54"/>
      <c r="E107" s="8"/>
      <c r="F107" s="8"/>
      <c r="G107" s="8"/>
      <c r="H107" s="8"/>
      <c r="I107" s="120"/>
      <c r="J107" s="42"/>
      <c r="K107" s="124" t="str">
        <f>IF(AND($I107&gt;0,$J107&lt;&gt;"",$J107&gt;40000),WORKDAY.INTL($J107,INT(($I107+项目参数!$J$29-1)/项目参数!$J$29)-1,1,项目参数!$B$2:$B$200),"")</f>
        <v/>
      </c>
      <c r="L107" s="125" t="str">
        <f>IF(AND($M107&lt;&gt;"",$M107&gt;40000,$N107&lt;&gt;"",$N107&gt;40000),(1+NETWORKDAYS.INTL($M107,$N107,1,项目参数!$B$2:$B$200))*项目参数!$J$29,"")</f>
        <v/>
      </c>
      <c r="M107" s="42"/>
      <c r="N107" s="42"/>
      <c r="O107" s="61"/>
      <c r="P107" s="64"/>
      <c r="X107" s="102" t="b">
        <f t="shared" si="1"/>
        <v>0</v>
      </c>
    </row>
    <row r="108" spans="1:24">
      <c r="A108" s="8"/>
      <c r="B108" s="8"/>
      <c r="C108" s="8"/>
      <c r="D108" s="54"/>
      <c r="E108" s="8"/>
      <c r="F108" s="8"/>
      <c r="G108" s="8"/>
      <c r="H108" s="8"/>
      <c r="I108" s="120"/>
      <c r="J108" s="42"/>
      <c r="K108" s="124" t="str">
        <f>IF(AND($I108&gt;0,$J108&lt;&gt;"",$J108&gt;40000),WORKDAY.INTL($J108,INT(($I108+项目参数!$J$29-1)/项目参数!$J$29)-1,1,项目参数!$B$2:$B$200),"")</f>
        <v/>
      </c>
      <c r="L108" s="125" t="str">
        <f>IF(AND($M108&lt;&gt;"",$M108&gt;40000,$N108&lt;&gt;"",$N108&gt;40000),(1+NETWORKDAYS.INTL($M108,$N108,1,项目参数!$B$2:$B$200))*项目参数!$J$29,"")</f>
        <v/>
      </c>
      <c r="M108" s="42"/>
      <c r="N108" s="42"/>
      <c r="O108" s="61"/>
      <c r="P108" s="64"/>
      <c r="X108" s="102" t="b">
        <f t="shared" si="1"/>
        <v>0</v>
      </c>
    </row>
    <row r="109" spans="1:24">
      <c r="A109" s="8"/>
      <c r="B109" s="8"/>
      <c r="C109" s="8"/>
      <c r="D109" s="54"/>
      <c r="E109" s="8"/>
      <c r="F109" s="8"/>
      <c r="G109" s="8"/>
      <c r="H109" s="8"/>
      <c r="I109" s="120"/>
      <c r="J109" s="42"/>
      <c r="K109" s="124" t="str">
        <f>IF(AND($I109&gt;0,$J109&lt;&gt;"",$J109&gt;40000),WORKDAY.INTL($J109,INT(($I109+项目参数!$J$29-1)/项目参数!$J$29)-1,1,项目参数!$B$2:$B$200),"")</f>
        <v/>
      </c>
      <c r="L109" s="125" t="str">
        <f>IF(AND($M109&lt;&gt;"",$M109&gt;40000,$N109&lt;&gt;"",$N109&gt;40000),(1+NETWORKDAYS.INTL($M109,$N109,1,项目参数!$B$2:$B$200))*项目参数!$J$29,"")</f>
        <v/>
      </c>
      <c r="M109" s="42"/>
      <c r="N109" s="42"/>
      <c r="O109" s="61"/>
      <c r="P109" s="64"/>
      <c r="X109" s="102" t="b">
        <f t="shared" si="1"/>
        <v>0</v>
      </c>
    </row>
    <row r="110" spans="1:24">
      <c r="A110" s="8"/>
      <c r="B110" s="8"/>
      <c r="C110" s="8"/>
      <c r="D110" s="54"/>
      <c r="E110" s="8"/>
      <c r="F110" s="8"/>
      <c r="G110" s="8"/>
      <c r="H110" s="8"/>
      <c r="I110" s="120"/>
      <c r="J110" s="42"/>
      <c r="K110" s="124" t="str">
        <f>IF(AND($I110&gt;0,$J110&lt;&gt;"",$J110&gt;40000),WORKDAY.INTL($J110,INT(($I110+项目参数!$J$29-1)/项目参数!$J$29)-1,1,项目参数!$B$2:$B$200),"")</f>
        <v/>
      </c>
      <c r="L110" s="125" t="str">
        <f>IF(AND($M110&lt;&gt;"",$M110&gt;40000,$N110&lt;&gt;"",$N110&gt;40000),(1+NETWORKDAYS.INTL($M110,$N110,1,项目参数!$B$2:$B$200))*项目参数!$J$29,"")</f>
        <v/>
      </c>
      <c r="M110" s="42"/>
      <c r="N110" s="42"/>
      <c r="O110" s="61"/>
      <c r="P110" s="64"/>
      <c r="X110" s="102" t="b">
        <f t="shared" si="1"/>
        <v>0</v>
      </c>
    </row>
    <row r="111" spans="1:24">
      <c r="A111" s="8"/>
      <c r="B111" s="8"/>
      <c r="C111" s="8"/>
      <c r="D111" s="54"/>
      <c r="E111" s="8"/>
      <c r="F111" s="8"/>
      <c r="G111" s="8"/>
      <c r="H111" s="8"/>
      <c r="I111" s="120"/>
      <c r="J111" s="42"/>
      <c r="K111" s="124" t="str">
        <f>IF(AND($I111&gt;0,$J111&lt;&gt;"",$J111&gt;40000),WORKDAY.INTL($J111,INT(($I111+项目参数!$J$29-1)/项目参数!$J$29)-1,1,项目参数!$B$2:$B$200),"")</f>
        <v/>
      </c>
      <c r="L111" s="125" t="str">
        <f>IF(AND($M111&lt;&gt;"",$M111&gt;40000,$N111&lt;&gt;"",$N111&gt;40000),(1+NETWORKDAYS.INTL($M111,$N111,1,项目参数!$B$2:$B$200))*项目参数!$J$29,"")</f>
        <v/>
      </c>
      <c r="M111" s="42"/>
      <c r="N111" s="42"/>
      <c r="O111" s="61"/>
      <c r="P111" s="64"/>
      <c r="X111" s="102" t="b">
        <f t="shared" si="1"/>
        <v>0</v>
      </c>
    </row>
    <row r="112" spans="1:24">
      <c r="A112" s="8"/>
      <c r="B112" s="8"/>
      <c r="C112" s="8"/>
      <c r="D112" s="54"/>
      <c r="E112" s="8"/>
      <c r="F112" s="8"/>
      <c r="G112" s="8"/>
      <c r="H112" s="8"/>
      <c r="I112" s="120"/>
      <c r="J112" s="42"/>
      <c r="K112" s="124" t="str">
        <f>IF(AND($I112&gt;0,$J112&lt;&gt;"",$J112&gt;40000),WORKDAY.INTL($J112,INT(($I112+项目参数!$J$29-1)/项目参数!$J$29)-1,1,项目参数!$B$2:$B$200),"")</f>
        <v/>
      </c>
      <c r="L112" s="125" t="str">
        <f>IF(AND($M112&lt;&gt;"",$M112&gt;40000,$N112&lt;&gt;"",$N112&gt;40000),(1+NETWORKDAYS.INTL($M112,$N112,1,项目参数!$B$2:$B$200))*项目参数!$J$29,"")</f>
        <v/>
      </c>
      <c r="M112" s="42"/>
      <c r="N112" s="42"/>
      <c r="O112" s="61"/>
      <c r="P112" s="64"/>
      <c r="X112" s="102" t="b">
        <f t="shared" si="1"/>
        <v>0</v>
      </c>
    </row>
    <row r="113" spans="1:24">
      <c r="A113" s="8"/>
      <c r="B113" s="8"/>
      <c r="C113" s="8"/>
      <c r="D113" s="54"/>
      <c r="E113" s="8"/>
      <c r="F113" s="8"/>
      <c r="G113" s="8"/>
      <c r="H113" s="8"/>
      <c r="I113" s="120"/>
      <c r="J113" s="42"/>
      <c r="K113" s="124" t="str">
        <f>IF(AND($I113&gt;0,$J113&lt;&gt;"",$J113&gt;40000),WORKDAY.INTL($J113,INT(($I113+项目参数!$J$29-1)/项目参数!$J$29)-1,1,项目参数!$B$2:$B$200),"")</f>
        <v/>
      </c>
      <c r="L113" s="125" t="str">
        <f>IF(AND($M113&lt;&gt;"",$M113&gt;40000,$N113&lt;&gt;"",$N113&gt;40000),(1+NETWORKDAYS.INTL($M113,$N113,1,项目参数!$B$2:$B$200))*项目参数!$J$29,"")</f>
        <v/>
      </c>
      <c r="M113" s="42"/>
      <c r="N113" s="42"/>
      <c r="O113" s="61"/>
      <c r="P113" s="64"/>
      <c r="X113" s="102" t="b">
        <f t="shared" si="1"/>
        <v>0</v>
      </c>
    </row>
    <row r="114" spans="1:24">
      <c r="A114" s="8"/>
      <c r="B114" s="8"/>
      <c r="C114" s="8"/>
      <c r="D114" s="54"/>
      <c r="E114" s="8"/>
      <c r="F114" s="8"/>
      <c r="G114" s="8"/>
      <c r="H114" s="8"/>
      <c r="I114" s="120"/>
      <c r="J114" s="42"/>
      <c r="K114" s="124" t="str">
        <f>IF(AND($I114&gt;0,$J114&lt;&gt;"",$J114&gt;40000),WORKDAY.INTL($J114,INT(($I114+项目参数!$J$29-1)/项目参数!$J$29)-1,1,项目参数!$B$2:$B$200),"")</f>
        <v/>
      </c>
      <c r="L114" s="125" t="str">
        <f>IF(AND($M114&lt;&gt;"",$M114&gt;40000,$N114&lt;&gt;"",$N114&gt;40000),(1+NETWORKDAYS.INTL($M114,$N114,1,项目参数!$B$2:$B$200))*项目参数!$J$29,"")</f>
        <v/>
      </c>
      <c r="M114" s="42"/>
      <c r="N114" s="42"/>
      <c r="O114" s="61"/>
      <c r="P114" s="64"/>
      <c r="X114" s="102" t="b">
        <f t="shared" si="1"/>
        <v>0</v>
      </c>
    </row>
    <row r="115" spans="1:24">
      <c r="A115" s="8"/>
      <c r="B115" s="8"/>
      <c r="C115" s="8"/>
      <c r="D115" s="54"/>
      <c r="E115" s="8"/>
      <c r="F115" s="8"/>
      <c r="G115" s="8"/>
      <c r="H115" s="8"/>
      <c r="I115" s="120"/>
      <c r="J115" s="42"/>
      <c r="K115" s="124" t="str">
        <f>IF(AND($I115&gt;0,$J115&lt;&gt;"",$J115&gt;40000),WORKDAY.INTL($J115,INT(($I115+项目参数!$J$29-1)/项目参数!$J$29)-1,1,项目参数!$B$2:$B$200),"")</f>
        <v/>
      </c>
      <c r="L115" s="125" t="str">
        <f>IF(AND($M115&lt;&gt;"",$M115&gt;40000,$N115&lt;&gt;"",$N115&gt;40000),(1+NETWORKDAYS.INTL($M115,$N115,1,项目参数!$B$2:$B$200))*项目参数!$J$29,"")</f>
        <v/>
      </c>
      <c r="M115" s="42"/>
      <c r="N115" s="42"/>
      <c r="O115" s="61"/>
      <c r="P115" s="64"/>
      <c r="X115" s="102" t="b">
        <f t="shared" si="1"/>
        <v>0</v>
      </c>
    </row>
    <row r="116" spans="1:24">
      <c r="A116" s="8"/>
      <c r="B116" s="8"/>
      <c r="C116" s="8"/>
      <c r="D116" s="54"/>
      <c r="E116" s="8"/>
      <c r="F116" s="8"/>
      <c r="G116" s="8"/>
      <c r="H116" s="8"/>
      <c r="I116" s="120"/>
      <c r="J116" s="42"/>
      <c r="K116" s="124" t="str">
        <f>IF(AND($I116&gt;0,$J116&lt;&gt;"",$J116&gt;40000),WORKDAY.INTL($J116,INT(($I116+项目参数!$J$29-1)/项目参数!$J$29)-1,1,项目参数!$B$2:$B$200),"")</f>
        <v/>
      </c>
      <c r="L116" s="125" t="str">
        <f>IF(AND($M116&lt;&gt;"",$M116&gt;40000,$N116&lt;&gt;"",$N116&gt;40000),(1+NETWORKDAYS.INTL($M116,$N116,1,项目参数!$B$2:$B$200))*项目参数!$J$29,"")</f>
        <v/>
      </c>
      <c r="M116" s="42"/>
      <c r="N116" s="42"/>
      <c r="O116" s="61"/>
      <c r="P116" s="64"/>
      <c r="X116" s="102" t="b">
        <f t="shared" si="1"/>
        <v>0</v>
      </c>
    </row>
    <row r="117" spans="1:24">
      <c r="A117" s="8"/>
      <c r="B117" s="8"/>
      <c r="C117" s="8"/>
      <c r="D117" s="54"/>
      <c r="E117" s="8"/>
      <c r="F117" s="8"/>
      <c r="G117" s="8"/>
      <c r="H117" s="8"/>
      <c r="I117" s="120"/>
      <c r="J117" s="42"/>
      <c r="K117" s="124" t="str">
        <f>IF(AND($I117&gt;0,$J117&lt;&gt;"",$J117&gt;40000),WORKDAY.INTL($J117,INT(($I117+项目参数!$J$29-1)/项目参数!$J$29)-1,1,项目参数!$B$2:$B$200),"")</f>
        <v/>
      </c>
      <c r="L117" s="125" t="str">
        <f>IF(AND($M117&lt;&gt;"",$M117&gt;40000,$N117&lt;&gt;"",$N117&gt;40000),(1+NETWORKDAYS.INTL($M117,$N117,1,项目参数!$B$2:$B$200))*项目参数!$J$29,"")</f>
        <v/>
      </c>
      <c r="M117" s="42"/>
      <c r="N117" s="42"/>
      <c r="O117" s="61"/>
      <c r="P117" s="64"/>
      <c r="X117" s="102" t="b">
        <f t="shared" si="1"/>
        <v>0</v>
      </c>
    </row>
    <row r="118" spans="1:24">
      <c r="A118" s="8"/>
      <c r="B118" s="8"/>
      <c r="C118" s="8"/>
      <c r="D118" s="54"/>
      <c r="E118" s="8"/>
      <c r="F118" s="8"/>
      <c r="G118" s="8"/>
      <c r="H118" s="8"/>
      <c r="I118" s="120"/>
      <c r="J118" s="42"/>
      <c r="K118" s="124" t="str">
        <f>IF(AND($I118&gt;0,$J118&lt;&gt;"",$J118&gt;40000),WORKDAY.INTL($J118,INT(($I118+项目参数!$J$29-1)/项目参数!$J$29)-1,1,项目参数!$B$2:$B$200),"")</f>
        <v/>
      </c>
      <c r="L118" s="125" t="str">
        <f>IF(AND($M118&lt;&gt;"",$M118&gt;40000,$N118&lt;&gt;"",$N118&gt;40000),(1+NETWORKDAYS.INTL($M118,$N118,1,项目参数!$B$2:$B$200))*项目参数!$J$29,"")</f>
        <v/>
      </c>
      <c r="M118" s="42"/>
      <c r="N118" s="42"/>
      <c r="O118" s="61"/>
      <c r="P118" s="64"/>
      <c r="X118" s="102" t="b">
        <f t="shared" si="1"/>
        <v>0</v>
      </c>
    </row>
    <row r="119" spans="1:24">
      <c r="A119" s="8"/>
      <c r="B119" s="8"/>
      <c r="C119" s="8"/>
      <c r="D119" s="54"/>
      <c r="E119" s="8"/>
      <c r="F119" s="8"/>
      <c r="G119" s="8"/>
      <c r="H119" s="8"/>
      <c r="I119" s="120"/>
      <c r="J119" s="42"/>
      <c r="K119" s="124" t="str">
        <f>IF(AND($I119&gt;0,$J119&lt;&gt;"",$J119&gt;40000),WORKDAY.INTL($J119,INT(($I119+项目参数!$J$29-1)/项目参数!$J$29)-1,1,项目参数!$B$2:$B$200),"")</f>
        <v/>
      </c>
      <c r="L119" s="125" t="str">
        <f>IF(AND($M119&lt;&gt;"",$M119&gt;40000,$N119&lt;&gt;"",$N119&gt;40000),(1+NETWORKDAYS.INTL($M119,$N119,1,项目参数!$B$2:$B$200))*项目参数!$J$29,"")</f>
        <v/>
      </c>
      <c r="M119" s="42"/>
      <c r="N119" s="42"/>
      <c r="O119" s="61"/>
      <c r="P119" s="64"/>
      <c r="X119" s="102" t="b">
        <f t="shared" si="1"/>
        <v>0</v>
      </c>
    </row>
    <row r="120" spans="1:24">
      <c r="A120" s="8"/>
      <c r="B120" s="8"/>
      <c r="C120" s="8"/>
      <c r="D120" s="54"/>
      <c r="E120" s="8"/>
      <c r="F120" s="8"/>
      <c r="G120" s="8"/>
      <c r="H120" s="8"/>
      <c r="I120" s="120"/>
      <c r="J120" s="42"/>
      <c r="K120" s="124" t="str">
        <f>IF(AND($I120&gt;0,$J120&lt;&gt;"",$J120&gt;40000),WORKDAY.INTL($J120,INT(($I120+项目参数!$J$29-1)/项目参数!$J$29)-1,1,项目参数!$B$2:$B$200),"")</f>
        <v/>
      </c>
      <c r="L120" s="125" t="str">
        <f>IF(AND($M120&lt;&gt;"",$M120&gt;40000,$N120&lt;&gt;"",$N120&gt;40000),(1+NETWORKDAYS.INTL($M120,$N120,1,项目参数!$B$2:$B$200))*项目参数!$J$29,"")</f>
        <v/>
      </c>
      <c r="M120" s="42"/>
      <c r="N120" s="42"/>
      <c r="O120" s="61"/>
      <c r="P120" s="64"/>
      <c r="X120" s="102" t="b">
        <f t="shared" si="1"/>
        <v>0</v>
      </c>
    </row>
    <row r="121" spans="1:24">
      <c r="A121" s="8"/>
      <c r="B121" s="8"/>
      <c r="C121" s="8"/>
      <c r="D121" s="54"/>
      <c r="E121" s="8"/>
      <c r="F121" s="8"/>
      <c r="G121" s="8"/>
      <c r="H121" s="8"/>
      <c r="I121" s="120"/>
      <c r="J121" s="42"/>
      <c r="K121" s="124" t="str">
        <f>IF(AND($I121&gt;0,$J121&lt;&gt;"",$J121&gt;40000),WORKDAY.INTL($J121,INT(($I121+项目参数!$J$29-1)/项目参数!$J$29)-1,1,项目参数!$B$2:$B$200),"")</f>
        <v/>
      </c>
      <c r="L121" s="125" t="str">
        <f>IF(AND($M121&lt;&gt;"",$M121&gt;40000,$N121&lt;&gt;"",$N121&gt;40000),(1+NETWORKDAYS.INTL($M121,$N121,1,项目参数!$B$2:$B$200))*项目参数!$J$29,"")</f>
        <v/>
      </c>
      <c r="M121" s="42"/>
      <c r="N121" s="42"/>
      <c r="O121" s="61"/>
      <c r="P121" s="64"/>
      <c r="X121" s="102" t="b">
        <f t="shared" si="1"/>
        <v>0</v>
      </c>
    </row>
    <row r="122" spans="1:24">
      <c r="A122" s="8"/>
      <c r="B122" s="8"/>
      <c r="C122" s="8"/>
      <c r="D122" s="54"/>
      <c r="E122" s="8"/>
      <c r="F122" s="8"/>
      <c r="G122" s="8"/>
      <c r="H122" s="8"/>
      <c r="I122" s="120"/>
      <c r="J122" s="42"/>
      <c r="K122" s="124" t="str">
        <f>IF(AND($I122&gt;0,$J122&lt;&gt;"",$J122&gt;40000),WORKDAY.INTL($J122,INT(($I122+项目参数!$J$29-1)/项目参数!$J$29)-1,1,项目参数!$B$2:$B$200),"")</f>
        <v/>
      </c>
      <c r="L122" s="125" t="str">
        <f>IF(AND($M122&lt;&gt;"",$M122&gt;40000,$N122&lt;&gt;"",$N122&gt;40000),(1+NETWORKDAYS.INTL($M122,$N122,1,项目参数!$B$2:$B$200))*项目参数!$J$29,"")</f>
        <v/>
      </c>
      <c r="M122" s="42"/>
      <c r="N122" s="42"/>
      <c r="O122" s="61"/>
      <c r="P122" s="64"/>
      <c r="X122" s="102" t="b">
        <f t="shared" si="1"/>
        <v>0</v>
      </c>
    </row>
    <row r="123" spans="1:24">
      <c r="A123" s="8"/>
      <c r="B123" s="8"/>
      <c r="C123" s="8"/>
      <c r="D123" s="54"/>
      <c r="E123" s="8"/>
      <c r="F123" s="8"/>
      <c r="G123" s="8"/>
      <c r="H123" s="8"/>
      <c r="I123" s="120"/>
      <c r="J123" s="42"/>
      <c r="K123" s="124" t="str">
        <f>IF(AND($I123&gt;0,$J123&lt;&gt;"",$J123&gt;40000),WORKDAY.INTL($J123,INT(($I123+项目参数!$J$29-1)/项目参数!$J$29)-1,1,项目参数!$B$2:$B$200),"")</f>
        <v/>
      </c>
      <c r="L123" s="125" t="str">
        <f>IF(AND($M123&lt;&gt;"",$M123&gt;40000,$N123&lt;&gt;"",$N123&gt;40000),(1+NETWORKDAYS.INTL($M123,$N123,1,项目参数!$B$2:$B$200))*项目参数!$J$29,"")</f>
        <v/>
      </c>
      <c r="M123" s="42"/>
      <c r="N123" s="42"/>
      <c r="O123" s="61"/>
      <c r="P123" s="64"/>
      <c r="X123" s="102" t="b">
        <f t="shared" si="1"/>
        <v>0</v>
      </c>
    </row>
    <row r="124" spans="1:24">
      <c r="A124" s="8"/>
      <c r="B124" s="8"/>
      <c r="C124" s="8"/>
      <c r="D124" s="54"/>
      <c r="E124" s="8"/>
      <c r="F124" s="8"/>
      <c r="G124" s="8"/>
      <c r="H124" s="8"/>
      <c r="I124" s="120"/>
      <c r="J124" s="42"/>
      <c r="K124" s="124" t="str">
        <f>IF(AND($I124&gt;0,$J124&lt;&gt;"",$J124&gt;40000),WORKDAY.INTL($J124,INT(($I124+项目参数!$J$29-1)/项目参数!$J$29)-1,1,项目参数!$B$2:$B$200),"")</f>
        <v/>
      </c>
      <c r="L124" s="125" t="str">
        <f>IF(AND($M124&lt;&gt;"",$M124&gt;40000,$N124&lt;&gt;"",$N124&gt;40000),(1+NETWORKDAYS.INTL($M124,$N124,1,项目参数!$B$2:$B$200))*项目参数!$J$29,"")</f>
        <v/>
      </c>
      <c r="M124" s="42"/>
      <c r="N124" s="42"/>
      <c r="O124" s="61"/>
      <c r="P124" s="64"/>
      <c r="X124" s="102" t="b">
        <f t="shared" si="1"/>
        <v>0</v>
      </c>
    </row>
    <row r="125" spans="1:24">
      <c r="A125" s="8"/>
      <c r="B125" s="8"/>
      <c r="C125" s="8"/>
      <c r="D125" s="54"/>
      <c r="E125" s="8"/>
      <c r="F125" s="8"/>
      <c r="G125" s="8"/>
      <c r="H125" s="8"/>
      <c r="I125" s="120"/>
      <c r="J125" s="42"/>
      <c r="K125" s="124" t="str">
        <f>IF(AND($I125&gt;0,$J125&lt;&gt;"",$J125&gt;40000),WORKDAY.INTL($J125,INT(($I125+项目参数!$J$29-1)/项目参数!$J$29)-1,1,项目参数!$B$2:$B$200),"")</f>
        <v/>
      </c>
      <c r="L125" s="125" t="str">
        <f>IF(AND($M125&lt;&gt;"",$M125&gt;40000,$N125&lt;&gt;"",$N125&gt;40000),(1+NETWORKDAYS.INTL($M125,$N125,1,项目参数!$B$2:$B$200))*项目参数!$J$29,"")</f>
        <v/>
      </c>
      <c r="M125" s="42"/>
      <c r="N125" s="42"/>
      <c r="O125" s="61"/>
      <c r="P125" s="64"/>
      <c r="X125" s="102" t="b">
        <f t="shared" si="1"/>
        <v>0</v>
      </c>
    </row>
    <row r="126" spans="1:24">
      <c r="A126" s="8"/>
      <c r="B126" s="8"/>
      <c r="C126" s="8"/>
      <c r="D126" s="54"/>
      <c r="E126" s="8"/>
      <c r="F126" s="8"/>
      <c r="G126" s="8"/>
      <c r="H126" s="8"/>
      <c r="I126" s="120"/>
      <c r="J126" s="42"/>
      <c r="K126" s="124" t="str">
        <f>IF(AND($I126&gt;0,$J126&lt;&gt;"",$J126&gt;40000),WORKDAY.INTL($J126,INT(($I126+项目参数!$J$29-1)/项目参数!$J$29)-1,1,项目参数!$B$2:$B$200),"")</f>
        <v/>
      </c>
      <c r="L126" s="125" t="str">
        <f>IF(AND($M126&lt;&gt;"",$M126&gt;40000,$N126&lt;&gt;"",$N126&gt;40000),(1+NETWORKDAYS.INTL($M126,$N126,1,项目参数!$B$2:$B$200))*项目参数!$J$29,"")</f>
        <v/>
      </c>
      <c r="M126" s="42"/>
      <c r="N126" s="42"/>
      <c r="O126" s="61"/>
      <c r="P126" s="64"/>
      <c r="X126" s="102" t="b">
        <f t="shared" si="1"/>
        <v>0</v>
      </c>
    </row>
    <row r="127" spans="1:24">
      <c r="A127" s="8"/>
      <c r="B127" s="8"/>
      <c r="C127" s="8"/>
      <c r="D127" s="54"/>
      <c r="E127" s="8"/>
      <c r="F127" s="8"/>
      <c r="G127" s="8"/>
      <c r="H127" s="8"/>
      <c r="I127" s="120"/>
      <c r="J127" s="42"/>
      <c r="K127" s="124" t="str">
        <f>IF(AND($I127&gt;0,$J127&lt;&gt;"",$J127&gt;40000),WORKDAY.INTL($J127,INT(($I127+项目参数!$J$29-1)/项目参数!$J$29)-1,1,项目参数!$B$2:$B$200),"")</f>
        <v/>
      </c>
      <c r="L127" s="125" t="str">
        <f>IF(AND($M127&lt;&gt;"",$M127&gt;40000,$N127&lt;&gt;"",$N127&gt;40000),(1+NETWORKDAYS.INTL($M127,$N127,1,项目参数!$B$2:$B$200))*项目参数!$J$29,"")</f>
        <v/>
      </c>
      <c r="M127" s="42"/>
      <c r="N127" s="42"/>
      <c r="O127" s="61"/>
      <c r="P127" s="64"/>
      <c r="X127" s="102" t="b">
        <f t="shared" si="1"/>
        <v>0</v>
      </c>
    </row>
    <row r="128" spans="1:24">
      <c r="A128" s="8"/>
      <c r="B128" s="8"/>
      <c r="C128" s="8"/>
      <c r="D128" s="54"/>
      <c r="E128" s="8"/>
      <c r="F128" s="8"/>
      <c r="G128" s="8"/>
      <c r="H128" s="8"/>
      <c r="I128" s="120"/>
      <c r="J128" s="42"/>
      <c r="K128" s="124" t="str">
        <f>IF(AND($I128&gt;0,$J128&lt;&gt;"",$J128&gt;40000),WORKDAY.INTL($J128,INT(($I128+项目参数!$J$29-1)/项目参数!$J$29)-1,1,项目参数!$B$2:$B$200),"")</f>
        <v/>
      </c>
      <c r="L128" s="125" t="str">
        <f>IF(AND($M128&lt;&gt;"",$M128&gt;40000,$N128&lt;&gt;"",$N128&gt;40000),(1+NETWORKDAYS.INTL($M128,$N128,1,项目参数!$B$2:$B$200))*项目参数!$J$29,"")</f>
        <v/>
      </c>
      <c r="M128" s="42"/>
      <c r="N128" s="42"/>
      <c r="O128" s="61"/>
      <c r="P128" s="64"/>
      <c r="X128" s="102" t="b">
        <f t="shared" si="1"/>
        <v>0</v>
      </c>
    </row>
    <row r="129" spans="1:24">
      <c r="A129" s="8"/>
      <c r="B129" s="8"/>
      <c r="C129" s="8"/>
      <c r="D129" s="54"/>
      <c r="E129" s="8"/>
      <c r="F129" s="8"/>
      <c r="G129" s="8"/>
      <c r="H129" s="8"/>
      <c r="I129" s="120"/>
      <c r="J129" s="42"/>
      <c r="K129" s="124" t="str">
        <f>IF(AND($I129&gt;0,$J129&lt;&gt;"",$J129&gt;40000),WORKDAY.INTL($J129,INT(($I129+项目参数!$J$29-1)/项目参数!$J$29)-1,1,项目参数!$B$2:$B$200),"")</f>
        <v/>
      </c>
      <c r="L129" s="125" t="str">
        <f>IF(AND($M129&lt;&gt;"",$M129&gt;40000,$N129&lt;&gt;"",$N129&gt;40000),(1+NETWORKDAYS.INTL($M129,$N129,1,项目参数!$B$2:$B$200))*项目参数!$J$29,"")</f>
        <v/>
      </c>
      <c r="M129" s="42"/>
      <c r="N129" s="42"/>
      <c r="O129" s="61"/>
      <c r="P129" s="64"/>
      <c r="X129" s="102" t="b">
        <f t="shared" si="1"/>
        <v>0</v>
      </c>
    </row>
    <row r="130" spans="1:24">
      <c r="A130" s="8"/>
      <c r="B130" s="8"/>
      <c r="C130" s="8"/>
      <c r="D130" s="54"/>
      <c r="E130" s="8"/>
      <c r="F130" s="8"/>
      <c r="G130" s="8"/>
      <c r="H130" s="8"/>
      <c r="I130" s="120"/>
      <c r="J130" s="42"/>
      <c r="K130" s="124" t="str">
        <f>IF(AND($I130&gt;0,$J130&lt;&gt;"",$J130&gt;40000),WORKDAY.INTL($J130,INT(($I130+项目参数!$J$29-1)/项目参数!$J$29)-1,1,项目参数!$B$2:$B$200),"")</f>
        <v/>
      </c>
      <c r="L130" s="125" t="str">
        <f>IF(AND($M130&lt;&gt;"",$M130&gt;40000,$N130&lt;&gt;"",$N130&gt;40000),(1+NETWORKDAYS.INTL($M130,$N130,1,项目参数!$B$2:$B$200))*项目参数!$J$29,"")</f>
        <v/>
      </c>
      <c r="M130" s="42"/>
      <c r="N130" s="42"/>
      <c r="O130" s="61"/>
      <c r="P130" s="64"/>
      <c r="X130" s="102" t="b">
        <f t="shared" ref="X130:X193" si="2">AND(LEN(A130)&gt;0,LEN(C130)&gt;3,LEN(G130)&gt;1,OR(J130=0,AND(I130&gt;0,J130&gt;40000)),OR(M130=0,M130&gt;40000))</f>
        <v>0</v>
      </c>
    </row>
    <row r="131" spans="1:24">
      <c r="A131" s="8"/>
      <c r="B131" s="8"/>
      <c r="C131" s="8"/>
      <c r="D131" s="54"/>
      <c r="E131" s="8"/>
      <c r="F131" s="8"/>
      <c r="G131" s="8"/>
      <c r="H131" s="8"/>
      <c r="I131" s="120"/>
      <c r="J131" s="42"/>
      <c r="K131" s="124" t="str">
        <f>IF(AND($I131&gt;0,$J131&lt;&gt;"",$J131&gt;40000),WORKDAY.INTL($J131,INT(($I131+项目参数!$J$29-1)/项目参数!$J$29)-1,1,项目参数!$B$2:$B$200),"")</f>
        <v/>
      </c>
      <c r="L131" s="125" t="str">
        <f>IF(AND($M131&lt;&gt;"",$M131&gt;40000,$N131&lt;&gt;"",$N131&gt;40000),(1+NETWORKDAYS.INTL($M131,$N131,1,项目参数!$B$2:$B$200))*项目参数!$J$29,"")</f>
        <v/>
      </c>
      <c r="M131" s="42"/>
      <c r="N131" s="42"/>
      <c r="O131" s="61"/>
      <c r="P131" s="64"/>
      <c r="X131" s="102" t="b">
        <f t="shared" si="2"/>
        <v>0</v>
      </c>
    </row>
    <row r="132" spans="1:24">
      <c r="A132" s="8"/>
      <c r="B132" s="8"/>
      <c r="C132" s="8"/>
      <c r="D132" s="54"/>
      <c r="E132" s="8"/>
      <c r="F132" s="8"/>
      <c r="G132" s="8"/>
      <c r="H132" s="8"/>
      <c r="I132" s="120"/>
      <c r="J132" s="42"/>
      <c r="K132" s="124" t="str">
        <f>IF(AND($I132&gt;0,$J132&lt;&gt;"",$J132&gt;40000),WORKDAY.INTL($J132,INT(($I132+项目参数!$J$29-1)/项目参数!$J$29)-1,1,项目参数!$B$2:$B$200),"")</f>
        <v/>
      </c>
      <c r="L132" s="125" t="str">
        <f>IF(AND($M132&lt;&gt;"",$M132&gt;40000,$N132&lt;&gt;"",$N132&gt;40000),(1+NETWORKDAYS.INTL($M132,$N132,1,项目参数!$B$2:$B$200))*项目参数!$J$29,"")</f>
        <v/>
      </c>
      <c r="M132" s="42"/>
      <c r="N132" s="42"/>
      <c r="O132" s="61"/>
      <c r="P132" s="64"/>
      <c r="X132" s="102" t="b">
        <f t="shared" si="2"/>
        <v>0</v>
      </c>
    </row>
    <row r="133" spans="1:24">
      <c r="A133" s="8"/>
      <c r="B133" s="8"/>
      <c r="C133" s="8"/>
      <c r="D133" s="54"/>
      <c r="E133" s="8"/>
      <c r="F133" s="8"/>
      <c r="G133" s="8"/>
      <c r="H133" s="8"/>
      <c r="I133" s="120"/>
      <c r="J133" s="42"/>
      <c r="K133" s="124" t="str">
        <f>IF(AND($I133&gt;0,$J133&lt;&gt;"",$J133&gt;40000),WORKDAY.INTL($J133,INT(($I133+项目参数!$J$29-1)/项目参数!$J$29)-1,1,项目参数!$B$2:$B$200),"")</f>
        <v/>
      </c>
      <c r="L133" s="125" t="str">
        <f>IF(AND($M133&lt;&gt;"",$M133&gt;40000,$N133&lt;&gt;"",$N133&gt;40000),(1+NETWORKDAYS.INTL($M133,$N133,1,项目参数!$B$2:$B$200))*项目参数!$J$29,"")</f>
        <v/>
      </c>
      <c r="M133" s="42"/>
      <c r="N133" s="42"/>
      <c r="O133" s="61"/>
      <c r="P133" s="64"/>
      <c r="X133" s="102" t="b">
        <f t="shared" si="2"/>
        <v>0</v>
      </c>
    </row>
    <row r="134" spans="1:24">
      <c r="A134" s="8"/>
      <c r="B134" s="8"/>
      <c r="C134" s="8"/>
      <c r="D134" s="54"/>
      <c r="E134" s="8"/>
      <c r="F134" s="8"/>
      <c r="G134" s="8"/>
      <c r="H134" s="8"/>
      <c r="I134" s="120"/>
      <c r="J134" s="42"/>
      <c r="K134" s="124" t="str">
        <f>IF(AND($I134&gt;0,$J134&lt;&gt;"",$J134&gt;40000),WORKDAY.INTL($J134,INT(($I134+项目参数!$J$29-1)/项目参数!$J$29)-1,1,项目参数!$B$2:$B$200),"")</f>
        <v/>
      </c>
      <c r="L134" s="125" t="str">
        <f>IF(AND($M134&lt;&gt;"",$M134&gt;40000,$N134&lt;&gt;"",$N134&gt;40000),(1+NETWORKDAYS.INTL($M134,$N134,1,项目参数!$B$2:$B$200))*项目参数!$J$29,"")</f>
        <v/>
      </c>
      <c r="M134" s="42"/>
      <c r="N134" s="42"/>
      <c r="O134" s="61"/>
      <c r="P134" s="64"/>
      <c r="X134" s="102" t="b">
        <f t="shared" si="2"/>
        <v>0</v>
      </c>
    </row>
    <row r="135" spans="1:24">
      <c r="A135" s="8"/>
      <c r="B135" s="8"/>
      <c r="C135" s="8"/>
      <c r="D135" s="54"/>
      <c r="E135" s="8"/>
      <c r="F135" s="8"/>
      <c r="G135" s="8"/>
      <c r="H135" s="8"/>
      <c r="I135" s="120"/>
      <c r="J135" s="42"/>
      <c r="K135" s="124" t="str">
        <f>IF(AND($I135&gt;0,$J135&lt;&gt;"",$J135&gt;40000),WORKDAY.INTL($J135,INT(($I135+项目参数!$J$29-1)/项目参数!$J$29)-1,1,项目参数!$B$2:$B$200),"")</f>
        <v/>
      </c>
      <c r="L135" s="125" t="str">
        <f>IF(AND($M135&lt;&gt;"",$M135&gt;40000,$N135&lt;&gt;"",$N135&gt;40000),(1+NETWORKDAYS.INTL($M135,$N135,1,项目参数!$B$2:$B$200))*项目参数!$J$29,"")</f>
        <v/>
      </c>
      <c r="M135" s="42"/>
      <c r="N135" s="42"/>
      <c r="O135" s="61"/>
      <c r="P135" s="64"/>
      <c r="X135" s="102" t="b">
        <f t="shared" si="2"/>
        <v>0</v>
      </c>
    </row>
    <row r="136" spans="1:24">
      <c r="A136" s="8"/>
      <c r="B136" s="8"/>
      <c r="C136" s="8"/>
      <c r="D136" s="54"/>
      <c r="E136" s="8"/>
      <c r="F136" s="8"/>
      <c r="G136" s="8"/>
      <c r="H136" s="8"/>
      <c r="I136" s="120"/>
      <c r="J136" s="42"/>
      <c r="K136" s="124" t="str">
        <f>IF(AND($I136&gt;0,$J136&lt;&gt;"",$J136&gt;40000),WORKDAY.INTL($J136,INT(($I136+项目参数!$J$29-1)/项目参数!$J$29)-1,1,项目参数!$B$2:$B$200),"")</f>
        <v/>
      </c>
      <c r="L136" s="125" t="str">
        <f>IF(AND($M136&lt;&gt;"",$M136&gt;40000,$N136&lt;&gt;"",$N136&gt;40000),(1+NETWORKDAYS.INTL($M136,$N136,1,项目参数!$B$2:$B$200))*项目参数!$J$29,"")</f>
        <v/>
      </c>
      <c r="M136" s="42"/>
      <c r="N136" s="42"/>
      <c r="O136" s="61"/>
      <c r="P136" s="64"/>
      <c r="X136" s="102" t="b">
        <f t="shared" si="2"/>
        <v>0</v>
      </c>
    </row>
    <row r="137" spans="1:24">
      <c r="A137" s="8"/>
      <c r="B137" s="8"/>
      <c r="C137" s="8"/>
      <c r="D137" s="54"/>
      <c r="E137" s="8"/>
      <c r="F137" s="8"/>
      <c r="G137" s="8"/>
      <c r="H137" s="8"/>
      <c r="I137" s="120"/>
      <c r="J137" s="42"/>
      <c r="K137" s="124" t="str">
        <f>IF(AND($I137&gt;0,$J137&lt;&gt;"",$J137&gt;40000),WORKDAY.INTL($J137,INT(($I137+项目参数!$J$29-1)/项目参数!$J$29)-1,1,项目参数!$B$2:$B$200),"")</f>
        <v/>
      </c>
      <c r="L137" s="125" t="str">
        <f>IF(AND($M137&lt;&gt;"",$M137&gt;40000,$N137&lt;&gt;"",$N137&gt;40000),(1+NETWORKDAYS.INTL($M137,$N137,1,项目参数!$B$2:$B$200))*项目参数!$J$29,"")</f>
        <v/>
      </c>
      <c r="M137" s="42"/>
      <c r="N137" s="42"/>
      <c r="O137" s="61"/>
      <c r="P137" s="64"/>
      <c r="X137" s="102" t="b">
        <f t="shared" si="2"/>
        <v>0</v>
      </c>
    </row>
    <row r="138" spans="1:24">
      <c r="A138" s="8"/>
      <c r="B138" s="8"/>
      <c r="C138" s="8"/>
      <c r="D138" s="54"/>
      <c r="E138" s="8"/>
      <c r="F138" s="8"/>
      <c r="G138" s="8"/>
      <c r="H138" s="8"/>
      <c r="I138" s="120"/>
      <c r="J138" s="42"/>
      <c r="K138" s="124" t="str">
        <f>IF(AND($I138&gt;0,$J138&lt;&gt;"",$J138&gt;40000),WORKDAY.INTL($J138,INT(($I138+项目参数!$J$29-1)/项目参数!$J$29)-1,1,项目参数!$B$2:$B$200),"")</f>
        <v/>
      </c>
      <c r="L138" s="125" t="str">
        <f>IF(AND($M138&lt;&gt;"",$M138&gt;40000,$N138&lt;&gt;"",$N138&gt;40000),(1+NETWORKDAYS.INTL($M138,$N138,1,项目参数!$B$2:$B$200))*项目参数!$J$29,"")</f>
        <v/>
      </c>
      <c r="M138" s="42"/>
      <c r="N138" s="42"/>
      <c r="O138" s="61"/>
      <c r="P138" s="64"/>
      <c r="X138" s="102" t="b">
        <f t="shared" si="2"/>
        <v>0</v>
      </c>
    </row>
    <row r="139" spans="1:24">
      <c r="A139" s="8"/>
      <c r="B139" s="8"/>
      <c r="C139" s="8"/>
      <c r="D139" s="54"/>
      <c r="E139" s="8"/>
      <c r="F139" s="8"/>
      <c r="G139" s="8"/>
      <c r="H139" s="8"/>
      <c r="I139" s="120"/>
      <c r="J139" s="42"/>
      <c r="K139" s="124" t="str">
        <f>IF(AND($I139&gt;0,$J139&lt;&gt;"",$J139&gt;40000),WORKDAY.INTL($J139,INT(($I139+项目参数!$J$29-1)/项目参数!$J$29)-1,1,项目参数!$B$2:$B$200),"")</f>
        <v/>
      </c>
      <c r="L139" s="125" t="str">
        <f>IF(AND($M139&lt;&gt;"",$M139&gt;40000,$N139&lt;&gt;"",$N139&gt;40000),(1+NETWORKDAYS.INTL($M139,$N139,1,项目参数!$B$2:$B$200))*项目参数!$J$29,"")</f>
        <v/>
      </c>
      <c r="M139" s="42"/>
      <c r="N139" s="42"/>
      <c r="O139" s="61"/>
      <c r="P139" s="64"/>
      <c r="X139" s="102" t="b">
        <f t="shared" si="2"/>
        <v>0</v>
      </c>
    </row>
    <row r="140" spans="1:24">
      <c r="A140" s="8"/>
      <c r="B140" s="8"/>
      <c r="C140" s="8"/>
      <c r="D140" s="54"/>
      <c r="E140" s="8"/>
      <c r="F140" s="8"/>
      <c r="G140" s="8"/>
      <c r="H140" s="8"/>
      <c r="I140" s="120"/>
      <c r="J140" s="42"/>
      <c r="K140" s="124" t="str">
        <f>IF(AND($I140&gt;0,$J140&lt;&gt;"",$J140&gt;40000),WORKDAY.INTL($J140,INT(($I140+项目参数!$J$29-1)/项目参数!$J$29)-1,1,项目参数!$B$2:$B$200),"")</f>
        <v/>
      </c>
      <c r="L140" s="125" t="str">
        <f>IF(AND($M140&lt;&gt;"",$M140&gt;40000,$N140&lt;&gt;"",$N140&gt;40000),(1+NETWORKDAYS.INTL($M140,$N140,1,项目参数!$B$2:$B$200))*项目参数!$J$29,"")</f>
        <v/>
      </c>
      <c r="M140" s="42"/>
      <c r="N140" s="42"/>
      <c r="O140" s="61"/>
      <c r="P140" s="64"/>
      <c r="X140" s="102" t="b">
        <f t="shared" si="2"/>
        <v>0</v>
      </c>
    </row>
    <row r="141" spans="1:24">
      <c r="A141" s="8"/>
      <c r="B141" s="8"/>
      <c r="C141" s="8"/>
      <c r="D141" s="54"/>
      <c r="E141" s="8"/>
      <c r="F141" s="8"/>
      <c r="G141" s="8"/>
      <c r="H141" s="8"/>
      <c r="I141" s="120"/>
      <c r="J141" s="42"/>
      <c r="K141" s="124" t="str">
        <f>IF(AND($I141&gt;0,$J141&lt;&gt;"",$J141&gt;40000),WORKDAY.INTL($J141,INT(($I141+项目参数!$J$29-1)/项目参数!$J$29)-1,1,项目参数!$B$2:$B$200),"")</f>
        <v/>
      </c>
      <c r="L141" s="125" t="str">
        <f>IF(AND($M141&lt;&gt;"",$M141&gt;40000,$N141&lt;&gt;"",$N141&gt;40000),(1+NETWORKDAYS.INTL($M141,$N141,1,项目参数!$B$2:$B$200))*项目参数!$J$29,"")</f>
        <v/>
      </c>
      <c r="M141" s="42"/>
      <c r="N141" s="42"/>
      <c r="O141" s="61"/>
      <c r="P141" s="64"/>
      <c r="X141" s="102" t="b">
        <f t="shared" si="2"/>
        <v>0</v>
      </c>
    </row>
    <row r="142" spans="1:24">
      <c r="A142" s="8"/>
      <c r="B142" s="8"/>
      <c r="C142" s="8"/>
      <c r="D142" s="54"/>
      <c r="E142" s="8"/>
      <c r="F142" s="8"/>
      <c r="G142" s="8"/>
      <c r="H142" s="8"/>
      <c r="I142" s="120"/>
      <c r="J142" s="42"/>
      <c r="K142" s="124" t="str">
        <f>IF(AND($I142&gt;0,$J142&lt;&gt;"",$J142&gt;40000),WORKDAY.INTL($J142,INT(($I142+项目参数!$J$29-1)/项目参数!$J$29)-1,1,项目参数!$B$2:$B$200),"")</f>
        <v/>
      </c>
      <c r="L142" s="125" t="str">
        <f>IF(AND($M142&lt;&gt;"",$M142&gt;40000,$N142&lt;&gt;"",$N142&gt;40000),(1+NETWORKDAYS.INTL($M142,$N142,1,项目参数!$B$2:$B$200))*项目参数!$J$29,"")</f>
        <v/>
      </c>
      <c r="M142" s="42"/>
      <c r="N142" s="42"/>
      <c r="O142" s="61"/>
      <c r="P142" s="64"/>
      <c r="X142" s="102" t="b">
        <f t="shared" si="2"/>
        <v>0</v>
      </c>
    </row>
    <row r="143" spans="1:24">
      <c r="A143" s="8"/>
      <c r="B143" s="8"/>
      <c r="C143" s="8"/>
      <c r="D143" s="54"/>
      <c r="E143" s="8"/>
      <c r="F143" s="8"/>
      <c r="G143" s="8"/>
      <c r="H143" s="8"/>
      <c r="I143" s="120"/>
      <c r="J143" s="42"/>
      <c r="K143" s="124" t="str">
        <f>IF(AND($I143&gt;0,$J143&lt;&gt;"",$J143&gt;40000),WORKDAY.INTL($J143,INT(($I143+项目参数!$J$29-1)/项目参数!$J$29)-1,1,项目参数!$B$2:$B$200),"")</f>
        <v/>
      </c>
      <c r="L143" s="125" t="str">
        <f>IF(AND($M143&lt;&gt;"",$M143&gt;40000,$N143&lt;&gt;"",$N143&gt;40000),(1+NETWORKDAYS.INTL($M143,$N143,1,项目参数!$B$2:$B$200))*项目参数!$J$29,"")</f>
        <v/>
      </c>
      <c r="M143" s="42"/>
      <c r="N143" s="42"/>
      <c r="O143" s="61"/>
      <c r="P143" s="64"/>
      <c r="X143" s="102" t="b">
        <f t="shared" si="2"/>
        <v>0</v>
      </c>
    </row>
    <row r="144" spans="1:24">
      <c r="A144" s="8"/>
      <c r="B144" s="8"/>
      <c r="C144" s="8"/>
      <c r="D144" s="54"/>
      <c r="E144" s="8"/>
      <c r="F144" s="8"/>
      <c r="G144" s="8"/>
      <c r="H144" s="8"/>
      <c r="I144" s="120"/>
      <c r="J144" s="42"/>
      <c r="K144" s="124" t="str">
        <f>IF(AND($I144&gt;0,$J144&lt;&gt;"",$J144&gt;40000),WORKDAY.INTL($J144,INT(($I144+项目参数!$J$29-1)/项目参数!$J$29)-1,1,项目参数!$B$2:$B$200),"")</f>
        <v/>
      </c>
      <c r="L144" s="125" t="str">
        <f>IF(AND($M144&lt;&gt;"",$M144&gt;40000,$N144&lt;&gt;"",$N144&gt;40000),(1+NETWORKDAYS.INTL($M144,$N144,1,项目参数!$B$2:$B$200))*项目参数!$J$29,"")</f>
        <v/>
      </c>
      <c r="M144" s="42"/>
      <c r="N144" s="42"/>
      <c r="O144" s="61"/>
      <c r="P144" s="64"/>
      <c r="X144" s="102" t="b">
        <f t="shared" si="2"/>
        <v>0</v>
      </c>
    </row>
    <row r="145" spans="1:24">
      <c r="A145" s="8"/>
      <c r="B145" s="8"/>
      <c r="C145" s="8"/>
      <c r="D145" s="54"/>
      <c r="E145" s="8"/>
      <c r="F145" s="8"/>
      <c r="G145" s="8"/>
      <c r="H145" s="8"/>
      <c r="I145" s="120"/>
      <c r="J145" s="42"/>
      <c r="K145" s="124" t="str">
        <f>IF(AND($I145&gt;0,$J145&lt;&gt;"",$J145&gt;40000),WORKDAY.INTL($J145,INT(($I145+项目参数!$J$29-1)/项目参数!$J$29)-1,1,项目参数!$B$2:$B$200),"")</f>
        <v/>
      </c>
      <c r="L145" s="125" t="str">
        <f>IF(AND($M145&lt;&gt;"",$M145&gt;40000,$N145&lt;&gt;"",$N145&gt;40000),(1+NETWORKDAYS.INTL($M145,$N145,1,项目参数!$B$2:$B$200))*项目参数!$J$29,"")</f>
        <v/>
      </c>
      <c r="M145" s="42"/>
      <c r="N145" s="42"/>
      <c r="O145" s="61"/>
      <c r="P145" s="64"/>
      <c r="X145" s="102" t="b">
        <f t="shared" si="2"/>
        <v>0</v>
      </c>
    </row>
    <row r="146" spans="1:24">
      <c r="A146" s="8"/>
      <c r="B146" s="8"/>
      <c r="C146" s="8"/>
      <c r="D146" s="54"/>
      <c r="E146" s="8"/>
      <c r="F146" s="8"/>
      <c r="G146" s="8"/>
      <c r="H146" s="8"/>
      <c r="I146" s="120"/>
      <c r="J146" s="42"/>
      <c r="K146" s="124" t="str">
        <f>IF(AND($I146&gt;0,$J146&lt;&gt;"",$J146&gt;40000),WORKDAY.INTL($J146,INT(($I146+项目参数!$J$29-1)/项目参数!$J$29)-1,1,项目参数!$B$2:$B$200),"")</f>
        <v/>
      </c>
      <c r="L146" s="125" t="str">
        <f>IF(AND($M146&lt;&gt;"",$M146&gt;40000,$N146&lt;&gt;"",$N146&gt;40000),(1+NETWORKDAYS.INTL($M146,$N146,1,项目参数!$B$2:$B$200))*项目参数!$J$29,"")</f>
        <v/>
      </c>
      <c r="M146" s="42"/>
      <c r="N146" s="42"/>
      <c r="O146" s="61"/>
      <c r="P146" s="64"/>
      <c r="X146" s="102" t="b">
        <f t="shared" si="2"/>
        <v>0</v>
      </c>
    </row>
    <row r="147" spans="1:24">
      <c r="A147" s="8"/>
      <c r="B147" s="8"/>
      <c r="C147" s="8"/>
      <c r="D147" s="54"/>
      <c r="E147" s="8"/>
      <c r="F147" s="8"/>
      <c r="G147" s="8"/>
      <c r="H147" s="8"/>
      <c r="I147" s="120"/>
      <c r="J147" s="42"/>
      <c r="K147" s="124" t="str">
        <f>IF(AND($I147&gt;0,$J147&lt;&gt;"",$J147&gt;40000),WORKDAY.INTL($J147,INT(($I147+项目参数!$J$29-1)/项目参数!$J$29)-1,1,项目参数!$B$2:$B$200),"")</f>
        <v/>
      </c>
      <c r="L147" s="125" t="str">
        <f>IF(AND($M147&lt;&gt;"",$M147&gt;40000,$N147&lt;&gt;"",$N147&gt;40000),(1+NETWORKDAYS.INTL($M147,$N147,1,项目参数!$B$2:$B$200))*项目参数!$J$29,"")</f>
        <v/>
      </c>
      <c r="M147" s="42"/>
      <c r="N147" s="42"/>
      <c r="O147" s="61"/>
      <c r="P147" s="64"/>
      <c r="X147" s="102" t="b">
        <f t="shared" si="2"/>
        <v>0</v>
      </c>
    </row>
    <row r="148" spans="1:24">
      <c r="A148" s="8"/>
      <c r="B148" s="8"/>
      <c r="C148" s="8"/>
      <c r="D148" s="54"/>
      <c r="E148" s="8"/>
      <c r="F148" s="8"/>
      <c r="G148" s="8"/>
      <c r="H148" s="8"/>
      <c r="I148" s="120"/>
      <c r="J148" s="42"/>
      <c r="K148" s="124" t="str">
        <f>IF(AND($I148&gt;0,$J148&lt;&gt;"",$J148&gt;40000),WORKDAY.INTL($J148,INT(($I148+项目参数!$J$29-1)/项目参数!$J$29)-1,1,项目参数!$B$2:$B$200),"")</f>
        <v/>
      </c>
      <c r="L148" s="125" t="str">
        <f>IF(AND($M148&lt;&gt;"",$M148&gt;40000,$N148&lt;&gt;"",$N148&gt;40000),(1+NETWORKDAYS.INTL($M148,$N148,1,项目参数!$B$2:$B$200))*项目参数!$J$29,"")</f>
        <v/>
      </c>
      <c r="M148" s="42"/>
      <c r="N148" s="42"/>
      <c r="O148" s="61"/>
      <c r="P148" s="64"/>
      <c r="X148" s="102" t="b">
        <f t="shared" si="2"/>
        <v>0</v>
      </c>
    </row>
    <row r="149" spans="1:24">
      <c r="A149" s="8"/>
      <c r="B149" s="8"/>
      <c r="C149" s="8"/>
      <c r="D149" s="54"/>
      <c r="E149" s="8"/>
      <c r="F149" s="8"/>
      <c r="G149" s="8"/>
      <c r="H149" s="8"/>
      <c r="I149" s="120"/>
      <c r="J149" s="42"/>
      <c r="K149" s="124" t="str">
        <f>IF(AND($I149&gt;0,$J149&lt;&gt;"",$J149&gt;40000),WORKDAY.INTL($J149,INT(($I149+项目参数!$J$29-1)/项目参数!$J$29)-1,1,项目参数!$B$2:$B$200),"")</f>
        <v/>
      </c>
      <c r="L149" s="125" t="str">
        <f>IF(AND($M149&lt;&gt;"",$M149&gt;40000,$N149&lt;&gt;"",$N149&gt;40000),(1+NETWORKDAYS.INTL($M149,$N149,1,项目参数!$B$2:$B$200))*项目参数!$J$29,"")</f>
        <v/>
      </c>
      <c r="M149" s="42"/>
      <c r="N149" s="42"/>
      <c r="O149" s="61"/>
      <c r="P149" s="64"/>
      <c r="X149" s="102" t="b">
        <f t="shared" si="2"/>
        <v>0</v>
      </c>
    </row>
    <row r="150" spans="1:24">
      <c r="A150" s="8"/>
      <c r="B150" s="8"/>
      <c r="C150" s="8"/>
      <c r="D150" s="54"/>
      <c r="E150" s="8"/>
      <c r="F150" s="8"/>
      <c r="G150" s="8"/>
      <c r="H150" s="8"/>
      <c r="I150" s="120"/>
      <c r="J150" s="42"/>
      <c r="K150" s="124" t="str">
        <f>IF(AND($I150&gt;0,$J150&lt;&gt;"",$J150&gt;40000),WORKDAY.INTL($J150,INT(($I150+项目参数!$J$29-1)/项目参数!$J$29)-1,1,项目参数!$B$2:$B$200),"")</f>
        <v/>
      </c>
      <c r="L150" s="125" t="str">
        <f>IF(AND($M150&lt;&gt;"",$M150&gt;40000,$N150&lt;&gt;"",$N150&gt;40000),(1+NETWORKDAYS.INTL($M150,$N150,1,项目参数!$B$2:$B$200))*项目参数!$J$29,"")</f>
        <v/>
      </c>
      <c r="M150" s="42"/>
      <c r="N150" s="42"/>
      <c r="O150" s="61"/>
      <c r="P150" s="64"/>
      <c r="X150" s="102" t="b">
        <f t="shared" si="2"/>
        <v>0</v>
      </c>
    </row>
    <row r="151" spans="1:24">
      <c r="A151" s="8"/>
      <c r="B151" s="8"/>
      <c r="C151" s="8"/>
      <c r="D151" s="54"/>
      <c r="E151" s="8"/>
      <c r="F151" s="8"/>
      <c r="G151" s="8"/>
      <c r="H151" s="8"/>
      <c r="I151" s="120"/>
      <c r="J151" s="42"/>
      <c r="K151" s="124" t="str">
        <f>IF(AND($I151&gt;0,$J151&lt;&gt;"",$J151&gt;40000),WORKDAY.INTL($J151,INT(($I151+项目参数!$J$29-1)/项目参数!$J$29)-1,1,项目参数!$B$2:$B$200),"")</f>
        <v/>
      </c>
      <c r="L151" s="125" t="str">
        <f>IF(AND($M151&lt;&gt;"",$M151&gt;40000,$N151&lt;&gt;"",$N151&gt;40000),(1+NETWORKDAYS.INTL($M151,$N151,1,项目参数!$B$2:$B$200))*项目参数!$J$29,"")</f>
        <v/>
      </c>
      <c r="M151" s="42"/>
      <c r="N151" s="42"/>
      <c r="O151" s="61"/>
      <c r="P151" s="64"/>
      <c r="X151" s="102" t="b">
        <f t="shared" si="2"/>
        <v>0</v>
      </c>
    </row>
    <row r="152" spans="1:24">
      <c r="A152" s="8"/>
      <c r="B152" s="8"/>
      <c r="C152" s="8"/>
      <c r="D152" s="54"/>
      <c r="E152" s="8"/>
      <c r="F152" s="8"/>
      <c r="G152" s="8"/>
      <c r="H152" s="8"/>
      <c r="I152" s="120"/>
      <c r="J152" s="42"/>
      <c r="K152" s="124" t="str">
        <f>IF(AND($I152&gt;0,$J152&lt;&gt;"",$J152&gt;40000),WORKDAY.INTL($J152,INT(($I152+项目参数!$J$29-1)/项目参数!$J$29)-1,1,项目参数!$B$2:$B$200),"")</f>
        <v/>
      </c>
      <c r="L152" s="125" t="str">
        <f>IF(AND($M152&lt;&gt;"",$M152&gt;40000,$N152&lt;&gt;"",$N152&gt;40000),(1+NETWORKDAYS.INTL($M152,$N152,1,项目参数!$B$2:$B$200))*项目参数!$J$29,"")</f>
        <v/>
      </c>
      <c r="M152" s="42"/>
      <c r="N152" s="42"/>
      <c r="O152" s="61"/>
      <c r="P152" s="64"/>
      <c r="X152" s="102" t="b">
        <f t="shared" si="2"/>
        <v>0</v>
      </c>
    </row>
    <row r="153" spans="1:24">
      <c r="A153" s="8"/>
      <c r="B153" s="8"/>
      <c r="C153" s="8"/>
      <c r="D153" s="54"/>
      <c r="E153" s="8"/>
      <c r="F153" s="8"/>
      <c r="G153" s="8"/>
      <c r="H153" s="8"/>
      <c r="I153" s="120"/>
      <c r="J153" s="42"/>
      <c r="K153" s="124" t="str">
        <f>IF(AND($I153&gt;0,$J153&lt;&gt;"",$J153&gt;40000),WORKDAY.INTL($J153,INT(($I153+项目参数!$J$29-1)/项目参数!$J$29)-1,1,项目参数!$B$2:$B$200),"")</f>
        <v/>
      </c>
      <c r="L153" s="125" t="str">
        <f>IF(AND($M153&lt;&gt;"",$M153&gt;40000,$N153&lt;&gt;"",$N153&gt;40000),(1+NETWORKDAYS.INTL($M153,$N153,1,项目参数!$B$2:$B$200))*项目参数!$J$29,"")</f>
        <v/>
      </c>
      <c r="M153" s="42"/>
      <c r="N153" s="42"/>
      <c r="O153" s="61"/>
      <c r="P153" s="64"/>
      <c r="X153" s="102" t="b">
        <f t="shared" si="2"/>
        <v>0</v>
      </c>
    </row>
    <row r="154" spans="1:24">
      <c r="A154" s="8"/>
      <c r="B154" s="8"/>
      <c r="C154" s="8"/>
      <c r="D154" s="54"/>
      <c r="E154" s="8"/>
      <c r="F154" s="8"/>
      <c r="G154" s="8"/>
      <c r="H154" s="8"/>
      <c r="I154" s="120"/>
      <c r="J154" s="42"/>
      <c r="K154" s="124" t="str">
        <f>IF(AND($I154&gt;0,$J154&lt;&gt;"",$J154&gt;40000),WORKDAY.INTL($J154,INT(($I154+项目参数!$J$29-1)/项目参数!$J$29)-1,1,项目参数!$B$2:$B$200),"")</f>
        <v/>
      </c>
      <c r="L154" s="125" t="str">
        <f>IF(AND($M154&lt;&gt;"",$M154&gt;40000,$N154&lt;&gt;"",$N154&gt;40000),(1+NETWORKDAYS.INTL($M154,$N154,1,项目参数!$B$2:$B$200))*项目参数!$J$29,"")</f>
        <v/>
      </c>
      <c r="M154" s="42"/>
      <c r="N154" s="42"/>
      <c r="O154" s="61"/>
      <c r="P154" s="64"/>
      <c r="X154" s="102" t="b">
        <f t="shared" si="2"/>
        <v>0</v>
      </c>
    </row>
    <row r="155" spans="1:24">
      <c r="A155" s="8"/>
      <c r="B155" s="8"/>
      <c r="C155" s="8"/>
      <c r="D155" s="54"/>
      <c r="E155" s="8"/>
      <c r="F155" s="8"/>
      <c r="G155" s="8"/>
      <c r="H155" s="8"/>
      <c r="I155" s="120"/>
      <c r="J155" s="42"/>
      <c r="K155" s="124" t="str">
        <f>IF(AND($I155&gt;0,$J155&lt;&gt;"",$J155&gt;40000),WORKDAY.INTL($J155,INT(($I155+项目参数!$J$29-1)/项目参数!$J$29)-1,1,项目参数!$B$2:$B$200),"")</f>
        <v/>
      </c>
      <c r="L155" s="125" t="str">
        <f>IF(AND($M155&lt;&gt;"",$M155&gt;40000,$N155&lt;&gt;"",$N155&gt;40000),(1+NETWORKDAYS.INTL($M155,$N155,1,项目参数!$B$2:$B$200))*项目参数!$J$29,"")</f>
        <v/>
      </c>
      <c r="M155" s="42"/>
      <c r="N155" s="42"/>
      <c r="O155" s="61"/>
      <c r="P155" s="64"/>
      <c r="X155" s="102" t="b">
        <f t="shared" si="2"/>
        <v>0</v>
      </c>
    </row>
    <row r="156" spans="1:24">
      <c r="A156" s="8"/>
      <c r="B156" s="8"/>
      <c r="C156" s="8"/>
      <c r="D156" s="54"/>
      <c r="E156" s="8"/>
      <c r="F156" s="8"/>
      <c r="G156" s="8"/>
      <c r="H156" s="8"/>
      <c r="I156" s="120"/>
      <c r="J156" s="42"/>
      <c r="K156" s="124" t="str">
        <f>IF(AND($I156&gt;0,$J156&lt;&gt;"",$J156&gt;40000),WORKDAY.INTL($J156,INT(($I156+项目参数!$J$29-1)/项目参数!$J$29)-1,1,项目参数!$B$2:$B$200),"")</f>
        <v/>
      </c>
      <c r="L156" s="125" t="str">
        <f>IF(AND($M156&lt;&gt;"",$M156&gt;40000,$N156&lt;&gt;"",$N156&gt;40000),(1+NETWORKDAYS.INTL($M156,$N156,1,项目参数!$B$2:$B$200))*项目参数!$J$29,"")</f>
        <v/>
      </c>
      <c r="M156" s="42"/>
      <c r="N156" s="42"/>
      <c r="O156" s="61"/>
      <c r="P156" s="64"/>
      <c r="X156" s="102" t="b">
        <f t="shared" si="2"/>
        <v>0</v>
      </c>
    </row>
    <row r="157" spans="1:24">
      <c r="A157" s="8"/>
      <c r="B157" s="8"/>
      <c r="C157" s="8"/>
      <c r="D157" s="54"/>
      <c r="E157" s="8"/>
      <c r="F157" s="8"/>
      <c r="G157" s="8"/>
      <c r="H157" s="8"/>
      <c r="I157" s="120"/>
      <c r="J157" s="42"/>
      <c r="K157" s="124" t="str">
        <f>IF(AND($I157&gt;0,$J157&lt;&gt;"",$J157&gt;40000),WORKDAY.INTL($J157,INT(($I157+项目参数!$J$29-1)/项目参数!$J$29)-1,1,项目参数!$B$2:$B$200),"")</f>
        <v/>
      </c>
      <c r="L157" s="125" t="str">
        <f>IF(AND($M157&lt;&gt;"",$M157&gt;40000,$N157&lt;&gt;"",$N157&gt;40000),(1+NETWORKDAYS.INTL($M157,$N157,1,项目参数!$B$2:$B$200))*项目参数!$J$29,"")</f>
        <v/>
      </c>
      <c r="M157" s="42"/>
      <c r="N157" s="42"/>
      <c r="O157" s="61"/>
      <c r="P157" s="64"/>
      <c r="X157" s="102" t="b">
        <f t="shared" si="2"/>
        <v>0</v>
      </c>
    </row>
    <row r="158" spans="1:24">
      <c r="A158" s="8"/>
      <c r="B158" s="8"/>
      <c r="C158" s="8"/>
      <c r="D158" s="54"/>
      <c r="E158" s="8"/>
      <c r="F158" s="8"/>
      <c r="G158" s="8"/>
      <c r="H158" s="8"/>
      <c r="I158" s="120"/>
      <c r="J158" s="42"/>
      <c r="K158" s="124" t="str">
        <f>IF(AND($I158&gt;0,$J158&lt;&gt;"",$J158&gt;40000),WORKDAY.INTL($J158,INT(($I158+项目参数!$J$29-1)/项目参数!$J$29)-1,1,项目参数!$B$2:$B$200),"")</f>
        <v/>
      </c>
      <c r="L158" s="125" t="str">
        <f>IF(AND($M158&lt;&gt;"",$M158&gt;40000,$N158&lt;&gt;"",$N158&gt;40000),(1+NETWORKDAYS.INTL($M158,$N158,1,项目参数!$B$2:$B$200))*项目参数!$J$29,"")</f>
        <v/>
      </c>
      <c r="M158" s="42"/>
      <c r="N158" s="42"/>
      <c r="O158" s="61"/>
      <c r="P158" s="64"/>
      <c r="X158" s="102" t="b">
        <f t="shared" si="2"/>
        <v>0</v>
      </c>
    </row>
    <row r="159" spans="1:24">
      <c r="A159" s="8"/>
      <c r="B159" s="8"/>
      <c r="C159" s="8"/>
      <c r="D159" s="54"/>
      <c r="E159" s="8"/>
      <c r="F159" s="8"/>
      <c r="G159" s="8"/>
      <c r="H159" s="8"/>
      <c r="I159" s="120"/>
      <c r="J159" s="42"/>
      <c r="K159" s="124" t="str">
        <f>IF(AND($I159&gt;0,$J159&lt;&gt;"",$J159&gt;40000),WORKDAY.INTL($J159,INT(($I159+项目参数!$J$29-1)/项目参数!$J$29)-1,1,项目参数!$B$2:$B$200),"")</f>
        <v/>
      </c>
      <c r="L159" s="125" t="str">
        <f>IF(AND($M159&lt;&gt;"",$M159&gt;40000,$N159&lt;&gt;"",$N159&gt;40000),(1+NETWORKDAYS.INTL($M159,$N159,1,项目参数!$B$2:$B$200))*项目参数!$J$29,"")</f>
        <v/>
      </c>
      <c r="M159" s="42"/>
      <c r="N159" s="42"/>
      <c r="O159" s="61"/>
      <c r="P159" s="64"/>
      <c r="X159" s="102" t="b">
        <f t="shared" si="2"/>
        <v>0</v>
      </c>
    </row>
    <row r="160" spans="1:24">
      <c r="A160" s="8"/>
      <c r="B160" s="8"/>
      <c r="C160" s="8"/>
      <c r="D160" s="54"/>
      <c r="E160" s="8"/>
      <c r="F160" s="8"/>
      <c r="G160" s="8"/>
      <c r="H160" s="8"/>
      <c r="I160" s="120"/>
      <c r="J160" s="42"/>
      <c r="K160" s="124" t="str">
        <f>IF(AND($I160&gt;0,$J160&lt;&gt;"",$J160&gt;40000),WORKDAY.INTL($J160,INT(($I160+项目参数!$J$29-1)/项目参数!$J$29)-1,1,项目参数!$B$2:$B$200),"")</f>
        <v/>
      </c>
      <c r="L160" s="125" t="str">
        <f>IF(AND($M160&lt;&gt;"",$M160&gt;40000,$N160&lt;&gt;"",$N160&gt;40000),(1+NETWORKDAYS.INTL($M160,$N160,1,项目参数!$B$2:$B$200))*项目参数!$J$29,"")</f>
        <v/>
      </c>
      <c r="M160" s="42"/>
      <c r="N160" s="42"/>
      <c r="O160" s="61"/>
      <c r="P160" s="64"/>
      <c r="X160" s="102" t="b">
        <f t="shared" si="2"/>
        <v>0</v>
      </c>
    </row>
    <row r="161" spans="1:24">
      <c r="A161" s="8"/>
      <c r="B161" s="8"/>
      <c r="C161" s="8"/>
      <c r="D161" s="54"/>
      <c r="E161" s="8"/>
      <c r="F161" s="8"/>
      <c r="G161" s="8"/>
      <c r="H161" s="8"/>
      <c r="I161" s="120"/>
      <c r="J161" s="42"/>
      <c r="K161" s="124" t="str">
        <f>IF(AND($I161&gt;0,$J161&lt;&gt;"",$J161&gt;40000),WORKDAY.INTL($J161,INT(($I161+项目参数!$J$29-1)/项目参数!$J$29)-1,1,项目参数!$B$2:$B$200),"")</f>
        <v/>
      </c>
      <c r="L161" s="125" t="str">
        <f>IF(AND($M161&lt;&gt;"",$M161&gt;40000,$N161&lt;&gt;"",$N161&gt;40000),(1+NETWORKDAYS.INTL($M161,$N161,1,项目参数!$B$2:$B$200))*项目参数!$J$29,"")</f>
        <v/>
      </c>
      <c r="M161" s="42"/>
      <c r="N161" s="42"/>
      <c r="O161" s="61"/>
      <c r="P161" s="64"/>
      <c r="X161" s="102" t="b">
        <f t="shared" si="2"/>
        <v>0</v>
      </c>
    </row>
    <row r="162" spans="1:24">
      <c r="A162" s="8"/>
      <c r="B162" s="8"/>
      <c r="C162" s="8"/>
      <c r="D162" s="54"/>
      <c r="E162" s="8"/>
      <c r="F162" s="8"/>
      <c r="G162" s="8"/>
      <c r="H162" s="8"/>
      <c r="I162" s="120"/>
      <c r="J162" s="42"/>
      <c r="K162" s="124" t="str">
        <f>IF(AND($I162&gt;0,$J162&lt;&gt;"",$J162&gt;40000),WORKDAY.INTL($J162,INT(($I162+项目参数!$J$29-1)/项目参数!$J$29)-1,1,项目参数!$B$2:$B$200),"")</f>
        <v/>
      </c>
      <c r="L162" s="125" t="str">
        <f>IF(AND($M162&lt;&gt;"",$M162&gt;40000,$N162&lt;&gt;"",$N162&gt;40000),(1+NETWORKDAYS.INTL($M162,$N162,1,项目参数!$B$2:$B$200))*项目参数!$J$29,"")</f>
        <v/>
      </c>
      <c r="M162" s="42"/>
      <c r="N162" s="42"/>
      <c r="O162" s="61"/>
      <c r="P162" s="64"/>
      <c r="X162" s="102" t="b">
        <f t="shared" si="2"/>
        <v>0</v>
      </c>
    </row>
    <row r="163" spans="1:24">
      <c r="A163" s="8"/>
      <c r="B163" s="8"/>
      <c r="C163" s="8"/>
      <c r="D163" s="54"/>
      <c r="E163" s="8"/>
      <c r="F163" s="8"/>
      <c r="G163" s="8"/>
      <c r="H163" s="8"/>
      <c r="I163" s="120"/>
      <c r="J163" s="42"/>
      <c r="K163" s="124" t="str">
        <f>IF(AND($I163&gt;0,$J163&lt;&gt;"",$J163&gt;40000),WORKDAY.INTL($J163,INT(($I163+项目参数!$J$29-1)/项目参数!$J$29)-1,1,项目参数!$B$2:$B$200),"")</f>
        <v/>
      </c>
      <c r="L163" s="125" t="str">
        <f>IF(AND($M163&lt;&gt;"",$M163&gt;40000,$N163&lt;&gt;"",$N163&gt;40000),(1+NETWORKDAYS.INTL($M163,$N163,1,项目参数!$B$2:$B$200))*项目参数!$J$29,"")</f>
        <v/>
      </c>
      <c r="M163" s="42"/>
      <c r="N163" s="42"/>
      <c r="O163" s="61"/>
      <c r="P163" s="64"/>
      <c r="X163" s="102" t="b">
        <f t="shared" si="2"/>
        <v>0</v>
      </c>
    </row>
    <row r="164" spans="1:24">
      <c r="A164" s="8"/>
      <c r="B164" s="8"/>
      <c r="C164" s="8"/>
      <c r="D164" s="54"/>
      <c r="E164" s="8"/>
      <c r="F164" s="8"/>
      <c r="G164" s="8"/>
      <c r="H164" s="8"/>
      <c r="I164" s="120"/>
      <c r="J164" s="42"/>
      <c r="K164" s="124" t="str">
        <f>IF(AND($I164&gt;0,$J164&lt;&gt;"",$J164&gt;40000),WORKDAY.INTL($J164,INT(($I164+项目参数!$J$29-1)/项目参数!$J$29)-1,1,项目参数!$B$2:$B$200),"")</f>
        <v/>
      </c>
      <c r="L164" s="125" t="str">
        <f>IF(AND($M164&lt;&gt;"",$M164&gt;40000,$N164&lt;&gt;"",$N164&gt;40000),(1+NETWORKDAYS.INTL($M164,$N164,1,项目参数!$B$2:$B$200))*项目参数!$J$29,"")</f>
        <v/>
      </c>
      <c r="M164" s="42"/>
      <c r="N164" s="42"/>
      <c r="O164" s="61"/>
      <c r="P164" s="64"/>
      <c r="X164" s="102" t="b">
        <f t="shared" si="2"/>
        <v>0</v>
      </c>
    </row>
    <row r="165" spans="1:24">
      <c r="A165" s="8"/>
      <c r="B165" s="8"/>
      <c r="C165" s="8"/>
      <c r="D165" s="54"/>
      <c r="E165" s="8"/>
      <c r="F165" s="8"/>
      <c r="G165" s="8"/>
      <c r="H165" s="8"/>
      <c r="I165" s="120"/>
      <c r="J165" s="42"/>
      <c r="K165" s="124" t="str">
        <f>IF(AND($I165&gt;0,$J165&lt;&gt;"",$J165&gt;40000),WORKDAY.INTL($J165,INT(($I165+项目参数!$J$29-1)/项目参数!$J$29)-1,1,项目参数!$B$2:$B$200),"")</f>
        <v/>
      </c>
      <c r="L165" s="125" t="str">
        <f>IF(AND($M165&lt;&gt;"",$M165&gt;40000,$N165&lt;&gt;"",$N165&gt;40000),(1+NETWORKDAYS.INTL($M165,$N165,1,项目参数!$B$2:$B$200))*项目参数!$J$29,"")</f>
        <v/>
      </c>
      <c r="M165" s="42"/>
      <c r="N165" s="42"/>
      <c r="O165" s="61"/>
      <c r="P165" s="64"/>
      <c r="X165" s="102" t="b">
        <f t="shared" si="2"/>
        <v>0</v>
      </c>
    </row>
    <row r="166" spans="1:24">
      <c r="A166" s="8"/>
      <c r="B166" s="8"/>
      <c r="C166" s="8"/>
      <c r="D166" s="54"/>
      <c r="E166" s="8"/>
      <c r="F166" s="8"/>
      <c r="G166" s="8"/>
      <c r="H166" s="8"/>
      <c r="I166" s="120"/>
      <c r="J166" s="42"/>
      <c r="K166" s="124" t="str">
        <f>IF(AND($I166&gt;0,$J166&lt;&gt;"",$J166&gt;40000),WORKDAY.INTL($J166,INT(($I166+项目参数!$J$29-1)/项目参数!$J$29)-1,1,项目参数!$B$2:$B$200),"")</f>
        <v/>
      </c>
      <c r="L166" s="125" t="str">
        <f>IF(AND($M166&lt;&gt;"",$M166&gt;40000,$N166&lt;&gt;"",$N166&gt;40000),(1+NETWORKDAYS.INTL($M166,$N166,1,项目参数!$B$2:$B$200))*项目参数!$J$29,"")</f>
        <v/>
      </c>
      <c r="M166" s="42"/>
      <c r="N166" s="42"/>
      <c r="O166" s="61"/>
      <c r="P166" s="64"/>
      <c r="X166" s="102" t="b">
        <f t="shared" si="2"/>
        <v>0</v>
      </c>
    </row>
    <row r="167" spans="1:24">
      <c r="A167" s="8"/>
      <c r="B167" s="8"/>
      <c r="C167" s="8"/>
      <c r="D167" s="54"/>
      <c r="E167" s="8"/>
      <c r="F167" s="8"/>
      <c r="G167" s="8"/>
      <c r="H167" s="8"/>
      <c r="I167" s="120"/>
      <c r="J167" s="42"/>
      <c r="K167" s="124" t="str">
        <f>IF(AND($I167&gt;0,$J167&lt;&gt;"",$J167&gt;40000),WORKDAY.INTL($J167,INT(($I167+项目参数!$J$29-1)/项目参数!$J$29)-1,1,项目参数!$B$2:$B$200),"")</f>
        <v/>
      </c>
      <c r="L167" s="125" t="str">
        <f>IF(AND($M167&lt;&gt;"",$M167&gt;40000,$N167&lt;&gt;"",$N167&gt;40000),(1+NETWORKDAYS.INTL($M167,$N167,1,项目参数!$B$2:$B$200))*项目参数!$J$29,"")</f>
        <v/>
      </c>
      <c r="M167" s="42"/>
      <c r="N167" s="42"/>
      <c r="O167" s="61"/>
      <c r="P167" s="64"/>
      <c r="X167" s="102" t="b">
        <f t="shared" si="2"/>
        <v>0</v>
      </c>
    </row>
    <row r="168" spans="1:24">
      <c r="A168" s="8"/>
      <c r="B168" s="8"/>
      <c r="C168" s="8"/>
      <c r="D168" s="54"/>
      <c r="E168" s="8"/>
      <c r="F168" s="8"/>
      <c r="G168" s="8"/>
      <c r="H168" s="8"/>
      <c r="I168" s="120"/>
      <c r="J168" s="42"/>
      <c r="K168" s="124" t="str">
        <f>IF(AND($I168&gt;0,$J168&lt;&gt;"",$J168&gt;40000),WORKDAY.INTL($J168,INT(($I168+项目参数!$J$29-1)/项目参数!$J$29)-1,1,项目参数!$B$2:$B$200),"")</f>
        <v/>
      </c>
      <c r="L168" s="125" t="str">
        <f>IF(AND($M168&lt;&gt;"",$M168&gt;40000,$N168&lt;&gt;"",$N168&gt;40000),(1+NETWORKDAYS.INTL($M168,$N168,1,项目参数!$B$2:$B$200))*项目参数!$J$29,"")</f>
        <v/>
      </c>
      <c r="M168" s="42"/>
      <c r="N168" s="42"/>
      <c r="O168" s="61"/>
      <c r="P168" s="64"/>
      <c r="X168" s="102" t="b">
        <f t="shared" si="2"/>
        <v>0</v>
      </c>
    </row>
    <row r="169" spans="1:24">
      <c r="A169" s="8"/>
      <c r="B169" s="8"/>
      <c r="C169" s="8"/>
      <c r="D169" s="54"/>
      <c r="E169" s="8"/>
      <c r="F169" s="8"/>
      <c r="G169" s="8"/>
      <c r="H169" s="8"/>
      <c r="I169" s="120"/>
      <c r="J169" s="42"/>
      <c r="K169" s="124" t="str">
        <f>IF(AND($I169&gt;0,$J169&lt;&gt;"",$J169&gt;40000),WORKDAY.INTL($J169,INT(($I169+项目参数!$J$29-1)/项目参数!$J$29)-1,1,项目参数!$B$2:$B$200),"")</f>
        <v/>
      </c>
      <c r="L169" s="125" t="str">
        <f>IF(AND($M169&lt;&gt;"",$M169&gt;40000,$N169&lt;&gt;"",$N169&gt;40000),(1+NETWORKDAYS.INTL($M169,$N169,1,项目参数!$B$2:$B$200))*项目参数!$J$29,"")</f>
        <v/>
      </c>
      <c r="M169" s="42"/>
      <c r="N169" s="42"/>
      <c r="O169" s="61"/>
      <c r="P169" s="64"/>
      <c r="X169" s="102" t="b">
        <f t="shared" si="2"/>
        <v>0</v>
      </c>
    </row>
    <row r="170" spans="1:24">
      <c r="A170" s="8"/>
      <c r="B170" s="8"/>
      <c r="C170" s="8"/>
      <c r="D170" s="54"/>
      <c r="E170" s="8"/>
      <c r="F170" s="8"/>
      <c r="G170" s="8"/>
      <c r="H170" s="8"/>
      <c r="I170" s="120"/>
      <c r="J170" s="42"/>
      <c r="K170" s="124" t="str">
        <f>IF(AND($I170&gt;0,$J170&lt;&gt;"",$J170&gt;40000),WORKDAY.INTL($J170,INT(($I170+项目参数!$J$29-1)/项目参数!$J$29)-1,1,项目参数!$B$2:$B$200),"")</f>
        <v/>
      </c>
      <c r="L170" s="125" t="str">
        <f>IF(AND($M170&lt;&gt;"",$M170&gt;40000,$N170&lt;&gt;"",$N170&gt;40000),(1+NETWORKDAYS.INTL($M170,$N170,1,项目参数!$B$2:$B$200))*项目参数!$J$29,"")</f>
        <v/>
      </c>
      <c r="M170" s="42"/>
      <c r="N170" s="42"/>
      <c r="O170" s="61"/>
      <c r="P170" s="64"/>
      <c r="X170" s="102" t="b">
        <f t="shared" si="2"/>
        <v>0</v>
      </c>
    </row>
    <row r="171" spans="1:24">
      <c r="A171" s="8"/>
      <c r="B171" s="8"/>
      <c r="C171" s="8"/>
      <c r="D171" s="54"/>
      <c r="E171" s="8"/>
      <c r="F171" s="8"/>
      <c r="G171" s="8"/>
      <c r="H171" s="8"/>
      <c r="I171" s="120"/>
      <c r="J171" s="42"/>
      <c r="K171" s="124" t="str">
        <f>IF(AND($I171&gt;0,$J171&lt;&gt;"",$J171&gt;40000),WORKDAY.INTL($J171,INT(($I171+项目参数!$J$29-1)/项目参数!$J$29)-1,1,项目参数!$B$2:$B$200),"")</f>
        <v/>
      </c>
      <c r="L171" s="125" t="str">
        <f>IF(AND($M171&lt;&gt;"",$M171&gt;40000,$N171&lt;&gt;"",$N171&gt;40000),(1+NETWORKDAYS.INTL($M171,$N171,1,项目参数!$B$2:$B$200))*项目参数!$J$29,"")</f>
        <v/>
      </c>
      <c r="M171" s="42"/>
      <c r="N171" s="42"/>
      <c r="O171" s="61"/>
      <c r="P171" s="64"/>
      <c r="X171" s="102" t="b">
        <f t="shared" si="2"/>
        <v>0</v>
      </c>
    </row>
    <row r="172" spans="1:24">
      <c r="A172" s="8"/>
      <c r="B172" s="8"/>
      <c r="C172" s="8"/>
      <c r="D172" s="54"/>
      <c r="E172" s="8"/>
      <c r="F172" s="8"/>
      <c r="G172" s="8"/>
      <c r="H172" s="8"/>
      <c r="I172" s="120"/>
      <c r="J172" s="42"/>
      <c r="K172" s="124" t="str">
        <f>IF(AND($I172&gt;0,$J172&lt;&gt;"",$J172&gt;40000),WORKDAY.INTL($J172,INT(($I172+项目参数!$J$29-1)/项目参数!$J$29)-1,1,项目参数!$B$2:$B$200),"")</f>
        <v/>
      </c>
      <c r="L172" s="125" t="str">
        <f>IF(AND($M172&lt;&gt;"",$M172&gt;40000,$N172&lt;&gt;"",$N172&gt;40000),(1+NETWORKDAYS.INTL($M172,$N172,1,项目参数!$B$2:$B$200))*项目参数!$J$29,"")</f>
        <v/>
      </c>
      <c r="M172" s="42"/>
      <c r="N172" s="42"/>
      <c r="O172" s="61"/>
      <c r="P172" s="64"/>
      <c r="X172" s="102" t="b">
        <f t="shared" si="2"/>
        <v>0</v>
      </c>
    </row>
    <row r="173" spans="1:24">
      <c r="A173" s="8"/>
      <c r="B173" s="8"/>
      <c r="C173" s="8"/>
      <c r="D173" s="54"/>
      <c r="E173" s="8"/>
      <c r="F173" s="8"/>
      <c r="G173" s="8"/>
      <c r="H173" s="8"/>
      <c r="I173" s="120"/>
      <c r="J173" s="42"/>
      <c r="K173" s="124" t="str">
        <f>IF(AND($I173&gt;0,$J173&lt;&gt;"",$J173&gt;40000),WORKDAY.INTL($J173,INT(($I173+项目参数!$J$29-1)/项目参数!$J$29)-1,1,项目参数!$B$2:$B$200),"")</f>
        <v/>
      </c>
      <c r="L173" s="125" t="str">
        <f>IF(AND($M173&lt;&gt;"",$M173&gt;40000,$N173&lt;&gt;"",$N173&gt;40000),(1+NETWORKDAYS.INTL($M173,$N173,1,项目参数!$B$2:$B$200))*项目参数!$J$29,"")</f>
        <v/>
      </c>
      <c r="M173" s="42"/>
      <c r="N173" s="42"/>
      <c r="O173" s="61"/>
      <c r="P173" s="64"/>
      <c r="X173" s="102" t="b">
        <f t="shared" si="2"/>
        <v>0</v>
      </c>
    </row>
    <row r="174" spans="1:24">
      <c r="A174" s="8"/>
      <c r="B174" s="8"/>
      <c r="C174" s="8"/>
      <c r="D174" s="54"/>
      <c r="E174" s="8"/>
      <c r="F174" s="8"/>
      <c r="G174" s="8"/>
      <c r="H174" s="8"/>
      <c r="I174" s="120"/>
      <c r="J174" s="42"/>
      <c r="K174" s="124" t="str">
        <f>IF(AND($I174&gt;0,$J174&lt;&gt;"",$J174&gt;40000),WORKDAY.INTL($J174,INT(($I174+项目参数!$J$29-1)/项目参数!$J$29)-1,1,项目参数!$B$2:$B$200),"")</f>
        <v/>
      </c>
      <c r="L174" s="125" t="str">
        <f>IF(AND($M174&lt;&gt;"",$M174&gt;40000,$N174&lt;&gt;"",$N174&gt;40000),(1+NETWORKDAYS.INTL($M174,$N174,1,项目参数!$B$2:$B$200))*项目参数!$J$29,"")</f>
        <v/>
      </c>
      <c r="M174" s="42"/>
      <c r="N174" s="42"/>
      <c r="O174" s="61"/>
      <c r="P174" s="64"/>
      <c r="X174" s="102" t="b">
        <f t="shared" si="2"/>
        <v>0</v>
      </c>
    </row>
    <row r="175" spans="1:24">
      <c r="A175" s="8"/>
      <c r="B175" s="8"/>
      <c r="C175" s="8"/>
      <c r="D175" s="54"/>
      <c r="E175" s="8"/>
      <c r="F175" s="8"/>
      <c r="G175" s="8"/>
      <c r="H175" s="8"/>
      <c r="I175" s="120"/>
      <c r="J175" s="42"/>
      <c r="K175" s="124" t="str">
        <f>IF(AND($I175&gt;0,$J175&lt;&gt;"",$J175&gt;40000),WORKDAY.INTL($J175,INT(($I175+项目参数!$J$29-1)/项目参数!$J$29)-1,1,项目参数!$B$2:$B$200),"")</f>
        <v/>
      </c>
      <c r="L175" s="125" t="str">
        <f>IF(AND($M175&lt;&gt;"",$M175&gt;40000,$N175&lt;&gt;"",$N175&gt;40000),(1+NETWORKDAYS.INTL($M175,$N175,1,项目参数!$B$2:$B$200))*项目参数!$J$29,"")</f>
        <v/>
      </c>
      <c r="M175" s="42"/>
      <c r="N175" s="42"/>
      <c r="O175" s="61"/>
      <c r="P175" s="64"/>
      <c r="X175" s="102" t="b">
        <f t="shared" si="2"/>
        <v>0</v>
      </c>
    </row>
    <row r="176" spans="1:24">
      <c r="A176" s="8"/>
      <c r="B176" s="8"/>
      <c r="C176" s="8"/>
      <c r="D176" s="54"/>
      <c r="E176" s="8"/>
      <c r="F176" s="8"/>
      <c r="G176" s="8"/>
      <c r="H176" s="8"/>
      <c r="I176" s="120"/>
      <c r="J176" s="42"/>
      <c r="K176" s="124" t="str">
        <f>IF(AND($I176&gt;0,$J176&lt;&gt;"",$J176&gt;40000),WORKDAY.INTL($J176,INT(($I176+项目参数!$J$29-1)/项目参数!$J$29)-1,1,项目参数!$B$2:$B$200),"")</f>
        <v/>
      </c>
      <c r="L176" s="125" t="str">
        <f>IF(AND($M176&lt;&gt;"",$M176&gt;40000,$N176&lt;&gt;"",$N176&gt;40000),(1+NETWORKDAYS.INTL($M176,$N176,1,项目参数!$B$2:$B$200))*项目参数!$J$29,"")</f>
        <v/>
      </c>
      <c r="M176" s="42"/>
      <c r="N176" s="42"/>
      <c r="O176" s="61"/>
      <c r="P176" s="64"/>
      <c r="X176" s="102" t="b">
        <f t="shared" si="2"/>
        <v>0</v>
      </c>
    </row>
    <row r="177" spans="1:24">
      <c r="A177" s="8"/>
      <c r="B177" s="8"/>
      <c r="C177" s="8"/>
      <c r="D177" s="54"/>
      <c r="E177" s="8"/>
      <c r="F177" s="8"/>
      <c r="G177" s="8"/>
      <c r="H177" s="8"/>
      <c r="I177" s="120"/>
      <c r="J177" s="42"/>
      <c r="K177" s="124" t="str">
        <f>IF(AND($I177&gt;0,$J177&lt;&gt;"",$J177&gt;40000),WORKDAY.INTL($J177,INT(($I177+项目参数!$J$29-1)/项目参数!$J$29)-1,1,项目参数!$B$2:$B$200),"")</f>
        <v/>
      </c>
      <c r="L177" s="125" t="str">
        <f>IF(AND($M177&lt;&gt;"",$M177&gt;40000,$N177&lt;&gt;"",$N177&gt;40000),(1+NETWORKDAYS.INTL($M177,$N177,1,项目参数!$B$2:$B$200))*项目参数!$J$29,"")</f>
        <v/>
      </c>
      <c r="M177" s="42"/>
      <c r="N177" s="42"/>
      <c r="O177" s="61"/>
      <c r="P177" s="64"/>
      <c r="X177" s="102" t="b">
        <f t="shared" si="2"/>
        <v>0</v>
      </c>
    </row>
    <row r="178" spans="1:24">
      <c r="A178" s="8"/>
      <c r="B178" s="8"/>
      <c r="C178" s="8"/>
      <c r="D178" s="54"/>
      <c r="E178" s="8"/>
      <c r="F178" s="8"/>
      <c r="G178" s="8"/>
      <c r="H178" s="8"/>
      <c r="I178" s="120"/>
      <c r="J178" s="42"/>
      <c r="K178" s="124" t="str">
        <f>IF(AND($I178&gt;0,$J178&lt;&gt;"",$J178&gt;40000),WORKDAY.INTL($J178,INT(($I178+项目参数!$J$29-1)/项目参数!$J$29)-1,1,项目参数!$B$2:$B$200),"")</f>
        <v/>
      </c>
      <c r="L178" s="125" t="str">
        <f>IF(AND($M178&lt;&gt;"",$M178&gt;40000,$N178&lt;&gt;"",$N178&gt;40000),(1+NETWORKDAYS.INTL($M178,$N178,1,项目参数!$B$2:$B$200))*项目参数!$J$29,"")</f>
        <v/>
      </c>
      <c r="M178" s="42"/>
      <c r="N178" s="42"/>
      <c r="O178" s="61"/>
      <c r="P178" s="64"/>
      <c r="X178" s="102" t="b">
        <f t="shared" si="2"/>
        <v>0</v>
      </c>
    </row>
    <row r="179" spans="1:24">
      <c r="A179" s="8"/>
      <c r="B179" s="8"/>
      <c r="C179" s="8"/>
      <c r="D179" s="54"/>
      <c r="E179" s="8"/>
      <c r="F179" s="8"/>
      <c r="G179" s="8"/>
      <c r="H179" s="8"/>
      <c r="I179" s="120"/>
      <c r="J179" s="42"/>
      <c r="K179" s="124" t="str">
        <f>IF(AND($I179&gt;0,$J179&lt;&gt;"",$J179&gt;40000),WORKDAY.INTL($J179,INT(($I179+项目参数!$J$29-1)/项目参数!$J$29)-1,1,项目参数!$B$2:$B$200),"")</f>
        <v/>
      </c>
      <c r="L179" s="125" t="str">
        <f>IF(AND($M179&lt;&gt;"",$M179&gt;40000,$N179&lt;&gt;"",$N179&gt;40000),(1+NETWORKDAYS.INTL($M179,$N179,1,项目参数!$B$2:$B$200))*项目参数!$J$29,"")</f>
        <v/>
      </c>
      <c r="M179" s="42"/>
      <c r="N179" s="42"/>
      <c r="O179" s="61"/>
      <c r="P179" s="64"/>
      <c r="X179" s="102" t="b">
        <f t="shared" si="2"/>
        <v>0</v>
      </c>
    </row>
    <row r="180" spans="1:24">
      <c r="A180" s="8"/>
      <c r="B180" s="8"/>
      <c r="C180" s="8"/>
      <c r="D180" s="54"/>
      <c r="E180" s="8"/>
      <c r="F180" s="8"/>
      <c r="G180" s="8"/>
      <c r="H180" s="8"/>
      <c r="I180" s="120"/>
      <c r="J180" s="42"/>
      <c r="K180" s="124" t="str">
        <f>IF(AND($I180&gt;0,$J180&lt;&gt;"",$J180&gt;40000),WORKDAY.INTL($J180,INT(($I180+项目参数!$J$29-1)/项目参数!$J$29)-1,1,项目参数!$B$2:$B$200),"")</f>
        <v/>
      </c>
      <c r="L180" s="125" t="str">
        <f>IF(AND($M180&lt;&gt;"",$M180&gt;40000,$N180&lt;&gt;"",$N180&gt;40000),(1+NETWORKDAYS.INTL($M180,$N180,1,项目参数!$B$2:$B$200))*项目参数!$J$29,"")</f>
        <v/>
      </c>
      <c r="M180" s="42"/>
      <c r="N180" s="42"/>
      <c r="O180" s="61"/>
      <c r="P180" s="64"/>
      <c r="X180" s="102" t="b">
        <f t="shared" si="2"/>
        <v>0</v>
      </c>
    </row>
    <row r="181" spans="1:24">
      <c r="A181" s="8"/>
      <c r="B181" s="8"/>
      <c r="C181" s="8"/>
      <c r="D181" s="54"/>
      <c r="E181" s="8"/>
      <c r="F181" s="8"/>
      <c r="G181" s="8"/>
      <c r="H181" s="8"/>
      <c r="I181" s="120"/>
      <c r="J181" s="42"/>
      <c r="K181" s="124" t="str">
        <f>IF(AND($I181&gt;0,$J181&lt;&gt;"",$J181&gt;40000),WORKDAY.INTL($J181,INT(($I181+项目参数!$J$29-1)/项目参数!$J$29)-1,1,项目参数!$B$2:$B$200),"")</f>
        <v/>
      </c>
      <c r="L181" s="125" t="str">
        <f>IF(AND($M181&lt;&gt;"",$M181&gt;40000,$N181&lt;&gt;"",$N181&gt;40000),(1+NETWORKDAYS.INTL($M181,$N181,1,项目参数!$B$2:$B$200))*项目参数!$J$29,"")</f>
        <v/>
      </c>
      <c r="M181" s="42"/>
      <c r="N181" s="42"/>
      <c r="O181" s="61"/>
      <c r="P181" s="64"/>
      <c r="X181" s="102" t="b">
        <f t="shared" si="2"/>
        <v>0</v>
      </c>
    </row>
    <row r="182" spans="1:24">
      <c r="A182" s="8"/>
      <c r="B182" s="8"/>
      <c r="C182" s="8"/>
      <c r="D182" s="54"/>
      <c r="E182" s="8"/>
      <c r="F182" s="8"/>
      <c r="G182" s="8"/>
      <c r="H182" s="8"/>
      <c r="I182" s="120"/>
      <c r="J182" s="42"/>
      <c r="K182" s="124" t="str">
        <f>IF(AND($I182&gt;0,$J182&lt;&gt;"",$J182&gt;40000),WORKDAY.INTL($J182,INT(($I182+项目参数!$J$29-1)/项目参数!$J$29)-1,1,项目参数!$B$2:$B$200),"")</f>
        <v/>
      </c>
      <c r="L182" s="125" t="str">
        <f>IF(AND($M182&lt;&gt;"",$M182&gt;40000,$N182&lt;&gt;"",$N182&gt;40000),(1+NETWORKDAYS.INTL($M182,$N182,1,项目参数!$B$2:$B$200))*项目参数!$J$29,"")</f>
        <v/>
      </c>
      <c r="M182" s="42"/>
      <c r="N182" s="42"/>
      <c r="O182" s="61"/>
      <c r="P182" s="64"/>
      <c r="X182" s="102" t="b">
        <f t="shared" si="2"/>
        <v>0</v>
      </c>
    </row>
    <row r="183" spans="1:24">
      <c r="A183" s="8"/>
      <c r="B183" s="8"/>
      <c r="C183" s="8"/>
      <c r="D183" s="54"/>
      <c r="E183" s="8"/>
      <c r="F183" s="8"/>
      <c r="G183" s="8"/>
      <c r="H183" s="8"/>
      <c r="I183" s="120"/>
      <c r="J183" s="42"/>
      <c r="K183" s="124" t="str">
        <f>IF(AND($I183&gt;0,$J183&lt;&gt;"",$J183&gt;40000),WORKDAY.INTL($J183,INT(($I183+项目参数!$J$29-1)/项目参数!$J$29)-1,1,项目参数!$B$2:$B$200),"")</f>
        <v/>
      </c>
      <c r="L183" s="125" t="str">
        <f>IF(AND($M183&lt;&gt;"",$M183&gt;40000,$N183&lt;&gt;"",$N183&gt;40000),(1+NETWORKDAYS.INTL($M183,$N183,1,项目参数!$B$2:$B$200))*项目参数!$J$29,"")</f>
        <v/>
      </c>
      <c r="M183" s="42"/>
      <c r="N183" s="42"/>
      <c r="O183" s="61"/>
      <c r="P183" s="64"/>
      <c r="X183" s="102" t="b">
        <f t="shared" si="2"/>
        <v>0</v>
      </c>
    </row>
    <row r="184" spans="1:24">
      <c r="A184" s="8"/>
      <c r="B184" s="8"/>
      <c r="C184" s="8"/>
      <c r="D184" s="54"/>
      <c r="E184" s="8"/>
      <c r="F184" s="8"/>
      <c r="G184" s="8"/>
      <c r="H184" s="8"/>
      <c r="I184" s="120"/>
      <c r="J184" s="42"/>
      <c r="K184" s="124" t="str">
        <f>IF(AND($I184&gt;0,$J184&lt;&gt;"",$J184&gt;40000),WORKDAY.INTL($J184,INT(($I184+项目参数!$J$29-1)/项目参数!$J$29)-1,1,项目参数!$B$2:$B$200),"")</f>
        <v/>
      </c>
      <c r="L184" s="125" t="str">
        <f>IF(AND($M184&lt;&gt;"",$M184&gt;40000,$N184&lt;&gt;"",$N184&gt;40000),(1+NETWORKDAYS.INTL($M184,$N184,1,项目参数!$B$2:$B$200))*项目参数!$J$29,"")</f>
        <v/>
      </c>
      <c r="M184" s="42"/>
      <c r="N184" s="42"/>
      <c r="O184" s="61"/>
      <c r="P184" s="64"/>
      <c r="X184" s="102" t="b">
        <f t="shared" si="2"/>
        <v>0</v>
      </c>
    </row>
    <row r="185" spans="1:24">
      <c r="A185" s="8"/>
      <c r="B185" s="8"/>
      <c r="C185" s="8"/>
      <c r="D185" s="54"/>
      <c r="E185" s="8"/>
      <c r="F185" s="8"/>
      <c r="G185" s="8"/>
      <c r="H185" s="8"/>
      <c r="I185" s="120"/>
      <c r="J185" s="42"/>
      <c r="K185" s="124" t="str">
        <f>IF(AND($I185&gt;0,$J185&lt;&gt;"",$J185&gt;40000),WORKDAY.INTL($J185,INT(($I185+项目参数!$J$29-1)/项目参数!$J$29)-1,1,项目参数!$B$2:$B$200),"")</f>
        <v/>
      </c>
      <c r="L185" s="125" t="str">
        <f>IF(AND($M185&lt;&gt;"",$M185&gt;40000,$N185&lt;&gt;"",$N185&gt;40000),(1+NETWORKDAYS.INTL($M185,$N185,1,项目参数!$B$2:$B$200))*项目参数!$J$29,"")</f>
        <v/>
      </c>
      <c r="M185" s="42"/>
      <c r="N185" s="42"/>
      <c r="O185" s="61"/>
      <c r="P185" s="64"/>
      <c r="X185" s="102" t="b">
        <f t="shared" si="2"/>
        <v>0</v>
      </c>
    </row>
    <row r="186" spans="1:24">
      <c r="A186" s="8"/>
      <c r="B186" s="8"/>
      <c r="C186" s="8"/>
      <c r="D186" s="54"/>
      <c r="E186" s="8"/>
      <c r="F186" s="8"/>
      <c r="G186" s="8"/>
      <c r="H186" s="8"/>
      <c r="I186" s="120"/>
      <c r="J186" s="42"/>
      <c r="K186" s="124" t="str">
        <f>IF(AND($I186&gt;0,$J186&lt;&gt;"",$J186&gt;40000),WORKDAY.INTL($J186,INT(($I186+项目参数!$J$29-1)/项目参数!$J$29)-1,1,项目参数!$B$2:$B$200),"")</f>
        <v/>
      </c>
      <c r="L186" s="125" t="str">
        <f>IF(AND($M186&lt;&gt;"",$M186&gt;40000,$N186&lt;&gt;"",$N186&gt;40000),(1+NETWORKDAYS.INTL($M186,$N186,1,项目参数!$B$2:$B$200))*项目参数!$J$29,"")</f>
        <v/>
      </c>
      <c r="M186" s="42"/>
      <c r="N186" s="42"/>
      <c r="O186" s="61"/>
      <c r="P186" s="64"/>
      <c r="X186" s="102" t="b">
        <f t="shared" si="2"/>
        <v>0</v>
      </c>
    </row>
    <row r="187" spans="1:24">
      <c r="A187" s="8"/>
      <c r="B187" s="8"/>
      <c r="C187" s="8"/>
      <c r="D187" s="54"/>
      <c r="E187" s="8"/>
      <c r="F187" s="8"/>
      <c r="G187" s="8"/>
      <c r="H187" s="8"/>
      <c r="I187" s="120"/>
      <c r="J187" s="42"/>
      <c r="K187" s="124" t="str">
        <f>IF(AND($I187&gt;0,$J187&lt;&gt;"",$J187&gt;40000),WORKDAY.INTL($J187,INT(($I187+项目参数!$J$29-1)/项目参数!$J$29)-1,1,项目参数!$B$2:$B$200),"")</f>
        <v/>
      </c>
      <c r="L187" s="125" t="str">
        <f>IF(AND($M187&lt;&gt;"",$M187&gt;40000,$N187&lt;&gt;"",$N187&gt;40000),(1+NETWORKDAYS.INTL($M187,$N187,1,项目参数!$B$2:$B$200))*项目参数!$J$29,"")</f>
        <v/>
      </c>
      <c r="M187" s="42"/>
      <c r="N187" s="42"/>
      <c r="O187" s="61"/>
      <c r="P187" s="64"/>
      <c r="X187" s="102" t="b">
        <f t="shared" si="2"/>
        <v>0</v>
      </c>
    </row>
    <row r="188" spans="1:24">
      <c r="A188" s="8"/>
      <c r="B188" s="8"/>
      <c r="C188" s="8"/>
      <c r="D188" s="54"/>
      <c r="E188" s="8"/>
      <c r="F188" s="8"/>
      <c r="G188" s="8"/>
      <c r="H188" s="8"/>
      <c r="I188" s="120"/>
      <c r="J188" s="42"/>
      <c r="K188" s="124" t="str">
        <f>IF(AND($I188&gt;0,$J188&lt;&gt;"",$J188&gt;40000),WORKDAY.INTL($J188,INT(($I188+项目参数!$J$29-1)/项目参数!$J$29)-1,1,项目参数!$B$2:$B$200),"")</f>
        <v/>
      </c>
      <c r="L188" s="125" t="str">
        <f>IF(AND($M188&lt;&gt;"",$M188&gt;40000,$N188&lt;&gt;"",$N188&gt;40000),(1+NETWORKDAYS.INTL($M188,$N188,1,项目参数!$B$2:$B$200))*项目参数!$J$29,"")</f>
        <v/>
      </c>
      <c r="M188" s="42"/>
      <c r="N188" s="42"/>
      <c r="O188" s="61"/>
      <c r="P188" s="64"/>
      <c r="X188" s="102" t="b">
        <f t="shared" si="2"/>
        <v>0</v>
      </c>
    </row>
    <row r="189" spans="1:24">
      <c r="A189" s="8"/>
      <c r="B189" s="8"/>
      <c r="C189" s="8"/>
      <c r="D189" s="54"/>
      <c r="E189" s="8"/>
      <c r="F189" s="8"/>
      <c r="G189" s="8"/>
      <c r="H189" s="8"/>
      <c r="I189" s="120"/>
      <c r="J189" s="42"/>
      <c r="K189" s="124" t="str">
        <f>IF(AND($I189&gt;0,$J189&lt;&gt;"",$J189&gt;40000),WORKDAY.INTL($J189,INT(($I189+项目参数!$J$29-1)/项目参数!$J$29)-1,1,项目参数!$B$2:$B$200),"")</f>
        <v/>
      </c>
      <c r="L189" s="125" t="str">
        <f>IF(AND($M189&lt;&gt;"",$M189&gt;40000,$N189&lt;&gt;"",$N189&gt;40000),(1+NETWORKDAYS.INTL($M189,$N189,1,项目参数!$B$2:$B$200))*项目参数!$J$29,"")</f>
        <v/>
      </c>
      <c r="M189" s="42"/>
      <c r="N189" s="42"/>
      <c r="O189" s="61"/>
      <c r="P189" s="64"/>
      <c r="X189" s="102" t="b">
        <f t="shared" si="2"/>
        <v>0</v>
      </c>
    </row>
    <row r="190" spans="1:24">
      <c r="A190" s="8"/>
      <c r="B190" s="8"/>
      <c r="C190" s="8"/>
      <c r="D190" s="54"/>
      <c r="E190" s="8"/>
      <c r="F190" s="8"/>
      <c r="G190" s="8"/>
      <c r="H190" s="8"/>
      <c r="I190" s="120"/>
      <c r="J190" s="42"/>
      <c r="K190" s="124" t="str">
        <f>IF(AND($I190&gt;0,$J190&lt;&gt;"",$J190&gt;40000),WORKDAY.INTL($J190,INT(($I190+项目参数!$J$29-1)/项目参数!$J$29)-1,1,项目参数!$B$2:$B$200),"")</f>
        <v/>
      </c>
      <c r="L190" s="125" t="str">
        <f>IF(AND($M190&lt;&gt;"",$M190&gt;40000,$N190&lt;&gt;"",$N190&gt;40000),(1+NETWORKDAYS.INTL($M190,$N190,1,项目参数!$B$2:$B$200))*项目参数!$J$29,"")</f>
        <v/>
      </c>
      <c r="M190" s="42"/>
      <c r="N190" s="42"/>
      <c r="O190" s="61"/>
      <c r="P190" s="64"/>
      <c r="X190" s="102" t="b">
        <f t="shared" si="2"/>
        <v>0</v>
      </c>
    </row>
    <row r="191" spans="1:24">
      <c r="A191" s="8"/>
      <c r="B191" s="8"/>
      <c r="C191" s="8"/>
      <c r="D191" s="54"/>
      <c r="E191" s="8"/>
      <c r="F191" s="8"/>
      <c r="G191" s="8"/>
      <c r="H191" s="8"/>
      <c r="I191" s="120"/>
      <c r="J191" s="42"/>
      <c r="K191" s="124" t="str">
        <f>IF(AND($I191&gt;0,$J191&lt;&gt;"",$J191&gt;40000),WORKDAY.INTL($J191,INT(($I191+项目参数!$J$29-1)/项目参数!$J$29)-1,1,项目参数!$B$2:$B$200),"")</f>
        <v/>
      </c>
      <c r="L191" s="125" t="str">
        <f>IF(AND($M191&lt;&gt;"",$M191&gt;40000,$N191&lt;&gt;"",$N191&gt;40000),(1+NETWORKDAYS.INTL($M191,$N191,1,项目参数!$B$2:$B$200))*项目参数!$J$29,"")</f>
        <v/>
      </c>
      <c r="M191" s="42"/>
      <c r="N191" s="42"/>
      <c r="O191" s="61"/>
      <c r="P191" s="64"/>
      <c r="X191" s="102" t="b">
        <f t="shared" si="2"/>
        <v>0</v>
      </c>
    </row>
    <row r="192" spans="1:24">
      <c r="A192" s="8"/>
      <c r="B192" s="8"/>
      <c r="C192" s="8"/>
      <c r="D192" s="54"/>
      <c r="E192" s="8"/>
      <c r="F192" s="8"/>
      <c r="G192" s="8"/>
      <c r="H192" s="8"/>
      <c r="I192" s="120"/>
      <c r="J192" s="42"/>
      <c r="K192" s="124" t="str">
        <f>IF(AND($I192&gt;0,$J192&lt;&gt;"",$J192&gt;40000),WORKDAY.INTL($J192,INT(($I192+项目参数!$J$29-1)/项目参数!$J$29)-1,1,项目参数!$B$2:$B$200),"")</f>
        <v/>
      </c>
      <c r="L192" s="125" t="str">
        <f>IF(AND($M192&lt;&gt;"",$M192&gt;40000,$N192&lt;&gt;"",$N192&gt;40000),(1+NETWORKDAYS.INTL($M192,$N192,1,项目参数!$B$2:$B$200))*项目参数!$J$29,"")</f>
        <v/>
      </c>
      <c r="M192" s="42"/>
      <c r="N192" s="42"/>
      <c r="O192" s="61"/>
      <c r="P192" s="64"/>
      <c r="X192" s="102" t="b">
        <f t="shared" si="2"/>
        <v>0</v>
      </c>
    </row>
    <row r="193" spans="1:24">
      <c r="A193" s="8"/>
      <c r="B193" s="8"/>
      <c r="C193" s="8"/>
      <c r="D193" s="54"/>
      <c r="E193" s="8"/>
      <c r="F193" s="8"/>
      <c r="G193" s="8"/>
      <c r="H193" s="8"/>
      <c r="I193" s="120"/>
      <c r="J193" s="42"/>
      <c r="K193" s="124" t="str">
        <f>IF(AND($I193&gt;0,$J193&lt;&gt;"",$J193&gt;40000),WORKDAY.INTL($J193,INT(($I193+项目参数!$J$29-1)/项目参数!$J$29)-1,1,项目参数!$B$2:$B$200),"")</f>
        <v/>
      </c>
      <c r="L193" s="125" t="str">
        <f>IF(AND($M193&lt;&gt;"",$M193&gt;40000,$N193&lt;&gt;"",$N193&gt;40000),(1+NETWORKDAYS.INTL($M193,$N193,1,项目参数!$B$2:$B$200))*项目参数!$J$29,"")</f>
        <v/>
      </c>
      <c r="M193" s="42"/>
      <c r="N193" s="42"/>
      <c r="O193" s="61"/>
      <c r="P193" s="64"/>
      <c r="X193" s="102" t="b">
        <f t="shared" si="2"/>
        <v>0</v>
      </c>
    </row>
    <row r="194" spans="1:24">
      <c r="A194" s="8"/>
      <c r="B194" s="8"/>
      <c r="C194" s="8"/>
      <c r="D194" s="54"/>
      <c r="E194" s="8"/>
      <c r="F194" s="8"/>
      <c r="G194" s="8"/>
      <c r="H194" s="8"/>
      <c r="I194" s="120"/>
      <c r="J194" s="42"/>
      <c r="K194" s="124" t="str">
        <f>IF(AND($I194&gt;0,$J194&lt;&gt;"",$J194&gt;40000),WORKDAY.INTL($J194,INT(($I194+项目参数!$J$29-1)/项目参数!$J$29)-1,1,项目参数!$B$2:$B$200),"")</f>
        <v/>
      </c>
      <c r="L194" s="125" t="str">
        <f>IF(AND($M194&lt;&gt;"",$M194&gt;40000,$N194&lt;&gt;"",$N194&gt;40000),(1+NETWORKDAYS.INTL($M194,$N194,1,项目参数!$B$2:$B$200))*项目参数!$J$29,"")</f>
        <v/>
      </c>
      <c r="M194" s="42"/>
      <c r="N194" s="42"/>
      <c r="O194" s="61"/>
      <c r="P194" s="64"/>
      <c r="X194" s="102" t="b">
        <f t="shared" ref="X194:X257" si="3">AND(LEN(A194)&gt;0,LEN(C194)&gt;3,LEN(G194)&gt;1,OR(J194=0,AND(I194&gt;0,J194&gt;40000)),OR(M194=0,M194&gt;40000))</f>
        <v>0</v>
      </c>
    </row>
    <row r="195" spans="1:24">
      <c r="A195" s="8"/>
      <c r="B195" s="8"/>
      <c r="C195" s="8"/>
      <c r="D195" s="54"/>
      <c r="E195" s="8"/>
      <c r="F195" s="8"/>
      <c r="G195" s="8"/>
      <c r="H195" s="8"/>
      <c r="I195" s="120"/>
      <c r="J195" s="42"/>
      <c r="K195" s="124" t="str">
        <f>IF(AND($I195&gt;0,$J195&lt;&gt;"",$J195&gt;40000),WORKDAY.INTL($J195,INT(($I195+项目参数!$J$29-1)/项目参数!$J$29)-1,1,项目参数!$B$2:$B$200),"")</f>
        <v/>
      </c>
      <c r="L195" s="125" t="str">
        <f>IF(AND($M195&lt;&gt;"",$M195&gt;40000,$N195&lt;&gt;"",$N195&gt;40000),(1+NETWORKDAYS.INTL($M195,$N195,1,项目参数!$B$2:$B$200))*项目参数!$J$29,"")</f>
        <v/>
      </c>
      <c r="M195" s="42"/>
      <c r="N195" s="42"/>
      <c r="O195" s="61"/>
      <c r="P195" s="64"/>
      <c r="X195" s="102" t="b">
        <f t="shared" si="3"/>
        <v>0</v>
      </c>
    </row>
    <row r="196" spans="1:24">
      <c r="A196" s="8"/>
      <c r="B196" s="8"/>
      <c r="C196" s="8"/>
      <c r="D196" s="54"/>
      <c r="E196" s="8"/>
      <c r="F196" s="8"/>
      <c r="G196" s="8"/>
      <c r="H196" s="8"/>
      <c r="I196" s="120"/>
      <c r="J196" s="42"/>
      <c r="K196" s="124" t="str">
        <f>IF(AND($I196&gt;0,$J196&lt;&gt;"",$J196&gt;40000),WORKDAY.INTL($J196,INT(($I196+项目参数!$J$29-1)/项目参数!$J$29)-1,1,项目参数!$B$2:$B$200),"")</f>
        <v/>
      </c>
      <c r="L196" s="125" t="str">
        <f>IF(AND($M196&lt;&gt;"",$M196&gt;40000,$N196&lt;&gt;"",$N196&gt;40000),(1+NETWORKDAYS.INTL($M196,$N196,1,项目参数!$B$2:$B$200))*项目参数!$J$29,"")</f>
        <v/>
      </c>
      <c r="M196" s="42"/>
      <c r="N196" s="42"/>
      <c r="O196" s="61"/>
      <c r="P196" s="64"/>
      <c r="X196" s="102" t="b">
        <f t="shared" si="3"/>
        <v>0</v>
      </c>
    </row>
    <row r="197" spans="1:24">
      <c r="A197" s="8"/>
      <c r="B197" s="8"/>
      <c r="C197" s="8"/>
      <c r="D197" s="54"/>
      <c r="E197" s="8"/>
      <c r="F197" s="8"/>
      <c r="G197" s="8"/>
      <c r="H197" s="8"/>
      <c r="I197" s="120"/>
      <c r="J197" s="42"/>
      <c r="K197" s="124" t="str">
        <f>IF(AND($I197&gt;0,$J197&lt;&gt;"",$J197&gt;40000),WORKDAY.INTL($J197,INT(($I197+项目参数!$J$29-1)/项目参数!$J$29)-1,1,项目参数!$B$2:$B$200),"")</f>
        <v/>
      </c>
      <c r="L197" s="125" t="str">
        <f>IF(AND($M197&lt;&gt;"",$M197&gt;40000,$N197&lt;&gt;"",$N197&gt;40000),(1+NETWORKDAYS.INTL($M197,$N197,1,项目参数!$B$2:$B$200))*项目参数!$J$29,"")</f>
        <v/>
      </c>
      <c r="M197" s="42"/>
      <c r="N197" s="42"/>
      <c r="O197" s="61"/>
      <c r="P197" s="64"/>
      <c r="X197" s="102" t="b">
        <f t="shared" si="3"/>
        <v>0</v>
      </c>
    </row>
    <row r="198" spans="1:24">
      <c r="A198" s="8"/>
      <c r="B198" s="8"/>
      <c r="C198" s="8"/>
      <c r="D198" s="54"/>
      <c r="E198" s="8"/>
      <c r="F198" s="8"/>
      <c r="G198" s="8"/>
      <c r="H198" s="8"/>
      <c r="I198" s="120"/>
      <c r="J198" s="42"/>
      <c r="K198" s="124" t="str">
        <f>IF(AND($I198&gt;0,$J198&lt;&gt;"",$J198&gt;40000),WORKDAY.INTL($J198,INT(($I198+项目参数!$J$29-1)/项目参数!$J$29)-1,1,项目参数!$B$2:$B$200),"")</f>
        <v/>
      </c>
      <c r="L198" s="125" t="str">
        <f>IF(AND($M198&lt;&gt;"",$M198&gt;40000,$N198&lt;&gt;"",$N198&gt;40000),(1+NETWORKDAYS.INTL($M198,$N198,1,项目参数!$B$2:$B$200))*项目参数!$J$29,"")</f>
        <v/>
      </c>
      <c r="M198" s="42"/>
      <c r="N198" s="42"/>
      <c r="O198" s="61"/>
      <c r="P198" s="64"/>
      <c r="X198" s="102" t="b">
        <f t="shared" si="3"/>
        <v>0</v>
      </c>
    </row>
    <row r="199" spans="1:24">
      <c r="A199" s="8"/>
      <c r="B199" s="8"/>
      <c r="C199" s="8"/>
      <c r="D199" s="54"/>
      <c r="E199" s="8"/>
      <c r="F199" s="8"/>
      <c r="G199" s="8"/>
      <c r="H199" s="8"/>
      <c r="I199" s="120"/>
      <c r="J199" s="42"/>
      <c r="K199" s="124" t="str">
        <f>IF(AND($I199&gt;0,$J199&lt;&gt;"",$J199&gt;40000),WORKDAY.INTL($J199,INT(($I199+项目参数!$J$29-1)/项目参数!$J$29)-1,1,项目参数!$B$2:$B$200),"")</f>
        <v/>
      </c>
      <c r="L199" s="125" t="str">
        <f>IF(AND($M199&lt;&gt;"",$M199&gt;40000,$N199&lt;&gt;"",$N199&gt;40000),(1+NETWORKDAYS.INTL($M199,$N199,1,项目参数!$B$2:$B$200))*项目参数!$J$29,"")</f>
        <v/>
      </c>
      <c r="M199" s="42"/>
      <c r="N199" s="42"/>
      <c r="O199" s="61"/>
      <c r="P199" s="64"/>
      <c r="X199" s="102" t="b">
        <f t="shared" si="3"/>
        <v>0</v>
      </c>
    </row>
    <row r="200" spans="1:24">
      <c r="A200" s="8"/>
      <c r="B200" s="8"/>
      <c r="C200" s="8"/>
      <c r="D200" s="54"/>
      <c r="E200" s="8"/>
      <c r="F200" s="8"/>
      <c r="G200" s="8"/>
      <c r="H200" s="8"/>
      <c r="I200" s="120"/>
      <c r="J200" s="42"/>
      <c r="K200" s="124" t="str">
        <f>IF(AND($I200&gt;0,$J200&lt;&gt;"",$J200&gt;40000),WORKDAY.INTL($J200,INT(($I200+项目参数!$J$29-1)/项目参数!$J$29)-1,1,项目参数!$B$2:$B$200),"")</f>
        <v/>
      </c>
      <c r="L200" s="125" t="str">
        <f>IF(AND($M200&lt;&gt;"",$M200&gt;40000,$N200&lt;&gt;"",$N200&gt;40000),(1+NETWORKDAYS.INTL($M200,$N200,1,项目参数!$B$2:$B$200))*项目参数!$J$29,"")</f>
        <v/>
      </c>
      <c r="M200" s="42"/>
      <c r="N200" s="42"/>
      <c r="O200" s="61"/>
      <c r="P200" s="64"/>
      <c r="X200" s="102" t="b">
        <f t="shared" si="3"/>
        <v>0</v>
      </c>
    </row>
    <row r="201" spans="1:24">
      <c r="A201" s="8"/>
      <c r="B201" s="8"/>
      <c r="C201" s="8"/>
      <c r="D201" s="54"/>
      <c r="E201" s="8"/>
      <c r="F201" s="8"/>
      <c r="G201" s="8"/>
      <c r="H201" s="8"/>
      <c r="I201" s="120"/>
      <c r="J201" s="42"/>
      <c r="K201" s="124" t="str">
        <f>IF(AND($I201&gt;0,$J201&lt;&gt;"",$J201&gt;40000),WORKDAY.INTL($J201,INT(($I201+项目参数!$J$29-1)/项目参数!$J$29)-1,1,项目参数!$B$2:$B$200),"")</f>
        <v/>
      </c>
      <c r="L201" s="125" t="str">
        <f>IF(AND($M201&lt;&gt;"",$M201&gt;40000,$N201&lt;&gt;"",$N201&gt;40000),(1+NETWORKDAYS.INTL($M201,$N201,1,项目参数!$B$2:$B$200))*项目参数!$J$29,"")</f>
        <v/>
      </c>
      <c r="M201" s="42"/>
      <c r="N201" s="42"/>
      <c r="O201" s="61"/>
      <c r="P201" s="64"/>
      <c r="X201" s="102" t="b">
        <f t="shared" si="3"/>
        <v>0</v>
      </c>
    </row>
    <row r="202" spans="1:24">
      <c r="A202" s="8"/>
      <c r="B202" s="8"/>
      <c r="C202" s="8"/>
      <c r="D202" s="54"/>
      <c r="E202" s="8"/>
      <c r="F202" s="8"/>
      <c r="G202" s="8"/>
      <c r="H202" s="8"/>
      <c r="I202" s="120"/>
      <c r="J202" s="42"/>
      <c r="K202" s="124" t="str">
        <f>IF(AND($I202&gt;0,$J202&lt;&gt;"",$J202&gt;40000),WORKDAY.INTL($J202,INT(($I202+项目参数!$J$29-1)/项目参数!$J$29)-1,1,项目参数!$B$2:$B$200),"")</f>
        <v/>
      </c>
      <c r="L202" s="125" t="str">
        <f>IF(AND($M202&lt;&gt;"",$M202&gt;40000,$N202&lt;&gt;"",$N202&gt;40000),(1+NETWORKDAYS.INTL($M202,$N202,1,项目参数!$B$2:$B$200))*项目参数!$J$29,"")</f>
        <v/>
      </c>
      <c r="M202" s="42"/>
      <c r="N202" s="42"/>
      <c r="O202" s="61"/>
      <c r="P202" s="64"/>
      <c r="X202" s="102" t="b">
        <f t="shared" si="3"/>
        <v>0</v>
      </c>
    </row>
    <row r="203" spans="1:24">
      <c r="A203" s="8"/>
      <c r="B203" s="8"/>
      <c r="C203" s="8"/>
      <c r="D203" s="54"/>
      <c r="E203" s="8"/>
      <c r="F203" s="8"/>
      <c r="G203" s="8"/>
      <c r="H203" s="8"/>
      <c r="I203" s="120"/>
      <c r="J203" s="42"/>
      <c r="K203" s="124" t="str">
        <f>IF(AND($I203&gt;0,$J203&lt;&gt;"",$J203&gt;40000),WORKDAY.INTL($J203,INT(($I203+项目参数!$J$29-1)/项目参数!$J$29)-1,1,项目参数!$B$2:$B$200),"")</f>
        <v/>
      </c>
      <c r="L203" s="125" t="str">
        <f>IF(AND($M203&lt;&gt;"",$M203&gt;40000,$N203&lt;&gt;"",$N203&gt;40000),(1+NETWORKDAYS.INTL($M203,$N203,1,项目参数!$B$2:$B$200))*项目参数!$J$29,"")</f>
        <v/>
      </c>
      <c r="M203" s="42"/>
      <c r="N203" s="42"/>
      <c r="O203" s="61"/>
      <c r="P203" s="64"/>
      <c r="X203" s="102" t="b">
        <f t="shared" si="3"/>
        <v>0</v>
      </c>
    </row>
    <row r="204" spans="1:24">
      <c r="A204" s="8"/>
      <c r="B204" s="8"/>
      <c r="C204" s="8"/>
      <c r="D204" s="54"/>
      <c r="E204" s="8"/>
      <c r="F204" s="8"/>
      <c r="G204" s="8"/>
      <c r="H204" s="8"/>
      <c r="I204" s="120"/>
      <c r="J204" s="42"/>
      <c r="K204" s="124" t="str">
        <f>IF(AND($I204&gt;0,$J204&lt;&gt;"",$J204&gt;40000),WORKDAY.INTL($J204,INT(($I204+项目参数!$J$29-1)/项目参数!$J$29)-1,1,项目参数!$B$2:$B$200),"")</f>
        <v/>
      </c>
      <c r="L204" s="125" t="str">
        <f>IF(AND($M204&lt;&gt;"",$M204&gt;40000,$N204&lt;&gt;"",$N204&gt;40000),(1+NETWORKDAYS.INTL($M204,$N204,1,项目参数!$B$2:$B$200))*项目参数!$J$29,"")</f>
        <v/>
      </c>
      <c r="M204" s="42"/>
      <c r="N204" s="42"/>
      <c r="O204" s="61"/>
      <c r="P204" s="64"/>
      <c r="X204" s="102" t="b">
        <f t="shared" si="3"/>
        <v>0</v>
      </c>
    </row>
    <row r="205" spans="1:24">
      <c r="A205" s="8"/>
      <c r="B205" s="8"/>
      <c r="C205" s="8"/>
      <c r="D205" s="54"/>
      <c r="E205" s="8"/>
      <c r="F205" s="8"/>
      <c r="G205" s="8"/>
      <c r="H205" s="8"/>
      <c r="I205" s="120"/>
      <c r="J205" s="42"/>
      <c r="K205" s="124" t="str">
        <f>IF(AND($I205&gt;0,$J205&lt;&gt;"",$J205&gt;40000),WORKDAY.INTL($J205,INT(($I205+项目参数!$J$29-1)/项目参数!$J$29)-1,1,项目参数!$B$2:$B$200),"")</f>
        <v/>
      </c>
      <c r="L205" s="125" t="str">
        <f>IF(AND($M205&lt;&gt;"",$M205&gt;40000,$N205&lt;&gt;"",$N205&gt;40000),(1+NETWORKDAYS.INTL($M205,$N205,1,项目参数!$B$2:$B$200))*项目参数!$J$29,"")</f>
        <v/>
      </c>
      <c r="M205" s="42"/>
      <c r="N205" s="42"/>
      <c r="O205" s="61"/>
      <c r="P205" s="64"/>
      <c r="X205" s="102" t="b">
        <f t="shared" si="3"/>
        <v>0</v>
      </c>
    </row>
    <row r="206" spans="1:24">
      <c r="A206" s="8"/>
      <c r="B206" s="8"/>
      <c r="C206" s="8"/>
      <c r="D206" s="54"/>
      <c r="E206" s="8"/>
      <c r="F206" s="8"/>
      <c r="G206" s="8"/>
      <c r="H206" s="8"/>
      <c r="I206" s="120"/>
      <c r="J206" s="42"/>
      <c r="K206" s="124" t="str">
        <f>IF(AND($I206&gt;0,$J206&lt;&gt;"",$J206&gt;40000),WORKDAY.INTL($J206,INT(($I206+项目参数!$J$29-1)/项目参数!$J$29)-1,1,项目参数!$B$2:$B$200),"")</f>
        <v/>
      </c>
      <c r="L206" s="125" t="str">
        <f>IF(AND($M206&lt;&gt;"",$M206&gt;40000,$N206&lt;&gt;"",$N206&gt;40000),(1+NETWORKDAYS.INTL($M206,$N206,1,项目参数!$B$2:$B$200))*项目参数!$J$29,"")</f>
        <v/>
      </c>
      <c r="M206" s="42"/>
      <c r="N206" s="42"/>
      <c r="O206" s="61"/>
      <c r="P206" s="64"/>
      <c r="X206" s="102" t="b">
        <f t="shared" si="3"/>
        <v>0</v>
      </c>
    </row>
    <row r="207" spans="1:24">
      <c r="A207" s="8"/>
      <c r="B207" s="8"/>
      <c r="C207" s="8"/>
      <c r="D207" s="54"/>
      <c r="E207" s="8"/>
      <c r="F207" s="8"/>
      <c r="G207" s="8"/>
      <c r="H207" s="8"/>
      <c r="I207" s="120"/>
      <c r="J207" s="42"/>
      <c r="K207" s="124" t="str">
        <f>IF(AND($I207&gt;0,$J207&lt;&gt;"",$J207&gt;40000),WORKDAY.INTL($J207,INT(($I207+项目参数!$J$29-1)/项目参数!$J$29)-1,1,项目参数!$B$2:$B$200),"")</f>
        <v/>
      </c>
      <c r="L207" s="125" t="str">
        <f>IF(AND($M207&lt;&gt;"",$M207&gt;40000,$N207&lt;&gt;"",$N207&gt;40000),(1+NETWORKDAYS.INTL($M207,$N207,1,项目参数!$B$2:$B$200))*项目参数!$J$29,"")</f>
        <v/>
      </c>
      <c r="M207" s="42"/>
      <c r="N207" s="42"/>
      <c r="O207" s="61"/>
      <c r="P207" s="64"/>
      <c r="X207" s="102" t="b">
        <f t="shared" si="3"/>
        <v>0</v>
      </c>
    </row>
    <row r="208" spans="1:24">
      <c r="A208" s="8"/>
      <c r="B208" s="8"/>
      <c r="C208" s="8"/>
      <c r="D208" s="54"/>
      <c r="E208" s="8"/>
      <c r="F208" s="8"/>
      <c r="G208" s="8"/>
      <c r="H208" s="8"/>
      <c r="I208" s="120"/>
      <c r="J208" s="42"/>
      <c r="K208" s="124" t="str">
        <f>IF(AND($I208&gt;0,$J208&lt;&gt;"",$J208&gt;40000),WORKDAY.INTL($J208,INT(($I208+项目参数!$J$29-1)/项目参数!$J$29)-1,1,项目参数!$B$2:$B$200),"")</f>
        <v/>
      </c>
      <c r="L208" s="125" t="str">
        <f>IF(AND($M208&lt;&gt;"",$M208&gt;40000,$N208&lt;&gt;"",$N208&gt;40000),(1+NETWORKDAYS.INTL($M208,$N208,1,项目参数!$B$2:$B$200))*项目参数!$J$29,"")</f>
        <v/>
      </c>
      <c r="M208" s="42"/>
      <c r="N208" s="42"/>
      <c r="O208" s="61"/>
      <c r="P208" s="64"/>
      <c r="X208" s="102" t="b">
        <f t="shared" si="3"/>
        <v>0</v>
      </c>
    </row>
    <row r="209" spans="1:24">
      <c r="A209" s="8"/>
      <c r="B209" s="8"/>
      <c r="C209" s="8"/>
      <c r="D209" s="54"/>
      <c r="E209" s="8"/>
      <c r="F209" s="8"/>
      <c r="G209" s="8"/>
      <c r="H209" s="8"/>
      <c r="I209" s="120"/>
      <c r="J209" s="42"/>
      <c r="K209" s="124" t="str">
        <f>IF(AND($I209&gt;0,$J209&lt;&gt;"",$J209&gt;40000),WORKDAY.INTL($J209,INT(($I209+项目参数!$J$29-1)/项目参数!$J$29)-1,1,项目参数!$B$2:$B$200),"")</f>
        <v/>
      </c>
      <c r="L209" s="125" t="str">
        <f>IF(AND($M209&lt;&gt;"",$M209&gt;40000,$N209&lt;&gt;"",$N209&gt;40000),(1+NETWORKDAYS.INTL($M209,$N209,1,项目参数!$B$2:$B$200))*项目参数!$J$29,"")</f>
        <v/>
      </c>
      <c r="M209" s="42"/>
      <c r="N209" s="42"/>
      <c r="O209" s="61"/>
      <c r="P209" s="64"/>
      <c r="X209" s="102" t="b">
        <f t="shared" si="3"/>
        <v>0</v>
      </c>
    </row>
    <row r="210" spans="1:24">
      <c r="A210" s="8"/>
      <c r="B210" s="8"/>
      <c r="C210" s="8"/>
      <c r="D210" s="54"/>
      <c r="E210" s="8"/>
      <c r="F210" s="8"/>
      <c r="G210" s="8"/>
      <c r="H210" s="8"/>
      <c r="I210" s="120"/>
      <c r="J210" s="42"/>
      <c r="K210" s="124" t="str">
        <f>IF(AND($I210&gt;0,$J210&lt;&gt;"",$J210&gt;40000),WORKDAY.INTL($J210,INT(($I210+项目参数!$J$29-1)/项目参数!$J$29)-1,1,项目参数!$B$2:$B$200),"")</f>
        <v/>
      </c>
      <c r="L210" s="125" t="str">
        <f>IF(AND($M210&lt;&gt;"",$M210&gt;40000,$N210&lt;&gt;"",$N210&gt;40000),(1+NETWORKDAYS.INTL($M210,$N210,1,项目参数!$B$2:$B$200))*项目参数!$J$29,"")</f>
        <v/>
      </c>
      <c r="M210" s="42"/>
      <c r="N210" s="42"/>
      <c r="O210" s="61"/>
      <c r="P210" s="64"/>
      <c r="X210" s="102" t="b">
        <f t="shared" si="3"/>
        <v>0</v>
      </c>
    </row>
    <row r="211" spans="1:24">
      <c r="A211" s="8"/>
      <c r="B211" s="8"/>
      <c r="C211" s="8"/>
      <c r="D211" s="54"/>
      <c r="E211" s="8"/>
      <c r="F211" s="8"/>
      <c r="G211" s="8"/>
      <c r="H211" s="8"/>
      <c r="I211" s="120"/>
      <c r="J211" s="42"/>
      <c r="K211" s="124" t="str">
        <f>IF(AND($I211&gt;0,$J211&lt;&gt;"",$J211&gt;40000),WORKDAY.INTL($J211,INT(($I211+项目参数!$J$29-1)/项目参数!$J$29)-1,1,项目参数!$B$2:$B$200),"")</f>
        <v/>
      </c>
      <c r="L211" s="125" t="str">
        <f>IF(AND($M211&lt;&gt;"",$M211&gt;40000,$N211&lt;&gt;"",$N211&gt;40000),(1+NETWORKDAYS.INTL($M211,$N211,1,项目参数!$B$2:$B$200))*项目参数!$J$29,"")</f>
        <v/>
      </c>
      <c r="M211" s="42"/>
      <c r="N211" s="42"/>
      <c r="O211" s="61"/>
      <c r="P211" s="64"/>
      <c r="X211" s="102" t="b">
        <f t="shared" si="3"/>
        <v>0</v>
      </c>
    </row>
    <row r="212" spans="1:24">
      <c r="A212" s="8"/>
      <c r="B212" s="8"/>
      <c r="C212" s="8"/>
      <c r="D212" s="54"/>
      <c r="E212" s="8"/>
      <c r="F212" s="8"/>
      <c r="G212" s="8"/>
      <c r="H212" s="8"/>
      <c r="I212" s="120"/>
      <c r="J212" s="42"/>
      <c r="K212" s="124" t="str">
        <f>IF(AND($I212&gt;0,$J212&lt;&gt;"",$J212&gt;40000),WORKDAY.INTL($J212,INT(($I212+项目参数!$J$29-1)/项目参数!$J$29)-1,1,项目参数!$B$2:$B$200),"")</f>
        <v/>
      </c>
      <c r="L212" s="125" t="str">
        <f>IF(AND($M212&lt;&gt;"",$M212&gt;40000,$N212&lt;&gt;"",$N212&gt;40000),(1+NETWORKDAYS.INTL($M212,$N212,1,项目参数!$B$2:$B$200))*项目参数!$J$29,"")</f>
        <v/>
      </c>
      <c r="M212" s="42"/>
      <c r="N212" s="42"/>
      <c r="O212" s="61"/>
      <c r="P212" s="64"/>
      <c r="X212" s="102" t="b">
        <f t="shared" si="3"/>
        <v>0</v>
      </c>
    </row>
    <row r="213" spans="1:24">
      <c r="A213" s="8"/>
      <c r="B213" s="8"/>
      <c r="C213" s="8"/>
      <c r="D213" s="54"/>
      <c r="E213" s="8"/>
      <c r="F213" s="8"/>
      <c r="G213" s="8"/>
      <c r="H213" s="8"/>
      <c r="I213" s="120"/>
      <c r="J213" s="42"/>
      <c r="K213" s="124" t="str">
        <f>IF(AND($I213&gt;0,$J213&lt;&gt;"",$J213&gt;40000),WORKDAY.INTL($J213,INT(($I213+项目参数!$J$29-1)/项目参数!$J$29)-1,1,项目参数!$B$2:$B$200),"")</f>
        <v/>
      </c>
      <c r="L213" s="125" t="str">
        <f>IF(AND($M213&lt;&gt;"",$M213&gt;40000,$N213&lt;&gt;"",$N213&gt;40000),(1+NETWORKDAYS.INTL($M213,$N213,1,项目参数!$B$2:$B$200))*项目参数!$J$29,"")</f>
        <v/>
      </c>
      <c r="M213" s="42"/>
      <c r="N213" s="42"/>
      <c r="O213" s="61"/>
      <c r="P213" s="64"/>
      <c r="X213" s="102" t="b">
        <f t="shared" si="3"/>
        <v>0</v>
      </c>
    </row>
    <row r="214" spans="1:24">
      <c r="A214" s="8"/>
      <c r="B214" s="8"/>
      <c r="C214" s="8"/>
      <c r="D214" s="54"/>
      <c r="E214" s="8"/>
      <c r="F214" s="8"/>
      <c r="G214" s="8"/>
      <c r="H214" s="8"/>
      <c r="I214" s="120"/>
      <c r="J214" s="42"/>
      <c r="K214" s="124" t="str">
        <f>IF(AND($I214&gt;0,$J214&lt;&gt;"",$J214&gt;40000),WORKDAY.INTL($J214,INT(($I214+项目参数!$J$29-1)/项目参数!$J$29)-1,1,项目参数!$B$2:$B$200),"")</f>
        <v/>
      </c>
      <c r="L214" s="125" t="str">
        <f>IF(AND($M214&lt;&gt;"",$M214&gt;40000,$N214&lt;&gt;"",$N214&gt;40000),(1+NETWORKDAYS.INTL($M214,$N214,1,项目参数!$B$2:$B$200))*项目参数!$J$29,"")</f>
        <v/>
      </c>
      <c r="M214" s="42"/>
      <c r="N214" s="42"/>
      <c r="O214" s="61"/>
      <c r="P214" s="64"/>
      <c r="X214" s="102" t="b">
        <f t="shared" si="3"/>
        <v>0</v>
      </c>
    </row>
    <row r="215" spans="1:24">
      <c r="A215" s="8"/>
      <c r="B215" s="8"/>
      <c r="C215" s="8"/>
      <c r="D215" s="54"/>
      <c r="E215" s="8"/>
      <c r="F215" s="8"/>
      <c r="G215" s="8"/>
      <c r="H215" s="8"/>
      <c r="I215" s="120"/>
      <c r="J215" s="42"/>
      <c r="K215" s="124" t="str">
        <f>IF(AND($I215&gt;0,$J215&lt;&gt;"",$J215&gt;40000),WORKDAY.INTL($J215,INT(($I215+项目参数!$J$29-1)/项目参数!$J$29)-1,1,项目参数!$B$2:$B$200),"")</f>
        <v/>
      </c>
      <c r="L215" s="125" t="str">
        <f>IF(AND($M215&lt;&gt;"",$M215&gt;40000,$N215&lt;&gt;"",$N215&gt;40000),(1+NETWORKDAYS.INTL($M215,$N215,1,项目参数!$B$2:$B$200))*项目参数!$J$29,"")</f>
        <v/>
      </c>
      <c r="M215" s="42"/>
      <c r="N215" s="42"/>
      <c r="O215" s="61"/>
      <c r="P215" s="64"/>
      <c r="X215" s="102" t="b">
        <f t="shared" si="3"/>
        <v>0</v>
      </c>
    </row>
    <row r="216" spans="1:24">
      <c r="A216" s="8"/>
      <c r="B216" s="8"/>
      <c r="C216" s="8"/>
      <c r="D216" s="54"/>
      <c r="E216" s="8"/>
      <c r="F216" s="8"/>
      <c r="G216" s="8"/>
      <c r="H216" s="8"/>
      <c r="I216" s="120"/>
      <c r="J216" s="42"/>
      <c r="K216" s="124" t="str">
        <f>IF(AND($I216&gt;0,$J216&lt;&gt;"",$J216&gt;40000),WORKDAY.INTL($J216,INT(($I216+项目参数!$J$29-1)/项目参数!$J$29)-1,1,项目参数!$B$2:$B$200),"")</f>
        <v/>
      </c>
      <c r="L216" s="125" t="str">
        <f>IF(AND($M216&lt;&gt;"",$M216&gt;40000,$N216&lt;&gt;"",$N216&gt;40000),(1+NETWORKDAYS.INTL($M216,$N216,1,项目参数!$B$2:$B$200))*项目参数!$J$29,"")</f>
        <v/>
      </c>
      <c r="M216" s="42"/>
      <c r="N216" s="42"/>
      <c r="O216" s="61"/>
      <c r="P216" s="64"/>
      <c r="X216" s="102" t="b">
        <f t="shared" si="3"/>
        <v>0</v>
      </c>
    </row>
    <row r="217" spans="1:24">
      <c r="A217" s="8"/>
      <c r="B217" s="8"/>
      <c r="C217" s="8"/>
      <c r="D217" s="54"/>
      <c r="E217" s="8"/>
      <c r="F217" s="8"/>
      <c r="G217" s="8"/>
      <c r="H217" s="8"/>
      <c r="I217" s="120"/>
      <c r="J217" s="42"/>
      <c r="K217" s="124" t="str">
        <f>IF(AND($I217&gt;0,$J217&lt;&gt;"",$J217&gt;40000),WORKDAY.INTL($J217,INT(($I217+项目参数!$J$29-1)/项目参数!$J$29)-1,1,项目参数!$B$2:$B$200),"")</f>
        <v/>
      </c>
      <c r="L217" s="125" t="str">
        <f>IF(AND($M217&lt;&gt;"",$M217&gt;40000,$N217&lt;&gt;"",$N217&gt;40000),(1+NETWORKDAYS.INTL($M217,$N217,1,项目参数!$B$2:$B$200))*项目参数!$J$29,"")</f>
        <v/>
      </c>
      <c r="M217" s="42"/>
      <c r="N217" s="42"/>
      <c r="O217" s="61"/>
      <c r="P217" s="64"/>
      <c r="X217" s="102" t="b">
        <f t="shared" si="3"/>
        <v>0</v>
      </c>
    </row>
    <row r="218" spans="1:24">
      <c r="A218" s="8"/>
      <c r="B218" s="8"/>
      <c r="C218" s="8"/>
      <c r="D218" s="54"/>
      <c r="E218" s="8"/>
      <c r="F218" s="8"/>
      <c r="G218" s="8"/>
      <c r="H218" s="8"/>
      <c r="I218" s="120"/>
      <c r="J218" s="42"/>
      <c r="K218" s="124" t="str">
        <f>IF(AND($I218&gt;0,$J218&lt;&gt;"",$J218&gt;40000),WORKDAY.INTL($J218,INT(($I218+项目参数!$J$29-1)/项目参数!$J$29)-1,1,项目参数!$B$2:$B$200),"")</f>
        <v/>
      </c>
      <c r="L218" s="125" t="str">
        <f>IF(AND($M218&lt;&gt;"",$M218&gt;40000,$N218&lt;&gt;"",$N218&gt;40000),(1+NETWORKDAYS.INTL($M218,$N218,1,项目参数!$B$2:$B$200))*项目参数!$J$29,"")</f>
        <v/>
      </c>
      <c r="M218" s="42"/>
      <c r="N218" s="42"/>
      <c r="O218" s="61"/>
      <c r="P218" s="64"/>
      <c r="X218" s="102" t="b">
        <f t="shared" si="3"/>
        <v>0</v>
      </c>
    </row>
    <row r="219" spans="1:24">
      <c r="A219" s="8"/>
      <c r="B219" s="8"/>
      <c r="C219" s="8"/>
      <c r="D219" s="54"/>
      <c r="E219" s="8"/>
      <c r="F219" s="8"/>
      <c r="G219" s="8"/>
      <c r="H219" s="8"/>
      <c r="I219" s="120"/>
      <c r="J219" s="42"/>
      <c r="K219" s="124" t="str">
        <f>IF(AND($I219&gt;0,$J219&lt;&gt;"",$J219&gt;40000),WORKDAY.INTL($J219,INT(($I219+项目参数!$J$29-1)/项目参数!$J$29)-1,1,项目参数!$B$2:$B$200),"")</f>
        <v/>
      </c>
      <c r="L219" s="125" t="str">
        <f>IF(AND($M219&lt;&gt;"",$M219&gt;40000,$N219&lt;&gt;"",$N219&gt;40000),(1+NETWORKDAYS.INTL($M219,$N219,1,项目参数!$B$2:$B$200))*项目参数!$J$29,"")</f>
        <v/>
      </c>
      <c r="M219" s="42"/>
      <c r="N219" s="42"/>
      <c r="O219" s="61"/>
      <c r="P219" s="64"/>
      <c r="X219" s="102" t="b">
        <f t="shared" si="3"/>
        <v>0</v>
      </c>
    </row>
    <row r="220" spans="1:24">
      <c r="A220" s="8"/>
      <c r="B220" s="8"/>
      <c r="C220" s="8"/>
      <c r="D220" s="54"/>
      <c r="E220" s="8"/>
      <c r="F220" s="8"/>
      <c r="G220" s="8"/>
      <c r="H220" s="8"/>
      <c r="I220" s="120"/>
      <c r="J220" s="42"/>
      <c r="K220" s="124" t="str">
        <f>IF(AND($I220&gt;0,$J220&lt;&gt;"",$J220&gt;40000),WORKDAY.INTL($J220,INT(($I220+项目参数!$J$29-1)/项目参数!$J$29)-1,1,项目参数!$B$2:$B$200),"")</f>
        <v/>
      </c>
      <c r="L220" s="125" t="str">
        <f>IF(AND($M220&lt;&gt;"",$M220&gt;40000,$N220&lt;&gt;"",$N220&gt;40000),(1+NETWORKDAYS.INTL($M220,$N220,1,项目参数!$B$2:$B$200))*项目参数!$J$29,"")</f>
        <v/>
      </c>
      <c r="M220" s="42"/>
      <c r="N220" s="42"/>
      <c r="O220" s="61"/>
      <c r="P220" s="64"/>
      <c r="X220" s="102" t="b">
        <f t="shared" si="3"/>
        <v>0</v>
      </c>
    </row>
    <row r="221" spans="1:24">
      <c r="A221" s="8"/>
      <c r="B221" s="8"/>
      <c r="C221" s="8"/>
      <c r="D221" s="54"/>
      <c r="E221" s="8"/>
      <c r="F221" s="8"/>
      <c r="G221" s="8"/>
      <c r="H221" s="8"/>
      <c r="I221" s="120"/>
      <c r="J221" s="42"/>
      <c r="K221" s="124" t="str">
        <f>IF(AND($I221&gt;0,$J221&lt;&gt;"",$J221&gt;40000),WORKDAY.INTL($J221,INT(($I221+项目参数!$J$29-1)/项目参数!$J$29)-1,1,项目参数!$B$2:$B$200),"")</f>
        <v/>
      </c>
      <c r="L221" s="125" t="str">
        <f>IF(AND($M221&lt;&gt;"",$M221&gt;40000,$N221&lt;&gt;"",$N221&gt;40000),(1+NETWORKDAYS.INTL($M221,$N221,1,项目参数!$B$2:$B$200))*项目参数!$J$29,"")</f>
        <v/>
      </c>
      <c r="M221" s="42"/>
      <c r="N221" s="42"/>
      <c r="O221" s="61"/>
      <c r="P221" s="64"/>
      <c r="X221" s="102" t="b">
        <f t="shared" si="3"/>
        <v>0</v>
      </c>
    </row>
    <row r="222" spans="1:24">
      <c r="A222" s="8"/>
      <c r="B222" s="8"/>
      <c r="C222" s="8"/>
      <c r="D222" s="54"/>
      <c r="E222" s="8"/>
      <c r="F222" s="8"/>
      <c r="G222" s="8"/>
      <c r="H222" s="8"/>
      <c r="I222" s="120"/>
      <c r="J222" s="42"/>
      <c r="K222" s="124" t="str">
        <f>IF(AND($I222&gt;0,$J222&lt;&gt;"",$J222&gt;40000),WORKDAY.INTL($J222,INT(($I222+项目参数!$J$29-1)/项目参数!$J$29)-1,1,项目参数!$B$2:$B$200),"")</f>
        <v/>
      </c>
      <c r="L222" s="125" t="str">
        <f>IF(AND($M222&lt;&gt;"",$M222&gt;40000,$N222&lt;&gt;"",$N222&gt;40000),(1+NETWORKDAYS.INTL($M222,$N222,1,项目参数!$B$2:$B$200))*项目参数!$J$29,"")</f>
        <v/>
      </c>
      <c r="M222" s="42"/>
      <c r="N222" s="42"/>
      <c r="O222" s="61"/>
      <c r="P222" s="64"/>
      <c r="X222" s="102" t="b">
        <f t="shared" si="3"/>
        <v>0</v>
      </c>
    </row>
    <row r="223" spans="1:24">
      <c r="A223" s="8"/>
      <c r="B223" s="8"/>
      <c r="C223" s="8"/>
      <c r="D223" s="54"/>
      <c r="E223" s="8"/>
      <c r="F223" s="8"/>
      <c r="G223" s="8"/>
      <c r="H223" s="8"/>
      <c r="I223" s="120"/>
      <c r="J223" s="42"/>
      <c r="K223" s="124" t="str">
        <f>IF(AND($I223&gt;0,$J223&lt;&gt;"",$J223&gt;40000),WORKDAY.INTL($J223,INT(($I223+项目参数!$J$29-1)/项目参数!$J$29)-1,1,项目参数!$B$2:$B$200),"")</f>
        <v/>
      </c>
      <c r="L223" s="125" t="str">
        <f>IF(AND($M223&lt;&gt;"",$M223&gt;40000,$N223&lt;&gt;"",$N223&gt;40000),(1+NETWORKDAYS.INTL($M223,$N223,1,项目参数!$B$2:$B$200))*项目参数!$J$29,"")</f>
        <v/>
      </c>
      <c r="M223" s="42"/>
      <c r="N223" s="42"/>
      <c r="O223" s="61"/>
      <c r="P223" s="64"/>
      <c r="X223" s="102" t="b">
        <f t="shared" si="3"/>
        <v>0</v>
      </c>
    </row>
    <row r="224" spans="1:24">
      <c r="A224" s="8"/>
      <c r="B224" s="8"/>
      <c r="C224" s="8"/>
      <c r="D224" s="54"/>
      <c r="E224" s="8"/>
      <c r="F224" s="8"/>
      <c r="G224" s="8"/>
      <c r="H224" s="8"/>
      <c r="I224" s="120"/>
      <c r="J224" s="42"/>
      <c r="K224" s="124" t="str">
        <f>IF(AND($I224&gt;0,$J224&lt;&gt;"",$J224&gt;40000),WORKDAY.INTL($J224,INT(($I224+项目参数!$J$29-1)/项目参数!$J$29)-1,1,项目参数!$B$2:$B$200),"")</f>
        <v/>
      </c>
      <c r="L224" s="125" t="str">
        <f>IF(AND($M224&lt;&gt;"",$M224&gt;40000,$N224&lt;&gt;"",$N224&gt;40000),(1+NETWORKDAYS.INTL($M224,$N224,1,项目参数!$B$2:$B$200))*项目参数!$J$29,"")</f>
        <v/>
      </c>
      <c r="M224" s="42"/>
      <c r="N224" s="42"/>
      <c r="O224" s="61"/>
      <c r="P224" s="64"/>
      <c r="X224" s="102" t="b">
        <f t="shared" si="3"/>
        <v>0</v>
      </c>
    </row>
    <row r="225" spans="1:24">
      <c r="A225" s="8"/>
      <c r="B225" s="8"/>
      <c r="C225" s="8"/>
      <c r="D225" s="54"/>
      <c r="E225" s="8"/>
      <c r="F225" s="8"/>
      <c r="G225" s="8"/>
      <c r="H225" s="8"/>
      <c r="I225" s="120"/>
      <c r="J225" s="42"/>
      <c r="K225" s="124" t="str">
        <f>IF(AND($I225&gt;0,$J225&lt;&gt;"",$J225&gt;40000),WORKDAY.INTL($J225,INT(($I225+项目参数!$J$29-1)/项目参数!$J$29)-1,1,项目参数!$B$2:$B$200),"")</f>
        <v/>
      </c>
      <c r="L225" s="125" t="str">
        <f>IF(AND($M225&lt;&gt;"",$M225&gt;40000,$N225&lt;&gt;"",$N225&gt;40000),(1+NETWORKDAYS.INTL($M225,$N225,1,项目参数!$B$2:$B$200))*项目参数!$J$29,"")</f>
        <v/>
      </c>
      <c r="M225" s="42"/>
      <c r="N225" s="42"/>
      <c r="O225" s="61"/>
      <c r="P225" s="64"/>
      <c r="X225" s="102" t="b">
        <f t="shared" si="3"/>
        <v>0</v>
      </c>
    </row>
    <row r="226" spans="1:24">
      <c r="A226" s="8"/>
      <c r="B226" s="8"/>
      <c r="C226" s="8"/>
      <c r="D226" s="54"/>
      <c r="E226" s="8"/>
      <c r="F226" s="8"/>
      <c r="G226" s="8"/>
      <c r="H226" s="8"/>
      <c r="I226" s="120"/>
      <c r="J226" s="42"/>
      <c r="K226" s="124" t="str">
        <f>IF(AND($I226&gt;0,$J226&lt;&gt;"",$J226&gt;40000),WORKDAY.INTL($J226,INT(($I226+项目参数!$J$29-1)/项目参数!$J$29)-1,1,项目参数!$B$2:$B$200),"")</f>
        <v/>
      </c>
      <c r="L226" s="125" t="str">
        <f>IF(AND($M226&lt;&gt;"",$M226&gt;40000,$N226&lt;&gt;"",$N226&gt;40000),(1+NETWORKDAYS.INTL($M226,$N226,1,项目参数!$B$2:$B$200))*项目参数!$J$29,"")</f>
        <v/>
      </c>
      <c r="M226" s="42"/>
      <c r="N226" s="42"/>
      <c r="O226" s="61"/>
      <c r="P226" s="64"/>
      <c r="X226" s="102" t="b">
        <f t="shared" si="3"/>
        <v>0</v>
      </c>
    </row>
    <row r="227" spans="1:24">
      <c r="A227" s="8"/>
      <c r="B227" s="8"/>
      <c r="C227" s="8"/>
      <c r="D227" s="54"/>
      <c r="E227" s="8"/>
      <c r="F227" s="8"/>
      <c r="G227" s="8"/>
      <c r="H227" s="8"/>
      <c r="I227" s="120"/>
      <c r="J227" s="42"/>
      <c r="K227" s="124" t="str">
        <f>IF(AND($I227&gt;0,$J227&lt;&gt;"",$J227&gt;40000),WORKDAY.INTL($J227,INT(($I227+项目参数!$J$29-1)/项目参数!$J$29)-1,1,项目参数!$B$2:$B$200),"")</f>
        <v/>
      </c>
      <c r="L227" s="125" t="str">
        <f>IF(AND($M227&lt;&gt;"",$M227&gt;40000,$N227&lt;&gt;"",$N227&gt;40000),(1+NETWORKDAYS.INTL($M227,$N227,1,项目参数!$B$2:$B$200))*项目参数!$J$29,"")</f>
        <v/>
      </c>
      <c r="M227" s="42"/>
      <c r="N227" s="42"/>
      <c r="O227" s="61"/>
      <c r="P227" s="64"/>
      <c r="X227" s="102" t="b">
        <f t="shared" si="3"/>
        <v>0</v>
      </c>
    </row>
    <row r="228" spans="1:24">
      <c r="A228" s="8"/>
      <c r="B228" s="8"/>
      <c r="C228" s="8"/>
      <c r="D228" s="54"/>
      <c r="E228" s="8"/>
      <c r="F228" s="8"/>
      <c r="G228" s="8"/>
      <c r="H228" s="8"/>
      <c r="I228" s="120"/>
      <c r="J228" s="42"/>
      <c r="K228" s="124" t="str">
        <f>IF(AND($I228&gt;0,$J228&lt;&gt;"",$J228&gt;40000),WORKDAY.INTL($J228,INT(($I228+项目参数!$J$29-1)/项目参数!$J$29)-1,1,项目参数!$B$2:$B$200),"")</f>
        <v/>
      </c>
      <c r="L228" s="125" t="str">
        <f>IF(AND($M228&lt;&gt;"",$M228&gt;40000,$N228&lt;&gt;"",$N228&gt;40000),(1+NETWORKDAYS.INTL($M228,$N228,1,项目参数!$B$2:$B$200))*项目参数!$J$29,"")</f>
        <v/>
      </c>
      <c r="M228" s="42"/>
      <c r="N228" s="42"/>
      <c r="O228" s="61"/>
      <c r="P228" s="64"/>
      <c r="X228" s="102" t="b">
        <f t="shared" si="3"/>
        <v>0</v>
      </c>
    </row>
    <row r="229" spans="1:24">
      <c r="A229" s="8"/>
      <c r="B229" s="8"/>
      <c r="C229" s="8"/>
      <c r="D229" s="54"/>
      <c r="E229" s="8"/>
      <c r="F229" s="8"/>
      <c r="G229" s="8"/>
      <c r="H229" s="8"/>
      <c r="I229" s="120"/>
      <c r="J229" s="42"/>
      <c r="K229" s="124" t="str">
        <f>IF(AND($I229&gt;0,$J229&lt;&gt;"",$J229&gt;40000),WORKDAY.INTL($J229,INT(($I229+项目参数!$J$29-1)/项目参数!$J$29)-1,1,项目参数!$B$2:$B$200),"")</f>
        <v/>
      </c>
      <c r="L229" s="125" t="str">
        <f>IF(AND($M229&lt;&gt;"",$M229&gt;40000,$N229&lt;&gt;"",$N229&gt;40000),(1+NETWORKDAYS.INTL($M229,$N229,1,项目参数!$B$2:$B$200))*项目参数!$J$29,"")</f>
        <v/>
      </c>
      <c r="M229" s="42"/>
      <c r="N229" s="42"/>
      <c r="O229" s="61"/>
      <c r="P229" s="64"/>
      <c r="X229" s="102" t="b">
        <f t="shared" si="3"/>
        <v>0</v>
      </c>
    </row>
    <row r="230" spans="1:24">
      <c r="A230" s="8"/>
      <c r="B230" s="8"/>
      <c r="C230" s="8"/>
      <c r="D230" s="54"/>
      <c r="E230" s="8"/>
      <c r="F230" s="8"/>
      <c r="G230" s="8"/>
      <c r="H230" s="8"/>
      <c r="I230" s="120"/>
      <c r="J230" s="42"/>
      <c r="K230" s="124" t="str">
        <f>IF(AND($I230&gt;0,$J230&lt;&gt;"",$J230&gt;40000),WORKDAY.INTL($J230,INT(($I230+项目参数!$J$29-1)/项目参数!$J$29)-1,1,项目参数!$B$2:$B$200),"")</f>
        <v/>
      </c>
      <c r="L230" s="125" t="str">
        <f>IF(AND($M230&lt;&gt;"",$M230&gt;40000,$N230&lt;&gt;"",$N230&gt;40000),(1+NETWORKDAYS.INTL($M230,$N230,1,项目参数!$B$2:$B$200))*项目参数!$J$29,"")</f>
        <v/>
      </c>
      <c r="M230" s="42"/>
      <c r="N230" s="42"/>
      <c r="O230" s="61"/>
      <c r="P230" s="64"/>
      <c r="X230" s="102" t="b">
        <f t="shared" si="3"/>
        <v>0</v>
      </c>
    </row>
    <row r="231" spans="1:24">
      <c r="A231" s="8"/>
      <c r="B231" s="8"/>
      <c r="C231" s="8"/>
      <c r="D231" s="54"/>
      <c r="E231" s="8"/>
      <c r="F231" s="8"/>
      <c r="G231" s="8"/>
      <c r="H231" s="8"/>
      <c r="I231" s="120"/>
      <c r="J231" s="42"/>
      <c r="K231" s="124" t="str">
        <f>IF(AND($I231&gt;0,$J231&lt;&gt;"",$J231&gt;40000),WORKDAY.INTL($J231,INT(($I231+项目参数!$J$29-1)/项目参数!$J$29)-1,1,项目参数!$B$2:$B$200),"")</f>
        <v/>
      </c>
      <c r="L231" s="125" t="str">
        <f>IF(AND($M231&lt;&gt;"",$M231&gt;40000,$N231&lt;&gt;"",$N231&gt;40000),(1+NETWORKDAYS.INTL($M231,$N231,1,项目参数!$B$2:$B$200))*项目参数!$J$29,"")</f>
        <v/>
      </c>
      <c r="M231" s="42"/>
      <c r="N231" s="42"/>
      <c r="O231" s="61"/>
      <c r="P231" s="64"/>
      <c r="X231" s="102" t="b">
        <f t="shared" si="3"/>
        <v>0</v>
      </c>
    </row>
    <row r="232" spans="1:24">
      <c r="A232" s="8"/>
      <c r="B232" s="8"/>
      <c r="C232" s="8"/>
      <c r="D232" s="54"/>
      <c r="E232" s="8"/>
      <c r="F232" s="8"/>
      <c r="G232" s="8"/>
      <c r="H232" s="8"/>
      <c r="I232" s="120"/>
      <c r="J232" s="42"/>
      <c r="K232" s="124" t="str">
        <f>IF(AND($I232&gt;0,$J232&lt;&gt;"",$J232&gt;40000),WORKDAY.INTL($J232,INT(($I232+项目参数!$J$29-1)/项目参数!$J$29)-1,1,项目参数!$B$2:$B$200),"")</f>
        <v/>
      </c>
      <c r="L232" s="125" t="str">
        <f>IF(AND($M232&lt;&gt;"",$M232&gt;40000,$N232&lt;&gt;"",$N232&gt;40000),(1+NETWORKDAYS.INTL($M232,$N232,1,项目参数!$B$2:$B$200))*项目参数!$J$29,"")</f>
        <v/>
      </c>
      <c r="M232" s="42"/>
      <c r="N232" s="42"/>
      <c r="O232" s="61"/>
      <c r="P232" s="64"/>
      <c r="X232" s="102" t="b">
        <f t="shared" si="3"/>
        <v>0</v>
      </c>
    </row>
    <row r="233" spans="1:24">
      <c r="A233" s="8"/>
      <c r="B233" s="8"/>
      <c r="C233" s="8"/>
      <c r="D233" s="54"/>
      <c r="E233" s="8"/>
      <c r="F233" s="8"/>
      <c r="G233" s="8"/>
      <c r="H233" s="8"/>
      <c r="I233" s="120"/>
      <c r="J233" s="42"/>
      <c r="K233" s="124" t="str">
        <f>IF(AND($I233&gt;0,$J233&lt;&gt;"",$J233&gt;40000),WORKDAY.INTL($J233,INT(($I233+项目参数!$J$29-1)/项目参数!$J$29)-1,1,项目参数!$B$2:$B$200),"")</f>
        <v/>
      </c>
      <c r="L233" s="125" t="str">
        <f>IF(AND($M233&lt;&gt;"",$M233&gt;40000,$N233&lt;&gt;"",$N233&gt;40000),(1+NETWORKDAYS.INTL($M233,$N233,1,项目参数!$B$2:$B$200))*项目参数!$J$29,"")</f>
        <v/>
      </c>
      <c r="M233" s="42"/>
      <c r="N233" s="42"/>
      <c r="O233" s="61"/>
      <c r="P233" s="64"/>
      <c r="X233" s="102" t="b">
        <f t="shared" si="3"/>
        <v>0</v>
      </c>
    </row>
    <row r="234" spans="1:24">
      <c r="A234" s="8"/>
      <c r="B234" s="8"/>
      <c r="C234" s="8"/>
      <c r="D234" s="54"/>
      <c r="E234" s="8"/>
      <c r="F234" s="8"/>
      <c r="G234" s="8"/>
      <c r="H234" s="8"/>
      <c r="I234" s="120"/>
      <c r="J234" s="42"/>
      <c r="K234" s="124" t="str">
        <f>IF(AND($I234&gt;0,$J234&lt;&gt;"",$J234&gt;40000),WORKDAY.INTL($J234,INT(($I234+项目参数!$J$29-1)/项目参数!$J$29)-1,1,项目参数!$B$2:$B$200),"")</f>
        <v/>
      </c>
      <c r="L234" s="125" t="str">
        <f>IF(AND($M234&lt;&gt;"",$M234&gt;40000,$N234&lt;&gt;"",$N234&gt;40000),(1+NETWORKDAYS.INTL($M234,$N234,1,项目参数!$B$2:$B$200))*项目参数!$J$29,"")</f>
        <v/>
      </c>
      <c r="M234" s="42"/>
      <c r="N234" s="42"/>
      <c r="O234" s="61"/>
      <c r="P234" s="64"/>
      <c r="X234" s="102" t="b">
        <f t="shared" si="3"/>
        <v>0</v>
      </c>
    </row>
    <row r="235" spans="1:24">
      <c r="A235" s="8"/>
      <c r="B235" s="8"/>
      <c r="C235" s="8"/>
      <c r="D235" s="54"/>
      <c r="E235" s="8"/>
      <c r="F235" s="8"/>
      <c r="G235" s="8"/>
      <c r="H235" s="8"/>
      <c r="I235" s="120"/>
      <c r="J235" s="42"/>
      <c r="K235" s="124" t="str">
        <f>IF(AND($I235&gt;0,$J235&lt;&gt;"",$J235&gt;40000),WORKDAY.INTL($J235,INT(($I235+项目参数!$J$29-1)/项目参数!$J$29)-1,1,项目参数!$B$2:$B$200),"")</f>
        <v/>
      </c>
      <c r="L235" s="125" t="str">
        <f>IF(AND($M235&lt;&gt;"",$M235&gt;40000,$N235&lt;&gt;"",$N235&gt;40000),(1+NETWORKDAYS.INTL($M235,$N235,1,项目参数!$B$2:$B$200))*项目参数!$J$29,"")</f>
        <v/>
      </c>
      <c r="M235" s="42"/>
      <c r="N235" s="42"/>
      <c r="O235" s="61"/>
      <c r="P235" s="64"/>
      <c r="X235" s="102" t="b">
        <f t="shared" si="3"/>
        <v>0</v>
      </c>
    </row>
    <row r="236" spans="1:24">
      <c r="A236" s="8"/>
      <c r="B236" s="8"/>
      <c r="C236" s="8"/>
      <c r="D236" s="54"/>
      <c r="E236" s="8"/>
      <c r="F236" s="8"/>
      <c r="G236" s="8"/>
      <c r="H236" s="8"/>
      <c r="I236" s="120"/>
      <c r="J236" s="42"/>
      <c r="K236" s="124" t="str">
        <f>IF(AND($I236&gt;0,$J236&lt;&gt;"",$J236&gt;40000),WORKDAY.INTL($J236,INT(($I236+项目参数!$J$29-1)/项目参数!$J$29)-1,1,项目参数!$B$2:$B$200),"")</f>
        <v/>
      </c>
      <c r="L236" s="125" t="str">
        <f>IF(AND($M236&lt;&gt;"",$M236&gt;40000,$N236&lt;&gt;"",$N236&gt;40000),(1+NETWORKDAYS.INTL($M236,$N236,1,项目参数!$B$2:$B$200))*项目参数!$J$29,"")</f>
        <v/>
      </c>
      <c r="M236" s="42"/>
      <c r="N236" s="42"/>
      <c r="O236" s="61"/>
      <c r="P236" s="64"/>
      <c r="X236" s="102" t="b">
        <f t="shared" si="3"/>
        <v>0</v>
      </c>
    </row>
    <row r="237" spans="1:24">
      <c r="A237" s="8"/>
      <c r="B237" s="8"/>
      <c r="C237" s="8"/>
      <c r="D237" s="54"/>
      <c r="E237" s="8"/>
      <c r="F237" s="8"/>
      <c r="G237" s="8"/>
      <c r="H237" s="8"/>
      <c r="I237" s="120"/>
      <c r="J237" s="42"/>
      <c r="K237" s="124" t="str">
        <f>IF(AND($I237&gt;0,$J237&lt;&gt;"",$J237&gt;40000),WORKDAY.INTL($J237,INT(($I237+项目参数!$J$29-1)/项目参数!$J$29)-1,1,项目参数!$B$2:$B$200),"")</f>
        <v/>
      </c>
      <c r="L237" s="125" t="str">
        <f>IF(AND($M237&lt;&gt;"",$M237&gt;40000,$N237&lt;&gt;"",$N237&gt;40000),(1+NETWORKDAYS.INTL($M237,$N237,1,项目参数!$B$2:$B$200))*项目参数!$J$29,"")</f>
        <v/>
      </c>
      <c r="M237" s="42"/>
      <c r="N237" s="42"/>
      <c r="O237" s="61"/>
      <c r="P237" s="64"/>
      <c r="X237" s="102" t="b">
        <f t="shared" si="3"/>
        <v>0</v>
      </c>
    </row>
    <row r="238" spans="1:24">
      <c r="A238" s="8"/>
      <c r="B238" s="8"/>
      <c r="C238" s="8"/>
      <c r="D238" s="54"/>
      <c r="E238" s="8"/>
      <c r="F238" s="8"/>
      <c r="G238" s="8"/>
      <c r="H238" s="8"/>
      <c r="I238" s="120"/>
      <c r="J238" s="42"/>
      <c r="K238" s="124" t="str">
        <f>IF(AND($I238&gt;0,$J238&lt;&gt;"",$J238&gt;40000),WORKDAY.INTL($J238,INT(($I238+项目参数!$J$29-1)/项目参数!$J$29)-1,1,项目参数!$B$2:$B$200),"")</f>
        <v/>
      </c>
      <c r="L238" s="125" t="str">
        <f>IF(AND($M238&lt;&gt;"",$M238&gt;40000,$N238&lt;&gt;"",$N238&gt;40000),(1+NETWORKDAYS.INTL($M238,$N238,1,项目参数!$B$2:$B$200))*项目参数!$J$29,"")</f>
        <v/>
      </c>
      <c r="M238" s="42"/>
      <c r="N238" s="42"/>
      <c r="O238" s="61"/>
      <c r="P238" s="64"/>
      <c r="X238" s="102" t="b">
        <f t="shared" si="3"/>
        <v>0</v>
      </c>
    </row>
    <row r="239" spans="1:24">
      <c r="A239" s="8"/>
      <c r="B239" s="8"/>
      <c r="C239" s="8"/>
      <c r="D239" s="54"/>
      <c r="E239" s="8"/>
      <c r="F239" s="8"/>
      <c r="G239" s="8"/>
      <c r="H239" s="8"/>
      <c r="I239" s="120"/>
      <c r="J239" s="42"/>
      <c r="K239" s="124" t="str">
        <f>IF(AND($I239&gt;0,$J239&lt;&gt;"",$J239&gt;40000),WORKDAY.INTL($J239,INT(($I239+项目参数!$J$29-1)/项目参数!$J$29)-1,1,项目参数!$B$2:$B$200),"")</f>
        <v/>
      </c>
      <c r="L239" s="125" t="str">
        <f>IF(AND($M239&lt;&gt;"",$M239&gt;40000,$N239&lt;&gt;"",$N239&gt;40000),(1+NETWORKDAYS.INTL($M239,$N239,1,项目参数!$B$2:$B$200))*项目参数!$J$29,"")</f>
        <v/>
      </c>
      <c r="M239" s="42"/>
      <c r="N239" s="42"/>
      <c r="O239" s="61"/>
      <c r="P239" s="64"/>
      <c r="X239" s="102" t="b">
        <f t="shared" si="3"/>
        <v>0</v>
      </c>
    </row>
    <row r="240" spans="1:24">
      <c r="A240" s="8"/>
      <c r="B240" s="8"/>
      <c r="C240" s="8"/>
      <c r="D240" s="54"/>
      <c r="E240" s="8"/>
      <c r="F240" s="8"/>
      <c r="G240" s="8"/>
      <c r="H240" s="8"/>
      <c r="I240" s="120"/>
      <c r="J240" s="42"/>
      <c r="K240" s="124" t="str">
        <f>IF(AND($I240&gt;0,$J240&lt;&gt;"",$J240&gt;40000),WORKDAY.INTL($J240,INT(($I240+项目参数!$J$29-1)/项目参数!$J$29)-1,1,项目参数!$B$2:$B$200),"")</f>
        <v/>
      </c>
      <c r="L240" s="125" t="str">
        <f>IF(AND($M240&lt;&gt;"",$M240&gt;40000,$N240&lt;&gt;"",$N240&gt;40000),(1+NETWORKDAYS.INTL($M240,$N240,1,项目参数!$B$2:$B$200))*项目参数!$J$29,"")</f>
        <v/>
      </c>
      <c r="M240" s="42"/>
      <c r="N240" s="42"/>
      <c r="O240" s="61"/>
      <c r="P240" s="64"/>
      <c r="X240" s="102" t="b">
        <f t="shared" si="3"/>
        <v>0</v>
      </c>
    </row>
    <row r="241" spans="1:24">
      <c r="A241" s="8"/>
      <c r="B241" s="8"/>
      <c r="C241" s="8"/>
      <c r="D241" s="54"/>
      <c r="E241" s="8"/>
      <c r="F241" s="8"/>
      <c r="G241" s="8"/>
      <c r="H241" s="8"/>
      <c r="I241" s="120"/>
      <c r="J241" s="42"/>
      <c r="K241" s="124" t="str">
        <f>IF(AND($I241&gt;0,$J241&lt;&gt;"",$J241&gt;40000),WORKDAY.INTL($J241,INT(($I241+项目参数!$J$29-1)/项目参数!$J$29)-1,1,项目参数!$B$2:$B$200),"")</f>
        <v/>
      </c>
      <c r="L241" s="125" t="str">
        <f>IF(AND($M241&lt;&gt;"",$M241&gt;40000,$N241&lt;&gt;"",$N241&gt;40000),(1+NETWORKDAYS.INTL($M241,$N241,1,项目参数!$B$2:$B$200))*项目参数!$J$29,"")</f>
        <v/>
      </c>
      <c r="M241" s="42"/>
      <c r="N241" s="42"/>
      <c r="O241" s="61"/>
      <c r="P241" s="64"/>
      <c r="X241" s="102" t="b">
        <f t="shared" si="3"/>
        <v>0</v>
      </c>
    </row>
    <row r="242" spans="1:24">
      <c r="A242" s="8"/>
      <c r="B242" s="8"/>
      <c r="C242" s="8"/>
      <c r="D242" s="54"/>
      <c r="E242" s="8"/>
      <c r="F242" s="8"/>
      <c r="G242" s="8"/>
      <c r="H242" s="8"/>
      <c r="I242" s="120"/>
      <c r="J242" s="42"/>
      <c r="K242" s="124" t="str">
        <f>IF(AND($I242&gt;0,$J242&lt;&gt;"",$J242&gt;40000),WORKDAY.INTL($J242,INT(($I242+项目参数!$J$29-1)/项目参数!$J$29)-1,1,项目参数!$B$2:$B$200),"")</f>
        <v/>
      </c>
      <c r="L242" s="125" t="str">
        <f>IF(AND($M242&lt;&gt;"",$M242&gt;40000,$N242&lt;&gt;"",$N242&gt;40000),(1+NETWORKDAYS.INTL($M242,$N242,1,项目参数!$B$2:$B$200))*项目参数!$J$29,"")</f>
        <v/>
      </c>
      <c r="M242" s="42"/>
      <c r="N242" s="42"/>
      <c r="O242" s="61"/>
      <c r="P242" s="64"/>
      <c r="X242" s="102" t="b">
        <f t="shared" si="3"/>
        <v>0</v>
      </c>
    </row>
    <row r="243" spans="1:24">
      <c r="A243" s="8"/>
      <c r="B243" s="8"/>
      <c r="C243" s="8"/>
      <c r="D243" s="54"/>
      <c r="E243" s="8"/>
      <c r="F243" s="8"/>
      <c r="G243" s="8"/>
      <c r="H243" s="8"/>
      <c r="I243" s="120"/>
      <c r="J243" s="42"/>
      <c r="K243" s="124" t="str">
        <f>IF(AND($I243&gt;0,$J243&lt;&gt;"",$J243&gt;40000),WORKDAY.INTL($J243,INT(($I243+项目参数!$J$29-1)/项目参数!$J$29)-1,1,项目参数!$B$2:$B$200),"")</f>
        <v/>
      </c>
      <c r="L243" s="125" t="str">
        <f>IF(AND($M243&lt;&gt;"",$M243&gt;40000,$N243&lt;&gt;"",$N243&gt;40000),(1+NETWORKDAYS.INTL($M243,$N243,1,项目参数!$B$2:$B$200))*项目参数!$J$29,"")</f>
        <v/>
      </c>
      <c r="M243" s="42"/>
      <c r="N243" s="42"/>
      <c r="O243" s="61"/>
      <c r="P243" s="64"/>
      <c r="X243" s="102" t="b">
        <f t="shared" si="3"/>
        <v>0</v>
      </c>
    </row>
    <row r="244" spans="1:24">
      <c r="A244" s="8"/>
      <c r="B244" s="8"/>
      <c r="C244" s="8"/>
      <c r="D244" s="54"/>
      <c r="E244" s="8"/>
      <c r="F244" s="8"/>
      <c r="G244" s="8"/>
      <c r="H244" s="8"/>
      <c r="I244" s="120"/>
      <c r="J244" s="42"/>
      <c r="K244" s="124" t="str">
        <f>IF(AND($I244&gt;0,$J244&lt;&gt;"",$J244&gt;40000),WORKDAY.INTL($J244,INT(($I244+项目参数!$J$29-1)/项目参数!$J$29)-1,1,项目参数!$B$2:$B$200),"")</f>
        <v/>
      </c>
      <c r="L244" s="125" t="str">
        <f>IF(AND($M244&lt;&gt;"",$M244&gt;40000,$N244&lt;&gt;"",$N244&gt;40000),(1+NETWORKDAYS.INTL($M244,$N244,1,项目参数!$B$2:$B$200))*项目参数!$J$29,"")</f>
        <v/>
      </c>
      <c r="M244" s="42"/>
      <c r="N244" s="42"/>
      <c r="O244" s="61"/>
      <c r="P244" s="64"/>
      <c r="X244" s="102" t="b">
        <f t="shared" si="3"/>
        <v>0</v>
      </c>
    </row>
    <row r="245" spans="1:24">
      <c r="A245" s="8"/>
      <c r="B245" s="8"/>
      <c r="C245" s="8"/>
      <c r="D245" s="54"/>
      <c r="E245" s="8"/>
      <c r="F245" s="8"/>
      <c r="G245" s="8"/>
      <c r="H245" s="8"/>
      <c r="I245" s="120"/>
      <c r="J245" s="42"/>
      <c r="K245" s="124" t="str">
        <f>IF(AND($I245&gt;0,$J245&lt;&gt;"",$J245&gt;40000),WORKDAY.INTL($J245,INT(($I245+项目参数!$J$29-1)/项目参数!$J$29)-1,1,项目参数!$B$2:$B$200),"")</f>
        <v/>
      </c>
      <c r="L245" s="125" t="str">
        <f>IF(AND($M245&lt;&gt;"",$M245&gt;40000,$N245&lt;&gt;"",$N245&gt;40000),(1+NETWORKDAYS.INTL($M245,$N245,1,项目参数!$B$2:$B$200))*项目参数!$J$29,"")</f>
        <v/>
      </c>
      <c r="M245" s="42"/>
      <c r="N245" s="42"/>
      <c r="O245" s="61"/>
      <c r="P245" s="64"/>
      <c r="X245" s="102" t="b">
        <f t="shared" si="3"/>
        <v>0</v>
      </c>
    </row>
    <row r="246" spans="1:24">
      <c r="A246" s="8"/>
      <c r="B246" s="8"/>
      <c r="C246" s="8"/>
      <c r="D246" s="54"/>
      <c r="E246" s="8"/>
      <c r="F246" s="8"/>
      <c r="G246" s="8"/>
      <c r="H246" s="8"/>
      <c r="I246" s="120"/>
      <c r="J246" s="42"/>
      <c r="K246" s="124" t="str">
        <f>IF(AND($I246&gt;0,$J246&lt;&gt;"",$J246&gt;40000),WORKDAY.INTL($J246,INT(($I246+项目参数!$J$29-1)/项目参数!$J$29)-1,1,项目参数!$B$2:$B$200),"")</f>
        <v/>
      </c>
      <c r="L246" s="125" t="str">
        <f>IF(AND($M246&lt;&gt;"",$M246&gt;40000,$N246&lt;&gt;"",$N246&gt;40000),(1+NETWORKDAYS.INTL($M246,$N246,1,项目参数!$B$2:$B$200))*项目参数!$J$29,"")</f>
        <v/>
      </c>
      <c r="M246" s="42"/>
      <c r="N246" s="42"/>
      <c r="O246" s="61"/>
      <c r="P246" s="64"/>
      <c r="X246" s="102" t="b">
        <f t="shared" si="3"/>
        <v>0</v>
      </c>
    </row>
    <row r="247" spans="1:24">
      <c r="A247" s="8"/>
      <c r="B247" s="8"/>
      <c r="C247" s="8"/>
      <c r="D247" s="54"/>
      <c r="E247" s="8"/>
      <c r="F247" s="8"/>
      <c r="G247" s="8"/>
      <c r="H247" s="8"/>
      <c r="I247" s="120"/>
      <c r="J247" s="42"/>
      <c r="K247" s="124" t="str">
        <f>IF(AND($I247&gt;0,$J247&lt;&gt;"",$J247&gt;40000),WORKDAY.INTL($J247,INT(($I247+项目参数!$J$29-1)/项目参数!$J$29)-1,1,项目参数!$B$2:$B$200),"")</f>
        <v/>
      </c>
      <c r="L247" s="125" t="str">
        <f>IF(AND($M247&lt;&gt;"",$M247&gt;40000,$N247&lt;&gt;"",$N247&gt;40000),(1+NETWORKDAYS.INTL($M247,$N247,1,项目参数!$B$2:$B$200))*项目参数!$J$29,"")</f>
        <v/>
      </c>
      <c r="M247" s="42"/>
      <c r="N247" s="42"/>
      <c r="O247" s="61"/>
      <c r="P247" s="64"/>
      <c r="X247" s="102" t="b">
        <f t="shared" si="3"/>
        <v>0</v>
      </c>
    </row>
    <row r="248" spans="1:24">
      <c r="A248" s="8"/>
      <c r="B248" s="8"/>
      <c r="C248" s="8"/>
      <c r="D248" s="54"/>
      <c r="E248" s="8"/>
      <c r="F248" s="8"/>
      <c r="G248" s="8"/>
      <c r="H248" s="8"/>
      <c r="I248" s="120"/>
      <c r="J248" s="42"/>
      <c r="K248" s="124" t="str">
        <f>IF(AND($I248&gt;0,$J248&lt;&gt;"",$J248&gt;40000),WORKDAY.INTL($J248,INT(($I248+项目参数!$J$29-1)/项目参数!$J$29)-1,1,项目参数!$B$2:$B$200),"")</f>
        <v/>
      </c>
      <c r="L248" s="125" t="str">
        <f>IF(AND($M248&lt;&gt;"",$M248&gt;40000,$N248&lt;&gt;"",$N248&gt;40000),(1+NETWORKDAYS.INTL($M248,$N248,1,项目参数!$B$2:$B$200))*项目参数!$J$29,"")</f>
        <v/>
      </c>
      <c r="M248" s="42"/>
      <c r="N248" s="42"/>
      <c r="O248" s="61"/>
      <c r="P248" s="64"/>
      <c r="X248" s="102" t="b">
        <f t="shared" si="3"/>
        <v>0</v>
      </c>
    </row>
    <row r="249" spans="1:24">
      <c r="A249" s="8"/>
      <c r="B249" s="8"/>
      <c r="C249" s="8"/>
      <c r="D249" s="54"/>
      <c r="E249" s="8"/>
      <c r="F249" s="8"/>
      <c r="G249" s="8"/>
      <c r="H249" s="8"/>
      <c r="I249" s="120"/>
      <c r="J249" s="42"/>
      <c r="K249" s="124" t="str">
        <f>IF(AND($I249&gt;0,$J249&lt;&gt;"",$J249&gt;40000),WORKDAY.INTL($J249,INT(($I249+项目参数!$J$29-1)/项目参数!$J$29)-1,1,项目参数!$B$2:$B$200),"")</f>
        <v/>
      </c>
      <c r="L249" s="125" t="str">
        <f>IF(AND($M249&lt;&gt;"",$M249&gt;40000,$N249&lt;&gt;"",$N249&gt;40000),(1+NETWORKDAYS.INTL($M249,$N249,1,项目参数!$B$2:$B$200))*项目参数!$J$29,"")</f>
        <v/>
      </c>
      <c r="M249" s="42"/>
      <c r="N249" s="42"/>
      <c r="O249" s="61"/>
      <c r="P249" s="64"/>
      <c r="X249" s="102" t="b">
        <f t="shared" si="3"/>
        <v>0</v>
      </c>
    </row>
    <row r="250" spans="1:24">
      <c r="A250" s="8"/>
      <c r="B250" s="8"/>
      <c r="C250" s="8"/>
      <c r="D250" s="54"/>
      <c r="E250" s="8"/>
      <c r="F250" s="8"/>
      <c r="G250" s="8"/>
      <c r="H250" s="8"/>
      <c r="I250" s="120"/>
      <c r="J250" s="42"/>
      <c r="K250" s="124" t="str">
        <f>IF(AND($I250&gt;0,$J250&lt;&gt;"",$J250&gt;40000),WORKDAY.INTL($J250,INT(($I250+项目参数!$J$29-1)/项目参数!$J$29)-1,1,项目参数!$B$2:$B$200),"")</f>
        <v/>
      </c>
      <c r="L250" s="125" t="str">
        <f>IF(AND($M250&lt;&gt;"",$M250&gt;40000,$N250&lt;&gt;"",$N250&gt;40000),(1+NETWORKDAYS.INTL($M250,$N250,1,项目参数!$B$2:$B$200))*项目参数!$J$29,"")</f>
        <v/>
      </c>
      <c r="M250" s="42"/>
      <c r="N250" s="42"/>
      <c r="O250" s="61"/>
      <c r="P250" s="64"/>
      <c r="X250" s="102" t="b">
        <f t="shared" si="3"/>
        <v>0</v>
      </c>
    </row>
    <row r="251" spans="1:24">
      <c r="A251" s="8"/>
      <c r="B251" s="8"/>
      <c r="C251" s="8"/>
      <c r="D251" s="54"/>
      <c r="E251" s="8"/>
      <c r="F251" s="8"/>
      <c r="G251" s="8"/>
      <c r="H251" s="8"/>
      <c r="I251" s="120"/>
      <c r="J251" s="42"/>
      <c r="K251" s="124" t="str">
        <f>IF(AND($I251&gt;0,$J251&lt;&gt;"",$J251&gt;40000),WORKDAY.INTL($J251,INT(($I251+项目参数!$J$29-1)/项目参数!$J$29)-1,1,项目参数!$B$2:$B$200),"")</f>
        <v/>
      </c>
      <c r="L251" s="125" t="str">
        <f>IF(AND($M251&lt;&gt;"",$M251&gt;40000,$N251&lt;&gt;"",$N251&gt;40000),(1+NETWORKDAYS.INTL($M251,$N251,1,项目参数!$B$2:$B$200))*项目参数!$J$29,"")</f>
        <v/>
      </c>
      <c r="M251" s="42"/>
      <c r="N251" s="42"/>
      <c r="O251" s="61"/>
      <c r="P251" s="64"/>
      <c r="X251" s="102" t="b">
        <f t="shared" si="3"/>
        <v>0</v>
      </c>
    </row>
    <row r="252" spans="1:24">
      <c r="A252" s="8"/>
      <c r="B252" s="8"/>
      <c r="C252" s="8"/>
      <c r="D252" s="54"/>
      <c r="E252" s="8"/>
      <c r="F252" s="8"/>
      <c r="G252" s="8"/>
      <c r="H252" s="8"/>
      <c r="I252" s="120"/>
      <c r="J252" s="42"/>
      <c r="K252" s="124" t="str">
        <f>IF(AND($I252&gt;0,$J252&lt;&gt;"",$J252&gt;40000),WORKDAY.INTL($J252,INT(($I252+项目参数!$J$29-1)/项目参数!$J$29)-1,1,项目参数!$B$2:$B$200),"")</f>
        <v/>
      </c>
      <c r="L252" s="125" t="str">
        <f>IF(AND($M252&lt;&gt;"",$M252&gt;40000,$N252&lt;&gt;"",$N252&gt;40000),(1+NETWORKDAYS.INTL($M252,$N252,1,项目参数!$B$2:$B$200))*项目参数!$J$29,"")</f>
        <v/>
      </c>
      <c r="M252" s="42"/>
      <c r="N252" s="42"/>
      <c r="O252" s="61"/>
      <c r="P252" s="64"/>
      <c r="X252" s="102" t="b">
        <f t="shared" si="3"/>
        <v>0</v>
      </c>
    </row>
    <row r="253" spans="1:24">
      <c r="A253" s="8"/>
      <c r="B253" s="8"/>
      <c r="C253" s="8"/>
      <c r="D253" s="54"/>
      <c r="E253" s="8"/>
      <c r="F253" s="8"/>
      <c r="G253" s="8"/>
      <c r="H253" s="8"/>
      <c r="I253" s="120"/>
      <c r="J253" s="42"/>
      <c r="K253" s="124" t="str">
        <f>IF(AND($I253&gt;0,$J253&lt;&gt;"",$J253&gt;40000),WORKDAY.INTL($J253,INT(($I253+项目参数!$J$29-1)/项目参数!$J$29)-1,1,项目参数!$B$2:$B$200),"")</f>
        <v/>
      </c>
      <c r="L253" s="125" t="str">
        <f>IF(AND($M253&lt;&gt;"",$M253&gt;40000,$N253&lt;&gt;"",$N253&gt;40000),(1+NETWORKDAYS.INTL($M253,$N253,1,项目参数!$B$2:$B$200))*项目参数!$J$29,"")</f>
        <v/>
      </c>
      <c r="M253" s="42"/>
      <c r="N253" s="42"/>
      <c r="O253" s="61"/>
      <c r="P253" s="64"/>
      <c r="X253" s="102" t="b">
        <f t="shared" si="3"/>
        <v>0</v>
      </c>
    </row>
    <row r="254" spans="1:24">
      <c r="A254" s="8"/>
      <c r="B254" s="8"/>
      <c r="C254" s="8"/>
      <c r="D254" s="54"/>
      <c r="E254" s="8"/>
      <c r="F254" s="8"/>
      <c r="G254" s="8"/>
      <c r="H254" s="8"/>
      <c r="I254" s="120"/>
      <c r="J254" s="42"/>
      <c r="K254" s="124" t="str">
        <f>IF(AND($I254&gt;0,$J254&lt;&gt;"",$J254&gt;40000),WORKDAY.INTL($J254,INT(($I254+项目参数!$J$29-1)/项目参数!$J$29)-1,1,项目参数!$B$2:$B$200),"")</f>
        <v/>
      </c>
      <c r="L254" s="125" t="str">
        <f>IF(AND($M254&lt;&gt;"",$M254&gt;40000,$N254&lt;&gt;"",$N254&gt;40000),(1+NETWORKDAYS.INTL($M254,$N254,1,项目参数!$B$2:$B$200))*项目参数!$J$29,"")</f>
        <v/>
      </c>
      <c r="M254" s="42"/>
      <c r="N254" s="42"/>
      <c r="O254" s="61"/>
      <c r="P254" s="64"/>
      <c r="X254" s="102" t="b">
        <f t="shared" si="3"/>
        <v>0</v>
      </c>
    </row>
    <row r="255" spans="1:24">
      <c r="A255" s="8"/>
      <c r="B255" s="8"/>
      <c r="C255" s="8"/>
      <c r="D255" s="54"/>
      <c r="E255" s="8"/>
      <c r="F255" s="8"/>
      <c r="G255" s="8"/>
      <c r="H255" s="8"/>
      <c r="I255" s="120"/>
      <c r="J255" s="42"/>
      <c r="K255" s="124" t="str">
        <f>IF(AND($I255&gt;0,$J255&lt;&gt;"",$J255&gt;40000),WORKDAY.INTL($J255,INT(($I255+项目参数!$J$29-1)/项目参数!$J$29)-1,1,项目参数!$B$2:$B$200),"")</f>
        <v/>
      </c>
      <c r="L255" s="125" t="str">
        <f>IF(AND($M255&lt;&gt;"",$M255&gt;40000,$N255&lt;&gt;"",$N255&gt;40000),(1+NETWORKDAYS.INTL($M255,$N255,1,项目参数!$B$2:$B$200))*项目参数!$J$29,"")</f>
        <v/>
      </c>
      <c r="M255" s="42"/>
      <c r="N255" s="42"/>
      <c r="O255" s="61"/>
      <c r="P255" s="64"/>
      <c r="X255" s="102" t="b">
        <f t="shared" si="3"/>
        <v>0</v>
      </c>
    </row>
    <row r="256" spans="1:24">
      <c r="A256" s="8"/>
      <c r="B256" s="8"/>
      <c r="C256" s="8"/>
      <c r="D256" s="54"/>
      <c r="E256" s="8"/>
      <c r="F256" s="8"/>
      <c r="G256" s="8"/>
      <c r="H256" s="8"/>
      <c r="I256" s="120"/>
      <c r="J256" s="42"/>
      <c r="K256" s="124" t="str">
        <f>IF(AND($I256&gt;0,$J256&lt;&gt;"",$J256&gt;40000),WORKDAY.INTL($J256,INT(($I256+项目参数!$J$29-1)/项目参数!$J$29)-1,1,项目参数!$B$2:$B$200),"")</f>
        <v/>
      </c>
      <c r="L256" s="125" t="str">
        <f>IF(AND($M256&lt;&gt;"",$M256&gt;40000,$N256&lt;&gt;"",$N256&gt;40000),(1+NETWORKDAYS.INTL($M256,$N256,1,项目参数!$B$2:$B$200))*项目参数!$J$29,"")</f>
        <v/>
      </c>
      <c r="M256" s="42"/>
      <c r="N256" s="42"/>
      <c r="O256" s="61"/>
      <c r="P256" s="64"/>
      <c r="X256" s="102" t="b">
        <f t="shared" si="3"/>
        <v>0</v>
      </c>
    </row>
    <row r="257" spans="1:24">
      <c r="A257" s="8"/>
      <c r="B257" s="8"/>
      <c r="C257" s="8"/>
      <c r="D257" s="54"/>
      <c r="E257" s="8"/>
      <c r="F257" s="8"/>
      <c r="G257" s="8"/>
      <c r="H257" s="8"/>
      <c r="I257" s="120"/>
      <c r="J257" s="42"/>
      <c r="K257" s="124" t="str">
        <f>IF(AND($I257&gt;0,$J257&lt;&gt;"",$J257&gt;40000),WORKDAY.INTL($J257,INT(($I257+项目参数!$J$29-1)/项目参数!$J$29)-1,1,项目参数!$B$2:$B$200),"")</f>
        <v/>
      </c>
      <c r="L257" s="125" t="str">
        <f>IF(AND($M257&lt;&gt;"",$M257&gt;40000,$N257&lt;&gt;"",$N257&gt;40000),(1+NETWORKDAYS.INTL($M257,$N257,1,项目参数!$B$2:$B$200))*项目参数!$J$29,"")</f>
        <v/>
      </c>
      <c r="M257" s="42"/>
      <c r="N257" s="42"/>
      <c r="O257" s="61"/>
      <c r="P257" s="64"/>
      <c r="X257" s="102" t="b">
        <f t="shared" si="3"/>
        <v>0</v>
      </c>
    </row>
    <row r="258" spans="1:24">
      <c r="A258" s="8"/>
      <c r="B258" s="8"/>
      <c r="C258" s="8"/>
      <c r="D258" s="54"/>
      <c r="E258" s="8"/>
      <c r="F258" s="8"/>
      <c r="G258" s="8"/>
      <c r="H258" s="8"/>
      <c r="I258" s="120"/>
      <c r="J258" s="42"/>
      <c r="K258" s="124" t="str">
        <f>IF(AND($I258&gt;0,$J258&lt;&gt;"",$J258&gt;40000),WORKDAY.INTL($J258,INT(($I258+项目参数!$J$29-1)/项目参数!$J$29)-1,1,项目参数!$B$2:$B$200),"")</f>
        <v/>
      </c>
      <c r="L258" s="125" t="str">
        <f>IF(AND($M258&lt;&gt;"",$M258&gt;40000,$N258&lt;&gt;"",$N258&gt;40000),(1+NETWORKDAYS.INTL($M258,$N258,1,项目参数!$B$2:$B$200))*项目参数!$J$29,"")</f>
        <v/>
      </c>
      <c r="M258" s="42"/>
      <c r="N258" s="42"/>
      <c r="O258" s="61"/>
      <c r="P258" s="64"/>
      <c r="X258" s="102" t="b">
        <f t="shared" ref="X258:X321" si="4">AND(LEN(A258)&gt;0,LEN(C258)&gt;3,LEN(G258)&gt;1,OR(J258=0,AND(I258&gt;0,J258&gt;40000)),OR(M258=0,M258&gt;40000))</f>
        <v>0</v>
      </c>
    </row>
    <row r="259" spans="1:24">
      <c r="A259" s="8"/>
      <c r="B259" s="8"/>
      <c r="C259" s="8"/>
      <c r="D259" s="54"/>
      <c r="E259" s="8"/>
      <c r="F259" s="8"/>
      <c r="G259" s="8"/>
      <c r="H259" s="8"/>
      <c r="I259" s="120"/>
      <c r="J259" s="42"/>
      <c r="K259" s="124" t="str">
        <f>IF(AND($I259&gt;0,$J259&lt;&gt;"",$J259&gt;40000),WORKDAY.INTL($J259,INT(($I259+项目参数!$J$29-1)/项目参数!$J$29)-1,1,项目参数!$B$2:$B$200),"")</f>
        <v/>
      </c>
      <c r="L259" s="125" t="str">
        <f>IF(AND($M259&lt;&gt;"",$M259&gt;40000,$N259&lt;&gt;"",$N259&gt;40000),(1+NETWORKDAYS.INTL($M259,$N259,1,项目参数!$B$2:$B$200))*项目参数!$J$29,"")</f>
        <v/>
      </c>
      <c r="M259" s="42"/>
      <c r="N259" s="42"/>
      <c r="O259" s="61"/>
      <c r="P259" s="64"/>
      <c r="X259" s="102" t="b">
        <f t="shared" si="4"/>
        <v>0</v>
      </c>
    </row>
    <row r="260" spans="1:24">
      <c r="A260" s="8"/>
      <c r="B260" s="8"/>
      <c r="C260" s="8"/>
      <c r="D260" s="54"/>
      <c r="E260" s="8"/>
      <c r="F260" s="8"/>
      <c r="G260" s="8"/>
      <c r="H260" s="8"/>
      <c r="I260" s="120"/>
      <c r="J260" s="42"/>
      <c r="K260" s="124" t="str">
        <f>IF(AND($I260&gt;0,$J260&lt;&gt;"",$J260&gt;40000),WORKDAY.INTL($J260,INT(($I260+项目参数!$J$29-1)/项目参数!$J$29)-1,1,项目参数!$B$2:$B$200),"")</f>
        <v/>
      </c>
      <c r="L260" s="125" t="str">
        <f>IF(AND($M260&lt;&gt;"",$M260&gt;40000,$N260&lt;&gt;"",$N260&gt;40000),(1+NETWORKDAYS.INTL($M260,$N260,1,项目参数!$B$2:$B$200))*项目参数!$J$29,"")</f>
        <v/>
      </c>
      <c r="M260" s="42"/>
      <c r="N260" s="42"/>
      <c r="O260" s="61"/>
      <c r="P260" s="64"/>
      <c r="X260" s="102" t="b">
        <f t="shared" si="4"/>
        <v>0</v>
      </c>
    </row>
    <row r="261" spans="1:24">
      <c r="A261" s="8"/>
      <c r="B261" s="8"/>
      <c r="C261" s="8"/>
      <c r="D261" s="54"/>
      <c r="E261" s="8"/>
      <c r="F261" s="8"/>
      <c r="G261" s="8"/>
      <c r="H261" s="8"/>
      <c r="I261" s="120"/>
      <c r="J261" s="42"/>
      <c r="K261" s="124" t="str">
        <f>IF(AND($I261&gt;0,$J261&lt;&gt;"",$J261&gt;40000),WORKDAY.INTL($J261,INT(($I261+项目参数!$J$29-1)/项目参数!$J$29)-1,1,项目参数!$B$2:$B$200),"")</f>
        <v/>
      </c>
      <c r="L261" s="125" t="str">
        <f>IF(AND($M261&lt;&gt;"",$M261&gt;40000,$N261&lt;&gt;"",$N261&gt;40000),(1+NETWORKDAYS.INTL($M261,$N261,1,项目参数!$B$2:$B$200))*项目参数!$J$29,"")</f>
        <v/>
      </c>
      <c r="M261" s="42"/>
      <c r="N261" s="42"/>
      <c r="O261" s="61"/>
      <c r="P261" s="64"/>
      <c r="X261" s="102" t="b">
        <f t="shared" si="4"/>
        <v>0</v>
      </c>
    </row>
    <row r="262" spans="1:24">
      <c r="A262" s="8"/>
      <c r="B262" s="8"/>
      <c r="C262" s="8"/>
      <c r="D262" s="54"/>
      <c r="E262" s="8"/>
      <c r="F262" s="8"/>
      <c r="G262" s="8"/>
      <c r="H262" s="8"/>
      <c r="I262" s="120"/>
      <c r="J262" s="42"/>
      <c r="K262" s="124" t="str">
        <f>IF(AND($I262&gt;0,$J262&lt;&gt;"",$J262&gt;40000),WORKDAY.INTL($J262,INT(($I262+项目参数!$J$29-1)/项目参数!$J$29)-1,1,项目参数!$B$2:$B$200),"")</f>
        <v/>
      </c>
      <c r="L262" s="125" t="str">
        <f>IF(AND($M262&lt;&gt;"",$M262&gt;40000,$N262&lt;&gt;"",$N262&gt;40000),(1+NETWORKDAYS.INTL($M262,$N262,1,项目参数!$B$2:$B$200))*项目参数!$J$29,"")</f>
        <v/>
      </c>
      <c r="M262" s="42"/>
      <c r="N262" s="42"/>
      <c r="O262" s="61"/>
      <c r="P262" s="64"/>
      <c r="X262" s="102" t="b">
        <f t="shared" si="4"/>
        <v>0</v>
      </c>
    </row>
    <row r="263" spans="1:24">
      <c r="A263" s="8"/>
      <c r="B263" s="8"/>
      <c r="C263" s="8"/>
      <c r="D263" s="54"/>
      <c r="E263" s="8"/>
      <c r="F263" s="8"/>
      <c r="G263" s="8"/>
      <c r="H263" s="8"/>
      <c r="I263" s="120"/>
      <c r="J263" s="42"/>
      <c r="K263" s="124" t="str">
        <f>IF(AND($I263&gt;0,$J263&lt;&gt;"",$J263&gt;40000),WORKDAY.INTL($J263,INT(($I263+项目参数!$J$29-1)/项目参数!$J$29)-1,1,项目参数!$B$2:$B$200),"")</f>
        <v/>
      </c>
      <c r="L263" s="125" t="str">
        <f>IF(AND($M263&lt;&gt;"",$M263&gt;40000,$N263&lt;&gt;"",$N263&gt;40000),(1+NETWORKDAYS.INTL($M263,$N263,1,项目参数!$B$2:$B$200))*项目参数!$J$29,"")</f>
        <v/>
      </c>
      <c r="M263" s="42"/>
      <c r="N263" s="42"/>
      <c r="O263" s="61"/>
      <c r="P263" s="64"/>
      <c r="X263" s="102" t="b">
        <f t="shared" si="4"/>
        <v>0</v>
      </c>
    </row>
    <row r="264" spans="1:24">
      <c r="A264" s="8"/>
      <c r="B264" s="8"/>
      <c r="C264" s="8"/>
      <c r="D264" s="54"/>
      <c r="E264" s="8"/>
      <c r="F264" s="8"/>
      <c r="G264" s="8"/>
      <c r="H264" s="8"/>
      <c r="I264" s="120"/>
      <c r="J264" s="42"/>
      <c r="K264" s="124" t="str">
        <f>IF(AND($I264&gt;0,$J264&lt;&gt;"",$J264&gt;40000),WORKDAY.INTL($J264,INT(($I264+项目参数!$J$29-1)/项目参数!$J$29)-1,1,项目参数!$B$2:$B$200),"")</f>
        <v/>
      </c>
      <c r="L264" s="125" t="str">
        <f>IF(AND($M264&lt;&gt;"",$M264&gt;40000,$N264&lt;&gt;"",$N264&gt;40000),(1+NETWORKDAYS.INTL($M264,$N264,1,项目参数!$B$2:$B$200))*项目参数!$J$29,"")</f>
        <v/>
      </c>
      <c r="M264" s="42"/>
      <c r="N264" s="42"/>
      <c r="O264" s="61"/>
      <c r="P264" s="64"/>
      <c r="X264" s="102" t="b">
        <f t="shared" si="4"/>
        <v>0</v>
      </c>
    </row>
    <row r="265" spans="1:24">
      <c r="A265" s="8"/>
      <c r="B265" s="8"/>
      <c r="C265" s="8"/>
      <c r="D265" s="54"/>
      <c r="E265" s="8"/>
      <c r="F265" s="8"/>
      <c r="G265" s="8"/>
      <c r="H265" s="8"/>
      <c r="I265" s="120"/>
      <c r="J265" s="42"/>
      <c r="K265" s="124" t="str">
        <f>IF(AND($I265&gt;0,$J265&lt;&gt;"",$J265&gt;40000),WORKDAY.INTL($J265,INT(($I265+项目参数!$J$29-1)/项目参数!$J$29)-1,1,项目参数!$B$2:$B$200),"")</f>
        <v/>
      </c>
      <c r="L265" s="125" t="str">
        <f>IF(AND($M265&lt;&gt;"",$M265&gt;40000,$N265&lt;&gt;"",$N265&gt;40000),(1+NETWORKDAYS.INTL($M265,$N265,1,项目参数!$B$2:$B$200))*项目参数!$J$29,"")</f>
        <v/>
      </c>
      <c r="M265" s="42"/>
      <c r="N265" s="42"/>
      <c r="O265" s="61"/>
      <c r="P265" s="64"/>
      <c r="X265" s="102" t="b">
        <f t="shared" si="4"/>
        <v>0</v>
      </c>
    </row>
    <row r="266" spans="1:24">
      <c r="A266" s="8"/>
      <c r="B266" s="8"/>
      <c r="C266" s="8"/>
      <c r="D266" s="54"/>
      <c r="E266" s="8"/>
      <c r="F266" s="8"/>
      <c r="G266" s="8"/>
      <c r="H266" s="8"/>
      <c r="I266" s="120"/>
      <c r="J266" s="42"/>
      <c r="K266" s="124" t="str">
        <f>IF(AND($I266&gt;0,$J266&lt;&gt;"",$J266&gt;40000),WORKDAY.INTL($J266,INT(($I266+项目参数!$J$29-1)/项目参数!$J$29)-1,1,项目参数!$B$2:$B$200),"")</f>
        <v/>
      </c>
      <c r="L266" s="125" t="str">
        <f>IF(AND($M266&lt;&gt;"",$M266&gt;40000,$N266&lt;&gt;"",$N266&gt;40000),(1+NETWORKDAYS.INTL($M266,$N266,1,项目参数!$B$2:$B$200))*项目参数!$J$29,"")</f>
        <v/>
      </c>
      <c r="M266" s="42"/>
      <c r="N266" s="42"/>
      <c r="O266" s="61"/>
      <c r="P266" s="64"/>
      <c r="X266" s="102" t="b">
        <f t="shared" si="4"/>
        <v>0</v>
      </c>
    </row>
    <row r="267" spans="1:24">
      <c r="A267" s="8"/>
      <c r="B267" s="8"/>
      <c r="C267" s="8"/>
      <c r="D267" s="54"/>
      <c r="E267" s="8"/>
      <c r="F267" s="8"/>
      <c r="G267" s="8"/>
      <c r="H267" s="8"/>
      <c r="I267" s="120"/>
      <c r="J267" s="42"/>
      <c r="K267" s="124" t="str">
        <f>IF(AND($I267&gt;0,$J267&lt;&gt;"",$J267&gt;40000),WORKDAY.INTL($J267,INT(($I267+项目参数!$J$29-1)/项目参数!$J$29)-1,1,项目参数!$B$2:$B$200),"")</f>
        <v/>
      </c>
      <c r="L267" s="125" t="str">
        <f>IF(AND($M267&lt;&gt;"",$M267&gt;40000,$N267&lt;&gt;"",$N267&gt;40000),(1+NETWORKDAYS.INTL($M267,$N267,1,项目参数!$B$2:$B$200))*项目参数!$J$29,"")</f>
        <v/>
      </c>
      <c r="M267" s="42"/>
      <c r="N267" s="42"/>
      <c r="O267" s="61"/>
      <c r="P267" s="64"/>
      <c r="X267" s="102" t="b">
        <f t="shared" si="4"/>
        <v>0</v>
      </c>
    </row>
    <row r="268" spans="1:24">
      <c r="A268" s="8"/>
      <c r="B268" s="8"/>
      <c r="C268" s="8"/>
      <c r="D268" s="54"/>
      <c r="E268" s="8"/>
      <c r="F268" s="8"/>
      <c r="G268" s="8"/>
      <c r="H268" s="8"/>
      <c r="I268" s="120"/>
      <c r="J268" s="42"/>
      <c r="K268" s="124" t="str">
        <f>IF(AND($I268&gt;0,$J268&lt;&gt;"",$J268&gt;40000),WORKDAY.INTL($J268,INT(($I268+项目参数!$J$29-1)/项目参数!$J$29)-1,1,项目参数!$B$2:$B$200),"")</f>
        <v/>
      </c>
      <c r="L268" s="125" t="str">
        <f>IF(AND($M268&lt;&gt;"",$M268&gt;40000,$N268&lt;&gt;"",$N268&gt;40000),(1+NETWORKDAYS.INTL($M268,$N268,1,项目参数!$B$2:$B$200))*项目参数!$J$29,"")</f>
        <v/>
      </c>
      <c r="M268" s="42"/>
      <c r="N268" s="42"/>
      <c r="O268" s="61"/>
      <c r="P268" s="64"/>
      <c r="X268" s="102" t="b">
        <f t="shared" si="4"/>
        <v>0</v>
      </c>
    </row>
    <row r="269" spans="1:24">
      <c r="A269" s="8"/>
      <c r="B269" s="8"/>
      <c r="C269" s="8"/>
      <c r="D269" s="54"/>
      <c r="E269" s="8"/>
      <c r="F269" s="8"/>
      <c r="G269" s="8"/>
      <c r="H269" s="8"/>
      <c r="I269" s="120"/>
      <c r="J269" s="42"/>
      <c r="K269" s="124" t="str">
        <f>IF(AND($I269&gt;0,$J269&lt;&gt;"",$J269&gt;40000),WORKDAY.INTL($J269,INT(($I269+项目参数!$J$29-1)/项目参数!$J$29)-1,1,项目参数!$B$2:$B$200),"")</f>
        <v/>
      </c>
      <c r="L269" s="125" t="str">
        <f>IF(AND($M269&lt;&gt;"",$M269&gt;40000,$N269&lt;&gt;"",$N269&gt;40000),(1+NETWORKDAYS.INTL($M269,$N269,1,项目参数!$B$2:$B$200))*项目参数!$J$29,"")</f>
        <v/>
      </c>
      <c r="M269" s="42"/>
      <c r="N269" s="42"/>
      <c r="O269" s="61"/>
      <c r="P269" s="64"/>
      <c r="X269" s="102" t="b">
        <f t="shared" si="4"/>
        <v>0</v>
      </c>
    </row>
    <row r="270" spans="1:24">
      <c r="A270" s="8"/>
      <c r="B270" s="8"/>
      <c r="C270" s="8"/>
      <c r="D270" s="54"/>
      <c r="E270" s="8"/>
      <c r="F270" s="8"/>
      <c r="G270" s="8"/>
      <c r="H270" s="8"/>
      <c r="I270" s="120"/>
      <c r="J270" s="42"/>
      <c r="K270" s="124" t="str">
        <f>IF(AND($I270&gt;0,$J270&lt;&gt;"",$J270&gt;40000),WORKDAY.INTL($J270,INT(($I270+项目参数!$J$29-1)/项目参数!$J$29)-1,1,项目参数!$B$2:$B$200),"")</f>
        <v/>
      </c>
      <c r="L270" s="125" t="str">
        <f>IF(AND($M270&lt;&gt;"",$M270&gt;40000,$N270&lt;&gt;"",$N270&gt;40000),(1+NETWORKDAYS.INTL($M270,$N270,1,项目参数!$B$2:$B$200))*项目参数!$J$29,"")</f>
        <v/>
      </c>
      <c r="M270" s="42"/>
      <c r="N270" s="42"/>
      <c r="O270" s="61"/>
      <c r="P270" s="64"/>
      <c r="X270" s="102" t="b">
        <f t="shared" si="4"/>
        <v>0</v>
      </c>
    </row>
    <row r="271" spans="1:24">
      <c r="A271" s="8"/>
      <c r="B271" s="8"/>
      <c r="C271" s="8"/>
      <c r="D271" s="54"/>
      <c r="E271" s="8"/>
      <c r="F271" s="8"/>
      <c r="G271" s="8"/>
      <c r="H271" s="8"/>
      <c r="I271" s="120"/>
      <c r="J271" s="42"/>
      <c r="K271" s="124" t="str">
        <f>IF(AND($I271&gt;0,$J271&lt;&gt;"",$J271&gt;40000),WORKDAY.INTL($J271,INT(($I271+项目参数!$J$29-1)/项目参数!$J$29)-1,1,项目参数!$B$2:$B$200),"")</f>
        <v/>
      </c>
      <c r="L271" s="125" t="str">
        <f>IF(AND($M271&lt;&gt;"",$M271&gt;40000,$N271&lt;&gt;"",$N271&gt;40000),(1+NETWORKDAYS.INTL($M271,$N271,1,项目参数!$B$2:$B$200))*项目参数!$J$29,"")</f>
        <v/>
      </c>
      <c r="M271" s="42"/>
      <c r="N271" s="42"/>
      <c r="O271" s="61"/>
      <c r="P271" s="64"/>
      <c r="X271" s="102" t="b">
        <f t="shared" si="4"/>
        <v>0</v>
      </c>
    </row>
    <row r="272" spans="1:24">
      <c r="A272" s="8"/>
      <c r="B272" s="8"/>
      <c r="C272" s="8"/>
      <c r="D272" s="54"/>
      <c r="E272" s="8"/>
      <c r="F272" s="8"/>
      <c r="G272" s="8"/>
      <c r="H272" s="8"/>
      <c r="I272" s="120"/>
      <c r="J272" s="42"/>
      <c r="K272" s="124" t="str">
        <f>IF(AND($I272&gt;0,$J272&lt;&gt;"",$J272&gt;40000),WORKDAY.INTL($J272,INT(($I272+项目参数!$J$29-1)/项目参数!$J$29)-1,1,项目参数!$B$2:$B$200),"")</f>
        <v/>
      </c>
      <c r="L272" s="125" t="str">
        <f>IF(AND($M272&lt;&gt;"",$M272&gt;40000,$N272&lt;&gt;"",$N272&gt;40000),(1+NETWORKDAYS.INTL($M272,$N272,1,项目参数!$B$2:$B$200))*项目参数!$J$29,"")</f>
        <v/>
      </c>
      <c r="M272" s="42"/>
      <c r="N272" s="42"/>
      <c r="O272" s="61"/>
      <c r="P272" s="64"/>
      <c r="X272" s="102" t="b">
        <f t="shared" si="4"/>
        <v>0</v>
      </c>
    </row>
    <row r="273" spans="1:24">
      <c r="A273" s="8"/>
      <c r="B273" s="8"/>
      <c r="C273" s="8"/>
      <c r="D273" s="54"/>
      <c r="E273" s="8"/>
      <c r="F273" s="8"/>
      <c r="G273" s="8"/>
      <c r="H273" s="8"/>
      <c r="I273" s="120"/>
      <c r="J273" s="42"/>
      <c r="K273" s="124" t="str">
        <f>IF(AND($I273&gt;0,$J273&lt;&gt;"",$J273&gt;40000),WORKDAY.INTL($J273,INT(($I273+项目参数!$J$29-1)/项目参数!$J$29)-1,1,项目参数!$B$2:$B$200),"")</f>
        <v/>
      </c>
      <c r="L273" s="125" t="str">
        <f>IF(AND($M273&lt;&gt;"",$M273&gt;40000,$N273&lt;&gt;"",$N273&gt;40000),(1+NETWORKDAYS.INTL($M273,$N273,1,项目参数!$B$2:$B$200))*项目参数!$J$29,"")</f>
        <v/>
      </c>
      <c r="M273" s="42"/>
      <c r="N273" s="42"/>
      <c r="O273" s="61"/>
      <c r="P273" s="64"/>
      <c r="X273" s="102" t="b">
        <f t="shared" si="4"/>
        <v>0</v>
      </c>
    </row>
    <row r="274" spans="1:24">
      <c r="A274" s="8"/>
      <c r="B274" s="8"/>
      <c r="C274" s="8"/>
      <c r="D274" s="54"/>
      <c r="E274" s="8"/>
      <c r="F274" s="8"/>
      <c r="G274" s="8"/>
      <c r="H274" s="8"/>
      <c r="I274" s="120"/>
      <c r="J274" s="42"/>
      <c r="K274" s="124" t="str">
        <f>IF(AND($I274&gt;0,$J274&lt;&gt;"",$J274&gt;40000),WORKDAY.INTL($J274,INT(($I274+项目参数!$J$29-1)/项目参数!$J$29)-1,1,项目参数!$B$2:$B$200),"")</f>
        <v/>
      </c>
      <c r="L274" s="125" t="str">
        <f>IF(AND($M274&lt;&gt;"",$M274&gt;40000,$N274&lt;&gt;"",$N274&gt;40000),(1+NETWORKDAYS.INTL($M274,$N274,1,项目参数!$B$2:$B$200))*项目参数!$J$29,"")</f>
        <v/>
      </c>
      <c r="M274" s="42"/>
      <c r="N274" s="42"/>
      <c r="O274" s="61"/>
      <c r="P274" s="64"/>
      <c r="X274" s="102" t="b">
        <f t="shared" si="4"/>
        <v>0</v>
      </c>
    </row>
    <row r="275" spans="1:24">
      <c r="A275" s="8"/>
      <c r="B275" s="8"/>
      <c r="C275" s="8"/>
      <c r="D275" s="54"/>
      <c r="E275" s="8"/>
      <c r="F275" s="8"/>
      <c r="G275" s="8"/>
      <c r="H275" s="8"/>
      <c r="I275" s="120"/>
      <c r="J275" s="42"/>
      <c r="K275" s="124" t="str">
        <f>IF(AND($I275&gt;0,$J275&lt;&gt;"",$J275&gt;40000),WORKDAY.INTL($J275,INT(($I275+项目参数!$J$29-1)/项目参数!$J$29)-1,1,项目参数!$B$2:$B$200),"")</f>
        <v/>
      </c>
      <c r="L275" s="125" t="str">
        <f>IF(AND($M275&lt;&gt;"",$M275&gt;40000,$N275&lt;&gt;"",$N275&gt;40000),(1+NETWORKDAYS.INTL($M275,$N275,1,项目参数!$B$2:$B$200))*项目参数!$J$29,"")</f>
        <v/>
      </c>
      <c r="M275" s="42"/>
      <c r="N275" s="42"/>
      <c r="O275" s="61"/>
      <c r="P275" s="64"/>
      <c r="X275" s="102" t="b">
        <f t="shared" si="4"/>
        <v>0</v>
      </c>
    </row>
    <row r="276" spans="1:24">
      <c r="A276" s="8"/>
      <c r="B276" s="8"/>
      <c r="C276" s="8"/>
      <c r="D276" s="54"/>
      <c r="E276" s="8"/>
      <c r="F276" s="8"/>
      <c r="G276" s="8"/>
      <c r="H276" s="8"/>
      <c r="I276" s="120"/>
      <c r="J276" s="42"/>
      <c r="K276" s="124" t="str">
        <f>IF(AND($I276&gt;0,$J276&lt;&gt;"",$J276&gt;40000),WORKDAY.INTL($J276,INT(($I276+项目参数!$J$29-1)/项目参数!$J$29)-1,1,项目参数!$B$2:$B$200),"")</f>
        <v/>
      </c>
      <c r="L276" s="125" t="str">
        <f>IF(AND($M276&lt;&gt;"",$M276&gt;40000,$N276&lt;&gt;"",$N276&gt;40000),(1+NETWORKDAYS.INTL($M276,$N276,1,项目参数!$B$2:$B$200))*项目参数!$J$29,"")</f>
        <v/>
      </c>
      <c r="M276" s="42"/>
      <c r="N276" s="42"/>
      <c r="O276" s="61"/>
      <c r="P276" s="64"/>
      <c r="X276" s="102" t="b">
        <f t="shared" si="4"/>
        <v>0</v>
      </c>
    </row>
    <row r="277" spans="1:24">
      <c r="A277" s="8"/>
      <c r="B277" s="8"/>
      <c r="C277" s="8"/>
      <c r="D277" s="54"/>
      <c r="E277" s="8"/>
      <c r="F277" s="8"/>
      <c r="G277" s="8"/>
      <c r="H277" s="8"/>
      <c r="I277" s="120"/>
      <c r="J277" s="42"/>
      <c r="K277" s="124" t="str">
        <f>IF(AND($I277&gt;0,$J277&lt;&gt;"",$J277&gt;40000),WORKDAY.INTL($J277,INT(($I277+项目参数!$J$29-1)/项目参数!$J$29)-1,1,项目参数!$B$2:$B$200),"")</f>
        <v/>
      </c>
      <c r="L277" s="125" t="str">
        <f>IF(AND($M277&lt;&gt;"",$M277&gt;40000,$N277&lt;&gt;"",$N277&gt;40000),(1+NETWORKDAYS.INTL($M277,$N277,1,项目参数!$B$2:$B$200))*项目参数!$J$29,"")</f>
        <v/>
      </c>
      <c r="M277" s="42"/>
      <c r="N277" s="42"/>
      <c r="O277" s="61"/>
      <c r="P277" s="64"/>
      <c r="X277" s="102" t="b">
        <f t="shared" si="4"/>
        <v>0</v>
      </c>
    </row>
    <row r="278" spans="1:24">
      <c r="A278" s="8"/>
      <c r="B278" s="8"/>
      <c r="C278" s="8"/>
      <c r="D278" s="54"/>
      <c r="E278" s="8"/>
      <c r="F278" s="8"/>
      <c r="G278" s="8"/>
      <c r="H278" s="8"/>
      <c r="I278" s="120"/>
      <c r="J278" s="42"/>
      <c r="K278" s="124" t="str">
        <f>IF(AND($I278&gt;0,$J278&lt;&gt;"",$J278&gt;40000),WORKDAY.INTL($J278,INT(($I278+项目参数!$J$29-1)/项目参数!$J$29)-1,1,项目参数!$B$2:$B$200),"")</f>
        <v/>
      </c>
      <c r="L278" s="125" t="str">
        <f>IF(AND($M278&lt;&gt;"",$M278&gt;40000,$N278&lt;&gt;"",$N278&gt;40000),(1+NETWORKDAYS.INTL($M278,$N278,1,项目参数!$B$2:$B$200))*项目参数!$J$29,"")</f>
        <v/>
      </c>
      <c r="M278" s="42"/>
      <c r="N278" s="42"/>
      <c r="O278" s="61"/>
      <c r="P278" s="64"/>
      <c r="X278" s="102" t="b">
        <f t="shared" si="4"/>
        <v>0</v>
      </c>
    </row>
    <row r="279" spans="1:24">
      <c r="A279" s="8"/>
      <c r="B279" s="8"/>
      <c r="C279" s="8"/>
      <c r="D279" s="54"/>
      <c r="E279" s="8"/>
      <c r="F279" s="8"/>
      <c r="G279" s="8"/>
      <c r="H279" s="8"/>
      <c r="I279" s="120"/>
      <c r="J279" s="42"/>
      <c r="K279" s="124" t="str">
        <f>IF(AND($I279&gt;0,$J279&lt;&gt;"",$J279&gt;40000),WORKDAY.INTL($J279,INT(($I279+项目参数!$J$29-1)/项目参数!$J$29)-1,1,项目参数!$B$2:$B$200),"")</f>
        <v/>
      </c>
      <c r="L279" s="125" t="str">
        <f>IF(AND($M279&lt;&gt;"",$M279&gt;40000,$N279&lt;&gt;"",$N279&gt;40000),(1+NETWORKDAYS.INTL($M279,$N279,1,项目参数!$B$2:$B$200))*项目参数!$J$29,"")</f>
        <v/>
      </c>
      <c r="M279" s="42"/>
      <c r="N279" s="42"/>
      <c r="O279" s="61"/>
      <c r="P279" s="64"/>
      <c r="X279" s="102" t="b">
        <f t="shared" si="4"/>
        <v>0</v>
      </c>
    </row>
    <row r="280" spans="1:24">
      <c r="A280" s="8"/>
      <c r="B280" s="8"/>
      <c r="C280" s="8"/>
      <c r="D280" s="54"/>
      <c r="E280" s="8"/>
      <c r="F280" s="8"/>
      <c r="G280" s="8"/>
      <c r="H280" s="8"/>
      <c r="I280" s="120"/>
      <c r="J280" s="42"/>
      <c r="K280" s="124" t="str">
        <f>IF(AND($I280&gt;0,$J280&lt;&gt;"",$J280&gt;40000),WORKDAY.INTL($J280,INT(($I280+项目参数!$J$29-1)/项目参数!$J$29)-1,1,项目参数!$B$2:$B$200),"")</f>
        <v/>
      </c>
      <c r="L280" s="125" t="str">
        <f>IF(AND($M280&lt;&gt;"",$M280&gt;40000,$N280&lt;&gt;"",$N280&gt;40000),(1+NETWORKDAYS.INTL($M280,$N280,1,项目参数!$B$2:$B$200))*项目参数!$J$29,"")</f>
        <v/>
      </c>
      <c r="M280" s="42"/>
      <c r="N280" s="42"/>
      <c r="O280" s="61"/>
      <c r="P280" s="64"/>
      <c r="X280" s="102" t="b">
        <f t="shared" si="4"/>
        <v>0</v>
      </c>
    </row>
    <row r="281" spans="1:24">
      <c r="A281" s="8"/>
      <c r="B281" s="8"/>
      <c r="C281" s="8"/>
      <c r="D281" s="54"/>
      <c r="E281" s="8"/>
      <c r="F281" s="8"/>
      <c r="G281" s="8"/>
      <c r="H281" s="8"/>
      <c r="I281" s="120"/>
      <c r="J281" s="42"/>
      <c r="K281" s="124" t="str">
        <f>IF(AND($I281&gt;0,$J281&lt;&gt;"",$J281&gt;40000),WORKDAY.INTL($J281,INT(($I281+项目参数!$J$29-1)/项目参数!$J$29)-1,1,项目参数!$B$2:$B$200),"")</f>
        <v/>
      </c>
      <c r="L281" s="125" t="str">
        <f>IF(AND($M281&lt;&gt;"",$M281&gt;40000,$N281&lt;&gt;"",$N281&gt;40000),(1+NETWORKDAYS.INTL($M281,$N281,1,项目参数!$B$2:$B$200))*项目参数!$J$29,"")</f>
        <v/>
      </c>
      <c r="M281" s="42"/>
      <c r="N281" s="42"/>
      <c r="O281" s="61"/>
      <c r="P281" s="64"/>
      <c r="X281" s="102" t="b">
        <f t="shared" si="4"/>
        <v>0</v>
      </c>
    </row>
    <row r="282" spans="1:24">
      <c r="A282" s="8"/>
      <c r="B282" s="8"/>
      <c r="C282" s="8"/>
      <c r="D282" s="54"/>
      <c r="E282" s="8"/>
      <c r="F282" s="8"/>
      <c r="G282" s="8"/>
      <c r="H282" s="8"/>
      <c r="I282" s="120"/>
      <c r="J282" s="42"/>
      <c r="K282" s="124" t="str">
        <f>IF(AND($I282&gt;0,$J282&lt;&gt;"",$J282&gt;40000),WORKDAY.INTL($J282,INT(($I282+项目参数!$J$29-1)/项目参数!$J$29)-1,1,项目参数!$B$2:$B$200),"")</f>
        <v/>
      </c>
      <c r="L282" s="125" t="str">
        <f>IF(AND($M282&lt;&gt;"",$M282&gt;40000,$N282&lt;&gt;"",$N282&gt;40000),(1+NETWORKDAYS.INTL($M282,$N282,1,项目参数!$B$2:$B$200))*项目参数!$J$29,"")</f>
        <v/>
      </c>
      <c r="M282" s="42"/>
      <c r="N282" s="42"/>
      <c r="O282" s="61"/>
      <c r="P282" s="64"/>
      <c r="X282" s="102" t="b">
        <f t="shared" si="4"/>
        <v>0</v>
      </c>
    </row>
    <row r="283" spans="1:24">
      <c r="A283" s="8"/>
      <c r="B283" s="8"/>
      <c r="C283" s="8"/>
      <c r="D283" s="54"/>
      <c r="E283" s="8"/>
      <c r="F283" s="8"/>
      <c r="G283" s="8"/>
      <c r="H283" s="8"/>
      <c r="I283" s="120"/>
      <c r="J283" s="42"/>
      <c r="K283" s="124" t="str">
        <f>IF(AND($I283&gt;0,$J283&lt;&gt;"",$J283&gt;40000),WORKDAY.INTL($J283,INT(($I283+项目参数!$J$29-1)/项目参数!$J$29)-1,1,项目参数!$B$2:$B$200),"")</f>
        <v/>
      </c>
      <c r="L283" s="125" t="str">
        <f>IF(AND($M283&lt;&gt;"",$M283&gt;40000,$N283&lt;&gt;"",$N283&gt;40000),(1+NETWORKDAYS.INTL($M283,$N283,1,项目参数!$B$2:$B$200))*项目参数!$J$29,"")</f>
        <v/>
      </c>
      <c r="M283" s="42"/>
      <c r="N283" s="42"/>
      <c r="O283" s="61"/>
      <c r="P283" s="64"/>
      <c r="X283" s="102" t="b">
        <f t="shared" si="4"/>
        <v>0</v>
      </c>
    </row>
    <row r="284" spans="1:24">
      <c r="A284" s="8"/>
      <c r="B284" s="8"/>
      <c r="C284" s="8"/>
      <c r="D284" s="54"/>
      <c r="E284" s="8"/>
      <c r="F284" s="8"/>
      <c r="G284" s="8"/>
      <c r="H284" s="8"/>
      <c r="I284" s="120"/>
      <c r="J284" s="42"/>
      <c r="K284" s="124" t="str">
        <f>IF(AND($I284&gt;0,$J284&lt;&gt;"",$J284&gt;40000),WORKDAY.INTL($J284,INT(($I284+项目参数!$J$29-1)/项目参数!$J$29)-1,1,项目参数!$B$2:$B$200),"")</f>
        <v/>
      </c>
      <c r="L284" s="125" t="str">
        <f>IF(AND($M284&lt;&gt;"",$M284&gt;40000,$N284&lt;&gt;"",$N284&gt;40000),(1+NETWORKDAYS.INTL($M284,$N284,1,项目参数!$B$2:$B$200))*项目参数!$J$29,"")</f>
        <v/>
      </c>
      <c r="M284" s="42"/>
      <c r="N284" s="42"/>
      <c r="O284" s="61"/>
      <c r="P284" s="64"/>
      <c r="X284" s="102" t="b">
        <f t="shared" si="4"/>
        <v>0</v>
      </c>
    </row>
    <row r="285" spans="1:24">
      <c r="A285" s="8"/>
      <c r="B285" s="8"/>
      <c r="C285" s="8"/>
      <c r="D285" s="54"/>
      <c r="E285" s="8"/>
      <c r="F285" s="8"/>
      <c r="G285" s="8"/>
      <c r="H285" s="8"/>
      <c r="I285" s="120"/>
      <c r="J285" s="42"/>
      <c r="K285" s="124" t="str">
        <f>IF(AND($I285&gt;0,$J285&lt;&gt;"",$J285&gt;40000),WORKDAY.INTL($J285,INT(($I285+项目参数!$J$29-1)/项目参数!$J$29)-1,1,项目参数!$B$2:$B$200),"")</f>
        <v/>
      </c>
      <c r="L285" s="125" t="str">
        <f>IF(AND($M285&lt;&gt;"",$M285&gt;40000,$N285&lt;&gt;"",$N285&gt;40000),(1+NETWORKDAYS.INTL($M285,$N285,1,项目参数!$B$2:$B$200))*项目参数!$J$29,"")</f>
        <v/>
      </c>
      <c r="M285" s="42"/>
      <c r="N285" s="42"/>
      <c r="O285" s="61"/>
      <c r="P285" s="64"/>
      <c r="X285" s="102" t="b">
        <f t="shared" si="4"/>
        <v>0</v>
      </c>
    </row>
    <row r="286" spans="1:24">
      <c r="A286" s="8"/>
      <c r="B286" s="8"/>
      <c r="C286" s="8"/>
      <c r="D286" s="54"/>
      <c r="E286" s="8"/>
      <c r="F286" s="8"/>
      <c r="G286" s="8"/>
      <c r="H286" s="8"/>
      <c r="I286" s="120"/>
      <c r="J286" s="42"/>
      <c r="K286" s="124" t="str">
        <f>IF(AND($I286&gt;0,$J286&lt;&gt;"",$J286&gt;40000),WORKDAY.INTL($J286,INT(($I286+项目参数!$J$29-1)/项目参数!$J$29)-1,1,项目参数!$B$2:$B$200),"")</f>
        <v/>
      </c>
      <c r="L286" s="125" t="str">
        <f>IF(AND($M286&lt;&gt;"",$M286&gt;40000,$N286&lt;&gt;"",$N286&gt;40000),(1+NETWORKDAYS.INTL($M286,$N286,1,项目参数!$B$2:$B$200))*项目参数!$J$29,"")</f>
        <v/>
      </c>
      <c r="M286" s="42"/>
      <c r="N286" s="42"/>
      <c r="O286" s="61"/>
      <c r="P286" s="64"/>
      <c r="X286" s="102" t="b">
        <f t="shared" si="4"/>
        <v>0</v>
      </c>
    </row>
    <row r="287" spans="1:24">
      <c r="A287" s="8"/>
      <c r="B287" s="8"/>
      <c r="C287" s="8"/>
      <c r="D287" s="54"/>
      <c r="E287" s="8"/>
      <c r="F287" s="8"/>
      <c r="G287" s="8"/>
      <c r="H287" s="8"/>
      <c r="I287" s="120"/>
      <c r="J287" s="42"/>
      <c r="K287" s="124" t="str">
        <f>IF(AND($I287&gt;0,$J287&lt;&gt;"",$J287&gt;40000),WORKDAY.INTL($J287,INT(($I287+项目参数!$J$29-1)/项目参数!$J$29)-1,1,项目参数!$B$2:$B$200),"")</f>
        <v/>
      </c>
      <c r="L287" s="125" t="str">
        <f>IF(AND($M287&lt;&gt;"",$M287&gt;40000,$N287&lt;&gt;"",$N287&gt;40000),(1+NETWORKDAYS.INTL($M287,$N287,1,项目参数!$B$2:$B$200))*项目参数!$J$29,"")</f>
        <v/>
      </c>
      <c r="M287" s="42"/>
      <c r="N287" s="42"/>
      <c r="O287" s="61"/>
      <c r="P287" s="64"/>
      <c r="X287" s="102" t="b">
        <f t="shared" si="4"/>
        <v>0</v>
      </c>
    </row>
    <row r="288" spans="1:24">
      <c r="A288" s="8"/>
      <c r="B288" s="8"/>
      <c r="C288" s="8"/>
      <c r="D288" s="54"/>
      <c r="E288" s="8"/>
      <c r="F288" s="8"/>
      <c r="G288" s="8"/>
      <c r="H288" s="8"/>
      <c r="I288" s="120"/>
      <c r="J288" s="42"/>
      <c r="K288" s="124" t="str">
        <f>IF(AND($I288&gt;0,$J288&lt;&gt;"",$J288&gt;40000),WORKDAY.INTL($J288,INT(($I288+项目参数!$J$29-1)/项目参数!$J$29)-1,1,项目参数!$B$2:$B$200),"")</f>
        <v/>
      </c>
      <c r="L288" s="125" t="str">
        <f>IF(AND($M288&lt;&gt;"",$M288&gt;40000,$N288&lt;&gt;"",$N288&gt;40000),(1+NETWORKDAYS.INTL($M288,$N288,1,项目参数!$B$2:$B$200))*项目参数!$J$29,"")</f>
        <v/>
      </c>
      <c r="M288" s="42"/>
      <c r="N288" s="42"/>
      <c r="O288" s="61"/>
      <c r="P288" s="64"/>
      <c r="X288" s="102" t="b">
        <f t="shared" si="4"/>
        <v>0</v>
      </c>
    </row>
    <row r="289" spans="1:24">
      <c r="A289" s="8"/>
      <c r="B289" s="8"/>
      <c r="C289" s="8"/>
      <c r="D289" s="54"/>
      <c r="E289" s="8"/>
      <c r="F289" s="8"/>
      <c r="G289" s="8"/>
      <c r="H289" s="8"/>
      <c r="I289" s="120"/>
      <c r="J289" s="42"/>
      <c r="K289" s="124" t="str">
        <f>IF(AND($I289&gt;0,$J289&lt;&gt;"",$J289&gt;40000),WORKDAY.INTL($J289,INT(($I289+项目参数!$J$29-1)/项目参数!$J$29)-1,1,项目参数!$B$2:$B$200),"")</f>
        <v/>
      </c>
      <c r="L289" s="125" t="str">
        <f>IF(AND($M289&lt;&gt;"",$M289&gt;40000,$N289&lt;&gt;"",$N289&gt;40000),(1+NETWORKDAYS.INTL($M289,$N289,1,项目参数!$B$2:$B$200))*项目参数!$J$29,"")</f>
        <v/>
      </c>
      <c r="M289" s="42"/>
      <c r="N289" s="42"/>
      <c r="O289" s="61"/>
      <c r="P289" s="64"/>
      <c r="X289" s="102" t="b">
        <f t="shared" si="4"/>
        <v>0</v>
      </c>
    </row>
    <row r="290" spans="1:24">
      <c r="A290" s="8"/>
      <c r="B290" s="8"/>
      <c r="C290" s="8"/>
      <c r="D290" s="54"/>
      <c r="E290" s="8"/>
      <c r="F290" s="8"/>
      <c r="G290" s="8"/>
      <c r="H290" s="8"/>
      <c r="I290" s="120"/>
      <c r="J290" s="42"/>
      <c r="K290" s="124" t="str">
        <f>IF(AND($I290&gt;0,$J290&lt;&gt;"",$J290&gt;40000),WORKDAY.INTL($J290,INT(($I290+项目参数!$J$29-1)/项目参数!$J$29)-1,1,项目参数!$B$2:$B$200),"")</f>
        <v/>
      </c>
      <c r="L290" s="125" t="str">
        <f>IF(AND($M290&lt;&gt;"",$M290&gt;40000,$N290&lt;&gt;"",$N290&gt;40000),(1+NETWORKDAYS.INTL($M290,$N290,1,项目参数!$B$2:$B$200))*项目参数!$J$29,"")</f>
        <v/>
      </c>
      <c r="M290" s="42"/>
      <c r="N290" s="42"/>
      <c r="O290" s="61"/>
      <c r="P290" s="64"/>
      <c r="X290" s="102" t="b">
        <f t="shared" si="4"/>
        <v>0</v>
      </c>
    </row>
    <row r="291" spans="1:24">
      <c r="A291" s="8"/>
      <c r="B291" s="8"/>
      <c r="C291" s="8"/>
      <c r="D291" s="54"/>
      <c r="E291" s="8"/>
      <c r="F291" s="8"/>
      <c r="G291" s="8"/>
      <c r="H291" s="8"/>
      <c r="I291" s="120"/>
      <c r="J291" s="42"/>
      <c r="K291" s="124" t="str">
        <f>IF(AND($I291&gt;0,$J291&lt;&gt;"",$J291&gt;40000),WORKDAY.INTL($J291,INT(($I291+项目参数!$J$29-1)/项目参数!$J$29)-1,1,项目参数!$B$2:$B$200),"")</f>
        <v/>
      </c>
      <c r="L291" s="125" t="str">
        <f>IF(AND($M291&lt;&gt;"",$M291&gt;40000,$N291&lt;&gt;"",$N291&gt;40000),(1+NETWORKDAYS.INTL($M291,$N291,1,项目参数!$B$2:$B$200))*项目参数!$J$29,"")</f>
        <v/>
      </c>
      <c r="M291" s="42"/>
      <c r="N291" s="42"/>
      <c r="O291" s="61"/>
      <c r="P291" s="64"/>
      <c r="X291" s="102" t="b">
        <f t="shared" si="4"/>
        <v>0</v>
      </c>
    </row>
    <row r="292" spans="1:24">
      <c r="A292" s="8"/>
      <c r="B292" s="8"/>
      <c r="C292" s="8"/>
      <c r="D292" s="54"/>
      <c r="E292" s="8"/>
      <c r="F292" s="8"/>
      <c r="G292" s="8"/>
      <c r="H292" s="8"/>
      <c r="I292" s="120"/>
      <c r="J292" s="42"/>
      <c r="K292" s="124" t="str">
        <f>IF(AND($I292&gt;0,$J292&lt;&gt;"",$J292&gt;40000),WORKDAY.INTL($J292,INT(($I292+项目参数!$J$29-1)/项目参数!$J$29)-1,1,项目参数!$B$2:$B$200),"")</f>
        <v/>
      </c>
      <c r="L292" s="125" t="str">
        <f>IF(AND($M292&lt;&gt;"",$M292&gt;40000,$N292&lt;&gt;"",$N292&gt;40000),(1+NETWORKDAYS.INTL($M292,$N292,1,项目参数!$B$2:$B$200))*项目参数!$J$29,"")</f>
        <v/>
      </c>
      <c r="M292" s="42"/>
      <c r="N292" s="42"/>
      <c r="O292" s="61"/>
      <c r="P292" s="64"/>
      <c r="X292" s="102" t="b">
        <f t="shared" si="4"/>
        <v>0</v>
      </c>
    </row>
    <row r="293" spans="1:24">
      <c r="A293" s="8"/>
      <c r="B293" s="8"/>
      <c r="C293" s="8"/>
      <c r="D293" s="54"/>
      <c r="E293" s="8"/>
      <c r="F293" s="8"/>
      <c r="G293" s="8"/>
      <c r="H293" s="8"/>
      <c r="I293" s="120"/>
      <c r="J293" s="42"/>
      <c r="K293" s="124" t="str">
        <f>IF(AND($I293&gt;0,$J293&lt;&gt;"",$J293&gt;40000),WORKDAY.INTL($J293,INT(($I293+项目参数!$J$29-1)/项目参数!$J$29)-1,1,项目参数!$B$2:$B$200),"")</f>
        <v/>
      </c>
      <c r="L293" s="125" t="str">
        <f>IF(AND($M293&lt;&gt;"",$M293&gt;40000,$N293&lt;&gt;"",$N293&gt;40000),(1+NETWORKDAYS.INTL($M293,$N293,1,项目参数!$B$2:$B$200))*项目参数!$J$29,"")</f>
        <v/>
      </c>
      <c r="M293" s="42"/>
      <c r="N293" s="42"/>
      <c r="O293" s="61"/>
      <c r="P293" s="64"/>
      <c r="X293" s="102" t="b">
        <f t="shared" si="4"/>
        <v>0</v>
      </c>
    </row>
    <row r="294" spans="1:24">
      <c r="A294" s="8"/>
      <c r="B294" s="8"/>
      <c r="C294" s="8"/>
      <c r="D294" s="54"/>
      <c r="E294" s="8"/>
      <c r="F294" s="8"/>
      <c r="G294" s="8"/>
      <c r="H294" s="8"/>
      <c r="I294" s="120"/>
      <c r="J294" s="42"/>
      <c r="K294" s="124" t="str">
        <f>IF(AND($I294&gt;0,$J294&lt;&gt;"",$J294&gt;40000),WORKDAY.INTL($J294,INT(($I294+项目参数!$J$29-1)/项目参数!$J$29)-1,1,项目参数!$B$2:$B$200),"")</f>
        <v/>
      </c>
      <c r="L294" s="125" t="str">
        <f>IF(AND($M294&lt;&gt;"",$M294&gt;40000,$N294&lt;&gt;"",$N294&gt;40000),(1+NETWORKDAYS.INTL($M294,$N294,1,项目参数!$B$2:$B$200))*项目参数!$J$29,"")</f>
        <v/>
      </c>
      <c r="M294" s="42"/>
      <c r="N294" s="42"/>
      <c r="O294" s="61"/>
      <c r="P294" s="64"/>
      <c r="X294" s="102" t="b">
        <f t="shared" si="4"/>
        <v>0</v>
      </c>
    </row>
    <row r="295" spans="1:24">
      <c r="A295" s="8"/>
      <c r="B295" s="8"/>
      <c r="C295" s="8"/>
      <c r="D295" s="54"/>
      <c r="E295" s="8"/>
      <c r="F295" s="8"/>
      <c r="G295" s="8"/>
      <c r="H295" s="8"/>
      <c r="I295" s="120"/>
      <c r="J295" s="42"/>
      <c r="K295" s="124" t="str">
        <f>IF(AND($I295&gt;0,$J295&lt;&gt;"",$J295&gt;40000),WORKDAY.INTL($J295,INT(($I295+项目参数!$J$29-1)/项目参数!$J$29)-1,1,项目参数!$B$2:$B$200),"")</f>
        <v/>
      </c>
      <c r="L295" s="125" t="str">
        <f>IF(AND($M295&lt;&gt;"",$M295&gt;40000,$N295&lt;&gt;"",$N295&gt;40000),(1+NETWORKDAYS.INTL($M295,$N295,1,项目参数!$B$2:$B$200))*项目参数!$J$29,"")</f>
        <v/>
      </c>
      <c r="M295" s="42"/>
      <c r="N295" s="42"/>
      <c r="O295" s="61"/>
      <c r="P295" s="64"/>
      <c r="X295" s="102" t="b">
        <f t="shared" si="4"/>
        <v>0</v>
      </c>
    </row>
    <row r="296" spans="1:24">
      <c r="A296" s="8"/>
      <c r="B296" s="8"/>
      <c r="C296" s="8"/>
      <c r="D296" s="54"/>
      <c r="E296" s="8"/>
      <c r="F296" s="8"/>
      <c r="G296" s="8"/>
      <c r="H296" s="8"/>
      <c r="I296" s="120"/>
      <c r="J296" s="42"/>
      <c r="K296" s="124" t="str">
        <f>IF(AND($I296&gt;0,$J296&lt;&gt;"",$J296&gt;40000),WORKDAY.INTL($J296,INT(($I296+项目参数!$J$29-1)/项目参数!$J$29)-1,1,项目参数!$B$2:$B$200),"")</f>
        <v/>
      </c>
      <c r="L296" s="125" t="str">
        <f>IF(AND($M296&lt;&gt;"",$M296&gt;40000,$N296&lt;&gt;"",$N296&gt;40000),(1+NETWORKDAYS.INTL($M296,$N296,1,项目参数!$B$2:$B$200))*项目参数!$J$29,"")</f>
        <v/>
      </c>
      <c r="M296" s="42"/>
      <c r="N296" s="42"/>
      <c r="O296" s="61"/>
      <c r="P296" s="64"/>
      <c r="X296" s="102" t="b">
        <f t="shared" si="4"/>
        <v>0</v>
      </c>
    </row>
    <row r="297" spans="1:24">
      <c r="A297" s="8"/>
      <c r="B297" s="8"/>
      <c r="C297" s="8"/>
      <c r="D297" s="54"/>
      <c r="E297" s="8"/>
      <c r="F297" s="8"/>
      <c r="G297" s="8"/>
      <c r="H297" s="8"/>
      <c r="I297" s="120"/>
      <c r="J297" s="42"/>
      <c r="K297" s="124" t="str">
        <f>IF(AND($I297&gt;0,$J297&lt;&gt;"",$J297&gt;40000),WORKDAY.INTL($J297,INT(($I297+项目参数!$J$29-1)/项目参数!$J$29)-1,1,项目参数!$B$2:$B$200),"")</f>
        <v/>
      </c>
      <c r="L297" s="125" t="str">
        <f>IF(AND($M297&lt;&gt;"",$M297&gt;40000,$N297&lt;&gt;"",$N297&gt;40000),(1+NETWORKDAYS.INTL($M297,$N297,1,项目参数!$B$2:$B$200))*项目参数!$J$29,"")</f>
        <v/>
      </c>
      <c r="M297" s="42"/>
      <c r="N297" s="42"/>
      <c r="O297" s="61"/>
      <c r="P297" s="64"/>
      <c r="X297" s="102" t="b">
        <f t="shared" si="4"/>
        <v>0</v>
      </c>
    </row>
    <row r="298" spans="1:24">
      <c r="A298" s="8"/>
      <c r="B298" s="8"/>
      <c r="C298" s="8"/>
      <c r="D298" s="54"/>
      <c r="E298" s="8"/>
      <c r="F298" s="8"/>
      <c r="G298" s="8"/>
      <c r="H298" s="8"/>
      <c r="I298" s="120"/>
      <c r="J298" s="42"/>
      <c r="K298" s="124" t="str">
        <f>IF(AND($I298&gt;0,$J298&lt;&gt;"",$J298&gt;40000),WORKDAY.INTL($J298,INT(($I298+项目参数!$J$29-1)/项目参数!$J$29)-1,1,项目参数!$B$2:$B$200),"")</f>
        <v/>
      </c>
      <c r="L298" s="125" t="str">
        <f>IF(AND($M298&lt;&gt;"",$M298&gt;40000,$N298&lt;&gt;"",$N298&gt;40000),(1+NETWORKDAYS.INTL($M298,$N298,1,项目参数!$B$2:$B$200))*项目参数!$J$29,"")</f>
        <v/>
      </c>
      <c r="M298" s="42"/>
      <c r="N298" s="42"/>
      <c r="O298" s="61"/>
      <c r="P298" s="64"/>
      <c r="X298" s="102" t="b">
        <f t="shared" si="4"/>
        <v>0</v>
      </c>
    </row>
    <row r="299" spans="1:24">
      <c r="A299" s="8"/>
      <c r="B299" s="8"/>
      <c r="C299" s="8"/>
      <c r="D299" s="54"/>
      <c r="E299" s="8"/>
      <c r="F299" s="8"/>
      <c r="G299" s="8"/>
      <c r="H299" s="8"/>
      <c r="I299" s="120"/>
      <c r="J299" s="42"/>
      <c r="K299" s="124" t="str">
        <f>IF(AND($I299&gt;0,$J299&lt;&gt;"",$J299&gt;40000),WORKDAY.INTL($J299,INT(($I299+项目参数!$J$29-1)/项目参数!$J$29)-1,1,项目参数!$B$2:$B$200),"")</f>
        <v/>
      </c>
      <c r="L299" s="125" t="str">
        <f>IF(AND($M299&lt;&gt;"",$M299&gt;40000,$N299&lt;&gt;"",$N299&gt;40000),(1+NETWORKDAYS.INTL($M299,$N299,1,项目参数!$B$2:$B$200))*项目参数!$J$29,"")</f>
        <v/>
      </c>
      <c r="M299" s="42"/>
      <c r="N299" s="42"/>
      <c r="O299" s="61"/>
      <c r="P299" s="64"/>
      <c r="X299" s="102" t="b">
        <f t="shared" si="4"/>
        <v>0</v>
      </c>
    </row>
    <row r="300" spans="1:24">
      <c r="A300" s="8"/>
      <c r="B300" s="8"/>
      <c r="C300" s="8"/>
      <c r="D300" s="54"/>
      <c r="E300" s="8"/>
      <c r="F300" s="8"/>
      <c r="G300" s="8"/>
      <c r="H300" s="8"/>
      <c r="I300" s="120"/>
      <c r="J300" s="42"/>
      <c r="K300" s="124" t="str">
        <f>IF(AND($I300&gt;0,$J300&lt;&gt;"",$J300&gt;40000),WORKDAY.INTL($J300,INT(($I300+项目参数!$J$29-1)/项目参数!$J$29)-1,1,项目参数!$B$2:$B$200),"")</f>
        <v/>
      </c>
      <c r="L300" s="125" t="str">
        <f>IF(AND($M300&lt;&gt;"",$M300&gt;40000,$N300&lt;&gt;"",$N300&gt;40000),(1+NETWORKDAYS.INTL($M300,$N300,1,项目参数!$B$2:$B$200))*项目参数!$J$29,"")</f>
        <v/>
      </c>
      <c r="M300" s="42"/>
      <c r="N300" s="42"/>
      <c r="O300" s="61"/>
      <c r="P300" s="64"/>
      <c r="X300" s="102" t="b">
        <f t="shared" si="4"/>
        <v>0</v>
      </c>
    </row>
    <row r="301" spans="1:24">
      <c r="A301" s="8"/>
      <c r="B301" s="8"/>
      <c r="C301" s="8"/>
      <c r="D301" s="54"/>
      <c r="E301" s="8"/>
      <c r="F301" s="8"/>
      <c r="G301" s="8"/>
      <c r="H301" s="8"/>
      <c r="I301" s="120"/>
      <c r="J301" s="42"/>
      <c r="K301" s="124" t="str">
        <f>IF(AND($I301&gt;0,$J301&lt;&gt;"",$J301&gt;40000),WORKDAY.INTL($J301,INT(($I301+项目参数!$J$29-1)/项目参数!$J$29)-1,1,项目参数!$B$2:$B$200),"")</f>
        <v/>
      </c>
      <c r="L301" s="125" t="str">
        <f>IF(AND($M301&lt;&gt;"",$M301&gt;40000,$N301&lt;&gt;"",$N301&gt;40000),(1+NETWORKDAYS.INTL($M301,$N301,1,项目参数!$B$2:$B$200))*项目参数!$J$29,"")</f>
        <v/>
      </c>
      <c r="M301" s="42"/>
      <c r="N301" s="42"/>
      <c r="O301" s="61"/>
      <c r="P301" s="64"/>
      <c r="X301" s="102" t="b">
        <f t="shared" si="4"/>
        <v>0</v>
      </c>
    </row>
    <row r="302" spans="1:24">
      <c r="A302" s="8"/>
      <c r="B302" s="8"/>
      <c r="C302" s="8"/>
      <c r="D302" s="54"/>
      <c r="E302" s="8"/>
      <c r="F302" s="8"/>
      <c r="G302" s="8"/>
      <c r="H302" s="8"/>
      <c r="I302" s="120"/>
      <c r="J302" s="42"/>
      <c r="K302" s="124" t="str">
        <f>IF(AND($I302&gt;0,$J302&lt;&gt;"",$J302&gt;40000),WORKDAY.INTL($J302,INT(($I302+项目参数!$J$29-1)/项目参数!$J$29)-1,1,项目参数!$B$2:$B$200),"")</f>
        <v/>
      </c>
      <c r="L302" s="125" t="str">
        <f>IF(AND($M302&lt;&gt;"",$M302&gt;40000,$N302&lt;&gt;"",$N302&gt;40000),(1+NETWORKDAYS.INTL($M302,$N302,1,项目参数!$B$2:$B$200))*项目参数!$J$29,"")</f>
        <v/>
      </c>
      <c r="M302" s="42"/>
      <c r="N302" s="42"/>
      <c r="O302" s="61"/>
      <c r="P302" s="64"/>
      <c r="X302" s="102" t="b">
        <f t="shared" si="4"/>
        <v>0</v>
      </c>
    </row>
    <row r="303" spans="1:24">
      <c r="A303" s="8"/>
      <c r="B303" s="8"/>
      <c r="C303" s="8"/>
      <c r="D303" s="54"/>
      <c r="E303" s="8"/>
      <c r="F303" s="8"/>
      <c r="G303" s="8"/>
      <c r="H303" s="8"/>
      <c r="I303" s="120"/>
      <c r="J303" s="42"/>
      <c r="K303" s="124" t="str">
        <f>IF(AND($I303&gt;0,$J303&lt;&gt;"",$J303&gt;40000),WORKDAY.INTL($J303,INT(($I303+项目参数!$J$29-1)/项目参数!$J$29)-1,1,项目参数!$B$2:$B$200),"")</f>
        <v/>
      </c>
      <c r="L303" s="125" t="str">
        <f>IF(AND($M303&lt;&gt;"",$M303&gt;40000,$N303&lt;&gt;"",$N303&gt;40000),(1+NETWORKDAYS.INTL($M303,$N303,1,项目参数!$B$2:$B$200))*项目参数!$J$29,"")</f>
        <v/>
      </c>
      <c r="M303" s="42"/>
      <c r="N303" s="42"/>
      <c r="O303" s="61"/>
      <c r="P303" s="64"/>
      <c r="X303" s="102" t="b">
        <f t="shared" si="4"/>
        <v>0</v>
      </c>
    </row>
    <row r="304" spans="1:24">
      <c r="A304" s="8"/>
      <c r="B304" s="8"/>
      <c r="C304" s="8"/>
      <c r="D304" s="54"/>
      <c r="E304" s="8"/>
      <c r="F304" s="8"/>
      <c r="G304" s="8"/>
      <c r="H304" s="8"/>
      <c r="I304" s="120"/>
      <c r="J304" s="42"/>
      <c r="K304" s="124" t="str">
        <f>IF(AND($I304&gt;0,$J304&lt;&gt;"",$J304&gt;40000),WORKDAY.INTL($J304,INT(($I304+项目参数!$J$29-1)/项目参数!$J$29)-1,1,项目参数!$B$2:$B$200),"")</f>
        <v/>
      </c>
      <c r="L304" s="125" t="str">
        <f>IF(AND($M304&lt;&gt;"",$M304&gt;40000,$N304&lt;&gt;"",$N304&gt;40000),(1+NETWORKDAYS.INTL($M304,$N304,1,项目参数!$B$2:$B$200))*项目参数!$J$29,"")</f>
        <v/>
      </c>
      <c r="M304" s="42"/>
      <c r="N304" s="42"/>
      <c r="O304" s="61"/>
      <c r="P304" s="64"/>
      <c r="X304" s="102" t="b">
        <f t="shared" si="4"/>
        <v>0</v>
      </c>
    </row>
    <row r="305" spans="1:24">
      <c r="A305" s="8"/>
      <c r="B305" s="8"/>
      <c r="C305" s="8"/>
      <c r="D305" s="54"/>
      <c r="E305" s="8"/>
      <c r="F305" s="8"/>
      <c r="G305" s="8"/>
      <c r="H305" s="8"/>
      <c r="I305" s="120"/>
      <c r="J305" s="42"/>
      <c r="K305" s="124" t="str">
        <f>IF(AND($I305&gt;0,$J305&lt;&gt;"",$J305&gt;40000),WORKDAY.INTL($J305,INT(($I305+项目参数!$J$29-1)/项目参数!$J$29)-1,1,项目参数!$B$2:$B$200),"")</f>
        <v/>
      </c>
      <c r="L305" s="125" t="str">
        <f>IF(AND($M305&lt;&gt;"",$M305&gt;40000,$N305&lt;&gt;"",$N305&gt;40000),(1+NETWORKDAYS.INTL($M305,$N305,1,项目参数!$B$2:$B$200))*项目参数!$J$29,"")</f>
        <v/>
      </c>
      <c r="M305" s="42"/>
      <c r="N305" s="42"/>
      <c r="O305" s="61"/>
      <c r="P305" s="64"/>
      <c r="X305" s="102" t="b">
        <f t="shared" si="4"/>
        <v>0</v>
      </c>
    </row>
    <row r="306" spans="1:24">
      <c r="A306" s="8"/>
      <c r="B306" s="8"/>
      <c r="C306" s="8"/>
      <c r="D306" s="54"/>
      <c r="E306" s="8"/>
      <c r="F306" s="8"/>
      <c r="G306" s="8"/>
      <c r="H306" s="8"/>
      <c r="I306" s="120"/>
      <c r="J306" s="42"/>
      <c r="K306" s="124" t="str">
        <f>IF(AND($I306&gt;0,$J306&lt;&gt;"",$J306&gt;40000),WORKDAY.INTL($J306,INT(($I306+项目参数!$J$29-1)/项目参数!$J$29)-1,1,项目参数!$B$2:$B$200),"")</f>
        <v/>
      </c>
      <c r="L306" s="125" t="str">
        <f>IF(AND($M306&lt;&gt;"",$M306&gt;40000,$N306&lt;&gt;"",$N306&gt;40000),(1+NETWORKDAYS.INTL($M306,$N306,1,项目参数!$B$2:$B$200))*项目参数!$J$29,"")</f>
        <v/>
      </c>
      <c r="M306" s="42"/>
      <c r="N306" s="42"/>
      <c r="O306" s="61"/>
      <c r="P306" s="64"/>
      <c r="X306" s="102" t="b">
        <f t="shared" si="4"/>
        <v>0</v>
      </c>
    </row>
    <row r="307" spans="1:24">
      <c r="A307" s="8"/>
      <c r="B307" s="8"/>
      <c r="C307" s="8"/>
      <c r="D307" s="54"/>
      <c r="E307" s="8"/>
      <c r="F307" s="8"/>
      <c r="G307" s="8"/>
      <c r="H307" s="8"/>
      <c r="I307" s="120"/>
      <c r="J307" s="42"/>
      <c r="K307" s="124" t="str">
        <f>IF(AND($I307&gt;0,$J307&lt;&gt;"",$J307&gt;40000),WORKDAY.INTL($J307,INT(($I307+项目参数!$J$29-1)/项目参数!$J$29)-1,1,项目参数!$B$2:$B$200),"")</f>
        <v/>
      </c>
      <c r="L307" s="125" t="str">
        <f>IF(AND($M307&lt;&gt;"",$M307&gt;40000,$N307&lt;&gt;"",$N307&gt;40000),(1+NETWORKDAYS.INTL($M307,$N307,1,项目参数!$B$2:$B$200))*项目参数!$J$29,"")</f>
        <v/>
      </c>
      <c r="M307" s="42"/>
      <c r="N307" s="42"/>
      <c r="O307" s="61"/>
      <c r="P307" s="64"/>
      <c r="X307" s="102" t="b">
        <f t="shared" si="4"/>
        <v>0</v>
      </c>
    </row>
    <row r="308" spans="1:24">
      <c r="A308" s="8"/>
      <c r="B308" s="8"/>
      <c r="C308" s="8"/>
      <c r="D308" s="54"/>
      <c r="E308" s="8"/>
      <c r="F308" s="8"/>
      <c r="G308" s="8"/>
      <c r="H308" s="8"/>
      <c r="I308" s="120"/>
      <c r="J308" s="42"/>
      <c r="K308" s="124" t="str">
        <f>IF(AND($I308&gt;0,$J308&lt;&gt;"",$J308&gt;40000),WORKDAY.INTL($J308,INT(($I308+项目参数!$J$29-1)/项目参数!$J$29)-1,1,项目参数!$B$2:$B$200),"")</f>
        <v/>
      </c>
      <c r="L308" s="125" t="str">
        <f>IF(AND($M308&lt;&gt;"",$M308&gt;40000,$N308&lt;&gt;"",$N308&gt;40000),(1+NETWORKDAYS.INTL($M308,$N308,1,项目参数!$B$2:$B$200))*项目参数!$J$29,"")</f>
        <v/>
      </c>
      <c r="M308" s="42"/>
      <c r="N308" s="42"/>
      <c r="O308" s="61"/>
      <c r="P308" s="64"/>
      <c r="X308" s="102" t="b">
        <f t="shared" si="4"/>
        <v>0</v>
      </c>
    </row>
    <row r="309" spans="1:24">
      <c r="A309" s="8"/>
      <c r="B309" s="8"/>
      <c r="C309" s="8"/>
      <c r="D309" s="54"/>
      <c r="E309" s="8"/>
      <c r="F309" s="8"/>
      <c r="G309" s="8"/>
      <c r="H309" s="8"/>
      <c r="I309" s="120"/>
      <c r="J309" s="42"/>
      <c r="K309" s="124" t="str">
        <f>IF(AND($I309&gt;0,$J309&lt;&gt;"",$J309&gt;40000),WORKDAY.INTL($J309,INT(($I309+项目参数!$J$29-1)/项目参数!$J$29)-1,1,项目参数!$B$2:$B$200),"")</f>
        <v/>
      </c>
      <c r="L309" s="125" t="str">
        <f>IF(AND($M309&lt;&gt;"",$M309&gt;40000,$N309&lt;&gt;"",$N309&gt;40000),(1+NETWORKDAYS.INTL($M309,$N309,1,项目参数!$B$2:$B$200))*项目参数!$J$29,"")</f>
        <v/>
      </c>
      <c r="M309" s="42"/>
      <c r="N309" s="42"/>
      <c r="O309" s="61"/>
      <c r="P309" s="64"/>
      <c r="X309" s="102" t="b">
        <f t="shared" si="4"/>
        <v>0</v>
      </c>
    </row>
    <row r="310" spans="1:24">
      <c r="A310" s="8"/>
      <c r="B310" s="8"/>
      <c r="C310" s="8"/>
      <c r="D310" s="54"/>
      <c r="E310" s="8"/>
      <c r="F310" s="8"/>
      <c r="G310" s="8"/>
      <c r="H310" s="8"/>
      <c r="I310" s="120"/>
      <c r="J310" s="42"/>
      <c r="K310" s="124" t="str">
        <f>IF(AND($I310&gt;0,$J310&lt;&gt;"",$J310&gt;40000),WORKDAY.INTL($J310,INT(($I310+项目参数!$J$29-1)/项目参数!$J$29)-1,1,项目参数!$B$2:$B$200),"")</f>
        <v/>
      </c>
      <c r="L310" s="125" t="str">
        <f>IF(AND($M310&lt;&gt;"",$M310&gt;40000,$N310&lt;&gt;"",$N310&gt;40000),(1+NETWORKDAYS.INTL($M310,$N310,1,项目参数!$B$2:$B$200))*项目参数!$J$29,"")</f>
        <v/>
      </c>
      <c r="M310" s="42"/>
      <c r="N310" s="42"/>
      <c r="O310" s="61"/>
      <c r="P310" s="64"/>
      <c r="X310" s="102" t="b">
        <f t="shared" si="4"/>
        <v>0</v>
      </c>
    </row>
    <row r="311" spans="1:24">
      <c r="A311" s="8"/>
      <c r="B311" s="8"/>
      <c r="C311" s="8"/>
      <c r="D311" s="54"/>
      <c r="E311" s="8"/>
      <c r="F311" s="8"/>
      <c r="G311" s="8"/>
      <c r="H311" s="8"/>
      <c r="I311" s="120"/>
      <c r="J311" s="42"/>
      <c r="K311" s="124" t="str">
        <f>IF(AND($I311&gt;0,$J311&lt;&gt;"",$J311&gt;40000),WORKDAY.INTL($J311,INT(($I311+项目参数!$J$29-1)/项目参数!$J$29)-1,1,项目参数!$B$2:$B$200),"")</f>
        <v/>
      </c>
      <c r="L311" s="125" t="str">
        <f>IF(AND($M311&lt;&gt;"",$M311&gt;40000,$N311&lt;&gt;"",$N311&gt;40000),(1+NETWORKDAYS.INTL($M311,$N311,1,项目参数!$B$2:$B$200))*项目参数!$J$29,"")</f>
        <v/>
      </c>
      <c r="M311" s="42"/>
      <c r="N311" s="42"/>
      <c r="O311" s="61"/>
      <c r="P311" s="64"/>
      <c r="X311" s="102" t="b">
        <f t="shared" si="4"/>
        <v>0</v>
      </c>
    </row>
    <row r="312" spans="1:24">
      <c r="A312" s="8"/>
      <c r="B312" s="8"/>
      <c r="C312" s="8"/>
      <c r="D312" s="54"/>
      <c r="E312" s="8"/>
      <c r="F312" s="8"/>
      <c r="G312" s="8"/>
      <c r="H312" s="8"/>
      <c r="I312" s="120"/>
      <c r="J312" s="42"/>
      <c r="K312" s="124" t="str">
        <f>IF(AND($I312&gt;0,$J312&lt;&gt;"",$J312&gt;40000),WORKDAY.INTL($J312,INT(($I312+项目参数!$J$29-1)/项目参数!$J$29)-1,1,项目参数!$B$2:$B$200),"")</f>
        <v/>
      </c>
      <c r="L312" s="125" t="str">
        <f>IF(AND($M312&lt;&gt;"",$M312&gt;40000,$N312&lt;&gt;"",$N312&gt;40000),(1+NETWORKDAYS.INTL($M312,$N312,1,项目参数!$B$2:$B$200))*项目参数!$J$29,"")</f>
        <v/>
      </c>
      <c r="M312" s="42"/>
      <c r="N312" s="42"/>
      <c r="O312" s="61"/>
      <c r="P312" s="64"/>
      <c r="X312" s="102" t="b">
        <f t="shared" si="4"/>
        <v>0</v>
      </c>
    </row>
    <row r="313" spans="1:24">
      <c r="A313" s="8"/>
      <c r="B313" s="8"/>
      <c r="C313" s="8"/>
      <c r="D313" s="54"/>
      <c r="E313" s="8"/>
      <c r="F313" s="8"/>
      <c r="G313" s="8"/>
      <c r="H313" s="8"/>
      <c r="I313" s="120"/>
      <c r="J313" s="42"/>
      <c r="K313" s="124" t="str">
        <f>IF(AND($I313&gt;0,$J313&lt;&gt;"",$J313&gt;40000),WORKDAY.INTL($J313,INT(($I313+项目参数!$J$29-1)/项目参数!$J$29)-1,1,项目参数!$B$2:$B$200),"")</f>
        <v/>
      </c>
      <c r="L313" s="125" t="str">
        <f>IF(AND($M313&lt;&gt;"",$M313&gt;40000,$N313&lt;&gt;"",$N313&gt;40000),(1+NETWORKDAYS.INTL($M313,$N313,1,项目参数!$B$2:$B$200))*项目参数!$J$29,"")</f>
        <v/>
      </c>
      <c r="M313" s="42"/>
      <c r="N313" s="42"/>
      <c r="O313" s="61"/>
      <c r="P313" s="64"/>
      <c r="X313" s="102" t="b">
        <f t="shared" si="4"/>
        <v>0</v>
      </c>
    </row>
    <row r="314" spans="1:24">
      <c r="A314" s="8"/>
      <c r="B314" s="8"/>
      <c r="C314" s="8"/>
      <c r="D314" s="54"/>
      <c r="E314" s="8"/>
      <c r="F314" s="8"/>
      <c r="G314" s="8"/>
      <c r="H314" s="8"/>
      <c r="I314" s="120"/>
      <c r="J314" s="42"/>
      <c r="K314" s="124" t="str">
        <f>IF(AND($I314&gt;0,$J314&lt;&gt;"",$J314&gt;40000),WORKDAY.INTL($J314,INT(($I314+项目参数!$J$29-1)/项目参数!$J$29)-1,1,项目参数!$B$2:$B$200),"")</f>
        <v/>
      </c>
      <c r="L314" s="125" t="str">
        <f>IF(AND($M314&lt;&gt;"",$M314&gt;40000,$N314&lt;&gt;"",$N314&gt;40000),(1+NETWORKDAYS.INTL($M314,$N314,1,项目参数!$B$2:$B$200))*项目参数!$J$29,"")</f>
        <v/>
      </c>
      <c r="M314" s="42"/>
      <c r="N314" s="42"/>
      <c r="O314" s="61"/>
      <c r="P314" s="64"/>
      <c r="X314" s="102" t="b">
        <f t="shared" si="4"/>
        <v>0</v>
      </c>
    </row>
    <row r="315" spans="1:24">
      <c r="A315" s="8"/>
      <c r="B315" s="8"/>
      <c r="C315" s="8"/>
      <c r="D315" s="54"/>
      <c r="E315" s="8"/>
      <c r="F315" s="8"/>
      <c r="G315" s="8"/>
      <c r="H315" s="8"/>
      <c r="I315" s="120"/>
      <c r="J315" s="42"/>
      <c r="K315" s="124" t="str">
        <f>IF(AND($I315&gt;0,$J315&lt;&gt;"",$J315&gt;40000),WORKDAY.INTL($J315,INT(($I315+项目参数!$J$29-1)/项目参数!$J$29)-1,1,项目参数!$B$2:$B$200),"")</f>
        <v/>
      </c>
      <c r="L315" s="125" t="str">
        <f>IF(AND($M315&lt;&gt;"",$M315&gt;40000,$N315&lt;&gt;"",$N315&gt;40000),(1+NETWORKDAYS.INTL($M315,$N315,1,项目参数!$B$2:$B$200))*项目参数!$J$29,"")</f>
        <v/>
      </c>
      <c r="M315" s="42"/>
      <c r="N315" s="42"/>
      <c r="O315" s="61"/>
      <c r="P315" s="64"/>
      <c r="X315" s="102" t="b">
        <f t="shared" si="4"/>
        <v>0</v>
      </c>
    </row>
    <row r="316" spans="1:24">
      <c r="A316" s="8"/>
      <c r="B316" s="8"/>
      <c r="C316" s="8"/>
      <c r="D316" s="54"/>
      <c r="E316" s="8"/>
      <c r="F316" s="8"/>
      <c r="G316" s="8"/>
      <c r="H316" s="8"/>
      <c r="I316" s="120"/>
      <c r="J316" s="42"/>
      <c r="K316" s="124" t="str">
        <f>IF(AND($I316&gt;0,$J316&lt;&gt;"",$J316&gt;40000),WORKDAY.INTL($J316,INT(($I316+项目参数!$J$29-1)/项目参数!$J$29)-1,1,项目参数!$B$2:$B$200),"")</f>
        <v/>
      </c>
      <c r="L316" s="125" t="str">
        <f>IF(AND($M316&lt;&gt;"",$M316&gt;40000,$N316&lt;&gt;"",$N316&gt;40000),(1+NETWORKDAYS.INTL($M316,$N316,1,项目参数!$B$2:$B$200))*项目参数!$J$29,"")</f>
        <v/>
      </c>
      <c r="M316" s="42"/>
      <c r="N316" s="42"/>
      <c r="O316" s="61"/>
      <c r="P316" s="64"/>
      <c r="X316" s="102" t="b">
        <f t="shared" si="4"/>
        <v>0</v>
      </c>
    </row>
    <row r="317" spans="1:24">
      <c r="A317" s="8"/>
      <c r="B317" s="8"/>
      <c r="C317" s="8"/>
      <c r="D317" s="54"/>
      <c r="E317" s="8"/>
      <c r="F317" s="8"/>
      <c r="G317" s="8"/>
      <c r="H317" s="8"/>
      <c r="I317" s="120"/>
      <c r="J317" s="42"/>
      <c r="K317" s="124" t="str">
        <f>IF(AND($I317&gt;0,$J317&lt;&gt;"",$J317&gt;40000),WORKDAY.INTL($J317,INT(($I317+项目参数!$J$29-1)/项目参数!$J$29)-1,1,项目参数!$B$2:$B$200),"")</f>
        <v/>
      </c>
      <c r="L317" s="125" t="str">
        <f>IF(AND($M317&lt;&gt;"",$M317&gt;40000,$N317&lt;&gt;"",$N317&gt;40000),(1+NETWORKDAYS.INTL($M317,$N317,1,项目参数!$B$2:$B$200))*项目参数!$J$29,"")</f>
        <v/>
      </c>
      <c r="M317" s="42"/>
      <c r="N317" s="42"/>
      <c r="O317" s="61"/>
      <c r="P317" s="64"/>
      <c r="X317" s="102" t="b">
        <f t="shared" si="4"/>
        <v>0</v>
      </c>
    </row>
    <row r="318" spans="1:24">
      <c r="A318" s="8"/>
      <c r="B318" s="8"/>
      <c r="C318" s="8"/>
      <c r="D318" s="54"/>
      <c r="E318" s="8"/>
      <c r="F318" s="8"/>
      <c r="G318" s="8"/>
      <c r="H318" s="8"/>
      <c r="I318" s="120"/>
      <c r="J318" s="42"/>
      <c r="K318" s="124" t="str">
        <f>IF(AND($I318&gt;0,$J318&lt;&gt;"",$J318&gt;40000),WORKDAY.INTL($J318,INT(($I318+项目参数!$J$29-1)/项目参数!$J$29)-1,1,项目参数!$B$2:$B$200),"")</f>
        <v/>
      </c>
      <c r="L318" s="125" t="str">
        <f>IF(AND($M318&lt;&gt;"",$M318&gt;40000,$N318&lt;&gt;"",$N318&gt;40000),(1+NETWORKDAYS.INTL($M318,$N318,1,项目参数!$B$2:$B$200))*项目参数!$J$29,"")</f>
        <v/>
      </c>
      <c r="M318" s="42"/>
      <c r="N318" s="42"/>
      <c r="O318" s="61"/>
      <c r="P318" s="64"/>
      <c r="X318" s="102" t="b">
        <f t="shared" si="4"/>
        <v>0</v>
      </c>
    </row>
    <row r="319" spans="1:24">
      <c r="A319" s="8"/>
      <c r="B319" s="8"/>
      <c r="C319" s="8"/>
      <c r="D319" s="54"/>
      <c r="E319" s="8"/>
      <c r="F319" s="8"/>
      <c r="G319" s="8"/>
      <c r="H319" s="8"/>
      <c r="I319" s="120"/>
      <c r="J319" s="42"/>
      <c r="K319" s="124" t="str">
        <f>IF(AND($I319&gt;0,$J319&lt;&gt;"",$J319&gt;40000),WORKDAY.INTL($J319,INT(($I319+项目参数!$J$29-1)/项目参数!$J$29)-1,1,项目参数!$B$2:$B$200),"")</f>
        <v/>
      </c>
      <c r="L319" s="125" t="str">
        <f>IF(AND($M319&lt;&gt;"",$M319&gt;40000,$N319&lt;&gt;"",$N319&gt;40000),(1+NETWORKDAYS.INTL($M319,$N319,1,项目参数!$B$2:$B$200))*项目参数!$J$29,"")</f>
        <v/>
      </c>
      <c r="M319" s="42"/>
      <c r="N319" s="42"/>
      <c r="O319" s="61"/>
      <c r="P319" s="64"/>
      <c r="X319" s="102" t="b">
        <f t="shared" si="4"/>
        <v>0</v>
      </c>
    </row>
    <row r="320" spans="1:24">
      <c r="A320" s="8"/>
      <c r="B320" s="8"/>
      <c r="C320" s="8"/>
      <c r="D320" s="54"/>
      <c r="E320" s="8"/>
      <c r="F320" s="8"/>
      <c r="G320" s="8"/>
      <c r="H320" s="8"/>
      <c r="I320" s="120"/>
      <c r="J320" s="42"/>
      <c r="K320" s="124" t="str">
        <f>IF(AND($I320&gt;0,$J320&lt;&gt;"",$J320&gt;40000),WORKDAY.INTL($J320,INT(($I320+项目参数!$J$29-1)/项目参数!$J$29)-1,1,项目参数!$B$2:$B$200),"")</f>
        <v/>
      </c>
      <c r="L320" s="125" t="str">
        <f>IF(AND($M320&lt;&gt;"",$M320&gt;40000,$N320&lt;&gt;"",$N320&gt;40000),(1+NETWORKDAYS.INTL($M320,$N320,1,项目参数!$B$2:$B$200))*项目参数!$J$29,"")</f>
        <v/>
      </c>
      <c r="M320" s="42"/>
      <c r="N320" s="42"/>
      <c r="O320" s="61"/>
      <c r="P320" s="64"/>
      <c r="X320" s="102" t="b">
        <f t="shared" si="4"/>
        <v>0</v>
      </c>
    </row>
    <row r="321" spans="1:24">
      <c r="A321" s="8"/>
      <c r="B321" s="8"/>
      <c r="C321" s="8"/>
      <c r="D321" s="54"/>
      <c r="E321" s="8"/>
      <c r="F321" s="8"/>
      <c r="G321" s="8"/>
      <c r="H321" s="8"/>
      <c r="I321" s="120"/>
      <c r="J321" s="42"/>
      <c r="K321" s="124" t="str">
        <f>IF(AND($I321&gt;0,$J321&lt;&gt;"",$J321&gt;40000),WORKDAY.INTL($J321,INT(($I321+项目参数!$J$29-1)/项目参数!$J$29)-1,1,项目参数!$B$2:$B$200),"")</f>
        <v/>
      </c>
      <c r="L321" s="125" t="str">
        <f>IF(AND($M321&lt;&gt;"",$M321&gt;40000,$N321&lt;&gt;"",$N321&gt;40000),(1+NETWORKDAYS.INTL($M321,$N321,1,项目参数!$B$2:$B$200))*项目参数!$J$29,"")</f>
        <v/>
      </c>
      <c r="M321" s="42"/>
      <c r="N321" s="42"/>
      <c r="O321" s="61"/>
      <c r="P321" s="64"/>
      <c r="X321" s="102" t="b">
        <f t="shared" si="4"/>
        <v>0</v>
      </c>
    </row>
    <row r="322" spans="1:24">
      <c r="A322" s="8"/>
      <c r="B322" s="8"/>
      <c r="C322" s="8"/>
      <c r="D322" s="54"/>
      <c r="E322" s="8"/>
      <c r="F322" s="8"/>
      <c r="G322" s="8"/>
      <c r="H322" s="8"/>
      <c r="I322" s="120"/>
      <c r="J322" s="42"/>
      <c r="K322" s="124" t="str">
        <f>IF(AND($I322&gt;0,$J322&lt;&gt;"",$J322&gt;40000),WORKDAY.INTL($J322,INT(($I322+项目参数!$J$29-1)/项目参数!$J$29)-1,1,项目参数!$B$2:$B$200),"")</f>
        <v/>
      </c>
      <c r="L322" s="125" t="str">
        <f>IF(AND($M322&lt;&gt;"",$M322&gt;40000,$N322&lt;&gt;"",$N322&gt;40000),(1+NETWORKDAYS.INTL($M322,$N322,1,项目参数!$B$2:$B$200))*项目参数!$J$29,"")</f>
        <v/>
      </c>
      <c r="M322" s="42"/>
      <c r="N322" s="42"/>
      <c r="O322" s="61"/>
      <c r="P322" s="64"/>
      <c r="X322" s="102" t="b">
        <f t="shared" ref="X322:X385" si="5">AND(LEN(A322)&gt;0,LEN(C322)&gt;3,LEN(G322)&gt;1,OR(J322=0,AND(I322&gt;0,J322&gt;40000)),OR(M322=0,M322&gt;40000))</f>
        <v>0</v>
      </c>
    </row>
    <row r="323" spans="1:24">
      <c r="A323" s="8"/>
      <c r="B323" s="8"/>
      <c r="C323" s="8"/>
      <c r="D323" s="54"/>
      <c r="E323" s="8"/>
      <c r="F323" s="8"/>
      <c r="G323" s="8"/>
      <c r="H323" s="8"/>
      <c r="I323" s="120"/>
      <c r="J323" s="42"/>
      <c r="K323" s="124" t="str">
        <f>IF(AND($I323&gt;0,$J323&lt;&gt;"",$J323&gt;40000),WORKDAY.INTL($J323,INT(($I323+项目参数!$J$29-1)/项目参数!$J$29)-1,1,项目参数!$B$2:$B$200),"")</f>
        <v/>
      </c>
      <c r="L323" s="125" t="str">
        <f>IF(AND($M323&lt;&gt;"",$M323&gt;40000,$N323&lt;&gt;"",$N323&gt;40000),(1+NETWORKDAYS.INTL($M323,$N323,1,项目参数!$B$2:$B$200))*项目参数!$J$29,"")</f>
        <v/>
      </c>
      <c r="M323" s="42"/>
      <c r="N323" s="42"/>
      <c r="O323" s="61"/>
      <c r="P323" s="64"/>
      <c r="X323" s="102" t="b">
        <f t="shared" si="5"/>
        <v>0</v>
      </c>
    </row>
    <row r="324" spans="1:24">
      <c r="A324" s="8"/>
      <c r="B324" s="8"/>
      <c r="C324" s="8"/>
      <c r="D324" s="54"/>
      <c r="E324" s="8"/>
      <c r="F324" s="8"/>
      <c r="G324" s="8"/>
      <c r="H324" s="8"/>
      <c r="I324" s="120"/>
      <c r="J324" s="42"/>
      <c r="K324" s="124" t="str">
        <f>IF(AND($I324&gt;0,$J324&lt;&gt;"",$J324&gt;40000),WORKDAY.INTL($J324,INT(($I324+项目参数!$J$29-1)/项目参数!$J$29)-1,1,项目参数!$B$2:$B$200),"")</f>
        <v/>
      </c>
      <c r="L324" s="125" t="str">
        <f>IF(AND($M324&lt;&gt;"",$M324&gt;40000,$N324&lt;&gt;"",$N324&gt;40000),(1+NETWORKDAYS.INTL($M324,$N324,1,项目参数!$B$2:$B$200))*项目参数!$J$29,"")</f>
        <v/>
      </c>
      <c r="M324" s="42"/>
      <c r="N324" s="42"/>
      <c r="O324" s="61"/>
      <c r="P324" s="64"/>
      <c r="X324" s="102" t="b">
        <f t="shared" si="5"/>
        <v>0</v>
      </c>
    </row>
    <row r="325" spans="1:24">
      <c r="A325" s="8"/>
      <c r="B325" s="8"/>
      <c r="C325" s="8"/>
      <c r="D325" s="54"/>
      <c r="E325" s="8"/>
      <c r="F325" s="8"/>
      <c r="G325" s="8"/>
      <c r="H325" s="8"/>
      <c r="I325" s="120"/>
      <c r="J325" s="42"/>
      <c r="K325" s="124" t="str">
        <f>IF(AND($I325&gt;0,$J325&lt;&gt;"",$J325&gt;40000),WORKDAY.INTL($J325,INT(($I325+项目参数!$J$29-1)/项目参数!$J$29)-1,1,项目参数!$B$2:$B$200),"")</f>
        <v/>
      </c>
      <c r="L325" s="125" t="str">
        <f>IF(AND($M325&lt;&gt;"",$M325&gt;40000,$N325&lt;&gt;"",$N325&gt;40000),(1+NETWORKDAYS.INTL($M325,$N325,1,项目参数!$B$2:$B$200))*项目参数!$J$29,"")</f>
        <v/>
      </c>
      <c r="M325" s="42"/>
      <c r="N325" s="42"/>
      <c r="O325" s="61"/>
      <c r="P325" s="64"/>
      <c r="X325" s="102" t="b">
        <f t="shared" si="5"/>
        <v>0</v>
      </c>
    </row>
    <row r="326" spans="1:24">
      <c r="A326" s="8"/>
      <c r="B326" s="8"/>
      <c r="C326" s="8"/>
      <c r="D326" s="54"/>
      <c r="E326" s="8"/>
      <c r="F326" s="8"/>
      <c r="G326" s="8"/>
      <c r="H326" s="8"/>
      <c r="I326" s="120"/>
      <c r="J326" s="42"/>
      <c r="K326" s="124" t="str">
        <f>IF(AND($I326&gt;0,$J326&lt;&gt;"",$J326&gt;40000),WORKDAY.INTL($J326,INT(($I326+项目参数!$J$29-1)/项目参数!$J$29)-1,1,项目参数!$B$2:$B$200),"")</f>
        <v/>
      </c>
      <c r="L326" s="125" t="str">
        <f>IF(AND($M326&lt;&gt;"",$M326&gt;40000,$N326&lt;&gt;"",$N326&gt;40000),(1+NETWORKDAYS.INTL($M326,$N326,1,项目参数!$B$2:$B$200))*项目参数!$J$29,"")</f>
        <v/>
      </c>
      <c r="M326" s="42"/>
      <c r="N326" s="42"/>
      <c r="O326" s="61"/>
      <c r="P326" s="64"/>
      <c r="X326" s="102" t="b">
        <f t="shared" si="5"/>
        <v>0</v>
      </c>
    </row>
    <row r="327" spans="1:24">
      <c r="A327" s="8"/>
      <c r="B327" s="8"/>
      <c r="C327" s="8"/>
      <c r="D327" s="54"/>
      <c r="E327" s="8"/>
      <c r="F327" s="8"/>
      <c r="G327" s="8"/>
      <c r="H327" s="8"/>
      <c r="I327" s="120"/>
      <c r="J327" s="42"/>
      <c r="K327" s="124" t="str">
        <f>IF(AND($I327&gt;0,$J327&lt;&gt;"",$J327&gt;40000),WORKDAY.INTL($J327,INT(($I327+项目参数!$J$29-1)/项目参数!$J$29)-1,1,项目参数!$B$2:$B$200),"")</f>
        <v/>
      </c>
      <c r="L327" s="125" t="str">
        <f>IF(AND($M327&lt;&gt;"",$M327&gt;40000,$N327&lt;&gt;"",$N327&gt;40000),(1+NETWORKDAYS.INTL($M327,$N327,1,项目参数!$B$2:$B$200))*项目参数!$J$29,"")</f>
        <v/>
      </c>
      <c r="M327" s="42"/>
      <c r="N327" s="42"/>
      <c r="O327" s="61"/>
      <c r="P327" s="64"/>
      <c r="X327" s="102" t="b">
        <f t="shared" si="5"/>
        <v>0</v>
      </c>
    </row>
    <row r="328" spans="1:24">
      <c r="A328" s="8"/>
      <c r="B328" s="8"/>
      <c r="C328" s="8"/>
      <c r="D328" s="54"/>
      <c r="E328" s="8"/>
      <c r="F328" s="8"/>
      <c r="G328" s="8"/>
      <c r="H328" s="8"/>
      <c r="I328" s="120"/>
      <c r="J328" s="42"/>
      <c r="K328" s="124" t="str">
        <f>IF(AND($I328&gt;0,$J328&lt;&gt;"",$J328&gt;40000),WORKDAY.INTL($J328,INT(($I328+项目参数!$J$29-1)/项目参数!$J$29)-1,1,项目参数!$B$2:$B$200),"")</f>
        <v/>
      </c>
      <c r="L328" s="125" t="str">
        <f>IF(AND($M328&lt;&gt;"",$M328&gt;40000,$N328&lt;&gt;"",$N328&gt;40000),(1+NETWORKDAYS.INTL($M328,$N328,1,项目参数!$B$2:$B$200))*项目参数!$J$29,"")</f>
        <v/>
      </c>
      <c r="M328" s="42"/>
      <c r="N328" s="42"/>
      <c r="O328" s="61"/>
      <c r="P328" s="64"/>
      <c r="X328" s="102" t="b">
        <f t="shared" si="5"/>
        <v>0</v>
      </c>
    </row>
    <row r="329" spans="1:24">
      <c r="A329" s="8"/>
      <c r="B329" s="8"/>
      <c r="C329" s="8"/>
      <c r="D329" s="54"/>
      <c r="E329" s="8"/>
      <c r="F329" s="8"/>
      <c r="G329" s="8"/>
      <c r="H329" s="8"/>
      <c r="I329" s="120"/>
      <c r="J329" s="42"/>
      <c r="K329" s="124" t="str">
        <f>IF(AND($I329&gt;0,$J329&lt;&gt;"",$J329&gt;40000),WORKDAY.INTL($J329,INT(($I329+项目参数!$J$29-1)/项目参数!$J$29)-1,1,项目参数!$B$2:$B$200),"")</f>
        <v/>
      </c>
      <c r="L329" s="125" t="str">
        <f>IF(AND($M329&lt;&gt;"",$M329&gt;40000,$N329&lt;&gt;"",$N329&gt;40000),(1+NETWORKDAYS.INTL($M329,$N329,1,项目参数!$B$2:$B$200))*项目参数!$J$29,"")</f>
        <v/>
      </c>
      <c r="M329" s="42"/>
      <c r="N329" s="42"/>
      <c r="O329" s="61"/>
      <c r="P329" s="64"/>
      <c r="X329" s="102" t="b">
        <f t="shared" si="5"/>
        <v>0</v>
      </c>
    </row>
    <row r="330" spans="1:24">
      <c r="A330" s="8"/>
      <c r="B330" s="8"/>
      <c r="C330" s="8"/>
      <c r="D330" s="54"/>
      <c r="E330" s="8"/>
      <c r="F330" s="8"/>
      <c r="G330" s="8"/>
      <c r="H330" s="8"/>
      <c r="I330" s="120"/>
      <c r="J330" s="42"/>
      <c r="K330" s="124" t="str">
        <f>IF(AND($I330&gt;0,$J330&lt;&gt;"",$J330&gt;40000),WORKDAY.INTL($J330,INT(($I330+项目参数!$J$29-1)/项目参数!$J$29)-1,1,项目参数!$B$2:$B$200),"")</f>
        <v/>
      </c>
      <c r="L330" s="125" t="str">
        <f>IF(AND($M330&lt;&gt;"",$M330&gt;40000,$N330&lt;&gt;"",$N330&gt;40000),(1+NETWORKDAYS.INTL($M330,$N330,1,项目参数!$B$2:$B$200))*项目参数!$J$29,"")</f>
        <v/>
      </c>
      <c r="M330" s="42"/>
      <c r="N330" s="42"/>
      <c r="O330" s="61"/>
      <c r="P330" s="64"/>
      <c r="X330" s="102" t="b">
        <f t="shared" si="5"/>
        <v>0</v>
      </c>
    </row>
    <row r="331" spans="1:24">
      <c r="A331" s="8"/>
      <c r="B331" s="8"/>
      <c r="C331" s="8"/>
      <c r="D331" s="54"/>
      <c r="E331" s="8"/>
      <c r="F331" s="8"/>
      <c r="G331" s="8"/>
      <c r="H331" s="8"/>
      <c r="I331" s="120"/>
      <c r="J331" s="42"/>
      <c r="K331" s="124" t="str">
        <f>IF(AND($I331&gt;0,$J331&lt;&gt;"",$J331&gt;40000),WORKDAY.INTL($J331,INT(($I331+项目参数!$J$29-1)/项目参数!$J$29)-1,1,项目参数!$B$2:$B$200),"")</f>
        <v/>
      </c>
      <c r="L331" s="125" t="str">
        <f>IF(AND($M331&lt;&gt;"",$M331&gt;40000,$N331&lt;&gt;"",$N331&gt;40000),(1+NETWORKDAYS.INTL($M331,$N331,1,项目参数!$B$2:$B$200))*项目参数!$J$29,"")</f>
        <v/>
      </c>
      <c r="M331" s="42"/>
      <c r="N331" s="42"/>
      <c r="O331" s="61"/>
      <c r="P331" s="64"/>
      <c r="X331" s="102" t="b">
        <f t="shared" si="5"/>
        <v>0</v>
      </c>
    </row>
    <row r="332" spans="1:24">
      <c r="A332" s="8"/>
      <c r="B332" s="8"/>
      <c r="C332" s="8"/>
      <c r="D332" s="54"/>
      <c r="E332" s="8"/>
      <c r="F332" s="8"/>
      <c r="G332" s="8"/>
      <c r="H332" s="8"/>
      <c r="I332" s="120"/>
      <c r="J332" s="42"/>
      <c r="K332" s="124" t="str">
        <f>IF(AND($I332&gt;0,$J332&lt;&gt;"",$J332&gt;40000),WORKDAY.INTL($J332,INT(($I332+项目参数!$J$29-1)/项目参数!$J$29)-1,1,项目参数!$B$2:$B$200),"")</f>
        <v/>
      </c>
      <c r="L332" s="125" t="str">
        <f>IF(AND($M332&lt;&gt;"",$M332&gt;40000,$N332&lt;&gt;"",$N332&gt;40000),(1+NETWORKDAYS.INTL($M332,$N332,1,项目参数!$B$2:$B$200))*项目参数!$J$29,"")</f>
        <v/>
      </c>
      <c r="M332" s="42"/>
      <c r="N332" s="42"/>
      <c r="O332" s="61"/>
      <c r="P332" s="64"/>
      <c r="X332" s="102" t="b">
        <f t="shared" si="5"/>
        <v>0</v>
      </c>
    </row>
    <row r="333" spans="1:24">
      <c r="A333" s="8"/>
      <c r="B333" s="8"/>
      <c r="C333" s="8"/>
      <c r="D333" s="54"/>
      <c r="E333" s="8"/>
      <c r="F333" s="8"/>
      <c r="G333" s="8"/>
      <c r="H333" s="8"/>
      <c r="I333" s="120"/>
      <c r="J333" s="42"/>
      <c r="K333" s="124" t="str">
        <f>IF(AND($I333&gt;0,$J333&lt;&gt;"",$J333&gt;40000),WORKDAY.INTL($J333,INT(($I333+项目参数!$J$29-1)/项目参数!$J$29)-1,1,项目参数!$B$2:$B$200),"")</f>
        <v/>
      </c>
      <c r="L333" s="125" t="str">
        <f>IF(AND($M333&lt;&gt;"",$M333&gt;40000,$N333&lt;&gt;"",$N333&gt;40000),(1+NETWORKDAYS.INTL($M333,$N333,1,项目参数!$B$2:$B$200))*项目参数!$J$29,"")</f>
        <v/>
      </c>
      <c r="M333" s="42"/>
      <c r="N333" s="42"/>
      <c r="O333" s="61"/>
      <c r="P333" s="64"/>
      <c r="X333" s="102" t="b">
        <f t="shared" si="5"/>
        <v>0</v>
      </c>
    </row>
    <row r="334" spans="1:24">
      <c r="A334" s="8"/>
      <c r="B334" s="8"/>
      <c r="C334" s="8"/>
      <c r="D334" s="54"/>
      <c r="E334" s="8"/>
      <c r="F334" s="8"/>
      <c r="G334" s="8"/>
      <c r="H334" s="8"/>
      <c r="I334" s="120"/>
      <c r="J334" s="42"/>
      <c r="K334" s="124" t="str">
        <f>IF(AND($I334&gt;0,$J334&lt;&gt;"",$J334&gt;40000),WORKDAY.INTL($J334,INT(($I334+项目参数!$J$29-1)/项目参数!$J$29)-1,1,项目参数!$B$2:$B$200),"")</f>
        <v/>
      </c>
      <c r="L334" s="125" t="str">
        <f>IF(AND($M334&lt;&gt;"",$M334&gt;40000,$N334&lt;&gt;"",$N334&gt;40000),(1+NETWORKDAYS.INTL($M334,$N334,1,项目参数!$B$2:$B$200))*项目参数!$J$29,"")</f>
        <v/>
      </c>
      <c r="M334" s="42"/>
      <c r="N334" s="42"/>
      <c r="O334" s="61"/>
      <c r="P334" s="64"/>
      <c r="X334" s="102" t="b">
        <f t="shared" si="5"/>
        <v>0</v>
      </c>
    </row>
    <row r="335" spans="1:24">
      <c r="A335" s="8"/>
      <c r="B335" s="8"/>
      <c r="C335" s="8"/>
      <c r="D335" s="54"/>
      <c r="E335" s="8"/>
      <c r="F335" s="8"/>
      <c r="G335" s="8"/>
      <c r="H335" s="8"/>
      <c r="I335" s="120"/>
      <c r="J335" s="42"/>
      <c r="K335" s="124" t="str">
        <f>IF(AND($I335&gt;0,$J335&lt;&gt;"",$J335&gt;40000),WORKDAY.INTL($J335,INT(($I335+项目参数!$J$29-1)/项目参数!$J$29)-1,1,项目参数!$B$2:$B$200),"")</f>
        <v/>
      </c>
      <c r="L335" s="125" t="str">
        <f>IF(AND($M335&lt;&gt;"",$M335&gt;40000,$N335&lt;&gt;"",$N335&gt;40000),(1+NETWORKDAYS.INTL($M335,$N335,1,项目参数!$B$2:$B$200))*项目参数!$J$29,"")</f>
        <v/>
      </c>
      <c r="M335" s="42"/>
      <c r="N335" s="42"/>
      <c r="O335" s="61"/>
      <c r="P335" s="64"/>
      <c r="X335" s="102" t="b">
        <f t="shared" si="5"/>
        <v>0</v>
      </c>
    </row>
    <row r="336" spans="1:24">
      <c r="A336" s="8"/>
      <c r="B336" s="8"/>
      <c r="C336" s="8"/>
      <c r="D336" s="54"/>
      <c r="E336" s="8"/>
      <c r="F336" s="8"/>
      <c r="G336" s="8"/>
      <c r="H336" s="8"/>
      <c r="I336" s="120"/>
      <c r="J336" s="42"/>
      <c r="K336" s="124" t="str">
        <f>IF(AND($I336&gt;0,$J336&lt;&gt;"",$J336&gt;40000),WORKDAY.INTL($J336,INT(($I336+项目参数!$J$29-1)/项目参数!$J$29)-1,1,项目参数!$B$2:$B$200),"")</f>
        <v/>
      </c>
      <c r="L336" s="125" t="str">
        <f>IF(AND($M336&lt;&gt;"",$M336&gt;40000,$N336&lt;&gt;"",$N336&gt;40000),(1+NETWORKDAYS.INTL($M336,$N336,1,项目参数!$B$2:$B$200))*项目参数!$J$29,"")</f>
        <v/>
      </c>
      <c r="M336" s="42"/>
      <c r="N336" s="42"/>
      <c r="O336" s="61"/>
      <c r="P336" s="64"/>
      <c r="X336" s="102" t="b">
        <f t="shared" si="5"/>
        <v>0</v>
      </c>
    </row>
    <row r="337" spans="1:24">
      <c r="A337" s="8"/>
      <c r="B337" s="8"/>
      <c r="C337" s="8"/>
      <c r="D337" s="54"/>
      <c r="E337" s="8"/>
      <c r="F337" s="8"/>
      <c r="G337" s="8"/>
      <c r="H337" s="8"/>
      <c r="I337" s="120"/>
      <c r="J337" s="42"/>
      <c r="K337" s="124" t="str">
        <f>IF(AND($I337&gt;0,$J337&lt;&gt;"",$J337&gt;40000),WORKDAY.INTL($J337,INT(($I337+项目参数!$J$29-1)/项目参数!$J$29)-1,1,项目参数!$B$2:$B$200),"")</f>
        <v/>
      </c>
      <c r="L337" s="125" t="str">
        <f>IF(AND($M337&lt;&gt;"",$M337&gt;40000,$N337&lt;&gt;"",$N337&gt;40000),(1+NETWORKDAYS.INTL($M337,$N337,1,项目参数!$B$2:$B$200))*项目参数!$J$29,"")</f>
        <v/>
      </c>
      <c r="M337" s="42"/>
      <c r="N337" s="42"/>
      <c r="O337" s="61"/>
      <c r="P337" s="64"/>
      <c r="X337" s="102" t="b">
        <f t="shared" si="5"/>
        <v>0</v>
      </c>
    </row>
    <row r="338" spans="1:24">
      <c r="A338" s="8"/>
      <c r="B338" s="8"/>
      <c r="C338" s="8"/>
      <c r="D338" s="54"/>
      <c r="E338" s="8"/>
      <c r="F338" s="8"/>
      <c r="G338" s="8"/>
      <c r="H338" s="8"/>
      <c r="I338" s="120"/>
      <c r="J338" s="42"/>
      <c r="K338" s="124" t="str">
        <f>IF(AND($I338&gt;0,$J338&lt;&gt;"",$J338&gt;40000),WORKDAY.INTL($J338,INT(($I338+项目参数!$J$29-1)/项目参数!$J$29)-1,1,项目参数!$B$2:$B$200),"")</f>
        <v/>
      </c>
      <c r="L338" s="125" t="str">
        <f>IF(AND($M338&lt;&gt;"",$M338&gt;40000,$N338&lt;&gt;"",$N338&gt;40000),(1+NETWORKDAYS.INTL($M338,$N338,1,项目参数!$B$2:$B$200))*项目参数!$J$29,"")</f>
        <v/>
      </c>
      <c r="M338" s="42"/>
      <c r="N338" s="42"/>
      <c r="O338" s="61"/>
      <c r="P338" s="64"/>
      <c r="X338" s="102" t="b">
        <f t="shared" si="5"/>
        <v>0</v>
      </c>
    </row>
    <row r="339" spans="1:24">
      <c r="A339" s="8"/>
      <c r="B339" s="8"/>
      <c r="C339" s="8"/>
      <c r="D339" s="54"/>
      <c r="E339" s="8"/>
      <c r="F339" s="8"/>
      <c r="G339" s="8"/>
      <c r="H339" s="8"/>
      <c r="I339" s="120"/>
      <c r="J339" s="42"/>
      <c r="K339" s="124" t="str">
        <f>IF(AND($I339&gt;0,$J339&lt;&gt;"",$J339&gt;40000),WORKDAY.INTL($J339,INT(($I339+项目参数!$J$29-1)/项目参数!$J$29)-1,1,项目参数!$B$2:$B$200),"")</f>
        <v/>
      </c>
      <c r="L339" s="125" t="str">
        <f>IF(AND($M339&lt;&gt;"",$M339&gt;40000,$N339&lt;&gt;"",$N339&gt;40000),(1+NETWORKDAYS.INTL($M339,$N339,1,项目参数!$B$2:$B$200))*项目参数!$J$29,"")</f>
        <v/>
      </c>
      <c r="M339" s="42"/>
      <c r="N339" s="42"/>
      <c r="O339" s="61"/>
      <c r="P339" s="64"/>
      <c r="X339" s="102" t="b">
        <f t="shared" si="5"/>
        <v>0</v>
      </c>
    </row>
    <row r="340" spans="1:24">
      <c r="A340" s="8"/>
      <c r="B340" s="8"/>
      <c r="C340" s="8"/>
      <c r="D340" s="54"/>
      <c r="E340" s="8"/>
      <c r="F340" s="8"/>
      <c r="G340" s="8"/>
      <c r="H340" s="8"/>
      <c r="I340" s="120"/>
      <c r="J340" s="42"/>
      <c r="K340" s="124" t="str">
        <f>IF(AND($I340&gt;0,$J340&lt;&gt;"",$J340&gt;40000),WORKDAY.INTL($J340,INT(($I340+项目参数!$J$29-1)/项目参数!$J$29)-1,1,项目参数!$B$2:$B$200),"")</f>
        <v/>
      </c>
      <c r="L340" s="125" t="str">
        <f>IF(AND($M340&lt;&gt;"",$M340&gt;40000,$N340&lt;&gt;"",$N340&gt;40000),(1+NETWORKDAYS.INTL($M340,$N340,1,项目参数!$B$2:$B$200))*项目参数!$J$29,"")</f>
        <v/>
      </c>
      <c r="M340" s="42"/>
      <c r="N340" s="42"/>
      <c r="O340" s="61"/>
      <c r="P340" s="64"/>
      <c r="X340" s="102" t="b">
        <f t="shared" si="5"/>
        <v>0</v>
      </c>
    </row>
    <row r="341" spans="1:24">
      <c r="A341" s="8"/>
      <c r="B341" s="8"/>
      <c r="C341" s="8"/>
      <c r="D341" s="54"/>
      <c r="E341" s="8"/>
      <c r="F341" s="8"/>
      <c r="G341" s="8"/>
      <c r="H341" s="8"/>
      <c r="I341" s="120"/>
      <c r="J341" s="42"/>
      <c r="K341" s="124" t="str">
        <f>IF(AND($I341&gt;0,$J341&lt;&gt;"",$J341&gt;40000),WORKDAY.INTL($J341,INT(($I341+项目参数!$J$29-1)/项目参数!$J$29)-1,1,项目参数!$B$2:$B$200),"")</f>
        <v/>
      </c>
      <c r="L341" s="125" t="str">
        <f>IF(AND($M341&lt;&gt;"",$M341&gt;40000,$N341&lt;&gt;"",$N341&gt;40000),(1+NETWORKDAYS.INTL($M341,$N341,1,项目参数!$B$2:$B$200))*项目参数!$J$29,"")</f>
        <v/>
      </c>
      <c r="M341" s="42"/>
      <c r="N341" s="42"/>
      <c r="O341" s="61"/>
      <c r="P341" s="64"/>
      <c r="X341" s="102" t="b">
        <f t="shared" si="5"/>
        <v>0</v>
      </c>
    </row>
    <row r="342" spans="1:24">
      <c r="A342" s="8"/>
      <c r="B342" s="8"/>
      <c r="C342" s="8"/>
      <c r="D342" s="54"/>
      <c r="E342" s="8"/>
      <c r="F342" s="8"/>
      <c r="G342" s="8"/>
      <c r="H342" s="8"/>
      <c r="I342" s="120"/>
      <c r="J342" s="42"/>
      <c r="K342" s="124" t="str">
        <f>IF(AND($I342&gt;0,$J342&lt;&gt;"",$J342&gt;40000),WORKDAY.INTL($J342,INT(($I342+项目参数!$J$29-1)/项目参数!$J$29)-1,1,项目参数!$B$2:$B$200),"")</f>
        <v/>
      </c>
      <c r="L342" s="125" t="str">
        <f>IF(AND($M342&lt;&gt;"",$M342&gt;40000,$N342&lt;&gt;"",$N342&gt;40000),(1+NETWORKDAYS.INTL($M342,$N342,1,项目参数!$B$2:$B$200))*项目参数!$J$29,"")</f>
        <v/>
      </c>
      <c r="M342" s="42"/>
      <c r="N342" s="42"/>
      <c r="O342" s="61"/>
      <c r="P342" s="64"/>
      <c r="X342" s="102" t="b">
        <f t="shared" si="5"/>
        <v>0</v>
      </c>
    </row>
    <row r="343" spans="1:24">
      <c r="A343" s="8"/>
      <c r="B343" s="8"/>
      <c r="C343" s="8"/>
      <c r="D343" s="54"/>
      <c r="E343" s="8"/>
      <c r="F343" s="8"/>
      <c r="G343" s="8"/>
      <c r="H343" s="8"/>
      <c r="I343" s="120"/>
      <c r="J343" s="42"/>
      <c r="K343" s="124" t="str">
        <f>IF(AND($I343&gt;0,$J343&lt;&gt;"",$J343&gt;40000),WORKDAY.INTL($J343,INT(($I343+项目参数!$J$29-1)/项目参数!$J$29)-1,1,项目参数!$B$2:$B$200),"")</f>
        <v/>
      </c>
      <c r="L343" s="125" t="str">
        <f>IF(AND($M343&lt;&gt;"",$M343&gt;40000,$N343&lt;&gt;"",$N343&gt;40000),(1+NETWORKDAYS.INTL($M343,$N343,1,项目参数!$B$2:$B$200))*项目参数!$J$29,"")</f>
        <v/>
      </c>
      <c r="M343" s="42"/>
      <c r="N343" s="42"/>
      <c r="O343" s="61"/>
      <c r="P343" s="64"/>
      <c r="X343" s="102" t="b">
        <f t="shared" si="5"/>
        <v>0</v>
      </c>
    </row>
    <row r="344" spans="1:24">
      <c r="A344" s="8"/>
      <c r="B344" s="8"/>
      <c r="C344" s="8"/>
      <c r="D344" s="54"/>
      <c r="E344" s="8"/>
      <c r="F344" s="8"/>
      <c r="G344" s="8"/>
      <c r="H344" s="8"/>
      <c r="I344" s="120"/>
      <c r="J344" s="42"/>
      <c r="K344" s="124" t="str">
        <f>IF(AND($I344&gt;0,$J344&lt;&gt;"",$J344&gt;40000),WORKDAY.INTL($J344,INT(($I344+项目参数!$J$29-1)/项目参数!$J$29)-1,1,项目参数!$B$2:$B$200),"")</f>
        <v/>
      </c>
      <c r="L344" s="125" t="str">
        <f>IF(AND($M344&lt;&gt;"",$M344&gt;40000,$N344&lt;&gt;"",$N344&gt;40000),(1+NETWORKDAYS.INTL($M344,$N344,1,项目参数!$B$2:$B$200))*项目参数!$J$29,"")</f>
        <v/>
      </c>
      <c r="M344" s="42"/>
      <c r="N344" s="42"/>
      <c r="O344" s="61"/>
      <c r="P344" s="64"/>
      <c r="X344" s="102" t="b">
        <f t="shared" si="5"/>
        <v>0</v>
      </c>
    </row>
    <row r="345" spans="1:24">
      <c r="A345" s="8"/>
      <c r="B345" s="8"/>
      <c r="C345" s="8"/>
      <c r="D345" s="54"/>
      <c r="E345" s="8"/>
      <c r="F345" s="8"/>
      <c r="G345" s="8"/>
      <c r="H345" s="8"/>
      <c r="I345" s="120"/>
      <c r="J345" s="42"/>
      <c r="K345" s="124" t="str">
        <f>IF(AND($I345&gt;0,$J345&lt;&gt;"",$J345&gt;40000),WORKDAY.INTL($J345,INT(($I345+项目参数!$J$29-1)/项目参数!$J$29)-1,1,项目参数!$B$2:$B$200),"")</f>
        <v/>
      </c>
      <c r="L345" s="125" t="str">
        <f>IF(AND($M345&lt;&gt;"",$M345&gt;40000,$N345&lt;&gt;"",$N345&gt;40000),(1+NETWORKDAYS.INTL($M345,$N345,1,项目参数!$B$2:$B$200))*项目参数!$J$29,"")</f>
        <v/>
      </c>
      <c r="M345" s="42"/>
      <c r="N345" s="42"/>
      <c r="O345" s="61"/>
      <c r="P345" s="64"/>
      <c r="X345" s="102" t="b">
        <f t="shared" si="5"/>
        <v>0</v>
      </c>
    </row>
    <row r="346" spans="1:24">
      <c r="A346" s="8"/>
      <c r="B346" s="8"/>
      <c r="C346" s="8"/>
      <c r="D346" s="54"/>
      <c r="E346" s="8"/>
      <c r="F346" s="8"/>
      <c r="G346" s="8"/>
      <c r="H346" s="8"/>
      <c r="I346" s="120"/>
      <c r="J346" s="42"/>
      <c r="K346" s="124" t="str">
        <f>IF(AND($I346&gt;0,$J346&lt;&gt;"",$J346&gt;40000),WORKDAY.INTL($J346,INT(($I346+项目参数!$J$29-1)/项目参数!$J$29)-1,1,项目参数!$B$2:$B$200),"")</f>
        <v/>
      </c>
      <c r="L346" s="125" t="str">
        <f>IF(AND($M346&lt;&gt;"",$M346&gt;40000,$N346&lt;&gt;"",$N346&gt;40000),(1+NETWORKDAYS.INTL($M346,$N346,1,项目参数!$B$2:$B$200))*项目参数!$J$29,"")</f>
        <v/>
      </c>
      <c r="M346" s="42"/>
      <c r="N346" s="42"/>
      <c r="O346" s="61"/>
      <c r="P346" s="64"/>
      <c r="X346" s="102" t="b">
        <f t="shared" si="5"/>
        <v>0</v>
      </c>
    </row>
    <row r="347" spans="1:24">
      <c r="A347" s="8"/>
      <c r="B347" s="8"/>
      <c r="C347" s="8"/>
      <c r="D347" s="54"/>
      <c r="E347" s="8"/>
      <c r="F347" s="8"/>
      <c r="G347" s="8"/>
      <c r="H347" s="8"/>
      <c r="I347" s="120"/>
      <c r="J347" s="42"/>
      <c r="K347" s="124" t="str">
        <f>IF(AND($I347&gt;0,$J347&lt;&gt;"",$J347&gt;40000),WORKDAY.INTL($J347,INT(($I347+项目参数!$J$29-1)/项目参数!$J$29)-1,1,项目参数!$B$2:$B$200),"")</f>
        <v/>
      </c>
      <c r="L347" s="125" t="str">
        <f>IF(AND($M347&lt;&gt;"",$M347&gt;40000,$N347&lt;&gt;"",$N347&gt;40000),(1+NETWORKDAYS.INTL($M347,$N347,1,项目参数!$B$2:$B$200))*项目参数!$J$29,"")</f>
        <v/>
      </c>
      <c r="M347" s="42"/>
      <c r="N347" s="42"/>
      <c r="O347" s="61"/>
      <c r="P347" s="64"/>
      <c r="X347" s="102" t="b">
        <f t="shared" si="5"/>
        <v>0</v>
      </c>
    </row>
    <row r="348" spans="1:24">
      <c r="A348" s="8"/>
      <c r="B348" s="8"/>
      <c r="C348" s="8"/>
      <c r="D348" s="54"/>
      <c r="E348" s="8"/>
      <c r="F348" s="8"/>
      <c r="G348" s="8"/>
      <c r="H348" s="8"/>
      <c r="I348" s="120"/>
      <c r="J348" s="42"/>
      <c r="K348" s="124" t="str">
        <f>IF(AND($I348&gt;0,$J348&lt;&gt;"",$J348&gt;40000),WORKDAY.INTL($J348,INT(($I348+项目参数!$J$29-1)/项目参数!$J$29)-1,1,项目参数!$B$2:$B$200),"")</f>
        <v/>
      </c>
      <c r="L348" s="125" t="str">
        <f>IF(AND($M348&lt;&gt;"",$M348&gt;40000,$N348&lt;&gt;"",$N348&gt;40000),(1+NETWORKDAYS.INTL($M348,$N348,1,项目参数!$B$2:$B$200))*项目参数!$J$29,"")</f>
        <v/>
      </c>
      <c r="M348" s="42"/>
      <c r="N348" s="42"/>
      <c r="O348" s="61"/>
      <c r="P348" s="64"/>
      <c r="X348" s="102" t="b">
        <f t="shared" si="5"/>
        <v>0</v>
      </c>
    </row>
    <row r="349" spans="1:24">
      <c r="A349" s="8"/>
      <c r="B349" s="8"/>
      <c r="C349" s="8"/>
      <c r="D349" s="54"/>
      <c r="E349" s="8"/>
      <c r="F349" s="8"/>
      <c r="G349" s="8"/>
      <c r="H349" s="8"/>
      <c r="I349" s="120"/>
      <c r="J349" s="42"/>
      <c r="K349" s="124" t="str">
        <f>IF(AND($I349&gt;0,$J349&lt;&gt;"",$J349&gt;40000),WORKDAY.INTL($J349,INT(($I349+项目参数!$J$29-1)/项目参数!$J$29)-1,1,项目参数!$B$2:$B$200),"")</f>
        <v/>
      </c>
      <c r="L349" s="125" t="str">
        <f>IF(AND($M349&lt;&gt;"",$M349&gt;40000,$N349&lt;&gt;"",$N349&gt;40000),(1+NETWORKDAYS.INTL($M349,$N349,1,项目参数!$B$2:$B$200))*项目参数!$J$29,"")</f>
        <v/>
      </c>
      <c r="M349" s="42"/>
      <c r="N349" s="42"/>
      <c r="O349" s="61"/>
      <c r="P349" s="64"/>
      <c r="X349" s="102" t="b">
        <f t="shared" si="5"/>
        <v>0</v>
      </c>
    </row>
    <row r="350" spans="1:24">
      <c r="A350" s="8"/>
      <c r="B350" s="8"/>
      <c r="C350" s="8"/>
      <c r="D350" s="54"/>
      <c r="E350" s="8"/>
      <c r="F350" s="8"/>
      <c r="G350" s="8"/>
      <c r="H350" s="8"/>
      <c r="I350" s="120"/>
      <c r="J350" s="42"/>
      <c r="K350" s="124" t="str">
        <f>IF(AND($I350&gt;0,$J350&lt;&gt;"",$J350&gt;40000),WORKDAY.INTL($J350,INT(($I350+项目参数!$J$29-1)/项目参数!$J$29)-1,1,项目参数!$B$2:$B$200),"")</f>
        <v/>
      </c>
      <c r="L350" s="125" t="str">
        <f>IF(AND($M350&lt;&gt;"",$M350&gt;40000,$N350&lt;&gt;"",$N350&gt;40000),(1+NETWORKDAYS.INTL($M350,$N350,1,项目参数!$B$2:$B$200))*项目参数!$J$29,"")</f>
        <v/>
      </c>
      <c r="M350" s="42"/>
      <c r="N350" s="42"/>
      <c r="O350" s="61"/>
      <c r="P350" s="64"/>
      <c r="X350" s="102" t="b">
        <f t="shared" si="5"/>
        <v>0</v>
      </c>
    </row>
    <row r="351" spans="1:24">
      <c r="A351" s="8"/>
      <c r="B351" s="8"/>
      <c r="C351" s="8"/>
      <c r="D351" s="54"/>
      <c r="E351" s="8"/>
      <c r="F351" s="8"/>
      <c r="G351" s="8"/>
      <c r="H351" s="8"/>
      <c r="I351" s="120"/>
      <c r="J351" s="42"/>
      <c r="K351" s="124" t="str">
        <f>IF(AND($I351&gt;0,$J351&lt;&gt;"",$J351&gt;40000),WORKDAY.INTL($J351,INT(($I351+项目参数!$J$29-1)/项目参数!$J$29)-1,1,项目参数!$B$2:$B$200),"")</f>
        <v/>
      </c>
      <c r="L351" s="125" t="str">
        <f>IF(AND($M351&lt;&gt;"",$M351&gt;40000,$N351&lt;&gt;"",$N351&gt;40000),(1+NETWORKDAYS.INTL($M351,$N351,1,项目参数!$B$2:$B$200))*项目参数!$J$29,"")</f>
        <v/>
      </c>
      <c r="M351" s="42"/>
      <c r="N351" s="42"/>
      <c r="O351" s="61"/>
      <c r="P351" s="64"/>
      <c r="X351" s="102" t="b">
        <f t="shared" si="5"/>
        <v>0</v>
      </c>
    </row>
    <row r="352" spans="1:24">
      <c r="A352" s="8"/>
      <c r="B352" s="8"/>
      <c r="C352" s="8"/>
      <c r="D352" s="54"/>
      <c r="E352" s="8"/>
      <c r="F352" s="8"/>
      <c r="G352" s="8"/>
      <c r="H352" s="8"/>
      <c r="I352" s="120"/>
      <c r="J352" s="42"/>
      <c r="K352" s="124" t="str">
        <f>IF(AND($I352&gt;0,$J352&lt;&gt;"",$J352&gt;40000),WORKDAY.INTL($J352,INT(($I352+项目参数!$J$29-1)/项目参数!$J$29)-1,1,项目参数!$B$2:$B$200),"")</f>
        <v/>
      </c>
      <c r="L352" s="125" t="str">
        <f>IF(AND($M352&lt;&gt;"",$M352&gt;40000,$N352&lt;&gt;"",$N352&gt;40000),(1+NETWORKDAYS.INTL($M352,$N352,1,项目参数!$B$2:$B$200))*项目参数!$J$29,"")</f>
        <v/>
      </c>
      <c r="M352" s="42"/>
      <c r="N352" s="42"/>
      <c r="O352" s="61"/>
      <c r="P352" s="64"/>
      <c r="X352" s="102" t="b">
        <f t="shared" si="5"/>
        <v>0</v>
      </c>
    </row>
    <row r="353" spans="1:24">
      <c r="A353" s="8"/>
      <c r="B353" s="8"/>
      <c r="C353" s="8"/>
      <c r="D353" s="54"/>
      <c r="E353" s="8"/>
      <c r="F353" s="8"/>
      <c r="G353" s="8"/>
      <c r="H353" s="8"/>
      <c r="I353" s="120"/>
      <c r="J353" s="42"/>
      <c r="K353" s="124" t="str">
        <f>IF(AND($I353&gt;0,$J353&lt;&gt;"",$J353&gt;40000),WORKDAY.INTL($J353,INT(($I353+项目参数!$J$29-1)/项目参数!$J$29)-1,1,项目参数!$B$2:$B$200),"")</f>
        <v/>
      </c>
      <c r="L353" s="125" t="str">
        <f>IF(AND($M353&lt;&gt;"",$M353&gt;40000,$N353&lt;&gt;"",$N353&gt;40000),(1+NETWORKDAYS.INTL($M353,$N353,1,项目参数!$B$2:$B$200))*项目参数!$J$29,"")</f>
        <v/>
      </c>
      <c r="M353" s="42"/>
      <c r="N353" s="42"/>
      <c r="O353" s="61"/>
      <c r="P353" s="64"/>
      <c r="X353" s="102" t="b">
        <f t="shared" si="5"/>
        <v>0</v>
      </c>
    </row>
    <row r="354" spans="1:24">
      <c r="A354" s="8"/>
      <c r="B354" s="8"/>
      <c r="C354" s="8"/>
      <c r="D354" s="54"/>
      <c r="E354" s="8"/>
      <c r="F354" s="8"/>
      <c r="G354" s="8"/>
      <c r="H354" s="8"/>
      <c r="I354" s="120"/>
      <c r="J354" s="42"/>
      <c r="K354" s="124" t="str">
        <f>IF(AND($I354&gt;0,$J354&lt;&gt;"",$J354&gt;40000),WORKDAY.INTL($J354,INT(($I354+项目参数!$J$29-1)/项目参数!$J$29)-1,1,项目参数!$B$2:$B$200),"")</f>
        <v/>
      </c>
      <c r="L354" s="125" t="str">
        <f>IF(AND($M354&lt;&gt;"",$M354&gt;40000,$N354&lt;&gt;"",$N354&gt;40000),(1+NETWORKDAYS.INTL($M354,$N354,1,项目参数!$B$2:$B$200))*项目参数!$J$29,"")</f>
        <v/>
      </c>
      <c r="M354" s="42"/>
      <c r="N354" s="42"/>
      <c r="O354" s="61"/>
      <c r="P354" s="64"/>
      <c r="X354" s="102" t="b">
        <f t="shared" si="5"/>
        <v>0</v>
      </c>
    </row>
    <row r="355" spans="1:24">
      <c r="A355" s="8"/>
      <c r="B355" s="8"/>
      <c r="C355" s="8"/>
      <c r="D355" s="54"/>
      <c r="E355" s="8"/>
      <c r="F355" s="8"/>
      <c r="G355" s="8"/>
      <c r="H355" s="8"/>
      <c r="I355" s="120"/>
      <c r="J355" s="42"/>
      <c r="K355" s="124" t="str">
        <f>IF(AND($I355&gt;0,$J355&lt;&gt;"",$J355&gt;40000),WORKDAY.INTL($J355,INT(($I355+项目参数!$J$29-1)/项目参数!$J$29)-1,1,项目参数!$B$2:$B$200),"")</f>
        <v/>
      </c>
      <c r="L355" s="125" t="str">
        <f>IF(AND($M355&lt;&gt;"",$M355&gt;40000,$N355&lt;&gt;"",$N355&gt;40000),(1+NETWORKDAYS.INTL($M355,$N355,1,项目参数!$B$2:$B$200))*项目参数!$J$29,"")</f>
        <v/>
      </c>
      <c r="M355" s="42"/>
      <c r="N355" s="42"/>
      <c r="O355" s="61"/>
      <c r="P355" s="64"/>
      <c r="X355" s="102" t="b">
        <f t="shared" si="5"/>
        <v>0</v>
      </c>
    </row>
    <row r="356" spans="1:24">
      <c r="A356" s="8"/>
      <c r="B356" s="8"/>
      <c r="C356" s="8"/>
      <c r="D356" s="54"/>
      <c r="E356" s="8"/>
      <c r="F356" s="8"/>
      <c r="G356" s="8"/>
      <c r="H356" s="8"/>
      <c r="I356" s="120"/>
      <c r="J356" s="42"/>
      <c r="K356" s="124" t="str">
        <f>IF(AND($I356&gt;0,$J356&lt;&gt;"",$J356&gt;40000),WORKDAY.INTL($J356,INT(($I356+项目参数!$J$29-1)/项目参数!$J$29)-1,1,项目参数!$B$2:$B$200),"")</f>
        <v/>
      </c>
      <c r="L356" s="125" t="str">
        <f>IF(AND($M356&lt;&gt;"",$M356&gt;40000,$N356&lt;&gt;"",$N356&gt;40000),(1+NETWORKDAYS.INTL($M356,$N356,1,项目参数!$B$2:$B$200))*项目参数!$J$29,"")</f>
        <v/>
      </c>
      <c r="M356" s="42"/>
      <c r="N356" s="42"/>
      <c r="O356" s="61"/>
      <c r="P356" s="64"/>
      <c r="X356" s="102" t="b">
        <f t="shared" si="5"/>
        <v>0</v>
      </c>
    </row>
    <row r="357" spans="1:24">
      <c r="A357" s="8"/>
      <c r="B357" s="8"/>
      <c r="C357" s="8"/>
      <c r="D357" s="54"/>
      <c r="E357" s="8"/>
      <c r="F357" s="8"/>
      <c r="G357" s="8"/>
      <c r="H357" s="8"/>
      <c r="I357" s="120"/>
      <c r="J357" s="42"/>
      <c r="K357" s="124" t="str">
        <f>IF(AND($I357&gt;0,$J357&lt;&gt;"",$J357&gt;40000),WORKDAY.INTL($J357,INT(($I357+项目参数!$J$29-1)/项目参数!$J$29)-1,1,项目参数!$B$2:$B$200),"")</f>
        <v/>
      </c>
      <c r="L357" s="125" t="str">
        <f>IF(AND($M357&lt;&gt;"",$M357&gt;40000,$N357&lt;&gt;"",$N357&gt;40000),(1+NETWORKDAYS.INTL($M357,$N357,1,项目参数!$B$2:$B$200))*项目参数!$J$29,"")</f>
        <v/>
      </c>
      <c r="M357" s="42"/>
      <c r="N357" s="42"/>
      <c r="O357" s="61"/>
      <c r="P357" s="64"/>
      <c r="X357" s="102" t="b">
        <f t="shared" si="5"/>
        <v>0</v>
      </c>
    </row>
    <row r="358" spans="1:24">
      <c r="A358" s="8"/>
      <c r="B358" s="8"/>
      <c r="C358" s="8"/>
      <c r="D358" s="54"/>
      <c r="E358" s="8"/>
      <c r="F358" s="8"/>
      <c r="G358" s="8"/>
      <c r="H358" s="8"/>
      <c r="I358" s="120"/>
      <c r="J358" s="42"/>
      <c r="K358" s="124" t="str">
        <f>IF(AND($I358&gt;0,$J358&lt;&gt;"",$J358&gt;40000),WORKDAY.INTL($J358,INT(($I358+项目参数!$J$29-1)/项目参数!$J$29)-1,1,项目参数!$B$2:$B$200),"")</f>
        <v/>
      </c>
      <c r="L358" s="125" t="str">
        <f>IF(AND($M358&lt;&gt;"",$M358&gt;40000,$N358&lt;&gt;"",$N358&gt;40000),(1+NETWORKDAYS.INTL($M358,$N358,1,项目参数!$B$2:$B$200))*项目参数!$J$29,"")</f>
        <v/>
      </c>
      <c r="M358" s="42"/>
      <c r="N358" s="42"/>
      <c r="O358" s="61"/>
      <c r="P358" s="64"/>
      <c r="X358" s="102" t="b">
        <f t="shared" si="5"/>
        <v>0</v>
      </c>
    </row>
    <row r="359" spans="1:24">
      <c r="A359" s="8"/>
      <c r="B359" s="8"/>
      <c r="C359" s="8"/>
      <c r="D359" s="54"/>
      <c r="E359" s="8"/>
      <c r="F359" s="8"/>
      <c r="G359" s="8"/>
      <c r="H359" s="8"/>
      <c r="I359" s="120"/>
      <c r="J359" s="42"/>
      <c r="K359" s="124" t="str">
        <f>IF(AND($I359&gt;0,$J359&lt;&gt;"",$J359&gt;40000),WORKDAY.INTL($J359,INT(($I359+项目参数!$J$29-1)/项目参数!$J$29)-1,1,项目参数!$B$2:$B$200),"")</f>
        <v/>
      </c>
      <c r="L359" s="125" t="str">
        <f>IF(AND($M359&lt;&gt;"",$M359&gt;40000,$N359&lt;&gt;"",$N359&gt;40000),(1+NETWORKDAYS.INTL($M359,$N359,1,项目参数!$B$2:$B$200))*项目参数!$J$29,"")</f>
        <v/>
      </c>
      <c r="M359" s="42"/>
      <c r="N359" s="42"/>
      <c r="O359" s="61"/>
      <c r="P359" s="64"/>
      <c r="X359" s="102" t="b">
        <f t="shared" si="5"/>
        <v>0</v>
      </c>
    </row>
    <row r="360" spans="1:24">
      <c r="A360" s="8"/>
      <c r="B360" s="8"/>
      <c r="C360" s="8"/>
      <c r="D360" s="54"/>
      <c r="E360" s="8"/>
      <c r="F360" s="8"/>
      <c r="G360" s="8"/>
      <c r="H360" s="8"/>
      <c r="I360" s="120"/>
      <c r="J360" s="42"/>
      <c r="K360" s="124" t="str">
        <f>IF(AND($I360&gt;0,$J360&lt;&gt;"",$J360&gt;40000),WORKDAY.INTL($J360,INT(($I360+项目参数!$J$29-1)/项目参数!$J$29)-1,1,项目参数!$B$2:$B$200),"")</f>
        <v/>
      </c>
      <c r="L360" s="125" t="str">
        <f>IF(AND($M360&lt;&gt;"",$M360&gt;40000,$N360&lt;&gt;"",$N360&gt;40000),(1+NETWORKDAYS.INTL($M360,$N360,1,项目参数!$B$2:$B$200))*项目参数!$J$29,"")</f>
        <v/>
      </c>
      <c r="M360" s="42"/>
      <c r="N360" s="42"/>
      <c r="O360" s="61"/>
      <c r="P360" s="64"/>
      <c r="X360" s="102" t="b">
        <f t="shared" si="5"/>
        <v>0</v>
      </c>
    </row>
    <row r="361" spans="1:24">
      <c r="A361" s="8"/>
      <c r="B361" s="8"/>
      <c r="C361" s="8"/>
      <c r="D361" s="54"/>
      <c r="E361" s="8"/>
      <c r="F361" s="8"/>
      <c r="G361" s="8"/>
      <c r="H361" s="8"/>
      <c r="I361" s="120"/>
      <c r="J361" s="42"/>
      <c r="K361" s="124" t="str">
        <f>IF(AND($I361&gt;0,$J361&lt;&gt;"",$J361&gt;40000),WORKDAY.INTL($J361,INT(($I361+项目参数!$J$29-1)/项目参数!$J$29)-1,1,项目参数!$B$2:$B$200),"")</f>
        <v/>
      </c>
      <c r="L361" s="125" t="str">
        <f>IF(AND($M361&lt;&gt;"",$M361&gt;40000,$N361&lt;&gt;"",$N361&gt;40000),(1+NETWORKDAYS.INTL($M361,$N361,1,项目参数!$B$2:$B$200))*项目参数!$J$29,"")</f>
        <v/>
      </c>
      <c r="M361" s="42"/>
      <c r="N361" s="42"/>
      <c r="O361" s="61"/>
      <c r="P361" s="64"/>
      <c r="X361" s="102" t="b">
        <f t="shared" si="5"/>
        <v>0</v>
      </c>
    </row>
    <row r="362" spans="1:24">
      <c r="A362" s="8"/>
      <c r="B362" s="8"/>
      <c r="C362" s="8"/>
      <c r="D362" s="54"/>
      <c r="E362" s="8"/>
      <c r="F362" s="8"/>
      <c r="G362" s="8"/>
      <c r="H362" s="8"/>
      <c r="I362" s="120"/>
      <c r="J362" s="42"/>
      <c r="K362" s="124" t="str">
        <f>IF(AND($I362&gt;0,$J362&lt;&gt;"",$J362&gt;40000),WORKDAY.INTL($J362,INT(($I362+项目参数!$J$29-1)/项目参数!$J$29)-1,1,项目参数!$B$2:$B$200),"")</f>
        <v/>
      </c>
      <c r="L362" s="125" t="str">
        <f>IF(AND($M362&lt;&gt;"",$M362&gt;40000,$N362&lt;&gt;"",$N362&gt;40000),(1+NETWORKDAYS.INTL($M362,$N362,1,项目参数!$B$2:$B$200))*项目参数!$J$29,"")</f>
        <v/>
      </c>
      <c r="M362" s="42"/>
      <c r="N362" s="42"/>
      <c r="O362" s="61"/>
      <c r="P362" s="64"/>
      <c r="X362" s="102" t="b">
        <f t="shared" si="5"/>
        <v>0</v>
      </c>
    </row>
    <row r="363" spans="1:24">
      <c r="A363" s="8"/>
      <c r="B363" s="8"/>
      <c r="C363" s="8"/>
      <c r="D363" s="54"/>
      <c r="E363" s="8"/>
      <c r="F363" s="8"/>
      <c r="G363" s="8"/>
      <c r="H363" s="8"/>
      <c r="I363" s="120"/>
      <c r="J363" s="42"/>
      <c r="K363" s="124" t="str">
        <f>IF(AND($I363&gt;0,$J363&lt;&gt;"",$J363&gt;40000),WORKDAY.INTL($J363,INT(($I363+项目参数!$J$29-1)/项目参数!$J$29)-1,1,项目参数!$B$2:$B$200),"")</f>
        <v/>
      </c>
      <c r="L363" s="125" t="str">
        <f>IF(AND($M363&lt;&gt;"",$M363&gt;40000,$N363&lt;&gt;"",$N363&gt;40000),(1+NETWORKDAYS.INTL($M363,$N363,1,项目参数!$B$2:$B$200))*项目参数!$J$29,"")</f>
        <v/>
      </c>
      <c r="M363" s="42"/>
      <c r="N363" s="42"/>
      <c r="O363" s="61"/>
      <c r="P363" s="64"/>
      <c r="X363" s="102" t="b">
        <f t="shared" si="5"/>
        <v>0</v>
      </c>
    </row>
    <row r="364" spans="1:24">
      <c r="A364" s="8"/>
      <c r="B364" s="8"/>
      <c r="C364" s="8"/>
      <c r="D364" s="54"/>
      <c r="E364" s="8"/>
      <c r="F364" s="8"/>
      <c r="G364" s="8"/>
      <c r="H364" s="8"/>
      <c r="I364" s="120"/>
      <c r="J364" s="42"/>
      <c r="K364" s="124" t="str">
        <f>IF(AND($I364&gt;0,$J364&lt;&gt;"",$J364&gt;40000),WORKDAY.INTL($J364,INT(($I364+项目参数!$J$29-1)/项目参数!$J$29)-1,1,项目参数!$B$2:$B$200),"")</f>
        <v/>
      </c>
      <c r="L364" s="125" t="str">
        <f>IF(AND($M364&lt;&gt;"",$M364&gt;40000,$N364&lt;&gt;"",$N364&gt;40000),(1+NETWORKDAYS.INTL($M364,$N364,1,项目参数!$B$2:$B$200))*项目参数!$J$29,"")</f>
        <v/>
      </c>
      <c r="M364" s="42"/>
      <c r="N364" s="42"/>
      <c r="O364" s="61"/>
      <c r="P364" s="64"/>
      <c r="X364" s="102" t="b">
        <f t="shared" si="5"/>
        <v>0</v>
      </c>
    </row>
    <row r="365" spans="1:24">
      <c r="A365" s="8"/>
      <c r="B365" s="8"/>
      <c r="C365" s="8"/>
      <c r="D365" s="54"/>
      <c r="E365" s="8"/>
      <c r="F365" s="8"/>
      <c r="G365" s="8"/>
      <c r="H365" s="8"/>
      <c r="I365" s="120"/>
      <c r="J365" s="42"/>
      <c r="K365" s="124" t="str">
        <f>IF(AND($I365&gt;0,$J365&lt;&gt;"",$J365&gt;40000),WORKDAY.INTL($J365,INT(($I365+项目参数!$J$29-1)/项目参数!$J$29)-1,1,项目参数!$B$2:$B$200),"")</f>
        <v/>
      </c>
      <c r="L365" s="125" t="str">
        <f>IF(AND($M365&lt;&gt;"",$M365&gt;40000,$N365&lt;&gt;"",$N365&gt;40000),(1+NETWORKDAYS.INTL($M365,$N365,1,项目参数!$B$2:$B$200))*项目参数!$J$29,"")</f>
        <v/>
      </c>
      <c r="M365" s="42"/>
      <c r="N365" s="42"/>
      <c r="O365" s="61"/>
      <c r="P365" s="64"/>
      <c r="X365" s="102" t="b">
        <f t="shared" si="5"/>
        <v>0</v>
      </c>
    </row>
    <row r="366" spans="1:24">
      <c r="A366" s="8"/>
      <c r="B366" s="8"/>
      <c r="C366" s="8"/>
      <c r="D366" s="54"/>
      <c r="E366" s="8"/>
      <c r="F366" s="8"/>
      <c r="G366" s="8"/>
      <c r="H366" s="8"/>
      <c r="I366" s="120"/>
      <c r="J366" s="42"/>
      <c r="K366" s="124" t="str">
        <f>IF(AND($I366&gt;0,$J366&lt;&gt;"",$J366&gt;40000),WORKDAY.INTL($J366,INT(($I366+项目参数!$J$29-1)/项目参数!$J$29)-1,1,项目参数!$B$2:$B$200),"")</f>
        <v/>
      </c>
      <c r="L366" s="125" t="str">
        <f>IF(AND($M366&lt;&gt;"",$M366&gt;40000,$N366&lt;&gt;"",$N366&gt;40000),(1+NETWORKDAYS.INTL($M366,$N366,1,项目参数!$B$2:$B$200))*项目参数!$J$29,"")</f>
        <v/>
      </c>
      <c r="M366" s="42"/>
      <c r="N366" s="42"/>
      <c r="O366" s="61"/>
      <c r="P366" s="64"/>
      <c r="X366" s="102" t="b">
        <f t="shared" si="5"/>
        <v>0</v>
      </c>
    </row>
    <row r="367" spans="1:24">
      <c r="A367" s="8"/>
      <c r="B367" s="8"/>
      <c r="C367" s="8"/>
      <c r="D367" s="54"/>
      <c r="E367" s="8"/>
      <c r="F367" s="8"/>
      <c r="G367" s="8"/>
      <c r="H367" s="8"/>
      <c r="I367" s="120"/>
      <c r="J367" s="42"/>
      <c r="K367" s="124" t="str">
        <f>IF(AND($I367&gt;0,$J367&lt;&gt;"",$J367&gt;40000),WORKDAY.INTL($J367,INT(($I367+项目参数!$J$29-1)/项目参数!$J$29)-1,1,项目参数!$B$2:$B$200),"")</f>
        <v/>
      </c>
      <c r="L367" s="125" t="str">
        <f>IF(AND($M367&lt;&gt;"",$M367&gt;40000,$N367&lt;&gt;"",$N367&gt;40000),(1+NETWORKDAYS.INTL($M367,$N367,1,项目参数!$B$2:$B$200))*项目参数!$J$29,"")</f>
        <v/>
      </c>
      <c r="M367" s="42"/>
      <c r="N367" s="42"/>
      <c r="O367" s="61"/>
      <c r="P367" s="64"/>
      <c r="X367" s="102" t="b">
        <f t="shared" si="5"/>
        <v>0</v>
      </c>
    </row>
    <row r="368" spans="1:24">
      <c r="A368" s="8"/>
      <c r="B368" s="8"/>
      <c r="C368" s="8"/>
      <c r="D368" s="54"/>
      <c r="E368" s="8"/>
      <c r="F368" s="8"/>
      <c r="G368" s="8"/>
      <c r="H368" s="8"/>
      <c r="I368" s="120"/>
      <c r="J368" s="42"/>
      <c r="K368" s="124" t="str">
        <f>IF(AND($I368&gt;0,$J368&lt;&gt;"",$J368&gt;40000),WORKDAY.INTL($J368,INT(($I368+项目参数!$J$29-1)/项目参数!$J$29)-1,1,项目参数!$B$2:$B$200),"")</f>
        <v/>
      </c>
      <c r="L368" s="125" t="str">
        <f>IF(AND($M368&lt;&gt;"",$M368&gt;40000,$N368&lt;&gt;"",$N368&gt;40000),(1+NETWORKDAYS.INTL($M368,$N368,1,项目参数!$B$2:$B$200))*项目参数!$J$29,"")</f>
        <v/>
      </c>
      <c r="M368" s="42"/>
      <c r="N368" s="42"/>
      <c r="O368" s="61"/>
      <c r="P368" s="64"/>
      <c r="X368" s="102" t="b">
        <f t="shared" si="5"/>
        <v>0</v>
      </c>
    </row>
    <row r="369" spans="1:24">
      <c r="A369" s="8"/>
      <c r="B369" s="8"/>
      <c r="C369" s="8"/>
      <c r="D369" s="54"/>
      <c r="E369" s="8"/>
      <c r="F369" s="8"/>
      <c r="G369" s="8"/>
      <c r="H369" s="8"/>
      <c r="I369" s="120"/>
      <c r="J369" s="42"/>
      <c r="K369" s="124" t="str">
        <f>IF(AND($I369&gt;0,$J369&lt;&gt;"",$J369&gt;40000),WORKDAY.INTL($J369,INT(($I369+项目参数!$J$29-1)/项目参数!$J$29)-1,1,项目参数!$B$2:$B$200),"")</f>
        <v/>
      </c>
      <c r="L369" s="125" t="str">
        <f>IF(AND($M369&lt;&gt;"",$M369&gt;40000,$N369&lt;&gt;"",$N369&gt;40000),(1+NETWORKDAYS.INTL($M369,$N369,1,项目参数!$B$2:$B$200))*项目参数!$J$29,"")</f>
        <v/>
      </c>
      <c r="M369" s="42"/>
      <c r="N369" s="42"/>
      <c r="O369" s="61"/>
      <c r="P369" s="64"/>
      <c r="X369" s="102" t="b">
        <f t="shared" si="5"/>
        <v>0</v>
      </c>
    </row>
    <row r="370" spans="1:24">
      <c r="A370" s="8"/>
      <c r="B370" s="8"/>
      <c r="C370" s="8"/>
      <c r="D370" s="54"/>
      <c r="E370" s="8"/>
      <c r="F370" s="8"/>
      <c r="G370" s="8"/>
      <c r="H370" s="8"/>
      <c r="I370" s="120"/>
      <c r="J370" s="42"/>
      <c r="K370" s="124" t="str">
        <f>IF(AND($I370&gt;0,$J370&lt;&gt;"",$J370&gt;40000),WORKDAY.INTL($J370,INT(($I370+项目参数!$J$29-1)/项目参数!$J$29)-1,1,项目参数!$B$2:$B$200),"")</f>
        <v/>
      </c>
      <c r="L370" s="125" t="str">
        <f>IF(AND($M370&lt;&gt;"",$M370&gt;40000,$N370&lt;&gt;"",$N370&gt;40000),(1+NETWORKDAYS.INTL($M370,$N370,1,项目参数!$B$2:$B$200))*项目参数!$J$29,"")</f>
        <v/>
      </c>
      <c r="M370" s="42"/>
      <c r="N370" s="42"/>
      <c r="O370" s="61"/>
      <c r="P370" s="64"/>
      <c r="X370" s="102" t="b">
        <f t="shared" si="5"/>
        <v>0</v>
      </c>
    </row>
    <row r="371" spans="1:24">
      <c r="A371" s="8"/>
      <c r="B371" s="8"/>
      <c r="C371" s="8"/>
      <c r="D371" s="54"/>
      <c r="E371" s="8"/>
      <c r="F371" s="8"/>
      <c r="G371" s="8"/>
      <c r="H371" s="8"/>
      <c r="I371" s="120"/>
      <c r="J371" s="42"/>
      <c r="K371" s="124" t="str">
        <f>IF(AND($I371&gt;0,$J371&lt;&gt;"",$J371&gt;40000),WORKDAY.INTL($J371,INT(($I371+项目参数!$J$29-1)/项目参数!$J$29)-1,1,项目参数!$B$2:$B$200),"")</f>
        <v/>
      </c>
      <c r="L371" s="125" t="str">
        <f>IF(AND($M371&lt;&gt;"",$M371&gt;40000,$N371&lt;&gt;"",$N371&gt;40000),(1+NETWORKDAYS.INTL($M371,$N371,1,项目参数!$B$2:$B$200))*项目参数!$J$29,"")</f>
        <v/>
      </c>
      <c r="M371" s="42"/>
      <c r="N371" s="42"/>
      <c r="O371" s="61"/>
      <c r="P371" s="64"/>
      <c r="X371" s="102" t="b">
        <f t="shared" si="5"/>
        <v>0</v>
      </c>
    </row>
    <row r="372" spans="1:24">
      <c r="A372" s="8"/>
      <c r="B372" s="8"/>
      <c r="C372" s="8"/>
      <c r="D372" s="54"/>
      <c r="E372" s="8"/>
      <c r="F372" s="8"/>
      <c r="G372" s="8"/>
      <c r="H372" s="8"/>
      <c r="I372" s="120"/>
      <c r="J372" s="42"/>
      <c r="K372" s="124" t="str">
        <f>IF(AND($I372&gt;0,$J372&lt;&gt;"",$J372&gt;40000),WORKDAY.INTL($J372,INT(($I372+项目参数!$J$29-1)/项目参数!$J$29)-1,1,项目参数!$B$2:$B$200),"")</f>
        <v/>
      </c>
      <c r="L372" s="125" t="str">
        <f>IF(AND($M372&lt;&gt;"",$M372&gt;40000,$N372&lt;&gt;"",$N372&gt;40000),(1+NETWORKDAYS.INTL($M372,$N372,1,项目参数!$B$2:$B$200))*项目参数!$J$29,"")</f>
        <v/>
      </c>
      <c r="M372" s="42"/>
      <c r="N372" s="42"/>
      <c r="O372" s="61"/>
      <c r="P372" s="64"/>
      <c r="X372" s="102" t="b">
        <f t="shared" si="5"/>
        <v>0</v>
      </c>
    </row>
    <row r="373" spans="1:24">
      <c r="A373" s="8"/>
      <c r="B373" s="8"/>
      <c r="C373" s="8"/>
      <c r="D373" s="54"/>
      <c r="E373" s="8"/>
      <c r="F373" s="8"/>
      <c r="G373" s="8"/>
      <c r="H373" s="8"/>
      <c r="I373" s="120"/>
      <c r="J373" s="42"/>
      <c r="K373" s="124" t="str">
        <f>IF(AND($I373&gt;0,$J373&lt;&gt;"",$J373&gt;40000),WORKDAY.INTL($J373,INT(($I373+项目参数!$J$29-1)/项目参数!$J$29)-1,1,项目参数!$B$2:$B$200),"")</f>
        <v/>
      </c>
      <c r="L373" s="125" t="str">
        <f>IF(AND($M373&lt;&gt;"",$M373&gt;40000,$N373&lt;&gt;"",$N373&gt;40000),(1+NETWORKDAYS.INTL($M373,$N373,1,项目参数!$B$2:$B$200))*项目参数!$J$29,"")</f>
        <v/>
      </c>
      <c r="M373" s="42"/>
      <c r="N373" s="42"/>
      <c r="O373" s="61"/>
      <c r="P373" s="64"/>
      <c r="X373" s="102" t="b">
        <f t="shared" si="5"/>
        <v>0</v>
      </c>
    </row>
    <row r="374" spans="1:24">
      <c r="A374" s="8"/>
      <c r="B374" s="8"/>
      <c r="C374" s="8"/>
      <c r="D374" s="54"/>
      <c r="E374" s="8"/>
      <c r="F374" s="8"/>
      <c r="G374" s="8"/>
      <c r="H374" s="8"/>
      <c r="I374" s="120"/>
      <c r="J374" s="42"/>
      <c r="K374" s="124" t="str">
        <f>IF(AND($I374&gt;0,$J374&lt;&gt;"",$J374&gt;40000),WORKDAY.INTL($J374,INT(($I374+项目参数!$J$29-1)/项目参数!$J$29)-1,1,项目参数!$B$2:$B$200),"")</f>
        <v/>
      </c>
      <c r="L374" s="125" t="str">
        <f>IF(AND($M374&lt;&gt;"",$M374&gt;40000,$N374&lt;&gt;"",$N374&gt;40000),(1+NETWORKDAYS.INTL($M374,$N374,1,项目参数!$B$2:$B$200))*项目参数!$J$29,"")</f>
        <v/>
      </c>
      <c r="M374" s="42"/>
      <c r="N374" s="42"/>
      <c r="O374" s="61"/>
      <c r="P374" s="64"/>
      <c r="X374" s="102" t="b">
        <f t="shared" si="5"/>
        <v>0</v>
      </c>
    </row>
    <row r="375" spans="1:24">
      <c r="A375" s="8"/>
      <c r="B375" s="8"/>
      <c r="C375" s="8"/>
      <c r="D375" s="54"/>
      <c r="E375" s="8"/>
      <c r="F375" s="8"/>
      <c r="G375" s="8"/>
      <c r="H375" s="8"/>
      <c r="I375" s="120"/>
      <c r="J375" s="42"/>
      <c r="K375" s="124" t="str">
        <f>IF(AND($I375&gt;0,$J375&lt;&gt;"",$J375&gt;40000),WORKDAY.INTL($J375,INT(($I375+项目参数!$J$29-1)/项目参数!$J$29)-1,1,项目参数!$B$2:$B$200),"")</f>
        <v/>
      </c>
      <c r="L375" s="125" t="str">
        <f>IF(AND($M375&lt;&gt;"",$M375&gt;40000,$N375&lt;&gt;"",$N375&gt;40000),(1+NETWORKDAYS.INTL($M375,$N375,1,项目参数!$B$2:$B$200))*项目参数!$J$29,"")</f>
        <v/>
      </c>
      <c r="M375" s="42"/>
      <c r="N375" s="42"/>
      <c r="O375" s="61"/>
      <c r="P375" s="64"/>
      <c r="X375" s="102" t="b">
        <f t="shared" si="5"/>
        <v>0</v>
      </c>
    </row>
    <row r="376" spans="1:24">
      <c r="A376" s="8"/>
      <c r="B376" s="8"/>
      <c r="C376" s="8"/>
      <c r="D376" s="54"/>
      <c r="E376" s="8"/>
      <c r="F376" s="8"/>
      <c r="G376" s="8"/>
      <c r="H376" s="8"/>
      <c r="I376" s="120"/>
      <c r="J376" s="42"/>
      <c r="K376" s="124" t="str">
        <f>IF(AND($I376&gt;0,$J376&lt;&gt;"",$J376&gt;40000),WORKDAY.INTL($J376,INT(($I376+项目参数!$J$29-1)/项目参数!$J$29)-1,1,项目参数!$B$2:$B$200),"")</f>
        <v/>
      </c>
      <c r="L376" s="125" t="str">
        <f>IF(AND($M376&lt;&gt;"",$M376&gt;40000,$N376&lt;&gt;"",$N376&gt;40000),(1+NETWORKDAYS.INTL($M376,$N376,1,项目参数!$B$2:$B$200))*项目参数!$J$29,"")</f>
        <v/>
      </c>
      <c r="M376" s="42"/>
      <c r="N376" s="42"/>
      <c r="O376" s="61"/>
      <c r="P376" s="64"/>
      <c r="X376" s="102" t="b">
        <f t="shared" si="5"/>
        <v>0</v>
      </c>
    </row>
    <row r="377" spans="1:24">
      <c r="A377" s="8"/>
      <c r="B377" s="8"/>
      <c r="C377" s="8"/>
      <c r="D377" s="54"/>
      <c r="E377" s="8"/>
      <c r="F377" s="8"/>
      <c r="G377" s="8"/>
      <c r="H377" s="8"/>
      <c r="I377" s="120"/>
      <c r="J377" s="42"/>
      <c r="K377" s="124" t="str">
        <f>IF(AND($I377&gt;0,$J377&lt;&gt;"",$J377&gt;40000),WORKDAY.INTL($J377,INT(($I377+项目参数!$J$29-1)/项目参数!$J$29)-1,1,项目参数!$B$2:$B$200),"")</f>
        <v/>
      </c>
      <c r="L377" s="125" t="str">
        <f>IF(AND($M377&lt;&gt;"",$M377&gt;40000,$N377&lt;&gt;"",$N377&gt;40000),(1+NETWORKDAYS.INTL($M377,$N377,1,项目参数!$B$2:$B$200))*项目参数!$J$29,"")</f>
        <v/>
      </c>
      <c r="M377" s="42"/>
      <c r="N377" s="42"/>
      <c r="O377" s="61"/>
      <c r="P377" s="64"/>
      <c r="X377" s="102" t="b">
        <f t="shared" si="5"/>
        <v>0</v>
      </c>
    </row>
    <row r="378" spans="1:24">
      <c r="A378" s="8"/>
      <c r="B378" s="8"/>
      <c r="C378" s="8"/>
      <c r="D378" s="54"/>
      <c r="E378" s="8"/>
      <c r="F378" s="8"/>
      <c r="G378" s="8"/>
      <c r="H378" s="8"/>
      <c r="I378" s="120"/>
      <c r="J378" s="42"/>
      <c r="K378" s="124" t="str">
        <f>IF(AND($I378&gt;0,$J378&lt;&gt;"",$J378&gt;40000),WORKDAY.INTL($J378,INT(($I378+项目参数!$J$29-1)/项目参数!$J$29)-1,1,项目参数!$B$2:$B$200),"")</f>
        <v/>
      </c>
      <c r="L378" s="125" t="str">
        <f>IF(AND($M378&lt;&gt;"",$M378&gt;40000,$N378&lt;&gt;"",$N378&gt;40000),(1+NETWORKDAYS.INTL($M378,$N378,1,项目参数!$B$2:$B$200))*项目参数!$J$29,"")</f>
        <v/>
      </c>
      <c r="M378" s="42"/>
      <c r="N378" s="42"/>
      <c r="O378" s="61"/>
      <c r="P378" s="64"/>
      <c r="X378" s="102" t="b">
        <f t="shared" si="5"/>
        <v>0</v>
      </c>
    </row>
    <row r="379" spans="1:24">
      <c r="A379" s="8"/>
      <c r="B379" s="8"/>
      <c r="C379" s="8"/>
      <c r="D379" s="54"/>
      <c r="E379" s="8"/>
      <c r="F379" s="8"/>
      <c r="G379" s="8"/>
      <c r="H379" s="8"/>
      <c r="I379" s="120"/>
      <c r="J379" s="42"/>
      <c r="K379" s="124" t="str">
        <f>IF(AND($I379&gt;0,$J379&lt;&gt;"",$J379&gt;40000),WORKDAY.INTL($J379,INT(($I379+项目参数!$J$29-1)/项目参数!$J$29)-1,1,项目参数!$B$2:$B$200),"")</f>
        <v/>
      </c>
      <c r="L379" s="125" t="str">
        <f>IF(AND($M379&lt;&gt;"",$M379&gt;40000,$N379&lt;&gt;"",$N379&gt;40000),(1+NETWORKDAYS.INTL($M379,$N379,1,项目参数!$B$2:$B$200))*项目参数!$J$29,"")</f>
        <v/>
      </c>
      <c r="M379" s="42"/>
      <c r="N379" s="42"/>
      <c r="O379" s="61"/>
      <c r="P379" s="64"/>
      <c r="X379" s="102" t="b">
        <f t="shared" si="5"/>
        <v>0</v>
      </c>
    </row>
    <row r="380" spans="1:24">
      <c r="A380" s="8"/>
      <c r="B380" s="8"/>
      <c r="C380" s="8"/>
      <c r="D380" s="54"/>
      <c r="E380" s="8"/>
      <c r="F380" s="8"/>
      <c r="G380" s="8"/>
      <c r="H380" s="8"/>
      <c r="I380" s="120"/>
      <c r="J380" s="42"/>
      <c r="K380" s="124" t="str">
        <f>IF(AND($I380&gt;0,$J380&lt;&gt;"",$J380&gt;40000),WORKDAY.INTL($J380,INT(($I380+项目参数!$J$29-1)/项目参数!$J$29)-1,1,项目参数!$B$2:$B$200),"")</f>
        <v/>
      </c>
      <c r="L380" s="125" t="str">
        <f>IF(AND($M380&lt;&gt;"",$M380&gt;40000,$N380&lt;&gt;"",$N380&gt;40000),(1+NETWORKDAYS.INTL($M380,$N380,1,项目参数!$B$2:$B$200))*项目参数!$J$29,"")</f>
        <v/>
      </c>
      <c r="M380" s="42"/>
      <c r="N380" s="42"/>
      <c r="O380" s="61"/>
      <c r="P380" s="64"/>
      <c r="X380" s="102" t="b">
        <f t="shared" si="5"/>
        <v>0</v>
      </c>
    </row>
    <row r="381" spans="1:24">
      <c r="A381" s="8"/>
      <c r="B381" s="8"/>
      <c r="C381" s="8"/>
      <c r="D381" s="54"/>
      <c r="E381" s="8"/>
      <c r="F381" s="8"/>
      <c r="G381" s="8"/>
      <c r="H381" s="8"/>
      <c r="I381" s="120"/>
      <c r="J381" s="42"/>
      <c r="K381" s="124" t="str">
        <f>IF(AND($I381&gt;0,$J381&lt;&gt;"",$J381&gt;40000),WORKDAY.INTL($J381,INT(($I381+项目参数!$J$29-1)/项目参数!$J$29)-1,1,项目参数!$B$2:$B$200),"")</f>
        <v/>
      </c>
      <c r="L381" s="125" t="str">
        <f>IF(AND($M381&lt;&gt;"",$M381&gt;40000,$N381&lt;&gt;"",$N381&gt;40000),(1+NETWORKDAYS.INTL($M381,$N381,1,项目参数!$B$2:$B$200))*项目参数!$J$29,"")</f>
        <v/>
      </c>
      <c r="M381" s="42"/>
      <c r="N381" s="42"/>
      <c r="O381" s="61"/>
      <c r="P381" s="64"/>
      <c r="X381" s="102" t="b">
        <f t="shared" si="5"/>
        <v>0</v>
      </c>
    </row>
    <row r="382" spans="1:24">
      <c r="A382" s="8"/>
      <c r="B382" s="8"/>
      <c r="C382" s="8"/>
      <c r="D382" s="54"/>
      <c r="E382" s="8"/>
      <c r="F382" s="8"/>
      <c r="G382" s="8"/>
      <c r="H382" s="8"/>
      <c r="I382" s="120"/>
      <c r="J382" s="42"/>
      <c r="K382" s="124" t="str">
        <f>IF(AND($I382&gt;0,$J382&lt;&gt;"",$J382&gt;40000),WORKDAY.INTL($J382,INT(($I382+项目参数!$J$29-1)/项目参数!$J$29)-1,1,项目参数!$B$2:$B$200),"")</f>
        <v/>
      </c>
      <c r="L382" s="125" t="str">
        <f>IF(AND($M382&lt;&gt;"",$M382&gt;40000,$N382&lt;&gt;"",$N382&gt;40000),(1+NETWORKDAYS.INTL($M382,$N382,1,项目参数!$B$2:$B$200))*项目参数!$J$29,"")</f>
        <v/>
      </c>
      <c r="M382" s="42"/>
      <c r="N382" s="42"/>
      <c r="O382" s="61"/>
      <c r="P382" s="64"/>
      <c r="X382" s="102" t="b">
        <f t="shared" si="5"/>
        <v>0</v>
      </c>
    </row>
    <row r="383" spans="1:24">
      <c r="A383" s="8"/>
      <c r="B383" s="8"/>
      <c r="C383" s="8"/>
      <c r="D383" s="54"/>
      <c r="E383" s="8"/>
      <c r="F383" s="8"/>
      <c r="G383" s="8"/>
      <c r="H383" s="8"/>
      <c r="I383" s="120"/>
      <c r="J383" s="42"/>
      <c r="K383" s="124" t="str">
        <f>IF(AND($I383&gt;0,$J383&lt;&gt;"",$J383&gt;40000),WORKDAY.INTL($J383,INT(($I383+项目参数!$J$29-1)/项目参数!$J$29)-1,1,项目参数!$B$2:$B$200),"")</f>
        <v/>
      </c>
      <c r="L383" s="125" t="str">
        <f>IF(AND($M383&lt;&gt;"",$M383&gt;40000,$N383&lt;&gt;"",$N383&gt;40000),(1+NETWORKDAYS.INTL($M383,$N383,1,项目参数!$B$2:$B$200))*项目参数!$J$29,"")</f>
        <v/>
      </c>
      <c r="M383" s="42"/>
      <c r="N383" s="42"/>
      <c r="O383" s="61"/>
      <c r="P383" s="64"/>
      <c r="X383" s="102" t="b">
        <f t="shared" si="5"/>
        <v>0</v>
      </c>
    </row>
    <row r="384" spans="1:24">
      <c r="A384" s="8"/>
      <c r="B384" s="8"/>
      <c r="C384" s="8"/>
      <c r="D384" s="54"/>
      <c r="E384" s="8"/>
      <c r="F384" s="8"/>
      <c r="G384" s="8"/>
      <c r="H384" s="8"/>
      <c r="I384" s="120"/>
      <c r="J384" s="42"/>
      <c r="K384" s="124" t="str">
        <f>IF(AND($I384&gt;0,$J384&lt;&gt;"",$J384&gt;40000),WORKDAY.INTL($J384,INT(($I384+项目参数!$J$29-1)/项目参数!$J$29)-1,1,项目参数!$B$2:$B$200),"")</f>
        <v/>
      </c>
      <c r="L384" s="125" t="str">
        <f>IF(AND($M384&lt;&gt;"",$M384&gt;40000,$N384&lt;&gt;"",$N384&gt;40000),(1+NETWORKDAYS.INTL($M384,$N384,1,项目参数!$B$2:$B$200))*项目参数!$J$29,"")</f>
        <v/>
      </c>
      <c r="M384" s="42"/>
      <c r="N384" s="42"/>
      <c r="O384" s="61"/>
      <c r="P384" s="64"/>
      <c r="X384" s="102" t="b">
        <f t="shared" si="5"/>
        <v>0</v>
      </c>
    </row>
    <row r="385" spans="1:24">
      <c r="A385" s="8"/>
      <c r="B385" s="8"/>
      <c r="C385" s="8"/>
      <c r="D385" s="54"/>
      <c r="E385" s="8"/>
      <c r="F385" s="8"/>
      <c r="G385" s="8"/>
      <c r="H385" s="8"/>
      <c r="I385" s="120"/>
      <c r="J385" s="42"/>
      <c r="K385" s="124" t="str">
        <f>IF(AND($I385&gt;0,$J385&lt;&gt;"",$J385&gt;40000),WORKDAY.INTL($J385,INT(($I385+项目参数!$J$29-1)/项目参数!$J$29)-1,1,项目参数!$B$2:$B$200),"")</f>
        <v/>
      </c>
      <c r="L385" s="125" t="str">
        <f>IF(AND($M385&lt;&gt;"",$M385&gt;40000,$N385&lt;&gt;"",$N385&gt;40000),(1+NETWORKDAYS.INTL($M385,$N385,1,项目参数!$B$2:$B$200))*项目参数!$J$29,"")</f>
        <v/>
      </c>
      <c r="M385" s="42"/>
      <c r="N385" s="42"/>
      <c r="O385" s="61"/>
      <c r="P385" s="64"/>
      <c r="X385" s="102" t="b">
        <f t="shared" si="5"/>
        <v>0</v>
      </c>
    </row>
    <row r="386" spans="1:24">
      <c r="A386" s="8"/>
      <c r="B386" s="8"/>
      <c r="C386" s="8"/>
      <c r="D386" s="54"/>
      <c r="E386" s="8"/>
      <c r="F386" s="8"/>
      <c r="G386" s="8"/>
      <c r="H386" s="8"/>
      <c r="I386" s="120"/>
      <c r="J386" s="42"/>
      <c r="K386" s="124" t="str">
        <f>IF(AND($I386&gt;0,$J386&lt;&gt;"",$J386&gt;40000),WORKDAY.INTL($J386,INT(($I386+项目参数!$J$29-1)/项目参数!$J$29)-1,1,项目参数!$B$2:$B$200),"")</f>
        <v/>
      </c>
      <c r="L386" s="125" t="str">
        <f>IF(AND($M386&lt;&gt;"",$M386&gt;40000,$N386&lt;&gt;"",$N386&gt;40000),(1+NETWORKDAYS.INTL($M386,$N386,1,项目参数!$B$2:$B$200))*项目参数!$J$29,"")</f>
        <v/>
      </c>
      <c r="M386" s="42"/>
      <c r="N386" s="42"/>
      <c r="O386" s="61"/>
      <c r="P386" s="64"/>
      <c r="X386" s="102" t="b">
        <f t="shared" ref="X386:X449" si="6">AND(LEN(A386)&gt;0,LEN(C386)&gt;3,LEN(G386)&gt;1,OR(J386=0,AND(I386&gt;0,J386&gt;40000)),OR(M386=0,M386&gt;40000))</f>
        <v>0</v>
      </c>
    </row>
    <row r="387" spans="1:24">
      <c r="A387" s="8"/>
      <c r="B387" s="8"/>
      <c r="C387" s="8"/>
      <c r="D387" s="54"/>
      <c r="E387" s="8"/>
      <c r="F387" s="8"/>
      <c r="G387" s="8"/>
      <c r="H387" s="8"/>
      <c r="I387" s="120"/>
      <c r="J387" s="42"/>
      <c r="K387" s="124" t="str">
        <f>IF(AND($I387&gt;0,$J387&lt;&gt;"",$J387&gt;40000),WORKDAY.INTL($J387,INT(($I387+项目参数!$J$29-1)/项目参数!$J$29)-1,1,项目参数!$B$2:$B$200),"")</f>
        <v/>
      </c>
      <c r="L387" s="125" t="str">
        <f>IF(AND($M387&lt;&gt;"",$M387&gt;40000,$N387&lt;&gt;"",$N387&gt;40000),(1+NETWORKDAYS.INTL($M387,$N387,1,项目参数!$B$2:$B$200))*项目参数!$J$29,"")</f>
        <v/>
      </c>
      <c r="M387" s="42"/>
      <c r="N387" s="42"/>
      <c r="O387" s="61"/>
      <c r="P387" s="64"/>
      <c r="X387" s="102" t="b">
        <f t="shared" si="6"/>
        <v>0</v>
      </c>
    </row>
    <row r="388" spans="1:24">
      <c r="A388" s="8"/>
      <c r="B388" s="8"/>
      <c r="C388" s="8"/>
      <c r="D388" s="54"/>
      <c r="E388" s="8"/>
      <c r="F388" s="8"/>
      <c r="G388" s="8"/>
      <c r="H388" s="8"/>
      <c r="I388" s="120"/>
      <c r="J388" s="42"/>
      <c r="K388" s="124" t="str">
        <f>IF(AND($I388&gt;0,$J388&lt;&gt;"",$J388&gt;40000),WORKDAY.INTL($J388,INT(($I388+项目参数!$J$29-1)/项目参数!$J$29)-1,1,项目参数!$B$2:$B$200),"")</f>
        <v/>
      </c>
      <c r="L388" s="125" t="str">
        <f>IF(AND($M388&lt;&gt;"",$M388&gt;40000,$N388&lt;&gt;"",$N388&gt;40000),(1+NETWORKDAYS.INTL($M388,$N388,1,项目参数!$B$2:$B$200))*项目参数!$J$29,"")</f>
        <v/>
      </c>
      <c r="M388" s="42"/>
      <c r="N388" s="42"/>
      <c r="O388" s="61"/>
      <c r="P388" s="64"/>
      <c r="X388" s="102" t="b">
        <f t="shared" si="6"/>
        <v>0</v>
      </c>
    </row>
    <row r="389" spans="1:24">
      <c r="A389" s="8"/>
      <c r="B389" s="8"/>
      <c r="C389" s="8"/>
      <c r="D389" s="54"/>
      <c r="E389" s="8"/>
      <c r="F389" s="8"/>
      <c r="G389" s="8"/>
      <c r="H389" s="8"/>
      <c r="I389" s="120"/>
      <c r="J389" s="42"/>
      <c r="K389" s="124" t="str">
        <f>IF(AND($I389&gt;0,$J389&lt;&gt;"",$J389&gt;40000),WORKDAY.INTL($J389,INT(($I389+项目参数!$J$29-1)/项目参数!$J$29)-1,1,项目参数!$B$2:$B$200),"")</f>
        <v/>
      </c>
      <c r="L389" s="125" t="str">
        <f>IF(AND($M389&lt;&gt;"",$M389&gt;40000,$N389&lt;&gt;"",$N389&gt;40000),(1+NETWORKDAYS.INTL($M389,$N389,1,项目参数!$B$2:$B$200))*项目参数!$J$29,"")</f>
        <v/>
      </c>
      <c r="M389" s="42"/>
      <c r="N389" s="42"/>
      <c r="O389" s="61"/>
      <c r="P389" s="64"/>
      <c r="X389" s="102" t="b">
        <f t="shared" si="6"/>
        <v>0</v>
      </c>
    </row>
    <row r="390" spans="1:24">
      <c r="A390" s="8"/>
      <c r="B390" s="8"/>
      <c r="C390" s="8"/>
      <c r="D390" s="54"/>
      <c r="E390" s="8"/>
      <c r="F390" s="8"/>
      <c r="G390" s="8"/>
      <c r="H390" s="8"/>
      <c r="I390" s="120"/>
      <c r="J390" s="42"/>
      <c r="K390" s="124" t="str">
        <f>IF(AND($I390&gt;0,$J390&lt;&gt;"",$J390&gt;40000),WORKDAY.INTL($J390,INT(($I390+项目参数!$J$29-1)/项目参数!$J$29)-1,1,项目参数!$B$2:$B$200),"")</f>
        <v/>
      </c>
      <c r="L390" s="125" t="str">
        <f>IF(AND($M390&lt;&gt;"",$M390&gt;40000,$N390&lt;&gt;"",$N390&gt;40000),(1+NETWORKDAYS.INTL($M390,$N390,1,项目参数!$B$2:$B$200))*项目参数!$J$29,"")</f>
        <v/>
      </c>
      <c r="M390" s="42"/>
      <c r="N390" s="42"/>
      <c r="O390" s="61"/>
      <c r="P390" s="64"/>
      <c r="X390" s="102" t="b">
        <f t="shared" si="6"/>
        <v>0</v>
      </c>
    </row>
    <row r="391" spans="1:24">
      <c r="A391" s="8"/>
      <c r="B391" s="8"/>
      <c r="C391" s="8"/>
      <c r="D391" s="54"/>
      <c r="E391" s="8"/>
      <c r="F391" s="8"/>
      <c r="G391" s="8"/>
      <c r="H391" s="8"/>
      <c r="I391" s="120"/>
      <c r="J391" s="42"/>
      <c r="K391" s="124" t="str">
        <f>IF(AND($I391&gt;0,$J391&lt;&gt;"",$J391&gt;40000),WORKDAY.INTL($J391,INT(($I391+项目参数!$J$29-1)/项目参数!$J$29)-1,1,项目参数!$B$2:$B$200),"")</f>
        <v/>
      </c>
      <c r="L391" s="125" t="str">
        <f>IF(AND($M391&lt;&gt;"",$M391&gt;40000,$N391&lt;&gt;"",$N391&gt;40000),(1+NETWORKDAYS.INTL($M391,$N391,1,项目参数!$B$2:$B$200))*项目参数!$J$29,"")</f>
        <v/>
      </c>
      <c r="M391" s="42"/>
      <c r="N391" s="42"/>
      <c r="O391" s="61"/>
      <c r="P391" s="64"/>
      <c r="X391" s="102" t="b">
        <f t="shared" si="6"/>
        <v>0</v>
      </c>
    </row>
    <row r="392" spans="1:24">
      <c r="A392" s="8"/>
      <c r="B392" s="8"/>
      <c r="C392" s="8"/>
      <c r="D392" s="54"/>
      <c r="E392" s="8"/>
      <c r="F392" s="8"/>
      <c r="G392" s="8"/>
      <c r="H392" s="8"/>
      <c r="I392" s="120"/>
      <c r="J392" s="42"/>
      <c r="K392" s="124" t="str">
        <f>IF(AND($I392&gt;0,$J392&lt;&gt;"",$J392&gt;40000),WORKDAY.INTL($J392,INT(($I392+项目参数!$J$29-1)/项目参数!$J$29)-1,1,项目参数!$B$2:$B$200),"")</f>
        <v/>
      </c>
      <c r="L392" s="125" t="str">
        <f>IF(AND($M392&lt;&gt;"",$M392&gt;40000,$N392&lt;&gt;"",$N392&gt;40000),(1+NETWORKDAYS.INTL($M392,$N392,1,项目参数!$B$2:$B$200))*项目参数!$J$29,"")</f>
        <v/>
      </c>
      <c r="M392" s="42"/>
      <c r="N392" s="42"/>
      <c r="O392" s="61"/>
      <c r="P392" s="64"/>
      <c r="X392" s="102" t="b">
        <f t="shared" si="6"/>
        <v>0</v>
      </c>
    </row>
    <row r="393" spans="1:24">
      <c r="A393" s="8"/>
      <c r="B393" s="8"/>
      <c r="C393" s="8"/>
      <c r="D393" s="54"/>
      <c r="E393" s="8"/>
      <c r="F393" s="8"/>
      <c r="G393" s="8"/>
      <c r="H393" s="8"/>
      <c r="I393" s="120"/>
      <c r="J393" s="42"/>
      <c r="K393" s="124" t="str">
        <f>IF(AND($I393&gt;0,$J393&lt;&gt;"",$J393&gt;40000),WORKDAY.INTL($J393,INT(($I393+项目参数!$J$29-1)/项目参数!$J$29)-1,1,项目参数!$B$2:$B$200),"")</f>
        <v/>
      </c>
      <c r="L393" s="125" t="str">
        <f>IF(AND($M393&lt;&gt;"",$M393&gt;40000,$N393&lt;&gt;"",$N393&gt;40000),(1+NETWORKDAYS.INTL($M393,$N393,1,项目参数!$B$2:$B$200))*项目参数!$J$29,"")</f>
        <v/>
      </c>
      <c r="M393" s="42"/>
      <c r="N393" s="42"/>
      <c r="O393" s="61"/>
      <c r="P393" s="64"/>
      <c r="X393" s="102" t="b">
        <f t="shared" si="6"/>
        <v>0</v>
      </c>
    </row>
    <row r="394" spans="1:24">
      <c r="A394" s="8"/>
      <c r="B394" s="8"/>
      <c r="C394" s="8"/>
      <c r="D394" s="54"/>
      <c r="E394" s="8"/>
      <c r="F394" s="8"/>
      <c r="G394" s="8"/>
      <c r="H394" s="8"/>
      <c r="I394" s="120"/>
      <c r="J394" s="42"/>
      <c r="K394" s="124" t="str">
        <f>IF(AND($I394&gt;0,$J394&lt;&gt;"",$J394&gt;40000),WORKDAY.INTL($J394,INT(($I394+项目参数!$J$29-1)/项目参数!$J$29)-1,1,项目参数!$B$2:$B$200),"")</f>
        <v/>
      </c>
      <c r="L394" s="125" t="str">
        <f>IF(AND($M394&lt;&gt;"",$M394&gt;40000,$N394&lt;&gt;"",$N394&gt;40000),(1+NETWORKDAYS.INTL($M394,$N394,1,项目参数!$B$2:$B$200))*项目参数!$J$29,"")</f>
        <v/>
      </c>
      <c r="M394" s="42"/>
      <c r="N394" s="42"/>
      <c r="O394" s="61"/>
      <c r="P394" s="64"/>
      <c r="X394" s="102" t="b">
        <f t="shared" si="6"/>
        <v>0</v>
      </c>
    </row>
    <row r="395" spans="1:24">
      <c r="A395" s="8"/>
      <c r="B395" s="8"/>
      <c r="C395" s="8"/>
      <c r="D395" s="54"/>
      <c r="E395" s="8"/>
      <c r="F395" s="8"/>
      <c r="G395" s="8"/>
      <c r="H395" s="8"/>
      <c r="I395" s="120"/>
      <c r="J395" s="42"/>
      <c r="K395" s="124" t="str">
        <f>IF(AND($I395&gt;0,$J395&lt;&gt;"",$J395&gt;40000),WORKDAY.INTL($J395,INT(($I395+项目参数!$J$29-1)/项目参数!$J$29)-1,1,项目参数!$B$2:$B$200),"")</f>
        <v/>
      </c>
      <c r="L395" s="125" t="str">
        <f>IF(AND($M395&lt;&gt;"",$M395&gt;40000,$N395&lt;&gt;"",$N395&gt;40000),(1+NETWORKDAYS.INTL($M395,$N395,1,项目参数!$B$2:$B$200))*项目参数!$J$29,"")</f>
        <v/>
      </c>
      <c r="M395" s="42"/>
      <c r="N395" s="42"/>
      <c r="O395" s="61"/>
      <c r="P395" s="64"/>
      <c r="X395" s="102" t="b">
        <f t="shared" si="6"/>
        <v>0</v>
      </c>
    </row>
    <row r="396" spans="1:24">
      <c r="A396" s="8"/>
      <c r="B396" s="8"/>
      <c r="C396" s="8"/>
      <c r="D396" s="54"/>
      <c r="E396" s="8"/>
      <c r="F396" s="8"/>
      <c r="G396" s="8"/>
      <c r="H396" s="8"/>
      <c r="I396" s="120"/>
      <c r="J396" s="42"/>
      <c r="K396" s="124" t="str">
        <f>IF(AND($I396&gt;0,$J396&lt;&gt;"",$J396&gt;40000),WORKDAY.INTL($J396,INT(($I396+项目参数!$J$29-1)/项目参数!$J$29)-1,1,项目参数!$B$2:$B$200),"")</f>
        <v/>
      </c>
      <c r="L396" s="125" t="str">
        <f>IF(AND($M396&lt;&gt;"",$M396&gt;40000,$N396&lt;&gt;"",$N396&gt;40000),(1+NETWORKDAYS.INTL($M396,$N396,1,项目参数!$B$2:$B$200))*项目参数!$J$29,"")</f>
        <v/>
      </c>
      <c r="M396" s="42"/>
      <c r="N396" s="42"/>
      <c r="O396" s="61"/>
      <c r="P396" s="64"/>
      <c r="X396" s="102" t="b">
        <f t="shared" si="6"/>
        <v>0</v>
      </c>
    </row>
    <row r="397" spans="1:24">
      <c r="A397" s="8"/>
      <c r="B397" s="8"/>
      <c r="C397" s="8"/>
      <c r="D397" s="54"/>
      <c r="E397" s="8"/>
      <c r="F397" s="8"/>
      <c r="G397" s="8"/>
      <c r="H397" s="8"/>
      <c r="I397" s="120"/>
      <c r="J397" s="42"/>
      <c r="K397" s="124" t="str">
        <f>IF(AND($I397&gt;0,$J397&lt;&gt;"",$J397&gt;40000),WORKDAY.INTL($J397,INT(($I397+项目参数!$J$29-1)/项目参数!$J$29)-1,1,项目参数!$B$2:$B$200),"")</f>
        <v/>
      </c>
      <c r="L397" s="125" t="str">
        <f>IF(AND($M397&lt;&gt;"",$M397&gt;40000,$N397&lt;&gt;"",$N397&gt;40000),(1+NETWORKDAYS.INTL($M397,$N397,1,项目参数!$B$2:$B$200))*项目参数!$J$29,"")</f>
        <v/>
      </c>
      <c r="M397" s="42"/>
      <c r="N397" s="42"/>
      <c r="O397" s="61"/>
      <c r="P397" s="64"/>
      <c r="X397" s="102" t="b">
        <f t="shared" si="6"/>
        <v>0</v>
      </c>
    </row>
    <row r="398" spans="1:24">
      <c r="A398" s="8"/>
      <c r="B398" s="8"/>
      <c r="C398" s="8"/>
      <c r="D398" s="54"/>
      <c r="E398" s="8"/>
      <c r="F398" s="8"/>
      <c r="G398" s="8"/>
      <c r="H398" s="8"/>
      <c r="I398" s="120"/>
      <c r="J398" s="42"/>
      <c r="K398" s="124" t="str">
        <f>IF(AND($I398&gt;0,$J398&lt;&gt;"",$J398&gt;40000),WORKDAY.INTL($J398,INT(($I398+项目参数!$J$29-1)/项目参数!$J$29)-1,1,项目参数!$B$2:$B$200),"")</f>
        <v/>
      </c>
      <c r="L398" s="125" t="str">
        <f>IF(AND($M398&lt;&gt;"",$M398&gt;40000,$N398&lt;&gt;"",$N398&gt;40000),(1+NETWORKDAYS.INTL($M398,$N398,1,项目参数!$B$2:$B$200))*项目参数!$J$29,"")</f>
        <v/>
      </c>
      <c r="M398" s="42"/>
      <c r="N398" s="42"/>
      <c r="O398" s="61"/>
      <c r="P398" s="64"/>
      <c r="X398" s="102" t="b">
        <f t="shared" si="6"/>
        <v>0</v>
      </c>
    </row>
    <row r="399" spans="1:24">
      <c r="A399" s="8"/>
      <c r="B399" s="8"/>
      <c r="C399" s="8"/>
      <c r="D399" s="54"/>
      <c r="E399" s="8"/>
      <c r="F399" s="8"/>
      <c r="G399" s="8"/>
      <c r="H399" s="8"/>
      <c r="I399" s="120"/>
      <c r="J399" s="42"/>
      <c r="K399" s="124" t="str">
        <f>IF(AND($I399&gt;0,$J399&lt;&gt;"",$J399&gt;40000),WORKDAY.INTL($J399,INT(($I399+项目参数!$J$29-1)/项目参数!$J$29)-1,1,项目参数!$B$2:$B$200),"")</f>
        <v/>
      </c>
      <c r="L399" s="125" t="str">
        <f>IF(AND($M399&lt;&gt;"",$M399&gt;40000,$N399&lt;&gt;"",$N399&gt;40000),(1+NETWORKDAYS.INTL($M399,$N399,1,项目参数!$B$2:$B$200))*项目参数!$J$29,"")</f>
        <v/>
      </c>
      <c r="M399" s="42"/>
      <c r="N399" s="42"/>
      <c r="O399" s="61"/>
      <c r="P399" s="64"/>
      <c r="X399" s="102" t="b">
        <f t="shared" si="6"/>
        <v>0</v>
      </c>
    </row>
    <row r="400" spans="1:24">
      <c r="A400" s="8"/>
      <c r="B400" s="8"/>
      <c r="C400" s="8"/>
      <c r="D400" s="54"/>
      <c r="E400" s="8"/>
      <c r="F400" s="8"/>
      <c r="G400" s="8"/>
      <c r="H400" s="8"/>
      <c r="I400" s="120"/>
      <c r="J400" s="42"/>
      <c r="K400" s="124" t="str">
        <f>IF(AND($I400&gt;0,$J400&lt;&gt;"",$J400&gt;40000),WORKDAY.INTL($J400,INT(($I400+项目参数!$J$29-1)/项目参数!$J$29)-1,1,项目参数!$B$2:$B$200),"")</f>
        <v/>
      </c>
      <c r="L400" s="125" t="str">
        <f>IF(AND($M400&lt;&gt;"",$M400&gt;40000,$N400&lt;&gt;"",$N400&gt;40000),(1+NETWORKDAYS.INTL($M400,$N400,1,项目参数!$B$2:$B$200))*项目参数!$J$29,"")</f>
        <v/>
      </c>
      <c r="M400" s="42"/>
      <c r="N400" s="42"/>
      <c r="O400" s="61"/>
      <c r="P400" s="64"/>
      <c r="X400" s="102" t="b">
        <f t="shared" si="6"/>
        <v>0</v>
      </c>
    </row>
    <row r="401" spans="1:24">
      <c r="A401" s="8"/>
      <c r="B401" s="8"/>
      <c r="C401" s="8"/>
      <c r="D401" s="54"/>
      <c r="E401" s="8"/>
      <c r="F401" s="8"/>
      <c r="G401" s="8"/>
      <c r="H401" s="8"/>
      <c r="I401" s="120"/>
      <c r="J401" s="42"/>
      <c r="K401" s="124" t="str">
        <f>IF(AND($I401&gt;0,$J401&lt;&gt;"",$J401&gt;40000),WORKDAY.INTL($J401,INT(($I401+项目参数!$J$29-1)/项目参数!$J$29)-1,1,项目参数!$B$2:$B$200),"")</f>
        <v/>
      </c>
      <c r="L401" s="125" t="str">
        <f>IF(AND($M401&lt;&gt;"",$M401&gt;40000,$N401&lt;&gt;"",$N401&gt;40000),(1+NETWORKDAYS.INTL($M401,$N401,1,项目参数!$B$2:$B$200))*项目参数!$J$29,"")</f>
        <v/>
      </c>
      <c r="M401" s="42"/>
      <c r="N401" s="42"/>
      <c r="O401" s="61"/>
      <c r="P401" s="64"/>
      <c r="X401" s="102" t="b">
        <f t="shared" si="6"/>
        <v>0</v>
      </c>
    </row>
    <row r="402" spans="1:24">
      <c r="A402" s="8"/>
      <c r="B402" s="8"/>
      <c r="C402" s="8"/>
      <c r="D402" s="54"/>
      <c r="E402" s="8"/>
      <c r="F402" s="8"/>
      <c r="G402" s="8"/>
      <c r="H402" s="8"/>
      <c r="I402" s="120"/>
      <c r="J402" s="42"/>
      <c r="K402" s="124" t="str">
        <f>IF(AND($I402&gt;0,$J402&lt;&gt;"",$J402&gt;40000),WORKDAY.INTL($J402,INT(($I402+项目参数!$J$29-1)/项目参数!$J$29)-1,1,项目参数!$B$2:$B$200),"")</f>
        <v/>
      </c>
      <c r="L402" s="125" t="str">
        <f>IF(AND($M402&lt;&gt;"",$M402&gt;40000,$N402&lt;&gt;"",$N402&gt;40000),(1+NETWORKDAYS.INTL($M402,$N402,1,项目参数!$B$2:$B$200))*项目参数!$J$29,"")</f>
        <v/>
      </c>
      <c r="M402" s="42"/>
      <c r="N402" s="42"/>
      <c r="O402" s="61"/>
      <c r="P402" s="64"/>
      <c r="X402" s="102" t="b">
        <f t="shared" si="6"/>
        <v>0</v>
      </c>
    </row>
    <row r="403" spans="1:24">
      <c r="A403" s="8"/>
      <c r="B403" s="8"/>
      <c r="C403" s="8"/>
      <c r="D403" s="54"/>
      <c r="E403" s="8"/>
      <c r="F403" s="8"/>
      <c r="G403" s="8"/>
      <c r="H403" s="8"/>
      <c r="I403" s="120"/>
      <c r="J403" s="42"/>
      <c r="K403" s="124" t="str">
        <f>IF(AND($I403&gt;0,$J403&lt;&gt;"",$J403&gt;40000),WORKDAY.INTL($J403,INT(($I403+项目参数!$J$29-1)/项目参数!$J$29)-1,1,项目参数!$B$2:$B$200),"")</f>
        <v/>
      </c>
      <c r="L403" s="125" t="str">
        <f>IF(AND($M403&lt;&gt;"",$M403&gt;40000,$N403&lt;&gt;"",$N403&gt;40000),(1+NETWORKDAYS.INTL($M403,$N403,1,项目参数!$B$2:$B$200))*项目参数!$J$29,"")</f>
        <v/>
      </c>
      <c r="M403" s="42"/>
      <c r="N403" s="42"/>
      <c r="O403" s="61"/>
      <c r="P403" s="64"/>
      <c r="X403" s="102" t="b">
        <f t="shared" si="6"/>
        <v>0</v>
      </c>
    </row>
    <row r="404" spans="1:24">
      <c r="A404" s="8"/>
      <c r="B404" s="8"/>
      <c r="C404" s="8"/>
      <c r="D404" s="54"/>
      <c r="E404" s="8"/>
      <c r="F404" s="8"/>
      <c r="G404" s="8"/>
      <c r="H404" s="8"/>
      <c r="I404" s="120"/>
      <c r="J404" s="42"/>
      <c r="K404" s="124" t="str">
        <f>IF(AND($I404&gt;0,$J404&lt;&gt;"",$J404&gt;40000),WORKDAY.INTL($J404,INT(($I404+项目参数!$J$29-1)/项目参数!$J$29)-1,1,项目参数!$B$2:$B$200),"")</f>
        <v/>
      </c>
      <c r="L404" s="125" t="str">
        <f>IF(AND($M404&lt;&gt;"",$M404&gt;40000,$N404&lt;&gt;"",$N404&gt;40000),(1+NETWORKDAYS.INTL($M404,$N404,1,项目参数!$B$2:$B$200))*项目参数!$J$29,"")</f>
        <v/>
      </c>
      <c r="M404" s="42"/>
      <c r="N404" s="42"/>
      <c r="O404" s="61"/>
      <c r="P404" s="64"/>
      <c r="X404" s="102" t="b">
        <f t="shared" si="6"/>
        <v>0</v>
      </c>
    </row>
    <row r="405" spans="1:24">
      <c r="A405" s="8"/>
      <c r="B405" s="8"/>
      <c r="C405" s="8"/>
      <c r="D405" s="54"/>
      <c r="E405" s="8"/>
      <c r="F405" s="8"/>
      <c r="G405" s="8"/>
      <c r="H405" s="8"/>
      <c r="I405" s="120"/>
      <c r="J405" s="42"/>
      <c r="K405" s="124" t="str">
        <f>IF(AND($I405&gt;0,$J405&lt;&gt;"",$J405&gt;40000),WORKDAY.INTL($J405,INT(($I405+项目参数!$J$29-1)/项目参数!$J$29)-1,1,项目参数!$B$2:$B$200),"")</f>
        <v/>
      </c>
      <c r="L405" s="125" t="str">
        <f>IF(AND($M405&lt;&gt;"",$M405&gt;40000,$N405&lt;&gt;"",$N405&gt;40000),(1+NETWORKDAYS.INTL($M405,$N405,1,项目参数!$B$2:$B$200))*项目参数!$J$29,"")</f>
        <v/>
      </c>
      <c r="M405" s="42"/>
      <c r="N405" s="42"/>
      <c r="O405" s="61"/>
      <c r="P405" s="64"/>
      <c r="X405" s="102" t="b">
        <f t="shared" si="6"/>
        <v>0</v>
      </c>
    </row>
    <row r="406" spans="1:24">
      <c r="A406" s="8"/>
      <c r="B406" s="8"/>
      <c r="C406" s="8"/>
      <c r="D406" s="54"/>
      <c r="E406" s="8"/>
      <c r="F406" s="8"/>
      <c r="G406" s="8"/>
      <c r="H406" s="8"/>
      <c r="I406" s="120"/>
      <c r="J406" s="42"/>
      <c r="K406" s="124" t="str">
        <f>IF(AND($I406&gt;0,$J406&lt;&gt;"",$J406&gt;40000),WORKDAY.INTL($J406,INT(($I406+项目参数!$J$29-1)/项目参数!$J$29)-1,1,项目参数!$B$2:$B$200),"")</f>
        <v/>
      </c>
      <c r="L406" s="125" t="str">
        <f>IF(AND($M406&lt;&gt;"",$M406&gt;40000,$N406&lt;&gt;"",$N406&gt;40000),(1+NETWORKDAYS.INTL($M406,$N406,1,项目参数!$B$2:$B$200))*项目参数!$J$29,"")</f>
        <v/>
      </c>
      <c r="M406" s="42"/>
      <c r="N406" s="42"/>
      <c r="O406" s="61"/>
      <c r="P406" s="64"/>
      <c r="X406" s="102" t="b">
        <f t="shared" si="6"/>
        <v>0</v>
      </c>
    </row>
    <row r="407" spans="1:24">
      <c r="A407" s="8"/>
      <c r="B407" s="8"/>
      <c r="C407" s="8"/>
      <c r="D407" s="54"/>
      <c r="E407" s="8"/>
      <c r="F407" s="8"/>
      <c r="G407" s="8"/>
      <c r="H407" s="8"/>
      <c r="I407" s="120"/>
      <c r="J407" s="42"/>
      <c r="K407" s="124" t="str">
        <f>IF(AND($I407&gt;0,$J407&lt;&gt;"",$J407&gt;40000),WORKDAY.INTL($J407,INT(($I407+项目参数!$J$29-1)/项目参数!$J$29)-1,1,项目参数!$B$2:$B$200),"")</f>
        <v/>
      </c>
      <c r="L407" s="125" t="str">
        <f>IF(AND($M407&lt;&gt;"",$M407&gt;40000,$N407&lt;&gt;"",$N407&gt;40000),(1+NETWORKDAYS.INTL($M407,$N407,1,项目参数!$B$2:$B$200))*项目参数!$J$29,"")</f>
        <v/>
      </c>
      <c r="M407" s="42"/>
      <c r="N407" s="42"/>
      <c r="O407" s="61"/>
      <c r="P407" s="64"/>
      <c r="X407" s="102" t="b">
        <f t="shared" si="6"/>
        <v>0</v>
      </c>
    </row>
    <row r="408" spans="1:24">
      <c r="A408" s="8"/>
      <c r="B408" s="8"/>
      <c r="C408" s="8"/>
      <c r="D408" s="54"/>
      <c r="E408" s="8"/>
      <c r="F408" s="8"/>
      <c r="G408" s="8"/>
      <c r="H408" s="8"/>
      <c r="I408" s="120"/>
      <c r="J408" s="42"/>
      <c r="K408" s="124" t="str">
        <f>IF(AND($I408&gt;0,$J408&lt;&gt;"",$J408&gt;40000),WORKDAY.INTL($J408,INT(($I408+项目参数!$J$29-1)/项目参数!$J$29)-1,1,项目参数!$B$2:$B$200),"")</f>
        <v/>
      </c>
      <c r="L408" s="125" t="str">
        <f>IF(AND($M408&lt;&gt;"",$M408&gt;40000,$N408&lt;&gt;"",$N408&gt;40000),(1+NETWORKDAYS.INTL($M408,$N408,1,项目参数!$B$2:$B$200))*项目参数!$J$29,"")</f>
        <v/>
      </c>
      <c r="M408" s="42"/>
      <c r="N408" s="42"/>
      <c r="O408" s="61"/>
      <c r="P408" s="64"/>
      <c r="X408" s="102" t="b">
        <f t="shared" si="6"/>
        <v>0</v>
      </c>
    </row>
    <row r="409" spans="1:24">
      <c r="A409" s="8"/>
      <c r="B409" s="8"/>
      <c r="C409" s="8"/>
      <c r="D409" s="54"/>
      <c r="E409" s="8"/>
      <c r="F409" s="8"/>
      <c r="G409" s="8"/>
      <c r="H409" s="8"/>
      <c r="I409" s="120"/>
      <c r="J409" s="42"/>
      <c r="K409" s="124" t="str">
        <f>IF(AND($I409&gt;0,$J409&lt;&gt;"",$J409&gt;40000),WORKDAY.INTL($J409,INT(($I409+项目参数!$J$29-1)/项目参数!$J$29)-1,1,项目参数!$B$2:$B$200),"")</f>
        <v/>
      </c>
      <c r="L409" s="125" t="str">
        <f>IF(AND($M409&lt;&gt;"",$M409&gt;40000,$N409&lt;&gt;"",$N409&gt;40000),(1+NETWORKDAYS.INTL($M409,$N409,1,项目参数!$B$2:$B$200))*项目参数!$J$29,"")</f>
        <v/>
      </c>
      <c r="M409" s="42"/>
      <c r="N409" s="42"/>
      <c r="O409" s="61"/>
      <c r="P409" s="64"/>
      <c r="X409" s="102" t="b">
        <f t="shared" si="6"/>
        <v>0</v>
      </c>
    </row>
    <row r="410" spans="1:24">
      <c r="A410" s="8"/>
      <c r="B410" s="8"/>
      <c r="C410" s="8"/>
      <c r="D410" s="54"/>
      <c r="E410" s="8"/>
      <c r="F410" s="8"/>
      <c r="G410" s="8"/>
      <c r="H410" s="8"/>
      <c r="I410" s="120"/>
      <c r="J410" s="42"/>
      <c r="K410" s="124" t="str">
        <f>IF(AND($I410&gt;0,$J410&lt;&gt;"",$J410&gt;40000),WORKDAY.INTL($J410,INT(($I410+项目参数!$J$29-1)/项目参数!$J$29)-1,1,项目参数!$B$2:$B$200),"")</f>
        <v/>
      </c>
      <c r="L410" s="125" t="str">
        <f>IF(AND($M410&lt;&gt;"",$M410&gt;40000,$N410&lt;&gt;"",$N410&gt;40000),(1+NETWORKDAYS.INTL($M410,$N410,1,项目参数!$B$2:$B$200))*项目参数!$J$29,"")</f>
        <v/>
      </c>
      <c r="M410" s="42"/>
      <c r="N410" s="42"/>
      <c r="O410" s="61"/>
      <c r="P410" s="64"/>
      <c r="X410" s="102" t="b">
        <f t="shared" si="6"/>
        <v>0</v>
      </c>
    </row>
    <row r="411" spans="1:24">
      <c r="A411" s="8"/>
      <c r="B411" s="8"/>
      <c r="C411" s="8"/>
      <c r="D411" s="54"/>
      <c r="E411" s="8"/>
      <c r="F411" s="8"/>
      <c r="G411" s="8"/>
      <c r="H411" s="8"/>
      <c r="I411" s="120"/>
      <c r="J411" s="42"/>
      <c r="K411" s="124" t="str">
        <f>IF(AND($I411&gt;0,$J411&lt;&gt;"",$J411&gt;40000),WORKDAY.INTL($J411,INT(($I411+项目参数!$J$29-1)/项目参数!$J$29)-1,1,项目参数!$B$2:$B$200),"")</f>
        <v/>
      </c>
      <c r="L411" s="125" t="str">
        <f>IF(AND($M411&lt;&gt;"",$M411&gt;40000,$N411&lt;&gt;"",$N411&gt;40000),(1+NETWORKDAYS.INTL($M411,$N411,1,项目参数!$B$2:$B$200))*项目参数!$J$29,"")</f>
        <v/>
      </c>
      <c r="M411" s="42"/>
      <c r="N411" s="42"/>
      <c r="O411" s="61"/>
      <c r="P411" s="64"/>
      <c r="X411" s="102" t="b">
        <f t="shared" si="6"/>
        <v>0</v>
      </c>
    </row>
    <row r="412" spans="1:24">
      <c r="A412" s="8"/>
      <c r="B412" s="8"/>
      <c r="C412" s="8"/>
      <c r="D412" s="54"/>
      <c r="E412" s="8"/>
      <c r="F412" s="8"/>
      <c r="G412" s="8"/>
      <c r="H412" s="8"/>
      <c r="I412" s="120"/>
      <c r="J412" s="42"/>
      <c r="K412" s="124" t="str">
        <f>IF(AND($I412&gt;0,$J412&lt;&gt;"",$J412&gt;40000),WORKDAY.INTL($J412,INT(($I412+项目参数!$J$29-1)/项目参数!$J$29)-1,1,项目参数!$B$2:$B$200),"")</f>
        <v/>
      </c>
      <c r="L412" s="125" t="str">
        <f>IF(AND($M412&lt;&gt;"",$M412&gt;40000,$N412&lt;&gt;"",$N412&gt;40000),(1+NETWORKDAYS.INTL($M412,$N412,1,项目参数!$B$2:$B$200))*项目参数!$J$29,"")</f>
        <v/>
      </c>
      <c r="M412" s="42"/>
      <c r="N412" s="42"/>
      <c r="O412" s="61"/>
      <c r="P412" s="64"/>
      <c r="X412" s="102" t="b">
        <f t="shared" si="6"/>
        <v>0</v>
      </c>
    </row>
    <row r="413" spans="1:24">
      <c r="A413" s="8"/>
      <c r="B413" s="8"/>
      <c r="C413" s="8"/>
      <c r="D413" s="54"/>
      <c r="E413" s="8"/>
      <c r="F413" s="8"/>
      <c r="G413" s="8"/>
      <c r="H413" s="8"/>
      <c r="I413" s="120"/>
      <c r="J413" s="42"/>
      <c r="K413" s="124" t="str">
        <f>IF(AND($I413&gt;0,$J413&lt;&gt;"",$J413&gt;40000),WORKDAY.INTL($J413,INT(($I413+项目参数!$J$29-1)/项目参数!$J$29)-1,1,项目参数!$B$2:$B$200),"")</f>
        <v/>
      </c>
      <c r="L413" s="125" t="str">
        <f>IF(AND($M413&lt;&gt;"",$M413&gt;40000,$N413&lt;&gt;"",$N413&gt;40000),(1+NETWORKDAYS.INTL($M413,$N413,1,项目参数!$B$2:$B$200))*项目参数!$J$29,"")</f>
        <v/>
      </c>
      <c r="M413" s="42"/>
      <c r="N413" s="42"/>
      <c r="O413" s="61"/>
      <c r="P413" s="64"/>
      <c r="X413" s="102" t="b">
        <f t="shared" si="6"/>
        <v>0</v>
      </c>
    </row>
    <row r="414" spans="1:24">
      <c r="A414" s="8"/>
      <c r="B414" s="8"/>
      <c r="C414" s="8"/>
      <c r="D414" s="54"/>
      <c r="E414" s="8"/>
      <c r="F414" s="8"/>
      <c r="G414" s="8"/>
      <c r="H414" s="8"/>
      <c r="I414" s="120"/>
      <c r="J414" s="42"/>
      <c r="K414" s="124" t="str">
        <f>IF(AND($I414&gt;0,$J414&lt;&gt;"",$J414&gt;40000),WORKDAY.INTL($J414,INT(($I414+项目参数!$J$29-1)/项目参数!$J$29)-1,1,项目参数!$B$2:$B$200),"")</f>
        <v/>
      </c>
      <c r="L414" s="125" t="str">
        <f>IF(AND($M414&lt;&gt;"",$M414&gt;40000,$N414&lt;&gt;"",$N414&gt;40000),(1+NETWORKDAYS.INTL($M414,$N414,1,项目参数!$B$2:$B$200))*项目参数!$J$29,"")</f>
        <v/>
      </c>
      <c r="M414" s="42"/>
      <c r="N414" s="42"/>
      <c r="O414" s="61"/>
      <c r="P414" s="64"/>
      <c r="X414" s="102" t="b">
        <f t="shared" si="6"/>
        <v>0</v>
      </c>
    </row>
    <row r="415" spans="1:24">
      <c r="A415" s="8"/>
      <c r="B415" s="8"/>
      <c r="C415" s="8"/>
      <c r="D415" s="54"/>
      <c r="E415" s="8"/>
      <c r="F415" s="8"/>
      <c r="G415" s="8"/>
      <c r="H415" s="8"/>
      <c r="I415" s="120"/>
      <c r="J415" s="42"/>
      <c r="K415" s="124" t="str">
        <f>IF(AND($I415&gt;0,$J415&lt;&gt;"",$J415&gt;40000),WORKDAY.INTL($J415,INT(($I415+项目参数!$J$29-1)/项目参数!$J$29)-1,1,项目参数!$B$2:$B$200),"")</f>
        <v/>
      </c>
      <c r="L415" s="125" t="str">
        <f>IF(AND($M415&lt;&gt;"",$M415&gt;40000,$N415&lt;&gt;"",$N415&gt;40000),(1+NETWORKDAYS.INTL($M415,$N415,1,项目参数!$B$2:$B$200))*项目参数!$J$29,"")</f>
        <v/>
      </c>
      <c r="M415" s="42"/>
      <c r="N415" s="42"/>
      <c r="O415" s="61"/>
      <c r="P415" s="64"/>
      <c r="X415" s="102" t="b">
        <f t="shared" si="6"/>
        <v>0</v>
      </c>
    </row>
    <row r="416" spans="1:24">
      <c r="A416" s="8"/>
      <c r="B416" s="8"/>
      <c r="C416" s="8"/>
      <c r="D416" s="54"/>
      <c r="E416" s="8"/>
      <c r="F416" s="8"/>
      <c r="G416" s="8"/>
      <c r="H416" s="8"/>
      <c r="I416" s="120"/>
      <c r="J416" s="42"/>
      <c r="K416" s="124" t="str">
        <f>IF(AND($I416&gt;0,$J416&lt;&gt;"",$J416&gt;40000),WORKDAY.INTL($J416,INT(($I416+项目参数!$J$29-1)/项目参数!$J$29)-1,1,项目参数!$B$2:$B$200),"")</f>
        <v/>
      </c>
      <c r="L416" s="125" t="str">
        <f>IF(AND($M416&lt;&gt;"",$M416&gt;40000,$N416&lt;&gt;"",$N416&gt;40000),(1+NETWORKDAYS.INTL($M416,$N416,1,项目参数!$B$2:$B$200))*项目参数!$J$29,"")</f>
        <v/>
      </c>
      <c r="M416" s="42"/>
      <c r="N416" s="42"/>
      <c r="O416" s="61"/>
      <c r="P416" s="64"/>
      <c r="X416" s="102" t="b">
        <f t="shared" si="6"/>
        <v>0</v>
      </c>
    </row>
    <row r="417" spans="1:24">
      <c r="A417" s="8"/>
      <c r="B417" s="8"/>
      <c r="C417" s="8"/>
      <c r="D417" s="54"/>
      <c r="E417" s="8"/>
      <c r="F417" s="8"/>
      <c r="G417" s="8"/>
      <c r="H417" s="8"/>
      <c r="I417" s="120"/>
      <c r="J417" s="42"/>
      <c r="K417" s="124" t="str">
        <f>IF(AND($I417&gt;0,$J417&lt;&gt;"",$J417&gt;40000),WORKDAY.INTL($J417,INT(($I417+项目参数!$J$29-1)/项目参数!$J$29)-1,1,项目参数!$B$2:$B$200),"")</f>
        <v/>
      </c>
      <c r="L417" s="125" t="str">
        <f>IF(AND($M417&lt;&gt;"",$M417&gt;40000,$N417&lt;&gt;"",$N417&gt;40000),(1+NETWORKDAYS.INTL($M417,$N417,1,项目参数!$B$2:$B$200))*项目参数!$J$29,"")</f>
        <v/>
      </c>
      <c r="M417" s="42"/>
      <c r="N417" s="42"/>
      <c r="O417" s="61"/>
      <c r="P417" s="64"/>
      <c r="X417" s="102" t="b">
        <f t="shared" si="6"/>
        <v>0</v>
      </c>
    </row>
    <row r="418" spans="1:24">
      <c r="A418" s="8"/>
      <c r="B418" s="8"/>
      <c r="C418" s="8"/>
      <c r="D418" s="54"/>
      <c r="E418" s="8"/>
      <c r="F418" s="8"/>
      <c r="G418" s="8"/>
      <c r="H418" s="8"/>
      <c r="I418" s="120"/>
      <c r="J418" s="42"/>
      <c r="K418" s="124" t="str">
        <f>IF(AND($I418&gt;0,$J418&lt;&gt;"",$J418&gt;40000),WORKDAY.INTL($J418,INT(($I418+项目参数!$J$29-1)/项目参数!$J$29)-1,1,项目参数!$B$2:$B$200),"")</f>
        <v/>
      </c>
      <c r="L418" s="125" t="str">
        <f>IF(AND($M418&lt;&gt;"",$M418&gt;40000,$N418&lt;&gt;"",$N418&gt;40000),(1+NETWORKDAYS.INTL($M418,$N418,1,项目参数!$B$2:$B$200))*项目参数!$J$29,"")</f>
        <v/>
      </c>
      <c r="M418" s="42"/>
      <c r="N418" s="42"/>
      <c r="O418" s="61"/>
      <c r="P418" s="64"/>
      <c r="X418" s="102" t="b">
        <f t="shared" si="6"/>
        <v>0</v>
      </c>
    </row>
    <row r="419" spans="1:24">
      <c r="A419" s="8"/>
      <c r="B419" s="8"/>
      <c r="C419" s="8"/>
      <c r="D419" s="54"/>
      <c r="E419" s="8"/>
      <c r="F419" s="8"/>
      <c r="G419" s="8"/>
      <c r="H419" s="8"/>
      <c r="I419" s="120"/>
      <c r="J419" s="42"/>
      <c r="K419" s="124" t="str">
        <f>IF(AND($I419&gt;0,$J419&lt;&gt;"",$J419&gt;40000),WORKDAY.INTL($J419,INT(($I419+项目参数!$J$29-1)/项目参数!$J$29)-1,1,项目参数!$B$2:$B$200),"")</f>
        <v/>
      </c>
      <c r="L419" s="125" t="str">
        <f>IF(AND($M419&lt;&gt;"",$M419&gt;40000,$N419&lt;&gt;"",$N419&gt;40000),(1+NETWORKDAYS.INTL($M419,$N419,1,项目参数!$B$2:$B$200))*项目参数!$J$29,"")</f>
        <v/>
      </c>
      <c r="M419" s="42"/>
      <c r="N419" s="42"/>
      <c r="O419" s="61"/>
      <c r="P419" s="64"/>
      <c r="X419" s="102" t="b">
        <f t="shared" si="6"/>
        <v>0</v>
      </c>
    </row>
    <row r="420" spans="1:24">
      <c r="A420" s="8"/>
      <c r="B420" s="8"/>
      <c r="C420" s="8"/>
      <c r="D420" s="54"/>
      <c r="E420" s="8"/>
      <c r="F420" s="8"/>
      <c r="G420" s="8"/>
      <c r="H420" s="8"/>
      <c r="I420" s="120"/>
      <c r="J420" s="42"/>
      <c r="K420" s="124" t="str">
        <f>IF(AND($I420&gt;0,$J420&lt;&gt;"",$J420&gt;40000),WORKDAY.INTL($J420,INT(($I420+项目参数!$J$29-1)/项目参数!$J$29)-1,1,项目参数!$B$2:$B$200),"")</f>
        <v/>
      </c>
      <c r="L420" s="125" t="str">
        <f>IF(AND($M420&lt;&gt;"",$M420&gt;40000,$N420&lt;&gt;"",$N420&gt;40000),(1+NETWORKDAYS.INTL($M420,$N420,1,项目参数!$B$2:$B$200))*项目参数!$J$29,"")</f>
        <v/>
      </c>
      <c r="M420" s="42"/>
      <c r="N420" s="42"/>
      <c r="O420" s="61"/>
      <c r="P420" s="64"/>
      <c r="X420" s="102" t="b">
        <f t="shared" si="6"/>
        <v>0</v>
      </c>
    </row>
    <row r="421" spans="1:24">
      <c r="A421" s="8"/>
      <c r="B421" s="8"/>
      <c r="C421" s="8"/>
      <c r="D421" s="54"/>
      <c r="E421" s="8"/>
      <c r="F421" s="8"/>
      <c r="G421" s="8"/>
      <c r="H421" s="8"/>
      <c r="I421" s="120"/>
      <c r="J421" s="42"/>
      <c r="K421" s="124" t="str">
        <f>IF(AND($I421&gt;0,$J421&lt;&gt;"",$J421&gt;40000),WORKDAY.INTL($J421,INT(($I421+项目参数!$J$29-1)/项目参数!$J$29)-1,1,项目参数!$B$2:$B$200),"")</f>
        <v/>
      </c>
      <c r="L421" s="125" t="str">
        <f>IF(AND($M421&lt;&gt;"",$M421&gt;40000,$N421&lt;&gt;"",$N421&gt;40000),(1+NETWORKDAYS.INTL($M421,$N421,1,项目参数!$B$2:$B$200))*项目参数!$J$29,"")</f>
        <v/>
      </c>
      <c r="M421" s="42"/>
      <c r="N421" s="42"/>
      <c r="O421" s="61"/>
      <c r="P421" s="64"/>
      <c r="X421" s="102" t="b">
        <f t="shared" si="6"/>
        <v>0</v>
      </c>
    </row>
    <row r="422" spans="1:24">
      <c r="A422" s="8"/>
      <c r="B422" s="8"/>
      <c r="C422" s="8"/>
      <c r="D422" s="54"/>
      <c r="E422" s="8"/>
      <c r="F422" s="8"/>
      <c r="G422" s="8"/>
      <c r="H422" s="8"/>
      <c r="I422" s="120"/>
      <c r="J422" s="42"/>
      <c r="K422" s="124" t="str">
        <f>IF(AND($I422&gt;0,$J422&lt;&gt;"",$J422&gt;40000),WORKDAY.INTL($J422,INT(($I422+项目参数!$J$29-1)/项目参数!$J$29)-1,1,项目参数!$B$2:$B$200),"")</f>
        <v/>
      </c>
      <c r="L422" s="125" t="str">
        <f>IF(AND($M422&lt;&gt;"",$M422&gt;40000,$N422&lt;&gt;"",$N422&gt;40000),(1+NETWORKDAYS.INTL($M422,$N422,1,项目参数!$B$2:$B$200))*项目参数!$J$29,"")</f>
        <v/>
      </c>
      <c r="M422" s="42"/>
      <c r="N422" s="42"/>
      <c r="O422" s="61"/>
      <c r="P422" s="64"/>
      <c r="X422" s="102" t="b">
        <f t="shared" si="6"/>
        <v>0</v>
      </c>
    </row>
    <row r="423" spans="1:24">
      <c r="A423" s="8"/>
      <c r="B423" s="8"/>
      <c r="C423" s="8"/>
      <c r="D423" s="54"/>
      <c r="E423" s="8"/>
      <c r="F423" s="8"/>
      <c r="G423" s="8"/>
      <c r="H423" s="8"/>
      <c r="I423" s="120"/>
      <c r="J423" s="42"/>
      <c r="K423" s="124" t="str">
        <f>IF(AND($I423&gt;0,$J423&lt;&gt;"",$J423&gt;40000),WORKDAY.INTL($J423,INT(($I423+项目参数!$J$29-1)/项目参数!$J$29)-1,1,项目参数!$B$2:$B$200),"")</f>
        <v/>
      </c>
      <c r="L423" s="125" t="str">
        <f>IF(AND($M423&lt;&gt;"",$M423&gt;40000,$N423&lt;&gt;"",$N423&gt;40000),(1+NETWORKDAYS.INTL($M423,$N423,1,项目参数!$B$2:$B$200))*项目参数!$J$29,"")</f>
        <v/>
      </c>
      <c r="M423" s="42"/>
      <c r="N423" s="42"/>
      <c r="O423" s="61"/>
      <c r="P423" s="64"/>
      <c r="X423" s="102" t="b">
        <f t="shared" si="6"/>
        <v>0</v>
      </c>
    </row>
    <row r="424" spans="1:24">
      <c r="A424" s="8"/>
      <c r="B424" s="8"/>
      <c r="C424" s="8"/>
      <c r="D424" s="54"/>
      <c r="E424" s="8"/>
      <c r="F424" s="8"/>
      <c r="G424" s="8"/>
      <c r="H424" s="8"/>
      <c r="I424" s="120"/>
      <c r="J424" s="42"/>
      <c r="K424" s="124" t="str">
        <f>IF(AND($I424&gt;0,$J424&lt;&gt;"",$J424&gt;40000),WORKDAY.INTL($J424,INT(($I424+项目参数!$J$29-1)/项目参数!$J$29)-1,1,项目参数!$B$2:$B$200),"")</f>
        <v/>
      </c>
      <c r="L424" s="125" t="str">
        <f>IF(AND($M424&lt;&gt;"",$M424&gt;40000,$N424&lt;&gt;"",$N424&gt;40000),(1+NETWORKDAYS.INTL($M424,$N424,1,项目参数!$B$2:$B$200))*项目参数!$J$29,"")</f>
        <v/>
      </c>
      <c r="M424" s="42"/>
      <c r="N424" s="42"/>
      <c r="O424" s="61"/>
      <c r="P424" s="64"/>
      <c r="X424" s="102" t="b">
        <f t="shared" si="6"/>
        <v>0</v>
      </c>
    </row>
    <row r="425" spans="1:24">
      <c r="A425" s="8"/>
      <c r="B425" s="8"/>
      <c r="C425" s="8"/>
      <c r="D425" s="54"/>
      <c r="E425" s="8"/>
      <c r="F425" s="8"/>
      <c r="G425" s="8"/>
      <c r="H425" s="8"/>
      <c r="I425" s="120"/>
      <c r="J425" s="42"/>
      <c r="K425" s="124" t="str">
        <f>IF(AND($I425&gt;0,$J425&lt;&gt;"",$J425&gt;40000),WORKDAY.INTL($J425,INT(($I425+项目参数!$J$29-1)/项目参数!$J$29)-1,1,项目参数!$B$2:$B$200),"")</f>
        <v/>
      </c>
      <c r="L425" s="125" t="str">
        <f>IF(AND($M425&lt;&gt;"",$M425&gt;40000,$N425&lt;&gt;"",$N425&gt;40000),(1+NETWORKDAYS.INTL($M425,$N425,1,项目参数!$B$2:$B$200))*项目参数!$J$29,"")</f>
        <v/>
      </c>
      <c r="M425" s="42"/>
      <c r="N425" s="42"/>
      <c r="O425" s="61"/>
      <c r="P425" s="64"/>
      <c r="X425" s="102" t="b">
        <f t="shared" si="6"/>
        <v>0</v>
      </c>
    </row>
    <row r="426" spans="1:24">
      <c r="A426" s="8"/>
      <c r="B426" s="8"/>
      <c r="C426" s="8"/>
      <c r="D426" s="54"/>
      <c r="E426" s="8"/>
      <c r="F426" s="8"/>
      <c r="G426" s="8"/>
      <c r="H426" s="8"/>
      <c r="I426" s="120"/>
      <c r="J426" s="42"/>
      <c r="K426" s="124" t="str">
        <f>IF(AND($I426&gt;0,$J426&lt;&gt;"",$J426&gt;40000),WORKDAY.INTL($J426,INT(($I426+项目参数!$J$29-1)/项目参数!$J$29)-1,1,项目参数!$B$2:$B$200),"")</f>
        <v/>
      </c>
      <c r="L426" s="125" t="str">
        <f>IF(AND($M426&lt;&gt;"",$M426&gt;40000,$N426&lt;&gt;"",$N426&gt;40000),(1+NETWORKDAYS.INTL($M426,$N426,1,项目参数!$B$2:$B$200))*项目参数!$J$29,"")</f>
        <v/>
      </c>
      <c r="M426" s="42"/>
      <c r="N426" s="42"/>
      <c r="O426" s="61"/>
      <c r="P426" s="64"/>
      <c r="X426" s="102" t="b">
        <f t="shared" si="6"/>
        <v>0</v>
      </c>
    </row>
    <row r="427" spans="1:24">
      <c r="A427" s="8"/>
      <c r="B427" s="8"/>
      <c r="C427" s="8"/>
      <c r="D427" s="54"/>
      <c r="E427" s="8"/>
      <c r="F427" s="8"/>
      <c r="G427" s="8"/>
      <c r="H427" s="8"/>
      <c r="I427" s="120"/>
      <c r="J427" s="42"/>
      <c r="K427" s="124" t="str">
        <f>IF(AND($I427&gt;0,$J427&lt;&gt;"",$J427&gt;40000),WORKDAY.INTL($J427,INT(($I427+项目参数!$J$29-1)/项目参数!$J$29)-1,1,项目参数!$B$2:$B$200),"")</f>
        <v/>
      </c>
      <c r="L427" s="125" t="str">
        <f>IF(AND($M427&lt;&gt;"",$M427&gt;40000,$N427&lt;&gt;"",$N427&gt;40000),(1+NETWORKDAYS.INTL($M427,$N427,1,项目参数!$B$2:$B$200))*项目参数!$J$29,"")</f>
        <v/>
      </c>
      <c r="M427" s="42"/>
      <c r="N427" s="42"/>
      <c r="O427" s="61"/>
      <c r="P427" s="64"/>
      <c r="X427" s="102" t="b">
        <f t="shared" si="6"/>
        <v>0</v>
      </c>
    </row>
    <row r="428" spans="1:24">
      <c r="A428" s="8"/>
      <c r="B428" s="8"/>
      <c r="C428" s="8"/>
      <c r="D428" s="54"/>
      <c r="E428" s="8"/>
      <c r="F428" s="8"/>
      <c r="G428" s="8"/>
      <c r="H428" s="8"/>
      <c r="I428" s="120"/>
      <c r="J428" s="42"/>
      <c r="K428" s="124" t="str">
        <f>IF(AND($I428&gt;0,$J428&lt;&gt;"",$J428&gt;40000),WORKDAY.INTL($J428,INT(($I428+项目参数!$J$29-1)/项目参数!$J$29)-1,1,项目参数!$B$2:$B$200),"")</f>
        <v/>
      </c>
      <c r="L428" s="125" t="str">
        <f>IF(AND($M428&lt;&gt;"",$M428&gt;40000,$N428&lt;&gt;"",$N428&gt;40000),(1+NETWORKDAYS.INTL($M428,$N428,1,项目参数!$B$2:$B$200))*项目参数!$J$29,"")</f>
        <v/>
      </c>
      <c r="M428" s="42"/>
      <c r="N428" s="42"/>
      <c r="O428" s="61"/>
      <c r="P428" s="64"/>
      <c r="X428" s="102" t="b">
        <f t="shared" si="6"/>
        <v>0</v>
      </c>
    </row>
    <row r="429" spans="1:24">
      <c r="A429" s="8"/>
      <c r="B429" s="8"/>
      <c r="C429" s="8"/>
      <c r="D429" s="54"/>
      <c r="E429" s="8"/>
      <c r="F429" s="8"/>
      <c r="G429" s="8"/>
      <c r="H429" s="8"/>
      <c r="I429" s="120"/>
      <c r="J429" s="42"/>
      <c r="K429" s="124" t="str">
        <f>IF(AND($I429&gt;0,$J429&lt;&gt;"",$J429&gt;40000),WORKDAY.INTL($J429,INT(($I429+项目参数!$J$29-1)/项目参数!$J$29)-1,1,项目参数!$B$2:$B$200),"")</f>
        <v/>
      </c>
      <c r="L429" s="125" t="str">
        <f>IF(AND($M429&lt;&gt;"",$M429&gt;40000,$N429&lt;&gt;"",$N429&gt;40000),(1+NETWORKDAYS.INTL($M429,$N429,1,项目参数!$B$2:$B$200))*项目参数!$J$29,"")</f>
        <v/>
      </c>
      <c r="M429" s="42"/>
      <c r="N429" s="42"/>
      <c r="O429" s="61"/>
      <c r="P429" s="64"/>
      <c r="X429" s="102" t="b">
        <f t="shared" si="6"/>
        <v>0</v>
      </c>
    </row>
    <row r="430" spans="1:24">
      <c r="A430" s="8"/>
      <c r="B430" s="8"/>
      <c r="C430" s="8"/>
      <c r="D430" s="54"/>
      <c r="E430" s="8"/>
      <c r="F430" s="8"/>
      <c r="G430" s="8"/>
      <c r="H430" s="8"/>
      <c r="I430" s="120"/>
      <c r="J430" s="42"/>
      <c r="K430" s="124" t="str">
        <f>IF(AND($I430&gt;0,$J430&lt;&gt;"",$J430&gt;40000),WORKDAY.INTL($J430,INT(($I430+项目参数!$J$29-1)/项目参数!$J$29)-1,1,项目参数!$B$2:$B$200),"")</f>
        <v/>
      </c>
      <c r="L430" s="125" t="str">
        <f>IF(AND($M430&lt;&gt;"",$M430&gt;40000,$N430&lt;&gt;"",$N430&gt;40000),(1+NETWORKDAYS.INTL($M430,$N430,1,项目参数!$B$2:$B$200))*项目参数!$J$29,"")</f>
        <v/>
      </c>
      <c r="M430" s="42"/>
      <c r="N430" s="42"/>
      <c r="O430" s="61"/>
      <c r="P430" s="64"/>
      <c r="X430" s="102" t="b">
        <f t="shared" si="6"/>
        <v>0</v>
      </c>
    </row>
    <row r="431" spans="1:24">
      <c r="A431" s="8"/>
      <c r="B431" s="8"/>
      <c r="C431" s="8"/>
      <c r="D431" s="54"/>
      <c r="E431" s="8"/>
      <c r="F431" s="8"/>
      <c r="G431" s="8"/>
      <c r="H431" s="8"/>
      <c r="I431" s="120"/>
      <c r="J431" s="42"/>
      <c r="K431" s="124" t="str">
        <f>IF(AND($I431&gt;0,$J431&lt;&gt;"",$J431&gt;40000),WORKDAY.INTL($J431,INT(($I431+项目参数!$J$29-1)/项目参数!$J$29)-1,1,项目参数!$B$2:$B$200),"")</f>
        <v/>
      </c>
      <c r="L431" s="125" t="str">
        <f>IF(AND($M431&lt;&gt;"",$M431&gt;40000,$N431&lt;&gt;"",$N431&gt;40000),(1+NETWORKDAYS.INTL($M431,$N431,1,项目参数!$B$2:$B$200))*项目参数!$J$29,"")</f>
        <v/>
      </c>
      <c r="M431" s="42"/>
      <c r="N431" s="42"/>
      <c r="O431" s="61"/>
      <c r="P431" s="64"/>
      <c r="X431" s="102" t="b">
        <f t="shared" si="6"/>
        <v>0</v>
      </c>
    </row>
    <row r="432" spans="1:24">
      <c r="A432" s="8"/>
      <c r="B432" s="8"/>
      <c r="C432" s="8"/>
      <c r="D432" s="54"/>
      <c r="E432" s="8"/>
      <c r="F432" s="8"/>
      <c r="G432" s="8"/>
      <c r="H432" s="8"/>
      <c r="I432" s="120"/>
      <c r="J432" s="42"/>
      <c r="K432" s="124" t="str">
        <f>IF(AND($I432&gt;0,$J432&lt;&gt;"",$J432&gt;40000),WORKDAY.INTL($J432,INT(($I432+项目参数!$J$29-1)/项目参数!$J$29)-1,1,项目参数!$B$2:$B$200),"")</f>
        <v/>
      </c>
      <c r="L432" s="125" t="str">
        <f>IF(AND($M432&lt;&gt;"",$M432&gt;40000,$N432&lt;&gt;"",$N432&gt;40000),(1+NETWORKDAYS.INTL($M432,$N432,1,项目参数!$B$2:$B$200))*项目参数!$J$29,"")</f>
        <v/>
      </c>
      <c r="M432" s="42"/>
      <c r="N432" s="42"/>
      <c r="O432" s="61"/>
      <c r="P432" s="64"/>
      <c r="X432" s="102" t="b">
        <f t="shared" si="6"/>
        <v>0</v>
      </c>
    </row>
    <row r="433" spans="1:24">
      <c r="A433" s="8"/>
      <c r="B433" s="8"/>
      <c r="C433" s="8"/>
      <c r="D433" s="54"/>
      <c r="E433" s="8"/>
      <c r="F433" s="8"/>
      <c r="G433" s="8"/>
      <c r="H433" s="8"/>
      <c r="I433" s="120"/>
      <c r="J433" s="42"/>
      <c r="K433" s="124" t="str">
        <f>IF(AND($I433&gt;0,$J433&lt;&gt;"",$J433&gt;40000),WORKDAY.INTL($J433,INT(($I433+项目参数!$J$29-1)/项目参数!$J$29)-1,1,项目参数!$B$2:$B$200),"")</f>
        <v/>
      </c>
      <c r="L433" s="125" t="str">
        <f>IF(AND($M433&lt;&gt;"",$M433&gt;40000,$N433&lt;&gt;"",$N433&gt;40000),(1+NETWORKDAYS.INTL($M433,$N433,1,项目参数!$B$2:$B$200))*项目参数!$J$29,"")</f>
        <v/>
      </c>
      <c r="M433" s="42"/>
      <c r="N433" s="42"/>
      <c r="O433" s="61"/>
      <c r="P433" s="64"/>
      <c r="X433" s="102" t="b">
        <f t="shared" si="6"/>
        <v>0</v>
      </c>
    </row>
    <row r="434" spans="1:24">
      <c r="A434" s="8"/>
      <c r="B434" s="8"/>
      <c r="C434" s="8"/>
      <c r="D434" s="54"/>
      <c r="E434" s="8"/>
      <c r="F434" s="8"/>
      <c r="G434" s="8"/>
      <c r="H434" s="8"/>
      <c r="I434" s="120"/>
      <c r="J434" s="42"/>
      <c r="K434" s="124" t="str">
        <f>IF(AND($I434&gt;0,$J434&lt;&gt;"",$J434&gt;40000),WORKDAY.INTL($J434,INT(($I434+项目参数!$J$29-1)/项目参数!$J$29)-1,1,项目参数!$B$2:$B$200),"")</f>
        <v/>
      </c>
      <c r="L434" s="125" t="str">
        <f>IF(AND($M434&lt;&gt;"",$M434&gt;40000,$N434&lt;&gt;"",$N434&gt;40000),(1+NETWORKDAYS.INTL($M434,$N434,1,项目参数!$B$2:$B$200))*项目参数!$J$29,"")</f>
        <v/>
      </c>
      <c r="M434" s="42"/>
      <c r="N434" s="42"/>
      <c r="O434" s="61"/>
      <c r="P434" s="64"/>
      <c r="X434" s="102" t="b">
        <f t="shared" si="6"/>
        <v>0</v>
      </c>
    </row>
    <row r="435" spans="1:24">
      <c r="A435" s="8"/>
      <c r="B435" s="8"/>
      <c r="C435" s="8"/>
      <c r="D435" s="54"/>
      <c r="E435" s="8"/>
      <c r="F435" s="8"/>
      <c r="G435" s="8"/>
      <c r="H435" s="8"/>
      <c r="I435" s="120"/>
      <c r="J435" s="42"/>
      <c r="K435" s="124" t="str">
        <f>IF(AND($I435&gt;0,$J435&lt;&gt;"",$J435&gt;40000),WORKDAY.INTL($J435,INT(($I435+项目参数!$J$29-1)/项目参数!$J$29)-1,1,项目参数!$B$2:$B$200),"")</f>
        <v/>
      </c>
      <c r="L435" s="125" t="str">
        <f>IF(AND($M435&lt;&gt;"",$M435&gt;40000,$N435&lt;&gt;"",$N435&gt;40000),(1+NETWORKDAYS.INTL($M435,$N435,1,项目参数!$B$2:$B$200))*项目参数!$J$29,"")</f>
        <v/>
      </c>
      <c r="M435" s="42"/>
      <c r="N435" s="42"/>
      <c r="O435" s="61"/>
      <c r="P435" s="64"/>
      <c r="X435" s="102" t="b">
        <f t="shared" si="6"/>
        <v>0</v>
      </c>
    </row>
    <row r="436" spans="1:24">
      <c r="A436" s="8"/>
      <c r="B436" s="8"/>
      <c r="C436" s="8"/>
      <c r="D436" s="54"/>
      <c r="E436" s="8"/>
      <c r="F436" s="8"/>
      <c r="G436" s="8"/>
      <c r="H436" s="8"/>
      <c r="I436" s="120"/>
      <c r="J436" s="42"/>
      <c r="K436" s="124" t="str">
        <f>IF(AND($I436&gt;0,$J436&lt;&gt;"",$J436&gt;40000),WORKDAY.INTL($J436,INT(($I436+项目参数!$J$29-1)/项目参数!$J$29)-1,1,项目参数!$B$2:$B$200),"")</f>
        <v/>
      </c>
      <c r="L436" s="125" t="str">
        <f>IF(AND($M436&lt;&gt;"",$M436&gt;40000,$N436&lt;&gt;"",$N436&gt;40000),(1+NETWORKDAYS.INTL($M436,$N436,1,项目参数!$B$2:$B$200))*项目参数!$J$29,"")</f>
        <v/>
      </c>
      <c r="M436" s="42"/>
      <c r="N436" s="42"/>
      <c r="O436" s="61"/>
      <c r="P436" s="64"/>
      <c r="X436" s="102" t="b">
        <f t="shared" si="6"/>
        <v>0</v>
      </c>
    </row>
    <row r="437" spans="1:24">
      <c r="A437" s="8"/>
      <c r="B437" s="8"/>
      <c r="C437" s="8"/>
      <c r="D437" s="54"/>
      <c r="E437" s="8"/>
      <c r="F437" s="8"/>
      <c r="G437" s="8"/>
      <c r="H437" s="8"/>
      <c r="I437" s="120"/>
      <c r="J437" s="42"/>
      <c r="K437" s="124" t="str">
        <f>IF(AND($I437&gt;0,$J437&lt;&gt;"",$J437&gt;40000),WORKDAY.INTL($J437,INT(($I437+项目参数!$J$29-1)/项目参数!$J$29)-1,1,项目参数!$B$2:$B$200),"")</f>
        <v/>
      </c>
      <c r="L437" s="125" t="str">
        <f>IF(AND($M437&lt;&gt;"",$M437&gt;40000,$N437&lt;&gt;"",$N437&gt;40000),(1+NETWORKDAYS.INTL($M437,$N437,1,项目参数!$B$2:$B$200))*项目参数!$J$29,"")</f>
        <v/>
      </c>
      <c r="M437" s="42"/>
      <c r="N437" s="42"/>
      <c r="O437" s="61"/>
      <c r="P437" s="64"/>
      <c r="X437" s="102" t="b">
        <f t="shared" si="6"/>
        <v>0</v>
      </c>
    </row>
    <row r="438" spans="1:24">
      <c r="A438" s="8"/>
      <c r="B438" s="8"/>
      <c r="C438" s="8"/>
      <c r="D438" s="54"/>
      <c r="E438" s="8"/>
      <c r="F438" s="8"/>
      <c r="G438" s="8"/>
      <c r="H438" s="8"/>
      <c r="I438" s="120"/>
      <c r="J438" s="42"/>
      <c r="K438" s="124" t="str">
        <f>IF(AND($I438&gt;0,$J438&lt;&gt;"",$J438&gt;40000),WORKDAY.INTL($J438,INT(($I438+项目参数!$J$29-1)/项目参数!$J$29)-1,1,项目参数!$B$2:$B$200),"")</f>
        <v/>
      </c>
      <c r="L438" s="125" t="str">
        <f>IF(AND($M438&lt;&gt;"",$M438&gt;40000,$N438&lt;&gt;"",$N438&gt;40000),(1+NETWORKDAYS.INTL($M438,$N438,1,项目参数!$B$2:$B$200))*项目参数!$J$29,"")</f>
        <v/>
      </c>
      <c r="M438" s="42"/>
      <c r="N438" s="42"/>
      <c r="O438" s="61"/>
      <c r="P438" s="64"/>
      <c r="X438" s="102" t="b">
        <f t="shared" si="6"/>
        <v>0</v>
      </c>
    </row>
    <row r="439" spans="1:24">
      <c r="A439" s="8"/>
      <c r="B439" s="8"/>
      <c r="C439" s="8"/>
      <c r="D439" s="54"/>
      <c r="E439" s="8"/>
      <c r="F439" s="8"/>
      <c r="G439" s="8"/>
      <c r="H439" s="8"/>
      <c r="I439" s="120"/>
      <c r="J439" s="42"/>
      <c r="K439" s="124" t="str">
        <f>IF(AND($I439&gt;0,$J439&lt;&gt;"",$J439&gt;40000),WORKDAY.INTL($J439,INT(($I439+项目参数!$J$29-1)/项目参数!$J$29)-1,1,项目参数!$B$2:$B$200),"")</f>
        <v/>
      </c>
      <c r="L439" s="125" t="str">
        <f>IF(AND($M439&lt;&gt;"",$M439&gt;40000,$N439&lt;&gt;"",$N439&gt;40000),(1+NETWORKDAYS.INTL($M439,$N439,1,项目参数!$B$2:$B$200))*项目参数!$J$29,"")</f>
        <v/>
      </c>
      <c r="M439" s="42"/>
      <c r="N439" s="42"/>
      <c r="O439" s="61"/>
      <c r="P439" s="64"/>
      <c r="X439" s="102" t="b">
        <f t="shared" si="6"/>
        <v>0</v>
      </c>
    </row>
    <row r="440" spans="1:24">
      <c r="A440" s="8"/>
      <c r="B440" s="8"/>
      <c r="C440" s="8"/>
      <c r="D440" s="54"/>
      <c r="E440" s="8"/>
      <c r="F440" s="8"/>
      <c r="G440" s="8"/>
      <c r="H440" s="8"/>
      <c r="I440" s="120"/>
      <c r="J440" s="42"/>
      <c r="K440" s="124" t="str">
        <f>IF(AND($I440&gt;0,$J440&lt;&gt;"",$J440&gt;40000),WORKDAY.INTL($J440,INT(($I440+项目参数!$J$29-1)/项目参数!$J$29)-1,1,项目参数!$B$2:$B$200),"")</f>
        <v/>
      </c>
      <c r="L440" s="125" t="str">
        <f>IF(AND($M440&lt;&gt;"",$M440&gt;40000,$N440&lt;&gt;"",$N440&gt;40000),(1+NETWORKDAYS.INTL($M440,$N440,1,项目参数!$B$2:$B$200))*项目参数!$J$29,"")</f>
        <v/>
      </c>
      <c r="M440" s="42"/>
      <c r="N440" s="42"/>
      <c r="O440" s="61"/>
      <c r="P440" s="64"/>
      <c r="X440" s="102" t="b">
        <f t="shared" si="6"/>
        <v>0</v>
      </c>
    </row>
    <row r="441" spans="1:24">
      <c r="A441" s="8"/>
      <c r="B441" s="8"/>
      <c r="C441" s="8"/>
      <c r="D441" s="54"/>
      <c r="E441" s="8"/>
      <c r="F441" s="8"/>
      <c r="G441" s="8"/>
      <c r="H441" s="8"/>
      <c r="I441" s="120"/>
      <c r="J441" s="42"/>
      <c r="K441" s="124" t="str">
        <f>IF(AND($I441&gt;0,$J441&lt;&gt;"",$J441&gt;40000),WORKDAY.INTL($J441,INT(($I441+项目参数!$J$29-1)/项目参数!$J$29)-1,1,项目参数!$B$2:$B$200),"")</f>
        <v/>
      </c>
      <c r="L441" s="125" t="str">
        <f>IF(AND($M441&lt;&gt;"",$M441&gt;40000,$N441&lt;&gt;"",$N441&gt;40000),(1+NETWORKDAYS.INTL($M441,$N441,1,项目参数!$B$2:$B$200))*项目参数!$J$29,"")</f>
        <v/>
      </c>
      <c r="M441" s="42"/>
      <c r="N441" s="42"/>
      <c r="O441" s="61"/>
      <c r="P441" s="64"/>
      <c r="X441" s="102" t="b">
        <f t="shared" si="6"/>
        <v>0</v>
      </c>
    </row>
    <row r="442" spans="1:24">
      <c r="A442" s="8"/>
      <c r="B442" s="8"/>
      <c r="C442" s="8"/>
      <c r="D442" s="54"/>
      <c r="E442" s="8"/>
      <c r="F442" s="8"/>
      <c r="G442" s="8"/>
      <c r="H442" s="8"/>
      <c r="I442" s="120"/>
      <c r="J442" s="42"/>
      <c r="K442" s="124" t="str">
        <f>IF(AND($I442&gt;0,$J442&lt;&gt;"",$J442&gt;40000),WORKDAY.INTL($J442,INT(($I442+项目参数!$J$29-1)/项目参数!$J$29)-1,1,项目参数!$B$2:$B$200),"")</f>
        <v/>
      </c>
      <c r="L442" s="125" t="str">
        <f>IF(AND($M442&lt;&gt;"",$M442&gt;40000,$N442&lt;&gt;"",$N442&gt;40000),(1+NETWORKDAYS.INTL($M442,$N442,1,项目参数!$B$2:$B$200))*项目参数!$J$29,"")</f>
        <v/>
      </c>
      <c r="M442" s="42"/>
      <c r="N442" s="42"/>
      <c r="O442" s="61"/>
      <c r="P442" s="64"/>
      <c r="X442" s="102" t="b">
        <f t="shared" si="6"/>
        <v>0</v>
      </c>
    </row>
    <row r="443" spans="1:24">
      <c r="A443" s="8"/>
      <c r="B443" s="8"/>
      <c r="C443" s="8"/>
      <c r="D443" s="54"/>
      <c r="E443" s="8"/>
      <c r="F443" s="8"/>
      <c r="G443" s="8"/>
      <c r="H443" s="8"/>
      <c r="I443" s="120"/>
      <c r="J443" s="42"/>
      <c r="K443" s="124" t="str">
        <f>IF(AND($I443&gt;0,$J443&lt;&gt;"",$J443&gt;40000),WORKDAY.INTL($J443,INT(($I443+项目参数!$J$29-1)/项目参数!$J$29)-1,1,项目参数!$B$2:$B$200),"")</f>
        <v/>
      </c>
      <c r="L443" s="125" t="str">
        <f>IF(AND($M443&lt;&gt;"",$M443&gt;40000,$N443&lt;&gt;"",$N443&gt;40000),(1+NETWORKDAYS.INTL($M443,$N443,1,项目参数!$B$2:$B$200))*项目参数!$J$29,"")</f>
        <v/>
      </c>
      <c r="M443" s="42"/>
      <c r="N443" s="42"/>
      <c r="O443" s="61"/>
      <c r="P443" s="64"/>
      <c r="X443" s="102" t="b">
        <f t="shared" si="6"/>
        <v>0</v>
      </c>
    </row>
    <row r="444" spans="1:24">
      <c r="A444" s="8"/>
      <c r="B444" s="8"/>
      <c r="C444" s="8"/>
      <c r="D444" s="54"/>
      <c r="E444" s="8"/>
      <c r="F444" s="8"/>
      <c r="G444" s="8"/>
      <c r="H444" s="8"/>
      <c r="I444" s="120"/>
      <c r="J444" s="42"/>
      <c r="K444" s="124" t="str">
        <f>IF(AND($I444&gt;0,$J444&lt;&gt;"",$J444&gt;40000),WORKDAY.INTL($J444,INT(($I444+项目参数!$J$29-1)/项目参数!$J$29)-1,1,项目参数!$B$2:$B$200),"")</f>
        <v/>
      </c>
      <c r="L444" s="125" t="str">
        <f>IF(AND($M444&lt;&gt;"",$M444&gt;40000,$N444&lt;&gt;"",$N444&gt;40000),(1+NETWORKDAYS.INTL($M444,$N444,1,项目参数!$B$2:$B$200))*项目参数!$J$29,"")</f>
        <v/>
      </c>
      <c r="M444" s="42"/>
      <c r="N444" s="42"/>
      <c r="O444" s="61"/>
      <c r="P444" s="64"/>
      <c r="X444" s="102" t="b">
        <f t="shared" si="6"/>
        <v>0</v>
      </c>
    </row>
    <row r="445" spans="1:24">
      <c r="A445" s="8"/>
      <c r="B445" s="8"/>
      <c r="C445" s="8"/>
      <c r="D445" s="54"/>
      <c r="E445" s="8"/>
      <c r="F445" s="8"/>
      <c r="G445" s="8"/>
      <c r="H445" s="8"/>
      <c r="I445" s="120"/>
      <c r="J445" s="42"/>
      <c r="K445" s="124" t="str">
        <f>IF(AND($I445&gt;0,$J445&lt;&gt;"",$J445&gt;40000),WORKDAY.INTL($J445,INT(($I445+项目参数!$J$29-1)/项目参数!$J$29)-1,1,项目参数!$B$2:$B$200),"")</f>
        <v/>
      </c>
      <c r="L445" s="125" t="str">
        <f>IF(AND($M445&lt;&gt;"",$M445&gt;40000,$N445&lt;&gt;"",$N445&gt;40000),(1+NETWORKDAYS.INTL($M445,$N445,1,项目参数!$B$2:$B$200))*项目参数!$J$29,"")</f>
        <v/>
      </c>
      <c r="M445" s="42"/>
      <c r="N445" s="42"/>
      <c r="O445" s="61"/>
      <c r="P445" s="64"/>
      <c r="X445" s="102" t="b">
        <f t="shared" si="6"/>
        <v>0</v>
      </c>
    </row>
    <row r="446" spans="1:24">
      <c r="A446" s="8"/>
      <c r="B446" s="8"/>
      <c r="C446" s="8"/>
      <c r="D446" s="54"/>
      <c r="E446" s="8"/>
      <c r="F446" s="8"/>
      <c r="G446" s="8"/>
      <c r="H446" s="8"/>
      <c r="I446" s="120"/>
      <c r="J446" s="42"/>
      <c r="K446" s="124" t="str">
        <f>IF(AND($I446&gt;0,$J446&lt;&gt;"",$J446&gt;40000),WORKDAY.INTL($J446,INT(($I446+项目参数!$J$29-1)/项目参数!$J$29)-1,1,项目参数!$B$2:$B$200),"")</f>
        <v/>
      </c>
      <c r="L446" s="125" t="str">
        <f>IF(AND($M446&lt;&gt;"",$M446&gt;40000,$N446&lt;&gt;"",$N446&gt;40000),(1+NETWORKDAYS.INTL($M446,$N446,1,项目参数!$B$2:$B$200))*项目参数!$J$29,"")</f>
        <v/>
      </c>
      <c r="M446" s="42"/>
      <c r="N446" s="42"/>
      <c r="O446" s="61"/>
      <c r="P446" s="64"/>
      <c r="X446" s="102" t="b">
        <f t="shared" si="6"/>
        <v>0</v>
      </c>
    </row>
    <row r="447" spans="1:24">
      <c r="A447" s="8"/>
      <c r="B447" s="8"/>
      <c r="C447" s="8"/>
      <c r="D447" s="54"/>
      <c r="E447" s="8"/>
      <c r="F447" s="8"/>
      <c r="G447" s="8"/>
      <c r="H447" s="8"/>
      <c r="I447" s="120"/>
      <c r="J447" s="42"/>
      <c r="K447" s="124" t="str">
        <f>IF(AND($I447&gt;0,$J447&lt;&gt;"",$J447&gt;40000),WORKDAY.INTL($J447,INT(($I447+项目参数!$J$29-1)/项目参数!$J$29)-1,1,项目参数!$B$2:$B$200),"")</f>
        <v/>
      </c>
      <c r="L447" s="125" t="str">
        <f>IF(AND($M447&lt;&gt;"",$M447&gt;40000,$N447&lt;&gt;"",$N447&gt;40000),(1+NETWORKDAYS.INTL($M447,$N447,1,项目参数!$B$2:$B$200))*项目参数!$J$29,"")</f>
        <v/>
      </c>
      <c r="M447" s="42"/>
      <c r="N447" s="42"/>
      <c r="O447" s="61"/>
      <c r="P447" s="64"/>
      <c r="X447" s="102" t="b">
        <f t="shared" si="6"/>
        <v>0</v>
      </c>
    </row>
    <row r="448" spans="1:24">
      <c r="A448" s="8"/>
      <c r="B448" s="8"/>
      <c r="C448" s="8"/>
      <c r="D448" s="54"/>
      <c r="E448" s="8"/>
      <c r="F448" s="8"/>
      <c r="G448" s="8"/>
      <c r="H448" s="8"/>
      <c r="I448" s="120"/>
      <c r="J448" s="42"/>
      <c r="K448" s="124" t="str">
        <f>IF(AND($I448&gt;0,$J448&lt;&gt;"",$J448&gt;40000),WORKDAY.INTL($J448,INT(($I448+项目参数!$J$29-1)/项目参数!$J$29)-1,1,项目参数!$B$2:$B$200),"")</f>
        <v/>
      </c>
      <c r="L448" s="125" t="str">
        <f>IF(AND($M448&lt;&gt;"",$M448&gt;40000,$N448&lt;&gt;"",$N448&gt;40000),(1+NETWORKDAYS.INTL($M448,$N448,1,项目参数!$B$2:$B$200))*项目参数!$J$29,"")</f>
        <v/>
      </c>
      <c r="M448" s="42"/>
      <c r="N448" s="42"/>
      <c r="O448" s="61"/>
      <c r="P448" s="64"/>
      <c r="X448" s="102" t="b">
        <f t="shared" si="6"/>
        <v>0</v>
      </c>
    </row>
    <row r="449" spans="1:24">
      <c r="A449" s="8"/>
      <c r="B449" s="8"/>
      <c r="C449" s="8"/>
      <c r="D449" s="54"/>
      <c r="E449" s="8"/>
      <c r="F449" s="8"/>
      <c r="G449" s="8"/>
      <c r="H449" s="8"/>
      <c r="I449" s="120"/>
      <c r="J449" s="42"/>
      <c r="K449" s="124" t="str">
        <f>IF(AND($I449&gt;0,$J449&lt;&gt;"",$J449&gt;40000),WORKDAY.INTL($J449,INT(($I449+项目参数!$J$29-1)/项目参数!$J$29)-1,1,项目参数!$B$2:$B$200),"")</f>
        <v/>
      </c>
      <c r="L449" s="125" t="str">
        <f>IF(AND($M449&lt;&gt;"",$M449&gt;40000,$N449&lt;&gt;"",$N449&gt;40000),(1+NETWORKDAYS.INTL($M449,$N449,1,项目参数!$B$2:$B$200))*项目参数!$J$29,"")</f>
        <v/>
      </c>
      <c r="M449" s="42"/>
      <c r="N449" s="42"/>
      <c r="O449" s="61"/>
      <c r="P449" s="64"/>
      <c r="X449" s="102" t="b">
        <f t="shared" si="6"/>
        <v>0</v>
      </c>
    </row>
    <row r="450" spans="1:24">
      <c r="A450" s="8"/>
      <c r="B450" s="8"/>
      <c r="C450" s="8"/>
      <c r="D450" s="54"/>
      <c r="E450" s="8"/>
      <c r="F450" s="8"/>
      <c r="G450" s="8"/>
      <c r="H450" s="8"/>
      <c r="I450" s="120"/>
      <c r="J450" s="42"/>
      <c r="K450" s="124" t="str">
        <f>IF(AND($I450&gt;0,$J450&lt;&gt;"",$J450&gt;40000),WORKDAY.INTL($J450,INT(($I450+项目参数!$J$29-1)/项目参数!$J$29)-1,1,项目参数!$B$2:$B$200),"")</f>
        <v/>
      </c>
      <c r="L450" s="125" t="str">
        <f>IF(AND($M450&lt;&gt;"",$M450&gt;40000,$N450&lt;&gt;"",$N450&gt;40000),(1+NETWORKDAYS.INTL($M450,$N450,1,项目参数!$B$2:$B$200))*项目参数!$J$29,"")</f>
        <v/>
      </c>
      <c r="M450" s="42"/>
      <c r="N450" s="42"/>
      <c r="O450" s="61"/>
      <c r="P450" s="64"/>
      <c r="X450" s="102" t="b">
        <f t="shared" ref="X450:X513" si="7">AND(LEN(A450)&gt;0,LEN(C450)&gt;3,LEN(G450)&gt;1,OR(J450=0,AND(I450&gt;0,J450&gt;40000)),OR(M450=0,M450&gt;40000))</f>
        <v>0</v>
      </c>
    </row>
    <row r="451" spans="1:24">
      <c r="A451" s="8"/>
      <c r="B451" s="8"/>
      <c r="C451" s="8"/>
      <c r="D451" s="54"/>
      <c r="E451" s="8"/>
      <c r="F451" s="8"/>
      <c r="G451" s="8"/>
      <c r="H451" s="8"/>
      <c r="I451" s="120"/>
      <c r="J451" s="42"/>
      <c r="K451" s="124" t="str">
        <f>IF(AND($I451&gt;0,$J451&lt;&gt;"",$J451&gt;40000),WORKDAY.INTL($J451,INT(($I451+项目参数!$J$29-1)/项目参数!$J$29)-1,1,项目参数!$B$2:$B$200),"")</f>
        <v/>
      </c>
      <c r="L451" s="125" t="str">
        <f>IF(AND($M451&lt;&gt;"",$M451&gt;40000,$N451&lt;&gt;"",$N451&gt;40000),(1+NETWORKDAYS.INTL($M451,$N451,1,项目参数!$B$2:$B$200))*项目参数!$J$29,"")</f>
        <v/>
      </c>
      <c r="M451" s="42"/>
      <c r="N451" s="42"/>
      <c r="O451" s="61"/>
      <c r="P451" s="64"/>
      <c r="X451" s="102" t="b">
        <f t="shared" si="7"/>
        <v>0</v>
      </c>
    </row>
    <row r="452" spans="1:24">
      <c r="A452" s="8"/>
      <c r="B452" s="8"/>
      <c r="C452" s="8"/>
      <c r="D452" s="54"/>
      <c r="E452" s="8"/>
      <c r="F452" s="8"/>
      <c r="G452" s="8"/>
      <c r="H452" s="8"/>
      <c r="I452" s="120"/>
      <c r="J452" s="42"/>
      <c r="K452" s="124" t="str">
        <f>IF(AND($I452&gt;0,$J452&lt;&gt;"",$J452&gt;40000),WORKDAY.INTL($J452,INT(($I452+项目参数!$J$29-1)/项目参数!$J$29)-1,1,项目参数!$B$2:$B$200),"")</f>
        <v/>
      </c>
      <c r="L452" s="125" t="str">
        <f>IF(AND($M452&lt;&gt;"",$M452&gt;40000,$N452&lt;&gt;"",$N452&gt;40000),(1+NETWORKDAYS.INTL($M452,$N452,1,项目参数!$B$2:$B$200))*项目参数!$J$29,"")</f>
        <v/>
      </c>
      <c r="M452" s="42"/>
      <c r="N452" s="42"/>
      <c r="O452" s="61"/>
      <c r="P452" s="64"/>
      <c r="X452" s="102" t="b">
        <f t="shared" si="7"/>
        <v>0</v>
      </c>
    </row>
    <row r="453" spans="1:24">
      <c r="A453" s="8"/>
      <c r="B453" s="8"/>
      <c r="C453" s="8"/>
      <c r="D453" s="54"/>
      <c r="E453" s="8"/>
      <c r="F453" s="8"/>
      <c r="G453" s="8"/>
      <c r="H453" s="8"/>
      <c r="I453" s="120"/>
      <c r="J453" s="42"/>
      <c r="K453" s="124" t="str">
        <f>IF(AND($I453&gt;0,$J453&lt;&gt;"",$J453&gt;40000),WORKDAY.INTL($J453,INT(($I453+项目参数!$J$29-1)/项目参数!$J$29)-1,1,项目参数!$B$2:$B$200),"")</f>
        <v/>
      </c>
      <c r="L453" s="125" t="str">
        <f>IF(AND($M453&lt;&gt;"",$M453&gt;40000,$N453&lt;&gt;"",$N453&gt;40000),(1+NETWORKDAYS.INTL($M453,$N453,1,项目参数!$B$2:$B$200))*项目参数!$J$29,"")</f>
        <v/>
      </c>
      <c r="M453" s="42"/>
      <c r="N453" s="42"/>
      <c r="O453" s="61"/>
      <c r="P453" s="64"/>
      <c r="X453" s="102" t="b">
        <f t="shared" si="7"/>
        <v>0</v>
      </c>
    </row>
    <row r="454" spans="1:24">
      <c r="A454" s="8"/>
      <c r="B454" s="8"/>
      <c r="C454" s="8"/>
      <c r="D454" s="54"/>
      <c r="E454" s="8"/>
      <c r="F454" s="8"/>
      <c r="G454" s="8"/>
      <c r="H454" s="8"/>
      <c r="I454" s="120"/>
      <c r="J454" s="42"/>
      <c r="K454" s="124" t="str">
        <f>IF(AND($I454&gt;0,$J454&lt;&gt;"",$J454&gt;40000),WORKDAY.INTL($J454,INT(($I454+项目参数!$J$29-1)/项目参数!$J$29)-1,1,项目参数!$B$2:$B$200),"")</f>
        <v/>
      </c>
      <c r="L454" s="125" t="str">
        <f>IF(AND($M454&lt;&gt;"",$M454&gt;40000,$N454&lt;&gt;"",$N454&gt;40000),(1+NETWORKDAYS.INTL($M454,$N454,1,项目参数!$B$2:$B$200))*项目参数!$J$29,"")</f>
        <v/>
      </c>
      <c r="M454" s="42"/>
      <c r="N454" s="42"/>
      <c r="O454" s="61"/>
      <c r="P454" s="64"/>
      <c r="X454" s="102" t="b">
        <f t="shared" si="7"/>
        <v>0</v>
      </c>
    </row>
    <row r="455" spans="1:24">
      <c r="A455" s="8"/>
      <c r="B455" s="8"/>
      <c r="C455" s="8"/>
      <c r="D455" s="54"/>
      <c r="E455" s="8"/>
      <c r="F455" s="8"/>
      <c r="G455" s="8"/>
      <c r="H455" s="8"/>
      <c r="I455" s="120"/>
      <c r="J455" s="42"/>
      <c r="K455" s="124" t="str">
        <f>IF(AND($I455&gt;0,$J455&lt;&gt;"",$J455&gt;40000),WORKDAY.INTL($J455,INT(($I455+项目参数!$J$29-1)/项目参数!$J$29)-1,1,项目参数!$B$2:$B$200),"")</f>
        <v/>
      </c>
      <c r="L455" s="125" t="str">
        <f>IF(AND($M455&lt;&gt;"",$M455&gt;40000,$N455&lt;&gt;"",$N455&gt;40000),(1+NETWORKDAYS.INTL($M455,$N455,1,项目参数!$B$2:$B$200))*项目参数!$J$29,"")</f>
        <v/>
      </c>
      <c r="M455" s="42"/>
      <c r="N455" s="42"/>
      <c r="O455" s="61"/>
      <c r="P455" s="64"/>
      <c r="X455" s="102" t="b">
        <f t="shared" si="7"/>
        <v>0</v>
      </c>
    </row>
    <row r="456" spans="1:24">
      <c r="A456" s="8"/>
      <c r="B456" s="8"/>
      <c r="C456" s="8"/>
      <c r="D456" s="54"/>
      <c r="E456" s="8"/>
      <c r="F456" s="8"/>
      <c r="G456" s="8"/>
      <c r="H456" s="8"/>
      <c r="I456" s="120"/>
      <c r="J456" s="42"/>
      <c r="K456" s="124" t="str">
        <f>IF(AND($I456&gt;0,$J456&lt;&gt;"",$J456&gt;40000),WORKDAY.INTL($J456,INT(($I456+项目参数!$J$29-1)/项目参数!$J$29)-1,1,项目参数!$B$2:$B$200),"")</f>
        <v/>
      </c>
      <c r="L456" s="125" t="str">
        <f>IF(AND($M456&lt;&gt;"",$M456&gt;40000,$N456&lt;&gt;"",$N456&gt;40000),(1+NETWORKDAYS.INTL($M456,$N456,1,项目参数!$B$2:$B$200))*项目参数!$J$29,"")</f>
        <v/>
      </c>
      <c r="M456" s="42"/>
      <c r="N456" s="42"/>
      <c r="O456" s="61"/>
      <c r="P456" s="64"/>
      <c r="X456" s="102" t="b">
        <f t="shared" si="7"/>
        <v>0</v>
      </c>
    </row>
    <row r="457" spans="1:24">
      <c r="A457" s="8"/>
      <c r="B457" s="8"/>
      <c r="C457" s="8"/>
      <c r="D457" s="54"/>
      <c r="E457" s="8"/>
      <c r="F457" s="8"/>
      <c r="G457" s="8"/>
      <c r="H457" s="8"/>
      <c r="I457" s="120"/>
      <c r="J457" s="42"/>
      <c r="K457" s="124" t="str">
        <f>IF(AND($I457&gt;0,$J457&lt;&gt;"",$J457&gt;40000),WORKDAY.INTL($J457,INT(($I457+项目参数!$J$29-1)/项目参数!$J$29)-1,1,项目参数!$B$2:$B$200),"")</f>
        <v/>
      </c>
      <c r="L457" s="125" t="str">
        <f>IF(AND($M457&lt;&gt;"",$M457&gt;40000,$N457&lt;&gt;"",$N457&gt;40000),(1+NETWORKDAYS.INTL($M457,$N457,1,项目参数!$B$2:$B$200))*项目参数!$J$29,"")</f>
        <v/>
      </c>
      <c r="M457" s="42"/>
      <c r="N457" s="42"/>
      <c r="O457" s="61"/>
      <c r="P457" s="64"/>
      <c r="X457" s="102" t="b">
        <f t="shared" si="7"/>
        <v>0</v>
      </c>
    </row>
    <row r="458" spans="1:24">
      <c r="A458" s="8"/>
      <c r="B458" s="8"/>
      <c r="C458" s="8"/>
      <c r="D458" s="54"/>
      <c r="E458" s="8"/>
      <c r="F458" s="8"/>
      <c r="G458" s="8"/>
      <c r="H458" s="8"/>
      <c r="I458" s="120"/>
      <c r="J458" s="42"/>
      <c r="K458" s="124" t="str">
        <f>IF(AND($I458&gt;0,$J458&lt;&gt;"",$J458&gt;40000),WORKDAY.INTL($J458,INT(($I458+项目参数!$J$29-1)/项目参数!$J$29)-1,1,项目参数!$B$2:$B$200),"")</f>
        <v/>
      </c>
      <c r="L458" s="125" t="str">
        <f>IF(AND($M458&lt;&gt;"",$M458&gt;40000,$N458&lt;&gt;"",$N458&gt;40000),(1+NETWORKDAYS.INTL($M458,$N458,1,项目参数!$B$2:$B$200))*项目参数!$J$29,"")</f>
        <v/>
      </c>
      <c r="M458" s="42"/>
      <c r="N458" s="42"/>
      <c r="O458" s="61"/>
      <c r="P458" s="64"/>
      <c r="X458" s="102" t="b">
        <f t="shared" si="7"/>
        <v>0</v>
      </c>
    </row>
    <row r="459" spans="1:24">
      <c r="A459" s="8"/>
      <c r="B459" s="8"/>
      <c r="C459" s="8"/>
      <c r="D459" s="54"/>
      <c r="E459" s="8"/>
      <c r="F459" s="8"/>
      <c r="G459" s="8"/>
      <c r="H459" s="8"/>
      <c r="I459" s="120"/>
      <c r="J459" s="42"/>
      <c r="K459" s="124" t="str">
        <f>IF(AND($I459&gt;0,$J459&lt;&gt;"",$J459&gt;40000),WORKDAY.INTL($J459,INT(($I459+项目参数!$J$29-1)/项目参数!$J$29)-1,1,项目参数!$B$2:$B$200),"")</f>
        <v/>
      </c>
      <c r="L459" s="125" t="str">
        <f>IF(AND($M459&lt;&gt;"",$M459&gt;40000,$N459&lt;&gt;"",$N459&gt;40000),(1+NETWORKDAYS.INTL($M459,$N459,1,项目参数!$B$2:$B$200))*项目参数!$J$29,"")</f>
        <v/>
      </c>
      <c r="M459" s="42"/>
      <c r="N459" s="42"/>
      <c r="O459" s="61"/>
      <c r="P459" s="64"/>
      <c r="X459" s="102" t="b">
        <f t="shared" si="7"/>
        <v>0</v>
      </c>
    </row>
    <row r="460" spans="1:24">
      <c r="A460" s="8"/>
      <c r="B460" s="8"/>
      <c r="C460" s="8"/>
      <c r="D460" s="54"/>
      <c r="E460" s="8"/>
      <c r="F460" s="8"/>
      <c r="G460" s="8"/>
      <c r="H460" s="8"/>
      <c r="I460" s="120"/>
      <c r="J460" s="42"/>
      <c r="K460" s="124" t="str">
        <f>IF(AND($I460&gt;0,$J460&lt;&gt;"",$J460&gt;40000),WORKDAY.INTL($J460,INT(($I460+项目参数!$J$29-1)/项目参数!$J$29)-1,1,项目参数!$B$2:$B$200),"")</f>
        <v/>
      </c>
      <c r="L460" s="125" t="str">
        <f>IF(AND($M460&lt;&gt;"",$M460&gt;40000,$N460&lt;&gt;"",$N460&gt;40000),(1+NETWORKDAYS.INTL($M460,$N460,1,项目参数!$B$2:$B$200))*项目参数!$J$29,"")</f>
        <v/>
      </c>
      <c r="M460" s="42"/>
      <c r="N460" s="42"/>
      <c r="O460" s="61"/>
      <c r="P460" s="64"/>
      <c r="X460" s="102" t="b">
        <f t="shared" si="7"/>
        <v>0</v>
      </c>
    </row>
    <row r="461" spans="1:24">
      <c r="A461" s="8"/>
      <c r="B461" s="8"/>
      <c r="C461" s="8"/>
      <c r="D461" s="54"/>
      <c r="E461" s="8"/>
      <c r="F461" s="8"/>
      <c r="G461" s="8"/>
      <c r="H461" s="8"/>
      <c r="I461" s="120"/>
      <c r="J461" s="42"/>
      <c r="K461" s="124" t="str">
        <f>IF(AND($I461&gt;0,$J461&lt;&gt;"",$J461&gt;40000),WORKDAY.INTL($J461,INT(($I461+项目参数!$J$29-1)/项目参数!$J$29)-1,1,项目参数!$B$2:$B$200),"")</f>
        <v/>
      </c>
      <c r="L461" s="125" t="str">
        <f>IF(AND($M461&lt;&gt;"",$M461&gt;40000,$N461&lt;&gt;"",$N461&gt;40000),(1+NETWORKDAYS.INTL($M461,$N461,1,项目参数!$B$2:$B$200))*项目参数!$J$29,"")</f>
        <v/>
      </c>
      <c r="M461" s="42"/>
      <c r="N461" s="42"/>
      <c r="O461" s="61"/>
      <c r="P461" s="64"/>
      <c r="X461" s="102" t="b">
        <f t="shared" si="7"/>
        <v>0</v>
      </c>
    </row>
    <row r="462" spans="1:24">
      <c r="A462" s="8"/>
      <c r="B462" s="8"/>
      <c r="C462" s="8"/>
      <c r="D462" s="54"/>
      <c r="E462" s="8"/>
      <c r="F462" s="8"/>
      <c r="G462" s="8"/>
      <c r="H462" s="8"/>
      <c r="I462" s="120"/>
      <c r="J462" s="42"/>
      <c r="K462" s="124" t="str">
        <f>IF(AND($I462&gt;0,$J462&lt;&gt;"",$J462&gt;40000),WORKDAY.INTL($J462,INT(($I462+项目参数!$J$29-1)/项目参数!$J$29)-1,1,项目参数!$B$2:$B$200),"")</f>
        <v/>
      </c>
      <c r="L462" s="125" t="str">
        <f>IF(AND($M462&lt;&gt;"",$M462&gt;40000,$N462&lt;&gt;"",$N462&gt;40000),(1+NETWORKDAYS.INTL($M462,$N462,1,项目参数!$B$2:$B$200))*项目参数!$J$29,"")</f>
        <v/>
      </c>
      <c r="M462" s="42"/>
      <c r="N462" s="42"/>
      <c r="O462" s="61"/>
      <c r="P462" s="64"/>
      <c r="X462" s="102" t="b">
        <f t="shared" si="7"/>
        <v>0</v>
      </c>
    </row>
    <row r="463" spans="1:24">
      <c r="A463" s="8"/>
      <c r="B463" s="8"/>
      <c r="C463" s="8"/>
      <c r="D463" s="54"/>
      <c r="E463" s="8"/>
      <c r="F463" s="8"/>
      <c r="G463" s="8"/>
      <c r="H463" s="8"/>
      <c r="I463" s="120"/>
      <c r="J463" s="42"/>
      <c r="K463" s="124" t="str">
        <f>IF(AND($I463&gt;0,$J463&lt;&gt;"",$J463&gt;40000),WORKDAY.INTL($J463,INT(($I463+项目参数!$J$29-1)/项目参数!$J$29)-1,1,项目参数!$B$2:$B$200),"")</f>
        <v/>
      </c>
      <c r="L463" s="125" t="str">
        <f>IF(AND($M463&lt;&gt;"",$M463&gt;40000,$N463&lt;&gt;"",$N463&gt;40000),(1+NETWORKDAYS.INTL($M463,$N463,1,项目参数!$B$2:$B$200))*项目参数!$J$29,"")</f>
        <v/>
      </c>
      <c r="M463" s="42"/>
      <c r="N463" s="42"/>
      <c r="O463" s="61"/>
      <c r="P463" s="64"/>
      <c r="X463" s="102" t="b">
        <f t="shared" si="7"/>
        <v>0</v>
      </c>
    </row>
    <row r="464" spans="1:24">
      <c r="A464" s="8"/>
      <c r="B464" s="8"/>
      <c r="C464" s="8"/>
      <c r="D464" s="54"/>
      <c r="E464" s="8"/>
      <c r="F464" s="8"/>
      <c r="G464" s="8"/>
      <c r="H464" s="8"/>
      <c r="I464" s="120"/>
      <c r="J464" s="42"/>
      <c r="K464" s="124" t="str">
        <f>IF(AND($I464&gt;0,$J464&lt;&gt;"",$J464&gt;40000),WORKDAY.INTL($J464,INT(($I464+项目参数!$J$29-1)/项目参数!$J$29)-1,1,项目参数!$B$2:$B$200),"")</f>
        <v/>
      </c>
      <c r="L464" s="125" t="str">
        <f>IF(AND($M464&lt;&gt;"",$M464&gt;40000,$N464&lt;&gt;"",$N464&gt;40000),(1+NETWORKDAYS.INTL($M464,$N464,1,项目参数!$B$2:$B$200))*项目参数!$J$29,"")</f>
        <v/>
      </c>
      <c r="M464" s="42"/>
      <c r="N464" s="42"/>
      <c r="O464" s="61"/>
      <c r="P464" s="64"/>
      <c r="X464" s="102" t="b">
        <f t="shared" si="7"/>
        <v>0</v>
      </c>
    </row>
    <row r="465" spans="1:24">
      <c r="A465" s="8"/>
      <c r="B465" s="8"/>
      <c r="C465" s="8"/>
      <c r="D465" s="54"/>
      <c r="E465" s="8"/>
      <c r="F465" s="8"/>
      <c r="G465" s="8"/>
      <c r="H465" s="8"/>
      <c r="I465" s="120"/>
      <c r="J465" s="42"/>
      <c r="K465" s="124" t="str">
        <f>IF(AND($I465&gt;0,$J465&lt;&gt;"",$J465&gt;40000),WORKDAY.INTL($J465,INT(($I465+项目参数!$J$29-1)/项目参数!$J$29)-1,1,项目参数!$B$2:$B$200),"")</f>
        <v/>
      </c>
      <c r="L465" s="125" t="str">
        <f>IF(AND($M465&lt;&gt;"",$M465&gt;40000,$N465&lt;&gt;"",$N465&gt;40000),(1+NETWORKDAYS.INTL($M465,$N465,1,项目参数!$B$2:$B$200))*项目参数!$J$29,"")</f>
        <v/>
      </c>
      <c r="M465" s="42"/>
      <c r="N465" s="42"/>
      <c r="O465" s="61"/>
      <c r="P465" s="64"/>
      <c r="X465" s="102" t="b">
        <f t="shared" si="7"/>
        <v>0</v>
      </c>
    </row>
    <row r="466" spans="1:24">
      <c r="A466" s="8"/>
      <c r="B466" s="8"/>
      <c r="C466" s="8"/>
      <c r="D466" s="54"/>
      <c r="E466" s="8"/>
      <c r="F466" s="8"/>
      <c r="G466" s="8"/>
      <c r="H466" s="8"/>
      <c r="I466" s="120"/>
      <c r="J466" s="42"/>
      <c r="K466" s="124" t="str">
        <f>IF(AND($I466&gt;0,$J466&lt;&gt;"",$J466&gt;40000),WORKDAY.INTL($J466,INT(($I466+项目参数!$J$29-1)/项目参数!$J$29)-1,1,项目参数!$B$2:$B$200),"")</f>
        <v/>
      </c>
      <c r="L466" s="125" t="str">
        <f>IF(AND($M466&lt;&gt;"",$M466&gt;40000,$N466&lt;&gt;"",$N466&gt;40000),(1+NETWORKDAYS.INTL($M466,$N466,1,项目参数!$B$2:$B$200))*项目参数!$J$29,"")</f>
        <v/>
      </c>
      <c r="M466" s="42"/>
      <c r="N466" s="42"/>
      <c r="O466" s="61"/>
      <c r="P466" s="64"/>
      <c r="X466" s="102" t="b">
        <f t="shared" si="7"/>
        <v>0</v>
      </c>
    </row>
    <row r="467" spans="1:24">
      <c r="A467" s="8"/>
      <c r="B467" s="8"/>
      <c r="C467" s="8"/>
      <c r="D467" s="54"/>
      <c r="E467" s="8"/>
      <c r="F467" s="8"/>
      <c r="G467" s="8"/>
      <c r="H467" s="8"/>
      <c r="I467" s="120"/>
      <c r="J467" s="42"/>
      <c r="K467" s="124" t="str">
        <f>IF(AND($I467&gt;0,$J467&lt;&gt;"",$J467&gt;40000),WORKDAY.INTL($J467,INT(($I467+项目参数!$J$29-1)/项目参数!$J$29)-1,1,项目参数!$B$2:$B$200),"")</f>
        <v/>
      </c>
      <c r="L467" s="125" t="str">
        <f>IF(AND($M467&lt;&gt;"",$M467&gt;40000,$N467&lt;&gt;"",$N467&gt;40000),(1+NETWORKDAYS.INTL($M467,$N467,1,项目参数!$B$2:$B$200))*项目参数!$J$29,"")</f>
        <v/>
      </c>
      <c r="M467" s="42"/>
      <c r="N467" s="42"/>
      <c r="O467" s="61"/>
      <c r="P467" s="64"/>
      <c r="X467" s="102" t="b">
        <f t="shared" si="7"/>
        <v>0</v>
      </c>
    </row>
    <row r="468" spans="1:24">
      <c r="A468" s="8"/>
      <c r="B468" s="8"/>
      <c r="C468" s="8"/>
      <c r="D468" s="54"/>
      <c r="E468" s="8"/>
      <c r="F468" s="8"/>
      <c r="G468" s="8"/>
      <c r="H468" s="8"/>
      <c r="I468" s="120"/>
      <c r="J468" s="42"/>
      <c r="K468" s="124" t="str">
        <f>IF(AND($I468&gt;0,$J468&lt;&gt;"",$J468&gt;40000),WORKDAY.INTL($J468,INT(($I468+项目参数!$J$29-1)/项目参数!$J$29)-1,1,项目参数!$B$2:$B$200),"")</f>
        <v/>
      </c>
      <c r="L468" s="125" t="str">
        <f>IF(AND($M468&lt;&gt;"",$M468&gt;40000,$N468&lt;&gt;"",$N468&gt;40000),(1+NETWORKDAYS.INTL($M468,$N468,1,项目参数!$B$2:$B$200))*项目参数!$J$29,"")</f>
        <v/>
      </c>
      <c r="M468" s="42"/>
      <c r="N468" s="42"/>
      <c r="O468" s="61"/>
      <c r="P468" s="64"/>
      <c r="X468" s="102" t="b">
        <f t="shared" si="7"/>
        <v>0</v>
      </c>
    </row>
    <row r="469" spans="1:24">
      <c r="A469" s="8"/>
      <c r="B469" s="8"/>
      <c r="C469" s="8"/>
      <c r="D469" s="54"/>
      <c r="E469" s="8"/>
      <c r="F469" s="8"/>
      <c r="G469" s="8"/>
      <c r="H469" s="8"/>
      <c r="I469" s="120"/>
      <c r="J469" s="42"/>
      <c r="K469" s="124" t="str">
        <f>IF(AND($I469&gt;0,$J469&lt;&gt;"",$J469&gt;40000),WORKDAY.INTL($J469,INT(($I469+项目参数!$J$29-1)/项目参数!$J$29)-1,1,项目参数!$B$2:$B$200),"")</f>
        <v/>
      </c>
      <c r="L469" s="125" t="str">
        <f>IF(AND($M469&lt;&gt;"",$M469&gt;40000,$N469&lt;&gt;"",$N469&gt;40000),(1+NETWORKDAYS.INTL($M469,$N469,1,项目参数!$B$2:$B$200))*项目参数!$J$29,"")</f>
        <v/>
      </c>
      <c r="M469" s="42"/>
      <c r="N469" s="42"/>
      <c r="O469" s="61"/>
      <c r="P469" s="64"/>
      <c r="X469" s="102" t="b">
        <f t="shared" si="7"/>
        <v>0</v>
      </c>
    </row>
    <row r="470" spans="1:24">
      <c r="A470" s="8"/>
      <c r="B470" s="8"/>
      <c r="C470" s="8"/>
      <c r="D470" s="54"/>
      <c r="E470" s="8"/>
      <c r="F470" s="8"/>
      <c r="G470" s="8"/>
      <c r="H470" s="8"/>
      <c r="I470" s="120"/>
      <c r="J470" s="42"/>
      <c r="K470" s="124" t="str">
        <f>IF(AND($I470&gt;0,$J470&lt;&gt;"",$J470&gt;40000),WORKDAY.INTL($J470,INT(($I470+项目参数!$J$29-1)/项目参数!$J$29)-1,1,项目参数!$B$2:$B$200),"")</f>
        <v/>
      </c>
      <c r="L470" s="125" t="str">
        <f>IF(AND($M470&lt;&gt;"",$M470&gt;40000,$N470&lt;&gt;"",$N470&gt;40000),(1+NETWORKDAYS.INTL($M470,$N470,1,项目参数!$B$2:$B$200))*项目参数!$J$29,"")</f>
        <v/>
      </c>
      <c r="M470" s="42"/>
      <c r="N470" s="42"/>
      <c r="O470" s="61"/>
      <c r="P470" s="64"/>
      <c r="X470" s="102" t="b">
        <f t="shared" si="7"/>
        <v>0</v>
      </c>
    </row>
    <row r="471" spans="1:24">
      <c r="A471" s="8"/>
      <c r="B471" s="8"/>
      <c r="C471" s="8"/>
      <c r="D471" s="54"/>
      <c r="E471" s="8"/>
      <c r="F471" s="8"/>
      <c r="G471" s="8"/>
      <c r="H471" s="8"/>
      <c r="I471" s="120"/>
      <c r="J471" s="42"/>
      <c r="K471" s="124" t="str">
        <f>IF(AND($I471&gt;0,$J471&lt;&gt;"",$J471&gt;40000),WORKDAY.INTL($J471,INT(($I471+项目参数!$J$29-1)/项目参数!$J$29)-1,1,项目参数!$B$2:$B$200),"")</f>
        <v/>
      </c>
      <c r="L471" s="125" t="str">
        <f>IF(AND($M471&lt;&gt;"",$M471&gt;40000,$N471&lt;&gt;"",$N471&gt;40000),(1+NETWORKDAYS.INTL($M471,$N471,1,项目参数!$B$2:$B$200))*项目参数!$J$29,"")</f>
        <v/>
      </c>
      <c r="M471" s="42"/>
      <c r="N471" s="42"/>
      <c r="O471" s="61"/>
      <c r="P471" s="64"/>
      <c r="X471" s="102" t="b">
        <f t="shared" si="7"/>
        <v>0</v>
      </c>
    </row>
    <row r="472" spans="1:24">
      <c r="A472" s="8"/>
      <c r="B472" s="8"/>
      <c r="C472" s="8"/>
      <c r="D472" s="54"/>
      <c r="E472" s="8"/>
      <c r="F472" s="8"/>
      <c r="G472" s="8"/>
      <c r="H472" s="8"/>
      <c r="I472" s="120"/>
      <c r="J472" s="42"/>
      <c r="K472" s="124" t="str">
        <f>IF(AND($I472&gt;0,$J472&lt;&gt;"",$J472&gt;40000),WORKDAY.INTL($J472,INT(($I472+项目参数!$J$29-1)/项目参数!$J$29)-1,1,项目参数!$B$2:$B$200),"")</f>
        <v/>
      </c>
      <c r="L472" s="125" t="str">
        <f>IF(AND($M472&lt;&gt;"",$M472&gt;40000,$N472&lt;&gt;"",$N472&gt;40000),(1+NETWORKDAYS.INTL($M472,$N472,1,项目参数!$B$2:$B$200))*项目参数!$J$29,"")</f>
        <v/>
      </c>
      <c r="M472" s="42"/>
      <c r="N472" s="42"/>
      <c r="O472" s="61"/>
      <c r="P472" s="64"/>
      <c r="X472" s="102" t="b">
        <f t="shared" si="7"/>
        <v>0</v>
      </c>
    </row>
    <row r="473" spans="1:24">
      <c r="A473" s="8"/>
      <c r="B473" s="8"/>
      <c r="C473" s="8"/>
      <c r="D473" s="54"/>
      <c r="E473" s="8"/>
      <c r="F473" s="8"/>
      <c r="G473" s="8"/>
      <c r="H473" s="8"/>
      <c r="I473" s="120"/>
      <c r="J473" s="42"/>
      <c r="K473" s="124" t="str">
        <f>IF(AND($I473&gt;0,$J473&lt;&gt;"",$J473&gt;40000),WORKDAY.INTL($J473,INT(($I473+项目参数!$J$29-1)/项目参数!$J$29)-1,1,项目参数!$B$2:$B$200),"")</f>
        <v/>
      </c>
      <c r="L473" s="125" t="str">
        <f>IF(AND($M473&lt;&gt;"",$M473&gt;40000,$N473&lt;&gt;"",$N473&gt;40000),(1+NETWORKDAYS.INTL($M473,$N473,1,项目参数!$B$2:$B$200))*项目参数!$J$29,"")</f>
        <v/>
      </c>
      <c r="M473" s="42"/>
      <c r="N473" s="42"/>
      <c r="O473" s="61"/>
      <c r="P473" s="64"/>
      <c r="X473" s="102" t="b">
        <f t="shared" si="7"/>
        <v>0</v>
      </c>
    </row>
    <row r="474" spans="1:24">
      <c r="A474" s="8"/>
      <c r="B474" s="8"/>
      <c r="C474" s="8"/>
      <c r="D474" s="54"/>
      <c r="E474" s="8"/>
      <c r="F474" s="8"/>
      <c r="G474" s="8"/>
      <c r="H474" s="8"/>
      <c r="I474" s="120"/>
      <c r="J474" s="42"/>
      <c r="K474" s="124" t="str">
        <f>IF(AND($I474&gt;0,$J474&lt;&gt;"",$J474&gt;40000),WORKDAY.INTL($J474,INT(($I474+项目参数!$J$29-1)/项目参数!$J$29)-1,1,项目参数!$B$2:$B$200),"")</f>
        <v/>
      </c>
      <c r="L474" s="125" t="str">
        <f>IF(AND($M474&lt;&gt;"",$M474&gt;40000,$N474&lt;&gt;"",$N474&gt;40000),(1+NETWORKDAYS.INTL($M474,$N474,1,项目参数!$B$2:$B$200))*项目参数!$J$29,"")</f>
        <v/>
      </c>
      <c r="M474" s="42"/>
      <c r="N474" s="42"/>
      <c r="O474" s="61"/>
      <c r="P474" s="64"/>
      <c r="X474" s="102" t="b">
        <f t="shared" si="7"/>
        <v>0</v>
      </c>
    </row>
    <row r="475" spans="1:24">
      <c r="A475" s="8"/>
      <c r="B475" s="8"/>
      <c r="C475" s="8"/>
      <c r="D475" s="54"/>
      <c r="E475" s="8"/>
      <c r="F475" s="8"/>
      <c r="G475" s="8"/>
      <c r="H475" s="8"/>
      <c r="I475" s="120"/>
      <c r="J475" s="42"/>
      <c r="K475" s="124" t="str">
        <f>IF(AND($I475&gt;0,$J475&lt;&gt;"",$J475&gt;40000),WORKDAY.INTL($J475,INT(($I475+项目参数!$J$29-1)/项目参数!$J$29)-1,1,项目参数!$B$2:$B$200),"")</f>
        <v/>
      </c>
      <c r="L475" s="125" t="str">
        <f>IF(AND($M475&lt;&gt;"",$M475&gt;40000,$N475&lt;&gt;"",$N475&gt;40000),(1+NETWORKDAYS.INTL($M475,$N475,1,项目参数!$B$2:$B$200))*项目参数!$J$29,"")</f>
        <v/>
      </c>
      <c r="M475" s="42"/>
      <c r="N475" s="42"/>
      <c r="O475" s="61"/>
      <c r="P475" s="64"/>
      <c r="X475" s="102" t="b">
        <f t="shared" si="7"/>
        <v>0</v>
      </c>
    </row>
    <row r="476" spans="1:24">
      <c r="A476" s="8"/>
      <c r="B476" s="8"/>
      <c r="C476" s="8"/>
      <c r="D476" s="54"/>
      <c r="E476" s="8"/>
      <c r="F476" s="8"/>
      <c r="G476" s="8"/>
      <c r="H476" s="8"/>
      <c r="I476" s="120"/>
      <c r="J476" s="42"/>
      <c r="K476" s="124" t="str">
        <f>IF(AND($I476&gt;0,$J476&lt;&gt;"",$J476&gt;40000),WORKDAY.INTL($J476,INT(($I476+项目参数!$J$29-1)/项目参数!$J$29)-1,1,项目参数!$B$2:$B$200),"")</f>
        <v/>
      </c>
      <c r="L476" s="125" t="str">
        <f>IF(AND($M476&lt;&gt;"",$M476&gt;40000,$N476&lt;&gt;"",$N476&gt;40000),(1+NETWORKDAYS.INTL($M476,$N476,1,项目参数!$B$2:$B$200))*项目参数!$J$29,"")</f>
        <v/>
      </c>
      <c r="M476" s="42"/>
      <c r="N476" s="42"/>
      <c r="O476" s="61"/>
      <c r="P476" s="64"/>
      <c r="X476" s="102" t="b">
        <f t="shared" si="7"/>
        <v>0</v>
      </c>
    </row>
    <row r="477" spans="1:24">
      <c r="A477" s="8"/>
      <c r="B477" s="8"/>
      <c r="C477" s="8"/>
      <c r="D477" s="54"/>
      <c r="E477" s="8"/>
      <c r="F477" s="8"/>
      <c r="G477" s="8"/>
      <c r="H477" s="8"/>
      <c r="I477" s="120"/>
      <c r="J477" s="42"/>
      <c r="K477" s="124" t="str">
        <f>IF(AND($I477&gt;0,$J477&lt;&gt;"",$J477&gt;40000),WORKDAY.INTL($J477,INT(($I477+项目参数!$J$29-1)/项目参数!$J$29)-1,1,项目参数!$B$2:$B$200),"")</f>
        <v/>
      </c>
      <c r="L477" s="125" t="str">
        <f>IF(AND($M477&lt;&gt;"",$M477&gt;40000,$N477&lt;&gt;"",$N477&gt;40000),(1+NETWORKDAYS.INTL($M477,$N477,1,项目参数!$B$2:$B$200))*项目参数!$J$29,"")</f>
        <v/>
      </c>
      <c r="M477" s="42"/>
      <c r="N477" s="42"/>
      <c r="O477" s="61"/>
      <c r="P477" s="64"/>
      <c r="X477" s="102" t="b">
        <f t="shared" si="7"/>
        <v>0</v>
      </c>
    </row>
    <row r="478" spans="1:24">
      <c r="A478" s="8"/>
      <c r="B478" s="8"/>
      <c r="C478" s="8"/>
      <c r="D478" s="54"/>
      <c r="E478" s="8"/>
      <c r="F478" s="8"/>
      <c r="G478" s="8"/>
      <c r="H478" s="8"/>
      <c r="I478" s="120"/>
      <c r="J478" s="42"/>
      <c r="K478" s="124" t="str">
        <f>IF(AND($I478&gt;0,$J478&lt;&gt;"",$J478&gt;40000),WORKDAY.INTL($J478,INT(($I478+项目参数!$J$29-1)/项目参数!$J$29)-1,1,项目参数!$B$2:$B$200),"")</f>
        <v/>
      </c>
      <c r="L478" s="125" t="str">
        <f>IF(AND($M478&lt;&gt;"",$M478&gt;40000,$N478&lt;&gt;"",$N478&gt;40000),(1+NETWORKDAYS.INTL($M478,$N478,1,项目参数!$B$2:$B$200))*项目参数!$J$29,"")</f>
        <v/>
      </c>
      <c r="M478" s="42"/>
      <c r="N478" s="42"/>
      <c r="O478" s="61"/>
      <c r="P478" s="64"/>
      <c r="X478" s="102" t="b">
        <f t="shared" si="7"/>
        <v>0</v>
      </c>
    </row>
    <row r="479" spans="1:24">
      <c r="A479" s="8"/>
      <c r="B479" s="8"/>
      <c r="C479" s="8"/>
      <c r="D479" s="54"/>
      <c r="E479" s="8"/>
      <c r="F479" s="8"/>
      <c r="G479" s="8"/>
      <c r="H479" s="8"/>
      <c r="I479" s="120"/>
      <c r="J479" s="42"/>
      <c r="K479" s="124" t="str">
        <f>IF(AND($I479&gt;0,$J479&lt;&gt;"",$J479&gt;40000),WORKDAY.INTL($J479,INT(($I479+项目参数!$J$29-1)/项目参数!$J$29)-1,1,项目参数!$B$2:$B$200),"")</f>
        <v/>
      </c>
      <c r="L479" s="125" t="str">
        <f>IF(AND($M479&lt;&gt;"",$M479&gt;40000,$N479&lt;&gt;"",$N479&gt;40000),(1+NETWORKDAYS.INTL($M479,$N479,1,项目参数!$B$2:$B$200))*项目参数!$J$29,"")</f>
        <v/>
      </c>
      <c r="M479" s="42"/>
      <c r="N479" s="42"/>
      <c r="O479" s="61"/>
      <c r="P479" s="64"/>
      <c r="X479" s="102" t="b">
        <f t="shared" si="7"/>
        <v>0</v>
      </c>
    </row>
    <row r="480" spans="1:24">
      <c r="A480" s="8"/>
      <c r="B480" s="8"/>
      <c r="C480" s="8"/>
      <c r="D480" s="54"/>
      <c r="E480" s="8"/>
      <c r="F480" s="8"/>
      <c r="G480" s="8"/>
      <c r="H480" s="8"/>
      <c r="I480" s="120"/>
      <c r="J480" s="42"/>
      <c r="K480" s="124" t="str">
        <f>IF(AND($I480&gt;0,$J480&lt;&gt;"",$J480&gt;40000),WORKDAY.INTL($J480,INT(($I480+项目参数!$J$29-1)/项目参数!$J$29)-1,1,项目参数!$B$2:$B$200),"")</f>
        <v/>
      </c>
      <c r="L480" s="125" t="str">
        <f>IF(AND($M480&lt;&gt;"",$M480&gt;40000,$N480&lt;&gt;"",$N480&gt;40000),(1+NETWORKDAYS.INTL($M480,$N480,1,项目参数!$B$2:$B$200))*项目参数!$J$29,"")</f>
        <v/>
      </c>
      <c r="M480" s="42"/>
      <c r="N480" s="42"/>
      <c r="O480" s="61"/>
      <c r="P480" s="64"/>
      <c r="X480" s="102" t="b">
        <f t="shared" si="7"/>
        <v>0</v>
      </c>
    </row>
    <row r="481" spans="1:24">
      <c r="A481" s="8"/>
      <c r="B481" s="8"/>
      <c r="C481" s="8"/>
      <c r="D481" s="54"/>
      <c r="E481" s="8"/>
      <c r="F481" s="8"/>
      <c r="G481" s="8"/>
      <c r="H481" s="8"/>
      <c r="I481" s="120"/>
      <c r="J481" s="42"/>
      <c r="K481" s="124" t="str">
        <f>IF(AND($I481&gt;0,$J481&lt;&gt;"",$J481&gt;40000),WORKDAY.INTL($J481,INT(($I481+项目参数!$J$29-1)/项目参数!$J$29)-1,1,项目参数!$B$2:$B$200),"")</f>
        <v/>
      </c>
      <c r="L481" s="125" t="str">
        <f>IF(AND($M481&lt;&gt;"",$M481&gt;40000,$N481&lt;&gt;"",$N481&gt;40000),(1+NETWORKDAYS.INTL($M481,$N481,1,项目参数!$B$2:$B$200))*项目参数!$J$29,"")</f>
        <v/>
      </c>
      <c r="M481" s="42"/>
      <c r="N481" s="42"/>
      <c r="O481" s="61"/>
      <c r="P481" s="64"/>
      <c r="X481" s="102" t="b">
        <f t="shared" si="7"/>
        <v>0</v>
      </c>
    </row>
    <row r="482" spans="1:24">
      <c r="A482" s="8"/>
      <c r="B482" s="8"/>
      <c r="C482" s="8"/>
      <c r="D482" s="54"/>
      <c r="E482" s="8"/>
      <c r="F482" s="8"/>
      <c r="G482" s="8"/>
      <c r="H482" s="8"/>
      <c r="I482" s="120"/>
      <c r="J482" s="42"/>
      <c r="K482" s="124" t="str">
        <f>IF(AND($I482&gt;0,$J482&lt;&gt;"",$J482&gt;40000),WORKDAY.INTL($J482,INT(($I482+项目参数!$J$29-1)/项目参数!$J$29)-1,1,项目参数!$B$2:$B$200),"")</f>
        <v/>
      </c>
      <c r="L482" s="125" t="str">
        <f>IF(AND($M482&lt;&gt;"",$M482&gt;40000,$N482&lt;&gt;"",$N482&gt;40000),(1+NETWORKDAYS.INTL($M482,$N482,1,项目参数!$B$2:$B$200))*项目参数!$J$29,"")</f>
        <v/>
      </c>
      <c r="M482" s="42"/>
      <c r="N482" s="42"/>
      <c r="O482" s="61"/>
      <c r="P482" s="64"/>
      <c r="X482" s="102" t="b">
        <f t="shared" si="7"/>
        <v>0</v>
      </c>
    </row>
    <row r="483" spans="1:24">
      <c r="A483" s="8"/>
      <c r="B483" s="8"/>
      <c r="C483" s="8"/>
      <c r="D483" s="54"/>
      <c r="E483" s="8"/>
      <c r="F483" s="8"/>
      <c r="G483" s="8"/>
      <c r="H483" s="8"/>
      <c r="I483" s="120"/>
      <c r="J483" s="42"/>
      <c r="K483" s="124" t="str">
        <f>IF(AND($I483&gt;0,$J483&lt;&gt;"",$J483&gt;40000),WORKDAY.INTL($J483,INT(($I483+项目参数!$J$29-1)/项目参数!$J$29)-1,1,项目参数!$B$2:$B$200),"")</f>
        <v/>
      </c>
      <c r="L483" s="125" t="str">
        <f>IF(AND($M483&lt;&gt;"",$M483&gt;40000,$N483&lt;&gt;"",$N483&gt;40000),(1+NETWORKDAYS.INTL($M483,$N483,1,项目参数!$B$2:$B$200))*项目参数!$J$29,"")</f>
        <v/>
      </c>
      <c r="M483" s="42"/>
      <c r="N483" s="42"/>
      <c r="O483" s="61"/>
      <c r="P483" s="64"/>
      <c r="X483" s="102" t="b">
        <f t="shared" si="7"/>
        <v>0</v>
      </c>
    </row>
    <row r="484" spans="1:24">
      <c r="A484" s="8"/>
      <c r="B484" s="8"/>
      <c r="C484" s="8"/>
      <c r="D484" s="54"/>
      <c r="E484" s="8"/>
      <c r="F484" s="8"/>
      <c r="G484" s="8"/>
      <c r="H484" s="8"/>
      <c r="I484" s="120"/>
      <c r="J484" s="42"/>
      <c r="K484" s="124" t="str">
        <f>IF(AND($I484&gt;0,$J484&lt;&gt;"",$J484&gt;40000),WORKDAY.INTL($J484,INT(($I484+项目参数!$J$29-1)/项目参数!$J$29)-1,1,项目参数!$B$2:$B$200),"")</f>
        <v/>
      </c>
      <c r="L484" s="125" t="str">
        <f>IF(AND($M484&lt;&gt;"",$M484&gt;40000,$N484&lt;&gt;"",$N484&gt;40000),(1+NETWORKDAYS.INTL($M484,$N484,1,项目参数!$B$2:$B$200))*项目参数!$J$29,"")</f>
        <v/>
      </c>
      <c r="M484" s="42"/>
      <c r="N484" s="42"/>
      <c r="O484" s="61"/>
      <c r="P484" s="64"/>
      <c r="X484" s="102" t="b">
        <f t="shared" si="7"/>
        <v>0</v>
      </c>
    </row>
    <row r="485" spans="1:24">
      <c r="A485" s="8"/>
      <c r="B485" s="8"/>
      <c r="C485" s="8"/>
      <c r="D485" s="54"/>
      <c r="E485" s="8"/>
      <c r="F485" s="8"/>
      <c r="G485" s="8"/>
      <c r="H485" s="8"/>
      <c r="I485" s="120"/>
      <c r="J485" s="42"/>
      <c r="K485" s="124" t="str">
        <f>IF(AND($I485&gt;0,$J485&lt;&gt;"",$J485&gt;40000),WORKDAY.INTL($J485,INT(($I485+项目参数!$J$29-1)/项目参数!$J$29)-1,1,项目参数!$B$2:$B$200),"")</f>
        <v/>
      </c>
      <c r="L485" s="125" t="str">
        <f>IF(AND($M485&lt;&gt;"",$M485&gt;40000,$N485&lt;&gt;"",$N485&gt;40000),(1+NETWORKDAYS.INTL($M485,$N485,1,项目参数!$B$2:$B$200))*项目参数!$J$29,"")</f>
        <v/>
      </c>
      <c r="M485" s="42"/>
      <c r="N485" s="42"/>
      <c r="O485" s="61"/>
      <c r="P485" s="64"/>
      <c r="X485" s="102" t="b">
        <f t="shared" si="7"/>
        <v>0</v>
      </c>
    </row>
    <row r="486" spans="1:24">
      <c r="A486" s="8"/>
      <c r="B486" s="8"/>
      <c r="C486" s="8"/>
      <c r="D486" s="54"/>
      <c r="E486" s="8"/>
      <c r="F486" s="8"/>
      <c r="G486" s="8"/>
      <c r="H486" s="8"/>
      <c r="I486" s="120"/>
      <c r="J486" s="42"/>
      <c r="K486" s="124" t="str">
        <f>IF(AND($I486&gt;0,$J486&lt;&gt;"",$J486&gt;40000),WORKDAY.INTL($J486,INT(($I486+项目参数!$J$29-1)/项目参数!$J$29)-1,1,项目参数!$B$2:$B$200),"")</f>
        <v/>
      </c>
      <c r="L486" s="125" t="str">
        <f>IF(AND($M486&lt;&gt;"",$M486&gt;40000,$N486&lt;&gt;"",$N486&gt;40000),(1+NETWORKDAYS.INTL($M486,$N486,1,项目参数!$B$2:$B$200))*项目参数!$J$29,"")</f>
        <v/>
      </c>
      <c r="M486" s="42"/>
      <c r="N486" s="42"/>
      <c r="O486" s="61"/>
      <c r="P486" s="64"/>
      <c r="X486" s="102" t="b">
        <f t="shared" si="7"/>
        <v>0</v>
      </c>
    </row>
    <row r="487" spans="1:24">
      <c r="A487" s="8"/>
      <c r="B487" s="8"/>
      <c r="C487" s="8"/>
      <c r="D487" s="54"/>
      <c r="E487" s="8"/>
      <c r="F487" s="8"/>
      <c r="G487" s="8"/>
      <c r="H487" s="8"/>
      <c r="I487" s="120"/>
      <c r="J487" s="42"/>
      <c r="K487" s="124" t="str">
        <f>IF(AND($I487&gt;0,$J487&lt;&gt;"",$J487&gt;40000),WORKDAY.INTL($J487,INT(($I487+项目参数!$J$29-1)/项目参数!$J$29)-1,1,项目参数!$B$2:$B$200),"")</f>
        <v/>
      </c>
      <c r="L487" s="125" t="str">
        <f>IF(AND($M487&lt;&gt;"",$M487&gt;40000,$N487&lt;&gt;"",$N487&gt;40000),(1+NETWORKDAYS.INTL($M487,$N487,1,项目参数!$B$2:$B$200))*项目参数!$J$29,"")</f>
        <v/>
      </c>
      <c r="M487" s="42"/>
      <c r="N487" s="42"/>
      <c r="O487" s="61"/>
      <c r="P487" s="64"/>
      <c r="X487" s="102" t="b">
        <f t="shared" si="7"/>
        <v>0</v>
      </c>
    </row>
    <row r="488" spans="1:24">
      <c r="A488" s="8"/>
      <c r="B488" s="8"/>
      <c r="C488" s="8"/>
      <c r="D488" s="54"/>
      <c r="E488" s="8"/>
      <c r="F488" s="8"/>
      <c r="G488" s="8"/>
      <c r="H488" s="8"/>
      <c r="I488" s="120"/>
      <c r="J488" s="42"/>
      <c r="K488" s="124" t="str">
        <f>IF(AND($I488&gt;0,$J488&lt;&gt;"",$J488&gt;40000),WORKDAY.INTL($J488,INT(($I488+项目参数!$J$29-1)/项目参数!$J$29)-1,1,项目参数!$B$2:$B$200),"")</f>
        <v/>
      </c>
      <c r="L488" s="125" t="str">
        <f>IF(AND($M488&lt;&gt;"",$M488&gt;40000,$N488&lt;&gt;"",$N488&gt;40000),(1+NETWORKDAYS.INTL($M488,$N488,1,项目参数!$B$2:$B$200))*项目参数!$J$29,"")</f>
        <v/>
      </c>
      <c r="M488" s="42"/>
      <c r="N488" s="42"/>
      <c r="O488" s="61"/>
      <c r="P488" s="64"/>
      <c r="X488" s="102" t="b">
        <f t="shared" si="7"/>
        <v>0</v>
      </c>
    </row>
    <row r="489" spans="1:24">
      <c r="A489" s="8"/>
      <c r="B489" s="8"/>
      <c r="C489" s="8"/>
      <c r="D489" s="54"/>
      <c r="E489" s="8"/>
      <c r="F489" s="8"/>
      <c r="G489" s="8"/>
      <c r="H489" s="8"/>
      <c r="I489" s="120"/>
      <c r="J489" s="42"/>
      <c r="K489" s="124" t="str">
        <f>IF(AND($I489&gt;0,$J489&lt;&gt;"",$J489&gt;40000),WORKDAY.INTL($J489,INT(($I489+项目参数!$J$29-1)/项目参数!$J$29)-1,1,项目参数!$B$2:$B$200),"")</f>
        <v/>
      </c>
      <c r="L489" s="125" t="str">
        <f>IF(AND($M489&lt;&gt;"",$M489&gt;40000,$N489&lt;&gt;"",$N489&gt;40000),(1+NETWORKDAYS.INTL($M489,$N489,1,项目参数!$B$2:$B$200))*项目参数!$J$29,"")</f>
        <v/>
      </c>
      <c r="M489" s="42"/>
      <c r="N489" s="42"/>
      <c r="O489" s="61"/>
      <c r="P489" s="64"/>
      <c r="X489" s="102" t="b">
        <f t="shared" si="7"/>
        <v>0</v>
      </c>
    </row>
    <row r="490" spans="1:24">
      <c r="A490" s="8"/>
      <c r="B490" s="8"/>
      <c r="C490" s="8"/>
      <c r="D490" s="54"/>
      <c r="E490" s="8"/>
      <c r="F490" s="8"/>
      <c r="G490" s="8"/>
      <c r="H490" s="8"/>
      <c r="I490" s="120"/>
      <c r="J490" s="42"/>
      <c r="K490" s="124" t="str">
        <f>IF(AND($I490&gt;0,$J490&lt;&gt;"",$J490&gt;40000),WORKDAY.INTL($J490,INT(($I490+项目参数!$J$29-1)/项目参数!$J$29)-1,1,项目参数!$B$2:$B$200),"")</f>
        <v/>
      </c>
      <c r="L490" s="125" t="str">
        <f>IF(AND($M490&lt;&gt;"",$M490&gt;40000,$N490&lt;&gt;"",$N490&gt;40000),(1+NETWORKDAYS.INTL($M490,$N490,1,项目参数!$B$2:$B$200))*项目参数!$J$29,"")</f>
        <v/>
      </c>
      <c r="M490" s="42"/>
      <c r="N490" s="42"/>
      <c r="O490" s="61"/>
      <c r="P490" s="64"/>
      <c r="X490" s="102" t="b">
        <f t="shared" si="7"/>
        <v>0</v>
      </c>
    </row>
    <row r="491" spans="1:24">
      <c r="A491" s="8"/>
      <c r="B491" s="8"/>
      <c r="C491" s="8"/>
      <c r="D491" s="54"/>
      <c r="E491" s="8"/>
      <c r="F491" s="8"/>
      <c r="G491" s="8"/>
      <c r="H491" s="8"/>
      <c r="I491" s="120"/>
      <c r="J491" s="42"/>
      <c r="K491" s="124" t="str">
        <f>IF(AND($I491&gt;0,$J491&lt;&gt;"",$J491&gt;40000),WORKDAY.INTL($J491,INT(($I491+项目参数!$J$29-1)/项目参数!$J$29)-1,1,项目参数!$B$2:$B$200),"")</f>
        <v/>
      </c>
      <c r="L491" s="125" t="str">
        <f>IF(AND($M491&lt;&gt;"",$M491&gt;40000,$N491&lt;&gt;"",$N491&gt;40000),(1+NETWORKDAYS.INTL($M491,$N491,1,项目参数!$B$2:$B$200))*项目参数!$J$29,"")</f>
        <v/>
      </c>
      <c r="M491" s="42"/>
      <c r="N491" s="42"/>
      <c r="O491" s="61"/>
      <c r="P491" s="64"/>
      <c r="X491" s="102" t="b">
        <f t="shared" si="7"/>
        <v>0</v>
      </c>
    </row>
    <row r="492" spans="1:24">
      <c r="A492" s="8"/>
      <c r="B492" s="8"/>
      <c r="C492" s="8"/>
      <c r="D492" s="54"/>
      <c r="E492" s="8"/>
      <c r="F492" s="8"/>
      <c r="G492" s="8"/>
      <c r="H492" s="8"/>
      <c r="I492" s="120"/>
      <c r="J492" s="42"/>
      <c r="K492" s="124" t="str">
        <f>IF(AND($I492&gt;0,$J492&lt;&gt;"",$J492&gt;40000),WORKDAY.INTL($J492,INT(($I492+项目参数!$J$29-1)/项目参数!$J$29)-1,1,项目参数!$B$2:$B$200),"")</f>
        <v/>
      </c>
      <c r="L492" s="125" t="str">
        <f>IF(AND($M492&lt;&gt;"",$M492&gt;40000,$N492&lt;&gt;"",$N492&gt;40000),(1+NETWORKDAYS.INTL($M492,$N492,1,项目参数!$B$2:$B$200))*项目参数!$J$29,"")</f>
        <v/>
      </c>
      <c r="M492" s="42"/>
      <c r="N492" s="42"/>
      <c r="O492" s="61"/>
      <c r="P492" s="64"/>
      <c r="X492" s="102" t="b">
        <f t="shared" si="7"/>
        <v>0</v>
      </c>
    </row>
    <row r="493" spans="1:24">
      <c r="A493" s="8"/>
      <c r="B493" s="8"/>
      <c r="C493" s="8"/>
      <c r="D493" s="54"/>
      <c r="E493" s="8"/>
      <c r="F493" s="8"/>
      <c r="G493" s="8"/>
      <c r="H493" s="8"/>
      <c r="I493" s="120"/>
      <c r="J493" s="42"/>
      <c r="K493" s="124" t="str">
        <f>IF(AND($I493&gt;0,$J493&lt;&gt;"",$J493&gt;40000),WORKDAY.INTL($J493,INT(($I493+项目参数!$J$29-1)/项目参数!$J$29)-1,1,项目参数!$B$2:$B$200),"")</f>
        <v/>
      </c>
      <c r="L493" s="125" t="str">
        <f>IF(AND($M493&lt;&gt;"",$M493&gt;40000,$N493&lt;&gt;"",$N493&gt;40000),(1+NETWORKDAYS.INTL($M493,$N493,1,项目参数!$B$2:$B$200))*项目参数!$J$29,"")</f>
        <v/>
      </c>
      <c r="M493" s="42"/>
      <c r="N493" s="42"/>
      <c r="O493" s="61"/>
      <c r="P493" s="64"/>
      <c r="X493" s="102" t="b">
        <f t="shared" si="7"/>
        <v>0</v>
      </c>
    </row>
    <row r="494" spans="1:24">
      <c r="A494" s="8"/>
      <c r="B494" s="8"/>
      <c r="C494" s="8"/>
      <c r="D494" s="54"/>
      <c r="E494" s="8"/>
      <c r="F494" s="8"/>
      <c r="G494" s="8"/>
      <c r="H494" s="8"/>
      <c r="I494" s="120"/>
      <c r="J494" s="42"/>
      <c r="K494" s="124" t="str">
        <f>IF(AND($I494&gt;0,$J494&lt;&gt;"",$J494&gt;40000),WORKDAY.INTL($J494,INT(($I494+项目参数!$J$29-1)/项目参数!$J$29)-1,1,项目参数!$B$2:$B$200),"")</f>
        <v/>
      </c>
      <c r="L494" s="125" t="str">
        <f>IF(AND($M494&lt;&gt;"",$M494&gt;40000,$N494&lt;&gt;"",$N494&gt;40000),(1+NETWORKDAYS.INTL($M494,$N494,1,项目参数!$B$2:$B$200))*项目参数!$J$29,"")</f>
        <v/>
      </c>
      <c r="M494" s="42"/>
      <c r="N494" s="42"/>
      <c r="O494" s="61"/>
      <c r="P494" s="64"/>
      <c r="X494" s="102" t="b">
        <f t="shared" si="7"/>
        <v>0</v>
      </c>
    </row>
    <row r="495" spans="1:24">
      <c r="A495" s="8"/>
      <c r="B495" s="8"/>
      <c r="C495" s="8"/>
      <c r="D495" s="54"/>
      <c r="E495" s="8"/>
      <c r="F495" s="8"/>
      <c r="G495" s="8"/>
      <c r="H495" s="8"/>
      <c r="I495" s="120"/>
      <c r="J495" s="42"/>
      <c r="K495" s="124" t="str">
        <f>IF(AND($I495&gt;0,$J495&lt;&gt;"",$J495&gt;40000),WORKDAY.INTL($J495,INT(($I495+项目参数!$J$29-1)/项目参数!$J$29)-1,1,项目参数!$B$2:$B$200),"")</f>
        <v/>
      </c>
      <c r="L495" s="125" t="str">
        <f>IF(AND($M495&lt;&gt;"",$M495&gt;40000,$N495&lt;&gt;"",$N495&gt;40000),(1+NETWORKDAYS.INTL($M495,$N495,1,项目参数!$B$2:$B$200))*项目参数!$J$29,"")</f>
        <v/>
      </c>
      <c r="M495" s="42"/>
      <c r="N495" s="42"/>
      <c r="O495" s="61"/>
      <c r="P495" s="64"/>
      <c r="X495" s="102" t="b">
        <f t="shared" si="7"/>
        <v>0</v>
      </c>
    </row>
    <row r="496" spans="1:24">
      <c r="A496" s="8"/>
      <c r="B496" s="8"/>
      <c r="C496" s="8"/>
      <c r="D496" s="54"/>
      <c r="E496" s="8"/>
      <c r="F496" s="8"/>
      <c r="G496" s="8"/>
      <c r="H496" s="8"/>
      <c r="I496" s="120"/>
      <c r="J496" s="42"/>
      <c r="K496" s="124" t="str">
        <f>IF(AND($I496&gt;0,$J496&lt;&gt;"",$J496&gt;40000),WORKDAY.INTL($J496,INT(($I496+项目参数!$J$29-1)/项目参数!$J$29)-1,1,项目参数!$B$2:$B$200),"")</f>
        <v/>
      </c>
      <c r="L496" s="125" t="str">
        <f>IF(AND($M496&lt;&gt;"",$M496&gt;40000,$N496&lt;&gt;"",$N496&gt;40000),(1+NETWORKDAYS.INTL($M496,$N496,1,项目参数!$B$2:$B$200))*项目参数!$J$29,"")</f>
        <v/>
      </c>
      <c r="M496" s="42"/>
      <c r="N496" s="42"/>
      <c r="O496" s="61"/>
      <c r="P496" s="64"/>
      <c r="X496" s="102" t="b">
        <f t="shared" si="7"/>
        <v>0</v>
      </c>
    </row>
    <row r="497" spans="1:24">
      <c r="A497" s="8"/>
      <c r="B497" s="8"/>
      <c r="C497" s="8"/>
      <c r="D497" s="54"/>
      <c r="E497" s="8"/>
      <c r="F497" s="8"/>
      <c r="G497" s="8"/>
      <c r="H497" s="8"/>
      <c r="I497" s="120"/>
      <c r="J497" s="42"/>
      <c r="K497" s="124" t="str">
        <f>IF(AND($I497&gt;0,$J497&lt;&gt;"",$J497&gt;40000),WORKDAY.INTL($J497,INT(($I497+项目参数!$J$29-1)/项目参数!$J$29)-1,1,项目参数!$B$2:$B$200),"")</f>
        <v/>
      </c>
      <c r="L497" s="125" t="str">
        <f>IF(AND($M497&lt;&gt;"",$M497&gt;40000,$N497&lt;&gt;"",$N497&gt;40000),(1+NETWORKDAYS.INTL($M497,$N497,1,项目参数!$B$2:$B$200))*项目参数!$J$29,"")</f>
        <v/>
      </c>
      <c r="M497" s="42"/>
      <c r="N497" s="42"/>
      <c r="O497" s="61"/>
      <c r="P497" s="64"/>
      <c r="X497" s="102" t="b">
        <f t="shared" si="7"/>
        <v>0</v>
      </c>
    </row>
    <row r="498" spans="1:24">
      <c r="A498" s="8"/>
      <c r="B498" s="8"/>
      <c r="C498" s="8"/>
      <c r="D498" s="54"/>
      <c r="E498" s="8"/>
      <c r="F498" s="8"/>
      <c r="G498" s="8"/>
      <c r="H498" s="8"/>
      <c r="I498" s="120"/>
      <c r="J498" s="42"/>
      <c r="K498" s="124" t="str">
        <f>IF(AND($I498&gt;0,$J498&lt;&gt;"",$J498&gt;40000),WORKDAY.INTL($J498,INT(($I498+项目参数!$J$29-1)/项目参数!$J$29)-1,1,项目参数!$B$2:$B$200),"")</f>
        <v/>
      </c>
      <c r="L498" s="125" t="str">
        <f>IF(AND($M498&lt;&gt;"",$M498&gt;40000,$N498&lt;&gt;"",$N498&gt;40000),(1+NETWORKDAYS.INTL($M498,$N498,1,项目参数!$B$2:$B$200))*项目参数!$J$29,"")</f>
        <v/>
      </c>
      <c r="M498" s="42"/>
      <c r="N498" s="42"/>
      <c r="O498" s="61"/>
      <c r="P498" s="64"/>
      <c r="X498" s="102" t="b">
        <f t="shared" si="7"/>
        <v>0</v>
      </c>
    </row>
    <row r="499" spans="1:24">
      <c r="A499" s="8"/>
      <c r="B499" s="8"/>
      <c r="C499" s="8"/>
      <c r="D499" s="54"/>
      <c r="E499" s="8"/>
      <c r="F499" s="8"/>
      <c r="G499" s="8"/>
      <c r="H499" s="8"/>
      <c r="I499" s="120"/>
      <c r="J499" s="42"/>
      <c r="K499" s="124" t="str">
        <f>IF(AND($I499&gt;0,$J499&lt;&gt;"",$J499&gt;40000),WORKDAY.INTL($J499,INT(($I499+项目参数!$J$29-1)/项目参数!$J$29)-1,1,项目参数!$B$2:$B$200),"")</f>
        <v/>
      </c>
      <c r="L499" s="125" t="str">
        <f>IF(AND($M499&lt;&gt;"",$M499&gt;40000,$N499&lt;&gt;"",$N499&gt;40000),(1+NETWORKDAYS.INTL($M499,$N499,1,项目参数!$B$2:$B$200))*项目参数!$J$29,"")</f>
        <v/>
      </c>
      <c r="M499" s="42"/>
      <c r="N499" s="42"/>
      <c r="O499" s="61"/>
      <c r="P499" s="64"/>
      <c r="X499" s="102" t="b">
        <f t="shared" si="7"/>
        <v>0</v>
      </c>
    </row>
    <row r="500" spans="1:24">
      <c r="A500" s="8"/>
      <c r="B500" s="8"/>
      <c r="C500" s="8"/>
      <c r="D500" s="54"/>
      <c r="E500" s="8"/>
      <c r="F500" s="8"/>
      <c r="G500" s="8"/>
      <c r="H500" s="8"/>
      <c r="I500" s="120"/>
      <c r="J500" s="42"/>
      <c r="K500" s="124" t="str">
        <f>IF(AND($I500&gt;0,$J500&lt;&gt;"",$J500&gt;40000),WORKDAY.INTL($J500,INT(($I500+项目参数!$J$29-1)/项目参数!$J$29)-1,1,项目参数!$B$2:$B$200),"")</f>
        <v/>
      </c>
      <c r="L500" s="125" t="str">
        <f>IF(AND($M500&lt;&gt;"",$M500&gt;40000,$N500&lt;&gt;"",$N500&gt;40000),(1+NETWORKDAYS.INTL($M500,$N500,1,项目参数!$B$2:$B$200))*项目参数!$J$29,"")</f>
        <v/>
      </c>
      <c r="M500" s="42"/>
      <c r="N500" s="42"/>
      <c r="O500" s="61"/>
      <c r="P500" s="64"/>
      <c r="X500" s="102" t="b">
        <f t="shared" si="7"/>
        <v>0</v>
      </c>
    </row>
    <row r="501" spans="1:24">
      <c r="A501" s="8"/>
      <c r="B501" s="8"/>
      <c r="C501" s="8"/>
      <c r="D501" s="54"/>
      <c r="E501" s="8"/>
      <c r="F501" s="8"/>
      <c r="G501" s="8"/>
      <c r="H501" s="8"/>
      <c r="I501" s="120"/>
      <c r="J501" s="42"/>
      <c r="K501" s="124" t="str">
        <f>IF(AND($I501&gt;0,$J501&lt;&gt;"",$J501&gt;40000),WORKDAY.INTL($J501,INT(($I501+项目参数!$J$29-1)/项目参数!$J$29)-1,1,项目参数!$B$2:$B$200),"")</f>
        <v/>
      </c>
      <c r="L501" s="125" t="str">
        <f>IF(AND($M501&lt;&gt;"",$M501&gt;40000,$N501&lt;&gt;"",$N501&gt;40000),(1+NETWORKDAYS.INTL($M501,$N501,1,项目参数!$B$2:$B$200))*项目参数!$J$29,"")</f>
        <v/>
      </c>
      <c r="M501" s="42"/>
      <c r="N501" s="42"/>
      <c r="O501" s="61"/>
      <c r="P501" s="64"/>
      <c r="X501" s="102" t="b">
        <f t="shared" si="7"/>
        <v>0</v>
      </c>
    </row>
    <row r="502" spans="1:24">
      <c r="A502" s="8"/>
      <c r="B502" s="8"/>
      <c r="C502" s="8"/>
      <c r="D502" s="54"/>
      <c r="E502" s="8"/>
      <c r="F502" s="8"/>
      <c r="G502" s="8"/>
      <c r="H502" s="8"/>
      <c r="I502" s="120"/>
      <c r="J502" s="42"/>
      <c r="K502" s="124" t="str">
        <f>IF(AND($I502&gt;0,$J502&lt;&gt;"",$J502&gt;40000),WORKDAY.INTL($J502,INT(($I502+项目参数!$J$29-1)/项目参数!$J$29)-1,1,项目参数!$B$2:$B$200),"")</f>
        <v/>
      </c>
      <c r="L502" s="125" t="str">
        <f>IF(AND($M502&lt;&gt;"",$M502&gt;40000,$N502&lt;&gt;"",$N502&gt;40000),(1+NETWORKDAYS.INTL($M502,$N502,1,项目参数!$B$2:$B$200))*项目参数!$J$29,"")</f>
        <v/>
      </c>
      <c r="M502" s="42"/>
      <c r="N502" s="42"/>
      <c r="O502" s="61"/>
      <c r="P502" s="64"/>
      <c r="X502" s="102" t="b">
        <f t="shared" si="7"/>
        <v>0</v>
      </c>
    </row>
    <row r="503" spans="1:24">
      <c r="A503" s="8"/>
      <c r="B503" s="8"/>
      <c r="C503" s="8"/>
      <c r="D503" s="54"/>
      <c r="E503" s="8"/>
      <c r="F503" s="8"/>
      <c r="G503" s="8"/>
      <c r="H503" s="8"/>
      <c r="I503" s="120"/>
      <c r="J503" s="42"/>
      <c r="K503" s="124" t="str">
        <f>IF(AND($I503&gt;0,$J503&lt;&gt;"",$J503&gt;40000),WORKDAY.INTL($J503,INT(($I503+项目参数!$J$29-1)/项目参数!$J$29)-1,1,项目参数!$B$2:$B$200),"")</f>
        <v/>
      </c>
      <c r="L503" s="125" t="str">
        <f>IF(AND($M503&lt;&gt;"",$M503&gt;40000,$N503&lt;&gt;"",$N503&gt;40000),(1+NETWORKDAYS.INTL($M503,$N503,1,项目参数!$B$2:$B$200))*项目参数!$J$29,"")</f>
        <v/>
      </c>
      <c r="M503" s="42"/>
      <c r="N503" s="42"/>
      <c r="O503" s="61"/>
      <c r="P503" s="64"/>
      <c r="X503" s="102" t="b">
        <f t="shared" si="7"/>
        <v>0</v>
      </c>
    </row>
    <row r="504" spans="1:24">
      <c r="A504" s="8"/>
      <c r="B504" s="8"/>
      <c r="C504" s="8"/>
      <c r="D504" s="54"/>
      <c r="E504" s="8"/>
      <c r="F504" s="8"/>
      <c r="G504" s="8"/>
      <c r="H504" s="8"/>
      <c r="I504" s="120"/>
      <c r="J504" s="42"/>
      <c r="K504" s="124" t="str">
        <f>IF(AND($I504&gt;0,$J504&lt;&gt;"",$J504&gt;40000),WORKDAY.INTL($J504,INT(($I504+项目参数!$J$29-1)/项目参数!$J$29)-1,1,项目参数!$B$2:$B$200),"")</f>
        <v/>
      </c>
      <c r="L504" s="125" t="str">
        <f>IF(AND($M504&lt;&gt;"",$M504&gt;40000,$N504&lt;&gt;"",$N504&gt;40000),(1+NETWORKDAYS.INTL($M504,$N504,1,项目参数!$B$2:$B$200))*项目参数!$J$29,"")</f>
        <v/>
      </c>
      <c r="M504" s="42"/>
      <c r="N504" s="42"/>
      <c r="O504" s="61"/>
      <c r="P504" s="64"/>
      <c r="X504" s="102" t="b">
        <f t="shared" si="7"/>
        <v>0</v>
      </c>
    </row>
    <row r="505" spans="1:24">
      <c r="A505" s="8"/>
      <c r="B505" s="8"/>
      <c r="C505" s="8"/>
      <c r="D505" s="54"/>
      <c r="E505" s="8"/>
      <c r="F505" s="8"/>
      <c r="G505" s="8"/>
      <c r="H505" s="8"/>
      <c r="I505" s="120"/>
      <c r="J505" s="42"/>
      <c r="K505" s="124" t="str">
        <f>IF(AND($I505&gt;0,$J505&lt;&gt;"",$J505&gt;40000),WORKDAY.INTL($J505,INT(($I505+项目参数!$J$29-1)/项目参数!$J$29)-1,1,项目参数!$B$2:$B$200),"")</f>
        <v/>
      </c>
      <c r="L505" s="125" t="str">
        <f>IF(AND($M505&lt;&gt;"",$M505&gt;40000,$N505&lt;&gt;"",$N505&gt;40000),(1+NETWORKDAYS.INTL($M505,$N505,1,项目参数!$B$2:$B$200))*项目参数!$J$29,"")</f>
        <v/>
      </c>
      <c r="M505" s="42"/>
      <c r="N505" s="42"/>
      <c r="O505" s="61"/>
      <c r="P505" s="64"/>
      <c r="X505" s="102" t="b">
        <f t="shared" si="7"/>
        <v>0</v>
      </c>
    </row>
    <row r="506" spans="1:24">
      <c r="A506" s="8"/>
      <c r="B506" s="8"/>
      <c r="C506" s="8"/>
      <c r="D506" s="54"/>
      <c r="E506" s="8"/>
      <c r="F506" s="8"/>
      <c r="G506" s="8"/>
      <c r="H506" s="8"/>
      <c r="I506" s="120"/>
      <c r="J506" s="42"/>
      <c r="K506" s="124" t="str">
        <f>IF(AND($I506&gt;0,$J506&lt;&gt;"",$J506&gt;40000),WORKDAY.INTL($J506,INT(($I506+项目参数!$J$29-1)/项目参数!$J$29)-1,1,项目参数!$B$2:$B$200),"")</f>
        <v/>
      </c>
      <c r="L506" s="125" t="str">
        <f>IF(AND($M506&lt;&gt;"",$M506&gt;40000,$N506&lt;&gt;"",$N506&gt;40000),(1+NETWORKDAYS.INTL($M506,$N506,1,项目参数!$B$2:$B$200))*项目参数!$J$29,"")</f>
        <v/>
      </c>
      <c r="M506" s="42"/>
      <c r="N506" s="42"/>
      <c r="O506" s="61"/>
      <c r="P506" s="64"/>
      <c r="X506" s="102" t="b">
        <f t="shared" si="7"/>
        <v>0</v>
      </c>
    </row>
    <row r="507" spans="1:24">
      <c r="A507" s="8"/>
      <c r="B507" s="8"/>
      <c r="C507" s="8"/>
      <c r="D507" s="54"/>
      <c r="E507" s="8"/>
      <c r="F507" s="8"/>
      <c r="G507" s="8"/>
      <c r="H507" s="8"/>
      <c r="I507" s="120"/>
      <c r="J507" s="42"/>
      <c r="K507" s="124" t="str">
        <f>IF(AND($I507&gt;0,$J507&lt;&gt;"",$J507&gt;40000),WORKDAY.INTL($J507,INT(($I507+项目参数!$J$29-1)/项目参数!$J$29)-1,1,项目参数!$B$2:$B$200),"")</f>
        <v/>
      </c>
      <c r="L507" s="125" t="str">
        <f>IF(AND($M507&lt;&gt;"",$M507&gt;40000,$N507&lt;&gt;"",$N507&gt;40000),(1+NETWORKDAYS.INTL($M507,$N507,1,项目参数!$B$2:$B$200))*项目参数!$J$29,"")</f>
        <v/>
      </c>
      <c r="M507" s="42"/>
      <c r="N507" s="42"/>
      <c r="O507" s="61"/>
      <c r="P507" s="64"/>
      <c r="X507" s="102" t="b">
        <f t="shared" si="7"/>
        <v>0</v>
      </c>
    </row>
    <row r="508" spans="1:24">
      <c r="A508" s="8"/>
      <c r="B508" s="8"/>
      <c r="C508" s="8"/>
      <c r="D508" s="54"/>
      <c r="E508" s="8"/>
      <c r="F508" s="8"/>
      <c r="G508" s="8"/>
      <c r="H508" s="8"/>
      <c r="I508" s="120"/>
      <c r="J508" s="42"/>
      <c r="K508" s="124" t="str">
        <f>IF(AND($I508&gt;0,$J508&lt;&gt;"",$J508&gt;40000),WORKDAY.INTL($J508,INT(($I508+项目参数!$J$29-1)/项目参数!$J$29)-1,1,项目参数!$B$2:$B$200),"")</f>
        <v/>
      </c>
      <c r="L508" s="125" t="str">
        <f>IF(AND($M508&lt;&gt;"",$M508&gt;40000,$N508&lt;&gt;"",$N508&gt;40000),(1+NETWORKDAYS.INTL($M508,$N508,1,项目参数!$B$2:$B$200))*项目参数!$J$29,"")</f>
        <v/>
      </c>
      <c r="M508" s="42"/>
      <c r="N508" s="42"/>
      <c r="O508" s="61"/>
      <c r="P508" s="64"/>
      <c r="X508" s="102" t="b">
        <f t="shared" si="7"/>
        <v>0</v>
      </c>
    </row>
    <row r="509" spans="1:24">
      <c r="A509" s="8"/>
      <c r="B509" s="8"/>
      <c r="C509" s="8"/>
      <c r="D509" s="54"/>
      <c r="E509" s="8"/>
      <c r="F509" s="8"/>
      <c r="G509" s="8"/>
      <c r="H509" s="8"/>
      <c r="I509" s="120"/>
      <c r="J509" s="42"/>
      <c r="K509" s="124" t="str">
        <f>IF(AND($I509&gt;0,$J509&lt;&gt;"",$J509&gt;40000),WORKDAY.INTL($J509,INT(($I509+项目参数!$J$29-1)/项目参数!$J$29)-1,1,项目参数!$B$2:$B$200),"")</f>
        <v/>
      </c>
      <c r="L509" s="125" t="str">
        <f>IF(AND($M509&lt;&gt;"",$M509&gt;40000,$N509&lt;&gt;"",$N509&gt;40000),(1+NETWORKDAYS.INTL($M509,$N509,1,项目参数!$B$2:$B$200))*项目参数!$J$29,"")</f>
        <v/>
      </c>
      <c r="M509" s="42"/>
      <c r="N509" s="42"/>
      <c r="O509" s="61"/>
      <c r="P509" s="64"/>
      <c r="X509" s="102" t="b">
        <f t="shared" si="7"/>
        <v>0</v>
      </c>
    </row>
    <row r="510" spans="1:24">
      <c r="A510" s="8"/>
      <c r="B510" s="8"/>
      <c r="C510" s="8"/>
      <c r="D510" s="54"/>
      <c r="E510" s="8"/>
      <c r="F510" s="8"/>
      <c r="G510" s="8"/>
      <c r="H510" s="8"/>
      <c r="I510" s="120"/>
      <c r="J510" s="42"/>
      <c r="K510" s="124" t="str">
        <f>IF(AND($I510&gt;0,$J510&lt;&gt;"",$J510&gt;40000),WORKDAY.INTL($J510,INT(($I510+项目参数!$J$29-1)/项目参数!$J$29)-1,1,项目参数!$B$2:$B$200),"")</f>
        <v/>
      </c>
      <c r="L510" s="125" t="str">
        <f>IF(AND($M510&lt;&gt;"",$M510&gt;40000,$N510&lt;&gt;"",$N510&gt;40000),(1+NETWORKDAYS.INTL($M510,$N510,1,项目参数!$B$2:$B$200))*项目参数!$J$29,"")</f>
        <v/>
      </c>
      <c r="M510" s="42"/>
      <c r="N510" s="42"/>
      <c r="O510" s="61"/>
      <c r="P510" s="64"/>
      <c r="X510" s="102" t="b">
        <f t="shared" si="7"/>
        <v>0</v>
      </c>
    </row>
    <row r="511" spans="1:24">
      <c r="A511" s="8"/>
      <c r="B511" s="8"/>
      <c r="C511" s="8"/>
      <c r="D511" s="54"/>
      <c r="E511" s="8"/>
      <c r="F511" s="8"/>
      <c r="G511" s="8"/>
      <c r="H511" s="8"/>
      <c r="I511" s="120"/>
      <c r="J511" s="42"/>
      <c r="K511" s="124" t="str">
        <f>IF(AND($I511&gt;0,$J511&lt;&gt;"",$J511&gt;40000),WORKDAY.INTL($J511,INT(($I511+项目参数!$J$29-1)/项目参数!$J$29)-1,1,项目参数!$B$2:$B$200),"")</f>
        <v/>
      </c>
      <c r="L511" s="125" t="str">
        <f>IF(AND($M511&lt;&gt;"",$M511&gt;40000,$N511&lt;&gt;"",$N511&gt;40000),(1+NETWORKDAYS.INTL($M511,$N511,1,项目参数!$B$2:$B$200))*项目参数!$J$29,"")</f>
        <v/>
      </c>
      <c r="M511" s="42"/>
      <c r="N511" s="42"/>
      <c r="O511" s="61"/>
      <c r="P511" s="64"/>
      <c r="X511" s="102" t="b">
        <f t="shared" si="7"/>
        <v>0</v>
      </c>
    </row>
    <row r="512" spans="1:24">
      <c r="A512" s="8"/>
      <c r="B512" s="8"/>
      <c r="C512" s="8"/>
      <c r="D512" s="54"/>
      <c r="E512" s="8"/>
      <c r="F512" s="8"/>
      <c r="G512" s="8"/>
      <c r="H512" s="8"/>
      <c r="I512" s="120"/>
      <c r="J512" s="42"/>
      <c r="K512" s="124" t="str">
        <f>IF(AND($I512&gt;0,$J512&lt;&gt;"",$J512&gt;40000),WORKDAY.INTL($J512,INT(($I512+项目参数!$J$29-1)/项目参数!$J$29)-1,1,项目参数!$B$2:$B$200),"")</f>
        <v/>
      </c>
      <c r="L512" s="125" t="str">
        <f>IF(AND($M512&lt;&gt;"",$M512&gt;40000,$N512&lt;&gt;"",$N512&gt;40000),(1+NETWORKDAYS.INTL($M512,$N512,1,项目参数!$B$2:$B$200))*项目参数!$J$29,"")</f>
        <v/>
      </c>
      <c r="M512" s="42"/>
      <c r="N512" s="42"/>
      <c r="O512" s="61"/>
      <c r="P512" s="64"/>
      <c r="X512" s="102" t="b">
        <f t="shared" si="7"/>
        <v>0</v>
      </c>
    </row>
    <row r="513" spans="1:24">
      <c r="A513" s="8"/>
      <c r="B513" s="8"/>
      <c r="C513" s="8"/>
      <c r="D513" s="54"/>
      <c r="E513" s="8"/>
      <c r="F513" s="8"/>
      <c r="G513" s="8"/>
      <c r="H513" s="8"/>
      <c r="I513" s="120"/>
      <c r="J513" s="42"/>
      <c r="K513" s="124" t="str">
        <f>IF(AND($I513&gt;0,$J513&lt;&gt;"",$J513&gt;40000),WORKDAY.INTL($J513,INT(($I513+项目参数!$J$29-1)/项目参数!$J$29)-1,1,项目参数!$B$2:$B$200),"")</f>
        <v/>
      </c>
      <c r="L513" s="125" t="str">
        <f>IF(AND($M513&lt;&gt;"",$M513&gt;40000,$N513&lt;&gt;"",$N513&gt;40000),(1+NETWORKDAYS.INTL($M513,$N513,1,项目参数!$B$2:$B$200))*项目参数!$J$29,"")</f>
        <v/>
      </c>
      <c r="M513" s="42"/>
      <c r="N513" s="42"/>
      <c r="O513" s="61"/>
      <c r="P513" s="64"/>
      <c r="X513" s="102" t="b">
        <f t="shared" si="7"/>
        <v>0</v>
      </c>
    </row>
    <row r="514" spans="1:24">
      <c r="A514" s="8"/>
      <c r="B514" s="8"/>
      <c r="C514" s="8"/>
      <c r="D514" s="54"/>
      <c r="E514" s="8"/>
      <c r="F514" s="8"/>
      <c r="G514" s="8"/>
      <c r="H514" s="8"/>
      <c r="I514" s="120"/>
      <c r="J514" s="42"/>
      <c r="K514" s="124" t="str">
        <f>IF(AND($I514&gt;0,$J514&lt;&gt;"",$J514&gt;40000),WORKDAY.INTL($J514,INT(($I514+项目参数!$J$29-1)/项目参数!$J$29)-1,1,项目参数!$B$2:$B$200),"")</f>
        <v/>
      </c>
      <c r="L514" s="125" t="str">
        <f>IF(AND($M514&lt;&gt;"",$M514&gt;40000,$N514&lt;&gt;"",$N514&gt;40000),(1+NETWORKDAYS.INTL($M514,$N514,1,项目参数!$B$2:$B$200))*项目参数!$J$29,"")</f>
        <v/>
      </c>
      <c r="M514" s="42"/>
      <c r="N514" s="42"/>
      <c r="O514" s="61"/>
      <c r="P514" s="64"/>
      <c r="X514" s="102" t="b">
        <f t="shared" ref="X514:X577" si="8">AND(LEN(A514)&gt;0,LEN(C514)&gt;3,LEN(G514)&gt;1,OR(J514=0,AND(I514&gt;0,J514&gt;40000)),OR(M514=0,M514&gt;40000))</f>
        <v>0</v>
      </c>
    </row>
    <row r="515" spans="1:24">
      <c r="A515" s="8"/>
      <c r="B515" s="8"/>
      <c r="C515" s="8"/>
      <c r="D515" s="54"/>
      <c r="E515" s="8"/>
      <c r="F515" s="8"/>
      <c r="G515" s="8"/>
      <c r="H515" s="8"/>
      <c r="I515" s="120"/>
      <c r="J515" s="42"/>
      <c r="K515" s="124" t="str">
        <f>IF(AND($I515&gt;0,$J515&lt;&gt;"",$J515&gt;40000),WORKDAY.INTL($J515,INT(($I515+项目参数!$J$29-1)/项目参数!$J$29)-1,1,项目参数!$B$2:$B$200),"")</f>
        <v/>
      </c>
      <c r="L515" s="125" t="str">
        <f>IF(AND($M515&lt;&gt;"",$M515&gt;40000,$N515&lt;&gt;"",$N515&gt;40000),(1+NETWORKDAYS.INTL($M515,$N515,1,项目参数!$B$2:$B$200))*项目参数!$J$29,"")</f>
        <v/>
      </c>
      <c r="M515" s="42"/>
      <c r="N515" s="42"/>
      <c r="O515" s="61"/>
      <c r="P515" s="64"/>
      <c r="X515" s="102" t="b">
        <f t="shared" si="8"/>
        <v>0</v>
      </c>
    </row>
    <row r="516" spans="1:24">
      <c r="A516" s="8"/>
      <c r="B516" s="8"/>
      <c r="C516" s="8"/>
      <c r="D516" s="54"/>
      <c r="E516" s="8"/>
      <c r="F516" s="8"/>
      <c r="G516" s="8"/>
      <c r="H516" s="8"/>
      <c r="I516" s="120"/>
      <c r="J516" s="42"/>
      <c r="K516" s="124" t="str">
        <f>IF(AND($I516&gt;0,$J516&lt;&gt;"",$J516&gt;40000),WORKDAY.INTL($J516,INT(($I516+项目参数!$J$29-1)/项目参数!$J$29)-1,1,项目参数!$B$2:$B$200),"")</f>
        <v/>
      </c>
      <c r="L516" s="125" t="str">
        <f>IF(AND($M516&lt;&gt;"",$M516&gt;40000,$N516&lt;&gt;"",$N516&gt;40000),(1+NETWORKDAYS.INTL($M516,$N516,1,项目参数!$B$2:$B$200))*项目参数!$J$29,"")</f>
        <v/>
      </c>
      <c r="M516" s="42"/>
      <c r="N516" s="42"/>
      <c r="O516" s="61"/>
      <c r="P516" s="64"/>
      <c r="X516" s="102" t="b">
        <f t="shared" si="8"/>
        <v>0</v>
      </c>
    </row>
    <row r="517" spans="1:24">
      <c r="A517" s="8"/>
      <c r="B517" s="8"/>
      <c r="C517" s="8"/>
      <c r="D517" s="54"/>
      <c r="E517" s="8"/>
      <c r="F517" s="8"/>
      <c r="G517" s="8"/>
      <c r="H517" s="8"/>
      <c r="I517" s="120"/>
      <c r="J517" s="42"/>
      <c r="K517" s="124" t="str">
        <f>IF(AND($I517&gt;0,$J517&lt;&gt;"",$J517&gt;40000),WORKDAY.INTL($J517,INT(($I517+项目参数!$J$29-1)/项目参数!$J$29)-1,1,项目参数!$B$2:$B$200),"")</f>
        <v/>
      </c>
      <c r="L517" s="125" t="str">
        <f>IF(AND($M517&lt;&gt;"",$M517&gt;40000,$N517&lt;&gt;"",$N517&gt;40000),(1+NETWORKDAYS.INTL($M517,$N517,1,项目参数!$B$2:$B$200))*项目参数!$J$29,"")</f>
        <v/>
      </c>
      <c r="M517" s="42"/>
      <c r="N517" s="42"/>
      <c r="O517" s="61"/>
      <c r="P517" s="64"/>
      <c r="X517" s="102" t="b">
        <f t="shared" si="8"/>
        <v>0</v>
      </c>
    </row>
    <row r="518" spans="1:24">
      <c r="A518" s="8"/>
      <c r="B518" s="8"/>
      <c r="C518" s="8"/>
      <c r="D518" s="54"/>
      <c r="E518" s="8"/>
      <c r="F518" s="8"/>
      <c r="G518" s="8"/>
      <c r="H518" s="8"/>
      <c r="I518" s="120"/>
      <c r="J518" s="42"/>
      <c r="K518" s="124" t="str">
        <f>IF(AND($I518&gt;0,$J518&lt;&gt;"",$J518&gt;40000),WORKDAY.INTL($J518,INT(($I518+项目参数!$J$29-1)/项目参数!$J$29)-1,1,项目参数!$B$2:$B$200),"")</f>
        <v/>
      </c>
      <c r="L518" s="125" t="str">
        <f>IF(AND($M518&lt;&gt;"",$M518&gt;40000,$N518&lt;&gt;"",$N518&gt;40000),(1+NETWORKDAYS.INTL($M518,$N518,1,项目参数!$B$2:$B$200))*项目参数!$J$29,"")</f>
        <v/>
      </c>
      <c r="M518" s="42"/>
      <c r="N518" s="42"/>
      <c r="O518" s="61"/>
      <c r="P518" s="64"/>
      <c r="X518" s="102" t="b">
        <f t="shared" si="8"/>
        <v>0</v>
      </c>
    </row>
    <row r="519" spans="1:24">
      <c r="A519" s="8"/>
      <c r="B519" s="8"/>
      <c r="C519" s="8"/>
      <c r="D519" s="54"/>
      <c r="E519" s="8"/>
      <c r="F519" s="8"/>
      <c r="G519" s="8"/>
      <c r="H519" s="8"/>
      <c r="I519" s="120"/>
      <c r="J519" s="42"/>
      <c r="K519" s="124" t="str">
        <f>IF(AND($I519&gt;0,$J519&lt;&gt;"",$J519&gt;40000),WORKDAY.INTL($J519,INT(($I519+项目参数!$J$29-1)/项目参数!$J$29)-1,1,项目参数!$B$2:$B$200),"")</f>
        <v/>
      </c>
      <c r="L519" s="125" t="str">
        <f>IF(AND($M519&lt;&gt;"",$M519&gt;40000,$N519&lt;&gt;"",$N519&gt;40000),(1+NETWORKDAYS.INTL($M519,$N519,1,项目参数!$B$2:$B$200))*项目参数!$J$29,"")</f>
        <v/>
      </c>
      <c r="M519" s="42"/>
      <c r="N519" s="42"/>
      <c r="O519" s="61"/>
      <c r="P519" s="64"/>
      <c r="X519" s="102" t="b">
        <f t="shared" si="8"/>
        <v>0</v>
      </c>
    </row>
    <row r="520" spans="1:24">
      <c r="A520" s="8"/>
      <c r="B520" s="8"/>
      <c r="C520" s="8"/>
      <c r="D520" s="54"/>
      <c r="E520" s="8"/>
      <c r="F520" s="8"/>
      <c r="G520" s="8"/>
      <c r="H520" s="8"/>
      <c r="I520" s="120"/>
      <c r="J520" s="42"/>
      <c r="K520" s="124" t="str">
        <f>IF(AND($I520&gt;0,$J520&lt;&gt;"",$J520&gt;40000),WORKDAY.INTL($J520,INT(($I520+项目参数!$J$29-1)/项目参数!$J$29)-1,1,项目参数!$B$2:$B$200),"")</f>
        <v/>
      </c>
      <c r="L520" s="125" t="str">
        <f>IF(AND($M520&lt;&gt;"",$M520&gt;40000,$N520&lt;&gt;"",$N520&gt;40000),(1+NETWORKDAYS.INTL($M520,$N520,1,项目参数!$B$2:$B$200))*项目参数!$J$29,"")</f>
        <v/>
      </c>
      <c r="M520" s="42"/>
      <c r="N520" s="42"/>
      <c r="O520" s="61"/>
      <c r="P520" s="64"/>
      <c r="X520" s="102" t="b">
        <f t="shared" si="8"/>
        <v>0</v>
      </c>
    </row>
    <row r="521" spans="1:24">
      <c r="A521" s="8"/>
      <c r="B521" s="8"/>
      <c r="C521" s="8"/>
      <c r="D521" s="54"/>
      <c r="E521" s="8"/>
      <c r="F521" s="8"/>
      <c r="G521" s="8"/>
      <c r="H521" s="8"/>
      <c r="I521" s="120"/>
      <c r="J521" s="42"/>
      <c r="K521" s="124" t="str">
        <f>IF(AND($I521&gt;0,$J521&lt;&gt;"",$J521&gt;40000),WORKDAY.INTL($J521,INT(($I521+项目参数!$J$29-1)/项目参数!$J$29)-1,1,项目参数!$B$2:$B$200),"")</f>
        <v/>
      </c>
      <c r="L521" s="125" t="str">
        <f>IF(AND($M521&lt;&gt;"",$M521&gt;40000,$N521&lt;&gt;"",$N521&gt;40000),(1+NETWORKDAYS.INTL($M521,$N521,1,项目参数!$B$2:$B$200))*项目参数!$J$29,"")</f>
        <v/>
      </c>
      <c r="M521" s="42"/>
      <c r="N521" s="42"/>
      <c r="O521" s="61"/>
      <c r="P521" s="64"/>
      <c r="X521" s="102" t="b">
        <f t="shared" si="8"/>
        <v>0</v>
      </c>
    </row>
    <row r="522" spans="1:24">
      <c r="A522" s="8"/>
      <c r="B522" s="8"/>
      <c r="C522" s="8"/>
      <c r="D522" s="54"/>
      <c r="E522" s="8"/>
      <c r="F522" s="8"/>
      <c r="G522" s="8"/>
      <c r="H522" s="8"/>
      <c r="I522" s="120"/>
      <c r="J522" s="42"/>
      <c r="K522" s="124" t="str">
        <f>IF(AND($I522&gt;0,$J522&lt;&gt;"",$J522&gt;40000),WORKDAY.INTL($J522,INT(($I522+项目参数!$J$29-1)/项目参数!$J$29)-1,1,项目参数!$B$2:$B$200),"")</f>
        <v/>
      </c>
      <c r="L522" s="125" t="str">
        <f>IF(AND($M522&lt;&gt;"",$M522&gt;40000,$N522&lt;&gt;"",$N522&gt;40000),(1+NETWORKDAYS.INTL($M522,$N522,1,项目参数!$B$2:$B$200))*项目参数!$J$29,"")</f>
        <v/>
      </c>
      <c r="M522" s="42"/>
      <c r="N522" s="42"/>
      <c r="O522" s="61"/>
      <c r="P522" s="64"/>
      <c r="X522" s="102" t="b">
        <f t="shared" si="8"/>
        <v>0</v>
      </c>
    </row>
    <row r="523" spans="1:24">
      <c r="A523" s="8"/>
      <c r="B523" s="8"/>
      <c r="C523" s="8"/>
      <c r="D523" s="54"/>
      <c r="E523" s="8"/>
      <c r="F523" s="8"/>
      <c r="G523" s="8"/>
      <c r="H523" s="8"/>
      <c r="I523" s="120"/>
      <c r="J523" s="42"/>
      <c r="K523" s="124" t="str">
        <f>IF(AND($I523&gt;0,$J523&lt;&gt;"",$J523&gt;40000),WORKDAY.INTL($J523,INT(($I523+项目参数!$J$29-1)/项目参数!$J$29)-1,1,项目参数!$B$2:$B$200),"")</f>
        <v/>
      </c>
      <c r="L523" s="125" t="str">
        <f>IF(AND($M523&lt;&gt;"",$M523&gt;40000,$N523&lt;&gt;"",$N523&gt;40000),(1+NETWORKDAYS.INTL($M523,$N523,1,项目参数!$B$2:$B$200))*项目参数!$J$29,"")</f>
        <v/>
      </c>
      <c r="M523" s="42"/>
      <c r="N523" s="42"/>
      <c r="O523" s="61"/>
      <c r="P523" s="64"/>
      <c r="X523" s="102" t="b">
        <f t="shared" si="8"/>
        <v>0</v>
      </c>
    </row>
    <row r="524" spans="1:24">
      <c r="A524" s="8"/>
      <c r="B524" s="8"/>
      <c r="C524" s="8"/>
      <c r="D524" s="54"/>
      <c r="E524" s="8"/>
      <c r="F524" s="8"/>
      <c r="G524" s="8"/>
      <c r="H524" s="8"/>
      <c r="I524" s="120"/>
      <c r="J524" s="42"/>
      <c r="K524" s="124" t="str">
        <f>IF(AND($I524&gt;0,$J524&lt;&gt;"",$J524&gt;40000),WORKDAY.INTL($J524,INT(($I524+项目参数!$J$29-1)/项目参数!$J$29)-1,1,项目参数!$B$2:$B$200),"")</f>
        <v/>
      </c>
      <c r="L524" s="125" t="str">
        <f>IF(AND($M524&lt;&gt;"",$M524&gt;40000,$N524&lt;&gt;"",$N524&gt;40000),(1+NETWORKDAYS.INTL($M524,$N524,1,项目参数!$B$2:$B$200))*项目参数!$J$29,"")</f>
        <v/>
      </c>
      <c r="M524" s="42"/>
      <c r="N524" s="42"/>
      <c r="O524" s="61"/>
      <c r="P524" s="64"/>
      <c r="X524" s="102" t="b">
        <f t="shared" si="8"/>
        <v>0</v>
      </c>
    </row>
    <row r="525" spans="1:24">
      <c r="A525" s="8"/>
      <c r="B525" s="8"/>
      <c r="C525" s="8"/>
      <c r="D525" s="54"/>
      <c r="E525" s="8"/>
      <c r="F525" s="8"/>
      <c r="G525" s="8"/>
      <c r="H525" s="8"/>
      <c r="I525" s="120"/>
      <c r="J525" s="42"/>
      <c r="K525" s="124" t="str">
        <f>IF(AND($I525&gt;0,$J525&lt;&gt;"",$J525&gt;40000),WORKDAY.INTL($J525,INT(($I525+项目参数!$J$29-1)/项目参数!$J$29)-1,1,项目参数!$B$2:$B$200),"")</f>
        <v/>
      </c>
      <c r="L525" s="125" t="str">
        <f>IF(AND($M525&lt;&gt;"",$M525&gt;40000,$N525&lt;&gt;"",$N525&gt;40000),(1+NETWORKDAYS.INTL($M525,$N525,1,项目参数!$B$2:$B$200))*项目参数!$J$29,"")</f>
        <v/>
      </c>
      <c r="M525" s="42"/>
      <c r="N525" s="42"/>
      <c r="O525" s="61"/>
      <c r="P525" s="64"/>
      <c r="X525" s="102" t="b">
        <f t="shared" si="8"/>
        <v>0</v>
      </c>
    </row>
    <row r="526" spans="1:24">
      <c r="A526" s="8"/>
      <c r="B526" s="8"/>
      <c r="C526" s="8"/>
      <c r="D526" s="54"/>
      <c r="E526" s="8"/>
      <c r="F526" s="8"/>
      <c r="G526" s="8"/>
      <c r="H526" s="8"/>
      <c r="I526" s="120"/>
      <c r="J526" s="42"/>
      <c r="K526" s="124" t="str">
        <f>IF(AND($I526&gt;0,$J526&lt;&gt;"",$J526&gt;40000),WORKDAY.INTL($J526,INT(($I526+项目参数!$J$29-1)/项目参数!$J$29)-1,1,项目参数!$B$2:$B$200),"")</f>
        <v/>
      </c>
      <c r="L526" s="125" t="str">
        <f>IF(AND($M526&lt;&gt;"",$M526&gt;40000,$N526&lt;&gt;"",$N526&gt;40000),(1+NETWORKDAYS.INTL($M526,$N526,1,项目参数!$B$2:$B$200))*项目参数!$J$29,"")</f>
        <v/>
      </c>
      <c r="M526" s="42"/>
      <c r="N526" s="42"/>
      <c r="O526" s="61"/>
      <c r="P526" s="64"/>
      <c r="X526" s="102" t="b">
        <f t="shared" si="8"/>
        <v>0</v>
      </c>
    </row>
    <row r="527" spans="1:24">
      <c r="A527" s="8"/>
      <c r="B527" s="8"/>
      <c r="C527" s="8"/>
      <c r="D527" s="54"/>
      <c r="E527" s="8"/>
      <c r="F527" s="8"/>
      <c r="G527" s="8"/>
      <c r="H527" s="8"/>
      <c r="I527" s="120"/>
      <c r="J527" s="42"/>
      <c r="K527" s="124" t="str">
        <f>IF(AND($I527&gt;0,$J527&lt;&gt;"",$J527&gt;40000),WORKDAY.INTL($J527,INT(($I527+项目参数!$J$29-1)/项目参数!$J$29)-1,1,项目参数!$B$2:$B$200),"")</f>
        <v/>
      </c>
      <c r="L527" s="125" t="str">
        <f>IF(AND($M527&lt;&gt;"",$M527&gt;40000,$N527&lt;&gt;"",$N527&gt;40000),(1+NETWORKDAYS.INTL($M527,$N527,1,项目参数!$B$2:$B$200))*项目参数!$J$29,"")</f>
        <v/>
      </c>
      <c r="M527" s="42"/>
      <c r="N527" s="42"/>
      <c r="O527" s="61"/>
      <c r="P527" s="64"/>
      <c r="X527" s="102" t="b">
        <f t="shared" si="8"/>
        <v>0</v>
      </c>
    </row>
    <row r="528" spans="1:24">
      <c r="A528" s="8"/>
      <c r="B528" s="8"/>
      <c r="C528" s="8"/>
      <c r="D528" s="54"/>
      <c r="E528" s="8"/>
      <c r="F528" s="8"/>
      <c r="G528" s="8"/>
      <c r="H528" s="8"/>
      <c r="I528" s="120"/>
      <c r="J528" s="42"/>
      <c r="K528" s="124" t="str">
        <f>IF(AND($I528&gt;0,$J528&lt;&gt;"",$J528&gt;40000),WORKDAY.INTL($J528,INT(($I528+项目参数!$J$29-1)/项目参数!$J$29)-1,1,项目参数!$B$2:$B$200),"")</f>
        <v/>
      </c>
      <c r="L528" s="125" t="str">
        <f>IF(AND($M528&lt;&gt;"",$M528&gt;40000,$N528&lt;&gt;"",$N528&gt;40000),(1+NETWORKDAYS.INTL($M528,$N528,1,项目参数!$B$2:$B$200))*项目参数!$J$29,"")</f>
        <v/>
      </c>
      <c r="M528" s="42"/>
      <c r="N528" s="42"/>
      <c r="O528" s="61"/>
      <c r="P528" s="64"/>
      <c r="X528" s="102" t="b">
        <f t="shared" si="8"/>
        <v>0</v>
      </c>
    </row>
    <row r="529" spans="1:24">
      <c r="A529" s="8"/>
      <c r="B529" s="8"/>
      <c r="C529" s="8"/>
      <c r="D529" s="54"/>
      <c r="E529" s="8"/>
      <c r="F529" s="8"/>
      <c r="G529" s="8"/>
      <c r="H529" s="8"/>
      <c r="I529" s="120"/>
      <c r="J529" s="42"/>
      <c r="K529" s="124" t="str">
        <f>IF(AND($I529&gt;0,$J529&lt;&gt;"",$J529&gt;40000),WORKDAY.INTL($J529,INT(($I529+项目参数!$J$29-1)/项目参数!$J$29)-1,1,项目参数!$B$2:$B$200),"")</f>
        <v/>
      </c>
      <c r="L529" s="125" t="str">
        <f>IF(AND($M529&lt;&gt;"",$M529&gt;40000,$N529&lt;&gt;"",$N529&gt;40000),(1+NETWORKDAYS.INTL($M529,$N529,1,项目参数!$B$2:$B$200))*项目参数!$J$29,"")</f>
        <v/>
      </c>
      <c r="M529" s="42"/>
      <c r="N529" s="42"/>
      <c r="O529" s="61"/>
      <c r="P529" s="64"/>
      <c r="X529" s="102" t="b">
        <f t="shared" si="8"/>
        <v>0</v>
      </c>
    </row>
    <row r="530" spans="1:24">
      <c r="A530" s="8"/>
      <c r="B530" s="8"/>
      <c r="C530" s="8"/>
      <c r="D530" s="54"/>
      <c r="E530" s="8"/>
      <c r="F530" s="8"/>
      <c r="G530" s="8"/>
      <c r="H530" s="8"/>
      <c r="I530" s="120"/>
      <c r="J530" s="42"/>
      <c r="K530" s="124" t="str">
        <f>IF(AND($I530&gt;0,$J530&lt;&gt;"",$J530&gt;40000),WORKDAY.INTL($J530,INT(($I530+项目参数!$J$29-1)/项目参数!$J$29)-1,1,项目参数!$B$2:$B$200),"")</f>
        <v/>
      </c>
      <c r="L530" s="125" t="str">
        <f>IF(AND($M530&lt;&gt;"",$M530&gt;40000,$N530&lt;&gt;"",$N530&gt;40000),(1+NETWORKDAYS.INTL($M530,$N530,1,项目参数!$B$2:$B$200))*项目参数!$J$29,"")</f>
        <v/>
      </c>
      <c r="M530" s="42"/>
      <c r="N530" s="42"/>
      <c r="O530" s="61"/>
      <c r="P530" s="64"/>
      <c r="X530" s="102" t="b">
        <f t="shared" si="8"/>
        <v>0</v>
      </c>
    </row>
    <row r="531" spans="1:24">
      <c r="A531" s="8"/>
      <c r="B531" s="8"/>
      <c r="C531" s="8"/>
      <c r="D531" s="54"/>
      <c r="E531" s="8"/>
      <c r="F531" s="8"/>
      <c r="G531" s="8"/>
      <c r="H531" s="8"/>
      <c r="I531" s="120"/>
      <c r="J531" s="42"/>
      <c r="K531" s="124" t="str">
        <f>IF(AND($I531&gt;0,$J531&lt;&gt;"",$J531&gt;40000),WORKDAY.INTL($J531,INT(($I531+项目参数!$J$29-1)/项目参数!$J$29)-1,1,项目参数!$B$2:$B$200),"")</f>
        <v/>
      </c>
      <c r="L531" s="125" t="str">
        <f>IF(AND($M531&lt;&gt;"",$M531&gt;40000,$N531&lt;&gt;"",$N531&gt;40000),(1+NETWORKDAYS.INTL($M531,$N531,1,项目参数!$B$2:$B$200))*项目参数!$J$29,"")</f>
        <v/>
      </c>
      <c r="M531" s="42"/>
      <c r="N531" s="42"/>
      <c r="O531" s="61"/>
      <c r="P531" s="64"/>
      <c r="X531" s="102" t="b">
        <f t="shared" si="8"/>
        <v>0</v>
      </c>
    </row>
    <row r="532" spans="1:24">
      <c r="A532" s="8"/>
      <c r="B532" s="8"/>
      <c r="C532" s="8"/>
      <c r="D532" s="54"/>
      <c r="E532" s="8"/>
      <c r="F532" s="8"/>
      <c r="G532" s="8"/>
      <c r="H532" s="8"/>
      <c r="I532" s="120"/>
      <c r="J532" s="42"/>
      <c r="K532" s="124" t="str">
        <f>IF(AND($I532&gt;0,$J532&lt;&gt;"",$J532&gt;40000),WORKDAY.INTL($J532,INT(($I532+项目参数!$J$29-1)/项目参数!$J$29)-1,1,项目参数!$B$2:$B$200),"")</f>
        <v/>
      </c>
      <c r="L532" s="125" t="str">
        <f>IF(AND($M532&lt;&gt;"",$M532&gt;40000,$N532&lt;&gt;"",$N532&gt;40000),(1+NETWORKDAYS.INTL($M532,$N532,1,项目参数!$B$2:$B$200))*项目参数!$J$29,"")</f>
        <v/>
      </c>
      <c r="M532" s="42"/>
      <c r="N532" s="42"/>
      <c r="O532" s="61"/>
      <c r="P532" s="64"/>
      <c r="X532" s="102" t="b">
        <f t="shared" si="8"/>
        <v>0</v>
      </c>
    </row>
    <row r="533" spans="1:24">
      <c r="A533" s="8"/>
      <c r="B533" s="8"/>
      <c r="C533" s="8"/>
      <c r="D533" s="54"/>
      <c r="E533" s="8"/>
      <c r="F533" s="8"/>
      <c r="G533" s="8"/>
      <c r="H533" s="8"/>
      <c r="I533" s="120"/>
      <c r="J533" s="42"/>
      <c r="K533" s="124" t="str">
        <f>IF(AND($I533&gt;0,$J533&lt;&gt;"",$J533&gt;40000),WORKDAY.INTL($J533,INT(($I533+项目参数!$J$29-1)/项目参数!$J$29)-1,1,项目参数!$B$2:$B$200),"")</f>
        <v/>
      </c>
      <c r="L533" s="125" t="str">
        <f>IF(AND($M533&lt;&gt;"",$M533&gt;40000,$N533&lt;&gt;"",$N533&gt;40000),(1+NETWORKDAYS.INTL($M533,$N533,1,项目参数!$B$2:$B$200))*项目参数!$J$29,"")</f>
        <v/>
      </c>
      <c r="M533" s="42"/>
      <c r="N533" s="42"/>
      <c r="O533" s="61"/>
      <c r="P533" s="64"/>
      <c r="X533" s="102" t="b">
        <f t="shared" si="8"/>
        <v>0</v>
      </c>
    </row>
    <row r="534" spans="1:24">
      <c r="A534" s="8"/>
      <c r="B534" s="8"/>
      <c r="C534" s="8"/>
      <c r="D534" s="54"/>
      <c r="E534" s="8"/>
      <c r="F534" s="8"/>
      <c r="G534" s="8"/>
      <c r="H534" s="8"/>
      <c r="I534" s="120"/>
      <c r="J534" s="42"/>
      <c r="K534" s="124" t="str">
        <f>IF(AND($I534&gt;0,$J534&lt;&gt;"",$J534&gt;40000),WORKDAY.INTL($J534,INT(($I534+项目参数!$J$29-1)/项目参数!$J$29)-1,1,项目参数!$B$2:$B$200),"")</f>
        <v/>
      </c>
      <c r="L534" s="125" t="str">
        <f>IF(AND($M534&lt;&gt;"",$M534&gt;40000,$N534&lt;&gt;"",$N534&gt;40000),(1+NETWORKDAYS.INTL($M534,$N534,1,项目参数!$B$2:$B$200))*项目参数!$J$29,"")</f>
        <v/>
      </c>
      <c r="M534" s="42"/>
      <c r="N534" s="42"/>
      <c r="O534" s="61"/>
      <c r="P534" s="64"/>
      <c r="X534" s="102" t="b">
        <f t="shared" si="8"/>
        <v>0</v>
      </c>
    </row>
    <row r="535" spans="1:24">
      <c r="A535" s="8"/>
      <c r="B535" s="8"/>
      <c r="C535" s="8"/>
      <c r="D535" s="54"/>
      <c r="E535" s="8"/>
      <c r="F535" s="8"/>
      <c r="G535" s="8"/>
      <c r="H535" s="8"/>
      <c r="I535" s="120"/>
      <c r="J535" s="42"/>
      <c r="K535" s="124" t="str">
        <f>IF(AND($I535&gt;0,$J535&lt;&gt;"",$J535&gt;40000),WORKDAY.INTL($J535,INT(($I535+项目参数!$J$29-1)/项目参数!$J$29)-1,1,项目参数!$B$2:$B$200),"")</f>
        <v/>
      </c>
      <c r="L535" s="125" t="str">
        <f>IF(AND($M535&lt;&gt;"",$M535&gt;40000,$N535&lt;&gt;"",$N535&gt;40000),(1+NETWORKDAYS.INTL($M535,$N535,1,项目参数!$B$2:$B$200))*项目参数!$J$29,"")</f>
        <v/>
      </c>
      <c r="M535" s="42"/>
      <c r="N535" s="42"/>
      <c r="O535" s="61"/>
      <c r="P535" s="64"/>
      <c r="X535" s="102" t="b">
        <f t="shared" si="8"/>
        <v>0</v>
      </c>
    </row>
    <row r="536" spans="1:24">
      <c r="A536" s="8"/>
      <c r="B536" s="8"/>
      <c r="C536" s="8"/>
      <c r="D536" s="54"/>
      <c r="E536" s="8"/>
      <c r="F536" s="8"/>
      <c r="G536" s="8"/>
      <c r="H536" s="8"/>
      <c r="I536" s="120"/>
      <c r="J536" s="42"/>
      <c r="K536" s="124" t="str">
        <f>IF(AND($I536&gt;0,$J536&lt;&gt;"",$J536&gt;40000),WORKDAY.INTL($J536,INT(($I536+项目参数!$J$29-1)/项目参数!$J$29)-1,1,项目参数!$B$2:$B$200),"")</f>
        <v/>
      </c>
      <c r="L536" s="125" t="str">
        <f>IF(AND($M536&lt;&gt;"",$M536&gt;40000,$N536&lt;&gt;"",$N536&gt;40000),(1+NETWORKDAYS.INTL($M536,$N536,1,项目参数!$B$2:$B$200))*项目参数!$J$29,"")</f>
        <v/>
      </c>
      <c r="M536" s="42"/>
      <c r="N536" s="42"/>
      <c r="O536" s="61"/>
      <c r="P536" s="64"/>
      <c r="X536" s="102" t="b">
        <f t="shared" si="8"/>
        <v>0</v>
      </c>
    </row>
    <row r="537" spans="1:24">
      <c r="A537" s="8"/>
      <c r="B537" s="8"/>
      <c r="C537" s="8"/>
      <c r="D537" s="54"/>
      <c r="E537" s="8"/>
      <c r="F537" s="8"/>
      <c r="G537" s="8"/>
      <c r="H537" s="8"/>
      <c r="I537" s="120"/>
      <c r="J537" s="42"/>
      <c r="K537" s="124" t="str">
        <f>IF(AND($I537&gt;0,$J537&lt;&gt;"",$J537&gt;40000),WORKDAY.INTL($J537,INT(($I537+项目参数!$J$29-1)/项目参数!$J$29)-1,1,项目参数!$B$2:$B$200),"")</f>
        <v/>
      </c>
      <c r="L537" s="125" t="str">
        <f>IF(AND($M537&lt;&gt;"",$M537&gt;40000,$N537&lt;&gt;"",$N537&gt;40000),(1+NETWORKDAYS.INTL($M537,$N537,1,项目参数!$B$2:$B$200))*项目参数!$J$29,"")</f>
        <v/>
      </c>
      <c r="M537" s="42"/>
      <c r="N537" s="42"/>
      <c r="O537" s="61"/>
      <c r="P537" s="64"/>
      <c r="X537" s="102" t="b">
        <f t="shared" si="8"/>
        <v>0</v>
      </c>
    </row>
    <row r="538" spans="1:24">
      <c r="A538" s="8"/>
      <c r="B538" s="8"/>
      <c r="C538" s="8"/>
      <c r="D538" s="54"/>
      <c r="E538" s="8"/>
      <c r="F538" s="8"/>
      <c r="G538" s="8"/>
      <c r="H538" s="8"/>
      <c r="I538" s="120"/>
      <c r="J538" s="42"/>
      <c r="K538" s="124" t="str">
        <f>IF(AND($I538&gt;0,$J538&lt;&gt;"",$J538&gt;40000),WORKDAY.INTL($J538,INT(($I538+项目参数!$J$29-1)/项目参数!$J$29)-1,1,项目参数!$B$2:$B$200),"")</f>
        <v/>
      </c>
      <c r="L538" s="125" t="str">
        <f>IF(AND($M538&lt;&gt;"",$M538&gt;40000,$N538&lt;&gt;"",$N538&gt;40000),(1+NETWORKDAYS.INTL($M538,$N538,1,项目参数!$B$2:$B$200))*项目参数!$J$29,"")</f>
        <v/>
      </c>
      <c r="M538" s="42"/>
      <c r="N538" s="42"/>
      <c r="O538" s="61"/>
      <c r="P538" s="64"/>
      <c r="X538" s="102" t="b">
        <f t="shared" si="8"/>
        <v>0</v>
      </c>
    </row>
    <row r="539" spans="1:24">
      <c r="A539" s="8"/>
      <c r="B539" s="8"/>
      <c r="C539" s="8"/>
      <c r="D539" s="54"/>
      <c r="E539" s="8"/>
      <c r="F539" s="8"/>
      <c r="G539" s="8"/>
      <c r="H539" s="8"/>
      <c r="I539" s="120"/>
      <c r="J539" s="42"/>
      <c r="K539" s="124" t="str">
        <f>IF(AND($I539&gt;0,$J539&lt;&gt;"",$J539&gt;40000),WORKDAY.INTL($J539,INT(($I539+项目参数!$J$29-1)/项目参数!$J$29)-1,1,项目参数!$B$2:$B$200),"")</f>
        <v/>
      </c>
      <c r="L539" s="125" t="str">
        <f>IF(AND($M539&lt;&gt;"",$M539&gt;40000,$N539&lt;&gt;"",$N539&gt;40000),(1+NETWORKDAYS.INTL($M539,$N539,1,项目参数!$B$2:$B$200))*项目参数!$J$29,"")</f>
        <v/>
      </c>
      <c r="M539" s="42"/>
      <c r="N539" s="42"/>
      <c r="O539" s="61"/>
      <c r="P539" s="64"/>
      <c r="X539" s="102" t="b">
        <f t="shared" si="8"/>
        <v>0</v>
      </c>
    </row>
    <row r="540" spans="1:24">
      <c r="A540" s="8"/>
      <c r="B540" s="8"/>
      <c r="C540" s="8"/>
      <c r="D540" s="54"/>
      <c r="E540" s="8"/>
      <c r="F540" s="8"/>
      <c r="G540" s="8"/>
      <c r="H540" s="8"/>
      <c r="I540" s="120"/>
      <c r="J540" s="42"/>
      <c r="K540" s="124" t="str">
        <f>IF(AND($I540&gt;0,$J540&lt;&gt;"",$J540&gt;40000),WORKDAY.INTL($J540,INT(($I540+项目参数!$J$29-1)/项目参数!$J$29)-1,1,项目参数!$B$2:$B$200),"")</f>
        <v/>
      </c>
      <c r="L540" s="125" t="str">
        <f>IF(AND($M540&lt;&gt;"",$M540&gt;40000,$N540&lt;&gt;"",$N540&gt;40000),(1+NETWORKDAYS.INTL($M540,$N540,1,项目参数!$B$2:$B$200))*项目参数!$J$29,"")</f>
        <v/>
      </c>
      <c r="M540" s="42"/>
      <c r="N540" s="42"/>
      <c r="O540" s="61"/>
      <c r="P540" s="64"/>
      <c r="X540" s="102" t="b">
        <f t="shared" si="8"/>
        <v>0</v>
      </c>
    </row>
    <row r="541" spans="1:24">
      <c r="A541" s="8"/>
      <c r="B541" s="8"/>
      <c r="C541" s="8"/>
      <c r="D541" s="54"/>
      <c r="E541" s="8"/>
      <c r="F541" s="8"/>
      <c r="G541" s="8"/>
      <c r="H541" s="8"/>
      <c r="I541" s="120"/>
      <c r="J541" s="42"/>
      <c r="K541" s="124" t="str">
        <f>IF(AND($I541&gt;0,$J541&lt;&gt;"",$J541&gt;40000),WORKDAY.INTL($J541,INT(($I541+项目参数!$J$29-1)/项目参数!$J$29)-1,1,项目参数!$B$2:$B$200),"")</f>
        <v/>
      </c>
      <c r="L541" s="125" t="str">
        <f>IF(AND($M541&lt;&gt;"",$M541&gt;40000,$N541&lt;&gt;"",$N541&gt;40000),(1+NETWORKDAYS.INTL($M541,$N541,1,项目参数!$B$2:$B$200))*项目参数!$J$29,"")</f>
        <v/>
      </c>
      <c r="M541" s="42"/>
      <c r="N541" s="42"/>
      <c r="O541" s="61"/>
      <c r="P541" s="64"/>
      <c r="X541" s="102" t="b">
        <f t="shared" si="8"/>
        <v>0</v>
      </c>
    </row>
    <row r="542" spans="1:24">
      <c r="A542" s="8"/>
      <c r="B542" s="8"/>
      <c r="C542" s="8"/>
      <c r="D542" s="54"/>
      <c r="E542" s="8"/>
      <c r="F542" s="8"/>
      <c r="G542" s="8"/>
      <c r="H542" s="8"/>
      <c r="I542" s="120"/>
      <c r="J542" s="42"/>
      <c r="K542" s="124" t="str">
        <f>IF(AND($I542&gt;0,$J542&lt;&gt;"",$J542&gt;40000),WORKDAY.INTL($J542,INT(($I542+项目参数!$J$29-1)/项目参数!$J$29)-1,1,项目参数!$B$2:$B$200),"")</f>
        <v/>
      </c>
      <c r="L542" s="125" t="str">
        <f>IF(AND($M542&lt;&gt;"",$M542&gt;40000,$N542&lt;&gt;"",$N542&gt;40000),(1+NETWORKDAYS.INTL($M542,$N542,1,项目参数!$B$2:$B$200))*项目参数!$J$29,"")</f>
        <v/>
      </c>
      <c r="M542" s="42"/>
      <c r="N542" s="42"/>
      <c r="O542" s="61"/>
      <c r="P542" s="64"/>
      <c r="X542" s="102" t="b">
        <f t="shared" si="8"/>
        <v>0</v>
      </c>
    </row>
    <row r="543" spans="1:24">
      <c r="A543" s="8"/>
      <c r="B543" s="8"/>
      <c r="C543" s="8"/>
      <c r="D543" s="54"/>
      <c r="E543" s="8"/>
      <c r="F543" s="8"/>
      <c r="G543" s="8"/>
      <c r="H543" s="8"/>
      <c r="I543" s="120"/>
      <c r="J543" s="42"/>
      <c r="K543" s="124" t="str">
        <f>IF(AND($I543&gt;0,$J543&lt;&gt;"",$J543&gt;40000),WORKDAY.INTL($J543,INT(($I543+项目参数!$J$29-1)/项目参数!$J$29)-1,1,项目参数!$B$2:$B$200),"")</f>
        <v/>
      </c>
      <c r="L543" s="125" t="str">
        <f>IF(AND($M543&lt;&gt;"",$M543&gt;40000,$N543&lt;&gt;"",$N543&gt;40000),(1+NETWORKDAYS.INTL($M543,$N543,1,项目参数!$B$2:$B$200))*项目参数!$J$29,"")</f>
        <v/>
      </c>
      <c r="M543" s="42"/>
      <c r="N543" s="42"/>
      <c r="O543" s="61"/>
      <c r="P543" s="64"/>
      <c r="X543" s="102" t="b">
        <f t="shared" si="8"/>
        <v>0</v>
      </c>
    </row>
    <row r="544" spans="1:24">
      <c r="A544" s="8"/>
      <c r="B544" s="8"/>
      <c r="C544" s="8"/>
      <c r="D544" s="54"/>
      <c r="E544" s="8"/>
      <c r="F544" s="8"/>
      <c r="G544" s="8"/>
      <c r="H544" s="8"/>
      <c r="I544" s="120"/>
      <c r="J544" s="42"/>
      <c r="K544" s="124" t="str">
        <f>IF(AND($I544&gt;0,$J544&lt;&gt;"",$J544&gt;40000),WORKDAY.INTL($J544,INT(($I544+项目参数!$J$29-1)/项目参数!$J$29)-1,1,项目参数!$B$2:$B$200),"")</f>
        <v/>
      </c>
      <c r="L544" s="125" t="str">
        <f>IF(AND($M544&lt;&gt;"",$M544&gt;40000,$N544&lt;&gt;"",$N544&gt;40000),(1+NETWORKDAYS.INTL($M544,$N544,1,项目参数!$B$2:$B$200))*项目参数!$J$29,"")</f>
        <v/>
      </c>
      <c r="M544" s="42"/>
      <c r="N544" s="42"/>
      <c r="O544" s="61"/>
      <c r="P544" s="64"/>
      <c r="X544" s="102" t="b">
        <f t="shared" si="8"/>
        <v>0</v>
      </c>
    </row>
    <row r="545" spans="1:24">
      <c r="A545" s="8"/>
      <c r="B545" s="8"/>
      <c r="C545" s="8"/>
      <c r="D545" s="54"/>
      <c r="E545" s="8"/>
      <c r="F545" s="8"/>
      <c r="G545" s="8"/>
      <c r="H545" s="8"/>
      <c r="I545" s="120"/>
      <c r="J545" s="42"/>
      <c r="K545" s="124" t="str">
        <f>IF(AND($I545&gt;0,$J545&lt;&gt;"",$J545&gt;40000),WORKDAY.INTL($J545,INT(($I545+项目参数!$J$29-1)/项目参数!$J$29)-1,1,项目参数!$B$2:$B$200),"")</f>
        <v/>
      </c>
      <c r="L545" s="125" t="str">
        <f>IF(AND($M545&lt;&gt;"",$M545&gt;40000,$N545&lt;&gt;"",$N545&gt;40000),(1+NETWORKDAYS.INTL($M545,$N545,1,项目参数!$B$2:$B$200))*项目参数!$J$29,"")</f>
        <v/>
      </c>
      <c r="M545" s="42"/>
      <c r="N545" s="42"/>
      <c r="O545" s="61"/>
      <c r="P545" s="64"/>
      <c r="X545" s="102" t="b">
        <f t="shared" si="8"/>
        <v>0</v>
      </c>
    </row>
    <row r="546" spans="1:24">
      <c r="A546" s="8"/>
      <c r="B546" s="8"/>
      <c r="C546" s="8"/>
      <c r="D546" s="54"/>
      <c r="E546" s="8"/>
      <c r="F546" s="8"/>
      <c r="G546" s="8"/>
      <c r="H546" s="8"/>
      <c r="I546" s="120"/>
      <c r="J546" s="42"/>
      <c r="K546" s="124" t="str">
        <f>IF(AND($I546&gt;0,$J546&lt;&gt;"",$J546&gt;40000),WORKDAY.INTL($J546,INT(($I546+项目参数!$J$29-1)/项目参数!$J$29)-1,1,项目参数!$B$2:$B$200),"")</f>
        <v/>
      </c>
      <c r="L546" s="125" t="str">
        <f>IF(AND($M546&lt;&gt;"",$M546&gt;40000,$N546&lt;&gt;"",$N546&gt;40000),(1+NETWORKDAYS.INTL($M546,$N546,1,项目参数!$B$2:$B$200))*项目参数!$J$29,"")</f>
        <v/>
      </c>
      <c r="M546" s="42"/>
      <c r="N546" s="42"/>
      <c r="O546" s="61"/>
      <c r="P546" s="64"/>
      <c r="X546" s="102" t="b">
        <f t="shared" si="8"/>
        <v>0</v>
      </c>
    </row>
    <row r="547" spans="1:24">
      <c r="A547" s="8"/>
      <c r="B547" s="8"/>
      <c r="C547" s="8"/>
      <c r="D547" s="54"/>
      <c r="E547" s="8"/>
      <c r="F547" s="8"/>
      <c r="G547" s="8"/>
      <c r="H547" s="8"/>
      <c r="I547" s="120"/>
      <c r="J547" s="42"/>
      <c r="K547" s="124" t="str">
        <f>IF(AND($I547&gt;0,$J547&lt;&gt;"",$J547&gt;40000),WORKDAY.INTL($J547,INT(($I547+项目参数!$J$29-1)/项目参数!$J$29)-1,1,项目参数!$B$2:$B$200),"")</f>
        <v/>
      </c>
      <c r="L547" s="125" t="str">
        <f>IF(AND($M547&lt;&gt;"",$M547&gt;40000,$N547&lt;&gt;"",$N547&gt;40000),(1+NETWORKDAYS.INTL($M547,$N547,1,项目参数!$B$2:$B$200))*项目参数!$J$29,"")</f>
        <v/>
      </c>
      <c r="M547" s="42"/>
      <c r="N547" s="42"/>
      <c r="O547" s="61"/>
      <c r="P547" s="64"/>
      <c r="X547" s="102" t="b">
        <f t="shared" si="8"/>
        <v>0</v>
      </c>
    </row>
    <row r="548" spans="1:24">
      <c r="A548" s="8"/>
      <c r="B548" s="8"/>
      <c r="C548" s="8"/>
      <c r="D548" s="54"/>
      <c r="E548" s="8"/>
      <c r="F548" s="8"/>
      <c r="G548" s="8"/>
      <c r="H548" s="8"/>
      <c r="I548" s="120"/>
      <c r="J548" s="42"/>
      <c r="K548" s="124" t="str">
        <f>IF(AND($I548&gt;0,$J548&lt;&gt;"",$J548&gt;40000),WORKDAY.INTL($J548,INT(($I548+项目参数!$J$29-1)/项目参数!$J$29)-1,1,项目参数!$B$2:$B$200),"")</f>
        <v/>
      </c>
      <c r="L548" s="125" t="str">
        <f>IF(AND($M548&lt;&gt;"",$M548&gt;40000,$N548&lt;&gt;"",$N548&gt;40000),(1+NETWORKDAYS.INTL($M548,$N548,1,项目参数!$B$2:$B$200))*项目参数!$J$29,"")</f>
        <v/>
      </c>
      <c r="M548" s="42"/>
      <c r="N548" s="42"/>
      <c r="O548" s="61"/>
      <c r="P548" s="64"/>
      <c r="X548" s="102" t="b">
        <f t="shared" si="8"/>
        <v>0</v>
      </c>
    </row>
    <row r="549" spans="1:24">
      <c r="A549" s="8"/>
      <c r="B549" s="8"/>
      <c r="C549" s="8"/>
      <c r="D549" s="54"/>
      <c r="E549" s="8"/>
      <c r="F549" s="8"/>
      <c r="G549" s="8"/>
      <c r="H549" s="8"/>
      <c r="I549" s="120"/>
      <c r="J549" s="42"/>
      <c r="K549" s="124" t="str">
        <f>IF(AND($I549&gt;0,$J549&lt;&gt;"",$J549&gt;40000),WORKDAY.INTL($J549,INT(($I549+项目参数!$J$29-1)/项目参数!$J$29)-1,1,项目参数!$B$2:$B$200),"")</f>
        <v/>
      </c>
      <c r="L549" s="125" t="str">
        <f>IF(AND($M549&lt;&gt;"",$M549&gt;40000,$N549&lt;&gt;"",$N549&gt;40000),(1+NETWORKDAYS.INTL($M549,$N549,1,项目参数!$B$2:$B$200))*项目参数!$J$29,"")</f>
        <v/>
      </c>
      <c r="M549" s="42"/>
      <c r="N549" s="42"/>
      <c r="O549" s="61"/>
      <c r="P549" s="64"/>
      <c r="X549" s="102" t="b">
        <f t="shared" si="8"/>
        <v>0</v>
      </c>
    </row>
    <row r="550" spans="1:24">
      <c r="A550" s="8"/>
      <c r="B550" s="8"/>
      <c r="C550" s="8"/>
      <c r="D550" s="54"/>
      <c r="E550" s="8"/>
      <c r="F550" s="8"/>
      <c r="G550" s="8"/>
      <c r="H550" s="8"/>
      <c r="I550" s="120"/>
      <c r="J550" s="42"/>
      <c r="K550" s="124" t="str">
        <f>IF(AND($I550&gt;0,$J550&lt;&gt;"",$J550&gt;40000),WORKDAY.INTL($J550,INT(($I550+项目参数!$J$29-1)/项目参数!$J$29)-1,1,项目参数!$B$2:$B$200),"")</f>
        <v/>
      </c>
      <c r="L550" s="125" t="str">
        <f>IF(AND($M550&lt;&gt;"",$M550&gt;40000,$N550&lt;&gt;"",$N550&gt;40000),(1+NETWORKDAYS.INTL($M550,$N550,1,项目参数!$B$2:$B$200))*项目参数!$J$29,"")</f>
        <v/>
      </c>
      <c r="M550" s="42"/>
      <c r="N550" s="42"/>
      <c r="O550" s="61"/>
      <c r="P550" s="64"/>
      <c r="X550" s="102" t="b">
        <f t="shared" si="8"/>
        <v>0</v>
      </c>
    </row>
    <row r="551" spans="1:24">
      <c r="A551" s="8"/>
      <c r="B551" s="8"/>
      <c r="C551" s="8"/>
      <c r="D551" s="54"/>
      <c r="E551" s="8"/>
      <c r="F551" s="8"/>
      <c r="G551" s="8"/>
      <c r="H551" s="8"/>
      <c r="I551" s="120"/>
      <c r="J551" s="42"/>
      <c r="K551" s="124" t="str">
        <f>IF(AND($I551&gt;0,$J551&lt;&gt;"",$J551&gt;40000),WORKDAY.INTL($J551,INT(($I551+项目参数!$J$29-1)/项目参数!$J$29)-1,1,项目参数!$B$2:$B$200),"")</f>
        <v/>
      </c>
      <c r="L551" s="125" t="str">
        <f>IF(AND($M551&lt;&gt;"",$M551&gt;40000,$N551&lt;&gt;"",$N551&gt;40000),(1+NETWORKDAYS.INTL($M551,$N551,1,项目参数!$B$2:$B$200))*项目参数!$J$29,"")</f>
        <v/>
      </c>
      <c r="M551" s="42"/>
      <c r="N551" s="42"/>
      <c r="O551" s="61"/>
      <c r="P551" s="64"/>
      <c r="X551" s="102" t="b">
        <f t="shared" si="8"/>
        <v>0</v>
      </c>
    </row>
    <row r="552" spans="1:24">
      <c r="A552" s="8"/>
      <c r="B552" s="8"/>
      <c r="C552" s="8"/>
      <c r="D552" s="54"/>
      <c r="E552" s="8"/>
      <c r="F552" s="8"/>
      <c r="G552" s="8"/>
      <c r="H552" s="8"/>
      <c r="I552" s="120"/>
      <c r="J552" s="42"/>
      <c r="K552" s="124" t="str">
        <f>IF(AND($I552&gt;0,$J552&lt;&gt;"",$J552&gt;40000),WORKDAY.INTL($J552,INT(($I552+项目参数!$J$29-1)/项目参数!$J$29)-1,1,项目参数!$B$2:$B$200),"")</f>
        <v/>
      </c>
      <c r="L552" s="125" t="str">
        <f>IF(AND($M552&lt;&gt;"",$M552&gt;40000,$N552&lt;&gt;"",$N552&gt;40000),(1+NETWORKDAYS.INTL($M552,$N552,1,项目参数!$B$2:$B$200))*项目参数!$J$29,"")</f>
        <v/>
      </c>
      <c r="M552" s="42"/>
      <c r="N552" s="42"/>
      <c r="O552" s="61"/>
      <c r="P552" s="64"/>
      <c r="X552" s="102" t="b">
        <f t="shared" si="8"/>
        <v>0</v>
      </c>
    </row>
    <row r="553" spans="1:24">
      <c r="A553" s="8"/>
      <c r="B553" s="8"/>
      <c r="C553" s="8"/>
      <c r="D553" s="54"/>
      <c r="E553" s="8"/>
      <c r="F553" s="8"/>
      <c r="G553" s="8"/>
      <c r="H553" s="8"/>
      <c r="I553" s="120"/>
      <c r="J553" s="42"/>
      <c r="K553" s="124" t="str">
        <f>IF(AND($I553&gt;0,$J553&lt;&gt;"",$J553&gt;40000),WORKDAY.INTL($J553,INT(($I553+项目参数!$J$29-1)/项目参数!$J$29)-1,1,项目参数!$B$2:$B$200),"")</f>
        <v/>
      </c>
      <c r="L553" s="125" t="str">
        <f>IF(AND($M553&lt;&gt;"",$M553&gt;40000,$N553&lt;&gt;"",$N553&gt;40000),(1+NETWORKDAYS.INTL($M553,$N553,1,项目参数!$B$2:$B$200))*项目参数!$J$29,"")</f>
        <v/>
      </c>
      <c r="M553" s="42"/>
      <c r="N553" s="42"/>
      <c r="O553" s="61"/>
      <c r="P553" s="64"/>
      <c r="X553" s="102" t="b">
        <f t="shared" si="8"/>
        <v>0</v>
      </c>
    </row>
    <row r="554" spans="1:24">
      <c r="A554" s="8"/>
      <c r="B554" s="8"/>
      <c r="C554" s="8"/>
      <c r="D554" s="54"/>
      <c r="E554" s="8"/>
      <c r="F554" s="8"/>
      <c r="G554" s="8"/>
      <c r="H554" s="8"/>
      <c r="I554" s="120"/>
      <c r="J554" s="42"/>
      <c r="K554" s="124" t="str">
        <f>IF(AND($I554&gt;0,$J554&lt;&gt;"",$J554&gt;40000),WORKDAY.INTL($J554,INT(($I554+项目参数!$J$29-1)/项目参数!$J$29)-1,1,项目参数!$B$2:$B$200),"")</f>
        <v/>
      </c>
      <c r="L554" s="125" t="str">
        <f>IF(AND($M554&lt;&gt;"",$M554&gt;40000,$N554&lt;&gt;"",$N554&gt;40000),(1+NETWORKDAYS.INTL($M554,$N554,1,项目参数!$B$2:$B$200))*项目参数!$J$29,"")</f>
        <v/>
      </c>
      <c r="M554" s="42"/>
      <c r="N554" s="42"/>
      <c r="O554" s="61"/>
      <c r="P554" s="64"/>
      <c r="X554" s="102" t="b">
        <f t="shared" si="8"/>
        <v>0</v>
      </c>
    </row>
    <row r="555" spans="1:24">
      <c r="A555" s="8"/>
      <c r="B555" s="8"/>
      <c r="C555" s="8"/>
      <c r="D555" s="54"/>
      <c r="E555" s="8"/>
      <c r="F555" s="8"/>
      <c r="G555" s="8"/>
      <c r="H555" s="8"/>
      <c r="I555" s="120"/>
      <c r="J555" s="42"/>
      <c r="K555" s="124" t="str">
        <f>IF(AND($I555&gt;0,$J555&lt;&gt;"",$J555&gt;40000),WORKDAY.INTL($J555,INT(($I555+项目参数!$J$29-1)/项目参数!$J$29)-1,1,项目参数!$B$2:$B$200),"")</f>
        <v/>
      </c>
      <c r="L555" s="125" t="str">
        <f>IF(AND($M555&lt;&gt;"",$M555&gt;40000,$N555&lt;&gt;"",$N555&gt;40000),(1+NETWORKDAYS.INTL($M555,$N555,1,项目参数!$B$2:$B$200))*项目参数!$J$29,"")</f>
        <v/>
      </c>
      <c r="M555" s="42"/>
      <c r="N555" s="42"/>
      <c r="O555" s="61"/>
      <c r="P555" s="64"/>
      <c r="X555" s="102" t="b">
        <f t="shared" si="8"/>
        <v>0</v>
      </c>
    </row>
    <row r="556" spans="1:24">
      <c r="A556" s="8"/>
      <c r="B556" s="8"/>
      <c r="C556" s="8"/>
      <c r="D556" s="54"/>
      <c r="E556" s="8"/>
      <c r="F556" s="8"/>
      <c r="G556" s="8"/>
      <c r="H556" s="8"/>
      <c r="I556" s="120"/>
      <c r="J556" s="42"/>
      <c r="K556" s="124" t="str">
        <f>IF(AND($I556&gt;0,$J556&lt;&gt;"",$J556&gt;40000),WORKDAY.INTL($J556,INT(($I556+项目参数!$J$29-1)/项目参数!$J$29)-1,1,项目参数!$B$2:$B$200),"")</f>
        <v/>
      </c>
      <c r="L556" s="125" t="str">
        <f>IF(AND($M556&lt;&gt;"",$M556&gt;40000,$N556&lt;&gt;"",$N556&gt;40000),(1+NETWORKDAYS.INTL($M556,$N556,1,项目参数!$B$2:$B$200))*项目参数!$J$29,"")</f>
        <v/>
      </c>
      <c r="M556" s="42"/>
      <c r="N556" s="42"/>
      <c r="O556" s="61"/>
      <c r="P556" s="64"/>
      <c r="X556" s="102" t="b">
        <f t="shared" si="8"/>
        <v>0</v>
      </c>
    </row>
    <row r="557" spans="1:24">
      <c r="A557" s="8"/>
      <c r="B557" s="8"/>
      <c r="C557" s="8"/>
      <c r="D557" s="54"/>
      <c r="E557" s="8"/>
      <c r="F557" s="8"/>
      <c r="G557" s="8"/>
      <c r="H557" s="8"/>
      <c r="I557" s="120"/>
      <c r="J557" s="42"/>
      <c r="K557" s="124" t="str">
        <f>IF(AND($I557&gt;0,$J557&lt;&gt;"",$J557&gt;40000),WORKDAY.INTL($J557,INT(($I557+项目参数!$J$29-1)/项目参数!$J$29)-1,1,项目参数!$B$2:$B$200),"")</f>
        <v/>
      </c>
      <c r="L557" s="125" t="str">
        <f>IF(AND($M557&lt;&gt;"",$M557&gt;40000,$N557&lt;&gt;"",$N557&gt;40000),(1+NETWORKDAYS.INTL($M557,$N557,1,项目参数!$B$2:$B$200))*项目参数!$J$29,"")</f>
        <v/>
      </c>
      <c r="M557" s="42"/>
      <c r="N557" s="42"/>
      <c r="O557" s="61"/>
      <c r="P557" s="64"/>
      <c r="X557" s="102" t="b">
        <f t="shared" si="8"/>
        <v>0</v>
      </c>
    </row>
    <row r="558" spans="1:24">
      <c r="A558" s="8"/>
      <c r="B558" s="8"/>
      <c r="C558" s="8"/>
      <c r="D558" s="54"/>
      <c r="E558" s="8"/>
      <c r="F558" s="8"/>
      <c r="G558" s="8"/>
      <c r="H558" s="8"/>
      <c r="I558" s="120"/>
      <c r="J558" s="42"/>
      <c r="K558" s="124" t="str">
        <f>IF(AND($I558&gt;0,$J558&lt;&gt;"",$J558&gt;40000),WORKDAY.INTL($J558,INT(($I558+项目参数!$J$29-1)/项目参数!$J$29)-1,1,项目参数!$B$2:$B$200),"")</f>
        <v/>
      </c>
      <c r="L558" s="125" t="str">
        <f>IF(AND($M558&lt;&gt;"",$M558&gt;40000,$N558&lt;&gt;"",$N558&gt;40000),(1+NETWORKDAYS.INTL($M558,$N558,1,项目参数!$B$2:$B$200))*项目参数!$J$29,"")</f>
        <v/>
      </c>
      <c r="M558" s="42"/>
      <c r="N558" s="42"/>
      <c r="O558" s="61"/>
      <c r="P558" s="64"/>
      <c r="X558" s="102" t="b">
        <f t="shared" si="8"/>
        <v>0</v>
      </c>
    </row>
    <row r="559" spans="1:24">
      <c r="A559" s="8"/>
      <c r="B559" s="8"/>
      <c r="C559" s="8"/>
      <c r="D559" s="54"/>
      <c r="E559" s="8"/>
      <c r="F559" s="8"/>
      <c r="G559" s="8"/>
      <c r="H559" s="8"/>
      <c r="I559" s="120"/>
      <c r="J559" s="42"/>
      <c r="K559" s="124" t="str">
        <f>IF(AND($I559&gt;0,$J559&lt;&gt;"",$J559&gt;40000),WORKDAY.INTL($J559,INT(($I559+项目参数!$J$29-1)/项目参数!$J$29)-1,1,项目参数!$B$2:$B$200),"")</f>
        <v/>
      </c>
      <c r="L559" s="125" t="str">
        <f>IF(AND($M559&lt;&gt;"",$M559&gt;40000,$N559&lt;&gt;"",$N559&gt;40000),(1+NETWORKDAYS.INTL($M559,$N559,1,项目参数!$B$2:$B$200))*项目参数!$J$29,"")</f>
        <v/>
      </c>
      <c r="M559" s="42"/>
      <c r="N559" s="42"/>
      <c r="O559" s="61"/>
      <c r="P559" s="64"/>
      <c r="X559" s="102" t="b">
        <f t="shared" si="8"/>
        <v>0</v>
      </c>
    </row>
    <row r="560" spans="1:24">
      <c r="A560" s="8"/>
      <c r="B560" s="8"/>
      <c r="C560" s="8"/>
      <c r="D560" s="54"/>
      <c r="E560" s="8"/>
      <c r="F560" s="8"/>
      <c r="G560" s="8"/>
      <c r="H560" s="8"/>
      <c r="I560" s="120"/>
      <c r="J560" s="42"/>
      <c r="K560" s="124" t="str">
        <f>IF(AND($I560&gt;0,$J560&lt;&gt;"",$J560&gt;40000),WORKDAY.INTL($J560,INT(($I560+项目参数!$J$29-1)/项目参数!$J$29)-1,1,项目参数!$B$2:$B$200),"")</f>
        <v/>
      </c>
      <c r="L560" s="125" t="str">
        <f>IF(AND($M560&lt;&gt;"",$M560&gt;40000,$N560&lt;&gt;"",$N560&gt;40000),(1+NETWORKDAYS.INTL($M560,$N560,1,项目参数!$B$2:$B$200))*项目参数!$J$29,"")</f>
        <v/>
      </c>
      <c r="M560" s="42"/>
      <c r="N560" s="42"/>
      <c r="O560" s="61"/>
      <c r="P560" s="64"/>
      <c r="X560" s="102" t="b">
        <f t="shared" si="8"/>
        <v>0</v>
      </c>
    </row>
    <row r="561" spans="1:24">
      <c r="A561" s="8"/>
      <c r="B561" s="8"/>
      <c r="C561" s="8"/>
      <c r="D561" s="54"/>
      <c r="E561" s="8"/>
      <c r="F561" s="8"/>
      <c r="G561" s="8"/>
      <c r="H561" s="8"/>
      <c r="I561" s="120"/>
      <c r="J561" s="42"/>
      <c r="K561" s="124" t="str">
        <f>IF(AND($I561&gt;0,$J561&lt;&gt;"",$J561&gt;40000),WORKDAY.INTL($J561,INT(($I561+项目参数!$J$29-1)/项目参数!$J$29)-1,1,项目参数!$B$2:$B$200),"")</f>
        <v/>
      </c>
      <c r="L561" s="125" t="str">
        <f>IF(AND($M561&lt;&gt;"",$M561&gt;40000,$N561&lt;&gt;"",$N561&gt;40000),(1+NETWORKDAYS.INTL($M561,$N561,1,项目参数!$B$2:$B$200))*项目参数!$J$29,"")</f>
        <v/>
      </c>
      <c r="M561" s="42"/>
      <c r="N561" s="42"/>
      <c r="O561" s="61"/>
      <c r="P561" s="64"/>
      <c r="X561" s="102" t="b">
        <f t="shared" si="8"/>
        <v>0</v>
      </c>
    </row>
    <row r="562" spans="1:24">
      <c r="A562" s="8"/>
      <c r="B562" s="8"/>
      <c r="C562" s="8"/>
      <c r="D562" s="54"/>
      <c r="E562" s="8"/>
      <c r="F562" s="8"/>
      <c r="G562" s="8"/>
      <c r="H562" s="8"/>
      <c r="I562" s="120"/>
      <c r="J562" s="42"/>
      <c r="K562" s="124" t="str">
        <f>IF(AND($I562&gt;0,$J562&lt;&gt;"",$J562&gt;40000),WORKDAY.INTL($J562,INT(($I562+项目参数!$J$29-1)/项目参数!$J$29)-1,1,项目参数!$B$2:$B$200),"")</f>
        <v/>
      </c>
      <c r="L562" s="125" t="str">
        <f>IF(AND($M562&lt;&gt;"",$M562&gt;40000,$N562&lt;&gt;"",$N562&gt;40000),(1+NETWORKDAYS.INTL($M562,$N562,1,项目参数!$B$2:$B$200))*项目参数!$J$29,"")</f>
        <v/>
      </c>
      <c r="M562" s="42"/>
      <c r="N562" s="42"/>
      <c r="O562" s="61"/>
      <c r="P562" s="64"/>
      <c r="X562" s="102" t="b">
        <f t="shared" si="8"/>
        <v>0</v>
      </c>
    </row>
    <row r="563" spans="1:24">
      <c r="A563" s="8"/>
      <c r="B563" s="8"/>
      <c r="C563" s="8"/>
      <c r="D563" s="54"/>
      <c r="E563" s="8"/>
      <c r="F563" s="8"/>
      <c r="G563" s="8"/>
      <c r="H563" s="8"/>
      <c r="I563" s="120"/>
      <c r="J563" s="42"/>
      <c r="K563" s="124" t="str">
        <f>IF(AND($I563&gt;0,$J563&lt;&gt;"",$J563&gt;40000),WORKDAY.INTL($J563,INT(($I563+项目参数!$J$29-1)/项目参数!$J$29)-1,1,项目参数!$B$2:$B$200),"")</f>
        <v/>
      </c>
      <c r="L563" s="125" t="str">
        <f>IF(AND($M563&lt;&gt;"",$M563&gt;40000,$N563&lt;&gt;"",$N563&gt;40000),(1+NETWORKDAYS.INTL($M563,$N563,1,项目参数!$B$2:$B$200))*项目参数!$J$29,"")</f>
        <v/>
      </c>
      <c r="M563" s="42"/>
      <c r="N563" s="42"/>
      <c r="O563" s="61"/>
      <c r="P563" s="64"/>
      <c r="X563" s="102" t="b">
        <f t="shared" si="8"/>
        <v>0</v>
      </c>
    </row>
    <row r="564" spans="1:24">
      <c r="A564" s="8"/>
      <c r="B564" s="8"/>
      <c r="C564" s="8"/>
      <c r="D564" s="54"/>
      <c r="E564" s="8"/>
      <c r="F564" s="8"/>
      <c r="G564" s="8"/>
      <c r="H564" s="8"/>
      <c r="I564" s="120"/>
      <c r="J564" s="42"/>
      <c r="K564" s="124" t="str">
        <f>IF(AND($I564&gt;0,$J564&lt;&gt;"",$J564&gt;40000),WORKDAY.INTL($J564,INT(($I564+项目参数!$J$29-1)/项目参数!$J$29)-1,1,项目参数!$B$2:$B$200),"")</f>
        <v/>
      </c>
      <c r="L564" s="125" t="str">
        <f>IF(AND($M564&lt;&gt;"",$M564&gt;40000,$N564&lt;&gt;"",$N564&gt;40000),(1+NETWORKDAYS.INTL($M564,$N564,1,项目参数!$B$2:$B$200))*项目参数!$J$29,"")</f>
        <v/>
      </c>
      <c r="M564" s="42"/>
      <c r="N564" s="42"/>
      <c r="O564" s="61"/>
      <c r="P564" s="64"/>
      <c r="X564" s="102" t="b">
        <f t="shared" si="8"/>
        <v>0</v>
      </c>
    </row>
    <row r="565" spans="1:24">
      <c r="A565" s="8"/>
      <c r="B565" s="8"/>
      <c r="C565" s="8"/>
      <c r="D565" s="54"/>
      <c r="E565" s="8"/>
      <c r="F565" s="8"/>
      <c r="G565" s="8"/>
      <c r="H565" s="8"/>
      <c r="I565" s="120"/>
      <c r="J565" s="42"/>
      <c r="K565" s="124" t="str">
        <f>IF(AND($I565&gt;0,$J565&lt;&gt;"",$J565&gt;40000),WORKDAY.INTL($J565,INT(($I565+项目参数!$J$29-1)/项目参数!$J$29)-1,1,项目参数!$B$2:$B$200),"")</f>
        <v/>
      </c>
      <c r="L565" s="125" t="str">
        <f>IF(AND($M565&lt;&gt;"",$M565&gt;40000,$N565&lt;&gt;"",$N565&gt;40000),(1+NETWORKDAYS.INTL($M565,$N565,1,项目参数!$B$2:$B$200))*项目参数!$J$29,"")</f>
        <v/>
      </c>
      <c r="M565" s="42"/>
      <c r="N565" s="42"/>
      <c r="O565" s="61"/>
      <c r="P565" s="64"/>
      <c r="X565" s="102" t="b">
        <f t="shared" si="8"/>
        <v>0</v>
      </c>
    </row>
    <row r="566" spans="1:24">
      <c r="A566" s="8"/>
      <c r="B566" s="8"/>
      <c r="C566" s="8"/>
      <c r="D566" s="54"/>
      <c r="E566" s="8"/>
      <c r="F566" s="8"/>
      <c r="G566" s="8"/>
      <c r="H566" s="8"/>
      <c r="I566" s="120"/>
      <c r="J566" s="42"/>
      <c r="K566" s="124" t="str">
        <f>IF(AND($I566&gt;0,$J566&lt;&gt;"",$J566&gt;40000),WORKDAY.INTL($J566,INT(($I566+项目参数!$J$29-1)/项目参数!$J$29)-1,1,项目参数!$B$2:$B$200),"")</f>
        <v/>
      </c>
      <c r="L566" s="125" t="str">
        <f>IF(AND($M566&lt;&gt;"",$M566&gt;40000,$N566&lt;&gt;"",$N566&gt;40000),(1+NETWORKDAYS.INTL($M566,$N566,1,项目参数!$B$2:$B$200))*项目参数!$J$29,"")</f>
        <v/>
      </c>
      <c r="M566" s="42"/>
      <c r="N566" s="42"/>
      <c r="O566" s="61"/>
      <c r="P566" s="64"/>
      <c r="X566" s="102" t="b">
        <f t="shared" si="8"/>
        <v>0</v>
      </c>
    </row>
    <row r="567" spans="1:24">
      <c r="A567" s="8"/>
      <c r="B567" s="8"/>
      <c r="C567" s="8"/>
      <c r="D567" s="54"/>
      <c r="E567" s="8"/>
      <c r="F567" s="8"/>
      <c r="G567" s="8"/>
      <c r="H567" s="8"/>
      <c r="I567" s="120"/>
      <c r="J567" s="42"/>
      <c r="K567" s="124" t="str">
        <f>IF(AND($I567&gt;0,$J567&lt;&gt;"",$J567&gt;40000),WORKDAY.INTL($J567,INT(($I567+项目参数!$J$29-1)/项目参数!$J$29)-1,1,项目参数!$B$2:$B$200),"")</f>
        <v/>
      </c>
      <c r="L567" s="125" t="str">
        <f>IF(AND($M567&lt;&gt;"",$M567&gt;40000,$N567&lt;&gt;"",$N567&gt;40000),(1+NETWORKDAYS.INTL($M567,$N567,1,项目参数!$B$2:$B$200))*项目参数!$J$29,"")</f>
        <v/>
      </c>
      <c r="M567" s="42"/>
      <c r="N567" s="42"/>
      <c r="O567" s="61"/>
      <c r="P567" s="64"/>
      <c r="X567" s="102" t="b">
        <f t="shared" si="8"/>
        <v>0</v>
      </c>
    </row>
    <row r="568" spans="1:24">
      <c r="A568" s="8"/>
      <c r="B568" s="8"/>
      <c r="C568" s="8"/>
      <c r="D568" s="54"/>
      <c r="E568" s="8"/>
      <c r="F568" s="8"/>
      <c r="G568" s="8"/>
      <c r="H568" s="8"/>
      <c r="I568" s="120"/>
      <c r="J568" s="42"/>
      <c r="K568" s="124" t="str">
        <f>IF(AND($I568&gt;0,$J568&lt;&gt;"",$J568&gt;40000),WORKDAY.INTL($J568,INT(($I568+项目参数!$J$29-1)/项目参数!$J$29)-1,1,项目参数!$B$2:$B$200),"")</f>
        <v/>
      </c>
      <c r="L568" s="125" t="str">
        <f>IF(AND($M568&lt;&gt;"",$M568&gt;40000,$N568&lt;&gt;"",$N568&gt;40000),(1+NETWORKDAYS.INTL($M568,$N568,1,项目参数!$B$2:$B$200))*项目参数!$J$29,"")</f>
        <v/>
      </c>
      <c r="M568" s="42"/>
      <c r="N568" s="42"/>
      <c r="O568" s="61"/>
      <c r="P568" s="64"/>
      <c r="X568" s="102" t="b">
        <f t="shared" si="8"/>
        <v>0</v>
      </c>
    </row>
    <row r="569" spans="1:24">
      <c r="A569" s="8"/>
      <c r="B569" s="8"/>
      <c r="C569" s="8"/>
      <c r="D569" s="54"/>
      <c r="E569" s="8"/>
      <c r="F569" s="8"/>
      <c r="G569" s="8"/>
      <c r="H569" s="8"/>
      <c r="I569" s="120"/>
      <c r="J569" s="42"/>
      <c r="K569" s="124" t="str">
        <f>IF(AND($I569&gt;0,$J569&lt;&gt;"",$J569&gt;40000),WORKDAY.INTL($J569,INT(($I569+项目参数!$J$29-1)/项目参数!$J$29)-1,1,项目参数!$B$2:$B$200),"")</f>
        <v/>
      </c>
      <c r="L569" s="125" t="str">
        <f>IF(AND($M569&lt;&gt;"",$M569&gt;40000,$N569&lt;&gt;"",$N569&gt;40000),(1+NETWORKDAYS.INTL($M569,$N569,1,项目参数!$B$2:$B$200))*项目参数!$J$29,"")</f>
        <v/>
      </c>
      <c r="M569" s="42"/>
      <c r="N569" s="42"/>
      <c r="O569" s="61"/>
      <c r="P569" s="64"/>
      <c r="X569" s="102" t="b">
        <f t="shared" si="8"/>
        <v>0</v>
      </c>
    </row>
    <row r="570" spans="1:24">
      <c r="A570" s="8"/>
      <c r="B570" s="8"/>
      <c r="C570" s="8"/>
      <c r="D570" s="54"/>
      <c r="E570" s="8"/>
      <c r="F570" s="8"/>
      <c r="G570" s="8"/>
      <c r="H570" s="8"/>
      <c r="I570" s="120"/>
      <c r="J570" s="42"/>
      <c r="K570" s="124" t="str">
        <f>IF(AND($I570&gt;0,$J570&lt;&gt;"",$J570&gt;40000),WORKDAY.INTL($J570,INT(($I570+项目参数!$J$29-1)/项目参数!$J$29)-1,1,项目参数!$B$2:$B$200),"")</f>
        <v/>
      </c>
      <c r="L570" s="125" t="str">
        <f>IF(AND($M570&lt;&gt;"",$M570&gt;40000,$N570&lt;&gt;"",$N570&gt;40000),(1+NETWORKDAYS.INTL($M570,$N570,1,项目参数!$B$2:$B$200))*项目参数!$J$29,"")</f>
        <v/>
      </c>
      <c r="M570" s="42"/>
      <c r="N570" s="42"/>
      <c r="O570" s="61"/>
      <c r="P570" s="64"/>
      <c r="X570" s="102" t="b">
        <f t="shared" si="8"/>
        <v>0</v>
      </c>
    </row>
    <row r="571" spans="1:24">
      <c r="A571" s="8"/>
      <c r="B571" s="8"/>
      <c r="C571" s="8"/>
      <c r="D571" s="54"/>
      <c r="E571" s="8"/>
      <c r="F571" s="8"/>
      <c r="G571" s="8"/>
      <c r="H571" s="8"/>
      <c r="I571" s="120"/>
      <c r="J571" s="42"/>
      <c r="K571" s="124" t="str">
        <f>IF(AND($I571&gt;0,$J571&lt;&gt;"",$J571&gt;40000),WORKDAY.INTL($J571,INT(($I571+项目参数!$J$29-1)/项目参数!$J$29)-1,1,项目参数!$B$2:$B$200),"")</f>
        <v/>
      </c>
      <c r="L571" s="125" t="str">
        <f>IF(AND($M571&lt;&gt;"",$M571&gt;40000,$N571&lt;&gt;"",$N571&gt;40000),(1+NETWORKDAYS.INTL($M571,$N571,1,项目参数!$B$2:$B$200))*项目参数!$J$29,"")</f>
        <v/>
      </c>
      <c r="M571" s="42"/>
      <c r="N571" s="42"/>
      <c r="O571" s="61"/>
      <c r="P571" s="64"/>
      <c r="X571" s="102" t="b">
        <f t="shared" si="8"/>
        <v>0</v>
      </c>
    </row>
    <row r="572" spans="1:24">
      <c r="A572" s="8"/>
      <c r="B572" s="8"/>
      <c r="C572" s="8"/>
      <c r="D572" s="54"/>
      <c r="E572" s="8"/>
      <c r="F572" s="8"/>
      <c r="G572" s="8"/>
      <c r="H572" s="8"/>
      <c r="I572" s="120"/>
      <c r="J572" s="42"/>
      <c r="K572" s="124" t="str">
        <f>IF(AND($I572&gt;0,$J572&lt;&gt;"",$J572&gt;40000),WORKDAY.INTL($J572,INT(($I572+项目参数!$J$29-1)/项目参数!$J$29)-1,1,项目参数!$B$2:$B$200),"")</f>
        <v/>
      </c>
      <c r="L572" s="125" t="str">
        <f>IF(AND($M572&lt;&gt;"",$M572&gt;40000,$N572&lt;&gt;"",$N572&gt;40000),(1+NETWORKDAYS.INTL($M572,$N572,1,项目参数!$B$2:$B$200))*项目参数!$J$29,"")</f>
        <v/>
      </c>
      <c r="M572" s="42"/>
      <c r="N572" s="42"/>
      <c r="O572" s="61"/>
      <c r="P572" s="64"/>
      <c r="X572" s="102" t="b">
        <f t="shared" si="8"/>
        <v>0</v>
      </c>
    </row>
    <row r="573" spans="1:24">
      <c r="A573" s="8"/>
      <c r="B573" s="8"/>
      <c r="C573" s="8"/>
      <c r="D573" s="54"/>
      <c r="E573" s="8"/>
      <c r="F573" s="8"/>
      <c r="G573" s="8"/>
      <c r="H573" s="8"/>
      <c r="I573" s="120"/>
      <c r="J573" s="42"/>
      <c r="K573" s="124" t="str">
        <f>IF(AND($I573&gt;0,$J573&lt;&gt;"",$J573&gt;40000),WORKDAY.INTL($J573,INT(($I573+项目参数!$J$29-1)/项目参数!$J$29)-1,1,项目参数!$B$2:$B$200),"")</f>
        <v/>
      </c>
      <c r="L573" s="125" t="str">
        <f>IF(AND($M573&lt;&gt;"",$M573&gt;40000,$N573&lt;&gt;"",$N573&gt;40000),(1+NETWORKDAYS.INTL($M573,$N573,1,项目参数!$B$2:$B$200))*项目参数!$J$29,"")</f>
        <v/>
      </c>
      <c r="M573" s="42"/>
      <c r="N573" s="42"/>
      <c r="O573" s="61"/>
      <c r="P573" s="64"/>
      <c r="X573" s="102" t="b">
        <f t="shared" si="8"/>
        <v>0</v>
      </c>
    </row>
    <row r="574" spans="1:24">
      <c r="A574" s="8"/>
      <c r="B574" s="8"/>
      <c r="C574" s="8"/>
      <c r="D574" s="54"/>
      <c r="E574" s="8"/>
      <c r="F574" s="8"/>
      <c r="G574" s="8"/>
      <c r="H574" s="8"/>
      <c r="I574" s="120"/>
      <c r="J574" s="42"/>
      <c r="K574" s="124" t="str">
        <f>IF(AND($I574&gt;0,$J574&lt;&gt;"",$J574&gt;40000),WORKDAY.INTL($J574,INT(($I574+项目参数!$J$29-1)/项目参数!$J$29)-1,1,项目参数!$B$2:$B$200),"")</f>
        <v/>
      </c>
      <c r="L574" s="125" t="str">
        <f>IF(AND($M574&lt;&gt;"",$M574&gt;40000,$N574&lt;&gt;"",$N574&gt;40000),(1+NETWORKDAYS.INTL($M574,$N574,1,项目参数!$B$2:$B$200))*项目参数!$J$29,"")</f>
        <v/>
      </c>
      <c r="M574" s="42"/>
      <c r="N574" s="42"/>
      <c r="O574" s="61"/>
      <c r="P574" s="64"/>
      <c r="X574" s="102" t="b">
        <f t="shared" si="8"/>
        <v>0</v>
      </c>
    </row>
    <row r="575" spans="1:24">
      <c r="A575" s="8"/>
      <c r="B575" s="8"/>
      <c r="C575" s="8"/>
      <c r="D575" s="54"/>
      <c r="E575" s="8"/>
      <c r="F575" s="8"/>
      <c r="G575" s="8"/>
      <c r="H575" s="8"/>
      <c r="I575" s="120"/>
      <c r="J575" s="42"/>
      <c r="K575" s="124" t="str">
        <f>IF(AND($I575&gt;0,$J575&lt;&gt;"",$J575&gt;40000),WORKDAY.INTL($J575,INT(($I575+项目参数!$J$29-1)/项目参数!$J$29)-1,1,项目参数!$B$2:$B$200),"")</f>
        <v/>
      </c>
      <c r="L575" s="125" t="str">
        <f>IF(AND($M575&lt;&gt;"",$M575&gt;40000,$N575&lt;&gt;"",$N575&gt;40000),(1+NETWORKDAYS.INTL($M575,$N575,1,项目参数!$B$2:$B$200))*项目参数!$J$29,"")</f>
        <v/>
      </c>
      <c r="M575" s="42"/>
      <c r="N575" s="42"/>
      <c r="O575" s="61"/>
      <c r="P575" s="64"/>
      <c r="X575" s="102" t="b">
        <f t="shared" si="8"/>
        <v>0</v>
      </c>
    </row>
    <row r="576" spans="1:24">
      <c r="A576" s="8"/>
      <c r="B576" s="8"/>
      <c r="C576" s="8"/>
      <c r="D576" s="54"/>
      <c r="E576" s="8"/>
      <c r="F576" s="8"/>
      <c r="G576" s="8"/>
      <c r="H576" s="8"/>
      <c r="I576" s="120"/>
      <c r="J576" s="42"/>
      <c r="K576" s="124" t="str">
        <f>IF(AND($I576&gt;0,$J576&lt;&gt;"",$J576&gt;40000),WORKDAY.INTL($J576,INT(($I576+项目参数!$J$29-1)/项目参数!$J$29)-1,1,项目参数!$B$2:$B$200),"")</f>
        <v/>
      </c>
      <c r="L576" s="125" t="str">
        <f>IF(AND($M576&lt;&gt;"",$M576&gt;40000,$N576&lt;&gt;"",$N576&gt;40000),(1+NETWORKDAYS.INTL($M576,$N576,1,项目参数!$B$2:$B$200))*项目参数!$J$29,"")</f>
        <v/>
      </c>
      <c r="M576" s="42"/>
      <c r="N576" s="42"/>
      <c r="O576" s="61"/>
      <c r="P576" s="64"/>
      <c r="X576" s="102" t="b">
        <f t="shared" si="8"/>
        <v>0</v>
      </c>
    </row>
    <row r="577" spans="1:24">
      <c r="A577" s="8"/>
      <c r="B577" s="8"/>
      <c r="C577" s="8"/>
      <c r="D577" s="54"/>
      <c r="E577" s="8"/>
      <c r="F577" s="8"/>
      <c r="G577" s="8"/>
      <c r="H577" s="8"/>
      <c r="I577" s="120"/>
      <c r="J577" s="42"/>
      <c r="K577" s="124" t="str">
        <f>IF(AND($I577&gt;0,$J577&lt;&gt;"",$J577&gt;40000),WORKDAY.INTL($J577,INT(($I577+项目参数!$J$29-1)/项目参数!$J$29)-1,1,项目参数!$B$2:$B$200),"")</f>
        <v/>
      </c>
      <c r="L577" s="125" t="str">
        <f>IF(AND($M577&lt;&gt;"",$M577&gt;40000,$N577&lt;&gt;"",$N577&gt;40000),(1+NETWORKDAYS.INTL($M577,$N577,1,项目参数!$B$2:$B$200))*项目参数!$J$29,"")</f>
        <v/>
      </c>
      <c r="M577" s="42"/>
      <c r="N577" s="42"/>
      <c r="O577" s="61"/>
      <c r="P577" s="64"/>
      <c r="X577" s="102" t="b">
        <f t="shared" si="8"/>
        <v>0</v>
      </c>
    </row>
    <row r="578" spans="1:24">
      <c r="A578" s="8"/>
      <c r="B578" s="8"/>
      <c r="C578" s="8"/>
      <c r="D578" s="54"/>
      <c r="E578" s="8"/>
      <c r="F578" s="8"/>
      <c r="G578" s="8"/>
      <c r="H578" s="8"/>
      <c r="I578" s="120"/>
      <c r="J578" s="42"/>
      <c r="K578" s="124" t="str">
        <f>IF(AND($I578&gt;0,$J578&lt;&gt;"",$J578&gt;40000),WORKDAY.INTL($J578,INT(($I578+项目参数!$J$29-1)/项目参数!$J$29)-1,1,项目参数!$B$2:$B$200),"")</f>
        <v/>
      </c>
      <c r="L578" s="125" t="str">
        <f>IF(AND($M578&lt;&gt;"",$M578&gt;40000,$N578&lt;&gt;"",$N578&gt;40000),(1+NETWORKDAYS.INTL($M578,$N578,1,项目参数!$B$2:$B$200))*项目参数!$J$29,"")</f>
        <v/>
      </c>
      <c r="M578" s="42"/>
      <c r="N578" s="42"/>
      <c r="O578" s="61"/>
      <c r="P578" s="64"/>
      <c r="X578" s="102" t="b">
        <f t="shared" ref="X578:X641" si="9">AND(LEN(A578)&gt;0,LEN(C578)&gt;3,LEN(G578)&gt;1,OR(J578=0,AND(I578&gt;0,J578&gt;40000)),OR(M578=0,M578&gt;40000))</f>
        <v>0</v>
      </c>
    </row>
    <row r="579" spans="1:24">
      <c r="A579" s="8"/>
      <c r="B579" s="8"/>
      <c r="C579" s="8"/>
      <c r="D579" s="54"/>
      <c r="E579" s="8"/>
      <c r="F579" s="8"/>
      <c r="G579" s="8"/>
      <c r="H579" s="8"/>
      <c r="I579" s="120"/>
      <c r="J579" s="42"/>
      <c r="K579" s="124" t="str">
        <f>IF(AND($I579&gt;0,$J579&lt;&gt;"",$J579&gt;40000),WORKDAY.INTL($J579,INT(($I579+项目参数!$J$29-1)/项目参数!$J$29)-1,1,项目参数!$B$2:$B$200),"")</f>
        <v/>
      </c>
      <c r="L579" s="125" t="str">
        <f>IF(AND($M579&lt;&gt;"",$M579&gt;40000,$N579&lt;&gt;"",$N579&gt;40000),(1+NETWORKDAYS.INTL($M579,$N579,1,项目参数!$B$2:$B$200))*项目参数!$J$29,"")</f>
        <v/>
      </c>
      <c r="M579" s="42"/>
      <c r="N579" s="42"/>
      <c r="O579" s="61"/>
      <c r="P579" s="64"/>
      <c r="X579" s="102" t="b">
        <f t="shared" si="9"/>
        <v>0</v>
      </c>
    </row>
    <row r="580" spans="1:24">
      <c r="A580" s="8"/>
      <c r="B580" s="8"/>
      <c r="C580" s="8"/>
      <c r="D580" s="54"/>
      <c r="E580" s="8"/>
      <c r="F580" s="8"/>
      <c r="G580" s="8"/>
      <c r="H580" s="8"/>
      <c r="I580" s="120"/>
      <c r="J580" s="42"/>
      <c r="K580" s="124" t="str">
        <f>IF(AND($I580&gt;0,$J580&lt;&gt;"",$J580&gt;40000),WORKDAY.INTL($J580,INT(($I580+项目参数!$J$29-1)/项目参数!$J$29)-1,1,项目参数!$B$2:$B$200),"")</f>
        <v/>
      </c>
      <c r="L580" s="125" t="str">
        <f>IF(AND($M580&lt;&gt;"",$M580&gt;40000,$N580&lt;&gt;"",$N580&gt;40000),(1+NETWORKDAYS.INTL($M580,$N580,1,项目参数!$B$2:$B$200))*项目参数!$J$29,"")</f>
        <v/>
      </c>
      <c r="M580" s="42"/>
      <c r="N580" s="42"/>
      <c r="O580" s="61"/>
      <c r="P580" s="64"/>
      <c r="X580" s="102" t="b">
        <f t="shared" si="9"/>
        <v>0</v>
      </c>
    </row>
    <row r="581" spans="1:24">
      <c r="A581" s="8"/>
      <c r="B581" s="8"/>
      <c r="C581" s="8"/>
      <c r="D581" s="54"/>
      <c r="E581" s="8"/>
      <c r="F581" s="8"/>
      <c r="G581" s="8"/>
      <c r="H581" s="8"/>
      <c r="I581" s="120"/>
      <c r="J581" s="42"/>
      <c r="K581" s="124" t="str">
        <f>IF(AND($I581&gt;0,$J581&lt;&gt;"",$J581&gt;40000),WORKDAY.INTL($J581,INT(($I581+项目参数!$J$29-1)/项目参数!$J$29)-1,1,项目参数!$B$2:$B$200),"")</f>
        <v/>
      </c>
      <c r="L581" s="125" t="str">
        <f>IF(AND($M581&lt;&gt;"",$M581&gt;40000,$N581&lt;&gt;"",$N581&gt;40000),(1+NETWORKDAYS.INTL($M581,$N581,1,项目参数!$B$2:$B$200))*项目参数!$J$29,"")</f>
        <v/>
      </c>
      <c r="M581" s="42"/>
      <c r="N581" s="42"/>
      <c r="O581" s="61"/>
      <c r="P581" s="64"/>
      <c r="X581" s="102" t="b">
        <f t="shared" si="9"/>
        <v>0</v>
      </c>
    </row>
    <row r="582" spans="1:24">
      <c r="A582" s="8"/>
      <c r="B582" s="8"/>
      <c r="C582" s="8"/>
      <c r="D582" s="54"/>
      <c r="E582" s="8"/>
      <c r="F582" s="8"/>
      <c r="G582" s="8"/>
      <c r="H582" s="8"/>
      <c r="I582" s="120"/>
      <c r="J582" s="42"/>
      <c r="K582" s="124" t="str">
        <f>IF(AND($I582&gt;0,$J582&lt;&gt;"",$J582&gt;40000),WORKDAY.INTL($J582,INT(($I582+项目参数!$J$29-1)/项目参数!$J$29)-1,1,项目参数!$B$2:$B$200),"")</f>
        <v/>
      </c>
      <c r="L582" s="125" t="str">
        <f>IF(AND($M582&lt;&gt;"",$M582&gt;40000,$N582&lt;&gt;"",$N582&gt;40000),(1+NETWORKDAYS.INTL($M582,$N582,1,项目参数!$B$2:$B$200))*项目参数!$J$29,"")</f>
        <v/>
      </c>
      <c r="M582" s="42"/>
      <c r="N582" s="42"/>
      <c r="O582" s="61"/>
      <c r="P582" s="64"/>
      <c r="X582" s="102" t="b">
        <f t="shared" si="9"/>
        <v>0</v>
      </c>
    </row>
    <row r="583" spans="1:24">
      <c r="A583" s="8"/>
      <c r="B583" s="8"/>
      <c r="C583" s="8"/>
      <c r="D583" s="54"/>
      <c r="E583" s="8"/>
      <c r="F583" s="8"/>
      <c r="G583" s="8"/>
      <c r="H583" s="8"/>
      <c r="I583" s="120"/>
      <c r="J583" s="42"/>
      <c r="K583" s="124" t="str">
        <f>IF(AND($I583&gt;0,$J583&lt;&gt;"",$J583&gt;40000),WORKDAY.INTL($J583,INT(($I583+项目参数!$J$29-1)/项目参数!$J$29)-1,1,项目参数!$B$2:$B$200),"")</f>
        <v/>
      </c>
      <c r="L583" s="125" t="str">
        <f>IF(AND($M583&lt;&gt;"",$M583&gt;40000,$N583&lt;&gt;"",$N583&gt;40000),(1+NETWORKDAYS.INTL($M583,$N583,1,项目参数!$B$2:$B$200))*项目参数!$J$29,"")</f>
        <v/>
      </c>
      <c r="M583" s="42"/>
      <c r="N583" s="42"/>
      <c r="O583" s="61"/>
      <c r="P583" s="64"/>
      <c r="X583" s="102" t="b">
        <f t="shared" si="9"/>
        <v>0</v>
      </c>
    </row>
    <row r="584" spans="1:24">
      <c r="A584" s="8"/>
      <c r="B584" s="8"/>
      <c r="C584" s="8"/>
      <c r="D584" s="54"/>
      <c r="E584" s="8"/>
      <c r="F584" s="8"/>
      <c r="G584" s="8"/>
      <c r="H584" s="8"/>
      <c r="I584" s="120"/>
      <c r="J584" s="42"/>
      <c r="K584" s="124" t="str">
        <f>IF(AND($I584&gt;0,$J584&lt;&gt;"",$J584&gt;40000),WORKDAY.INTL($J584,INT(($I584+项目参数!$J$29-1)/项目参数!$J$29)-1,1,项目参数!$B$2:$B$200),"")</f>
        <v/>
      </c>
      <c r="L584" s="125" t="str">
        <f>IF(AND($M584&lt;&gt;"",$M584&gt;40000,$N584&lt;&gt;"",$N584&gt;40000),(1+NETWORKDAYS.INTL($M584,$N584,1,项目参数!$B$2:$B$200))*项目参数!$J$29,"")</f>
        <v/>
      </c>
      <c r="M584" s="42"/>
      <c r="N584" s="42"/>
      <c r="O584" s="61"/>
      <c r="P584" s="64"/>
      <c r="X584" s="102" t="b">
        <f t="shared" si="9"/>
        <v>0</v>
      </c>
    </row>
    <row r="585" spans="1:24">
      <c r="A585" s="8"/>
      <c r="B585" s="8"/>
      <c r="C585" s="8"/>
      <c r="D585" s="54"/>
      <c r="E585" s="8"/>
      <c r="F585" s="8"/>
      <c r="G585" s="8"/>
      <c r="H585" s="8"/>
      <c r="I585" s="120"/>
      <c r="J585" s="42"/>
      <c r="K585" s="124" t="str">
        <f>IF(AND($I585&gt;0,$J585&lt;&gt;"",$J585&gt;40000),WORKDAY.INTL($J585,INT(($I585+项目参数!$J$29-1)/项目参数!$J$29)-1,1,项目参数!$B$2:$B$200),"")</f>
        <v/>
      </c>
      <c r="L585" s="125" t="str">
        <f>IF(AND($M585&lt;&gt;"",$M585&gt;40000,$N585&lt;&gt;"",$N585&gt;40000),(1+NETWORKDAYS.INTL($M585,$N585,1,项目参数!$B$2:$B$200))*项目参数!$J$29,"")</f>
        <v/>
      </c>
      <c r="M585" s="42"/>
      <c r="N585" s="42"/>
      <c r="O585" s="61"/>
      <c r="P585" s="64"/>
      <c r="X585" s="102" t="b">
        <f t="shared" si="9"/>
        <v>0</v>
      </c>
    </row>
    <row r="586" spans="1:24">
      <c r="A586" s="8"/>
      <c r="B586" s="8"/>
      <c r="C586" s="8"/>
      <c r="D586" s="54"/>
      <c r="E586" s="8"/>
      <c r="F586" s="8"/>
      <c r="G586" s="8"/>
      <c r="H586" s="8"/>
      <c r="I586" s="120"/>
      <c r="J586" s="42"/>
      <c r="K586" s="124" t="str">
        <f>IF(AND($I586&gt;0,$J586&lt;&gt;"",$J586&gt;40000),WORKDAY.INTL($J586,INT(($I586+项目参数!$J$29-1)/项目参数!$J$29)-1,1,项目参数!$B$2:$B$200),"")</f>
        <v/>
      </c>
      <c r="L586" s="125" t="str">
        <f>IF(AND($M586&lt;&gt;"",$M586&gt;40000,$N586&lt;&gt;"",$N586&gt;40000),(1+NETWORKDAYS.INTL($M586,$N586,1,项目参数!$B$2:$B$200))*项目参数!$J$29,"")</f>
        <v/>
      </c>
      <c r="M586" s="42"/>
      <c r="N586" s="42"/>
      <c r="O586" s="61"/>
      <c r="P586" s="64"/>
      <c r="X586" s="102" t="b">
        <f t="shared" si="9"/>
        <v>0</v>
      </c>
    </row>
    <row r="587" spans="1:24">
      <c r="A587" s="8"/>
      <c r="B587" s="8"/>
      <c r="C587" s="8"/>
      <c r="D587" s="54"/>
      <c r="E587" s="8"/>
      <c r="F587" s="8"/>
      <c r="G587" s="8"/>
      <c r="H587" s="8"/>
      <c r="I587" s="120"/>
      <c r="J587" s="42"/>
      <c r="K587" s="124" t="str">
        <f>IF(AND($I587&gt;0,$J587&lt;&gt;"",$J587&gt;40000),WORKDAY.INTL($J587,INT(($I587+项目参数!$J$29-1)/项目参数!$J$29)-1,1,项目参数!$B$2:$B$200),"")</f>
        <v/>
      </c>
      <c r="L587" s="125" t="str">
        <f>IF(AND($M587&lt;&gt;"",$M587&gt;40000,$N587&lt;&gt;"",$N587&gt;40000),(1+NETWORKDAYS.INTL($M587,$N587,1,项目参数!$B$2:$B$200))*项目参数!$J$29,"")</f>
        <v/>
      </c>
      <c r="M587" s="42"/>
      <c r="N587" s="42"/>
      <c r="O587" s="61"/>
      <c r="P587" s="64"/>
      <c r="X587" s="102" t="b">
        <f t="shared" si="9"/>
        <v>0</v>
      </c>
    </row>
    <row r="588" spans="1:24">
      <c r="A588" s="8"/>
      <c r="B588" s="8"/>
      <c r="C588" s="8"/>
      <c r="D588" s="54"/>
      <c r="E588" s="8"/>
      <c r="F588" s="8"/>
      <c r="G588" s="8"/>
      <c r="H588" s="8"/>
      <c r="I588" s="120"/>
      <c r="J588" s="42"/>
      <c r="K588" s="124" t="str">
        <f>IF(AND($I588&gt;0,$J588&lt;&gt;"",$J588&gt;40000),WORKDAY.INTL($J588,INT(($I588+项目参数!$J$29-1)/项目参数!$J$29)-1,1,项目参数!$B$2:$B$200),"")</f>
        <v/>
      </c>
      <c r="L588" s="125" t="str">
        <f>IF(AND($M588&lt;&gt;"",$M588&gt;40000,$N588&lt;&gt;"",$N588&gt;40000),(1+NETWORKDAYS.INTL($M588,$N588,1,项目参数!$B$2:$B$200))*项目参数!$J$29,"")</f>
        <v/>
      </c>
      <c r="M588" s="42"/>
      <c r="N588" s="42"/>
      <c r="O588" s="61"/>
      <c r="P588" s="64"/>
      <c r="X588" s="102" t="b">
        <f t="shared" si="9"/>
        <v>0</v>
      </c>
    </row>
    <row r="589" spans="1:24">
      <c r="A589" s="8"/>
      <c r="B589" s="8"/>
      <c r="C589" s="8"/>
      <c r="D589" s="54"/>
      <c r="E589" s="8"/>
      <c r="F589" s="8"/>
      <c r="G589" s="8"/>
      <c r="H589" s="8"/>
      <c r="I589" s="120"/>
      <c r="J589" s="42"/>
      <c r="K589" s="124" t="str">
        <f>IF(AND($I589&gt;0,$J589&lt;&gt;"",$J589&gt;40000),WORKDAY.INTL($J589,INT(($I589+项目参数!$J$29-1)/项目参数!$J$29)-1,1,项目参数!$B$2:$B$200),"")</f>
        <v/>
      </c>
      <c r="L589" s="125" t="str">
        <f>IF(AND($M589&lt;&gt;"",$M589&gt;40000,$N589&lt;&gt;"",$N589&gt;40000),(1+NETWORKDAYS.INTL($M589,$N589,1,项目参数!$B$2:$B$200))*项目参数!$J$29,"")</f>
        <v/>
      </c>
      <c r="M589" s="42"/>
      <c r="N589" s="42"/>
      <c r="O589" s="61"/>
      <c r="P589" s="64"/>
      <c r="X589" s="102" t="b">
        <f t="shared" si="9"/>
        <v>0</v>
      </c>
    </row>
    <row r="590" spans="1:24">
      <c r="A590" s="8"/>
      <c r="B590" s="8"/>
      <c r="C590" s="8"/>
      <c r="D590" s="54"/>
      <c r="E590" s="8"/>
      <c r="F590" s="8"/>
      <c r="G590" s="8"/>
      <c r="H590" s="8"/>
      <c r="I590" s="120"/>
      <c r="J590" s="42"/>
      <c r="K590" s="124" t="str">
        <f>IF(AND($I590&gt;0,$J590&lt;&gt;"",$J590&gt;40000),WORKDAY.INTL($J590,INT(($I590+项目参数!$J$29-1)/项目参数!$J$29)-1,1,项目参数!$B$2:$B$200),"")</f>
        <v/>
      </c>
      <c r="L590" s="125" t="str">
        <f>IF(AND($M590&lt;&gt;"",$M590&gt;40000,$N590&lt;&gt;"",$N590&gt;40000),(1+NETWORKDAYS.INTL($M590,$N590,1,项目参数!$B$2:$B$200))*项目参数!$J$29,"")</f>
        <v/>
      </c>
      <c r="M590" s="42"/>
      <c r="N590" s="42"/>
      <c r="O590" s="61"/>
      <c r="P590" s="64"/>
      <c r="X590" s="102" t="b">
        <f t="shared" si="9"/>
        <v>0</v>
      </c>
    </row>
    <row r="591" spans="1:24">
      <c r="A591" s="8"/>
      <c r="B591" s="8"/>
      <c r="C591" s="8"/>
      <c r="D591" s="54"/>
      <c r="E591" s="8"/>
      <c r="F591" s="8"/>
      <c r="G591" s="8"/>
      <c r="H591" s="8"/>
      <c r="I591" s="120"/>
      <c r="J591" s="42"/>
      <c r="K591" s="124" t="str">
        <f>IF(AND($I591&gt;0,$J591&lt;&gt;"",$J591&gt;40000),WORKDAY.INTL($J591,INT(($I591+项目参数!$J$29-1)/项目参数!$J$29)-1,1,项目参数!$B$2:$B$200),"")</f>
        <v/>
      </c>
      <c r="L591" s="125" t="str">
        <f>IF(AND($M591&lt;&gt;"",$M591&gt;40000,$N591&lt;&gt;"",$N591&gt;40000),(1+NETWORKDAYS.INTL($M591,$N591,1,项目参数!$B$2:$B$200))*项目参数!$J$29,"")</f>
        <v/>
      </c>
      <c r="M591" s="42"/>
      <c r="N591" s="42"/>
      <c r="O591" s="61"/>
      <c r="P591" s="64"/>
      <c r="X591" s="102" t="b">
        <f t="shared" si="9"/>
        <v>0</v>
      </c>
    </row>
    <row r="592" spans="1:24">
      <c r="A592" s="8"/>
      <c r="B592" s="8"/>
      <c r="C592" s="8"/>
      <c r="D592" s="54"/>
      <c r="E592" s="8"/>
      <c r="F592" s="8"/>
      <c r="G592" s="8"/>
      <c r="H592" s="8"/>
      <c r="I592" s="120"/>
      <c r="J592" s="42"/>
      <c r="K592" s="124" t="str">
        <f>IF(AND($I592&gt;0,$J592&lt;&gt;"",$J592&gt;40000),WORKDAY.INTL($J592,INT(($I592+项目参数!$J$29-1)/项目参数!$J$29)-1,1,项目参数!$B$2:$B$200),"")</f>
        <v/>
      </c>
      <c r="L592" s="125" t="str">
        <f>IF(AND($M592&lt;&gt;"",$M592&gt;40000,$N592&lt;&gt;"",$N592&gt;40000),(1+NETWORKDAYS.INTL($M592,$N592,1,项目参数!$B$2:$B$200))*项目参数!$J$29,"")</f>
        <v/>
      </c>
      <c r="M592" s="42"/>
      <c r="N592" s="42"/>
      <c r="O592" s="61"/>
      <c r="P592" s="64"/>
      <c r="X592" s="102" t="b">
        <f t="shared" si="9"/>
        <v>0</v>
      </c>
    </row>
    <row r="593" spans="1:24">
      <c r="A593" s="8"/>
      <c r="B593" s="8"/>
      <c r="C593" s="8"/>
      <c r="D593" s="54"/>
      <c r="E593" s="8"/>
      <c r="F593" s="8"/>
      <c r="G593" s="8"/>
      <c r="H593" s="8"/>
      <c r="I593" s="120"/>
      <c r="J593" s="42"/>
      <c r="K593" s="124" t="str">
        <f>IF(AND($I593&gt;0,$J593&lt;&gt;"",$J593&gt;40000),WORKDAY.INTL($J593,INT(($I593+项目参数!$J$29-1)/项目参数!$J$29)-1,1,项目参数!$B$2:$B$200),"")</f>
        <v/>
      </c>
      <c r="L593" s="125" t="str">
        <f>IF(AND($M593&lt;&gt;"",$M593&gt;40000,$N593&lt;&gt;"",$N593&gt;40000),(1+NETWORKDAYS.INTL($M593,$N593,1,项目参数!$B$2:$B$200))*项目参数!$J$29,"")</f>
        <v/>
      </c>
      <c r="M593" s="42"/>
      <c r="N593" s="42"/>
      <c r="O593" s="61"/>
      <c r="P593" s="64"/>
      <c r="X593" s="102" t="b">
        <f t="shared" si="9"/>
        <v>0</v>
      </c>
    </row>
    <row r="594" spans="1:24">
      <c r="A594" s="8"/>
      <c r="B594" s="8"/>
      <c r="C594" s="8"/>
      <c r="D594" s="54"/>
      <c r="E594" s="8"/>
      <c r="F594" s="8"/>
      <c r="G594" s="8"/>
      <c r="H594" s="8"/>
      <c r="I594" s="120"/>
      <c r="J594" s="42"/>
      <c r="K594" s="124" t="str">
        <f>IF(AND($I594&gt;0,$J594&lt;&gt;"",$J594&gt;40000),WORKDAY.INTL($J594,INT(($I594+项目参数!$J$29-1)/项目参数!$J$29)-1,1,项目参数!$B$2:$B$200),"")</f>
        <v/>
      </c>
      <c r="L594" s="125" t="str">
        <f>IF(AND($M594&lt;&gt;"",$M594&gt;40000,$N594&lt;&gt;"",$N594&gt;40000),(1+NETWORKDAYS.INTL($M594,$N594,1,项目参数!$B$2:$B$200))*项目参数!$J$29,"")</f>
        <v/>
      </c>
      <c r="M594" s="42"/>
      <c r="N594" s="42"/>
      <c r="O594" s="61"/>
      <c r="P594" s="64"/>
      <c r="X594" s="102" t="b">
        <f t="shared" si="9"/>
        <v>0</v>
      </c>
    </row>
    <row r="595" spans="1:24">
      <c r="A595" s="8"/>
      <c r="B595" s="8"/>
      <c r="C595" s="8"/>
      <c r="D595" s="54"/>
      <c r="E595" s="8"/>
      <c r="F595" s="8"/>
      <c r="G595" s="8"/>
      <c r="H595" s="8"/>
      <c r="I595" s="120"/>
      <c r="J595" s="42"/>
      <c r="K595" s="124" t="str">
        <f>IF(AND($I595&gt;0,$J595&lt;&gt;"",$J595&gt;40000),WORKDAY.INTL($J595,INT(($I595+项目参数!$J$29-1)/项目参数!$J$29)-1,1,项目参数!$B$2:$B$200),"")</f>
        <v/>
      </c>
      <c r="L595" s="125" t="str">
        <f>IF(AND($M595&lt;&gt;"",$M595&gt;40000,$N595&lt;&gt;"",$N595&gt;40000),(1+NETWORKDAYS.INTL($M595,$N595,1,项目参数!$B$2:$B$200))*项目参数!$J$29,"")</f>
        <v/>
      </c>
      <c r="M595" s="42"/>
      <c r="N595" s="42"/>
      <c r="O595" s="61"/>
      <c r="P595" s="64"/>
      <c r="X595" s="102" t="b">
        <f t="shared" si="9"/>
        <v>0</v>
      </c>
    </row>
    <row r="596" spans="1:24">
      <c r="A596" s="8"/>
      <c r="B596" s="8"/>
      <c r="C596" s="8"/>
      <c r="D596" s="54"/>
      <c r="E596" s="8"/>
      <c r="F596" s="8"/>
      <c r="G596" s="8"/>
      <c r="H596" s="8"/>
      <c r="I596" s="120"/>
      <c r="J596" s="42"/>
      <c r="K596" s="124" t="str">
        <f>IF(AND($I596&gt;0,$J596&lt;&gt;"",$J596&gt;40000),WORKDAY.INTL($J596,INT(($I596+项目参数!$J$29-1)/项目参数!$J$29)-1,1,项目参数!$B$2:$B$200),"")</f>
        <v/>
      </c>
      <c r="L596" s="125" t="str">
        <f>IF(AND($M596&lt;&gt;"",$M596&gt;40000,$N596&lt;&gt;"",$N596&gt;40000),(1+NETWORKDAYS.INTL($M596,$N596,1,项目参数!$B$2:$B$200))*项目参数!$J$29,"")</f>
        <v/>
      </c>
      <c r="M596" s="42"/>
      <c r="N596" s="42"/>
      <c r="O596" s="61"/>
      <c r="P596" s="64"/>
      <c r="X596" s="102" t="b">
        <f t="shared" si="9"/>
        <v>0</v>
      </c>
    </row>
    <row r="597" spans="1:24">
      <c r="A597" s="8"/>
      <c r="B597" s="8"/>
      <c r="C597" s="8"/>
      <c r="D597" s="54"/>
      <c r="E597" s="8"/>
      <c r="F597" s="8"/>
      <c r="G597" s="8"/>
      <c r="H597" s="8"/>
      <c r="I597" s="120"/>
      <c r="J597" s="42"/>
      <c r="K597" s="124" t="str">
        <f>IF(AND($I597&gt;0,$J597&lt;&gt;"",$J597&gt;40000),WORKDAY.INTL($J597,INT(($I597+项目参数!$J$29-1)/项目参数!$J$29)-1,1,项目参数!$B$2:$B$200),"")</f>
        <v/>
      </c>
      <c r="L597" s="125" t="str">
        <f>IF(AND($M597&lt;&gt;"",$M597&gt;40000,$N597&lt;&gt;"",$N597&gt;40000),(1+NETWORKDAYS.INTL($M597,$N597,1,项目参数!$B$2:$B$200))*项目参数!$J$29,"")</f>
        <v/>
      </c>
      <c r="M597" s="42"/>
      <c r="N597" s="42"/>
      <c r="O597" s="61"/>
      <c r="P597" s="64"/>
      <c r="X597" s="102" t="b">
        <f t="shared" si="9"/>
        <v>0</v>
      </c>
    </row>
    <row r="598" spans="1:24">
      <c r="A598" s="8"/>
      <c r="B598" s="8"/>
      <c r="C598" s="8"/>
      <c r="D598" s="54"/>
      <c r="E598" s="8"/>
      <c r="F598" s="8"/>
      <c r="G598" s="8"/>
      <c r="H598" s="8"/>
      <c r="I598" s="120"/>
      <c r="J598" s="42"/>
      <c r="K598" s="124" t="str">
        <f>IF(AND($I598&gt;0,$J598&lt;&gt;"",$J598&gt;40000),WORKDAY.INTL($J598,INT(($I598+项目参数!$J$29-1)/项目参数!$J$29)-1,1,项目参数!$B$2:$B$200),"")</f>
        <v/>
      </c>
      <c r="L598" s="125" t="str">
        <f>IF(AND($M598&lt;&gt;"",$M598&gt;40000,$N598&lt;&gt;"",$N598&gt;40000),(1+NETWORKDAYS.INTL($M598,$N598,1,项目参数!$B$2:$B$200))*项目参数!$J$29,"")</f>
        <v/>
      </c>
      <c r="M598" s="42"/>
      <c r="N598" s="42"/>
      <c r="O598" s="61"/>
      <c r="P598" s="64"/>
      <c r="X598" s="102" t="b">
        <f t="shared" si="9"/>
        <v>0</v>
      </c>
    </row>
    <row r="599" spans="1:24">
      <c r="A599" s="8"/>
      <c r="B599" s="8"/>
      <c r="C599" s="8"/>
      <c r="D599" s="54"/>
      <c r="E599" s="8"/>
      <c r="F599" s="8"/>
      <c r="G599" s="8"/>
      <c r="H599" s="8"/>
      <c r="I599" s="120"/>
      <c r="J599" s="42"/>
      <c r="K599" s="124" t="str">
        <f>IF(AND($I599&gt;0,$J599&lt;&gt;"",$J599&gt;40000),WORKDAY.INTL($J599,INT(($I599+项目参数!$J$29-1)/项目参数!$J$29)-1,1,项目参数!$B$2:$B$200),"")</f>
        <v/>
      </c>
      <c r="L599" s="125" t="str">
        <f>IF(AND($M599&lt;&gt;"",$M599&gt;40000,$N599&lt;&gt;"",$N599&gt;40000),(1+NETWORKDAYS.INTL($M599,$N599,1,项目参数!$B$2:$B$200))*项目参数!$J$29,"")</f>
        <v/>
      </c>
      <c r="M599" s="42"/>
      <c r="N599" s="42"/>
      <c r="O599" s="61"/>
      <c r="P599" s="64"/>
      <c r="X599" s="102" t="b">
        <f t="shared" si="9"/>
        <v>0</v>
      </c>
    </row>
    <row r="600" spans="1:24">
      <c r="A600" s="8"/>
      <c r="B600" s="8"/>
      <c r="C600" s="8"/>
      <c r="D600" s="54"/>
      <c r="E600" s="8"/>
      <c r="F600" s="8"/>
      <c r="G600" s="8"/>
      <c r="H600" s="8"/>
      <c r="I600" s="120"/>
      <c r="J600" s="42"/>
      <c r="K600" s="124" t="str">
        <f>IF(AND($I600&gt;0,$J600&lt;&gt;"",$J600&gt;40000),WORKDAY.INTL($J600,INT(($I600+项目参数!$J$29-1)/项目参数!$J$29)-1,1,项目参数!$B$2:$B$200),"")</f>
        <v/>
      </c>
      <c r="L600" s="125" t="str">
        <f>IF(AND($M600&lt;&gt;"",$M600&gt;40000,$N600&lt;&gt;"",$N600&gt;40000),(1+NETWORKDAYS.INTL($M600,$N600,1,项目参数!$B$2:$B$200))*项目参数!$J$29,"")</f>
        <v/>
      </c>
      <c r="M600" s="42"/>
      <c r="N600" s="42"/>
      <c r="O600" s="61"/>
      <c r="P600" s="64"/>
      <c r="X600" s="102" t="b">
        <f t="shared" si="9"/>
        <v>0</v>
      </c>
    </row>
    <row r="601" spans="1:24">
      <c r="A601" s="8"/>
      <c r="B601" s="8"/>
      <c r="C601" s="8"/>
      <c r="D601" s="54"/>
      <c r="E601" s="8"/>
      <c r="F601" s="8"/>
      <c r="G601" s="8"/>
      <c r="H601" s="8"/>
      <c r="I601" s="120"/>
      <c r="J601" s="42"/>
      <c r="K601" s="124" t="str">
        <f>IF(AND($I601&gt;0,$J601&lt;&gt;"",$J601&gt;40000),WORKDAY.INTL($J601,INT(($I601+项目参数!$J$29-1)/项目参数!$J$29)-1,1,项目参数!$B$2:$B$200),"")</f>
        <v/>
      </c>
      <c r="L601" s="125" t="str">
        <f>IF(AND($M601&lt;&gt;"",$M601&gt;40000,$N601&lt;&gt;"",$N601&gt;40000),(1+NETWORKDAYS.INTL($M601,$N601,1,项目参数!$B$2:$B$200))*项目参数!$J$29,"")</f>
        <v/>
      </c>
      <c r="M601" s="42"/>
      <c r="N601" s="42"/>
      <c r="O601" s="61"/>
      <c r="P601" s="64"/>
      <c r="X601" s="102" t="b">
        <f t="shared" si="9"/>
        <v>0</v>
      </c>
    </row>
    <row r="602" spans="1:24">
      <c r="A602" s="8"/>
      <c r="B602" s="8"/>
      <c r="C602" s="8"/>
      <c r="D602" s="54"/>
      <c r="E602" s="8"/>
      <c r="F602" s="8"/>
      <c r="G602" s="8"/>
      <c r="H602" s="8"/>
      <c r="I602" s="120"/>
      <c r="J602" s="42"/>
      <c r="K602" s="124" t="str">
        <f>IF(AND($I602&gt;0,$J602&lt;&gt;"",$J602&gt;40000),WORKDAY.INTL($J602,INT(($I602+项目参数!$J$29-1)/项目参数!$J$29)-1,1,项目参数!$B$2:$B$200),"")</f>
        <v/>
      </c>
      <c r="L602" s="125" t="str">
        <f>IF(AND($M602&lt;&gt;"",$M602&gt;40000,$N602&lt;&gt;"",$N602&gt;40000),(1+NETWORKDAYS.INTL($M602,$N602,1,项目参数!$B$2:$B$200))*项目参数!$J$29,"")</f>
        <v/>
      </c>
      <c r="M602" s="42"/>
      <c r="N602" s="42"/>
      <c r="O602" s="61"/>
      <c r="P602" s="64"/>
      <c r="X602" s="102" t="b">
        <f t="shared" si="9"/>
        <v>0</v>
      </c>
    </row>
    <row r="603" spans="1:24">
      <c r="A603" s="8"/>
      <c r="B603" s="8"/>
      <c r="C603" s="8"/>
      <c r="D603" s="54"/>
      <c r="E603" s="8"/>
      <c r="F603" s="8"/>
      <c r="G603" s="8"/>
      <c r="H603" s="8"/>
      <c r="I603" s="120"/>
      <c r="J603" s="42"/>
      <c r="K603" s="124" t="str">
        <f>IF(AND($I603&gt;0,$J603&lt;&gt;"",$J603&gt;40000),WORKDAY.INTL($J603,INT(($I603+项目参数!$J$29-1)/项目参数!$J$29)-1,1,项目参数!$B$2:$B$200),"")</f>
        <v/>
      </c>
      <c r="L603" s="125" t="str">
        <f>IF(AND($M603&lt;&gt;"",$M603&gt;40000,$N603&lt;&gt;"",$N603&gt;40000),(1+NETWORKDAYS.INTL($M603,$N603,1,项目参数!$B$2:$B$200))*项目参数!$J$29,"")</f>
        <v/>
      </c>
      <c r="M603" s="42"/>
      <c r="N603" s="42"/>
      <c r="O603" s="61"/>
      <c r="P603" s="64"/>
      <c r="X603" s="102" t="b">
        <f t="shared" si="9"/>
        <v>0</v>
      </c>
    </row>
    <row r="604" spans="1:24">
      <c r="A604" s="8"/>
      <c r="B604" s="8"/>
      <c r="C604" s="8"/>
      <c r="D604" s="54"/>
      <c r="E604" s="8"/>
      <c r="F604" s="8"/>
      <c r="G604" s="8"/>
      <c r="H604" s="8"/>
      <c r="I604" s="120"/>
      <c r="J604" s="42"/>
      <c r="K604" s="124" t="str">
        <f>IF(AND($I604&gt;0,$J604&lt;&gt;"",$J604&gt;40000),WORKDAY.INTL($J604,INT(($I604+项目参数!$J$29-1)/项目参数!$J$29)-1,1,项目参数!$B$2:$B$200),"")</f>
        <v/>
      </c>
      <c r="L604" s="125" t="str">
        <f>IF(AND($M604&lt;&gt;"",$M604&gt;40000,$N604&lt;&gt;"",$N604&gt;40000),(1+NETWORKDAYS.INTL($M604,$N604,1,项目参数!$B$2:$B$200))*项目参数!$J$29,"")</f>
        <v/>
      </c>
      <c r="M604" s="42"/>
      <c r="N604" s="42"/>
      <c r="O604" s="61"/>
      <c r="P604" s="64"/>
      <c r="X604" s="102" t="b">
        <f t="shared" si="9"/>
        <v>0</v>
      </c>
    </row>
    <row r="605" spans="1:24">
      <c r="A605" s="8"/>
      <c r="B605" s="8"/>
      <c r="C605" s="8"/>
      <c r="D605" s="54"/>
      <c r="E605" s="8"/>
      <c r="F605" s="8"/>
      <c r="G605" s="8"/>
      <c r="H605" s="8"/>
      <c r="I605" s="120"/>
      <c r="J605" s="42"/>
      <c r="K605" s="124" t="str">
        <f>IF(AND($I605&gt;0,$J605&lt;&gt;"",$J605&gt;40000),WORKDAY.INTL($J605,INT(($I605+项目参数!$J$29-1)/项目参数!$J$29)-1,1,项目参数!$B$2:$B$200),"")</f>
        <v/>
      </c>
      <c r="L605" s="125" t="str">
        <f>IF(AND($M605&lt;&gt;"",$M605&gt;40000,$N605&lt;&gt;"",$N605&gt;40000),(1+NETWORKDAYS.INTL($M605,$N605,1,项目参数!$B$2:$B$200))*项目参数!$J$29,"")</f>
        <v/>
      </c>
      <c r="M605" s="42"/>
      <c r="N605" s="42"/>
      <c r="O605" s="61"/>
      <c r="P605" s="64"/>
      <c r="X605" s="102" t="b">
        <f t="shared" si="9"/>
        <v>0</v>
      </c>
    </row>
    <row r="606" spans="1:24">
      <c r="A606" s="8"/>
      <c r="B606" s="8"/>
      <c r="C606" s="8"/>
      <c r="D606" s="54"/>
      <c r="E606" s="8"/>
      <c r="F606" s="8"/>
      <c r="G606" s="8"/>
      <c r="H606" s="8"/>
      <c r="I606" s="120"/>
      <c r="J606" s="42"/>
      <c r="K606" s="124" t="str">
        <f>IF(AND($I606&gt;0,$J606&lt;&gt;"",$J606&gt;40000),WORKDAY.INTL($J606,INT(($I606+项目参数!$J$29-1)/项目参数!$J$29)-1,1,项目参数!$B$2:$B$200),"")</f>
        <v/>
      </c>
      <c r="L606" s="125" t="str">
        <f>IF(AND($M606&lt;&gt;"",$M606&gt;40000,$N606&lt;&gt;"",$N606&gt;40000),(1+NETWORKDAYS.INTL($M606,$N606,1,项目参数!$B$2:$B$200))*项目参数!$J$29,"")</f>
        <v/>
      </c>
      <c r="M606" s="42"/>
      <c r="N606" s="42"/>
      <c r="O606" s="61"/>
      <c r="P606" s="64"/>
      <c r="X606" s="102" t="b">
        <f t="shared" si="9"/>
        <v>0</v>
      </c>
    </row>
    <row r="607" spans="1:24">
      <c r="A607" s="8"/>
      <c r="B607" s="8"/>
      <c r="C607" s="8"/>
      <c r="D607" s="54"/>
      <c r="E607" s="8"/>
      <c r="F607" s="8"/>
      <c r="G607" s="8"/>
      <c r="H607" s="8"/>
      <c r="I607" s="120"/>
      <c r="J607" s="42"/>
      <c r="K607" s="124" t="str">
        <f>IF(AND($I607&gt;0,$J607&lt;&gt;"",$J607&gt;40000),WORKDAY.INTL($J607,INT(($I607+项目参数!$J$29-1)/项目参数!$J$29)-1,1,项目参数!$B$2:$B$200),"")</f>
        <v/>
      </c>
      <c r="L607" s="125" t="str">
        <f>IF(AND($M607&lt;&gt;"",$M607&gt;40000,$N607&lt;&gt;"",$N607&gt;40000),(1+NETWORKDAYS.INTL($M607,$N607,1,项目参数!$B$2:$B$200))*项目参数!$J$29,"")</f>
        <v/>
      </c>
      <c r="M607" s="42"/>
      <c r="N607" s="42"/>
      <c r="O607" s="61"/>
      <c r="P607" s="64"/>
      <c r="X607" s="102" t="b">
        <f t="shared" si="9"/>
        <v>0</v>
      </c>
    </row>
    <row r="608" spans="1:24">
      <c r="A608" s="8"/>
      <c r="B608" s="8"/>
      <c r="C608" s="8"/>
      <c r="D608" s="54"/>
      <c r="E608" s="8"/>
      <c r="F608" s="8"/>
      <c r="G608" s="8"/>
      <c r="H608" s="8"/>
      <c r="I608" s="120"/>
      <c r="J608" s="42"/>
      <c r="K608" s="124" t="str">
        <f>IF(AND($I608&gt;0,$J608&lt;&gt;"",$J608&gt;40000),WORKDAY.INTL($J608,INT(($I608+项目参数!$J$29-1)/项目参数!$J$29)-1,1,项目参数!$B$2:$B$200),"")</f>
        <v/>
      </c>
      <c r="L608" s="125" t="str">
        <f>IF(AND($M608&lt;&gt;"",$M608&gt;40000,$N608&lt;&gt;"",$N608&gt;40000),(1+NETWORKDAYS.INTL($M608,$N608,1,项目参数!$B$2:$B$200))*项目参数!$J$29,"")</f>
        <v/>
      </c>
      <c r="M608" s="42"/>
      <c r="N608" s="42"/>
      <c r="O608" s="61"/>
      <c r="P608" s="64"/>
      <c r="X608" s="102" t="b">
        <f t="shared" si="9"/>
        <v>0</v>
      </c>
    </row>
    <row r="609" spans="1:24">
      <c r="A609" s="8"/>
      <c r="B609" s="8"/>
      <c r="C609" s="8"/>
      <c r="D609" s="54"/>
      <c r="E609" s="8"/>
      <c r="F609" s="8"/>
      <c r="G609" s="8"/>
      <c r="H609" s="8"/>
      <c r="I609" s="120"/>
      <c r="J609" s="42"/>
      <c r="K609" s="124" t="str">
        <f>IF(AND($I609&gt;0,$J609&lt;&gt;"",$J609&gt;40000),WORKDAY.INTL($J609,INT(($I609+项目参数!$J$29-1)/项目参数!$J$29)-1,1,项目参数!$B$2:$B$200),"")</f>
        <v/>
      </c>
      <c r="L609" s="125" t="str">
        <f>IF(AND($M609&lt;&gt;"",$M609&gt;40000,$N609&lt;&gt;"",$N609&gt;40000),(1+NETWORKDAYS.INTL($M609,$N609,1,项目参数!$B$2:$B$200))*项目参数!$J$29,"")</f>
        <v/>
      </c>
      <c r="M609" s="42"/>
      <c r="N609" s="42"/>
      <c r="O609" s="61"/>
      <c r="P609" s="64"/>
      <c r="X609" s="102" t="b">
        <f t="shared" si="9"/>
        <v>0</v>
      </c>
    </row>
    <row r="610" spans="1:24">
      <c r="A610" s="8"/>
      <c r="B610" s="8"/>
      <c r="C610" s="8"/>
      <c r="D610" s="54"/>
      <c r="E610" s="8"/>
      <c r="F610" s="8"/>
      <c r="G610" s="8"/>
      <c r="H610" s="8"/>
      <c r="I610" s="120"/>
      <c r="J610" s="42"/>
      <c r="K610" s="124" t="str">
        <f>IF(AND($I610&gt;0,$J610&lt;&gt;"",$J610&gt;40000),WORKDAY.INTL($J610,INT(($I610+项目参数!$J$29-1)/项目参数!$J$29)-1,1,项目参数!$B$2:$B$200),"")</f>
        <v/>
      </c>
      <c r="L610" s="125" t="str">
        <f>IF(AND($M610&lt;&gt;"",$M610&gt;40000,$N610&lt;&gt;"",$N610&gt;40000),(1+NETWORKDAYS.INTL($M610,$N610,1,项目参数!$B$2:$B$200))*项目参数!$J$29,"")</f>
        <v/>
      </c>
      <c r="M610" s="42"/>
      <c r="N610" s="42"/>
      <c r="O610" s="61"/>
      <c r="P610" s="64"/>
      <c r="X610" s="102" t="b">
        <f t="shared" si="9"/>
        <v>0</v>
      </c>
    </row>
    <row r="611" spans="1:24">
      <c r="A611" s="8"/>
      <c r="B611" s="8"/>
      <c r="C611" s="8"/>
      <c r="D611" s="54"/>
      <c r="E611" s="8"/>
      <c r="F611" s="8"/>
      <c r="G611" s="8"/>
      <c r="H611" s="8"/>
      <c r="I611" s="120"/>
      <c r="J611" s="42"/>
      <c r="K611" s="124" t="str">
        <f>IF(AND($I611&gt;0,$J611&lt;&gt;"",$J611&gt;40000),WORKDAY.INTL($J611,INT(($I611+项目参数!$J$29-1)/项目参数!$J$29)-1,1,项目参数!$B$2:$B$200),"")</f>
        <v/>
      </c>
      <c r="L611" s="125" t="str">
        <f>IF(AND($M611&lt;&gt;"",$M611&gt;40000,$N611&lt;&gt;"",$N611&gt;40000),(1+NETWORKDAYS.INTL($M611,$N611,1,项目参数!$B$2:$B$200))*项目参数!$J$29,"")</f>
        <v/>
      </c>
      <c r="M611" s="42"/>
      <c r="N611" s="42"/>
      <c r="O611" s="61"/>
      <c r="P611" s="64"/>
      <c r="X611" s="102" t="b">
        <f t="shared" si="9"/>
        <v>0</v>
      </c>
    </row>
    <row r="612" spans="1:24">
      <c r="A612" s="8"/>
      <c r="B612" s="8"/>
      <c r="C612" s="8"/>
      <c r="D612" s="54"/>
      <c r="E612" s="8"/>
      <c r="F612" s="8"/>
      <c r="G612" s="8"/>
      <c r="H612" s="8"/>
      <c r="I612" s="120"/>
      <c r="J612" s="42"/>
      <c r="K612" s="124" t="str">
        <f>IF(AND($I612&gt;0,$J612&lt;&gt;"",$J612&gt;40000),WORKDAY.INTL($J612,INT(($I612+项目参数!$J$29-1)/项目参数!$J$29)-1,1,项目参数!$B$2:$B$200),"")</f>
        <v/>
      </c>
      <c r="L612" s="125" t="str">
        <f>IF(AND($M612&lt;&gt;"",$M612&gt;40000,$N612&lt;&gt;"",$N612&gt;40000),(1+NETWORKDAYS.INTL($M612,$N612,1,项目参数!$B$2:$B$200))*项目参数!$J$29,"")</f>
        <v/>
      </c>
      <c r="M612" s="42"/>
      <c r="N612" s="42"/>
      <c r="O612" s="61"/>
      <c r="P612" s="64"/>
      <c r="X612" s="102" t="b">
        <f t="shared" si="9"/>
        <v>0</v>
      </c>
    </row>
    <row r="613" spans="1:24">
      <c r="A613" s="8"/>
      <c r="B613" s="8"/>
      <c r="C613" s="8"/>
      <c r="D613" s="54"/>
      <c r="E613" s="8"/>
      <c r="F613" s="8"/>
      <c r="G613" s="8"/>
      <c r="H613" s="8"/>
      <c r="I613" s="120"/>
      <c r="J613" s="42"/>
      <c r="K613" s="124" t="str">
        <f>IF(AND($I613&gt;0,$J613&lt;&gt;"",$J613&gt;40000),WORKDAY.INTL($J613,INT(($I613+项目参数!$J$29-1)/项目参数!$J$29)-1,1,项目参数!$B$2:$B$200),"")</f>
        <v/>
      </c>
      <c r="L613" s="125" t="str">
        <f>IF(AND($M613&lt;&gt;"",$M613&gt;40000,$N613&lt;&gt;"",$N613&gt;40000),(1+NETWORKDAYS.INTL($M613,$N613,1,项目参数!$B$2:$B$200))*项目参数!$J$29,"")</f>
        <v/>
      </c>
      <c r="M613" s="42"/>
      <c r="N613" s="42"/>
      <c r="O613" s="61"/>
      <c r="P613" s="64"/>
      <c r="X613" s="102" t="b">
        <f t="shared" si="9"/>
        <v>0</v>
      </c>
    </row>
    <row r="614" spans="1:24">
      <c r="A614" s="8"/>
      <c r="B614" s="8"/>
      <c r="C614" s="8"/>
      <c r="D614" s="54"/>
      <c r="E614" s="8"/>
      <c r="F614" s="8"/>
      <c r="G614" s="8"/>
      <c r="H614" s="8"/>
      <c r="I614" s="120"/>
      <c r="J614" s="42"/>
      <c r="K614" s="124" t="str">
        <f>IF(AND($I614&gt;0,$J614&lt;&gt;"",$J614&gt;40000),WORKDAY.INTL($J614,INT(($I614+项目参数!$J$29-1)/项目参数!$J$29)-1,1,项目参数!$B$2:$B$200),"")</f>
        <v/>
      </c>
      <c r="L614" s="125" t="str">
        <f>IF(AND($M614&lt;&gt;"",$M614&gt;40000,$N614&lt;&gt;"",$N614&gt;40000),(1+NETWORKDAYS.INTL($M614,$N614,1,项目参数!$B$2:$B$200))*项目参数!$J$29,"")</f>
        <v/>
      </c>
      <c r="M614" s="42"/>
      <c r="N614" s="42"/>
      <c r="O614" s="61"/>
      <c r="P614" s="64"/>
      <c r="X614" s="102" t="b">
        <f t="shared" si="9"/>
        <v>0</v>
      </c>
    </row>
    <row r="615" spans="1:24">
      <c r="A615" s="8"/>
      <c r="B615" s="8"/>
      <c r="C615" s="8"/>
      <c r="D615" s="54"/>
      <c r="E615" s="8"/>
      <c r="F615" s="8"/>
      <c r="G615" s="8"/>
      <c r="H615" s="8"/>
      <c r="I615" s="120"/>
      <c r="J615" s="42"/>
      <c r="K615" s="124" t="str">
        <f>IF(AND($I615&gt;0,$J615&lt;&gt;"",$J615&gt;40000),WORKDAY.INTL($J615,INT(($I615+项目参数!$J$29-1)/项目参数!$J$29)-1,1,项目参数!$B$2:$B$200),"")</f>
        <v/>
      </c>
      <c r="L615" s="125" t="str">
        <f>IF(AND($M615&lt;&gt;"",$M615&gt;40000,$N615&lt;&gt;"",$N615&gt;40000),(1+NETWORKDAYS.INTL($M615,$N615,1,项目参数!$B$2:$B$200))*项目参数!$J$29,"")</f>
        <v/>
      </c>
      <c r="M615" s="42"/>
      <c r="N615" s="42"/>
      <c r="O615" s="61"/>
      <c r="P615" s="64"/>
      <c r="X615" s="102" t="b">
        <f t="shared" si="9"/>
        <v>0</v>
      </c>
    </row>
    <row r="616" spans="1:24">
      <c r="A616" s="8"/>
      <c r="B616" s="8"/>
      <c r="C616" s="8"/>
      <c r="D616" s="54"/>
      <c r="E616" s="8"/>
      <c r="F616" s="8"/>
      <c r="G616" s="8"/>
      <c r="H616" s="8"/>
      <c r="I616" s="120"/>
      <c r="J616" s="42"/>
      <c r="K616" s="124" t="str">
        <f>IF(AND($I616&gt;0,$J616&lt;&gt;"",$J616&gt;40000),WORKDAY.INTL($J616,INT(($I616+项目参数!$J$29-1)/项目参数!$J$29)-1,1,项目参数!$B$2:$B$200),"")</f>
        <v/>
      </c>
      <c r="L616" s="125" t="str">
        <f>IF(AND($M616&lt;&gt;"",$M616&gt;40000,$N616&lt;&gt;"",$N616&gt;40000),(1+NETWORKDAYS.INTL($M616,$N616,1,项目参数!$B$2:$B$200))*项目参数!$J$29,"")</f>
        <v/>
      </c>
      <c r="M616" s="42"/>
      <c r="N616" s="42"/>
      <c r="O616" s="61"/>
      <c r="P616" s="64"/>
      <c r="X616" s="102" t="b">
        <f t="shared" si="9"/>
        <v>0</v>
      </c>
    </row>
    <row r="617" spans="1:24">
      <c r="A617" s="8"/>
      <c r="B617" s="8"/>
      <c r="C617" s="8"/>
      <c r="D617" s="54"/>
      <c r="E617" s="8"/>
      <c r="F617" s="8"/>
      <c r="G617" s="8"/>
      <c r="H617" s="8"/>
      <c r="I617" s="120"/>
      <c r="J617" s="42"/>
      <c r="K617" s="124" t="str">
        <f>IF(AND($I617&gt;0,$J617&lt;&gt;"",$J617&gt;40000),WORKDAY.INTL($J617,INT(($I617+项目参数!$J$29-1)/项目参数!$J$29)-1,1,项目参数!$B$2:$B$200),"")</f>
        <v/>
      </c>
      <c r="L617" s="125" t="str">
        <f>IF(AND($M617&lt;&gt;"",$M617&gt;40000,$N617&lt;&gt;"",$N617&gt;40000),(1+NETWORKDAYS.INTL($M617,$N617,1,项目参数!$B$2:$B$200))*项目参数!$J$29,"")</f>
        <v/>
      </c>
      <c r="M617" s="42"/>
      <c r="N617" s="42"/>
      <c r="O617" s="61"/>
      <c r="P617" s="64"/>
      <c r="X617" s="102" t="b">
        <f t="shared" si="9"/>
        <v>0</v>
      </c>
    </row>
    <row r="618" spans="1:24">
      <c r="A618" s="8"/>
      <c r="B618" s="8"/>
      <c r="C618" s="8"/>
      <c r="D618" s="54"/>
      <c r="E618" s="8"/>
      <c r="F618" s="8"/>
      <c r="G618" s="8"/>
      <c r="H618" s="8"/>
      <c r="I618" s="120"/>
      <c r="J618" s="42"/>
      <c r="K618" s="124" t="str">
        <f>IF(AND($I618&gt;0,$J618&lt;&gt;"",$J618&gt;40000),WORKDAY.INTL($J618,INT(($I618+项目参数!$J$29-1)/项目参数!$J$29)-1,1,项目参数!$B$2:$B$200),"")</f>
        <v/>
      </c>
      <c r="L618" s="125" t="str">
        <f>IF(AND($M618&lt;&gt;"",$M618&gt;40000,$N618&lt;&gt;"",$N618&gt;40000),(1+NETWORKDAYS.INTL($M618,$N618,1,项目参数!$B$2:$B$200))*项目参数!$J$29,"")</f>
        <v/>
      </c>
      <c r="M618" s="42"/>
      <c r="N618" s="42"/>
      <c r="O618" s="61"/>
      <c r="P618" s="64"/>
      <c r="X618" s="102" t="b">
        <f t="shared" si="9"/>
        <v>0</v>
      </c>
    </row>
    <row r="619" spans="1:24">
      <c r="A619" s="8"/>
      <c r="B619" s="8"/>
      <c r="C619" s="8"/>
      <c r="D619" s="54"/>
      <c r="E619" s="8"/>
      <c r="F619" s="8"/>
      <c r="G619" s="8"/>
      <c r="H619" s="8"/>
      <c r="I619" s="120"/>
      <c r="J619" s="42"/>
      <c r="K619" s="124" t="str">
        <f>IF(AND($I619&gt;0,$J619&lt;&gt;"",$J619&gt;40000),WORKDAY.INTL($J619,INT(($I619+项目参数!$J$29-1)/项目参数!$J$29)-1,1,项目参数!$B$2:$B$200),"")</f>
        <v/>
      </c>
      <c r="L619" s="125" t="str">
        <f>IF(AND($M619&lt;&gt;"",$M619&gt;40000,$N619&lt;&gt;"",$N619&gt;40000),(1+NETWORKDAYS.INTL($M619,$N619,1,项目参数!$B$2:$B$200))*项目参数!$J$29,"")</f>
        <v/>
      </c>
      <c r="M619" s="42"/>
      <c r="N619" s="42"/>
      <c r="O619" s="61"/>
      <c r="P619" s="64"/>
      <c r="X619" s="102" t="b">
        <f t="shared" si="9"/>
        <v>0</v>
      </c>
    </row>
    <row r="620" spans="1:24">
      <c r="A620" s="8"/>
      <c r="B620" s="8"/>
      <c r="C620" s="8"/>
      <c r="D620" s="54"/>
      <c r="E620" s="8"/>
      <c r="F620" s="8"/>
      <c r="G620" s="8"/>
      <c r="H620" s="8"/>
      <c r="I620" s="120"/>
      <c r="J620" s="42"/>
      <c r="K620" s="124" t="str">
        <f>IF(AND($I620&gt;0,$J620&lt;&gt;"",$J620&gt;40000),WORKDAY.INTL($J620,INT(($I620+项目参数!$J$29-1)/项目参数!$J$29)-1,1,项目参数!$B$2:$B$200),"")</f>
        <v/>
      </c>
      <c r="L620" s="125" t="str">
        <f>IF(AND($M620&lt;&gt;"",$M620&gt;40000,$N620&lt;&gt;"",$N620&gt;40000),(1+NETWORKDAYS.INTL($M620,$N620,1,项目参数!$B$2:$B$200))*项目参数!$J$29,"")</f>
        <v/>
      </c>
      <c r="M620" s="42"/>
      <c r="N620" s="42"/>
      <c r="O620" s="61"/>
      <c r="P620" s="64"/>
      <c r="X620" s="102" t="b">
        <f t="shared" si="9"/>
        <v>0</v>
      </c>
    </row>
    <row r="621" spans="1:24">
      <c r="A621" s="8"/>
      <c r="B621" s="8"/>
      <c r="C621" s="8"/>
      <c r="D621" s="54"/>
      <c r="E621" s="8"/>
      <c r="F621" s="8"/>
      <c r="G621" s="8"/>
      <c r="H621" s="8"/>
      <c r="I621" s="120"/>
      <c r="J621" s="42"/>
      <c r="K621" s="124" t="str">
        <f>IF(AND($I621&gt;0,$J621&lt;&gt;"",$J621&gt;40000),WORKDAY.INTL($J621,INT(($I621+项目参数!$J$29-1)/项目参数!$J$29)-1,1,项目参数!$B$2:$B$200),"")</f>
        <v/>
      </c>
      <c r="L621" s="125" t="str">
        <f>IF(AND($M621&lt;&gt;"",$M621&gt;40000,$N621&lt;&gt;"",$N621&gt;40000),(1+NETWORKDAYS.INTL($M621,$N621,1,项目参数!$B$2:$B$200))*项目参数!$J$29,"")</f>
        <v/>
      </c>
      <c r="M621" s="42"/>
      <c r="N621" s="42"/>
      <c r="O621" s="61"/>
      <c r="P621" s="64"/>
      <c r="X621" s="102" t="b">
        <f t="shared" si="9"/>
        <v>0</v>
      </c>
    </row>
    <row r="622" spans="1:24">
      <c r="A622" s="8"/>
      <c r="B622" s="8"/>
      <c r="C622" s="8"/>
      <c r="D622" s="54"/>
      <c r="E622" s="8"/>
      <c r="F622" s="8"/>
      <c r="G622" s="8"/>
      <c r="H622" s="8"/>
      <c r="I622" s="120"/>
      <c r="J622" s="42"/>
      <c r="K622" s="124" t="str">
        <f>IF(AND($I622&gt;0,$J622&lt;&gt;"",$J622&gt;40000),WORKDAY.INTL($J622,INT(($I622+项目参数!$J$29-1)/项目参数!$J$29)-1,1,项目参数!$B$2:$B$200),"")</f>
        <v/>
      </c>
      <c r="L622" s="125" t="str">
        <f>IF(AND($M622&lt;&gt;"",$M622&gt;40000,$N622&lt;&gt;"",$N622&gt;40000),(1+NETWORKDAYS.INTL($M622,$N622,1,项目参数!$B$2:$B$200))*项目参数!$J$29,"")</f>
        <v/>
      </c>
      <c r="M622" s="42"/>
      <c r="N622" s="42"/>
      <c r="O622" s="61"/>
      <c r="P622" s="64"/>
      <c r="X622" s="102" t="b">
        <f t="shared" si="9"/>
        <v>0</v>
      </c>
    </row>
    <row r="623" spans="1:24">
      <c r="A623" s="8"/>
      <c r="B623" s="8"/>
      <c r="C623" s="8"/>
      <c r="D623" s="54"/>
      <c r="E623" s="8"/>
      <c r="F623" s="8"/>
      <c r="G623" s="8"/>
      <c r="H623" s="8"/>
      <c r="I623" s="120"/>
      <c r="J623" s="42"/>
      <c r="K623" s="124" t="str">
        <f>IF(AND($I623&gt;0,$J623&lt;&gt;"",$J623&gt;40000),WORKDAY.INTL($J623,INT(($I623+项目参数!$J$29-1)/项目参数!$J$29)-1,1,项目参数!$B$2:$B$200),"")</f>
        <v/>
      </c>
      <c r="L623" s="125" t="str">
        <f>IF(AND($M623&lt;&gt;"",$M623&gt;40000,$N623&lt;&gt;"",$N623&gt;40000),(1+NETWORKDAYS.INTL($M623,$N623,1,项目参数!$B$2:$B$200))*项目参数!$J$29,"")</f>
        <v/>
      </c>
      <c r="M623" s="42"/>
      <c r="N623" s="42"/>
      <c r="O623" s="61"/>
      <c r="P623" s="64"/>
      <c r="X623" s="102" t="b">
        <f t="shared" si="9"/>
        <v>0</v>
      </c>
    </row>
    <row r="624" spans="1:24">
      <c r="A624" s="8"/>
      <c r="B624" s="8"/>
      <c r="C624" s="8"/>
      <c r="D624" s="54"/>
      <c r="E624" s="8"/>
      <c r="F624" s="8"/>
      <c r="G624" s="8"/>
      <c r="H624" s="8"/>
      <c r="I624" s="120"/>
      <c r="J624" s="42"/>
      <c r="K624" s="124" t="str">
        <f>IF(AND($I624&gt;0,$J624&lt;&gt;"",$J624&gt;40000),WORKDAY.INTL($J624,INT(($I624+项目参数!$J$29-1)/项目参数!$J$29)-1,1,项目参数!$B$2:$B$200),"")</f>
        <v/>
      </c>
      <c r="L624" s="125" t="str">
        <f>IF(AND($M624&lt;&gt;"",$M624&gt;40000,$N624&lt;&gt;"",$N624&gt;40000),(1+NETWORKDAYS.INTL($M624,$N624,1,项目参数!$B$2:$B$200))*项目参数!$J$29,"")</f>
        <v/>
      </c>
      <c r="M624" s="42"/>
      <c r="N624" s="42"/>
      <c r="O624" s="61"/>
      <c r="P624" s="64"/>
      <c r="X624" s="102" t="b">
        <f t="shared" si="9"/>
        <v>0</v>
      </c>
    </row>
    <row r="625" spans="1:24">
      <c r="A625" s="8"/>
      <c r="B625" s="8"/>
      <c r="C625" s="8"/>
      <c r="D625" s="54"/>
      <c r="E625" s="8"/>
      <c r="F625" s="8"/>
      <c r="G625" s="8"/>
      <c r="H625" s="8"/>
      <c r="I625" s="120"/>
      <c r="J625" s="42"/>
      <c r="K625" s="124" t="str">
        <f>IF(AND($I625&gt;0,$J625&lt;&gt;"",$J625&gt;40000),WORKDAY.INTL($J625,INT(($I625+项目参数!$J$29-1)/项目参数!$J$29)-1,1,项目参数!$B$2:$B$200),"")</f>
        <v/>
      </c>
      <c r="L625" s="125" t="str">
        <f>IF(AND($M625&lt;&gt;"",$M625&gt;40000,$N625&lt;&gt;"",$N625&gt;40000),(1+NETWORKDAYS.INTL($M625,$N625,1,项目参数!$B$2:$B$200))*项目参数!$J$29,"")</f>
        <v/>
      </c>
      <c r="M625" s="42"/>
      <c r="N625" s="42"/>
      <c r="O625" s="61"/>
      <c r="P625" s="64"/>
      <c r="X625" s="102" t="b">
        <f t="shared" si="9"/>
        <v>0</v>
      </c>
    </row>
    <row r="626" spans="1:24">
      <c r="A626" s="8"/>
      <c r="B626" s="8"/>
      <c r="C626" s="8"/>
      <c r="D626" s="54"/>
      <c r="E626" s="8"/>
      <c r="F626" s="8"/>
      <c r="G626" s="8"/>
      <c r="H626" s="8"/>
      <c r="I626" s="120"/>
      <c r="J626" s="42"/>
      <c r="K626" s="124" t="str">
        <f>IF(AND($I626&gt;0,$J626&lt;&gt;"",$J626&gt;40000),WORKDAY.INTL($J626,INT(($I626+项目参数!$J$29-1)/项目参数!$J$29)-1,1,项目参数!$B$2:$B$200),"")</f>
        <v/>
      </c>
      <c r="L626" s="125" t="str">
        <f>IF(AND($M626&lt;&gt;"",$M626&gt;40000,$N626&lt;&gt;"",$N626&gt;40000),(1+NETWORKDAYS.INTL($M626,$N626,1,项目参数!$B$2:$B$200))*项目参数!$J$29,"")</f>
        <v/>
      </c>
      <c r="M626" s="42"/>
      <c r="N626" s="42"/>
      <c r="O626" s="61"/>
      <c r="P626" s="64"/>
      <c r="X626" s="102" t="b">
        <f t="shared" si="9"/>
        <v>0</v>
      </c>
    </row>
    <row r="627" spans="1:24">
      <c r="A627" s="8"/>
      <c r="B627" s="8"/>
      <c r="C627" s="8"/>
      <c r="D627" s="54"/>
      <c r="E627" s="8"/>
      <c r="F627" s="8"/>
      <c r="G627" s="8"/>
      <c r="H627" s="8"/>
      <c r="I627" s="120"/>
      <c r="J627" s="42"/>
      <c r="K627" s="124" t="str">
        <f>IF(AND($I627&gt;0,$J627&lt;&gt;"",$J627&gt;40000),WORKDAY.INTL($J627,INT(($I627+项目参数!$J$29-1)/项目参数!$J$29)-1,1,项目参数!$B$2:$B$200),"")</f>
        <v/>
      </c>
      <c r="L627" s="125" t="str">
        <f>IF(AND($M627&lt;&gt;"",$M627&gt;40000,$N627&lt;&gt;"",$N627&gt;40000),(1+NETWORKDAYS.INTL($M627,$N627,1,项目参数!$B$2:$B$200))*项目参数!$J$29,"")</f>
        <v/>
      </c>
      <c r="M627" s="42"/>
      <c r="N627" s="42"/>
      <c r="O627" s="61"/>
      <c r="P627" s="64"/>
      <c r="X627" s="102" t="b">
        <f t="shared" si="9"/>
        <v>0</v>
      </c>
    </row>
    <row r="628" spans="1:24">
      <c r="A628" s="8"/>
      <c r="B628" s="8"/>
      <c r="C628" s="8"/>
      <c r="D628" s="54"/>
      <c r="E628" s="8"/>
      <c r="F628" s="8"/>
      <c r="G628" s="8"/>
      <c r="H628" s="8"/>
      <c r="I628" s="120"/>
      <c r="J628" s="42"/>
      <c r="K628" s="124" t="str">
        <f>IF(AND($I628&gt;0,$J628&lt;&gt;"",$J628&gt;40000),WORKDAY.INTL($J628,INT(($I628+项目参数!$J$29-1)/项目参数!$J$29)-1,1,项目参数!$B$2:$B$200),"")</f>
        <v/>
      </c>
      <c r="L628" s="125" t="str">
        <f>IF(AND($M628&lt;&gt;"",$M628&gt;40000,$N628&lt;&gt;"",$N628&gt;40000),(1+NETWORKDAYS.INTL($M628,$N628,1,项目参数!$B$2:$B$200))*项目参数!$J$29,"")</f>
        <v/>
      </c>
      <c r="M628" s="42"/>
      <c r="N628" s="42"/>
      <c r="O628" s="61"/>
      <c r="P628" s="64"/>
      <c r="X628" s="102" t="b">
        <f t="shared" si="9"/>
        <v>0</v>
      </c>
    </row>
    <row r="629" spans="1:24">
      <c r="A629" s="8"/>
      <c r="B629" s="8"/>
      <c r="C629" s="8"/>
      <c r="D629" s="54"/>
      <c r="E629" s="8"/>
      <c r="F629" s="8"/>
      <c r="G629" s="8"/>
      <c r="H629" s="8"/>
      <c r="I629" s="120"/>
      <c r="J629" s="42"/>
      <c r="K629" s="124" t="str">
        <f>IF(AND($I629&gt;0,$J629&lt;&gt;"",$J629&gt;40000),WORKDAY.INTL($J629,INT(($I629+项目参数!$J$29-1)/项目参数!$J$29)-1,1,项目参数!$B$2:$B$200),"")</f>
        <v/>
      </c>
      <c r="L629" s="125" t="str">
        <f>IF(AND($M629&lt;&gt;"",$M629&gt;40000,$N629&lt;&gt;"",$N629&gt;40000),(1+NETWORKDAYS.INTL($M629,$N629,1,项目参数!$B$2:$B$200))*项目参数!$J$29,"")</f>
        <v/>
      </c>
      <c r="M629" s="42"/>
      <c r="N629" s="42"/>
      <c r="O629" s="61"/>
      <c r="P629" s="64"/>
      <c r="X629" s="102" t="b">
        <f t="shared" si="9"/>
        <v>0</v>
      </c>
    </row>
    <row r="630" spans="1:24">
      <c r="A630" s="8"/>
      <c r="B630" s="8"/>
      <c r="C630" s="8"/>
      <c r="D630" s="54"/>
      <c r="E630" s="8"/>
      <c r="F630" s="8"/>
      <c r="G630" s="8"/>
      <c r="H630" s="8"/>
      <c r="I630" s="120"/>
      <c r="J630" s="42"/>
      <c r="K630" s="124" t="str">
        <f>IF(AND($I630&gt;0,$J630&lt;&gt;"",$J630&gt;40000),WORKDAY.INTL($J630,INT(($I630+项目参数!$J$29-1)/项目参数!$J$29)-1,1,项目参数!$B$2:$B$200),"")</f>
        <v/>
      </c>
      <c r="L630" s="125" t="str">
        <f>IF(AND($M630&lt;&gt;"",$M630&gt;40000,$N630&lt;&gt;"",$N630&gt;40000),(1+NETWORKDAYS.INTL($M630,$N630,1,项目参数!$B$2:$B$200))*项目参数!$J$29,"")</f>
        <v/>
      </c>
      <c r="M630" s="42"/>
      <c r="N630" s="42"/>
      <c r="O630" s="61"/>
      <c r="P630" s="64"/>
      <c r="X630" s="102" t="b">
        <f t="shared" si="9"/>
        <v>0</v>
      </c>
    </row>
    <row r="631" spans="1:24">
      <c r="A631" s="8"/>
      <c r="B631" s="8"/>
      <c r="C631" s="8"/>
      <c r="D631" s="54"/>
      <c r="E631" s="8"/>
      <c r="F631" s="8"/>
      <c r="G631" s="8"/>
      <c r="H631" s="8"/>
      <c r="I631" s="120"/>
      <c r="J631" s="42"/>
      <c r="K631" s="124" t="str">
        <f>IF(AND($I631&gt;0,$J631&lt;&gt;"",$J631&gt;40000),WORKDAY.INTL($J631,INT(($I631+项目参数!$J$29-1)/项目参数!$J$29)-1,1,项目参数!$B$2:$B$200),"")</f>
        <v/>
      </c>
      <c r="L631" s="125" t="str">
        <f>IF(AND($M631&lt;&gt;"",$M631&gt;40000,$N631&lt;&gt;"",$N631&gt;40000),(1+NETWORKDAYS.INTL($M631,$N631,1,项目参数!$B$2:$B$200))*项目参数!$J$29,"")</f>
        <v/>
      </c>
      <c r="M631" s="42"/>
      <c r="N631" s="42"/>
      <c r="O631" s="61"/>
      <c r="P631" s="64"/>
      <c r="X631" s="102" t="b">
        <f t="shared" si="9"/>
        <v>0</v>
      </c>
    </row>
    <row r="632" spans="1:24">
      <c r="A632" s="8"/>
      <c r="B632" s="8"/>
      <c r="C632" s="8"/>
      <c r="D632" s="54"/>
      <c r="E632" s="8"/>
      <c r="F632" s="8"/>
      <c r="G632" s="8"/>
      <c r="H632" s="8"/>
      <c r="I632" s="120"/>
      <c r="J632" s="42"/>
      <c r="K632" s="124" t="str">
        <f>IF(AND($I632&gt;0,$J632&lt;&gt;"",$J632&gt;40000),WORKDAY.INTL($J632,INT(($I632+项目参数!$J$29-1)/项目参数!$J$29)-1,1,项目参数!$B$2:$B$200),"")</f>
        <v/>
      </c>
      <c r="L632" s="125" t="str">
        <f>IF(AND($M632&lt;&gt;"",$M632&gt;40000,$N632&lt;&gt;"",$N632&gt;40000),(1+NETWORKDAYS.INTL($M632,$N632,1,项目参数!$B$2:$B$200))*项目参数!$J$29,"")</f>
        <v/>
      </c>
      <c r="M632" s="42"/>
      <c r="N632" s="42"/>
      <c r="O632" s="61"/>
      <c r="P632" s="64"/>
      <c r="X632" s="102" t="b">
        <f t="shared" si="9"/>
        <v>0</v>
      </c>
    </row>
    <row r="633" spans="1:24">
      <c r="A633" s="8"/>
      <c r="B633" s="8"/>
      <c r="C633" s="8"/>
      <c r="D633" s="54"/>
      <c r="E633" s="8"/>
      <c r="F633" s="8"/>
      <c r="G633" s="8"/>
      <c r="H633" s="8"/>
      <c r="I633" s="120"/>
      <c r="J633" s="42"/>
      <c r="K633" s="124" t="str">
        <f>IF(AND($I633&gt;0,$J633&lt;&gt;"",$J633&gt;40000),WORKDAY.INTL($J633,INT(($I633+项目参数!$J$29-1)/项目参数!$J$29)-1,1,项目参数!$B$2:$B$200),"")</f>
        <v/>
      </c>
      <c r="L633" s="125" t="str">
        <f>IF(AND($M633&lt;&gt;"",$M633&gt;40000,$N633&lt;&gt;"",$N633&gt;40000),(1+NETWORKDAYS.INTL($M633,$N633,1,项目参数!$B$2:$B$200))*项目参数!$J$29,"")</f>
        <v/>
      </c>
      <c r="M633" s="42"/>
      <c r="N633" s="42"/>
      <c r="O633" s="61"/>
      <c r="P633" s="64"/>
      <c r="X633" s="102" t="b">
        <f t="shared" si="9"/>
        <v>0</v>
      </c>
    </row>
    <row r="634" spans="1:24">
      <c r="A634" s="8"/>
      <c r="B634" s="8"/>
      <c r="C634" s="8"/>
      <c r="D634" s="54"/>
      <c r="E634" s="8"/>
      <c r="F634" s="8"/>
      <c r="G634" s="8"/>
      <c r="H634" s="8"/>
      <c r="I634" s="120"/>
      <c r="J634" s="42"/>
      <c r="K634" s="124" t="str">
        <f>IF(AND($I634&gt;0,$J634&lt;&gt;"",$J634&gt;40000),WORKDAY.INTL($J634,INT(($I634+项目参数!$J$29-1)/项目参数!$J$29)-1,1,项目参数!$B$2:$B$200),"")</f>
        <v/>
      </c>
      <c r="L634" s="125" t="str">
        <f>IF(AND($M634&lt;&gt;"",$M634&gt;40000,$N634&lt;&gt;"",$N634&gt;40000),(1+NETWORKDAYS.INTL($M634,$N634,1,项目参数!$B$2:$B$200))*项目参数!$J$29,"")</f>
        <v/>
      </c>
      <c r="M634" s="42"/>
      <c r="N634" s="42"/>
      <c r="O634" s="61"/>
      <c r="P634" s="64"/>
      <c r="X634" s="102" t="b">
        <f t="shared" si="9"/>
        <v>0</v>
      </c>
    </row>
    <row r="635" spans="1:24">
      <c r="A635" s="8"/>
      <c r="B635" s="8"/>
      <c r="C635" s="8"/>
      <c r="D635" s="54"/>
      <c r="E635" s="8"/>
      <c r="F635" s="8"/>
      <c r="G635" s="8"/>
      <c r="H635" s="8"/>
      <c r="I635" s="120"/>
      <c r="J635" s="42"/>
      <c r="K635" s="124" t="str">
        <f>IF(AND($I635&gt;0,$J635&lt;&gt;"",$J635&gt;40000),WORKDAY.INTL($J635,INT(($I635+项目参数!$J$29-1)/项目参数!$J$29)-1,1,项目参数!$B$2:$B$200),"")</f>
        <v/>
      </c>
      <c r="L635" s="125" t="str">
        <f>IF(AND($M635&lt;&gt;"",$M635&gt;40000,$N635&lt;&gt;"",$N635&gt;40000),(1+NETWORKDAYS.INTL($M635,$N635,1,项目参数!$B$2:$B$200))*项目参数!$J$29,"")</f>
        <v/>
      </c>
      <c r="M635" s="42"/>
      <c r="N635" s="42"/>
      <c r="O635" s="61"/>
      <c r="P635" s="64"/>
      <c r="X635" s="102" t="b">
        <f t="shared" si="9"/>
        <v>0</v>
      </c>
    </row>
    <row r="636" spans="1:24">
      <c r="A636" s="8"/>
      <c r="B636" s="8"/>
      <c r="C636" s="8"/>
      <c r="D636" s="54"/>
      <c r="E636" s="8"/>
      <c r="F636" s="8"/>
      <c r="G636" s="8"/>
      <c r="H636" s="8"/>
      <c r="I636" s="120"/>
      <c r="J636" s="42"/>
      <c r="K636" s="124" t="str">
        <f>IF(AND($I636&gt;0,$J636&lt;&gt;"",$J636&gt;40000),WORKDAY.INTL($J636,INT(($I636+项目参数!$J$29-1)/项目参数!$J$29)-1,1,项目参数!$B$2:$B$200),"")</f>
        <v/>
      </c>
      <c r="L636" s="125" t="str">
        <f>IF(AND($M636&lt;&gt;"",$M636&gt;40000,$N636&lt;&gt;"",$N636&gt;40000),(1+NETWORKDAYS.INTL($M636,$N636,1,项目参数!$B$2:$B$200))*项目参数!$J$29,"")</f>
        <v/>
      </c>
      <c r="M636" s="42"/>
      <c r="N636" s="42"/>
      <c r="O636" s="61"/>
      <c r="P636" s="64"/>
      <c r="X636" s="102" t="b">
        <f t="shared" si="9"/>
        <v>0</v>
      </c>
    </row>
    <row r="637" spans="1:24">
      <c r="A637" s="8"/>
      <c r="B637" s="8"/>
      <c r="C637" s="8"/>
      <c r="D637" s="54"/>
      <c r="E637" s="8"/>
      <c r="F637" s="8"/>
      <c r="G637" s="8"/>
      <c r="H637" s="8"/>
      <c r="I637" s="120"/>
      <c r="J637" s="42"/>
      <c r="K637" s="124" t="str">
        <f>IF(AND($I637&gt;0,$J637&lt;&gt;"",$J637&gt;40000),WORKDAY.INTL($J637,INT(($I637+项目参数!$J$29-1)/项目参数!$J$29)-1,1,项目参数!$B$2:$B$200),"")</f>
        <v/>
      </c>
      <c r="L637" s="125" t="str">
        <f>IF(AND($M637&lt;&gt;"",$M637&gt;40000,$N637&lt;&gt;"",$N637&gt;40000),(1+NETWORKDAYS.INTL($M637,$N637,1,项目参数!$B$2:$B$200))*项目参数!$J$29,"")</f>
        <v/>
      </c>
      <c r="M637" s="42"/>
      <c r="N637" s="42"/>
      <c r="O637" s="61"/>
      <c r="P637" s="64"/>
      <c r="X637" s="102" t="b">
        <f t="shared" si="9"/>
        <v>0</v>
      </c>
    </row>
    <row r="638" spans="1:24">
      <c r="A638" s="8"/>
      <c r="B638" s="8"/>
      <c r="C638" s="8"/>
      <c r="D638" s="54"/>
      <c r="E638" s="8"/>
      <c r="F638" s="8"/>
      <c r="G638" s="8"/>
      <c r="H638" s="8"/>
      <c r="I638" s="120"/>
      <c r="J638" s="42"/>
      <c r="K638" s="124" t="str">
        <f>IF(AND($I638&gt;0,$J638&lt;&gt;"",$J638&gt;40000),WORKDAY.INTL($J638,INT(($I638+项目参数!$J$29-1)/项目参数!$J$29)-1,1,项目参数!$B$2:$B$200),"")</f>
        <v/>
      </c>
      <c r="L638" s="125" t="str">
        <f>IF(AND($M638&lt;&gt;"",$M638&gt;40000,$N638&lt;&gt;"",$N638&gt;40000),(1+NETWORKDAYS.INTL($M638,$N638,1,项目参数!$B$2:$B$200))*项目参数!$J$29,"")</f>
        <v/>
      </c>
      <c r="M638" s="42"/>
      <c r="N638" s="42"/>
      <c r="O638" s="61"/>
      <c r="P638" s="64"/>
      <c r="X638" s="102" t="b">
        <f t="shared" si="9"/>
        <v>0</v>
      </c>
    </row>
    <row r="639" spans="1:24">
      <c r="A639" s="8"/>
      <c r="B639" s="8"/>
      <c r="C639" s="8"/>
      <c r="D639" s="54"/>
      <c r="E639" s="8"/>
      <c r="F639" s="8"/>
      <c r="G639" s="8"/>
      <c r="H639" s="8"/>
      <c r="I639" s="120"/>
      <c r="J639" s="42"/>
      <c r="K639" s="124" t="str">
        <f>IF(AND($I639&gt;0,$J639&lt;&gt;"",$J639&gt;40000),WORKDAY.INTL($J639,INT(($I639+项目参数!$J$29-1)/项目参数!$J$29)-1,1,项目参数!$B$2:$B$200),"")</f>
        <v/>
      </c>
      <c r="L639" s="125" t="str">
        <f>IF(AND($M639&lt;&gt;"",$M639&gt;40000,$N639&lt;&gt;"",$N639&gt;40000),(1+NETWORKDAYS.INTL($M639,$N639,1,项目参数!$B$2:$B$200))*项目参数!$J$29,"")</f>
        <v/>
      </c>
      <c r="M639" s="42"/>
      <c r="N639" s="42"/>
      <c r="O639" s="61"/>
      <c r="P639" s="64"/>
      <c r="X639" s="102" t="b">
        <f t="shared" si="9"/>
        <v>0</v>
      </c>
    </row>
    <row r="640" spans="1:24">
      <c r="A640" s="8"/>
      <c r="B640" s="8"/>
      <c r="C640" s="8"/>
      <c r="D640" s="54"/>
      <c r="E640" s="8"/>
      <c r="F640" s="8"/>
      <c r="G640" s="8"/>
      <c r="H640" s="8"/>
      <c r="I640" s="120"/>
      <c r="J640" s="42"/>
      <c r="K640" s="124" t="str">
        <f>IF(AND($I640&gt;0,$J640&lt;&gt;"",$J640&gt;40000),WORKDAY.INTL($J640,INT(($I640+项目参数!$J$29-1)/项目参数!$J$29)-1,1,项目参数!$B$2:$B$200),"")</f>
        <v/>
      </c>
      <c r="L640" s="125" t="str">
        <f>IF(AND($M640&lt;&gt;"",$M640&gt;40000,$N640&lt;&gt;"",$N640&gt;40000),(1+NETWORKDAYS.INTL($M640,$N640,1,项目参数!$B$2:$B$200))*项目参数!$J$29,"")</f>
        <v/>
      </c>
      <c r="M640" s="42"/>
      <c r="N640" s="42"/>
      <c r="O640" s="61"/>
      <c r="P640" s="64"/>
      <c r="X640" s="102" t="b">
        <f t="shared" si="9"/>
        <v>0</v>
      </c>
    </row>
    <row r="641" spans="1:24">
      <c r="A641" s="8"/>
      <c r="B641" s="8"/>
      <c r="C641" s="8"/>
      <c r="D641" s="54"/>
      <c r="E641" s="8"/>
      <c r="F641" s="8"/>
      <c r="G641" s="8"/>
      <c r="H641" s="8"/>
      <c r="I641" s="120"/>
      <c r="J641" s="42"/>
      <c r="K641" s="124" t="str">
        <f>IF(AND($I641&gt;0,$J641&lt;&gt;"",$J641&gt;40000),WORKDAY.INTL($J641,INT(($I641+项目参数!$J$29-1)/项目参数!$J$29)-1,1,项目参数!$B$2:$B$200),"")</f>
        <v/>
      </c>
      <c r="L641" s="125" t="str">
        <f>IF(AND($M641&lt;&gt;"",$M641&gt;40000,$N641&lt;&gt;"",$N641&gt;40000),(1+NETWORKDAYS.INTL($M641,$N641,1,项目参数!$B$2:$B$200))*项目参数!$J$29,"")</f>
        <v/>
      </c>
      <c r="M641" s="42"/>
      <c r="N641" s="42"/>
      <c r="O641" s="61"/>
      <c r="P641" s="64"/>
      <c r="X641" s="102" t="b">
        <f t="shared" si="9"/>
        <v>0</v>
      </c>
    </row>
    <row r="642" spans="1:24">
      <c r="A642" s="8"/>
      <c r="B642" s="8"/>
      <c r="C642" s="8"/>
      <c r="D642" s="54"/>
      <c r="E642" s="8"/>
      <c r="F642" s="8"/>
      <c r="G642" s="8"/>
      <c r="H642" s="8"/>
      <c r="I642" s="120"/>
      <c r="J642" s="42"/>
      <c r="K642" s="124" t="str">
        <f>IF(AND($I642&gt;0,$J642&lt;&gt;"",$J642&gt;40000),WORKDAY.INTL($J642,INT(($I642+项目参数!$J$29-1)/项目参数!$J$29)-1,1,项目参数!$B$2:$B$200),"")</f>
        <v/>
      </c>
      <c r="L642" s="125" t="str">
        <f>IF(AND($M642&lt;&gt;"",$M642&gt;40000,$N642&lt;&gt;"",$N642&gt;40000),(1+NETWORKDAYS.INTL($M642,$N642,1,项目参数!$B$2:$B$200))*项目参数!$J$29,"")</f>
        <v/>
      </c>
      <c r="M642" s="42"/>
      <c r="N642" s="42"/>
      <c r="O642" s="61"/>
      <c r="P642" s="64"/>
      <c r="X642" s="102" t="b">
        <f t="shared" ref="X642:X705" si="10">AND(LEN(A642)&gt;0,LEN(C642)&gt;3,LEN(G642)&gt;1,OR(J642=0,AND(I642&gt;0,J642&gt;40000)),OR(M642=0,M642&gt;40000))</f>
        <v>0</v>
      </c>
    </row>
    <row r="643" spans="1:24">
      <c r="A643" s="8"/>
      <c r="B643" s="8"/>
      <c r="C643" s="8"/>
      <c r="D643" s="54"/>
      <c r="E643" s="8"/>
      <c r="F643" s="8"/>
      <c r="G643" s="8"/>
      <c r="H643" s="8"/>
      <c r="I643" s="120"/>
      <c r="J643" s="42"/>
      <c r="K643" s="124" t="str">
        <f>IF(AND($I643&gt;0,$J643&lt;&gt;"",$J643&gt;40000),WORKDAY.INTL($J643,INT(($I643+项目参数!$J$29-1)/项目参数!$J$29)-1,1,项目参数!$B$2:$B$200),"")</f>
        <v/>
      </c>
      <c r="L643" s="125" t="str">
        <f>IF(AND($M643&lt;&gt;"",$M643&gt;40000,$N643&lt;&gt;"",$N643&gt;40000),(1+NETWORKDAYS.INTL($M643,$N643,1,项目参数!$B$2:$B$200))*项目参数!$J$29,"")</f>
        <v/>
      </c>
      <c r="M643" s="42"/>
      <c r="N643" s="42"/>
      <c r="O643" s="61"/>
      <c r="P643" s="64"/>
      <c r="X643" s="102" t="b">
        <f t="shared" si="10"/>
        <v>0</v>
      </c>
    </row>
    <row r="644" spans="1:24">
      <c r="A644" s="8"/>
      <c r="B644" s="8"/>
      <c r="C644" s="8"/>
      <c r="D644" s="54"/>
      <c r="E644" s="8"/>
      <c r="F644" s="8"/>
      <c r="G644" s="8"/>
      <c r="H644" s="8"/>
      <c r="I644" s="120"/>
      <c r="J644" s="42"/>
      <c r="K644" s="124" t="str">
        <f>IF(AND($I644&gt;0,$J644&lt;&gt;"",$J644&gt;40000),WORKDAY.INTL($J644,INT(($I644+项目参数!$J$29-1)/项目参数!$J$29)-1,1,项目参数!$B$2:$B$200),"")</f>
        <v/>
      </c>
      <c r="L644" s="125" t="str">
        <f>IF(AND($M644&lt;&gt;"",$M644&gt;40000,$N644&lt;&gt;"",$N644&gt;40000),(1+NETWORKDAYS.INTL($M644,$N644,1,项目参数!$B$2:$B$200))*项目参数!$J$29,"")</f>
        <v/>
      </c>
      <c r="M644" s="42"/>
      <c r="N644" s="42"/>
      <c r="O644" s="61"/>
      <c r="P644" s="64"/>
      <c r="X644" s="102" t="b">
        <f t="shared" si="10"/>
        <v>0</v>
      </c>
    </row>
    <row r="645" spans="1:24">
      <c r="A645" s="8"/>
      <c r="B645" s="8"/>
      <c r="C645" s="8"/>
      <c r="D645" s="54"/>
      <c r="E645" s="8"/>
      <c r="F645" s="8"/>
      <c r="G645" s="8"/>
      <c r="H645" s="8"/>
      <c r="I645" s="120"/>
      <c r="J645" s="42"/>
      <c r="K645" s="124" t="str">
        <f>IF(AND($I645&gt;0,$J645&lt;&gt;"",$J645&gt;40000),WORKDAY.INTL($J645,INT(($I645+项目参数!$J$29-1)/项目参数!$J$29)-1,1,项目参数!$B$2:$B$200),"")</f>
        <v/>
      </c>
      <c r="L645" s="125" t="str">
        <f>IF(AND($M645&lt;&gt;"",$M645&gt;40000,$N645&lt;&gt;"",$N645&gt;40000),(1+NETWORKDAYS.INTL($M645,$N645,1,项目参数!$B$2:$B$200))*项目参数!$J$29,"")</f>
        <v/>
      </c>
      <c r="M645" s="42"/>
      <c r="N645" s="42"/>
      <c r="O645" s="61"/>
      <c r="P645" s="64"/>
      <c r="X645" s="102" t="b">
        <f t="shared" si="10"/>
        <v>0</v>
      </c>
    </row>
    <row r="646" spans="1:24">
      <c r="A646" s="8"/>
      <c r="B646" s="8"/>
      <c r="C646" s="8"/>
      <c r="D646" s="54"/>
      <c r="E646" s="8"/>
      <c r="F646" s="8"/>
      <c r="G646" s="8"/>
      <c r="H646" s="8"/>
      <c r="I646" s="120"/>
      <c r="J646" s="42"/>
      <c r="K646" s="124" t="str">
        <f>IF(AND($I646&gt;0,$J646&lt;&gt;"",$J646&gt;40000),WORKDAY.INTL($J646,INT(($I646+项目参数!$J$29-1)/项目参数!$J$29)-1,1,项目参数!$B$2:$B$200),"")</f>
        <v/>
      </c>
      <c r="L646" s="125" t="str">
        <f>IF(AND($M646&lt;&gt;"",$M646&gt;40000,$N646&lt;&gt;"",$N646&gt;40000),(1+NETWORKDAYS.INTL($M646,$N646,1,项目参数!$B$2:$B$200))*项目参数!$J$29,"")</f>
        <v/>
      </c>
      <c r="M646" s="42"/>
      <c r="N646" s="42"/>
      <c r="O646" s="61"/>
      <c r="P646" s="64"/>
      <c r="X646" s="102" t="b">
        <f t="shared" si="10"/>
        <v>0</v>
      </c>
    </row>
    <row r="647" spans="1:24">
      <c r="A647" s="8"/>
      <c r="B647" s="8"/>
      <c r="C647" s="8"/>
      <c r="D647" s="54"/>
      <c r="E647" s="8"/>
      <c r="F647" s="8"/>
      <c r="G647" s="8"/>
      <c r="H647" s="8"/>
      <c r="I647" s="120"/>
      <c r="J647" s="42"/>
      <c r="K647" s="124" t="str">
        <f>IF(AND($I647&gt;0,$J647&lt;&gt;"",$J647&gt;40000),WORKDAY.INTL($J647,INT(($I647+项目参数!$J$29-1)/项目参数!$J$29)-1,1,项目参数!$B$2:$B$200),"")</f>
        <v/>
      </c>
      <c r="L647" s="125" t="str">
        <f>IF(AND($M647&lt;&gt;"",$M647&gt;40000,$N647&lt;&gt;"",$N647&gt;40000),(1+NETWORKDAYS.INTL($M647,$N647,1,项目参数!$B$2:$B$200))*项目参数!$J$29,"")</f>
        <v/>
      </c>
      <c r="M647" s="42"/>
      <c r="N647" s="42"/>
      <c r="O647" s="61"/>
      <c r="P647" s="64"/>
      <c r="X647" s="102" t="b">
        <f t="shared" si="10"/>
        <v>0</v>
      </c>
    </row>
    <row r="648" spans="1:24">
      <c r="A648" s="8"/>
      <c r="B648" s="8"/>
      <c r="C648" s="8"/>
      <c r="D648" s="54"/>
      <c r="E648" s="8"/>
      <c r="F648" s="8"/>
      <c r="G648" s="8"/>
      <c r="H648" s="8"/>
      <c r="I648" s="120"/>
      <c r="J648" s="42"/>
      <c r="K648" s="124" t="str">
        <f>IF(AND($I648&gt;0,$J648&lt;&gt;"",$J648&gt;40000),WORKDAY.INTL($J648,INT(($I648+项目参数!$J$29-1)/项目参数!$J$29)-1,1,项目参数!$B$2:$B$200),"")</f>
        <v/>
      </c>
      <c r="L648" s="125" t="str">
        <f>IF(AND($M648&lt;&gt;"",$M648&gt;40000,$N648&lt;&gt;"",$N648&gt;40000),(1+NETWORKDAYS.INTL($M648,$N648,1,项目参数!$B$2:$B$200))*项目参数!$J$29,"")</f>
        <v/>
      </c>
      <c r="M648" s="42"/>
      <c r="N648" s="42"/>
      <c r="O648" s="61"/>
      <c r="P648" s="64"/>
      <c r="X648" s="102" t="b">
        <f t="shared" si="10"/>
        <v>0</v>
      </c>
    </row>
    <row r="649" spans="1:24">
      <c r="A649" s="8"/>
      <c r="B649" s="8"/>
      <c r="C649" s="8"/>
      <c r="D649" s="54"/>
      <c r="E649" s="8"/>
      <c r="F649" s="8"/>
      <c r="G649" s="8"/>
      <c r="H649" s="8"/>
      <c r="I649" s="120"/>
      <c r="J649" s="42"/>
      <c r="K649" s="124" t="str">
        <f>IF(AND($I649&gt;0,$J649&lt;&gt;"",$J649&gt;40000),WORKDAY.INTL($J649,INT(($I649+项目参数!$J$29-1)/项目参数!$J$29)-1,1,项目参数!$B$2:$B$200),"")</f>
        <v/>
      </c>
      <c r="L649" s="125" t="str">
        <f>IF(AND($M649&lt;&gt;"",$M649&gt;40000,$N649&lt;&gt;"",$N649&gt;40000),(1+NETWORKDAYS.INTL($M649,$N649,1,项目参数!$B$2:$B$200))*项目参数!$J$29,"")</f>
        <v/>
      </c>
      <c r="M649" s="42"/>
      <c r="N649" s="42"/>
      <c r="O649" s="61"/>
      <c r="P649" s="64"/>
      <c r="X649" s="102" t="b">
        <f t="shared" si="10"/>
        <v>0</v>
      </c>
    </row>
    <row r="650" spans="1:24">
      <c r="A650" s="8"/>
      <c r="B650" s="8"/>
      <c r="C650" s="8"/>
      <c r="D650" s="54"/>
      <c r="E650" s="8"/>
      <c r="F650" s="8"/>
      <c r="G650" s="8"/>
      <c r="H650" s="8"/>
      <c r="I650" s="120"/>
      <c r="J650" s="42"/>
      <c r="K650" s="124" t="str">
        <f>IF(AND($I650&gt;0,$J650&lt;&gt;"",$J650&gt;40000),WORKDAY.INTL($J650,INT(($I650+项目参数!$J$29-1)/项目参数!$J$29)-1,1,项目参数!$B$2:$B$200),"")</f>
        <v/>
      </c>
      <c r="L650" s="125" t="str">
        <f>IF(AND($M650&lt;&gt;"",$M650&gt;40000,$N650&lt;&gt;"",$N650&gt;40000),(1+NETWORKDAYS.INTL($M650,$N650,1,项目参数!$B$2:$B$200))*项目参数!$J$29,"")</f>
        <v/>
      </c>
      <c r="M650" s="42"/>
      <c r="N650" s="42"/>
      <c r="O650" s="61"/>
      <c r="P650" s="64"/>
      <c r="X650" s="102" t="b">
        <f t="shared" si="10"/>
        <v>0</v>
      </c>
    </row>
    <row r="651" spans="1:24">
      <c r="A651" s="8"/>
      <c r="B651" s="8"/>
      <c r="C651" s="8"/>
      <c r="D651" s="54"/>
      <c r="E651" s="8"/>
      <c r="F651" s="8"/>
      <c r="G651" s="8"/>
      <c r="H651" s="8"/>
      <c r="I651" s="120"/>
      <c r="J651" s="42"/>
      <c r="K651" s="124" t="str">
        <f>IF(AND($I651&gt;0,$J651&lt;&gt;"",$J651&gt;40000),WORKDAY.INTL($J651,INT(($I651+项目参数!$J$29-1)/项目参数!$J$29)-1,1,项目参数!$B$2:$B$200),"")</f>
        <v/>
      </c>
      <c r="L651" s="125" t="str">
        <f>IF(AND($M651&lt;&gt;"",$M651&gt;40000,$N651&lt;&gt;"",$N651&gt;40000),(1+NETWORKDAYS.INTL($M651,$N651,1,项目参数!$B$2:$B$200))*项目参数!$J$29,"")</f>
        <v/>
      </c>
      <c r="M651" s="42"/>
      <c r="N651" s="42"/>
      <c r="O651" s="61"/>
      <c r="P651" s="64"/>
      <c r="X651" s="102" t="b">
        <f t="shared" si="10"/>
        <v>0</v>
      </c>
    </row>
    <row r="652" spans="1:24">
      <c r="A652" s="8"/>
      <c r="B652" s="8"/>
      <c r="C652" s="8"/>
      <c r="D652" s="54"/>
      <c r="E652" s="8"/>
      <c r="F652" s="8"/>
      <c r="G652" s="8"/>
      <c r="H652" s="8"/>
      <c r="I652" s="120"/>
      <c r="J652" s="42"/>
      <c r="K652" s="124" t="str">
        <f>IF(AND($I652&gt;0,$J652&lt;&gt;"",$J652&gt;40000),WORKDAY.INTL($J652,INT(($I652+项目参数!$J$29-1)/项目参数!$J$29)-1,1,项目参数!$B$2:$B$200),"")</f>
        <v/>
      </c>
      <c r="L652" s="125" t="str">
        <f>IF(AND($M652&lt;&gt;"",$M652&gt;40000,$N652&lt;&gt;"",$N652&gt;40000),(1+NETWORKDAYS.INTL($M652,$N652,1,项目参数!$B$2:$B$200))*项目参数!$J$29,"")</f>
        <v/>
      </c>
      <c r="M652" s="42"/>
      <c r="N652" s="42"/>
      <c r="O652" s="61"/>
      <c r="P652" s="64"/>
      <c r="X652" s="102" t="b">
        <f t="shared" si="10"/>
        <v>0</v>
      </c>
    </row>
    <row r="653" spans="1:24">
      <c r="A653" s="8"/>
      <c r="B653" s="8"/>
      <c r="C653" s="8"/>
      <c r="D653" s="54"/>
      <c r="E653" s="8"/>
      <c r="F653" s="8"/>
      <c r="G653" s="8"/>
      <c r="H653" s="8"/>
      <c r="I653" s="120"/>
      <c r="J653" s="42"/>
      <c r="K653" s="124" t="str">
        <f>IF(AND($I653&gt;0,$J653&lt;&gt;"",$J653&gt;40000),WORKDAY.INTL($J653,INT(($I653+项目参数!$J$29-1)/项目参数!$J$29)-1,1,项目参数!$B$2:$B$200),"")</f>
        <v/>
      </c>
      <c r="L653" s="125" t="str">
        <f>IF(AND($M653&lt;&gt;"",$M653&gt;40000,$N653&lt;&gt;"",$N653&gt;40000),(1+NETWORKDAYS.INTL($M653,$N653,1,项目参数!$B$2:$B$200))*项目参数!$J$29,"")</f>
        <v/>
      </c>
      <c r="M653" s="42"/>
      <c r="N653" s="42"/>
      <c r="O653" s="61"/>
      <c r="P653" s="64"/>
      <c r="X653" s="102" t="b">
        <f t="shared" si="10"/>
        <v>0</v>
      </c>
    </row>
    <row r="654" spans="1:24">
      <c r="A654" s="8"/>
      <c r="B654" s="8"/>
      <c r="C654" s="8"/>
      <c r="D654" s="54"/>
      <c r="E654" s="8"/>
      <c r="F654" s="8"/>
      <c r="G654" s="8"/>
      <c r="H654" s="8"/>
      <c r="I654" s="120"/>
      <c r="J654" s="42"/>
      <c r="K654" s="124" t="str">
        <f>IF(AND($I654&gt;0,$J654&lt;&gt;"",$J654&gt;40000),WORKDAY.INTL($J654,INT(($I654+项目参数!$J$29-1)/项目参数!$J$29)-1,1,项目参数!$B$2:$B$200),"")</f>
        <v/>
      </c>
      <c r="L654" s="125" t="str">
        <f>IF(AND($M654&lt;&gt;"",$M654&gt;40000,$N654&lt;&gt;"",$N654&gt;40000),(1+NETWORKDAYS.INTL($M654,$N654,1,项目参数!$B$2:$B$200))*项目参数!$J$29,"")</f>
        <v/>
      </c>
      <c r="M654" s="42"/>
      <c r="N654" s="42"/>
      <c r="O654" s="61"/>
      <c r="P654" s="64"/>
      <c r="X654" s="102" t="b">
        <f t="shared" si="10"/>
        <v>0</v>
      </c>
    </row>
    <row r="655" spans="1:24">
      <c r="A655" s="8"/>
      <c r="B655" s="8"/>
      <c r="C655" s="8"/>
      <c r="D655" s="54"/>
      <c r="E655" s="8"/>
      <c r="F655" s="8"/>
      <c r="G655" s="8"/>
      <c r="H655" s="8"/>
      <c r="I655" s="120"/>
      <c r="J655" s="42"/>
      <c r="K655" s="124" t="str">
        <f>IF(AND($I655&gt;0,$J655&lt;&gt;"",$J655&gt;40000),WORKDAY.INTL($J655,INT(($I655+项目参数!$J$29-1)/项目参数!$J$29)-1,1,项目参数!$B$2:$B$200),"")</f>
        <v/>
      </c>
      <c r="L655" s="125" t="str">
        <f>IF(AND($M655&lt;&gt;"",$M655&gt;40000,$N655&lt;&gt;"",$N655&gt;40000),(1+NETWORKDAYS.INTL($M655,$N655,1,项目参数!$B$2:$B$200))*项目参数!$J$29,"")</f>
        <v/>
      </c>
      <c r="M655" s="42"/>
      <c r="N655" s="42"/>
      <c r="O655" s="61"/>
      <c r="P655" s="64"/>
      <c r="X655" s="102" t="b">
        <f t="shared" si="10"/>
        <v>0</v>
      </c>
    </row>
    <row r="656" spans="1:24">
      <c r="A656" s="8"/>
      <c r="B656" s="8"/>
      <c r="C656" s="8"/>
      <c r="D656" s="54"/>
      <c r="E656" s="8"/>
      <c r="F656" s="8"/>
      <c r="G656" s="8"/>
      <c r="H656" s="8"/>
      <c r="I656" s="120"/>
      <c r="J656" s="42"/>
      <c r="K656" s="124" t="str">
        <f>IF(AND($I656&gt;0,$J656&lt;&gt;"",$J656&gt;40000),WORKDAY.INTL($J656,INT(($I656+项目参数!$J$29-1)/项目参数!$J$29)-1,1,项目参数!$B$2:$B$200),"")</f>
        <v/>
      </c>
      <c r="L656" s="125" t="str">
        <f>IF(AND($M656&lt;&gt;"",$M656&gt;40000,$N656&lt;&gt;"",$N656&gt;40000),(1+NETWORKDAYS.INTL($M656,$N656,1,项目参数!$B$2:$B$200))*项目参数!$J$29,"")</f>
        <v/>
      </c>
      <c r="M656" s="42"/>
      <c r="N656" s="42"/>
      <c r="O656" s="61"/>
      <c r="P656" s="64"/>
      <c r="X656" s="102" t="b">
        <f t="shared" si="10"/>
        <v>0</v>
      </c>
    </row>
    <row r="657" spans="1:24">
      <c r="A657" s="8"/>
      <c r="B657" s="8"/>
      <c r="C657" s="8"/>
      <c r="D657" s="54"/>
      <c r="E657" s="8"/>
      <c r="F657" s="8"/>
      <c r="G657" s="8"/>
      <c r="H657" s="8"/>
      <c r="I657" s="120"/>
      <c r="J657" s="42"/>
      <c r="K657" s="124" t="str">
        <f>IF(AND($I657&gt;0,$J657&lt;&gt;"",$J657&gt;40000),WORKDAY.INTL($J657,INT(($I657+项目参数!$J$29-1)/项目参数!$J$29)-1,1,项目参数!$B$2:$B$200),"")</f>
        <v/>
      </c>
      <c r="L657" s="125" t="str">
        <f>IF(AND($M657&lt;&gt;"",$M657&gt;40000,$N657&lt;&gt;"",$N657&gt;40000),(1+NETWORKDAYS.INTL($M657,$N657,1,项目参数!$B$2:$B$200))*项目参数!$J$29,"")</f>
        <v/>
      </c>
      <c r="M657" s="42"/>
      <c r="N657" s="42"/>
      <c r="O657" s="61"/>
      <c r="P657" s="64"/>
      <c r="X657" s="102" t="b">
        <f t="shared" si="10"/>
        <v>0</v>
      </c>
    </row>
    <row r="658" spans="1:24">
      <c r="A658" s="8"/>
      <c r="B658" s="8"/>
      <c r="C658" s="8"/>
      <c r="D658" s="54"/>
      <c r="E658" s="8"/>
      <c r="F658" s="8"/>
      <c r="G658" s="8"/>
      <c r="H658" s="8"/>
      <c r="I658" s="120"/>
      <c r="J658" s="42"/>
      <c r="K658" s="124" t="str">
        <f>IF(AND($I658&gt;0,$J658&lt;&gt;"",$J658&gt;40000),WORKDAY.INTL($J658,INT(($I658+项目参数!$J$29-1)/项目参数!$J$29)-1,1,项目参数!$B$2:$B$200),"")</f>
        <v/>
      </c>
      <c r="L658" s="125" t="str">
        <f>IF(AND($M658&lt;&gt;"",$M658&gt;40000,$N658&lt;&gt;"",$N658&gt;40000),(1+NETWORKDAYS.INTL($M658,$N658,1,项目参数!$B$2:$B$200))*项目参数!$J$29,"")</f>
        <v/>
      </c>
      <c r="M658" s="42"/>
      <c r="N658" s="42"/>
      <c r="O658" s="61"/>
      <c r="P658" s="64"/>
      <c r="X658" s="102" t="b">
        <f t="shared" si="10"/>
        <v>0</v>
      </c>
    </row>
    <row r="659" spans="1:24">
      <c r="A659" s="8"/>
      <c r="B659" s="8"/>
      <c r="C659" s="8"/>
      <c r="D659" s="54"/>
      <c r="E659" s="8"/>
      <c r="F659" s="8"/>
      <c r="G659" s="8"/>
      <c r="H659" s="8"/>
      <c r="I659" s="120"/>
      <c r="J659" s="42"/>
      <c r="K659" s="124" t="str">
        <f>IF(AND($I659&gt;0,$J659&lt;&gt;"",$J659&gt;40000),WORKDAY.INTL($J659,INT(($I659+项目参数!$J$29-1)/项目参数!$J$29)-1,1,项目参数!$B$2:$B$200),"")</f>
        <v/>
      </c>
      <c r="L659" s="125" t="str">
        <f>IF(AND($M659&lt;&gt;"",$M659&gt;40000,$N659&lt;&gt;"",$N659&gt;40000),(1+NETWORKDAYS.INTL($M659,$N659,1,项目参数!$B$2:$B$200))*项目参数!$J$29,"")</f>
        <v/>
      </c>
      <c r="M659" s="42"/>
      <c r="N659" s="42"/>
      <c r="O659" s="61"/>
      <c r="P659" s="64"/>
      <c r="X659" s="102" t="b">
        <f t="shared" si="10"/>
        <v>0</v>
      </c>
    </row>
    <row r="660" spans="1:24">
      <c r="A660" s="8"/>
      <c r="B660" s="8"/>
      <c r="C660" s="8"/>
      <c r="D660" s="54"/>
      <c r="E660" s="8"/>
      <c r="F660" s="8"/>
      <c r="G660" s="8"/>
      <c r="H660" s="8"/>
      <c r="I660" s="120"/>
      <c r="J660" s="42"/>
      <c r="K660" s="124" t="str">
        <f>IF(AND($I660&gt;0,$J660&lt;&gt;"",$J660&gt;40000),WORKDAY.INTL($J660,INT(($I660+项目参数!$J$29-1)/项目参数!$J$29)-1,1,项目参数!$B$2:$B$200),"")</f>
        <v/>
      </c>
      <c r="L660" s="125" t="str">
        <f>IF(AND($M660&lt;&gt;"",$M660&gt;40000,$N660&lt;&gt;"",$N660&gt;40000),(1+NETWORKDAYS.INTL($M660,$N660,1,项目参数!$B$2:$B$200))*项目参数!$J$29,"")</f>
        <v/>
      </c>
      <c r="M660" s="42"/>
      <c r="N660" s="42"/>
      <c r="O660" s="61"/>
      <c r="P660" s="64"/>
      <c r="X660" s="102" t="b">
        <f t="shared" si="10"/>
        <v>0</v>
      </c>
    </row>
    <row r="661" spans="1:24">
      <c r="A661" s="8"/>
      <c r="B661" s="8"/>
      <c r="C661" s="8"/>
      <c r="D661" s="54"/>
      <c r="E661" s="8"/>
      <c r="F661" s="8"/>
      <c r="G661" s="8"/>
      <c r="H661" s="8"/>
      <c r="I661" s="120"/>
      <c r="J661" s="42"/>
      <c r="K661" s="124" t="str">
        <f>IF(AND($I661&gt;0,$J661&lt;&gt;"",$J661&gt;40000),WORKDAY.INTL($J661,INT(($I661+项目参数!$J$29-1)/项目参数!$J$29)-1,1,项目参数!$B$2:$B$200),"")</f>
        <v/>
      </c>
      <c r="L661" s="125" t="str">
        <f>IF(AND($M661&lt;&gt;"",$M661&gt;40000,$N661&lt;&gt;"",$N661&gt;40000),(1+NETWORKDAYS.INTL($M661,$N661,1,项目参数!$B$2:$B$200))*项目参数!$J$29,"")</f>
        <v/>
      </c>
      <c r="M661" s="42"/>
      <c r="N661" s="42"/>
      <c r="O661" s="61"/>
      <c r="P661" s="64"/>
      <c r="X661" s="102" t="b">
        <f t="shared" si="10"/>
        <v>0</v>
      </c>
    </row>
    <row r="662" spans="1:24">
      <c r="A662" s="8"/>
      <c r="B662" s="8"/>
      <c r="C662" s="8"/>
      <c r="D662" s="54"/>
      <c r="E662" s="8"/>
      <c r="F662" s="8"/>
      <c r="G662" s="8"/>
      <c r="H662" s="8"/>
      <c r="I662" s="120"/>
      <c r="J662" s="42"/>
      <c r="K662" s="124" t="str">
        <f>IF(AND($I662&gt;0,$J662&lt;&gt;"",$J662&gt;40000),WORKDAY.INTL($J662,INT(($I662+项目参数!$J$29-1)/项目参数!$J$29)-1,1,项目参数!$B$2:$B$200),"")</f>
        <v/>
      </c>
      <c r="L662" s="125" t="str">
        <f>IF(AND($M662&lt;&gt;"",$M662&gt;40000,$N662&lt;&gt;"",$N662&gt;40000),(1+NETWORKDAYS.INTL($M662,$N662,1,项目参数!$B$2:$B$200))*项目参数!$J$29,"")</f>
        <v/>
      </c>
      <c r="M662" s="42"/>
      <c r="N662" s="42"/>
      <c r="O662" s="61"/>
      <c r="P662" s="64"/>
      <c r="X662" s="102" t="b">
        <f t="shared" si="10"/>
        <v>0</v>
      </c>
    </row>
    <row r="663" spans="1:24">
      <c r="A663" s="8"/>
      <c r="B663" s="8"/>
      <c r="C663" s="8"/>
      <c r="D663" s="54"/>
      <c r="E663" s="8"/>
      <c r="F663" s="8"/>
      <c r="G663" s="8"/>
      <c r="H663" s="8"/>
      <c r="I663" s="120"/>
      <c r="J663" s="42"/>
      <c r="K663" s="124" t="str">
        <f>IF(AND($I663&gt;0,$J663&lt;&gt;"",$J663&gt;40000),WORKDAY.INTL($J663,INT(($I663+项目参数!$J$29-1)/项目参数!$J$29)-1,1,项目参数!$B$2:$B$200),"")</f>
        <v/>
      </c>
      <c r="L663" s="125" t="str">
        <f>IF(AND($M663&lt;&gt;"",$M663&gt;40000,$N663&lt;&gt;"",$N663&gt;40000),(1+NETWORKDAYS.INTL($M663,$N663,1,项目参数!$B$2:$B$200))*项目参数!$J$29,"")</f>
        <v/>
      </c>
      <c r="M663" s="42"/>
      <c r="N663" s="42"/>
      <c r="O663" s="61"/>
      <c r="P663" s="64"/>
      <c r="X663" s="102" t="b">
        <f t="shared" si="10"/>
        <v>0</v>
      </c>
    </row>
    <row r="664" spans="1:24">
      <c r="A664" s="8"/>
      <c r="B664" s="8"/>
      <c r="C664" s="8"/>
      <c r="D664" s="54"/>
      <c r="E664" s="8"/>
      <c r="F664" s="8"/>
      <c r="G664" s="8"/>
      <c r="H664" s="8"/>
      <c r="I664" s="120"/>
      <c r="J664" s="42"/>
      <c r="K664" s="124" t="str">
        <f>IF(AND($I664&gt;0,$J664&lt;&gt;"",$J664&gt;40000),WORKDAY.INTL($J664,INT(($I664+项目参数!$J$29-1)/项目参数!$J$29)-1,1,项目参数!$B$2:$B$200),"")</f>
        <v/>
      </c>
      <c r="L664" s="125" t="str">
        <f>IF(AND($M664&lt;&gt;"",$M664&gt;40000,$N664&lt;&gt;"",$N664&gt;40000),(1+NETWORKDAYS.INTL($M664,$N664,1,项目参数!$B$2:$B$200))*项目参数!$J$29,"")</f>
        <v/>
      </c>
      <c r="M664" s="42"/>
      <c r="N664" s="42"/>
      <c r="O664" s="61"/>
      <c r="P664" s="64"/>
      <c r="X664" s="102" t="b">
        <f t="shared" si="10"/>
        <v>0</v>
      </c>
    </row>
    <row r="665" spans="1:24">
      <c r="A665" s="8"/>
      <c r="B665" s="8"/>
      <c r="C665" s="8"/>
      <c r="D665" s="54"/>
      <c r="E665" s="8"/>
      <c r="F665" s="8"/>
      <c r="G665" s="8"/>
      <c r="H665" s="8"/>
      <c r="I665" s="120"/>
      <c r="J665" s="42"/>
      <c r="K665" s="124" t="str">
        <f>IF(AND($I665&gt;0,$J665&lt;&gt;"",$J665&gt;40000),WORKDAY.INTL($J665,INT(($I665+项目参数!$J$29-1)/项目参数!$J$29)-1,1,项目参数!$B$2:$B$200),"")</f>
        <v/>
      </c>
      <c r="L665" s="125" t="str">
        <f>IF(AND($M665&lt;&gt;"",$M665&gt;40000,$N665&lt;&gt;"",$N665&gt;40000),(1+NETWORKDAYS.INTL($M665,$N665,1,项目参数!$B$2:$B$200))*项目参数!$J$29,"")</f>
        <v/>
      </c>
      <c r="M665" s="42"/>
      <c r="N665" s="42"/>
      <c r="O665" s="61"/>
      <c r="P665" s="64"/>
      <c r="X665" s="102" t="b">
        <f t="shared" si="10"/>
        <v>0</v>
      </c>
    </row>
    <row r="666" spans="1:24">
      <c r="A666" s="8"/>
      <c r="B666" s="8"/>
      <c r="C666" s="8"/>
      <c r="D666" s="54"/>
      <c r="E666" s="8"/>
      <c r="F666" s="8"/>
      <c r="G666" s="8"/>
      <c r="H666" s="8"/>
      <c r="I666" s="120"/>
      <c r="J666" s="42"/>
      <c r="K666" s="124" t="str">
        <f>IF(AND($I666&gt;0,$J666&lt;&gt;"",$J666&gt;40000),WORKDAY.INTL($J666,INT(($I666+项目参数!$J$29-1)/项目参数!$J$29)-1,1,项目参数!$B$2:$B$200),"")</f>
        <v/>
      </c>
      <c r="L666" s="125" t="str">
        <f>IF(AND($M666&lt;&gt;"",$M666&gt;40000,$N666&lt;&gt;"",$N666&gt;40000),(1+NETWORKDAYS.INTL($M666,$N666,1,项目参数!$B$2:$B$200))*项目参数!$J$29,"")</f>
        <v/>
      </c>
      <c r="M666" s="42"/>
      <c r="N666" s="42"/>
      <c r="O666" s="61"/>
      <c r="P666" s="64"/>
      <c r="X666" s="102" t="b">
        <f t="shared" si="10"/>
        <v>0</v>
      </c>
    </row>
    <row r="667" spans="1:24">
      <c r="A667" s="8"/>
      <c r="B667" s="8"/>
      <c r="C667" s="8"/>
      <c r="D667" s="54"/>
      <c r="E667" s="8"/>
      <c r="F667" s="8"/>
      <c r="G667" s="8"/>
      <c r="H667" s="8"/>
      <c r="I667" s="120"/>
      <c r="J667" s="42"/>
      <c r="K667" s="124" t="str">
        <f>IF(AND($I667&gt;0,$J667&lt;&gt;"",$J667&gt;40000),WORKDAY.INTL($J667,INT(($I667+项目参数!$J$29-1)/项目参数!$J$29)-1,1,项目参数!$B$2:$B$200),"")</f>
        <v/>
      </c>
      <c r="L667" s="125" t="str">
        <f>IF(AND($M667&lt;&gt;"",$M667&gt;40000,$N667&lt;&gt;"",$N667&gt;40000),(1+NETWORKDAYS.INTL($M667,$N667,1,项目参数!$B$2:$B$200))*项目参数!$J$29,"")</f>
        <v/>
      </c>
      <c r="M667" s="42"/>
      <c r="N667" s="42"/>
      <c r="O667" s="61"/>
      <c r="P667" s="64"/>
      <c r="X667" s="102" t="b">
        <f t="shared" si="10"/>
        <v>0</v>
      </c>
    </row>
    <row r="668" spans="1:24">
      <c r="A668" s="8"/>
      <c r="B668" s="8"/>
      <c r="C668" s="8"/>
      <c r="D668" s="54"/>
      <c r="E668" s="8"/>
      <c r="F668" s="8"/>
      <c r="G668" s="8"/>
      <c r="H668" s="8"/>
      <c r="I668" s="120"/>
      <c r="J668" s="42"/>
      <c r="K668" s="124" t="str">
        <f>IF(AND($I668&gt;0,$J668&lt;&gt;"",$J668&gt;40000),WORKDAY.INTL($J668,INT(($I668+项目参数!$J$29-1)/项目参数!$J$29)-1,1,项目参数!$B$2:$B$200),"")</f>
        <v/>
      </c>
      <c r="L668" s="125" t="str">
        <f>IF(AND($M668&lt;&gt;"",$M668&gt;40000,$N668&lt;&gt;"",$N668&gt;40000),(1+NETWORKDAYS.INTL($M668,$N668,1,项目参数!$B$2:$B$200))*项目参数!$J$29,"")</f>
        <v/>
      </c>
      <c r="M668" s="42"/>
      <c r="N668" s="42"/>
      <c r="O668" s="61"/>
      <c r="P668" s="64"/>
      <c r="X668" s="102" t="b">
        <f t="shared" si="10"/>
        <v>0</v>
      </c>
    </row>
    <row r="669" spans="1:24">
      <c r="A669" s="8"/>
      <c r="B669" s="8"/>
      <c r="C669" s="8"/>
      <c r="D669" s="54"/>
      <c r="E669" s="8"/>
      <c r="F669" s="8"/>
      <c r="G669" s="8"/>
      <c r="H669" s="8"/>
      <c r="I669" s="120"/>
      <c r="J669" s="42"/>
      <c r="K669" s="124" t="str">
        <f>IF(AND($I669&gt;0,$J669&lt;&gt;"",$J669&gt;40000),WORKDAY.INTL($J669,INT(($I669+项目参数!$J$29-1)/项目参数!$J$29)-1,1,项目参数!$B$2:$B$200),"")</f>
        <v/>
      </c>
      <c r="L669" s="125" t="str">
        <f>IF(AND($M669&lt;&gt;"",$M669&gt;40000,$N669&lt;&gt;"",$N669&gt;40000),(1+NETWORKDAYS.INTL($M669,$N669,1,项目参数!$B$2:$B$200))*项目参数!$J$29,"")</f>
        <v/>
      </c>
      <c r="M669" s="42"/>
      <c r="N669" s="42"/>
      <c r="O669" s="61"/>
      <c r="P669" s="64"/>
      <c r="X669" s="102" t="b">
        <f t="shared" si="10"/>
        <v>0</v>
      </c>
    </row>
    <row r="670" spans="1:24">
      <c r="A670" s="8"/>
      <c r="B670" s="8"/>
      <c r="C670" s="8"/>
      <c r="D670" s="54"/>
      <c r="E670" s="8"/>
      <c r="F670" s="8"/>
      <c r="G670" s="8"/>
      <c r="H670" s="8"/>
      <c r="I670" s="120"/>
      <c r="J670" s="42"/>
      <c r="K670" s="124" t="str">
        <f>IF(AND($I670&gt;0,$J670&lt;&gt;"",$J670&gt;40000),WORKDAY.INTL($J670,INT(($I670+项目参数!$J$29-1)/项目参数!$J$29)-1,1,项目参数!$B$2:$B$200),"")</f>
        <v/>
      </c>
      <c r="L670" s="125" t="str">
        <f>IF(AND($M670&lt;&gt;"",$M670&gt;40000,$N670&lt;&gt;"",$N670&gt;40000),(1+NETWORKDAYS.INTL($M670,$N670,1,项目参数!$B$2:$B$200))*项目参数!$J$29,"")</f>
        <v/>
      </c>
      <c r="M670" s="42"/>
      <c r="N670" s="42"/>
      <c r="O670" s="61"/>
      <c r="P670" s="64"/>
      <c r="X670" s="102" t="b">
        <f t="shared" si="10"/>
        <v>0</v>
      </c>
    </row>
    <row r="671" spans="1:24">
      <c r="A671" s="8"/>
      <c r="B671" s="8"/>
      <c r="C671" s="8"/>
      <c r="D671" s="54"/>
      <c r="E671" s="8"/>
      <c r="F671" s="8"/>
      <c r="G671" s="8"/>
      <c r="H671" s="8"/>
      <c r="I671" s="120"/>
      <c r="J671" s="42"/>
      <c r="K671" s="124" t="str">
        <f>IF(AND($I671&gt;0,$J671&lt;&gt;"",$J671&gt;40000),WORKDAY.INTL($J671,INT(($I671+项目参数!$J$29-1)/项目参数!$J$29)-1,1,项目参数!$B$2:$B$200),"")</f>
        <v/>
      </c>
      <c r="L671" s="125" t="str">
        <f>IF(AND($M671&lt;&gt;"",$M671&gt;40000,$N671&lt;&gt;"",$N671&gt;40000),(1+NETWORKDAYS.INTL($M671,$N671,1,项目参数!$B$2:$B$200))*项目参数!$J$29,"")</f>
        <v/>
      </c>
      <c r="M671" s="42"/>
      <c r="N671" s="42"/>
      <c r="O671" s="61"/>
      <c r="P671" s="64"/>
      <c r="X671" s="102" t="b">
        <f t="shared" si="10"/>
        <v>0</v>
      </c>
    </row>
    <row r="672" spans="1:24">
      <c r="A672" s="8"/>
      <c r="B672" s="8"/>
      <c r="C672" s="8"/>
      <c r="D672" s="54"/>
      <c r="E672" s="8"/>
      <c r="F672" s="8"/>
      <c r="G672" s="8"/>
      <c r="H672" s="8"/>
      <c r="I672" s="120"/>
      <c r="J672" s="42"/>
      <c r="K672" s="124" t="str">
        <f>IF(AND($I672&gt;0,$J672&lt;&gt;"",$J672&gt;40000),WORKDAY.INTL($J672,INT(($I672+项目参数!$J$29-1)/项目参数!$J$29)-1,1,项目参数!$B$2:$B$200),"")</f>
        <v/>
      </c>
      <c r="L672" s="125" t="str">
        <f>IF(AND($M672&lt;&gt;"",$M672&gt;40000,$N672&lt;&gt;"",$N672&gt;40000),(1+NETWORKDAYS.INTL($M672,$N672,1,项目参数!$B$2:$B$200))*项目参数!$J$29,"")</f>
        <v/>
      </c>
      <c r="M672" s="42"/>
      <c r="N672" s="42"/>
      <c r="O672" s="61"/>
      <c r="P672" s="64"/>
      <c r="X672" s="102" t="b">
        <f t="shared" si="10"/>
        <v>0</v>
      </c>
    </row>
    <row r="673" spans="1:24">
      <c r="A673" s="8"/>
      <c r="B673" s="8"/>
      <c r="C673" s="8"/>
      <c r="D673" s="54"/>
      <c r="E673" s="8"/>
      <c r="F673" s="8"/>
      <c r="G673" s="8"/>
      <c r="H673" s="8"/>
      <c r="I673" s="120"/>
      <c r="J673" s="42"/>
      <c r="K673" s="124" t="str">
        <f>IF(AND($I673&gt;0,$J673&lt;&gt;"",$J673&gt;40000),WORKDAY.INTL($J673,INT(($I673+项目参数!$J$29-1)/项目参数!$J$29)-1,1,项目参数!$B$2:$B$200),"")</f>
        <v/>
      </c>
      <c r="L673" s="125" t="str">
        <f>IF(AND($M673&lt;&gt;"",$M673&gt;40000,$N673&lt;&gt;"",$N673&gt;40000),(1+NETWORKDAYS.INTL($M673,$N673,1,项目参数!$B$2:$B$200))*项目参数!$J$29,"")</f>
        <v/>
      </c>
      <c r="M673" s="42"/>
      <c r="N673" s="42"/>
      <c r="O673" s="61"/>
      <c r="P673" s="64"/>
      <c r="X673" s="102" t="b">
        <f t="shared" si="10"/>
        <v>0</v>
      </c>
    </row>
    <row r="674" spans="1:24">
      <c r="A674" s="8"/>
      <c r="B674" s="8"/>
      <c r="C674" s="8"/>
      <c r="D674" s="54"/>
      <c r="E674" s="8"/>
      <c r="F674" s="8"/>
      <c r="G674" s="8"/>
      <c r="H674" s="8"/>
      <c r="I674" s="120"/>
      <c r="J674" s="42"/>
      <c r="K674" s="124" t="str">
        <f>IF(AND($I674&gt;0,$J674&lt;&gt;"",$J674&gt;40000),WORKDAY.INTL($J674,INT(($I674+项目参数!$J$29-1)/项目参数!$J$29)-1,1,项目参数!$B$2:$B$200),"")</f>
        <v/>
      </c>
      <c r="L674" s="125" t="str">
        <f>IF(AND($M674&lt;&gt;"",$M674&gt;40000,$N674&lt;&gt;"",$N674&gt;40000),(1+NETWORKDAYS.INTL($M674,$N674,1,项目参数!$B$2:$B$200))*项目参数!$J$29,"")</f>
        <v/>
      </c>
      <c r="M674" s="42"/>
      <c r="N674" s="42"/>
      <c r="O674" s="61"/>
      <c r="P674" s="64"/>
      <c r="X674" s="102" t="b">
        <f t="shared" si="10"/>
        <v>0</v>
      </c>
    </row>
    <row r="675" spans="1:24">
      <c r="A675" s="8"/>
      <c r="B675" s="8"/>
      <c r="C675" s="8"/>
      <c r="D675" s="54"/>
      <c r="E675" s="8"/>
      <c r="F675" s="8"/>
      <c r="G675" s="8"/>
      <c r="H675" s="8"/>
      <c r="I675" s="120"/>
      <c r="J675" s="42"/>
      <c r="K675" s="124" t="str">
        <f>IF(AND($I675&gt;0,$J675&lt;&gt;"",$J675&gt;40000),WORKDAY.INTL($J675,INT(($I675+项目参数!$J$29-1)/项目参数!$J$29)-1,1,项目参数!$B$2:$B$200),"")</f>
        <v/>
      </c>
      <c r="L675" s="125" t="str">
        <f>IF(AND($M675&lt;&gt;"",$M675&gt;40000,$N675&lt;&gt;"",$N675&gt;40000),(1+NETWORKDAYS.INTL($M675,$N675,1,项目参数!$B$2:$B$200))*项目参数!$J$29,"")</f>
        <v/>
      </c>
      <c r="M675" s="42"/>
      <c r="N675" s="42"/>
      <c r="O675" s="61"/>
      <c r="P675" s="64"/>
      <c r="X675" s="102" t="b">
        <f t="shared" si="10"/>
        <v>0</v>
      </c>
    </row>
    <row r="676" spans="1:24">
      <c r="A676" s="8"/>
      <c r="B676" s="8"/>
      <c r="C676" s="8"/>
      <c r="D676" s="54"/>
      <c r="E676" s="8"/>
      <c r="F676" s="8"/>
      <c r="G676" s="8"/>
      <c r="H676" s="8"/>
      <c r="I676" s="120"/>
      <c r="J676" s="42"/>
      <c r="K676" s="124" t="str">
        <f>IF(AND($I676&gt;0,$J676&lt;&gt;"",$J676&gt;40000),WORKDAY.INTL($J676,INT(($I676+项目参数!$J$29-1)/项目参数!$J$29)-1,1,项目参数!$B$2:$B$200),"")</f>
        <v/>
      </c>
      <c r="L676" s="125" t="str">
        <f>IF(AND($M676&lt;&gt;"",$M676&gt;40000,$N676&lt;&gt;"",$N676&gt;40000),(1+NETWORKDAYS.INTL($M676,$N676,1,项目参数!$B$2:$B$200))*项目参数!$J$29,"")</f>
        <v/>
      </c>
      <c r="M676" s="42"/>
      <c r="N676" s="42"/>
      <c r="O676" s="61"/>
      <c r="P676" s="64"/>
      <c r="X676" s="102" t="b">
        <f t="shared" si="10"/>
        <v>0</v>
      </c>
    </row>
    <row r="677" spans="1:24">
      <c r="A677" s="8"/>
      <c r="B677" s="8"/>
      <c r="C677" s="8"/>
      <c r="D677" s="54"/>
      <c r="E677" s="8"/>
      <c r="F677" s="8"/>
      <c r="G677" s="8"/>
      <c r="H677" s="8"/>
      <c r="I677" s="120"/>
      <c r="J677" s="42"/>
      <c r="K677" s="124" t="str">
        <f>IF(AND($I677&gt;0,$J677&lt;&gt;"",$J677&gt;40000),WORKDAY.INTL($J677,INT(($I677+项目参数!$J$29-1)/项目参数!$J$29)-1,1,项目参数!$B$2:$B$200),"")</f>
        <v/>
      </c>
      <c r="L677" s="125" t="str">
        <f>IF(AND($M677&lt;&gt;"",$M677&gt;40000,$N677&lt;&gt;"",$N677&gt;40000),(1+NETWORKDAYS.INTL($M677,$N677,1,项目参数!$B$2:$B$200))*项目参数!$J$29,"")</f>
        <v/>
      </c>
      <c r="M677" s="42"/>
      <c r="N677" s="42"/>
      <c r="O677" s="61"/>
      <c r="P677" s="64"/>
      <c r="X677" s="102" t="b">
        <f t="shared" si="10"/>
        <v>0</v>
      </c>
    </row>
    <row r="678" spans="1:24">
      <c r="A678" s="8"/>
      <c r="B678" s="8"/>
      <c r="C678" s="8"/>
      <c r="D678" s="54"/>
      <c r="E678" s="8"/>
      <c r="F678" s="8"/>
      <c r="G678" s="8"/>
      <c r="H678" s="8"/>
      <c r="I678" s="120"/>
      <c r="J678" s="42"/>
      <c r="K678" s="124" t="str">
        <f>IF(AND($I678&gt;0,$J678&lt;&gt;"",$J678&gt;40000),WORKDAY.INTL($J678,INT(($I678+项目参数!$J$29-1)/项目参数!$J$29)-1,1,项目参数!$B$2:$B$200),"")</f>
        <v/>
      </c>
      <c r="L678" s="125" t="str">
        <f>IF(AND($M678&lt;&gt;"",$M678&gt;40000,$N678&lt;&gt;"",$N678&gt;40000),(1+NETWORKDAYS.INTL($M678,$N678,1,项目参数!$B$2:$B$200))*项目参数!$J$29,"")</f>
        <v/>
      </c>
      <c r="M678" s="42"/>
      <c r="N678" s="42"/>
      <c r="O678" s="61"/>
      <c r="P678" s="64"/>
      <c r="X678" s="102" t="b">
        <f t="shared" si="10"/>
        <v>0</v>
      </c>
    </row>
    <row r="679" spans="1:24">
      <c r="A679" s="8"/>
      <c r="B679" s="8"/>
      <c r="C679" s="8"/>
      <c r="D679" s="54"/>
      <c r="E679" s="8"/>
      <c r="F679" s="8"/>
      <c r="G679" s="8"/>
      <c r="H679" s="8"/>
      <c r="I679" s="120"/>
      <c r="J679" s="42"/>
      <c r="K679" s="124" t="str">
        <f>IF(AND($I679&gt;0,$J679&lt;&gt;"",$J679&gt;40000),WORKDAY.INTL($J679,INT(($I679+项目参数!$J$29-1)/项目参数!$J$29)-1,1,项目参数!$B$2:$B$200),"")</f>
        <v/>
      </c>
      <c r="L679" s="125" t="str">
        <f>IF(AND($M679&lt;&gt;"",$M679&gt;40000,$N679&lt;&gt;"",$N679&gt;40000),(1+NETWORKDAYS.INTL($M679,$N679,1,项目参数!$B$2:$B$200))*项目参数!$J$29,"")</f>
        <v/>
      </c>
      <c r="M679" s="42"/>
      <c r="N679" s="42"/>
      <c r="O679" s="61"/>
      <c r="P679" s="64"/>
      <c r="X679" s="102" t="b">
        <f t="shared" si="10"/>
        <v>0</v>
      </c>
    </row>
    <row r="680" spans="1:24">
      <c r="A680" s="8"/>
      <c r="B680" s="8"/>
      <c r="C680" s="8"/>
      <c r="D680" s="54"/>
      <c r="E680" s="8"/>
      <c r="F680" s="8"/>
      <c r="G680" s="8"/>
      <c r="H680" s="8"/>
      <c r="I680" s="120"/>
      <c r="J680" s="42"/>
      <c r="K680" s="124" t="str">
        <f>IF(AND($I680&gt;0,$J680&lt;&gt;"",$J680&gt;40000),WORKDAY.INTL($J680,INT(($I680+项目参数!$J$29-1)/项目参数!$J$29)-1,1,项目参数!$B$2:$B$200),"")</f>
        <v/>
      </c>
      <c r="L680" s="125" t="str">
        <f>IF(AND($M680&lt;&gt;"",$M680&gt;40000,$N680&lt;&gt;"",$N680&gt;40000),(1+NETWORKDAYS.INTL($M680,$N680,1,项目参数!$B$2:$B$200))*项目参数!$J$29,"")</f>
        <v/>
      </c>
      <c r="M680" s="42"/>
      <c r="N680" s="42"/>
      <c r="O680" s="61"/>
      <c r="P680" s="64"/>
      <c r="X680" s="102" t="b">
        <f t="shared" si="10"/>
        <v>0</v>
      </c>
    </row>
    <row r="681" spans="1:24">
      <c r="A681" s="8"/>
      <c r="B681" s="8"/>
      <c r="C681" s="8"/>
      <c r="D681" s="54"/>
      <c r="E681" s="8"/>
      <c r="F681" s="8"/>
      <c r="G681" s="8"/>
      <c r="H681" s="8"/>
      <c r="I681" s="120"/>
      <c r="J681" s="42"/>
      <c r="K681" s="124" t="str">
        <f>IF(AND($I681&gt;0,$J681&lt;&gt;"",$J681&gt;40000),WORKDAY.INTL($J681,INT(($I681+项目参数!$J$29-1)/项目参数!$J$29)-1,1,项目参数!$B$2:$B$200),"")</f>
        <v/>
      </c>
      <c r="L681" s="125" t="str">
        <f>IF(AND($M681&lt;&gt;"",$M681&gt;40000,$N681&lt;&gt;"",$N681&gt;40000),(1+NETWORKDAYS.INTL($M681,$N681,1,项目参数!$B$2:$B$200))*项目参数!$J$29,"")</f>
        <v/>
      </c>
      <c r="M681" s="42"/>
      <c r="N681" s="42"/>
      <c r="O681" s="61"/>
      <c r="P681" s="64"/>
      <c r="X681" s="102" t="b">
        <f t="shared" si="10"/>
        <v>0</v>
      </c>
    </row>
    <row r="682" spans="1:24">
      <c r="A682" s="8"/>
      <c r="B682" s="8"/>
      <c r="C682" s="8"/>
      <c r="D682" s="54"/>
      <c r="E682" s="8"/>
      <c r="F682" s="8"/>
      <c r="G682" s="8"/>
      <c r="H682" s="8"/>
      <c r="I682" s="120"/>
      <c r="J682" s="42"/>
      <c r="K682" s="124" t="str">
        <f>IF(AND($I682&gt;0,$J682&lt;&gt;"",$J682&gt;40000),WORKDAY.INTL($J682,INT(($I682+项目参数!$J$29-1)/项目参数!$J$29)-1,1,项目参数!$B$2:$B$200),"")</f>
        <v/>
      </c>
      <c r="L682" s="125" t="str">
        <f>IF(AND($M682&lt;&gt;"",$M682&gt;40000,$N682&lt;&gt;"",$N682&gt;40000),(1+NETWORKDAYS.INTL($M682,$N682,1,项目参数!$B$2:$B$200))*项目参数!$J$29,"")</f>
        <v/>
      </c>
      <c r="M682" s="42"/>
      <c r="N682" s="42"/>
      <c r="O682" s="61"/>
      <c r="P682" s="64"/>
      <c r="X682" s="102" t="b">
        <f t="shared" si="10"/>
        <v>0</v>
      </c>
    </row>
    <row r="683" spans="1:24">
      <c r="A683" s="8"/>
      <c r="B683" s="8"/>
      <c r="C683" s="8"/>
      <c r="D683" s="54"/>
      <c r="E683" s="8"/>
      <c r="F683" s="8"/>
      <c r="G683" s="8"/>
      <c r="H683" s="8"/>
      <c r="I683" s="120"/>
      <c r="J683" s="42"/>
      <c r="K683" s="124" t="str">
        <f>IF(AND($I683&gt;0,$J683&lt;&gt;"",$J683&gt;40000),WORKDAY.INTL($J683,INT(($I683+项目参数!$J$29-1)/项目参数!$J$29)-1,1,项目参数!$B$2:$B$200),"")</f>
        <v/>
      </c>
      <c r="L683" s="125" t="str">
        <f>IF(AND($M683&lt;&gt;"",$M683&gt;40000,$N683&lt;&gt;"",$N683&gt;40000),(1+NETWORKDAYS.INTL($M683,$N683,1,项目参数!$B$2:$B$200))*项目参数!$J$29,"")</f>
        <v/>
      </c>
      <c r="M683" s="42"/>
      <c r="N683" s="42"/>
      <c r="O683" s="61"/>
      <c r="P683" s="64"/>
      <c r="X683" s="102" t="b">
        <f t="shared" si="10"/>
        <v>0</v>
      </c>
    </row>
    <row r="684" spans="1:24">
      <c r="A684" s="8"/>
      <c r="B684" s="8"/>
      <c r="C684" s="8"/>
      <c r="D684" s="54"/>
      <c r="E684" s="8"/>
      <c r="F684" s="8"/>
      <c r="G684" s="8"/>
      <c r="H684" s="8"/>
      <c r="I684" s="120"/>
      <c r="J684" s="42"/>
      <c r="K684" s="124" t="str">
        <f>IF(AND($I684&gt;0,$J684&lt;&gt;"",$J684&gt;40000),WORKDAY.INTL($J684,INT(($I684+项目参数!$J$29-1)/项目参数!$J$29)-1,1,项目参数!$B$2:$B$200),"")</f>
        <v/>
      </c>
      <c r="L684" s="125" t="str">
        <f>IF(AND($M684&lt;&gt;"",$M684&gt;40000,$N684&lt;&gt;"",$N684&gt;40000),(1+NETWORKDAYS.INTL($M684,$N684,1,项目参数!$B$2:$B$200))*项目参数!$J$29,"")</f>
        <v/>
      </c>
      <c r="M684" s="42"/>
      <c r="N684" s="42"/>
      <c r="O684" s="61"/>
      <c r="P684" s="64"/>
      <c r="X684" s="102" t="b">
        <f t="shared" si="10"/>
        <v>0</v>
      </c>
    </row>
    <row r="685" spans="1:24">
      <c r="A685" s="8"/>
      <c r="B685" s="8"/>
      <c r="C685" s="8"/>
      <c r="D685" s="54"/>
      <c r="E685" s="8"/>
      <c r="F685" s="8"/>
      <c r="G685" s="8"/>
      <c r="H685" s="8"/>
      <c r="I685" s="120"/>
      <c r="J685" s="42"/>
      <c r="K685" s="124" t="str">
        <f>IF(AND($I685&gt;0,$J685&lt;&gt;"",$J685&gt;40000),WORKDAY.INTL($J685,INT(($I685+项目参数!$J$29-1)/项目参数!$J$29)-1,1,项目参数!$B$2:$B$200),"")</f>
        <v/>
      </c>
      <c r="L685" s="125" t="str">
        <f>IF(AND($M685&lt;&gt;"",$M685&gt;40000,$N685&lt;&gt;"",$N685&gt;40000),(1+NETWORKDAYS.INTL($M685,$N685,1,项目参数!$B$2:$B$200))*项目参数!$J$29,"")</f>
        <v/>
      </c>
      <c r="M685" s="42"/>
      <c r="N685" s="42"/>
      <c r="O685" s="61"/>
      <c r="P685" s="64"/>
      <c r="X685" s="102" t="b">
        <f t="shared" si="10"/>
        <v>0</v>
      </c>
    </row>
    <row r="686" spans="1:24">
      <c r="A686" s="8"/>
      <c r="B686" s="8"/>
      <c r="C686" s="8"/>
      <c r="D686" s="54"/>
      <c r="E686" s="8"/>
      <c r="F686" s="8"/>
      <c r="G686" s="8"/>
      <c r="H686" s="8"/>
      <c r="I686" s="120"/>
      <c r="J686" s="42"/>
      <c r="K686" s="124" t="str">
        <f>IF(AND($I686&gt;0,$J686&lt;&gt;"",$J686&gt;40000),WORKDAY.INTL($J686,INT(($I686+项目参数!$J$29-1)/项目参数!$J$29)-1,1,项目参数!$B$2:$B$200),"")</f>
        <v/>
      </c>
      <c r="L686" s="125" t="str">
        <f>IF(AND($M686&lt;&gt;"",$M686&gt;40000,$N686&lt;&gt;"",$N686&gt;40000),(1+NETWORKDAYS.INTL($M686,$N686,1,项目参数!$B$2:$B$200))*项目参数!$J$29,"")</f>
        <v/>
      </c>
      <c r="M686" s="42"/>
      <c r="N686" s="42"/>
      <c r="O686" s="61"/>
      <c r="P686" s="64"/>
      <c r="X686" s="102" t="b">
        <f t="shared" si="10"/>
        <v>0</v>
      </c>
    </row>
    <row r="687" spans="1:24">
      <c r="A687" s="8"/>
      <c r="B687" s="8"/>
      <c r="C687" s="8"/>
      <c r="D687" s="54"/>
      <c r="E687" s="8"/>
      <c r="F687" s="8"/>
      <c r="G687" s="8"/>
      <c r="H687" s="8"/>
      <c r="I687" s="120"/>
      <c r="J687" s="42"/>
      <c r="K687" s="124" t="str">
        <f>IF(AND($I687&gt;0,$J687&lt;&gt;"",$J687&gt;40000),WORKDAY.INTL($J687,INT(($I687+项目参数!$J$29-1)/项目参数!$J$29)-1,1,项目参数!$B$2:$B$200),"")</f>
        <v/>
      </c>
      <c r="L687" s="125" t="str">
        <f>IF(AND($M687&lt;&gt;"",$M687&gt;40000,$N687&lt;&gt;"",$N687&gt;40000),(1+NETWORKDAYS.INTL($M687,$N687,1,项目参数!$B$2:$B$200))*项目参数!$J$29,"")</f>
        <v/>
      </c>
      <c r="M687" s="42"/>
      <c r="N687" s="42"/>
      <c r="O687" s="61"/>
      <c r="P687" s="64"/>
      <c r="X687" s="102" t="b">
        <f t="shared" si="10"/>
        <v>0</v>
      </c>
    </row>
    <row r="688" spans="1:24">
      <c r="A688" s="8"/>
      <c r="B688" s="8"/>
      <c r="C688" s="8"/>
      <c r="D688" s="54"/>
      <c r="E688" s="8"/>
      <c r="F688" s="8"/>
      <c r="G688" s="8"/>
      <c r="H688" s="8"/>
      <c r="I688" s="120"/>
      <c r="J688" s="42"/>
      <c r="K688" s="124" t="str">
        <f>IF(AND($I688&gt;0,$J688&lt;&gt;"",$J688&gt;40000),WORKDAY.INTL($J688,INT(($I688+项目参数!$J$29-1)/项目参数!$J$29)-1,1,项目参数!$B$2:$B$200),"")</f>
        <v/>
      </c>
      <c r="L688" s="125" t="str">
        <f>IF(AND($M688&lt;&gt;"",$M688&gt;40000,$N688&lt;&gt;"",$N688&gt;40000),(1+NETWORKDAYS.INTL($M688,$N688,1,项目参数!$B$2:$B$200))*项目参数!$J$29,"")</f>
        <v/>
      </c>
      <c r="M688" s="42"/>
      <c r="N688" s="42"/>
      <c r="O688" s="61"/>
      <c r="P688" s="64"/>
      <c r="X688" s="102" t="b">
        <f t="shared" si="10"/>
        <v>0</v>
      </c>
    </row>
    <row r="689" spans="1:24">
      <c r="A689" s="8"/>
      <c r="B689" s="8"/>
      <c r="C689" s="8"/>
      <c r="D689" s="54"/>
      <c r="E689" s="8"/>
      <c r="F689" s="8"/>
      <c r="G689" s="8"/>
      <c r="H689" s="8"/>
      <c r="I689" s="120"/>
      <c r="J689" s="42"/>
      <c r="K689" s="124" t="str">
        <f>IF(AND($I689&gt;0,$J689&lt;&gt;"",$J689&gt;40000),WORKDAY.INTL($J689,INT(($I689+项目参数!$J$29-1)/项目参数!$J$29)-1,1,项目参数!$B$2:$B$200),"")</f>
        <v/>
      </c>
      <c r="L689" s="125" t="str">
        <f>IF(AND($M689&lt;&gt;"",$M689&gt;40000,$N689&lt;&gt;"",$N689&gt;40000),(1+NETWORKDAYS.INTL($M689,$N689,1,项目参数!$B$2:$B$200))*项目参数!$J$29,"")</f>
        <v/>
      </c>
      <c r="M689" s="42"/>
      <c r="N689" s="42"/>
      <c r="O689" s="61"/>
      <c r="P689" s="64"/>
      <c r="X689" s="102" t="b">
        <f t="shared" si="10"/>
        <v>0</v>
      </c>
    </row>
    <row r="690" spans="1:24">
      <c r="A690" s="8"/>
      <c r="B690" s="8"/>
      <c r="C690" s="8"/>
      <c r="D690" s="54"/>
      <c r="E690" s="8"/>
      <c r="F690" s="8"/>
      <c r="G690" s="8"/>
      <c r="H690" s="8"/>
      <c r="I690" s="120"/>
      <c r="J690" s="42"/>
      <c r="K690" s="124" t="str">
        <f>IF(AND($I690&gt;0,$J690&lt;&gt;"",$J690&gt;40000),WORKDAY.INTL($J690,INT(($I690+项目参数!$J$29-1)/项目参数!$J$29)-1,1,项目参数!$B$2:$B$200),"")</f>
        <v/>
      </c>
      <c r="L690" s="125" t="str">
        <f>IF(AND($M690&lt;&gt;"",$M690&gt;40000,$N690&lt;&gt;"",$N690&gt;40000),(1+NETWORKDAYS.INTL($M690,$N690,1,项目参数!$B$2:$B$200))*项目参数!$J$29,"")</f>
        <v/>
      </c>
      <c r="M690" s="42"/>
      <c r="N690" s="42"/>
      <c r="O690" s="61"/>
      <c r="P690" s="64"/>
      <c r="X690" s="102" t="b">
        <f t="shared" si="10"/>
        <v>0</v>
      </c>
    </row>
    <row r="691" spans="1:24">
      <c r="A691" s="8"/>
      <c r="B691" s="8"/>
      <c r="C691" s="8"/>
      <c r="D691" s="54"/>
      <c r="E691" s="8"/>
      <c r="F691" s="8"/>
      <c r="G691" s="8"/>
      <c r="H691" s="8"/>
      <c r="I691" s="120"/>
      <c r="J691" s="42"/>
      <c r="K691" s="124" t="str">
        <f>IF(AND($I691&gt;0,$J691&lt;&gt;"",$J691&gt;40000),WORKDAY.INTL($J691,INT(($I691+项目参数!$J$29-1)/项目参数!$J$29)-1,1,项目参数!$B$2:$B$200),"")</f>
        <v/>
      </c>
      <c r="L691" s="125" t="str">
        <f>IF(AND($M691&lt;&gt;"",$M691&gt;40000,$N691&lt;&gt;"",$N691&gt;40000),(1+NETWORKDAYS.INTL($M691,$N691,1,项目参数!$B$2:$B$200))*项目参数!$J$29,"")</f>
        <v/>
      </c>
      <c r="M691" s="42"/>
      <c r="N691" s="42"/>
      <c r="O691" s="61"/>
      <c r="P691" s="64"/>
      <c r="X691" s="102" t="b">
        <f t="shared" si="10"/>
        <v>0</v>
      </c>
    </row>
    <row r="692" spans="1:24">
      <c r="A692" s="8"/>
      <c r="B692" s="8"/>
      <c r="C692" s="8"/>
      <c r="D692" s="54"/>
      <c r="E692" s="8"/>
      <c r="F692" s="8"/>
      <c r="G692" s="8"/>
      <c r="H692" s="8"/>
      <c r="I692" s="120"/>
      <c r="J692" s="42"/>
      <c r="K692" s="124" t="str">
        <f>IF(AND($I692&gt;0,$J692&lt;&gt;"",$J692&gt;40000),WORKDAY.INTL($J692,INT(($I692+项目参数!$J$29-1)/项目参数!$J$29)-1,1,项目参数!$B$2:$B$200),"")</f>
        <v/>
      </c>
      <c r="L692" s="125" t="str">
        <f>IF(AND($M692&lt;&gt;"",$M692&gt;40000,$N692&lt;&gt;"",$N692&gt;40000),(1+NETWORKDAYS.INTL($M692,$N692,1,项目参数!$B$2:$B$200))*项目参数!$J$29,"")</f>
        <v/>
      </c>
      <c r="M692" s="42"/>
      <c r="N692" s="42"/>
      <c r="O692" s="61"/>
      <c r="P692" s="64"/>
      <c r="X692" s="102" t="b">
        <f t="shared" si="10"/>
        <v>0</v>
      </c>
    </row>
    <row r="693" spans="1:24">
      <c r="A693" s="8"/>
      <c r="B693" s="8"/>
      <c r="C693" s="8"/>
      <c r="D693" s="54"/>
      <c r="E693" s="8"/>
      <c r="F693" s="8"/>
      <c r="G693" s="8"/>
      <c r="H693" s="8"/>
      <c r="I693" s="120"/>
      <c r="J693" s="42"/>
      <c r="K693" s="124" t="str">
        <f>IF(AND($I693&gt;0,$J693&lt;&gt;"",$J693&gt;40000),WORKDAY.INTL($J693,INT(($I693+项目参数!$J$29-1)/项目参数!$J$29)-1,1,项目参数!$B$2:$B$200),"")</f>
        <v/>
      </c>
      <c r="L693" s="125" t="str">
        <f>IF(AND($M693&lt;&gt;"",$M693&gt;40000,$N693&lt;&gt;"",$N693&gt;40000),(1+NETWORKDAYS.INTL($M693,$N693,1,项目参数!$B$2:$B$200))*项目参数!$J$29,"")</f>
        <v/>
      </c>
      <c r="M693" s="42"/>
      <c r="N693" s="42"/>
      <c r="O693" s="61"/>
      <c r="P693" s="64"/>
      <c r="X693" s="102" t="b">
        <f t="shared" si="10"/>
        <v>0</v>
      </c>
    </row>
    <row r="694" spans="1:24">
      <c r="A694" s="8"/>
      <c r="B694" s="8"/>
      <c r="C694" s="8"/>
      <c r="D694" s="54"/>
      <c r="E694" s="8"/>
      <c r="F694" s="8"/>
      <c r="G694" s="8"/>
      <c r="H694" s="8"/>
      <c r="I694" s="120"/>
      <c r="J694" s="42"/>
      <c r="K694" s="124" t="str">
        <f>IF(AND($I694&gt;0,$J694&lt;&gt;"",$J694&gt;40000),WORKDAY.INTL($J694,INT(($I694+项目参数!$J$29-1)/项目参数!$J$29)-1,1,项目参数!$B$2:$B$200),"")</f>
        <v/>
      </c>
      <c r="L694" s="125" t="str">
        <f>IF(AND($M694&lt;&gt;"",$M694&gt;40000,$N694&lt;&gt;"",$N694&gt;40000),(1+NETWORKDAYS.INTL($M694,$N694,1,项目参数!$B$2:$B$200))*项目参数!$J$29,"")</f>
        <v/>
      </c>
      <c r="M694" s="42"/>
      <c r="N694" s="42"/>
      <c r="O694" s="61"/>
      <c r="P694" s="64"/>
      <c r="X694" s="102" t="b">
        <f t="shared" si="10"/>
        <v>0</v>
      </c>
    </row>
    <row r="695" spans="1:24">
      <c r="A695" s="8"/>
      <c r="B695" s="8"/>
      <c r="C695" s="8"/>
      <c r="D695" s="54"/>
      <c r="E695" s="8"/>
      <c r="F695" s="8"/>
      <c r="G695" s="8"/>
      <c r="H695" s="8"/>
      <c r="I695" s="120"/>
      <c r="J695" s="42"/>
      <c r="K695" s="124" t="str">
        <f>IF(AND($I695&gt;0,$J695&lt;&gt;"",$J695&gt;40000),WORKDAY.INTL($J695,INT(($I695+项目参数!$J$29-1)/项目参数!$J$29)-1,1,项目参数!$B$2:$B$200),"")</f>
        <v/>
      </c>
      <c r="L695" s="125" t="str">
        <f>IF(AND($M695&lt;&gt;"",$M695&gt;40000,$N695&lt;&gt;"",$N695&gt;40000),(1+NETWORKDAYS.INTL($M695,$N695,1,项目参数!$B$2:$B$200))*项目参数!$J$29,"")</f>
        <v/>
      </c>
      <c r="M695" s="42"/>
      <c r="N695" s="42"/>
      <c r="O695" s="61"/>
      <c r="P695" s="64"/>
      <c r="X695" s="102" t="b">
        <f t="shared" si="10"/>
        <v>0</v>
      </c>
    </row>
    <row r="696" spans="1:24">
      <c r="A696" s="8"/>
      <c r="B696" s="8"/>
      <c r="C696" s="8"/>
      <c r="D696" s="54"/>
      <c r="E696" s="8"/>
      <c r="F696" s="8"/>
      <c r="G696" s="8"/>
      <c r="H696" s="8"/>
      <c r="I696" s="120"/>
      <c r="J696" s="42"/>
      <c r="K696" s="124" t="str">
        <f>IF(AND($I696&gt;0,$J696&lt;&gt;"",$J696&gt;40000),WORKDAY.INTL($J696,INT(($I696+项目参数!$J$29-1)/项目参数!$J$29)-1,1,项目参数!$B$2:$B$200),"")</f>
        <v/>
      </c>
      <c r="L696" s="125" t="str">
        <f>IF(AND($M696&lt;&gt;"",$M696&gt;40000,$N696&lt;&gt;"",$N696&gt;40000),(1+NETWORKDAYS.INTL($M696,$N696,1,项目参数!$B$2:$B$200))*项目参数!$J$29,"")</f>
        <v/>
      </c>
      <c r="M696" s="42"/>
      <c r="N696" s="42"/>
      <c r="O696" s="61"/>
      <c r="P696" s="64"/>
      <c r="X696" s="102" t="b">
        <f t="shared" si="10"/>
        <v>0</v>
      </c>
    </row>
    <row r="697" spans="1:24">
      <c r="A697" s="8"/>
      <c r="B697" s="8"/>
      <c r="C697" s="8"/>
      <c r="D697" s="54"/>
      <c r="E697" s="8"/>
      <c r="F697" s="8"/>
      <c r="G697" s="8"/>
      <c r="H697" s="8"/>
      <c r="I697" s="120"/>
      <c r="J697" s="42"/>
      <c r="K697" s="124" t="str">
        <f>IF(AND($I697&gt;0,$J697&lt;&gt;"",$J697&gt;40000),WORKDAY.INTL($J697,INT(($I697+项目参数!$J$29-1)/项目参数!$J$29)-1,1,项目参数!$B$2:$B$200),"")</f>
        <v/>
      </c>
      <c r="L697" s="125" t="str">
        <f>IF(AND($M697&lt;&gt;"",$M697&gt;40000,$N697&lt;&gt;"",$N697&gt;40000),(1+NETWORKDAYS.INTL($M697,$N697,1,项目参数!$B$2:$B$200))*项目参数!$J$29,"")</f>
        <v/>
      </c>
      <c r="M697" s="42"/>
      <c r="N697" s="42"/>
      <c r="O697" s="61"/>
      <c r="P697" s="64"/>
      <c r="X697" s="102" t="b">
        <f t="shared" si="10"/>
        <v>0</v>
      </c>
    </row>
    <row r="698" spans="1:24">
      <c r="A698" s="8"/>
      <c r="B698" s="8"/>
      <c r="C698" s="8"/>
      <c r="D698" s="54"/>
      <c r="E698" s="8"/>
      <c r="F698" s="8"/>
      <c r="G698" s="8"/>
      <c r="H698" s="8"/>
      <c r="I698" s="120"/>
      <c r="J698" s="42"/>
      <c r="K698" s="124" t="str">
        <f>IF(AND($I698&gt;0,$J698&lt;&gt;"",$J698&gt;40000),WORKDAY.INTL($J698,INT(($I698+项目参数!$J$29-1)/项目参数!$J$29)-1,1,项目参数!$B$2:$B$200),"")</f>
        <v/>
      </c>
      <c r="L698" s="125" t="str">
        <f>IF(AND($M698&lt;&gt;"",$M698&gt;40000,$N698&lt;&gt;"",$N698&gt;40000),(1+NETWORKDAYS.INTL($M698,$N698,1,项目参数!$B$2:$B$200))*项目参数!$J$29,"")</f>
        <v/>
      </c>
      <c r="M698" s="42"/>
      <c r="N698" s="42"/>
      <c r="O698" s="61"/>
      <c r="P698" s="64"/>
      <c r="X698" s="102" t="b">
        <f t="shared" si="10"/>
        <v>0</v>
      </c>
    </row>
    <row r="699" spans="1:24">
      <c r="A699" s="8"/>
      <c r="B699" s="8"/>
      <c r="C699" s="8"/>
      <c r="D699" s="54"/>
      <c r="E699" s="8"/>
      <c r="F699" s="8"/>
      <c r="G699" s="8"/>
      <c r="H699" s="8"/>
      <c r="I699" s="120"/>
      <c r="J699" s="42"/>
      <c r="K699" s="124" t="str">
        <f>IF(AND($I699&gt;0,$J699&lt;&gt;"",$J699&gt;40000),WORKDAY.INTL($J699,INT(($I699+项目参数!$J$29-1)/项目参数!$J$29)-1,1,项目参数!$B$2:$B$200),"")</f>
        <v/>
      </c>
      <c r="L699" s="125" t="str">
        <f>IF(AND($M699&lt;&gt;"",$M699&gt;40000,$N699&lt;&gt;"",$N699&gt;40000),(1+NETWORKDAYS.INTL($M699,$N699,1,项目参数!$B$2:$B$200))*项目参数!$J$29,"")</f>
        <v/>
      </c>
      <c r="M699" s="42"/>
      <c r="N699" s="42"/>
      <c r="O699" s="61"/>
      <c r="P699" s="64"/>
      <c r="X699" s="102" t="b">
        <f t="shared" si="10"/>
        <v>0</v>
      </c>
    </row>
    <row r="700" spans="1:24">
      <c r="A700" s="8"/>
      <c r="B700" s="8"/>
      <c r="C700" s="8"/>
      <c r="D700" s="54"/>
      <c r="E700" s="8"/>
      <c r="F700" s="8"/>
      <c r="G700" s="8"/>
      <c r="H700" s="8"/>
      <c r="I700" s="120"/>
      <c r="J700" s="42"/>
      <c r="K700" s="124" t="str">
        <f>IF(AND($I700&gt;0,$J700&lt;&gt;"",$J700&gt;40000),WORKDAY.INTL($J700,INT(($I700+项目参数!$J$29-1)/项目参数!$J$29)-1,1,项目参数!$B$2:$B$200),"")</f>
        <v/>
      </c>
      <c r="L700" s="125" t="str">
        <f>IF(AND($M700&lt;&gt;"",$M700&gt;40000,$N700&lt;&gt;"",$N700&gt;40000),(1+NETWORKDAYS.INTL($M700,$N700,1,项目参数!$B$2:$B$200))*项目参数!$J$29,"")</f>
        <v/>
      </c>
      <c r="M700" s="42"/>
      <c r="N700" s="42"/>
      <c r="O700" s="61"/>
      <c r="P700" s="64"/>
      <c r="X700" s="102" t="b">
        <f t="shared" si="10"/>
        <v>0</v>
      </c>
    </row>
    <row r="701" spans="1:24">
      <c r="A701" s="8"/>
      <c r="B701" s="8"/>
      <c r="C701" s="8"/>
      <c r="D701" s="54"/>
      <c r="E701" s="8"/>
      <c r="F701" s="8"/>
      <c r="G701" s="8"/>
      <c r="H701" s="8"/>
      <c r="I701" s="120"/>
      <c r="J701" s="42"/>
      <c r="K701" s="124" t="str">
        <f>IF(AND($I701&gt;0,$J701&lt;&gt;"",$J701&gt;40000),WORKDAY.INTL($J701,INT(($I701+项目参数!$J$29-1)/项目参数!$J$29)-1,1,项目参数!$B$2:$B$200),"")</f>
        <v/>
      </c>
      <c r="L701" s="125" t="str">
        <f>IF(AND($M701&lt;&gt;"",$M701&gt;40000,$N701&lt;&gt;"",$N701&gt;40000),(1+NETWORKDAYS.INTL($M701,$N701,1,项目参数!$B$2:$B$200))*项目参数!$J$29,"")</f>
        <v/>
      </c>
      <c r="M701" s="42"/>
      <c r="N701" s="42"/>
      <c r="O701" s="61"/>
      <c r="P701" s="64"/>
      <c r="X701" s="102" t="b">
        <f t="shared" si="10"/>
        <v>0</v>
      </c>
    </row>
    <row r="702" spans="1:24">
      <c r="A702" s="8"/>
      <c r="B702" s="8"/>
      <c r="C702" s="8"/>
      <c r="D702" s="54"/>
      <c r="E702" s="8"/>
      <c r="F702" s="8"/>
      <c r="G702" s="8"/>
      <c r="H702" s="8"/>
      <c r="I702" s="120"/>
      <c r="J702" s="42"/>
      <c r="K702" s="124" t="str">
        <f>IF(AND($I702&gt;0,$J702&lt;&gt;"",$J702&gt;40000),WORKDAY.INTL($J702,INT(($I702+项目参数!$J$29-1)/项目参数!$J$29)-1,1,项目参数!$B$2:$B$200),"")</f>
        <v/>
      </c>
      <c r="L702" s="125" t="str">
        <f>IF(AND($M702&lt;&gt;"",$M702&gt;40000,$N702&lt;&gt;"",$N702&gt;40000),(1+NETWORKDAYS.INTL($M702,$N702,1,项目参数!$B$2:$B$200))*项目参数!$J$29,"")</f>
        <v/>
      </c>
      <c r="M702" s="42"/>
      <c r="N702" s="42"/>
      <c r="O702" s="61"/>
      <c r="P702" s="64"/>
      <c r="X702" s="102" t="b">
        <f t="shared" si="10"/>
        <v>0</v>
      </c>
    </row>
    <row r="703" spans="1:24">
      <c r="A703" s="8"/>
      <c r="B703" s="8"/>
      <c r="C703" s="8"/>
      <c r="D703" s="54"/>
      <c r="E703" s="8"/>
      <c r="F703" s="8"/>
      <c r="G703" s="8"/>
      <c r="H703" s="8"/>
      <c r="I703" s="120"/>
      <c r="J703" s="42"/>
      <c r="K703" s="124" t="str">
        <f>IF(AND($I703&gt;0,$J703&lt;&gt;"",$J703&gt;40000),WORKDAY.INTL($J703,INT(($I703+项目参数!$J$29-1)/项目参数!$J$29)-1,1,项目参数!$B$2:$B$200),"")</f>
        <v/>
      </c>
      <c r="L703" s="125" t="str">
        <f>IF(AND($M703&lt;&gt;"",$M703&gt;40000,$N703&lt;&gt;"",$N703&gt;40000),(1+NETWORKDAYS.INTL($M703,$N703,1,项目参数!$B$2:$B$200))*项目参数!$J$29,"")</f>
        <v/>
      </c>
      <c r="M703" s="42"/>
      <c r="N703" s="42"/>
      <c r="O703" s="61"/>
      <c r="P703" s="64"/>
      <c r="X703" s="102" t="b">
        <f t="shared" si="10"/>
        <v>0</v>
      </c>
    </row>
    <row r="704" spans="1:24">
      <c r="A704" s="8"/>
      <c r="B704" s="8"/>
      <c r="C704" s="8"/>
      <c r="D704" s="54"/>
      <c r="E704" s="8"/>
      <c r="F704" s="8"/>
      <c r="G704" s="8"/>
      <c r="H704" s="8"/>
      <c r="I704" s="120"/>
      <c r="J704" s="42"/>
      <c r="K704" s="124" t="str">
        <f>IF(AND($I704&gt;0,$J704&lt;&gt;"",$J704&gt;40000),WORKDAY.INTL($J704,INT(($I704+项目参数!$J$29-1)/项目参数!$J$29)-1,1,项目参数!$B$2:$B$200),"")</f>
        <v/>
      </c>
      <c r="L704" s="125" t="str">
        <f>IF(AND($M704&lt;&gt;"",$M704&gt;40000,$N704&lt;&gt;"",$N704&gt;40000),(1+NETWORKDAYS.INTL($M704,$N704,1,项目参数!$B$2:$B$200))*项目参数!$J$29,"")</f>
        <v/>
      </c>
      <c r="M704" s="42"/>
      <c r="N704" s="42"/>
      <c r="O704" s="61"/>
      <c r="P704" s="64"/>
      <c r="X704" s="102" t="b">
        <f t="shared" si="10"/>
        <v>0</v>
      </c>
    </row>
    <row r="705" spans="1:24">
      <c r="A705" s="8"/>
      <c r="B705" s="8"/>
      <c r="C705" s="8"/>
      <c r="D705" s="54"/>
      <c r="E705" s="8"/>
      <c r="F705" s="8"/>
      <c r="G705" s="8"/>
      <c r="H705" s="8"/>
      <c r="I705" s="120"/>
      <c r="J705" s="42"/>
      <c r="K705" s="124" t="str">
        <f>IF(AND($I705&gt;0,$J705&lt;&gt;"",$J705&gt;40000),WORKDAY.INTL($J705,INT(($I705+项目参数!$J$29-1)/项目参数!$J$29)-1,1,项目参数!$B$2:$B$200),"")</f>
        <v/>
      </c>
      <c r="L705" s="125" t="str">
        <f>IF(AND($M705&lt;&gt;"",$M705&gt;40000,$N705&lt;&gt;"",$N705&gt;40000),(1+NETWORKDAYS.INTL($M705,$N705,1,项目参数!$B$2:$B$200))*项目参数!$J$29,"")</f>
        <v/>
      </c>
      <c r="M705" s="42"/>
      <c r="N705" s="42"/>
      <c r="O705" s="61"/>
      <c r="P705" s="64"/>
      <c r="X705" s="102" t="b">
        <f t="shared" si="10"/>
        <v>0</v>
      </c>
    </row>
    <row r="706" spans="1:24">
      <c r="A706" s="8"/>
      <c r="B706" s="8"/>
      <c r="C706" s="8"/>
      <c r="D706" s="54"/>
      <c r="E706" s="8"/>
      <c r="F706" s="8"/>
      <c r="G706" s="8"/>
      <c r="H706" s="8"/>
      <c r="I706" s="120"/>
      <c r="J706" s="42"/>
      <c r="K706" s="124" t="str">
        <f>IF(AND($I706&gt;0,$J706&lt;&gt;"",$J706&gt;40000),WORKDAY.INTL($J706,INT(($I706+项目参数!$J$29-1)/项目参数!$J$29)-1,1,项目参数!$B$2:$B$200),"")</f>
        <v/>
      </c>
      <c r="L706" s="125" t="str">
        <f>IF(AND($M706&lt;&gt;"",$M706&gt;40000,$N706&lt;&gt;"",$N706&gt;40000),(1+NETWORKDAYS.INTL($M706,$N706,1,项目参数!$B$2:$B$200))*项目参数!$J$29,"")</f>
        <v/>
      </c>
      <c r="M706" s="42"/>
      <c r="N706" s="42"/>
      <c r="O706" s="61"/>
      <c r="P706" s="64"/>
      <c r="X706" s="102" t="b">
        <f t="shared" ref="X706:X769" si="11">AND(LEN(A706)&gt;0,LEN(C706)&gt;3,LEN(G706)&gt;1,OR(J706=0,AND(I706&gt;0,J706&gt;40000)),OR(M706=0,M706&gt;40000))</f>
        <v>0</v>
      </c>
    </row>
    <row r="707" spans="1:24">
      <c r="A707" s="8"/>
      <c r="B707" s="8"/>
      <c r="C707" s="8"/>
      <c r="D707" s="54"/>
      <c r="E707" s="8"/>
      <c r="F707" s="8"/>
      <c r="G707" s="8"/>
      <c r="H707" s="8"/>
      <c r="I707" s="120"/>
      <c r="J707" s="42"/>
      <c r="K707" s="124" t="str">
        <f>IF(AND($I707&gt;0,$J707&lt;&gt;"",$J707&gt;40000),WORKDAY.INTL($J707,INT(($I707+项目参数!$J$29-1)/项目参数!$J$29)-1,1,项目参数!$B$2:$B$200),"")</f>
        <v/>
      </c>
      <c r="L707" s="125" t="str">
        <f>IF(AND($M707&lt;&gt;"",$M707&gt;40000,$N707&lt;&gt;"",$N707&gt;40000),(1+NETWORKDAYS.INTL($M707,$N707,1,项目参数!$B$2:$B$200))*项目参数!$J$29,"")</f>
        <v/>
      </c>
      <c r="M707" s="42"/>
      <c r="N707" s="42"/>
      <c r="O707" s="61"/>
      <c r="P707" s="64"/>
      <c r="X707" s="102" t="b">
        <f t="shared" si="11"/>
        <v>0</v>
      </c>
    </row>
    <row r="708" spans="1:24">
      <c r="A708" s="8"/>
      <c r="B708" s="8"/>
      <c r="C708" s="8"/>
      <c r="D708" s="54"/>
      <c r="E708" s="8"/>
      <c r="F708" s="8"/>
      <c r="G708" s="8"/>
      <c r="H708" s="8"/>
      <c r="I708" s="120"/>
      <c r="J708" s="42"/>
      <c r="K708" s="124" t="str">
        <f>IF(AND($I708&gt;0,$J708&lt;&gt;"",$J708&gt;40000),WORKDAY.INTL($J708,INT(($I708+项目参数!$J$29-1)/项目参数!$J$29)-1,1,项目参数!$B$2:$B$200),"")</f>
        <v/>
      </c>
      <c r="L708" s="125" t="str">
        <f>IF(AND($M708&lt;&gt;"",$M708&gt;40000,$N708&lt;&gt;"",$N708&gt;40000),(1+NETWORKDAYS.INTL($M708,$N708,1,项目参数!$B$2:$B$200))*项目参数!$J$29,"")</f>
        <v/>
      </c>
      <c r="M708" s="42"/>
      <c r="N708" s="42"/>
      <c r="O708" s="61"/>
      <c r="P708" s="64"/>
      <c r="X708" s="102" t="b">
        <f t="shared" si="11"/>
        <v>0</v>
      </c>
    </row>
    <row r="709" spans="1:24">
      <c r="A709" s="8"/>
      <c r="B709" s="8"/>
      <c r="C709" s="8"/>
      <c r="D709" s="54"/>
      <c r="E709" s="8"/>
      <c r="F709" s="8"/>
      <c r="G709" s="8"/>
      <c r="H709" s="8"/>
      <c r="I709" s="120"/>
      <c r="J709" s="42"/>
      <c r="K709" s="124" t="str">
        <f>IF(AND($I709&gt;0,$J709&lt;&gt;"",$J709&gt;40000),WORKDAY.INTL($J709,INT(($I709+项目参数!$J$29-1)/项目参数!$J$29)-1,1,项目参数!$B$2:$B$200),"")</f>
        <v/>
      </c>
      <c r="L709" s="125" t="str">
        <f>IF(AND($M709&lt;&gt;"",$M709&gt;40000,$N709&lt;&gt;"",$N709&gt;40000),(1+NETWORKDAYS.INTL($M709,$N709,1,项目参数!$B$2:$B$200))*项目参数!$J$29,"")</f>
        <v/>
      </c>
      <c r="M709" s="42"/>
      <c r="N709" s="42"/>
      <c r="O709" s="61"/>
      <c r="P709" s="64"/>
      <c r="X709" s="102" t="b">
        <f t="shared" si="11"/>
        <v>0</v>
      </c>
    </row>
    <row r="710" spans="1:24">
      <c r="A710" s="8"/>
      <c r="B710" s="8"/>
      <c r="C710" s="8"/>
      <c r="D710" s="54"/>
      <c r="E710" s="8"/>
      <c r="F710" s="8"/>
      <c r="G710" s="8"/>
      <c r="H710" s="8"/>
      <c r="I710" s="120"/>
      <c r="J710" s="42"/>
      <c r="K710" s="124" t="str">
        <f>IF(AND($I710&gt;0,$J710&lt;&gt;"",$J710&gt;40000),WORKDAY.INTL($J710,INT(($I710+项目参数!$J$29-1)/项目参数!$J$29)-1,1,项目参数!$B$2:$B$200),"")</f>
        <v/>
      </c>
      <c r="L710" s="125" t="str">
        <f>IF(AND($M710&lt;&gt;"",$M710&gt;40000,$N710&lt;&gt;"",$N710&gt;40000),(1+NETWORKDAYS.INTL($M710,$N710,1,项目参数!$B$2:$B$200))*项目参数!$J$29,"")</f>
        <v/>
      </c>
      <c r="M710" s="42"/>
      <c r="N710" s="42"/>
      <c r="O710" s="61"/>
      <c r="P710" s="64"/>
      <c r="X710" s="102" t="b">
        <f t="shared" si="11"/>
        <v>0</v>
      </c>
    </row>
    <row r="711" spans="1:24">
      <c r="A711" s="8"/>
      <c r="B711" s="8"/>
      <c r="C711" s="8"/>
      <c r="D711" s="54"/>
      <c r="E711" s="8"/>
      <c r="F711" s="8"/>
      <c r="G711" s="8"/>
      <c r="H711" s="8"/>
      <c r="I711" s="120"/>
      <c r="J711" s="42"/>
      <c r="K711" s="124" t="str">
        <f>IF(AND($I711&gt;0,$J711&lt;&gt;"",$J711&gt;40000),WORKDAY.INTL($J711,INT(($I711+项目参数!$J$29-1)/项目参数!$J$29)-1,1,项目参数!$B$2:$B$200),"")</f>
        <v/>
      </c>
      <c r="L711" s="125" t="str">
        <f>IF(AND($M711&lt;&gt;"",$M711&gt;40000,$N711&lt;&gt;"",$N711&gt;40000),(1+NETWORKDAYS.INTL($M711,$N711,1,项目参数!$B$2:$B$200))*项目参数!$J$29,"")</f>
        <v/>
      </c>
      <c r="M711" s="42"/>
      <c r="N711" s="42"/>
      <c r="O711" s="61"/>
      <c r="P711" s="64"/>
      <c r="X711" s="102" t="b">
        <f t="shared" si="11"/>
        <v>0</v>
      </c>
    </row>
    <row r="712" spans="1:24">
      <c r="A712" s="8"/>
      <c r="B712" s="8"/>
      <c r="C712" s="8"/>
      <c r="D712" s="54"/>
      <c r="E712" s="8"/>
      <c r="F712" s="8"/>
      <c r="G712" s="8"/>
      <c r="H712" s="8"/>
      <c r="I712" s="120"/>
      <c r="J712" s="42"/>
      <c r="K712" s="124" t="str">
        <f>IF(AND($I712&gt;0,$J712&lt;&gt;"",$J712&gt;40000),WORKDAY.INTL($J712,INT(($I712+项目参数!$J$29-1)/项目参数!$J$29)-1,1,项目参数!$B$2:$B$200),"")</f>
        <v/>
      </c>
      <c r="L712" s="125" t="str">
        <f>IF(AND($M712&lt;&gt;"",$M712&gt;40000,$N712&lt;&gt;"",$N712&gt;40000),(1+NETWORKDAYS.INTL($M712,$N712,1,项目参数!$B$2:$B$200))*项目参数!$J$29,"")</f>
        <v/>
      </c>
      <c r="M712" s="42"/>
      <c r="N712" s="42"/>
      <c r="O712" s="61"/>
      <c r="P712" s="64"/>
      <c r="X712" s="102" t="b">
        <f t="shared" si="11"/>
        <v>0</v>
      </c>
    </row>
    <row r="713" spans="1:24">
      <c r="A713" s="8"/>
      <c r="B713" s="8"/>
      <c r="C713" s="8"/>
      <c r="D713" s="54"/>
      <c r="E713" s="8"/>
      <c r="F713" s="8"/>
      <c r="G713" s="8"/>
      <c r="H713" s="8"/>
      <c r="I713" s="120"/>
      <c r="J713" s="42"/>
      <c r="K713" s="124" t="str">
        <f>IF(AND($I713&gt;0,$J713&lt;&gt;"",$J713&gt;40000),WORKDAY.INTL($J713,INT(($I713+项目参数!$J$29-1)/项目参数!$J$29)-1,1,项目参数!$B$2:$B$200),"")</f>
        <v/>
      </c>
      <c r="L713" s="125" t="str">
        <f>IF(AND($M713&lt;&gt;"",$M713&gt;40000,$N713&lt;&gt;"",$N713&gt;40000),(1+NETWORKDAYS.INTL($M713,$N713,1,项目参数!$B$2:$B$200))*项目参数!$J$29,"")</f>
        <v/>
      </c>
      <c r="M713" s="42"/>
      <c r="N713" s="42"/>
      <c r="O713" s="61"/>
      <c r="P713" s="64"/>
      <c r="X713" s="102" t="b">
        <f t="shared" si="11"/>
        <v>0</v>
      </c>
    </row>
    <row r="714" spans="1:24">
      <c r="A714" s="8"/>
      <c r="B714" s="8"/>
      <c r="C714" s="8"/>
      <c r="D714" s="54"/>
      <c r="E714" s="8"/>
      <c r="F714" s="8"/>
      <c r="G714" s="8"/>
      <c r="H714" s="8"/>
      <c r="I714" s="120"/>
      <c r="J714" s="42"/>
      <c r="K714" s="124" t="str">
        <f>IF(AND($I714&gt;0,$J714&lt;&gt;"",$J714&gt;40000),WORKDAY.INTL($J714,INT(($I714+项目参数!$J$29-1)/项目参数!$J$29)-1,1,项目参数!$B$2:$B$200),"")</f>
        <v/>
      </c>
      <c r="L714" s="125" t="str">
        <f>IF(AND($M714&lt;&gt;"",$M714&gt;40000,$N714&lt;&gt;"",$N714&gt;40000),(1+NETWORKDAYS.INTL($M714,$N714,1,项目参数!$B$2:$B$200))*项目参数!$J$29,"")</f>
        <v/>
      </c>
      <c r="M714" s="42"/>
      <c r="N714" s="42"/>
      <c r="O714" s="61"/>
      <c r="P714" s="64"/>
      <c r="X714" s="102" t="b">
        <f t="shared" si="11"/>
        <v>0</v>
      </c>
    </row>
    <row r="715" spans="1:24">
      <c r="A715" s="8"/>
      <c r="B715" s="8"/>
      <c r="C715" s="8"/>
      <c r="D715" s="54"/>
      <c r="E715" s="8"/>
      <c r="F715" s="8"/>
      <c r="G715" s="8"/>
      <c r="H715" s="8"/>
      <c r="I715" s="120"/>
      <c r="J715" s="42"/>
      <c r="K715" s="124" t="str">
        <f>IF(AND($I715&gt;0,$J715&lt;&gt;"",$J715&gt;40000),WORKDAY.INTL($J715,INT(($I715+项目参数!$J$29-1)/项目参数!$J$29)-1,1,项目参数!$B$2:$B$200),"")</f>
        <v/>
      </c>
      <c r="L715" s="125" t="str">
        <f>IF(AND($M715&lt;&gt;"",$M715&gt;40000,$N715&lt;&gt;"",$N715&gt;40000),(1+NETWORKDAYS.INTL($M715,$N715,1,项目参数!$B$2:$B$200))*项目参数!$J$29,"")</f>
        <v/>
      </c>
      <c r="M715" s="42"/>
      <c r="N715" s="42"/>
      <c r="O715" s="61"/>
      <c r="P715" s="64"/>
      <c r="X715" s="102" t="b">
        <f t="shared" si="11"/>
        <v>0</v>
      </c>
    </row>
    <row r="716" spans="1:24">
      <c r="A716" s="8"/>
      <c r="B716" s="8"/>
      <c r="C716" s="8"/>
      <c r="D716" s="54"/>
      <c r="E716" s="8"/>
      <c r="F716" s="8"/>
      <c r="G716" s="8"/>
      <c r="H716" s="8"/>
      <c r="I716" s="120"/>
      <c r="J716" s="42"/>
      <c r="K716" s="124" t="str">
        <f>IF(AND($I716&gt;0,$J716&lt;&gt;"",$J716&gt;40000),WORKDAY.INTL($J716,INT(($I716+项目参数!$J$29-1)/项目参数!$J$29)-1,1,项目参数!$B$2:$B$200),"")</f>
        <v/>
      </c>
      <c r="L716" s="125" t="str">
        <f>IF(AND($M716&lt;&gt;"",$M716&gt;40000,$N716&lt;&gt;"",$N716&gt;40000),(1+NETWORKDAYS.INTL($M716,$N716,1,项目参数!$B$2:$B$200))*项目参数!$J$29,"")</f>
        <v/>
      </c>
      <c r="M716" s="42"/>
      <c r="N716" s="42"/>
      <c r="O716" s="61"/>
      <c r="P716" s="64"/>
      <c r="X716" s="102" t="b">
        <f t="shared" si="11"/>
        <v>0</v>
      </c>
    </row>
    <row r="717" spans="1:24">
      <c r="A717" s="8"/>
      <c r="B717" s="8"/>
      <c r="C717" s="8"/>
      <c r="D717" s="54"/>
      <c r="E717" s="8"/>
      <c r="F717" s="8"/>
      <c r="G717" s="8"/>
      <c r="H717" s="8"/>
      <c r="I717" s="120"/>
      <c r="J717" s="42"/>
      <c r="K717" s="124" t="str">
        <f>IF(AND($I717&gt;0,$J717&lt;&gt;"",$J717&gt;40000),WORKDAY.INTL($J717,INT(($I717+项目参数!$J$29-1)/项目参数!$J$29)-1,1,项目参数!$B$2:$B$200),"")</f>
        <v/>
      </c>
      <c r="L717" s="125" t="str">
        <f>IF(AND($M717&lt;&gt;"",$M717&gt;40000,$N717&lt;&gt;"",$N717&gt;40000),(1+NETWORKDAYS.INTL($M717,$N717,1,项目参数!$B$2:$B$200))*项目参数!$J$29,"")</f>
        <v/>
      </c>
      <c r="M717" s="42"/>
      <c r="N717" s="42"/>
      <c r="O717" s="61"/>
      <c r="P717" s="64"/>
      <c r="X717" s="102" t="b">
        <f t="shared" si="11"/>
        <v>0</v>
      </c>
    </row>
    <row r="718" spans="1:24">
      <c r="A718" s="8"/>
      <c r="B718" s="8"/>
      <c r="C718" s="8"/>
      <c r="D718" s="54"/>
      <c r="E718" s="8"/>
      <c r="F718" s="8"/>
      <c r="G718" s="8"/>
      <c r="H718" s="8"/>
      <c r="I718" s="120"/>
      <c r="J718" s="42"/>
      <c r="K718" s="124" t="str">
        <f>IF(AND($I718&gt;0,$J718&lt;&gt;"",$J718&gt;40000),WORKDAY.INTL($J718,INT(($I718+项目参数!$J$29-1)/项目参数!$J$29)-1,1,项目参数!$B$2:$B$200),"")</f>
        <v/>
      </c>
      <c r="L718" s="125" t="str">
        <f>IF(AND($M718&lt;&gt;"",$M718&gt;40000,$N718&lt;&gt;"",$N718&gt;40000),(1+NETWORKDAYS.INTL($M718,$N718,1,项目参数!$B$2:$B$200))*项目参数!$J$29,"")</f>
        <v/>
      </c>
      <c r="M718" s="42"/>
      <c r="N718" s="42"/>
      <c r="O718" s="61"/>
      <c r="P718" s="64"/>
      <c r="X718" s="102" t="b">
        <f t="shared" si="11"/>
        <v>0</v>
      </c>
    </row>
    <row r="719" spans="1:24">
      <c r="A719" s="8"/>
      <c r="B719" s="8"/>
      <c r="C719" s="8"/>
      <c r="D719" s="54"/>
      <c r="E719" s="8"/>
      <c r="F719" s="8"/>
      <c r="G719" s="8"/>
      <c r="H719" s="8"/>
      <c r="I719" s="120"/>
      <c r="J719" s="42"/>
      <c r="K719" s="124" t="str">
        <f>IF(AND($I719&gt;0,$J719&lt;&gt;"",$J719&gt;40000),WORKDAY.INTL($J719,INT(($I719+项目参数!$J$29-1)/项目参数!$J$29)-1,1,项目参数!$B$2:$B$200),"")</f>
        <v/>
      </c>
      <c r="L719" s="125" t="str">
        <f>IF(AND($M719&lt;&gt;"",$M719&gt;40000,$N719&lt;&gt;"",$N719&gt;40000),(1+NETWORKDAYS.INTL($M719,$N719,1,项目参数!$B$2:$B$200))*项目参数!$J$29,"")</f>
        <v/>
      </c>
      <c r="M719" s="42"/>
      <c r="N719" s="42"/>
      <c r="O719" s="61"/>
      <c r="P719" s="64"/>
      <c r="X719" s="102" t="b">
        <f t="shared" si="11"/>
        <v>0</v>
      </c>
    </row>
    <row r="720" spans="1:24">
      <c r="A720" s="8"/>
      <c r="B720" s="8"/>
      <c r="C720" s="8"/>
      <c r="D720" s="54"/>
      <c r="E720" s="8"/>
      <c r="F720" s="8"/>
      <c r="G720" s="8"/>
      <c r="H720" s="8"/>
      <c r="I720" s="120"/>
      <c r="J720" s="42"/>
      <c r="K720" s="124" t="str">
        <f>IF(AND($I720&gt;0,$J720&lt;&gt;"",$J720&gt;40000),WORKDAY.INTL($J720,INT(($I720+项目参数!$J$29-1)/项目参数!$J$29)-1,1,项目参数!$B$2:$B$200),"")</f>
        <v/>
      </c>
      <c r="L720" s="125" t="str">
        <f>IF(AND($M720&lt;&gt;"",$M720&gt;40000,$N720&lt;&gt;"",$N720&gt;40000),(1+NETWORKDAYS.INTL($M720,$N720,1,项目参数!$B$2:$B$200))*项目参数!$J$29,"")</f>
        <v/>
      </c>
      <c r="M720" s="42"/>
      <c r="N720" s="42"/>
      <c r="O720" s="61"/>
      <c r="P720" s="64"/>
      <c r="X720" s="102" t="b">
        <f t="shared" si="11"/>
        <v>0</v>
      </c>
    </row>
    <row r="721" spans="1:24">
      <c r="A721" s="8"/>
      <c r="B721" s="8"/>
      <c r="C721" s="8"/>
      <c r="D721" s="54"/>
      <c r="E721" s="8"/>
      <c r="F721" s="8"/>
      <c r="G721" s="8"/>
      <c r="H721" s="8"/>
      <c r="I721" s="120"/>
      <c r="J721" s="42"/>
      <c r="K721" s="124" t="str">
        <f>IF(AND($I721&gt;0,$J721&lt;&gt;"",$J721&gt;40000),WORKDAY.INTL($J721,INT(($I721+项目参数!$J$29-1)/项目参数!$J$29)-1,1,项目参数!$B$2:$B$200),"")</f>
        <v/>
      </c>
      <c r="L721" s="125" t="str">
        <f>IF(AND($M721&lt;&gt;"",$M721&gt;40000,$N721&lt;&gt;"",$N721&gt;40000),(1+NETWORKDAYS.INTL($M721,$N721,1,项目参数!$B$2:$B$200))*项目参数!$J$29,"")</f>
        <v/>
      </c>
      <c r="M721" s="42"/>
      <c r="N721" s="42"/>
      <c r="O721" s="61"/>
      <c r="P721" s="64"/>
      <c r="X721" s="102" t="b">
        <f t="shared" si="11"/>
        <v>0</v>
      </c>
    </row>
    <row r="722" spans="1:24">
      <c r="A722" s="8"/>
      <c r="B722" s="8"/>
      <c r="C722" s="8"/>
      <c r="D722" s="54"/>
      <c r="E722" s="8"/>
      <c r="F722" s="8"/>
      <c r="G722" s="8"/>
      <c r="H722" s="8"/>
      <c r="I722" s="120"/>
      <c r="J722" s="42"/>
      <c r="K722" s="124" t="str">
        <f>IF(AND($I722&gt;0,$J722&lt;&gt;"",$J722&gt;40000),WORKDAY.INTL($J722,INT(($I722+项目参数!$J$29-1)/项目参数!$J$29)-1,1,项目参数!$B$2:$B$200),"")</f>
        <v/>
      </c>
      <c r="L722" s="125" t="str">
        <f>IF(AND($M722&lt;&gt;"",$M722&gt;40000,$N722&lt;&gt;"",$N722&gt;40000),(1+NETWORKDAYS.INTL($M722,$N722,1,项目参数!$B$2:$B$200))*项目参数!$J$29,"")</f>
        <v/>
      </c>
      <c r="M722" s="42"/>
      <c r="N722" s="42"/>
      <c r="O722" s="61"/>
      <c r="P722" s="64"/>
      <c r="X722" s="102" t="b">
        <f t="shared" si="11"/>
        <v>0</v>
      </c>
    </row>
    <row r="723" spans="1:24">
      <c r="A723" s="8"/>
      <c r="B723" s="8"/>
      <c r="C723" s="8"/>
      <c r="D723" s="54"/>
      <c r="E723" s="8"/>
      <c r="F723" s="8"/>
      <c r="G723" s="8"/>
      <c r="H723" s="8"/>
      <c r="I723" s="120"/>
      <c r="J723" s="42"/>
      <c r="K723" s="124" t="str">
        <f>IF(AND($I723&gt;0,$J723&lt;&gt;"",$J723&gt;40000),WORKDAY.INTL($J723,INT(($I723+项目参数!$J$29-1)/项目参数!$J$29)-1,1,项目参数!$B$2:$B$200),"")</f>
        <v/>
      </c>
      <c r="L723" s="125" t="str">
        <f>IF(AND($M723&lt;&gt;"",$M723&gt;40000,$N723&lt;&gt;"",$N723&gt;40000),(1+NETWORKDAYS.INTL($M723,$N723,1,项目参数!$B$2:$B$200))*项目参数!$J$29,"")</f>
        <v/>
      </c>
      <c r="M723" s="42"/>
      <c r="N723" s="42"/>
      <c r="O723" s="61"/>
      <c r="P723" s="64"/>
      <c r="X723" s="102" t="b">
        <f t="shared" si="11"/>
        <v>0</v>
      </c>
    </row>
    <row r="724" spans="1:24">
      <c r="A724" s="8"/>
      <c r="B724" s="8"/>
      <c r="C724" s="8"/>
      <c r="D724" s="54"/>
      <c r="E724" s="8"/>
      <c r="F724" s="8"/>
      <c r="G724" s="8"/>
      <c r="H724" s="8"/>
      <c r="I724" s="120"/>
      <c r="J724" s="42"/>
      <c r="K724" s="124" t="str">
        <f>IF(AND($I724&gt;0,$J724&lt;&gt;"",$J724&gt;40000),WORKDAY.INTL($J724,INT(($I724+项目参数!$J$29-1)/项目参数!$J$29)-1,1,项目参数!$B$2:$B$200),"")</f>
        <v/>
      </c>
      <c r="L724" s="125" t="str">
        <f>IF(AND($M724&lt;&gt;"",$M724&gt;40000,$N724&lt;&gt;"",$N724&gt;40000),(1+NETWORKDAYS.INTL($M724,$N724,1,项目参数!$B$2:$B$200))*项目参数!$J$29,"")</f>
        <v/>
      </c>
      <c r="M724" s="42"/>
      <c r="N724" s="42"/>
      <c r="O724" s="61"/>
      <c r="P724" s="64"/>
      <c r="X724" s="102" t="b">
        <f t="shared" si="11"/>
        <v>0</v>
      </c>
    </row>
    <row r="725" spans="1:24">
      <c r="A725" s="8"/>
      <c r="B725" s="8"/>
      <c r="C725" s="8"/>
      <c r="D725" s="54"/>
      <c r="E725" s="8"/>
      <c r="F725" s="8"/>
      <c r="G725" s="8"/>
      <c r="H725" s="8"/>
      <c r="I725" s="120"/>
      <c r="J725" s="42"/>
      <c r="K725" s="124" t="str">
        <f>IF(AND($I725&gt;0,$J725&lt;&gt;"",$J725&gt;40000),WORKDAY.INTL($J725,INT(($I725+项目参数!$J$29-1)/项目参数!$J$29)-1,1,项目参数!$B$2:$B$200),"")</f>
        <v/>
      </c>
      <c r="L725" s="125" t="str">
        <f>IF(AND($M725&lt;&gt;"",$M725&gt;40000,$N725&lt;&gt;"",$N725&gt;40000),(1+NETWORKDAYS.INTL($M725,$N725,1,项目参数!$B$2:$B$200))*项目参数!$J$29,"")</f>
        <v/>
      </c>
      <c r="M725" s="42"/>
      <c r="N725" s="42"/>
      <c r="O725" s="61"/>
      <c r="P725" s="64"/>
      <c r="X725" s="102" t="b">
        <f t="shared" si="11"/>
        <v>0</v>
      </c>
    </row>
    <row r="726" spans="1:24">
      <c r="A726" s="8"/>
      <c r="B726" s="8"/>
      <c r="C726" s="8"/>
      <c r="D726" s="54"/>
      <c r="E726" s="8"/>
      <c r="F726" s="8"/>
      <c r="G726" s="8"/>
      <c r="H726" s="8"/>
      <c r="I726" s="120"/>
      <c r="J726" s="42"/>
      <c r="K726" s="124" t="str">
        <f>IF(AND($I726&gt;0,$J726&lt;&gt;"",$J726&gt;40000),WORKDAY.INTL($J726,INT(($I726+项目参数!$J$29-1)/项目参数!$J$29)-1,1,项目参数!$B$2:$B$200),"")</f>
        <v/>
      </c>
      <c r="L726" s="125" t="str">
        <f>IF(AND($M726&lt;&gt;"",$M726&gt;40000,$N726&lt;&gt;"",$N726&gt;40000),(1+NETWORKDAYS.INTL($M726,$N726,1,项目参数!$B$2:$B$200))*项目参数!$J$29,"")</f>
        <v/>
      </c>
      <c r="M726" s="42"/>
      <c r="N726" s="42"/>
      <c r="O726" s="61"/>
      <c r="P726" s="64"/>
      <c r="X726" s="102" t="b">
        <f t="shared" si="11"/>
        <v>0</v>
      </c>
    </row>
    <row r="727" spans="1:24">
      <c r="A727" s="8"/>
      <c r="B727" s="8"/>
      <c r="C727" s="8"/>
      <c r="D727" s="54"/>
      <c r="E727" s="8"/>
      <c r="F727" s="8"/>
      <c r="G727" s="8"/>
      <c r="H727" s="8"/>
      <c r="I727" s="120"/>
      <c r="J727" s="42"/>
      <c r="K727" s="124" t="str">
        <f>IF(AND($I727&gt;0,$J727&lt;&gt;"",$J727&gt;40000),WORKDAY.INTL($J727,INT(($I727+项目参数!$J$29-1)/项目参数!$J$29)-1,1,项目参数!$B$2:$B$200),"")</f>
        <v/>
      </c>
      <c r="L727" s="125" t="str">
        <f>IF(AND($M727&lt;&gt;"",$M727&gt;40000,$N727&lt;&gt;"",$N727&gt;40000),(1+NETWORKDAYS.INTL($M727,$N727,1,项目参数!$B$2:$B$200))*项目参数!$J$29,"")</f>
        <v/>
      </c>
      <c r="M727" s="42"/>
      <c r="N727" s="42"/>
      <c r="O727" s="61"/>
      <c r="P727" s="64"/>
      <c r="X727" s="102" t="b">
        <f t="shared" si="11"/>
        <v>0</v>
      </c>
    </row>
    <row r="728" spans="1:24">
      <c r="A728" s="8"/>
      <c r="B728" s="8"/>
      <c r="C728" s="8"/>
      <c r="D728" s="54"/>
      <c r="E728" s="8"/>
      <c r="F728" s="8"/>
      <c r="G728" s="8"/>
      <c r="H728" s="8"/>
      <c r="I728" s="120"/>
      <c r="J728" s="42"/>
      <c r="K728" s="124" t="str">
        <f>IF(AND($I728&gt;0,$J728&lt;&gt;"",$J728&gt;40000),WORKDAY.INTL($J728,INT(($I728+项目参数!$J$29-1)/项目参数!$J$29)-1,1,项目参数!$B$2:$B$200),"")</f>
        <v/>
      </c>
      <c r="L728" s="125" t="str">
        <f>IF(AND($M728&lt;&gt;"",$M728&gt;40000,$N728&lt;&gt;"",$N728&gt;40000),(1+NETWORKDAYS.INTL($M728,$N728,1,项目参数!$B$2:$B$200))*项目参数!$J$29,"")</f>
        <v/>
      </c>
      <c r="M728" s="42"/>
      <c r="N728" s="42"/>
      <c r="O728" s="61"/>
      <c r="P728" s="64"/>
      <c r="X728" s="102" t="b">
        <f t="shared" si="11"/>
        <v>0</v>
      </c>
    </row>
    <row r="729" spans="1:24">
      <c r="A729" s="8"/>
      <c r="B729" s="8"/>
      <c r="C729" s="8"/>
      <c r="D729" s="54"/>
      <c r="E729" s="8"/>
      <c r="F729" s="8"/>
      <c r="G729" s="8"/>
      <c r="H729" s="8"/>
      <c r="I729" s="120"/>
      <c r="J729" s="42"/>
      <c r="K729" s="124" t="str">
        <f>IF(AND($I729&gt;0,$J729&lt;&gt;"",$J729&gt;40000),WORKDAY.INTL($J729,INT(($I729+项目参数!$J$29-1)/项目参数!$J$29)-1,1,项目参数!$B$2:$B$200),"")</f>
        <v/>
      </c>
      <c r="L729" s="125" t="str">
        <f>IF(AND($M729&lt;&gt;"",$M729&gt;40000,$N729&lt;&gt;"",$N729&gt;40000),(1+NETWORKDAYS.INTL($M729,$N729,1,项目参数!$B$2:$B$200))*项目参数!$J$29,"")</f>
        <v/>
      </c>
      <c r="M729" s="42"/>
      <c r="N729" s="42"/>
      <c r="O729" s="61"/>
      <c r="P729" s="64"/>
      <c r="X729" s="102" t="b">
        <f t="shared" si="11"/>
        <v>0</v>
      </c>
    </row>
    <row r="730" spans="1:24">
      <c r="A730" s="8"/>
      <c r="B730" s="8"/>
      <c r="C730" s="8"/>
      <c r="D730" s="54"/>
      <c r="E730" s="8"/>
      <c r="F730" s="8"/>
      <c r="G730" s="8"/>
      <c r="H730" s="8"/>
      <c r="I730" s="120"/>
      <c r="J730" s="42"/>
      <c r="K730" s="124" t="str">
        <f>IF(AND($I730&gt;0,$J730&lt;&gt;"",$J730&gt;40000),WORKDAY.INTL($J730,INT(($I730+项目参数!$J$29-1)/项目参数!$J$29)-1,1,项目参数!$B$2:$B$200),"")</f>
        <v/>
      </c>
      <c r="L730" s="125" t="str">
        <f>IF(AND($M730&lt;&gt;"",$M730&gt;40000,$N730&lt;&gt;"",$N730&gt;40000),(1+NETWORKDAYS.INTL($M730,$N730,1,项目参数!$B$2:$B$200))*项目参数!$J$29,"")</f>
        <v/>
      </c>
      <c r="M730" s="42"/>
      <c r="N730" s="42"/>
      <c r="O730" s="61"/>
      <c r="P730" s="64"/>
      <c r="X730" s="102" t="b">
        <f t="shared" si="11"/>
        <v>0</v>
      </c>
    </row>
    <row r="731" spans="1:24">
      <c r="A731" s="8"/>
      <c r="B731" s="8"/>
      <c r="C731" s="8"/>
      <c r="D731" s="54"/>
      <c r="E731" s="8"/>
      <c r="F731" s="8"/>
      <c r="G731" s="8"/>
      <c r="H731" s="8"/>
      <c r="I731" s="120"/>
      <c r="J731" s="42"/>
      <c r="K731" s="124" t="str">
        <f>IF(AND($I731&gt;0,$J731&lt;&gt;"",$J731&gt;40000),WORKDAY.INTL($J731,INT(($I731+项目参数!$J$29-1)/项目参数!$J$29)-1,1,项目参数!$B$2:$B$200),"")</f>
        <v/>
      </c>
      <c r="L731" s="125" t="str">
        <f>IF(AND($M731&lt;&gt;"",$M731&gt;40000,$N731&lt;&gt;"",$N731&gt;40000),(1+NETWORKDAYS.INTL($M731,$N731,1,项目参数!$B$2:$B$200))*项目参数!$J$29,"")</f>
        <v/>
      </c>
      <c r="M731" s="42"/>
      <c r="N731" s="42"/>
      <c r="O731" s="61"/>
      <c r="P731" s="64"/>
      <c r="X731" s="102" t="b">
        <f t="shared" si="11"/>
        <v>0</v>
      </c>
    </row>
    <row r="732" spans="1:24">
      <c r="A732" s="8"/>
      <c r="B732" s="8"/>
      <c r="C732" s="8"/>
      <c r="D732" s="54"/>
      <c r="E732" s="8"/>
      <c r="F732" s="8"/>
      <c r="G732" s="8"/>
      <c r="H732" s="8"/>
      <c r="I732" s="120"/>
      <c r="J732" s="42"/>
      <c r="K732" s="124" t="str">
        <f>IF(AND($I732&gt;0,$J732&lt;&gt;"",$J732&gt;40000),WORKDAY.INTL($J732,INT(($I732+项目参数!$J$29-1)/项目参数!$J$29)-1,1,项目参数!$B$2:$B$200),"")</f>
        <v/>
      </c>
      <c r="L732" s="125" t="str">
        <f>IF(AND($M732&lt;&gt;"",$M732&gt;40000,$N732&lt;&gt;"",$N732&gt;40000),(1+NETWORKDAYS.INTL($M732,$N732,1,项目参数!$B$2:$B$200))*项目参数!$J$29,"")</f>
        <v/>
      </c>
      <c r="M732" s="42"/>
      <c r="N732" s="42"/>
      <c r="O732" s="61"/>
      <c r="P732" s="64"/>
      <c r="X732" s="102" t="b">
        <f t="shared" si="11"/>
        <v>0</v>
      </c>
    </row>
    <row r="733" spans="1:24">
      <c r="A733" s="8"/>
      <c r="B733" s="8"/>
      <c r="C733" s="8"/>
      <c r="D733" s="54"/>
      <c r="E733" s="8"/>
      <c r="F733" s="8"/>
      <c r="G733" s="8"/>
      <c r="H733" s="8"/>
      <c r="I733" s="120"/>
      <c r="J733" s="42"/>
      <c r="K733" s="124" t="str">
        <f>IF(AND($I733&gt;0,$J733&lt;&gt;"",$J733&gt;40000),WORKDAY.INTL($J733,INT(($I733+项目参数!$J$29-1)/项目参数!$J$29)-1,1,项目参数!$B$2:$B$200),"")</f>
        <v/>
      </c>
      <c r="L733" s="125" t="str">
        <f>IF(AND($M733&lt;&gt;"",$M733&gt;40000,$N733&lt;&gt;"",$N733&gt;40000),(1+NETWORKDAYS.INTL($M733,$N733,1,项目参数!$B$2:$B$200))*项目参数!$J$29,"")</f>
        <v/>
      </c>
      <c r="M733" s="42"/>
      <c r="N733" s="42"/>
      <c r="O733" s="61"/>
      <c r="P733" s="64"/>
      <c r="X733" s="102" t="b">
        <f t="shared" si="11"/>
        <v>0</v>
      </c>
    </row>
    <row r="734" spans="1:24">
      <c r="A734" s="8"/>
      <c r="B734" s="8"/>
      <c r="C734" s="8"/>
      <c r="D734" s="54"/>
      <c r="E734" s="8"/>
      <c r="F734" s="8"/>
      <c r="G734" s="8"/>
      <c r="H734" s="8"/>
      <c r="I734" s="120"/>
      <c r="J734" s="42"/>
      <c r="K734" s="124" t="str">
        <f>IF(AND($I734&gt;0,$J734&lt;&gt;"",$J734&gt;40000),WORKDAY.INTL($J734,INT(($I734+项目参数!$J$29-1)/项目参数!$J$29)-1,1,项目参数!$B$2:$B$200),"")</f>
        <v/>
      </c>
      <c r="L734" s="125" t="str">
        <f>IF(AND($M734&lt;&gt;"",$M734&gt;40000,$N734&lt;&gt;"",$N734&gt;40000),(1+NETWORKDAYS.INTL($M734,$N734,1,项目参数!$B$2:$B$200))*项目参数!$J$29,"")</f>
        <v/>
      </c>
      <c r="M734" s="42"/>
      <c r="N734" s="42"/>
      <c r="O734" s="61"/>
      <c r="P734" s="64"/>
      <c r="X734" s="102" t="b">
        <f t="shared" si="11"/>
        <v>0</v>
      </c>
    </row>
    <row r="735" spans="1:24">
      <c r="A735" s="8"/>
      <c r="B735" s="8"/>
      <c r="C735" s="8"/>
      <c r="D735" s="54"/>
      <c r="E735" s="8"/>
      <c r="F735" s="8"/>
      <c r="G735" s="8"/>
      <c r="H735" s="8"/>
      <c r="I735" s="120"/>
      <c r="J735" s="42"/>
      <c r="K735" s="124" t="str">
        <f>IF(AND($I735&gt;0,$J735&lt;&gt;"",$J735&gt;40000),WORKDAY.INTL($J735,INT(($I735+项目参数!$J$29-1)/项目参数!$J$29)-1,1,项目参数!$B$2:$B$200),"")</f>
        <v/>
      </c>
      <c r="L735" s="125" t="str">
        <f>IF(AND($M735&lt;&gt;"",$M735&gt;40000,$N735&lt;&gt;"",$N735&gt;40000),(1+NETWORKDAYS.INTL($M735,$N735,1,项目参数!$B$2:$B$200))*项目参数!$J$29,"")</f>
        <v/>
      </c>
      <c r="M735" s="42"/>
      <c r="N735" s="42"/>
      <c r="O735" s="61"/>
      <c r="P735" s="64"/>
      <c r="X735" s="102" t="b">
        <f t="shared" si="11"/>
        <v>0</v>
      </c>
    </row>
    <row r="736" spans="1:24">
      <c r="A736" s="8"/>
      <c r="B736" s="8"/>
      <c r="C736" s="8"/>
      <c r="D736" s="54"/>
      <c r="E736" s="8"/>
      <c r="F736" s="8"/>
      <c r="G736" s="8"/>
      <c r="H736" s="8"/>
      <c r="I736" s="120"/>
      <c r="J736" s="42"/>
      <c r="K736" s="124" t="str">
        <f>IF(AND($I736&gt;0,$J736&lt;&gt;"",$J736&gt;40000),WORKDAY.INTL($J736,INT(($I736+项目参数!$J$29-1)/项目参数!$J$29)-1,1,项目参数!$B$2:$B$200),"")</f>
        <v/>
      </c>
      <c r="L736" s="125" t="str">
        <f>IF(AND($M736&lt;&gt;"",$M736&gt;40000,$N736&lt;&gt;"",$N736&gt;40000),(1+NETWORKDAYS.INTL($M736,$N736,1,项目参数!$B$2:$B$200))*项目参数!$J$29,"")</f>
        <v/>
      </c>
      <c r="M736" s="42"/>
      <c r="N736" s="42"/>
      <c r="O736" s="61"/>
      <c r="P736" s="64"/>
      <c r="X736" s="102" t="b">
        <f t="shared" si="11"/>
        <v>0</v>
      </c>
    </row>
    <row r="737" spans="1:24">
      <c r="A737" s="8"/>
      <c r="B737" s="8"/>
      <c r="C737" s="8"/>
      <c r="D737" s="54"/>
      <c r="E737" s="8"/>
      <c r="F737" s="8"/>
      <c r="G737" s="8"/>
      <c r="H737" s="8"/>
      <c r="I737" s="120"/>
      <c r="J737" s="42"/>
      <c r="K737" s="124" t="str">
        <f>IF(AND($I737&gt;0,$J737&lt;&gt;"",$J737&gt;40000),WORKDAY.INTL($J737,INT(($I737+项目参数!$J$29-1)/项目参数!$J$29)-1,1,项目参数!$B$2:$B$200),"")</f>
        <v/>
      </c>
      <c r="L737" s="125" t="str">
        <f>IF(AND($M737&lt;&gt;"",$M737&gt;40000,$N737&lt;&gt;"",$N737&gt;40000),(1+NETWORKDAYS.INTL($M737,$N737,1,项目参数!$B$2:$B$200))*项目参数!$J$29,"")</f>
        <v/>
      </c>
      <c r="M737" s="42"/>
      <c r="N737" s="42"/>
      <c r="O737" s="61"/>
      <c r="P737" s="64"/>
      <c r="X737" s="102" t="b">
        <f t="shared" si="11"/>
        <v>0</v>
      </c>
    </row>
    <row r="738" spans="1:24">
      <c r="A738" s="8"/>
      <c r="B738" s="8"/>
      <c r="C738" s="8"/>
      <c r="D738" s="54"/>
      <c r="E738" s="8"/>
      <c r="F738" s="8"/>
      <c r="G738" s="8"/>
      <c r="H738" s="8"/>
      <c r="I738" s="120"/>
      <c r="J738" s="42"/>
      <c r="K738" s="124" t="str">
        <f>IF(AND($I738&gt;0,$J738&lt;&gt;"",$J738&gt;40000),WORKDAY.INTL($J738,INT(($I738+项目参数!$J$29-1)/项目参数!$J$29)-1,1,项目参数!$B$2:$B$200),"")</f>
        <v/>
      </c>
      <c r="L738" s="125" t="str">
        <f>IF(AND($M738&lt;&gt;"",$M738&gt;40000,$N738&lt;&gt;"",$N738&gt;40000),(1+NETWORKDAYS.INTL($M738,$N738,1,项目参数!$B$2:$B$200))*项目参数!$J$29,"")</f>
        <v/>
      </c>
      <c r="M738" s="42"/>
      <c r="N738" s="42"/>
      <c r="O738" s="61"/>
      <c r="P738" s="64"/>
      <c r="X738" s="102" t="b">
        <f t="shared" si="11"/>
        <v>0</v>
      </c>
    </row>
    <row r="739" spans="1:24">
      <c r="A739" s="8"/>
      <c r="B739" s="8"/>
      <c r="C739" s="8"/>
      <c r="D739" s="54"/>
      <c r="E739" s="8"/>
      <c r="F739" s="8"/>
      <c r="G739" s="8"/>
      <c r="H739" s="8"/>
      <c r="I739" s="120"/>
      <c r="J739" s="42"/>
      <c r="K739" s="124" t="str">
        <f>IF(AND($I739&gt;0,$J739&lt;&gt;"",$J739&gt;40000),WORKDAY.INTL($J739,INT(($I739+项目参数!$J$29-1)/项目参数!$J$29)-1,1,项目参数!$B$2:$B$200),"")</f>
        <v/>
      </c>
      <c r="L739" s="125" t="str">
        <f>IF(AND($M739&lt;&gt;"",$M739&gt;40000,$N739&lt;&gt;"",$N739&gt;40000),(1+NETWORKDAYS.INTL($M739,$N739,1,项目参数!$B$2:$B$200))*项目参数!$J$29,"")</f>
        <v/>
      </c>
      <c r="M739" s="42"/>
      <c r="N739" s="42"/>
      <c r="O739" s="61"/>
      <c r="P739" s="64"/>
      <c r="X739" s="102" t="b">
        <f t="shared" si="11"/>
        <v>0</v>
      </c>
    </row>
    <row r="740" spans="1:24">
      <c r="A740" s="8"/>
      <c r="B740" s="8"/>
      <c r="C740" s="8"/>
      <c r="D740" s="54"/>
      <c r="E740" s="8"/>
      <c r="F740" s="8"/>
      <c r="G740" s="8"/>
      <c r="H740" s="8"/>
      <c r="I740" s="120"/>
      <c r="J740" s="42"/>
      <c r="K740" s="124" t="str">
        <f>IF(AND($I740&gt;0,$J740&lt;&gt;"",$J740&gt;40000),WORKDAY.INTL($J740,INT(($I740+项目参数!$J$29-1)/项目参数!$J$29)-1,1,项目参数!$B$2:$B$200),"")</f>
        <v/>
      </c>
      <c r="L740" s="125" t="str">
        <f>IF(AND($M740&lt;&gt;"",$M740&gt;40000,$N740&lt;&gt;"",$N740&gt;40000),(1+NETWORKDAYS.INTL($M740,$N740,1,项目参数!$B$2:$B$200))*项目参数!$J$29,"")</f>
        <v/>
      </c>
      <c r="M740" s="42"/>
      <c r="N740" s="42"/>
      <c r="O740" s="61"/>
      <c r="P740" s="64"/>
      <c r="X740" s="102" t="b">
        <f t="shared" si="11"/>
        <v>0</v>
      </c>
    </row>
    <row r="741" spans="1:24">
      <c r="A741" s="8"/>
      <c r="B741" s="8"/>
      <c r="C741" s="8"/>
      <c r="D741" s="54"/>
      <c r="E741" s="8"/>
      <c r="F741" s="8"/>
      <c r="G741" s="8"/>
      <c r="H741" s="8"/>
      <c r="I741" s="120"/>
      <c r="J741" s="42"/>
      <c r="K741" s="124" t="str">
        <f>IF(AND($I741&gt;0,$J741&lt;&gt;"",$J741&gt;40000),WORKDAY.INTL($J741,INT(($I741+项目参数!$J$29-1)/项目参数!$J$29)-1,1,项目参数!$B$2:$B$200),"")</f>
        <v/>
      </c>
      <c r="L741" s="125" t="str">
        <f>IF(AND($M741&lt;&gt;"",$M741&gt;40000,$N741&lt;&gt;"",$N741&gt;40000),(1+NETWORKDAYS.INTL($M741,$N741,1,项目参数!$B$2:$B$200))*项目参数!$J$29,"")</f>
        <v/>
      </c>
      <c r="M741" s="42"/>
      <c r="N741" s="42"/>
      <c r="O741" s="61"/>
      <c r="P741" s="64"/>
      <c r="X741" s="102" t="b">
        <f t="shared" si="11"/>
        <v>0</v>
      </c>
    </row>
    <row r="742" spans="1:24">
      <c r="A742" s="8"/>
      <c r="B742" s="8"/>
      <c r="C742" s="8"/>
      <c r="D742" s="54"/>
      <c r="E742" s="8"/>
      <c r="F742" s="8"/>
      <c r="G742" s="8"/>
      <c r="H742" s="8"/>
      <c r="I742" s="120"/>
      <c r="J742" s="42"/>
      <c r="K742" s="124" t="str">
        <f>IF(AND($I742&gt;0,$J742&lt;&gt;"",$J742&gt;40000),WORKDAY.INTL($J742,INT(($I742+项目参数!$J$29-1)/项目参数!$J$29)-1,1,项目参数!$B$2:$B$200),"")</f>
        <v/>
      </c>
      <c r="L742" s="125" t="str">
        <f>IF(AND($M742&lt;&gt;"",$M742&gt;40000,$N742&lt;&gt;"",$N742&gt;40000),(1+NETWORKDAYS.INTL($M742,$N742,1,项目参数!$B$2:$B$200))*项目参数!$J$29,"")</f>
        <v/>
      </c>
      <c r="M742" s="42"/>
      <c r="N742" s="42"/>
      <c r="O742" s="61"/>
      <c r="P742" s="64"/>
      <c r="X742" s="102" t="b">
        <f t="shared" si="11"/>
        <v>0</v>
      </c>
    </row>
    <row r="743" spans="1:24">
      <c r="A743" s="8"/>
      <c r="B743" s="8"/>
      <c r="C743" s="8"/>
      <c r="D743" s="54"/>
      <c r="E743" s="8"/>
      <c r="F743" s="8"/>
      <c r="G743" s="8"/>
      <c r="H743" s="8"/>
      <c r="I743" s="120"/>
      <c r="J743" s="42"/>
      <c r="K743" s="124" t="str">
        <f>IF(AND($I743&gt;0,$J743&lt;&gt;"",$J743&gt;40000),WORKDAY.INTL($J743,INT(($I743+项目参数!$J$29-1)/项目参数!$J$29)-1,1,项目参数!$B$2:$B$200),"")</f>
        <v/>
      </c>
      <c r="L743" s="125" t="str">
        <f>IF(AND($M743&lt;&gt;"",$M743&gt;40000,$N743&lt;&gt;"",$N743&gt;40000),(1+NETWORKDAYS.INTL($M743,$N743,1,项目参数!$B$2:$B$200))*项目参数!$J$29,"")</f>
        <v/>
      </c>
      <c r="M743" s="42"/>
      <c r="N743" s="42"/>
      <c r="O743" s="61"/>
      <c r="P743" s="64"/>
      <c r="X743" s="102" t="b">
        <f t="shared" si="11"/>
        <v>0</v>
      </c>
    </row>
    <row r="744" spans="1:24">
      <c r="A744" s="8"/>
      <c r="B744" s="8"/>
      <c r="C744" s="8"/>
      <c r="D744" s="54"/>
      <c r="E744" s="8"/>
      <c r="F744" s="8"/>
      <c r="G744" s="8"/>
      <c r="H744" s="8"/>
      <c r="I744" s="120"/>
      <c r="J744" s="42"/>
      <c r="K744" s="124" t="str">
        <f>IF(AND($I744&gt;0,$J744&lt;&gt;"",$J744&gt;40000),WORKDAY.INTL($J744,INT(($I744+项目参数!$J$29-1)/项目参数!$J$29)-1,1,项目参数!$B$2:$B$200),"")</f>
        <v/>
      </c>
      <c r="L744" s="125" t="str">
        <f>IF(AND($M744&lt;&gt;"",$M744&gt;40000,$N744&lt;&gt;"",$N744&gt;40000),(1+NETWORKDAYS.INTL($M744,$N744,1,项目参数!$B$2:$B$200))*项目参数!$J$29,"")</f>
        <v/>
      </c>
      <c r="M744" s="42"/>
      <c r="N744" s="42"/>
      <c r="O744" s="61"/>
      <c r="P744" s="64"/>
      <c r="X744" s="102" t="b">
        <f t="shared" si="11"/>
        <v>0</v>
      </c>
    </row>
    <row r="745" spans="1:24">
      <c r="A745" s="8"/>
      <c r="B745" s="8"/>
      <c r="C745" s="8"/>
      <c r="D745" s="54"/>
      <c r="E745" s="8"/>
      <c r="F745" s="8"/>
      <c r="G745" s="8"/>
      <c r="H745" s="8"/>
      <c r="I745" s="120"/>
      <c r="J745" s="42"/>
      <c r="K745" s="124" t="str">
        <f>IF(AND($I745&gt;0,$J745&lt;&gt;"",$J745&gt;40000),WORKDAY.INTL($J745,INT(($I745+项目参数!$J$29-1)/项目参数!$J$29)-1,1,项目参数!$B$2:$B$200),"")</f>
        <v/>
      </c>
      <c r="L745" s="125" t="str">
        <f>IF(AND($M745&lt;&gt;"",$M745&gt;40000,$N745&lt;&gt;"",$N745&gt;40000),(1+NETWORKDAYS.INTL($M745,$N745,1,项目参数!$B$2:$B$200))*项目参数!$J$29,"")</f>
        <v/>
      </c>
      <c r="M745" s="42"/>
      <c r="N745" s="42"/>
      <c r="O745" s="61"/>
      <c r="P745" s="64"/>
      <c r="X745" s="102" t="b">
        <f t="shared" si="11"/>
        <v>0</v>
      </c>
    </row>
    <row r="746" spans="1:24">
      <c r="A746" s="8"/>
      <c r="B746" s="8"/>
      <c r="C746" s="8"/>
      <c r="D746" s="54"/>
      <c r="E746" s="8"/>
      <c r="F746" s="8"/>
      <c r="G746" s="8"/>
      <c r="H746" s="8"/>
      <c r="I746" s="120"/>
      <c r="J746" s="42"/>
      <c r="K746" s="124" t="str">
        <f>IF(AND($I746&gt;0,$J746&lt;&gt;"",$J746&gt;40000),WORKDAY.INTL($J746,INT(($I746+项目参数!$J$29-1)/项目参数!$J$29)-1,1,项目参数!$B$2:$B$200),"")</f>
        <v/>
      </c>
      <c r="L746" s="125" t="str">
        <f>IF(AND($M746&lt;&gt;"",$M746&gt;40000,$N746&lt;&gt;"",$N746&gt;40000),(1+NETWORKDAYS.INTL($M746,$N746,1,项目参数!$B$2:$B$200))*项目参数!$J$29,"")</f>
        <v/>
      </c>
      <c r="M746" s="42"/>
      <c r="N746" s="42"/>
      <c r="O746" s="61"/>
      <c r="P746" s="64"/>
      <c r="X746" s="102" t="b">
        <f t="shared" si="11"/>
        <v>0</v>
      </c>
    </row>
    <row r="747" spans="1:24">
      <c r="A747" s="8"/>
      <c r="B747" s="8"/>
      <c r="C747" s="8"/>
      <c r="D747" s="54"/>
      <c r="E747" s="8"/>
      <c r="F747" s="8"/>
      <c r="G747" s="8"/>
      <c r="H747" s="8"/>
      <c r="I747" s="120"/>
      <c r="J747" s="42"/>
      <c r="K747" s="124" t="str">
        <f>IF(AND($I747&gt;0,$J747&lt;&gt;"",$J747&gt;40000),WORKDAY.INTL($J747,INT(($I747+项目参数!$J$29-1)/项目参数!$J$29)-1,1,项目参数!$B$2:$B$200),"")</f>
        <v/>
      </c>
      <c r="L747" s="125" t="str">
        <f>IF(AND($M747&lt;&gt;"",$M747&gt;40000,$N747&lt;&gt;"",$N747&gt;40000),(1+NETWORKDAYS.INTL($M747,$N747,1,项目参数!$B$2:$B$200))*项目参数!$J$29,"")</f>
        <v/>
      </c>
      <c r="M747" s="42"/>
      <c r="N747" s="42"/>
      <c r="O747" s="61"/>
      <c r="P747" s="64"/>
      <c r="X747" s="102" t="b">
        <f t="shared" si="11"/>
        <v>0</v>
      </c>
    </row>
    <row r="748" spans="1:24">
      <c r="A748" s="8"/>
      <c r="B748" s="8"/>
      <c r="C748" s="8"/>
      <c r="D748" s="54"/>
      <c r="E748" s="8"/>
      <c r="F748" s="8"/>
      <c r="G748" s="8"/>
      <c r="H748" s="8"/>
      <c r="I748" s="120"/>
      <c r="J748" s="42"/>
      <c r="K748" s="124" t="str">
        <f>IF(AND($I748&gt;0,$J748&lt;&gt;"",$J748&gt;40000),WORKDAY.INTL($J748,INT(($I748+项目参数!$J$29-1)/项目参数!$J$29)-1,1,项目参数!$B$2:$B$200),"")</f>
        <v/>
      </c>
      <c r="L748" s="125" t="str">
        <f>IF(AND($M748&lt;&gt;"",$M748&gt;40000,$N748&lt;&gt;"",$N748&gt;40000),(1+NETWORKDAYS.INTL($M748,$N748,1,项目参数!$B$2:$B$200))*项目参数!$J$29,"")</f>
        <v/>
      </c>
      <c r="M748" s="42"/>
      <c r="N748" s="42"/>
      <c r="O748" s="61"/>
      <c r="P748" s="64"/>
      <c r="X748" s="102" t="b">
        <f t="shared" si="11"/>
        <v>0</v>
      </c>
    </row>
    <row r="749" spans="1:24">
      <c r="A749" s="8"/>
      <c r="B749" s="8"/>
      <c r="C749" s="8"/>
      <c r="D749" s="54"/>
      <c r="E749" s="8"/>
      <c r="F749" s="8"/>
      <c r="G749" s="8"/>
      <c r="H749" s="8"/>
      <c r="I749" s="120"/>
      <c r="J749" s="42"/>
      <c r="K749" s="124" t="str">
        <f>IF(AND($I749&gt;0,$J749&lt;&gt;"",$J749&gt;40000),WORKDAY.INTL($J749,INT(($I749+项目参数!$J$29-1)/项目参数!$J$29)-1,1,项目参数!$B$2:$B$200),"")</f>
        <v/>
      </c>
      <c r="L749" s="125" t="str">
        <f>IF(AND($M749&lt;&gt;"",$M749&gt;40000,$N749&lt;&gt;"",$N749&gt;40000),(1+NETWORKDAYS.INTL($M749,$N749,1,项目参数!$B$2:$B$200))*项目参数!$J$29,"")</f>
        <v/>
      </c>
      <c r="M749" s="42"/>
      <c r="N749" s="42"/>
      <c r="O749" s="61"/>
      <c r="P749" s="64"/>
      <c r="X749" s="102" t="b">
        <f t="shared" si="11"/>
        <v>0</v>
      </c>
    </row>
    <row r="750" spans="1:24">
      <c r="A750" s="8"/>
      <c r="B750" s="8"/>
      <c r="C750" s="8"/>
      <c r="D750" s="54"/>
      <c r="E750" s="8"/>
      <c r="F750" s="8"/>
      <c r="G750" s="8"/>
      <c r="H750" s="8"/>
      <c r="I750" s="120"/>
      <c r="J750" s="42"/>
      <c r="K750" s="124" t="str">
        <f>IF(AND($I750&gt;0,$J750&lt;&gt;"",$J750&gt;40000),WORKDAY.INTL($J750,INT(($I750+项目参数!$J$29-1)/项目参数!$J$29)-1,1,项目参数!$B$2:$B$200),"")</f>
        <v/>
      </c>
      <c r="L750" s="125" t="str">
        <f>IF(AND($M750&lt;&gt;"",$M750&gt;40000,$N750&lt;&gt;"",$N750&gt;40000),(1+NETWORKDAYS.INTL($M750,$N750,1,项目参数!$B$2:$B$200))*项目参数!$J$29,"")</f>
        <v/>
      </c>
      <c r="M750" s="42"/>
      <c r="N750" s="42"/>
      <c r="O750" s="61"/>
      <c r="P750" s="64"/>
      <c r="X750" s="102" t="b">
        <f t="shared" si="11"/>
        <v>0</v>
      </c>
    </row>
    <row r="751" spans="1:24">
      <c r="A751" s="8"/>
      <c r="B751" s="8"/>
      <c r="C751" s="8"/>
      <c r="D751" s="54"/>
      <c r="E751" s="8"/>
      <c r="F751" s="8"/>
      <c r="G751" s="8"/>
      <c r="H751" s="8"/>
      <c r="I751" s="120"/>
      <c r="J751" s="42"/>
      <c r="K751" s="124" t="str">
        <f>IF(AND($I751&gt;0,$J751&lt;&gt;"",$J751&gt;40000),WORKDAY.INTL($J751,INT(($I751+项目参数!$J$29-1)/项目参数!$J$29)-1,1,项目参数!$B$2:$B$200),"")</f>
        <v/>
      </c>
      <c r="L751" s="125" t="str">
        <f>IF(AND($M751&lt;&gt;"",$M751&gt;40000,$N751&lt;&gt;"",$N751&gt;40000),(1+NETWORKDAYS.INTL($M751,$N751,1,项目参数!$B$2:$B$200))*项目参数!$J$29,"")</f>
        <v/>
      </c>
      <c r="M751" s="42"/>
      <c r="N751" s="42"/>
      <c r="O751" s="61"/>
      <c r="P751" s="64"/>
      <c r="X751" s="102" t="b">
        <f t="shared" si="11"/>
        <v>0</v>
      </c>
    </row>
    <row r="752" spans="1:24">
      <c r="A752" s="8"/>
      <c r="B752" s="8"/>
      <c r="C752" s="8"/>
      <c r="D752" s="54"/>
      <c r="E752" s="8"/>
      <c r="F752" s="8"/>
      <c r="G752" s="8"/>
      <c r="H752" s="8"/>
      <c r="I752" s="120"/>
      <c r="J752" s="42"/>
      <c r="K752" s="124" t="str">
        <f>IF(AND($I752&gt;0,$J752&lt;&gt;"",$J752&gt;40000),WORKDAY.INTL($J752,INT(($I752+项目参数!$J$29-1)/项目参数!$J$29)-1,1,项目参数!$B$2:$B$200),"")</f>
        <v/>
      </c>
      <c r="L752" s="125" t="str">
        <f>IF(AND($M752&lt;&gt;"",$M752&gt;40000,$N752&lt;&gt;"",$N752&gt;40000),(1+NETWORKDAYS.INTL($M752,$N752,1,项目参数!$B$2:$B$200))*项目参数!$J$29,"")</f>
        <v/>
      </c>
      <c r="M752" s="42"/>
      <c r="N752" s="42"/>
      <c r="O752" s="61"/>
      <c r="P752" s="64"/>
      <c r="X752" s="102" t="b">
        <f t="shared" si="11"/>
        <v>0</v>
      </c>
    </row>
    <row r="753" spans="1:24">
      <c r="A753" s="8"/>
      <c r="B753" s="8"/>
      <c r="C753" s="8"/>
      <c r="D753" s="54"/>
      <c r="E753" s="8"/>
      <c r="F753" s="8"/>
      <c r="G753" s="8"/>
      <c r="H753" s="8"/>
      <c r="I753" s="120"/>
      <c r="J753" s="42"/>
      <c r="K753" s="124" t="str">
        <f>IF(AND($I753&gt;0,$J753&lt;&gt;"",$J753&gt;40000),WORKDAY.INTL($J753,INT(($I753+项目参数!$J$29-1)/项目参数!$J$29)-1,1,项目参数!$B$2:$B$200),"")</f>
        <v/>
      </c>
      <c r="L753" s="125" t="str">
        <f>IF(AND($M753&lt;&gt;"",$M753&gt;40000,$N753&lt;&gt;"",$N753&gt;40000),(1+NETWORKDAYS.INTL($M753,$N753,1,项目参数!$B$2:$B$200))*项目参数!$J$29,"")</f>
        <v/>
      </c>
      <c r="M753" s="42"/>
      <c r="N753" s="42"/>
      <c r="O753" s="61"/>
      <c r="P753" s="64"/>
      <c r="X753" s="102" t="b">
        <f t="shared" si="11"/>
        <v>0</v>
      </c>
    </row>
    <row r="754" spans="1:24">
      <c r="A754" s="8"/>
      <c r="B754" s="8"/>
      <c r="C754" s="8"/>
      <c r="D754" s="54"/>
      <c r="E754" s="8"/>
      <c r="F754" s="8"/>
      <c r="G754" s="8"/>
      <c r="H754" s="8"/>
      <c r="I754" s="120"/>
      <c r="J754" s="42"/>
      <c r="K754" s="124" t="str">
        <f>IF(AND($I754&gt;0,$J754&lt;&gt;"",$J754&gt;40000),WORKDAY.INTL($J754,INT(($I754+项目参数!$J$29-1)/项目参数!$J$29)-1,1,项目参数!$B$2:$B$200),"")</f>
        <v/>
      </c>
      <c r="L754" s="125" t="str">
        <f>IF(AND($M754&lt;&gt;"",$M754&gt;40000,$N754&lt;&gt;"",$N754&gt;40000),(1+NETWORKDAYS.INTL($M754,$N754,1,项目参数!$B$2:$B$200))*项目参数!$J$29,"")</f>
        <v/>
      </c>
      <c r="M754" s="42"/>
      <c r="N754" s="42"/>
      <c r="O754" s="61"/>
      <c r="P754" s="64"/>
      <c r="X754" s="102" t="b">
        <f t="shared" si="11"/>
        <v>0</v>
      </c>
    </row>
    <row r="755" spans="1:24">
      <c r="A755" s="8"/>
      <c r="B755" s="8"/>
      <c r="C755" s="8"/>
      <c r="D755" s="54"/>
      <c r="E755" s="8"/>
      <c r="F755" s="8"/>
      <c r="G755" s="8"/>
      <c r="H755" s="8"/>
      <c r="I755" s="120"/>
      <c r="J755" s="42"/>
      <c r="K755" s="124" t="str">
        <f>IF(AND($I755&gt;0,$J755&lt;&gt;"",$J755&gt;40000),WORKDAY.INTL($J755,INT(($I755+项目参数!$J$29-1)/项目参数!$J$29)-1,1,项目参数!$B$2:$B$200),"")</f>
        <v/>
      </c>
      <c r="L755" s="125" t="str">
        <f>IF(AND($M755&lt;&gt;"",$M755&gt;40000,$N755&lt;&gt;"",$N755&gt;40000),(1+NETWORKDAYS.INTL($M755,$N755,1,项目参数!$B$2:$B$200))*项目参数!$J$29,"")</f>
        <v/>
      </c>
      <c r="M755" s="42"/>
      <c r="N755" s="42"/>
      <c r="O755" s="61"/>
      <c r="P755" s="64"/>
      <c r="X755" s="102" t="b">
        <f t="shared" si="11"/>
        <v>0</v>
      </c>
    </row>
    <row r="756" spans="1:24">
      <c r="A756" s="8"/>
      <c r="B756" s="8"/>
      <c r="C756" s="8"/>
      <c r="D756" s="54"/>
      <c r="E756" s="8"/>
      <c r="F756" s="8"/>
      <c r="G756" s="8"/>
      <c r="H756" s="8"/>
      <c r="I756" s="120"/>
      <c r="J756" s="42"/>
      <c r="K756" s="124" t="str">
        <f>IF(AND($I756&gt;0,$J756&lt;&gt;"",$J756&gt;40000),WORKDAY.INTL($J756,INT(($I756+项目参数!$J$29-1)/项目参数!$J$29)-1,1,项目参数!$B$2:$B$200),"")</f>
        <v/>
      </c>
      <c r="L756" s="125" t="str">
        <f>IF(AND($M756&lt;&gt;"",$M756&gt;40000,$N756&lt;&gt;"",$N756&gt;40000),(1+NETWORKDAYS.INTL($M756,$N756,1,项目参数!$B$2:$B$200))*项目参数!$J$29,"")</f>
        <v/>
      </c>
      <c r="M756" s="42"/>
      <c r="N756" s="42"/>
      <c r="O756" s="61"/>
      <c r="P756" s="64"/>
      <c r="X756" s="102" t="b">
        <f t="shared" si="11"/>
        <v>0</v>
      </c>
    </row>
    <row r="757" spans="1:24">
      <c r="A757" s="8"/>
      <c r="B757" s="8"/>
      <c r="C757" s="8"/>
      <c r="D757" s="54"/>
      <c r="E757" s="8"/>
      <c r="F757" s="8"/>
      <c r="G757" s="8"/>
      <c r="H757" s="8"/>
      <c r="I757" s="120"/>
      <c r="J757" s="42"/>
      <c r="K757" s="124" t="str">
        <f>IF(AND($I757&gt;0,$J757&lt;&gt;"",$J757&gt;40000),WORKDAY.INTL($J757,INT(($I757+项目参数!$J$29-1)/项目参数!$J$29)-1,1,项目参数!$B$2:$B$200),"")</f>
        <v/>
      </c>
      <c r="L757" s="125" t="str">
        <f>IF(AND($M757&lt;&gt;"",$M757&gt;40000,$N757&lt;&gt;"",$N757&gt;40000),(1+NETWORKDAYS.INTL($M757,$N757,1,项目参数!$B$2:$B$200))*项目参数!$J$29,"")</f>
        <v/>
      </c>
      <c r="M757" s="42"/>
      <c r="N757" s="42"/>
      <c r="O757" s="61"/>
      <c r="P757" s="64"/>
      <c r="X757" s="102" t="b">
        <f t="shared" si="11"/>
        <v>0</v>
      </c>
    </row>
    <row r="758" spans="1:24">
      <c r="A758" s="8"/>
      <c r="B758" s="8"/>
      <c r="C758" s="8"/>
      <c r="D758" s="54"/>
      <c r="E758" s="8"/>
      <c r="F758" s="8"/>
      <c r="G758" s="8"/>
      <c r="H758" s="8"/>
      <c r="I758" s="120"/>
      <c r="J758" s="42"/>
      <c r="K758" s="124" t="str">
        <f>IF(AND($I758&gt;0,$J758&lt;&gt;"",$J758&gt;40000),WORKDAY.INTL($J758,INT(($I758+项目参数!$J$29-1)/项目参数!$J$29)-1,1,项目参数!$B$2:$B$200),"")</f>
        <v/>
      </c>
      <c r="L758" s="125" t="str">
        <f>IF(AND($M758&lt;&gt;"",$M758&gt;40000,$N758&lt;&gt;"",$N758&gt;40000),(1+NETWORKDAYS.INTL($M758,$N758,1,项目参数!$B$2:$B$200))*项目参数!$J$29,"")</f>
        <v/>
      </c>
      <c r="M758" s="42"/>
      <c r="N758" s="42"/>
      <c r="O758" s="61"/>
      <c r="P758" s="64"/>
      <c r="X758" s="102" t="b">
        <f t="shared" si="11"/>
        <v>0</v>
      </c>
    </row>
    <row r="759" spans="1:24">
      <c r="A759" s="8"/>
      <c r="B759" s="8"/>
      <c r="C759" s="8"/>
      <c r="D759" s="54"/>
      <c r="E759" s="8"/>
      <c r="F759" s="8"/>
      <c r="G759" s="8"/>
      <c r="H759" s="8"/>
      <c r="I759" s="120"/>
      <c r="J759" s="42"/>
      <c r="K759" s="124" t="str">
        <f>IF(AND($I759&gt;0,$J759&lt;&gt;"",$J759&gt;40000),WORKDAY.INTL($J759,INT(($I759+项目参数!$J$29-1)/项目参数!$J$29)-1,1,项目参数!$B$2:$B$200),"")</f>
        <v/>
      </c>
      <c r="L759" s="125" t="str">
        <f>IF(AND($M759&lt;&gt;"",$M759&gt;40000,$N759&lt;&gt;"",$N759&gt;40000),(1+NETWORKDAYS.INTL($M759,$N759,1,项目参数!$B$2:$B$200))*项目参数!$J$29,"")</f>
        <v/>
      </c>
      <c r="M759" s="42"/>
      <c r="N759" s="42"/>
      <c r="O759" s="61"/>
      <c r="P759" s="64"/>
      <c r="X759" s="102" t="b">
        <f t="shared" si="11"/>
        <v>0</v>
      </c>
    </row>
    <row r="760" spans="1:24">
      <c r="A760" s="8"/>
      <c r="B760" s="8"/>
      <c r="C760" s="8"/>
      <c r="D760" s="54"/>
      <c r="E760" s="8"/>
      <c r="F760" s="8"/>
      <c r="G760" s="8"/>
      <c r="H760" s="8"/>
      <c r="I760" s="120"/>
      <c r="J760" s="42"/>
      <c r="K760" s="124" t="str">
        <f>IF(AND($I760&gt;0,$J760&lt;&gt;"",$J760&gt;40000),WORKDAY.INTL($J760,INT(($I760+项目参数!$J$29-1)/项目参数!$J$29)-1,1,项目参数!$B$2:$B$200),"")</f>
        <v/>
      </c>
      <c r="L760" s="125" t="str">
        <f>IF(AND($M760&lt;&gt;"",$M760&gt;40000,$N760&lt;&gt;"",$N760&gt;40000),(1+NETWORKDAYS.INTL($M760,$N760,1,项目参数!$B$2:$B$200))*项目参数!$J$29,"")</f>
        <v/>
      </c>
      <c r="M760" s="42"/>
      <c r="N760" s="42"/>
      <c r="O760" s="61"/>
      <c r="P760" s="64"/>
      <c r="X760" s="102" t="b">
        <f t="shared" si="11"/>
        <v>0</v>
      </c>
    </row>
    <row r="761" spans="1:24">
      <c r="A761" s="8"/>
      <c r="B761" s="8"/>
      <c r="C761" s="8"/>
      <c r="D761" s="54"/>
      <c r="E761" s="8"/>
      <c r="F761" s="8"/>
      <c r="G761" s="8"/>
      <c r="H761" s="8"/>
      <c r="I761" s="120"/>
      <c r="J761" s="42"/>
      <c r="K761" s="124" t="str">
        <f>IF(AND($I761&gt;0,$J761&lt;&gt;"",$J761&gt;40000),WORKDAY.INTL($J761,INT(($I761+项目参数!$J$29-1)/项目参数!$J$29)-1,1,项目参数!$B$2:$B$200),"")</f>
        <v/>
      </c>
      <c r="L761" s="125" t="str">
        <f>IF(AND($M761&lt;&gt;"",$M761&gt;40000,$N761&lt;&gt;"",$N761&gt;40000),(1+NETWORKDAYS.INTL($M761,$N761,1,项目参数!$B$2:$B$200))*项目参数!$J$29,"")</f>
        <v/>
      </c>
      <c r="M761" s="42"/>
      <c r="N761" s="42"/>
      <c r="O761" s="61"/>
      <c r="P761" s="64"/>
      <c r="X761" s="102" t="b">
        <f t="shared" si="11"/>
        <v>0</v>
      </c>
    </row>
    <row r="762" spans="1:24">
      <c r="A762" s="8"/>
      <c r="B762" s="8"/>
      <c r="C762" s="8"/>
      <c r="D762" s="54"/>
      <c r="E762" s="8"/>
      <c r="F762" s="8"/>
      <c r="G762" s="8"/>
      <c r="H762" s="8"/>
      <c r="I762" s="120"/>
      <c r="J762" s="42"/>
      <c r="K762" s="124" t="str">
        <f>IF(AND($I762&gt;0,$J762&lt;&gt;"",$J762&gt;40000),WORKDAY.INTL($J762,INT(($I762+项目参数!$J$29-1)/项目参数!$J$29)-1,1,项目参数!$B$2:$B$200),"")</f>
        <v/>
      </c>
      <c r="L762" s="125" t="str">
        <f>IF(AND($M762&lt;&gt;"",$M762&gt;40000,$N762&lt;&gt;"",$N762&gt;40000),(1+NETWORKDAYS.INTL($M762,$N762,1,项目参数!$B$2:$B$200))*项目参数!$J$29,"")</f>
        <v/>
      </c>
      <c r="M762" s="42"/>
      <c r="N762" s="42"/>
      <c r="O762" s="61"/>
      <c r="P762" s="64"/>
      <c r="X762" s="102" t="b">
        <f t="shared" si="11"/>
        <v>0</v>
      </c>
    </row>
    <row r="763" spans="1:24">
      <c r="A763" s="8"/>
      <c r="B763" s="8"/>
      <c r="C763" s="8"/>
      <c r="D763" s="54"/>
      <c r="E763" s="8"/>
      <c r="F763" s="8"/>
      <c r="G763" s="8"/>
      <c r="H763" s="8"/>
      <c r="I763" s="120"/>
      <c r="J763" s="42"/>
      <c r="K763" s="124" t="str">
        <f>IF(AND($I763&gt;0,$J763&lt;&gt;"",$J763&gt;40000),WORKDAY.INTL($J763,INT(($I763+项目参数!$J$29-1)/项目参数!$J$29)-1,1,项目参数!$B$2:$B$200),"")</f>
        <v/>
      </c>
      <c r="L763" s="125" t="str">
        <f>IF(AND($M763&lt;&gt;"",$M763&gt;40000,$N763&lt;&gt;"",$N763&gt;40000),(1+NETWORKDAYS.INTL($M763,$N763,1,项目参数!$B$2:$B$200))*项目参数!$J$29,"")</f>
        <v/>
      </c>
      <c r="M763" s="42"/>
      <c r="N763" s="42"/>
      <c r="O763" s="61"/>
      <c r="P763" s="64"/>
      <c r="X763" s="102" t="b">
        <f t="shared" si="11"/>
        <v>0</v>
      </c>
    </row>
    <row r="764" spans="1:24">
      <c r="A764" s="8"/>
      <c r="B764" s="8"/>
      <c r="C764" s="8"/>
      <c r="D764" s="54"/>
      <c r="E764" s="8"/>
      <c r="F764" s="8"/>
      <c r="G764" s="8"/>
      <c r="H764" s="8"/>
      <c r="I764" s="120"/>
      <c r="J764" s="42"/>
      <c r="K764" s="124" t="str">
        <f>IF(AND($I764&gt;0,$J764&lt;&gt;"",$J764&gt;40000),WORKDAY.INTL($J764,INT(($I764+项目参数!$J$29-1)/项目参数!$J$29)-1,1,项目参数!$B$2:$B$200),"")</f>
        <v/>
      </c>
      <c r="L764" s="125" t="str">
        <f>IF(AND($M764&lt;&gt;"",$M764&gt;40000,$N764&lt;&gt;"",$N764&gt;40000),(1+NETWORKDAYS.INTL($M764,$N764,1,项目参数!$B$2:$B$200))*项目参数!$J$29,"")</f>
        <v/>
      </c>
      <c r="M764" s="42"/>
      <c r="N764" s="42"/>
      <c r="O764" s="61"/>
      <c r="P764" s="64"/>
      <c r="X764" s="102" t="b">
        <f t="shared" si="11"/>
        <v>0</v>
      </c>
    </row>
    <row r="765" spans="1:24">
      <c r="A765" s="8"/>
      <c r="B765" s="8"/>
      <c r="C765" s="8"/>
      <c r="D765" s="54"/>
      <c r="E765" s="8"/>
      <c r="F765" s="8"/>
      <c r="G765" s="8"/>
      <c r="H765" s="8"/>
      <c r="I765" s="120"/>
      <c r="J765" s="42"/>
      <c r="K765" s="124" t="str">
        <f>IF(AND($I765&gt;0,$J765&lt;&gt;"",$J765&gt;40000),WORKDAY.INTL($J765,INT(($I765+项目参数!$J$29-1)/项目参数!$J$29)-1,1,项目参数!$B$2:$B$200),"")</f>
        <v/>
      </c>
      <c r="L765" s="125" t="str">
        <f>IF(AND($M765&lt;&gt;"",$M765&gt;40000,$N765&lt;&gt;"",$N765&gt;40000),(1+NETWORKDAYS.INTL($M765,$N765,1,项目参数!$B$2:$B$200))*项目参数!$J$29,"")</f>
        <v/>
      </c>
      <c r="M765" s="42"/>
      <c r="N765" s="42"/>
      <c r="O765" s="61"/>
      <c r="P765" s="64"/>
      <c r="X765" s="102" t="b">
        <f t="shared" si="11"/>
        <v>0</v>
      </c>
    </row>
    <row r="766" spans="1:24">
      <c r="A766" s="8"/>
      <c r="B766" s="8"/>
      <c r="C766" s="8"/>
      <c r="D766" s="54"/>
      <c r="E766" s="8"/>
      <c r="F766" s="8"/>
      <c r="G766" s="8"/>
      <c r="H766" s="8"/>
      <c r="I766" s="120"/>
      <c r="J766" s="42"/>
      <c r="K766" s="124" t="str">
        <f>IF(AND($I766&gt;0,$J766&lt;&gt;"",$J766&gt;40000),WORKDAY.INTL($J766,INT(($I766+项目参数!$J$29-1)/项目参数!$J$29)-1,1,项目参数!$B$2:$B$200),"")</f>
        <v/>
      </c>
      <c r="L766" s="125" t="str">
        <f>IF(AND($M766&lt;&gt;"",$M766&gt;40000,$N766&lt;&gt;"",$N766&gt;40000),(1+NETWORKDAYS.INTL($M766,$N766,1,项目参数!$B$2:$B$200))*项目参数!$J$29,"")</f>
        <v/>
      </c>
      <c r="M766" s="42"/>
      <c r="N766" s="42"/>
      <c r="O766" s="61"/>
      <c r="P766" s="64"/>
      <c r="X766" s="102" t="b">
        <f t="shared" si="11"/>
        <v>0</v>
      </c>
    </row>
    <row r="767" spans="1:24">
      <c r="A767" s="8"/>
      <c r="B767" s="8"/>
      <c r="C767" s="8"/>
      <c r="D767" s="54"/>
      <c r="E767" s="8"/>
      <c r="F767" s="8"/>
      <c r="G767" s="8"/>
      <c r="H767" s="8"/>
      <c r="I767" s="120"/>
      <c r="J767" s="42"/>
      <c r="K767" s="124" t="str">
        <f>IF(AND($I767&gt;0,$J767&lt;&gt;"",$J767&gt;40000),WORKDAY.INTL($J767,INT(($I767+项目参数!$J$29-1)/项目参数!$J$29)-1,1,项目参数!$B$2:$B$200),"")</f>
        <v/>
      </c>
      <c r="L767" s="125" t="str">
        <f>IF(AND($M767&lt;&gt;"",$M767&gt;40000,$N767&lt;&gt;"",$N767&gt;40000),(1+NETWORKDAYS.INTL($M767,$N767,1,项目参数!$B$2:$B$200))*项目参数!$J$29,"")</f>
        <v/>
      </c>
      <c r="M767" s="42"/>
      <c r="N767" s="42"/>
      <c r="O767" s="61"/>
      <c r="P767" s="64"/>
      <c r="X767" s="102" t="b">
        <f t="shared" si="11"/>
        <v>0</v>
      </c>
    </row>
    <row r="768" spans="1:24">
      <c r="A768" s="8"/>
      <c r="B768" s="8"/>
      <c r="C768" s="8"/>
      <c r="D768" s="54"/>
      <c r="E768" s="8"/>
      <c r="F768" s="8"/>
      <c r="G768" s="8"/>
      <c r="H768" s="8"/>
      <c r="I768" s="120"/>
      <c r="J768" s="42"/>
      <c r="K768" s="124" t="str">
        <f>IF(AND($I768&gt;0,$J768&lt;&gt;"",$J768&gt;40000),WORKDAY.INTL($J768,INT(($I768+项目参数!$J$29-1)/项目参数!$J$29)-1,1,项目参数!$B$2:$B$200),"")</f>
        <v/>
      </c>
      <c r="L768" s="125" t="str">
        <f>IF(AND($M768&lt;&gt;"",$M768&gt;40000,$N768&lt;&gt;"",$N768&gt;40000),(1+NETWORKDAYS.INTL($M768,$N768,1,项目参数!$B$2:$B$200))*项目参数!$J$29,"")</f>
        <v/>
      </c>
      <c r="M768" s="42"/>
      <c r="N768" s="42"/>
      <c r="O768" s="61"/>
      <c r="P768" s="64"/>
      <c r="X768" s="102" t="b">
        <f t="shared" si="11"/>
        <v>0</v>
      </c>
    </row>
    <row r="769" spans="1:24">
      <c r="A769" s="8"/>
      <c r="B769" s="8"/>
      <c r="C769" s="8"/>
      <c r="D769" s="54"/>
      <c r="E769" s="8"/>
      <c r="F769" s="8"/>
      <c r="G769" s="8"/>
      <c r="H769" s="8"/>
      <c r="I769" s="120"/>
      <c r="J769" s="42"/>
      <c r="K769" s="124" t="str">
        <f>IF(AND($I769&gt;0,$J769&lt;&gt;"",$J769&gt;40000),WORKDAY.INTL($J769,INT(($I769+项目参数!$J$29-1)/项目参数!$J$29)-1,1,项目参数!$B$2:$B$200),"")</f>
        <v/>
      </c>
      <c r="L769" s="125" t="str">
        <f>IF(AND($M769&lt;&gt;"",$M769&gt;40000,$N769&lt;&gt;"",$N769&gt;40000),(1+NETWORKDAYS.INTL($M769,$N769,1,项目参数!$B$2:$B$200))*项目参数!$J$29,"")</f>
        <v/>
      </c>
      <c r="M769" s="42"/>
      <c r="N769" s="42"/>
      <c r="O769" s="61"/>
      <c r="P769" s="64"/>
      <c r="X769" s="102" t="b">
        <f t="shared" si="11"/>
        <v>0</v>
      </c>
    </row>
    <row r="770" spans="1:24">
      <c r="A770" s="8"/>
      <c r="B770" s="8"/>
      <c r="C770" s="8"/>
      <c r="D770" s="54"/>
      <c r="E770" s="8"/>
      <c r="F770" s="8"/>
      <c r="G770" s="8"/>
      <c r="H770" s="8"/>
      <c r="I770" s="120"/>
      <c r="J770" s="42"/>
      <c r="K770" s="124" t="str">
        <f>IF(AND($I770&gt;0,$J770&lt;&gt;"",$J770&gt;40000),WORKDAY.INTL($J770,INT(($I770+项目参数!$J$29-1)/项目参数!$J$29)-1,1,项目参数!$B$2:$B$200),"")</f>
        <v/>
      </c>
      <c r="L770" s="125" t="str">
        <f>IF(AND($M770&lt;&gt;"",$M770&gt;40000,$N770&lt;&gt;"",$N770&gt;40000),(1+NETWORKDAYS.INTL($M770,$N770,1,项目参数!$B$2:$B$200))*项目参数!$J$29,"")</f>
        <v/>
      </c>
      <c r="M770" s="42"/>
      <c r="N770" s="42"/>
      <c r="O770" s="61"/>
      <c r="P770" s="64"/>
      <c r="X770" s="102" t="b">
        <f t="shared" ref="X770:X833" si="12">AND(LEN(A770)&gt;0,LEN(C770)&gt;3,LEN(G770)&gt;1,OR(J770=0,AND(I770&gt;0,J770&gt;40000)),OR(M770=0,M770&gt;40000))</f>
        <v>0</v>
      </c>
    </row>
    <row r="771" spans="1:24">
      <c r="A771" s="8"/>
      <c r="B771" s="8"/>
      <c r="C771" s="8"/>
      <c r="D771" s="54"/>
      <c r="E771" s="8"/>
      <c r="F771" s="8"/>
      <c r="G771" s="8"/>
      <c r="H771" s="8"/>
      <c r="I771" s="120"/>
      <c r="J771" s="42"/>
      <c r="K771" s="124" t="str">
        <f>IF(AND($I771&gt;0,$J771&lt;&gt;"",$J771&gt;40000),WORKDAY.INTL($J771,INT(($I771+项目参数!$J$29-1)/项目参数!$J$29)-1,1,项目参数!$B$2:$B$200),"")</f>
        <v/>
      </c>
      <c r="L771" s="125" t="str">
        <f>IF(AND($M771&lt;&gt;"",$M771&gt;40000,$N771&lt;&gt;"",$N771&gt;40000),(1+NETWORKDAYS.INTL($M771,$N771,1,项目参数!$B$2:$B$200))*项目参数!$J$29,"")</f>
        <v/>
      </c>
      <c r="M771" s="42"/>
      <c r="N771" s="42"/>
      <c r="O771" s="61"/>
      <c r="P771" s="64"/>
      <c r="X771" s="102" t="b">
        <f t="shared" si="12"/>
        <v>0</v>
      </c>
    </row>
    <row r="772" spans="1:24">
      <c r="A772" s="8"/>
      <c r="B772" s="8"/>
      <c r="C772" s="8"/>
      <c r="D772" s="54"/>
      <c r="E772" s="8"/>
      <c r="F772" s="8"/>
      <c r="G772" s="8"/>
      <c r="H772" s="8"/>
      <c r="I772" s="120"/>
      <c r="J772" s="42"/>
      <c r="K772" s="124" t="str">
        <f>IF(AND($I772&gt;0,$J772&lt;&gt;"",$J772&gt;40000),WORKDAY.INTL($J772,INT(($I772+项目参数!$J$29-1)/项目参数!$J$29)-1,1,项目参数!$B$2:$B$200),"")</f>
        <v/>
      </c>
      <c r="L772" s="125" t="str">
        <f>IF(AND($M772&lt;&gt;"",$M772&gt;40000,$N772&lt;&gt;"",$N772&gt;40000),(1+NETWORKDAYS.INTL($M772,$N772,1,项目参数!$B$2:$B$200))*项目参数!$J$29,"")</f>
        <v/>
      </c>
      <c r="M772" s="42"/>
      <c r="N772" s="42"/>
      <c r="O772" s="61"/>
      <c r="P772" s="64"/>
      <c r="X772" s="102" t="b">
        <f t="shared" si="12"/>
        <v>0</v>
      </c>
    </row>
    <row r="773" spans="1:24">
      <c r="A773" s="8"/>
      <c r="B773" s="8"/>
      <c r="C773" s="8"/>
      <c r="D773" s="54"/>
      <c r="E773" s="8"/>
      <c r="F773" s="8"/>
      <c r="G773" s="8"/>
      <c r="H773" s="8"/>
      <c r="I773" s="120"/>
      <c r="J773" s="42"/>
      <c r="K773" s="124" t="str">
        <f>IF(AND($I773&gt;0,$J773&lt;&gt;"",$J773&gt;40000),WORKDAY.INTL($J773,INT(($I773+项目参数!$J$29-1)/项目参数!$J$29)-1,1,项目参数!$B$2:$B$200),"")</f>
        <v/>
      </c>
      <c r="L773" s="125" t="str">
        <f>IF(AND($M773&lt;&gt;"",$M773&gt;40000,$N773&lt;&gt;"",$N773&gt;40000),(1+NETWORKDAYS.INTL($M773,$N773,1,项目参数!$B$2:$B$200))*项目参数!$J$29,"")</f>
        <v/>
      </c>
      <c r="M773" s="42"/>
      <c r="N773" s="42"/>
      <c r="O773" s="61"/>
      <c r="P773" s="64"/>
      <c r="X773" s="102" t="b">
        <f t="shared" si="12"/>
        <v>0</v>
      </c>
    </row>
    <row r="774" spans="1:24">
      <c r="A774" s="8"/>
      <c r="B774" s="8"/>
      <c r="C774" s="8"/>
      <c r="D774" s="54"/>
      <c r="E774" s="8"/>
      <c r="F774" s="8"/>
      <c r="G774" s="8"/>
      <c r="H774" s="8"/>
      <c r="I774" s="120"/>
      <c r="J774" s="42"/>
      <c r="K774" s="124" t="str">
        <f>IF(AND($I774&gt;0,$J774&lt;&gt;"",$J774&gt;40000),WORKDAY.INTL($J774,INT(($I774+项目参数!$J$29-1)/项目参数!$J$29)-1,1,项目参数!$B$2:$B$200),"")</f>
        <v/>
      </c>
      <c r="L774" s="125" t="str">
        <f>IF(AND($M774&lt;&gt;"",$M774&gt;40000,$N774&lt;&gt;"",$N774&gt;40000),(1+NETWORKDAYS.INTL($M774,$N774,1,项目参数!$B$2:$B$200))*项目参数!$J$29,"")</f>
        <v/>
      </c>
      <c r="M774" s="42"/>
      <c r="N774" s="42"/>
      <c r="O774" s="61"/>
      <c r="P774" s="64"/>
      <c r="X774" s="102" t="b">
        <f t="shared" si="12"/>
        <v>0</v>
      </c>
    </row>
    <row r="775" spans="1:24">
      <c r="A775" s="8"/>
      <c r="B775" s="8"/>
      <c r="C775" s="8"/>
      <c r="D775" s="54"/>
      <c r="E775" s="8"/>
      <c r="F775" s="8"/>
      <c r="G775" s="8"/>
      <c r="H775" s="8"/>
      <c r="I775" s="120"/>
      <c r="J775" s="42"/>
      <c r="K775" s="124" t="str">
        <f>IF(AND($I775&gt;0,$J775&lt;&gt;"",$J775&gt;40000),WORKDAY.INTL($J775,INT(($I775+项目参数!$J$29-1)/项目参数!$J$29)-1,1,项目参数!$B$2:$B$200),"")</f>
        <v/>
      </c>
      <c r="L775" s="125" t="str">
        <f>IF(AND($M775&lt;&gt;"",$M775&gt;40000,$N775&lt;&gt;"",$N775&gt;40000),(1+NETWORKDAYS.INTL($M775,$N775,1,项目参数!$B$2:$B$200))*项目参数!$J$29,"")</f>
        <v/>
      </c>
      <c r="M775" s="42"/>
      <c r="N775" s="42"/>
      <c r="O775" s="61"/>
      <c r="P775" s="64"/>
      <c r="X775" s="102" t="b">
        <f t="shared" si="12"/>
        <v>0</v>
      </c>
    </row>
    <row r="776" spans="1:24">
      <c r="A776" s="8"/>
      <c r="B776" s="8"/>
      <c r="C776" s="8"/>
      <c r="D776" s="54"/>
      <c r="E776" s="8"/>
      <c r="F776" s="8"/>
      <c r="G776" s="8"/>
      <c r="H776" s="8"/>
      <c r="I776" s="120"/>
      <c r="J776" s="42"/>
      <c r="K776" s="124" t="str">
        <f>IF(AND($I776&gt;0,$J776&lt;&gt;"",$J776&gt;40000),WORKDAY.INTL($J776,INT(($I776+项目参数!$J$29-1)/项目参数!$J$29)-1,1,项目参数!$B$2:$B$200),"")</f>
        <v/>
      </c>
      <c r="L776" s="125" t="str">
        <f>IF(AND($M776&lt;&gt;"",$M776&gt;40000,$N776&lt;&gt;"",$N776&gt;40000),(1+NETWORKDAYS.INTL($M776,$N776,1,项目参数!$B$2:$B$200))*项目参数!$J$29,"")</f>
        <v/>
      </c>
      <c r="M776" s="42"/>
      <c r="N776" s="42"/>
      <c r="O776" s="61"/>
      <c r="P776" s="64"/>
      <c r="X776" s="102" t="b">
        <f t="shared" si="12"/>
        <v>0</v>
      </c>
    </row>
    <row r="777" spans="1:24">
      <c r="A777" s="8"/>
      <c r="B777" s="8"/>
      <c r="C777" s="8"/>
      <c r="D777" s="54"/>
      <c r="E777" s="8"/>
      <c r="F777" s="8"/>
      <c r="G777" s="8"/>
      <c r="H777" s="8"/>
      <c r="I777" s="120"/>
      <c r="J777" s="42"/>
      <c r="K777" s="124" t="str">
        <f>IF(AND($I777&gt;0,$J777&lt;&gt;"",$J777&gt;40000),WORKDAY.INTL($J777,INT(($I777+项目参数!$J$29-1)/项目参数!$J$29)-1,1,项目参数!$B$2:$B$200),"")</f>
        <v/>
      </c>
      <c r="L777" s="125" t="str">
        <f>IF(AND($M777&lt;&gt;"",$M777&gt;40000,$N777&lt;&gt;"",$N777&gt;40000),(1+NETWORKDAYS.INTL($M777,$N777,1,项目参数!$B$2:$B$200))*项目参数!$J$29,"")</f>
        <v/>
      </c>
      <c r="M777" s="42"/>
      <c r="N777" s="42"/>
      <c r="O777" s="61"/>
      <c r="P777" s="64"/>
      <c r="X777" s="102" t="b">
        <f t="shared" si="12"/>
        <v>0</v>
      </c>
    </row>
    <row r="778" spans="1:24">
      <c r="A778" s="8"/>
      <c r="B778" s="8"/>
      <c r="C778" s="8"/>
      <c r="D778" s="54"/>
      <c r="E778" s="8"/>
      <c r="F778" s="8"/>
      <c r="G778" s="8"/>
      <c r="H778" s="8"/>
      <c r="I778" s="120"/>
      <c r="J778" s="42"/>
      <c r="K778" s="124" t="str">
        <f>IF(AND($I778&gt;0,$J778&lt;&gt;"",$J778&gt;40000),WORKDAY.INTL($J778,INT(($I778+项目参数!$J$29-1)/项目参数!$J$29)-1,1,项目参数!$B$2:$B$200),"")</f>
        <v/>
      </c>
      <c r="L778" s="125" t="str">
        <f>IF(AND($M778&lt;&gt;"",$M778&gt;40000,$N778&lt;&gt;"",$N778&gt;40000),(1+NETWORKDAYS.INTL($M778,$N778,1,项目参数!$B$2:$B$200))*项目参数!$J$29,"")</f>
        <v/>
      </c>
      <c r="M778" s="42"/>
      <c r="N778" s="42"/>
      <c r="O778" s="61"/>
      <c r="P778" s="64"/>
      <c r="X778" s="102" t="b">
        <f t="shared" si="12"/>
        <v>0</v>
      </c>
    </row>
    <row r="779" spans="1:24">
      <c r="A779" s="8"/>
      <c r="B779" s="8"/>
      <c r="C779" s="8"/>
      <c r="D779" s="54"/>
      <c r="E779" s="8"/>
      <c r="F779" s="8"/>
      <c r="G779" s="8"/>
      <c r="H779" s="8"/>
      <c r="I779" s="120"/>
      <c r="J779" s="42"/>
      <c r="K779" s="124" t="str">
        <f>IF(AND($I779&gt;0,$J779&lt;&gt;"",$J779&gt;40000),WORKDAY.INTL($J779,INT(($I779+项目参数!$J$29-1)/项目参数!$J$29)-1,1,项目参数!$B$2:$B$200),"")</f>
        <v/>
      </c>
      <c r="L779" s="125" t="str">
        <f>IF(AND($M779&lt;&gt;"",$M779&gt;40000,$N779&lt;&gt;"",$N779&gt;40000),(1+NETWORKDAYS.INTL($M779,$N779,1,项目参数!$B$2:$B$200))*项目参数!$J$29,"")</f>
        <v/>
      </c>
      <c r="M779" s="42"/>
      <c r="N779" s="42"/>
      <c r="O779" s="61"/>
      <c r="P779" s="64"/>
      <c r="X779" s="102" t="b">
        <f t="shared" si="12"/>
        <v>0</v>
      </c>
    </row>
    <row r="780" spans="1:24">
      <c r="A780" s="8"/>
      <c r="B780" s="8"/>
      <c r="C780" s="8"/>
      <c r="D780" s="54"/>
      <c r="E780" s="8"/>
      <c r="F780" s="8"/>
      <c r="G780" s="8"/>
      <c r="H780" s="8"/>
      <c r="I780" s="120"/>
      <c r="J780" s="42"/>
      <c r="K780" s="124" t="str">
        <f>IF(AND($I780&gt;0,$J780&lt;&gt;"",$J780&gt;40000),WORKDAY.INTL($J780,INT(($I780+项目参数!$J$29-1)/项目参数!$J$29)-1,1,项目参数!$B$2:$B$200),"")</f>
        <v/>
      </c>
      <c r="L780" s="125" t="str">
        <f>IF(AND($M780&lt;&gt;"",$M780&gt;40000,$N780&lt;&gt;"",$N780&gt;40000),(1+NETWORKDAYS.INTL($M780,$N780,1,项目参数!$B$2:$B$200))*项目参数!$J$29,"")</f>
        <v/>
      </c>
      <c r="M780" s="42"/>
      <c r="N780" s="42"/>
      <c r="O780" s="61"/>
      <c r="P780" s="64"/>
      <c r="X780" s="102" t="b">
        <f t="shared" si="12"/>
        <v>0</v>
      </c>
    </row>
    <row r="781" spans="1:24">
      <c r="A781" s="8"/>
      <c r="B781" s="8"/>
      <c r="C781" s="8"/>
      <c r="D781" s="54"/>
      <c r="E781" s="8"/>
      <c r="F781" s="8"/>
      <c r="G781" s="8"/>
      <c r="H781" s="8"/>
      <c r="I781" s="120"/>
      <c r="J781" s="42"/>
      <c r="K781" s="124" t="str">
        <f>IF(AND($I781&gt;0,$J781&lt;&gt;"",$J781&gt;40000),WORKDAY.INTL($J781,INT(($I781+项目参数!$J$29-1)/项目参数!$J$29)-1,1,项目参数!$B$2:$B$200),"")</f>
        <v/>
      </c>
      <c r="L781" s="125" t="str">
        <f>IF(AND($M781&lt;&gt;"",$M781&gt;40000,$N781&lt;&gt;"",$N781&gt;40000),(1+NETWORKDAYS.INTL($M781,$N781,1,项目参数!$B$2:$B$200))*项目参数!$J$29,"")</f>
        <v/>
      </c>
      <c r="M781" s="42"/>
      <c r="N781" s="42"/>
      <c r="O781" s="61"/>
      <c r="P781" s="64"/>
      <c r="X781" s="102" t="b">
        <f t="shared" si="12"/>
        <v>0</v>
      </c>
    </row>
    <row r="782" spans="1:24">
      <c r="A782" s="8"/>
      <c r="B782" s="8"/>
      <c r="C782" s="8"/>
      <c r="D782" s="54"/>
      <c r="E782" s="8"/>
      <c r="F782" s="8"/>
      <c r="G782" s="8"/>
      <c r="H782" s="8"/>
      <c r="I782" s="120"/>
      <c r="J782" s="42"/>
      <c r="K782" s="124" t="str">
        <f>IF(AND($I782&gt;0,$J782&lt;&gt;"",$J782&gt;40000),WORKDAY.INTL($J782,INT(($I782+项目参数!$J$29-1)/项目参数!$J$29)-1,1,项目参数!$B$2:$B$200),"")</f>
        <v/>
      </c>
      <c r="L782" s="125" t="str">
        <f>IF(AND($M782&lt;&gt;"",$M782&gt;40000,$N782&lt;&gt;"",$N782&gt;40000),(1+NETWORKDAYS.INTL($M782,$N782,1,项目参数!$B$2:$B$200))*项目参数!$J$29,"")</f>
        <v/>
      </c>
      <c r="M782" s="42"/>
      <c r="N782" s="42"/>
      <c r="O782" s="61"/>
      <c r="P782" s="64"/>
      <c r="X782" s="102" t="b">
        <f t="shared" si="12"/>
        <v>0</v>
      </c>
    </row>
    <row r="783" spans="1:24">
      <c r="A783" s="8"/>
      <c r="B783" s="8"/>
      <c r="C783" s="8"/>
      <c r="D783" s="54"/>
      <c r="E783" s="8"/>
      <c r="F783" s="8"/>
      <c r="G783" s="8"/>
      <c r="H783" s="8"/>
      <c r="I783" s="120"/>
      <c r="J783" s="42"/>
      <c r="K783" s="124" t="str">
        <f>IF(AND($I783&gt;0,$J783&lt;&gt;"",$J783&gt;40000),WORKDAY.INTL($J783,INT(($I783+项目参数!$J$29-1)/项目参数!$J$29)-1,1,项目参数!$B$2:$B$200),"")</f>
        <v/>
      </c>
      <c r="L783" s="125" t="str">
        <f>IF(AND($M783&lt;&gt;"",$M783&gt;40000,$N783&lt;&gt;"",$N783&gt;40000),(1+NETWORKDAYS.INTL($M783,$N783,1,项目参数!$B$2:$B$200))*项目参数!$J$29,"")</f>
        <v/>
      </c>
      <c r="M783" s="42"/>
      <c r="N783" s="42"/>
      <c r="O783" s="61"/>
      <c r="P783" s="64"/>
      <c r="X783" s="102" t="b">
        <f t="shared" si="12"/>
        <v>0</v>
      </c>
    </row>
    <row r="784" spans="1:24">
      <c r="A784" s="8"/>
      <c r="B784" s="8"/>
      <c r="C784" s="8"/>
      <c r="D784" s="54"/>
      <c r="E784" s="8"/>
      <c r="F784" s="8"/>
      <c r="G784" s="8"/>
      <c r="H784" s="8"/>
      <c r="I784" s="120"/>
      <c r="J784" s="42"/>
      <c r="K784" s="124" t="str">
        <f>IF(AND($I784&gt;0,$J784&lt;&gt;"",$J784&gt;40000),WORKDAY.INTL($J784,INT(($I784+项目参数!$J$29-1)/项目参数!$J$29)-1,1,项目参数!$B$2:$B$200),"")</f>
        <v/>
      </c>
      <c r="L784" s="125" t="str">
        <f>IF(AND($M784&lt;&gt;"",$M784&gt;40000,$N784&lt;&gt;"",$N784&gt;40000),(1+NETWORKDAYS.INTL($M784,$N784,1,项目参数!$B$2:$B$200))*项目参数!$J$29,"")</f>
        <v/>
      </c>
      <c r="M784" s="42"/>
      <c r="N784" s="42"/>
      <c r="O784" s="61"/>
      <c r="P784" s="64"/>
      <c r="X784" s="102" t="b">
        <f t="shared" si="12"/>
        <v>0</v>
      </c>
    </row>
    <row r="785" spans="1:24">
      <c r="A785" s="8"/>
      <c r="B785" s="8"/>
      <c r="C785" s="8"/>
      <c r="D785" s="54"/>
      <c r="E785" s="8"/>
      <c r="F785" s="8"/>
      <c r="G785" s="8"/>
      <c r="H785" s="8"/>
      <c r="I785" s="120"/>
      <c r="J785" s="42"/>
      <c r="K785" s="124" t="str">
        <f>IF(AND($I785&gt;0,$J785&lt;&gt;"",$J785&gt;40000),WORKDAY.INTL($J785,INT(($I785+项目参数!$J$29-1)/项目参数!$J$29)-1,1,项目参数!$B$2:$B$200),"")</f>
        <v/>
      </c>
      <c r="L785" s="125" t="str">
        <f>IF(AND($M785&lt;&gt;"",$M785&gt;40000,$N785&lt;&gt;"",$N785&gt;40000),(1+NETWORKDAYS.INTL($M785,$N785,1,项目参数!$B$2:$B$200))*项目参数!$J$29,"")</f>
        <v/>
      </c>
      <c r="M785" s="42"/>
      <c r="N785" s="42"/>
      <c r="O785" s="61"/>
      <c r="P785" s="64"/>
      <c r="X785" s="102" t="b">
        <f t="shared" si="12"/>
        <v>0</v>
      </c>
    </row>
    <row r="786" spans="1:24">
      <c r="A786" s="8"/>
      <c r="B786" s="8"/>
      <c r="C786" s="8"/>
      <c r="D786" s="54"/>
      <c r="E786" s="8"/>
      <c r="F786" s="8"/>
      <c r="G786" s="8"/>
      <c r="H786" s="8"/>
      <c r="I786" s="120"/>
      <c r="J786" s="42"/>
      <c r="K786" s="124" t="str">
        <f>IF(AND($I786&gt;0,$J786&lt;&gt;"",$J786&gt;40000),WORKDAY.INTL($J786,INT(($I786+项目参数!$J$29-1)/项目参数!$J$29)-1,1,项目参数!$B$2:$B$200),"")</f>
        <v/>
      </c>
      <c r="L786" s="125" t="str">
        <f>IF(AND($M786&lt;&gt;"",$M786&gt;40000,$N786&lt;&gt;"",$N786&gt;40000),(1+NETWORKDAYS.INTL($M786,$N786,1,项目参数!$B$2:$B$200))*项目参数!$J$29,"")</f>
        <v/>
      </c>
      <c r="M786" s="42"/>
      <c r="N786" s="42"/>
      <c r="O786" s="61"/>
      <c r="P786" s="64"/>
      <c r="X786" s="102" t="b">
        <f t="shared" si="12"/>
        <v>0</v>
      </c>
    </row>
    <row r="787" spans="1:24">
      <c r="A787" s="8"/>
      <c r="B787" s="8"/>
      <c r="C787" s="8"/>
      <c r="D787" s="54"/>
      <c r="E787" s="8"/>
      <c r="F787" s="8"/>
      <c r="G787" s="8"/>
      <c r="H787" s="8"/>
      <c r="I787" s="120"/>
      <c r="J787" s="42"/>
      <c r="K787" s="124" t="str">
        <f>IF(AND($I787&gt;0,$J787&lt;&gt;"",$J787&gt;40000),WORKDAY.INTL($J787,INT(($I787+项目参数!$J$29-1)/项目参数!$J$29)-1,1,项目参数!$B$2:$B$200),"")</f>
        <v/>
      </c>
      <c r="L787" s="125" t="str">
        <f>IF(AND($M787&lt;&gt;"",$M787&gt;40000,$N787&lt;&gt;"",$N787&gt;40000),(1+NETWORKDAYS.INTL($M787,$N787,1,项目参数!$B$2:$B$200))*项目参数!$J$29,"")</f>
        <v/>
      </c>
      <c r="M787" s="42"/>
      <c r="N787" s="42"/>
      <c r="O787" s="61"/>
      <c r="P787" s="64"/>
      <c r="X787" s="102" t="b">
        <f t="shared" si="12"/>
        <v>0</v>
      </c>
    </row>
    <row r="788" spans="1:24">
      <c r="A788" s="8"/>
      <c r="B788" s="8"/>
      <c r="C788" s="8"/>
      <c r="D788" s="54"/>
      <c r="E788" s="8"/>
      <c r="F788" s="8"/>
      <c r="G788" s="8"/>
      <c r="H788" s="8"/>
      <c r="I788" s="120"/>
      <c r="J788" s="42"/>
      <c r="K788" s="124" t="str">
        <f>IF(AND($I788&gt;0,$J788&lt;&gt;"",$J788&gt;40000),WORKDAY.INTL($J788,INT(($I788+项目参数!$J$29-1)/项目参数!$J$29)-1,1,项目参数!$B$2:$B$200),"")</f>
        <v/>
      </c>
      <c r="L788" s="125" t="str">
        <f>IF(AND($M788&lt;&gt;"",$M788&gt;40000,$N788&lt;&gt;"",$N788&gt;40000),(1+NETWORKDAYS.INTL($M788,$N788,1,项目参数!$B$2:$B$200))*项目参数!$J$29,"")</f>
        <v/>
      </c>
      <c r="M788" s="42"/>
      <c r="N788" s="42"/>
      <c r="O788" s="61"/>
      <c r="P788" s="64"/>
      <c r="X788" s="102" t="b">
        <f t="shared" si="12"/>
        <v>0</v>
      </c>
    </row>
    <row r="789" spans="1:24">
      <c r="A789" s="8"/>
      <c r="B789" s="8"/>
      <c r="C789" s="8"/>
      <c r="D789" s="54"/>
      <c r="E789" s="8"/>
      <c r="F789" s="8"/>
      <c r="G789" s="8"/>
      <c r="H789" s="8"/>
      <c r="I789" s="120"/>
      <c r="J789" s="42"/>
      <c r="K789" s="124" t="str">
        <f>IF(AND($I789&gt;0,$J789&lt;&gt;"",$J789&gt;40000),WORKDAY.INTL($J789,INT(($I789+项目参数!$J$29-1)/项目参数!$J$29)-1,1,项目参数!$B$2:$B$200),"")</f>
        <v/>
      </c>
      <c r="L789" s="125" t="str">
        <f>IF(AND($M789&lt;&gt;"",$M789&gt;40000,$N789&lt;&gt;"",$N789&gt;40000),(1+NETWORKDAYS.INTL($M789,$N789,1,项目参数!$B$2:$B$200))*项目参数!$J$29,"")</f>
        <v/>
      </c>
      <c r="M789" s="42"/>
      <c r="N789" s="42"/>
      <c r="O789" s="61"/>
      <c r="P789" s="64"/>
      <c r="X789" s="102" t="b">
        <f t="shared" si="12"/>
        <v>0</v>
      </c>
    </row>
    <row r="790" spans="1:24">
      <c r="A790" s="8"/>
      <c r="B790" s="8"/>
      <c r="C790" s="8"/>
      <c r="D790" s="54"/>
      <c r="E790" s="8"/>
      <c r="F790" s="8"/>
      <c r="G790" s="8"/>
      <c r="H790" s="8"/>
      <c r="I790" s="120"/>
      <c r="J790" s="42"/>
      <c r="K790" s="124" t="str">
        <f>IF(AND($I790&gt;0,$J790&lt;&gt;"",$J790&gt;40000),WORKDAY.INTL($J790,INT(($I790+项目参数!$J$29-1)/项目参数!$J$29)-1,1,项目参数!$B$2:$B$200),"")</f>
        <v/>
      </c>
      <c r="L790" s="125" t="str">
        <f>IF(AND($M790&lt;&gt;"",$M790&gt;40000,$N790&lt;&gt;"",$N790&gt;40000),(1+NETWORKDAYS.INTL($M790,$N790,1,项目参数!$B$2:$B$200))*项目参数!$J$29,"")</f>
        <v/>
      </c>
      <c r="M790" s="42"/>
      <c r="N790" s="42"/>
      <c r="O790" s="61"/>
      <c r="P790" s="64"/>
      <c r="X790" s="102" t="b">
        <f t="shared" si="12"/>
        <v>0</v>
      </c>
    </row>
    <row r="791" spans="1:24">
      <c r="A791" s="8"/>
      <c r="B791" s="8"/>
      <c r="C791" s="8"/>
      <c r="D791" s="54"/>
      <c r="E791" s="8"/>
      <c r="F791" s="8"/>
      <c r="G791" s="8"/>
      <c r="H791" s="8"/>
      <c r="I791" s="120"/>
      <c r="J791" s="42"/>
      <c r="K791" s="124" t="str">
        <f>IF(AND($I791&gt;0,$J791&lt;&gt;"",$J791&gt;40000),WORKDAY.INTL($J791,INT(($I791+项目参数!$J$29-1)/项目参数!$J$29)-1,1,项目参数!$B$2:$B$200),"")</f>
        <v/>
      </c>
      <c r="L791" s="125" t="str">
        <f>IF(AND($M791&lt;&gt;"",$M791&gt;40000,$N791&lt;&gt;"",$N791&gt;40000),(1+NETWORKDAYS.INTL($M791,$N791,1,项目参数!$B$2:$B$200))*项目参数!$J$29,"")</f>
        <v/>
      </c>
      <c r="M791" s="42"/>
      <c r="N791" s="42"/>
      <c r="O791" s="61"/>
      <c r="P791" s="64"/>
      <c r="X791" s="102" t="b">
        <f t="shared" si="12"/>
        <v>0</v>
      </c>
    </row>
    <row r="792" spans="1:24">
      <c r="A792" s="8"/>
      <c r="B792" s="8"/>
      <c r="C792" s="8"/>
      <c r="D792" s="54"/>
      <c r="E792" s="8"/>
      <c r="F792" s="8"/>
      <c r="G792" s="8"/>
      <c r="H792" s="8"/>
      <c r="I792" s="120"/>
      <c r="J792" s="42"/>
      <c r="K792" s="124" t="str">
        <f>IF(AND($I792&gt;0,$J792&lt;&gt;"",$J792&gt;40000),WORKDAY.INTL($J792,INT(($I792+项目参数!$J$29-1)/项目参数!$J$29)-1,1,项目参数!$B$2:$B$200),"")</f>
        <v/>
      </c>
      <c r="L792" s="125" t="str">
        <f>IF(AND($M792&lt;&gt;"",$M792&gt;40000,$N792&lt;&gt;"",$N792&gt;40000),(1+NETWORKDAYS.INTL($M792,$N792,1,项目参数!$B$2:$B$200))*项目参数!$J$29,"")</f>
        <v/>
      </c>
      <c r="M792" s="42"/>
      <c r="N792" s="42"/>
      <c r="O792" s="61"/>
      <c r="P792" s="64"/>
      <c r="X792" s="102" t="b">
        <f t="shared" si="12"/>
        <v>0</v>
      </c>
    </row>
    <row r="793" spans="1:24">
      <c r="A793" s="8"/>
      <c r="B793" s="8"/>
      <c r="C793" s="8"/>
      <c r="D793" s="54"/>
      <c r="E793" s="8"/>
      <c r="F793" s="8"/>
      <c r="G793" s="8"/>
      <c r="H793" s="8"/>
      <c r="I793" s="120"/>
      <c r="J793" s="42"/>
      <c r="K793" s="124" t="str">
        <f>IF(AND($I793&gt;0,$J793&lt;&gt;"",$J793&gt;40000),WORKDAY.INTL($J793,INT(($I793+项目参数!$J$29-1)/项目参数!$J$29)-1,1,项目参数!$B$2:$B$200),"")</f>
        <v/>
      </c>
      <c r="L793" s="125" t="str">
        <f>IF(AND($M793&lt;&gt;"",$M793&gt;40000,$N793&lt;&gt;"",$N793&gt;40000),(1+NETWORKDAYS.INTL($M793,$N793,1,项目参数!$B$2:$B$200))*项目参数!$J$29,"")</f>
        <v/>
      </c>
      <c r="M793" s="42"/>
      <c r="N793" s="42"/>
      <c r="O793" s="61"/>
      <c r="P793" s="64"/>
      <c r="X793" s="102" t="b">
        <f t="shared" si="12"/>
        <v>0</v>
      </c>
    </row>
    <row r="794" spans="1:24">
      <c r="A794" s="8"/>
      <c r="B794" s="8"/>
      <c r="C794" s="8"/>
      <c r="D794" s="54"/>
      <c r="E794" s="8"/>
      <c r="F794" s="8"/>
      <c r="G794" s="8"/>
      <c r="H794" s="8"/>
      <c r="I794" s="120"/>
      <c r="J794" s="42"/>
      <c r="K794" s="124" t="str">
        <f>IF(AND($I794&gt;0,$J794&lt;&gt;"",$J794&gt;40000),WORKDAY.INTL($J794,INT(($I794+项目参数!$J$29-1)/项目参数!$J$29)-1,1,项目参数!$B$2:$B$200),"")</f>
        <v/>
      </c>
      <c r="L794" s="125" t="str">
        <f>IF(AND($M794&lt;&gt;"",$M794&gt;40000,$N794&lt;&gt;"",$N794&gt;40000),(1+NETWORKDAYS.INTL($M794,$N794,1,项目参数!$B$2:$B$200))*项目参数!$J$29,"")</f>
        <v/>
      </c>
      <c r="M794" s="42"/>
      <c r="N794" s="42"/>
      <c r="O794" s="61"/>
      <c r="P794" s="64"/>
      <c r="X794" s="102" t="b">
        <f t="shared" si="12"/>
        <v>0</v>
      </c>
    </row>
    <row r="795" spans="1:24">
      <c r="A795" s="8"/>
      <c r="B795" s="8"/>
      <c r="C795" s="8"/>
      <c r="D795" s="54"/>
      <c r="E795" s="8"/>
      <c r="F795" s="8"/>
      <c r="G795" s="8"/>
      <c r="H795" s="8"/>
      <c r="I795" s="120"/>
      <c r="J795" s="42"/>
      <c r="K795" s="124" t="str">
        <f>IF(AND($I795&gt;0,$J795&lt;&gt;"",$J795&gt;40000),WORKDAY.INTL($J795,INT(($I795+项目参数!$J$29-1)/项目参数!$J$29)-1,1,项目参数!$B$2:$B$200),"")</f>
        <v/>
      </c>
      <c r="L795" s="125" t="str">
        <f>IF(AND($M795&lt;&gt;"",$M795&gt;40000,$N795&lt;&gt;"",$N795&gt;40000),(1+NETWORKDAYS.INTL($M795,$N795,1,项目参数!$B$2:$B$200))*项目参数!$J$29,"")</f>
        <v/>
      </c>
      <c r="M795" s="42"/>
      <c r="N795" s="42"/>
      <c r="O795" s="61"/>
      <c r="P795" s="64"/>
      <c r="X795" s="102" t="b">
        <f t="shared" si="12"/>
        <v>0</v>
      </c>
    </row>
    <row r="796" spans="1:24">
      <c r="A796" s="8"/>
      <c r="B796" s="8"/>
      <c r="C796" s="8"/>
      <c r="D796" s="54"/>
      <c r="E796" s="8"/>
      <c r="F796" s="8"/>
      <c r="G796" s="8"/>
      <c r="H796" s="8"/>
      <c r="I796" s="120"/>
      <c r="J796" s="42"/>
      <c r="K796" s="124" t="str">
        <f>IF(AND($I796&gt;0,$J796&lt;&gt;"",$J796&gt;40000),WORKDAY.INTL($J796,INT(($I796+项目参数!$J$29-1)/项目参数!$J$29)-1,1,项目参数!$B$2:$B$200),"")</f>
        <v/>
      </c>
      <c r="L796" s="125" t="str">
        <f>IF(AND($M796&lt;&gt;"",$M796&gt;40000,$N796&lt;&gt;"",$N796&gt;40000),(1+NETWORKDAYS.INTL($M796,$N796,1,项目参数!$B$2:$B$200))*项目参数!$J$29,"")</f>
        <v/>
      </c>
      <c r="M796" s="42"/>
      <c r="N796" s="42"/>
      <c r="O796" s="61"/>
      <c r="P796" s="64"/>
      <c r="X796" s="102" t="b">
        <f t="shared" si="12"/>
        <v>0</v>
      </c>
    </row>
    <row r="797" spans="1:24">
      <c r="A797" s="8"/>
      <c r="B797" s="8"/>
      <c r="C797" s="8"/>
      <c r="D797" s="54"/>
      <c r="E797" s="8"/>
      <c r="F797" s="8"/>
      <c r="G797" s="8"/>
      <c r="H797" s="8"/>
      <c r="I797" s="120"/>
      <c r="J797" s="42"/>
      <c r="K797" s="124" t="str">
        <f>IF(AND($I797&gt;0,$J797&lt;&gt;"",$J797&gt;40000),WORKDAY.INTL($J797,INT(($I797+项目参数!$J$29-1)/项目参数!$J$29)-1,1,项目参数!$B$2:$B$200),"")</f>
        <v/>
      </c>
      <c r="L797" s="125" t="str">
        <f>IF(AND($M797&lt;&gt;"",$M797&gt;40000,$N797&lt;&gt;"",$N797&gt;40000),(1+NETWORKDAYS.INTL($M797,$N797,1,项目参数!$B$2:$B$200))*项目参数!$J$29,"")</f>
        <v/>
      </c>
      <c r="M797" s="42"/>
      <c r="N797" s="42"/>
      <c r="O797" s="61"/>
      <c r="P797" s="64"/>
      <c r="X797" s="102" t="b">
        <f t="shared" si="12"/>
        <v>0</v>
      </c>
    </row>
    <row r="798" spans="1:24">
      <c r="A798" s="8"/>
      <c r="B798" s="8"/>
      <c r="C798" s="8"/>
      <c r="D798" s="54"/>
      <c r="E798" s="8"/>
      <c r="F798" s="8"/>
      <c r="G798" s="8"/>
      <c r="H798" s="8"/>
      <c r="I798" s="120"/>
      <c r="J798" s="42"/>
      <c r="K798" s="124" t="str">
        <f>IF(AND($I798&gt;0,$J798&lt;&gt;"",$J798&gt;40000),WORKDAY.INTL($J798,INT(($I798+项目参数!$J$29-1)/项目参数!$J$29)-1,1,项目参数!$B$2:$B$200),"")</f>
        <v/>
      </c>
      <c r="L798" s="125" t="str">
        <f>IF(AND($M798&lt;&gt;"",$M798&gt;40000,$N798&lt;&gt;"",$N798&gt;40000),(1+NETWORKDAYS.INTL($M798,$N798,1,项目参数!$B$2:$B$200))*项目参数!$J$29,"")</f>
        <v/>
      </c>
      <c r="M798" s="42"/>
      <c r="N798" s="42"/>
      <c r="O798" s="61"/>
      <c r="P798" s="64"/>
      <c r="X798" s="102" t="b">
        <f t="shared" si="12"/>
        <v>0</v>
      </c>
    </row>
    <row r="799" spans="1:24">
      <c r="A799" s="8"/>
      <c r="B799" s="8"/>
      <c r="C799" s="8"/>
      <c r="D799" s="54"/>
      <c r="E799" s="8"/>
      <c r="F799" s="8"/>
      <c r="G799" s="8"/>
      <c r="H799" s="8"/>
      <c r="I799" s="120"/>
      <c r="J799" s="42"/>
      <c r="K799" s="124" t="str">
        <f>IF(AND($I799&gt;0,$J799&lt;&gt;"",$J799&gt;40000),WORKDAY.INTL($J799,INT(($I799+项目参数!$J$29-1)/项目参数!$J$29)-1,1,项目参数!$B$2:$B$200),"")</f>
        <v/>
      </c>
      <c r="L799" s="125" t="str">
        <f>IF(AND($M799&lt;&gt;"",$M799&gt;40000,$N799&lt;&gt;"",$N799&gt;40000),(1+NETWORKDAYS.INTL($M799,$N799,1,项目参数!$B$2:$B$200))*项目参数!$J$29,"")</f>
        <v/>
      </c>
      <c r="M799" s="42"/>
      <c r="N799" s="42"/>
      <c r="O799" s="61"/>
      <c r="P799" s="64"/>
      <c r="X799" s="102" t="b">
        <f t="shared" si="12"/>
        <v>0</v>
      </c>
    </row>
    <row r="800" spans="1:24">
      <c r="A800" s="8"/>
      <c r="B800" s="8"/>
      <c r="C800" s="8"/>
      <c r="D800" s="54"/>
      <c r="E800" s="8"/>
      <c r="F800" s="8"/>
      <c r="G800" s="8"/>
      <c r="H800" s="8"/>
      <c r="I800" s="120"/>
      <c r="J800" s="42"/>
      <c r="K800" s="124" t="str">
        <f>IF(AND($I800&gt;0,$J800&lt;&gt;"",$J800&gt;40000),WORKDAY.INTL($J800,INT(($I800+项目参数!$J$29-1)/项目参数!$J$29)-1,1,项目参数!$B$2:$B$200),"")</f>
        <v/>
      </c>
      <c r="L800" s="125" t="str">
        <f>IF(AND($M800&lt;&gt;"",$M800&gt;40000,$N800&lt;&gt;"",$N800&gt;40000),(1+NETWORKDAYS.INTL($M800,$N800,1,项目参数!$B$2:$B$200))*项目参数!$J$29,"")</f>
        <v/>
      </c>
      <c r="M800" s="42"/>
      <c r="N800" s="42"/>
      <c r="O800" s="61"/>
      <c r="P800" s="64"/>
      <c r="X800" s="102" t="b">
        <f t="shared" si="12"/>
        <v>0</v>
      </c>
    </row>
    <row r="801" spans="1:24">
      <c r="A801" s="8"/>
      <c r="B801" s="8"/>
      <c r="C801" s="8"/>
      <c r="D801" s="54"/>
      <c r="E801" s="8"/>
      <c r="F801" s="8"/>
      <c r="G801" s="8"/>
      <c r="H801" s="8"/>
      <c r="I801" s="120"/>
      <c r="J801" s="42"/>
      <c r="K801" s="124" t="str">
        <f>IF(AND($I801&gt;0,$J801&lt;&gt;"",$J801&gt;40000),WORKDAY.INTL($J801,INT(($I801+项目参数!$J$29-1)/项目参数!$J$29)-1,1,项目参数!$B$2:$B$200),"")</f>
        <v/>
      </c>
      <c r="L801" s="125" t="str">
        <f>IF(AND($M801&lt;&gt;"",$M801&gt;40000,$N801&lt;&gt;"",$N801&gt;40000),(1+NETWORKDAYS.INTL($M801,$N801,1,项目参数!$B$2:$B$200))*项目参数!$J$29,"")</f>
        <v/>
      </c>
      <c r="M801" s="42"/>
      <c r="N801" s="42"/>
      <c r="O801" s="61"/>
      <c r="P801" s="64"/>
      <c r="X801" s="102" t="b">
        <f t="shared" si="12"/>
        <v>0</v>
      </c>
    </row>
    <row r="802" spans="1:24">
      <c r="A802" s="8"/>
      <c r="B802" s="8"/>
      <c r="C802" s="8"/>
      <c r="D802" s="54"/>
      <c r="E802" s="8"/>
      <c r="F802" s="8"/>
      <c r="G802" s="8"/>
      <c r="H802" s="8"/>
      <c r="I802" s="120"/>
      <c r="J802" s="42"/>
      <c r="K802" s="124" t="str">
        <f>IF(AND($I802&gt;0,$J802&lt;&gt;"",$J802&gt;40000),WORKDAY.INTL($J802,INT(($I802+项目参数!$J$29-1)/项目参数!$J$29)-1,1,项目参数!$B$2:$B$200),"")</f>
        <v/>
      </c>
      <c r="L802" s="125" t="str">
        <f>IF(AND($M802&lt;&gt;"",$M802&gt;40000,$N802&lt;&gt;"",$N802&gt;40000),(1+NETWORKDAYS.INTL($M802,$N802,1,项目参数!$B$2:$B$200))*项目参数!$J$29,"")</f>
        <v/>
      </c>
      <c r="M802" s="42"/>
      <c r="N802" s="42"/>
      <c r="O802" s="61"/>
      <c r="P802" s="64"/>
      <c r="X802" s="102" t="b">
        <f t="shared" si="12"/>
        <v>0</v>
      </c>
    </row>
    <row r="803" spans="1:24">
      <c r="A803" s="8"/>
      <c r="B803" s="8"/>
      <c r="C803" s="8"/>
      <c r="D803" s="54"/>
      <c r="E803" s="8"/>
      <c r="F803" s="8"/>
      <c r="G803" s="8"/>
      <c r="H803" s="8"/>
      <c r="I803" s="120"/>
      <c r="J803" s="42"/>
      <c r="K803" s="124" t="str">
        <f>IF(AND($I803&gt;0,$J803&lt;&gt;"",$J803&gt;40000),WORKDAY.INTL($J803,INT(($I803+项目参数!$J$29-1)/项目参数!$J$29)-1,1,项目参数!$B$2:$B$200),"")</f>
        <v/>
      </c>
      <c r="L803" s="125" t="str">
        <f>IF(AND($M803&lt;&gt;"",$M803&gt;40000,$N803&lt;&gt;"",$N803&gt;40000),(1+NETWORKDAYS.INTL($M803,$N803,1,项目参数!$B$2:$B$200))*项目参数!$J$29,"")</f>
        <v/>
      </c>
      <c r="M803" s="42"/>
      <c r="N803" s="42"/>
      <c r="O803" s="61"/>
      <c r="P803" s="64"/>
      <c r="X803" s="102" t="b">
        <f t="shared" si="12"/>
        <v>0</v>
      </c>
    </row>
    <row r="804" spans="1:24">
      <c r="A804" s="8"/>
      <c r="B804" s="8"/>
      <c r="C804" s="8"/>
      <c r="D804" s="54"/>
      <c r="E804" s="8"/>
      <c r="F804" s="8"/>
      <c r="G804" s="8"/>
      <c r="H804" s="8"/>
      <c r="I804" s="120"/>
      <c r="J804" s="42"/>
      <c r="K804" s="124" t="str">
        <f>IF(AND($I804&gt;0,$J804&lt;&gt;"",$J804&gt;40000),WORKDAY.INTL($J804,INT(($I804+项目参数!$J$29-1)/项目参数!$J$29)-1,1,项目参数!$B$2:$B$200),"")</f>
        <v/>
      </c>
      <c r="L804" s="125" t="str">
        <f>IF(AND($M804&lt;&gt;"",$M804&gt;40000,$N804&lt;&gt;"",$N804&gt;40000),(1+NETWORKDAYS.INTL($M804,$N804,1,项目参数!$B$2:$B$200))*项目参数!$J$29,"")</f>
        <v/>
      </c>
      <c r="M804" s="42"/>
      <c r="N804" s="42"/>
      <c r="O804" s="61"/>
      <c r="P804" s="64"/>
      <c r="X804" s="102" t="b">
        <f t="shared" si="12"/>
        <v>0</v>
      </c>
    </row>
    <row r="805" spans="1:24">
      <c r="A805" s="8"/>
      <c r="B805" s="8"/>
      <c r="C805" s="8"/>
      <c r="D805" s="54"/>
      <c r="E805" s="8"/>
      <c r="F805" s="8"/>
      <c r="G805" s="8"/>
      <c r="H805" s="8"/>
      <c r="I805" s="120"/>
      <c r="J805" s="42"/>
      <c r="K805" s="124" t="str">
        <f>IF(AND($I805&gt;0,$J805&lt;&gt;"",$J805&gt;40000),WORKDAY.INTL($J805,INT(($I805+项目参数!$J$29-1)/项目参数!$J$29)-1,1,项目参数!$B$2:$B$200),"")</f>
        <v/>
      </c>
      <c r="L805" s="125" t="str">
        <f>IF(AND($M805&lt;&gt;"",$M805&gt;40000,$N805&lt;&gt;"",$N805&gt;40000),(1+NETWORKDAYS.INTL($M805,$N805,1,项目参数!$B$2:$B$200))*项目参数!$J$29,"")</f>
        <v/>
      </c>
      <c r="M805" s="42"/>
      <c r="N805" s="42"/>
      <c r="O805" s="61"/>
      <c r="P805" s="64"/>
      <c r="X805" s="102" t="b">
        <f t="shared" si="12"/>
        <v>0</v>
      </c>
    </row>
    <row r="806" spans="1:24">
      <c r="A806" s="8"/>
      <c r="B806" s="8"/>
      <c r="C806" s="8"/>
      <c r="D806" s="54"/>
      <c r="E806" s="8"/>
      <c r="F806" s="8"/>
      <c r="G806" s="8"/>
      <c r="H806" s="8"/>
      <c r="I806" s="120"/>
      <c r="J806" s="42"/>
      <c r="K806" s="124" t="str">
        <f>IF(AND($I806&gt;0,$J806&lt;&gt;"",$J806&gt;40000),WORKDAY.INTL($J806,INT(($I806+项目参数!$J$29-1)/项目参数!$J$29)-1,1,项目参数!$B$2:$B$200),"")</f>
        <v/>
      </c>
      <c r="L806" s="125" t="str">
        <f>IF(AND($M806&lt;&gt;"",$M806&gt;40000,$N806&lt;&gt;"",$N806&gt;40000),(1+NETWORKDAYS.INTL($M806,$N806,1,项目参数!$B$2:$B$200))*项目参数!$J$29,"")</f>
        <v/>
      </c>
      <c r="M806" s="42"/>
      <c r="N806" s="42"/>
      <c r="O806" s="61"/>
      <c r="P806" s="64"/>
      <c r="X806" s="102" t="b">
        <f t="shared" si="12"/>
        <v>0</v>
      </c>
    </row>
    <row r="807" spans="1:24">
      <c r="A807" s="8"/>
      <c r="B807" s="8"/>
      <c r="C807" s="8"/>
      <c r="D807" s="54"/>
      <c r="E807" s="8"/>
      <c r="F807" s="8"/>
      <c r="G807" s="8"/>
      <c r="H807" s="8"/>
      <c r="I807" s="120"/>
      <c r="J807" s="42"/>
      <c r="K807" s="124" t="str">
        <f>IF(AND($I807&gt;0,$J807&lt;&gt;"",$J807&gt;40000),WORKDAY.INTL($J807,INT(($I807+项目参数!$J$29-1)/项目参数!$J$29)-1,1,项目参数!$B$2:$B$200),"")</f>
        <v/>
      </c>
      <c r="L807" s="125" t="str">
        <f>IF(AND($M807&lt;&gt;"",$M807&gt;40000,$N807&lt;&gt;"",$N807&gt;40000),(1+NETWORKDAYS.INTL($M807,$N807,1,项目参数!$B$2:$B$200))*项目参数!$J$29,"")</f>
        <v/>
      </c>
      <c r="M807" s="42"/>
      <c r="N807" s="42"/>
      <c r="O807" s="61"/>
      <c r="P807" s="64"/>
      <c r="X807" s="102" t="b">
        <f t="shared" si="12"/>
        <v>0</v>
      </c>
    </row>
    <row r="808" spans="1:24">
      <c r="A808" s="8"/>
      <c r="B808" s="8"/>
      <c r="C808" s="8"/>
      <c r="D808" s="54"/>
      <c r="E808" s="8"/>
      <c r="F808" s="8"/>
      <c r="G808" s="8"/>
      <c r="H808" s="8"/>
      <c r="I808" s="120"/>
      <c r="J808" s="42"/>
      <c r="K808" s="124" t="str">
        <f>IF(AND($I808&gt;0,$J808&lt;&gt;"",$J808&gt;40000),WORKDAY.INTL($J808,INT(($I808+项目参数!$J$29-1)/项目参数!$J$29)-1,1,项目参数!$B$2:$B$200),"")</f>
        <v/>
      </c>
      <c r="L808" s="125" t="str">
        <f>IF(AND($M808&lt;&gt;"",$M808&gt;40000,$N808&lt;&gt;"",$N808&gt;40000),(1+NETWORKDAYS.INTL($M808,$N808,1,项目参数!$B$2:$B$200))*项目参数!$J$29,"")</f>
        <v/>
      </c>
      <c r="M808" s="42"/>
      <c r="N808" s="42"/>
      <c r="O808" s="61"/>
      <c r="P808" s="64"/>
      <c r="X808" s="102" t="b">
        <f t="shared" si="12"/>
        <v>0</v>
      </c>
    </row>
    <row r="809" spans="1:24">
      <c r="A809" s="8"/>
      <c r="B809" s="8"/>
      <c r="C809" s="8"/>
      <c r="D809" s="54"/>
      <c r="E809" s="8"/>
      <c r="F809" s="8"/>
      <c r="G809" s="8"/>
      <c r="H809" s="8"/>
      <c r="I809" s="120"/>
      <c r="J809" s="42"/>
      <c r="K809" s="124" t="str">
        <f>IF(AND($I809&gt;0,$J809&lt;&gt;"",$J809&gt;40000),WORKDAY.INTL($J809,INT(($I809+项目参数!$J$29-1)/项目参数!$J$29)-1,1,项目参数!$B$2:$B$200),"")</f>
        <v/>
      </c>
      <c r="L809" s="125" t="str">
        <f>IF(AND($M809&lt;&gt;"",$M809&gt;40000,$N809&lt;&gt;"",$N809&gt;40000),(1+NETWORKDAYS.INTL($M809,$N809,1,项目参数!$B$2:$B$200))*项目参数!$J$29,"")</f>
        <v/>
      </c>
      <c r="M809" s="42"/>
      <c r="N809" s="42"/>
      <c r="O809" s="61"/>
      <c r="P809" s="64"/>
      <c r="X809" s="102" t="b">
        <f t="shared" si="12"/>
        <v>0</v>
      </c>
    </row>
    <row r="810" spans="1:24">
      <c r="A810" s="8"/>
      <c r="B810" s="8"/>
      <c r="C810" s="8"/>
      <c r="D810" s="54"/>
      <c r="E810" s="8"/>
      <c r="F810" s="8"/>
      <c r="G810" s="8"/>
      <c r="H810" s="8"/>
      <c r="I810" s="120"/>
      <c r="J810" s="42"/>
      <c r="K810" s="124" t="str">
        <f>IF(AND($I810&gt;0,$J810&lt;&gt;"",$J810&gt;40000),WORKDAY.INTL($J810,INT(($I810+项目参数!$J$29-1)/项目参数!$J$29)-1,1,项目参数!$B$2:$B$200),"")</f>
        <v/>
      </c>
      <c r="L810" s="125" t="str">
        <f>IF(AND($M810&lt;&gt;"",$M810&gt;40000,$N810&lt;&gt;"",$N810&gt;40000),(1+NETWORKDAYS.INTL($M810,$N810,1,项目参数!$B$2:$B$200))*项目参数!$J$29,"")</f>
        <v/>
      </c>
      <c r="M810" s="42"/>
      <c r="N810" s="42"/>
      <c r="O810" s="61"/>
      <c r="P810" s="64"/>
      <c r="X810" s="102" t="b">
        <f t="shared" si="12"/>
        <v>0</v>
      </c>
    </row>
    <row r="811" spans="1:24">
      <c r="A811" s="8"/>
      <c r="B811" s="8"/>
      <c r="C811" s="8"/>
      <c r="D811" s="54"/>
      <c r="E811" s="8"/>
      <c r="F811" s="8"/>
      <c r="G811" s="8"/>
      <c r="H811" s="8"/>
      <c r="I811" s="120"/>
      <c r="J811" s="42"/>
      <c r="K811" s="124" t="str">
        <f>IF(AND($I811&gt;0,$J811&lt;&gt;"",$J811&gt;40000),WORKDAY.INTL($J811,INT(($I811+项目参数!$J$29-1)/项目参数!$J$29)-1,1,项目参数!$B$2:$B$200),"")</f>
        <v/>
      </c>
      <c r="L811" s="125" t="str">
        <f>IF(AND($M811&lt;&gt;"",$M811&gt;40000,$N811&lt;&gt;"",$N811&gt;40000),(1+NETWORKDAYS.INTL($M811,$N811,1,项目参数!$B$2:$B$200))*项目参数!$J$29,"")</f>
        <v/>
      </c>
      <c r="M811" s="42"/>
      <c r="N811" s="42"/>
      <c r="O811" s="61"/>
      <c r="P811" s="64"/>
      <c r="X811" s="102" t="b">
        <f t="shared" si="12"/>
        <v>0</v>
      </c>
    </row>
    <row r="812" spans="1:24">
      <c r="A812" s="8"/>
      <c r="B812" s="8"/>
      <c r="C812" s="8"/>
      <c r="D812" s="54"/>
      <c r="E812" s="8"/>
      <c r="F812" s="8"/>
      <c r="G812" s="8"/>
      <c r="H812" s="8"/>
      <c r="I812" s="120"/>
      <c r="J812" s="42"/>
      <c r="K812" s="124" t="str">
        <f>IF(AND($I812&gt;0,$J812&lt;&gt;"",$J812&gt;40000),WORKDAY.INTL($J812,INT(($I812+项目参数!$J$29-1)/项目参数!$J$29)-1,1,项目参数!$B$2:$B$200),"")</f>
        <v/>
      </c>
      <c r="L812" s="125" t="str">
        <f>IF(AND($M812&lt;&gt;"",$M812&gt;40000,$N812&lt;&gt;"",$N812&gt;40000),(1+NETWORKDAYS.INTL($M812,$N812,1,项目参数!$B$2:$B$200))*项目参数!$J$29,"")</f>
        <v/>
      </c>
      <c r="M812" s="42"/>
      <c r="N812" s="42"/>
      <c r="O812" s="61"/>
      <c r="P812" s="64"/>
      <c r="X812" s="102" t="b">
        <f t="shared" si="12"/>
        <v>0</v>
      </c>
    </row>
    <row r="813" spans="1:24">
      <c r="A813" s="8"/>
      <c r="B813" s="8"/>
      <c r="C813" s="8"/>
      <c r="D813" s="54"/>
      <c r="E813" s="8"/>
      <c r="F813" s="8"/>
      <c r="G813" s="8"/>
      <c r="H813" s="8"/>
      <c r="I813" s="120"/>
      <c r="J813" s="42"/>
      <c r="K813" s="124" t="str">
        <f>IF(AND($I813&gt;0,$J813&lt;&gt;"",$J813&gt;40000),WORKDAY.INTL($J813,INT(($I813+项目参数!$J$29-1)/项目参数!$J$29)-1,1,项目参数!$B$2:$B$200),"")</f>
        <v/>
      </c>
      <c r="L813" s="125" t="str">
        <f>IF(AND($M813&lt;&gt;"",$M813&gt;40000,$N813&lt;&gt;"",$N813&gt;40000),(1+NETWORKDAYS.INTL($M813,$N813,1,项目参数!$B$2:$B$200))*项目参数!$J$29,"")</f>
        <v/>
      </c>
      <c r="M813" s="42"/>
      <c r="N813" s="42"/>
      <c r="O813" s="61"/>
      <c r="P813" s="64"/>
      <c r="X813" s="102" t="b">
        <f t="shared" si="12"/>
        <v>0</v>
      </c>
    </row>
    <row r="814" spans="1:24">
      <c r="A814" s="8"/>
      <c r="B814" s="8"/>
      <c r="C814" s="8"/>
      <c r="D814" s="54"/>
      <c r="E814" s="8"/>
      <c r="F814" s="8"/>
      <c r="G814" s="8"/>
      <c r="H814" s="8"/>
      <c r="I814" s="120"/>
      <c r="J814" s="42"/>
      <c r="K814" s="124" t="str">
        <f>IF(AND($I814&gt;0,$J814&lt;&gt;"",$J814&gt;40000),WORKDAY.INTL($J814,INT(($I814+项目参数!$J$29-1)/项目参数!$J$29)-1,1,项目参数!$B$2:$B$200),"")</f>
        <v/>
      </c>
      <c r="L814" s="125" t="str">
        <f>IF(AND($M814&lt;&gt;"",$M814&gt;40000,$N814&lt;&gt;"",$N814&gt;40000),(1+NETWORKDAYS.INTL($M814,$N814,1,项目参数!$B$2:$B$200))*项目参数!$J$29,"")</f>
        <v/>
      </c>
      <c r="M814" s="42"/>
      <c r="N814" s="42"/>
      <c r="O814" s="61"/>
      <c r="P814" s="64"/>
      <c r="X814" s="102" t="b">
        <f t="shared" si="12"/>
        <v>0</v>
      </c>
    </row>
    <row r="815" spans="1:24">
      <c r="A815" s="8"/>
      <c r="B815" s="8"/>
      <c r="C815" s="8"/>
      <c r="D815" s="54"/>
      <c r="E815" s="8"/>
      <c r="F815" s="8"/>
      <c r="G815" s="8"/>
      <c r="H815" s="8"/>
      <c r="I815" s="120"/>
      <c r="J815" s="42"/>
      <c r="K815" s="124" t="str">
        <f>IF(AND($I815&gt;0,$J815&lt;&gt;"",$J815&gt;40000),WORKDAY.INTL($J815,INT(($I815+项目参数!$J$29-1)/项目参数!$J$29)-1,1,项目参数!$B$2:$B$200),"")</f>
        <v/>
      </c>
      <c r="L815" s="125" t="str">
        <f>IF(AND($M815&lt;&gt;"",$M815&gt;40000,$N815&lt;&gt;"",$N815&gt;40000),(1+NETWORKDAYS.INTL($M815,$N815,1,项目参数!$B$2:$B$200))*项目参数!$J$29,"")</f>
        <v/>
      </c>
      <c r="M815" s="42"/>
      <c r="N815" s="42"/>
      <c r="O815" s="61"/>
      <c r="P815" s="64"/>
      <c r="X815" s="102" t="b">
        <f t="shared" si="12"/>
        <v>0</v>
      </c>
    </row>
    <row r="816" spans="1:24">
      <c r="A816" s="8"/>
      <c r="B816" s="8"/>
      <c r="C816" s="8"/>
      <c r="D816" s="54"/>
      <c r="E816" s="8"/>
      <c r="F816" s="8"/>
      <c r="G816" s="8"/>
      <c r="H816" s="8"/>
      <c r="I816" s="120"/>
      <c r="J816" s="42"/>
      <c r="K816" s="124" t="str">
        <f>IF(AND($I816&gt;0,$J816&lt;&gt;"",$J816&gt;40000),WORKDAY.INTL($J816,INT(($I816+项目参数!$J$29-1)/项目参数!$J$29)-1,1,项目参数!$B$2:$B$200),"")</f>
        <v/>
      </c>
      <c r="L816" s="125" t="str">
        <f>IF(AND($M816&lt;&gt;"",$M816&gt;40000,$N816&lt;&gt;"",$N816&gt;40000),(1+NETWORKDAYS.INTL($M816,$N816,1,项目参数!$B$2:$B$200))*项目参数!$J$29,"")</f>
        <v/>
      </c>
      <c r="M816" s="42"/>
      <c r="N816" s="42"/>
      <c r="O816" s="61"/>
      <c r="P816" s="64"/>
      <c r="X816" s="102" t="b">
        <f t="shared" si="12"/>
        <v>0</v>
      </c>
    </row>
    <row r="817" spans="1:24">
      <c r="A817" s="8"/>
      <c r="B817" s="8"/>
      <c r="C817" s="8"/>
      <c r="D817" s="54"/>
      <c r="E817" s="8"/>
      <c r="F817" s="8"/>
      <c r="G817" s="8"/>
      <c r="H817" s="8"/>
      <c r="I817" s="120"/>
      <c r="J817" s="42"/>
      <c r="K817" s="124" t="str">
        <f>IF(AND($I817&gt;0,$J817&lt;&gt;"",$J817&gt;40000),WORKDAY.INTL($J817,INT(($I817+项目参数!$J$29-1)/项目参数!$J$29)-1,1,项目参数!$B$2:$B$200),"")</f>
        <v/>
      </c>
      <c r="L817" s="125" t="str">
        <f>IF(AND($M817&lt;&gt;"",$M817&gt;40000,$N817&lt;&gt;"",$N817&gt;40000),(1+NETWORKDAYS.INTL($M817,$N817,1,项目参数!$B$2:$B$200))*项目参数!$J$29,"")</f>
        <v/>
      </c>
      <c r="M817" s="42"/>
      <c r="N817" s="42"/>
      <c r="O817" s="61"/>
      <c r="P817" s="64"/>
      <c r="X817" s="102" t="b">
        <f t="shared" si="12"/>
        <v>0</v>
      </c>
    </row>
    <row r="818" spans="1:24">
      <c r="A818" s="8"/>
      <c r="B818" s="8"/>
      <c r="C818" s="8"/>
      <c r="D818" s="54"/>
      <c r="E818" s="8"/>
      <c r="F818" s="8"/>
      <c r="G818" s="8"/>
      <c r="H818" s="8"/>
      <c r="I818" s="120"/>
      <c r="J818" s="42"/>
      <c r="K818" s="124" t="str">
        <f>IF(AND($I818&gt;0,$J818&lt;&gt;"",$J818&gt;40000),WORKDAY.INTL($J818,INT(($I818+项目参数!$J$29-1)/项目参数!$J$29)-1,1,项目参数!$B$2:$B$200),"")</f>
        <v/>
      </c>
      <c r="L818" s="125" t="str">
        <f>IF(AND($M818&lt;&gt;"",$M818&gt;40000,$N818&lt;&gt;"",$N818&gt;40000),(1+NETWORKDAYS.INTL($M818,$N818,1,项目参数!$B$2:$B$200))*项目参数!$J$29,"")</f>
        <v/>
      </c>
      <c r="M818" s="42"/>
      <c r="N818" s="42"/>
      <c r="O818" s="61"/>
      <c r="P818" s="64"/>
      <c r="X818" s="102" t="b">
        <f t="shared" si="12"/>
        <v>0</v>
      </c>
    </row>
    <row r="819" spans="1:24">
      <c r="A819" s="8"/>
      <c r="B819" s="8"/>
      <c r="C819" s="8"/>
      <c r="D819" s="54"/>
      <c r="E819" s="8"/>
      <c r="F819" s="8"/>
      <c r="G819" s="8"/>
      <c r="H819" s="8"/>
      <c r="I819" s="120"/>
      <c r="J819" s="42"/>
      <c r="K819" s="124" t="str">
        <f>IF(AND($I819&gt;0,$J819&lt;&gt;"",$J819&gt;40000),WORKDAY.INTL($J819,INT(($I819+项目参数!$J$29-1)/项目参数!$J$29)-1,1,项目参数!$B$2:$B$200),"")</f>
        <v/>
      </c>
      <c r="L819" s="125" t="str">
        <f>IF(AND($M819&lt;&gt;"",$M819&gt;40000,$N819&lt;&gt;"",$N819&gt;40000),(1+NETWORKDAYS.INTL($M819,$N819,1,项目参数!$B$2:$B$200))*项目参数!$J$29,"")</f>
        <v/>
      </c>
      <c r="M819" s="42"/>
      <c r="N819" s="42"/>
      <c r="O819" s="61"/>
      <c r="P819" s="64"/>
      <c r="X819" s="102" t="b">
        <f t="shared" si="12"/>
        <v>0</v>
      </c>
    </row>
    <row r="820" spans="1:24">
      <c r="A820" s="8"/>
      <c r="B820" s="8"/>
      <c r="C820" s="8"/>
      <c r="D820" s="54"/>
      <c r="E820" s="8"/>
      <c r="F820" s="8"/>
      <c r="G820" s="8"/>
      <c r="H820" s="8"/>
      <c r="I820" s="120"/>
      <c r="J820" s="42"/>
      <c r="K820" s="124" t="str">
        <f>IF(AND($I820&gt;0,$J820&lt;&gt;"",$J820&gt;40000),WORKDAY.INTL($J820,INT(($I820+项目参数!$J$29-1)/项目参数!$J$29)-1,1,项目参数!$B$2:$B$200),"")</f>
        <v/>
      </c>
      <c r="L820" s="125" t="str">
        <f>IF(AND($M820&lt;&gt;"",$M820&gt;40000,$N820&lt;&gt;"",$N820&gt;40000),(1+NETWORKDAYS.INTL($M820,$N820,1,项目参数!$B$2:$B$200))*项目参数!$J$29,"")</f>
        <v/>
      </c>
      <c r="M820" s="42"/>
      <c r="N820" s="42"/>
      <c r="O820" s="61"/>
      <c r="P820" s="64"/>
      <c r="X820" s="102" t="b">
        <f t="shared" si="12"/>
        <v>0</v>
      </c>
    </row>
    <row r="821" spans="1:24">
      <c r="A821" s="8"/>
      <c r="B821" s="8"/>
      <c r="C821" s="8"/>
      <c r="D821" s="54"/>
      <c r="E821" s="8"/>
      <c r="F821" s="8"/>
      <c r="G821" s="8"/>
      <c r="H821" s="8"/>
      <c r="I821" s="120"/>
      <c r="J821" s="42"/>
      <c r="K821" s="124" t="str">
        <f>IF(AND($I821&gt;0,$J821&lt;&gt;"",$J821&gt;40000),WORKDAY.INTL($J821,INT(($I821+项目参数!$J$29-1)/项目参数!$J$29)-1,1,项目参数!$B$2:$B$200),"")</f>
        <v/>
      </c>
      <c r="L821" s="125" t="str">
        <f>IF(AND($M821&lt;&gt;"",$M821&gt;40000,$N821&lt;&gt;"",$N821&gt;40000),(1+NETWORKDAYS.INTL($M821,$N821,1,项目参数!$B$2:$B$200))*项目参数!$J$29,"")</f>
        <v/>
      </c>
      <c r="M821" s="42"/>
      <c r="N821" s="42"/>
      <c r="O821" s="61"/>
      <c r="P821" s="64"/>
      <c r="X821" s="102" t="b">
        <f t="shared" si="12"/>
        <v>0</v>
      </c>
    </row>
    <row r="822" spans="1:24">
      <c r="A822" s="8"/>
      <c r="B822" s="8"/>
      <c r="C822" s="8"/>
      <c r="D822" s="54"/>
      <c r="E822" s="8"/>
      <c r="F822" s="8"/>
      <c r="G822" s="8"/>
      <c r="H822" s="8"/>
      <c r="I822" s="120"/>
      <c r="J822" s="42"/>
      <c r="K822" s="124" t="str">
        <f>IF(AND($I822&gt;0,$J822&lt;&gt;"",$J822&gt;40000),WORKDAY.INTL($J822,INT(($I822+项目参数!$J$29-1)/项目参数!$J$29)-1,1,项目参数!$B$2:$B$200),"")</f>
        <v/>
      </c>
      <c r="L822" s="125" t="str">
        <f>IF(AND($M822&lt;&gt;"",$M822&gt;40000,$N822&lt;&gt;"",$N822&gt;40000),(1+NETWORKDAYS.INTL($M822,$N822,1,项目参数!$B$2:$B$200))*项目参数!$J$29,"")</f>
        <v/>
      </c>
      <c r="M822" s="42"/>
      <c r="N822" s="42"/>
      <c r="O822" s="61"/>
      <c r="P822" s="64"/>
      <c r="X822" s="102" t="b">
        <f t="shared" si="12"/>
        <v>0</v>
      </c>
    </row>
    <row r="823" spans="1:24">
      <c r="A823" s="8"/>
      <c r="B823" s="8"/>
      <c r="C823" s="8"/>
      <c r="D823" s="54"/>
      <c r="E823" s="8"/>
      <c r="F823" s="8"/>
      <c r="G823" s="8"/>
      <c r="H823" s="8"/>
      <c r="I823" s="120"/>
      <c r="J823" s="42"/>
      <c r="K823" s="124" t="str">
        <f>IF(AND($I823&gt;0,$J823&lt;&gt;"",$J823&gt;40000),WORKDAY.INTL($J823,INT(($I823+项目参数!$J$29-1)/项目参数!$J$29)-1,1,项目参数!$B$2:$B$200),"")</f>
        <v/>
      </c>
      <c r="L823" s="125" t="str">
        <f>IF(AND($M823&lt;&gt;"",$M823&gt;40000,$N823&lt;&gt;"",$N823&gt;40000),(1+NETWORKDAYS.INTL($M823,$N823,1,项目参数!$B$2:$B$200))*项目参数!$J$29,"")</f>
        <v/>
      </c>
      <c r="M823" s="42"/>
      <c r="N823" s="42"/>
      <c r="O823" s="61"/>
      <c r="P823" s="64"/>
      <c r="X823" s="102" t="b">
        <f t="shared" si="12"/>
        <v>0</v>
      </c>
    </row>
    <row r="824" spans="1:24">
      <c r="A824" s="8"/>
      <c r="B824" s="8"/>
      <c r="C824" s="8"/>
      <c r="D824" s="54"/>
      <c r="E824" s="8"/>
      <c r="F824" s="8"/>
      <c r="G824" s="8"/>
      <c r="H824" s="8"/>
      <c r="I824" s="120"/>
      <c r="J824" s="42"/>
      <c r="K824" s="124" t="str">
        <f>IF(AND($I824&gt;0,$J824&lt;&gt;"",$J824&gt;40000),WORKDAY.INTL($J824,INT(($I824+项目参数!$J$29-1)/项目参数!$J$29)-1,1,项目参数!$B$2:$B$200),"")</f>
        <v/>
      </c>
      <c r="L824" s="125" t="str">
        <f>IF(AND($M824&lt;&gt;"",$M824&gt;40000,$N824&lt;&gt;"",$N824&gt;40000),(1+NETWORKDAYS.INTL($M824,$N824,1,项目参数!$B$2:$B$200))*项目参数!$J$29,"")</f>
        <v/>
      </c>
      <c r="M824" s="42"/>
      <c r="N824" s="42"/>
      <c r="O824" s="61"/>
      <c r="P824" s="64"/>
      <c r="X824" s="102" t="b">
        <f t="shared" si="12"/>
        <v>0</v>
      </c>
    </row>
    <row r="825" spans="1:24">
      <c r="A825" s="8"/>
      <c r="B825" s="8"/>
      <c r="C825" s="8"/>
      <c r="D825" s="54"/>
      <c r="E825" s="8"/>
      <c r="F825" s="8"/>
      <c r="G825" s="8"/>
      <c r="H825" s="8"/>
      <c r="I825" s="120"/>
      <c r="J825" s="42"/>
      <c r="K825" s="124" t="str">
        <f>IF(AND($I825&gt;0,$J825&lt;&gt;"",$J825&gt;40000),WORKDAY.INTL($J825,INT(($I825+项目参数!$J$29-1)/项目参数!$J$29)-1,1,项目参数!$B$2:$B$200),"")</f>
        <v/>
      </c>
      <c r="L825" s="125" t="str">
        <f>IF(AND($M825&lt;&gt;"",$M825&gt;40000,$N825&lt;&gt;"",$N825&gt;40000),(1+NETWORKDAYS.INTL($M825,$N825,1,项目参数!$B$2:$B$200))*项目参数!$J$29,"")</f>
        <v/>
      </c>
      <c r="M825" s="42"/>
      <c r="N825" s="42"/>
      <c r="O825" s="61"/>
      <c r="P825" s="64"/>
      <c r="X825" s="102" t="b">
        <f t="shared" si="12"/>
        <v>0</v>
      </c>
    </row>
    <row r="826" spans="1:24">
      <c r="A826" s="8"/>
      <c r="B826" s="8"/>
      <c r="C826" s="8"/>
      <c r="D826" s="54"/>
      <c r="E826" s="8"/>
      <c r="F826" s="8"/>
      <c r="G826" s="8"/>
      <c r="H826" s="8"/>
      <c r="I826" s="120"/>
      <c r="J826" s="42"/>
      <c r="K826" s="124" t="str">
        <f>IF(AND($I826&gt;0,$J826&lt;&gt;"",$J826&gt;40000),WORKDAY.INTL($J826,INT(($I826+项目参数!$J$29-1)/项目参数!$J$29)-1,1,项目参数!$B$2:$B$200),"")</f>
        <v/>
      </c>
      <c r="L826" s="125" t="str">
        <f>IF(AND($M826&lt;&gt;"",$M826&gt;40000,$N826&lt;&gt;"",$N826&gt;40000),(1+NETWORKDAYS.INTL($M826,$N826,1,项目参数!$B$2:$B$200))*项目参数!$J$29,"")</f>
        <v/>
      </c>
      <c r="M826" s="42"/>
      <c r="N826" s="42"/>
      <c r="O826" s="61"/>
      <c r="P826" s="64"/>
      <c r="X826" s="102" t="b">
        <f t="shared" si="12"/>
        <v>0</v>
      </c>
    </row>
    <row r="827" spans="1:24">
      <c r="A827" s="8"/>
      <c r="B827" s="8"/>
      <c r="C827" s="8"/>
      <c r="D827" s="54"/>
      <c r="E827" s="8"/>
      <c r="F827" s="8"/>
      <c r="G827" s="8"/>
      <c r="H827" s="8"/>
      <c r="I827" s="120"/>
      <c r="J827" s="42"/>
      <c r="K827" s="124" t="str">
        <f>IF(AND($I827&gt;0,$J827&lt;&gt;"",$J827&gt;40000),WORKDAY.INTL($J827,INT(($I827+项目参数!$J$29-1)/项目参数!$J$29)-1,1,项目参数!$B$2:$B$200),"")</f>
        <v/>
      </c>
      <c r="L827" s="125" t="str">
        <f>IF(AND($M827&lt;&gt;"",$M827&gt;40000,$N827&lt;&gt;"",$N827&gt;40000),(1+NETWORKDAYS.INTL($M827,$N827,1,项目参数!$B$2:$B$200))*项目参数!$J$29,"")</f>
        <v/>
      </c>
      <c r="M827" s="42"/>
      <c r="N827" s="42"/>
      <c r="O827" s="61"/>
      <c r="P827" s="64"/>
      <c r="X827" s="102" t="b">
        <f t="shared" si="12"/>
        <v>0</v>
      </c>
    </row>
    <row r="828" spans="1:24">
      <c r="A828" s="8"/>
      <c r="B828" s="8"/>
      <c r="C828" s="8"/>
      <c r="D828" s="54"/>
      <c r="E828" s="8"/>
      <c r="F828" s="8"/>
      <c r="G828" s="8"/>
      <c r="H828" s="8"/>
      <c r="I828" s="120"/>
      <c r="J828" s="42"/>
      <c r="K828" s="124" t="str">
        <f>IF(AND($I828&gt;0,$J828&lt;&gt;"",$J828&gt;40000),WORKDAY.INTL($J828,INT(($I828+项目参数!$J$29-1)/项目参数!$J$29)-1,1,项目参数!$B$2:$B$200),"")</f>
        <v/>
      </c>
      <c r="L828" s="125" t="str">
        <f>IF(AND($M828&lt;&gt;"",$M828&gt;40000,$N828&lt;&gt;"",$N828&gt;40000),(1+NETWORKDAYS.INTL($M828,$N828,1,项目参数!$B$2:$B$200))*项目参数!$J$29,"")</f>
        <v/>
      </c>
      <c r="M828" s="42"/>
      <c r="N828" s="42"/>
      <c r="O828" s="61"/>
      <c r="P828" s="64"/>
      <c r="X828" s="102" t="b">
        <f t="shared" si="12"/>
        <v>0</v>
      </c>
    </row>
    <row r="829" spans="1:24">
      <c r="A829" s="8"/>
      <c r="B829" s="8"/>
      <c r="C829" s="8"/>
      <c r="D829" s="54"/>
      <c r="E829" s="8"/>
      <c r="F829" s="8"/>
      <c r="G829" s="8"/>
      <c r="H829" s="8"/>
      <c r="I829" s="120"/>
      <c r="J829" s="42"/>
      <c r="K829" s="124" t="str">
        <f>IF(AND($I829&gt;0,$J829&lt;&gt;"",$J829&gt;40000),WORKDAY.INTL($J829,INT(($I829+项目参数!$J$29-1)/项目参数!$J$29)-1,1,项目参数!$B$2:$B$200),"")</f>
        <v/>
      </c>
      <c r="L829" s="125" t="str">
        <f>IF(AND($M829&lt;&gt;"",$M829&gt;40000,$N829&lt;&gt;"",$N829&gt;40000),(1+NETWORKDAYS.INTL($M829,$N829,1,项目参数!$B$2:$B$200))*项目参数!$J$29,"")</f>
        <v/>
      </c>
      <c r="M829" s="42"/>
      <c r="N829" s="42"/>
      <c r="O829" s="61"/>
      <c r="P829" s="64"/>
      <c r="X829" s="102" t="b">
        <f t="shared" si="12"/>
        <v>0</v>
      </c>
    </row>
    <row r="830" spans="1:24">
      <c r="A830" s="8"/>
      <c r="B830" s="8"/>
      <c r="C830" s="8"/>
      <c r="D830" s="54"/>
      <c r="E830" s="8"/>
      <c r="F830" s="8"/>
      <c r="G830" s="8"/>
      <c r="H830" s="8"/>
      <c r="I830" s="120"/>
      <c r="J830" s="42"/>
      <c r="K830" s="124" t="str">
        <f>IF(AND($I830&gt;0,$J830&lt;&gt;"",$J830&gt;40000),WORKDAY.INTL($J830,INT(($I830+项目参数!$J$29-1)/项目参数!$J$29)-1,1,项目参数!$B$2:$B$200),"")</f>
        <v/>
      </c>
      <c r="L830" s="125" t="str">
        <f>IF(AND($M830&lt;&gt;"",$M830&gt;40000,$N830&lt;&gt;"",$N830&gt;40000),(1+NETWORKDAYS.INTL($M830,$N830,1,项目参数!$B$2:$B$200))*项目参数!$J$29,"")</f>
        <v/>
      </c>
      <c r="M830" s="42"/>
      <c r="N830" s="42"/>
      <c r="O830" s="61"/>
      <c r="P830" s="64"/>
      <c r="X830" s="102" t="b">
        <f t="shared" si="12"/>
        <v>0</v>
      </c>
    </row>
    <row r="831" spans="1:24">
      <c r="A831" s="8"/>
      <c r="B831" s="8"/>
      <c r="C831" s="8"/>
      <c r="D831" s="54"/>
      <c r="E831" s="8"/>
      <c r="F831" s="8"/>
      <c r="G831" s="8"/>
      <c r="H831" s="8"/>
      <c r="I831" s="120"/>
      <c r="J831" s="42"/>
      <c r="K831" s="124" t="str">
        <f>IF(AND($I831&gt;0,$J831&lt;&gt;"",$J831&gt;40000),WORKDAY.INTL($J831,INT(($I831+项目参数!$J$29-1)/项目参数!$J$29)-1,1,项目参数!$B$2:$B$200),"")</f>
        <v/>
      </c>
      <c r="L831" s="125" t="str">
        <f>IF(AND($M831&lt;&gt;"",$M831&gt;40000,$N831&lt;&gt;"",$N831&gt;40000),(1+NETWORKDAYS.INTL($M831,$N831,1,项目参数!$B$2:$B$200))*项目参数!$J$29,"")</f>
        <v/>
      </c>
      <c r="M831" s="42"/>
      <c r="N831" s="42"/>
      <c r="O831" s="61"/>
      <c r="P831" s="64"/>
      <c r="X831" s="102" t="b">
        <f t="shared" si="12"/>
        <v>0</v>
      </c>
    </row>
    <row r="832" spans="1:24">
      <c r="A832" s="8"/>
      <c r="B832" s="8"/>
      <c r="C832" s="8"/>
      <c r="D832" s="54"/>
      <c r="E832" s="8"/>
      <c r="F832" s="8"/>
      <c r="G832" s="8"/>
      <c r="H832" s="8"/>
      <c r="I832" s="120"/>
      <c r="J832" s="42"/>
      <c r="K832" s="124" t="str">
        <f>IF(AND($I832&gt;0,$J832&lt;&gt;"",$J832&gt;40000),WORKDAY.INTL($J832,INT(($I832+项目参数!$J$29-1)/项目参数!$J$29)-1,1,项目参数!$B$2:$B$200),"")</f>
        <v/>
      </c>
      <c r="L832" s="125" t="str">
        <f>IF(AND($M832&lt;&gt;"",$M832&gt;40000,$N832&lt;&gt;"",$N832&gt;40000),(1+NETWORKDAYS.INTL($M832,$N832,1,项目参数!$B$2:$B$200))*项目参数!$J$29,"")</f>
        <v/>
      </c>
      <c r="M832" s="42"/>
      <c r="N832" s="42"/>
      <c r="O832" s="61"/>
      <c r="P832" s="64"/>
      <c r="X832" s="102" t="b">
        <f t="shared" si="12"/>
        <v>0</v>
      </c>
    </row>
    <row r="833" spans="1:24">
      <c r="A833" s="8"/>
      <c r="B833" s="8"/>
      <c r="C833" s="8"/>
      <c r="D833" s="54"/>
      <c r="E833" s="8"/>
      <c r="F833" s="8"/>
      <c r="G833" s="8"/>
      <c r="H833" s="8"/>
      <c r="I833" s="120"/>
      <c r="J833" s="42"/>
      <c r="K833" s="124" t="str">
        <f>IF(AND($I833&gt;0,$J833&lt;&gt;"",$J833&gt;40000),WORKDAY.INTL($J833,INT(($I833+项目参数!$J$29-1)/项目参数!$J$29)-1,1,项目参数!$B$2:$B$200),"")</f>
        <v/>
      </c>
      <c r="L833" s="125" t="str">
        <f>IF(AND($M833&lt;&gt;"",$M833&gt;40000,$N833&lt;&gt;"",$N833&gt;40000),(1+NETWORKDAYS.INTL($M833,$N833,1,项目参数!$B$2:$B$200))*项目参数!$J$29,"")</f>
        <v/>
      </c>
      <c r="M833" s="42"/>
      <c r="N833" s="42"/>
      <c r="O833" s="61"/>
      <c r="P833" s="64"/>
      <c r="X833" s="102" t="b">
        <f t="shared" si="12"/>
        <v>0</v>
      </c>
    </row>
    <row r="834" spans="1:24">
      <c r="A834" s="8"/>
      <c r="B834" s="8"/>
      <c r="C834" s="8"/>
      <c r="D834" s="54"/>
      <c r="E834" s="8"/>
      <c r="F834" s="8"/>
      <c r="G834" s="8"/>
      <c r="H834" s="8"/>
      <c r="I834" s="120"/>
      <c r="J834" s="42"/>
      <c r="K834" s="124" t="str">
        <f>IF(AND($I834&gt;0,$J834&lt;&gt;"",$J834&gt;40000),WORKDAY.INTL($J834,INT(($I834+项目参数!$J$29-1)/项目参数!$J$29)-1,1,项目参数!$B$2:$B$200),"")</f>
        <v/>
      </c>
      <c r="L834" s="125" t="str">
        <f>IF(AND($M834&lt;&gt;"",$M834&gt;40000,$N834&lt;&gt;"",$N834&gt;40000),(1+NETWORKDAYS.INTL($M834,$N834,1,项目参数!$B$2:$B$200))*项目参数!$J$29,"")</f>
        <v/>
      </c>
      <c r="M834" s="42"/>
      <c r="N834" s="42"/>
      <c r="O834" s="61"/>
      <c r="P834" s="64"/>
      <c r="X834" s="102" t="b">
        <f t="shared" ref="X834:X897" si="13">AND(LEN(A834)&gt;0,LEN(C834)&gt;3,LEN(G834)&gt;1,OR(J834=0,AND(I834&gt;0,J834&gt;40000)),OR(M834=0,M834&gt;40000))</f>
        <v>0</v>
      </c>
    </row>
    <row r="835" spans="1:24">
      <c r="A835" s="8"/>
      <c r="B835" s="8"/>
      <c r="C835" s="8"/>
      <c r="D835" s="54"/>
      <c r="E835" s="8"/>
      <c r="F835" s="8"/>
      <c r="G835" s="8"/>
      <c r="H835" s="8"/>
      <c r="I835" s="120"/>
      <c r="J835" s="42"/>
      <c r="K835" s="124" t="str">
        <f>IF(AND($I835&gt;0,$J835&lt;&gt;"",$J835&gt;40000),WORKDAY.INTL($J835,INT(($I835+项目参数!$J$29-1)/项目参数!$J$29)-1,1,项目参数!$B$2:$B$200),"")</f>
        <v/>
      </c>
      <c r="L835" s="125" t="str">
        <f>IF(AND($M835&lt;&gt;"",$M835&gt;40000,$N835&lt;&gt;"",$N835&gt;40000),(1+NETWORKDAYS.INTL($M835,$N835,1,项目参数!$B$2:$B$200))*项目参数!$J$29,"")</f>
        <v/>
      </c>
      <c r="M835" s="42"/>
      <c r="N835" s="42"/>
      <c r="O835" s="61"/>
      <c r="P835" s="64"/>
      <c r="X835" s="102" t="b">
        <f t="shared" si="13"/>
        <v>0</v>
      </c>
    </row>
    <row r="836" spans="1:24">
      <c r="A836" s="8"/>
      <c r="B836" s="8"/>
      <c r="C836" s="8"/>
      <c r="D836" s="54"/>
      <c r="E836" s="8"/>
      <c r="F836" s="8"/>
      <c r="G836" s="8"/>
      <c r="H836" s="8"/>
      <c r="I836" s="120"/>
      <c r="J836" s="42"/>
      <c r="K836" s="124" t="str">
        <f>IF(AND($I836&gt;0,$J836&lt;&gt;"",$J836&gt;40000),WORKDAY.INTL($J836,INT(($I836+项目参数!$J$29-1)/项目参数!$J$29)-1,1,项目参数!$B$2:$B$200),"")</f>
        <v/>
      </c>
      <c r="L836" s="125" t="str">
        <f>IF(AND($M836&lt;&gt;"",$M836&gt;40000,$N836&lt;&gt;"",$N836&gt;40000),(1+NETWORKDAYS.INTL($M836,$N836,1,项目参数!$B$2:$B$200))*项目参数!$J$29,"")</f>
        <v/>
      </c>
      <c r="M836" s="42"/>
      <c r="N836" s="42"/>
      <c r="O836" s="61"/>
      <c r="P836" s="64"/>
      <c r="X836" s="102" t="b">
        <f t="shared" si="13"/>
        <v>0</v>
      </c>
    </row>
    <row r="837" spans="1:24">
      <c r="A837" s="8"/>
      <c r="B837" s="8"/>
      <c r="C837" s="8"/>
      <c r="D837" s="54"/>
      <c r="E837" s="8"/>
      <c r="F837" s="8"/>
      <c r="G837" s="8"/>
      <c r="H837" s="8"/>
      <c r="I837" s="120"/>
      <c r="J837" s="42"/>
      <c r="K837" s="124" t="str">
        <f>IF(AND($I837&gt;0,$J837&lt;&gt;"",$J837&gt;40000),WORKDAY.INTL($J837,INT(($I837+项目参数!$J$29-1)/项目参数!$J$29)-1,1,项目参数!$B$2:$B$200),"")</f>
        <v/>
      </c>
      <c r="L837" s="125" t="str">
        <f>IF(AND($M837&lt;&gt;"",$M837&gt;40000,$N837&lt;&gt;"",$N837&gt;40000),(1+NETWORKDAYS.INTL($M837,$N837,1,项目参数!$B$2:$B$200))*项目参数!$J$29,"")</f>
        <v/>
      </c>
      <c r="M837" s="42"/>
      <c r="N837" s="42"/>
      <c r="O837" s="61"/>
      <c r="P837" s="64"/>
      <c r="X837" s="102" t="b">
        <f t="shared" si="13"/>
        <v>0</v>
      </c>
    </row>
    <row r="838" spans="1:24">
      <c r="A838" s="8"/>
      <c r="B838" s="8"/>
      <c r="C838" s="8"/>
      <c r="D838" s="54"/>
      <c r="E838" s="8"/>
      <c r="F838" s="8"/>
      <c r="G838" s="8"/>
      <c r="H838" s="8"/>
      <c r="I838" s="120"/>
      <c r="J838" s="42"/>
      <c r="K838" s="124" t="str">
        <f>IF(AND($I838&gt;0,$J838&lt;&gt;"",$J838&gt;40000),WORKDAY.INTL($J838,INT(($I838+项目参数!$J$29-1)/项目参数!$J$29)-1,1,项目参数!$B$2:$B$200),"")</f>
        <v/>
      </c>
      <c r="L838" s="125" t="str">
        <f>IF(AND($M838&lt;&gt;"",$M838&gt;40000,$N838&lt;&gt;"",$N838&gt;40000),(1+NETWORKDAYS.INTL($M838,$N838,1,项目参数!$B$2:$B$200))*项目参数!$J$29,"")</f>
        <v/>
      </c>
      <c r="M838" s="42"/>
      <c r="N838" s="42"/>
      <c r="O838" s="61"/>
      <c r="P838" s="64"/>
      <c r="X838" s="102" t="b">
        <f t="shared" si="13"/>
        <v>0</v>
      </c>
    </row>
    <row r="839" spans="1:24">
      <c r="A839" s="8"/>
      <c r="B839" s="8"/>
      <c r="C839" s="8"/>
      <c r="D839" s="54"/>
      <c r="E839" s="8"/>
      <c r="F839" s="8"/>
      <c r="G839" s="8"/>
      <c r="H839" s="8"/>
      <c r="I839" s="120"/>
      <c r="J839" s="42"/>
      <c r="K839" s="124" t="str">
        <f>IF(AND($I839&gt;0,$J839&lt;&gt;"",$J839&gt;40000),WORKDAY.INTL($J839,INT(($I839+项目参数!$J$29-1)/项目参数!$J$29)-1,1,项目参数!$B$2:$B$200),"")</f>
        <v/>
      </c>
      <c r="L839" s="125" t="str">
        <f>IF(AND($M839&lt;&gt;"",$M839&gt;40000,$N839&lt;&gt;"",$N839&gt;40000),(1+NETWORKDAYS.INTL($M839,$N839,1,项目参数!$B$2:$B$200))*项目参数!$J$29,"")</f>
        <v/>
      </c>
      <c r="M839" s="42"/>
      <c r="N839" s="42"/>
      <c r="O839" s="61"/>
      <c r="P839" s="64"/>
      <c r="X839" s="102" t="b">
        <f t="shared" si="13"/>
        <v>0</v>
      </c>
    </row>
    <row r="840" spans="1:24">
      <c r="A840" s="8"/>
      <c r="B840" s="8"/>
      <c r="C840" s="8"/>
      <c r="D840" s="54"/>
      <c r="E840" s="8"/>
      <c r="F840" s="8"/>
      <c r="G840" s="8"/>
      <c r="H840" s="8"/>
      <c r="I840" s="120"/>
      <c r="J840" s="42"/>
      <c r="K840" s="124" t="str">
        <f>IF(AND($I840&gt;0,$J840&lt;&gt;"",$J840&gt;40000),WORKDAY.INTL($J840,INT(($I840+项目参数!$J$29-1)/项目参数!$J$29)-1,1,项目参数!$B$2:$B$200),"")</f>
        <v/>
      </c>
      <c r="L840" s="125" t="str">
        <f>IF(AND($M840&lt;&gt;"",$M840&gt;40000,$N840&lt;&gt;"",$N840&gt;40000),(1+NETWORKDAYS.INTL($M840,$N840,1,项目参数!$B$2:$B$200))*项目参数!$J$29,"")</f>
        <v/>
      </c>
      <c r="M840" s="42"/>
      <c r="N840" s="42"/>
      <c r="O840" s="61"/>
      <c r="P840" s="64"/>
      <c r="X840" s="102" t="b">
        <f t="shared" si="13"/>
        <v>0</v>
      </c>
    </row>
    <row r="841" spans="1:24">
      <c r="A841" s="8"/>
      <c r="B841" s="8"/>
      <c r="C841" s="8"/>
      <c r="D841" s="54"/>
      <c r="E841" s="8"/>
      <c r="F841" s="8"/>
      <c r="G841" s="8"/>
      <c r="H841" s="8"/>
      <c r="I841" s="120"/>
      <c r="J841" s="42"/>
      <c r="K841" s="124" t="str">
        <f>IF(AND($I841&gt;0,$J841&lt;&gt;"",$J841&gt;40000),WORKDAY.INTL($J841,INT(($I841+项目参数!$J$29-1)/项目参数!$J$29)-1,1,项目参数!$B$2:$B$200),"")</f>
        <v/>
      </c>
      <c r="L841" s="125" t="str">
        <f>IF(AND($M841&lt;&gt;"",$M841&gt;40000,$N841&lt;&gt;"",$N841&gt;40000),(1+NETWORKDAYS.INTL($M841,$N841,1,项目参数!$B$2:$B$200))*项目参数!$J$29,"")</f>
        <v/>
      </c>
      <c r="M841" s="42"/>
      <c r="N841" s="42"/>
      <c r="O841" s="61"/>
      <c r="P841" s="64"/>
      <c r="X841" s="102" t="b">
        <f t="shared" si="13"/>
        <v>0</v>
      </c>
    </row>
    <row r="842" spans="1:24">
      <c r="A842" s="8"/>
      <c r="B842" s="8"/>
      <c r="C842" s="8"/>
      <c r="D842" s="54"/>
      <c r="E842" s="8"/>
      <c r="F842" s="8"/>
      <c r="G842" s="8"/>
      <c r="H842" s="8"/>
      <c r="I842" s="120"/>
      <c r="J842" s="42"/>
      <c r="K842" s="124" t="str">
        <f>IF(AND($I842&gt;0,$J842&lt;&gt;"",$J842&gt;40000),WORKDAY.INTL($J842,INT(($I842+项目参数!$J$29-1)/项目参数!$J$29)-1,1,项目参数!$B$2:$B$200),"")</f>
        <v/>
      </c>
      <c r="L842" s="125" t="str">
        <f>IF(AND($M842&lt;&gt;"",$M842&gt;40000,$N842&lt;&gt;"",$N842&gt;40000),(1+NETWORKDAYS.INTL($M842,$N842,1,项目参数!$B$2:$B$200))*项目参数!$J$29,"")</f>
        <v/>
      </c>
      <c r="M842" s="42"/>
      <c r="N842" s="42"/>
      <c r="O842" s="61"/>
      <c r="P842" s="64"/>
      <c r="X842" s="102" t="b">
        <f t="shared" si="13"/>
        <v>0</v>
      </c>
    </row>
    <row r="843" spans="1:24">
      <c r="A843" s="8"/>
      <c r="B843" s="8"/>
      <c r="C843" s="8"/>
      <c r="D843" s="54"/>
      <c r="E843" s="8"/>
      <c r="F843" s="8"/>
      <c r="G843" s="8"/>
      <c r="H843" s="8"/>
      <c r="I843" s="120"/>
      <c r="J843" s="42"/>
      <c r="K843" s="124" t="str">
        <f>IF(AND($I843&gt;0,$J843&lt;&gt;"",$J843&gt;40000),WORKDAY.INTL($J843,INT(($I843+项目参数!$J$29-1)/项目参数!$J$29)-1,1,项目参数!$B$2:$B$200),"")</f>
        <v/>
      </c>
      <c r="L843" s="125" t="str">
        <f>IF(AND($M843&lt;&gt;"",$M843&gt;40000,$N843&lt;&gt;"",$N843&gt;40000),(1+NETWORKDAYS.INTL($M843,$N843,1,项目参数!$B$2:$B$200))*项目参数!$J$29,"")</f>
        <v/>
      </c>
      <c r="M843" s="42"/>
      <c r="N843" s="42"/>
      <c r="O843" s="61"/>
      <c r="P843" s="64"/>
      <c r="X843" s="102" t="b">
        <f t="shared" si="13"/>
        <v>0</v>
      </c>
    </row>
    <row r="844" spans="1:24">
      <c r="A844" s="8"/>
      <c r="B844" s="8"/>
      <c r="C844" s="8"/>
      <c r="D844" s="54"/>
      <c r="E844" s="8"/>
      <c r="F844" s="8"/>
      <c r="G844" s="8"/>
      <c r="H844" s="8"/>
      <c r="I844" s="120"/>
      <c r="J844" s="42"/>
      <c r="K844" s="124" t="str">
        <f>IF(AND($I844&gt;0,$J844&lt;&gt;"",$J844&gt;40000),WORKDAY.INTL($J844,INT(($I844+项目参数!$J$29-1)/项目参数!$J$29)-1,1,项目参数!$B$2:$B$200),"")</f>
        <v/>
      </c>
      <c r="L844" s="125" t="str">
        <f>IF(AND($M844&lt;&gt;"",$M844&gt;40000,$N844&lt;&gt;"",$N844&gt;40000),(1+NETWORKDAYS.INTL($M844,$N844,1,项目参数!$B$2:$B$200))*项目参数!$J$29,"")</f>
        <v/>
      </c>
      <c r="M844" s="42"/>
      <c r="N844" s="42"/>
      <c r="O844" s="61"/>
      <c r="P844" s="64"/>
      <c r="X844" s="102" t="b">
        <f t="shared" si="13"/>
        <v>0</v>
      </c>
    </row>
    <row r="845" spans="1:24">
      <c r="A845" s="8"/>
      <c r="B845" s="8"/>
      <c r="C845" s="8"/>
      <c r="D845" s="54"/>
      <c r="E845" s="8"/>
      <c r="F845" s="8"/>
      <c r="G845" s="8"/>
      <c r="H845" s="8"/>
      <c r="I845" s="120"/>
      <c r="J845" s="42"/>
      <c r="K845" s="124" t="str">
        <f>IF(AND($I845&gt;0,$J845&lt;&gt;"",$J845&gt;40000),WORKDAY.INTL($J845,INT(($I845+项目参数!$J$29-1)/项目参数!$J$29)-1,1,项目参数!$B$2:$B$200),"")</f>
        <v/>
      </c>
      <c r="L845" s="125" t="str">
        <f>IF(AND($M845&lt;&gt;"",$M845&gt;40000,$N845&lt;&gt;"",$N845&gt;40000),(1+NETWORKDAYS.INTL($M845,$N845,1,项目参数!$B$2:$B$200))*项目参数!$J$29,"")</f>
        <v/>
      </c>
      <c r="M845" s="42"/>
      <c r="N845" s="42"/>
      <c r="O845" s="61"/>
      <c r="P845" s="64"/>
      <c r="X845" s="102" t="b">
        <f t="shared" si="13"/>
        <v>0</v>
      </c>
    </row>
    <row r="846" spans="1:24">
      <c r="A846" s="8"/>
      <c r="B846" s="8"/>
      <c r="C846" s="8"/>
      <c r="D846" s="54"/>
      <c r="E846" s="8"/>
      <c r="F846" s="8"/>
      <c r="G846" s="8"/>
      <c r="H846" s="8"/>
      <c r="I846" s="120"/>
      <c r="J846" s="42"/>
      <c r="K846" s="124" t="str">
        <f>IF(AND($I846&gt;0,$J846&lt;&gt;"",$J846&gt;40000),WORKDAY.INTL($J846,INT(($I846+项目参数!$J$29-1)/项目参数!$J$29)-1,1,项目参数!$B$2:$B$200),"")</f>
        <v/>
      </c>
      <c r="L846" s="125" t="str">
        <f>IF(AND($M846&lt;&gt;"",$M846&gt;40000,$N846&lt;&gt;"",$N846&gt;40000),(1+NETWORKDAYS.INTL($M846,$N846,1,项目参数!$B$2:$B$200))*项目参数!$J$29,"")</f>
        <v/>
      </c>
      <c r="M846" s="42"/>
      <c r="N846" s="42"/>
      <c r="O846" s="61"/>
      <c r="P846" s="64"/>
      <c r="X846" s="102" t="b">
        <f t="shared" si="13"/>
        <v>0</v>
      </c>
    </row>
    <row r="847" spans="1:24">
      <c r="A847" s="8"/>
      <c r="B847" s="8"/>
      <c r="C847" s="8"/>
      <c r="D847" s="54"/>
      <c r="E847" s="8"/>
      <c r="F847" s="8"/>
      <c r="G847" s="8"/>
      <c r="H847" s="8"/>
      <c r="I847" s="120"/>
      <c r="J847" s="42"/>
      <c r="K847" s="124" t="str">
        <f>IF(AND($I847&gt;0,$J847&lt;&gt;"",$J847&gt;40000),WORKDAY.INTL($J847,INT(($I847+项目参数!$J$29-1)/项目参数!$J$29)-1,1,项目参数!$B$2:$B$200),"")</f>
        <v/>
      </c>
      <c r="L847" s="125" t="str">
        <f>IF(AND($M847&lt;&gt;"",$M847&gt;40000,$N847&lt;&gt;"",$N847&gt;40000),(1+NETWORKDAYS.INTL($M847,$N847,1,项目参数!$B$2:$B$200))*项目参数!$J$29,"")</f>
        <v/>
      </c>
      <c r="M847" s="42"/>
      <c r="N847" s="42"/>
      <c r="O847" s="61"/>
      <c r="P847" s="64"/>
      <c r="X847" s="102" t="b">
        <f t="shared" si="13"/>
        <v>0</v>
      </c>
    </row>
    <row r="848" spans="1:24">
      <c r="A848" s="8"/>
      <c r="B848" s="8"/>
      <c r="C848" s="8"/>
      <c r="D848" s="54"/>
      <c r="E848" s="8"/>
      <c r="F848" s="8"/>
      <c r="G848" s="8"/>
      <c r="H848" s="8"/>
      <c r="I848" s="120"/>
      <c r="J848" s="42"/>
      <c r="K848" s="124" t="str">
        <f>IF(AND($I848&gt;0,$J848&lt;&gt;"",$J848&gt;40000),WORKDAY.INTL($J848,INT(($I848+项目参数!$J$29-1)/项目参数!$J$29)-1,1,项目参数!$B$2:$B$200),"")</f>
        <v/>
      </c>
      <c r="L848" s="125" t="str">
        <f>IF(AND($M848&lt;&gt;"",$M848&gt;40000,$N848&lt;&gt;"",$N848&gt;40000),(1+NETWORKDAYS.INTL($M848,$N848,1,项目参数!$B$2:$B$200))*项目参数!$J$29,"")</f>
        <v/>
      </c>
      <c r="M848" s="42"/>
      <c r="N848" s="42"/>
      <c r="O848" s="61"/>
      <c r="P848" s="64"/>
      <c r="X848" s="102" t="b">
        <f t="shared" si="13"/>
        <v>0</v>
      </c>
    </row>
    <row r="849" spans="1:24">
      <c r="A849" s="8"/>
      <c r="B849" s="8"/>
      <c r="C849" s="8"/>
      <c r="D849" s="54"/>
      <c r="E849" s="8"/>
      <c r="F849" s="8"/>
      <c r="G849" s="8"/>
      <c r="H849" s="8"/>
      <c r="I849" s="120"/>
      <c r="J849" s="42"/>
      <c r="K849" s="124" t="str">
        <f>IF(AND($I849&gt;0,$J849&lt;&gt;"",$J849&gt;40000),WORKDAY.INTL($J849,INT(($I849+项目参数!$J$29-1)/项目参数!$J$29)-1,1,项目参数!$B$2:$B$200),"")</f>
        <v/>
      </c>
      <c r="L849" s="125" t="str">
        <f>IF(AND($M849&lt;&gt;"",$M849&gt;40000,$N849&lt;&gt;"",$N849&gt;40000),(1+NETWORKDAYS.INTL($M849,$N849,1,项目参数!$B$2:$B$200))*项目参数!$J$29,"")</f>
        <v/>
      </c>
      <c r="M849" s="42"/>
      <c r="N849" s="42"/>
      <c r="O849" s="61"/>
      <c r="P849" s="64"/>
      <c r="X849" s="102" t="b">
        <f t="shared" si="13"/>
        <v>0</v>
      </c>
    </row>
    <row r="850" spans="1:24">
      <c r="A850" s="8"/>
      <c r="B850" s="8"/>
      <c r="C850" s="8"/>
      <c r="D850" s="54"/>
      <c r="E850" s="8"/>
      <c r="F850" s="8"/>
      <c r="G850" s="8"/>
      <c r="H850" s="8"/>
      <c r="I850" s="120"/>
      <c r="J850" s="42"/>
      <c r="K850" s="124" t="str">
        <f>IF(AND($I850&gt;0,$J850&lt;&gt;"",$J850&gt;40000),WORKDAY.INTL($J850,INT(($I850+项目参数!$J$29-1)/项目参数!$J$29)-1,1,项目参数!$B$2:$B$200),"")</f>
        <v/>
      </c>
      <c r="L850" s="125" t="str">
        <f>IF(AND($M850&lt;&gt;"",$M850&gt;40000,$N850&lt;&gt;"",$N850&gt;40000),(1+NETWORKDAYS.INTL($M850,$N850,1,项目参数!$B$2:$B$200))*项目参数!$J$29,"")</f>
        <v/>
      </c>
      <c r="M850" s="42"/>
      <c r="N850" s="42"/>
      <c r="O850" s="61"/>
      <c r="P850" s="64"/>
      <c r="X850" s="102" t="b">
        <f t="shared" si="13"/>
        <v>0</v>
      </c>
    </row>
    <row r="851" spans="1:24">
      <c r="A851" s="8"/>
      <c r="B851" s="8"/>
      <c r="C851" s="8"/>
      <c r="D851" s="54"/>
      <c r="E851" s="8"/>
      <c r="F851" s="8"/>
      <c r="G851" s="8"/>
      <c r="H851" s="8"/>
      <c r="I851" s="120"/>
      <c r="J851" s="42"/>
      <c r="K851" s="124" t="str">
        <f>IF(AND($I851&gt;0,$J851&lt;&gt;"",$J851&gt;40000),WORKDAY.INTL($J851,INT(($I851+项目参数!$J$29-1)/项目参数!$J$29)-1,1,项目参数!$B$2:$B$200),"")</f>
        <v/>
      </c>
      <c r="L851" s="125" t="str">
        <f>IF(AND($M851&lt;&gt;"",$M851&gt;40000,$N851&lt;&gt;"",$N851&gt;40000),(1+NETWORKDAYS.INTL($M851,$N851,1,项目参数!$B$2:$B$200))*项目参数!$J$29,"")</f>
        <v/>
      </c>
      <c r="M851" s="42"/>
      <c r="N851" s="42"/>
      <c r="O851" s="61"/>
      <c r="P851" s="64"/>
      <c r="X851" s="102" t="b">
        <f t="shared" si="13"/>
        <v>0</v>
      </c>
    </row>
    <row r="852" spans="1:24">
      <c r="A852" s="8"/>
      <c r="B852" s="8"/>
      <c r="C852" s="8"/>
      <c r="D852" s="54"/>
      <c r="E852" s="8"/>
      <c r="F852" s="8"/>
      <c r="G852" s="8"/>
      <c r="H852" s="8"/>
      <c r="I852" s="120"/>
      <c r="J852" s="42"/>
      <c r="K852" s="124" t="str">
        <f>IF(AND($I852&gt;0,$J852&lt;&gt;"",$J852&gt;40000),WORKDAY.INTL($J852,INT(($I852+项目参数!$J$29-1)/项目参数!$J$29)-1,1,项目参数!$B$2:$B$200),"")</f>
        <v/>
      </c>
      <c r="L852" s="125" t="str">
        <f>IF(AND($M852&lt;&gt;"",$M852&gt;40000,$N852&lt;&gt;"",$N852&gt;40000),(1+NETWORKDAYS.INTL($M852,$N852,1,项目参数!$B$2:$B$200))*项目参数!$J$29,"")</f>
        <v/>
      </c>
      <c r="M852" s="42"/>
      <c r="N852" s="42"/>
      <c r="O852" s="61"/>
      <c r="P852" s="64"/>
      <c r="X852" s="102" t="b">
        <f t="shared" si="13"/>
        <v>0</v>
      </c>
    </row>
    <row r="853" spans="1:24">
      <c r="A853" s="8"/>
      <c r="B853" s="8"/>
      <c r="C853" s="8"/>
      <c r="D853" s="54"/>
      <c r="E853" s="8"/>
      <c r="F853" s="8"/>
      <c r="G853" s="8"/>
      <c r="H853" s="8"/>
      <c r="I853" s="120"/>
      <c r="J853" s="42"/>
      <c r="K853" s="124" t="str">
        <f>IF(AND($I853&gt;0,$J853&lt;&gt;"",$J853&gt;40000),WORKDAY.INTL($J853,INT(($I853+项目参数!$J$29-1)/项目参数!$J$29)-1,1,项目参数!$B$2:$B$200),"")</f>
        <v/>
      </c>
      <c r="L853" s="125" t="str">
        <f>IF(AND($M853&lt;&gt;"",$M853&gt;40000,$N853&lt;&gt;"",$N853&gt;40000),(1+NETWORKDAYS.INTL($M853,$N853,1,项目参数!$B$2:$B$200))*项目参数!$J$29,"")</f>
        <v/>
      </c>
      <c r="M853" s="42"/>
      <c r="N853" s="42"/>
      <c r="O853" s="61"/>
      <c r="P853" s="64"/>
      <c r="X853" s="102" t="b">
        <f t="shared" si="13"/>
        <v>0</v>
      </c>
    </row>
    <row r="854" spans="1:24">
      <c r="A854" s="8"/>
      <c r="B854" s="8"/>
      <c r="C854" s="8"/>
      <c r="D854" s="54"/>
      <c r="E854" s="8"/>
      <c r="F854" s="8"/>
      <c r="G854" s="8"/>
      <c r="H854" s="8"/>
      <c r="I854" s="120"/>
      <c r="J854" s="42"/>
      <c r="K854" s="124" t="str">
        <f>IF(AND($I854&gt;0,$J854&lt;&gt;"",$J854&gt;40000),WORKDAY.INTL($J854,INT(($I854+项目参数!$J$29-1)/项目参数!$J$29)-1,1,项目参数!$B$2:$B$200),"")</f>
        <v/>
      </c>
      <c r="L854" s="125" t="str">
        <f>IF(AND($M854&lt;&gt;"",$M854&gt;40000,$N854&lt;&gt;"",$N854&gt;40000),(1+NETWORKDAYS.INTL($M854,$N854,1,项目参数!$B$2:$B$200))*项目参数!$J$29,"")</f>
        <v/>
      </c>
      <c r="M854" s="42"/>
      <c r="N854" s="42"/>
      <c r="O854" s="61"/>
      <c r="P854" s="64"/>
      <c r="X854" s="102" t="b">
        <f t="shared" si="13"/>
        <v>0</v>
      </c>
    </row>
    <row r="855" spans="1:24">
      <c r="A855" s="8"/>
      <c r="B855" s="8"/>
      <c r="C855" s="8"/>
      <c r="D855" s="54"/>
      <c r="E855" s="8"/>
      <c r="F855" s="8"/>
      <c r="G855" s="8"/>
      <c r="H855" s="8"/>
      <c r="I855" s="120"/>
      <c r="J855" s="42"/>
      <c r="K855" s="124" t="str">
        <f>IF(AND($I855&gt;0,$J855&lt;&gt;"",$J855&gt;40000),WORKDAY.INTL($J855,INT(($I855+项目参数!$J$29-1)/项目参数!$J$29)-1,1,项目参数!$B$2:$B$200),"")</f>
        <v/>
      </c>
      <c r="L855" s="125" t="str">
        <f>IF(AND($M855&lt;&gt;"",$M855&gt;40000,$N855&lt;&gt;"",$N855&gt;40000),(1+NETWORKDAYS.INTL($M855,$N855,1,项目参数!$B$2:$B$200))*项目参数!$J$29,"")</f>
        <v/>
      </c>
      <c r="M855" s="42"/>
      <c r="N855" s="42"/>
      <c r="O855" s="61"/>
      <c r="P855" s="64"/>
      <c r="X855" s="102" t="b">
        <f t="shared" si="13"/>
        <v>0</v>
      </c>
    </row>
    <row r="856" spans="1:24">
      <c r="A856" s="8"/>
      <c r="B856" s="8"/>
      <c r="C856" s="8"/>
      <c r="D856" s="54"/>
      <c r="E856" s="8"/>
      <c r="F856" s="8"/>
      <c r="G856" s="8"/>
      <c r="H856" s="8"/>
      <c r="I856" s="120"/>
      <c r="J856" s="42"/>
      <c r="K856" s="124" t="str">
        <f>IF(AND($I856&gt;0,$J856&lt;&gt;"",$J856&gt;40000),WORKDAY.INTL($J856,INT(($I856+项目参数!$J$29-1)/项目参数!$J$29)-1,1,项目参数!$B$2:$B$200),"")</f>
        <v/>
      </c>
      <c r="L856" s="125" t="str">
        <f>IF(AND($M856&lt;&gt;"",$M856&gt;40000,$N856&lt;&gt;"",$N856&gt;40000),(1+NETWORKDAYS.INTL($M856,$N856,1,项目参数!$B$2:$B$200))*项目参数!$J$29,"")</f>
        <v/>
      </c>
      <c r="M856" s="42"/>
      <c r="N856" s="42"/>
      <c r="O856" s="61"/>
      <c r="P856" s="64"/>
      <c r="X856" s="102" t="b">
        <f t="shared" si="13"/>
        <v>0</v>
      </c>
    </row>
    <row r="857" spans="1:24">
      <c r="A857" s="8"/>
      <c r="B857" s="8"/>
      <c r="C857" s="8"/>
      <c r="D857" s="54"/>
      <c r="E857" s="8"/>
      <c r="F857" s="8"/>
      <c r="G857" s="8"/>
      <c r="H857" s="8"/>
      <c r="I857" s="120"/>
      <c r="J857" s="42"/>
      <c r="K857" s="124" t="str">
        <f>IF(AND($I857&gt;0,$J857&lt;&gt;"",$J857&gt;40000),WORKDAY.INTL($J857,INT(($I857+项目参数!$J$29-1)/项目参数!$J$29)-1,1,项目参数!$B$2:$B$200),"")</f>
        <v/>
      </c>
      <c r="L857" s="125" t="str">
        <f>IF(AND($M857&lt;&gt;"",$M857&gt;40000,$N857&lt;&gt;"",$N857&gt;40000),(1+NETWORKDAYS.INTL($M857,$N857,1,项目参数!$B$2:$B$200))*项目参数!$J$29,"")</f>
        <v/>
      </c>
      <c r="M857" s="42"/>
      <c r="N857" s="42"/>
      <c r="O857" s="61"/>
      <c r="P857" s="64"/>
      <c r="X857" s="102" t="b">
        <f t="shared" si="13"/>
        <v>0</v>
      </c>
    </row>
    <row r="858" spans="1:24">
      <c r="A858" s="8"/>
      <c r="B858" s="8"/>
      <c r="C858" s="8"/>
      <c r="D858" s="54"/>
      <c r="E858" s="8"/>
      <c r="F858" s="8"/>
      <c r="G858" s="8"/>
      <c r="H858" s="8"/>
      <c r="I858" s="120"/>
      <c r="J858" s="42"/>
      <c r="K858" s="124" t="str">
        <f>IF(AND($I858&gt;0,$J858&lt;&gt;"",$J858&gt;40000),WORKDAY.INTL($J858,INT(($I858+项目参数!$J$29-1)/项目参数!$J$29)-1,1,项目参数!$B$2:$B$200),"")</f>
        <v/>
      </c>
      <c r="L858" s="125" t="str">
        <f>IF(AND($M858&lt;&gt;"",$M858&gt;40000,$N858&lt;&gt;"",$N858&gt;40000),(1+NETWORKDAYS.INTL($M858,$N858,1,项目参数!$B$2:$B$200))*项目参数!$J$29,"")</f>
        <v/>
      </c>
      <c r="M858" s="42"/>
      <c r="N858" s="42"/>
      <c r="O858" s="61"/>
      <c r="P858" s="64"/>
      <c r="X858" s="102" t="b">
        <f t="shared" si="13"/>
        <v>0</v>
      </c>
    </row>
    <row r="859" spans="1:24">
      <c r="A859" s="8"/>
      <c r="B859" s="8"/>
      <c r="C859" s="8"/>
      <c r="D859" s="54"/>
      <c r="E859" s="8"/>
      <c r="F859" s="8"/>
      <c r="G859" s="8"/>
      <c r="H859" s="8"/>
      <c r="I859" s="120"/>
      <c r="J859" s="42"/>
      <c r="K859" s="124" t="str">
        <f>IF(AND($I859&gt;0,$J859&lt;&gt;"",$J859&gt;40000),WORKDAY.INTL($J859,INT(($I859+项目参数!$J$29-1)/项目参数!$J$29)-1,1,项目参数!$B$2:$B$200),"")</f>
        <v/>
      </c>
      <c r="L859" s="125" t="str">
        <f>IF(AND($M859&lt;&gt;"",$M859&gt;40000,$N859&lt;&gt;"",$N859&gt;40000),(1+NETWORKDAYS.INTL($M859,$N859,1,项目参数!$B$2:$B$200))*项目参数!$J$29,"")</f>
        <v/>
      </c>
      <c r="M859" s="42"/>
      <c r="N859" s="42"/>
      <c r="O859" s="61"/>
      <c r="P859" s="64"/>
      <c r="X859" s="102" t="b">
        <f t="shared" si="13"/>
        <v>0</v>
      </c>
    </row>
    <row r="860" spans="1:24">
      <c r="A860" s="8"/>
      <c r="B860" s="8"/>
      <c r="C860" s="8"/>
      <c r="D860" s="54"/>
      <c r="E860" s="8"/>
      <c r="F860" s="8"/>
      <c r="G860" s="8"/>
      <c r="H860" s="8"/>
      <c r="I860" s="120"/>
      <c r="J860" s="42"/>
      <c r="K860" s="124" t="str">
        <f>IF(AND($I860&gt;0,$J860&lt;&gt;"",$J860&gt;40000),WORKDAY.INTL($J860,INT(($I860+项目参数!$J$29-1)/项目参数!$J$29)-1,1,项目参数!$B$2:$B$200),"")</f>
        <v/>
      </c>
      <c r="L860" s="125" t="str">
        <f>IF(AND($M860&lt;&gt;"",$M860&gt;40000,$N860&lt;&gt;"",$N860&gt;40000),(1+NETWORKDAYS.INTL($M860,$N860,1,项目参数!$B$2:$B$200))*项目参数!$J$29,"")</f>
        <v/>
      </c>
      <c r="M860" s="42"/>
      <c r="N860" s="42"/>
      <c r="O860" s="61"/>
      <c r="P860" s="64"/>
      <c r="X860" s="102" t="b">
        <f t="shared" si="13"/>
        <v>0</v>
      </c>
    </row>
    <row r="861" spans="1:24">
      <c r="A861" s="8"/>
      <c r="B861" s="8"/>
      <c r="C861" s="8"/>
      <c r="D861" s="54"/>
      <c r="E861" s="8"/>
      <c r="F861" s="8"/>
      <c r="G861" s="8"/>
      <c r="H861" s="8"/>
      <c r="I861" s="120"/>
      <c r="J861" s="42"/>
      <c r="K861" s="124" t="str">
        <f>IF(AND($I861&gt;0,$J861&lt;&gt;"",$J861&gt;40000),WORKDAY.INTL($J861,INT(($I861+项目参数!$J$29-1)/项目参数!$J$29)-1,1,项目参数!$B$2:$B$200),"")</f>
        <v/>
      </c>
      <c r="L861" s="125" t="str">
        <f>IF(AND($M861&lt;&gt;"",$M861&gt;40000,$N861&lt;&gt;"",$N861&gt;40000),(1+NETWORKDAYS.INTL($M861,$N861,1,项目参数!$B$2:$B$200))*项目参数!$J$29,"")</f>
        <v/>
      </c>
      <c r="M861" s="42"/>
      <c r="N861" s="42"/>
      <c r="O861" s="61"/>
      <c r="P861" s="64"/>
      <c r="X861" s="102" t="b">
        <f t="shared" si="13"/>
        <v>0</v>
      </c>
    </row>
    <row r="862" spans="1:24">
      <c r="A862" s="8"/>
      <c r="B862" s="8"/>
      <c r="C862" s="8"/>
      <c r="D862" s="54"/>
      <c r="E862" s="8"/>
      <c r="F862" s="8"/>
      <c r="G862" s="8"/>
      <c r="H862" s="8"/>
      <c r="I862" s="120"/>
      <c r="J862" s="42"/>
      <c r="K862" s="124" t="str">
        <f>IF(AND($I862&gt;0,$J862&lt;&gt;"",$J862&gt;40000),WORKDAY.INTL($J862,INT(($I862+项目参数!$J$29-1)/项目参数!$J$29)-1,1,项目参数!$B$2:$B$200),"")</f>
        <v/>
      </c>
      <c r="L862" s="125" t="str">
        <f>IF(AND($M862&lt;&gt;"",$M862&gt;40000,$N862&lt;&gt;"",$N862&gt;40000),(1+NETWORKDAYS.INTL($M862,$N862,1,项目参数!$B$2:$B$200))*项目参数!$J$29,"")</f>
        <v/>
      </c>
      <c r="M862" s="42"/>
      <c r="N862" s="42"/>
      <c r="O862" s="61"/>
      <c r="P862" s="64"/>
      <c r="X862" s="102" t="b">
        <f t="shared" si="13"/>
        <v>0</v>
      </c>
    </row>
    <row r="863" spans="1:24">
      <c r="A863" s="8"/>
      <c r="B863" s="8"/>
      <c r="C863" s="8"/>
      <c r="D863" s="54"/>
      <c r="E863" s="8"/>
      <c r="F863" s="8"/>
      <c r="G863" s="8"/>
      <c r="H863" s="8"/>
      <c r="I863" s="120"/>
      <c r="J863" s="42"/>
      <c r="K863" s="124" t="str">
        <f>IF(AND($I863&gt;0,$J863&lt;&gt;"",$J863&gt;40000),WORKDAY.INTL($J863,INT(($I863+项目参数!$J$29-1)/项目参数!$J$29)-1,1,项目参数!$B$2:$B$200),"")</f>
        <v/>
      </c>
      <c r="L863" s="125" t="str">
        <f>IF(AND($M863&lt;&gt;"",$M863&gt;40000,$N863&lt;&gt;"",$N863&gt;40000),(1+NETWORKDAYS.INTL($M863,$N863,1,项目参数!$B$2:$B$200))*项目参数!$J$29,"")</f>
        <v/>
      </c>
      <c r="M863" s="42"/>
      <c r="N863" s="42"/>
      <c r="O863" s="61"/>
      <c r="P863" s="64"/>
      <c r="X863" s="102" t="b">
        <f t="shared" si="13"/>
        <v>0</v>
      </c>
    </row>
    <row r="864" spans="1:24">
      <c r="A864" s="8"/>
      <c r="B864" s="8"/>
      <c r="C864" s="8"/>
      <c r="D864" s="54"/>
      <c r="E864" s="8"/>
      <c r="F864" s="8"/>
      <c r="G864" s="8"/>
      <c r="H864" s="8"/>
      <c r="I864" s="120"/>
      <c r="J864" s="42"/>
      <c r="K864" s="124" t="str">
        <f>IF(AND($I864&gt;0,$J864&lt;&gt;"",$J864&gt;40000),WORKDAY.INTL($J864,INT(($I864+项目参数!$J$29-1)/项目参数!$J$29)-1,1,项目参数!$B$2:$B$200),"")</f>
        <v/>
      </c>
      <c r="L864" s="125" t="str">
        <f>IF(AND($M864&lt;&gt;"",$M864&gt;40000,$N864&lt;&gt;"",$N864&gt;40000),(1+NETWORKDAYS.INTL($M864,$N864,1,项目参数!$B$2:$B$200))*项目参数!$J$29,"")</f>
        <v/>
      </c>
      <c r="M864" s="42"/>
      <c r="N864" s="42"/>
      <c r="O864" s="61"/>
      <c r="P864" s="64"/>
      <c r="X864" s="102" t="b">
        <f t="shared" si="13"/>
        <v>0</v>
      </c>
    </row>
    <row r="865" spans="1:24">
      <c r="A865" s="8"/>
      <c r="B865" s="8"/>
      <c r="C865" s="8"/>
      <c r="D865" s="54"/>
      <c r="E865" s="8"/>
      <c r="F865" s="8"/>
      <c r="G865" s="8"/>
      <c r="H865" s="8"/>
      <c r="I865" s="120"/>
      <c r="J865" s="42"/>
      <c r="K865" s="124" t="str">
        <f>IF(AND($I865&gt;0,$J865&lt;&gt;"",$J865&gt;40000),WORKDAY.INTL($J865,INT(($I865+项目参数!$J$29-1)/项目参数!$J$29)-1,1,项目参数!$B$2:$B$200),"")</f>
        <v/>
      </c>
      <c r="L865" s="125" t="str">
        <f>IF(AND($M865&lt;&gt;"",$M865&gt;40000,$N865&lt;&gt;"",$N865&gt;40000),(1+NETWORKDAYS.INTL($M865,$N865,1,项目参数!$B$2:$B$200))*项目参数!$J$29,"")</f>
        <v/>
      </c>
      <c r="M865" s="42"/>
      <c r="N865" s="42"/>
      <c r="O865" s="61"/>
      <c r="P865" s="64"/>
      <c r="X865" s="102" t="b">
        <f t="shared" si="13"/>
        <v>0</v>
      </c>
    </row>
    <row r="866" spans="1:24">
      <c r="A866" s="8"/>
      <c r="B866" s="8"/>
      <c r="C866" s="8"/>
      <c r="D866" s="54"/>
      <c r="E866" s="8"/>
      <c r="F866" s="8"/>
      <c r="G866" s="8"/>
      <c r="H866" s="8"/>
      <c r="I866" s="120"/>
      <c r="J866" s="42"/>
      <c r="K866" s="124" t="str">
        <f>IF(AND($I866&gt;0,$J866&lt;&gt;"",$J866&gt;40000),WORKDAY.INTL($J866,INT(($I866+项目参数!$J$29-1)/项目参数!$J$29)-1,1,项目参数!$B$2:$B$200),"")</f>
        <v/>
      </c>
      <c r="L866" s="125" t="str">
        <f>IF(AND($M866&lt;&gt;"",$M866&gt;40000,$N866&lt;&gt;"",$N866&gt;40000),(1+NETWORKDAYS.INTL($M866,$N866,1,项目参数!$B$2:$B$200))*项目参数!$J$29,"")</f>
        <v/>
      </c>
      <c r="M866" s="42"/>
      <c r="N866" s="42"/>
      <c r="O866" s="61"/>
      <c r="P866" s="64"/>
      <c r="X866" s="102" t="b">
        <f t="shared" si="13"/>
        <v>0</v>
      </c>
    </row>
    <row r="867" spans="1:24">
      <c r="A867" s="8"/>
      <c r="B867" s="8"/>
      <c r="C867" s="8"/>
      <c r="D867" s="54"/>
      <c r="E867" s="8"/>
      <c r="F867" s="8"/>
      <c r="G867" s="8"/>
      <c r="H867" s="8"/>
      <c r="I867" s="120"/>
      <c r="J867" s="42"/>
      <c r="K867" s="124" t="str">
        <f>IF(AND($I867&gt;0,$J867&lt;&gt;"",$J867&gt;40000),WORKDAY.INTL($J867,INT(($I867+项目参数!$J$29-1)/项目参数!$J$29)-1,1,项目参数!$B$2:$B$200),"")</f>
        <v/>
      </c>
      <c r="L867" s="125" t="str">
        <f>IF(AND($M867&lt;&gt;"",$M867&gt;40000,$N867&lt;&gt;"",$N867&gt;40000),(1+NETWORKDAYS.INTL($M867,$N867,1,项目参数!$B$2:$B$200))*项目参数!$J$29,"")</f>
        <v/>
      </c>
      <c r="M867" s="42"/>
      <c r="N867" s="42"/>
      <c r="O867" s="61"/>
      <c r="P867" s="64"/>
      <c r="X867" s="102" t="b">
        <f t="shared" si="13"/>
        <v>0</v>
      </c>
    </row>
    <row r="868" spans="1:24">
      <c r="A868" s="8"/>
      <c r="B868" s="8"/>
      <c r="C868" s="8"/>
      <c r="D868" s="54"/>
      <c r="E868" s="8"/>
      <c r="F868" s="8"/>
      <c r="G868" s="8"/>
      <c r="H868" s="8"/>
      <c r="I868" s="120"/>
      <c r="J868" s="42"/>
      <c r="K868" s="124" t="str">
        <f>IF(AND($I868&gt;0,$J868&lt;&gt;"",$J868&gt;40000),WORKDAY.INTL($J868,INT(($I868+项目参数!$J$29-1)/项目参数!$J$29)-1,1,项目参数!$B$2:$B$200),"")</f>
        <v/>
      </c>
      <c r="L868" s="125" t="str">
        <f>IF(AND($M868&lt;&gt;"",$M868&gt;40000,$N868&lt;&gt;"",$N868&gt;40000),(1+NETWORKDAYS.INTL($M868,$N868,1,项目参数!$B$2:$B$200))*项目参数!$J$29,"")</f>
        <v/>
      </c>
      <c r="M868" s="42"/>
      <c r="N868" s="42"/>
      <c r="O868" s="61"/>
      <c r="P868" s="64"/>
      <c r="X868" s="102" t="b">
        <f t="shared" si="13"/>
        <v>0</v>
      </c>
    </row>
    <row r="869" spans="1:24">
      <c r="A869" s="8"/>
      <c r="B869" s="8"/>
      <c r="C869" s="8"/>
      <c r="D869" s="54"/>
      <c r="E869" s="8"/>
      <c r="F869" s="8"/>
      <c r="G869" s="8"/>
      <c r="H869" s="8"/>
      <c r="I869" s="120"/>
      <c r="J869" s="42"/>
      <c r="K869" s="124" t="str">
        <f>IF(AND($I869&gt;0,$J869&lt;&gt;"",$J869&gt;40000),WORKDAY.INTL($J869,INT(($I869+项目参数!$J$29-1)/项目参数!$J$29)-1,1,项目参数!$B$2:$B$200),"")</f>
        <v/>
      </c>
      <c r="L869" s="125" t="str">
        <f>IF(AND($M869&lt;&gt;"",$M869&gt;40000,$N869&lt;&gt;"",$N869&gt;40000),(1+NETWORKDAYS.INTL($M869,$N869,1,项目参数!$B$2:$B$200))*项目参数!$J$29,"")</f>
        <v/>
      </c>
      <c r="M869" s="42"/>
      <c r="N869" s="42"/>
      <c r="O869" s="61"/>
      <c r="P869" s="64"/>
      <c r="X869" s="102" t="b">
        <f t="shared" si="13"/>
        <v>0</v>
      </c>
    </row>
    <row r="870" spans="1:24">
      <c r="A870" s="8"/>
      <c r="B870" s="8"/>
      <c r="C870" s="8"/>
      <c r="D870" s="54"/>
      <c r="E870" s="8"/>
      <c r="F870" s="8"/>
      <c r="G870" s="8"/>
      <c r="H870" s="8"/>
      <c r="I870" s="120"/>
      <c r="J870" s="42"/>
      <c r="K870" s="124" t="str">
        <f>IF(AND($I870&gt;0,$J870&lt;&gt;"",$J870&gt;40000),WORKDAY.INTL($J870,INT(($I870+项目参数!$J$29-1)/项目参数!$J$29)-1,1,项目参数!$B$2:$B$200),"")</f>
        <v/>
      </c>
      <c r="L870" s="125" t="str">
        <f>IF(AND($M870&lt;&gt;"",$M870&gt;40000,$N870&lt;&gt;"",$N870&gt;40000),(1+NETWORKDAYS.INTL($M870,$N870,1,项目参数!$B$2:$B$200))*项目参数!$J$29,"")</f>
        <v/>
      </c>
      <c r="M870" s="42"/>
      <c r="N870" s="42"/>
      <c r="O870" s="61"/>
      <c r="P870" s="64"/>
      <c r="X870" s="102" t="b">
        <f t="shared" si="13"/>
        <v>0</v>
      </c>
    </row>
    <row r="871" spans="1:24">
      <c r="A871" s="8"/>
      <c r="B871" s="8"/>
      <c r="C871" s="8"/>
      <c r="D871" s="54"/>
      <c r="E871" s="8"/>
      <c r="F871" s="8"/>
      <c r="G871" s="8"/>
      <c r="H871" s="8"/>
      <c r="I871" s="120"/>
      <c r="J871" s="42"/>
      <c r="K871" s="124" t="str">
        <f>IF(AND($I871&gt;0,$J871&lt;&gt;"",$J871&gt;40000),WORKDAY.INTL($J871,INT(($I871+项目参数!$J$29-1)/项目参数!$J$29)-1,1,项目参数!$B$2:$B$200),"")</f>
        <v/>
      </c>
      <c r="L871" s="125" t="str">
        <f>IF(AND($M871&lt;&gt;"",$M871&gt;40000,$N871&lt;&gt;"",$N871&gt;40000),(1+NETWORKDAYS.INTL($M871,$N871,1,项目参数!$B$2:$B$200))*项目参数!$J$29,"")</f>
        <v/>
      </c>
      <c r="M871" s="42"/>
      <c r="N871" s="42"/>
      <c r="O871" s="61"/>
      <c r="P871" s="64"/>
      <c r="X871" s="102" t="b">
        <f t="shared" si="13"/>
        <v>0</v>
      </c>
    </row>
    <row r="872" spans="1:24">
      <c r="A872" s="8"/>
      <c r="B872" s="8"/>
      <c r="C872" s="8"/>
      <c r="D872" s="54"/>
      <c r="E872" s="8"/>
      <c r="F872" s="8"/>
      <c r="G872" s="8"/>
      <c r="H872" s="8"/>
      <c r="I872" s="120"/>
      <c r="J872" s="42"/>
      <c r="K872" s="124" t="str">
        <f>IF(AND($I872&gt;0,$J872&lt;&gt;"",$J872&gt;40000),WORKDAY.INTL($J872,INT(($I872+项目参数!$J$29-1)/项目参数!$J$29)-1,1,项目参数!$B$2:$B$200),"")</f>
        <v/>
      </c>
      <c r="L872" s="125" t="str">
        <f>IF(AND($M872&lt;&gt;"",$M872&gt;40000,$N872&lt;&gt;"",$N872&gt;40000),(1+NETWORKDAYS.INTL($M872,$N872,1,项目参数!$B$2:$B$200))*项目参数!$J$29,"")</f>
        <v/>
      </c>
      <c r="M872" s="42"/>
      <c r="N872" s="42"/>
      <c r="O872" s="61"/>
      <c r="P872" s="64"/>
      <c r="X872" s="102" t="b">
        <f t="shared" si="13"/>
        <v>0</v>
      </c>
    </row>
    <row r="873" spans="1:24">
      <c r="A873" s="8"/>
      <c r="B873" s="8"/>
      <c r="C873" s="8"/>
      <c r="D873" s="54"/>
      <c r="E873" s="8"/>
      <c r="F873" s="8"/>
      <c r="G873" s="8"/>
      <c r="H873" s="8"/>
      <c r="I873" s="120"/>
      <c r="J873" s="42"/>
      <c r="K873" s="124" t="str">
        <f>IF(AND($I873&gt;0,$J873&lt;&gt;"",$J873&gt;40000),WORKDAY.INTL($J873,INT(($I873+项目参数!$J$29-1)/项目参数!$J$29)-1,1,项目参数!$B$2:$B$200),"")</f>
        <v/>
      </c>
      <c r="L873" s="125" t="str">
        <f>IF(AND($M873&lt;&gt;"",$M873&gt;40000,$N873&lt;&gt;"",$N873&gt;40000),(1+NETWORKDAYS.INTL($M873,$N873,1,项目参数!$B$2:$B$200))*项目参数!$J$29,"")</f>
        <v/>
      </c>
      <c r="M873" s="42"/>
      <c r="N873" s="42"/>
      <c r="O873" s="61"/>
      <c r="P873" s="64"/>
      <c r="X873" s="102" t="b">
        <f t="shared" si="13"/>
        <v>0</v>
      </c>
    </row>
    <row r="874" spans="1:24">
      <c r="A874" s="8"/>
      <c r="B874" s="8"/>
      <c r="C874" s="8"/>
      <c r="D874" s="54"/>
      <c r="E874" s="8"/>
      <c r="F874" s="8"/>
      <c r="G874" s="8"/>
      <c r="H874" s="8"/>
      <c r="I874" s="120"/>
      <c r="J874" s="42"/>
      <c r="K874" s="124" t="str">
        <f>IF(AND($I874&gt;0,$J874&lt;&gt;"",$J874&gt;40000),WORKDAY.INTL($J874,INT(($I874+项目参数!$J$29-1)/项目参数!$J$29)-1,1,项目参数!$B$2:$B$200),"")</f>
        <v/>
      </c>
      <c r="L874" s="125" t="str">
        <f>IF(AND($M874&lt;&gt;"",$M874&gt;40000,$N874&lt;&gt;"",$N874&gt;40000),(1+NETWORKDAYS.INTL($M874,$N874,1,项目参数!$B$2:$B$200))*项目参数!$J$29,"")</f>
        <v/>
      </c>
      <c r="M874" s="42"/>
      <c r="N874" s="42"/>
      <c r="O874" s="61"/>
      <c r="P874" s="64"/>
      <c r="X874" s="102" t="b">
        <f t="shared" si="13"/>
        <v>0</v>
      </c>
    </row>
    <row r="875" spans="1:24">
      <c r="A875" s="8"/>
      <c r="B875" s="8"/>
      <c r="C875" s="8"/>
      <c r="D875" s="54"/>
      <c r="E875" s="8"/>
      <c r="F875" s="8"/>
      <c r="G875" s="8"/>
      <c r="H875" s="8"/>
      <c r="I875" s="120"/>
      <c r="J875" s="42"/>
      <c r="K875" s="124" t="str">
        <f>IF(AND($I875&gt;0,$J875&lt;&gt;"",$J875&gt;40000),WORKDAY.INTL($J875,INT(($I875+项目参数!$J$29-1)/项目参数!$J$29)-1,1,项目参数!$B$2:$B$200),"")</f>
        <v/>
      </c>
      <c r="L875" s="125" t="str">
        <f>IF(AND($M875&lt;&gt;"",$M875&gt;40000,$N875&lt;&gt;"",$N875&gt;40000),(1+NETWORKDAYS.INTL($M875,$N875,1,项目参数!$B$2:$B$200))*项目参数!$J$29,"")</f>
        <v/>
      </c>
      <c r="M875" s="42"/>
      <c r="N875" s="42"/>
      <c r="O875" s="61"/>
      <c r="P875" s="64"/>
      <c r="X875" s="102" t="b">
        <f t="shared" si="13"/>
        <v>0</v>
      </c>
    </row>
    <row r="876" spans="1:24">
      <c r="A876" s="8"/>
      <c r="B876" s="8"/>
      <c r="C876" s="8"/>
      <c r="D876" s="54"/>
      <c r="E876" s="8"/>
      <c r="F876" s="8"/>
      <c r="G876" s="8"/>
      <c r="H876" s="8"/>
      <c r="I876" s="120"/>
      <c r="J876" s="42"/>
      <c r="K876" s="124" t="str">
        <f>IF(AND($I876&gt;0,$J876&lt;&gt;"",$J876&gt;40000),WORKDAY.INTL($J876,INT(($I876+项目参数!$J$29-1)/项目参数!$J$29)-1,1,项目参数!$B$2:$B$200),"")</f>
        <v/>
      </c>
      <c r="L876" s="125" t="str">
        <f>IF(AND($M876&lt;&gt;"",$M876&gt;40000,$N876&lt;&gt;"",$N876&gt;40000),(1+NETWORKDAYS.INTL($M876,$N876,1,项目参数!$B$2:$B$200))*项目参数!$J$29,"")</f>
        <v/>
      </c>
      <c r="M876" s="42"/>
      <c r="N876" s="42"/>
      <c r="O876" s="61"/>
      <c r="P876" s="64"/>
      <c r="X876" s="102" t="b">
        <f t="shared" si="13"/>
        <v>0</v>
      </c>
    </row>
    <row r="877" spans="1:24">
      <c r="A877" s="8"/>
      <c r="B877" s="8"/>
      <c r="C877" s="8"/>
      <c r="D877" s="54"/>
      <c r="E877" s="8"/>
      <c r="F877" s="8"/>
      <c r="G877" s="8"/>
      <c r="H877" s="8"/>
      <c r="I877" s="120"/>
      <c r="J877" s="42"/>
      <c r="K877" s="124" t="str">
        <f>IF(AND($I877&gt;0,$J877&lt;&gt;"",$J877&gt;40000),WORKDAY.INTL($J877,INT(($I877+项目参数!$J$29-1)/项目参数!$J$29)-1,1,项目参数!$B$2:$B$200),"")</f>
        <v/>
      </c>
      <c r="L877" s="125" t="str">
        <f>IF(AND($M877&lt;&gt;"",$M877&gt;40000,$N877&lt;&gt;"",$N877&gt;40000),(1+NETWORKDAYS.INTL($M877,$N877,1,项目参数!$B$2:$B$200))*项目参数!$J$29,"")</f>
        <v/>
      </c>
      <c r="M877" s="42"/>
      <c r="N877" s="42"/>
      <c r="O877" s="61"/>
      <c r="P877" s="64"/>
      <c r="X877" s="102" t="b">
        <f t="shared" si="13"/>
        <v>0</v>
      </c>
    </row>
    <row r="878" spans="1:24">
      <c r="A878" s="8"/>
      <c r="B878" s="8"/>
      <c r="C878" s="8"/>
      <c r="D878" s="54"/>
      <c r="E878" s="8"/>
      <c r="F878" s="8"/>
      <c r="G878" s="8"/>
      <c r="H878" s="8"/>
      <c r="I878" s="120"/>
      <c r="J878" s="42"/>
      <c r="K878" s="124" t="str">
        <f>IF(AND($I878&gt;0,$J878&lt;&gt;"",$J878&gt;40000),WORKDAY.INTL($J878,INT(($I878+项目参数!$J$29-1)/项目参数!$J$29)-1,1,项目参数!$B$2:$B$200),"")</f>
        <v/>
      </c>
      <c r="L878" s="125" t="str">
        <f>IF(AND($M878&lt;&gt;"",$M878&gt;40000,$N878&lt;&gt;"",$N878&gt;40000),(1+NETWORKDAYS.INTL($M878,$N878,1,项目参数!$B$2:$B$200))*项目参数!$J$29,"")</f>
        <v/>
      </c>
      <c r="M878" s="42"/>
      <c r="N878" s="42"/>
      <c r="O878" s="61"/>
      <c r="P878" s="64"/>
      <c r="X878" s="102" t="b">
        <f t="shared" si="13"/>
        <v>0</v>
      </c>
    </row>
    <row r="879" spans="1:24">
      <c r="A879" s="8"/>
      <c r="B879" s="8"/>
      <c r="C879" s="8"/>
      <c r="D879" s="54"/>
      <c r="E879" s="8"/>
      <c r="F879" s="8"/>
      <c r="G879" s="8"/>
      <c r="H879" s="8"/>
      <c r="I879" s="120"/>
      <c r="J879" s="42"/>
      <c r="K879" s="124" t="str">
        <f>IF(AND($I879&gt;0,$J879&lt;&gt;"",$J879&gt;40000),WORKDAY.INTL($J879,INT(($I879+项目参数!$J$29-1)/项目参数!$J$29)-1,1,项目参数!$B$2:$B$200),"")</f>
        <v/>
      </c>
      <c r="L879" s="125" t="str">
        <f>IF(AND($M879&lt;&gt;"",$M879&gt;40000,$N879&lt;&gt;"",$N879&gt;40000),(1+NETWORKDAYS.INTL($M879,$N879,1,项目参数!$B$2:$B$200))*项目参数!$J$29,"")</f>
        <v/>
      </c>
      <c r="M879" s="42"/>
      <c r="N879" s="42"/>
      <c r="O879" s="61"/>
      <c r="P879" s="64"/>
      <c r="X879" s="102" t="b">
        <f t="shared" si="13"/>
        <v>0</v>
      </c>
    </row>
    <row r="880" spans="1:24">
      <c r="A880" s="8"/>
      <c r="B880" s="8"/>
      <c r="C880" s="8"/>
      <c r="D880" s="54"/>
      <c r="E880" s="8"/>
      <c r="F880" s="8"/>
      <c r="G880" s="8"/>
      <c r="H880" s="8"/>
      <c r="I880" s="120"/>
      <c r="J880" s="42"/>
      <c r="K880" s="124" t="str">
        <f>IF(AND($I880&gt;0,$J880&lt;&gt;"",$J880&gt;40000),WORKDAY.INTL($J880,INT(($I880+项目参数!$J$29-1)/项目参数!$J$29)-1,1,项目参数!$B$2:$B$200),"")</f>
        <v/>
      </c>
      <c r="L880" s="125" t="str">
        <f>IF(AND($M880&lt;&gt;"",$M880&gt;40000,$N880&lt;&gt;"",$N880&gt;40000),(1+NETWORKDAYS.INTL($M880,$N880,1,项目参数!$B$2:$B$200))*项目参数!$J$29,"")</f>
        <v/>
      </c>
      <c r="M880" s="42"/>
      <c r="N880" s="42"/>
      <c r="O880" s="61"/>
      <c r="P880" s="64"/>
      <c r="X880" s="102" t="b">
        <f t="shared" si="13"/>
        <v>0</v>
      </c>
    </row>
    <row r="881" spans="1:24">
      <c r="A881" s="8"/>
      <c r="B881" s="8"/>
      <c r="C881" s="8"/>
      <c r="D881" s="54"/>
      <c r="E881" s="8"/>
      <c r="F881" s="8"/>
      <c r="G881" s="8"/>
      <c r="H881" s="8"/>
      <c r="I881" s="120"/>
      <c r="J881" s="42"/>
      <c r="K881" s="124" t="str">
        <f>IF(AND($I881&gt;0,$J881&lt;&gt;"",$J881&gt;40000),WORKDAY.INTL($J881,INT(($I881+项目参数!$J$29-1)/项目参数!$J$29)-1,1,项目参数!$B$2:$B$200),"")</f>
        <v/>
      </c>
      <c r="L881" s="125" t="str">
        <f>IF(AND($M881&lt;&gt;"",$M881&gt;40000,$N881&lt;&gt;"",$N881&gt;40000),(1+NETWORKDAYS.INTL($M881,$N881,1,项目参数!$B$2:$B$200))*项目参数!$J$29,"")</f>
        <v/>
      </c>
      <c r="M881" s="42"/>
      <c r="N881" s="42"/>
      <c r="O881" s="61"/>
      <c r="P881" s="64"/>
      <c r="X881" s="102" t="b">
        <f t="shared" si="13"/>
        <v>0</v>
      </c>
    </row>
    <row r="882" spans="1:24">
      <c r="A882" s="8"/>
      <c r="B882" s="8"/>
      <c r="C882" s="8"/>
      <c r="D882" s="54"/>
      <c r="E882" s="8"/>
      <c r="F882" s="8"/>
      <c r="G882" s="8"/>
      <c r="H882" s="8"/>
      <c r="I882" s="120"/>
      <c r="J882" s="42"/>
      <c r="K882" s="124" t="str">
        <f>IF(AND($I882&gt;0,$J882&lt;&gt;"",$J882&gt;40000),WORKDAY.INTL($J882,INT(($I882+项目参数!$J$29-1)/项目参数!$J$29)-1,1,项目参数!$B$2:$B$200),"")</f>
        <v/>
      </c>
      <c r="L882" s="125" t="str">
        <f>IF(AND($M882&lt;&gt;"",$M882&gt;40000,$N882&lt;&gt;"",$N882&gt;40000),(1+NETWORKDAYS.INTL($M882,$N882,1,项目参数!$B$2:$B$200))*项目参数!$J$29,"")</f>
        <v/>
      </c>
      <c r="M882" s="42"/>
      <c r="N882" s="42"/>
      <c r="O882" s="61"/>
      <c r="P882" s="64"/>
      <c r="X882" s="102" t="b">
        <f t="shared" si="13"/>
        <v>0</v>
      </c>
    </row>
    <row r="883" spans="1:24">
      <c r="A883" s="8"/>
      <c r="B883" s="8"/>
      <c r="C883" s="8"/>
      <c r="D883" s="54"/>
      <c r="E883" s="8"/>
      <c r="F883" s="8"/>
      <c r="G883" s="8"/>
      <c r="H883" s="8"/>
      <c r="I883" s="120"/>
      <c r="J883" s="42"/>
      <c r="K883" s="124" t="str">
        <f>IF(AND($I883&gt;0,$J883&lt;&gt;"",$J883&gt;40000),WORKDAY.INTL($J883,INT(($I883+项目参数!$J$29-1)/项目参数!$J$29)-1,1,项目参数!$B$2:$B$200),"")</f>
        <v/>
      </c>
      <c r="L883" s="125" t="str">
        <f>IF(AND($M883&lt;&gt;"",$M883&gt;40000,$N883&lt;&gt;"",$N883&gt;40000),(1+NETWORKDAYS.INTL($M883,$N883,1,项目参数!$B$2:$B$200))*项目参数!$J$29,"")</f>
        <v/>
      </c>
      <c r="M883" s="42"/>
      <c r="N883" s="42"/>
      <c r="O883" s="61"/>
      <c r="P883" s="64"/>
      <c r="X883" s="102" t="b">
        <f t="shared" si="13"/>
        <v>0</v>
      </c>
    </row>
    <row r="884" spans="1:24">
      <c r="A884" s="8"/>
      <c r="B884" s="8"/>
      <c r="C884" s="8"/>
      <c r="D884" s="54"/>
      <c r="E884" s="8"/>
      <c r="F884" s="8"/>
      <c r="G884" s="8"/>
      <c r="H884" s="8"/>
      <c r="I884" s="120"/>
      <c r="J884" s="42"/>
      <c r="K884" s="124" t="str">
        <f>IF(AND($I884&gt;0,$J884&lt;&gt;"",$J884&gt;40000),WORKDAY.INTL($J884,INT(($I884+项目参数!$J$29-1)/项目参数!$J$29)-1,1,项目参数!$B$2:$B$200),"")</f>
        <v/>
      </c>
      <c r="L884" s="125" t="str">
        <f>IF(AND($M884&lt;&gt;"",$M884&gt;40000,$N884&lt;&gt;"",$N884&gt;40000),(1+NETWORKDAYS.INTL($M884,$N884,1,项目参数!$B$2:$B$200))*项目参数!$J$29,"")</f>
        <v/>
      </c>
      <c r="M884" s="42"/>
      <c r="N884" s="42"/>
      <c r="O884" s="61"/>
      <c r="P884" s="64"/>
      <c r="X884" s="102" t="b">
        <f t="shared" si="13"/>
        <v>0</v>
      </c>
    </row>
    <row r="885" spans="1:24">
      <c r="A885" s="8"/>
      <c r="B885" s="8"/>
      <c r="C885" s="8"/>
      <c r="D885" s="54"/>
      <c r="E885" s="8"/>
      <c r="F885" s="8"/>
      <c r="G885" s="8"/>
      <c r="H885" s="8"/>
      <c r="I885" s="120"/>
      <c r="J885" s="42"/>
      <c r="K885" s="124" t="str">
        <f>IF(AND($I885&gt;0,$J885&lt;&gt;"",$J885&gt;40000),WORKDAY.INTL($J885,INT(($I885+项目参数!$J$29-1)/项目参数!$J$29)-1,1,项目参数!$B$2:$B$200),"")</f>
        <v/>
      </c>
      <c r="L885" s="125" t="str">
        <f>IF(AND($M885&lt;&gt;"",$M885&gt;40000,$N885&lt;&gt;"",$N885&gt;40000),(1+NETWORKDAYS.INTL($M885,$N885,1,项目参数!$B$2:$B$200))*项目参数!$J$29,"")</f>
        <v/>
      </c>
      <c r="M885" s="42"/>
      <c r="N885" s="42"/>
      <c r="O885" s="61"/>
      <c r="P885" s="64"/>
      <c r="X885" s="102" t="b">
        <f t="shared" si="13"/>
        <v>0</v>
      </c>
    </row>
    <row r="886" spans="1:24">
      <c r="A886" s="8"/>
      <c r="B886" s="8"/>
      <c r="C886" s="8"/>
      <c r="D886" s="54"/>
      <c r="E886" s="8"/>
      <c r="F886" s="8"/>
      <c r="G886" s="8"/>
      <c r="H886" s="8"/>
      <c r="I886" s="120"/>
      <c r="J886" s="42"/>
      <c r="K886" s="124" t="str">
        <f>IF(AND($I886&gt;0,$J886&lt;&gt;"",$J886&gt;40000),WORKDAY.INTL($J886,INT(($I886+项目参数!$J$29-1)/项目参数!$J$29)-1,1,项目参数!$B$2:$B$200),"")</f>
        <v/>
      </c>
      <c r="L886" s="125" t="str">
        <f>IF(AND($M886&lt;&gt;"",$M886&gt;40000,$N886&lt;&gt;"",$N886&gt;40000),(1+NETWORKDAYS.INTL($M886,$N886,1,项目参数!$B$2:$B$200))*项目参数!$J$29,"")</f>
        <v/>
      </c>
      <c r="M886" s="42"/>
      <c r="N886" s="42"/>
      <c r="O886" s="61"/>
      <c r="P886" s="64"/>
      <c r="X886" s="102" t="b">
        <f t="shared" si="13"/>
        <v>0</v>
      </c>
    </row>
    <row r="887" spans="1:24">
      <c r="A887" s="8"/>
      <c r="B887" s="8"/>
      <c r="C887" s="8"/>
      <c r="D887" s="54"/>
      <c r="E887" s="8"/>
      <c r="F887" s="8"/>
      <c r="G887" s="8"/>
      <c r="H887" s="8"/>
      <c r="I887" s="120"/>
      <c r="J887" s="42"/>
      <c r="K887" s="124" t="str">
        <f>IF(AND($I887&gt;0,$J887&lt;&gt;"",$J887&gt;40000),WORKDAY.INTL($J887,INT(($I887+项目参数!$J$29-1)/项目参数!$J$29)-1,1,项目参数!$B$2:$B$200),"")</f>
        <v/>
      </c>
      <c r="L887" s="125" t="str">
        <f>IF(AND($M887&lt;&gt;"",$M887&gt;40000,$N887&lt;&gt;"",$N887&gt;40000),(1+NETWORKDAYS.INTL($M887,$N887,1,项目参数!$B$2:$B$200))*项目参数!$J$29,"")</f>
        <v/>
      </c>
      <c r="M887" s="42"/>
      <c r="N887" s="42"/>
      <c r="O887" s="61"/>
      <c r="P887" s="64"/>
      <c r="X887" s="102" t="b">
        <f t="shared" si="13"/>
        <v>0</v>
      </c>
    </row>
    <row r="888" spans="1:24">
      <c r="A888" s="8"/>
      <c r="B888" s="8"/>
      <c r="C888" s="8"/>
      <c r="D888" s="54"/>
      <c r="E888" s="8"/>
      <c r="F888" s="8"/>
      <c r="G888" s="8"/>
      <c r="H888" s="8"/>
      <c r="I888" s="120"/>
      <c r="J888" s="42"/>
      <c r="K888" s="124" t="str">
        <f>IF(AND($I888&gt;0,$J888&lt;&gt;"",$J888&gt;40000),WORKDAY.INTL($J888,INT(($I888+项目参数!$J$29-1)/项目参数!$J$29)-1,1,项目参数!$B$2:$B$200),"")</f>
        <v/>
      </c>
      <c r="L888" s="125" t="str">
        <f>IF(AND($M888&lt;&gt;"",$M888&gt;40000,$N888&lt;&gt;"",$N888&gt;40000),(1+NETWORKDAYS.INTL($M888,$N888,1,项目参数!$B$2:$B$200))*项目参数!$J$29,"")</f>
        <v/>
      </c>
      <c r="M888" s="42"/>
      <c r="N888" s="42"/>
      <c r="O888" s="61"/>
      <c r="P888" s="64"/>
      <c r="X888" s="102" t="b">
        <f t="shared" si="13"/>
        <v>0</v>
      </c>
    </row>
    <row r="889" spans="1:24">
      <c r="A889" s="8"/>
      <c r="B889" s="8"/>
      <c r="C889" s="8"/>
      <c r="D889" s="54"/>
      <c r="E889" s="8"/>
      <c r="F889" s="8"/>
      <c r="G889" s="8"/>
      <c r="H889" s="8"/>
      <c r="I889" s="120"/>
      <c r="J889" s="42"/>
      <c r="K889" s="124" t="str">
        <f>IF(AND($I889&gt;0,$J889&lt;&gt;"",$J889&gt;40000),WORKDAY.INTL($J889,INT(($I889+项目参数!$J$29-1)/项目参数!$J$29)-1,1,项目参数!$B$2:$B$200),"")</f>
        <v/>
      </c>
      <c r="L889" s="125" t="str">
        <f>IF(AND($M889&lt;&gt;"",$M889&gt;40000,$N889&lt;&gt;"",$N889&gt;40000),(1+NETWORKDAYS.INTL($M889,$N889,1,项目参数!$B$2:$B$200))*项目参数!$J$29,"")</f>
        <v/>
      </c>
      <c r="M889" s="42"/>
      <c r="N889" s="42"/>
      <c r="O889" s="61"/>
      <c r="P889" s="64"/>
      <c r="X889" s="102" t="b">
        <f t="shared" si="13"/>
        <v>0</v>
      </c>
    </row>
    <row r="890" spans="1:24">
      <c r="A890" s="8"/>
      <c r="B890" s="8"/>
      <c r="C890" s="8"/>
      <c r="D890" s="54"/>
      <c r="E890" s="8"/>
      <c r="F890" s="8"/>
      <c r="G890" s="8"/>
      <c r="H890" s="8"/>
      <c r="I890" s="120"/>
      <c r="J890" s="42"/>
      <c r="K890" s="124" t="str">
        <f>IF(AND($I890&gt;0,$J890&lt;&gt;"",$J890&gt;40000),WORKDAY.INTL($J890,INT(($I890+项目参数!$J$29-1)/项目参数!$J$29)-1,1,项目参数!$B$2:$B$200),"")</f>
        <v/>
      </c>
      <c r="L890" s="125" t="str">
        <f>IF(AND($M890&lt;&gt;"",$M890&gt;40000,$N890&lt;&gt;"",$N890&gt;40000),(1+NETWORKDAYS.INTL($M890,$N890,1,项目参数!$B$2:$B$200))*项目参数!$J$29,"")</f>
        <v/>
      </c>
      <c r="M890" s="42"/>
      <c r="N890" s="42"/>
      <c r="O890" s="61"/>
      <c r="P890" s="64"/>
      <c r="X890" s="102" t="b">
        <f t="shared" si="13"/>
        <v>0</v>
      </c>
    </row>
    <row r="891" spans="1:24">
      <c r="A891" s="8"/>
      <c r="B891" s="8"/>
      <c r="C891" s="8"/>
      <c r="D891" s="54"/>
      <c r="E891" s="8"/>
      <c r="F891" s="8"/>
      <c r="G891" s="8"/>
      <c r="H891" s="8"/>
      <c r="I891" s="120"/>
      <c r="J891" s="42"/>
      <c r="K891" s="124" t="str">
        <f>IF(AND($I891&gt;0,$J891&lt;&gt;"",$J891&gt;40000),WORKDAY.INTL($J891,INT(($I891+项目参数!$J$29-1)/项目参数!$J$29)-1,1,项目参数!$B$2:$B$200),"")</f>
        <v/>
      </c>
      <c r="L891" s="125" t="str">
        <f>IF(AND($M891&lt;&gt;"",$M891&gt;40000,$N891&lt;&gt;"",$N891&gt;40000),(1+NETWORKDAYS.INTL($M891,$N891,1,项目参数!$B$2:$B$200))*项目参数!$J$29,"")</f>
        <v/>
      </c>
      <c r="M891" s="42"/>
      <c r="N891" s="42"/>
      <c r="O891" s="61"/>
      <c r="P891" s="64"/>
      <c r="X891" s="102" t="b">
        <f t="shared" si="13"/>
        <v>0</v>
      </c>
    </row>
    <row r="892" spans="1:24">
      <c r="A892" s="8"/>
      <c r="B892" s="8"/>
      <c r="C892" s="8"/>
      <c r="D892" s="54"/>
      <c r="E892" s="8"/>
      <c r="F892" s="8"/>
      <c r="G892" s="8"/>
      <c r="H892" s="8"/>
      <c r="I892" s="120"/>
      <c r="J892" s="42"/>
      <c r="K892" s="124" t="str">
        <f>IF(AND($I892&gt;0,$J892&lt;&gt;"",$J892&gt;40000),WORKDAY.INTL($J892,INT(($I892+项目参数!$J$29-1)/项目参数!$J$29)-1,1,项目参数!$B$2:$B$200),"")</f>
        <v/>
      </c>
      <c r="L892" s="125" t="str">
        <f>IF(AND($M892&lt;&gt;"",$M892&gt;40000,$N892&lt;&gt;"",$N892&gt;40000),(1+NETWORKDAYS.INTL($M892,$N892,1,项目参数!$B$2:$B$200))*项目参数!$J$29,"")</f>
        <v/>
      </c>
      <c r="M892" s="42"/>
      <c r="N892" s="42"/>
      <c r="O892" s="61"/>
      <c r="P892" s="64"/>
      <c r="X892" s="102" t="b">
        <f t="shared" si="13"/>
        <v>0</v>
      </c>
    </row>
    <row r="893" spans="1:24">
      <c r="A893" s="8"/>
      <c r="B893" s="8"/>
      <c r="C893" s="8"/>
      <c r="D893" s="54"/>
      <c r="E893" s="8"/>
      <c r="F893" s="8"/>
      <c r="G893" s="8"/>
      <c r="H893" s="8"/>
      <c r="I893" s="120"/>
      <c r="J893" s="42"/>
      <c r="K893" s="124" t="str">
        <f>IF(AND($I893&gt;0,$J893&lt;&gt;"",$J893&gt;40000),WORKDAY.INTL($J893,INT(($I893+项目参数!$J$29-1)/项目参数!$J$29)-1,1,项目参数!$B$2:$B$200),"")</f>
        <v/>
      </c>
      <c r="L893" s="125" t="str">
        <f>IF(AND($M893&lt;&gt;"",$M893&gt;40000,$N893&lt;&gt;"",$N893&gt;40000),(1+NETWORKDAYS.INTL($M893,$N893,1,项目参数!$B$2:$B$200))*项目参数!$J$29,"")</f>
        <v/>
      </c>
      <c r="M893" s="42"/>
      <c r="N893" s="42"/>
      <c r="O893" s="61"/>
      <c r="P893" s="64"/>
      <c r="X893" s="102" t="b">
        <f t="shared" si="13"/>
        <v>0</v>
      </c>
    </row>
    <row r="894" spans="1:24">
      <c r="A894" s="8"/>
      <c r="B894" s="8"/>
      <c r="C894" s="8"/>
      <c r="D894" s="54"/>
      <c r="E894" s="8"/>
      <c r="F894" s="8"/>
      <c r="G894" s="8"/>
      <c r="H894" s="8"/>
      <c r="I894" s="120"/>
      <c r="J894" s="42"/>
      <c r="K894" s="124" t="str">
        <f>IF(AND($I894&gt;0,$J894&lt;&gt;"",$J894&gt;40000),WORKDAY.INTL($J894,INT(($I894+项目参数!$J$29-1)/项目参数!$J$29)-1,1,项目参数!$B$2:$B$200),"")</f>
        <v/>
      </c>
      <c r="L894" s="125" t="str">
        <f>IF(AND($M894&lt;&gt;"",$M894&gt;40000,$N894&lt;&gt;"",$N894&gt;40000),(1+NETWORKDAYS.INTL($M894,$N894,1,项目参数!$B$2:$B$200))*项目参数!$J$29,"")</f>
        <v/>
      </c>
      <c r="M894" s="42"/>
      <c r="N894" s="42"/>
      <c r="O894" s="61"/>
      <c r="P894" s="64"/>
      <c r="X894" s="102" t="b">
        <f t="shared" si="13"/>
        <v>0</v>
      </c>
    </row>
    <row r="895" spans="1:24">
      <c r="A895" s="8"/>
      <c r="B895" s="8"/>
      <c r="C895" s="8"/>
      <c r="D895" s="54"/>
      <c r="E895" s="8"/>
      <c r="F895" s="8"/>
      <c r="G895" s="8"/>
      <c r="H895" s="8"/>
      <c r="I895" s="120"/>
      <c r="J895" s="42"/>
      <c r="K895" s="124" t="str">
        <f>IF(AND($I895&gt;0,$J895&lt;&gt;"",$J895&gt;40000),WORKDAY.INTL($J895,INT(($I895+项目参数!$J$29-1)/项目参数!$J$29)-1,1,项目参数!$B$2:$B$200),"")</f>
        <v/>
      </c>
      <c r="L895" s="125" t="str">
        <f>IF(AND($M895&lt;&gt;"",$M895&gt;40000,$N895&lt;&gt;"",$N895&gt;40000),(1+NETWORKDAYS.INTL($M895,$N895,1,项目参数!$B$2:$B$200))*项目参数!$J$29,"")</f>
        <v/>
      </c>
      <c r="M895" s="42"/>
      <c r="N895" s="42"/>
      <c r="O895" s="61"/>
      <c r="P895" s="64"/>
      <c r="X895" s="102" t="b">
        <f t="shared" si="13"/>
        <v>0</v>
      </c>
    </row>
    <row r="896" spans="1:24">
      <c r="A896" s="8"/>
      <c r="B896" s="8"/>
      <c r="C896" s="8"/>
      <c r="D896" s="54"/>
      <c r="E896" s="8"/>
      <c r="F896" s="8"/>
      <c r="G896" s="8"/>
      <c r="H896" s="8"/>
      <c r="I896" s="120"/>
      <c r="J896" s="42"/>
      <c r="K896" s="124" t="str">
        <f>IF(AND($I896&gt;0,$J896&lt;&gt;"",$J896&gt;40000),WORKDAY.INTL($J896,INT(($I896+项目参数!$J$29-1)/项目参数!$J$29)-1,1,项目参数!$B$2:$B$200),"")</f>
        <v/>
      </c>
      <c r="L896" s="125" t="str">
        <f>IF(AND($M896&lt;&gt;"",$M896&gt;40000,$N896&lt;&gt;"",$N896&gt;40000),(1+NETWORKDAYS.INTL($M896,$N896,1,项目参数!$B$2:$B$200))*项目参数!$J$29,"")</f>
        <v/>
      </c>
      <c r="M896" s="42"/>
      <c r="N896" s="42"/>
      <c r="O896" s="61"/>
      <c r="P896" s="64"/>
      <c r="X896" s="102" t="b">
        <f t="shared" si="13"/>
        <v>0</v>
      </c>
    </row>
    <row r="897" spans="1:24">
      <c r="A897" s="8"/>
      <c r="B897" s="8"/>
      <c r="C897" s="8"/>
      <c r="D897" s="54"/>
      <c r="E897" s="8"/>
      <c r="F897" s="8"/>
      <c r="G897" s="8"/>
      <c r="H897" s="8"/>
      <c r="I897" s="120"/>
      <c r="J897" s="42"/>
      <c r="K897" s="124" t="str">
        <f>IF(AND($I897&gt;0,$J897&lt;&gt;"",$J897&gt;40000),WORKDAY.INTL($J897,INT(($I897+项目参数!$J$29-1)/项目参数!$J$29)-1,1,项目参数!$B$2:$B$200),"")</f>
        <v/>
      </c>
      <c r="L897" s="125" t="str">
        <f>IF(AND($M897&lt;&gt;"",$M897&gt;40000,$N897&lt;&gt;"",$N897&gt;40000),(1+NETWORKDAYS.INTL($M897,$N897,1,项目参数!$B$2:$B$200))*项目参数!$J$29,"")</f>
        <v/>
      </c>
      <c r="M897" s="42"/>
      <c r="N897" s="42"/>
      <c r="O897" s="61"/>
      <c r="P897" s="64"/>
      <c r="X897" s="102" t="b">
        <f t="shared" si="13"/>
        <v>0</v>
      </c>
    </row>
    <row r="898" spans="1:24">
      <c r="A898" s="8"/>
      <c r="B898" s="8"/>
      <c r="C898" s="8"/>
      <c r="D898" s="54"/>
      <c r="E898" s="8"/>
      <c r="F898" s="8"/>
      <c r="G898" s="8"/>
      <c r="H898" s="8"/>
      <c r="I898" s="120"/>
      <c r="J898" s="42"/>
      <c r="K898" s="124" t="str">
        <f>IF(AND($I898&gt;0,$J898&lt;&gt;"",$J898&gt;40000),WORKDAY.INTL($J898,INT(($I898+项目参数!$J$29-1)/项目参数!$J$29)-1,1,项目参数!$B$2:$B$200),"")</f>
        <v/>
      </c>
      <c r="L898" s="125" t="str">
        <f>IF(AND($M898&lt;&gt;"",$M898&gt;40000,$N898&lt;&gt;"",$N898&gt;40000),(1+NETWORKDAYS.INTL($M898,$N898,1,项目参数!$B$2:$B$200))*项目参数!$J$29,"")</f>
        <v/>
      </c>
      <c r="M898" s="42"/>
      <c r="N898" s="42"/>
      <c r="O898" s="61"/>
      <c r="P898" s="64"/>
      <c r="X898" s="102" t="b">
        <f t="shared" ref="X898:X961" si="14">AND(LEN(A898)&gt;0,LEN(C898)&gt;3,LEN(G898)&gt;1,OR(J898=0,AND(I898&gt;0,J898&gt;40000)),OR(M898=0,M898&gt;40000))</f>
        <v>0</v>
      </c>
    </row>
    <row r="899" spans="1:24">
      <c r="A899" s="8"/>
      <c r="B899" s="8"/>
      <c r="C899" s="8"/>
      <c r="D899" s="54"/>
      <c r="E899" s="8"/>
      <c r="F899" s="8"/>
      <c r="G899" s="8"/>
      <c r="H899" s="8"/>
      <c r="I899" s="120"/>
      <c r="J899" s="42"/>
      <c r="K899" s="124" t="str">
        <f>IF(AND($I899&gt;0,$J899&lt;&gt;"",$J899&gt;40000),WORKDAY.INTL($J899,INT(($I899+项目参数!$J$29-1)/项目参数!$J$29)-1,1,项目参数!$B$2:$B$200),"")</f>
        <v/>
      </c>
      <c r="L899" s="125" t="str">
        <f>IF(AND($M899&lt;&gt;"",$M899&gt;40000,$N899&lt;&gt;"",$N899&gt;40000),(1+NETWORKDAYS.INTL($M899,$N899,1,项目参数!$B$2:$B$200))*项目参数!$J$29,"")</f>
        <v/>
      </c>
      <c r="M899" s="42"/>
      <c r="N899" s="42"/>
      <c r="O899" s="61"/>
      <c r="P899" s="64"/>
      <c r="X899" s="102" t="b">
        <f t="shared" si="14"/>
        <v>0</v>
      </c>
    </row>
    <row r="900" spans="1:24">
      <c r="A900" s="8"/>
      <c r="B900" s="8"/>
      <c r="C900" s="8"/>
      <c r="D900" s="54"/>
      <c r="E900" s="8"/>
      <c r="F900" s="8"/>
      <c r="G900" s="8"/>
      <c r="H900" s="8"/>
      <c r="I900" s="120"/>
      <c r="J900" s="42"/>
      <c r="K900" s="124" t="str">
        <f>IF(AND($I900&gt;0,$J900&lt;&gt;"",$J900&gt;40000),WORKDAY.INTL($J900,INT(($I900+项目参数!$J$29-1)/项目参数!$J$29)-1,1,项目参数!$B$2:$B$200),"")</f>
        <v/>
      </c>
      <c r="L900" s="125" t="str">
        <f>IF(AND($M900&lt;&gt;"",$M900&gt;40000,$N900&lt;&gt;"",$N900&gt;40000),(1+NETWORKDAYS.INTL($M900,$N900,1,项目参数!$B$2:$B$200))*项目参数!$J$29,"")</f>
        <v/>
      </c>
      <c r="M900" s="42"/>
      <c r="N900" s="42"/>
      <c r="O900" s="61"/>
      <c r="P900" s="64"/>
      <c r="X900" s="102" t="b">
        <f t="shared" si="14"/>
        <v>0</v>
      </c>
    </row>
    <row r="901" spans="1:24">
      <c r="A901" s="8"/>
      <c r="B901" s="8"/>
      <c r="C901" s="8"/>
      <c r="D901" s="54"/>
      <c r="E901" s="8"/>
      <c r="F901" s="8"/>
      <c r="G901" s="8"/>
      <c r="H901" s="8"/>
      <c r="I901" s="120"/>
      <c r="J901" s="42"/>
      <c r="K901" s="124" t="str">
        <f>IF(AND($I901&gt;0,$J901&lt;&gt;"",$J901&gt;40000),WORKDAY.INTL($J901,INT(($I901+项目参数!$J$29-1)/项目参数!$J$29)-1,1,项目参数!$B$2:$B$200),"")</f>
        <v/>
      </c>
      <c r="L901" s="125" t="str">
        <f>IF(AND($M901&lt;&gt;"",$M901&gt;40000,$N901&lt;&gt;"",$N901&gt;40000),(1+NETWORKDAYS.INTL($M901,$N901,1,项目参数!$B$2:$B$200))*项目参数!$J$29,"")</f>
        <v/>
      </c>
      <c r="M901" s="42"/>
      <c r="N901" s="42"/>
      <c r="O901" s="61"/>
      <c r="P901" s="64"/>
      <c r="X901" s="102" t="b">
        <f t="shared" si="14"/>
        <v>0</v>
      </c>
    </row>
    <row r="902" spans="1:24">
      <c r="A902" s="8"/>
      <c r="B902" s="8"/>
      <c r="C902" s="8"/>
      <c r="D902" s="54"/>
      <c r="E902" s="8"/>
      <c r="F902" s="8"/>
      <c r="G902" s="8"/>
      <c r="H902" s="8"/>
      <c r="I902" s="120"/>
      <c r="J902" s="42"/>
      <c r="K902" s="124" t="str">
        <f>IF(AND($I902&gt;0,$J902&lt;&gt;"",$J902&gt;40000),WORKDAY.INTL($J902,INT(($I902+项目参数!$J$29-1)/项目参数!$J$29)-1,1,项目参数!$B$2:$B$200),"")</f>
        <v/>
      </c>
      <c r="L902" s="125" t="str">
        <f>IF(AND($M902&lt;&gt;"",$M902&gt;40000,$N902&lt;&gt;"",$N902&gt;40000),(1+NETWORKDAYS.INTL($M902,$N902,1,项目参数!$B$2:$B$200))*项目参数!$J$29,"")</f>
        <v/>
      </c>
      <c r="M902" s="42"/>
      <c r="N902" s="42"/>
      <c r="O902" s="61"/>
      <c r="P902" s="64"/>
      <c r="X902" s="102" t="b">
        <f t="shared" si="14"/>
        <v>0</v>
      </c>
    </row>
    <row r="903" spans="1:24">
      <c r="A903" s="8"/>
      <c r="B903" s="8"/>
      <c r="C903" s="8"/>
      <c r="D903" s="54"/>
      <c r="E903" s="8"/>
      <c r="F903" s="8"/>
      <c r="G903" s="8"/>
      <c r="H903" s="8"/>
      <c r="I903" s="120"/>
      <c r="J903" s="42"/>
      <c r="K903" s="124" t="str">
        <f>IF(AND($I903&gt;0,$J903&lt;&gt;"",$J903&gt;40000),WORKDAY.INTL($J903,INT(($I903+项目参数!$J$29-1)/项目参数!$J$29)-1,1,项目参数!$B$2:$B$200),"")</f>
        <v/>
      </c>
      <c r="L903" s="125" t="str">
        <f>IF(AND($M903&lt;&gt;"",$M903&gt;40000,$N903&lt;&gt;"",$N903&gt;40000),(1+NETWORKDAYS.INTL($M903,$N903,1,项目参数!$B$2:$B$200))*项目参数!$J$29,"")</f>
        <v/>
      </c>
      <c r="M903" s="42"/>
      <c r="N903" s="42"/>
      <c r="O903" s="61"/>
      <c r="P903" s="64"/>
      <c r="X903" s="102" t="b">
        <f t="shared" si="14"/>
        <v>0</v>
      </c>
    </row>
    <row r="904" spans="1:24">
      <c r="A904" s="8"/>
      <c r="B904" s="8"/>
      <c r="C904" s="8"/>
      <c r="D904" s="54"/>
      <c r="E904" s="8"/>
      <c r="F904" s="8"/>
      <c r="G904" s="8"/>
      <c r="H904" s="8"/>
      <c r="I904" s="120"/>
      <c r="J904" s="42"/>
      <c r="K904" s="124" t="str">
        <f>IF(AND($I904&gt;0,$J904&lt;&gt;"",$J904&gt;40000),WORKDAY.INTL($J904,INT(($I904+项目参数!$J$29-1)/项目参数!$J$29)-1,1,项目参数!$B$2:$B$200),"")</f>
        <v/>
      </c>
      <c r="L904" s="125" t="str">
        <f>IF(AND($M904&lt;&gt;"",$M904&gt;40000,$N904&lt;&gt;"",$N904&gt;40000),(1+NETWORKDAYS.INTL($M904,$N904,1,项目参数!$B$2:$B$200))*项目参数!$J$29,"")</f>
        <v/>
      </c>
      <c r="M904" s="42"/>
      <c r="N904" s="42"/>
      <c r="O904" s="61"/>
      <c r="P904" s="64"/>
      <c r="X904" s="102" t="b">
        <f t="shared" si="14"/>
        <v>0</v>
      </c>
    </row>
    <row r="905" spans="1:24">
      <c r="A905" s="8"/>
      <c r="B905" s="8"/>
      <c r="C905" s="8"/>
      <c r="D905" s="54"/>
      <c r="E905" s="8"/>
      <c r="F905" s="8"/>
      <c r="G905" s="8"/>
      <c r="H905" s="8"/>
      <c r="I905" s="120"/>
      <c r="J905" s="42"/>
      <c r="K905" s="124" t="str">
        <f>IF(AND($I905&gt;0,$J905&lt;&gt;"",$J905&gt;40000),WORKDAY.INTL($J905,INT(($I905+项目参数!$J$29-1)/项目参数!$J$29)-1,1,项目参数!$B$2:$B$200),"")</f>
        <v/>
      </c>
      <c r="L905" s="125" t="str">
        <f>IF(AND($M905&lt;&gt;"",$M905&gt;40000,$N905&lt;&gt;"",$N905&gt;40000),(1+NETWORKDAYS.INTL($M905,$N905,1,项目参数!$B$2:$B$200))*项目参数!$J$29,"")</f>
        <v/>
      </c>
      <c r="M905" s="42"/>
      <c r="N905" s="42"/>
      <c r="O905" s="61"/>
      <c r="P905" s="64"/>
      <c r="X905" s="102" t="b">
        <f t="shared" si="14"/>
        <v>0</v>
      </c>
    </row>
    <row r="906" spans="1:24">
      <c r="A906" s="8"/>
      <c r="B906" s="8"/>
      <c r="C906" s="8"/>
      <c r="D906" s="54"/>
      <c r="E906" s="8"/>
      <c r="F906" s="8"/>
      <c r="G906" s="8"/>
      <c r="H906" s="8"/>
      <c r="I906" s="120"/>
      <c r="J906" s="42"/>
      <c r="K906" s="124" t="str">
        <f>IF(AND($I906&gt;0,$J906&lt;&gt;"",$J906&gt;40000),WORKDAY.INTL($J906,INT(($I906+项目参数!$J$29-1)/项目参数!$J$29)-1,1,项目参数!$B$2:$B$200),"")</f>
        <v/>
      </c>
      <c r="L906" s="125" t="str">
        <f>IF(AND($M906&lt;&gt;"",$M906&gt;40000,$N906&lt;&gt;"",$N906&gt;40000),(1+NETWORKDAYS.INTL($M906,$N906,1,项目参数!$B$2:$B$200))*项目参数!$J$29,"")</f>
        <v/>
      </c>
      <c r="M906" s="42"/>
      <c r="N906" s="42"/>
      <c r="O906" s="61"/>
      <c r="P906" s="64"/>
      <c r="X906" s="102" t="b">
        <f t="shared" si="14"/>
        <v>0</v>
      </c>
    </row>
    <row r="907" spans="1:24">
      <c r="A907" s="8"/>
      <c r="B907" s="8"/>
      <c r="C907" s="8"/>
      <c r="D907" s="54"/>
      <c r="E907" s="8"/>
      <c r="F907" s="8"/>
      <c r="G907" s="8"/>
      <c r="H907" s="8"/>
      <c r="I907" s="120"/>
      <c r="J907" s="42"/>
      <c r="K907" s="124" t="str">
        <f>IF(AND($I907&gt;0,$J907&lt;&gt;"",$J907&gt;40000),WORKDAY.INTL($J907,INT(($I907+项目参数!$J$29-1)/项目参数!$J$29)-1,1,项目参数!$B$2:$B$200),"")</f>
        <v/>
      </c>
      <c r="L907" s="125" t="str">
        <f>IF(AND($M907&lt;&gt;"",$M907&gt;40000,$N907&lt;&gt;"",$N907&gt;40000),(1+NETWORKDAYS.INTL($M907,$N907,1,项目参数!$B$2:$B$200))*项目参数!$J$29,"")</f>
        <v/>
      </c>
      <c r="M907" s="42"/>
      <c r="N907" s="42"/>
      <c r="O907" s="61"/>
      <c r="P907" s="64"/>
      <c r="X907" s="102" t="b">
        <f t="shared" si="14"/>
        <v>0</v>
      </c>
    </row>
    <row r="908" spans="1:24">
      <c r="A908" s="8"/>
      <c r="B908" s="8"/>
      <c r="C908" s="8"/>
      <c r="D908" s="54"/>
      <c r="E908" s="8"/>
      <c r="F908" s="8"/>
      <c r="G908" s="8"/>
      <c r="H908" s="8"/>
      <c r="I908" s="120"/>
      <c r="J908" s="42"/>
      <c r="K908" s="124" t="str">
        <f>IF(AND($I908&gt;0,$J908&lt;&gt;"",$J908&gt;40000),WORKDAY.INTL($J908,INT(($I908+项目参数!$J$29-1)/项目参数!$J$29)-1,1,项目参数!$B$2:$B$200),"")</f>
        <v/>
      </c>
      <c r="L908" s="125" t="str">
        <f>IF(AND($M908&lt;&gt;"",$M908&gt;40000,$N908&lt;&gt;"",$N908&gt;40000),(1+NETWORKDAYS.INTL($M908,$N908,1,项目参数!$B$2:$B$200))*项目参数!$J$29,"")</f>
        <v/>
      </c>
      <c r="M908" s="42"/>
      <c r="N908" s="42"/>
      <c r="O908" s="61"/>
      <c r="P908" s="64"/>
      <c r="X908" s="102" t="b">
        <f t="shared" si="14"/>
        <v>0</v>
      </c>
    </row>
    <row r="909" spans="1:24">
      <c r="A909" s="8"/>
      <c r="B909" s="8"/>
      <c r="C909" s="8"/>
      <c r="D909" s="54"/>
      <c r="E909" s="8"/>
      <c r="F909" s="8"/>
      <c r="G909" s="8"/>
      <c r="H909" s="8"/>
      <c r="I909" s="120"/>
      <c r="J909" s="42"/>
      <c r="K909" s="124" t="str">
        <f>IF(AND($I909&gt;0,$J909&lt;&gt;"",$J909&gt;40000),WORKDAY.INTL($J909,INT(($I909+项目参数!$J$29-1)/项目参数!$J$29)-1,1,项目参数!$B$2:$B$200),"")</f>
        <v/>
      </c>
      <c r="L909" s="125" t="str">
        <f>IF(AND($M909&lt;&gt;"",$M909&gt;40000,$N909&lt;&gt;"",$N909&gt;40000),(1+NETWORKDAYS.INTL($M909,$N909,1,项目参数!$B$2:$B$200))*项目参数!$J$29,"")</f>
        <v/>
      </c>
      <c r="M909" s="42"/>
      <c r="N909" s="42"/>
      <c r="O909" s="61"/>
      <c r="P909" s="64"/>
      <c r="X909" s="102" t="b">
        <f t="shared" si="14"/>
        <v>0</v>
      </c>
    </row>
    <row r="910" spans="1:24">
      <c r="A910" s="8"/>
      <c r="B910" s="8"/>
      <c r="C910" s="8"/>
      <c r="D910" s="54"/>
      <c r="E910" s="8"/>
      <c r="F910" s="8"/>
      <c r="G910" s="8"/>
      <c r="H910" s="8"/>
      <c r="I910" s="120"/>
      <c r="J910" s="42"/>
      <c r="K910" s="124" t="str">
        <f>IF(AND($I910&gt;0,$J910&lt;&gt;"",$J910&gt;40000),WORKDAY.INTL($J910,INT(($I910+项目参数!$J$29-1)/项目参数!$J$29)-1,1,项目参数!$B$2:$B$200),"")</f>
        <v/>
      </c>
      <c r="L910" s="125" t="str">
        <f>IF(AND($M910&lt;&gt;"",$M910&gt;40000,$N910&lt;&gt;"",$N910&gt;40000),(1+NETWORKDAYS.INTL($M910,$N910,1,项目参数!$B$2:$B$200))*项目参数!$J$29,"")</f>
        <v/>
      </c>
      <c r="M910" s="42"/>
      <c r="N910" s="42"/>
      <c r="O910" s="61"/>
      <c r="P910" s="64"/>
      <c r="X910" s="102" t="b">
        <f t="shared" si="14"/>
        <v>0</v>
      </c>
    </row>
    <row r="911" spans="1:24">
      <c r="A911" s="8"/>
      <c r="B911" s="8"/>
      <c r="C911" s="8"/>
      <c r="D911" s="54"/>
      <c r="E911" s="8"/>
      <c r="F911" s="8"/>
      <c r="G911" s="8"/>
      <c r="H911" s="8"/>
      <c r="I911" s="120"/>
      <c r="J911" s="42"/>
      <c r="K911" s="124" t="str">
        <f>IF(AND($I911&gt;0,$J911&lt;&gt;"",$J911&gt;40000),WORKDAY.INTL($J911,INT(($I911+项目参数!$J$29-1)/项目参数!$J$29)-1,1,项目参数!$B$2:$B$200),"")</f>
        <v/>
      </c>
      <c r="L911" s="125" t="str">
        <f>IF(AND($M911&lt;&gt;"",$M911&gt;40000,$N911&lt;&gt;"",$N911&gt;40000),(1+NETWORKDAYS.INTL($M911,$N911,1,项目参数!$B$2:$B$200))*项目参数!$J$29,"")</f>
        <v/>
      </c>
      <c r="M911" s="42"/>
      <c r="N911" s="42"/>
      <c r="O911" s="61"/>
      <c r="P911" s="64"/>
      <c r="X911" s="102" t="b">
        <f t="shared" si="14"/>
        <v>0</v>
      </c>
    </row>
    <row r="912" spans="1:24">
      <c r="A912" s="8"/>
      <c r="B912" s="8"/>
      <c r="C912" s="8"/>
      <c r="D912" s="54"/>
      <c r="E912" s="8"/>
      <c r="F912" s="8"/>
      <c r="G912" s="8"/>
      <c r="H912" s="8"/>
      <c r="I912" s="120"/>
      <c r="J912" s="42"/>
      <c r="K912" s="124" t="str">
        <f>IF(AND($I912&gt;0,$J912&lt;&gt;"",$J912&gt;40000),WORKDAY.INTL($J912,INT(($I912+项目参数!$J$29-1)/项目参数!$J$29)-1,1,项目参数!$B$2:$B$200),"")</f>
        <v/>
      </c>
      <c r="L912" s="125" t="str">
        <f>IF(AND($M912&lt;&gt;"",$M912&gt;40000,$N912&lt;&gt;"",$N912&gt;40000),(1+NETWORKDAYS.INTL($M912,$N912,1,项目参数!$B$2:$B$200))*项目参数!$J$29,"")</f>
        <v/>
      </c>
      <c r="M912" s="42"/>
      <c r="N912" s="42"/>
      <c r="O912" s="61"/>
      <c r="P912" s="64"/>
      <c r="X912" s="102" t="b">
        <f t="shared" si="14"/>
        <v>0</v>
      </c>
    </row>
    <row r="913" spans="1:24">
      <c r="A913" s="8"/>
      <c r="B913" s="8"/>
      <c r="C913" s="8"/>
      <c r="D913" s="54"/>
      <c r="E913" s="8"/>
      <c r="F913" s="8"/>
      <c r="G913" s="8"/>
      <c r="H913" s="8"/>
      <c r="I913" s="120"/>
      <c r="J913" s="42"/>
      <c r="K913" s="124" t="str">
        <f>IF(AND($I913&gt;0,$J913&lt;&gt;"",$J913&gt;40000),WORKDAY.INTL($J913,INT(($I913+项目参数!$J$29-1)/项目参数!$J$29)-1,1,项目参数!$B$2:$B$200),"")</f>
        <v/>
      </c>
      <c r="L913" s="125" t="str">
        <f>IF(AND($M913&lt;&gt;"",$M913&gt;40000,$N913&lt;&gt;"",$N913&gt;40000),(1+NETWORKDAYS.INTL($M913,$N913,1,项目参数!$B$2:$B$200))*项目参数!$J$29,"")</f>
        <v/>
      </c>
      <c r="M913" s="42"/>
      <c r="N913" s="42"/>
      <c r="O913" s="61"/>
      <c r="P913" s="64"/>
      <c r="X913" s="102" t="b">
        <f t="shared" si="14"/>
        <v>0</v>
      </c>
    </row>
    <row r="914" spans="1:24">
      <c r="A914" s="8"/>
      <c r="B914" s="8"/>
      <c r="C914" s="8"/>
      <c r="D914" s="54"/>
      <c r="E914" s="8"/>
      <c r="F914" s="8"/>
      <c r="G914" s="8"/>
      <c r="H914" s="8"/>
      <c r="I914" s="120"/>
      <c r="J914" s="42"/>
      <c r="K914" s="124" t="str">
        <f>IF(AND($I914&gt;0,$J914&lt;&gt;"",$J914&gt;40000),WORKDAY.INTL($J914,INT(($I914+项目参数!$J$29-1)/项目参数!$J$29)-1,1,项目参数!$B$2:$B$200),"")</f>
        <v/>
      </c>
      <c r="L914" s="125" t="str">
        <f>IF(AND($M914&lt;&gt;"",$M914&gt;40000,$N914&lt;&gt;"",$N914&gt;40000),(1+NETWORKDAYS.INTL($M914,$N914,1,项目参数!$B$2:$B$200))*项目参数!$J$29,"")</f>
        <v/>
      </c>
      <c r="M914" s="42"/>
      <c r="N914" s="42"/>
      <c r="O914" s="61"/>
      <c r="P914" s="64"/>
      <c r="X914" s="102" t="b">
        <f t="shared" si="14"/>
        <v>0</v>
      </c>
    </row>
    <row r="915" spans="1:24">
      <c r="A915" s="8"/>
      <c r="B915" s="8"/>
      <c r="C915" s="8"/>
      <c r="D915" s="54"/>
      <c r="E915" s="8"/>
      <c r="F915" s="8"/>
      <c r="G915" s="8"/>
      <c r="H915" s="8"/>
      <c r="I915" s="120"/>
      <c r="J915" s="42"/>
      <c r="K915" s="124" t="str">
        <f>IF(AND($I915&gt;0,$J915&lt;&gt;"",$J915&gt;40000),WORKDAY.INTL($J915,INT(($I915+项目参数!$J$29-1)/项目参数!$J$29)-1,1,项目参数!$B$2:$B$200),"")</f>
        <v/>
      </c>
      <c r="L915" s="125" t="str">
        <f>IF(AND($M915&lt;&gt;"",$M915&gt;40000,$N915&lt;&gt;"",$N915&gt;40000),(1+NETWORKDAYS.INTL($M915,$N915,1,项目参数!$B$2:$B$200))*项目参数!$J$29,"")</f>
        <v/>
      </c>
      <c r="M915" s="42"/>
      <c r="N915" s="42"/>
      <c r="O915" s="61"/>
      <c r="P915" s="64"/>
      <c r="X915" s="102" t="b">
        <f t="shared" si="14"/>
        <v>0</v>
      </c>
    </row>
    <row r="916" spans="1:24">
      <c r="A916" s="8"/>
      <c r="B916" s="8"/>
      <c r="C916" s="8"/>
      <c r="D916" s="54"/>
      <c r="E916" s="8"/>
      <c r="F916" s="8"/>
      <c r="G916" s="8"/>
      <c r="H916" s="8"/>
      <c r="I916" s="120"/>
      <c r="J916" s="42"/>
      <c r="K916" s="124" t="str">
        <f>IF(AND($I916&gt;0,$J916&lt;&gt;"",$J916&gt;40000),WORKDAY.INTL($J916,INT(($I916+项目参数!$J$29-1)/项目参数!$J$29)-1,1,项目参数!$B$2:$B$200),"")</f>
        <v/>
      </c>
      <c r="L916" s="125" t="str">
        <f>IF(AND($M916&lt;&gt;"",$M916&gt;40000,$N916&lt;&gt;"",$N916&gt;40000),(1+NETWORKDAYS.INTL($M916,$N916,1,项目参数!$B$2:$B$200))*项目参数!$J$29,"")</f>
        <v/>
      </c>
      <c r="M916" s="42"/>
      <c r="N916" s="42"/>
      <c r="O916" s="61"/>
      <c r="P916" s="64"/>
      <c r="X916" s="102" t="b">
        <f t="shared" si="14"/>
        <v>0</v>
      </c>
    </row>
    <row r="917" spans="1:24">
      <c r="A917" s="8"/>
      <c r="B917" s="8"/>
      <c r="C917" s="8"/>
      <c r="D917" s="54"/>
      <c r="E917" s="8"/>
      <c r="F917" s="8"/>
      <c r="G917" s="8"/>
      <c r="H917" s="8"/>
      <c r="I917" s="120"/>
      <c r="J917" s="42"/>
      <c r="K917" s="124" t="str">
        <f>IF(AND($I917&gt;0,$J917&lt;&gt;"",$J917&gt;40000),WORKDAY.INTL($J917,INT(($I917+项目参数!$J$29-1)/项目参数!$J$29)-1,1,项目参数!$B$2:$B$200),"")</f>
        <v/>
      </c>
      <c r="L917" s="125" t="str">
        <f>IF(AND($M917&lt;&gt;"",$M917&gt;40000,$N917&lt;&gt;"",$N917&gt;40000),(1+NETWORKDAYS.INTL($M917,$N917,1,项目参数!$B$2:$B$200))*项目参数!$J$29,"")</f>
        <v/>
      </c>
      <c r="M917" s="42"/>
      <c r="N917" s="42"/>
      <c r="O917" s="61"/>
      <c r="P917" s="64"/>
      <c r="X917" s="102" t="b">
        <f t="shared" si="14"/>
        <v>0</v>
      </c>
    </row>
    <row r="918" spans="1:24">
      <c r="A918" s="8"/>
      <c r="B918" s="8"/>
      <c r="C918" s="8"/>
      <c r="D918" s="54"/>
      <c r="E918" s="8"/>
      <c r="F918" s="8"/>
      <c r="G918" s="8"/>
      <c r="H918" s="8"/>
      <c r="I918" s="120"/>
      <c r="J918" s="42"/>
      <c r="K918" s="124" t="str">
        <f>IF(AND($I918&gt;0,$J918&lt;&gt;"",$J918&gt;40000),WORKDAY.INTL($J918,INT(($I918+项目参数!$J$29-1)/项目参数!$J$29)-1,1,项目参数!$B$2:$B$200),"")</f>
        <v/>
      </c>
      <c r="L918" s="125" t="str">
        <f>IF(AND($M918&lt;&gt;"",$M918&gt;40000,$N918&lt;&gt;"",$N918&gt;40000),(1+NETWORKDAYS.INTL($M918,$N918,1,项目参数!$B$2:$B$200))*项目参数!$J$29,"")</f>
        <v/>
      </c>
      <c r="M918" s="42"/>
      <c r="N918" s="42"/>
      <c r="O918" s="61"/>
      <c r="P918" s="64"/>
      <c r="X918" s="102" t="b">
        <f t="shared" si="14"/>
        <v>0</v>
      </c>
    </row>
    <row r="919" spans="1:24">
      <c r="A919" s="8"/>
      <c r="B919" s="8"/>
      <c r="C919" s="8"/>
      <c r="D919" s="54"/>
      <c r="E919" s="8"/>
      <c r="F919" s="8"/>
      <c r="G919" s="8"/>
      <c r="H919" s="8"/>
      <c r="I919" s="120"/>
      <c r="J919" s="42"/>
      <c r="K919" s="124" t="str">
        <f>IF(AND($I919&gt;0,$J919&lt;&gt;"",$J919&gt;40000),WORKDAY.INTL($J919,INT(($I919+项目参数!$J$29-1)/项目参数!$J$29)-1,1,项目参数!$B$2:$B$200),"")</f>
        <v/>
      </c>
      <c r="L919" s="125" t="str">
        <f>IF(AND($M919&lt;&gt;"",$M919&gt;40000,$N919&lt;&gt;"",$N919&gt;40000),(1+NETWORKDAYS.INTL($M919,$N919,1,项目参数!$B$2:$B$200))*项目参数!$J$29,"")</f>
        <v/>
      </c>
      <c r="M919" s="42"/>
      <c r="N919" s="42"/>
      <c r="O919" s="61"/>
      <c r="P919" s="64"/>
      <c r="X919" s="102" t="b">
        <f t="shared" si="14"/>
        <v>0</v>
      </c>
    </row>
    <row r="920" spans="1:24">
      <c r="A920" s="8"/>
      <c r="B920" s="8"/>
      <c r="C920" s="8"/>
      <c r="D920" s="54"/>
      <c r="E920" s="8"/>
      <c r="F920" s="8"/>
      <c r="G920" s="8"/>
      <c r="H920" s="8"/>
      <c r="I920" s="120"/>
      <c r="J920" s="42"/>
      <c r="K920" s="124" t="str">
        <f>IF(AND($I920&gt;0,$J920&lt;&gt;"",$J920&gt;40000),WORKDAY.INTL($J920,INT(($I920+项目参数!$J$29-1)/项目参数!$J$29)-1,1,项目参数!$B$2:$B$200),"")</f>
        <v/>
      </c>
      <c r="L920" s="125" t="str">
        <f>IF(AND($M920&lt;&gt;"",$M920&gt;40000,$N920&lt;&gt;"",$N920&gt;40000),(1+NETWORKDAYS.INTL($M920,$N920,1,项目参数!$B$2:$B$200))*项目参数!$J$29,"")</f>
        <v/>
      </c>
      <c r="M920" s="42"/>
      <c r="N920" s="42"/>
      <c r="O920" s="61"/>
      <c r="P920" s="64"/>
      <c r="X920" s="102" t="b">
        <f t="shared" si="14"/>
        <v>0</v>
      </c>
    </row>
    <row r="921" spans="1:24">
      <c r="A921" s="8"/>
      <c r="B921" s="8"/>
      <c r="C921" s="8"/>
      <c r="D921" s="54"/>
      <c r="E921" s="8"/>
      <c r="F921" s="8"/>
      <c r="G921" s="8"/>
      <c r="H921" s="8"/>
      <c r="I921" s="120"/>
      <c r="J921" s="42"/>
      <c r="K921" s="124" t="str">
        <f>IF(AND($I921&gt;0,$J921&lt;&gt;"",$J921&gt;40000),WORKDAY.INTL($J921,INT(($I921+项目参数!$J$29-1)/项目参数!$J$29)-1,1,项目参数!$B$2:$B$200),"")</f>
        <v/>
      </c>
      <c r="L921" s="125" t="str">
        <f>IF(AND($M921&lt;&gt;"",$M921&gt;40000,$N921&lt;&gt;"",$N921&gt;40000),(1+NETWORKDAYS.INTL($M921,$N921,1,项目参数!$B$2:$B$200))*项目参数!$J$29,"")</f>
        <v/>
      </c>
      <c r="M921" s="42"/>
      <c r="N921" s="42"/>
      <c r="O921" s="61"/>
      <c r="P921" s="64"/>
      <c r="X921" s="102" t="b">
        <f t="shared" si="14"/>
        <v>0</v>
      </c>
    </row>
    <row r="922" spans="1:24">
      <c r="A922" s="8"/>
      <c r="B922" s="8"/>
      <c r="C922" s="8"/>
      <c r="D922" s="54"/>
      <c r="E922" s="8"/>
      <c r="F922" s="8"/>
      <c r="G922" s="8"/>
      <c r="H922" s="8"/>
      <c r="I922" s="120"/>
      <c r="J922" s="42"/>
      <c r="K922" s="124" t="str">
        <f>IF(AND($I922&gt;0,$J922&lt;&gt;"",$J922&gt;40000),WORKDAY.INTL($J922,INT(($I922+项目参数!$J$29-1)/项目参数!$J$29)-1,1,项目参数!$B$2:$B$200),"")</f>
        <v/>
      </c>
      <c r="L922" s="125" t="str">
        <f>IF(AND($M922&lt;&gt;"",$M922&gt;40000,$N922&lt;&gt;"",$N922&gt;40000),(1+NETWORKDAYS.INTL($M922,$N922,1,项目参数!$B$2:$B$200))*项目参数!$J$29,"")</f>
        <v/>
      </c>
      <c r="M922" s="42"/>
      <c r="N922" s="42"/>
      <c r="O922" s="61"/>
      <c r="P922" s="64"/>
      <c r="X922" s="102" t="b">
        <f t="shared" si="14"/>
        <v>0</v>
      </c>
    </row>
    <row r="923" spans="1:24">
      <c r="A923" s="8"/>
      <c r="B923" s="8"/>
      <c r="C923" s="8"/>
      <c r="D923" s="54"/>
      <c r="E923" s="8"/>
      <c r="F923" s="8"/>
      <c r="G923" s="8"/>
      <c r="H923" s="8"/>
      <c r="I923" s="120"/>
      <c r="J923" s="42"/>
      <c r="K923" s="124" t="str">
        <f>IF(AND($I923&gt;0,$J923&lt;&gt;"",$J923&gt;40000),WORKDAY.INTL($J923,INT(($I923+项目参数!$J$29-1)/项目参数!$J$29)-1,1,项目参数!$B$2:$B$200),"")</f>
        <v/>
      </c>
      <c r="L923" s="125" t="str">
        <f>IF(AND($M923&lt;&gt;"",$M923&gt;40000,$N923&lt;&gt;"",$N923&gt;40000),(1+NETWORKDAYS.INTL($M923,$N923,1,项目参数!$B$2:$B$200))*项目参数!$J$29,"")</f>
        <v/>
      </c>
      <c r="M923" s="42"/>
      <c r="N923" s="42"/>
      <c r="O923" s="61"/>
      <c r="P923" s="64"/>
      <c r="X923" s="102" t="b">
        <f t="shared" si="14"/>
        <v>0</v>
      </c>
    </row>
    <row r="924" spans="1:24">
      <c r="A924" s="8"/>
      <c r="B924" s="8"/>
      <c r="C924" s="8"/>
      <c r="D924" s="54"/>
      <c r="E924" s="8"/>
      <c r="F924" s="8"/>
      <c r="G924" s="8"/>
      <c r="H924" s="8"/>
      <c r="I924" s="120"/>
      <c r="J924" s="42"/>
      <c r="K924" s="124" t="str">
        <f>IF(AND($I924&gt;0,$J924&lt;&gt;"",$J924&gt;40000),WORKDAY.INTL($J924,INT(($I924+项目参数!$J$29-1)/项目参数!$J$29)-1,1,项目参数!$B$2:$B$200),"")</f>
        <v/>
      </c>
      <c r="L924" s="125" t="str">
        <f>IF(AND($M924&lt;&gt;"",$M924&gt;40000,$N924&lt;&gt;"",$N924&gt;40000),(1+NETWORKDAYS.INTL($M924,$N924,1,项目参数!$B$2:$B$200))*项目参数!$J$29,"")</f>
        <v/>
      </c>
      <c r="M924" s="42"/>
      <c r="N924" s="42"/>
      <c r="O924" s="61"/>
      <c r="P924" s="64"/>
      <c r="X924" s="102" t="b">
        <f t="shared" si="14"/>
        <v>0</v>
      </c>
    </row>
    <row r="925" spans="1:24">
      <c r="A925" s="8"/>
      <c r="B925" s="8"/>
      <c r="C925" s="8"/>
      <c r="D925" s="54"/>
      <c r="E925" s="8"/>
      <c r="F925" s="8"/>
      <c r="G925" s="8"/>
      <c r="H925" s="8"/>
      <c r="I925" s="120"/>
      <c r="J925" s="42"/>
      <c r="K925" s="124" t="str">
        <f>IF(AND($I925&gt;0,$J925&lt;&gt;"",$J925&gt;40000),WORKDAY.INTL($J925,INT(($I925+项目参数!$J$29-1)/项目参数!$J$29)-1,1,项目参数!$B$2:$B$200),"")</f>
        <v/>
      </c>
      <c r="L925" s="125" t="str">
        <f>IF(AND($M925&lt;&gt;"",$M925&gt;40000,$N925&lt;&gt;"",$N925&gt;40000),(1+NETWORKDAYS.INTL($M925,$N925,1,项目参数!$B$2:$B$200))*项目参数!$J$29,"")</f>
        <v/>
      </c>
      <c r="M925" s="42"/>
      <c r="N925" s="42"/>
      <c r="O925" s="61"/>
      <c r="P925" s="64"/>
      <c r="X925" s="102" t="b">
        <f t="shared" si="14"/>
        <v>0</v>
      </c>
    </row>
    <row r="926" spans="1:24">
      <c r="A926" s="8"/>
      <c r="B926" s="8"/>
      <c r="C926" s="8"/>
      <c r="D926" s="54"/>
      <c r="E926" s="8"/>
      <c r="F926" s="8"/>
      <c r="G926" s="8"/>
      <c r="H926" s="8"/>
      <c r="I926" s="120"/>
      <c r="J926" s="42"/>
      <c r="K926" s="124" t="str">
        <f>IF(AND($I926&gt;0,$J926&lt;&gt;"",$J926&gt;40000),WORKDAY.INTL($J926,INT(($I926+项目参数!$J$29-1)/项目参数!$J$29)-1,1,项目参数!$B$2:$B$200),"")</f>
        <v/>
      </c>
      <c r="L926" s="125" t="str">
        <f>IF(AND($M926&lt;&gt;"",$M926&gt;40000,$N926&lt;&gt;"",$N926&gt;40000),(1+NETWORKDAYS.INTL($M926,$N926,1,项目参数!$B$2:$B$200))*项目参数!$J$29,"")</f>
        <v/>
      </c>
      <c r="M926" s="42"/>
      <c r="N926" s="42"/>
      <c r="O926" s="61"/>
      <c r="P926" s="64"/>
      <c r="X926" s="102" t="b">
        <f t="shared" si="14"/>
        <v>0</v>
      </c>
    </row>
    <row r="927" spans="1:24">
      <c r="A927" s="8"/>
      <c r="B927" s="8"/>
      <c r="C927" s="8"/>
      <c r="D927" s="54"/>
      <c r="E927" s="8"/>
      <c r="F927" s="8"/>
      <c r="G927" s="8"/>
      <c r="H927" s="8"/>
      <c r="I927" s="120"/>
      <c r="J927" s="42"/>
      <c r="K927" s="124" t="str">
        <f>IF(AND($I927&gt;0,$J927&lt;&gt;"",$J927&gt;40000),WORKDAY.INTL($J927,INT(($I927+项目参数!$J$29-1)/项目参数!$J$29)-1,1,项目参数!$B$2:$B$200),"")</f>
        <v/>
      </c>
      <c r="L927" s="125" t="str">
        <f>IF(AND($M927&lt;&gt;"",$M927&gt;40000,$N927&lt;&gt;"",$N927&gt;40000),(1+NETWORKDAYS.INTL($M927,$N927,1,项目参数!$B$2:$B$200))*项目参数!$J$29,"")</f>
        <v/>
      </c>
      <c r="M927" s="42"/>
      <c r="N927" s="42"/>
      <c r="O927" s="61"/>
      <c r="P927" s="64"/>
      <c r="X927" s="102" t="b">
        <f t="shared" si="14"/>
        <v>0</v>
      </c>
    </row>
    <row r="928" spans="1:24">
      <c r="A928" s="8"/>
      <c r="B928" s="8"/>
      <c r="C928" s="8"/>
      <c r="D928" s="54"/>
      <c r="E928" s="8"/>
      <c r="F928" s="8"/>
      <c r="G928" s="8"/>
      <c r="H928" s="8"/>
      <c r="I928" s="120"/>
      <c r="J928" s="42"/>
      <c r="K928" s="124" t="str">
        <f>IF(AND($I928&gt;0,$J928&lt;&gt;"",$J928&gt;40000),WORKDAY.INTL($J928,INT(($I928+项目参数!$J$29-1)/项目参数!$J$29)-1,1,项目参数!$B$2:$B$200),"")</f>
        <v/>
      </c>
      <c r="L928" s="125" t="str">
        <f>IF(AND($M928&lt;&gt;"",$M928&gt;40000,$N928&lt;&gt;"",$N928&gt;40000),(1+NETWORKDAYS.INTL($M928,$N928,1,项目参数!$B$2:$B$200))*项目参数!$J$29,"")</f>
        <v/>
      </c>
      <c r="M928" s="42"/>
      <c r="N928" s="42"/>
      <c r="O928" s="61"/>
      <c r="P928" s="64"/>
      <c r="X928" s="102" t="b">
        <f t="shared" si="14"/>
        <v>0</v>
      </c>
    </row>
    <row r="929" spans="1:24">
      <c r="A929" s="8"/>
      <c r="B929" s="8"/>
      <c r="C929" s="8"/>
      <c r="D929" s="54"/>
      <c r="E929" s="8"/>
      <c r="F929" s="8"/>
      <c r="G929" s="8"/>
      <c r="H929" s="8"/>
      <c r="I929" s="120"/>
      <c r="J929" s="42"/>
      <c r="K929" s="124" t="str">
        <f>IF(AND($I929&gt;0,$J929&lt;&gt;"",$J929&gt;40000),WORKDAY.INTL($J929,INT(($I929+项目参数!$J$29-1)/项目参数!$J$29)-1,1,项目参数!$B$2:$B$200),"")</f>
        <v/>
      </c>
      <c r="L929" s="125" t="str">
        <f>IF(AND($M929&lt;&gt;"",$M929&gt;40000,$N929&lt;&gt;"",$N929&gt;40000),(1+NETWORKDAYS.INTL($M929,$N929,1,项目参数!$B$2:$B$200))*项目参数!$J$29,"")</f>
        <v/>
      </c>
      <c r="M929" s="42"/>
      <c r="N929" s="42"/>
      <c r="O929" s="61"/>
      <c r="P929" s="64"/>
      <c r="X929" s="102" t="b">
        <f t="shared" si="14"/>
        <v>0</v>
      </c>
    </row>
    <row r="930" spans="1:24">
      <c r="A930" s="8"/>
      <c r="B930" s="8"/>
      <c r="C930" s="8"/>
      <c r="D930" s="54"/>
      <c r="E930" s="8"/>
      <c r="F930" s="8"/>
      <c r="G930" s="8"/>
      <c r="H930" s="8"/>
      <c r="I930" s="120"/>
      <c r="J930" s="42"/>
      <c r="K930" s="124" t="str">
        <f>IF(AND($I930&gt;0,$J930&lt;&gt;"",$J930&gt;40000),WORKDAY.INTL($J930,INT(($I930+项目参数!$J$29-1)/项目参数!$J$29)-1,1,项目参数!$B$2:$B$200),"")</f>
        <v/>
      </c>
      <c r="L930" s="125" t="str">
        <f>IF(AND($M930&lt;&gt;"",$M930&gt;40000,$N930&lt;&gt;"",$N930&gt;40000),(1+NETWORKDAYS.INTL($M930,$N930,1,项目参数!$B$2:$B$200))*项目参数!$J$29,"")</f>
        <v/>
      </c>
      <c r="M930" s="42"/>
      <c r="N930" s="42"/>
      <c r="O930" s="61"/>
      <c r="P930" s="64"/>
      <c r="X930" s="102" t="b">
        <f t="shared" si="14"/>
        <v>0</v>
      </c>
    </row>
    <row r="931" spans="1:24">
      <c r="A931" s="8"/>
      <c r="B931" s="8"/>
      <c r="C931" s="8"/>
      <c r="D931" s="54"/>
      <c r="E931" s="8"/>
      <c r="F931" s="8"/>
      <c r="G931" s="8"/>
      <c r="H931" s="8"/>
      <c r="I931" s="120"/>
      <c r="J931" s="42"/>
      <c r="K931" s="124" t="str">
        <f>IF(AND($I931&gt;0,$J931&lt;&gt;"",$J931&gt;40000),WORKDAY.INTL($J931,INT(($I931+项目参数!$J$29-1)/项目参数!$J$29)-1,1,项目参数!$B$2:$B$200),"")</f>
        <v/>
      </c>
      <c r="L931" s="125" t="str">
        <f>IF(AND($M931&lt;&gt;"",$M931&gt;40000,$N931&lt;&gt;"",$N931&gt;40000),(1+NETWORKDAYS.INTL($M931,$N931,1,项目参数!$B$2:$B$200))*项目参数!$J$29,"")</f>
        <v/>
      </c>
      <c r="M931" s="42"/>
      <c r="N931" s="42"/>
      <c r="O931" s="61"/>
      <c r="P931" s="64"/>
      <c r="X931" s="102" t="b">
        <f t="shared" si="14"/>
        <v>0</v>
      </c>
    </row>
    <row r="932" spans="1:24">
      <c r="A932" s="8"/>
      <c r="B932" s="8"/>
      <c r="C932" s="8"/>
      <c r="D932" s="54"/>
      <c r="E932" s="8"/>
      <c r="F932" s="8"/>
      <c r="G932" s="8"/>
      <c r="H932" s="8"/>
      <c r="I932" s="120"/>
      <c r="J932" s="42"/>
      <c r="K932" s="124" t="str">
        <f>IF(AND($I932&gt;0,$J932&lt;&gt;"",$J932&gt;40000),WORKDAY.INTL($J932,INT(($I932+项目参数!$J$29-1)/项目参数!$J$29)-1,1,项目参数!$B$2:$B$200),"")</f>
        <v/>
      </c>
      <c r="L932" s="125" t="str">
        <f>IF(AND($M932&lt;&gt;"",$M932&gt;40000,$N932&lt;&gt;"",$N932&gt;40000),(1+NETWORKDAYS.INTL($M932,$N932,1,项目参数!$B$2:$B$200))*项目参数!$J$29,"")</f>
        <v/>
      </c>
      <c r="M932" s="42"/>
      <c r="N932" s="42"/>
      <c r="O932" s="61"/>
      <c r="P932" s="64"/>
      <c r="X932" s="102" t="b">
        <f t="shared" si="14"/>
        <v>0</v>
      </c>
    </row>
    <row r="933" spans="1:24">
      <c r="A933" s="8"/>
      <c r="B933" s="8"/>
      <c r="C933" s="8"/>
      <c r="D933" s="54"/>
      <c r="E933" s="8"/>
      <c r="F933" s="8"/>
      <c r="G933" s="8"/>
      <c r="H933" s="8"/>
      <c r="I933" s="120"/>
      <c r="J933" s="42"/>
      <c r="K933" s="124" t="str">
        <f>IF(AND($I933&gt;0,$J933&lt;&gt;"",$J933&gt;40000),WORKDAY.INTL($J933,INT(($I933+项目参数!$J$29-1)/项目参数!$J$29)-1,1,项目参数!$B$2:$B$200),"")</f>
        <v/>
      </c>
      <c r="L933" s="125" t="str">
        <f>IF(AND($M933&lt;&gt;"",$M933&gt;40000,$N933&lt;&gt;"",$N933&gt;40000),(1+NETWORKDAYS.INTL($M933,$N933,1,项目参数!$B$2:$B$200))*项目参数!$J$29,"")</f>
        <v/>
      </c>
      <c r="M933" s="42"/>
      <c r="N933" s="42"/>
      <c r="O933" s="61"/>
      <c r="P933" s="64"/>
      <c r="X933" s="102" t="b">
        <f t="shared" si="14"/>
        <v>0</v>
      </c>
    </row>
    <row r="934" spans="1:24">
      <c r="A934" s="8"/>
      <c r="B934" s="8"/>
      <c r="C934" s="8"/>
      <c r="D934" s="54"/>
      <c r="E934" s="8"/>
      <c r="F934" s="8"/>
      <c r="G934" s="8"/>
      <c r="H934" s="8"/>
      <c r="I934" s="120"/>
      <c r="J934" s="42"/>
      <c r="K934" s="124" t="str">
        <f>IF(AND($I934&gt;0,$J934&lt;&gt;"",$J934&gt;40000),WORKDAY.INTL($J934,INT(($I934+项目参数!$J$29-1)/项目参数!$J$29)-1,1,项目参数!$B$2:$B$200),"")</f>
        <v/>
      </c>
      <c r="L934" s="125" t="str">
        <f>IF(AND($M934&lt;&gt;"",$M934&gt;40000,$N934&lt;&gt;"",$N934&gt;40000),(1+NETWORKDAYS.INTL($M934,$N934,1,项目参数!$B$2:$B$200))*项目参数!$J$29,"")</f>
        <v/>
      </c>
      <c r="M934" s="42"/>
      <c r="N934" s="42"/>
      <c r="O934" s="61"/>
      <c r="P934" s="64"/>
      <c r="X934" s="102" t="b">
        <f t="shared" si="14"/>
        <v>0</v>
      </c>
    </row>
    <row r="935" spans="1:24">
      <c r="A935" s="8"/>
      <c r="B935" s="8"/>
      <c r="C935" s="8"/>
      <c r="D935" s="54"/>
      <c r="E935" s="8"/>
      <c r="F935" s="8"/>
      <c r="G935" s="8"/>
      <c r="H935" s="8"/>
      <c r="I935" s="120"/>
      <c r="J935" s="42"/>
      <c r="K935" s="124" t="str">
        <f>IF(AND($I935&gt;0,$J935&lt;&gt;"",$J935&gt;40000),WORKDAY.INTL($J935,INT(($I935+项目参数!$J$29-1)/项目参数!$J$29)-1,1,项目参数!$B$2:$B$200),"")</f>
        <v/>
      </c>
      <c r="L935" s="125" t="str">
        <f>IF(AND($M935&lt;&gt;"",$M935&gt;40000,$N935&lt;&gt;"",$N935&gt;40000),(1+NETWORKDAYS.INTL($M935,$N935,1,项目参数!$B$2:$B$200))*项目参数!$J$29,"")</f>
        <v/>
      </c>
      <c r="M935" s="42"/>
      <c r="N935" s="42"/>
      <c r="O935" s="61"/>
      <c r="P935" s="64"/>
      <c r="X935" s="102" t="b">
        <f t="shared" si="14"/>
        <v>0</v>
      </c>
    </row>
    <row r="936" spans="1:24">
      <c r="A936" s="8"/>
      <c r="B936" s="8"/>
      <c r="C936" s="8"/>
      <c r="D936" s="54"/>
      <c r="E936" s="8"/>
      <c r="F936" s="8"/>
      <c r="G936" s="8"/>
      <c r="H936" s="8"/>
      <c r="I936" s="120"/>
      <c r="J936" s="42"/>
      <c r="K936" s="124" t="str">
        <f>IF(AND($I936&gt;0,$J936&lt;&gt;"",$J936&gt;40000),WORKDAY.INTL($J936,INT(($I936+项目参数!$J$29-1)/项目参数!$J$29)-1,1,项目参数!$B$2:$B$200),"")</f>
        <v/>
      </c>
      <c r="L936" s="125" t="str">
        <f>IF(AND($M936&lt;&gt;"",$M936&gt;40000,$N936&lt;&gt;"",$N936&gt;40000),(1+NETWORKDAYS.INTL($M936,$N936,1,项目参数!$B$2:$B$200))*项目参数!$J$29,"")</f>
        <v/>
      </c>
      <c r="M936" s="42"/>
      <c r="N936" s="42"/>
      <c r="O936" s="61"/>
      <c r="P936" s="64"/>
      <c r="X936" s="102" t="b">
        <f t="shared" si="14"/>
        <v>0</v>
      </c>
    </row>
    <row r="937" spans="1:24">
      <c r="A937" s="8"/>
      <c r="B937" s="8"/>
      <c r="C937" s="8"/>
      <c r="D937" s="54"/>
      <c r="E937" s="8"/>
      <c r="F937" s="8"/>
      <c r="G937" s="8"/>
      <c r="H937" s="8"/>
      <c r="I937" s="120"/>
      <c r="J937" s="42"/>
      <c r="K937" s="124" t="str">
        <f>IF(AND($I937&gt;0,$J937&lt;&gt;"",$J937&gt;40000),WORKDAY.INTL($J937,INT(($I937+项目参数!$J$29-1)/项目参数!$J$29)-1,1,项目参数!$B$2:$B$200),"")</f>
        <v/>
      </c>
      <c r="L937" s="125" t="str">
        <f>IF(AND($M937&lt;&gt;"",$M937&gt;40000,$N937&lt;&gt;"",$N937&gt;40000),(1+NETWORKDAYS.INTL($M937,$N937,1,项目参数!$B$2:$B$200))*项目参数!$J$29,"")</f>
        <v/>
      </c>
      <c r="M937" s="42"/>
      <c r="N937" s="42"/>
      <c r="O937" s="61"/>
      <c r="P937" s="64"/>
      <c r="X937" s="102" t="b">
        <f t="shared" si="14"/>
        <v>0</v>
      </c>
    </row>
    <row r="938" spans="1:24">
      <c r="A938" s="8"/>
      <c r="B938" s="8"/>
      <c r="C938" s="8"/>
      <c r="D938" s="54"/>
      <c r="E938" s="8"/>
      <c r="F938" s="8"/>
      <c r="G938" s="8"/>
      <c r="H938" s="8"/>
      <c r="I938" s="120"/>
      <c r="J938" s="42"/>
      <c r="K938" s="124" t="str">
        <f>IF(AND($I938&gt;0,$J938&lt;&gt;"",$J938&gt;40000),WORKDAY.INTL($J938,INT(($I938+项目参数!$J$29-1)/项目参数!$J$29)-1,1,项目参数!$B$2:$B$200),"")</f>
        <v/>
      </c>
      <c r="L938" s="125" t="str">
        <f>IF(AND($M938&lt;&gt;"",$M938&gt;40000,$N938&lt;&gt;"",$N938&gt;40000),(1+NETWORKDAYS.INTL($M938,$N938,1,项目参数!$B$2:$B$200))*项目参数!$J$29,"")</f>
        <v/>
      </c>
      <c r="M938" s="42"/>
      <c r="N938" s="42"/>
      <c r="O938" s="61"/>
      <c r="P938" s="64"/>
      <c r="X938" s="102" t="b">
        <f t="shared" si="14"/>
        <v>0</v>
      </c>
    </row>
    <row r="939" spans="1:24">
      <c r="A939" s="8"/>
      <c r="B939" s="8"/>
      <c r="C939" s="8"/>
      <c r="D939" s="54"/>
      <c r="E939" s="8"/>
      <c r="F939" s="8"/>
      <c r="G939" s="8"/>
      <c r="H939" s="8"/>
      <c r="I939" s="120"/>
      <c r="J939" s="42"/>
      <c r="K939" s="124" t="str">
        <f>IF(AND($I939&gt;0,$J939&lt;&gt;"",$J939&gt;40000),WORKDAY.INTL($J939,INT(($I939+项目参数!$J$29-1)/项目参数!$J$29)-1,1,项目参数!$B$2:$B$200),"")</f>
        <v/>
      </c>
      <c r="L939" s="125" t="str">
        <f>IF(AND($M939&lt;&gt;"",$M939&gt;40000,$N939&lt;&gt;"",$N939&gt;40000),(1+NETWORKDAYS.INTL($M939,$N939,1,项目参数!$B$2:$B$200))*项目参数!$J$29,"")</f>
        <v/>
      </c>
      <c r="M939" s="42"/>
      <c r="N939" s="42"/>
      <c r="O939" s="61"/>
      <c r="P939" s="64"/>
      <c r="X939" s="102" t="b">
        <f t="shared" si="14"/>
        <v>0</v>
      </c>
    </row>
    <row r="940" spans="1:24">
      <c r="A940" s="8"/>
      <c r="B940" s="8"/>
      <c r="C940" s="8"/>
      <c r="D940" s="54"/>
      <c r="E940" s="8"/>
      <c r="F940" s="8"/>
      <c r="G940" s="8"/>
      <c r="H940" s="8"/>
      <c r="I940" s="120"/>
      <c r="J940" s="42"/>
      <c r="K940" s="124" t="str">
        <f>IF(AND($I940&gt;0,$J940&lt;&gt;"",$J940&gt;40000),WORKDAY.INTL($J940,INT(($I940+项目参数!$J$29-1)/项目参数!$J$29)-1,1,项目参数!$B$2:$B$200),"")</f>
        <v/>
      </c>
      <c r="L940" s="125" t="str">
        <f>IF(AND($M940&lt;&gt;"",$M940&gt;40000,$N940&lt;&gt;"",$N940&gt;40000),(1+NETWORKDAYS.INTL($M940,$N940,1,项目参数!$B$2:$B$200))*项目参数!$J$29,"")</f>
        <v/>
      </c>
      <c r="M940" s="42"/>
      <c r="N940" s="42"/>
      <c r="O940" s="61"/>
      <c r="P940" s="64"/>
      <c r="X940" s="102" t="b">
        <f t="shared" si="14"/>
        <v>0</v>
      </c>
    </row>
    <row r="941" spans="1:24">
      <c r="A941" s="8"/>
      <c r="B941" s="8"/>
      <c r="C941" s="8"/>
      <c r="D941" s="54"/>
      <c r="E941" s="8"/>
      <c r="F941" s="8"/>
      <c r="G941" s="8"/>
      <c r="H941" s="8"/>
      <c r="I941" s="120"/>
      <c r="J941" s="42"/>
      <c r="K941" s="124" t="str">
        <f>IF(AND($I941&gt;0,$J941&lt;&gt;"",$J941&gt;40000),WORKDAY.INTL($J941,INT(($I941+项目参数!$J$29-1)/项目参数!$J$29)-1,1,项目参数!$B$2:$B$200),"")</f>
        <v/>
      </c>
      <c r="L941" s="125" t="str">
        <f>IF(AND($M941&lt;&gt;"",$M941&gt;40000,$N941&lt;&gt;"",$N941&gt;40000),(1+NETWORKDAYS.INTL($M941,$N941,1,项目参数!$B$2:$B$200))*项目参数!$J$29,"")</f>
        <v/>
      </c>
      <c r="M941" s="42"/>
      <c r="N941" s="42"/>
      <c r="O941" s="61"/>
      <c r="P941" s="64"/>
      <c r="X941" s="102" t="b">
        <f t="shared" si="14"/>
        <v>0</v>
      </c>
    </row>
    <row r="942" spans="1:24">
      <c r="A942" s="8"/>
      <c r="B942" s="8"/>
      <c r="C942" s="8"/>
      <c r="D942" s="54"/>
      <c r="E942" s="8"/>
      <c r="F942" s="8"/>
      <c r="G942" s="8"/>
      <c r="H942" s="8"/>
      <c r="I942" s="120"/>
      <c r="J942" s="42"/>
      <c r="K942" s="124" t="str">
        <f>IF(AND($I942&gt;0,$J942&lt;&gt;"",$J942&gt;40000),WORKDAY.INTL($J942,INT(($I942+项目参数!$J$29-1)/项目参数!$J$29)-1,1,项目参数!$B$2:$B$200),"")</f>
        <v/>
      </c>
      <c r="L942" s="125" t="str">
        <f>IF(AND($M942&lt;&gt;"",$M942&gt;40000,$N942&lt;&gt;"",$N942&gt;40000),(1+NETWORKDAYS.INTL($M942,$N942,1,项目参数!$B$2:$B$200))*项目参数!$J$29,"")</f>
        <v/>
      </c>
      <c r="M942" s="42"/>
      <c r="N942" s="42"/>
      <c r="O942" s="61"/>
      <c r="P942" s="64"/>
      <c r="X942" s="102" t="b">
        <f t="shared" si="14"/>
        <v>0</v>
      </c>
    </row>
    <row r="943" spans="1:24">
      <c r="A943" s="8"/>
      <c r="B943" s="8"/>
      <c r="C943" s="8"/>
      <c r="D943" s="54"/>
      <c r="E943" s="8"/>
      <c r="F943" s="8"/>
      <c r="G943" s="8"/>
      <c r="H943" s="8"/>
      <c r="I943" s="120"/>
      <c r="J943" s="42"/>
      <c r="K943" s="124" t="str">
        <f>IF(AND($I943&gt;0,$J943&lt;&gt;"",$J943&gt;40000),WORKDAY.INTL($J943,INT(($I943+项目参数!$J$29-1)/项目参数!$J$29)-1,1,项目参数!$B$2:$B$200),"")</f>
        <v/>
      </c>
      <c r="L943" s="125" t="str">
        <f>IF(AND($M943&lt;&gt;"",$M943&gt;40000,$N943&lt;&gt;"",$N943&gt;40000),(1+NETWORKDAYS.INTL($M943,$N943,1,项目参数!$B$2:$B$200))*项目参数!$J$29,"")</f>
        <v/>
      </c>
      <c r="M943" s="42"/>
      <c r="N943" s="42"/>
      <c r="O943" s="61"/>
      <c r="P943" s="64"/>
      <c r="X943" s="102" t="b">
        <f t="shared" si="14"/>
        <v>0</v>
      </c>
    </row>
    <row r="944" spans="1:24">
      <c r="A944" s="8"/>
      <c r="B944" s="8"/>
      <c r="C944" s="8"/>
      <c r="D944" s="54"/>
      <c r="E944" s="8"/>
      <c r="F944" s="8"/>
      <c r="G944" s="8"/>
      <c r="H944" s="8"/>
      <c r="I944" s="120"/>
      <c r="J944" s="42"/>
      <c r="K944" s="124" t="str">
        <f>IF(AND($I944&gt;0,$J944&lt;&gt;"",$J944&gt;40000),WORKDAY.INTL($J944,INT(($I944+项目参数!$J$29-1)/项目参数!$J$29)-1,1,项目参数!$B$2:$B$200),"")</f>
        <v/>
      </c>
      <c r="L944" s="125" t="str">
        <f>IF(AND($M944&lt;&gt;"",$M944&gt;40000,$N944&lt;&gt;"",$N944&gt;40000),(1+NETWORKDAYS.INTL($M944,$N944,1,项目参数!$B$2:$B$200))*项目参数!$J$29,"")</f>
        <v/>
      </c>
      <c r="M944" s="42"/>
      <c r="N944" s="42"/>
      <c r="O944" s="61"/>
      <c r="P944" s="64"/>
      <c r="X944" s="102" t="b">
        <f t="shared" si="14"/>
        <v>0</v>
      </c>
    </row>
    <row r="945" spans="1:24">
      <c r="A945" s="8"/>
      <c r="B945" s="8"/>
      <c r="C945" s="8"/>
      <c r="D945" s="54"/>
      <c r="E945" s="8"/>
      <c r="F945" s="8"/>
      <c r="G945" s="8"/>
      <c r="H945" s="8"/>
      <c r="I945" s="120"/>
      <c r="J945" s="42"/>
      <c r="K945" s="124" t="str">
        <f>IF(AND($I945&gt;0,$J945&lt;&gt;"",$J945&gt;40000),WORKDAY.INTL($J945,INT(($I945+项目参数!$J$29-1)/项目参数!$J$29)-1,1,项目参数!$B$2:$B$200),"")</f>
        <v/>
      </c>
      <c r="L945" s="125" t="str">
        <f>IF(AND($M945&lt;&gt;"",$M945&gt;40000,$N945&lt;&gt;"",$N945&gt;40000),(1+NETWORKDAYS.INTL($M945,$N945,1,项目参数!$B$2:$B$200))*项目参数!$J$29,"")</f>
        <v/>
      </c>
      <c r="M945" s="42"/>
      <c r="N945" s="42"/>
      <c r="O945" s="61"/>
      <c r="P945" s="64"/>
      <c r="X945" s="102" t="b">
        <f t="shared" si="14"/>
        <v>0</v>
      </c>
    </row>
    <row r="946" spans="1:24">
      <c r="A946" s="8"/>
      <c r="B946" s="8"/>
      <c r="C946" s="8"/>
      <c r="D946" s="54"/>
      <c r="E946" s="8"/>
      <c r="F946" s="8"/>
      <c r="G946" s="8"/>
      <c r="H946" s="8"/>
      <c r="I946" s="120"/>
      <c r="J946" s="42"/>
      <c r="K946" s="124" t="str">
        <f>IF(AND($I946&gt;0,$J946&lt;&gt;"",$J946&gt;40000),WORKDAY.INTL($J946,INT(($I946+项目参数!$J$29-1)/项目参数!$J$29)-1,1,项目参数!$B$2:$B$200),"")</f>
        <v/>
      </c>
      <c r="L946" s="125" t="str">
        <f>IF(AND($M946&lt;&gt;"",$M946&gt;40000,$N946&lt;&gt;"",$N946&gt;40000),(1+NETWORKDAYS.INTL($M946,$N946,1,项目参数!$B$2:$B$200))*项目参数!$J$29,"")</f>
        <v/>
      </c>
      <c r="M946" s="42"/>
      <c r="N946" s="42"/>
      <c r="O946" s="61"/>
      <c r="P946" s="64"/>
      <c r="X946" s="102" t="b">
        <f t="shared" si="14"/>
        <v>0</v>
      </c>
    </row>
    <row r="947" spans="1:24">
      <c r="A947" s="8"/>
      <c r="B947" s="8"/>
      <c r="C947" s="8"/>
      <c r="D947" s="54"/>
      <c r="E947" s="8"/>
      <c r="F947" s="8"/>
      <c r="G947" s="8"/>
      <c r="H947" s="8"/>
      <c r="I947" s="120"/>
      <c r="J947" s="42"/>
      <c r="K947" s="124" t="str">
        <f>IF(AND($I947&gt;0,$J947&lt;&gt;"",$J947&gt;40000),WORKDAY.INTL($J947,INT(($I947+项目参数!$J$29-1)/项目参数!$J$29)-1,1,项目参数!$B$2:$B$200),"")</f>
        <v/>
      </c>
      <c r="L947" s="125" t="str">
        <f>IF(AND($M947&lt;&gt;"",$M947&gt;40000,$N947&lt;&gt;"",$N947&gt;40000),(1+NETWORKDAYS.INTL($M947,$N947,1,项目参数!$B$2:$B$200))*项目参数!$J$29,"")</f>
        <v/>
      </c>
      <c r="M947" s="42"/>
      <c r="N947" s="42"/>
      <c r="O947" s="61"/>
      <c r="P947" s="64"/>
      <c r="X947" s="102" t="b">
        <f t="shared" si="14"/>
        <v>0</v>
      </c>
    </row>
    <row r="948" spans="1:24">
      <c r="A948" s="8"/>
      <c r="B948" s="8"/>
      <c r="C948" s="8"/>
      <c r="D948" s="54"/>
      <c r="E948" s="8"/>
      <c r="F948" s="8"/>
      <c r="G948" s="8"/>
      <c r="H948" s="8"/>
      <c r="I948" s="120"/>
      <c r="J948" s="42"/>
      <c r="K948" s="124" t="str">
        <f>IF(AND($I948&gt;0,$J948&lt;&gt;"",$J948&gt;40000),WORKDAY.INTL($J948,INT(($I948+项目参数!$J$29-1)/项目参数!$J$29)-1,1,项目参数!$B$2:$B$200),"")</f>
        <v/>
      </c>
      <c r="L948" s="125" t="str">
        <f>IF(AND($M948&lt;&gt;"",$M948&gt;40000,$N948&lt;&gt;"",$N948&gt;40000),(1+NETWORKDAYS.INTL($M948,$N948,1,项目参数!$B$2:$B$200))*项目参数!$J$29,"")</f>
        <v/>
      </c>
      <c r="M948" s="42"/>
      <c r="N948" s="42"/>
      <c r="O948" s="61"/>
      <c r="P948" s="64"/>
      <c r="X948" s="102" t="b">
        <f t="shared" si="14"/>
        <v>0</v>
      </c>
    </row>
    <row r="949" spans="1:24">
      <c r="A949" s="8"/>
      <c r="B949" s="8"/>
      <c r="C949" s="8"/>
      <c r="D949" s="54"/>
      <c r="E949" s="8"/>
      <c r="F949" s="8"/>
      <c r="G949" s="8"/>
      <c r="H949" s="8"/>
      <c r="I949" s="120"/>
      <c r="J949" s="42"/>
      <c r="K949" s="124" t="str">
        <f>IF(AND($I949&gt;0,$J949&lt;&gt;"",$J949&gt;40000),WORKDAY.INTL($J949,INT(($I949+项目参数!$J$29-1)/项目参数!$J$29)-1,1,项目参数!$B$2:$B$200),"")</f>
        <v/>
      </c>
      <c r="L949" s="125" t="str">
        <f>IF(AND($M949&lt;&gt;"",$M949&gt;40000,$N949&lt;&gt;"",$N949&gt;40000),(1+NETWORKDAYS.INTL($M949,$N949,1,项目参数!$B$2:$B$200))*项目参数!$J$29,"")</f>
        <v/>
      </c>
      <c r="M949" s="42"/>
      <c r="N949" s="42"/>
      <c r="O949" s="61"/>
      <c r="P949" s="64"/>
      <c r="X949" s="102" t="b">
        <f t="shared" si="14"/>
        <v>0</v>
      </c>
    </row>
    <row r="950" spans="1:24">
      <c r="A950" s="8"/>
      <c r="B950" s="8"/>
      <c r="C950" s="8"/>
      <c r="D950" s="54"/>
      <c r="E950" s="8"/>
      <c r="F950" s="8"/>
      <c r="G950" s="8"/>
      <c r="H950" s="8"/>
      <c r="I950" s="120"/>
      <c r="J950" s="42"/>
      <c r="K950" s="124" t="str">
        <f>IF(AND($I950&gt;0,$J950&lt;&gt;"",$J950&gt;40000),WORKDAY.INTL($J950,INT(($I950+项目参数!$J$29-1)/项目参数!$J$29)-1,1,项目参数!$B$2:$B$200),"")</f>
        <v/>
      </c>
      <c r="L950" s="125" t="str">
        <f>IF(AND($M950&lt;&gt;"",$M950&gt;40000,$N950&lt;&gt;"",$N950&gt;40000),(1+NETWORKDAYS.INTL($M950,$N950,1,项目参数!$B$2:$B$200))*项目参数!$J$29,"")</f>
        <v/>
      </c>
      <c r="M950" s="42"/>
      <c r="N950" s="42"/>
      <c r="O950" s="61"/>
      <c r="P950" s="64"/>
      <c r="X950" s="102" t="b">
        <f t="shared" si="14"/>
        <v>0</v>
      </c>
    </row>
    <row r="951" spans="1:24">
      <c r="A951" s="8"/>
      <c r="B951" s="8"/>
      <c r="C951" s="8"/>
      <c r="D951" s="54"/>
      <c r="E951" s="8"/>
      <c r="F951" s="8"/>
      <c r="G951" s="8"/>
      <c r="H951" s="8"/>
      <c r="I951" s="120"/>
      <c r="J951" s="42"/>
      <c r="K951" s="124" t="str">
        <f>IF(AND($I951&gt;0,$J951&lt;&gt;"",$J951&gt;40000),WORKDAY.INTL($J951,INT(($I951+项目参数!$J$29-1)/项目参数!$J$29)-1,1,项目参数!$B$2:$B$200),"")</f>
        <v/>
      </c>
      <c r="L951" s="125" t="str">
        <f>IF(AND($M951&lt;&gt;"",$M951&gt;40000,$N951&lt;&gt;"",$N951&gt;40000),(1+NETWORKDAYS.INTL($M951,$N951,1,项目参数!$B$2:$B$200))*项目参数!$J$29,"")</f>
        <v/>
      </c>
      <c r="M951" s="42"/>
      <c r="N951" s="42"/>
      <c r="O951" s="61"/>
      <c r="P951" s="64"/>
      <c r="X951" s="102" t="b">
        <f t="shared" si="14"/>
        <v>0</v>
      </c>
    </row>
    <row r="952" spans="1:24">
      <c r="A952" s="8"/>
      <c r="B952" s="8"/>
      <c r="C952" s="8"/>
      <c r="D952" s="54"/>
      <c r="E952" s="8"/>
      <c r="F952" s="8"/>
      <c r="G952" s="8"/>
      <c r="H952" s="8"/>
      <c r="I952" s="120"/>
      <c r="J952" s="42"/>
      <c r="K952" s="124" t="str">
        <f>IF(AND($I952&gt;0,$J952&lt;&gt;"",$J952&gt;40000),WORKDAY.INTL($J952,INT(($I952+项目参数!$J$29-1)/项目参数!$J$29)-1,1,项目参数!$B$2:$B$200),"")</f>
        <v/>
      </c>
      <c r="L952" s="125" t="str">
        <f>IF(AND($M952&lt;&gt;"",$M952&gt;40000,$N952&lt;&gt;"",$N952&gt;40000),(1+NETWORKDAYS.INTL($M952,$N952,1,项目参数!$B$2:$B$200))*项目参数!$J$29,"")</f>
        <v/>
      </c>
      <c r="M952" s="42"/>
      <c r="N952" s="42"/>
      <c r="O952" s="61"/>
      <c r="P952" s="64"/>
      <c r="X952" s="102" t="b">
        <f t="shared" si="14"/>
        <v>0</v>
      </c>
    </row>
    <row r="953" spans="1:24">
      <c r="A953" s="8"/>
      <c r="B953" s="8"/>
      <c r="C953" s="8"/>
      <c r="D953" s="54"/>
      <c r="E953" s="8"/>
      <c r="F953" s="8"/>
      <c r="G953" s="8"/>
      <c r="H953" s="8"/>
      <c r="I953" s="120"/>
      <c r="J953" s="42"/>
      <c r="K953" s="124" t="str">
        <f>IF(AND($I953&gt;0,$J953&lt;&gt;"",$J953&gt;40000),WORKDAY.INTL($J953,INT(($I953+项目参数!$J$29-1)/项目参数!$J$29)-1,1,项目参数!$B$2:$B$200),"")</f>
        <v/>
      </c>
      <c r="L953" s="125" t="str">
        <f>IF(AND($M953&lt;&gt;"",$M953&gt;40000,$N953&lt;&gt;"",$N953&gt;40000),(1+NETWORKDAYS.INTL($M953,$N953,1,项目参数!$B$2:$B$200))*项目参数!$J$29,"")</f>
        <v/>
      </c>
      <c r="M953" s="42"/>
      <c r="N953" s="42"/>
      <c r="O953" s="61"/>
      <c r="P953" s="64"/>
      <c r="X953" s="102" t="b">
        <f t="shared" si="14"/>
        <v>0</v>
      </c>
    </row>
    <row r="954" spans="1:24">
      <c r="A954" s="8"/>
      <c r="B954" s="8"/>
      <c r="C954" s="8"/>
      <c r="D954" s="54"/>
      <c r="E954" s="8"/>
      <c r="F954" s="8"/>
      <c r="G954" s="8"/>
      <c r="H954" s="8"/>
      <c r="I954" s="120"/>
      <c r="J954" s="42"/>
      <c r="K954" s="124" t="str">
        <f>IF(AND($I954&gt;0,$J954&lt;&gt;"",$J954&gt;40000),WORKDAY.INTL($J954,INT(($I954+项目参数!$J$29-1)/项目参数!$J$29)-1,1,项目参数!$B$2:$B$200),"")</f>
        <v/>
      </c>
      <c r="L954" s="125" t="str">
        <f>IF(AND($M954&lt;&gt;"",$M954&gt;40000,$N954&lt;&gt;"",$N954&gt;40000),(1+NETWORKDAYS.INTL($M954,$N954,1,项目参数!$B$2:$B$200))*项目参数!$J$29,"")</f>
        <v/>
      </c>
      <c r="M954" s="42"/>
      <c r="N954" s="42"/>
      <c r="O954" s="61"/>
      <c r="P954" s="64"/>
      <c r="X954" s="102" t="b">
        <f t="shared" si="14"/>
        <v>0</v>
      </c>
    </row>
    <row r="955" spans="1:24">
      <c r="A955" s="8"/>
      <c r="B955" s="8"/>
      <c r="C955" s="8"/>
      <c r="D955" s="54"/>
      <c r="E955" s="8"/>
      <c r="F955" s="8"/>
      <c r="G955" s="8"/>
      <c r="H955" s="8"/>
      <c r="I955" s="120"/>
      <c r="J955" s="42"/>
      <c r="K955" s="124" t="str">
        <f>IF(AND($I955&gt;0,$J955&lt;&gt;"",$J955&gt;40000),WORKDAY.INTL($J955,INT(($I955+项目参数!$J$29-1)/项目参数!$J$29)-1,1,项目参数!$B$2:$B$200),"")</f>
        <v/>
      </c>
      <c r="L955" s="125" t="str">
        <f>IF(AND($M955&lt;&gt;"",$M955&gt;40000,$N955&lt;&gt;"",$N955&gt;40000),(1+NETWORKDAYS.INTL($M955,$N955,1,项目参数!$B$2:$B$200))*项目参数!$J$29,"")</f>
        <v/>
      </c>
      <c r="M955" s="42"/>
      <c r="N955" s="42"/>
      <c r="O955" s="61"/>
      <c r="P955" s="64"/>
      <c r="X955" s="102" t="b">
        <f t="shared" si="14"/>
        <v>0</v>
      </c>
    </row>
    <row r="956" spans="1:24">
      <c r="A956" s="8"/>
      <c r="B956" s="8"/>
      <c r="C956" s="8"/>
      <c r="D956" s="54"/>
      <c r="E956" s="8"/>
      <c r="F956" s="8"/>
      <c r="G956" s="8"/>
      <c r="H956" s="8"/>
      <c r="I956" s="120"/>
      <c r="J956" s="42"/>
      <c r="K956" s="124" t="str">
        <f>IF(AND($I956&gt;0,$J956&lt;&gt;"",$J956&gt;40000),WORKDAY.INTL($J956,INT(($I956+项目参数!$J$29-1)/项目参数!$J$29)-1,1,项目参数!$B$2:$B$200),"")</f>
        <v/>
      </c>
      <c r="L956" s="125" t="str">
        <f>IF(AND($M956&lt;&gt;"",$M956&gt;40000,$N956&lt;&gt;"",$N956&gt;40000),(1+NETWORKDAYS.INTL($M956,$N956,1,项目参数!$B$2:$B$200))*项目参数!$J$29,"")</f>
        <v/>
      </c>
      <c r="M956" s="42"/>
      <c r="N956" s="42"/>
      <c r="O956" s="61"/>
      <c r="P956" s="64"/>
      <c r="X956" s="102" t="b">
        <f t="shared" si="14"/>
        <v>0</v>
      </c>
    </row>
    <row r="957" spans="1:24">
      <c r="A957" s="8"/>
      <c r="B957" s="8"/>
      <c r="C957" s="8"/>
      <c r="D957" s="54"/>
      <c r="E957" s="8"/>
      <c r="F957" s="8"/>
      <c r="G957" s="8"/>
      <c r="H957" s="8"/>
      <c r="I957" s="120"/>
      <c r="J957" s="42"/>
      <c r="K957" s="124" t="str">
        <f>IF(AND($I957&gt;0,$J957&lt;&gt;"",$J957&gt;40000),WORKDAY.INTL($J957,INT(($I957+项目参数!$J$29-1)/项目参数!$J$29)-1,1,项目参数!$B$2:$B$200),"")</f>
        <v/>
      </c>
      <c r="L957" s="125" t="str">
        <f>IF(AND($M957&lt;&gt;"",$M957&gt;40000,$N957&lt;&gt;"",$N957&gt;40000),(1+NETWORKDAYS.INTL($M957,$N957,1,项目参数!$B$2:$B$200))*项目参数!$J$29,"")</f>
        <v/>
      </c>
      <c r="M957" s="42"/>
      <c r="N957" s="42"/>
      <c r="O957" s="61"/>
      <c r="P957" s="64"/>
      <c r="X957" s="102" t="b">
        <f t="shared" si="14"/>
        <v>0</v>
      </c>
    </row>
    <row r="958" spans="1:24">
      <c r="A958" s="8"/>
      <c r="B958" s="8"/>
      <c r="C958" s="8"/>
      <c r="D958" s="54"/>
      <c r="E958" s="8"/>
      <c r="F958" s="8"/>
      <c r="G958" s="8"/>
      <c r="H958" s="8"/>
      <c r="I958" s="120"/>
      <c r="J958" s="42"/>
      <c r="K958" s="124" t="str">
        <f>IF(AND($I958&gt;0,$J958&lt;&gt;"",$J958&gt;40000),WORKDAY.INTL($J958,INT(($I958+项目参数!$J$29-1)/项目参数!$J$29)-1,1,项目参数!$B$2:$B$200),"")</f>
        <v/>
      </c>
      <c r="L958" s="125" t="str">
        <f>IF(AND($M958&lt;&gt;"",$M958&gt;40000,$N958&lt;&gt;"",$N958&gt;40000),(1+NETWORKDAYS.INTL($M958,$N958,1,项目参数!$B$2:$B$200))*项目参数!$J$29,"")</f>
        <v/>
      </c>
      <c r="M958" s="42"/>
      <c r="N958" s="42"/>
      <c r="O958" s="61"/>
      <c r="P958" s="64"/>
      <c r="X958" s="102" t="b">
        <f t="shared" si="14"/>
        <v>0</v>
      </c>
    </row>
    <row r="959" spans="1:24">
      <c r="A959" s="8"/>
      <c r="B959" s="8"/>
      <c r="C959" s="8"/>
      <c r="D959" s="54"/>
      <c r="E959" s="8"/>
      <c r="F959" s="8"/>
      <c r="G959" s="8"/>
      <c r="H959" s="8"/>
      <c r="I959" s="120"/>
      <c r="J959" s="42"/>
      <c r="K959" s="124" t="str">
        <f>IF(AND($I959&gt;0,$J959&lt;&gt;"",$J959&gt;40000),WORKDAY.INTL($J959,INT(($I959+项目参数!$J$29-1)/项目参数!$J$29)-1,1,项目参数!$B$2:$B$200),"")</f>
        <v/>
      </c>
      <c r="L959" s="125" t="str">
        <f>IF(AND($M959&lt;&gt;"",$M959&gt;40000,$N959&lt;&gt;"",$N959&gt;40000),(1+NETWORKDAYS.INTL($M959,$N959,1,项目参数!$B$2:$B$200))*项目参数!$J$29,"")</f>
        <v/>
      </c>
      <c r="M959" s="42"/>
      <c r="N959" s="42"/>
      <c r="O959" s="61"/>
      <c r="P959" s="64"/>
      <c r="X959" s="102" t="b">
        <f t="shared" si="14"/>
        <v>0</v>
      </c>
    </row>
    <row r="960" spans="1:24">
      <c r="A960" s="8"/>
      <c r="B960" s="8"/>
      <c r="C960" s="8"/>
      <c r="D960" s="54"/>
      <c r="E960" s="8"/>
      <c r="F960" s="8"/>
      <c r="G960" s="8"/>
      <c r="H960" s="8"/>
      <c r="I960" s="120"/>
      <c r="J960" s="42"/>
      <c r="K960" s="124" t="str">
        <f>IF(AND($I960&gt;0,$J960&lt;&gt;"",$J960&gt;40000),WORKDAY.INTL($J960,INT(($I960+项目参数!$J$29-1)/项目参数!$J$29)-1,1,项目参数!$B$2:$B$200),"")</f>
        <v/>
      </c>
      <c r="L960" s="125" t="str">
        <f>IF(AND($M960&lt;&gt;"",$M960&gt;40000,$N960&lt;&gt;"",$N960&gt;40000),(1+NETWORKDAYS.INTL($M960,$N960,1,项目参数!$B$2:$B$200))*项目参数!$J$29,"")</f>
        <v/>
      </c>
      <c r="M960" s="42"/>
      <c r="N960" s="42"/>
      <c r="O960" s="61"/>
      <c r="P960" s="64"/>
      <c r="X960" s="102" t="b">
        <f t="shared" si="14"/>
        <v>0</v>
      </c>
    </row>
    <row r="961" spans="1:24">
      <c r="A961" s="8"/>
      <c r="B961" s="8"/>
      <c r="C961" s="8"/>
      <c r="D961" s="54"/>
      <c r="E961" s="8"/>
      <c r="F961" s="8"/>
      <c r="G961" s="8"/>
      <c r="H961" s="8"/>
      <c r="I961" s="120"/>
      <c r="J961" s="42"/>
      <c r="K961" s="124" t="str">
        <f>IF(AND($I961&gt;0,$J961&lt;&gt;"",$J961&gt;40000),WORKDAY.INTL($J961,INT(($I961+项目参数!$J$29-1)/项目参数!$J$29)-1,1,项目参数!$B$2:$B$200),"")</f>
        <v/>
      </c>
      <c r="L961" s="125" t="str">
        <f>IF(AND($M961&lt;&gt;"",$M961&gt;40000,$N961&lt;&gt;"",$N961&gt;40000),(1+NETWORKDAYS.INTL($M961,$N961,1,项目参数!$B$2:$B$200))*项目参数!$J$29,"")</f>
        <v/>
      </c>
      <c r="M961" s="42"/>
      <c r="N961" s="42"/>
      <c r="O961" s="61"/>
      <c r="P961" s="64"/>
      <c r="X961" s="102" t="b">
        <f t="shared" si="14"/>
        <v>0</v>
      </c>
    </row>
    <row r="962" spans="1:24">
      <c r="A962" s="8"/>
      <c r="B962" s="8"/>
      <c r="C962" s="8"/>
      <c r="D962" s="54"/>
      <c r="E962" s="8"/>
      <c r="F962" s="8"/>
      <c r="G962" s="8"/>
      <c r="H962" s="8"/>
      <c r="I962" s="120"/>
      <c r="J962" s="42"/>
      <c r="K962" s="124" t="str">
        <f>IF(AND($I962&gt;0,$J962&lt;&gt;"",$J962&gt;40000),WORKDAY.INTL($J962,INT(($I962+项目参数!$J$29-1)/项目参数!$J$29)-1,1,项目参数!$B$2:$B$200),"")</f>
        <v/>
      </c>
      <c r="L962" s="125" t="str">
        <f>IF(AND($M962&lt;&gt;"",$M962&gt;40000,$N962&lt;&gt;"",$N962&gt;40000),(1+NETWORKDAYS.INTL($M962,$N962,1,项目参数!$B$2:$B$200))*项目参数!$J$29,"")</f>
        <v/>
      </c>
      <c r="M962" s="42"/>
      <c r="N962" s="42"/>
      <c r="O962" s="61"/>
      <c r="P962" s="64"/>
      <c r="X962" s="102" t="b">
        <f t="shared" ref="X962:X1025" si="15">AND(LEN(A962)&gt;0,LEN(C962)&gt;3,LEN(G962)&gt;1,OR(J962=0,AND(I962&gt;0,J962&gt;40000)),OR(M962=0,M962&gt;40000))</f>
        <v>0</v>
      </c>
    </row>
    <row r="963" spans="1:24">
      <c r="A963" s="8"/>
      <c r="B963" s="8"/>
      <c r="C963" s="8"/>
      <c r="D963" s="54"/>
      <c r="E963" s="8"/>
      <c r="F963" s="8"/>
      <c r="G963" s="8"/>
      <c r="H963" s="8"/>
      <c r="I963" s="120"/>
      <c r="J963" s="42"/>
      <c r="K963" s="124" t="str">
        <f>IF(AND($I963&gt;0,$J963&lt;&gt;"",$J963&gt;40000),WORKDAY.INTL($J963,INT(($I963+项目参数!$J$29-1)/项目参数!$J$29)-1,1,项目参数!$B$2:$B$200),"")</f>
        <v/>
      </c>
      <c r="L963" s="125" t="str">
        <f>IF(AND($M963&lt;&gt;"",$M963&gt;40000,$N963&lt;&gt;"",$N963&gt;40000),(1+NETWORKDAYS.INTL($M963,$N963,1,项目参数!$B$2:$B$200))*项目参数!$J$29,"")</f>
        <v/>
      </c>
      <c r="M963" s="42"/>
      <c r="N963" s="42"/>
      <c r="O963" s="61"/>
      <c r="P963" s="64"/>
      <c r="X963" s="102" t="b">
        <f t="shared" si="15"/>
        <v>0</v>
      </c>
    </row>
    <row r="964" spans="1:24">
      <c r="A964" s="8"/>
      <c r="B964" s="8"/>
      <c r="C964" s="8"/>
      <c r="D964" s="54"/>
      <c r="E964" s="8"/>
      <c r="F964" s="8"/>
      <c r="G964" s="8"/>
      <c r="H964" s="8"/>
      <c r="I964" s="120"/>
      <c r="J964" s="42"/>
      <c r="K964" s="124" t="str">
        <f>IF(AND($I964&gt;0,$J964&lt;&gt;"",$J964&gt;40000),WORKDAY.INTL($J964,INT(($I964+项目参数!$J$29-1)/项目参数!$J$29)-1,1,项目参数!$B$2:$B$200),"")</f>
        <v/>
      </c>
      <c r="L964" s="125" t="str">
        <f>IF(AND($M964&lt;&gt;"",$M964&gt;40000,$N964&lt;&gt;"",$N964&gt;40000),(1+NETWORKDAYS.INTL($M964,$N964,1,项目参数!$B$2:$B$200))*项目参数!$J$29,"")</f>
        <v/>
      </c>
      <c r="M964" s="42"/>
      <c r="N964" s="42"/>
      <c r="O964" s="61"/>
      <c r="P964" s="64"/>
      <c r="X964" s="102" t="b">
        <f t="shared" si="15"/>
        <v>0</v>
      </c>
    </row>
    <row r="965" spans="1:24">
      <c r="A965" s="8"/>
      <c r="B965" s="8"/>
      <c r="C965" s="8"/>
      <c r="D965" s="54"/>
      <c r="E965" s="8"/>
      <c r="F965" s="8"/>
      <c r="G965" s="8"/>
      <c r="H965" s="8"/>
      <c r="I965" s="120"/>
      <c r="J965" s="42"/>
      <c r="K965" s="124" t="str">
        <f>IF(AND($I965&gt;0,$J965&lt;&gt;"",$J965&gt;40000),WORKDAY.INTL($J965,INT(($I965+项目参数!$J$29-1)/项目参数!$J$29)-1,1,项目参数!$B$2:$B$200),"")</f>
        <v/>
      </c>
      <c r="L965" s="125" t="str">
        <f>IF(AND($M965&lt;&gt;"",$M965&gt;40000,$N965&lt;&gt;"",$N965&gt;40000),(1+NETWORKDAYS.INTL($M965,$N965,1,项目参数!$B$2:$B$200))*项目参数!$J$29,"")</f>
        <v/>
      </c>
      <c r="M965" s="42"/>
      <c r="N965" s="42"/>
      <c r="O965" s="61"/>
      <c r="P965" s="64"/>
      <c r="X965" s="102" t="b">
        <f t="shared" si="15"/>
        <v>0</v>
      </c>
    </row>
    <row r="966" spans="1:24">
      <c r="A966" s="8"/>
      <c r="B966" s="8"/>
      <c r="C966" s="8"/>
      <c r="D966" s="54"/>
      <c r="E966" s="8"/>
      <c r="F966" s="8"/>
      <c r="G966" s="8"/>
      <c r="H966" s="8"/>
      <c r="I966" s="120"/>
      <c r="J966" s="42"/>
      <c r="K966" s="124" t="str">
        <f>IF(AND($I966&gt;0,$J966&lt;&gt;"",$J966&gt;40000),WORKDAY.INTL($J966,INT(($I966+项目参数!$J$29-1)/项目参数!$J$29)-1,1,项目参数!$B$2:$B$200),"")</f>
        <v/>
      </c>
      <c r="L966" s="125" t="str">
        <f>IF(AND($M966&lt;&gt;"",$M966&gt;40000,$N966&lt;&gt;"",$N966&gt;40000),(1+NETWORKDAYS.INTL($M966,$N966,1,项目参数!$B$2:$B$200))*项目参数!$J$29,"")</f>
        <v/>
      </c>
      <c r="M966" s="42"/>
      <c r="N966" s="42"/>
      <c r="O966" s="61"/>
      <c r="P966" s="64"/>
      <c r="X966" s="102" t="b">
        <f t="shared" si="15"/>
        <v>0</v>
      </c>
    </row>
    <row r="967" spans="1:24">
      <c r="A967" s="8"/>
      <c r="B967" s="8"/>
      <c r="C967" s="8"/>
      <c r="D967" s="54"/>
      <c r="E967" s="8"/>
      <c r="F967" s="8"/>
      <c r="G967" s="8"/>
      <c r="H967" s="8"/>
      <c r="I967" s="120"/>
      <c r="J967" s="42"/>
      <c r="K967" s="124" t="str">
        <f>IF(AND($I967&gt;0,$J967&lt;&gt;"",$J967&gt;40000),WORKDAY.INTL($J967,INT(($I967+项目参数!$J$29-1)/项目参数!$J$29)-1,1,项目参数!$B$2:$B$200),"")</f>
        <v/>
      </c>
      <c r="L967" s="125" t="str">
        <f>IF(AND($M967&lt;&gt;"",$M967&gt;40000,$N967&lt;&gt;"",$N967&gt;40000),(1+NETWORKDAYS.INTL($M967,$N967,1,项目参数!$B$2:$B$200))*项目参数!$J$29,"")</f>
        <v/>
      </c>
      <c r="M967" s="42"/>
      <c r="N967" s="42"/>
      <c r="O967" s="61"/>
      <c r="P967" s="64"/>
      <c r="X967" s="102" t="b">
        <f t="shared" si="15"/>
        <v>0</v>
      </c>
    </row>
    <row r="968" spans="1:24">
      <c r="A968" s="8"/>
      <c r="B968" s="8"/>
      <c r="C968" s="8"/>
      <c r="D968" s="54"/>
      <c r="E968" s="8"/>
      <c r="F968" s="8"/>
      <c r="G968" s="8"/>
      <c r="H968" s="8"/>
      <c r="I968" s="120"/>
      <c r="J968" s="42"/>
      <c r="K968" s="124" t="str">
        <f>IF(AND($I968&gt;0,$J968&lt;&gt;"",$J968&gt;40000),WORKDAY.INTL($J968,INT(($I968+项目参数!$J$29-1)/项目参数!$J$29)-1,1,项目参数!$B$2:$B$200),"")</f>
        <v/>
      </c>
      <c r="L968" s="125" t="str">
        <f>IF(AND($M968&lt;&gt;"",$M968&gt;40000,$N968&lt;&gt;"",$N968&gt;40000),(1+NETWORKDAYS.INTL($M968,$N968,1,项目参数!$B$2:$B$200))*项目参数!$J$29,"")</f>
        <v/>
      </c>
      <c r="M968" s="42"/>
      <c r="N968" s="42"/>
      <c r="O968" s="61"/>
      <c r="P968" s="64"/>
      <c r="X968" s="102" t="b">
        <f t="shared" si="15"/>
        <v>0</v>
      </c>
    </row>
    <row r="969" spans="1:24">
      <c r="A969" s="8"/>
      <c r="B969" s="8"/>
      <c r="C969" s="8"/>
      <c r="D969" s="54"/>
      <c r="E969" s="8"/>
      <c r="F969" s="8"/>
      <c r="G969" s="8"/>
      <c r="H969" s="8"/>
      <c r="I969" s="120"/>
      <c r="J969" s="42"/>
      <c r="K969" s="124" t="str">
        <f>IF(AND($I969&gt;0,$J969&lt;&gt;"",$J969&gt;40000),WORKDAY.INTL($J969,INT(($I969+项目参数!$J$29-1)/项目参数!$J$29)-1,1,项目参数!$B$2:$B$200),"")</f>
        <v/>
      </c>
      <c r="L969" s="125" t="str">
        <f>IF(AND($M969&lt;&gt;"",$M969&gt;40000,$N969&lt;&gt;"",$N969&gt;40000),(1+NETWORKDAYS.INTL($M969,$N969,1,项目参数!$B$2:$B$200))*项目参数!$J$29,"")</f>
        <v/>
      </c>
      <c r="M969" s="42"/>
      <c r="N969" s="42"/>
      <c r="O969" s="61"/>
      <c r="P969" s="64"/>
      <c r="X969" s="102" t="b">
        <f t="shared" si="15"/>
        <v>0</v>
      </c>
    </row>
    <row r="970" spans="1:24">
      <c r="A970" s="8"/>
      <c r="B970" s="8"/>
      <c r="C970" s="8"/>
      <c r="D970" s="54"/>
      <c r="E970" s="8"/>
      <c r="F970" s="8"/>
      <c r="G970" s="8"/>
      <c r="H970" s="8"/>
      <c r="I970" s="120"/>
      <c r="J970" s="42"/>
      <c r="K970" s="124" t="str">
        <f>IF(AND($I970&gt;0,$J970&lt;&gt;"",$J970&gt;40000),WORKDAY.INTL($J970,INT(($I970+项目参数!$J$29-1)/项目参数!$J$29)-1,1,项目参数!$B$2:$B$200),"")</f>
        <v/>
      </c>
      <c r="L970" s="125" t="str">
        <f>IF(AND($M970&lt;&gt;"",$M970&gt;40000,$N970&lt;&gt;"",$N970&gt;40000),(1+NETWORKDAYS.INTL($M970,$N970,1,项目参数!$B$2:$B$200))*项目参数!$J$29,"")</f>
        <v/>
      </c>
      <c r="M970" s="42"/>
      <c r="N970" s="42"/>
      <c r="O970" s="61"/>
      <c r="P970" s="64"/>
      <c r="X970" s="102" t="b">
        <f t="shared" si="15"/>
        <v>0</v>
      </c>
    </row>
    <row r="971" spans="1:24">
      <c r="A971" s="8"/>
      <c r="B971" s="8"/>
      <c r="C971" s="8"/>
      <c r="D971" s="54"/>
      <c r="E971" s="8"/>
      <c r="F971" s="8"/>
      <c r="G971" s="8"/>
      <c r="H971" s="8"/>
      <c r="I971" s="120"/>
      <c r="J971" s="42"/>
      <c r="K971" s="124" t="str">
        <f>IF(AND($I971&gt;0,$J971&lt;&gt;"",$J971&gt;40000),WORKDAY.INTL($J971,INT(($I971+项目参数!$J$29-1)/项目参数!$J$29)-1,1,项目参数!$B$2:$B$200),"")</f>
        <v/>
      </c>
      <c r="L971" s="125" t="str">
        <f>IF(AND($M971&lt;&gt;"",$M971&gt;40000,$N971&lt;&gt;"",$N971&gt;40000),(1+NETWORKDAYS.INTL($M971,$N971,1,项目参数!$B$2:$B$200))*项目参数!$J$29,"")</f>
        <v/>
      </c>
      <c r="M971" s="42"/>
      <c r="N971" s="42"/>
      <c r="O971" s="61"/>
      <c r="P971" s="64"/>
      <c r="X971" s="102" t="b">
        <f t="shared" si="15"/>
        <v>0</v>
      </c>
    </row>
    <row r="972" spans="1:24">
      <c r="A972" s="8"/>
      <c r="B972" s="8"/>
      <c r="C972" s="8"/>
      <c r="D972" s="54"/>
      <c r="E972" s="8"/>
      <c r="F972" s="8"/>
      <c r="G972" s="8"/>
      <c r="H972" s="8"/>
      <c r="I972" s="120"/>
      <c r="J972" s="42"/>
      <c r="K972" s="124" t="str">
        <f>IF(AND($I972&gt;0,$J972&lt;&gt;"",$J972&gt;40000),WORKDAY.INTL($J972,INT(($I972+项目参数!$J$29-1)/项目参数!$J$29)-1,1,项目参数!$B$2:$B$200),"")</f>
        <v/>
      </c>
      <c r="L972" s="125" t="str">
        <f>IF(AND($M972&lt;&gt;"",$M972&gt;40000,$N972&lt;&gt;"",$N972&gt;40000),(1+NETWORKDAYS.INTL($M972,$N972,1,项目参数!$B$2:$B$200))*项目参数!$J$29,"")</f>
        <v/>
      </c>
      <c r="M972" s="42"/>
      <c r="N972" s="42"/>
      <c r="O972" s="61"/>
      <c r="P972" s="64"/>
      <c r="X972" s="102" t="b">
        <f t="shared" si="15"/>
        <v>0</v>
      </c>
    </row>
    <row r="973" spans="1:24">
      <c r="A973" s="8"/>
      <c r="B973" s="8"/>
      <c r="C973" s="8"/>
      <c r="D973" s="54"/>
      <c r="E973" s="8"/>
      <c r="F973" s="8"/>
      <c r="G973" s="8"/>
      <c r="H973" s="8"/>
      <c r="I973" s="120"/>
      <c r="J973" s="42"/>
      <c r="K973" s="124" t="str">
        <f>IF(AND($I973&gt;0,$J973&lt;&gt;"",$J973&gt;40000),WORKDAY.INTL($J973,INT(($I973+项目参数!$J$29-1)/项目参数!$J$29)-1,1,项目参数!$B$2:$B$200),"")</f>
        <v/>
      </c>
      <c r="L973" s="125" t="str">
        <f>IF(AND($M973&lt;&gt;"",$M973&gt;40000,$N973&lt;&gt;"",$N973&gt;40000),(1+NETWORKDAYS.INTL($M973,$N973,1,项目参数!$B$2:$B$200))*项目参数!$J$29,"")</f>
        <v/>
      </c>
      <c r="M973" s="42"/>
      <c r="N973" s="42"/>
      <c r="O973" s="61"/>
      <c r="P973" s="64"/>
      <c r="X973" s="102" t="b">
        <f t="shared" si="15"/>
        <v>0</v>
      </c>
    </row>
    <row r="974" spans="1:24">
      <c r="A974" s="8"/>
      <c r="B974" s="8"/>
      <c r="C974" s="8"/>
      <c r="D974" s="54"/>
      <c r="E974" s="8"/>
      <c r="F974" s="8"/>
      <c r="G974" s="8"/>
      <c r="H974" s="8"/>
      <c r="I974" s="120"/>
      <c r="J974" s="42"/>
      <c r="K974" s="124" t="str">
        <f>IF(AND($I974&gt;0,$J974&lt;&gt;"",$J974&gt;40000),WORKDAY.INTL($J974,INT(($I974+项目参数!$J$29-1)/项目参数!$J$29)-1,1,项目参数!$B$2:$B$200),"")</f>
        <v/>
      </c>
      <c r="L974" s="125" t="str">
        <f>IF(AND($M974&lt;&gt;"",$M974&gt;40000,$N974&lt;&gt;"",$N974&gt;40000),(1+NETWORKDAYS.INTL($M974,$N974,1,项目参数!$B$2:$B$200))*项目参数!$J$29,"")</f>
        <v/>
      </c>
      <c r="M974" s="42"/>
      <c r="N974" s="42"/>
      <c r="O974" s="61"/>
      <c r="P974" s="64"/>
      <c r="X974" s="102" t="b">
        <f t="shared" si="15"/>
        <v>0</v>
      </c>
    </row>
    <row r="975" spans="1:24">
      <c r="A975" s="8"/>
      <c r="B975" s="8"/>
      <c r="C975" s="8"/>
      <c r="D975" s="54"/>
      <c r="E975" s="8"/>
      <c r="F975" s="8"/>
      <c r="G975" s="8"/>
      <c r="H975" s="8"/>
      <c r="I975" s="120"/>
      <c r="J975" s="42"/>
      <c r="K975" s="124" t="str">
        <f>IF(AND($I975&gt;0,$J975&lt;&gt;"",$J975&gt;40000),WORKDAY.INTL($J975,INT(($I975+项目参数!$J$29-1)/项目参数!$J$29)-1,1,项目参数!$B$2:$B$200),"")</f>
        <v/>
      </c>
      <c r="L975" s="125" t="str">
        <f>IF(AND($M975&lt;&gt;"",$M975&gt;40000,$N975&lt;&gt;"",$N975&gt;40000),(1+NETWORKDAYS.INTL($M975,$N975,1,项目参数!$B$2:$B$200))*项目参数!$J$29,"")</f>
        <v/>
      </c>
      <c r="M975" s="42"/>
      <c r="N975" s="42"/>
      <c r="O975" s="61"/>
      <c r="P975" s="64"/>
      <c r="X975" s="102" t="b">
        <f t="shared" si="15"/>
        <v>0</v>
      </c>
    </row>
    <row r="976" spans="1:24">
      <c r="A976" s="8"/>
      <c r="B976" s="8"/>
      <c r="C976" s="8"/>
      <c r="D976" s="54"/>
      <c r="E976" s="8"/>
      <c r="F976" s="8"/>
      <c r="G976" s="8"/>
      <c r="H976" s="8"/>
      <c r="I976" s="120"/>
      <c r="J976" s="42"/>
      <c r="K976" s="124" t="str">
        <f>IF(AND($I976&gt;0,$J976&lt;&gt;"",$J976&gt;40000),WORKDAY.INTL($J976,INT(($I976+项目参数!$J$29-1)/项目参数!$J$29)-1,1,项目参数!$B$2:$B$200),"")</f>
        <v/>
      </c>
      <c r="L976" s="125" t="str">
        <f>IF(AND($M976&lt;&gt;"",$M976&gt;40000,$N976&lt;&gt;"",$N976&gt;40000),(1+NETWORKDAYS.INTL($M976,$N976,1,项目参数!$B$2:$B$200))*项目参数!$J$29,"")</f>
        <v/>
      </c>
      <c r="M976" s="42"/>
      <c r="N976" s="42"/>
      <c r="O976" s="61"/>
      <c r="P976" s="64"/>
      <c r="X976" s="102" t="b">
        <f t="shared" si="15"/>
        <v>0</v>
      </c>
    </row>
    <row r="977" spans="1:24">
      <c r="A977" s="8"/>
      <c r="B977" s="8"/>
      <c r="C977" s="8"/>
      <c r="D977" s="54"/>
      <c r="E977" s="8"/>
      <c r="F977" s="8"/>
      <c r="G977" s="8"/>
      <c r="H977" s="8"/>
      <c r="I977" s="120"/>
      <c r="J977" s="42"/>
      <c r="K977" s="124" t="str">
        <f>IF(AND($I977&gt;0,$J977&lt;&gt;"",$J977&gt;40000),WORKDAY.INTL($J977,INT(($I977+项目参数!$J$29-1)/项目参数!$J$29)-1,1,项目参数!$B$2:$B$200),"")</f>
        <v/>
      </c>
      <c r="L977" s="125" t="str">
        <f>IF(AND($M977&lt;&gt;"",$M977&gt;40000,$N977&lt;&gt;"",$N977&gt;40000),(1+NETWORKDAYS.INTL($M977,$N977,1,项目参数!$B$2:$B$200))*项目参数!$J$29,"")</f>
        <v/>
      </c>
      <c r="M977" s="42"/>
      <c r="N977" s="42"/>
      <c r="O977" s="61"/>
      <c r="P977" s="64"/>
      <c r="X977" s="102" t="b">
        <f t="shared" si="15"/>
        <v>0</v>
      </c>
    </row>
    <row r="978" spans="1:24">
      <c r="A978" s="8"/>
      <c r="B978" s="8"/>
      <c r="C978" s="8"/>
      <c r="D978" s="54"/>
      <c r="E978" s="8"/>
      <c r="F978" s="8"/>
      <c r="G978" s="8"/>
      <c r="H978" s="8"/>
      <c r="I978" s="120"/>
      <c r="J978" s="42"/>
      <c r="K978" s="124" t="str">
        <f>IF(AND($I978&gt;0,$J978&lt;&gt;"",$J978&gt;40000),WORKDAY.INTL($J978,INT(($I978+项目参数!$J$29-1)/项目参数!$J$29)-1,1,项目参数!$B$2:$B$200),"")</f>
        <v/>
      </c>
      <c r="L978" s="125" t="str">
        <f>IF(AND($M978&lt;&gt;"",$M978&gt;40000,$N978&lt;&gt;"",$N978&gt;40000),(1+NETWORKDAYS.INTL($M978,$N978,1,项目参数!$B$2:$B$200))*项目参数!$J$29,"")</f>
        <v/>
      </c>
      <c r="M978" s="42"/>
      <c r="N978" s="42"/>
      <c r="O978" s="61"/>
      <c r="P978" s="64"/>
      <c r="X978" s="102" t="b">
        <f t="shared" si="15"/>
        <v>0</v>
      </c>
    </row>
    <row r="979" spans="1:24">
      <c r="A979" s="8"/>
      <c r="B979" s="8"/>
      <c r="C979" s="8"/>
      <c r="D979" s="54"/>
      <c r="E979" s="8"/>
      <c r="F979" s="8"/>
      <c r="G979" s="8"/>
      <c r="H979" s="8"/>
      <c r="I979" s="120"/>
      <c r="J979" s="42"/>
      <c r="K979" s="124" t="str">
        <f>IF(AND($I979&gt;0,$J979&lt;&gt;"",$J979&gt;40000),WORKDAY.INTL($J979,INT(($I979+项目参数!$J$29-1)/项目参数!$J$29)-1,1,项目参数!$B$2:$B$200),"")</f>
        <v/>
      </c>
      <c r="L979" s="125" t="str">
        <f>IF(AND($M979&lt;&gt;"",$M979&gt;40000,$N979&lt;&gt;"",$N979&gt;40000),(1+NETWORKDAYS.INTL($M979,$N979,1,项目参数!$B$2:$B$200))*项目参数!$J$29,"")</f>
        <v/>
      </c>
      <c r="M979" s="42"/>
      <c r="N979" s="42"/>
      <c r="O979" s="61"/>
      <c r="P979" s="64"/>
      <c r="X979" s="102" t="b">
        <f t="shared" si="15"/>
        <v>0</v>
      </c>
    </row>
    <row r="980" spans="1:24">
      <c r="A980" s="8"/>
      <c r="B980" s="8"/>
      <c r="C980" s="8"/>
      <c r="D980" s="54"/>
      <c r="E980" s="8"/>
      <c r="F980" s="8"/>
      <c r="G980" s="8"/>
      <c r="H980" s="8"/>
      <c r="I980" s="120"/>
      <c r="J980" s="42"/>
      <c r="K980" s="124" t="str">
        <f>IF(AND($I980&gt;0,$J980&lt;&gt;"",$J980&gt;40000),WORKDAY.INTL($J980,INT(($I980+项目参数!$J$29-1)/项目参数!$J$29)-1,1,项目参数!$B$2:$B$200),"")</f>
        <v/>
      </c>
      <c r="L980" s="125" t="str">
        <f>IF(AND($M980&lt;&gt;"",$M980&gt;40000,$N980&lt;&gt;"",$N980&gt;40000),(1+NETWORKDAYS.INTL($M980,$N980,1,项目参数!$B$2:$B$200))*项目参数!$J$29,"")</f>
        <v/>
      </c>
      <c r="M980" s="42"/>
      <c r="N980" s="42"/>
      <c r="O980" s="61"/>
      <c r="P980" s="64"/>
      <c r="X980" s="102" t="b">
        <f t="shared" si="15"/>
        <v>0</v>
      </c>
    </row>
    <row r="981" spans="1:24">
      <c r="A981" s="8"/>
      <c r="B981" s="8"/>
      <c r="C981" s="8"/>
      <c r="D981" s="54"/>
      <c r="E981" s="8"/>
      <c r="F981" s="8"/>
      <c r="G981" s="8"/>
      <c r="H981" s="8"/>
      <c r="I981" s="120"/>
      <c r="J981" s="42"/>
      <c r="K981" s="124" t="str">
        <f>IF(AND($I981&gt;0,$J981&lt;&gt;"",$J981&gt;40000),WORKDAY.INTL($J981,INT(($I981+项目参数!$J$29-1)/项目参数!$J$29)-1,1,项目参数!$B$2:$B$200),"")</f>
        <v/>
      </c>
      <c r="L981" s="125" t="str">
        <f>IF(AND($M981&lt;&gt;"",$M981&gt;40000,$N981&lt;&gt;"",$N981&gt;40000),(1+NETWORKDAYS.INTL($M981,$N981,1,项目参数!$B$2:$B$200))*项目参数!$J$29,"")</f>
        <v/>
      </c>
      <c r="M981" s="42"/>
      <c r="N981" s="42"/>
      <c r="O981" s="61"/>
      <c r="P981" s="64"/>
      <c r="X981" s="102" t="b">
        <f t="shared" si="15"/>
        <v>0</v>
      </c>
    </row>
    <row r="982" spans="1:24">
      <c r="A982" s="8"/>
      <c r="B982" s="8"/>
      <c r="C982" s="8"/>
      <c r="D982" s="54"/>
      <c r="E982" s="8"/>
      <c r="F982" s="8"/>
      <c r="G982" s="8"/>
      <c r="H982" s="8"/>
      <c r="I982" s="120"/>
      <c r="J982" s="42"/>
      <c r="K982" s="124" t="str">
        <f>IF(AND($I982&gt;0,$J982&lt;&gt;"",$J982&gt;40000),WORKDAY.INTL($J982,INT(($I982+项目参数!$J$29-1)/项目参数!$J$29)-1,1,项目参数!$B$2:$B$200),"")</f>
        <v/>
      </c>
      <c r="L982" s="125" t="str">
        <f>IF(AND($M982&lt;&gt;"",$M982&gt;40000,$N982&lt;&gt;"",$N982&gt;40000),(1+NETWORKDAYS.INTL($M982,$N982,1,项目参数!$B$2:$B$200))*项目参数!$J$29,"")</f>
        <v/>
      </c>
      <c r="M982" s="42"/>
      <c r="N982" s="42"/>
      <c r="O982" s="61"/>
      <c r="P982" s="64"/>
      <c r="X982" s="102" t="b">
        <f t="shared" si="15"/>
        <v>0</v>
      </c>
    </row>
    <row r="983" spans="1:24">
      <c r="A983" s="8"/>
      <c r="B983" s="8"/>
      <c r="C983" s="8"/>
      <c r="D983" s="54"/>
      <c r="E983" s="8"/>
      <c r="F983" s="8"/>
      <c r="G983" s="8"/>
      <c r="H983" s="8"/>
      <c r="I983" s="120"/>
      <c r="J983" s="42"/>
      <c r="K983" s="124" t="str">
        <f>IF(AND($I983&gt;0,$J983&lt;&gt;"",$J983&gt;40000),WORKDAY.INTL($J983,INT(($I983+项目参数!$J$29-1)/项目参数!$J$29)-1,1,项目参数!$B$2:$B$200),"")</f>
        <v/>
      </c>
      <c r="L983" s="125" t="str">
        <f>IF(AND($M983&lt;&gt;"",$M983&gt;40000,$N983&lt;&gt;"",$N983&gt;40000),(1+NETWORKDAYS.INTL($M983,$N983,1,项目参数!$B$2:$B$200))*项目参数!$J$29,"")</f>
        <v/>
      </c>
      <c r="M983" s="42"/>
      <c r="N983" s="42"/>
      <c r="O983" s="61"/>
      <c r="P983" s="64"/>
      <c r="X983" s="102" t="b">
        <f t="shared" si="15"/>
        <v>0</v>
      </c>
    </row>
    <row r="984" spans="1:24">
      <c r="A984" s="8"/>
      <c r="B984" s="8"/>
      <c r="C984" s="8"/>
      <c r="D984" s="54"/>
      <c r="E984" s="8"/>
      <c r="F984" s="8"/>
      <c r="G984" s="8"/>
      <c r="H984" s="8"/>
      <c r="I984" s="120"/>
      <c r="J984" s="42"/>
      <c r="K984" s="124" t="str">
        <f>IF(AND($I984&gt;0,$J984&lt;&gt;"",$J984&gt;40000),WORKDAY.INTL($J984,INT(($I984+项目参数!$J$29-1)/项目参数!$J$29)-1,1,项目参数!$B$2:$B$200),"")</f>
        <v/>
      </c>
      <c r="L984" s="125" t="str">
        <f>IF(AND($M984&lt;&gt;"",$M984&gt;40000,$N984&lt;&gt;"",$N984&gt;40000),(1+NETWORKDAYS.INTL($M984,$N984,1,项目参数!$B$2:$B$200))*项目参数!$J$29,"")</f>
        <v/>
      </c>
      <c r="M984" s="42"/>
      <c r="N984" s="42"/>
      <c r="O984" s="61"/>
      <c r="P984" s="64"/>
      <c r="X984" s="102" t="b">
        <f t="shared" si="15"/>
        <v>0</v>
      </c>
    </row>
    <row r="985" spans="1:24">
      <c r="A985" s="8"/>
      <c r="B985" s="8"/>
      <c r="C985" s="8"/>
      <c r="D985" s="54"/>
      <c r="E985" s="8"/>
      <c r="F985" s="8"/>
      <c r="G985" s="8"/>
      <c r="H985" s="8"/>
      <c r="I985" s="120"/>
      <c r="J985" s="42"/>
      <c r="K985" s="124" t="str">
        <f>IF(AND($I985&gt;0,$J985&lt;&gt;"",$J985&gt;40000),WORKDAY.INTL($J985,INT(($I985+项目参数!$J$29-1)/项目参数!$J$29)-1,1,项目参数!$B$2:$B$200),"")</f>
        <v/>
      </c>
      <c r="L985" s="125" t="str">
        <f>IF(AND($M985&lt;&gt;"",$M985&gt;40000,$N985&lt;&gt;"",$N985&gt;40000),(1+NETWORKDAYS.INTL($M985,$N985,1,项目参数!$B$2:$B$200))*项目参数!$J$29,"")</f>
        <v/>
      </c>
      <c r="M985" s="42"/>
      <c r="N985" s="42"/>
      <c r="O985" s="61"/>
      <c r="P985" s="64"/>
      <c r="X985" s="102" t="b">
        <f t="shared" si="15"/>
        <v>0</v>
      </c>
    </row>
    <row r="986" spans="1:24">
      <c r="A986" s="8"/>
      <c r="B986" s="8"/>
      <c r="C986" s="8"/>
      <c r="D986" s="54"/>
      <c r="E986" s="8"/>
      <c r="F986" s="8"/>
      <c r="G986" s="8"/>
      <c r="H986" s="8"/>
      <c r="I986" s="120"/>
      <c r="J986" s="42"/>
      <c r="K986" s="124" t="str">
        <f>IF(AND($I986&gt;0,$J986&lt;&gt;"",$J986&gt;40000),WORKDAY.INTL($J986,INT(($I986+项目参数!$J$29-1)/项目参数!$J$29)-1,1,项目参数!$B$2:$B$200),"")</f>
        <v/>
      </c>
      <c r="L986" s="125" t="str">
        <f>IF(AND($M986&lt;&gt;"",$M986&gt;40000,$N986&lt;&gt;"",$N986&gt;40000),(1+NETWORKDAYS.INTL($M986,$N986,1,项目参数!$B$2:$B$200))*项目参数!$J$29,"")</f>
        <v/>
      </c>
      <c r="M986" s="42"/>
      <c r="N986" s="42"/>
      <c r="O986" s="61"/>
      <c r="P986" s="64"/>
      <c r="X986" s="102" t="b">
        <f t="shared" si="15"/>
        <v>0</v>
      </c>
    </row>
    <row r="987" spans="1:24">
      <c r="A987" s="8"/>
      <c r="B987" s="8"/>
      <c r="C987" s="8"/>
      <c r="D987" s="54"/>
      <c r="E987" s="8"/>
      <c r="F987" s="8"/>
      <c r="G987" s="8"/>
      <c r="H987" s="8"/>
      <c r="I987" s="120"/>
      <c r="J987" s="42"/>
      <c r="K987" s="124" t="str">
        <f>IF(AND($I987&gt;0,$J987&lt;&gt;"",$J987&gt;40000),WORKDAY.INTL($J987,INT(($I987+项目参数!$J$29-1)/项目参数!$J$29)-1,1,项目参数!$B$2:$B$200),"")</f>
        <v/>
      </c>
      <c r="L987" s="125" t="str">
        <f>IF(AND($M987&lt;&gt;"",$M987&gt;40000,$N987&lt;&gt;"",$N987&gt;40000),(1+NETWORKDAYS.INTL($M987,$N987,1,项目参数!$B$2:$B$200))*项目参数!$J$29,"")</f>
        <v/>
      </c>
      <c r="M987" s="42"/>
      <c r="N987" s="42"/>
      <c r="O987" s="61"/>
      <c r="P987" s="64"/>
      <c r="X987" s="102" t="b">
        <f t="shared" si="15"/>
        <v>0</v>
      </c>
    </row>
    <row r="988" spans="1:24">
      <c r="A988" s="8"/>
      <c r="B988" s="8"/>
      <c r="C988" s="8"/>
      <c r="D988" s="54"/>
      <c r="E988" s="8"/>
      <c r="F988" s="8"/>
      <c r="G988" s="8"/>
      <c r="H988" s="8"/>
      <c r="I988" s="120"/>
      <c r="J988" s="42"/>
      <c r="K988" s="124" t="str">
        <f>IF(AND($I988&gt;0,$J988&lt;&gt;"",$J988&gt;40000),WORKDAY.INTL($J988,INT(($I988+项目参数!$J$29-1)/项目参数!$J$29)-1,1,项目参数!$B$2:$B$200),"")</f>
        <v/>
      </c>
      <c r="L988" s="125" t="str">
        <f>IF(AND($M988&lt;&gt;"",$M988&gt;40000,$N988&lt;&gt;"",$N988&gt;40000),(1+NETWORKDAYS.INTL($M988,$N988,1,项目参数!$B$2:$B$200))*项目参数!$J$29,"")</f>
        <v/>
      </c>
      <c r="M988" s="42"/>
      <c r="N988" s="42"/>
      <c r="O988" s="61"/>
      <c r="P988" s="64"/>
      <c r="X988" s="102" t="b">
        <f t="shared" si="15"/>
        <v>0</v>
      </c>
    </row>
    <row r="989" spans="1:24">
      <c r="A989" s="8"/>
      <c r="B989" s="8"/>
      <c r="C989" s="8"/>
      <c r="D989" s="54"/>
      <c r="E989" s="8"/>
      <c r="F989" s="8"/>
      <c r="G989" s="8"/>
      <c r="H989" s="8"/>
      <c r="I989" s="120"/>
      <c r="J989" s="42"/>
      <c r="K989" s="124" t="str">
        <f>IF(AND($I989&gt;0,$J989&lt;&gt;"",$J989&gt;40000),WORKDAY.INTL($J989,INT(($I989+项目参数!$J$29-1)/项目参数!$J$29)-1,1,项目参数!$B$2:$B$200),"")</f>
        <v/>
      </c>
      <c r="L989" s="125" t="str">
        <f>IF(AND($M989&lt;&gt;"",$M989&gt;40000,$N989&lt;&gt;"",$N989&gt;40000),(1+NETWORKDAYS.INTL($M989,$N989,1,项目参数!$B$2:$B$200))*项目参数!$J$29,"")</f>
        <v/>
      </c>
      <c r="M989" s="42"/>
      <c r="N989" s="42"/>
      <c r="O989" s="61"/>
      <c r="P989" s="64"/>
      <c r="X989" s="102" t="b">
        <f t="shared" si="15"/>
        <v>0</v>
      </c>
    </row>
    <row r="990" spans="1:24">
      <c r="A990" s="8"/>
      <c r="B990" s="8"/>
      <c r="C990" s="8"/>
      <c r="D990" s="54"/>
      <c r="E990" s="8"/>
      <c r="F990" s="8"/>
      <c r="G990" s="8"/>
      <c r="H990" s="8"/>
      <c r="I990" s="120"/>
      <c r="J990" s="42"/>
      <c r="K990" s="124" t="str">
        <f>IF(AND($I990&gt;0,$J990&lt;&gt;"",$J990&gt;40000),WORKDAY.INTL($J990,INT(($I990+项目参数!$J$29-1)/项目参数!$J$29)-1,1,项目参数!$B$2:$B$200),"")</f>
        <v/>
      </c>
      <c r="L990" s="125" t="str">
        <f>IF(AND($M990&lt;&gt;"",$M990&gt;40000,$N990&lt;&gt;"",$N990&gt;40000),(1+NETWORKDAYS.INTL($M990,$N990,1,项目参数!$B$2:$B$200))*项目参数!$J$29,"")</f>
        <v/>
      </c>
      <c r="M990" s="42"/>
      <c r="N990" s="42"/>
      <c r="O990" s="61"/>
      <c r="P990" s="64"/>
      <c r="X990" s="102" t="b">
        <f t="shared" si="15"/>
        <v>0</v>
      </c>
    </row>
    <row r="991" spans="1:24">
      <c r="A991" s="8"/>
      <c r="B991" s="8"/>
      <c r="C991" s="8"/>
      <c r="D991" s="54"/>
      <c r="E991" s="8"/>
      <c r="F991" s="8"/>
      <c r="G991" s="8"/>
      <c r="H991" s="8"/>
      <c r="I991" s="120"/>
      <c r="J991" s="42"/>
      <c r="K991" s="124" t="str">
        <f>IF(AND($I991&gt;0,$J991&lt;&gt;"",$J991&gt;40000),WORKDAY.INTL($J991,INT(($I991+项目参数!$J$29-1)/项目参数!$J$29)-1,1,项目参数!$B$2:$B$200),"")</f>
        <v/>
      </c>
      <c r="L991" s="125" t="str">
        <f>IF(AND($M991&lt;&gt;"",$M991&gt;40000,$N991&lt;&gt;"",$N991&gt;40000),(1+NETWORKDAYS.INTL($M991,$N991,1,项目参数!$B$2:$B$200))*项目参数!$J$29,"")</f>
        <v/>
      </c>
      <c r="M991" s="42"/>
      <c r="N991" s="42"/>
      <c r="O991" s="61"/>
      <c r="P991" s="64"/>
      <c r="X991" s="102" t="b">
        <f t="shared" si="15"/>
        <v>0</v>
      </c>
    </row>
    <row r="992" spans="1:24">
      <c r="A992" s="8"/>
      <c r="B992" s="8"/>
      <c r="C992" s="8"/>
      <c r="D992" s="54"/>
      <c r="E992" s="8"/>
      <c r="F992" s="8"/>
      <c r="G992" s="8"/>
      <c r="H992" s="8"/>
      <c r="I992" s="120"/>
      <c r="J992" s="42"/>
      <c r="K992" s="124" t="str">
        <f>IF(AND($I992&gt;0,$J992&lt;&gt;"",$J992&gt;40000),WORKDAY.INTL($J992,INT(($I992+项目参数!$J$29-1)/项目参数!$J$29)-1,1,项目参数!$B$2:$B$200),"")</f>
        <v/>
      </c>
      <c r="L992" s="125" t="str">
        <f>IF(AND($M992&lt;&gt;"",$M992&gt;40000,$N992&lt;&gt;"",$N992&gt;40000),(1+NETWORKDAYS.INTL($M992,$N992,1,项目参数!$B$2:$B$200))*项目参数!$J$29,"")</f>
        <v/>
      </c>
      <c r="M992" s="42"/>
      <c r="N992" s="42"/>
      <c r="O992" s="61"/>
      <c r="P992" s="64"/>
      <c r="X992" s="102" t="b">
        <f t="shared" si="15"/>
        <v>0</v>
      </c>
    </row>
    <row r="993" spans="1:24">
      <c r="A993" s="8"/>
      <c r="B993" s="8"/>
      <c r="C993" s="8"/>
      <c r="D993" s="54"/>
      <c r="E993" s="8"/>
      <c r="F993" s="8"/>
      <c r="G993" s="8"/>
      <c r="H993" s="8"/>
      <c r="I993" s="120"/>
      <c r="J993" s="42"/>
      <c r="K993" s="124" t="str">
        <f>IF(AND($I993&gt;0,$J993&lt;&gt;"",$J993&gt;40000),WORKDAY.INTL($J993,INT(($I993+项目参数!$J$29-1)/项目参数!$J$29)-1,1,项目参数!$B$2:$B$200),"")</f>
        <v/>
      </c>
      <c r="L993" s="125" t="str">
        <f>IF(AND($M993&lt;&gt;"",$M993&gt;40000,$N993&lt;&gt;"",$N993&gt;40000),(1+NETWORKDAYS.INTL($M993,$N993,1,项目参数!$B$2:$B$200))*项目参数!$J$29,"")</f>
        <v/>
      </c>
      <c r="M993" s="42"/>
      <c r="N993" s="42"/>
      <c r="O993" s="61"/>
      <c r="P993" s="64"/>
      <c r="X993" s="102" t="b">
        <f t="shared" si="15"/>
        <v>0</v>
      </c>
    </row>
    <row r="994" spans="1:24">
      <c r="A994" s="8"/>
      <c r="B994" s="8"/>
      <c r="C994" s="8"/>
      <c r="D994" s="54"/>
      <c r="E994" s="8"/>
      <c r="F994" s="8"/>
      <c r="G994" s="8"/>
      <c r="H994" s="8"/>
      <c r="I994" s="120"/>
      <c r="J994" s="42"/>
      <c r="K994" s="124" t="str">
        <f>IF(AND($I994&gt;0,$J994&lt;&gt;"",$J994&gt;40000),WORKDAY.INTL($J994,INT(($I994+项目参数!$J$29-1)/项目参数!$J$29)-1,1,项目参数!$B$2:$B$200),"")</f>
        <v/>
      </c>
      <c r="L994" s="125" t="str">
        <f>IF(AND($M994&lt;&gt;"",$M994&gt;40000,$N994&lt;&gt;"",$N994&gt;40000),(1+NETWORKDAYS.INTL($M994,$N994,1,项目参数!$B$2:$B$200))*项目参数!$J$29,"")</f>
        <v/>
      </c>
      <c r="M994" s="42"/>
      <c r="N994" s="42"/>
      <c r="O994" s="61"/>
      <c r="P994" s="64"/>
      <c r="X994" s="102" t="b">
        <f t="shared" si="15"/>
        <v>0</v>
      </c>
    </row>
    <row r="995" spans="1:24">
      <c r="A995" s="8"/>
      <c r="B995" s="8"/>
      <c r="C995" s="8"/>
      <c r="D995" s="54"/>
      <c r="E995" s="8"/>
      <c r="F995" s="8"/>
      <c r="G995" s="8"/>
      <c r="H995" s="8"/>
      <c r="I995" s="120"/>
      <c r="J995" s="42"/>
      <c r="K995" s="124" t="str">
        <f>IF(AND($I995&gt;0,$J995&lt;&gt;"",$J995&gt;40000),WORKDAY.INTL($J995,INT(($I995+项目参数!$J$29-1)/项目参数!$J$29)-1,1,项目参数!$B$2:$B$200),"")</f>
        <v/>
      </c>
      <c r="L995" s="125" t="str">
        <f>IF(AND($M995&lt;&gt;"",$M995&gt;40000,$N995&lt;&gt;"",$N995&gt;40000),(1+NETWORKDAYS.INTL($M995,$N995,1,项目参数!$B$2:$B$200))*项目参数!$J$29,"")</f>
        <v/>
      </c>
      <c r="M995" s="42"/>
      <c r="N995" s="42"/>
      <c r="O995" s="61"/>
      <c r="P995" s="64"/>
      <c r="X995" s="102" t="b">
        <f t="shared" si="15"/>
        <v>0</v>
      </c>
    </row>
    <row r="996" spans="1:24">
      <c r="A996" s="8"/>
      <c r="B996" s="8"/>
      <c r="C996" s="8"/>
      <c r="D996" s="54"/>
      <c r="E996" s="8"/>
      <c r="F996" s="8"/>
      <c r="G996" s="8"/>
      <c r="H996" s="8"/>
      <c r="I996" s="120"/>
      <c r="J996" s="42"/>
      <c r="K996" s="124" t="str">
        <f>IF(AND($I996&gt;0,$J996&lt;&gt;"",$J996&gt;40000),WORKDAY.INTL($J996,INT(($I996+项目参数!$J$29-1)/项目参数!$J$29)-1,1,项目参数!$B$2:$B$200),"")</f>
        <v/>
      </c>
      <c r="L996" s="125" t="str">
        <f>IF(AND($M996&lt;&gt;"",$M996&gt;40000,$N996&lt;&gt;"",$N996&gt;40000),(1+NETWORKDAYS.INTL($M996,$N996,1,项目参数!$B$2:$B$200))*项目参数!$J$29,"")</f>
        <v/>
      </c>
      <c r="M996" s="42"/>
      <c r="N996" s="42"/>
      <c r="O996" s="61"/>
      <c r="P996" s="64"/>
      <c r="X996" s="102" t="b">
        <f t="shared" si="15"/>
        <v>0</v>
      </c>
    </row>
    <row r="997" spans="1:24">
      <c r="A997" s="8"/>
      <c r="B997" s="8"/>
      <c r="C997" s="8"/>
      <c r="D997" s="54"/>
      <c r="E997" s="8"/>
      <c r="F997" s="8"/>
      <c r="G997" s="8"/>
      <c r="H997" s="8"/>
      <c r="I997" s="120"/>
      <c r="J997" s="42"/>
      <c r="K997" s="124" t="str">
        <f>IF(AND($I997&gt;0,$J997&lt;&gt;"",$J997&gt;40000),WORKDAY.INTL($J997,INT(($I997+项目参数!$J$29-1)/项目参数!$J$29)-1,1,项目参数!$B$2:$B$200),"")</f>
        <v/>
      </c>
      <c r="L997" s="125" t="str">
        <f>IF(AND($M997&lt;&gt;"",$M997&gt;40000,$N997&lt;&gt;"",$N997&gt;40000),(1+NETWORKDAYS.INTL($M997,$N997,1,项目参数!$B$2:$B$200))*项目参数!$J$29,"")</f>
        <v/>
      </c>
      <c r="M997" s="42"/>
      <c r="N997" s="42"/>
      <c r="O997" s="61"/>
      <c r="P997" s="64"/>
      <c r="X997" s="102" t="b">
        <f t="shared" si="15"/>
        <v>0</v>
      </c>
    </row>
    <row r="998" spans="1:24">
      <c r="A998" s="8"/>
      <c r="B998" s="8"/>
      <c r="C998" s="8"/>
      <c r="D998" s="54"/>
      <c r="E998" s="8"/>
      <c r="F998" s="8"/>
      <c r="G998" s="8"/>
      <c r="H998" s="8"/>
      <c r="I998" s="120"/>
      <c r="J998" s="42"/>
      <c r="K998" s="124" t="str">
        <f>IF(AND($I998&gt;0,$J998&lt;&gt;"",$J998&gt;40000),WORKDAY.INTL($J998,INT(($I998+项目参数!$J$29-1)/项目参数!$J$29)-1,1,项目参数!$B$2:$B$200),"")</f>
        <v/>
      </c>
      <c r="L998" s="125" t="str">
        <f>IF(AND($M998&lt;&gt;"",$M998&gt;40000,$N998&lt;&gt;"",$N998&gt;40000),(1+NETWORKDAYS.INTL($M998,$N998,1,项目参数!$B$2:$B$200))*项目参数!$J$29,"")</f>
        <v/>
      </c>
      <c r="M998" s="42"/>
      <c r="N998" s="42"/>
      <c r="O998" s="61"/>
      <c r="P998" s="64"/>
      <c r="X998" s="102" t="b">
        <f t="shared" si="15"/>
        <v>0</v>
      </c>
    </row>
    <row r="999" spans="1:24">
      <c r="A999" s="8"/>
      <c r="B999" s="8"/>
      <c r="C999" s="8"/>
      <c r="D999" s="54"/>
      <c r="E999" s="8"/>
      <c r="F999" s="8"/>
      <c r="G999" s="8"/>
      <c r="H999" s="8"/>
      <c r="I999" s="120"/>
      <c r="J999" s="42"/>
      <c r="K999" s="124" t="str">
        <f>IF(AND($I999&gt;0,$J999&lt;&gt;"",$J999&gt;40000),WORKDAY.INTL($J999,INT(($I999+项目参数!$J$29-1)/项目参数!$J$29)-1,1,项目参数!$B$2:$B$200),"")</f>
        <v/>
      </c>
      <c r="L999" s="125" t="str">
        <f>IF(AND($M999&lt;&gt;"",$M999&gt;40000,$N999&lt;&gt;"",$N999&gt;40000),(1+NETWORKDAYS.INTL($M999,$N999,1,项目参数!$B$2:$B$200))*项目参数!$J$29,"")</f>
        <v/>
      </c>
      <c r="M999" s="42"/>
      <c r="N999" s="42"/>
      <c r="O999" s="61"/>
      <c r="P999" s="64"/>
      <c r="X999" s="102" t="b">
        <f t="shared" si="15"/>
        <v>0</v>
      </c>
    </row>
    <row r="1000" spans="1:24">
      <c r="A1000" s="8"/>
      <c r="B1000" s="8"/>
      <c r="C1000" s="8"/>
      <c r="D1000" s="54"/>
      <c r="E1000" s="8"/>
      <c r="F1000" s="8"/>
      <c r="G1000" s="8"/>
      <c r="H1000" s="8"/>
      <c r="I1000" s="120"/>
      <c r="J1000" s="42"/>
      <c r="K1000" s="124" t="str">
        <f>IF(AND($I1000&gt;0,$J1000&lt;&gt;"",$J1000&gt;40000),WORKDAY.INTL($J1000,INT(($I1000+项目参数!$J$29-1)/项目参数!$J$29)-1,1,项目参数!$B$2:$B$200),"")</f>
        <v/>
      </c>
      <c r="L1000" s="125" t="str">
        <f>IF(AND($M1000&lt;&gt;"",$M1000&gt;40000,$N1000&lt;&gt;"",$N1000&gt;40000),(1+NETWORKDAYS.INTL($M1000,$N1000,1,项目参数!$B$2:$B$200))*项目参数!$J$29,"")</f>
        <v/>
      </c>
      <c r="M1000" s="42"/>
      <c r="N1000" s="42"/>
      <c r="O1000" s="61"/>
      <c r="P1000" s="64"/>
      <c r="X1000" s="102" t="b">
        <f t="shared" si="15"/>
        <v>0</v>
      </c>
    </row>
    <row r="1001" spans="1:24">
      <c r="A1001" s="8"/>
      <c r="B1001" s="8"/>
      <c r="C1001" s="8"/>
      <c r="D1001" s="54"/>
      <c r="E1001" s="8"/>
      <c r="F1001" s="8"/>
      <c r="G1001" s="8"/>
      <c r="H1001" s="8"/>
      <c r="I1001" s="120"/>
      <c r="J1001" s="42"/>
      <c r="K1001" s="124" t="str">
        <f>IF(AND($I1001&gt;0,$J1001&lt;&gt;"",$J1001&gt;40000),WORKDAY.INTL($J1001,INT(($I1001+项目参数!$J$29-1)/项目参数!$J$29)-1,1,项目参数!$B$2:$B$200),"")</f>
        <v/>
      </c>
      <c r="L1001" s="125" t="str">
        <f>IF(AND($M1001&lt;&gt;"",$M1001&gt;40000,$N1001&lt;&gt;"",$N1001&gt;40000),(1+NETWORKDAYS.INTL($M1001,$N1001,1,项目参数!$B$2:$B$200))*项目参数!$J$29,"")</f>
        <v/>
      </c>
      <c r="M1001" s="42"/>
      <c r="N1001" s="42"/>
      <c r="O1001" s="61"/>
      <c r="P1001" s="64"/>
      <c r="X1001" s="102" t="b">
        <f t="shared" si="15"/>
        <v>0</v>
      </c>
    </row>
    <row r="1002" spans="1:24">
      <c r="A1002" s="8"/>
      <c r="B1002" s="8"/>
      <c r="C1002" s="8"/>
      <c r="D1002" s="54"/>
      <c r="E1002" s="8"/>
      <c r="F1002" s="8"/>
      <c r="G1002" s="8"/>
      <c r="H1002" s="8"/>
      <c r="I1002" s="120"/>
      <c r="J1002" s="42"/>
      <c r="K1002" s="124" t="str">
        <f>IF(AND($I1002&gt;0,$J1002&lt;&gt;"",$J1002&gt;40000),WORKDAY.INTL($J1002,INT(($I1002+项目参数!$J$29-1)/项目参数!$J$29)-1,1,项目参数!$B$2:$B$200),"")</f>
        <v/>
      </c>
      <c r="L1002" s="125" t="str">
        <f>IF(AND($M1002&lt;&gt;"",$M1002&gt;40000,$N1002&lt;&gt;"",$N1002&gt;40000),(1+NETWORKDAYS.INTL($M1002,$N1002,1,项目参数!$B$2:$B$200))*项目参数!$J$29,"")</f>
        <v/>
      </c>
      <c r="M1002" s="42"/>
      <c r="N1002" s="42"/>
      <c r="O1002" s="61"/>
      <c r="P1002" s="64"/>
      <c r="X1002" s="102" t="b">
        <f t="shared" si="15"/>
        <v>0</v>
      </c>
    </row>
    <row r="1003" spans="1:24">
      <c r="A1003" s="8"/>
      <c r="B1003" s="8"/>
      <c r="C1003" s="8"/>
      <c r="D1003" s="54"/>
      <c r="E1003" s="8"/>
      <c r="F1003" s="8"/>
      <c r="G1003" s="8"/>
      <c r="H1003" s="8"/>
      <c r="I1003" s="120"/>
      <c r="J1003" s="42"/>
      <c r="K1003" s="124" t="str">
        <f>IF(AND($I1003&gt;0,$J1003&lt;&gt;"",$J1003&gt;40000),WORKDAY.INTL($J1003,INT(($I1003+项目参数!$J$29-1)/项目参数!$J$29)-1,1,项目参数!$B$2:$B$200),"")</f>
        <v/>
      </c>
      <c r="L1003" s="125" t="str">
        <f>IF(AND($M1003&lt;&gt;"",$M1003&gt;40000,$N1003&lt;&gt;"",$N1003&gt;40000),(1+NETWORKDAYS.INTL($M1003,$N1003,1,项目参数!$B$2:$B$200))*项目参数!$J$29,"")</f>
        <v/>
      </c>
      <c r="M1003" s="42"/>
      <c r="N1003" s="42"/>
      <c r="O1003" s="61"/>
      <c r="P1003" s="64"/>
      <c r="X1003" s="102" t="b">
        <f t="shared" si="15"/>
        <v>0</v>
      </c>
    </row>
    <row r="1004" spans="1:24">
      <c r="A1004" s="8"/>
      <c r="B1004" s="8"/>
      <c r="C1004" s="8"/>
      <c r="D1004" s="54"/>
      <c r="E1004" s="8"/>
      <c r="F1004" s="8"/>
      <c r="G1004" s="8"/>
      <c r="H1004" s="8"/>
      <c r="I1004" s="120"/>
      <c r="J1004" s="42"/>
      <c r="K1004" s="124" t="str">
        <f>IF(AND($I1004&gt;0,$J1004&lt;&gt;"",$J1004&gt;40000),WORKDAY.INTL($J1004,INT(($I1004+项目参数!$J$29-1)/项目参数!$J$29)-1,1,项目参数!$B$2:$B$200),"")</f>
        <v/>
      </c>
      <c r="L1004" s="125" t="str">
        <f>IF(AND($M1004&lt;&gt;"",$M1004&gt;40000,$N1004&lt;&gt;"",$N1004&gt;40000),(1+NETWORKDAYS.INTL($M1004,$N1004,1,项目参数!$B$2:$B$200))*项目参数!$J$29,"")</f>
        <v/>
      </c>
      <c r="M1004" s="42"/>
      <c r="N1004" s="42"/>
      <c r="O1004" s="61"/>
      <c r="P1004" s="64"/>
      <c r="X1004" s="102" t="b">
        <f t="shared" si="15"/>
        <v>0</v>
      </c>
    </row>
    <row r="1005" spans="1:24">
      <c r="A1005" s="8"/>
      <c r="B1005" s="8"/>
      <c r="C1005" s="8"/>
      <c r="D1005" s="54"/>
      <c r="E1005" s="8"/>
      <c r="F1005" s="8"/>
      <c r="G1005" s="8"/>
      <c r="H1005" s="8"/>
      <c r="I1005" s="120"/>
      <c r="J1005" s="42"/>
      <c r="K1005" s="124" t="str">
        <f>IF(AND($I1005&gt;0,$J1005&lt;&gt;"",$J1005&gt;40000),WORKDAY.INTL($J1005,INT(($I1005+项目参数!$J$29-1)/项目参数!$J$29)-1,1,项目参数!$B$2:$B$200),"")</f>
        <v/>
      </c>
      <c r="L1005" s="125" t="str">
        <f>IF(AND($M1005&lt;&gt;"",$M1005&gt;40000,$N1005&lt;&gt;"",$N1005&gt;40000),(1+NETWORKDAYS.INTL($M1005,$N1005,1,项目参数!$B$2:$B$200))*项目参数!$J$29,"")</f>
        <v/>
      </c>
      <c r="M1005" s="42"/>
      <c r="N1005" s="42"/>
      <c r="O1005" s="61"/>
      <c r="P1005" s="64"/>
      <c r="X1005" s="102" t="b">
        <f t="shared" si="15"/>
        <v>0</v>
      </c>
    </row>
    <row r="1006" spans="1:24">
      <c r="A1006" s="8"/>
      <c r="B1006" s="8"/>
      <c r="C1006" s="8"/>
      <c r="D1006" s="54"/>
      <c r="E1006" s="8"/>
      <c r="F1006" s="8"/>
      <c r="G1006" s="8"/>
      <c r="H1006" s="8"/>
      <c r="I1006" s="120"/>
      <c r="J1006" s="42"/>
      <c r="K1006" s="124" t="str">
        <f>IF(AND($I1006&gt;0,$J1006&lt;&gt;"",$J1006&gt;40000),WORKDAY.INTL($J1006,INT(($I1006+项目参数!$J$29-1)/项目参数!$J$29)-1,1,项目参数!$B$2:$B$200),"")</f>
        <v/>
      </c>
      <c r="L1006" s="125" t="str">
        <f>IF(AND($M1006&lt;&gt;"",$M1006&gt;40000,$N1006&lt;&gt;"",$N1006&gt;40000),(1+NETWORKDAYS.INTL($M1006,$N1006,1,项目参数!$B$2:$B$200))*项目参数!$J$29,"")</f>
        <v/>
      </c>
      <c r="M1006" s="42"/>
      <c r="N1006" s="42"/>
      <c r="O1006" s="61"/>
      <c r="P1006" s="64"/>
      <c r="X1006" s="102" t="b">
        <f t="shared" si="15"/>
        <v>0</v>
      </c>
    </row>
    <row r="1007" spans="1:24">
      <c r="A1007" s="8"/>
      <c r="B1007" s="8"/>
      <c r="C1007" s="8"/>
      <c r="D1007" s="54"/>
      <c r="E1007" s="8"/>
      <c r="F1007" s="8"/>
      <c r="G1007" s="8"/>
      <c r="H1007" s="8"/>
      <c r="I1007" s="120"/>
      <c r="J1007" s="42"/>
      <c r="K1007" s="124" t="str">
        <f>IF(AND($I1007&gt;0,$J1007&lt;&gt;"",$J1007&gt;40000),WORKDAY.INTL($J1007,INT(($I1007+项目参数!$J$29-1)/项目参数!$J$29)-1,1,项目参数!$B$2:$B$200),"")</f>
        <v/>
      </c>
      <c r="L1007" s="125" t="str">
        <f>IF(AND($M1007&lt;&gt;"",$M1007&gt;40000,$N1007&lt;&gt;"",$N1007&gt;40000),(1+NETWORKDAYS.INTL($M1007,$N1007,1,项目参数!$B$2:$B$200))*项目参数!$J$29,"")</f>
        <v/>
      </c>
      <c r="M1007" s="42"/>
      <c r="N1007" s="42"/>
      <c r="O1007" s="61"/>
      <c r="P1007" s="64"/>
      <c r="X1007" s="102" t="b">
        <f t="shared" si="15"/>
        <v>0</v>
      </c>
    </row>
    <row r="1008" spans="1:24">
      <c r="A1008" s="8"/>
      <c r="B1008" s="8"/>
      <c r="C1008" s="8"/>
      <c r="D1008" s="54"/>
      <c r="E1008" s="8"/>
      <c r="F1008" s="8"/>
      <c r="G1008" s="8"/>
      <c r="H1008" s="8"/>
      <c r="I1008" s="120"/>
      <c r="J1008" s="42"/>
      <c r="K1008" s="124" t="str">
        <f>IF(AND($I1008&gt;0,$J1008&lt;&gt;"",$J1008&gt;40000),WORKDAY.INTL($J1008,INT(($I1008+项目参数!$J$29-1)/项目参数!$J$29)-1,1,项目参数!$B$2:$B$200),"")</f>
        <v/>
      </c>
      <c r="L1008" s="125" t="str">
        <f>IF(AND($M1008&lt;&gt;"",$M1008&gt;40000,$N1008&lt;&gt;"",$N1008&gt;40000),(1+NETWORKDAYS.INTL($M1008,$N1008,1,项目参数!$B$2:$B$200))*项目参数!$J$29,"")</f>
        <v/>
      </c>
      <c r="M1008" s="42"/>
      <c r="N1008" s="42"/>
      <c r="O1008" s="61"/>
      <c r="P1008" s="64"/>
      <c r="X1008" s="102" t="b">
        <f t="shared" si="15"/>
        <v>0</v>
      </c>
    </row>
    <row r="1009" spans="1:24">
      <c r="A1009" s="8"/>
      <c r="B1009" s="8"/>
      <c r="C1009" s="8"/>
      <c r="D1009" s="54"/>
      <c r="E1009" s="8"/>
      <c r="F1009" s="8"/>
      <c r="G1009" s="8"/>
      <c r="H1009" s="8"/>
      <c r="I1009" s="120"/>
      <c r="J1009" s="42"/>
      <c r="K1009" s="124" t="str">
        <f>IF(AND($I1009&gt;0,$J1009&lt;&gt;"",$J1009&gt;40000),WORKDAY.INTL($J1009,INT(($I1009+项目参数!$J$29-1)/项目参数!$J$29)-1,1,项目参数!$B$2:$B$200),"")</f>
        <v/>
      </c>
      <c r="L1009" s="125" t="str">
        <f>IF(AND($M1009&lt;&gt;"",$M1009&gt;40000,$N1009&lt;&gt;"",$N1009&gt;40000),(1+NETWORKDAYS.INTL($M1009,$N1009,1,项目参数!$B$2:$B$200))*项目参数!$J$29,"")</f>
        <v/>
      </c>
      <c r="M1009" s="42"/>
      <c r="N1009" s="42"/>
      <c r="O1009" s="61"/>
      <c r="P1009" s="64"/>
      <c r="X1009" s="102" t="b">
        <f t="shared" si="15"/>
        <v>0</v>
      </c>
    </row>
    <row r="1010" spans="1:24">
      <c r="A1010" s="8"/>
      <c r="B1010" s="8"/>
      <c r="C1010" s="8"/>
      <c r="D1010" s="54"/>
      <c r="E1010" s="8"/>
      <c r="F1010" s="8"/>
      <c r="G1010" s="8"/>
      <c r="H1010" s="8"/>
      <c r="I1010" s="120"/>
      <c r="J1010" s="42"/>
      <c r="K1010" s="124" t="str">
        <f>IF(AND($I1010&gt;0,$J1010&lt;&gt;"",$J1010&gt;40000),WORKDAY.INTL($J1010,INT(($I1010+项目参数!$J$29-1)/项目参数!$J$29)-1,1,项目参数!$B$2:$B$200),"")</f>
        <v/>
      </c>
      <c r="L1010" s="125" t="str">
        <f>IF(AND($M1010&lt;&gt;"",$M1010&gt;40000,$N1010&lt;&gt;"",$N1010&gt;40000),(1+NETWORKDAYS.INTL($M1010,$N1010,1,项目参数!$B$2:$B$200))*项目参数!$J$29,"")</f>
        <v/>
      </c>
      <c r="M1010" s="42"/>
      <c r="N1010" s="42"/>
      <c r="O1010" s="61"/>
      <c r="P1010" s="64"/>
      <c r="X1010" s="102" t="b">
        <f t="shared" si="15"/>
        <v>0</v>
      </c>
    </row>
    <row r="1011" spans="1:24">
      <c r="A1011" s="8"/>
      <c r="B1011" s="8"/>
      <c r="C1011" s="8"/>
      <c r="D1011" s="54"/>
      <c r="E1011" s="8"/>
      <c r="F1011" s="8"/>
      <c r="G1011" s="8"/>
      <c r="H1011" s="8"/>
      <c r="I1011" s="120"/>
      <c r="J1011" s="42"/>
      <c r="K1011" s="124" t="str">
        <f>IF(AND($I1011&gt;0,$J1011&lt;&gt;"",$J1011&gt;40000),WORKDAY.INTL($J1011,INT(($I1011+项目参数!$J$29-1)/项目参数!$J$29)-1,1,项目参数!$B$2:$B$200),"")</f>
        <v/>
      </c>
      <c r="L1011" s="125" t="str">
        <f>IF(AND($M1011&lt;&gt;"",$M1011&gt;40000,$N1011&lt;&gt;"",$N1011&gt;40000),(1+NETWORKDAYS.INTL($M1011,$N1011,1,项目参数!$B$2:$B$200))*项目参数!$J$29,"")</f>
        <v/>
      </c>
      <c r="M1011" s="42"/>
      <c r="N1011" s="42"/>
      <c r="O1011" s="61"/>
      <c r="P1011" s="64"/>
      <c r="X1011" s="102" t="b">
        <f t="shared" si="15"/>
        <v>0</v>
      </c>
    </row>
    <row r="1012" spans="1:24">
      <c r="A1012" s="8"/>
      <c r="B1012" s="8"/>
      <c r="C1012" s="8"/>
      <c r="D1012" s="54"/>
      <c r="E1012" s="8"/>
      <c r="F1012" s="8"/>
      <c r="G1012" s="8"/>
      <c r="H1012" s="8"/>
      <c r="I1012" s="120"/>
      <c r="J1012" s="42"/>
      <c r="K1012" s="124" t="str">
        <f>IF(AND($I1012&gt;0,$J1012&lt;&gt;"",$J1012&gt;40000),WORKDAY.INTL($J1012,INT(($I1012+项目参数!$J$29-1)/项目参数!$J$29)-1,1,项目参数!$B$2:$B$200),"")</f>
        <v/>
      </c>
      <c r="L1012" s="125" t="str">
        <f>IF(AND($M1012&lt;&gt;"",$M1012&gt;40000,$N1012&lt;&gt;"",$N1012&gt;40000),(1+NETWORKDAYS.INTL($M1012,$N1012,1,项目参数!$B$2:$B$200))*项目参数!$J$29,"")</f>
        <v/>
      </c>
      <c r="M1012" s="42"/>
      <c r="N1012" s="42"/>
      <c r="O1012" s="61"/>
      <c r="P1012" s="64"/>
      <c r="X1012" s="102" t="b">
        <f t="shared" si="15"/>
        <v>0</v>
      </c>
    </row>
    <row r="1013" spans="1:24">
      <c r="A1013" s="8"/>
      <c r="B1013" s="8"/>
      <c r="C1013" s="8"/>
      <c r="D1013" s="54"/>
      <c r="E1013" s="8"/>
      <c r="F1013" s="8"/>
      <c r="G1013" s="8"/>
      <c r="H1013" s="8"/>
      <c r="I1013" s="120"/>
      <c r="J1013" s="42"/>
      <c r="K1013" s="124" t="str">
        <f>IF(AND($I1013&gt;0,$J1013&lt;&gt;"",$J1013&gt;40000),WORKDAY.INTL($J1013,INT(($I1013+项目参数!$J$29-1)/项目参数!$J$29)-1,1,项目参数!$B$2:$B$200),"")</f>
        <v/>
      </c>
      <c r="L1013" s="125" t="str">
        <f>IF(AND($M1013&lt;&gt;"",$M1013&gt;40000,$N1013&lt;&gt;"",$N1013&gt;40000),(1+NETWORKDAYS.INTL($M1013,$N1013,1,项目参数!$B$2:$B$200))*项目参数!$J$29,"")</f>
        <v/>
      </c>
      <c r="M1013" s="42"/>
      <c r="N1013" s="42"/>
      <c r="O1013" s="61"/>
      <c r="P1013" s="64"/>
      <c r="X1013" s="102" t="b">
        <f t="shared" si="15"/>
        <v>0</v>
      </c>
    </row>
    <row r="1014" spans="1:24">
      <c r="A1014" s="8"/>
      <c r="B1014" s="8"/>
      <c r="C1014" s="8"/>
      <c r="D1014" s="54"/>
      <c r="E1014" s="8"/>
      <c r="F1014" s="8"/>
      <c r="G1014" s="8"/>
      <c r="H1014" s="8"/>
      <c r="I1014" s="120"/>
      <c r="J1014" s="42"/>
      <c r="K1014" s="124" t="str">
        <f>IF(AND($I1014&gt;0,$J1014&lt;&gt;"",$J1014&gt;40000),WORKDAY.INTL($J1014,INT(($I1014+项目参数!$J$29-1)/项目参数!$J$29)-1,1,项目参数!$B$2:$B$200),"")</f>
        <v/>
      </c>
      <c r="L1014" s="125" t="str">
        <f>IF(AND($M1014&lt;&gt;"",$M1014&gt;40000,$N1014&lt;&gt;"",$N1014&gt;40000),(1+NETWORKDAYS.INTL($M1014,$N1014,1,项目参数!$B$2:$B$200))*项目参数!$J$29,"")</f>
        <v/>
      </c>
      <c r="M1014" s="42"/>
      <c r="N1014" s="42"/>
      <c r="O1014" s="61"/>
      <c r="P1014" s="64"/>
      <c r="X1014" s="102" t="b">
        <f t="shared" si="15"/>
        <v>0</v>
      </c>
    </row>
    <row r="1015" spans="1:24">
      <c r="A1015" s="8"/>
      <c r="B1015" s="8"/>
      <c r="C1015" s="8"/>
      <c r="D1015" s="54"/>
      <c r="E1015" s="8"/>
      <c r="F1015" s="8"/>
      <c r="G1015" s="8"/>
      <c r="H1015" s="8"/>
      <c r="I1015" s="120"/>
      <c r="J1015" s="42"/>
      <c r="K1015" s="124" t="str">
        <f>IF(AND($I1015&gt;0,$J1015&lt;&gt;"",$J1015&gt;40000),WORKDAY.INTL($J1015,INT(($I1015+项目参数!$J$29-1)/项目参数!$J$29)-1,1,项目参数!$B$2:$B$200),"")</f>
        <v/>
      </c>
      <c r="L1015" s="125" t="str">
        <f>IF(AND($M1015&lt;&gt;"",$M1015&gt;40000,$N1015&lt;&gt;"",$N1015&gt;40000),(1+NETWORKDAYS.INTL($M1015,$N1015,1,项目参数!$B$2:$B$200))*项目参数!$J$29,"")</f>
        <v/>
      </c>
      <c r="M1015" s="42"/>
      <c r="N1015" s="42"/>
      <c r="O1015" s="61"/>
      <c r="P1015" s="64"/>
      <c r="X1015" s="102" t="b">
        <f t="shared" si="15"/>
        <v>0</v>
      </c>
    </row>
    <row r="1016" spans="1:24">
      <c r="A1016" s="8"/>
      <c r="B1016" s="8"/>
      <c r="C1016" s="8"/>
      <c r="D1016" s="54"/>
      <c r="E1016" s="8"/>
      <c r="F1016" s="8"/>
      <c r="G1016" s="8"/>
      <c r="H1016" s="8"/>
      <c r="I1016" s="120"/>
      <c r="J1016" s="42"/>
      <c r="K1016" s="124" t="str">
        <f>IF(AND($I1016&gt;0,$J1016&lt;&gt;"",$J1016&gt;40000),WORKDAY.INTL($J1016,INT(($I1016+项目参数!$J$29-1)/项目参数!$J$29)-1,1,项目参数!$B$2:$B$200),"")</f>
        <v/>
      </c>
      <c r="L1016" s="125" t="str">
        <f>IF(AND($M1016&lt;&gt;"",$M1016&gt;40000,$N1016&lt;&gt;"",$N1016&gt;40000),(1+NETWORKDAYS.INTL($M1016,$N1016,1,项目参数!$B$2:$B$200))*项目参数!$J$29,"")</f>
        <v/>
      </c>
      <c r="M1016" s="42"/>
      <c r="N1016" s="42"/>
      <c r="O1016" s="61"/>
      <c r="P1016" s="64"/>
      <c r="X1016" s="102" t="b">
        <f t="shared" si="15"/>
        <v>0</v>
      </c>
    </row>
    <row r="1017" spans="1:24">
      <c r="A1017" s="8"/>
      <c r="B1017" s="8"/>
      <c r="C1017" s="8"/>
      <c r="D1017" s="54"/>
      <c r="E1017" s="8"/>
      <c r="F1017" s="8"/>
      <c r="G1017" s="8"/>
      <c r="H1017" s="8"/>
      <c r="I1017" s="120"/>
      <c r="J1017" s="42"/>
      <c r="K1017" s="124" t="str">
        <f>IF(AND($I1017&gt;0,$J1017&lt;&gt;"",$J1017&gt;40000),WORKDAY.INTL($J1017,INT(($I1017+项目参数!$J$29-1)/项目参数!$J$29)-1,1,项目参数!$B$2:$B$200),"")</f>
        <v/>
      </c>
      <c r="L1017" s="125" t="str">
        <f>IF(AND($M1017&lt;&gt;"",$M1017&gt;40000,$N1017&lt;&gt;"",$N1017&gt;40000),(1+NETWORKDAYS.INTL($M1017,$N1017,1,项目参数!$B$2:$B$200))*项目参数!$J$29,"")</f>
        <v/>
      </c>
      <c r="M1017" s="42"/>
      <c r="N1017" s="42"/>
      <c r="O1017" s="61"/>
      <c r="P1017" s="64"/>
      <c r="X1017" s="102" t="b">
        <f t="shared" si="15"/>
        <v>0</v>
      </c>
    </row>
    <row r="1018" spans="1:24">
      <c r="A1018" s="8"/>
      <c r="B1018" s="8"/>
      <c r="C1018" s="8"/>
      <c r="D1018" s="54"/>
      <c r="E1018" s="8"/>
      <c r="F1018" s="8"/>
      <c r="G1018" s="8"/>
      <c r="H1018" s="8"/>
      <c r="I1018" s="120"/>
      <c r="J1018" s="42"/>
      <c r="K1018" s="124" t="str">
        <f>IF(AND($I1018&gt;0,$J1018&lt;&gt;"",$J1018&gt;40000),WORKDAY.INTL($J1018,INT(($I1018+项目参数!$J$29-1)/项目参数!$J$29)-1,1,项目参数!$B$2:$B$200),"")</f>
        <v/>
      </c>
      <c r="L1018" s="125" t="str">
        <f>IF(AND($M1018&lt;&gt;"",$M1018&gt;40000,$N1018&lt;&gt;"",$N1018&gt;40000),(1+NETWORKDAYS.INTL($M1018,$N1018,1,项目参数!$B$2:$B$200))*项目参数!$J$29,"")</f>
        <v/>
      </c>
      <c r="M1018" s="42"/>
      <c r="N1018" s="42"/>
      <c r="O1018" s="61"/>
      <c r="P1018" s="64"/>
      <c r="X1018" s="102" t="b">
        <f t="shared" si="15"/>
        <v>0</v>
      </c>
    </row>
    <row r="1019" spans="1:24">
      <c r="A1019" s="8"/>
      <c r="B1019" s="8"/>
      <c r="C1019" s="8"/>
      <c r="D1019" s="54"/>
      <c r="E1019" s="8"/>
      <c r="F1019" s="8"/>
      <c r="G1019" s="8"/>
      <c r="H1019" s="8"/>
      <c r="I1019" s="120"/>
      <c r="J1019" s="42"/>
      <c r="K1019" s="124" t="str">
        <f>IF(AND($I1019&gt;0,$J1019&lt;&gt;"",$J1019&gt;40000),WORKDAY.INTL($J1019,INT(($I1019+项目参数!$J$29-1)/项目参数!$J$29)-1,1,项目参数!$B$2:$B$200),"")</f>
        <v/>
      </c>
      <c r="L1019" s="125" t="str">
        <f>IF(AND($M1019&lt;&gt;"",$M1019&gt;40000,$N1019&lt;&gt;"",$N1019&gt;40000),(1+NETWORKDAYS.INTL($M1019,$N1019,1,项目参数!$B$2:$B$200))*项目参数!$J$29,"")</f>
        <v/>
      </c>
      <c r="M1019" s="42"/>
      <c r="N1019" s="42"/>
      <c r="O1019" s="61"/>
      <c r="P1019" s="64"/>
      <c r="X1019" s="102" t="b">
        <f t="shared" si="15"/>
        <v>0</v>
      </c>
    </row>
    <row r="1020" spans="1:24">
      <c r="A1020" s="8"/>
      <c r="B1020" s="8"/>
      <c r="C1020" s="8"/>
      <c r="D1020" s="54"/>
      <c r="E1020" s="8"/>
      <c r="F1020" s="8"/>
      <c r="G1020" s="8"/>
      <c r="H1020" s="8"/>
      <c r="I1020" s="120"/>
      <c r="J1020" s="42"/>
      <c r="K1020" s="124" t="str">
        <f>IF(AND($I1020&gt;0,$J1020&lt;&gt;"",$J1020&gt;40000),WORKDAY.INTL($J1020,INT(($I1020+项目参数!$J$29-1)/项目参数!$J$29)-1,1,项目参数!$B$2:$B$200),"")</f>
        <v/>
      </c>
      <c r="L1020" s="125" t="str">
        <f>IF(AND($M1020&lt;&gt;"",$M1020&gt;40000,$N1020&lt;&gt;"",$N1020&gt;40000),(1+NETWORKDAYS.INTL($M1020,$N1020,1,项目参数!$B$2:$B$200))*项目参数!$J$29,"")</f>
        <v/>
      </c>
      <c r="M1020" s="42"/>
      <c r="N1020" s="42"/>
      <c r="O1020" s="61"/>
      <c r="P1020" s="64"/>
      <c r="X1020" s="102" t="b">
        <f t="shared" si="15"/>
        <v>0</v>
      </c>
    </row>
    <row r="1021" spans="1:24">
      <c r="A1021" s="8"/>
      <c r="B1021" s="8"/>
      <c r="C1021" s="8"/>
      <c r="D1021" s="54"/>
      <c r="E1021" s="8"/>
      <c r="F1021" s="8"/>
      <c r="G1021" s="8"/>
      <c r="H1021" s="8"/>
      <c r="I1021" s="120"/>
      <c r="J1021" s="42"/>
      <c r="K1021" s="124" t="str">
        <f>IF(AND($I1021&gt;0,$J1021&lt;&gt;"",$J1021&gt;40000),WORKDAY.INTL($J1021,INT(($I1021+项目参数!$J$29-1)/项目参数!$J$29)-1,1,项目参数!$B$2:$B$200),"")</f>
        <v/>
      </c>
      <c r="L1021" s="125" t="str">
        <f>IF(AND($M1021&lt;&gt;"",$M1021&gt;40000,$N1021&lt;&gt;"",$N1021&gt;40000),(1+NETWORKDAYS.INTL($M1021,$N1021,1,项目参数!$B$2:$B$200))*项目参数!$J$29,"")</f>
        <v/>
      </c>
      <c r="M1021" s="42"/>
      <c r="N1021" s="42"/>
      <c r="O1021" s="61"/>
      <c r="P1021" s="64"/>
      <c r="X1021" s="102" t="b">
        <f t="shared" si="15"/>
        <v>0</v>
      </c>
    </row>
    <row r="1022" spans="1:24">
      <c r="A1022" s="8"/>
      <c r="B1022" s="8"/>
      <c r="C1022" s="8"/>
      <c r="D1022" s="54"/>
      <c r="E1022" s="8"/>
      <c r="F1022" s="8"/>
      <c r="G1022" s="8"/>
      <c r="H1022" s="8"/>
      <c r="I1022" s="120"/>
      <c r="J1022" s="42"/>
      <c r="K1022" s="124" t="str">
        <f>IF(AND($I1022&gt;0,$J1022&lt;&gt;"",$J1022&gt;40000),WORKDAY.INTL($J1022,INT(($I1022+项目参数!$J$29-1)/项目参数!$J$29)-1,1,项目参数!$B$2:$B$200),"")</f>
        <v/>
      </c>
      <c r="L1022" s="125" t="str">
        <f>IF(AND($M1022&lt;&gt;"",$M1022&gt;40000,$N1022&lt;&gt;"",$N1022&gt;40000),(1+NETWORKDAYS.INTL($M1022,$N1022,1,项目参数!$B$2:$B$200))*项目参数!$J$29,"")</f>
        <v/>
      </c>
      <c r="M1022" s="42"/>
      <c r="N1022" s="42"/>
      <c r="O1022" s="61"/>
      <c r="P1022" s="64"/>
      <c r="X1022" s="102" t="b">
        <f t="shared" si="15"/>
        <v>0</v>
      </c>
    </row>
    <row r="1023" spans="1:24">
      <c r="A1023" s="8"/>
      <c r="B1023" s="8"/>
      <c r="C1023" s="8"/>
      <c r="D1023" s="54"/>
      <c r="E1023" s="8"/>
      <c r="F1023" s="8"/>
      <c r="G1023" s="8"/>
      <c r="H1023" s="8"/>
      <c r="I1023" s="120"/>
      <c r="J1023" s="42"/>
      <c r="K1023" s="124" t="str">
        <f>IF(AND($I1023&gt;0,$J1023&lt;&gt;"",$J1023&gt;40000),WORKDAY.INTL($J1023,INT(($I1023+项目参数!$J$29-1)/项目参数!$J$29)-1,1,项目参数!$B$2:$B$200),"")</f>
        <v/>
      </c>
      <c r="L1023" s="125" t="str">
        <f>IF(AND($M1023&lt;&gt;"",$M1023&gt;40000,$N1023&lt;&gt;"",$N1023&gt;40000),(1+NETWORKDAYS.INTL($M1023,$N1023,1,项目参数!$B$2:$B$200))*项目参数!$J$29,"")</f>
        <v/>
      </c>
      <c r="M1023" s="42"/>
      <c r="N1023" s="42"/>
      <c r="O1023" s="61"/>
      <c r="P1023" s="64"/>
      <c r="X1023" s="102" t="b">
        <f t="shared" si="15"/>
        <v>0</v>
      </c>
    </row>
    <row r="1024" spans="1:24">
      <c r="A1024" s="8"/>
      <c r="B1024" s="8"/>
      <c r="C1024" s="8"/>
      <c r="D1024" s="54"/>
      <c r="E1024" s="8"/>
      <c r="F1024" s="8"/>
      <c r="G1024" s="8"/>
      <c r="H1024" s="8"/>
      <c r="I1024" s="120"/>
      <c r="J1024" s="42"/>
      <c r="K1024" s="124" t="str">
        <f>IF(AND($I1024&gt;0,$J1024&lt;&gt;"",$J1024&gt;40000),WORKDAY.INTL($J1024,INT(($I1024+项目参数!$J$29-1)/项目参数!$J$29)-1,1,项目参数!$B$2:$B$200),"")</f>
        <v/>
      </c>
      <c r="L1024" s="125" t="str">
        <f>IF(AND($M1024&lt;&gt;"",$M1024&gt;40000,$N1024&lt;&gt;"",$N1024&gt;40000),(1+NETWORKDAYS.INTL($M1024,$N1024,1,项目参数!$B$2:$B$200))*项目参数!$J$29,"")</f>
        <v/>
      </c>
      <c r="M1024" s="42"/>
      <c r="N1024" s="42"/>
      <c r="O1024" s="61"/>
      <c r="P1024" s="64"/>
      <c r="X1024" s="102" t="b">
        <f t="shared" si="15"/>
        <v>0</v>
      </c>
    </row>
    <row r="1025" spans="1:24">
      <c r="A1025" s="8"/>
      <c r="B1025" s="8"/>
      <c r="C1025" s="8"/>
      <c r="D1025" s="54"/>
      <c r="E1025" s="8"/>
      <c r="F1025" s="8"/>
      <c r="G1025" s="8"/>
      <c r="H1025" s="8"/>
      <c r="I1025" s="120"/>
      <c r="J1025" s="42"/>
      <c r="K1025" s="124" t="str">
        <f>IF(AND($I1025&gt;0,$J1025&lt;&gt;"",$J1025&gt;40000),WORKDAY.INTL($J1025,INT(($I1025+项目参数!$J$29-1)/项目参数!$J$29)-1,1,项目参数!$B$2:$B$200),"")</f>
        <v/>
      </c>
      <c r="L1025" s="125" t="str">
        <f>IF(AND($M1025&lt;&gt;"",$M1025&gt;40000,$N1025&lt;&gt;"",$N1025&gt;40000),(1+NETWORKDAYS.INTL($M1025,$N1025,1,项目参数!$B$2:$B$200))*项目参数!$J$29,"")</f>
        <v/>
      </c>
      <c r="M1025" s="42"/>
      <c r="N1025" s="42"/>
      <c r="O1025" s="61"/>
      <c r="P1025" s="64"/>
      <c r="X1025" s="102" t="b">
        <f t="shared" si="15"/>
        <v>0</v>
      </c>
    </row>
    <row r="1026" spans="1:24">
      <c r="A1026" s="8"/>
      <c r="B1026" s="8"/>
      <c r="C1026" s="8"/>
      <c r="D1026" s="54"/>
      <c r="E1026" s="8"/>
      <c r="F1026" s="8"/>
      <c r="G1026" s="8"/>
      <c r="H1026" s="8"/>
      <c r="I1026" s="120"/>
      <c r="J1026" s="42"/>
      <c r="K1026" s="124" t="str">
        <f>IF(AND($I1026&gt;0,$J1026&lt;&gt;"",$J1026&gt;40000),WORKDAY.INTL($J1026,INT(($I1026+项目参数!$J$29-1)/项目参数!$J$29)-1,1,项目参数!$B$2:$B$200),"")</f>
        <v/>
      </c>
      <c r="L1026" s="125" t="str">
        <f>IF(AND($M1026&lt;&gt;"",$M1026&gt;40000,$N1026&lt;&gt;"",$N1026&gt;40000),(1+NETWORKDAYS.INTL($M1026,$N1026,1,项目参数!$B$2:$B$200))*项目参数!$J$29,"")</f>
        <v/>
      </c>
      <c r="M1026" s="42"/>
      <c r="N1026" s="42"/>
      <c r="O1026" s="61"/>
      <c r="P1026" s="64"/>
      <c r="X1026" s="102" t="b">
        <f t="shared" ref="X1026:X1089" si="16">AND(LEN(A1026)&gt;0,LEN(C1026)&gt;3,LEN(G1026)&gt;1,OR(J1026=0,AND(I1026&gt;0,J1026&gt;40000)),OR(M1026=0,M1026&gt;40000))</f>
        <v>0</v>
      </c>
    </row>
    <row r="1027" spans="1:24">
      <c r="A1027" s="8"/>
      <c r="B1027" s="8"/>
      <c r="C1027" s="8"/>
      <c r="D1027" s="54"/>
      <c r="E1027" s="8"/>
      <c r="F1027" s="8"/>
      <c r="G1027" s="8"/>
      <c r="H1027" s="8"/>
      <c r="I1027" s="120"/>
      <c r="J1027" s="42"/>
      <c r="K1027" s="124" t="str">
        <f>IF(AND($I1027&gt;0,$J1027&lt;&gt;"",$J1027&gt;40000),WORKDAY.INTL($J1027,INT(($I1027+项目参数!$J$29-1)/项目参数!$J$29)-1,1,项目参数!$B$2:$B$200),"")</f>
        <v/>
      </c>
      <c r="L1027" s="125" t="str">
        <f>IF(AND($M1027&lt;&gt;"",$M1027&gt;40000,$N1027&lt;&gt;"",$N1027&gt;40000),(1+NETWORKDAYS.INTL($M1027,$N1027,1,项目参数!$B$2:$B$200))*项目参数!$J$29,"")</f>
        <v/>
      </c>
      <c r="M1027" s="42"/>
      <c r="N1027" s="42"/>
      <c r="O1027" s="61"/>
      <c r="P1027" s="64"/>
      <c r="X1027" s="102" t="b">
        <f t="shared" si="16"/>
        <v>0</v>
      </c>
    </row>
    <row r="1028" spans="1:24">
      <c r="A1028" s="8"/>
      <c r="B1028" s="8"/>
      <c r="C1028" s="8"/>
      <c r="D1028" s="54"/>
      <c r="E1028" s="8"/>
      <c r="F1028" s="8"/>
      <c r="G1028" s="8"/>
      <c r="H1028" s="8"/>
      <c r="I1028" s="120"/>
      <c r="J1028" s="42"/>
      <c r="K1028" s="124" t="str">
        <f>IF(AND($I1028&gt;0,$J1028&lt;&gt;"",$J1028&gt;40000),WORKDAY.INTL($J1028,INT(($I1028+项目参数!$J$29-1)/项目参数!$J$29)-1,1,项目参数!$B$2:$B$200),"")</f>
        <v/>
      </c>
      <c r="L1028" s="125" t="str">
        <f>IF(AND($M1028&lt;&gt;"",$M1028&gt;40000,$N1028&lt;&gt;"",$N1028&gt;40000),(1+NETWORKDAYS.INTL($M1028,$N1028,1,项目参数!$B$2:$B$200))*项目参数!$J$29,"")</f>
        <v/>
      </c>
      <c r="M1028" s="42"/>
      <c r="N1028" s="42"/>
      <c r="O1028" s="61"/>
      <c r="P1028" s="64"/>
      <c r="X1028" s="102" t="b">
        <f t="shared" si="16"/>
        <v>0</v>
      </c>
    </row>
    <row r="1029" spans="1:24">
      <c r="A1029" s="8"/>
      <c r="B1029" s="8"/>
      <c r="C1029" s="8"/>
      <c r="D1029" s="54"/>
      <c r="E1029" s="8"/>
      <c r="F1029" s="8"/>
      <c r="G1029" s="8"/>
      <c r="H1029" s="8"/>
      <c r="I1029" s="120"/>
      <c r="J1029" s="42"/>
      <c r="K1029" s="124" t="str">
        <f>IF(AND($I1029&gt;0,$J1029&lt;&gt;"",$J1029&gt;40000),WORKDAY.INTL($J1029,INT(($I1029+项目参数!$J$29-1)/项目参数!$J$29)-1,1,项目参数!$B$2:$B$200),"")</f>
        <v/>
      </c>
      <c r="L1029" s="125" t="str">
        <f>IF(AND($M1029&lt;&gt;"",$M1029&gt;40000,$N1029&lt;&gt;"",$N1029&gt;40000),(1+NETWORKDAYS.INTL($M1029,$N1029,1,项目参数!$B$2:$B$200))*项目参数!$J$29,"")</f>
        <v/>
      </c>
      <c r="M1029" s="42"/>
      <c r="N1029" s="42"/>
      <c r="O1029" s="61"/>
      <c r="P1029" s="64"/>
      <c r="X1029" s="102" t="b">
        <f t="shared" si="16"/>
        <v>0</v>
      </c>
    </row>
    <row r="1030" spans="1:24">
      <c r="A1030" s="8"/>
      <c r="B1030" s="8"/>
      <c r="C1030" s="8"/>
      <c r="D1030" s="54"/>
      <c r="E1030" s="8"/>
      <c r="F1030" s="8"/>
      <c r="G1030" s="8"/>
      <c r="H1030" s="8"/>
      <c r="I1030" s="120"/>
      <c r="J1030" s="42"/>
      <c r="K1030" s="124" t="str">
        <f>IF(AND($I1030&gt;0,$J1030&lt;&gt;"",$J1030&gt;40000),WORKDAY.INTL($J1030,INT(($I1030+项目参数!$J$29-1)/项目参数!$J$29)-1,1,项目参数!$B$2:$B$200),"")</f>
        <v/>
      </c>
      <c r="L1030" s="125" t="str">
        <f>IF(AND($M1030&lt;&gt;"",$M1030&gt;40000,$N1030&lt;&gt;"",$N1030&gt;40000),(1+NETWORKDAYS.INTL($M1030,$N1030,1,项目参数!$B$2:$B$200))*项目参数!$J$29,"")</f>
        <v/>
      </c>
      <c r="M1030" s="42"/>
      <c r="N1030" s="42"/>
      <c r="O1030" s="61"/>
      <c r="P1030" s="64"/>
      <c r="X1030" s="102" t="b">
        <f t="shared" si="16"/>
        <v>0</v>
      </c>
    </row>
    <row r="1031" spans="1:24">
      <c r="A1031" s="8"/>
      <c r="B1031" s="8"/>
      <c r="C1031" s="8"/>
      <c r="D1031" s="54"/>
      <c r="E1031" s="8"/>
      <c r="F1031" s="8"/>
      <c r="G1031" s="8"/>
      <c r="H1031" s="8"/>
      <c r="I1031" s="120"/>
      <c r="J1031" s="42"/>
      <c r="K1031" s="124" t="str">
        <f>IF(AND($I1031&gt;0,$J1031&lt;&gt;"",$J1031&gt;40000),WORKDAY.INTL($J1031,INT(($I1031+项目参数!$J$29-1)/项目参数!$J$29)-1,1,项目参数!$B$2:$B$200),"")</f>
        <v/>
      </c>
      <c r="L1031" s="125" t="str">
        <f>IF(AND($M1031&lt;&gt;"",$M1031&gt;40000,$N1031&lt;&gt;"",$N1031&gt;40000),(1+NETWORKDAYS.INTL($M1031,$N1031,1,项目参数!$B$2:$B$200))*项目参数!$J$29,"")</f>
        <v/>
      </c>
      <c r="M1031" s="42"/>
      <c r="N1031" s="42"/>
      <c r="O1031" s="61"/>
      <c r="P1031" s="64"/>
      <c r="X1031" s="102" t="b">
        <f t="shared" si="16"/>
        <v>0</v>
      </c>
    </row>
    <row r="1032" spans="1:24">
      <c r="A1032" s="8"/>
      <c r="B1032" s="8"/>
      <c r="C1032" s="8"/>
      <c r="D1032" s="54"/>
      <c r="E1032" s="8"/>
      <c r="F1032" s="8"/>
      <c r="G1032" s="8"/>
      <c r="H1032" s="8"/>
      <c r="I1032" s="120"/>
      <c r="J1032" s="42"/>
      <c r="K1032" s="124" t="str">
        <f>IF(AND($I1032&gt;0,$J1032&lt;&gt;"",$J1032&gt;40000),WORKDAY.INTL($J1032,INT(($I1032+项目参数!$J$29-1)/项目参数!$J$29)-1,1,项目参数!$B$2:$B$200),"")</f>
        <v/>
      </c>
      <c r="L1032" s="125" t="str">
        <f>IF(AND($M1032&lt;&gt;"",$M1032&gt;40000,$N1032&lt;&gt;"",$N1032&gt;40000),(1+NETWORKDAYS.INTL($M1032,$N1032,1,项目参数!$B$2:$B$200))*项目参数!$J$29,"")</f>
        <v/>
      </c>
      <c r="M1032" s="42"/>
      <c r="N1032" s="42"/>
      <c r="O1032" s="61"/>
      <c r="P1032" s="64"/>
      <c r="X1032" s="102" t="b">
        <f t="shared" si="16"/>
        <v>0</v>
      </c>
    </row>
    <row r="1033" spans="1:24">
      <c r="A1033" s="8"/>
      <c r="B1033" s="8"/>
      <c r="C1033" s="8"/>
      <c r="D1033" s="54"/>
      <c r="E1033" s="8"/>
      <c r="F1033" s="8"/>
      <c r="G1033" s="8"/>
      <c r="H1033" s="8"/>
      <c r="I1033" s="120"/>
      <c r="J1033" s="42"/>
      <c r="K1033" s="124" t="str">
        <f>IF(AND($I1033&gt;0,$J1033&lt;&gt;"",$J1033&gt;40000),WORKDAY.INTL($J1033,INT(($I1033+项目参数!$J$29-1)/项目参数!$J$29)-1,1,项目参数!$B$2:$B$200),"")</f>
        <v/>
      </c>
      <c r="L1033" s="125" t="str">
        <f>IF(AND($M1033&lt;&gt;"",$M1033&gt;40000,$N1033&lt;&gt;"",$N1033&gt;40000),(1+NETWORKDAYS.INTL($M1033,$N1033,1,项目参数!$B$2:$B$200))*项目参数!$J$29,"")</f>
        <v/>
      </c>
      <c r="M1033" s="42"/>
      <c r="N1033" s="42"/>
      <c r="O1033" s="61"/>
      <c r="P1033" s="64"/>
      <c r="X1033" s="102" t="b">
        <f t="shared" si="16"/>
        <v>0</v>
      </c>
    </row>
    <row r="1034" spans="1:24">
      <c r="A1034" s="8"/>
      <c r="B1034" s="8"/>
      <c r="C1034" s="8"/>
      <c r="D1034" s="54"/>
      <c r="E1034" s="8"/>
      <c r="F1034" s="8"/>
      <c r="G1034" s="8"/>
      <c r="H1034" s="8"/>
      <c r="I1034" s="120"/>
      <c r="J1034" s="42"/>
      <c r="K1034" s="124" t="str">
        <f>IF(AND($I1034&gt;0,$J1034&lt;&gt;"",$J1034&gt;40000),WORKDAY.INTL($J1034,INT(($I1034+项目参数!$J$29-1)/项目参数!$J$29)-1,1,项目参数!$B$2:$B$200),"")</f>
        <v/>
      </c>
      <c r="L1034" s="125" t="str">
        <f>IF(AND($M1034&lt;&gt;"",$M1034&gt;40000,$N1034&lt;&gt;"",$N1034&gt;40000),(1+NETWORKDAYS.INTL($M1034,$N1034,1,项目参数!$B$2:$B$200))*项目参数!$J$29,"")</f>
        <v/>
      </c>
      <c r="M1034" s="42"/>
      <c r="N1034" s="42"/>
      <c r="O1034" s="61"/>
      <c r="P1034" s="64"/>
      <c r="X1034" s="102" t="b">
        <f t="shared" si="16"/>
        <v>0</v>
      </c>
    </row>
    <row r="1035" spans="1:24">
      <c r="A1035" s="8"/>
      <c r="B1035" s="8"/>
      <c r="C1035" s="8"/>
      <c r="D1035" s="54"/>
      <c r="E1035" s="8"/>
      <c r="F1035" s="8"/>
      <c r="G1035" s="8"/>
      <c r="H1035" s="8"/>
      <c r="I1035" s="120"/>
      <c r="J1035" s="42"/>
      <c r="K1035" s="124" t="str">
        <f>IF(AND($I1035&gt;0,$J1035&lt;&gt;"",$J1035&gt;40000),WORKDAY.INTL($J1035,INT(($I1035+项目参数!$J$29-1)/项目参数!$J$29)-1,1,项目参数!$B$2:$B$200),"")</f>
        <v/>
      </c>
      <c r="L1035" s="125" t="str">
        <f>IF(AND($M1035&lt;&gt;"",$M1035&gt;40000,$N1035&lt;&gt;"",$N1035&gt;40000),(1+NETWORKDAYS.INTL($M1035,$N1035,1,项目参数!$B$2:$B$200))*项目参数!$J$29,"")</f>
        <v/>
      </c>
      <c r="M1035" s="42"/>
      <c r="N1035" s="42"/>
      <c r="O1035" s="61"/>
      <c r="P1035" s="64"/>
      <c r="X1035" s="102" t="b">
        <f t="shared" si="16"/>
        <v>0</v>
      </c>
    </row>
    <row r="1036" spans="1:24">
      <c r="A1036" s="8"/>
      <c r="B1036" s="8"/>
      <c r="C1036" s="8"/>
      <c r="D1036" s="54"/>
      <c r="E1036" s="8"/>
      <c r="F1036" s="8"/>
      <c r="G1036" s="8"/>
      <c r="H1036" s="8"/>
      <c r="I1036" s="120"/>
      <c r="J1036" s="42"/>
      <c r="K1036" s="124" t="str">
        <f>IF(AND($I1036&gt;0,$J1036&lt;&gt;"",$J1036&gt;40000),WORKDAY.INTL($J1036,INT(($I1036+项目参数!$J$29-1)/项目参数!$J$29)-1,1,项目参数!$B$2:$B$200),"")</f>
        <v/>
      </c>
      <c r="L1036" s="125" t="str">
        <f>IF(AND($M1036&lt;&gt;"",$M1036&gt;40000,$N1036&lt;&gt;"",$N1036&gt;40000),(1+NETWORKDAYS.INTL($M1036,$N1036,1,项目参数!$B$2:$B$200))*项目参数!$J$29,"")</f>
        <v/>
      </c>
      <c r="M1036" s="42"/>
      <c r="N1036" s="42"/>
      <c r="O1036" s="61"/>
      <c r="P1036" s="64"/>
      <c r="X1036" s="102" t="b">
        <f t="shared" si="16"/>
        <v>0</v>
      </c>
    </row>
    <row r="1037" spans="1:24">
      <c r="A1037" s="8"/>
      <c r="B1037" s="8"/>
      <c r="C1037" s="8"/>
      <c r="D1037" s="54"/>
      <c r="E1037" s="8"/>
      <c r="F1037" s="8"/>
      <c r="G1037" s="8"/>
      <c r="H1037" s="8"/>
      <c r="I1037" s="120"/>
      <c r="J1037" s="42"/>
      <c r="K1037" s="124" t="str">
        <f>IF(AND($I1037&gt;0,$J1037&lt;&gt;"",$J1037&gt;40000),WORKDAY.INTL($J1037,INT(($I1037+项目参数!$J$29-1)/项目参数!$J$29)-1,1,项目参数!$B$2:$B$200),"")</f>
        <v/>
      </c>
      <c r="L1037" s="125" t="str">
        <f>IF(AND($M1037&lt;&gt;"",$M1037&gt;40000,$N1037&lt;&gt;"",$N1037&gt;40000),(1+NETWORKDAYS.INTL($M1037,$N1037,1,项目参数!$B$2:$B$200))*项目参数!$J$29,"")</f>
        <v/>
      </c>
      <c r="M1037" s="42"/>
      <c r="N1037" s="42"/>
      <c r="O1037" s="61"/>
      <c r="P1037" s="64"/>
      <c r="X1037" s="102" t="b">
        <f t="shared" si="16"/>
        <v>0</v>
      </c>
    </row>
    <row r="1038" spans="1:24">
      <c r="A1038" s="8"/>
      <c r="B1038" s="8"/>
      <c r="C1038" s="8"/>
      <c r="D1038" s="54"/>
      <c r="E1038" s="8"/>
      <c r="F1038" s="8"/>
      <c r="G1038" s="8"/>
      <c r="H1038" s="8"/>
      <c r="I1038" s="120"/>
      <c r="J1038" s="42"/>
      <c r="K1038" s="124" t="str">
        <f>IF(AND($I1038&gt;0,$J1038&lt;&gt;"",$J1038&gt;40000),WORKDAY.INTL($J1038,INT(($I1038+项目参数!$J$29-1)/项目参数!$J$29)-1,1,项目参数!$B$2:$B$200),"")</f>
        <v/>
      </c>
      <c r="L1038" s="125" t="str">
        <f>IF(AND($M1038&lt;&gt;"",$M1038&gt;40000,$N1038&lt;&gt;"",$N1038&gt;40000),(1+NETWORKDAYS.INTL($M1038,$N1038,1,项目参数!$B$2:$B$200))*项目参数!$J$29,"")</f>
        <v/>
      </c>
      <c r="M1038" s="42"/>
      <c r="N1038" s="42"/>
      <c r="O1038" s="61"/>
      <c r="P1038" s="64"/>
      <c r="X1038" s="102" t="b">
        <f t="shared" si="16"/>
        <v>0</v>
      </c>
    </row>
    <row r="1039" spans="1:24">
      <c r="A1039" s="8"/>
      <c r="B1039" s="8"/>
      <c r="C1039" s="8"/>
      <c r="D1039" s="54"/>
      <c r="E1039" s="8"/>
      <c r="F1039" s="8"/>
      <c r="G1039" s="8"/>
      <c r="H1039" s="8"/>
      <c r="I1039" s="120"/>
      <c r="J1039" s="42"/>
      <c r="K1039" s="124" t="str">
        <f>IF(AND($I1039&gt;0,$J1039&lt;&gt;"",$J1039&gt;40000),WORKDAY.INTL($J1039,INT(($I1039+项目参数!$J$29-1)/项目参数!$J$29)-1,1,项目参数!$B$2:$B$200),"")</f>
        <v/>
      </c>
      <c r="L1039" s="125" t="str">
        <f>IF(AND($M1039&lt;&gt;"",$M1039&gt;40000,$N1039&lt;&gt;"",$N1039&gt;40000),(1+NETWORKDAYS.INTL($M1039,$N1039,1,项目参数!$B$2:$B$200))*项目参数!$J$29,"")</f>
        <v/>
      </c>
      <c r="M1039" s="42"/>
      <c r="N1039" s="42"/>
      <c r="O1039" s="61"/>
      <c r="P1039" s="64"/>
      <c r="X1039" s="102" t="b">
        <f t="shared" si="16"/>
        <v>0</v>
      </c>
    </row>
    <row r="1040" spans="1:24">
      <c r="A1040" s="8"/>
      <c r="B1040" s="8"/>
      <c r="C1040" s="8"/>
      <c r="D1040" s="54"/>
      <c r="E1040" s="8"/>
      <c r="F1040" s="8"/>
      <c r="G1040" s="8"/>
      <c r="H1040" s="8"/>
      <c r="I1040" s="120"/>
      <c r="J1040" s="42"/>
      <c r="K1040" s="124" t="str">
        <f>IF(AND($I1040&gt;0,$J1040&lt;&gt;"",$J1040&gt;40000),WORKDAY.INTL($J1040,INT(($I1040+项目参数!$J$29-1)/项目参数!$J$29)-1,1,项目参数!$B$2:$B$200),"")</f>
        <v/>
      </c>
      <c r="L1040" s="125" t="str">
        <f>IF(AND($M1040&lt;&gt;"",$M1040&gt;40000,$N1040&lt;&gt;"",$N1040&gt;40000),(1+NETWORKDAYS.INTL($M1040,$N1040,1,项目参数!$B$2:$B$200))*项目参数!$J$29,"")</f>
        <v/>
      </c>
      <c r="M1040" s="42"/>
      <c r="N1040" s="42"/>
      <c r="O1040" s="61"/>
      <c r="P1040" s="64"/>
      <c r="X1040" s="102" t="b">
        <f t="shared" si="16"/>
        <v>0</v>
      </c>
    </row>
    <row r="1041" spans="1:24">
      <c r="A1041" s="8"/>
      <c r="B1041" s="8"/>
      <c r="C1041" s="8"/>
      <c r="D1041" s="54"/>
      <c r="E1041" s="8"/>
      <c r="F1041" s="8"/>
      <c r="G1041" s="8"/>
      <c r="H1041" s="8"/>
      <c r="I1041" s="120"/>
      <c r="J1041" s="42"/>
      <c r="K1041" s="124" t="str">
        <f>IF(AND($I1041&gt;0,$J1041&lt;&gt;"",$J1041&gt;40000),WORKDAY.INTL($J1041,INT(($I1041+项目参数!$J$29-1)/项目参数!$J$29)-1,1,项目参数!$B$2:$B$200),"")</f>
        <v/>
      </c>
      <c r="L1041" s="125" t="str">
        <f>IF(AND($M1041&lt;&gt;"",$M1041&gt;40000,$N1041&lt;&gt;"",$N1041&gt;40000),(1+NETWORKDAYS.INTL($M1041,$N1041,1,项目参数!$B$2:$B$200))*项目参数!$J$29,"")</f>
        <v/>
      </c>
      <c r="M1041" s="42"/>
      <c r="N1041" s="42"/>
      <c r="O1041" s="61"/>
      <c r="P1041" s="64"/>
      <c r="X1041" s="102" t="b">
        <f t="shared" si="16"/>
        <v>0</v>
      </c>
    </row>
    <row r="1042" spans="1:24">
      <c r="A1042" s="8"/>
      <c r="B1042" s="8"/>
      <c r="C1042" s="8"/>
      <c r="D1042" s="54"/>
      <c r="E1042" s="8"/>
      <c r="F1042" s="8"/>
      <c r="G1042" s="8"/>
      <c r="H1042" s="8"/>
      <c r="I1042" s="120"/>
      <c r="J1042" s="42"/>
      <c r="K1042" s="124" t="str">
        <f>IF(AND($I1042&gt;0,$J1042&lt;&gt;"",$J1042&gt;40000),WORKDAY.INTL($J1042,INT(($I1042+项目参数!$J$29-1)/项目参数!$J$29)-1,1,项目参数!$B$2:$B$200),"")</f>
        <v/>
      </c>
      <c r="L1042" s="125" t="str">
        <f>IF(AND($M1042&lt;&gt;"",$M1042&gt;40000,$N1042&lt;&gt;"",$N1042&gt;40000),(1+NETWORKDAYS.INTL($M1042,$N1042,1,项目参数!$B$2:$B$200))*项目参数!$J$29,"")</f>
        <v/>
      </c>
      <c r="M1042" s="42"/>
      <c r="N1042" s="42"/>
      <c r="O1042" s="61"/>
      <c r="P1042" s="64"/>
      <c r="X1042" s="102" t="b">
        <f t="shared" si="16"/>
        <v>0</v>
      </c>
    </row>
    <row r="1043" spans="1:24">
      <c r="A1043" s="8"/>
      <c r="B1043" s="8"/>
      <c r="C1043" s="8"/>
      <c r="D1043" s="54"/>
      <c r="E1043" s="8"/>
      <c r="F1043" s="8"/>
      <c r="G1043" s="8"/>
      <c r="H1043" s="8"/>
      <c r="I1043" s="120"/>
      <c r="J1043" s="42"/>
      <c r="K1043" s="124" t="str">
        <f>IF(AND($I1043&gt;0,$J1043&lt;&gt;"",$J1043&gt;40000),WORKDAY.INTL($J1043,INT(($I1043+项目参数!$J$29-1)/项目参数!$J$29)-1,1,项目参数!$B$2:$B$200),"")</f>
        <v/>
      </c>
      <c r="L1043" s="125" t="str">
        <f>IF(AND($M1043&lt;&gt;"",$M1043&gt;40000,$N1043&lt;&gt;"",$N1043&gt;40000),(1+NETWORKDAYS.INTL($M1043,$N1043,1,项目参数!$B$2:$B$200))*项目参数!$J$29,"")</f>
        <v/>
      </c>
      <c r="M1043" s="42"/>
      <c r="N1043" s="42"/>
      <c r="O1043" s="61"/>
      <c r="P1043" s="64"/>
      <c r="X1043" s="102" t="b">
        <f t="shared" si="16"/>
        <v>0</v>
      </c>
    </row>
    <row r="1044" spans="1:24">
      <c r="A1044" s="8"/>
      <c r="B1044" s="8"/>
      <c r="C1044" s="8"/>
      <c r="D1044" s="54"/>
      <c r="E1044" s="8"/>
      <c r="F1044" s="8"/>
      <c r="G1044" s="8"/>
      <c r="H1044" s="8"/>
      <c r="I1044" s="120"/>
      <c r="J1044" s="42"/>
      <c r="K1044" s="124" t="str">
        <f>IF(AND($I1044&gt;0,$J1044&lt;&gt;"",$J1044&gt;40000),WORKDAY.INTL($J1044,INT(($I1044+项目参数!$J$29-1)/项目参数!$J$29)-1,1,项目参数!$B$2:$B$200),"")</f>
        <v/>
      </c>
      <c r="L1044" s="125" t="str">
        <f>IF(AND($M1044&lt;&gt;"",$M1044&gt;40000,$N1044&lt;&gt;"",$N1044&gt;40000),(1+NETWORKDAYS.INTL($M1044,$N1044,1,项目参数!$B$2:$B$200))*项目参数!$J$29,"")</f>
        <v/>
      </c>
      <c r="M1044" s="42"/>
      <c r="N1044" s="42"/>
      <c r="O1044" s="61"/>
      <c r="P1044" s="64"/>
      <c r="X1044" s="102" t="b">
        <f t="shared" si="16"/>
        <v>0</v>
      </c>
    </row>
    <row r="1045" spans="1:24">
      <c r="A1045" s="8"/>
      <c r="B1045" s="8"/>
      <c r="C1045" s="8"/>
      <c r="D1045" s="54"/>
      <c r="E1045" s="8"/>
      <c r="F1045" s="8"/>
      <c r="G1045" s="8"/>
      <c r="H1045" s="8"/>
      <c r="I1045" s="120"/>
      <c r="J1045" s="42"/>
      <c r="K1045" s="124" t="str">
        <f>IF(AND($I1045&gt;0,$J1045&lt;&gt;"",$J1045&gt;40000),WORKDAY.INTL($J1045,INT(($I1045+项目参数!$J$29-1)/项目参数!$J$29)-1,1,项目参数!$B$2:$B$200),"")</f>
        <v/>
      </c>
      <c r="L1045" s="125" t="str">
        <f>IF(AND($M1045&lt;&gt;"",$M1045&gt;40000,$N1045&lt;&gt;"",$N1045&gt;40000),(1+NETWORKDAYS.INTL($M1045,$N1045,1,项目参数!$B$2:$B$200))*项目参数!$J$29,"")</f>
        <v/>
      </c>
      <c r="M1045" s="42"/>
      <c r="N1045" s="42"/>
      <c r="O1045" s="61"/>
      <c r="P1045" s="64"/>
      <c r="X1045" s="102" t="b">
        <f t="shared" si="16"/>
        <v>0</v>
      </c>
    </row>
    <row r="1046" spans="1:24">
      <c r="A1046" s="8"/>
      <c r="B1046" s="8"/>
      <c r="C1046" s="8"/>
      <c r="D1046" s="54"/>
      <c r="E1046" s="8"/>
      <c r="F1046" s="8"/>
      <c r="G1046" s="8"/>
      <c r="H1046" s="8"/>
      <c r="I1046" s="120"/>
      <c r="J1046" s="42"/>
      <c r="K1046" s="124" t="str">
        <f>IF(AND($I1046&gt;0,$J1046&lt;&gt;"",$J1046&gt;40000),WORKDAY.INTL($J1046,INT(($I1046+项目参数!$J$29-1)/项目参数!$J$29)-1,1,项目参数!$B$2:$B$200),"")</f>
        <v/>
      </c>
      <c r="L1046" s="125" t="str">
        <f>IF(AND($M1046&lt;&gt;"",$M1046&gt;40000,$N1046&lt;&gt;"",$N1046&gt;40000),(1+NETWORKDAYS.INTL($M1046,$N1046,1,项目参数!$B$2:$B$200))*项目参数!$J$29,"")</f>
        <v/>
      </c>
      <c r="M1046" s="42"/>
      <c r="N1046" s="42"/>
      <c r="O1046" s="61"/>
      <c r="P1046" s="64"/>
      <c r="X1046" s="102" t="b">
        <f t="shared" si="16"/>
        <v>0</v>
      </c>
    </row>
    <row r="1047" spans="1:24">
      <c r="A1047" s="8"/>
      <c r="B1047" s="8"/>
      <c r="C1047" s="8"/>
      <c r="D1047" s="54"/>
      <c r="E1047" s="8"/>
      <c r="F1047" s="8"/>
      <c r="G1047" s="8"/>
      <c r="H1047" s="8"/>
      <c r="I1047" s="120"/>
      <c r="J1047" s="42"/>
      <c r="K1047" s="124" t="str">
        <f>IF(AND($I1047&gt;0,$J1047&lt;&gt;"",$J1047&gt;40000),WORKDAY.INTL($J1047,INT(($I1047+项目参数!$J$29-1)/项目参数!$J$29)-1,1,项目参数!$B$2:$B$200),"")</f>
        <v/>
      </c>
      <c r="L1047" s="125" t="str">
        <f>IF(AND($M1047&lt;&gt;"",$M1047&gt;40000,$N1047&lt;&gt;"",$N1047&gt;40000),(1+NETWORKDAYS.INTL($M1047,$N1047,1,项目参数!$B$2:$B$200))*项目参数!$J$29,"")</f>
        <v/>
      </c>
      <c r="M1047" s="42"/>
      <c r="N1047" s="42"/>
      <c r="O1047" s="61"/>
      <c r="P1047" s="64"/>
      <c r="X1047" s="102" t="b">
        <f t="shared" si="16"/>
        <v>0</v>
      </c>
    </row>
    <row r="1048" spans="1:24">
      <c r="A1048" s="8"/>
      <c r="B1048" s="8"/>
      <c r="C1048" s="8"/>
      <c r="D1048" s="54"/>
      <c r="E1048" s="8"/>
      <c r="F1048" s="8"/>
      <c r="G1048" s="8"/>
      <c r="H1048" s="8"/>
      <c r="I1048" s="120"/>
      <c r="J1048" s="42"/>
      <c r="K1048" s="124" t="str">
        <f>IF(AND($I1048&gt;0,$J1048&lt;&gt;"",$J1048&gt;40000),WORKDAY.INTL($J1048,INT(($I1048+项目参数!$J$29-1)/项目参数!$J$29)-1,1,项目参数!$B$2:$B$200),"")</f>
        <v/>
      </c>
      <c r="L1048" s="125" t="str">
        <f>IF(AND($M1048&lt;&gt;"",$M1048&gt;40000,$N1048&lt;&gt;"",$N1048&gt;40000),(1+NETWORKDAYS.INTL($M1048,$N1048,1,项目参数!$B$2:$B$200))*项目参数!$J$29,"")</f>
        <v/>
      </c>
      <c r="M1048" s="42"/>
      <c r="N1048" s="42"/>
      <c r="O1048" s="61"/>
      <c r="P1048" s="64"/>
      <c r="X1048" s="102" t="b">
        <f t="shared" si="16"/>
        <v>0</v>
      </c>
    </row>
    <row r="1049" spans="1:24">
      <c r="A1049" s="8"/>
      <c r="B1049" s="8"/>
      <c r="C1049" s="8"/>
      <c r="D1049" s="54"/>
      <c r="E1049" s="8"/>
      <c r="F1049" s="8"/>
      <c r="G1049" s="8"/>
      <c r="H1049" s="8"/>
      <c r="I1049" s="120"/>
      <c r="J1049" s="42"/>
      <c r="K1049" s="124" t="str">
        <f>IF(AND($I1049&gt;0,$J1049&lt;&gt;"",$J1049&gt;40000),WORKDAY.INTL($J1049,INT(($I1049+项目参数!$J$29-1)/项目参数!$J$29)-1,1,项目参数!$B$2:$B$200),"")</f>
        <v/>
      </c>
      <c r="L1049" s="125" t="str">
        <f>IF(AND($M1049&lt;&gt;"",$M1049&gt;40000,$N1049&lt;&gt;"",$N1049&gt;40000),(1+NETWORKDAYS.INTL($M1049,$N1049,1,项目参数!$B$2:$B$200))*项目参数!$J$29,"")</f>
        <v/>
      </c>
      <c r="M1049" s="42"/>
      <c r="N1049" s="42"/>
      <c r="O1049" s="61"/>
      <c r="P1049" s="64"/>
      <c r="X1049" s="102" t="b">
        <f t="shared" si="16"/>
        <v>0</v>
      </c>
    </row>
    <row r="1050" spans="1:24">
      <c r="A1050" s="8"/>
      <c r="B1050" s="8"/>
      <c r="C1050" s="8"/>
      <c r="D1050" s="54"/>
      <c r="E1050" s="8"/>
      <c r="F1050" s="8"/>
      <c r="G1050" s="8"/>
      <c r="H1050" s="8"/>
      <c r="I1050" s="120"/>
      <c r="J1050" s="42"/>
      <c r="K1050" s="124" t="str">
        <f>IF(AND($I1050&gt;0,$J1050&lt;&gt;"",$J1050&gt;40000),WORKDAY.INTL($J1050,INT(($I1050+项目参数!$J$29-1)/项目参数!$J$29)-1,1,项目参数!$B$2:$B$200),"")</f>
        <v/>
      </c>
      <c r="L1050" s="125" t="str">
        <f>IF(AND($M1050&lt;&gt;"",$M1050&gt;40000,$N1050&lt;&gt;"",$N1050&gt;40000),(1+NETWORKDAYS.INTL($M1050,$N1050,1,项目参数!$B$2:$B$200))*项目参数!$J$29,"")</f>
        <v/>
      </c>
      <c r="M1050" s="42"/>
      <c r="N1050" s="42"/>
      <c r="O1050" s="61"/>
      <c r="P1050" s="64"/>
      <c r="X1050" s="102" t="b">
        <f t="shared" si="16"/>
        <v>0</v>
      </c>
    </row>
    <row r="1051" spans="1:24">
      <c r="A1051" s="8"/>
      <c r="B1051" s="8"/>
      <c r="C1051" s="8"/>
      <c r="D1051" s="54"/>
      <c r="E1051" s="8"/>
      <c r="F1051" s="8"/>
      <c r="G1051" s="8"/>
      <c r="H1051" s="8"/>
      <c r="I1051" s="120"/>
      <c r="J1051" s="42"/>
      <c r="K1051" s="124" t="str">
        <f>IF(AND($I1051&gt;0,$J1051&lt;&gt;"",$J1051&gt;40000),WORKDAY.INTL($J1051,INT(($I1051+项目参数!$J$29-1)/项目参数!$J$29)-1,1,项目参数!$B$2:$B$200),"")</f>
        <v/>
      </c>
      <c r="L1051" s="125" t="str">
        <f>IF(AND($M1051&lt;&gt;"",$M1051&gt;40000,$N1051&lt;&gt;"",$N1051&gt;40000),(1+NETWORKDAYS.INTL($M1051,$N1051,1,项目参数!$B$2:$B$200))*项目参数!$J$29,"")</f>
        <v/>
      </c>
      <c r="M1051" s="42"/>
      <c r="N1051" s="42"/>
      <c r="O1051" s="61"/>
      <c r="P1051" s="64"/>
      <c r="X1051" s="102" t="b">
        <f t="shared" si="16"/>
        <v>0</v>
      </c>
    </row>
    <row r="1052" spans="1:24">
      <c r="A1052" s="8"/>
      <c r="B1052" s="8"/>
      <c r="C1052" s="8"/>
      <c r="D1052" s="54"/>
      <c r="E1052" s="8"/>
      <c r="F1052" s="8"/>
      <c r="G1052" s="8"/>
      <c r="H1052" s="8"/>
      <c r="I1052" s="120"/>
      <c r="J1052" s="42"/>
      <c r="K1052" s="124" t="str">
        <f>IF(AND($I1052&gt;0,$J1052&lt;&gt;"",$J1052&gt;40000),WORKDAY.INTL($J1052,INT(($I1052+项目参数!$J$29-1)/项目参数!$J$29)-1,1,项目参数!$B$2:$B$200),"")</f>
        <v/>
      </c>
      <c r="L1052" s="125" t="str">
        <f>IF(AND($M1052&lt;&gt;"",$M1052&gt;40000,$N1052&lt;&gt;"",$N1052&gt;40000),(1+NETWORKDAYS.INTL($M1052,$N1052,1,项目参数!$B$2:$B$200))*项目参数!$J$29,"")</f>
        <v/>
      </c>
      <c r="M1052" s="42"/>
      <c r="N1052" s="42"/>
      <c r="O1052" s="61"/>
      <c r="P1052" s="64"/>
      <c r="X1052" s="102" t="b">
        <f t="shared" si="16"/>
        <v>0</v>
      </c>
    </row>
    <row r="1053" spans="1:24">
      <c r="A1053" s="8"/>
      <c r="B1053" s="8"/>
      <c r="C1053" s="8"/>
      <c r="D1053" s="54"/>
      <c r="E1053" s="8"/>
      <c r="F1053" s="8"/>
      <c r="G1053" s="8"/>
      <c r="H1053" s="8"/>
      <c r="I1053" s="120"/>
      <c r="J1053" s="42"/>
      <c r="K1053" s="124" t="str">
        <f>IF(AND($I1053&gt;0,$J1053&lt;&gt;"",$J1053&gt;40000),WORKDAY.INTL($J1053,INT(($I1053+项目参数!$J$29-1)/项目参数!$J$29)-1,1,项目参数!$B$2:$B$200),"")</f>
        <v/>
      </c>
      <c r="L1053" s="125" t="str">
        <f>IF(AND($M1053&lt;&gt;"",$M1053&gt;40000,$N1053&lt;&gt;"",$N1053&gt;40000),(1+NETWORKDAYS.INTL($M1053,$N1053,1,项目参数!$B$2:$B$200))*项目参数!$J$29,"")</f>
        <v/>
      </c>
      <c r="M1053" s="42"/>
      <c r="N1053" s="42"/>
      <c r="O1053" s="61"/>
      <c r="P1053" s="64"/>
      <c r="X1053" s="102" t="b">
        <f t="shared" si="16"/>
        <v>0</v>
      </c>
    </row>
    <row r="1054" spans="1:24">
      <c r="A1054" s="8"/>
      <c r="B1054" s="8"/>
      <c r="C1054" s="8"/>
      <c r="D1054" s="54"/>
      <c r="E1054" s="8"/>
      <c r="F1054" s="8"/>
      <c r="G1054" s="8"/>
      <c r="H1054" s="8"/>
      <c r="I1054" s="120"/>
      <c r="J1054" s="42"/>
      <c r="K1054" s="124" t="str">
        <f>IF(AND($I1054&gt;0,$J1054&lt;&gt;"",$J1054&gt;40000),WORKDAY.INTL($J1054,INT(($I1054+项目参数!$J$29-1)/项目参数!$J$29)-1,1,项目参数!$B$2:$B$200),"")</f>
        <v/>
      </c>
      <c r="L1054" s="125" t="str">
        <f>IF(AND($M1054&lt;&gt;"",$M1054&gt;40000,$N1054&lt;&gt;"",$N1054&gt;40000),(1+NETWORKDAYS.INTL($M1054,$N1054,1,项目参数!$B$2:$B$200))*项目参数!$J$29,"")</f>
        <v/>
      </c>
      <c r="M1054" s="42"/>
      <c r="N1054" s="42"/>
      <c r="O1054" s="61"/>
      <c r="P1054" s="64"/>
      <c r="X1054" s="102" t="b">
        <f t="shared" si="16"/>
        <v>0</v>
      </c>
    </row>
    <row r="1055" spans="1:24">
      <c r="A1055" s="8"/>
      <c r="B1055" s="8"/>
      <c r="C1055" s="8"/>
      <c r="D1055" s="54"/>
      <c r="E1055" s="8"/>
      <c r="F1055" s="8"/>
      <c r="G1055" s="8"/>
      <c r="H1055" s="8"/>
      <c r="I1055" s="120"/>
      <c r="J1055" s="42"/>
      <c r="K1055" s="124" t="str">
        <f>IF(AND($I1055&gt;0,$J1055&lt;&gt;"",$J1055&gt;40000),WORKDAY.INTL($J1055,INT(($I1055+项目参数!$J$29-1)/项目参数!$J$29)-1,1,项目参数!$B$2:$B$200),"")</f>
        <v/>
      </c>
      <c r="L1055" s="125" t="str">
        <f>IF(AND($M1055&lt;&gt;"",$M1055&gt;40000,$N1055&lt;&gt;"",$N1055&gt;40000),(1+NETWORKDAYS.INTL($M1055,$N1055,1,项目参数!$B$2:$B$200))*项目参数!$J$29,"")</f>
        <v/>
      </c>
      <c r="M1055" s="42"/>
      <c r="N1055" s="42"/>
      <c r="O1055" s="61"/>
      <c r="P1055" s="64"/>
      <c r="X1055" s="102" t="b">
        <f t="shared" si="16"/>
        <v>0</v>
      </c>
    </row>
    <row r="1056" spans="1:24">
      <c r="A1056" s="8"/>
      <c r="B1056" s="8"/>
      <c r="C1056" s="8"/>
      <c r="D1056" s="54"/>
      <c r="E1056" s="8"/>
      <c r="F1056" s="8"/>
      <c r="G1056" s="8"/>
      <c r="H1056" s="8"/>
      <c r="I1056" s="120"/>
      <c r="J1056" s="42"/>
      <c r="K1056" s="124" t="str">
        <f>IF(AND($I1056&gt;0,$J1056&lt;&gt;"",$J1056&gt;40000),WORKDAY.INTL($J1056,INT(($I1056+项目参数!$J$29-1)/项目参数!$J$29)-1,1,项目参数!$B$2:$B$200),"")</f>
        <v/>
      </c>
      <c r="L1056" s="125" t="str">
        <f>IF(AND($M1056&lt;&gt;"",$M1056&gt;40000,$N1056&lt;&gt;"",$N1056&gt;40000),(1+NETWORKDAYS.INTL($M1056,$N1056,1,项目参数!$B$2:$B$200))*项目参数!$J$29,"")</f>
        <v/>
      </c>
      <c r="M1056" s="42"/>
      <c r="N1056" s="42"/>
      <c r="O1056" s="61"/>
      <c r="P1056" s="64"/>
      <c r="X1056" s="102" t="b">
        <f t="shared" si="16"/>
        <v>0</v>
      </c>
    </row>
    <row r="1057" spans="1:24">
      <c r="A1057" s="8"/>
      <c r="B1057" s="8"/>
      <c r="C1057" s="8"/>
      <c r="D1057" s="54"/>
      <c r="E1057" s="8"/>
      <c r="F1057" s="8"/>
      <c r="G1057" s="8"/>
      <c r="H1057" s="8"/>
      <c r="I1057" s="120"/>
      <c r="J1057" s="42"/>
      <c r="K1057" s="124" t="str">
        <f>IF(AND($I1057&gt;0,$J1057&lt;&gt;"",$J1057&gt;40000),WORKDAY.INTL($J1057,INT(($I1057+项目参数!$J$29-1)/项目参数!$J$29)-1,1,项目参数!$B$2:$B$200),"")</f>
        <v/>
      </c>
      <c r="L1057" s="125" t="str">
        <f>IF(AND($M1057&lt;&gt;"",$M1057&gt;40000,$N1057&lt;&gt;"",$N1057&gt;40000),(1+NETWORKDAYS.INTL($M1057,$N1057,1,项目参数!$B$2:$B$200))*项目参数!$J$29,"")</f>
        <v/>
      </c>
      <c r="M1057" s="42"/>
      <c r="N1057" s="42"/>
      <c r="O1057" s="61"/>
      <c r="P1057" s="64"/>
      <c r="X1057" s="102" t="b">
        <f t="shared" si="16"/>
        <v>0</v>
      </c>
    </row>
    <row r="1058" spans="1:24">
      <c r="A1058" s="8"/>
      <c r="B1058" s="8"/>
      <c r="C1058" s="8"/>
      <c r="D1058" s="54"/>
      <c r="E1058" s="8"/>
      <c r="F1058" s="8"/>
      <c r="G1058" s="8"/>
      <c r="H1058" s="8"/>
      <c r="I1058" s="120"/>
      <c r="J1058" s="42"/>
      <c r="K1058" s="124" t="str">
        <f>IF(AND($I1058&gt;0,$J1058&lt;&gt;"",$J1058&gt;40000),WORKDAY.INTL($J1058,INT(($I1058+项目参数!$J$29-1)/项目参数!$J$29)-1,1,项目参数!$B$2:$B$200),"")</f>
        <v/>
      </c>
      <c r="L1058" s="125" t="str">
        <f>IF(AND($M1058&lt;&gt;"",$M1058&gt;40000,$N1058&lt;&gt;"",$N1058&gt;40000),(1+NETWORKDAYS.INTL($M1058,$N1058,1,项目参数!$B$2:$B$200))*项目参数!$J$29,"")</f>
        <v/>
      </c>
      <c r="M1058" s="42"/>
      <c r="N1058" s="42"/>
      <c r="O1058" s="61"/>
      <c r="P1058" s="64"/>
      <c r="X1058" s="102" t="b">
        <f t="shared" si="16"/>
        <v>0</v>
      </c>
    </row>
    <row r="1059" spans="1:24">
      <c r="A1059" s="8"/>
      <c r="B1059" s="8"/>
      <c r="C1059" s="8"/>
      <c r="D1059" s="54"/>
      <c r="E1059" s="8"/>
      <c r="F1059" s="8"/>
      <c r="G1059" s="8"/>
      <c r="H1059" s="8"/>
      <c r="I1059" s="120"/>
      <c r="J1059" s="42"/>
      <c r="K1059" s="124" t="str">
        <f>IF(AND($I1059&gt;0,$J1059&lt;&gt;"",$J1059&gt;40000),WORKDAY.INTL($J1059,INT(($I1059+项目参数!$J$29-1)/项目参数!$J$29)-1,1,项目参数!$B$2:$B$200),"")</f>
        <v/>
      </c>
      <c r="L1059" s="125" t="str">
        <f>IF(AND($M1059&lt;&gt;"",$M1059&gt;40000,$N1059&lt;&gt;"",$N1059&gt;40000),(1+NETWORKDAYS.INTL($M1059,$N1059,1,项目参数!$B$2:$B$200))*项目参数!$J$29,"")</f>
        <v/>
      </c>
      <c r="M1059" s="42"/>
      <c r="N1059" s="42"/>
      <c r="O1059" s="61"/>
      <c r="P1059" s="64"/>
      <c r="X1059" s="102" t="b">
        <f t="shared" si="16"/>
        <v>0</v>
      </c>
    </row>
    <row r="1060" spans="1:24">
      <c r="A1060" s="8"/>
      <c r="B1060" s="8"/>
      <c r="C1060" s="8"/>
      <c r="D1060" s="54"/>
      <c r="E1060" s="8"/>
      <c r="F1060" s="8"/>
      <c r="G1060" s="8"/>
      <c r="H1060" s="8"/>
      <c r="I1060" s="120"/>
      <c r="J1060" s="42"/>
      <c r="K1060" s="124" t="str">
        <f>IF(AND($I1060&gt;0,$J1060&lt;&gt;"",$J1060&gt;40000),WORKDAY.INTL($J1060,INT(($I1060+项目参数!$J$29-1)/项目参数!$J$29)-1,1,项目参数!$B$2:$B$200),"")</f>
        <v/>
      </c>
      <c r="L1060" s="125" t="str">
        <f>IF(AND($M1060&lt;&gt;"",$M1060&gt;40000,$N1060&lt;&gt;"",$N1060&gt;40000),(1+NETWORKDAYS.INTL($M1060,$N1060,1,项目参数!$B$2:$B$200))*项目参数!$J$29,"")</f>
        <v/>
      </c>
      <c r="M1060" s="42"/>
      <c r="N1060" s="42"/>
      <c r="O1060" s="61"/>
      <c r="P1060" s="64"/>
      <c r="X1060" s="102" t="b">
        <f t="shared" si="16"/>
        <v>0</v>
      </c>
    </row>
    <row r="1061" spans="1:24">
      <c r="A1061" s="8"/>
      <c r="B1061" s="8"/>
      <c r="C1061" s="8"/>
      <c r="D1061" s="54"/>
      <c r="E1061" s="8"/>
      <c r="F1061" s="8"/>
      <c r="G1061" s="8"/>
      <c r="H1061" s="8"/>
      <c r="I1061" s="120"/>
      <c r="J1061" s="42"/>
      <c r="K1061" s="124" t="str">
        <f>IF(AND($I1061&gt;0,$J1061&lt;&gt;"",$J1061&gt;40000),WORKDAY.INTL($J1061,INT(($I1061+项目参数!$J$29-1)/项目参数!$J$29)-1,1,项目参数!$B$2:$B$200),"")</f>
        <v/>
      </c>
      <c r="L1061" s="125" t="str">
        <f>IF(AND($M1061&lt;&gt;"",$M1061&gt;40000,$N1061&lt;&gt;"",$N1061&gt;40000),(1+NETWORKDAYS.INTL($M1061,$N1061,1,项目参数!$B$2:$B$200))*项目参数!$J$29,"")</f>
        <v/>
      </c>
      <c r="M1061" s="42"/>
      <c r="N1061" s="42"/>
      <c r="O1061" s="61"/>
      <c r="P1061" s="64"/>
      <c r="X1061" s="102" t="b">
        <f t="shared" si="16"/>
        <v>0</v>
      </c>
    </row>
    <row r="1062" spans="1:24">
      <c r="A1062" s="8"/>
      <c r="B1062" s="8"/>
      <c r="C1062" s="8"/>
      <c r="D1062" s="54"/>
      <c r="E1062" s="8"/>
      <c r="F1062" s="8"/>
      <c r="G1062" s="8"/>
      <c r="H1062" s="8"/>
      <c r="I1062" s="120"/>
      <c r="J1062" s="42"/>
      <c r="K1062" s="124" t="str">
        <f>IF(AND($I1062&gt;0,$J1062&lt;&gt;"",$J1062&gt;40000),WORKDAY.INTL($J1062,INT(($I1062+项目参数!$J$29-1)/项目参数!$J$29)-1,1,项目参数!$B$2:$B$200),"")</f>
        <v/>
      </c>
      <c r="L1062" s="125" t="str">
        <f>IF(AND($M1062&lt;&gt;"",$M1062&gt;40000,$N1062&lt;&gt;"",$N1062&gt;40000),(1+NETWORKDAYS.INTL($M1062,$N1062,1,项目参数!$B$2:$B$200))*项目参数!$J$29,"")</f>
        <v/>
      </c>
      <c r="M1062" s="42"/>
      <c r="N1062" s="42"/>
      <c r="O1062" s="61"/>
      <c r="P1062" s="64"/>
      <c r="X1062" s="102" t="b">
        <f t="shared" si="16"/>
        <v>0</v>
      </c>
    </row>
    <row r="1063" spans="1:24">
      <c r="A1063" s="8"/>
      <c r="B1063" s="8"/>
      <c r="C1063" s="8"/>
      <c r="D1063" s="54"/>
      <c r="E1063" s="8"/>
      <c r="F1063" s="8"/>
      <c r="G1063" s="8"/>
      <c r="H1063" s="8"/>
      <c r="I1063" s="120"/>
      <c r="J1063" s="42"/>
      <c r="K1063" s="124" t="str">
        <f>IF(AND($I1063&gt;0,$J1063&lt;&gt;"",$J1063&gt;40000),WORKDAY.INTL($J1063,INT(($I1063+项目参数!$J$29-1)/项目参数!$J$29)-1,1,项目参数!$B$2:$B$200),"")</f>
        <v/>
      </c>
      <c r="L1063" s="125" t="str">
        <f>IF(AND($M1063&lt;&gt;"",$M1063&gt;40000,$N1063&lt;&gt;"",$N1063&gt;40000),(1+NETWORKDAYS.INTL($M1063,$N1063,1,项目参数!$B$2:$B$200))*项目参数!$J$29,"")</f>
        <v/>
      </c>
      <c r="M1063" s="42"/>
      <c r="N1063" s="42"/>
      <c r="O1063" s="61"/>
      <c r="P1063" s="64"/>
      <c r="X1063" s="102" t="b">
        <f t="shared" si="16"/>
        <v>0</v>
      </c>
    </row>
    <row r="1064" spans="1:24">
      <c r="A1064" s="8"/>
      <c r="B1064" s="8"/>
      <c r="C1064" s="8"/>
      <c r="D1064" s="54"/>
      <c r="E1064" s="8"/>
      <c r="F1064" s="8"/>
      <c r="G1064" s="8"/>
      <c r="H1064" s="8"/>
      <c r="I1064" s="120"/>
      <c r="J1064" s="42"/>
      <c r="K1064" s="124" t="str">
        <f>IF(AND($I1064&gt;0,$J1064&lt;&gt;"",$J1064&gt;40000),WORKDAY.INTL($J1064,INT(($I1064+项目参数!$J$29-1)/项目参数!$J$29)-1,1,项目参数!$B$2:$B$200),"")</f>
        <v/>
      </c>
      <c r="L1064" s="125" t="str">
        <f>IF(AND($M1064&lt;&gt;"",$M1064&gt;40000,$N1064&lt;&gt;"",$N1064&gt;40000),(1+NETWORKDAYS.INTL($M1064,$N1064,1,项目参数!$B$2:$B$200))*项目参数!$J$29,"")</f>
        <v/>
      </c>
      <c r="M1064" s="42"/>
      <c r="N1064" s="42"/>
      <c r="O1064" s="61"/>
      <c r="P1064" s="64"/>
      <c r="X1064" s="102" t="b">
        <f t="shared" si="16"/>
        <v>0</v>
      </c>
    </row>
    <row r="1065" spans="1:24">
      <c r="A1065" s="8"/>
      <c r="B1065" s="8"/>
      <c r="C1065" s="8"/>
      <c r="D1065" s="54"/>
      <c r="E1065" s="8"/>
      <c r="F1065" s="8"/>
      <c r="G1065" s="8"/>
      <c r="H1065" s="8"/>
      <c r="I1065" s="120"/>
      <c r="J1065" s="42"/>
      <c r="K1065" s="124" t="str">
        <f>IF(AND($I1065&gt;0,$J1065&lt;&gt;"",$J1065&gt;40000),WORKDAY.INTL($J1065,INT(($I1065+项目参数!$J$29-1)/项目参数!$J$29)-1,1,项目参数!$B$2:$B$200),"")</f>
        <v/>
      </c>
      <c r="L1065" s="125" t="str">
        <f>IF(AND($M1065&lt;&gt;"",$M1065&gt;40000,$N1065&lt;&gt;"",$N1065&gt;40000),(1+NETWORKDAYS.INTL($M1065,$N1065,1,项目参数!$B$2:$B$200))*项目参数!$J$29,"")</f>
        <v/>
      </c>
      <c r="M1065" s="42"/>
      <c r="N1065" s="42"/>
      <c r="O1065" s="61"/>
      <c r="P1065" s="64"/>
      <c r="X1065" s="102" t="b">
        <f t="shared" si="16"/>
        <v>0</v>
      </c>
    </row>
    <row r="1066" spans="1:24">
      <c r="A1066" s="8"/>
      <c r="B1066" s="8"/>
      <c r="C1066" s="8"/>
      <c r="D1066" s="54"/>
      <c r="E1066" s="8"/>
      <c r="F1066" s="8"/>
      <c r="G1066" s="8"/>
      <c r="H1066" s="8"/>
      <c r="I1066" s="120"/>
      <c r="J1066" s="42"/>
      <c r="K1066" s="124" t="str">
        <f>IF(AND($I1066&gt;0,$J1066&lt;&gt;"",$J1066&gt;40000),WORKDAY.INTL($J1066,INT(($I1066+项目参数!$J$29-1)/项目参数!$J$29)-1,1,项目参数!$B$2:$B$200),"")</f>
        <v/>
      </c>
      <c r="L1066" s="125" t="str">
        <f>IF(AND($M1066&lt;&gt;"",$M1066&gt;40000,$N1066&lt;&gt;"",$N1066&gt;40000),(1+NETWORKDAYS.INTL($M1066,$N1066,1,项目参数!$B$2:$B$200))*项目参数!$J$29,"")</f>
        <v/>
      </c>
      <c r="M1066" s="42"/>
      <c r="N1066" s="42"/>
      <c r="O1066" s="61"/>
      <c r="P1066" s="64"/>
      <c r="X1066" s="102" t="b">
        <f t="shared" si="16"/>
        <v>0</v>
      </c>
    </row>
    <row r="1067" spans="1:24">
      <c r="A1067" s="8"/>
      <c r="B1067" s="8"/>
      <c r="C1067" s="8"/>
      <c r="D1067" s="54"/>
      <c r="E1067" s="8"/>
      <c r="F1067" s="8"/>
      <c r="G1067" s="8"/>
      <c r="H1067" s="8"/>
      <c r="I1067" s="120"/>
      <c r="J1067" s="42"/>
      <c r="K1067" s="124" t="str">
        <f>IF(AND($I1067&gt;0,$J1067&lt;&gt;"",$J1067&gt;40000),WORKDAY.INTL($J1067,INT(($I1067+项目参数!$J$29-1)/项目参数!$J$29)-1,1,项目参数!$B$2:$B$200),"")</f>
        <v/>
      </c>
      <c r="L1067" s="125" t="str">
        <f>IF(AND($M1067&lt;&gt;"",$M1067&gt;40000,$N1067&lt;&gt;"",$N1067&gt;40000),(1+NETWORKDAYS.INTL($M1067,$N1067,1,项目参数!$B$2:$B$200))*项目参数!$J$29,"")</f>
        <v/>
      </c>
      <c r="M1067" s="42"/>
      <c r="N1067" s="42"/>
      <c r="O1067" s="61"/>
      <c r="P1067" s="64"/>
      <c r="X1067" s="102" t="b">
        <f t="shared" si="16"/>
        <v>0</v>
      </c>
    </row>
    <row r="1068" spans="1:24">
      <c r="A1068" s="8"/>
      <c r="B1068" s="8"/>
      <c r="C1068" s="8"/>
      <c r="D1068" s="54"/>
      <c r="E1068" s="8"/>
      <c r="F1068" s="8"/>
      <c r="G1068" s="8"/>
      <c r="H1068" s="8"/>
      <c r="I1068" s="120"/>
      <c r="J1068" s="42"/>
      <c r="K1068" s="124" t="str">
        <f>IF(AND($I1068&gt;0,$J1068&lt;&gt;"",$J1068&gt;40000),WORKDAY.INTL($J1068,INT(($I1068+项目参数!$J$29-1)/项目参数!$J$29)-1,1,项目参数!$B$2:$B$200),"")</f>
        <v/>
      </c>
      <c r="L1068" s="125" t="str">
        <f>IF(AND($M1068&lt;&gt;"",$M1068&gt;40000,$N1068&lt;&gt;"",$N1068&gt;40000),(1+NETWORKDAYS.INTL($M1068,$N1068,1,项目参数!$B$2:$B$200))*项目参数!$J$29,"")</f>
        <v/>
      </c>
      <c r="M1068" s="42"/>
      <c r="N1068" s="42"/>
      <c r="O1068" s="61"/>
      <c r="P1068" s="64"/>
      <c r="X1068" s="102" t="b">
        <f t="shared" si="16"/>
        <v>0</v>
      </c>
    </row>
    <row r="1069" spans="1:24">
      <c r="A1069" s="8"/>
      <c r="B1069" s="8"/>
      <c r="C1069" s="8"/>
      <c r="D1069" s="54"/>
      <c r="E1069" s="8"/>
      <c r="F1069" s="8"/>
      <c r="G1069" s="8"/>
      <c r="H1069" s="8"/>
      <c r="I1069" s="120"/>
      <c r="J1069" s="42"/>
      <c r="K1069" s="124" t="str">
        <f>IF(AND($I1069&gt;0,$J1069&lt;&gt;"",$J1069&gt;40000),WORKDAY.INTL($J1069,INT(($I1069+项目参数!$J$29-1)/项目参数!$J$29)-1,1,项目参数!$B$2:$B$200),"")</f>
        <v/>
      </c>
      <c r="L1069" s="125" t="str">
        <f>IF(AND($M1069&lt;&gt;"",$M1069&gt;40000,$N1069&lt;&gt;"",$N1069&gt;40000),(1+NETWORKDAYS.INTL($M1069,$N1069,1,项目参数!$B$2:$B$200))*项目参数!$J$29,"")</f>
        <v/>
      </c>
      <c r="M1069" s="42"/>
      <c r="N1069" s="42"/>
      <c r="O1069" s="61"/>
      <c r="P1069" s="64"/>
      <c r="X1069" s="102" t="b">
        <f t="shared" si="16"/>
        <v>0</v>
      </c>
    </row>
    <row r="1070" spans="1:24">
      <c r="A1070" s="8"/>
      <c r="B1070" s="8"/>
      <c r="C1070" s="8"/>
      <c r="D1070" s="54"/>
      <c r="E1070" s="8"/>
      <c r="F1070" s="8"/>
      <c r="G1070" s="8"/>
      <c r="H1070" s="8"/>
      <c r="I1070" s="120"/>
      <c r="J1070" s="42"/>
      <c r="K1070" s="124" t="str">
        <f>IF(AND($I1070&gt;0,$J1070&lt;&gt;"",$J1070&gt;40000),WORKDAY.INTL($J1070,INT(($I1070+项目参数!$J$29-1)/项目参数!$J$29)-1,1,项目参数!$B$2:$B$200),"")</f>
        <v/>
      </c>
      <c r="L1070" s="125" t="str">
        <f>IF(AND($M1070&lt;&gt;"",$M1070&gt;40000,$N1070&lt;&gt;"",$N1070&gt;40000),(1+NETWORKDAYS.INTL($M1070,$N1070,1,项目参数!$B$2:$B$200))*项目参数!$J$29,"")</f>
        <v/>
      </c>
      <c r="M1070" s="42"/>
      <c r="N1070" s="42"/>
      <c r="O1070" s="61"/>
      <c r="P1070" s="64"/>
      <c r="X1070" s="102" t="b">
        <f t="shared" si="16"/>
        <v>0</v>
      </c>
    </row>
    <row r="1071" spans="1:24">
      <c r="A1071" s="8"/>
      <c r="B1071" s="8"/>
      <c r="C1071" s="8"/>
      <c r="D1071" s="54"/>
      <c r="E1071" s="8"/>
      <c r="F1071" s="8"/>
      <c r="G1071" s="8"/>
      <c r="H1071" s="8"/>
      <c r="I1071" s="120"/>
      <c r="J1071" s="42"/>
      <c r="K1071" s="124" t="str">
        <f>IF(AND($I1071&gt;0,$J1071&lt;&gt;"",$J1071&gt;40000),WORKDAY.INTL($J1071,INT(($I1071+项目参数!$J$29-1)/项目参数!$J$29)-1,1,项目参数!$B$2:$B$200),"")</f>
        <v/>
      </c>
      <c r="L1071" s="125" t="str">
        <f>IF(AND($M1071&lt;&gt;"",$M1071&gt;40000,$N1071&lt;&gt;"",$N1071&gt;40000),(1+NETWORKDAYS.INTL($M1071,$N1071,1,项目参数!$B$2:$B$200))*项目参数!$J$29,"")</f>
        <v/>
      </c>
      <c r="M1071" s="42"/>
      <c r="N1071" s="42"/>
      <c r="O1071" s="61"/>
      <c r="P1071" s="64"/>
      <c r="X1071" s="102" t="b">
        <f t="shared" si="16"/>
        <v>0</v>
      </c>
    </row>
    <row r="1072" spans="1:24">
      <c r="A1072" s="8"/>
      <c r="B1072" s="8"/>
      <c r="C1072" s="8"/>
      <c r="D1072" s="54"/>
      <c r="E1072" s="8"/>
      <c r="F1072" s="8"/>
      <c r="G1072" s="8"/>
      <c r="H1072" s="8"/>
      <c r="I1072" s="120"/>
      <c r="J1072" s="42"/>
      <c r="K1072" s="124" t="str">
        <f>IF(AND($I1072&gt;0,$J1072&lt;&gt;"",$J1072&gt;40000),WORKDAY.INTL($J1072,INT(($I1072+项目参数!$J$29-1)/项目参数!$J$29)-1,1,项目参数!$B$2:$B$200),"")</f>
        <v/>
      </c>
      <c r="L1072" s="125" t="str">
        <f>IF(AND($M1072&lt;&gt;"",$M1072&gt;40000,$N1072&lt;&gt;"",$N1072&gt;40000),(1+NETWORKDAYS.INTL($M1072,$N1072,1,项目参数!$B$2:$B$200))*项目参数!$J$29,"")</f>
        <v/>
      </c>
      <c r="M1072" s="42"/>
      <c r="N1072" s="42"/>
      <c r="O1072" s="61"/>
      <c r="P1072" s="64"/>
      <c r="X1072" s="102" t="b">
        <f t="shared" si="16"/>
        <v>0</v>
      </c>
    </row>
    <row r="1073" spans="1:24">
      <c r="A1073" s="8"/>
      <c r="B1073" s="8"/>
      <c r="C1073" s="8"/>
      <c r="D1073" s="54"/>
      <c r="E1073" s="8"/>
      <c r="F1073" s="8"/>
      <c r="G1073" s="8"/>
      <c r="H1073" s="8"/>
      <c r="I1073" s="120"/>
      <c r="J1073" s="42"/>
      <c r="K1073" s="124" t="str">
        <f>IF(AND($I1073&gt;0,$J1073&lt;&gt;"",$J1073&gt;40000),WORKDAY.INTL($J1073,INT(($I1073+项目参数!$J$29-1)/项目参数!$J$29)-1,1,项目参数!$B$2:$B$200),"")</f>
        <v/>
      </c>
      <c r="L1073" s="125" t="str">
        <f>IF(AND($M1073&lt;&gt;"",$M1073&gt;40000,$N1073&lt;&gt;"",$N1073&gt;40000),(1+NETWORKDAYS.INTL($M1073,$N1073,1,项目参数!$B$2:$B$200))*项目参数!$J$29,"")</f>
        <v/>
      </c>
      <c r="M1073" s="42"/>
      <c r="N1073" s="42"/>
      <c r="O1073" s="61"/>
      <c r="P1073" s="64"/>
      <c r="X1073" s="102" t="b">
        <f t="shared" si="16"/>
        <v>0</v>
      </c>
    </row>
    <row r="1074" spans="1:24">
      <c r="A1074" s="8"/>
      <c r="B1074" s="8"/>
      <c r="C1074" s="8"/>
      <c r="D1074" s="54"/>
      <c r="E1074" s="8"/>
      <c r="F1074" s="8"/>
      <c r="G1074" s="8"/>
      <c r="H1074" s="8"/>
      <c r="I1074" s="120"/>
      <c r="J1074" s="42"/>
      <c r="K1074" s="124" t="str">
        <f>IF(AND($I1074&gt;0,$J1074&lt;&gt;"",$J1074&gt;40000),WORKDAY.INTL($J1074,INT(($I1074+项目参数!$J$29-1)/项目参数!$J$29)-1,1,项目参数!$B$2:$B$200),"")</f>
        <v/>
      </c>
      <c r="L1074" s="125" t="str">
        <f>IF(AND($M1074&lt;&gt;"",$M1074&gt;40000,$N1074&lt;&gt;"",$N1074&gt;40000),(1+NETWORKDAYS.INTL($M1074,$N1074,1,项目参数!$B$2:$B$200))*项目参数!$J$29,"")</f>
        <v/>
      </c>
      <c r="M1074" s="42"/>
      <c r="N1074" s="42"/>
      <c r="O1074" s="61"/>
      <c r="P1074" s="64"/>
      <c r="X1074" s="102" t="b">
        <f t="shared" si="16"/>
        <v>0</v>
      </c>
    </row>
    <row r="1075" spans="1:24">
      <c r="A1075" s="8"/>
      <c r="B1075" s="8"/>
      <c r="C1075" s="8"/>
      <c r="D1075" s="54"/>
      <c r="E1075" s="8"/>
      <c r="F1075" s="8"/>
      <c r="G1075" s="8"/>
      <c r="H1075" s="8"/>
      <c r="I1075" s="120"/>
      <c r="J1075" s="42"/>
      <c r="K1075" s="124" t="str">
        <f>IF(AND($I1075&gt;0,$J1075&lt;&gt;"",$J1075&gt;40000),WORKDAY.INTL($J1075,INT(($I1075+项目参数!$J$29-1)/项目参数!$J$29)-1,1,项目参数!$B$2:$B$200),"")</f>
        <v/>
      </c>
      <c r="L1075" s="125" t="str">
        <f>IF(AND($M1075&lt;&gt;"",$M1075&gt;40000,$N1075&lt;&gt;"",$N1075&gt;40000),(1+NETWORKDAYS.INTL($M1075,$N1075,1,项目参数!$B$2:$B$200))*项目参数!$J$29,"")</f>
        <v/>
      </c>
      <c r="M1075" s="42"/>
      <c r="N1075" s="42"/>
      <c r="O1075" s="61"/>
      <c r="P1075" s="64"/>
      <c r="X1075" s="102" t="b">
        <f t="shared" si="16"/>
        <v>0</v>
      </c>
    </row>
    <row r="1076" spans="1:24">
      <c r="A1076" s="8"/>
      <c r="B1076" s="8"/>
      <c r="C1076" s="8"/>
      <c r="D1076" s="54"/>
      <c r="E1076" s="8"/>
      <c r="F1076" s="8"/>
      <c r="G1076" s="8"/>
      <c r="H1076" s="8"/>
      <c r="I1076" s="120"/>
      <c r="J1076" s="42"/>
      <c r="K1076" s="124" t="str">
        <f>IF(AND($I1076&gt;0,$J1076&lt;&gt;"",$J1076&gt;40000),WORKDAY.INTL($J1076,INT(($I1076+项目参数!$J$29-1)/项目参数!$J$29)-1,1,项目参数!$B$2:$B$200),"")</f>
        <v/>
      </c>
      <c r="L1076" s="125" t="str">
        <f>IF(AND($M1076&lt;&gt;"",$M1076&gt;40000,$N1076&lt;&gt;"",$N1076&gt;40000),(1+NETWORKDAYS.INTL($M1076,$N1076,1,项目参数!$B$2:$B$200))*项目参数!$J$29,"")</f>
        <v/>
      </c>
      <c r="M1076" s="42"/>
      <c r="N1076" s="42"/>
      <c r="O1076" s="61"/>
      <c r="P1076" s="64"/>
      <c r="X1076" s="102" t="b">
        <f t="shared" si="16"/>
        <v>0</v>
      </c>
    </row>
    <row r="1077" spans="1:24">
      <c r="A1077" s="8"/>
      <c r="B1077" s="8"/>
      <c r="C1077" s="8"/>
      <c r="D1077" s="54"/>
      <c r="E1077" s="8"/>
      <c r="F1077" s="8"/>
      <c r="G1077" s="8"/>
      <c r="H1077" s="8"/>
      <c r="I1077" s="120"/>
      <c r="J1077" s="42"/>
      <c r="K1077" s="124" t="str">
        <f>IF(AND($I1077&gt;0,$J1077&lt;&gt;"",$J1077&gt;40000),WORKDAY.INTL($J1077,INT(($I1077+项目参数!$J$29-1)/项目参数!$J$29)-1,1,项目参数!$B$2:$B$200),"")</f>
        <v/>
      </c>
      <c r="L1077" s="125" t="str">
        <f>IF(AND($M1077&lt;&gt;"",$M1077&gt;40000,$N1077&lt;&gt;"",$N1077&gt;40000),(1+NETWORKDAYS.INTL($M1077,$N1077,1,项目参数!$B$2:$B$200))*项目参数!$J$29,"")</f>
        <v/>
      </c>
      <c r="M1077" s="42"/>
      <c r="N1077" s="42"/>
      <c r="O1077" s="61"/>
      <c r="P1077" s="64"/>
      <c r="X1077" s="102" t="b">
        <f t="shared" si="16"/>
        <v>0</v>
      </c>
    </row>
    <row r="1078" spans="1:24">
      <c r="A1078" s="8"/>
      <c r="B1078" s="8"/>
      <c r="C1078" s="8"/>
      <c r="D1078" s="54"/>
      <c r="E1078" s="8"/>
      <c r="F1078" s="8"/>
      <c r="G1078" s="8"/>
      <c r="H1078" s="8"/>
      <c r="I1078" s="120"/>
      <c r="J1078" s="42"/>
      <c r="K1078" s="124" t="str">
        <f>IF(AND($I1078&gt;0,$J1078&lt;&gt;"",$J1078&gt;40000),WORKDAY.INTL($J1078,INT(($I1078+项目参数!$J$29-1)/项目参数!$J$29)-1,1,项目参数!$B$2:$B$200),"")</f>
        <v/>
      </c>
      <c r="L1078" s="125" t="str">
        <f>IF(AND($M1078&lt;&gt;"",$M1078&gt;40000,$N1078&lt;&gt;"",$N1078&gt;40000),(1+NETWORKDAYS.INTL($M1078,$N1078,1,项目参数!$B$2:$B$200))*项目参数!$J$29,"")</f>
        <v/>
      </c>
      <c r="M1078" s="42"/>
      <c r="N1078" s="42"/>
      <c r="O1078" s="61"/>
      <c r="P1078" s="64"/>
      <c r="X1078" s="102" t="b">
        <f t="shared" si="16"/>
        <v>0</v>
      </c>
    </row>
    <row r="1079" spans="1:24">
      <c r="A1079" s="8"/>
      <c r="B1079" s="8"/>
      <c r="C1079" s="8"/>
      <c r="D1079" s="54"/>
      <c r="E1079" s="8"/>
      <c r="F1079" s="8"/>
      <c r="G1079" s="8"/>
      <c r="H1079" s="8"/>
      <c r="I1079" s="120"/>
      <c r="J1079" s="42"/>
      <c r="K1079" s="124" t="str">
        <f>IF(AND($I1079&gt;0,$J1079&lt;&gt;"",$J1079&gt;40000),WORKDAY.INTL($J1079,INT(($I1079+项目参数!$J$29-1)/项目参数!$J$29)-1,1,项目参数!$B$2:$B$200),"")</f>
        <v/>
      </c>
      <c r="L1079" s="125" t="str">
        <f>IF(AND($M1079&lt;&gt;"",$M1079&gt;40000,$N1079&lt;&gt;"",$N1079&gt;40000),(1+NETWORKDAYS.INTL($M1079,$N1079,1,项目参数!$B$2:$B$200))*项目参数!$J$29,"")</f>
        <v/>
      </c>
      <c r="M1079" s="42"/>
      <c r="N1079" s="42"/>
      <c r="O1079" s="61"/>
      <c r="P1079" s="64"/>
      <c r="X1079" s="102" t="b">
        <f t="shared" si="16"/>
        <v>0</v>
      </c>
    </row>
    <row r="1080" spans="1:24">
      <c r="A1080" s="8"/>
      <c r="B1080" s="8"/>
      <c r="C1080" s="8"/>
      <c r="D1080" s="54"/>
      <c r="E1080" s="8"/>
      <c r="F1080" s="8"/>
      <c r="G1080" s="8"/>
      <c r="H1080" s="8"/>
      <c r="I1080" s="120"/>
      <c r="J1080" s="42"/>
      <c r="K1080" s="124" t="str">
        <f>IF(AND($I1080&gt;0,$J1080&lt;&gt;"",$J1080&gt;40000),WORKDAY.INTL($J1080,INT(($I1080+项目参数!$J$29-1)/项目参数!$J$29)-1,1,项目参数!$B$2:$B$200),"")</f>
        <v/>
      </c>
      <c r="L1080" s="125" t="str">
        <f>IF(AND($M1080&lt;&gt;"",$M1080&gt;40000,$N1080&lt;&gt;"",$N1080&gt;40000),(1+NETWORKDAYS.INTL($M1080,$N1080,1,项目参数!$B$2:$B$200))*项目参数!$J$29,"")</f>
        <v/>
      </c>
      <c r="M1080" s="42"/>
      <c r="N1080" s="42"/>
      <c r="O1080" s="61"/>
      <c r="P1080" s="64"/>
      <c r="X1080" s="102" t="b">
        <f t="shared" si="16"/>
        <v>0</v>
      </c>
    </row>
    <row r="1081" spans="1:24">
      <c r="A1081" s="8"/>
      <c r="B1081" s="8"/>
      <c r="C1081" s="8"/>
      <c r="D1081" s="54"/>
      <c r="E1081" s="8"/>
      <c r="F1081" s="8"/>
      <c r="G1081" s="8"/>
      <c r="H1081" s="8"/>
      <c r="I1081" s="120"/>
      <c r="J1081" s="42"/>
      <c r="K1081" s="124" t="str">
        <f>IF(AND($I1081&gt;0,$J1081&lt;&gt;"",$J1081&gt;40000),WORKDAY.INTL($J1081,INT(($I1081+项目参数!$J$29-1)/项目参数!$J$29)-1,1,项目参数!$B$2:$B$200),"")</f>
        <v/>
      </c>
      <c r="L1081" s="125" t="str">
        <f>IF(AND($M1081&lt;&gt;"",$M1081&gt;40000,$N1081&lt;&gt;"",$N1081&gt;40000),(1+NETWORKDAYS.INTL($M1081,$N1081,1,项目参数!$B$2:$B$200))*项目参数!$J$29,"")</f>
        <v/>
      </c>
      <c r="M1081" s="42"/>
      <c r="N1081" s="42"/>
      <c r="O1081" s="61"/>
      <c r="P1081" s="64"/>
      <c r="X1081" s="102" t="b">
        <f t="shared" si="16"/>
        <v>0</v>
      </c>
    </row>
    <row r="1082" spans="1:24">
      <c r="A1082" s="8"/>
      <c r="B1082" s="8"/>
      <c r="C1082" s="8"/>
      <c r="D1082" s="54"/>
      <c r="E1082" s="8"/>
      <c r="F1082" s="8"/>
      <c r="G1082" s="8"/>
      <c r="H1082" s="8"/>
      <c r="I1082" s="120"/>
      <c r="J1082" s="42"/>
      <c r="K1082" s="124" t="str">
        <f>IF(AND($I1082&gt;0,$J1082&lt;&gt;"",$J1082&gt;40000),WORKDAY.INTL($J1082,INT(($I1082+项目参数!$J$29-1)/项目参数!$J$29)-1,1,项目参数!$B$2:$B$200),"")</f>
        <v/>
      </c>
      <c r="L1082" s="125" t="str">
        <f>IF(AND($M1082&lt;&gt;"",$M1082&gt;40000,$N1082&lt;&gt;"",$N1082&gt;40000),(1+NETWORKDAYS.INTL($M1082,$N1082,1,项目参数!$B$2:$B$200))*项目参数!$J$29,"")</f>
        <v/>
      </c>
      <c r="M1082" s="42"/>
      <c r="N1082" s="42"/>
      <c r="O1082" s="61"/>
      <c r="P1082" s="64"/>
      <c r="X1082" s="102" t="b">
        <f t="shared" si="16"/>
        <v>0</v>
      </c>
    </row>
    <row r="1083" spans="1:24">
      <c r="A1083" s="8"/>
      <c r="B1083" s="8"/>
      <c r="C1083" s="8"/>
      <c r="D1083" s="54"/>
      <c r="E1083" s="8"/>
      <c r="F1083" s="8"/>
      <c r="G1083" s="8"/>
      <c r="H1083" s="8"/>
      <c r="I1083" s="120"/>
      <c r="J1083" s="42"/>
      <c r="K1083" s="124" t="str">
        <f>IF(AND($I1083&gt;0,$J1083&lt;&gt;"",$J1083&gt;40000),WORKDAY.INTL($J1083,INT(($I1083+项目参数!$J$29-1)/项目参数!$J$29)-1,1,项目参数!$B$2:$B$200),"")</f>
        <v/>
      </c>
      <c r="L1083" s="125" t="str">
        <f>IF(AND($M1083&lt;&gt;"",$M1083&gt;40000,$N1083&lt;&gt;"",$N1083&gt;40000),(1+NETWORKDAYS.INTL($M1083,$N1083,1,项目参数!$B$2:$B$200))*项目参数!$J$29,"")</f>
        <v/>
      </c>
      <c r="M1083" s="42"/>
      <c r="N1083" s="42"/>
      <c r="O1083" s="61"/>
      <c r="P1083" s="64"/>
      <c r="X1083" s="102" t="b">
        <f t="shared" si="16"/>
        <v>0</v>
      </c>
    </row>
    <row r="1084" spans="1:24">
      <c r="A1084" s="8"/>
      <c r="B1084" s="8"/>
      <c r="C1084" s="8"/>
      <c r="D1084" s="54"/>
      <c r="E1084" s="8"/>
      <c r="F1084" s="8"/>
      <c r="G1084" s="8"/>
      <c r="H1084" s="8"/>
      <c r="I1084" s="120"/>
      <c r="J1084" s="42"/>
      <c r="K1084" s="124" t="str">
        <f>IF(AND($I1084&gt;0,$J1084&lt;&gt;"",$J1084&gt;40000),WORKDAY.INTL($J1084,INT(($I1084+项目参数!$J$29-1)/项目参数!$J$29)-1,1,项目参数!$B$2:$B$200),"")</f>
        <v/>
      </c>
      <c r="L1084" s="125" t="str">
        <f>IF(AND($M1084&lt;&gt;"",$M1084&gt;40000,$N1084&lt;&gt;"",$N1084&gt;40000),(1+NETWORKDAYS.INTL($M1084,$N1084,1,项目参数!$B$2:$B$200))*项目参数!$J$29,"")</f>
        <v/>
      </c>
      <c r="M1084" s="42"/>
      <c r="N1084" s="42"/>
      <c r="O1084" s="61"/>
      <c r="P1084" s="64"/>
      <c r="X1084" s="102" t="b">
        <f t="shared" si="16"/>
        <v>0</v>
      </c>
    </row>
    <row r="1085" spans="1:24">
      <c r="A1085" s="8"/>
      <c r="B1085" s="8"/>
      <c r="C1085" s="8"/>
      <c r="D1085" s="54"/>
      <c r="E1085" s="8"/>
      <c r="F1085" s="8"/>
      <c r="G1085" s="8"/>
      <c r="H1085" s="8"/>
      <c r="I1085" s="120"/>
      <c r="J1085" s="42"/>
      <c r="K1085" s="124" t="str">
        <f>IF(AND($I1085&gt;0,$J1085&lt;&gt;"",$J1085&gt;40000),WORKDAY.INTL($J1085,INT(($I1085+项目参数!$J$29-1)/项目参数!$J$29)-1,1,项目参数!$B$2:$B$200),"")</f>
        <v/>
      </c>
      <c r="L1085" s="125" t="str">
        <f>IF(AND($M1085&lt;&gt;"",$M1085&gt;40000,$N1085&lt;&gt;"",$N1085&gt;40000),(1+NETWORKDAYS.INTL($M1085,$N1085,1,项目参数!$B$2:$B$200))*项目参数!$J$29,"")</f>
        <v/>
      </c>
      <c r="M1085" s="42"/>
      <c r="N1085" s="42"/>
      <c r="O1085" s="61"/>
      <c r="P1085" s="64"/>
      <c r="X1085" s="102" t="b">
        <f t="shared" si="16"/>
        <v>0</v>
      </c>
    </row>
    <row r="1086" spans="1:24">
      <c r="A1086" s="8"/>
      <c r="B1086" s="8"/>
      <c r="C1086" s="8"/>
      <c r="D1086" s="54"/>
      <c r="E1086" s="8"/>
      <c r="F1086" s="8"/>
      <c r="G1086" s="8"/>
      <c r="H1086" s="8"/>
      <c r="I1086" s="120"/>
      <c r="J1086" s="42"/>
      <c r="K1086" s="124" t="str">
        <f>IF(AND($I1086&gt;0,$J1086&lt;&gt;"",$J1086&gt;40000),WORKDAY.INTL($J1086,INT(($I1086+项目参数!$J$29-1)/项目参数!$J$29)-1,1,项目参数!$B$2:$B$200),"")</f>
        <v/>
      </c>
      <c r="L1086" s="125" t="str">
        <f>IF(AND($M1086&lt;&gt;"",$M1086&gt;40000,$N1086&lt;&gt;"",$N1086&gt;40000),(1+NETWORKDAYS.INTL($M1086,$N1086,1,项目参数!$B$2:$B$200))*项目参数!$J$29,"")</f>
        <v/>
      </c>
      <c r="M1086" s="42"/>
      <c r="N1086" s="42"/>
      <c r="O1086" s="61"/>
      <c r="P1086" s="64"/>
      <c r="X1086" s="102" t="b">
        <f t="shared" si="16"/>
        <v>0</v>
      </c>
    </row>
    <row r="1087" spans="1:24">
      <c r="A1087" s="8"/>
      <c r="B1087" s="8"/>
      <c r="C1087" s="8"/>
      <c r="D1087" s="54"/>
      <c r="E1087" s="8"/>
      <c r="F1087" s="8"/>
      <c r="G1087" s="8"/>
      <c r="H1087" s="8"/>
      <c r="I1087" s="120"/>
      <c r="J1087" s="42"/>
      <c r="K1087" s="124" t="str">
        <f>IF(AND($I1087&gt;0,$J1087&lt;&gt;"",$J1087&gt;40000),WORKDAY.INTL($J1087,INT(($I1087+项目参数!$J$29-1)/项目参数!$J$29)-1,1,项目参数!$B$2:$B$200),"")</f>
        <v/>
      </c>
      <c r="L1087" s="125" t="str">
        <f>IF(AND($M1087&lt;&gt;"",$M1087&gt;40000,$N1087&lt;&gt;"",$N1087&gt;40000),(1+NETWORKDAYS.INTL($M1087,$N1087,1,项目参数!$B$2:$B$200))*项目参数!$J$29,"")</f>
        <v/>
      </c>
      <c r="M1087" s="42"/>
      <c r="N1087" s="42"/>
      <c r="O1087" s="61"/>
      <c r="P1087" s="64"/>
      <c r="X1087" s="102" t="b">
        <f t="shared" si="16"/>
        <v>0</v>
      </c>
    </row>
    <row r="1088" spans="1:24">
      <c r="A1088" s="8"/>
      <c r="B1088" s="8"/>
      <c r="C1088" s="8"/>
      <c r="D1088" s="54"/>
      <c r="E1088" s="8"/>
      <c r="F1088" s="8"/>
      <c r="G1088" s="8"/>
      <c r="H1088" s="8"/>
      <c r="I1088" s="120"/>
      <c r="J1088" s="42"/>
      <c r="K1088" s="124" t="str">
        <f>IF(AND($I1088&gt;0,$J1088&lt;&gt;"",$J1088&gt;40000),WORKDAY.INTL($J1088,INT(($I1088+项目参数!$J$29-1)/项目参数!$J$29)-1,1,项目参数!$B$2:$B$200),"")</f>
        <v/>
      </c>
      <c r="L1088" s="125" t="str">
        <f>IF(AND($M1088&lt;&gt;"",$M1088&gt;40000,$N1088&lt;&gt;"",$N1088&gt;40000),(1+NETWORKDAYS.INTL($M1088,$N1088,1,项目参数!$B$2:$B$200))*项目参数!$J$29,"")</f>
        <v/>
      </c>
      <c r="M1088" s="42"/>
      <c r="N1088" s="42"/>
      <c r="O1088" s="61"/>
      <c r="P1088" s="64"/>
      <c r="X1088" s="102" t="b">
        <f t="shared" si="16"/>
        <v>0</v>
      </c>
    </row>
    <row r="1089" spans="1:24">
      <c r="A1089" s="8"/>
      <c r="B1089" s="8"/>
      <c r="C1089" s="8"/>
      <c r="D1089" s="54"/>
      <c r="E1089" s="8"/>
      <c r="F1089" s="8"/>
      <c r="G1089" s="8"/>
      <c r="H1089" s="8"/>
      <c r="I1089" s="120"/>
      <c r="J1089" s="42"/>
      <c r="K1089" s="124" t="str">
        <f>IF(AND($I1089&gt;0,$J1089&lt;&gt;"",$J1089&gt;40000),WORKDAY.INTL($J1089,INT(($I1089+项目参数!$J$29-1)/项目参数!$J$29)-1,1,项目参数!$B$2:$B$200),"")</f>
        <v/>
      </c>
      <c r="L1089" s="125" t="str">
        <f>IF(AND($M1089&lt;&gt;"",$M1089&gt;40000,$N1089&lt;&gt;"",$N1089&gt;40000),(1+NETWORKDAYS.INTL($M1089,$N1089,1,项目参数!$B$2:$B$200))*项目参数!$J$29,"")</f>
        <v/>
      </c>
      <c r="M1089" s="42"/>
      <c r="N1089" s="42"/>
      <c r="O1089" s="61"/>
      <c r="P1089" s="64"/>
      <c r="X1089" s="102" t="b">
        <f t="shared" si="16"/>
        <v>0</v>
      </c>
    </row>
    <row r="1090" spans="1:24">
      <c r="A1090" s="8"/>
      <c r="B1090" s="8"/>
      <c r="C1090" s="8"/>
      <c r="D1090" s="54"/>
      <c r="E1090" s="8"/>
      <c r="F1090" s="8"/>
      <c r="G1090" s="8"/>
      <c r="H1090" s="8"/>
      <c r="I1090" s="120"/>
      <c r="J1090" s="42"/>
      <c r="K1090" s="124" t="str">
        <f>IF(AND($I1090&gt;0,$J1090&lt;&gt;"",$J1090&gt;40000),WORKDAY.INTL($J1090,INT(($I1090+项目参数!$J$29-1)/项目参数!$J$29)-1,1,项目参数!$B$2:$B$200),"")</f>
        <v/>
      </c>
      <c r="L1090" s="125" t="str">
        <f>IF(AND($M1090&lt;&gt;"",$M1090&gt;40000,$N1090&lt;&gt;"",$N1090&gt;40000),(1+NETWORKDAYS.INTL($M1090,$N1090,1,项目参数!$B$2:$B$200))*项目参数!$J$29,"")</f>
        <v/>
      </c>
      <c r="M1090" s="42"/>
      <c r="N1090" s="42"/>
      <c r="O1090" s="61"/>
      <c r="P1090" s="64"/>
      <c r="X1090" s="102" t="b">
        <f t="shared" ref="X1090:X1153" si="17">AND(LEN(A1090)&gt;0,LEN(C1090)&gt;3,LEN(G1090)&gt;1,OR(J1090=0,AND(I1090&gt;0,J1090&gt;40000)),OR(M1090=0,M1090&gt;40000))</f>
        <v>0</v>
      </c>
    </row>
    <row r="1091" spans="1:24">
      <c r="A1091" s="8"/>
      <c r="B1091" s="8"/>
      <c r="C1091" s="8"/>
      <c r="D1091" s="54"/>
      <c r="E1091" s="8"/>
      <c r="F1091" s="8"/>
      <c r="G1091" s="8"/>
      <c r="H1091" s="8"/>
      <c r="I1091" s="120"/>
      <c r="J1091" s="42"/>
      <c r="K1091" s="124" t="str">
        <f>IF(AND($I1091&gt;0,$J1091&lt;&gt;"",$J1091&gt;40000),WORKDAY.INTL($J1091,INT(($I1091+项目参数!$J$29-1)/项目参数!$J$29)-1,1,项目参数!$B$2:$B$200),"")</f>
        <v/>
      </c>
      <c r="L1091" s="125" t="str">
        <f>IF(AND($M1091&lt;&gt;"",$M1091&gt;40000,$N1091&lt;&gt;"",$N1091&gt;40000),(1+NETWORKDAYS.INTL($M1091,$N1091,1,项目参数!$B$2:$B$200))*项目参数!$J$29,"")</f>
        <v/>
      </c>
      <c r="M1091" s="42"/>
      <c r="N1091" s="42"/>
      <c r="O1091" s="61"/>
      <c r="P1091" s="64"/>
      <c r="X1091" s="102" t="b">
        <f t="shared" si="17"/>
        <v>0</v>
      </c>
    </row>
    <row r="1092" spans="1:24">
      <c r="A1092" s="8"/>
      <c r="B1092" s="8"/>
      <c r="C1092" s="8"/>
      <c r="D1092" s="54"/>
      <c r="E1092" s="8"/>
      <c r="F1092" s="8"/>
      <c r="G1092" s="8"/>
      <c r="H1092" s="8"/>
      <c r="I1092" s="120"/>
      <c r="J1092" s="42"/>
      <c r="K1092" s="124" t="str">
        <f>IF(AND($I1092&gt;0,$J1092&lt;&gt;"",$J1092&gt;40000),WORKDAY.INTL($J1092,INT(($I1092+项目参数!$J$29-1)/项目参数!$J$29)-1,1,项目参数!$B$2:$B$200),"")</f>
        <v/>
      </c>
      <c r="L1092" s="125" t="str">
        <f>IF(AND($M1092&lt;&gt;"",$M1092&gt;40000,$N1092&lt;&gt;"",$N1092&gt;40000),(1+NETWORKDAYS.INTL($M1092,$N1092,1,项目参数!$B$2:$B$200))*项目参数!$J$29,"")</f>
        <v/>
      </c>
      <c r="M1092" s="42"/>
      <c r="N1092" s="42"/>
      <c r="O1092" s="61"/>
      <c r="P1092" s="64"/>
      <c r="X1092" s="102" t="b">
        <f t="shared" si="17"/>
        <v>0</v>
      </c>
    </row>
    <row r="1093" spans="1:24">
      <c r="A1093" s="8"/>
      <c r="B1093" s="8"/>
      <c r="C1093" s="8"/>
      <c r="D1093" s="54"/>
      <c r="E1093" s="8"/>
      <c r="F1093" s="8"/>
      <c r="G1093" s="8"/>
      <c r="H1093" s="8"/>
      <c r="I1093" s="120"/>
      <c r="J1093" s="42"/>
      <c r="K1093" s="124" t="str">
        <f>IF(AND($I1093&gt;0,$J1093&lt;&gt;"",$J1093&gt;40000),WORKDAY.INTL($J1093,INT(($I1093+项目参数!$J$29-1)/项目参数!$J$29)-1,1,项目参数!$B$2:$B$200),"")</f>
        <v/>
      </c>
      <c r="L1093" s="125" t="str">
        <f>IF(AND($M1093&lt;&gt;"",$M1093&gt;40000,$N1093&lt;&gt;"",$N1093&gt;40000),(1+NETWORKDAYS.INTL($M1093,$N1093,1,项目参数!$B$2:$B$200))*项目参数!$J$29,"")</f>
        <v/>
      </c>
      <c r="M1093" s="42"/>
      <c r="N1093" s="42"/>
      <c r="O1093" s="61"/>
      <c r="P1093" s="64"/>
      <c r="X1093" s="102" t="b">
        <f t="shared" si="17"/>
        <v>0</v>
      </c>
    </row>
    <row r="1094" spans="1:24">
      <c r="A1094" s="8"/>
      <c r="B1094" s="8"/>
      <c r="C1094" s="8"/>
      <c r="D1094" s="54"/>
      <c r="E1094" s="8"/>
      <c r="F1094" s="8"/>
      <c r="G1094" s="8"/>
      <c r="H1094" s="8"/>
      <c r="I1094" s="120"/>
      <c r="J1094" s="42"/>
      <c r="K1094" s="124" t="str">
        <f>IF(AND($I1094&gt;0,$J1094&lt;&gt;"",$J1094&gt;40000),WORKDAY.INTL($J1094,INT(($I1094+项目参数!$J$29-1)/项目参数!$J$29)-1,1,项目参数!$B$2:$B$200),"")</f>
        <v/>
      </c>
      <c r="L1094" s="125" t="str">
        <f>IF(AND($M1094&lt;&gt;"",$M1094&gt;40000,$N1094&lt;&gt;"",$N1094&gt;40000),(1+NETWORKDAYS.INTL($M1094,$N1094,1,项目参数!$B$2:$B$200))*项目参数!$J$29,"")</f>
        <v/>
      </c>
      <c r="M1094" s="42"/>
      <c r="N1094" s="42"/>
      <c r="O1094" s="61"/>
      <c r="P1094" s="64"/>
      <c r="X1094" s="102" t="b">
        <f t="shared" si="17"/>
        <v>0</v>
      </c>
    </row>
    <row r="1095" spans="1:24">
      <c r="A1095" s="8"/>
      <c r="B1095" s="8"/>
      <c r="C1095" s="8"/>
      <c r="D1095" s="54"/>
      <c r="E1095" s="8"/>
      <c r="F1095" s="8"/>
      <c r="G1095" s="8"/>
      <c r="H1095" s="8"/>
      <c r="I1095" s="120"/>
      <c r="J1095" s="42"/>
      <c r="K1095" s="124" t="str">
        <f>IF(AND($I1095&gt;0,$J1095&lt;&gt;"",$J1095&gt;40000),WORKDAY.INTL($J1095,INT(($I1095+项目参数!$J$29-1)/项目参数!$J$29)-1,1,项目参数!$B$2:$B$200),"")</f>
        <v/>
      </c>
      <c r="L1095" s="125" t="str">
        <f>IF(AND($M1095&lt;&gt;"",$M1095&gt;40000,$N1095&lt;&gt;"",$N1095&gt;40000),(1+NETWORKDAYS.INTL($M1095,$N1095,1,项目参数!$B$2:$B$200))*项目参数!$J$29,"")</f>
        <v/>
      </c>
      <c r="M1095" s="42"/>
      <c r="N1095" s="42"/>
      <c r="O1095" s="61"/>
      <c r="P1095" s="64"/>
      <c r="X1095" s="102" t="b">
        <f t="shared" si="17"/>
        <v>0</v>
      </c>
    </row>
    <row r="1096" spans="1:24">
      <c r="A1096" s="8"/>
      <c r="B1096" s="8"/>
      <c r="C1096" s="8"/>
      <c r="D1096" s="54"/>
      <c r="E1096" s="8"/>
      <c r="F1096" s="8"/>
      <c r="G1096" s="8"/>
      <c r="H1096" s="8"/>
      <c r="I1096" s="120"/>
      <c r="J1096" s="42"/>
      <c r="K1096" s="124" t="str">
        <f>IF(AND($I1096&gt;0,$J1096&lt;&gt;"",$J1096&gt;40000),WORKDAY.INTL($J1096,INT(($I1096+项目参数!$J$29-1)/项目参数!$J$29)-1,1,项目参数!$B$2:$B$200),"")</f>
        <v/>
      </c>
      <c r="L1096" s="125" t="str">
        <f>IF(AND($M1096&lt;&gt;"",$M1096&gt;40000,$N1096&lt;&gt;"",$N1096&gt;40000),(1+NETWORKDAYS.INTL($M1096,$N1096,1,项目参数!$B$2:$B$200))*项目参数!$J$29,"")</f>
        <v/>
      </c>
      <c r="M1096" s="42"/>
      <c r="N1096" s="42"/>
      <c r="O1096" s="61"/>
      <c r="P1096" s="64"/>
      <c r="X1096" s="102" t="b">
        <f t="shared" si="17"/>
        <v>0</v>
      </c>
    </row>
    <row r="1097" spans="1:24">
      <c r="A1097" s="8"/>
      <c r="B1097" s="8"/>
      <c r="C1097" s="8"/>
      <c r="D1097" s="54"/>
      <c r="E1097" s="8"/>
      <c r="F1097" s="8"/>
      <c r="G1097" s="8"/>
      <c r="H1097" s="8"/>
      <c r="I1097" s="120"/>
      <c r="J1097" s="42"/>
      <c r="K1097" s="124" t="str">
        <f>IF(AND($I1097&gt;0,$J1097&lt;&gt;"",$J1097&gt;40000),WORKDAY.INTL($J1097,INT(($I1097+项目参数!$J$29-1)/项目参数!$J$29)-1,1,项目参数!$B$2:$B$200),"")</f>
        <v/>
      </c>
      <c r="L1097" s="125" t="str">
        <f>IF(AND($M1097&lt;&gt;"",$M1097&gt;40000,$N1097&lt;&gt;"",$N1097&gt;40000),(1+NETWORKDAYS.INTL($M1097,$N1097,1,项目参数!$B$2:$B$200))*项目参数!$J$29,"")</f>
        <v/>
      </c>
      <c r="M1097" s="42"/>
      <c r="N1097" s="42"/>
      <c r="O1097" s="61"/>
      <c r="P1097" s="64"/>
      <c r="X1097" s="102" t="b">
        <f t="shared" si="17"/>
        <v>0</v>
      </c>
    </row>
    <row r="1098" spans="1:24">
      <c r="A1098" s="8"/>
      <c r="B1098" s="8"/>
      <c r="C1098" s="8"/>
      <c r="D1098" s="54"/>
      <c r="E1098" s="8"/>
      <c r="F1098" s="8"/>
      <c r="G1098" s="8"/>
      <c r="H1098" s="8"/>
      <c r="I1098" s="120"/>
      <c r="J1098" s="42"/>
      <c r="K1098" s="124" t="str">
        <f>IF(AND($I1098&gt;0,$J1098&lt;&gt;"",$J1098&gt;40000),WORKDAY.INTL($J1098,INT(($I1098+项目参数!$J$29-1)/项目参数!$J$29)-1,1,项目参数!$B$2:$B$200),"")</f>
        <v/>
      </c>
      <c r="L1098" s="125" t="str">
        <f>IF(AND($M1098&lt;&gt;"",$M1098&gt;40000,$N1098&lt;&gt;"",$N1098&gt;40000),(1+NETWORKDAYS.INTL($M1098,$N1098,1,项目参数!$B$2:$B$200))*项目参数!$J$29,"")</f>
        <v/>
      </c>
      <c r="M1098" s="42"/>
      <c r="N1098" s="42"/>
      <c r="O1098" s="61"/>
      <c r="P1098" s="64"/>
      <c r="X1098" s="102" t="b">
        <f t="shared" si="17"/>
        <v>0</v>
      </c>
    </row>
    <row r="1099" spans="1:24">
      <c r="A1099" s="8"/>
      <c r="B1099" s="8"/>
      <c r="C1099" s="8"/>
      <c r="D1099" s="54"/>
      <c r="E1099" s="8"/>
      <c r="F1099" s="8"/>
      <c r="G1099" s="8"/>
      <c r="H1099" s="8"/>
      <c r="I1099" s="120"/>
      <c r="J1099" s="42"/>
      <c r="K1099" s="124" t="str">
        <f>IF(AND($I1099&gt;0,$J1099&lt;&gt;"",$J1099&gt;40000),WORKDAY.INTL($J1099,INT(($I1099+项目参数!$J$29-1)/项目参数!$J$29)-1,1,项目参数!$B$2:$B$200),"")</f>
        <v/>
      </c>
      <c r="L1099" s="125" t="str">
        <f>IF(AND($M1099&lt;&gt;"",$M1099&gt;40000,$N1099&lt;&gt;"",$N1099&gt;40000),(1+NETWORKDAYS.INTL($M1099,$N1099,1,项目参数!$B$2:$B$200))*项目参数!$J$29,"")</f>
        <v/>
      </c>
      <c r="M1099" s="42"/>
      <c r="N1099" s="42"/>
      <c r="O1099" s="61"/>
      <c r="P1099" s="64"/>
      <c r="X1099" s="102" t="b">
        <f t="shared" si="17"/>
        <v>0</v>
      </c>
    </row>
    <row r="1100" spans="1:24">
      <c r="A1100" s="8"/>
      <c r="B1100" s="8"/>
      <c r="C1100" s="8"/>
      <c r="D1100" s="54"/>
      <c r="E1100" s="8"/>
      <c r="F1100" s="8"/>
      <c r="G1100" s="8"/>
      <c r="H1100" s="8"/>
      <c r="I1100" s="120"/>
      <c r="J1100" s="42"/>
      <c r="K1100" s="124" t="str">
        <f>IF(AND($I1100&gt;0,$J1100&lt;&gt;"",$J1100&gt;40000),WORKDAY.INTL($J1100,INT(($I1100+项目参数!$J$29-1)/项目参数!$J$29)-1,1,项目参数!$B$2:$B$200),"")</f>
        <v/>
      </c>
      <c r="L1100" s="125" t="str">
        <f>IF(AND($M1100&lt;&gt;"",$M1100&gt;40000,$N1100&lt;&gt;"",$N1100&gt;40000),(1+NETWORKDAYS.INTL($M1100,$N1100,1,项目参数!$B$2:$B$200))*项目参数!$J$29,"")</f>
        <v/>
      </c>
      <c r="M1100" s="42"/>
      <c r="N1100" s="42"/>
      <c r="O1100" s="61"/>
      <c r="P1100" s="64"/>
      <c r="X1100" s="102" t="b">
        <f t="shared" si="17"/>
        <v>0</v>
      </c>
    </row>
    <row r="1101" spans="1:24">
      <c r="A1101" s="8"/>
      <c r="B1101" s="8"/>
      <c r="C1101" s="8"/>
      <c r="D1101" s="54"/>
      <c r="E1101" s="8"/>
      <c r="F1101" s="8"/>
      <c r="G1101" s="8"/>
      <c r="H1101" s="8"/>
      <c r="I1101" s="120"/>
      <c r="J1101" s="42"/>
      <c r="K1101" s="124" t="str">
        <f>IF(AND($I1101&gt;0,$J1101&lt;&gt;"",$J1101&gt;40000),WORKDAY.INTL($J1101,INT(($I1101+项目参数!$J$29-1)/项目参数!$J$29)-1,1,项目参数!$B$2:$B$200),"")</f>
        <v/>
      </c>
      <c r="L1101" s="125" t="str">
        <f>IF(AND($M1101&lt;&gt;"",$M1101&gt;40000,$N1101&lt;&gt;"",$N1101&gt;40000),(1+NETWORKDAYS.INTL($M1101,$N1101,1,项目参数!$B$2:$B$200))*项目参数!$J$29,"")</f>
        <v/>
      </c>
      <c r="M1101" s="42"/>
      <c r="N1101" s="42"/>
      <c r="O1101" s="61"/>
      <c r="P1101" s="64"/>
      <c r="X1101" s="102" t="b">
        <f t="shared" si="17"/>
        <v>0</v>
      </c>
    </row>
    <row r="1102" spans="1:24">
      <c r="A1102" s="8"/>
      <c r="B1102" s="8"/>
      <c r="C1102" s="8"/>
      <c r="D1102" s="54"/>
      <c r="E1102" s="8"/>
      <c r="F1102" s="8"/>
      <c r="G1102" s="8"/>
      <c r="H1102" s="8"/>
      <c r="I1102" s="120"/>
      <c r="J1102" s="42"/>
      <c r="K1102" s="124" t="str">
        <f>IF(AND($I1102&gt;0,$J1102&lt;&gt;"",$J1102&gt;40000),WORKDAY.INTL($J1102,INT(($I1102+项目参数!$J$29-1)/项目参数!$J$29)-1,1,项目参数!$B$2:$B$200),"")</f>
        <v/>
      </c>
      <c r="L1102" s="125" t="str">
        <f>IF(AND($M1102&lt;&gt;"",$M1102&gt;40000,$N1102&lt;&gt;"",$N1102&gt;40000),(1+NETWORKDAYS.INTL($M1102,$N1102,1,项目参数!$B$2:$B$200))*项目参数!$J$29,"")</f>
        <v/>
      </c>
      <c r="M1102" s="42"/>
      <c r="N1102" s="42"/>
      <c r="O1102" s="61"/>
      <c r="P1102" s="64"/>
      <c r="X1102" s="102" t="b">
        <f t="shared" si="17"/>
        <v>0</v>
      </c>
    </row>
    <row r="1103" spans="1:24">
      <c r="A1103" s="8"/>
      <c r="B1103" s="8"/>
      <c r="C1103" s="8"/>
      <c r="D1103" s="54"/>
      <c r="E1103" s="8"/>
      <c r="F1103" s="8"/>
      <c r="G1103" s="8"/>
      <c r="H1103" s="8"/>
      <c r="I1103" s="120"/>
      <c r="J1103" s="42"/>
      <c r="K1103" s="124" t="str">
        <f>IF(AND($I1103&gt;0,$J1103&lt;&gt;"",$J1103&gt;40000),WORKDAY.INTL($J1103,INT(($I1103+项目参数!$J$29-1)/项目参数!$J$29)-1,1,项目参数!$B$2:$B$200),"")</f>
        <v/>
      </c>
      <c r="L1103" s="125" t="str">
        <f>IF(AND($M1103&lt;&gt;"",$M1103&gt;40000,$N1103&lt;&gt;"",$N1103&gt;40000),(1+NETWORKDAYS.INTL($M1103,$N1103,1,项目参数!$B$2:$B$200))*项目参数!$J$29,"")</f>
        <v/>
      </c>
      <c r="M1103" s="42"/>
      <c r="N1103" s="42"/>
      <c r="O1103" s="61"/>
      <c r="P1103" s="64"/>
      <c r="X1103" s="102" t="b">
        <f t="shared" si="17"/>
        <v>0</v>
      </c>
    </row>
    <row r="1104" spans="1:24">
      <c r="A1104" s="8"/>
      <c r="B1104" s="8"/>
      <c r="C1104" s="8"/>
      <c r="D1104" s="54"/>
      <c r="E1104" s="8"/>
      <c r="F1104" s="8"/>
      <c r="G1104" s="8"/>
      <c r="H1104" s="8"/>
      <c r="I1104" s="120"/>
      <c r="J1104" s="42"/>
      <c r="K1104" s="124" t="str">
        <f>IF(AND($I1104&gt;0,$J1104&lt;&gt;"",$J1104&gt;40000),WORKDAY.INTL($J1104,INT(($I1104+项目参数!$J$29-1)/项目参数!$J$29)-1,1,项目参数!$B$2:$B$200),"")</f>
        <v/>
      </c>
      <c r="L1104" s="125" t="str">
        <f>IF(AND($M1104&lt;&gt;"",$M1104&gt;40000,$N1104&lt;&gt;"",$N1104&gt;40000),(1+NETWORKDAYS.INTL($M1104,$N1104,1,项目参数!$B$2:$B$200))*项目参数!$J$29,"")</f>
        <v/>
      </c>
      <c r="M1104" s="42"/>
      <c r="N1104" s="42"/>
      <c r="O1104" s="61"/>
      <c r="P1104" s="64"/>
      <c r="X1104" s="102" t="b">
        <f t="shared" si="17"/>
        <v>0</v>
      </c>
    </row>
    <row r="1105" spans="1:24">
      <c r="A1105" s="8"/>
      <c r="B1105" s="8"/>
      <c r="C1105" s="8"/>
      <c r="D1105" s="54"/>
      <c r="E1105" s="8"/>
      <c r="F1105" s="8"/>
      <c r="G1105" s="8"/>
      <c r="H1105" s="8"/>
      <c r="I1105" s="120"/>
      <c r="J1105" s="42"/>
      <c r="K1105" s="124" t="str">
        <f>IF(AND($I1105&gt;0,$J1105&lt;&gt;"",$J1105&gt;40000),WORKDAY.INTL($J1105,INT(($I1105+项目参数!$J$29-1)/项目参数!$J$29)-1,1,项目参数!$B$2:$B$200),"")</f>
        <v/>
      </c>
      <c r="L1105" s="125" t="str">
        <f>IF(AND($M1105&lt;&gt;"",$M1105&gt;40000,$N1105&lt;&gt;"",$N1105&gt;40000),(1+NETWORKDAYS.INTL($M1105,$N1105,1,项目参数!$B$2:$B$200))*项目参数!$J$29,"")</f>
        <v/>
      </c>
      <c r="M1105" s="42"/>
      <c r="N1105" s="42"/>
      <c r="O1105" s="61"/>
      <c r="P1105" s="64"/>
      <c r="X1105" s="102" t="b">
        <f t="shared" si="17"/>
        <v>0</v>
      </c>
    </row>
    <row r="1106" spans="1:24">
      <c r="A1106" s="8"/>
      <c r="B1106" s="8"/>
      <c r="C1106" s="8"/>
      <c r="D1106" s="54"/>
      <c r="E1106" s="8"/>
      <c r="F1106" s="8"/>
      <c r="G1106" s="8"/>
      <c r="H1106" s="8"/>
      <c r="I1106" s="120"/>
      <c r="J1106" s="42"/>
      <c r="K1106" s="124" t="str">
        <f>IF(AND($I1106&gt;0,$J1106&lt;&gt;"",$J1106&gt;40000),WORKDAY.INTL($J1106,INT(($I1106+项目参数!$J$29-1)/项目参数!$J$29)-1,1,项目参数!$B$2:$B$200),"")</f>
        <v/>
      </c>
      <c r="L1106" s="125" t="str">
        <f>IF(AND($M1106&lt;&gt;"",$M1106&gt;40000,$N1106&lt;&gt;"",$N1106&gt;40000),(1+NETWORKDAYS.INTL($M1106,$N1106,1,项目参数!$B$2:$B$200))*项目参数!$J$29,"")</f>
        <v/>
      </c>
      <c r="M1106" s="42"/>
      <c r="N1106" s="42"/>
      <c r="O1106" s="61"/>
      <c r="P1106" s="64"/>
      <c r="X1106" s="102" t="b">
        <f t="shared" si="17"/>
        <v>0</v>
      </c>
    </row>
    <row r="1107" spans="1:24">
      <c r="A1107" s="8"/>
      <c r="B1107" s="8"/>
      <c r="C1107" s="8"/>
      <c r="D1107" s="54"/>
      <c r="E1107" s="8"/>
      <c r="F1107" s="8"/>
      <c r="G1107" s="8"/>
      <c r="H1107" s="8"/>
      <c r="I1107" s="120"/>
      <c r="J1107" s="42"/>
      <c r="K1107" s="124" t="str">
        <f>IF(AND($I1107&gt;0,$J1107&lt;&gt;"",$J1107&gt;40000),WORKDAY.INTL($J1107,INT(($I1107+项目参数!$J$29-1)/项目参数!$J$29)-1,1,项目参数!$B$2:$B$200),"")</f>
        <v/>
      </c>
      <c r="L1107" s="125" t="str">
        <f>IF(AND($M1107&lt;&gt;"",$M1107&gt;40000,$N1107&lt;&gt;"",$N1107&gt;40000),(1+NETWORKDAYS.INTL($M1107,$N1107,1,项目参数!$B$2:$B$200))*项目参数!$J$29,"")</f>
        <v/>
      </c>
      <c r="M1107" s="42"/>
      <c r="N1107" s="42"/>
      <c r="O1107" s="61"/>
      <c r="P1107" s="64"/>
      <c r="X1107" s="102" t="b">
        <f t="shared" si="17"/>
        <v>0</v>
      </c>
    </row>
    <row r="1108" spans="1:24">
      <c r="A1108" s="8"/>
      <c r="B1108" s="8"/>
      <c r="C1108" s="8"/>
      <c r="D1108" s="54"/>
      <c r="E1108" s="8"/>
      <c r="F1108" s="8"/>
      <c r="G1108" s="8"/>
      <c r="H1108" s="8"/>
      <c r="I1108" s="120"/>
      <c r="J1108" s="42"/>
      <c r="K1108" s="124" t="str">
        <f>IF(AND($I1108&gt;0,$J1108&lt;&gt;"",$J1108&gt;40000),WORKDAY.INTL($J1108,INT(($I1108+项目参数!$J$29-1)/项目参数!$J$29)-1,1,项目参数!$B$2:$B$200),"")</f>
        <v/>
      </c>
      <c r="L1108" s="125" t="str">
        <f>IF(AND($M1108&lt;&gt;"",$M1108&gt;40000,$N1108&lt;&gt;"",$N1108&gt;40000),(1+NETWORKDAYS.INTL($M1108,$N1108,1,项目参数!$B$2:$B$200))*项目参数!$J$29,"")</f>
        <v/>
      </c>
      <c r="M1108" s="42"/>
      <c r="N1108" s="42"/>
      <c r="O1108" s="61"/>
      <c r="P1108" s="64"/>
      <c r="X1108" s="102" t="b">
        <f t="shared" si="17"/>
        <v>0</v>
      </c>
    </row>
    <row r="1109" spans="1:24">
      <c r="A1109" s="8"/>
      <c r="B1109" s="8"/>
      <c r="C1109" s="8"/>
      <c r="D1109" s="54"/>
      <c r="E1109" s="8"/>
      <c r="F1109" s="8"/>
      <c r="G1109" s="8"/>
      <c r="H1109" s="8"/>
      <c r="I1109" s="120"/>
      <c r="J1109" s="42"/>
      <c r="K1109" s="124" t="str">
        <f>IF(AND($I1109&gt;0,$J1109&lt;&gt;"",$J1109&gt;40000),WORKDAY.INTL($J1109,INT(($I1109+项目参数!$J$29-1)/项目参数!$J$29)-1,1,项目参数!$B$2:$B$200),"")</f>
        <v/>
      </c>
      <c r="L1109" s="125" t="str">
        <f>IF(AND($M1109&lt;&gt;"",$M1109&gt;40000,$N1109&lt;&gt;"",$N1109&gt;40000),(1+NETWORKDAYS.INTL($M1109,$N1109,1,项目参数!$B$2:$B$200))*项目参数!$J$29,"")</f>
        <v/>
      </c>
      <c r="M1109" s="42"/>
      <c r="N1109" s="42"/>
      <c r="O1109" s="61"/>
      <c r="P1109" s="64"/>
      <c r="X1109" s="102" t="b">
        <f t="shared" si="17"/>
        <v>0</v>
      </c>
    </row>
    <row r="1110" spans="1:24">
      <c r="A1110" s="8"/>
      <c r="B1110" s="8"/>
      <c r="C1110" s="8"/>
      <c r="D1110" s="54"/>
      <c r="E1110" s="8"/>
      <c r="F1110" s="8"/>
      <c r="G1110" s="8"/>
      <c r="H1110" s="8"/>
      <c r="I1110" s="120"/>
      <c r="J1110" s="42"/>
      <c r="K1110" s="124" t="str">
        <f>IF(AND($I1110&gt;0,$J1110&lt;&gt;"",$J1110&gt;40000),WORKDAY.INTL($J1110,INT(($I1110+项目参数!$J$29-1)/项目参数!$J$29)-1,1,项目参数!$B$2:$B$200),"")</f>
        <v/>
      </c>
      <c r="L1110" s="125" t="str">
        <f>IF(AND($M1110&lt;&gt;"",$M1110&gt;40000,$N1110&lt;&gt;"",$N1110&gt;40000),(1+NETWORKDAYS.INTL($M1110,$N1110,1,项目参数!$B$2:$B$200))*项目参数!$J$29,"")</f>
        <v/>
      </c>
      <c r="M1110" s="42"/>
      <c r="N1110" s="42"/>
      <c r="O1110" s="61"/>
      <c r="P1110" s="64"/>
      <c r="X1110" s="102" t="b">
        <f t="shared" si="17"/>
        <v>0</v>
      </c>
    </row>
    <row r="1111" spans="1:24">
      <c r="A1111" s="8"/>
      <c r="B1111" s="8"/>
      <c r="C1111" s="8"/>
      <c r="D1111" s="54"/>
      <c r="E1111" s="8"/>
      <c r="F1111" s="8"/>
      <c r="G1111" s="8"/>
      <c r="H1111" s="8"/>
      <c r="I1111" s="120"/>
      <c r="J1111" s="42"/>
      <c r="K1111" s="124" t="str">
        <f>IF(AND($I1111&gt;0,$J1111&lt;&gt;"",$J1111&gt;40000),WORKDAY.INTL($J1111,INT(($I1111+项目参数!$J$29-1)/项目参数!$J$29)-1,1,项目参数!$B$2:$B$200),"")</f>
        <v/>
      </c>
      <c r="L1111" s="125" t="str">
        <f>IF(AND($M1111&lt;&gt;"",$M1111&gt;40000,$N1111&lt;&gt;"",$N1111&gt;40000),(1+NETWORKDAYS.INTL($M1111,$N1111,1,项目参数!$B$2:$B$200))*项目参数!$J$29,"")</f>
        <v/>
      </c>
      <c r="M1111" s="42"/>
      <c r="N1111" s="42"/>
      <c r="O1111" s="61"/>
      <c r="P1111" s="64"/>
      <c r="X1111" s="102" t="b">
        <f t="shared" si="17"/>
        <v>0</v>
      </c>
    </row>
    <row r="1112" spans="1:24">
      <c r="A1112" s="8"/>
      <c r="B1112" s="8"/>
      <c r="C1112" s="8"/>
      <c r="D1112" s="54"/>
      <c r="E1112" s="8"/>
      <c r="F1112" s="8"/>
      <c r="G1112" s="8"/>
      <c r="H1112" s="8"/>
      <c r="I1112" s="120"/>
      <c r="J1112" s="42"/>
      <c r="K1112" s="124" t="str">
        <f>IF(AND($I1112&gt;0,$J1112&lt;&gt;"",$J1112&gt;40000),WORKDAY.INTL($J1112,INT(($I1112+项目参数!$J$29-1)/项目参数!$J$29)-1,1,项目参数!$B$2:$B$200),"")</f>
        <v/>
      </c>
      <c r="L1112" s="125" t="str">
        <f>IF(AND($M1112&lt;&gt;"",$M1112&gt;40000,$N1112&lt;&gt;"",$N1112&gt;40000),(1+NETWORKDAYS.INTL($M1112,$N1112,1,项目参数!$B$2:$B$200))*项目参数!$J$29,"")</f>
        <v/>
      </c>
      <c r="M1112" s="42"/>
      <c r="N1112" s="42"/>
      <c r="O1112" s="61"/>
      <c r="P1112" s="64"/>
      <c r="X1112" s="102" t="b">
        <f t="shared" si="17"/>
        <v>0</v>
      </c>
    </row>
    <row r="1113" spans="1:24">
      <c r="A1113" s="8"/>
      <c r="B1113" s="8"/>
      <c r="C1113" s="8"/>
      <c r="D1113" s="54"/>
      <c r="E1113" s="8"/>
      <c r="F1113" s="8"/>
      <c r="G1113" s="8"/>
      <c r="H1113" s="8"/>
      <c r="I1113" s="120"/>
      <c r="J1113" s="42"/>
      <c r="K1113" s="124" t="str">
        <f>IF(AND($I1113&gt;0,$J1113&lt;&gt;"",$J1113&gt;40000),WORKDAY.INTL($J1113,INT(($I1113+项目参数!$J$29-1)/项目参数!$J$29)-1,1,项目参数!$B$2:$B$200),"")</f>
        <v/>
      </c>
      <c r="L1113" s="125" t="str">
        <f>IF(AND($M1113&lt;&gt;"",$M1113&gt;40000,$N1113&lt;&gt;"",$N1113&gt;40000),(1+NETWORKDAYS.INTL($M1113,$N1113,1,项目参数!$B$2:$B$200))*项目参数!$J$29,"")</f>
        <v/>
      </c>
      <c r="M1113" s="42"/>
      <c r="N1113" s="42"/>
      <c r="O1113" s="61"/>
      <c r="P1113" s="64"/>
      <c r="X1113" s="102" t="b">
        <f t="shared" si="17"/>
        <v>0</v>
      </c>
    </row>
    <row r="1114" spans="1:24">
      <c r="A1114" s="8"/>
      <c r="B1114" s="8"/>
      <c r="C1114" s="8"/>
      <c r="D1114" s="54"/>
      <c r="E1114" s="8"/>
      <c r="F1114" s="8"/>
      <c r="G1114" s="8"/>
      <c r="H1114" s="8"/>
      <c r="I1114" s="120"/>
      <c r="J1114" s="42"/>
      <c r="K1114" s="124" t="str">
        <f>IF(AND($I1114&gt;0,$J1114&lt;&gt;"",$J1114&gt;40000),WORKDAY.INTL($J1114,INT(($I1114+项目参数!$J$29-1)/项目参数!$J$29)-1,1,项目参数!$B$2:$B$200),"")</f>
        <v/>
      </c>
      <c r="L1114" s="125" t="str">
        <f>IF(AND($M1114&lt;&gt;"",$M1114&gt;40000,$N1114&lt;&gt;"",$N1114&gt;40000),(1+NETWORKDAYS.INTL($M1114,$N1114,1,项目参数!$B$2:$B$200))*项目参数!$J$29,"")</f>
        <v/>
      </c>
      <c r="M1114" s="42"/>
      <c r="N1114" s="42"/>
      <c r="O1114" s="61"/>
      <c r="P1114" s="64"/>
      <c r="X1114" s="102" t="b">
        <f t="shared" si="17"/>
        <v>0</v>
      </c>
    </row>
    <row r="1115" spans="1:24">
      <c r="A1115" s="8"/>
      <c r="B1115" s="8"/>
      <c r="C1115" s="8"/>
      <c r="D1115" s="54"/>
      <c r="E1115" s="8"/>
      <c r="F1115" s="8"/>
      <c r="G1115" s="8"/>
      <c r="H1115" s="8"/>
      <c r="I1115" s="120"/>
      <c r="J1115" s="42"/>
      <c r="K1115" s="124" t="str">
        <f>IF(AND($I1115&gt;0,$J1115&lt;&gt;"",$J1115&gt;40000),WORKDAY.INTL($J1115,INT(($I1115+项目参数!$J$29-1)/项目参数!$J$29)-1,1,项目参数!$B$2:$B$200),"")</f>
        <v/>
      </c>
      <c r="L1115" s="125" t="str">
        <f>IF(AND($M1115&lt;&gt;"",$M1115&gt;40000,$N1115&lt;&gt;"",$N1115&gt;40000),(1+NETWORKDAYS.INTL($M1115,$N1115,1,项目参数!$B$2:$B$200))*项目参数!$J$29,"")</f>
        <v/>
      </c>
      <c r="M1115" s="42"/>
      <c r="N1115" s="42"/>
      <c r="O1115" s="61"/>
      <c r="P1115" s="64"/>
      <c r="X1115" s="102" t="b">
        <f t="shared" si="17"/>
        <v>0</v>
      </c>
    </row>
    <row r="1116" spans="1:24">
      <c r="A1116" s="8"/>
      <c r="B1116" s="8"/>
      <c r="C1116" s="8"/>
      <c r="D1116" s="54"/>
      <c r="E1116" s="8"/>
      <c r="F1116" s="8"/>
      <c r="G1116" s="8"/>
      <c r="H1116" s="8"/>
      <c r="I1116" s="120"/>
      <c r="J1116" s="42"/>
      <c r="K1116" s="124" t="str">
        <f>IF(AND($I1116&gt;0,$J1116&lt;&gt;"",$J1116&gt;40000),WORKDAY.INTL($J1116,INT(($I1116+项目参数!$J$29-1)/项目参数!$J$29)-1,1,项目参数!$B$2:$B$200),"")</f>
        <v/>
      </c>
      <c r="L1116" s="125" t="str">
        <f>IF(AND($M1116&lt;&gt;"",$M1116&gt;40000,$N1116&lt;&gt;"",$N1116&gt;40000),(1+NETWORKDAYS.INTL($M1116,$N1116,1,项目参数!$B$2:$B$200))*项目参数!$J$29,"")</f>
        <v/>
      </c>
      <c r="M1116" s="42"/>
      <c r="N1116" s="42"/>
      <c r="O1116" s="61"/>
      <c r="P1116" s="64"/>
      <c r="X1116" s="102" t="b">
        <f t="shared" si="17"/>
        <v>0</v>
      </c>
    </row>
    <row r="1117" spans="1:24">
      <c r="A1117" s="8"/>
      <c r="B1117" s="8"/>
      <c r="C1117" s="8"/>
      <c r="D1117" s="54"/>
      <c r="E1117" s="8"/>
      <c r="F1117" s="8"/>
      <c r="G1117" s="8"/>
      <c r="H1117" s="8"/>
      <c r="I1117" s="120"/>
      <c r="J1117" s="42"/>
      <c r="K1117" s="124" t="str">
        <f>IF(AND($I1117&gt;0,$J1117&lt;&gt;"",$J1117&gt;40000),WORKDAY.INTL($J1117,INT(($I1117+项目参数!$J$29-1)/项目参数!$J$29)-1,1,项目参数!$B$2:$B$200),"")</f>
        <v/>
      </c>
      <c r="L1117" s="125" t="str">
        <f>IF(AND($M1117&lt;&gt;"",$M1117&gt;40000,$N1117&lt;&gt;"",$N1117&gt;40000),(1+NETWORKDAYS.INTL($M1117,$N1117,1,项目参数!$B$2:$B$200))*项目参数!$J$29,"")</f>
        <v/>
      </c>
      <c r="M1117" s="42"/>
      <c r="N1117" s="42"/>
      <c r="O1117" s="61"/>
      <c r="P1117" s="64"/>
      <c r="X1117" s="102" t="b">
        <f t="shared" si="17"/>
        <v>0</v>
      </c>
    </row>
    <row r="1118" spans="1:24">
      <c r="A1118" s="8"/>
      <c r="B1118" s="8"/>
      <c r="C1118" s="8"/>
      <c r="D1118" s="54"/>
      <c r="E1118" s="8"/>
      <c r="F1118" s="8"/>
      <c r="G1118" s="8"/>
      <c r="H1118" s="8"/>
      <c r="I1118" s="120"/>
      <c r="J1118" s="42"/>
      <c r="K1118" s="124" t="str">
        <f>IF(AND($I1118&gt;0,$J1118&lt;&gt;"",$J1118&gt;40000),WORKDAY.INTL($J1118,INT(($I1118+项目参数!$J$29-1)/项目参数!$J$29)-1,1,项目参数!$B$2:$B$200),"")</f>
        <v/>
      </c>
      <c r="L1118" s="125" t="str">
        <f>IF(AND($M1118&lt;&gt;"",$M1118&gt;40000,$N1118&lt;&gt;"",$N1118&gt;40000),(1+NETWORKDAYS.INTL($M1118,$N1118,1,项目参数!$B$2:$B$200))*项目参数!$J$29,"")</f>
        <v/>
      </c>
      <c r="M1118" s="42"/>
      <c r="N1118" s="42"/>
      <c r="O1118" s="61"/>
      <c r="P1118" s="64"/>
      <c r="X1118" s="102" t="b">
        <f t="shared" si="17"/>
        <v>0</v>
      </c>
    </row>
    <row r="1119" spans="1:24">
      <c r="A1119" s="8"/>
      <c r="B1119" s="8"/>
      <c r="C1119" s="8"/>
      <c r="D1119" s="54"/>
      <c r="E1119" s="8"/>
      <c r="F1119" s="8"/>
      <c r="G1119" s="8"/>
      <c r="H1119" s="8"/>
      <c r="I1119" s="120"/>
      <c r="J1119" s="42"/>
      <c r="K1119" s="124" t="str">
        <f>IF(AND($I1119&gt;0,$J1119&lt;&gt;"",$J1119&gt;40000),WORKDAY.INTL($J1119,INT(($I1119+项目参数!$J$29-1)/项目参数!$J$29)-1,1,项目参数!$B$2:$B$200),"")</f>
        <v/>
      </c>
      <c r="L1119" s="125" t="str">
        <f>IF(AND($M1119&lt;&gt;"",$M1119&gt;40000,$N1119&lt;&gt;"",$N1119&gt;40000),(1+NETWORKDAYS.INTL($M1119,$N1119,1,项目参数!$B$2:$B$200))*项目参数!$J$29,"")</f>
        <v/>
      </c>
      <c r="M1119" s="42"/>
      <c r="N1119" s="42"/>
      <c r="O1119" s="61"/>
      <c r="P1119" s="64"/>
      <c r="X1119" s="102" t="b">
        <f t="shared" si="17"/>
        <v>0</v>
      </c>
    </row>
    <row r="1120" spans="1:24">
      <c r="A1120" s="8"/>
      <c r="B1120" s="8"/>
      <c r="C1120" s="8"/>
      <c r="D1120" s="54"/>
      <c r="E1120" s="8"/>
      <c r="F1120" s="8"/>
      <c r="G1120" s="8"/>
      <c r="H1120" s="8"/>
      <c r="I1120" s="120"/>
      <c r="J1120" s="42"/>
      <c r="K1120" s="124" t="str">
        <f>IF(AND($I1120&gt;0,$J1120&lt;&gt;"",$J1120&gt;40000),WORKDAY.INTL($J1120,INT(($I1120+项目参数!$J$29-1)/项目参数!$J$29)-1,1,项目参数!$B$2:$B$200),"")</f>
        <v/>
      </c>
      <c r="L1120" s="125" t="str">
        <f>IF(AND($M1120&lt;&gt;"",$M1120&gt;40000,$N1120&lt;&gt;"",$N1120&gt;40000),(1+NETWORKDAYS.INTL($M1120,$N1120,1,项目参数!$B$2:$B$200))*项目参数!$J$29,"")</f>
        <v/>
      </c>
      <c r="M1120" s="42"/>
      <c r="N1120" s="42"/>
      <c r="O1120" s="61"/>
      <c r="P1120" s="64"/>
      <c r="X1120" s="102" t="b">
        <f t="shared" si="17"/>
        <v>0</v>
      </c>
    </row>
    <row r="1121" spans="1:24">
      <c r="A1121" s="8"/>
      <c r="B1121" s="8"/>
      <c r="C1121" s="8"/>
      <c r="D1121" s="54"/>
      <c r="E1121" s="8"/>
      <c r="F1121" s="8"/>
      <c r="G1121" s="8"/>
      <c r="H1121" s="8"/>
      <c r="I1121" s="120"/>
      <c r="J1121" s="42"/>
      <c r="K1121" s="124" t="str">
        <f>IF(AND($I1121&gt;0,$J1121&lt;&gt;"",$J1121&gt;40000),WORKDAY.INTL($J1121,INT(($I1121+项目参数!$J$29-1)/项目参数!$J$29)-1,1,项目参数!$B$2:$B$200),"")</f>
        <v/>
      </c>
      <c r="L1121" s="125" t="str">
        <f>IF(AND($M1121&lt;&gt;"",$M1121&gt;40000,$N1121&lt;&gt;"",$N1121&gt;40000),(1+NETWORKDAYS.INTL($M1121,$N1121,1,项目参数!$B$2:$B$200))*项目参数!$J$29,"")</f>
        <v/>
      </c>
      <c r="M1121" s="42"/>
      <c r="N1121" s="42"/>
      <c r="O1121" s="61"/>
      <c r="P1121" s="64"/>
      <c r="X1121" s="102" t="b">
        <f t="shared" si="17"/>
        <v>0</v>
      </c>
    </row>
    <row r="1122" spans="1:24">
      <c r="A1122" s="8"/>
      <c r="B1122" s="8"/>
      <c r="C1122" s="8"/>
      <c r="D1122" s="54"/>
      <c r="E1122" s="8"/>
      <c r="F1122" s="8"/>
      <c r="G1122" s="8"/>
      <c r="H1122" s="8"/>
      <c r="I1122" s="120"/>
      <c r="J1122" s="42"/>
      <c r="K1122" s="124" t="str">
        <f>IF(AND($I1122&gt;0,$J1122&lt;&gt;"",$J1122&gt;40000),WORKDAY.INTL($J1122,INT(($I1122+项目参数!$J$29-1)/项目参数!$J$29)-1,1,项目参数!$B$2:$B$200),"")</f>
        <v/>
      </c>
      <c r="L1122" s="125" t="str">
        <f>IF(AND($M1122&lt;&gt;"",$M1122&gt;40000,$N1122&lt;&gt;"",$N1122&gt;40000),(1+NETWORKDAYS.INTL($M1122,$N1122,1,项目参数!$B$2:$B$200))*项目参数!$J$29,"")</f>
        <v/>
      </c>
      <c r="M1122" s="42"/>
      <c r="N1122" s="42"/>
      <c r="O1122" s="61"/>
      <c r="P1122" s="64"/>
      <c r="X1122" s="102" t="b">
        <f t="shared" si="17"/>
        <v>0</v>
      </c>
    </row>
    <row r="1123" spans="1:24">
      <c r="A1123" s="8"/>
      <c r="B1123" s="8"/>
      <c r="C1123" s="8"/>
      <c r="D1123" s="54"/>
      <c r="E1123" s="8"/>
      <c r="F1123" s="8"/>
      <c r="G1123" s="8"/>
      <c r="H1123" s="8"/>
      <c r="I1123" s="120"/>
      <c r="J1123" s="42"/>
      <c r="K1123" s="124" t="str">
        <f>IF(AND($I1123&gt;0,$J1123&lt;&gt;"",$J1123&gt;40000),WORKDAY.INTL($J1123,INT(($I1123+项目参数!$J$29-1)/项目参数!$J$29)-1,1,项目参数!$B$2:$B$200),"")</f>
        <v/>
      </c>
      <c r="L1123" s="125" t="str">
        <f>IF(AND($M1123&lt;&gt;"",$M1123&gt;40000,$N1123&lt;&gt;"",$N1123&gt;40000),(1+NETWORKDAYS.INTL($M1123,$N1123,1,项目参数!$B$2:$B$200))*项目参数!$J$29,"")</f>
        <v/>
      </c>
      <c r="M1123" s="42"/>
      <c r="N1123" s="42"/>
      <c r="O1123" s="61"/>
      <c r="P1123" s="64"/>
      <c r="X1123" s="102" t="b">
        <f t="shared" si="17"/>
        <v>0</v>
      </c>
    </row>
    <row r="1124" spans="1:24">
      <c r="A1124" s="8"/>
      <c r="B1124" s="8"/>
      <c r="C1124" s="8"/>
      <c r="D1124" s="54"/>
      <c r="E1124" s="8"/>
      <c r="F1124" s="8"/>
      <c r="G1124" s="8"/>
      <c r="H1124" s="8"/>
      <c r="I1124" s="120"/>
      <c r="J1124" s="42"/>
      <c r="K1124" s="124" t="str">
        <f>IF(AND($I1124&gt;0,$J1124&lt;&gt;"",$J1124&gt;40000),WORKDAY.INTL($J1124,INT(($I1124+项目参数!$J$29-1)/项目参数!$J$29)-1,1,项目参数!$B$2:$B$200),"")</f>
        <v/>
      </c>
      <c r="L1124" s="125" t="str">
        <f>IF(AND($M1124&lt;&gt;"",$M1124&gt;40000,$N1124&lt;&gt;"",$N1124&gt;40000),(1+NETWORKDAYS.INTL($M1124,$N1124,1,项目参数!$B$2:$B$200))*项目参数!$J$29,"")</f>
        <v/>
      </c>
      <c r="M1124" s="42"/>
      <c r="N1124" s="42"/>
      <c r="O1124" s="61"/>
      <c r="P1124" s="64"/>
      <c r="X1124" s="102" t="b">
        <f t="shared" si="17"/>
        <v>0</v>
      </c>
    </row>
    <row r="1125" spans="1:24">
      <c r="A1125" s="8"/>
      <c r="B1125" s="8"/>
      <c r="C1125" s="8"/>
      <c r="D1125" s="54"/>
      <c r="E1125" s="8"/>
      <c r="F1125" s="8"/>
      <c r="G1125" s="8"/>
      <c r="H1125" s="8"/>
      <c r="I1125" s="120"/>
      <c r="J1125" s="42"/>
      <c r="K1125" s="124" t="str">
        <f>IF(AND($I1125&gt;0,$J1125&lt;&gt;"",$J1125&gt;40000),WORKDAY.INTL($J1125,INT(($I1125+项目参数!$J$29-1)/项目参数!$J$29)-1,1,项目参数!$B$2:$B$200),"")</f>
        <v/>
      </c>
      <c r="L1125" s="125" t="str">
        <f>IF(AND($M1125&lt;&gt;"",$M1125&gt;40000,$N1125&lt;&gt;"",$N1125&gt;40000),(1+NETWORKDAYS.INTL($M1125,$N1125,1,项目参数!$B$2:$B$200))*项目参数!$J$29,"")</f>
        <v/>
      </c>
      <c r="M1125" s="42"/>
      <c r="N1125" s="42"/>
      <c r="O1125" s="61"/>
      <c r="P1125" s="64"/>
      <c r="X1125" s="102" t="b">
        <f t="shared" si="17"/>
        <v>0</v>
      </c>
    </row>
    <row r="1126" spans="1:24">
      <c r="A1126" s="8"/>
      <c r="B1126" s="8"/>
      <c r="C1126" s="8"/>
      <c r="D1126" s="54"/>
      <c r="E1126" s="8"/>
      <c r="F1126" s="8"/>
      <c r="G1126" s="8"/>
      <c r="H1126" s="8"/>
      <c r="I1126" s="120"/>
      <c r="J1126" s="42"/>
      <c r="K1126" s="124" t="str">
        <f>IF(AND($I1126&gt;0,$J1126&lt;&gt;"",$J1126&gt;40000),WORKDAY.INTL($J1126,INT(($I1126+项目参数!$J$29-1)/项目参数!$J$29)-1,1,项目参数!$B$2:$B$200),"")</f>
        <v/>
      </c>
      <c r="L1126" s="125" t="str">
        <f>IF(AND($M1126&lt;&gt;"",$M1126&gt;40000,$N1126&lt;&gt;"",$N1126&gt;40000),(1+NETWORKDAYS.INTL($M1126,$N1126,1,项目参数!$B$2:$B$200))*项目参数!$J$29,"")</f>
        <v/>
      </c>
      <c r="M1126" s="42"/>
      <c r="N1126" s="42"/>
      <c r="O1126" s="61"/>
      <c r="P1126" s="64"/>
      <c r="X1126" s="102" t="b">
        <f t="shared" si="17"/>
        <v>0</v>
      </c>
    </row>
    <row r="1127" spans="1:24">
      <c r="A1127" s="8"/>
      <c r="B1127" s="8"/>
      <c r="C1127" s="8"/>
      <c r="D1127" s="54"/>
      <c r="E1127" s="8"/>
      <c r="F1127" s="8"/>
      <c r="G1127" s="8"/>
      <c r="H1127" s="8"/>
      <c r="I1127" s="120"/>
      <c r="J1127" s="42"/>
      <c r="K1127" s="124" t="str">
        <f>IF(AND($I1127&gt;0,$J1127&lt;&gt;"",$J1127&gt;40000),WORKDAY.INTL($J1127,INT(($I1127+项目参数!$J$29-1)/项目参数!$J$29)-1,1,项目参数!$B$2:$B$200),"")</f>
        <v/>
      </c>
      <c r="L1127" s="125" t="str">
        <f>IF(AND($M1127&lt;&gt;"",$M1127&gt;40000,$N1127&lt;&gt;"",$N1127&gt;40000),(1+NETWORKDAYS.INTL($M1127,$N1127,1,项目参数!$B$2:$B$200))*项目参数!$J$29,"")</f>
        <v/>
      </c>
      <c r="M1127" s="42"/>
      <c r="N1127" s="42"/>
      <c r="O1127" s="61"/>
      <c r="P1127" s="64"/>
      <c r="X1127" s="102" t="b">
        <f t="shared" si="17"/>
        <v>0</v>
      </c>
    </row>
    <row r="1128" spans="1:24">
      <c r="A1128" s="8"/>
      <c r="B1128" s="8"/>
      <c r="C1128" s="8"/>
      <c r="D1128" s="54"/>
      <c r="E1128" s="8"/>
      <c r="F1128" s="8"/>
      <c r="G1128" s="8"/>
      <c r="H1128" s="8"/>
      <c r="I1128" s="120"/>
      <c r="J1128" s="42"/>
      <c r="K1128" s="124" t="str">
        <f>IF(AND($I1128&gt;0,$J1128&lt;&gt;"",$J1128&gt;40000),WORKDAY.INTL($J1128,INT(($I1128+项目参数!$J$29-1)/项目参数!$J$29)-1,1,项目参数!$B$2:$B$200),"")</f>
        <v/>
      </c>
      <c r="L1128" s="125" t="str">
        <f>IF(AND($M1128&lt;&gt;"",$M1128&gt;40000,$N1128&lt;&gt;"",$N1128&gt;40000),(1+NETWORKDAYS.INTL($M1128,$N1128,1,项目参数!$B$2:$B$200))*项目参数!$J$29,"")</f>
        <v/>
      </c>
      <c r="M1128" s="42"/>
      <c r="N1128" s="42"/>
      <c r="O1128" s="61"/>
      <c r="P1128" s="64"/>
      <c r="X1128" s="102" t="b">
        <f t="shared" si="17"/>
        <v>0</v>
      </c>
    </row>
    <row r="1129" spans="1:24">
      <c r="A1129" s="8"/>
      <c r="B1129" s="8"/>
      <c r="C1129" s="8"/>
      <c r="D1129" s="54"/>
      <c r="E1129" s="8"/>
      <c r="F1129" s="8"/>
      <c r="G1129" s="8"/>
      <c r="H1129" s="8"/>
      <c r="I1129" s="120"/>
      <c r="J1129" s="42"/>
      <c r="K1129" s="124" t="str">
        <f>IF(AND($I1129&gt;0,$J1129&lt;&gt;"",$J1129&gt;40000),WORKDAY.INTL($J1129,INT(($I1129+项目参数!$J$29-1)/项目参数!$J$29)-1,1,项目参数!$B$2:$B$200),"")</f>
        <v/>
      </c>
      <c r="L1129" s="125" t="str">
        <f>IF(AND($M1129&lt;&gt;"",$M1129&gt;40000,$N1129&lt;&gt;"",$N1129&gt;40000),(1+NETWORKDAYS.INTL($M1129,$N1129,1,项目参数!$B$2:$B$200))*项目参数!$J$29,"")</f>
        <v/>
      </c>
      <c r="M1129" s="42"/>
      <c r="N1129" s="42"/>
      <c r="O1129" s="61"/>
      <c r="P1129" s="64"/>
      <c r="X1129" s="102" t="b">
        <f t="shared" si="17"/>
        <v>0</v>
      </c>
    </row>
    <row r="1130" spans="1:24">
      <c r="A1130" s="8"/>
      <c r="B1130" s="8"/>
      <c r="C1130" s="8"/>
      <c r="D1130" s="54"/>
      <c r="E1130" s="8"/>
      <c r="F1130" s="8"/>
      <c r="G1130" s="8"/>
      <c r="H1130" s="8"/>
      <c r="I1130" s="120"/>
      <c r="J1130" s="42"/>
      <c r="K1130" s="124" t="str">
        <f>IF(AND($I1130&gt;0,$J1130&lt;&gt;"",$J1130&gt;40000),WORKDAY.INTL($J1130,INT(($I1130+项目参数!$J$29-1)/项目参数!$J$29)-1,1,项目参数!$B$2:$B$200),"")</f>
        <v/>
      </c>
      <c r="L1130" s="125" t="str">
        <f>IF(AND($M1130&lt;&gt;"",$M1130&gt;40000,$N1130&lt;&gt;"",$N1130&gt;40000),(1+NETWORKDAYS.INTL($M1130,$N1130,1,项目参数!$B$2:$B$200))*项目参数!$J$29,"")</f>
        <v/>
      </c>
      <c r="M1130" s="42"/>
      <c r="N1130" s="42"/>
      <c r="O1130" s="61"/>
      <c r="P1130" s="64"/>
      <c r="X1130" s="102" t="b">
        <f t="shared" si="17"/>
        <v>0</v>
      </c>
    </row>
    <row r="1131" spans="1:24">
      <c r="A1131" s="8"/>
      <c r="B1131" s="8"/>
      <c r="C1131" s="8"/>
      <c r="D1131" s="54"/>
      <c r="E1131" s="8"/>
      <c r="F1131" s="8"/>
      <c r="G1131" s="8"/>
      <c r="H1131" s="8"/>
      <c r="I1131" s="120"/>
      <c r="J1131" s="42"/>
      <c r="K1131" s="124" t="str">
        <f>IF(AND($I1131&gt;0,$J1131&lt;&gt;"",$J1131&gt;40000),WORKDAY.INTL($J1131,INT(($I1131+项目参数!$J$29-1)/项目参数!$J$29)-1,1,项目参数!$B$2:$B$200),"")</f>
        <v/>
      </c>
      <c r="L1131" s="125" t="str">
        <f>IF(AND($M1131&lt;&gt;"",$M1131&gt;40000,$N1131&lt;&gt;"",$N1131&gt;40000),(1+NETWORKDAYS.INTL($M1131,$N1131,1,项目参数!$B$2:$B$200))*项目参数!$J$29,"")</f>
        <v/>
      </c>
      <c r="M1131" s="42"/>
      <c r="N1131" s="42"/>
      <c r="O1131" s="61"/>
      <c r="P1131" s="64"/>
      <c r="X1131" s="102" t="b">
        <f t="shared" si="17"/>
        <v>0</v>
      </c>
    </row>
    <row r="1132" spans="1:24">
      <c r="A1132" s="8"/>
      <c r="B1132" s="8"/>
      <c r="C1132" s="8"/>
      <c r="D1132" s="54"/>
      <c r="E1132" s="8"/>
      <c r="F1132" s="8"/>
      <c r="G1132" s="8"/>
      <c r="H1132" s="8"/>
      <c r="I1132" s="120"/>
      <c r="J1132" s="42"/>
      <c r="K1132" s="124" t="str">
        <f>IF(AND($I1132&gt;0,$J1132&lt;&gt;"",$J1132&gt;40000),WORKDAY.INTL($J1132,INT(($I1132+项目参数!$J$29-1)/项目参数!$J$29)-1,1,项目参数!$B$2:$B$200),"")</f>
        <v/>
      </c>
      <c r="L1132" s="125" t="str">
        <f>IF(AND($M1132&lt;&gt;"",$M1132&gt;40000,$N1132&lt;&gt;"",$N1132&gt;40000),(1+NETWORKDAYS.INTL($M1132,$N1132,1,项目参数!$B$2:$B$200))*项目参数!$J$29,"")</f>
        <v/>
      </c>
      <c r="M1132" s="42"/>
      <c r="N1132" s="42"/>
      <c r="O1132" s="61"/>
      <c r="P1132" s="64"/>
      <c r="X1132" s="102" t="b">
        <f t="shared" si="17"/>
        <v>0</v>
      </c>
    </row>
    <row r="1133" spans="1:24">
      <c r="A1133" s="8"/>
      <c r="B1133" s="8"/>
      <c r="C1133" s="8"/>
      <c r="D1133" s="54"/>
      <c r="E1133" s="8"/>
      <c r="F1133" s="8"/>
      <c r="G1133" s="8"/>
      <c r="H1133" s="8"/>
      <c r="I1133" s="120"/>
      <c r="J1133" s="42"/>
      <c r="K1133" s="124" t="str">
        <f>IF(AND($I1133&gt;0,$J1133&lt;&gt;"",$J1133&gt;40000),WORKDAY.INTL($J1133,INT(($I1133+项目参数!$J$29-1)/项目参数!$J$29)-1,1,项目参数!$B$2:$B$200),"")</f>
        <v/>
      </c>
      <c r="L1133" s="125" t="str">
        <f>IF(AND($M1133&lt;&gt;"",$M1133&gt;40000,$N1133&lt;&gt;"",$N1133&gt;40000),(1+NETWORKDAYS.INTL($M1133,$N1133,1,项目参数!$B$2:$B$200))*项目参数!$J$29,"")</f>
        <v/>
      </c>
      <c r="M1133" s="42"/>
      <c r="N1133" s="42"/>
      <c r="O1133" s="61"/>
      <c r="P1133" s="64"/>
      <c r="X1133" s="102" t="b">
        <f t="shared" si="17"/>
        <v>0</v>
      </c>
    </row>
    <row r="1134" spans="1:24">
      <c r="A1134" s="8"/>
      <c r="B1134" s="8"/>
      <c r="C1134" s="8"/>
      <c r="D1134" s="54"/>
      <c r="E1134" s="8"/>
      <c r="F1134" s="8"/>
      <c r="G1134" s="8"/>
      <c r="H1134" s="8"/>
      <c r="I1134" s="120"/>
      <c r="J1134" s="42"/>
      <c r="K1134" s="124" t="str">
        <f>IF(AND($I1134&gt;0,$J1134&lt;&gt;"",$J1134&gt;40000),WORKDAY.INTL($J1134,INT(($I1134+项目参数!$J$29-1)/项目参数!$J$29)-1,1,项目参数!$B$2:$B$200),"")</f>
        <v/>
      </c>
      <c r="L1134" s="125" t="str">
        <f>IF(AND($M1134&lt;&gt;"",$M1134&gt;40000,$N1134&lt;&gt;"",$N1134&gt;40000),(1+NETWORKDAYS.INTL($M1134,$N1134,1,项目参数!$B$2:$B$200))*项目参数!$J$29,"")</f>
        <v/>
      </c>
      <c r="M1134" s="42"/>
      <c r="N1134" s="42"/>
      <c r="O1134" s="61"/>
      <c r="P1134" s="64"/>
      <c r="X1134" s="102" t="b">
        <f t="shared" si="17"/>
        <v>0</v>
      </c>
    </row>
    <row r="1135" spans="1:24">
      <c r="A1135" s="8"/>
      <c r="B1135" s="8"/>
      <c r="C1135" s="8"/>
      <c r="D1135" s="54"/>
      <c r="E1135" s="8"/>
      <c r="F1135" s="8"/>
      <c r="G1135" s="8"/>
      <c r="H1135" s="8"/>
      <c r="I1135" s="120"/>
      <c r="J1135" s="42"/>
      <c r="K1135" s="124" t="str">
        <f>IF(AND($I1135&gt;0,$J1135&lt;&gt;"",$J1135&gt;40000),WORKDAY.INTL($J1135,INT(($I1135+项目参数!$J$29-1)/项目参数!$J$29)-1,1,项目参数!$B$2:$B$200),"")</f>
        <v/>
      </c>
      <c r="L1135" s="125" t="str">
        <f>IF(AND($M1135&lt;&gt;"",$M1135&gt;40000,$N1135&lt;&gt;"",$N1135&gt;40000),(1+NETWORKDAYS.INTL($M1135,$N1135,1,项目参数!$B$2:$B$200))*项目参数!$J$29,"")</f>
        <v/>
      </c>
      <c r="M1135" s="42"/>
      <c r="N1135" s="42"/>
      <c r="O1135" s="61"/>
      <c r="P1135" s="64"/>
      <c r="X1135" s="102" t="b">
        <f t="shared" si="17"/>
        <v>0</v>
      </c>
    </row>
    <row r="1136" spans="1:24">
      <c r="A1136" s="8"/>
      <c r="B1136" s="8"/>
      <c r="C1136" s="8"/>
      <c r="D1136" s="54"/>
      <c r="E1136" s="8"/>
      <c r="F1136" s="8"/>
      <c r="G1136" s="8"/>
      <c r="H1136" s="8"/>
      <c r="I1136" s="120"/>
      <c r="J1136" s="42"/>
      <c r="K1136" s="124" t="str">
        <f>IF(AND($I1136&gt;0,$J1136&lt;&gt;"",$J1136&gt;40000),WORKDAY.INTL($J1136,INT(($I1136+项目参数!$J$29-1)/项目参数!$J$29)-1,1,项目参数!$B$2:$B$200),"")</f>
        <v/>
      </c>
      <c r="L1136" s="125" t="str">
        <f>IF(AND($M1136&lt;&gt;"",$M1136&gt;40000,$N1136&lt;&gt;"",$N1136&gt;40000),(1+NETWORKDAYS.INTL($M1136,$N1136,1,项目参数!$B$2:$B$200))*项目参数!$J$29,"")</f>
        <v/>
      </c>
      <c r="M1136" s="42"/>
      <c r="N1136" s="42"/>
      <c r="O1136" s="61"/>
      <c r="P1136" s="64"/>
      <c r="X1136" s="102" t="b">
        <f t="shared" si="17"/>
        <v>0</v>
      </c>
    </row>
    <row r="1137" spans="1:24">
      <c r="A1137" s="8"/>
      <c r="B1137" s="8"/>
      <c r="C1137" s="8"/>
      <c r="D1137" s="54"/>
      <c r="E1137" s="8"/>
      <c r="F1137" s="8"/>
      <c r="G1137" s="8"/>
      <c r="H1137" s="8"/>
      <c r="I1137" s="120"/>
      <c r="J1137" s="42"/>
      <c r="K1137" s="124" t="str">
        <f>IF(AND($I1137&gt;0,$J1137&lt;&gt;"",$J1137&gt;40000),WORKDAY.INTL($J1137,INT(($I1137+项目参数!$J$29-1)/项目参数!$J$29)-1,1,项目参数!$B$2:$B$200),"")</f>
        <v/>
      </c>
      <c r="L1137" s="125" t="str">
        <f>IF(AND($M1137&lt;&gt;"",$M1137&gt;40000,$N1137&lt;&gt;"",$N1137&gt;40000),(1+NETWORKDAYS.INTL($M1137,$N1137,1,项目参数!$B$2:$B$200))*项目参数!$J$29,"")</f>
        <v/>
      </c>
      <c r="M1137" s="42"/>
      <c r="N1137" s="42"/>
      <c r="O1137" s="61"/>
      <c r="P1137" s="64"/>
      <c r="X1137" s="102" t="b">
        <f t="shared" si="17"/>
        <v>0</v>
      </c>
    </row>
    <row r="1138" spans="1:24">
      <c r="A1138" s="8"/>
      <c r="B1138" s="8"/>
      <c r="C1138" s="8"/>
      <c r="D1138" s="54"/>
      <c r="E1138" s="8"/>
      <c r="F1138" s="8"/>
      <c r="G1138" s="8"/>
      <c r="H1138" s="8"/>
      <c r="I1138" s="120"/>
      <c r="J1138" s="42"/>
      <c r="K1138" s="124" t="str">
        <f>IF(AND($I1138&gt;0,$J1138&lt;&gt;"",$J1138&gt;40000),WORKDAY.INTL($J1138,INT(($I1138+项目参数!$J$29-1)/项目参数!$J$29)-1,1,项目参数!$B$2:$B$200),"")</f>
        <v/>
      </c>
      <c r="L1138" s="125" t="str">
        <f>IF(AND($M1138&lt;&gt;"",$M1138&gt;40000,$N1138&lt;&gt;"",$N1138&gt;40000),(1+NETWORKDAYS.INTL($M1138,$N1138,1,项目参数!$B$2:$B$200))*项目参数!$J$29,"")</f>
        <v/>
      </c>
      <c r="M1138" s="42"/>
      <c r="N1138" s="42"/>
      <c r="O1138" s="61"/>
      <c r="P1138" s="64"/>
      <c r="X1138" s="102" t="b">
        <f t="shared" si="17"/>
        <v>0</v>
      </c>
    </row>
    <row r="1139" spans="1:24">
      <c r="A1139" s="8"/>
      <c r="B1139" s="8"/>
      <c r="C1139" s="8"/>
      <c r="D1139" s="54"/>
      <c r="E1139" s="8"/>
      <c r="F1139" s="8"/>
      <c r="G1139" s="8"/>
      <c r="H1139" s="8"/>
      <c r="I1139" s="120"/>
      <c r="J1139" s="42"/>
      <c r="K1139" s="124" t="str">
        <f>IF(AND($I1139&gt;0,$J1139&lt;&gt;"",$J1139&gt;40000),WORKDAY.INTL($J1139,INT(($I1139+项目参数!$J$29-1)/项目参数!$J$29)-1,1,项目参数!$B$2:$B$200),"")</f>
        <v/>
      </c>
      <c r="L1139" s="125" t="str">
        <f>IF(AND($M1139&lt;&gt;"",$M1139&gt;40000,$N1139&lt;&gt;"",$N1139&gt;40000),(1+NETWORKDAYS.INTL($M1139,$N1139,1,项目参数!$B$2:$B$200))*项目参数!$J$29,"")</f>
        <v/>
      </c>
      <c r="M1139" s="42"/>
      <c r="N1139" s="42"/>
      <c r="O1139" s="61"/>
      <c r="P1139" s="64"/>
      <c r="X1139" s="102" t="b">
        <f t="shared" si="17"/>
        <v>0</v>
      </c>
    </row>
    <row r="1140" spans="1:24">
      <c r="A1140" s="8"/>
      <c r="B1140" s="8"/>
      <c r="C1140" s="8"/>
      <c r="D1140" s="54"/>
      <c r="E1140" s="8"/>
      <c r="F1140" s="8"/>
      <c r="G1140" s="8"/>
      <c r="H1140" s="8"/>
      <c r="I1140" s="120"/>
      <c r="J1140" s="42"/>
      <c r="K1140" s="124" t="str">
        <f>IF(AND($I1140&gt;0,$J1140&lt;&gt;"",$J1140&gt;40000),WORKDAY.INTL($J1140,INT(($I1140+项目参数!$J$29-1)/项目参数!$J$29)-1,1,项目参数!$B$2:$B$200),"")</f>
        <v/>
      </c>
      <c r="L1140" s="125" t="str">
        <f>IF(AND($M1140&lt;&gt;"",$M1140&gt;40000,$N1140&lt;&gt;"",$N1140&gt;40000),(1+NETWORKDAYS.INTL($M1140,$N1140,1,项目参数!$B$2:$B$200))*项目参数!$J$29,"")</f>
        <v/>
      </c>
      <c r="M1140" s="42"/>
      <c r="N1140" s="42"/>
      <c r="O1140" s="61"/>
      <c r="P1140" s="64"/>
      <c r="X1140" s="102" t="b">
        <f t="shared" si="17"/>
        <v>0</v>
      </c>
    </row>
    <row r="1141" spans="1:24">
      <c r="A1141" s="8"/>
      <c r="B1141" s="8"/>
      <c r="C1141" s="8"/>
      <c r="D1141" s="54"/>
      <c r="E1141" s="8"/>
      <c r="F1141" s="8"/>
      <c r="G1141" s="8"/>
      <c r="H1141" s="8"/>
      <c r="I1141" s="120"/>
      <c r="J1141" s="42"/>
      <c r="K1141" s="124" t="str">
        <f>IF(AND($I1141&gt;0,$J1141&lt;&gt;"",$J1141&gt;40000),WORKDAY.INTL($J1141,INT(($I1141+项目参数!$J$29-1)/项目参数!$J$29)-1,1,项目参数!$B$2:$B$200),"")</f>
        <v/>
      </c>
      <c r="L1141" s="125" t="str">
        <f>IF(AND($M1141&lt;&gt;"",$M1141&gt;40000,$N1141&lt;&gt;"",$N1141&gt;40000),(1+NETWORKDAYS.INTL($M1141,$N1141,1,项目参数!$B$2:$B$200))*项目参数!$J$29,"")</f>
        <v/>
      </c>
      <c r="M1141" s="42"/>
      <c r="N1141" s="42"/>
      <c r="O1141" s="61"/>
      <c r="P1141" s="64"/>
      <c r="X1141" s="102" t="b">
        <f t="shared" si="17"/>
        <v>0</v>
      </c>
    </row>
    <row r="1142" spans="1:24">
      <c r="A1142" s="8"/>
      <c r="B1142" s="8"/>
      <c r="C1142" s="8"/>
      <c r="D1142" s="54"/>
      <c r="E1142" s="8"/>
      <c r="F1142" s="8"/>
      <c r="G1142" s="8"/>
      <c r="H1142" s="8"/>
      <c r="I1142" s="120"/>
      <c r="J1142" s="42"/>
      <c r="K1142" s="124" t="str">
        <f>IF(AND($I1142&gt;0,$J1142&lt;&gt;"",$J1142&gt;40000),WORKDAY.INTL($J1142,INT(($I1142+项目参数!$J$29-1)/项目参数!$J$29)-1,1,项目参数!$B$2:$B$200),"")</f>
        <v/>
      </c>
      <c r="L1142" s="125" t="str">
        <f>IF(AND($M1142&lt;&gt;"",$M1142&gt;40000,$N1142&lt;&gt;"",$N1142&gt;40000),(1+NETWORKDAYS.INTL($M1142,$N1142,1,项目参数!$B$2:$B$200))*项目参数!$J$29,"")</f>
        <v/>
      </c>
      <c r="M1142" s="42"/>
      <c r="N1142" s="42"/>
      <c r="O1142" s="61"/>
      <c r="P1142" s="64"/>
      <c r="X1142" s="102" t="b">
        <f t="shared" si="17"/>
        <v>0</v>
      </c>
    </row>
    <row r="1143" spans="1:24">
      <c r="A1143" s="8"/>
      <c r="B1143" s="8"/>
      <c r="C1143" s="8"/>
      <c r="D1143" s="54"/>
      <c r="E1143" s="8"/>
      <c r="F1143" s="8"/>
      <c r="G1143" s="8"/>
      <c r="H1143" s="8"/>
      <c r="I1143" s="120"/>
      <c r="J1143" s="42"/>
      <c r="K1143" s="124" t="str">
        <f>IF(AND($I1143&gt;0,$J1143&lt;&gt;"",$J1143&gt;40000),WORKDAY.INTL($J1143,INT(($I1143+项目参数!$J$29-1)/项目参数!$J$29)-1,1,项目参数!$B$2:$B$200),"")</f>
        <v/>
      </c>
      <c r="L1143" s="125" t="str">
        <f>IF(AND($M1143&lt;&gt;"",$M1143&gt;40000,$N1143&lt;&gt;"",$N1143&gt;40000),(1+NETWORKDAYS.INTL($M1143,$N1143,1,项目参数!$B$2:$B$200))*项目参数!$J$29,"")</f>
        <v/>
      </c>
      <c r="M1143" s="42"/>
      <c r="N1143" s="42"/>
      <c r="O1143" s="61"/>
      <c r="P1143" s="64"/>
      <c r="X1143" s="102" t="b">
        <f t="shared" si="17"/>
        <v>0</v>
      </c>
    </row>
    <row r="1144" spans="1:24">
      <c r="A1144" s="8"/>
      <c r="B1144" s="8"/>
      <c r="C1144" s="8"/>
      <c r="D1144" s="54"/>
      <c r="E1144" s="8"/>
      <c r="F1144" s="8"/>
      <c r="G1144" s="8"/>
      <c r="H1144" s="8"/>
      <c r="I1144" s="120"/>
      <c r="J1144" s="42"/>
      <c r="K1144" s="124" t="str">
        <f>IF(AND($I1144&gt;0,$J1144&lt;&gt;"",$J1144&gt;40000),WORKDAY.INTL($J1144,INT(($I1144+项目参数!$J$29-1)/项目参数!$J$29)-1,1,项目参数!$B$2:$B$200),"")</f>
        <v/>
      </c>
      <c r="L1144" s="125" t="str">
        <f>IF(AND($M1144&lt;&gt;"",$M1144&gt;40000,$N1144&lt;&gt;"",$N1144&gt;40000),(1+NETWORKDAYS.INTL($M1144,$N1144,1,项目参数!$B$2:$B$200))*项目参数!$J$29,"")</f>
        <v/>
      </c>
      <c r="M1144" s="42"/>
      <c r="N1144" s="42"/>
      <c r="O1144" s="61"/>
      <c r="P1144" s="64"/>
      <c r="X1144" s="102" t="b">
        <f t="shared" si="17"/>
        <v>0</v>
      </c>
    </row>
    <row r="1145" spans="1:24">
      <c r="A1145" s="8"/>
      <c r="B1145" s="8"/>
      <c r="C1145" s="8"/>
      <c r="D1145" s="54"/>
      <c r="E1145" s="8"/>
      <c r="F1145" s="8"/>
      <c r="G1145" s="8"/>
      <c r="H1145" s="8"/>
      <c r="I1145" s="120"/>
      <c r="J1145" s="42"/>
      <c r="K1145" s="124" t="str">
        <f>IF(AND($I1145&gt;0,$J1145&lt;&gt;"",$J1145&gt;40000),WORKDAY.INTL($J1145,INT(($I1145+项目参数!$J$29-1)/项目参数!$J$29)-1,1,项目参数!$B$2:$B$200),"")</f>
        <v/>
      </c>
      <c r="L1145" s="125" t="str">
        <f>IF(AND($M1145&lt;&gt;"",$M1145&gt;40000,$N1145&lt;&gt;"",$N1145&gt;40000),(1+NETWORKDAYS.INTL($M1145,$N1145,1,项目参数!$B$2:$B$200))*项目参数!$J$29,"")</f>
        <v/>
      </c>
      <c r="M1145" s="42"/>
      <c r="N1145" s="42"/>
      <c r="O1145" s="61"/>
      <c r="P1145" s="64"/>
      <c r="X1145" s="102" t="b">
        <f t="shared" si="17"/>
        <v>0</v>
      </c>
    </row>
    <row r="1146" spans="1:24">
      <c r="A1146" s="8"/>
      <c r="B1146" s="8"/>
      <c r="C1146" s="8"/>
      <c r="D1146" s="54"/>
      <c r="E1146" s="8"/>
      <c r="F1146" s="8"/>
      <c r="G1146" s="8"/>
      <c r="H1146" s="8"/>
      <c r="I1146" s="120"/>
      <c r="J1146" s="42"/>
      <c r="K1146" s="124" t="str">
        <f>IF(AND($I1146&gt;0,$J1146&lt;&gt;"",$J1146&gt;40000),WORKDAY.INTL($J1146,INT(($I1146+项目参数!$J$29-1)/项目参数!$J$29)-1,1,项目参数!$B$2:$B$200),"")</f>
        <v/>
      </c>
      <c r="L1146" s="125" t="str">
        <f>IF(AND($M1146&lt;&gt;"",$M1146&gt;40000,$N1146&lt;&gt;"",$N1146&gt;40000),(1+NETWORKDAYS.INTL($M1146,$N1146,1,项目参数!$B$2:$B$200))*项目参数!$J$29,"")</f>
        <v/>
      </c>
      <c r="M1146" s="42"/>
      <c r="N1146" s="42"/>
      <c r="O1146" s="61"/>
      <c r="P1146" s="64"/>
      <c r="X1146" s="102" t="b">
        <f t="shared" si="17"/>
        <v>0</v>
      </c>
    </row>
    <row r="1147" spans="1:24">
      <c r="A1147" s="8"/>
      <c r="B1147" s="8"/>
      <c r="C1147" s="8"/>
      <c r="D1147" s="54"/>
      <c r="E1147" s="8"/>
      <c r="F1147" s="8"/>
      <c r="G1147" s="8"/>
      <c r="H1147" s="8"/>
      <c r="I1147" s="120"/>
      <c r="J1147" s="42"/>
      <c r="K1147" s="124" t="str">
        <f>IF(AND($I1147&gt;0,$J1147&lt;&gt;"",$J1147&gt;40000),WORKDAY.INTL($J1147,INT(($I1147+项目参数!$J$29-1)/项目参数!$J$29)-1,1,项目参数!$B$2:$B$200),"")</f>
        <v/>
      </c>
      <c r="L1147" s="125" t="str">
        <f>IF(AND($M1147&lt;&gt;"",$M1147&gt;40000,$N1147&lt;&gt;"",$N1147&gt;40000),(1+NETWORKDAYS.INTL($M1147,$N1147,1,项目参数!$B$2:$B$200))*项目参数!$J$29,"")</f>
        <v/>
      </c>
      <c r="M1147" s="42"/>
      <c r="N1147" s="42"/>
      <c r="O1147" s="61"/>
      <c r="P1147" s="64"/>
      <c r="X1147" s="102" t="b">
        <f t="shared" si="17"/>
        <v>0</v>
      </c>
    </row>
    <row r="1148" spans="1:24">
      <c r="A1148" s="8"/>
      <c r="B1148" s="8"/>
      <c r="C1148" s="8"/>
      <c r="D1148" s="54"/>
      <c r="E1148" s="8"/>
      <c r="F1148" s="8"/>
      <c r="G1148" s="8"/>
      <c r="H1148" s="8"/>
      <c r="I1148" s="120"/>
      <c r="J1148" s="42"/>
      <c r="K1148" s="124" t="str">
        <f>IF(AND($I1148&gt;0,$J1148&lt;&gt;"",$J1148&gt;40000),WORKDAY.INTL($J1148,INT(($I1148+项目参数!$J$29-1)/项目参数!$J$29)-1,1,项目参数!$B$2:$B$200),"")</f>
        <v/>
      </c>
      <c r="L1148" s="125" t="str">
        <f>IF(AND($M1148&lt;&gt;"",$M1148&gt;40000,$N1148&lt;&gt;"",$N1148&gt;40000),(1+NETWORKDAYS.INTL($M1148,$N1148,1,项目参数!$B$2:$B$200))*项目参数!$J$29,"")</f>
        <v/>
      </c>
      <c r="M1148" s="42"/>
      <c r="N1148" s="42"/>
      <c r="O1148" s="61"/>
      <c r="P1148" s="64"/>
      <c r="X1148" s="102" t="b">
        <f t="shared" si="17"/>
        <v>0</v>
      </c>
    </row>
    <row r="1149" spans="1:24">
      <c r="A1149" s="8"/>
      <c r="B1149" s="8"/>
      <c r="C1149" s="8"/>
      <c r="D1149" s="54"/>
      <c r="E1149" s="8"/>
      <c r="F1149" s="8"/>
      <c r="G1149" s="8"/>
      <c r="H1149" s="8"/>
      <c r="I1149" s="120"/>
      <c r="J1149" s="42"/>
      <c r="K1149" s="124" t="str">
        <f>IF(AND($I1149&gt;0,$J1149&lt;&gt;"",$J1149&gt;40000),WORKDAY.INTL($J1149,INT(($I1149+项目参数!$J$29-1)/项目参数!$J$29)-1,1,项目参数!$B$2:$B$200),"")</f>
        <v/>
      </c>
      <c r="L1149" s="125" t="str">
        <f>IF(AND($M1149&lt;&gt;"",$M1149&gt;40000,$N1149&lt;&gt;"",$N1149&gt;40000),(1+NETWORKDAYS.INTL($M1149,$N1149,1,项目参数!$B$2:$B$200))*项目参数!$J$29,"")</f>
        <v/>
      </c>
      <c r="M1149" s="42"/>
      <c r="N1149" s="42"/>
      <c r="O1149" s="61"/>
      <c r="P1149" s="64"/>
      <c r="X1149" s="102" t="b">
        <f t="shared" si="17"/>
        <v>0</v>
      </c>
    </row>
    <row r="1150" spans="1:24">
      <c r="A1150" s="8"/>
      <c r="B1150" s="8"/>
      <c r="C1150" s="8"/>
      <c r="D1150" s="54"/>
      <c r="E1150" s="8"/>
      <c r="F1150" s="8"/>
      <c r="G1150" s="8"/>
      <c r="H1150" s="8"/>
      <c r="I1150" s="120"/>
      <c r="J1150" s="42"/>
      <c r="K1150" s="124" t="str">
        <f>IF(AND($I1150&gt;0,$J1150&lt;&gt;"",$J1150&gt;40000),WORKDAY.INTL($J1150,INT(($I1150+项目参数!$J$29-1)/项目参数!$J$29)-1,1,项目参数!$B$2:$B$200),"")</f>
        <v/>
      </c>
      <c r="L1150" s="125" t="str">
        <f>IF(AND($M1150&lt;&gt;"",$M1150&gt;40000,$N1150&lt;&gt;"",$N1150&gt;40000),(1+NETWORKDAYS.INTL($M1150,$N1150,1,项目参数!$B$2:$B$200))*项目参数!$J$29,"")</f>
        <v/>
      </c>
      <c r="M1150" s="42"/>
      <c r="N1150" s="42"/>
      <c r="O1150" s="61"/>
      <c r="P1150" s="64"/>
      <c r="X1150" s="102" t="b">
        <f t="shared" si="17"/>
        <v>0</v>
      </c>
    </row>
    <row r="1151" spans="1:24">
      <c r="A1151" s="8"/>
      <c r="B1151" s="8"/>
      <c r="C1151" s="8"/>
      <c r="D1151" s="54"/>
      <c r="E1151" s="8"/>
      <c r="F1151" s="8"/>
      <c r="G1151" s="8"/>
      <c r="H1151" s="8"/>
      <c r="I1151" s="120"/>
      <c r="J1151" s="42"/>
      <c r="K1151" s="124" t="str">
        <f>IF(AND($I1151&gt;0,$J1151&lt;&gt;"",$J1151&gt;40000),WORKDAY.INTL($J1151,INT(($I1151+项目参数!$J$29-1)/项目参数!$J$29)-1,1,项目参数!$B$2:$B$200),"")</f>
        <v/>
      </c>
      <c r="L1151" s="125" t="str">
        <f>IF(AND($M1151&lt;&gt;"",$M1151&gt;40000,$N1151&lt;&gt;"",$N1151&gt;40000),(1+NETWORKDAYS.INTL($M1151,$N1151,1,项目参数!$B$2:$B$200))*项目参数!$J$29,"")</f>
        <v/>
      </c>
      <c r="M1151" s="42"/>
      <c r="N1151" s="42"/>
      <c r="O1151" s="61"/>
      <c r="P1151" s="64"/>
      <c r="X1151" s="102" t="b">
        <f t="shared" si="17"/>
        <v>0</v>
      </c>
    </row>
    <row r="1152" spans="1:24">
      <c r="A1152" s="8"/>
      <c r="B1152" s="8"/>
      <c r="C1152" s="8"/>
      <c r="D1152" s="54"/>
      <c r="E1152" s="8"/>
      <c r="F1152" s="8"/>
      <c r="G1152" s="8"/>
      <c r="H1152" s="8"/>
      <c r="I1152" s="120"/>
      <c r="J1152" s="42"/>
      <c r="K1152" s="124" t="str">
        <f>IF(AND($I1152&gt;0,$J1152&lt;&gt;"",$J1152&gt;40000),WORKDAY.INTL($J1152,INT(($I1152+项目参数!$J$29-1)/项目参数!$J$29)-1,1,项目参数!$B$2:$B$200),"")</f>
        <v/>
      </c>
      <c r="L1152" s="125" t="str">
        <f>IF(AND($M1152&lt;&gt;"",$M1152&gt;40000,$N1152&lt;&gt;"",$N1152&gt;40000),(1+NETWORKDAYS.INTL($M1152,$N1152,1,项目参数!$B$2:$B$200))*项目参数!$J$29,"")</f>
        <v/>
      </c>
      <c r="M1152" s="42"/>
      <c r="N1152" s="42"/>
      <c r="O1152" s="61"/>
      <c r="P1152" s="64"/>
      <c r="X1152" s="102" t="b">
        <f t="shared" si="17"/>
        <v>0</v>
      </c>
    </row>
    <row r="1153" spans="1:24">
      <c r="A1153" s="8"/>
      <c r="B1153" s="8"/>
      <c r="C1153" s="8"/>
      <c r="D1153" s="54"/>
      <c r="E1153" s="8"/>
      <c r="F1153" s="8"/>
      <c r="G1153" s="8"/>
      <c r="H1153" s="8"/>
      <c r="I1153" s="120"/>
      <c r="J1153" s="42"/>
      <c r="K1153" s="124" t="str">
        <f>IF(AND($I1153&gt;0,$J1153&lt;&gt;"",$J1153&gt;40000),WORKDAY.INTL($J1153,INT(($I1153+项目参数!$J$29-1)/项目参数!$J$29)-1,1,项目参数!$B$2:$B$200),"")</f>
        <v/>
      </c>
      <c r="L1153" s="125" t="str">
        <f>IF(AND($M1153&lt;&gt;"",$M1153&gt;40000,$N1153&lt;&gt;"",$N1153&gt;40000),(1+NETWORKDAYS.INTL($M1153,$N1153,1,项目参数!$B$2:$B$200))*项目参数!$J$29,"")</f>
        <v/>
      </c>
      <c r="M1153" s="42"/>
      <c r="N1153" s="42"/>
      <c r="O1153" s="61"/>
      <c r="P1153" s="64"/>
      <c r="X1153" s="102" t="b">
        <f t="shared" si="17"/>
        <v>0</v>
      </c>
    </row>
    <row r="1154" spans="1:24">
      <c r="A1154" s="8"/>
      <c r="B1154" s="8"/>
      <c r="C1154" s="8"/>
      <c r="D1154" s="54"/>
      <c r="E1154" s="8"/>
      <c r="F1154" s="8"/>
      <c r="G1154" s="8"/>
      <c r="H1154" s="8"/>
      <c r="I1154" s="120"/>
      <c r="J1154" s="42"/>
      <c r="K1154" s="124" t="str">
        <f>IF(AND($I1154&gt;0,$J1154&lt;&gt;"",$J1154&gt;40000),WORKDAY.INTL($J1154,INT(($I1154+项目参数!$J$29-1)/项目参数!$J$29)-1,1,项目参数!$B$2:$B$200),"")</f>
        <v/>
      </c>
      <c r="L1154" s="125" t="str">
        <f>IF(AND($M1154&lt;&gt;"",$M1154&gt;40000,$N1154&lt;&gt;"",$N1154&gt;40000),(1+NETWORKDAYS.INTL($M1154,$N1154,1,项目参数!$B$2:$B$200))*项目参数!$J$29,"")</f>
        <v/>
      </c>
      <c r="M1154" s="42"/>
      <c r="N1154" s="42"/>
      <c r="O1154" s="61"/>
      <c r="P1154" s="64"/>
      <c r="X1154" s="102" t="b">
        <f t="shared" ref="X1154:X1217" si="18">AND(LEN(A1154)&gt;0,LEN(C1154)&gt;3,LEN(G1154)&gt;1,OR(J1154=0,AND(I1154&gt;0,J1154&gt;40000)),OR(M1154=0,M1154&gt;40000))</f>
        <v>0</v>
      </c>
    </row>
    <row r="1155" spans="1:24">
      <c r="A1155" s="8"/>
      <c r="B1155" s="8"/>
      <c r="C1155" s="8"/>
      <c r="D1155" s="54"/>
      <c r="E1155" s="8"/>
      <c r="F1155" s="8"/>
      <c r="G1155" s="8"/>
      <c r="H1155" s="8"/>
      <c r="I1155" s="120"/>
      <c r="J1155" s="42"/>
      <c r="K1155" s="124" t="str">
        <f>IF(AND($I1155&gt;0,$J1155&lt;&gt;"",$J1155&gt;40000),WORKDAY.INTL($J1155,INT(($I1155+项目参数!$J$29-1)/项目参数!$J$29)-1,1,项目参数!$B$2:$B$200),"")</f>
        <v/>
      </c>
      <c r="L1155" s="125" t="str">
        <f>IF(AND($M1155&lt;&gt;"",$M1155&gt;40000,$N1155&lt;&gt;"",$N1155&gt;40000),(1+NETWORKDAYS.INTL($M1155,$N1155,1,项目参数!$B$2:$B$200))*项目参数!$J$29,"")</f>
        <v/>
      </c>
      <c r="M1155" s="42"/>
      <c r="N1155" s="42"/>
      <c r="O1155" s="61"/>
      <c r="P1155" s="64"/>
      <c r="X1155" s="102" t="b">
        <f t="shared" si="18"/>
        <v>0</v>
      </c>
    </row>
    <row r="1156" spans="1:24">
      <c r="A1156" s="8"/>
      <c r="B1156" s="8"/>
      <c r="C1156" s="8"/>
      <c r="D1156" s="54"/>
      <c r="E1156" s="8"/>
      <c r="F1156" s="8"/>
      <c r="G1156" s="8"/>
      <c r="H1156" s="8"/>
      <c r="I1156" s="120"/>
      <c r="J1156" s="42"/>
      <c r="K1156" s="124" t="str">
        <f>IF(AND($I1156&gt;0,$J1156&lt;&gt;"",$J1156&gt;40000),WORKDAY.INTL($J1156,INT(($I1156+项目参数!$J$29-1)/项目参数!$J$29)-1,1,项目参数!$B$2:$B$200),"")</f>
        <v/>
      </c>
      <c r="L1156" s="125" t="str">
        <f>IF(AND($M1156&lt;&gt;"",$M1156&gt;40000,$N1156&lt;&gt;"",$N1156&gt;40000),(1+NETWORKDAYS.INTL($M1156,$N1156,1,项目参数!$B$2:$B$200))*项目参数!$J$29,"")</f>
        <v/>
      </c>
      <c r="M1156" s="42"/>
      <c r="N1156" s="42"/>
      <c r="O1156" s="61"/>
      <c r="P1156" s="64"/>
      <c r="X1156" s="102" t="b">
        <f t="shared" si="18"/>
        <v>0</v>
      </c>
    </row>
    <row r="1157" spans="1:24">
      <c r="A1157" s="8"/>
      <c r="B1157" s="8"/>
      <c r="C1157" s="8"/>
      <c r="D1157" s="54"/>
      <c r="E1157" s="8"/>
      <c r="F1157" s="8"/>
      <c r="G1157" s="8"/>
      <c r="H1157" s="8"/>
      <c r="I1157" s="120"/>
      <c r="J1157" s="42"/>
      <c r="K1157" s="124" t="str">
        <f>IF(AND($I1157&gt;0,$J1157&lt;&gt;"",$J1157&gt;40000),WORKDAY.INTL($J1157,INT(($I1157+项目参数!$J$29-1)/项目参数!$J$29)-1,1,项目参数!$B$2:$B$200),"")</f>
        <v/>
      </c>
      <c r="L1157" s="125" t="str">
        <f>IF(AND($M1157&lt;&gt;"",$M1157&gt;40000,$N1157&lt;&gt;"",$N1157&gt;40000),(1+NETWORKDAYS.INTL($M1157,$N1157,1,项目参数!$B$2:$B$200))*项目参数!$J$29,"")</f>
        <v/>
      </c>
      <c r="M1157" s="42"/>
      <c r="N1157" s="42"/>
      <c r="O1157" s="61"/>
      <c r="P1157" s="64"/>
      <c r="X1157" s="102" t="b">
        <f t="shared" si="18"/>
        <v>0</v>
      </c>
    </row>
    <row r="1158" spans="1:24">
      <c r="A1158" s="8"/>
      <c r="B1158" s="8"/>
      <c r="C1158" s="8"/>
      <c r="D1158" s="54"/>
      <c r="E1158" s="8"/>
      <c r="F1158" s="8"/>
      <c r="G1158" s="8"/>
      <c r="H1158" s="8"/>
      <c r="I1158" s="120"/>
      <c r="J1158" s="42"/>
      <c r="K1158" s="124" t="str">
        <f>IF(AND($I1158&gt;0,$J1158&lt;&gt;"",$J1158&gt;40000),WORKDAY.INTL($J1158,INT(($I1158+项目参数!$J$29-1)/项目参数!$J$29)-1,1,项目参数!$B$2:$B$200),"")</f>
        <v/>
      </c>
      <c r="L1158" s="125" t="str">
        <f>IF(AND($M1158&lt;&gt;"",$M1158&gt;40000,$N1158&lt;&gt;"",$N1158&gt;40000),(1+NETWORKDAYS.INTL($M1158,$N1158,1,项目参数!$B$2:$B$200))*项目参数!$J$29,"")</f>
        <v/>
      </c>
      <c r="M1158" s="42"/>
      <c r="N1158" s="42"/>
      <c r="O1158" s="61"/>
      <c r="P1158" s="64"/>
      <c r="X1158" s="102" t="b">
        <f t="shared" si="18"/>
        <v>0</v>
      </c>
    </row>
    <row r="1159" spans="1:24">
      <c r="A1159" s="8"/>
      <c r="B1159" s="8"/>
      <c r="C1159" s="8"/>
      <c r="D1159" s="54"/>
      <c r="E1159" s="8"/>
      <c r="F1159" s="8"/>
      <c r="G1159" s="8"/>
      <c r="H1159" s="8"/>
      <c r="I1159" s="120"/>
      <c r="J1159" s="42"/>
      <c r="K1159" s="124" t="str">
        <f>IF(AND($I1159&gt;0,$J1159&lt;&gt;"",$J1159&gt;40000),WORKDAY.INTL($J1159,INT(($I1159+项目参数!$J$29-1)/项目参数!$J$29)-1,1,项目参数!$B$2:$B$200),"")</f>
        <v/>
      </c>
      <c r="L1159" s="125" t="str">
        <f>IF(AND($M1159&lt;&gt;"",$M1159&gt;40000,$N1159&lt;&gt;"",$N1159&gt;40000),(1+NETWORKDAYS.INTL($M1159,$N1159,1,项目参数!$B$2:$B$200))*项目参数!$J$29,"")</f>
        <v/>
      </c>
      <c r="M1159" s="42"/>
      <c r="N1159" s="42"/>
      <c r="O1159" s="61"/>
      <c r="P1159" s="64"/>
      <c r="X1159" s="102" t="b">
        <f t="shared" si="18"/>
        <v>0</v>
      </c>
    </row>
    <row r="1160" spans="1:24">
      <c r="A1160" s="8"/>
      <c r="B1160" s="8"/>
      <c r="C1160" s="8"/>
      <c r="D1160" s="54"/>
      <c r="E1160" s="8"/>
      <c r="F1160" s="8"/>
      <c r="G1160" s="8"/>
      <c r="H1160" s="8"/>
      <c r="I1160" s="120"/>
      <c r="J1160" s="42"/>
      <c r="K1160" s="124" t="str">
        <f>IF(AND($I1160&gt;0,$J1160&lt;&gt;"",$J1160&gt;40000),WORKDAY.INTL($J1160,INT(($I1160+项目参数!$J$29-1)/项目参数!$J$29)-1,1,项目参数!$B$2:$B$200),"")</f>
        <v/>
      </c>
      <c r="L1160" s="125" t="str">
        <f>IF(AND($M1160&lt;&gt;"",$M1160&gt;40000,$N1160&lt;&gt;"",$N1160&gt;40000),(1+NETWORKDAYS.INTL($M1160,$N1160,1,项目参数!$B$2:$B$200))*项目参数!$J$29,"")</f>
        <v/>
      </c>
      <c r="M1160" s="42"/>
      <c r="N1160" s="42"/>
      <c r="O1160" s="61"/>
      <c r="P1160" s="64"/>
      <c r="X1160" s="102" t="b">
        <f t="shared" si="18"/>
        <v>0</v>
      </c>
    </row>
    <row r="1161" spans="1:24">
      <c r="A1161" s="8"/>
      <c r="B1161" s="8"/>
      <c r="C1161" s="8"/>
      <c r="D1161" s="54"/>
      <c r="E1161" s="8"/>
      <c r="F1161" s="8"/>
      <c r="G1161" s="8"/>
      <c r="H1161" s="8"/>
      <c r="I1161" s="120"/>
      <c r="J1161" s="42"/>
      <c r="K1161" s="124" t="str">
        <f>IF(AND($I1161&gt;0,$J1161&lt;&gt;"",$J1161&gt;40000),WORKDAY.INTL($J1161,INT(($I1161+项目参数!$J$29-1)/项目参数!$J$29)-1,1,项目参数!$B$2:$B$200),"")</f>
        <v/>
      </c>
      <c r="L1161" s="125" t="str">
        <f>IF(AND($M1161&lt;&gt;"",$M1161&gt;40000,$N1161&lt;&gt;"",$N1161&gt;40000),(1+NETWORKDAYS.INTL($M1161,$N1161,1,项目参数!$B$2:$B$200))*项目参数!$J$29,"")</f>
        <v/>
      </c>
      <c r="M1161" s="42"/>
      <c r="N1161" s="42"/>
      <c r="O1161" s="61"/>
      <c r="P1161" s="64"/>
      <c r="X1161" s="102" t="b">
        <f t="shared" si="18"/>
        <v>0</v>
      </c>
    </row>
    <row r="1162" spans="1:24">
      <c r="A1162" s="8"/>
      <c r="B1162" s="8"/>
      <c r="C1162" s="8"/>
      <c r="D1162" s="54"/>
      <c r="E1162" s="8"/>
      <c r="F1162" s="8"/>
      <c r="G1162" s="8"/>
      <c r="H1162" s="8"/>
      <c r="I1162" s="120"/>
      <c r="J1162" s="42"/>
      <c r="K1162" s="124" t="str">
        <f>IF(AND($I1162&gt;0,$J1162&lt;&gt;"",$J1162&gt;40000),WORKDAY.INTL($J1162,INT(($I1162+项目参数!$J$29-1)/项目参数!$J$29)-1,1,项目参数!$B$2:$B$200),"")</f>
        <v/>
      </c>
      <c r="L1162" s="125" t="str">
        <f>IF(AND($M1162&lt;&gt;"",$M1162&gt;40000,$N1162&lt;&gt;"",$N1162&gt;40000),(1+NETWORKDAYS.INTL($M1162,$N1162,1,项目参数!$B$2:$B$200))*项目参数!$J$29,"")</f>
        <v/>
      </c>
      <c r="M1162" s="42"/>
      <c r="N1162" s="42"/>
      <c r="O1162" s="61"/>
      <c r="P1162" s="64"/>
      <c r="X1162" s="102" t="b">
        <f t="shared" si="18"/>
        <v>0</v>
      </c>
    </row>
    <row r="1163" spans="1:24">
      <c r="A1163" s="8"/>
      <c r="B1163" s="8"/>
      <c r="C1163" s="8"/>
      <c r="D1163" s="54"/>
      <c r="E1163" s="8"/>
      <c r="F1163" s="8"/>
      <c r="G1163" s="8"/>
      <c r="H1163" s="8"/>
      <c r="I1163" s="120"/>
      <c r="J1163" s="42"/>
      <c r="K1163" s="124" t="str">
        <f>IF(AND($I1163&gt;0,$J1163&lt;&gt;"",$J1163&gt;40000),WORKDAY.INTL($J1163,INT(($I1163+项目参数!$J$29-1)/项目参数!$J$29)-1,1,项目参数!$B$2:$B$200),"")</f>
        <v/>
      </c>
      <c r="L1163" s="125" t="str">
        <f>IF(AND($M1163&lt;&gt;"",$M1163&gt;40000,$N1163&lt;&gt;"",$N1163&gt;40000),(1+NETWORKDAYS.INTL($M1163,$N1163,1,项目参数!$B$2:$B$200))*项目参数!$J$29,"")</f>
        <v/>
      </c>
      <c r="M1163" s="42"/>
      <c r="N1163" s="42"/>
      <c r="O1163" s="61"/>
      <c r="P1163" s="64"/>
      <c r="X1163" s="102" t="b">
        <f t="shared" si="18"/>
        <v>0</v>
      </c>
    </row>
    <row r="1164" spans="1:24">
      <c r="A1164" s="8"/>
      <c r="B1164" s="8"/>
      <c r="C1164" s="8"/>
      <c r="D1164" s="54"/>
      <c r="E1164" s="8"/>
      <c r="F1164" s="8"/>
      <c r="G1164" s="8"/>
      <c r="H1164" s="8"/>
      <c r="I1164" s="120"/>
      <c r="J1164" s="42"/>
      <c r="K1164" s="124" t="str">
        <f>IF(AND($I1164&gt;0,$J1164&lt;&gt;"",$J1164&gt;40000),WORKDAY.INTL($J1164,INT(($I1164+项目参数!$J$29-1)/项目参数!$J$29)-1,1,项目参数!$B$2:$B$200),"")</f>
        <v/>
      </c>
      <c r="L1164" s="125" t="str">
        <f>IF(AND($M1164&lt;&gt;"",$M1164&gt;40000,$N1164&lt;&gt;"",$N1164&gt;40000),(1+NETWORKDAYS.INTL($M1164,$N1164,1,项目参数!$B$2:$B$200))*项目参数!$J$29,"")</f>
        <v/>
      </c>
      <c r="M1164" s="42"/>
      <c r="N1164" s="42"/>
      <c r="O1164" s="61"/>
      <c r="P1164" s="64"/>
      <c r="X1164" s="102" t="b">
        <f t="shared" si="18"/>
        <v>0</v>
      </c>
    </row>
    <row r="1165" spans="1:24">
      <c r="A1165" s="8"/>
      <c r="B1165" s="8"/>
      <c r="C1165" s="8"/>
      <c r="D1165" s="54"/>
      <c r="E1165" s="8"/>
      <c r="F1165" s="8"/>
      <c r="G1165" s="8"/>
      <c r="H1165" s="8"/>
      <c r="I1165" s="120"/>
      <c r="J1165" s="42"/>
      <c r="K1165" s="124" t="str">
        <f>IF(AND($I1165&gt;0,$J1165&lt;&gt;"",$J1165&gt;40000),WORKDAY.INTL($J1165,INT(($I1165+项目参数!$J$29-1)/项目参数!$J$29)-1,1,项目参数!$B$2:$B$200),"")</f>
        <v/>
      </c>
      <c r="L1165" s="125" t="str">
        <f>IF(AND($M1165&lt;&gt;"",$M1165&gt;40000,$N1165&lt;&gt;"",$N1165&gt;40000),(1+NETWORKDAYS.INTL($M1165,$N1165,1,项目参数!$B$2:$B$200))*项目参数!$J$29,"")</f>
        <v/>
      </c>
      <c r="M1165" s="42"/>
      <c r="N1165" s="42"/>
      <c r="O1165" s="61"/>
      <c r="P1165" s="64"/>
      <c r="X1165" s="102" t="b">
        <f t="shared" si="18"/>
        <v>0</v>
      </c>
    </row>
    <row r="1166" spans="1:24">
      <c r="A1166" s="8"/>
      <c r="B1166" s="8"/>
      <c r="C1166" s="8"/>
      <c r="D1166" s="54"/>
      <c r="E1166" s="8"/>
      <c r="F1166" s="8"/>
      <c r="G1166" s="8"/>
      <c r="H1166" s="8"/>
      <c r="I1166" s="120"/>
      <c r="J1166" s="42"/>
      <c r="K1166" s="124" t="str">
        <f>IF(AND($I1166&gt;0,$J1166&lt;&gt;"",$J1166&gt;40000),WORKDAY.INTL($J1166,INT(($I1166+项目参数!$J$29-1)/项目参数!$J$29)-1,1,项目参数!$B$2:$B$200),"")</f>
        <v/>
      </c>
      <c r="L1166" s="125" t="str">
        <f>IF(AND($M1166&lt;&gt;"",$M1166&gt;40000,$N1166&lt;&gt;"",$N1166&gt;40000),(1+NETWORKDAYS.INTL($M1166,$N1166,1,项目参数!$B$2:$B$200))*项目参数!$J$29,"")</f>
        <v/>
      </c>
      <c r="M1166" s="42"/>
      <c r="N1166" s="42"/>
      <c r="O1166" s="61"/>
      <c r="P1166" s="64"/>
      <c r="X1166" s="102" t="b">
        <f t="shared" si="18"/>
        <v>0</v>
      </c>
    </row>
    <row r="1167" spans="1:24">
      <c r="A1167" s="8"/>
      <c r="B1167" s="8"/>
      <c r="C1167" s="8"/>
      <c r="D1167" s="54"/>
      <c r="E1167" s="8"/>
      <c r="F1167" s="8"/>
      <c r="G1167" s="8"/>
      <c r="H1167" s="8"/>
      <c r="I1167" s="120"/>
      <c r="J1167" s="42"/>
      <c r="K1167" s="124" t="str">
        <f>IF(AND($I1167&gt;0,$J1167&lt;&gt;"",$J1167&gt;40000),WORKDAY.INTL($J1167,INT(($I1167+项目参数!$J$29-1)/项目参数!$J$29)-1,1,项目参数!$B$2:$B$200),"")</f>
        <v/>
      </c>
      <c r="L1167" s="125" t="str">
        <f>IF(AND($M1167&lt;&gt;"",$M1167&gt;40000,$N1167&lt;&gt;"",$N1167&gt;40000),(1+NETWORKDAYS.INTL($M1167,$N1167,1,项目参数!$B$2:$B$200))*项目参数!$J$29,"")</f>
        <v/>
      </c>
      <c r="M1167" s="42"/>
      <c r="N1167" s="42"/>
      <c r="O1167" s="61"/>
      <c r="P1167" s="64"/>
      <c r="X1167" s="102" t="b">
        <f t="shared" si="18"/>
        <v>0</v>
      </c>
    </row>
    <row r="1168" spans="1:24">
      <c r="A1168" s="8"/>
      <c r="B1168" s="8"/>
      <c r="C1168" s="8"/>
      <c r="D1168" s="54"/>
      <c r="E1168" s="8"/>
      <c r="F1168" s="8"/>
      <c r="G1168" s="8"/>
      <c r="H1168" s="8"/>
      <c r="I1168" s="120"/>
      <c r="J1168" s="42"/>
      <c r="K1168" s="124" t="str">
        <f>IF(AND($I1168&gt;0,$J1168&lt;&gt;"",$J1168&gt;40000),WORKDAY.INTL($J1168,INT(($I1168+项目参数!$J$29-1)/项目参数!$J$29)-1,1,项目参数!$B$2:$B$200),"")</f>
        <v/>
      </c>
      <c r="L1168" s="125" t="str">
        <f>IF(AND($M1168&lt;&gt;"",$M1168&gt;40000,$N1168&lt;&gt;"",$N1168&gt;40000),(1+NETWORKDAYS.INTL($M1168,$N1168,1,项目参数!$B$2:$B$200))*项目参数!$J$29,"")</f>
        <v/>
      </c>
      <c r="M1168" s="42"/>
      <c r="N1168" s="42"/>
      <c r="O1168" s="61"/>
      <c r="P1168" s="64"/>
      <c r="X1168" s="102" t="b">
        <f t="shared" si="18"/>
        <v>0</v>
      </c>
    </row>
    <row r="1169" spans="1:24">
      <c r="A1169" s="8"/>
      <c r="B1169" s="8"/>
      <c r="C1169" s="8"/>
      <c r="D1169" s="54"/>
      <c r="E1169" s="8"/>
      <c r="F1169" s="8"/>
      <c r="G1169" s="8"/>
      <c r="H1169" s="8"/>
      <c r="I1169" s="120"/>
      <c r="J1169" s="42"/>
      <c r="K1169" s="124" t="str">
        <f>IF(AND($I1169&gt;0,$J1169&lt;&gt;"",$J1169&gt;40000),WORKDAY.INTL($J1169,INT(($I1169+项目参数!$J$29-1)/项目参数!$J$29)-1,1,项目参数!$B$2:$B$200),"")</f>
        <v/>
      </c>
      <c r="L1169" s="125" t="str">
        <f>IF(AND($M1169&lt;&gt;"",$M1169&gt;40000,$N1169&lt;&gt;"",$N1169&gt;40000),(1+NETWORKDAYS.INTL($M1169,$N1169,1,项目参数!$B$2:$B$200))*项目参数!$J$29,"")</f>
        <v/>
      </c>
      <c r="M1169" s="42"/>
      <c r="N1169" s="42"/>
      <c r="O1169" s="61"/>
      <c r="P1169" s="64"/>
      <c r="X1169" s="102" t="b">
        <f t="shared" si="18"/>
        <v>0</v>
      </c>
    </row>
    <row r="1170" spans="1:24">
      <c r="A1170" s="8"/>
      <c r="B1170" s="8"/>
      <c r="C1170" s="8"/>
      <c r="D1170" s="54"/>
      <c r="E1170" s="8"/>
      <c r="F1170" s="8"/>
      <c r="G1170" s="8"/>
      <c r="H1170" s="8"/>
      <c r="I1170" s="120"/>
      <c r="J1170" s="42"/>
      <c r="K1170" s="124" t="str">
        <f>IF(AND($I1170&gt;0,$J1170&lt;&gt;"",$J1170&gt;40000),WORKDAY.INTL($J1170,INT(($I1170+项目参数!$J$29-1)/项目参数!$J$29)-1,1,项目参数!$B$2:$B$200),"")</f>
        <v/>
      </c>
      <c r="L1170" s="125" t="str">
        <f>IF(AND($M1170&lt;&gt;"",$M1170&gt;40000,$N1170&lt;&gt;"",$N1170&gt;40000),(1+NETWORKDAYS.INTL($M1170,$N1170,1,项目参数!$B$2:$B$200))*项目参数!$J$29,"")</f>
        <v/>
      </c>
      <c r="M1170" s="42"/>
      <c r="N1170" s="42"/>
      <c r="O1170" s="61"/>
      <c r="P1170" s="64"/>
      <c r="X1170" s="102" t="b">
        <f t="shared" si="18"/>
        <v>0</v>
      </c>
    </row>
    <row r="1171" spans="1:24">
      <c r="A1171" s="8"/>
      <c r="B1171" s="8"/>
      <c r="C1171" s="8"/>
      <c r="D1171" s="54"/>
      <c r="E1171" s="8"/>
      <c r="F1171" s="8"/>
      <c r="G1171" s="8"/>
      <c r="H1171" s="8"/>
      <c r="I1171" s="120"/>
      <c r="J1171" s="42"/>
      <c r="K1171" s="124" t="str">
        <f>IF(AND($I1171&gt;0,$J1171&lt;&gt;"",$J1171&gt;40000),WORKDAY.INTL($J1171,INT(($I1171+项目参数!$J$29-1)/项目参数!$J$29)-1,1,项目参数!$B$2:$B$200),"")</f>
        <v/>
      </c>
      <c r="L1171" s="125" t="str">
        <f>IF(AND($M1171&lt;&gt;"",$M1171&gt;40000,$N1171&lt;&gt;"",$N1171&gt;40000),(1+NETWORKDAYS.INTL($M1171,$N1171,1,项目参数!$B$2:$B$200))*项目参数!$J$29,"")</f>
        <v/>
      </c>
      <c r="M1171" s="42"/>
      <c r="N1171" s="42"/>
      <c r="O1171" s="61"/>
      <c r="P1171" s="64"/>
      <c r="X1171" s="102" t="b">
        <f t="shared" si="18"/>
        <v>0</v>
      </c>
    </row>
    <row r="1172" spans="1:24">
      <c r="A1172" s="8"/>
      <c r="B1172" s="8"/>
      <c r="C1172" s="8"/>
      <c r="D1172" s="54"/>
      <c r="E1172" s="8"/>
      <c r="F1172" s="8"/>
      <c r="G1172" s="8"/>
      <c r="H1172" s="8"/>
      <c r="I1172" s="120"/>
      <c r="J1172" s="42"/>
      <c r="K1172" s="124" t="str">
        <f>IF(AND($I1172&gt;0,$J1172&lt;&gt;"",$J1172&gt;40000),WORKDAY.INTL($J1172,INT(($I1172+项目参数!$J$29-1)/项目参数!$J$29)-1,1,项目参数!$B$2:$B$200),"")</f>
        <v/>
      </c>
      <c r="L1172" s="125" t="str">
        <f>IF(AND($M1172&lt;&gt;"",$M1172&gt;40000,$N1172&lt;&gt;"",$N1172&gt;40000),(1+NETWORKDAYS.INTL($M1172,$N1172,1,项目参数!$B$2:$B$200))*项目参数!$J$29,"")</f>
        <v/>
      </c>
      <c r="M1172" s="42"/>
      <c r="N1172" s="42"/>
      <c r="O1172" s="61"/>
      <c r="P1172" s="64"/>
      <c r="X1172" s="102" t="b">
        <f t="shared" si="18"/>
        <v>0</v>
      </c>
    </row>
    <row r="1173" spans="1:24">
      <c r="A1173" s="8"/>
      <c r="B1173" s="8"/>
      <c r="C1173" s="8"/>
      <c r="D1173" s="54"/>
      <c r="E1173" s="8"/>
      <c r="F1173" s="8"/>
      <c r="G1173" s="8"/>
      <c r="H1173" s="8"/>
      <c r="I1173" s="120"/>
      <c r="J1173" s="42"/>
      <c r="K1173" s="124" t="str">
        <f>IF(AND($I1173&gt;0,$J1173&lt;&gt;"",$J1173&gt;40000),WORKDAY.INTL($J1173,INT(($I1173+项目参数!$J$29-1)/项目参数!$J$29)-1,1,项目参数!$B$2:$B$200),"")</f>
        <v/>
      </c>
      <c r="L1173" s="125" t="str">
        <f>IF(AND($M1173&lt;&gt;"",$M1173&gt;40000,$N1173&lt;&gt;"",$N1173&gt;40000),(1+NETWORKDAYS.INTL($M1173,$N1173,1,项目参数!$B$2:$B$200))*项目参数!$J$29,"")</f>
        <v/>
      </c>
      <c r="M1173" s="42"/>
      <c r="N1173" s="42"/>
      <c r="O1173" s="61"/>
      <c r="P1173" s="64"/>
      <c r="X1173" s="102" t="b">
        <f t="shared" si="18"/>
        <v>0</v>
      </c>
    </row>
    <row r="1174" spans="1:24">
      <c r="A1174" s="8"/>
      <c r="B1174" s="8"/>
      <c r="C1174" s="8"/>
      <c r="D1174" s="54"/>
      <c r="E1174" s="8"/>
      <c r="F1174" s="8"/>
      <c r="G1174" s="8"/>
      <c r="H1174" s="8"/>
      <c r="I1174" s="120"/>
      <c r="J1174" s="42"/>
      <c r="K1174" s="124" t="str">
        <f>IF(AND($I1174&gt;0,$J1174&lt;&gt;"",$J1174&gt;40000),WORKDAY.INTL($J1174,INT(($I1174+项目参数!$J$29-1)/项目参数!$J$29)-1,1,项目参数!$B$2:$B$200),"")</f>
        <v/>
      </c>
      <c r="L1174" s="125" t="str">
        <f>IF(AND($M1174&lt;&gt;"",$M1174&gt;40000,$N1174&lt;&gt;"",$N1174&gt;40000),(1+NETWORKDAYS.INTL($M1174,$N1174,1,项目参数!$B$2:$B$200))*项目参数!$J$29,"")</f>
        <v/>
      </c>
      <c r="M1174" s="42"/>
      <c r="N1174" s="42"/>
      <c r="O1174" s="61"/>
      <c r="P1174" s="64"/>
      <c r="X1174" s="102" t="b">
        <f t="shared" si="18"/>
        <v>0</v>
      </c>
    </row>
    <row r="1175" spans="1:24">
      <c r="A1175" s="8"/>
      <c r="B1175" s="8"/>
      <c r="C1175" s="8"/>
      <c r="D1175" s="54"/>
      <c r="E1175" s="8"/>
      <c r="F1175" s="8"/>
      <c r="G1175" s="8"/>
      <c r="H1175" s="8"/>
      <c r="I1175" s="120"/>
      <c r="J1175" s="42"/>
      <c r="K1175" s="124" t="str">
        <f>IF(AND($I1175&gt;0,$J1175&lt;&gt;"",$J1175&gt;40000),WORKDAY.INTL($J1175,INT(($I1175+项目参数!$J$29-1)/项目参数!$J$29)-1,1,项目参数!$B$2:$B$200),"")</f>
        <v/>
      </c>
      <c r="L1175" s="125" t="str">
        <f>IF(AND($M1175&lt;&gt;"",$M1175&gt;40000,$N1175&lt;&gt;"",$N1175&gt;40000),(1+NETWORKDAYS.INTL($M1175,$N1175,1,项目参数!$B$2:$B$200))*项目参数!$J$29,"")</f>
        <v/>
      </c>
      <c r="M1175" s="42"/>
      <c r="N1175" s="42"/>
      <c r="O1175" s="61"/>
      <c r="P1175" s="64"/>
      <c r="X1175" s="102" t="b">
        <f t="shared" si="18"/>
        <v>0</v>
      </c>
    </row>
    <row r="1176" spans="1:24">
      <c r="A1176" s="8"/>
      <c r="B1176" s="8"/>
      <c r="C1176" s="8"/>
      <c r="D1176" s="54"/>
      <c r="E1176" s="8"/>
      <c r="F1176" s="8"/>
      <c r="G1176" s="8"/>
      <c r="H1176" s="8"/>
      <c r="I1176" s="120"/>
      <c r="J1176" s="42"/>
      <c r="K1176" s="124" t="str">
        <f>IF(AND($I1176&gt;0,$J1176&lt;&gt;"",$J1176&gt;40000),WORKDAY.INTL($J1176,INT(($I1176+项目参数!$J$29-1)/项目参数!$J$29)-1,1,项目参数!$B$2:$B$200),"")</f>
        <v/>
      </c>
      <c r="L1176" s="125" t="str">
        <f>IF(AND($M1176&lt;&gt;"",$M1176&gt;40000,$N1176&lt;&gt;"",$N1176&gt;40000),(1+NETWORKDAYS.INTL($M1176,$N1176,1,项目参数!$B$2:$B$200))*项目参数!$J$29,"")</f>
        <v/>
      </c>
      <c r="M1176" s="42"/>
      <c r="N1176" s="42"/>
      <c r="O1176" s="61"/>
      <c r="P1176" s="64"/>
      <c r="X1176" s="102" t="b">
        <f t="shared" si="18"/>
        <v>0</v>
      </c>
    </row>
    <row r="1177" spans="1:24">
      <c r="A1177" s="8"/>
      <c r="B1177" s="8"/>
      <c r="C1177" s="8"/>
      <c r="D1177" s="54"/>
      <c r="E1177" s="8"/>
      <c r="F1177" s="8"/>
      <c r="G1177" s="8"/>
      <c r="H1177" s="8"/>
      <c r="I1177" s="120"/>
      <c r="J1177" s="42"/>
      <c r="K1177" s="124" t="str">
        <f>IF(AND($I1177&gt;0,$J1177&lt;&gt;"",$J1177&gt;40000),WORKDAY.INTL($J1177,INT(($I1177+项目参数!$J$29-1)/项目参数!$J$29)-1,1,项目参数!$B$2:$B$200),"")</f>
        <v/>
      </c>
      <c r="L1177" s="125" t="str">
        <f>IF(AND($M1177&lt;&gt;"",$M1177&gt;40000,$N1177&lt;&gt;"",$N1177&gt;40000),(1+NETWORKDAYS.INTL($M1177,$N1177,1,项目参数!$B$2:$B$200))*项目参数!$J$29,"")</f>
        <v/>
      </c>
      <c r="M1177" s="42"/>
      <c r="N1177" s="42"/>
      <c r="O1177" s="61"/>
      <c r="P1177" s="64"/>
      <c r="X1177" s="102" t="b">
        <f t="shared" si="18"/>
        <v>0</v>
      </c>
    </row>
    <row r="1178" spans="1:24">
      <c r="A1178" s="8"/>
      <c r="B1178" s="8"/>
      <c r="C1178" s="8"/>
      <c r="D1178" s="54"/>
      <c r="E1178" s="8"/>
      <c r="F1178" s="8"/>
      <c r="G1178" s="8"/>
      <c r="H1178" s="8"/>
      <c r="I1178" s="120"/>
      <c r="J1178" s="42"/>
      <c r="K1178" s="124" t="str">
        <f>IF(AND($I1178&gt;0,$J1178&lt;&gt;"",$J1178&gt;40000),WORKDAY.INTL($J1178,INT(($I1178+项目参数!$J$29-1)/项目参数!$J$29)-1,1,项目参数!$B$2:$B$200),"")</f>
        <v/>
      </c>
      <c r="L1178" s="125" t="str">
        <f>IF(AND($M1178&lt;&gt;"",$M1178&gt;40000,$N1178&lt;&gt;"",$N1178&gt;40000),(1+NETWORKDAYS.INTL($M1178,$N1178,1,项目参数!$B$2:$B$200))*项目参数!$J$29,"")</f>
        <v/>
      </c>
      <c r="M1178" s="42"/>
      <c r="N1178" s="42"/>
      <c r="O1178" s="61"/>
      <c r="P1178" s="64"/>
      <c r="X1178" s="102" t="b">
        <f t="shared" si="18"/>
        <v>0</v>
      </c>
    </row>
    <row r="1179" spans="1:24">
      <c r="A1179" s="8"/>
      <c r="B1179" s="8"/>
      <c r="C1179" s="8"/>
      <c r="D1179" s="54"/>
      <c r="E1179" s="8"/>
      <c r="F1179" s="8"/>
      <c r="G1179" s="8"/>
      <c r="H1179" s="8"/>
      <c r="I1179" s="120"/>
      <c r="J1179" s="42"/>
      <c r="K1179" s="124" t="str">
        <f>IF(AND($I1179&gt;0,$J1179&lt;&gt;"",$J1179&gt;40000),WORKDAY.INTL($J1179,INT(($I1179+项目参数!$J$29-1)/项目参数!$J$29)-1,1,项目参数!$B$2:$B$200),"")</f>
        <v/>
      </c>
      <c r="L1179" s="125" t="str">
        <f>IF(AND($M1179&lt;&gt;"",$M1179&gt;40000,$N1179&lt;&gt;"",$N1179&gt;40000),(1+NETWORKDAYS.INTL($M1179,$N1179,1,项目参数!$B$2:$B$200))*项目参数!$J$29,"")</f>
        <v/>
      </c>
      <c r="M1179" s="42"/>
      <c r="N1179" s="42"/>
      <c r="O1179" s="61"/>
      <c r="P1179" s="64"/>
      <c r="X1179" s="102" t="b">
        <f t="shared" si="18"/>
        <v>0</v>
      </c>
    </row>
    <row r="1180" spans="1:24">
      <c r="A1180" s="8"/>
      <c r="B1180" s="8"/>
      <c r="C1180" s="8"/>
      <c r="D1180" s="54"/>
      <c r="E1180" s="8"/>
      <c r="F1180" s="8"/>
      <c r="G1180" s="8"/>
      <c r="H1180" s="8"/>
      <c r="I1180" s="120"/>
      <c r="J1180" s="42"/>
      <c r="K1180" s="124" t="str">
        <f>IF(AND($I1180&gt;0,$J1180&lt;&gt;"",$J1180&gt;40000),WORKDAY.INTL($J1180,INT(($I1180+项目参数!$J$29-1)/项目参数!$J$29)-1,1,项目参数!$B$2:$B$200),"")</f>
        <v/>
      </c>
      <c r="L1180" s="125" t="str">
        <f>IF(AND($M1180&lt;&gt;"",$M1180&gt;40000,$N1180&lt;&gt;"",$N1180&gt;40000),(1+NETWORKDAYS.INTL($M1180,$N1180,1,项目参数!$B$2:$B$200))*项目参数!$J$29,"")</f>
        <v/>
      </c>
      <c r="M1180" s="42"/>
      <c r="N1180" s="42"/>
      <c r="O1180" s="61"/>
      <c r="P1180" s="64"/>
      <c r="X1180" s="102" t="b">
        <f t="shared" si="18"/>
        <v>0</v>
      </c>
    </row>
    <row r="1181" spans="1:24">
      <c r="A1181" s="8"/>
      <c r="B1181" s="8"/>
      <c r="C1181" s="8"/>
      <c r="D1181" s="54"/>
      <c r="E1181" s="8"/>
      <c r="F1181" s="8"/>
      <c r="G1181" s="8"/>
      <c r="H1181" s="8"/>
      <c r="I1181" s="120"/>
      <c r="J1181" s="42"/>
      <c r="K1181" s="124" t="str">
        <f>IF(AND($I1181&gt;0,$J1181&lt;&gt;"",$J1181&gt;40000),WORKDAY.INTL($J1181,INT(($I1181+项目参数!$J$29-1)/项目参数!$J$29)-1,1,项目参数!$B$2:$B$200),"")</f>
        <v/>
      </c>
      <c r="L1181" s="125" t="str">
        <f>IF(AND($M1181&lt;&gt;"",$M1181&gt;40000,$N1181&lt;&gt;"",$N1181&gt;40000),(1+NETWORKDAYS.INTL($M1181,$N1181,1,项目参数!$B$2:$B$200))*项目参数!$J$29,"")</f>
        <v/>
      </c>
      <c r="M1181" s="42"/>
      <c r="N1181" s="42"/>
      <c r="O1181" s="61"/>
      <c r="P1181" s="64"/>
      <c r="X1181" s="102" t="b">
        <f t="shared" si="18"/>
        <v>0</v>
      </c>
    </row>
    <row r="1182" spans="1:24">
      <c r="A1182" s="8"/>
      <c r="B1182" s="8"/>
      <c r="C1182" s="8"/>
      <c r="D1182" s="54"/>
      <c r="E1182" s="8"/>
      <c r="F1182" s="8"/>
      <c r="G1182" s="8"/>
      <c r="H1182" s="8"/>
      <c r="I1182" s="120"/>
      <c r="J1182" s="42"/>
      <c r="K1182" s="124" t="str">
        <f>IF(AND($I1182&gt;0,$J1182&lt;&gt;"",$J1182&gt;40000),WORKDAY.INTL($J1182,INT(($I1182+项目参数!$J$29-1)/项目参数!$J$29)-1,1,项目参数!$B$2:$B$200),"")</f>
        <v/>
      </c>
      <c r="L1182" s="125" t="str">
        <f>IF(AND($M1182&lt;&gt;"",$M1182&gt;40000,$N1182&lt;&gt;"",$N1182&gt;40000),(1+NETWORKDAYS.INTL($M1182,$N1182,1,项目参数!$B$2:$B$200))*项目参数!$J$29,"")</f>
        <v/>
      </c>
      <c r="M1182" s="42"/>
      <c r="N1182" s="42"/>
      <c r="O1182" s="61"/>
      <c r="P1182" s="64"/>
      <c r="X1182" s="102" t="b">
        <f t="shared" si="18"/>
        <v>0</v>
      </c>
    </row>
    <row r="1183" spans="1:24">
      <c r="A1183" s="8"/>
      <c r="B1183" s="8"/>
      <c r="C1183" s="8"/>
      <c r="D1183" s="54"/>
      <c r="E1183" s="8"/>
      <c r="F1183" s="8"/>
      <c r="G1183" s="8"/>
      <c r="H1183" s="8"/>
      <c r="I1183" s="120"/>
      <c r="J1183" s="42"/>
      <c r="K1183" s="124" t="str">
        <f>IF(AND($I1183&gt;0,$J1183&lt;&gt;"",$J1183&gt;40000),WORKDAY.INTL($J1183,INT(($I1183+项目参数!$J$29-1)/项目参数!$J$29)-1,1,项目参数!$B$2:$B$200),"")</f>
        <v/>
      </c>
      <c r="L1183" s="125" t="str">
        <f>IF(AND($M1183&lt;&gt;"",$M1183&gt;40000,$N1183&lt;&gt;"",$N1183&gt;40000),(1+NETWORKDAYS.INTL($M1183,$N1183,1,项目参数!$B$2:$B$200))*项目参数!$J$29,"")</f>
        <v/>
      </c>
      <c r="M1183" s="42"/>
      <c r="N1183" s="42"/>
      <c r="O1183" s="61"/>
      <c r="P1183" s="64"/>
      <c r="X1183" s="102" t="b">
        <f t="shared" si="18"/>
        <v>0</v>
      </c>
    </row>
    <row r="1184" spans="1:24">
      <c r="A1184" s="8"/>
      <c r="B1184" s="8"/>
      <c r="C1184" s="8"/>
      <c r="D1184" s="54"/>
      <c r="E1184" s="8"/>
      <c r="F1184" s="8"/>
      <c r="G1184" s="8"/>
      <c r="H1184" s="8"/>
      <c r="I1184" s="120"/>
      <c r="J1184" s="42"/>
      <c r="K1184" s="124" t="str">
        <f>IF(AND($I1184&gt;0,$J1184&lt;&gt;"",$J1184&gt;40000),WORKDAY.INTL($J1184,INT(($I1184+项目参数!$J$29-1)/项目参数!$J$29)-1,1,项目参数!$B$2:$B$200),"")</f>
        <v/>
      </c>
      <c r="L1184" s="125" t="str">
        <f>IF(AND($M1184&lt;&gt;"",$M1184&gt;40000,$N1184&lt;&gt;"",$N1184&gt;40000),(1+NETWORKDAYS.INTL($M1184,$N1184,1,项目参数!$B$2:$B$200))*项目参数!$J$29,"")</f>
        <v/>
      </c>
      <c r="M1184" s="42"/>
      <c r="N1184" s="42"/>
      <c r="O1184" s="61"/>
      <c r="P1184" s="64"/>
      <c r="X1184" s="102" t="b">
        <f t="shared" si="18"/>
        <v>0</v>
      </c>
    </row>
    <row r="1185" spans="1:24">
      <c r="A1185" s="8"/>
      <c r="B1185" s="8"/>
      <c r="C1185" s="8"/>
      <c r="D1185" s="54"/>
      <c r="E1185" s="8"/>
      <c r="F1185" s="8"/>
      <c r="G1185" s="8"/>
      <c r="H1185" s="8"/>
      <c r="I1185" s="120"/>
      <c r="J1185" s="42"/>
      <c r="K1185" s="124" t="str">
        <f>IF(AND($I1185&gt;0,$J1185&lt;&gt;"",$J1185&gt;40000),WORKDAY.INTL($J1185,INT(($I1185+项目参数!$J$29-1)/项目参数!$J$29)-1,1,项目参数!$B$2:$B$200),"")</f>
        <v/>
      </c>
      <c r="L1185" s="125" t="str">
        <f>IF(AND($M1185&lt;&gt;"",$M1185&gt;40000,$N1185&lt;&gt;"",$N1185&gt;40000),(1+NETWORKDAYS.INTL($M1185,$N1185,1,项目参数!$B$2:$B$200))*项目参数!$J$29,"")</f>
        <v/>
      </c>
      <c r="M1185" s="42"/>
      <c r="N1185" s="42"/>
      <c r="O1185" s="61"/>
      <c r="P1185" s="64"/>
      <c r="X1185" s="102" t="b">
        <f t="shared" si="18"/>
        <v>0</v>
      </c>
    </row>
    <row r="1186" spans="1:24">
      <c r="A1186" s="8"/>
      <c r="B1186" s="8"/>
      <c r="C1186" s="8"/>
      <c r="D1186" s="54"/>
      <c r="E1186" s="8"/>
      <c r="F1186" s="8"/>
      <c r="G1186" s="8"/>
      <c r="H1186" s="8"/>
      <c r="I1186" s="120"/>
      <c r="J1186" s="42"/>
      <c r="K1186" s="124" t="str">
        <f>IF(AND($I1186&gt;0,$J1186&lt;&gt;"",$J1186&gt;40000),WORKDAY.INTL($J1186,INT(($I1186+项目参数!$J$29-1)/项目参数!$J$29)-1,1,项目参数!$B$2:$B$200),"")</f>
        <v/>
      </c>
      <c r="L1186" s="125" t="str">
        <f>IF(AND($M1186&lt;&gt;"",$M1186&gt;40000,$N1186&lt;&gt;"",$N1186&gt;40000),(1+NETWORKDAYS.INTL($M1186,$N1186,1,项目参数!$B$2:$B$200))*项目参数!$J$29,"")</f>
        <v/>
      </c>
      <c r="M1186" s="42"/>
      <c r="N1186" s="42"/>
      <c r="O1186" s="61"/>
      <c r="P1186" s="64"/>
      <c r="X1186" s="102" t="b">
        <f t="shared" si="18"/>
        <v>0</v>
      </c>
    </row>
    <row r="1187" spans="1:24">
      <c r="A1187" s="8"/>
      <c r="B1187" s="8"/>
      <c r="C1187" s="8"/>
      <c r="D1187" s="54"/>
      <c r="E1187" s="8"/>
      <c r="F1187" s="8"/>
      <c r="G1187" s="8"/>
      <c r="H1187" s="8"/>
      <c r="I1187" s="120"/>
      <c r="J1187" s="42"/>
      <c r="K1187" s="124" t="str">
        <f>IF(AND($I1187&gt;0,$J1187&lt;&gt;"",$J1187&gt;40000),WORKDAY.INTL($J1187,INT(($I1187+项目参数!$J$29-1)/项目参数!$J$29)-1,1,项目参数!$B$2:$B$200),"")</f>
        <v/>
      </c>
      <c r="L1187" s="125" t="str">
        <f>IF(AND($M1187&lt;&gt;"",$M1187&gt;40000,$N1187&lt;&gt;"",$N1187&gt;40000),(1+NETWORKDAYS.INTL($M1187,$N1187,1,项目参数!$B$2:$B$200))*项目参数!$J$29,"")</f>
        <v/>
      </c>
      <c r="M1187" s="42"/>
      <c r="N1187" s="42"/>
      <c r="O1187" s="61"/>
      <c r="P1187" s="64"/>
      <c r="X1187" s="102" t="b">
        <f t="shared" si="18"/>
        <v>0</v>
      </c>
    </row>
    <row r="1188" spans="1:24">
      <c r="A1188" s="8"/>
      <c r="B1188" s="8"/>
      <c r="C1188" s="8"/>
      <c r="D1188" s="54"/>
      <c r="E1188" s="8"/>
      <c r="F1188" s="8"/>
      <c r="G1188" s="8"/>
      <c r="H1188" s="8"/>
      <c r="I1188" s="120"/>
      <c r="J1188" s="42"/>
      <c r="K1188" s="124" t="str">
        <f>IF(AND($I1188&gt;0,$J1188&lt;&gt;"",$J1188&gt;40000),WORKDAY.INTL($J1188,INT(($I1188+项目参数!$J$29-1)/项目参数!$J$29)-1,1,项目参数!$B$2:$B$200),"")</f>
        <v/>
      </c>
      <c r="L1188" s="125" t="str">
        <f>IF(AND($M1188&lt;&gt;"",$M1188&gt;40000,$N1188&lt;&gt;"",$N1188&gt;40000),(1+NETWORKDAYS.INTL($M1188,$N1188,1,项目参数!$B$2:$B$200))*项目参数!$J$29,"")</f>
        <v/>
      </c>
      <c r="M1188" s="42"/>
      <c r="N1188" s="42"/>
      <c r="O1188" s="61"/>
      <c r="P1188" s="64"/>
      <c r="X1188" s="102" t="b">
        <f t="shared" si="18"/>
        <v>0</v>
      </c>
    </row>
    <row r="1189" spans="1:24">
      <c r="A1189" s="8"/>
      <c r="B1189" s="8"/>
      <c r="C1189" s="8"/>
      <c r="D1189" s="54"/>
      <c r="E1189" s="8"/>
      <c r="F1189" s="8"/>
      <c r="G1189" s="8"/>
      <c r="H1189" s="8"/>
      <c r="I1189" s="120"/>
      <c r="J1189" s="42"/>
      <c r="K1189" s="124" t="str">
        <f>IF(AND($I1189&gt;0,$J1189&lt;&gt;"",$J1189&gt;40000),WORKDAY.INTL($J1189,INT(($I1189+项目参数!$J$29-1)/项目参数!$J$29)-1,1,项目参数!$B$2:$B$200),"")</f>
        <v/>
      </c>
      <c r="L1189" s="125" t="str">
        <f>IF(AND($M1189&lt;&gt;"",$M1189&gt;40000,$N1189&lt;&gt;"",$N1189&gt;40000),(1+NETWORKDAYS.INTL($M1189,$N1189,1,项目参数!$B$2:$B$200))*项目参数!$J$29,"")</f>
        <v/>
      </c>
      <c r="M1189" s="42"/>
      <c r="N1189" s="42"/>
      <c r="O1189" s="61"/>
      <c r="P1189" s="64"/>
      <c r="X1189" s="102" t="b">
        <f t="shared" si="18"/>
        <v>0</v>
      </c>
    </row>
    <row r="1190" spans="1:24">
      <c r="A1190" s="8"/>
      <c r="B1190" s="8"/>
      <c r="C1190" s="8"/>
      <c r="D1190" s="54"/>
      <c r="E1190" s="8"/>
      <c r="F1190" s="8"/>
      <c r="G1190" s="8"/>
      <c r="H1190" s="8"/>
      <c r="I1190" s="120"/>
      <c r="J1190" s="42"/>
      <c r="K1190" s="124" t="str">
        <f>IF(AND($I1190&gt;0,$J1190&lt;&gt;"",$J1190&gt;40000),WORKDAY.INTL($J1190,INT(($I1190+项目参数!$J$29-1)/项目参数!$J$29)-1,1,项目参数!$B$2:$B$200),"")</f>
        <v/>
      </c>
      <c r="L1190" s="125" t="str">
        <f>IF(AND($M1190&lt;&gt;"",$M1190&gt;40000,$N1190&lt;&gt;"",$N1190&gt;40000),(1+NETWORKDAYS.INTL($M1190,$N1190,1,项目参数!$B$2:$B$200))*项目参数!$J$29,"")</f>
        <v/>
      </c>
      <c r="M1190" s="42"/>
      <c r="N1190" s="42"/>
      <c r="O1190" s="61"/>
      <c r="P1190" s="64"/>
      <c r="X1190" s="102" t="b">
        <f t="shared" si="18"/>
        <v>0</v>
      </c>
    </row>
    <row r="1191" spans="1:24">
      <c r="A1191" s="8"/>
      <c r="B1191" s="8"/>
      <c r="C1191" s="8"/>
      <c r="D1191" s="54"/>
      <c r="E1191" s="8"/>
      <c r="F1191" s="8"/>
      <c r="G1191" s="8"/>
      <c r="H1191" s="8"/>
      <c r="I1191" s="120"/>
      <c r="J1191" s="42"/>
      <c r="K1191" s="124" t="str">
        <f>IF(AND($I1191&gt;0,$J1191&lt;&gt;"",$J1191&gt;40000),WORKDAY.INTL($J1191,INT(($I1191+项目参数!$J$29-1)/项目参数!$J$29)-1,1,项目参数!$B$2:$B$200),"")</f>
        <v/>
      </c>
      <c r="L1191" s="125" t="str">
        <f>IF(AND($M1191&lt;&gt;"",$M1191&gt;40000,$N1191&lt;&gt;"",$N1191&gt;40000),(1+NETWORKDAYS.INTL($M1191,$N1191,1,项目参数!$B$2:$B$200))*项目参数!$J$29,"")</f>
        <v/>
      </c>
      <c r="M1191" s="42"/>
      <c r="N1191" s="42"/>
      <c r="O1191" s="61"/>
      <c r="P1191" s="64"/>
      <c r="X1191" s="102" t="b">
        <f t="shared" si="18"/>
        <v>0</v>
      </c>
    </row>
    <row r="1192" spans="1:24">
      <c r="A1192" s="8"/>
      <c r="B1192" s="8"/>
      <c r="C1192" s="8"/>
      <c r="D1192" s="54"/>
      <c r="E1192" s="8"/>
      <c r="F1192" s="8"/>
      <c r="G1192" s="8"/>
      <c r="H1192" s="8"/>
      <c r="I1192" s="120"/>
      <c r="J1192" s="42"/>
      <c r="K1192" s="124" t="str">
        <f>IF(AND($I1192&gt;0,$J1192&lt;&gt;"",$J1192&gt;40000),WORKDAY.INTL($J1192,INT(($I1192+项目参数!$J$29-1)/项目参数!$J$29)-1,1,项目参数!$B$2:$B$200),"")</f>
        <v/>
      </c>
      <c r="L1192" s="125" t="str">
        <f>IF(AND($M1192&lt;&gt;"",$M1192&gt;40000,$N1192&lt;&gt;"",$N1192&gt;40000),(1+NETWORKDAYS.INTL($M1192,$N1192,1,项目参数!$B$2:$B$200))*项目参数!$J$29,"")</f>
        <v/>
      </c>
      <c r="M1192" s="42"/>
      <c r="N1192" s="42"/>
      <c r="O1192" s="61"/>
      <c r="P1192" s="64"/>
      <c r="X1192" s="102" t="b">
        <f t="shared" si="18"/>
        <v>0</v>
      </c>
    </row>
    <row r="1193" spans="1:24">
      <c r="A1193" s="8"/>
      <c r="B1193" s="8"/>
      <c r="C1193" s="8"/>
      <c r="D1193" s="54"/>
      <c r="E1193" s="8"/>
      <c r="F1193" s="8"/>
      <c r="G1193" s="8"/>
      <c r="H1193" s="8"/>
      <c r="I1193" s="120"/>
      <c r="J1193" s="42"/>
      <c r="K1193" s="124" t="str">
        <f>IF(AND($I1193&gt;0,$J1193&lt;&gt;"",$J1193&gt;40000),WORKDAY.INTL($J1193,INT(($I1193+项目参数!$J$29-1)/项目参数!$J$29)-1,1,项目参数!$B$2:$B$200),"")</f>
        <v/>
      </c>
      <c r="L1193" s="125" t="str">
        <f>IF(AND($M1193&lt;&gt;"",$M1193&gt;40000,$N1193&lt;&gt;"",$N1193&gt;40000),(1+NETWORKDAYS.INTL($M1193,$N1193,1,项目参数!$B$2:$B$200))*项目参数!$J$29,"")</f>
        <v/>
      </c>
      <c r="M1193" s="42"/>
      <c r="N1193" s="42"/>
      <c r="O1193" s="61"/>
      <c r="P1193" s="64"/>
      <c r="X1193" s="102" t="b">
        <f t="shared" si="18"/>
        <v>0</v>
      </c>
    </row>
    <row r="1194" spans="1:24">
      <c r="A1194" s="8"/>
      <c r="B1194" s="8"/>
      <c r="C1194" s="8"/>
      <c r="D1194" s="54"/>
      <c r="E1194" s="8"/>
      <c r="F1194" s="8"/>
      <c r="G1194" s="8"/>
      <c r="H1194" s="8"/>
      <c r="I1194" s="120"/>
      <c r="J1194" s="42"/>
      <c r="K1194" s="124" t="str">
        <f>IF(AND($I1194&gt;0,$J1194&lt;&gt;"",$J1194&gt;40000),WORKDAY.INTL($J1194,INT(($I1194+项目参数!$J$29-1)/项目参数!$J$29)-1,1,项目参数!$B$2:$B$200),"")</f>
        <v/>
      </c>
      <c r="L1194" s="125" t="str">
        <f>IF(AND($M1194&lt;&gt;"",$M1194&gt;40000,$N1194&lt;&gt;"",$N1194&gt;40000),(1+NETWORKDAYS.INTL($M1194,$N1194,1,项目参数!$B$2:$B$200))*项目参数!$J$29,"")</f>
        <v/>
      </c>
      <c r="M1194" s="42"/>
      <c r="N1194" s="42"/>
      <c r="O1194" s="61"/>
      <c r="P1194" s="64"/>
      <c r="X1194" s="102" t="b">
        <f t="shared" si="18"/>
        <v>0</v>
      </c>
    </row>
    <row r="1195" spans="1:24">
      <c r="A1195" s="8"/>
      <c r="B1195" s="8"/>
      <c r="C1195" s="8"/>
      <c r="D1195" s="54"/>
      <c r="E1195" s="8"/>
      <c r="F1195" s="8"/>
      <c r="G1195" s="8"/>
      <c r="H1195" s="8"/>
      <c r="I1195" s="120"/>
      <c r="J1195" s="42"/>
      <c r="K1195" s="124" t="str">
        <f>IF(AND($I1195&gt;0,$J1195&lt;&gt;"",$J1195&gt;40000),WORKDAY.INTL($J1195,INT(($I1195+项目参数!$J$29-1)/项目参数!$J$29)-1,1,项目参数!$B$2:$B$200),"")</f>
        <v/>
      </c>
      <c r="L1195" s="125" t="str">
        <f>IF(AND($M1195&lt;&gt;"",$M1195&gt;40000,$N1195&lt;&gt;"",$N1195&gt;40000),(1+NETWORKDAYS.INTL($M1195,$N1195,1,项目参数!$B$2:$B$200))*项目参数!$J$29,"")</f>
        <v/>
      </c>
      <c r="M1195" s="42"/>
      <c r="N1195" s="42"/>
      <c r="O1195" s="61"/>
      <c r="P1195" s="64"/>
      <c r="X1195" s="102" t="b">
        <f t="shared" si="18"/>
        <v>0</v>
      </c>
    </row>
    <row r="1196" spans="1:24">
      <c r="A1196" s="8"/>
      <c r="B1196" s="8"/>
      <c r="C1196" s="8"/>
      <c r="D1196" s="54"/>
      <c r="E1196" s="8"/>
      <c r="F1196" s="8"/>
      <c r="G1196" s="8"/>
      <c r="H1196" s="8"/>
      <c r="I1196" s="120"/>
      <c r="J1196" s="42"/>
      <c r="K1196" s="124" t="str">
        <f>IF(AND($I1196&gt;0,$J1196&lt;&gt;"",$J1196&gt;40000),WORKDAY.INTL($J1196,INT(($I1196+项目参数!$J$29-1)/项目参数!$J$29)-1,1,项目参数!$B$2:$B$200),"")</f>
        <v/>
      </c>
      <c r="L1196" s="125" t="str">
        <f>IF(AND($M1196&lt;&gt;"",$M1196&gt;40000,$N1196&lt;&gt;"",$N1196&gt;40000),(1+NETWORKDAYS.INTL($M1196,$N1196,1,项目参数!$B$2:$B$200))*项目参数!$J$29,"")</f>
        <v/>
      </c>
      <c r="M1196" s="42"/>
      <c r="N1196" s="42"/>
      <c r="O1196" s="61"/>
      <c r="P1196" s="64"/>
      <c r="X1196" s="102" t="b">
        <f t="shared" si="18"/>
        <v>0</v>
      </c>
    </row>
    <row r="1197" spans="1:24">
      <c r="A1197" s="8"/>
      <c r="B1197" s="8"/>
      <c r="C1197" s="8"/>
      <c r="D1197" s="54"/>
      <c r="E1197" s="8"/>
      <c r="F1197" s="8"/>
      <c r="G1197" s="8"/>
      <c r="H1197" s="8"/>
      <c r="I1197" s="120"/>
      <c r="J1197" s="42"/>
      <c r="K1197" s="124" t="str">
        <f>IF(AND($I1197&gt;0,$J1197&lt;&gt;"",$J1197&gt;40000),WORKDAY.INTL($J1197,INT(($I1197+项目参数!$J$29-1)/项目参数!$J$29)-1,1,项目参数!$B$2:$B$200),"")</f>
        <v/>
      </c>
      <c r="L1197" s="125" t="str">
        <f>IF(AND($M1197&lt;&gt;"",$M1197&gt;40000,$N1197&lt;&gt;"",$N1197&gt;40000),(1+NETWORKDAYS.INTL($M1197,$N1197,1,项目参数!$B$2:$B$200))*项目参数!$J$29,"")</f>
        <v/>
      </c>
      <c r="M1197" s="42"/>
      <c r="N1197" s="42"/>
      <c r="O1197" s="61"/>
      <c r="P1197" s="64"/>
      <c r="X1197" s="102" t="b">
        <f t="shared" si="18"/>
        <v>0</v>
      </c>
    </row>
    <row r="1198" spans="1:24">
      <c r="A1198" s="8"/>
      <c r="B1198" s="8"/>
      <c r="C1198" s="8"/>
      <c r="D1198" s="54"/>
      <c r="E1198" s="8"/>
      <c r="F1198" s="8"/>
      <c r="G1198" s="8"/>
      <c r="H1198" s="8"/>
      <c r="I1198" s="120"/>
      <c r="J1198" s="42"/>
      <c r="K1198" s="124" t="str">
        <f>IF(AND($I1198&gt;0,$J1198&lt;&gt;"",$J1198&gt;40000),WORKDAY.INTL($J1198,INT(($I1198+项目参数!$J$29-1)/项目参数!$J$29)-1,1,项目参数!$B$2:$B$200),"")</f>
        <v/>
      </c>
      <c r="L1198" s="125" t="str">
        <f>IF(AND($M1198&lt;&gt;"",$M1198&gt;40000,$N1198&lt;&gt;"",$N1198&gt;40000),(1+NETWORKDAYS.INTL($M1198,$N1198,1,项目参数!$B$2:$B$200))*项目参数!$J$29,"")</f>
        <v/>
      </c>
      <c r="M1198" s="42"/>
      <c r="N1198" s="42"/>
      <c r="O1198" s="61"/>
      <c r="P1198" s="64"/>
      <c r="X1198" s="102" t="b">
        <f t="shared" si="18"/>
        <v>0</v>
      </c>
    </row>
    <row r="1199" spans="1:24">
      <c r="A1199" s="8"/>
      <c r="B1199" s="8"/>
      <c r="C1199" s="8"/>
      <c r="D1199" s="54"/>
      <c r="E1199" s="8"/>
      <c r="F1199" s="8"/>
      <c r="G1199" s="8"/>
      <c r="H1199" s="8"/>
      <c r="I1199" s="120"/>
      <c r="J1199" s="42"/>
      <c r="K1199" s="124" t="str">
        <f>IF(AND($I1199&gt;0,$J1199&lt;&gt;"",$J1199&gt;40000),WORKDAY.INTL($J1199,INT(($I1199+项目参数!$J$29-1)/项目参数!$J$29)-1,1,项目参数!$B$2:$B$200),"")</f>
        <v/>
      </c>
      <c r="L1199" s="125" t="str">
        <f>IF(AND($M1199&lt;&gt;"",$M1199&gt;40000,$N1199&lt;&gt;"",$N1199&gt;40000),(1+NETWORKDAYS.INTL($M1199,$N1199,1,项目参数!$B$2:$B$200))*项目参数!$J$29,"")</f>
        <v/>
      </c>
      <c r="M1199" s="42"/>
      <c r="N1199" s="42"/>
      <c r="O1199" s="61"/>
      <c r="P1199" s="64"/>
      <c r="X1199" s="102" t="b">
        <f t="shared" si="18"/>
        <v>0</v>
      </c>
    </row>
    <row r="1200" spans="1:24">
      <c r="A1200" s="8"/>
      <c r="B1200" s="8"/>
      <c r="C1200" s="8"/>
      <c r="D1200" s="54"/>
      <c r="E1200" s="8"/>
      <c r="F1200" s="8"/>
      <c r="G1200" s="8"/>
      <c r="H1200" s="8"/>
      <c r="I1200" s="120"/>
      <c r="J1200" s="42"/>
      <c r="K1200" s="124" t="str">
        <f>IF(AND($I1200&gt;0,$J1200&lt;&gt;"",$J1200&gt;40000),WORKDAY.INTL($J1200,INT(($I1200+项目参数!$J$29-1)/项目参数!$J$29)-1,1,项目参数!$B$2:$B$200),"")</f>
        <v/>
      </c>
      <c r="L1200" s="125" t="str">
        <f>IF(AND($M1200&lt;&gt;"",$M1200&gt;40000,$N1200&lt;&gt;"",$N1200&gt;40000),(1+NETWORKDAYS.INTL($M1200,$N1200,1,项目参数!$B$2:$B$200))*项目参数!$J$29,"")</f>
        <v/>
      </c>
      <c r="M1200" s="42"/>
      <c r="N1200" s="42"/>
      <c r="O1200" s="61"/>
      <c r="P1200" s="64"/>
      <c r="X1200" s="102" t="b">
        <f t="shared" si="18"/>
        <v>0</v>
      </c>
    </row>
    <row r="1201" spans="1:24">
      <c r="A1201" s="8"/>
      <c r="B1201" s="8"/>
      <c r="C1201" s="8"/>
      <c r="D1201" s="54"/>
      <c r="E1201" s="8"/>
      <c r="F1201" s="8"/>
      <c r="G1201" s="8"/>
      <c r="H1201" s="8"/>
      <c r="I1201" s="120"/>
      <c r="J1201" s="42"/>
      <c r="K1201" s="124" t="str">
        <f>IF(AND($I1201&gt;0,$J1201&lt;&gt;"",$J1201&gt;40000),WORKDAY.INTL($J1201,INT(($I1201+项目参数!$J$29-1)/项目参数!$J$29)-1,1,项目参数!$B$2:$B$200),"")</f>
        <v/>
      </c>
      <c r="L1201" s="125" t="str">
        <f>IF(AND($M1201&lt;&gt;"",$M1201&gt;40000,$N1201&lt;&gt;"",$N1201&gt;40000),(1+NETWORKDAYS.INTL($M1201,$N1201,1,项目参数!$B$2:$B$200))*项目参数!$J$29,"")</f>
        <v/>
      </c>
      <c r="M1201" s="42"/>
      <c r="N1201" s="42"/>
      <c r="O1201" s="61"/>
      <c r="P1201" s="64"/>
      <c r="X1201" s="102" t="b">
        <f t="shared" si="18"/>
        <v>0</v>
      </c>
    </row>
    <row r="1202" spans="1:24">
      <c r="A1202" s="8"/>
      <c r="B1202" s="8"/>
      <c r="C1202" s="8"/>
      <c r="D1202" s="54"/>
      <c r="E1202" s="8"/>
      <c r="F1202" s="8"/>
      <c r="G1202" s="8"/>
      <c r="H1202" s="8"/>
      <c r="I1202" s="120"/>
      <c r="J1202" s="42"/>
      <c r="K1202" s="124" t="str">
        <f>IF(AND($I1202&gt;0,$J1202&lt;&gt;"",$J1202&gt;40000),WORKDAY.INTL($J1202,INT(($I1202+项目参数!$J$29-1)/项目参数!$J$29)-1,1,项目参数!$B$2:$B$200),"")</f>
        <v/>
      </c>
      <c r="L1202" s="125" t="str">
        <f>IF(AND($M1202&lt;&gt;"",$M1202&gt;40000,$N1202&lt;&gt;"",$N1202&gt;40000),(1+NETWORKDAYS.INTL($M1202,$N1202,1,项目参数!$B$2:$B$200))*项目参数!$J$29,"")</f>
        <v/>
      </c>
      <c r="M1202" s="42"/>
      <c r="N1202" s="42"/>
      <c r="O1202" s="61"/>
      <c r="P1202" s="64"/>
      <c r="X1202" s="102" t="b">
        <f t="shared" si="18"/>
        <v>0</v>
      </c>
    </row>
    <row r="1203" spans="1:24">
      <c r="A1203" s="8"/>
      <c r="B1203" s="8"/>
      <c r="C1203" s="8"/>
      <c r="D1203" s="54"/>
      <c r="E1203" s="8"/>
      <c r="F1203" s="8"/>
      <c r="G1203" s="8"/>
      <c r="H1203" s="8"/>
      <c r="I1203" s="120"/>
      <c r="J1203" s="42"/>
      <c r="K1203" s="124" t="str">
        <f>IF(AND($I1203&gt;0,$J1203&lt;&gt;"",$J1203&gt;40000),WORKDAY.INTL($J1203,INT(($I1203+项目参数!$J$29-1)/项目参数!$J$29)-1,1,项目参数!$B$2:$B$200),"")</f>
        <v/>
      </c>
      <c r="L1203" s="125" t="str">
        <f>IF(AND($M1203&lt;&gt;"",$M1203&gt;40000,$N1203&lt;&gt;"",$N1203&gt;40000),(1+NETWORKDAYS.INTL($M1203,$N1203,1,项目参数!$B$2:$B$200))*项目参数!$J$29,"")</f>
        <v/>
      </c>
      <c r="M1203" s="42"/>
      <c r="N1203" s="42"/>
      <c r="O1203" s="61"/>
      <c r="P1203" s="64"/>
      <c r="X1203" s="102" t="b">
        <f t="shared" si="18"/>
        <v>0</v>
      </c>
    </row>
    <row r="1204" spans="1:24">
      <c r="A1204" s="8"/>
      <c r="B1204" s="8"/>
      <c r="C1204" s="8"/>
      <c r="D1204" s="54"/>
      <c r="E1204" s="8"/>
      <c r="F1204" s="8"/>
      <c r="G1204" s="8"/>
      <c r="H1204" s="8"/>
      <c r="I1204" s="120"/>
      <c r="J1204" s="42"/>
      <c r="K1204" s="124" t="str">
        <f>IF(AND($I1204&gt;0,$J1204&lt;&gt;"",$J1204&gt;40000),WORKDAY.INTL($J1204,INT(($I1204+项目参数!$J$29-1)/项目参数!$J$29)-1,1,项目参数!$B$2:$B$200),"")</f>
        <v/>
      </c>
      <c r="L1204" s="125" t="str">
        <f>IF(AND($M1204&lt;&gt;"",$M1204&gt;40000,$N1204&lt;&gt;"",$N1204&gt;40000),(1+NETWORKDAYS.INTL($M1204,$N1204,1,项目参数!$B$2:$B$200))*项目参数!$J$29,"")</f>
        <v/>
      </c>
      <c r="M1204" s="42"/>
      <c r="N1204" s="42"/>
      <c r="O1204" s="61"/>
      <c r="P1204" s="64"/>
      <c r="X1204" s="102" t="b">
        <f t="shared" si="18"/>
        <v>0</v>
      </c>
    </row>
    <row r="1205" spans="1:24">
      <c r="A1205" s="8"/>
      <c r="B1205" s="8"/>
      <c r="C1205" s="8"/>
      <c r="D1205" s="54"/>
      <c r="E1205" s="8"/>
      <c r="F1205" s="8"/>
      <c r="G1205" s="8"/>
      <c r="H1205" s="8"/>
      <c r="I1205" s="120"/>
      <c r="J1205" s="42"/>
      <c r="K1205" s="124" t="str">
        <f>IF(AND($I1205&gt;0,$J1205&lt;&gt;"",$J1205&gt;40000),WORKDAY.INTL($J1205,INT(($I1205+项目参数!$J$29-1)/项目参数!$J$29)-1,1,项目参数!$B$2:$B$200),"")</f>
        <v/>
      </c>
      <c r="L1205" s="125" t="str">
        <f>IF(AND($M1205&lt;&gt;"",$M1205&gt;40000,$N1205&lt;&gt;"",$N1205&gt;40000),(1+NETWORKDAYS.INTL($M1205,$N1205,1,项目参数!$B$2:$B$200))*项目参数!$J$29,"")</f>
        <v/>
      </c>
      <c r="M1205" s="42"/>
      <c r="N1205" s="42"/>
      <c r="O1205" s="61"/>
      <c r="P1205" s="64"/>
      <c r="X1205" s="102" t="b">
        <f t="shared" si="18"/>
        <v>0</v>
      </c>
    </row>
    <row r="1206" spans="1:24">
      <c r="A1206" s="8"/>
      <c r="B1206" s="8"/>
      <c r="C1206" s="8"/>
      <c r="D1206" s="54"/>
      <c r="E1206" s="8"/>
      <c r="F1206" s="8"/>
      <c r="G1206" s="8"/>
      <c r="H1206" s="8"/>
      <c r="I1206" s="120"/>
      <c r="J1206" s="42"/>
      <c r="K1206" s="124" t="str">
        <f>IF(AND($I1206&gt;0,$J1206&lt;&gt;"",$J1206&gt;40000),WORKDAY.INTL($J1206,INT(($I1206+项目参数!$J$29-1)/项目参数!$J$29)-1,1,项目参数!$B$2:$B$200),"")</f>
        <v/>
      </c>
      <c r="L1206" s="125" t="str">
        <f>IF(AND($M1206&lt;&gt;"",$M1206&gt;40000,$N1206&lt;&gt;"",$N1206&gt;40000),(1+NETWORKDAYS.INTL($M1206,$N1206,1,项目参数!$B$2:$B$200))*项目参数!$J$29,"")</f>
        <v/>
      </c>
      <c r="M1206" s="42"/>
      <c r="N1206" s="42"/>
      <c r="O1206" s="61"/>
      <c r="P1206" s="64"/>
      <c r="X1206" s="102" t="b">
        <f t="shared" si="18"/>
        <v>0</v>
      </c>
    </row>
    <row r="1207" spans="1:24">
      <c r="A1207" s="8"/>
      <c r="B1207" s="8"/>
      <c r="C1207" s="8"/>
      <c r="D1207" s="54"/>
      <c r="E1207" s="8"/>
      <c r="F1207" s="8"/>
      <c r="G1207" s="8"/>
      <c r="H1207" s="8"/>
      <c r="I1207" s="120"/>
      <c r="J1207" s="42"/>
      <c r="K1207" s="124" t="str">
        <f>IF(AND($I1207&gt;0,$J1207&lt;&gt;"",$J1207&gt;40000),WORKDAY.INTL($J1207,INT(($I1207+项目参数!$J$29-1)/项目参数!$J$29)-1,1,项目参数!$B$2:$B$200),"")</f>
        <v/>
      </c>
      <c r="L1207" s="125" t="str">
        <f>IF(AND($M1207&lt;&gt;"",$M1207&gt;40000,$N1207&lt;&gt;"",$N1207&gt;40000),(1+NETWORKDAYS.INTL($M1207,$N1207,1,项目参数!$B$2:$B$200))*项目参数!$J$29,"")</f>
        <v/>
      </c>
      <c r="M1207" s="42"/>
      <c r="N1207" s="42"/>
      <c r="O1207" s="61"/>
      <c r="P1207" s="64"/>
      <c r="X1207" s="102" t="b">
        <f t="shared" si="18"/>
        <v>0</v>
      </c>
    </row>
    <row r="1208" spans="1:24">
      <c r="A1208" s="8"/>
      <c r="B1208" s="8"/>
      <c r="C1208" s="8"/>
      <c r="D1208" s="54"/>
      <c r="E1208" s="8"/>
      <c r="F1208" s="8"/>
      <c r="G1208" s="8"/>
      <c r="H1208" s="8"/>
      <c r="I1208" s="120"/>
      <c r="J1208" s="42"/>
      <c r="K1208" s="124" t="str">
        <f>IF(AND($I1208&gt;0,$J1208&lt;&gt;"",$J1208&gt;40000),WORKDAY.INTL($J1208,INT(($I1208+项目参数!$J$29-1)/项目参数!$J$29)-1,1,项目参数!$B$2:$B$200),"")</f>
        <v/>
      </c>
      <c r="L1208" s="125" t="str">
        <f>IF(AND($M1208&lt;&gt;"",$M1208&gt;40000,$N1208&lt;&gt;"",$N1208&gt;40000),(1+NETWORKDAYS.INTL($M1208,$N1208,1,项目参数!$B$2:$B$200))*项目参数!$J$29,"")</f>
        <v/>
      </c>
      <c r="M1208" s="42"/>
      <c r="N1208" s="42"/>
      <c r="O1208" s="61"/>
      <c r="P1208" s="64"/>
      <c r="X1208" s="102" t="b">
        <f t="shared" si="18"/>
        <v>0</v>
      </c>
    </row>
    <row r="1209" spans="1:24">
      <c r="A1209" s="8"/>
      <c r="B1209" s="8"/>
      <c r="C1209" s="8"/>
      <c r="D1209" s="54"/>
      <c r="E1209" s="8"/>
      <c r="F1209" s="8"/>
      <c r="G1209" s="8"/>
      <c r="H1209" s="8"/>
      <c r="I1209" s="120"/>
      <c r="J1209" s="42"/>
      <c r="K1209" s="124" t="str">
        <f>IF(AND($I1209&gt;0,$J1209&lt;&gt;"",$J1209&gt;40000),WORKDAY.INTL($J1209,INT(($I1209+项目参数!$J$29-1)/项目参数!$J$29)-1,1,项目参数!$B$2:$B$200),"")</f>
        <v/>
      </c>
      <c r="L1209" s="125" t="str">
        <f>IF(AND($M1209&lt;&gt;"",$M1209&gt;40000,$N1209&lt;&gt;"",$N1209&gt;40000),(1+NETWORKDAYS.INTL($M1209,$N1209,1,项目参数!$B$2:$B$200))*项目参数!$J$29,"")</f>
        <v/>
      </c>
      <c r="M1209" s="42"/>
      <c r="N1209" s="42"/>
      <c r="O1209" s="61"/>
      <c r="P1209" s="64"/>
      <c r="X1209" s="102" t="b">
        <f t="shared" si="18"/>
        <v>0</v>
      </c>
    </row>
    <row r="1210" spans="1:24">
      <c r="A1210" s="8"/>
      <c r="B1210" s="8"/>
      <c r="C1210" s="8"/>
      <c r="D1210" s="54"/>
      <c r="E1210" s="8"/>
      <c r="F1210" s="8"/>
      <c r="G1210" s="8"/>
      <c r="H1210" s="8"/>
      <c r="I1210" s="120"/>
      <c r="J1210" s="42"/>
      <c r="K1210" s="124" t="str">
        <f>IF(AND($I1210&gt;0,$J1210&lt;&gt;"",$J1210&gt;40000),WORKDAY.INTL($J1210,INT(($I1210+项目参数!$J$29-1)/项目参数!$J$29)-1,1,项目参数!$B$2:$B$200),"")</f>
        <v/>
      </c>
      <c r="L1210" s="125" t="str">
        <f>IF(AND($M1210&lt;&gt;"",$M1210&gt;40000,$N1210&lt;&gt;"",$N1210&gt;40000),(1+NETWORKDAYS.INTL($M1210,$N1210,1,项目参数!$B$2:$B$200))*项目参数!$J$29,"")</f>
        <v/>
      </c>
      <c r="M1210" s="42"/>
      <c r="N1210" s="42"/>
      <c r="O1210" s="61"/>
      <c r="P1210" s="64"/>
      <c r="X1210" s="102" t="b">
        <f t="shared" si="18"/>
        <v>0</v>
      </c>
    </row>
    <row r="1211" spans="1:24">
      <c r="A1211" s="8"/>
      <c r="B1211" s="8"/>
      <c r="C1211" s="8"/>
      <c r="D1211" s="54"/>
      <c r="E1211" s="8"/>
      <c r="F1211" s="8"/>
      <c r="G1211" s="8"/>
      <c r="H1211" s="8"/>
      <c r="I1211" s="120"/>
      <c r="J1211" s="42"/>
      <c r="K1211" s="124" t="str">
        <f>IF(AND($I1211&gt;0,$J1211&lt;&gt;"",$J1211&gt;40000),WORKDAY.INTL($J1211,INT(($I1211+项目参数!$J$29-1)/项目参数!$J$29)-1,1,项目参数!$B$2:$B$200),"")</f>
        <v/>
      </c>
      <c r="L1211" s="125" t="str">
        <f>IF(AND($M1211&lt;&gt;"",$M1211&gt;40000,$N1211&lt;&gt;"",$N1211&gt;40000),(1+NETWORKDAYS.INTL($M1211,$N1211,1,项目参数!$B$2:$B$200))*项目参数!$J$29,"")</f>
        <v/>
      </c>
      <c r="M1211" s="42"/>
      <c r="N1211" s="42"/>
      <c r="O1211" s="61"/>
      <c r="P1211" s="64"/>
      <c r="X1211" s="102" t="b">
        <f t="shared" si="18"/>
        <v>0</v>
      </c>
    </row>
    <row r="1212" spans="1:24">
      <c r="A1212" s="8"/>
      <c r="B1212" s="8"/>
      <c r="C1212" s="8"/>
      <c r="D1212" s="54"/>
      <c r="E1212" s="8"/>
      <c r="F1212" s="8"/>
      <c r="G1212" s="8"/>
      <c r="H1212" s="8"/>
      <c r="I1212" s="120"/>
      <c r="J1212" s="42"/>
      <c r="K1212" s="124" t="str">
        <f>IF(AND($I1212&gt;0,$J1212&lt;&gt;"",$J1212&gt;40000),WORKDAY.INTL($J1212,INT(($I1212+项目参数!$J$29-1)/项目参数!$J$29)-1,1,项目参数!$B$2:$B$200),"")</f>
        <v/>
      </c>
      <c r="L1212" s="125" t="str">
        <f>IF(AND($M1212&lt;&gt;"",$M1212&gt;40000,$N1212&lt;&gt;"",$N1212&gt;40000),(1+NETWORKDAYS.INTL($M1212,$N1212,1,项目参数!$B$2:$B$200))*项目参数!$J$29,"")</f>
        <v/>
      </c>
      <c r="M1212" s="42"/>
      <c r="N1212" s="42"/>
      <c r="O1212" s="61"/>
      <c r="P1212" s="64"/>
      <c r="X1212" s="102" t="b">
        <f t="shared" si="18"/>
        <v>0</v>
      </c>
    </row>
    <row r="1213" spans="1:24">
      <c r="A1213" s="8"/>
      <c r="B1213" s="8"/>
      <c r="C1213" s="8"/>
      <c r="D1213" s="54"/>
      <c r="E1213" s="8"/>
      <c r="F1213" s="8"/>
      <c r="G1213" s="8"/>
      <c r="H1213" s="8"/>
      <c r="I1213" s="120"/>
      <c r="J1213" s="42"/>
      <c r="K1213" s="124" t="str">
        <f>IF(AND($I1213&gt;0,$J1213&lt;&gt;"",$J1213&gt;40000),WORKDAY.INTL($J1213,INT(($I1213+项目参数!$J$29-1)/项目参数!$J$29)-1,1,项目参数!$B$2:$B$200),"")</f>
        <v/>
      </c>
      <c r="L1213" s="125" t="str">
        <f>IF(AND($M1213&lt;&gt;"",$M1213&gt;40000,$N1213&lt;&gt;"",$N1213&gt;40000),(1+NETWORKDAYS.INTL($M1213,$N1213,1,项目参数!$B$2:$B$200))*项目参数!$J$29,"")</f>
        <v/>
      </c>
      <c r="M1213" s="42"/>
      <c r="N1213" s="42"/>
      <c r="O1213" s="61"/>
      <c r="P1213" s="64"/>
      <c r="X1213" s="102" t="b">
        <f t="shared" si="18"/>
        <v>0</v>
      </c>
    </row>
    <row r="1214" spans="1:24">
      <c r="A1214" s="8"/>
      <c r="B1214" s="8"/>
      <c r="C1214" s="8"/>
      <c r="D1214" s="54"/>
      <c r="E1214" s="8"/>
      <c r="F1214" s="8"/>
      <c r="G1214" s="8"/>
      <c r="H1214" s="8"/>
      <c r="I1214" s="120"/>
      <c r="J1214" s="42"/>
      <c r="K1214" s="124" t="str">
        <f>IF(AND($I1214&gt;0,$J1214&lt;&gt;"",$J1214&gt;40000),WORKDAY.INTL($J1214,INT(($I1214+项目参数!$J$29-1)/项目参数!$J$29)-1,1,项目参数!$B$2:$B$200),"")</f>
        <v/>
      </c>
      <c r="L1214" s="125" t="str">
        <f>IF(AND($M1214&lt;&gt;"",$M1214&gt;40000,$N1214&lt;&gt;"",$N1214&gt;40000),(1+NETWORKDAYS.INTL($M1214,$N1214,1,项目参数!$B$2:$B$200))*项目参数!$J$29,"")</f>
        <v/>
      </c>
      <c r="M1214" s="42"/>
      <c r="N1214" s="42"/>
      <c r="O1214" s="61"/>
      <c r="P1214" s="64"/>
      <c r="X1214" s="102" t="b">
        <f t="shared" si="18"/>
        <v>0</v>
      </c>
    </row>
    <row r="1215" spans="1:24">
      <c r="A1215" s="8"/>
      <c r="B1215" s="8"/>
      <c r="C1215" s="8"/>
      <c r="D1215" s="54"/>
      <c r="E1215" s="8"/>
      <c r="F1215" s="8"/>
      <c r="G1215" s="8"/>
      <c r="H1215" s="8"/>
      <c r="I1215" s="120"/>
      <c r="J1215" s="42"/>
      <c r="K1215" s="124" t="str">
        <f>IF(AND($I1215&gt;0,$J1215&lt;&gt;"",$J1215&gt;40000),WORKDAY.INTL($J1215,INT(($I1215+项目参数!$J$29-1)/项目参数!$J$29)-1,1,项目参数!$B$2:$B$200),"")</f>
        <v/>
      </c>
      <c r="L1215" s="125" t="str">
        <f>IF(AND($M1215&lt;&gt;"",$M1215&gt;40000,$N1215&lt;&gt;"",$N1215&gt;40000),(1+NETWORKDAYS.INTL($M1215,$N1215,1,项目参数!$B$2:$B$200))*项目参数!$J$29,"")</f>
        <v/>
      </c>
      <c r="M1215" s="42"/>
      <c r="N1215" s="42"/>
      <c r="O1215" s="61"/>
      <c r="P1215" s="64"/>
      <c r="X1215" s="102" t="b">
        <f t="shared" si="18"/>
        <v>0</v>
      </c>
    </row>
    <row r="1216" spans="1:24">
      <c r="A1216" s="8"/>
      <c r="B1216" s="8"/>
      <c r="C1216" s="8"/>
      <c r="D1216" s="54"/>
      <c r="E1216" s="8"/>
      <c r="F1216" s="8"/>
      <c r="G1216" s="8"/>
      <c r="H1216" s="8"/>
      <c r="I1216" s="120"/>
      <c r="J1216" s="42"/>
      <c r="K1216" s="124" t="str">
        <f>IF(AND($I1216&gt;0,$J1216&lt;&gt;"",$J1216&gt;40000),WORKDAY.INTL($J1216,INT(($I1216+项目参数!$J$29-1)/项目参数!$J$29)-1,1,项目参数!$B$2:$B$200),"")</f>
        <v/>
      </c>
      <c r="L1216" s="125" t="str">
        <f>IF(AND($M1216&lt;&gt;"",$M1216&gt;40000,$N1216&lt;&gt;"",$N1216&gt;40000),(1+NETWORKDAYS.INTL($M1216,$N1216,1,项目参数!$B$2:$B$200))*项目参数!$J$29,"")</f>
        <v/>
      </c>
      <c r="M1216" s="42"/>
      <c r="N1216" s="42"/>
      <c r="O1216" s="61"/>
      <c r="P1216" s="64"/>
      <c r="X1216" s="102" t="b">
        <f t="shared" si="18"/>
        <v>0</v>
      </c>
    </row>
    <row r="1217" spans="1:24">
      <c r="A1217" s="8"/>
      <c r="B1217" s="8"/>
      <c r="C1217" s="8"/>
      <c r="D1217" s="54"/>
      <c r="E1217" s="8"/>
      <c r="F1217" s="8"/>
      <c r="G1217" s="8"/>
      <c r="H1217" s="8"/>
      <c r="I1217" s="120"/>
      <c r="J1217" s="42"/>
      <c r="K1217" s="124" t="str">
        <f>IF(AND($I1217&gt;0,$J1217&lt;&gt;"",$J1217&gt;40000),WORKDAY.INTL($J1217,INT(($I1217+项目参数!$J$29-1)/项目参数!$J$29)-1,1,项目参数!$B$2:$B$200),"")</f>
        <v/>
      </c>
      <c r="L1217" s="125" t="str">
        <f>IF(AND($M1217&lt;&gt;"",$M1217&gt;40000,$N1217&lt;&gt;"",$N1217&gt;40000),(1+NETWORKDAYS.INTL($M1217,$N1217,1,项目参数!$B$2:$B$200))*项目参数!$J$29,"")</f>
        <v/>
      </c>
      <c r="M1217" s="42"/>
      <c r="N1217" s="42"/>
      <c r="O1217" s="61"/>
      <c r="P1217" s="64"/>
      <c r="X1217" s="102" t="b">
        <f t="shared" si="18"/>
        <v>0</v>
      </c>
    </row>
    <row r="1218" spans="1:24">
      <c r="A1218" s="8"/>
      <c r="B1218" s="8"/>
      <c r="C1218" s="8"/>
      <c r="D1218" s="54"/>
      <c r="E1218" s="8"/>
      <c r="F1218" s="8"/>
      <c r="G1218" s="8"/>
      <c r="H1218" s="8"/>
      <c r="I1218" s="120"/>
      <c r="J1218" s="42"/>
      <c r="K1218" s="124" t="str">
        <f>IF(AND($I1218&gt;0,$J1218&lt;&gt;"",$J1218&gt;40000),WORKDAY.INTL($J1218,INT(($I1218+项目参数!$J$29-1)/项目参数!$J$29)-1,1,项目参数!$B$2:$B$200),"")</f>
        <v/>
      </c>
      <c r="L1218" s="125" t="str">
        <f>IF(AND($M1218&lt;&gt;"",$M1218&gt;40000,$N1218&lt;&gt;"",$N1218&gt;40000),(1+NETWORKDAYS.INTL($M1218,$N1218,1,项目参数!$B$2:$B$200))*项目参数!$J$29,"")</f>
        <v/>
      </c>
      <c r="M1218" s="42"/>
      <c r="N1218" s="42"/>
      <c r="O1218" s="61"/>
      <c r="P1218" s="64"/>
      <c r="X1218" s="102" t="b">
        <f t="shared" ref="X1218:X1281" si="19">AND(LEN(A1218)&gt;0,LEN(C1218)&gt;3,LEN(G1218)&gt;1,OR(J1218=0,AND(I1218&gt;0,J1218&gt;40000)),OR(M1218=0,M1218&gt;40000))</f>
        <v>0</v>
      </c>
    </row>
    <row r="1219" spans="1:24">
      <c r="A1219" s="8"/>
      <c r="B1219" s="8"/>
      <c r="C1219" s="8"/>
      <c r="D1219" s="54"/>
      <c r="E1219" s="8"/>
      <c r="F1219" s="8"/>
      <c r="G1219" s="8"/>
      <c r="H1219" s="8"/>
      <c r="I1219" s="120"/>
      <c r="J1219" s="42"/>
      <c r="K1219" s="124" t="str">
        <f>IF(AND($I1219&gt;0,$J1219&lt;&gt;"",$J1219&gt;40000),WORKDAY.INTL($J1219,INT(($I1219+项目参数!$J$29-1)/项目参数!$J$29)-1,1,项目参数!$B$2:$B$200),"")</f>
        <v/>
      </c>
      <c r="L1219" s="125" t="str">
        <f>IF(AND($M1219&lt;&gt;"",$M1219&gt;40000,$N1219&lt;&gt;"",$N1219&gt;40000),(1+NETWORKDAYS.INTL($M1219,$N1219,1,项目参数!$B$2:$B$200))*项目参数!$J$29,"")</f>
        <v/>
      </c>
      <c r="M1219" s="42"/>
      <c r="N1219" s="42"/>
      <c r="O1219" s="61"/>
      <c r="P1219" s="64"/>
      <c r="X1219" s="102" t="b">
        <f t="shared" si="19"/>
        <v>0</v>
      </c>
    </row>
    <row r="1220" spans="1:24">
      <c r="A1220" s="8"/>
      <c r="B1220" s="8"/>
      <c r="C1220" s="8"/>
      <c r="D1220" s="54"/>
      <c r="E1220" s="8"/>
      <c r="F1220" s="8"/>
      <c r="G1220" s="8"/>
      <c r="H1220" s="8"/>
      <c r="I1220" s="120"/>
      <c r="J1220" s="42"/>
      <c r="K1220" s="124" t="str">
        <f>IF(AND($I1220&gt;0,$J1220&lt;&gt;"",$J1220&gt;40000),WORKDAY.INTL($J1220,INT(($I1220+项目参数!$J$29-1)/项目参数!$J$29)-1,1,项目参数!$B$2:$B$200),"")</f>
        <v/>
      </c>
      <c r="L1220" s="125" t="str">
        <f>IF(AND($M1220&lt;&gt;"",$M1220&gt;40000,$N1220&lt;&gt;"",$N1220&gt;40000),(1+NETWORKDAYS.INTL($M1220,$N1220,1,项目参数!$B$2:$B$200))*项目参数!$J$29,"")</f>
        <v/>
      </c>
      <c r="M1220" s="42"/>
      <c r="N1220" s="42"/>
      <c r="O1220" s="61"/>
      <c r="P1220" s="64"/>
      <c r="X1220" s="102" t="b">
        <f t="shared" si="19"/>
        <v>0</v>
      </c>
    </row>
    <row r="1221" spans="1:24">
      <c r="A1221" s="8"/>
      <c r="B1221" s="8"/>
      <c r="C1221" s="8"/>
      <c r="D1221" s="54"/>
      <c r="E1221" s="8"/>
      <c r="F1221" s="8"/>
      <c r="G1221" s="8"/>
      <c r="H1221" s="8"/>
      <c r="I1221" s="120"/>
      <c r="J1221" s="42"/>
      <c r="K1221" s="124" t="str">
        <f>IF(AND($I1221&gt;0,$J1221&lt;&gt;"",$J1221&gt;40000),WORKDAY.INTL($J1221,INT(($I1221+项目参数!$J$29-1)/项目参数!$J$29)-1,1,项目参数!$B$2:$B$200),"")</f>
        <v/>
      </c>
      <c r="L1221" s="125" t="str">
        <f>IF(AND($M1221&lt;&gt;"",$M1221&gt;40000,$N1221&lt;&gt;"",$N1221&gt;40000),(1+NETWORKDAYS.INTL($M1221,$N1221,1,项目参数!$B$2:$B$200))*项目参数!$J$29,"")</f>
        <v/>
      </c>
      <c r="M1221" s="42"/>
      <c r="N1221" s="42"/>
      <c r="O1221" s="61"/>
      <c r="P1221" s="64"/>
      <c r="X1221" s="102" t="b">
        <f t="shared" si="19"/>
        <v>0</v>
      </c>
    </row>
    <row r="1222" spans="1:24">
      <c r="A1222" s="8"/>
      <c r="B1222" s="8"/>
      <c r="C1222" s="8"/>
      <c r="D1222" s="54"/>
      <c r="E1222" s="8"/>
      <c r="F1222" s="8"/>
      <c r="G1222" s="8"/>
      <c r="H1222" s="8"/>
      <c r="I1222" s="120"/>
      <c r="J1222" s="42"/>
      <c r="K1222" s="124" t="str">
        <f>IF(AND($I1222&gt;0,$J1222&lt;&gt;"",$J1222&gt;40000),WORKDAY.INTL($J1222,INT(($I1222+项目参数!$J$29-1)/项目参数!$J$29)-1,1,项目参数!$B$2:$B$200),"")</f>
        <v/>
      </c>
      <c r="L1222" s="125" t="str">
        <f>IF(AND($M1222&lt;&gt;"",$M1222&gt;40000,$N1222&lt;&gt;"",$N1222&gt;40000),(1+NETWORKDAYS.INTL($M1222,$N1222,1,项目参数!$B$2:$B$200))*项目参数!$J$29,"")</f>
        <v/>
      </c>
      <c r="M1222" s="42"/>
      <c r="N1222" s="42"/>
      <c r="O1222" s="61"/>
      <c r="P1222" s="64"/>
      <c r="X1222" s="102" t="b">
        <f t="shared" si="19"/>
        <v>0</v>
      </c>
    </row>
    <row r="1223" spans="1:24">
      <c r="A1223" s="8"/>
      <c r="B1223" s="8"/>
      <c r="C1223" s="8"/>
      <c r="D1223" s="54"/>
      <c r="E1223" s="8"/>
      <c r="F1223" s="8"/>
      <c r="G1223" s="8"/>
      <c r="H1223" s="8"/>
      <c r="I1223" s="120"/>
      <c r="J1223" s="42"/>
      <c r="K1223" s="124" t="str">
        <f>IF(AND($I1223&gt;0,$J1223&lt;&gt;"",$J1223&gt;40000),WORKDAY.INTL($J1223,INT(($I1223+项目参数!$J$29-1)/项目参数!$J$29)-1,1,项目参数!$B$2:$B$200),"")</f>
        <v/>
      </c>
      <c r="L1223" s="125" t="str">
        <f>IF(AND($M1223&lt;&gt;"",$M1223&gt;40000,$N1223&lt;&gt;"",$N1223&gt;40000),(1+NETWORKDAYS.INTL($M1223,$N1223,1,项目参数!$B$2:$B$200))*项目参数!$J$29,"")</f>
        <v/>
      </c>
      <c r="M1223" s="42"/>
      <c r="N1223" s="42"/>
      <c r="O1223" s="61"/>
      <c r="P1223" s="64"/>
      <c r="X1223" s="102" t="b">
        <f t="shared" si="19"/>
        <v>0</v>
      </c>
    </row>
    <row r="1224" spans="1:24">
      <c r="A1224" s="8"/>
      <c r="B1224" s="8"/>
      <c r="C1224" s="8"/>
      <c r="D1224" s="54"/>
      <c r="E1224" s="8"/>
      <c r="F1224" s="8"/>
      <c r="G1224" s="8"/>
      <c r="H1224" s="8"/>
      <c r="I1224" s="120"/>
      <c r="J1224" s="42"/>
      <c r="K1224" s="124" t="str">
        <f>IF(AND($I1224&gt;0,$J1224&lt;&gt;"",$J1224&gt;40000),WORKDAY.INTL($J1224,INT(($I1224+项目参数!$J$29-1)/项目参数!$J$29)-1,1,项目参数!$B$2:$B$200),"")</f>
        <v/>
      </c>
      <c r="L1224" s="125" t="str">
        <f>IF(AND($M1224&lt;&gt;"",$M1224&gt;40000,$N1224&lt;&gt;"",$N1224&gt;40000),(1+NETWORKDAYS.INTL($M1224,$N1224,1,项目参数!$B$2:$B$200))*项目参数!$J$29,"")</f>
        <v/>
      </c>
      <c r="M1224" s="42"/>
      <c r="N1224" s="42"/>
      <c r="O1224" s="61"/>
      <c r="P1224" s="64"/>
      <c r="X1224" s="102" t="b">
        <f t="shared" si="19"/>
        <v>0</v>
      </c>
    </row>
    <row r="1225" spans="1:24">
      <c r="A1225" s="8"/>
      <c r="B1225" s="8"/>
      <c r="C1225" s="8"/>
      <c r="D1225" s="54"/>
      <c r="E1225" s="8"/>
      <c r="F1225" s="8"/>
      <c r="G1225" s="8"/>
      <c r="H1225" s="8"/>
      <c r="I1225" s="120"/>
      <c r="J1225" s="42"/>
      <c r="K1225" s="124" t="str">
        <f>IF(AND($I1225&gt;0,$J1225&lt;&gt;"",$J1225&gt;40000),WORKDAY.INTL($J1225,INT(($I1225+项目参数!$J$29-1)/项目参数!$J$29)-1,1,项目参数!$B$2:$B$200),"")</f>
        <v/>
      </c>
      <c r="L1225" s="125" t="str">
        <f>IF(AND($M1225&lt;&gt;"",$M1225&gt;40000,$N1225&lt;&gt;"",$N1225&gt;40000),(1+NETWORKDAYS.INTL($M1225,$N1225,1,项目参数!$B$2:$B$200))*项目参数!$J$29,"")</f>
        <v/>
      </c>
      <c r="M1225" s="42"/>
      <c r="N1225" s="42"/>
      <c r="O1225" s="61"/>
      <c r="P1225" s="64"/>
      <c r="X1225" s="102" t="b">
        <f t="shared" si="19"/>
        <v>0</v>
      </c>
    </row>
    <row r="1226" spans="1:24">
      <c r="A1226" s="8"/>
      <c r="B1226" s="8"/>
      <c r="C1226" s="8"/>
      <c r="D1226" s="54"/>
      <c r="E1226" s="8"/>
      <c r="F1226" s="8"/>
      <c r="G1226" s="8"/>
      <c r="H1226" s="8"/>
      <c r="I1226" s="120"/>
      <c r="J1226" s="42"/>
      <c r="K1226" s="124" t="str">
        <f>IF(AND($I1226&gt;0,$J1226&lt;&gt;"",$J1226&gt;40000),WORKDAY.INTL($J1226,INT(($I1226+项目参数!$J$29-1)/项目参数!$J$29)-1,1,项目参数!$B$2:$B$200),"")</f>
        <v/>
      </c>
      <c r="L1226" s="125" t="str">
        <f>IF(AND($M1226&lt;&gt;"",$M1226&gt;40000,$N1226&lt;&gt;"",$N1226&gt;40000),(1+NETWORKDAYS.INTL($M1226,$N1226,1,项目参数!$B$2:$B$200))*项目参数!$J$29,"")</f>
        <v/>
      </c>
      <c r="M1226" s="42"/>
      <c r="N1226" s="42"/>
      <c r="O1226" s="61"/>
      <c r="P1226" s="64"/>
      <c r="X1226" s="102" t="b">
        <f t="shared" si="19"/>
        <v>0</v>
      </c>
    </row>
    <row r="1227" spans="1:24">
      <c r="A1227" s="8"/>
      <c r="B1227" s="8"/>
      <c r="C1227" s="8"/>
      <c r="D1227" s="54"/>
      <c r="E1227" s="8"/>
      <c r="F1227" s="8"/>
      <c r="G1227" s="8"/>
      <c r="H1227" s="8"/>
      <c r="I1227" s="120"/>
      <c r="J1227" s="42"/>
      <c r="K1227" s="124" t="str">
        <f>IF(AND($I1227&gt;0,$J1227&lt;&gt;"",$J1227&gt;40000),WORKDAY.INTL($J1227,INT(($I1227+项目参数!$J$29-1)/项目参数!$J$29)-1,1,项目参数!$B$2:$B$200),"")</f>
        <v/>
      </c>
      <c r="L1227" s="125" t="str">
        <f>IF(AND($M1227&lt;&gt;"",$M1227&gt;40000,$N1227&lt;&gt;"",$N1227&gt;40000),(1+NETWORKDAYS.INTL($M1227,$N1227,1,项目参数!$B$2:$B$200))*项目参数!$J$29,"")</f>
        <v/>
      </c>
      <c r="M1227" s="42"/>
      <c r="N1227" s="42"/>
      <c r="O1227" s="61"/>
      <c r="P1227" s="64"/>
      <c r="X1227" s="102" t="b">
        <f t="shared" si="19"/>
        <v>0</v>
      </c>
    </row>
    <row r="1228" spans="1:24">
      <c r="A1228" s="8"/>
      <c r="B1228" s="8"/>
      <c r="C1228" s="8"/>
      <c r="D1228" s="54"/>
      <c r="E1228" s="8"/>
      <c r="F1228" s="8"/>
      <c r="G1228" s="8"/>
      <c r="H1228" s="8"/>
      <c r="I1228" s="120"/>
      <c r="J1228" s="42"/>
      <c r="K1228" s="124" t="str">
        <f>IF(AND($I1228&gt;0,$J1228&lt;&gt;"",$J1228&gt;40000),WORKDAY.INTL($J1228,INT(($I1228+项目参数!$J$29-1)/项目参数!$J$29)-1,1,项目参数!$B$2:$B$200),"")</f>
        <v/>
      </c>
      <c r="L1228" s="125" t="str">
        <f>IF(AND($M1228&lt;&gt;"",$M1228&gt;40000,$N1228&lt;&gt;"",$N1228&gt;40000),(1+NETWORKDAYS.INTL($M1228,$N1228,1,项目参数!$B$2:$B$200))*项目参数!$J$29,"")</f>
        <v/>
      </c>
      <c r="M1228" s="42"/>
      <c r="N1228" s="42"/>
      <c r="O1228" s="61"/>
      <c r="P1228" s="64"/>
      <c r="X1228" s="102" t="b">
        <f t="shared" si="19"/>
        <v>0</v>
      </c>
    </row>
    <row r="1229" spans="1:24">
      <c r="A1229" s="8"/>
      <c r="B1229" s="8"/>
      <c r="C1229" s="8"/>
      <c r="D1229" s="54"/>
      <c r="E1229" s="8"/>
      <c r="F1229" s="8"/>
      <c r="G1229" s="8"/>
      <c r="H1229" s="8"/>
      <c r="I1229" s="120"/>
      <c r="J1229" s="42"/>
      <c r="K1229" s="124" t="str">
        <f>IF(AND($I1229&gt;0,$J1229&lt;&gt;"",$J1229&gt;40000),WORKDAY.INTL($J1229,INT(($I1229+项目参数!$J$29-1)/项目参数!$J$29)-1,1,项目参数!$B$2:$B$200),"")</f>
        <v/>
      </c>
      <c r="L1229" s="125" t="str">
        <f>IF(AND($M1229&lt;&gt;"",$M1229&gt;40000,$N1229&lt;&gt;"",$N1229&gt;40000),(1+NETWORKDAYS.INTL($M1229,$N1229,1,项目参数!$B$2:$B$200))*项目参数!$J$29,"")</f>
        <v/>
      </c>
      <c r="M1229" s="42"/>
      <c r="N1229" s="42"/>
      <c r="O1229" s="61"/>
      <c r="P1229" s="64"/>
      <c r="X1229" s="102" t="b">
        <f t="shared" si="19"/>
        <v>0</v>
      </c>
    </row>
    <row r="1230" spans="1:24">
      <c r="A1230" s="8"/>
      <c r="B1230" s="8"/>
      <c r="C1230" s="8"/>
      <c r="D1230" s="54"/>
      <c r="E1230" s="8"/>
      <c r="F1230" s="8"/>
      <c r="G1230" s="8"/>
      <c r="H1230" s="8"/>
      <c r="I1230" s="120"/>
      <c r="J1230" s="42"/>
      <c r="K1230" s="124" t="str">
        <f>IF(AND($I1230&gt;0,$J1230&lt;&gt;"",$J1230&gt;40000),WORKDAY.INTL($J1230,INT(($I1230+项目参数!$J$29-1)/项目参数!$J$29)-1,1,项目参数!$B$2:$B$200),"")</f>
        <v/>
      </c>
      <c r="L1230" s="125" t="str">
        <f>IF(AND($M1230&lt;&gt;"",$M1230&gt;40000,$N1230&lt;&gt;"",$N1230&gt;40000),(1+NETWORKDAYS.INTL($M1230,$N1230,1,项目参数!$B$2:$B$200))*项目参数!$J$29,"")</f>
        <v/>
      </c>
      <c r="M1230" s="42"/>
      <c r="N1230" s="42"/>
      <c r="O1230" s="61"/>
      <c r="P1230" s="64"/>
      <c r="X1230" s="102" t="b">
        <f t="shared" si="19"/>
        <v>0</v>
      </c>
    </row>
    <row r="1231" spans="1:24">
      <c r="A1231" s="8"/>
      <c r="B1231" s="8"/>
      <c r="C1231" s="8"/>
      <c r="D1231" s="54"/>
      <c r="E1231" s="8"/>
      <c r="F1231" s="8"/>
      <c r="G1231" s="8"/>
      <c r="H1231" s="8"/>
      <c r="I1231" s="120"/>
      <c r="J1231" s="42"/>
      <c r="K1231" s="124" t="str">
        <f>IF(AND($I1231&gt;0,$J1231&lt;&gt;"",$J1231&gt;40000),WORKDAY.INTL($J1231,INT(($I1231+项目参数!$J$29-1)/项目参数!$J$29)-1,1,项目参数!$B$2:$B$200),"")</f>
        <v/>
      </c>
      <c r="L1231" s="125" t="str">
        <f>IF(AND($M1231&lt;&gt;"",$M1231&gt;40000,$N1231&lt;&gt;"",$N1231&gt;40000),(1+NETWORKDAYS.INTL($M1231,$N1231,1,项目参数!$B$2:$B$200))*项目参数!$J$29,"")</f>
        <v/>
      </c>
      <c r="M1231" s="42"/>
      <c r="N1231" s="42"/>
      <c r="O1231" s="61"/>
      <c r="P1231" s="64"/>
      <c r="X1231" s="102" t="b">
        <f t="shared" si="19"/>
        <v>0</v>
      </c>
    </row>
    <row r="1232" spans="1:24">
      <c r="A1232" s="8"/>
      <c r="B1232" s="8"/>
      <c r="C1232" s="8"/>
      <c r="D1232" s="54"/>
      <c r="E1232" s="8"/>
      <c r="F1232" s="8"/>
      <c r="G1232" s="8"/>
      <c r="H1232" s="8"/>
      <c r="I1232" s="120"/>
      <c r="J1232" s="42"/>
      <c r="K1232" s="124" t="str">
        <f>IF(AND($I1232&gt;0,$J1232&lt;&gt;"",$J1232&gt;40000),WORKDAY.INTL($J1232,INT(($I1232+项目参数!$J$29-1)/项目参数!$J$29)-1,1,项目参数!$B$2:$B$200),"")</f>
        <v/>
      </c>
      <c r="L1232" s="125" t="str">
        <f>IF(AND($M1232&lt;&gt;"",$M1232&gt;40000,$N1232&lt;&gt;"",$N1232&gt;40000),(1+NETWORKDAYS.INTL($M1232,$N1232,1,项目参数!$B$2:$B$200))*项目参数!$J$29,"")</f>
        <v/>
      </c>
      <c r="M1232" s="42"/>
      <c r="N1232" s="42"/>
      <c r="O1232" s="61"/>
      <c r="P1232" s="64"/>
      <c r="X1232" s="102" t="b">
        <f t="shared" si="19"/>
        <v>0</v>
      </c>
    </row>
    <row r="1233" spans="1:24">
      <c r="A1233" s="8"/>
      <c r="B1233" s="8"/>
      <c r="C1233" s="8"/>
      <c r="D1233" s="54"/>
      <c r="E1233" s="8"/>
      <c r="F1233" s="8"/>
      <c r="G1233" s="8"/>
      <c r="H1233" s="8"/>
      <c r="I1233" s="120"/>
      <c r="J1233" s="42"/>
      <c r="K1233" s="124" t="str">
        <f>IF(AND($I1233&gt;0,$J1233&lt;&gt;"",$J1233&gt;40000),WORKDAY.INTL($J1233,INT(($I1233+项目参数!$J$29-1)/项目参数!$J$29)-1,1,项目参数!$B$2:$B$200),"")</f>
        <v/>
      </c>
      <c r="L1233" s="125" t="str">
        <f>IF(AND($M1233&lt;&gt;"",$M1233&gt;40000,$N1233&lt;&gt;"",$N1233&gt;40000),(1+NETWORKDAYS.INTL($M1233,$N1233,1,项目参数!$B$2:$B$200))*项目参数!$J$29,"")</f>
        <v/>
      </c>
      <c r="M1233" s="42"/>
      <c r="N1233" s="42"/>
      <c r="O1233" s="61"/>
      <c r="P1233" s="64"/>
      <c r="X1233" s="102" t="b">
        <f t="shared" si="19"/>
        <v>0</v>
      </c>
    </row>
    <row r="1234" spans="1:24">
      <c r="A1234" s="8"/>
      <c r="B1234" s="8"/>
      <c r="C1234" s="8"/>
      <c r="D1234" s="54"/>
      <c r="E1234" s="8"/>
      <c r="F1234" s="8"/>
      <c r="G1234" s="8"/>
      <c r="H1234" s="8"/>
      <c r="I1234" s="120"/>
      <c r="J1234" s="42"/>
      <c r="K1234" s="124" t="str">
        <f>IF(AND($I1234&gt;0,$J1234&lt;&gt;"",$J1234&gt;40000),WORKDAY.INTL($J1234,INT(($I1234+项目参数!$J$29-1)/项目参数!$J$29)-1,1,项目参数!$B$2:$B$200),"")</f>
        <v/>
      </c>
      <c r="L1234" s="125" t="str">
        <f>IF(AND($M1234&lt;&gt;"",$M1234&gt;40000,$N1234&lt;&gt;"",$N1234&gt;40000),(1+NETWORKDAYS.INTL($M1234,$N1234,1,项目参数!$B$2:$B$200))*项目参数!$J$29,"")</f>
        <v/>
      </c>
      <c r="M1234" s="42"/>
      <c r="N1234" s="42"/>
      <c r="O1234" s="61"/>
      <c r="P1234" s="64"/>
      <c r="X1234" s="102" t="b">
        <f t="shared" si="19"/>
        <v>0</v>
      </c>
    </row>
    <row r="1235" spans="1:24">
      <c r="A1235" s="8"/>
      <c r="B1235" s="8"/>
      <c r="C1235" s="8"/>
      <c r="D1235" s="54"/>
      <c r="E1235" s="8"/>
      <c r="F1235" s="8"/>
      <c r="G1235" s="8"/>
      <c r="H1235" s="8"/>
      <c r="I1235" s="120"/>
      <c r="J1235" s="42"/>
      <c r="K1235" s="124" t="str">
        <f>IF(AND($I1235&gt;0,$J1235&lt;&gt;"",$J1235&gt;40000),WORKDAY.INTL($J1235,INT(($I1235+项目参数!$J$29-1)/项目参数!$J$29)-1,1,项目参数!$B$2:$B$200),"")</f>
        <v/>
      </c>
      <c r="L1235" s="125" t="str">
        <f>IF(AND($M1235&lt;&gt;"",$M1235&gt;40000,$N1235&lt;&gt;"",$N1235&gt;40000),(1+NETWORKDAYS.INTL($M1235,$N1235,1,项目参数!$B$2:$B$200))*项目参数!$J$29,"")</f>
        <v/>
      </c>
      <c r="M1235" s="42"/>
      <c r="N1235" s="42"/>
      <c r="O1235" s="61"/>
      <c r="P1235" s="64"/>
      <c r="X1235" s="102" t="b">
        <f t="shared" si="19"/>
        <v>0</v>
      </c>
    </row>
    <row r="1236" spans="1:24">
      <c r="A1236" s="8"/>
      <c r="B1236" s="8"/>
      <c r="C1236" s="8"/>
      <c r="D1236" s="54"/>
      <c r="E1236" s="8"/>
      <c r="F1236" s="8"/>
      <c r="G1236" s="8"/>
      <c r="H1236" s="8"/>
      <c r="I1236" s="120"/>
      <c r="J1236" s="42"/>
      <c r="K1236" s="124" t="str">
        <f>IF(AND($I1236&gt;0,$J1236&lt;&gt;"",$J1236&gt;40000),WORKDAY.INTL($J1236,INT(($I1236+项目参数!$J$29-1)/项目参数!$J$29)-1,1,项目参数!$B$2:$B$200),"")</f>
        <v/>
      </c>
      <c r="L1236" s="125" t="str">
        <f>IF(AND($M1236&lt;&gt;"",$M1236&gt;40000,$N1236&lt;&gt;"",$N1236&gt;40000),(1+NETWORKDAYS.INTL($M1236,$N1236,1,项目参数!$B$2:$B$200))*项目参数!$J$29,"")</f>
        <v/>
      </c>
      <c r="M1236" s="42"/>
      <c r="N1236" s="42"/>
      <c r="O1236" s="61"/>
      <c r="P1236" s="64"/>
      <c r="X1236" s="102" t="b">
        <f t="shared" si="19"/>
        <v>0</v>
      </c>
    </row>
    <row r="1237" spans="1:24">
      <c r="A1237" s="8"/>
      <c r="B1237" s="8"/>
      <c r="C1237" s="8"/>
      <c r="D1237" s="54"/>
      <c r="E1237" s="8"/>
      <c r="F1237" s="8"/>
      <c r="G1237" s="8"/>
      <c r="H1237" s="8"/>
      <c r="I1237" s="120"/>
      <c r="J1237" s="42"/>
      <c r="K1237" s="124" t="str">
        <f>IF(AND($I1237&gt;0,$J1237&lt;&gt;"",$J1237&gt;40000),WORKDAY.INTL($J1237,INT(($I1237+项目参数!$J$29-1)/项目参数!$J$29)-1,1,项目参数!$B$2:$B$200),"")</f>
        <v/>
      </c>
      <c r="L1237" s="125" t="str">
        <f>IF(AND($M1237&lt;&gt;"",$M1237&gt;40000,$N1237&lt;&gt;"",$N1237&gt;40000),(1+NETWORKDAYS.INTL($M1237,$N1237,1,项目参数!$B$2:$B$200))*项目参数!$J$29,"")</f>
        <v/>
      </c>
      <c r="M1237" s="42"/>
      <c r="N1237" s="42"/>
      <c r="O1237" s="61"/>
      <c r="P1237" s="64"/>
      <c r="X1237" s="102" t="b">
        <f t="shared" si="19"/>
        <v>0</v>
      </c>
    </row>
    <row r="1238" spans="1:24">
      <c r="A1238" s="8"/>
      <c r="B1238" s="8"/>
      <c r="C1238" s="8"/>
      <c r="D1238" s="54"/>
      <c r="E1238" s="8"/>
      <c r="F1238" s="8"/>
      <c r="G1238" s="8"/>
      <c r="H1238" s="8"/>
      <c r="I1238" s="120"/>
      <c r="J1238" s="42"/>
      <c r="K1238" s="124" t="str">
        <f>IF(AND($I1238&gt;0,$J1238&lt;&gt;"",$J1238&gt;40000),WORKDAY.INTL($J1238,INT(($I1238+项目参数!$J$29-1)/项目参数!$J$29)-1,1,项目参数!$B$2:$B$200),"")</f>
        <v/>
      </c>
      <c r="L1238" s="125" t="str">
        <f>IF(AND($M1238&lt;&gt;"",$M1238&gt;40000,$N1238&lt;&gt;"",$N1238&gt;40000),(1+NETWORKDAYS.INTL($M1238,$N1238,1,项目参数!$B$2:$B$200))*项目参数!$J$29,"")</f>
        <v/>
      </c>
      <c r="M1238" s="42"/>
      <c r="N1238" s="42"/>
      <c r="O1238" s="61"/>
      <c r="P1238" s="64"/>
      <c r="X1238" s="102" t="b">
        <f t="shared" si="19"/>
        <v>0</v>
      </c>
    </row>
    <row r="1239" spans="1:24">
      <c r="A1239" s="8"/>
      <c r="B1239" s="8"/>
      <c r="C1239" s="8"/>
      <c r="D1239" s="54"/>
      <c r="E1239" s="8"/>
      <c r="F1239" s="8"/>
      <c r="G1239" s="8"/>
      <c r="H1239" s="8"/>
      <c r="I1239" s="120"/>
      <c r="J1239" s="42"/>
      <c r="K1239" s="124" t="str">
        <f>IF(AND($I1239&gt;0,$J1239&lt;&gt;"",$J1239&gt;40000),WORKDAY.INTL($J1239,INT(($I1239+项目参数!$J$29-1)/项目参数!$J$29)-1,1,项目参数!$B$2:$B$200),"")</f>
        <v/>
      </c>
      <c r="L1239" s="125" t="str">
        <f>IF(AND($M1239&lt;&gt;"",$M1239&gt;40000,$N1239&lt;&gt;"",$N1239&gt;40000),(1+NETWORKDAYS.INTL($M1239,$N1239,1,项目参数!$B$2:$B$200))*项目参数!$J$29,"")</f>
        <v/>
      </c>
      <c r="M1239" s="42"/>
      <c r="N1239" s="42"/>
      <c r="O1239" s="61"/>
      <c r="P1239" s="64"/>
      <c r="X1239" s="102" t="b">
        <f t="shared" si="19"/>
        <v>0</v>
      </c>
    </row>
    <row r="1240" spans="1:24">
      <c r="A1240" s="8"/>
      <c r="B1240" s="8"/>
      <c r="C1240" s="8"/>
      <c r="D1240" s="54"/>
      <c r="E1240" s="8"/>
      <c r="F1240" s="8"/>
      <c r="G1240" s="8"/>
      <c r="H1240" s="8"/>
      <c r="I1240" s="120"/>
      <c r="J1240" s="42"/>
      <c r="K1240" s="124" t="str">
        <f>IF(AND($I1240&gt;0,$J1240&lt;&gt;"",$J1240&gt;40000),WORKDAY.INTL($J1240,INT(($I1240+项目参数!$J$29-1)/项目参数!$J$29)-1,1,项目参数!$B$2:$B$200),"")</f>
        <v/>
      </c>
      <c r="L1240" s="125" t="str">
        <f>IF(AND($M1240&lt;&gt;"",$M1240&gt;40000,$N1240&lt;&gt;"",$N1240&gt;40000),(1+NETWORKDAYS.INTL($M1240,$N1240,1,项目参数!$B$2:$B$200))*项目参数!$J$29,"")</f>
        <v/>
      </c>
      <c r="M1240" s="42"/>
      <c r="N1240" s="42"/>
      <c r="O1240" s="61"/>
      <c r="P1240" s="64"/>
      <c r="X1240" s="102" t="b">
        <f t="shared" si="19"/>
        <v>0</v>
      </c>
    </row>
    <row r="1241" spans="1:24">
      <c r="A1241" s="8"/>
      <c r="B1241" s="8"/>
      <c r="C1241" s="8"/>
      <c r="D1241" s="54"/>
      <c r="E1241" s="8"/>
      <c r="F1241" s="8"/>
      <c r="G1241" s="8"/>
      <c r="H1241" s="8"/>
      <c r="I1241" s="120"/>
      <c r="J1241" s="42"/>
      <c r="K1241" s="124" t="str">
        <f>IF(AND($I1241&gt;0,$J1241&lt;&gt;"",$J1241&gt;40000),WORKDAY.INTL($J1241,INT(($I1241+项目参数!$J$29-1)/项目参数!$J$29)-1,1,项目参数!$B$2:$B$200),"")</f>
        <v/>
      </c>
      <c r="L1241" s="125" t="str">
        <f>IF(AND($M1241&lt;&gt;"",$M1241&gt;40000,$N1241&lt;&gt;"",$N1241&gt;40000),(1+NETWORKDAYS.INTL($M1241,$N1241,1,项目参数!$B$2:$B$200))*项目参数!$J$29,"")</f>
        <v/>
      </c>
      <c r="M1241" s="42"/>
      <c r="N1241" s="42"/>
      <c r="O1241" s="61"/>
      <c r="P1241" s="64"/>
      <c r="X1241" s="102" t="b">
        <f t="shared" si="19"/>
        <v>0</v>
      </c>
    </row>
    <row r="1242" spans="1:24">
      <c r="A1242" s="8"/>
      <c r="B1242" s="8"/>
      <c r="C1242" s="8"/>
      <c r="D1242" s="54"/>
      <c r="E1242" s="8"/>
      <c r="F1242" s="8"/>
      <c r="G1242" s="8"/>
      <c r="H1242" s="8"/>
      <c r="I1242" s="120"/>
      <c r="J1242" s="42"/>
      <c r="K1242" s="124" t="str">
        <f>IF(AND($I1242&gt;0,$J1242&lt;&gt;"",$J1242&gt;40000),WORKDAY.INTL($J1242,INT(($I1242+项目参数!$J$29-1)/项目参数!$J$29)-1,1,项目参数!$B$2:$B$200),"")</f>
        <v/>
      </c>
      <c r="L1242" s="125" t="str">
        <f>IF(AND($M1242&lt;&gt;"",$M1242&gt;40000,$N1242&lt;&gt;"",$N1242&gt;40000),(1+NETWORKDAYS.INTL($M1242,$N1242,1,项目参数!$B$2:$B$200))*项目参数!$J$29,"")</f>
        <v/>
      </c>
      <c r="M1242" s="42"/>
      <c r="N1242" s="42"/>
      <c r="O1242" s="61"/>
      <c r="P1242" s="64"/>
      <c r="X1242" s="102" t="b">
        <f t="shared" si="19"/>
        <v>0</v>
      </c>
    </row>
    <row r="1243" spans="1:24">
      <c r="A1243" s="8"/>
      <c r="B1243" s="8"/>
      <c r="C1243" s="8"/>
      <c r="D1243" s="54"/>
      <c r="E1243" s="8"/>
      <c r="F1243" s="8"/>
      <c r="G1243" s="8"/>
      <c r="H1243" s="8"/>
      <c r="I1243" s="120"/>
      <c r="J1243" s="42"/>
      <c r="K1243" s="124" t="str">
        <f>IF(AND($I1243&gt;0,$J1243&lt;&gt;"",$J1243&gt;40000),WORKDAY.INTL($J1243,INT(($I1243+项目参数!$J$29-1)/项目参数!$J$29)-1,1,项目参数!$B$2:$B$200),"")</f>
        <v/>
      </c>
      <c r="L1243" s="125" t="str">
        <f>IF(AND($M1243&lt;&gt;"",$M1243&gt;40000,$N1243&lt;&gt;"",$N1243&gt;40000),(1+NETWORKDAYS.INTL($M1243,$N1243,1,项目参数!$B$2:$B$200))*项目参数!$J$29,"")</f>
        <v/>
      </c>
      <c r="M1243" s="42"/>
      <c r="N1243" s="42"/>
      <c r="O1243" s="61"/>
      <c r="P1243" s="64"/>
      <c r="X1243" s="102" t="b">
        <f t="shared" si="19"/>
        <v>0</v>
      </c>
    </row>
    <row r="1244" spans="1:24">
      <c r="A1244" s="8"/>
      <c r="B1244" s="8"/>
      <c r="C1244" s="8"/>
      <c r="D1244" s="54"/>
      <c r="E1244" s="8"/>
      <c r="F1244" s="8"/>
      <c r="G1244" s="8"/>
      <c r="H1244" s="8"/>
      <c r="I1244" s="120"/>
      <c r="J1244" s="42"/>
      <c r="K1244" s="124" t="str">
        <f>IF(AND($I1244&gt;0,$J1244&lt;&gt;"",$J1244&gt;40000),WORKDAY.INTL($J1244,INT(($I1244+项目参数!$J$29-1)/项目参数!$J$29)-1,1,项目参数!$B$2:$B$200),"")</f>
        <v/>
      </c>
      <c r="L1244" s="125" t="str">
        <f>IF(AND($M1244&lt;&gt;"",$M1244&gt;40000,$N1244&lt;&gt;"",$N1244&gt;40000),(1+NETWORKDAYS.INTL($M1244,$N1244,1,项目参数!$B$2:$B$200))*项目参数!$J$29,"")</f>
        <v/>
      </c>
      <c r="M1244" s="42"/>
      <c r="N1244" s="42"/>
      <c r="O1244" s="61"/>
      <c r="P1244" s="64"/>
      <c r="X1244" s="102" t="b">
        <f t="shared" si="19"/>
        <v>0</v>
      </c>
    </row>
    <row r="1245" spans="1:24">
      <c r="A1245" s="8"/>
      <c r="B1245" s="8"/>
      <c r="C1245" s="8"/>
      <c r="D1245" s="54"/>
      <c r="E1245" s="8"/>
      <c r="F1245" s="8"/>
      <c r="G1245" s="8"/>
      <c r="H1245" s="8"/>
      <c r="I1245" s="120"/>
      <c r="J1245" s="42"/>
      <c r="K1245" s="124" t="str">
        <f>IF(AND($I1245&gt;0,$J1245&lt;&gt;"",$J1245&gt;40000),WORKDAY.INTL($J1245,INT(($I1245+项目参数!$J$29-1)/项目参数!$J$29)-1,1,项目参数!$B$2:$B$200),"")</f>
        <v/>
      </c>
      <c r="L1245" s="125" t="str">
        <f>IF(AND($M1245&lt;&gt;"",$M1245&gt;40000,$N1245&lt;&gt;"",$N1245&gt;40000),(1+NETWORKDAYS.INTL($M1245,$N1245,1,项目参数!$B$2:$B$200))*项目参数!$J$29,"")</f>
        <v/>
      </c>
      <c r="M1245" s="42"/>
      <c r="N1245" s="42"/>
      <c r="O1245" s="61"/>
      <c r="P1245" s="64"/>
      <c r="X1245" s="102" t="b">
        <f t="shared" si="19"/>
        <v>0</v>
      </c>
    </row>
    <row r="1246" spans="1:24">
      <c r="A1246" s="8"/>
      <c r="B1246" s="8"/>
      <c r="C1246" s="8"/>
      <c r="D1246" s="54"/>
      <c r="E1246" s="8"/>
      <c r="F1246" s="8"/>
      <c r="G1246" s="8"/>
      <c r="H1246" s="8"/>
      <c r="I1246" s="120"/>
      <c r="J1246" s="42"/>
      <c r="K1246" s="124" t="str">
        <f>IF(AND($I1246&gt;0,$J1246&lt;&gt;"",$J1246&gt;40000),WORKDAY.INTL($J1246,INT(($I1246+项目参数!$J$29-1)/项目参数!$J$29)-1,1,项目参数!$B$2:$B$200),"")</f>
        <v/>
      </c>
      <c r="L1246" s="125" t="str">
        <f>IF(AND($M1246&lt;&gt;"",$M1246&gt;40000,$N1246&lt;&gt;"",$N1246&gt;40000),(1+NETWORKDAYS.INTL($M1246,$N1246,1,项目参数!$B$2:$B$200))*项目参数!$J$29,"")</f>
        <v/>
      </c>
      <c r="M1246" s="42"/>
      <c r="N1246" s="42"/>
      <c r="O1246" s="61"/>
      <c r="P1246" s="64"/>
      <c r="X1246" s="102" t="b">
        <f t="shared" si="19"/>
        <v>0</v>
      </c>
    </row>
    <row r="1247" spans="1:24">
      <c r="A1247" s="8"/>
      <c r="B1247" s="8"/>
      <c r="C1247" s="8"/>
      <c r="D1247" s="54"/>
      <c r="E1247" s="8"/>
      <c r="F1247" s="8"/>
      <c r="G1247" s="8"/>
      <c r="H1247" s="8"/>
      <c r="I1247" s="120"/>
      <c r="J1247" s="42"/>
      <c r="K1247" s="124" t="str">
        <f>IF(AND($I1247&gt;0,$J1247&lt;&gt;"",$J1247&gt;40000),WORKDAY.INTL($J1247,INT(($I1247+项目参数!$J$29-1)/项目参数!$J$29)-1,1,项目参数!$B$2:$B$200),"")</f>
        <v/>
      </c>
      <c r="L1247" s="125" t="str">
        <f>IF(AND($M1247&lt;&gt;"",$M1247&gt;40000,$N1247&lt;&gt;"",$N1247&gt;40000),(1+NETWORKDAYS.INTL($M1247,$N1247,1,项目参数!$B$2:$B$200))*项目参数!$J$29,"")</f>
        <v/>
      </c>
      <c r="M1247" s="42"/>
      <c r="N1247" s="42"/>
      <c r="O1247" s="61"/>
      <c r="P1247" s="64"/>
      <c r="X1247" s="102" t="b">
        <f t="shared" si="19"/>
        <v>0</v>
      </c>
    </row>
    <row r="1248" spans="1:24">
      <c r="A1248" s="8"/>
      <c r="B1248" s="8"/>
      <c r="C1248" s="8"/>
      <c r="D1248" s="54"/>
      <c r="E1248" s="8"/>
      <c r="F1248" s="8"/>
      <c r="G1248" s="8"/>
      <c r="H1248" s="8"/>
      <c r="I1248" s="120"/>
      <c r="J1248" s="42"/>
      <c r="K1248" s="124" t="str">
        <f>IF(AND($I1248&gt;0,$J1248&lt;&gt;"",$J1248&gt;40000),WORKDAY.INTL($J1248,INT(($I1248+项目参数!$J$29-1)/项目参数!$J$29)-1,1,项目参数!$B$2:$B$200),"")</f>
        <v/>
      </c>
      <c r="L1248" s="125" t="str">
        <f>IF(AND($M1248&lt;&gt;"",$M1248&gt;40000,$N1248&lt;&gt;"",$N1248&gt;40000),(1+NETWORKDAYS.INTL($M1248,$N1248,1,项目参数!$B$2:$B$200))*项目参数!$J$29,"")</f>
        <v/>
      </c>
      <c r="M1248" s="42"/>
      <c r="N1248" s="42"/>
      <c r="O1248" s="61"/>
      <c r="P1248" s="64"/>
      <c r="X1248" s="102" t="b">
        <f t="shared" si="19"/>
        <v>0</v>
      </c>
    </row>
    <row r="1249" spans="1:24">
      <c r="A1249" s="8"/>
      <c r="B1249" s="8"/>
      <c r="C1249" s="8"/>
      <c r="D1249" s="54"/>
      <c r="E1249" s="8"/>
      <c r="F1249" s="8"/>
      <c r="G1249" s="8"/>
      <c r="H1249" s="8"/>
      <c r="I1249" s="120"/>
      <c r="J1249" s="42"/>
      <c r="K1249" s="124" t="str">
        <f>IF(AND($I1249&gt;0,$J1249&lt;&gt;"",$J1249&gt;40000),WORKDAY.INTL($J1249,INT(($I1249+项目参数!$J$29-1)/项目参数!$J$29)-1,1,项目参数!$B$2:$B$200),"")</f>
        <v/>
      </c>
      <c r="L1249" s="125" t="str">
        <f>IF(AND($M1249&lt;&gt;"",$M1249&gt;40000,$N1249&lt;&gt;"",$N1249&gt;40000),(1+NETWORKDAYS.INTL($M1249,$N1249,1,项目参数!$B$2:$B$200))*项目参数!$J$29,"")</f>
        <v/>
      </c>
      <c r="M1249" s="42"/>
      <c r="N1249" s="42"/>
      <c r="O1249" s="61"/>
      <c r="P1249" s="64"/>
      <c r="X1249" s="102" t="b">
        <f t="shared" si="19"/>
        <v>0</v>
      </c>
    </row>
    <row r="1250" spans="1:24">
      <c r="A1250" s="8"/>
      <c r="B1250" s="8"/>
      <c r="C1250" s="8"/>
      <c r="D1250" s="54"/>
      <c r="E1250" s="8"/>
      <c r="F1250" s="8"/>
      <c r="G1250" s="8"/>
      <c r="H1250" s="8"/>
      <c r="I1250" s="120"/>
      <c r="J1250" s="42"/>
      <c r="K1250" s="124" t="str">
        <f>IF(AND($I1250&gt;0,$J1250&lt;&gt;"",$J1250&gt;40000),WORKDAY.INTL($J1250,INT(($I1250+项目参数!$J$29-1)/项目参数!$J$29)-1,1,项目参数!$B$2:$B$200),"")</f>
        <v/>
      </c>
      <c r="L1250" s="125" t="str">
        <f>IF(AND($M1250&lt;&gt;"",$M1250&gt;40000,$N1250&lt;&gt;"",$N1250&gt;40000),(1+NETWORKDAYS.INTL($M1250,$N1250,1,项目参数!$B$2:$B$200))*项目参数!$J$29,"")</f>
        <v/>
      </c>
      <c r="M1250" s="42"/>
      <c r="N1250" s="42"/>
      <c r="O1250" s="61"/>
      <c r="P1250" s="64"/>
      <c r="X1250" s="102" t="b">
        <f t="shared" si="19"/>
        <v>0</v>
      </c>
    </row>
    <row r="1251" spans="1:24">
      <c r="A1251" s="8"/>
      <c r="B1251" s="8"/>
      <c r="C1251" s="8"/>
      <c r="D1251" s="54"/>
      <c r="E1251" s="8"/>
      <c r="F1251" s="8"/>
      <c r="G1251" s="8"/>
      <c r="H1251" s="8"/>
      <c r="I1251" s="120"/>
      <c r="J1251" s="42"/>
      <c r="K1251" s="124" t="str">
        <f>IF(AND($I1251&gt;0,$J1251&lt;&gt;"",$J1251&gt;40000),WORKDAY.INTL($J1251,INT(($I1251+项目参数!$J$29-1)/项目参数!$J$29)-1,1,项目参数!$B$2:$B$200),"")</f>
        <v/>
      </c>
      <c r="L1251" s="125" t="str">
        <f>IF(AND($M1251&lt;&gt;"",$M1251&gt;40000,$N1251&lt;&gt;"",$N1251&gt;40000),(1+NETWORKDAYS.INTL($M1251,$N1251,1,项目参数!$B$2:$B$200))*项目参数!$J$29,"")</f>
        <v/>
      </c>
      <c r="M1251" s="42"/>
      <c r="N1251" s="42"/>
      <c r="O1251" s="61"/>
      <c r="P1251" s="64"/>
      <c r="X1251" s="102" t="b">
        <f t="shared" si="19"/>
        <v>0</v>
      </c>
    </row>
    <row r="1252" spans="1:24">
      <c r="A1252" s="8"/>
      <c r="B1252" s="8"/>
      <c r="C1252" s="8"/>
      <c r="D1252" s="54"/>
      <c r="E1252" s="8"/>
      <c r="F1252" s="8"/>
      <c r="G1252" s="8"/>
      <c r="H1252" s="8"/>
      <c r="I1252" s="120"/>
      <c r="J1252" s="42"/>
      <c r="K1252" s="124" t="str">
        <f>IF(AND($I1252&gt;0,$J1252&lt;&gt;"",$J1252&gt;40000),WORKDAY.INTL($J1252,INT(($I1252+项目参数!$J$29-1)/项目参数!$J$29)-1,1,项目参数!$B$2:$B$200),"")</f>
        <v/>
      </c>
      <c r="L1252" s="125" t="str">
        <f>IF(AND($M1252&lt;&gt;"",$M1252&gt;40000,$N1252&lt;&gt;"",$N1252&gt;40000),(1+NETWORKDAYS.INTL($M1252,$N1252,1,项目参数!$B$2:$B$200))*项目参数!$J$29,"")</f>
        <v/>
      </c>
      <c r="M1252" s="42"/>
      <c r="N1252" s="42"/>
      <c r="O1252" s="61"/>
      <c r="P1252" s="64"/>
      <c r="X1252" s="102" t="b">
        <f t="shared" si="19"/>
        <v>0</v>
      </c>
    </row>
    <row r="1253" spans="1:24">
      <c r="A1253" s="8"/>
      <c r="B1253" s="8"/>
      <c r="C1253" s="8"/>
      <c r="D1253" s="54"/>
      <c r="E1253" s="8"/>
      <c r="F1253" s="8"/>
      <c r="G1253" s="8"/>
      <c r="H1253" s="8"/>
      <c r="I1253" s="120"/>
      <c r="J1253" s="42"/>
      <c r="K1253" s="124" t="str">
        <f>IF(AND($I1253&gt;0,$J1253&lt;&gt;"",$J1253&gt;40000),WORKDAY.INTL($J1253,INT(($I1253+项目参数!$J$29-1)/项目参数!$J$29)-1,1,项目参数!$B$2:$B$200),"")</f>
        <v/>
      </c>
      <c r="L1253" s="125" t="str">
        <f>IF(AND($M1253&lt;&gt;"",$M1253&gt;40000,$N1253&lt;&gt;"",$N1253&gt;40000),(1+NETWORKDAYS.INTL($M1253,$N1253,1,项目参数!$B$2:$B$200))*项目参数!$J$29,"")</f>
        <v/>
      </c>
      <c r="M1253" s="42"/>
      <c r="N1253" s="42"/>
      <c r="O1253" s="61"/>
      <c r="P1253" s="64"/>
      <c r="X1253" s="102" t="b">
        <f t="shared" si="19"/>
        <v>0</v>
      </c>
    </row>
    <row r="1254" spans="1:24">
      <c r="A1254" s="8"/>
      <c r="B1254" s="8"/>
      <c r="C1254" s="8"/>
      <c r="D1254" s="54"/>
      <c r="E1254" s="8"/>
      <c r="F1254" s="8"/>
      <c r="G1254" s="8"/>
      <c r="H1254" s="8"/>
      <c r="I1254" s="120"/>
      <c r="J1254" s="42"/>
      <c r="K1254" s="124" t="str">
        <f>IF(AND($I1254&gt;0,$J1254&lt;&gt;"",$J1254&gt;40000),WORKDAY.INTL($J1254,INT(($I1254+项目参数!$J$29-1)/项目参数!$J$29)-1,1,项目参数!$B$2:$B$200),"")</f>
        <v/>
      </c>
      <c r="L1254" s="125" t="str">
        <f>IF(AND($M1254&lt;&gt;"",$M1254&gt;40000,$N1254&lt;&gt;"",$N1254&gt;40000),(1+NETWORKDAYS.INTL($M1254,$N1254,1,项目参数!$B$2:$B$200))*项目参数!$J$29,"")</f>
        <v/>
      </c>
      <c r="M1254" s="42"/>
      <c r="N1254" s="42"/>
      <c r="O1254" s="61"/>
      <c r="P1254" s="64"/>
      <c r="X1254" s="102" t="b">
        <f t="shared" si="19"/>
        <v>0</v>
      </c>
    </row>
    <row r="1255" spans="1:24">
      <c r="A1255" s="8"/>
      <c r="B1255" s="8"/>
      <c r="C1255" s="8"/>
      <c r="D1255" s="54"/>
      <c r="E1255" s="8"/>
      <c r="F1255" s="8"/>
      <c r="G1255" s="8"/>
      <c r="H1255" s="8"/>
      <c r="I1255" s="120"/>
      <c r="J1255" s="42"/>
      <c r="K1255" s="124" t="str">
        <f>IF(AND($I1255&gt;0,$J1255&lt;&gt;"",$J1255&gt;40000),WORKDAY.INTL($J1255,INT(($I1255+项目参数!$J$29-1)/项目参数!$J$29)-1,1,项目参数!$B$2:$B$200),"")</f>
        <v/>
      </c>
      <c r="L1255" s="125" t="str">
        <f>IF(AND($M1255&lt;&gt;"",$M1255&gt;40000,$N1255&lt;&gt;"",$N1255&gt;40000),(1+NETWORKDAYS.INTL($M1255,$N1255,1,项目参数!$B$2:$B$200))*项目参数!$J$29,"")</f>
        <v/>
      </c>
      <c r="M1255" s="42"/>
      <c r="N1255" s="42"/>
      <c r="O1255" s="61"/>
      <c r="P1255" s="64"/>
      <c r="X1255" s="102" t="b">
        <f t="shared" si="19"/>
        <v>0</v>
      </c>
    </row>
    <row r="1256" spans="1:24">
      <c r="A1256" s="8"/>
      <c r="B1256" s="8"/>
      <c r="C1256" s="8"/>
      <c r="D1256" s="54"/>
      <c r="E1256" s="8"/>
      <c r="F1256" s="8"/>
      <c r="G1256" s="8"/>
      <c r="H1256" s="8"/>
      <c r="I1256" s="120"/>
      <c r="J1256" s="42"/>
      <c r="K1256" s="124" t="str">
        <f>IF(AND($I1256&gt;0,$J1256&lt;&gt;"",$J1256&gt;40000),WORKDAY.INTL($J1256,INT(($I1256+项目参数!$J$29-1)/项目参数!$J$29)-1,1,项目参数!$B$2:$B$200),"")</f>
        <v/>
      </c>
      <c r="L1256" s="125" t="str">
        <f>IF(AND($M1256&lt;&gt;"",$M1256&gt;40000,$N1256&lt;&gt;"",$N1256&gt;40000),(1+NETWORKDAYS.INTL($M1256,$N1256,1,项目参数!$B$2:$B$200))*项目参数!$J$29,"")</f>
        <v/>
      </c>
      <c r="M1256" s="42"/>
      <c r="N1256" s="42"/>
      <c r="O1256" s="61"/>
      <c r="P1256" s="64"/>
      <c r="X1256" s="102" t="b">
        <f t="shared" si="19"/>
        <v>0</v>
      </c>
    </row>
    <row r="1257" spans="1:24">
      <c r="A1257" s="8"/>
      <c r="B1257" s="8"/>
      <c r="C1257" s="8"/>
      <c r="D1257" s="54"/>
      <c r="E1257" s="8"/>
      <c r="F1257" s="8"/>
      <c r="G1257" s="8"/>
      <c r="H1257" s="8"/>
      <c r="I1257" s="120"/>
      <c r="J1257" s="42"/>
      <c r="K1257" s="124" t="str">
        <f>IF(AND($I1257&gt;0,$J1257&lt;&gt;"",$J1257&gt;40000),WORKDAY.INTL($J1257,INT(($I1257+项目参数!$J$29-1)/项目参数!$J$29)-1,1,项目参数!$B$2:$B$200),"")</f>
        <v/>
      </c>
      <c r="L1257" s="125" t="str">
        <f>IF(AND($M1257&lt;&gt;"",$M1257&gt;40000,$N1257&lt;&gt;"",$N1257&gt;40000),(1+NETWORKDAYS.INTL($M1257,$N1257,1,项目参数!$B$2:$B$200))*项目参数!$J$29,"")</f>
        <v/>
      </c>
      <c r="M1257" s="42"/>
      <c r="N1257" s="42"/>
      <c r="O1257" s="61"/>
      <c r="P1257" s="64"/>
      <c r="X1257" s="102" t="b">
        <f t="shared" si="19"/>
        <v>0</v>
      </c>
    </row>
    <row r="1258" spans="1:24">
      <c r="A1258" s="8"/>
      <c r="B1258" s="8"/>
      <c r="C1258" s="8"/>
      <c r="D1258" s="54"/>
      <c r="E1258" s="8"/>
      <c r="F1258" s="8"/>
      <c r="G1258" s="8"/>
      <c r="H1258" s="8"/>
      <c r="I1258" s="120"/>
      <c r="J1258" s="42"/>
      <c r="K1258" s="124" t="str">
        <f>IF(AND($I1258&gt;0,$J1258&lt;&gt;"",$J1258&gt;40000),WORKDAY.INTL($J1258,INT(($I1258+项目参数!$J$29-1)/项目参数!$J$29)-1,1,项目参数!$B$2:$B$200),"")</f>
        <v/>
      </c>
      <c r="L1258" s="125" t="str">
        <f>IF(AND($M1258&lt;&gt;"",$M1258&gt;40000,$N1258&lt;&gt;"",$N1258&gt;40000),(1+NETWORKDAYS.INTL($M1258,$N1258,1,项目参数!$B$2:$B$200))*项目参数!$J$29,"")</f>
        <v/>
      </c>
      <c r="M1258" s="42"/>
      <c r="N1258" s="42"/>
      <c r="O1258" s="61"/>
      <c r="P1258" s="64"/>
      <c r="X1258" s="102" t="b">
        <f t="shared" si="19"/>
        <v>0</v>
      </c>
    </row>
    <row r="1259" spans="1:24">
      <c r="A1259" s="8"/>
      <c r="B1259" s="8"/>
      <c r="C1259" s="8"/>
      <c r="D1259" s="54"/>
      <c r="E1259" s="8"/>
      <c r="F1259" s="8"/>
      <c r="G1259" s="8"/>
      <c r="H1259" s="8"/>
      <c r="I1259" s="120"/>
      <c r="J1259" s="42"/>
      <c r="K1259" s="124" t="str">
        <f>IF(AND($I1259&gt;0,$J1259&lt;&gt;"",$J1259&gt;40000),WORKDAY.INTL($J1259,INT(($I1259+项目参数!$J$29-1)/项目参数!$J$29)-1,1,项目参数!$B$2:$B$200),"")</f>
        <v/>
      </c>
      <c r="L1259" s="125" t="str">
        <f>IF(AND($M1259&lt;&gt;"",$M1259&gt;40000,$N1259&lt;&gt;"",$N1259&gt;40000),(1+NETWORKDAYS.INTL($M1259,$N1259,1,项目参数!$B$2:$B$200))*项目参数!$J$29,"")</f>
        <v/>
      </c>
      <c r="M1259" s="42"/>
      <c r="N1259" s="42"/>
      <c r="O1259" s="61"/>
      <c r="P1259" s="64"/>
      <c r="X1259" s="102" t="b">
        <f t="shared" si="19"/>
        <v>0</v>
      </c>
    </row>
    <row r="1260" spans="1:24">
      <c r="A1260" s="8"/>
      <c r="B1260" s="8"/>
      <c r="C1260" s="8"/>
      <c r="D1260" s="54"/>
      <c r="E1260" s="8"/>
      <c r="F1260" s="8"/>
      <c r="G1260" s="8"/>
      <c r="H1260" s="8"/>
      <c r="I1260" s="120"/>
      <c r="J1260" s="42"/>
      <c r="K1260" s="124" t="str">
        <f>IF(AND($I1260&gt;0,$J1260&lt;&gt;"",$J1260&gt;40000),WORKDAY.INTL($J1260,INT(($I1260+项目参数!$J$29-1)/项目参数!$J$29)-1,1,项目参数!$B$2:$B$200),"")</f>
        <v/>
      </c>
      <c r="L1260" s="125" t="str">
        <f>IF(AND($M1260&lt;&gt;"",$M1260&gt;40000,$N1260&lt;&gt;"",$N1260&gt;40000),(1+NETWORKDAYS.INTL($M1260,$N1260,1,项目参数!$B$2:$B$200))*项目参数!$J$29,"")</f>
        <v/>
      </c>
      <c r="M1260" s="42"/>
      <c r="N1260" s="42"/>
      <c r="O1260" s="61"/>
      <c r="P1260" s="64"/>
      <c r="X1260" s="102" t="b">
        <f t="shared" si="19"/>
        <v>0</v>
      </c>
    </row>
    <row r="1261" spans="1:24">
      <c r="A1261" s="8"/>
      <c r="B1261" s="8"/>
      <c r="C1261" s="8"/>
      <c r="D1261" s="54"/>
      <c r="E1261" s="8"/>
      <c r="F1261" s="8"/>
      <c r="G1261" s="8"/>
      <c r="H1261" s="8"/>
      <c r="I1261" s="120"/>
      <c r="J1261" s="42"/>
      <c r="K1261" s="124" t="str">
        <f>IF(AND($I1261&gt;0,$J1261&lt;&gt;"",$J1261&gt;40000),WORKDAY.INTL($J1261,INT(($I1261+项目参数!$J$29-1)/项目参数!$J$29)-1,1,项目参数!$B$2:$B$200),"")</f>
        <v/>
      </c>
      <c r="L1261" s="125" t="str">
        <f>IF(AND($M1261&lt;&gt;"",$M1261&gt;40000,$N1261&lt;&gt;"",$N1261&gt;40000),(1+NETWORKDAYS.INTL($M1261,$N1261,1,项目参数!$B$2:$B$200))*项目参数!$J$29,"")</f>
        <v/>
      </c>
      <c r="M1261" s="42"/>
      <c r="N1261" s="42"/>
      <c r="O1261" s="61"/>
      <c r="P1261" s="64"/>
      <c r="X1261" s="102" t="b">
        <f t="shared" si="19"/>
        <v>0</v>
      </c>
    </row>
    <row r="1262" spans="1:24">
      <c r="A1262" s="8"/>
      <c r="B1262" s="8"/>
      <c r="C1262" s="8"/>
      <c r="D1262" s="54"/>
      <c r="E1262" s="8"/>
      <c r="F1262" s="8"/>
      <c r="G1262" s="8"/>
      <c r="H1262" s="8"/>
      <c r="I1262" s="120"/>
      <c r="J1262" s="42"/>
      <c r="K1262" s="124" t="str">
        <f>IF(AND($I1262&gt;0,$J1262&lt;&gt;"",$J1262&gt;40000),WORKDAY.INTL($J1262,INT(($I1262+项目参数!$J$29-1)/项目参数!$J$29)-1,1,项目参数!$B$2:$B$200),"")</f>
        <v/>
      </c>
      <c r="L1262" s="125" t="str">
        <f>IF(AND($M1262&lt;&gt;"",$M1262&gt;40000,$N1262&lt;&gt;"",$N1262&gt;40000),(1+NETWORKDAYS.INTL($M1262,$N1262,1,项目参数!$B$2:$B$200))*项目参数!$J$29,"")</f>
        <v/>
      </c>
      <c r="M1262" s="42"/>
      <c r="N1262" s="42"/>
      <c r="O1262" s="61"/>
      <c r="P1262" s="64"/>
      <c r="X1262" s="102" t="b">
        <f t="shared" si="19"/>
        <v>0</v>
      </c>
    </row>
    <row r="1263" spans="1:24">
      <c r="A1263" s="8"/>
      <c r="B1263" s="8"/>
      <c r="C1263" s="8"/>
      <c r="D1263" s="54"/>
      <c r="E1263" s="8"/>
      <c r="F1263" s="8"/>
      <c r="G1263" s="8"/>
      <c r="H1263" s="8"/>
      <c r="I1263" s="120"/>
      <c r="J1263" s="42"/>
      <c r="K1263" s="124" t="str">
        <f>IF(AND($I1263&gt;0,$J1263&lt;&gt;"",$J1263&gt;40000),WORKDAY.INTL($J1263,INT(($I1263+项目参数!$J$29-1)/项目参数!$J$29)-1,1,项目参数!$B$2:$B$200),"")</f>
        <v/>
      </c>
      <c r="L1263" s="125" t="str">
        <f>IF(AND($M1263&lt;&gt;"",$M1263&gt;40000,$N1263&lt;&gt;"",$N1263&gt;40000),(1+NETWORKDAYS.INTL($M1263,$N1263,1,项目参数!$B$2:$B$200))*项目参数!$J$29,"")</f>
        <v/>
      </c>
      <c r="M1263" s="42"/>
      <c r="N1263" s="42"/>
      <c r="O1263" s="61"/>
      <c r="P1263" s="64"/>
      <c r="X1263" s="102" t="b">
        <f t="shared" si="19"/>
        <v>0</v>
      </c>
    </row>
    <row r="1264" spans="1:24">
      <c r="A1264" s="8"/>
      <c r="B1264" s="8"/>
      <c r="C1264" s="8"/>
      <c r="D1264" s="54"/>
      <c r="E1264" s="8"/>
      <c r="F1264" s="8"/>
      <c r="G1264" s="8"/>
      <c r="H1264" s="8"/>
      <c r="I1264" s="120"/>
      <c r="J1264" s="42"/>
      <c r="K1264" s="124" t="str">
        <f>IF(AND($I1264&gt;0,$J1264&lt;&gt;"",$J1264&gt;40000),WORKDAY.INTL($J1264,INT(($I1264+项目参数!$J$29-1)/项目参数!$J$29)-1,1,项目参数!$B$2:$B$200),"")</f>
        <v/>
      </c>
      <c r="L1264" s="125" t="str">
        <f>IF(AND($M1264&lt;&gt;"",$M1264&gt;40000,$N1264&lt;&gt;"",$N1264&gt;40000),(1+NETWORKDAYS.INTL($M1264,$N1264,1,项目参数!$B$2:$B$200))*项目参数!$J$29,"")</f>
        <v/>
      </c>
      <c r="M1264" s="42"/>
      <c r="N1264" s="42"/>
      <c r="O1264" s="61"/>
      <c r="P1264" s="64"/>
      <c r="X1264" s="102" t="b">
        <f t="shared" si="19"/>
        <v>0</v>
      </c>
    </row>
    <row r="1265" spans="1:24">
      <c r="A1265" s="8"/>
      <c r="B1265" s="8"/>
      <c r="C1265" s="8"/>
      <c r="D1265" s="54"/>
      <c r="E1265" s="8"/>
      <c r="F1265" s="8"/>
      <c r="G1265" s="8"/>
      <c r="H1265" s="8"/>
      <c r="I1265" s="120"/>
      <c r="J1265" s="42"/>
      <c r="K1265" s="124" t="str">
        <f>IF(AND($I1265&gt;0,$J1265&lt;&gt;"",$J1265&gt;40000),WORKDAY.INTL($J1265,INT(($I1265+项目参数!$J$29-1)/项目参数!$J$29)-1,1,项目参数!$B$2:$B$200),"")</f>
        <v/>
      </c>
      <c r="L1265" s="125" t="str">
        <f>IF(AND($M1265&lt;&gt;"",$M1265&gt;40000,$N1265&lt;&gt;"",$N1265&gt;40000),(1+NETWORKDAYS.INTL($M1265,$N1265,1,项目参数!$B$2:$B$200))*项目参数!$J$29,"")</f>
        <v/>
      </c>
      <c r="M1265" s="42"/>
      <c r="N1265" s="42"/>
      <c r="O1265" s="61"/>
      <c r="P1265" s="64"/>
      <c r="X1265" s="102" t="b">
        <f t="shared" si="19"/>
        <v>0</v>
      </c>
    </row>
    <row r="1266" spans="1:24">
      <c r="A1266" s="8"/>
      <c r="B1266" s="8"/>
      <c r="C1266" s="8"/>
      <c r="D1266" s="54"/>
      <c r="E1266" s="8"/>
      <c r="F1266" s="8"/>
      <c r="G1266" s="8"/>
      <c r="H1266" s="8"/>
      <c r="I1266" s="120"/>
      <c r="J1266" s="42"/>
      <c r="K1266" s="124" t="str">
        <f>IF(AND($I1266&gt;0,$J1266&lt;&gt;"",$J1266&gt;40000),WORKDAY.INTL($J1266,INT(($I1266+项目参数!$J$29-1)/项目参数!$J$29)-1,1,项目参数!$B$2:$B$200),"")</f>
        <v/>
      </c>
      <c r="L1266" s="125" t="str">
        <f>IF(AND($M1266&lt;&gt;"",$M1266&gt;40000,$N1266&lt;&gt;"",$N1266&gt;40000),(1+NETWORKDAYS.INTL($M1266,$N1266,1,项目参数!$B$2:$B$200))*项目参数!$J$29,"")</f>
        <v/>
      </c>
      <c r="M1266" s="42"/>
      <c r="N1266" s="42"/>
      <c r="O1266" s="61"/>
      <c r="P1266" s="64"/>
      <c r="X1266" s="102" t="b">
        <f t="shared" si="19"/>
        <v>0</v>
      </c>
    </row>
    <row r="1267" spans="1:24">
      <c r="A1267" s="8"/>
      <c r="B1267" s="8"/>
      <c r="C1267" s="8"/>
      <c r="D1267" s="54"/>
      <c r="E1267" s="8"/>
      <c r="F1267" s="8"/>
      <c r="G1267" s="8"/>
      <c r="H1267" s="8"/>
      <c r="I1267" s="120"/>
      <c r="J1267" s="42"/>
      <c r="K1267" s="124" t="str">
        <f>IF(AND($I1267&gt;0,$J1267&lt;&gt;"",$J1267&gt;40000),WORKDAY.INTL($J1267,INT(($I1267+项目参数!$J$29-1)/项目参数!$J$29)-1,1,项目参数!$B$2:$B$200),"")</f>
        <v/>
      </c>
      <c r="L1267" s="125" t="str">
        <f>IF(AND($M1267&lt;&gt;"",$M1267&gt;40000,$N1267&lt;&gt;"",$N1267&gt;40000),(1+NETWORKDAYS.INTL($M1267,$N1267,1,项目参数!$B$2:$B$200))*项目参数!$J$29,"")</f>
        <v/>
      </c>
      <c r="M1267" s="42"/>
      <c r="N1267" s="42"/>
      <c r="O1267" s="61"/>
      <c r="P1267" s="64"/>
      <c r="X1267" s="102" t="b">
        <f t="shared" si="19"/>
        <v>0</v>
      </c>
    </row>
    <row r="1268" spans="1:24">
      <c r="A1268" s="8"/>
      <c r="B1268" s="8"/>
      <c r="C1268" s="8"/>
      <c r="D1268" s="54"/>
      <c r="E1268" s="8"/>
      <c r="F1268" s="8"/>
      <c r="G1268" s="8"/>
      <c r="H1268" s="8"/>
      <c r="I1268" s="120"/>
      <c r="J1268" s="42"/>
      <c r="K1268" s="124" t="str">
        <f>IF(AND($I1268&gt;0,$J1268&lt;&gt;"",$J1268&gt;40000),WORKDAY.INTL($J1268,INT(($I1268+项目参数!$J$29-1)/项目参数!$J$29)-1,1,项目参数!$B$2:$B$200),"")</f>
        <v/>
      </c>
      <c r="L1268" s="125" t="str">
        <f>IF(AND($M1268&lt;&gt;"",$M1268&gt;40000,$N1268&lt;&gt;"",$N1268&gt;40000),(1+NETWORKDAYS.INTL($M1268,$N1268,1,项目参数!$B$2:$B$200))*项目参数!$J$29,"")</f>
        <v/>
      </c>
      <c r="M1268" s="42"/>
      <c r="N1268" s="42"/>
      <c r="O1268" s="61"/>
      <c r="P1268" s="64"/>
      <c r="X1268" s="102" t="b">
        <f t="shared" si="19"/>
        <v>0</v>
      </c>
    </row>
    <row r="1269" spans="1:24">
      <c r="A1269" s="8"/>
      <c r="B1269" s="8"/>
      <c r="C1269" s="8"/>
      <c r="D1269" s="54"/>
      <c r="E1269" s="8"/>
      <c r="F1269" s="8"/>
      <c r="G1269" s="8"/>
      <c r="H1269" s="8"/>
      <c r="I1269" s="120"/>
      <c r="J1269" s="42"/>
      <c r="K1269" s="124" t="str">
        <f>IF(AND($I1269&gt;0,$J1269&lt;&gt;"",$J1269&gt;40000),WORKDAY.INTL($J1269,INT(($I1269+项目参数!$J$29-1)/项目参数!$J$29)-1,1,项目参数!$B$2:$B$200),"")</f>
        <v/>
      </c>
      <c r="L1269" s="125" t="str">
        <f>IF(AND($M1269&lt;&gt;"",$M1269&gt;40000,$N1269&lt;&gt;"",$N1269&gt;40000),(1+NETWORKDAYS.INTL($M1269,$N1269,1,项目参数!$B$2:$B$200))*项目参数!$J$29,"")</f>
        <v/>
      </c>
      <c r="M1269" s="42"/>
      <c r="N1269" s="42"/>
      <c r="O1269" s="61"/>
      <c r="P1269" s="64"/>
      <c r="X1269" s="102" t="b">
        <f t="shared" si="19"/>
        <v>0</v>
      </c>
    </row>
    <row r="1270" spans="1:24">
      <c r="A1270" s="8"/>
      <c r="B1270" s="8"/>
      <c r="C1270" s="8"/>
      <c r="D1270" s="54"/>
      <c r="E1270" s="8"/>
      <c r="F1270" s="8"/>
      <c r="G1270" s="8"/>
      <c r="H1270" s="8"/>
      <c r="I1270" s="120"/>
      <c r="J1270" s="42"/>
      <c r="K1270" s="124" t="str">
        <f>IF(AND($I1270&gt;0,$J1270&lt;&gt;"",$J1270&gt;40000),WORKDAY.INTL($J1270,INT(($I1270+项目参数!$J$29-1)/项目参数!$J$29)-1,1,项目参数!$B$2:$B$200),"")</f>
        <v/>
      </c>
      <c r="L1270" s="125" t="str">
        <f>IF(AND($M1270&lt;&gt;"",$M1270&gt;40000,$N1270&lt;&gt;"",$N1270&gt;40000),(1+NETWORKDAYS.INTL($M1270,$N1270,1,项目参数!$B$2:$B$200))*项目参数!$J$29,"")</f>
        <v/>
      </c>
      <c r="M1270" s="42"/>
      <c r="N1270" s="42"/>
      <c r="O1270" s="61"/>
      <c r="P1270" s="64"/>
      <c r="X1270" s="102" t="b">
        <f t="shared" si="19"/>
        <v>0</v>
      </c>
    </row>
    <row r="1271" spans="1:24">
      <c r="A1271" s="8"/>
      <c r="B1271" s="8"/>
      <c r="C1271" s="8"/>
      <c r="D1271" s="54"/>
      <c r="E1271" s="8"/>
      <c r="F1271" s="8"/>
      <c r="G1271" s="8"/>
      <c r="H1271" s="8"/>
      <c r="I1271" s="120"/>
      <c r="J1271" s="42"/>
      <c r="K1271" s="124" t="str">
        <f>IF(AND($I1271&gt;0,$J1271&lt;&gt;"",$J1271&gt;40000),WORKDAY.INTL($J1271,INT(($I1271+项目参数!$J$29-1)/项目参数!$J$29)-1,1,项目参数!$B$2:$B$200),"")</f>
        <v/>
      </c>
      <c r="L1271" s="125" t="str">
        <f>IF(AND($M1271&lt;&gt;"",$M1271&gt;40000,$N1271&lt;&gt;"",$N1271&gt;40000),(1+NETWORKDAYS.INTL($M1271,$N1271,1,项目参数!$B$2:$B$200))*项目参数!$J$29,"")</f>
        <v/>
      </c>
      <c r="M1271" s="42"/>
      <c r="N1271" s="42"/>
      <c r="O1271" s="61"/>
      <c r="P1271" s="64"/>
      <c r="X1271" s="102" t="b">
        <f t="shared" si="19"/>
        <v>0</v>
      </c>
    </row>
    <row r="1272" spans="1:24">
      <c r="A1272" s="8"/>
      <c r="B1272" s="8"/>
      <c r="C1272" s="8"/>
      <c r="D1272" s="54"/>
      <c r="E1272" s="8"/>
      <c r="F1272" s="8"/>
      <c r="G1272" s="8"/>
      <c r="H1272" s="8"/>
      <c r="I1272" s="120"/>
      <c r="J1272" s="42"/>
      <c r="K1272" s="124" t="str">
        <f>IF(AND($I1272&gt;0,$J1272&lt;&gt;"",$J1272&gt;40000),WORKDAY.INTL($J1272,INT(($I1272+项目参数!$J$29-1)/项目参数!$J$29)-1,1,项目参数!$B$2:$B$200),"")</f>
        <v/>
      </c>
      <c r="L1272" s="125" t="str">
        <f>IF(AND($M1272&lt;&gt;"",$M1272&gt;40000,$N1272&lt;&gt;"",$N1272&gt;40000),(1+NETWORKDAYS.INTL($M1272,$N1272,1,项目参数!$B$2:$B$200))*项目参数!$J$29,"")</f>
        <v/>
      </c>
      <c r="M1272" s="42"/>
      <c r="N1272" s="42"/>
      <c r="O1272" s="61"/>
      <c r="P1272" s="64"/>
      <c r="X1272" s="102" t="b">
        <f t="shared" si="19"/>
        <v>0</v>
      </c>
    </row>
    <row r="1273" spans="1:24">
      <c r="A1273" s="8"/>
      <c r="B1273" s="8"/>
      <c r="C1273" s="8"/>
      <c r="D1273" s="54"/>
      <c r="E1273" s="8"/>
      <c r="F1273" s="8"/>
      <c r="G1273" s="8"/>
      <c r="H1273" s="8"/>
      <c r="I1273" s="120"/>
      <c r="J1273" s="42"/>
      <c r="K1273" s="124" t="str">
        <f>IF(AND($I1273&gt;0,$J1273&lt;&gt;"",$J1273&gt;40000),WORKDAY.INTL($J1273,INT(($I1273+项目参数!$J$29-1)/项目参数!$J$29)-1,1,项目参数!$B$2:$B$200),"")</f>
        <v/>
      </c>
      <c r="L1273" s="125" t="str">
        <f>IF(AND($M1273&lt;&gt;"",$M1273&gt;40000,$N1273&lt;&gt;"",$N1273&gt;40000),(1+NETWORKDAYS.INTL($M1273,$N1273,1,项目参数!$B$2:$B$200))*项目参数!$J$29,"")</f>
        <v/>
      </c>
      <c r="M1273" s="42"/>
      <c r="N1273" s="42"/>
      <c r="O1273" s="61"/>
      <c r="P1273" s="64"/>
      <c r="X1273" s="102" t="b">
        <f t="shared" si="19"/>
        <v>0</v>
      </c>
    </row>
    <row r="1274" spans="1:24">
      <c r="A1274" s="8"/>
      <c r="B1274" s="8"/>
      <c r="C1274" s="8"/>
      <c r="D1274" s="54"/>
      <c r="E1274" s="8"/>
      <c r="F1274" s="8"/>
      <c r="G1274" s="8"/>
      <c r="H1274" s="8"/>
      <c r="I1274" s="120"/>
      <c r="J1274" s="42"/>
      <c r="K1274" s="124" t="str">
        <f>IF(AND($I1274&gt;0,$J1274&lt;&gt;"",$J1274&gt;40000),WORKDAY.INTL($J1274,INT(($I1274+项目参数!$J$29-1)/项目参数!$J$29)-1,1,项目参数!$B$2:$B$200),"")</f>
        <v/>
      </c>
      <c r="L1274" s="125" t="str">
        <f>IF(AND($M1274&lt;&gt;"",$M1274&gt;40000,$N1274&lt;&gt;"",$N1274&gt;40000),(1+NETWORKDAYS.INTL($M1274,$N1274,1,项目参数!$B$2:$B$200))*项目参数!$J$29,"")</f>
        <v/>
      </c>
      <c r="M1274" s="42"/>
      <c r="N1274" s="42"/>
      <c r="O1274" s="61"/>
      <c r="P1274" s="64"/>
      <c r="X1274" s="102" t="b">
        <f t="shared" si="19"/>
        <v>0</v>
      </c>
    </row>
    <row r="1275" spans="1:24">
      <c r="A1275" s="8"/>
      <c r="B1275" s="8"/>
      <c r="C1275" s="8"/>
      <c r="D1275" s="54"/>
      <c r="E1275" s="8"/>
      <c r="F1275" s="8"/>
      <c r="G1275" s="8"/>
      <c r="H1275" s="8"/>
      <c r="I1275" s="120"/>
      <c r="J1275" s="42"/>
      <c r="K1275" s="124" t="str">
        <f>IF(AND($I1275&gt;0,$J1275&lt;&gt;"",$J1275&gt;40000),WORKDAY.INTL($J1275,INT(($I1275+项目参数!$J$29-1)/项目参数!$J$29)-1,1,项目参数!$B$2:$B$200),"")</f>
        <v/>
      </c>
      <c r="L1275" s="125" t="str">
        <f>IF(AND($M1275&lt;&gt;"",$M1275&gt;40000,$N1275&lt;&gt;"",$N1275&gt;40000),(1+NETWORKDAYS.INTL($M1275,$N1275,1,项目参数!$B$2:$B$200))*项目参数!$J$29,"")</f>
        <v/>
      </c>
      <c r="M1275" s="42"/>
      <c r="N1275" s="42"/>
      <c r="O1275" s="61"/>
      <c r="P1275" s="64"/>
      <c r="X1275" s="102" t="b">
        <f t="shared" si="19"/>
        <v>0</v>
      </c>
    </row>
    <row r="1276" spans="1:24">
      <c r="A1276" s="8"/>
      <c r="B1276" s="8"/>
      <c r="C1276" s="8"/>
      <c r="D1276" s="54"/>
      <c r="E1276" s="8"/>
      <c r="F1276" s="8"/>
      <c r="G1276" s="8"/>
      <c r="H1276" s="8"/>
      <c r="I1276" s="120"/>
      <c r="J1276" s="42"/>
      <c r="K1276" s="124" t="str">
        <f>IF(AND($I1276&gt;0,$J1276&lt;&gt;"",$J1276&gt;40000),WORKDAY.INTL($J1276,INT(($I1276+项目参数!$J$29-1)/项目参数!$J$29)-1,1,项目参数!$B$2:$B$200),"")</f>
        <v/>
      </c>
      <c r="L1276" s="125" t="str">
        <f>IF(AND($M1276&lt;&gt;"",$M1276&gt;40000,$N1276&lt;&gt;"",$N1276&gt;40000),(1+NETWORKDAYS.INTL($M1276,$N1276,1,项目参数!$B$2:$B$200))*项目参数!$J$29,"")</f>
        <v/>
      </c>
      <c r="M1276" s="42"/>
      <c r="N1276" s="42"/>
      <c r="O1276" s="61"/>
      <c r="P1276" s="64"/>
      <c r="X1276" s="102" t="b">
        <f t="shared" si="19"/>
        <v>0</v>
      </c>
    </row>
    <row r="1277" spans="1:24">
      <c r="A1277" s="8"/>
      <c r="B1277" s="8"/>
      <c r="C1277" s="8"/>
      <c r="D1277" s="54"/>
      <c r="E1277" s="8"/>
      <c r="F1277" s="8"/>
      <c r="G1277" s="8"/>
      <c r="H1277" s="8"/>
      <c r="I1277" s="120"/>
      <c r="J1277" s="42"/>
      <c r="K1277" s="124" t="str">
        <f>IF(AND($I1277&gt;0,$J1277&lt;&gt;"",$J1277&gt;40000),WORKDAY.INTL($J1277,INT(($I1277+项目参数!$J$29-1)/项目参数!$J$29)-1,1,项目参数!$B$2:$B$200),"")</f>
        <v/>
      </c>
      <c r="L1277" s="125" t="str">
        <f>IF(AND($M1277&lt;&gt;"",$M1277&gt;40000,$N1277&lt;&gt;"",$N1277&gt;40000),(1+NETWORKDAYS.INTL($M1277,$N1277,1,项目参数!$B$2:$B$200))*项目参数!$J$29,"")</f>
        <v/>
      </c>
      <c r="M1277" s="42"/>
      <c r="N1277" s="42"/>
      <c r="O1277" s="61"/>
      <c r="P1277" s="64"/>
      <c r="X1277" s="102" t="b">
        <f t="shared" si="19"/>
        <v>0</v>
      </c>
    </row>
    <row r="1278" spans="1:24">
      <c r="A1278" s="8"/>
      <c r="B1278" s="8"/>
      <c r="C1278" s="8"/>
      <c r="D1278" s="54"/>
      <c r="E1278" s="8"/>
      <c r="F1278" s="8"/>
      <c r="G1278" s="8"/>
      <c r="H1278" s="8"/>
      <c r="I1278" s="120"/>
      <c r="J1278" s="42"/>
      <c r="K1278" s="124" t="str">
        <f>IF(AND($I1278&gt;0,$J1278&lt;&gt;"",$J1278&gt;40000),WORKDAY.INTL($J1278,INT(($I1278+项目参数!$J$29-1)/项目参数!$J$29)-1,1,项目参数!$B$2:$B$200),"")</f>
        <v/>
      </c>
      <c r="L1278" s="125" t="str">
        <f>IF(AND($M1278&lt;&gt;"",$M1278&gt;40000,$N1278&lt;&gt;"",$N1278&gt;40000),(1+NETWORKDAYS.INTL($M1278,$N1278,1,项目参数!$B$2:$B$200))*项目参数!$J$29,"")</f>
        <v/>
      </c>
      <c r="M1278" s="42"/>
      <c r="N1278" s="42"/>
      <c r="O1278" s="61"/>
      <c r="P1278" s="64"/>
      <c r="X1278" s="102" t="b">
        <f t="shared" si="19"/>
        <v>0</v>
      </c>
    </row>
    <row r="1279" spans="1:24">
      <c r="A1279" s="8"/>
      <c r="B1279" s="8"/>
      <c r="C1279" s="8"/>
      <c r="D1279" s="54"/>
      <c r="E1279" s="8"/>
      <c r="F1279" s="8"/>
      <c r="G1279" s="8"/>
      <c r="H1279" s="8"/>
      <c r="I1279" s="120"/>
      <c r="J1279" s="42"/>
      <c r="K1279" s="124" t="str">
        <f>IF(AND($I1279&gt;0,$J1279&lt;&gt;"",$J1279&gt;40000),WORKDAY.INTL($J1279,INT(($I1279+项目参数!$J$29-1)/项目参数!$J$29)-1,1,项目参数!$B$2:$B$200),"")</f>
        <v/>
      </c>
      <c r="L1279" s="125" t="str">
        <f>IF(AND($M1279&lt;&gt;"",$M1279&gt;40000,$N1279&lt;&gt;"",$N1279&gt;40000),(1+NETWORKDAYS.INTL($M1279,$N1279,1,项目参数!$B$2:$B$200))*项目参数!$J$29,"")</f>
        <v/>
      </c>
      <c r="M1279" s="42"/>
      <c r="N1279" s="42"/>
      <c r="O1279" s="61"/>
      <c r="P1279" s="64"/>
      <c r="X1279" s="102" t="b">
        <f t="shared" si="19"/>
        <v>0</v>
      </c>
    </row>
    <row r="1280" spans="1:24">
      <c r="A1280" s="8"/>
      <c r="B1280" s="8"/>
      <c r="C1280" s="8"/>
      <c r="D1280" s="54"/>
      <c r="E1280" s="8"/>
      <c r="F1280" s="8"/>
      <c r="G1280" s="8"/>
      <c r="H1280" s="8"/>
      <c r="I1280" s="120"/>
      <c r="J1280" s="42"/>
      <c r="K1280" s="124" t="str">
        <f>IF(AND($I1280&gt;0,$J1280&lt;&gt;"",$J1280&gt;40000),WORKDAY.INTL($J1280,INT(($I1280+项目参数!$J$29-1)/项目参数!$J$29)-1,1,项目参数!$B$2:$B$200),"")</f>
        <v/>
      </c>
      <c r="L1280" s="125" t="str">
        <f>IF(AND($M1280&lt;&gt;"",$M1280&gt;40000,$N1280&lt;&gt;"",$N1280&gt;40000),(1+NETWORKDAYS.INTL($M1280,$N1280,1,项目参数!$B$2:$B$200))*项目参数!$J$29,"")</f>
        <v/>
      </c>
      <c r="M1280" s="42"/>
      <c r="N1280" s="42"/>
      <c r="O1280" s="61"/>
      <c r="P1280" s="64"/>
      <c r="X1280" s="102" t="b">
        <f t="shared" si="19"/>
        <v>0</v>
      </c>
    </row>
    <row r="1281" spans="1:24">
      <c r="A1281" s="8"/>
      <c r="B1281" s="8"/>
      <c r="C1281" s="8"/>
      <c r="D1281" s="54"/>
      <c r="E1281" s="8"/>
      <c r="F1281" s="8"/>
      <c r="G1281" s="8"/>
      <c r="H1281" s="8"/>
      <c r="I1281" s="120"/>
      <c r="J1281" s="42"/>
      <c r="K1281" s="124" t="str">
        <f>IF(AND($I1281&gt;0,$J1281&lt;&gt;"",$J1281&gt;40000),WORKDAY.INTL($J1281,INT(($I1281+项目参数!$J$29-1)/项目参数!$J$29)-1,1,项目参数!$B$2:$B$200),"")</f>
        <v/>
      </c>
      <c r="L1281" s="125" t="str">
        <f>IF(AND($M1281&lt;&gt;"",$M1281&gt;40000,$N1281&lt;&gt;"",$N1281&gt;40000),(1+NETWORKDAYS.INTL($M1281,$N1281,1,项目参数!$B$2:$B$200))*项目参数!$J$29,"")</f>
        <v/>
      </c>
      <c r="M1281" s="42"/>
      <c r="N1281" s="42"/>
      <c r="O1281" s="61"/>
      <c r="P1281" s="64"/>
      <c r="X1281" s="102" t="b">
        <f t="shared" si="19"/>
        <v>0</v>
      </c>
    </row>
    <row r="1282" spans="1:24">
      <c r="A1282" s="8"/>
      <c r="B1282" s="8"/>
      <c r="C1282" s="8"/>
      <c r="D1282" s="54"/>
      <c r="E1282" s="8"/>
      <c r="F1282" s="8"/>
      <c r="G1282" s="8"/>
      <c r="H1282" s="8"/>
      <c r="I1282" s="120"/>
      <c r="J1282" s="42"/>
      <c r="K1282" s="124" t="str">
        <f>IF(AND($I1282&gt;0,$J1282&lt;&gt;"",$J1282&gt;40000),WORKDAY.INTL($J1282,INT(($I1282+项目参数!$J$29-1)/项目参数!$J$29)-1,1,项目参数!$B$2:$B$200),"")</f>
        <v/>
      </c>
      <c r="L1282" s="125" t="str">
        <f>IF(AND($M1282&lt;&gt;"",$M1282&gt;40000,$N1282&lt;&gt;"",$N1282&gt;40000),(1+NETWORKDAYS.INTL($M1282,$N1282,1,项目参数!$B$2:$B$200))*项目参数!$J$29,"")</f>
        <v/>
      </c>
      <c r="M1282" s="42"/>
      <c r="N1282" s="42"/>
      <c r="O1282" s="61"/>
      <c r="P1282" s="64"/>
      <c r="X1282" s="102" t="b">
        <f t="shared" ref="X1282:X1345" si="20">AND(LEN(A1282)&gt;0,LEN(C1282)&gt;3,LEN(G1282)&gt;1,OR(J1282=0,AND(I1282&gt;0,J1282&gt;40000)),OR(M1282=0,M1282&gt;40000))</f>
        <v>0</v>
      </c>
    </row>
    <row r="1283" spans="1:24">
      <c r="A1283" s="8"/>
      <c r="B1283" s="8"/>
      <c r="C1283" s="8"/>
      <c r="D1283" s="54"/>
      <c r="E1283" s="8"/>
      <c r="F1283" s="8"/>
      <c r="G1283" s="8"/>
      <c r="H1283" s="8"/>
      <c r="I1283" s="120"/>
      <c r="J1283" s="42"/>
      <c r="K1283" s="124" t="str">
        <f>IF(AND($I1283&gt;0,$J1283&lt;&gt;"",$J1283&gt;40000),WORKDAY.INTL($J1283,INT(($I1283+项目参数!$J$29-1)/项目参数!$J$29)-1,1,项目参数!$B$2:$B$200),"")</f>
        <v/>
      </c>
      <c r="L1283" s="125" t="str">
        <f>IF(AND($M1283&lt;&gt;"",$M1283&gt;40000,$N1283&lt;&gt;"",$N1283&gt;40000),(1+NETWORKDAYS.INTL($M1283,$N1283,1,项目参数!$B$2:$B$200))*项目参数!$J$29,"")</f>
        <v/>
      </c>
      <c r="M1283" s="42"/>
      <c r="N1283" s="42"/>
      <c r="O1283" s="61"/>
      <c r="P1283" s="64"/>
      <c r="X1283" s="102" t="b">
        <f t="shared" si="20"/>
        <v>0</v>
      </c>
    </row>
    <row r="1284" spans="1:24">
      <c r="A1284" s="8"/>
      <c r="B1284" s="8"/>
      <c r="C1284" s="8"/>
      <c r="D1284" s="54"/>
      <c r="E1284" s="8"/>
      <c r="F1284" s="8"/>
      <c r="G1284" s="8"/>
      <c r="H1284" s="8"/>
      <c r="I1284" s="120"/>
      <c r="J1284" s="42"/>
      <c r="K1284" s="124" t="str">
        <f>IF(AND($I1284&gt;0,$J1284&lt;&gt;"",$J1284&gt;40000),WORKDAY.INTL($J1284,INT(($I1284+项目参数!$J$29-1)/项目参数!$J$29)-1,1,项目参数!$B$2:$B$200),"")</f>
        <v/>
      </c>
      <c r="L1284" s="125" t="str">
        <f>IF(AND($M1284&lt;&gt;"",$M1284&gt;40000,$N1284&lt;&gt;"",$N1284&gt;40000),(1+NETWORKDAYS.INTL($M1284,$N1284,1,项目参数!$B$2:$B$200))*项目参数!$J$29,"")</f>
        <v/>
      </c>
      <c r="M1284" s="42"/>
      <c r="N1284" s="42"/>
      <c r="O1284" s="61"/>
      <c r="P1284" s="64"/>
      <c r="X1284" s="102" t="b">
        <f t="shared" si="20"/>
        <v>0</v>
      </c>
    </row>
    <row r="1285" spans="1:24">
      <c r="A1285" s="8"/>
      <c r="B1285" s="8"/>
      <c r="C1285" s="8"/>
      <c r="D1285" s="54"/>
      <c r="E1285" s="8"/>
      <c r="F1285" s="8"/>
      <c r="G1285" s="8"/>
      <c r="H1285" s="8"/>
      <c r="I1285" s="120"/>
      <c r="J1285" s="42"/>
      <c r="K1285" s="124" t="str">
        <f>IF(AND($I1285&gt;0,$J1285&lt;&gt;"",$J1285&gt;40000),WORKDAY.INTL($J1285,INT(($I1285+项目参数!$J$29-1)/项目参数!$J$29)-1,1,项目参数!$B$2:$B$200),"")</f>
        <v/>
      </c>
      <c r="L1285" s="125" t="str">
        <f>IF(AND($M1285&lt;&gt;"",$M1285&gt;40000,$N1285&lt;&gt;"",$N1285&gt;40000),(1+NETWORKDAYS.INTL($M1285,$N1285,1,项目参数!$B$2:$B$200))*项目参数!$J$29,"")</f>
        <v/>
      </c>
      <c r="M1285" s="42"/>
      <c r="N1285" s="42"/>
      <c r="O1285" s="61"/>
      <c r="P1285" s="64"/>
      <c r="X1285" s="102" t="b">
        <f t="shared" si="20"/>
        <v>0</v>
      </c>
    </row>
    <row r="1286" spans="1:24">
      <c r="A1286" s="8"/>
      <c r="B1286" s="8"/>
      <c r="C1286" s="8"/>
      <c r="D1286" s="54"/>
      <c r="E1286" s="8"/>
      <c r="F1286" s="8"/>
      <c r="G1286" s="8"/>
      <c r="H1286" s="8"/>
      <c r="I1286" s="120"/>
      <c r="J1286" s="42"/>
      <c r="K1286" s="124" t="str">
        <f>IF(AND($I1286&gt;0,$J1286&lt;&gt;"",$J1286&gt;40000),WORKDAY.INTL($J1286,INT(($I1286+项目参数!$J$29-1)/项目参数!$J$29)-1,1,项目参数!$B$2:$B$200),"")</f>
        <v/>
      </c>
      <c r="L1286" s="125" t="str">
        <f>IF(AND($M1286&lt;&gt;"",$M1286&gt;40000,$N1286&lt;&gt;"",$N1286&gt;40000),(1+NETWORKDAYS.INTL($M1286,$N1286,1,项目参数!$B$2:$B$200))*项目参数!$J$29,"")</f>
        <v/>
      </c>
      <c r="M1286" s="42"/>
      <c r="N1286" s="42"/>
      <c r="O1286" s="61"/>
      <c r="P1286" s="64"/>
      <c r="X1286" s="102" t="b">
        <f t="shared" si="20"/>
        <v>0</v>
      </c>
    </row>
    <row r="1287" spans="1:24">
      <c r="A1287" s="8"/>
      <c r="B1287" s="8"/>
      <c r="C1287" s="8"/>
      <c r="D1287" s="54"/>
      <c r="E1287" s="8"/>
      <c r="F1287" s="8"/>
      <c r="G1287" s="8"/>
      <c r="H1287" s="8"/>
      <c r="I1287" s="120"/>
      <c r="J1287" s="42"/>
      <c r="K1287" s="124" t="str">
        <f>IF(AND($I1287&gt;0,$J1287&lt;&gt;"",$J1287&gt;40000),WORKDAY.INTL($J1287,INT(($I1287+项目参数!$J$29-1)/项目参数!$J$29)-1,1,项目参数!$B$2:$B$200),"")</f>
        <v/>
      </c>
      <c r="L1287" s="125" t="str">
        <f>IF(AND($M1287&lt;&gt;"",$M1287&gt;40000,$N1287&lt;&gt;"",$N1287&gt;40000),(1+NETWORKDAYS.INTL($M1287,$N1287,1,项目参数!$B$2:$B$200))*项目参数!$J$29,"")</f>
        <v/>
      </c>
      <c r="M1287" s="42"/>
      <c r="N1287" s="42"/>
      <c r="O1287" s="61"/>
      <c r="P1287" s="64"/>
      <c r="X1287" s="102" t="b">
        <f t="shared" si="20"/>
        <v>0</v>
      </c>
    </row>
    <row r="1288" spans="1:24">
      <c r="A1288" s="8"/>
      <c r="B1288" s="8"/>
      <c r="C1288" s="8"/>
      <c r="D1288" s="54"/>
      <c r="E1288" s="8"/>
      <c r="F1288" s="8"/>
      <c r="G1288" s="8"/>
      <c r="H1288" s="8"/>
      <c r="I1288" s="120"/>
      <c r="J1288" s="42"/>
      <c r="K1288" s="124" t="str">
        <f>IF(AND($I1288&gt;0,$J1288&lt;&gt;"",$J1288&gt;40000),WORKDAY.INTL($J1288,INT(($I1288+项目参数!$J$29-1)/项目参数!$J$29)-1,1,项目参数!$B$2:$B$200),"")</f>
        <v/>
      </c>
      <c r="L1288" s="125" t="str">
        <f>IF(AND($M1288&lt;&gt;"",$M1288&gt;40000,$N1288&lt;&gt;"",$N1288&gt;40000),(1+NETWORKDAYS.INTL($M1288,$N1288,1,项目参数!$B$2:$B$200))*项目参数!$J$29,"")</f>
        <v/>
      </c>
      <c r="M1288" s="42"/>
      <c r="N1288" s="42"/>
      <c r="O1288" s="61"/>
      <c r="P1288" s="64"/>
      <c r="X1288" s="102" t="b">
        <f t="shared" si="20"/>
        <v>0</v>
      </c>
    </row>
    <row r="1289" spans="1:24">
      <c r="A1289" s="8"/>
      <c r="B1289" s="8"/>
      <c r="C1289" s="8"/>
      <c r="D1289" s="54"/>
      <c r="E1289" s="8"/>
      <c r="F1289" s="8"/>
      <c r="G1289" s="8"/>
      <c r="H1289" s="8"/>
      <c r="I1289" s="120"/>
      <c r="J1289" s="42"/>
      <c r="K1289" s="124" t="str">
        <f>IF(AND($I1289&gt;0,$J1289&lt;&gt;"",$J1289&gt;40000),WORKDAY.INTL($J1289,INT(($I1289+项目参数!$J$29-1)/项目参数!$J$29)-1,1,项目参数!$B$2:$B$200),"")</f>
        <v/>
      </c>
      <c r="L1289" s="125" t="str">
        <f>IF(AND($M1289&lt;&gt;"",$M1289&gt;40000,$N1289&lt;&gt;"",$N1289&gt;40000),(1+NETWORKDAYS.INTL($M1289,$N1289,1,项目参数!$B$2:$B$200))*项目参数!$J$29,"")</f>
        <v/>
      </c>
      <c r="M1289" s="42"/>
      <c r="N1289" s="42"/>
      <c r="O1289" s="61"/>
      <c r="P1289" s="64"/>
      <c r="X1289" s="102" t="b">
        <f t="shared" si="20"/>
        <v>0</v>
      </c>
    </row>
    <row r="1290" spans="1:24">
      <c r="A1290" s="8"/>
      <c r="B1290" s="8"/>
      <c r="C1290" s="8"/>
      <c r="D1290" s="54"/>
      <c r="E1290" s="8"/>
      <c r="F1290" s="8"/>
      <c r="G1290" s="8"/>
      <c r="H1290" s="8"/>
      <c r="I1290" s="120"/>
      <c r="J1290" s="42"/>
      <c r="K1290" s="124" t="str">
        <f>IF(AND($I1290&gt;0,$J1290&lt;&gt;"",$J1290&gt;40000),WORKDAY.INTL($J1290,INT(($I1290+项目参数!$J$29-1)/项目参数!$J$29)-1,1,项目参数!$B$2:$B$200),"")</f>
        <v/>
      </c>
      <c r="L1290" s="125" t="str">
        <f>IF(AND($M1290&lt;&gt;"",$M1290&gt;40000,$N1290&lt;&gt;"",$N1290&gt;40000),(1+NETWORKDAYS.INTL($M1290,$N1290,1,项目参数!$B$2:$B$200))*项目参数!$J$29,"")</f>
        <v/>
      </c>
      <c r="M1290" s="42"/>
      <c r="N1290" s="42"/>
      <c r="O1290" s="61"/>
      <c r="P1290" s="64"/>
      <c r="X1290" s="102" t="b">
        <f t="shared" si="20"/>
        <v>0</v>
      </c>
    </row>
    <row r="1291" spans="1:24">
      <c r="A1291" s="8"/>
      <c r="B1291" s="8"/>
      <c r="C1291" s="8"/>
      <c r="D1291" s="54"/>
      <c r="E1291" s="8"/>
      <c r="F1291" s="8"/>
      <c r="G1291" s="8"/>
      <c r="H1291" s="8"/>
      <c r="I1291" s="120"/>
      <c r="J1291" s="42"/>
      <c r="K1291" s="124" t="str">
        <f>IF(AND($I1291&gt;0,$J1291&lt;&gt;"",$J1291&gt;40000),WORKDAY.INTL($J1291,INT(($I1291+项目参数!$J$29-1)/项目参数!$J$29)-1,1,项目参数!$B$2:$B$200),"")</f>
        <v/>
      </c>
      <c r="L1291" s="125" t="str">
        <f>IF(AND($M1291&lt;&gt;"",$M1291&gt;40000,$N1291&lt;&gt;"",$N1291&gt;40000),(1+NETWORKDAYS.INTL($M1291,$N1291,1,项目参数!$B$2:$B$200))*项目参数!$J$29,"")</f>
        <v/>
      </c>
      <c r="M1291" s="42"/>
      <c r="N1291" s="42"/>
      <c r="O1291" s="61"/>
      <c r="P1291" s="64"/>
      <c r="X1291" s="102" t="b">
        <f t="shared" si="20"/>
        <v>0</v>
      </c>
    </row>
    <row r="1292" spans="1:24">
      <c r="A1292" s="8"/>
      <c r="B1292" s="8"/>
      <c r="C1292" s="8"/>
      <c r="D1292" s="54"/>
      <c r="E1292" s="8"/>
      <c r="F1292" s="8"/>
      <c r="G1292" s="8"/>
      <c r="H1292" s="8"/>
      <c r="I1292" s="120"/>
      <c r="J1292" s="42"/>
      <c r="K1292" s="124" t="str">
        <f>IF(AND($I1292&gt;0,$J1292&lt;&gt;"",$J1292&gt;40000),WORKDAY.INTL($J1292,INT(($I1292+项目参数!$J$29-1)/项目参数!$J$29)-1,1,项目参数!$B$2:$B$200),"")</f>
        <v/>
      </c>
      <c r="L1292" s="125" t="str">
        <f>IF(AND($M1292&lt;&gt;"",$M1292&gt;40000,$N1292&lt;&gt;"",$N1292&gt;40000),(1+NETWORKDAYS.INTL($M1292,$N1292,1,项目参数!$B$2:$B$200))*项目参数!$J$29,"")</f>
        <v/>
      </c>
      <c r="M1292" s="42"/>
      <c r="N1292" s="42"/>
      <c r="O1292" s="61"/>
      <c r="P1292" s="64"/>
      <c r="X1292" s="102" t="b">
        <f t="shared" si="20"/>
        <v>0</v>
      </c>
    </row>
    <row r="1293" spans="1:24">
      <c r="A1293" s="8"/>
      <c r="B1293" s="8"/>
      <c r="C1293" s="8"/>
      <c r="D1293" s="54"/>
      <c r="E1293" s="8"/>
      <c r="F1293" s="8"/>
      <c r="G1293" s="8"/>
      <c r="H1293" s="8"/>
      <c r="I1293" s="120"/>
      <c r="J1293" s="42"/>
      <c r="K1293" s="124" t="str">
        <f>IF(AND($I1293&gt;0,$J1293&lt;&gt;"",$J1293&gt;40000),WORKDAY.INTL($J1293,INT(($I1293+项目参数!$J$29-1)/项目参数!$J$29)-1,1,项目参数!$B$2:$B$200),"")</f>
        <v/>
      </c>
      <c r="L1293" s="125" t="str">
        <f>IF(AND($M1293&lt;&gt;"",$M1293&gt;40000,$N1293&lt;&gt;"",$N1293&gt;40000),(1+NETWORKDAYS.INTL($M1293,$N1293,1,项目参数!$B$2:$B$200))*项目参数!$J$29,"")</f>
        <v/>
      </c>
      <c r="M1293" s="42"/>
      <c r="N1293" s="42"/>
      <c r="O1293" s="61"/>
      <c r="P1293" s="64"/>
      <c r="X1293" s="102" t="b">
        <f t="shared" si="20"/>
        <v>0</v>
      </c>
    </row>
    <row r="1294" spans="1:24">
      <c r="A1294" s="8"/>
      <c r="B1294" s="8"/>
      <c r="C1294" s="8"/>
      <c r="D1294" s="54"/>
      <c r="E1294" s="8"/>
      <c r="F1294" s="8"/>
      <c r="G1294" s="8"/>
      <c r="H1294" s="8"/>
      <c r="I1294" s="120"/>
      <c r="J1294" s="42"/>
      <c r="K1294" s="124" t="str">
        <f>IF(AND($I1294&gt;0,$J1294&lt;&gt;"",$J1294&gt;40000),WORKDAY.INTL($J1294,INT(($I1294+项目参数!$J$29-1)/项目参数!$J$29)-1,1,项目参数!$B$2:$B$200),"")</f>
        <v/>
      </c>
      <c r="L1294" s="125" t="str">
        <f>IF(AND($M1294&lt;&gt;"",$M1294&gt;40000,$N1294&lt;&gt;"",$N1294&gt;40000),(1+NETWORKDAYS.INTL($M1294,$N1294,1,项目参数!$B$2:$B$200))*项目参数!$J$29,"")</f>
        <v/>
      </c>
      <c r="M1294" s="42"/>
      <c r="N1294" s="42"/>
      <c r="O1294" s="61"/>
      <c r="P1294" s="64"/>
      <c r="X1294" s="102" t="b">
        <f t="shared" si="20"/>
        <v>0</v>
      </c>
    </row>
    <row r="1295" spans="1:24">
      <c r="A1295" s="8"/>
      <c r="B1295" s="8"/>
      <c r="C1295" s="8"/>
      <c r="D1295" s="54"/>
      <c r="E1295" s="8"/>
      <c r="F1295" s="8"/>
      <c r="G1295" s="8"/>
      <c r="H1295" s="8"/>
      <c r="I1295" s="120"/>
      <c r="J1295" s="42"/>
      <c r="K1295" s="124" t="str">
        <f>IF(AND($I1295&gt;0,$J1295&lt;&gt;"",$J1295&gt;40000),WORKDAY.INTL($J1295,INT(($I1295+项目参数!$J$29-1)/项目参数!$J$29)-1,1,项目参数!$B$2:$B$200),"")</f>
        <v/>
      </c>
      <c r="L1295" s="125" t="str">
        <f>IF(AND($M1295&lt;&gt;"",$M1295&gt;40000,$N1295&lt;&gt;"",$N1295&gt;40000),(1+NETWORKDAYS.INTL($M1295,$N1295,1,项目参数!$B$2:$B$200))*项目参数!$J$29,"")</f>
        <v/>
      </c>
      <c r="M1295" s="42"/>
      <c r="N1295" s="42"/>
      <c r="O1295" s="61"/>
      <c r="P1295" s="64"/>
      <c r="X1295" s="102" t="b">
        <f t="shared" si="20"/>
        <v>0</v>
      </c>
    </row>
    <row r="1296" spans="1:24">
      <c r="A1296" s="8"/>
      <c r="B1296" s="8"/>
      <c r="C1296" s="8"/>
      <c r="D1296" s="54"/>
      <c r="E1296" s="8"/>
      <c r="F1296" s="8"/>
      <c r="G1296" s="8"/>
      <c r="H1296" s="8"/>
      <c r="I1296" s="120"/>
      <c r="J1296" s="42"/>
      <c r="K1296" s="124" t="str">
        <f>IF(AND($I1296&gt;0,$J1296&lt;&gt;"",$J1296&gt;40000),WORKDAY.INTL($J1296,INT(($I1296+项目参数!$J$29-1)/项目参数!$J$29)-1,1,项目参数!$B$2:$B$200),"")</f>
        <v/>
      </c>
      <c r="L1296" s="125" t="str">
        <f>IF(AND($M1296&lt;&gt;"",$M1296&gt;40000,$N1296&lt;&gt;"",$N1296&gt;40000),(1+NETWORKDAYS.INTL($M1296,$N1296,1,项目参数!$B$2:$B$200))*项目参数!$J$29,"")</f>
        <v/>
      </c>
      <c r="M1296" s="42"/>
      <c r="N1296" s="42"/>
      <c r="O1296" s="61"/>
      <c r="P1296" s="64"/>
      <c r="X1296" s="102" t="b">
        <f t="shared" si="20"/>
        <v>0</v>
      </c>
    </row>
    <row r="1297" spans="1:24">
      <c r="A1297" s="8"/>
      <c r="B1297" s="8"/>
      <c r="C1297" s="8"/>
      <c r="D1297" s="54"/>
      <c r="E1297" s="8"/>
      <c r="F1297" s="8"/>
      <c r="G1297" s="8"/>
      <c r="H1297" s="8"/>
      <c r="I1297" s="120"/>
      <c r="J1297" s="42"/>
      <c r="K1297" s="124" t="str">
        <f>IF(AND($I1297&gt;0,$J1297&lt;&gt;"",$J1297&gt;40000),WORKDAY.INTL($J1297,INT(($I1297+项目参数!$J$29-1)/项目参数!$J$29)-1,1,项目参数!$B$2:$B$200),"")</f>
        <v/>
      </c>
      <c r="L1297" s="125" t="str">
        <f>IF(AND($M1297&lt;&gt;"",$M1297&gt;40000,$N1297&lt;&gt;"",$N1297&gt;40000),(1+NETWORKDAYS.INTL($M1297,$N1297,1,项目参数!$B$2:$B$200))*项目参数!$J$29,"")</f>
        <v/>
      </c>
      <c r="M1297" s="42"/>
      <c r="N1297" s="42"/>
      <c r="O1297" s="61"/>
      <c r="P1297" s="64"/>
      <c r="X1297" s="102" t="b">
        <f t="shared" si="20"/>
        <v>0</v>
      </c>
    </row>
    <row r="1298" spans="1:24">
      <c r="A1298" s="8"/>
      <c r="B1298" s="8"/>
      <c r="C1298" s="8"/>
      <c r="D1298" s="54"/>
      <c r="E1298" s="8"/>
      <c r="F1298" s="8"/>
      <c r="G1298" s="8"/>
      <c r="H1298" s="8"/>
      <c r="I1298" s="120"/>
      <c r="J1298" s="42"/>
      <c r="K1298" s="124" t="str">
        <f>IF(AND($I1298&gt;0,$J1298&lt;&gt;"",$J1298&gt;40000),WORKDAY.INTL($J1298,INT(($I1298+项目参数!$J$29-1)/项目参数!$J$29)-1,1,项目参数!$B$2:$B$200),"")</f>
        <v/>
      </c>
      <c r="L1298" s="125" t="str">
        <f>IF(AND($M1298&lt;&gt;"",$M1298&gt;40000,$N1298&lt;&gt;"",$N1298&gt;40000),(1+NETWORKDAYS.INTL($M1298,$N1298,1,项目参数!$B$2:$B$200))*项目参数!$J$29,"")</f>
        <v/>
      </c>
      <c r="M1298" s="42"/>
      <c r="N1298" s="42"/>
      <c r="O1298" s="61"/>
      <c r="P1298" s="64"/>
      <c r="X1298" s="102" t="b">
        <f t="shared" si="20"/>
        <v>0</v>
      </c>
    </row>
    <row r="1299" spans="1:24">
      <c r="A1299" s="8"/>
      <c r="B1299" s="8"/>
      <c r="C1299" s="8"/>
      <c r="D1299" s="54"/>
      <c r="E1299" s="8"/>
      <c r="F1299" s="8"/>
      <c r="G1299" s="8"/>
      <c r="H1299" s="8"/>
      <c r="I1299" s="120"/>
      <c r="J1299" s="42"/>
      <c r="K1299" s="124" t="str">
        <f>IF(AND($I1299&gt;0,$J1299&lt;&gt;"",$J1299&gt;40000),WORKDAY.INTL($J1299,INT(($I1299+项目参数!$J$29-1)/项目参数!$J$29)-1,1,项目参数!$B$2:$B$200),"")</f>
        <v/>
      </c>
      <c r="L1299" s="125" t="str">
        <f>IF(AND($M1299&lt;&gt;"",$M1299&gt;40000,$N1299&lt;&gt;"",$N1299&gt;40000),(1+NETWORKDAYS.INTL($M1299,$N1299,1,项目参数!$B$2:$B$200))*项目参数!$J$29,"")</f>
        <v/>
      </c>
      <c r="M1299" s="42"/>
      <c r="N1299" s="42"/>
      <c r="O1299" s="61"/>
      <c r="P1299" s="64"/>
      <c r="X1299" s="102" t="b">
        <f t="shared" si="20"/>
        <v>0</v>
      </c>
    </row>
    <row r="1300" spans="1:24">
      <c r="A1300" s="8"/>
      <c r="B1300" s="8"/>
      <c r="C1300" s="8"/>
      <c r="D1300" s="54"/>
      <c r="E1300" s="8"/>
      <c r="F1300" s="8"/>
      <c r="G1300" s="8"/>
      <c r="H1300" s="8"/>
      <c r="I1300" s="120"/>
      <c r="J1300" s="42"/>
      <c r="K1300" s="124" t="str">
        <f>IF(AND($I1300&gt;0,$J1300&lt;&gt;"",$J1300&gt;40000),WORKDAY.INTL($J1300,INT(($I1300+项目参数!$J$29-1)/项目参数!$J$29)-1,1,项目参数!$B$2:$B$200),"")</f>
        <v/>
      </c>
      <c r="L1300" s="125" t="str">
        <f>IF(AND($M1300&lt;&gt;"",$M1300&gt;40000,$N1300&lt;&gt;"",$N1300&gt;40000),(1+NETWORKDAYS.INTL($M1300,$N1300,1,项目参数!$B$2:$B$200))*项目参数!$J$29,"")</f>
        <v/>
      </c>
      <c r="M1300" s="42"/>
      <c r="N1300" s="42"/>
      <c r="O1300" s="61"/>
      <c r="P1300" s="64"/>
      <c r="X1300" s="102" t="b">
        <f t="shared" si="20"/>
        <v>0</v>
      </c>
    </row>
    <row r="1301" spans="1:24">
      <c r="A1301" s="8"/>
      <c r="B1301" s="8"/>
      <c r="C1301" s="8"/>
      <c r="D1301" s="54"/>
      <c r="E1301" s="8"/>
      <c r="F1301" s="8"/>
      <c r="G1301" s="8"/>
      <c r="H1301" s="8"/>
      <c r="I1301" s="120"/>
      <c r="J1301" s="42"/>
      <c r="K1301" s="124" t="str">
        <f>IF(AND($I1301&gt;0,$J1301&lt;&gt;"",$J1301&gt;40000),WORKDAY.INTL($J1301,INT(($I1301+项目参数!$J$29-1)/项目参数!$J$29)-1,1,项目参数!$B$2:$B$200),"")</f>
        <v/>
      </c>
      <c r="L1301" s="125" t="str">
        <f>IF(AND($M1301&lt;&gt;"",$M1301&gt;40000,$N1301&lt;&gt;"",$N1301&gt;40000),(1+NETWORKDAYS.INTL($M1301,$N1301,1,项目参数!$B$2:$B$200))*项目参数!$J$29,"")</f>
        <v/>
      </c>
      <c r="M1301" s="42"/>
      <c r="N1301" s="42"/>
      <c r="O1301" s="61"/>
      <c r="P1301" s="64"/>
      <c r="X1301" s="102" t="b">
        <f t="shared" si="20"/>
        <v>0</v>
      </c>
    </row>
    <row r="1302" spans="1:24">
      <c r="A1302" s="8"/>
      <c r="B1302" s="8"/>
      <c r="C1302" s="8"/>
      <c r="D1302" s="54"/>
      <c r="E1302" s="8"/>
      <c r="F1302" s="8"/>
      <c r="G1302" s="8"/>
      <c r="H1302" s="8"/>
      <c r="I1302" s="120"/>
      <c r="J1302" s="42"/>
      <c r="K1302" s="124" t="str">
        <f>IF(AND($I1302&gt;0,$J1302&lt;&gt;"",$J1302&gt;40000),WORKDAY.INTL($J1302,INT(($I1302+项目参数!$J$29-1)/项目参数!$J$29)-1,1,项目参数!$B$2:$B$200),"")</f>
        <v/>
      </c>
      <c r="L1302" s="125" t="str">
        <f>IF(AND($M1302&lt;&gt;"",$M1302&gt;40000,$N1302&lt;&gt;"",$N1302&gt;40000),(1+NETWORKDAYS.INTL($M1302,$N1302,1,项目参数!$B$2:$B$200))*项目参数!$J$29,"")</f>
        <v/>
      </c>
      <c r="M1302" s="42"/>
      <c r="N1302" s="42"/>
      <c r="O1302" s="61"/>
      <c r="P1302" s="64"/>
      <c r="X1302" s="102" t="b">
        <f t="shared" si="20"/>
        <v>0</v>
      </c>
    </row>
    <row r="1303" spans="1:24">
      <c r="A1303" s="8"/>
      <c r="B1303" s="8"/>
      <c r="C1303" s="8"/>
      <c r="D1303" s="54"/>
      <c r="E1303" s="8"/>
      <c r="F1303" s="8"/>
      <c r="G1303" s="8"/>
      <c r="H1303" s="8"/>
      <c r="I1303" s="120"/>
      <c r="J1303" s="42"/>
      <c r="K1303" s="124" t="str">
        <f>IF(AND($I1303&gt;0,$J1303&lt;&gt;"",$J1303&gt;40000),WORKDAY.INTL($J1303,INT(($I1303+项目参数!$J$29-1)/项目参数!$J$29)-1,1,项目参数!$B$2:$B$200),"")</f>
        <v/>
      </c>
      <c r="L1303" s="125" t="str">
        <f>IF(AND($M1303&lt;&gt;"",$M1303&gt;40000,$N1303&lt;&gt;"",$N1303&gt;40000),(1+NETWORKDAYS.INTL($M1303,$N1303,1,项目参数!$B$2:$B$200))*项目参数!$J$29,"")</f>
        <v/>
      </c>
      <c r="M1303" s="42"/>
      <c r="N1303" s="42"/>
      <c r="O1303" s="61"/>
      <c r="P1303" s="64"/>
      <c r="X1303" s="102" t="b">
        <f t="shared" si="20"/>
        <v>0</v>
      </c>
    </row>
    <row r="1304" spans="1:24">
      <c r="A1304" s="8"/>
      <c r="B1304" s="8"/>
      <c r="C1304" s="8"/>
      <c r="D1304" s="54"/>
      <c r="E1304" s="8"/>
      <c r="F1304" s="8"/>
      <c r="G1304" s="8"/>
      <c r="H1304" s="8"/>
      <c r="I1304" s="120"/>
      <c r="J1304" s="42"/>
      <c r="K1304" s="124" t="str">
        <f>IF(AND($I1304&gt;0,$J1304&lt;&gt;"",$J1304&gt;40000),WORKDAY.INTL($J1304,INT(($I1304+项目参数!$J$29-1)/项目参数!$J$29)-1,1,项目参数!$B$2:$B$200),"")</f>
        <v/>
      </c>
      <c r="L1304" s="125" t="str">
        <f>IF(AND($M1304&lt;&gt;"",$M1304&gt;40000,$N1304&lt;&gt;"",$N1304&gt;40000),(1+NETWORKDAYS.INTL($M1304,$N1304,1,项目参数!$B$2:$B$200))*项目参数!$J$29,"")</f>
        <v/>
      </c>
      <c r="M1304" s="42"/>
      <c r="N1304" s="42"/>
      <c r="O1304" s="61"/>
      <c r="P1304" s="64"/>
      <c r="X1304" s="102" t="b">
        <f t="shared" si="20"/>
        <v>0</v>
      </c>
    </row>
    <row r="1305" spans="1:24">
      <c r="A1305" s="8"/>
      <c r="B1305" s="8"/>
      <c r="C1305" s="8"/>
      <c r="D1305" s="54"/>
      <c r="E1305" s="8"/>
      <c r="F1305" s="8"/>
      <c r="G1305" s="8"/>
      <c r="H1305" s="8"/>
      <c r="I1305" s="120"/>
      <c r="J1305" s="42"/>
      <c r="K1305" s="124" t="str">
        <f>IF(AND($I1305&gt;0,$J1305&lt;&gt;"",$J1305&gt;40000),WORKDAY.INTL($J1305,INT(($I1305+项目参数!$J$29-1)/项目参数!$J$29)-1,1,项目参数!$B$2:$B$200),"")</f>
        <v/>
      </c>
      <c r="L1305" s="125" t="str">
        <f>IF(AND($M1305&lt;&gt;"",$M1305&gt;40000,$N1305&lt;&gt;"",$N1305&gt;40000),(1+NETWORKDAYS.INTL($M1305,$N1305,1,项目参数!$B$2:$B$200))*项目参数!$J$29,"")</f>
        <v/>
      </c>
      <c r="M1305" s="42"/>
      <c r="N1305" s="42"/>
      <c r="O1305" s="61"/>
      <c r="P1305" s="64"/>
      <c r="X1305" s="102" t="b">
        <f t="shared" si="20"/>
        <v>0</v>
      </c>
    </row>
    <row r="1306" spans="1:24">
      <c r="A1306" s="8"/>
      <c r="B1306" s="8"/>
      <c r="C1306" s="8"/>
      <c r="D1306" s="54"/>
      <c r="E1306" s="8"/>
      <c r="F1306" s="8"/>
      <c r="G1306" s="8"/>
      <c r="H1306" s="8"/>
      <c r="I1306" s="120"/>
      <c r="J1306" s="42"/>
      <c r="K1306" s="124" t="str">
        <f>IF(AND($I1306&gt;0,$J1306&lt;&gt;"",$J1306&gt;40000),WORKDAY.INTL($J1306,INT(($I1306+项目参数!$J$29-1)/项目参数!$J$29)-1,1,项目参数!$B$2:$B$200),"")</f>
        <v/>
      </c>
      <c r="L1306" s="125" t="str">
        <f>IF(AND($M1306&lt;&gt;"",$M1306&gt;40000,$N1306&lt;&gt;"",$N1306&gt;40000),(1+NETWORKDAYS.INTL($M1306,$N1306,1,项目参数!$B$2:$B$200))*项目参数!$J$29,"")</f>
        <v/>
      </c>
      <c r="M1306" s="42"/>
      <c r="N1306" s="42"/>
      <c r="O1306" s="61"/>
      <c r="P1306" s="64"/>
      <c r="X1306" s="102" t="b">
        <f t="shared" si="20"/>
        <v>0</v>
      </c>
    </row>
    <row r="1307" spans="1:24">
      <c r="A1307" s="8"/>
      <c r="B1307" s="8"/>
      <c r="C1307" s="8"/>
      <c r="D1307" s="54"/>
      <c r="E1307" s="8"/>
      <c r="F1307" s="8"/>
      <c r="G1307" s="8"/>
      <c r="H1307" s="8"/>
      <c r="I1307" s="120"/>
      <c r="J1307" s="42"/>
      <c r="K1307" s="124" t="str">
        <f>IF(AND($I1307&gt;0,$J1307&lt;&gt;"",$J1307&gt;40000),WORKDAY.INTL($J1307,INT(($I1307+项目参数!$J$29-1)/项目参数!$J$29)-1,1,项目参数!$B$2:$B$200),"")</f>
        <v/>
      </c>
      <c r="L1307" s="125" t="str">
        <f>IF(AND($M1307&lt;&gt;"",$M1307&gt;40000,$N1307&lt;&gt;"",$N1307&gt;40000),(1+NETWORKDAYS.INTL($M1307,$N1307,1,项目参数!$B$2:$B$200))*项目参数!$J$29,"")</f>
        <v/>
      </c>
      <c r="M1307" s="42"/>
      <c r="N1307" s="42"/>
      <c r="O1307" s="61"/>
      <c r="P1307" s="64"/>
      <c r="X1307" s="102" t="b">
        <f t="shared" si="20"/>
        <v>0</v>
      </c>
    </row>
    <row r="1308" spans="1:24">
      <c r="A1308" s="8"/>
      <c r="B1308" s="8"/>
      <c r="C1308" s="8"/>
      <c r="D1308" s="54"/>
      <c r="E1308" s="8"/>
      <c r="F1308" s="8"/>
      <c r="G1308" s="8"/>
      <c r="H1308" s="8"/>
      <c r="I1308" s="120"/>
      <c r="J1308" s="42"/>
      <c r="K1308" s="124" t="str">
        <f>IF(AND($I1308&gt;0,$J1308&lt;&gt;"",$J1308&gt;40000),WORKDAY.INTL($J1308,INT(($I1308+项目参数!$J$29-1)/项目参数!$J$29)-1,1,项目参数!$B$2:$B$200),"")</f>
        <v/>
      </c>
      <c r="L1308" s="125" t="str">
        <f>IF(AND($M1308&lt;&gt;"",$M1308&gt;40000,$N1308&lt;&gt;"",$N1308&gt;40000),(1+NETWORKDAYS.INTL($M1308,$N1308,1,项目参数!$B$2:$B$200))*项目参数!$J$29,"")</f>
        <v/>
      </c>
      <c r="M1308" s="42"/>
      <c r="N1308" s="42"/>
      <c r="O1308" s="61"/>
      <c r="P1308" s="64"/>
      <c r="X1308" s="102" t="b">
        <f t="shared" si="20"/>
        <v>0</v>
      </c>
    </row>
    <row r="1309" spans="1:24">
      <c r="A1309" s="8"/>
      <c r="B1309" s="8"/>
      <c r="C1309" s="8"/>
      <c r="D1309" s="54"/>
      <c r="E1309" s="8"/>
      <c r="F1309" s="8"/>
      <c r="G1309" s="8"/>
      <c r="H1309" s="8"/>
      <c r="I1309" s="120"/>
      <c r="J1309" s="42"/>
      <c r="K1309" s="124" t="str">
        <f>IF(AND($I1309&gt;0,$J1309&lt;&gt;"",$J1309&gt;40000),WORKDAY.INTL($J1309,INT(($I1309+项目参数!$J$29-1)/项目参数!$J$29)-1,1,项目参数!$B$2:$B$200),"")</f>
        <v/>
      </c>
      <c r="L1309" s="125" t="str">
        <f>IF(AND($M1309&lt;&gt;"",$M1309&gt;40000,$N1309&lt;&gt;"",$N1309&gt;40000),(1+NETWORKDAYS.INTL($M1309,$N1309,1,项目参数!$B$2:$B$200))*项目参数!$J$29,"")</f>
        <v/>
      </c>
      <c r="M1309" s="42"/>
      <c r="N1309" s="42"/>
      <c r="O1309" s="61"/>
      <c r="P1309" s="64"/>
      <c r="X1309" s="102" t="b">
        <f t="shared" si="20"/>
        <v>0</v>
      </c>
    </row>
    <row r="1310" spans="1:24">
      <c r="A1310" s="8"/>
      <c r="B1310" s="8"/>
      <c r="C1310" s="8"/>
      <c r="D1310" s="54"/>
      <c r="E1310" s="8"/>
      <c r="F1310" s="8"/>
      <c r="G1310" s="8"/>
      <c r="H1310" s="8"/>
      <c r="I1310" s="120"/>
      <c r="J1310" s="42"/>
      <c r="K1310" s="124" t="str">
        <f>IF(AND($I1310&gt;0,$J1310&lt;&gt;"",$J1310&gt;40000),WORKDAY.INTL($J1310,INT(($I1310+项目参数!$J$29-1)/项目参数!$J$29)-1,1,项目参数!$B$2:$B$200),"")</f>
        <v/>
      </c>
      <c r="L1310" s="125" t="str">
        <f>IF(AND($M1310&lt;&gt;"",$M1310&gt;40000,$N1310&lt;&gt;"",$N1310&gt;40000),(1+NETWORKDAYS.INTL($M1310,$N1310,1,项目参数!$B$2:$B$200))*项目参数!$J$29,"")</f>
        <v/>
      </c>
      <c r="M1310" s="42"/>
      <c r="N1310" s="42"/>
      <c r="O1310" s="61"/>
      <c r="P1310" s="64"/>
      <c r="X1310" s="102" t="b">
        <f t="shared" si="20"/>
        <v>0</v>
      </c>
    </row>
    <row r="1311" spans="1:24">
      <c r="A1311" s="8"/>
      <c r="B1311" s="8"/>
      <c r="C1311" s="8"/>
      <c r="D1311" s="54"/>
      <c r="E1311" s="8"/>
      <c r="F1311" s="8"/>
      <c r="G1311" s="8"/>
      <c r="H1311" s="8"/>
      <c r="I1311" s="120"/>
      <c r="J1311" s="42"/>
      <c r="K1311" s="124" t="str">
        <f>IF(AND($I1311&gt;0,$J1311&lt;&gt;"",$J1311&gt;40000),WORKDAY.INTL($J1311,INT(($I1311+项目参数!$J$29-1)/项目参数!$J$29)-1,1,项目参数!$B$2:$B$200),"")</f>
        <v/>
      </c>
      <c r="L1311" s="125" t="str">
        <f>IF(AND($M1311&lt;&gt;"",$M1311&gt;40000,$N1311&lt;&gt;"",$N1311&gt;40000),(1+NETWORKDAYS.INTL($M1311,$N1311,1,项目参数!$B$2:$B$200))*项目参数!$J$29,"")</f>
        <v/>
      </c>
      <c r="M1311" s="42"/>
      <c r="N1311" s="42"/>
      <c r="O1311" s="61"/>
      <c r="P1311" s="64"/>
      <c r="X1311" s="102" t="b">
        <f t="shared" si="20"/>
        <v>0</v>
      </c>
    </row>
    <row r="1312" spans="1:24">
      <c r="A1312" s="8"/>
      <c r="B1312" s="8"/>
      <c r="C1312" s="8"/>
      <c r="D1312" s="54"/>
      <c r="E1312" s="8"/>
      <c r="F1312" s="8"/>
      <c r="G1312" s="8"/>
      <c r="H1312" s="8"/>
      <c r="I1312" s="120"/>
      <c r="J1312" s="42"/>
      <c r="K1312" s="124" t="str">
        <f>IF(AND($I1312&gt;0,$J1312&lt;&gt;"",$J1312&gt;40000),WORKDAY.INTL($J1312,INT(($I1312+项目参数!$J$29-1)/项目参数!$J$29)-1,1,项目参数!$B$2:$B$200),"")</f>
        <v/>
      </c>
      <c r="L1312" s="125" t="str">
        <f>IF(AND($M1312&lt;&gt;"",$M1312&gt;40000,$N1312&lt;&gt;"",$N1312&gt;40000),(1+NETWORKDAYS.INTL($M1312,$N1312,1,项目参数!$B$2:$B$200))*项目参数!$J$29,"")</f>
        <v/>
      </c>
      <c r="M1312" s="42"/>
      <c r="N1312" s="42"/>
      <c r="O1312" s="61"/>
      <c r="P1312" s="64"/>
      <c r="X1312" s="102" t="b">
        <f t="shared" si="20"/>
        <v>0</v>
      </c>
    </row>
    <row r="1313" spans="1:24">
      <c r="A1313" s="8"/>
      <c r="B1313" s="8"/>
      <c r="C1313" s="8"/>
      <c r="D1313" s="54"/>
      <c r="E1313" s="8"/>
      <c r="F1313" s="8"/>
      <c r="G1313" s="8"/>
      <c r="H1313" s="8"/>
      <c r="I1313" s="120"/>
      <c r="J1313" s="42"/>
      <c r="K1313" s="124" t="str">
        <f>IF(AND($I1313&gt;0,$J1313&lt;&gt;"",$J1313&gt;40000),WORKDAY.INTL($J1313,INT(($I1313+项目参数!$J$29-1)/项目参数!$J$29)-1,1,项目参数!$B$2:$B$200),"")</f>
        <v/>
      </c>
      <c r="L1313" s="125" t="str">
        <f>IF(AND($M1313&lt;&gt;"",$M1313&gt;40000,$N1313&lt;&gt;"",$N1313&gt;40000),(1+NETWORKDAYS.INTL($M1313,$N1313,1,项目参数!$B$2:$B$200))*项目参数!$J$29,"")</f>
        <v/>
      </c>
      <c r="M1313" s="42"/>
      <c r="N1313" s="42"/>
      <c r="O1313" s="61"/>
      <c r="P1313" s="64"/>
      <c r="X1313" s="102" t="b">
        <f t="shared" si="20"/>
        <v>0</v>
      </c>
    </row>
    <row r="1314" spans="1:24">
      <c r="A1314" s="8"/>
      <c r="B1314" s="8"/>
      <c r="C1314" s="8"/>
      <c r="D1314" s="54"/>
      <c r="E1314" s="8"/>
      <c r="F1314" s="8"/>
      <c r="G1314" s="8"/>
      <c r="H1314" s="8"/>
      <c r="I1314" s="120"/>
      <c r="J1314" s="42"/>
      <c r="K1314" s="124" t="str">
        <f>IF(AND($I1314&gt;0,$J1314&lt;&gt;"",$J1314&gt;40000),WORKDAY.INTL($J1314,INT(($I1314+项目参数!$J$29-1)/项目参数!$J$29)-1,1,项目参数!$B$2:$B$200),"")</f>
        <v/>
      </c>
      <c r="L1314" s="125" t="str">
        <f>IF(AND($M1314&lt;&gt;"",$M1314&gt;40000,$N1314&lt;&gt;"",$N1314&gt;40000),(1+NETWORKDAYS.INTL($M1314,$N1314,1,项目参数!$B$2:$B$200))*项目参数!$J$29,"")</f>
        <v/>
      </c>
      <c r="M1314" s="42"/>
      <c r="N1314" s="42"/>
      <c r="O1314" s="61"/>
      <c r="P1314" s="64"/>
      <c r="X1314" s="102" t="b">
        <f t="shared" si="20"/>
        <v>0</v>
      </c>
    </row>
    <row r="1315" spans="1:24">
      <c r="A1315" s="8"/>
      <c r="B1315" s="8"/>
      <c r="C1315" s="8"/>
      <c r="D1315" s="54"/>
      <c r="E1315" s="8"/>
      <c r="F1315" s="8"/>
      <c r="G1315" s="8"/>
      <c r="H1315" s="8"/>
      <c r="I1315" s="120"/>
      <c r="J1315" s="42"/>
      <c r="K1315" s="124" t="str">
        <f>IF(AND($I1315&gt;0,$J1315&lt;&gt;"",$J1315&gt;40000),WORKDAY.INTL($J1315,INT(($I1315+项目参数!$J$29-1)/项目参数!$J$29)-1,1,项目参数!$B$2:$B$200),"")</f>
        <v/>
      </c>
      <c r="L1315" s="125" t="str">
        <f>IF(AND($M1315&lt;&gt;"",$M1315&gt;40000,$N1315&lt;&gt;"",$N1315&gt;40000),(1+NETWORKDAYS.INTL($M1315,$N1315,1,项目参数!$B$2:$B$200))*项目参数!$J$29,"")</f>
        <v/>
      </c>
      <c r="M1315" s="42"/>
      <c r="N1315" s="42"/>
      <c r="O1315" s="61"/>
      <c r="P1315" s="64"/>
      <c r="X1315" s="102" t="b">
        <f t="shared" si="20"/>
        <v>0</v>
      </c>
    </row>
    <row r="1316" spans="1:24">
      <c r="A1316" s="8"/>
      <c r="B1316" s="8"/>
      <c r="C1316" s="8"/>
      <c r="D1316" s="54"/>
      <c r="E1316" s="8"/>
      <c r="F1316" s="8"/>
      <c r="G1316" s="8"/>
      <c r="H1316" s="8"/>
      <c r="I1316" s="120"/>
      <c r="J1316" s="42"/>
      <c r="K1316" s="124" t="str">
        <f>IF(AND($I1316&gt;0,$J1316&lt;&gt;"",$J1316&gt;40000),WORKDAY.INTL($J1316,INT(($I1316+项目参数!$J$29-1)/项目参数!$J$29)-1,1,项目参数!$B$2:$B$200),"")</f>
        <v/>
      </c>
      <c r="L1316" s="125" t="str">
        <f>IF(AND($M1316&lt;&gt;"",$M1316&gt;40000,$N1316&lt;&gt;"",$N1316&gt;40000),(1+NETWORKDAYS.INTL($M1316,$N1316,1,项目参数!$B$2:$B$200))*项目参数!$J$29,"")</f>
        <v/>
      </c>
      <c r="M1316" s="42"/>
      <c r="N1316" s="42"/>
      <c r="O1316" s="61"/>
      <c r="P1316" s="64"/>
      <c r="X1316" s="102" t="b">
        <f t="shared" si="20"/>
        <v>0</v>
      </c>
    </row>
    <row r="1317" spans="1:24">
      <c r="A1317" s="8"/>
      <c r="B1317" s="8"/>
      <c r="C1317" s="8"/>
      <c r="D1317" s="54"/>
      <c r="E1317" s="8"/>
      <c r="F1317" s="8"/>
      <c r="G1317" s="8"/>
      <c r="H1317" s="8"/>
      <c r="I1317" s="120"/>
      <c r="J1317" s="42"/>
      <c r="K1317" s="124" t="str">
        <f>IF(AND($I1317&gt;0,$J1317&lt;&gt;"",$J1317&gt;40000),WORKDAY.INTL($J1317,INT(($I1317+项目参数!$J$29-1)/项目参数!$J$29)-1,1,项目参数!$B$2:$B$200),"")</f>
        <v/>
      </c>
      <c r="L1317" s="125" t="str">
        <f>IF(AND($M1317&lt;&gt;"",$M1317&gt;40000,$N1317&lt;&gt;"",$N1317&gt;40000),(1+NETWORKDAYS.INTL($M1317,$N1317,1,项目参数!$B$2:$B$200))*项目参数!$J$29,"")</f>
        <v/>
      </c>
      <c r="M1317" s="42"/>
      <c r="N1317" s="42"/>
      <c r="O1317" s="61"/>
      <c r="P1317" s="64"/>
      <c r="X1317" s="102" t="b">
        <f t="shared" si="20"/>
        <v>0</v>
      </c>
    </row>
    <row r="1318" spans="1:24">
      <c r="A1318" s="8"/>
      <c r="B1318" s="8"/>
      <c r="C1318" s="8"/>
      <c r="D1318" s="54"/>
      <c r="E1318" s="8"/>
      <c r="F1318" s="8"/>
      <c r="G1318" s="8"/>
      <c r="H1318" s="8"/>
      <c r="I1318" s="120"/>
      <c r="J1318" s="42"/>
      <c r="K1318" s="124" t="str">
        <f>IF(AND($I1318&gt;0,$J1318&lt;&gt;"",$J1318&gt;40000),WORKDAY.INTL($J1318,INT(($I1318+项目参数!$J$29-1)/项目参数!$J$29)-1,1,项目参数!$B$2:$B$200),"")</f>
        <v/>
      </c>
      <c r="L1318" s="125" t="str">
        <f>IF(AND($M1318&lt;&gt;"",$M1318&gt;40000,$N1318&lt;&gt;"",$N1318&gt;40000),(1+NETWORKDAYS.INTL($M1318,$N1318,1,项目参数!$B$2:$B$200))*项目参数!$J$29,"")</f>
        <v/>
      </c>
      <c r="M1318" s="42"/>
      <c r="N1318" s="42"/>
      <c r="O1318" s="61"/>
      <c r="P1318" s="64"/>
      <c r="X1318" s="102" t="b">
        <f t="shared" si="20"/>
        <v>0</v>
      </c>
    </row>
    <row r="1319" spans="1:24">
      <c r="A1319" s="8"/>
      <c r="B1319" s="8"/>
      <c r="C1319" s="8"/>
      <c r="D1319" s="54"/>
      <c r="E1319" s="8"/>
      <c r="F1319" s="8"/>
      <c r="G1319" s="8"/>
      <c r="H1319" s="8"/>
      <c r="I1319" s="120"/>
      <c r="J1319" s="42"/>
      <c r="K1319" s="124" t="str">
        <f>IF(AND($I1319&gt;0,$J1319&lt;&gt;"",$J1319&gt;40000),WORKDAY.INTL($J1319,INT(($I1319+项目参数!$J$29-1)/项目参数!$J$29)-1,1,项目参数!$B$2:$B$200),"")</f>
        <v/>
      </c>
      <c r="L1319" s="125" t="str">
        <f>IF(AND($M1319&lt;&gt;"",$M1319&gt;40000,$N1319&lt;&gt;"",$N1319&gt;40000),(1+NETWORKDAYS.INTL($M1319,$N1319,1,项目参数!$B$2:$B$200))*项目参数!$J$29,"")</f>
        <v/>
      </c>
      <c r="M1319" s="42"/>
      <c r="N1319" s="42"/>
      <c r="O1319" s="61"/>
      <c r="P1319" s="64"/>
      <c r="X1319" s="102" t="b">
        <f t="shared" si="20"/>
        <v>0</v>
      </c>
    </row>
    <row r="1320" spans="1:24">
      <c r="A1320" s="8"/>
      <c r="B1320" s="8"/>
      <c r="C1320" s="8"/>
      <c r="D1320" s="54"/>
      <c r="E1320" s="8"/>
      <c r="F1320" s="8"/>
      <c r="G1320" s="8"/>
      <c r="H1320" s="8"/>
      <c r="I1320" s="120"/>
      <c r="J1320" s="42"/>
      <c r="K1320" s="124" t="str">
        <f>IF(AND($I1320&gt;0,$J1320&lt;&gt;"",$J1320&gt;40000),WORKDAY.INTL($J1320,INT(($I1320+项目参数!$J$29-1)/项目参数!$J$29)-1,1,项目参数!$B$2:$B$200),"")</f>
        <v/>
      </c>
      <c r="L1320" s="125" t="str">
        <f>IF(AND($M1320&lt;&gt;"",$M1320&gt;40000,$N1320&lt;&gt;"",$N1320&gt;40000),(1+NETWORKDAYS.INTL($M1320,$N1320,1,项目参数!$B$2:$B$200))*项目参数!$J$29,"")</f>
        <v/>
      </c>
      <c r="M1320" s="42"/>
      <c r="N1320" s="42"/>
      <c r="O1320" s="61"/>
      <c r="P1320" s="64"/>
      <c r="X1320" s="102" t="b">
        <f t="shared" si="20"/>
        <v>0</v>
      </c>
    </row>
    <row r="1321" spans="1:24">
      <c r="A1321" s="8"/>
      <c r="B1321" s="8"/>
      <c r="C1321" s="8"/>
      <c r="D1321" s="54"/>
      <c r="E1321" s="8"/>
      <c r="F1321" s="8"/>
      <c r="G1321" s="8"/>
      <c r="H1321" s="8"/>
      <c r="I1321" s="120"/>
      <c r="J1321" s="42"/>
      <c r="K1321" s="124" t="str">
        <f>IF(AND($I1321&gt;0,$J1321&lt;&gt;"",$J1321&gt;40000),WORKDAY.INTL($J1321,INT(($I1321+项目参数!$J$29-1)/项目参数!$J$29)-1,1,项目参数!$B$2:$B$200),"")</f>
        <v/>
      </c>
      <c r="L1321" s="125" t="str">
        <f>IF(AND($M1321&lt;&gt;"",$M1321&gt;40000,$N1321&lt;&gt;"",$N1321&gt;40000),(1+NETWORKDAYS.INTL($M1321,$N1321,1,项目参数!$B$2:$B$200))*项目参数!$J$29,"")</f>
        <v/>
      </c>
      <c r="M1321" s="42"/>
      <c r="N1321" s="42"/>
      <c r="O1321" s="61"/>
      <c r="P1321" s="64"/>
      <c r="X1321" s="102" t="b">
        <f t="shared" si="20"/>
        <v>0</v>
      </c>
    </row>
    <row r="1322" spans="1:24">
      <c r="A1322" s="8"/>
      <c r="B1322" s="8"/>
      <c r="C1322" s="8"/>
      <c r="D1322" s="54"/>
      <c r="E1322" s="8"/>
      <c r="F1322" s="8"/>
      <c r="G1322" s="8"/>
      <c r="H1322" s="8"/>
      <c r="I1322" s="120"/>
      <c r="J1322" s="42"/>
      <c r="K1322" s="124" t="str">
        <f>IF(AND($I1322&gt;0,$J1322&lt;&gt;"",$J1322&gt;40000),WORKDAY.INTL($J1322,INT(($I1322+项目参数!$J$29-1)/项目参数!$J$29)-1,1,项目参数!$B$2:$B$200),"")</f>
        <v/>
      </c>
      <c r="L1322" s="125" t="str">
        <f>IF(AND($M1322&lt;&gt;"",$M1322&gt;40000,$N1322&lt;&gt;"",$N1322&gt;40000),(1+NETWORKDAYS.INTL($M1322,$N1322,1,项目参数!$B$2:$B$200))*项目参数!$J$29,"")</f>
        <v/>
      </c>
      <c r="M1322" s="42"/>
      <c r="N1322" s="42"/>
      <c r="O1322" s="61"/>
      <c r="P1322" s="64"/>
      <c r="X1322" s="102" t="b">
        <f t="shared" si="20"/>
        <v>0</v>
      </c>
    </row>
    <row r="1323" spans="1:24">
      <c r="A1323" s="8"/>
      <c r="B1323" s="8"/>
      <c r="C1323" s="8"/>
      <c r="D1323" s="54"/>
      <c r="E1323" s="8"/>
      <c r="F1323" s="8"/>
      <c r="G1323" s="8"/>
      <c r="H1323" s="8"/>
      <c r="I1323" s="120"/>
      <c r="J1323" s="42"/>
      <c r="K1323" s="124" t="str">
        <f>IF(AND($I1323&gt;0,$J1323&lt;&gt;"",$J1323&gt;40000),WORKDAY.INTL($J1323,INT(($I1323+项目参数!$J$29-1)/项目参数!$J$29)-1,1,项目参数!$B$2:$B$200),"")</f>
        <v/>
      </c>
      <c r="L1323" s="125" t="str">
        <f>IF(AND($M1323&lt;&gt;"",$M1323&gt;40000,$N1323&lt;&gt;"",$N1323&gt;40000),(1+NETWORKDAYS.INTL($M1323,$N1323,1,项目参数!$B$2:$B$200))*项目参数!$J$29,"")</f>
        <v/>
      </c>
      <c r="M1323" s="42"/>
      <c r="N1323" s="42"/>
      <c r="O1323" s="61"/>
      <c r="P1323" s="64"/>
      <c r="X1323" s="102" t="b">
        <f t="shared" si="20"/>
        <v>0</v>
      </c>
    </row>
    <row r="1324" spans="1:24">
      <c r="A1324" s="8"/>
      <c r="B1324" s="8"/>
      <c r="C1324" s="8"/>
      <c r="D1324" s="54"/>
      <c r="E1324" s="8"/>
      <c r="F1324" s="8"/>
      <c r="G1324" s="8"/>
      <c r="H1324" s="8"/>
      <c r="I1324" s="120"/>
      <c r="J1324" s="42"/>
      <c r="K1324" s="124" t="str">
        <f>IF(AND($I1324&gt;0,$J1324&lt;&gt;"",$J1324&gt;40000),WORKDAY.INTL($J1324,INT(($I1324+项目参数!$J$29-1)/项目参数!$J$29)-1,1,项目参数!$B$2:$B$200),"")</f>
        <v/>
      </c>
      <c r="L1324" s="125" t="str">
        <f>IF(AND($M1324&lt;&gt;"",$M1324&gt;40000,$N1324&lt;&gt;"",$N1324&gt;40000),(1+NETWORKDAYS.INTL($M1324,$N1324,1,项目参数!$B$2:$B$200))*项目参数!$J$29,"")</f>
        <v/>
      </c>
      <c r="M1324" s="42"/>
      <c r="N1324" s="42"/>
      <c r="O1324" s="61"/>
      <c r="P1324" s="64"/>
      <c r="X1324" s="102" t="b">
        <f t="shared" si="20"/>
        <v>0</v>
      </c>
    </row>
    <row r="1325" spans="1:24">
      <c r="A1325" s="8"/>
      <c r="B1325" s="8"/>
      <c r="C1325" s="8"/>
      <c r="D1325" s="54"/>
      <c r="E1325" s="8"/>
      <c r="F1325" s="8"/>
      <c r="G1325" s="8"/>
      <c r="H1325" s="8"/>
      <c r="I1325" s="120"/>
      <c r="J1325" s="42"/>
      <c r="K1325" s="124" t="str">
        <f>IF(AND($I1325&gt;0,$J1325&lt;&gt;"",$J1325&gt;40000),WORKDAY.INTL($J1325,INT(($I1325+项目参数!$J$29-1)/项目参数!$J$29)-1,1,项目参数!$B$2:$B$200),"")</f>
        <v/>
      </c>
      <c r="L1325" s="125" t="str">
        <f>IF(AND($M1325&lt;&gt;"",$M1325&gt;40000,$N1325&lt;&gt;"",$N1325&gt;40000),(1+NETWORKDAYS.INTL($M1325,$N1325,1,项目参数!$B$2:$B$200))*项目参数!$J$29,"")</f>
        <v/>
      </c>
      <c r="M1325" s="42"/>
      <c r="N1325" s="42"/>
      <c r="O1325" s="61"/>
      <c r="P1325" s="64"/>
      <c r="X1325" s="102" t="b">
        <f t="shared" si="20"/>
        <v>0</v>
      </c>
    </row>
    <row r="1326" spans="1:24">
      <c r="A1326" s="8"/>
      <c r="B1326" s="8"/>
      <c r="C1326" s="8"/>
      <c r="D1326" s="54"/>
      <c r="E1326" s="8"/>
      <c r="F1326" s="8"/>
      <c r="G1326" s="8"/>
      <c r="H1326" s="8"/>
      <c r="I1326" s="120"/>
      <c r="J1326" s="42"/>
      <c r="K1326" s="124" t="str">
        <f>IF(AND($I1326&gt;0,$J1326&lt;&gt;"",$J1326&gt;40000),WORKDAY.INTL($J1326,INT(($I1326+项目参数!$J$29-1)/项目参数!$J$29)-1,1,项目参数!$B$2:$B$200),"")</f>
        <v/>
      </c>
      <c r="L1326" s="125" t="str">
        <f>IF(AND($M1326&lt;&gt;"",$M1326&gt;40000,$N1326&lt;&gt;"",$N1326&gt;40000),(1+NETWORKDAYS.INTL($M1326,$N1326,1,项目参数!$B$2:$B$200))*项目参数!$J$29,"")</f>
        <v/>
      </c>
      <c r="M1326" s="42"/>
      <c r="N1326" s="42"/>
      <c r="O1326" s="61"/>
      <c r="P1326" s="64"/>
      <c r="X1326" s="102" t="b">
        <f t="shared" si="20"/>
        <v>0</v>
      </c>
    </row>
    <row r="1327" spans="1:24">
      <c r="A1327" s="8"/>
      <c r="B1327" s="8"/>
      <c r="C1327" s="8"/>
      <c r="D1327" s="54"/>
      <c r="E1327" s="8"/>
      <c r="F1327" s="8"/>
      <c r="G1327" s="8"/>
      <c r="H1327" s="8"/>
      <c r="I1327" s="120"/>
      <c r="J1327" s="42"/>
      <c r="K1327" s="124" t="str">
        <f>IF(AND($I1327&gt;0,$J1327&lt;&gt;"",$J1327&gt;40000),WORKDAY.INTL($J1327,INT(($I1327+项目参数!$J$29-1)/项目参数!$J$29)-1,1,项目参数!$B$2:$B$200),"")</f>
        <v/>
      </c>
      <c r="L1327" s="125" t="str">
        <f>IF(AND($M1327&lt;&gt;"",$M1327&gt;40000,$N1327&lt;&gt;"",$N1327&gt;40000),(1+NETWORKDAYS.INTL($M1327,$N1327,1,项目参数!$B$2:$B$200))*项目参数!$J$29,"")</f>
        <v/>
      </c>
      <c r="M1327" s="42"/>
      <c r="N1327" s="42"/>
      <c r="O1327" s="61"/>
      <c r="P1327" s="64"/>
      <c r="X1327" s="102" t="b">
        <f t="shared" si="20"/>
        <v>0</v>
      </c>
    </row>
    <row r="1328" spans="1:24">
      <c r="A1328" s="8"/>
      <c r="B1328" s="8"/>
      <c r="C1328" s="8"/>
      <c r="D1328" s="54"/>
      <c r="E1328" s="8"/>
      <c r="F1328" s="8"/>
      <c r="G1328" s="8"/>
      <c r="H1328" s="8"/>
      <c r="I1328" s="120"/>
      <c r="J1328" s="42"/>
      <c r="K1328" s="124" t="str">
        <f>IF(AND($I1328&gt;0,$J1328&lt;&gt;"",$J1328&gt;40000),WORKDAY.INTL($J1328,INT(($I1328+项目参数!$J$29-1)/项目参数!$J$29)-1,1,项目参数!$B$2:$B$200),"")</f>
        <v/>
      </c>
      <c r="L1328" s="125" t="str">
        <f>IF(AND($M1328&lt;&gt;"",$M1328&gt;40000,$N1328&lt;&gt;"",$N1328&gt;40000),(1+NETWORKDAYS.INTL($M1328,$N1328,1,项目参数!$B$2:$B$200))*项目参数!$J$29,"")</f>
        <v/>
      </c>
      <c r="M1328" s="42"/>
      <c r="N1328" s="42"/>
      <c r="O1328" s="61"/>
      <c r="P1328" s="64"/>
      <c r="X1328" s="102" t="b">
        <f t="shared" si="20"/>
        <v>0</v>
      </c>
    </row>
    <row r="1329" spans="1:24">
      <c r="A1329" s="8"/>
      <c r="B1329" s="8"/>
      <c r="C1329" s="8"/>
      <c r="D1329" s="54"/>
      <c r="E1329" s="8"/>
      <c r="F1329" s="8"/>
      <c r="G1329" s="8"/>
      <c r="H1329" s="8"/>
      <c r="I1329" s="120"/>
      <c r="J1329" s="42"/>
      <c r="K1329" s="124" t="str">
        <f>IF(AND($I1329&gt;0,$J1329&lt;&gt;"",$J1329&gt;40000),WORKDAY.INTL($J1329,INT(($I1329+项目参数!$J$29-1)/项目参数!$J$29)-1,1,项目参数!$B$2:$B$200),"")</f>
        <v/>
      </c>
      <c r="L1329" s="125" t="str">
        <f>IF(AND($M1329&lt;&gt;"",$M1329&gt;40000,$N1329&lt;&gt;"",$N1329&gt;40000),(1+NETWORKDAYS.INTL($M1329,$N1329,1,项目参数!$B$2:$B$200))*项目参数!$J$29,"")</f>
        <v/>
      </c>
      <c r="M1329" s="42"/>
      <c r="N1329" s="42"/>
      <c r="O1329" s="61"/>
      <c r="P1329" s="64"/>
      <c r="X1329" s="102" t="b">
        <f t="shared" si="20"/>
        <v>0</v>
      </c>
    </row>
    <row r="1330" spans="1:24">
      <c r="A1330" s="8"/>
      <c r="B1330" s="8"/>
      <c r="C1330" s="8"/>
      <c r="D1330" s="54"/>
      <c r="E1330" s="8"/>
      <c r="F1330" s="8"/>
      <c r="G1330" s="8"/>
      <c r="H1330" s="8"/>
      <c r="I1330" s="120"/>
      <c r="J1330" s="42"/>
      <c r="K1330" s="124" t="str">
        <f>IF(AND($I1330&gt;0,$J1330&lt;&gt;"",$J1330&gt;40000),WORKDAY.INTL($J1330,INT(($I1330+项目参数!$J$29-1)/项目参数!$J$29)-1,1,项目参数!$B$2:$B$200),"")</f>
        <v/>
      </c>
      <c r="L1330" s="125" t="str">
        <f>IF(AND($M1330&lt;&gt;"",$M1330&gt;40000,$N1330&lt;&gt;"",$N1330&gt;40000),(1+NETWORKDAYS.INTL($M1330,$N1330,1,项目参数!$B$2:$B$200))*项目参数!$J$29,"")</f>
        <v/>
      </c>
      <c r="M1330" s="42"/>
      <c r="N1330" s="42"/>
      <c r="O1330" s="61"/>
      <c r="P1330" s="64"/>
      <c r="X1330" s="102" t="b">
        <f t="shared" si="20"/>
        <v>0</v>
      </c>
    </row>
    <row r="1331" spans="1:24">
      <c r="A1331" s="8"/>
      <c r="B1331" s="8"/>
      <c r="C1331" s="8"/>
      <c r="D1331" s="54"/>
      <c r="E1331" s="8"/>
      <c r="F1331" s="8"/>
      <c r="G1331" s="8"/>
      <c r="H1331" s="8"/>
      <c r="I1331" s="120"/>
      <c r="J1331" s="42"/>
      <c r="K1331" s="124" t="str">
        <f>IF(AND($I1331&gt;0,$J1331&lt;&gt;"",$J1331&gt;40000),WORKDAY.INTL($J1331,INT(($I1331+项目参数!$J$29-1)/项目参数!$J$29)-1,1,项目参数!$B$2:$B$200),"")</f>
        <v/>
      </c>
      <c r="L1331" s="125" t="str">
        <f>IF(AND($M1331&lt;&gt;"",$M1331&gt;40000,$N1331&lt;&gt;"",$N1331&gt;40000),(1+NETWORKDAYS.INTL($M1331,$N1331,1,项目参数!$B$2:$B$200))*项目参数!$J$29,"")</f>
        <v/>
      </c>
      <c r="M1331" s="42"/>
      <c r="N1331" s="42"/>
      <c r="O1331" s="61"/>
      <c r="P1331" s="64"/>
      <c r="X1331" s="102" t="b">
        <f t="shared" si="20"/>
        <v>0</v>
      </c>
    </row>
    <row r="1332" spans="1:24">
      <c r="A1332" s="8"/>
      <c r="B1332" s="8"/>
      <c r="C1332" s="8"/>
      <c r="D1332" s="54"/>
      <c r="E1332" s="8"/>
      <c r="F1332" s="8"/>
      <c r="G1332" s="8"/>
      <c r="H1332" s="8"/>
      <c r="I1332" s="120"/>
      <c r="J1332" s="42"/>
      <c r="K1332" s="124" t="str">
        <f>IF(AND($I1332&gt;0,$J1332&lt;&gt;"",$J1332&gt;40000),WORKDAY.INTL($J1332,INT(($I1332+项目参数!$J$29-1)/项目参数!$J$29)-1,1,项目参数!$B$2:$B$200),"")</f>
        <v/>
      </c>
      <c r="L1332" s="125" t="str">
        <f>IF(AND($M1332&lt;&gt;"",$M1332&gt;40000,$N1332&lt;&gt;"",$N1332&gt;40000),(1+NETWORKDAYS.INTL($M1332,$N1332,1,项目参数!$B$2:$B$200))*项目参数!$J$29,"")</f>
        <v/>
      </c>
      <c r="M1332" s="42"/>
      <c r="N1332" s="42"/>
      <c r="O1332" s="61"/>
      <c r="P1332" s="64"/>
      <c r="X1332" s="102" t="b">
        <f t="shared" si="20"/>
        <v>0</v>
      </c>
    </row>
    <row r="1333" spans="1:24">
      <c r="A1333" s="8"/>
      <c r="B1333" s="8"/>
      <c r="C1333" s="8"/>
      <c r="D1333" s="54"/>
      <c r="E1333" s="8"/>
      <c r="F1333" s="8"/>
      <c r="G1333" s="8"/>
      <c r="H1333" s="8"/>
      <c r="I1333" s="120"/>
      <c r="J1333" s="42"/>
      <c r="K1333" s="124" t="str">
        <f>IF(AND($I1333&gt;0,$J1333&lt;&gt;"",$J1333&gt;40000),WORKDAY.INTL($J1333,INT(($I1333+项目参数!$J$29-1)/项目参数!$J$29)-1,1,项目参数!$B$2:$B$200),"")</f>
        <v/>
      </c>
      <c r="L1333" s="125" t="str">
        <f>IF(AND($M1333&lt;&gt;"",$M1333&gt;40000,$N1333&lt;&gt;"",$N1333&gt;40000),(1+NETWORKDAYS.INTL($M1333,$N1333,1,项目参数!$B$2:$B$200))*项目参数!$J$29,"")</f>
        <v/>
      </c>
      <c r="M1333" s="42"/>
      <c r="N1333" s="42"/>
      <c r="O1333" s="61"/>
      <c r="P1333" s="64"/>
      <c r="X1333" s="102" t="b">
        <f t="shared" si="20"/>
        <v>0</v>
      </c>
    </row>
    <row r="1334" spans="1:24">
      <c r="A1334" s="8"/>
      <c r="B1334" s="8"/>
      <c r="C1334" s="8"/>
      <c r="D1334" s="54"/>
      <c r="E1334" s="8"/>
      <c r="F1334" s="8"/>
      <c r="G1334" s="8"/>
      <c r="H1334" s="8"/>
      <c r="I1334" s="120"/>
      <c r="J1334" s="42"/>
      <c r="K1334" s="124" t="str">
        <f>IF(AND($I1334&gt;0,$J1334&lt;&gt;"",$J1334&gt;40000),WORKDAY.INTL($J1334,INT(($I1334+项目参数!$J$29-1)/项目参数!$J$29)-1,1,项目参数!$B$2:$B$200),"")</f>
        <v/>
      </c>
      <c r="L1334" s="125" t="str">
        <f>IF(AND($M1334&lt;&gt;"",$M1334&gt;40000,$N1334&lt;&gt;"",$N1334&gt;40000),(1+NETWORKDAYS.INTL($M1334,$N1334,1,项目参数!$B$2:$B$200))*项目参数!$J$29,"")</f>
        <v/>
      </c>
      <c r="M1334" s="42"/>
      <c r="N1334" s="42"/>
      <c r="O1334" s="61"/>
      <c r="P1334" s="64"/>
      <c r="X1334" s="102" t="b">
        <f t="shared" si="20"/>
        <v>0</v>
      </c>
    </row>
    <row r="1335" spans="1:24">
      <c r="A1335" s="8"/>
      <c r="B1335" s="8"/>
      <c r="C1335" s="8"/>
      <c r="D1335" s="54"/>
      <c r="E1335" s="8"/>
      <c r="F1335" s="8"/>
      <c r="G1335" s="8"/>
      <c r="H1335" s="8"/>
      <c r="I1335" s="120"/>
      <c r="J1335" s="42"/>
      <c r="K1335" s="124" t="str">
        <f>IF(AND($I1335&gt;0,$J1335&lt;&gt;"",$J1335&gt;40000),WORKDAY.INTL($J1335,INT(($I1335+项目参数!$J$29-1)/项目参数!$J$29)-1,1,项目参数!$B$2:$B$200),"")</f>
        <v/>
      </c>
      <c r="L1335" s="125" t="str">
        <f>IF(AND($M1335&lt;&gt;"",$M1335&gt;40000,$N1335&lt;&gt;"",$N1335&gt;40000),(1+NETWORKDAYS.INTL($M1335,$N1335,1,项目参数!$B$2:$B$200))*项目参数!$J$29,"")</f>
        <v/>
      </c>
      <c r="M1335" s="42"/>
      <c r="N1335" s="42"/>
      <c r="O1335" s="61"/>
      <c r="P1335" s="64"/>
      <c r="X1335" s="102" t="b">
        <f t="shared" si="20"/>
        <v>0</v>
      </c>
    </row>
    <row r="1336" spans="1:24">
      <c r="A1336" s="8"/>
      <c r="B1336" s="8"/>
      <c r="C1336" s="8"/>
      <c r="D1336" s="54"/>
      <c r="E1336" s="8"/>
      <c r="F1336" s="8"/>
      <c r="G1336" s="8"/>
      <c r="H1336" s="8"/>
      <c r="I1336" s="120"/>
      <c r="J1336" s="42"/>
      <c r="K1336" s="124" t="str">
        <f>IF(AND($I1336&gt;0,$J1336&lt;&gt;"",$J1336&gt;40000),WORKDAY.INTL($J1336,INT(($I1336+项目参数!$J$29-1)/项目参数!$J$29)-1,1,项目参数!$B$2:$B$200),"")</f>
        <v/>
      </c>
      <c r="L1336" s="125" t="str">
        <f>IF(AND($M1336&lt;&gt;"",$M1336&gt;40000,$N1336&lt;&gt;"",$N1336&gt;40000),(1+NETWORKDAYS.INTL($M1336,$N1336,1,项目参数!$B$2:$B$200))*项目参数!$J$29,"")</f>
        <v/>
      </c>
      <c r="M1336" s="42"/>
      <c r="N1336" s="42"/>
      <c r="O1336" s="61"/>
      <c r="P1336" s="64"/>
      <c r="X1336" s="102" t="b">
        <f t="shared" si="20"/>
        <v>0</v>
      </c>
    </row>
    <row r="1337" spans="1:24">
      <c r="A1337" s="8"/>
      <c r="B1337" s="8"/>
      <c r="C1337" s="8"/>
      <c r="D1337" s="54"/>
      <c r="E1337" s="8"/>
      <c r="F1337" s="8"/>
      <c r="G1337" s="8"/>
      <c r="H1337" s="8"/>
      <c r="I1337" s="120"/>
      <c r="J1337" s="42"/>
      <c r="K1337" s="124" t="str">
        <f>IF(AND($I1337&gt;0,$J1337&lt;&gt;"",$J1337&gt;40000),WORKDAY.INTL($J1337,INT(($I1337+项目参数!$J$29-1)/项目参数!$J$29)-1,1,项目参数!$B$2:$B$200),"")</f>
        <v/>
      </c>
      <c r="L1337" s="125" t="str">
        <f>IF(AND($M1337&lt;&gt;"",$M1337&gt;40000,$N1337&lt;&gt;"",$N1337&gt;40000),(1+NETWORKDAYS.INTL($M1337,$N1337,1,项目参数!$B$2:$B$200))*项目参数!$J$29,"")</f>
        <v/>
      </c>
      <c r="M1337" s="42"/>
      <c r="N1337" s="42"/>
      <c r="O1337" s="61"/>
      <c r="P1337" s="64"/>
      <c r="X1337" s="102" t="b">
        <f t="shared" si="20"/>
        <v>0</v>
      </c>
    </row>
    <row r="1338" spans="1:24">
      <c r="A1338" s="8"/>
      <c r="B1338" s="8"/>
      <c r="C1338" s="8"/>
      <c r="D1338" s="54"/>
      <c r="E1338" s="8"/>
      <c r="F1338" s="8"/>
      <c r="G1338" s="8"/>
      <c r="H1338" s="8"/>
      <c r="I1338" s="120"/>
      <c r="J1338" s="42"/>
      <c r="K1338" s="124" t="str">
        <f>IF(AND($I1338&gt;0,$J1338&lt;&gt;"",$J1338&gt;40000),WORKDAY.INTL($J1338,INT(($I1338+项目参数!$J$29-1)/项目参数!$J$29)-1,1,项目参数!$B$2:$B$200),"")</f>
        <v/>
      </c>
      <c r="L1338" s="125" t="str">
        <f>IF(AND($M1338&lt;&gt;"",$M1338&gt;40000,$N1338&lt;&gt;"",$N1338&gt;40000),(1+NETWORKDAYS.INTL($M1338,$N1338,1,项目参数!$B$2:$B$200))*项目参数!$J$29,"")</f>
        <v/>
      </c>
      <c r="M1338" s="42"/>
      <c r="N1338" s="42"/>
      <c r="O1338" s="61"/>
      <c r="P1338" s="64"/>
      <c r="X1338" s="102" t="b">
        <f t="shared" si="20"/>
        <v>0</v>
      </c>
    </row>
    <row r="1339" spans="1:24">
      <c r="A1339" s="8"/>
      <c r="B1339" s="8"/>
      <c r="C1339" s="8"/>
      <c r="D1339" s="54"/>
      <c r="E1339" s="8"/>
      <c r="F1339" s="8"/>
      <c r="G1339" s="8"/>
      <c r="H1339" s="8"/>
      <c r="I1339" s="120"/>
      <c r="J1339" s="42"/>
      <c r="K1339" s="124" t="str">
        <f>IF(AND($I1339&gt;0,$J1339&lt;&gt;"",$J1339&gt;40000),WORKDAY.INTL($J1339,INT(($I1339+项目参数!$J$29-1)/项目参数!$J$29)-1,1,项目参数!$B$2:$B$200),"")</f>
        <v/>
      </c>
      <c r="L1339" s="125" t="str">
        <f>IF(AND($M1339&lt;&gt;"",$M1339&gt;40000,$N1339&lt;&gt;"",$N1339&gt;40000),(1+NETWORKDAYS.INTL($M1339,$N1339,1,项目参数!$B$2:$B$200))*项目参数!$J$29,"")</f>
        <v/>
      </c>
      <c r="M1339" s="42"/>
      <c r="N1339" s="42"/>
      <c r="O1339" s="61"/>
      <c r="P1339" s="64"/>
      <c r="X1339" s="102" t="b">
        <f t="shared" si="20"/>
        <v>0</v>
      </c>
    </row>
    <row r="1340" spans="1:24">
      <c r="A1340" s="8"/>
      <c r="B1340" s="8"/>
      <c r="C1340" s="8"/>
      <c r="D1340" s="54"/>
      <c r="E1340" s="8"/>
      <c r="F1340" s="8"/>
      <c r="G1340" s="8"/>
      <c r="H1340" s="8"/>
      <c r="I1340" s="120"/>
      <c r="J1340" s="42"/>
      <c r="K1340" s="124" t="str">
        <f>IF(AND($I1340&gt;0,$J1340&lt;&gt;"",$J1340&gt;40000),WORKDAY.INTL($J1340,INT(($I1340+项目参数!$J$29-1)/项目参数!$J$29)-1,1,项目参数!$B$2:$B$200),"")</f>
        <v/>
      </c>
      <c r="L1340" s="125" t="str">
        <f>IF(AND($M1340&lt;&gt;"",$M1340&gt;40000,$N1340&lt;&gt;"",$N1340&gt;40000),(1+NETWORKDAYS.INTL($M1340,$N1340,1,项目参数!$B$2:$B$200))*项目参数!$J$29,"")</f>
        <v/>
      </c>
      <c r="M1340" s="42"/>
      <c r="N1340" s="42"/>
      <c r="O1340" s="61"/>
      <c r="P1340" s="64"/>
      <c r="X1340" s="102" t="b">
        <f t="shared" si="20"/>
        <v>0</v>
      </c>
    </row>
    <row r="1341" spans="1:24">
      <c r="A1341" s="8"/>
      <c r="B1341" s="8"/>
      <c r="C1341" s="8"/>
      <c r="D1341" s="54"/>
      <c r="E1341" s="8"/>
      <c r="F1341" s="8"/>
      <c r="G1341" s="8"/>
      <c r="H1341" s="8"/>
      <c r="I1341" s="120"/>
      <c r="J1341" s="42"/>
      <c r="K1341" s="124" t="str">
        <f>IF(AND($I1341&gt;0,$J1341&lt;&gt;"",$J1341&gt;40000),WORKDAY.INTL($J1341,INT(($I1341+项目参数!$J$29-1)/项目参数!$J$29)-1,1,项目参数!$B$2:$B$200),"")</f>
        <v/>
      </c>
      <c r="L1341" s="125" t="str">
        <f>IF(AND($M1341&lt;&gt;"",$M1341&gt;40000,$N1341&lt;&gt;"",$N1341&gt;40000),(1+NETWORKDAYS.INTL($M1341,$N1341,1,项目参数!$B$2:$B$200))*项目参数!$J$29,"")</f>
        <v/>
      </c>
      <c r="M1341" s="42"/>
      <c r="N1341" s="42"/>
      <c r="O1341" s="61"/>
      <c r="P1341" s="64"/>
      <c r="X1341" s="102" t="b">
        <f t="shared" si="20"/>
        <v>0</v>
      </c>
    </row>
    <row r="1342" spans="1:24">
      <c r="A1342" s="8"/>
      <c r="B1342" s="8"/>
      <c r="C1342" s="8"/>
      <c r="D1342" s="54"/>
      <c r="E1342" s="8"/>
      <c r="F1342" s="8"/>
      <c r="G1342" s="8"/>
      <c r="H1342" s="8"/>
      <c r="I1342" s="120"/>
      <c r="J1342" s="42"/>
      <c r="K1342" s="124" t="str">
        <f>IF(AND($I1342&gt;0,$J1342&lt;&gt;"",$J1342&gt;40000),WORKDAY.INTL($J1342,INT(($I1342+项目参数!$J$29-1)/项目参数!$J$29)-1,1,项目参数!$B$2:$B$200),"")</f>
        <v/>
      </c>
      <c r="L1342" s="125" t="str">
        <f>IF(AND($M1342&lt;&gt;"",$M1342&gt;40000,$N1342&lt;&gt;"",$N1342&gt;40000),(1+NETWORKDAYS.INTL($M1342,$N1342,1,项目参数!$B$2:$B$200))*项目参数!$J$29,"")</f>
        <v/>
      </c>
      <c r="M1342" s="42"/>
      <c r="N1342" s="42"/>
      <c r="O1342" s="61"/>
      <c r="P1342" s="64"/>
      <c r="X1342" s="102" t="b">
        <f t="shared" si="20"/>
        <v>0</v>
      </c>
    </row>
    <row r="1343" spans="1:24">
      <c r="A1343" s="8"/>
      <c r="B1343" s="8"/>
      <c r="C1343" s="8"/>
      <c r="D1343" s="54"/>
      <c r="E1343" s="8"/>
      <c r="F1343" s="8"/>
      <c r="G1343" s="8"/>
      <c r="H1343" s="8"/>
      <c r="I1343" s="120"/>
      <c r="J1343" s="42"/>
      <c r="K1343" s="124" t="str">
        <f>IF(AND($I1343&gt;0,$J1343&lt;&gt;"",$J1343&gt;40000),WORKDAY.INTL($J1343,INT(($I1343+项目参数!$J$29-1)/项目参数!$J$29)-1,1,项目参数!$B$2:$B$200),"")</f>
        <v/>
      </c>
      <c r="L1343" s="125" t="str">
        <f>IF(AND($M1343&lt;&gt;"",$M1343&gt;40000,$N1343&lt;&gt;"",$N1343&gt;40000),(1+NETWORKDAYS.INTL($M1343,$N1343,1,项目参数!$B$2:$B$200))*项目参数!$J$29,"")</f>
        <v/>
      </c>
      <c r="M1343" s="42"/>
      <c r="N1343" s="42"/>
      <c r="O1343" s="61"/>
      <c r="P1343" s="64"/>
      <c r="X1343" s="102" t="b">
        <f t="shared" si="20"/>
        <v>0</v>
      </c>
    </row>
    <row r="1344" spans="1:24">
      <c r="A1344" s="8"/>
      <c r="B1344" s="8"/>
      <c r="C1344" s="8"/>
      <c r="D1344" s="54"/>
      <c r="E1344" s="8"/>
      <c r="F1344" s="8"/>
      <c r="G1344" s="8"/>
      <c r="H1344" s="8"/>
      <c r="I1344" s="120"/>
      <c r="J1344" s="42"/>
      <c r="K1344" s="124" t="str">
        <f>IF(AND($I1344&gt;0,$J1344&lt;&gt;"",$J1344&gt;40000),WORKDAY.INTL($J1344,INT(($I1344+项目参数!$J$29-1)/项目参数!$J$29)-1,1,项目参数!$B$2:$B$200),"")</f>
        <v/>
      </c>
      <c r="L1344" s="125" t="str">
        <f>IF(AND($M1344&lt;&gt;"",$M1344&gt;40000,$N1344&lt;&gt;"",$N1344&gt;40000),(1+NETWORKDAYS.INTL($M1344,$N1344,1,项目参数!$B$2:$B$200))*项目参数!$J$29,"")</f>
        <v/>
      </c>
      <c r="M1344" s="42"/>
      <c r="N1344" s="42"/>
      <c r="O1344" s="61"/>
      <c r="P1344" s="64"/>
      <c r="X1344" s="102" t="b">
        <f t="shared" si="20"/>
        <v>0</v>
      </c>
    </row>
    <row r="1345" spans="1:24">
      <c r="A1345" s="8"/>
      <c r="B1345" s="8"/>
      <c r="C1345" s="8"/>
      <c r="D1345" s="54"/>
      <c r="E1345" s="8"/>
      <c r="F1345" s="8"/>
      <c r="G1345" s="8"/>
      <c r="H1345" s="8"/>
      <c r="I1345" s="120"/>
      <c r="J1345" s="42"/>
      <c r="K1345" s="124" t="str">
        <f>IF(AND($I1345&gt;0,$J1345&lt;&gt;"",$J1345&gt;40000),WORKDAY.INTL($J1345,INT(($I1345+项目参数!$J$29-1)/项目参数!$J$29)-1,1,项目参数!$B$2:$B$200),"")</f>
        <v/>
      </c>
      <c r="L1345" s="125" t="str">
        <f>IF(AND($M1345&lt;&gt;"",$M1345&gt;40000,$N1345&lt;&gt;"",$N1345&gt;40000),(1+NETWORKDAYS.INTL($M1345,$N1345,1,项目参数!$B$2:$B$200))*项目参数!$J$29,"")</f>
        <v/>
      </c>
      <c r="M1345" s="42"/>
      <c r="N1345" s="42"/>
      <c r="O1345" s="61"/>
      <c r="P1345" s="64"/>
      <c r="X1345" s="102" t="b">
        <f t="shared" si="20"/>
        <v>0</v>
      </c>
    </row>
    <row r="1346" spans="1:24">
      <c r="A1346" s="8"/>
      <c r="B1346" s="8"/>
      <c r="C1346" s="8"/>
      <c r="D1346" s="54"/>
      <c r="E1346" s="8"/>
      <c r="F1346" s="8"/>
      <c r="G1346" s="8"/>
      <c r="H1346" s="8"/>
      <c r="I1346" s="120"/>
      <c r="J1346" s="42"/>
      <c r="K1346" s="124" t="str">
        <f>IF(AND($I1346&gt;0,$J1346&lt;&gt;"",$J1346&gt;40000),WORKDAY.INTL($J1346,INT(($I1346+项目参数!$J$29-1)/项目参数!$J$29)-1,1,项目参数!$B$2:$B$200),"")</f>
        <v/>
      </c>
      <c r="L1346" s="125" t="str">
        <f>IF(AND($M1346&lt;&gt;"",$M1346&gt;40000,$N1346&lt;&gt;"",$N1346&gt;40000),(1+NETWORKDAYS.INTL($M1346,$N1346,1,项目参数!$B$2:$B$200))*项目参数!$J$29,"")</f>
        <v/>
      </c>
      <c r="M1346" s="42"/>
      <c r="N1346" s="42"/>
      <c r="O1346" s="61"/>
      <c r="P1346" s="64"/>
      <c r="X1346" s="102" t="b">
        <f t="shared" ref="X1346:X1409" si="21">AND(LEN(A1346)&gt;0,LEN(C1346)&gt;3,LEN(G1346)&gt;1,OR(J1346=0,AND(I1346&gt;0,J1346&gt;40000)),OR(M1346=0,M1346&gt;40000))</f>
        <v>0</v>
      </c>
    </row>
    <row r="1347" spans="1:24">
      <c r="A1347" s="8"/>
      <c r="B1347" s="8"/>
      <c r="C1347" s="8"/>
      <c r="D1347" s="54"/>
      <c r="E1347" s="8"/>
      <c r="F1347" s="8"/>
      <c r="G1347" s="8"/>
      <c r="H1347" s="8"/>
      <c r="I1347" s="120"/>
      <c r="J1347" s="42"/>
      <c r="K1347" s="124" t="str">
        <f>IF(AND($I1347&gt;0,$J1347&lt;&gt;"",$J1347&gt;40000),WORKDAY.INTL($J1347,INT(($I1347+项目参数!$J$29-1)/项目参数!$J$29)-1,1,项目参数!$B$2:$B$200),"")</f>
        <v/>
      </c>
      <c r="L1347" s="125" t="str">
        <f>IF(AND($M1347&lt;&gt;"",$M1347&gt;40000,$N1347&lt;&gt;"",$N1347&gt;40000),(1+NETWORKDAYS.INTL($M1347,$N1347,1,项目参数!$B$2:$B$200))*项目参数!$J$29,"")</f>
        <v/>
      </c>
      <c r="M1347" s="42"/>
      <c r="N1347" s="42"/>
      <c r="O1347" s="61"/>
      <c r="P1347" s="64"/>
      <c r="X1347" s="102" t="b">
        <f t="shared" si="21"/>
        <v>0</v>
      </c>
    </row>
    <row r="1348" spans="1:24">
      <c r="A1348" s="8"/>
      <c r="B1348" s="8"/>
      <c r="C1348" s="8"/>
      <c r="D1348" s="54"/>
      <c r="E1348" s="8"/>
      <c r="F1348" s="8"/>
      <c r="G1348" s="8"/>
      <c r="H1348" s="8"/>
      <c r="I1348" s="120"/>
      <c r="J1348" s="42"/>
      <c r="K1348" s="124" t="str">
        <f>IF(AND($I1348&gt;0,$J1348&lt;&gt;"",$J1348&gt;40000),WORKDAY.INTL($J1348,INT(($I1348+项目参数!$J$29-1)/项目参数!$J$29)-1,1,项目参数!$B$2:$B$200),"")</f>
        <v/>
      </c>
      <c r="L1348" s="125" t="str">
        <f>IF(AND($M1348&lt;&gt;"",$M1348&gt;40000,$N1348&lt;&gt;"",$N1348&gt;40000),(1+NETWORKDAYS.INTL($M1348,$N1348,1,项目参数!$B$2:$B$200))*项目参数!$J$29,"")</f>
        <v/>
      </c>
      <c r="M1348" s="42"/>
      <c r="N1348" s="42"/>
      <c r="O1348" s="61"/>
      <c r="P1348" s="64"/>
      <c r="X1348" s="102" t="b">
        <f t="shared" si="21"/>
        <v>0</v>
      </c>
    </row>
    <row r="1349" spans="1:24">
      <c r="A1349" s="8"/>
      <c r="B1349" s="8"/>
      <c r="C1349" s="8"/>
      <c r="D1349" s="54"/>
      <c r="E1349" s="8"/>
      <c r="F1349" s="8"/>
      <c r="G1349" s="8"/>
      <c r="H1349" s="8"/>
      <c r="I1349" s="120"/>
      <c r="J1349" s="42"/>
      <c r="K1349" s="124" t="str">
        <f>IF(AND($I1349&gt;0,$J1349&lt;&gt;"",$J1349&gt;40000),WORKDAY.INTL($J1349,INT(($I1349+项目参数!$J$29-1)/项目参数!$J$29)-1,1,项目参数!$B$2:$B$200),"")</f>
        <v/>
      </c>
      <c r="L1349" s="125" t="str">
        <f>IF(AND($M1349&lt;&gt;"",$M1349&gt;40000,$N1349&lt;&gt;"",$N1349&gt;40000),(1+NETWORKDAYS.INTL($M1349,$N1349,1,项目参数!$B$2:$B$200))*项目参数!$J$29,"")</f>
        <v/>
      </c>
      <c r="M1349" s="42"/>
      <c r="N1349" s="42"/>
      <c r="O1349" s="61"/>
      <c r="P1349" s="64"/>
      <c r="X1349" s="102" t="b">
        <f t="shared" si="21"/>
        <v>0</v>
      </c>
    </row>
    <row r="1350" spans="1:24">
      <c r="A1350" s="8"/>
      <c r="B1350" s="8"/>
      <c r="C1350" s="8"/>
      <c r="D1350" s="54"/>
      <c r="E1350" s="8"/>
      <c r="F1350" s="8"/>
      <c r="G1350" s="8"/>
      <c r="H1350" s="8"/>
      <c r="I1350" s="120"/>
      <c r="J1350" s="42"/>
      <c r="K1350" s="124" t="str">
        <f>IF(AND($I1350&gt;0,$J1350&lt;&gt;"",$J1350&gt;40000),WORKDAY.INTL($J1350,INT(($I1350+项目参数!$J$29-1)/项目参数!$J$29)-1,1,项目参数!$B$2:$B$200),"")</f>
        <v/>
      </c>
      <c r="L1350" s="125" t="str">
        <f>IF(AND($M1350&lt;&gt;"",$M1350&gt;40000,$N1350&lt;&gt;"",$N1350&gt;40000),(1+NETWORKDAYS.INTL($M1350,$N1350,1,项目参数!$B$2:$B$200))*项目参数!$J$29,"")</f>
        <v/>
      </c>
      <c r="M1350" s="42"/>
      <c r="N1350" s="42"/>
      <c r="O1350" s="61"/>
      <c r="P1350" s="64"/>
      <c r="X1350" s="102" t="b">
        <f t="shared" si="21"/>
        <v>0</v>
      </c>
    </row>
    <row r="1351" spans="1:24">
      <c r="A1351" s="8"/>
      <c r="B1351" s="8"/>
      <c r="C1351" s="8"/>
      <c r="D1351" s="54"/>
      <c r="E1351" s="8"/>
      <c r="F1351" s="8"/>
      <c r="G1351" s="8"/>
      <c r="H1351" s="8"/>
      <c r="I1351" s="120"/>
      <c r="J1351" s="42"/>
      <c r="K1351" s="124" t="str">
        <f>IF(AND($I1351&gt;0,$J1351&lt;&gt;"",$J1351&gt;40000),WORKDAY.INTL($J1351,INT(($I1351+项目参数!$J$29-1)/项目参数!$J$29)-1,1,项目参数!$B$2:$B$200),"")</f>
        <v/>
      </c>
      <c r="L1351" s="125" t="str">
        <f>IF(AND($M1351&lt;&gt;"",$M1351&gt;40000,$N1351&lt;&gt;"",$N1351&gt;40000),(1+NETWORKDAYS.INTL($M1351,$N1351,1,项目参数!$B$2:$B$200))*项目参数!$J$29,"")</f>
        <v/>
      </c>
      <c r="M1351" s="42"/>
      <c r="N1351" s="42"/>
      <c r="O1351" s="61"/>
      <c r="P1351" s="64"/>
      <c r="X1351" s="102" t="b">
        <f t="shared" si="21"/>
        <v>0</v>
      </c>
    </row>
    <row r="1352" spans="1:24">
      <c r="A1352" s="8"/>
      <c r="B1352" s="8"/>
      <c r="C1352" s="8"/>
      <c r="D1352" s="54"/>
      <c r="E1352" s="8"/>
      <c r="F1352" s="8"/>
      <c r="G1352" s="8"/>
      <c r="H1352" s="8"/>
      <c r="I1352" s="120"/>
      <c r="J1352" s="42"/>
      <c r="K1352" s="124" t="str">
        <f>IF(AND($I1352&gt;0,$J1352&lt;&gt;"",$J1352&gt;40000),WORKDAY.INTL($J1352,INT(($I1352+项目参数!$J$29-1)/项目参数!$J$29)-1,1,项目参数!$B$2:$B$200),"")</f>
        <v/>
      </c>
      <c r="L1352" s="125" t="str">
        <f>IF(AND($M1352&lt;&gt;"",$M1352&gt;40000,$N1352&lt;&gt;"",$N1352&gt;40000),(1+NETWORKDAYS.INTL($M1352,$N1352,1,项目参数!$B$2:$B$200))*项目参数!$J$29,"")</f>
        <v/>
      </c>
      <c r="M1352" s="42"/>
      <c r="N1352" s="42"/>
      <c r="O1352" s="61"/>
      <c r="P1352" s="64"/>
      <c r="X1352" s="102" t="b">
        <f t="shared" si="21"/>
        <v>0</v>
      </c>
    </row>
    <row r="1353" spans="1:24">
      <c r="A1353" s="8"/>
      <c r="B1353" s="8"/>
      <c r="C1353" s="8"/>
      <c r="D1353" s="54"/>
      <c r="E1353" s="8"/>
      <c r="F1353" s="8"/>
      <c r="G1353" s="8"/>
      <c r="H1353" s="8"/>
      <c r="I1353" s="120"/>
      <c r="J1353" s="42"/>
      <c r="K1353" s="124" t="str">
        <f>IF(AND($I1353&gt;0,$J1353&lt;&gt;"",$J1353&gt;40000),WORKDAY.INTL($J1353,INT(($I1353+项目参数!$J$29-1)/项目参数!$J$29)-1,1,项目参数!$B$2:$B$200),"")</f>
        <v/>
      </c>
      <c r="L1353" s="125" t="str">
        <f>IF(AND($M1353&lt;&gt;"",$M1353&gt;40000,$N1353&lt;&gt;"",$N1353&gt;40000),(1+NETWORKDAYS.INTL($M1353,$N1353,1,项目参数!$B$2:$B$200))*项目参数!$J$29,"")</f>
        <v/>
      </c>
      <c r="M1353" s="42"/>
      <c r="N1353" s="42"/>
      <c r="O1353" s="61"/>
      <c r="P1353" s="64"/>
      <c r="X1353" s="102" t="b">
        <f t="shared" si="21"/>
        <v>0</v>
      </c>
    </row>
    <row r="1354" spans="1:24">
      <c r="A1354" s="8"/>
      <c r="B1354" s="8"/>
      <c r="C1354" s="8"/>
      <c r="D1354" s="54"/>
      <c r="E1354" s="8"/>
      <c r="F1354" s="8"/>
      <c r="G1354" s="8"/>
      <c r="H1354" s="8"/>
      <c r="I1354" s="120"/>
      <c r="J1354" s="42"/>
      <c r="K1354" s="124" t="str">
        <f>IF(AND($I1354&gt;0,$J1354&lt;&gt;"",$J1354&gt;40000),WORKDAY.INTL($J1354,INT(($I1354+项目参数!$J$29-1)/项目参数!$J$29)-1,1,项目参数!$B$2:$B$200),"")</f>
        <v/>
      </c>
      <c r="L1354" s="125" t="str">
        <f>IF(AND($M1354&lt;&gt;"",$M1354&gt;40000,$N1354&lt;&gt;"",$N1354&gt;40000),(1+NETWORKDAYS.INTL($M1354,$N1354,1,项目参数!$B$2:$B$200))*项目参数!$J$29,"")</f>
        <v/>
      </c>
      <c r="M1354" s="42"/>
      <c r="N1354" s="42"/>
      <c r="O1354" s="61"/>
      <c r="P1354" s="64"/>
      <c r="X1354" s="102" t="b">
        <f t="shared" si="21"/>
        <v>0</v>
      </c>
    </row>
    <row r="1355" spans="1:24">
      <c r="A1355" s="8"/>
      <c r="B1355" s="8"/>
      <c r="C1355" s="8"/>
      <c r="D1355" s="54"/>
      <c r="E1355" s="8"/>
      <c r="F1355" s="8"/>
      <c r="G1355" s="8"/>
      <c r="H1355" s="8"/>
      <c r="I1355" s="120"/>
      <c r="J1355" s="42"/>
      <c r="K1355" s="124" t="str">
        <f>IF(AND($I1355&gt;0,$J1355&lt;&gt;"",$J1355&gt;40000),WORKDAY.INTL($J1355,INT(($I1355+项目参数!$J$29-1)/项目参数!$J$29)-1,1,项目参数!$B$2:$B$200),"")</f>
        <v/>
      </c>
      <c r="L1355" s="125" t="str">
        <f>IF(AND($M1355&lt;&gt;"",$M1355&gt;40000,$N1355&lt;&gt;"",$N1355&gt;40000),(1+NETWORKDAYS.INTL($M1355,$N1355,1,项目参数!$B$2:$B$200))*项目参数!$J$29,"")</f>
        <v/>
      </c>
      <c r="M1355" s="42"/>
      <c r="N1355" s="42"/>
      <c r="O1355" s="61"/>
      <c r="P1355" s="64"/>
      <c r="X1355" s="102" t="b">
        <f t="shared" si="21"/>
        <v>0</v>
      </c>
    </row>
    <row r="1356" spans="1:24">
      <c r="A1356" s="8"/>
      <c r="B1356" s="8"/>
      <c r="C1356" s="8"/>
      <c r="D1356" s="54"/>
      <c r="E1356" s="8"/>
      <c r="F1356" s="8"/>
      <c r="G1356" s="8"/>
      <c r="H1356" s="8"/>
      <c r="I1356" s="120"/>
      <c r="J1356" s="42"/>
      <c r="K1356" s="124" t="str">
        <f>IF(AND($I1356&gt;0,$J1356&lt;&gt;"",$J1356&gt;40000),WORKDAY.INTL($J1356,INT(($I1356+项目参数!$J$29-1)/项目参数!$J$29)-1,1,项目参数!$B$2:$B$200),"")</f>
        <v/>
      </c>
      <c r="L1356" s="125" t="str">
        <f>IF(AND($M1356&lt;&gt;"",$M1356&gt;40000,$N1356&lt;&gt;"",$N1356&gt;40000),(1+NETWORKDAYS.INTL($M1356,$N1356,1,项目参数!$B$2:$B$200))*项目参数!$J$29,"")</f>
        <v/>
      </c>
      <c r="M1356" s="42"/>
      <c r="N1356" s="42"/>
      <c r="O1356" s="61"/>
      <c r="P1356" s="64"/>
      <c r="X1356" s="102" t="b">
        <f t="shared" si="21"/>
        <v>0</v>
      </c>
    </row>
    <row r="1357" spans="1:24">
      <c r="A1357" s="8"/>
      <c r="B1357" s="8"/>
      <c r="C1357" s="8"/>
      <c r="D1357" s="54"/>
      <c r="E1357" s="8"/>
      <c r="F1357" s="8"/>
      <c r="G1357" s="8"/>
      <c r="H1357" s="8"/>
      <c r="I1357" s="120"/>
      <c r="J1357" s="42"/>
      <c r="K1357" s="124" t="str">
        <f>IF(AND($I1357&gt;0,$J1357&lt;&gt;"",$J1357&gt;40000),WORKDAY.INTL($J1357,INT(($I1357+项目参数!$J$29-1)/项目参数!$J$29)-1,1,项目参数!$B$2:$B$200),"")</f>
        <v/>
      </c>
      <c r="L1357" s="125" t="str">
        <f>IF(AND($M1357&lt;&gt;"",$M1357&gt;40000,$N1357&lt;&gt;"",$N1357&gt;40000),(1+NETWORKDAYS.INTL($M1357,$N1357,1,项目参数!$B$2:$B$200))*项目参数!$J$29,"")</f>
        <v/>
      </c>
      <c r="M1357" s="42"/>
      <c r="N1357" s="42"/>
      <c r="O1357" s="61"/>
      <c r="P1357" s="64"/>
      <c r="X1357" s="102" t="b">
        <f t="shared" si="21"/>
        <v>0</v>
      </c>
    </row>
    <row r="1358" spans="1:24">
      <c r="A1358" s="8"/>
      <c r="B1358" s="8"/>
      <c r="C1358" s="8"/>
      <c r="D1358" s="54"/>
      <c r="E1358" s="8"/>
      <c r="F1358" s="8"/>
      <c r="G1358" s="8"/>
      <c r="H1358" s="8"/>
      <c r="I1358" s="120"/>
      <c r="J1358" s="42"/>
      <c r="K1358" s="124" t="str">
        <f>IF(AND($I1358&gt;0,$J1358&lt;&gt;"",$J1358&gt;40000),WORKDAY.INTL($J1358,INT(($I1358+项目参数!$J$29-1)/项目参数!$J$29)-1,1,项目参数!$B$2:$B$200),"")</f>
        <v/>
      </c>
      <c r="L1358" s="125" t="str">
        <f>IF(AND($M1358&lt;&gt;"",$M1358&gt;40000,$N1358&lt;&gt;"",$N1358&gt;40000),(1+NETWORKDAYS.INTL($M1358,$N1358,1,项目参数!$B$2:$B$200))*项目参数!$J$29,"")</f>
        <v/>
      </c>
      <c r="M1358" s="42"/>
      <c r="N1358" s="42"/>
      <c r="O1358" s="61"/>
      <c r="P1358" s="64"/>
      <c r="X1358" s="102" t="b">
        <f t="shared" si="21"/>
        <v>0</v>
      </c>
    </row>
    <row r="1359" spans="1:24">
      <c r="A1359" s="8"/>
      <c r="B1359" s="8"/>
      <c r="C1359" s="8"/>
      <c r="D1359" s="54"/>
      <c r="E1359" s="8"/>
      <c r="F1359" s="8"/>
      <c r="G1359" s="8"/>
      <c r="H1359" s="8"/>
      <c r="I1359" s="120"/>
      <c r="J1359" s="42"/>
      <c r="K1359" s="124" t="str">
        <f>IF(AND($I1359&gt;0,$J1359&lt;&gt;"",$J1359&gt;40000),WORKDAY.INTL($J1359,INT(($I1359+项目参数!$J$29-1)/项目参数!$J$29)-1,1,项目参数!$B$2:$B$200),"")</f>
        <v/>
      </c>
      <c r="L1359" s="125" t="str">
        <f>IF(AND($M1359&lt;&gt;"",$M1359&gt;40000,$N1359&lt;&gt;"",$N1359&gt;40000),(1+NETWORKDAYS.INTL($M1359,$N1359,1,项目参数!$B$2:$B$200))*项目参数!$J$29,"")</f>
        <v/>
      </c>
      <c r="M1359" s="42"/>
      <c r="N1359" s="42"/>
      <c r="O1359" s="61"/>
      <c r="P1359" s="64"/>
      <c r="X1359" s="102" t="b">
        <f t="shared" si="21"/>
        <v>0</v>
      </c>
    </row>
    <row r="1360" spans="1:24">
      <c r="A1360" s="8"/>
      <c r="B1360" s="8"/>
      <c r="C1360" s="8"/>
      <c r="D1360" s="54"/>
      <c r="E1360" s="8"/>
      <c r="F1360" s="8"/>
      <c r="G1360" s="8"/>
      <c r="H1360" s="8"/>
      <c r="I1360" s="120"/>
      <c r="J1360" s="42"/>
      <c r="K1360" s="124" t="str">
        <f>IF(AND($I1360&gt;0,$J1360&lt;&gt;"",$J1360&gt;40000),WORKDAY.INTL($J1360,INT(($I1360+项目参数!$J$29-1)/项目参数!$J$29)-1,1,项目参数!$B$2:$B$200),"")</f>
        <v/>
      </c>
      <c r="L1360" s="125" t="str">
        <f>IF(AND($M1360&lt;&gt;"",$M1360&gt;40000,$N1360&lt;&gt;"",$N1360&gt;40000),(1+NETWORKDAYS.INTL($M1360,$N1360,1,项目参数!$B$2:$B$200))*项目参数!$J$29,"")</f>
        <v/>
      </c>
      <c r="M1360" s="42"/>
      <c r="N1360" s="42"/>
      <c r="O1360" s="61"/>
      <c r="P1360" s="64"/>
      <c r="X1360" s="102" t="b">
        <f t="shared" si="21"/>
        <v>0</v>
      </c>
    </row>
    <row r="1361" spans="1:24">
      <c r="A1361" s="8"/>
      <c r="B1361" s="8"/>
      <c r="C1361" s="8"/>
      <c r="D1361" s="54"/>
      <c r="E1361" s="8"/>
      <c r="F1361" s="8"/>
      <c r="G1361" s="8"/>
      <c r="H1361" s="8"/>
      <c r="I1361" s="120"/>
      <c r="J1361" s="42"/>
      <c r="K1361" s="124" t="str">
        <f>IF(AND($I1361&gt;0,$J1361&lt;&gt;"",$J1361&gt;40000),WORKDAY.INTL($J1361,INT(($I1361+项目参数!$J$29-1)/项目参数!$J$29)-1,1,项目参数!$B$2:$B$200),"")</f>
        <v/>
      </c>
      <c r="L1361" s="125" t="str">
        <f>IF(AND($M1361&lt;&gt;"",$M1361&gt;40000,$N1361&lt;&gt;"",$N1361&gt;40000),(1+NETWORKDAYS.INTL($M1361,$N1361,1,项目参数!$B$2:$B$200))*项目参数!$J$29,"")</f>
        <v/>
      </c>
      <c r="M1361" s="42"/>
      <c r="N1361" s="42"/>
      <c r="O1361" s="61"/>
      <c r="P1361" s="64"/>
      <c r="X1361" s="102" t="b">
        <f t="shared" si="21"/>
        <v>0</v>
      </c>
    </row>
    <row r="1362" spans="1:24">
      <c r="A1362" s="8"/>
      <c r="B1362" s="8"/>
      <c r="C1362" s="8"/>
      <c r="D1362" s="54"/>
      <c r="E1362" s="8"/>
      <c r="F1362" s="8"/>
      <c r="G1362" s="8"/>
      <c r="H1362" s="8"/>
      <c r="I1362" s="120"/>
      <c r="J1362" s="42"/>
      <c r="K1362" s="124" t="str">
        <f>IF(AND($I1362&gt;0,$J1362&lt;&gt;"",$J1362&gt;40000),WORKDAY.INTL($J1362,INT(($I1362+项目参数!$J$29-1)/项目参数!$J$29)-1,1,项目参数!$B$2:$B$200),"")</f>
        <v/>
      </c>
      <c r="L1362" s="125" t="str">
        <f>IF(AND($M1362&lt;&gt;"",$M1362&gt;40000,$N1362&lt;&gt;"",$N1362&gt;40000),(1+NETWORKDAYS.INTL($M1362,$N1362,1,项目参数!$B$2:$B$200))*项目参数!$J$29,"")</f>
        <v/>
      </c>
      <c r="M1362" s="42"/>
      <c r="N1362" s="42"/>
      <c r="O1362" s="61"/>
      <c r="P1362" s="64"/>
      <c r="X1362" s="102" t="b">
        <f t="shared" si="21"/>
        <v>0</v>
      </c>
    </row>
    <row r="1363" spans="1:24">
      <c r="A1363" s="8"/>
      <c r="B1363" s="8"/>
      <c r="C1363" s="8"/>
      <c r="D1363" s="54"/>
      <c r="E1363" s="8"/>
      <c r="F1363" s="8"/>
      <c r="G1363" s="8"/>
      <c r="H1363" s="8"/>
      <c r="I1363" s="120"/>
      <c r="J1363" s="42"/>
      <c r="K1363" s="124" t="str">
        <f>IF(AND($I1363&gt;0,$J1363&lt;&gt;"",$J1363&gt;40000),WORKDAY.INTL($J1363,INT(($I1363+项目参数!$J$29-1)/项目参数!$J$29)-1,1,项目参数!$B$2:$B$200),"")</f>
        <v/>
      </c>
      <c r="L1363" s="125" t="str">
        <f>IF(AND($M1363&lt;&gt;"",$M1363&gt;40000,$N1363&lt;&gt;"",$N1363&gt;40000),(1+NETWORKDAYS.INTL($M1363,$N1363,1,项目参数!$B$2:$B$200))*项目参数!$J$29,"")</f>
        <v/>
      </c>
      <c r="M1363" s="42"/>
      <c r="N1363" s="42"/>
      <c r="O1363" s="61"/>
      <c r="P1363" s="64"/>
      <c r="X1363" s="102" t="b">
        <f t="shared" si="21"/>
        <v>0</v>
      </c>
    </row>
    <row r="1364" spans="1:24">
      <c r="A1364" s="8"/>
      <c r="B1364" s="8"/>
      <c r="C1364" s="8"/>
      <c r="D1364" s="54"/>
      <c r="E1364" s="8"/>
      <c r="F1364" s="8"/>
      <c r="G1364" s="8"/>
      <c r="H1364" s="8"/>
      <c r="I1364" s="120"/>
      <c r="J1364" s="42"/>
      <c r="K1364" s="124" t="str">
        <f>IF(AND($I1364&gt;0,$J1364&lt;&gt;"",$J1364&gt;40000),WORKDAY.INTL($J1364,INT(($I1364+项目参数!$J$29-1)/项目参数!$J$29)-1,1,项目参数!$B$2:$B$200),"")</f>
        <v/>
      </c>
      <c r="L1364" s="125" t="str">
        <f>IF(AND($M1364&lt;&gt;"",$M1364&gt;40000,$N1364&lt;&gt;"",$N1364&gt;40000),(1+NETWORKDAYS.INTL($M1364,$N1364,1,项目参数!$B$2:$B$200))*项目参数!$J$29,"")</f>
        <v/>
      </c>
      <c r="M1364" s="42"/>
      <c r="N1364" s="42"/>
      <c r="O1364" s="61"/>
      <c r="P1364" s="64"/>
      <c r="X1364" s="102" t="b">
        <f t="shared" si="21"/>
        <v>0</v>
      </c>
    </row>
    <row r="1365" spans="1:24">
      <c r="A1365" s="8"/>
      <c r="B1365" s="8"/>
      <c r="C1365" s="8"/>
      <c r="D1365" s="54"/>
      <c r="E1365" s="8"/>
      <c r="F1365" s="8"/>
      <c r="G1365" s="8"/>
      <c r="H1365" s="8"/>
      <c r="I1365" s="120"/>
      <c r="J1365" s="42"/>
      <c r="K1365" s="124" t="str">
        <f>IF(AND($I1365&gt;0,$J1365&lt;&gt;"",$J1365&gt;40000),WORKDAY.INTL($J1365,INT(($I1365+项目参数!$J$29-1)/项目参数!$J$29)-1,1,项目参数!$B$2:$B$200),"")</f>
        <v/>
      </c>
      <c r="L1365" s="125" t="str">
        <f>IF(AND($M1365&lt;&gt;"",$M1365&gt;40000,$N1365&lt;&gt;"",$N1365&gt;40000),(1+NETWORKDAYS.INTL($M1365,$N1365,1,项目参数!$B$2:$B$200))*项目参数!$J$29,"")</f>
        <v/>
      </c>
      <c r="M1365" s="42"/>
      <c r="N1365" s="42"/>
      <c r="O1365" s="61"/>
      <c r="P1365" s="64"/>
      <c r="X1365" s="102" t="b">
        <f t="shared" si="21"/>
        <v>0</v>
      </c>
    </row>
    <row r="1366" spans="1:24">
      <c r="A1366" s="8"/>
      <c r="B1366" s="8"/>
      <c r="C1366" s="8"/>
      <c r="D1366" s="54"/>
      <c r="E1366" s="8"/>
      <c r="F1366" s="8"/>
      <c r="G1366" s="8"/>
      <c r="H1366" s="8"/>
      <c r="I1366" s="120"/>
      <c r="J1366" s="42"/>
      <c r="K1366" s="124" t="str">
        <f>IF(AND($I1366&gt;0,$J1366&lt;&gt;"",$J1366&gt;40000),WORKDAY.INTL($J1366,INT(($I1366+项目参数!$J$29-1)/项目参数!$J$29)-1,1,项目参数!$B$2:$B$200),"")</f>
        <v/>
      </c>
      <c r="L1366" s="125" t="str">
        <f>IF(AND($M1366&lt;&gt;"",$M1366&gt;40000,$N1366&lt;&gt;"",$N1366&gt;40000),(1+NETWORKDAYS.INTL($M1366,$N1366,1,项目参数!$B$2:$B$200))*项目参数!$J$29,"")</f>
        <v/>
      </c>
      <c r="M1366" s="42"/>
      <c r="N1366" s="42"/>
      <c r="O1366" s="61"/>
      <c r="P1366" s="64"/>
      <c r="X1366" s="102" t="b">
        <f t="shared" si="21"/>
        <v>0</v>
      </c>
    </row>
    <row r="1367" spans="1:24">
      <c r="A1367" s="8"/>
      <c r="B1367" s="8"/>
      <c r="C1367" s="8"/>
      <c r="D1367" s="54"/>
      <c r="E1367" s="8"/>
      <c r="F1367" s="8"/>
      <c r="G1367" s="8"/>
      <c r="H1367" s="8"/>
      <c r="I1367" s="120"/>
      <c r="J1367" s="42"/>
      <c r="K1367" s="124" t="str">
        <f>IF(AND($I1367&gt;0,$J1367&lt;&gt;"",$J1367&gt;40000),WORKDAY.INTL($J1367,INT(($I1367+项目参数!$J$29-1)/项目参数!$J$29)-1,1,项目参数!$B$2:$B$200),"")</f>
        <v/>
      </c>
      <c r="L1367" s="125" t="str">
        <f>IF(AND($M1367&lt;&gt;"",$M1367&gt;40000,$N1367&lt;&gt;"",$N1367&gt;40000),(1+NETWORKDAYS.INTL($M1367,$N1367,1,项目参数!$B$2:$B$200))*项目参数!$J$29,"")</f>
        <v/>
      </c>
      <c r="M1367" s="42"/>
      <c r="N1367" s="42"/>
      <c r="O1367" s="61"/>
      <c r="P1367" s="64"/>
      <c r="X1367" s="102" t="b">
        <f t="shared" si="21"/>
        <v>0</v>
      </c>
    </row>
    <row r="1368" spans="1:24">
      <c r="A1368" s="8"/>
      <c r="B1368" s="8"/>
      <c r="C1368" s="8"/>
      <c r="D1368" s="54"/>
      <c r="E1368" s="8"/>
      <c r="F1368" s="8"/>
      <c r="G1368" s="8"/>
      <c r="H1368" s="8"/>
      <c r="I1368" s="120"/>
      <c r="J1368" s="42"/>
      <c r="K1368" s="124" t="str">
        <f>IF(AND($I1368&gt;0,$J1368&lt;&gt;"",$J1368&gt;40000),WORKDAY.INTL($J1368,INT(($I1368+项目参数!$J$29-1)/项目参数!$J$29)-1,1,项目参数!$B$2:$B$200),"")</f>
        <v/>
      </c>
      <c r="L1368" s="125" t="str">
        <f>IF(AND($M1368&lt;&gt;"",$M1368&gt;40000,$N1368&lt;&gt;"",$N1368&gt;40000),(1+NETWORKDAYS.INTL($M1368,$N1368,1,项目参数!$B$2:$B$200))*项目参数!$J$29,"")</f>
        <v/>
      </c>
      <c r="M1368" s="42"/>
      <c r="N1368" s="42"/>
      <c r="O1368" s="61"/>
      <c r="P1368" s="64"/>
      <c r="X1368" s="102" t="b">
        <f t="shared" si="21"/>
        <v>0</v>
      </c>
    </row>
    <row r="1369" spans="1:24">
      <c r="A1369" s="8"/>
      <c r="B1369" s="8"/>
      <c r="C1369" s="8"/>
      <c r="D1369" s="54"/>
      <c r="E1369" s="8"/>
      <c r="F1369" s="8"/>
      <c r="G1369" s="8"/>
      <c r="H1369" s="8"/>
      <c r="I1369" s="120"/>
      <c r="J1369" s="42"/>
      <c r="K1369" s="124" t="str">
        <f>IF(AND($I1369&gt;0,$J1369&lt;&gt;"",$J1369&gt;40000),WORKDAY.INTL($J1369,INT(($I1369+项目参数!$J$29-1)/项目参数!$J$29)-1,1,项目参数!$B$2:$B$200),"")</f>
        <v/>
      </c>
      <c r="L1369" s="125" t="str">
        <f>IF(AND($M1369&lt;&gt;"",$M1369&gt;40000,$N1369&lt;&gt;"",$N1369&gt;40000),(1+NETWORKDAYS.INTL($M1369,$N1369,1,项目参数!$B$2:$B$200))*项目参数!$J$29,"")</f>
        <v/>
      </c>
      <c r="M1369" s="42"/>
      <c r="N1369" s="42"/>
      <c r="O1369" s="61"/>
      <c r="P1369" s="64"/>
      <c r="X1369" s="102" t="b">
        <f t="shared" si="21"/>
        <v>0</v>
      </c>
    </row>
    <row r="1370" spans="1:24">
      <c r="A1370" s="8"/>
      <c r="B1370" s="8"/>
      <c r="C1370" s="8"/>
      <c r="D1370" s="54"/>
      <c r="E1370" s="8"/>
      <c r="F1370" s="8"/>
      <c r="G1370" s="8"/>
      <c r="H1370" s="8"/>
      <c r="I1370" s="120"/>
      <c r="J1370" s="42"/>
      <c r="K1370" s="124" t="str">
        <f>IF(AND($I1370&gt;0,$J1370&lt;&gt;"",$J1370&gt;40000),WORKDAY.INTL($J1370,INT(($I1370+项目参数!$J$29-1)/项目参数!$J$29)-1,1,项目参数!$B$2:$B$200),"")</f>
        <v/>
      </c>
      <c r="L1370" s="125" t="str">
        <f>IF(AND($M1370&lt;&gt;"",$M1370&gt;40000,$N1370&lt;&gt;"",$N1370&gt;40000),(1+NETWORKDAYS.INTL($M1370,$N1370,1,项目参数!$B$2:$B$200))*项目参数!$J$29,"")</f>
        <v/>
      </c>
      <c r="M1370" s="42"/>
      <c r="N1370" s="42"/>
      <c r="O1370" s="61"/>
      <c r="P1370" s="64"/>
      <c r="X1370" s="102" t="b">
        <f t="shared" si="21"/>
        <v>0</v>
      </c>
    </row>
    <row r="1371" spans="1:24">
      <c r="A1371" s="8"/>
      <c r="B1371" s="8"/>
      <c r="C1371" s="8"/>
      <c r="D1371" s="54"/>
      <c r="E1371" s="8"/>
      <c r="F1371" s="8"/>
      <c r="G1371" s="8"/>
      <c r="H1371" s="8"/>
      <c r="I1371" s="120"/>
      <c r="J1371" s="42"/>
      <c r="K1371" s="124" t="str">
        <f>IF(AND($I1371&gt;0,$J1371&lt;&gt;"",$J1371&gt;40000),WORKDAY.INTL($J1371,INT(($I1371+项目参数!$J$29-1)/项目参数!$J$29)-1,1,项目参数!$B$2:$B$200),"")</f>
        <v/>
      </c>
      <c r="L1371" s="125" t="str">
        <f>IF(AND($M1371&lt;&gt;"",$M1371&gt;40000,$N1371&lt;&gt;"",$N1371&gt;40000),(1+NETWORKDAYS.INTL($M1371,$N1371,1,项目参数!$B$2:$B$200))*项目参数!$J$29,"")</f>
        <v/>
      </c>
      <c r="M1371" s="42"/>
      <c r="N1371" s="42"/>
      <c r="O1371" s="61"/>
      <c r="P1371" s="64"/>
      <c r="X1371" s="102" t="b">
        <f t="shared" si="21"/>
        <v>0</v>
      </c>
    </row>
    <row r="1372" spans="1:24">
      <c r="A1372" s="8"/>
      <c r="B1372" s="8"/>
      <c r="C1372" s="8"/>
      <c r="D1372" s="54"/>
      <c r="E1372" s="8"/>
      <c r="F1372" s="8"/>
      <c r="G1372" s="8"/>
      <c r="H1372" s="8"/>
      <c r="I1372" s="120"/>
      <c r="J1372" s="42"/>
      <c r="K1372" s="124" t="str">
        <f>IF(AND($I1372&gt;0,$J1372&lt;&gt;"",$J1372&gt;40000),WORKDAY.INTL($J1372,INT(($I1372+项目参数!$J$29-1)/项目参数!$J$29)-1,1,项目参数!$B$2:$B$200),"")</f>
        <v/>
      </c>
      <c r="L1372" s="125" t="str">
        <f>IF(AND($M1372&lt;&gt;"",$M1372&gt;40000,$N1372&lt;&gt;"",$N1372&gt;40000),(1+NETWORKDAYS.INTL($M1372,$N1372,1,项目参数!$B$2:$B$200))*项目参数!$J$29,"")</f>
        <v/>
      </c>
      <c r="M1372" s="42"/>
      <c r="N1372" s="42"/>
      <c r="O1372" s="61"/>
      <c r="P1372" s="64"/>
      <c r="X1372" s="102" t="b">
        <f t="shared" si="21"/>
        <v>0</v>
      </c>
    </row>
    <row r="1373" spans="1:24">
      <c r="A1373" s="8"/>
      <c r="B1373" s="8"/>
      <c r="C1373" s="8"/>
      <c r="D1373" s="54"/>
      <c r="E1373" s="8"/>
      <c r="F1373" s="8"/>
      <c r="G1373" s="8"/>
      <c r="H1373" s="8"/>
      <c r="I1373" s="120"/>
      <c r="J1373" s="42"/>
      <c r="K1373" s="124" t="str">
        <f>IF(AND($I1373&gt;0,$J1373&lt;&gt;"",$J1373&gt;40000),WORKDAY.INTL($J1373,INT(($I1373+项目参数!$J$29-1)/项目参数!$J$29)-1,1,项目参数!$B$2:$B$200),"")</f>
        <v/>
      </c>
      <c r="L1373" s="125" t="str">
        <f>IF(AND($M1373&lt;&gt;"",$M1373&gt;40000,$N1373&lt;&gt;"",$N1373&gt;40000),(1+NETWORKDAYS.INTL($M1373,$N1373,1,项目参数!$B$2:$B$200))*项目参数!$J$29,"")</f>
        <v/>
      </c>
      <c r="M1373" s="42"/>
      <c r="N1373" s="42"/>
      <c r="O1373" s="61"/>
      <c r="P1373" s="64"/>
      <c r="X1373" s="102" t="b">
        <f t="shared" si="21"/>
        <v>0</v>
      </c>
    </row>
    <row r="1374" spans="1:24">
      <c r="A1374" s="8"/>
      <c r="B1374" s="8"/>
      <c r="C1374" s="8"/>
      <c r="D1374" s="54"/>
      <c r="E1374" s="8"/>
      <c r="F1374" s="8"/>
      <c r="G1374" s="8"/>
      <c r="H1374" s="8"/>
      <c r="I1374" s="120"/>
      <c r="J1374" s="42"/>
      <c r="K1374" s="124" t="str">
        <f>IF(AND($I1374&gt;0,$J1374&lt;&gt;"",$J1374&gt;40000),WORKDAY.INTL($J1374,INT(($I1374+项目参数!$J$29-1)/项目参数!$J$29)-1,1,项目参数!$B$2:$B$200),"")</f>
        <v/>
      </c>
      <c r="L1374" s="125" t="str">
        <f>IF(AND($M1374&lt;&gt;"",$M1374&gt;40000,$N1374&lt;&gt;"",$N1374&gt;40000),(1+NETWORKDAYS.INTL($M1374,$N1374,1,项目参数!$B$2:$B$200))*项目参数!$J$29,"")</f>
        <v/>
      </c>
      <c r="M1374" s="42"/>
      <c r="N1374" s="42"/>
      <c r="O1374" s="61"/>
      <c r="P1374" s="64"/>
      <c r="X1374" s="102" t="b">
        <f t="shared" si="21"/>
        <v>0</v>
      </c>
    </row>
    <row r="1375" spans="1:24">
      <c r="A1375" s="8"/>
      <c r="B1375" s="8"/>
      <c r="C1375" s="8"/>
      <c r="D1375" s="54"/>
      <c r="E1375" s="8"/>
      <c r="F1375" s="8"/>
      <c r="G1375" s="8"/>
      <c r="H1375" s="8"/>
      <c r="I1375" s="120"/>
      <c r="J1375" s="42"/>
      <c r="K1375" s="124" t="str">
        <f>IF(AND($I1375&gt;0,$J1375&lt;&gt;"",$J1375&gt;40000),WORKDAY.INTL($J1375,INT(($I1375+项目参数!$J$29-1)/项目参数!$J$29)-1,1,项目参数!$B$2:$B$200),"")</f>
        <v/>
      </c>
      <c r="L1375" s="125" t="str">
        <f>IF(AND($M1375&lt;&gt;"",$M1375&gt;40000,$N1375&lt;&gt;"",$N1375&gt;40000),(1+NETWORKDAYS.INTL($M1375,$N1375,1,项目参数!$B$2:$B$200))*项目参数!$J$29,"")</f>
        <v/>
      </c>
      <c r="M1375" s="42"/>
      <c r="N1375" s="42"/>
      <c r="O1375" s="61"/>
      <c r="P1375" s="64"/>
      <c r="X1375" s="102" t="b">
        <f t="shared" si="21"/>
        <v>0</v>
      </c>
    </row>
    <row r="1376" spans="1:24">
      <c r="A1376" s="8"/>
      <c r="B1376" s="8"/>
      <c r="C1376" s="8"/>
      <c r="D1376" s="54"/>
      <c r="E1376" s="8"/>
      <c r="F1376" s="8"/>
      <c r="G1376" s="8"/>
      <c r="H1376" s="8"/>
      <c r="I1376" s="120"/>
      <c r="J1376" s="42"/>
      <c r="K1376" s="124" t="str">
        <f>IF(AND($I1376&gt;0,$J1376&lt;&gt;"",$J1376&gt;40000),WORKDAY.INTL($J1376,INT(($I1376+项目参数!$J$29-1)/项目参数!$J$29)-1,1,项目参数!$B$2:$B$200),"")</f>
        <v/>
      </c>
      <c r="L1376" s="125" t="str">
        <f>IF(AND($M1376&lt;&gt;"",$M1376&gt;40000,$N1376&lt;&gt;"",$N1376&gt;40000),(1+NETWORKDAYS.INTL($M1376,$N1376,1,项目参数!$B$2:$B$200))*项目参数!$J$29,"")</f>
        <v/>
      </c>
      <c r="M1376" s="42"/>
      <c r="N1376" s="42"/>
      <c r="O1376" s="61"/>
      <c r="P1376" s="64"/>
      <c r="X1376" s="102" t="b">
        <f t="shared" si="21"/>
        <v>0</v>
      </c>
    </row>
    <row r="1377" spans="1:24">
      <c r="A1377" s="8"/>
      <c r="B1377" s="8"/>
      <c r="C1377" s="8"/>
      <c r="D1377" s="54"/>
      <c r="E1377" s="8"/>
      <c r="F1377" s="8"/>
      <c r="G1377" s="8"/>
      <c r="H1377" s="8"/>
      <c r="I1377" s="120"/>
      <c r="J1377" s="42"/>
      <c r="K1377" s="124" t="str">
        <f>IF(AND($I1377&gt;0,$J1377&lt;&gt;"",$J1377&gt;40000),WORKDAY.INTL($J1377,INT(($I1377+项目参数!$J$29-1)/项目参数!$J$29)-1,1,项目参数!$B$2:$B$200),"")</f>
        <v/>
      </c>
      <c r="L1377" s="125" t="str">
        <f>IF(AND($M1377&lt;&gt;"",$M1377&gt;40000,$N1377&lt;&gt;"",$N1377&gt;40000),(1+NETWORKDAYS.INTL($M1377,$N1377,1,项目参数!$B$2:$B$200))*项目参数!$J$29,"")</f>
        <v/>
      </c>
      <c r="M1377" s="42"/>
      <c r="N1377" s="42"/>
      <c r="O1377" s="61"/>
      <c r="P1377" s="64"/>
      <c r="X1377" s="102" t="b">
        <f t="shared" si="21"/>
        <v>0</v>
      </c>
    </row>
    <row r="1378" spans="1:24">
      <c r="A1378" s="8"/>
      <c r="B1378" s="8"/>
      <c r="C1378" s="8"/>
      <c r="D1378" s="54"/>
      <c r="E1378" s="8"/>
      <c r="F1378" s="8"/>
      <c r="G1378" s="8"/>
      <c r="H1378" s="8"/>
      <c r="I1378" s="120"/>
      <c r="J1378" s="42"/>
      <c r="K1378" s="124" t="str">
        <f>IF(AND($I1378&gt;0,$J1378&lt;&gt;"",$J1378&gt;40000),WORKDAY.INTL($J1378,INT(($I1378+项目参数!$J$29-1)/项目参数!$J$29)-1,1,项目参数!$B$2:$B$200),"")</f>
        <v/>
      </c>
      <c r="L1378" s="125" t="str">
        <f>IF(AND($M1378&lt;&gt;"",$M1378&gt;40000,$N1378&lt;&gt;"",$N1378&gt;40000),(1+NETWORKDAYS.INTL($M1378,$N1378,1,项目参数!$B$2:$B$200))*项目参数!$J$29,"")</f>
        <v/>
      </c>
      <c r="M1378" s="42"/>
      <c r="N1378" s="42"/>
      <c r="O1378" s="61"/>
      <c r="P1378" s="64"/>
      <c r="X1378" s="102" t="b">
        <f t="shared" si="21"/>
        <v>0</v>
      </c>
    </row>
    <row r="1379" spans="1:24">
      <c r="A1379" s="8"/>
      <c r="B1379" s="8"/>
      <c r="C1379" s="8"/>
      <c r="D1379" s="54"/>
      <c r="E1379" s="8"/>
      <c r="F1379" s="8"/>
      <c r="G1379" s="8"/>
      <c r="H1379" s="8"/>
      <c r="I1379" s="120"/>
      <c r="J1379" s="42"/>
      <c r="K1379" s="124" t="str">
        <f>IF(AND($I1379&gt;0,$J1379&lt;&gt;"",$J1379&gt;40000),WORKDAY.INTL($J1379,INT(($I1379+项目参数!$J$29-1)/项目参数!$J$29)-1,1,项目参数!$B$2:$B$200),"")</f>
        <v/>
      </c>
      <c r="L1379" s="125" t="str">
        <f>IF(AND($M1379&lt;&gt;"",$M1379&gt;40000,$N1379&lt;&gt;"",$N1379&gt;40000),(1+NETWORKDAYS.INTL($M1379,$N1379,1,项目参数!$B$2:$B$200))*项目参数!$J$29,"")</f>
        <v/>
      </c>
      <c r="M1379" s="42"/>
      <c r="N1379" s="42"/>
      <c r="O1379" s="61"/>
      <c r="P1379" s="64"/>
      <c r="X1379" s="102" t="b">
        <f t="shared" si="21"/>
        <v>0</v>
      </c>
    </row>
    <row r="1380" spans="1:24">
      <c r="A1380" s="8"/>
      <c r="B1380" s="8"/>
      <c r="C1380" s="8"/>
      <c r="D1380" s="54"/>
      <c r="E1380" s="8"/>
      <c r="F1380" s="8"/>
      <c r="G1380" s="8"/>
      <c r="H1380" s="8"/>
      <c r="I1380" s="120"/>
      <c r="J1380" s="42"/>
      <c r="K1380" s="124" t="str">
        <f>IF(AND($I1380&gt;0,$J1380&lt;&gt;"",$J1380&gt;40000),WORKDAY.INTL($J1380,INT(($I1380+项目参数!$J$29-1)/项目参数!$J$29)-1,1,项目参数!$B$2:$B$200),"")</f>
        <v/>
      </c>
      <c r="L1380" s="125" t="str">
        <f>IF(AND($M1380&lt;&gt;"",$M1380&gt;40000,$N1380&lt;&gt;"",$N1380&gt;40000),(1+NETWORKDAYS.INTL($M1380,$N1380,1,项目参数!$B$2:$B$200))*项目参数!$J$29,"")</f>
        <v/>
      </c>
      <c r="M1380" s="42"/>
      <c r="N1380" s="42"/>
      <c r="O1380" s="61"/>
      <c r="P1380" s="64"/>
      <c r="X1380" s="102" t="b">
        <f t="shared" si="21"/>
        <v>0</v>
      </c>
    </row>
    <row r="1381" spans="1:24">
      <c r="A1381" s="8"/>
      <c r="B1381" s="8"/>
      <c r="C1381" s="8"/>
      <c r="D1381" s="54"/>
      <c r="E1381" s="8"/>
      <c r="F1381" s="8"/>
      <c r="G1381" s="8"/>
      <c r="H1381" s="8"/>
      <c r="I1381" s="120"/>
      <c r="J1381" s="42"/>
      <c r="K1381" s="124" t="str">
        <f>IF(AND($I1381&gt;0,$J1381&lt;&gt;"",$J1381&gt;40000),WORKDAY.INTL($J1381,INT(($I1381+项目参数!$J$29-1)/项目参数!$J$29)-1,1,项目参数!$B$2:$B$200),"")</f>
        <v/>
      </c>
      <c r="L1381" s="125" t="str">
        <f>IF(AND($M1381&lt;&gt;"",$M1381&gt;40000,$N1381&lt;&gt;"",$N1381&gt;40000),(1+NETWORKDAYS.INTL($M1381,$N1381,1,项目参数!$B$2:$B$200))*项目参数!$J$29,"")</f>
        <v/>
      </c>
      <c r="M1381" s="42"/>
      <c r="N1381" s="42"/>
      <c r="O1381" s="61"/>
      <c r="P1381" s="64"/>
      <c r="X1381" s="102" t="b">
        <f t="shared" si="21"/>
        <v>0</v>
      </c>
    </row>
    <row r="1382" spans="1:24">
      <c r="A1382" s="8"/>
      <c r="B1382" s="8"/>
      <c r="C1382" s="8"/>
      <c r="D1382" s="54"/>
      <c r="E1382" s="8"/>
      <c r="F1382" s="8"/>
      <c r="G1382" s="8"/>
      <c r="H1382" s="8"/>
      <c r="I1382" s="120"/>
      <c r="J1382" s="42"/>
      <c r="K1382" s="124" t="str">
        <f>IF(AND($I1382&gt;0,$J1382&lt;&gt;"",$J1382&gt;40000),WORKDAY.INTL($J1382,INT(($I1382+项目参数!$J$29-1)/项目参数!$J$29)-1,1,项目参数!$B$2:$B$200),"")</f>
        <v/>
      </c>
      <c r="L1382" s="125" t="str">
        <f>IF(AND($M1382&lt;&gt;"",$M1382&gt;40000,$N1382&lt;&gt;"",$N1382&gt;40000),(1+NETWORKDAYS.INTL($M1382,$N1382,1,项目参数!$B$2:$B$200))*项目参数!$J$29,"")</f>
        <v/>
      </c>
      <c r="M1382" s="42"/>
      <c r="N1382" s="42"/>
      <c r="O1382" s="61"/>
      <c r="P1382" s="64"/>
      <c r="X1382" s="102" t="b">
        <f t="shared" si="21"/>
        <v>0</v>
      </c>
    </row>
    <row r="1383" spans="1:24">
      <c r="A1383" s="8"/>
      <c r="B1383" s="8"/>
      <c r="C1383" s="8"/>
      <c r="D1383" s="54"/>
      <c r="E1383" s="8"/>
      <c r="F1383" s="8"/>
      <c r="G1383" s="8"/>
      <c r="H1383" s="8"/>
      <c r="I1383" s="120"/>
      <c r="J1383" s="42"/>
      <c r="K1383" s="124" t="str">
        <f>IF(AND($I1383&gt;0,$J1383&lt;&gt;"",$J1383&gt;40000),WORKDAY.INTL($J1383,INT(($I1383+项目参数!$J$29-1)/项目参数!$J$29)-1,1,项目参数!$B$2:$B$200),"")</f>
        <v/>
      </c>
      <c r="L1383" s="125" t="str">
        <f>IF(AND($M1383&lt;&gt;"",$M1383&gt;40000,$N1383&lt;&gt;"",$N1383&gt;40000),(1+NETWORKDAYS.INTL($M1383,$N1383,1,项目参数!$B$2:$B$200))*项目参数!$J$29,"")</f>
        <v/>
      </c>
      <c r="M1383" s="42"/>
      <c r="N1383" s="42"/>
      <c r="O1383" s="61"/>
      <c r="P1383" s="64"/>
      <c r="X1383" s="102" t="b">
        <f t="shared" si="21"/>
        <v>0</v>
      </c>
    </row>
    <row r="1384" spans="1:24">
      <c r="A1384" s="8"/>
      <c r="B1384" s="8"/>
      <c r="C1384" s="8"/>
      <c r="D1384" s="54"/>
      <c r="E1384" s="8"/>
      <c r="F1384" s="8"/>
      <c r="G1384" s="8"/>
      <c r="H1384" s="8"/>
      <c r="I1384" s="120"/>
      <c r="J1384" s="42"/>
      <c r="K1384" s="124" t="str">
        <f>IF(AND($I1384&gt;0,$J1384&lt;&gt;"",$J1384&gt;40000),WORKDAY.INTL($J1384,INT(($I1384+项目参数!$J$29-1)/项目参数!$J$29)-1,1,项目参数!$B$2:$B$200),"")</f>
        <v/>
      </c>
      <c r="L1384" s="125" t="str">
        <f>IF(AND($M1384&lt;&gt;"",$M1384&gt;40000,$N1384&lt;&gt;"",$N1384&gt;40000),(1+NETWORKDAYS.INTL($M1384,$N1384,1,项目参数!$B$2:$B$200))*项目参数!$J$29,"")</f>
        <v/>
      </c>
      <c r="M1384" s="42"/>
      <c r="N1384" s="42"/>
      <c r="O1384" s="61"/>
      <c r="P1384" s="64"/>
      <c r="X1384" s="102" t="b">
        <f t="shared" si="21"/>
        <v>0</v>
      </c>
    </row>
    <row r="1385" spans="1:24">
      <c r="A1385" s="8"/>
      <c r="B1385" s="8"/>
      <c r="C1385" s="8"/>
      <c r="D1385" s="54"/>
      <c r="E1385" s="8"/>
      <c r="F1385" s="8"/>
      <c r="G1385" s="8"/>
      <c r="H1385" s="8"/>
      <c r="I1385" s="120"/>
      <c r="J1385" s="42"/>
      <c r="K1385" s="124" t="str">
        <f>IF(AND($I1385&gt;0,$J1385&lt;&gt;"",$J1385&gt;40000),WORKDAY.INTL($J1385,INT(($I1385+项目参数!$J$29-1)/项目参数!$J$29)-1,1,项目参数!$B$2:$B$200),"")</f>
        <v/>
      </c>
      <c r="L1385" s="125" t="str">
        <f>IF(AND($M1385&lt;&gt;"",$M1385&gt;40000,$N1385&lt;&gt;"",$N1385&gt;40000),(1+NETWORKDAYS.INTL($M1385,$N1385,1,项目参数!$B$2:$B$200))*项目参数!$J$29,"")</f>
        <v/>
      </c>
      <c r="M1385" s="42"/>
      <c r="N1385" s="42"/>
      <c r="O1385" s="61"/>
      <c r="P1385" s="64"/>
      <c r="X1385" s="102" t="b">
        <f t="shared" si="21"/>
        <v>0</v>
      </c>
    </row>
    <row r="1386" spans="1:24">
      <c r="A1386" s="8"/>
      <c r="B1386" s="8"/>
      <c r="C1386" s="8"/>
      <c r="D1386" s="54"/>
      <c r="E1386" s="8"/>
      <c r="F1386" s="8"/>
      <c r="G1386" s="8"/>
      <c r="H1386" s="8"/>
      <c r="I1386" s="120"/>
      <c r="J1386" s="42"/>
      <c r="K1386" s="124" t="str">
        <f>IF(AND($I1386&gt;0,$J1386&lt;&gt;"",$J1386&gt;40000),WORKDAY.INTL($J1386,INT(($I1386+项目参数!$J$29-1)/项目参数!$J$29)-1,1,项目参数!$B$2:$B$200),"")</f>
        <v/>
      </c>
      <c r="L1386" s="125" t="str">
        <f>IF(AND($M1386&lt;&gt;"",$M1386&gt;40000,$N1386&lt;&gt;"",$N1386&gt;40000),(1+NETWORKDAYS.INTL($M1386,$N1386,1,项目参数!$B$2:$B$200))*项目参数!$J$29,"")</f>
        <v/>
      </c>
      <c r="M1386" s="42"/>
      <c r="N1386" s="42"/>
      <c r="O1386" s="61"/>
      <c r="P1386" s="64"/>
      <c r="X1386" s="102" t="b">
        <f t="shared" si="21"/>
        <v>0</v>
      </c>
    </row>
    <row r="1387" spans="1:24">
      <c r="A1387" s="8"/>
      <c r="B1387" s="8"/>
      <c r="C1387" s="8"/>
      <c r="D1387" s="54"/>
      <c r="E1387" s="8"/>
      <c r="F1387" s="8"/>
      <c r="G1387" s="8"/>
      <c r="H1387" s="8"/>
      <c r="I1387" s="120"/>
      <c r="J1387" s="42"/>
      <c r="K1387" s="124" t="str">
        <f>IF(AND($I1387&gt;0,$J1387&lt;&gt;"",$J1387&gt;40000),WORKDAY.INTL($J1387,INT(($I1387+项目参数!$J$29-1)/项目参数!$J$29)-1,1,项目参数!$B$2:$B$200),"")</f>
        <v/>
      </c>
      <c r="L1387" s="125" t="str">
        <f>IF(AND($M1387&lt;&gt;"",$M1387&gt;40000,$N1387&lt;&gt;"",$N1387&gt;40000),(1+NETWORKDAYS.INTL($M1387,$N1387,1,项目参数!$B$2:$B$200))*项目参数!$J$29,"")</f>
        <v/>
      </c>
      <c r="M1387" s="42"/>
      <c r="N1387" s="42"/>
      <c r="O1387" s="61"/>
      <c r="P1387" s="64"/>
      <c r="X1387" s="102" t="b">
        <f t="shared" si="21"/>
        <v>0</v>
      </c>
    </row>
    <row r="1388" spans="1:24">
      <c r="A1388" s="8"/>
      <c r="B1388" s="8"/>
      <c r="C1388" s="8"/>
      <c r="D1388" s="54"/>
      <c r="E1388" s="8"/>
      <c r="F1388" s="8"/>
      <c r="G1388" s="8"/>
      <c r="H1388" s="8"/>
      <c r="I1388" s="120"/>
      <c r="J1388" s="42"/>
      <c r="K1388" s="124" t="str">
        <f>IF(AND($I1388&gt;0,$J1388&lt;&gt;"",$J1388&gt;40000),WORKDAY.INTL($J1388,INT(($I1388+项目参数!$J$29-1)/项目参数!$J$29)-1,1,项目参数!$B$2:$B$200),"")</f>
        <v/>
      </c>
      <c r="L1388" s="125" t="str">
        <f>IF(AND($M1388&lt;&gt;"",$M1388&gt;40000,$N1388&lt;&gt;"",$N1388&gt;40000),(1+NETWORKDAYS.INTL($M1388,$N1388,1,项目参数!$B$2:$B$200))*项目参数!$J$29,"")</f>
        <v/>
      </c>
      <c r="M1388" s="42"/>
      <c r="N1388" s="42"/>
      <c r="O1388" s="61"/>
      <c r="P1388" s="64"/>
      <c r="X1388" s="102" t="b">
        <f t="shared" si="21"/>
        <v>0</v>
      </c>
    </row>
    <row r="1389" spans="1:24">
      <c r="A1389" s="8"/>
      <c r="B1389" s="8"/>
      <c r="C1389" s="8"/>
      <c r="D1389" s="54"/>
      <c r="E1389" s="8"/>
      <c r="F1389" s="8"/>
      <c r="G1389" s="8"/>
      <c r="H1389" s="8"/>
      <c r="I1389" s="120"/>
      <c r="J1389" s="42"/>
      <c r="K1389" s="124" t="str">
        <f>IF(AND($I1389&gt;0,$J1389&lt;&gt;"",$J1389&gt;40000),WORKDAY.INTL($J1389,INT(($I1389+项目参数!$J$29-1)/项目参数!$J$29)-1,1,项目参数!$B$2:$B$200),"")</f>
        <v/>
      </c>
      <c r="L1389" s="125" t="str">
        <f>IF(AND($M1389&lt;&gt;"",$M1389&gt;40000,$N1389&lt;&gt;"",$N1389&gt;40000),(1+NETWORKDAYS.INTL($M1389,$N1389,1,项目参数!$B$2:$B$200))*项目参数!$J$29,"")</f>
        <v/>
      </c>
      <c r="M1389" s="42"/>
      <c r="N1389" s="42"/>
      <c r="O1389" s="61"/>
      <c r="P1389" s="64"/>
      <c r="X1389" s="102" t="b">
        <f t="shared" si="21"/>
        <v>0</v>
      </c>
    </row>
    <row r="1390" spans="1:24">
      <c r="A1390" s="8"/>
      <c r="B1390" s="8"/>
      <c r="C1390" s="8"/>
      <c r="D1390" s="54"/>
      <c r="E1390" s="8"/>
      <c r="F1390" s="8"/>
      <c r="G1390" s="8"/>
      <c r="H1390" s="8"/>
      <c r="I1390" s="120"/>
      <c r="J1390" s="42"/>
      <c r="K1390" s="124" t="str">
        <f>IF(AND($I1390&gt;0,$J1390&lt;&gt;"",$J1390&gt;40000),WORKDAY.INTL($J1390,INT(($I1390+项目参数!$J$29-1)/项目参数!$J$29)-1,1,项目参数!$B$2:$B$200),"")</f>
        <v/>
      </c>
      <c r="L1390" s="125" t="str">
        <f>IF(AND($M1390&lt;&gt;"",$M1390&gt;40000,$N1390&lt;&gt;"",$N1390&gt;40000),(1+NETWORKDAYS.INTL($M1390,$N1390,1,项目参数!$B$2:$B$200))*项目参数!$J$29,"")</f>
        <v/>
      </c>
      <c r="M1390" s="42"/>
      <c r="N1390" s="42"/>
      <c r="O1390" s="61"/>
      <c r="P1390" s="64"/>
      <c r="X1390" s="102" t="b">
        <f t="shared" si="21"/>
        <v>0</v>
      </c>
    </row>
    <row r="1391" spans="1:24">
      <c r="A1391" s="8"/>
      <c r="B1391" s="8"/>
      <c r="C1391" s="8"/>
      <c r="D1391" s="54"/>
      <c r="E1391" s="8"/>
      <c r="F1391" s="8"/>
      <c r="G1391" s="8"/>
      <c r="H1391" s="8"/>
      <c r="I1391" s="120"/>
      <c r="J1391" s="42"/>
      <c r="K1391" s="124" t="str">
        <f>IF(AND($I1391&gt;0,$J1391&lt;&gt;"",$J1391&gt;40000),WORKDAY.INTL($J1391,INT(($I1391+项目参数!$J$29-1)/项目参数!$J$29)-1,1,项目参数!$B$2:$B$200),"")</f>
        <v/>
      </c>
      <c r="L1391" s="125" t="str">
        <f>IF(AND($M1391&lt;&gt;"",$M1391&gt;40000,$N1391&lt;&gt;"",$N1391&gt;40000),(1+NETWORKDAYS.INTL($M1391,$N1391,1,项目参数!$B$2:$B$200))*项目参数!$J$29,"")</f>
        <v/>
      </c>
      <c r="M1391" s="42"/>
      <c r="N1391" s="42"/>
      <c r="O1391" s="61"/>
      <c r="P1391" s="64"/>
      <c r="X1391" s="102" t="b">
        <f t="shared" si="21"/>
        <v>0</v>
      </c>
    </row>
    <row r="1392" spans="1:24">
      <c r="A1392" s="8"/>
      <c r="B1392" s="8"/>
      <c r="C1392" s="8"/>
      <c r="D1392" s="54"/>
      <c r="E1392" s="8"/>
      <c r="F1392" s="8"/>
      <c r="G1392" s="8"/>
      <c r="H1392" s="8"/>
      <c r="I1392" s="120"/>
      <c r="J1392" s="42"/>
      <c r="K1392" s="124" t="str">
        <f>IF(AND($I1392&gt;0,$J1392&lt;&gt;"",$J1392&gt;40000),WORKDAY.INTL($J1392,INT(($I1392+项目参数!$J$29-1)/项目参数!$J$29)-1,1,项目参数!$B$2:$B$200),"")</f>
        <v/>
      </c>
      <c r="L1392" s="125" t="str">
        <f>IF(AND($M1392&lt;&gt;"",$M1392&gt;40000,$N1392&lt;&gt;"",$N1392&gt;40000),(1+NETWORKDAYS.INTL($M1392,$N1392,1,项目参数!$B$2:$B$200))*项目参数!$J$29,"")</f>
        <v/>
      </c>
      <c r="M1392" s="42"/>
      <c r="N1392" s="42"/>
      <c r="O1392" s="61"/>
      <c r="P1392" s="64"/>
      <c r="X1392" s="102" t="b">
        <f t="shared" si="21"/>
        <v>0</v>
      </c>
    </row>
    <row r="1393" spans="1:24">
      <c r="A1393" s="8"/>
      <c r="B1393" s="8"/>
      <c r="C1393" s="8"/>
      <c r="D1393" s="54"/>
      <c r="E1393" s="8"/>
      <c r="F1393" s="8"/>
      <c r="G1393" s="8"/>
      <c r="H1393" s="8"/>
      <c r="I1393" s="120"/>
      <c r="J1393" s="42"/>
      <c r="K1393" s="124" t="str">
        <f>IF(AND($I1393&gt;0,$J1393&lt;&gt;"",$J1393&gt;40000),WORKDAY.INTL($J1393,INT(($I1393+项目参数!$J$29-1)/项目参数!$J$29)-1,1,项目参数!$B$2:$B$200),"")</f>
        <v/>
      </c>
      <c r="L1393" s="125" t="str">
        <f>IF(AND($M1393&lt;&gt;"",$M1393&gt;40000,$N1393&lt;&gt;"",$N1393&gt;40000),(1+NETWORKDAYS.INTL($M1393,$N1393,1,项目参数!$B$2:$B$200))*项目参数!$J$29,"")</f>
        <v/>
      </c>
      <c r="M1393" s="42"/>
      <c r="N1393" s="42"/>
      <c r="O1393" s="61"/>
      <c r="P1393" s="64"/>
      <c r="X1393" s="102" t="b">
        <f t="shared" si="21"/>
        <v>0</v>
      </c>
    </row>
    <row r="1394" spans="1:24">
      <c r="A1394" s="8"/>
      <c r="B1394" s="8"/>
      <c r="C1394" s="8"/>
      <c r="D1394" s="54"/>
      <c r="E1394" s="8"/>
      <c r="F1394" s="8"/>
      <c r="G1394" s="8"/>
      <c r="H1394" s="8"/>
      <c r="I1394" s="120"/>
      <c r="J1394" s="42"/>
      <c r="K1394" s="124" t="str">
        <f>IF(AND($I1394&gt;0,$J1394&lt;&gt;"",$J1394&gt;40000),WORKDAY.INTL($J1394,INT(($I1394+项目参数!$J$29-1)/项目参数!$J$29)-1,1,项目参数!$B$2:$B$200),"")</f>
        <v/>
      </c>
      <c r="L1394" s="125" t="str">
        <f>IF(AND($M1394&lt;&gt;"",$M1394&gt;40000,$N1394&lt;&gt;"",$N1394&gt;40000),(1+NETWORKDAYS.INTL($M1394,$N1394,1,项目参数!$B$2:$B$200))*项目参数!$J$29,"")</f>
        <v/>
      </c>
      <c r="M1394" s="42"/>
      <c r="N1394" s="42"/>
      <c r="O1394" s="61"/>
      <c r="P1394" s="64"/>
      <c r="X1394" s="102" t="b">
        <f t="shared" si="21"/>
        <v>0</v>
      </c>
    </row>
    <row r="1395" spans="1:24">
      <c r="A1395" s="8"/>
      <c r="B1395" s="8"/>
      <c r="C1395" s="8"/>
      <c r="D1395" s="54"/>
      <c r="E1395" s="8"/>
      <c r="F1395" s="8"/>
      <c r="G1395" s="8"/>
      <c r="H1395" s="8"/>
      <c r="I1395" s="120"/>
      <c r="J1395" s="42"/>
      <c r="K1395" s="124" t="str">
        <f>IF(AND($I1395&gt;0,$J1395&lt;&gt;"",$J1395&gt;40000),WORKDAY.INTL($J1395,INT(($I1395+项目参数!$J$29-1)/项目参数!$J$29)-1,1,项目参数!$B$2:$B$200),"")</f>
        <v/>
      </c>
      <c r="L1395" s="125" t="str">
        <f>IF(AND($M1395&lt;&gt;"",$M1395&gt;40000,$N1395&lt;&gt;"",$N1395&gt;40000),(1+NETWORKDAYS.INTL($M1395,$N1395,1,项目参数!$B$2:$B$200))*项目参数!$J$29,"")</f>
        <v/>
      </c>
      <c r="M1395" s="42"/>
      <c r="N1395" s="42"/>
      <c r="O1395" s="61"/>
      <c r="P1395" s="64"/>
      <c r="X1395" s="102" t="b">
        <f t="shared" si="21"/>
        <v>0</v>
      </c>
    </row>
    <row r="1396" spans="1:24">
      <c r="A1396" s="8"/>
      <c r="B1396" s="8"/>
      <c r="C1396" s="8"/>
      <c r="D1396" s="54"/>
      <c r="E1396" s="8"/>
      <c r="F1396" s="8"/>
      <c r="G1396" s="8"/>
      <c r="H1396" s="8"/>
      <c r="I1396" s="120"/>
      <c r="J1396" s="42"/>
      <c r="K1396" s="124" t="str">
        <f>IF(AND($I1396&gt;0,$J1396&lt;&gt;"",$J1396&gt;40000),WORKDAY.INTL($J1396,INT(($I1396+项目参数!$J$29-1)/项目参数!$J$29)-1,1,项目参数!$B$2:$B$200),"")</f>
        <v/>
      </c>
      <c r="L1396" s="125" t="str">
        <f>IF(AND($M1396&lt;&gt;"",$M1396&gt;40000,$N1396&lt;&gt;"",$N1396&gt;40000),(1+NETWORKDAYS.INTL($M1396,$N1396,1,项目参数!$B$2:$B$200))*项目参数!$J$29,"")</f>
        <v/>
      </c>
      <c r="M1396" s="42"/>
      <c r="N1396" s="42"/>
      <c r="O1396" s="61"/>
      <c r="P1396" s="64"/>
      <c r="X1396" s="102" t="b">
        <f t="shared" si="21"/>
        <v>0</v>
      </c>
    </row>
    <row r="1397" spans="1:24">
      <c r="A1397" s="8"/>
      <c r="B1397" s="8"/>
      <c r="C1397" s="8"/>
      <c r="D1397" s="54"/>
      <c r="E1397" s="8"/>
      <c r="F1397" s="8"/>
      <c r="G1397" s="8"/>
      <c r="H1397" s="8"/>
      <c r="I1397" s="120"/>
      <c r="J1397" s="42"/>
      <c r="K1397" s="124" t="str">
        <f>IF(AND($I1397&gt;0,$J1397&lt;&gt;"",$J1397&gt;40000),WORKDAY.INTL($J1397,INT(($I1397+项目参数!$J$29-1)/项目参数!$J$29)-1,1,项目参数!$B$2:$B$200),"")</f>
        <v/>
      </c>
      <c r="L1397" s="125" t="str">
        <f>IF(AND($M1397&lt;&gt;"",$M1397&gt;40000,$N1397&lt;&gt;"",$N1397&gt;40000),(1+NETWORKDAYS.INTL($M1397,$N1397,1,项目参数!$B$2:$B$200))*项目参数!$J$29,"")</f>
        <v/>
      </c>
      <c r="M1397" s="42"/>
      <c r="N1397" s="42"/>
      <c r="O1397" s="61"/>
      <c r="P1397" s="64"/>
      <c r="X1397" s="102" t="b">
        <f t="shared" si="21"/>
        <v>0</v>
      </c>
    </row>
    <row r="1398" spans="1:24">
      <c r="A1398" s="8"/>
      <c r="B1398" s="8"/>
      <c r="C1398" s="8"/>
      <c r="D1398" s="54"/>
      <c r="E1398" s="8"/>
      <c r="F1398" s="8"/>
      <c r="G1398" s="8"/>
      <c r="H1398" s="8"/>
      <c r="I1398" s="120"/>
      <c r="J1398" s="42"/>
      <c r="K1398" s="124" t="str">
        <f>IF(AND($I1398&gt;0,$J1398&lt;&gt;"",$J1398&gt;40000),WORKDAY.INTL($J1398,INT(($I1398+项目参数!$J$29-1)/项目参数!$J$29)-1,1,项目参数!$B$2:$B$200),"")</f>
        <v/>
      </c>
      <c r="L1398" s="125" t="str">
        <f>IF(AND($M1398&lt;&gt;"",$M1398&gt;40000,$N1398&lt;&gt;"",$N1398&gt;40000),(1+NETWORKDAYS.INTL($M1398,$N1398,1,项目参数!$B$2:$B$200))*项目参数!$J$29,"")</f>
        <v/>
      </c>
      <c r="M1398" s="42"/>
      <c r="N1398" s="42"/>
      <c r="O1398" s="61"/>
      <c r="P1398" s="64"/>
      <c r="X1398" s="102" t="b">
        <f t="shared" si="21"/>
        <v>0</v>
      </c>
    </row>
    <row r="1399" spans="1:24">
      <c r="A1399" s="8"/>
      <c r="B1399" s="8"/>
      <c r="C1399" s="8"/>
      <c r="D1399" s="54"/>
      <c r="E1399" s="8"/>
      <c r="F1399" s="8"/>
      <c r="G1399" s="8"/>
      <c r="H1399" s="8"/>
      <c r="I1399" s="120"/>
      <c r="J1399" s="42"/>
      <c r="K1399" s="124" t="str">
        <f>IF(AND($I1399&gt;0,$J1399&lt;&gt;"",$J1399&gt;40000),WORKDAY.INTL($J1399,INT(($I1399+项目参数!$J$29-1)/项目参数!$J$29)-1,1,项目参数!$B$2:$B$200),"")</f>
        <v/>
      </c>
      <c r="L1399" s="125" t="str">
        <f>IF(AND($M1399&lt;&gt;"",$M1399&gt;40000,$N1399&lt;&gt;"",$N1399&gt;40000),(1+NETWORKDAYS.INTL($M1399,$N1399,1,项目参数!$B$2:$B$200))*项目参数!$J$29,"")</f>
        <v/>
      </c>
      <c r="M1399" s="42"/>
      <c r="N1399" s="42"/>
      <c r="O1399" s="61"/>
      <c r="P1399" s="64"/>
      <c r="X1399" s="102" t="b">
        <f t="shared" si="21"/>
        <v>0</v>
      </c>
    </row>
    <row r="1400" spans="1:24">
      <c r="A1400" s="8"/>
      <c r="B1400" s="8"/>
      <c r="C1400" s="8"/>
      <c r="D1400" s="54"/>
      <c r="E1400" s="8"/>
      <c r="F1400" s="8"/>
      <c r="G1400" s="8"/>
      <c r="H1400" s="8"/>
      <c r="I1400" s="120"/>
      <c r="J1400" s="42"/>
      <c r="K1400" s="124" t="str">
        <f>IF(AND($I1400&gt;0,$J1400&lt;&gt;"",$J1400&gt;40000),WORKDAY.INTL($J1400,INT(($I1400+项目参数!$J$29-1)/项目参数!$J$29)-1,1,项目参数!$B$2:$B$200),"")</f>
        <v/>
      </c>
      <c r="L1400" s="125" t="str">
        <f>IF(AND($M1400&lt;&gt;"",$M1400&gt;40000,$N1400&lt;&gt;"",$N1400&gt;40000),(1+NETWORKDAYS.INTL($M1400,$N1400,1,项目参数!$B$2:$B$200))*项目参数!$J$29,"")</f>
        <v/>
      </c>
      <c r="M1400" s="42"/>
      <c r="N1400" s="42"/>
      <c r="O1400" s="61"/>
      <c r="P1400" s="64"/>
      <c r="X1400" s="102" t="b">
        <f t="shared" si="21"/>
        <v>0</v>
      </c>
    </row>
    <row r="1401" spans="1:24">
      <c r="A1401" s="8"/>
      <c r="B1401" s="8"/>
      <c r="C1401" s="8"/>
      <c r="D1401" s="54"/>
      <c r="E1401" s="8"/>
      <c r="F1401" s="8"/>
      <c r="G1401" s="8"/>
      <c r="H1401" s="8"/>
      <c r="I1401" s="120"/>
      <c r="J1401" s="42"/>
      <c r="K1401" s="124" t="str">
        <f>IF(AND($I1401&gt;0,$J1401&lt;&gt;"",$J1401&gt;40000),WORKDAY.INTL($J1401,INT(($I1401+项目参数!$J$29-1)/项目参数!$J$29)-1,1,项目参数!$B$2:$B$200),"")</f>
        <v/>
      </c>
      <c r="L1401" s="125" t="str">
        <f>IF(AND($M1401&lt;&gt;"",$M1401&gt;40000,$N1401&lt;&gt;"",$N1401&gt;40000),(1+NETWORKDAYS.INTL($M1401,$N1401,1,项目参数!$B$2:$B$200))*项目参数!$J$29,"")</f>
        <v/>
      </c>
      <c r="M1401" s="42"/>
      <c r="N1401" s="42"/>
      <c r="O1401" s="61"/>
      <c r="P1401" s="64"/>
      <c r="X1401" s="102" t="b">
        <f t="shared" si="21"/>
        <v>0</v>
      </c>
    </row>
    <row r="1402" spans="1:24">
      <c r="A1402" s="8"/>
      <c r="B1402" s="8"/>
      <c r="C1402" s="8"/>
      <c r="D1402" s="54"/>
      <c r="E1402" s="8"/>
      <c r="F1402" s="8"/>
      <c r="G1402" s="8"/>
      <c r="H1402" s="8"/>
      <c r="I1402" s="120"/>
      <c r="J1402" s="42"/>
      <c r="K1402" s="124" t="str">
        <f>IF(AND($I1402&gt;0,$J1402&lt;&gt;"",$J1402&gt;40000),WORKDAY.INTL($J1402,INT(($I1402+项目参数!$J$29-1)/项目参数!$J$29)-1,1,项目参数!$B$2:$B$200),"")</f>
        <v/>
      </c>
      <c r="L1402" s="125" t="str">
        <f>IF(AND($M1402&lt;&gt;"",$M1402&gt;40000,$N1402&lt;&gt;"",$N1402&gt;40000),(1+NETWORKDAYS.INTL($M1402,$N1402,1,项目参数!$B$2:$B$200))*项目参数!$J$29,"")</f>
        <v/>
      </c>
      <c r="M1402" s="42"/>
      <c r="N1402" s="42"/>
      <c r="O1402" s="61"/>
      <c r="P1402" s="64"/>
      <c r="X1402" s="102" t="b">
        <f t="shared" si="21"/>
        <v>0</v>
      </c>
    </row>
    <row r="1403" spans="1:24">
      <c r="A1403" s="8"/>
      <c r="B1403" s="8"/>
      <c r="C1403" s="8"/>
      <c r="D1403" s="54"/>
      <c r="E1403" s="8"/>
      <c r="F1403" s="8"/>
      <c r="G1403" s="8"/>
      <c r="H1403" s="8"/>
      <c r="I1403" s="120"/>
      <c r="J1403" s="42"/>
      <c r="K1403" s="124" t="str">
        <f>IF(AND($I1403&gt;0,$J1403&lt;&gt;"",$J1403&gt;40000),WORKDAY.INTL($J1403,INT(($I1403+项目参数!$J$29-1)/项目参数!$J$29)-1,1,项目参数!$B$2:$B$200),"")</f>
        <v/>
      </c>
      <c r="L1403" s="125" t="str">
        <f>IF(AND($M1403&lt;&gt;"",$M1403&gt;40000,$N1403&lt;&gt;"",$N1403&gt;40000),(1+NETWORKDAYS.INTL($M1403,$N1403,1,项目参数!$B$2:$B$200))*项目参数!$J$29,"")</f>
        <v/>
      </c>
      <c r="M1403" s="42"/>
      <c r="N1403" s="42"/>
      <c r="O1403" s="61"/>
      <c r="P1403" s="64"/>
      <c r="X1403" s="102" t="b">
        <f t="shared" si="21"/>
        <v>0</v>
      </c>
    </row>
    <row r="1404" spans="1:24">
      <c r="A1404" s="8"/>
      <c r="B1404" s="8"/>
      <c r="C1404" s="8"/>
      <c r="D1404" s="54"/>
      <c r="E1404" s="8"/>
      <c r="F1404" s="8"/>
      <c r="G1404" s="8"/>
      <c r="H1404" s="8"/>
      <c r="I1404" s="120"/>
      <c r="J1404" s="42"/>
      <c r="K1404" s="124" t="str">
        <f>IF(AND($I1404&gt;0,$J1404&lt;&gt;"",$J1404&gt;40000),WORKDAY.INTL($J1404,INT(($I1404+项目参数!$J$29-1)/项目参数!$J$29)-1,1,项目参数!$B$2:$B$200),"")</f>
        <v/>
      </c>
      <c r="L1404" s="125" t="str">
        <f>IF(AND($M1404&lt;&gt;"",$M1404&gt;40000,$N1404&lt;&gt;"",$N1404&gt;40000),(1+NETWORKDAYS.INTL($M1404,$N1404,1,项目参数!$B$2:$B$200))*项目参数!$J$29,"")</f>
        <v/>
      </c>
      <c r="M1404" s="42"/>
      <c r="N1404" s="42"/>
      <c r="O1404" s="61"/>
      <c r="P1404" s="64"/>
      <c r="X1404" s="102" t="b">
        <f t="shared" si="21"/>
        <v>0</v>
      </c>
    </row>
    <row r="1405" spans="1:24">
      <c r="A1405" s="8"/>
      <c r="B1405" s="8"/>
      <c r="C1405" s="8"/>
      <c r="D1405" s="54"/>
      <c r="E1405" s="8"/>
      <c r="F1405" s="8"/>
      <c r="G1405" s="8"/>
      <c r="H1405" s="8"/>
      <c r="I1405" s="120"/>
      <c r="J1405" s="42"/>
      <c r="K1405" s="124" t="str">
        <f>IF(AND($I1405&gt;0,$J1405&lt;&gt;"",$J1405&gt;40000),WORKDAY.INTL($J1405,INT(($I1405+项目参数!$J$29-1)/项目参数!$J$29)-1,1,项目参数!$B$2:$B$200),"")</f>
        <v/>
      </c>
      <c r="L1405" s="125" t="str">
        <f>IF(AND($M1405&lt;&gt;"",$M1405&gt;40000,$N1405&lt;&gt;"",$N1405&gt;40000),(1+NETWORKDAYS.INTL($M1405,$N1405,1,项目参数!$B$2:$B$200))*项目参数!$J$29,"")</f>
        <v/>
      </c>
      <c r="M1405" s="42"/>
      <c r="N1405" s="42"/>
      <c r="O1405" s="61"/>
      <c r="P1405" s="64"/>
      <c r="X1405" s="102" t="b">
        <f t="shared" si="21"/>
        <v>0</v>
      </c>
    </row>
    <row r="1406" spans="1:24">
      <c r="A1406" s="8"/>
      <c r="B1406" s="8"/>
      <c r="C1406" s="8"/>
      <c r="D1406" s="54"/>
      <c r="E1406" s="8"/>
      <c r="F1406" s="8"/>
      <c r="G1406" s="8"/>
      <c r="H1406" s="8"/>
      <c r="I1406" s="120"/>
      <c r="J1406" s="42"/>
      <c r="K1406" s="124" t="str">
        <f>IF(AND($I1406&gt;0,$J1406&lt;&gt;"",$J1406&gt;40000),WORKDAY.INTL($J1406,INT(($I1406+项目参数!$J$29-1)/项目参数!$J$29)-1,1,项目参数!$B$2:$B$200),"")</f>
        <v/>
      </c>
      <c r="L1406" s="125" t="str">
        <f>IF(AND($M1406&lt;&gt;"",$M1406&gt;40000,$N1406&lt;&gt;"",$N1406&gt;40000),(1+NETWORKDAYS.INTL($M1406,$N1406,1,项目参数!$B$2:$B$200))*项目参数!$J$29,"")</f>
        <v/>
      </c>
      <c r="M1406" s="42"/>
      <c r="N1406" s="42"/>
      <c r="O1406" s="61"/>
      <c r="P1406" s="64"/>
      <c r="X1406" s="102" t="b">
        <f t="shared" si="21"/>
        <v>0</v>
      </c>
    </row>
    <row r="1407" spans="1:24">
      <c r="A1407" s="8"/>
      <c r="B1407" s="8"/>
      <c r="C1407" s="8"/>
      <c r="D1407" s="54"/>
      <c r="E1407" s="8"/>
      <c r="F1407" s="8"/>
      <c r="G1407" s="8"/>
      <c r="H1407" s="8"/>
      <c r="I1407" s="120"/>
      <c r="J1407" s="42"/>
      <c r="K1407" s="124" t="str">
        <f>IF(AND($I1407&gt;0,$J1407&lt;&gt;"",$J1407&gt;40000),WORKDAY.INTL($J1407,INT(($I1407+项目参数!$J$29-1)/项目参数!$J$29)-1,1,项目参数!$B$2:$B$200),"")</f>
        <v/>
      </c>
      <c r="L1407" s="125" t="str">
        <f>IF(AND($M1407&lt;&gt;"",$M1407&gt;40000,$N1407&lt;&gt;"",$N1407&gt;40000),(1+NETWORKDAYS.INTL($M1407,$N1407,1,项目参数!$B$2:$B$200))*项目参数!$J$29,"")</f>
        <v/>
      </c>
      <c r="M1407" s="42"/>
      <c r="N1407" s="42"/>
      <c r="O1407" s="61"/>
      <c r="P1407" s="64"/>
      <c r="X1407" s="102" t="b">
        <f t="shared" si="21"/>
        <v>0</v>
      </c>
    </row>
    <row r="1408" spans="1:24">
      <c r="A1408" s="8"/>
      <c r="B1408" s="8"/>
      <c r="C1408" s="8"/>
      <c r="D1408" s="54"/>
      <c r="E1408" s="8"/>
      <c r="F1408" s="8"/>
      <c r="G1408" s="8"/>
      <c r="H1408" s="8"/>
      <c r="I1408" s="120"/>
      <c r="J1408" s="42"/>
      <c r="K1408" s="124" t="str">
        <f>IF(AND($I1408&gt;0,$J1408&lt;&gt;"",$J1408&gt;40000),WORKDAY.INTL($J1408,INT(($I1408+项目参数!$J$29-1)/项目参数!$J$29)-1,1,项目参数!$B$2:$B$200),"")</f>
        <v/>
      </c>
      <c r="L1408" s="125" t="str">
        <f>IF(AND($M1408&lt;&gt;"",$M1408&gt;40000,$N1408&lt;&gt;"",$N1408&gt;40000),(1+NETWORKDAYS.INTL($M1408,$N1408,1,项目参数!$B$2:$B$200))*项目参数!$J$29,"")</f>
        <v/>
      </c>
      <c r="M1408" s="42"/>
      <c r="N1408" s="42"/>
      <c r="O1408" s="61"/>
      <c r="P1408" s="64"/>
      <c r="X1408" s="102" t="b">
        <f t="shared" si="21"/>
        <v>0</v>
      </c>
    </row>
    <row r="1409" spans="1:24">
      <c r="A1409" s="8"/>
      <c r="B1409" s="8"/>
      <c r="C1409" s="8"/>
      <c r="D1409" s="54"/>
      <c r="E1409" s="8"/>
      <c r="F1409" s="8"/>
      <c r="G1409" s="8"/>
      <c r="H1409" s="8"/>
      <c r="I1409" s="120"/>
      <c r="J1409" s="42"/>
      <c r="K1409" s="124" t="str">
        <f>IF(AND($I1409&gt;0,$J1409&lt;&gt;"",$J1409&gt;40000),WORKDAY.INTL($J1409,INT(($I1409+项目参数!$J$29-1)/项目参数!$J$29)-1,1,项目参数!$B$2:$B$200),"")</f>
        <v/>
      </c>
      <c r="L1409" s="125" t="str">
        <f>IF(AND($M1409&lt;&gt;"",$M1409&gt;40000,$N1409&lt;&gt;"",$N1409&gt;40000),(1+NETWORKDAYS.INTL($M1409,$N1409,1,项目参数!$B$2:$B$200))*项目参数!$J$29,"")</f>
        <v/>
      </c>
      <c r="M1409" s="42"/>
      <c r="N1409" s="42"/>
      <c r="O1409" s="61"/>
      <c r="P1409" s="64"/>
      <c r="X1409" s="102" t="b">
        <f t="shared" si="21"/>
        <v>0</v>
      </c>
    </row>
    <row r="1410" spans="1:24">
      <c r="A1410" s="8"/>
      <c r="B1410" s="8"/>
      <c r="C1410" s="8"/>
      <c r="D1410" s="54"/>
      <c r="E1410" s="8"/>
      <c r="F1410" s="8"/>
      <c r="G1410" s="8"/>
      <c r="H1410" s="8"/>
      <c r="I1410" s="120"/>
      <c r="J1410" s="42"/>
      <c r="K1410" s="124" t="str">
        <f>IF(AND($I1410&gt;0,$J1410&lt;&gt;"",$J1410&gt;40000),WORKDAY.INTL($J1410,INT(($I1410+项目参数!$J$29-1)/项目参数!$J$29)-1,1,项目参数!$B$2:$B$200),"")</f>
        <v/>
      </c>
      <c r="L1410" s="125" t="str">
        <f>IF(AND($M1410&lt;&gt;"",$M1410&gt;40000,$N1410&lt;&gt;"",$N1410&gt;40000),(1+NETWORKDAYS.INTL($M1410,$N1410,1,项目参数!$B$2:$B$200))*项目参数!$J$29,"")</f>
        <v/>
      </c>
      <c r="M1410" s="42"/>
      <c r="N1410" s="42"/>
      <c r="O1410" s="61"/>
      <c r="P1410" s="64"/>
      <c r="X1410" s="102" t="b">
        <f t="shared" ref="X1410:X1473" si="22">AND(LEN(A1410)&gt;0,LEN(C1410)&gt;3,LEN(G1410)&gt;1,OR(J1410=0,AND(I1410&gt;0,J1410&gt;40000)),OR(M1410=0,M1410&gt;40000))</f>
        <v>0</v>
      </c>
    </row>
    <row r="1411" spans="1:24">
      <c r="A1411" s="8"/>
      <c r="B1411" s="8"/>
      <c r="C1411" s="8"/>
      <c r="D1411" s="54"/>
      <c r="E1411" s="8"/>
      <c r="F1411" s="8"/>
      <c r="G1411" s="8"/>
      <c r="H1411" s="8"/>
      <c r="I1411" s="120"/>
      <c r="J1411" s="42"/>
      <c r="K1411" s="124" t="str">
        <f>IF(AND($I1411&gt;0,$J1411&lt;&gt;"",$J1411&gt;40000),WORKDAY.INTL($J1411,INT(($I1411+项目参数!$J$29-1)/项目参数!$J$29)-1,1,项目参数!$B$2:$B$200),"")</f>
        <v/>
      </c>
      <c r="L1411" s="125" t="str">
        <f>IF(AND($M1411&lt;&gt;"",$M1411&gt;40000,$N1411&lt;&gt;"",$N1411&gt;40000),(1+NETWORKDAYS.INTL($M1411,$N1411,1,项目参数!$B$2:$B$200))*项目参数!$J$29,"")</f>
        <v/>
      </c>
      <c r="M1411" s="42"/>
      <c r="N1411" s="42"/>
      <c r="O1411" s="61"/>
      <c r="P1411" s="64"/>
      <c r="X1411" s="102" t="b">
        <f t="shared" si="22"/>
        <v>0</v>
      </c>
    </row>
    <row r="1412" spans="1:24">
      <c r="A1412" s="8"/>
      <c r="B1412" s="8"/>
      <c r="C1412" s="8"/>
      <c r="D1412" s="54"/>
      <c r="E1412" s="8"/>
      <c r="F1412" s="8"/>
      <c r="G1412" s="8"/>
      <c r="H1412" s="8"/>
      <c r="I1412" s="120"/>
      <c r="J1412" s="42"/>
      <c r="K1412" s="124" t="str">
        <f>IF(AND($I1412&gt;0,$J1412&lt;&gt;"",$J1412&gt;40000),WORKDAY.INTL($J1412,INT(($I1412+项目参数!$J$29-1)/项目参数!$J$29)-1,1,项目参数!$B$2:$B$200),"")</f>
        <v/>
      </c>
      <c r="L1412" s="125" t="str">
        <f>IF(AND($M1412&lt;&gt;"",$M1412&gt;40000,$N1412&lt;&gt;"",$N1412&gt;40000),(1+NETWORKDAYS.INTL($M1412,$N1412,1,项目参数!$B$2:$B$200))*项目参数!$J$29,"")</f>
        <v/>
      </c>
      <c r="M1412" s="42"/>
      <c r="N1412" s="42"/>
      <c r="O1412" s="61"/>
      <c r="P1412" s="64"/>
      <c r="X1412" s="102" t="b">
        <f t="shared" si="22"/>
        <v>0</v>
      </c>
    </row>
    <row r="1413" spans="1:24">
      <c r="A1413" s="8"/>
      <c r="B1413" s="8"/>
      <c r="C1413" s="8"/>
      <c r="D1413" s="54"/>
      <c r="E1413" s="8"/>
      <c r="F1413" s="8"/>
      <c r="G1413" s="8"/>
      <c r="H1413" s="8"/>
      <c r="I1413" s="120"/>
      <c r="J1413" s="42"/>
      <c r="K1413" s="124" t="str">
        <f>IF(AND($I1413&gt;0,$J1413&lt;&gt;"",$J1413&gt;40000),WORKDAY.INTL($J1413,INT(($I1413+项目参数!$J$29-1)/项目参数!$J$29)-1,1,项目参数!$B$2:$B$200),"")</f>
        <v/>
      </c>
      <c r="L1413" s="125" t="str">
        <f>IF(AND($M1413&lt;&gt;"",$M1413&gt;40000,$N1413&lt;&gt;"",$N1413&gt;40000),(1+NETWORKDAYS.INTL($M1413,$N1413,1,项目参数!$B$2:$B$200))*项目参数!$J$29,"")</f>
        <v/>
      </c>
      <c r="M1413" s="42"/>
      <c r="N1413" s="42"/>
      <c r="O1413" s="61"/>
      <c r="P1413" s="64"/>
      <c r="X1413" s="102" t="b">
        <f t="shared" si="22"/>
        <v>0</v>
      </c>
    </row>
    <row r="1414" spans="1:24">
      <c r="A1414" s="8"/>
      <c r="B1414" s="8"/>
      <c r="C1414" s="8"/>
      <c r="D1414" s="54"/>
      <c r="E1414" s="8"/>
      <c r="F1414" s="8"/>
      <c r="G1414" s="8"/>
      <c r="H1414" s="8"/>
      <c r="I1414" s="120"/>
      <c r="J1414" s="42"/>
      <c r="K1414" s="124" t="str">
        <f>IF(AND($I1414&gt;0,$J1414&lt;&gt;"",$J1414&gt;40000),WORKDAY.INTL($J1414,INT(($I1414+项目参数!$J$29-1)/项目参数!$J$29)-1,1,项目参数!$B$2:$B$200),"")</f>
        <v/>
      </c>
      <c r="L1414" s="125" t="str">
        <f>IF(AND($M1414&lt;&gt;"",$M1414&gt;40000,$N1414&lt;&gt;"",$N1414&gt;40000),(1+NETWORKDAYS.INTL($M1414,$N1414,1,项目参数!$B$2:$B$200))*项目参数!$J$29,"")</f>
        <v/>
      </c>
      <c r="M1414" s="42"/>
      <c r="N1414" s="42"/>
      <c r="O1414" s="61"/>
      <c r="P1414" s="64"/>
      <c r="X1414" s="102" t="b">
        <f t="shared" si="22"/>
        <v>0</v>
      </c>
    </row>
    <row r="1415" spans="1:24">
      <c r="A1415" s="8"/>
      <c r="B1415" s="8"/>
      <c r="C1415" s="8"/>
      <c r="D1415" s="54"/>
      <c r="E1415" s="8"/>
      <c r="F1415" s="8"/>
      <c r="G1415" s="8"/>
      <c r="H1415" s="8"/>
      <c r="I1415" s="120"/>
      <c r="J1415" s="42"/>
      <c r="K1415" s="124" t="str">
        <f>IF(AND($I1415&gt;0,$J1415&lt;&gt;"",$J1415&gt;40000),WORKDAY.INTL($J1415,INT(($I1415+项目参数!$J$29-1)/项目参数!$J$29)-1,1,项目参数!$B$2:$B$200),"")</f>
        <v/>
      </c>
      <c r="L1415" s="125" t="str">
        <f>IF(AND($M1415&lt;&gt;"",$M1415&gt;40000,$N1415&lt;&gt;"",$N1415&gt;40000),(1+NETWORKDAYS.INTL($M1415,$N1415,1,项目参数!$B$2:$B$200))*项目参数!$J$29,"")</f>
        <v/>
      </c>
      <c r="M1415" s="42"/>
      <c r="N1415" s="42"/>
      <c r="O1415" s="61"/>
      <c r="P1415" s="64"/>
      <c r="X1415" s="102" t="b">
        <f t="shared" si="22"/>
        <v>0</v>
      </c>
    </row>
    <row r="1416" spans="1:24">
      <c r="A1416" s="8"/>
      <c r="B1416" s="8"/>
      <c r="C1416" s="8"/>
      <c r="D1416" s="54"/>
      <c r="E1416" s="8"/>
      <c r="F1416" s="8"/>
      <c r="G1416" s="8"/>
      <c r="H1416" s="8"/>
      <c r="I1416" s="120"/>
      <c r="J1416" s="42"/>
      <c r="K1416" s="124" t="str">
        <f>IF(AND($I1416&gt;0,$J1416&lt;&gt;"",$J1416&gt;40000),WORKDAY.INTL($J1416,INT(($I1416+项目参数!$J$29-1)/项目参数!$J$29)-1,1,项目参数!$B$2:$B$200),"")</f>
        <v/>
      </c>
      <c r="L1416" s="125" t="str">
        <f>IF(AND($M1416&lt;&gt;"",$M1416&gt;40000,$N1416&lt;&gt;"",$N1416&gt;40000),(1+NETWORKDAYS.INTL($M1416,$N1416,1,项目参数!$B$2:$B$200))*项目参数!$J$29,"")</f>
        <v/>
      </c>
      <c r="M1416" s="42"/>
      <c r="N1416" s="42"/>
      <c r="O1416" s="61"/>
      <c r="P1416" s="64"/>
      <c r="X1416" s="102" t="b">
        <f t="shared" si="22"/>
        <v>0</v>
      </c>
    </row>
    <row r="1417" spans="1:24">
      <c r="A1417" s="8"/>
      <c r="B1417" s="8"/>
      <c r="C1417" s="8"/>
      <c r="D1417" s="54"/>
      <c r="E1417" s="8"/>
      <c r="F1417" s="8"/>
      <c r="G1417" s="8"/>
      <c r="H1417" s="8"/>
      <c r="I1417" s="120"/>
      <c r="J1417" s="42"/>
      <c r="K1417" s="124" t="str">
        <f>IF(AND($I1417&gt;0,$J1417&lt;&gt;"",$J1417&gt;40000),WORKDAY.INTL($J1417,INT(($I1417+项目参数!$J$29-1)/项目参数!$J$29)-1,1,项目参数!$B$2:$B$200),"")</f>
        <v/>
      </c>
      <c r="L1417" s="125" t="str">
        <f>IF(AND($M1417&lt;&gt;"",$M1417&gt;40000,$N1417&lt;&gt;"",$N1417&gt;40000),(1+NETWORKDAYS.INTL($M1417,$N1417,1,项目参数!$B$2:$B$200))*项目参数!$J$29,"")</f>
        <v/>
      </c>
      <c r="M1417" s="42"/>
      <c r="N1417" s="42"/>
      <c r="O1417" s="61"/>
      <c r="P1417" s="64"/>
      <c r="X1417" s="102" t="b">
        <f t="shared" si="22"/>
        <v>0</v>
      </c>
    </row>
    <row r="1418" spans="1:24">
      <c r="A1418" s="8"/>
      <c r="B1418" s="8"/>
      <c r="C1418" s="8"/>
      <c r="D1418" s="54"/>
      <c r="E1418" s="8"/>
      <c r="F1418" s="8"/>
      <c r="G1418" s="8"/>
      <c r="H1418" s="8"/>
      <c r="I1418" s="120"/>
      <c r="J1418" s="42"/>
      <c r="K1418" s="124" t="str">
        <f>IF(AND($I1418&gt;0,$J1418&lt;&gt;"",$J1418&gt;40000),WORKDAY.INTL($J1418,INT(($I1418+项目参数!$J$29-1)/项目参数!$J$29)-1,1,项目参数!$B$2:$B$200),"")</f>
        <v/>
      </c>
      <c r="L1418" s="125" t="str">
        <f>IF(AND($M1418&lt;&gt;"",$M1418&gt;40000,$N1418&lt;&gt;"",$N1418&gt;40000),(1+NETWORKDAYS.INTL($M1418,$N1418,1,项目参数!$B$2:$B$200))*项目参数!$J$29,"")</f>
        <v/>
      </c>
      <c r="M1418" s="42"/>
      <c r="N1418" s="42"/>
      <c r="O1418" s="61"/>
      <c r="P1418" s="64"/>
      <c r="X1418" s="102" t="b">
        <f t="shared" si="22"/>
        <v>0</v>
      </c>
    </row>
    <row r="1419" spans="1:24">
      <c r="A1419" s="8"/>
      <c r="B1419" s="8"/>
      <c r="C1419" s="8"/>
      <c r="D1419" s="54"/>
      <c r="E1419" s="8"/>
      <c r="F1419" s="8"/>
      <c r="G1419" s="8"/>
      <c r="H1419" s="8"/>
      <c r="I1419" s="120"/>
      <c r="J1419" s="42"/>
      <c r="K1419" s="124" t="str">
        <f>IF(AND($I1419&gt;0,$J1419&lt;&gt;"",$J1419&gt;40000),WORKDAY.INTL($J1419,INT(($I1419+项目参数!$J$29-1)/项目参数!$J$29)-1,1,项目参数!$B$2:$B$200),"")</f>
        <v/>
      </c>
      <c r="L1419" s="125" t="str">
        <f>IF(AND($M1419&lt;&gt;"",$M1419&gt;40000,$N1419&lt;&gt;"",$N1419&gt;40000),(1+NETWORKDAYS.INTL($M1419,$N1419,1,项目参数!$B$2:$B$200))*项目参数!$J$29,"")</f>
        <v/>
      </c>
      <c r="M1419" s="42"/>
      <c r="N1419" s="42"/>
      <c r="O1419" s="61"/>
      <c r="P1419" s="64"/>
      <c r="X1419" s="102" t="b">
        <f t="shared" si="22"/>
        <v>0</v>
      </c>
    </row>
    <row r="1420" spans="1:24">
      <c r="A1420" s="8"/>
      <c r="B1420" s="8"/>
      <c r="C1420" s="8"/>
      <c r="D1420" s="54"/>
      <c r="E1420" s="8"/>
      <c r="F1420" s="8"/>
      <c r="G1420" s="8"/>
      <c r="H1420" s="8"/>
      <c r="I1420" s="120"/>
      <c r="J1420" s="42"/>
      <c r="K1420" s="124" t="str">
        <f>IF(AND($I1420&gt;0,$J1420&lt;&gt;"",$J1420&gt;40000),WORKDAY.INTL($J1420,INT(($I1420+项目参数!$J$29-1)/项目参数!$J$29)-1,1,项目参数!$B$2:$B$200),"")</f>
        <v/>
      </c>
      <c r="L1420" s="125" t="str">
        <f>IF(AND($M1420&lt;&gt;"",$M1420&gt;40000,$N1420&lt;&gt;"",$N1420&gt;40000),(1+NETWORKDAYS.INTL($M1420,$N1420,1,项目参数!$B$2:$B$200))*项目参数!$J$29,"")</f>
        <v/>
      </c>
      <c r="M1420" s="42"/>
      <c r="N1420" s="42"/>
      <c r="O1420" s="61"/>
      <c r="P1420" s="64"/>
      <c r="X1420" s="102" t="b">
        <f t="shared" si="22"/>
        <v>0</v>
      </c>
    </row>
    <row r="1421" spans="1:24">
      <c r="A1421" s="8"/>
      <c r="B1421" s="8"/>
      <c r="C1421" s="8"/>
      <c r="D1421" s="54"/>
      <c r="E1421" s="8"/>
      <c r="F1421" s="8"/>
      <c r="G1421" s="8"/>
      <c r="H1421" s="8"/>
      <c r="I1421" s="120"/>
      <c r="J1421" s="42"/>
      <c r="K1421" s="124" t="str">
        <f>IF(AND($I1421&gt;0,$J1421&lt;&gt;"",$J1421&gt;40000),WORKDAY.INTL($J1421,INT(($I1421+项目参数!$J$29-1)/项目参数!$J$29)-1,1,项目参数!$B$2:$B$200),"")</f>
        <v/>
      </c>
      <c r="L1421" s="125" t="str">
        <f>IF(AND($M1421&lt;&gt;"",$M1421&gt;40000,$N1421&lt;&gt;"",$N1421&gt;40000),(1+NETWORKDAYS.INTL($M1421,$N1421,1,项目参数!$B$2:$B$200))*项目参数!$J$29,"")</f>
        <v/>
      </c>
      <c r="M1421" s="42"/>
      <c r="N1421" s="42"/>
      <c r="O1421" s="61"/>
      <c r="P1421" s="64"/>
      <c r="X1421" s="102" t="b">
        <f t="shared" si="22"/>
        <v>0</v>
      </c>
    </row>
    <row r="1422" spans="1:24">
      <c r="A1422" s="8"/>
      <c r="B1422" s="8"/>
      <c r="C1422" s="8"/>
      <c r="D1422" s="54"/>
      <c r="E1422" s="8"/>
      <c r="F1422" s="8"/>
      <c r="G1422" s="8"/>
      <c r="H1422" s="8"/>
      <c r="I1422" s="120"/>
      <c r="J1422" s="42"/>
      <c r="K1422" s="124" t="str">
        <f>IF(AND($I1422&gt;0,$J1422&lt;&gt;"",$J1422&gt;40000),WORKDAY.INTL($J1422,INT(($I1422+项目参数!$J$29-1)/项目参数!$J$29)-1,1,项目参数!$B$2:$B$200),"")</f>
        <v/>
      </c>
      <c r="L1422" s="125" t="str">
        <f>IF(AND($M1422&lt;&gt;"",$M1422&gt;40000,$N1422&lt;&gt;"",$N1422&gt;40000),(1+NETWORKDAYS.INTL($M1422,$N1422,1,项目参数!$B$2:$B$200))*项目参数!$J$29,"")</f>
        <v/>
      </c>
      <c r="M1422" s="42"/>
      <c r="N1422" s="42"/>
      <c r="O1422" s="61"/>
      <c r="P1422" s="64"/>
      <c r="X1422" s="102" t="b">
        <f t="shared" si="22"/>
        <v>0</v>
      </c>
    </row>
    <row r="1423" spans="1:24">
      <c r="A1423" s="8"/>
      <c r="B1423" s="8"/>
      <c r="C1423" s="8"/>
      <c r="D1423" s="54"/>
      <c r="E1423" s="8"/>
      <c r="F1423" s="8"/>
      <c r="G1423" s="8"/>
      <c r="H1423" s="8"/>
      <c r="I1423" s="120"/>
      <c r="J1423" s="42"/>
      <c r="K1423" s="124" t="str">
        <f>IF(AND($I1423&gt;0,$J1423&lt;&gt;"",$J1423&gt;40000),WORKDAY.INTL($J1423,INT(($I1423+项目参数!$J$29-1)/项目参数!$J$29)-1,1,项目参数!$B$2:$B$200),"")</f>
        <v/>
      </c>
      <c r="L1423" s="125" t="str">
        <f>IF(AND($M1423&lt;&gt;"",$M1423&gt;40000,$N1423&lt;&gt;"",$N1423&gt;40000),(1+NETWORKDAYS.INTL($M1423,$N1423,1,项目参数!$B$2:$B$200))*项目参数!$J$29,"")</f>
        <v/>
      </c>
      <c r="M1423" s="42"/>
      <c r="N1423" s="42"/>
      <c r="O1423" s="61"/>
      <c r="P1423" s="64"/>
      <c r="X1423" s="102" t="b">
        <f t="shared" si="22"/>
        <v>0</v>
      </c>
    </row>
    <row r="1424" spans="1:24">
      <c r="A1424" s="8"/>
      <c r="B1424" s="8"/>
      <c r="C1424" s="8"/>
      <c r="D1424" s="54"/>
      <c r="E1424" s="8"/>
      <c r="F1424" s="8"/>
      <c r="G1424" s="8"/>
      <c r="H1424" s="8"/>
      <c r="I1424" s="120"/>
      <c r="J1424" s="42"/>
      <c r="K1424" s="124" t="str">
        <f>IF(AND($I1424&gt;0,$J1424&lt;&gt;"",$J1424&gt;40000),WORKDAY.INTL($J1424,INT(($I1424+项目参数!$J$29-1)/项目参数!$J$29)-1,1,项目参数!$B$2:$B$200),"")</f>
        <v/>
      </c>
      <c r="L1424" s="125" t="str">
        <f>IF(AND($M1424&lt;&gt;"",$M1424&gt;40000,$N1424&lt;&gt;"",$N1424&gt;40000),(1+NETWORKDAYS.INTL($M1424,$N1424,1,项目参数!$B$2:$B$200))*项目参数!$J$29,"")</f>
        <v/>
      </c>
      <c r="M1424" s="42"/>
      <c r="N1424" s="42"/>
      <c r="O1424" s="61"/>
      <c r="P1424" s="64"/>
      <c r="X1424" s="102" t="b">
        <f t="shared" si="22"/>
        <v>0</v>
      </c>
    </row>
    <row r="1425" spans="1:24">
      <c r="A1425" s="8"/>
      <c r="B1425" s="8"/>
      <c r="C1425" s="8"/>
      <c r="D1425" s="54"/>
      <c r="E1425" s="8"/>
      <c r="F1425" s="8"/>
      <c r="G1425" s="8"/>
      <c r="H1425" s="8"/>
      <c r="I1425" s="120"/>
      <c r="J1425" s="42"/>
      <c r="K1425" s="124" t="str">
        <f>IF(AND($I1425&gt;0,$J1425&lt;&gt;"",$J1425&gt;40000),WORKDAY.INTL($J1425,INT(($I1425+项目参数!$J$29-1)/项目参数!$J$29)-1,1,项目参数!$B$2:$B$200),"")</f>
        <v/>
      </c>
      <c r="L1425" s="125" t="str">
        <f>IF(AND($M1425&lt;&gt;"",$M1425&gt;40000,$N1425&lt;&gt;"",$N1425&gt;40000),(1+NETWORKDAYS.INTL($M1425,$N1425,1,项目参数!$B$2:$B$200))*项目参数!$J$29,"")</f>
        <v/>
      </c>
      <c r="M1425" s="42"/>
      <c r="N1425" s="42"/>
      <c r="O1425" s="61"/>
      <c r="P1425" s="64"/>
      <c r="X1425" s="102" t="b">
        <f t="shared" si="22"/>
        <v>0</v>
      </c>
    </row>
    <row r="1426" spans="1:24">
      <c r="A1426" s="8"/>
      <c r="B1426" s="8"/>
      <c r="C1426" s="8"/>
      <c r="D1426" s="54"/>
      <c r="E1426" s="8"/>
      <c r="F1426" s="8"/>
      <c r="G1426" s="8"/>
      <c r="H1426" s="8"/>
      <c r="I1426" s="120"/>
      <c r="J1426" s="42"/>
      <c r="K1426" s="124" t="str">
        <f>IF(AND($I1426&gt;0,$J1426&lt;&gt;"",$J1426&gt;40000),WORKDAY.INTL($J1426,INT(($I1426+项目参数!$J$29-1)/项目参数!$J$29)-1,1,项目参数!$B$2:$B$200),"")</f>
        <v/>
      </c>
      <c r="L1426" s="125" t="str">
        <f>IF(AND($M1426&lt;&gt;"",$M1426&gt;40000,$N1426&lt;&gt;"",$N1426&gt;40000),(1+NETWORKDAYS.INTL($M1426,$N1426,1,项目参数!$B$2:$B$200))*项目参数!$J$29,"")</f>
        <v/>
      </c>
      <c r="M1426" s="42"/>
      <c r="N1426" s="42"/>
      <c r="O1426" s="61"/>
      <c r="P1426" s="64"/>
      <c r="X1426" s="102" t="b">
        <f t="shared" si="22"/>
        <v>0</v>
      </c>
    </row>
    <row r="1427" spans="1:24">
      <c r="A1427" s="8"/>
      <c r="B1427" s="8"/>
      <c r="C1427" s="8"/>
      <c r="D1427" s="54"/>
      <c r="E1427" s="8"/>
      <c r="F1427" s="8"/>
      <c r="G1427" s="8"/>
      <c r="H1427" s="8"/>
      <c r="I1427" s="120"/>
      <c r="J1427" s="42"/>
      <c r="K1427" s="124" t="str">
        <f>IF(AND($I1427&gt;0,$J1427&lt;&gt;"",$J1427&gt;40000),WORKDAY.INTL($J1427,INT(($I1427+项目参数!$J$29-1)/项目参数!$J$29)-1,1,项目参数!$B$2:$B$200),"")</f>
        <v/>
      </c>
      <c r="L1427" s="125" t="str">
        <f>IF(AND($M1427&lt;&gt;"",$M1427&gt;40000,$N1427&lt;&gt;"",$N1427&gt;40000),(1+NETWORKDAYS.INTL($M1427,$N1427,1,项目参数!$B$2:$B$200))*项目参数!$J$29,"")</f>
        <v/>
      </c>
      <c r="M1427" s="42"/>
      <c r="N1427" s="42"/>
      <c r="O1427" s="61"/>
      <c r="P1427" s="64"/>
      <c r="X1427" s="102" t="b">
        <f t="shared" si="22"/>
        <v>0</v>
      </c>
    </row>
    <row r="1428" spans="1:24">
      <c r="A1428" s="8"/>
      <c r="B1428" s="8"/>
      <c r="C1428" s="8"/>
      <c r="D1428" s="54"/>
      <c r="E1428" s="8"/>
      <c r="F1428" s="8"/>
      <c r="G1428" s="8"/>
      <c r="H1428" s="8"/>
      <c r="I1428" s="120"/>
      <c r="J1428" s="42"/>
      <c r="K1428" s="124" t="str">
        <f>IF(AND($I1428&gt;0,$J1428&lt;&gt;"",$J1428&gt;40000),WORKDAY.INTL($J1428,INT(($I1428+项目参数!$J$29-1)/项目参数!$J$29)-1,1,项目参数!$B$2:$B$200),"")</f>
        <v/>
      </c>
      <c r="L1428" s="125" t="str">
        <f>IF(AND($M1428&lt;&gt;"",$M1428&gt;40000,$N1428&lt;&gt;"",$N1428&gt;40000),(1+NETWORKDAYS.INTL($M1428,$N1428,1,项目参数!$B$2:$B$200))*项目参数!$J$29,"")</f>
        <v/>
      </c>
      <c r="M1428" s="42"/>
      <c r="N1428" s="42"/>
      <c r="O1428" s="61"/>
      <c r="P1428" s="64"/>
      <c r="X1428" s="102" t="b">
        <f t="shared" si="22"/>
        <v>0</v>
      </c>
    </row>
    <row r="1429" spans="1:24">
      <c r="A1429" s="8"/>
      <c r="B1429" s="8"/>
      <c r="C1429" s="8"/>
      <c r="D1429" s="54"/>
      <c r="E1429" s="8"/>
      <c r="F1429" s="8"/>
      <c r="G1429" s="8"/>
      <c r="H1429" s="8"/>
      <c r="I1429" s="120"/>
      <c r="J1429" s="42"/>
      <c r="K1429" s="124" t="str">
        <f>IF(AND($I1429&gt;0,$J1429&lt;&gt;"",$J1429&gt;40000),WORKDAY.INTL($J1429,INT(($I1429+项目参数!$J$29-1)/项目参数!$J$29)-1,1,项目参数!$B$2:$B$200),"")</f>
        <v/>
      </c>
      <c r="L1429" s="125" t="str">
        <f>IF(AND($M1429&lt;&gt;"",$M1429&gt;40000,$N1429&lt;&gt;"",$N1429&gt;40000),(1+NETWORKDAYS.INTL($M1429,$N1429,1,项目参数!$B$2:$B$200))*项目参数!$J$29,"")</f>
        <v/>
      </c>
      <c r="M1429" s="42"/>
      <c r="N1429" s="42"/>
      <c r="O1429" s="61"/>
      <c r="P1429" s="64"/>
      <c r="X1429" s="102" t="b">
        <f t="shared" si="22"/>
        <v>0</v>
      </c>
    </row>
    <row r="1430" spans="1:24">
      <c r="A1430" s="8"/>
      <c r="B1430" s="8"/>
      <c r="C1430" s="8"/>
      <c r="D1430" s="54"/>
      <c r="E1430" s="8"/>
      <c r="F1430" s="8"/>
      <c r="G1430" s="8"/>
      <c r="H1430" s="8"/>
      <c r="I1430" s="120"/>
      <c r="J1430" s="42"/>
      <c r="K1430" s="124" t="str">
        <f>IF(AND($I1430&gt;0,$J1430&lt;&gt;"",$J1430&gt;40000),WORKDAY.INTL($J1430,INT(($I1430+项目参数!$J$29-1)/项目参数!$J$29)-1,1,项目参数!$B$2:$B$200),"")</f>
        <v/>
      </c>
      <c r="L1430" s="125" t="str">
        <f>IF(AND($M1430&lt;&gt;"",$M1430&gt;40000,$N1430&lt;&gt;"",$N1430&gt;40000),(1+NETWORKDAYS.INTL($M1430,$N1430,1,项目参数!$B$2:$B$200))*项目参数!$J$29,"")</f>
        <v/>
      </c>
      <c r="M1430" s="42"/>
      <c r="N1430" s="42"/>
      <c r="O1430" s="61"/>
      <c r="P1430" s="64"/>
      <c r="X1430" s="102" t="b">
        <f t="shared" si="22"/>
        <v>0</v>
      </c>
    </row>
    <row r="1431" spans="1:24">
      <c r="A1431" s="8"/>
      <c r="B1431" s="8"/>
      <c r="C1431" s="8"/>
      <c r="D1431" s="54"/>
      <c r="E1431" s="8"/>
      <c r="F1431" s="8"/>
      <c r="G1431" s="8"/>
      <c r="H1431" s="8"/>
      <c r="I1431" s="120"/>
      <c r="J1431" s="42"/>
      <c r="K1431" s="124" t="str">
        <f>IF(AND($I1431&gt;0,$J1431&lt;&gt;"",$J1431&gt;40000),WORKDAY.INTL($J1431,INT(($I1431+项目参数!$J$29-1)/项目参数!$J$29)-1,1,项目参数!$B$2:$B$200),"")</f>
        <v/>
      </c>
      <c r="L1431" s="125" t="str">
        <f>IF(AND($M1431&lt;&gt;"",$M1431&gt;40000,$N1431&lt;&gt;"",$N1431&gt;40000),(1+NETWORKDAYS.INTL($M1431,$N1431,1,项目参数!$B$2:$B$200))*项目参数!$J$29,"")</f>
        <v/>
      </c>
      <c r="M1431" s="42"/>
      <c r="N1431" s="42"/>
      <c r="O1431" s="61"/>
      <c r="P1431" s="64"/>
      <c r="X1431" s="102" t="b">
        <f t="shared" si="22"/>
        <v>0</v>
      </c>
    </row>
    <row r="1432" spans="1:24">
      <c r="A1432" s="8"/>
      <c r="B1432" s="8"/>
      <c r="C1432" s="8"/>
      <c r="D1432" s="54"/>
      <c r="E1432" s="8"/>
      <c r="F1432" s="8"/>
      <c r="G1432" s="8"/>
      <c r="H1432" s="8"/>
      <c r="I1432" s="120"/>
      <c r="J1432" s="42"/>
      <c r="K1432" s="124" t="str">
        <f>IF(AND($I1432&gt;0,$J1432&lt;&gt;"",$J1432&gt;40000),WORKDAY.INTL($J1432,INT(($I1432+项目参数!$J$29-1)/项目参数!$J$29)-1,1,项目参数!$B$2:$B$200),"")</f>
        <v/>
      </c>
      <c r="L1432" s="125" t="str">
        <f>IF(AND($M1432&lt;&gt;"",$M1432&gt;40000,$N1432&lt;&gt;"",$N1432&gt;40000),(1+NETWORKDAYS.INTL($M1432,$N1432,1,项目参数!$B$2:$B$200))*项目参数!$J$29,"")</f>
        <v/>
      </c>
      <c r="M1432" s="42"/>
      <c r="N1432" s="42"/>
      <c r="O1432" s="61"/>
      <c r="P1432" s="64"/>
      <c r="X1432" s="102" t="b">
        <f t="shared" si="22"/>
        <v>0</v>
      </c>
    </row>
    <row r="1433" spans="1:24">
      <c r="A1433" s="8"/>
      <c r="B1433" s="8"/>
      <c r="C1433" s="8"/>
      <c r="D1433" s="54"/>
      <c r="E1433" s="8"/>
      <c r="F1433" s="8"/>
      <c r="G1433" s="8"/>
      <c r="H1433" s="8"/>
      <c r="I1433" s="120"/>
      <c r="J1433" s="42"/>
      <c r="K1433" s="124" t="str">
        <f>IF(AND($I1433&gt;0,$J1433&lt;&gt;"",$J1433&gt;40000),WORKDAY.INTL($J1433,INT(($I1433+项目参数!$J$29-1)/项目参数!$J$29)-1,1,项目参数!$B$2:$B$200),"")</f>
        <v/>
      </c>
      <c r="L1433" s="125" t="str">
        <f>IF(AND($M1433&lt;&gt;"",$M1433&gt;40000,$N1433&lt;&gt;"",$N1433&gt;40000),(1+NETWORKDAYS.INTL($M1433,$N1433,1,项目参数!$B$2:$B$200))*项目参数!$J$29,"")</f>
        <v/>
      </c>
      <c r="M1433" s="42"/>
      <c r="N1433" s="42"/>
      <c r="O1433" s="61"/>
      <c r="P1433" s="64"/>
      <c r="X1433" s="102" t="b">
        <f t="shared" si="22"/>
        <v>0</v>
      </c>
    </row>
    <row r="1434" spans="1:24">
      <c r="A1434" s="8"/>
      <c r="B1434" s="8"/>
      <c r="C1434" s="8"/>
      <c r="D1434" s="54"/>
      <c r="E1434" s="8"/>
      <c r="F1434" s="8"/>
      <c r="G1434" s="8"/>
      <c r="H1434" s="8"/>
      <c r="I1434" s="120"/>
      <c r="J1434" s="42"/>
      <c r="K1434" s="124" t="str">
        <f>IF(AND($I1434&gt;0,$J1434&lt;&gt;"",$J1434&gt;40000),WORKDAY.INTL($J1434,INT(($I1434+项目参数!$J$29-1)/项目参数!$J$29)-1,1,项目参数!$B$2:$B$200),"")</f>
        <v/>
      </c>
      <c r="L1434" s="125" t="str">
        <f>IF(AND($M1434&lt;&gt;"",$M1434&gt;40000,$N1434&lt;&gt;"",$N1434&gt;40000),(1+NETWORKDAYS.INTL($M1434,$N1434,1,项目参数!$B$2:$B$200))*项目参数!$J$29,"")</f>
        <v/>
      </c>
      <c r="M1434" s="42"/>
      <c r="N1434" s="42"/>
      <c r="O1434" s="61"/>
      <c r="P1434" s="64"/>
      <c r="X1434" s="102" t="b">
        <f t="shared" si="22"/>
        <v>0</v>
      </c>
    </row>
    <row r="1435" spans="1:24">
      <c r="A1435" s="8"/>
      <c r="B1435" s="8"/>
      <c r="C1435" s="8"/>
      <c r="D1435" s="54"/>
      <c r="E1435" s="8"/>
      <c r="F1435" s="8"/>
      <c r="G1435" s="8"/>
      <c r="H1435" s="8"/>
      <c r="I1435" s="120"/>
      <c r="J1435" s="42"/>
      <c r="K1435" s="124" t="str">
        <f>IF(AND($I1435&gt;0,$J1435&lt;&gt;"",$J1435&gt;40000),WORKDAY.INTL($J1435,INT(($I1435+项目参数!$J$29-1)/项目参数!$J$29)-1,1,项目参数!$B$2:$B$200),"")</f>
        <v/>
      </c>
      <c r="L1435" s="125" t="str">
        <f>IF(AND($M1435&lt;&gt;"",$M1435&gt;40000,$N1435&lt;&gt;"",$N1435&gt;40000),(1+NETWORKDAYS.INTL($M1435,$N1435,1,项目参数!$B$2:$B$200))*项目参数!$J$29,"")</f>
        <v/>
      </c>
      <c r="M1435" s="42"/>
      <c r="N1435" s="42"/>
      <c r="O1435" s="61"/>
      <c r="P1435" s="64"/>
      <c r="X1435" s="102" t="b">
        <f t="shared" si="22"/>
        <v>0</v>
      </c>
    </row>
    <row r="1436" spans="1:24">
      <c r="A1436" s="8"/>
      <c r="B1436" s="8"/>
      <c r="C1436" s="8"/>
      <c r="D1436" s="54"/>
      <c r="E1436" s="8"/>
      <c r="F1436" s="8"/>
      <c r="G1436" s="8"/>
      <c r="H1436" s="8"/>
      <c r="I1436" s="120"/>
      <c r="J1436" s="42"/>
      <c r="K1436" s="124" t="str">
        <f>IF(AND($I1436&gt;0,$J1436&lt;&gt;"",$J1436&gt;40000),WORKDAY.INTL($J1436,INT(($I1436+项目参数!$J$29-1)/项目参数!$J$29)-1,1,项目参数!$B$2:$B$200),"")</f>
        <v/>
      </c>
      <c r="L1436" s="125" t="str">
        <f>IF(AND($M1436&lt;&gt;"",$M1436&gt;40000,$N1436&lt;&gt;"",$N1436&gt;40000),(1+NETWORKDAYS.INTL($M1436,$N1436,1,项目参数!$B$2:$B$200))*项目参数!$J$29,"")</f>
        <v/>
      </c>
      <c r="M1436" s="42"/>
      <c r="N1436" s="42"/>
      <c r="O1436" s="61"/>
      <c r="P1436" s="64"/>
      <c r="X1436" s="102" t="b">
        <f t="shared" si="22"/>
        <v>0</v>
      </c>
    </row>
    <row r="1437" spans="1:24">
      <c r="A1437" s="8"/>
      <c r="B1437" s="8"/>
      <c r="C1437" s="8"/>
      <c r="D1437" s="54"/>
      <c r="E1437" s="8"/>
      <c r="F1437" s="8"/>
      <c r="G1437" s="8"/>
      <c r="H1437" s="8"/>
      <c r="I1437" s="120"/>
      <c r="J1437" s="42"/>
      <c r="K1437" s="124" t="str">
        <f>IF(AND($I1437&gt;0,$J1437&lt;&gt;"",$J1437&gt;40000),WORKDAY.INTL($J1437,INT(($I1437+项目参数!$J$29-1)/项目参数!$J$29)-1,1,项目参数!$B$2:$B$200),"")</f>
        <v/>
      </c>
      <c r="L1437" s="125" t="str">
        <f>IF(AND($M1437&lt;&gt;"",$M1437&gt;40000,$N1437&lt;&gt;"",$N1437&gt;40000),(1+NETWORKDAYS.INTL($M1437,$N1437,1,项目参数!$B$2:$B$200))*项目参数!$J$29,"")</f>
        <v/>
      </c>
      <c r="M1437" s="42"/>
      <c r="N1437" s="42"/>
      <c r="O1437" s="61"/>
      <c r="P1437" s="64"/>
      <c r="X1437" s="102" t="b">
        <f t="shared" si="22"/>
        <v>0</v>
      </c>
    </row>
    <row r="1438" spans="1:24">
      <c r="A1438" s="8"/>
      <c r="B1438" s="8"/>
      <c r="C1438" s="8"/>
      <c r="D1438" s="54"/>
      <c r="E1438" s="8"/>
      <c r="F1438" s="8"/>
      <c r="G1438" s="8"/>
      <c r="H1438" s="8"/>
      <c r="I1438" s="120"/>
      <c r="J1438" s="42"/>
      <c r="K1438" s="124" t="str">
        <f>IF(AND($I1438&gt;0,$J1438&lt;&gt;"",$J1438&gt;40000),WORKDAY.INTL($J1438,INT(($I1438+项目参数!$J$29-1)/项目参数!$J$29)-1,1,项目参数!$B$2:$B$200),"")</f>
        <v/>
      </c>
      <c r="L1438" s="125" t="str">
        <f>IF(AND($M1438&lt;&gt;"",$M1438&gt;40000,$N1438&lt;&gt;"",$N1438&gt;40000),(1+NETWORKDAYS.INTL($M1438,$N1438,1,项目参数!$B$2:$B$200))*项目参数!$J$29,"")</f>
        <v/>
      </c>
      <c r="M1438" s="42"/>
      <c r="N1438" s="42"/>
      <c r="O1438" s="61"/>
      <c r="P1438" s="64"/>
      <c r="X1438" s="102" t="b">
        <f t="shared" si="22"/>
        <v>0</v>
      </c>
    </row>
    <row r="1439" spans="1:24">
      <c r="A1439" s="8"/>
      <c r="B1439" s="8"/>
      <c r="C1439" s="8"/>
      <c r="D1439" s="54"/>
      <c r="E1439" s="8"/>
      <c r="F1439" s="8"/>
      <c r="G1439" s="8"/>
      <c r="H1439" s="8"/>
      <c r="I1439" s="120"/>
      <c r="J1439" s="42"/>
      <c r="K1439" s="124" t="str">
        <f>IF(AND($I1439&gt;0,$J1439&lt;&gt;"",$J1439&gt;40000),WORKDAY.INTL($J1439,INT(($I1439+项目参数!$J$29-1)/项目参数!$J$29)-1,1,项目参数!$B$2:$B$200),"")</f>
        <v/>
      </c>
      <c r="L1439" s="125" t="str">
        <f>IF(AND($M1439&lt;&gt;"",$M1439&gt;40000,$N1439&lt;&gt;"",$N1439&gt;40000),(1+NETWORKDAYS.INTL($M1439,$N1439,1,项目参数!$B$2:$B$200))*项目参数!$J$29,"")</f>
        <v/>
      </c>
      <c r="M1439" s="42"/>
      <c r="N1439" s="42"/>
      <c r="O1439" s="61"/>
      <c r="P1439" s="64"/>
      <c r="X1439" s="102" t="b">
        <f t="shared" si="22"/>
        <v>0</v>
      </c>
    </row>
    <row r="1440" spans="1:24">
      <c r="A1440" s="8"/>
      <c r="B1440" s="8"/>
      <c r="C1440" s="8"/>
      <c r="D1440" s="54"/>
      <c r="E1440" s="8"/>
      <c r="F1440" s="8"/>
      <c r="G1440" s="8"/>
      <c r="H1440" s="8"/>
      <c r="I1440" s="120"/>
      <c r="J1440" s="42"/>
      <c r="K1440" s="124" t="str">
        <f>IF(AND($I1440&gt;0,$J1440&lt;&gt;"",$J1440&gt;40000),WORKDAY.INTL($J1440,INT(($I1440+项目参数!$J$29-1)/项目参数!$J$29)-1,1,项目参数!$B$2:$B$200),"")</f>
        <v/>
      </c>
      <c r="L1440" s="125" t="str">
        <f>IF(AND($M1440&lt;&gt;"",$M1440&gt;40000,$N1440&lt;&gt;"",$N1440&gt;40000),(1+NETWORKDAYS.INTL($M1440,$N1440,1,项目参数!$B$2:$B$200))*项目参数!$J$29,"")</f>
        <v/>
      </c>
      <c r="M1440" s="42"/>
      <c r="N1440" s="42"/>
      <c r="O1440" s="61"/>
      <c r="P1440" s="64"/>
      <c r="X1440" s="102" t="b">
        <f t="shared" si="22"/>
        <v>0</v>
      </c>
    </row>
    <row r="1441" spans="1:24">
      <c r="A1441" s="8"/>
      <c r="B1441" s="8"/>
      <c r="C1441" s="8"/>
      <c r="D1441" s="54"/>
      <c r="E1441" s="8"/>
      <c r="F1441" s="8"/>
      <c r="G1441" s="8"/>
      <c r="H1441" s="8"/>
      <c r="I1441" s="120"/>
      <c r="J1441" s="42"/>
      <c r="K1441" s="124" t="str">
        <f>IF(AND($I1441&gt;0,$J1441&lt;&gt;"",$J1441&gt;40000),WORKDAY.INTL($J1441,INT(($I1441+项目参数!$J$29-1)/项目参数!$J$29)-1,1,项目参数!$B$2:$B$200),"")</f>
        <v/>
      </c>
      <c r="L1441" s="125" t="str">
        <f>IF(AND($M1441&lt;&gt;"",$M1441&gt;40000,$N1441&lt;&gt;"",$N1441&gt;40000),(1+NETWORKDAYS.INTL($M1441,$N1441,1,项目参数!$B$2:$B$200))*项目参数!$J$29,"")</f>
        <v/>
      </c>
      <c r="M1441" s="42"/>
      <c r="N1441" s="42"/>
      <c r="O1441" s="61"/>
      <c r="P1441" s="64"/>
      <c r="X1441" s="102" t="b">
        <f t="shared" si="22"/>
        <v>0</v>
      </c>
    </row>
    <row r="1442" spans="1:24">
      <c r="A1442" s="8"/>
      <c r="B1442" s="8"/>
      <c r="C1442" s="8"/>
      <c r="D1442" s="54"/>
      <c r="E1442" s="8"/>
      <c r="F1442" s="8"/>
      <c r="G1442" s="8"/>
      <c r="H1442" s="8"/>
      <c r="I1442" s="120"/>
      <c r="J1442" s="42"/>
      <c r="K1442" s="124" t="str">
        <f>IF(AND($I1442&gt;0,$J1442&lt;&gt;"",$J1442&gt;40000),WORKDAY.INTL($J1442,INT(($I1442+项目参数!$J$29-1)/项目参数!$J$29)-1,1,项目参数!$B$2:$B$200),"")</f>
        <v/>
      </c>
      <c r="L1442" s="125" t="str">
        <f>IF(AND($M1442&lt;&gt;"",$M1442&gt;40000,$N1442&lt;&gt;"",$N1442&gt;40000),(1+NETWORKDAYS.INTL($M1442,$N1442,1,项目参数!$B$2:$B$200))*项目参数!$J$29,"")</f>
        <v/>
      </c>
      <c r="M1442" s="42"/>
      <c r="N1442" s="42"/>
      <c r="O1442" s="61"/>
      <c r="P1442" s="64"/>
      <c r="X1442" s="102" t="b">
        <f t="shared" si="22"/>
        <v>0</v>
      </c>
    </row>
    <row r="1443" spans="1:24">
      <c r="A1443" s="8"/>
      <c r="B1443" s="8"/>
      <c r="C1443" s="8"/>
      <c r="D1443" s="54"/>
      <c r="E1443" s="8"/>
      <c r="F1443" s="8"/>
      <c r="G1443" s="8"/>
      <c r="H1443" s="8"/>
      <c r="I1443" s="120"/>
      <c r="J1443" s="42"/>
      <c r="K1443" s="124" t="str">
        <f>IF(AND($I1443&gt;0,$J1443&lt;&gt;"",$J1443&gt;40000),WORKDAY.INTL($J1443,INT(($I1443+项目参数!$J$29-1)/项目参数!$J$29)-1,1,项目参数!$B$2:$B$200),"")</f>
        <v/>
      </c>
      <c r="L1443" s="125" t="str">
        <f>IF(AND($M1443&lt;&gt;"",$M1443&gt;40000,$N1443&lt;&gt;"",$N1443&gt;40000),(1+NETWORKDAYS.INTL($M1443,$N1443,1,项目参数!$B$2:$B$200))*项目参数!$J$29,"")</f>
        <v/>
      </c>
      <c r="M1443" s="42"/>
      <c r="N1443" s="42"/>
      <c r="O1443" s="61"/>
      <c r="P1443" s="64"/>
      <c r="X1443" s="102" t="b">
        <f t="shared" si="22"/>
        <v>0</v>
      </c>
    </row>
    <row r="1444" spans="1:24">
      <c r="A1444" s="8"/>
      <c r="B1444" s="8"/>
      <c r="C1444" s="8"/>
      <c r="D1444" s="54"/>
      <c r="E1444" s="8"/>
      <c r="F1444" s="8"/>
      <c r="G1444" s="8"/>
      <c r="H1444" s="8"/>
      <c r="I1444" s="120"/>
      <c r="J1444" s="42"/>
      <c r="K1444" s="124" t="str">
        <f>IF(AND($I1444&gt;0,$J1444&lt;&gt;"",$J1444&gt;40000),WORKDAY.INTL($J1444,INT(($I1444+项目参数!$J$29-1)/项目参数!$J$29)-1,1,项目参数!$B$2:$B$200),"")</f>
        <v/>
      </c>
      <c r="L1444" s="125" t="str">
        <f>IF(AND($M1444&lt;&gt;"",$M1444&gt;40000,$N1444&lt;&gt;"",$N1444&gt;40000),(1+NETWORKDAYS.INTL($M1444,$N1444,1,项目参数!$B$2:$B$200))*项目参数!$J$29,"")</f>
        <v/>
      </c>
      <c r="M1444" s="42"/>
      <c r="N1444" s="42"/>
      <c r="O1444" s="61"/>
      <c r="P1444" s="64"/>
      <c r="X1444" s="102" t="b">
        <f t="shared" si="22"/>
        <v>0</v>
      </c>
    </row>
    <row r="1445" spans="1:24">
      <c r="A1445" s="8"/>
      <c r="B1445" s="8"/>
      <c r="C1445" s="8"/>
      <c r="D1445" s="54"/>
      <c r="E1445" s="8"/>
      <c r="F1445" s="8"/>
      <c r="G1445" s="8"/>
      <c r="H1445" s="8"/>
      <c r="I1445" s="120"/>
      <c r="J1445" s="42"/>
      <c r="K1445" s="124" t="str">
        <f>IF(AND($I1445&gt;0,$J1445&lt;&gt;"",$J1445&gt;40000),WORKDAY.INTL($J1445,INT(($I1445+项目参数!$J$29-1)/项目参数!$J$29)-1,1,项目参数!$B$2:$B$200),"")</f>
        <v/>
      </c>
      <c r="L1445" s="125" t="str">
        <f>IF(AND($M1445&lt;&gt;"",$M1445&gt;40000,$N1445&lt;&gt;"",$N1445&gt;40000),(1+NETWORKDAYS.INTL($M1445,$N1445,1,项目参数!$B$2:$B$200))*项目参数!$J$29,"")</f>
        <v/>
      </c>
      <c r="M1445" s="42"/>
      <c r="N1445" s="42"/>
      <c r="O1445" s="61"/>
      <c r="P1445" s="64"/>
      <c r="X1445" s="102" t="b">
        <f t="shared" si="22"/>
        <v>0</v>
      </c>
    </row>
    <row r="1446" spans="1:24">
      <c r="A1446" s="8"/>
      <c r="B1446" s="8"/>
      <c r="C1446" s="8"/>
      <c r="D1446" s="54"/>
      <c r="E1446" s="8"/>
      <c r="F1446" s="8"/>
      <c r="G1446" s="8"/>
      <c r="H1446" s="8"/>
      <c r="I1446" s="120"/>
      <c r="J1446" s="42"/>
      <c r="K1446" s="124" t="str">
        <f>IF(AND($I1446&gt;0,$J1446&lt;&gt;"",$J1446&gt;40000),WORKDAY.INTL($J1446,INT(($I1446+项目参数!$J$29-1)/项目参数!$J$29)-1,1,项目参数!$B$2:$B$200),"")</f>
        <v/>
      </c>
      <c r="L1446" s="125" t="str">
        <f>IF(AND($M1446&lt;&gt;"",$M1446&gt;40000,$N1446&lt;&gt;"",$N1446&gt;40000),(1+NETWORKDAYS.INTL($M1446,$N1446,1,项目参数!$B$2:$B$200))*项目参数!$J$29,"")</f>
        <v/>
      </c>
      <c r="M1446" s="42"/>
      <c r="N1446" s="42"/>
      <c r="O1446" s="61"/>
      <c r="P1446" s="64"/>
      <c r="X1446" s="102" t="b">
        <f t="shared" si="22"/>
        <v>0</v>
      </c>
    </row>
    <row r="1447" spans="1:24">
      <c r="A1447" s="8"/>
      <c r="B1447" s="8"/>
      <c r="C1447" s="8"/>
      <c r="D1447" s="54"/>
      <c r="E1447" s="8"/>
      <c r="F1447" s="8"/>
      <c r="G1447" s="8"/>
      <c r="H1447" s="8"/>
      <c r="I1447" s="120"/>
      <c r="J1447" s="42"/>
      <c r="K1447" s="124" t="str">
        <f>IF(AND($I1447&gt;0,$J1447&lt;&gt;"",$J1447&gt;40000),WORKDAY.INTL($J1447,INT(($I1447+项目参数!$J$29-1)/项目参数!$J$29)-1,1,项目参数!$B$2:$B$200),"")</f>
        <v/>
      </c>
      <c r="L1447" s="125" t="str">
        <f>IF(AND($M1447&lt;&gt;"",$M1447&gt;40000,$N1447&lt;&gt;"",$N1447&gt;40000),(1+NETWORKDAYS.INTL($M1447,$N1447,1,项目参数!$B$2:$B$200))*项目参数!$J$29,"")</f>
        <v/>
      </c>
      <c r="M1447" s="42"/>
      <c r="N1447" s="42"/>
      <c r="O1447" s="61"/>
      <c r="P1447" s="64"/>
      <c r="X1447" s="102" t="b">
        <f t="shared" si="22"/>
        <v>0</v>
      </c>
    </row>
    <row r="1448" spans="1:24">
      <c r="A1448" s="8"/>
      <c r="B1448" s="8"/>
      <c r="C1448" s="8"/>
      <c r="D1448" s="54"/>
      <c r="E1448" s="8"/>
      <c r="F1448" s="8"/>
      <c r="G1448" s="8"/>
      <c r="H1448" s="8"/>
      <c r="I1448" s="120"/>
      <c r="J1448" s="42"/>
      <c r="K1448" s="124" t="str">
        <f>IF(AND($I1448&gt;0,$J1448&lt;&gt;"",$J1448&gt;40000),WORKDAY.INTL($J1448,INT(($I1448+项目参数!$J$29-1)/项目参数!$J$29)-1,1,项目参数!$B$2:$B$200),"")</f>
        <v/>
      </c>
      <c r="L1448" s="125" t="str">
        <f>IF(AND($M1448&lt;&gt;"",$M1448&gt;40000,$N1448&lt;&gt;"",$N1448&gt;40000),(1+NETWORKDAYS.INTL($M1448,$N1448,1,项目参数!$B$2:$B$200))*项目参数!$J$29,"")</f>
        <v/>
      </c>
      <c r="M1448" s="42"/>
      <c r="N1448" s="42"/>
      <c r="O1448" s="61"/>
      <c r="P1448" s="64"/>
      <c r="X1448" s="102" t="b">
        <f t="shared" si="22"/>
        <v>0</v>
      </c>
    </row>
    <row r="1449" spans="1:24">
      <c r="A1449" s="8"/>
      <c r="B1449" s="8"/>
      <c r="C1449" s="8"/>
      <c r="D1449" s="54"/>
      <c r="E1449" s="8"/>
      <c r="F1449" s="8"/>
      <c r="G1449" s="8"/>
      <c r="H1449" s="8"/>
      <c r="I1449" s="120"/>
      <c r="J1449" s="42"/>
      <c r="K1449" s="124" t="str">
        <f>IF(AND($I1449&gt;0,$J1449&lt;&gt;"",$J1449&gt;40000),WORKDAY.INTL($J1449,INT(($I1449+项目参数!$J$29-1)/项目参数!$J$29)-1,1,项目参数!$B$2:$B$200),"")</f>
        <v/>
      </c>
      <c r="L1449" s="125" t="str">
        <f>IF(AND($M1449&lt;&gt;"",$M1449&gt;40000,$N1449&lt;&gt;"",$N1449&gt;40000),(1+NETWORKDAYS.INTL($M1449,$N1449,1,项目参数!$B$2:$B$200))*项目参数!$J$29,"")</f>
        <v/>
      </c>
      <c r="M1449" s="42"/>
      <c r="N1449" s="42"/>
      <c r="O1449" s="61"/>
      <c r="P1449" s="64"/>
      <c r="X1449" s="102" t="b">
        <f t="shared" si="22"/>
        <v>0</v>
      </c>
    </row>
    <row r="1450" spans="1:24">
      <c r="A1450" s="8"/>
      <c r="B1450" s="8"/>
      <c r="C1450" s="8"/>
      <c r="D1450" s="54"/>
      <c r="E1450" s="8"/>
      <c r="F1450" s="8"/>
      <c r="G1450" s="8"/>
      <c r="H1450" s="8"/>
      <c r="I1450" s="120"/>
      <c r="J1450" s="42"/>
      <c r="K1450" s="124" t="str">
        <f>IF(AND($I1450&gt;0,$J1450&lt;&gt;"",$J1450&gt;40000),WORKDAY.INTL($J1450,INT(($I1450+项目参数!$J$29-1)/项目参数!$J$29)-1,1,项目参数!$B$2:$B$200),"")</f>
        <v/>
      </c>
      <c r="L1450" s="125" t="str">
        <f>IF(AND($M1450&lt;&gt;"",$M1450&gt;40000,$N1450&lt;&gt;"",$N1450&gt;40000),(1+NETWORKDAYS.INTL($M1450,$N1450,1,项目参数!$B$2:$B$200))*项目参数!$J$29,"")</f>
        <v/>
      </c>
      <c r="M1450" s="42"/>
      <c r="N1450" s="42"/>
      <c r="O1450" s="61"/>
      <c r="P1450" s="64"/>
      <c r="X1450" s="102" t="b">
        <f t="shared" si="22"/>
        <v>0</v>
      </c>
    </row>
    <row r="1451" spans="1:24">
      <c r="A1451" s="8"/>
      <c r="B1451" s="8"/>
      <c r="C1451" s="8"/>
      <c r="D1451" s="54"/>
      <c r="E1451" s="8"/>
      <c r="F1451" s="8"/>
      <c r="G1451" s="8"/>
      <c r="H1451" s="8"/>
      <c r="I1451" s="120"/>
      <c r="J1451" s="42"/>
      <c r="K1451" s="124" t="str">
        <f>IF(AND($I1451&gt;0,$J1451&lt;&gt;"",$J1451&gt;40000),WORKDAY.INTL($J1451,INT(($I1451+项目参数!$J$29-1)/项目参数!$J$29)-1,1,项目参数!$B$2:$B$200),"")</f>
        <v/>
      </c>
      <c r="L1451" s="125" t="str">
        <f>IF(AND($M1451&lt;&gt;"",$M1451&gt;40000,$N1451&lt;&gt;"",$N1451&gt;40000),(1+NETWORKDAYS.INTL($M1451,$N1451,1,项目参数!$B$2:$B$200))*项目参数!$J$29,"")</f>
        <v/>
      </c>
      <c r="M1451" s="42"/>
      <c r="N1451" s="42"/>
      <c r="O1451" s="61"/>
      <c r="P1451" s="64"/>
      <c r="X1451" s="102" t="b">
        <f t="shared" si="22"/>
        <v>0</v>
      </c>
    </row>
    <row r="1452" spans="1:24">
      <c r="A1452" s="8"/>
      <c r="B1452" s="8"/>
      <c r="C1452" s="8"/>
      <c r="D1452" s="54"/>
      <c r="E1452" s="8"/>
      <c r="F1452" s="8"/>
      <c r="G1452" s="8"/>
      <c r="H1452" s="8"/>
      <c r="I1452" s="120"/>
      <c r="J1452" s="42"/>
      <c r="K1452" s="124" t="str">
        <f>IF(AND($I1452&gt;0,$J1452&lt;&gt;"",$J1452&gt;40000),WORKDAY.INTL($J1452,INT(($I1452+项目参数!$J$29-1)/项目参数!$J$29)-1,1,项目参数!$B$2:$B$200),"")</f>
        <v/>
      </c>
      <c r="L1452" s="125" t="str">
        <f>IF(AND($M1452&lt;&gt;"",$M1452&gt;40000,$N1452&lt;&gt;"",$N1452&gt;40000),(1+NETWORKDAYS.INTL($M1452,$N1452,1,项目参数!$B$2:$B$200))*项目参数!$J$29,"")</f>
        <v/>
      </c>
      <c r="M1452" s="42"/>
      <c r="N1452" s="42"/>
      <c r="O1452" s="61"/>
      <c r="P1452" s="64"/>
      <c r="X1452" s="102" t="b">
        <f t="shared" si="22"/>
        <v>0</v>
      </c>
    </row>
    <row r="1453" spans="1:24">
      <c r="A1453" s="8"/>
      <c r="B1453" s="8"/>
      <c r="C1453" s="8"/>
      <c r="D1453" s="54"/>
      <c r="E1453" s="8"/>
      <c r="F1453" s="8"/>
      <c r="G1453" s="8"/>
      <c r="H1453" s="8"/>
      <c r="I1453" s="120"/>
      <c r="J1453" s="42"/>
      <c r="K1453" s="124" t="str">
        <f>IF(AND($I1453&gt;0,$J1453&lt;&gt;"",$J1453&gt;40000),WORKDAY.INTL($J1453,INT(($I1453+项目参数!$J$29-1)/项目参数!$J$29)-1,1,项目参数!$B$2:$B$200),"")</f>
        <v/>
      </c>
      <c r="L1453" s="125" t="str">
        <f>IF(AND($M1453&lt;&gt;"",$M1453&gt;40000,$N1453&lt;&gt;"",$N1453&gt;40000),(1+NETWORKDAYS.INTL($M1453,$N1453,1,项目参数!$B$2:$B$200))*项目参数!$J$29,"")</f>
        <v/>
      </c>
      <c r="M1453" s="42"/>
      <c r="N1453" s="42"/>
      <c r="O1453" s="61"/>
      <c r="P1453" s="64"/>
      <c r="X1453" s="102" t="b">
        <f t="shared" si="22"/>
        <v>0</v>
      </c>
    </row>
    <row r="1454" spans="1:24">
      <c r="A1454" s="8"/>
      <c r="B1454" s="8"/>
      <c r="C1454" s="8"/>
      <c r="D1454" s="54"/>
      <c r="E1454" s="8"/>
      <c r="F1454" s="8"/>
      <c r="G1454" s="8"/>
      <c r="H1454" s="8"/>
      <c r="I1454" s="120"/>
      <c r="J1454" s="42"/>
      <c r="K1454" s="124" t="str">
        <f>IF(AND($I1454&gt;0,$J1454&lt;&gt;"",$J1454&gt;40000),WORKDAY.INTL($J1454,INT(($I1454+项目参数!$J$29-1)/项目参数!$J$29)-1,1,项目参数!$B$2:$B$200),"")</f>
        <v/>
      </c>
      <c r="L1454" s="125" t="str">
        <f>IF(AND($M1454&lt;&gt;"",$M1454&gt;40000,$N1454&lt;&gt;"",$N1454&gt;40000),(1+NETWORKDAYS.INTL($M1454,$N1454,1,项目参数!$B$2:$B$200))*项目参数!$J$29,"")</f>
        <v/>
      </c>
      <c r="M1454" s="42"/>
      <c r="N1454" s="42"/>
      <c r="O1454" s="61"/>
      <c r="P1454" s="64"/>
      <c r="X1454" s="102" t="b">
        <f t="shared" si="22"/>
        <v>0</v>
      </c>
    </row>
    <row r="1455" spans="1:24">
      <c r="A1455" s="8"/>
      <c r="B1455" s="8"/>
      <c r="C1455" s="8"/>
      <c r="D1455" s="54"/>
      <c r="E1455" s="8"/>
      <c r="F1455" s="8"/>
      <c r="G1455" s="8"/>
      <c r="H1455" s="8"/>
      <c r="I1455" s="120"/>
      <c r="J1455" s="42"/>
      <c r="K1455" s="124" t="str">
        <f>IF(AND($I1455&gt;0,$J1455&lt;&gt;"",$J1455&gt;40000),WORKDAY.INTL($J1455,INT(($I1455+项目参数!$J$29-1)/项目参数!$J$29)-1,1,项目参数!$B$2:$B$200),"")</f>
        <v/>
      </c>
      <c r="L1455" s="125" t="str">
        <f>IF(AND($M1455&lt;&gt;"",$M1455&gt;40000,$N1455&lt;&gt;"",$N1455&gt;40000),(1+NETWORKDAYS.INTL($M1455,$N1455,1,项目参数!$B$2:$B$200))*项目参数!$J$29,"")</f>
        <v/>
      </c>
      <c r="M1455" s="42"/>
      <c r="N1455" s="42"/>
      <c r="O1455" s="61"/>
      <c r="P1455" s="64"/>
      <c r="X1455" s="102" t="b">
        <f t="shared" si="22"/>
        <v>0</v>
      </c>
    </row>
    <row r="1456" spans="1:24">
      <c r="A1456" s="8"/>
      <c r="B1456" s="8"/>
      <c r="C1456" s="8"/>
      <c r="D1456" s="54"/>
      <c r="E1456" s="8"/>
      <c r="F1456" s="8"/>
      <c r="G1456" s="8"/>
      <c r="H1456" s="8"/>
      <c r="I1456" s="120"/>
      <c r="J1456" s="42"/>
      <c r="K1456" s="124" t="str">
        <f>IF(AND($I1456&gt;0,$J1456&lt;&gt;"",$J1456&gt;40000),WORKDAY.INTL($J1456,INT(($I1456+项目参数!$J$29-1)/项目参数!$J$29)-1,1,项目参数!$B$2:$B$200),"")</f>
        <v/>
      </c>
      <c r="L1456" s="125" t="str">
        <f>IF(AND($M1456&lt;&gt;"",$M1456&gt;40000,$N1456&lt;&gt;"",$N1456&gt;40000),(1+NETWORKDAYS.INTL($M1456,$N1456,1,项目参数!$B$2:$B$200))*项目参数!$J$29,"")</f>
        <v/>
      </c>
      <c r="M1456" s="42"/>
      <c r="N1456" s="42"/>
      <c r="O1456" s="61"/>
      <c r="P1456" s="64"/>
      <c r="X1456" s="102" t="b">
        <f t="shared" si="22"/>
        <v>0</v>
      </c>
    </row>
    <row r="1457" spans="1:24">
      <c r="A1457" s="8"/>
      <c r="B1457" s="8"/>
      <c r="C1457" s="8"/>
      <c r="D1457" s="54"/>
      <c r="E1457" s="8"/>
      <c r="F1457" s="8"/>
      <c r="G1457" s="8"/>
      <c r="H1457" s="8"/>
      <c r="I1457" s="120"/>
      <c r="J1457" s="42"/>
      <c r="K1457" s="124" t="str">
        <f>IF(AND($I1457&gt;0,$J1457&lt;&gt;"",$J1457&gt;40000),WORKDAY.INTL($J1457,INT(($I1457+项目参数!$J$29-1)/项目参数!$J$29)-1,1,项目参数!$B$2:$B$200),"")</f>
        <v/>
      </c>
      <c r="L1457" s="125" t="str">
        <f>IF(AND($M1457&lt;&gt;"",$M1457&gt;40000,$N1457&lt;&gt;"",$N1457&gt;40000),(1+NETWORKDAYS.INTL($M1457,$N1457,1,项目参数!$B$2:$B$200))*项目参数!$J$29,"")</f>
        <v/>
      </c>
      <c r="M1457" s="42"/>
      <c r="N1457" s="42"/>
      <c r="O1457" s="61"/>
      <c r="P1457" s="64"/>
      <c r="X1457" s="102" t="b">
        <f t="shared" si="22"/>
        <v>0</v>
      </c>
    </row>
    <row r="1458" spans="1:24">
      <c r="A1458" s="8"/>
      <c r="B1458" s="8"/>
      <c r="C1458" s="8"/>
      <c r="D1458" s="54"/>
      <c r="E1458" s="8"/>
      <c r="F1458" s="8"/>
      <c r="G1458" s="8"/>
      <c r="H1458" s="8"/>
      <c r="I1458" s="120"/>
      <c r="J1458" s="42"/>
      <c r="K1458" s="124" t="str">
        <f>IF(AND($I1458&gt;0,$J1458&lt;&gt;"",$J1458&gt;40000),WORKDAY.INTL($J1458,INT(($I1458+项目参数!$J$29-1)/项目参数!$J$29)-1,1,项目参数!$B$2:$B$200),"")</f>
        <v/>
      </c>
      <c r="L1458" s="125" t="str">
        <f>IF(AND($M1458&lt;&gt;"",$M1458&gt;40000,$N1458&lt;&gt;"",$N1458&gt;40000),(1+NETWORKDAYS.INTL($M1458,$N1458,1,项目参数!$B$2:$B$200))*项目参数!$J$29,"")</f>
        <v/>
      </c>
      <c r="M1458" s="42"/>
      <c r="N1458" s="42"/>
      <c r="O1458" s="61"/>
      <c r="P1458" s="64"/>
      <c r="X1458" s="102" t="b">
        <f t="shared" si="22"/>
        <v>0</v>
      </c>
    </row>
    <row r="1459" spans="1:24">
      <c r="A1459" s="8"/>
      <c r="B1459" s="8"/>
      <c r="C1459" s="8"/>
      <c r="D1459" s="54"/>
      <c r="E1459" s="8"/>
      <c r="F1459" s="8"/>
      <c r="G1459" s="8"/>
      <c r="H1459" s="8"/>
      <c r="I1459" s="120"/>
      <c r="J1459" s="42"/>
      <c r="K1459" s="124" t="str">
        <f>IF(AND($I1459&gt;0,$J1459&lt;&gt;"",$J1459&gt;40000),WORKDAY.INTL($J1459,INT(($I1459+项目参数!$J$29-1)/项目参数!$J$29)-1,1,项目参数!$B$2:$B$200),"")</f>
        <v/>
      </c>
      <c r="L1459" s="125" t="str">
        <f>IF(AND($M1459&lt;&gt;"",$M1459&gt;40000,$N1459&lt;&gt;"",$N1459&gt;40000),(1+NETWORKDAYS.INTL($M1459,$N1459,1,项目参数!$B$2:$B$200))*项目参数!$J$29,"")</f>
        <v/>
      </c>
      <c r="M1459" s="42"/>
      <c r="N1459" s="42"/>
      <c r="O1459" s="61"/>
      <c r="P1459" s="64"/>
      <c r="X1459" s="102" t="b">
        <f t="shared" si="22"/>
        <v>0</v>
      </c>
    </row>
    <row r="1460" spans="1:24">
      <c r="A1460" s="8"/>
      <c r="B1460" s="8"/>
      <c r="C1460" s="8"/>
      <c r="D1460" s="54"/>
      <c r="E1460" s="8"/>
      <c r="F1460" s="8"/>
      <c r="G1460" s="8"/>
      <c r="H1460" s="8"/>
      <c r="I1460" s="120"/>
      <c r="J1460" s="42"/>
      <c r="K1460" s="124" t="str">
        <f>IF(AND($I1460&gt;0,$J1460&lt;&gt;"",$J1460&gt;40000),WORKDAY.INTL($J1460,INT(($I1460+项目参数!$J$29-1)/项目参数!$J$29)-1,1,项目参数!$B$2:$B$200),"")</f>
        <v/>
      </c>
      <c r="L1460" s="125" t="str">
        <f>IF(AND($M1460&lt;&gt;"",$M1460&gt;40000,$N1460&lt;&gt;"",$N1460&gt;40000),(1+NETWORKDAYS.INTL($M1460,$N1460,1,项目参数!$B$2:$B$200))*项目参数!$J$29,"")</f>
        <v/>
      </c>
      <c r="M1460" s="42"/>
      <c r="N1460" s="42"/>
      <c r="O1460" s="61"/>
      <c r="P1460" s="64"/>
      <c r="X1460" s="102" t="b">
        <f t="shared" si="22"/>
        <v>0</v>
      </c>
    </row>
    <row r="1461" spans="1:24">
      <c r="A1461" s="8"/>
      <c r="B1461" s="8"/>
      <c r="C1461" s="8"/>
      <c r="D1461" s="54"/>
      <c r="E1461" s="8"/>
      <c r="F1461" s="8"/>
      <c r="G1461" s="8"/>
      <c r="H1461" s="8"/>
      <c r="I1461" s="120"/>
      <c r="J1461" s="42"/>
      <c r="K1461" s="124" t="str">
        <f>IF(AND($I1461&gt;0,$J1461&lt;&gt;"",$J1461&gt;40000),WORKDAY.INTL($J1461,INT(($I1461+项目参数!$J$29-1)/项目参数!$J$29)-1,1,项目参数!$B$2:$B$200),"")</f>
        <v/>
      </c>
      <c r="L1461" s="125" t="str">
        <f>IF(AND($M1461&lt;&gt;"",$M1461&gt;40000,$N1461&lt;&gt;"",$N1461&gt;40000),(1+NETWORKDAYS.INTL($M1461,$N1461,1,项目参数!$B$2:$B$200))*项目参数!$J$29,"")</f>
        <v/>
      </c>
      <c r="M1461" s="42"/>
      <c r="N1461" s="42"/>
      <c r="O1461" s="61"/>
      <c r="P1461" s="64"/>
      <c r="X1461" s="102" t="b">
        <f t="shared" si="22"/>
        <v>0</v>
      </c>
    </row>
    <row r="1462" spans="1:24">
      <c r="A1462" s="8"/>
      <c r="B1462" s="8"/>
      <c r="C1462" s="8"/>
      <c r="D1462" s="54"/>
      <c r="E1462" s="8"/>
      <c r="F1462" s="8"/>
      <c r="G1462" s="8"/>
      <c r="H1462" s="8"/>
      <c r="I1462" s="120"/>
      <c r="J1462" s="42"/>
      <c r="K1462" s="124" t="str">
        <f>IF(AND($I1462&gt;0,$J1462&lt;&gt;"",$J1462&gt;40000),WORKDAY.INTL($J1462,INT(($I1462+项目参数!$J$29-1)/项目参数!$J$29)-1,1,项目参数!$B$2:$B$200),"")</f>
        <v/>
      </c>
      <c r="L1462" s="125" t="str">
        <f>IF(AND($M1462&lt;&gt;"",$M1462&gt;40000,$N1462&lt;&gt;"",$N1462&gt;40000),(1+NETWORKDAYS.INTL($M1462,$N1462,1,项目参数!$B$2:$B$200))*项目参数!$J$29,"")</f>
        <v/>
      </c>
      <c r="M1462" s="42"/>
      <c r="N1462" s="42"/>
      <c r="O1462" s="61"/>
      <c r="P1462" s="64"/>
      <c r="X1462" s="102" t="b">
        <f t="shared" si="22"/>
        <v>0</v>
      </c>
    </row>
    <row r="1463" spans="1:24">
      <c r="A1463" s="8"/>
      <c r="B1463" s="8"/>
      <c r="C1463" s="8"/>
      <c r="D1463" s="54"/>
      <c r="E1463" s="8"/>
      <c r="F1463" s="8"/>
      <c r="G1463" s="8"/>
      <c r="H1463" s="8"/>
      <c r="I1463" s="120"/>
      <c r="J1463" s="42"/>
      <c r="K1463" s="124" t="str">
        <f>IF(AND($I1463&gt;0,$J1463&lt;&gt;"",$J1463&gt;40000),WORKDAY.INTL($J1463,INT(($I1463+项目参数!$J$29-1)/项目参数!$J$29)-1,1,项目参数!$B$2:$B$200),"")</f>
        <v/>
      </c>
      <c r="L1463" s="125" t="str">
        <f>IF(AND($M1463&lt;&gt;"",$M1463&gt;40000,$N1463&lt;&gt;"",$N1463&gt;40000),(1+NETWORKDAYS.INTL($M1463,$N1463,1,项目参数!$B$2:$B$200))*项目参数!$J$29,"")</f>
        <v/>
      </c>
      <c r="M1463" s="42"/>
      <c r="N1463" s="42"/>
      <c r="O1463" s="61"/>
      <c r="P1463" s="64"/>
      <c r="X1463" s="102" t="b">
        <f t="shared" si="22"/>
        <v>0</v>
      </c>
    </row>
    <row r="1464" spans="1:24">
      <c r="A1464" s="8"/>
      <c r="B1464" s="8"/>
      <c r="C1464" s="8"/>
      <c r="D1464" s="54"/>
      <c r="E1464" s="8"/>
      <c r="F1464" s="8"/>
      <c r="G1464" s="8"/>
      <c r="H1464" s="8"/>
      <c r="I1464" s="120"/>
      <c r="J1464" s="42"/>
      <c r="K1464" s="124" t="str">
        <f>IF(AND($I1464&gt;0,$J1464&lt;&gt;"",$J1464&gt;40000),WORKDAY.INTL($J1464,INT(($I1464+项目参数!$J$29-1)/项目参数!$J$29)-1,1,项目参数!$B$2:$B$200),"")</f>
        <v/>
      </c>
      <c r="L1464" s="125" t="str">
        <f>IF(AND($M1464&lt;&gt;"",$M1464&gt;40000,$N1464&lt;&gt;"",$N1464&gt;40000),(1+NETWORKDAYS.INTL($M1464,$N1464,1,项目参数!$B$2:$B$200))*项目参数!$J$29,"")</f>
        <v/>
      </c>
      <c r="M1464" s="42"/>
      <c r="N1464" s="42"/>
      <c r="O1464" s="61"/>
      <c r="P1464" s="64"/>
      <c r="X1464" s="102" t="b">
        <f t="shared" si="22"/>
        <v>0</v>
      </c>
    </row>
    <row r="1465" spans="1:24">
      <c r="A1465" s="8"/>
      <c r="B1465" s="8"/>
      <c r="C1465" s="8"/>
      <c r="D1465" s="54"/>
      <c r="E1465" s="8"/>
      <c r="F1465" s="8"/>
      <c r="G1465" s="8"/>
      <c r="H1465" s="8"/>
      <c r="I1465" s="120"/>
      <c r="J1465" s="42"/>
      <c r="K1465" s="124" t="str">
        <f>IF(AND($I1465&gt;0,$J1465&lt;&gt;"",$J1465&gt;40000),WORKDAY.INTL($J1465,INT(($I1465+项目参数!$J$29-1)/项目参数!$J$29)-1,1,项目参数!$B$2:$B$200),"")</f>
        <v/>
      </c>
      <c r="L1465" s="125" t="str">
        <f>IF(AND($M1465&lt;&gt;"",$M1465&gt;40000,$N1465&lt;&gt;"",$N1465&gt;40000),(1+NETWORKDAYS.INTL($M1465,$N1465,1,项目参数!$B$2:$B$200))*项目参数!$J$29,"")</f>
        <v/>
      </c>
      <c r="M1465" s="42"/>
      <c r="N1465" s="42"/>
      <c r="O1465" s="61"/>
      <c r="P1465" s="64"/>
      <c r="X1465" s="102" t="b">
        <f t="shared" si="22"/>
        <v>0</v>
      </c>
    </row>
    <row r="1466" spans="1:24">
      <c r="A1466" s="8"/>
      <c r="B1466" s="8"/>
      <c r="C1466" s="8"/>
      <c r="D1466" s="54"/>
      <c r="E1466" s="8"/>
      <c r="F1466" s="8"/>
      <c r="G1466" s="8"/>
      <c r="H1466" s="8"/>
      <c r="I1466" s="120"/>
      <c r="J1466" s="42"/>
      <c r="K1466" s="124" t="str">
        <f>IF(AND($I1466&gt;0,$J1466&lt;&gt;"",$J1466&gt;40000),WORKDAY.INTL($J1466,INT(($I1466+项目参数!$J$29-1)/项目参数!$J$29)-1,1,项目参数!$B$2:$B$200),"")</f>
        <v/>
      </c>
      <c r="L1466" s="125" t="str">
        <f>IF(AND($M1466&lt;&gt;"",$M1466&gt;40000,$N1466&lt;&gt;"",$N1466&gt;40000),(1+NETWORKDAYS.INTL($M1466,$N1466,1,项目参数!$B$2:$B$200))*项目参数!$J$29,"")</f>
        <v/>
      </c>
      <c r="M1466" s="42"/>
      <c r="N1466" s="42"/>
      <c r="O1466" s="61"/>
      <c r="P1466" s="64"/>
      <c r="X1466" s="102" t="b">
        <f t="shared" si="22"/>
        <v>0</v>
      </c>
    </row>
    <row r="1467" spans="1:24">
      <c r="A1467" s="8"/>
      <c r="B1467" s="8"/>
      <c r="C1467" s="8"/>
      <c r="D1467" s="54"/>
      <c r="E1467" s="8"/>
      <c r="F1467" s="8"/>
      <c r="G1467" s="8"/>
      <c r="H1467" s="8"/>
      <c r="I1467" s="120"/>
      <c r="J1467" s="42"/>
      <c r="K1467" s="124" t="str">
        <f>IF(AND($I1467&gt;0,$J1467&lt;&gt;"",$J1467&gt;40000),WORKDAY.INTL($J1467,INT(($I1467+项目参数!$J$29-1)/项目参数!$J$29)-1,1,项目参数!$B$2:$B$200),"")</f>
        <v/>
      </c>
      <c r="L1467" s="125" t="str">
        <f>IF(AND($M1467&lt;&gt;"",$M1467&gt;40000,$N1467&lt;&gt;"",$N1467&gt;40000),(1+NETWORKDAYS.INTL($M1467,$N1467,1,项目参数!$B$2:$B$200))*项目参数!$J$29,"")</f>
        <v/>
      </c>
      <c r="M1467" s="42"/>
      <c r="N1467" s="42"/>
      <c r="O1467" s="61"/>
      <c r="P1467" s="64"/>
      <c r="X1467" s="102" t="b">
        <f t="shared" si="22"/>
        <v>0</v>
      </c>
    </row>
    <row r="1468" spans="1:24">
      <c r="A1468" s="8"/>
      <c r="B1468" s="8"/>
      <c r="C1468" s="8"/>
      <c r="D1468" s="54"/>
      <c r="E1468" s="8"/>
      <c r="F1468" s="8"/>
      <c r="G1468" s="8"/>
      <c r="H1468" s="8"/>
      <c r="I1468" s="120"/>
      <c r="J1468" s="42"/>
      <c r="K1468" s="124" t="str">
        <f>IF(AND($I1468&gt;0,$J1468&lt;&gt;"",$J1468&gt;40000),WORKDAY.INTL($J1468,INT(($I1468+项目参数!$J$29-1)/项目参数!$J$29)-1,1,项目参数!$B$2:$B$200),"")</f>
        <v/>
      </c>
      <c r="L1468" s="125" t="str">
        <f>IF(AND($M1468&lt;&gt;"",$M1468&gt;40000,$N1468&lt;&gt;"",$N1468&gt;40000),(1+NETWORKDAYS.INTL($M1468,$N1468,1,项目参数!$B$2:$B$200))*项目参数!$J$29,"")</f>
        <v/>
      </c>
      <c r="M1468" s="42"/>
      <c r="N1468" s="42"/>
      <c r="O1468" s="61"/>
      <c r="P1468" s="64"/>
      <c r="X1468" s="102" t="b">
        <f t="shared" si="22"/>
        <v>0</v>
      </c>
    </row>
    <row r="1469" spans="1:24">
      <c r="A1469" s="8"/>
      <c r="B1469" s="8"/>
      <c r="C1469" s="8"/>
      <c r="D1469" s="54"/>
      <c r="E1469" s="8"/>
      <c r="F1469" s="8"/>
      <c r="G1469" s="8"/>
      <c r="H1469" s="8"/>
      <c r="I1469" s="120"/>
      <c r="J1469" s="42"/>
      <c r="K1469" s="124" t="str">
        <f>IF(AND($I1469&gt;0,$J1469&lt;&gt;"",$J1469&gt;40000),WORKDAY.INTL($J1469,INT(($I1469+项目参数!$J$29-1)/项目参数!$J$29)-1,1,项目参数!$B$2:$B$200),"")</f>
        <v/>
      </c>
      <c r="L1469" s="125" t="str">
        <f>IF(AND($M1469&lt;&gt;"",$M1469&gt;40000,$N1469&lt;&gt;"",$N1469&gt;40000),(1+NETWORKDAYS.INTL($M1469,$N1469,1,项目参数!$B$2:$B$200))*项目参数!$J$29,"")</f>
        <v/>
      </c>
      <c r="M1469" s="42"/>
      <c r="N1469" s="42"/>
      <c r="O1469" s="61"/>
      <c r="P1469" s="64"/>
      <c r="X1469" s="102" t="b">
        <f t="shared" si="22"/>
        <v>0</v>
      </c>
    </row>
    <row r="1470" spans="1:24">
      <c r="A1470" s="8"/>
      <c r="B1470" s="8"/>
      <c r="C1470" s="8"/>
      <c r="D1470" s="54"/>
      <c r="E1470" s="8"/>
      <c r="F1470" s="8"/>
      <c r="G1470" s="8"/>
      <c r="H1470" s="8"/>
      <c r="I1470" s="120"/>
      <c r="J1470" s="42"/>
      <c r="K1470" s="124" t="str">
        <f>IF(AND($I1470&gt;0,$J1470&lt;&gt;"",$J1470&gt;40000),WORKDAY.INTL($J1470,INT(($I1470+项目参数!$J$29-1)/项目参数!$J$29)-1,1,项目参数!$B$2:$B$200),"")</f>
        <v/>
      </c>
      <c r="L1470" s="125" t="str">
        <f>IF(AND($M1470&lt;&gt;"",$M1470&gt;40000,$N1470&lt;&gt;"",$N1470&gt;40000),(1+NETWORKDAYS.INTL($M1470,$N1470,1,项目参数!$B$2:$B$200))*项目参数!$J$29,"")</f>
        <v/>
      </c>
      <c r="M1470" s="42"/>
      <c r="N1470" s="42"/>
      <c r="O1470" s="61"/>
      <c r="P1470" s="64"/>
      <c r="X1470" s="102" t="b">
        <f t="shared" si="22"/>
        <v>0</v>
      </c>
    </row>
    <row r="1471" spans="1:24">
      <c r="A1471" s="8"/>
      <c r="B1471" s="8"/>
      <c r="C1471" s="8"/>
      <c r="D1471" s="54"/>
      <c r="E1471" s="8"/>
      <c r="F1471" s="8"/>
      <c r="G1471" s="8"/>
      <c r="H1471" s="8"/>
      <c r="I1471" s="120"/>
      <c r="J1471" s="42"/>
      <c r="K1471" s="124" t="str">
        <f>IF(AND($I1471&gt;0,$J1471&lt;&gt;"",$J1471&gt;40000),WORKDAY.INTL($J1471,INT(($I1471+项目参数!$J$29-1)/项目参数!$J$29)-1,1,项目参数!$B$2:$B$200),"")</f>
        <v/>
      </c>
      <c r="L1471" s="125" t="str">
        <f>IF(AND($M1471&lt;&gt;"",$M1471&gt;40000,$N1471&lt;&gt;"",$N1471&gt;40000),(1+NETWORKDAYS.INTL($M1471,$N1471,1,项目参数!$B$2:$B$200))*项目参数!$J$29,"")</f>
        <v/>
      </c>
      <c r="M1471" s="42"/>
      <c r="N1471" s="42"/>
      <c r="O1471" s="61"/>
      <c r="P1471" s="64"/>
      <c r="X1471" s="102" t="b">
        <f t="shared" si="22"/>
        <v>0</v>
      </c>
    </row>
    <row r="1472" spans="1:24">
      <c r="A1472" s="8"/>
      <c r="B1472" s="8"/>
      <c r="C1472" s="8"/>
      <c r="D1472" s="54"/>
      <c r="E1472" s="8"/>
      <c r="F1472" s="8"/>
      <c r="G1472" s="8"/>
      <c r="H1472" s="8"/>
      <c r="I1472" s="120"/>
      <c r="J1472" s="42"/>
      <c r="K1472" s="124" t="str">
        <f>IF(AND($I1472&gt;0,$J1472&lt;&gt;"",$J1472&gt;40000),WORKDAY.INTL($J1472,INT(($I1472+项目参数!$J$29-1)/项目参数!$J$29)-1,1,项目参数!$B$2:$B$200),"")</f>
        <v/>
      </c>
      <c r="L1472" s="125" t="str">
        <f>IF(AND($M1472&lt;&gt;"",$M1472&gt;40000,$N1472&lt;&gt;"",$N1472&gt;40000),(1+NETWORKDAYS.INTL($M1472,$N1472,1,项目参数!$B$2:$B$200))*项目参数!$J$29,"")</f>
        <v/>
      </c>
      <c r="M1472" s="42"/>
      <c r="N1472" s="42"/>
      <c r="O1472" s="61"/>
      <c r="P1472" s="64"/>
      <c r="X1472" s="102" t="b">
        <f t="shared" si="22"/>
        <v>0</v>
      </c>
    </row>
    <row r="1473" spans="1:24">
      <c r="A1473" s="8"/>
      <c r="B1473" s="8"/>
      <c r="C1473" s="8"/>
      <c r="D1473" s="54"/>
      <c r="E1473" s="8"/>
      <c r="F1473" s="8"/>
      <c r="G1473" s="8"/>
      <c r="H1473" s="8"/>
      <c r="I1473" s="120"/>
      <c r="J1473" s="42"/>
      <c r="K1473" s="124" t="str">
        <f>IF(AND($I1473&gt;0,$J1473&lt;&gt;"",$J1473&gt;40000),WORKDAY.INTL($J1473,INT(($I1473+项目参数!$J$29-1)/项目参数!$J$29)-1,1,项目参数!$B$2:$B$200),"")</f>
        <v/>
      </c>
      <c r="L1473" s="125" t="str">
        <f>IF(AND($M1473&lt;&gt;"",$M1473&gt;40000,$N1473&lt;&gt;"",$N1473&gt;40000),(1+NETWORKDAYS.INTL($M1473,$N1473,1,项目参数!$B$2:$B$200))*项目参数!$J$29,"")</f>
        <v/>
      </c>
      <c r="M1473" s="42"/>
      <c r="N1473" s="42"/>
      <c r="O1473" s="61"/>
      <c r="P1473" s="64"/>
      <c r="X1473" s="102" t="b">
        <f t="shared" si="22"/>
        <v>0</v>
      </c>
    </row>
    <row r="1474" spans="1:24">
      <c r="A1474" s="8"/>
      <c r="B1474" s="8"/>
      <c r="C1474" s="8"/>
      <c r="D1474" s="54"/>
      <c r="E1474" s="8"/>
      <c r="F1474" s="8"/>
      <c r="G1474" s="8"/>
      <c r="H1474" s="8"/>
      <c r="I1474" s="120"/>
      <c r="J1474" s="42"/>
      <c r="K1474" s="124" t="str">
        <f>IF(AND($I1474&gt;0,$J1474&lt;&gt;"",$J1474&gt;40000),WORKDAY.INTL($J1474,INT(($I1474+项目参数!$J$29-1)/项目参数!$J$29)-1,1,项目参数!$B$2:$B$200),"")</f>
        <v/>
      </c>
      <c r="L1474" s="125" t="str">
        <f>IF(AND($M1474&lt;&gt;"",$M1474&gt;40000,$N1474&lt;&gt;"",$N1474&gt;40000),(1+NETWORKDAYS.INTL($M1474,$N1474,1,项目参数!$B$2:$B$200))*项目参数!$J$29,"")</f>
        <v/>
      </c>
      <c r="M1474" s="42"/>
      <c r="N1474" s="42"/>
      <c r="O1474" s="61"/>
      <c r="P1474" s="64"/>
      <c r="X1474" s="102" t="b">
        <f t="shared" ref="X1474:X1537" si="23">AND(LEN(A1474)&gt;0,LEN(C1474)&gt;3,LEN(G1474)&gt;1,OR(J1474=0,AND(I1474&gt;0,J1474&gt;40000)),OR(M1474=0,M1474&gt;40000))</f>
        <v>0</v>
      </c>
    </row>
    <row r="1475" spans="1:24">
      <c r="A1475" s="8"/>
      <c r="B1475" s="8"/>
      <c r="C1475" s="8"/>
      <c r="D1475" s="54"/>
      <c r="E1475" s="8"/>
      <c r="F1475" s="8"/>
      <c r="G1475" s="8"/>
      <c r="H1475" s="8"/>
      <c r="I1475" s="120"/>
      <c r="J1475" s="42"/>
      <c r="K1475" s="124" t="str">
        <f>IF(AND($I1475&gt;0,$J1475&lt;&gt;"",$J1475&gt;40000),WORKDAY.INTL($J1475,INT(($I1475+项目参数!$J$29-1)/项目参数!$J$29)-1,1,项目参数!$B$2:$B$200),"")</f>
        <v/>
      </c>
      <c r="L1475" s="125" t="str">
        <f>IF(AND($M1475&lt;&gt;"",$M1475&gt;40000,$N1475&lt;&gt;"",$N1475&gt;40000),(1+NETWORKDAYS.INTL($M1475,$N1475,1,项目参数!$B$2:$B$200))*项目参数!$J$29,"")</f>
        <v/>
      </c>
      <c r="M1475" s="42"/>
      <c r="N1475" s="42"/>
      <c r="O1475" s="61"/>
      <c r="P1475" s="64"/>
      <c r="X1475" s="102" t="b">
        <f t="shared" si="23"/>
        <v>0</v>
      </c>
    </row>
    <row r="1476" spans="1:24">
      <c r="A1476" s="8"/>
      <c r="B1476" s="8"/>
      <c r="C1476" s="8"/>
      <c r="D1476" s="54"/>
      <c r="E1476" s="8"/>
      <c r="F1476" s="8"/>
      <c r="G1476" s="8"/>
      <c r="H1476" s="8"/>
      <c r="I1476" s="120"/>
      <c r="J1476" s="42"/>
      <c r="K1476" s="124" t="str">
        <f>IF(AND($I1476&gt;0,$J1476&lt;&gt;"",$J1476&gt;40000),WORKDAY.INTL($J1476,INT(($I1476+项目参数!$J$29-1)/项目参数!$J$29)-1,1,项目参数!$B$2:$B$200),"")</f>
        <v/>
      </c>
      <c r="L1476" s="125" t="str">
        <f>IF(AND($M1476&lt;&gt;"",$M1476&gt;40000,$N1476&lt;&gt;"",$N1476&gt;40000),(1+NETWORKDAYS.INTL($M1476,$N1476,1,项目参数!$B$2:$B$200))*项目参数!$J$29,"")</f>
        <v/>
      </c>
      <c r="M1476" s="42"/>
      <c r="N1476" s="42"/>
      <c r="O1476" s="61"/>
      <c r="P1476" s="64"/>
      <c r="X1476" s="102" t="b">
        <f t="shared" si="23"/>
        <v>0</v>
      </c>
    </row>
    <row r="1477" spans="1:24">
      <c r="A1477" s="8"/>
      <c r="B1477" s="8"/>
      <c r="C1477" s="8"/>
      <c r="D1477" s="54"/>
      <c r="E1477" s="8"/>
      <c r="F1477" s="8"/>
      <c r="G1477" s="8"/>
      <c r="H1477" s="8"/>
      <c r="I1477" s="120"/>
      <c r="J1477" s="42"/>
      <c r="K1477" s="124" t="str">
        <f>IF(AND($I1477&gt;0,$J1477&lt;&gt;"",$J1477&gt;40000),WORKDAY.INTL($J1477,INT(($I1477+项目参数!$J$29-1)/项目参数!$J$29)-1,1,项目参数!$B$2:$B$200),"")</f>
        <v/>
      </c>
      <c r="L1477" s="125" t="str">
        <f>IF(AND($M1477&lt;&gt;"",$M1477&gt;40000,$N1477&lt;&gt;"",$N1477&gt;40000),(1+NETWORKDAYS.INTL($M1477,$N1477,1,项目参数!$B$2:$B$200))*项目参数!$J$29,"")</f>
        <v/>
      </c>
      <c r="M1477" s="42"/>
      <c r="N1477" s="42"/>
      <c r="O1477" s="61"/>
      <c r="P1477" s="64"/>
      <c r="X1477" s="102" t="b">
        <f t="shared" si="23"/>
        <v>0</v>
      </c>
    </row>
    <row r="1478" spans="1:24">
      <c r="A1478" s="8"/>
      <c r="B1478" s="8"/>
      <c r="C1478" s="8"/>
      <c r="D1478" s="54"/>
      <c r="E1478" s="8"/>
      <c r="F1478" s="8"/>
      <c r="G1478" s="8"/>
      <c r="H1478" s="8"/>
      <c r="I1478" s="120"/>
      <c r="J1478" s="42"/>
      <c r="K1478" s="124" t="str">
        <f>IF(AND($I1478&gt;0,$J1478&lt;&gt;"",$J1478&gt;40000),WORKDAY.INTL($J1478,INT(($I1478+项目参数!$J$29-1)/项目参数!$J$29)-1,1,项目参数!$B$2:$B$200),"")</f>
        <v/>
      </c>
      <c r="L1478" s="125" t="str">
        <f>IF(AND($M1478&lt;&gt;"",$M1478&gt;40000,$N1478&lt;&gt;"",$N1478&gt;40000),(1+NETWORKDAYS.INTL($M1478,$N1478,1,项目参数!$B$2:$B$200))*项目参数!$J$29,"")</f>
        <v/>
      </c>
      <c r="M1478" s="42"/>
      <c r="N1478" s="42"/>
      <c r="O1478" s="61"/>
      <c r="P1478" s="64"/>
      <c r="X1478" s="102" t="b">
        <f t="shared" si="23"/>
        <v>0</v>
      </c>
    </row>
    <row r="1479" spans="1:24">
      <c r="A1479" s="8"/>
      <c r="B1479" s="8"/>
      <c r="C1479" s="8"/>
      <c r="D1479" s="54"/>
      <c r="E1479" s="8"/>
      <c r="F1479" s="8"/>
      <c r="G1479" s="8"/>
      <c r="H1479" s="8"/>
      <c r="I1479" s="120"/>
      <c r="J1479" s="42"/>
      <c r="K1479" s="124" t="str">
        <f>IF(AND($I1479&gt;0,$J1479&lt;&gt;"",$J1479&gt;40000),WORKDAY.INTL($J1479,INT(($I1479+项目参数!$J$29-1)/项目参数!$J$29)-1,1,项目参数!$B$2:$B$200),"")</f>
        <v/>
      </c>
      <c r="L1479" s="125" t="str">
        <f>IF(AND($M1479&lt;&gt;"",$M1479&gt;40000,$N1479&lt;&gt;"",$N1479&gt;40000),(1+NETWORKDAYS.INTL($M1479,$N1479,1,项目参数!$B$2:$B$200))*项目参数!$J$29,"")</f>
        <v/>
      </c>
      <c r="M1479" s="42"/>
      <c r="N1479" s="42"/>
      <c r="O1479" s="61"/>
      <c r="P1479" s="64"/>
      <c r="X1479" s="102" t="b">
        <f t="shared" si="23"/>
        <v>0</v>
      </c>
    </row>
    <row r="1480" spans="1:24">
      <c r="A1480" s="8"/>
      <c r="B1480" s="8"/>
      <c r="C1480" s="8"/>
      <c r="D1480" s="54"/>
      <c r="E1480" s="8"/>
      <c r="F1480" s="8"/>
      <c r="G1480" s="8"/>
      <c r="H1480" s="8"/>
      <c r="I1480" s="120"/>
      <c r="J1480" s="42"/>
      <c r="K1480" s="124" t="str">
        <f>IF(AND($I1480&gt;0,$J1480&lt;&gt;"",$J1480&gt;40000),WORKDAY.INTL($J1480,INT(($I1480+项目参数!$J$29-1)/项目参数!$J$29)-1,1,项目参数!$B$2:$B$200),"")</f>
        <v/>
      </c>
      <c r="L1480" s="125" t="str">
        <f>IF(AND($M1480&lt;&gt;"",$M1480&gt;40000,$N1480&lt;&gt;"",$N1480&gt;40000),(1+NETWORKDAYS.INTL($M1480,$N1480,1,项目参数!$B$2:$B$200))*项目参数!$J$29,"")</f>
        <v/>
      </c>
      <c r="M1480" s="42"/>
      <c r="N1480" s="42"/>
      <c r="O1480" s="61"/>
      <c r="P1480" s="64"/>
      <c r="X1480" s="102" t="b">
        <f t="shared" si="23"/>
        <v>0</v>
      </c>
    </row>
    <row r="1481" spans="1:24">
      <c r="A1481" s="8"/>
      <c r="B1481" s="8"/>
      <c r="C1481" s="8"/>
      <c r="D1481" s="54"/>
      <c r="E1481" s="8"/>
      <c r="F1481" s="8"/>
      <c r="G1481" s="8"/>
      <c r="H1481" s="8"/>
      <c r="I1481" s="120"/>
      <c r="J1481" s="42"/>
      <c r="K1481" s="124" t="str">
        <f>IF(AND($I1481&gt;0,$J1481&lt;&gt;"",$J1481&gt;40000),WORKDAY.INTL($J1481,INT(($I1481+项目参数!$J$29-1)/项目参数!$J$29)-1,1,项目参数!$B$2:$B$200),"")</f>
        <v/>
      </c>
      <c r="L1481" s="125" t="str">
        <f>IF(AND($M1481&lt;&gt;"",$M1481&gt;40000,$N1481&lt;&gt;"",$N1481&gt;40000),(1+NETWORKDAYS.INTL($M1481,$N1481,1,项目参数!$B$2:$B$200))*项目参数!$J$29,"")</f>
        <v/>
      </c>
      <c r="M1481" s="42"/>
      <c r="N1481" s="42"/>
      <c r="O1481" s="61"/>
      <c r="P1481" s="64"/>
      <c r="X1481" s="102" t="b">
        <f t="shared" si="23"/>
        <v>0</v>
      </c>
    </row>
    <row r="1482" spans="1:24">
      <c r="A1482" s="8"/>
      <c r="B1482" s="8"/>
      <c r="C1482" s="8"/>
      <c r="D1482" s="54"/>
      <c r="E1482" s="8"/>
      <c r="F1482" s="8"/>
      <c r="G1482" s="8"/>
      <c r="H1482" s="8"/>
      <c r="I1482" s="120"/>
      <c r="J1482" s="42"/>
      <c r="K1482" s="124" t="str">
        <f>IF(AND($I1482&gt;0,$J1482&lt;&gt;"",$J1482&gt;40000),WORKDAY.INTL($J1482,INT(($I1482+项目参数!$J$29-1)/项目参数!$J$29)-1,1,项目参数!$B$2:$B$200),"")</f>
        <v/>
      </c>
      <c r="L1482" s="125" t="str">
        <f>IF(AND($M1482&lt;&gt;"",$M1482&gt;40000,$N1482&lt;&gt;"",$N1482&gt;40000),(1+NETWORKDAYS.INTL($M1482,$N1482,1,项目参数!$B$2:$B$200))*项目参数!$J$29,"")</f>
        <v/>
      </c>
      <c r="M1482" s="42"/>
      <c r="N1482" s="42"/>
      <c r="O1482" s="61"/>
      <c r="P1482" s="64"/>
      <c r="X1482" s="102" t="b">
        <f t="shared" si="23"/>
        <v>0</v>
      </c>
    </row>
    <row r="1483" spans="1:24">
      <c r="A1483" s="8"/>
      <c r="B1483" s="8"/>
      <c r="C1483" s="8"/>
      <c r="D1483" s="54"/>
      <c r="E1483" s="8"/>
      <c r="F1483" s="8"/>
      <c r="G1483" s="8"/>
      <c r="H1483" s="8"/>
      <c r="I1483" s="120"/>
      <c r="J1483" s="42"/>
      <c r="K1483" s="124" t="str">
        <f>IF(AND($I1483&gt;0,$J1483&lt;&gt;"",$J1483&gt;40000),WORKDAY.INTL($J1483,INT(($I1483+项目参数!$J$29-1)/项目参数!$J$29)-1,1,项目参数!$B$2:$B$200),"")</f>
        <v/>
      </c>
      <c r="L1483" s="125" t="str">
        <f>IF(AND($M1483&lt;&gt;"",$M1483&gt;40000,$N1483&lt;&gt;"",$N1483&gt;40000),(1+NETWORKDAYS.INTL($M1483,$N1483,1,项目参数!$B$2:$B$200))*项目参数!$J$29,"")</f>
        <v/>
      </c>
      <c r="M1483" s="42"/>
      <c r="N1483" s="42"/>
      <c r="O1483" s="61"/>
      <c r="P1483" s="64"/>
      <c r="X1483" s="102" t="b">
        <f t="shared" si="23"/>
        <v>0</v>
      </c>
    </row>
    <row r="1484" spans="1:24">
      <c r="A1484" s="8"/>
      <c r="B1484" s="8"/>
      <c r="C1484" s="8"/>
      <c r="D1484" s="54"/>
      <c r="E1484" s="8"/>
      <c r="F1484" s="8"/>
      <c r="G1484" s="8"/>
      <c r="H1484" s="8"/>
      <c r="I1484" s="120"/>
      <c r="J1484" s="42"/>
      <c r="K1484" s="124" t="str">
        <f>IF(AND($I1484&gt;0,$J1484&lt;&gt;"",$J1484&gt;40000),WORKDAY.INTL($J1484,INT(($I1484+项目参数!$J$29-1)/项目参数!$J$29)-1,1,项目参数!$B$2:$B$200),"")</f>
        <v/>
      </c>
      <c r="L1484" s="125" t="str">
        <f>IF(AND($M1484&lt;&gt;"",$M1484&gt;40000,$N1484&lt;&gt;"",$N1484&gt;40000),(1+NETWORKDAYS.INTL($M1484,$N1484,1,项目参数!$B$2:$B$200))*项目参数!$J$29,"")</f>
        <v/>
      </c>
      <c r="M1484" s="42"/>
      <c r="N1484" s="42"/>
      <c r="O1484" s="61"/>
      <c r="P1484" s="64"/>
      <c r="X1484" s="102" t="b">
        <f t="shared" si="23"/>
        <v>0</v>
      </c>
    </row>
    <row r="1485" spans="1:24">
      <c r="A1485" s="8"/>
      <c r="B1485" s="8"/>
      <c r="C1485" s="8"/>
      <c r="D1485" s="54"/>
      <c r="E1485" s="8"/>
      <c r="F1485" s="8"/>
      <c r="G1485" s="8"/>
      <c r="H1485" s="8"/>
      <c r="I1485" s="120"/>
      <c r="J1485" s="42"/>
      <c r="K1485" s="124" t="str">
        <f>IF(AND($I1485&gt;0,$J1485&lt;&gt;"",$J1485&gt;40000),WORKDAY.INTL($J1485,INT(($I1485+项目参数!$J$29-1)/项目参数!$J$29)-1,1,项目参数!$B$2:$B$200),"")</f>
        <v/>
      </c>
      <c r="L1485" s="125" t="str">
        <f>IF(AND($M1485&lt;&gt;"",$M1485&gt;40000,$N1485&lt;&gt;"",$N1485&gt;40000),(1+NETWORKDAYS.INTL($M1485,$N1485,1,项目参数!$B$2:$B$200))*项目参数!$J$29,"")</f>
        <v/>
      </c>
      <c r="M1485" s="42"/>
      <c r="N1485" s="42"/>
      <c r="O1485" s="61"/>
      <c r="P1485" s="64"/>
      <c r="X1485" s="102" t="b">
        <f t="shared" si="23"/>
        <v>0</v>
      </c>
    </row>
    <row r="1486" spans="1:24">
      <c r="A1486" s="8"/>
      <c r="B1486" s="8"/>
      <c r="C1486" s="8"/>
      <c r="D1486" s="54"/>
      <c r="E1486" s="8"/>
      <c r="F1486" s="8"/>
      <c r="G1486" s="8"/>
      <c r="H1486" s="8"/>
      <c r="I1486" s="120"/>
      <c r="J1486" s="42"/>
      <c r="K1486" s="124" t="str">
        <f>IF(AND($I1486&gt;0,$J1486&lt;&gt;"",$J1486&gt;40000),WORKDAY.INTL($J1486,INT(($I1486+项目参数!$J$29-1)/项目参数!$J$29)-1,1,项目参数!$B$2:$B$200),"")</f>
        <v/>
      </c>
      <c r="L1486" s="125" t="str">
        <f>IF(AND($M1486&lt;&gt;"",$M1486&gt;40000,$N1486&lt;&gt;"",$N1486&gt;40000),(1+NETWORKDAYS.INTL($M1486,$N1486,1,项目参数!$B$2:$B$200))*项目参数!$J$29,"")</f>
        <v/>
      </c>
      <c r="M1486" s="42"/>
      <c r="N1486" s="42"/>
      <c r="O1486" s="61"/>
      <c r="P1486" s="64"/>
      <c r="X1486" s="102" t="b">
        <f t="shared" si="23"/>
        <v>0</v>
      </c>
    </row>
    <row r="1487" spans="1:24">
      <c r="A1487" s="8"/>
      <c r="B1487" s="8"/>
      <c r="C1487" s="8"/>
      <c r="D1487" s="54"/>
      <c r="E1487" s="8"/>
      <c r="F1487" s="8"/>
      <c r="G1487" s="8"/>
      <c r="H1487" s="8"/>
      <c r="I1487" s="120"/>
      <c r="J1487" s="42"/>
      <c r="K1487" s="124" t="str">
        <f>IF(AND($I1487&gt;0,$J1487&lt;&gt;"",$J1487&gt;40000),WORKDAY.INTL($J1487,INT(($I1487+项目参数!$J$29-1)/项目参数!$J$29)-1,1,项目参数!$B$2:$B$200),"")</f>
        <v/>
      </c>
      <c r="L1487" s="125" t="str">
        <f>IF(AND($M1487&lt;&gt;"",$M1487&gt;40000,$N1487&lt;&gt;"",$N1487&gt;40000),(1+NETWORKDAYS.INTL($M1487,$N1487,1,项目参数!$B$2:$B$200))*项目参数!$J$29,"")</f>
        <v/>
      </c>
      <c r="M1487" s="42"/>
      <c r="N1487" s="42"/>
      <c r="O1487" s="61"/>
      <c r="P1487" s="64"/>
      <c r="X1487" s="102" t="b">
        <f t="shared" si="23"/>
        <v>0</v>
      </c>
    </row>
    <row r="1488" spans="1:24">
      <c r="A1488" s="8"/>
      <c r="B1488" s="8"/>
      <c r="C1488" s="8"/>
      <c r="D1488" s="54"/>
      <c r="E1488" s="8"/>
      <c r="F1488" s="8"/>
      <c r="G1488" s="8"/>
      <c r="H1488" s="8"/>
      <c r="I1488" s="120"/>
      <c r="J1488" s="42"/>
      <c r="K1488" s="124" t="str">
        <f>IF(AND($I1488&gt;0,$J1488&lt;&gt;"",$J1488&gt;40000),WORKDAY.INTL($J1488,INT(($I1488+项目参数!$J$29-1)/项目参数!$J$29)-1,1,项目参数!$B$2:$B$200),"")</f>
        <v/>
      </c>
      <c r="L1488" s="125" t="str">
        <f>IF(AND($M1488&lt;&gt;"",$M1488&gt;40000,$N1488&lt;&gt;"",$N1488&gt;40000),(1+NETWORKDAYS.INTL($M1488,$N1488,1,项目参数!$B$2:$B$200))*项目参数!$J$29,"")</f>
        <v/>
      </c>
      <c r="M1488" s="42"/>
      <c r="N1488" s="42"/>
      <c r="O1488" s="61"/>
      <c r="P1488" s="64"/>
      <c r="X1488" s="102" t="b">
        <f t="shared" si="23"/>
        <v>0</v>
      </c>
    </row>
    <row r="1489" spans="1:24">
      <c r="A1489" s="8"/>
      <c r="B1489" s="8"/>
      <c r="C1489" s="8"/>
      <c r="D1489" s="54"/>
      <c r="E1489" s="8"/>
      <c r="F1489" s="8"/>
      <c r="G1489" s="8"/>
      <c r="H1489" s="8"/>
      <c r="I1489" s="120"/>
      <c r="J1489" s="42"/>
      <c r="K1489" s="124" t="str">
        <f>IF(AND($I1489&gt;0,$J1489&lt;&gt;"",$J1489&gt;40000),WORKDAY.INTL($J1489,INT(($I1489+项目参数!$J$29-1)/项目参数!$J$29)-1,1,项目参数!$B$2:$B$200),"")</f>
        <v/>
      </c>
      <c r="L1489" s="125" t="str">
        <f>IF(AND($M1489&lt;&gt;"",$M1489&gt;40000,$N1489&lt;&gt;"",$N1489&gt;40000),(1+NETWORKDAYS.INTL($M1489,$N1489,1,项目参数!$B$2:$B$200))*项目参数!$J$29,"")</f>
        <v/>
      </c>
      <c r="M1489" s="42"/>
      <c r="N1489" s="42"/>
      <c r="O1489" s="61"/>
      <c r="P1489" s="64"/>
      <c r="X1489" s="102" t="b">
        <f t="shared" si="23"/>
        <v>0</v>
      </c>
    </row>
    <row r="1490" spans="1:24">
      <c r="A1490" s="8"/>
      <c r="B1490" s="8"/>
      <c r="C1490" s="8"/>
      <c r="D1490" s="54"/>
      <c r="E1490" s="8"/>
      <c r="F1490" s="8"/>
      <c r="G1490" s="8"/>
      <c r="H1490" s="8"/>
      <c r="I1490" s="120"/>
      <c r="J1490" s="42"/>
      <c r="K1490" s="124" t="str">
        <f>IF(AND($I1490&gt;0,$J1490&lt;&gt;"",$J1490&gt;40000),WORKDAY.INTL($J1490,INT(($I1490+项目参数!$J$29-1)/项目参数!$J$29)-1,1,项目参数!$B$2:$B$200),"")</f>
        <v/>
      </c>
      <c r="L1490" s="125" t="str">
        <f>IF(AND($M1490&lt;&gt;"",$M1490&gt;40000,$N1490&lt;&gt;"",$N1490&gt;40000),(1+NETWORKDAYS.INTL($M1490,$N1490,1,项目参数!$B$2:$B$200))*项目参数!$J$29,"")</f>
        <v/>
      </c>
      <c r="M1490" s="42"/>
      <c r="N1490" s="42"/>
      <c r="O1490" s="61"/>
      <c r="P1490" s="64"/>
      <c r="X1490" s="102" t="b">
        <f t="shared" si="23"/>
        <v>0</v>
      </c>
    </row>
    <row r="1491" spans="1:24">
      <c r="A1491" s="8"/>
      <c r="B1491" s="8"/>
      <c r="C1491" s="8"/>
      <c r="D1491" s="54"/>
      <c r="E1491" s="8"/>
      <c r="F1491" s="8"/>
      <c r="G1491" s="8"/>
      <c r="H1491" s="8"/>
      <c r="I1491" s="120"/>
      <c r="J1491" s="42"/>
      <c r="K1491" s="124" t="str">
        <f>IF(AND($I1491&gt;0,$J1491&lt;&gt;"",$J1491&gt;40000),WORKDAY.INTL($J1491,INT(($I1491+项目参数!$J$29-1)/项目参数!$J$29)-1,1,项目参数!$B$2:$B$200),"")</f>
        <v/>
      </c>
      <c r="L1491" s="125" t="str">
        <f>IF(AND($M1491&lt;&gt;"",$M1491&gt;40000,$N1491&lt;&gt;"",$N1491&gt;40000),(1+NETWORKDAYS.INTL($M1491,$N1491,1,项目参数!$B$2:$B$200))*项目参数!$J$29,"")</f>
        <v/>
      </c>
      <c r="M1491" s="42"/>
      <c r="N1491" s="42"/>
      <c r="O1491" s="61"/>
      <c r="P1491" s="64"/>
      <c r="X1491" s="102" t="b">
        <f t="shared" si="23"/>
        <v>0</v>
      </c>
    </row>
    <row r="1492" spans="1:24">
      <c r="A1492" s="8"/>
      <c r="B1492" s="8"/>
      <c r="C1492" s="8"/>
      <c r="D1492" s="54"/>
      <c r="E1492" s="8"/>
      <c r="F1492" s="8"/>
      <c r="G1492" s="8"/>
      <c r="H1492" s="8"/>
      <c r="I1492" s="120"/>
      <c r="J1492" s="42"/>
      <c r="K1492" s="124" t="str">
        <f>IF(AND($I1492&gt;0,$J1492&lt;&gt;"",$J1492&gt;40000),WORKDAY.INTL($J1492,INT(($I1492+项目参数!$J$29-1)/项目参数!$J$29)-1,1,项目参数!$B$2:$B$200),"")</f>
        <v/>
      </c>
      <c r="L1492" s="125" t="str">
        <f>IF(AND($M1492&lt;&gt;"",$M1492&gt;40000,$N1492&lt;&gt;"",$N1492&gt;40000),(1+NETWORKDAYS.INTL($M1492,$N1492,1,项目参数!$B$2:$B$200))*项目参数!$J$29,"")</f>
        <v/>
      </c>
      <c r="M1492" s="42"/>
      <c r="N1492" s="42"/>
      <c r="O1492" s="61"/>
      <c r="P1492" s="64"/>
      <c r="X1492" s="102" t="b">
        <f t="shared" si="23"/>
        <v>0</v>
      </c>
    </row>
    <row r="1493" spans="1:24">
      <c r="A1493" s="8"/>
      <c r="B1493" s="8"/>
      <c r="C1493" s="8"/>
      <c r="D1493" s="54"/>
      <c r="E1493" s="8"/>
      <c r="F1493" s="8"/>
      <c r="G1493" s="8"/>
      <c r="H1493" s="8"/>
      <c r="I1493" s="120"/>
      <c r="J1493" s="42"/>
      <c r="K1493" s="124" t="str">
        <f>IF(AND($I1493&gt;0,$J1493&lt;&gt;"",$J1493&gt;40000),WORKDAY.INTL($J1493,INT(($I1493+项目参数!$J$29-1)/项目参数!$J$29)-1,1,项目参数!$B$2:$B$200),"")</f>
        <v/>
      </c>
      <c r="L1493" s="125" t="str">
        <f>IF(AND($M1493&lt;&gt;"",$M1493&gt;40000,$N1493&lt;&gt;"",$N1493&gt;40000),(1+NETWORKDAYS.INTL($M1493,$N1493,1,项目参数!$B$2:$B$200))*项目参数!$J$29,"")</f>
        <v/>
      </c>
      <c r="M1493" s="42"/>
      <c r="N1493" s="42"/>
      <c r="O1493" s="61"/>
      <c r="P1493" s="64"/>
      <c r="X1493" s="102" t="b">
        <f t="shared" si="23"/>
        <v>0</v>
      </c>
    </row>
    <row r="1494" spans="1:24">
      <c r="A1494" s="8"/>
      <c r="B1494" s="8"/>
      <c r="C1494" s="8"/>
      <c r="D1494" s="54"/>
      <c r="E1494" s="8"/>
      <c r="F1494" s="8"/>
      <c r="G1494" s="8"/>
      <c r="H1494" s="8"/>
      <c r="I1494" s="120"/>
      <c r="J1494" s="42"/>
      <c r="K1494" s="124" t="str">
        <f>IF(AND($I1494&gt;0,$J1494&lt;&gt;"",$J1494&gt;40000),WORKDAY.INTL($J1494,INT(($I1494+项目参数!$J$29-1)/项目参数!$J$29)-1,1,项目参数!$B$2:$B$200),"")</f>
        <v/>
      </c>
      <c r="L1494" s="125" t="str">
        <f>IF(AND($M1494&lt;&gt;"",$M1494&gt;40000,$N1494&lt;&gt;"",$N1494&gt;40000),(1+NETWORKDAYS.INTL($M1494,$N1494,1,项目参数!$B$2:$B$200))*项目参数!$J$29,"")</f>
        <v/>
      </c>
      <c r="M1494" s="42"/>
      <c r="N1494" s="42"/>
      <c r="O1494" s="61"/>
      <c r="P1494" s="64"/>
      <c r="X1494" s="102" t="b">
        <f t="shared" si="23"/>
        <v>0</v>
      </c>
    </row>
    <row r="1495" spans="1:24">
      <c r="A1495" s="8"/>
      <c r="B1495" s="8"/>
      <c r="C1495" s="8"/>
      <c r="D1495" s="54"/>
      <c r="E1495" s="8"/>
      <c r="F1495" s="8"/>
      <c r="G1495" s="8"/>
      <c r="H1495" s="8"/>
      <c r="I1495" s="120"/>
      <c r="J1495" s="42"/>
      <c r="K1495" s="124" t="str">
        <f>IF(AND($I1495&gt;0,$J1495&lt;&gt;"",$J1495&gt;40000),WORKDAY.INTL($J1495,INT(($I1495+项目参数!$J$29-1)/项目参数!$J$29)-1,1,项目参数!$B$2:$B$200),"")</f>
        <v/>
      </c>
      <c r="L1495" s="125" t="str">
        <f>IF(AND($M1495&lt;&gt;"",$M1495&gt;40000,$N1495&lt;&gt;"",$N1495&gt;40000),(1+NETWORKDAYS.INTL($M1495,$N1495,1,项目参数!$B$2:$B$200))*项目参数!$J$29,"")</f>
        <v/>
      </c>
      <c r="M1495" s="42"/>
      <c r="N1495" s="42"/>
      <c r="O1495" s="61"/>
      <c r="P1495" s="64"/>
      <c r="X1495" s="102" t="b">
        <f t="shared" si="23"/>
        <v>0</v>
      </c>
    </row>
    <row r="1496" spans="1:24">
      <c r="A1496" s="8"/>
      <c r="B1496" s="8"/>
      <c r="C1496" s="8"/>
      <c r="D1496" s="54"/>
      <c r="E1496" s="8"/>
      <c r="F1496" s="8"/>
      <c r="G1496" s="8"/>
      <c r="H1496" s="8"/>
      <c r="I1496" s="120"/>
      <c r="J1496" s="42"/>
      <c r="K1496" s="124" t="str">
        <f>IF(AND($I1496&gt;0,$J1496&lt;&gt;"",$J1496&gt;40000),WORKDAY.INTL($J1496,INT(($I1496+项目参数!$J$29-1)/项目参数!$J$29)-1,1,项目参数!$B$2:$B$200),"")</f>
        <v/>
      </c>
      <c r="L1496" s="125" t="str">
        <f>IF(AND($M1496&lt;&gt;"",$M1496&gt;40000,$N1496&lt;&gt;"",$N1496&gt;40000),(1+NETWORKDAYS.INTL($M1496,$N1496,1,项目参数!$B$2:$B$200))*项目参数!$J$29,"")</f>
        <v/>
      </c>
      <c r="M1496" s="42"/>
      <c r="N1496" s="42"/>
      <c r="O1496" s="61"/>
      <c r="P1496" s="64"/>
      <c r="X1496" s="102" t="b">
        <f t="shared" si="23"/>
        <v>0</v>
      </c>
    </row>
    <row r="1497" spans="1:24">
      <c r="A1497" s="8"/>
      <c r="B1497" s="8"/>
      <c r="C1497" s="8"/>
      <c r="D1497" s="54"/>
      <c r="E1497" s="8"/>
      <c r="F1497" s="8"/>
      <c r="G1497" s="8"/>
      <c r="H1497" s="8"/>
      <c r="I1497" s="120"/>
      <c r="J1497" s="42"/>
      <c r="K1497" s="124" t="str">
        <f>IF(AND($I1497&gt;0,$J1497&lt;&gt;"",$J1497&gt;40000),WORKDAY.INTL($J1497,INT(($I1497+项目参数!$J$29-1)/项目参数!$J$29)-1,1,项目参数!$B$2:$B$200),"")</f>
        <v/>
      </c>
      <c r="L1497" s="125" t="str">
        <f>IF(AND($M1497&lt;&gt;"",$M1497&gt;40000,$N1497&lt;&gt;"",$N1497&gt;40000),(1+NETWORKDAYS.INTL($M1497,$N1497,1,项目参数!$B$2:$B$200))*项目参数!$J$29,"")</f>
        <v/>
      </c>
      <c r="M1497" s="42"/>
      <c r="N1497" s="42"/>
      <c r="O1497" s="61"/>
      <c r="P1497" s="64"/>
      <c r="X1497" s="102" t="b">
        <f t="shared" si="23"/>
        <v>0</v>
      </c>
    </row>
    <row r="1498" spans="1:24">
      <c r="A1498" s="8"/>
      <c r="B1498" s="8"/>
      <c r="C1498" s="8"/>
      <c r="D1498" s="54"/>
      <c r="E1498" s="8"/>
      <c r="F1498" s="8"/>
      <c r="G1498" s="8"/>
      <c r="H1498" s="8"/>
      <c r="I1498" s="120"/>
      <c r="J1498" s="42"/>
      <c r="K1498" s="124" t="str">
        <f>IF(AND($I1498&gt;0,$J1498&lt;&gt;"",$J1498&gt;40000),WORKDAY.INTL($J1498,INT(($I1498+项目参数!$J$29-1)/项目参数!$J$29)-1,1,项目参数!$B$2:$B$200),"")</f>
        <v/>
      </c>
      <c r="L1498" s="125" t="str">
        <f>IF(AND($M1498&lt;&gt;"",$M1498&gt;40000,$N1498&lt;&gt;"",$N1498&gt;40000),(1+NETWORKDAYS.INTL($M1498,$N1498,1,项目参数!$B$2:$B$200))*项目参数!$J$29,"")</f>
        <v/>
      </c>
      <c r="M1498" s="42"/>
      <c r="N1498" s="42"/>
      <c r="O1498" s="61"/>
      <c r="P1498" s="64"/>
      <c r="X1498" s="102" t="b">
        <f t="shared" si="23"/>
        <v>0</v>
      </c>
    </row>
    <row r="1499" spans="1:24">
      <c r="A1499" s="8"/>
      <c r="B1499" s="8"/>
      <c r="C1499" s="8"/>
      <c r="D1499" s="54"/>
      <c r="E1499" s="8"/>
      <c r="F1499" s="8"/>
      <c r="G1499" s="8"/>
      <c r="H1499" s="8"/>
      <c r="I1499" s="120"/>
      <c r="J1499" s="42"/>
      <c r="K1499" s="124" t="str">
        <f>IF(AND($I1499&gt;0,$J1499&lt;&gt;"",$J1499&gt;40000),WORKDAY.INTL($J1499,INT(($I1499+项目参数!$J$29-1)/项目参数!$J$29)-1,1,项目参数!$B$2:$B$200),"")</f>
        <v/>
      </c>
      <c r="L1499" s="125" t="str">
        <f>IF(AND($M1499&lt;&gt;"",$M1499&gt;40000,$N1499&lt;&gt;"",$N1499&gt;40000),(1+NETWORKDAYS.INTL($M1499,$N1499,1,项目参数!$B$2:$B$200))*项目参数!$J$29,"")</f>
        <v/>
      </c>
      <c r="M1499" s="42"/>
      <c r="N1499" s="42"/>
      <c r="O1499" s="61"/>
      <c r="P1499" s="64"/>
      <c r="X1499" s="102" t="b">
        <f t="shared" si="23"/>
        <v>0</v>
      </c>
    </row>
    <row r="1500" spans="1:24">
      <c r="A1500" s="8"/>
      <c r="B1500" s="8"/>
      <c r="C1500" s="8"/>
      <c r="D1500" s="54"/>
      <c r="E1500" s="8"/>
      <c r="F1500" s="8"/>
      <c r="G1500" s="8"/>
      <c r="H1500" s="8"/>
      <c r="I1500" s="120"/>
      <c r="J1500" s="42"/>
      <c r="K1500" s="124" t="str">
        <f>IF(AND($I1500&gt;0,$J1500&lt;&gt;"",$J1500&gt;40000),WORKDAY.INTL($J1500,INT(($I1500+项目参数!$J$29-1)/项目参数!$J$29)-1,1,项目参数!$B$2:$B$200),"")</f>
        <v/>
      </c>
      <c r="L1500" s="125" t="str">
        <f>IF(AND($M1500&lt;&gt;"",$M1500&gt;40000,$N1500&lt;&gt;"",$N1500&gt;40000),(1+NETWORKDAYS.INTL($M1500,$N1500,1,项目参数!$B$2:$B$200))*项目参数!$J$29,"")</f>
        <v/>
      </c>
      <c r="M1500" s="42"/>
      <c r="N1500" s="42"/>
      <c r="O1500" s="61"/>
      <c r="P1500" s="64"/>
      <c r="X1500" s="102" t="b">
        <f t="shared" si="23"/>
        <v>0</v>
      </c>
    </row>
    <row r="1501" spans="1:24">
      <c r="A1501" s="8"/>
      <c r="B1501" s="8"/>
      <c r="C1501" s="8"/>
      <c r="D1501" s="54"/>
      <c r="E1501" s="8"/>
      <c r="F1501" s="8"/>
      <c r="G1501" s="8"/>
      <c r="H1501" s="8"/>
      <c r="I1501" s="120"/>
      <c r="J1501" s="42"/>
      <c r="K1501" s="124" t="str">
        <f>IF(AND($I1501&gt;0,$J1501&lt;&gt;"",$J1501&gt;40000),WORKDAY.INTL($J1501,INT(($I1501+项目参数!$J$29-1)/项目参数!$J$29)-1,1,项目参数!$B$2:$B$200),"")</f>
        <v/>
      </c>
      <c r="L1501" s="125" t="str">
        <f>IF(AND($M1501&lt;&gt;"",$M1501&gt;40000,$N1501&lt;&gt;"",$N1501&gt;40000),(1+NETWORKDAYS.INTL($M1501,$N1501,1,项目参数!$B$2:$B$200))*项目参数!$J$29,"")</f>
        <v/>
      </c>
      <c r="M1501" s="42"/>
      <c r="N1501" s="42"/>
      <c r="O1501" s="61"/>
      <c r="P1501" s="64"/>
      <c r="X1501" s="102" t="b">
        <f t="shared" si="23"/>
        <v>0</v>
      </c>
    </row>
    <row r="1502" spans="1:24">
      <c r="A1502" s="8"/>
      <c r="B1502" s="8"/>
      <c r="C1502" s="8"/>
      <c r="D1502" s="54"/>
      <c r="E1502" s="8"/>
      <c r="F1502" s="8"/>
      <c r="G1502" s="8"/>
      <c r="H1502" s="8"/>
      <c r="I1502" s="120"/>
      <c r="J1502" s="42"/>
      <c r="K1502" s="124" t="str">
        <f>IF(AND($I1502&gt;0,$J1502&lt;&gt;"",$J1502&gt;40000),WORKDAY.INTL($J1502,INT(($I1502+项目参数!$J$29-1)/项目参数!$J$29)-1,1,项目参数!$B$2:$B$200),"")</f>
        <v/>
      </c>
      <c r="L1502" s="125" t="str">
        <f>IF(AND($M1502&lt;&gt;"",$M1502&gt;40000,$N1502&lt;&gt;"",$N1502&gt;40000),(1+NETWORKDAYS.INTL($M1502,$N1502,1,项目参数!$B$2:$B$200))*项目参数!$J$29,"")</f>
        <v/>
      </c>
      <c r="M1502" s="42"/>
      <c r="N1502" s="42"/>
      <c r="O1502" s="61"/>
      <c r="P1502" s="64"/>
      <c r="X1502" s="102" t="b">
        <f t="shared" si="23"/>
        <v>0</v>
      </c>
    </row>
    <row r="1503" spans="1:24">
      <c r="A1503" s="8"/>
      <c r="B1503" s="8"/>
      <c r="C1503" s="8"/>
      <c r="D1503" s="54"/>
      <c r="E1503" s="8"/>
      <c r="F1503" s="8"/>
      <c r="G1503" s="8"/>
      <c r="H1503" s="8"/>
      <c r="I1503" s="120"/>
      <c r="J1503" s="42"/>
      <c r="K1503" s="124" t="str">
        <f>IF(AND($I1503&gt;0,$J1503&lt;&gt;"",$J1503&gt;40000),WORKDAY.INTL($J1503,INT(($I1503+项目参数!$J$29-1)/项目参数!$J$29)-1,1,项目参数!$B$2:$B$200),"")</f>
        <v/>
      </c>
      <c r="L1503" s="125" t="str">
        <f>IF(AND($M1503&lt;&gt;"",$M1503&gt;40000,$N1503&lt;&gt;"",$N1503&gt;40000),(1+NETWORKDAYS.INTL($M1503,$N1503,1,项目参数!$B$2:$B$200))*项目参数!$J$29,"")</f>
        <v/>
      </c>
      <c r="M1503" s="42"/>
      <c r="N1503" s="42"/>
      <c r="O1503" s="61"/>
      <c r="P1503" s="64"/>
      <c r="X1503" s="102" t="b">
        <f t="shared" si="23"/>
        <v>0</v>
      </c>
    </row>
    <row r="1504" spans="1:24">
      <c r="A1504" s="8"/>
      <c r="B1504" s="8"/>
      <c r="C1504" s="8"/>
      <c r="D1504" s="54"/>
      <c r="E1504" s="8"/>
      <c r="F1504" s="8"/>
      <c r="G1504" s="8"/>
      <c r="H1504" s="8"/>
      <c r="I1504" s="120"/>
      <c r="J1504" s="42"/>
      <c r="K1504" s="124" t="str">
        <f>IF(AND($I1504&gt;0,$J1504&lt;&gt;"",$J1504&gt;40000),WORKDAY.INTL($J1504,INT(($I1504+项目参数!$J$29-1)/项目参数!$J$29)-1,1,项目参数!$B$2:$B$200),"")</f>
        <v/>
      </c>
      <c r="L1504" s="125" t="str">
        <f>IF(AND($M1504&lt;&gt;"",$M1504&gt;40000,$N1504&lt;&gt;"",$N1504&gt;40000),(1+NETWORKDAYS.INTL($M1504,$N1504,1,项目参数!$B$2:$B$200))*项目参数!$J$29,"")</f>
        <v/>
      </c>
      <c r="M1504" s="42"/>
      <c r="N1504" s="42"/>
      <c r="O1504" s="61"/>
      <c r="P1504" s="64"/>
      <c r="X1504" s="102" t="b">
        <f t="shared" si="23"/>
        <v>0</v>
      </c>
    </row>
    <row r="1505" spans="1:24">
      <c r="A1505" s="8"/>
      <c r="B1505" s="8"/>
      <c r="C1505" s="8"/>
      <c r="D1505" s="54"/>
      <c r="E1505" s="8"/>
      <c r="F1505" s="8"/>
      <c r="G1505" s="8"/>
      <c r="H1505" s="8"/>
      <c r="I1505" s="120"/>
      <c r="J1505" s="42"/>
      <c r="K1505" s="124" t="str">
        <f>IF(AND($I1505&gt;0,$J1505&lt;&gt;"",$J1505&gt;40000),WORKDAY.INTL($J1505,INT(($I1505+项目参数!$J$29-1)/项目参数!$J$29)-1,1,项目参数!$B$2:$B$200),"")</f>
        <v/>
      </c>
      <c r="L1505" s="125" t="str">
        <f>IF(AND($M1505&lt;&gt;"",$M1505&gt;40000,$N1505&lt;&gt;"",$N1505&gt;40000),(1+NETWORKDAYS.INTL($M1505,$N1505,1,项目参数!$B$2:$B$200))*项目参数!$J$29,"")</f>
        <v/>
      </c>
      <c r="M1505" s="42"/>
      <c r="N1505" s="42"/>
      <c r="O1505" s="61"/>
      <c r="P1505" s="64"/>
      <c r="X1505" s="102" t="b">
        <f t="shared" si="23"/>
        <v>0</v>
      </c>
    </row>
    <row r="1506" spans="1:24">
      <c r="A1506" s="8"/>
      <c r="B1506" s="8"/>
      <c r="C1506" s="8"/>
      <c r="D1506" s="54"/>
      <c r="E1506" s="8"/>
      <c r="F1506" s="8"/>
      <c r="G1506" s="8"/>
      <c r="H1506" s="8"/>
      <c r="I1506" s="120"/>
      <c r="J1506" s="42"/>
      <c r="K1506" s="124" t="str">
        <f>IF(AND($I1506&gt;0,$J1506&lt;&gt;"",$J1506&gt;40000),WORKDAY.INTL($J1506,INT(($I1506+项目参数!$J$29-1)/项目参数!$J$29)-1,1,项目参数!$B$2:$B$200),"")</f>
        <v/>
      </c>
      <c r="L1506" s="125" t="str">
        <f>IF(AND($M1506&lt;&gt;"",$M1506&gt;40000,$N1506&lt;&gt;"",$N1506&gt;40000),(1+NETWORKDAYS.INTL($M1506,$N1506,1,项目参数!$B$2:$B$200))*项目参数!$J$29,"")</f>
        <v/>
      </c>
      <c r="M1506" s="42"/>
      <c r="N1506" s="42"/>
      <c r="O1506" s="61"/>
      <c r="P1506" s="64"/>
      <c r="X1506" s="102" t="b">
        <f t="shared" si="23"/>
        <v>0</v>
      </c>
    </row>
    <row r="1507" spans="1:24">
      <c r="A1507" s="8"/>
      <c r="B1507" s="8"/>
      <c r="C1507" s="8"/>
      <c r="D1507" s="54"/>
      <c r="E1507" s="8"/>
      <c r="F1507" s="8"/>
      <c r="G1507" s="8"/>
      <c r="H1507" s="8"/>
      <c r="I1507" s="120"/>
      <c r="J1507" s="42"/>
      <c r="K1507" s="124" t="str">
        <f>IF(AND($I1507&gt;0,$J1507&lt;&gt;"",$J1507&gt;40000),WORKDAY.INTL($J1507,INT(($I1507+项目参数!$J$29-1)/项目参数!$J$29)-1,1,项目参数!$B$2:$B$200),"")</f>
        <v/>
      </c>
      <c r="L1507" s="125" t="str">
        <f>IF(AND($M1507&lt;&gt;"",$M1507&gt;40000,$N1507&lt;&gt;"",$N1507&gt;40000),(1+NETWORKDAYS.INTL($M1507,$N1507,1,项目参数!$B$2:$B$200))*项目参数!$J$29,"")</f>
        <v/>
      </c>
      <c r="M1507" s="42"/>
      <c r="N1507" s="42"/>
      <c r="O1507" s="61"/>
      <c r="P1507" s="64"/>
      <c r="X1507" s="102" t="b">
        <f t="shared" si="23"/>
        <v>0</v>
      </c>
    </row>
    <row r="1508" spans="1:24">
      <c r="A1508" s="8"/>
      <c r="B1508" s="8"/>
      <c r="C1508" s="8"/>
      <c r="D1508" s="54"/>
      <c r="E1508" s="8"/>
      <c r="F1508" s="8"/>
      <c r="G1508" s="8"/>
      <c r="H1508" s="8"/>
      <c r="I1508" s="120"/>
      <c r="J1508" s="42"/>
      <c r="K1508" s="124" t="str">
        <f>IF(AND($I1508&gt;0,$J1508&lt;&gt;"",$J1508&gt;40000),WORKDAY.INTL($J1508,INT(($I1508+项目参数!$J$29-1)/项目参数!$J$29)-1,1,项目参数!$B$2:$B$200),"")</f>
        <v/>
      </c>
      <c r="L1508" s="125" t="str">
        <f>IF(AND($M1508&lt;&gt;"",$M1508&gt;40000,$N1508&lt;&gt;"",$N1508&gt;40000),(1+NETWORKDAYS.INTL($M1508,$N1508,1,项目参数!$B$2:$B$200))*项目参数!$J$29,"")</f>
        <v/>
      </c>
      <c r="M1508" s="42"/>
      <c r="N1508" s="42"/>
      <c r="O1508" s="61"/>
      <c r="P1508" s="64"/>
      <c r="X1508" s="102" t="b">
        <f t="shared" si="23"/>
        <v>0</v>
      </c>
    </row>
    <row r="1509" spans="1:24">
      <c r="A1509" s="8"/>
      <c r="B1509" s="8"/>
      <c r="C1509" s="8"/>
      <c r="D1509" s="54"/>
      <c r="E1509" s="8"/>
      <c r="F1509" s="8"/>
      <c r="G1509" s="8"/>
      <c r="H1509" s="8"/>
      <c r="I1509" s="120"/>
      <c r="J1509" s="42"/>
      <c r="K1509" s="124" t="str">
        <f>IF(AND($I1509&gt;0,$J1509&lt;&gt;"",$J1509&gt;40000),WORKDAY.INTL($J1509,INT(($I1509+项目参数!$J$29-1)/项目参数!$J$29)-1,1,项目参数!$B$2:$B$200),"")</f>
        <v/>
      </c>
      <c r="L1509" s="125" t="str">
        <f>IF(AND($M1509&lt;&gt;"",$M1509&gt;40000,$N1509&lt;&gt;"",$N1509&gt;40000),(1+NETWORKDAYS.INTL($M1509,$N1509,1,项目参数!$B$2:$B$200))*项目参数!$J$29,"")</f>
        <v/>
      </c>
      <c r="M1509" s="42"/>
      <c r="N1509" s="42"/>
      <c r="O1509" s="61"/>
      <c r="P1509" s="64"/>
      <c r="X1509" s="102" t="b">
        <f t="shared" si="23"/>
        <v>0</v>
      </c>
    </row>
    <row r="1510" spans="1:24">
      <c r="A1510" s="8"/>
      <c r="B1510" s="8"/>
      <c r="C1510" s="8"/>
      <c r="D1510" s="54"/>
      <c r="E1510" s="8"/>
      <c r="F1510" s="8"/>
      <c r="G1510" s="8"/>
      <c r="H1510" s="8"/>
      <c r="I1510" s="120"/>
      <c r="J1510" s="42"/>
      <c r="K1510" s="124" t="str">
        <f>IF(AND($I1510&gt;0,$J1510&lt;&gt;"",$J1510&gt;40000),WORKDAY.INTL($J1510,INT(($I1510+项目参数!$J$29-1)/项目参数!$J$29)-1,1,项目参数!$B$2:$B$200),"")</f>
        <v/>
      </c>
      <c r="L1510" s="125" t="str">
        <f>IF(AND($M1510&lt;&gt;"",$M1510&gt;40000,$N1510&lt;&gt;"",$N1510&gt;40000),(1+NETWORKDAYS.INTL($M1510,$N1510,1,项目参数!$B$2:$B$200))*项目参数!$J$29,"")</f>
        <v/>
      </c>
      <c r="M1510" s="42"/>
      <c r="N1510" s="42"/>
      <c r="O1510" s="61"/>
      <c r="P1510" s="64"/>
      <c r="X1510" s="102" t="b">
        <f t="shared" si="23"/>
        <v>0</v>
      </c>
    </row>
    <row r="1511" spans="1:24">
      <c r="A1511" s="8"/>
      <c r="B1511" s="8"/>
      <c r="C1511" s="8"/>
      <c r="D1511" s="54"/>
      <c r="E1511" s="8"/>
      <c r="F1511" s="8"/>
      <c r="G1511" s="8"/>
      <c r="H1511" s="8"/>
      <c r="I1511" s="120"/>
      <c r="J1511" s="42"/>
      <c r="K1511" s="124" t="str">
        <f>IF(AND($I1511&gt;0,$J1511&lt;&gt;"",$J1511&gt;40000),WORKDAY.INTL($J1511,INT(($I1511+项目参数!$J$29-1)/项目参数!$J$29)-1,1,项目参数!$B$2:$B$200),"")</f>
        <v/>
      </c>
      <c r="L1511" s="125" t="str">
        <f>IF(AND($M1511&lt;&gt;"",$M1511&gt;40000,$N1511&lt;&gt;"",$N1511&gt;40000),(1+NETWORKDAYS.INTL($M1511,$N1511,1,项目参数!$B$2:$B$200))*项目参数!$J$29,"")</f>
        <v/>
      </c>
      <c r="M1511" s="42"/>
      <c r="N1511" s="42"/>
      <c r="O1511" s="61"/>
      <c r="P1511" s="64"/>
      <c r="X1511" s="102" t="b">
        <f t="shared" si="23"/>
        <v>0</v>
      </c>
    </row>
    <row r="1512" spans="1:24">
      <c r="A1512" s="8"/>
      <c r="B1512" s="8"/>
      <c r="C1512" s="8"/>
      <c r="D1512" s="54"/>
      <c r="E1512" s="8"/>
      <c r="F1512" s="8"/>
      <c r="G1512" s="8"/>
      <c r="H1512" s="8"/>
      <c r="I1512" s="120"/>
      <c r="J1512" s="42"/>
      <c r="K1512" s="124" t="str">
        <f>IF(AND($I1512&gt;0,$J1512&lt;&gt;"",$J1512&gt;40000),WORKDAY.INTL($J1512,INT(($I1512+项目参数!$J$29-1)/项目参数!$J$29)-1,1,项目参数!$B$2:$B$200),"")</f>
        <v/>
      </c>
      <c r="L1512" s="125" t="str">
        <f>IF(AND($M1512&lt;&gt;"",$M1512&gt;40000,$N1512&lt;&gt;"",$N1512&gt;40000),(1+NETWORKDAYS.INTL($M1512,$N1512,1,项目参数!$B$2:$B$200))*项目参数!$J$29,"")</f>
        <v/>
      </c>
      <c r="M1512" s="42"/>
      <c r="N1512" s="42"/>
      <c r="O1512" s="61"/>
      <c r="P1512" s="64"/>
      <c r="X1512" s="102" t="b">
        <f t="shared" si="23"/>
        <v>0</v>
      </c>
    </row>
    <row r="1513" spans="1:24">
      <c r="A1513" s="8"/>
      <c r="B1513" s="8"/>
      <c r="C1513" s="8"/>
      <c r="D1513" s="54"/>
      <c r="E1513" s="8"/>
      <c r="F1513" s="8"/>
      <c r="G1513" s="8"/>
      <c r="H1513" s="8"/>
      <c r="I1513" s="120"/>
      <c r="J1513" s="42"/>
      <c r="K1513" s="124" t="str">
        <f>IF(AND($I1513&gt;0,$J1513&lt;&gt;"",$J1513&gt;40000),WORKDAY.INTL($J1513,INT(($I1513+项目参数!$J$29-1)/项目参数!$J$29)-1,1,项目参数!$B$2:$B$200),"")</f>
        <v/>
      </c>
      <c r="L1513" s="125" t="str">
        <f>IF(AND($M1513&lt;&gt;"",$M1513&gt;40000,$N1513&lt;&gt;"",$N1513&gt;40000),(1+NETWORKDAYS.INTL($M1513,$N1513,1,项目参数!$B$2:$B$200))*项目参数!$J$29,"")</f>
        <v/>
      </c>
      <c r="M1513" s="42"/>
      <c r="N1513" s="42"/>
      <c r="O1513" s="61"/>
      <c r="P1513" s="64"/>
      <c r="X1513" s="102" t="b">
        <f t="shared" si="23"/>
        <v>0</v>
      </c>
    </row>
    <row r="1514" spans="1:24">
      <c r="A1514" s="8"/>
      <c r="B1514" s="8"/>
      <c r="C1514" s="8"/>
      <c r="D1514" s="54"/>
      <c r="E1514" s="8"/>
      <c r="F1514" s="8"/>
      <c r="G1514" s="8"/>
      <c r="H1514" s="8"/>
      <c r="I1514" s="120"/>
      <c r="J1514" s="42"/>
      <c r="K1514" s="124" t="str">
        <f>IF(AND($I1514&gt;0,$J1514&lt;&gt;"",$J1514&gt;40000),WORKDAY.INTL($J1514,INT(($I1514+项目参数!$J$29-1)/项目参数!$J$29)-1,1,项目参数!$B$2:$B$200),"")</f>
        <v/>
      </c>
      <c r="L1514" s="125" t="str">
        <f>IF(AND($M1514&lt;&gt;"",$M1514&gt;40000,$N1514&lt;&gt;"",$N1514&gt;40000),(1+NETWORKDAYS.INTL($M1514,$N1514,1,项目参数!$B$2:$B$200))*项目参数!$J$29,"")</f>
        <v/>
      </c>
      <c r="M1514" s="42"/>
      <c r="N1514" s="42"/>
      <c r="O1514" s="61"/>
      <c r="P1514" s="64"/>
      <c r="X1514" s="102" t="b">
        <f t="shared" si="23"/>
        <v>0</v>
      </c>
    </row>
    <row r="1515" spans="1:24">
      <c r="A1515" s="8"/>
      <c r="B1515" s="8"/>
      <c r="C1515" s="8"/>
      <c r="D1515" s="54"/>
      <c r="E1515" s="8"/>
      <c r="F1515" s="8"/>
      <c r="G1515" s="8"/>
      <c r="H1515" s="8"/>
      <c r="I1515" s="120"/>
      <c r="J1515" s="42"/>
      <c r="K1515" s="124" t="str">
        <f>IF(AND($I1515&gt;0,$J1515&lt;&gt;"",$J1515&gt;40000),WORKDAY.INTL($J1515,INT(($I1515+项目参数!$J$29-1)/项目参数!$J$29)-1,1,项目参数!$B$2:$B$200),"")</f>
        <v/>
      </c>
      <c r="L1515" s="125" t="str">
        <f>IF(AND($M1515&lt;&gt;"",$M1515&gt;40000,$N1515&lt;&gt;"",$N1515&gt;40000),(1+NETWORKDAYS.INTL($M1515,$N1515,1,项目参数!$B$2:$B$200))*项目参数!$J$29,"")</f>
        <v/>
      </c>
      <c r="M1515" s="42"/>
      <c r="N1515" s="42"/>
      <c r="O1515" s="61"/>
      <c r="P1515" s="64"/>
      <c r="X1515" s="102" t="b">
        <f t="shared" si="23"/>
        <v>0</v>
      </c>
    </row>
    <row r="1516" spans="1:24">
      <c r="A1516" s="8"/>
      <c r="B1516" s="8"/>
      <c r="C1516" s="8"/>
      <c r="D1516" s="54"/>
      <c r="E1516" s="8"/>
      <c r="F1516" s="8"/>
      <c r="G1516" s="8"/>
      <c r="H1516" s="8"/>
      <c r="I1516" s="120"/>
      <c r="J1516" s="42"/>
      <c r="K1516" s="124" t="str">
        <f>IF(AND($I1516&gt;0,$J1516&lt;&gt;"",$J1516&gt;40000),WORKDAY.INTL($J1516,INT(($I1516+项目参数!$J$29-1)/项目参数!$J$29)-1,1,项目参数!$B$2:$B$200),"")</f>
        <v/>
      </c>
      <c r="L1516" s="125" t="str">
        <f>IF(AND($M1516&lt;&gt;"",$M1516&gt;40000,$N1516&lt;&gt;"",$N1516&gt;40000),(1+NETWORKDAYS.INTL($M1516,$N1516,1,项目参数!$B$2:$B$200))*项目参数!$J$29,"")</f>
        <v/>
      </c>
      <c r="M1516" s="42"/>
      <c r="N1516" s="42"/>
      <c r="O1516" s="61"/>
      <c r="P1516" s="64"/>
      <c r="X1516" s="102" t="b">
        <f t="shared" si="23"/>
        <v>0</v>
      </c>
    </row>
    <row r="1517" spans="1:24">
      <c r="A1517" s="8"/>
      <c r="B1517" s="8"/>
      <c r="C1517" s="8"/>
      <c r="D1517" s="54"/>
      <c r="E1517" s="8"/>
      <c r="F1517" s="8"/>
      <c r="G1517" s="8"/>
      <c r="H1517" s="8"/>
      <c r="I1517" s="120"/>
      <c r="J1517" s="42"/>
      <c r="K1517" s="124" t="str">
        <f>IF(AND($I1517&gt;0,$J1517&lt;&gt;"",$J1517&gt;40000),WORKDAY.INTL($J1517,INT(($I1517+项目参数!$J$29-1)/项目参数!$J$29)-1,1,项目参数!$B$2:$B$200),"")</f>
        <v/>
      </c>
      <c r="L1517" s="125" t="str">
        <f>IF(AND($M1517&lt;&gt;"",$M1517&gt;40000,$N1517&lt;&gt;"",$N1517&gt;40000),(1+NETWORKDAYS.INTL($M1517,$N1517,1,项目参数!$B$2:$B$200))*项目参数!$J$29,"")</f>
        <v/>
      </c>
      <c r="M1517" s="42"/>
      <c r="N1517" s="42"/>
      <c r="O1517" s="61"/>
      <c r="P1517" s="64"/>
      <c r="X1517" s="102" t="b">
        <f t="shared" si="23"/>
        <v>0</v>
      </c>
    </row>
    <row r="1518" spans="1:24">
      <c r="A1518" s="8"/>
      <c r="B1518" s="8"/>
      <c r="C1518" s="8"/>
      <c r="D1518" s="54"/>
      <c r="E1518" s="8"/>
      <c r="F1518" s="8"/>
      <c r="G1518" s="8"/>
      <c r="H1518" s="8"/>
      <c r="I1518" s="120"/>
      <c r="J1518" s="42"/>
      <c r="K1518" s="124" t="str">
        <f>IF(AND($I1518&gt;0,$J1518&lt;&gt;"",$J1518&gt;40000),WORKDAY.INTL($J1518,INT(($I1518+项目参数!$J$29-1)/项目参数!$J$29)-1,1,项目参数!$B$2:$B$200),"")</f>
        <v/>
      </c>
      <c r="L1518" s="125" t="str">
        <f>IF(AND($M1518&lt;&gt;"",$M1518&gt;40000,$N1518&lt;&gt;"",$N1518&gt;40000),(1+NETWORKDAYS.INTL($M1518,$N1518,1,项目参数!$B$2:$B$200))*项目参数!$J$29,"")</f>
        <v/>
      </c>
      <c r="M1518" s="42"/>
      <c r="N1518" s="42"/>
      <c r="O1518" s="61"/>
      <c r="P1518" s="64"/>
      <c r="X1518" s="102" t="b">
        <f t="shared" si="23"/>
        <v>0</v>
      </c>
    </row>
    <row r="1519" spans="1:24">
      <c r="A1519" s="8"/>
      <c r="B1519" s="8"/>
      <c r="C1519" s="8"/>
      <c r="D1519" s="54"/>
      <c r="E1519" s="8"/>
      <c r="F1519" s="8"/>
      <c r="G1519" s="8"/>
      <c r="H1519" s="8"/>
      <c r="I1519" s="120"/>
      <c r="J1519" s="42"/>
      <c r="K1519" s="124" t="str">
        <f>IF(AND($I1519&gt;0,$J1519&lt;&gt;"",$J1519&gt;40000),WORKDAY.INTL($J1519,INT(($I1519+项目参数!$J$29-1)/项目参数!$J$29)-1,1,项目参数!$B$2:$B$200),"")</f>
        <v/>
      </c>
      <c r="L1519" s="125" t="str">
        <f>IF(AND($M1519&lt;&gt;"",$M1519&gt;40000,$N1519&lt;&gt;"",$N1519&gt;40000),(1+NETWORKDAYS.INTL($M1519,$N1519,1,项目参数!$B$2:$B$200))*项目参数!$J$29,"")</f>
        <v/>
      </c>
      <c r="M1519" s="42"/>
      <c r="N1519" s="42"/>
      <c r="O1519" s="61"/>
      <c r="P1519" s="64"/>
      <c r="X1519" s="102" t="b">
        <f t="shared" si="23"/>
        <v>0</v>
      </c>
    </row>
    <row r="1520" spans="1:24">
      <c r="A1520" s="8"/>
      <c r="B1520" s="8"/>
      <c r="C1520" s="8"/>
      <c r="D1520" s="54"/>
      <c r="E1520" s="8"/>
      <c r="F1520" s="8"/>
      <c r="G1520" s="8"/>
      <c r="H1520" s="8"/>
      <c r="I1520" s="120"/>
      <c r="J1520" s="42"/>
      <c r="K1520" s="124" t="str">
        <f>IF(AND($I1520&gt;0,$J1520&lt;&gt;"",$J1520&gt;40000),WORKDAY.INTL($J1520,INT(($I1520+项目参数!$J$29-1)/项目参数!$J$29)-1,1,项目参数!$B$2:$B$200),"")</f>
        <v/>
      </c>
      <c r="L1520" s="125" t="str">
        <f>IF(AND($M1520&lt;&gt;"",$M1520&gt;40000,$N1520&lt;&gt;"",$N1520&gt;40000),(1+NETWORKDAYS.INTL($M1520,$N1520,1,项目参数!$B$2:$B$200))*项目参数!$J$29,"")</f>
        <v/>
      </c>
      <c r="M1520" s="42"/>
      <c r="N1520" s="42"/>
      <c r="O1520" s="61"/>
      <c r="P1520" s="64"/>
      <c r="X1520" s="102" t="b">
        <f t="shared" si="23"/>
        <v>0</v>
      </c>
    </row>
    <row r="1521" spans="1:24">
      <c r="A1521" s="8"/>
      <c r="B1521" s="8"/>
      <c r="C1521" s="8"/>
      <c r="D1521" s="54"/>
      <c r="E1521" s="8"/>
      <c r="F1521" s="8"/>
      <c r="G1521" s="8"/>
      <c r="H1521" s="8"/>
      <c r="I1521" s="120"/>
      <c r="J1521" s="42"/>
      <c r="K1521" s="124" t="str">
        <f>IF(AND($I1521&gt;0,$J1521&lt;&gt;"",$J1521&gt;40000),WORKDAY.INTL($J1521,INT(($I1521+项目参数!$J$29-1)/项目参数!$J$29)-1,1,项目参数!$B$2:$B$200),"")</f>
        <v/>
      </c>
      <c r="L1521" s="125" t="str">
        <f>IF(AND($M1521&lt;&gt;"",$M1521&gt;40000,$N1521&lt;&gt;"",$N1521&gt;40000),(1+NETWORKDAYS.INTL($M1521,$N1521,1,项目参数!$B$2:$B$200))*项目参数!$J$29,"")</f>
        <v/>
      </c>
      <c r="M1521" s="42"/>
      <c r="N1521" s="42"/>
      <c r="O1521" s="61"/>
      <c r="P1521" s="64"/>
      <c r="X1521" s="102" t="b">
        <f t="shared" si="23"/>
        <v>0</v>
      </c>
    </row>
    <row r="1522" spans="1:24">
      <c r="A1522" s="8"/>
      <c r="B1522" s="8"/>
      <c r="C1522" s="8"/>
      <c r="D1522" s="54"/>
      <c r="E1522" s="8"/>
      <c r="F1522" s="8"/>
      <c r="G1522" s="8"/>
      <c r="H1522" s="8"/>
      <c r="I1522" s="120"/>
      <c r="J1522" s="42"/>
      <c r="K1522" s="124" t="str">
        <f>IF(AND($I1522&gt;0,$J1522&lt;&gt;"",$J1522&gt;40000),WORKDAY.INTL($J1522,INT(($I1522+项目参数!$J$29-1)/项目参数!$J$29)-1,1,项目参数!$B$2:$B$200),"")</f>
        <v/>
      </c>
      <c r="L1522" s="125" t="str">
        <f>IF(AND($M1522&lt;&gt;"",$M1522&gt;40000,$N1522&lt;&gt;"",$N1522&gt;40000),(1+NETWORKDAYS.INTL($M1522,$N1522,1,项目参数!$B$2:$B$200))*项目参数!$J$29,"")</f>
        <v/>
      </c>
      <c r="M1522" s="42"/>
      <c r="N1522" s="42"/>
      <c r="O1522" s="61"/>
      <c r="P1522" s="64"/>
      <c r="X1522" s="102" t="b">
        <f t="shared" si="23"/>
        <v>0</v>
      </c>
    </row>
    <row r="1523" spans="1:24">
      <c r="A1523" s="8"/>
      <c r="B1523" s="8"/>
      <c r="C1523" s="8"/>
      <c r="D1523" s="54"/>
      <c r="E1523" s="8"/>
      <c r="F1523" s="8"/>
      <c r="G1523" s="8"/>
      <c r="H1523" s="8"/>
      <c r="I1523" s="120"/>
      <c r="J1523" s="42"/>
      <c r="K1523" s="124" t="str">
        <f>IF(AND($I1523&gt;0,$J1523&lt;&gt;"",$J1523&gt;40000),WORKDAY.INTL($J1523,INT(($I1523+项目参数!$J$29-1)/项目参数!$J$29)-1,1,项目参数!$B$2:$B$200),"")</f>
        <v/>
      </c>
      <c r="L1523" s="125" t="str">
        <f>IF(AND($M1523&lt;&gt;"",$M1523&gt;40000,$N1523&lt;&gt;"",$N1523&gt;40000),(1+NETWORKDAYS.INTL($M1523,$N1523,1,项目参数!$B$2:$B$200))*项目参数!$J$29,"")</f>
        <v/>
      </c>
      <c r="M1523" s="42"/>
      <c r="N1523" s="42"/>
      <c r="O1523" s="61"/>
      <c r="P1523" s="64"/>
      <c r="X1523" s="102" t="b">
        <f t="shared" si="23"/>
        <v>0</v>
      </c>
    </row>
    <row r="1524" spans="1:24">
      <c r="A1524" s="8"/>
      <c r="B1524" s="8"/>
      <c r="C1524" s="8"/>
      <c r="D1524" s="54"/>
      <c r="E1524" s="8"/>
      <c r="F1524" s="8"/>
      <c r="G1524" s="8"/>
      <c r="H1524" s="8"/>
      <c r="I1524" s="120"/>
      <c r="J1524" s="42"/>
      <c r="K1524" s="124" t="str">
        <f>IF(AND($I1524&gt;0,$J1524&lt;&gt;"",$J1524&gt;40000),WORKDAY.INTL($J1524,INT(($I1524+项目参数!$J$29-1)/项目参数!$J$29)-1,1,项目参数!$B$2:$B$200),"")</f>
        <v/>
      </c>
      <c r="L1524" s="125" t="str">
        <f>IF(AND($M1524&lt;&gt;"",$M1524&gt;40000,$N1524&lt;&gt;"",$N1524&gt;40000),(1+NETWORKDAYS.INTL($M1524,$N1524,1,项目参数!$B$2:$B$200))*项目参数!$J$29,"")</f>
        <v/>
      </c>
      <c r="M1524" s="42"/>
      <c r="N1524" s="42"/>
      <c r="O1524" s="61"/>
      <c r="P1524" s="64"/>
      <c r="X1524" s="102" t="b">
        <f t="shared" si="23"/>
        <v>0</v>
      </c>
    </row>
    <row r="1525" spans="1:24">
      <c r="A1525" s="8"/>
      <c r="B1525" s="8"/>
      <c r="C1525" s="8"/>
      <c r="D1525" s="54"/>
      <c r="E1525" s="8"/>
      <c r="F1525" s="8"/>
      <c r="G1525" s="8"/>
      <c r="H1525" s="8"/>
      <c r="I1525" s="120"/>
      <c r="J1525" s="42"/>
      <c r="K1525" s="124" t="str">
        <f>IF(AND($I1525&gt;0,$J1525&lt;&gt;"",$J1525&gt;40000),WORKDAY.INTL($J1525,INT(($I1525+项目参数!$J$29-1)/项目参数!$J$29)-1,1,项目参数!$B$2:$B$200),"")</f>
        <v/>
      </c>
      <c r="L1525" s="125" t="str">
        <f>IF(AND($M1525&lt;&gt;"",$M1525&gt;40000,$N1525&lt;&gt;"",$N1525&gt;40000),(1+NETWORKDAYS.INTL($M1525,$N1525,1,项目参数!$B$2:$B$200))*项目参数!$J$29,"")</f>
        <v/>
      </c>
      <c r="M1525" s="42"/>
      <c r="N1525" s="42"/>
      <c r="O1525" s="61"/>
      <c r="P1525" s="64"/>
      <c r="X1525" s="102" t="b">
        <f t="shared" si="23"/>
        <v>0</v>
      </c>
    </row>
    <row r="1526" spans="1:24">
      <c r="A1526" s="8"/>
      <c r="B1526" s="8"/>
      <c r="C1526" s="8"/>
      <c r="D1526" s="54"/>
      <c r="E1526" s="8"/>
      <c r="F1526" s="8"/>
      <c r="G1526" s="8"/>
      <c r="H1526" s="8"/>
      <c r="I1526" s="120"/>
      <c r="J1526" s="42"/>
      <c r="K1526" s="124" t="str">
        <f>IF(AND($I1526&gt;0,$J1526&lt;&gt;"",$J1526&gt;40000),WORKDAY.INTL($J1526,INT(($I1526+项目参数!$J$29-1)/项目参数!$J$29)-1,1,项目参数!$B$2:$B$200),"")</f>
        <v/>
      </c>
      <c r="L1526" s="125" t="str">
        <f>IF(AND($M1526&lt;&gt;"",$M1526&gt;40000,$N1526&lt;&gt;"",$N1526&gt;40000),(1+NETWORKDAYS.INTL($M1526,$N1526,1,项目参数!$B$2:$B$200))*项目参数!$J$29,"")</f>
        <v/>
      </c>
      <c r="M1526" s="42"/>
      <c r="N1526" s="42"/>
      <c r="O1526" s="61"/>
      <c r="P1526" s="64"/>
      <c r="X1526" s="102" t="b">
        <f t="shared" si="23"/>
        <v>0</v>
      </c>
    </row>
    <row r="1527" spans="1:24">
      <c r="A1527" s="8"/>
      <c r="B1527" s="8"/>
      <c r="C1527" s="8"/>
      <c r="D1527" s="54"/>
      <c r="E1527" s="8"/>
      <c r="F1527" s="8"/>
      <c r="G1527" s="8"/>
      <c r="H1527" s="8"/>
      <c r="I1527" s="120"/>
      <c r="J1527" s="42"/>
      <c r="K1527" s="124" t="str">
        <f>IF(AND($I1527&gt;0,$J1527&lt;&gt;"",$J1527&gt;40000),WORKDAY.INTL($J1527,INT(($I1527+项目参数!$J$29-1)/项目参数!$J$29)-1,1,项目参数!$B$2:$B$200),"")</f>
        <v/>
      </c>
      <c r="L1527" s="125" t="str">
        <f>IF(AND($M1527&lt;&gt;"",$M1527&gt;40000,$N1527&lt;&gt;"",$N1527&gt;40000),(1+NETWORKDAYS.INTL($M1527,$N1527,1,项目参数!$B$2:$B$200))*项目参数!$J$29,"")</f>
        <v/>
      </c>
      <c r="M1527" s="42"/>
      <c r="N1527" s="42"/>
      <c r="O1527" s="61"/>
      <c r="P1527" s="64"/>
      <c r="X1527" s="102" t="b">
        <f t="shared" si="23"/>
        <v>0</v>
      </c>
    </row>
    <row r="1528" spans="1:24">
      <c r="A1528" s="8"/>
      <c r="B1528" s="8"/>
      <c r="C1528" s="8"/>
      <c r="D1528" s="54"/>
      <c r="E1528" s="8"/>
      <c r="F1528" s="8"/>
      <c r="G1528" s="8"/>
      <c r="H1528" s="8"/>
      <c r="I1528" s="120"/>
      <c r="J1528" s="42"/>
      <c r="K1528" s="124" t="str">
        <f>IF(AND($I1528&gt;0,$J1528&lt;&gt;"",$J1528&gt;40000),WORKDAY.INTL($J1528,INT(($I1528+项目参数!$J$29-1)/项目参数!$J$29)-1,1,项目参数!$B$2:$B$200),"")</f>
        <v/>
      </c>
      <c r="L1528" s="125" t="str">
        <f>IF(AND($M1528&lt;&gt;"",$M1528&gt;40000,$N1528&lt;&gt;"",$N1528&gt;40000),(1+NETWORKDAYS.INTL($M1528,$N1528,1,项目参数!$B$2:$B$200))*项目参数!$J$29,"")</f>
        <v/>
      </c>
      <c r="M1528" s="42"/>
      <c r="N1528" s="42"/>
      <c r="O1528" s="61"/>
      <c r="P1528" s="64"/>
      <c r="X1528" s="102" t="b">
        <f t="shared" si="23"/>
        <v>0</v>
      </c>
    </row>
    <row r="1529" spans="1:24">
      <c r="A1529" s="8"/>
      <c r="B1529" s="8"/>
      <c r="C1529" s="8"/>
      <c r="D1529" s="54"/>
      <c r="E1529" s="8"/>
      <c r="F1529" s="8"/>
      <c r="G1529" s="8"/>
      <c r="H1529" s="8"/>
      <c r="I1529" s="120"/>
      <c r="J1529" s="42"/>
      <c r="K1529" s="124" t="str">
        <f>IF(AND($I1529&gt;0,$J1529&lt;&gt;"",$J1529&gt;40000),WORKDAY.INTL($J1529,INT(($I1529+项目参数!$J$29-1)/项目参数!$J$29)-1,1,项目参数!$B$2:$B$200),"")</f>
        <v/>
      </c>
      <c r="L1529" s="125" t="str">
        <f>IF(AND($M1529&lt;&gt;"",$M1529&gt;40000,$N1529&lt;&gt;"",$N1529&gt;40000),(1+NETWORKDAYS.INTL($M1529,$N1529,1,项目参数!$B$2:$B$200))*项目参数!$J$29,"")</f>
        <v/>
      </c>
      <c r="M1529" s="42"/>
      <c r="N1529" s="42"/>
      <c r="O1529" s="61"/>
      <c r="P1529" s="64"/>
      <c r="X1529" s="102" t="b">
        <f t="shared" si="23"/>
        <v>0</v>
      </c>
    </row>
    <row r="1530" spans="1:24">
      <c r="A1530" s="8"/>
      <c r="B1530" s="8"/>
      <c r="C1530" s="8"/>
      <c r="D1530" s="54"/>
      <c r="E1530" s="8"/>
      <c r="F1530" s="8"/>
      <c r="G1530" s="8"/>
      <c r="H1530" s="8"/>
      <c r="I1530" s="120"/>
      <c r="J1530" s="42"/>
      <c r="K1530" s="124" t="str">
        <f>IF(AND($I1530&gt;0,$J1530&lt;&gt;"",$J1530&gt;40000),WORKDAY.INTL($J1530,INT(($I1530+项目参数!$J$29-1)/项目参数!$J$29)-1,1,项目参数!$B$2:$B$200),"")</f>
        <v/>
      </c>
      <c r="L1530" s="125" t="str">
        <f>IF(AND($M1530&lt;&gt;"",$M1530&gt;40000,$N1530&lt;&gt;"",$N1530&gt;40000),(1+NETWORKDAYS.INTL($M1530,$N1530,1,项目参数!$B$2:$B$200))*项目参数!$J$29,"")</f>
        <v/>
      </c>
      <c r="M1530" s="42"/>
      <c r="N1530" s="42"/>
      <c r="O1530" s="61"/>
      <c r="P1530" s="64"/>
      <c r="X1530" s="102" t="b">
        <f t="shared" si="23"/>
        <v>0</v>
      </c>
    </row>
    <row r="1531" spans="1:24">
      <c r="A1531" s="8"/>
      <c r="B1531" s="8"/>
      <c r="C1531" s="8"/>
      <c r="D1531" s="54"/>
      <c r="E1531" s="8"/>
      <c r="F1531" s="8"/>
      <c r="G1531" s="8"/>
      <c r="H1531" s="8"/>
      <c r="I1531" s="120"/>
      <c r="J1531" s="42"/>
      <c r="K1531" s="124" t="str">
        <f>IF(AND($I1531&gt;0,$J1531&lt;&gt;"",$J1531&gt;40000),WORKDAY.INTL($J1531,INT(($I1531+项目参数!$J$29-1)/项目参数!$J$29)-1,1,项目参数!$B$2:$B$200),"")</f>
        <v/>
      </c>
      <c r="L1531" s="125" t="str">
        <f>IF(AND($M1531&lt;&gt;"",$M1531&gt;40000,$N1531&lt;&gt;"",$N1531&gt;40000),(1+NETWORKDAYS.INTL($M1531,$N1531,1,项目参数!$B$2:$B$200))*项目参数!$J$29,"")</f>
        <v/>
      </c>
      <c r="M1531" s="42"/>
      <c r="N1531" s="42"/>
      <c r="O1531" s="61"/>
      <c r="P1531" s="64"/>
      <c r="X1531" s="102" t="b">
        <f t="shared" si="23"/>
        <v>0</v>
      </c>
    </row>
    <row r="1532" spans="1:24">
      <c r="A1532" s="8"/>
      <c r="B1532" s="8"/>
      <c r="C1532" s="8"/>
      <c r="D1532" s="54"/>
      <c r="E1532" s="8"/>
      <c r="F1532" s="8"/>
      <c r="G1532" s="8"/>
      <c r="H1532" s="8"/>
      <c r="I1532" s="120"/>
      <c r="J1532" s="42"/>
      <c r="K1532" s="124" t="str">
        <f>IF(AND($I1532&gt;0,$J1532&lt;&gt;"",$J1532&gt;40000),WORKDAY.INTL($J1532,INT(($I1532+项目参数!$J$29-1)/项目参数!$J$29)-1,1,项目参数!$B$2:$B$200),"")</f>
        <v/>
      </c>
      <c r="L1532" s="125" t="str">
        <f>IF(AND($M1532&lt;&gt;"",$M1532&gt;40000,$N1532&lt;&gt;"",$N1532&gt;40000),(1+NETWORKDAYS.INTL($M1532,$N1532,1,项目参数!$B$2:$B$200))*项目参数!$J$29,"")</f>
        <v/>
      </c>
      <c r="M1532" s="42"/>
      <c r="N1532" s="42"/>
      <c r="O1532" s="61"/>
      <c r="P1532" s="64"/>
      <c r="X1532" s="102" t="b">
        <f t="shared" si="23"/>
        <v>0</v>
      </c>
    </row>
    <row r="1533" spans="1:24">
      <c r="A1533" s="8"/>
      <c r="B1533" s="8"/>
      <c r="C1533" s="8"/>
      <c r="D1533" s="54"/>
      <c r="E1533" s="8"/>
      <c r="F1533" s="8"/>
      <c r="G1533" s="8"/>
      <c r="H1533" s="8"/>
      <c r="I1533" s="120"/>
      <c r="J1533" s="42"/>
      <c r="K1533" s="124" t="str">
        <f>IF(AND($I1533&gt;0,$J1533&lt;&gt;"",$J1533&gt;40000),WORKDAY.INTL($J1533,INT(($I1533+项目参数!$J$29-1)/项目参数!$J$29)-1,1,项目参数!$B$2:$B$200),"")</f>
        <v/>
      </c>
      <c r="L1533" s="125" t="str">
        <f>IF(AND($M1533&lt;&gt;"",$M1533&gt;40000,$N1533&lt;&gt;"",$N1533&gt;40000),(1+NETWORKDAYS.INTL($M1533,$N1533,1,项目参数!$B$2:$B$200))*项目参数!$J$29,"")</f>
        <v/>
      </c>
      <c r="M1533" s="42"/>
      <c r="N1533" s="42"/>
      <c r="O1533" s="61"/>
      <c r="P1533" s="64"/>
      <c r="X1533" s="102" t="b">
        <f t="shared" si="23"/>
        <v>0</v>
      </c>
    </row>
    <row r="1534" spans="1:24">
      <c r="A1534" s="8"/>
      <c r="B1534" s="8"/>
      <c r="C1534" s="8"/>
      <c r="D1534" s="54"/>
      <c r="E1534" s="8"/>
      <c r="F1534" s="8"/>
      <c r="G1534" s="8"/>
      <c r="H1534" s="8"/>
      <c r="I1534" s="120"/>
      <c r="J1534" s="42"/>
      <c r="K1534" s="124" t="str">
        <f>IF(AND($I1534&gt;0,$J1534&lt;&gt;"",$J1534&gt;40000),WORKDAY.INTL($J1534,INT(($I1534+项目参数!$J$29-1)/项目参数!$J$29)-1,1,项目参数!$B$2:$B$200),"")</f>
        <v/>
      </c>
      <c r="L1534" s="125" t="str">
        <f>IF(AND($M1534&lt;&gt;"",$M1534&gt;40000,$N1534&lt;&gt;"",$N1534&gt;40000),(1+NETWORKDAYS.INTL($M1534,$N1534,1,项目参数!$B$2:$B$200))*项目参数!$J$29,"")</f>
        <v/>
      </c>
      <c r="M1534" s="42"/>
      <c r="N1534" s="42"/>
      <c r="O1534" s="61"/>
      <c r="P1534" s="64"/>
      <c r="X1534" s="102" t="b">
        <f t="shared" si="23"/>
        <v>0</v>
      </c>
    </row>
    <row r="1535" spans="1:24">
      <c r="A1535" s="8"/>
      <c r="B1535" s="8"/>
      <c r="C1535" s="8"/>
      <c r="D1535" s="54"/>
      <c r="E1535" s="8"/>
      <c r="F1535" s="8"/>
      <c r="G1535" s="8"/>
      <c r="H1535" s="8"/>
      <c r="I1535" s="120"/>
      <c r="J1535" s="42"/>
      <c r="K1535" s="124" t="str">
        <f>IF(AND($I1535&gt;0,$J1535&lt;&gt;"",$J1535&gt;40000),WORKDAY.INTL($J1535,INT(($I1535+项目参数!$J$29-1)/项目参数!$J$29)-1,1,项目参数!$B$2:$B$200),"")</f>
        <v/>
      </c>
      <c r="L1535" s="125" t="str">
        <f>IF(AND($M1535&lt;&gt;"",$M1535&gt;40000,$N1535&lt;&gt;"",$N1535&gt;40000),(1+NETWORKDAYS.INTL($M1535,$N1535,1,项目参数!$B$2:$B$200))*项目参数!$J$29,"")</f>
        <v/>
      </c>
      <c r="M1535" s="42"/>
      <c r="N1535" s="42"/>
      <c r="O1535" s="61"/>
      <c r="P1535" s="64"/>
      <c r="X1535" s="102" t="b">
        <f t="shared" si="23"/>
        <v>0</v>
      </c>
    </row>
    <row r="1536" spans="1:24">
      <c r="A1536" s="8"/>
      <c r="B1536" s="8"/>
      <c r="C1536" s="8"/>
      <c r="D1536" s="54"/>
      <c r="E1536" s="8"/>
      <c r="F1536" s="8"/>
      <c r="G1536" s="8"/>
      <c r="H1536" s="8"/>
      <c r="I1536" s="120"/>
      <c r="J1536" s="42"/>
      <c r="K1536" s="124" t="str">
        <f>IF(AND($I1536&gt;0,$J1536&lt;&gt;"",$J1536&gt;40000),WORKDAY.INTL($J1536,INT(($I1536+项目参数!$J$29-1)/项目参数!$J$29)-1,1,项目参数!$B$2:$B$200),"")</f>
        <v/>
      </c>
      <c r="L1536" s="125" t="str">
        <f>IF(AND($M1536&lt;&gt;"",$M1536&gt;40000,$N1536&lt;&gt;"",$N1536&gt;40000),(1+NETWORKDAYS.INTL($M1536,$N1536,1,项目参数!$B$2:$B$200))*项目参数!$J$29,"")</f>
        <v/>
      </c>
      <c r="M1536" s="42"/>
      <c r="N1536" s="42"/>
      <c r="O1536" s="61"/>
      <c r="P1536" s="64"/>
      <c r="X1536" s="102" t="b">
        <f t="shared" si="23"/>
        <v>0</v>
      </c>
    </row>
    <row r="1537" spans="1:24">
      <c r="A1537" s="8"/>
      <c r="B1537" s="8"/>
      <c r="C1537" s="8"/>
      <c r="D1537" s="54"/>
      <c r="E1537" s="8"/>
      <c r="F1537" s="8"/>
      <c r="G1537" s="8"/>
      <c r="H1537" s="8"/>
      <c r="I1537" s="120"/>
      <c r="J1537" s="42"/>
      <c r="K1537" s="124" t="str">
        <f>IF(AND($I1537&gt;0,$J1537&lt;&gt;"",$J1537&gt;40000),WORKDAY.INTL($J1537,INT(($I1537+项目参数!$J$29-1)/项目参数!$J$29)-1,1,项目参数!$B$2:$B$200),"")</f>
        <v/>
      </c>
      <c r="L1537" s="125" t="str">
        <f>IF(AND($M1537&lt;&gt;"",$M1537&gt;40000,$N1537&lt;&gt;"",$N1537&gt;40000),(1+NETWORKDAYS.INTL($M1537,$N1537,1,项目参数!$B$2:$B$200))*项目参数!$J$29,"")</f>
        <v/>
      </c>
      <c r="M1537" s="42"/>
      <c r="N1537" s="42"/>
      <c r="O1537" s="61"/>
      <c r="P1537" s="64"/>
      <c r="X1537" s="102" t="b">
        <f t="shared" si="23"/>
        <v>0</v>
      </c>
    </row>
    <row r="1538" spans="1:24">
      <c r="A1538" s="8"/>
      <c r="B1538" s="8"/>
      <c r="C1538" s="8"/>
      <c r="D1538" s="54"/>
      <c r="E1538" s="8"/>
      <c r="F1538" s="8"/>
      <c r="G1538" s="8"/>
      <c r="H1538" s="8"/>
      <c r="I1538" s="120"/>
      <c r="J1538" s="42"/>
      <c r="K1538" s="124" t="str">
        <f>IF(AND($I1538&gt;0,$J1538&lt;&gt;"",$J1538&gt;40000),WORKDAY.INTL($J1538,INT(($I1538+项目参数!$J$29-1)/项目参数!$J$29)-1,1,项目参数!$B$2:$B$200),"")</f>
        <v/>
      </c>
      <c r="L1538" s="125" t="str">
        <f>IF(AND($M1538&lt;&gt;"",$M1538&gt;40000,$N1538&lt;&gt;"",$N1538&gt;40000),(1+NETWORKDAYS.INTL($M1538,$N1538,1,项目参数!$B$2:$B$200))*项目参数!$J$29,"")</f>
        <v/>
      </c>
      <c r="M1538" s="42"/>
      <c r="N1538" s="42"/>
      <c r="O1538" s="61"/>
      <c r="P1538" s="64"/>
      <c r="X1538" s="102" t="b">
        <f t="shared" ref="X1538:X1601" si="24">AND(LEN(A1538)&gt;0,LEN(C1538)&gt;3,LEN(G1538)&gt;1,OR(J1538=0,AND(I1538&gt;0,J1538&gt;40000)),OR(M1538=0,M1538&gt;40000))</f>
        <v>0</v>
      </c>
    </row>
    <row r="1539" spans="1:24">
      <c r="A1539" s="8"/>
      <c r="B1539" s="8"/>
      <c r="C1539" s="8"/>
      <c r="D1539" s="54"/>
      <c r="E1539" s="8"/>
      <c r="F1539" s="8"/>
      <c r="G1539" s="8"/>
      <c r="H1539" s="8"/>
      <c r="I1539" s="120"/>
      <c r="J1539" s="42"/>
      <c r="K1539" s="124" t="str">
        <f>IF(AND($I1539&gt;0,$J1539&lt;&gt;"",$J1539&gt;40000),WORKDAY.INTL($J1539,INT(($I1539+项目参数!$J$29-1)/项目参数!$J$29)-1,1,项目参数!$B$2:$B$200),"")</f>
        <v/>
      </c>
      <c r="L1539" s="125" t="str">
        <f>IF(AND($M1539&lt;&gt;"",$M1539&gt;40000,$N1539&lt;&gt;"",$N1539&gt;40000),(1+NETWORKDAYS.INTL($M1539,$N1539,1,项目参数!$B$2:$B$200))*项目参数!$J$29,"")</f>
        <v/>
      </c>
      <c r="M1539" s="42"/>
      <c r="N1539" s="42"/>
      <c r="O1539" s="61"/>
      <c r="P1539" s="64"/>
      <c r="X1539" s="102" t="b">
        <f t="shared" si="24"/>
        <v>0</v>
      </c>
    </row>
    <row r="1540" spans="1:24">
      <c r="A1540" s="8"/>
      <c r="B1540" s="8"/>
      <c r="C1540" s="8"/>
      <c r="D1540" s="54"/>
      <c r="E1540" s="8"/>
      <c r="F1540" s="8"/>
      <c r="G1540" s="8"/>
      <c r="H1540" s="8"/>
      <c r="I1540" s="120"/>
      <c r="J1540" s="42"/>
      <c r="K1540" s="124" t="str">
        <f>IF(AND($I1540&gt;0,$J1540&lt;&gt;"",$J1540&gt;40000),WORKDAY.INTL($J1540,INT(($I1540+项目参数!$J$29-1)/项目参数!$J$29)-1,1,项目参数!$B$2:$B$200),"")</f>
        <v/>
      </c>
      <c r="L1540" s="125" t="str">
        <f>IF(AND($M1540&lt;&gt;"",$M1540&gt;40000,$N1540&lt;&gt;"",$N1540&gt;40000),(1+NETWORKDAYS.INTL($M1540,$N1540,1,项目参数!$B$2:$B$200))*项目参数!$J$29,"")</f>
        <v/>
      </c>
      <c r="M1540" s="42"/>
      <c r="N1540" s="42"/>
      <c r="O1540" s="61"/>
      <c r="P1540" s="64"/>
      <c r="X1540" s="102" t="b">
        <f t="shared" si="24"/>
        <v>0</v>
      </c>
    </row>
    <row r="1541" spans="1:24">
      <c r="A1541" s="8"/>
      <c r="B1541" s="8"/>
      <c r="C1541" s="8"/>
      <c r="D1541" s="54"/>
      <c r="E1541" s="8"/>
      <c r="F1541" s="8"/>
      <c r="G1541" s="8"/>
      <c r="H1541" s="8"/>
      <c r="I1541" s="120"/>
      <c r="J1541" s="42"/>
      <c r="K1541" s="124" t="str">
        <f>IF(AND($I1541&gt;0,$J1541&lt;&gt;"",$J1541&gt;40000),WORKDAY.INTL($J1541,INT(($I1541+项目参数!$J$29-1)/项目参数!$J$29)-1,1,项目参数!$B$2:$B$200),"")</f>
        <v/>
      </c>
      <c r="L1541" s="125" t="str">
        <f>IF(AND($M1541&lt;&gt;"",$M1541&gt;40000,$N1541&lt;&gt;"",$N1541&gt;40000),(1+NETWORKDAYS.INTL($M1541,$N1541,1,项目参数!$B$2:$B$200))*项目参数!$J$29,"")</f>
        <v/>
      </c>
      <c r="M1541" s="42"/>
      <c r="N1541" s="42"/>
      <c r="O1541" s="61"/>
      <c r="P1541" s="64"/>
      <c r="X1541" s="102" t="b">
        <f t="shared" si="24"/>
        <v>0</v>
      </c>
    </row>
    <row r="1542" spans="1:24">
      <c r="A1542" s="8"/>
      <c r="B1542" s="8"/>
      <c r="C1542" s="8"/>
      <c r="D1542" s="54"/>
      <c r="E1542" s="8"/>
      <c r="F1542" s="8"/>
      <c r="G1542" s="8"/>
      <c r="H1542" s="8"/>
      <c r="I1542" s="120"/>
      <c r="J1542" s="42"/>
      <c r="K1542" s="124" t="str">
        <f>IF(AND($I1542&gt;0,$J1542&lt;&gt;"",$J1542&gt;40000),WORKDAY.INTL($J1542,INT(($I1542+项目参数!$J$29-1)/项目参数!$J$29)-1,1,项目参数!$B$2:$B$200),"")</f>
        <v/>
      </c>
      <c r="L1542" s="125" t="str">
        <f>IF(AND($M1542&lt;&gt;"",$M1542&gt;40000,$N1542&lt;&gt;"",$N1542&gt;40000),(1+NETWORKDAYS.INTL($M1542,$N1542,1,项目参数!$B$2:$B$200))*项目参数!$J$29,"")</f>
        <v/>
      </c>
      <c r="M1542" s="42"/>
      <c r="N1542" s="42"/>
      <c r="O1542" s="61"/>
      <c r="P1542" s="64"/>
      <c r="X1542" s="102" t="b">
        <f t="shared" si="24"/>
        <v>0</v>
      </c>
    </row>
    <row r="1543" spans="1:24">
      <c r="A1543" s="8"/>
      <c r="B1543" s="8"/>
      <c r="C1543" s="8"/>
      <c r="D1543" s="54"/>
      <c r="E1543" s="8"/>
      <c r="F1543" s="8"/>
      <c r="G1543" s="8"/>
      <c r="H1543" s="8"/>
      <c r="I1543" s="120"/>
      <c r="J1543" s="42"/>
      <c r="K1543" s="124" t="str">
        <f>IF(AND($I1543&gt;0,$J1543&lt;&gt;"",$J1543&gt;40000),WORKDAY.INTL($J1543,INT(($I1543+项目参数!$J$29-1)/项目参数!$J$29)-1,1,项目参数!$B$2:$B$200),"")</f>
        <v/>
      </c>
      <c r="L1543" s="125" t="str">
        <f>IF(AND($M1543&lt;&gt;"",$M1543&gt;40000,$N1543&lt;&gt;"",$N1543&gt;40000),(1+NETWORKDAYS.INTL($M1543,$N1543,1,项目参数!$B$2:$B$200))*项目参数!$J$29,"")</f>
        <v/>
      </c>
      <c r="M1543" s="42"/>
      <c r="N1543" s="42"/>
      <c r="O1543" s="61"/>
      <c r="P1543" s="64"/>
      <c r="X1543" s="102" t="b">
        <f t="shared" si="24"/>
        <v>0</v>
      </c>
    </row>
    <row r="1544" spans="1:24">
      <c r="A1544" s="8"/>
      <c r="B1544" s="8"/>
      <c r="C1544" s="8"/>
      <c r="D1544" s="54"/>
      <c r="E1544" s="8"/>
      <c r="F1544" s="8"/>
      <c r="G1544" s="8"/>
      <c r="H1544" s="8"/>
      <c r="I1544" s="120"/>
      <c r="J1544" s="42"/>
      <c r="K1544" s="124" t="str">
        <f>IF(AND($I1544&gt;0,$J1544&lt;&gt;"",$J1544&gt;40000),WORKDAY.INTL($J1544,INT(($I1544+项目参数!$J$29-1)/项目参数!$J$29)-1,1,项目参数!$B$2:$B$200),"")</f>
        <v/>
      </c>
      <c r="L1544" s="125" t="str">
        <f>IF(AND($M1544&lt;&gt;"",$M1544&gt;40000,$N1544&lt;&gt;"",$N1544&gt;40000),(1+NETWORKDAYS.INTL($M1544,$N1544,1,项目参数!$B$2:$B$200))*项目参数!$J$29,"")</f>
        <v/>
      </c>
      <c r="M1544" s="42"/>
      <c r="N1544" s="42"/>
      <c r="O1544" s="61"/>
      <c r="P1544" s="64"/>
      <c r="X1544" s="102" t="b">
        <f t="shared" si="24"/>
        <v>0</v>
      </c>
    </row>
    <row r="1545" spans="1:24">
      <c r="A1545" s="8"/>
      <c r="B1545" s="8"/>
      <c r="C1545" s="8"/>
      <c r="D1545" s="54"/>
      <c r="E1545" s="8"/>
      <c r="F1545" s="8"/>
      <c r="G1545" s="8"/>
      <c r="H1545" s="8"/>
      <c r="I1545" s="120"/>
      <c r="J1545" s="42"/>
      <c r="K1545" s="124" t="str">
        <f>IF(AND($I1545&gt;0,$J1545&lt;&gt;"",$J1545&gt;40000),WORKDAY.INTL($J1545,INT(($I1545+项目参数!$J$29-1)/项目参数!$J$29)-1,1,项目参数!$B$2:$B$200),"")</f>
        <v/>
      </c>
      <c r="L1545" s="125" t="str">
        <f>IF(AND($M1545&lt;&gt;"",$M1545&gt;40000,$N1545&lt;&gt;"",$N1545&gt;40000),(1+NETWORKDAYS.INTL($M1545,$N1545,1,项目参数!$B$2:$B$200))*项目参数!$J$29,"")</f>
        <v/>
      </c>
      <c r="M1545" s="42"/>
      <c r="N1545" s="42"/>
      <c r="O1545" s="61"/>
      <c r="P1545" s="64"/>
      <c r="X1545" s="102" t="b">
        <f t="shared" si="24"/>
        <v>0</v>
      </c>
    </row>
    <row r="1546" spans="1:24">
      <c r="A1546" s="8"/>
      <c r="B1546" s="8"/>
      <c r="C1546" s="8"/>
      <c r="D1546" s="54"/>
      <c r="E1546" s="8"/>
      <c r="F1546" s="8"/>
      <c r="G1546" s="8"/>
      <c r="H1546" s="8"/>
      <c r="I1546" s="120"/>
      <c r="J1546" s="42"/>
      <c r="K1546" s="124" t="str">
        <f>IF(AND($I1546&gt;0,$J1546&lt;&gt;"",$J1546&gt;40000),WORKDAY.INTL($J1546,INT(($I1546+项目参数!$J$29-1)/项目参数!$J$29)-1,1,项目参数!$B$2:$B$200),"")</f>
        <v/>
      </c>
      <c r="L1546" s="125" t="str">
        <f>IF(AND($M1546&lt;&gt;"",$M1546&gt;40000,$N1546&lt;&gt;"",$N1546&gt;40000),(1+NETWORKDAYS.INTL($M1546,$N1546,1,项目参数!$B$2:$B$200))*项目参数!$J$29,"")</f>
        <v/>
      </c>
      <c r="M1546" s="42"/>
      <c r="N1546" s="42"/>
      <c r="O1546" s="61"/>
      <c r="P1546" s="64"/>
      <c r="X1546" s="102" t="b">
        <f t="shared" si="24"/>
        <v>0</v>
      </c>
    </row>
    <row r="1547" spans="1:24">
      <c r="A1547" s="8"/>
      <c r="B1547" s="8"/>
      <c r="C1547" s="8"/>
      <c r="D1547" s="54"/>
      <c r="E1547" s="8"/>
      <c r="F1547" s="8"/>
      <c r="G1547" s="8"/>
      <c r="H1547" s="8"/>
      <c r="I1547" s="120"/>
      <c r="J1547" s="42"/>
      <c r="K1547" s="124" t="str">
        <f>IF(AND($I1547&gt;0,$J1547&lt;&gt;"",$J1547&gt;40000),WORKDAY.INTL($J1547,INT(($I1547+项目参数!$J$29-1)/项目参数!$J$29)-1,1,项目参数!$B$2:$B$200),"")</f>
        <v/>
      </c>
      <c r="L1547" s="125" t="str">
        <f>IF(AND($M1547&lt;&gt;"",$M1547&gt;40000,$N1547&lt;&gt;"",$N1547&gt;40000),(1+NETWORKDAYS.INTL($M1547,$N1547,1,项目参数!$B$2:$B$200))*项目参数!$J$29,"")</f>
        <v/>
      </c>
      <c r="M1547" s="42"/>
      <c r="N1547" s="42"/>
      <c r="O1547" s="61"/>
      <c r="P1547" s="64"/>
      <c r="X1547" s="102" t="b">
        <f t="shared" si="24"/>
        <v>0</v>
      </c>
    </row>
    <row r="1548" spans="1:24">
      <c r="A1548" s="8"/>
      <c r="B1548" s="8"/>
      <c r="C1548" s="8"/>
      <c r="D1548" s="54"/>
      <c r="E1548" s="8"/>
      <c r="F1548" s="8"/>
      <c r="G1548" s="8"/>
      <c r="H1548" s="8"/>
      <c r="I1548" s="120"/>
      <c r="J1548" s="42"/>
      <c r="K1548" s="124" t="str">
        <f>IF(AND($I1548&gt;0,$J1548&lt;&gt;"",$J1548&gt;40000),WORKDAY.INTL($J1548,INT(($I1548+项目参数!$J$29-1)/项目参数!$J$29)-1,1,项目参数!$B$2:$B$200),"")</f>
        <v/>
      </c>
      <c r="L1548" s="125" t="str">
        <f>IF(AND($M1548&lt;&gt;"",$M1548&gt;40000,$N1548&lt;&gt;"",$N1548&gt;40000),(1+NETWORKDAYS.INTL($M1548,$N1548,1,项目参数!$B$2:$B$200))*项目参数!$J$29,"")</f>
        <v/>
      </c>
      <c r="M1548" s="42"/>
      <c r="N1548" s="42"/>
      <c r="O1548" s="61"/>
      <c r="P1548" s="64"/>
      <c r="X1548" s="102" t="b">
        <f t="shared" si="24"/>
        <v>0</v>
      </c>
    </row>
    <row r="1549" spans="1:24">
      <c r="A1549" s="8"/>
      <c r="B1549" s="8"/>
      <c r="C1549" s="8"/>
      <c r="D1549" s="54"/>
      <c r="E1549" s="8"/>
      <c r="F1549" s="8"/>
      <c r="G1549" s="8"/>
      <c r="H1549" s="8"/>
      <c r="I1549" s="120"/>
      <c r="J1549" s="42"/>
      <c r="K1549" s="124" t="str">
        <f>IF(AND($I1549&gt;0,$J1549&lt;&gt;"",$J1549&gt;40000),WORKDAY.INTL($J1549,INT(($I1549+项目参数!$J$29-1)/项目参数!$J$29)-1,1,项目参数!$B$2:$B$200),"")</f>
        <v/>
      </c>
      <c r="L1549" s="125" t="str">
        <f>IF(AND($M1549&lt;&gt;"",$M1549&gt;40000,$N1549&lt;&gt;"",$N1549&gt;40000),(1+NETWORKDAYS.INTL($M1549,$N1549,1,项目参数!$B$2:$B$200))*项目参数!$J$29,"")</f>
        <v/>
      </c>
      <c r="M1549" s="42"/>
      <c r="N1549" s="42"/>
      <c r="O1549" s="61"/>
      <c r="P1549" s="64"/>
      <c r="X1549" s="102" t="b">
        <f t="shared" si="24"/>
        <v>0</v>
      </c>
    </row>
    <row r="1550" spans="1:24">
      <c r="A1550" s="8"/>
      <c r="B1550" s="8"/>
      <c r="C1550" s="8"/>
      <c r="D1550" s="54"/>
      <c r="E1550" s="8"/>
      <c r="F1550" s="8"/>
      <c r="G1550" s="8"/>
      <c r="H1550" s="8"/>
      <c r="I1550" s="120"/>
      <c r="J1550" s="42"/>
      <c r="K1550" s="124" t="str">
        <f>IF(AND($I1550&gt;0,$J1550&lt;&gt;"",$J1550&gt;40000),WORKDAY.INTL($J1550,INT(($I1550+项目参数!$J$29-1)/项目参数!$J$29)-1,1,项目参数!$B$2:$B$200),"")</f>
        <v/>
      </c>
      <c r="L1550" s="125" t="str">
        <f>IF(AND($M1550&lt;&gt;"",$M1550&gt;40000,$N1550&lt;&gt;"",$N1550&gt;40000),(1+NETWORKDAYS.INTL($M1550,$N1550,1,项目参数!$B$2:$B$200))*项目参数!$J$29,"")</f>
        <v/>
      </c>
      <c r="M1550" s="42"/>
      <c r="N1550" s="42"/>
      <c r="O1550" s="61"/>
      <c r="P1550" s="64"/>
      <c r="X1550" s="102" t="b">
        <f t="shared" si="24"/>
        <v>0</v>
      </c>
    </row>
    <row r="1551" spans="1:24">
      <c r="A1551" s="8"/>
      <c r="B1551" s="8"/>
      <c r="C1551" s="8"/>
      <c r="D1551" s="54"/>
      <c r="E1551" s="8"/>
      <c r="F1551" s="8"/>
      <c r="G1551" s="8"/>
      <c r="H1551" s="8"/>
      <c r="I1551" s="120"/>
      <c r="J1551" s="42"/>
      <c r="K1551" s="124" t="str">
        <f>IF(AND($I1551&gt;0,$J1551&lt;&gt;"",$J1551&gt;40000),WORKDAY.INTL($J1551,INT(($I1551+项目参数!$J$29-1)/项目参数!$J$29)-1,1,项目参数!$B$2:$B$200),"")</f>
        <v/>
      </c>
      <c r="L1551" s="125" t="str">
        <f>IF(AND($M1551&lt;&gt;"",$M1551&gt;40000,$N1551&lt;&gt;"",$N1551&gt;40000),(1+NETWORKDAYS.INTL($M1551,$N1551,1,项目参数!$B$2:$B$200))*项目参数!$J$29,"")</f>
        <v/>
      </c>
      <c r="M1551" s="42"/>
      <c r="N1551" s="42"/>
      <c r="O1551" s="61"/>
      <c r="P1551" s="64"/>
      <c r="X1551" s="102" t="b">
        <f t="shared" si="24"/>
        <v>0</v>
      </c>
    </row>
    <row r="1552" spans="1:24">
      <c r="A1552" s="8"/>
      <c r="B1552" s="8"/>
      <c r="C1552" s="8"/>
      <c r="D1552" s="54"/>
      <c r="E1552" s="8"/>
      <c r="F1552" s="8"/>
      <c r="G1552" s="8"/>
      <c r="H1552" s="8"/>
      <c r="I1552" s="120"/>
      <c r="J1552" s="42"/>
      <c r="K1552" s="124" t="str">
        <f>IF(AND($I1552&gt;0,$J1552&lt;&gt;"",$J1552&gt;40000),WORKDAY.INTL($J1552,INT(($I1552+项目参数!$J$29-1)/项目参数!$J$29)-1,1,项目参数!$B$2:$B$200),"")</f>
        <v/>
      </c>
      <c r="L1552" s="125" t="str">
        <f>IF(AND($M1552&lt;&gt;"",$M1552&gt;40000,$N1552&lt;&gt;"",$N1552&gt;40000),(1+NETWORKDAYS.INTL($M1552,$N1552,1,项目参数!$B$2:$B$200))*项目参数!$J$29,"")</f>
        <v/>
      </c>
      <c r="M1552" s="42"/>
      <c r="N1552" s="42"/>
      <c r="O1552" s="61"/>
      <c r="P1552" s="64"/>
      <c r="X1552" s="102" t="b">
        <f t="shared" si="24"/>
        <v>0</v>
      </c>
    </row>
    <row r="1553" spans="1:24">
      <c r="A1553" s="8"/>
      <c r="B1553" s="8"/>
      <c r="C1553" s="8"/>
      <c r="D1553" s="54"/>
      <c r="E1553" s="8"/>
      <c r="F1553" s="8"/>
      <c r="G1553" s="8"/>
      <c r="H1553" s="8"/>
      <c r="I1553" s="120"/>
      <c r="J1553" s="42"/>
      <c r="K1553" s="124" t="str">
        <f>IF(AND($I1553&gt;0,$J1553&lt;&gt;"",$J1553&gt;40000),WORKDAY.INTL($J1553,INT(($I1553+项目参数!$J$29-1)/项目参数!$J$29)-1,1,项目参数!$B$2:$B$200),"")</f>
        <v/>
      </c>
      <c r="L1553" s="125" t="str">
        <f>IF(AND($M1553&lt;&gt;"",$M1553&gt;40000,$N1553&lt;&gt;"",$N1553&gt;40000),(1+NETWORKDAYS.INTL($M1553,$N1553,1,项目参数!$B$2:$B$200))*项目参数!$J$29,"")</f>
        <v/>
      </c>
      <c r="M1553" s="42"/>
      <c r="N1553" s="42"/>
      <c r="O1553" s="61"/>
      <c r="P1553" s="64"/>
      <c r="X1553" s="102" t="b">
        <f t="shared" si="24"/>
        <v>0</v>
      </c>
    </row>
    <row r="1554" spans="1:24">
      <c r="A1554" s="8"/>
      <c r="B1554" s="8"/>
      <c r="C1554" s="8"/>
      <c r="D1554" s="54"/>
      <c r="E1554" s="8"/>
      <c r="F1554" s="8"/>
      <c r="G1554" s="8"/>
      <c r="H1554" s="8"/>
      <c r="I1554" s="120"/>
      <c r="J1554" s="42"/>
      <c r="K1554" s="124" t="str">
        <f>IF(AND($I1554&gt;0,$J1554&lt;&gt;"",$J1554&gt;40000),WORKDAY.INTL($J1554,INT(($I1554+项目参数!$J$29-1)/项目参数!$J$29)-1,1,项目参数!$B$2:$B$200),"")</f>
        <v/>
      </c>
      <c r="L1554" s="125" t="str">
        <f>IF(AND($M1554&lt;&gt;"",$M1554&gt;40000,$N1554&lt;&gt;"",$N1554&gt;40000),(1+NETWORKDAYS.INTL($M1554,$N1554,1,项目参数!$B$2:$B$200))*项目参数!$J$29,"")</f>
        <v/>
      </c>
      <c r="M1554" s="42"/>
      <c r="N1554" s="42"/>
      <c r="O1554" s="61"/>
      <c r="P1554" s="64"/>
      <c r="X1554" s="102" t="b">
        <f t="shared" si="24"/>
        <v>0</v>
      </c>
    </row>
    <row r="1555" spans="1:24">
      <c r="A1555" s="8"/>
      <c r="B1555" s="8"/>
      <c r="C1555" s="8"/>
      <c r="D1555" s="54"/>
      <c r="E1555" s="8"/>
      <c r="F1555" s="8"/>
      <c r="G1555" s="8"/>
      <c r="H1555" s="8"/>
      <c r="I1555" s="120"/>
      <c r="J1555" s="42"/>
      <c r="K1555" s="124" t="str">
        <f>IF(AND($I1555&gt;0,$J1555&lt;&gt;"",$J1555&gt;40000),WORKDAY.INTL($J1555,INT(($I1555+项目参数!$J$29-1)/项目参数!$J$29)-1,1,项目参数!$B$2:$B$200),"")</f>
        <v/>
      </c>
      <c r="L1555" s="125" t="str">
        <f>IF(AND($M1555&lt;&gt;"",$M1555&gt;40000,$N1555&lt;&gt;"",$N1555&gt;40000),(1+NETWORKDAYS.INTL($M1555,$N1555,1,项目参数!$B$2:$B$200))*项目参数!$J$29,"")</f>
        <v/>
      </c>
      <c r="M1555" s="42"/>
      <c r="N1555" s="42"/>
      <c r="O1555" s="61"/>
      <c r="P1555" s="64"/>
      <c r="X1555" s="102" t="b">
        <f t="shared" si="24"/>
        <v>0</v>
      </c>
    </row>
    <row r="1556" spans="1:24">
      <c r="A1556" s="8"/>
      <c r="B1556" s="8"/>
      <c r="C1556" s="8"/>
      <c r="D1556" s="54"/>
      <c r="E1556" s="8"/>
      <c r="F1556" s="8"/>
      <c r="G1556" s="8"/>
      <c r="H1556" s="8"/>
      <c r="I1556" s="120"/>
      <c r="J1556" s="42"/>
      <c r="K1556" s="124" t="str">
        <f>IF(AND($I1556&gt;0,$J1556&lt;&gt;"",$J1556&gt;40000),WORKDAY.INTL($J1556,INT(($I1556+项目参数!$J$29-1)/项目参数!$J$29)-1,1,项目参数!$B$2:$B$200),"")</f>
        <v/>
      </c>
      <c r="L1556" s="125" t="str">
        <f>IF(AND($M1556&lt;&gt;"",$M1556&gt;40000,$N1556&lt;&gt;"",$N1556&gt;40000),(1+NETWORKDAYS.INTL($M1556,$N1556,1,项目参数!$B$2:$B$200))*项目参数!$J$29,"")</f>
        <v/>
      </c>
      <c r="M1556" s="42"/>
      <c r="N1556" s="42"/>
      <c r="O1556" s="61"/>
      <c r="P1556" s="64"/>
      <c r="X1556" s="102" t="b">
        <f t="shared" si="24"/>
        <v>0</v>
      </c>
    </row>
    <row r="1557" spans="1:24">
      <c r="A1557" s="8"/>
      <c r="B1557" s="8"/>
      <c r="C1557" s="8"/>
      <c r="D1557" s="54"/>
      <c r="E1557" s="8"/>
      <c r="F1557" s="8"/>
      <c r="G1557" s="8"/>
      <c r="H1557" s="8"/>
      <c r="I1557" s="120"/>
      <c r="J1557" s="42"/>
      <c r="K1557" s="124" t="str">
        <f>IF(AND($I1557&gt;0,$J1557&lt;&gt;"",$J1557&gt;40000),WORKDAY.INTL($J1557,INT(($I1557+项目参数!$J$29-1)/项目参数!$J$29)-1,1,项目参数!$B$2:$B$200),"")</f>
        <v/>
      </c>
      <c r="L1557" s="125" t="str">
        <f>IF(AND($M1557&lt;&gt;"",$M1557&gt;40000,$N1557&lt;&gt;"",$N1557&gt;40000),(1+NETWORKDAYS.INTL($M1557,$N1557,1,项目参数!$B$2:$B$200))*项目参数!$J$29,"")</f>
        <v/>
      </c>
      <c r="M1557" s="42"/>
      <c r="N1557" s="42"/>
      <c r="O1557" s="61"/>
      <c r="P1557" s="64"/>
      <c r="X1557" s="102" t="b">
        <f t="shared" si="24"/>
        <v>0</v>
      </c>
    </row>
    <row r="1558" spans="1:24">
      <c r="A1558" s="8"/>
      <c r="B1558" s="8"/>
      <c r="C1558" s="8"/>
      <c r="D1558" s="54"/>
      <c r="E1558" s="8"/>
      <c r="F1558" s="8"/>
      <c r="G1558" s="8"/>
      <c r="H1558" s="8"/>
      <c r="I1558" s="120"/>
      <c r="J1558" s="42"/>
      <c r="K1558" s="124" t="str">
        <f>IF(AND($I1558&gt;0,$J1558&lt;&gt;"",$J1558&gt;40000),WORKDAY.INTL($J1558,INT(($I1558+项目参数!$J$29-1)/项目参数!$J$29)-1,1,项目参数!$B$2:$B$200),"")</f>
        <v/>
      </c>
      <c r="L1558" s="125" t="str">
        <f>IF(AND($M1558&lt;&gt;"",$M1558&gt;40000,$N1558&lt;&gt;"",$N1558&gt;40000),(1+NETWORKDAYS.INTL($M1558,$N1558,1,项目参数!$B$2:$B$200))*项目参数!$J$29,"")</f>
        <v/>
      </c>
      <c r="M1558" s="42"/>
      <c r="N1558" s="42"/>
      <c r="O1558" s="61"/>
      <c r="P1558" s="64"/>
      <c r="X1558" s="102" t="b">
        <f t="shared" si="24"/>
        <v>0</v>
      </c>
    </row>
    <row r="1559" spans="1:24">
      <c r="A1559" s="8"/>
      <c r="B1559" s="8"/>
      <c r="C1559" s="8"/>
      <c r="D1559" s="54"/>
      <c r="E1559" s="8"/>
      <c r="F1559" s="8"/>
      <c r="G1559" s="8"/>
      <c r="H1559" s="8"/>
      <c r="I1559" s="120"/>
      <c r="J1559" s="42"/>
      <c r="K1559" s="124" t="str">
        <f>IF(AND($I1559&gt;0,$J1559&lt;&gt;"",$J1559&gt;40000),WORKDAY.INTL($J1559,INT(($I1559+项目参数!$J$29-1)/项目参数!$J$29)-1,1,项目参数!$B$2:$B$200),"")</f>
        <v/>
      </c>
      <c r="L1559" s="125" t="str">
        <f>IF(AND($M1559&lt;&gt;"",$M1559&gt;40000,$N1559&lt;&gt;"",$N1559&gt;40000),(1+NETWORKDAYS.INTL($M1559,$N1559,1,项目参数!$B$2:$B$200))*项目参数!$J$29,"")</f>
        <v/>
      </c>
      <c r="M1559" s="42"/>
      <c r="N1559" s="42"/>
      <c r="O1559" s="61"/>
      <c r="P1559" s="64"/>
      <c r="X1559" s="102" t="b">
        <f t="shared" si="24"/>
        <v>0</v>
      </c>
    </row>
    <row r="1560" spans="1:24">
      <c r="A1560" s="8"/>
      <c r="B1560" s="8"/>
      <c r="C1560" s="8"/>
      <c r="D1560" s="54"/>
      <c r="E1560" s="8"/>
      <c r="F1560" s="8"/>
      <c r="G1560" s="8"/>
      <c r="H1560" s="8"/>
      <c r="I1560" s="120"/>
      <c r="J1560" s="42"/>
      <c r="K1560" s="124" t="str">
        <f>IF(AND($I1560&gt;0,$J1560&lt;&gt;"",$J1560&gt;40000),WORKDAY.INTL($J1560,INT(($I1560+项目参数!$J$29-1)/项目参数!$J$29)-1,1,项目参数!$B$2:$B$200),"")</f>
        <v/>
      </c>
      <c r="L1560" s="125" t="str">
        <f>IF(AND($M1560&lt;&gt;"",$M1560&gt;40000,$N1560&lt;&gt;"",$N1560&gt;40000),(1+NETWORKDAYS.INTL($M1560,$N1560,1,项目参数!$B$2:$B$200))*项目参数!$J$29,"")</f>
        <v/>
      </c>
      <c r="M1560" s="42"/>
      <c r="N1560" s="42"/>
      <c r="O1560" s="61"/>
      <c r="P1560" s="64"/>
      <c r="X1560" s="102" t="b">
        <f t="shared" si="24"/>
        <v>0</v>
      </c>
    </row>
    <row r="1561" spans="1:24">
      <c r="A1561" s="8"/>
      <c r="B1561" s="8"/>
      <c r="C1561" s="8"/>
      <c r="D1561" s="54"/>
      <c r="E1561" s="8"/>
      <c r="F1561" s="8"/>
      <c r="G1561" s="8"/>
      <c r="H1561" s="8"/>
      <c r="I1561" s="120"/>
      <c r="J1561" s="42"/>
      <c r="K1561" s="124" t="str">
        <f>IF(AND($I1561&gt;0,$J1561&lt;&gt;"",$J1561&gt;40000),WORKDAY.INTL($J1561,INT(($I1561+项目参数!$J$29-1)/项目参数!$J$29)-1,1,项目参数!$B$2:$B$200),"")</f>
        <v/>
      </c>
      <c r="L1561" s="125" t="str">
        <f>IF(AND($M1561&lt;&gt;"",$M1561&gt;40000,$N1561&lt;&gt;"",$N1561&gt;40000),(1+NETWORKDAYS.INTL($M1561,$N1561,1,项目参数!$B$2:$B$200))*项目参数!$J$29,"")</f>
        <v/>
      </c>
      <c r="M1561" s="42"/>
      <c r="N1561" s="42"/>
      <c r="O1561" s="61"/>
      <c r="P1561" s="64"/>
      <c r="X1561" s="102" t="b">
        <f t="shared" si="24"/>
        <v>0</v>
      </c>
    </row>
    <row r="1562" spans="1:24">
      <c r="A1562" s="8"/>
      <c r="B1562" s="8"/>
      <c r="C1562" s="8"/>
      <c r="D1562" s="54"/>
      <c r="E1562" s="8"/>
      <c r="F1562" s="8"/>
      <c r="G1562" s="8"/>
      <c r="H1562" s="8"/>
      <c r="I1562" s="120"/>
      <c r="J1562" s="42"/>
      <c r="K1562" s="124" t="str">
        <f>IF(AND($I1562&gt;0,$J1562&lt;&gt;"",$J1562&gt;40000),WORKDAY.INTL($J1562,INT(($I1562+项目参数!$J$29-1)/项目参数!$J$29)-1,1,项目参数!$B$2:$B$200),"")</f>
        <v/>
      </c>
      <c r="L1562" s="125" t="str">
        <f>IF(AND($M1562&lt;&gt;"",$M1562&gt;40000,$N1562&lt;&gt;"",$N1562&gt;40000),(1+NETWORKDAYS.INTL($M1562,$N1562,1,项目参数!$B$2:$B$200))*项目参数!$J$29,"")</f>
        <v/>
      </c>
      <c r="M1562" s="42"/>
      <c r="N1562" s="42"/>
      <c r="O1562" s="61"/>
      <c r="P1562" s="64"/>
      <c r="X1562" s="102" t="b">
        <f t="shared" si="24"/>
        <v>0</v>
      </c>
    </row>
    <row r="1563" spans="1:24">
      <c r="A1563" s="8"/>
      <c r="B1563" s="8"/>
      <c r="C1563" s="8"/>
      <c r="D1563" s="54"/>
      <c r="E1563" s="8"/>
      <c r="F1563" s="8"/>
      <c r="G1563" s="8"/>
      <c r="H1563" s="8"/>
      <c r="I1563" s="120"/>
      <c r="J1563" s="42"/>
      <c r="K1563" s="124" t="str">
        <f>IF(AND($I1563&gt;0,$J1563&lt;&gt;"",$J1563&gt;40000),WORKDAY.INTL($J1563,INT(($I1563+项目参数!$J$29-1)/项目参数!$J$29)-1,1,项目参数!$B$2:$B$200),"")</f>
        <v/>
      </c>
      <c r="L1563" s="125" t="str">
        <f>IF(AND($M1563&lt;&gt;"",$M1563&gt;40000,$N1563&lt;&gt;"",$N1563&gt;40000),(1+NETWORKDAYS.INTL($M1563,$N1563,1,项目参数!$B$2:$B$200))*项目参数!$J$29,"")</f>
        <v/>
      </c>
      <c r="M1563" s="42"/>
      <c r="N1563" s="42"/>
      <c r="O1563" s="61"/>
      <c r="P1563" s="64"/>
      <c r="X1563" s="102" t="b">
        <f t="shared" si="24"/>
        <v>0</v>
      </c>
    </row>
    <row r="1564" spans="1:24">
      <c r="A1564" s="8"/>
      <c r="B1564" s="8"/>
      <c r="C1564" s="8"/>
      <c r="D1564" s="54"/>
      <c r="E1564" s="8"/>
      <c r="F1564" s="8"/>
      <c r="G1564" s="8"/>
      <c r="H1564" s="8"/>
      <c r="I1564" s="120"/>
      <c r="J1564" s="42"/>
      <c r="K1564" s="124" t="str">
        <f>IF(AND($I1564&gt;0,$J1564&lt;&gt;"",$J1564&gt;40000),WORKDAY.INTL($J1564,INT(($I1564+项目参数!$J$29-1)/项目参数!$J$29)-1,1,项目参数!$B$2:$B$200),"")</f>
        <v/>
      </c>
      <c r="L1564" s="125" t="str">
        <f>IF(AND($M1564&lt;&gt;"",$M1564&gt;40000,$N1564&lt;&gt;"",$N1564&gt;40000),(1+NETWORKDAYS.INTL($M1564,$N1564,1,项目参数!$B$2:$B$200))*项目参数!$J$29,"")</f>
        <v/>
      </c>
      <c r="M1564" s="42"/>
      <c r="N1564" s="42"/>
      <c r="O1564" s="61"/>
      <c r="P1564" s="64"/>
      <c r="X1564" s="102" t="b">
        <f t="shared" si="24"/>
        <v>0</v>
      </c>
    </row>
    <row r="1565" spans="1:24">
      <c r="A1565" s="8"/>
      <c r="B1565" s="8"/>
      <c r="C1565" s="8"/>
      <c r="D1565" s="54"/>
      <c r="E1565" s="8"/>
      <c r="F1565" s="8"/>
      <c r="G1565" s="8"/>
      <c r="H1565" s="8"/>
      <c r="I1565" s="120"/>
      <c r="J1565" s="42"/>
      <c r="K1565" s="124" t="str">
        <f>IF(AND($I1565&gt;0,$J1565&lt;&gt;"",$J1565&gt;40000),WORKDAY.INTL($J1565,INT(($I1565+项目参数!$J$29-1)/项目参数!$J$29)-1,1,项目参数!$B$2:$B$200),"")</f>
        <v/>
      </c>
      <c r="L1565" s="125" t="str">
        <f>IF(AND($M1565&lt;&gt;"",$M1565&gt;40000,$N1565&lt;&gt;"",$N1565&gt;40000),(1+NETWORKDAYS.INTL($M1565,$N1565,1,项目参数!$B$2:$B$200))*项目参数!$J$29,"")</f>
        <v/>
      </c>
      <c r="M1565" s="42"/>
      <c r="N1565" s="42"/>
      <c r="O1565" s="61"/>
      <c r="P1565" s="64"/>
      <c r="X1565" s="102" t="b">
        <f t="shared" si="24"/>
        <v>0</v>
      </c>
    </row>
    <row r="1566" spans="1:24">
      <c r="A1566" s="8"/>
      <c r="B1566" s="8"/>
      <c r="C1566" s="8"/>
      <c r="D1566" s="54"/>
      <c r="E1566" s="8"/>
      <c r="F1566" s="8"/>
      <c r="G1566" s="8"/>
      <c r="H1566" s="8"/>
      <c r="I1566" s="120"/>
      <c r="J1566" s="42"/>
      <c r="K1566" s="124" t="str">
        <f>IF(AND($I1566&gt;0,$J1566&lt;&gt;"",$J1566&gt;40000),WORKDAY.INTL($J1566,INT(($I1566+项目参数!$J$29-1)/项目参数!$J$29)-1,1,项目参数!$B$2:$B$200),"")</f>
        <v/>
      </c>
      <c r="L1566" s="125" t="str">
        <f>IF(AND($M1566&lt;&gt;"",$M1566&gt;40000,$N1566&lt;&gt;"",$N1566&gt;40000),(1+NETWORKDAYS.INTL($M1566,$N1566,1,项目参数!$B$2:$B$200))*项目参数!$J$29,"")</f>
        <v/>
      </c>
      <c r="M1566" s="42"/>
      <c r="N1566" s="42"/>
      <c r="O1566" s="61"/>
      <c r="P1566" s="64"/>
      <c r="X1566" s="102" t="b">
        <f t="shared" si="24"/>
        <v>0</v>
      </c>
    </row>
    <row r="1567" spans="1:24">
      <c r="A1567" s="8"/>
      <c r="B1567" s="8"/>
      <c r="C1567" s="8"/>
      <c r="D1567" s="54"/>
      <c r="E1567" s="8"/>
      <c r="F1567" s="8"/>
      <c r="G1567" s="8"/>
      <c r="H1567" s="8"/>
      <c r="I1567" s="120"/>
      <c r="J1567" s="42"/>
      <c r="K1567" s="124" t="str">
        <f>IF(AND($I1567&gt;0,$J1567&lt;&gt;"",$J1567&gt;40000),WORKDAY.INTL($J1567,INT(($I1567+项目参数!$J$29-1)/项目参数!$J$29)-1,1,项目参数!$B$2:$B$200),"")</f>
        <v/>
      </c>
      <c r="L1567" s="125" t="str">
        <f>IF(AND($M1567&lt;&gt;"",$M1567&gt;40000,$N1567&lt;&gt;"",$N1567&gt;40000),(1+NETWORKDAYS.INTL($M1567,$N1567,1,项目参数!$B$2:$B$200))*项目参数!$J$29,"")</f>
        <v/>
      </c>
      <c r="M1567" s="42"/>
      <c r="N1567" s="42"/>
      <c r="O1567" s="61"/>
      <c r="P1567" s="64"/>
      <c r="X1567" s="102" t="b">
        <f t="shared" si="24"/>
        <v>0</v>
      </c>
    </row>
    <row r="1568" spans="1:24">
      <c r="A1568" s="8"/>
      <c r="B1568" s="8"/>
      <c r="C1568" s="8"/>
      <c r="D1568" s="54"/>
      <c r="E1568" s="8"/>
      <c r="F1568" s="8"/>
      <c r="G1568" s="8"/>
      <c r="H1568" s="8"/>
      <c r="I1568" s="120"/>
      <c r="J1568" s="42"/>
      <c r="K1568" s="124" t="str">
        <f>IF(AND($I1568&gt;0,$J1568&lt;&gt;"",$J1568&gt;40000),WORKDAY.INTL($J1568,INT(($I1568+项目参数!$J$29-1)/项目参数!$J$29)-1,1,项目参数!$B$2:$B$200),"")</f>
        <v/>
      </c>
      <c r="L1568" s="125" t="str">
        <f>IF(AND($M1568&lt;&gt;"",$M1568&gt;40000,$N1568&lt;&gt;"",$N1568&gt;40000),(1+NETWORKDAYS.INTL($M1568,$N1568,1,项目参数!$B$2:$B$200))*项目参数!$J$29,"")</f>
        <v/>
      </c>
      <c r="M1568" s="42"/>
      <c r="N1568" s="42"/>
      <c r="O1568" s="61"/>
      <c r="P1568" s="64"/>
      <c r="X1568" s="102" t="b">
        <f t="shared" si="24"/>
        <v>0</v>
      </c>
    </row>
    <row r="1569" spans="1:24">
      <c r="A1569" s="8"/>
      <c r="B1569" s="8"/>
      <c r="C1569" s="8"/>
      <c r="D1569" s="54"/>
      <c r="E1569" s="8"/>
      <c r="F1569" s="8"/>
      <c r="G1569" s="8"/>
      <c r="H1569" s="8"/>
      <c r="I1569" s="120"/>
      <c r="J1569" s="42"/>
      <c r="K1569" s="124" t="str">
        <f>IF(AND($I1569&gt;0,$J1569&lt;&gt;"",$J1569&gt;40000),WORKDAY.INTL($J1569,INT(($I1569+项目参数!$J$29-1)/项目参数!$J$29)-1,1,项目参数!$B$2:$B$200),"")</f>
        <v/>
      </c>
      <c r="L1569" s="125" t="str">
        <f>IF(AND($M1569&lt;&gt;"",$M1569&gt;40000,$N1569&lt;&gt;"",$N1569&gt;40000),(1+NETWORKDAYS.INTL($M1569,$N1569,1,项目参数!$B$2:$B$200))*项目参数!$J$29,"")</f>
        <v/>
      </c>
      <c r="M1569" s="42"/>
      <c r="N1569" s="42"/>
      <c r="O1569" s="61"/>
      <c r="P1569" s="64"/>
      <c r="X1569" s="102" t="b">
        <f t="shared" si="24"/>
        <v>0</v>
      </c>
    </row>
    <row r="1570" spans="1:24">
      <c r="A1570" s="8"/>
      <c r="B1570" s="8"/>
      <c r="C1570" s="8"/>
      <c r="D1570" s="54"/>
      <c r="E1570" s="8"/>
      <c r="F1570" s="8"/>
      <c r="G1570" s="8"/>
      <c r="H1570" s="8"/>
      <c r="I1570" s="120"/>
      <c r="J1570" s="42"/>
      <c r="K1570" s="124" t="str">
        <f>IF(AND($I1570&gt;0,$J1570&lt;&gt;"",$J1570&gt;40000),WORKDAY.INTL($J1570,INT(($I1570+项目参数!$J$29-1)/项目参数!$J$29)-1,1,项目参数!$B$2:$B$200),"")</f>
        <v/>
      </c>
      <c r="L1570" s="125" t="str">
        <f>IF(AND($M1570&lt;&gt;"",$M1570&gt;40000,$N1570&lt;&gt;"",$N1570&gt;40000),(1+NETWORKDAYS.INTL($M1570,$N1570,1,项目参数!$B$2:$B$200))*项目参数!$J$29,"")</f>
        <v/>
      </c>
      <c r="M1570" s="42"/>
      <c r="N1570" s="42"/>
      <c r="O1570" s="61"/>
      <c r="P1570" s="64"/>
      <c r="X1570" s="102" t="b">
        <f t="shared" si="24"/>
        <v>0</v>
      </c>
    </row>
    <row r="1571" spans="1:24">
      <c r="A1571" s="8"/>
      <c r="B1571" s="8"/>
      <c r="C1571" s="8"/>
      <c r="D1571" s="54"/>
      <c r="E1571" s="8"/>
      <c r="F1571" s="8"/>
      <c r="G1571" s="8"/>
      <c r="H1571" s="8"/>
      <c r="I1571" s="120"/>
      <c r="J1571" s="42"/>
      <c r="K1571" s="124" t="str">
        <f>IF(AND($I1571&gt;0,$J1571&lt;&gt;"",$J1571&gt;40000),WORKDAY.INTL($J1571,INT(($I1571+项目参数!$J$29-1)/项目参数!$J$29)-1,1,项目参数!$B$2:$B$200),"")</f>
        <v/>
      </c>
      <c r="L1571" s="125" t="str">
        <f>IF(AND($M1571&lt;&gt;"",$M1571&gt;40000,$N1571&lt;&gt;"",$N1571&gt;40000),(1+NETWORKDAYS.INTL($M1571,$N1571,1,项目参数!$B$2:$B$200))*项目参数!$J$29,"")</f>
        <v/>
      </c>
      <c r="M1571" s="42"/>
      <c r="N1571" s="42"/>
      <c r="O1571" s="61"/>
      <c r="P1571" s="64"/>
      <c r="X1571" s="102" t="b">
        <f t="shared" si="24"/>
        <v>0</v>
      </c>
    </row>
    <row r="1572" spans="1:24">
      <c r="A1572" s="8"/>
      <c r="B1572" s="8"/>
      <c r="C1572" s="8"/>
      <c r="D1572" s="54"/>
      <c r="E1572" s="8"/>
      <c r="F1572" s="8"/>
      <c r="G1572" s="8"/>
      <c r="H1572" s="8"/>
      <c r="I1572" s="120"/>
      <c r="J1572" s="42"/>
      <c r="K1572" s="124" t="str">
        <f>IF(AND($I1572&gt;0,$J1572&lt;&gt;"",$J1572&gt;40000),WORKDAY.INTL($J1572,INT(($I1572+项目参数!$J$29-1)/项目参数!$J$29)-1,1,项目参数!$B$2:$B$200),"")</f>
        <v/>
      </c>
      <c r="L1572" s="125" t="str">
        <f>IF(AND($M1572&lt;&gt;"",$M1572&gt;40000,$N1572&lt;&gt;"",$N1572&gt;40000),(1+NETWORKDAYS.INTL($M1572,$N1572,1,项目参数!$B$2:$B$200))*项目参数!$J$29,"")</f>
        <v/>
      </c>
      <c r="M1572" s="42"/>
      <c r="N1572" s="42"/>
      <c r="O1572" s="61"/>
      <c r="P1572" s="64"/>
      <c r="X1572" s="102" t="b">
        <f t="shared" si="24"/>
        <v>0</v>
      </c>
    </row>
    <row r="1573" spans="1:24">
      <c r="A1573" s="8"/>
      <c r="B1573" s="8"/>
      <c r="C1573" s="8"/>
      <c r="D1573" s="54"/>
      <c r="E1573" s="8"/>
      <c r="F1573" s="8"/>
      <c r="G1573" s="8"/>
      <c r="H1573" s="8"/>
      <c r="I1573" s="120"/>
      <c r="J1573" s="42"/>
      <c r="K1573" s="124" t="str">
        <f>IF(AND($I1573&gt;0,$J1573&lt;&gt;"",$J1573&gt;40000),WORKDAY.INTL($J1573,INT(($I1573+项目参数!$J$29-1)/项目参数!$J$29)-1,1,项目参数!$B$2:$B$200),"")</f>
        <v/>
      </c>
      <c r="L1573" s="125" t="str">
        <f>IF(AND($M1573&lt;&gt;"",$M1573&gt;40000,$N1573&lt;&gt;"",$N1573&gt;40000),(1+NETWORKDAYS.INTL($M1573,$N1573,1,项目参数!$B$2:$B$200))*项目参数!$J$29,"")</f>
        <v/>
      </c>
      <c r="M1573" s="42"/>
      <c r="N1573" s="42"/>
      <c r="O1573" s="61"/>
      <c r="P1573" s="64"/>
      <c r="X1573" s="102" t="b">
        <f t="shared" si="24"/>
        <v>0</v>
      </c>
    </row>
    <row r="1574" spans="1:24">
      <c r="A1574" s="8"/>
      <c r="B1574" s="8"/>
      <c r="C1574" s="8"/>
      <c r="D1574" s="54"/>
      <c r="E1574" s="8"/>
      <c r="F1574" s="8"/>
      <c r="G1574" s="8"/>
      <c r="H1574" s="8"/>
      <c r="I1574" s="120"/>
      <c r="J1574" s="42"/>
      <c r="K1574" s="124" t="str">
        <f>IF(AND($I1574&gt;0,$J1574&lt;&gt;"",$J1574&gt;40000),WORKDAY.INTL($J1574,INT(($I1574+项目参数!$J$29-1)/项目参数!$J$29)-1,1,项目参数!$B$2:$B$200),"")</f>
        <v/>
      </c>
      <c r="L1574" s="125" t="str">
        <f>IF(AND($M1574&lt;&gt;"",$M1574&gt;40000,$N1574&lt;&gt;"",$N1574&gt;40000),(1+NETWORKDAYS.INTL($M1574,$N1574,1,项目参数!$B$2:$B$200))*项目参数!$J$29,"")</f>
        <v/>
      </c>
      <c r="M1574" s="42"/>
      <c r="N1574" s="42"/>
      <c r="O1574" s="61"/>
      <c r="P1574" s="64"/>
      <c r="X1574" s="102" t="b">
        <f t="shared" si="24"/>
        <v>0</v>
      </c>
    </row>
    <row r="1575" spans="1:24">
      <c r="A1575" s="8"/>
      <c r="B1575" s="8"/>
      <c r="C1575" s="8"/>
      <c r="D1575" s="54"/>
      <c r="E1575" s="8"/>
      <c r="F1575" s="8"/>
      <c r="G1575" s="8"/>
      <c r="H1575" s="8"/>
      <c r="I1575" s="120"/>
      <c r="J1575" s="42"/>
      <c r="K1575" s="124" t="str">
        <f>IF(AND($I1575&gt;0,$J1575&lt;&gt;"",$J1575&gt;40000),WORKDAY.INTL($J1575,INT(($I1575+项目参数!$J$29-1)/项目参数!$J$29)-1,1,项目参数!$B$2:$B$200),"")</f>
        <v/>
      </c>
      <c r="L1575" s="125" t="str">
        <f>IF(AND($M1575&lt;&gt;"",$M1575&gt;40000,$N1575&lt;&gt;"",$N1575&gt;40000),(1+NETWORKDAYS.INTL($M1575,$N1575,1,项目参数!$B$2:$B$200))*项目参数!$J$29,"")</f>
        <v/>
      </c>
      <c r="M1575" s="42"/>
      <c r="N1575" s="42"/>
      <c r="O1575" s="61"/>
      <c r="P1575" s="64"/>
      <c r="X1575" s="102" t="b">
        <f t="shared" si="24"/>
        <v>0</v>
      </c>
    </row>
    <row r="1576" spans="1:24">
      <c r="A1576" s="8"/>
      <c r="B1576" s="8"/>
      <c r="C1576" s="8"/>
      <c r="D1576" s="54"/>
      <c r="E1576" s="8"/>
      <c r="F1576" s="8"/>
      <c r="G1576" s="8"/>
      <c r="H1576" s="8"/>
      <c r="I1576" s="120"/>
      <c r="J1576" s="42"/>
      <c r="K1576" s="124" t="str">
        <f>IF(AND($I1576&gt;0,$J1576&lt;&gt;"",$J1576&gt;40000),WORKDAY.INTL($J1576,INT(($I1576+项目参数!$J$29-1)/项目参数!$J$29)-1,1,项目参数!$B$2:$B$200),"")</f>
        <v/>
      </c>
      <c r="L1576" s="125" t="str">
        <f>IF(AND($M1576&lt;&gt;"",$M1576&gt;40000,$N1576&lt;&gt;"",$N1576&gt;40000),(1+NETWORKDAYS.INTL($M1576,$N1576,1,项目参数!$B$2:$B$200))*项目参数!$J$29,"")</f>
        <v/>
      </c>
      <c r="M1576" s="42"/>
      <c r="N1576" s="42"/>
      <c r="O1576" s="61"/>
      <c r="P1576" s="64"/>
      <c r="X1576" s="102" t="b">
        <f t="shared" si="24"/>
        <v>0</v>
      </c>
    </row>
    <row r="1577" spans="1:24">
      <c r="A1577" s="8"/>
      <c r="B1577" s="8"/>
      <c r="C1577" s="8"/>
      <c r="D1577" s="54"/>
      <c r="E1577" s="8"/>
      <c r="F1577" s="8"/>
      <c r="G1577" s="8"/>
      <c r="H1577" s="8"/>
      <c r="I1577" s="120"/>
      <c r="J1577" s="42"/>
      <c r="K1577" s="124" t="str">
        <f>IF(AND($I1577&gt;0,$J1577&lt;&gt;"",$J1577&gt;40000),WORKDAY.INTL($J1577,INT(($I1577+项目参数!$J$29-1)/项目参数!$J$29)-1,1,项目参数!$B$2:$B$200),"")</f>
        <v/>
      </c>
      <c r="L1577" s="125" t="str">
        <f>IF(AND($M1577&lt;&gt;"",$M1577&gt;40000,$N1577&lt;&gt;"",$N1577&gt;40000),(1+NETWORKDAYS.INTL($M1577,$N1577,1,项目参数!$B$2:$B$200))*项目参数!$J$29,"")</f>
        <v/>
      </c>
      <c r="M1577" s="42"/>
      <c r="N1577" s="42"/>
      <c r="O1577" s="61"/>
      <c r="P1577" s="64"/>
      <c r="X1577" s="102" t="b">
        <f t="shared" si="24"/>
        <v>0</v>
      </c>
    </row>
    <row r="1578" spans="1:24">
      <c r="A1578" s="8"/>
      <c r="B1578" s="8"/>
      <c r="C1578" s="8"/>
      <c r="D1578" s="54"/>
      <c r="E1578" s="8"/>
      <c r="F1578" s="8"/>
      <c r="G1578" s="8"/>
      <c r="H1578" s="8"/>
      <c r="I1578" s="120"/>
      <c r="J1578" s="42"/>
      <c r="K1578" s="124" t="str">
        <f>IF(AND($I1578&gt;0,$J1578&lt;&gt;"",$J1578&gt;40000),WORKDAY.INTL($J1578,INT(($I1578+项目参数!$J$29-1)/项目参数!$J$29)-1,1,项目参数!$B$2:$B$200),"")</f>
        <v/>
      </c>
      <c r="L1578" s="125" t="str">
        <f>IF(AND($M1578&lt;&gt;"",$M1578&gt;40000,$N1578&lt;&gt;"",$N1578&gt;40000),(1+NETWORKDAYS.INTL($M1578,$N1578,1,项目参数!$B$2:$B$200))*项目参数!$J$29,"")</f>
        <v/>
      </c>
      <c r="M1578" s="42"/>
      <c r="N1578" s="42"/>
      <c r="O1578" s="61"/>
      <c r="P1578" s="64"/>
      <c r="X1578" s="102" t="b">
        <f t="shared" si="24"/>
        <v>0</v>
      </c>
    </row>
    <row r="1579" spans="1:24">
      <c r="A1579" s="8"/>
      <c r="B1579" s="8"/>
      <c r="C1579" s="8"/>
      <c r="D1579" s="54"/>
      <c r="E1579" s="8"/>
      <c r="F1579" s="8"/>
      <c r="G1579" s="8"/>
      <c r="H1579" s="8"/>
      <c r="I1579" s="120"/>
      <c r="J1579" s="42"/>
      <c r="K1579" s="124" t="str">
        <f>IF(AND($I1579&gt;0,$J1579&lt;&gt;"",$J1579&gt;40000),WORKDAY.INTL($J1579,INT(($I1579+项目参数!$J$29-1)/项目参数!$J$29)-1,1,项目参数!$B$2:$B$200),"")</f>
        <v/>
      </c>
      <c r="L1579" s="125" t="str">
        <f>IF(AND($M1579&lt;&gt;"",$M1579&gt;40000,$N1579&lt;&gt;"",$N1579&gt;40000),(1+NETWORKDAYS.INTL($M1579,$N1579,1,项目参数!$B$2:$B$200))*项目参数!$J$29,"")</f>
        <v/>
      </c>
      <c r="M1579" s="42"/>
      <c r="N1579" s="42"/>
      <c r="O1579" s="61"/>
      <c r="P1579" s="64"/>
      <c r="X1579" s="102" t="b">
        <f t="shared" si="24"/>
        <v>0</v>
      </c>
    </row>
    <row r="1580" spans="1:24">
      <c r="A1580" s="8"/>
      <c r="B1580" s="8"/>
      <c r="C1580" s="8"/>
      <c r="D1580" s="54"/>
      <c r="E1580" s="8"/>
      <c r="F1580" s="8"/>
      <c r="G1580" s="8"/>
      <c r="H1580" s="8"/>
      <c r="I1580" s="120"/>
      <c r="J1580" s="42"/>
      <c r="K1580" s="124" t="str">
        <f>IF(AND($I1580&gt;0,$J1580&lt;&gt;"",$J1580&gt;40000),WORKDAY.INTL($J1580,INT(($I1580+项目参数!$J$29-1)/项目参数!$J$29)-1,1,项目参数!$B$2:$B$200),"")</f>
        <v/>
      </c>
      <c r="L1580" s="125" t="str">
        <f>IF(AND($M1580&lt;&gt;"",$M1580&gt;40000,$N1580&lt;&gt;"",$N1580&gt;40000),(1+NETWORKDAYS.INTL($M1580,$N1580,1,项目参数!$B$2:$B$200))*项目参数!$J$29,"")</f>
        <v/>
      </c>
      <c r="M1580" s="42"/>
      <c r="N1580" s="42"/>
      <c r="O1580" s="61"/>
      <c r="P1580" s="64"/>
      <c r="X1580" s="102" t="b">
        <f t="shared" si="24"/>
        <v>0</v>
      </c>
    </row>
    <row r="1581" spans="1:24">
      <c r="A1581" s="8"/>
      <c r="B1581" s="8"/>
      <c r="C1581" s="8"/>
      <c r="D1581" s="54"/>
      <c r="E1581" s="8"/>
      <c r="F1581" s="8"/>
      <c r="G1581" s="8"/>
      <c r="H1581" s="8"/>
      <c r="I1581" s="120"/>
      <c r="J1581" s="42"/>
      <c r="K1581" s="124" t="str">
        <f>IF(AND($I1581&gt;0,$J1581&lt;&gt;"",$J1581&gt;40000),WORKDAY.INTL($J1581,INT(($I1581+项目参数!$J$29-1)/项目参数!$J$29)-1,1,项目参数!$B$2:$B$200),"")</f>
        <v/>
      </c>
      <c r="L1581" s="125" t="str">
        <f>IF(AND($M1581&lt;&gt;"",$M1581&gt;40000,$N1581&lt;&gt;"",$N1581&gt;40000),(1+NETWORKDAYS.INTL($M1581,$N1581,1,项目参数!$B$2:$B$200))*项目参数!$J$29,"")</f>
        <v/>
      </c>
      <c r="M1581" s="42"/>
      <c r="N1581" s="42"/>
      <c r="O1581" s="61"/>
      <c r="P1581" s="64"/>
      <c r="X1581" s="102" t="b">
        <f t="shared" si="24"/>
        <v>0</v>
      </c>
    </row>
    <row r="1582" spans="1:24">
      <c r="A1582" s="8"/>
      <c r="B1582" s="8"/>
      <c r="C1582" s="8"/>
      <c r="D1582" s="54"/>
      <c r="E1582" s="8"/>
      <c r="F1582" s="8"/>
      <c r="G1582" s="8"/>
      <c r="H1582" s="8"/>
      <c r="I1582" s="120"/>
      <c r="J1582" s="42"/>
      <c r="K1582" s="124" t="str">
        <f>IF(AND($I1582&gt;0,$J1582&lt;&gt;"",$J1582&gt;40000),WORKDAY.INTL($J1582,INT(($I1582+项目参数!$J$29-1)/项目参数!$J$29)-1,1,项目参数!$B$2:$B$200),"")</f>
        <v/>
      </c>
      <c r="L1582" s="125" t="str">
        <f>IF(AND($M1582&lt;&gt;"",$M1582&gt;40000,$N1582&lt;&gt;"",$N1582&gt;40000),(1+NETWORKDAYS.INTL($M1582,$N1582,1,项目参数!$B$2:$B$200))*项目参数!$J$29,"")</f>
        <v/>
      </c>
      <c r="M1582" s="42"/>
      <c r="N1582" s="42"/>
      <c r="O1582" s="61"/>
      <c r="P1582" s="64"/>
      <c r="X1582" s="102" t="b">
        <f t="shared" si="24"/>
        <v>0</v>
      </c>
    </row>
    <row r="1583" spans="1:24">
      <c r="A1583" s="8"/>
      <c r="B1583" s="8"/>
      <c r="C1583" s="8"/>
      <c r="D1583" s="54"/>
      <c r="E1583" s="8"/>
      <c r="F1583" s="8"/>
      <c r="G1583" s="8"/>
      <c r="H1583" s="8"/>
      <c r="I1583" s="120"/>
      <c r="J1583" s="42"/>
      <c r="K1583" s="124" t="str">
        <f>IF(AND($I1583&gt;0,$J1583&lt;&gt;"",$J1583&gt;40000),WORKDAY.INTL($J1583,INT(($I1583+项目参数!$J$29-1)/项目参数!$J$29)-1,1,项目参数!$B$2:$B$200),"")</f>
        <v/>
      </c>
      <c r="L1583" s="125" t="str">
        <f>IF(AND($M1583&lt;&gt;"",$M1583&gt;40000,$N1583&lt;&gt;"",$N1583&gt;40000),(1+NETWORKDAYS.INTL($M1583,$N1583,1,项目参数!$B$2:$B$200))*项目参数!$J$29,"")</f>
        <v/>
      </c>
      <c r="M1583" s="42"/>
      <c r="N1583" s="42"/>
      <c r="O1583" s="61"/>
      <c r="P1583" s="64"/>
      <c r="X1583" s="102" t="b">
        <f t="shared" si="24"/>
        <v>0</v>
      </c>
    </row>
    <row r="1584" spans="1:24">
      <c r="A1584" s="8"/>
      <c r="B1584" s="8"/>
      <c r="C1584" s="8"/>
      <c r="D1584" s="54"/>
      <c r="E1584" s="8"/>
      <c r="F1584" s="8"/>
      <c r="G1584" s="8"/>
      <c r="H1584" s="8"/>
      <c r="I1584" s="120"/>
      <c r="J1584" s="42"/>
      <c r="K1584" s="124" t="str">
        <f>IF(AND($I1584&gt;0,$J1584&lt;&gt;"",$J1584&gt;40000),WORKDAY.INTL($J1584,INT(($I1584+项目参数!$J$29-1)/项目参数!$J$29)-1,1,项目参数!$B$2:$B$200),"")</f>
        <v/>
      </c>
      <c r="L1584" s="125" t="str">
        <f>IF(AND($M1584&lt;&gt;"",$M1584&gt;40000,$N1584&lt;&gt;"",$N1584&gt;40000),(1+NETWORKDAYS.INTL($M1584,$N1584,1,项目参数!$B$2:$B$200))*项目参数!$J$29,"")</f>
        <v/>
      </c>
      <c r="M1584" s="42"/>
      <c r="N1584" s="42"/>
      <c r="O1584" s="61"/>
      <c r="P1584" s="64"/>
      <c r="X1584" s="102" t="b">
        <f t="shared" si="24"/>
        <v>0</v>
      </c>
    </row>
    <row r="1585" spans="1:24">
      <c r="A1585" s="8"/>
      <c r="B1585" s="8"/>
      <c r="C1585" s="8"/>
      <c r="D1585" s="54"/>
      <c r="E1585" s="8"/>
      <c r="F1585" s="8"/>
      <c r="G1585" s="8"/>
      <c r="H1585" s="8"/>
      <c r="I1585" s="120"/>
      <c r="J1585" s="42"/>
      <c r="K1585" s="124" t="str">
        <f>IF(AND($I1585&gt;0,$J1585&lt;&gt;"",$J1585&gt;40000),WORKDAY.INTL($J1585,INT(($I1585+项目参数!$J$29-1)/项目参数!$J$29)-1,1,项目参数!$B$2:$B$200),"")</f>
        <v/>
      </c>
      <c r="L1585" s="125" t="str">
        <f>IF(AND($M1585&lt;&gt;"",$M1585&gt;40000,$N1585&lt;&gt;"",$N1585&gt;40000),(1+NETWORKDAYS.INTL($M1585,$N1585,1,项目参数!$B$2:$B$200))*项目参数!$J$29,"")</f>
        <v/>
      </c>
      <c r="M1585" s="42"/>
      <c r="N1585" s="42"/>
      <c r="O1585" s="61"/>
      <c r="P1585" s="64"/>
      <c r="X1585" s="102" t="b">
        <f t="shared" si="24"/>
        <v>0</v>
      </c>
    </row>
    <row r="1586" spans="1:24">
      <c r="A1586" s="8"/>
      <c r="B1586" s="8"/>
      <c r="C1586" s="8"/>
      <c r="D1586" s="54"/>
      <c r="E1586" s="8"/>
      <c r="F1586" s="8"/>
      <c r="G1586" s="8"/>
      <c r="H1586" s="8"/>
      <c r="I1586" s="120"/>
      <c r="J1586" s="42"/>
      <c r="K1586" s="124" t="str">
        <f>IF(AND($I1586&gt;0,$J1586&lt;&gt;"",$J1586&gt;40000),WORKDAY.INTL($J1586,INT(($I1586+项目参数!$J$29-1)/项目参数!$J$29)-1,1,项目参数!$B$2:$B$200),"")</f>
        <v/>
      </c>
      <c r="L1586" s="125" t="str">
        <f>IF(AND($M1586&lt;&gt;"",$M1586&gt;40000,$N1586&lt;&gt;"",$N1586&gt;40000),(1+NETWORKDAYS.INTL($M1586,$N1586,1,项目参数!$B$2:$B$200))*项目参数!$J$29,"")</f>
        <v/>
      </c>
      <c r="M1586" s="42"/>
      <c r="N1586" s="42"/>
      <c r="O1586" s="61"/>
      <c r="P1586" s="64"/>
      <c r="X1586" s="102" t="b">
        <f t="shared" si="24"/>
        <v>0</v>
      </c>
    </row>
    <row r="1587" spans="1:24">
      <c r="A1587" s="8"/>
      <c r="B1587" s="8"/>
      <c r="C1587" s="8"/>
      <c r="D1587" s="54"/>
      <c r="E1587" s="8"/>
      <c r="F1587" s="8"/>
      <c r="G1587" s="8"/>
      <c r="H1587" s="8"/>
      <c r="I1587" s="120"/>
      <c r="J1587" s="42"/>
      <c r="K1587" s="124" t="str">
        <f>IF(AND($I1587&gt;0,$J1587&lt;&gt;"",$J1587&gt;40000),WORKDAY.INTL($J1587,INT(($I1587+项目参数!$J$29-1)/项目参数!$J$29)-1,1,项目参数!$B$2:$B$200),"")</f>
        <v/>
      </c>
      <c r="L1587" s="125" t="str">
        <f>IF(AND($M1587&lt;&gt;"",$M1587&gt;40000,$N1587&lt;&gt;"",$N1587&gt;40000),(1+NETWORKDAYS.INTL($M1587,$N1587,1,项目参数!$B$2:$B$200))*项目参数!$J$29,"")</f>
        <v/>
      </c>
      <c r="M1587" s="42"/>
      <c r="N1587" s="42"/>
      <c r="O1587" s="61"/>
      <c r="P1587" s="64"/>
      <c r="X1587" s="102" t="b">
        <f t="shared" si="24"/>
        <v>0</v>
      </c>
    </row>
    <row r="1588" spans="1:24">
      <c r="A1588" s="8"/>
      <c r="B1588" s="8"/>
      <c r="C1588" s="8"/>
      <c r="D1588" s="54"/>
      <c r="E1588" s="8"/>
      <c r="F1588" s="8"/>
      <c r="G1588" s="8"/>
      <c r="H1588" s="8"/>
      <c r="I1588" s="120"/>
      <c r="J1588" s="42"/>
      <c r="K1588" s="124" t="str">
        <f>IF(AND($I1588&gt;0,$J1588&lt;&gt;"",$J1588&gt;40000),WORKDAY.INTL($J1588,INT(($I1588+项目参数!$J$29-1)/项目参数!$J$29)-1,1,项目参数!$B$2:$B$200),"")</f>
        <v/>
      </c>
      <c r="L1588" s="125" t="str">
        <f>IF(AND($M1588&lt;&gt;"",$M1588&gt;40000,$N1588&lt;&gt;"",$N1588&gt;40000),(1+NETWORKDAYS.INTL($M1588,$N1588,1,项目参数!$B$2:$B$200))*项目参数!$J$29,"")</f>
        <v/>
      </c>
      <c r="M1588" s="42"/>
      <c r="N1588" s="42"/>
      <c r="O1588" s="61"/>
      <c r="P1588" s="64"/>
      <c r="X1588" s="102" t="b">
        <f t="shared" si="24"/>
        <v>0</v>
      </c>
    </row>
    <row r="1589" spans="1:24">
      <c r="A1589" s="8"/>
      <c r="B1589" s="8"/>
      <c r="C1589" s="8"/>
      <c r="D1589" s="54"/>
      <c r="E1589" s="8"/>
      <c r="F1589" s="8"/>
      <c r="G1589" s="8"/>
      <c r="H1589" s="8"/>
      <c r="I1589" s="120"/>
      <c r="J1589" s="42"/>
      <c r="K1589" s="124" t="str">
        <f>IF(AND($I1589&gt;0,$J1589&lt;&gt;"",$J1589&gt;40000),WORKDAY.INTL($J1589,INT(($I1589+项目参数!$J$29-1)/项目参数!$J$29)-1,1,项目参数!$B$2:$B$200),"")</f>
        <v/>
      </c>
      <c r="L1589" s="125" t="str">
        <f>IF(AND($M1589&lt;&gt;"",$M1589&gt;40000,$N1589&lt;&gt;"",$N1589&gt;40000),(1+NETWORKDAYS.INTL($M1589,$N1589,1,项目参数!$B$2:$B$200))*项目参数!$J$29,"")</f>
        <v/>
      </c>
      <c r="M1589" s="42"/>
      <c r="N1589" s="42"/>
      <c r="O1589" s="61"/>
      <c r="P1589" s="64"/>
      <c r="X1589" s="102" t="b">
        <f t="shared" si="24"/>
        <v>0</v>
      </c>
    </row>
    <row r="1590" spans="1:24">
      <c r="A1590" s="8"/>
      <c r="B1590" s="8"/>
      <c r="C1590" s="8"/>
      <c r="D1590" s="54"/>
      <c r="E1590" s="8"/>
      <c r="F1590" s="8"/>
      <c r="G1590" s="8"/>
      <c r="H1590" s="8"/>
      <c r="I1590" s="120"/>
      <c r="J1590" s="42"/>
      <c r="K1590" s="124" t="str">
        <f>IF(AND($I1590&gt;0,$J1590&lt;&gt;"",$J1590&gt;40000),WORKDAY.INTL($J1590,INT(($I1590+项目参数!$J$29-1)/项目参数!$J$29)-1,1,项目参数!$B$2:$B$200),"")</f>
        <v/>
      </c>
      <c r="L1590" s="125" t="str">
        <f>IF(AND($M1590&lt;&gt;"",$M1590&gt;40000,$N1590&lt;&gt;"",$N1590&gt;40000),(1+NETWORKDAYS.INTL($M1590,$N1590,1,项目参数!$B$2:$B$200))*项目参数!$J$29,"")</f>
        <v/>
      </c>
      <c r="M1590" s="42"/>
      <c r="N1590" s="42"/>
      <c r="O1590" s="61"/>
      <c r="P1590" s="64"/>
      <c r="X1590" s="102" t="b">
        <f t="shared" si="24"/>
        <v>0</v>
      </c>
    </row>
    <row r="1591" spans="1:24">
      <c r="A1591" s="8"/>
      <c r="B1591" s="8"/>
      <c r="C1591" s="8"/>
      <c r="D1591" s="54"/>
      <c r="E1591" s="8"/>
      <c r="F1591" s="8"/>
      <c r="G1591" s="8"/>
      <c r="H1591" s="8"/>
      <c r="I1591" s="120"/>
      <c r="J1591" s="42"/>
      <c r="K1591" s="124" t="str">
        <f>IF(AND($I1591&gt;0,$J1591&lt;&gt;"",$J1591&gt;40000),WORKDAY.INTL($J1591,INT(($I1591+项目参数!$J$29-1)/项目参数!$J$29)-1,1,项目参数!$B$2:$B$200),"")</f>
        <v/>
      </c>
      <c r="L1591" s="125" t="str">
        <f>IF(AND($M1591&lt;&gt;"",$M1591&gt;40000,$N1591&lt;&gt;"",$N1591&gt;40000),(1+NETWORKDAYS.INTL($M1591,$N1591,1,项目参数!$B$2:$B$200))*项目参数!$J$29,"")</f>
        <v/>
      </c>
      <c r="M1591" s="42"/>
      <c r="N1591" s="42"/>
      <c r="O1591" s="61"/>
      <c r="P1591" s="64"/>
      <c r="X1591" s="102" t="b">
        <f t="shared" si="24"/>
        <v>0</v>
      </c>
    </row>
    <row r="1592" spans="1:24">
      <c r="A1592" s="8"/>
      <c r="B1592" s="8"/>
      <c r="C1592" s="8"/>
      <c r="D1592" s="54"/>
      <c r="E1592" s="8"/>
      <c r="F1592" s="8"/>
      <c r="G1592" s="8"/>
      <c r="H1592" s="8"/>
      <c r="I1592" s="120"/>
      <c r="J1592" s="42"/>
      <c r="K1592" s="124" t="str">
        <f>IF(AND($I1592&gt;0,$J1592&lt;&gt;"",$J1592&gt;40000),WORKDAY.INTL($J1592,INT(($I1592+项目参数!$J$29-1)/项目参数!$J$29)-1,1,项目参数!$B$2:$B$200),"")</f>
        <v/>
      </c>
      <c r="L1592" s="125" t="str">
        <f>IF(AND($M1592&lt;&gt;"",$M1592&gt;40000,$N1592&lt;&gt;"",$N1592&gt;40000),(1+NETWORKDAYS.INTL($M1592,$N1592,1,项目参数!$B$2:$B$200))*项目参数!$J$29,"")</f>
        <v/>
      </c>
      <c r="M1592" s="42"/>
      <c r="N1592" s="42"/>
      <c r="O1592" s="61"/>
      <c r="P1592" s="64"/>
      <c r="X1592" s="102" t="b">
        <f t="shared" si="24"/>
        <v>0</v>
      </c>
    </row>
    <row r="1593" spans="1:24">
      <c r="A1593" s="8"/>
      <c r="B1593" s="8"/>
      <c r="C1593" s="8"/>
      <c r="D1593" s="54"/>
      <c r="E1593" s="8"/>
      <c r="F1593" s="8"/>
      <c r="G1593" s="8"/>
      <c r="H1593" s="8"/>
      <c r="I1593" s="120"/>
      <c r="J1593" s="42"/>
      <c r="K1593" s="124" t="str">
        <f>IF(AND($I1593&gt;0,$J1593&lt;&gt;"",$J1593&gt;40000),WORKDAY.INTL($J1593,INT(($I1593+项目参数!$J$29-1)/项目参数!$J$29)-1,1,项目参数!$B$2:$B$200),"")</f>
        <v/>
      </c>
      <c r="L1593" s="125" t="str">
        <f>IF(AND($M1593&lt;&gt;"",$M1593&gt;40000,$N1593&lt;&gt;"",$N1593&gt;40000),(1+NETWORKDAYS.INTL($M1593,$N1593,1,项目参数!$B$2:$B$200))*项目参数!$J$29,"")</f>
        <v/>
      </c>
      <c r="M1593" s="42"/>
      <c r="N1593" s="42"/>
      <c r="O1593" s="61"/>
      <c r="P1593" s="64"/>
      <c r="X1593" s="102" t="b">
        <f t="shared" si="24"/>
        <v>0</v>
      </c>
    </row>
    <row r="1594" spans="1:24">
      <c r="A1594" s="8"/>
      <c r="B1594" s="8"/>
      <c r="C1594" s="8"/>
      <c r="D1594" s="54"/>
      <c r="E1594" s="8"/>
      <c r="F1594" s="8"/>
      <c r="G1594" s="8"/>
      <c r="H1594" s="8"/>
      <c r="I1594" s="120"/>
      <c r="J1594" s="42"/>
      <c r="K1594" s="124" t="str">
        <f>IF(AND($I1594&gt;0,$J1594&lt;&gt;"",$J1594&gt;40000),WORKDAY.INTL($J1594,INT(($I1594+项目参数!$J$29-1)/项目参数!$J$29)-1,1,项目参数!$B$2:$B$200),"")</f>
        <v/>
      </c>
      <c r="L1594" s="125" t="str">
        <f>IF(AND($M1594&lt;&gt;"",$M1594&gt;40000,$N1594&lt;&gt;"",$N1594&gt;40000),(1+NETWORKDAYS.INTL($M1594,$N1594,1,项目参数!$B$2:$B$200))*项目参数!$J$29,"")</f>
        <v/>
      </c>
      <c r="M1594" s="42"/>
      <c r="N1594" s="42"/>
      <c r="O1594" s="61"/>
      <c r="P1594" s="64"/>
      <c r="X1594" s="102" t="b">
        <f t="shared" si="24"/>
        <v>0</v>
      </c>
    </row>
    <row r="1595" spans="1:24">
      <c r="A1595" s="8"/>
      <c r="B1595" s="8"/>
      <c r="C1595" s="8"/>
      <c r="D1595" s="54"/>
      <c r="E1595" s="8"/>
      <c r="F1595" s="8"/>
      <c r="G1595" s="8"/>
      <c r="H1595" s="8"/>
      <c r="I1595" s="120"/>
      <c r="J1595" s="42"/>
      <c r="K1595" s="124" t="str">
        <f>IF(AND($I1595&gt;0,$J1595&lt;&gt;"",$J1595&gt;40000),WORKDAY.INTL($J1595,INT(($I1595+项目参数!$J$29-1)/项目参数!$J$29)-1,1,项目参数!$B$2:$B$200),"")</f>
        <v/>
      </c>
      <c r="L1595" s="125" t="str">
        <f>IF(AND($M1595&lt;&gt;"",$M1595&gt;40000,$N1595&lt;&gt;"",$N1595&gt;40000),(1+NETWORKDAYS.INTL($M1595,$N1595,1,项目参数!$B$2:$B$200))*项目参数!$J$29,"")</f>
        <v/>
      </c>
      <c r="M1595" s="42"/>
      <c r="N1595" s="42"/>
      <c r="O1595" s="61"/>
      <c r="P1595" s="64"/>
      <c r="X1595" s="102" t="b">
        <f t="shared" si="24"/>
        <v>0</v>
      </c>
    </row>
    <row r="1596" spans="1:24">
      <c r="A1596" s="8"/>
      <c r="B1596" s="8"/>
      <c r="C1596" s="8"/>
      <c r="D1596" s="54"/>
      <c r="E1596" s="8"/>
      <c r="F1596" s="8"/>
      <c r="G1596" s="8"/>
      <c r="H1596" s="8"/>
      <c r="I1596" s="120"/>
      <c r="J1596" s="42"/>
      <c r="K1596" s="124" t="str">
        <f>IF(AND($I1596&gt;0,$J1596&lt;&gt;"",$J1596&gt;40000),WORKDAY.INTL($J1596,INT(($I1596+项目参数!$J$29-1)/项目参数!$J$29)-1,1,项目参数!$B$2:$B$200),"")</f>
        <v/>
      </c>
      <c r="L1596" s="125" t="str">
        <f>IF(AND($M1596&lt;&gt;"",$M1596&gt;40000,$N1596&lt;&gt;"",$N1596&gt;40000),(1+NETWORKDAYS.INTL($M1596,$N1596,1,项目参数!$B$2:$B$200))*项目参数!$J$29,"")</f>
        <v/>
      </c>
      <c r="M1596" s="42"/>
      <c r="N1596" s="42"/>
      <c r="O1596" s="61"/>
      <c r="P1596" s="64"/>
      <c r="X1596" s="102" t="b">
        <f t="shared" si="24"/>
        <v>0</v>
      </c>
    </row>
    <row r="1597" spans="1:24">
      <c r="A1597" s="8"/>
      <c r="B1597" s="8"/>
      <c r="C1597" s="8"/>
      <c r="D1597" s="54"/>
      <c r="E1597" s="8"/>
      <c r="F1597" s="8"/>
      <c r="G1597" s="8"/>
      <c r="H1597" s="8"/>
      <c r="I1597" s="120"/>
      <c r="J1597" s="42"/>
      <c r="K1597" s="124" t="str">
        <f>IF(AND($I1597&gt;0,$J1597&lt;&gt;"",$J1597&gt;40000),WORKDAY.INTL($J1597,INT(($I1597+项目参数!$J$29-1)/项目参数!$J$29)-1,1,项目参数!$B$2:$B$200),"")</f>
        <v/>
      </c>
      <c r="L1597" s="125" t="str">
        <f>IF(AND($M1597&lt;&gt;"",$M1597&gt;40000,$N1597&lt;&gt;"",$N1597&gt;40000),(1+NETWORKDAYS.INTL($M1597,$N1597,1,项目参数!$B$2:$B$200))*项目参数!$J$29,"")</f>
        <v/>
      </c>
      <c r="M1597" s="42"/>
      <c r="N1597" s="42"/>
      <c r="O1597" s="61"/>
      <c r="P1597" s="64"/>
      <c r="X1597" s="102" t="b">
        <f t="shared" si="24"/>
        <v>0</v>
      </c>
    </row>
    <row r="1598" spans="1:24">
      <c r="A1598" s="8"/>
      <c r="B1598" s="8"/>
      <c r="C1598" s="8"/>
      <c r="D1598" s="54"/>
      <c r="E1598" s="8"/>
      <c r="F1598" s="8"/>
      <c r="G1598" s="8"/>
      <c r="H1598" s="8"/>
      <c r="I1598" s="120"/>
      <c r="J1598" s="42"/>
      <c r="K1598" s="124" t="str">
        <f>IF(AND($I1598&gt;0,$J1598&lt;&gt;"",$J1598&gt;40000),WORKDAY.INTL($J1598,INT(($I1598+项目参数!$J$29-1)/项目参数!$J$29)-1,1,项目参数!$B$2:$B$200),"")</f>
        <v/>
      </c>
      <c r="L1598" s="125" t="str">
        <f>IF(AND($M1598&lt;&gt;"",$M1598&gt;40000,$N1598&lt;&gt;"",$N1598&gt;40000),(1+NETWORKDAYS.INTL($M1598,$N1598,1,项目参数!$B$2:$B$200))*项目参数!$J$29,"")</f>
        <v/>
      </c>
      <c r="M1598" s="42"/>
      <c r="N1598" s="42"/>
      <c r="O1598" s="61"/>
      <c r="P1598" s="64"/>
      <c r="X1598" s="102" t="b">
        <f t="shared" si="24"/>
        <v>0</v>
      </c>
    </row>
    <row r="1599" spans="1:24">
      <c r="A1599" s="8"/>
      <c r="B1599" s="8"/>
      <c r="C1599" s="8"/>
      <c r="D1599" s="54"/>
      <c r="E1599" s="8"/>
      <c r="F1599" s="8"/>
      <c r="G1599" s="8"/>
      <c r="H1599" s="8"/>
      <c r="I1599" s="120"/>
      <c r="J1599" s="42"/>
      <c r="K1599" s="124" t="str">
        <f>IF(AND($I1599&gt;0,$J1599&lt;&gt;"",$J1599&gt;40000),WORKDAY.INTL($J1599,INT(($I1599+项目参数!$J$29-1)/项目参数!$J$29)-1,1,项目参数!$B$2:$B$200),"")</f>
        <v/>
      </c>
      <c r="L1599" s="125" t="str">
        <f>IF(AND($M1599&lt;&gt;"",$M1599&gt;40000,$N1599&lt;&gt;"",$N1599&gt;40000),(1+NETWORKDAYS.INTL($M1599,$N1599,1,项目参数!$B$2:$B$200))*项目参数!$J$29,"")</f>
        <v/>
      </c>
      <c r="M1599" s="42"/>
      <c r="N1599" s="42"/>
      <c r="O1599" s="61"/>
      <c r="P1599" s="64"/>
      <c r="X1599" s="102" t="b">
        <f t="shared" si="24"/>
        <v>0</v>
      </c>
    </row>
    <row r="1600" spans="1:24">
      <c r="A1600" s="8"/>
      <c r="B1600" s="8"/>
      <c r="C1600" s="8"/>
      <c r="D1600" s="54"/>
      <c r="E1600" s="8"/>
      <c r="F1600" s="8"/>
      <c r="G1600" s="8"/>
      <c r="H1600" s="8"/>
      <c r="I1600" s="120"/>
      <c r="J1600" s="42"/>
      <c r="K1600" s="124" t="str">
        <f>IF(AND($I1600&gt;0,$J1600&lt;&gt;"",$J1600&gt;40000),WORKDAY.INTL($J1600,INT(($I1600+项目参数!$J$29-1)/项目参数!$J$29)-1,1,项目参数!$B$2:$B$200),"")</f>
        <v/>
      </c>
      <c r="L1600" s="125" t="str">
        <f>IF(AND($M1600&lt;&gt;"",$M1600&gt;40000,$N1600&lt;&gt;"",$N1600&gt;40000),(1+NETWORKDAYS.INTL($M1600,$N1600,1,项目参数!$B$2:$B$200))*项目参数!$J$29,"")</f>
        <v/>
      </c>
      <c r="M1600" s="42"/>
      <c r="N1600" s="42"/>
      <c r="O1600" s="61"/>
      <c r="P1600" s="64"/>
      <c r="X1600" s="102" t="b">
        <f t="shared" si="24"/>
        <v>0</v>
      </c>
    </row>
    <row r="1601" spans="1:24">
      <c r="A1601" s="8"/>
      <c r="B1601" s="8"/>
      <c r="C1601" s="8"/>
      <c r="D1601" s="54"/>
      <c r="E1601" s="8"/>
      <c r="F1601" s="8"/>
      <c r="G1601" s="8"/>
      <c r="H1601" s="8"/>
      <c r="I1601" s="120"/>
      <c r="J1601" s="42"/>
      <c r="K1601" s="124" t="str">
        <f>IF(AND($I1601&gt;0,$J1601&lt;&gt;"",$J1601&gt;40000),WORKDAY.INTL($J1601,INT(($I1601+项目参数!$J$29-1)/项目参数!$J$29)-1,1,项目参数!$B$2:$B$200),"")</f>
        <v/>
      </c>
      <c r="L1601" s="125" t="str">
        <f>IF(AND($M1601&lt;&gt;"",$M1601&gt;40000,$N1601&lt;&gt;"",$N1601&gt;40000),(1+NETWORKDAYS.INTL($M1601,$N1601,1,项目参数!$B$2:$B$200))*项目参数!$J$29,"")</f>
        <v/>
      </c>
      <c r="M1601" s="42"/>
      <c r="N1601" s="42"/>
      <c r="O1601" s="61"/>
      <c r="P1601" s="64"/>
      <c r="X1601" s="102" t="b">
        <f t="shared" si="24"/>
        <v>0</v>
      </c>
    </row>
    <row r="1602" spans="1:24">
      <c r="A1602" s="8"/>
      <c r="B1602" s="8"/>
      <c r="C1602" s="8"/>
      <c r="D1602" s="54"/>
      <c r="E1602" s="8"/>
      <c r="F1602" s="8"/>
      <c r="G1602" s="8"/>
      <c r="H1602" s="8"/>
      <c r="I1602" s="120"/>
      <c r="J1602" s="42"/>
      <c r="K1602" s="124" t="str">
        <f>IF(AND($I1602&gt;0,$J1602&lt;&gt;"",$J1602&gt;40000),WORKDAY.INTL($J1602,INT(($I1602+项目参数!$J$29-1)/项目参数!$J$29)-1,1,项目参数!$B$2:$B$200),"")</f>
        <v/>
      </c>
      <c r="L1602" s="125" t="str">
        <f>IF(AND($M1602&lt;&gt;"",$M1602&gt;40000,$N1602&lt;&gt;"",$N1602&gt;40000),(1+NETWORKDAYS.INTL($M1602,$N1602,1,项目参数!$B$2:$B$200))*项目参数!$J$29,"")</f>
        <v/>
      </c>
      <c r="M1602" s="42"/>
      <c r="N1602" s="42"/>
      <c r="O1602" s="61"/>
      <c r="P1602" s="64"/>
      <c r="X1602" s="102" t="b">
        <f t="shared" ref="X1602:X1665" si="25">AND(LEN(A1602)&gt;0,LEN(C1602)&gt;3,LEN(G1602)&gt;1,OR(J1602=0,AND(I1602&gt;0,J1602&gt;40000)),OR(M1602=0,M1602&gt;40000))</f>
        <v>0</v>
      </c>
    </row>
    <row r="1603" spans="1:24">
      <c r="A1603" s="8"/>
      <c r="B1603" s="8"/>
      <c r="C1603" s="8"/>
      <c r="D1603" s="54"/>
      <c r="E1603" s="8"/>
      <c r="F1603" s="8"/>
      <c r="G1603" s="8"/>
      <c r="H1603" s="8"/>
      <c r="I1603" s="120"/>
      <c r="J1603" s="42"/>
      <c r="K1603" s="124" t="str">
        <f>IF(AND($I1603&gt;0,$J1603&lt;&gt;"",$J1603&gt;40000),WORKDAY.INTL($J1603,INT(($I1603+项目参数!$J$29-1)/项目参数!$J$29)-1,1,项目参数!$B$2:$B$200),"")</f>
        <v/>
      </c>
      <c r="L1603" s="125" t="str">
        <f>IF(AND($M1603&lt;&gt;"",$M1603&gt;40000,$N1603&lt;&gt;"",$N1603&gt;40000),(1+NETWORKDAYS.INTL($M1603,$N1603,1,项目参数!$B$2:$B$200))*项目参数!$J$29,"")</f>
        <v/>
      </c>
      <c r="M1603" s="42"/>
      <c r="N1603" s="42"/>
      <c r="O1603" s="61"/>
      <c r="P1603" s="64"/>
      <c r="X1603" s="102" t="b">
        <f t="shared" si="25"/>
        <v>0</v>
      </c>
    </row>
    <row r="1604" spans="1:24">
      <c r="A1604" s="8"/>
      <c r="B1604" s="8"/>
      <c r="C1604" s="8"/>
      <c r="D1604" s="54"/>
      <c r="E1604" s="8"/>
      <c r="F1604" s="8"/>
      <c r="G1604" s="8"/>
      <c r="H1604" s="8"/>
      <c r="I1604" s="120"/>
      <c r="J1604" s="42"/>
      <c r="K1604" s="124" t="str">
        <f>IF(AND($I1604&gt;0,$J1604&lt;&gt;"",$J1604&gt;40000),WORKDAY.INTL($J1604,INT(($I1604+项目参数!$J$29-1)/项目参数!$J$29)-1,1,项目参数!$B$2:$B$200),"")</f>
        <v/>
      </c>
      <c r="L1604" s="125" t="str">
        <f>IF(AND($M1604&lt;&gt;"",$M1604&gt;40000,$N1604&lt;&gt;"",$N1604&gt;40000),(1+NETWORKDAYS.INTL($M1604,$N1604,1,项目参数!$B$2:$B$200))*项目参数!$J$29,"")</f>
        <v/>
      </c>
      <c r="M1604" s="42"/>
      <c r="N1604" s="42"/>
      <c r="O1604" s="61"/>
      <c r="P1604" s="64"/>
      <c r="X1604" s="102" t="b">
        <f t="shared" si="25"/>
        <v>0</v>
      </c>
    </row>
    <row r="1605" spans="1:24">
      <c r="A1605" s="8"/>
      <c r="B1605" s="8"/>
      <c r="C1605" s="8"/>
      <c r="D1605" s="54"/>
      <c r="E1605" s="8"/>
      <c r="F1605" s="8"/>
      <c r="G1605" s="8"/>
      <c r="H1605" s="8"/>
      <c r="I1605" s="120"/>
      <c r="J1605" s="42"/>
      <c r="K1605" s="124" t="str">
        <f>IF(AND($I1605&gt;0,$J1605&lt;&gt;"",$J1605&gt;40000),WORKDAY.INTL($J1605,INT(($I1605+项目参数!$J$29-1)/项目参数!$J$29)-1,1,项目参数!$B$2:$B$200),"")</f>
        <v/>
      </c>
      <c r="L1605" s="125" t="str">
        <f>IF(AND($M1605&lt;&gt;"",$M1605&gt;40000,$N1605&lt;&gt;"",$N1605&gt;40000),(1+NETWORKDAYS.INTL($M1605,$N1605,1,项目参数!$B$2:$B$200))*项目参数!$J$29,"")</f>
        <v/>
      </c>
      <c r="M1605" s="42"/>
      <c r="N1605" s="42"/>
      <c r="O1605" s="61"/>
      <c r="P1605" s="64"/>
      <c r="X1605" s="102" t="b">
        <f t="shared" si="25"/>
        <v>0</v>
      </c>
    </row>
    <row r="1606" spans="1:24">
      <c r="A1606" s="8"/>
      <c r="B1606" s="8"/>
      <c r="C1606" s="8"/>
      <c r="D1606" s="54"/>
      <c r="E1606" s="8"/>
      <c r="F1606" s="8"/>
      <c r="G1606" s="8"/>
      <c r="H1606" s="8"/>
      <c r="I1606" s="120"/>
      <c r="J1606" s="42"/>
      <c r="K1606" s="124" t="str">
        <f>IF(AND($I1606&gt;0,$J1606&lt;&gt;"",$J1606&gt;40000),WORKDAY.INTL($J1606,INT(($I1606+项目参数!$J$29-1)/项目参数!$J$29)-1,1,项目参数!$B$2:$B$200),"")</f>
        <v/>
      </c>
      <c r="L1606" s="125" t="str">
        <f>IF(AND($M1606&lt;&gt;"",$M1606&gt;40000,$N1606&lt;&gt;"",$N1606&gt;40000),(1+NETWORKDAYS.INTL($M1606,$N1606,1,项目参数!$B$2:$B$200))*项目参数!$J$29,"")</f>
        <v/>
      </c>
      <c r="M1606" s="42"/>
      <c r="N1606" s="42"/>
      <c r="O1606" s="61"/>
      <c r="P1606" s="64"/>
      <c r="X1606" s="102" t="b">
        <f t="shared" si="25"/>
        <v>0</v>
      </c>
    </row>
    <row r="1607" spans="1:24">
      <c r="A1607" s="8"/>
      <c r="B1607" s="8"/>
      <c r="C1607" s="8"/>
      <c r="D1607" s="54"/>
      <c r="E1607" s="8"/>
      <c r="F1607" s="8"/>
      <c r="G1607" s="8"/>
      <c r="H1607" s="8"/>
      <c r="I1607" s="120"/>
      <c r="J1607" s="42"/>
      <c r="K1607" s="124" t="str">
        <f>IF(AND($I1607&gt;0,$J1607&lt;&gt;"",$J1607&gt;40000),WORKDAY.INTL($J1607,INT(($I1607+项目参数!$J$29-1)/项目参数!$J$29)-1,1,项目参数!$B$2:$B$200),"")</f>
        <v/>
      </c>
      <c r="L1607" s="125" t="str">
        <f>IF(AND($M1607&lt;&gt;"",$M1607&gt;40000,$N1607&lt;&gt;"",$N1607&gt;40000),(1+NETWORKDAYS.INTL($M1607,$N1607,1,项目参数!$B$2:$B$200))*项目参数!$J$29,"")</f>
        <v/>
      </c>
      <c r="M1607" s="42"/>
      <c r="N1607" s="42"/>
      <c r="O1607" s="61"/>
      <c r="P1607" s="64"/>
      <c r="X1607" s="102" t="b">
        <f t="shared" si="25"/>
        <v>0</v>
      </c>
    </row>
    <row r="1608" spans="1:24">
      <c r="A1608" s="8"/>
      <c r="B1608" s="8"/>
      <c r="C1608" s="8"/>
      <c r="D1608" s="54"/>
      <c r="E1608" s="8"/>
      <c r="F1608" s="8"/>
      <c r="G1608" s="8"/>
      <c r="H1608" s="8"/>
      <c r="I1608" s="120"/>
      <c r="J1608" s="42"/>
      <c r="K1608" s="124" t="str">
        <f>IF(AND($I1608&gt;0,$J1608&lt;&gt;"",$J1608&gt;40000),WORKDAY.INTL($J1608,INT(($I1608+项目参数!$J$29-1)/项目参数!$J$29)-1,1,项目参数!$B$2:$B$200),"")</f>
        <v/>
      </c>
      <c r="L1608" s="125" t="str">
        <f>IF(AND($M1608&lt;&gt;"",$M1608&gt;40000,$N1608&lt;&gt;"",$N1608&gt;40000),(1+NETWORKDAYS.INTL($M1608,$N1608,1,项目参数!$B$2:$B$200))*项目参数!$J$29,"")</f>
        <v/>
      </c>
      <c r="M1608" s="42"/>
      <c r="N1608" s="42"/>
      <c r="O1608" s="61"/>
      <c r="P1608" s="64"/>
      <c r="X1608" s="102" t="b">
        <f t="shared" si="25"/>
        <v>0</v>
      </c>
    </row>
    <row r="1609" spans="1:24">
      <c r="A1609" s="8"/>
      <c r="B1609" s="8"/>
      <c r="C1609" s="8"/>
      <c r="D1609" s="54"/>
      <c r="E1609" s="8"/>
      <c r="F1609" s="8"/>
      <c r="G1609" s="8"/>
      <c r="H1609" s="8"/>
      <c r="I1609" s="120"/>
      <c r="J1609" s="42"/>
      <c r="K1609" s="124" t="str">
        <f>IF(AND($I1609&gt;0,$J1609&lt;&gt;"",$J1609&gt;40000),WORKDAY.INTL($J1609,INT(($I1609+项目参数!$J$29-1)/项目参数!$J$29)-1,1,项目参数!$B$2:$B$200),"")</f>
        <v/>
      </c>
      <c r="L1609" s="125" t="str">
        <f>IF(AND($M1609&lt;&gt;"",$M1609&gt;40000,$N1609&lt;&gt;"",$N1609&gt;40000),(1+NETWORKDAYS.INTL($M1609,$N1609,1,项目参数!$B$2:$B$200))*项目参数!$J$29,"")</f>
        <v/>
      </c>
      <c r="M1609" s="42"/>
      <c r="N1609" s="42"/>
      <c r="O1609" s="61"/>
      <c r="P1609" s="64"/>
      <c r="X1609" s="102" t="b">
        <f t="shared" si="25"/>
        <v>0</v>
      </c>
    </row>
    <row r="1610" spans="1:24">
      <c r="A1610" s="8"/>
      <c r="B1610" s="8"/>
      <c r="C1610" s="8"/>
      <c r="D1610" s="54"/>
      <c r="E1610" s="8"/>
      <c r="F1610" s="8"/>
      <c r="G1610" s="8"/>
      <c r="H1610" s="8"/>
      <c r="I1610" s="120"/>
      <c r="J1610" s="42"/>
      <c r="K1610" s="124" t="str">
        <f>IF(AND($I1610&gt;0,$J1610&lt;&gt;"",$J1610&gt;40000),WORKDAY.INTL($J1610,INT(($I1610+项目参数!$J$29-1)/项目参数!$J$29)-1,1,项目参数!$B$2:$B$200),"")</f>
        <v/>
      </c>
      <c r="L1610" s="125" t="str">
        <f>IF(AND($M1610&lt;&gt;"",$M1610&gt;40000,$N1610&lt;&gt;"",$N1610&gt;40000),(1+NETWORKDAYS.INTL($M1610,$N1610,1,项目参数!$B$2:$B$200))*项目参数!$J$29,"")</f>
        <v/>
      </c>
      <c r="M1610" s="42"/>
      <c r="N1610" s="42"/>
      <c r="O1610" s="61"/>
      <c r="P1610" s="64"/>
      <c r="X1610" s="102" t="b">
        <f t="shared" si="25"/>
        <v>0</v>
      </c>
    </row>
    <row r="1611" spans="1:24">
      <c r="A1611" s="8"/>
      <c r="B1611" s="8"/>
      <c r="C1611" s="8"/>
      <c r="D1611" s="54"/>
      <c r="E1611" s="8"/>
      <c r="F1611" s="8"/>
      <c r="G1611" s="8"/>
      <c r="H1611" s="8"/>
      <c r="I1611" s="120"/>
      <c r="J1611" s="42"/>
      <c r="K1611" s="124" t="str">
        <f>IF(AND($I1611&gt;0,$J1611&lt;&gt;"",$J1611&gt;40000),WORKDAY.INTL($J1611,INT(($I1611+项目参数!$J$29-1)/项目参数!$J$29)-1,1,项目参数!$B$2:$B$200),"")</f>
        <v/>
      </c>
      <c r="L1611" s="125" t="str">
        <f>IF(AND($M1611&lt;&gt;"",$M1611&gt;40000,$N1611&lt;&gt;"",$N1611&gt;40000),(1+NETWORKDAYS.INTL($M1611,$N1611,1,项目参数!$B$2:$B$200))*项目参数!$J$29,"")</f>
        <v/>
      </c>
      <c r="M1611" s="42"/>
      <c r="N1611" s="42"/>
      <c r="O1611" s="61"/>
      <c r="P1611" s="64"/>
      <c r="X1611" s="102" t="b">
        <f t="shared" si="25"/>
        <v>0</v>
      </c>
    </row>
    <row r="1612" spans="1:24">
      <c r="A1612" s="8"/>
      <c r="B1612" s="8"/>
      <c r="C1612" s="8"/>
      <c r="D1612" s="54"/>
      <c r="E1612" s="8"/>
      <c r="F1612" s="8"/>
      <c r="G1612" s="8"/>
      <c r="H1612" s="8"/>
      <c r="I1612" s="120"/>
      <c r="J1612" s="42"/>
      <c r="K1612" s="124" t="str">
        <f>IF(AND($I1612&gt;0,$J1612&lt;&gt;"",$J1612&gt;40000),WORKDAY.INTL($J1612,INT(($I1612+项目参数!$J$29-1)/项目参数!$J$29)-1,1,项目参数!$B$2:$B$200),"")</f>
        <v/>
      </c>
      <c r="L1612" s="125" t="str">
        <f>IF(AND($M1612&lt;&gt;"",$M1612&gt;40000,$N1612&lt;&gt;"",$N1612&gt;40000),(1+NETWORKDAYS.INTL($M1612,$N1612,1,项目参数!$B$2:$B$200))*项目参数!$J$29,"")</f>
        <v/>
      </c>
      <c r="M1612" s="42"/>
      <c r="N1612" s="42"/>
      <c r="O1612" s="61"/>
      <c r="P1612" s="64"/>
      <c r="X1612" s="102" t="b">
        <f t="shared" si="25"/>
        <v>0</v>
      </c>
    </row>
    <row r="1613" spans="1:24">
      <c r="A1613" s="8"/>
      <c r="B1613" s="8"/>
      <c r="C1613" s="8"/>
      <c r="D1613" s="54"/>
      <c r="E1613" s="8"/>
      <c r="F1613" s="8"/>
      <c r="G1613" s="8"/>
      <c r="H1613" s="8"/>
      <c r="I1613" s="120"/>
      <c r="J1613" s="42"/>
      <c r="K1613" s="124" t="str">
        <f>IF(AND($I1613&gt;0,$J1613&lt;&gt;"",$J1613&gt;40000),WORKDAY.INTL($J1613,INT(($I1613+项目参数!$J$29-1)/项目参数!$J$29)-1,1,项目参数!$B$2:$B$200),"")</f>
        <v/>
      </c>
      <c r="L1613" s="125" t="str">
        <f>IF(AND($M1613&lt;&gt;"",$M1613&gt;40000,$N1613&lt;&gt;"",$N1613&gt;40000),(1+NETWORKDAYS.INTL($M1613,$N1613,1,项目参数!$B$2:$B$200))*项目参数!$J$29,"")</f>
        <v/>
      </c>
      <c r="M1613" s="42"/>
      <c r="N1613" s="42"/>
      <c r="O1613" s="61"/>
      <c r="P1613" s="64"/>
      <c r="X1613" s="102" t="b">
        <f t="shared" si="25"/>
        <v>0</v>
      </c>
    </row>
    <row r="1614" spans="1:24">
      <c r="A1614" s="8"/>
      <c r="B1614" s="8"/>
      <c r="C1614" s="8"/>
      <c r="D1614" s="54"/>
      <c r="E1614" s="8"/>
      <c r="F1614" s="8"/>
      <c r="G1614" s="8"/>
      <c r="H1614" s="8"/>
      <c r="I1614" s="120"/>
      <c r="J1614" s="42"/>
      <c r="K1614" s="124" t="str">
        <f>IF(AND($I1614&gt;0,$J1614&lt;&gt;"",$J1614&gt;40000),WORKDAY.INTL($J1614,INT(($I1614+项目参数!$J$29-1)/项目参数!$J$29)-1,1,项目参数!$B$2:$B$200),"")</f>
        <v/>
      </c>
      <c r="L1614" s="125" t="str">
        <f>IF(AND($M1614&lt;&gt;"",$M1614&gt;40000,$N1614&lt;&gt;"",$N1614&gt;40000),(1+NETWORKDAYS.INTL($M1614,$N1614,1,项目参数!$B$2:$B$200))*项目参数!$J$29,"")</f>
        <v/>
      </c>
      <c r="M1614" s="42"/>
      <c r="N1614" s="42"/>
      <c r="O1614" s="61"/>
      <c r="P1614" s="64"/>
      <c r="X1614" s="102" t="b">
        <f t="shared" si="25"/>
        <v>0</v>
      </c>
    </row>
    <row r="1615" spans="1:24">
      <c r="A1615" s="8"/>
      <c r="B1615" s="8"/>
      <c r="C1615" s="8"/>
      <c r="D1615" s="54"/>
      <c r="E1615" s="8"/>
      <c r="F1615" s="8"/>
      <c r="G1615" s="8"/>
      <c r="H1615" s="8"/>
      <c r="I1615" s="120"/>
      <c r="J1615" s="42"/>
      <c r="K1615" s="124" t="str">
        <f>IF(AND($I1615&gt;0,$J1615&lt;&gt;"",$J1615&gt;40000),WORKDAY.INTL($J1615,INT(($I1615+项目参数!$J$29-1)/项目参数!$J$29)-1,1,项目参数!$B$2:$B$200),"")</f>
        <v/>
      </c>
      <c r="L1615" s="125" t="str">
        <f>IF(AND($M1615&lt;&gt;"",$M1615&gt;40000,$N1615&lt;&gt;"",$N1615&gt;40000),(1+NETWORKDAYS.INTL($M1615,$N1615,1,项目参数!$B$2:$B$200))*项目参数!$J$29,"")</f>
        <v/>
      </c>
      <c r="M1615" s="42"/>
      <c r="N1615" s="42"/>
      <c r="O1615" s="61"/>
      <c r="P1615" s="64"/>
      <c r="X1615" s="102" t="b">
        <f t="shared" si="25"/>
        <v>0</v>
      </c>
    </row>
    <row r="1616" spans="1:24">
      <c r="A1616" s="8"/>
      <c r="B1616" s="8"/>
      <c r="C1616" s="8"/>
      <c r="D1616" s="54"/>
      <c r="E1616" s="8"/>
      <c r="F1616" s="8"/>
      <c r="G1616" s="8"/>
      <c r="H1616" s="8"/>
      <c r="I1616" s="120"/>
      <c r="J1616" s="42"/>
      <c r="K1616" s="124" t="str">
        <f>IF(AND($I1616&gt;0,$J1616&lt;&gt;"",$J1616&gt;40000),WORKDAY.INTL($J1616,INT(($I1616+项目参数!$J$29-1)/项目参数!$J$29)-1,1,项目参数!$B$2:$B$200),"")</f>
        <v/>
      </c>
      <c r="L1616" s="125" t="str">
        <f>IF(AND($M1616&lt;&gt;"",$M1616&gt;40000,$N1616&lt;&gt;"",$N1616&gt;40000),(1+NETWORKDAYS.INTL($M1616,$N1616,1,项目参数!$B$2:$B$200))*项目参数!$J$29,"")</f>
        <v/>
      </c>
      <c r="M1616" s="42"/>
      <c r="N1616" s="42"/>
      <c r="O1616" s="61"/>
      <c r="P1616" s="64"/>
      <c r="X1616" s="102" t="b">
        <f t="shared" si="25"/>
        <v>0</v>
      </c>
    </row>
    <row r="1617" spans="1:24">
      <c r="A1617" s="8"/>
      <c r="B1617" s="8"/>
      <c r="C1617" s="8"/>
      <c r="D1617" s="54"/>
      <c r="E1617" s="8"/>
      <c r="F1617" s="8"/>
      <c r="G1617" s="8"/>
      <c r="H1617" s="8"/>
      <c r="I1617" s="120"/>
      <c r="J1617" s="42"/>
      <c r="K1617" s="124" t="str">
        <f>IF(AND($I1617&gt;0,$J1617&lt;&gt;"",$J1617&gt;40000),WORKDAY.INTL($J1617,INT(($I1617+项目参数!$J$29-1)/项目参数!$J$29)-1,1,项目参数!$B$2:$B$200),"")</f>
        <v/>
      </c>
      <c r="L1617" s="125" t="str">
        <f>IF(AND($M1617&lt;&gt;"",$M1617&gt;40000,$N1617&lt;&gt;"",$N1617&gt;40000),(1+NETWORKDAYS.INTL($M1617,$N1617,1,项目参数!$B$2:$B$200))*项目参数!$J$29,"")</f>
        <v/>
      </c>
      <c r="M1617" s="42"/>
      <c r="N1617" s="42"/>
      <c r="O1617" s="61"/>
      <c r="P1617" s="64"/>
      <c r="X1617" s="102" t="b">
        <f t="shared" si="25"/>
        <v>0</v>
      </c>
    </row>
    <row r="1618" spans="1:24">
      <c r="A1618" s="8"/>
      <c r="B1618" s="8"/>
      <c r="C1618" s="8"/>
      <c r="D1618" s="54"/>
      <c r="E1618" s="8"/>
      <c r="F1618" s="8"/>
      <c r="G1618" s="8"/>
      <c r="H1618" s="8"/>
      <c r="I1618" s="120"/>
      <c r="J1618" s="42"/>
      <c r="K1618" s="124" t="str">
        <f>IF(AND($I1618&gt;0,$J1618&lt;&gt;"",$J1618&gt;40000),WORKDAY.INTL($J1618,INT(($I1618+项目参数!$J$29-1)/项目参数!$J$29)-1,1,项目参数!$B$2:$B$200),"")</f>
        <v/>
      </c>
      <c r="L1618" s="125" t="str">
        <f>IF(AND($M1618&lt;&gt;"",$M1618&gt;40000,$N1618&lt;&gt;"",$N1618&gt;40000),(1+NETWORKDAYS.INTL($M1618,$N1618,1,项目参数!$B$2:$B$200))*项目参数!$J$29,"")</f>
        <v/>
      </c>
      <c r="M1618" s="42"/>
      <c r="N1618" s="42"/>
      <c r="O1618" s="61"/>
      <c r="P1618" s="64"/>
      <c r="X1618" s="102" t="b">
        <f t="shared" si="25"/>
        <v>0</v>
      </c>
    </row>
    <row r="1619" spans="1:24">
      <c r="A1619" s="8"/>
      <c r="B1619" s="8"/>
      <c r="C1619" s="8"/>
      <c r="D1619" s="54"/>
      <c r="E1619" s="8"/>
      <c r="F1619" s="8"/>
      <c r="G1619" s="8"/>
      <c r="H1619" s="8"/>
      <c r="I1619" s="120"/>
      <c r="J1619" s="42"/>
      <c r="K1619" s="124" t="str">
        <f>IF(AND($I1619&gt;0,$J1619&lt;&gt;"",$J1619&gt;40000),WORKDAY.INTL($J1619,INT(($I1619+项目参数!$J$29-1)/项目参数!$J$29)-1,1,项目参数!$B$2:$B$200),"")</f>
        <v/>
      </c>
      <c r="L1619" s="125" t="str">
        <f>IF(AND($M1619&lt;&gt;"",$M1619&gt;40000,$N1619&lt;&gt;"",$N1619&gt;40000),(1+NETWORKDAYS.INTL($M1619,$N1619,1,项目参数!$B$2:$B$200))*项目参数!$J$29,"")</f>
        <v/>
      </c>
      <c r="M1619" s="42"/>
      <c r="N1619" s="42"/>
      <c r="O1619" s="61"/>
      <c r="P1619" s="64"/>
      <c r="X1619" s="102" t="b">
        <f t="shared" si="25"/>
        <v>0</v>
      </c>
    </row>
    <row r="1620" spans="1:24">
      <c r="A1620" s="8"/>
      <c r="B1620" s="8"/>
      <c r="C1620" s="8"/>
      <c r="D1620" s="54"/>
      <c r="E1620" s="8"/>
      <c r="F1620" s="8"/>
      <c r="G1620" s="8"/>
      <c r="H1620" s="8"/>
      <c r="I1620" s="120"/>
      <c r="J1620" s="42"/>
      <c r="K1620" s="124" t="str">
        <f>IF(AND($I1620&gt;0,$J1620&lt;&gt;"",$J1620&gt;40000),WORKDAY.INTL($J1620,INT(($I1620+项目参数!$J$29-1)/项目参数!$J$29)-1,1,项目参数!$B$2:$B$200),"")</f>
        <v/>
      </c>
      <c r="L1620" s="125" t="str">
        <f>IF(AND($M1620&lt;&gt;"",$M1620&gt;40000,$N1620&lt;&gt;"",$N1620&gt;40000),(1+NETWORKDAYS.INTL($M1620,$N1620,1,项目参数!$B$2:$B$200))*项目参数!$J$29,"")</f>
        <v/>
      </c>
      <c r="M1620" s="42"/>
      <c r="N1620" s="42"/>
      <c r="O1620" s="61"/>
      <c r="P1620" s="64"/>
      <c r="X1620" s="102" t="b">
        <f t="shared" si="25"/>
        <v>0</v>
      </c>
    </row>
    <row r="1621" spans="1:24">
      <c r="A1621" s="8"/>
      <c r="B1621" s="8"/>
      <c r="C1621" s="8"/>
      <c r="D1621" s="54"/>
      <c r="E1621" s="8"/>
      <c r="F1621" s="8"/>
      <c r="G1621" s="8"/>
      <c r="H1621" s="8"/>
      <c r="I1621" s="120"/>
      <c r="J1621" s="42"/>
      <c r="K1621" s="124" t="str">
        <f>IF(AND($I1621&gt;0,$J1621&lt;&gt;"",$J1621&gt;40000),WORKDAY.INTL($J1621,INT(($I1621+项目参数!$J$29-1)/项目参数!$J$29)-1,1,项目参数!$B$2:$B$200),"")</f>
        <v/>
      </c>
      <c r="L1621" s="125" t="str">
        <f>IF(AND($M1621&lt;&gt;"",$M1621&gt;40000,$N1621&lt;&gt;"",$N1621&gt;40000),(1+NETWORKDAYS.INTL($M1621,$N1621,1,项目参数!$B$2:$B$200))*项目参数!$J$29,"")</f>
        <v/>
      </c>
      <c r="M1621" s="42"/>
      <c r="N1621" s="42"/>
      <c r="O1621" s="61"/>
      <c r="P1621" s="64"/>
      <c r="X1621" s="102" t="b">
        <f t="shared" si="25"/>
        <v>0</v>
      </c>
    </row>
    <row r="1622" spans="1:24">
      <c r="A1622" s="8"/>
      <c r="B1622" s="8"/>
      <c r="C1622" s="8"/>
      <c r="D1622" s="54"/>
      <c r="E1622" s="8"/>
      <c r="F1622" s="8"/>
      <c r="G1622" s="8"/>
      <c r="H1622" s="8"/>
      <c r="I1622" s="120"/>
      <c r="J1622" s="42"/>
      <c r="K1622" s="124" t="str">
        <f>IF(AND($I1622&gt;0,$J1622&lt;&gt;"",$J1622&gt;40000),WORKDAY.INTL($J1622,INT(($I1622+项目参数!$J$29-1)/项目参数!$J$29)-1,1,项目参数!$B$2:$B$200),"")</f>
        <v/>
      </c>
      <c r="L1622" s="125" t="str">
        <f>IF(AND($M1622&lt;&gt;"",$M1622&gt;40000,$N1622&lt;&gt;"",$N1622&gt;40000),(1+NETWORKDAYS.INTL($M1622,$N1622,1,项目参数!$B$2:$B$200))*项目参数!$J$29,"")</f>
        <v/>
      </c>
      <c r="M1622" s="42"/>
      <c r="N1622" s="42"/>
      <c r="O1622" s="61"/>
      <c r="P1622" s="64"/>
      <c r="X1622" s="102" t="b">
        <f t="shared" si="25"/>
        <v>0</v>
      </c>
    </row>
    <row r="1623" spans="1:24">
      <c r="A1623" s="8"/>
      <c r="B1623" s="8"/>
      <c r="C1623" s="8"/>
      <c r="D1623" s="54"/>
      <c r="E1623" s="8"/>
      <c r="F1623" s="8"/>
      <c r="G1623" s="8"/>
      <c r="H1623" s="8"/>
      <c r="I1623" s="120"/>
      <c r="J1623" s="42"/>
      <c r="K1623" s="124" t="str">
        <f>IF(AND($I1623&gt;0,$J1623&lt;&gt;"",$J1623&gt;40000),WORKDAY.INTL($J1623,INT(($I1623+项目参数!$J$29-1)/项目参数!$J$29)-1,1,项目参数!$B$2:$B$200),"")</f>
        <v/>
      </c>
      <c r="L1623" s="125" t="str">
        <f>IF(AND($M1623&lt;&gt;"",$M1623&gt;40000,$N1623&lt;&gt;"",$N1623&gt;40000),(1+NETWORKDAYS.INTL($M1623,$N1623,1,项目参数!$B$2:$B$200))*项目参数!$J$29,"")</f>
        <v/>
      </c>
      <c r="M1623" s="42"/>
      <c r="N1623" s="42"/>
      <c r="O1623" s="61"/>
      <c r="P1623" s="64"/>
      <c r="X1623" s="102" t="b">
        <f t="shared" si="25"/>
        <v>0</v>
      </c>
    </row>
    <row r="1624" spans="1:24">
      <c r="A1624" s="8"/>
      <c r="B1624" s="8"/>
      <c r="C1624" s="8"/>
      <c r="D1624" s="54"/>
      <c r="E1624" s="8"/>
      <c r="F1624" s="8"/>
      <c r="G1624" s="8"/>
      <c r="H1624" s="8"/>
      <c r="I1624" s="120"/>
      <c r="J1624" s="42"/>
      <c r="K1624" s="124" t="str">
        <f>IF(AND($I1624&gt;0,$J1624&lt;&gt;"",$J1624&gt;40000),WORKDAY.INTL($J1624,INT(($I1624+项目参数!$J$29-1)/项目参数!$J$29)-1,1,项目参数!$B$2:$B$200),"")</f>
        <v/>
      </c>
      <c r="L1624" s="125" t="str">
        <f>IF(AND($M1624&lt;&gt;"",$M1624&gt;40000,$N1624&lt;&gt;"",$N1624&gt;40000),(1+NETWORKDAYS.INTL($M1624,$N1624,1,项目参数!$B$2:$B$200))*项目参数!$J$29,"")</f>
        <v/>
      </c>
      <c r="M1624" s="42"/>
      <c r="N1624" s="42"/>
      <c r="O1624" s="61"/>
      <c r="P1624" s="64"/>
      <c r="X1624" s="102" t="b">
        <f t="shared" si="25"/>
        <v>0</v>
      </c>
    </row>
    <row r="1625" spans="1:24">
      <c r="A1625" s="8"/>
      <c r="B1625" s="8"/>
      <c r="C1625" s="8"/>
      <c r="D1625" s="54"/>
      <c r="E1625" s="8"/>
      <c r="F1625" s="8"/>
      <c r="G1625" s="8"/>
      <c r="H1625" s="8"/>
      <c r="I1625" s="120"/>
      <c r="J1625" s="42"/>
      <c r="K1625" s="124" t="str">
        <f>IF(AND($I1625&gt;0,$J1625&lt;&gt;"",$J1625&gt;40000),WORKDAY.INTL($J1625,INT(($I1625+项目参数!$J$29-1)/项目参数!$J$29)-1,1,项目参数!$B$2:$B$200),"")</f>
        <v/>
      </c>
      <c r="L1625" s="125" t="str">
        <f>IF(AND($M1625&lt;&gt;"",$M1625&gt;40000,$N1625&lt;&gt;"",$N1625&gt;40000),(1+NETWORKDAYS.INTL($M1625,$N1625,1,项目参数!$B$2:$B$200))*项目参数!$J$29,"")</f>
        <v/>
      </c>
      <c r="M1625" s="42"/>
      <c r="N1625" s="42"/>
      <c r="O1625" s="61"/>
      <c r="P1625" s="64"/>
      <c r="X1625" s="102" t="b">
        <f t="shared" si="25"/>
        <v>0</v>
      </c>
    </row>
    <row r="1626" spans="1:24">
      <c r="A1626" s="8"/>
      <c r="B1626" s="8"/>
      <c r="C1626" s="8"/>
      <c r="D1626" s="54"/>
      <c r="E1626" s="8"/>
      <c r="F1626" s="8"/>
      <c r="G1626" s="8"/>
      <c r="H1626" s="8"/>
      <c r="I1626" s="120"/>
      <c r="J1626" s="42"/>
      <c r="K1626" s="124" t="str">
        <f>IF(AND($I1626&gt;0,$J1626&lt;&gt;"",$J1626&gt;40000),WORKDAY.INTL($J1626,INT(($I1626+项目参数!$J$29-1)/项目参数!$J$29)-1,1,项目参数!$B$2:$B$200),"")</f>
        <v/>
      </c>
      <c r="L1626" s="125" t="str">
        <f>IF(AND($M1626&lt;&gt;"",$M1626&gt;40000,$N1626&lt;&gt;"",$N1626&gt;40000),(1+NETWORKDAYS.INTL($M1626,$N1626,1,项目参数!$B$2:$B$200))*项目参数!$J$29,"")</f>
        <v/>
      </c>
      <c r="M1626" s="42"/>
      <c r="N1626" s="42"/>
      <c r="O1626" s="61"/>
      <c r="P1626" s="64"/>
      <c r="X1626" s="102" t="b">
        <f t="shared" si="25"/>
        <v>0</v>
      </c>
    </row>
    <row r="1627" spans="1:24">
      <c r="A1627" s="8"/>
      <c r="B1627" s="8"/>
      <c r="C1627" s="8"/>
      <c r="D1627" s="54"/>
      <c r="E1627" s="8"/>
      <c r="F1627" s="8"/>
      <c r="G1627" s="8"/>
      <c r="H1627" s="8"/>
      <c r="I1627" s="120"/>
      <c r="J1627" s="42"/>
      <c r="K1627" s="124" t="str">
        <f>IF(AND($I1627&gt;0,$J1627&lt;&gt;"",$J1627&gt;40000),WORKDAY.INTL($J1627,INT(($I1627+项目参数!$J$29-1)/项目参数!$J$29)-1,1,项目参数!$B$2:$B$200),"")</f>
        <v/>
      </c>
      <c r="L1627" s="125" t="str">
        <f>IF(AND($M1627&lt;&gt;"",$M1627&gt;40000,$N1627&lt;&gt;"",$N1627&gt;40000),(1+NETWORKDAYS.INTL($M1627,$N1627,1,项目参数!$B$2:$B$200))*项目参数!$J$29,"")</f>
        <v/>
      </c>
      <c r="M1627" s="42"/>
      <c r="N1627" s="42"/>
      <c r="O1627" s="61"/>
      <c r="P1627" s="64"/>
      <c r="X1627" s="102" t="b">
        <f t="shared" si="25"/>
        <v>0</v>
      </c>
    </row>
    <row r="1628" spans="1:24">
      <c r="A1628" s="8"/>
      <c r="B1628" s="8"/>
      <c r="C1628" s="8"/>
      <c r="D1628" s="54"/>
      <c r="E1628" s="8"/>
      <c r="F1628" s="8"/>
      <c r="G1628" s="8"/>
      <c r="H1628" s="8"/>
      <c r="I1628" s="120"/>
      <c r="J1628" s="42"/>
      <c r="K1628" s="124" t="str">
        <f>IF(AND($I1628&gt;0,$J1628&lt;&gt;"",$J1628&gt;40000),WORKDAY.INTL($J1628,INT(($I1628+项目参数!$J$29-1)/项目参数!$J$29)-1,1,项目参数!$B$2:$B$200),"")</f>
        <v/>
      </c>
      <c r="L1628" s="125" t="str">
        <f>IF(AND($M1628&lt;&gt;"",$M1628&gt;40000,$N1628&lt;&gt;"",$N1628&gt;40000),(1+NETWORKDAYS.INTL($M1628,$N1628,1,项目参数!$B$2:$B$200))*项目参数!$J$29,"")</f>
        <v/>
      </c>
      <c r="M1628" s="42"/>
      <c r="N1628" s="42"/>
      <c r="O1628" s="61"/>
      <c r="P1628" s="64"/>
      <c r="X1628" s="102" t="b">
        <f t="shared" si="25"/>
        <v>0</v>
      </c>
    </row>
    <row r="1629" spans="1:24">
      <c r="A1629" s="8"/>
      <c r="B1629" s="8"/>
      <c r="C1629" s="8"/>
      <c r="D1629" s="54"/>
      <c r="E1629" s="8"/>
      <c r="F1629" s="8"/>
      <c r="G1629" s="8"/>
      <c r="H1629" s="8"/>
      <c r="I1629" s="120"/>
      <c r="J1629" s="42"/>
      <c r="K1629" s="124" t="str">
        <f>IF(AND($I1629&gt;0,$J1629&lt;&gt;"",$J1629&gt;40000),WORKDAY.INTL($J1629,INT(($I1629+项目参数!$J$29-1)/项目参数!$J$29)-1,1,项目参数!$B$2:$B$200),"")</f>
        <v/>
      </c>
      <c r="L1629" s="125" t="str">
        <f>IF(AND($M1629&lt;&gt;"",$M1629&gt;40000,$N1629&lt;&gt;"",$N1629&gt;40000),(1+NETWORKDAYS.INTL($M1629,$N1629,1,项目参数!$B$2:$B$200))*项目参数!$J$29,"")</f>
        <v/>
      </c>
      <c r="M1629" s="42"/>
      <c r="N1629" s="42"/>
      <c r="O1629" s="61"/>
      <c r="P1629" s="64"/>
      <c r="X1629" s="102" t="b">
        <f t="shared" si="25"/>
        <v>0</v>
      </c>
    </row>
    <row r="1630" spans="1:24">
      <c r="A1630" s="8"/>
      <c r="B1630" s="8"/>
      <c r="C1630" s="8"/>
      <c r="D1630" s="54"/>
      <c r="E1630" s="8"/>
      <c r="F1630" s="8"/>
      <c r="G1630" s="8"/>
      <c r="H1630" s="8"/>
      <c r="I1630" s="120"/>
      <c r="J1630" s="42"/>
      <c r="K1630" s="124" t="str">
        <f>IF(AND($I1630&gt;0,$J1630&lt;&gt;"",$J1630&gt;40000),WORKDAY.INTL($J1630,INT(($I1630+项目参数!$J$29-1)/项目参数!$J$29)-1,1,项目参数!$B$2:$B$200),"")</f>
        <v/>
      </c>
      <c r="L1630" s="125" t="str">
        <f>IF(AND($M1630&lt;&gt;"",$M1630&gt;40000,$N1630&lt;&gt;"",$N1630&gt;40000),(1+NETWORKDAYS.INTL($M1630,$N1630,1,项目参数!$B$2:$B$200))*项目参数!$J$29,"")</f>
        <v/>
      </c>
      <c r="M1630" s="42"/>
      <c r="N1630" s="42"/>
      <c r="O1630" s="61"/>
      <c r="P1630" s="64"/>
      <c r="X1630" s="102" t="b">
        <f t="shared" si="25"/>
        <v>0</v>
      </c>
    </row>
    <row r="1631" spans="1:24">
      <c r="A1631" s="8"/>
      <c r="B1631" s="8"/>
      <c r="C1631" s="8"/>
      <c r="D1631" s="54"/>
      <c r="E1631" s="8"/>
      <c r="F1631" s="8"/>
      <c r="G1631" s="8"/>
      <c r="H1631" s="8"/>
      <c r="I1631" s="120"/>
      <c r="J1631" s="42"/>
      <c r="K1631" s="124" t="str">
        <f>IF(AND($I1631&gt;0,$J1631&lt;&gt;"",$J1631&gt;40000),WORKDAY.INTL($J1631,INT(($I1631+项目参数!$J$29-1)/项目参数!$J$29)-1,1,项目参数!$B$2:$B$200),"")</f>
        <v/>
      </c>
      <c r="L1631" s="125" t="str">
        <f>IF(AND($M1631&lt;&gt;"",$M1631&gt;40000,$N1631&lt;&gt;"",$N1631&gt;40000),(1+NETWORKDAYS.INTL($M1631,$N1631,1,项目参数!$B$2:$B$200))*项目参数!$J$29,"")</f>
        <v/>
      </c>
      <c r="M1631" s="42"/>
      <c r="N1631" s="42"/>
      <c r="O1631" s="61"/>
      <c r="P1631" s="64"/>
      <c r="X1631" s="102" t="b">
        <f t="shared" si="25"/>
        <v>0</v>
      </c>
    </row>
    <row r="1632" spans="1:24">
      <c r="A1632" s="8"/>
      <c r="B1632" s="8"/>
      <c r="C1632" s="8"/>
      <c r="D1632" s="54"/>
      <c r="E1632" s="8"/>
      <c r="F1632" s="8"/>
      <c r="G1632" s="8"/>
      <c r="H1632" s="8"/>
      <c r="I1632" s="120"/>
      <c r="J1632" s="42"/>
      <c r="K1632" s="124" t="str">
        <f>IF(AND($I1632&gt;0,$J1632&lt;&gt;"",$J1632&gt;40000),WORKDAY.INTL($J1632,INT(($I1632+项目参数!$J$29-1)/项目参数!$J$29)-1,1,项目参数!$B$2:$B$200),"")</f>
        <v/>
      </c>
      <c r="L1632" s="125" t="str">
        <f>IF(AND($M1632&lt;&gt;"",$M1632&gt;40000,$N1632&lt;&gt;"",$N1632&gt;40000),(1+NETWORKDAYS.INTL($M1632,$N1632,1,项目参数!$B$2:$B$200))*项目参数!$J$29,"")</f>
        <v/>
      </c>
      <c r="M1632" s="42"/>
      <c r="N1632" s="42"/>
      <c r="O1632" s="61"/>
      <c r="P1632" s="64"/>
      <c r="X1632" s="102" t="b">
        <f t="shared" si="25"/>
        <v>0</v>
      </c>
    </row>
    <row r="1633" spans="1:24">
      <c r="A1633" s="8"/>
      <c r="B1633" s="8"/>
      <c r="C1633" s="8"/>
      <c r="D1633" s="54"/>
      <c r="E1633" s="8"/>
      <c r="F1633" s="8"/>
      <c r="G1633" s="8"/>
      <c r="H1633" s="8"/>
      <c r="I1633" s="120"/>
      <c r="J1633" s="42"/>
      <c r="K1633" s="124" t="str">
        <f>IF(AND($I1633&gt;0,$J1633&lt;&gt;"",$J1633&gt;40000),WORKDAY.INTL($J1633,INT(($I1633+项目参数!$J$29-1)/项目参数!$J$29)-1,1,项目参数!$B$2:$B$200),"")</f>
        <v/>
      </c>
      <c r="L1633" s="125" t="str">
        <f>IF(AND($M1633&lt;&gt;"",$M1633&gt;40000,$N1633&lt;&gt;"",$N1633&gt;40000),(1+NETWORKDAYS.INTL($M1633,$N1633,1,项目参数!$B$2:$B$200))*项目参数!$J$29,"")</f>
        <v/>
      </c>
      <c r="M1633" s="42"/>
      <c r="N1633" s="42"/>
      <c r="O1633" s="61"/>
      <c r="P1633" s="64"/>
      <c r="X1633" s="102" t="b">
        <f t="shared" si="25"/>
        <v>0</v>
      </c>
    </row>
    <row r="1634" spans="1:24">
      <c r="A1634" s="8"/>
      <c r="B1634" s="8"/>
      <c r="C1634" s="8"/>
      <c r="D1634" s="54"/>
      <c r="E1634" s="8"/>
      <c r="F1634" s="8"/>
      <c r="G1634" s="8"/>
      <c r="H1634" s="8"/>
      <c r="I1634" s="120"/>
      <c r="J1634" s="42"/>
      <c r="K1634" s="124" t="str">
        <f>IF(AND($I1634&gt;0,$J1634&lt;&gt;"",$J1634&gt;40000),WORKDAY.INTL($J1634,INT(($I1634+项目参数!$J$29-1)/项目参数!$J$29)-1,1,项目参数!$B$2:$B$200),"")</f>
        <v/>
      </c>
      <c r="L1634" s="125" t="str">
        <f>IF(AND($M1634&lt;&gt;"",$M1634&gt;40000,$N1634&lt;&gt;"",$N1634&gt;40000),(1+NETWORKDAYS.INTL($M1634,$N1634,1,项目参数!$B$2:$B$200))*项目参数!$J$29,"")</f>
        <v/>
      </c>
      <c r="M1634" s="42"/>
      <c r="N1634" s="42"/>
      <c r="O1634" s="61"/>
      <c r="P1634" s="64"/>
      <c r="X1634" s="102" t="b">
        <f t="shared" si="25"/>
        <v>0</v>
      </c>
    </row>
    <row r="1635" spans="1:24">
      <c r="A1635" s="8"/>
      <c r="B1635" s="8"/>
      <c r="C1635" s="8"/>
      <c r="D1635" s="54"/>
      <c r="E1635" s="8"/>
      <c r="F1635" s="8"/>
      <c r="G1635" s="8"/>
      <c r="H1635" s="8"/>
      <c r="I1635" s="120"/>
      <c r="J1635" s="42"/>
      <c r="K1635" s="124" t="str">
        <f>IF(AND($I1635&gt;0,$J1635&lt;&gt;"",$J1635&gt;40000),WORKDAY.INTL($J1635,INT(($I1635+项目参数!$J$29-1)/项目参数!$J$29)-1,1,项目参数!$B$2:$B$200),"")</f>
        <v/>
      </c>
      <c r="L1635" s="125" t="str">
        <f>IF(AND($M1635&lt;&gt;"",$M1635&gt;40000,$N1635&lt;&gt;"",$N1635&gt;40000),(1+NETWORKDAYS.INTL($M1635,$N1635,1,项目参数!$B$2:$B$200))*项目参数!$J$29,"")</f>
        <v/>
      </c>
      <c r="M1635" s="42"/>
      <c r="N1635" s="42"/>
      <c r="O1635" s="61"/>
      <c r="P1635" s="64"/>
      <c r="X1635" s="102" t="b">
        <f t="shared" si="25"/>
        <v>0</v>
      </c>
    </row>
    <row r="1636" spans="1:24">
      <c r="A1636" s="8"/>
      <c r="B1636" s="8"/>
      <c r="C1636" s="8"/>
      <c r="D1636" s="54"/>
      <c r="E1636" s="8"/>
      <c r="F1636" s="8"/>
      <c r="G1636" s="8"/>
      <c r="H1636" s="8"/>
      <c r="I1636" s="120"/>
      <c r="J1636" s="42"/>
      <c r="K1636" s="124" t="str">
        <f>IF(AND($I1636&gt;0,$J1636&lt;&gt;"",$J1636&gt;40000),WORKDAY.INTL($J1636,INT(($I1636+项目参数!$J$29-1)/项目参数!$J$29)-1,1,项目参数!$B$2:$B$200),"")</f>
        <v/>
      </c>
      <c r="L1636" s="125" t="str">
        <f>IF(AND($M1636&lt;&gt;"",$M1636&gt;40000,$N1636&lt;&gt;"",$N1636&gt;40000),(1+NETWORKDAYS.INTL($M1636,$N1636,1,项目参数!$B$2:$B$200))*项目参数!$J$29,"")</f>
        <v/>
      </c>
      <c r="M1636" s="42"/>
      <c r="N1636" s="42"/>
      <c r="O1636" s="61"/>
      <c r="P1636" s="64"/>
      <c r="X1636" s="102" t="b">
        <f t="shared" si="25"/>
        <v>0</v>
      </c>
    </row>
    <row r="1637" spans="1:24">
      <c r="A1637" s="8"/>
      <c r="B1637" s="8"/>
      <c r="C1637" s="8"/>
      <c r="D1637" s="54"/>
      <c r="E1637" s="8"/>
      <c r="F1637" s="8"/>
      <c r="G1637" s="8"/>
      <c r="H1637" s="8"/>
      <c r="I1637" s="120"/>
      <c r="J1637" s="42"/>
      <c r="K1637" s="124" t="str">
        <f>IF(AND($I1637&gt;0,$J1637&lt;&gt;"",$J1637&gt;40000),WORKDAY.INTL($J1637,INT(($I1637+项目参数!$J$29-1)/项目参数!$J$29)-1,1,项目参数!$B$2:$B$200),"")</f>
        <v/>
      </c>
      <c r="L1637" s="125" t="str">
        <f>IF(AND($M1637&lt;&gt;"",$M1637&gt;40000,$N1637&lt;&gt;"",$N1637&gt;40000),(1+NETWORKDAYS.INTL($M1637,$N1637,1,项目参数!$B$2:$B$200))*项目参数!$J$29,"")</f>
        <v/>
      </c>
      <c r="M1637" s="42"/>
      <c r="N1637" s="42"/>
      <c r="O1637" s="61"/>
      <c r="P1637" s="64"/>
      <c r="X1637" s="102" t="b">
        <f t="shared" si="25"/>
        <v>0</v>
      </c>
    </row>
    <row r="1638" spans="1:24">
      <c r="A1638" s="8"/>
      <c r="B1638" s="8"/>
      <c r="C1638" s="8"/>
      <c r="D1638" s="54"/>
      <c r="E1638" s="8"/>
      <c r="F1638" s="8"/>
      <c r="G1638" s="8"/>
      <c r="H1638" s="8"/>
      <c r="I1638" s="120"/>
      <c r="J1638" s="42"/>
      <c r="K1638" s="124" t="str">
        <f>IF(AND($I1638&gt;0,$J1638&lt;&gt;"",$J1638&gt;40000),WORKDAY.INTL($J1638,INT(($I1638+项目参数!$J$29-1)/项目参数!$J$29)-1,1,项目参数!$B$2:$B$200),"")</f>
        <v/>
      </c>
      <c r="L1638" s="125" t="str">
        <f>IF(AND($M1638&lt;&gt;"",$M1638&gt;40000,$N1638&lt;&gt;"",$N1638&gt;40000),(1+NETWORKDAYS.INTL($M1638,$N1638,1,项目参数!$B$2:$B$200))*项目参数!$J$29,"")</f>
        <v/>
      </c>
      <c r="M1638" s="42"/>
      <c r="N1638" s="42"/>
      <c r="O1638" s="61"/>
      <c r="P1638" s="64"/>
      <c r="X1638" s="102" t="b">
        <f t="shared" si="25"/>
        <v>0</v>
      </c>
    </row>
    <row r="1639" spans="1:24">
      <c r="A1639" s="8"/>
      <c r="B1639" s="8"/>
      <c r="C1639" s="8"/>
      <c r="D1639" s="54"/>
      <c r="E1639" s="8"/>
      <c r="F1639" s="8"/>
      <c r="G1639" s="8"/>
      <c r="H1639" s="8"/>
      <c r="I1639" s="120"/>
      <c r="J1639" s="42"/>
      <c r="K1639" s="124" t="str">
        <f>IF(AND($I1639&gt;0,$J1639&lt;&gt;"",$J1639&gt;40000),WORKDAY.INTL($J1639,INT(($I1639+项目参数!$J$29-1)/项目参数!$J$29)-1,1,项目参数!$B$2:$B$200),"")</f>
        <v/>
      </c>
      <c r="L1639" s="125" t="str">
        <f>IF(AND($M1639&lt;&gt;"",$M1639&gt;40000,$N1639&lt;&gt;"",$N1639&gt;40000),(1+NETWORKDAYS.INTL($M1639,$N1639,1,项目参数!$B$2:$B$200))*项目参数!$J$29,"")</f>
        <v/>
      </c>
      <c r="M1639" s="42"/>
      <c r="N1639" s="42"/>
      <c r="O1639" s="61"/>
      <c r="P1639" s="64"/>
      <c r="X1639" s="102" t="b">
        <f t="shared" si="25"/>
        <v>0</v>
      </c>
    </row>
    <row r="1640" spans="1:24">
      <c r="A1640" s="8"/>
      <c r="B1640" s="8"/>
      <c r="C1640" s="8"/>
      <c r="D1640" s="54"/>
      <c r="E1640" s="8"/>
      <c r="F1640" s="8"/>
      <c r="G1640" s="8"/>
      <c r="H1640" s="8"/>
      <c r="I1640" s="120"/>
      <c r="J1640" s="42"/>
      <c r="K1640" s="124" t="str">
        <f>IF(AND($I1640&gt;0,$J1640&lt;&gt;"",$J1640&gt;40000),WORKDAY.INTL($J1640,INT(($I1640+项目参数!$J$29-1)/项目参数!$J$29)-1,1,项目参数!$B$2:$B$200),"")</f>
        <v/>
      </c>
      <c r="L1640" s="125" t="str">
        <f>IF(AND($M1640&lt;&gt;"",$M1640&gt;40000,$N1640&lt;&gt;"",$N1640&gt;40000),(1+NETWORKDAYS.INTL($M1640,$N1640,1,项目参数!$B$2:$B$200))*项目参数!$J$29,"")</f>
        <v/>
      </c>
      <c r="M1640" s="42"/>
      <c r="N1640" s="42"/>
      <c r="O1640" s="61"/>
      <c r="P1640" s="64"/>
      <c r="X1640" s="102" t="b">
        <f t="shared" si="25"/>
        <v>0</v>
      </c>
    </row>
    <row r="1641" spans="1:24">
      <c r="A1641" s="8"/>
      <c r="B1641" s="8"/>
      <c r="C1641" s="8"/>
      <c r="D1641" s="54"/>
      <c r="E1641" s="8"/>
      <c r="F1641" s="8"/>
      <c r="G1641" s="8"/>
      <c r="H1641" s="8"/>
      <c r="I1641" s="120"/>
      <c r="J1641" s="42"/>
      <c r="K1641" s="124" t="str">
        <f>IF(AND($I1641&gt;0,$J1641&lt;&gt;"",$J1641&gt;40000),WORKDAY.INTL($J1641,INT(($I1641+项目参数!$J$29-1)/项目参数!$J$29)-1,1,项目参数!$B$2:$B$200),"")</f>
        <v/>
      </c>
      <c r="L1641" s="125" t="str">
        <f>IF(AND($M1641&lt;&gt;"",$M1641&gt;40000,$N1641&lt;&gt;"",$N1641&gt;40000),(1+NETWORKDAYS.INTL($M1641,$N1641,1,项目参数!$B$2:$B$200))*项目参数!$J$29,"")</f>
        <v/>
      </c>
      <c r="M1641" s="42"/>
      <c r="N1641" s="42"/>
      <c r="O1641" s="61"/>
      <c r="P1641" s="64"/>
      <c r="X1641" s="102" t="b">
        <f t="shared" si="25"/>
        <v>0</v>
      </c>
    </row>
    <row r="1642" spans="1:24">
      <c r="A1642" s="8"/>
      <c r="B1642" s="8"/>
      <c r="C1642" s="8"/>
      <c r="D1642" s="54"/>
      <c r="E1642" s="8"/>
      <c r="F1642" s="8"/>
      <c r="G1642" s="8"/>
      <c r="H1642" s="8"/>
      <c r="I1642" s="120"/>
      <c r="J1642" s="42"/>
      <c r="K1642" s="124" t="str">
        <f>IF(AND($I1642&gt;0,$J1642&lt;&gt;"",$J1642&gt;40000),WORKDAY.INTL($J1642,INT(($I1642+项目参数!$J$29-1)/项目参数!$J$29)-1,1,项目参数!$B$2:$B$200),"")</f>
        <v/>
      </c>
      <c r="L1642" s="125" t="str">
        <f>IF(AND($M1642&lt;&gt;"",$M1642&gt;40000,$N1642&lt;&gt;"",$N1642&gt;40000),(1+NETWORKDAYS.INTL($M1642,$N1642,1,项目参数!$B$2:$B$200))*项目参数!$J$29,"")</f>
        <v/>
      </c>
      <c r="M1642" s="42"/>
      <c r="N1642" s="42"/>
      <c r="O1642" s="61"/>
      <c r="P1642" s="64"/>
      <c r="X1642" s="102" t="b">
        <f t="shared" si="25"/>
        <v>0</v>
      </c>
    </row>
    <row r="1643" spans="1:24">
      <c r="A1643" s="8"/>
      <c r="B1643" s="8"/>
      <c r="C1643" s="8"/>
      <c r="D1643" s="54"/>
      <c r="E1643" s="8"/>
      <c r="F1643" s="8"/>
      <c r="G1643" s="8"/>
      <c r="H1643" s="8"/>
      <c r="I1643" s="120"/>
      <c r="J1643" s="42"/>
      <c r="K1643" s="124" t="str">
        <f>IF(AND($I1643&gt;0,$J1643&lt;&gt;"",$J1643&gt;40000),WORKDAY.INTL($J1643,INT(($I1643+项目参数!$J$29-1)/项目参数!$J$29)-1,1,项目参数!$B$2:$B$200),"")</f>
        <v/>
      </c>
      <c r="L1643" s="125" t="str">
        <f>IF(AND($M1643&lt;&gt;"",$M1643&gt;40000,$N1643&lt;&gt;"",$N1643&gt;40000),(1+NETWORKDAYS.INTL($M1643,$N1643,1,项目参数!$B$2:$B$200))*项目参数!$J$29,"")</f>
        <v/>
      </c>
      <c r="M1643" s="42"/>
      <c r="N1643" s="42"/>
      <c r="O1643" s="61"/>
      <c r="P1643" s="64"/>
      <c r="X1643" s="102" t="b">
        <f t="shared" si="25"/>
        <v>0</v>
      </c>
    </row>
    <row r="1644" spans="1:24">
      <c r="A1644" s="8"/>
      <c r="B1644" s="8"/>
      <c r="C1644" s="8"/>
      <c r="D1644" s="54"/>
      <c r="E1644" s="8"/>
      <c r="F1644" s="8"/>
      <c r="G1644" s="8"/>
      <c r="H1644" s="8"/>
      <c r="I1644" s="120"/>
      <c r="J1644" s="42"/>
      <c r="K1644" s="124" t="str">
        <f>IF(AND($I1644&gt;0,$J1644&lt;&gt;"",$J1644&gt;40000),WORKDAY.INTL($J1644,INT(($I1644+项目参数!$J$29-1)/项目参数!$J$29)-1,1,项目参数!$B$2:$B$200),"")</f>
        <v/>
      </c>
      <c r="L1644" s="125" t="str">
        <f>IF(AND($M1644&lt;&gt;"",$M1644&gt;40000,$N1644&lt;&gt;"",$N1644&gt;40000),(1+NETWORKDAYS.INTL($M1644,$N1644,1,项目参数!$B$2:$B$200))*项目参数!$J$29,"")</f>
        <v/>
      </c>
      <c r="M1644" s="42"/>
      <c r="N1644" s="42"/>
      <c r="O1644" s="61"/>
      <c r="P1644" s="64"/>
      <c r="X1644" s="102" t="b">
        <f t="shared" si="25"/>
        <v>0</v>
      </c>
    </row>
    <row r="1645" spans="1:24">
      <c r="A1645" s="8"/>
      <c r="B1645" s="8"/>
      <c r="C1645" s="8"/>
      <c r="D1645" s="54"/>
      <c r="E1645" s="8"/>
      <c r="F1645" s="8"/>
      <c r="G1645" s="8"/>
      <c r="H1645" s="8"/>
      <c r="I1645" s="120"/>
      <c r="J1645" s="42"/>
      <c r="K1645" s="124" t="str">
        <f>IF(AND($I1645&gt;0,$J1645&lt;&gt;"",$J1645&gt;40000),WORKDAY.INTL($J1645,INT(($I1645+项目参数!$J$29-1)/项目参数!$J$29)-1,1,项目参数!$B$2:$B$200),"")</f>
        <v/>
      </c>
      <c r="L1645" s="125" t="str">
        <f>IF(AND($M1645&lt;&gt;"",$M1645&gt;40000,$N1645&lt;&gt;"",$N1645&gt;40000),(1+NETWORKDAYS.INTL($M1645,$N1645,1,项目参数!$B$2:$B$200))*项目参数!$J$29,"")</f>
        <v/>
      </c>
      <c r="M1645" s="42"/>
      <c r="N1645" s="42"/>
      <c r="O1645" s="61"/>
      <c r="P1645" s="64"/>
      <c r="X1645" s="102" t="b">
        <f t="shared" si="25"/>
        <v>0</v>
      </c>
    </row>
    <row r="1646" spans="1:24">
      <c r="A1646" s="8"/>
      <c r="B1646" s="8"/>
      <c r="C1646" s="8"/>
      <c r="D1646" s="54"/>
      <c r="E1646" s="8"/>
      <c r="F1646" s="8"/>
      <c r="G1646" s="8"/>
      <c r="H1646" s="8"/>
      <c r="I1646" s="120"/>
      <c r="J1646" s="42"/>
      <c r="K1646" s="124" t="str">
        <f>IF(AND($I1646&gt;0,$J1646&lt;&gt;"",$J1646&gt;40000),WORKDAY.INTL($J1646,INT(($I1646+项目参数!$J$29-1)/项目参数!$J$29)-1,1,项目参数!$B$2:$B$200),"")</f>
        <v/>
      </c>
      <c r="L1646" s="125" t="str">
        <f>IF(AND($M1646&lt;&gt;"",$M1646&gt;40000,$N1646&lt;&gt;"",$N1646&gt;40000),(1+NETWORKDAYS.INTL($M1646,$N1646,1,项目参数!$B$2:$B$200))*项目参数!$J$29,"")</f>
        <v/>
      </c>
      <c r="M1646" s="42"/>
      <c r="N1646" s="42"/>
      <c r="O1646" s="61"/>
      <c r="P1646" s="64"/>
      <c r="X1646" s="102" t="b">
        <f t="shared" si="25"/>
        <v>0</v>
      </c>
    </row>
    <row r="1647" spans="1:24">
      <c r="A1647" s="8"/>
      <c r="B1647" s="8"/>
      <c r="C1647" s="8"/>
      <c r="D1647" s="54"/>
      <c r="E1647" s="8"/>
      <c r="F1647" s="8"/>
      <c r="G1647" s="8"/>
      <c r="H1647" s="8"/>
      <c r="I1647" s="120"/>
      <c r="J1647" s="42"/>
      <c r="K1647" s="124" t="str">
        <f>IF(AND($I1647&gt;0,$J1647&lt;&gt;"",$J1647&gt;40000),WORKDAY.INTL($J1647,INT(($I1647+项目参数!$J$29-1)/项目参数!$J$29)-1,1,项目参数!$B$2:$B$200),"")</f>
        <v/>
      </c>
      <c r="L1647" s="125" t="str">
        <f>IF(AND($M1647&lt;&gt;"",$M1647&gt;40000,$N1647&lt;&gt;"",$N1647&gt;40000),(1+NETWORKDAYS.INTL($M1647,$N1647,1,项目参数!$B$2:$B$200))*项目参数!$J$29,"")</f>
        <v/>
      </c>
      <c r="M1647" s="42"/>
      <c r="N1647" s="42"/>
      <c r="O1647" s="61"/>
      <c r="P1647" s="64"/>
      <c r="X1647" s="102" t="b">
        <f t="shared" si="25"/>
        <v>0</v>
      </c>
    </row>
    <row r="1648" spans="1:24">
      <c r="A1648" s="8"/>
      <c r="B1648" s="8"/>
      <c r="C1648" s="8"/>
      <c r="D1648" s="54"/>
      <c r="E1648" s="8"/>
      <c r="F1648" s="8"/>
      <c r="G1648" s="8"/>
      <c r="H1648" s="8"/>
      <c r="I1648" s="120"/>
      <c r="J1648" s="42"/>
      <c r="K1648" s="124" t="str">
        <f>IF(AND($I1648&gt;0,$J1648&lt;&gt;"",$J1648&gt;40000),WORKDAY.INTL($J1648,INT(($I1648+项目参数!$J$29-1)/项目参数!$J$29)-1,1,项目参数!$B$2:$B$200),"")</f>
        <v/>
      </c>
      <c r="L1648" s="125" t="str">
        <f>IF(AND($M1648&lt;&gt;"",$M1648&gt;40000,$N1648&lt;&gt;"",$N1648&gt;40000),(1+NETWORKDAYS.INTL($M1648,$N1648,1,项目参数!$B$2:$B$200))*项目参数!$J$29,"")</f>
        <v/>
      </c>
      <c r="M1648" s="42"/>
      <c r="N1648" s="42"/>
      <c r="O1648" s="61"/>
      <c r="P1648" s="64"/>
      <c r="X1648" s="102" t="b">
        <f t="shared" si="25"/>
        <v>0</v>
      </c>
    </row>
    <row r="1649" spans="1:24">
      <c r="A1649" s="8"/>
      <c r="B1649" s="8"/>
      <c r="C1649" s="8"/>
      <c r="D1649" s="54"/>
      <c r="E1649" s="8"/>
      <c r="F1649" s="8"/>
      <c r="G1649" s="8"/>
      <c r="H1649" s="8"/>
      <c r="I1649" s="120"/>
      <c r="J1649" s="42"/>
      <c r="K1649" s="124" t="str">
        <f>IF(AND($I1649&gt;0,$J1649&lt;&gt;"",$J1649&gt;40000),WORKDAY.INTL($J1649,INT(($I1649+项目参数!$J$29-1)/项目参数!$J$29)-1,1,项目参数!$B$2:$B$200),"")</f>
        <v/>
      </c>
      <c r="L1649" s="125" t="str">
        <f>IF(AND($M1649&lt;&gt;"",$M1649&gt;40000,$N1649&lt;&gt;"",$N1649&gt;40000),(1+NETWORKDAYS.INTL($M1649,$N1649,1,项目参数!$B$2:$B$200))*项目参数!$J$29,"")</f>
        <v/>
      </c>
      <c r="M1649" s="42"/>
      <c r="N1649" s="42"/>
      <c r="O1649" s="61"/>
      <c r="P1649" s="64"/>
      <c r="X1649" s="102" t="b">
        <f t="shared" si="25"/>
        <v>0</v>
      </c>
    </row>
    <row r="1650" spans="1:24">
      <c r="A1650" s="8"/>
      <c r="B1650" s="8"/>
      <c r="C1650" s="8"/>
      <c r="D1650" s="54"/>
      <c r="E1650" s="8"/>
      <c r="F1650" s="8"/>
      <c r="G1650" s="8"/>
      <c r="H1650" s="8"/>
      <c r="I1650" s="120"/>
      <c r="J1650" s="42"/>
      <c r="K1650" s="124" t="str">
        <f>IF(AND($I1650&gt;0,$J1650&lt;&gt;"",$J1650&gt;40000),WORKDAY.INTL($J1650,INT(($I1650+项目参数!$J$29-1)/项目参数!$J$29)-1,1,项目参数!$B$2:$B$200),"")</f>
        <v/>
      </c>
      <c r="L1650" s="125" t="str">
        <f>IF(AND($M1650&lt;&gt;"",$M1650&gt;40000,$N1650&lt;&gt;"",$N1650&gt;40000),(1+NETWORKDAYS.INTL($M1650,$N1650,1,项目参数!$B$2:$B$200))*项目参数!$J$29,"")</f>
        <v/>
      </c>
      <c r="M1650" s="42"/>
      <c r="N1650" s="42"/>
      <c r="O1650" s="61"/>
      <c r="P1650" s="64"/>
      <c r="X1650" s="102" t="b">
        <f t="shared" si="25"/>
        <v>0</v>
      </c>
    </row>
    <row r="1651" spans="1:24">
      <c r="A1651" s="8"/>
      <c r="B1651" s="8"/>
      <c r="C1651" s="8"/>
      <c r="D1651" s="54"/>
      <c r="E1651" s="8"/>
      <c r="F1651" s="8"/>
      <c r="G1651" s="8"/>
      <c r="H1651" s="8"/>
      <c r="I1651" s="120"/>
      <c r="J1651" s="42"/>
      <c r="K1651" s="124" t="str">
        <f>IF(AND($I1651&gt;0,$J1651&lt;&gt;"",$J1651&gt;40000),WORKDAY.INTL($J1651,INT(($I1651+项目参数!$J$29-1)/项目参数!$J$29)-1,1,项目参数!$B$2:$B$200),"")</f>
        <v/>
      </c>
      <c r="L1651" s="125" t="str">
        <f>IF(AND($M1651&lt;&gt;"",$M1651&gt;40000,$N1651&lt;&gt;"",$N1651&gt;40000),(1+NETWORKDAYS.INTL($M1651,$N1651,1,项目参数!$B$2:$B$200))*项目参数!$J$29,"")</f>
        <v/>
      </c>
      <c r="M1651" s="42"/>
      <c r="N1651" s="42"/>
      <c r="O1651" s="61"/>
      <c r="P1651" s="64"/>
      <c r="X1651" s="102" t="b">
        <f t="shared" si="25"/>
        <v>0</v>
      </c>
    </row>
    <row r="1652" spans="1:24">
      <c r="A1652" s="8"/>
      <c r="B1652" s="8"/>
      <c r="C1652" s="8"/>
      <c r="D1652" s="54"/>
      <c r="E1652" s="8"/>
      <c r="F1652" s="8"/>
      <c r="G1652" s="8"/>
      <c r="H1652" s="8"/>
      <c r="I1652" s="120"/>
      <c r="J1652" s="42"/>
      <c r="K1652" s="124" t="str">
        <f>IF(AND($I1652&gt;0,$J1652&lt;&gt;"",$J1652&gt;40000),WORKDAY.INTL($J1652,INT(($I1652+项目参数!$J$29-1)/项目参数!$J$29)-1,1,项目参数!$B$2:$B$200),"")</f>
        <v/>
      </c>
      <c r="L1652" s="125" t="str">
        <f>IF(AND($M1652&lt;&gt;"",$M1652&gt;40000,$N1652&lt;&gt;"",$N1652&gt;40000),(1+NETWORKDAYS.INTL($M1652,$N1652,1,项目参数!$B$2:$B$200))*项目参数!$J$29,"")</f>
        <v/>
      </c>
      <c r="M1652" s="42"/>
      <c r="N1652" s="42"/>
      <c r="O1652" s="61"/>
      <c r="P1652" s="64"/>
      <c r="X1652" s="102" t="b">
        <f t="shared" si="25"/>
        <v>0</v>
      </c>
    </row>
    <row r="1653" spans="1:24">
      <c r="A1653" s="8"/>
      <c r="B1653" s="8"/>
      <c r="C1653" s="8"/>
      <c r="D1653" s="54"/>
      <c r="E1653" s="8"/>
      <c r="F1653" s="8"/>
      <c r="G1653" s="8"/>
      <c r="H1653" s="8"/>
      <c r="I1653" s="120"/>
      <c r="J1653" s="42"/>
      <c r="K1653" s="124" t="str">
        <f>IF(AND($I1653&gt;0,$J1653&lt;&gt;"",$J1653&gt;40000),WORKDAY.INTL($J1653,INT(($I1653+项目参数!$J$29-1)/项目参数!$J$29)-1,1,项目参数!$B$2:$B$200),"")</f>
        <v/>
      </c>
      <c r="L1653" s="125" t="str">
        <f>IF(AND($M1653&lt;&gt;"",$M1653&gt;40000,$N1653&lt;&gt;"",$N1653&gt;40000),(1+NETWORKDAYS.INTL($M1653,$N1653,1,项目参数!$B$2:$B$200))*项目参数!$J$29,"")</f>
        <v/>
      </c>
      <c r="M1653" s="42"/>
      <c r="N1653" s="42"/>
      <c r="O1653" s="61"/>
      <c r="P1653" s="64"/>
      <c r="X1653" s="102" t="b">
        <f t="shared" si="25"/>
        <v>0</v>
      </c>
    </row>
    <row r="1654" spans="1:24">
      <c r="A1654" s="8"/>
      <c r="B1654" s="8"/>
      <c r="C1654" s="8"/>
      <c r="D1654" s="54"/>
      <c r="E1654" s="8"/>
      <c r="F1654" s="8"/>
      <c r="G1654" s="8"/>
      <c r="H1654" s="8"/>
      <c r="I1654" s="120"/>
      <c r="J1654" s="42"/>
      <c r="K1654" s="124" t="str">
        <f>IF(AND($I1654&gt;0,$J1654&lt;&gt;"",$J1654&gt;40000),WORKDAY.INTL($J1654,INT(($I1654+项目参数!$J$29-1)/项目参数!$J$29)-1,1,项目参数!$B$2:$B$200),"")</f>
        <v/>
      </c>
      <c r="L1654" s="125" t="str">
        <f>IF(AND($M1654&lt;&gt;"",$M1654&gt;40000,$N1654&lt;&gt;"",$N1654&gt;40000),(1+NETWORKDAYS.INTL($M1654,$N1654,1,项目参数!$B$2:$B$200))*项目参数!$J$29,"")</f>
        <v/>
      </c>
      <c r="M1654" s="42"/>
      <c r="N1654" s="42"/>
      <c r="O1654" s="61"/>
      <c r="P1654" s="64"/>
      <c r="X1654" s="102" t="b">
        <f t="shared" si="25"/>
        <v>0</v>
      </c>
    </row>
    <row r="1655" spans="1:24">
      <c r="A1655" s="8"/>
      <c r="B1655" s="8"/>
      <c r="C1655" s="8"/>
      <c r="D1655" s="54"/>
      <c r="E1655" s="8"/>
      <c r="F1655" s="8"/>
      <c r="G1655" s="8"/>
      <c r="H1655" s="8"/>
      <c r="I1655" s="120"/>
      <c r="J1655" s="42"/>
      <c r="K1655" s="124" t="str">
        <f>IF(AND($I1655&gt;0,$J1655&lt;&gt;"",$J1655&gt;40000),WORKDAY.INTL($J1655,INT(($I1655+项目参数!$J$29-1)/项目参数!$J$29)-1,1,项目参数!$B$2:$B$200),"")</f>
        <v/>
      </c>
      <c r="L1655" s="125" t="str">
        <f>IF(AND($M1655&lt;&gt;"",$M1655&gt;40000,$N1655&lt;&gt;"",$N1655&gt;40000),(1+NETWORKDAYS.INTL($M1655,$N1655,1,项目参数!$B$2:$B$200))*项目参数!$J$29,"")</f>
        <v/>
      </c>
      <c r="M1655" s="42"/>
      <c r="N1655" s="42"/>
      <c r="O1655" s="61"/>
      <c r="P1655" s="64"/>
      <c r="X1655" s="102" t="b">
        <f t="shared" si="25"/>
        <v>0</v>
      </c>
    </row>
    <row r="1656" spans="1:24">
      <c r="A1656" s="8"/>
      <c r="B1656" s="8"/>
      <c r="C1656" s="8"/>
      <c r="D1656" s="54"/>
      <c r="E1656" s="8"/>
      <c r="F1656" s="8"/>
      <c r="G1656" s="8"/>
      <c r="H1656" s="8"/>
      <c r="I1656" s="120"/>
      <c r="J1656" s="42"/>
      <c r="K1656" s="124" t="str">
        <f>IF(AND($I1656&gt;0,$J1656&lt;&gt;"",$J1656&gt;40000),WORKDAY.INTL($J1656,INT(($I1656+项目参数!$J$29-1)/项目参数!$J$29)-1,1,项目参数!$B$2:$B$200),"")</f>
        <v/>
      </c>
      <c r="L1656" s="125" t="str">
        <f>IF(AND($M1656&lt;&gt;"",$M1656&gt;40000,$N1656&lt;&gt;"",$N1656&gt;40000),(1+NETWORKDAYS.INTL($M1656,$N1656,1,项目参数!$B$2:$B$200))*项目参数!$J$29,"")</f>
        <v/>
      </c>
      <c r="M1656" s="42"/>
      <c r="N1656" s="42"/>
      <c r="O1656" s="61"/>
      <c r="P1656" s="64"/>
      <c r="X1656" s="102" t="b">
        <f t="shared" si="25"/>
        <v>0</v>
      </c>
    </row>
    <row r="1657" spans="1:24">
      <c r="A1657" s="8"/>
      <c r="B1657" s="8"/>
      <c r="C1657" s="8"/>
      <c r="D1657" s="54"/>
      <c r="E1657" s="8"/>
      <c r="F1657" s="8"/>
      <c r="G1657" s="8"/>
      <c r="H1657" s="8"/>
      <c r="I1657" s="120"/>
      <c r="J1657" s="42"/>
      <c r="K1657" s="124" t="str">
        <f>IF(AND($I1657&gt;0,$J1657&lt;&gt;"",$J1657&gt;40000),WORKDAY.INTL($J1657,INT(($I1657+项目参数!$J$29-1)/项目参数!$J$29)-1,1,项目参数!$B$2:$B$200),"")</f>
        <v/>
      </c>
      <c r="L1657" s="125" t="str">
        <f>IF(AND($M1657&lt;&gt;"",$M1657&gt;40000,$N1657&lt;&gt;"",$N1657&gt;40000),(1+NETWORKDAYS.INTL($M1657,$N1657,1,项目参数!$B$2:$B$200))*项目参数!$J$29,"")</f>
        <v/>
      </c>
      <c r="M1657" s="42"/>
      <c r="N1657" s="42"/>
      <c r="O1657" s="61"/>
      <c r="P1657" s="64"/>
      <c r="X1657" s="102" t="b">
        <f t="shared" si="25"/>
        <v>0</v>
      </c>
    </row>
    <row r="1658" spans="1:24">
      <c r="A1658" s="8"/>
      <c r="B1658" s="8"/>
      <c r="C1658" s="8"/>
      <c r="D1658" s="54"/>
      <c r="E1658" s="8"/>
      <c r="F1658" s="8"/>
      <c r="G1658" s="8"/>
      <c r="H1658" s="8"/>
      <c r="I1658" s="120"/>
      <c r="J1658" s="42"/>
      <c r="K1658" s="124" t="str">
        <f>IF(AND($I1658&gt;0,$J1658&lt;&gt;"",$J1658&gt;40000),WORKDAY.INTL($J1658,INT(($I1658+项目参数!$J$29-1)/项目参数!$J$29)-1,1,项目参数!$B$2:$B$200),"")</f>
        <v/>
      </c>
      <c r="L1658" s="125" t="str">
        <f>IF(AND($M1658&lt;&gt;"",$M1658&gt;40000,$N1658&lt;&gt;"",$N1658&gt;40000),(1+NETWORKDAYS.INTL($M1658,$N1658,1,项目参数!$B$2:$B$200))*项目参数!$J$29,"")</f>
        <v/>
      </c>
      <c r="M1658" s="42"/>
      <c r="N1658" s="42"/>
      <c r="O1658" s="61"/>
      <c r="P1658" s="64"/>
      <c r="X1658" s="102" t="b">
        <f t="shared" si="25"/>
        <v>0</v>
      </c>
    </row>
    <row r="1659" spans="1:24">
      <c r="A1659" s="8"/>
      <c r="B1659" s="8"/>
      <c r="C1659" s="8"/>
      <c r="D1659" s="54"/>
      <c r="E1659" s="8"/>
      <c r="F1659" s="8"/>
      <c r="G1659" s="8"/>
      <c r="H1659" s="8"/>
      <c r="I1659" s="120"/>
      <c r="J1659" s="42"/>
      <c r="K1659" s="124" t="str">
        <f>IF(AND($I1659&gt;0,$J1659&lt;&gt;"",$J1659&gt;40000),WORKDAY.INTL($J1659,INT(($I1659+项目参数!$J$29-1)/项目参数!$J$29)-1,1,项目参数!$B$2:$B$200),"")</f>
        <v/>
      </c>
      <c r="L1659" s="125" t="str">
        <f>IF(AND($M1659&lt;&gt;"",$M1659&gt;40000,$N1659&lt;&gt;"",$N1659&gt;40000),(1+NETWORKDAYS.INTL($M1659,$N1659,1,项目参数!$B$2:$B$200))*项目参数!$J$29,"")</f>
        <v/>
      </c>
      <c r="M1659" s="42"/>
      <c r="N1659" s="42"/>
      <c r="O1659" s="61"/>
      <c r="P1659" s="64"/>
      <c r="X1659" s="102" t="b">
        <f t="shared" si="25"/>
        <v>0</v>
      </c>
    </row>
    <row r="1660" spans="1:24">
      <c r="A1660" s="8"/>
      <c r="B1660" s="8"/>
      <c r="C1660" s="8"/>
      <c r="D1660" s="54"/>
      <c r="E1660" s="8"/>
      <c r="F1660" s="8"/>
      <c r="G1660" s="8"/>
      <c r="H1660" s="8"/>
      <c r="I1660" s="120"/>
      <c r="J1660" s="42"/>
      <c r="K1660" s="124" t="str">
        <f>IF(AND($I1660&gt;0,$J1660&lt;&gt;"",$J1660&gt;40000),WORKDAY.INTL($J1660,INT(($I1660+项目参数!$J$29-1)/项目参数!$J$29)-1,1,项目参数!$B$2:$B$200),"")</f>
        <v/>
      </c>
      <c r="L1660" s="125" t="str">
        <f>IF(AND($M1660&lt;&gt;"",$M1660&gt;40000,$N1660&lt;&gt;"",$N1660&gt;40000),(1+NETWORKDAYS.INTL($M1660,$N1660,1,项目参数!$B$2:$B$200))*项目参数!$J$29,"")</f>
        <v/>
      </c>
      <c r="M1660" s="42"/>
      <c r="N1660" s="42"/>
      <c r="O1660" s="61"/>
      <c r="P1660" s="64"/>
      <c r="X1660" s="102" t="b">
        <f t="shared" si="25"/>
        <v>0</v>
      </c>
    </row>
    <row r="1661" spans="1:24">
      <c r="A1661" s="8"/>
      <c r="B1661" s="8"/>
      <c r="C1661" s="8"/>
      <c r="D1661" s="54"/>
      <c r="E1661" s="8"/>
      <c r="F1661" s="8"/>
      <c r="G1661" s="8"/>
      <c r="H1661" s="8"/>
      <c r="I1661" s="120"/>
      <c r="J1661" s="42"/>
      <c r="K1661" s="124" t="str">
        <f>IF(AND($I1661&gt;0,$J1661&lt;&gt;"",$J1661&gt;40000),WORKDAY.INTL($J1661,INT(($I1661+项目参数!$J$29-1)/项目参数!$J$29)-1,1,项目参数!$B$2:$B$200),"")</f>
        <v/>
      </c>
      <c r="L1661" s="125" t="str">
        <f>IF(AND($M1661&lt;&gt;"",$M1661&gt;40000,$N1661&lt;&gt;"",$N1661&gt;40000),(1+NETWORKDAYS.INTL($M1661,$N1661,1,项目参数!$B$2:$B$200))*项目参数!$J$29,"")</f>
        <v/>
      </c>
      <c r="M1661" s="42"/>
      <c r="N1661" s="42"/>
      <c r="O1661" s="61"/>
      <c r="P1661" s="64"/>
      <c r="X1661" s="102" t="b">
        <f t="shared" si="25"/>
        <v>0</v>
      </c>
    </row>
    <row r="1662" spans="1:24">
      <c r="A1662" s="8"/>
      <c r="B1662" s="8"/>
      <c r="C1662" s="8"/>
      <c r="D1662" s="54"/>
      <c r="E1662" s="8"/>
      <c r="F1662" s="8"/>
      <c r="G1662" s="8"/>
      <c r="H1662" s="8"/>
      <c r="I1662" s="120"/>
      <c r="J1662" s="42"/>
      <c r="K1662" s="124" t="str">
        <f>IF(AND($I1662&gt;0,$J1662&lt;&gt;"",$J1662&gt;40000),WORKDAY.INTL($J1662,INT(($I1662+项目参数!$J$29-1)/项目参数!$J$29)-1,1,项目参数!$B$2:$B$200),"")</f>
        <v/>
      </c>
      <c r="L1662" s="125" t="str">
        <f>IF(AND($M1662&lt;&gt;"",$M1662&gt;40000,$N1662&lt;&gt;"",$N1662&gt;40000),(1+NETWORKDAYS.INTL($M1662,$N1662,1,项目参数!$B$2:$B$200))*项目参数!$J$29,"")</f>
        <v/>
      </c>
      <c r="M1662" s="42"/>
      <c r="N1662" s="42"/>
      <c r="O1662" s="61"/>
      <c r="P1662" s="64"/>
      <c r="X1662" s="102" t="b">
        <f t="shared" si="25"/>
        <v>0</v>
      </c>
    </row>
    <row r="1663" spans="1:24">
      <c r="A1663" s="8"/>
      <c r="B1663" s="8"/>
      <c r="C1663" s="8"/>
      <c r="D1663" s="54"/>
      <c r="E1663" s="8"/>
      <c r="F1663" s="8"/>
      <c r="G1663" s="8"/>
      <c r="H1663" s="8"/>
      <c r="I1663" s="120"/>
      <c r="J1663" s="42"/>
      <c r="K1663" s="124" t="str">
        <f>IF(AND($I1663&gt;0,$J1663&lt;&gt;"",$J1663&gt;40000),WORKDAY.INTL($J1663,INT(($I1663+项目参数!$J$29-1)/项目参数!$J$29)-1,1,项目参数!$B$2:$B$200),"")</f>
        <v/>
      </c>
      <c r="L1663" s="125" t="str">
        <f>IF(AND($M1663&lt;&gt;"",$M1663&gt;40000,$N1663&lt;&gt;"",$N1663&gt;40000),(1+NETWORKDAYS.INTL($M1663,$N1663,1,项目参数!$B$2:$B$200))*项目参数!$J$29,"")</f>
        <v/>
      </c>
      <c r="M1663" s="42"/>
      <c r="N1663" s="42"/>
      <c r="O1663" s="61"/>
      <c r="P1663" s="64"/>
      <c r="X1663" s="102" t="b">
        <f t="shared" si="25"/>
        <v>0</v>
      </c>
    </row>
    <row r="1664" spans="1:24">
      <c r="A1664" s="8"/>
      <c r="B1664" s="8"/>
      <c r="C1664" s="8"/>
      <c r="D1664" s="54"/>
      <c r="E1664" s="8"/>
      <c r="F1664" s="8"/>
      <c r="G1664" s="8"/>
      <c r="H1664" s="8"/>
      <c r="I1664" s="120"/>
      <c r="J1664" s="42"/>
      <c r="K1664" s="124" t="str">
        <f>IF(AND($I1664&gt;0,$J1664&lt;&gt;"",$J1664&gt;40000),WORKDAY.INTL($J1664,INT(($I1664+项目参数!$J$29-1)/项目参数!$J$29)-1,1,项目参数!$B$2:$B$200),"")</f>
        <v/>
      </c>
      <c r="L1664" s="125" t="str">
        <f>IF(AND($M1664&lt;&gt;"",$M1664&gt;40000,$N1664&lt;&gt;"",$N1664&gt;40000),(1+NETWORKDAYS.INTL($M1664,$N1664,1,项目参数!$B$2:$B$200))*项目参数!$J$29,"")</f>
        <v/>
      </c>
      <c r="M1664" s="42"/>
      <c r="N1664" s="42"/>
      <c r="O1664" s="61"/>
      <c r="P1664" s="64"/>
      <c r="X1664" s="102" t="b">
        <f t="shared" si="25"/>
        <v>0</v>
      </c>
    </row>
    <row r="1665" spans="1:24">
      <c r="A1665" s="8"/>
      <c r="B1665" s="8"/>
      <c r="C1665" s="8"/>
      <c r="D1665" s="54"/>
      <c r="E1665" s="8"/>
      <c r="F1665" s="8"/>
      <c r="G1665" s="8"/>
      <c r="H1665" s="8"/>
      <c r="I1665" s="120"/>
      <c r="J1665" s="42"/>
      <c r="K1665" s="124" t="str">
        <f>IF(AND($I1665&gt;0,$J1665&lt;&gt;"",$J1665&gt;40000),WORKDAY.INTL($J1665,INT(($I1665+项目参数!$J$29-1)/项目参数!$J$29)-1,1,项目参数!$B$2:$B$200),"")</f>
        <v/>
      </c>
      <c r="L1665" s="125" t="str">
        <f>IF(AND($M1665&lt;&gt;"",$M1665&gt;40000,$N1665&lt;&gt;"",$N1665&gt;40000),(1+NETWORKDAYS.INTL($M1665,$N1665,1,项目参数!$B$2:$B$200))*项目参数!$J$29,"")</f>
        <v/>
      </c>
      <c r="M1665" s="42"/>
      <c r="N1665" s="42"/>
      <c r="O1665" s="61"/>
      <c r="P1665" s="64"/>
      <c r="X1665" s="102" t="b">
        <f t="shared" si="25"/>
        <v>0</v>
      </c>
    </row>
    <row r="1666" spans="1:24">
      <c r="A1666" s="8"/>
      <c r="B1666" s="8"/>
      <c r="C1666" s="8"/>
      <c r="D1666" s="54"/>
      <c r="E1666" s="8"/>
      <c r="F1666" s="8"/>
      <c r="G1666" s="8"/>
      <c r="H1666" s="8"/>
      <c r="I1666" s="120"/>
      <c r="J1666" s="42"/>
      <c r="K1666" s="124" t="str">
        <f>IF(AND($I1666&gt;0,$J1666&lt;&gt;"",$J1666&gt;40000),WORKDAY.INTL($J1666,INT(($I1666+项目参数!$J$29-1)/项目参数!$J$29)-1,1,项目参数!$B$2:$B$200),"")</f>
        <v/>
      </c>
      <c r="L1666" s="125" t="str">
        <f>IF(AND($M1666&lt;&gt;"",$M1666&gt;40000,$N1666&lt;&gt;"",$N1666&gt;40000),(1+NETWORKDAYS.INTL($M1666,$N1666,1,项目参数!$B$2:$B$200))*项目参数!$J$29,"")</f>
        <v/>
      </c>
      <c r="M1666" s="42"/>
      <c r="N1666" s="42"/>
      <c r="O1666" s="61"/>
      <c r="P1666" s="64"/>
      <c r="X1666" s="102" t="b">
        <f t="shared" ref="X1666:X1729" si="26">AND(LEN(A1666)&gt;0,LEN(C1666)&gt;3,LEN(G1666)&gt;1,OR(J1666=0,AND(I1666&gt;0,J1666&gt;40000)),OR(M1666=0,M1666&gt;40000))</f>
        <v>0</v>
      </c>
    </row>
    <row r="1667" spans="1:24">
      <c r="A1667" s="8"/>
      <c r="B1667" s="8"/>
      <c r="C1667" s="8"/>
      <c r="D1667" s="54"/>
      <c r="E1667" s="8"/>
      <c r="F1667" s="8"/>
      <c r="G1667" s="8"/>
      <c r="H1667" s="8"/>
      <c r="I1667" s="120"/>
      <c r="J1667" s="42"/>
      <c r="K1667" s="124" t="str">
        <f>IF(AND($I1667&gt;0,$J1667&lt;&gt;"",$J1667&gt;40000),WORKDAY.INTL($J1667,INT(($I1667+项目参数!$J$29-1)/项目参数!$J$29)-1,1,项目参数!$B$2:$B$200),"")</f>
        <v/>
      </c>
      <c r="L1667" s="125" t="str">
        <f>IF(AND($M1667&lt;&gt;"",$M1667&gt;40000,$N1667&lt;&gt;"",$N1667&gt;40000),(1+NETWORKDAYS.INTL($M1667,$N1667,1,项目参数!$B$2:$B$200))*项目参数!$J$29,"")</f>
        <v/>
      </c>
      <c r="M1667" s="42"/>
      <c r="N1667" s="42"/>
      <c r="O1667" s="61"/>
      <c r="P1667" s="64"/>
      <c r="X1667" s="102" t="b">
        <f t="shared" si="26"/>
        <v>0</v>
      </c>
    </row>
    <row r="1668" spans="1:24">
      <c r="A1668" s="8"/>
      <c r="B1668" s="8"/>
      <c r="C1668" s="8"/>
      <c r="D1668" s="54"/>
      <c r="E1668" s="8"/>
      <c r="F1668" s="8"/>
      <c r="G1668" s="8"/>
      <c r="H1668" s="8"/>
      <c r="I1668" s="120"/>
      <c r="J1668" s="42"/>
      <c r="K1668" s="124" t="str">
        <f>IF(AND($I1668&gt;0,$J1668&lt;&gt;"",$J1668&gt;40000),WORKDAY.INTL($J1668,INT(($I1668+项目参数!$J$29-1)/项目参数!$J$29)-1,1,项目参数!$B$2:$B$200),"")</f>
        <v/>
      </c>
      <c r="L1668" s="125" t="str">
        <f>IF(AND($M1668&lt;&gt;"",$M1668&gt;40000,$N1668&lt;&gt;"",$N1668&gt;40000),(1+NETWORKDAYS.INTL($M1668,$N1668,1,项目参数!$B$2:$B$200))*项目参数!$J$29,"")</f>
        <v/>
      </c>
      <c r="M1668" s="42"/>
      <c r="N1668" s="42"/>
      <c r="O1668" s="61"/>
      <c r="P1668" s="64"/>
      <c r="X1668" s="102" t="b">
        <f t="shared" si="26"/>
        <v>0</v>
      </c>
    </row>
    <row r="1669" spans="1:24">
      <c r="A1669" s="8"/>
      <c r="B1669" s="8"/>
      <c r="C1669" s="8"/>
      <c r="D1669" s="54"/>
      <c r="E1669" s="8"/>
      <c r="F1669" s="8"/>
      <c r="G1669" s="8"/>
      <c r="H1669" s="8"/>
      <c r="I1669" s="120"/>
      <c r="J1669" s="42"/>
      <c r="K1669" s="124" t="str">
        <f>IF(AND($I1669&gt;0,$J1669&lt;&gt;"",$J1669&gt;40000),WORKDAY.INTL($J1669,INT(($I1669+项目参数!$J$29-1)/项目参数!$J$29)-1,1,项目参数!$B$2:$B$200),"")</f>
        <v/>
      </c>
      <c r="L1669" s="125" t="str">
        <f>IF(AND($M1669&lt;&gt;"",$M1669&gt;40000,$N1669&lt;&gt;"",$N1669&gt;40000),(1+NETWORKDAYS.INTL($M1669,$N1669,1,项目参数!$B$2:$B$200))*项目参数!$J$29,"")</f>
        <v/>
      </c>
      <c r="M1669" s="42"/>
      <c r="N1669" s="42"/>
      <c r="O1669" s="61"/>
      <c r="P1669" s="64"/>
      <c r="X1669" s="102" t="b">
        <f t="shared" si="26"/>
        <v>0</v>
      </c>
    </row>
    <row r="1670" spans="1:24">
      <c r="A1670" s="8"/>
      <c r="B1670" s="8"/>
      <c r="C1670" s="8"/>
      <c r="D1670" s="54"/>
      <c r="E1670" s="8"/>
      <c r="F1670" s="8"/>
      <c r="G1670" s="8"/>
      <c r="H1670" s="8"/>
      <c r="I1670" s="120"/>
      <c r="J1670" s="42"/>
      <c r="K1670" s="124" t="str">
        <f>IF(AND($I1670&gt;0,$J1670&lt;&gt;"",$J1670&gt;40000),WORKDAY.INTL($J1670,INT(($I1670+项目参数!$J$29-1)/项目参数!$J$29)-1,1,项目参数!$B$2:$B$200),"")</f>
        <v/>
      </c>
      <c r="L1670" s="125" t="str">
        <f>IF(AND($M1670&lt;&gt;"",$M1670&gt;40000,$N1670&lt;&gt;"",$N1670&gt;40000),(1+NETWORKDAYS.INTL($M1670,$N1670,1,项目参数!$B$2:$B$200))*项目参数!$J$29,"")</f>
        <v/>
      </c>
      <c r="M1670" s="42"/>
      <c r="N1670" s="42"/>
      <c r="O1670" s="61"/>
      <c r="P1670" s="64"/>
      <c r="X1670" s="102" t="b">
        <f t="shared" si="26"/>
        <v>0</v>
      </c>
    </row>
    <row r="1671" spans="1:24">
      <c r="A1671" s="8"/>
      <c r="B1671" s="8"/>
      <c r="C1671" s="8"/>
      <c r="D1671" s="54"/>
      <c r="E1671" s="8"/>
      <c r="F1671" s="8"/>
      <c r="G1671" s="8"/>
      <c r="H1671" s="8"/>
      <c r="I1671" s="120"/>
      <c r="J1671" s="42"/>
      <c r="K1671" s="124" t="str">
        <f>IF(AND($I1671&gt;0,$J1671&lt;&gt;"",$J1671&gt;40000),WORKDAY.INTL($J1671,INT(($I1671+项目参数!$J$29-1)/项目参数!$J$29)-1,1,项目参数!$B$2:$B$200),"")</f>
        <v/>
      </c>
      <c r="L1671" s="125" t="str">
        <f>IF(AND($M1671&lt;&gt;"",$M1671&gt;40000,$N1671&lt;&gt;"",$N1671&gt;40000),(1+NETWORKDAYS.INTL($M1671,$N1671,1,项目参数!$B$2:$B$200))*项目参数!$J$29,"")</f>
        <v/>
      </c>
      <c r="M1671" s="42"/>
      <c r="N1671" s="42"/>
      <c r="O1671" s="61"/>
      <c r="P1671" s="64"/>
      <c r="X1671" s="102" t="b">
        <f t="shared" si="26"/>
        <v>0</v>
      </c>
    </row>
    <row r="1672" spans="1:24">
      <c r="A1672" s="8"/>
      <c r="B1672" s="8"/>
      <c r="C1672" s="8"/>
      <c r="D1672" s="54"/>
      <c r="E1672" s="8"/>
      <c r="F1672" s="8"/>
      <c r="G1672" s="8"/>
      <c r="H1672" s="8"/>
      <c r="I1672" s="120"/>
      <c r="J1672" s="42"/>
      <c r="K1672" s="124" t="str">
        <f>IF(AND($I1672&gt;0,$J1672&lt;&gt;"",$J1672&gt;40000),WORKDAY.INTL($J1672,INT(($I1672+项目参数!$J$29-1)/项目参数!$J$29)-1,1,项目参数!$B$2:$B$200),"")</f>
        <v/>
      </c>
      <c r="L1672" s="125" t="str">
        <f>IF(AND($M1672&lt;&gt;"",$M1672&gt;40000,$N1672&lt;&gt;"",$N1672&gt;40000),(1+NETWORKDAYS.INTL($M1672,$N1672,1,项目参数!$B$2:$B$200))*项目参数!$J$29,"")</f>
        <v/>
      </c>
      <c r="M1672" s="42"/>
      <c r="N1672" s="42"/>
      <c r="O1672" s="61"/>
      <c r="P1672" s="64"/>
      <c r="X1672" s="102" t="b">
        <f t="shared" si="26"/>
        <v>0</v>
      </c>
    </row>
    <row r="1673" spans="1:24">
      <c r="A1673" s="8"/>
      <c r="B1673" s="8"/>
      <c r="C1673" s="8"/>
      <c r="D1673" s="54"/>
      <c r="E1673" s="8"/>
      <c r="F1673" s="8"/>
      <c r="G1673" s="8"/>
      <c r="H1673" s="8"/>
      <c r="I1673" s="120"/>
      <c r="J1673" s="42"/>
      <c r="K1673" s="124" t="str">
        <f>IF(AND($I1673&gt;0,$J1673&lt;&gt;"",$J1673&gt;40000),WORKDAY.INTL($J1673,INT(($I1673+项目参数!$J$29-1)/项目参数!$J$29)-1,1,项目参数!$B$2:$B$200),"")</f>
        <v/>
      </c>
      <c r="L1673" s="125" t="str">
        <f>IF(AND($M1673&lt;&gt;"",$M1673&gt;40000,$N1673&lt;&gt;"",$N1673&gt;40000),(1+NETWORKDAYS.INTL($M1673,$N1673,1,项目参数!$B$2:$B$200))*项目参数!$J$29,"")</f>
        <v/>
      </c>
      <c r="M1673" s="42"/>
      <c r="N1673" s="42"/>
      <c r="O1673" s="61"/>
      <c r="P1673" s="64"/>
      <c r="X1673" s="102" t="b">
        <f t="shared" si="26"/>
        <v>0</v>
      </c>
    </row>
    <row r="1674" spans="1:24">
      <c r="A1674" s="8"/>
      <c r="B1674" s="8"/>
      <c r="C1674" s="8"/>
      <c r="D1674" s="54"/>
      <c r="E1674" s="8"/>
      <c r="F1674" s="8"/>
      <c r="G1674" s="8"/>
      <c r="H1674" s="8"/>
      <c r="I1674" s="120"/>
      <c r="J1674" s="42"/>
      <c r="K1674" s="124" t="str">
        <f>IF(AND($I1674&gt;0,$J1674&lt;&gt;"",$J1674&gt;40000),WORKDAY.INTL($J1674,INT(($I1674+项目参数!$J$29-1)/项目参数!$J$29)-1,1,项目参数!$B$2:$B$200),"")</f>
        <v/>
      </c>
      <c r="L1674" s="125" t="str">
        <f>IF(AND($M1674&lt;&gt;"",$M1674&gt;40000,$N1674&lt;&gt;"",$N1674&gt;40000),(1+NETWORKDAYS.INTL($M1674,$N1674,1,项目参数!$B$2:$B$200))*项目参数!$J$29,"")</f>
        <v/>
      </c>
      <c r="M1674" s="42"/>
      <c r="N1674" s="42"/>
      <c r="O1674" s="61"/>
      <c r="P1674" s="64"/>
      <c r="X1674" s="102" t="b">
        <f t="shared" si="26"/>
        <v>0</v>
      </c>
    </row>
    <row r="1675" spans="1:24">
      <c r="A1675" s="8"/>
      <c r="B1675" s="8"/>
      <c r="C1675" s="8"/>
      <c r="D1675" s="54"/>
      <c r="E1675" s="8"/>
      <c r="F1675" s="8"/>
      <c r="G1675" s="8"/>
      <c r="H1675" s="8"/>
      <c r="I1675" s="120"/>
      <c r="J1675" s="42"/>
      <c r="K1675" s="124" t="str">
        <f>IF(AND($I1675&gt;0,$J1675&lt;&gt;"",$J1675&gt;40000),WORKDAY.INTL($J1675,INT(($I1675+项目参数!$J$29-1)/项目参数!$J$29)-1,1,项目参数!$B$2:$B$200),"")</f>
        <v/>
      </c>
      <c r="L1675" s="125" t="str">
        <f>IF(AND($M1675&lt;&gt;"",$M1675&gt;40000,$N1675&lt;&gt;"",$N1675&gt;40000),(1+NETWORKDAYS.INTL($M1675,$N1675,1,项目参数!$B$2:$B$200))*项目参数!$J$29,"")</f>
        <v/>
      </c>
      <c r="M1675" s="42"/>
      <c r="N1675" s="42"/>
      <c r="O1675" s="61"/>
      <c r="P1675" s="64"/>
      <c r="X1675" s="102" t="b">
        <f t="shared" si="26"/>
        <v>0</v>
      </c>
    </row>
    <row r="1676" spans="1:24">
      <c r="A1676" s="8"/>
      <c r="B1676" s="8"/>
      <c r="C1676" s="8"/>
      <c r="D1676" s="54"/>
      <c r="E1676" s="8"/>
      <c r="F1676" s="8"/>
      <c r="G1676" s="8"/>
      <c r="H1676" s="8"/>
      <c r="I1676" s="120"/>
      <c r="J1676" s="42"/>
      <c r="K1676" s="124" t="str">
        <f>IF(AND($I1676&gt;0,$J1676&lt;&gt;"",$J1676&gt;40000),WORKDAY.INTL($J1676,INT(($I1676+项目参数!$J$29-1)/项目参数!$J$29)-1,1,项目参数!$B$2:$B$200),"")</f>
        <v/>
      </c>
      <c r="L1676" s="125" t="str">
        <f>IF(AND($M1676&lt;&gt;"",$M1676&gt;40000,$N1676&lt;&gt;"",$N1676&gt;40000),(1+NETWORKDAYS.INTL($M1676,$N1676,1,项目参数!$B$2:$B$200))*项目参数!$J$29,"")</f>
        <v/>
      </c>
      <c r="M1676" s="42"/>
      <c r="N1676" s="42"/>
      <c r="O1676" s="61"/>
      <c r="P1676" s="64"/>
      <c r="X1676" s="102" t="b">
        <f t="shared" si="26"/>
        <v>0</v>
      </c>
    </row>
    <row r="1677" spans="1:24">
      <c r="A1677" s="8"/>
      <c r="B1677" s="8"/>
      <c r="C1677" s="8"/>
      <c r="D1677" s="54"/>
      <c r="E1677" s="8"/>
      <c r="F1677" s="8"/>
      <c r="G1677" s="8"/>
      <c r="H1677" s="8"/>
      <c r="I1677" s="120"/>
      <c r="J1677" s="42"/>
      <c r="K1677" s="124" t="str">
        <f>IF(AND($I1677&gt;0,$J1677&lt;&gt;"",$J1677&gt;40000),WORKDAY.INTL($J1677,INT(($I1677+项目参数!$J$29-1)/项目参数!$J$29)-1,1,项目参数!$B$2:$B$200),"")</f>
        <v/>
      </c>
      <c r="L1677" s="125" t="str">
        <f>IF(AND($M1677&lt;&gt;"",$M1677&gt;40000,$N1677&lt;&gt;"",$N1677&gt;40000),(1+NETWORKDAYS.INTL($M1677,$N1677,1,项目参数!$B$2:$B$200))*项目参数!$J$29,"")</f>
        <v/>
      </c>
      <c r="M1677" s="42"/>
      <c r="N1677" s="42"/>
      <c r="O1677" s="61"/>
      <c r="P1677" s="64"/>
      <c r="X1677" s="102" t="b">
        <f t="shared" si="26"/>
        <v>0</v>
      </c>
    </row>
    <row r="1678" spans="1:24">
      <c r="A1678" s="8"/>
      <c r="B1678" s="8"/>
      <c r="C1678" s="8"/>
      <c r="D1678" s="54"/>
      <c r="E1678" s="8"/>
      <c r="F1678" s="8"/>
      <c r="G1678" s="8"/>
      <c r="H1678" s="8"/>
      <c r="I1678" s="120"/>
      <c r="J1678" s="42"/>
      <c r="K1678" s="124" t="str">
        <f>IF(AND($I1678&gt;0,$J1678&lt;&gt;"",$J1678&gt;40000),WORKDAY.INTL($J1678,INT(($I1678+项目参数!$J$29-1)/项目参数!$J$29)-1,1,项目参数!$B$2:$B$200),"")</f>
        <v/>
      </c>
      <c r="L1678" s="125" t="str">
        <f>IF(AND($M1678&lt;&gt;"",$M1678&gt;40000,$N1678&lt;&gt;"",$N1678&gt;40000),(1+NETWORKDAYS.INTL($M1678,$N1678,1,项目参数!$B$2:$B$200))*项目参数!$J$29,"")</f>
        <v/>
      </c>
      <c r="M1678" s="42"/>
      <c r="N1678" s="42"/>
      <c r="O1678" s="61"/>
      <c r="P1678" s="64"/>
      <c r="X1678" s="102" t="b">
        <f t="shared" si="26"/>
        <v>0</v>
      </c>
    </row>
    <row r="1679" spans="1:24">
      <c r="A1679" s="8"/>
      <c r="B1679" s="8"/>
      <c r="C1679" s="8"/>
      <c r="D1679" s="54"/>
      <c r="E1679" s="8"/>
      <c r="F1679" s="8"/>
      <c r="G1679" s="8"/>
      <c r="H1679" s="8"/>
      <c r="I1679" s="120"/>
      <c r="J1679" s="42"/>
      <c r="K1679" s="124" t="str">
        <f>IF(AND($I1679&gt;0,$J1679&lt;&gt;"",$J1679&gt;40000),WORKDAY.INTL($J1679,INT(($I1679+项目参数!$J$29-1)/项目参数!$J$29)-1,1,项目参数!$B$2:$B$200),"")</f>
        <v/>
      </c>
      <c r="L1679" s="125" t="str">
        <f>IF(AND($M1679&lt;&gt;"",$M1679&gt;40000,$N1679&lt;&gt;"",$N1679&gt;40000),(1+NETWORKDAYS.INTL($M1679,$N1679,1,项目参数!$B$2:$B$200))*项目参数!$J$29,"")</f>
        <v/>
      </c>
      <c r="M1679" s="42"/>
      <c r="N1679" s="42"/>
      <c r="O1679" s="61"/>
      <c r="P1679" s="64"/>
      <c r="X1679" s="102" t="b">
        <f t="shared" si="26"/>
        <v>0</v>
      </c>
    </row>
    <row r="1680" spans="1:24">
      <c r="A1680" s="8"/>
      <c r="B1680" s="8"/>
      <c r="C1680" s="8"/>
      <c r="D1680" s="54"/>
      <c r="E1680" s="8"/>
      <c r="F1680" s="8"/>
      <c r="G1680" s="8"/>
      <c r="H1680" s="8"/>
      <c r="I1680" s="120"/>
      <c r="J1680" s="42"/>
      <c r="K1680" s="124" t="str">
        <f>IF(AND($I1680&gt;0,$J1680&lt;&gt;"",$J1680&gt;40000),WORKDAY.INTL($J1680,INT(($I1680+项目参数!$J$29-1)/项目参数!$J$29)-1,1,项目参数!$B$2:$B$200),"")</f>
        <v/>
      </c>
      <c r="L1680" s="125" t="str">
        <f>IF(AND($M1680&lt;&gt;"",$M1680&gt;40000,$N1680&lt;&gt;"",$N1680&gt;40000),(1+NETWORKDAYS.INTL($M1680,$N1680,1,项目参数!$B$2:$B$200))*项目参数!$J$29,"")</f>
        <v/>
      </c>
      <c r="M1680" s="42"/>
      <c r="N1680" s="42"/>
      <c r="O1680" s="61"/>
      <c r="P1680" s="64"/>
      <c r="X1680" s="102" t="b">
        <f t="shared" si="26"/>
        <v>0</v>
      </c>
    </row>
    <row r="1681" spans="1:24">
      <c r="A1681" s="8"/>
      <c r="B1681" s="8"/>
      <c r="C1681" s="8"/>
      <c r="D1681" s="54"/>
      <c r="E1681" s="8"/>
      <c r="F1681" s="8"/>
      <c r="G1681" s="8"/>
      <c r="H1681" s="8"/>
      <c r="I1681" s="120"/>
      <c r="J1681" s="42"/>
      <c r="K1681" s="124" t="str">
        <f>IF(AND($I1681&gt;0,$J1681&lt;&gt;"",$J1681&gt;40000),WORKDAY.INTL($J1681,INT(($I1681+项目参数!$J$29-1)/项目参数!$J$29)-1,1,项目参数!$B$2:$B$200),"")</f>
        <v/>
      </c>
      <c r="L1681" s="125" t="str">
        <f>IF(AND($M1681&lt;&gt;"",$M1681&gt;40000,$N1681&lt;&gt;"",$N1681&gt;40000),(1+NETWORKDAYS.INTL($M1681,$N1681,1,项目参数!$B$2:$B$200))*项目参数!$J$29,"")</f>
        <v/>
      </c>
      <c r="M1681" s="42"/>
      <c r="N1681" s="42"/>
      <c r="O1681" s="61"/>
      <c r="P1681" s="64"/>
      <c r="X1681" s="102" t="b">
        <f t="shared" si="26"/>
        <v>0</v>
      </c>
    </row>
    <row r="1682" spans="1:24">
      <c r="A1682" s="8"/>
      <c r="B1682" s="8"/>
      <c r="C1682" s="8"/>
      <c r="D1682" s="54"/>
      <c r="E1682" s="8"/>
      <c r="F1682" s="8"/>
      <c r="G1682" s="8"/>
      <c r="H1682" s="8"/>
      <c r="I1682" s="120"/>
      <c r="J1682" s="42"/>
      <c r="K1682" s="124" t="str">
        <f>IF(AND($I1682&gt;0,$J1682&lt;&gt;"",$J1682&gt;40000),WORKDAY.INTL($J1682,INT(($I1682+项目参数!$J$29-1)/项目参数!$J$29)-1,1,项目参数!$B$2:$B$200),"")</f>
        <v/>
      </c>
      <c r="L1682" s="125" t="str">
        <f>IF(AND($M1682&lt;&gt;"",$M1682&gt;40000,$N1682&lt;&gt;"",$N1682&gt;40000),(1+NETWORKDAYS.INTL($M1682,$N1682,1,项目参数!$B$2:$B$200))*项目参数!$J$29,"")</f>
        <v/>
      </c>
      <c r="M1682" s="42"/>
      <c r="N1682" s="42"/>
      <c r="O1682" s="61"/>
      <c r="P1682" s="64"/>
      <c r="X1682" s="102" t="b">
        <f t="shared" si="26"/>
        <v>0</v>
      </c>
    </row>
    <row r="1683" spans="1:24">
      <c r="A1683" s="8"/>
      <c r="B1683" s="8"/>
      <c r="C1683" s="8"/>
      <c r="D1683" s="54"/>
      <c r="E1683" s="8"/>
      <c r="F1683" s="8"/>
      <c r="G1683" s="8"/>
      <c r="H1683" s="8"/>
      <c r="I1683" s="120"/>
      <c r="J1683" s="42"/>
      <c r="K1683" s="124" t="str">
        <f>IF(AND($I1683&gt;0,$J1683&lt;&gt;"",$J1683&gt;40000),WORKDAY.INTL($J1683,INT(($I1683+项目参数!$J$29-1)/项目参数!$J$29)-1,1,项目参数!$B$2:$B$200),"")</f>
        <v/>
      </c>
      <c r="L1683" s="125" t="str">
        <f>IF(AND($M1683&lt;&gt;"",$M1683&gt;40000,$N1683&lt;&gt;"",$N1683&gt;40000),(1+NETWORKDAYS.INTL($M1683,$N1683,1,项目参数!$B$2:$B$200))*项目参数!$J$29,"")</f>
        <v/>
      </c>
      <c r="M1683" s="42"/>
      <c r="N1683" s="42"/>
      <c r="O1683" s="61"/>
      <c r="P1683" s="64"/>
      <c r="X1683" s="102" t="b">
        <f t="shared" si="26"/>
        <v>0</v>
      </c>
    </row>
    <row r="1684" spans="1:24">
      <c r="A1684" s="8"/>
      <c r="B1684" s="8"/>
      <c r="C1684" s="8"/>
      <c r="D1684" s="54"/>
      <c r="E1684" s="8"/>
      <c r="F1684" s="8"/>
      <c r="G1684" s="8"/>
      <c r="H1684" s="8"/>
      <c r="I1684" s="120"/>
      <c r="J1684" s="42"/>
      <c r="K1684" s="124" t="str">
        <f>IF(AND($I1684&gt;0,$J1684&lt;&gt;"",$J1684&gt;40000),WORKDAY.INTL($J1684,INT(($I1684+项目参数!$J$29-1)/项目参数!$J$29)-1,1,项目参数!$B$2:$B$200),"")</f>
        <v/>
      </c>
      <c r="L1684" s="125" t="str">
        <f>IF(AND($M1684&lt;&gt;"",$M1684&gt;40000,$N1684&lt;&gt;"",$N1684&gt;40000),(1+NETWORKDAYS.INTL($M1684,$N1684,1,项目参数!$B$2:$B$200))*项目参数!$J$29,"")</f>
        <v/>
      </c>
      <c r="M1684" s="42"/>
      <c r="N1684" s="42"/>
      <c r="O1684" s="61"/>
      <c r="P1684" s="64"/>
      <c r="X1684" s="102" t="b">
        <f t="shared" si="26"/>
        <v>0</v>
      </c>
    </row>
    <row r="1685" spans="1:24">
      <c r="A1685" s="8"/>
      <c r="B1685" s="8"/>
      <c r="C1685" s="8"/>
      <c r="D1685" s="54"/>
      <c r="E1685" s="8"/>
      <c r="F1685" s="8"/>
      <c r="G1685" s="8"/>
      <c r="H1685" s="8"/>
      <c r="I1685" s="120"/>
      <c r="J1685" s="42"/>
      <c r="K1685" s="124" t="str">
        <f>IF(AND($I1685&gt;0,$J1685&lt;&gt;"",$J1685&gt;40000),WORKDAY.INTL($J1685,INT(($I1685+项目参数!$J$29-1)/项目参数!$J$29)-1,1,项目参数!$B$2:$B$200),"")</f>
        <v/>
      </c>
      <c r="L1685" s="125" t="str">
        <f>IF(AND($M1685&lt;&gt;"",$M1685&gt;40000,$N1685&lt;&gt;"",$N1685&gt;40000),(1+NETWORKDAYS.INTL($M1685,$N1685,1,项目参数!$B$2:$B$200))*项目参数!$J$29,"")</f>
        <v/>
      </c>
      <c r="M1685" s="42"/>
      <c r="N1685" s="42"/>
      <c r="O1685" s="61"/>
      <c r="P1685" s="64"/>
      <c r="X1685" s="102" t="b">
        <f t="shared" si="26"/>
        <v>0</v>
      </c>
    </row>
    <row r="1686" spans="1:24">
      <c r="A1686" s="8"/>
      <c r="B1686" s="8"/>
      <c r="C1686" s="8"/>
      <c r="D1686" s="54"/>
      <c r="E1686" s="8"/>
      <c r="F1686" s="8"/>
      <c r="G1686" s="8"/>
      <c r="H1686" s="8"/>
      <c r="I1686" s="120"/>
      <c r="J1686" s="42"/>
      <c r="K1686" s="124" t="str">
        <f>IF(AND($I1686&gt;0,$J1686&lt;&gt;"",$J1686&gt;40000),WORKDAY.INTL($J1686,INT(($I1686+项目参数!$J$29-1)/项目参数!$J$29)-1,1,项目参数!$B$2:$B$200),"")</f>
        <v/>
      </c>
      <c r="L1686" s="125" t="str">
        <f>IF(AND($M1686&lt;&gt;"",$M1686&gt;40000,$N1686&lt;&gt;"",$N1686&gt;40000),(1+NETWORKDAYS.INTL($M1686,$N1686,1,项目参数!$B$2:$B$200))*项目参数!$J$29,"")</f>
        <v/>
      </c>
      <c r="M1686" s="42"/>
      <c r="N1686" s="42"/>
      <c r="O1686" s="61"/>
      <c r="P1686" s="64"/>
      <c r="X1686" s="102" t="b">
        <f t="shared" si="26"/>
        <v>0</v>
      </c>
    </row>
    <row r="1687" spans="1:24">
      <c r="A1687" s="8"/>
      <c r="B1687" s="8"/>
      <c r="C1687" s="8"/>
      <c r="D1687" s="54"/>
      <c r="E1687" s="8"/>
      <c r="F1687" s="8"/>
      <c r="G1687" s="8"/>
      <c r="H1687" s="8"/>
      <c r="I1687" s="120"/>
      <c r="J1687" s="42"/>
      <c r="K1687" s="124" t="str">
        <f>IF(AND($I1687&gt;0,$J1687&lt;&gt;"",$J1687&gt;40000),WORKDAY.INTL($J1687,INT(($I1687+项目参数!$J$29-1)/项目参数!$J$29)-1,1,项目参数!$B$2:$B$200),"")</f>
        <v/>
      </c>
      <c r="L1687" s="125" t="str">
        <f>IF(AND($M1687&lt;&gt;"",$M1687&gt;40000,$N1687&lt;&gt;"",$N1687&gt;40000),(1+NETWORKDAYS.INTL($M1687,$N1687,1,项目参数!$B$2:$B$200))*项目参数!$J$29,"")</f>
        <v/>
      </c>
      <c r="M1687" s="42"/>
      <c r="N1687" s="42"/>
      <c r="O1687" s="61"/>
      <c r="P1687" s="64"/>
      <c r="X1687" s="102" t="b">
        <f t="shared" si="26"/>
        <v>0</v>
      </c>
    </row>
    <row r="1688" spans="1:24">
      <c r="A1688" s="8"/>
      <c r="B1688" s="8"/>
      <c r="C1688" s="8"/>
      <c r="D1688" s="54"/>
      <c r="E1688" s="8"/>
      <c r="F1688" s="8"/>
      <c r="G1688" s="8"/>
      <c r="H1688" s="8"/>
      <c r="I1688" s="120"/>
      <c r="J1688" s="42"/>
      <c r="K1688" s="124" t="str">
        <f>IF(AND($I1688&gt;0,$J1688&lt;&gt;"",$J1688&gt;40000),WORKDAY.INTL($J1688,INT(($I1688+项目参数!$J$29-1)/项目参数!$J$29)-1,1,项目参数!$B$2:$B$200),"")</f>
        <v/>
      </c>
      <c r="L1688" s="125" t="str">
        <f>IF(AND($M1688&lt;&gt;"",$M1688&gt;40000,$N1688&lt;&gt;"",$N1688&gt;40000),(1+NETWORKDAYS.INTL($M1688,$N1688,1,项目参数!$B$2:$B$200))*项目参数!$J$29,"")</f>
        <v/>
      </c>
      <c r="M1688" s="42"/>
      <c r="N1688" s="42"/>
      <c r="O1688" s="61"/>
      <c r="P1688" s="64"/>
      <c r="X1688" s="102" t="b">
        <f t="shared" si="26"/>
        <v>0</v>
      </c>
    </row>
    <row r="1689" spans="1:24">
      <c r="A1689" s="8"/>
      <c r="B1689" s="8"/>
      <c r="C1689" s="8"/>
      <c r="D1689" s="54"/>
      <c r="E1689" s="8"/>
      <c r="F1689" s="8"/>
      <c r="G1689" s="8"/>
      <c r="H1689" s="8"/>
      <c r="I1689" s="120"/>
      <c r="J1689" s="42"/>
      <c r="K1689" s="124" t="str">
        <f>IF(AND($I1689&gt;0,$J1689&lt;&gt;"",$J1689&gt;40000),WORKDAY.INTL($J1689,INT(($I1689+项目参数!$J$29-1)/项目参数!$J$29)-1,1,项目参数!$B$2:$B$200),"")</f>
        <v/>
      </c>
      <c r="L1689" s="125" t="str">
        <f>IF(AND($M1689&lt;&gt;"",$M1689&gt;40000,$N1689&lt;&gt;"",$N1689&gt;40000),(1+NETWORKDAYS.INTL($M1689,$N1689,1,项目参数!$B$2:$B$200))*项目参数!$J$29,"")</f>
        <v/>
      </c>
      <c r="M1689" s="42"/>
      <c r="N1689" s="42"/>
      <c r="O1689" s="61"/>
      <c r="P1689" s="64"/>
      <c r="X1689" s="102" t="b">
        <f t="shared" si="26"/>
        <v>0</v>
      </c>
    </row>
    <row r="1690" spans="1:24">
      <c r="A1690" s="8"/>
      <c r="B1690" s="8"/>
      <c r="C1690" s="8"/>
      <c r="D1690" s="54"/>
      <c r="E1690" s="8"/>
      <c r="F1690" s="8"/>
      <c r="G1690" s="8"/>
      <c r="H1690" s="8"/>
      <c r="I1690" s="120"/>
      <c r="J1690" s="42"/>
      <c r="K1690" s="124" t="str">
        <f>IF(AND($I1690&gt;0,$J1690&lt;&gt;"",$J1690&gt;40000),WORKDAY.INTL($J1690,INT(($I1690+项目参数!$J$29-1)/项目参数!$J$29)-1,1,项目参数!$B$2:$B$200),"")</f>
        <v/>
      </c>
      <c r="L1690" s="125" t="str">
        <f>IF(AND($M1690&lt;&gt;"",$M1690&gt;40000,$N1690&lt;&gt;"",$N1690&gt;40000),(1+NETWORKDAYS.INTL($M1690,$N1690,1,项目参数!$B$2:$B$200))*项目参数!$J$29,"")</f>
        <v/>
      </c>
      <c r="M1690" s="42"/>
      <c r="N1690" s="42"/>
      <c r="O1690" s="61"/>
      <c r="P1690" s="64"/>
      <c r="X1690" s="102" t="b">
        <f t="shared" si="26"/>
        <v>0</v>
      </c>
    </row>
    <row r="1691" spans="1:24">
      <c r="A1691" s="8"/>
      <c r="B1691" s="8"/>
      <c r="C1691" s="8"/>
      <c r="D1691" s="54"/>
      <c r="E1691" s="8"/>
      <c r="F1691" s="8"/>
      <c r="G1691" s="8"/>
      <c r="H1691" s="8"/>
      <c r="I1691" s="120"/>
      <c r="J1691" s="42"/>
      <c r="K1691" s="124" t="str">
        <f>IF(AND($I1691&gt;0,$J1691&lt;&gt;"",$J1691&gt;40000),WORKDAY.INTL($J1691,INT(($I1691+项目参数!$J$29-1)/项目参数!$J$29)-1,1,项目参数!$B$2:$B$200),"")</f>
        <v/>
      </c>
      <c r="L1691" s="125" t="str">
        <f>IF(AND($M1691&lt;&gt;"",$M1691&gt;40000,$N1691&lt;&gt;"",$N1691&gt;40000),(1+NETWORKDAYS.INTL($M1691,$N1691,1,项目参数!$B$2:$B$200))*项目参数!$J$29,"")</f>
        <v/>
      </c>
      <c r="M1691" s="42"/>
      <c r="N1691" s="42"/>
      <c r="O1691" s="61"/>
      <c r="P1691" s="64"/>
      <c r="X1691" s="102" t="b">
        <f t="shared" si="26"/>
        <v>0</v>
      </c>
    </row>
    <row r="1692" spans="1:24">
      <c r="A1692" s="8"/>
      <c r="B1692" s="8"/>
      <c r="C1692" s="8"/>
      <c r="D1692" s="54"/>
      <c r="E1692" s="8"/>
      <c r="F1692" s="8"/>
      <c r="G1692" s="8"/>
      <c r="H1692" s="8"/>
      <c r="I1692" s="120"/>
      <c r="J1692" s="42"/>
      <c r="K1692" s="124" t="str">
        <f>IF(AND($I1692&gt;0,$J1692&lt;&gt;"",$J1692&gt;40000),WORKDAY.INTL($J1692,INT(($I1692+项目参数!$J$29-1)/项目参数!$J$29)-1,1,项目参数!$B$2:$B$200),"")</f>
        <v/>
      </c>
      <c r="L1692" s="125" t="str">
        <f>IF(AND($M1692&lt;&gt;"",$M1692&gt;40000,$N1692&lt;&gt;"",$N1692&gt;40000),(1+NETWORKDAYS.INTL($M1692,$N1692,1,项目参数!$B$2:$B$200))*项目参数!$J$29,"")</f>
        <v/>
      </c>
      <c r="M1692" s="42"/>
      <c r="N1692" s="42"/>
      <c r="O1692" s="61"/>
      <c r="P1692" s="64"/>
      <c r="X1692" s="102" t="b">
        <f t="shared" si="26"/>
        <v>0</v>
      </c>
    </row>
    <row r="1693" spans="1:24">
      <c r="A1693" s="8"/>
      <c r="B1693" s="8"/>
      <c r="C1693" s="8"/>
      <c r="D1693" s="54"/>
      <c r="E1693" s="8"/>
      <c r="F1693" s="8"/>
      <c r="G1693" s="8"/>
      <c r="H1693" s="8"/>
      <c r="I1693" s="120"/>
      <c r="J1693" s="42"/>
      <c r="K1693" s="124" t="str">
        <f>IF(AND($I1693&gt;0,$J1693&lt;&gt;"",$J1693&gt;40000),WORKDAY.INTL($J1693,INT(($I1693+项目参数!$J$29-1)/项目参数!$J$29)-1,1,项目参数!$B$2:$B$200),"")</f>
        <v/>
      </c>
      <c r="L1693" s="125" t="str">
        <f>IF(AND($M1693&lt;&gt;"",$M1693&gt;40000,$N1693&lt;&gt;"",$N1693&gt;40000),(1+NETWORKDAYS.INTL($M1693,$N1693,1,项目参数!$B$2:$B$200))*项目参数!$J$29,"")</f>
        <v/>
      </c>
      <c r="M1693" s="42"/>
      <c r="N1693" s="42"/>
      <c r="O1693" s="61"/>
      <c r="P1693" s="64"/>
      <c r="X1693" s="102" t="b">
        <f t="shared" si="26"/>
        <v>0</v>
      </c>
    </row>
    <row r="1694" spans="1:24">
      <c r="A1694" s="8"/>
      <c r="B1694" s="8"/>
      <c r="C1694" s="8"/>
      <c r="D1694" s="54"/>
      <c r="E1694" s="8"/>
      <c r="F1694" s="8"/>
      <c r="G1694" s="8"/>
      <c r="H1694" s="8"/>
      <c r="I1694" s="120"/>
      <c r="J1694" s="42"/>
      <c r="K1694" s="124" t="str">
        <f>IF(AND($I1694&gt;0,$J1694&lt;&gt;"",$J1694&gt;40000),WORKDAY.INTL($J1694,INT(($I1694+项目参数!$J$29-1)/项目参数!$J$29)-1,1,项目参数!$B$2:$B$200),"")</f>
        <v/>
      </c>
      <c r="L1694" s="125" t="str">
        <f>IF(AND($M1694&lt;&gt;"",$M1694&gt;40000,$N1694&lt;&gt;"",$N1694&gt;40000),(1+NETWORKDAYS.INTL($M1694,$N1694,1,项目参数!$B$2:$B$200))*项目参数!$J$29,"")</f>
        <v/>
      </c>
      <c r="M1694" s="42"/>
      <c r="N1694" s="42"/>
      <c r="O1694" s="61"/>
      <c r="P1694" s="64"/>
      <c r="X1694" s="102" t="b">
        <f t="shared" si="26"/>
        <v>0</v>
      </c>
    </row>
    <row r="1695" spans="1:24">
      <c r="A1695" s="8"/>
      <c r="B1695" s="8"/>
      <c r="C1695" s="8"/>
      <c r="D1695" s="54"/>
      <c r="E1695" s="8"/>
      <c r="F1695" s="8"/>
      <c r="G1695" s="8"/>
      <c r="H1695" s="8"/>
      <c r="I1695" s="120"/>
      <c r="J1695" s="42"/>
      <c r="K1695" s="124" t="str">
        <f>IF(AND($I1695&gt;0,$J1695&lt;&gt;"",$J1695&gt;40000),WORKDAY.INTL($J1695,INT(($I1695+项目参数!$J$29-1)/项目参数!$J$29)-1,1,项目参数!$B$2:$B$200),"")</f>
        <v/>
      </c>
      <c r="L1695" s="125" t="str">
        <f>IF(AND($M1695&lt;&gt;"",$M1695&gt;40000,$N1695&lt;&gt;"",$N1695&gt;40000),(1+NETWORKDAYS.INTL($M1695,$N1695,1,项目参数!$B$2:$B$200))*项目参数!$J$29,"")</f>
        <v/>
      </c>
      <c r="M1695" s="42"/>
      <c r="N1695" s="42"/>
      <c r="O1695" s="61"/>
      <c r="P1695" s="64"/>
      <c r="X1695" s="102" t="b">
        <f t="shared" si="26"/>
        <v>0</v>
      </c>
    </row>
    <row r="1696" spans="1:24">
      <c r="A1696" s="8"/>
      <c r="B1696" s="8"/>
      <c r="C1696" s="8"/>
      <c r="D1696" s="54"/>
      <c r="E1696" s="8"/>
      <c r="F1696" s="8"/>
      <c r="G1696" s="8"/>
      <c r="H1696" s="8"/>
      <c r="I1696" s="120"/>
      <c r="J1696" s="42"/>
      <c r="K1696" s="124" t="str">
        <f>IF(AND($I1696&gt;0,$J1696&lt;&gt;"",$J1696&gt;40000),WORKDAY.INTL($J1696,INT(($I1696+项目参数!$J$29-1)/项目参数!$J$29)-1,1,项目参数!$B$2:$B$200),"")</f>
        <v/>
      </c>
      <c r="L1696" s="125" t="str">
        <f>IF(AND($M1696&lt;&gt;"",$M1696&gt;40000,$N1696&lt;&gt;"",$N1696&gt;40000),(1+NETWORKDAYS.INTL($M1696,$N1696,1,项目参数!$B$2:$B$200))*项目参数!$J$29,"")</f>
        <v/>
      </c>
      <c r="M1696" s="42"/>
      <c r="N1696" s="42"/>
      <c r="O1696" s="61"/>
      <c r="P1696" s="64"/>
      <c r="X1696" s="102" t="b">
        <f t="shared" si="26"/>
        <v>0</v>
      </c>
    </row>
    <row r="1697" spans="1:24">
      <c r="A1697" s="8"/>
      <c r="B1697" s="8"/>
      <c r="C1697" s="8"/>
      <c r="D1697" s="54"/>
      <c r="E1697" s="8"/>
      <c r="F1697" s="8"/>
      <c r="G1697" s="8"/>
      <c r="H1697" s="8"/>
      <c r="I1697" s="120"/>
      <c r="J1697" s="42"/>
      <c r="K1697" s="124" t="str">
        <f>IF(AND($I1697&gt;0,$J1697&lt;&gt;"",$J1697&gt;40000),WORKDAY.INTL($J1697,INT(($I1697+项目参数!$J$29-1)/项目参数!$J$29)-1,1,项目参数!$B$2:$B$200),"")</f>
        <v/>
      </c>
      <c r="L1697" s="125" t="str">
        <f>IF(AND($M1697&lt;&gt;"",$M1697&gt;40000,$N1697&lt;&gt;"",$N1697&gt;40000),(1+NETWORKDAYS.INTL($M1697,$N1697,1,项目参数!$B$2:$B$200))*项目参数!$J$29,"")</f>
        <v/>
      </c>
      <c r="M1697" s="42"/>
      <c r="N1697" s="42"/>
      <c r="O1697" s="61"/>
      <c r="P1697" s="64"/>
      <c r="X1697" s="102" t="b">
        <f t="shared" si="26"/>
        <v>0</v>
      </c>
    </row>
    <row r="1698" spans="1:24">
      <c r="A1698" s="8"/>
      <c r="B1698" s="8"/>
      <c r="C1698" s="8"/>
      <c r="D1698" s="54"/>
      <c r="E1698" s="8"/>
      <c r="F1698" s="8"/>
      <c r="G1698" s="8"/>
      <c r="H1698" s="8"/>
      <c r="I1698" s="120"/>
      <c r="J1698" s="42"/>
      <c r="K1698" s="124" t="str">
        <f>IF(AND($I1698&gt;0,$J1698&lt;&gt;"",$J1698&gt;40000),WORKDAY.INTL($J1698,INT(($I1698+项目参数!$J$29-1)/项目参数!$J$29)-1,1,项目参数!$B$2:$B$200),"")</f>
        <v/>
      </c>
      <c r="L1698" s="125" t="str">
        <f>IF(AND($M1698&lt;&gt;"",$M1698&gt;40000,$N1698&lt;&gt;"",$N1698&gt;40000),(1+NETWORKDAYS.INTL($M1698,$N1698,1,项目参数!$B$2:$B$200))*项目参数!$J$29,"")</f>
        <v/>
      </c>
      <c r="M1698" s="42"/>
      <c r="N1698" s="42"/>
      <c r="O1698" s="61"/>
      <c r="P1698" s="64"/>
      <c r="X1698" s="102" t="b">
        <f t="shared" si="26"/>
        <v>0</v>
      </c>
    </row>
    <row r="1699" spans="1:24">
      <c r="A1699" s="8"/>
      <c r="B1699" s="8"/>
      <c r="C1699" s="8"/>
      <c r="D1699" s="54"/>
      <c r="E1699" s="8"/>
      <c r="F1699" s="8"/>
      <c r="G1699" s="8"/>
      <c r="H1699" s="8"/>
      <c r="I1699" s="120"/>
      <c r="J1699" s="42"/>
      <c r="K1699" s="124" t="str">
        <f>IF(AND($I1699&gt;0,$J1699&lt;&gt;"",$J1699&gt;40000),WORKDAY.INTL($J1699,INT(($I1699+项目参数!$J$29-1)/项目参数!$J$29)-1,1,项目参数!$B$2:$B$200),"")</f>
        <v/>
      </c>
      <c r="L1699" s="125" t="str">
        <f>IF(AND($M1699&lt;&gt;"",$M1699&gt;40000,$N1699&lt;&gt;"",$N1699&gt;40000),(1+NETWORKDAYS.INTL($M1699,$N1699,1,项目参数!$B$2:$B$200))*项目参数!$J$29,"")</f>
        <v/>
      </c>
      <c r="M1699" s="42"/>
      <c r="N1699" s="42"/>
      <c r="O1699" s="61"/>
      <c r="P1699" s="64"/>
      <c r="X1699" s="102" t="b">
        <f t="shared" si="26"/>
        <v>0</v>
      </c>
    </row>
    <row r="1700" spans="1:24">
      <c r="A1700" s="8"/>
      <c r="B1700" s="8"/>
      <c r="C1700" s="8"/>
      <c r="D1700" s="54"/>
      <c r="E1700" s="8"/>
      <c r="F1700" s="8"/>
      <c r="G1700" s="8"/>
      <c r="H1700" s="8"/>
      <c r="I1700" s="120"/>
      <c r="J1700" s="42"/>
      <c r="K1700" s="124" t="str">
        <f>IF(AND($I1700&gt;0,$J1700&lt;&gt;"",$J1700&gt;40000),WORKDAY.INTL($J1700,INT(($I1700+项目参数!$J$29-1)/项目参数!$J$29)-1,1,项目参数!$B$2:$B$200),"")</f>
        <v/>
      </c>
      <c r="L1700" s="125" t="str">
        <f>IF(AND($M1700&lt;&gt;"",$M1700&gt;40000,$N1700&lt;&gt;"",$N1700&gt;40000),(1+NETWORKDAYS.INTL($M1700,$N1700,1,项目参数!$B$2:$B$200))*项目参数!$J$29,"")</f>
        <v/>
      </c>
      <c r="M1700" s="42"/>
      <c r="N1700" s="42"/>
      <c r="O1700" s="61"/>
      <c r="P1700" s="64"/>
      <c r="X1700" s="102" t="b">
        <f t="shared" si="26"/>
        <v>0</v>
      </c>
    </row>
    <row r="1701" spans="1:24">
      <c r="A1701" s="8"/>
      <c r="B1701" s="8"/>
      <c r="C1701" s="8"/>
      <c r="D1701" s="54"/>
      <c r="E1701" s="8"/>
      <c r="F1701" s="8"/>
      <c r="G1701" s="8"/>
      <c r="H1701" s="8"/>
      <c r="I1701" s="120"/>
      <c r="J1701" s="42"/>
      <c r="K1701" s="124" t="str">
        <f>IF(AND($I1701&gt;0,$J1701&lt;&gt;"",$J1701&gt;40000),WORKDAY.INTL($J1701,INT(($I1701+项目参数!$J$29-1)/项目参数!$J$29)-1,1,项目参数!$B$2:$B$200),"")</f>
        <v/>
      </c>
      <c r="L1701" s="125" t="str">
        <f>IF(AND($M1701&lt;&gt;"",$M1701&gt;40000,$N1701&lt;&gt;"",$N1701&gt;40000),(1+NETWORKDAYS.INTL($M1701,$N1701,1,项目参数!$B$2:$B$200))*项目参数!$J$29,"")</f>
        <v/>
      </c>
      <c r="M1701" s="42"/>
      <c r="N1701" s="42"/>
      <c r="O1701" s="61"/>
      <c r="P1701" s="64"/>
      <c r="X1701" s="102" t="b">
        <f t="shared" si="26"/>
        <v>0</v>
      </c>
    </row>
    <row r="1702" spans="1:24">
      <c r="A1702" s="8"/>
      <c r="B1702" s="8"/>
      <c r="C1702" s="8"/>
      <c r="D1702" s="54"/>
      <c r="E1702" s="8"/>
      <c r="F1702" s="8"/>
      <c r="G1702" s="8"/>
      <c r="H1702" s="8"/>
      <c r="I1702" s="120"/>
      <c r="J1702" s="42"/>
      <c r="K1702" s="124" t="str">
        <f>IF(AND($I1702&gt;0,$J1702&lt;&gt;"",$J1702&gt;40000),WORKDAY.INTL($J1702,INT(($I1702+项目参数!$J$29-1)/项目参数!$J$29)-1,1,项目参数!$B$2:$B$200),"")</f>
        <v/>
      </c>
      <c r="L1702" s="125" t="str">
        <f>IF(AND($M1702&lt;&gt;"",$M1702&gt;40000,$N1702&lt;&gt;"",$N1702&gt;40000),(1+NETWORKDAYS.INTL($M1702,$N1702,1,项目参数!$B$2:$B$200))*项目参数!$J$29,"")</f>
        <v/>
      </c>
      <c r="M1702" s="42"/>
      <c r="N1702" s="42"/>
      <c r="O1702" s="61"/>
      <c r="P1702" s="64"/>
      <c r="X1702" s="102" t="b">
        <f t="shared" si="26"/>
        <v>0</v>
      </c>
    </row>
    <row r="1703" spans="1:24">
      <c r="A1703" s="8"/>
      <c r="B1703" s="8"/>
      <c r="C1703" s="8"/>
      <c r="D1703" s="54"/>
      <c r="E1703" s="8"/>
      <c r="F1703" s="8"/>
      <c r="G1703" s="8"/>
      <c r="H1703" s="8"/>
      <c r="I1703" s="120"/>
      <c r="J1703" s="42"/>
      <c r="K1703" s="124" t="str">
        <f>IF(AND($I1703&gt;0,$J1703&lt;&gt;"",$J1703&gt;40000),WORKDAY.INTL($J1703,INT(($I1703+项目参数!$J$29-1)/项目参数!$J$29)-1,1,项目参数!$B$2:$B$200),"")</f>
        <v/>
      </c>
      <c r="L1703" s="125" t="str">
        <f>IF(AND($M1703&lt;&gt;"",$M1703&gt;40000,$N1703&lt;&gt;"",$N1703&gt;40000),(1+NETWORKDAYS.INTL($M1703,$N1703,1,项目参数!$B$2:$B$200))*项目参数!$J$29,"")</f>
        <v/>
      </c>
      <c r="M1703" s="42"/>
      <c r="N1703" s="42"/>
      <c r="O1703" s="61"/>
      <c r="P1703" s="64"/>
      <c r="X1703" s="102" t="b">
        <f t="shared" si="26"/>
        <v>0</v>
      </c>
    </row>
    <row r="1704" spans="1:24">
      <c r="A1704" s="8"/>
      <c r="B1704" s="8"/>
      <c r="C1704" s="8"/>
      <c r="D1704" s="54"/>
      <c r="E1704" s="8"/>
      <c r="F1704" s="8"/>
      <c r="G1704" s="8"/>
      <c r="H1704" s="8"/>
      <c r="I1704" s="120"/>
      <c r="J1704" s="42"/>
      <c r="K1704" s="124" t="str">
        <f>IF(AND($I1704&gt;0,$J1704&lt;&gt;"",$J1704&gt;40000),WORKDAY.INTL($J1704,INT(($I1704+项目参数!$J$29-1)/项目参数!$J$29)-1,1,项目参数!$B$2:$B$200),"")</f>
        <v/>
      </c>
      <c r="L1704" s="125" t="str">
        <f>IF(AND($M1704&lt;&gt;"",$M1704&gt;40000,$N1704&lt;&gt;"",$N1704&gt;40000),(1+NETWORKDAYS.INTL($M1704,$N1704,1,项目参数!$B$2:$B$200))*项目参数!$J$29,"")</f>
        <v/>
      </c>
      <c r="M1704" s="42"/>
      <c r="N1704" s="42"/>
      <c r="O1704" s="61"/>
      <c r="P1704" s="64"/>
      <c r="X1704" s="102" t="b">
        <f t="shared" si="26"/>
        <v>0</v>
      </c>
    </row>
    <row r="1705" spans="1:24">
      <c r="A1705" s="8"/>
      <c r="B1705" s="8"/>
      <c r="C1705" s="8"/>
      <c r="D1705" s="54"/>
      <c r="E1705" s="8"/>
      <c r="F1705" s="8"/>
      <c r="G1705" s="8"/>
      <c r="H1705" s="8"/>
      <c r="I1705" s="120"/>
      <c r="J1705" s="42"/>
      <c r="K1705" s="124" t="str">
        <f>IF(AND($I1705&gt;0,$J1705&lt;&gt;"",$J1705&gt;40000),WORKDAY.INTL($J1705,INT(($I1705+项目参数!$J$29-1)/项目参数!$J$29)-1,1,项目参数!$B$2:$B$200),"")</f>
        <v/>
      </c>
      <c r="L1705" s="125" t="str">
        <f>IF(AND($M1705&lt;&gt;"",$M1705&gt;40000,$N1705&lt;&gt;"",$N1705&gt;40000),(1+NETWORKDAYS.INTL($M1705,$N1705,1,项目参数!$B$2:$B$200))*项目参数!$J$29,"")</f>
        <v/>
      </c>
      <c r="M1705" s="42"/>
      <c r="N1705" s="42"/>
      <c r="O1705" s="61"/>
      <c r="P1705" s="64"/>
      <c r="X1705" s="102" t="b">
        <f t="shared" si="26"/>
        <v>0</v>
      </c>
    </row>
    <row r="1706" spans="1:24">
      <c r="A1706" s="8"/>
      <c r="B1706" s="8"/>
      <c r="C1706" s="8"/>
      <c r="D1706" s="54"/>
      <c r="E1706" s="8"/>
      <c r="F1706" s="8"/>
      <c r="G1706" s="8"/>
      <c r="H1706" s="8"/>
      <c r="I1706" s="120"/>
      <c r="J1706" s="42"/>
      <c r="K1706" s="124" t="str">
        <f>IF(AND($I1706&gt;0,$J1706&lt;&gt;"",$J1706&gt;40000),WORKDAY.INTL($J1706,INT(($I1706+项目参数!$J$29-1)/项目参数!$J$29)-1,1,项目参数!$B$2:$B$200),"")</f>
        <v/>
      </c>
      <c r="L1706" s="125" t="str">
        <f>IF(AND($M1706&lt;&gt;"",$M1706&gt;40000,$N1706&lt;&gt;"",$N1706&gt;40000),(1+NETWORKDAYS.INTL($M1706,$N1706,1,项目参数!$B$2:$B$200))*项目参数!$J$29,"")</f>
        <v/>
      </c>
      <c r="M1706" s="42"/>
      <c r="N1706" s="42"/>
      <c r="O1706" s="61"/>
      <c r="P1706" s="64"/>
      <c r="X1706" s="102" t="b">
        <f t="shared" si="26"/>
        <v>0</v>
      </c>
    </row>
    <row r="1707" spans="1:24">
      <c r="A1707" s="8"/>
      <c r="B1707" s="8"/>
      <c r="C1707" s="8"/>
      <c r="D1707" s="54"/>
      <c r="E1707" s="8"/>
      <c r="F1707" s="8"/>
      <c r="G1707" s="8"/>
      <c r="H1707" s="8"/>
      <c r="I1707" s="120"/>
      <c r="J1707" s="42"/>
      <c r="K1707" s="124" t="str">
        <f>IF(AND($I1707&gt;0,$J1707&lt;&gt;"",$J1707&gt;40000),WORKDAY.INTL($J1707,INT(($I1707+项目参数!$J$29-1)/项目参数!$J$29)-1,1,项目参数!$B$2:$B$200),"")</f>
        <v/>
      </c>
      <c r="L1707" s="125" t="str">
        <f>IF(AND($M1707&lt;&gt;"",$M1707&gt;40000,$N1707&lt;&gt;"",$N1707&gt;40000),(1+NETWORKDAYS.INTL($M1707,$N1707,1,项目参数!$B$2:$B$200))*项目参数!$J$29,"")</f>
        <v/>
      </c>
      <c r="M1707" s="42"/>
      <c r="N1707" s="42"/>
      <c r="O1707" s="61"/>
      <c r="P1707" s="64"/>
      <c r="X1707" s="102" t="b">
        <f t="shared" si="26"/>
        <v>0</v>
      </c>
    </row>
    <row r="1708" spans="1:24">
      <c r="A1708" s="8"/>
      <c r="B1708" s="8"/>
      <c r="C1708" s="8"/>
      <c r="D1708" s="54"/>
      <c r="E1708" s="8"/>
      <c r="F1708" s="8"/>
      <c r="G1708" s="8"/>
      <c r="H1708" s="8"/>
      <c r="I1708" s="120"/>
      <c r="J1708" s="42"/>
      <c r="K1708" s="124" t="str">
        <f>IF(AND($I1708&gt;0,$J1708&lt;&gt;"",$J1708&gt;40000),WORKDAY.INTL($J1708,INT(($I1708+项目参数!$J$29-1)/项目参数!$J$29)-1,1,项目参数!$B$2:$B$200),"")</f>
        <v/>
      </c>
      <c r="L1708" s="125" t="str">
        <f>IF(AND($M1708&lt;&gt;"",$M1708&gt;40000,$N1708&lt;&gt;"",$N1708&gt;40000),(1+NETWORKDAYS.INTL($M1708,$N1708,1,项目参数!$B$2:$B$200))*项目参数!$J$29,"")</f>
        <v/>
      </c>
      <c r="M1708" s="42"/>
      <c r="N1708" s="42"/>
      <c r="O1708" s="61"/>
      <c r="P1708" s="64"/>
      <c r="X1708" s="102" t="b">
        <f t="shared" si="26"/>
        <v>0</v>
      </c>
    </row>
    <row r="1709" spans="1:24">
      <c r="A1709" s="8"/>
      <c r="B1709" s="8"/>
      <c r="C1709" s="8"/>
      <c r="D1709" s="54"/>
      <c r="E1709" s="8"/>
      <c r="F1709" s="8"/>
      <c r="G1709" s="8"/>
      <c r="H1709" s="8"/>
      <c r="I1709" s="120"/>
      <c r="J1709" s="42"/>
      <c r="K1709" s="124" t="str">
        <f>IF(AND($I1709&gt;0,$J1709&lt;&gt;"",$J1709&gt;40000),WORKDAY.INTL($J1709,INT(($I1709+项目参数!$J$29-1)/项目参数!$J$29)-1,1,项目参数!$B$2:$B$200),"")</f>
        <v/>
      </c>
      <c r="L1709" s="125" t="str">
        <f>IF(AND($M1709&lt;&gt;"",$M1709&gt;40000,$N1709&lt;&gt;"",$N1709&gt;40000),(1+NETWORKDAYS.INTL($M1709,$N1709,1,项目参数!$B$2:$B$200))*项目参数!$J$29,"")</f>
        <v/>
      </c>
      <c r="M1709" s="42"/>
      <c r="N1709" s="42"/>
      <c r="O1709" s="61"/>
      <c r="P1709" s="64"/>
      <c r="X1709" s="102" t="b">
        <f t="shared" si="26"/>
        <v>0</v>
      </c>
    </row>
    <row r="1710" spans="1:24">
      <c r="A1710" s="8"/>
      <c r="B1710" s="8"/>
      <c r="C1710" s="8"/>
      <c r="D1710" s="54"/>
      <c r="E1710" s="8"/>
      <c r="F1710" s="8"/>
      <c r="G1710" s="8"/>
      <c r="H1710" s="8"/>
      <c r="I1710" s="120"/>
      <c r="J1710" s="42"/>
      <c r="K1710" s="124" t="str">
        <f>IF(AND($I1710&gt;0,$J1710&lt;&gt;"",$J1710&gt;40000),WORKDAY.INTL($J1710,INT(($I1710+项目参数!$J$29-1)/项目参数!$J$29)-1,1,项目参数!$B$2:$B$200),"")</f>
        <v/>
      </c>
      <c r="L1710" s="125" t="str">
        <f>IF(AND($M1710&lt;&gt;"",$M1710&gt;40000,$N1710&lt;&gt;"",$N1710&gt;40000),(1+NETWORKDAYS.INTL($M1710,$N1710,1,项目参数!$B$2:$B$200))*项目参数!$J$29,"")</f>
        <v/>
      </c>
      <c r="M1710" s="42"/>
      <c r="N1710" s="42"/>
      <c r="O1710" s="61"/>
      <c r="P1710" s="64"/>
      <c r="X1710" s="102" t="b">
        <f t="shared" si="26"/>
        <v>0</v>
      </c>
    </row>
    <row r="1711" spans="1:24">
      <c r="A1711" s="8"/>
      <c r="B1711" s="8"/>
      <c r="C1711" s="8"/>
      <c r="D1711" s="54"/>
      <c r="E1711" s="8"/>
      <c r="F1711" s="8"/>
      <c r="G1711" s="8"/>
      <c r="H1711" s="8"/>
      <c r="I1711" s="120"/>
      <c r="J1711" s="42"/>
      <c r="K1711" s="124" t="str">
        <f>IF(AND($I1711&gt;0,$J1711&lt;&gt;"",$J1711&gt;40000),WORKDAY.INTL($J1711,INT(($I1711+项目参数!$J$29-1)/项目参数!$J$29)-1,1,项目参数!$B$2:$B$200),"")</f>
        <v/>
      </c>
      <c r="L1711" s="125" t="str">
        <f>IF(AND($M1711&lt;&gt;"",$M1711&gt;40000,$N1711&lt;&gt;"",$N1711&gt;40000),(1+NETWORKDAYS.INTL($M1711,$N1711,1,项目参数!$B$2:$B$200))*项目参数!$J$29,"")</f>
        <v/>
      </c>
      <c r="M1711" s="42"/>
      <c r="N1711" s="42"/>
      <c r="O1711" s="61"/>
      <c r="P1711" s="64"/>
      <c r="X1711" s="102" t="b">
        <f t="shared" si="26"/>
        <v>0</v>
      </c>
    </row>
    <row r="1712" spans="1:24">
      <c r="A1712" s="8"/>
      <c r="B1712" s="8"/>
      <c r="C1712" s="8"/>
      <c r="D1712" s="54"/>
      <c r="E1712" s="8"/>
      <c r="F1712" s="8"/>
      <c r="G1712" s="8"/>
      <c r="H1712" s="8"/>
      <c r="I1712" s="120"/>
      <c r="J1712" s="42"/>
      <c r="K1712" s="124" t="str">
        <f>IF(AND($I1712&gt;0,$J1712&lt;&gt;"",$J1712&gt;40000),WORKDAY.INTL($J1712,INT(($I1712+项目参数!$J$29-1)/项目参数!$J$29)-1,1,项目参数!$B$2:$B$200),"")</f>
        <v/>
      </c>
      <c r="L1712" s="125" t="str">
        <f>IF(AND($M1712&lt;&gt;"",$M1712&gt;40000,$N1712&lt;&gt;"",$N1712&gt;40000),(1+NETWORKDAYS.INTL($M1712,$N1712,1,项目参数!$B$2:$B$200))*项目参数!$J$29,"")</f>
        <v/>
      </c>
      <c r="M1712" s="42"/>
      <c r="N1712" s="42"/>
      <c r="O1712" s="61"/>
      <c r="P1712" s="64"/>
      <c r="X1712" s="102" t="b">
        <f t="shared" si="26"/>
        <v>0</v>
      </c>
    </row>
    <row r="1713" spans="1:24">
      <c r="A1713" s="8"/>
      <c r="B1713" s="8"/>
      <c r="C1713" s="8"/>
      <c r="D1713" s="54"/>
      <c r="E1713" s="8"/>
      <c r="F1713" s="8"/>
      <c r="G1713" s="8"/>
      <c r="H1713" s="8"/>
      <c r="I1713" s="120"/>
      <c r="J1713" s="42"/>
      <c r="K1713" s="124" t="str">
        <f>IF(AND($I1713&gt;0,$J1713&lt;&gt;"",$J1713&gt;40000),WORKDAY.INTL($J1713,INT(($I1713+项目参数!$J$29-1)/项目参数!$J$29)-1,1,项目参数!$B$2:$B$200),"")</f>
        <v/>
      </c>
      <c r="L1713" s="125" t="str">
        <f>IF(AND($M1713&lt;&gt;"",$M1713&gt;40000,$N1713&lt;&gt;"",$N1713&gt;40000),(1+NETWORKDAYS.INTL($M1713,$N1713,1,项目参数!$B$2:$B$200))*项目参数!$J$29,"")</f>
        <v/>
      </c>
      <c r="M1713" s="42"/>
      <c r="N1713" s="42"/>
      <c r="O1713" s="61"/>
      <c r="P1713" s="64"/>
      <c r="X1713" s="102" t="b">
        <f t="shared" si="26"/>
        <v>0</v>
      </c>
    </row>
    <row r="1714" spans="1:24">
      <c r="A1714" s="8"/>
      <c r="B1714" s="8"/>
      <c r="C1714" s="8"/>
      <c r="D1714" s="54"/>
      <c r="E1714" s="8"/>
      <c r="F1714" s="8"/>
      <c r="G1714" s="8"/>
      <c r="H1714" s="8"/>
      <c r="I1714" s="120"/>
      <c r="J1714" s="42"/>
      <c r="K1714" s="124" t="str">
        <f>IF(AND($I1714&gt;0,$J1714&lt;&gt;"",$J1714&gt;40000),WORKDAY.INTL($J1714,INT(($I1714+项目参数!$J$29-1)/项目参数!$J$29)-1,1,项目参数!$B$2:$B$200),"")</f>
        <v/>
      </c>
      <c r="L1714" s="125" t="str">
        <f>IF(AND($M1714&lt;&gt;"",$M1714&gt;40000,$N1714&lt;&gt;"",$N1714&gt;40000),(1+NETWORKDAYS.INTL($M1714,$N1714,1,项目参数!$B$2:$B$200))*项目参数!$J$29,"")</f>
        <v/>
      </c>
      <c r="M1714" s="42"/>
      <c r="N1714" s="42"/>
      <c r="O1714" s="61"/>
      <c r="P1714" s="64"/>
      <c r="X1714" s="102" t="b">
        <f t="shared" si="26"/>
        <v>0</v>
      </c>
    </row>
    <row r="1715" spans="1:24">
      <c r="A1715" s="8"/>
      <c r="B1715" s="8"/>
      <c r="C1715" s="8"/>
      <c r="D1715" s="54"/>
      <c r="E1715" s="8"/>
      <c r="F1715" s="8"/>
      <c r="G1715" s="8"/>
      <c r="H1715" s="8"/>
      <c r="I1715" s="120"/>
      <c r="J1715" s="42"/>
      <c r="K1715" s="124" t="str">
        <f>IF(AND($I1715&gt;0,$J1715&lt;&gt;"",$J1715&gt;40000),WORKDAY.INTL($J1715,INT(($I1715+项目参数!$J$29-1)/项目参数!$J$29)-1,1,项目参数!$B$2:$B$200),"")</f>
        <v/>
      </c>
      <c r="L1715" s="125" t="str">
        <f>IF(AND($M1715&lt;&gt;"",$M1715&gt;40000,$N1715&lt;&gt;"",$N1715&gt;40000),(1+NETWORKDAYS.INTL($M1715,$N1715,1,项目参数!$B$2:$B$200))*项目参数!$J$29,"")</f>
        <v/>
      </c>
      <c r="M1715" s="42"/>
      <c r="N1715" s="42"/>
      <c r="O1715" s="61"/>
      <c r="P1715" s="64"/>
      <c r="X1715" s="102" t="b">
        <f t="shared" si="26"/>
        <v>0</v>
      </c>
    </row>
    <row r="1716" spans="1:24">
      <c r="A1716" s="8"/>
      <c r="B1716" s="8"/>
      <c r="C1716" s="8"/>
      <c r="D1716" s="54"/>
      <c r="E1716" s="8"/>
      <c r="F1716" s="8"/>
      <c r="G1716" s="8"/>
      <c r="H1716" s="8"/>
      <c r="I1716" s="120"/>
      <c r="J1716" s="42"/>
      <c r="K1716" s="124" t="str">
        <f>IF(AND($I1716&gt;0,$J1716&lt;&gt;"",$J1716&gt;40000),WORKDAY.INTL($J1716,INT(($I1716+项目参数!$J$29-1)/项目参数!$J$29)-1,1,项目参数!$B$2:$B$200),"")</f>
        <v/>
      </c>
      <c r="L1716" s="125" t="str">
        <f>IF(AND($M1716&lt;&gt;"",$M1716&gt;40000,$N1716&lt;&gt;"",$N1716&gt;40000),(1+NETWORKDAYS.INTL($M1716,$N1716,1,项目参数!$B$2:$B$200))*项目参数!$J$29,"")</f>
        <v/>
      </c>
      <c r="M1716" s="42"/>
      <c r="N1716" s="42"/>
      <c r="O1716" s="61"/>
      <c r="P1716" s="64"/>
      <c r="X1716" s="102" t="b">
        <f t="shared" si="26"/>
        <v>0</v>
      </c>
    </row>
    <row r="1717" spans="1:24">
      <c r="A1717" s="8"/>
      <c r="B1717" s="8"/>
      <c r="C1717" s="8"/>
      <c r="D1717" s="54"/>
      <c r="E1717" s="8"/>
      <c r="F1717" s="8"/>
      <c r="G1717" s="8"/>
      <c r="H1717" s="8"/>
      <c r="I1717" s="120"/>
      <c r="J1717" s="42"/>
      <c r="K1717" s="124" t="str">
        <f>IF(AND($I1717&gt;0,$J1717&lt;&gt;"",$J1717&gt;40000),WORKDAY.INTL($J1717,INT(($I1717+项目参数!$J$29-1)/项目参数!$J$29)-1,1,项目参数!$B$2:$B$200),"")</f>
        <v/>
      </c>
      <c r="L1717" s="125" t="str">
        <f>IF(AND($M1717&lt;&gt;"",$M1717&gt;40000,$N1717&lt;&gt;"",$N1717&gt;40000),(1+NETWORKDAYS.INTL($M1717,$N1717,1,项目参数!$B$2:$B$200))*项目参数!$J$29,"")</f>
        <v/>
      </c>
      <c r="M1717" s="42"/>
      <c r="N1717" s="42"/>
      <c r="O1717" s="61"/>
      <c r="P1717" s="64"/>
      <c r="X1717" s="102" t="b">
        <f t="shared" si="26"/>
        <v>0</v>
      </c>
    </row>
    <row r="1718" spans="1:24">
      <c r="A1718" s="8"/>
      <c r="B1718" s="8"/>
      <c r="C1718" s="8"/>
      <c r="D1718" s="54"/>
      <c r="E1718" s="8"/>
      <c r="F1718" s="8"/>
      <c r="G1718" s="8"/>
      <c r="H1718" s="8"/>
      <c r="I1718" s="120"/>
      <c r="J1718" s="42"/>
      <c r="K1718" s="124" t="str">
        <f>IF(AND($I1718&gt;0,$J1718&lt;&gt;"",$J1718&gt;40000),WORKDAY.INTL($J1718,INT(($I1718+项目参数!$J$29-1)/项目参数!$J$29)-1,1,项目参数!$B$2:$B$200),"")</f>
        <v/>
      </c>
      <c r="L1718" s="125" t="str">
        <f>IF(AND($M1718&lt;&gt;"",$M1718&gt;40000,$N1718&lt;&gt;"",$N1718&gt;40000),(1+NETWORKDAYS.INTL($M1718,$N1718,1,项目参数!$B$2:$B$200))*项目参数!$J$29,"")</f>
        <v/>
      </c>
      <c r="M1718" s="42"/>
      <c r="N1718" s="42"/>
      <c r="O1718" s="61"/>
      <c r="P1718" s="64"/>
      <c r="X1718" s="102" t="b">
        <f t="shared" si="26"/>
        <v>0</v>
      </c>
    </row>
    <row r="1719" spans="1:24">
      <c r="A1719" s="8"/>
      <c r="B1719" s="8"/>
      <c r="C1719" s="8"/>
      <c r="D1719" s="54"/>
      <c r="E1719" s="8"/>
      <c r="F1719" s="8"/>
      <c r="G1719" s="8"/>
      <c r="H1719" s="8"/>
      <c r="I1719" s="120"/>
      <c r="J1719" s="42"/>
      <c r="K1719" s="124" t="str">
        <f>IF(AND($I1719&gt;0,$J1719&lt;&gt;"",$J1719&gt;40000),WORKDAY.INTL($J1719,INT(($I1719+项目参数!$J$29-1)/项目参数!$J$29)-1,1,项目参数!$B$2:$B$200),"")</f>
        <v/>
      </c>
      <c r="L1719" s="125" t="str">
        <f>IF(AND($M1719&lt;&gt;"",$M1719&gt;40000,$N1719&lt;&gt;"",$N1719&gt;40000),(1+NETWORKDAYS.INTL($M1719,$N1719,1,项目参数!$B$2:$B$200))*项目参数!$J$29,"")</f>
        <v/>
      </c>
      <c r="M1719" s="42"/>
      <c r="N1719" s="42"/>
      <c r="O1719" s="61"/>
      <c r="P1719" s="64"/>
      <c r="X1719" s="102" t="b">
        <f t="shared" si="26"/>
        <v>0</v>
      </c>
    </row>
    <row r="1720" spans="1:24">
      <c r="A1720" s="8"/>
      <c r="B1720" s="8"/>
      <c r="C1720" s="8"/>
      <c r="D1720" s="54"/>
      <c r="E1720" s="8"/>
      <c r="F1720" s="8"/>
      <c r="G1720" s="8"/>
      <c r="H1720" s="8"/>
      <c r="I1720" s="120"/>
      <c r="J1720" s="42"/>
      <c r="K1720" s="124" t="str">
        <f>IF(AND($I1720&gt;0,$J1720&lt;&gt;"",$J1720&gt;40000),WORKDAY.INTL($J1720,INT(($I1720+项目参数!$J$29-1)/项目参数!$J$29)-1,1,项目参数!$B$2:$B$200),"")</f>
        <v/>
      </c>
      <c r="L1720" s="125" t="str">
        <f>IF(AND($M1720&lt;&gt;"",$M1720&gt;40000,$N1720&lt;&gt;"",$N1720&gt;40000),(1+NETWORKDAYS.INTL($M1720,$N1720,1,项目参数!$B$2:$B$200))*项目参数!$J$29,"")</f>
        <v/>
      </c>
      <c r="M1720" s="42"/>
      <c r="N1720" s="42"/>
      <c r="O1720" s="61"/>
      <c r="P1720" s="64"/>
      <c r="X1720" s="102" t="b">
        <f t="shared" si="26"/>
        <v>0</v>
      </c>
    </row>
    <row r="1721" spans="1:24">
      <c r="A1721" s="8"/>
      <c r="B1721" s="8"/>
      <c r="C1721" s="8"/>
      <c r="D1721" s="54"/>
      <c r="E1721" s="8"/>
      <c r="F1721" s="8"/>
      <c r="G1721" s="8"/>
      <c r="H1721" s="8"/>
      <c r="I1721" s="120"/>
      <c r="J1721" s="42"/>
      <c r="K1721" s="124" t="str">
        <f>IF(AND($I1721&gt;0,$J1721&lt;&gt;"",$J1721&gt;40000),WORKDAY.INTL($J1721,INT(($I1721+项目参数!$J$29-1)/项目参数!$J$29)-1,1,项目参数!$B$2:$B$200),"")</f>
        <v/>
      </c>
      <c r="L1721" s="125" t="str">
        <f>IF(AND($M1721&lt;&gt;"",$M1721&gt;40000,$N1721&lt;&gt;"",$N1721&gt;40000),(1+NETWORKDAYS.INTL($M1721,$N1721,1,项目参数!$B$2:$B$200))*项目参数!$J$29,"")</f>
        <v/>
      </c>
      <c r="M1721" s="42"/>
      <c r="N1721" s="42"/>
      <c r="O1721" s="61"/>
      <c r="P1721" s="64"/>
      <c r="X1721" s="102" t="b">
        <f t="shared" si="26"/>
        <v>0</v>
      </c>
    </row>
    <row r="1722" spans="1:24">
      <c r="A1722" s="8"/>
      <c r="B1722" s="8"/>
      <c r="C1722" s="8"/>
      <c r="D1722" s="54"/>
      <c r="E1722" s="8"/>
      <c r="F1722" s="8"/>
      <c r="G1722" s="8"/>
      <c r="H1722" s="8"/>
      <c r="I1722" s="120"/>
      <c r="J1722" s="42"/>
      <c r="K1722" s="124" t="str">
        <f>IF(AND($I1722&gt;0,$J1722&lt;&gt;"",$J1722&gt;40000),WORKDAY.INTL($J1722,INT(($I1722+项目参数!$J$29-1)/项目参数!$J$29)-1,1,项目参数!$B$2:$B$200),"")</f>
        <v/>
      </c>
      <c r="L1722" s="125" t="str">
        <f>IF(AND($M1722&lt;&gt;"",$M1722&gt;40000,$N1722&lt;&gt;"",$N1722&gt;40000),(1+NETWORKDAYS.INTL($M1722,$N1722,1,项目参数!$B$2:$B$200))*项目参数!$J$29,"")</f>
        <v/>
      </c>
      <c r="M1722" s="42"/>
      <c r="N1722" s="42"/>
      <c r="O1722" s="61"/>
      <c r="P1722" s="64"/>
      <c r="X1722" s="102" t="b">
        <f t="shared" si="26"/>
        <v>0</v>
      </c>
    </row>
    <row r="1723" spans="1:24">
      <c r="A1723" s="8"/>
      <c r="B1723" s="8"/>
      <c r="C1723" s="8"/>
      <c r="D1723" s="54"/>
      <c r="E1723" s="8"/>
      <c r="F1723" s="8"/>
      <c r="G1723" s="8"/>
      <c r="H1723" s="8"/>
      <c r="I1723" s="120"/>
      <c r="J1723" s="42"/>
      <c r="K1723" s="124" t="str">
        <f>IF(AND($I1723&gt;0,$J1723&lt;&gt;"",$J1723&gt;40000),WORKDAY.INTL($J1723,INT(($I1723+项目参数!$J$29-1)/项目参数!$J$29)-1,1,项目参数!$B$2:$B$200),"")</f>
        <v/>
      </c>
      <c r="L1723" s="125" t="str">
        <f>IF(AND($M1723&lt;&gt;"",$M1723&gt;40000,$N1723&lt;&gt;"",$N1723&gt;40000),(1+NETWORKDAYS.INTL($M1723,$N1723,1,项目参数!$B$2:$B$200))*项目参数!$J$29,"")</f>
        <v/>
      </c>
      <c r="M1723" s="42"/>
      <c r="N1723" s="42"/>
      <c r="O1723" s="61"/>
      <c r="P1723" s="64"/>
      <c r="X1723" s="102" t="b">
        <f t="shared" si="26"/>
        <v>0</v>
      </c>
    </row>
    <row r="1724" spans="1:24">
      <c r="A1724" s="8"/>
      <c r="B1724" s="8"/>
      <c r="C1724" s="8"/>
      <c r="D1724" s="54"/>
      <c r="E1724" s="8"/>
      <c r="F1724" s="8"/>
      <c r="G1724" s="8"/>
      <c r="H1724" s="8"/>
      <c r="I1724" s="120"/>
      <c r="J1724" s="42"/>
      <c r="K1724" s="124" t="str">
        <f>IF(AND($I1724&gt;0,$J1724&lt;&gt;"",$J1724&gt;40000),WORKDAY.INTL($J1724,INT(($I1724+项目参数!$J$29-1)/项目参数!$J$29)-1,1,项目参数!$B$2:$B$200),"")</f>
        <v/>
      </c>
      <c r="L1724" s="125" t="str">
        <f>IF(AND($M1724&lt;&gt;"",$M1724&gt;40000,$N1724&lt;&gt;"",$N1724&gt;40000),(1+NETWORKDAYS.INTL($M1724,$N1724,1,项目参数!$B$2:$B$200))*项目参数!$J$29,"")</f>
        <v/>
      </c>
      <c r="M1724" s="42"/>
      <c r="N1724" s="42"/>
      <c r="O1724" s="61"/>
      <c r="P1724" s="64"/>
      <c r="X1724" s="102" t="b">
        <f t="shared" si="26"/>
        <v>0</v>
      </c>
    </row>
    <row r="1725" spans="1:24">
      <c r="A1725" s="8"/>
      <c r="B1725" s="8"/>
      <c r="C1725" s="8"/>
      <c r="D1725" s="54"/>
      <c r="E1725" s="8"/>
      <c r="F1725" s="8"/>
      <c r="G1725" s="8"/>
      <c r="H1725" s="8"/>
      <c r="I1725" s="120"/>
      <c r="J1725" s="42"/>
      <c r="K1725" s="124" t="str">
        <f>IF(AND($I1725&gt;0,$J1725&lt;&gt;"",$J1725&gt;40000),WORKDAY.INTL($J1725,INT(($I1725+项目参数!$J$29-1)/项目参数!$J$29)-1,1,项目参数!$B$2:$B$200),"")</f>
        <v/>
      </c>
      <c r="L1725" s="125" t="str">
        <f>IF(AND($M1725&lt;&gt;"",$M1725&gt;40000,$N1725&lt;&gt;"",$N1725&gt;40000),(1+NETWORKDAYS.INTL($M1725,$N1725,1,项目参数!$B$2:$B$200))*项目参数!$J$29,"")</f>
        <v/>
      </c>
      <c r="M1725" s="42"/>
      <c r="N1725" s="42"/>
      <c r="O1725" s="61"/>
      <c r="P1725" s="64"/>
      <c r="X1725" s="102" t="b">
        <f t="shared" si="26"/>
        <v>0</v>
      </c>
    </row>
    <row r="1726" spans="1:24">
      <c r="A1726" s="8"/>
      <c r="B1726" s="8"/>
      <c r="C1726" s="8"/>
      <c r="D1726" s="54"/>
      <c r="E1726" s="8"/>
      <c r="F1726" s="8"/>
      <c r="G1726" s="8"/>
      <c r="H1726" s="8"/>
      <c r="I1726" s="120"/>
      <c r="J1726" s="42"/>
      <c r="K1726" s="124" t="str">
        <f>IF(AND($I1726&gt;0,$J1726&lt;&gt;"",$J1726&gt;40000),WORKDAY.INTL($J1726,INT(($I1726+项目参数!$J$29-1)/项目参数!$J$29)-1,1,项目参数!$B$2:$B$200),"")</f>
        <v/>
      </c>
      <c r="L1726" s="125" t="str">
        <f>IF(AND($M1726&lt;&gt;"",$M1726&gt;40000,$N1726&lt;&gt;"",$N1726&gt;40000),(1+NETWORKDAYS.INTL($M1726,$N1726,1,项目参数!$B$2:$B$200))*项目参数!$J$29,"")</f>
        <v/>
      </c>
      <c r="M1726" s="42"/>
      <c r="N1726" s="42"/>
      <c r="O1726" s="61"/>
      <c r="P1726" s="64"/>
      <c r="X1726" s="102" t="b">
        <f t="shared" si="26"/>
        <v>0</v>
      </c>
    </row>
    <row r="1727" spans="1:24">
      <c r="A1727" s="8"/>
      <c r="B1727" s="8"/>
      <c r="C1727" s="8"/>
      <c r="D1727" s="54"/>
      <c r="E1727" s="8"/>
      <c r="F1727" s="8"/>
      <c r="G1727" s="8"/>
      <c r="H1727" s="8"/>
      <c r="I1727" s="120"/>
      <c r="J1727" s="42"/>
      <c r="K1727" s="124" t="str">
        <f>IF(AND($I1727&gt;0,$J1727&lt;&gt;"",$J1727&gt;40000),WORKDAY.INTL($J1727,INT(($I1727+项目参数!$J$29-1)/项目参数!$J$29)-1,1,项目参数!$B$2:$B$200),"")</f>
        <v/>
      </c>
      <c r="L1727" s="125" t="str">
        <f>IF(AND($M1727&lt;&gt;"",$M1727&gt;40000,$N1727&lt;&gt;"",$N1727&gt;40000),(1+NETWORKDAYS.INTL($M1727,$N1727,1,项目参数!$B$2:$B$200))*项目参数!$J$29,"")</f>
        <v/>
      </c>
      <c r="M1727" s="42"/>
      <c r="N1727" s="42"/>
      <c r="O1727" s="61"/>
      <c r="P1727" s="64"/>
      <c r="X1727" s="102" t="b">
        <f t="shared" si="26"/>
        <v>0</v>
      </c>
    </row>
    <row r="1728" spans="1:24">
      <c r="A1728" s="8"/>
      <c r="B1728" s="8"/>
      <c r="C1728" s="8"/>
      <c r="D1728" s="54"/>
      <c r="E1728" s="8"/>
      <c r="F1728" s="8"/>
      <c r="G1728" s="8"/>
      <c r="H1728" s="8"/>
      <c r="I1728" s="120"/>
      <c r="J1728" s="42"/>
      <c r="K1728" s="124" t="str">
        <f>IF(AND($I1728&gt;0,$J1728&lt;&gt;"",$J1728&gt;40000),WORKDAY.INTL($J1728,INT(($I1728+项目参数!$J$29-1)/项目参数!$J$29)-1,1,项目参数!$B$2:$B$200),"")</f>
        <v/>
      </c>
      <c r="L1728" s="125" t="str">
        <f>IF(AND($M1728&lt;&gt;"",$M1728&gt;40000,$N1728&lt;&gt;"",$N1728&gt;40000),(1+NETWORKDAYS.INTL($M1728,$N1728,1,项目参数!$B$2:$B$200))*项目参数!$J$29,"")</f>
        <v/>
      </c>
      <c r="M1728" s="42"/>
      <c r="N1728" s="42"/>
      <c r="O1728" s="61"/>
      <c r="P1728" s="64"/>
      <c r="X1728" s="102" t="b">
        <f t="shared" si="26"/>
        <v>0</v>
      </c>
    </row>
    <row r="1729" spans="1:24">
      <c r="A1729" s="8"/>
      <c r="B1729" s="8"/>
      <c r="C1729" s="8"/>
      <c r="D1729" s="54"/>
      <c r="E1729" s="8"/>
      <c r="F1729" s="8"/>
      <c r="G1729" s="8"/>
      <c r="H1729" s="8"/>
      <c r="I1729" s="120"/>
      <c r="J1729" s="42"/>
      <c r="K1729" s="124" t="str">
        <f>IF(AND($I1729&gt;0,$J1729&lt;&gt;"",$J1729&gt;40000),WORKDAY.INTL($J1729,INT(($I1729+项目参数!$J$29-1)/项目参数!$J$29)-1,1,项目参数!$B$2:$B$200),"")</f>
        <v/>
      </c>
      <c r="L1729" s="125" t="str">
        <f>IF(AND($M1729&lt;&gt;"",$M1729&gt;40000,$N1729&lt;&gt;"",$N1729&gt;40000),(1+NETWORKDAYS.INTL($M1729,$N1729,1,项目参数!$B$2:$B$200))*项目参数!$J$29,"")</f>
        <v/>
      </c>
      <c r="M1729" s="42"/>
      <c r="N1729" s="42"/>
      <c r="O1729" s="61"/>
      <c r="P1729" s="64"/>
      <c r="X1729" s="102" t="b">
        <f t="shared" si="26"/>
        <v>0</v>
      </c>
    </row>
    <row r="1730" spans="1:24">
      <c r="A1730" s="8"/>
      <c r="B1730" s="8"/>
      <c r="C1730" s="8"/>
      <c r="D1730" s="54"/>
      <c r="E1730" s="8"/>
      <c r="F1730" s="8"/>
      <c r="G1730" s="8"/>
      <c r="H1730" s="8"/>
      <c r="I1730" s="120"/>
      <c r="J1730" s="42"/>
      <c r="K1730" s="124" t="str">
        <f>IF(AND($I1730&gt;0,$J1730&lt;&gt;"",$J1730&gt;40000),WORKDAY.INTL($J1730,INT(($I1730+项目参数!$J$29-1)/项目参数!$J$29)-1,1,项目参数!$B$2:$B$200),"")</f>
        <v/>
      </c>
      <c r="L1730" s="125" t="str">
        <f>IF(AND($M1730&lt;&gt;"",$M1730&gt;40000,$N1730&lt;&gt;"",$N1730&gt;40000),(1+NETWORKDAYS.INTL($M1730,$N1730,1,项目参数!$B$2:$B$200))*项目参数!$J$29,"")</f>
        <v/>
      </c>
      <c r="M1730" s="42"/>
      <c r="N1730" s="42"/>
      <c r="O1730" s="61"/>
      <c r="P1730" s="64"/>
      <c r="X1730" s="102" t="b">
        <f t="shared" ref="X1730:X1793" si="27">AND(LEN(A1730)&gt;0,LEN(C1730)&gt;3,LEN(G1730)&gt;1,OR(J1730=0,AND(I1730&gt;0,J1730&gt;40000)),OR(M1730=0,M1730&gt;40000))</f>
        <v>0</v>
      </c>
    </row>
    <row r="1731" spans="1:24">
      <c r="A1731" s="8"/>
      <c r="B1731" s="8"/>
      <c r="C1731" s="8"/>
      <c r="D1731" s="54"/>
      <c r="E1731" s="8"/>
      <c r="F1731" s="8"/>
      <c r="G1731" s="8"/>
      <c r="H1731" s="8"/>
      <c r="I1731" s="120"/>
      <c r="J1731" s="42"/>
      <c r="K1731" s="124" t="str">
        <f>IF(AND($I1731&gt;0,$J1731&lt;&gt;"",$J1731&gt;40000),WORKDAY.INTL($J1731,INT(($I1731+项目参数!$J$29-1)/项目参数!$J$29)-1,1,项目参数!$B$2:$B$200),"")</f>
        <v/>
      </c>
      <c r="L1731" s="125" t="str">
        <f>IF(AND($M1731&lt;&gt;"",$M1731&gt;40000,$N1731&lt;&gt;"",$N1731&gt;40000),(1+NETWORKDAYS.INTL($M1731,$N1731,1,项目参数!$B$2:$B$200))*项目参数!$J$29,"")</f>
        <v/>
      </c>
      <c r="M1731" s="42"/>
      <c r="N1731" s="42"/>
      <c r="O1731" s="61"/>
      <c r="P1731" s="64"/>
      <c r="X1731" s="102" t="b">
        <f t="shared" si="27"/>
        <v>0</v>
      </c>
    </row>
    <row r="1732" spans="1:24">
      <c r="A1732" s="8"/>
      <c r="B1732" s="8"/>
      <c r="C1732" s="8"/>
      <c r="D1732" s="54"/>
      <c r="E1732" s="8"/>
      <c r="F1732" s="8"/>
      <c r="G1732" s="8"/>
      <c r="H1732" s="8"/>
      <c r="I1732" s="120"/>
      <c r="J1732" s="42"/>
      <c r="K1732" s="124" t="str">
        <f>IF(AND($I1732&gt;0,$J1732&lt;&gt;"",$J1732&gt;40000),WORKDAY.INTL($J1732,INT(($I1732+项目参数!$J$29-1)/项目参数!$J$29)-1,1,项目参数!$B$2:$B$200),"")</f>
        <v/>
      </c>
      <c r="L1732" s="125" t="str">
        <f>IF(AND($M1732&lt;&gt;"",$M1732&gt;40000,$N1732&lt;&gt;"",$N1732&gt;40000),(1+NETWORKDAYS.INTL($M1732,$N1732,1,项目参数!$B$2:$B$200))*项目参数!$J$29,"")</f>
        <v/>
      </c>
      <c r="M1732" s="42"/>
      <c r="N1732" s="42"/>
      <c r="O1732" s="61"/>
      <c r="P1732" s="64"/>
      <c r="X1732" s="102" t="b">
        <f t="shared" si="27"/>
        <v>0</v>
      </c>
    </row>
    <row r="1733" spans="1:24">
      <c r="A1733" s="8"/>
      <c r="B1733" s="8"/>
      <c r="C1733" s="8"/>
      <c r="D1733" s="54"/>
      <c r="E1733" s="8"/>
      <c r="F1733" s="8"/>
      <c r="G1733" s="8"/>
      <c r="H1733" s="8"/>
      <c r="I1733" s="120"/>
      <c r="J1733" s="42"/>
      <c r="K1733" s="124" t="str">
        <f>IF(AND($I1733&gt;0,$J1733&lt;&gt;"",$J1733&gt;40000),WORKDAY.INTL($J1733,INT(($I1733+项目参数!$J$29-1)/项目参数!$J$29)-1,1,项目参数!$B$2:$B$200),"")</f>
        <v/>
      </c>
      <c r="L1733" s="125" t="str">
        <f>IF(AND($M1733&lt;&gt;"",$M1733&gt;40000,$N1733&lt;&gt;"",$N1733&gt;40000),(1+NETWORKDAYS.INTL($M1733,$N1733,1,项目参数!$B$2:$B$200))*项目参数!$J$29,"")</f>
        <v/>
      </c>
      <c r="M1733" s="42"/>
      <c r="N1733" s="42"/>
      <c r="O1733" s="61"/>
      <c r="P1733" s="64"/>
      <c r="X1733" s="102" t="b">
        <f t="shared" si="27"/>
        <v>0</v>
      </c>
    </row>
    <row r="1734" spans="1:24">
      <c r="A1734" s="8"/>
      <c r="B1734" s="8"/>
      <c r="C1734" s="8"/>
      <c r="D1734" s="54"/>
      <c r="E1734" s="8"/>
      <c r="F1734" s="8"/>
      <c r="G1734" s="8"/>
      <c r="H1734" s="8"/>
      <c r="I1734" s="120"/>
      <c r="J1734" s="42"/>
      <c r="K1734" s="124" t="str">
        <f>IF(AND($I1734&gt;0,$J1734&lt;&gt;"",$J1734&gt;40000),WORKDAY.INTL($J1734,INT(($I1734+项目参数!$J$29-1)/项目参数!$J$29)-1,1,项目参数!$B$2:$B$200),"")</f>
        <v/>
      </c>
      <c r="L1734" s="125" t="str">
        <f>IF(AND($M1734&lt;&gt;"",$M1734&gt;40000,$N1734&lt;&gt;"",$N1734&gt;40000),(1+NETWORKDAYS.INTL($M1734,$N1734,1,项目参数!$B$2:$B$200))*项目参数!$J$29,"")</f>
        <v/>
      </c>
      <c r="M1734" s="42"/>
      <c r="N1734" s="42"/>
      <c r="O1734" s="61"/>
      <c r="P1734" s="64"/>
      <c r="X1734" s="102" t="b">
        <f t="shared" si="27"/>
        <v>0</v>
      </c>
    </row>
    <row r="1735" spans="1:24">
      <c r="A1735" s="8"/>
      <c r="B1735" s="8"/>
      <c r="C1735" s="8"/>
      <c r="D1735" s="54"/>
      <c r="E1735" s="8"/>
      <c r="F1735" s="8"/>
      <c r="G1735" s="8"/>
      <c r="H1735" s="8"/>
      <c r="I1735" s="120"/>
      <c r="J1735" s="42"/>
      <c r="K1735" s="124" t="str">
        <f>IF(AND($I1735&gt;0,$J1735&lt;&gt;"",$J1735&gt;40000),WORKDAY.INTL($J1735,INT(($I1735+项目参数!$J$29-1)/项目参数!$J$29)-1,1,项目参数!$B$2:$B$200),"")</f>
        <v/>
      </c>
      <c r="L1735" s="125" t="str">
        <f>IF(AND($M1735&lt;&gt;"",$M1735&gt;40000,$N1735&lt;&gt;"",$N1735&gt;40000),(1+NETWORKDAYS.INTL($M1735,$N1735,1,项目参数!$B$2:$B$200))*项目参数!$J$29,"")</f>
        <v/>
      </c>
      <c r="M1735" s="42"/>
      <c r="N1735" s="42"/>
      <c r="O1735" s="61"/>
      <c r="P1735" s="64"/>
      <c r="X1735" s="102" t="b">
        <f t="shared" si="27"/>
        <v>0</v>
      </c>
    </row>
    <row r="1736" spans="1:24">
      <c r="A1736" s="8"/>
      <c r="B1736" s="8"/>
      <c r="C1736" s="8"/>
      <c r="D1736" s="54"/>
      <c r="E1736" s="8"/>
      <c r="F1736" s="8"/>
      <c r="G1736" s="8"/>
      <c r="H1736" s="8"/>
      <c r="I1736" s="120"/>
      <c r="J1736" s="42"/>
      <c r="K1736" s="124" t="str">
        <f>IF(AND($I1736&gt;0,$J1736&lt;&gt;"",$J1736&gt;40000),WORKDAY.INTL($J1736,INT(($I1736+项目参数!$J$29-1)/项目参数!$J$29)-1,1,项目参数!$B$2:$B$200),"")</f>
        <v/>
      </c>
      <c r="L1736" s="125" t="str">
        <f>IF(AND($M1736&lt;&gt;"",$M1736&gt;40000,$N1736&lt;&gt;"",$N1736&gt;40000),(1+NETWORKDAYS.INTL($M1736,$N1736,1,项目参数!$B$2:$B$200))*项目参数!$J$29,"")</f>
        <v/>
      </c>
      <c r="M1736" s="42"/>
      <c r="N1736" s="42"/>
      <c r="O1736" s="61"/>
      <c r="P1736" s="64"/>
      <c r="X1736" s="102" t="b">
        <f t="shared" si="27"/>
        <v>0</v>
      </c>
    </row>
    <row r="1737" spans="1:24">
      <c r="A1737" s="8"/>
      <c r="B1737" s="8"/>
      <c r="C1737" s="8"/>
      <c r="D1737" s="54"/>
      <c r="E1737" s="8"/>
      <c r="F1737" s="8"/>
      <c r="G1737" s="8"/>
      <c r="H1737" s="8"/>
      <c r="I1737" s="120"/>
      <c r="J1737" s="42"/>
      <c r="K1737" s="124" t="str">
        <f>IF(AND($I1737&gt;0,$J1737&lt;&gt;"",$J1737&gt;40000),WORKDAY.INTL($J1737,INT(($I1737+项目参数!$J$29-1)/项目参数!$J$29)-1,1,项目参数!$B$2:$B$200),"")</f>
        <v/>
      </c>
      <c r="L1737" s="125" t="str">
        <f>IF(AND($M1737&lt;&gt;"",$M1737&gt;40000,$N1737&lt;&gt;"",$N1737&gt;40000),(1+NETWORKDAYS.INTL($M1737,$N1737,1,项目参数!$B$2:$B$200))*项目参数!$J$29,"")</f>
        <v/>
      </c>
      <c r="M1737" s="42"/>
      <c r="N1737" s="42"/>
      <c r="O1737" s="61"/>
      <c r="P1737" s="64"/>
      <c r="X1737" s="102" t="b">
        <f t="shared" si="27"/>
        <v>0</v>
      </c>
    </row>
    <row r="1738" spans="1:24">
      <c r="A1738" s="8"/>
      <c r="B1738" s="8"/>
      <c r="C1738" s="8"/>
      <c r="D1738" s="54"/>
      <c r="E1738" s="8"/>
      <c r="F1738" s="8"/>
      <c r="G1738" s="8"/>
      <c r="H1738" s="8"/>
      <c r="I1738" s="120"/>
      <c r="J1738" s="42"/>
      <c r="K1738" s="124" t="str">
        <f>IF(AND($I1738&gt;0,$J1738&lt;&gt;"",$J1738&gt;40000),WORKDAY.INTL($J1738,INT(($I1738+项目参数!$J$29-1)/项目参数!$J$29)-1,1,项目参数!$B$2:$B$200),"")</f>
        <v/>
      </c>
      <c r="L1738" s="125" t="str">
        <f>IF(AND($M1738&lt;&gt;"",$M1738&gt;40000,$N1738&lt;&gt;"",$N1738&gt;40000),(1+NETWORKDAYS.INTL($M1738,$N1738,1,项目参数!$B$2:$B$200))*项目参数!$J$29,"")</f>
        <v/>
      </c>
      <c r="M1738" s="42"/>
      <c r="N1738" s="42"/>
      <c r="O1738" s="61"/>
      <c r="P1738" s="64"/>
      <c r="X1738" s="102" t="b">
        <f t="shared" si="27"/>
        <v>0</v>
      </c>
    </row>
    <row r="1739" spans="1:24">
      <c r="A1739" s="8"/>
      <c r="B1739" s="8"/>
      <c r="C1739" s="8"/>
      <c r="D1739" s="54"/>
      <c r="E1739" s="8"/>
      <c r="F1739" s="8"/>
      <c r="G1739" s="8"/>
      <c r="H1739" s="8"/>
      <c r="I1739" s="120"/>
      <c r="J1739" s="42"/>
      <c r="K1739" s="124" t="str">
        <f>IF(AND($I1739&gt;0,$J1739&lt;&gt;"",$J1739&gt;40000),WORKDAY.INTL($J1739,INT(($I1739+项目参数!$J$29-1)/项目参数!$J$29)-1,1,项目参数!$B$2:$B$200),"")</f>
        <v/>
      </c>
      <c r="L1739" s="125" t="str">
        <f>IF(AND($M1739&lt;&gt;"",$M1739&gt;40000,$N1739&lt;&gt;"",$N1739&gt;40000),(1+NETWORKDAYS.INTL($M1739,$N1739,1,项目参数!$B$2:$B$200))*项目参数!$J$29,"")</f>
        <v/>
      </c>
      <c r="M1739" s="42"/>
      <c r="N1739" s="42"/>
      <c r="O1739" s="61"/>
      <c r="P1739" s="64"/>
      <c r="X1739" s="102" t="b">
        <f t="shared" si="27"/>
        <v>0</v>
      </c>
    </row>
    <row r="1740" spans="1:24">
      <c r="A1740" s="8"/>
      <c r="B1740" s="8"/>
      <c r="C1740" s="8"/>
      <c r="D1740" s="54"/>
      <c r="E1740" s="8"/>
      <c r="F1740" s="8"/>
      <c r="G1740" s="8"/>
      <c r="H1740" s="8"/>
      <c r="I1740" s="120"/>
      <c r="J1740" s="42"/>
      <c r="K1740" s="124" t="str">
        <f>IF(AND($I1740&gt;0,$J1740&lt;&gt;"",$J1740&gt;40000),WORKDAY.INTL($J1740,INT(($I1740+项目参数!$J$29-1)/项目参数!$J$29)-1,1,项目参数!$B$2:$B$200),"")</f>
        <v/>
      </c>
      <c r="L1740" s="125" t="str">
        <f>IF(AND($M1740&lt;&gt;"",$M1740&gt;40000,$N1740&lt;&gt;"",$N1740&gt;40000),(1+NETWORKDAYS.INTL($M1740,$N1740,1,项目参数!$B$2:$B$200))*项目参数!$J$29,"")</f>
        <v/>
      </c>
      <c r="M1740" s="42"/>
      <c r="N1740" s="42"/>
      <c r="O1740" s="61"/>
      <c r="P1740" s="64"/>
      <c r="X1740" s="102" t="b">
        <f t="shared" si="27"/>
        <v>0</v>
      </c>
    </row>
    <row r="1741" spans="1:24">
      <c r="A1741" s="8"/>
      <c r="B1741" s="8"/>
      <c r="C1741" s="8"/>
      <c r="D1741" s="54"/>
      <c r="E1741" s="8"/>
      <c r="F1741" s="8"/>
      <c r="G1741" s="8"/>
      <c r="H1741" s="8"/>
      <c r="I1741" s="120"/>
      <c r="J1741" s="42"/>
      <c r="K1741" s="124" t="str">
        <f>IF(AND($I1741&gt;0,$J1741&lt;&gt;"",$J1741&gt;40000),WORKDAY.INTL($J1741,INT(($I1741+项目参数!$J$29-1)/项目参数!$J$29)-1,1,项目参数!$B$2:$B$200),"")</f>
        <v/>
      </c>
      <c r="L1741" s="125" t="str">
        <f>IF(AND($M1741&lt;&gt;"",$M1741&gt;40000,$N1741&lt;&gt;"",$N1741&gt;40000),(1+NETWORKDAYS.INTL($M1741,$N1741,1,项目参数!$B$2:$B$200))*项目参数!$J$29,"")</f>
        <v/>
      </c>
      <c r="M1741" s="42"/>
      <c r="N1741" s="42"/>
      <c r="O1741" s="61"/>
      <c r="P1741" s="64"/>
      <c r="X1741" s="102" t="b">
        <f t="shared" si="27"/>
        <v>0</v>
      </c>
    </row>
    <row r="1742" spans="1:24">
      <c r="A1742" s="8"/>
      <c r="B1742" s="8"/>
      <c r="C1742" s="8"/>
      <c r="D1742" s="54"/>
      <c r="E1742" s="8"/>
      <c r="F1742" s="8"/>
      <c r="G1742" s="8"/>
      <c r="H1742" s="8"/>
      <c r="I1742" s="120"/>
      <c r="J1742" s="42"/>
      <c r="K1742" s="124" t="str">
        <f>IF(AND($I1742&gt;0,$J1742&lt;&gt;"",$J1742&gt;40000),WORKDAY.INTL($J1742,INT(($I1742+项目参数!$J$29-1)/项目参数!$J$29)-1,1,项目参数!$B$2:$B$200),"")</f>
        <v/>
      </c>
      <c r="L1742" s="125" t="str">
        <f>IF(AND($M1742&lt;&gt;"",$M1742&gt;40000,$N1742&lt;&gt;"",$N1742&gt;40000),(1+NETWORKDAYS.INTL($M1742,$N1742,1,项目参数!$B$2:$B$200))*项目参数!$J$29,"")</f>
        <v/>
      </c>
      <c r="M1742" s="42"/>
      <c r="N1742" s="42"/>
      <c r="O1742" s="61"/>
      <c r="P1742" s="64"/>
      <c r="X1742" s="102" t="b">
        <f t="shared" si="27"/>
        <v>0</v>
      </c>
    </row>
    <row r="1743" spans="1:24">
      <c r="A1743" s="8"/>
      <c r="B1743" s="8"/>
      <c r="C1743" s="8"/>
      <c r="D1743" s="54"/>
      <c r="E1743" s="8"/>
      <c r="F1743" s="8"/>
      <c r="G1743" s="8"/>
      <c r="H1743" s="8"/>
      <c r="I1743" s="120"/>
      <c r="J1743" s="42"/>
      <c r="K1743" s="124" t="str">
        <f>IF(AND($I1743&gt;0,$J1743&lt;&gt;"",$J1743&gt;40000),WORKDAY.INTL($J1743,INT(($I1743+项目参数!$J$29-1)/项目参数!$J$29)-1,1,项目参数!$B$2:$B$200),"")</f>
        <v/>
      </c>
      <c r="L1743" s="125" t="str">
        <f>IF(AND($M1743&lt;&gt;"",$M1743&gt;40000,$N1743&lt;&gt;"",$N1743&gt;40000),(1+NETWORKDAYS.INTL($M1743,$N1743,1,项目参数!$B$2:$B$200))*项目参数!$J$29,"")</f>
        <v/>
      </c>
      <c r="M1743" s="42"/>
      <c r="N1743" s="42"/>
      <c r="O1743" s="61"/>
      <c r="P1743" s="64"/>
      <c r="X1743" s="102" t="b">
        <f t="shared" si="27"/>
        <v>0</v>
      </c>
    </row>
    <row r="1744" spans="1:24">
      <c r="A1744" s="8"/>
      <c r="B1744" s="8"/>
      <c r="C1744" s="8"/>
      <c r="D1744" s="54"/>
      <c r="E1744" s="8"/>
      <c r="F1744" s="8"/>
      <c r="G1744" s="8"/>
      <c r="H1744" s="8"/>
      <c r="I1744" s="120"/>
      <c r="J1744" s="42"/>
      <c r="K1744" s="124" t="str">
        <f>IF(AND($I1744&gt;0,$J1744&lt;&gt;"",$J1744&gt;40000),WORKDAY.INTL($J1744,INT(($I1744+项目参数!$J$29-1)/项目参数!$J$29)-1,1,项目参数!$B$2:$B$200),"")</f>
        <v/>
      </c>
      <c r="L1744" s="125" t="str">
        <f>IF(AND($M1744&lt;&gt;"",$M1744&gt;40000,$N1744&lt;&gt;"",$N1744&gt;40000),(1+NETWORKDAYS.INTL($M1744,$N1744,1,项目参数!$B$2:$B$200))*项目参数!$J$29,"")</f>
        <v/>
      </c>
      <c r="M1744" s="42"/>
      <c r="N1744" s="42"/>
      <c r="O1744" s="61"/>
      <c r="P1744" s="64"/>
      <c r="X1744" s="102" t="b">
        <f t="shared" si="27"/>
        <v>0</v>
      </c>
    </row>
    <row r="1745" spans="1:24">
      <c r="A1745" s="8"/>
      <c r="B1745" s="8"/>
      <c r="C1745" s="8"/>
      <c r="D1745" s="54"/>
      <c r="E1745" s="8"/>
      <c r="F1745" s="8"/>
      <c r="G1745" s="8"/>
      <c r="H1745" s="8"/>
      <c r="I1745" s="120"/>
      <c r="J1745" s="42"/>
      <c r="K1745" s="124" t="str">
        <f>IF(AND($I1745&gt;0,$J1745&lt;&gt;"",$J1745&gt;40000),WORKDAY.INTL($J1745,INT(($I1745+项目参数!$J$29-1)/项目参数!$J$29)-1,1,项目参数!$B$2:$B$200),"")</f>
        <v/>
      </c>
      <c r="L1745" s="125" t="str">
        <f>IF(AND($M1745&lt;&gt;"",$M1745&gt;40000,$N1745&lt;&gt;"",$N1745&gt;40000),(1+NETWORKDAYS.INTL($M1745,$N1745,1,项目参数!$B$2:$B$200))*项目参数!$J$29,"")</f>
        <v/>
      </c>
      <c r="M1745" s="42"/>
      <c r="N1745" s="42"/>
      <c r="O1745" s="61"/>
      <c r="P1745" s="64"/>
      <c r="X1745" s="102" t="b">
        <f t="shared" si="27"/>
        <v>0</v>
      </c>
    </row>
    <row r="1746" spans="1:24">
      <c r="A1746" s="8"/>
      <c r="B1746" s="8"/>
      <c r="C1746" s="8"/>
      <c r="D1746" s="54"/>
      <c r="E1746" s="8"/>
      <c r="F1746" s="8"/>
      <c r="G1746" s="8"/>
      <c r="H1746" s="8"/>
      <c r="I1746" s="120"/>
      <c r="J1746" s="42"/>
      <c r="K1746" s="124" t="str">
        <f>IF(AND($I1746&gt;0,$J1746&lt;&gt;"",$J1746&gt;40000),WORKDAY.INTL($J1746,INT(($I1746+项目参数!$J$29-1)/项目参数!$J$29)-1,1,项目参数!$B$2:$B$200),"")</f>
        <v/>
      </c>
      <c r="L1746" s="125" t="str">
        <f>IF(AND($M1746&lt;&gt;"",$M1746&gt;40000,$N1746&lt;&gt;"",$N1746&gt;40000),(1+NETWORKDAYS.INTL($M1746,$N1746,1,项目参数!$B$2:$B$200))*项目参数!$J$29,"")</f>
        <v/>
      </c>
      <c r="M1746" s="42"/>
      <c r="N1746" s="42"/>
      <c r="O1746" s="61"/>
      <c r="P1746" s="64"/>
      <c r="X1746" s="102" t="b">
        <f t="shared" si="27"/>
        <v>0</v>
      </c>
    </row>
    <row r="1747" spans="1:24">
      <c r="A1747" s="8"/>
      <c r="B1747" s="8"/>
      <c r="C1747" s="8"/>
      <c r="D1747" s="54"/>
      <c r="E1747" s="8"/>
      <c r="F1747" s="8"/>
      <c r="G1747" s="8"/>
      <c r="H1747" s="8"/>
      <c r="I1747" s="120"/>
      <c r="J1747" s="42"/>
      <c r="K1747" s="124" t="str">
        <f>IF(AND($I1747&gt;0,$J1747&lt;&gt;"",$J1747&gt;40000),WORKDAY.INTL($J1747,INT(($I1747+项目参数!$J$29-1)/项目参数!$J$29)-1,1,项目参数!$B$2:$B$200),"")</f>
        <v/>
      </c>
      <c r="L1747" s="125" t="str">
        <f>IF(AND($M1747&lt;&gt;"",$M1747&gt;40000,$N1747&lt;&gt;"",$N1747&gt;40000),(1+NETWORKDAYS.INTL($M1747,$N1747,1,项目参数!$B$2:$B$200))*项目参数!$J$29,"")</f>
        <v/>
      </c>
      <c r="M1747" s="42"/>
      <c r="N1747" s="42"/>
      <c r="O1747" s="61"/>
      <c r="P1747" s="64"/>
      <c r="X1747" s="102" t="b">
        <f t="shared" si="27"/>
        <v>0</v>
      </c>
    </row>
    <row r="1748" spans="1:24">
      <c r="A1748" s="8"/>
      <c r="B1748" s="8"/>
      <c r="C1748" s="8"/>
      <c r="D1748" s="54"/>
      <c r="E1748" s="8"/>
      <c r="F1748" s="8"/>
      <c r="G1748" s="8"/>
      <c r="H1748" s="8"/>
      <c r="I1748" s="120"/>
      <c r="J1748" s="42"/>
      <c r="K1748" s="124" t="str">
        <f>IF(AND($I1748&gt;0,$J1748&lt;&gt;"",$J1748&gt;40000),WORKDAY.INTL($J1748,INT(($I1748+项目参数!$J$29-1)/项目参数!$J$29)-1,1,项目参数!$B$2:$B$200),"")</f>
        <v/>
      </c>
      <c r="L1748" s="125" t="str">
        <f>IF(AND($M1748&lt;&gt;"",$M1748&gt;40000,$N1748&lt;&gt;"",$N1748&gt;40000),(1+NETWORKDAYS.INTL($M1748,$N1748,1,项目参数!$B$2:$B$200))*项目参数!$J$29,"")</f>
        <v/>
      </c>
      <c r="M1748" s="42"/>
      <c r="N1748" s="42"/>
      <c r="O1748" s="61"/>
      <c r="P1748" s="64"/>
      <c r="X1748" s="102" t="b">
        <f t="shared" si="27"/>
        <v>0</v>
      </c>
    </row>
    <row r="1749" spans="1:24">
      <c r="A1749" s="8"/>
      <c r="B1749" s="8"/>
      <c r="C1749" s="8"/>
      <c r="D1749" s="54"/>
      <c r="E1749" s="8"/>
      <c r="F1749" s="8"/>
      <c r="G1749" s="8"/>
      <c r="H1749" s="8"/>
      <c r="I1749" s="120"/>
      <c r="J1749" s="42"/>
      <c r="K1749" s="124" t="str">
        <f>IF(AND($I1749&gt;0,$J1749&lt;&gt;"",$J1749&gt;40000),WORKDAY.INTL($J1749,INT(($I1749+项目参数!$J$29-1)/项目参数!$J$29)-1,1,项目参数!$B$2:$B$200),"")</f>
        <v/>
      </c>
      <c r="L1749" s="125" t="str">
        <f>IF(AND($M1749&lt;&gt;"",$M1749&gt;40000,$N1749&lt;&gt;"",$N1749&gt;40000),(1+NETWORKDAYS.INTL($M1749,$N1749,1,项目参数!$B$2:$B$200))*项目参数!$J$29,"")</f>
        <v/>
      </c>
      <c r="M1749" s="42"/>
      <c r="N1749" s="42"/>
      <c r="O1749" s="61"/>
      <c r="P1749" s="64"/>
      <c r="X1749" s="102" t="b">
        <f t="shared" si="27"/>
        <v>0</v>
      </c>
    </row>
    <row r="1750" spans="1:24">
      <c r="A1750" s="8"/>
      <c r="B1750" s="8"/>
      <c r="C1750" s="8"/>
      <c r="D1750" s="54"/>
      <c r="E1750" s="8"/>
      <c r="F1750" s="8"/>
      <c r="G1750" s="8"/>
      <c r="H1750" s="8"/>
      <c r="I1750" s="120"/>
      <c r="J1750" s="42"/>
      <c r="K1750" s="124" t="str">
        <f>IF(AND($I1750&gt;0,$J1750&lt;&gt;"",$J1750&gt;40000),WORKDAY.INTL($J1750,INT(($I1750+项目参数!$J$29-1)/项目参数!$J$29)-1,1,项目参数!$B$2:$B$200),"")</f>
        <v/>
      </c>
      <c r="L1750" s="125" t="str">
        <f>IF(AND($M1750&lt;&gt;"",$M1750&gt;40000,$N1750&lt;&gt;"",$N1750&gt;40000),(1+NETWORKDAYS.INTL($M1750,$N1750,1,项目参数!$B$2:$B$200))*项目参数!$J$29,"")</f>
        <v/>
      </c>
      <c r="M1750" s="42"/>
      <c r="N1750" s="42"/>
      <c r="O1750" s="61"/>
      <c r="P1750" s="64"/>
      <c r="X1750" s="102" t="b">
        <f t="shared" si="27"/>
        <v>0</v>
      </c>
    </row>
    <row r="1751" spans="1:24">
      <c r="A1751" s="8"/>
      <c r="B1751" s="8"/>
      <c r="C1751" s="8"/>
      <c r="D1751" s="54"/>
      <c r="E1751" s="8"/>
      <c r="F1751" s="8"/>
      <c r="G1751" s="8"/>
      <c r="H1751" s="8"/>
      <c r="I1751" s="120"/>
      <c r="J1751" s="42"/>
      <c r="K1751" s="124" t="str">
        <f>IF(AND($I1751&gt;0,$J1751&lt;&gt;"",$J1751&gt;40000),WORKDAY.INTL($J1751,INT(($I1751+项目参数!$J$29-1)/项目参数!$J$29)-1,1,项目参数!$B$2:$B$200),"")</f>
        <v/>
      </c>
      <c r="L1751" s="125" t="str">
        <f>IF(AND($M1751&lt;&gt;"",$M1751&gt;40000,$N1751&lt;&gt;"",$N1751&gt;40000),(1+NETWORKDAYS.INTL($M1751,$N1751,1,项目参数!$B$2:$B$200))*项目参数!$J$29,"")</f>
        <v/>
      </c>
      <c r="M1751" s="42"/>
      <c r="N1751" s="42"/>
      <c r="O1751" s="61"/>
      <c r="P1751" s="64"/>
      <c r="X1751" s="102" t="b">
        <f t="shared" si="27"/>
        <v>0</v>
      </c>
    </row>
    <row r="1752" spans="1:24">
      <c r="A1752" s="8"/>
      <c r="B1752" s="8"/>
      <c r="C1752" s="8"/>
      <c r="D1752" s="54"/>
      <c r="E1752" s="8"/>
      <c r="F1752" s="8"/>
      <c r="G1752" s="8"/>
      <c r="H1752" s="8"/>
      <c r="I1752" s="120"/>
      <c r="J1752" s="42"/>
      <c r="K1752" s="124" t="str">
        <f>IF(AND($I1752&gt;0,$J1752&lt;&gt;"",$J1752&gt;40000),WORKDAY.INTL($J1752,INT(($I1752+项目参数!$J$29-1)/项目参数!$J$29)-1,1,项目参数!$B$2:$B$200),"")</f>
        <v/>
      </c>
      <c r="L1752" s="125" t="str">
        <f>IF(AND($M1752&lt;&gt;"",$M1752&gt;40000,$N1752&lt;&gt;"",$N1752&gt;40000),(1+NETWORKDAYS.INTL($M1752,$N1752,1,项目参数!$B$2:$B$200))*项目参数!$J$29,"")</f>
        <v/>
      </c>
      <c r="M1752" s="42"/>
      <c r="N1752" s="42"/>
      <c r="O1752" s="61"/>
      <c r="P1752" s="64"/>
      <c r="X1752" s="102" t="b">
        <f t="shared" si="27"/>
        <v>0</v>
      </c>
    </row>
    <row r="1753" spans="1:24">
      <c r="A1753" s="8"/>
      <c r="B1753" s="8"/>
      <c r="C1753" s="8"/>
      <c r="D1753" s="54"/>
      <c r="E1753" s="8"/>
      <c r="F1753" s="8"/>
      <c r="G1753" s="8"/>
      <c r="H1753" s="8"/>
      <c r="I1753" s="120"/>
      <c r="J1753" s="42"/>
      <c r="K1753" s="124" t="str">
        <f>IF(AND($I1753&gt;0,$J1753&lt;&gt;"",$J1753&gt;40000),WORKDAY.INTL($J1753,INT(($I1753+项目参数!$J$29-1)/项目参数!$J$29)-1,1,项目参数!$B$2:$B$200),"")</f>
        <v/>
      </c>
      <c r="L1753" s="125" t="str">
        <f>IF(AND($M1753&lt;&gt;"",$M1753&gt;40000,$N1753&lt;&gt;"",$N1753&gt;40000),(1+NETWORKDAYS.INTL($M1753,$N1753,1,项目参数!$B$2:$B$200))*项目参数!$J$29,"")</f>
        <v/>
      </c>
      <c r="M1753" s="42"/>
      <c r="N1753" s="42"/>
      <c r="O1753" s="61"/>
      <c r="P1753" s="64"/>
      <c r="X1753" s="102" t="b">
        <f t="shared" si="27"/>
        <v>0</v>
      </c>
    </row>
    <row r="1754" spans="1:24">
      <c r="A1754" s="8"/>
      <c r="B1754" s="8"/>
      <c r="C1754" s="8"/>
      <c r="D1754" s="54"/>
      <c r="E1754" s="8"/>
      <c r="F1754" s="8"/>
      <c r="G1754" s="8"/>
      <c r="H1754" s="8"/>
      <c r="I1754" s="120"/>
      <c r="J1754" s="42"/>
      <c r="K1754" s="124" t="str">
        <f>IF(AND($I1754&gt;0,$J1754&lt;&gt;"",$J1754&gt;40000),WORKDAY.INTL($J1754,INT(($I1754+项目参数!$J$29-1)/项目参数!$J$29)-1,1,项目参数!$B$2:$B$200),"")</f>
        <v/>
      </c>
      <c r="L1754" s="125" t="str">
        <f>IF(AND($M1754&lt;&gt;"",$M1754&gt;40000,$N1754&lt;&gt;"",$N1754&gt;40000),(1+NETWORKDAYS.INTL($M1754,$N1754,1,项目参数!$B$2:$B$200))*项目参数!$J$29,"")</f>
        <v/>
      </c>
      <c r="M1754" s="42"/>
      <c r="N1754" s="42"/>
      <c r="O1754" s="61"/>
      <c r="P1754" s="64"/>
      <c r="X1754" s="102" t="b">
        <f t="shared" si="27"/>
        <v>0</v>
      </c>
    </row>
    <row r="1755" spans="1:24">
      <c r="A1755" s="8"/>
      <c r="B1755" s="8"/>
      <c r="C1755" s="8"/>
      <c r="D1755" s="54"/>
      <c r="E1755" s="8"/>
      <c r="F1755" s="8"/>
      <c r="G1755" s="8"/>
      <c r="H1755" s="8"/>
      <c r="I1755" s="120"/>
      <c r="J1755" s="42"/>
      <c r="K1755" s="124" t="str">
        <f>IF(AND($I1755&gt;0,$J1755&lt;&gt;"",$J1755&gt;40000),WORKDAY.INTL($J1755,INT(($I1755+项目参数!$J$29-1)/项目参数!$J$29)-1,1,项目参数!$B$2:$B$200),"")</f>
        <v/>
      </c>
      <c r="L1755" s="125" t="str">
        <f>IF(AND($M1755&lt;&gt;"",$M1755&gt;40000,$N1755&lt;&gt;"",$N1755&gt;40000),(1+NETWORKDAYS.INTL($M1755,$N1755,1,项目参数!$B$2:$B$200))*项目参数!$J$29,"")</f>
        <v/>
      </c>
      <c r="M1755" s="42"/>
      <c r="N1755" s="42"/>
      <c r="O1755" s="61"/>
      <c r="P1755" s="64"/>
      <c r="X1755" s="102" t="b">
        <f t="shared" si="27"/>
        <v>0</v>
      </c>
    </row>
    <row r="1756" spans="1:24">
      <c r="A1756" s="8"/>
      <c r="B1756" s="8"/>
      <c r="C1756" s="8"/>
      <c r="D1756" s="54"/>
      <c r="E1756" s="8"/>
      <c r="F1756" s="8"/>
      <c r="G1756" s="8"/>
      <c r="H1756" s="8"/>
      <c r="I1756" s="120"/>
      <c r="J1756" s="42"/>
      <c r="K1756" s="124" t="str">
        <f>IF(AND($I1756&gt;0,$J1756&lt;&gt;"",$J1756&gt;40000),WORKDAY.INTL($J1756,INT(($I1756+项目参数!$J$29-1)/项目参数!$J$29)-1,1,项目参数!$B$2:$B$200),"")</f>
        <v/>
      </c>
      <c r="L1756" s="125" t="str">
        <f>IF(AND($M1756&lt;&gt;"",$M1756&gt;40000,$N1756&lt;&gt;"",$N1756&gt;40000),(1+NETWORKDAYS.INTL($M1756,$N1756,1,项目参数!$B$2:$B$200))*项目参数!$J$29,"")</f>
        <v/>
      </c>
      <c r="M1756" s="42"/>
      <c r="N1756" s="42"/>
      <c r="O1756" s="61"/>
      <c r="P1756" s="64"/>
      <c r="X1756" s="102" t="b">
        <f t="shared" si="27"/>
        <v>0</v>
      </c>
    </row>
    <row r="1757" spans="1:24">
      <c r="A1757" s="8"/>
      <c r="B1757" s="8"/>
      <c r="C1757" s="8"/>
      <c r="D1757" s="54"/>
      <c r="E1757" s="8"/>
      <c r="F1757" s="8"/>
      <c r="G1757" s="8"/>
      <c r="H1757" s="8"/>
      <c r="I1757" s="120"/>
      <c r="J1757" s="42"/>
      <c r="K1757" s="124" t="str">
        <f>IF(AND($I1757&gt;0,$J1757&lt;&gt;"",$J1757&gt;40000),WORKDAY.INTL($J1757,INT(($I1757+项目参数!$J$29-1)/项目参数!$J$29)-1,1,项目参数!$B$2:$B$200),"")</f>
        <v/>
      </c>
      <c r="L1757" s="125" t="str">
        <f>IF(AND($M1757&lt;&gt;"",$M1757&gt;40000,$N1757&lt;&gt;"",$N1757&gt;40000),(1+NETWORKDAYS.INTL($M1757,$N1757,1,项目参数!$B$2:$B$200))*项目参数!$J$29,"")</f>
        <v/>
      </c>
      <c r="M1757" s="42"/>
      <c r="N1757" s="42"/>
      <c r="O1757" s="61"/>
      <c r="P1757" s="64"/>
      <c r="X1757" s="102" t="b">
        <f t="shared" si="27"/>
        <v>0</v>
      </c>
    </row>
    <row r="1758" spans="1:24">
      <c r="A1758" s="8"/>
      <c r="B1758" s="8"/>
      <c r="C1758" s="8"/>
      <c r="D1758" s="54"/>
      <c r="E1758" s="8"/>
      <c r="F1758" s="8"/>
      <c r="G1758" s="8"/>
      <c r="H1758" s="8"/>
      <c r="I1758" s="120"/>
      <c r="J1758" s="42"/>
      <c r="K1758" s="124" t="str">
        <f>IF(AND($I1758&gt;0,$J1758&lt;&gt;"",$J1758&gt;40000),WORKDAY.INTL($J1758,INT(($I1758+项目参数!$J$29-1)/项目参数!$J$29)-1,1,项目参数!$B$2:$B$200),"")</f>
        <v/>
      </c>
      <c r="L1758" s="125" t="str">
        <f>IF(AND($M1758&lt;&gt;"",$M1758&gt;40000,$N1758&lt;&gt;"",$N1758&gt;40000),(1+NETWORKDAYS.INTL($M1758,$N1758,1,项目参数!$B$2:$B$200))*项目参数!$J$29,"")</f>
        <v/>
      </c>
      <c r="M1758" s="42"/>
      <c r="N1758" s="42"/>
      <c r="O1758" s="61"/>
      <c r="P1758" s="64"/>
      <c r="X1758" s="102" t="b">
        <f t="shared" si="27"/>
        <v>0</v>
      </c>
    </row>
    <row r="1759" spans="1:24">
      <c r="A1759" s="8"/>
      <c r="B1759" s="8"/>
      <c r="C1759" s="8"/>
      <c r="D1759" s="54"/>
      <c r="E1759" s="8"/>
      <c r="F1759" s="8"/>
      <c r="G1759" s="8"/>
      <c r="H1759" s="8"/>
      <c r="I1759" s="120"/>
      <c r="J1759" s="42"/>
      <c r="K1759" s="124" t="str">
        <f>IF(AND($I1759&gt;0,$J1759&lt;&gt;"",$J1759&gt;40000),WORKDAY.INTL($J1759,INT(($I1759+项目参数!$J$29-1)/项目参数!$J$29)-1,1,项目参数!$B$2:$B$200),"")</f>
        <v/>
      </c>
      <c r="L1759" s="125" t="str">
        <f>IF(AND($M1759&lt;&gt;"",$M1759&gt;40000,$N1759&lt;&gt;"",$N1759&gt;40000),(1+NETWORKDAYS.INTL($M1759,$N1759,1,项目参数!$B$2:$B$200))*项目参数!$J$29,"")</f>
        <v/>
      </c>
      <c r="M1759" s="42"/>
      <c r="N1759" s="42"/>
      <c r="O1759" s="61"/>
      <c r="P1759" s="64"/>
      <c r="X1759" s="102" t="b">
        <f t="shared" si="27"/>
        <v>0</v>
      </c>
    </row>
    <row r="1760" spans="1:24">
      <c r="A1760" s="8"/>
      <c r="B1760" s="8"/>
      <c r="C1760" s="8"/>
      <c r="D1760" s="54"/>
      <c r="E1760" s="8"/>
      <c r="F1760" s="8"/>
      <c r="G1760" s="8"/>
      <c r="H1760" s="8"/>
      <c r="I1760" s="120"/>
      <c r="J1760" s="42"/>
      <c r="K1760" s="124" t="str">
        <f>IF(AND($I1760&gt;0,$J1760&lt;&gt;"",$J1760&gt;40000),WORKDAY.INTL($J1760,INT(($I1760+项目参数!$J$29-1)/项目参数!$J$29)-1,1,项目参数!$B$2:$B$200),"")</f>
        <v/>
      </c>
      <c r="L1760" s="125" t="str">
        <f>IF(AND($M1760&lt;&gt;"",$M1760&gt;40000,$N1760&lt;&gt;"",$N1760&gt;40000),(1+NETWORKDAYS.INTL($M1760,$N1760,1,项目参数!$B$2:$B$200))*项目参数!$J$29,"")</f>
        <v/>
      </c>
      <c r="M1760" s="42"/>
      <c r="N1760" s="42"/>
      <c r="O1760" s="61"/>
      <c r="P1760" s="64"/>
      <c r="X1760" s="102" t="b">
        <f t="shared" si="27"/>
        <v>0</v>
      </c>
    </row>
    <row r="1761" spans="1:24">
      <c r="A1761" s="8"/>
      <c r="B1761" s="8"/>
      <c r="C1761" s="8"/>
      <c r="D1761" s="54"/>
      <c r="E1761" s="8"/>
      <c r="F1761" s="8"/>
      <c r="G1761" s="8"/>
      <c r="H1761" s="8"/>
      <c r="I1761" s="120"/>
      <c r="J1761" s="42"/>
      <c r="K1761" s="124" t="str">
        <f>IF(AND($I1761&gt;0,$J1761&lt;&gt;"",$J1761&gt;40000),WORKDAY.INTL($J1761,INT(($I1761+项目参数!$J$29-1)/项目参数!$J$29)-1,1,项目参数!$B$2:$B$200),"")</f>
        <v/>
      </c>
      <c r="L1761" s="125" t="str">
        <f>IF(AND($M1761&lt;&gt;"",$M1761&gt;40000,$N1761&lt;&gt;"",$N1761&gt;40000),(1+NETWORKDAYS.INTL($M1761,$N1761,1,项目参数!$B$2:$B$200))*项目参数!$J$29,"")</f>
        <v/>
      </c>
      <c r="M1761" s="42"/>
      <c r="N1761" s="42"/>
      <c r="O1761" s="61"/>
      <c r="P1761" s="64"/>
      <c r="X1761" s="102" t="b">
        <f t="shared" si="27"/>
        <v>0</v>
      </c>
    </row>
    <row r="1762" spans="1:24">
      <c r="A1762" s="8"/>
      <c r="B1762" s="8"/>
      <c r="C1762" s="8"/>
      <c r="D1762" s="54"/>
      <c r="E1762" s="8"/>
      <c r="F1762" s="8"/>
      <c r="G1762" s="8"/>
      <c r="H1762" s="8"/>
      <c r="I1762" s="120"/>
      <c r="J1762" s="42"/>
      <c r="K1762" s="124" t="str">
        <f>IF(AND($I1762&gt;0,$J1762&lt;&gt;"",$J1762&gt;40000),WORKDAY.INTL($J1762,INT(($I1762+项目参数!$J$29-1)/项目参数!$J$29)-1,1,项目参数!$B$2:$B$200),"")</f>
        <v/>
      </c>
      <c r="L1762" s="125" t="str">
        <f>IF(AND($M1762&lt;&gt;"",$M1762&gt;40000,$N1762&lt;&gt;"",$N1762&gt;40000),(1+NETWORKDAYS.INTL($M1762,$N1762,1,项目参数!$B$2:$B$200))*项目参数!$J$29,"")</f>
        <v/>
      </c>
      <c r="M1762" s="42"/>
      <c r="N1762" s="42"/>
      <c r="O1762" s="61"/>
      <c r="P1762" s="64"/>
      <c r="X1762" s="102" t="b">
        <f t="shared" si="27"/>
        <v>0</v>
      </c>
    </row>
    <row r="1763" spans="1:24">
      <c r="A1763" s="8"/>
      <c r="B1763" s="8"/>
      <c r="C1763" s="8"/>
      <c r="D1763" s="54"/>
      <c r="E1763" s="8"/>
      <c r="F1763" s="8"/>
      <c r="G1763" s="8"/>
      <c r="H1763" s="8"/>
      <c r="I1763" s="120"/>
      <c r="J1763" s="42"/>
      <c r="K1763" s="124" t="str">
        <f>IF(AND($I1763&gt;0,$J1763&lt;&gt;"",$J1763&gt;40000),WORKDAY.INTL($J1763,INT(($I1763+项目参数!$J$29-1)/项目参数!$J$29)-1,1,项目参数!$B$2:$B$200),"")</f>
        <v/>
      </c>
      <c r="L1763" s="125" t="str">
        <f>IF(AND($M1763&lt;&gt;"",$M1763&gt;40000,$N1763&lt;&gt;"",$N1763&gt;40000),(1+NETWORKDAYS.INTL($M1763,$N1763,1,项目参数!$B$2:$B$200))*项目参数!$J$29,"")</f>
        <v/>
      </c>
      <c r="M1763" s="42"/>
      <c r="N1763" s="42"/>
      <c r="O1763" s="61"/>
      <c r="P1763" s="64"/>
      <c r="X1763" s="102" t="b">
        <f t="shared" si="27"/>
        <v>0</v>
      </c>
    </row>
    <row r="1764" spans="1:24">
      <c r="A1764" s="8"/>
      <c r="B1764" s="8"/>
      <c r="C1764" s="8"/>
      <c r="D1764" s="54"/>
      <c r="E1764" s="8"/>
      <c r="F1764" s="8"/>
      <c r="G1764" s="8"/>
      <c r="H1764" s="8"/>
      <c r="I1764" s="120"/>
      <c r="J1764" s="42"/>
      <c r="K1764" s="124" t="str">
        <f>IF(AND($I1764&gt;0,$J1764&lt;&gt;"",$J1764&gt;40000),WORKDAY.INTL($J1764,INT(($I1764+项目参数!$J$29-1)/项目参数!$J$29)-1,1,项目参数!$B$2:$B$200),"")</f>
        <v/>
      </c>
      <c r="L1764" s="125" t="str">
        <f>IF(AND($M1764&lt;&gt;"",$M1764&gt;40000,$N1764&lt;&gt;"",$N1764&gt;40000),(1+NETWORKDAYS.INTL($M1764,$N1764,1,项目参数!$B$2:$B$200))*项目参数!$J$29,"")</f>
        <v/>
      </c>
      <c r="M1764" s="42"/>
      <c r="N1764" s="42"/>
      <c r="O1764" s="61"/>
      <c r="P1764" s="64"/>
      <c r="X1764" s="102" t="b">
        <f t="shared" si="27"/>
        <v>0</v>
      </c>
    </row>
    <row r="1765" spans="1:24">
      <c r="A1765" s="8"/>
      <c r="B1765" s="8"/>
      <c r="C1765" s="8"/>
      <c r="D1765" s="54"/>
      <c r="E1765" s="8"/>
      <c r="F1765" s="8"/>
      <c r="G1765" s="8"/>
      <c r="H1765" s="8"/>
      <c r="I1765" s="120"/>
      <c r="J1765" s="42"/>
      <c r="K1765" s="124" t="str">
        <f>IF(AND($I1765&gt;0,$J1765&lt;&gt;"",$J1765&gt;40000),WORKDAY.INTL($J1765,INT(($I1765+项目参数!$J$29-1)/项目参数!$J$29)-1,1,项目参数!$B$2:$B$200),"")</f>
        <v/>
      </c>
      <c r="L1765" s="125" t="str">
        <f>IF(AND($M1765&lt;&gt;"",$M1765&gt;40000,$N1765&lt;&gt;"",$N1765&gt;40000),(1+NETWORKDAYS.INTL($M1765,$N1765,1,项目参数!$B$2:$B$200))*项目参数!$J$29,"")</f>
        <v/>
      </c>
      <c r="M1765" s="42"/>
      <c r="N1765" s="42"/>
      <c r="O1765" s="61"/>
      <c r="P1765" s="64"/>
      <c r="X1765" s="102" t="b">
        <f t="shared" si="27"/>
        <v>0</v>
      </c>
    </row>
    <row r="1766" spans="1:24">
      <c r="A1766" s="8"/>
      <c r="B1766" s="8"/>
      <c r="C1766" s="8"/>
      <c r="D1766" s="54"/>
      <c r="E1766" s="8"/>
      <c r="F1766" s="8"/>
      <c r="G1766" s="8"/>
      <c r="H1766" s="8"/>
      <c r="I1766" s="120"/>
      <c r="J1766" s="42"/>
      <c r="K1766" s="124" t="str">
        <f>IF(AND($I1766&gt;0,$J1766&lt;&gt;"",$J1766&gt;40000),WORKDAY.INTL($J1766,INT(($I1766+项目参数!$J$29-1)/项目参数!$J$29)-1,1,项目参数!$B$2:$B$200),"")</f>
        <v/>
      </c>
      <c r="L1766" s="125" t="str">
        <f>IF(AND($M1766&lt;&gt;"",$M1766&gt;40000,$N1766&lt;&gt;"",$N1766&gt;40000),(1+NETWORKDAYS.INTL($M1766,$N1766,1,项目参数!$B$2:$B$200))*项目参数!$J$29,"")</f>
        <v/>
      </c>
      <c r="M1766" s="42"/>
      <c r="N1766" s="42"/>
      <c r="O1766" s="61"/>
      <c r="P1766" s="64"/>
      <c r="X1766" s="102" t="b">
        <f t="shared" si="27"/>
        <v>0</v>
      </c>
    </row>
    <row r="1767" spans="1:24">
      <c r="A1767" s="8"/>
      <c r="B1767" s="8"/>
      <c r="C1767" s="8"/>
      <c r="D1767" s="54"/>
      <c r="E1767" s="8"/>
      <c r="F1767" s="8"/>
      <c r="G1767" s="8"/>
      <c r="H1767" s="8"/>
      <c r="I1767" s="120"/>
      <c r="J1767" s="42"/>
      <c r="K1767" s="124" t="str">
        <f>IF(AND($I1767&gt;0,$J1767&lt;&gt;"",$J1767&gt;40000),WORKDAY.INTL($J1767,INT(($I1767+项目参数!$J$29-1)/项目参数!$J$29)-1,1,项目参数!$B$2:$B$200),"")</f>
        <v/>
      </c>
      <c r="L1767" s="125" t="str">
        <f>IF(AND($M1767&lt;&gt;"",$M1767&gt;40000,$N1767&lt;&gt;"",$N1767&gt;40000),(1+NETWORKDAYS.INTL($M1767,$N1767,1,项目参数!$B$2:$B$200))*项目参数!$J$29,"")</f>
        <v/>
      </c>
      <c r="M1767" s="42"/>
      <c r="N1767" s="42"/>
      <c r="O1767" s="61"/>
      <c r="P1767" s="64"/>
      <c r="X1767" s="102" t="b">
        <f t="shared" si="27"/>
        <v>0</v>
      </c>
    </row>
    <row r="1768" spans="1:24">
      <c r="A1768" s="8"/>
      <c r="B1768" s="8"/>
      <c r="C1768" s="8"/>
      <c r="D1768" s="54"/>
      <c r="E1768" s="8"/>
      <c r="F1768" s="8"/>
      <c r="G1768" s="8"/>
      <c r="H1768" s="8"/>
      <c r="I1768" s="120"/>
      <c r="J1768" s="42"/>
      <c r="K1768" s="124" t="str">
        <f>IF(AND($I1768&gt;0,$J1768&lt;&gt;"",$J1768&gt;40000),WORKDAY.INTL($J1768,INT(($I1768+项目参数!$J$29-1)/项目参数!$J$29)-1,1,项目参数!$B$2:$B$200),"")</f>
        <v/>
      </c>
      <c r="L1768" s="125" t="str">
        <f>IF(AND($M1768&lt;&gt;"",$M1768&gt;40000,$N1768&lt;&gt;"",$N1768&gt;40000),(1+NETWORKDAYS.INTL($M1768,$N1768,1,项目参数!$B$2:$B$200))*项目参数!$J$29,"")</f>
        <v/>
      </c>
      <c r="M1768" s="42"/>
      <c r="N1768" s="42"/>
      <c r="O1768" s="61"/>
      <c r="P1768" s="64"/>
      <c r="X1768" s="102" t="b">
        <f t="shared" si="27"/>
        <v>0</v>
      </c>
    </row>
    <row r="1769" spans="1:24">
      <c r="A1769" s="8"/>
      <c r="B1769" s="8"/>
      <c r="C1769" s="8"/>
      <c r="D1769" s="54"/>
      <c r="E1769" s="8"/>
      <c r="F1769" s="8"/>
      <c r="G1769" s="8"/>
      <c r="H1769" s="8"/>
      <c r="I1769" s="120"/>
      <c r="J1769" s="42"/>
      <c r="K1769" s="124" t="str">
        <f>IF(AND($I1769&gt;0,$J1769&lt;&gt;"",$J1769&gt;40000),WORKDAY.INTL($J1769,INT(($I1769+项目参数!$J$29-1)/项目参数!$J$29)-1,1,项目参数!$B$2:$B$200),"")</f>
        <v/>
      </c>
      <c r="L1769" s="125" t="str">
        <f>IF(AND($M1769&lt;&gt;"",$M1769&gt;40000,$N1769&lt;&gt;"",$N1769&gt;40000),(1+NETWORKDAYS.INTL($M1769,$N1769,1,项目参数!$B$2:$B$200))*项目参数!$J$29,"")</f>
        <v/>
      </c>
      <c r="M1769" s="42"/>
      <c r="N1769" s="42"/>
      <c r="O1769" s="61"/>
      <c r="P1769" s="64"/>
      <c r="X1769" s="102" t="b">
        <f t="shared" si="27"/>
        <v>0</v>
      </c>
    </row>
    <row r="1770" spans="1:24">
      <c r="A1770" s="8"/>
      <c r="B1770" s="8"/>
      <c r="C1770" s="8"/>
      <c r="D1770" s="54"/>
      <c r="E1770" s="8"/>
      <c r="F1770" s="8"/>
      <c r="G1770" s="8"/>
      <c r="H1770" s="8"/>
      <c r="I1770" s="120"/>
      <c r="J1770" s="42"/>
      <c r="K1770" s="124" t="str">
        <f>IF(AND($I1770&gt;0,$J1770&lt;&gt;"",$J1770&gt;40000),WORKDAY.INTL($J1770,INT(($I1770+项目参数!$J$29-1)/项目参数!$J$29)-1,1,项目参数!$B$2:$B$200),"")</f>
        <v/>
      </c>
      <c r="L1770" s="125" t="str">
        <f>IF(AND($M1770&lt;&gt;"",$M1770&gt;40000,$N1770&lt;&gt;"",$N1770&gt;40000),(1+NETWORKDAYS.INTL($M1770,$N1770,1,项目参数!$B$2:$B$200))*项目参数!$J$29,"")</f>
        <v/>
      </c>
      <c r="M1770" s="42"/>
      <c r="N1770" s="42"/>
      <c r="O1770" s="61"/>
      <c r="P1770" s="64"/>
      <c r="X1770" s="102" t="b">
        <f t="shared" si="27"/>
        <v>0</v>
      </c>
    </row>
    <row r="1771" spans="1:24">
      <c r="A1771" s="8"/>
      <c r="B1771" s="8"/>
      <c r="C1771" s="8"/>
      <c r="D1771" s="54"/>
      <c r="E1771" s="8"/>
      <c r="F1771" s="8"/>
      <c r="G1771" s="8"/>
      <c r="H1771" s="8"/>
      <c r="I1771" s="120"/>
      <c r="J1771" s="42"/>
      <c r="K1771" s="124" t="str">
        <f>IF(AND($I1771&gt;0,$J1771&lt;&gt;"",$J1771&gt;40000),WORKDAY.INTL($J1771,INT(($I1771+项目参数!$J$29-1)/项目参数!$J$29)-1,1,项目参数!$B$2:$B$200),"")</f>
        <v/>
      </c>
      <c r="L1771" s="125" t="str">
        <f>IF(AND($M1771&lt;&gt;"",$M1771&gt;40000,$N1771&lt;&gt;"",$N1771&gt;40000),(1+NETWORKDAYS.INTL($M1771,$N1771,1,项目参数!$B$2:$B$200))*项目参数!$J$29,"")</f>
        <v/>
      </c>
      <c r="M1771" s="42"/>
      <c r="N1771" s="42"/>
      <c r="O1771" s="61"/>
      <c r="P1771" s="64"/>
      <c r="X1771" s="102" t="b">
        <f t="shared" si="27"/>
        <v>0</v>
      </c>
    </row>
    <row r="1772" spans="1:24">
      <c r="A1772" s="8"/>
      <c r="B1772" s="8"/>
      <c r="C1772" s="8"/>
      <c r="D1772" s="54"/>
      <c r="E1772" s="8"/>
      <c r="F1772" s="8"/>
      <c r="G1772" s="8"/>
      <c r="H1772" s="8"/>
      <c r="I1772" s="120"/>
      <c r="J1772" s="42"/>
      <c r="K1772" s="124" t="str">
        <f>IF(AND($I1772&gt;0,$J1772&lt;&gt;"",$J1772&gt;40000),WORKDAY.INTL($J1772,INT(($I1772+项目参数!$J$29-1)/项目参数!$J$29)-1,1,项目参数!$B$2:$B$200),"")</f>
        <v/>
      </c>
      <c r="L1772" s="125" t="str">
        <f>IF(AND($M1772&lt;&gt;"",$M1772&gt;40000,$N1772&lt;&gt;"",$N1772&gt;40000),(1+NETWORKDAYS.INTL($M1772,$N1772,1,项目参数!$B$2:$B$200))*项目参数!$J$29,"")</f>
        <v/>
      </c>
      <c r="M1772" s="42"/>
      <c r="N1772" s="42"/>
      <c r="O1772" s="61"/>
      <c r="P1772" s="64"/>
      <c r="X1772" s="102" t="b">
        <f t="shared" si="27"/>
        <v>0</v>
      </c>
    </row>
    <row r="1773" spans="1:24">
      <c r="A1773" s="8"/>
      <c r="B1773" s="8"/>
      <c r="C1773" s="8"/>
      <c r="D1773" s="54"/>
      <c r="E1773" s="8"/>
      <c r="F1773" s="8"/>
      <c r="G1773" s="8"/>
      <c r="H1773" s="8"/>
      <c r="I1773" s="120"/>
      <c r="J1773" s="42"/>
      <c r="K1773" s="124" t="str">
        <f>IF(AND($I1773&gt;0,$J1773&lt;&gt;"",$J1773&gt;40000),WORKDAY.INTL($J1773,INT(($I1773+项目参数!$J$29-1)/项目参数!$J$29)-1,1,项目参数!$B$2:$B$200),"")</f>
        <v/>
      </c>
      <c r="L1773" s="125" t="str">
        <f>IF(AND($M1773&lt;&gt;"",$M1773&gt;40000,$N1773&lt;&gt;"",$N1773&gt;40000),(1+NETWORKDAYS.INTL($M1773,$N1773,1,项目参数!$B$2:$B$200))*项目参数!$J$29,"")</f>
        <v/>
      </c>
      <c r="M1773" s="42"/>
      <c r="N1773" s="42"/>
      <c r="O1773" s="61"/>
      <c r="P1773" s="64"/>
      <c r="X1773" s="102" t="b">
        <f t="shared" si="27"/>
        <v>0</v>
      </c>
    </row>
    <row r="1774" spans="1:24">
      <c r="A1774" s="8"/>
      <c r="B1774" s="8"/>
      <c r="C1774" s="8"/>
      <c r="D1774" s="54"/>
      <c r="E1774" s="8"/>
      <c r="F1774" s="8"/>
      <c r="G1774" s="8"/>
      <c r="H1774" s="8"/>
      <c r="I1774" s="120"/>
      <c r="J1774" s="42"/>
      <c r="K1774" s="124" t="str">
        <f>IF(AND($I1774&gt;0,$J1774&lt;&gt;"",$J1774&gt;40000),WORKDAY.INTL($J1774,INT(($I1774+项目参数!$J$29-1)/项目参数!$J$29)-1,1,项目参数!$B$2:$B$200),"")</f>
        <v/>
      </c>
      <c r="L1774" s="125" t="str">
        <f>IF(AND($M1774&lt;&gt;"",$M1774&gt;40000,$N1774&lt;&gt;"",$N1774&gt;40000),(1+NETWORKDAYS.INTL($M1774,$N1774,1,项目参数!$B$2:$B$200))*项目参数!$J$29,"")</f>
        <v/>
      </c>
      <c r="M1774" s="42"/>
      <c r="N1774" s="42"/>
      <c r="O1774" s="61"/>
      <c r="P1774" s="64"/>
      <c r="X1774" s="102" t="b">
        <f t="shared" si="27"/>
        <v>0</v>
      </c>
    </row>
    <row r="1775" spans="1:24">
      <c r="A1775" s="8"/>
      <c r="B1775" s="8"/>
      <c r="C1775" s="8"/>
      <c r="D1775" s="54"/>
      <c r="E1775" s="8"/>
      <c r="F1775" s="8"/>
      <c r="G1775" s="8"/>
      <c r="H1775" s="8"/>
      <c r="I1775" s="120"/>
      <c r="J1775" s="42"/>
      <c r="K1775" s="124" t="str">
        <f>IF(AND($I1775&gt;0,$J1775&lt;&gt;"",$J1775&gt;40000),WORKDAY.INTL($J1775,INT(($I1775+项目参数!$J$29-1)/项目参数!$J$29)-1,1,项目参数!$B$2:$B$200),"")</f>
        <v/>
      </c>
      <c r="L1775" s="125" t="str">
        <f>IF(AND($M1775&lt;&gt;"",$M1775&gt;40000,$N1775&lt;&gt;"",$N1775&gt;40000),(1+NETWORKDAYS.INTL($M1775,$N1775,1,项目参数!$B$2:$B$200))*项目参数!$J$29,"")</f>
        <v/>
      </c>
      <c r="M1775" s="42"/>
      <c r="N1775" s="42"/>
      <c r="O1775" s="61"/>
      <c r="P1775" s="64"/>
      <c r="X1775" s="102" t="b">
        <f t="shared" si="27"/>
        <v>0</v>
      </c>
    </row>
    <row r="1776" spans="1:24">
      <c r="A1776" s="8"/>
      <c r="B1776" s="8"/>
      <c r="C1776" s="8"/>
      <c r="D1776" s="54"/>
      <c r="E1776" s="8"/>
      <c r="F1776" s="8"/>
      <c r="G1776" s="8"/>
      <c r="H1776" s="8"/>
      <c r="I1776" s="120"/>
      <c r="J1776" s="42"/>
      <c r="K1776" s="124" t="str">
        <f>IF(AND($I1776&gt;0,$J1776&lt;&gt;"",$J1776&gt;40000),WORKDAY.INTL($J1776,INT(($I1776+项目参数!$J$29-1)/项目参数!$J$29)-1,1,项目参数!$B$2:$B$200),"")</f>
        <v/>
      </c>
      <c r="L1776" s="125" t="str">
        <f>IF(AND($M1776&lt;&gt;"",$M1776&gt;40000,$N1776&lt;&gt;"",$N1776&gt;40000),(1+NETWORKDAYS.INTL($M1776,$N1776,1,项目参数!$B$2:$B$200))*项目参数!$J$29,"")</f>
        <v/>
      </c>
      <c r="M1776" s="42"/>
      <c r="N1776" s="42"/>
      <c r="O1776" s="61"/>
      <c r="P1776" s="64"/>
      <c r="X1776" s="102" t="b">
        <f t="shared" si="27"/>
        <v>0</v>
      </c>
    </row>
    <row r="1777" spans="1:24">
      <c r="A1777" s="8"/>
      <c r="B1777" s="8"/>
      <c r="C1777" s="8"/>
      <c r="D1777" s="54"/>
      <c r="E1777" s="8"/>
      <c r="F1777" s="8"/>
      <c r="G1777" s="8"/>
      <c r="H1777" s="8"/>
      <c r="I1777" s="120"/>
      <c r="J1777" s="42"/>
      <c r="K1777" s="124" t="str">
        <f>IF(AND($I1777&gt;0,$J1777&lt;&gt;"",$J1777&gt;40000),WORKDAY.INTL($J1777,INT(($I1777+项目参数!$J$29-1)/项目参数!$J$29)-1,1,项目参数!$B$2:$B$200),"")</f>
        <v/>
      </c>
      <c r="L1777" s="125" t="str">
        <f>IF(AND($M1777&lt;&gt;"",$M1777&gt;40000,$N1777&lt;&gt;"",$N1777&gt;40000),(1+NETWORKDAYS.INTL($M1777,$N1777,1,项目参数!$B$2:$B$200))*项目参数!$J$29,"")</f>
        <v/>
      </c>
      <c r="M1777" s="42"/>
      <c r="N1777" s="42"/>
      <c r="O1777" s="61"/>
      <c r="P1777" s="64"/>
      <c r="X1777" s="102" t="b">
        <f t="shared" si="27"/>
        <v>0</v>
      </c>
    </row>
    <row r="1778" spans="1:24">
      <c r="A1778" s="8"/>
      <c r="B1778" s="8"/>
      <c r="C1778" s="8"/>
      <c r="D1778" s="54"/>
      <c r="E1778" s="8"/>
      <c r="F1778" s="8"/>
      <c r="G1778" s="8"/>
      <c r="H1778" s="8"/>
      <c r="I1778" s="120"/>
      <c r="J1778" s="42"/>
      <c r="K1778" s="124" t="str">
        <f>IF(AND($I1778&gt;0,$J1778&lt;&gt;"",$J1778&gt;40000),WORKDAY.INTL($J1778,INT(($I1778+项目参数!$J$29-1)/项目参数!$J$29)-1,1,项目参数!$B$2:$B$200),"")</f>
        <v/>
      </c>
      <c r="L1778" s="125" t="str">
        <f>IF(AND($M1778&lt;&gt;"",$M1778&gt;40000,$N1778&lt;&gt;"",$N1778&gt;40000),(1+NETWORKDAYS.INTL($M1778,$N1778,1,项目参数!$B$2:$B$200))*项目参数!$J$29,"")</f>
        <v/>
      </c>
      <c r="M1778" s="42"/>
      <c r="N1778" s="42"/>
      <c r="O1778" s="61"/>
      <c r="P1778" s="64"/>
      <c r="X1778" s="102" t="b">
        <f t="shared" si="27"/>
        <v>0</v>
      </c>
    </row>
    <row r="1779" spans="1:24">
      <c r="A1779" s="8"/>
      <c r="B1779" s="8"/>
      <c r="C1779" s="8"/>
      <c r="D1779" s="54"/>
      <c r="E1779" s="8"/>
      <c r="F1779" s="8"/>
      <c r="G1779" s="8"/>
      <c r="H1779" s="8"/>
      <c r="I1779" s="120"/>
      <c r="J1779" s="42"/>
      <c r="K1779" s="124" t="str">
        <f>IF(AND($I1779&gt;0,$J1779&lt;&gt;"",$J1779&gt;40000),WORKDAY.INTL($J1779,INT(($I1779+项目参数!$J$29-1)/项目参数!$J$29)-1,1,项目参数!$B$2:$B$200),"")</f>
        <v/>
      </c>
      <c r="L1779" s="125" t="str">
        <f>IF(AND($M1779&lt;&gt;"",$M1779&gt;40000,$N1779&lt;&gt;"",$N1779&gt;40000),(1+NETWORKDAYS.INTL($M1779,$N1779,1,项目参数!$B$2:$B$200))*项目参数!$J$29,"")</f>
        <v/>
      </c>
      <c r="M1779" s="42"/>
      <c r="N1779" s="42"/>
      <c r="O1779" s="61"/>
      <c r="P1779" s="64"/>
      <c r="X1779" s="102" t="b">
        <f t="shared" si="27"/>
        <v>0</v>
      </c>
    </row>
    <row r="1780" spans="1:24">
      <c r="A1780" s="8"/>
      <c r="B1780" s="8"/>
      <c r="C1780" s="8"/>
      <c r="D1780" s="54"/>
      <c r="E1780" s="8"/>
      <c r="F1780" s="8"/>
      <c r="G1780" s="8"/>
      <c r="H1780" s="8"/>
      <c r="I1780" s="120"/>
      <c r="J1780" s="42"/>
      <c r="K1780" s="124" t="str">
        <f>IF(AND($I1780&gt;0,$J1780&lt;&gt;"",$J1780&gt;40000),WORKDAY.INTL($J1780,INT(($I1780+项目参数!$J$29-1)/项目参数!$J$29)-1,1,项目参数!$B$2:$B$200),"")</f>
        <v/>
      </c>
      <c r="L1780" s="125" t="str">
        <f>IF(AND($M1780&lt;&gt;"",$M1780&gt;40000,$N1780&lt;&gt;"",$N1780&gt;40000),(1+NETWORKDAYS.INTL($M1780,$N1780,1,项目参数!$B$2:$B$200))*项目参数!$J$29,"")</f>
        <v/>
      </c>
      <c r="M1780" s="42"/>
      <c r="N1780" s="42"/>
      <c r="O1780" s="61"/>
      <c r="P1780" s="64"/>
      <c r="X1780" s="102" t="b">
        <f t="shared" si="27"/>
        <v>0</v>
      </c>
    </row>
    <row r="1781" spans="1:24">
      <c r="A1781" s="8"/>
      <c r="B1781" s="8"/>
      <c r="C1781" s="8"/>
      <c r="D1781" s="54"/>
      <c r="E1781" s="8"/>
      <c r="F1781" s="8"/>
      <c r="G1781" s="8"/>
      <c r="H1781" s="8"/>
      <c r="I1781" s="120"/>
      <c r="J1781" s="42"/>
      <c r="K1781" s="124" t="str">
        <f>IF(AND($I1781&gt;0,$J1781&lt;&gt;"",$J1781&gt;40000),WORKDAY.INTL($J1781,INT(($I1781+项目参数!$J$29-1)/项目参数!$J$29)-1,1,项目参数!$B$2:$B$200),"")</f>
        <v/>
      </c>
      <c r="L1781" s="125" t="str">
        <f>IF(AND($M1781&lt;&gt;"",$M1781&gt;40000,$N1781&lt;&gt;"",$N1781&gt;40000),(1+NETWORKDAYS.INTL($M1781,$N1781,1,项目参数!$B$2:$B$200))*项目参数!$J$29,"")</f>
        <v/>
      </c>
      <c r="M1781" s="42"/>
      <c r="N1781" s="42"/>
      <c r="O1781" s="61"/>
      <c r="P1781" s="64"/>
      <c r="X1781" s="102" t="b">
        <f t="shared" si="27"/>
        <v>0</v>
      </c>
    </row>
    <row r="1782" spans="1:24">
      <c r="A1782" s="8"/>
      <c r="B1782" s="8"/>
      <c r="C1782" s="8"/>
      <c r="D1782" s="54"/>
      <c r="E1782" s="8"/>
      <c r="F1782" s="8"/>
      <c r="G1782" s="8"/>
      <c r="H1782" s="8"/>
      <c r="I1782" s="120"/>
      <c r="J1782" s="42"/>
      <c r="K1782" s="124" t="str">
        <f>IF(AND($I1782&gt;0,$J1782&lt;&gt;"",$J1782&gt;40000),WORKDAY.INTL($J1782,INT(($I1782+项目参数!$J$29-1)/项目参数!$J$29)-1,1,项目参数!$B$2:$B$200),"")</f>
        <v/>
      </c>
      <c r="L1782" s="125" t="str">
        <f>IF(AND($M1782&lt;&gt;"",$M1782&gt;40000,$N1782&lt;&gt;"",$N1782&gt;40000),(1+NETWORKDAYS.INTL($M1782,$N1782,1,项目参数!$B$2:$B$200))*项目参数!$J$29,"")</f>
        <v/>
      </c>
      <c r="M1782" s="42"/>
      <c r="N1782" s="42"/>
      <c r="O1782" s="61"/>
      <c r="P1782" s="64"/>
      <c r="X1782" s="102" t="b">
        <f t="shared" si="27"/>
        <v>0</v>
      </c>
    </row>
    <row r="1783" spans="1:24">
      <c r="A1783" s="8"/>
      <c r="B1783" s="8"/>
      <c r="C1783" s="8"/>
      <c r="D1783" s="54"/>
      <c r="E1783" s="8"/>
      <c r="F1783" s="8"/>
      <c r="G1783" s="8"/>
      <c r="H1783" s="8"/>
      <c r="I1783" s="120"/>
      <c r="J1783" s="42"/>
      <c r="K1783" s="124" t="str">
        <f>IF(AND($I1783&gt;0,$J1783&lt;&gt;"",$J1783&gt;40000),WORKDAY.INTL($J1783,INT(($I1783+项目参数!$J$29-1)/项目参数!$J$29)-1,1,项目参数!$B$2:$B$200),"")</f>
        <v/>
      </c>
      <c r="L1783" s="125" t="str">
        <f>IF(AND($M1783&lt;&gt;"",$M1783&gt;40000,$N1783&lt;&gt;"",$N1783&gt;40000),(1+NETWORKDAYS.INTL($M1783,$N1783,1,项目参数!$B$2:$B$200))*项目参数!$J$29,"")</f>
        <v/>
      </c>
      <c r="M1783" s="42"/>
      <c r="N1783" s="42"/>
      <c r="O1783" s="61"/>
      <c r="P1783" s="64"/>
      <c r="X1783" s="102" t="b">
        <f t="shared" si="27"/>
        <v>0</v>
      </c>
    </row>
    <row r="1784" spans="1:24">
      <c r="A1784" s="8"/>
      <c r="B1784" s="8"/>
      <c r="C1784" s="8"/>
      <c r="D1784" s="54"/>
      <c r="E1784" s="8"/>
      <c r="F1784" s="8"/>
      <c r="G1784" s="8"/>
      <c r="H1784" s="8"/>
      <c r="I1784" s="120"/>
      <c r="J1784" s="42"/>
      <c r="K1784" s="124" t="str">
        <f>IF(AND($I1784&gt;0,$J1784&lt;&gt;"",$J1784&gt;40000),WORKDAY.INTL($J1784,INT(($I1784+项目参数!$J$29-1)/项目参数!$J$29)-1,1,项目参数!$B$2:$B$200),"")</f>
        <v/>
      </c>
      <c r="L1784" s="125" t="str">
        <f>IF(AND($M1784&lt;&gt;"",$M1784&gt;40000,$N1784&lt;&gt;"",$N1784&gt;40000),(1+NETWORKDAYS.INTL($M1784,$N1784,1,项目参数!$B$2:$B$200))*项目参数!$J$29,"")</f>
        <v/>
      </c>
      <c r="M1784" s="42"/>
      <c r="N1784" s="42"/>
      <c r="O1784" s="61"/>
      <c r="P1784" s="64"/>
      <c r="X1784" s="102" t="b">
        <f t="shared" si="27"/>
        <v>0</v>
      </c>
    </row>
    <row r="1785" spans="1:24">
      <c r="A1785" s="8"/>
      <c r="B1785" s="8"/>
      <c r="C1785" s="8"/>
      <c r="D1785" s="54"/>
      <c r="E1785" s="8"/>
      <c r="F1785" s="8"/>
      <c r="G1785" s="8"/>
      <c r="H1785" s="8"/>
      <c r="I1785" s="120"/>
      <c r="J1785" s="42"/>
      <c r="K1785" s="124" t="str">
        <f>IF(AND($I1785&gt;0,$J1785&lt;&gt;"",$J1785&gt;40000),WORKDAY.INTL($J1785,INT(($I1785+项目参数!$J$29-1)/项目参数!$J$29)-1,1,项目参数!$B$2:$B$200),"")</f>
        <v/>
      </c>
      <c r="L1785" s="125" t="str">
        <f>IF(AND($M1785&lt;&gt;"",$M1785&gt;40000,$N1785&lt;&gt;"",$N1785&gt;40000),(1+NETWORKDAYS.INTL($M1785,$N1785,1,项目参数!$B$2:$B$200))*项目参数!$J$29,"")</f>
        <v/>
      </c>
      <c r="M1785" s="42"/>
      <c r="N1785" s="42"/>
      <c r="O1785" s="61"/>
      <c r="P1785" s="64"/>
      <c r="X1785" s="102" t="b">
        <f t="shared" si="27"/>
        <v>0</v>
      </c>
    </row>
    <row r="1786" spans="1:24">
      <c r="A1786" s="8"/>
      <c r="B1786" s="8"/>
      <c r="C1786" s="8"/>
      <c r="D1786" s="54"/>
      <c r="E1786" s="8"/>
      <c r="F1786" s="8"/>
      <c r="G1786" s="8"/>
      <c r="H1786" s="8"/>
      <c r="I1786" s="120"/>
      <c r="J1786" s="42"/>
      <c r="K1786" s="124" t="str">
        <f>IF(AND($I1786&gt;0,$J1786&lt;&gt;"",$J1786&gt;40000),WORKDAY.INTL($J1786,INT(($I1786+项目参数!$J$29-1)/项目参数!$J$29)-1,1,项目参数!$B$2:$B$200),"")</f>
        <v/>
      </c>
      <c r="L1786" s="125" t="str">
        <f>IF(AND($M1786&lt;&gt;"",$M1786&gt;40000,$N1786&lt;&gt;"",$N1786&gt;40000),(1+NETWORKDAYS.INTL($M1786,$N1786,1,项目参数!$B$2:$B$200))*项目参数!$J$29,"")</f>
        <v/>
      </c>
      <c r="M1786" s="42"/>
      <c r="N1786" s="42"/>
      <c r="O1786" s="61"/>
      <c r="P1786" s="64"/>
      <c r="X1786" s="102" t="b">
        <f t="shared" si="27"/>
        <v>0</v>
      </c>
    </row>
    <row r="1787" spans="1:24">
      <c r="A1787" s="8"/>
      <c r="B1787" s="8"/>
      <c r="C1787" s="8"/>
      <c r="D1787" s="54"/>
      <c r="E1787" s="8"/>
      <c r="F1787" s="8"/>
      <c r="G1787" s="8"/>
      <c r="H1787" s="8"/>
      <c r="I1787" s="120"/>
      <c r="J1787" s="42"/>
      <c r="K1787" s="124" t="str">
        <f>IF(AND($I1787&gt;0,$J1787&lt;&gt;"",$J1787&gt;40000),WORKDAY.INTL($J1787,INT(($I1787+项目参数!$J$29-1)/项目参数!$J$29)-1,1,项目参数!$B$2:$B$200),"")</f>
        <v/>
      </c>
      <c r="L1787" s="125" t="str">
        <f>IF(AND($M1787&lt;&gt;"",$M1787&gt;40000,$N1787&lt;&gt;"",$N1787&gt;40000),(1+NETWORKDAYS.INTL($M1787,$N1787,1,项目参数!$B$2:$B$200))*项目参数!$J$29,"")</f>
        <v/>
      </c>
      <c r="M1787" s="42"/>
      <c r="N1787" s="42"/>
      <c r="O1787" s="61"/>
      <c r="P1787" s="64"/>
      <c r="X1787" s="102" t="b">
        <f t="shared" si="27"/>
        <v>0</v>
      </c>
    </row>
    <row r="1788" spans="1:24">
      <c r="A1788" s="8"/>
      <c r="B1788" s="8"/>
      <c r="C1788" s="8"/>
      <c r="D1788" s="54"/>
      <c r="E1788" s="8"/>
      <c r="F1788" s="8"/>
      <c r="G1788" s="8"/>
      <c r="H1788" s="8"/>
      <c r="I1788" s="120"/>
      <c r="J1788" s="42"/>
      <c r="K1788" s="124" t="str">
        <f>IF(AND($I1788&gt;0,$J1788&lt;&gt;"",$J1788&gt;40000),WORKDAY.INTL($J1788,INT(($I1788+项目参数!$J$29-1)/项目参数!$J$29)-1,1,项目参数!$B$2:$B$200),"")</f>
        <v/>
      </c>
      <c r="L1788" s="125" t="str">
        <f>IF(AND($M1788&lt;&gt;"",$M1788&gt;40000,$N1788&lt;&gt;"",$N1788&gt;40000),(1+NETWORKDAYS.INTL($M1788,$N1788,1,项目参数!$B$2:$B$200))*项目参数!$J$29,"")</f>
        <v/>
      </c>
      <c r="M1788" s="42"/>
      <c r="N1788" s="42"/>
      <c r="O1788" s="61"/>
      <c r="P1788" s="64"/>
      <c r="X1788" s="102" t="b">
        <f t="shared" si="27"/>
        <v>0</v>
      </c>
    </row>
    <row r="1789" spans="1:24">
      <c r="A1789" s="8"/>
      <c r="B1789" s="8"/>
      <c r="C1789" s="8"/>
      <c r="D1789" s="54"/>
      <c r="E1789" s="8"/>
      <c r="F1789" s="8"/>
      <c r="G1789" s="8"/>
      <c r="H1789" s="8"/>
      <c r="I1789" s="120"/>
      <c r="J1789" s="42"/>
      <c r="K1789" s="124" t="str">
        <f>IF(AND($I1789&gt;0,$J1789&lt;&gt;"",$J1789&gt;40000),WORKDAY.INTL($J1789,INT(($I1789+项目参数!$J$29-1)/项目参数!$J$29)-1,1,项目参数!$B$2:$B$200),"")</f>
        <v/>
      </c>
      <c r="L1789" s="125" t="str">
        <f>IF(AND($M1789&lt;&gt;"",$M1789&gt;40000,$N1789&lt;&gt;"",$N1789&gt;40000),(1+NETWORKDAYS.INTL($M1789,$N1789,1,项目参数!$B$2:$B$200))*项目参数!$J$29,"")</f>
        <v/>
      </c>
      <c r="M1789" s="42"/>
      <c r="N1789" s="42"/>
      <c r="O1789" s="61"/>
      <c r="P1789" s="64"/>
      <c r="X1789" s="102" t="b">
        <f t="shared" si="27"/>
        <v>0</v>
      </c>
    </row>
    <row r="1790" spans="1:24">
      <c r="A1790" s="8"/>
      <c r="B1790" s="8"/>
      <c r="C1790" s="8"/>
      <c r="D1790" s="54"/>
      <c r="E1790" s="8"/>
      <c r="F1790" s="8"/>
      <c r="G1790" s="8"/>
      <c r="H1790" s="8"/>
      <c r="I1790" s="120"/>
      <c r="J1790" s="42"/>
      <c r="K1790" s="124" t="str">
        <f>IF(AND($I1790&gt;0,$J1790&lt;&gt;"",$J1790&gt;40000),WORKDAY.INTL($J1790,INT(($I1790+项目参数!$J$29-1)/项目参数!$J$29)-1,1,项目参数!$B$2:$B$200),"")</f>
        <v/>
      </c>
      <c r="L1790" s="125" t="str">
        <f>IF(AND($M1790&lt;&gt;"",$M1790&gt;40000,$N1790&lt;&gt;"",$N1790&gt;40000),(1+NETWORKDAYS.INTL($M1790,$N1790,1,项目参数!$B$2:$B$200))*项目参数!$J$29,"")</f>
        <v/>
      </c>
      <c r="M1790" s="42"/>
      <c r="N1790" s="42"/>
      <c r="O1790" s="61"/>
      <c r="P1790" s="64"/>
      <c r="X1790" s="102" t="b">
        <f t="shared" si="27"/>
        <v>0</v>
      </c>
    </row>
    <row r="1791" spans="1:24">
      <c r="A1791" s="8"/>
      <c r="B1791" s="8"/>
      <c r="C1791" s="8"/>
      <c r="D1791" s="54"/>
      <c r="E1791" s="8"/>
      <c r="F1791" s="8"/>
      <c r="G1791" s="8"/>
      <c r="H1791" s="8"/>
      <c r="I1791" s="120"/>
      <c r="J1791" s="42"/>
      <c r="K1791" s="124" t="str">
        <f>IF(AND($I1791&gt;0,$J1791&lt;&gt;"",$J1791&gt;40000),WORKDAY.INTL($J1791,INT(($I1791+项目参数!$J$29-1)/项目参数!$J$29)-1,1,项目参数!$B$2:$B$200),"")</f>
        <v/>
      </c>
      <c r="L1791" s="125" t="str">
        <f>IF(AND($M1791&lt;&gt;"",$M1791&gt;40000,$N1791&lt;&gt;"",$N1791&gt;40000),(1+NETWORKDAYS.INTL($M1791,$N1791,1,项目参数!$B$2:$B$200))*项目参数!$J$29,"")</f>
        <v/>
      </c>
      <c r="M1791" s="42"/>
      <c r="N1791" s="42"/>
      <c r="O1791" s="61"/>
      <c r="P1791" s="64"/>
      <c r="X1791" s="102" t="b">
        <f t="shared" si="27"/>
        <v>0</v>
      </c>
    </row>
    <row r="1792" spans="1:24">
      <c r="A1792" s="8"/>
      <c r="B1792" s="8"/>
      <c r="C1792" s="8"/>
      <c r="D1792" s="54"/>
      <c r="E1792" s="8"/>
      <c r="F1792" s="8"/>
      <c r="G1792" s="8"/>
      <c r="H1792" s="8"/>
      <c r="I1792" s="120"/>
      <c r="J1792" s="42"/>
      <c r="K1792" s="124" t="str">
        <f>IF(AND($I1792&gt;0,$J1792&lt;&gt;"",$J1792&gt;40000),WORKDAY.INTL($J1792,INT(($I1792+项目参数!$J$29-1)/项目参数!$J$29)-1,1,项目参数!$B$2:$B$200),"")</f>
        <v/>
      </c>
      <c r="L1792" s="125" t="str">
        <f>IF(AND($M1792&lt;&gt;"",$M1792&gt;40000,$N1792&lt;&gt;"",$N1792&gt;40000),(1+NETWORKDAYS.INTL($M1792,$N1792,1,项目参数!$B$2:$B$200))*项目参数!$J$29,"")</f>
        <v/>
      </c>
      <c r="M1792" s="42"/>
      <c r="N1792" s="42"/>
      <c r="O1792" s="61"/>
      <c r="P1792" s="64"/>
      <c r="X1792" s="102" t="b">
        <f t="shared" si="27"/>
        <v>0</v>
      </c>
    </row>
    <row r="1793" spans="1:24">
      <c r="A1793" s="8"/>
      <c r="B1793" s="8"/>
      <c r="C1793" s="8"/>
      <c r="D1793" s="54"/>
      <c r="E1793" s="8"/>
      <c r="F1793" s="8"/>
      <c r="G1793" s="8"/>
      <c r="H1793" s="8"/>
      <c r="I1793" s="120"/>
      <c r="J1793" s="42"/>
      <c r="K1793" s="124" t="str">
        <f>IF(AND($I1793&gt;0,$J1793&lt;&gt;"",$J1793&gt;40000),WORKDAY.INTL($J1793,INT(($I1793+项目参数!$J$29-1)/项目参数!$J$29)-1,1,项目参数!$B$2:$B$200),"")</f>
        <v/>
      </c>
      <c r="L1793" s="125" t="str">
        <f>IF(AND($M1793&lt;&gt;"",$M1793&gt;40000,$N1793&lt;&gt;"",$N1793&gt;40000),(1+NETWORKDAYS.INTL($M1793,$N1793,1,项目参数!$B$2:$B$200))*项目参数!$J$29,"")</f>
        <v/>
      </c>
      <c r="M1793" s="42"/>
      <c r="N1793" s="42"/>
      <c r="O1793" s="61"/>
      <c r="P1793" s="64"/>
      <c r="X1793" s="102" t="b">
        <f t="shared" si="27"/>
        <v>0</v>
      </c>
    </row>
    <row r="1794" spans="1:24">
      <c r="A1794" s="8"/>
      <c r="B1794" s="8"/>
      <c r="C1794" s="8"/>
      <c r="D1794" s="54"/>
      <c r="E1794" s="8"/>
      <c r="F1794" s="8"/>
      <c r="G1794" s="8"/>
      <c r="H1794" s="8"/>
      <c r="I1794" s="120"/>
      <c r="J1794" s="42"/>
      <c r="K1794" s="124" t="str">
        <f>IF(AND($I1794&gt;0,$J1794&lt;&gt;"",$J1794&gt;40000),WORKDAY.INTL($J1794,INT(($I1794+项目参数!$J$29-1)/项目参数!$J$29)-1,1,项目参数!$B$2:$B$200),"")</f>
        <v/>
      </c>
      <c r="L1794" s="125" t="str">
        <f>IF(AND($M1794&lt;&gt;"",$M1794&gt;40000,$N1794&lt;&gt;"",$N1794&gt;40000),(1+NETWORKDAYS.INTL($M1794,$N1794,1,项目参数!$B$2:$B$200))*项目参数!$J$29,"")</f>
        <v/>
      </c>
      <c r="M1794" s="42"/>
      <c r="N1794" s="42"/>
      <c r="O1794" s="61"/>
      <c r="P1794" s="64"/>
      <c r="X1794" s="102" t="b">
        <f t="shared" ref="X1794:X1857" si="28">AND(LEN(A1794)&gt;0,LEN(C1794)&gt;3,LEN(G1794)&gt;1,OR(J1794=0,AND(I1794&gt;0,J1794&gt;40000)),OR(M1794=0,M1794&gt;40000))</f>
        <v>0</v>
      </c>
    </row>
    <row r="1795" spans="1:24">
      <c r="A1795" s="8"/>
      <c r="B1795" s="8"/>
      <c r="C1795" s="8"/>
      <c r="D1795" s="54"/>
      <c r="E1795" s="8"/>
      <c r="F1795" s="8"/>
      <c r="G1795" s="8"/>
      <c r="H1795" s="8"/>
      <c r="I1795" s="120"/>
      <c r="J1795" s="42"/>
      <c r="K1795" s="124" t="str">
        <f>IF(AND($I1795&gt;0,$J1795&lt;&gt;"",$J1795&gt;40000),WORKDAY.INTL($J1795,INT(($I1795+项目参数!$J$29-1)/项目参数!$J$29)-1,1,项目参数!$B$2:$B$200),"")</f>
        <v/>
      </c>
      <c r="L1795" s="125" t="str">
        <f>IF(AND($M1795&lt;&gt;"",$M1795&gt;40000,$N1795&lt;&gt;"",$N1795&gt;40000),(1+NETWORKDAYS.INTL($M1795,$N1795,1,项目参数!$B$2:$B$200))*项目参数!$J$29,"")</f>
        <v/>
      </c>
      <c r="M1795" s="42"/>
      <c r="N1795" s="42"/>
      <c r="O1795" s="61"/>
      <c r="P1795" s="64"/>
      <c r="X1795" s="102" t="b">
        <f t="shared" si="28"/>
        <v>0</v>
      </c>
    </row>
    <row r="1796" spans="1:24">
      <c r="A1796" s="8"/>
      <c r="B1796" s="8"/>
      <c r="C1796" s="8"/>
      <c r="D1796" s="54"/>
      <c r="E1796" s="8"/>
      <c r="F1796" s="8"/>
      <c r="G1796" s="8"/>
      <c r="H1796" s="8"/>
      <c r="I1796" s="120"/>
      <c r="J1796" s="42"/>
      <c r="K1796" s="124" t="str">
        <f>IF(AND($I1796&gt;0,$J1796&lt;&gt;"",$J1796&gt;40000),WORKDAY.INTL($J1796,INT(($I1796+项目参数!$J$29-1)/项目参数!$J$29)-1,1,项目参数!$B$2:$B$200),"")</f>
        <v/>
      </c>
      <c r="L1796" s="125" t="str">
        <f>IF(AND($M1796&lt;&gt;"",$M1796&gt;40000,$N1796&lt;&gt;"",$N1796&gt;40000),(1+NETWORKDAYS.INTL($M1796,$N1796,1,项目参数!$B$2:$B$200))*项目参数!$J$29,"")</f>
        <v/>
      </c>
      <c r="M1796" s="42"/>
      <c r="N1796" s="42"/>
      <c r="O1796" s="61"/>
      <c r="P1796" s="64"/>
      <c r="X1796" s="102" t="b">
        <f t="shared" si="28"/>
        <v>0</v>
      </c>
    </row>
    <row r="1797" spans="1:24">
      <c r="A1797" s="8"/>
      <c r="B1797" s="8"/>
      <c r="C1797" s="8"/>
      <c r="D1797" s="54"/>
      <c r="E1797" s="8"/>
      <c r="F1797" s="8"/>
      <c r="G1797" s="8"/>
      <c r="H1797" s="8"/>
      <c r="I1797" s="120"/>
      <c r="J1797" s="42"/>
      <c r="K1797" s="124" t="str">
        <f>IF(AND($I1797&gt;0,$J1797&lt;&gt;"",$J1797&gt;40000),WORKDAY.INTL($J1797,INT(($I1797+项目参数!$J$29-1)/项目参数!$J$29)-1,1,项目参数!$B$2:$B$200),"")</f>
        <v/>
      </c>
      <c r="L1797" s="125" t="str">
        <f>IF(AND($M1797&lt;&gt;"",$M1797&gt;40000,$N1797&lt;&gt;"",$N1797&gt;40000),(1+NETWORKDAYS.INTL($M1797,$N1797,1,项目参数!$B$2:$B$200))*项目参数!$J$29,"")</f>
        <v/>
      </c>
      <c r="M1797" s="42"/>
      <c r="N1797" s="42"/>
      <c r="O1797" s="61"/>
      <c r="P1797" s="64"/>
      <c r="X1797" s="102" t="b">
        <f t="shared" si="28"/>
        <v>0</v>
      </c>
    </row>
    <row r="1798" spans="1:24">
      <c r="A1798" s="8"/>
      <c r="B1798" s="8"/>
      <c r="C1798" s="8"/>
      <c r="D1798" s="54"/>
      <c r="E1798" s="8"/>
      <c r="F1798" s="8"/>
      <c r="G1798" s="8"/>
      <c r="H1798" s="8"/>
      <c r="I1798" s="120"/>
      <c r="J1798" s="42"/>
      <c r="K1798" s="124" t="str">
        <f>IF(AND($I1798&gt;0,$J1798&lt;&gt;"",$J1798&gt;40000),WORKDAY.INTL($J1798,INT(($I1798+项目参数!$J$29-1)/项目参数!$J$29)-1,1,项目参数!$B$2:$B$200),"")</f>
        <v/>
      </c>
      <c r="L1798" s="125" t="str">
        <f>IF(AND($M1798&lt;&gt;"",$M1798&gt;40000,$N1798&lt;&gt;"",$N1798&gt;40000),(1+NETWORKDAYS.INTL($M1798,$N1798,1,项目参数!$B$2:$B$200))*项目参数!$J$29,"")</f>
        <v/>
      </c>
      <c r="M1798" s="42"/>
      <c r="N1798" s="42"/>
      <c r="O1798" s="61"/>
      <c r="P1798" s="64"/>
      <c r="X1798" s="102" t="b">
        <f t="shared" si="28"/>
        <v>0</v>
      </c>
    </row>
    <row r="1799" spans="1:24">
      <c r="A1799" s="8"/>
      <c r="B1799" s="8"/>
      <c r="C1799" s="8"/>
      <c r="D1799" s="54"/>
      <c r="E1799" s="8"/>
      <c r="F1799" s="8"/>
      <c r="G1799" s="8"/>
      <c r="H1799" s="8"/>
      <c r="I1799" s="120"/>
      <c r="J1799" s="42"/>
      <c r="K1799" s="124" t="str">
        <f>IF(AND($I1799&gt;0,$J1799&lt;&gt;"",$J1799&gt;40000),WORKDAY.INTL($J1799,INT(($I1799+项目参数!$J$29-1)/项目参数!$J$29)-1,1,项目参数!$B$2:$B$200),"")</f>
        <v/>
      </c>
      <c r="L1799" s="125" t="str">
        <f>IF(AND($M1799&lt;&gt;"",$M1799&gt;40000,$N1799&lt;&gt;"",$N1799&gt;40000),(1+NETWORKDAYS.INTL($M1799,$N1799,1,项目参数!$B$2:$B$200))*项目参数!$J$29,"")</f>
        <v/>
      </c>
      <c r="M1799" s="42"/>
      <c r="N1799" s="42"/>
      <c r="O1799" s="61"/>
      <c r="P1799" s="64"/>
      <c r="X1799" s="102" t="b">
        <f t="shared" si="28"/>
        <v>0</v>
      </c>
    </row>
    <row r="1800" spans="1:24">
      <c r="A1800" s="8"/>
      <c r="B1800" s="8"/>
      <c r="C1800" s="8"/>
      <c r="D1800" s="54"/>
      <c r="E1800" s="8"/>
      <c r="F1800" s="8"/>
      <c r="G1800" s="8"/>
      <c r="H1800" s="8"/>
      <c r="I1800" s="120"/>
      <c r="J1800" s="42"/>
      <c r="K1800" s="124" t="str">
        <f>IF(AND($I1800&gt;0,$J1800&lt;&gt;"",$J1800&gt;40000),WORKDAY.INTL($J1800,INT(($I1800+项目参数!$J$29-1)/项目参数!$J$29)-1,1,项目参数!$B$2:$B$200),"")</f>
        <v/>
      </c>
      <c r="L1800" s="125" t="str">
        <f>IF(AND($M1800&lt;&gt;"",$M1800&gt;40000,$N1800&lt;&gt;"",$N1800&gt;40000),(1+NETWORKDAYS.INTL($M1800,$N1800,1,项目参数!$B$2:$B$200))*项目参数!$J$29,"")</f>
        <v/>
      </c>
      <c r="M1800" s="42"/>
      <c r="N1800" s="42"/>
      <c r="O1800" s="61"/>
      <c r="P1800" s="64"/>
      <c r="X1800" s="102" t="b">
        <f t="shared" si="28"/>
        <v>0</v>
      </c>
    </row>
    <row r="1801" spans="1:24">
      <c r="A1801" s="8"/>
      <c r="B1801" s="8"/>
      <c r="C1801" s="8"/>
      <c r="D1801" s="54"/>
      <c r="E1801" s="8"/>
      <c r="F1801" s="8"/>
      <c r="G1801" s="8"/>
      <c r="H1801" s="8"/>
      <c r="I1801" s="120"/>
      <c r="J1801" s="42"/>
      <c r="K1801" s="124" t="str">
        <f>IF(AND($I1801&gt;0,$J1801&lt;&gt;"",$J1801&gt;40000),WORKDAY.INTL($J1801,INT(($I1801+项目参数!$J$29-1)/项目参数!$J$29)-1,1,项目参数!$B$2:$B$200),"")</f>
        <v/>
      </c>
      <c r="L1801" s="125" t="str">
        <f>IF(AND($M1801&lt;&gt;"",$M1801&gt;40000,$N1801&lt;&gt;"",$N1801&gt;40000),(1+NETWORKDAYS.INTL($M1801,$N1801,1,项目参数!$B$2:$B$200))*项目参数!$J$29,"")</f>
        <v/>
      </c>
      <c r="M1801" s="42"/>
      <c r="N1801" s="42"/>
      <c r="O1801" s="61"/>
      <c r="P1801" s="64"/>
      <c r="X1801" s="102" t="b">
        <f t="shared" si="28"/>
        <v>0</v>
      </c>
    </row>
    <row r="1802" spans="1:24">
      <c r="A1802" s="8"/>
      <c r="B1802" s="8"/>
      <c r="C1802" s="8"/>
      <c r="D1802" s="54"/>
      <c r="E1802" s="8"/>
      <c r="F1802" s="8"/>
      <c r="G1802" s="8"/>
      <c r="H1802" s="8"/>
      <c r="I1802" s="120"/>
      <c r="J1802" s="42"/>
      <c r="K1802" s="124" t="str">
        <f>IF(AND($I1802&gt;0,$J1802&lt;&gt;"",$J1802&gt;40000),WORKDAY.INTL($J1802,INT(($I1802+项目参数!$J$29-1)/项目参数!$J$29)-1,1,项目参数!$B$2:$B$200),"")</f>
        <v/>
      </c>
      <c r="L1802" s="125" t="str">
        <f>IF(AND($M1802&lt;&gt;"",$M1802&gt;40000,$N1802&lt;&gt;"",$N1802&gt;40000),(1+NETWORKDAYS.INTL($M1802,$N1802,1,项目参数!$B$2:$B$200))*项目参数!$J$29,"")</f>
        <v/>
      </c>
      <c r="M1802" s="42"/>
      <c r="N1802" s="42"/>
      <c r="O1802" s="61"/>
      <c r="P1802" s="64"/>
      <c r="X1802" s="102" t="b">
        <f t="shared" si="28"/>
        <v>0</v>
      </c>
    </row>
    <row r="1803" spans="1:24">
      <c r="A1803" s="8"/>
      <c r="B1803" s="8"/>
      <c r="C1803" s="8"/>
      <c r="D1803" s="54"/>
      <c r="E1803" s="8"/>
      <c r="F1803" s="8"/>
      <c r="G1803" s="8"/>
      <c r="H1803" s="8"/>
      <c r="I1803" s="120"/>
      <c r="J1803" s="42"/>
      <c r="K1803" s="124" t="str">
        <f>IF(AND($I1803&gt;0,$J1803&lt;&gt;"",$J1803&gt;40000),WORKDAY.INTL($J1803,INT(($I1803+项目参数!$J$29-1)/项目参数!$J$29)-1,1,项目参数!$B$2:$B$200),"")</f>
        <v/>
      </c>
      <c r="L1803" s="125" t="str">
        <f>IF(AND($M1803&lt;&gt;"",$M1803&gt;40000,$N1803&lt;&gt;"",$N1803&gt;40000),(1+NETWORKDAYS.INTL($M1803,$N1803,1,项目参数!$B$2:$B$200))*项目参数!$J$29,"")</f>
        <v/>
      </c>
      <c r="M1803" s="42"/>
      <c r="N1803" s="42"/>
      <c r="O1803" s="61"/>
      <c r="P1803" s="64"/>
      <c r="X1803" s="102" t="b">
        <f t="shared" si="28"/>
        <v>0</v>
      </c>
    </row>
    <row r="1804" spans="1:24">
      <c r="A1804" s="8"/>
      <c r="B1804" s="8"/>
      <c r="C1804" s="8"/>
      <c r="D1804" s="54"/>
      <c r="E1804" s="8"/>
      <c r="F1804" s="8"/>
      <c r="G1804" s="8"/>
      <c r="H1804" s="8"/>
      <c r="I1804" s="120"/>
      <c r="J1804" s="42"/>
      <c r="K1804" s="124" t="str">
        <f>IF(AND($I1804&gt;0,$J1804&lt;&gt;"",$J1804&gt;40000),WORKDAY.INTL($J1804,INT(($I1804+项目参数!$J$29-1)/项目参数!$J$29)-1,1,项目参数!$B$2:$B$200),"")</f>
        <v/>
      </c>
      <c r="L1804" s="125" t="str">
        <f>IF(AND($M1804&lt;&gt;"",$M1804&gt;40000,$N1804&lt;&gt;"",$N1804&gt;40000),(1+NETWORKDAYS.INTL($M1804,$N1804,1,项目参数!$B$2:$B$200))*项目参数!$J$29,"")</f>
        <v/>
      </c>
      <c r="M1804" s="42"/>
      <c r="N1804" s="42"/>
      <c r="O1804" s="61"/>
      <c r="P1804" s="64"/>
      <c r="X1804" s="102" t="b">
        <f t="shared" si="28"/>
        <v>0</v>
      </c>
    </row>
    <row r="1805" spans="1:24">
      <c r="A1805" s="8"/>
      <c r="B1805" s="8"/>
      <c r="C1805" s="8"/>
      <c r="D1805" s="54"/>
      <c r="E1805" s="8"/>
      <c r="F1805" s="8"/>
      <c r="G1805" s="8"/>
      <c r="H1805" s="8"/>
      <c r="I1805" s="120"/>
      <c r="J1805" s="42"/>
      <c r="K1805" s="124" t="str">
        <f>IF(AND($I1805&gt;0,$J1805&lt;&gt;"",$J1805&gt;40000),WORKDAY.INTL($J1805,INT(($I1805+项目参数!$J$29-1)/项目参数!$J$29)-1,1,项目参数!$B$2:$B$200),"")</f>
        <v/>
      </c>
      <c r="L1805" s="125" t="str">
        <f>IF(AND($M1805&lt;&gt;"",$M1805&gt;40000,$N1805&lt;&gt;"",$N1805&gt;40000),(1+NETWORKDAYS.INTL($M1805,$N1805,1,项目参数!$B$2:$B$200))*项目参数!$J$29,"")</f>
        <v/>
      </c>
      <c r="M1805" s="42"/>
      <c r="N1805" s="42"/>
      <c r="O1805" s="61"/>
      <c r="P1805" s="64"/>
      <c r="X1805" s="102" t="b">
        <f t="shared" si="28"/>
        <v>0</v>
      </c>
    </row>
    <row r="1806" spans="1:24">
      <c r="A1806" s="8"/>
      <c r="B1806" s="8"/>
      <c r="C1806" s="8"/>
      <c r="D1806" s="54"/>
      <c r="E1806" s="8"/>
      <c r="F1806" s="8"/>
      <c r="G1806" s="8"/>
      <c r="H1806" s="8"/>
      <c r="I1806" s="120"/>
      <c r="J1806" s="42"/>
      <c r="K1806" s="124" t="str">
        <f>IF(AND($I1806&gt;0,$J1806&lt;&gt;"",$J1806&gt;40000),WORKDAY.INTL($J1806,INT(($I1806+项目参数!$J$29-1)/项目参数!$J$29)-1,1,项目参数!$B$2:$B$200),"")</f>
        <v/>
      </c>
      <c r="L1806" s="125" t="str">
        <f>IF(AND($M1806&lt;&gt;"",$M1806&gt;40000,$N1806&lt;&gt;"",$N1806&gt;40000),(1+NETWORKDAYS.INTL($M1806,$N1806,1,项目参数!$B$2:$B$200))*项目参数!$J$29,"")</f>
        <v/>
      </c>
      <c r="M1806" s="42"/>
      <c r="N1806" s="42"/>
      <c r="O1806" s="61"/>
      <c r="P1806" s="64"/>
      <c r="X1806" s="102" t="b">
        <f t="shared" si="28"/>
        <v>0</v>
      </c>
    </row>
    <row r="1807" spans="1:24">
      <c r="A1807" s="8"/>
      <c r="B1807" s="8"/>
      <c r="C1807" s="8"/>
      <c r="D1807" s="54"/>
      <c r="E1807" s="8"/>
      <c r="F1807" s="8"/>
      <c r="G1807" s="8"/>
      <c r="H1807" s="8"/>
      <c r="I1807" s="120"/>
      <c r="J1807" s="42"/>
      <c r="K1807" s="124" t="str">
        <f>IF(AND($I1807&gt;0,$J1807&lt;&gt;"",$J1807&gt;40000),WORKDAY.INTL($J1807,INT(($I1807+项目参数!$J$29-1)/项目参数!$J$29)-1,1,项目参数!$B$2:$B$200),"")</f>
        <v/>
      </c>
      <c r="L1807" s="125" t="str">
        <f>IF(AND($M1807&lt;&gt;"",$M1807&gt;40000,$N1807&lt;&gt;"",$N1807&gt;40000),(1+NETWORKDAYS.INTL($M1807,$N1807,1,项目参数!$B$2:$B$200))*项目参数!$J$29,"")</f>
        <v/>
      </c>
      <c r="M1807" s="42"/>
      <c r="N1807" s="42"/>
      <c r="O1807" s="61"/>
      <c r="P1807" s="64"/>
      <c r="X1807" s="102" t="b">
        <f t="shared" si="28"/>
        <v>0</v>
      </c>
    </row>
    <row r="1808" spans="1:24">
      <c r="A1808" s="8"/>
      <c r="B1808" s="8"/>
      <c r="C1808" s="8"/>
      <c r="D1808" s="54"/>
      <c r="E1808" s="8"/>
      <c r="F1808" s="8"/>
      <c r="G1808" s="8"/>
      <c r="H1808" s="8"/>
      <c r="I1808" s="120"/>
      <c r="J1808" s="42"/>
      <c r="K1808" s="124" t="str">
        <f>IF(AND($I1808&gt;0,$J1808&lt;&gt;"",$J1808&gt;40000),WORKDAY.INTL($J1808,INT(($I1808+项目参数!$J$29-1)/项目参数!$J$29)-1,1,项目参数!$B$2:$B$200),"")</f>
        <v/>
      </c>
      <c r="L1808" s="125" t="str">
        <f>IF(AND($M1808&lt;&gt;"",$M1808&gt;40000,$N1808&lt;&gt;"",$N1808&gt;40000),(1+NETWORKDAYS.INTL($M1808,$N1808,1,项目参数!$B$2:$B$200))*项目参数!$J$29,"")</f>
        <v/>
      </c>
      <c r="M1808" s="42"/>
      <c r="N1808" s="42"/>
      <c r="O1808" s="61"/>
      <c r="P1808" s="64"/>
      <c r="X1808" s="102" t="b">
        <f t="shared" si="28"/>
        <v>0</v>
      </c>
    </row>
    <row r="1809" spans="1:24">
      <c r="A1809" s="8"/>
      <c r="B1809" s="8"/>
      <c r="C1809" s="8"/>
      <c r="D1809" s="54"/>
      <c r="E1809" s="8"/>
      <c r="F1809" s="8"/>
      <c r="G1809" s="8"/>
      <c r="H1809" s="8"/>
      <c r="I1809" s="120"/>
      <c r="J1809" s="42"/>
      <c r="K1809" s="124" t="str">
        <f>IF(AND($I1809&gt;0,$J1809&lt;&gt;"",$J1809&gt;40000),WORKDAY.INTL($J1809,INT(($I1809+项目参数!$J$29-1)/项目参数!$J$29)-1,1,项目参数!$B$2:$B$200),"")</f>
        <v/>
      </c>
      <c r="L1809" s="125" t="str">
        <f>IF(AND($M1809&lt;&gt;"",$M1809&gt;40000,$N1809&lt;&gt;"",$N1809&gt;40000),(1+NETWORKDAYS.INTL($M1809,$N1809,1,项目参数!$B$2:$B$200))*项目参数!$J$29,"")</f>
        <v/>
      </c>
      <c r="M1809" s="42"/>
      <c r="N1809" s="42"/>
      <c r="O1809" s="61"/>
      <c r="P1809" s="64"/>
      <c r="X1809" s="102" t="b">
        <f t="shared" si="28"/>
        <v>0</v>
      </c>
    </row>
    <row r="1810" spans="1:24">
      <c r="A1810" s="8"/>
      <c r="B1810" s="8"/>
      <c r="C1810" s="8"/>
      <c r="D1810" s="54"/>
      <c r="E1810" s="8"/>
      <c r="F1810" s="8"/>
      <c r="G1810" s="8"/>
      <c r="H1810" s="8"/>
      <c r="I1810" s="120"/>
      <c r="J1810" s="42"/>
      <c r="K1810" s="124" t="str">
        <f>IF(AND($I1810&gt;0,$J1810&lt;&gt;"",$J1810&gt;40000),WORKDAY.INTL($J1810,INT(($I1810+项目参数!$J$29-1)/项目参数!$J$29)-1,1,项目参数!$B$2:$B$200),"")</f>
        <v/>
      </c>
      <c r="L1810" s="125" t="str">
        <f>IF(AND($M1810&lt;&gt;"",$M1810&gt;40000,$N1810&lt;&gt;"",$N1810&gt;40000),(1+NETWORKDAYS.INTL($M1810,$N1810,1,项目参数!$B$2:$B$200))*项目参数!$J$29,"")</f>
        <v/>
      </c>
      <c r="M1810" s="42"/>
      <c r="N1810" s="42"/>
      <c r="O1810" s="61"/>
      <c r="P1810" s="64"/>
      <c r="X1810" s="102" t="b">
        <f t="shared" si="28"/>
        <v>0</v>
      </c>
    </row>
    <row r="1811" spans="1:24">
      <c r="A1811" s="8"/>
      <c r="B1811" s="8"/>
      <c r="C1811" s="8"/>
      <c r="D1811" s="54"/>
      <c r="E1811" s="8"/>
      <c r="F1811" s="8"/>
      <c r="G1811" s="8"/>
      <c r="H1811" s="8"/>
      <c r="I1811" s="120"/>
      <c r="J1811" s="42"/>
      <c r="K1811" s="124" t="str">
        <f>IF(AND($I1811&gt;0,$J1811&lt;&gt;"",$J1811&gt;40000),WORKDAY.INTL($J1811,INT(($I1811+项目参数!$J$29-1)/项目参数!$J$29)-1,1,项目参数!$B$2:$B$200),"")</f>
        <v/>
      </c>
      <c r="L1811" s="125" t="str">
        <f>IF(AND($M1811&lt;&gt;"",$M1811&gt;40000,$N1811&lt;&gt;"",$N1811&gt;40000),(1+NETWORKDAYS.INTL($M1811,$N1811,1,项目参数!$B$2:$B$200))*项目参数!$J$29,"")</f>
        <v/>
      </c>
      <c r="M1811" s="42"/>
      <c r="N1811" s="42"/>
      <c r="O1811" s="61"/>
      <c r="P1811" s="64"/>
      <c r="X1811" s="102" t="b">
        <f t="shared" si="28"/>
        <v>0</v>
      </c>
    </row>
    <row r="1812" spans="1:24">
      <c r="A1812" s="8"/>
      <c r="B1812" s="8"/>
      <c r="C1812" s="8"/>
      <c r="D1812" s="54"/>
      <c r="E1812" s="8"/>
      <c r="F1812" s="8"/>
      <c r="G1812" s="8"/>
      <c r="H1812" s="8"/>
      <c r="I1812" s="120"/>
      <c r="J1812" s="42"/>
      <c r="K1812" s="124" t="str">
        <f>IF(AND($I1812&gt;0,$J1812&lt;&gt;"",$J1812&gt;40000),WORKDAY.INTL($J1812,INT(($I1812+项目参数!$J$29-1)/项目参数!$J$29)-1,1,项目参数!$B$2:$B$200),"")</f>
        <v/>
      </c>
      <c r="L1812" s="125" t="str">
        <f>IF(AND($M1812&lt;&gt;"",$M1812&gt;40000,$N1812&lt;&gt;"",$N1812&gt;40000),(1+NETWORKDAYS.INTL($M1812,$N1812,1,项目参数!$B$2:$B$200))*项目参数!$J$29,"")</f>
        <v/>
      </c>
      <c r="M1812" s="42"/>
      <c r="N1812" s="42"/>
      <c r="O1812" s="61"/>
      <c r="P1812" s="64"/>
      <c r="X1812" s="102" t="b">
        <f t="shared" si="28"/>
        <v>0</v>
      </c>
    </row>
    <row r="1813" spans="1:24">
      <c r="A1813" s="8"/>
      <c r="B1813" s="8"/>
      <c r="C1813" s="8"/>
      <c r="D1813" s="54"/>
      <c r="E1813" s="8"/>
      <c r="F1813" s="8"/>
      <c r="G1813" s="8"/>
      <c r="H1813" s="8"/>
      <c r="I1813" s="120"/>
      <c r="J1813" s="42"/>
      <c r="K1813" s="124" t="str">
        <f>IF(AND($I1813&gt;0,$J1813&lt;&gt;"",$J1813&gt;40000),WORKDAY.INTL($J1813,INT(($I1813+项目参数!$J$29-1)/项目参数!$J$29)-1,1,项目参数!$B$2:$B$200),"")</f>
        <v/>
      </c>
      <c r="L1813" s="125" t="str">
        <f>IF(AND($M1813&lt;&gt;"",$M1813&gt;40000,$N1813&lt;&gt;"",$N1813&gt;40000),(1+NETWORKDAYS.INTL($M1813,$N1813,1,项目参数!$B$2:$B$200))*项目参数!$J$29,"")</f>
        <v/>
      </c>
      <c r="M1813" s="42"/>
      <c r="N1813" s="42"/>
      <c r="O1813" s="61"/>
      <c r="P1813" s="64"/>
      <c r="X1813" s="102" t="b">
        <f t="shared" si="28"/>
        <v>0</v>
      </c>
    </row>
    <row r="1814" spans="1:24">
      <c r="A1814" s="8"/>
      <c r="B1814" s="8"/>
      <c r="C1814" s="8"/>
      <c r="D1814" s="54"/>
      <c r="E1814" s="8"/>
      <c r="F1814" s="8"/>
      <c r="G1814" s="8"/>
      <c r="H1814" s="8"/>
      <c r="I1814" s="120"/>
      <c r="J1814" s="42"/>
      <c r="K1814" s="124" t="str">
        <f>IF(AND($I1814&gt;0,$J1814&lt;&gt;"",$J1814&gt;40000),WORKDAY.INTL($J1814,INT(($I1814+项目参数!$J$29-1)/项目参数!$J$29)-1,1,项目参数!$B$2:$B$200),"")</f>
        <v/>
      </c>
      <c r="L1814" s="125" t="str">
        <f>IF(AND($M1814&lt;&gt;"",$M1814&gt;40000,$N1814&lt;&gt;"",$N1814&gt;40000),(1+NETWORKDAYS.INTL($M1814,$N1814,1,项目参数!$B$2:$B$200))*项目参数!$J$29,"")</f>
        <v/>
      </c>
      <c r="M1814" s="42"/>
      <c r="N1814" s="42"/>
      <c r="O1814" s="61"/>
      <c r="P1814" s="64"/>
      <c r="X1814" s="102" t="b">
        <f t="shared" si="28"/>
        <v>0</v>
      </c>
    </row>
    <row r="1815" spans="1:24">
      <c r="A1815" s="8"/>
      <c r="B1815" s="8"/>
      <c r="C1815" s="8"/>
      <c r="D1815" s="54"/>
      <c r="E1815" s="8"/>
      <c r="F1815" s="8"/>
      <c r="G1815" s="8"/>
      <c r="H1815" s="8"/>
      <c r="I1815" s="120"/>
      <c r="J1815" s="42"/>
      <c r="K1815" s="124" t="str">
        <f>IF(AND($I1815&gt;0,$J1815&lt;&gt;"",$J1815&gt;40000),WORKDAY.INTL($J1815,INT(($I1815+项目参数!$J$29-1)/项目参数!$J$29)-1,1,项目参数!$B$2:$B$200),"")</f>
        <v/>
      </c>
      <c r="L1815" s="125" t="str">
        <f>IF(AND($M1815&lt;&gt;"",$M1815&gt;40000,$N1815&lt;&gt;"",$N1815&gt;40000),(1+NETWORKDAYS.INTL($M1815,$N1815,1,项目参数!$B$2:$B$200))*项目参数!$J$29,"")</f>
        <v/>
      </c>
      <c r="M1815" s="42"/>
      <c r="N1815" s="42"/>
      <c r="O1815" s="61"/>
      <c r="P1815" s="64"/>
      <c r="X1815" s="102" t="b">
        <f t="shared" si="28"/>
        <v>0</v>
      </c>
    </row>
    <row r="1816" spans="1:24">
      <c r="A1816" s="8"/>
      <c r="B1816" s="8"/>
      <c r="C1816" s="8"/>
      <c r="D1816" s="54"/>
      <c r="E1816" s="8"/>
      <c r="F1816" s="8"/>
      <c r="G1816" s="8"/>
      <c r="H1816" s="8"/>
      <c r="I1816" s="120"/>
      <c r="J1816" s="42"/>
      <c r="K1816" s="124" t="str">
        <f>IF(AND($I1816&gt;0,$J1816&lt;&gt;"",$J1816&gt;40000),WORKDAY.INTL($J1816,INT(($I1816+项目参数!$J$29-1)/项目参数!$J$29)-1,1,项目参数!$B$2:$B$200),"")</f>
        <v/>
      </c>
      <c r="L1816" s="125" t="str">
        <f>IF(AND($M1816&lt;&gt;"",$M1816&gt;40000,$N1816&lt;&gt;"",$N1816&gt;40000),(1+NETWORKDAYS.INTL($M1816,$N1816,1,项目参数!$B$2:$B$200))*项目参数!$J$29,"")</f>
        <v/>
      </c>
      <c r="M1816" s="42"/>
      <c r="N1816" s="42"/>
      <c r="O1816" s="61"/>
      <c r="P1816" s="64"/>
      <c r="X1816" s="102" t="b">
        <f t="shared" si="28"/>
        <v>0</v>
      </c>
    </row>
    <row r="1817" spans="1:24">
      <c r="A1817" s="8"/>
      <c r="B1817" s="8"/>
      <c r="C1817" s="8"/>
      <c r="D1817" s="54"/>
      <c r="E1817" s="8"/>
      <c r="F1817" s="8"/>
      <c r="G1817" s="8"/>
      <c r="H1817" s="8"/>
      <c r="I1817" s="120"/>
      <c r="J1817" s="42"/>
      <c r="K1817" s="124" t="str">
        <f>IF(AND($I1817&gt;0,$J1817&lt;&gt;"",$J1817&gt;40000),WORKDAY.INTL($J1817,INT(($I1817+项目参数!$J$29-1)/项目参数!$J$29)-1,1,项目参数!$B$2:$B$200),"")</f>
        <v/>
      </c>
      <c r="L1817" s="125" t="str">
        <f>IF(AND($M1817&lt;&gt;"",$M1817&gt;40000,$N1817&lt;&gt;"",$N1817&gt;40000),(1+NETWORKDAYS.INTL($M1817,$N1817,1,项目参数!$B$2:$B$200))*项目参数!$J$29,"")</f>
        <v/>
      </c>
      <c r="M1817" s="42"/>
      <c r="N1817" s="42"/>
      <c r="O1817" s="61"/>
      <c r="P1817" s="64"/>
      <c r="X1817" s="102" t="b">
        <f t="shared" si="28"/>
        <v>0</v>
      </c>
    </row>
    <row r="1818" spans="1:24">
      <c r="A1818" s="8"/>
      <c r="B1818" s="8"/>
      <c r="C1818" s="8"/>
      <c r="D1818" s="54"/>
      <c r="E1818" s="8"/>
      <c r="F1818" s="8"/>
      <c r="G1818" s="8"/>
      <c r="H1818" s="8"/>
      <c r="I1818" s="120"/>
      <c r="J1818" s="42"/>
      <c r="K1818" s="124" t="str">
        <f>IF(AND($I1818&gt;0,$J1818&lt;&gt;"",$J1818&gt;40000),WORKDAY.INTL($J1818,INT(($I1818+项目参数!$J$29-1)/项目参数!$J$29)-1,1,项目参数!$B$2:$B$200),"")</f>
        <v/>
      </c>
      <c r="L1818" s="125" t="str">
        <f>IF(AND($M1818&lt;&gt;"",$M1818&gt;40000,$N1818&lt;&gt;"",$N1818&gt;40000),(1+NETWORKDAYS.INTL($M1818,$N1818,1,项目参数!$B$2:$B$200))*项目参数!$J$29,"")</f>
        <v/>
      </c>
      <c r="M1818" s="42"/>
      <c r="N1818" s="42"/>
      <c r="O1818" s="61"/>
      <c r="P1818" s="64"/>
      <c r="X1818" s="102" t="b">
        <f t="shared" si="28"/>
        <v>0</v>
      </c>
    </row>
    <row r="1819" spans="1:24">
      <c r="A1819" s="8"/>
      <c r="B1819" s="8"/>
      <c r="C1819" s="8"/>
      <c r="D1819" s="54"/>
      <c r="E1819" s="8"/>
      <c r="F1819" s="8"/>
      <c r="G1819" s="8"/>
      <c r="H1819" s="8"/>
      <c r="I1819" s="120"/>
      <c r="J1819" s="42"/>
      <c r="K1819" s="124" t="str">
        <f>IF(AND($I1819&gt;0,$J1819&lt;&gt;"",$J1819&gt;40000),WORKDAY.INTL($J1819,INT(($I1819+项目参数!$J$29-1)/项目参数!$J$29)-1,1,项目参数!$B$2:$B$200),"")</f>
        <v/>
      </c>
      <c r="L1819" s="125" t="str">
        <f>IF(AND($M1819&lt;&gt;"",$M1819&gt;40000,$N1819&lt;&gt;"",$N1819&gt;40000),(1+NETWORKDAYS.INTL($M1819,$N1819,1,项目参数!$B$2:$B$200))*项目参数!$J$29,"")</f>
        <v/>
      </c>
      <c r="M1819" s="42"/>
      <c r="N1819" s="42"/>
      <c r="O1819" s="61"/>
      <c r="P1819" s="64"/>
      <c r="X1819" s="102" t="b">
        <f t="shared" si="28"/>
        <v>0</v>
      </c>
    </row>
    <row r="1820" spans="1:24">
      <c r="A1820" s="8"/>
      <c r="B1820" s="8"/>
      <c r="C1820" s="8"/>
      <c r="D1820" s="54"/>
      <c r="E1820" s="8"/>
      <c r="F1820" s="8"/>
      <c r="G1820" s="8"/>
      <c r="H1820" s="8"/>
      <c r="I1820" s="120"/>
      <c r="J1820" s="42"/>
      <c r="K1820" s="124" t="str">
        <f>IF(AND($I1820&gt;0,$J1820&lt;&gt;"",$J1820&gt;40000),WORKDAY.INTL($J1820,INT(($I1820+项目参数!$J$29-1)/项目参数!$J$29)-1,1,项目参数!$B$2:$B$200),"")</f>
        <v/>
      </c>
      <c r="L1820" s="125" t="str">
        <f>IF(AND($M1820&lt;&gt;"",$M1820&gt;40000,$N1820&lt;&gt;"",$N1820&gt;40000),(1+NETWORKDAYS.INTL($M1820,$N1820,1,项目参数!$B$2:$B$200))*项目参数!$J$29,"")</f>
        <v/>
      </c>
      <c r="M1820" s="42"/>
      <c r="N1820" s="42"/>
      <c r="O1820" s="61"/>
      <c r="P1820" s="64"/>
      <c r="X1820" s="102" t="b">
        <f t="shared" si="28"/>
        <v>0</v>
      </c>
    </row>
    <row r="1821" spans="1:24">
      <c r="A1821" s="8"/>
      <c r="B1821" s="8"/>
      <c r="C1821" s="8"/>
      <c r="D1821" s="54"/>
      <c r="E1821" s="8"/>
      <c r="F1821" s="8"/>
      <c r="G1821" s="8"/>
      <c r="H1821" s="8"/>
      <c r="I1821" s="120"/>
      <c r="J1821" s="42"/>
      <c r="K1821" s="124" t="str">
        <f>IF(AND($I1821&gt;0,$J1821&lt;&gt;"",$J1821&gt;40000),WORKDAY.INTL($J1821,INT(($I1821+项目参数!$J$29-1)/项目参数!$J$29)-1,1,项目参数!$B$2:$B$200),"")</f>
        <v/>
      </c>
      <c r="L1821" s="125" t="str">
        <f>IF(AND($M1821&lt;&gt;"",$M1821&gt;40000,$N1821&lt;&gt;"",$N1821&gt;40000),(1+NETWORKDAYS.INTL($M1821,$N1821,1,项目参数!$B$2:$B$200))*项目参数!$J$29,"")</f>
        <v/>
      </c>
      <c r="M1821" s="42"/>
      <c r="N1821" s="42"/>
      <c r="O1821" s="61"/>
      <c r="P1821" s="64"/>
      <c r="X1821" s="102" t="b">
        <f t="shared" si="28"/>
        <v>0</v>
      </c>
    </row>
    <row r="1822" spans="1:24">
      <c r="A1822" s="8"/>
      <c r="B1822" s="8"/>
      <c r="C1822" s="8"/>
      <c r="D1822" s="54"/>
      <c r="E1822" s="8"/>
      <c r="F1822" s="8"/>
      <c r="G1822" s="8"/>
      <c r="H1822" s="8"/>
      <c r="I1822" s="120"/>
      <c r="J1822" s="42"/>
      <c r="K1822" s="124" t="str">
        <f>IF(AND($I1822&gt;0,$J1822&lt;&gt;"",$J1822&gt;40000),WORKDAY.INTL($J1822,INT(($I1822+项目参数!$J$29-1)/项目参数!$J$29)-1,1,项目参数!$B$2:$B$200),"")</f>
        <v/>
      </c>
      <c r="L1822" s="125" t="str">
        <f>IF(AND($M1822&lt;&gt;"",$M1822&gt;40000,$N1822&lt;&gt;"",$N1822&gt;40000),(1+NETWORKDAYS.INTL($M1822,$N1822,1,项目参数!$B$2:$B$200))*项目参数!$J$29,"")</f>
        <v/>
      </c>
      <c r="M1822" s="42"/>
      <c r="N1822" s="42"/>
      <c r="O1822" s="61"/>
      <c r="P1822" s="64"/>
      <c r="X1822" s="102" t="b">
        <f t="shared" si="28"/>
        <v>0</v>
      </c>
    </row>
    <row r="1823" spans="1:24">
      <c r="A1823" s="8"/>
      <c r="B1823" s="8"/>
      <c r="C1823" s="8"/>
      <c r="D1823" s="54"/>
      <c r="E1823" s="8"/>
      <c r="F1823" s="8"/>
      <c r="G1823" s="8"/>
      <c r="H1823" s="8"/>
      <c r="I1823" s="120"/>
      <c r="J1823" s="42"/>
      <c r="K1823" s="124" t="str">
        <f>IF(AND($I1823&gt;0,$J1823&lt;&gt;"",$J1823&gt;40000),WORKDAY.INTL($J1823,INT(($I1823+项目参数!$J$29-1)/项目参数!$J$29)-1,1,项目参数!$B$2:$B$200),"")</f>
        <v/>
      </c>
      <c r="L1823" s="125" t="str">
        <f>IF(AND($M1823&lt;&gt;"",$M1823&gt;40000,$N1823&lt;&gt;"",$N1823&gt;40000),(1+NETWORKDAYS.INTL($M1823,$N1823,1,项目参数!$B$2:$B$200))*项目参数!$J$29,"")</f>
        <v/>
      </c>
      <c r="M1823" s="42"/>
      <c r="N1823" s="42"/>
      <c r="O1823" s="61"/>
      <c r="P1823" s="64"/>
      <c r="X1823" s="102" t="b">
        <f t="shared" si="28"/>
        <v>0</v>
      </c>
    </row>
    <row r="1824" spans="1:24">
      <c r="A1824" s="8"/>
      <c r="B1824" s="8"/>
      <c r="C1824" s="8"/>
      <c r="D1824" s="54"/>
      <c r="E1824" s="8"/>
      <c r="F1824" s="8"/>
      <c r="G1824" s="8"/>
      <c r="H1824" s="8"/>
      <c r="I1824" s="120"/>
      <c r="J1824" s="42"/>
      <c r="K1824" s="124" t="str">
        <f>IF(AND($I1824&gt;0,$J1824&lt;&gt;"",$J1824&gt;40000),WORKDAY.INTL($J1824,INT(($I1824+项目参数!$J$29-1)/项目参数!$J$29)-1,1,项目参数!$B$2:$B$200),"")</f>
        <v/>
      </c>
      <c r="L1824" s="125" t="str">
        <f>IF(AND($M1824&lt;&gt;"",$M1824&gt;40000,$N1824&lt;&gt;"",$N1824&gt;40000),(1+NETWORKDAYS.INTL($M1824,$N1824,1,项目参数!$B$2:$B$200))*项目参数!$J$29,"")</f>
        <v/>
      </c>
      <c r="M1824" s="42"/>
      <c r="N1824" s="42"/>
      <c r="O1824" s="61"/>
      <c r="P1824" s="64"/>
      <c r="X1824" s="102" t="b">
        <f t="shared" si="28"/>
        <v>0</v>
      </c>
    </row>
    <row r="1825" spans="1:24">
      <c r="A1825" s="8"/>
      <c r="B1825" s="8"/>
      <c r="C1825" s="8"/>
      <c r="D1825" s="54"/>
      <c r="E1825" s="8"/>
      <c r="F1825" s="8"/>
      <c r="G1825" s="8"/>
      <c r="H1825" s="8"/>
      <c r="I1825" s="120"/>
      <c r="J1825" s="42"/>
      <c r="K1825" s="124" t="str">
        <f>IF(AND($I1825&gt;0,$J1825&lt;&gt;"",$J1825&gt;40000),WORKDAY.INTL($J1825,INT(($I1825+项目参数!$J$29-1)/项目参数!$J$29)-1,1,项目参数!$B$2:$B$200),"")</f>
        <v/>
      </c>
      <c r="L1825" s="125" t="str">
        <f>IF(AND($M1825&lt;&gt;"",$M1825&gt;40000,$N1825&lt;&gt;"",$N1825&gt;40000),(1+NETWORKDAYS.INTL($M1825,$N1825,1,项目参数!$B$2:$B$200))*项目参数!$J$29,"")</f>
        <v/>
      </c>
      <c r="M1825" s="42"/>
      <c r="N1825" s="42"/>
      <c r="O1825" s="61"/>
      <c r="P1825" s="64"/>
      <c r="X1825" s="102" t="b">
        <f t="shared" si="28"/>
        <v>0</v>
      </c>
    </row>
    <row r="1826" spans="1:24">
      <c r="A1826" s="8"/>
      <c r="B1826" s="8"/>
      <c r="C1826" s="8"/>
      <c r="D1826" s="54"/>
      <c r="E1826" s="8"/>
      <c r="F1826" s="8"/>
      <c r="G1826" s="8"/>
      <c r="H1826" s="8"/>
      <c r="I1826" s="120"/>
      <c r="J1826" s="42"/>
      <c r="K1826" s="124" t="str">
        <f>IF(AND($I1826&gt;0,$J1826&lt;&gt;"",$J1826&gt;40000),WORKDAY.INTL($J1826,INT(($I1826+项目参数!$J$29-1)/项目参数!$J$29)-1,1,项目参数!$B$2:$B$200),"")</f>
        <v/>
      </c>
      <c r="L1826" s="125" t="str">
        <f>IF(AND($M1826&lt;&gt;"",$M1826&gt;40000,$N1826&lt;&gt;"",$N1826&gt;40000),(1+NETWORKDAYS.INTL($M1826,$N1826,1,项目参数!$B$2:$B$200))*项目参数!$J$29,"")</f>
        <v/>
      </c>
      <c r="M1826" s="42"/>
      <c r="N1826" s="42"/>
      <c r="O1826" s="61"/>
      <c r="P1826" s="64"/>
      <c r="X1826" s="102" t="b">
        <f t="shared" si="28"/>
        <v>0</v>
      </c>
    </row>
    <row r="1827" spans="1:24">
      <c r="A1827" s="8"/>
      <c r="B1827" s="8"/>
      <c r="C1827" s="8"/>
      <c r="D1827" s="54"/>
      <c r="E1827" s="8"/>
      <c r="F1827" s="8"/>
      <c r="G1827" s="8"/>
      <c r="H1827" s="8"/>
      <c r="I1827" s="120"/>
      <c r="J1827" s="42"/>
      <c r="K1827" s="124" t="str">
        <f>IF(AND($I1827&gt;0,$J1827&lt;&gt;"",$J1827&gt;40000),WORKDAY.INTL($J1827,INT(($I1827+项目参数!$J$29-1)/项目参数!$J$29)-1,1,项目参数!$B$2:$B$200),"")</f>
        <v/>
      </c>
      <c r="L1827" s="125" t="str">
        <f>IF(AND($M1827&lt;&gt;"",$M1827&gt;40000,$N1827&lt;&gt;"",$N1827&gt;40000),(1+NETWORKDAYS.INTL($M1827,$N1827,1,项目参数!$B$2:$B$200))*项目参数!$J$29,"")</f>
        <v/>
      </c>
      <c r="M1827" s="42"/>
      <c r="N1827" s="42"/>
      <c r="O1827" s="61"/>
      <c r="P1827" s="64"/>
      <c r="X1827" s="102" t="b">
        <f t="shared" si="28"/>
        <v>0</v>
      </c>
    </row>
    <row r="1828" spans="1:24">
      <c r="A1828" s="8"/>
      <c r="B1828" s="8"/>
      <c r="C1828" s="8"/>
      <c r="D1828" s="54"/>
      <c r="E1828" s="8"/>
      <c r="F1828" s="8"/>
      <c r="G1828" s="8"/>
      <c r="H1828" s="8"/>
      <c r="I1828" s="120"/>
      <c r="J1828" s="42"/>
      <c r="K1828" s="124" t="str">
        <f>IF(AND($I1828&gt;0,$J1828&lt;&gt;"",$J1828&gt;40000),WORKDAY.INTL($J1828,INT(($I1828+项目参数!$J$29-1)/项目参数!$J$29)-1,1,项目参数!$B$2:$B$200),"")</f>
        <v/>
      </c>
      <c r="L1828" s="125" t="str">
        <f>IF(AND($M1828&lt;&gt;"",$M1828&gt;40000,$N1828&lt;&gt;"",$N1828&gt;40000),(1+NETWORKDAYS.INTL($M1828,$N1828,1,项目参数!$B$2:$B$200))*项目参数!$J$29,"")</f>
        <v/>
      </c>
      <c r="M1828" s="42"/>
      <c r="N1828" s="42"/>
      <c r="O1828" s="61"/>
      <c r="P1828" s="64"/>
      <c r="X1828" s="102" t="b">
        <f t="shared" si="28"/>
        <v>0</v>
      </c>
    </row>
    <row r="1829" spans="1:24">
      <c r="A1829" s="8"/>
      <c r="B1829" s="8"/>
      <c r="C1829" s="8"/>
      <c r="D1829" s="54"/>
      <c r="E1829" s="8"/>
      <c r="F1829" s="8"/>
      <c r="G1829" s="8"/>
      <c r="H1829" s="8"/>
      <c r="I1829" s="120"/>
      <c r="J1829" s="42"/>
      <c r="K1829" s="124" t="str">
        <f>IF(AND($I1829&gt;0,$J1829&lt;&gt;"",$J1829&gt;40000),WORKDAY.INTL($J1829,INT(($I1829+项目参数!$J$29-1)/项目参数!$J$29)-1,1,项目参数!$B$2:$B$200),"")</f>
        <v/>
      </c>
      <c r="L1829" s="125" t="str">
        <f>IF(AND($M1829&lt;&gt;"",$M1829&gt;40000,$N1829&lt;&gt;"",$N1829&gt;40000),(1+NETWORKDAYS.INTL($M1829,$N1829,1,项目参数!$B$2:$B$200))*项目参数!$J$29,"")</f>
        <v/>
      </c>
      <c r="M1829" s="42"/>
      <c r="N1829" s="42"/>
      <c r="O1829" s="61"/>
      <c r="P1829" s="64"/>
      <c r="X1829" s="102" t="b">
        <f t="shared" si="28"/>
        <v>0</v>
      </c>
    </row>
    <row r="1830" spans="1:24">
      <c r="A1830" s="8"/>
      <c r="B1830" s="8"/>
      <c r="C1830" s="8"/>
      <c r="D1830" s="54"/>
      <c r="E1830" s="8"/>
      <c r="F1830" s="8"/>
      <c r="G1830" s="8"/>
      <c r="H1830" s="8"/>
      <c r="I1830" s="120"/>
      <c r="J1830" s="42"/>
      <c r="K1830" s="124" t="str">
        <f>IF(AND($I1830&gt;0,$J1830&lt;&gt;"",$J1830&gt;40000),WORKDAY.INTL($J1830,INT(($I1830+项目参数!$J$29-1)/项目参数!$J$29)-1,1,项目参数!$B$2:$B$200),"")</f>
        <v/>
      </c>
      <c r="L1830" s="125" t="str">
        <f>IF(AND($M1830&lt;&gt;"",$M1830&gt;40000,$N1830&lt;&gt;"",$N1830&gt;40000),(1+NETWORKDAYS.INTL($M1830,$N1830,1,项目参数!$B$2:$B$200))*项目参数!$J$29,"")</f>
        <v/>
      </c>
      <c r="M1830" s="42"/>
      <c r="N1830" s="42"/>
      <c r="O1830" s="61"/>
      <c r="P1830" s="64"/>
      <c r="X1830" s="102" t="b">
        <f t="shared" si="28"/>
        <v>0</v>
      </c>
    </row>
    <row r="1831" spans="1:24">
      <c r="A1831" s="8"/>
      <c r="B1831" s="8"/>
      <c r="C1831" s="8"/>
      <c r="D1831" s="54"/>
      <c r="E1831" s="8"/>
      <c r="F1831" s="8"/>
      <c r="G1831" s="8"/>
      <c r="H1831" s="8"/>
      <c r="I1831" s="120"/>
      <c r="J1831" s="42"/>
      <c r="K1831" s="124" t="str">
        <f>IF(AND($I1831&gt;0,$J1831&lt;&gt;"",$J1831&gt;40000),WORKDAY.INTL($J1831,INT(($I1831+项目参数!$J$29-1)/项目参数!$J$29)-1,1,项目参数!$B$2:$B$200),"")</f>
        <v/>
      </c>
      <c r="L1831" s="125" t="str">
        <f>IF(AND($M1831&lt;&gt;"",$M1831&gt;40000,$N1831&lt;&gt;"",$N1831&gt;40000),(1+NETWORKDAYS.INTL($M1831,$N1831,1,项目参数!$B$2:$B$200))*项目参数!$J$29,"")</f>
        <v/>
      </c>
      <c r="M1831" s="42"/>
      <c r="N1831" s="42"/>
      <c r="O1831" s="61"/>
      <c r="P1831" s="64"/>
      <c r="X1831" s="102" t="b">
        <f t="shared" si="28"/>
        <v>0</v>
      </c>
    </row>
    <row r="1832" spans="1:24">
      <c r="A1832" s="8"/>
      <c r="B1832" s="8"/>
      <c r="C1832" s="8"/>
      <c r="D1832" s="54"/>
      <c r="E1832" s="8"/>
      <c r="F1832" s="8"/>
      <c r="G1832" s="8"/>
      <c r="H1832" s="8"/>
      <c r="I1832" s="120"/>
      <c r="J1832" s="42"/>
      <c r="K1832" s="124" t="str">
        <f>IF(AND($I1832&gt;0,$J1832&lt;&gt;"",$J1832&gt;40000),WORKDAY.INTL($J1832,INT(($I1832+项目参数!$J$29-1)/项目参数!$J$29)-1,1,项目参数!$B$2:$B$200),"")</f>
        <v/>
      </c>
      <c r="L1832" s="125" t="str">
        <f>IF(AND($M1832&lt;&gt;"",$M1832&gt;40000,$N1832&lt;&gt;"",$N1832&gt;40000),(1+NETWORKDAYS.INTL($M1832,$N1832,1,项目参数!$B$2:$B$200))*项目参数!$J$29,"")</f>
        <v/>
      </c>
      <c r="M1832" s="42"/>
      <c r="N1832" s="42"/>
      <c r="O1832" s="61"/>
      <c r="P1832" s="64"/>
      <c r="X1832" s="102" t="b">
        <f t="shared" si="28"/>
        <v>0</v>
      </c>
    </row>
    <row r="1833" spans="1:24">
      <c r="A1833" s="8"/>
      <c r="B1833" s="8"/>
      <c r="C1833" s="8"/>
      <c r="D1833" s="54"/>
      <c r="E1833" s="8"/>
      <c r="F1833" s="8"/>
      <c r="G1833" s="8"/>
      <c r="H1833" s="8"/>
      <c r="I1833" s="120"/>
      <c r="J1833" s="42"/>
      <c r="K1833" s="124" t="str">
        <f>IF(AND($I1833&gt;0,$J1833&lt;&gt;"",$J1833&gt;40000),WORKDAY.INTL($J1833,INT(($I1833+项目参数!$J$29-1)/项目参数!$J$29)-1,1,项目参数!$B$2:$B$200),"")</f>
        <v/>
      </c>
      <c r="L1833" s="125" t="str">
        <f>IF(AND($M1833&lt;&gt;"",$M1833&gt;40000,$N1833&lt;&gt;"",$N1833&gt;40000),(1+NETWORKDAYS.INTL($M1833,$N1833,1,项目参数!$B$2:$B$200))*项目参数!$J$29,"")</f>
        <v/>
      </c>
      <c r="M1833" s="42"/>
      <c r="N1833" s="42"/>
      <c r="O1833" s="61"/>
      <c r="P1833" s="64"/>
      <c r="X1833" s="102" t="b">
        <f t="shared" si="28"/>
        <v>0</v>
      </c>
    </row>
    <row r="1834" spans="1:24">
      <c r="A1834" s="8"/>
      <c r="B1834" s="8"/>
      <c r="C1834" s="8"/>
      <c r="D1834" s="54"/>
      <c r="E1834" s="8"/>
      <c r="F1834" s="8"/>
      <c r="G1834" s="8"/>
      <c r="H1834" s="8"/>
      <c r="I1834" s="120"/>
      <c r="J1834" s="42"/>
      <c r="K1834" s="124" t="str">
        <f>IF(AND($I1834&gt;0,$J1834&lt;&gt;"",$J1834&gt;40000),WORKDAY.INTL($J1834,INT(($I1834+项目参数!$J$29-1)/项目参数!$J$29)-1,1,项目参数!$B$2:$B$200),"")</f>
        <v/>
      </c>
      <c r="L1834" s="125" t="str">
        <f>IF(AND($M1834&lt;&gt;"",$M1834&gt;40000,$N1834&lt;&gt;"",$N1834&gt;40000),(1+NETWORKDAYS.INTL($M1834,$N1834,1,项目参数!$B$2:$B$200))*项目参数!$J$29,"")</f>
        <v/>
      </c>
      <c r="M1834" s="42"/>
      <c r="N1834" s="42"/>
      <c r="O1834" s="61"/>
      <c r="P1834" s="64"/>
      <c r="X1834" s="102" t="b">
        <f t="shared" si="28"/>
        <v>0</v>
      </c>
    </row>
    <row r="1835" spans="1:24">
      <c r="A1835" s="8"/>
      <c r="B1835" s="8"/>
      <c r="C1835" s="8"/>
      <c r="D1835" s="54"/>
      <c r="E1835" s="8"/>
      <c r="F1835" s="8"/>
      <c r="G1835" s="8"/>
      <c r="H1835" s="8"/>
      <c r="I1835" s="120"/>
      <c r="J1835" s="42"/>
      <c r="K1835" s="124" t="str">
        <f>IF(AND($I1835&gt;0,$J1835&lt;&gt;"",$J1835&gt;40000),WORKDAY.INTL($J1835,INT(($I1835+项目参数!$J$29-1)/项目参数!$J$29)-1,1,项目参数!$B$2:$B$200),"")</f>
        <v/>
      </c>
      <c r="L1835" s="125" t="str">
        <f>IF(AND($M1835&lt;&gt;"",$M1835&gt;40000,$N1835&lt;&gt;"",$N1835&gt;40000),(1+NETWORKDAYS.INTL($M1835,$N1835,1,项目参数!$B$2:$B$200))*项目参数!$J$29,"")</f>
        <v/>
      </c>
      <c r="M1835" s="42"/>
      <c r="N1835" s="42"/>
      <c r="O1835" s="61"/>
      <c r="P1835" s="64"/>
      <c r="X1835" s="102" t="b">
        <f t="shared" si="28"/>
        <v>0</v>
      </c>
    </row>
    <row r="1836" spans="1:24">
      <c r="A1836" s="8"/>
      <c r="B1836" s="8"/>
      <c r="C1836" s="8"/>
      <c r="D1836" s="54"/>
      <c r="E1836" s="8"/>
      <c r="F1836" s="8"/>
      <c r="G1836" s="8"/>
      <c r="H1836" s="8"/>
      <c r="I1836" s="120"/>
      <c r="J1836" s="42"/>
      <c r="K1836" s="124" t="str">
        <f>IF(AND($I1836&gt;0,$J1836&lt;&gt;"",$J1836&gt;40000),WORKDAY.INTL($J1836,INT(($I1836+项目参数!$J$29-1)/项目参数!$J$29)-1,1,项目参数!$B$2:$B$200),"")</f>
        <v/>
      </c>
      <c r="L1836" s="125" t="str">
        <f>IF(AND($M1836&lt;&gt;"",$M1836&gt;40000,$N1836&lt;&gt;"",$N1836&gt;40000),(1+NETWORKDAYS.INTL($M1836,$N1836,1,项目参数!$B$2:$B$200))*项目参数!$J$29,"")</f>
        <v/>
      </c>
      <c r="M1836" s="42"/>
      <c r="N1836" s="42"/>
      <c r="O1836" s="61"/>
      <c r="P1836" s="64"/>
      <c r="X1836" s="102" t="b">
        <f t="shared" si="28"/>
        <v>0</v>
      </c>
    </row>
    <row r="1837" spans="1:24">
      <c r="A1837" s="8"/>
      <c r="B1837" s="8"/>
      <c r="C1837" s="8"/>
      <c r="D1837" s="54"/>
      <c r="E1837" s="8"/>
      <c r="F1837" s="8"/>
      <c r="G1837" s="8"/>
      <c r="H1837" s="8"/>
      <c r="I1837" s="120"/>
      <c r="J1837" s="42"/>
      <c r="K1837" s="124" t="str">
        <f>IF(AND($I1837&gt;0,$J1837&lt;&gt;"",$J1837&gt;40000),WORKDAY.INTL($J1837,INT(($I1837+项目参数!$J$29-1)/项目参数!$J$29)-1,1,项目参数!$B$2:$B$200),"")</f>
        <v/>
      </c>
      <c r="L1837" s="125" t="str">
        <f>IF(AND($M1837&lt;&gt;"",$M1837&gt;40000,$N1837&lt;&gt;"",$N1837&gt;40000),(1+NETWORKDAYS.INTL($M1837,$N1837,1,项目参数!$B$2:$B$200))*项目参数!$J$29,"")</f>
        <v/>
      </c>
      <c r="M1837" s="42"/>
      <c r="N1837" s="42"/>
      <c r="O1837" s="61"/>
      <c r="P1837" s="64"/>
      <c r="X1837" s="102" t="b">
        <f t="shared" si="28"/>
        <v>0</v>
      </c>
    </row>
    <row r="1838" spans="1:24">
      <c r="A1838" s="8"/>
      <c r="B1838" s="8"/>
      <c r="C1838" s="8"/>
      <c r="D1838" s="54"/>
      <c r="E1838" s="8"/>
      <c r="F1838" s="8"/>
      <c r="G1838" s="8"/>
      <c r="H1838" s="8"/>
      <c r="I1838" s="120"/>
      <c r="J1838" s="42"/>
      <c r="K1838" s="124" t="str">
        <f>IF(AND($I1838&gt;0,$J1838&lt;&gt;"",$J1838&gt;40000),WORKDAY.INTL($J1838,INT(($I1838+项目参数!$J$29-1)/项目参数!$J$29)-1,1,项目参数!$B$2:$B$200),"")</f>
        <v/>
      </c>
      <c r="L1838" s="125" t="str">
        <f>IF(AND($M1838&lt;&gt;"",$M1838&gt;40000,$N1838&lt;&gt;"",$N1838&gt;40000),(1+NETWORKDAYS.INTL($M1838,$N1838,1,项目参数!$B$2:$B$200))*项目参数!$J$29,"")</f>
        <v/>
      </c>
      <c r="M1838" s="42"/>
      <c r="N1838" s="42"/>
      <c r="O1838" s="61"/>
      <c r="P1838" s="64"/>
      <c r="X1838" s="102" t="b">
        <f t="shared" si="28"/>
        <v>0</v>
      </c>
    </row>
    <row r="1839" spans="1:24">
      <c r="A1839" s="8"/>
      <c r="B1839" s="8"/>
      <c r="C1839" s="8"/>
      <c r="D1839" s="54"/>
      <c r="E1839" s="8"/>
      <c r="F1839" s="8"/>
      <c r="G1839" s="8"/>
      <c r="H1839" s="8"/>
      <c r="I1839" s="120"/>
      <c r="J1839" s="42"/>
      <c r="K1839" s="124" t="str">
        <f>IF(AND($I1839&gt;0,$J1839&lt;&gt;"",$J1839&gt;40000),WORKDAY.INTL($J1839,INT(($I1839+项目参数!$J$29-1)/项目参数!$J$29)-1,1,项目参数!$B$2:$B$200),"")</f>
        <v/>
      </c>
      <c r="L1839" s="125" t="str">
        <f>IF(AND($M1839&lt;&gt;"",$M1839&gt;40000,$N1839&lt;&gt;"",$N1839&gt;40000),(1+NETWORKDAYS.INTL($M1839,$N1839,1,项目参数!$B$2:$B$200))*项目参数!$J$29,"")</f>
        <v/>
      </c>
      <c r="M1839" s="42"/>
      <c r="N1839" s="42"/>
      <c r="O1839" s="61"/>
      <c r="P1839" s="64"/>
      <c r="X1839" s="102" t="b">
        <f t="shared" si="28"/>
        <v>0</v>
      </c>
    </row>
    <row r="1840" spans="1:24">
      <c r="A1840" s="8"/>
      <c r="B1840" s="8"/>
      <c r="C1840" s="8"/>
      <c r="D1840" s="54"/>
      <c r="E1840" s="8"/>
      <c r="F1840" s="8"/>
      <c r="G1840" s="8"/>
      <c r="H1840" s="8"/>
      <c r="I1840" s="120"/>
      <c r="J1840" s="42"/>
      <c r="K1840" s="124" t="str">
        <f>IF(AND($I1840&gt;0,$J1840&lt;&gt;"",$J1840&gt;40000),WORKDAY.INTL($J1840,INT(($I1840+项目参数!$J$29-1)/项目参数!$J$29)-1,1,项目参数!$B$2:$B$200),"")</f>
        <v/>
      </c>
      <c r="L1840" s="125" t="str">
        <f>IF(AND($M1840&lt;&gt;"",$M1840&gt;40000,$N1840&lt;&gt;"",$N1840&gt;40000),(1+NETWORKDAYS.INTL($M1840,$N1840,1,项目参数!$B$2:$B$200))*项目参数!$J$29,"")</f>
        <v/>
      </c>
      <c r="M1840" s="42"/>
      <c r="N1840" s="42"/>
      <c r="O1840" s="61"/>
      <c r="P1840" s="64"/>
      <c r="X1840" s="102" t="b">
        <f t="shared" si="28"/>
        <v>0</v>
      </c>
    </row>
    <row r="1841" spans="1:24">
      <c r="A1841" s="8"/>
      <c r="B1841" s="8"/>
      <c r="C1841" s="8"/>
      <c r="D1841" s="54"/>
      <c r="E1841" s="8"/>
      <c r="F1841" s="8"/>
      <c r="G1841" s="8"/>
      <c r="H1841" s="8"/>
      <c r="I1841" s="120"/>
      <c r="J1841" s="42"/>
      <c r="K1841" s="124" t="str">
        <f>IF(AND($I1841&gt;0,$J1841&lt;&gt;"",$J1841&gt;40000),WORKDAY.INTL($J1841,INT(($I1841+项目参数!$J$29-1)/项目参数!$J$29)-1,1,项目参数!$B$2:$B$200),"")</f>
        <v/>
      </c>
      <c r="L1841" s="125" t="str">
        <f>IF(AND($M1841&lt;&gt;"",$M1841&gt;40000,$N1841&lt;&gt;"",$N1841&gt;40000),(1+NETWORKDAYS.INTL($M1841,$N1841,1,项目参数!$B$2:$B$200))*项目参数!$J$29,"")</f>
        <v/>
      </c>
      <c r="M1841" s="42"/>
      <c r="N1841" s="42"/>
      <c r="O1841" s="61"/>
      <c r="P1841" s="64"/>
      <c r="X1841" s="102" t="b">
        <f t="shared" si="28"/>
        <v>0</v>
      </c>
    </row>
    <row r="1842" spans="1:24">
      <c r="A1842" s="8"/>
      <c r="B1842" s="8"/>
      <c r="C1842" s="8"/>
      <c r="D1842" s="54"/>
      <c r="E1842" s="8"/>
      <c r="F1842" s="8"/>
      <c r="G1842" s="8"/>
      <c r="H1842" s="8"/>
      <c r="I1842" s="120"/>
      <c r="J1842" s="42"/>
      <c r="K1842" s="124" t="str">
        <f>IF(AND($I1842&gt;0,$J1842&lt;&gt;"",$J1842&gt;40000),WORKDAY.INTL($J1842,INT(($I1842+项目参数!$J$29-1)/项目参数!$J$29)-1,1,项目参数!$B$2:$B$200),"")</f>
        <v/>
      </c>
      <c r="L1842" s="125" t="str">
        <f>IF(AND($M1842&lt;&gt;"",$M1842&gt;40000,$N1842&lt;&gt;"",$N1842&gt;40000),(1+NETWORKDAYS.INTL($M1842,$N1842,1,项目参数!$B$2:$B$200))*项目参数!$J$29,"")</f>
        <v/>
      </c>
      <c r="M1842" s="42"/>
      <c r="N1842" s="42"/>
      <c r="O1842" s="61"/>
      <c r="P1842" s="64"/>
      <c r="X1842" s="102" t="b">
        <f t="shared" si="28"/>
        <v>0</v>
      </c>
    </row>
    <row r="1843" spans="1:24">
      <c r="A1843" s="8"/>
      <c r="B1843" s="8"/>
      <c r="C1843" s="8"/>
      <c r="D1843" s="54"/>
      <c r="E1843" s="8"/>
      <c r="F1843" s="8"/>
      <c r="G1843" s="8"/>
      <c r="H1843" s="8"/>
      <c r="I1843" s="120"/>
      <c r="J1843" s="42"/>
      <c r="K1843" s="124" t="str">
        <f>IF(AND($I1843&gt;0,$J1843&lt;&gt;"",$J1843&gt;40000),WORKDAY.INTL($J1843,INT(($I1843+项目参数!$J$29-1)/项目参数!$J$29)-1,1,项目参数!$B$2:$B$200),"")</f>
        <v/>
      </c>
      <c r="L1843" s="125" t="str">
        <f>IF(AND($M1843&lt;&gt;"",$M1843&gt;40000,$N1843&lt;&gt;"",$N1843&gt;40000),(1+NETWORKDAYS.INTL($M1843,$N1843,1,项目参数!$B$2:$B$200))*项目参数!$J$29,"")</f>
        <v/>
      </c>
      <c r="M1843" s="42"/>
      <c r="N1843" s="42"/>
      <c r="O1843" s="61"/>
      <c r="P1843" s="64"/>
      <c r="X1843" s="102" t="b">
        <f t="shared" si="28"/>
        <v>0</v>
      </c>
    </row>
    <row r="1844" spans="1:24">
      <c r="A1844" s="8"/>
      <c r="B1844" s="8"/>
      <c r="C1844" s="8"/>
      <c r="D1844" s="54"/>
      <c r="E1844" s="8"/>
      <c r="F1844" s="8"/>
      <c r="G1844" s="8"/>
      <c r="H1844" s="8"/>
      <c r="I1844" s="120"/>
      <c r="J1844" s="42"/>
      <c r="K1844" s="124" t="str">
        <f>IF(AND($I1844&gt;0,$J1844&lt;&gt;"",$J1844&gt;40000),WORKDAY.INTL($J1844,INT(($I1844+项目参数!$J$29-1)/项目参数!$J$29)-1,1,项目参数!$B$2:$B$200),"")</f>
        <v/>
      </c>
      <c r="L1844" s="125" t="str">
        <f>IF(AND($M1844&lt;&gt;"",$M1844&gt;40000,$N1844&lt;&gt;"",$N1844&gt;40000),(1+NETWORKDAYS.INTL($M1844,$N1844,1,项目参数!$B$2:$B$200))*项目参数!$J$29,"")</f>
        <v/>
      </c>
      <c r="M1844" s="42"/>
      <c r="N1844" s="42"/>
      <c r="O1844" s="61"/>
      <c r="P1844" s="64"/>
      <c r="X1844" s="102" t="b">
        <f t="shared" si="28"/>
        <v>0</v>
      </c>
    </row>
    <row r="1845" spans="1:24">
      <c r="A1845" s="8"/>
      <c r="B1845" s="8"/>
      <c r="C1845" s="8"/>
      <c r="D1845" s="54"/>
      <c r="E1845" s="8"/>
      <c r="F1845" s="8"/>
      <c r="G1845" s="8"/>
      <c r="H1845" s="8"/>
      <c r="I1845" s="120"/>
      <c r="J1845" s="42"/>
      <c r="K1845" s="124" t="str">
        <f>IF(AND($I1845&gt;0,$J1845&lt;&gt;"",$J1845&gt;40000),WORKDAY.INTL($J1845,INT(($I1845+项目参数!$J$29-1)/项目参数!$J$29)-1,1,项目参数!$B$2:$B$200),"")</f>
        <v/>
      </c>
      <c r="L1845" s="125" t="str">
        <f>IF(AND($M1845&lt;&gt;"",$M1845&gt;40000,$N1845&lt;&gt;"",$N1845&gt;40000),(1+NETWORKDAYS.INTL($M1845,$N1845,1,项目参数!$B$2:$B$200))*项目参数!$J$29,"")</f>
        <v/>
      </c>
      <c r="M1845" s="42"/>
      <c r="N1845" s="42"/>
      <c r="O1845" s="61"/>
      <c r="P1845" s="64"/>
      <c r="X1845" s="102" t="b">
        <f t="shared" si="28"/>
        <v>0</v>
      </c>
    </row>
    <row r="1846" spans="1:24">
      <c r="A1846" s="8"/>
      <c r="B1846" s="8"/>
      <c r="C1846" s="8"/>
      <c r="D1846" s="54"/>
      <c r="E1846" s="8"/>
      <c r="F1846" s="8"/>
      <c r="G1846" s="8"/>
      <c r="H1846" s="8"/>
      <c r="I1846" s="120"/>
      <c r="J1846" s="42"/>
      <c r="K1846" s="124" t="str">
        <f>IF(AND($I1846&gt;0,$J1846&lt;&gt;"",$J1846&gt;40000),WORKDAY.INTL($J1846,INT(($I1846+项目参数!$J$29-1)/项目参数!$J$29)-1,1,项目参数!$B$2:$B$200),"")</f>
        <v/>
      </c>
      <c r="L1846" s="125" t="str">
        <f>IF(AND($M1846&lt;&gt;"",$M1846&gt;40000,$N1846&lt;&gt;"",$N1846&gt;40000),(1+NETWORKDAYS.INTL($M1846,$N1846,1,项目参数!$B$2:$B$200))*项目参数!$J$29,"")</f>
        <v/>
      </c>
      <c r="M1846" s="42"/>
      <c r="N1846" s="42"/>
      <c r="O1846" s="61"/>
      <c r="P1846" s="64"/>
      <c r="X1846" s="102" t="b">
        <f t="shared" si="28"/>
        <v>0</v>
      </c>
    </row>
    <row r="1847" spans="1:24">
      <c r="A1847" s="8"/>
      <c r="B1847" s="8"/>
      <c r="C1847" s="8"/>
      <c r="D1847" s="54"/>
      <c r="E1847" s="8"/>
      <c r="F1847" s="8"/>
      <c r="G1847" s="8"/>
      <c r="H1847" s="8"/>
      <c r="I1847" s="120"/>
      <c r="J1847" s="42"/>
      <c r="K1847" s="124" t="str">
        <f>IF(AND($I1847&gt;0,$J1847&lt;&gt;"",$J1847&gt;40000),WORKDAY.INTL($J1847,INT(($I1847+项目参数!$J$29-1)/项目参数!$J$29)-1,1,项目参数!$B$2:$B$200),"")</f>
        <v/>
      </c>
      <c r="L1847" s="125" t="str">
        <f>IF(AND($M1847&lt;&gt;"",$M1847&gt;40000,$N1847&lt;&gt;"",$N1847&gt;40000),(1+NETWORKDAYS.INTL($M1847,$N1847,1,项目参数!$B$2:$B$200))*项目参数!$J$29,"")</f>
        <v/>
      </c>
      <c r="M1847" s="42"/>
      <c r="N1847" s="42"/>
      <c r="O1847" s="61"/>
      <c r="P1847" s="64"/>
      <c r="X1847" s="102" t="b">
        <f t="shared" si="28"/>
        <v>0</v>
      </c>
    </row>
    <row r="1848" spans="1:24">
      <c r="A1848" s="8"/>
      <c r="B1848" s="8"/>
      <c r="C1848" s="8"/>
      <c r="D1848" s="54"/>
      <c r="E1848" s="8"/>
      <c r="F1848" s="8"/>
      <c r="G1848" s="8"/>
      <c r="H1848" s="8"/>
      <c r="I1848" s="120"/>
      <c r="J1848" s="42"/>
      <c r="K1848" s="124" t="str">
        <f>IF(AND($I1848&gt;0,$J1848&lt;&gt;"",$J1848&gt;40000),WORKDAY.INTL($J1848,INT(($I1848+项目参数!$J$29-1)/项目参数!$J$29)-1,1,项目参数!$B$2:$B$200),"")</f>
        <v/>
      </c>
      <c r="L1848" s="125" t="str">
        <f>IF(AND($M1848&lt;&gt;"",$M1848&gt;40000,$N1848&lt;&gt;"",$N1848&gt;40000),(1+NETWORKDAYS.INTL($M1848,$N1848,1,项目参数!$B$2:$B$200))*项目参数!$J$29,"")</f>
        <v/>
      </c>
      <c r="M1848" s="42"/>
      <c r="N1848" s="42"/>
      <c r="O1848" s="61"/>
      <c r="P1848" s="64"/>
      <c r="X1848" s="102" t="b">
        <f t="shared" si="28"/>
        <v>0</v>
      </c>
    </row>
    <row r="1849" spans="1:24">
      <c r="A1849" s="8"/>
      <c r="B1849" s="8"/>
      <c r="C1849" s="8"/>
      <c r="D1849" s="54"/>
      <c r="E1849" s="8"/>
      <c r="F1849" s="8"/>
      <c r="G1849" s="8"/>
      <c r="H1849" s="8"/>
      <c r="I1849" s="120"/>
      <c r="J1849" s="42"/>
      <c r="K1849" s="124" t="str">
        <f>IF(AND($I1849&gt;0,$J1849&lt;&gt;"",$J1849&gt;40000),WORKDAY.INTL($J1849,INT(($I1849+项目参数!$J$29-1)/项目参数!$J$29)-1,1,项目参数!$B$2:$B$200),"")</f>
        <v/>
      </c>
      <c r="L1849" s="125" t="str">
        <f>IF(AND($M1849&lt;&gt;"",$M1849&gt;40000,$N1849&lt;&gt;"",$N1849&gt;40000),(1+NETWORKDAYS.INTL($M1849,$N1849,1,项目参数!$B$2:$B$200))*项目参数!$J$29,"")</f>
        <v/>
      </c>
      <c r="M1849" s="42"/>
      <c r="N1849" s="42"/>
      <c r="O1849" s="61"/>
      <c r="P1849" s="64"/>
      <c r="X1849" s="102" t="b">
        <f t="shared" si="28"/>
        <v>0</v>
      </c>
    </row>
    <row r="1850" spans="1:24">
      <c r="A1850" s="8"/>
      <c r="B1850" s="8"/>
      <c r="C1850" s="8"/>
      <c r="D1850" s="54"/>
      <c r="E1850" s="8"/>
      <c r="F1850" s="8"/>
      <c r="G1850" s="8"/>
      <c r="H1850" s="8"/>
      <c r="I1850" s="120"/>
      <c r="J1850" s="42"/>
      <c r="K1850" s="124" t="str">
        <f>IF(AND($I1850&gt;0,$J1850&lt;&gt;"",$J1850&gt;40000),WORKDAY.INTL($J1850,INT(($I1850+项目参数!$J$29-1)/项目参数!$J$29)-1,1,项目参数!$B$2:$B$200),"")</f>
        <v/>
      </c>
      <c r="L1850" s="125" t="str">
        <f>IF(AND($M1850&lt;&gt;"",$M1850&gt;40000,$N1850&lt;&gt;"",$N1850&gt;40000),(1+NETWORKDAYS.INTL($M1850,$N1850,1,项目参数!$B$2:$B$200))*项目参数!$J$29,"")</f>
        <v/>
      </c>
      <c r="M1850" s="42"/>
      <c r="N1850" s="42"/>
      <c r="O1850" s="61"/>
      <c r="P1850" s="64"/>
      <c r="X1850" s="102" t="b">
        <f t="shared" si="28"/>
        <v>0</v>
      </c>
    </row>
    <row r="1851" spans="1:24">
      <c r="A1851" s="8"/>
      <c r="B1851" s="8"/>
      <c r="C1851" s="8"/>
      <c r="D1851" s="54"/>
      <c r="E1851" s="8"/>
      <c r="F1851" s="8"/>
      <c r="G1851" s="8"/>
      <c r="H1851" s="8"/>
      <c r="I1851" s="120"/>
      <c r="J1851" s="42"/>
      <c r="K1851" s="124" t="str">
        <f>IF(AND($I1851&gt;0,$J1851&lt;&gt;"",$J1851&gt;40000),WORKDAY.INTL($J1851,INT(($I1851+项目参数!$J$29-1)/项目参数!$J$29)-1,1,项目参数!$B$2:$B$200),"")</f>
        <v/>
      </c>
      <c r="L1851" s="125" t="str">
        <f>IF(AND($M1851&lt;&gt;"",$M1851&gt;40000,$N1851&lt;&gt;"",$N1851&gt;40000),(1+NETWORKDAYS.INTL($M1851,$N1851,1,项目参数!$B$2:$B$200))*项目参数!$J$29,"")</f>
        <v/>
      </c>
      <c r="M1851" s="42"/>
      <c r="N1851" s="42"/>
      <c r="O1851" s="61"/>
      <c r="P1851" s="64"/>
      <c r="X1851" s="102" t="b">
        <f t="shared" si="28"/>
        <v>0</v>
      </c>
    </row>
    <row r="1852" spans="1:24">
      <c r="A1852" s="8"/>
      <c r="B1852" s="8"/>
      <c r="C1852" s="8"/>
      <c r="D1852" s="54"/>
      <c r="E1852" s="8"/>
      <c r="F1852" s="8"/>
      <c r="G1852" s="8"/>
      <c r="H1852" s="8"/>
      <c r="I1852" s="120"/>
      <c r="J1852" s="42"/>
      <c r="K1852" s="124" t="str">
        <f>IF(AND($I1852&gt;0,$J1852&lt;&gt;"",$J1852&gt;40000),WORKDAY.INTL($J1852,INT(($I1852+项目参数!$J$29-1)/项目参数!$J$29)-1,1,项目参数!$B$2:$B$200),"")</f>
        <v/>
      </c>
      <c r="L1852" s="125" t="str">
        <f>IF(AND($M1852&lt;&gt;"",$M1852&gt;40000,$N1852&lt;&gt;"",$N1852&gt;40000),(1+NETWORKDAYS.INTL($M1852,$N1852,1,项目参数!$B$2:$B$200))*项目参数!$J$29,"")</f>
        <v/>
      </c>
      <c r="M1852" s="42"/>
      <c r="N1852" s="42"/>
      <c r="O1852" s="61"/>
      <c r="P1852" s="64"/>
      <c r="X1852" s="102" t="b">
        <f t="shared" si="28"/>
        <v>0</v>
      </c>
    </row>
    <row r="1853" spans="1:24">
      <c r="A1853" s="8"/>
      <c r="B1853" s="8"/>
      <c r="C1853" s="8"/>
      <c r="D1853" s="54"/>
      <c r="E1853" s="8"/>
      <c r="F1853" s="8"/>
      <c r="G1853" s="8"/>
      <c r="H1853" s="8"/>
      <c r="I1853" s="120"/>
      <c r="J1853" s="42"/>
      <c r="K1853" s="124" t="str">
        <f>IF(AND($I1853&gt;0,$J1853&lt;&gt;"",$J1853&gt;40000),WORKDAY.INTL($J1853,INT(($I1853+项目参数!$J$29-1)/项目参数!$J$29)-1,1,项目参数!$B$2:$B$200),"")</f>
        <v/>
      </c>
      <c r="L1853" s="125" t="str">
        <f>IF(AND($M1853&lt;&gt;"",$M1853&gt;40000,$N1853&lt;&gt;"",$N1853&gt;40000),(1+NETWORKDAYS.INTL($M1853,$N1853,1,项目参数!$B$2:$B$200))*项目参数!$J$29,"")</f>
        <v/>
      </c>
      <c r="M1853" s="42"/>
      <c r="N1853" s="42"/>
      <c r="O1853" s="61"/>
      <c r="P1853" s="64"/>
      <c r="X1853" s="102" t="b">
        <f t="shared" si="28"/>
        <v>0</v>
      </c>
    </row>
    <row r="1854" spans="1:24">
      <c r="A1854" s="8"/>
      <c r="B1854" s="8"/>
      <c r="C1854" s="8"/>
      <c r="D1854" s="54"/>
      <c r="E1854" s="8"/>
      <c r="F1854" s="8"/>
      <c r="G1854" s="8"/>
      <c r="H1854" s="8"/>
      <c r="I1854" s="120"/>
      <c r="J1854" s="42"/>
      <c r="K1854" s="124" t="str">
        <f>IF(AND($I1854&gt;0,$J1854&lt;&gt;"",$J1854&gt;40000),WORKDAY.INTL($J1854,INT(($I1854+项目参数!$J$29-1)/项目参数!$J$29)-1,1,项目参数!$B$2:$B$200),"")</f>
        <v/>
      </c>
      <c r="L1854" s="125" t="str">
        <f>IF(AND($M1854&lt;&gt;"",$M1854&gt;40000,$N1854&lt;&gt;"",$N1854&gt;40000),(1+NETWORKDAYS.INTL($M1854,$N1854,1,项目参数!$B$2:$B$200))*项目参数!$J$29,"")</f>
        <v/>
      </c>
      <c r="M1854" s="42"/>
      <c r="N1854" s="42"/>
      <c r="O1854" s="61"/>
      <c r="P1854" s="64"/>
      <c r="X1854" s="102" t="b">
        <f t="shared" si="28"/>
        <v>0</v>
      </c>
    </row>
    <row r="1855" spans="1:24">
      <c r="A1855" s="8"/>
      <c r="B1855" s="8"/>
      <c r="C1855" s="8"/>
      <c r="D1855" s="54"/>
      <c r="E1855" s="8"/>
      <c r="F1855" s="8"/>
      <c r="G1855" s="8"/>
      <c r="H1855" s="8"/>
      <c r="I1855" s="120"/>
      <c r="J1855" s="42"/>
      <c r="K1855" s="124" t="str">
        <f>IF(AND($I1855&gt;0,$J1855&lt;&gt;"",$J1855&gt;40000),WORKDAY.INTL($J1855,INT(($I1855+项目参数!$J$29-1)/项目参数!$J$29)-1,1,项目参数!$B$2:$B$200),"")</f>
        <v/>
      </c>
      <c r="L1855" s="125" t="str">
        <f>IF(AND($M1855&lt;&gt;"",$M1855&gt;40000,$N1855&lt;&gt;"",$N1855&gt;40000),(1+NETWORKDAYS.INTL($M1855,$N1855,1,项目参数!$B$2:$B$200))*项目参数!$J$29,"")</f>
        <v/>
      </c>
      <c r="M1855" s="42"/>
      <c r="N1855" s="42"/>
      <c r="O1855" s="61"/>
      <c r="P1855" s="64"/>
      <c r="X1855" s="102" t="b">
        <f t="shared" si="28"/>
        <v>0</v>
      </c>
    </row>
    <row r="1856" spans="1:24">
      <c r="A1856" s="8"/>
      <c r="B1856" s="8"/>
      <c r="C1856" s="8"/>
      <c r="D1856" s="54"/>
      <c r="E1856" s="8"/>
      <c r="F1856" s="8"/>
      <c r="G1856" s="8"/>
      <c r="H1856" s="8"/>
      <c r="I1856" s="120"/>
      <c r="J1856" s="42"/>
      <c r="K1856" s="124" t="str">
        <f>IF(AND($I1856&gt;0,$J1856&lt;&gt;"",$J1856&gt;40000),WORKDAY.INTL($J1856,INT(($I1856+项目参数!$J$29-1)/项目参数!$J$29)-1,1,项目参数!$B$2:$B$200),"")</f>
        <v/>
      </c>
      <c r="L1856" s="125" t="str">
        <f>IF(AND($M1856&lt;&gt;"",$M1856&gt;40000,$N1856&lt;&gt;"",$N1856&gt;40000),(1+NETWORKDAYS.INTL($M1856,$N1856,1,项目参数!$B$2:$B$200))*项目参数!$J$29,"")</f>
        <v/>
      </c>
      <c r="M1856" s="42"/>
      <c r="N1856" s="42"/>
      <c r="O1856" s="61"/>
      <c r="P1856" s="64"/>
      <c r="X1856" s="102" t="b">
        <f t="shared" si="28"/>
        <v>0</v>
      </c>
    </row>
    <row r="1857" spans="1:24">
      <c r="A1857" s="8"/>
      <c r="B1857" s="8"/>
      <c r="C1857" s="8"/>
      <c r="D1857" s="54"/>
      <c r="E1857" s="8"/>
      <c r="F1857" s="8"/>
      <c r="G1857" s="8"/>
      <c r="H1857" s="8"/>
      <c r="I1857" s="120"/>
      <c r="J1857" s="42"/>
      <c r="K1857" s="124" t="str">
        <f>IF(AND($I1857&gt;0,$J1857&lt;&gt;"",$J1857&gt;40000),WORKDAY.INTL($J1857,INT(($I1857+项目参数!$J$29-1)/项目参数!$J$29)-1,1,项目参数!$B$2:$B$200),"")</f>
        <v/>
      </c>
      <c r="L1857" s="125" t="str">
        <f>IF(AND($M1857&lt;&gt;"",$M1857&gt;40000,$N1857&lt;&gt;"",$N1857&gt;40000),(1+NETWORKDAYS.INTL($M1857,$N1857,1,项目参数!$B$2:$B$200))*项目参数!$J$29,"")</f>
        <v/>
      </c>
      <c r="M1857" s="42"/>
      <c r="N1857" s="42"/>
      <c r="O1857" s="61"/>
      <c r="P1857" s="64"/>
      <c r="X1857" s="102" t="b">
        <f t="shared" si="28"/>
        <v>0</v>
      </c>
    </row>
    <row r="1858" spans="1:24">
      <c r="A1858" s="8"/>
      <c r="B1858" s="8"/>
      <c r="C1858" s="8"/>
      <c r="D1858" s="54"/>
      <c r="E1858" s="8"/>
      <c r="F1858" s="8"/>
      <c r="G1858" s="8"/>
      <c r="H1858" s="8"/>
      <c r="I1858" s="120"/>
      <c r="J1858" s="42"/>
      <c r="K1858" s="124" t="str">
        <f>IF(AND($I1858&gt;0,$J1858&lt;&gt;"",$J1858&gt;40000),WORKDAY.INTL($J1858,INT(($I1858+项目参数!$J$29-1)/项目参数!$J$29)-1,1,项目参数!$B$2:$B$200),"")</f>
        <v/>
      </c>
      <c r="L1858" s="125" t="str">
        <f>IF(AND($M1858&lt;&gt;"",$M1858&gt;40000,$N1858&lt;&gt;"",$N1858&gt;40000),(1+NETWORKDAYS.INTL($M1858,$N1858,1,项目参数!$B$2:$B$200))*项目参数!$J$29,"")</f>
        <v/>
      </c>
      <c r="M1858" s="42"/>
      <c r="N1858" s="42"/>
      <c r="O1858" s="61"/>
      <c r="P1858" s="64"/>
      <c r="X1858" s="102" t="b">
        <f t="shared" ref="X1858:X1921" si="29">AND(LEN(A1858)&gt;0,LEN(C1858)&gt;3,LEN(G1858)&gt;1,OR(J1858=0,AND(I1858&gt;0,J1858&gt;40000)),OR(M1858=0,M1858&gt;40000))</f>
        <v>0</v>
      </c>
    </row>
    <row r="1859" spans="1:24">
      <c r="A1859" s="8"/>
      <c r="B1859" s="8"/>
      <c r="C1859" s="8"/>
      <c r="D1859" s="54"/>
      <c r="E1859" s="8"/>
      <c r="F1859" s="8"/>
      <c r="G1859" s="8"/>
      <c r="H1859" s="8"/>
      <c r="I1859" s="120"/>
      <c r="J1859" s="42"/>
      <c r="K1859" s="124" t="str">
        <f>IF(AND($I1859&gt;0,$J1859&lt;&gt;"",$J1859&gt;40000),WORKDAY.INTL($J1859,INT(($I1859+项目参数!$J$29-1)/项目参数!$J$29)-1,1,项目参数!$B$2:$B$200),"")</f>
        <v/>
      </c>
      <c r="L1859" s="125" t="str">
        <f>IF(AND($M1859&lt;&gt;"",$M1859&gt;40000,$N1859&lt;&gt;"",$N1859&gt;40000),(1+NETWORKDAYS.INTL($M1859,$N1859,1,项目参数!$B$2:$B$200))*项目参数!$J$29,"")</f>
        <v/>
      </c>
      <c r="M1859" s="42"/>
      <c r="N1859" s="42"/>
      <c r="O1859" s="61"/>
      <c r="P1859" s="64"/>
      <c r="X1859" s="102" t="b">
        <f t="shared" si="29"/>
        <v>0</v>
      </c>
    </row>
    <row r="1860" spans="1:24">
      <c r="A1860" s="8"/>
      <c r="B1860" s="8"/>
      <c r="C1860" s="8"/>
      <c r="D1860" s="54"/>
      <c r="E1860" s="8"/>
      <c r="F1860" s="8"/>
      <c r="G1860" s="8"/>
      <c r="H1860" s="8"/>
      <c r="I1860" s="120"/>
      <c r="J1860" s="42"/>
      <c r="K1860" s="124" t="str">
        <f>IF(AND($I1860&gt;0,$J1860&lt;&gt;"",$J1860&gt;40000),WORKDAY.INTL($J1860,INT(($I1860+项目参数!$J$29-1)/项目参数!$J$29)-1,1,项目参数!$B$2:$B$200),"")</f>
        <v/>
      </c>
      <c r="L1860" s="125" t="str">
        <f>IF(AND($M1860&lt;&gt;"",$M1860&gt;40000,$N1860&lt;&gt;"",$N1860&gt;40000),(1+NETWORKDAYS.INTL($M1860,$N1860,1,项目参数!$B$2:$B$200))*项目参数!$J$29,"")</f>
        <v/>
      </c>
      <c r="M1860" s="42"/>
      <c r="N1860" s="42"/>
      <c r="O1860" s="61"/>
      <c r="P1860" s="64"/>
      <c r="X1860" s="102" t="b">
        <f t="shared" si="29"/>
        <v>0</v>
      </c>
    </row>
    <row r="1861" spans="1:24">
      <c r="A1861" s="8"/>
      <c r="B1861" s="8"/>
      <c r="C1861" s="8"/>
      <c r="D1861" s="54"/>
      <c r="E1861" s="8"/>
      <c r="F1861" s="8"/>
      <c r="G1861" s="8"/>
      <c r="H1861" s="8"/>
      <c r="I1861" s="120"/>
      <c r="J1861" s="42"/>
      <c r="K1861" s="124" t="str">
        <f>IF(AND($I1861&gt;0,$J1861&lt;&gt;"",$J1861&gt;40000),WORKDAY.INTL($J1861,INT(($I1861+项目参数!$J$29-1)/项目参数!$J$29)-1,1,项目参数!$B$2:$B$200),"")</f>
        <v/>
      </c>
      <c r="L1861" s="125" t="str">
        <f>IF(AND($M1861&lt;&gt;"",$M1861&gt;40000,$N1861&lt;&gt;"",$N1861&gt;40000),(1+NETWORKDAYS.INTL($M1861,$N1861,1,项目参数!$B$2:$B$200))*项目参数!$J$29,"")</f>
        <v/>
      </c>
      <c r="M1861" s="42"/>
      <c r="N1861" s="42"/>
      <c r="O1861" s="61"/>
      <c r="P1861" s="64"/>
      <c r="X1861" s="102" t="b">
        <f t="shared" si="29"/>
        <v>0</v>
      </c>
    </row>
    <row r="1862" spans="1:24">
      <c r="A1862" s="8"/>
      <c r="B1862" s="8"/>
      <c r="C1862" s="8"/>
      <c r="D1862" s="54"/>
      <c r="E1862" s="8"/>
      <c r="F1862" s="8"/>
      <c r="G1862" s="8"/>
      <c r="H1862" s="8"/>
      <c r="I1862" s="120"/>
      <c r="J1862" s="42"/>
      <c r="K1862" s="124" t="str">
        <f>IF(AND($I1862&gt;0,$J1862&lt;&gt;"",$J1862&gt;40000),WORKDAY.INTL($J1862,INT(($I1862+项目参数!$J$29-1)/项目参数!$J$29)-1,1,项目参数!$B$2:$B$200),"")</f>
        <v/>
      </c>
      <c r="L1862" s="125" t="str">
        <f>IF(AND($M1862&lt;&gt;"",$M1862&gt;40000,$N1862&lt;&gt;"",$N1862&gt;40000),(1+NETWORKDAYS.INTL($M1862,$N1862,1,项目参数!$B$2:$B$200))*项目参数!$J$29,"")</f>
        <v/>
      </c>
      <c r="M1862" s="42"/>
      <c r="N1862" s="42"/>
      <c r="O1862" s="61"/>
      <c r="P1862" s="64"/>
      <c r="X1862" s="102" t="b">
        <f t="shared" si="29"/>
        <v>0</v>
      </c>
    </row>
    <row r="1863" spans="1:24">
      <c r="A1863" s="8"/>
      <c r="B1863" s="8"/>
      <c r="C1863" s="8"/>
      <c r="D1863" s="54"/>
      <c r="E1863" s="8"/>
      <c r="F1863" s="8"/>
      <c r="G1863" s="8"/>
      <c r="H1863" s="8"/>
      <c r="I1863" s="120"/>
      <c r="J1863" s="42"/>
      <c r="K1863" s="124" t="str">
        <f>IF(AND($I1863&gt;0,$J1863&lt;&gt;"",$J1863&gt;40000),WORKDAY.INTL($J1863,INT(($I1863+项目参数!$J$29-1)/项目参数!$J$29)-1,1,项目参数!$B$2:$B$200),"")</f>
        <v/>
      </c>
      <c r="L1863" s="125" t="str">
        <f>IF(AND($M1863&lt;&gt;"",$M1863&gt;40000,$N1863&lt;&gt;"",$N1863&gt;40000),(1+NETWORKDAYS.INTL($M1863,$N1863,1,项目参数!$B$2:$B$200))*项目参数!$J$29,"")</f>
        <v/>
      </c>
      <c r="M1863" s="42"/>
      <c r="N1863" s="42"/>
      <c r="O1863" s="61"/>
      <c r="P1863" s="64"/>
      <c r="X1863" s="102" t="b">
        <f t="shared" si="29"/>
        <v>0</v>
      </c>
    </row>
    <row r="1864" spans="1:24">
      <c r="A1864" s="8"/>
      <c r="B1864" s="8"/>
      <c r="C1864" s="8"/>
      <c r="D1864" s="54"/>
      <c r="E1864" s="8"/>
      <c r="F1864" s="8"/>
      <c r="G1864" s="8"/>
      <c r="H1864" s="8"/>
      <c r="I1864" s="120"/>
      <c r="J1864" s="42"/>
      <c r="K1864" s="124" t="str">
        <f>IF(AND($I1864&gt;0,$J1864&lt;&gt;"",$J1864&gt;40000),WORKDAY.INTL($J1864,INT(($I1864+项目参数!$J$29-1)/项目参数!$J$29)-1,1,项目参数!$B$2:$B$200),"")</f>
        <v/>
      </c>
      <c r="L1864" s="125" t="str">
        <f>IF(AND($M1864&lt;&gt;"",$M1864&gt;40000,$N1864&lt;&gt;"",$N1864&gt;40000),(1+NETWORKDAYS.INTL($M1864,$N1864,1,项目参数!$B$2:$B$200))*项目参数!$J$29,"")</f>
        <v/>
      </c>
      <c r="M1864" s="42"/>
      <c r="N1864" s="42"/>
      <c r="O1864" s="61"/>
      <c r="P1864" s="64"/>
      <c r="X1864" s="102" t="b">
        <f t="shared" si="29"/>
        <v>0</v>
      </c>
    </row>
    <row r="1865" spans="1:24">
      <c r="A1865" s="8"/>
      <c r="B1865" s="8"/>
      <c r="C1865" s="8"/>
      <c r="D1865" s="54"/>
      <c r="E1865" s="8"/>
      <c r="F1865" s="8"/>
      <c r="G1865" s="8"/>
      <c r="H1865" s="8"/>
      <c r="I1865" s="120"/>
      <c r="J1865" s="42"/>
      <c r="K1865" s="124" t="str">
        <f>IF(AND($I1865&gt;0,$J1865&lt;&gt;"",$J1865&gt;40000),WORKDAY.INTL($J1865,INT(($I1865+项目参数!$J$29-1)/项目参数!$J$29)-1,1,项目参数!$B$2:$B$200),"")</f>
        <v/>
      </c>
      <c r="L1865" s="125" t="str">
        <f>IF(AND($M1865&lt;&gt;"",$M1865&gt;40000,$N1865&lt;&gt;"",$N1865&gt;40000),(1+NETWORKDAYS.INTL($M1865,$N1865,1,项目参数!$B$2:$B$200))*项目参数!$J$29,"")</f>
        <v/>
      </c>
      <c r="M1865" s="42"/>
      <c r="N1865" s="42"/>
      <c r="O1865" s="61"/>
      <c r="P1865" s="64"/>
      <c r="X1865" s="102" t="b">
        <f t="shared" si="29"/>
        <v>0</v>
      </c>
    </row>
    <row r="1866" spans="1:24">
      <c r="A1866" s="8"/>
      <c r="B1866" s="8"/>
      <c r="C1866" s="8"/>
      <c r="D1866" s="54"/>
      <c r="E1866" s="8"/>
      <c r="F1866" s="8"/>
      <c r="G1866" s="8"/>
      <c r="H1866" s="8"/>
      <c r="I1866" s="120"/>
      <c r="J1866" s="42"/>
      <c r="K1866" s="124" t="str">
        <f>IF(AND($I1866&gt;0,$J1866&lt;&gt;"",$J1866&gt;40000),WORKDAY.INTL($J1866,INT(($I1866+项目参数!$J$29-1)/项目参数!$J$29)-1,1,项目参数!$B$2:$B$200),"")</f>
        <v/>
      </c>
      <c r="L1866" s="125" t="str">
        <f>IF(AND($M1866&lt;&gt;"",$M1866&gt;40000,$N1866&lt;&gt;"",$N1866&gt;40000),(1+NETWORKDAYS.INTL($M1866,$N1866,1,项目参数!$B$2:$B$200))*项目参数!$J$29,"")</f>
        <v/>
      </c>
      <c r="M1866" s="42"/>
      <c r="N1866" s="42"/>
      <c r="O1866" s="61"/>
      <c r="P1866" s="64"/>
      <c r="X1866" s="102" t="b">
        <f t="shared" si="29"/>
        <v>0</v>
      </c>
    </row>
    <row r="1867" spans="1:24">
      <c r="A1867" s="8"/>
      <c r="B1867" s="8"/>
      <c r="C1867" s="8"/>
      <c r="D1867" s="54"/>
      <c r="E1867" s="8"/>
      <c r="F1867" s="8"/>
      <c r="G1867" s="8"/>
      <c r="H1867" s="8"/>
      <c r="I1867" s="120"/>
      <c r="J1867" s="42"/>
      <c r="K1867" s="124" t="str">
        <f>IF(AND($I1867&gt;0,$J1867&lt;&gt;"",$J1867&gt;40000),WORKDAY.INTL($J1867,INT(($I1867+项目参数!$J$29-1)/项目参数!$J$29)-1,1,项目参数!$B$2:$B$200),"")</f>
        <v/>
      </c>
      <c r="L1867" s="125" t="str">
        <f>IF(AND($M1867&lt;&gt;"",$M1867&gt;40000,$N1867&lt;&gt;"",$N1867&gt;40000),(1+NETWORKDAYS.INTL($M1867,$N1867,1,项目参数!$B$2:$B$200))*项目参数!$J$29,"")</f>
        <v/>
      </c>
      <c r="M1867" s="42"/>
      <c r="N1867" s="42"/>
      <c r="O1867" s="61"/>
      <c r="P1867" s="64"/>
      <c r="X1867" s="102" t="b">
        <f t="shared" si="29"/>
        <v>0</v>
      </c>
    </row>
    <row r="1868" spans="1:24">
      <c r="A1868" s="8"/>
      <c r="B1868" s="8"/>
      <c r="C1868" s="8"/>
      <c r="D1868" s="54"/>
      <c r="E1868" s="8"/>
      <c r="F1868" s="8"/>
      <c r="G1868" s="8"/>
      <c r="H1868" s="8"/>
      <c r="I1868" s="120"/>
      <c r="J1868" s="42"/>
      <c r="K1868" s="124" t="str">
        <f>IF(AND($I1868&gt;0,$J1868&lt;&gt;"",$J1868&gt;40000),WORKDAY.INTL($J1868,INT(($I1868+项目参数!$J$29-1)/项目参数!$J$29)-1,1,项目参数!$B$2:$B$200),"")</f>
        <v/>
      </c>
      <c r="L1868" s="125" t="str">
        <f>IF(AND($M1868&lt;&gt;"",$M1868&gt;40000,$N1868&lt;&gt;"",$N1868&gt;40000),(1+NETWORKDAYS.INTL($M1868,$N1868,1,项目参数!$B$2:$B$200))*项目参数!$J$29,"")</f>
        <v/>
      </c>
      <c r="M1868" s="42"/>
      <c r="N1868" s="42"/>
      <c r="O1868" s="61"/>
      <c r="P1868" s="64"/>
      <c r="X1868" s="102" t="b">
        <f t="shared" si="29"/>
        <v>0</v>
      </c>
    </row>
    <row r="1869" spans="1:24">
      <c r="A1869" s="8"/>
      <c r="B1869" s="8"/>
      <c r="C1869" s="8"/>
      <c r="D1869" s="54"/>
      <c r="E1869" s="8"/>
      <c r="F1869" s="8"/>
      <c r="G1869" s="8"/>
      <c r="H1869" s="8"/>
      <c r="I1869" s="120"/>
      <c r="J1869" s="42"/>
      <c r="K1869" s="124" t="str">
        <f>IF(AND($I1869&gt;0,$J1869&lt;&gt;"",$J1869&gt;40000),WORKDAY.INTL($J1869,INT(($I1869+项目参数!$J$29-1)/项目参数!$J$29)-1,1,项目参数!$B$2:$B$200),"")</f>
        <v/>
      </c>
      <c r="L1869" s="125" t="str">
        <f>IF(AND($M1869&lt;&gt;"",$M1869&gt;40000,$N1869&lt;&gt;"",$N1869&gt;40000),(1+NETWORKDAYS.INTL($M1869,$N1869,1,项目参数!$B$2:$B$200))*项目参数!$J$29,"")</f>
        <v/>
      </c>
      <c r="M1869" s="42"/>
      <c r="N1869" s="42"/>
      <c r="O1869" s="61"/>
      <c r="P1869" s="64"/>
      <c r="X1869" s="102" t="b">
        <f t="shared" si="29"/>
        <v>0</v>
      </c>
    </row>
    <row r="1870" spans="1:24">
      <c r="A1870" s="8"/>
      <c r="B1870" s="8"/>
      <c r="C1870" s="8"/>
      <c r="D1870" s="54"/>
      <c r="E1870" s="8"/>
      <c r="F1870" s="8"/>
      <c r="G1870" s="8"/>
      <c r="H1870" s="8"/>
      <c r="I1870" s="120"/>
      <c r="J1870" s="42"/>
      <c r="K1870" s="124" t="str">
        <f>IF(AND($I1870&gt;0,$J1870&lt;&gt;"",$J1870&gt;40000),WORKDAY.INTL($J1870,INT(($I1870+项目参数!$J$29-1)/项目参数!$J$29)-1,1,项目参数!$B$2:$B$200),"")</f>
        <v/>
      </c>
      <c r="L1870" s="125" t="str">
        <f>IF(AND($M1870&lt;&gt;"",$M1870&gt;40000,$N1870&lt;&gt;"",$N1870&gt;40000),(1+NETWORKDAYS.INTL($M1870,$N1870,1,项目参数!$B$2:$B$200))*项目参数!$J$29,"")</f>
        <v/>
      </c>
      <c r="M1870" s="42"/>
      <c r="N1870" s="42"/>
      <c r="O1870" s="61"/>
      <c r="P1870" s="64"/>
      <c r="X1870" s="102" t="b">
        <f t="shared" si="29"/>
        <v>0</v>
      </c>
    </row>
    <row r="1871" spans="1:24">
      <c r="A1871" s="8"/>
      <c r="B1871" s="8"/>
      <c r="C1871" s="8"/>
      <c r="D1871" s="54"/>
      <c r="E1871" s="8"/>
      <c r="F1871" s="8"/>
      <c r="G1871" s="8"/>
      <c r="H1871" s="8"/>
      <c r="I1871" s="120"/>
      <c r="J1871" s="42"/>
      <c r="K1871" s="124" t="str">
        <f>IF(AND($I1871&gt;0,$J1871&lt;&gt;"",$J1871&gt;40000),WORKDAY.INTL($J1871,INT(($I1871+项目参数!$J$29-1)/项目参数!$J$29)-1,1,项目参数!$B$2:$B$200),"")</f>
        <v/>
      </c>
      <c r="L1871" s="125" t="str">
        <f>IF(AND($M1871&lt;&gt;"",$M1871&gt;40000,$N1871&lt;&gt;"",$N1871&gt;40000),(1+NETWORKDAYS.INTL($M1871,$N1871,1,项目参数!$B$2:$B$200))*项目参数!$J$29,"")</f>
        <v/>
      </c>
      <c r="M1871" s="42"/>
      <c r="N1871" s="42"/>
      <c r="O1871" s="61"/>
      <c r="P1871" s="64"/>
      <c r="X1871" s="102" t="b">
        <f t="shared" si="29"/>
        <v>0</v>
      </c>
    </row>
    <row r="1872" spans="1:24">
      <c r="A1872" s="8"/>
      <c r="B1872" s="8"/>
      <c r="C1872" s="8"/>
      <c r="D1872" s="54"/>
      <c r="E1872" s="8"/>
      <c r="F1872" s="8"/>
      <c r="G1872" s="8"/>
      <c r="H1872" s="8"/>
      <c r="I1872" s="120"/>
      <c r="J1872" s="42"/>
      <c r="K1872" s="124" t="str">
        <f>IF(AND($I1872&gt;0,$J1872&lt;&gt;"",$J1872&gt;40000),WORKDAY.INTL($J1872,INT(($I1872+项目参数!$J$29-1)/项目参数!$J$29)-1,1,项目参数!$B$2:$B$200),"")</f>
        <v/>
      </c>
      <c r="L1872" s="125" t="str">
        <f>IF(AND($M1872&lt;&gt;"",$M1872&gt;40000,$N1872&lt;&gt;"",$N1872&gt;40000),(1+NETWORKDAYS.INTL($M1872,$N1872,1,项目参数!$B$2:$B$200))*项目参数!$J$29,"")</f>
        <v/>
      </c>
      <c r="M1872" s="42"/>
      <c r="N1872" s="42"/>
      <c r="O1872" s="61"/>
      <c r="P1872" s="64"/>
      <c r="X1872" s="102" t="b">
        <f t="shared" si="29"/>
        <v>0</v>
      </c>
    </row>
    <row r="1873" spans="1:24">
      <c r="A1873" s="8"/>
      <c r="B1873" s="8"/>
      <c r="C1873" s="8"/>
      <c r="D1873" s="54"/>
      <c r="E1873" s="8"/>
      <c r="F1873" s="8"/>
      <c r="G1873" s="8"/>
      <c r="H1873" s="8"/>
      <c r="I1873" s="120"/>
      <c r="J1873" s="42"/>
      <c r="K1873" s="124" t="str">
        <f>IF(AND($I1873&gt;0,$J1873&lt;&gt;"",$J1873&gt;40000),WORKDAY.INTL($J1873,INT(($I1873+项目参数!$J$29-1)/项目参数!$J$29)-1,1,项目参数!$B$2:$B$200),"")</f>
        <v/>
      </c>
      <c r="L1873" s="125" t="str">
        <f>IF(AND($M1873&lt;&gt;"",$M1873&gt;40000,$N1873&lt;&gt;"",$N1873&gt;40000),(1+NETWORKDAYS.INTL($M1873,$N1873,1,项目参数!$B$2:$B$200))*项目参数!$J$29,"")</f>
        <v/>
      </c>
      <c r="M1873" s="42"/>
      <c r="N1873" s="42"/>
      <c r="O1873" s="61"/>
      <c r="P1873" s="64"/>
      <c r="X1873" s="102" t="b">
        <f t="shared" si="29"/>
        <v>0</v>
      </c>
    </row>
    <row r="1874" spans="1:24">
      <c r="A1874" s="8"/>
      <c r="B1874" s="8"/>
      <c r="C1874" s="8"/>
      <c r="D1874" s="54"/>
      <c r="E1874" s="8"/>
      <c r="F1874" s="8"/>
      <c r="G1874" s="8"/>
      <c r="H1874" s="8"/>
      <c r="I1874" s="120"/>
      <c r="J1874" s="42"/>
      <c r="K1874" s="124" t="str">
        <f>IF(AND($I1874&gt;0,$J1874&lt;&gt;"",$J1874&gt;40000),WORKDAY.INTL($J1874,INT(($I1874+项目参数!$J$29-1)/项目参数!$J$29)-1,1,项目参数!$B$2:$B$200),"")</f>
        <v/>
      </c>
      <c r="L1874" s="125" t="str">
        <f>IF(AND($M1874&lt;&gt;"",$M1874&gt;40000,$N1874&lt;&gt;"",$N1874&gt;40000),(1+NETWORKDAYS.INTL($M1874,$N1874,1,项目参数!$B$2:$B$200))*项目参数!$J$29,"")</f>
        <v/>
      </c>
      <c r="M1874" s="42"/>
      <c r="N1874" s="42"/>
      <c r="O1874" s="61"/>
      <c r="P1874" s="64"/>
      <c r="X1874" s="102" t="b">
        <f t="shared" si="29"/>
        <v>0</v>
      </c>
    </row>
    <row r="1875" spans="1:24">
      <c r="A1875" s="8"/>
      <c r="B1875" s="8"/>
      <c r="C1875" s="8"/>
      <c r="D1875" s="54"/>
      <c r="E1875" s="8"/>
      <c r="F1875" s="8"/>
      <c r="G1875" s="8"/>
      <c r="H1875" s="8"/>
      <c r="I1875" s="120"/>
      <c r="J1875" s="42"/>
      <c r="K1875" s="124" t="str">
        <f>IF(AND($I1875&gt;0,$J1875&lt;&gt;"",$J1875&gt;40000),WORKDAY.INTL($J1875,INT(($I1875+项目参数!$J$29-1)/项目参数!$J$29)-1,1,项目参数!$B$2:$B$200),"")</f>
        <v/>
      </c>
      <c r="L1875" s="125" t="str">
        <f>IF(AND($M1875&lt;&gt;"",$M1875&gt;40000,$N1875&lt;&gt;"",$N1875&gt;40000),(1+NETWORKDAYS.INTL($M1875,$N1875,1,项目参数!$B$2:$B$200))*项目参数!$J$29,"")</f>
        <v/>
      </c>
      <c r="M1875" s="42"/>
      <c r="N1875" s="42"/>
      <c r="O1875" s="61"/>
      <c r="P1875" s="64"/>
      <c r="X1875" s="102" t="b">
        <f t="shared" si="29"/>
        <v>0</v>
      </c>
    </row>
    <row r="1876" spans="1:24">
      <c r="A1876" s="8"/>
      <c r="B1876" s="8"/>
      <c r="C1876" s="8"/>
      <c r="D1876" s="54"/>
      <c r="E1876" s="8"/>
      <c r="F1876" s="8"/>
      <c r="G1876" s="8"/>
      <c r="H1876" s="8"/>
      <c r="I1876" s="120"/>
      <c r="J1876" s="42"/>
      <c r="K1876" s="124" t="str">
        <f>IF(AND($I1876&gt;0,$J1876&lt;&gt;"",$J1876&gt;40000),WORKDAY.INTL($J1876,INT(($I1876+项目参数!$J$29-1)/项目参数!$J$29)-1,1,项目参数!$B$2:$B$200),"")</f>
        <v/>
      </c>
      <c r="L1876" s="125" t="str">
        <f>IF(AND($M1876&lt;&gt;"",$M1876&gt;40000,$N1876&lt;&gt;"",$N1876&gt;40000),(1+NETWORKDAYS.INTL($M1876,$N1876,1,项目参数!$B$2:$B$200))*项目参数!$J$29,"")</f>
        <v/>
      </c>
      <c r="M1876" s="42"/>
      <c r="N1876" s="42"/>
      <c r="O1876" s="61"/>
      <c r="P1876" s="64"/>
      <c r="X1876" s="102" t="b">
        <f t="shared" si="29"/>
        <v>0</v>
      </c>
    </row>
    <row r="1877" spans="1:24">
      <c r="A1877" s="8"/>
      <c r="B1877" s="8"/>
      <c r="C1877" s="8"/>
      <c r="D1877" s="54"/>
      <c r="E1877" s="8"/>
      <c r="F1877" s="8"/>
      <c r="G1877" s="8"/>
      <c r="H1877" s="8"/>
      <c r="I1877" s="120"/>
      <c r="J1877" s="42"/>
      <c r="K1877" s="124" t="str">
        <f>IF(AND($I1877&gt;0,$J1877&lt;&gt;"",$J1877&gt;40000),WORKDAY.INTL($J1877,INT(($I1877+项目参数!$J$29-1)/项目参数!$J$29)-1,1,项目参数!$B$2:$B$200),"")</f>
        <v/>
      </c>
      <c r="L1877" s="125" t="str">
        <f>IF(AND($M1877&lt;&gt;"",$M1877&gt;40000,$N1877&lt;&gt;"",$N1877&gt;40000),(1+NETWORKDAYS.INTL($M1877,$N1877,1,项目参数!$B$2:$B$200))*项目参数!$J$29,"")</f>
        <v/>
      </c>
      <c r="M1877" s="42"/>
      <c r="N1877" s="42"/>
      <c r="O1877" s="61"/>
      <c r="P1877" s="64"/>
      <c r="X1877" s="102" t="b">
        <f t="shared" si="29"/>
        <v>0</v>
      </c>
    </row>
    <row r="1878" spans="1:24">
      <c r="A1878" s="8"/>
      <c r="B1878" s="8"/>
      <c r="C1878" s="8"/>
      <c r="D1878" s="54"/>
      <c r="E1878" s="8"/>
      <c r="F1878" s="8"/>
      <c r="G1878" s="8"/>
      <c r="H1878" s="8"/>
      <c r="I1878" s="120"/>
      <c r="J1878" s="42"/>
      <c r="K1878" s="124" t="str">
        <f>IF(AND($I1878&gt;0,$J1878&lt;&gt;"",$J1878&gt;40000),WORKDAY.INTL($J1878,INT(($I1878+项目参数!$J$29-1)/项目参数!$J$29)-1,1,项目参数!$B$2:$B$200),"")</f>
        <v/>
      </c>
      <c r="L1878" s="125" t="str">
        <f>IF(AND($M1878&lt;&gt;"",$M1878&gt;40000,$N1878&lt;&gt;"",$N1878&gt;40000),(1+NETWORKDAYS.INTL($M1878,$N1878,1,项目参数!$B$2:$B$200))*项目参数!$J$29,"")</f>
        <v/>
      </c>
      <c r="M1878" s="42"/>
      <c r="N1878" s="42"/>
      <c r="O1878" s="61"/>
      <c r="P1878" s="64"/>
      <c r="X1878" s="102" t="b">
        <f t="shared" si="29"/>
        <v>0</v>
      </c>
    </row>
    <row r="1879" spans="1:24">
      <c r="A1879" s="8"/>
      <c r="B1879" s="8"/>
      <c r="C1879" s="8"/>
      <c r="D1879" s="54"/>
      <c r="E1879" s="8"/>
      <c r="F1879" s="8"/>
      <c r="G1879" s="8"/>
      <c r="H1879" s="8"/>
      <c r="I1879" s="120"/>
      <c r="J1879" s="42"/>
      <c r="K1879" s="124" t="str">
        <f>IF(AND($I1879&gt;0,$J1879&lt;&gt;"",$J1879&gt;40000),WORKDAY.INTL($J1879,INT(($I1879+项目参数!$J$29-1)/项目参数!$J$29)-1,1,项目参数!$B$2:$B$200),"")</f>
        <v/>
      </c>
      <c r="L1879" s="125" t="str">
        <f>IF(AND($M1879&lt;&gt;"",$M1879&gt;40000,$N1879&lt;&gt;"",$N1879&gt;40000),(1+NETWORKDAYS.INTL($M1879,$N1879,1,项目参数!$B$2:$B$200))*项目参数!$J$29,"")</f>
        <v/>
      </c>
      <c r="M1879" s="42"/>
      <c r="N1879" s="42"/>
      <c r="O1879" s="61"/>
      <c r="P1879" s="64"/>
      <c r="X1879" s="102" t="b">
        <f t="shared" si="29"/>
        <v>0</v>
      </c>
    </row>
    <row r="1880" spans="1:24">
      <c r="A1880" s="8"/>
      <c r="B1880" s="8"/>
      <c r="C1880" s="8"/>
      <c r="D1880" s="54"/>
      <c r="E1880" s="8"/>
      <c r="F1880" s="8"/>
      <c r="G1880" s="8"/>
      <c r="H1880" s="8"/>
      <c r="I1880" s="120"/>
      <c r="J1880" s="42"/>
      <c r="K1880" s="124" t="str">
        <f>IF(AND($I1880&gt;0,$J1880&lt;&gt;"",$J1880&gt;40000),WORKDAY.INTL($J1880,INT(($I1880+项目参数!$J$29-1)/项目参数!$J$29)-1,1,项目参数!$B$2:$B$200),"")</f>
        <v/>
      </c>
      <c r="L1880" s="125" t="str">
        <f>IF(AND($M1880&lt;&gt;"",$M1880&gt;40000,$N1880&lt;&gt;"",$N1880&gt;40000),(1+NETWORKDAYS.INTL($M1880,$N1880,1,项目参数!$B$2:$B$200))*项目参数!$J$29,"")</f>
        <v/>
      </c>
      <c r="M1880" s="42"/>
      <c r="N1880" s="42"/>
      <c r="O1880" s="61"/>
      <c r="P1880" s="64"/>
      <c r="X1880" s="102" t="b">
        <f t="shared" si="29"/>
        <v>0</v>
      </c>
    </row>
    <row r="1881" spans="1:24">
      <c r="A1881" s="8"/>
      <c r="B1881" s="8"/>
      <c r="C1881" s="8"/>
      <c r="D1881" s="54"/>
      <c r="E1881" s="8"/>
      <c r="F1881" s="8"/>
      <c r="G1881" s="8"/>
      <c r="H1881" s="8"/>
      <c r="I1881" s="120"/>
      <c r="J1881" s="42"/>
      <c r="K1881" s="124" t="str">
        <f>IF(AND($I1881&gt;0,$J1881&lt;&gt;"",$J1881&gt;40000),WORKDAY.INTL($J1881,INT(($I1881+项目参数!$J$29-1)/项目参数!$J$29)-1,1,项目参数!$B$2:$B$200),"")</f>
        <v/>
      </c>
      <c r="L1881" s="125" t="str">
        <f>IF(AND($M1881&lt;&gt;"",$M1881&gt;40000,$N1881&lt;&gt;"",$N1881&gt;40000),(1+NETWORKDAYS.INTL($M1881,$N1881,1,项目参数!$B$2:$B$200))*项目参数!$J$29,"")</f>
        <v/>
      </c>
      <c r="M1881" s="42"/>
      <c r="N1881" s="42"/>
      <c r="O1881" s="61"/>
      <c r="P1881" s="64"/>
      <c r="X1881" s="102" t="b">
        <f t="shared" si="29"/>
        <v>0</v>
      </c>
    </row>
    <row r="1882" spans="1:24">
      <c r="A1882" s="8"/>
      <c r="B1882" s="8"/>
      <c r="C1882" s="8"/>
      <c r="D1882" s="54"/>
      <c r="E1882" s="8"/>
      <c r="F1882" s="8"/>
      <c r="G1882" s="8"/>
      <c r="H1882" s="8"/>
      <c r="I1882" s="120"/>
      <c r="J1882" s="42"/>
      <c r="K1882" s="124" t="str">
        <f>IF(AND($I1882&gt;0,$J1882&lt;&gt;"",$J1882&gt;40000),WORKDAY.INTL($J1882,INT(($I1882+项目参数!$J$29-1)/项目参数!$J$29)-1,1,项目参数!$B$2:$B$200),"")</f>
        <v/>
      </c>
      <c r="L1882" s="125" t="str">
        <f>IF(AND($M1882&lt;&gt;"",$M1882&gt;40000,$N1882&lt;&gt;"",$N1882&gt;40000),(1+NETWORKDAYS.INTL($M1882,$N1882,1,项目参数!$B$2:$B$200))*项目参数!$J$29,"")</f>
        <v/>
      </c>
      <c r="M1882" s="42"/>
      <c r="N1882" s="42"/>
      <c r="O1882" s="61"/>
      <c r="P1882" s="64"/>
      <c r="X1882" s="102" t="b">
        <f t="shared" si="29"/>
        <v>0</v>
      </c>
    </row>
    <row r="1883" spans="1:24">
      <c r="A1883" s="8"/>
      <c r="B1883" s="8"/>
      <c r="C1883" s="8"/>
      <c r="D1883" s="54"/>
      <c r="E1883" s="8"/>
      <c r="F1883" s="8"/>
      <c r="G1883" s="8"/>
      <c r="H1883" s="8"/>
      <c r="I1883" s="120"/>
      <c r="J1883" s="42"/>
      <c r="K1883" s="124" t="str">
        <f>IF(AND($I1883&gt;0,$J1883&lt;&gt;"",$J1883&gt;40000),WORKDAY.INTL($J1883,INT(($I1883+项目参数!$J$29-1)/项目参数!$J$29)-1,1,项目参数!$B$2:$B$200),"")</f>
        <v/>
      </c>
      <c r="L1883" s="125" t="str">
        <f>IF(AND($M1883&lt;&gt;"",$M1883&gt;40000,$N1883&lt;&gt;"",$N1883&gt;40000),(1+NETWORKDAYS.INTL($M1883,$N1883,1,项目参数!$B$2:$B$200))*项目参数!$J$29,"")</f>
        <v/>
      </c>
      <c r="M1883" s="42"/>
      <c r="N1883" s="42"/>
      <c r="O1883" s="61"/>
      <c r="P1883" s="64"/>
      <c r="X1883" s="102" t="b">
        <f t="shared" si="29"/>
        <v>0</v>
      </c>
    </row>
    <row r="1884" spans="1:24">
      <c r="A1884" s="8"/>
      <c r="B1884" s="8"/>
      <c r="C1884" s="8"/>
      <c r="D1884" s="54"/>
      <c r="E1884" s="8"/>
      <c r="F1884" s="8"/>
      <c r="G1884" s="8"/>
      <c r="H1884" s="8"/>
      <c r="I1884" s="120"/>
      <c r="J1884" s="42"/>
      <c r="K1884" s="124" t="str">
        <f>IF(AND($I1884&gt;0,$J1884&lt;&gt;"",$J1884&gt;40000),WORKDAY.INTL($J1884,INT(($I1884+项目参数!$J$29-1)/项目参数!$J$29)-1,1,项目参数!$B$2:$B$200),"")</f>
        <v/>
      </c>
      <c r="L1884" s="125" t="str">
        <f>IF(AND($M1884&lt;&gt;"",$M1884&gt;40000,$N1884&lt;&gt;"",$N1884&gt;40000),(1+NETWORKDAYS.INTL($M1884,$N1884,1,项目参数!$B$2:$B$200))*项目参数!$J$29,"")</f>
        <v/>
      </c>
      <c r="M1884" s="42"/>
      <c r="N1884" s="42"/>
      <c r="O1884" s="61"/>
      <c r="P1884" s="64"/>
      <c r="X1884" s="102" t="b">
        <f t="shared" si="29"/>
        <v>0</v>
      </c>
    </row>
    <row r="1885" spans="1:24">
      <c r="A1885" s="8"/>
      <c r="B1885" s="8"/>
      <c r="C1885" s="8"/>
      <c r="D1885" s="54"/>
      <c r="E1885" s="8"/>
      <c r="F1885" s="8"/>
      <c r="G1885" s="8"/>
      <c r="H1885" s="8"/>
      <c r="I1885" s="120"/>
      <c r="J1885" s="42"/>
      <c r="K1885" s="124" t="str">
        <f>IF(AND($I1885&gt;0,$J1885&lt;&gt;"",$J1885&gt;40000),WORKDAY.INTL($J1885,INT(($I1885+项目参数!$J$29-1)/项目参数!$J$29)-1,1,项目参数!$B$2:$B$200),"")</f>
        <v/>
      </c>
      <c r="L1885" s="125" t="str">
        <f>IF(AND($M1885&lt;&gt;"",$M1885&gt;40000,$N1885&lt;&gt;"",$N1885&gt;40000),(1+NETWORKDAYS.INTL($M1885,$N1885,1,项目参数!$B$2:$B$200))*项目参数!$J$29,"")</f>
        <v/>
      </c>
      <c r="M1885" s="42"/>
      <c r="N1885" s="42"/>
      <c r="O1885" s="61"/>
      <c r="P1885" s="64"/>
      <c r="X1885" s="102" t="b">
        <f t="shared" si="29"/>
        <v>0</v>
      </c>
    </row>
    <row r="1886" spans="1:24">
      <c r="A1886" s="8"/>
      <c r="B1886" s="8"/>
      <c r="C1886" s="8"/>
      <c r="D1886" s="54"/>
      <c r="E1886" s="8"/>
      <c r="F1886" s="8"/>
      <c r="G1886" s="8"/>
      <c r="H1886" s="8"/>
      <c r="I1886" s="120"/>
      <c r="J1886" s="42"/>
      <c r="K1886" s="124" t="str">
        <f>IF(AND($I1886&gt;0,$J1886&lt;&gt;"",$J1886&gt;40000),WORKDAY.INTL($J1886,INT(($I1886+项目参数!$J$29-1)/项目参数!$J$29)-1,1,项目参数!$B$2:$B$200),"")</f>
        <v/>
      </c>
      <c r="L1886" s="125" t="str">
        <f>IF(AND($M1886&lt;&gt;"",$M1886&gt;40000,$N1886&lt;&gt;"",$N1886&gt;40000),(1+NETWORKDAYS.INTL($M1886,$N1886,1,项目参数!$B$2:$B$200))*项目参数!$J$29,"")</f>
        <v/>
      </c>
      <c r="M1886" s="42"/>
      <c r="N1886" s="42"/>
      <c r="O1886" s="61"/>
      <c r="P1886" s="64"/>
      <c r="X1886" s="102" t="b">
        <f t="shared" si="29"/>
        <v>0</v>
      </c>
    </row>
    <row r="1887" spans="1:24">
      <c r="A1887" s="8"/>
      <c r="B1887" s="8"/>
      <c r="C1887" s="8"/>
      <c r="D1887" s="54"/>
      <c r="E1887" s="8"/>
      <c r="F1887" s="8"/>
      <c r="G1887" s="8"/>
      <c r="H1887" s="8"/>
      <c r="I1887" s="120"/>
      <c r="J1887" s="42"/>
      <c r="K1887" s="124" t="str">
        <f>IF(AND($I1887&gt;0,$J1887&lt;&gt;"",$J1887&gt;40000),WORKDAY.INTL($J1887,INT(($I1887+项目参数!$J$29-1)/项目参数!$J$29)-1,1,项目参数!$B$2:$B$200),"")</f>
        <v/>
      </c>
      <c r="L1887" s="125" t="str">
        <f>IF(AND($M1887&lt;&gt;"",$M1887&gt;40000,$N1887&lt;&gt;"",$N1887&gt;40000),(1+NETWORKDAYS.INTL($M1887,$N1887,1,项目参数!$B$2:$B$200))*项目参数!$J$29,"")</f>
        <v/>
      </c>
      <c r="M1887" s="42"/>
      <c r="N1887" s="42"/>
      <c r="O1887" s="61"/>
      <c r="P1887" s="64"/>
      <c r="X1887" s="102" t="b">
        <f t="shared" si="29"/>
        <v>0</v>
      </c>
    </row>
    <row r="1888" spans="1:24">
      <c r="A1888" s="8"/>
      <c r="B1888" s="8"/>
      <c r="C1888" s="8"/>
      <c r="D1888" s="54"/>
      <c r="E1888" s="8"/>
      <c r="F1888" s="8"/>
      <c r="G1888" s="8"/>
      <c r="H1888" s="8"/>
      <c r="I1888" s="120"/>
      <c r="J1888" s="42"/>
      <c r="K1888" s="124" t="str">
        <f>IF(AND($I1888&gt;0,$J1888&lt;&gt;"",$J1888&gt;40000),WORKDAY.INTL($J1888,INT(($I1888+项目参数!$J$29-1)/项目参数!$J$29)-1,1,项目参数!$B$2:$B$200),"")</f>
        <v/>
      </c>
      <c r="L1888" s="125" t="str">
        <f>IF(AND($M1888&lt;&gt;"",$M1888&gt;40000,$N1888&lt;&gt;"",$N1888&gt;40000),(1+NETWORKDAYS.INTL($M1888,$N1888,1,项目参数!$B$2:$B$200))*项目参数!$J$29,"")</f>
        <v/>
      </c>
      <c r="M1888" s="42"/>
      <c r="N1888" s="42"/>
      <c r="O1888" s="61"/>
      <c r="P1888" s="64"/>
      <c r="X1888" s="102" t="b">
        <f t="shared" si="29"/>
        <v>0</v>
      </c>
    </row>
    <row r="1889" spans="1:24">
      <c r="A1889" s="8"/>
      <c r="B1889" s="8"/>
      <c r="C1889" s="8"/>
      <c r="D1889" s="54"/>
      <c r="E1889" s="8"/>
      <c r="F1889" s="8"/>
      <c r="G1889" s="8"/>
      <c r="H1889" s="8"/>
      <c r="I1889" s="120"/>
      <c r="J1889" s="42"/>
      <c r="K1889" s="124" t="str">
        <f>IF(AND($I1889&gt;0,$J1889&lt;&gt;"",$J1889&gt;40000),WORKDAY.INTL($J1889,INT(($I1889+项目参数!$J$29-1)/项目参数!$J$29)-1,1,项目参数!$B$2:$B$200),"")</f>
        <v/>
      </c>
      <c r="L1889" s="125" t="str">
        <f>IF(AND($M1889&lt;&gt;"",$M1889&gt;40000,$N1889&lt;&gt;"",$N1889&gt;40000),(1+NETWORKDAYS.INTL($M1889,$N1889,1,项目参数!$B$2:$B$200))*项目参数!$J$29,"")</f>
        <v/>
      </c>
      <c r="M1889" s="42"/>
      <c r="N1889" s="42"/>
      <c r="O1889" s="61"/>
      <c r="P1889" s="64"/>
      <c r="X1889" s="102" t="b">
        <f t="shared" si="29"/>
        <v>0</v>
      </c>
    </row>
    <row r="1890" spans="1:24">
      <c r="A1890" s="8"/>
      <c r="B1890" s="8"/>
      <c r="C1890" s="8"/>
      <c r="D1890" s="54"/>
      <c r="E1890" s="8"/>
      <c r="F1890" s="8"/>
      <c r="G1890" s="8"/>
      <c r="H1890" s="8"/>
      <c r="I1890" s="120"/>
      <c r="J1890" s="42"/>
      <c r="K1890" s="124" t="str">
        <f>IF(AND($I1890&gt;0,$J1890&lt;&gt;"",$J1890&gt;40000),WORKDAY.INTL($J1890,INT(($I1890+项目参数!$J$29-1)/项目参数!$J$29)-1,1,项目参数!$B$2:$B$200),"")</f>
        <v/>
      </c>
      <c r="L1890" s="125" t="str">
        <f>IF(AND($M1890&lt;&gt;"",$M1890&gt;40000,$N1890&lt;&gt;"",$N1890&gt;40000),(1+NETWORKDAYS.INTL($M1890,$N1890,1,项目参数!$B$2:$B$200))*项目参数!$J$29,"")</f>
        <v/>
      </c>
      <c r="M1890" s="42"/>
      <c r="N1890" s="42"/>
      <c r="O1890" s="61"/>
      <c r="P1890" s="64"/>
      <c r="X1890" s="102" t="b">
        <f t="shared" si="29"/>
        <v>0</v>
      </c>
    </row>
    <row r="1891" spans="1:24">
      <c r="A1891" s="8"/>
      <c r="B1891" s="8"/>
      <c r="C1891" s="8"/>
      <c r="D1891" s="54"/>
      <c r="E1891" s="8"/>
      <c r="F1891" s="8"/>
      <c r="G1891" s="8"/>
      <c r="H1891" s="8"/>
      <c r="I1891" s="120"/>
      <c r="J1891" s="42"/>
      <c r="K1891" s="124" t="str">
        <f>IF(AND($I1891&gt;0,$J1891&lt;&gt;"",$J1891&gt;40000),WORKDAY.INTL($J1891,INT(($I1891+项目参数!$J$29-1)/项目参数!$J$29)-1,1,项目参数!$B$2:$B$200),"")</f>
        <v/>
      </c>
      <c r="L1891" s="125" t="str">
        <f>IF(AND($M1891&lt;&gt;"",$M1891&gt;40000,$N1891&lt;&gt;"",$N1891&gt;40000),(1+NETWORKDAYS.INTL($M1891,$N1891,1,项目参数!$B$2:$B$200))*项目参数!$J$29,"")</f>
        <v/>
      </c>
      <c r="M1891" s="42"/>
      <c r="N1891" s="42"/>
      <c r="O1891" s="61"/>
      <c r="P1891" s="64"/>
      <c r="X1891" s="102" t="b">
        <f t="shared" si="29"/>
        <v>0</v>
      </c>
    </row>
    <row r="1892" spans="1:24">
      <c r="A1892" s="8"/>
      <c r="B1892" s="8"/>
      <c r="C1892" s="8"/>
      <c r="D1892" s="54"/>
      <c r="E1892" s="8"/>
      <c r="F1892" s="8"/>
      <c r="G1892" s="8"/>
      <c r="H1892" s="8"/>
      <c r="I1892" s="120"/>
      <c r="J1892" s="42"/>
      <c r="K1892" s="124" t="str">
        <f>IF(AND($I1892&gt;0,$J1892&lt;&gt;"",$J1892&gt;40000),WORKDAY.INTL($J1892,INT(($I1892+项目参数!$J$29-1)/项目参数!$J$29)-1,1,项目参数!$B$2:$B$200),"")</f>
        <v/>
      </c>
      <c r="L1892" s="125" t="str">
        <f>IF(AND($M1892&lt;&gt;"",$M1892&gt;40000,$N1892&lt;&gt;"",$N1892&gt;40000),(1+NETWORKDAYS.INTL($M1892,$N1892,1,项目参数!$B$2:$B$200))*项目参数!$J$29,"")</f>
        <v/>
      </c>
      <c r="M1892" s="42"/>
      <c r="N1892" s="42"/>
      <c r="O1892" s="61"/>
      <c r="P1892" s="64"/>
      <c r="X1892" s="102" t="b">
        <f t="shared" si="29"/>
        <v>0</v>
      </c>
    </row>
    <row r="1893" spans="1:24">
      <c r="A1893" s="8"/>
      <c r="B1893" s="8"/>
      <c r="C1893" s="8"/>
      <c r="D1893" s="54"/>
      <c r="E1893" s="8"/>
      <c r="F1893" s="8"/>
      <c r="G1893" s="8"/>
      <c r="H1893" s="8"/>
      <c r="I1893" s="120"/>
      <c r="J1893" s="42"/>
      <c r="K1893" s="124" t="str">
        <f>IF(AND($I1893&gt;0,$J1893&lt;&gt;"",$J1893&gt;40000),WORKDAY.INTL($J1893,INT(($I1893+项目参数!$J$29-1)/项目参数!$J$29)-1,1,项目参数!$B$2:$B$200),"")</f>
        <v/>
      </c>
      <c r="L1893" s="125" t="str">
        <f>IF(AND($M1893&lt;&gt;"",$M1893&gt;40000,$N1893&lt;&gt;"",$N1893&gt;40000),(1+NETWORKDAYS.INTL($M1893,$N1893,1,项目参数!$B$2:$B$200))*项目参数!$J$29,"")</f>
        <v/>
      </c>
      <c r="M1893" s="42"/>
      <c r="N1893" s="42"/>
      <c r="O1893" s="61"/>
      <c r="P1893" s="64"/>
      <c r="X1893" s="102" t="b">
        <f t="shared" si="29"/>
        <v>0</v>
      </c>
    </row>
    <row r="1894" spans="1:24">
      <c r="A1894" s="8"/>
      <c r="B1894" s="8"/>
      <c r="C1894" s="8"/>
      <c r="D1894" s="54"/>
      <c r="E1894" s="8"/>
      <c r="F1894" s="8"/>
      <c r="G1894" s="8"/>
      <c r="H1894" s="8"/>
      <c r="I1894" s="120"/>
      <c r="J1894" s="42"/>
      <c r="K1894" s="124" t="str">
        <f>IF(AND($I1894&gt;0,$J1894&lt;&gt;"",$J1894&gt;40000),WORKDAY.INTL($J1894,INT(($I1894+项目参数!$J$29-1)/项目参数!$J$29)-1,1,项目参数!$B$2:$B$200),"")</f>
        <v/>
      </c>
      <c r="L1894" s="125" t="str">
        <f>IF(AND($M1894&lt;&gt;"",$M1894&gt;40000,$N1894&lt;&gt;"",$N1894&gt;40000),(1+NETWORKDAYS.INTL($M1894,$N1894,1,项目参数!$B$2:$B$200))*项目参数!$J$29,"")</f>
        <v/>
      </c>
      <c r="M1894" s="42"/>
      <c r="N1894" s="42"/>
      <c r="O1894" s="61"/>
      <c r="P1894" s="64"/>
      <c r="X1894" s="102" t="b">
        <f t="shared" si="29"/>
        <v>0</v>
      </c>
    </row>
    <row r="1895" spans="1:24">
      <c r="A1895" s="8"/>
      <c r="B1895" s="8"/>
      <c r="C1895" s="8"/>
      <c r="D1895" s="54"/>
      <c r="E1895" s="8"/>
      <c r="F1895" s="8"/>
      <c r="G1895" s="8"/>
      <c r="H1895" s="8"/>
      <c r="I1895" s="120"/>
      <c r="J1895" s="42"/>
      <c r="K1895" s="124" t="str">
        <f>IF(AND($I1895&gt;0,$J1895&lt;&gt;"",$J1895&gt;40000),WORKDAY.INTL($J1895,INT(($I1895+项目参数!$J$29-1)/项目参数!$J$29)-1,1,项目参数!$B$2:$B$200),"")</f>
        <v/>
      </c>
      <c r="L1895" s="125" t="str">
        <f>IF(AND($M1895&lt;&gt;"",$M1895&gt;40000,$N1895&lt;&gt;"",$N1895&gt;40000),(1+NETWORKDAYS.INTL($M1895,$N1895,1,项目参数!$B$2:$B$200))*项目参数!$J$29,"")</f>
        <v/>
      </c>
      <c r="M1895" s="42"/>
      <c r="N1895" s="42"/>
      <c r="O1895" s="61"/>
      <c r="P1895" s="64"/>
      <c r="X1895" s="102" t="b">
        <f t="shared" si="29"/>
        <v>0</v>
      </c>
    </row>
    <row r="1896" spans="1:24">
      <c r="A1896" s="8"/>
      <c r="B1896" s="8"/>
      <c r="C1896" s="8"/>
      <c r="D1896" s="54"/>
      <c r="E1896" s="8"/>
      <c r="F1896" s="8"/>
      <c r="G1896" s="8"/>
      <c r="H1896" s="8"/>
      <c r="I1896" s="120"/>
      <c r="J1896" s="42"/>
      <c r="K1896" s="124" t="str">
        <f>IF(AND($I1896&gt;0,$J1896&lt;&gt;"",$J1896&gt;40000),WORKDAY.INTL($J1896,INT(($I1896+项目参数!$J$29-1)/项目参数!$J$29)-1,1,项目参数!$B$2:$B$200),"")</f>
        <v/>
      </c>
      <c r="L1896" s="125" t="str">
        <f>IF(AND($M1896&lt;&gt;"",$M1896&gt;40000,$N1896&lt;&gt;"",$N1896&gt;40000),(1+NETWORKDAYS.INTL($M1896,$N1896,1,项目参数!$B$2:$B$200))*项目参数!$J$29,"")</f>
        <v/>
      </c>
      <c r="M1896" s="42"/>
      <c r="N1896" s="42"/>
      <c r="O1896" s="61"/>
      <c r="P1896" s="64"/>
      <c r="X1896" s="102" t="b">
        <f t="shared" si="29"/>
        <v>0</v>
      </c>
    </row>
    <row r="1897" spans="1:24">
      <c r="A1897" s="8"/>
      <c r="B1897" s="8"/>
      <c r="C1897" s="8"/>
      <c r="D1897" s="54"/>
      <c r="E1897" s="8"/>
      <c r="F1897" s="8"/>
      <c r="G1897" s="8"/>
      <c r="H1897" s="8"/>
      <c r="I1897" s="120"/>
      <c r="J1897" s="42"/>
      <c r="K1897" s="124" t="str">
        <f>IF(AND($I1897&gt;0,$J1897&lt;&gt;"",$J1897&gt;40000),WORKDAY.INTL($J1897,INT(($I1897+项目参数!$J$29-1)/项目参数!$J$29)-1,1,项目参数!$B$2:$B$200),"")</f>
        <v/>
      </c>
      <c r="L1897" s="125" t="str">
        <f>IF(AND($M1897&lt;&gt;"",$M1897&gt;40000,$N1897&lt;&gt;"",$N1897&gt;40000),(1+NETWORKDAYS.INTL($M1897,$N1897,1,项目参数!$B$2:$B$200))*项目参数!$J$29,"")</f>
        <v/>
      </c>
      <c r="M1897" s="42"/>
      <c r="N1897" s="42"/>
      <c r="O1897" s="61"/>
      <c r="P1897" s="64"/>
      <c r="X1897" s="102" t="b">
        <f t="shared" si="29"/>
        <v>0</v>
      </c>
    </row>
    <row r="1898" spans="1:24">
      <c r="A1898" s="8"/>
      <c r="B1898" s="8"/>
      <c r="C1898" s="8"/>
      <c r="D1898" s="54"/>
      <c r="E1898" s="8"/>
      <c r="F1898" s="8"/>
      <c r="G1898" s="8"/>
      <c r="H1898" s="8"/>
      <c r="I1898" s="120"/>
      <c r="J1898" s="42"/>
      <c r="K1898" s="124" t="str">
        <f>IF(AND($I1898&gt;0,$J1898&lt;&gt;"",$J1898&gt;40000),WORKDAY.INTL($J1898,INT(($I1898+项目参数!$J$29-1)/项目参数!$J$29)-1,1,项目参数!$B$2:$B$200),"")</f>
        <v/>
      </c>
      <c r="L1898" s="125" t="str">
        <f>IF(AND($M1898&lt;&gt;"",$M1898&gt;40000,$N1898&lt;&gt;"",$N1898&gt;40000),(1+NETWORKDAYS.INTL($M1898,$N1898,1,项目参数!$B$2:$B$200))*项目参数!$J$29,"")</f>
        <v/>
      </c>
      <c r="M1898" s="42"/>
      <c r="N1898" s="42"/>
      <c r="O1898" s="61"/>
      <c r="P1898" s="64"/>
      <c r="X1898" s="102" t="b">
        <f t="shared" si="29"/>
        <v>0</v>
      </c>
    </row>
    <row r="1899" spans="1:24">
      <c r="A1899" s="8"/>
      <c r="B1899" s="8"/>
      <c r="C1899" s="8"/>
      <c r="D1899" s="54"/>
      <c r="E1899" s="8"/>
      <c r="F1899" s="8"/>
      <c r="G1899" s="8"/>
      <c r="H1899" s="8"/>
      <c r="I1899" s="120"/>
      <c r="J1899" s="42"/>
      <c r="K1899" s="124" t="str">
        <f>IF(AND($I1899&gt;0,$J1899&lt;&gt;"",$J1899&gt;40000),WORKDAY.INTL($J1899,INT(($I1899+项目参数!$J$29-1)/项目参数!$J$29)-1,1,项目参数!$B$2:$B$200),"")</f>
        <v/>
      </c>
      <c r="L1899" s="125" t="str">
        <f>IF(AND($M1899&lt;&gt;"",$M1899&gt;40000,$N1899&lt;&gt;"",$N1899&gt;40000),(1+NETWORKDAYS.INTL($M1899,$N1899,1,项目参数!$B$2:$B$200))*项目参数!$J$29,"")</f>
        <v/>
      </c>
      <c r="M1899" s="42"/>
      <c r="N1899" s="42"/>
      <c r="O1899" s="61"/>
      <c r="P1899" s="64"/>
      <c r="X1899" s="102" t="b">
        <f t="shared" si="29"/>
        <v>0</v>
      </c>
    </row>
    <row r="1900" spans="1:24">
      <c r="A1900" s="8"/>
      <c r="B1900" s="8"/>
      <c r="C1900" s="8"/>
      <c r="D1900" s="54"/>
      <c r="E1900" s="8"/>
      <c r="F1900" s="8"/>
      <c r="G1900" s="8"/>
      <c r="H1900" s="8"/>
      <c r="I1900" s="120"/>
      <c r="J1900" s="42"/>
      <c r="K1900" s="124" t="str">
        <f>IF(AND($I1900&gt;0,$J1900&lt;&gt;"",$J1900&gt;40000),WORKDAY.INTL($J1900,INT(($I1900+项目参数!$J$29-1)/项目参数!$J$29)-1,1,项目参数!$B$2:$B$200),"")</f>
        <v/>
      </c>
      <c r="L1900" s="125" t="str">
        <f>IF(AND($M1900&lt;&gt;"",$M1900&gt;40000,$N1900&lt;&gt;"",$N1900&gt;40000),(1+NETWORKDAYS.INTL($M1900,$N1900,1,项目参数!$B$2:$B$200))*项目参数!$J$29,"")</f>
        <v/>
      </c>
      <c r="M1900" s="42"/>
      <c r="N1900" s="42"/>
      <c r="O1900" s="61"/>
      <c r="P1900" s="64"/>
      <c r="X1900" s="102" t="b">
        <f t="shared" si="29"/>
        <v>0</v>
      </c>
    </row>
    <row r="1901" spans="1:24">
      <c r="A1901" s="8"/>
      <c r="B1901" s="8"/>
      <c r="C1901" s="8"/>
      <c r="D1901" s="54"/>
      <c r="E1901" s="8"/>
      <c r="F1901" s="8"/>
      <c r="G1901" s="8"/>
      <c r="H1901" s="8"/>
      <c r="I1901" s="120"/>
      <c r="J1901" s="42"/>
      <c r="K1901" s="124" t="str">
        <f>IF(AND($I1901&gt;0,$J1901&lt;&gt;"",$J1901&gt;40000),WORKDAY.INTL($J1901,INT(($I1901+项目参数!$J$29-1)/项目参数!$J$29)-1,1,项目参数!$B$2:$B$200),"")</f>
        <v/>
      </c>
      <c r="L1901" s="125" t="str">
        <f>IF(AND($M1901&lt;&gt;"",$M1901&gt;40000,$N1901&lt;&gt;"",$N1901&gt;40000),(1+NETWORKDAYS.INTL($M1901,$N1901,1,项目参数!$B$2:$B$200))*项目参数!$J$29,"")</f>
        <v/>
      </c>
      <c r="M1901" s="42"/>
      <c r="N1901" s="42"/>
      <c r="O1901" s="61"/>
      <c r="P1901" s="64"/>
      <c r="X1901" s="102" t="b">
        <f t="shared" si="29"/>
        <v>0</v>
      </c>
    </row>
    <row r="1902" spans="1:24">
      <c r="A1902" s="8"/>
      <c r="B1902" s="8"/>
      <c r="C1902" s="8"/>
      <c r="D1902" s="54"/>
      <c r="E1902" s="8"/>
      <c r="F1902" s="8"/>
      <c r="G1902" s="8"/>
      <c r="H1902" s="8"/>
      <c r="I1902" s="120"/>
      <c r="J1902" s="42"/>
      <c r="K1902" s="124" t="str">
        <f>IF(AND($I1902&gt;0,$J1902&lt;&gt;"",$J1902&gt;40000),WORKDAY.INTL($J1902,INT(($I1902+项目参数!$J$29-1)/项目参数!$J$29)-1,1,项目参数!$B$2:$B$200),"")</f>
        <v/>
      </c>
      <c r="L1902" s="125" t="str">
        <f>IF(AND($M1902&lt;&gt;"",$M1902&gt;40000,$N1902&lt;&gt;"",$N1902&gt;40000),(1+NETWORKDAYS.INTL($M1902,$N1902,1,项目参数!$B$2:$B$200))*项目参数!$J$29,"")</f>
        <v/>
      </c>
      <c r="M1902" s="42"/>
      <c r="N1902" s="42"/>
      <c r="O1902" s="61"/>
      <c r="P1902" s="64"/>
      <c r="X1902" s="102" t="b">
        <f t="shared" si="29"/>
        <v>0</v>
      </c>
    </row>
    <row r="1903" spans="1:24">
      <c r="A1903" s="8"/>
      <c r="B1903" s="8"/>
      <c r="C1903" s="8"/>
      <c r="D1903" s="54"/>
      <c r="E1903" s="8"/>
      <c r="F1903" s="8"/>
      <c r="G1903" s="8"/>
      <c r="H1903" s="8"/>
      <c r="I1903" s="120"/>
      <c r="J1903" s="42"/>
      <c r="K1903" s="124" t="str">
        <f>IF(AND($I1903&gt;0,$J1903&lt;&gt;"",$J1903&gt;40000),WORKDAY.INTL($J1903,INT(($I1903+项目参数!$J$29-1)/项目参数!$J$29)-1,1,项目参数!$B$2:$B$200),"")</f>
        <v/>
      </c>
      <c r="L1903" s="125" t="str">
        <f>IF(AND($M1903&lt;&gt;"",$M1903&gt;40000,$N1903&lt;&gt;"",$N1903&gt;40000),(1+NETWORKDAYS.INTL($M1903,$N1903,1,项目参数!$B$2:$B$200))*项目参数!$J$29,"")</f>
        <v/>
      </c>
      <c r="M1903" s="42"/>
      <c r="N1903" s="42"/>
      <c r="O1903" s="61"/>
      <c r="P1903" s="64"/>
      <c r="X1903" s="102" t="b">
        <f t="shared" si="29"/>
        <v>0</v>
      </c>
    </row>
    <row r="1904" spans="1:24">
      <c r="A1904" s="8"/>
      <c r="B1904" s="8"/>
      <c r="C1904" s="8"/>
      <c r="D1904" s="54"/>
      <c r="E1904" s="8"/>
      <c r="F1904" s="8"/>
      <c r="G1904" s="8"/>
      <c r="H1904" s="8"/>
      <c r="I1904" s="120"/>
      <c r="J1904" s="42"/>
      <c r="K1904" s="124" t="str">
        <f>IF(AND($I1904&gt;0,$J1904&lt;&gt;"",$J1904&gt;40000),WORKDAY.INTL($J1904,INT(($I1904+项目参数!$J$29-1)/项目参数!$J$29)-1,1,项目参数!$B$2:$B$200),"")</f>
        <v/>
      </c>
      <c r="L1904" s="125" t="str">
        <f>IF(AND($M1904&lt;&gt;"",$M1904&gt;40000,$N1904&lt;&gt;"",$N1904&gt;40000),(1+NETWORKDAYS.INTL($M1904,$N1904,1,项目参数!$B$2:$B$200))*项目参数!$J$29,"")</f>
        <v/>
      </c>
      <c r="M1904" s="42"/>
      <c r="N1904" s="42"/>
      <c r="O1904" s="61"/>
      <c r="P1904" s="64"/>
      <c r="X1904" s="102" t="b">
        <f t="shared" si="29"/>
        <v>0</v>
      </c>
    </row>
    <row r="1905" spans="1:24">
      <c r="A1905" s="8"/>
      <c r="B1905" s="8"/>
      <c r="C1905" s="8"/>
      <c r="D1905" s="54"/>
      <c r="E1905" s="8"/>
      <c r="F1905" s="8"/>
      <c r="G1905" s="8"/>
      <c r="H1905" s="8"/>
      <c r="I1905" s="120"/>
      <c r="J1905" s="42"/>
      <c r="K1905" s="124" t="str">
        <f>IF(AND($I1905&gt;0,$J1905&lt;&gt;"",$J1905&gt;40000),WORKDAY.INTL($J1905,INT(($I1905+项目参数!$J$29-1)/项目参数!$J$29)-1,1,项目参数!$B$2:$B$200),"")</f>
        <v/>
      </c>
      <c r="L1905" s="125" t="str">
        <f>IF(AND($M1905&lt;&gt;"",$M1905&gt;40000,$N1905&lt;&gt;"",$N1905&gt;40000),(1+NETWORKDAYS.INTL($M1905,$N1905,1,项目参数!$B$2:$B$200))*项目参数!$J$29,"")</f>
        <v/>
      </c>
      <c r="M1905" s="42"/>
      <c r="N1905" s="42"/>
      <c r="O1905" s="61"/>
      <c r="P1905" s="64"/>
      <c r="X1905" s="102" t="b">
        <f t="shared" si="29"/>
        <v>0</v>
      </c>
    </row>
    <row r="1906" spans="1:24">
      <c r="A1906" s="8"/>
      <c r="B1906" s="8"/>
      <c r="C1906" s="8"/>
      <c r="D1906" s="54"/>
      <c r="E1906" s="8"/>
      <c r="F1906" s="8"/>
      <c r="G1906" s="8"/>
      <c r="H1906" s="8"/>
      <c r="I1906" s="120"/>
      <c r="J1906" s="42"/>
      <c r="K1906" s="124" t="str">
        <f>IF(AND($I1906&gt;0,$J1906&lt;&gt;"",$J1906&gt;40000),WORKDAY.INTL($J1906,INT(($I1906+项目参数!$J$29-1)/项目参数!$J$29)-1,1,项目参数!$B$2:$B$200),"")</f>
        <v/>
      </c>
      <c r="L1906" s="125" t="str">
        <f>IF(AND($M1906&lt;&gt;"",$M1906&gt;40000,$N1906&lt;&gt;"",$N1906&gt;40000),(1+NETWORKDAYS.INTL($M1906,$N1906,1,项目参数!$B$2:$B$200))*项目参数!$J$29,"")</f>
        <v/>
      </c>
      <c r="M1906" s="42"/>
      <c r="N1906" s="42"/>
      <c r="O1906" s="61"/>
      <c r="P1906" s="64"/>
      <c r="X1906" s="102" t="b">
        <f t="shared" si="29"/>
        <v>0</v>
      </c>
    </row>
    <row r="1907" spans="1:24">
      <c r="A1907" s="8"/>
      <c r="B1907" s="8"/>
      <c r="C1907" s="8"/>
      <c r="D1907" s="54"/>
      <c r="E1907" s="8"/>
      <c r="F1907" s="8"/>
      <c r="G1907" s="8"/>
      <c r="H1907" s="8"/>
      <c r="I1907" s="120"/>
      <c r="J1907" s="42"/>
      <c r="K1907" s="124" t="str">
        <f>IF(AND($I1907&gt;0,$J1907&lt;&gt;"",$J1907&gt;40000),WORKDAY.INTL($J1907,INT(($I1907+项目参数!$J$29-1)/项目参数!$J$29)-1,1,项目参数!$B$2:$B$200),"")</f>
        <v/>
      </c>
      <c r="L1907" s="125" t="str">
        <f>IF(AND($M1907&lt;&gt;"",$M1907&gt;40000,$N1907&lt;&gt;"",$N1907&gt;40000),(1+NETWORKDAYS.INTL($M1907,$N1907,1,项目参数!$B$2:$B$200))*项目参数!$J$29,"")</f>
        <v/>
      </c>
      <c r="M1907" s="42"/>
      <c r="N1907" s="42"/>
      <c r="O1907" s="61"/>
      <c r="P1907" s="64"/>
      <c r="X1907" s="102" t="b">
        <f t="shared" si="29"/>
        <v>0</v>
      </c>
    </row>
    <row r="1908" spans="1:24">
      <c r="A1908" s="8"/>
      <c r="B1908" s="8"/>
      <c r="C1908" s="8"/>
      <c r="D1908" s="54"/>
      <c r="E1908" s="8"/>
      <c r="F1908" s="8"/>
      <c r="G1908" s="8"/>
      <c r="H1908" s="8"/>
      <c r="I1908" s="120"/>
      <c r="J1908" s="42"/>
      <c r="K1908" s="124" t="str">
        <f>IF(AND($I1908&gt;0,$J1908&lt;&gt;"",$J1908&gt;40000),WORKDAY.INTL($J1908,INT(($I1908+项目参数!$J$29-1)/项目参数!$J$29)-1,1,项目参数!$B$2:$B$200),"")</f>
        <v/>
      </c>
      <c r="L1908" s="125" t="str">
        <f>IF(AND($M1908&lt;&gt;"",$M1908&gt;40000,$N1908&lt;&gt;"",$N1908&gt;40000),(1+NETWORKDAYS.INTL($M1908,$N1908,1,项目参数!$B$2:$B$200))*项目参数!$J$29,"")</f>
        <v/>
      </c>
      <c r="M1908" s="42"/>
      <c r="N1908" s="42"/>
      <c r="O1908" s="61"/>
      <c r="P1908" s="64"/>
      <c r="X1908" s="102" t="b">
        <f t="shared" si="29"/>
        <v>0</v>
      </c>
    </row>
    <row r="1909" spans="1:24">
      <c r="A1909" s="8"/>
      <c r="B1909" s="8"/>
      <c r="C1909" s="8"/>
      <c r="D1909" s="54"/>
      <c r="E1909" s="8"/>
      <c r="F1909" s="8"/>
      <c r="G1909" s="8"/>
      <c r="H1909" s="8"/>
      <c r="I1909" s="120"/>
      <c r="J1909" s="42"/>
      <c r="K1909" s="124" t="str">
        <f>IF(AND($I1909&gt;0,$J1909&lt;&gt;"",$J1909&gt;40000),WORKDAY.INTL($J1909,INT(($I1909+项目参数!$J$29-1)/项目参数!$J$29)-1,1,项目参数!$B$2:$B$200),"")</f>
        <v/>
      </c>
      <c r="L1909" s="125" t="str">
        <f>IF(AND($M1909&lt;&gt;"",$M1909&gt;40000,$N1909&lt;&gt;"",$N1909&gt;40000),(1+NETWORKDAYS.INTL($M1909,$N1909,1,项目参数!$B$2:$B$200))*项目参数!$J$29,"")</f>
        <v/>
      </c>
      <c r="M1909" s="42"/>
      <c r="N1909" s="42"/>
      <c r="O1909" s="61"/>
      <c r="P1909" s="64"/>
      <c r="X1909" s="102" t="b">
        <f t="shared" si="29"/>
        <v>0</v>
      </c>
    </row>
    <row r="1910" spans="1:24">
      <c r="A1910" s="8"/>
      <c r="B1910" s="8"/>
      <c r="C1910" s="8"/>
      <c r="D1910" s="54"/>
      <c r="E1910" s="8"/>
      <c r="F1910" s="8"/>
      <c r="G1910" s="8"/>
      <c r="H1910" s="8"/>
      <c r="I1910" s="120"/>
      <c r="J1910" s="42"/>
      <c r="K1910" s="124" t="str">
        <f>IF(AND($I1910&gt;0,$J1910&lt;&gt;"",$J1910&gt;40000),WORKDAY.INTL($J1910,INT(($I1910+项目参数!$J$29-1)/项目参数!$J$29)-1,1,项目参数!$B$2:$B$200),"")</f>
        <v/>
      </c>
      <c r="L1910" s="125" t="str">
        <f>IF(AND($M1910&lt;&gt;"",$M1910&gt;40000,$N1910&lt;&gt;"",$N1910&gt;40000),(1+NETWORKDAYS.INTL($M1910,$N1910,1,项目参数!$B$2:$B$200))*项目参数!$J$29,"")</f>
        <v/>
      </c>
      <c r="M1910" s="42"/>
      <c r="N1910" s="42"/>
      <c r="O1910" s="61"/>
      <c r="P1910" s="64"/>
      <c r="X1910" s="102" t="b">
        <f t="shared" si="29"/>
        <v>0</v>
      </c>
    </row>
    <row r="1911" spans="1:24">
      <c r="A1911" s="8"/>
      <c r="B1911" s="8"/>
      <c r="C1911" s="8"/>
      <c r="D1911" s="54"/>
      <c r="E1911" s="8"/>
      <c r="F1911" s="8"/>
      <c r="G1911" s="8"/>
      <c r="H1911" s="8"/>
      <c r="I1911" s="120"/>
      <c r="J1911" s="42"/>
      <c r="K1911" s="124" t="str">
        <f>IF(AND($I1911&gt;0,$J1911&lt;&gt;"",$J1911&gt;40000),WORKDAY.INTL($J1911,INT(($I1911+项目参数!$J$29-1)/项目参数!$J$29)-1,1,项目参数!$B$2:$B$200),"")</f>
        <v/>
      </c>
      <c r="L1911" s="125" t="str">
        <f>IF(AND($M1911&lt;&gt;"",$M1911&gt;40000,$N1911&lt;&gt;"",$N1911&gt;40000),(1+NETWORKDAYS.INTL($M1911,$N1911,1,项目参数!$B$2:$B$200))*项目参数!$J$29,"")</f>
        <v/>
      </c>
      <c r="M1911" s="42"/>
      <c r="N1911" s="42"/>
      <c r="O1911" s="61"/>
      <c r="P1911" s="64"/>
      <c r="X1911" s="102" t="b">
        <f t="shared" si="29"/>
        <v>0</v>
      </c>
    </row>
    <row r="1912" spans="1:24">
      <c r="A1912" s="8"/>
      <c r="B1912" s="8"/>
      <c r="C1912" s="8"/>
      <c r="D1912" s="54"/>
      <c r="E1912" s="8"/>
      <c r="F1912" s="8"/>
      <c r="G1912" s="8"/>
      <c r="H1912" s="8"/>
      <c r="I1912" s="120"/>
      <c r="J1912" s="42"/>
      <c r="K1912" s="124" t="str">
        <f>IF(AND($I1912&gt;0,$J1912&lt;&gt;"",$J1912&gt;40000),WORKDAY.INTL($J1912,INT(($I1912+项目参数!$J$29-1)/项目参数!$J$29)-1,1,项目参数!$B$2:$B$200),"")</f>
        <v/>
      </c>
      <c r="L1912" s="125" t="str">
        <f>IF(AND($M1912&lt;&gt;"",$M1912&gt;40000,$N1912&lt;&gt;"",$N1912&gt;40000),(1+NETWORKDAYS.INTL($M1912,$N1912,1,项目参数!$B$2:$B$200))*项目参数!$J$29,"")</f>
        <v/>
      </c>
      <c r="M1912" s="42"/>
      <c r="N1912" s="42"/>
      <c r="O1912" s="61"/>
      <c r="P1912" s="64"/>
      <c r="X1912" s="102" t="b">
        <f t="shared" si="29"/>
        <v>0</v>
      </c>
    </row>
    <row r="1913" spans="1:24">
      <c r="A1913" s="8"/>
      <c r="B1913" s="8"/>
      <c r="C1913" s="8"/>
      <c r="D1913" s="54"/>
      <c r="E1913" s="8"/>
      <c r="F1913" s="8"/>
      <c r="G1913" s="8"/>
      <c r="H1913" s="8"/>
      <c r="I1913" s="120"/>
      <c r="J1913" s="42"/>
      <c r="K1913" s="124" t="str">
        <f>IF(AND($I1913&gt;0,$J1913&lt;&gt;"",$J1913&gt;40000),WORKDAY.INTL($J1913,INT(($I1913+项目参数!$J$29-1)/项目参数!$J$29)-1,1,项目参数!$B$2:$B$200),"")</f>
        <v/>
      </c>
      <c r="L1913" s="125" t="str">
        <f>IF(AND($M1913&lt;&gt;"",$M1913&gt;40000,$N1913&lt;&gt;"",$N1913&gt;40000),(1+NETWORKDAYS.INTL($M1913,$N1913,1,项目参数!$B$2:$B$200))*项目参数!$J$29,"")</f>
        <v/>
      </c>
      <c r="M1913" s="42"/>
      <c r="N1913" s="42"/>
      <c r="O1913" s="61"/>
      <c r="P1913" s="64"/>
      <c r="X1913" s="102" t="b">
        <f t="shared" si="29"/>
        <v>0</v>
      </c>
    </row>
    <row r="1914" spans="1:24">
      <c r="A1914" s="8"/>
      <c r="B1914" s="8"/>
      <c r="C1914" s="8"/>
      <c r="D1914" s="54"/>
      <c r="E1914" s="8"/>
      <c r="F1914" s="8"/>
      <c r="G1914" s="8"/>
      <c r="H1914" s="8"/>
      <c r="I1914" s="120"/>
      <c r="J1914" s="42"/>
      <c r="K1914" s="124" t="str">
        <f>IF(AND($I1914&gt;0,$J1914&lt;&gt;"",$J1914&gt;40000),WORKDAY.INTL($J1914,INT(($I1914+项目参数!$J$29-1)/项目参数!$J$29)-1,1,项目参数!$B$2:$B$200),"")</f>
        <v/>
      </c>
      <c r="L1914" s="125" t="str">
        <f>IF(AND($M1914&lt;&gt;"",$M1914&gt;40000,$N1914&lt;&gt;"",$N1914&gt;40000),(1+NETWORKDAYS.INTL($M1914,$N1914,1,项目参数!$B$2:$B$200))*项目参数!$J$29,"")</f>
        <v/>
      </c>
      <c r="M1914" s="42"/>
      <c r="N1914" s="42"/>
      <c r="O1914" s="61"/>
      <c r="P1914" s="64"/>
      <c r="X1914" s="102" t="b">
        <f t="shared" si="29"/>
        <v>0</v>
      </c>
    </row>
    <row r="1915" spans="1:24">
      <c r="A1915" s="8"/>
      <c r="B1915" s="8"/>
      <c r="C1915" s="8"/>
      <c r="D1915" s="54"/>
      <c r="E1915" s="8"/>
      <c r="F1915" s="8"/>
      <c r="G1915" s="8"/>
      <c r="H1915" s="8"/>
      <c r="I1915" s="120"/>
      <c r="J1915" s="42"/>
      <c r="K1915" s="124" t="str">
        <f>IF(AND($I1915&gt;0,$J1915&lt;&gt;"",$J1915&gt;40000),WORKDAY.INTL($J1915,INT(($I1915+项目参数!$J$29-1)/项目参数!$J$29)-1,1,项目参数!$B$2:$B$200),"")</f>
        <v/>
      </c>
      <c r="L1915" s="125" t="str">
        <f>IF(AND($M1915&lt;&gt;"",$M1915&gt;40000,$N1915&lt;&gt;"",$N1915&gt;40000),(1+NETWORKDAYS.INTL($M1915,$N1915,1,项目参数!$B$2:$B$200))*项目参数!$J$29,"")</f>
        <v/>
      </c>
      <c r="M1915" s="42"/>
      <c r="N1915" s="42"/>
      <c r="O1915" s="61"/>
      <c r="P1915" s="64"/>
      <c r="X1915" s="102" t="b">
        <f t="shared" si="29"/>
        <v>0</v>
      </c>
    </row>
    <row r="1916" spans="1:24">
      <c r="A1916" s="8"/>
      <c r="B1916" s="8"/>
      <c r="C1916" s="8"/>
      <c r="D1916" s="54"/>
      <c r="E1916" s="8"/>
      <c r="F1916" s="8"/>
      <c r="G1916" s="8"/>
      <c r="H1916" s="8"/>
      <c r="I1916" s="120"/>
      <c r="J1916" s="42"/>
      <c r="K1916" s="124" t="str">
        <f>IF(AND($I1916&gt;0,$J1916&lt;&gt;"",$J1916&gt;40000),WORKDAY.INTL($J1916,INT(($I1916+项目参数!$J$29-1)/项目参数!$J$29)-1,1,项目参数!$B$2:$B$200),"")</f>
        <v/>
      </c>
      <c r="L1916" s="125" t="str">
        <f>IF(AND($M1916&lt;&gt;"",$M1916&gt;40000,$N1916&lt;&gt;"",$N1916&gt;40000),(1+NETWORKDAYS.INTL($M1916,$N1916,1,项目参数!$B$2:$B$200))*项目参数!$J$29,"")</f>
        <v/>
      </c>
      <c r="M1916" s="42"/>
      <c r="N1916" s="42"/>
      <c r="O1916" s="61"/>
      <c r="P1916" s="64"/>
      <c r="X1916" s="102" t="b">
        <f t="shared" si="29"/>
        <v>0</v>
      </c>
    </row>
    <row r="1917" spans="1:24">
      <c r="A1917" s="8"/>
      <c r="B1917" s="8"/>
      <c r="C1917" s="8"/>
      <c r="D1917" s="54"/>
      <c r="E1917" s="8"/>
      <c r="F1917" s="8"/>
      <c r="G1917" s="8"/>
      <c r="H1917" s="8"/>
      <c r="I1917" s="120"/>
      <c r="J1917" s="42"/>
      <c r="K1917" s="124" t="str">
        <f>IF(AND($I1917&gt;0,$J1917&lt;&gt;"",$J1917&gt;40000),WORKDAY.INTL($J1917,INT(($I1917+项目参数!$J$29-1)/项目参数!$J$29)-1,1,项目参数!$B$2:$B$200),"")</f>
        <v/>
      </c>
      <c r="L1917" s="125" t="str">
        <f>IF(AND($M1917&lt;&gt;"",$M1917&gt;40000,$N1917&lt;&gt;"",$N1917&gt;40000),(1+NETWORKDAYS.INTL($M1917,$N1917,1,项目参数!$B$2:$B$200))*项目参数!$J$29,"")</f>
        <v/>
      </c>
      <c r="M1917" s="42"/>
      <c r="N1917" s="42"/>
      <c r="O1917" s="61"/>
      <c r="P1917" s="64"/>
      <c r="X1917" s="102" t="b">
        <f t="shared" si="29"/>
        <v>0</v>
      </c>
    </row>
    <row r="1918" spans="1:24">
      <c r="A1918" s="8"/>
      <c r="B1918" s="8"/>
      <c r="C1918" s="8"/>
      <c r="D1918" s="54"/>
      <c r="E1918" s="8"/>
      <c r="F1918" s="8"/>
      <c r="G1918" s="8"/>
      <c r="H1918" s="8"/>
      <c r="I1918" s="120"/>
      <c r="J1918" s="42"/>
      <c r="K1918" s="124" t="str">
        <f>IF(AND($I1918&gt;0,$J1918&lt;&gt;"",$J1918&gt;40000),WORKDAY.INTL($J1918,INT(($I1918+项目参数!$J$29-1)/项目参数!$J$29)-1,1,项目参数!$B$2:$B$200),"")</f>
        <v/>
      </c>
      <c r="L1918" s="125" t="str">
        <f>IF(AND($M1918&lt;&gt;"",$M1918&gt;40000,$N1918&lt;&gt;"",$N1918&gt;40000),(1+NETWORKDAYS.INTL($M1918,$N1918,1,项目参数!$B$2:$B$200))*项目参数!$J$29,"")</f>
        <v/>
      </c>
      <c r="M1918" s="42"/>
      <c r="N1918" s="42"/>
      <c r="O1918" s="61"/>
      <c r="P1918" s="64"/>
      <c r="X1918" s="102" t="b">
        <f t="shared" si="29"/>
        <v>0</v>
      </c>
    </row>
    <row r="1919" spans="1:24">
      <c r="A1919" s="8"/>
      <c r="B1919" s="8"/>
      <c r="C1919" s="8"/>
      <c r="D1919" s="54"/>
      <c r="E1919" s="8"/>
      <c r="F1919" s="8"/>
      <c r="G1919" s="8"/>
      <c r="H1919" s="8"/>
      <c r="I1919" s="120"/>
      <c r="J1919" s="42"/>
      <c r="K1919" s="124" t="str">
        <f>IF(AND($I1919&gt;0,$J1919&lt;&gt;"",$J1919&gt;40000),WORKDAY.INTL($J1919,INT(($I1919+项目参数!$J$29-1)/项目参数!$J$29)-1,1,项目参数!$B$2:$B$200),"")</f>
        <v/>
      </c>
      <c r="L1919" s="125" t="str">
        <f>IF(AND($M1919&lt;&gt;"",$M1919&gt;40000,$N1919&lt;&gt;"",$N1919&gt;40000),(1+NETWORKDAYS.INTL($M1919,$N1919,1,项目参数!$B$2:$B$200))*项目参数!$J$29,"")</f>
        <v/>
      </c>
      <c r="M1919" s="42"/>
      <c r="N1919" s="42"/>
      <c r="O1919" s="61"/>
      <c r="P1919" s="64"/>
      <c r="X1919" s="102" t="b">
        <f t="shared" si="29"/>
        <v>0</v>
      </c>
    </row>
    <row r="1920" spans="1:24">
      <c r="A1920" s="8"/>
      <c r="B1920" s="8"/>
      <c r="C1920" s="8"/>
      <c r="D1920" s="54"/>
      <c r="E1920" s="8"/>
      <c r="F1920" s="8"/>
      <c r="G1920" s="8"/>
      <c r="H1920" s="8"/>
      <c r="I1920" s="120"/>
      <c r="J1920" s="42"/>
      <c r="K1920" s="124" t="str">
        <f>IF(AND($I1920&gt;0,$J1920&lt;&gt;"",$J1920&gt;40000),WORKDAY.INTL($J1920,INT(($I1920+项目参数!$J$29-1)/项目参数!$J$29)-1,1,项目参数!$B$2:$B$200),"")</f>
        <v/>
      </c>
      <c r="L1920" s="125" t="str">
        <f>IF(AND($M1920&lt;&gt;"",$M1920&gt;40000,$N1920&lt;&gt;"",$N1920&gt;40000),(1+NETWORKDAYS.INTL($M1920,$N1920,1,项目参数!$B$2:$B$200))*项目参数!$J$29,"")</f>
        <v/>
      </c>
      <c r="M1920" s="42"/>
      <c r="N1920" s="42"/>
      <c r="O1920" s="61"/>
      <c r="P1920" s="64"/>
      <c r="X1920" s="102" t="b">
        <f t="shared" si="29"/>
        <v>0</v>
      </c>
    </row>
    <row r="1921" spans="1:24">
      <c r="A1921" s="8"/>
      <c r="B1921" s="8"/>
      <c r="C1921" s="8"/>
      <c r="D1921" s="54"/>
      <c r="E1921" s="8"/>
      <c r="F1921" s="8"/>
      <c r="G1921" s="8"/>
      <c r="H1921" s="8"/>
      <c r="I1921" s="120"/>
      <c r="J1921" s="42"/>
      <c r="K1921" s="124" t="str">
        <f>IF(AND($I1921&gt;0,$J1921&lt;&gt;"",$J1921&gt;40000),WORKDAY.INTL($J1921,INT(($I1921+项目参数!$J$29-1)/项目参数!$J$29)-1,1,项目参数!$B$2:$B$200),"")</f>
        <v/>
      </c>
      <c r="L1921" s="125" t="str">
        <f>IF(AND($M1921&lt;&gt;"",$M1921&gt;40000,$N1921&lt;&gt;"",$N1921&gt;40000),(1+NETWORKDAYS.INTL($M1921,$N1921,1,项目参数!$B$2:$B$200))*项目参数!$J$29,"")</f>
        <v/>
      </c>
      <c r="M1921" s="42"/>
      <c r="N1921" s="42"/>
      <c r="O1921" s="61"/>
      <c r="P1921" s="64"/>
      <c r="X1921" s="102" t="b">
        <f t="shared" si="29"/>
        <v>0</v>
      </c>
    </row>
    <row r="1922" spans="1:24">
      <c r="A1922" s="8"/>
      <c r="B1922" s="8"/>
      <c r="C1922" s="8"/>
      <c r="D1922" s="54"/>
      <c r="E1922" s="8"/>
      <c r="F1922" s="8"/>
      <c r="G1922" s="8"/>
      <c r="H1922" s="8"/>
      <c r="I1922" s="120"/>
      <c r="J1922" s="42"/>
      <c r="K1922" s="124" t="str">
        <f>IF(AND($I1922&gt;0,$J1922&lt;&gt;"",$J1922&gt;40000),WORKDAY.INTL($J1922,INT(($I1922+项目参数!$J$29-1)/项目参数!$J$29)-1,1,项目参数!$B$2:$B$200),"")</f>
        <v/>
      </c>
      <c r="L1922" s="125" t="str">
        <f>IF(AND($M1922&lt;&gt;"",$M1922&gt;40000,$N1922&lt;&gt;"",$N1922&gt;40000),(1+NETWORKDAYS.INTL($M1922,$N1922,1,项目参数!$B$2:$B$200))*项目参数!$J$29,"")</f>
        <v/>
      </c>
      <c r="M1922" s="42"/>
      <c r="N1922" s="42"/>
      <c r="O1922" s="61"/>
      <c r="P1922" s="64"/>
      <c r="X1922" s="102" t="b">
        <f t="shared" ref="X1922:X1985" si="30">AND(LEN(A1922)&gt;0,LEN(C1922)&gt;3,LEN(G1922)&gt;1,OR(J1922=0,AND(I1922&gt;0,J1922&gt;40000)),OR(M1922=0,M1922&gt;40000))</f>
        <v>0</v>
      </c>
    </row>
    <row r="1923" spans="1:24">
      <c r="A1923" s="8"/>
      <c r="B1923" s="8"/>
      <c r="C1923" s="8"/>
      <c r="D1923" s="54"/>
      <c r="E1923" s="8"/>
      <c r="F1923" s="8"/>
      <c r="G1923" s="8"/>
      <c r="H1923" s="8"/>
      <c r="I1923" s="120"/>
      <c r="J1923" s="42"/>
      <c r="K1923" s="124" t="str">
        <f>IF(AND($I1923&gt;0,$J1923&lt;&gt;"",$J1923&gt;40000),WORKDAY.INTL($J1923,INT(($I1923+项目参数!$J$29-1)/项目参数!$J$29)-1,1,项目参数!$B$2:$B$200),"")</f>
        <v/>
      </c>
      <c r="L1923" s="125" t="str">
        <f>IF(AND($M1923&lt;&gt;"",$M1923&gt;40000,$N1923&lt;&gt;"",$N1923&gt;40000),(1+NETWORKDAYS.INTL($M1923,$N1923,1,项目参数!$B$2:$B$200))*项目参数!$J$29,"")</f>
        <v/>
      </c>
      <c r="M1923" s="42"/>
      <c r="N1923" s="42"/>
      <c r="O1923" s="61"/>
      <c r="P1923" s="64"/>
      <c r="X1923" s="102" t="b">
        <f t="shared" si="30"/>
        <v>0</v>
      </c>
    </row>
    <row r="1924" spans="1:24">
      <c r="A1924" s="8"/>
      <c r="B1924" s="8"/>
      <c r="C1924" s="8"/>
      <c r="D1924" s="54"/>
      <c r="E1924" s="8"/>
      <c r="F1924" s="8"/>
      <c r="G1924" s="8"/>
      <c r="H1924" s="8"/>
      <c r="I1924" s="120"/>
      <c r="J1924" s="42"/>
      <c r="K1924" s="124" t="str">
        <f>IF(AND($I1924&gt;0,$J1924&lt;&gt;"",$J1924&gt;40000),WORKDAY.INTL($J1924,INT(($I1924+项目参数!$J$29-1)/项目参数!$J$29)-1,1,项目参数!$B$2:$B$200),"")</f>
        <v/>
      </c>
      <c r="L1924" s="125" t="str">
        <f>IF(AND($M1924&lt;&gt;"",$M1924&gt;40000,$N1924&lt;&gt;"",$N1924&gt;40000),(1+NETWORKDAYS.INTL($M1924,$N1924,1,项目参数!$B$2:$B$200))*项目参数!$J$29,"")</f>
        <v/>
      </c>
      <c r="M1924" s="42"/>
      <c r="N1924" s="42"/>
      <c r="O1924" s="61"/>
      <c r="P1924" s="64"/>
      <c r="X1924" s="102" t="b">
        <f t="shared" si="30"/>
        <v>0</v>
      </c>
    </row>
    <row r="1925" spans="1:24">
      <c r="A1925" s="8"/>
      <c r="B1925" s="8"/>
      <c r="C1925" s="8"/>
      <c r="D1925" s="54"/>
      <c r="E1925" s="8"/>
      <c r="F1925" s="8"/>
      <c r="G1925" s="8"/>
      <c r="H1925" s="8"/>
      <c r="I1925" s="120"/>
      <c r="J1925" s="42"/>
      <c r="K1925" s="124" t="str">
        <f>IF(AND($I1925&gt;0,$J1925&lt;&gt;"",$J1925&gt;40000),WORKDAY.INTL($J1925,INT(($I1925+项目参数!$J$29-1)/项目参数!$J$29)-1,1,项目参数!$B$2:$B$200),"")</f>
        <v/>
      </c>
      <c r="L1925" s="125" t="str">
        <f>IF(AND($M1925&lt;&gt;"",$M1925&gt;40000,$N1925&lt;&gt;"",$N1925&gt;40000),(1+NETWORKDAYS.INTL($M1925,$N1925,1,项目参数!$B$2:$B$200))*项目参数!$J$29,"")</f>
        <v/>
      </c>
      <c r="M1925" s="42"/>
      <c r="N1925" s="42"/>
      <c r="O1925" s="61"/>
      <c r="P1925" s="64"/>
      <c r="X1925" s="102" t="b">
        <f t="shared" si="30"/>
        <v>0</v>
      </c>
    </row>
    <row r="1926" spans="1:24">
      <c r="A1926" s="8"/>
      <c r="B1926" s="8"/>
      <c r="C1926" s="8"/>
      <c r="D1926" s="54"/>
      <c r="E1926" s="8"/>
      <c r="F1926" s="8"/>
      <c r="G1926" s="8"/>
      <c r="H1926" s="8"/>
      <c r="I1926" s="120"/>
      <c r="J1926" s="42"/>
      <c r="K1926" s="124" t="str">
        <f>IF(AND($I1926&gt;0,$J1926&lt;&gt;"",$J1926&gt;40000),WORKDAY.INTL($J1926,INT(($I1926+项目参数!$J$29-1)/项目参数!$J$29)-1,1,项目参数!$B$2:$B$200),"")</f>
        <v/>
      </c>
      <c r="L1926" s="125" t="str">
        <f>IF(AND($M1926&lt;&gt;"",$M1926&gt;40000,$N1926&lt;&gt;"",$N1926&gt;40000),(1+NETWORKDAYS.INTL($M1926,$N1926,1,项目参数!$B$2:$B$200))*项目参数!$J$29,"")</f>
        <v/>
      </c>
      <c r="M1926" s="42"/>
      <c r="N1926" s="42"/>
      <c r="O1926" s="61"/>
      <c r="P1926" s="64"/>
      <c r="X1926" s="102" t="b">
        <f t="shared" si="30"/>
        <v>0</v>
      </c>
    </row>
    <row r="1927" spans="1:24">
      <c r="A1927" s="8"/>
      <c r="B1927" s="8"/>
      <c r="C1927" s="8"/>
      <c r="D1927" s="54"/>
      <c r="E1927" s="8"/>
      <c r="F1927" s="8"/>
      <c r="G1927" s="8"/>
      <c r="H1927" s="8"/>
      <c r="I1927" s="120"/>
      <c r="J1927" s="42"/>
      <c r="K1927" s="124" t="str">
        <f>IF(AND($I1927&gt;0,$J1927&lt;&gt;"",$J1927&gt;40000),WORKDAY.INTL($J1927,INT(($I1927+项目参数!$J$29-1)/项目参数!$J$29)-1,1,项目参数!$B$2:$B$200),"")</f>
        <v/>
      </c>
      <c r="L1927" s="125" t="str">
        <f>IF(AND($M1927&lt;&gt;"",$M1927&gt;40000,$N1927&lt;&gt;"",$N1927&gt;40000),(1+NETWORKDAYS.INTL($M1927,$N1927,1,项目参数!$B$2:$B$200))*项目参数!$J$29,"")</f>
        <v/>
      </c>
      <c r="M1927" s="42"/>
      <c r="N1927" s="42"/>
      <c r="O1927" s="61"/>
      <c r="P1927" s="64"/>
      <c r="X1927" s="102" t="b">
        <f t="shared" si="30"/>
        <v>0</v>
      </c>
    </row>
    <row r="1928" spans="1:24">
      <c r="A1928" s="8"/>
      <c r="B1928" s="8"/>
      <c r="C1928" s="8"/>
      <c r="D1928" s="54"/>
      <c r="E1928" s="8"/>
      <c r="F1928" s="8"/>
      <c r="G1928" s="8"/>
      <c r="H1928" s="8"/>
      <c r="I1928" s="120"/>
      <c r="J1928" s="42"/>
      <c r="K1928" s="124" t="str">
        <f>IF(AND($I1928&gt;0,$J1928&lt;&gt;"",$J1928&gt;40000),WORKDAY.INTL($J1928,INT(($I1928+项目参数!$J$29-1)/项目参数!$J$29)-1,1,项目参数!$B$2:$B$200),"")</f>
        <v/>
      </c>
      <c r="L1928" s="125" t="str">
        <f>IF(AND($M1928&lt;&gt;"",$M1928&gt;40000,$N1928&lt;&gt;"",$N1928&gt;40000),(1+NETWORKDAYS.INTL($M1928,$N1928,1,项目参数!$B$2:$B$200))*项目参数!$J$29,"")</f>
        <v/>
      </c>
      <c r="M1928" s="42"/>
      <c r="N1928" s="42"/>
      <c r="O1928" s="61"/>
      <c r="P1928" s="64"/>
      <c r="X1928" s="102" t="b">
        <f t="shared" si="30"/>
        <v>0</v>
      </c>
    </row>
    <row r="1929" spans="1:24">
      <c r="A1929" s="8"/>
      <c r="B1929" s="8"/>
      <c r="C1929" s="8"/>
      <c r="D1929" s="54"/>
      <c r="E1929" s="8"/>
      <c r="F1929" s="8"/>
      <c r="G1929" s="8"/>
      <c r="H1929" s="8"/>
      <c r="I1929" s="120"/>
      <c r="J1929" s="42"/>
      <c r="K1929" s="124" t="str">
        <f>IF(AND($I1929&gt;0,$J1929&lt;&gt;"",$J1929&gt;40000),WORKDAY.INTL($J1929,INT(($I1929+项目参数!$J$29-1)/项目参数!$J$29)-1,1,项目参数!$B$2:$B$200),"")</f>
        <v/>
      </c>
      <c r="L1929" s="125" t="str">
        <f>IF(AND($M1929&lt;&gt;"",$M1929&gt;40000,$N1929&lt;&gt;"",$N1929&gt;40000),(1+NETWORKDAYS.INTL($M1929,$N1929,1,项目参数!$B$2:$B$200))*项目参数!$J$29,"")</f>
        <v/>
      </c>
      <c r="M1929" s="42"/>
      <c r="N1929" s="42"/>
      <c r="O1929" s="61"/>
      <c r="P1929" s="64"/>
      <c r="X1929" s="102" t="b">
        <f t="shared" si="30"/>
        <v>0</v>
      </c>
    </row>
    <row r="1930" spans="1:24">
      <c r="A1930" s="8"/>
      <c r="B1930" s="8"/>
      <c r="C1930" s="8"/>
      <c r="D1930" s="54"/>
      <c r="E1930" s="8"/>
      <c r="F1930" s="8"/>
      <c r="G1930" s="8"/>
      <c r="H1930" s="8"/>
      <c r="I1930" s="120"/>
      <c r="J1930" s="42"/>
      <c r="K1930" s="124" t="str">
        <f>IF(AND($I1930&gt;0,$J1930&lt;&gt;"",$J1930&gt;40000),WORKDAY.INTL($J1930,INT(($I1930+项目参数!$J$29-1)/项目参数!$J$29)-1,1,项目参数!$B$2:$B$200),"")</f>
        <v/>
      </c>
      <c r="L1930" s="125" t="str">
        <f>IF(AND($M1930&lt;&gt;"",$M1930&gt;40000,$N1930&lt;&gt;"",$N1930&gt;40000),(1+NETWORKDAYS.INTL($M1930,$N1930,1,项目参数!$B$2:$B$200))*项目参数!$J$29,"")</f>
        <v/>
      </c>
      <c r="M1930" s="42"/>
      <c r="N1930" s="42"/>
      <c r="O1930" s="61"/>
      <c r="P1930" s="64"/>
      <c r="X1930" s="102" t="b">
        <f t="shared" si="30"/>
        <v>0</v>
      </c>
    </row>
    <row r="1931" spans="1:24">
      <c r="A1931" s="8"/>
      <c r="B1931" s="8"/>
      <c r="C1931" s="8"/>
      <c r="D1931" s="54"/>
      <c r="E1931" s="8"/>
      <c r="F1931" s="8"/>
      <c r="G1931" s="8"/>
      <c r="H1931" s="8"/>
      <c r="I1931" s="120"/>
      <c r="J1931" s="42"/>
      <c r="K1931" s="124" t="str">
        <f>IF(AND($I1931&gt;0,$J1931&lt;&gt;"",$J1931&gt;40000),WORKDAY.INTL($J1931,INT(($I1931+项目参数!$J$29-1)/项目参数!$J$29)-1,1,项目参数!$B$2:$B$200),"")</f>
        <v/>
      </c>
      <c r="L1931" s="125" t="str">
        <f>IF(AND($M1931&lt;&gt;"",$M1931&gt;40000,$N1931&lt;&gt;"",$N1931&gt;40000),(1+NETWORKDAYS.INTL($M1931,$N1931,1,项目参数!$B$2:$B$200))*项目参数!$J$29,"")</f>
        <v/>
      </c>
      <c r="M1931" s="42"/>
      <c r="N1931" s="42"/>
      <c r="O1931" s="61"/>
      <c r="P1931" s="64"/>
      <c r="X1931" s="102" t="b">
        <f t="shared" si="30"/>
        <v>0</v>
      </c>
    </row>
    <row r="1932" spans="1:24">
      <c r="A1932" s="8"/>
      <c r="B1932" s="8"/>
      <c r="C1932" s="8"/>
      <c r="D1932" s="54"/>
      <c r="E1932" s="8"/>
      <c r="F1932" s="8"/>
      <c r="G1932" s="8"/>
      <c r="H1932" s="8"/>
      <c r="I1932" s="120"/>
      <c r="J1932" s="42"/>
      <c r="K1932" s="124" t="str">
        <f>IF(AND($I1932&gt;0,$J1932&lt;&gt;"",$J1932&gt;40000),WORKDAY.INTL($J1932,INT(($I1932+项目参数!$J$29-1)/项目参数!$J$29)-1,1,项目参数!$B$2:$B$200),"")</f>
        <v/>
      </c>
      <c r="L1932" s="125" t="str">
        <f>IF(AND($M1932&lt;&gt;"",$M1932&gt;40000,$N1932&lt;&gt;"",$N1932&gt;40000),(1+NETWORKDAYS.INTL($M1932,$N1932,1,项目参数!$B$2:$B$200))*项目参数!$J$29,"")</f>
        <v/>
      </c>
      <c r="M1932" s="42"/>
      <c r="N1932" s="42"/>
      <c r="O1932" s="61"/>
      <c r="P1932" s="64"/>
      <c r="X1932" s="102" t="b">
        <f t="shared" si="30"/>
        <v>0</v>
      </c>
    </row>
    <row r="1933" spans="1:24">
      <c r="A1933" s="8"/>
      <c r="B1933" s="8"/>
      <c r="C1933" s="8"/>
      <c r="D1933" s="54"/>
      <c r="E1933" s="8"/>
      <c r="F1933" s="8"/>
      <c r="G1933" s="8"/>
      <c r="H1933" s="8"/>
      <c r="I1933" s="120"/>
      <c r="J1933" s="42"/>
      <c r="K1933" s="124" t="str">
        <f>IF(AND($I1933&gt;0,$J1933&lt;&gt;"",$J1933&gt;40000),WORKDAY.INTL($J1933,INT(($I1933+项目参数!$J$29-1)/项目参数!$J$29)-1,1,项目参数!$B$2:$B$200),"")</f>
        <v/>
      </c>
      <c r="L1933" s="125" t="str">
        <f>IF(AND($M1933&lt;&gt;"",$M1933&gt;40000,$N1933&lt;&gt;"",$N1933&gt;40000),(1+NETWORKDAYS.INTL($M1933,$N1933,1,项目参数!$B$2:$B$200))*项目参数!$J$29,"")</f>
        <v/>
      </c>
      <c r="M1933" s="42"/>
      <c r="N1933" s="42"/>
      <c r="O1933" s="61"/>
      <c r="P1933" s="64"/>
      <c r="X1933" s="102" t="b">
        <f t="shared" si="30"/>
        <v>0</v>
      </c>
    </row>
    <row r="1934" spans="1:24">
      <c r="A1934" s="8"/>
      <c r="B1934" s="8"/>
      <c r="C1934" s="8"/>
      <c r="D1934" s="54"/>
      <c r="E1934" s="8"/>
      <c r="F1934" s="8"/>
      <c r="G1934" s="8"/>
      <c r="H1934" s="8"/>
      <c r="I1934" s="120"/>
      <c r="J1934" s="42"/>
      <c r="K1934" s="124" t="str">
        <f>IF(AND($I1934&gt;0,$J1934&lt;&gt;"",$J1934&gt;40000),WORKDAY.INTL($J1934,INT(($I1934+项目参数!$J$29-1)/项目参数!$J$29)-1,1,项目参数!$B$2:$B$200),"")</f>
        <v/>
      </c>
      <c r="L1934" s="125" t="str">
        <f>IF(AND($M1934&lt;&gt;"",$M1934&gt;40000,$N1934&lt;&gt;"",$N1934&gt;40000),(1+NETWORKDAYS.INTL($M1934,$N1934,1,项目参数!$B$2:$B$200))*项目参数!$J$29,"")</f>
        <v/>
      </c>
      <c r="M1934" s="42"/>
      <c r="N1934" s="42"/>
      <c r="O1934" s="61"/>
      <c r="P1934" s="64"/>
      <c r="X1934" s="102" t="b">
        <f t="shared" si="30"/>
        <v>0</v>
      </c>
    </row>
    <row r="1935" spans="1:24">
      <c r="A1935" s="8"/>
      <c r="B1935" s="8"/>
      <c r="C1935" s="8"/>
      <c r="D1935" s="54"/>
      <c r="E1935" s="8"/>
      <c r="F1935" s="8"/>
      <c r="G1935" s="8"/>
      <c r="H1935" s="8"/>
      <c r="I1935" s="120"/>
      <c r="J1935" s="42"/>
      <c r="K1935" s="124" t="str">
        <f>IF(AND($I1935&gt;0,$J1935&lt;&gt;"",$J1935&gt;40000),WORKDAY.INTL($J1935,INT(($I1935+项目参数!$J$29-1)/项目参数!$J$29)-1,1,项目参数!$B$2:$B$200),"")</f>
        <v/>
      </c>
      <c r="L1935" s="125" t="str">
        <f>IF(AND($M1935&lt;&gt;"",$M1935&gt;40000,$N1935&lt;&gt;"",$N1935&gt;40000),(1+NETWORKDAYS.INTL($M1935,$N1935,1,项目参数!$B$2:$B$200))*项目参数!$J$29,"")</f>
        <v/>
      </c>
      <c r="M1935" s="42"/>
      <c r="N1935" s="42"/>
      <c r="O1935" s="61"/>
      <c r="P1935" s="64"/>
      <c r="X1935" s="102" t="b">
        <f t="shared" si="30"/>
        <v>0</v>
      </c>
    </row>
    <row r="1936" spans="1:24">
      <c r="A1936" s="8"/>
      <c r="B1936" s="8"/>
      <c r="C1936" s="8"/>
      <c r="D1936" s="54"/>
      <c r="E1936" s="8"/>
      <c r="F1936" s="8"/>
      <c r="G1936" s="8"/>
      <c r="H1936" s="8"/>
      <c r="I1936" s="120"/>
      <c r="J1936" s="42"/>
      <c r="K1936" s="124" t="str">
        <f>IF(AND($I1936&gt;0,$J1936&lt;&gt;"",$J1936&gt;40000),WORKDAY.INTL($J1936,INT(($I1936+项目参数!$J$29-1)/项目参数!$J$29)-1,1,项目参数!$B$2:$B$200),"")</f>
        <v/>
      </c>
      <c r="L1936" s="125" t="str">
        <f>IF(AND($M1936&lt;&gt;"",$M1936&gt;40000,$N1936&lt;&gt;"",$N1936&gt;40000),(1+NETWORKDAYS.INTL($M1936,$N1936,1,项目参数!$B$2:$B$200))*项目参数!$J$29,"")</f>
        <v/>
      </c>
      <c r="M1936" s="42"/>
      <c r="N1936" s="42"/>
      <c r="O1936" s="61"/>
      <c r="P1936" s="64"/>
      <c r="X1936" s="102" t="b">
        <f t="shared" si="30"/>
        <v>0</v>
      </c>
    </row>
    <row r="1937" spans="1:24">
      <c r="A1937" s="8"/>
      <c r="B1937" s="8"/>
      <c r="C1937" s="8"/>
      <c r="D1937" s="54"/>
      <c r="E1937" s="8"/>
      <c r="F1937" s="8"/>
      <c r="G1937" s="8"/>
      <c r="H1937" s="8"/>
      <c r="I1937" s="120"/>
      <c r="J1937" s="42"/>
      <c r="K1937" s="124" t="str">
        <f>IF(AND($I1937&gt;0,$J1937&lt;&gt;"",$J1937&gt;40000),WORKDAY.INTL($J1937,INT(($I1937+项目参数!$J$29-1)/项目参数!$J$29)-1,1,项目参数!$B$2:$B$200),"")</f>
        <v/>
      </c>
      <c r="L1937" s="125" t="str">
        <f>IF(AND($M1937&lt;&gt;"",$M1937&gt;40000,$N1937&lt;&gt;"",$N1937&gt;40000),(1+NETWORKDAYS.INTL($M1937,$N1937,1,项目参数!$B$2:$B$200))*项目参数!$J$29,"")</f>
        <v/>
      </c>
      <c r="M1937" s="42"/>
      <c r="N1937" s="42"/>
      <c r="O1937" s="61"/>
      <c r="P1937" s="64"/>
      <c r="X1937" s="102" t="b">
        <f t="shared" si="30"/>
        <v>0</v>
      </c>
    </row>
    <row r="1938" spans="1:24">
      <c r="A1938" s="8"/>
      <c r="B1938" s="8"/>
      <c r="C1938" s="8"/>
      <c r="D1938" s="54"/>
      <c r="E1938" s="8"/>
      <c r="F1938" s="8"/>
      <c r="G1938" s="8"/>
      <c r="H1938" s="8"/>
      <c r="I1938" s="120"/>
      <c r="J1938" s="42"/>
      <c r="K1938" s="124" t="str">
        <f>IF(AND($I1938&gt;0,$J1938&lt;&gt;"",$J1938&gt;40000),WORKDAY.INTL($J1938,INT(($I1938+项目参数!$J$29-1)/项目参数!$J$29)-1,1,项目参数!$B$2:$B$200),"")</f>
        <v/>
      </c>
      <c r="L1938" s="125" t="str">
        <f>IF(AND($M1938&lt;&gt;"",$M1938&gt;40000,$N1938&lt;&gt;"",$N1938&gt;40000),(1+NETWORKDAYS.INTL($M1938,$N1938,1,项目参数!$B$2:$B$200))*项目参数!$J$29,"")</f>
        <v/>
      </c>
      <c r="M1938" s="42"/>
      <c r="N1938" s="42"/>
      <c r="O1938" s="61"/>
      <c r="P1938" s="64"/>
      <c r="X1938" s="102" t="b">
        <f t="shared" si="30"/>
        <v>0</v>
      </c>
    </row>
    <row r="1939" spans="1:24">
      <c r="A1939" s="8"/>
      <c r="B1939" s="8"/>
      <c r="C1939" s="8"/>
      <c r="D1939" s="54"/>
      <c r="E1939" s="8"/>
      <c r="F1939" s="8"/>
      <c r="G1939" s="8"/>
      <c r="H1939" s="8"/>
      <c r="I1939" s="120"/>
      <c r="J1939" s="42"/>
      <c r="K1939" s="124" t="str">
        <f>IF(AND($I1939&gt;0,$J1939&lt;&gt;"",$J1939&gt;40000),WORKDAY.INTL($J1939,INT(($I1939+项目参数!$J$29-1)/项目参数!$J$29)-1,1,项目参数!$B$2:$B$200),"")</f>
        <v/>
      </c>
      <c r="L1939" s="125" t="str">
        <f>IF(AND($M1939&lt;&gt;"",$M1939&gt;40000,$N1939&lt;&gt;"",$N1939&gt;40000),(1+NETWORKDAYS.INTL($M1939,$N1939,1,项目参数!$B$2:$B$200))*项目参数!$J$29,"")</f>
        <v/>
      </c>
      <c r="M1939" s="42"/>
      <c r="N1939" s="42"/>
      <c r="O1939" s="61"/>
      <c r="P1939" s="64"/>
      <c r="X1939" s="102" t="b">
        <f t="shared" si="30"/>
        <v>0</v>
      </c>
    </row>
    <row r="1940" spans="1:24">
      <c r="A1940" s="8"/>
      <c r="B1940" s="8"/>
      <c r="C1940" s="8"/>
      <c r="D1940" s="54"/>
      <c r="E1940" s="8"/>
      <c r="F1940" s="8"/>
      <c r="G1940" s="8"/>
      <c r="H1940" s="8"/>
      <c r="I1940" s="120"/>
      <c r="J1940" s="42"/>
      <c r="K1940" s="124" t="str">
        <f>IF(AND($I1940&gt;0,$J1940&lt;&gt;"",$J1940&gt;40000),WORKDAY.INTL($J1940,INT(($I1940+项目参数!$J$29-1)/项目参数!$J$29)-1,1,项目参数!$B$2:$B$200),"")</f>
        <v/>
      </c>
      <c r="L1940" s="125" t="str">
        <f>IF(AND($M1940&lt;&gt;"",$M1940&gt;40000,$N1940&lt;&gt;"",$N1940&gt;40000),(1+NETWORKDAYS.INTL($M1940,$N1940,1,项目参数!$B$2:$B$200))*项目参数!$J$29,"")</f>
        <v/>
      </c>
      <c r="M1940" s="42"/>
      <c r="N1940" s="42"/>
      <c r="O1940" s="61"/>
      <c r="P1940" s="64"/>
      <c r="X1940" s="102" t="b">
        <f t="shared" si="30"/>
        <v>0</v>
      </c>
    </row>
    <row r="1941" spans="1:24">
      <c r="A1941" s="8"/>
      <c r="B1941" s="8"/>
      <c r="C1941" s="8"/>
      <c r="D1941" s="54"/>
      <c r="E1941" s="8"/>
      <c r="F1941" s="8"/>
      <c r="G1941" s="8"/>
      <c r="H1941" s="8"/>
      <c r="I1941" s="120"/>
      <c r="J1941" s="42"/>
      <c r="K1941" s="124" t="str">
        <f>IF(AND($I1941&gt;0,$J1941&lt;&gt;"",$J1941&gt;40000),WORKDAY.INTL($J1941,INT(($I1941+项目参数!$J$29-1)/项目参数!$J$29)-1,1,项目参数!$B$2:$B$200),"")</f>
        <v/>
      </c>
      <c r="L1941" s="125" t="str">
        <f>IF(AND($M1941&lt;&gt;"",$M1941&gt;40000,$N1941&lt;&gt;"",$N1941&gt;40000),(1+NETWORKDAYS.INTL($M1941,$N1941,1,项目参数!$B$2:$B$200))*项目参数!$J$29,"")</f>
        <v/>
      </c>
      <c r="M1941" s="42"/>
      <c r="N1941" s="42"/>
      <c r="O1941" s="61"/>
      <c r="P1941" s="64"/>
      <c r="X1941" s="102" t="b">
        <f t="shared" si="30"/>
        <v>0</v>
      </c>
    </row>
    <row r="1942" spans="1:24">
      <c r="A1942" s="8"/>
      <c r="B1942" s="8"/>
      <c r="C1942" s="8"/>
      <c r="D1942" s="54"/>
      <c r="E1942" s="8"/>
      <c r="F1942" s="8"/>
      <c r="G1942" s="8"/>
      <c r="H1942" s="8"/>
      <c r="I1942" s="120"/>
      <c r="J1942" s="42"/>
      <c r="K1942" s="124" t="str">
        <f>IF(AND($I1942&gt;0,$J1942&lt;&gt;"",$J1942&gt;40000),WORKDAY.INTL($J1942,INT(($I1942+项目参数!$J$29-1)/项目参数!$J$29)-1,1,项目参数!$B$2:$B$200),"")</f>
        <v/>
      </c>
      <c r="L1942" s="125" t="str">
        <f>IF(AND($M1942&lt;&gt;"",$M1942&gt;40000,$N1942&lt;&gt;"",$N1942&gt;40000),(1+NETWORKDAYS.INTL($M1942,$N1942,1,项目参数!$B$2:$B$200))*项目参数!$J$29,"")</f>
        <v/>
      </c>
      <c r="M1942" s="42"/>
      <c r="N1942" s="42"/>
      <c r="O1942" s="61"/>
      <c r="P1942" s="64"/>
      <c r="X1942" s="102" t="b">
        <f t="shared" si="30"/>
        <v>0</v>
      </c>
    </row>
    <row r="1943" spans="1:24">
      <c r="A1943" s="8"/>
      <c r="B1943" s="8"/>
      <c r="C1943" s="8"/>
      <c r="D1943" s="54"/>
      <c r="E1943" s="8"/>
      <c r="F1943" s="8"/>
      <c r="G1943" s="8"/>
      <c r="H1943" s="8"/>
      <c r="I1943" s="120"/>
      <c r="J1943" s="42"/>
      <c r="K1943" s="124" t="str">
        <f>IF(AND($I1943&gt;0,$J1943&lt;&gt;"",$J1943&gt;40000),WORKDAY.INTL($J1943,INT(($I1943+项目参数!$J$29-1)/项目参数!$J$29)-1,1,项目参数!$B$2:$B$200),"")</f>
        <v/>
      </c>
      <c r="L1943" s="125" t="str">
        <f>IF(AND($M1943&lt;&gt;"",$M1943&gt;40000,$N1943&lt;&gt;"",$N1943&gt;40000),(1+NETWORKDAYS.INTL($M1943,$N1943,1,项目参数!$B$2:$B$200))*项目参数!$J$29,"")</f>
        <v/>
      </c>
      <c r="M1943" s="42"/>
      <c r="N1943" s="42"/>
      <c r="O1943" s="61"/>
      <c r="P1943" s="64"/>
      <c r="X1943" s="102" t="b">
        <f t="shared" si="30"/>
        <v>0</v>
      </c>
    </row>
    <row r="1944" spans="1:24">
      <c r="A1944" s="8"/>
      <c r="B1944" s="8"/>
      <c r="C1944" s="8"/>
      <c r="D1944" s="54"/>
      <c r="E1944" s="8"/>
      <c r="F1944" s="8"/>
      <c r="G1944" s="8"/>
      <c r="H1944" s="8"/>
      <c r="I1944" s="120"/>
      <c r="J1944" s="42"/>
      <c r="K1944" s="124" t="str">
        <f>IF(AND($I1944&gt;0,$J1944&lt;&gt;"",$J1944&gt;40000),WORKDAY.INTL($J1944,INT(($I1944+项目参数!$J$29-1)/项目参数!$J$29)-1,1,项目参数!$B$2:$B$200),"")</f>
        <v/>
      </c>
      <c r="L1944" s="125" t="str">
        <f>IF(AND($M1944&lt;&gt;"",$M1944&gt;40000,$N1944&lt;&gt;"",$N1944&gt;40000),(1+NETWORKDAYS.INTL($M1944,$N1944,1,项目参数!$B$2:$B$200))*项目参数!$J$29,"")</f>
        <v/>
      </c>
      <c r="M1944" s="42"/>
      <c r="N1944" s="42"/>
      <c r="O1944" s="61"/>
      <c r="P1944" s="64"/>
      <c r="X1944" s="102" t="b">
        <f t="shared" si="30"/>
        <v>0</v>
      </c>
    </row>
    <row r="1945" spans="1:24">
      <c r="A1945" s="8"/>
      <c r="B1945" s="8"/>
      <c r="C1945" s="8"/>
      <c r="D1945" s="54"/>
      <c r="E1945" s="8"/>
      <c r="F1945" s="8"/>
      <c r="G1945" s="8"/>
      <c r="H1945" s="8"/>
      <c r="I1945" s="120"/>
      <c r="J1945" s="42"/>
      <c r="K1945" s="124" t="str">
        <f>IF(AND($I1945&gt;0,$J1945&lt;&gt;"",$J1945&gt;40000),WORKDAY.INTL($J1945,INT(($I1945+项目参数!$J$29-1)/项目参数!$J$29)-1,1,项目参数!$B$2:$B$200),"")</f>
        <v/>
      </c>
      <c r="L1945" s="125" t="str">
        <f>IF(AND($M1945&lt;&gt;"",$M1945&gt;40000,$N1945&lt;&gt;"",$N1945&gt;40000),(1+NETWORKDAYS.INTL($M1945,$N1945,1,项目参数!$B$2:$B$200))*项目参数!$J$29,"")</f>
        <v/>
      </c>
      <c r="M1945" s="42"/>
      <c r="N1945" s="42"/>
      <c r="O1945" s="61"/>
      <c r="P1945" s="64"/>
      <c r="X1945" s="102" t="b">
        <f t="shared" si="30"/>
        <v>0</v>
      </c>
    </row>
    <row r="1946" spans="1:24">
      <c r="A1946" s="8"/>
      <c r="B1946" s="8"/>
      <c r="C1946" s="8"/>
      <c r="D1946" s="54"/>
      <c r="E1946" s="8"/>
      <c r="F1946" s="8"/>
      <c r="G1946" s="8"/>
      <c r="H1946" s="8"/>
      <c r="I1946" s="120"/>
      <c r="J1946" s="42"/>
      <c r="K1946" s="124" t="str">
        <f>IF(AND($I1946&gt;0,$J1946&lt;&gt;"",$J1946&gt;40000),WORKDAY.INTL($J1946,INT(($I1946+项目参数!$J$29-1)/项目参数!$J$29)-1,1,项目参数!$B$2:$B$200),"")</f>
        <v/>
      </c>
      <c r="L1946" s="125" t="str">
        <f>IF(AND($M1946&lt;&gt;"",$M1946&gt;40000,$N1946&lt;&gt;"",$N1946&gt;40000),(1+NETWORKDAYS.INTL($M1946,$N1946,1,项目参数!$B$2:$B$200))*项目参数!$J$29,"")</f>
        <v/>
      </c>
      <c r="M1946" s="42"/>
      <c r="N1946" s="42"/>
      <c r="O1946" s="61"/>
      <c r="P1946" s="64"/>
      <c r="X1946" s="102" t="b">
        <f t="shared" si="30"/>
        <v>0</v>
      </c>
    </row>
    <row r="1947" spans="1:24">
      <c r="A1947" s="8"/>
      <c r="B1947" s="8"/>
      <c r="C1947" s="8"/>
      <c r="D1947" s="54"/>
      <c r="E1947" s="8"/>
      <c r="F1947" s="8"/>
      <c r="G1947" s="8"/>
      <c r="H1947" s="8"/>
      <c r="I1947" s="120"/>
      <c r="J1947" s="42"/>
      <c r="K1947" s="124" t="str">
        <f>IF(AND($I1947&gt;0,$J1947&lt;&gt;"",$J1947&gt;40000),WORKDAY.INTL($J1947,INT(($I1947+项目参数!$J$29-1)/项目参数!$J$29)-1,1,项目参数!$B$2:$B$200),"")</f>
        <v/>
      </c>
      <c r="L1947" s="125" t="str">
        <f>IF(AND($M1947&lt;&gt;"",$M1947&gt;40000,$N1947&lt;&gt;"",$N1947&gt;40000),(1+NETWORKDAYS.INTL($M1947,$N1947,1,项目参数!$B$2:$B$200))*项目参数!$J$29,"")</f>
        <v/>
      </c>
      <c r="M1947" s="42"/>
      <c r="N1947" s="42"/>
      <c r="O1947" s="61"/>
      <c r="P1947" s="64"/>
      <c r="X1947" s="102" t="b">
        <f t="shared" si="30"/>
        <v>0</v>
      </c>
    </row>
    <row r="1948" spans="1:24">
      <c r="A1948" s="8"/>
      <c r="B1948" s="8"/>
      <c r="C1948" s="8"/>
      <c r="D1948" s="54"/>
      <c r="E1948" s="8"/>
      <c r="F1948" s="8"/>
      <c r="G1948" s="8"/>
      <c r="H1948" s="8"/>
      <c r="I1948" s="120"/>
      <c r="J1948" s="42"/>
      <c r="K1948" s="124" t="str">
        <f>IF(AND($I1948&gt;0,$J1948&lt;&gt;"",$J1948&gt;40000),WORKDAY.INTL($J1948,INT(($I1948+项目参数!$J$29-1)/项目参数!$J$29)-1,1,项目参数!$B$2:$B$200),"")</f>
        <v/>
      </c>
      <c r="L1948" s="125" t="str">
        <f>IF(AND($M1948&lt;&gt;"",$M1948&gt;40000,$N1948&lt;&gt;"",$N1948&gt;40000),(1+NETWORKDAYS.INTL($M1948,$N1948,1,项目参数!$B$2:$B$200))*项目参数!$J$29,"")</f>
        <v/>
      </c>
      <c r="M1948" s="42"/>
      <c r="N1948" s="42"/>
      <c r="O1948" s="61"/>
      <c r="P1948" s="64"/>
      <c r="X1948" s="102" t="b">
        <f t="shared" si="30"/>
        <v>0</v>
      </c>
    </row>
    <row r="1949" spans="1:24">
      <c r="A1949" s="8"/>
      <c r="B1949" s="8"/>
      <c r="C1949" s="8"/>
      <c r="D1949" s="54"/>
      <c r="E1949" s="8"/>
      <c r="F1949" s="8"/>
      <c r="G1949" s="8"/>
      <c r="H1949" s="8"/>
      <c r="I1949" s="120"/>
      <c r="J1949" s="42"/>
      <c r="K1949" s="124" t="str">
        <f>IF(AND($I1949&gt;0,$J1949&lt;&gt;"",$J1949&gt;40000),WORKDAY.INTL($J1949,INT(($I1949+项目参数!$J$29-1)/项目参数!$J$29)-1,1,项目参数!$B$2:$B$200),"")</f>
        <v/>
      </c>
      <c r="L1949" s="125" t="str">
        <f>IF(AND($M1949&lt;&gt;"",$M1949&gt;40000,$N1949&lt;&gt;"",$N1949&gt;40000),(1+NETWORKDAYS.INTL($M1949,$N1949,1,项目参数!$B$2:$B$200))*项目参数!$J$29,"")</f>
        <v/>
      </c>
      <c r="M1949" s="42"/>
      <c r="N1949" s="42"/>
      <c r="O1949" s="61"/>
      <c r="P1949" s="64"/>
      <c r="X1949" s="102" t="b">
        <f t="shared" si="30"/>
        <v>0</v>
      </c>
    </row>
    <row r="1950" spans="1:24">
      <c r="A1950" s="8"/>
      <c r="B1950" s="8"/>
      <c r="C1950" s="8"/>
      <c r="D1950" s="54"/>
      <c r="E1950" s="8"/>
      <c r="F1950" s="8"/>
      <c r="G1950" s="8"/>
      <c r="H1950" s="8"/>
      <c r="I1950" s="120"/>
      <c r="J1950" s="42"/>
      <c r="K1950" s="124" t="str">
        <f>IF(AND($I1950&gt;0,$J1950&lt;&gt;"",$J1950&gt;40000),WORKDAY.INTL($J1950,INT(($I1950+项目参数!$J$29-1)/项目参数!$J$29)-1,1,项目参数!$B$2:$B$200),"")</f>
        <v/>
      </c>
      <c r="L1950" s="125" t="str">
        <f>IF(AND($M1950&lt;&gt;"",$M1950&gt;40000,$N1950&lt;&gt;"",$N1950&gt;40000),(1+NETWORKDAYS.INTL($M1950,$N1950,1,项目参数!$B$2:$B$200))*项目参数!$J$29,"")</f>
        <v/>
      </c>
      <c r="M1950" s="42"/>
      <c r="N1950" s="42"/>
      <c r="O1950" s="61"/>
      <c r="P1950" s="64"/>
      <c r="X1950" s="102" t="b">
        <f t="shared" si="30"/>
        <v>0</v>
      </c>
    </row>
    <row r="1951" spans="1:24">
      <c r="A1951" s="8"/>
      <c r="B1951" s="8"/>
      <c r="C1951" s="8"/>
      <c r="D1951" s="54"/>
      <c r="E1951" s="8"/>
      <c r="F1951" s="8"/>
      <c r="G1951" s="8"/>
      <c r="H1951" s="8"/>
      <c r="I1951" s="120"/>
      <c r="J1951" s="42"/>
      <c r="K1951" s="124" t="str">
        <f>IF(AND($I1951&gt;0,$J1951&lt;&gt;"",$J1951&gt;40000),WORKDAY.INTL($J1951,INT(($I1951+项目参数!$J$29-1)/项目参数!$J$29)-1,1,项目参数!$B$2:$B$200),"")</f>
        <v/>
      </c>
      <c r="L1951" s="125" t="str">
        <f>IF(AND($M1951&lt;&gt;"",$M1951&gt;40000,$N1951&lt;&gt;"",$N1951&gt;40000),(1+NETWORKDAYS.INTL($M1951,$N1951,1,项目参数!$B$2:$B$200))*项目参数!$J$29,"")</f>
        <v/>
      </c>
      <c r="M1951" s="42"/>
      <c r="N1951" s="42"/>
      <c r="O1951" s="61"/>
      <c r="P1951" s="64"/>
      <c r="X1951" s="102" t="b">
        <f t="shared" si="30"/>
        <v>0</v>
      </c>
    </row>
    <row r="1952" spans="1:24">
      <c r="A1952" s="8"/>
      <c r="B1952" s="8"/>
      <c r="C1952" s="8"/>
      <c r="D1952" s="54"/>
      <c r="E1952" s="8"/>
      <c r="F1952" s="8"/>
      <c r="G1952" s="8"/>
      <c r="H1952" s="8"/>
      <c r="I1952" s="120"/>
      <c r="J1952" s="42"/>
      <c r="K1952" s="124" t="str">
        <f>IF(AND($I1952&gt;0,$J1952&lt;&gt;"",$J1952&gt;40000),WORKDAY.INTL($J1952,INT(($I1952+项目参数!$J$29-1)/项目参数!$J$29)-1,1,项目参数!$B$2:$B$200),"")</f>
        <v/>
      </c>
      <c r="L1952" s="125" t="str">
        <f>IF(AND($M1952&lt;&gt;"",$M1952&gt;40000,$N1952&lt;&gt;"",$N1952&gt;40000),(1+NETWORKDAYS.INTL($M1952,$N1952,1,项目参数!$B$2:$B$200))*项目参数!$J$29,"")</f>
        <v/>
      </c>
      <c r="M1952" s="42"/>
      <c r="N1952" s="42"/>
      <c r="O1952" s="61"/>
      <c r="P1952" s="64"/>
      <c r="X1952" s="102" t="b">
        <f t="shared" si="30"/>
        <v>0</v>
      </c>
    </row>
    <row r="1953" spans="1:24">
      <c r="A1953" s="8"/>
      <c r="B1953" s="8"/>
      <c r="C1953" s="8"/>
      <c r="D1953" s="54"/>
      <c r="E1953" s="8"/>
      <c r="F1953" s="8"/>
      <c r="G1953" s="8"/>
      <c r="H1953" s="8"/>
      <c r="I1953" s="120"/>
      <c r="J1953" s="42"/>
      <c r="K1953" s="124" t="str">
        <f>IF(AND($I1953&gt;0,$J1953&lt;&gt;"",$J1953&gt;40000),WORKDAY.INTL($J1953,INT(($I1953+项目参数!$J$29-1)/项目参数!$J$29)-1,1,项目参数!$B$2:$B$200),"")</f>
        <v/>
      </c>
      <c r="L1953" s="125" t="str">
        <f>IF(AND($M1953&lt;&gt;"",$M1953&gt;40000,$N1953&lt;&gt;"",$N1953&gt;40000),(1+NETWORKDAYS.INTL($M1953,$N1953,1,项目参数!$B$2:$B$200))*项目参数!$J$29,"")</f>
        <v/>
      </c>
      <c r="M1953" s="42"/>
      <c r="N1953" s="42"/>
      <c r="O1953" s="61"/>
      <c r="P1953" s="64"/>
      <c r="X1953" s="102" t="b">
        <f t="shared" si="30"/>
        <v>0</v>
      </c>
    </row>
    <row r="1954" spans="1:24">
      <c r="A1954" s="8"/>
      <c r="B1954" s="8"/>
      <c r="C1954" s="8"/>
      <c r="D1954" s="54"/>
      <c r="E1954" s="8"/>
      <c r="F1954" s="8"/>
      <c r="G1954" s="8"/>
      <c r="H1954" s="8"/>
      <c r="I1954" s="120"/>
      <c r="J1954" s="42"/>
      <c r="K1954" s="124" t="str">
        <f>IF(AND($I1954&gt;0,$J1954&lt;&gt;"",$J1954&gt;40000),WORKDAY.INTL($J1954,INT(($I1954+项目参数!$J$29-1)/项目参数!$J$29)-1,1,项目参数!$B$2:$B$200),"")</f>
        <v/>
      </c>
      <c r="L1954" s="125" t="str">
        <f>IF(AND($M1954&lt;&gt;"",$M1954&gt;40000,$N1954&lt;&gt;"",$N1954&gt;40000),(1+NETWORKDAYS.INTL($M1954,$N1954,1,项目参数!$B$2:$B$200))*项目参数!$J$29,"")</f>
        <v/>
      </c>
      <c r="M1954" s="42"/>
      <c r="N1954" s="42"/>
      <c r="O1954" s="61"/>
      <c r="P1954" s="64"/>
      <c r="X1954" s="102" t="b">
        <f t="shared" si="30"/>
        <v>0</v>
      </c>
    </row>
    <row r="1955" spans="1:24">
      <c r="A1955" s="8"/>
      <c r="B1955" s="8"/>
      <c r="C1955" s="8"/>
      <c r="D1955" s="54"/>
      <c r="E1955" s="8"/>
      <c r="F1955" s="8"/>
      <c r="G1955" s="8"/>
      <c r="H1955" s="8"/>
      <c r="I1955" s="120"/>
      <c r="J1955" s="42"/>
      <c r="K1955" s="124" t="str">
        <f>IF(AND($I1955&gt;0,$J1955&lt;&gt;"",$J1955&gt;40000),WORKDAY.INTL($J1955,INT(($I1955+项目参数!$J$29-1)/项目参数!$J$29)-1,1,项目参数!$B$2:$B$200),"")</f>
        <v/>
      </c>
      <c r="L1955" s="125" t="str">
        <f>IF(AND($M1955&lt;&gt;"",$M1955&gt;40000,$N1955&lt;&gt;"",$N1955&gt;40000),(1+NETWORKDAYS.INTL($M1955,$N1955,1,项目参数!$B$2:$B$200))*项目参数!$J$29,"")</f>
        <v/>
      </c>
      <c r="M1955" s="42"/>
      <c r="N1955" s="42"/>
      <c r="O1955" s="61"/>
      <c r="P1955" s="64"/>
      <c r="X1955" s="102" t="b">
        <f t="shared" si="30"/>
        <v>0</v>
      </c>
    </row>
    <row r="1956" spans="1:24">
      <c r="A1956" s="8"/>
      <c r="B1956" s="8"/>
      <c r="C1956" s="8"/>
      <c r="D1956" s="54"/>
      <c r="E1956" s="8"/>
      <c r="F1956" s="8"/>
      <c r="G1956" s="8"/>
      <c r="H1956" s="8"/>
      <c r="I1956" s="120"/>
      <c r="J1956" s="42"/>
      <c r="K1956" s="124" t="str">
        <f>IF(AND($I1956&gt;0,$J1956&lt;&gt;"",$J1956&gt;40000),WORKDAY.INTL($J1956,INT(($I1956+项目参数!$J$29-1)/项目参数!$J$29)-1,1,项目参数!$B$2:$B$200),"")</f>
        <v/>
      </c>
      <c r="L1956" s="125" t="str">
        <f>IF(AND($M1956&lt;&gt;"",$M1956&gt;40000,$N1956&lt;&gt;"",$N1956&gt;40000),(1+NETWORKDAYS.INTL($M1956,$N1956,1,项目参数!$B$2:$B$200))*项目参数!$J$29,"")</f>
        <v/>
      </c>
      <c r="M1956" s="42"/>
      <c r="N1956" s="42"/>
      <c r="O1956" s="61"/>
      <c r="P1956" s="64"/>
      <c r="X1956" s="102" t="b">
        <f t="shared" si="30"/>
        <v>0</v>
      </c>
    </row>
    <row r="1957" spans="1:24">
      <c r="A1957" s="8"/>
      <c r="B1957" s="8"/>
      <c r="C1957" s="8"/>
      <c r="D1957" s="54"/>
      <c r="E1957" s="8"/>
      <c r="F1957" s="8"/>
      <c r="G1957" s="8"/>
      <c r="H1957" s="8"/>
      <c r="I1957" s="120"/>
      <c r="J1957" s="42"/>
      <c r="K1957" s="124" t="str">
        <f>IF(AND($I1957&gt;0,$J1957&lt;&gt;"",$J1957&gt;40000),WORKDAY.INTL($J1957,INT(($I1957+项目参数!$J$29-1)/项目参数!$J$29)-1,1,项目参数!$B$2:$B$200),"")</f>
        <v/>
      </c>
      <c r="L1957" s="125" t="str">
        <f>IF(AND($M1957&lt;&gt;"",$M1957&gt;40000,$N1957&lt;&gt;"",$N1957&gt;40000),(1+NETWORKDAYS.INTL($M1957,$N1957,1,项目参数!$B$2:$B$200))*项目参数!$J$29,"")</f>
        <v/>
      </c>
      <c r="M1957" s="42"/>
      <c r="N1957" s="42"/>
      <c r="O1957" s="61"/>
      <c r="P1957" s="64"/>
      <c r="X1957" s="102" t="b">
        <f t="shared" si="30"/>
        <v>0</v>
      </c>
    </row>
    <row r="1958" spans="1:24">
      <c r="A1958" s="8"/>
      <c r="B1958" s="8"/>
      <c r="C1958" s="8"/>
      <c r="D1958" s="54"/>
      <c r="E1958" s="8"/>
      <c r="F1958" s="8"/>
      <c r="G1958" s="8"/>
      <c r="H1958" s="8"/>
      <c r="I1958" s="120"/>
      <c r="J1958" s="42"/>
      <c r="K1958" s="124" t="str">
        <f>IF(AND($I1958&gt;0,$J1958&lt;&gt;"",$J1958&gt;40000),WORKDAY.INTL($J1958,INT(($I1958+项目参数!$J$29-1)/项目参数!$J$29)-1,1,项目参数!$B$2:$B$200),"")</f>
        <v/>
      </c>
      <c r="L1958" s="125" t="str">
        <f>IF(AND($M1958&lt;&gt;"",$M1958&gt;40000,$N1958&lt;&gt;"",$N1958&gt;40000),(1+NETWORKDAYS.INTL($M1958,$N1958,1,项目参数!$B$2:$B$200))*项目参数!$J$29,"")</f>
        <v/>
      </c>
      <c r="M1958" s="42"/>
      <c r="N1958" s="42"/>
      <c r="O1958" s="61"/>
      <c r="P1958" s="64"/>
      <c r="X1958" s="102" t="b">
        <f t="shared" si="30"/>
        <v>0</v>
      </c>
    </row>
    <row r="1959" spans="1:24">
      <c r="A1959" s="8"/>
      <c r="B1959" s="8"/>
      <c r="C1959" s="8"/>
      <c r="D1959" s="54"/>
      <c r="E1959" s="8"/>
      <c r="F1959" s="8"/>
      <c r="G1959" s="8"/>
      <c r="H1959" s="8"/>
      <c r="I1959" s="120"/>
      <c r="J1959" s="42"/>
      <c r="K1959" s="124" t="str">
        <f>IF(AND($I1959&gt;0,$J1959&lt;&gt;"",$J1959&gt;40000),WORKDAY.INTL($J1959,INT(($I1959+项目参数!$J$29-1)/项目参数!$J$29)-1,1,项目参数!$B$2:$B$200),"")</f>
        <v/>
      </c>
      <c r="L1959" s="125" t="str">
        <f>IF(AND($M1959&lt;&gt;"",$M1959&gt;40000,$N1959&lt;&gt;"",$N1959&gt;40000),(1+NETWORKDAYS.INTL($M1959,$N1959,1,项目参数!$B$2:$B$200))*项目参数!$J$29,"")</f>
        <v/>
      </c>
      <c r="M1959" s="42"/>
      <c r="N1959" s="42"/>
      <c r="O1959" s="61"/>
      <c r="P1959" s="64"/>
      <c r="X1959" s="102" t="b">
        <f t="shared" si="30"/>
        <v>0</v>
      </c>
    </row>
    <row r="1960" spans="1:24">
      <c r="A1960" s="8"/>
      <c r="B1960" s="8"/>
      <c r="C1960" s="8"/>
      <c r="D1960" s="54"/>
      <c r="E1960" s="8"/>
      <c r="F1960" s="8"/>
      <c r="G1960" s="8"/>
      <c r="H1960" s="8"/>
      <c r="I1960" s="120"/>
      <c r="J1960" s="42"/>
      <c r="K1960" s="124" t="str">
        <f>IF(AND($I1960&gt;0,$J1960&lt;&gt;"",$J1960&gt;40000),WORKDAY.INTL($J1960,INT(($I1960+项目参数!$J$29-1)/项目参数!$J$29)-1,1,项目参数!$B$2:$B$200),"")</f>
        <v/>
      </c>
      <c r="L1960" s="125" t="str">
        <f>IF(AND($M1960&lt;&gt;"",$M1960&gt;40000,$N1960&lt;&gt;"",$N1960&gt;40000),(1+NETWORKDAYS.INTL($M1960,$N1960,1,项目参数!$B$2:$B$200))*项目参数!$J$29,"")</f>
        <v/>
      </c>
      <c r="M1960" s="42"/>
      <c r="N1960" s="42"/>
      <c r="O1960" s="61"/>
      <c r="P1960" s="64"/>
      <c r="X1960" s="102" t="b">
        <f t="shared" si="30"/>
        <v>0</v>
      </c>
    </row>
    <row r="1961" spans="1:24">
      <c r="A1961" s="8"/>
      <c r="B1961" s="8"/>
      <c r="C1961" s="8"/>
      <c r="D1961" s="54"/>
      <c r="E1961" s="8"/>
      <c r="F1961" s="8"/>
      <c r="G1961" s="8"/>
      <c r="H1961" s="8"/>
      <c r="I1961" s="120"/>
      <c r="J1961" s="42"/>
      <c r="K1961" s="124" t="str">
        <f>IF(AND($I1961&gt;0,$J1961&lt;&gt;"",$J1961&gt;40000),WORKDAY.INTL($J1961,INT(($I1961+项目参数!$J$29-1)/项目参数!$J$29)-1,1,项目参数!$B$2:$B$200),"")</f>
        <v/>
      </c>
      <c r="L1961" s="125" t="str">
        <f>IF(AND($M1961&lt;&gt;"",$M1961&gt;40000,$N1961&lt;&gt;"",$N1961&gt;40000),(1+NETWORKDAYS.INTL($M1961,$N1961,1,项目参数!$B$2:$B$200))*项目参数!$J$29,"")</f>
        <v/>
      </c>
      <c r="M1961" s="42"/>
      <c r="N1961" s="42"/>
      <c r="O1961" s="61"/>
      <c r="P1961" s="64"/>
      <c r="X1961" s="102" t="b">
        <f t="shared" si="30"/>
        <v>0</v>
      </c>
    </row>
    <row r="1962" spans="1:24">
      <c r="A1962" s="8"/>
      <c r="B1962" s="8"/>
      <c r="C1962" s="8"/>
      <c r="D1962" s="54"/>
      <c r="E1962" s="8"/>
      <c r="F1962" s="8"/>
      <c r="G1962" s="8"/>
      <c r="H1962" s="8"/>
      <c r="I1962" s="120"/>
      <c r="J1962" s="42"/>
      <c r="K1962" s="124" t="str">
        <f>IF(AND($I1962&gt;0,$J1962&lt;&gt;"",$J1962&gt;40000),WORKDAY.INTL($J1962,INT(($I1962+项目参数!$J$29-1)/项目参数!$J$29)-1,1,项目参数!$B$2:$B$200),"")</f>
        <v/>
      </c>
      <c r="L1962" s="125" t="str">
        <f>IF(AND($M1962&lt;&gt;"",$M1962&gt;40000,$N1962&lt;&gt;"",$N1962&gt;40000),(1+NETWORKDAYS.INTL($M1962,$N1962,1,项目参数!$B$2:$B$200))*项目参数!$J$29,"")</f>
        <v/>
      </c>
      <c r="M1962" s="42"/>
      <c r="N1962" s="42"/>
      <c r="O1962" s="61"/>
      <c r="P1962" s="64"/>
      <c r="X1962" s="102" t="b">
        <f t="shared" si="30"/>
        <v>0</v>
      </c>
    </row>
    <row r="1963" spans="1:24">
      <c r="A1963" s="8"/>
      <c r="B1963" s="8"/>
      <c r="C1963" s="8"/>
      <c r="D1963" s="54"/>
      <c r="E1963" s="8"/>
      <c r="F1963" s="8"/>
      <c r="G1963" s="8"/>
      <c r="H1963" s="8"/>
      <c r="I1963" s="120"/>
      <c r="J1963" s="42"/>
      <c r="K1963" s="124" t="str">
        <f>IF(AND($I1963&gt;0,$J1963&lt;&gt;"",$J1963&gt;40000),WORKDAY.INTL($J1963,INT(($I1963+项目参数!$J$29-1)/项目参数!$J$29)-1,1,项目参数!$B$2:$B$200),"")</f>
        <v/>
      </c>
      <c r="L1963" s="125" t="str">
        <f>IF(AND($M1963&lt;&gt;"",$M1963&gt;40000,$N1963&lt;&gt;"",$N1963&gt;40000),(1+NETWORKDAYS.INTL($M1963,$N1963,1,项目参数!$B$2:$B$200))*项目参数!$J$29,"")</f>
        <v/>
      </c>
      <c r="M1963" s="42"/>
      <c r="N1963" s="42"/>
      <c r="O1963" s="61"/>
      <c r="P1963" s="64"/>
      <c r="X1963" s="102" t="b">
        <f t="shared" si="30"/>
        <v>0</v>
      </c>
    </row>
    <row r="1964" spans="1:24">
      <c r="A1964" s="8"/>
      <c r="B1964" s="8"/>
      <c r="C1964" s="8"/>
      <c r="D1964" s="54"/>
      <c r="E1964" s="8"/>
      <c r="F1964" s="8"/>
      <c r="G1964" s="8"/>
      <c r="H1964" s="8"/>
      <c r="I1964" s="120"/>
      <c r="J1964" s="42"/>
      <c r="K1964" s="124" t="str">
        <f>IF(AND($I1964&gt;0,$J1964&lt;&gt;"",$J1964&gt;40000),WORKDAY.INTL($J1964,INT(($I1964+项目参数!$J$29-1)/项目参数!$J$29)-1,1,项目参数!$B$2:$B$200),"")</f>
        <v/>
      </c>
      <c r="L1964" s="125" t="str">
        <f>IF(AND($M1964&lt;&gt;"",$M1964&gt;40000,$N1964&lt;&gt;"",$N1964&gt;40000),(1+NETWORKDAYS.INTL($M1964,$N1964,1,项目参数!$B$2:$B$200))*项目参数!$J$29,"")</f>
        <v/>
      </c>
      <c r="M1964" s="42"/>
      <c r="N1964" s="42"/>
      <c r="O1964" s="61"/>
      <c r="P1964" s="64"/>
      <c r="X1964" s="102" t="b">
        <f t="shared" si="30"/>
        <v>0</v>
      </c>
    </row>
    <row r="1965" spans="1:24">
      <c r="A1965" s="8"/>
      <c r="B1965" s="8"/>
      <c r="C1965" s="8"/>
      <c r="D1965" s="54"/>
      <c r="E1965" s="8"/>
      <c r="F1965" s="8"/>
      <c r="G1965" s="8"/>
      <c r="H1965" s="8"/>
      <c r="I1965" s="120"/>
      <c r="J1965" s="42"/>
      <c r="K1965" s="124" t="str">
        <f>IF(AND($I1965&gt;0,$J1965&lt;&gt;"",$J1965&gt;40000),WORKDAY.INTL($J1965,INT(($I1965+项目参数!$J$29-1)/项目参数!$J$29)-1,1,项目参数!$B$2:$B$200),"")</f>
        <v/>
      </c>
      <c r="L1965" s="125" t="str">
        <f>IF(AND($M1965&lt;&gt;"",$M1965&gt;40000,$N1965&lt;&gt;"",$N1965&gt;40000),(1+NETWORKDAYS.INTL($M1965,$N1965,1,项目参数!$B$2:$B$200))*项目参数!$J$29,"")</f>
        <v/>
      </c>
      <c r="M1965" s="42"/>
      <c r="N1965" s="42"/>
      <c r="O1965" s="61"/>
      <c r="P1965" s="64"/>
      <c r="X1965" s="102" t="b">
        <f t="shared" si="30"/>
        <v>0</v>
      </c>
    </row>
    <row r="1966" spans="1:24">
      <c r="A1966" s="8"/>
      <c r="B1966" s="8"/>
      <c r="C1966" s="8"/>
      <c r="D1966" s="54"/>
      <c r="E1966" s="8"/>
      <c r="F1966" s="8"/>
      <c r="G1966" s="8"/>
      <c r="H1966" s="8"/>
      <c r="I1966" s="120"/>
      <c r="J1966" s="42"/>
      <c r="K1966" s="124" t="str">
        <f>IF(AND($I1966&gt;0,$J1966&lt;&gt;"",$J1966&gt;40000),WORKDAY.INTL($J1966,INT(($I1966+项目参数!$J$29-1)/项目参数!$J$29)-1,1,项目参数!$B$2:$B$200),"")</f>
        <v/>
      </c>
      <c r="L1966" s="125" t="str">
        <f>IF(AND($M1966&lt;&gt;"",$M1966&gt;40000,$N1966&lt;&gt;"",$N1966&gt;40000),(1+NETWORKDAYS.INTL($M1966,$N1966,1,项目参数!$B$2:$B$200))*项目参数!$J$29,"")</f>
        <v/>
      </c>
      <c r="M1966" s="42"/>
      <c r="N1966" s="42"/>
      <c r="O1966" s="61"/>
      <c r="P1966" s="64"/>
      <c r="X1966" s="102" t="b">
        <f t="shared" si="30"/>
        <v>0</v>
      </c>
    </row>
    <row r="1967" spans="1:24">
      <c r="A1967" s="8"/>
      <c r="B1967" s="8"/>
      <c r="C1967" s="8"/>
      <c r="D1967" s="54"/>
      <c r="E1967" s="8"/>
      <c r="F1967" s="8"/>
      <c r="G1967" s="8"/>
      <c r="H1967" s="8"/>
      <c r="I1967" s="120"/>
      <c r="J1967" s="42"/>
      <c r="K1967" s="124" t="str">
        <f>IF(AND($I1967&gt;0,$J1967&lt;&gt;"",$J1967&gt;40000),WORKDAY.INTL($J1967,INT(($I1967+项目参数!$J$29-1)/项目参数!$J$29)-1,1,项目参数!$B$2:$B$200),"")</f>
        <v/>
      </c>
      <c r="L1967" s="125" t="str">
        <f>IF(AND($M1967&lt;&gt;"",$M1967&gt;40000,$N1967&lt;&gt;"",$N1967&gt;40000),(1+NETWORKDAYS.INTL($M1967,$N1967,1,项目参数!$B$2:$B$200))*项目参数!$J$29,"")</f>
        <v/>
      </c>
      <c r="M1967" s="42"/>
      <c r="N1967" s="42"/>
      <c r="O1967" s="61"/>
      <c r="P1967" s="64"/>
      <c r="X1967" s="102" t="b">
        <f t="shared" si="30"/>
        <v>0</v>
      </c>
    </row>
    <row r="1968" spans="1:24">
      <c r="A1968" s="8"/>
      <c r="B1968" s="8"/>
      <c r="C1968" s="8"/>
      <c r="D1968" s="54"/>
      <c r="E1968" s="8"/>
      <c r="F1968" s="8"/>
      <c r="G1968" s="8"/>
      <c r="H1968" s="8"/>
      <c r="I1968" s="120"/>
      <c r="J1968" s="42"/>
      <c r="K1968" s="124" t="str">
        <f>IF(AND($I1968&gt;0,$J1968&lt;&gt;"",$J1968&gt;40000),WORKDAY.INTL($J1968,INT(($I1968+项目参数!$J$29-1)/项目参数!$J$29)-1,1,项目参数!$B$2:$B$200),"")</f>
        <v/>
      </c>
      <c r="L1968" s="125" t="str">
        <f>IF(AND($M1968&lt;&gt;"",$M1968&gt;40000,$N1968&lt;&gt;"",$N1968&gt;40000),(1+NETWORKDAYS.INTL($M1968,$N1968,1,项目参数!$B$2:$B$200))*项目参数!$J$29,"")</f>
        <v/>
      </c>
      <c r="M1968" s="42"/>
      <c r="N1968" s="42"/>
      <c r="O1968" s="61"/>
      <c r="P1968" s="64"/>
      <c r="X1968" s="102" t="b">
        <f t="shared" si="30"/>
        <v>0</v>
      </c>
    </row>
    <row r="1969" spans="1:24">
      <c r="A1969" s="8"/>
      <c r="B1969" s="8"/>
      <c r="C1969" s="8"/>
      <c r="D1969" s="54"/>
      <c r="E1969" s="8"/>
      <c r="F1969" s="8"/>
      <c r="G1969" s="8"/>
      <c r="H1969" s="8"/>
      <c r="I1969" s="120"/>
      <c r="J1969" s="42"/>
      <c r="K1969" s="124" t="str">
        <f>IF(AND($I1969&gt;0,$J1969&lt;&gt;"",$J1969&gt;40000),WORKDAY.INTL($J1969,INT(($I1969+项目参数!$J$29-1)/项目参数!$J$29)-1,1,项目参数!$B$2:$B$200),"")</f>
        <v/>
      </c>
      <c r="L1969" s="125" t="str">
        <f>IF(AND($M1969&lt;&gt;"",$M1969&gt;40000,$N1969&lt;&gt;"",$N1969&gt;40000),(1+NETWORKDAYS.INTL($M1969,$N1969,1,项目参数!$B$2:$B$200))*项目参数!$J$29,"")</f>
        <v/>
      </c>
      <c r="M1969" s="42"/>
      <c r="N1969" s="42"/>
      <c r="O1969" s="61"/>
      <c r="P1969" s="64"/>
      <c r="X1969" s="102" t="b">
        <f t="shared" si="30"/>
        <v>0</v>
      </c>
    </row>
    <row r="1970" spans="1:24">
      <c r="A1970" s="8"/>
      <c r="B1970" s="8"/>
      <c r="C1970" s="8"/>
      <c r="D1970" s="54"/>
      <c r="E1970" s="8"/>
      <c r="F1970" s="8"/>
      <c r="G1970" s="8"/>
      <c r="H1970" s="8"/>
      <c r="I1970" s="120"/>
      <c r="J1970" s="42"/>
      <c r="K1970" s="124" t="str">
        <f>IF(AND($I1970&gt;0,$J1970&lt;&gt;"",$J1970&gt;40000),WORKDAY.INTL($J1970,INT(($I1970+项目参数!$J$29-1)/项目参数!$J$29)-1,1,项目参数!$B$2:$B$200),"")</f>
        <v/>
      </c>
      <c r="L1970" s="125" t="str">
        <f>IF(AND($M1970&lt;&gt;"",$M1970&gt;40000,$N1970&lt;&gt;"",$N1970&gt;40000),(1+NETWORKDAYS.INTL($M1970,$N1970,1,项目参数!$B$2:$B$200))*项目参数!$J$29,"")</f>
        <v/>
      </c>
      <c r="M1970" s="42"/>
      <c r="N1970" s="42"/>
      <c r="O1970" s="61"/>
      <c r="P1970" s="64"/>
      <c r="X1970" s="102" t="b">
        <f t="shared" si="30"/>
        <v>0</v>
      </c>
    </row>
    <row r="1971" spans="1:24">
      <c r="A1971" s="8"/>
      <c r="B1971" s="8"/>
      <c r="C1971" s="8"/>
      <c r="D1971" s="54"/>
      <c r="E1971" s="8"/>
      <c r="F1971" s="8"/>
      <c r="G1971" s="8"/>
      <c r="H1971" s="8"/>
      <c r="I1971" s="120"/>
      <c r="J1971" s="42"/>
      <c r="K1971" s="124" t="str">
        <f>IF(AND($I1971&gt;0,$J1971&lt;&gt;"",$J1971&gt;40000),WORKDAY.INTL($J1971,INT(($I1971+项目参数!$J$29-1)/项目参数!$J$29)-1,1,项目参数!$B$2:$B$200),"")</f>
        <v/>
      </c>
      <c r="L1971" s="125" t="str">
        <f>IF(AND($M1971&lt;&gt;"",$M1971&gt;40000,$N1971&lt;&gt;"",$N1971&gt;40000),(1+NETWORKDAYS.INTL($M1971,$N1971,1,项目参数!$B$2:$B$200))*项目参数!$J$29,"")</f>
        <v/>
      </c>
      <c r="M1971" s="42"/>
      <c r="N1971" s="42"/>
      <c r="O1971" s="61"/>
      <c r="P1971" s="64"/>
      <c r="X1971" s="102" t="b">
        <f t="shared" si="30"/>
        <v>0</v>
      </c>
    </row>
    <row r="1972" spans="1:24">
      <c r="A1972" s="8"/>
      <c r="B1972" s="8"/>
      <c r="C1972" s="8"/>
      <c r="D1972" s="54"/>
      <c r="E1972" s="8"/>
      <c r="F1972" s="8"/>
      <c r="G1972" s="8"/>
      <c r="H1972" s="8"/>
      <c r="I1972" s="120"/>
      <c r="J1972" s="42"/>
      <c r="K1972" s="124" t="str">
        <f>IF(AND($I1972&gt;0,$J1972&lt;&gt;"",$J1972&gt;40000),WORKDAY.INTL($J1972,INT(($I1972+项目参数!$J$29-1)/项目参数!$J$29)-1,1,项目参数!$B$2:$B$200),"")</f>
        <v/>
      </c>
      <c r="L1972" s="125" t="str">
        <f>IF(AND($M1972&lt;&gt;"",$M1972&gt;40000,$N1972&lt;&gt;"",$N1972&gt;40000),(1+NETWORKDAYS.INTL($M1972,$N1972,1,项目参数!$B$2:$B$200))*项目参数!$J$29,"")</f>
        <v/>
      </c>
      <c r="M1972" s="42"/>
      <c r="N1972" s="42"/>
      <c r="O1972" s="61"/>
      <c r="P1972" s="64"/>
      <c r="X1972" s="102" t="b">
        <f t="shared" si="30"/>
        <v>0</v>
      </c>
    </row>
    <row r="1973" spans="1:24">
      <c r="A1973" s="8"/>
      <c r="B1973" s="8"/>
      <c r="C1973" s="8"/>
      <c r="D1973" s="54"/>
      <c r="E1973" s="8"/>
      <c r="F1973" s="8"/>
      <c r="G1973" s="8"/>
      <c r="H1973" s="8"/>
      <c r="I1973" s="120"/>
      <c r="J1973" s="42"/>
      <c r="K1973" s="124" t="str">
        <f>IF(AND($I1973&gt;0,$J1973&lt;&gt;"",$J1973&gt;40000),WORKDAY.INTL($J1973,INT(($I1973+项目参数!$J$29-1)/项目参数!$J$29)-1,1,项目参数!$B$2:$B$200),"")</f>
        <v/>
      </c>
      <c r="L1973" s="125" t="str">
        <f>IF(AND($M1973&lt;&gt;"",$M1973&gt;40000,$N1973&lt;&gt;"",$N1973&gt;40000),(1+NETWORKDAYS.INTL($M1973,$N1973,1,项目参数!$B$2:$B$200))*项目参数!$J$29,"")</f>
        <v/>
      </c>
      <c r="M1973" s="42"/>
      <c r="N1973" s="42"/>
      <c r="O1973" s="61"/>
      <c r="P1973" s="64"/>
      <c r="X1973" s="102" t="b">
        <f t="shared" si="30"/>
        <v>0</v>
      </c>
    </row>
    <row r="1974" spans="1:24">
      <c r="A1974" s="8"/>
      <c r="B1974" s="8"/>
      <c r="C1974" s="8"/>
      <c r="D1974" s="54"/>
      <c r="E1974" s="8"/>
      <c r="F1974" s="8"/>
      <c r="G1974" s="8"/>
      <c r="H1974" s="8"/>
      <c r="I1974" s="120"/>
      <c r="J1974" s="42"/>
      <c r="K1974" s="124" t="str">
        <f>IF(AND($I1974&gt;0,$J1974&lt;&gt;"",$J1974&gt;40000),WORKDAY.INTL($J1974,INT(($I1974+项目参数!$J$29-1)/项目参数!$J$29)-1,1,项目参数!$B$2:$B$200),"")</f>
        <v/>
      </c>
      <c r="L1974" s="125" t="str">
        <f>IF(AND($M1974&lt;&gt;"",$M1974&gt;40000,$N1974&lt;&gt;"",$N1974&gt;40000),(1+NETWORKDAYS.INTL($M1974,$N1974,1,项目参数!$B$2:$B$200))*项目参数!$J$29,"")</f>
        <v/>
      </c>
      <c r="M1974" s="42"/>
      <c r="N1974" s="42"/>
      <c r="O1974" s="61"/>
      <c r="P1974" s="64"/>
      <c r="X1974" s="102" t="b">
        <f t="shared" si="30"/>
        <v>0</v>
      </c>
    </row>
    <row r="1975" spans="1:24">
      <c r="A1975" s="8"/>
      <c r="B1975" s="8"/>
      <c r="C1975" s="8"/>
      <c r="D1975" s="54"/>
      <c r="E1975" s="8"/>
      <c r="F1975" s="8"/>
      <c r="G1975" s="8"/>
      <c r="H1975" s="8"/>
      <c r="I1975" s="120"/>
      <c r="J1975" s="42"/>
      <c r="K1975" s="124" t="str">
        <f>IF(AND($I1975&gt;0,$J1975&lt;&gt;"",$J1975&gt;40000),WORKDAY.INTL($J1975,INT(($I1975+项目参数!$J$29-1)/项目参数!$J$29)-1,1,项目参数!$B$2:$B$200),"")</f>
        <v/>
      </c>
      <c r="L1975" s="125" t="str">
        <f>IF(AND($M1975&lt;&gt;"",$M1975&gt;40000,$N1975&lt;&gt;"",$N1975&gt;40000),(1+NETWORKDAYS.INTL($M1975,$N1975,1,项目参数!$B$2:$B$200))*项目参数!$J$29,"")</f>
        <v/>
      </c>
      <c r="M1975" s="42"/>
      <c r="N1975" s="42"/>
      <c r="O1975" s="61"/>
      <c r="P1975" s="64"/>
      <c r="X1975" s="102" t="b">
        <f t="shared" si="30"/>
        <v>0</v>
      </c>
    </row>
    <row r="1976" spans="1:24">
      <c r="A1976" s="8"/>
      <c r="B1976" s="8"/>
      <c r="C1976" s="8"/>
      <c r="D1976" s="54"/>
      <c r="E1976" s="8"/>
      <c r="F1976" s="8"/>
      <c r="G1976" s="8"/>
      <c r="H1976" s="8"/>
      <c r="I1976" s="120"/>
      <c r="J1976" s="42"/>
      <c r="K1976" s="124" t="str">
        <f>IF(AND($I1976&gt;0,$J1976&lt;&gt;"",$J1976&gt;40000),WORKDAY.INTL($J1976,INT(($I1976+项目参数!$J$29-1)/项目参数!$J$29)-1,1,项目参数!$B$2:$B$200),"")</f>
        <v/>
      </c>
      <c r="L1976" s="125" t="str">
        <f>IF(AND($M1976&lt;&gt;"",$M1976&gt;40000,$N1976&lt;&gt;"",$N1976&gt;40000),(1+NETWORKDAYS.INTL($M1976,$N1976,1,项目参数!$B$2:$B$200))*项目参数!$J$29,"")</f>
        <v/>
      </c>
      <c r="M1976" s="42"/>
      <c r="N1976" s="42"/>
      <c r="O1976" s="61"/>
      <c r="P1976" s="64"/>
      <c r="X1976" s="102" t="b">
        <f t="shared" si="30"/>
        <v>0</v>
      </c>
    </row>
    <row r="1977" spans="1:24">
      <c r="A1977" s="8"/>
      <c r="B1977" s="8"/>
      <c r="C1977" s="8"/>
      <c r="D1977" s="54"/>
      <c r="E1977" s="8"/>
      <c r="F1977" s="8"/>
      <c r="G1977" s="8"/>
      <c r="H1977" s="8"/>
      <c r="I1977" s="120"/>
      <c r="J1977" s="42"/>
      <c r="K1977" s="124" t="str">
        <f>IF(AND($I1977&gt;0,$J1977&lt;&gt;"",$J1977&gt;40000),WORKDAY.INTL($J1977,INT(($I1977+项目参数!$J$29-1)/项目参数!$J$29)-1,1,项目参数!$B$2:$B$200),"")</f>
        <v/>
      </c>
      <c r="L1977" s="125" t="str">
        <f>IF(AND($M1977&lt;&gt;"",$M1977&gt;40000,$N1977&lt;&gt;"",$N1977&gt;40000),(1+NETWORKDAYS.INTL($M1977,$N1977,1,项目参数!$B$2:$B$200))*项目参数!$J$29,"")</f>
        <v/>
      </c>
      <c r="M1977" s="42"/>
      <c r="N1977" s="42"/>
      <c r="O1977" s="61"/>
      <c r="P1977" s="64"/>
      <c r="X1977" s="102" t="b">
        <f t="shared" si="30"/>
        <v>0</v>
      </c>
    </row>
    <row r="1978" spans="1:24">
      <c r="A1978" s="8"/>
      <c r="B1978" s="8"/>
      <c r="C1978" s="8"/>
      <c r="D1978" s="54"/>
      <c r="E1978" s="8"/>
      <c r="F1978" s="8"/>
      <c r="G1978" s="8"/>
      <c r="H1978" s="8"/>
      <c r="I1978" s="120"/>
      <c r="J1978" s="42"/>
      <c r="K1978" s="124" t="str">
        <f>IF(AND($I1978&gt;0,$J1978&lt;&gt;"",$J1978&gt;40000),WORKDAY.INTL($J1978,INT(($I1978+项目参数!$J$29-1)/项目参数!$J$29)-1,1,项目参数!$B$2:$B$200),"")</f>
        <v/>
      </c>
      <c r="L1978" s="125" t="str">
        <f>IF(AND($M1978&lt;&gt;"",$M1978&gt;40000,$N1978&lt;&gt;"",$N1978&gt;40000),(1+NETWORKDAYS.INTL($M1978,$N1978,1,项目参数!$B$2:$B$200))*项目参数!$J$29,"")</f>
        <v/>
      </c>
      <c r="M1978" s="42"/>
      <c r="N1978" s="42"/>
      <c r="O1978" s="61"/>
      <c r="P1978" s="64"/>
      <c r="X1978" s="102" t="b">
        <f t="shared" si="30"/>
        <v>0</v>
      </c>
    </row>
    <row r="1979" spans="1:24">
      <c r="A1979" s="8"/>
      <c r="B1979" s="8"/>
      <c r="C1979" s="8"/>
      <c r="D1979" s="54"/>
      <c r="E1979" s="8"/>
      <c r="F1979" s="8"/>
      <c r="G1979" s="8"/>
      <c r="H1979" s="8"/>
      <c r="I1979" s="120"/>
      <c r="J1979" s="42"/>
      <c r="K1979" s="124" t="str">
        <f>IF(AND($I1979&gt;0,$J1979&lt;&gt;"",$J1979&gt;40000),WORKDAY.INTL($J1979,INT(($I1979+项目参数!$J$29-1)/项目参数!$J$29)-1,1,项目参数!$B$2:$B$200),"")</f>
        <v/>
      </c>
      <c r="L1979" s="125" t="str">
        <f>IF(AND($M1979&lt;&gt;"",$M1979&gt;40000,$N1979&lt;&gt;"",$N1979&gt;40000),(1+NETWORKDAYS.INTL($M1979,$N1979,1,项目参数!$B$2:$B$200))*项目参数!$J$29,"")</f>
        <v/>
      </c>
      <c r="M1979" s="42"/>
      <c r="N1979" s="42"/>
      <c r="O1979" s="61"/>
      <c r="P1979" s="64"/>
      <c r="X1979" s="102" t="b">
        <f t="shared" si="30"/>
        <v>0</v>
      </c>
    </row>
    <row r="1980" spans="1:24">
      <c r="A1980" s="8"/>
      <c r="B1980" s="8"/>
      <c r="C1980" s="8"/>
      <c r="D1980" s="54"/>
      <c r="E1980" s="8"/>
      <c r="F1980" s="8"/>
      <c r="G1980" s="8"/>
      <c r="H1980" s="8"/>
      <c r="I1980" s="120"/>
      <c r="J1980" s="42"/>
      <c r="K1980" s="124" t="str">
        <f>IF(AND($I1980&gt;0,$J1980&lt;&gt;"",$J1980&gt;40000),WORKDAY.INTL($J1980,INT(($I1980+项目参数!$J$29-1)/项目参数!$J$29)-1,1,项目参数!$B$2:$B$200),"")</f>
        <v/>
      </c>
      <c r="L1980" s="125" t="str">
        <f>IF(AND($M1980&lt;&gt;"",$M1980&gt;40000,$N1980&lt;&gt;"",$N1980&gt;40000),(1+NETWORKDAYS.INTL($M1980,$N1980,1,项目参数!$B$2:$B$200))*项目参数!$J$29,"")</f>
        <v/>
      </c>
      <c r="M1980" s="42"/>
      <c r="N1980" s="42"/>
      <c r="O1980" s="61"/>
      <c r="P1980" s="64"/>
      <c r="X1980" s="102" t="b">
        <f t="shared" si="30"/>
        <v>0</v>
      </c>
    </row>
    <row r="1981" spans="1:24">
      <c r="A1981" s="8"/>
      <c r="B1981" s="8"/>
      <c r="C1981" s="8"/>
      <c r="D1981" s="54"/>
      <c r="E1981" s="8"/>
      <c r="F1981" s="8"/>
      <c r="G1981" s="8"/>
      <c r="H1981" s="8"/>
      <c r="I1981" s="120"/>
      <c r="J1981" s="42"/>
      <c r="K1981" s="124" t="str">
        <f>IF(AND($I1981&gt;0,$J1981&lt;&gt;"",$J1981&gt;40000),WORKDAY.INTL($J1981,INT(($I1981+项目参数!$J$29-1)/项目参数!$J$29)-1,1,项目参数!$B$2:$B$200),"")</f>
        <v/>
      </c>
      <c r="L1981" s="125" t="str">
        <f>IF(AND($M1981&lt;&gt;"",$M1981&gt;40000,$N1981&lt;&gt;"",$N1981&gt;40000),(1+NETWORKDAYS.INTL($M1981,$N1981,1,项目参数!$B$2:$B$200))*项目参数!$J$29,"")</f>
        <v/>
      </c>
      <c r="M1981" s="42"/>
      <c r="N1981" s="42"/>
      <c r="O1981" s="61"/>
      <c r="P1981" s="64"/>
      <c r="X1981" s="102" t="b">
        <f t="shared" si="30"/>
        <v>0</v>
      </c>
    </row>
    <row r="1982" spans="1:24">
      <c r="A1982" s="8"/>
      <c r="B1982" s="8"/>
      <c r="C1982" s="8"/>
      <c r="D1982" s="54"/>
      <c r="E1982" s="8"/>
      <c r="F1982" s="8"/>
      <c r="G1982" s="8"/>
      <c r="H1982" s="8"/>
      <c r="I1982" s="120"/>
      <c r="J1982" s="42"/>
      <c r="K1982" s="124" t="str">
        <f>IF(AND($I1982&gt;0,$J1982&lt;&gt;"",$J1982&gt;40000),WORKDAY.INTL($J1982,INT(($I1982+项目参数!$J$29-1)/项目参数!$J$29)-1,1,项目参数!$B$2:$B$200),"")</f>
        <v/>
      </c>
      <c r="L1982" s="125" t="str">
        <f>IF(AND($M1982&lt;&gt;"",$M1982&gt;40000,$N1982&lt;&gt;"",$N1982&gt;40000),(1+NETWORKDAYS.INTL($M1982,$N1982,1,项目参数!$B$2:$B$200))*项目参数!$J$29,"")</f>
        <v/>
      </c>
      <c r="M1982" s="42"/>
      <c r="N1982" s="42"/>
      <c r="O1982" s="61"/>
      <c r="P1982" s="64"/>
      <c r="X1982" s="102" t="b">
        <f t="shared" si="30"/>
        <v>0</v>
      </c>
    </row>
    <row r="1983" spans="1:24">
      <c r="A1983" s="8"/>
      <c r="B1983" s="8"/>
      <c r="C1983" s="8"/>
      <c r="D1983" s="54"/>
      <c r="E1983" s="8"/>
      <c r="F1983" s="8"/>
      <c r="G1983" s="8"/>
      <c r="H1983" s="8"/>
      <c r="I1983" s="120"/>
      <c r="J1983" s="42"/>
      <c r="K1983" s="124" t="str">
        <f>IF(AND($I1983&gt;0,$J1983&lt;&gt;"",$J1983&gt;40000),WORKDAY.INTL($J1983,INT(($I1983+项目参数!$J$29-1)/项目参数!$J$29)-1,1,项目参数!$B$2:$B$200),"")</f>
        <v/>
      </c>
      <c r="L1983" s="125" t="str">
        <f>IF(AND($M1983&lt;&gt;"",$M1983&gt;40000,$N1983&lt;&gt;"",$N1983&gt;40000),(1+NETWORKDAYS.INTL($M1983,$N1983,1,项目参数!$B$2:$B$200))*项目参数!$J$29,"")</f>
        <v/>
      </c>
      <c r="M1983" s="42"/>
      <c r="N1983" s="42"/>
      <c r="O1983" s="61"/>
      <c r="P1983" s="64"/>
      <c r="X1983" s="102" t="b">
        <f t="shared" si="30"/>
        <v>0</v>
      </c>
    </row>
    <row r="1984" spans="1:24">
      <c r="A1984" s="8"/>
      <c r="B1984" s="8"/>
      <c r="C1984" s="8"/>
      <c r="D1984" s="54"/>
      <c r="E1984" s="8"/>
      <c r="F1984" s="8"/>
      <c r="G1984" s="8"/>
      <c r="H1984" s="8"/>
      <c r="I1984" s="120"/>
      <c r="J1984" s="42"/>
      <c r="K1984" s="124" t="str">
        <f>IF(AND($I1984&gt;0,$J1984&lt;&gt;"",$J1984&gt;40000),WORKDAY.INTL($J1984,INT(($I1984+项目参数!$J$29-1)/项目参数!$J$29)-1,1,项目参数!$B$2:$B$200),"")</f>
        <v/>
      </c>
      <c r="L1984" s="125" t="str">
        <f>IF(AND($M1984&lt;&gt;"",$M1984&gt;40000,$N1984&lt;&gt;"",$N1984&gt;40000),(1+NETWORKDAYS.INTL($M1984,$N1984,1,项目参数!$B$2:$B$200))*项目参数!$J$29,"")</f>
        <v/>
      </c>
      <c r="M1984" s="42"/>
      <c r="N1984" s="42"/>
      <c r="O1984" s="61"/>
      <c r="P1984" s="64"/>
      <c r="X1984" s="102" t="b">
        <f t="shared" si="30"/>
        <v>0</v>
      </c>
    </row>
    <row r="1985" spans="1:24">
      <c r="A1985" s="8"/>
      <c r="B1985" s="8"/>
      <c r="C1985" s="8"/>
      <c r="D1985" s="54"/>
      <c r="E1985" s="8"/>
      <c r="F1985" s="8"/>
      <c r="G1985" s="8"/>
      <c r="H1985" s="8"/>
      <c r="I1985" s="120"/>
      <c r="J1985" s="42"/>
      <c r="K1985" s="124" t="str">
        <f>IF(AND($I1985&gt;0,$J1985&lt;&gt;"",$J1985&gt;40000),WORKDAY.INTL($J1985,INT(($I1985+项目参数!$J$29-1)/项目参数!$J$29)-1,1,项目参数!$B$2:$B$200),"")</f>
        <v/>
      </c>
      <c r="L1985" s="125" t="str">
        <f>IF(AND($M1985&lt;&gt;"",$M1985&gt;40000,$N1985&lt;&gt;"",$N1985&gt;40000),(1+NETWORKDAYS.INTL($M1985,$N1985,1,项目参数!$B$2:$B$200))*项目参数!$J$29,"")</f>
        <v/>
      </c>
      <c r="M1985" s="42"/>
      <c r="N1985" s="42"/>
      <c r="O1985" s="61"/>
      <c r="P1985" s="64"/>
      <c r="X1985" s="102" t="b">
        <f t="shared" si="30"/>
        <v>0</v>
      </c>
    </row>
    <row r="1986" spans="1:24">
      <c r="A1986" s="8"/>
      <c r="B1986" s="8"/>
      <c r="C1986" s="8"/>
      <c r="D1986" s="54"/>
      <c r="E1986" s="8"/>
      <c r="F1986" s="8"/>
      <c r="G1986" s="8"/>
      <c r="H1986" s="8"/>
      <c r="I1986" s="120"/>
      <c r="J1986" s="42"/>
      <c r="K1986" s="124" t="str">
        <f>IF(AND($I1986&gt;0,$J1986&lt;&gt;"",$J1986&gt;40000),WORKDAY.INTL($J1986,INT(($I1986+项目参数!$J$29-1)/项目参数!$J$29)-1,1,项目参数!$B$2:$B$200),"")</f>
        <v/>
      </c>
      <c r="L1986" s="125" t="str">
        <f>IF(AND($M1986&lt;&gt;"",$M1986&gt;40000,$N1986&lt;&gt;"",$N1986&gt;40000),(1+NETWORKDAYS.INTL($M1986,$N1986,1,项目参数!$B$2:$B$200))*项目参数!$J$29,"")</f>
        <v/>
      </c>
      <c r="M1986" s="42"/>
      <c r="N1986" s="42"/>
      <c r="O1986" s="61"/>
      <c r="P1986" s="64"/>
      <c r="X1986" s="102" t="b">
        <f t="shared" ref="X1986:X2000" si="31">AND(LEN(A1986)&gt;0,LEN(C1986)&gt;3,LEN(G1986)&gt;1,OR(J1986=0,AND(I1986&gt;0,J1986&gt;40000)),OR(M1986=0,M1986&gt;40000))</f>
        <v>0</v>
      </c>
    </row>
    <row r="1987" spans="1:24">
      <c r="A1987" s="8"/>
      <c r="B1987" s="8"/>
      <c r="C1987" s="8"/>
      <c r="D1987" s="54"/>
      <c r="E1987" s="8"/>
      <c r="F1987" s="8"/>
      <c r="G1987" s="8"/>
      <c r="H1987" s="8"/>
      <c r="I1987" s="120"/>
      <c r="J1987" s="42"/>
      <c r="K1987" s="124" t="str">
        <f>IF(AND($I1987&gt;0,$J1987&lt;&gt;"",$J1987&gt;40000),WORKDAY.INTL($J1987,INT(($I1987+项目参数!$J$29-1)/项目参数!$J$29)-1,1,项目参数!$B$2:$B$200),"")</f>
        <v/>
      </c>
      <c r="L1987" s="125" t="str">
        <f>IF(AND($M1987&lt;&gt;"",$M1987&gt;40000,$N1987&lt;&gt;"",$N1987&gt;40000),(1+NETWORKDAYS.INTL($M1987,$N1987,1,项目参数!$B$2:$B$200))*项目参数!$J$29,"")</f>
        <v/>
      </c>
      <c r="M1987" s="42"/>
      <c r="N1987" s="42"/>
      <c r="O1987" s="61"/>
      <c r="P1987" s="64"/>
      <c r="X1987" s="102" t="b">
        <f t="shared" si="31"/>
        <v>0</v>
      </c>
    </row>
    <row r="1988" spans="1:24">
      <c r="A1988" s="8"/>
      <c r="B1988" s="8"/>
      <c r="C1988" s="8"/>
      <c r="D1988" s="54"/>
      <c r="E1988" s="8"/>
      <c r="F1988" s="8"/>
      <c r="G1988" s="8"/>
      <c r="H1988" s="8"/>
      <c r="I1988" s="120"/>
      <c r="J1988" s="42"/>
      <c r="K1988" s="124" t="str">
        <f>IF(AND($I1988&gt;0,$J1988&lt;&gt;"",$J1988&gt;40000),WORKDAY.INTL($J1988,INT(($I1988+项目参数!$J$29-1)/项目参数!$J$29)-1,1,项目参数!$B$2:$B$200),"")</f>
        <v/>
      </c>
      <c r="L1988" s="125" t="str">
        <f>IF(AND($M1988&lt;&gt;"",$M1988&gt;40000,$N1988&lt;&gt;"",$N1988&gt;40000),(1+NETWORKDAYS.INTL($M1988,$N1988,1,项目参数!$B$2:$B$200))*项目参数!$J$29,"")</f>
        <v/>
      </c>
      <c r="M1988" s="42"/>
      <c r="N1988" s="42"/>
      <c r="O1988" s="61"/>
      <c r="P1988" s="64"/>
      <c r="X1988" s="102" t="b">
        <f t="shared" si="31"/>
        <v>0</v>
      </c>
    </row>
    <row r="1989" spans="1:24">
      <c r="A1989" s="8"/>
      <c r="B1989" s="8"/>
      <c r="C1989" s="8"/>
      <c r="D1989" s="54"/>
      <c r="E1989" s="8"/>
      <c r="F1989" s="8"/>
      <c r="G1989" s="8"/>
      <c r="H1989" s="8"/>
      <c r="I1989" s="120"/>
      <c r="J1989" s="42"/>
      <c r="K1989" s="124" t="str">
        <f>IF(AND($I1989&gt;0,$J1989&lt;&gt;"",$J1989&gt;40000),WORKDAY.INTL($J1989,INT(($I1989+项目参数!$J$29-1)/项目参数!$J$29)-1,1,项目参数!$B$2:$B$200),"")</f>
        <v/>
      </c>
      <c r="L1989" s="125" t="str">
        <f>IF(AND($M1989&lt;&gt;"",$M1989&gt;40000,$N1989&lt;&gt;"",$N1989&gt;40000),(1+NETWORKDAYS.INTL($M1989,$N1989,1,项目参数!$B$2:$B$200))*项目参数!$J$29,"")</f>
        <v/>
      </c>
      <c r="M1989" s="42"/>
      <c r="N1989" s="42"/>
      <c r="O1989" s="61"/>
      <c r="P1989" s="64"/>
      <c r="X1989" s="102" t="b">
        <f t="shared" si="31"/>
        <v>0</v>
      </c>
    </row>
    <row r="1990" spans="1:24">
      <c r="A1990" s="8"/>
      <c r="B1990" s="8"/>
      <c r="C1990" s="8"/>
      <c r="D1990" s="54"/>
      <c r="E1990" s="8"/>
      <c r="F1990" s="8"/>
      <c r="G1990" s="8"/>
      <c r="H1990" s="8"/>
      <c r="I1990" s="120"/>
      <c r="J1990" s="42"/>
      <c r="K1990" s="124" t="str">
        <f>IF(AND($I1990&gt;0,$J1990&lt;&gt;"",$J1990&gt;40000),WORKDAY.INTL($J1990,INT(($I1990+项目参数!$J$29-1)/项目参数!$J$29)-1,1,项目参数!$B$2:$B$200),"")</f>
        <v/>
      </c>
      <c r="L1990" s="125" t="str">
        <f>IF(AND($M1990&lt;&gt;"",$M1990&gt;40000,$N1990&lt;&gt;"",$N1990&gt;40000),(1+NETWORKDAYS.INTL($M1990,$N1990,1,项目参数!$B$2:$B$200))*项目参数!$J$29,"")</f>
        <v/>
      </c>
      <c r="M1990" s="42"/>
      <c r="N1990" s="42"/>
      <c r="O1990" s="61"/>
      <c r="P1990" s="64"/>
      <c r="X1990" s="102" t="b">
        <f t="shared" si="31"/>
        <v>0</v>
      </c>
    </row>
    <row r="1991" spans="1:24">
      <c r="A1991" s="8"/>
      <c r="B1991" s="8"/>
      <c r="C1991" s="8"/>
      <c r="D1991" s="54"/>
      <c r="E1991" s="8"/>
      <c r="F1991" s="8"/>
      <c r="G1991" s="8"/>
      <c r="H1991" s="8"/>
      <c r="I1991" s="120"/>
      <c r="J1991" s="42"/>
      <c r="K1991" s="124" t="str">
        <f>IF(AND($I1991&gt;0,$J1991&lt;&gt;"",$J1991&gt;40000),WORKDAY.INTL($J1991,INT(($I1991+项目参数!$J$29-1)/项目参数!$J$29)-1,1,项目参数!$B$2:$B$200),"")</f>
        <v/>
      </c>
      <c r="L1991" s="125" t="str">
        <f>IF(AND($M1991&lt;&gt;"",$M1991&gt;40000,$N1991&lt;&gt;"",$N1991&gt;40000),(1+NETWORKDAYS.INTL($M1991,$N1991,1,项目参数!$B$2:$B$200))*项目参数!$J$29,"")</f>
        <v/>
      </c>
      <c r="M1991" s="42"/>
      <c r="N1991" s="42"/>
      <c r="O1991" s="61"/>
      <c r="P1991" s="64"/>
      <c r="X1991" s="102" t="b">
        <f t="shared" si="31"/>
        <v>0</v>
      </c>
    </row>
    <row r="1992" spans="1:24">
      <c r="A1992" s="8"/>
      <c r="B1992" s="8"/>
      <c r="C1992" s="8"/>
      <c r="D1992" s="54"/>
      <c r="E1992" s="8"/>
      <c r="F1992" s="8"/>
      <c r="G1992" s="8"/>
      <c r="H1992" s="8"/>
      <c r="I1992" s="120"/>
      <c r="J1992" s="42"/>
      <c r="K1992" s="124" t="str">
        <f>IF(AND($I1992&gt;0,$J1992&lt;&gt;"",$J1992&gt;40000),WORKDAY.INTL($J1992,INT(($I1992+项目参数!$J$29-1)/项目参数!$J$29)-1,1,项目参数!$B$2:$B$200),"")</f>
        <v/>
      </c>
      <c r="L1992" s="125" t="str">
        <f>IF(AND($M1992&lt;&gt;"",$M1992&gt;40000,$N1992&lt;&gt;"",$N1992&gt;40000),(1+NETWORKDAYS.INTL($M1992,$N1992,1,项目参数!$B$2:$B$200))*项目参数!$J$29,"")</f>
        <v/>
      </c>
      <c r="M1992" s="42"/>
      <c r="N1992" s="42"/>
      <c r="O1992" s="61"/>
      <c r="P1992" s="64"/>
      <c r="X1992" s="102" t="b">
        <f t="shared" si="31"/>
        <v>0</v>
      </c>
    </row>
    <row r="1993" spans="1:24">
      <c r="A1993" s="8"/>
      <c r="B1993" s="8"/>
      <c r="C1993" s="8"/>
      <c r="D1993" s="54"/>
      <c r="E1993" s="8"/>
      <c r="F1993" s="8"/>
      <c r="G1993" s="8"/>
      <c r="H1993" s="8"/>
      <c r="I1993" s="120"/>
      <c r="J1993" s="42"/>
      <c r="K1993" s="124" t="str">
        <f>IF(AND($I1993&gt;0,$J1993&lt;&gt;"",$J1993&gt;40000),WORKDAY.INTL($J1993,INT(($I1993+项目参数!$J$29-1)/项目参数!$J$29)-1,1,项目参数!$B$2:$B$200),"")</f>
        <v/>
      </c>
      <c r="L1993" s="125" t="str">
        <f>IF(AND($M1993&lt;&gt;"",$M1993&gt;40000,$N1993&lt;&gt;"",$N1993&gt;40000),(1+NETWORKDAYS.INTL($M1993,$N1993,1,项目参数!$B$2:$B$200))*项目参数!$J$29,"")</f>
        <v/>
      </c>
      <c r="M1993" s="42"/>
      <c r="N1993" s="42"/>
      <c r="O1993" s="61"/>
      <c r="P1993" s="64"/>
      <c r="X1993" s="102" t="b">
        <f t="shared" si="31"/>
        <v>0</v>
      </c>
    </row>
    <row r="1994" spans="1:24">
      <c r="A1994" s="8"/>
      <c r="B1994" s="8"/>
      <c r="C1994" s="8"/>
      <c r="D1994" s="54"/>
      <c r="E1994" s="8"/>
      <c r="F1994" s="8"/>
      <c r="G1994" s="8"/>
      <c r="H1994" s="8"/>
      <c r="I1994" s="120"/>
      <c r="J1994" s="42"/>
      <c r="K1994" s="124" t="str">
        <f>IF(AND($I1994&gt;0,$J1994&lt;&gt;"",$J1994&gt;40000),WORKDAY.INTL($J1994,INT(($I1994+项目参数!$J$29-1)/项目参数!$J$29)-1,1,项目参数!$B$2:$B$200),"")</f>
        <v/>
      </c>
      <c r="L1994" s="125" t="str">
        <f>IF(AND($M1994&lt;&gt;"",$M1994&gt;40000,$N1994&lt;&gt;"",$N1994&gt;40000),(1+NETWORKDAYS.INTL($M1994,$N1994,1,项目参数!$B$2:$B$200))*项目参数!$J$29,"")</f>
        <v/>
      </c>
      <c r="M1994" s="42"/>
      <c r="N1994" s="42"/>
      <c r="O1994" s="61"/>
      <c r="P1994" s="64"/>
      <c r="X1994" s="102" t="b">
        <f t="shared" si="31"/>
        <v>0</v>
      </c>
    </row>
    <row r="1995" spans="1:24">
      <c r="A1995" s="8"/>
      <c r="B1995" s="8"/>
      <c r="C1995" s="8"/>
      <c r="D1995" s="54"/>
      <c r="E1995" s="8"/>
      <c r="F1995" s="8"/>
      <c r="G1995" s="8"/>
      <c r="H1995" s="8"/>
      <c r="I1995" s="120"/>
      <c r="J1995" s="42"/>
      <c r="K1995" s="124" t="str">
        <f>IF(AND($I1995&gt;0,$J1995&lt;&gt;"",$J1995&gt;40000),WORKDAY.INTL($J1995,INT(($I1995+项目参数!$J$29-1)/项目参数!$J$29)-1,1,项目参数!$B$2:$B$200),"")</f>
        <v/>
      </c>
      <c r="L1995" s="125" t="str">
        <f>IF(AND($M1995&lt;&gt;"",$M1995&gt;40000,$N1995&lt;&gt;"",$N1995&gt;40000),(1+NETWORKDAYS.INTL($M1995,$N1995,1,项目参数!$B$2:$B$200))*项目参数!$J$29,"")</f>
        <v/>
      </c>
      <c r="M1995" s="42"/>
      <c r="N1995" s="42"/>
      <c r="O1995" s="61"/>
      <c r="P1995" s="64"/>
      <c r="X1995" s="102" t="b">
        <f t="shared" si="31"/>
        <v>0</v>
      </c>
    </row>
    <row r="1996" spans="1:24">
      <c r="A1996" s="8"/>
      <c r="B1996" s="8"/>
      <c r="C1996" s="8"/>
      <c r="D1996" s="54"/>
      <c r="E1996" s="8"/>
      <c r="F1996" s="8"/>
      <c r="G1996" s="8"/>
      <c r="H1996" s="8"/>
      <c r="I1996" s="120"/>
      <c r="J1996" s="42"/>
      <c r="K1996" s="124" t="str">
        <f>IF(AND($I1996&gt;0,$J1996&lt;&gt;"",$J1996&gt;40000),WORKDAY.INTL($J1996,INT(($I1996+项目参数!$J$29-1)/项目参数!$J$29)-1,1,项目参数!$B$2:$B$200),"")</f>
        <v/>
      </c>
      <c r="L1996" s="125" t="str">
        <f>IF(AND($M1996&lt;&gt;"",$M1996&gt;40000,$N1996&lt;&gt;"",$N1996&gt;40000),(1+NETWORKDAYS.INTL($M1996,$N1996,1,项目参数!$B$2:$B$200))*项目参数!$J$29,"")</f>
        <v/>
      </c>
      <c r="M1996" s="42"/>
      <c r="N1996" s="42"/>
      <c r="O1996" s="61"/>
      <c r="P1996" s="64"/>
      <c r="X1996" s="102" t="b">
        <f t="shared" si="31"/>
        <v>0</v>
      </c>
    </row>
    <row r="1997" spans="1:24">
      <c r="A1997" s="8"/>
      <c r="B1997" s="8"/>
      <c r="C1997" s="8"/>
      <c r="D1997" s="54"/>
      <c r="E1997" s="8"/>
      <c r="F1997" s="8"/>
      <c r="G1997" s="8"/>
      <c r="H1997" s="8"/>
      <c r="I1997" s="120"/>
      <c r="J1997" s="42"/>
      <c r="K1997" s="124" t="str">
        <f>IF(AND($I1997&gt;0,$J1997&lt;&gt;"",$J1997&gt;40000),WORKDAY.INTL($J1997,INT(($I1997+项目参数!$J$29-1)/项目参数!$J$29)-1,1,项目参数!$B$2:$B$200),"")</f>
        <v/>
      </c>
      <c r="L1997" s="125" t="str">
        <f>IF(AND($M1997&lt;&gt;"",$M1997&gt;40000,$N1997&lt;&gt;"",$N1997&gt;40000),(1+NETWORKDAYS.INTL($M1997,$N1997,1,项目参数!$B$2:$B$200))*项目参数!$J$29,"")</f>
        <v/>
      </c>
      <c r="M1997" s="42"/>
      <c r="N1997" s="42"/>
      <c r="O1997" s="61"/>
      <c r="P1997" s="64"/>
      <c r="X1997" s="102" t="b">
        <f t="shared" si="31"/>
        <v>0</v>
      </c>
    </row>
    <row r="1998" spans="1:24">
      <c r="A1998" s="8"/>
      <c r="B1998" s="8"/>
      <c r="C1998" s="8"/>
      <c r="D1998" s="54"/>
      <c r="E1998" s="8"/>
      <c r="F1998" s="8"/>
      <c r="G1998" s="8"/>
      <c r="H1998" s="8"/>
      <c r="I1998" s="120"/>
      <c r="J1998" s="42"/>
      <c r="K1998" s="124" t="str">
        <f>IF(AND($I1998&gt;0,$J1998&lt;&gt;"",$J1998&gt;40000),WORKDAY.INTL($J1998,INT(($I1998+项目参数!$J$29-1)/项目参数!$J$29)-1,1,项目参数!$B$2:$B$200),"")</f>
        <v/>
      </c>
      <c r="L1998" s="125" t="str">
        <f>IF(AND($M1998&lt;&gt;"",$M1998&gt;40000,$N1998&lt;&gt;"",$N1998&gt;40000),(1+NETWORKDAYS.INTL($M1998,$N1998,1,项目参数!$B$2:$B$200))*项目参数!$J$29,"")</f>
        <v/>
      </c>
      <c r="M1998" s="42"/>
      <c r="N1998" s="42"/>
      <c r="O1998" s="61"/>
      <c r="P1998" s="64"/>
      <c r="X1998" s="102" t="b">
        <f t="shared" si="31"/>
        <v>0</v>
      </c>
    </row>
    <row r="1999" spans="1:24">
      <c r="A1999" s="8"/>
      <c r="B1999" s="8"/>
      <c r="C1999" s="8"/>
      <c r="D1999" s="54"/>
      <c r="E1999" s="8"/>
      <c r="F1999" s="8"/>
      <c r="G1999" s="8"/>
      <c r="H1999" s="8"/>
      <c r="I1999" s="120"/>
      <c r="J1999" s="42"/>
      <c r="K1999" s="124" t="str">
        <f>IF(AND($I1999&gt;0,$J1999&lt;&gt;"",$J1999&gt;40000),WORKDAY.INTL($J1999,INT(($I1999+项目参数!$J$29-1)/项目参数!$J$29)-1,1,项目参数!$B$2:$B$200),"")</f>
        <v/>
      </c>
      <c r="L1999" s="125" t="str">
        <f>IF(AND($M1999&lt;&gt;"",$M1999&gt;40000,$N1999&lt;&gt;"",$N1999&gt;40000),(1+NETWORKDAYS.INTL($M1999,$N1999,1,项目参数!$B$2:$B$200))*项目参数!$J$29,"")</f>
        <v/>
      </c>
      <c r="M1999" s="42"/>
      <c r="N1999" s="42"/>
      <c r="O1999" s="61"/>
      <c r="P1999" s="64"/>
      <c r="X1999" s="102" t="b">
        <f t="shared" si="31"/>
        <v>0</v>
      </c>
    </row>
    <row r="2000" spans="1:24">
      <c r="A2000" s="8"/>
      <c r="B2000" s="8"/>
      <c r="C2000" s="8"/>
      <c r="D2000" s="54"/>
      <c r="E2000" s="8"/>
      <c r="F2000" s="8"/>
      <c r="G2000" s="8"/>
      <c r="H2000" s="8"/>
      <c r="I2000" s="120"/>
      <c r="J2000" s="42"/>
      <c r="K2000" s="124" t="str">
        <f>IF(AND($I2000&gt;0,$J2000&lt;&gt;"",$J2000&gt;40000),WORKDAY.INTL($J2000,INT(($I2000+项目参数!$J$29-1)/项目参数!$J$29)-1,1,项目参数!$B$2:$B$200),"")</f>
        <v/>
      </c>
      <c r="L2000" s="125" t="str">
        <f>IF(AND($M2000&lt;&gt;"",$M2000&gt;40000,$N2000&lt;&gt;"",$N2000&gt;40000),(1+NETWORKDAYS.INTL($M2000,$N2000,1,项目参数!$B$2:$B$200))*项目参数!$J$29,"")</f>
        <v/>
      </c>
      <c r="M2000" s="42"/>
      <c r="N2000" s="42"/>
      <c r="O2000" s="61"/>
      <c r="P2000" s="64"/>
      <c r="X2000" s="102" t="b">
        <f t="shared" si="31"/>
        <v>0</v>
      </c>
    </row>
  </sheetData>
  <phoneticPr fontId="1" type="noConversion"/>
  <conditionalFormatting sqref="O2:O2000">
    <cfRule type="dataBar" priority="10">
      <dataBar>
        <cfvo type="percent" val="0"/>
        <cfvo type="percent" val="100"/>
        <color rgb="FF63C384"/>
      </dataBar>
      <extLst xmlns:x14="http://schemas.microsoft.com/office/spreadsheetml/2009/9/main">
        <ext uri="{B025F937-C7B1-47D3-B67F-A62EFF666E3E}">
          <x14:id>{7614379B-598E-4320-8396-B5E943BEBEEE}</x14:id>
        </ext>
      </extLst>
    </cfRule>
  </conditionalFormatting>
  <conditionalFormatting sqref="A2:A1048576">
    <cfRule type="duplicateValues" dxfId="33" priority="7"/>
  </conditionalFormatting>
  <conditionalFormatting sqref="N2:N1048576">
    <cfRule type="cellIs" dxfId="32" priority="6" operator="notEqual">
      <formula>IF(OFFSET($O$1,ROW()-1,0)=1,OFFSET($N$1,ROW()-1,0),"")</formula>
    </cfRule>
  </conditionalFormatting>
  <conditionalFormatting sqref="M2:N1048576 J2:K1048576">
    <cfRule type="cellIs" dxfId="31" priority="11" operator="notBetween">
      <formula>OFFSET(#REF!,ROW()-1,0)</formula>
      <formula>OFFSET(#REF!,ROW()-1,0)</formula>
    </cfRule>
  </conditionalFormatting>
  <dataValidations count="9">
    <dataValidation type="list" allowBlank="1" showInputMessage="1" showErrorMessage="1" sqref="D2:D1048576">
      <formula1>"1,2,3,4,5,6,7,8"</formula1>
    </dataValidation>
    <dataValidation type="list" allowBlank="1" showInputMessage="1" showErrorMessage="1" sqref="H2:H1048576">
      <formula1>"正常,暂停,取消"</formula1>
    </dataValidation>
    <dataValidation type="date" operator="greaterThanOrEqual" allowBlank="1" showInputMessage="1" showErrorMessage="1" errorTitle="日期错误" error="日期只能在任务所属“阶段/迭代”的起止日期之内" promptTitle="数据范围" prompt="日期只能在任务所属“阶段/迭代”的起止日期之内。" sqref="M2:M1048576 J2:J1048576">
      <formula1>40000</formula1>
    </dataValidation>
    <dataValidation type="date" operator="greaterThanOrEqual" allowBlank="1" showInputMessage="1" showErrorMessage="1" promptTitle="日期范围" prompt="日期只能在任务所属“阶段/迭代”的起止日期之内。" sqref="N2:N1048576">
      <formula1>OFFSET($M$1,ROW()-1,0)</formula1>
    </dataValidation>
    <dataValidation type="list" allowBlank="1" showInputMessage="1" showErrorMessage="1" sqref="Q2:V1048576">
      <formula1>"是,否"</formula1>
    </dataValidation>
    <dataValidation type="decimal" operator="greaterThanOrEqual" allowBlank="1" showInputMessage="1" showErrorMessage="1" sqref="I2:I1048576">
      <formula1>0</formula1>
    </dataValidation>
    <dataValidation type="decimal" allowBlank="1" showInputMessage="1" showErrorMessage="1" sqref="O2:O1048576">
      <formula1>0</formula1>
      <formula2>1</formula2>
    </dataValidation>
    <dataValidation type="date" operator="greaterThanOrEqual" allowBlank="1" showInputMessage="1" showErrorMessage="1" sqref="K2:K1048576">
      <formula1>OFFSET($J$1,ROW()-1,0)</formula1>
    </dataValidation>
    <dataValidation operator="greaterThanOrEqual" allowBlank="1" showInputMessage="1" showErrorMessage="1" sqref="A1:XFD1"/>
  </dataValidations>
  <pageMargins left="0.7" right="0.7" top="0.75" bottom="0.75" header="0.3" footer="0.3"/>
  <drawing r:id="rId1"/>
  <legacyDrawing r:id="rId2"/>
  <extLst xmlns:x14="http://schemas.microsoft.com/office/spreadsheetml/2009/9/main">
    <ext uri="{78C0D931-6437-407d-A8EE-F0AAD7539E65}">
      <x14:conditionalFormattings>
        <x14:conditionalFormatting xmlns:xm="http://schemas.microsoft.com/office/excel/2006/main">
          <x14:cfRule type="dataBar" id="{7614379B-598E-4320-8396-B5E943BEBEEE}">
            <x14:dataBar minLength="0" maxLength="100" gradient="0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m:sqref>O2:O2000</xm:sqref>
        </x14:conditionalFormatting>
        <x14:conditionalFormatting xmlns:xm="http://schemas.microsoft.com/office/excel/2006/main">
          <x14:cfRule type="cellIs" priority="5" operator="greaterThan" id="{4BC78E9D-7629-42CA-AA48-DE44E9F7DEA1}">
            <xm:f>3*项目参数!$J$29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I2:I1048576</xm:sqref>
        </x14:conditionalFormatting>
      </x14:conditionalFormattings>
    </ext>
    <ext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项目阶段与里程碑!$B:$B</xm:f>
          </x14:formula1>
          <xm:sqref>B2:B1048576</xm:sqref>
        </x14:dataValidation>
        <x14:dataValidation type="list" allowBlank="1" showInputMessage="1" showErrorMessage="1">
          <x14:formula1>
            <xm:f>内部通讯录!$B:$B</xm:f>
          </x14:formula1>
          <xm:sqref>G2:G1048576</xm:sqref>
        </x14:dataValidation>
        <x14:dataValidation type="list" allowBlank="1" showInputMessage="1" showErrorMessage="1">
          <x14:formula1>
            <xm:f>项目参数!$F:$F</xm:f>
          </x14:formula1>
          <xm:sqref>E2:E1048576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P500"/>
  <sheetViews>
    <sheetView workbookViewId="0">
      <selection activeCell="H4" sqref="H4"/>
    </sheetView>
  </sheetViews>
  <sheetFormatPr defaultRowHeight="13.5"/>
  <cols>
    <col min="1" max="1" width="8.625" customWidth="1"/>
    <col min="2" max="2" width="6.375" customWidth="1"/>
    <col min="3" max="3" width="9.5" customWidth="1"/>
    <col min="4" max="4" width="11.625" bestFit="1" customWidth="1"/>
    <col min="5" max="5" width="29.25" customWidth="1"/>
    <col min="6" max="6" width="8.875" customWidth="1"/>
    <col min="7" max="7" width="9.5" style="38" customWidth="1"/>
    <col min="8" max="8" width="6.75" customWidth="1"/>
    <col min="9" max="9" width="8.125" customWidth="1"/>
    <col min="10" max="10" width="30" customWidth="1"/>
    <col min="11" max="12" width="9.5" customWidth="1"/>
    <col min="13" max="13" width="5.875" customWidth="1"/>
    <col min="14" max="14" width="6.25" customWidth="1"/>
    <col min="15" max="15" width="5.875" customWidth="1"/>
    <col min="16" max="16" width="37.375" customWidth="1"/>
  </cols>
  <sheetData>
    <row r="1" spans="1:16" s="12" customFormat="1" ht="68.25" customHeight="1">
      <c r="A1" s="12" t="s">
        <v>96</v>
      </c>
      <c r="B1" s="12" t="s">
        <v>184</v>
      </c>
      <c r="C1" s="12" t="s">
        <v>185</v>
      </c>
      <c r="D1" s="12" t="s">
        <v>133</v>
      </c>
      <c r="E1" s="12" t="s">
        <v>137</v>
      </c>
      <c r="F1" s="12" t="s">
        <v>181</v>
      </c>
      <c r="G1" s="104" t="s">
        <v>138</v>
      </c>
      <c r="H1" s="55" t="s">
        <v>445</v>
      </c>
      <c r="I1" s="55" t="s">
        <v>641</v>
      </c>
      <c r="J1" s="12" t="s">
        <v>136</v>
      </c>
      <c r="K1" s="12" t="s">
        <v>182</v>
      </c>
      <c r="L1" s="12" t="s">
        <v>183</v>
      </c>
      <c r="M1" s="55" t="s">
        <v>446</v>
      </c>
      <c r="N1" s="55" t="s">
        <v>447</v>
      </c>
      <c r="O1" s="55" t="s">
        <v>448</v>
      </c>
      <c r="P1" s="12" t="s">
        <v>134</v>
      </c>
    </row>
    <row r="2" spans="1:16">
      <c r="A2" s="8" t="s">
        <v>646</v>
      </c>
      <c r="B2" s="8"/>
      <c r="C2" s="8"/>
      <c r="D2" s="42">
        <v>41620</v>
      </c>
      <c r="E2" s="8" t="s">
        <v>661</v>
      </c>
      <c r="F2" s="8"/>
      <c r="G2" s="37">
        <f t="shared" ref="G2:G65" si="0">K2+L2</f>
        <v>5</v>
      </c>
      <c r="H2" s="8">
        <f t="shared" ref="H2:H65" si="1">(M2+4*N2+O2)/6</f>
        <v>0</v>
      </c>
      <c r="I2" s="8">
        <f ca="1">IF(AND(A2&lt;&gt;"",E2&lt;&gt;""),IFERROR(SUMIFS('临-进度'!$X:$X,'临-进度'!$E:$E,"="&amp;$A2,'临-进度'!$O:$O,"=true")/SUMIFS('临-进度'!$H:$H,'临-进度'!$E:$E,"="&amp;$A2,'临-进度'!$O:$O,"=true"),""),"")</f>
        <v>0.6</v>
      </c>
      <c r="J2" s="8"/>
      <c r="K2" s="8">
        <v>4</v>
      </c>
      <c r="L2" s="8">
        <v>1</v>
      </c>
      <c r="M2" s="8"/>
      <c r="N2" s="8"/>
      <c r="O2" s="8"/>
      <c r="P2" s="8"/>
    </row>
    <row r="3" spans="1:16">
      <c r="A3" s="8" t="s">
        <v>647</v>
      </c>
      <c r="B3" s="8"/>
      <c r="C3" s="8"/>
      <c r="D3" s="8"/>
      <c r="E3" s="8"/>
      <c r="F3" s="8"/>
      <c r="G3" s="37">
        <f t="shared" si="0"/>
        <v>6</v>
      </c>
      <c r="H3" s="8">
        <f t="shared" si="1"/>
        <v>0</v>
      </c>
      <c r="I3" s="8" t="str">
        <f>IF(AND(A3&lt;&gt;"",E3&lt;&gt;""),IFERROR(SUMIFS('临-进度'!$X:$X,'临-进度'!$E:$E,"="&amp;$A3,'临-进度'!$O:$O,"=true")/SUMIFS('临-进度'!$H:$H,'临-进度'!$E:$E,"="&amp;$A3,'临-进度'!$O:$O,"=true"),""),"")</f>
        <v/>
      </c>
      <c r="J3" s="8"/>
      <c r="K3" s="8">
        <v>3</v>
      </c>
      <c r="L3" s="8">
        <v>3</v>
      </c>
      <c r="M3" s="8"/>
      <c r="N3" s="8"/>
      <c r="O3" s="8"/>
      <c r="P3" s="8"/>
    </row>
    <row r="4" spans="1:16">
      <c r="A4" s="8" t="s">
        <v>648</v>
      </c>
      <c r="B4" s="8"/>
      <c r="C4" s="8"/>
      <c r="D4" s="8"/>
      <c r="E4" s="8"/>
      <c r="F4" s="8"/>
      <c r="G4" s="37">
        <f t="shared" si="0"/>
        <v>0</v>
      </c>
      <c r="H4" s="8">
        <f t="shared" si="1"/>
        <v>0</v>
      </c>
      <c r="I4" s="8" t="str">
        <f>IF(AND(A4&lt;&gt;"",E4&lt;&gt;""),IFERROR(SUMIFS('临-进度'!$X:$X,'临-进度'!$E:$E,"="&amp;$A4,'临-进度'!$O:$O,"=true")/SUMIFS('临-进度'!$H:$H,'临-进度'!$E:$E,"="&amp;$A4,'临-进度'!$O:$O,"=true"),""),"")</f>
        <v/>
      </c>
      <c r="J4" s="8"/>
      <c r="K4" s="8"/>
      <c r="L4" s="8"/>
      <c r="M4" s="8"/>
      <c r="N4" s="8"/>
      <c r="O4" s="8"/>
      <c r="P4" s="8"/>
    </row>
    <row r="5" spans="1:16">
      <c r="A5" s="8" t="s">
        <v>649</v>
      </c>
      <c r="B5" s="8"/>
      <c r="C5" s="8"/>
      <c r="D5" s="8"/>
      <c r="E5" s="8"/>
      <c r="F5" s="8"/>
      <c r="G5" s="37">
        <f t="shared" si="0"/>
        <v>0</v>
      </c>
      <c r="H5" s="8">
        <f t="shared" si="1"/>
        <v>0</v>
      </c>
      <c r="I5" s="8" t="str">
        <f>IF(AND(A5&lt;&gt;"",E5&lt;&gt;""),IFERROR(SUMIFS('临-进度'!$X:$X,'临-进度'!$E:$E,"="&amp;$A5,'临-进度'!$O:$O,"=true")/SUMIFS('临-进度'!$H:$H,'临-进度'!$E:$E,"="&amp;$A5,'临-进度'!$O:$O,"=true"),""),"")</f>
        <v/>
      </c>
      <c r="J5" s="8"/>
      <c r="K5" s="8"/>
      <c r="L5" s="8"/>
      <c r="M5" s="8"/>
      <c r="N5" s="8"/>
      <c r="O5" s="8"/>
      <c r="P5" s="8"/>
    </row>
    <row r="6" spans="1:16">
      <c r="A6" s="8" t="s">
        <v>650</v>
      </c>
      <c r="B6" s="8"/>
      <c r="C6" s="8"/>
      <c r="D6" s="8"/>
      <c r="E6" s="8"/>
      <c r="F6" s="8"/>
      <c r="G6" s="37">
        <f t="shared" si="0"/>
        <v>0</v>
      </c>
      <c r="H6" s="8">
        <f t="shared" si="1"/>
        <v>0</v>
      </c>
      <c r="I6" s="8" t="str">
        <f>IF(AND(A6&lt;&gt;"",E6&lt;&gt;""),IFERROR(SUMIFS('临-进度'!$X:$X,'临-进度'!$E:$E,"="&amp;$A6,'临-进度'!$O:$O,"=true")/SUMIFS('临-进度'!$H:$H,'临-进度'!$E:$E,"="&amp;$A6,'临-进度'!$O:$O,"=true"),""),"")</f>
        <v/>
      </c>
      <c r="J6" s="8"/>
      <c r="K6" s="8"/>
      <c r="L6" s="8"/>
      <c r="M6" s="8"/>
      <c r="N6" s="8"/>
      <c r="O6" s="8"/>
      <c r="P6" s="8"/>
    </row>
    <row r="7" spans="1:16">
      <c r="A7" s="8" t="s">
        <v>651</v>
      </c>
      <c r="B7" s="8"/>
      <c r="C7" s="8"/>
      <c r="D7" s="8"/>
      <c r="E7" s="8"/>
      <c r="F7" s="8"/>
      <c r="G7" s="37">
        <f t="shared" si="0"/>
        <v>0</v>
      </c>
      <c r="H7" s="8">
        <f t="shared" si="1"/>
        <v>0</v>
      </c>
      <c r="I7" s="8" t="str">
        <f>IF(AND(A7&lt;&gt;"",E7&lt;&gt;""),IFERROR(SUMIFS('临-进度'!$X:$X,'临-进度'!$E:$E,"="&amp;$A7,'临-进度'!$O:$O,"=true")/SUMIFS('临-进度'!$H:$H,'临-进度'!$E:$E,"="&amp;$A7,'临-进度'!$O:$O,"=true"),""),"")</f>
        <v/>
      </c>
      <c r="J7" s="8"/>
      <c r="K7" s="8"/>
      <c r="L7" s="8"/>
      <c r="M7" s="8"/>
      <c r="N7" s="8"/>
      <c r="O7" s="8"/>
      <c r="P7" s="8"/>
    </row>
    <row r="8" spans="1:16">
      <c r="A8" s="8" t="s">
        <v>652</v>
      </c>
      <c r="B8" s="8"/>
      <c r="C8" s="8"/>
      <c r="D8" s="42"/>
      <c r="E8" s="8"/>
      <c r="F8" s="8"/>
      <c r="G8" s="37">
        <f t="shared" si="0"/>
        <v>0</v>
      </c>
      <c r="H8" s="8">
        <f t="shared" si="1"/>
        <v>0</v>
      </c>
      <c r="I8" s="8" t="str">
        <f>IF(AND(A8&lt;&gt;"",E8&lt;&gt;""),IFERROR(SUMIFS('临-进度'!$X:$X,'临-进度'!$E:$E,"="&amp;$A8,'临-进度'!$O:$O,"=true")/SUMIFS('临-进度'!$H:$H,'临-进度'!$E:$E,"="&amp;$A8,'临-进度'!$O:$O,"=true"),""),"")</f>
        <v/>
      </c>
      <c r="J8" s="8"/>
      <c r="K8" s="8"/>
      <c r="L8" s="8"/>
      <c r="M8" s="8"/>
      <c r="N8" s="8"/>
      <c r="O8" s="8"/>
      <c r="P8" s="8"/>
    </row>
    <row r="9" spans="1:16">
      <c r="A9" s="8" t="s">
        <v>653</v>
      </c>
      <c r="B9" s="8"/>
      <c r="C9" s="8"/>
      <c r="D9" s="8"/>
      <c r="E9" s="8"/>
      <c r="F9" s="8"/>
      <c r="G9" s="37">
        <f t="shared" si="0"/>
        <v>0</v>
      </c>
      <c r="H9" s="8">
        <f t="shared" si="1"/>
        <v>0</v>
      </c>
      <c r="I9" s="8" t="str">
        <f>IF(AND(A9&lt;&gt;"",E9&lt;&gt;""),IFERROR(SUMIFS('临-进度'!$X:$X,'临-进度'!$E:$E,"="&amp;$A9,'临-进度'!$O:$O,"=true")/SUMIFS('临-进度'!$H:$H,'临-进度'!$E:$E,"="&amp;$A9,'临-进度'!$O:$O,"=true"),""),"")</f>
        <v/>
      </c>
      <c r="J9" s="8"/>
      <c r="K9" s="8"/>
      <c r="L9" s="8"/>
      <c r="M9" s="8"/>
      <c r="N9" s="8"/>
      <c r="O9" s="8"/>
      <c r="P9" s="8"/>
    </row>
    <row r="10" spans="1:16">
      <c r="A10" s="8" t="s">
        <v>654</v>
      </c>
      <c r="B10" s="8"/>
      <c r="C10" s="8"/>
      <c r="D10" s="8"/>
      <c r="E10" s="8"/>
      <c r="F10" s="8"/>
      <c r="G10" s="37">
        <f t="shared" si="0"/>
        <v>0</v>
      </c>
      <c r="H10" s="8">
        <f t="shared" si="1"/>
        <v>0</v>
      </c>
      <c r="I10" s="8" t="str">
        <f>IF(AND(A10&lt;&gt;"",E10&lt;&gt;""),IFERROR(SUMIFS('临-进度'!$X:$X,'临-进度'!$E:$E,"="&amp;$A10,'临-进度'!$O:$O,"=true")/SUMIFS('临-进度'!$H:$H,'临-进度'!$E:$E,"="&amp;$A10,'临-进度'!$O:$O,"=true"),""),"")</f>
        <v/>
      </c>
      <c r="J10" s="8"/>
      <c r="K10" s="8"/>
      <c r="L10" s="8"/>
      <c r="M10" s="8"/>
      <c r="N10" s="8"/>
      <c r="O10" s="8"/>
      <c r="P10" s="8"/>
    </row>
    <row r="11" spans="1:16">
      <c r="A11" s="8" t="s">
        <v>655</v>
      </c>
      <c r="B11" s="8"/>
      <c r="C11" s="8"/>
      <c r="D11" s="8"/>
      <c r="E11" s="8"/>
      <c r="F11" s="8"/>
      <c r="G11" s="37">
        <f t="shared" si="0"/>
        <v>0</v>
      </c>
      <c r="H11" s="8">
        <f t="shared" si="1"/>
        <v>0</v>
      </c>
      <c r="I11" s="8" t="str">
        <f>IF(AND(A11&lt;&gt;"",E11&lt;&gt;""),IFERROR(SUMIFS('临-进度'!$X:$X,'临-进度'!$E:$E,"="&amp;$A11,'临-进度'!$O:$O,"=true")/SUMIFS('临-进度'!$H:$H,'临-进度'!$E:$E,"="&amp;$A11,'临-进度'!$O:$O,"=true"),""),"")</f>
        <v/>
      </c>
      <c r="J11" s="8"/>
      <c r="K11" s="8"/>
      <c r="L11" s="8"/>
      <c r="M11" s="8"/>
      <c r="N11" s="8"/>
      <c r="O11" s="8"/>
      <c r="P11" s="8"/>
    </row>
    <row r="12" spans="1:16">
      <c r="A12" s="8" t="s">
        <v>656</v>
      </c>
      <c r="B12" s="8"/>
      <c r="C12" s="8"/>
      <c r="D12" s="8"/>
      <c r="E12" s="8"/>
      <c r="F12" s="8"/>
      <c r="G12" s="37">
        <f t="shared" si="0"/>
        <v>0</v>
      </c>
      <c r="H12" s="8">
        <f t="shared" si="1"/>
        <v>0</v>
      </c>
      <c r="I12" s="8" t="str">
        <f>IF(AND(A12&lt;&gt;"",E12&lt;&gt;""),IFERROR(SUMIFS('临-进度'!$X:$X,'临-进度'!$E:$E,"="&amp;$A12,'临-进度'!$O:$O,"=true")/SUMIFS('临-进度'!$H:$H,'临-进度'!$E:$E,"="&amp;$A12,'临-进度'!$O:$O,"=true"),""),"")</f>
        <v/>
      </c>
      <c r="J12" s="8"/>
      <c r="K12" s="8"/>
      <c r="L12" s="8"/>
      <c r="M12" s="8"/>
      <c r="N12" s="8"/>
      <c r="O12" s="8"/>
      <c r="P12" s="8"/>
    </row>
    <row r="13" spans="1:16">
      <c r="A13" s="8" t="s">
        <v>657</v>
      </c>
      <c r="B13" s="8"/>
      <c r="C13" s="8"/>
      <c r="D13" s="8"/>
      <c r="E13" s="8"/>
      <c r="F13" s="8"/>
      <c r="G13" s="37">
        <f t="shared" si="0"/>
        <v>0</v>
      </c>
      <c r="H13" s="8">
        <f t="shared" si="1"/>
        <v>0</v>
      </c>
      <c r="I13" s="8" t="str">
        <f>IF(AND(A13&lt;&gt;"",E13&lt;&gt;""),IFERROR(SUMIFS('临-进度'!$X:$X,'临-进度'!$E:$E,"="&amp;$A13,'临-进度'!$O:$O,"=true")/SUMIFS('临-进度'!$H:$H,'临-进度'!$E:$E,"="&amp;$A13,'临-进度'!$O:$O,"=true"),""),"")</f>
        <v/>
      </c>
      <c r="J13" s="8"/>
      <c r="K13" s="8"/>
      <c r="L13" s="8"/>
      <c r="M13" s="8"/>
      <c r="N13" s="8"/>
      <c r="O13" s="8"/>
      <c r="P13" s="8"/>
    </row>
    <row r="14" spans="1:16">
      <c r="A14" s="8" t="s">
        <v>658</v>
      </c>
      <c r="B14" s="8"/>
      <c r="C14" s="8"/>
      <c r="D14" s="8"/>
      <c r="E14" s="8"/>
      <c r="F14" s="8"/>
      <c r="G14" s="37">
        <f t="shared" si="0"/>
        <v>0</v>
      </c>
      <c r="H14" s="8">
        <f t="shared" si="1"/>
        <v>0</v>
      </c>
      <c r="I14" s="8" t="str">
        <f>IF(AND(A14&lt;&gt;"",E14&lt;&gt;""),IFERROR(SUMIFS('临-进度'!$X:$X,'临-进度'!$E:$E,"="&amp;$A14,'临-进度'!$O:$O,"=true")/SUMIFS('临-进度'!$H:$H,'临-进度'!$E:$E,"="&amp;$A14,'临-进度'!$O:$O,"=true"),""),"")</f>
        <v/>
      </c>
      <c r="J14" s="8"/>
      <c r="K14" s="8"/>
      <c r="L14" s="8"/>
      <c r="M14" s="8"/>
      <c r="N14" s="8"/>
      <c r="O14" s="8"/>
      <c r="P14" s="8"/>
    </row>
    <row r="15" spans="1:16">
      <c r="A15" s="8" t="s">
        <v>659</v>
      </c>
      <c r="B15" s="8"/>
      <c r="C15" s="8"/>
      <c r="D15" s="8"/>
      <c r="E15" s="8"/>
      <c r="F15" s="8"/>
      <c r="G15" s="37">
        <f t="shared" si="0"/>
        <v>0</v>
      </c>
      <c r="H15" s="8">
        <f t="shared" si="1"/>
        <v>0</v>
      </c>
      <c r="I15" s="8" t="str">
        <f>IF(AND(A15&lt;&gt;"",E15&lt;&gt;""),IFERROR(SUMIFS('临-进度'!$X:$X,'临-进度'!$E:$E,"="&amp;$A15,'临-进度'!$O:$O,"=true")/SUMIFS('临-进度'!$H:$H,'临-进度'!$E:$E,"="&amp;$A15,'临-进度'!$O:$O,"=true"),""),"")</f>
        <v/>
      </c>
      <c r="J15" s="8"/>
      <c r="K15" s="8"/>
      <c r="L15" s="8"/>
      <c r="M15" s="8"/>
      <c r="N15" s="8"/>
      <c r="O15" s="8"/>
      <c r="P15" s="8"/>
    </row>
    <row r="16" spans="1:16">
      <c r="A16" s="8" t="s">
        <v>660</v>
      </c>
      <c r="B16" s="8"/>
      <c r="C16" s="8"/>
      <c r="D16" s="8"/>
      <c r="E16" s="8"/>
      <c r="F16" s="8"/>
      <c r="G16" s="37">
        <f t="shared" si="0"/>
        <v>0</v>
      </c>
      <c r="H16" s="8">
        <f t="shared" si="1"/>
        <v>0</v>
      </c>
      <c r="I16" s="8" t="str">
        <f>IF(AND(A16&lt;&gt;"",E16&lt;&gt;""),IFERROR(SUMIFS('临-进度'!$X:$X,'临-进度'!$E:$E,"="&amp;$A16,'临-进度'!$O:$O,"=true")/SUMIFS('临-进度'!$H:$H,'临-进度'!$E:$E,"="&amp;$A16,'临-进度'!$O:$O,"=true"),""),"")</f>
        <v/>
      </c>
      <c r="J16" s="8"/>
      <c r="K16" s="8"/>
      <c r="L16" s="8"/>
      <c r="M16" s="8"/>
      <c r="N16" s="8"/>
      <c r="O16" s="8"/>
      <c r="P16" s="8"/>
    </row>
    <row r="17" spans="1:16">
      <c r="A17" s="8"/>
      <c r="B17" s="8"/>
      <c r="C17" s="8"/>
      <c r="D17" s="8"/>
      <c r="E17" s="8"/>
      <c r="F17" s="8"/>
      <c r="G17" s="37">
        <f t="shared" si="0"/>
        <v>0</v>
      </c>
      <c r="H17" s="8">
        <f t="shared" si="1"/>
        <v>0</v>
      </c>
      <c r="I17" s="8" t="str">
        <f>IF(AND(A17&lt;&gt;"",E17&lt;&gt;""),IFERROR(SUMIFS('临-进度'!$X:$X,'临-进度'!$E:$E,"="&amp;$A17,'临-进度'!$O:$O,"=true")/SUMIFS('临-进度'!$H:$H,'临-进度'!$E:$E,"="&amp;$A17,'临-进度'!$O:$O,"=true"),""),"")</f>
        <v/>
      </c>
      <c r="J17" s="8"/>
      <c r="K17" s="8"/>
      <c r="L17" s="8"/>
      <c r="M17" s="8"/>
      <c r="N17" s="8"/>
      <c r="O17" s="8"/>
      <c r="P17" s="8"/>
    </row>
    <row r="18" spans="1:16">
      <c r="A18" s="8"/>
      <c r="B18" s="8"/>
      <c r="C18" s="8"/>
      <c r="D18" s="8"/>
      <c r="E18" s="8"/>
      <c r="F18" s="8"/>
      <c r="G18" s="37">
        <f t="shared" si="0"/>
        <v>0</v>
      </c>
      <c r="H18" s="8">
        <f t="shared" si="1"/>
        <v>0</v>
      </c>
      <c r="I18" s="8" t="str">
        <f>IF(AND(A18&lt;&gt;"",E18&lt;&gt;""),IFERROR(SUMIFS('临-进度'!$X:$X,'临-进度'!$E:$E,"="&amp;$A18,'临-进度'!$O:$O,"=true")/SUMIFS('临-进度'!$H:$H,'临-进度'!$E:$E,"="&amp;$A18,'临-进度'!$O:$O,"=true"),""),"")</f>
        <v/>
      </c>
      <c r="J18" s="8"/>
      <c r="K18" s="8"/>
      <c r="L18" s="8"/>
      <c r="M18" s="8"/>
      <c r="N18" s="8"/>
      <c r="O18" s="8"/>
      <c r="P18" s="8"/>
    </row>
    <row r="19" spans="1:16">
      <c r="A19" s="8"/>
      <c r="B19" s="8"/>
      <c r="C19" s="8"/>
      <c r="D19" s="8"/>
      <c r="E19" s="8"/>
      <c r="F19" s="8"/>
      <c r="G19" s="37">
        <f t="shared" si="0"/>
        <v>0</v>
      </c>
      <c r="H19" s="8">
        <f t="shared" si="1"/>
        <v>0</v>
      </c>
      <c r="I19" s="8" t="str">
        <f>IF(AND(A19&lt;&gt;"",E19&lt;&gt;""),IFERROR(SUMIFS('临-进度'!$X:$X,'临-进度'!$E:$E,"="&amp;$A19,'临-进度'!$O:$O,"=true")/SUMIFS('临-进度'!$H:$H,'临-进度'!$E:$E,"="&amp;$A19,'临-进度'!$O:$O,"=true"),""),"")</f>
        <v/>
      </c>
      <c r="J19" s="8"/>
      <c r="K19" s="8"/>
      <c r="L19" s="8"/>
      <c r="M19" s="8"/>
      <c r="N19" s="8"/>
      <c r="O19" s="8"/>
      <c r="P19" s="8"/>
    </row>
    <row r="20" spans="1:16">
      <c r="A20" s="8"/>
      <c r="B20" s="8"/>
      <c r="C20" s="8"/>
      <c r="D20" s="8"/>
      <c r="E20" s="8"/>
      <c r="F20" s="8"/>
      <c r="G20" s="37">
        <f t="shared" si="0"/>
        <v>0</v>
      </c>
      <c r="H20" s="8">
        <f t="shared" si="1"/>
        <v>0</v>
      </c>
      <c r="I20" s="8" t="str">
        <f>IF(AND(A20&lt;&gt;"",E20&lt;&gt;""),IFERROR(SUMIFS('临-进度'!$X:$X,'临-进度'!$E:$E,"="&amp;$A20,'临-进度'!$O:$O,"=true")/SUMIFS('临-进度'!$H:$H,'临-进度'!$E:$E,"="&amp;$A20,'临-进度'!$O:$O,"=true"),""),"")</f>
        <v/>
      </c>
      <c r="J20" s="8"/>
      <c r="K20" s="8"/>
      <c r="L20" s="8"/>
      <c r="M20" s="8"/>
      <c r="N20" s="8"/>
      <c r="O20" s="8"/>
      <c r="P20" s="8"/>
    </row>
    <row r="21" spans="1:16">
      <c r="A21" s="8"/>
      <c r="B21" s="8"/>
      <c r="C21" s="8"/>
      <c r="D21" s="8"/>
      <c r="E21" s="8"/>
      <c r="F21" s="8"/>
      <c r="G21" s="37">
        <f t="shared" si="0"/>
        <v>0</v>
      </c>
      <c r="H21" s="8">
        <f t="shared" si="1"/>
        <v>0</v>
      </c>
      <c r="I21" s="8" t="str">
        <f>IF(AND(A21&lt;&gt;"",E21&lt;&gt;""),IFERROR(SUMIFS('临-进度'!$X:$X,'临-进度'!$E:$E,"="&amp;$A21,'临-进度'!$O:$O,"=true")/SUMIFS('临-进度'!$H:$H,'临-进度'!$E:$E,"="&amp;$A21,'临-进度'!$O:$O,"=true"),""),"")</f>
        <v/>
      </c>
      <c r="J21" s="8"/>
      <c r="K21" s="8"/>
      <c r="L21" s="8"/>
      <c r="M21" s="8"/>
      <c r="N21" s="8"/>
      <c r="O21" s="8"/>
      <c r="P21" s="8"/>
    </row>
    <row r="22" spans="1:16">
      <c r="A22" s="8"/>
      <c r="B22" s="8"/>
      <c r="C22" s="8"/>
      <c r="D22" s="8"/>
      <c r="E22" s="8"/>
      <c r="F22" s="8"/>
      <c r="G22" s="37">
        <f t="shared" si="0"/>
        <v>0</v>
      </c>
      <c r="H22" s="8">
        <f t="shared" si="1"/>
        <v>0</v>
      </c>
      <c r="I22" s="8" t="str">
        <f>IF(AND(A22&lt;&gt;"",E22&lt;&gt;""),IFERROR(SUMIFS('临-进度'!$X:$X,'临-进度'!$E:$E,"="&amp;$A22,'临-进度'!$O:$O,"=true")/SUMIFS('临-进度'!$H:$H,'临-进度'!$E:$E,"="&amp;$A22,'临-进度'!$O:$O,"=true"),""),"")</f>
        <v/>
      </c>
      <c r="J22" s="8"/>
      <c r="K22" s="8"/>
      <c r="L22" s="8"/>
      <c r="M22" s="8"/>
      <c r="N22" s="8"/>
      <c r="O22" s="8"/>
      <c r="P22" s="8"/>
    </row>
    <row r="23" spans="1:16">
      <c r="A23" s="8"/>
      <c r="B23" s="8"/>
      <c r="C23" s="8"/>
      <c r="D23" s="8"/>
      <c r="E23" s="8"/>
      <c r="F23" s="8"/>
      <c r="G23" s="37">
        <f t="shared" si="0"/>
        <v>0</v>
      </c>
      <c r="H23" s="8">
        <f t="shared" si="1"/>
        <v>0</v>
      </c>
      <c r="I23" s="8" t="str">
        <f>IF(AND(A23&lt;&gt;"",E23&lt;&gt;""),IFERROR(SUMIFS('临-进度'!$X:$X,'临-进度'!$E:$E,"="&amp;$A23,'临-进度'!$O:$O,"=true")/SUMIFS('临-进度'!$H:$H,'临-进度'!$E:$E,"="&amp;$A23,'临-进度'!$O:$O,"=true"),""),"")</f>
        <v/>
      </c>
      <c r="J23" s="8"/>
      <c r="K23" s="8"/>
      <c r="L23" s="8"/>
      <c r="M23" s="8"/>
      <c r="N23" s="8"/>
      <c r="O23" s="8"/>
      <c r="P23" s="8"/>
    </row>
    <row r="24" spans="1:16">
      <c r="A24" s="8"/>
      <c r="B24" s="8"/>
      <c r="C24" s="8"/>
      <c r="D24" s="8"/>
      <c r="E24" s="8"/>
      <c r="F24" s="8"/>
      <c r="G24" s="37">
        <f t="shared" si="0"/>
        <v>0</v>
      </c>
      <c r="H24" s="8">
        <f t="shared" si="1"/>
        <v>0</v>
      </c>
      <c r="I24" s="8" t="str">
        <f>IF(AND(A24&lt;&gt;"",E24&lt;&gt;""),IFERROR(SUMIFS('临-进度'!$X:$X,'临-进度'!$E:$E,"="&amp;$A24,'临-进度'!$O:$O,"=true")/SUMIFS('临-进度'!$H:$H,'临-进度'!$E:$E,"="&amp;$A24,'临-进度'!$O:$O,"=true"),""),"")</f>
        <v/>
      </c>
      <c r="J24" s="8"/>
      <c r="K24" s="8"/>
      <c r="L24" s="8"/>
      <c r="M24" s="8"/>
      <c r="N24" s="8"/>
      <c r="O24" s="8"/>
      <c r="P24" s="8"/>
    </row>
    <row r="25" spans="1:16">
      <c r="A25" s="8"/>
      <c r="B25" s="8"/>
      <c r="C25" s="8"/>
      <c r="D25" s="8"/>
      <c r="E25" s="8"/>
      <c r="F25" s="8"/>
      <c r="G25" s="37">
        <f t="shared" si="0"/>
        <v>0</v>
      </c>
      <c r="H25" s="8">
        <f t="shared" si="1"/>
        <v>0</v>
      </c>
      <c r="I25" s="8" t="str">
        <f>IF(AND(A25&lt;&gt;"",E25&lt;&gt;""),IFERROR(SUMIFS('临-进度'!$X:$X,'临-进度'!$E:$E,"="&amp;$A25,'临-进度'!$O:$O,"=true")/SUMIFS('临-进度'!$H:$H,'临-进度'!$E:$E,"="&amp;$A25,'临-进度'!$O:$O,"=true"),""),"")</f>
        <v/>
      </c>
      <c r="J25" s="8"/>
      <c r="K25" s="8"/>
      <c r="L25" s="8"/>
      <c r="M25" s="8"/>
      <c r="N25" s="8"/>
      <c r="O25" s="8"/>
      <c r="P25" s="8"/>
    </row>
    <row r="26" spans="1:16">
      <c r="A26" s="8"/>
      <c r="B26" s="8"/>
      <c r="C26" s="8"/>
      <c r="D26" s="8"/>
      <c r="E26" s="8"/>
      <c r="F26" s="8"/>
      <c r="G26" s="37">
        <f t="shared" si="0"/>
        <v>0</v>
      </c>
      <c r="H26" s="8">
        <f t="shared" si="1"/>
        <v>0</v>
      </c>
      <c r="I26" s="8" t="str">
        <f>IF(AND(A26&lt;&gt;"",E26&lt;&gt;""),IFERROR(SUMIFS('临-进度'!$X:$X,'临-进度'!$E:$E,"="&amp;$A26,'临-进度'!$O:$O,"=true")/SUMIFS('临-进度'!$H:$H,'临-进度'!$E:$E,"="&amp;$A26,'临-进度'!$O:$O,"=true"),""),"")</f>
        <v/>
      </c>
      <c r="J26" s="8"/>
      <c r="K26" s="8"/>
      <c r="L26" s="8"/>
      <c r="M26" s="8"/>
      <c r="N26" s="8"/>
      <c r="O26" s="8"/>
      <c r="P26" s="8"/>
    </row>
    <row r="27" spans="1:16">
      <c r="A27" s="8"/>
      <c r="B27" s="8"/>
      <c r="C27" s="8"/>
      <c r="D27" s="8"/>
      <c r="E27" s="8"/>
      <c r="F27" s="8"/>
      <c r="G27" s="37">
        <f t="shared" si="0"/>
        <v>0</v>
      </c>
      <c r="H27" s="8">
        <f t="shared" si="1"/>
        <v>0</v>
      </c>
      <c r="I27" s="8" t="str">
        <f>IF(AND(A27&lt;&gt;"",E27&lt;&gt;""),IFERROR(SUMIFS('临-进度'!$X:$X,'临-进度'!$E:$E,"="&amp;$A27,'临-进度'!$O:$O,"=true")/SUMIFS('临-进度'!$H:$H,'临-进度'!$E:$E,"="&amp;$A27,'临-进度'!$O:$O,"=true"),""),"")</f>
        <v/>
      </c>
      <c r="J27" s="8"/>
      <c r="K27" s="8"/>
      <c r="L27" s="8"/>
      <c r="M27" s="8"/>
      <c r="N27" s="8"/>
      <c r="O27" s="8"/>
      <c r="P27" s="8"/>
    </row>
    <row r="28" spans="1:16">
      <c r="A28" s="8"/>
      <c r="B28" s="8"/>
      <c r="C28" s="8"/>
      <c r="D28" s="8"/>
      <c r="E28" s="8"/>
      <c r="F28" s="8"/>
      <c r="G28" s="37">
        <f t="shared" si="0"/>
        <v>0</v>
      </c>
      <c r="H28" s="8">
        <f t="shared" si="1"/>
        <v>0</v>
      </c>
      <c r="I28" s="8" t="str">
        <f>IF(AND(A28&lt;&gt;"",E28&lt;&gt;""),IFERROR(SUMIFS('临-进度'!$X:$X,'临-进度'!$E:$E,"="&amp;$A28,'临-进度'!$O:$O,"=true")/SUMIFS('临-进度'!$H:$H,'临-进度'!$E:$E,"="&amp;$A28,'临-进度'!$O:$O,"=true"),""),"")</f>
        <v/>
      </c>
      <c r="J28" s="8"/>
      <c r="K28" s="8"/>
      <c r="L28" s="8"/>
      <c r="M28" s="8"/>
      <c r="N28" s="8"/>
      <c r="O28" s="8"/>
      <c r="P28" s="8"/>
    </row>
    <row r="29" spans="1:16">
      <c r="A29" s="8"/>
      <c r="B29" s="8"/>
      <c r="C29" s="8"/>
      <c r="D29" s="8"/>
      <c r="E29" s="8"/>
      <c r="F29" s="8"/>
      <c r="G29" s="37">
        <f t="shared" si="0"/>
        <v>0</v>
      </c>
      <c r="H29" s="8">
        <f t="shared" si="1"/>
        <v>0</v>
      </c>
      <c r="I29" s="8" t="str">
        <f>IF(AND(A29&lt;&gt;"",E29&lt;&gt;""),IFERROR(SUMIFS('临-进度'!$X:$X,'临-进度'!$E:$E,"="&amp;$A29,'临-进度'!$O:$O,"=true")/SUMIFS('临-进度'!$H:$H,'临-进度'!$E:$E,"="&amp;$A29,'临-进度'!$O:$O,"=true"),""),"")</f>
        <v/>
      </c>
      <c r="J29" s="8"/>
      <c r="K29" s="8"/>
      <c r="L29" s="8"/>
      <c r="M29" s="8"/>
      <c r="N29" s="8"/>
      <c r="O29" s="8"/>
      <c r="P29" s="8"/>
    </row>
    <row r="30" spans="1:16">
      <c r="A30" s="8"/>
      <c r="B30" s="8"/>
      <c r="C30" s="8"/>
      <c r="D30" s="8"/>
      <c r="E30" s="8"/>
      <c r="F30" s="8"/>
      <c r="G30" s="37">
        <f t="shared" si="0"/>
        <v>0</v>
      </c>
      <c r="H30" s="8">
        <f t="shared" si="1"/>
        <v>0</v>
      </c>
      <c r="I30" s="8" t="str">
        <f>IF(AND(A30&lt;&gt;"",E30&lt;&gt;""),IFERROR(SUMIFS('临-进度'!$X:$X,'临-进度'!$E:$E,"="&amp;$A30,'临-进度'!$O:$O,"=true")/SUMIFS('临-进度'!$H:$H,'临-进度'!$E:$E,"="&amp;$A30,'临-进度'!$O:$O,"=true"),""),"")</f>
        <v/>
      </c>
      <c r="J30" s="8"/>
      <c r="K30" s="8"/>
      <c r="L30" s="8"/>
      <c r="M30" s="8"/>
      <c r="N30" s="8"/>
      <c r="O30" s="8"/>
      <c r="P30" s="8"/>
    </row>
    <row r="31" spans="1:16">
      <c r="A31" s="8"/>
      <c r="B31" s="8"/>
      <c r="C31" s="8"/>
      <c r="D31" s="8"/>
      <c r="E31" s="8"/>
      <c r="F31" s="8"/>
      <c r="G31" s="37">
        <f t="shared" si="0"/>
        <v>0</v>
      </c>
      <c r="H31" s="8">
        <f t="shared" si="1"/>
        <v>0</v>
      </c>
      <c r="I31" s="8" t="str">
        <f>IF(AND(A31&lt;&gt;"",E31&lt;&gt;""),IFERROR(SUMIFS('临-进度'!$X:$X,'临-进度'!$E:$E,"="&amp;$A31,'临-进度'!$O:$O,"=true")/SUMIFS('临-进度'!$H:$H,'临-进度'!$E:$E,"="&amp;$A31,'临-进度'!$O:$O,"=true"),""),"")</f>
        <v/>
      </c>
      <c r="J31" s="8"/>
      <c r="K31" s="8"/>
      <c r="L31" s="8"/>
      <c r="M31" s="8"/>
      <c r="N31" s="8"/>
      <c r="O31" s="8"/>
      <c r="P31" s="8"/>
    </row>
    <row r="32" spans="1:16">
      <c r="A32" s="8"/>
      <c r="B32" s="8"/>
      <c r="C32" s="8"/>
      <c r="D32" s="8"/>
      <c r="E32" s="8"/>
      <c r="F32" s="8"/>
      <c r="G32" s="37">
        <f t="shared" si="0"/>
        <v>0</v>
      </c>
      <c r="H32" s="8">
        <f t="shared" si="1"/>
        <v>0</v>
      </c>
      <c r="I32" s="8" t="str">
        <f>IF(AND(A32&lt;&gt;"",E32&lt;&gt;""),IFERROR(SUMIFS('临-进度'!$X:$X,'临-进度'!$E:$E,"="&amp;$A32,'临-进度'!$O:$O,"=true")/SUMIFS('临-进度'!$H:$H,'临-进度'!$E:$E,"="&amp;$A32,'临-进度'!$O:$O,"=true"),""),"")</f>
        <v/>
      </c>
      <c r="J32" s="8"/>
      <c r="K32" s="8"/>
      <c r="L32" s="8"/>
      <c r="M32" s="8"/>
      <c r="N32" s="8"/>
      <c r="O32" s="8"/>
      <c r="P32" s="8"/>
    </row>
    <row r="33" spans="1:16">
      <c r="A33" s="8"/>
      <c r="B33" s="8"/>
      <c r="C33" s="8"/>
      <c r="D33" s="8"/>
      <c r="E33" s="8"/>
      <c r="F33" s="8"/>
      <c r="G33" s="37">
        <f t="shared" si="0"/>
        <v>0</v>
      </c>
      <c r="H33" s="8">
        <f t="shared" si="1"/>
        <v>0</v>
      </c>
      <c r="I33" s="8" t="str">
        <f>IF(AND(A33&lt;&gt;"",E33&lt;&gt;""),IFERROR(SUMIFS('临-进度'!$X:$X,'临-进度'!$E:$E,"="&amp;$A33,'临-进度'!$O:$O,"=true")/SUMIFS('临-进度'!$H:$H,'临-进度'!$E:$E,"="&amp;$A33,'临-进度'!$O:$O,"=true"),""),"")</f>
        <v/>
      </c>
      <c r="J33" s="8"/>
      <c r="K33" s="8"/>
      <c r="L33" s="8"/>
      <c r="M33" s="8"/>
      <c r="N33" s="8"/>
      <c r="O33" s="8"/>
      <c r="P33" s="8"/>
    </row>
    <row r="34" spans="1:16">
      <c r="A34" s="8"/>
      <c r="B34" s="8"/>
      <c r="C34" s="8"/>
      <c r="D34" s="8"/>
      <c r="E34" s="8"/>
      <c r="F34" s="8"/>
      <c r="G34" s="37">
        <f t="shared" si="0"/>
        <v>0</v>
      </c>
      <c r="H34" s="8">
        <f t="shared" si="1"/>
        <v>0</v>
      </c>
      <c r="I34" s="8" t="str">
        <f>IF(AND(A34&lt;&gt;"",E34&lt;&gt;""),IFERROR(SUMIFS('临-进度'!$X:$X,'临-进度'!$E:$E,"="&amp;$A34,'临-进度'!$O:$O,"=true")/SUMIFS('临-进度'!$H:$H,'临-进度'!$E:$E,"="&amp;$A34,'临-进度'!$O:$O,"=true"),""),"")</f>
        <v/>
      </c>
      <c r="J34" s="8"/>
      <c r="K34" s="8"/>
      <c r="L34" s="8"/>
      <c r="M34" s="8"/>
      <c r="N34" s="8"/>
      <c r="O34" s="8"/>
      <c r="P34" s="8"/>
    </row>
    <row r="35" spans="1:16">
      <c r="A35" s="8"/>
      <c r="B35" s="8"/>
      <c r="C35" s="8"/>
      <c r="D35" s="8"/>
      <c r="E35" s="8"/>
      <c r="F35" s="8"/>
      <c r="G35" s="37">
        <f t="shared" si="0"/>
        <v>0</v>
      </c>
      <c r="H35" s="8">
        <f t="shared" si="1"/>
        <v>0</v>
      </c>
      <c r="I35" s="8" t="str">
        <f>IF(AND(A35&lt;&gt;"",E35&lt;&gt;""),IFERROR(SUMIFS('临-进度'!$X:$X,'临-进度'!$E:$E,"="&amp;$A35,'临-进度'!$O:$O,"=true")/SUMIFS('临-进度'!$H:$H,'临-进度'!$E:$E,"="&amp;$A35,'临-进度'!$O:$O,"=true"),""),"")</f>
        <v/>
      </c>
      <c r="J35" s="8"/>
      <c r="K35" s="8"/>
      <c r="L35" s="8"/>
      <c r="M35" s="8"/>
      <c r="N35" s="8"/>
      <c r="O35" s="8"/>
      <c r="P35" s="8"/>
    </row>
    <row r="36" spans="1:16">
      <c r="A36" s="8"/>
      <c r="B36" s="8"/>
      <c r="C36" s="8"/>
      <c r="D36" s="8"/>
      <c r="E36" s="8"/>
      <c r="F36" s="8"/>
      <c r="G36" s="37">
        <f t="shared" si="0"/>
        <v>0</v>
      </c>
      <c r="H36" s="8">
        <f t="shared" si="1"/>
        <v>0</v>
      </c>
      <c r="I36" s="8" t="str">
        <f>IF(AND(A36&lt;&gt;"",E36&lt;&gt;""),IFERROR(SUMIFS('临-进度'!$X:$X,'临-进度'!$E:$E,"="&amp;$A36,'临-进度'!$O:$O,"=true")/SUMIFS('临-进度'!$H:$H,'临-进度'!$E:$E,"="&amp;$A36,'临-进度'!$O:$O,"=true"),""),"")</f>
        <v/>
      </c>
      <c r="J36" s="8"/>
      <c r="K36" s="8"/>
      <c r="L36" s="8"/>
      <c r="M36" s="8"/>
      <c r="N36" s="8"/>
      <c r="O36" s="8"/>
      <c r="P36" s="8"/>
    </row>
    <row r="37" spans="1:16">
      <c r="A37" s="8"/>
      <c r="B37" s="8"/>
      <c r="C37" s="8"/>
      <c r="D37" s="8"/>
      <c r="E37" s="8"/>
      <c r="F37" s="8"/>
      <c r="G37" s="37">
        <f t="shared" si="0"/>
        <v>0</v>
      </c>
      <c r="H37" s="8">
        <f t="shared" si="1"/>
        <v>0</v>
      </c>
      <c r="I37" s="8" t="str">
        <f>IF(AND(A37&lt;&gt;"",E37&lt;&gt;""),IFERROR(SUMIFS('临-进度'!$X:$X,'临-进度'!$E:$E,"="&amp;$A37,'临-进度'!$O:$O,"=true")/SUMIFS('临-进度'!$H:$H,'临-进度'!$E:$E,"="&amp;$A37,'临-进度'!$O:$O,"=true"),""),"")</f>
        <v/>
      </c>
      <c r="J37" s="8"/>
      <c r="K37" s="8"/>
      <c r="L37" s="8"/>
      <c r="M37" s="8"/>
      <c r="N37" s="8"/>
      <c r="O37" s="8"/>
      <c r="P37" s="8"/>
    </row>
    <row r="38" spans="1:16">
      <c r="A38" s="8"/>
      <c r="B38" s="8"/>
      <c r="C38" s="8"/>
      <c r="D38" s="8"/>
      <c r="E38" s="8"/>
      <c r="F38" s="8"/>
      <c r="G38" s="37">
        <f t="shared" si="0"/>
        <v>0</v>
      </c>
      <c r="H38" s="8">
        <f t="shared" si="1"/>
        <v>0</v>
      </c>
      <c r="I38" s="8" t="str">
        <f>IF(AND(A38&lt;&gt;"",E38&lt;&gt;""),IFERROR(SUMIFS('临-进度'!$X:$X,'临-进度'!$E:$E,"="&amp;$A38,'临-进度'!$O:$O,"=true")/SUMIFS('临-进度'!$H:$H,'临-进度'!$E:$E,"="&amp;$A38,'临-进度'!$O:$O,"=true"),""),"")</f>
        <v/>
      </c>
      <c r="J38" s="8"/>
      <c r="K38" s="8"/>
      <c r="L38" s="8"/>
      <c r="M38" s="8"/>
      <c r="N38" s="8"/>
      <c r="O38" s="8"/>
      <c r="P38" s="8"/>
    </row>
    <row r="39" spans="1:16">
      <c r="A39" s="8"/>
      <c r="B39" s="8"/>
      <c r="C39" s="8"/>
      <c r="D39" s="8"/>
      <c r="E39" s="8"/>
      <c r="F39" s="8"/>
      <c r="G39" s="37">
        <f t="shared" si="0"/>
        <v>0</v>
      </c>
      <c r="H39" s="8">
        <f t="shared" si="1"/>
        <v>0</v>
      </c>
      <c r="I39" s="8" t="str">
        <f>IF(AND(A39&lt;&gt;"",E39&lt;&gt;""),IFERROR(SUMIFS('临-进度'!$X:$X,'临-进度'!$E:$E,"="&amp;$A39,'临-进度'!$O:$O,"=true")/SUMIFS('临-进度'!$H:$H,'临-进度'!$E:$E,"="&amp;$A39,'临-进度'!$O:$O,"=true"),""),"")</f>
        <v/>
      </c>
      <c r="J39" s="8"/>
      <c r="K39" s="8"/>
      <c r="L39" s="8"/>
      <c r="M39" s="8"/>
      <c r="N39" s="8"/>
      <c r="O39" s="8"/>
      <c r="P39" s="8"/>
    </row>
    <row r="40" spans="1:16">
      <c r="A40" s="8"/>
      <c r="B40" s="8"/>
      <c r="C40" s="8"/>
      <c r="D40" s="8"/>
      <c r="E40" s="8"/>
      <c r="F40" s="8"/>
      <c r="G40" s="37">
        <f t="shared" si="0"/>
        <v>0</v>
      </c>
      <c r="H40" s="8">
        <f t="shared" si="1"/>
        <v>0</v>
      </c>
      <c r="I40" s="8" t="str">
        <f>IF(AND(A40&lt;&gt;"",E40&lt;&gt;""),IFERROR(SUMIFS('临-进度'!$X:$X,'临-进度'!$E:$E,"="&amp;$A40,'临-进度'!$O:$O,"=true")/SUMIFS('临-进度'!$H:$H,'临-进度'!$E:$E,"="&amp;$A40,'临-进度'!$O:$O,"=true"),""),"")</f>
        <v/>
      </c>
      <c r="J40" s="8"/>
      <c r="K40" s="8"/>
      <c r="L40" s="8"/>
      <c r="M40" s="8"/>
      <c r="N40" s="8"/>
      <c r="O40" s="8"/>
      <c r="P40" s="8"/>
    </row>
    <row r="41" spans="1:16">
      <c r="A41" s="8"/>
      <c r="B41" s="8"/>
      <c r="C41" s="8"/>
      <c r="D41" s="8"/>
      <c r="E41" s="8"/>
      <c r="F41" s="8"/>
      <c r="G41" s="37">
        <f t="shared" si="0"/>
        <v>0</v>
      </c>
      <c r="H41" s="8">
        <f t="shared" si="1"/>
        <v>0</v>
      </c>
      <c r="I41" s="8" t="str">
        <f>IF(AND(A41&lt;&gt;"",E41&lt;&gt;""),IFERROR(SUMIFS('临-进度'!$X:$X,'临-进度'!$E:$E,"="&amp;$A41,'临-进度'!$O:$O,"=true")/SUMIFS('临-进度'!$H:$H,'临-进度'!$E:$E,"="&amp;$A41,'临-进度'!$O:$O,"=true"),""),"")</f>
        <v/>
      </c>
      <c r="J41" s="8"/>
      <c r="K41" s="8"/>
      <c r="L41" s="8"/>
      <c r="M41" s="8"/>
      <c r="N41" s="8"/>
      <c r="O41" s="8"/>
      <c r="P41" s="8"/>
    </row>
    <row r="42" spans="1:16">
      <c r="A42" s="8"/>
      <c r="B42" s="8"/>
      <c r="C42" s="8"/>
      <c r="D42" s="8"/>
      <c r="E42" s="8"/>
      <c r="F42" s="8"/>
      <c r="G42" s="37">
        <f t="shared" si="0"/>
        <v>0</v>
      </c>
      <c r="H42" s="8">
        <f t="shared" si="1"/>
        <v>0</v>
      </c>
      <c r="I42" s="8" t="str">
        <f>IF(AND(A42&lt;&gt;"",E42&lt;&gt;""),IFERROR(SUMIFS('临-进度'!$X:$X,'临-进度'!$E:$E,"="&amp;$A42,'临-进度'!$O:$O,"=true")/SUMIFS('临-进度'!$H:$H,'临-进度'!$E:$E,"="&amp;$A42,'临-进度'!$O:$O,"=true"),""),"")</f>
        <v/>
      </c>
      <c r="J42" s="8"/>
      <c r="K42" s="8"/>
      <c r="L42" s="8"/>
      <c r="M42" s="8"/>
      <c r="N42" s="8"/>
      <c r="O42" s="8"/>
      <c r="P42" s="8"/>
    </row>
    <row r="43" spans="1:16">
      <c r="A43" s="8"/>
      <c r="B43" s="8"/>
      <c r="C43" s="8"/>
      <c r="D43" s="8"/>
      <c r="E43" s="8"/>
      <c r="F43" s="8"/>
      <c r="G43" s="37">
        <f t="shared" si="0"/>
        <v>0</v>
      </c>
      <c r="H43" s="8">
        <f t="shared" si="1"/>
        <v>0</v>
      </c>
      <c r="I43" s="8" t="str">
        <f>IF(AND(A43&lt;&gt;"",E43&lt;&gt;""),IFERROR(SUMIFS('临-进度'!$X:$X,'临-进度'!$E:$E,"="&amp;$A43,'临-进度'!$O:$O,"=true")/SUMIFS('临-进度'!$H:$H,'临-进度'!$E:$E,"="&amp;$A43,'临-进度'!$O:$O,"=true"),""),"")</f>
        <v/>
      </c>
      <c r="J43" s="8"/>
      <c r="K43" s="8"/>
      <c r="L43" s="8"/>
      <c r="M43" s="8"/>
      <c r="N43" s="8"/>
      <c r="O43" s="8"/>
      <c r="P43" s="8"/>
    </row>
    <row r="44" spans="1:16">
      <c r="A44" s="8"/>
      <c r="B44" s="8"/>
      <c r="C44" s="8"/>
      <c r="D44" s="8"/>
      <c r="E44" s="8"/>
      <c r="F44" s="8"/>
      <c r="G44" s="37">
        <f t="shared" si="0"/>
        <v>0</v>
      </c>
      <c r="H44" s="8">
        <f t="shared" si="1"/>
        <v>0</v>
      </c>
      <c r="I44" s="8" t="str">
        <f>IF(AND(A44&lt;&gt;"",E44&lt;&gt;""),IFERROR(SUMIFS('临-进度'!$X:$X,'临-进度'!$E:$E,"="&amp;$A44,'临-进度'!$O:$O,"=true")/SUMIFS('临-进度'!$H:$H,'临-进度'!$E:$E,"="&amp;$A44,'临-进度'!$O:$O,"=true"),""),"")</f>
        <v/>
      </c>
      <c r="J44" s="8"/>
      <c r="K44" s="8"/>
      <c r="L44" s="8"/>
      <c r="M44" s="8"/>
      <c r="N44" s="8"/>
      <c r="O44" s="8"/>
      <c r="P44" s="8"/>
    </row>
    <row r="45" spans="1:16">
      <c r="A45" s="8"/>
      <c r="B45" s="8"/>
      <c r="C45" s="8"/>
      <c r="D45" s="8"/>
      <c r="E45" s="8"/>
      <c r="F45" s="8"/>
      <c r="G45" s="37">
        <f t="shared" si="0"/>
        <v>0</v>
      </c>
      <c r="H45" s="8">
        <f t="shared" si="1"/>
        <v>0</v>
      </c>
      <c r="I45" s="8" t="str">
        <f>IF(AND(A45&lt;&gt;"",E45&lt;&gt;""),IFERROR(SUMIFS('临-进度'!$X:$X,'临-进度'!$E:$E,"="&amp;$A45,'临-进度'!$O:$O,"=true")/SUMIFS('临-进度'!$H:$H,'临-进度'!$E:$E,"="&amp;$A45,'临-进度'!$O:$O,"=true"),""),"")</f>
        <v/>
      </c>
      <c r="J45" s="8"/>
      <c r="K45" s="8"/>
      <c r="L45" s="8"/>
      <c r="M45" s="8"/>
      <c r="N45" s="8"/>
      <c r="O45" s="8"/>
      <c r="P45" s="8"/>
    </row>
    <row r="46" spans="1:16">
      <c r="A46" s="8"/>
      <c r="B46" s="8"/>
      <c r="C46" s="8"/>
      <c r="D46" s="8"/>
      <c r="E46" s="8"/>
      <c r="F46" s="8"/>
      <c r="G46" s="37">
        <f t="shared" si="0"/>
        <v>0</v>
      </c>
      <c r="H46" s="8">
        <f t="shared" si="1"/>
        <v>0</v>
      </c>
      <c r="I46" s="8" t="str">
        <f>IF(AND(A46&lt;&gt;"",E46&lt;&gt;""),IFERROR(SUMIFS('临-进度'!$X:$X,'临-进度'!$E:$E,"="&amp;$A46,'临-进度'!$O:$O,"=true")/SUMIFS('临-进度'!$H:$H,'临-进度'!$E:$E,"="&amp;$A46,'临-进度'!$O:$O,"=true"),""),"")</f>
        <v/>
      </c>
      <c r="J46" s="8"/>
      <c r="K46" s="8"/>
      <c r="L46" s="8"/>
      <c r="M46" s="8"/>
      <c r="N46" s="8"/>
      <c r="O46" s="8"/>
      <c r="P46" s="8"/>
    </row>
    <row r="47" spans="1:16">
      <c r="A47" s="8"/>
      <c r="B47" s="8"/>
      <c r="C47" s="8"/>
      <c r="D47" s="8"/>
      <c r="E47" s="8"/>
      <c r="F47" s="8"/>
      <c r="G47" s="37">
        <f t="shared" si="0"/>
        <v>0</v>
      </c>
      <c r="H47" s="8">
        <f t="shared" si="1"/>
        <v>0</v>
      </c>
      <c r="I47" s="8" t="str">
        <f>IF(AND(A47&lt;&gt;"",E47&lt;&gt;""),IFERROR(SUMIFS('临-进度'!$X:$X,'临-进度'!$E:$E,"="&amp;$A47,'临-进度'!$O:$O,"=true")/SUMIFS('临-进度'!$H:$H,'临-进度'!$E:$E,"="&amp;$A47,'临-进度'!$O:$O,"=true"),""),"")</f>
        <v/>
      </c>
      <c r="J47" s="8"/>
      <c r="K47" s="8"/>
      <c r="L47" s="8"/>
      <c r="M47" s="8"/>
      <c r="N47" s="8"/>
      <c r="O47" s="8"/>
      <c r="P47" s="8"/>
    </row>
    <row r="48" spans="1:16">
      <c r="A48" s="8"/>
      <c r="B48" s="8"/>
      <c r="C48" s="8"/>
      <c r="D48" s="8"/>
      <c r="E48" s="8"/>
      <c r="F48" s="8"/>
      <c r="G48" s="37">
        <f t="shared" si="0"/>
        <v>0</v>
      </c>
      <c r="H48" s="8">
        <f t="shared" si="1"/>
        <v>0</v>
      </c>
      <c r="I48" s="8" t="str">
        <f>IF(AND(A48&lt;&gt;"",E48&lt;&gt;""),IFERROR(SUMIFS('临-进度'!$X:$X,'临-进度'!$E:$E,"="&amp;$A48,'临-进度'!$O:$O,"=true")/SUMIFS('临-进度'!$H:$H,'临-进度'!$E:$E,"="&amp;$A48,'临-进度'!$O:$O,"=true"),""),"")</f>
        <v/>
      </c>
      <c r="J48" s="8"/>
      <c r="K48" s="8"/>
      <c r="L48" s="8"/>
      <c r="M48" s="8"/>
      <c r="N48" s="8"/>
      <c r="O48" s="8"/>
      <c r="P48" s="8"/>
    </row>
    <row r="49" spans="1:16">
      <c r="A49" s="8"/>
      <c r="B49" s="8"/>
      <c r="C49" s="8"/>
      <c r="D49" s="8"/>
      <c r="E49" s="8"/>
      <c r="F49" s="8"/>
      <c r="G49" s="37">
        <f t="shared" si="0"/>
        <v>0</v>
      </c>
      <c r="H49" s="8">
        <f t="shared" si="1"/>
        <v>0</v>
      </c>
      <c r="I49" s="8" t="str">
        <f>IF(AND(A49&lt;&gt;"",E49&lt;&gt;""),IFERROR(SUMIFS('临-进度'!$X:$X,'临-进度'!$E:$E,"="&amp;$A49,'临-进度'!$O:$O,"=true")/SUMIFS('临-进度'!$H:$H,'临-进度'!$E:$E,"="&amp;$A49,'临-进度'!$O:$O,"=true"),""),"")</f>
        <v/>
      </c>
      <c r="J49" s="8"/>
      <c r="K49" s="8"/>
      <c r="L49" s="8"/>
      <c r="M49" s="8"/>
      <c r="N49" s="8"/>
      <c r="O49" s="8"/>
      <c r="P49" s="8"/>
    </row>
    <row r="50" spans="1:16">
      <c r="A50" s="8"/>
      <c r="B50" s="8"/>
      <c r="C50" s="8"/>
      <c r="D50" s="8"/>
      <c r="E50" s="8"/>
      <c r="F50" s="8"/>
      <c r="G50" s="37">
        <f t="shared" si="0"/>
        <v>0</v>
      </c>
      <c r="H50" s="8">
        <f t="shared" si="1"/>
        <v>0</v>
      </c>
      <c r="I50" s="8" t="str">
        <f>IF(AND(A50&lt;&gt;"",E50&lt;&gt;""),IFERROR(SUMIFS('临-进度'!$X:$X,'临-进度'!$E:$E,"="&amp;$A50,'临-进度'!$O:$O,"=true")/SUMIFS('临-进度'!$H:$H,'临-进度'!$E:$E,"="&amp;$A50,'临-进度'!$O:$O,"=true"),""),"")</f>
        <v/>
      </c>
      <c r="J50" s="8"/>
      <c r="K50" s="8"/>
      <c r="L50" s="8"/>
      <c r="M50" s="8"/>
      <c r="N50" s="8"/>
      <c r="O50" s="8"/>
      <c r="P50" s="8"/>
    </row>
    <row r="51" spans="1:16">
      <c r="A51" s="8"/>
      <c r="B51" s="8"/>
      <c r="C51" s="8"/>
      <c r="D51" s="8"/>
      <c r="E51" s="8"/>
      <c r="F51" s="8"/>
      <c r="G51" s="37">
        <f t="shared" si="0"/>
        <v>0</v>
      </c>
      <c r="H51" s="8">
        <f t="shared" si="1"/>
        <v>0</v>
      </c>
      <c r="I51" s="8" t="str">
        <f>IF(AND(A51&lt;&gt;"",E51&lt;&gt;""),IFERROR(SUMIFS('临-进度'!$X:$X,'临-进度'!$E:$E,"="&amp;$A51,'临-进度'!$O:$O,"=true")/SUMIFS('临-进度'!$H:$H,'临-进度'!$E:$E,"="&amp;$A51,'临-进度'!$O:$O,"=true"),""),"")</f>
        <v/>
      </c>
      <c r="J51" s="8"/>
      <c r="K51" s="8"/>
      <c r="L51" s="8"/>
      <c r="M51" s="8"/>
      <c r="N51" s="8"/>
      <c r="O51" s="8"/>
      <c r="P51" s="8"/>
    </row>
    <row r="52" spans="1:16">
      <c r="A52" s="8"/>
      <c r="B52" s="8"/>
      <c r="C52" s="8"/>
      <c r="D52" s="8"/>
      <c r="E52" s="8"/>
      <c r="F52" s="8"/>
      <c r="G52" s="37">
        <f t="shared" si="0"/>
        <v>0</v>
      </c>
      <c r="H52" s="8">
        <f t="shared" si="1"/>
        <v>0</v>
      </c>
      <c r="I52" s="8" t="str">
        <f>IF(AND(A52&lt;&gt;"",E52&lt;&gt;""),IFERROR(SUMIFS('临-进度'!$X:$X,'临-进度'!$E:$E,"="&amp;$A52,'临-进度'!$O:$O,"=true")/SUMIFS('临-进度'!$H:$H,'临-进度'!$E:$E,"="&amp;$A52,'临-进度'!$O:$O,"=true"),""),"")</f>
        <v/>
      </c>
      <c r="J52" s="8"/>
      <c r="K52" s="8"/>
      <c r="L52" s="8"/>
      <c r="M52" s="8"/>
      <c r="N52" s="8"/>
      <c r="O52" s="8"/>
      <c r="P52" s="8"/>
    </row>
    <row r="53" spans="1:16">
      <c r="A53" s="8"/>
      <c r="B53" s="8"/>
      <c r="C53" s="8"/>
      <c r="D53" s="8"/>
      <c r="E53" s="8"/>
      <c r="F53" s="8"/>
      <c r="G53" s="37">
        <f t="shared" si="0"/>
        <v>0</v>
      </c>
      <c r="H53" s="8">
        <f t="shared" si="1"/>
        <v>0</v>
      </c>
      <c r="I53" s="8" t="str">
        <f>IF(AND(A53&lt;&gt;"",E53&lt;&gt;""),IFERROR(SUMIFS('临-进度'!$X:$X,'临-进度'!$E:$E,"="&amp;$A53,'临-进度'!$O:$O,"=true")/SUMIFS('临-进度'!$H:$H,'临-进度'!$E:$E,"="&amp;$A53,'临-进度'!$O:$O,"=true"),""),"")</f>
        <v/>
      </c>
      <c r="J53" s="8"/>
      <c r="K53" s="8"/>
      <c r="L53" s="8"/>
      <c r="M53" s="8"/>
      <c r="N53" s="8"/>
      <c r="O53" s="8"/>
      <c r="P53" s="8"/>
    </row>
    <row r="54" spans="1:16">
      <c r="A54" s="8"/>
      <c r="B54" s="8"/>
      <c r="C54" s="8"/>
      <c r="D54" s="8"/>
      <c r="E54" s="8"/>
      <c r="F54" s="8"/>
      <c r="G54" s="37">
        <f t="shared" si="0"/>
        <v>0</v>
      </c>
      <c r="H54" s="8">
        <f t="shared" si="1"/>
        <v>0</v>
      </c>
      <c r="I54" s="8" t="str">
        <f>IF(AND(A54&lt;&gt;"",E54&lt;&gt;""),IFERROR(SUMIFS('临-进度'!$X:$X,'临-进度'!$E:$E,"="&amp;$A54,'临-进度'!$O:$O,"=true")/SUMIFS('临-进度'!$H:$H,'临-进度'!$E:$E,"="&amp;$A54,'临-进度'!$O:$O,"=true"),""),"")</f>
        <v/>
      </c>
      <c r="J54" s="8"/>
      <c r="K54" s="8"/>
      <c r="L54" s="8"/>
      <c r="M54" s="8"/>
      <c r="N54" s="8"/>
      <c r="O54" s="8"/>
      <c r="P54" s="8"/>
    </row>
    <row r="55" spans="1:16">
      <c r="A55" s="8"/>
      <c r="B55" s="8"/>
      <c r="C55" s="8"/>
      <c r="D55" s="8"/>
      <c r="E55" s="8"/>
      <c r="F55" s="8"/>
      <c r="G55" s="37">
        <f t="shared" si="0"/>
        <v>0</v>
      </c>
      <c r="H55" s="8">
        <f t="shared" si="1"/>
        <v>0</v>
      </c>
      <c r="I55" s="8" t="str">
        <f>IF(AND(A55&lt;&gt;"",E55&lt;&gt;""),IFERROR(SUMIFS('临-进度'!$X:$X,'临-进度'!$E:$E,"="&amp;$A55,'临-进度'!$O:$O,"=true")/SUMIFS('临-进度'!$H:$H,'临-进度'!$E:$E,"="&amp;$A55,'临-进度'!$O:$O,"=true"),""),"")</f>
        <v/>
      </c>
      <c r="J55" s="8"/>
      <c r="K55" s="8"/>
      <c r="L55" s="8"/>
      <c r="M55" s="8"/>
      <c r="N55" s="8"/>
      <c r="O55" s="8"/>
      <c r="P55" s="8"/>
    </row>
    <row r="56" spans="1:16">
      <c r="A56" s="8"/>
      <c r="B56" s="8"/>
      <c r="C56" s="8"/>
      <c r="D56" s="8"/>
      <c r="E56" s="8"/>
      <c r="F56" s="8"/>
      <c r="G56" s="37">
        <f t="shared" si="0"/>
        <v>0</v>
      </c>
      <c r="H56" s="8">
        <f t="shared" si="1"/>
        <v>0</v>
      </c>
      <c r="I56" s="8" t="str">
        <f>IF(AND(A56&lt;&gt;"",E56&lt;&gt;""),IFERROR(SUMIFS('临-进度'!$X:$X,'临-进度'!$E:$E,"="&amp;$A56,'临-进度'!$O:$O,"=true")/SUMIFS('临-进度'!$H:$H,'临-进度'!$E:$E,"="&amp;$A56,'临-进度'!$O:$O,"=true"),""),"")</f>
        <v/>
      </c>
      <c r="J56" s="8"/>
      <c r="K56" s="8"/>
      <c r="L56" s="8"/>
      <c r="M56" s="8"/>
      <c r="N56" s="8"/>
      <c r="O56" s="8"/>
      <c r="P56" s="8"/>
    </row>
    <row r="57" spans="1:16">
      <c r="A57" s="8"/>
      <c r="B57" s="8"/>
      <c r="C57" s="8"/>
      <c r="D57" s="8"/>
      <c r="E57" s="8"/>
      <c r="F57" s="8"/>
      <c r="G57" s="37">
        <f t="shared" si="0"/>
        <v>0</v>
      </c>
      <c r="H57" s="8">
        <f t="shared" si="1"/>
        <v>0</v>
      </c>
      <c r="I57" s="8" t="str">
        <f>IF(AND(A57&lt;&gt;"",E57&lt;&gt;""),IFERROR(SUMIFS('临-进度'!$X:$X,'临-进度'!$E:$E,"="&amp;$A57,'临-进度'!$O:$O,"=true")/SUMIFS('临-进度'!$H:$H,'临-进度'!$E:$E,"="&amp;$A57,'临-进度'!$O:$O,"=true"),""),"")</f>
        <v/>
      </c>
      <c r="J57" s="8"/>
      <c r="K57" s="8"/>
      <c r="L57" s="8"/>
      <c r="M57" s="8"/>
      <c r="N57" s="8"/>
      <c r="O57" s="8"/>
      <c r="P57" s="8"/>
    </row>
    <row r="58" spans="1:16">
      <c r="A58" s="8"/>
      <c r="B58" s="8"/>
      <c r="C58" s="8"/>
      <c r="D58" s="8"/>
      <c r="E58" s="8"/>
      <c r="F58" s="8"/>
      <c r="G58" s="37">
        <f t="shared" si="0"/>
        <v>0</v>
      </c>
      <c r="H58" s="8">
        <f t="shared" si="1"/>
        <v>0</v>
      </c>
      <c r="I58" s="8" t="str">
        <f>IF(AND(A58&lt;&gt;"",E58&lt;&gt;""),IFERROR(SUMIFS('临-进度'!$X:$X,'临-进度'!$E:$E,"="&amp;$A58,'临-进度'!$O:$O,"=true")/SUMIFS('临-进度'!$H:$H,'临-进度'!$E:$E,"="&amp;$A58,'临-进度'!$O:$O,"=true"),""),"")</f>
        <v/>
      </c>
      <c r="J58" s="8"/>
      <c r="K58" s="8"/>
      <c r="L58" s="8"/>
      <c r="M58" s="8"/>
      <c r="N58" s="8"/>
      <c r="O58" s="8"/>
      <c r="P58" s="8"/>
    </row>
    <row r="59" spans="1:16">
      <c r="A59" s="8"/>
      <c r="B59" s="8"/>
      <c r="C59" s="8"/>
      <c r="D59" s="8"/>
      <c r="E59" s="8"/>
      <c r="F59" s="8"/>
      <c r="G59" s="37">
        <f t="shared" si="0"/>
        <v>0</v>
      </c>
      <c r="H59" s="8">
        <f t="shared" si="1"/>
        <v>0</v>
      </c>
      <c r="I59" s="8" t="str">
        <f>IF(AND(A59&lt;&gt;"",E59&lt;&gt;""),IFERROR(SUMIFS('临-进度'!$X:$X,'临-进度'!$E:$E,"="&amp;$A59,'临-进度'!$O:$O,"=true")/SUMIFS('临-进度'!$H:$H,'临-进度'!$E:$E,"="&amp;$A59,'临-进度'!$O:$O,"=true"),""),"")</f>
        <v/>
      </c>
      <c r="J59" s="8"/>
      <c r="K59" s="8"/>
      <c r="L59" s="8"/>
      <c r="M59" s="8"/>
      <c r="N59" s="8"/>
      <c r="O59" s="8"/>
      <c r="P59" s="8"/>
    </row>
    <row r="60" spans="1:16">
      <c r="A60" s="8"/>
      <c r="B60" s="8"/>
      <c r="C60" s="8"/>
      <c r="D60" s="8"/>
      <c r="E60" s="8"/>
      <c r="F60" s="8"/>
      <c r="G60" s="37">
        <f t="shared" si="0"/>
        <v>0</v>
      </c>
      <c r="H60" s="8">
        <f t="shared" si="1"/>
        <v>0</v>
      </c>
      <c r="I60" s="8" t="str">
        <f>IF(AND(A60&lt;&gt;"",E60&lt;&gt;""),IFERROR(SUMIFS('临-进度'!$X:$X,'临-进度'!$E:$E,"="&amp;$A60,'临-进度'!$O:$O,"=true")/SUMIFS('临-进度'!$H:$H,'临-进度'!$E:$E,"="&amp;$A60,'临-进度'!$O:$O,"=true"),""),"")</f>
        <v/>
      </c>
      <c r="J60" s="8"/>
      <c r="K60" s="8"/>
      <c r="L60" s="8"/>
      <c r="M60" s="8"/>
      <c r="N60" s="8"/>
      <c r="O60" s="8"/>
      <c r="P60" s="8"/>
    </row>
    <row r="61" spans="1:16">
      <c r="A61" s="8"/>
      <c r="B61" s="8"/>
      <c r="C61" s="8"/>
      <c r="D61" s="8"/>
      <c r="E61" s="8"/>
      <c r="F61" s="8"/>
      <c r="G61" s="37">
        <f t="shared" si="0"/>
        <v>0</v>
      </c>
      <c r="H61" s="8">
        <f t="shared" si="1"/>
        <v>0</v>
      </c>
      <c r="I61" s="8" t="str">
        <f>IF(AND(A61&lt;&gt;"",E61&lt;&gt;""),IFERROR(SUMIFS('临-进度'!$X:$X,'临-进度'!$E:$E,"="&amp;$A61,'临-进度'!$O:$O,"=true")/SUMIFS('临-进度'!$H:$H,'临-进度'!$E:$E,"="&amp;$A61,'临-进度'!$O:$O,"=true"),""),"")</f>
        <v/>
      </c>
      <c r="J61" s="8"/>
      <c r="K61" s="8"/>
      <c r="L61" s="8"/>
      <c r="M61" s="8"/>
      <c r="N61" s="8"/>
      <c r="O61" s="8"/>
      <c r="P61" s="8"/>
    </row>
    <row r="62" spans="1:16">
      <c r="A62" s="8"/>
      <c r="B62" s="8"/>
      <c r="C62" s="8"/>
      <c r="D62" s="8"/>
      <c r="E62" s="8"/>
      <c r="F62" s="8"/>
      <c r="G62" s="37">
        <f t="shared" si="0"/>
        <v>0</v>
      </c>
      <c r="H62" s="8">
        <f t="shared" si="1"/>
        <v>0</v>
      </c>
      <c r="I62" s="8" t="str">
        <f>IF(AND(A62&lt;&gt;"",E62&lt;&gt;""),IFERROR(SUMIFS('临-进度'!$X:$X,'临-进度'!$E:$E,"="&amp;$A62,'临-进度'!$O:$O,"=true")/SUMIFS('临-进度'!$H:$H,'临-进度'!$E:$E,"="&amp;$A62,'临-进度'!$O:$O,"=true"),""),"")</f>
        <v/>
      </c>
      <c r="J62" s="8"/>
      <c r="K62" s="8"/>
      <c r="L62" s="8"/>
      <c r="M62" s="8"/>
      <c r="N62" s="8"/>
      <c r="O62" s="8"/>
      <c r="P62" s="8"/>
    </row>
    <row r="63" spans="1:16">
      <c r="A63" s="8"/>
      <c r="B63" s="8"/>
      <c r="C63" s="8"/>
      <c r="D63" s="8"/>
      <c r="E63" s="8"/>
      <c r="F63" s="8"/>
      <c r="G63" s="37">
        <f t="shared" si="0"/>
        <v>0</v>
      </c>
      <c r="H63" s="8">
        <f t="shared" si="1"/>
        <v>0</v>
      </c>
      <c r="I63" s="8" t="str">
        <f>IF(AND(A63&lt;&gt;"",E63&lt;&gt;""),IFERROR(SUMIFS('临-进度'!$X:$X,'临-进度'!$E:$E,"="&amp;$A63,'临-进度'!$O:$O,"=true")/SUMIFS('临-进度'!$H:$H,'临-进度'!$E:$E,"="&amp;$A63,'临-进度'!$O:$O,"=true"),""),"")</f>
        <v/>
      </c>
      <c r="J63" s="8"/>
      <c r="K63" s="8"/>
      <c r="L63" s="8"/>
      <c r="M63" s="8"/>
      <c r="N63" s="8"/>
      <c r="O63" s="8"/>
      <c r="P63" s="8"/>
    </row>
    <row r="64" spans="1:16">
      <c r="A64" s="8"/>
      <c r="B64" s="8"/>
      <c r="C64" s="8"/>
      <c r="D64" s="8"/>
      <c r="E64" s="8"/>
      <c r="F64" s="8"/>
      <c r="G64" s="37">
        <f t="shared" si="0"/>
        <v>0</v>
      </c>
      <c r="H64" s="8">
        <f t="shared" si="1"/>
        <v>0</v>
      </c>
      <c r="I64" s="8" t="str">
        <f>IF(AND(A64&lt;&gt;"",E64&lt;&gt;""),IFERROR(SUMIFS('临-进度'!$X:$X,'临-进度'!$E:$E,"="&amp;$A64,'临-进度'!$O:$O,"=true")/SUMIFS('临-进度'!$H:$H,'临-进度'!$E:$E,"="&amp;$A64,'临-进度'!$O:$O,"=true"),""),"")</f>
        <v/>
      </c>
      <c r="J64" s="8"/>
      <c r="K64" s="8"/>
      <c r="L64" s="8"/>
      <c r="M64" s="8"/>
      <c r="N64" s="8"/>
      <c r="O64" s="8"/>
      <c r="P64" s="8"/>
    </row>
    <row r="65" spans="1:16">
      <c r="A65" s="8"/>
      <c r="B65" s="8"/>
      <c r="C65" s="8"/>
      <c r="D65" s="8"/>
      <c r="E65" s="8"/>
      <c r="F65" s="8"/>
      <c r="G65" s="37">
        <f t="shared" si="0"/>
        <v>0</v>
      </c>
      <c r="H65" s="8">
        <f t="shared" si="1"/>
        <v>0</v>
      </c>
      <c r="I65" s="8" t="str">
        <f>IF(AND(A65&lt;&gt;"",E65&lt;&gt;""),IFERROR(SUMIFS('临-进度'!$X:$X,'临-进度'!$E:$E,"="&amp;$A65,'临-进度'!$O:$O,"=true")/SUMIFS('临-进度'!$H:$H,'临-进度'!$E:$E,"="&amp;$A65,'临-进度'!$O:$O,"=true"),""),"")</f>
        <v/>
      </c>
      <c r="J65" s="8"/>
      <c r="K65" s="8"/>
      <c r="L65" s="8"/>
      <c r="M65" s="8"/>
      <c r="N65" s="8"/>
      <c r="O65" s="8"/>
      <c r="P65" s="8"/>
    </row>
    <row r="66" spans="1:16">
      <c r="A66" s="8"/>
      <c r="B66" s="8"/>
      <c r="C66" s="8"/>
      <c r="D66" s="8"/>
      <c r="E66" s="8"/>
      <c r="F66" s="8"/>
      <c r="G66" s="37">
        <f t="shared" ref="G66:G129" si="2">K66+L66</f>
        <v>0</v>
      </c>
      <c r="H66" s="8">
        <f t="shared" ref="H66:H129" si="3">(M66+4*N66+O66)/6</f>
        <v>0</v>
      </c>
      <c r="I66" s="8" t="str">
        <f>IF(AND(A66&lt;&gt;"",E66&lt;&gt;""),IFERROR(SUMIFS('临-进度'!$X:$X,'临-进度'!$E:$E,"="&amp;$A66,'临-进度'!$O:$O,"=true")/SUMIFS('临-进度'!$H:$H,'临-进度'!$E:$E,"="&amp;$A66,'临-进度'!$O:$O,"=true"),""),"")</f>
        <v/>
      </c>
      <c r="J66" s="8"/>
      <c r="K66" s="8"/>
      <c r="L66" s="8"/>
      <c r="M66" s="8"/>
      <c r="N66" s="8"/>
      <c r="O66" s="8"/>
      <c r="P66" s="8"/>
    </row>
    <row r="67" spans="1:16">
      <c r="A67" s="8"/>
      <c r="B67" s="8"/>
      <c r="C67" s="8"/>
      <c r="D67" s="8"/>
      <c r="E67" s="8"/>
      <c r="F67" s="8"/>
      <c r="G67" s="37">
        <f t="shared" si="2"/>
        <v>0</v>
      </c>
      <c r="H67" s="8">
        <f t="shared" si="3"/>
        <v>0</v>
      </c>
      <c r="I67" s="8" t="str">
        <f>IF(AND(A67&lt;&gt;"",E67&lt;&gt;""),IFERROR(SUMIFS('临-进度'!$X:$X,'临-进度'!$E:$E,"="&amp;$A67,'临-进度'!$O:$O,"=true")/SUMIFS('临-进度'!$H:$H,'临-进度'!$E:$E,"="&amp;$A67,'临-进度'!$O:$O,"=true"),""),"")</f>
        <v/>
      </c>
      <c r="J67" s="8"/>
      <c r="K67" s="8"/>
      <c r="L67" s="8"/>
      <c r="M67" s="8"/>
      <c r="N67" s="8"/>
      <c r="O67" s="8"/>
      <c r="P67" s="8"/>
    </row>
    <row r="68" spans="1:16">
      <c r="A68" s="8"/>
      <c r="B68" s="8"/>
      <c r="C68" s="8"/>
      <c r="D68" s="8"/>
      <c r="E68" s="8"/>
      <c r="F68" s="8"/>
      <c r="G68" s="37">
        <f t="shared" si="2"/>
        <v>0</v>
      </c>
      <c r="H68" s="8">
        <f t="shared" si="3"/>
        <v>0</v>
      </c>
      <c r="I68" s="8" t="str">
        <f>IF(AND(A68&lt;&gt;"",E68&lt;&gt;""),IFERROR(SUMIFS('临-进度'!$X:$X,'临-进度'!$E:$E,"="&amp;$A68,'临-进度'!$O:$O,"=true")/SUMIFS('临-进度'!$H:$H,'临-进度'!$E:$E,"="&amp;$A68,'临-进度'!$O:$O,"=true"),""),"")</f>
        <v/>
      </c>
      <c r="J68" s="8"/>
      <c r="K68" s="8"/>
      <c r="L68" s="8"/>
      <c r="M68" s="8"/>
      <c r="N68" s="8"/>
      <c r="O68" s="8"/>
      <c r="P68" s="8"/>
    </row>
    <row r="69" spans="1:16">
      <c r="A69" s="8"/>
      <c r="B69" s="8"/>
      <c r="C69" s="8"/>
      <c r="D69" s="8"/>
      <c r="E69" s="8"/>
      <c r="F69" s="8"/>
      <c r="G69" s="37">
        <f t="shared" si="2"/>
        <v>0</v>
      </c>
      <c r="H69" s="8">
        <f t="shared" si="3"/>
        <v>0</v>
      </c>
      <c r="I69" s="8" t="str">
        <f>IF(AND(A69&lt;&gt;"",E69&lt;&gt;""),IFERROR(SUMIFS('临-进度'!$X:$X,'临-进度'!$E:$E,"="&amp;$A69,'临-进度'!$O:$O,"=true")/SUMIFS('临-进度'!$H:$H,'临-进度'!$E:$E,"="&amp;$A69,'临-进度'!$O:$O,"=true"),""),"")</f>
        <v/>
      </c>
      <c r="J69" s="8"/>
      <c r="K69" s="8"/>
      <c r="L69" s="8"/>
      <c r="M69" s="8"/>
      <c r="N69" s="8"/>
      <c r="O69" s="8"/>
      <c r="P69" s="8"/>
    </row>
    <row r="70" spans="1:16">
      <c r="A70" s="8"/>
      <c r="B70" s="8"/>
      <c r="C70" s="8"/>
      <c r="D70" s="8"/>
      <c r="E70" s="8"/>
      <c r="F70" s="8"/>
      <c r="G70" s="37">
        <f t="shared" si="2"/>
        <v>0</v>
      </c>
      <c r="H70" s="8">
        <f t="shared" si="3"/>
        <v>0</v>
      </c>
      <c r="I70" s="8" t="str">
        <f>IF(AND(A70&lt;&gt;"",E70&lt;&gt;""),IFERROR(SUMIFS('临-进度'!$X:$X,'临-进度'!$E:$E,"="&amp;$A70,'临-进度'!$O:$O,"=true")/SUMIFS('临-进度'!$H:$H,'临-进度'!$E:$E,"="&amp;$A70,'临-进度'!$O:$O,"=true"),""),"")</f>
        <v/>
      </c>
      <c r="J70" s="8"/>
      <c r="K70" s="8"/>
      <c r="L70" s="8"/>
      <c r="M70" s="8"/>
      <c r="N70" s="8"/>
      <c r="O70" s="8"/>
      <c r="P70" s="8"/>
    </row>
    <row r="71" spans="1:16">
      <c r="A71" s="8"/>
      <c r="B71" s="8"/>
      <c r="C71" s="8"/>
      <c r="D71" s="8"/>
      <c r="E71" s="8"/>
      <c r="F71" s="8"/>
      <c r="G71" s="37">
        <f t="shared" si="2"/>
        <v>0</v>
      </c>
      <c r="H71" s="8">
        <f t="shared" si="3"/>
        <v>0</v>
      </c>
      <c r="I71" s="8" t="str">
        <f>IF(AND(A71&lt;&gt;"",E71&lt;&gt;""),IFERROR(SUMIFS('临-进度'!$X:$X,'临-进度'!$E:$E,"="&amp;$A71,'临-进度'!$O:$O,"=true")/SUMIFS('临-进度'!$H:$H,'临-进度'!$E:$E,"="&amp;$A71,'临-进度'!$O:$O,"=true"),""),"")</f>
        <v/>
      </c>
      <c r="J71" s="8"/>
      <c r="K71" s="8"/>
      <c r="L71" s="8"/>
      <c r="M71" s="8"/>
      <c r="N71" s="8"/>
      <c r="O71" s="8"/>
      <c r="P71" s="8"/>
    </row>
    <row r="72" spans="1:16">
      <c r="A72" s="8"/>
      <c r="B72" s="8"/>
      <c r="C72" s="8"/>
      <c r="D72" s="8"/>
      <c r="E72" s="8"/>
      <c r="F72" s="8"/>
      <c r="G72" s="37">
        <f t="shared" si="2"/>
        <v>0</v>
      </c>
      <c r="H72" s="8">
        <f t="shared" si="3"/>
        <v>0</v>
      </c>
      <c r="I72" s="8" t="str">
        <f>IF(AND(A72&lt;&gt;"",E72&lt;&gt;""),IFERROR(SUMIFS('临-进度'!$X:$X,'临-进度'!$E:$E,"="&amp;$A72,'临-进度'!$O:$O,"=true")/SUMIFS('临-进度'!$H:$H,'临-进度'!$E:$E,"="&amp;$A72,'临-进度'!$O:$O,"=true"),""),"")</f>
        <v/>
      </c>
      <c r="J72" s="8"/>
      <c r="K72" s="8"/>
      <c r="L72" s="8"/>
      <c r="M72" s="8"/>
      <c r="N72" s="8"/>
      <c r="O72" s="8"/>
      <c r="P72" s="8"/>
    </row>
    <row r="73" spans="1:16">
      <c r="A73" s="8"/>
      <c r="B73" s="8"/>
      <c r="C73" s="8"/>
      <c r="D73" s="8"/>
      <c r="E73" s="8"/>
      <c r="F73" s="8"/>
      <c r="G73" s="37">
        <f t="shared" si="2"/>
        <v>0</v>
      </c>
      <c r="H73" s="8">
        <f t="shared" si="3"/>
        <v>0</v>
      </c>
      <c r="I73" s="8" t="str">
        <f>IF(AND(A73&lt;&gt;"",E73&lt;&gt;""),IFERROR(SUMIFS('临-进度'!$X:$X,'临-进度'!$E:$E,"="&amp;$A73,'临-进度'!$O:$O,"=true")/SUMIFS('临-进度'!$H:$H,'临-进度'!$E:$E,"="&amp;$A73,'临-进度'!$O:$O,"=true"),""),"")</f>
        <v/>
      </c>
      <c r="J73" s="8"/>
      <c r="K73" s="8"/>
      <c r="L73" s="8"/>
      <c r="M73" s="8"/>
      <c r="N73" s="8"/>
      <c r="O73" s="8"/>
      <c r="P73" s="8"/>
    </row>
    <row r="74" spans="1:16">
      <c r="A74" s="8"/>
      <c r="B74" s="8"/>
      <c r="C74" s="8"/>
      <c r="D74" s="8"/>
      <c r="E74" s="8"/>
      <c r="F74" s="8"/>
      <c r="G74" s="37">
        <f t="shared" si="2"/>
        <v>0</v>
      </c>
      <c r="H74" s="8">
        <f t="shared" si="3"/>
        <v>0</v>
      </c>
      <c r="I74" s="8" t="str">
        <f>IF(AND(A74&lt;&gt;"",E74&lt;&gt;""),IFERROR(SUMIFS('临-进度'!$X:$X,'临-进度'!$E:$E,"="&amp;$A74,'临-进度'!$O:$O,"=true")/SUMIFS('临-进度'!$H:$H,'临-进度'!$E:$E,"="&amp;$A74,'临-进度'!$O:$O,"=true"),""),"")</f>
        <v/>
      </c>
      <c r="J74" s="8"/>
      <c r="K74" s="8"/>
      <c r="L74" s="8"/>
      <c r="M74" s="8"/>
      <c r="N74" s="8"/>
      <c r="O74" s="8"/>
      <c r="P74" s="8"/>
    </row>
    <row r="75" spans="1:16">
      <c r="A75" s="8"/>
      <c r="B75" s="8"/>
      <c r="C75" s="8"/>
      <c r="D75" s="8"/>
      <c r="E75" s="8"/>
      <c r="F75" s="8"/>
      <c r="G75" s="37">
        <f t="shared" si="2"/>
        <v>0</v>
      </c>
      <c r="H75" s="8">
        <f t="shared" si="3"/>
        <v>0</v>
      </c>
      <c r="I75" s="8" t="str">
        <f>IF(AND(A75&lt;&gt;"",E75&lt;&gt;""),IFERROR(SUMIFS('临-进度'!$X:$X,'临-进度'!$E:$E,"="&amp;$A75,'临-进度'!$O:$O,"=true")/SUMIFS('临-进度'!$H:$H,'临-进度'!$E:$E,"="&amp;$A75,'临-进度'!$O:$O,"=true"),""),"")</f>
        <v/>
      </c>
      <c r="J75" s="8"/>
      <c r="K75" s="8"/>
      <c r="L75" s="8"/>
      <c r="M75" s="8"/>
      <c r="N75" s="8"/>
      <c r="O75" s="8"/>
      <c r="P75" s="8"/>
    </row>
    <row r="76" spans="1:16">
      <c r="A76" s="8"/>
      <c r="B76" s="8"/>
      <c r="C76" s="8"/>
      <c r="D76" s="8"/>
      <c r="E76" s="8"/>
      <c r="F76" s="8"/>
      <c r="G76" s="37">
        <f t="shared" si="2"/>
        <v>0</v>
      </c>
      <c r="H76" s="8">
        <f t="shared" si="3"/>
        <v>0</v>
      </c>
      <c r="I76" s="8" t="str">
        <f>IF(AND(A76&lt;&gt;"",E76&lt;&gt;""),IFERROR(SUMIFS('临-进度'!$X:$X,'临-进度'!$E:$E,"="&amp;$A76,'临-进度'!$O:$O,"=true")/SUMIFS('临-进度'!$H:$H,'临-进度'!$E:$E,"="&amp;$A76,'临-进度'!$O:$O,"=true"),""),"")</f>
        <v/>
      </c>
      <c r="J76" s="8"/>
      <c r="K76" s="8"/>
      <c r="L76" s="8"/>
      <c r="M76" s="8"/>
      <c r="N76" s="8"/>
      <c r="O76" s="8"/>
      <c r="P76" s="8"/>
    </row>
    <row r="77" spans="1:16">
      <c r="A77" s="8"/>
      <c r="B77" s="8"/>
      <c r="C77" s="8"/>
      <c r="D77" s="8"/>
      <c r="E77" s="8"/>
      <c r="F77" s="8"/>
      <c r="G77" s="37">
        <f t="shared" si="2"/>
        <v>0</v>
      </c>
      <c r="H77" s="8">
        <f t="shared" si="3"/>
        <v>0</v>
      </c>
      <c r="I77" s="8" t="str">
        <f>IF(AND(A77&lt;&gt;"",E77&lt;&gt;""),IFERROR(SUMIFS('临-进度'!$X:$X,'临-进度'!$E:$E,"="&amp;$A77,'临-进度'!$O:$O,"=true")/SUMIFS('临-进度'!$H:$H,'临-进度'!$E:$E,"="&amp;$A77,'临-进度'!$O:$O,"=true"),""),"")</f>
        <v/>
      </c>
      <c r="J77" s="8"/>
      <c r="K77" s="8"/>
      <c r="L77" s="8"/>
      <c r="M77" s="8"/>
      <c r="N77" s="8"/>
      <c r="O77" s="8"/>
      <c r="P77" s="8"/>
    </row>
    <row r="78" spans="1:16">
      <c r="A78" s="8"/>
      <c r="B78" s="8"/>
      <c r="C78" s="8"/>
      <c r="D78" s="8"/>
      <c r="E78" s="8"/>
      <c r="F78" s="8"/>
      <c r="G78" s="37">
        <f t="shared" si="2"/>
        <v>0</v>
      </c>
      <c r="H78" s="8">
        <f t="shared" si="3"/>
        <v>0</v>
      </c>
      <c r="I78" s="8" t="str">
        <f>IF(AND(A78&lt;&gt;"",E78&lt;&gt;""),IFERROR(SUMIFS('临-进度'!$X:$X,'临-进度'!$E:$E,"="&amp;$A78,'临-进度'!$O:$O,"=true")/SUMIFS('临-进度'!$H:$H,'临-进度'!$E:$E,"="&amp;$A78,'临-进度'!$O:$O,"=true"),""),"")</f>
        <v/>
      </c>
      <c r="J78" s="8"/>
      <c r="K78" s="8"/>
      <c r="L78" s="8"/>
      <c r="M78" s="8"/>
      <c r="N78" s="8"/>
      <c r="O78" s="8"/>
      <c r="P78" s="8"/>
    </row>
    <row r="79" spans="1:16">
      <c r="A79" s="8"/>
      <c r="B79" s="8"/>
      <c r="C79" s="8"/>
      <c r="D79" s="8"/>
      <c r="E79" s="8"/>
      <c r="F79" s="8"/>
      <c r="G79" s="37">
        <f t="shared" si="2"/>
        <v>0</v>
      </c>
      <c r="H79" s="8">
        <f t="shared" si="3"/>
        <v>0</v>
      </c>
      <c r="I79" s="8" t="str">
        <f>IF(AND(A79&lt;&gt;"",E79&lt;&gt;""),IFERROR(SUMIFS('临-进度'!$X:$X,'临-进度'!$E:$E,"="&amp;$A79,'临-进度'!$O:$O,"=true")/SUMIFS('临-进度'!$H:$H,'临-进度'!$E:$E,"="&amp;$A79,'临-进度'!$O:$O,"=true"),""),"")</f>
        <v/>
      </c>
      <c r="J79" s="8"/>
      <c r="K79" s="8"/>
      <c r="L79" s="8"/>
      <c r="M79" s="8"/>
      <c r="N79" s="8"/>
      <c r="O79" s="8"/>
      <c r="P79" s="8"/>
    </row>
    <row r="80" spans="1:16">
      <c r="A80" s="8"/>
      <c r="B80" s="8"/>
      <c r="C80" s="8"/>
      <c r="D80" s="8"/>
      <c r="E80" s="8"/>
      <c r="F80" s="8"/>
      <c r="G80" s="37">
        <f t="shared" si="2"/>
        <v>0</v>
      </c>
      <c r="H80" s="8">
        <f t="shared" si="3"/>
        <v>0</v>
      </c>
      <c r="I80" s="8" t="str">
        <f>IF(AND(A80&lt;&gt;"",E80&lt;&gt;""),IFERROR(SUMIFS('临-进度'!$X:$X,'临-进度'!$E:$E,"="&amp;$A80,'临-进度'!$O:$O,"=true")/SUMIFS('临-进度'!$H:$H,'临-进度'!$E:$E,"="&amp;$A80,'临-进度'!$O:$O,"=true"),""),"")</f>
        <v/>
      </c>
      <c r="J80" s="8"/>
      <c r="K80" s="8"/>
      <c r="L80" s="8"/>
      <c r="M80" s="8"/>
      <c r="N80" s="8"/>
      <c r="O80" s="8"/>
      <c r="P80" s="8"/>
    </row>
    <row r="81" spans="1:16">
      <c r="A81" s="8"/>
      <c r="B81" s="8"/>
      <c r="C81" s="8"/>
      <c r="D81" s="8"/>
      <c r="E81" s="8"/>
      <c r="F81" s="8"/>
      <c r="G81" s="37">
        <f t="shared" si="2"/>
        <v>0</v>
      </c>
      <c r="H81" s="8">
        <f t="shared" si="3"/>
        <v>0</v>
      </c>
      <c r="I81" s="8" t="str">
        <f>IF(AND(A81&lt;&gt;"",E81&lt;&gt;""),IFERROR(SUMIFS('临-进度'!$X:$X,'临-进度'!$E:$E,"="&amp;$A81,'临-进度'!$O:$O,"=true")/SUMIFS('临-进度'!$H:$H,'临-进度'!$E:$E,"="&amp;$A81,'临-进度'!$O:$O,"=true"),""),"")</f>
        <v/>
      </c>
      <c r="J81" s="8"/>
      <c r="K81" s="8"/>
      <c r="L81" s="8"/>
      <c r="M81" s="8"/>
      <c r="N81" s="8"/>
      <c r="O81" s="8"/>
      <c r="P81" s="8"/>
    </row>
    <row r="82" spans="1:16">
      <c r="A82" s="8"/>
      <c r="B82" s="8"/>
      <c r="C82" s="8"/>
      <c r="D82" s="8"/>
      <c r="E82" s="8"/>
      <c r="F82" s="8"/>
      <c r="G82" s="37">
        <f t="shared" si="2"/>
        <v>0</v>
      </c>
      <c r="H82" s="8">
        <f t="shared" si="3"/>
        <v>0</v>
      </c>
      <c r="I82" s="8" t="str">
        <f>IF(AND(A82&lt;&gt;"",E82&lt;&gt;""),IFERROR(SUMIFS('临-进度'!$X:$X,'临-进度'!$E:$E,"="&amp;$A82,'临-进度'!$O:$O,"=true")/SUMIFS('临-进度'!$H:$H,'临-进度'!$E:$E,"="&amp;$A82,'临-进度'!$O:$O,"=true"),""),"")</f>
        <v/>
      </c>
      <c r="J82" s="8"/>
      <c r="K82" s="8"/>
      <c r="L82" s="8"/>
      <c r="M82" s="8"/>
      <c r="N82" s="8"/>
      <c r="O82" s="8"/>
      <c r="P82" s="8"/>
    </row>
    <row r="83" spans="1:16">
      <c r="A83" s="8"/>
      <c r="B83" s="8"/>
      <c r="C83" s="8"/>
      <c r="D83" s="8"/>
      <c r="E83" s="8"/>
      <c r="F83" s="8"/>
      <c r="G83" s="37">
        <f t="shared" si="2"/>
        <v>0</v>
      </c>
      <c r="H83" s="8">
        <f t="shared" si="3"/>
        <v>0</v>
      </c>
      <c r="I83" s="8" t="str">
        <f>IF(AND(A83&lt;&gt;"",E83&lt;&gt;""),IFERROR(SUMIFS('临-进度'!$X:$X,'临-进度'!$E:$E,"="&amp;$A83,'临-进度'!$O:$O,"=true")/SUMIFS('临-进度'!$H:$H,'临-进度'!$E:$E,"="&amp;$A83,'临-进度'!$O:$O,"=true"),""),"")</f>
        <v/>
      </c>
      <c r="J83" s="8"/>
      <c r="K83" s="8"/>
      <c r="L83" s="8"/>
      <c r="M83" s="8"/>
      <c r="N83" s="8"/>
      <c r="O83" s="8"/>
      <c r="P83" s="8"/>
    </row>
    <row r="84" spans="1:16">
      <c r="A84" s="8"/>
      <c r="B84" s="8"/>
      <c r="C84" s="8"/>
      <c r="D84" s="8"/>
      <c r="E84" s="8"/>
      <c r="F84" s="8"/>
      <c r="G84" s="37">
        <f t="shared" si="2"/>
        <v>0</v>
      </c>
      <c r="H84" s="8">
        <f t="shared" si="3"/>
        <v>0</v>
      </c>
      <c r="I84" s="8" t="str">
        <f>IF(AND(A84&lt;&gt;"",E84&lt;&gt;""),IFERROR(SUMIFS('临-进度'!$X:$X,'临-进度'!$E:$E,"="&amp;$A84,'临-进度'!$O:$O,"=true")/SUMIFS('临-进度'!$H:$H,'临-进度'!$E:$E,"="&amp;$A84,'临-进度'!$O:$O,"=true"),""),"")</f>
        <v/>
      </c>
      <c r="J84" s="8"/>
      <c r="K84" s="8"/>
      <c r="L84" s="8"/>
      <c r="M84" s="8"/>
      <c r="N84" s="8"/>
      <c r="O84" s="8"/>
      <c r="P84" s="8"/>
    </row>
    <row r="85" spans="1:16">
      <c r="A85" s="8"/>
      <c r="B85" s="8"/>
      <c r="C85" s="8"/>
      <c r="D85" s="8"/>
      <c r="E85" s="8"/>
      <c r="F85" s="8"/>
      <c r="G85" s="37">
        <f t="shared" si="2"/>
        <v>0</v>
      </c>
      <c r="H85" s="8">
        <f t="shared" si="3"/>
        <v>0</v>
      </c>
      <c r="I85" s="8" t="str">
        <f>IF(AND(A85&lt;&gt;"",E85&lt;&gt;""),IFERROR(SUMIFS('临-进度'!$X:$X,'临-进度'!$E:$E,"="&amp;$A85,'临-进度'!$O:$O,"=true")/SUMIFS('临-进度'!$H:$H,'临-进度'!$E:$E,"="&amp;$A85,'临-进度'!$O:$O,"=true"),""),"")</f>
        <v/>
      </c>
      <c r="J85" s="8"/>
      <c r="K85" s="8"/>
      <c r="L85" s="8"/>
      <c r="M85" s="8"/>
      <c r="N85" s="8"/>
      <c r="O85" s="8"/>
      <c r="P85" s="8"/>
    </row>
    <row r="86" spans="1:16">
      <c r="A86" s="8"/>
      <c r="B86" s="8"/>
      <c r="C86" s="8"/>
      <c r="D86" s="8"/>
      <c r="E86" s="8"/>
      <c r="F86" s="8"/>
      <c r="G86" s="37">
        <f t="shared" si="2"/>
        <v>0</v>
      </c>
      <c r="H86" s="8">
        <f t="shared" si="3"/>
        <v>0</v>
      </c>
      <c r="I86" s="8" t="str">
        <f>IF(AND(A86&lt;&gt;"",E86&lt;&gt;""),IFERROR(SUMIFS('临-进度'!$X:$X,'临-进度'!$E:$E,"="&amp;$A86,'临-进度'!$O:$O,"=true")/SUMIFS('临-进度'!$H:$H,'临-进度'!$E:$E,"="&amp;$A86,'临-进度'!$O:$O,"=true"),""),"")</f>
        <v/>
      </c>
      <c r="J86" s="8"/>
      <c r="K86" s="8"/>
      <c r="L86" s="8"/>
      <c r="M86" s="8"/>
      <c r="N86" s="8"/>
      <c r="O86" s="8"/>
      <c r="P86" s="8"/>
    </row>
    <row r="87" spans="1:16">
      <c r="A87" s="8"/>
      <c r="B87" s="8"/>
      <c r="C87" s="8"/>
      <c r="D87" s="8"/>
      <c r="E87" s="8"/>
      <c r="F87" s="8"/>
      <c r="G87" s="37">
        <f t="shared" si="2"/>
        <v>0</v>
      </c>
      <c r="H87" s="8">
        <f t="shared" si="3"/>
        <v>0</v>
      </c>
      <c r="I87" s="8" t="str">
        <f>IF(AND(A87&lt;&gt;"",E87&lt;&gt;""),IFERROR(SUMIFS('临-进度'!$X:$X,'临-进度'!$E:$E,"="&amp;$A87,'临-进度'!$O:$O,"=true")/SUMIFS('临-进度'!$H:$H,'临-进度'!$E:$E,"="&amp;$A87,'临-进度'!$O:$O,"=true"),""),"")</f>
        <v/>
      </c>
      <c r="J87" s="8"/>
      <c r="K87" s="8"/>
      <c r="L87" s="8"/>
      <c r="M87" s="8"/>
      <c r="N87" s="8"/>
      <c r="O87" s="8"/>
      <c r="P87" s="8"/>
    </row>
    <row r="88" spans="1:16">
      <c r="A88" s="8"/>
      <c r="B88" s="8"/>
      <c r="C88" s="8"/>
      <c r="D88" s="8"/>
      <c r="E88" s="8"/>
      <c r="F88" s="8"/>
      <c r="G88" s="37">
        <f t="shared" si="2"/>
        <v>0</v>
      </c>
      <c r="H88" s="8">
        <f t="shared" si="3"/>
        <v>0</v>
      </c>
      <c r="I88" s="8" t="str">
        <f>IF(AND(A88&lt;&gt;"",E88&lt;&gt;""),IFERROR(SUMIFS('临-进度'!$X:$X,'临-进度'!$E:$E,"="&amp;$A88,'临-进度'!$O:$O,"=true")/SUMIFS('临-进度'!$H:$H,'临-进度'!$E:$E,"="&amp;$A88,'临-进度'!$O:$O,"=true"),""),"")</f>
        <v/>
      </c>
      <c r="J88" s="8"/>
      <c r="K88" s="8"/>
      <c r="L88" s="8"/>
      <c r="M88" s="8"/>
      <c r="N88" s="8"/>
      <c r="O88" s="8"/>
      <c r="P88" s="8"/>
    </row>
    <row r="89" spans="1:16">
      <c r="A89" s="8"/>
      <c r="B89" s="8"/>
      <c r="C89" s="8"/>
      <c r="D89" s="8"/>
      <c r="E89" s="8"/>
      <c r="F89" s="8"/>
      <c r="G89" s="37">
        <f t="shared" si="2"/>
        <v>0</v>
      </c>
      <c r="H89" s="8">
        <f t="shared" si="3"/>
        <v>0</v>
      </c>
      <c r="I89" s="8" t="str">
        <f>IF(AND(A89&lt;&gt;"",E89&lt;&gt;""),IFERROR(SUMIFS('临-进度'!$X:$X,'临-进度'!$E:$E,"="&amp;$A89,'临-进度'!$O:$O,"=true")/SUMIFS('临-进度'!$H:$H,'临-进度'!$E:$E,"="&amp;$A89,'临-进度'!$O:$O,"=true"),""),"")</f>
        <v/>
      </c>
      <c r="J89" s="8"/>
      <c r="K89" s="8"/>
      <c r="L89" s="8"/>
      <c r="M89" s="8"/>
      <c r="N89" s="8"/>
      <c r="O89" s="8"/>
      <c r="P89" s="8"/>
    </row>
    <row r="90" spans="1:16">
      <c r="A90" s="8"/>
      <c r="B90" s="8"/>
      <c r="C90" s="8"/>
      <c r="D90" s="8"/>
      <c r="E90" s="8"/>
      <c r="F90" s="8"/>
      <c r="G90" s="37">
        <f t="shared" si="2"/>
        <v>0</v>
      </c>
      <c r="H90" s="8">
        <f t="shared" si="3"/>
        <v>0</v>
      </c>
      <c r="I90" s="8" t="str">
        <f>IF(AND(A90&lt;&gt;"",E90&lt;&gt;""),IFERROR(SUMIFS('临-进度'!$X:$X,'临-进度'!$E:$E,"="&amp;$A90,'临-进度'!$O:$O,"=true")/SUMIFS('临-进度'!$H:$H,'临-进度'!$E:$E,"="&amp;$A90,'临-进度'!$O:$O,"=true"),""),"")</f>
        <v/>
      </c>
      <c r="J90" s="8"/>
      <c r="K90" s="8"/>
      <c r="L90" s="8"/>
      <c r="M90" s="8"/>
      <c r="N90" s="8"/>
      <c r="O90" s="8"/>
      <c r="P90" s="8"/>
    </row>
    <row r="91" spans="1:16">
      <c r="A91" s="8"/>
      <c r="B91" s="8"/>
      <c r="C91" s="8"/>
      <c r="D91" s="8"/>
      <c r="E91" s="8"/>
      <c r="F91" s="8"/>
      <c r="G91" s="37">
        <f t="shared" si="2"/>
        <v>0</v>
      </c>
      <c r="H91" s="8">
        <f t="shared" si="3"/>
        <v>0</v>
      </c>
      <c r="I91" s="8" t="str">
        <f>IF(AND(A91&lt;&gt;"",E91&lt;&gt;""),IFERROR(SUMIFS('临-进度'!$X:$X,'临-进度'!$E:$E,"="&amp;$A91,'临-进度'!$O:$O,"=true")/SUMIFS('临-进度'!$H:$H,'临-进度'!$E:$E,"="&amp;$A91,'临-进度'!$O:$O,"=true"),""),"")</f>
        <v/>
      </c>
      <c r="J91" s="8"/>
      <c r="K91" s="8"/>
      <c r="L91" s="8"/>
      <c r="M91" s="8"/>
      <c r="N91" s="8"/>
      <c r="O91" s="8"/>
      <c r="P91" s="8"/>
    </row>
    <row r="92" spans="1:16">
      <c r="A92" s="8"/>
      <c r="B92" s="8"/>
      <c r="C92" s="8"/>
      <c r="D92" s="8"/>
      <c r="E92" s="8"/>
      <c r="F92" s="8"/>
      <c r="G92" s="37">
        <f t="shared" si="2"/>
        <v>0</v>
      </c>
      <c r="H92" s="8">
        <f t="shared" si="3"/>
        <v>0</v>
      </c>
      <c r="I92" s="8" t="str">
        <f>IF(AND(A92&lt;&gt;"",E92&lt;&gt;""),IFERROR(SUMIFS('临-进度'!$X:$X,'临-进度'!$E:$E,"="&amp;$A92,'临-进度'!$O:$O,"=true")/SUMIFS('临-进度'!$H:$H,'临-进度'!$E:$E,"="&amp;$A92,'临-进度'!$O:$O,"=true"),""),"")</f>
        <v/>
      </c>
      <c r="J92" s="8"/>
      <c r="K92" s="8"/>
      <c r="L92" s="8"/>
      <c r="M92" s="8"/>
      <c r="N92" s="8"/>
      <c r="O92" s="8"/>
      <c r="P92" s="8"/>
    </row>
    <row r="93" spans="1:16">
      <c r="A93" s="8"/>
      <c r="B93" s="8"/>
      <c r="C93" s="8"/>
      <c r="D93" s="8"/>
      <c r="E93" s="8"/>
      <c r="F93" s="8"/>
      <c r="G93" s="37">
        <f t="shared" si="2"/>
        <v>0</v>
      </c>
      <c r="H93" s="8">
        <f t="shared" si="3"/>
        <v>0</v>
      </c>
      <c r="I93" s="8" t="str">
        <f>IF(AND(A93&lt;&gt;"",E93&lt;&gt;""),IFERROR(SUMIFS('临-进度'!$X:$X,'临-进度'!$E:$E,"="&amp;$A93,'临-进度'!$O:$O,"=true")/SUMIFS('临-进度'!$H:$H,'临-进度'!$E:$E,"="&amp;$A93,'临-进度'!$O:$O,"=true"),""),"")</f>
        <v/>
      </c>
      <c r="J93" s="8"/>
      <c r="K93" s="8"/>
      <c r="L93" s="8"/>
      <c r="M93" s="8"/>
      <c r="N93" s="8"/>
      <c r="O93" s="8"/>
      <c r="P93" s="8"/>
    </row>
    <row r="94" spans="1:16">
      <c r="A94" s="8"/>
      <c r="B94" s="8"/>
      <c r="C94" s="8"/>
      <c r="D94" s="8"/>
      <c r="E94" s="8"/>
      <c r="F94" s="8"/>
      <c r="G94" s="37">
        <f t="shared" si="2"/>
        <v>0</v>
      </c>
      <c r="H94" s="8">
        <f t="shared" si="3"/>
        <v>0</v>
      </c>
      <c r="I94" s="8" t="str">
        <f>IF(AND(A94&lt;&gt;"",E94&lt;&gt;""),IFERROR(SUMIFS('临-进度'!$X:$X,'临-进度'!$E:$E,"="&amp;$A94,'临-进度'!$O:$O,"=true")/SUMIFS('临-进度'!$H:$H,'临-进度'!$E:$E,"="&amp;$A94,'临-进度'!$O:$O,"=true"),""),"")</f>
        <v/>
      </c>
      <c r="J94" s="8"/>
      <c r="K94" s="8"/>
      <c r="L94" s="8"/>
      <c r="M94" s="8"/>
      <c r="N94" s="8"/>
      <c r="O94" s="8"/>
      <c r="P94" s="8"/>
    </row>
    <row r="95" spans="1:16">
      <c r="A95" s="8"/>
      <c r="B95" s="8"/>
      <c r="C95" s="8"/>
      <c r="D95" s="8"/>
      <c r="E95" s="8"/>
      <c r="F95" s="8"/>
      <c r="G95" s="37">
        <f t="shared" si="2"/>
        <v>0</v>
      </c>
      <c r="H95" s="8">
        <f t="shared" si="3"/>
        <v>0</v>
      </c>
      <c r="I95" s="8" t="str">
        <f>IF(AND(A95&lt;&gt;"",E95&lt;&gt;""),IFERROR(SUMIFS('临-进度'!$X:$X,'临-进度'!$E:$E,"="&amp;$A95,'临-进度'!$O:$O,"=true")/SUMIFS('临-进度'!$H:$H,'临-进度'!$E:$E,"="&amp;$A95,'临-进度'!$O:$O,"=true"),""),"")</f>
        <v/>
      </c>
      <c r="J95" s="8"/>
      <c r="K95" s="8"/>
      <c r="L95" s="8"/>
      <c r="M95" s="8"/>
      <c r="N95" s="8"/>
      <c r="O95" s="8"/>
      <c r="P95" s="8"/>
    </row>
    <row r="96" spans="1:16">
      <c r="A96" s="8"/>
      <c r="B96" s="8"/>
      <c r="C96" s="8"/>
      <c r="D96" s="8"/>
      <c r="E96" s="8"/>
      <c r="F96" s="8"/>
      <c r="G96" s="37">
        <f t="shared" si="2"/>
        <v>0</v>
      </c>
      <c r="H96" s="8">
        <f t="shared" si="3"/>
        <v>0</v>
      </c>
      <c r="I96" s="8" t="str">
        <f>IF(AND(A96&lt;&gt;"",E96&lt;&gt;""),IFERROR(SUMIFS('临-进度'!$X:$X,'临-进度'!$E:$E,"="&amp;$A96,'临-进度'!$O:$O,"=true")/SUMIFS('临-进度'!$H:$H,'临-进度'!$E:$E,"="&amp;$A96,'临-进度'!$O:$O,"=true"),""),"")</f>
        <v/>
      </c>
      <c r="J96" s="8"/>
      <c r="K96" s="8"/>
      <c r="L96" s="8"/>
      <c r="M96" s="8"/>
      <c r="N96" s="8"/>
      <c r="O96" s="8"/>
      <c r="P96" s="8"/>
    </row>
    <row r="97" spans="1:16">
      <c r="A97" s="8"/>
      <c r="B97" s="8"/>
      <c r="C97" s="8"/>
      <c r="D97" s="8"/>
      <c r="E97" s="8"/>
      <c r="F97" s="8"/>
      <c r="G97" s="37">
        <f t="shared" si="2"/>
        <v>0</v>
      </c>
      <c r="H97" s="8">
        <f t="shared" si="3"/>
        <v>0</v>
      </c>
      <c r="I97" s="8" t="str">
        <f>IF(AND(A97&lt;&gt;"",E97&lt;&gt;""),IFERROR(SUMIFS('临-进度'!$X:$X,'临-进度'!$E:$E,"="&amp;$A97,'临-进度'!$O:$O,"=true")/SUMIFS('临-进度'!$H:$H,'临-进度'!$E:$E,"="&amp;$A97,'临-进度'!$O:$O,"=true"),""),"")</f>
        <v/>
      </c>
      <c r="J97" s="8"/>
      <c r="K97" s="8"/>
      <c r="L97" s="8"/>
      <c r="M97" s="8"/>
      <c r="N97" s="8"/>
      <c r="O97" s="8"/>
      <c r="P97" s="8"/>
    </row>
    <row r="98" spans="1:16">
      <c r="A98" s="8"/>
      <c r="B98" s="8"/>
      <c r="C98" s="8"/>
      <c r="D98" s="8"/>
      <c r="E98" s="8"/>
      <c r="F98" s="8"/>
      <c r="G98" s="37">
        <f t="shared" si="2"/>
        <v>0</v>
      </c>
      <c r="H98" s="8">
        <f t="shared" si="3"/>
        <v>0</v>
      </c>
      <c r="I98" s="8" t="str">
        <f>IF(AND(A98&lt;&gt;"",E98&lt;&gt;""),IFERROR(SUMIFS('临-进度'!$X:$X,'临-进度'!$E:$E,"="&amp;$A98,'临-进度'!$O:$O,"=true")/SUMIFS('临-进度'!$H:$H,'临-进度'!$E:$E,"="&amp;$A98,'临-进度'!$O:$O,"=true"),""),"")</f>
        <v/>
      </c>
      <c r="J98" s="8"/>
      <c r="K98" s="8"/>
      <c r="L98" s="8"/>
      <c r="M98" s="8"/>
      <c r="N98" s="8"/>
      <c r="O98" s="8"/>
      <c r="P98" s="8"/>
    </row>
    <row r="99" spans="1:16">
      <c r="A99" s="8"/>
      <c r="B99" s="8"/>
      <c r="C99" s="8"/>
      <c r="D99" s="8"/>
      <c r="E99" s="8"/>
      <c r="F99" s="8"/>
      <c r="G99" s="37">
        <f t="shared" si="2"/>
        <v>0</v>
      </c>
      <c r="H99" s="8">
        <f t="shared" si="3"/>
        <v>0</v>
      </c>
      <c r="I99" s="8" t="str">
        <f>IF(AND(A99&lt;&gt;"",E99&lt;&gt;""),IFERROR(SUMIFS('临-进度'!$X:$X,'临-进度'!$E:$E,"="&amp;$A99,'临-进度'!$O:$O,"=true")/SUMIFS('临-进度'!$H:$H,'临-进度'!$E:$E,"="&amp;$A99,'临-进度'!$O:$O,"=true"),""),"")</f>
        <v/>
      </c>
      <c r="J99" s="8"/>
      <c r="K99" s="8"/>
      <c r="L99" s="8"/>
      <c r="M99" s="8"/>
      <c r="N99" s="8"/>
      <c r="O99" s="8"/>
      <c r="P99" s="8"/>
    </row>
    <row r="100" spans="1:16">
      <c r="A100" s="8"/>
      <c r="B100" s="8"/>
      <c r="C100" s="8"/>
      <c r="D100" s="8"/>
      <c r="E100" s="8"/>
      <c r="F100" s="8"/>
      <c r="G100" s="37">
        <f t="shared" si="2"/>
        <v>0</v>
      </c>
      <c r="H100" s="8">
        <f t="shared" si="3"/>
        <v>0</v>
      </c>
      <c r="I100" s="8" t="str">
        <f>IF(AND(A100&lt;&gt;"",E100&lt;&gt;""),IFERROR(SUMIFS('临-进度'!$X:$X,'临-进度'!$E:$E,"="&amp;$A100,'临-进度'!$O:$O,"=true")/SUMIFS('临-进度'!$H:$H,'临-进度'!$E:$E,"="&amp;$A100,'临-进度'!$O:$O,"=true"),""),"")</f>
        <v/>
      </c>
      <c r="J100" s="8"/>
      <c r="K100" s="8"/>
      <c r="L100" s="8"/>
      <c r="M100" s="8"/>
      <c r="N100" s="8"/>
      <c r="O100" s="8"/>
      <c r="P100" s="8"/>
    </row>
    <row r="101" spans="1:16">
      <c r="A101" s="8"/>
      <c r="B101" s="8"/>
      <c r="C101" s="8"/>
      <c r="D101" s="8"/>
      <c r="E101" s="8"/>
      <c r="F101" s="8"/>
      <c r="G101" s="37">
        <f t="shared" si="2"/>
        <v>0</v>
      </c>
      <c r="H101" s="8">
        <f t="shared" si="3"/>
        <v>0</v>
      </c>
      <c r="I101" s="8" t="str">
        <f>IF(AND(A101&lt;&gt;"",E101&lt;&gt;""),IFERROR(SUMIFS('临-进度'!$X:$X,'临-进度'!$E:$E,"="&amp;$A101,'临-进度'!$O:$O,"=true")/SUMIFS('临-进度'!$H:$H,'临-进度'!$E:$E,"="&amp;$A101,'临-进度'!$O:$O,"=true"),""),"")</f>
        <v/>
      </c>
      <c r="J101" s="8"/>
      <c r="K101" s="8"/>
      <c r="L101" s="8"/>
      <c r="M101" s="8"/>
      <c r="N101" s="8"/>
      <c r="O101" s="8"/>
      <c r="P101" s="8"/>
    </row>
    <row r="102" spans="1:16">
      <c r="A102" s="8"/>
      <c r="B102" s="8"/>
      <c r="C102" s="8"/>
      <c r="D102" s="8"/>
      <c r="E102" s="8"/>
      <c r="F102" s="8"/>
      <c r="G102" s="37">
        <f t="shared" si="2"/>
        <v>0</v>
      </c>
      <c r="H102" s="8">
        <f t="shared" si="3"/>
        <v>0</v>
      </c>
      <c r="I102" s="8" t="str">
        <f>IF(AND(A102&lt;&gt;"",E102&lt;&gt;""),IFERROR(SUMIFS('临-进度'!$X:$X,'临-进度'!$E:$E,"="&amp;$A102,'临-进度'!$O:$O,"=true")/SUMIFS('临-进度'!$H:$H,'临-进度'!$E:$E,"="&amp;$A102,'临-进度'!$O:$O,"=true"),""),"")</f>
        <v/>
      </c>
      <c r="J102" s="8"/>
      <c r="K102" s="8"/>
      <c r="L102" s="8"/>
      <c r="M102" s="8"/>
      <c r="N102" s="8"/>
      <c r="O102" s="8"/>
      <c r="P102" s="8"/>
    </row>
    <row r="103" spans="1:16">
      <c r="A103" s="8"/>
      <c r="B103" s="8"/>
      <c r="C103" s="8"/>
      <c r="D103" s="8"/>
      <c r="E103" s="8"/>
      <c r="F103" s="8"/>
      <c r="G103" s="37">
        <f t="shared" si="2"/>
        <v>0</v>
      </c>
      <c r="H103" s="8">
        <f t="shared" si="3"/>
        <v>0</v>
      </c>
      <c r="I103" s="8" t="str">
        <f>IF(AND(A103&lt;&gt;"",E103&lt;&gt;""),IFERROR(SUMIFS('临-进度'!$X:$X,'临-进度'!$E:$E,"="&amp;$A103,'临-进度'!$O:$O,"=true")/SUMIFS('临-进度'!$H:$H,'临-进度'!$E:$E,"="&amp;$A103,'临-进度'!$O:$O,"=true"),""),"")</f>
        <v/>
      </c>
      <c r="J103" s="8"/>
      <c r="K103" s="8"/>
      <c r="L103" s="8"/>
      <c r="M103" s="8"/>
      <c r="N103" s="8"/>
      <c r="O103" s="8"/>
      <c r="P103" s="8"/>
    </row>
    <row r="104" spans="1:16">
      <c r="A104" s="8"/>
      <c r="B104" s="8"/>
      <c r="C104" s="8"/>
      <c r="D104" s="8"/>
      <c r="E104" s="8"/>
      <c r="F104" s="8"/>
      <c r="G104" s="37">
        <f t="shared" si="2"/>
        <v>0</v>
      </c>
      <c r="H104" s="8">
        <f t="shared" si="3"/>
        <v>0</v>
      </c>
      <c r="I104" s="8" t="str">
        <f>IF(AND(A104&lt;&gt;"",E104&lt;&gt;""),IFERROR(SUMIFS('临-进度'!$X:$X,'临-进度'!$E:$E,"="&amp;$A104,'临-进度'!$O:$O,"=true")/SUMIFS('临-进度'!$H:$H,'临-进度'!$E:$E,"="&amp;$A104,'临-进度'!$O:$O,"=true"),""),"")</f>
        <v/>
      </c>
      <c r="J104" s="8"/>
      <c r="K104" s="8"/>
      <c r="L104" s="8"/>
      <c r="M104" s="8"/>
      <c r="N104" s="8"/>
      <c r="O104" s="8"/>
      <c r="P104" s="8"/>
    </row>
    <row r="105" spans="1:16">
      <c r="A105" s="8"/>
      <c r="B105" s="8"/>
      <c r="C105" s="8"/>
      <c r="D105" s="8"/>
      <c r="E105" s="8"/>
      <c r="F105" s="8"/>
      <c r="G105" s="37">
        <f t="shared" si="2"/>
        <v>0</v>
      </c>
      <c r="H105" s="8">
        <f t="shared" si="3"/>
        <v>0</v>
      </c>
      <c r="I105" s="8" t="str">
        <f>IF(AND(A105&lt;&gt;"",E105&lt;&gt;""),IFERROR(SUMIFS('临-进度'!$X:$X,'临-进度'!$E:$E,"="&amp;$A105,'临-进度'!$O:$O,"=true")/SUMIFS('临-进度'!$H:$H,'临-进度'!$E:$E,"="&amp;$A105,'临-进度'!$O:$O,"=true"),""),"")</f>
        <v/>
      </c>
      <c r="J105" s="8"/>
      <c r="K105" s="8"/>
      <c r="L105" s="8"/>
      <c r="M105" s="8"/>
      <c r="N105" s="8"/>
      <c r="O105" s="8"/>
      <c r="P105" s="8"/>
    </row>
    <row r="106" spans="1:16">
      <c r="A106" s="8"/>
      <c r="B106" s="8"/>
      <c r="C106" s="8"/>
      <c r="D106" s="8"/>
      <c r="E106" s="8"/>
      <c r="F106" s="8"/>
      <c r="G106" s="37">
        <f t="shared" si="2"/>
        <v>0</v>
      </c>
      <c r="H106" s="8">
        <f t="shared" si="3"/>
        <v>0</v>
      </c>
      <c r="I106" s="8" t="str">
        <f>IF(AND(A106&lt;&gt;"",E106&lt;&gt;""),IFERROR(SUMIFS('临-进度'!$X:$X,'临-进度'!$E:$E,"="&amp;$A106,'临-进度'!$O:$O,"=true")/SUMIFS('临-进度'!$H:$H,'临-进度'!$E:$E,"="&amp;$A106,'临-进度'!$O:$O,"=true"),""),"")</f>
        <v/>
      </c>
      <c r="J106" s="8"/>
      <c r="K106" s="8"/>
      <c r="L106" s="8"/>
      <c r="M106" s="8"/>
      <c r="N106" s="8"/>
      <c r="O106" s="8"/>
      <c r="P106" s="8"/>
    </row>
    <row r="107" spans="1:16">
      <c r="A107" s="8"/>
      <c r="B107" s="8"/>
      <c r="C107" s="8"/>
      <c r="D107" s="8"/>
      <c r="E107" s="8"/>
      <c r="F107" s="8"/>
      <c r="G107" s="37">
        <f t="shared" si="2"/>
        <v>0</v>
      </c>
      <c r="H107" s="8">
        <f t="shared" si="3"/>
        <v>0</v>
      </c>
      <c r="I107" s="8" t="str">
        <f>IF(AND(A107&lt;&gt;"",E107&lt;&gt;""),IFERROR(SUMIFS('临-进度'!$X:$X,'临-进度'!$E:$E,"="&amp;$A107,'临-进度'!$O:$O,"=true")/SUMIFS('临-进度'!$H:$H,'临-进度'!$E:$E,"="&amp;$A107,'临-进度'!$O:$O,"=true"),""),"")</f>
        <v/>
      </c>
      <c r="J107" s="8"/>
      <c r="K107" s="8"/>
      <c r="L107" s="8"/>
      <c r="M107" s="8"/>
      <c r="N107" s="8"/>
      <c r="O107" s="8"/>
      <c r="P107" s="8"/>
    </row>
    <row r="108" spans="1:16">
      <c r="A108" s="8"/>
      <c r="B108" s="8"/>
      <c r="C108" s="8"/>
      <c r="D108" s="8"/>
      <c r="E108" s="8"/>
      <c r="F108" s="8"/>
      <c r="G108" s="37">
        <f t="shared" si="2"/>
        <v>0</v>
      </c>
      <c r="H108" s="8">
        <f t="shared" si="3"/>
        <v>0</v>
      </c>
      <c r="I108" s="8" t="str">
        <f>IF(AND(A108&lt;&gt;"",E108&lt;&gt;""),IFERROR(SUMIFS('临-进度'!$X:$X,'临-进度'!$E:$E,"="&amp;$A108,'临-进度'!$O:$O,"=true")/SUMIFS('临-进度'!$H:$H,'临-进度'!$E:$E,"="&amp;$A108,'临-进度'!$O:$O,"=true"),""),"")</f>
        <v/>
      </c>
      <c r="J108" s="8"/>
      <c r="K108" s="8"/>
      <c r="L108" s="8"/>
      <c r="M108" s="8"/>
      <c r="N108" s="8"/>
      <c r="O108" s="8"/>
      <c r="P108" s="8"/>
    </row>
    <row r="109" spans="1:16">
      <c r="A109" s="8"/>
      <c r="B109" s="8"/>
      <c r="C109" s="8"/>
      <c r="D109" s="8"/>
      <c r="E109" s="8"/>
      <c r="F109" s="8"/>
      <c r="G109" s="37">
        <f t="shared" si="2"/>
        <v>0</v>
      </c>
      <c r="H109" s="8">
        <f t="shared" si="3"/>
        <v>0</v>
      </c>
      <c r="I109" s="8" t="str">
        <f>IF(AND(A109&lt;&gt;"",E109&lt;&gt;""),IFERROR(SUMIFS('临-进度'!$X:$X,'临-进度'!$E:$E,"="&amp;$A109,'临-进度'!$O:$O,"=true")/SUMIFS('临-进度'!$H:$H,'临-进度'!$E:$E,"="&amp;$A109,'临-进度'!$O:$O,"=true"),""),"")</f>
        <v/>
      </c>
      <c r="J109" s="8"/>
      <c r="K109" s="8"/>
      <c r="L109" s="8"/>
      <c r="M109" s="8"/>
      <c r="N109" s="8"/>
      <c r="O109" s="8"/>
      <c r="P109" s="8"/>
    </row>
    <row r="110" spans="1:16">
      <c r="A110" s="8"/>
      <c r="B110" s="8"/>
      <c r="C110" s="8"/>
      <c r="D110" s="8"/>
      <c r="E110" s="8"/>
      <c r="F110" s="8"/>
      <c r="G110" s="37">
        <f t="shared" si="2"/>
        <v>0</v>
      </c>
      <c r="H110" s="8">
        <f t="shared" si="3"/>
        <v>0</v>
      </c>
      <c r="I110" s="8" t="str">
        <f>IF(AND(A110&lt;&gt;"",E110&lt;&gt;""),IFERROR(SUMIFS('临-进度'!$X:$X,'临-进度'!$E:$E,"="&amp;$A110,'临-进度'!$O:$O,"=true")/SUMIFS('临-进度'!$H:$H,'临-进度'!$E:$E,"="&amp;$A110,'临-进度'!$O:$O,"=true"),""),"")</f>
        <v/>
      </c>
      <c r="J110" s="8"/>
      <c r="K110" s="8"/>
      <c r="L110" s="8"/>
      <c r="M110" s="8"/>
      <c r="N110" s="8"/>
      <c r="O110" s="8"/>
      <c r="P110" s="8"/>
    </row>
    <row r="111" spans="1:16">
      <c r="A111" s="8"/>
      <c r="B111" s="8"/>
      <c r="C111" s="8"/>
      <c r="D111" s="8"/>
      <c r="E111" s="8"/>
      <c r="F111" s="8"/>
      <c r="G111" s="37">
        <f t="shared" si="2"/>
        <v>0</v>
      </c>
      <c r="H111" s="8">
        <f t="shared" si="3"/>
        <v>0</v>
      </c>
      <c r="I111" s="8" t="str">
        <f>IF(AND(A111&lt;&gt;"",E111&lt;&gt;""),IFERROR(SUMIFS('临-进度'!$X:$X,'临-进度'!$E:$E,"="&amp;$A111,'临-进度'!$O:$O,"=true")/SUMIFS('临-进度'!$H:$H,'临-进度'!$E:$E,"="&amp;$A111,'临-进度'!$O:$O,"=true"),""),"")</f>
        <v/>
      </c>
      <c r="J111" s="8"/>
      <c r="K111" s="8"/>
      <c r="L111" s="8"/>
      <c r="M111" s="8"/>
      <c r="N111" s="8"/>
      <c r="O111" s="8"/>
      <c r="P111" s="8"/>
    </row>
    <row r="112" spans="1:16">
      <c r="A112" s="8"/>
      <c r="B112" s="8"/>
      <c r="C112" s="8"/>
      <c r="D112" s="8"/>
      <c r="E112" s="8"/>
      <c r="F112" s="8"/>
      <c r="G112" s="37">
        <f t="shared" si="2"/>
        <v>0</v>
      </c>
      <c r="H112" s="8">
        <f t="shared" si="3"/>
        <v>0</v>
      </c>
      <c r="I112" s="8" t="str">
        <f>IF(AND(A112&lt;&gt;"",E112&lt;&gt;""),IFERROR(SUMIFS('临-进度'!$X:$X,'临-进度'!$E:$E,"="&amp;$A112,'临-进度'!$O:$O,"=true")/SUMIFS('临-进度'!$H:$H,'临-进度'!$E:$E,"="&amp;$A112,'临-进度'!$O:$O,"=true"),""),"")</f>
        <v/>
      </c>
      <c r="J112" s="8"/>
      <c r="K112" s="8"/>
      <c r="L112" s="8"/>
      <c r="M112" s="8"/>
      <c r="N112" s="8"/>
      <c r="O112" s="8"/>
      <c r="P112" s="8"/>
    </row>
    <row r="113" spans="1:16">
      <c r="A113" s="8"/>
      <c r="B113" s="8"/>
      <c r="C113" s="8"/>
      <c r="D113" s="8"/>
      <c r="E113" s="8"/>
      <c r="F113" s="8"/>
      <c r="G113" s="37">
        <f t="shared" si="2"/>
        <v>0</v>
      </c>
      <c r="H113" s="8">
        <f t="shared" si="3"/>
        <v>0</v>
      </c>
      <c r="I113" s="8" t="str">
        <f>IF(AND(A113&lt;&gt;"",E113&lt;&gt;""),IFERROR(SUMIFS('临-进度'!$X:$X,'临-进度'!$E:$E,"="&amp;$A113,'临-进度'!$O:$O,"=true")/SUMIFS('临-进度'!$H:$H,'临-进度'!$E:$E,"="&amp;$A113,'临-进度'!$O:$O,"=true"),""),"")</f>
        <v/>
      </c>
      <c r="J113" s="8"/>
      <c r="K113" s="8"/>
      <c r="L113" s="8"/>
      <c r="M113" s="8"/>
      <c r="N113" s="8"/>
      <c r="O113" s="8"/>
      <c r="P113" s="8"/>
    </row>
    <row r="114" spans="1:16">
      <c r="A114" s="8"/>
      <c r="B114" s="8"/>
      <c r="C114" s="8"/>
      <c r="D114" s="8"/>
      <c r="E114" s="8"/>
      <c r="F114" s="8"/>
      <c r="G114" s="37">
        <f t="shared" si="2"/>
        <v>0</v>
      </c>
      <c r="H114" s="8">
        <f t="shared" si="3"/>
        <v>0</v>
      </c>
      <c r="I114" s="8" t="str">
        <f>IF(AND(A114&lt;&gt;"",E114&lt;&gt;""),IFERROR(SUMIFS('临-进度'!$X:$X,'临-进度'!$E:$E,"="&amp;$A114,'临-进度'!$O:$O,"=true")/SUMIFS('临-进度'!$H:$H,'临-进度'!$E:$E,"="&amp;$A114,'临-进度'!$O:$O,"=true"),""),"")</f>
        <v/>
      </c>
      <c r="J114" s="8"/>
      <c r="K114" s="8"/>
      <c r="L114" s="8"/>
      <c r="M114" s="8"/>
      <c r="N114" s="8"/>
      <c r="O114" s="8"/>
      <c r="P114" s="8"/>
    </row>
    <row r="115" spans="1:16">
      <c r="A115" s="8"/>
      <c r="B115" s="8"/>
      <c r="C115" s="8"/>
      <c r="D115" s="8"/>
      <c r="E115" s="8"/>
      <c r="F115" s="8"/>
      <c r="G115" s="37">
        <f t="shared" si="2"/>
        <v>0</v>
      </c>
      <c r="H115" s="8">
        <f t="shared" si="3"/>
        <v>0</v>
      </c>
      <c r="I115" s="8" t="str">
        <f>IF(AND(A115&lt;&gt;"",E115&lt;&gt;""),IFERROR(SUMIFS('临-进度'!$X:$X,'临-进度'!$E:$E,"="&amp;$A115,'临-进度'!$O:$O,"=true")/SUMIFS('临-进度'!$H:$H,'临-进度'!$E:$E,"="&amp;$A115,'临-进度'!$O:$O,"=true"),""),"")</f>
        <v/>
      </c>
      <c r="J115" s="8"/>
      <c r="K115" s="8"/>
      <c r="L115" s="8"/>
      <c r="M115" s="8"/>
      <c r="N115" s="8"/>
      <c r="O115" s="8"/>
      <c r="P115" s="8"/>
    </row>
    <row r="116" spans="1:16">
      <c r="A116" s="8"/>
      <c r="B116" s="8"/>
      <c r="C116" s="8"/>
      <c r="D116" s="8"/>
      <c r="E116" s="8"/>
      <c r="F116" s="8"/>
      <c r="G116" s="37">
        <f t="shared" si="2"/>
        <v>0</v>
      </c>
      <c r="H116" s="8">
        <f t="shared" si="3"/>
        <v>0</v>
      </c>
      <c r="I116" s="8" t="str">
        <f>IF(AND(A116&lt;&gt;"",E116&lt;&gt;""),IFERROR(SUMIFS('临-进度'!$X:$X,'临-进度'!$E:$E,"="&amp;$A116,'临-进度'!$O:$O,"=true")/SUMIFS('临-进度'!$H:$H,'临-进度'!$E:$E,"="&amp;$A116,'临-进度'!$O:$O,"=true"),""),"")</f>
        <v/>
      </c>
      <c r="J116" s="8"/>
      <c r="K116" s="8"/>
      <c r="L116" s="8"/>
      <c r="M116" s="8"/>
      <c r="N116" s="8"/>
      <c r="O116" s="8"/>
      <c r="P116" s="8"/>
    </row>
    <row r="117" spans="1:16">
      <c r="A117" s="8"/>
      <c r="B117" s="8"/>
      <c r="C117" s="8"/>
      <c r="D117" s="8"/>
      <c r="E117" s="8"/>
      <c r="F117" s="8"/>
      <c r="G117" s="37">
        <f t="shared" si="2"/>
        <v>0</v>
      </c>
      <c r="H117" s="8">
        <f t="shared" si="3"/>
        <v>0</v>
      </c>
      <c r="I117" s="8" t="str">
        <f>IF(AND(A117&lt;&gt;"",E117&lt;&gt;""),IFERROR(SUMIFS('临-进度'!$X:$X,'临-进度'!$E:$E,"="&amp;$A117,'临-进度'!$O:$O,"=true")/SUMIFS('临-进度'!$H:$H,'临-进度'!$E:$E,"="&amp;$A117,'临-进度'!$O:$O,"=true"),""),"")</f>
        <v/>
      </c>
      <c r="J117" s="8"/>
      <c r="K117" s="8"/>
      <c r="L117" s="8"/>
      <c r="M117" s="8"/>
      <c r="N117" s="8"/>
      <c r="O117" s="8"/>
      <c r="P117" s="8"/>
    </row>
    <row r="118" spans="1:16">
      <c r="A118" s="8"/>
      <c r="B118" s="8"/>
      <c r="C118" s="8"/>
      <c r="D118" s="8"/>
      <c r="E118" s="8"/>
      <c r="F118" s="8"/>
      <c r="G118" s="37">
        <f t="shared" si="2"/>
        <v>0</v>
      </c>
      <c r="H118" s="8">
        <f t="shared" si="3"/>
        <v>0</v>
      </c>
      <c r="I118" s="8" t="str">
        <f>IF(AND(A118&lt;&gt;"",E118&lt;&gt;""),IFERROR(SUMIFS('临-进度'!$X:$X,'临-进度'!$E:$E,"="&amp;$A118,'临-进度'!$O:$O,"=true")/SUMIFS('临-进度'!$H:$H,'临-进度'!$E:$E,"="&amp;$A118,'临-进度'!$O:$O,"=true"),""),"")</f>
        <v/>
      </c>
      <c r="J118" s="8"/>
      <c r="K118" s="8"/>
      <c r="L118" s="8"/>
      <c r="M118" s="8"/>
      <c r="N118" s="8"/>
      <c r="O118" s="8"/>
      <c r="P118" s="8"/>
    </row>
    <row r="119" spans="1:16">
      <c r="A119" s="8"/>
      <c r="B119" s="8"/>
      <c r="C119" s="8"/>
      <c r="D119" s="8"/>
      <c r="E119" s="8"/>
      <c r="F119" s="8"/>
      <c r="G119" s="37">
        <f t="shared" si="2"/>
        <v>0</v>
      </c>
      <c r="H119" s="8">
        <f t="shared" si="3"/>
        <v>0</v>
      </c>
      <c r="I119" s="8" t="str">
        <f>IF(AND(A119&lt;&gt;"",E119&lt;&gt;""),IFERROR(SUMIFS('临-进度'!$X:$X,'临-进度'!$E:$E,"="&amp;$A119,'临-进度'!$O:$O,"=true")/SUMIFS('临-进度'!$H:$H,'临-进度'!$E:$E,"="&amp;$A119,'临-进度'!$O:$O,"=true"),""),"")</f>
        <v/>
      </c>
      <c r="J119" s="8"/>
      <c r="K119" s="8"/>
      <c r="L119" s="8"/>
      <c r="M119" s="8"/>
      <c r="N119" s="8"/>
      <c r="O119" s="8"/>
      <c r="P119" s="8"/>
    </row>
    <row r="120" spans="1:16">
      <c r="A120" s="8"/>
      <c r="B120" s="8"/>
      <c r="C120" s="8"/>
      <c r="D120" s="8"/>
      <c r="E120" s="8"/>
      <c r="F120" s="8"/>
      <c r="G120" s="37">
        <f t="shared" si="2"/>
        <v>0</v>
      </c>
      <c r="H120" s="8">
        <f t="shared" si="3"/>
        <v>0</v>
      </c>
      <c r="I120" s="8" t="str">
        <f>IF(AND(A120&lt;&gt;"",E120&lt;&gt;""),IFERROR(SUMIFS('临-进度'!$X:$X,'临-进度'!$E:$E,"="&amp;$A120,'临-进度'!$O:$O,"=true")/SUMIFS('临-进度'!$H:$H,'临-进度'!$E:$E,"="&amp;$A120,'临-进度'!$O:$O,"=true"),""),"")</f>
        <v/>
      </c>
      <c r="J120" s="8"/>
      <c r="K120" s="8"/>
      <c r="L120" s="8"/>
      <c r="M120" s="8"/>
      <c r="N120" s="8"/>
      <c r="O120" s="8"/>
      <c r="P120" s="8"/>
    </row>
    <row r="121" spans="1:16">
      <c r="A121" s="8"/>
      <c r="B121" s="8"/>
      <c r="C121" s="8"/>
      <c r="D121" s="8"/>
      <c r="E121" s="8"/>
      <c r="F121" s="8"/>
      <c r="G121" s="37">
        <f t="shared" si="2"/>
        <v>0</v>
      </c>
      <c r="H121" s="8">
        <f t="shared" si="3"/>
        <v>0</v>
      </c>
      <c r="I121" s="8" t="str">
        <f>IF(AND(A121&lt;&gt;"",E121&lt;&gt;""),IFERROR(SUMIFS('临-进度'!$X:$X,'临-进度'!$E:$E,"="&amp;$A121,'临-进度'!$O:$O,"=true")/SUMIFS('临-进度'!$H:$H,'临-进度'!$E:$E,"="&amp;$A121,'临-进度'!$O:$O,"=true"),""),"")</f>
        <v/>
      </c>
      <c r="J121" s="8"/>
      <c r="K121" s="8"/>
      <c r="L121" s="8"/>
      <c r="M121" s="8"/>
      <c r="N121" s="8"/>
      <c r="O121" s="8"/>
      <c r="P121" s="8"/>
    </row>
    <row r="122" spans="1:16">
      <c r="A122" s="8"/>
      <c r="B122" s="8"/>
      <c r="C122" s="8"/>
      <c r="D122" s="8"/>
      <c r="E122" s="8"/>
      <c r="F122" s="8"/>
      <c r="G122" s="37">
        <f t="shared" si="2"/>
        <v>0</v>
      </c>
      <c r="H122" s="8">
        <f t="shared" si="3"/>
        <v>0</v>
      </c>
      <c r="I122" s="8" t="str">
        <f>IF(AND(A122&lt;&gt;"",E122&lt;&gt;""),IFERROR(SUMIFS('临-进度'!$X:$X,'临-进度'!$E:$E,"="&amp;$A122,'临-进度'!$O:$O,"=true")/SUMIFS('临-进度'!$H:$H,'临-进度'!$E:$E,"="&amp;$A122,'临-进度'!$O:$O,"=true"),""),"")</f>
        <v/>
      </c>
      <c r="J122" s="8"/>
      <c r="K122" s="8"/>
      <c r="L122" s="8"/>
      <c r="M122" s="8"/>
      <c r="N122" s="8"/>
      <c r="O122" s="8"/>
      <c r="P122" s="8"/>
    </row>
    <row r="123" spans="1:16">
      <c r="A123" s="8"/>
      <c r="B123" s="8"/>
      <c r="C123" s="8"/>
      <c r="D123" s="8"/>
      <c r="E123" s="8"/>
      <c r="F123" s="8"/>
      <c r="G123" s="37">
        <f t="shared" si="2"/>
        <v>0</v>
      </c>
      <c r="H123" s="8">
        <f t="shared" si="3"/>
        <v>0</v>
      </c>
      <c r="I123" s="8" t="str">
        <f>IF(AND(A123&lt;&gt;"",E123&lt;&gt;""),IFERROR(SUMIFS('临-进度'!$X:$X,'临-进度'!$E:$E,"="&amp;$A123,'临-进度'!$O:$O,"=true")/SUMIFS('临-进度'!$H:$H,'临-进度'!$E:$E,"="&amp;$A123,'临-进度'!$O:$O,"=true"),""),"")</f>
        <v/>
      </c>
      <c r="J123" s="8"/>
      <c r="K123" s="8"/>
      <c r="L123" s="8"/>
      <c r="M123" s="8"/>
      <c r="N123" s="8"/>
      <c r="O123" s="8"/>
      <c r="P123" s="8"/>
    </row>
    <row r="124" spans="1:16">
      <c r="A124" s="8"/>
      <c r="B124" s="8"/>
      <c r="C124" s="8"/>
      <c r="D124" s="8"/>
      <c r="E124" s="8"/>
      <c r="F124" s="8"/>
      <c r="G124" s="37">
        <f t="shared" si="2"/>
        <v>0</v>
      </c>
      <c r="H124" s="8">
        <f t="shared" si="3"/>
        <v>0</v>
      </c>
      <c r="I124" s="8" t="str">
        <f>IF(AND(A124&lt;&gt;"",E124&lt;&gt;""),IFERROR(SUMIFS('临-进度'!$X:$X,'临-进度'!$E:$E,"="&amp;$A124,'临-进度'!$O:$O,"=true")/SUMIFS('临-进度'!$H:$H,'临-进度'!$E:$E,"="&amp;$A124,'临-进度'!$O:$O,"=true"),""),"")</f>
        <v/>
      </c>
      <c r="J124" s="8"/>
      <c r="K124" s="8"/>
      <c r="L124" s="8"/>
      <c r="M124" s="8"/>
      <c r="N124" s="8"/>
      <c r="O124" s="8"/>
      <c r="P124" s="8"/>
    </row>
    <row r="125" spans="1:16">
      <c r="A125" s="8"/>
      <c r="B125" s="8"/>
      <c r="C125" s="8"/>
      <c r="D125" s="8"/>
      <c r="E125" s="8"/>
      <c r="F125" s="8"/>
      <c r="G125" s="37">
        <f t="shared" si="2"/>
        <v>0</v>
      </c>
      <c r="H125" s="8">
        <f t="shared" si="3"/>
        <v>0</v>
      </c>
      <c r="I125" s="8" t="str">
        <f>IF(AND(A125&lt;&gt;"",E125&lt;&gt;""),IFERROR(SUMIFS('临-进度'!$X:$X,'临-进度'!$E:$E,"="&amp;$A125,'临-进度'!$O:$O,"=true")/SUMIFS('临-进度'!$H:$H,'临-进度'!$E:$E,"="&amp;$A125,'临-进度'!$O:$O,"=true"),""),"")</f>
        <v/>
      </c>
      <c r="J125" s="8"/>
      <c r="K125" s="8"/>
      <c r="L125" s="8"/>
      <c r="M125" s="8"/>
      <c r="N125" s="8"/>
      <c r="O125" s="8"/>
      <c r="P125" s="8"/>
    </row>
    <row r="126" spans="1:16">
      <c r="A126" s="8"/>
      <c r="B126" s="8"/>
      <c r="C126" s="8"/>
      <c r="D126" s="8"/>
      <c r="E126" s="8"/>
      <c r="F126" s="8"/>
      <c r="G126" s="37">
        <f t="shared" si="2"/>
        <v>0</v>
      </c>
      <c r="H126" s="8">
        <f t="shared" si="3"/>
        <v>0</v>
      </c>
      <c r="I126" s="8" t="str">
        <f>IF(AND(A126&lt;&gt;"",E126&lt;&gt;""),IFERROR(SUMIFS('临-进度'!$X:$X,'临-进度'!$E:$E,"="&amp;$A126,'临-进度'!$O:$O,"=true")/SUMIFS('临-进度'!$H:$H,'临-进度'!$E:$E,"="&amp;$A126,'临-进度'!$O:$O,"=true"),""),"")</f>
        <v/>
      </c>
      <c r="J126" s="8"/>
      <c r="K126" s="8"/>
      <c r="L126" s="8"/>
      <c r="M126" s="8"/>
      <c r="N126" s="8"/>
      <c r="O126" s="8"/>
      <c r="P126" s="8"/>
    </row>
    <row r="127" spans="1:16">
      <c r="A127" s="8"/>
      <c r="B127" s="8"/>
      <c r="C127" s="8"/>
      <c r="D127" s="8"/>
      <c r="E127" s="8"/>
      <c r="F127" s="8"/>
      <c r="G127" s="37">
        <f t="shared" si="2"/>
        <v>0</v>
      </c>
      <c r="H127" s="8">
        <f t="shared" si="3"/>
        <v>0</v>
      </c>
      <c r="I127" s="8" t="str">
        <f>IF(AND(A127&lt;&gt;"",E127&lt;&gt;""),IFERROR(SUMIFS('临-进度'!$X:$X,'临-进度'!$E:$E,"="&amp;$A127,'临-进度'!$O:$O,"=true")/SUMIFS('临-进度'!$H:$H,'临-进度'!$E:$E,"="&amp;$A127,'临-进度'!$O:$O,"=true"),""),"")</f>
        <v/>
      </c>
      <c r="J127" s="8"/>
      <c r="K127" s="8"/>
      <c r="L127" s="8"/>
      <c r="M127" s="8"/>
      <c r="N127" s="8"/>
      <c r="O127" s="8"/>
      <c r="P127" s="8"/>
    </row>
    <row r="128" spans="1:16">
      <c r="A128" s="8"/>
      <c r="B128" s="8"/>
      <c r="C128" s="8"/>
      <c r="D128" s="8"/>
      <c r="E128" s="8"/>
      <c r="F128" s="8"/>
      <c r="G128" s="37">
        <f t="shared" si="2"/>
        <v>0</v>
      </c>
      <c r="H128" s="8">
        <f t="shared" si="3"/>
        <v>0</v>
      </c>
      <c r="I128" s="8" t="str">
        <f>IF(AND(A128&lt;&gt;"",E128&lt;&gt;""),IFERROR(SUMIFS('临-进度'!$X:$X,'临-进度'!$E:$E,"="&amp;$A128,'临-进度'!$O:$O,"=true")/SUMIFS('临-进度'!$H:$H,'临-进度'!$E:$E,"="&amp;$A128,'临-进度'!$O:$O,"=true"),""),"")</f>
        <v/>
      </c>
      <c r="J128" s="8"/>
      <c r="K128" s="8"/>
      <c r="L128" s="8"/>
      <c r="M128" s="8"/>
      <c r="N128" s="8"/>
      <c r="O128" s="8"/>
      <c r="P128" s="8"/>
    </row>
    <row r="129" spans="1:16">
      <c r="A129" s="8"/>
      <c r="B129" s="8"/>
      <c r="C129" s="8"/>
      <c r="D129" s="8"/>
      <c r="E129" s="8"/>
      <c r="F129" s="8"/>
      <c r="G129" s="37">
        <f t="shared" si="2"/>
        <v>0</v>
      </c>
      <c r="H129" s="8">
        <f t="shared" si="3"/>
        <v>0</v>
      </c>
      <c r="I129" s="8" t="str">
        <f>IF(AND(A129&lt;&gt;"",E129&lt;&gt;""),IFERROR(SUMIFS('临-进度'!$X:$X,'临-进度'!$E:$E,"="&amp;$A129,'临-进度'!$O:$O,"=true")/SUMIFS('临-进度'!$H:$H,'临-进度'!$E:$E,"="&amp;$A129,'临-进度'!$O:$O,"=true"),""),"")</f>
        <v/>
      </c>
      <c r="J129" s="8"/>
      <c r="K129" s="8"/>
      <c r="L129" s="8"/>
      <c r="M129" s="8"/>
      <c r="N129" s="8"/>
      <c r="O129" s="8"/>
      <c r="P129" s="8"/>
    </row>
    <row r="130" spans="1:16">
      <c r="A130" s="8"/>
      <c r="B130" s="8"/>
      <c r="C130" s="8"/>
      <c r="D130" s="8"/>
      <c r="E130" s="8"/>
      <c r="F130" s="8"/>
      <c r="G130" s="37">
        <f t="shared" ref="G130:G193" si="4">K130+L130</f>
        <v>0</v>
      </c>
      <c r="H130" s="8">
        <f t="shared" ref="H130:H193" si="5">(M130+4*N130+O130)/6</f>
        <v>0</v>
      </c>
      <c r="I130" s="8" t="str">
        <f>IF(AND(A130&lt;&gt;"",E130&lt;&gt;""),IFERROR(SUMIFS('临-进度'!$X:$X,'临-进度'!$E:$E,"="&amp;$A130,'临-进度'!$O:$O,"=true")/SUMIFS('临-进度'!$H:$H,'临-进度'!$E:$E,"="&amp;$A130,'临-进度'!$O:$O,"=true"),""),"")</f>
        <v/>
      </c>
      <c r="J130" s="8"/>
      <c r="K130" s="8"/>
      <c r="L130" s="8"/>
      <c r="M130" s="8"/>
      <c r="N130" s="8"/>
      <c r="O130" s="8"/>
      <c r="P130" s="8"/>
    </row>
    <row r="131" spans="1:16">
      <c r="A131" s="8"/>
      <c r="B131" s="8"/>
      <c r="C131" s="8"/>
      <c r="D131" s="8"/>
      <c r="E131" s="8"/>
      <c r="F131" s="8"/>
      <c r="G131" s="37">
        <f t="shared" si="4"/>
        <v>0</v>
      </c>
      <c r="H131" s="8">
        <f t="shared" si="5"/>
        <v>0</v>
      </c>
      <c r="I131" s="8" t="str">
        <f>IF(AND(A131&lt;&gt;"",E131&lt;&gt;""),IFERROR(SUMIFS('临-进度'!$X:$X,'临-进度'!$E:$E,"="&amp;$A131,'临-进度'!$O:$O,"=true")/SUMIFS('临-进度'!$H:$H,'临-进度'!$E:$E,"="&amp;$A131,'临-进度'!$O:$O,"=true"),""),"")</f>
        <v/>
      </c>
      <c r="J131" s="8"/>
      <c r="K131" s="8"/>
      <c r="L131" s="8"/>
      <c r="M131" s="8"/>
      <c r="N131" s="8"/>
      <c r="O131" s="8"/>
      <c r="P131" s="8"/>
    </row>
    <row r="132" spans="1:16">
      <c r="A132" s="8"/>
      <c r="B132" s="8"/>
      <c r="C132" s="8"/>
      <c r="D132" s="8"/>
      <c r="E132" s="8"/>
      <c r="F132" s="8"/>
      <c r="G132" s="37">
        <f t="shared" si="4"/>
        <v>0</v>
      </c>
      <c r="H132" s="8">
        <f t="shared" si="5"/>
        <v>0</v>
      </c>
      <c r="I132" s="8" t="str">
        <f>IF(AND(A132&lt;&gt;"",E132&lt;&gt;""),IFERROR(SUMIFS('临-进度'!$X:$X,'临-进度'!$E:$E,"="&amp;$A132,'临-进度'!$O:$O,"=true")/SUMIFS('临-进度'!$H:$H,'临-进度'!$E:$E,"="&amp;$A132,'临-进度'!$O:$O,"=true"),""),"")</f>
        <v/>
      </c>
      <c r="J132" s="8"/>
      <c r="K132" s="8"/>
      <c r="L132" s="8"/>
      <c r="M132" s="8"/>
      <c r="N132" s="8"/>
      <c r="O132" s="8"/>
      <c r="P132" s="8"/>
    </row>
    <row r="133" spans="1:16">
      <c r="A133" s="8"/>
      <c r="B133" s="8"/>
      <c r="C133" s="8"/>
      <c r="D133" s="8"/>
      <c r="E133" s="8"/>
      <c r="F133" s="8"/>
      <c r="G133" s="37">
        <f t="shared" si="4"/>
        <v>0</v>
      </c>
      <c r="H133" s="8">
        <f t="shared" si="5"/>
        <v>0</v>
      </c>
      <c r="I133" s="8" t="str">
        <f>IF(AND(A133&lt;&gt;"",E133&lt;&gt;""),IFERROR(SUMIFS('临-进度'!$X:$X,'临-进度'!$E:$E,"="&amp;$A133,'临-进度'!$O:$O,"=true")/SUMIFS('临-进度'!$H:$H,'临-进度'!$E:$E,"="&amp;$A133,'临-进度'!$O:$O,"=true"),""),"")</f>
        <v/>
      </c>
      <c r="J133" s="8"/>
      <c r="K133" s="8"/>
      <c r="L133" s="8"/>
      <c r="M133" s="8"/>
      <c r="N133" s="8"/>
      <c r="O133" s="8"/>
      <c r="P133" s="8"/>
    </row>
    <row r="134" spans="1:16">
      <c r="A134" s="8"/>
      <c r="B134" s="8"/>
      <c r="C134" s="8"/>
      <c r="D134" s="8"/>
      <c r="E134" s="8"/>
      <c r="F134" s="8"/>
      <c r="G134" s="37">
        <f t="shared" si="4"/>
        <v>0</v>
      </c>
      <c r="H134" s="8">
        <f t="shared" si="5"/>
        <v>0</v>
      </c>
      <c r="I134" s="8" t="str">
        <f>IF(AND(A134&lt;&gt;"",E134&lt;&gt;""),IFERROR(SUMIFS('临-进度'!$X:$X,'临-进度'!$E:$E,"="&amp;$A134,'临-进度'!$O:$O,"=true")/SUMIFS('临-进度'!$H:$H,'临-进度'!$E:$E,"="&amp;$A134,'临-进度'!$O:$O,"=true"),""),"")</f>
        <v/>
      </c>
      <c r="J134" s="8"/>
      <c r="K134" s="8"/>
      <c r="L134" s="8"/>
      <c r="M134" s="8"/>
      <c r="N134" s="8"/>
      <c r="O134" s="8"/>
      <c r="P134" s="8"/>
    </row>
    <row r="135" spans="1:16">
      <c r="A135" s="8"/>
      <c r="B135" s="8"/>
      <c r="C135" s="8"/>
      <c r="D135" s="8"/>
      <c r="E135" s="8"/>
      <c r="F135" s="8"/>
      <c r="G135" s="37">
        <f t="shared" si="4"/>
        <v>0</v>
      </c>
      <c r="H135" s="8">
        <f t="shared" si="5"/>
        <v>0</v>
      </c>
      <c r="I135" s="8" t="str">
        <f>IF(AND(A135&lt;&gt;"",E135&lt;&gt;""),IFERROR(SUMIFS('临-进度'!$X:$X,'临-进度'!$E:$E,"="&amp;$A135,'临-进度'!$O:$O,"=true")/SUMIFS('临-进度'!$H:$H,'临-进度'!$E:$E,"="&amp;$A135,'临-进度'!$O:$O,"=true"),""),"")</f>
        <v/>
      </c>
      <c r="J135" s="8"/>
      <c r="K135" s="8"/>
      <c r="L135" s="8"/>
      <c r="M135" s="8"/>
      <c r="N135" s="8"/>
      <c r="O135" s="8"/>
      <c r="P135" s="8"/>
    </row>
    <row r="136" spans="1:16">
      <c r="A136" s="8"/>
      <c r="B136" s="8"/>
      <c r="C136" s="8"/>
      <c r="D136" s="8"/>
      <c r="E136" s="8"/>
      <c r="F136" s="8"/>
      <c r="G136" s="37">
        <f t="shared" si="4"/>
        <v>0</v>
      </c>
      <c r="H136" s="8">
        <f t="shared" si="5"/>
        <v>0</v>
      </c>
      <c r="I136" s="8" t="str">
        <f>IF(AND(A136&lt;&gt;"",E136&lt;&gt;""),IFERROR(SUMIFS('临-进度'!$X:$X,'临-进度'!$E:$E,"="&amp;$A136,'临-进度'!$O:$O,"=true")/SUMIFS('临-进度'!$H:$H,'临-进度'!$E:$E,"="&amp;$A136,'临-进度'!$O:$O,"=true"),""),"")</f>
        <v/>
      </c>
      <c r="J136" s="8"/>
      <c r="K136" s="8"/>
      <c r="L136" s="8"/>
      <c r="M136" s="8"/>
      <c r="N136" s="8"/>
      <c r="O136" s="8"/>
      <c r="P136" s="8"/>
    </row>
    <row r="137" spans="1:16">
      <c r="A137" s="8"/>
      <c r="B137" s="8"/>
      <c r="C137" s="8"/>
      <c r="D137" s="8"/>
      <c r="E137" s="8"/>
      <c r="F137" s="8"/>
      <c r="G137" s="37">
        <f t="shared" si="4"/>
        <v>0</v>
      </c>
      <c r="H137" s="8">
        <f t="shared" si="5"/>
        <v>0</v>
      </c>
      <c r="I137" s="8" t="str">
        <f>IF(AND(A137&lt;&gt;"",E137&lt;&gt;""),IFERROR(SUMIFS('临-进度'!$X:$X,'临-进度'!$E:$E,"="&amp;$A137,'临-进度'!$O:$O,"=true")/SUMIFS('临-进度'!$H:$H,'临-进度'!$E:$E,"="&amp;$A137,'临-进度'!$O:$O,"=true"),""),"")</f>
        <v/>
      </c>
      <c r="J137" s="8"/>
      <c r="K137" s="8"/>
      <c r="L137" s="8"/>
      <c r="M137" s="8"/>
      <c r="N137" s="8"/>
      <c r="O137" s="8"/>
      <c r="P137" s="8"/>
    </row>
    <row r="138" spans="1:16">
      <c r="A138" s="8"/>
      <c r="B138" s="8"/>
      <c r="C138" s="8"/>
      <c r="D138" s="8"/>
      <c r="E138" s="8"/>
      <c r="F138" s="8"/>
      <c r="G138" s="37">
        <f t="shared" si="4"/>
        <v>0</v>
      </c>
      <c r="H138" s="8">
        <f t="shared" si="5"/>
        <v>0</v>
      </c>
      <c r="I138" s="8" t="str">
        <f>IF(AND(A138&lt;&gt;"",E138&lt;&gt;""),IFERROR(SUMIFS('临-进度'!$X:$X,'临-进度'!$E:$E,"="&amp;$A138,'临-进度'!$O:$O,"=true")/SUMIFS('临-进度'!$H:$H,'临-进度'!$E:$E,"="&amp;$A138,'临-进度'!$O:$O,"=true"),""),"")</f>
        <v/>
      </c>
      <c r="J138" s="8"/>
      <c r="K138" s="8"/>
      <c r="L138" s="8"/>
      <c r="M138" s="8"/>
      <c r="N138" s="8"/>
      <c r="O138" s="8"/>
      <c r="P138" s="8"/>
    </row>
    <row r="139" spans="1:16">
      <c r="A139" s="8"/>
      <c r="B139" s="8"/>
      <c r="C139" s="8"/>
      <c r="D139" s="8"/>
      <c r="E139" s="8"/>
      <c r="F139" s="8"/>
      <c r="G139" s="37">
        <f t="shared" si="4"/>
        <v>0</v>
      </c>
      <c r="H139" s="8">
        <f t="shared" si="5"/>
        <v>0</v>
      </c>
      <c r="I139" s="8" t="str">
        <f>IF(AND(A139&lt;&gt;"",E139&lt;&gt;""),IFERROR(SUMIFS('临-进度'!$X:$X,'临-进度'!$E:$E,"="&amp;$A139,'临-进度'!$O:$O,"=true")/SUMIFS('临-进度'!$H:$H,'临-进度'!$E:$E,"="&amp;$A139,'临-进度'!$O:$O,"=true"),""),"")</f>
        <v/>
      </c>
      <c r="J139" s="8"/>
      <c r="K139" s="8"/>
      <c r="L139" s="8"/>
      <c r="M139" s="8"/>
      <c r="N139" s="8"/>
      <c r="O139" s="8"/>
      <c r="P139" s="8"/>
    </row>
    <row r="140" spans="1:16">
      <c r="A140" s="8"/>
      <c r="B140" s="8"/>
      <c r="C140" s="8"/>
      <c r="D140" s="8"/>
      <c r="E140" s="8"/>
      <c r="F140" s="8"/>
      <c r="G140" s="37">
        <f t="shared" si="4"/>
        <v>0</v>
      </c>
      <c r="H140" s="8">
        <f t="shared" si="5"/>
        <v>0</v>
      </c>
      <c r="I140" s="8" t="str">
        <f>IF(AND(A140&lt;&gt;"",E140&lt;&gt;""),IFERROR(SUMIFS('临-进度'!$X:$X,'临-进度'!$E:$E,"="&amp;$A140,'临-进度'!$O:$O,"=true")/SUMIFS('临-进度'!$H:$H,'临-进度'!$E:$E,"="&amp;$A140,'临-进度'!$O:$O,"=true"),""),"")</f>
        <v/>
      </c>
      <c r="J140" s="8"/>
      <c r="K140" s="8"/>
      <c r="L140" s="8"/>
      <c r="M140" s="8"/>
      <c r="N140" s="8"/>
      <c r="O140" s="8"/>
      <c r="P140" s="8"/>
    </row>
    <row r="141" spans="1:16">
      <c r="A141" s="8"/>
      <c r="B141" s="8"/>
      <c r="C141" s="8"/>
      <c r="D141" s="8"/>
      <c r="E141" s="8"/>
      <c r="F141" s="8"/>
      <c r="G141" s="37">
        <f t="shared" si="4"/>
        <v>0</v>
      </c>
      <c r="H141" s="8">
        <f t="shared" si="5"/>
        <v>0</v>
      </c>
      <c r="I141" s="8" t="str">
        <f>IF(AND(A141&lt;&gt;"",E141&lt;&gt;""),IFERROR(SUMIFS('临-进度'!$X:$X,'临-进度'!$E:$E,"="&amp;$A141,'临-进度'!$O:$O,"=true")/SUMIFS('临-进度'!$H:$H,'临-进度'!$E:$E,"="&amp;$A141,'临-进度'!$O:$O,"=true"),""),"")</f>
        <v/>
      </c>
      <c r="J141" s="8"/>
      <c r="K141" s="8"/>
      <c r="L141" s="8"/>
      <c r="M141" s="8"/>
      <c r="N141" s="8"/>
      <c r="O141" s="8"/>
      <c r="P141" s="8"/>
    </row>
    <row r="142" spans="1:16">
      <c r="A142" s="8"/>
      <c r="B142" s="8"/>
      <c r="C142" s="8"/>
      <c r="D142" s="8"/>
      <c r="E142" s="8"/>
      <c r="F142" s="8"/>
      <c r="G142" s="37">
        <f t="shared" si="4"/>
        <v>0</v>
      </c>
      <c r="H142" s="8">
        <f t="shared" si="5"/>
        <v>0</v>
      </c>
      <c r="I142" s="8" t="str">
        <f>IF(AND(A142&lt;&gt;"",E142&lt;&gt;""),IFERROR(SUMIFS('临-进度'!$X:$X,'临-进度'!$E:$E,"="&amp;$A142,'临-进度'!$O:$O,"=true")/SUMIFS('临-进度'!$H:$H,'临-进度'!$E:$E,"="&amp;$A142,'临-进度'!$O:$O,"=true"),""),"")</f>
        <v/>
      </c>
      <c r="J142" s="8"/>
      <c r="K142" s="8"/>
      <c r="L142" s="8"/>
      <c r="M142" s="8"/>
      <c r="N142" s="8"/>
      <c r="O142" s="8"/>
      <c r="P142" s="8"/>
    </row>
    <row r="143" spans="1:16">
      <c r="A143" s="8"/>
      <c r="B143" s="8"/>
      <c r="C143" s="8"/>
      <c r="D143" s="8"/>
      <c r="E143" s="8"/>
      <c r="F143" s="8"/>
      <c r="G143" s="37">
        <f t="shared" si="4"/>
        <v>0</v>
      </c>
      <c r="H143" s="8">
        <f t="shared" si="5"/>
        <v>0</v>
      </c>
      <c r="I143" s="8" t="str">
        <f>IF(AND(A143&lt;&gt;"",E143&lt;&gt;""),IFERROR(SUMIFS('临-进度'!$X:$X,'临-进度'!$E:$E,"="&amp;$A143,'临-进度'!$O:$O,"=true")/SUMIFS('临-进度'!$H:$H,'临-进度'!$E:$E,"="&amp;$A143,'临-进度'!$O:$O,"=true"),""),"")</f>
        <v/>
      </c>
      <c r="J143" s="8"/>
      <c r="K143" s="8"/>
      <c r="L143" s="8"/>
      <c r="M143" s="8"/>
      <c r="N143" s="8"/>
      <c r="O143" s="8"/>
      <c r="P143" s="8"/>
    </row>
    <row r="144" spans="1:16">
      <c r="A144" s="8"/>
      <c r="B144" s="8"/>
      <c r="C144" s="8"/>
      <c r="D144" s="8"/>
      <c r="E144" s="8"/>
      <c r="F144" s="8"/>
      <c r="G144" s="37">
        <f t="shared" si="4"/>
        <v>0</v>
      </c>
      <c r="H144" s="8">
        <f t="shared" si="5"/>
        <v>0</v>
      </c>
      <c r="I144" s="8" t="str">
        <f>IF(AND(A144&lt;&gt;"",E144&lt;&gt;""),IFERROR(SUMIFS('临-进度'!$X:$X,'临-进度'!$E:$E,"="&amp;$A144,'临-进度'!$O:$O,"=true")/SUMIFS('临-进度'!$H:$H,'临-进度'!$E:$E,"="&amp;$A144,'临-进度'!$O:$O,"=true"),""),"")</f>
        <v/>
      </c>
      <c r="J144" s="8"/>
      <c r="K144" s="8"/>
      <c r="L144" s="8"/>
      <c r="M144" s="8"/>
      <c r="N144" s="8"/>
      <c r="O144" s="8"/>
      <c r="P144" s="8"/>
    </row>
    <row r="145" spans="1:16">
      <c r="A145" s="8"/>
      <c r="B145" s="8"/>
      <c r="C145" s="8"/>
      <c r="D145" s="8"/>
      <c r="E145" s="8"/>
      <c r="F145" s="8"/>
      <c r="G145" s="37">
        <f t="shared" si="4"/>
        <v>0</v>
      </c>
      <c r="H145" s="8">
        <f t="shared" si="5"/>
        <v>0</v>
      </c>
      <c r="I145" s="8" t="str">
        <f>IF(AND(A145&lt;&gt;"",E145&lt;&gt;""),IFERROR(SUMIFS('临-进度'!$X:$X,'临-进度'!$E:$E,"="&amp;$A145,'临-进度'!$O:$O,"=true")/SUMIFS('临-进度'!$H:$H,'临-进度'!$E:$E,"="&amp;$A145,'临-进度'!$O:$O,"=true"),""),"")</f>
        <v/>
      </c>
      <c r="J145" s="8"/>
      <c r="K145" s="8"/>
      <c r="L145" s="8"/>
      <c r="M145" s="8"/>
      <c r="N145" s="8"/>
      <c r="O145" s="8"/>
      <c r="P145" s="8"/>
    </row>
    <row r="146" spans="1:16">
      <c r="A146" s="8"/>
      <c r="B146" s="8"/>
      <c r="C146" s="8"/>
      <c r="D146" s="8"/>
      <c r="E146" s="8"/>
      <c r="F146" s="8"/>
      <c r="G146" s="37">
        <f t="shared" si="4"/>
        <v>0</v>
      </c>
      <c r="H146" s="8">
        <f t="shared" si="5"/>
        <v>0</v>
      </c>
      <c r="I146" s="8" t="str">
        <f>IF(AND(A146&lt;&gt;"",E146&lt;&gt;""),IFERROR(SUMIFS('临-进度'!$X:$X,'临-进度'!$E:$E,"="&amp;$A146,'临-进度'!$O:$O,"=true")/SUMIFS('临-进度'!$H:$H,'临-进度'!$E:$E,"="&amp;$A146,'临-进度'!$O:$O,"=true"),""),"")</f>
        <v/>
      </c>
      <c r="J146" s="8"/>
      <c r="K146" s="8"/>
      <c r="L146" s="8"/>
      <c r="M146" s="8"/>
      <c r="N146" s="8"/>
      <c r="O146" s="8"/>
      <c r="P146" s="8"/>
    </row>
    <row r="147" spans="1:16">
      <c r="A147" s="8"/>
      <c r="B147" s="8"/>
      <c r="C147" s="8"/>
      <c r="D147" s="8"/>
      <c r="E147" s="8"/>
      <c r="F147" s="8"/>
      <c r="G147" s="37">
        <f t="shared" si="4"/>
        <v>0</v>
      </c>
      <c r="H147" s="8">
        <f t="shared" si="5"/>
        <v>0</v>
      </c>
      <c r="I147" s="8" t="str">
        <f>IF(AND(A147&lt;&gt;"",E147&lt;&gt;""),IFERROR(SUMIFS('临-进度'!$X:$X,'临-进度'!$E:$E,"="&amp;$A147,'临-进度'!$O:$O,"=true")/SUMIFS('临-进度'!$H:$H,'临-进度'!$E:$E,"="&amp;$A147,'临-进度'!$O:$O,"=true"),""),"")</f>
        <v/>
      </c>
      <c r="J147" s="8"/>
      <c r="K147" s="8"/>
      <c r="L147" s="8"/>
      <c r="M147" s="8"/>
      <c r="N147" s="8"/>
      <c r="O147" s="8"/>
      <c r="P147" s="8"/>
    </row>
    <row r="148" spans="1:16">
      <c r="A148" s="8"/>
      <c r="B148" s="8"/>
      <c r="C148" s="8"/>
      <c r="D148" s="8"/>
      <c r="E148" s="8"/>
      <c r="F148" s="8"/>
      <c r="G148" s="37">
        <f t="shared" si="4"/>
        <v>0</v>
      </c>
      <c r="H148" s="8">
        <f t="shared" si="5"/>
        <v>0</v>
      </c>
      <c r="I148" s="8" t="str">
        <f>IF(AND(A148&lt;&gt;"",E148&lt;&gt;""),IFERROR(SUMIFS('临-进度'!$X:$X,'临-进度'!$E:$E,"="&amp;$A148,'临-进度'!$O:$O,"=true")/SUMIFS('临-进度'!$H:$H,'临-进度'!$E:$E,"="&amp;$A148,'临-进度'!$O:$O,"=true"),""),"")</f>
        <v/>
      </c>
      <c r="J148" s="8"/>
      <c r="K148" s="8"/>
      <c r="L148" s="8"/>
      <c r="M148" s="8"/>
      <c r="N148" s="8"/>
      <c r="O148" s="8"/>
      <c r="P148" s="8"/>
    </row>
    <row r="149" spans="1:16">
      <c r="A149" s="8"/>
      <c r="B149" s="8"/>
      <c r="C149" s="8"/>
      <c r="D149" s="8"/>
      <c r="E149" s="8"/>
      <c r="F149" s="8"/>
      <c r="G149" s="37">
        <f t="shared" si="4"/>
        <v>0</v>
      </c>
      <c r="H149" s="8">
        <f t="shared" si="5"/>
        <v>0</v>
      </c>
      <c r="I149" s="8" t="str">
        <f>IF(AND(A149&lt;&gt;"",E149&lt;&gt;""),IFERROR(SUMIFS('临-进度'!$X:$X,'临-进度'!$E:$E,"="&amp;$A149,'临-进度'!$O:$O,"=true")/SUMIFS('临-进度'!$H:$H,'临-进度'!$E:$E,"="&amp;$A149,'临-进度'!$O:$O,"=true"),""),"")</f>
        <v/>
      </c>
      <c r="J149" s="8"/>
      <c r="K149" s="8"/>
      <c r="L149" s="8"/>
      <c r="M149" s="8"/>
      <c r="N149" s="8"/>
      <c r="O149" s="8"/>
      <c r="P149" s="8"/>
    </row>
    <row r="150" spans="1:16">
      <c r="A150" s="8"/>
      <c r="B150" s="8"/>
      <c r="C150" s="8"/>
      <c r="D150" s="8"/>
      <c r="E150" s="8"/>
      <c r="F150" s="8"/>
      <c r="G150" s="37">
        <f t="shared" si="4"/>
        <v>0</v>
      </c>
      <c r="H150" s="8">
        <f t="shared" si="5"/>
        <v>0</v>
      </c>
      <c r="I150" s="8" t="str">
        <f>IF(AND(A150&lt;&gt;"",E150&lt;&gt;""),IFERROR(SUMIFS('临-进度'!$X:$X,'临-进度'!$E:$E,"="&amp;$A150,'临-进度'!$O:$O,"=true")/SUMIFS('临-进度'!$H:$H,'临-进度'!$E:$E,"="&amp;$A150,'临-进度'!$O:$O,"=true"),""),"")</f>
        <v/>
      </c>
      <c r="J150" s="8"/>
      <c r="K150" s="8"/>
      <c r="L150" s="8"/>
      <c r="M150" s="8"/>
      <c r="N150" s="8"/>
      <c r="O150" s="8"/>
      <c r="P150" s="8"/>
    </row>
    <row r="151" spans="1:16">
      <c r="A151" s="8"/>
      <c r="B151" s="8"/>
      <c r="C151" s="8"/>
      <c r="D151" s="8"/>
      <c r="E151" s="8"/>
      <c r="F151" s="8"/>
      <c r="G151" s="37">
        <f t="shared" si="4"/>
        <v>0</v>
      </c>
      <c r="H151" s="8">
        <f t="shared" si="5"/>
        <v>0</v>
      </c>
      <c r="I151" s="8" t="str">
        <f>IF(AND(A151&lt;&gt;"",E151&lt;&gt;""),IFERROR(SUMIFS('临-进度'!$X:$X,'临-进度'!$E:$E,"="&amp;$A151,'临-进度'!$O:$O,"=true")/SUMIFS('临-进度'!$H:$H,'临-进度'!$E:$E,"="&amp;$A151,'临-进度'!$O:$O,"=true"),""),"")</f>
        <v/>
      </c>
      <c r="J151" s="8"/>
      <c r="K151" s="8"/>
      <c r="L151" s="8"/>
      <c r="M151" s="8"/>
      <c r="N151" s="8"/>
      <c r="O151" s="8"/>
      <c r="P151" s="8"/>
    </row>
    <row r="152" spans="1:16">
      <c r="A152" s="8"/>
      <c r="B152" s="8"/>
      <c r="C152" s="8"/>
      <c r="D152" s="8"/>
      <c r="E152" s="8"/>
      <c r="F152" s="8"/>
      <c r="G152" s="37">
        <f t="shared" si="4"/>
        <v>0</v>
      </c>
      <c r="H152" s="8">
        <f t="shared" si="5"/>
        <v>0</v>
      </c>
      <c r="I152" s="8" t="str">
        <f>IF(AND(A152&lt;&gt;"",E152&lt;&gt;""),IFERROR(SUMIFS('临-进度'!$X:$X,'临-进度'!$E:$E,"="&amp;$A152,'临-进度'!$O:$O,"=true")/SUMIFS('临-进度'!$H:$H,'临-进度'!$E:$E,"="&amp;$A152,'临-进度'!$O:$O,"=true"),""),"")</f>
        <v/>
      </c>
      <c r="J152" s="8"/>
      <c r="K152" s="8"/>
      <c r="L152" s="8"/>
      <c r="M152" s="8"/>
      <c r="N152" s="8"/>
      <c r="O152" s="8"/>
      <c r="P152" s="8"/>
    </row>
    <row r="153" spans="1:16">
      <c r="A153" s="8"/>
      <c r="B153" s="8"/>
      <c r="C153" s="8"/>
      <c r="D153" s="8"/>
      <c r="E153" s="8"/>
      <c r="F153" s="8"/>
      <c r="G153" s="37">
        <f t="shared" si="4"/>
        <v>0</v>
      </c>
      <c r="H153" s="8">
        <f t="shared" si="5"/>
        <v>0</v>
      </c>
      <c r="I153" s="8" t="str">
        <f>IF(AND(A153&lt;&gt;"",E153&lt;&gt;""),IFERROR(SUMIFS('临-进度'!$X:$X,'临-进度'!$E:$E,"="&amp;$A153,'临-进度'!$O:$O,"=true")/SUMIFS('临-进度'!$H:$H,'临-进度'!$E:$E,"="&amp;$A153,'临-进度'!$O:$O,"=true"),""),"")</f>
        <v/>
      </c>
      <c r="J153" s="8"/>
      <c r="K153" s="8"/>
      <c r="L153" s="8"/>
      <c r="M153" s="8"/>
      <c r="N153" s="8"/>
      <c r="O153" s="8"/>
      <c r="P153" s="8"/>
    </row>
    <row r="154" spans="1:16">
      <c r="A154" s="8"/>
      <c r="B154" s="8"/>
      <c r="C154" s="8"/>
      <c r="D154" s="8"/>
      <c r="E154" s="8"/>
      <c r="F154" s="8"/>
      <c r="G154" s="37">
        <f t="shared" si="4"/>
        <v>0</v>
      </c>
      <c r="H154" s="8">
        <f t="shared" si="5"/>
        <v>0</v>
      </c>
      <c r="I154" s="8" t="str">
        <f>IF(AND(A154&lt;&gt;"",E154&lt;&gt;""),IFERROR(SUMIFS('临-进度'!$X:$X,'临-进度'!$E:$E,"="&amp;$A154,'临-进度'!$O:$O,"=true")/SUMIFS('临-进度'!$H:$H,'临-进度'!$E:$E,"="&amp;$A154,'临-进度'!$O:$O,"=true"),""),"")</f>
        <v/>
      </c>
      <c r="J154" s="8"/>
      <c r="K154" s="8"/>
      <c r="L154" s="8"/>
      <c r="M154" s="8"/>
      <c r="N154" s="8"/>
      <c r="O154" s="8"/>
      <c r="P154" s="8"/>
    </row>
    <row r="155" spans="1:16">
      <c r="A155" s="8"/>
      <c r="B155" s="8"/>
      <c r="C155" s="8"/>
      <c r="D155" s="8"/>
      <c r="E155" s="8"/>
      <c r="F155" s="8"/>
      <c r="G155" s="37">
        <f t="shared" si="4"/>
        <v>0</v>
      </c>
      <c r="H155" s="8">
        <f t="shared" si="5"/>
        <v>0</v>
      </c>
      <c r="I155" s="8" t="str">
        <f>IF(AND(A155&lt;&gt;"",E155&lt;&gt;""),IFERROR(SUMIFS('临-进度'!$X:$X,'临-进度'!$E:$E,"="&amp;$A155,'临-进度'!$O:$O,"=true")/SUMIFS('临-进度'!$H:$H,'临-进度'!$E:$E,"="&amp;$A155,'临-进度'!$O:$O,"=true"),""),"")</f>
        <v/>
      </c>
      <c r="J155" s="8"/>
      <c r="K155" s="8"/>
      <c r="L155" s="8"/>
      <c r="M155" s="8"/>
      <c r="N155" s="8"/>
      <c r="O155" s="8"/>
      <c r="P155" s="8"/>
    </row>
    <row r="156" spans="1:16">
      <c r="A156" s="8"/>
      <c r="B156" s="8"/>
      <c r="C156" s="8"/>
      <c r="D156" s="8"/>
      <c r="E156" s="8"/>
      <c r="F156" s="8"/>
      <c r="G156" s="37">
        <f t="shared" si="4"/>
        <v>0</v>
      </c>
      <c r="H156" s="8">
        <f t="shared" si="5"/>
        <v>0</v>
      </c>
      <c r="I156" s="8" t="str">
        <f>IF(AND(A156&lt;&gt;"",E156&lt;&gt;""),IFERROR(SUMIFS('临-进度'!$X:$X,'临-进度'!$E:$E,"="&amp;$A156,'临-进度'!$O:$O,"=true")/SUMIFS('临-进度'!$H:$H,'临-进度'!$E:$E,"="&amp;$A156,'临-进度'!$O:$O,"=true"),""),"")</f>
        <v/>
      </c>
      <c r="J156" s="8"/>
      <c r="K156" s="8"/>
      <c r="L156" s="8"/>
      <c r="M156" s="8"/>
      <c r="N156" s="8"/>
      <c r="O156" s="8"/>
      <c r="P156" s="8"/>
    </row>
    <row r="157" spans="1:16">
      <c r="A157" s="8"/>
      <c r="B157" s="8"/>
      <c r="C157" s="8"/>
      <c r="D157" s="8"/>
      <c r="E157" s="8"/>
      <c r="F157" s="8"/>
      <c r="G157" s="37">
        <f t="shared" si="4"/>
        <v>0</v>
      </c>
      <c r="H157" s="8">
        <f t="shared" si="5"/>
        <v>0</v>
      </c>
      <c r="I157" s="8" t="str">
        <f>IF(AND(A157&lt;&gt;"",E157&lt;&gt;""),IFERROR(SUMIFS('临-进度'!$X:$X,'临-进度'!$E:$E,"="&amp;$A157,'临-进度'!$O:$O,"=true")/SUMIFS('临-进度'!$H:$H,'临-进度'!$E:$E,"="&amp;$A157,'临-进度'!$O:$O,"=true"),""),"")</f>
        <v/>
      </c>
      <c r="J157" s="8"/>
      <c r="K157" s="8"/>
      <c r="L157" s="8"/>
      <c r="M157" s="8"/>
      <c r="N157" s="8"/>
      <c r="O157" s="8"/>
      <c r="P157" s="8"/>
    </row>
    <row r="158" spans="1:16">
      <c r="A158" s="8"/>
      <c r="B158" s="8"/>
      <c r="C158" s="8"/>
      <c r="D158" s="8"/>
      <c r="E158" s="8"/>
      <c r="F158" s="8"/>
      <c r="G158" s="37">
        <f t="shared" si="4"/>
        <v>0</v>
      </c>
      <c r="H158" s="8">
        <f t="shared" si="5"/>
        <v>0</v>
      </c>
      <c r="I158" s="8" t="str">
        <f>IF(AND(A158&lt;&gt;"",E158&lt;&gt;""),IFERROR(SUMIFS('临-进度'!$X:$X,'临-进度'!$E:$E,"="&amp;$A158,'临-进度'!$O:$O,"=true")/SUMIFS('临-进度'!$H:$H,'临-进度'!$E:$E,"="&amp;$A158,'临-进度'!$O:$O,"=true"),""),"")</f>
        <v/>
      </c>
      <c r="J158" s="8"/>
      <c r="K158" s="8"/>
      <c r="L158" s="8"/>
      <c r="M158" s="8"/>
      <c r="N158" s="8"/>
      <c r="O158" s="8"/>
      <c r="P158" s="8"/>
    </row>
    <row r="159" spans="1:16">
      <c r="A159" s="8"/>
      <c r="B159" s="8"/>
      <c r="C159" s="8"/>
      <c r="D159" s="8"/>
      <c r="E159" s="8"/>
      <c r="F159" s="8"/>
      <c r="G159" s="37">
        <f t="shared" si="4"/>
        <v>0</v>
      </c>
      <c r="H159" s="8">
        <f t="shared" si="5"/>
        <v>0</v>
      </c>
      <c r="I159" s="8" t="str">
        <f>IF(AND(A159&lt;&gt;"",E159&lt;&gt;""),IFERROR(SUMIFS('临-进度'!$X:$X,'临-进度'!$E:$E,"="&amp;$A159,'临-进度'!$O:$O,"=true")/SUMIFS('临-进度'!$H:$H,'临-进度'!$E:$E,"="&amp;$A159,'临-进度'!$O:$O,"=true"),""),"")</f>
        <v/>
      </c>
      <c r="J159" s="8"/>
      <c r="K159" s="8"/>
      <c r="L159" s="8"/>
      <c r="M159" s="8"/>
      <c r="N159" s="8"/>
      <c r="O159" s="8"/>
      <c r="P159" s="8"/>
    </row>
    <row r="160" spans="1:16">
      <c r="A160" s="8"/>
      <c r="B160" s="8"/>
      <c r="C160" s="8"/>
      <c r="D160" s="8"/>
      <c r="E160" s="8"/>
      <c r="F160" s="8"/>
      <c r="G160" s="37">
        <f t="shared" si="4"/>
        <v>0</v>
      </c>
      <c r="H160" s="8">
        <f t="shared" si="5"/>
        <v>0</v>
      </c>
      <c r="I160" s="8" t="str">
        <f>IF(AND(A160&lt;&gt;"",E160&lt;&gt;""),IFERROR(SUMIFS('临-进度'!$X:$X,'临-进度'!$E:$E,"="&amp;$A160,'临-进度'!$O:$O,"=true")/SUMIFS('临-进度'!$H:$H,'临-进度'!$E:$E,"="&amp;$A160,'临-进度'!$O:$O,"=true"),""),"")</f>
        <v/>
      </c>
      <c r="J160" s="8"/>
      <c r="K160" s="8"/>
      <c r="L160" s="8"/>
      <c r="M160" s="8"/>
      <c r="N160" s="8"/>
      <c r="O160" s="8"/>
      <c r="P160" s="8"/>
    </row>
    <row r="161" spans="1:16">
      <c r="A161" s="8"/>
      <c r="B161" s="8"/>
      <c r="C161" s="8"/>
      <c r="D161" s="8"/>
      <c r="E161" s="8"/>
      <c r="F161" s="8"/>
      <c r="G161" s="37">
        <f t="shared" si="4"/>
        <v>0</v>
      </c>
      <c r="H161" s="8">
        <f t="shared" si="5"/>
        <v>0</v>
      </c>
      <c r="I161" s="8" t="str">
        <f>IF(AND(A161&lt;&gt;"",E161&lt;&gt;""),IFERROR(SUMIFS('临-进度'!$X:$X,'临-进度'!$E:$E,"="&amp;$A161,'临-进度'!$O:$O,"=true")/SUMIFS('临-进度'!$H:$H,'临-进度'!$E:$E,"="&amp;$A161,'临-进度'!$O:$O,"=true"),""),"")</f>
        <v/>
      </c>
      <c r="J161" s="8"/>
      <c r="K161" s="8"/>
      <c r="L161" s="8"/>
      <c r="M161" s="8"/>
      <c r="N161" s="8"/>
      <c r="O161" s="8"/>
      <c r="P161" s="8"/>
    </row>
    <row r="162" spans="1:16">
      <c r="A162" s="8"/>
      <c r="B162" s="8"/>
      <c r="C162" s="8"/>
      <c r="D162" s="8"/>
      <c r="E162" s="8"/>
      <c r="F162" s="8"/>
      <c r="G162" s="37">
        <f t="shared" si="4"/>
        <v>0</v>
      </c>
      <c r="H162" s="8">
        <f t="shared" si="5"/>
        <v>0</v>
      </c>
      <c r="I162" s="8" t="str">
        <f>IF(AND(A162&lt;&gt;"",E162&lt;&gt;""),IFERROR(SUMIFS('临-进度'!$X:$X,'临-进度'!$E:$E,"="&amp;$A162,'临-进度'!$O:$O,"=true")/SUMIFS('临-进度'!$H:$H,'临-进度'!$E:$E,"="&amp;$A162,'临-进度'!$O:$O,"=true"),""),"")</f>
        <v/>
      </c>
      <c r="J162" s="8"/>
      <c r="K162" s="8"/>
      <c r="L162" s="8"/>
      <c r="M162" s="8"/>
      <c r="N162" s="8"/>
      <c r="O162" s="8"/>
      <c r="P162" s="8"/>
    </row>
    <row r="163" spans="1:16">
      <c r="A163" s="8"/>
      <c r="B163" s="8"/>
      <c r="C163" s="8"/>
      <c r="D163" s="8"/>
      <c r="E163" s="8"/>
      <c r="F163" s="8"/>
      <c r="G163" s="37">
        <f t="shared" si="4"/>
        <v>0</v>
      </c>
      <c r="H163" s="8">
        <f t="shared" si="5"/>
        <v>0</v>
      </c>
      <c r="I163" s="8" t="str">
        <f>IF(AND(A163&lt;&gt;"",E163&lt;&gt;""),IFERROR(SUMIFS('临-进度'!$X:$X,'临-进度'!$E:$E,"="&amp;$A163,'临-进度'!$O:$O,"=true")/SUMIFS('临-进度'!$H:$H,'临-进度'!$E:$E,"="&amp;$A163,'临-进度'!$O:$O,"=true"),""),"")</f>
        <v/>
      </c>
      <c r="J163" s="8"/>
      <c r="K163" s="8"/>
      <c r="L163" s="8"/>
      <c r="M163" s="8"/>
      <c r="N163" s="8"/>
      <c r="O163" s="8"/>
      <c r="P163" s="8"/>
    </row>
    <row r="164" spans="1:16">
      <c r="A164" s="8"/>
      <c r="B164" s="8"/>
      <c r="C164" s="8"/>
      <c r="D164" s="8"/>
      <c r="E164" s="8"/>
      <c r="F164" s="8"/>
      <c r="G164" s="37">
        <f t="shared" si="4"/>
        <v>0</v>
      </c>
      <c r="H164" s="8">
        <f t="shared" si="5"/>
        <v>0</v>
      </c>
      <c r="I164" s="8" t="str">
        <f>IF(AND(A164&lt;&gt;"",E164&lt;&gt;""),IFERROR(SUMIFS('临-进度'!$X:$X,'临-进度'!$E:$E,"="&amp;$A164,'临-进度'!$O:$O,"=true")/SUMIFS('临-进度'!$H:$H,'临-进度'!$E:$E,"="&amp;$A164,'临-进度'!$O:$O,"=true"),""),"")</f>
        <v/>
      </c>
      <c r="J164" s="8"/>
      <c r="K164" s="8"/>
      <c r="L164" s="8"/>
      <c r="M164" s="8"/>
      <c r="N164" s="8"/>
      <c r="O164" s="8"/>
      <c r="P164" s="8"/>
    </row>
    <row r="165" spans="1:16">
      <c r="A165" s="8"/>
      <c r="B165" s="8"/>
      <c r="C165" s="8"/>
      <c r="D165" s="8"/>
      <c r="E165" s="8"/>
      <c r="F165" s="8"/>
      <c r="G165" s="37">
        <f t="shared" si="4"/>
        <v>0</v>
      </c>
      <c r="H165" s="8">
        <f t="shared" si="5"/>
        <v>0</v>
      </c>
      <c r="I165" s="8" t="str">
        <f>IF(AND(A165&lt;&gt;"",E165&lt;&gt;""),IFERROR(SUMIFS('临-进度'!$X:$X,'临-进度'!$E:$E,"="&amp;$A165,'临-进度'!$O:$O,"=true")/SUMIFS('临-进度'!$H:$H,'临-进度'!$E:$E,"="&amp;$A165,'临-进度'!$O:$O,"=true"),""),"")</f>
        <v/>
      </c>
      <c r="J165" s="8"/>
      <c r="K165" s="8"/>
      <c r="L165" s="8"/>
      <c r="M165" s="8"/>
      <c r="N165" s="8"/>
      <c r="O165" s="8"/>
      <c r="P165" s="8"/>
    </row>
    <row r="166" spans="1:16">
      <c r="A166" s="8"/>
      <c r="B166" s="8"/>
      <c r="C166" s="8"/>
      <c r="D166" s="8"/>
      <c r="E166" s="8"/>
      <c r="F166" s="8"/>
      <c r="G166" s="37">
        <f t="shared" si="4"/>
        <v>0</v>
      </c>
      <c r="H166" s="8">
        <f t="shared" si="5"/>
        <v>0</v>
      </c>
      <c r="I166" s="8" t="str">
        <f>IF(AND(A166&lt;&gt;"",E166&lt;&gt;""),IFERROR(SUMIFS('临-进度'!$X:$X,'临-进度'!$E:$E,"="&amp;$A166,'临-进度'!$O:$O,"=true")/SUMIFS('临-进度'!$H:$H,'临-进度'!$E:$E,"="&amp;$A166,'临-进度'!$O:$O,"=true"),""),"")</f>
        <v/>
      </c>
      <c r="J166" s="8"/>
      <c r="K166" s="8"/>
      <c r="L166" s="8"/>
      <c r="M166" s="8"/>
      <c r="N166" s="8"/>
      <c r="O166" s="8"/>
      <c r="P166" s="8"/>
    </row>
    <row r="167" spans="1:16">
      <c r="A167" s="8"/>
      <c r="B167" s="8"/>
      <c r="C167" s="8"/>
      <c r="D167" s="8"/>
      <c r="E167" s="8"/>
      <c r="F167" s="8"/>
      <c r="G167" s="37">
        <f t="shared" si="4"/>
        <v>0</v>
      </c>
      <c r="H167" s="8">
        <f t="shared" si="5"/>
        <v>0</v>
      </c>
      <c r="I167" s="8" t="str">
        <f>IF(AND(A167&lt;&gt;"",E167&lt;&gt;""),IFERROR(SUMIFS('临-进度'!$X:$X,'临-进度'!$E:$E,"="&amp;$A167,'临-进度'!$O:$O,"=true")/SUMIFS('临-进度'!$H:$H,'临-进度'!$E:$E,"="&amp;$A167,'临-进度'!$O:$O,"=true"),""),"")</f>
        <v/>
      </c>
      <c r="J167" s="8"/>
      <c r="K167" s="8"/>
      <c r="L167" s="8"/>
      <c r="M167" s="8"/>
      <c r="N167" s="8"/>
      <c r="O167" s="8"/>
      <c r="P167" s="8"/>
    </row>
    <row r="168" spans="1:16">
      <c r="A168" s="8"/>
      <c r="B168" s="8"/>
      <c r="C168" s="8"/>
      <c r="D168" s="8"/>
      <c r="E168" s="8"/>
      <c r="F168" s="8"/>
      <c r="G168" s="37">
        <f t="shared" si="4"/>
        <v>0</v>
      </c>
      <c r="H168" s="8">
        <f t="shared" si="5"/>
        <v>0</v>
      </c>
      <c r="I168" s="8" t="str">
        <f>IF(AND(A168&lt;&gt;"",E168&lt;&gt;""),IFERROR(SUMIFS('临-进度'!$X:$X,'临-进度'!$E:$E,"="&amp;$A168,'临-进度'!$O:$O,"=true")/SUMIFS('临-进度'!$H:$H,'临-进度'!$E:$E,"="&amp;$A168,'临-进度'!$O:$O,"=true"),""),"")</f>
        <v/>
      </c>
      <c r="J168" s="8"/>
      <c r="K168" s="8"/>
      <c r="L168" s="8"/>
      <c r="M168" s="8"/>
      <c r="N168" s="8"/>
      <c r="O168" s="8"/>
      <c r="P168" s="8"/>
    </row>
    <row r="169" spans="1:16">
      <c r="A169" s="8"/>
      <c r="B169" s="8"/>
      <c r="C169" s="8"/>
      <c r="D169" s="8"/>
      <c r="E169" s="8"/>
      <c r="F169" s="8"/>
      <c r="G169" s="37">
        <f t="shared" si="4"/>
        <v>0</v>
      </c>
      <c r="H169" s="8">
        <f t="shared" si="5"/>
        <v>0</v>
      </c>
      <c r="I169" s="8" t="str">
        <f>IF(AND(A169&lt;&gt;"",E169&lt;&gt;""),IFERROR(SUMIFS('临-进度'!$X:$X,'临-进度'!$E:$E,"="&amp;$A169,'临-进度'!$O:$O,"=true")/SUMIFS('临-进度'!$H:$H,'临-进度'!$E:$E,"="&amp;$A169,'临-进度'!$O:$O,"=true"),""),"")</f>
        <v/>
      </c>
      <c r="J169" s="8"/>
      <c r="K169" s="8"/>
      <c r="L169" s="8"/>
      <c r="M169" s="8"/>
      <c r="N169" s="8"/>
      <c r="O169" s="8"/>
      <c r="P169" s="8"/>
    </row>
    <row r="170" spans="1:16">
      <c r="A170" s="8"/>
      <c r="B170" s="8"/>
      <c r="C170" s="8"/>
      <c r="D170" s="8"/>
      <c r="E170" s="8"/>
      <c r="F170" s="8"/>
      <c r="G170" s="37">
        <f t="shared" si="4"/>
        <v>0</v>
      </c>
      <c r="H170" s="8">
        <f t="shared" si="5"/>
        <v>0</v>
      </c>
      <c r="I170" s="8" t="str">
        <f>IF(AND(A170&lt;&gt;"",E170&lt;&gt;""),IFERROR(SUMIFS('临-进度'!$X:$X,'临-进度'!$E:$E,"="&amp;$A170,'临-进度'!$O:$O,"=true")/SUMIFS('临-进度'!$H:$H,'临-进度'!$E:$E,"="&amp;$A170,'临-进度'!$O:$O,"=true"),""),"")</f>
        <v/>
      </c>
      <c r="J170" s="8"/>
      <c r="K170" s="8"/>
      <c r="L170" s="8"/>
      <c r="M170" s="8"/>
      <c r="N170" s="8"/>
      <c r="O170" s="8"/>
      <c r="P170" s="8"/>
    </row>
    <row r="171" spans="1:16">
      <c r="A171" s="8"/>
      <c r="B171" s="8"/>
      <c r="C171" s="8"/>
      <c r="D171" s="8"/>
      <c r="E171" s="8"/>
      <c r="F171" s="8"/>
      <c r="G171" s="37">
        <f t="shared" si="4"/>
        <v>0</v>
      </c>
      <c r="H171" s="8">
        <f t="shared" si="5"/>
        <v>0</v>
      </c>
      <c r="I171" s="8" t="str">
        <f>IF(AND(A171&lt;&gt;"",E171&lt;&gt;""),IFERROR(SUMIFS('临-进度'!$X:$X,'临-进度'!$E:$E,"="&amp;$A171,'临-进度'!$O:$O,"=true")/SUMIFS('临-进度'!$H:$H,'临-进度'!$E:$E,"="&amp;$A171,'临-进度'!$O:$O,"=true"),""),"")</f>
        <v/>
      </c>
      <c r="J171" s="8"/>
      <c r="K171" s="8"/>
      <c r="L171" s="8"/>
      <c r="M171" s="8"/>
      <c r="N171" s="8"/>
      <c r="O171" s="8"/>
      <c r="P171" s="8"/>
    </row>
    <row r="172" spans="1:16">
      <c r="A172" s="8"/>
      <c r="B172" s="8"/>
      <c r="C172" s="8"/>
      <c r="D172" s="8"/>
      <c r="E172" s="8"/>
      <c r="F172" s="8"/>
      <c r="G172" s="37">
        <f t="shared" si="4"/>
        <v>0</v>
      </c>
      <c r="H172" s="8">
        <f t="shared" si="5"/>
        <v>0</v>
      </c>
      <c r="I172" s="8" t="str">
        <f>IF(AND(A172&lt;&gt;"",E172&lt;&gt;""),IFERROR(SUMIFS('临-进度'!$X:$X,'临-进度'!$E:$E,"="&amp;$A172,'临-进度'!$O:$O,"=true")/SUMIFS('临-进度'!$H:$H,'临-进度'!$E:$E,"="&amp;$A172,'临-进度'!$O:$O,"=true"),""),"")</f>
        <v/>
      </c>
      <c r="J172" s="8"/>
      <c r="K172" s="8"/>
      <c r="L172" s="8"/>
      <c r="M172" s="8"/>
      <c r="N172" s="8"/>
      <c r="O172" s="8"/>
      <c r="P172" s="8"/>
    </row>
    <row r="173" spans="1:16">
      <c r="A173" s="8"/>
      <c r="B173" s="8"/>
      <c r="C173" s="8"/>
      <c r="D173" s="8"/>
      <c r="E173" s="8"/>
      <c r="F173" s="8"/>
      <c r="G173" s="37">
        <f t="shared" si="4"/>
        <v>0</v>
      </c>
      <c r="H173" s="8">
        <f t="shared" si="5"/>
        <v>0</v>
      </c>
      <c r="I173" s="8" t="str">
        <f>IF(AND(A173&lt;&gt;"",E173&lt;&gt;""),IFERROR(SUMIFS('临-进度'!$X:$X,'临-进度'!$E:$E,"="&amp;$A173,'临-进度'!$O:$O,"=true")/SUMIFS('临-进度'!$H:$H,'临-进度'!$E:$E,"="&amp;$A173,'临-进度'!$O:$O,"=true"),""),"")</f>
        <v/>
      </c>
      <c r="J173" s="8"/>
      <c r="K173" s="8"/>
      <c r="L173" s="8"/>
      <c r="M173" s="8"/>
      <c r="N173" s="8"/>
      <c r="O173" s="8"/>
      <c r="P173" s="8"/>
    </row>
    <row r="174" spans="1:16">
      <c r="A174" s="8"/>
      <c r="B174" s="8"/>
      <c r="C174" s="8"/>
      <c r="D174" s="8"/>
      <c r="E174" s="8"/>
      <c r="F174" s="8"/>
      <c r="G174" s="37">
        <f t="shared" si="4"/>
        <v>0</v>
      </c>
      <c r="H174" s="8">
        <f t="shared" si="5"/>
        <v>0</v>
      </c>
      <c r="I174" s="8" t="str">
        <f>IF(AND(A174&lt;&gt;"",E174&lt;&gt;""),IFERROR(SUMIFS('临-进度'!$X:$X,'临-进度'!$E:$E,"="&amp;$A174,'临-进度'!$O:$O,"=true")/SUMIFS('临-进度'!$H:$H,'临-进度'!$E:$E,"="&amp;$A174,'临-进度'!$O:$O,"=true"),""),"")</f>
        <v/>
      </c>
      <c r="J174" s="8"/>
      <c r="K174" s="8"/>
      <c r="L174" s="8"/>
      <c r="M174" s="8"/>
      <c r="N174" s="8"/>
      <c r="O174" s="8"/>
      <c r="P174" s="8"/>
    </row>
    <row r="175" spans="1:16">
      <c r="A175" s="8"/>
      <c r="B175" s="8"/>
      <c r="C175" s="8"/>
      <c r="D175" s="8"/>
      <c r="E175" s="8"/>
      <c r="F175" s="8"/>
      <c r="G175" s="37">
        <f t="shared" si="4"/>
        <v>0</v>
      </c>
      <c r="H175" s="8">
        <f t="shared" si="5"/>
        <v>0</v>
      </c>
      <c r="I175" s="8" t="str">
        <f>IF(AND(A175&lt;&gt;"",E175&lt;&gt;""),IFERROR(SUMIFS('临-进度'!$X:$X,'临-进度'!$E:$E,"="&amp;$A175,'临-进度'!$O:$O,"=true")/SUMIFS('临-进度'!$H:$H,'临-进度'!$E:$E,"="&amp;$A175,'临-进度'!$O:$O,"=true"),""),"")</f>
        <v/>
      </c>
      <c r="J175" s="8"/>
      <c r="K175" s="8"/>
      <c r="L175" s="8"/>
      <c r="M175" s="8"/>
      <c r="N175" s="8"/>
      <c r="O175" s="8"/>
      <c r="P175" s="8"/>
    </row>
    <row r="176" spans="1:16">
      <c r="A176" s="8"/>
      <c r="B176" s="8"/>
      <c r="C176" s="8"/>
      <c r="D176" s="8"/>
      <c r="E176" s="8"/>
      <c r="F176" s="8"/>
      <c r="G176" s="37">
        <f t="shared" si="4"/>
        <v>0</v>
      </c>
      <c r="H176" s="8">
        <f t="shared" si="5"/>
        <v>0</v>
      </c>
      <c r="I176" s="8" t="str">
        <f>IF(AND(A176&lt;&gt;"",E176&lt;&gt;""),IFERROR(SUMIFS('临-进度'!$X:$X,'临-进度'!$E:$E,"="&amp;$A176,'临-进度'!$O:$O,"=true")/SUMIFS('临-进度'!$H:$H,'临-进度'!$E:$E,"="&amp;$A176,'临-进度'!$O:$O,"=true"),""),"")</f>
        <v/>
      </c>
      <c r="J176" s="8"/>
      <c r="K176" s="8"/>
      <c r="L176" s="8"/>
      <c r="M176" s="8"/>
      <c r="N176" s="8"/>
      <c r="O176" s="8"/>
      <c r="P176" s="8"/>
    </row>
    <row r="177" spans="1:16">
      <c r="A177" s="8"/>
      <c r="B177" s="8"/>
      <c r="C177" s="8"/>
      <c r="D177" s="8"/>
      <c r="E177" s="8"/>
      <c r="F177" s="8"/>
      <c r="G177" s="37">
        <f t="shared" si="4"/>
        <v>0</v>
      </c>
      <c r="H177" s="8">
        <f t="shared" si="5"/>
        <v>0</v>
      </c>
      <c r="I177" s="8" t="str">
        <f>IF(AND(A177&lt;&gt;"",E177&lt;&gt;""),IFERROR(SUMIFS('临-进度'!$X:$X,'临-进度'!$E:$E,"="&amp;$A177,'临-进度'!$O:$O,"=true")/SUMIFS('临-进度'!$H:$H,'临-进度'!$E:$E,"="&amp;$A177,'临-进度'!$O:$O,"=true"),""),"")</f>
        <v/>
      </c>
      <c r="J177" s="8"/>
      <c r="K177" s="8"/>
      <c r="L177" s="8"/>
      <c r="M177" s="8"/>
      <c r="N177" s="8"/>
      <c r="O177" s="8"/>
      <c r="P177" s="8"/>
    </row>
    <row r="178" spans="1:16">
      <c r="A178" s="8"/>
      <c r="B178" s="8"/>
      <c r="C178" s="8"/>
      <c r="D178" s="8"/>
      <c r="E178" s="8"/>
      <c r="F178" s="8"/>
      <c r="G178" s="37">
        <f t="shared" si="4"/>
        <v>0</v>
      </c>
      <c r="H178" s="8">
        <f t="shared" si="5"/>
        <v>0</v>
      </c>
      <c r="I178" s="8" t="str">
        <f>IF(AND(A178&lt;&gt;"",E178&lt;&gt;""),IFERROR(SUMIFS('临-进度'!$X:$X,'临-进度'!$E:$E,"="&amp;$A178,'临-进度'!$O:$O,"=true")/SUMIFS('临-进度'!$H:$H,'临-进度'!$E:$E,"="&amp;$A178,'临-进度'!$O:$O,"=true"),""),"")</f>
        <v/>
      </c>
      <c r="J178" s="8"/>
      <c r="K178" s="8"/>
      <c r="L178" s="8"/>
      <c r="M178" s="8"/>
      <c r="N178" s="8"/>
      <c r="O178" s="8"/>
      <c r="P178" s="8"/>
    </row>
    <row r="179" spans="1:16">
      <c r="A179" s="8"/>
      <c r="B179" s="8"/>
      <c r="C179" s="8"/>
      <c r="D179" s="8"/>
      <c r="E179" s="8"/>
      <c r="F179" s="8"/>
      <c r="G179" s="37">
        <f t="shared" si="4"/>
        <v>0</v>
      </c>
      <c r="H179" s="8">
        <f t="shared" si="5"/>
        <v>0</v>
      </c>
      <c r="I179" s="8" t="str">
        <f>IF(AND(A179&lt;&gt;"",E179&lt;&gt;""),IFERROR(SUMIFS('临-进度'!$X:$X,'临-进度'!$E:$E,"="&amp;$A179,'临-进度'!$O:$O,"=true")/SUMIFS('临-进度'!$H:$H,'临-进度'!$E:$E,"="&amp;$A179,'临-进度'!$O:$O,"=true"),""),"")</f>
        <v/>
      </c>
      <c r="J179" s="8"/>
      <c r="K179" s="8"/>
      <c r="L179" s="8"/>
      <c r="M179" s="8"/>
      <c r="N179" s="8"/>
      <c r="O179" s="8"/>
      <c r="P179" s="8"/>
    </row>
    <row r="180" spans="1:16">
      <c r="A180" s="8"/>
      <c r="B180" s="8"/>
      <c r="C180" s="8"/>
      <c r="D180" s="8"/>
      <c r="E180" s="8"/>
      <c r="F180" s="8"/>
      <c r="G180" s="37">
        <f t="shared" si="4"/>
        <v>0</v>
      </c>
      <c r="H180" s="8">
        <f t="shared" si="5"/>
        <v>0</v>
      </c>
      <c r="I180" s="8" t="str">
        <f>IF(AND(A180&lt;&gt;"",E180&lt;&gt;""),IFERROR(SUMIFS('临-进度'!$X:$X,'临-进度'!$E:$E,"="&amp;$A180,'临-进度'!$O:$O,"=true")/SUMIFS('临-进度'!$H:$H,'临-进度'!$E:$E,"="&amp;$A180,'临-进度'!$O:$O,"=true"),""),"")</f>
        <v/>
      </c>
      <c r="J180" s="8"/>
      <c r="K180" s="8"/>
      <c r="L180" s="8"/>
      <c r="M180" s="8"/>
      <c r="N180" s="8"/>
      <c r="O180" s="8"/>
      <c r="P180" s="8"/>
    </row>
    <row r="181" spans="1:16">
      <c r="A181" s="8"/>
      <c r="B181" s="8"/>
      <c r="C181" s="8"/>
      <c r="D181" s="8"/>
      <c r="E181" s="8"/>
      <c r="F181" s="8"/>
      <c r="G181" s="37">
        <f t="shared" si="4"/>
        <v>0</v>
      </c>
      <c r="H181" s="8">
        <f t="shared" si="5"/>
        <v>0</v>
      </c>
      <c r="I181" s="8" t="str">
        <f>IF(AND(A181&lt;&gt;"",E181&lt;&gt;""),IFERROR(SUMIFS('临-进度'!$X:$X,'临-进度'!$E:$E,"="&amp;$A181,'临-进度'!$O:$O,"=true")/SUMIFS('临-进度'!$H:$H,'临-进度'!$E:$E,"="&amp;$A181,'临-进度'!$O:$O,"=true"),""),"")</f>
        <v/>
      </c>
      <c r="J181" s="8"/>
      <c r="K181" s="8"/>
      <c r="L181" s="8"/>
      <c r="M181" s="8"/>
      <c r="N181" s="8"/>
      <c r="O181" s="8"/>
      <c r="P181" s="8"/>
    </row>
    <row r="182" spans="1:16">
      <c r="A182" s="8"/>
      <c r="B182" s="8"/>
      <c r="C182" s="8"/>
      <c r="D182" s="8"/>
      <c r="E182" s="8"/>
      <c r="F182" s="8"/>
      <c r="G182" s="37">
        <f t="shared" si="4"/>
        <v>0</v>
      </c>
      <c r="H182" s="8">
        <f t="shared" si="5"/>
        <v>0</v>
      </c>
      <c r="I182" s="8" t="str">
        <f>IF(AND(A182&lt;&gt;"",E182&lt;&gt;""),IFERROR(SUMIFS('临-进度'!$X:$X,'临-进度'!$E:$E,"="&amp;$A182,'临-进度'!$O:$O,"=true")/SUMIFS('临-进度'!$H:$H,'临-进度'!$E:$E,"="&amp;$A182,'临-进度'!$O:$O,"=true"),""),"")</f>
        <v/>
      </c>
      <c r="J182" s="8"/>
      <c r="K182" s="8"/>
      <c r="L182" s="8"/>
      <c r="M182" s="8"/>
      <c r="N182" s="8"/>
      <c r="O182" s="8"/>
      <c r="P182" s="8"/>
    </row>
    <row r="183" spans="1:16">
      <c r="A183" s="8"/>
      <c r="B183" s="8"/>
      <c r="C183" s="8"/>
      <c r="D183" s="8"/>
      <c r="E183" s="8"/>
      <c r="F183" s="8"/>
      <c r="G183" s="37">
        <f t="shared" si="4"/>
        <v>0</v>
      </c>
      <c r="H183" s="8">
        <f t="shared" si="5"/>
        <v>0</v>
      </c>
      <c r="I183" s="8" t="str">
        <f>IF(AND(A183&lt;&gt;"",E183&lt;&gt;""),IFERROR(SUMIFS('临-进度'!$X:$X,'临-进度'!$E:$E,"="&amp;$A183,'临-进度'!$O:$O,"=true")/SUMIFS('临-进度'!$H:$H,'临-进度'!$E:$E,"="&amp;$A183,'临-进度'!$O:$O,"=true"),""),"")</f>
        <v/>
      </c>
      <c r="J183" s="8"/>
      <c r="K183" s="8"/>
      <c r="L183" s="8"/>
      <c r="M183" s="8"/>
      <c r="N183" s="8"/>
      <c r="O183" s="8"/>
      <c r="P183" s="8"/>
    </row>
    <row r="184" spans="1:16">
      <c r="A184" s="8"/>
      <c r="B184" s="8"/>
      <c r="C184" s="8"/>
      <c r="D184" s="8"/>
      <c r="E184" s="8"/>
      <c r="F184" s="8"/>
      <c r="G184" s="37">
        <f t="shared" si="4"/>
        <v>0</v>
      </c>
      <c r="H184" s="8">
        <f t="shared" si="5"/>
        <v>0</v>
      </c>
      <c r="I184" s="8" t="str">
        <f>IF(AND(A184&lt;&gt;"",E184&lt;&gt;""),IFERROR(SUMIFS('临-进度'!$X:$X,'临-进度'!$E:$E,"="&amp;$A184,'临-进度'!$O:$O,"=true")/SUMIFS('临-进度'!$H:$H,'临-进度'!$E:$E,"="&amp;$A184,'临-进度'!$O:$O,"=true"),""),"")</f>
        <v/>
      </c>
      <c r="J184" s="8"/>
      <c r="K184" s="8"/>
      <c r="L184" s="8"/>
      <c r="M184" s="8"/>
      <c r="N184" s="8"/>
      <c r="O184" s="8"/>
      <c r="P184" s="8"/>
    </row>
    <row r="185" spans="1:16">
      <c r="A185" s="8"/>
      <c r="B185" s="8"/>
      <c r="C185" s="8"/>
      <c r="D185" s="8"/>
      <c r="E185" s="8"/>
      <c r="F185" s="8"/>
      <c r="G185" s="37">
        <f t="shared" si="4"/>
        <v>0</v>
      </c>
      <c r="H185" s="8">
        <f t="shared" si="5"/>
        <v>0</v>
      </c>
      <c r="I185" s="8" t="str">
        <f>IF(AND(A185&lt;&gt;"",E185&lt;&gt;""),IFERROR(SUMIFS('临-进度'!$X:$X,'临-进度'!$E:$E,"="&amp;$A185,'临-进度'!$O:$O,"=true")/SUMIFS('临-进度'!$H:$H,'临-进度'!$E:$E,"="&amp;$A185,'临-进度'!$O:$O,"=true"),""),"")</f>
        <v/>
      </c>
      <c r="J185" s="8"/>
      <c r="K185" s="8"/>
      <c r="L185" s="8"/>
      <c r="M185" s="8"/>
      <c r="N185" s="8"/>
      <c r="O185" s="8"/>
      <c r="P185" s="8"/>
    </row>
    <row r="186" spans="1:16">
      <c r="A186" s="8"/>
      <c r="B186" s="8"/>
      <c r="C186" s="8"/>
      <c r="D186" s="8"/>
      <c r="E186" s="8"/>
      <c r="F186" s="8"/>
      <c r="G186" s="37">
        <f t="shared" si="4"/>
        <v>0</v>
      </c>
      <c r="H186" s="8">
        <f t="shared" si="5"/>
        <v>0</v>
      </c>
      <c r="I186" s="8" t="str">
        <f>IF(AND(A186&lt;&gt;"",E186&lt;&gt;""),IFERROR(SUMIFS('临-进度'!$X:$X,'临-进度'!$E:$E,"="&amp;$A186,'临-进度'!$O:$O,"=true")/SUMIFS('临-进度'!$H:$H,'临-进度'!$E:$E,"="&amp;$A186,'临-进度'!$O:$O,"=true"),""),"")</f>
        <v/>
      </c>
      <c r="J186" s="8"/>
      <c r="K186" s="8"/>
      <c r="L186" s="8"/>
      <c r="M186" s="8"/>
      <c r="N186" s="8"/>
      <c r="O186" s="8"/>
      <c r="P186" s="8"/>
    </row>
    <row r="187" spans="1:16">
      <c r="A187" s="8"/>
      <c r="B187" s="8"/>
      <c r="C187" s="8"/>
      <c r="D187" s="8"/>
      <c r="E187" s="8"/>
      <c r="F187" s="8"/>
      <c r="G187" s="37">
        <f t="shared" si="4"/>
        <v>0</v>
      </c>
      <c r="H187" s="8">
        <f t="shared" si="5"/>
        <v>0</v>
      </c>
      <c r="I187" s="8" t="str">
        <f>IF(AND(A187&lt;&gt;"",E187&lt;&gt;""),IFERROR(SUMIFS('临-进度'!$X:$X,'临-进度'!$E:$E,"="&amp;$A187,'临-进度'!$O:$O,"=true")/SUMIFS('临-进度'!$H:$H,'临-进度'!$E:$E,"="&amp;$A187,'临-进度'!$O:$O,"=true"),""),"")</f>
        <v/>
      </c>
      <c r="J187" s="8"/>
      <c r="K187" s="8"/>
      <c r="L187" s="8"/>
      <c r="M187" s="8"/>
      <c r="N187" s="8"/>
      <c r="O187" s="8"/>
      <c r="P187" s="8"/>
    </row>
    <row r="188" spans="1:16">
      <c r="A188" s="8"/>
      <c r="B188" s="8"/>
      <c r="C188" s="8"/>
      <c r="D188" s="8"/>
      <c r="E188" s="8"/>
      <c r="F188" s="8"/>
      <c r="G188" s="37">
        <f t="shared" si="4"/>
        <v>0</v>
      </c>
      <c r="H188" s="8">
        <f t="shared" si="5"/>
        <v>0</v>
      </c>
      <c r="I188" s="8" t="str">
        <f>IF(AND(A188&lt;&gt;"",E188&lt;&gt;""),IFERROR(SUMIFS('临-进度'!$X:$X,'临-进度'!$E:$E,"="&amp;$A188,'临-进度'!$O:$O,"=true")/SUMIFS('临-进度'!$H:$H,'临-进度'!$E:$E,"="&amp;$A188,'临-进度'!$O:$O,"=true"),""),"")</f>
        <v/>
      </c>
      <c r="J188" s="8"/>
      <c r="K188" s="8"/>
      <c r="L188" s="8"/>
      <c r="M188" s="8"/>
      <c r="N188" s="8"/>
      <c r="O188" s="8"/>
      <c r="P188" s="8"/>
    </row>
    <row r="189" spans="1:16">
      <c r="A189" s="8"/>
      <c r="B189" s="8"/>
      <c r="C189" s="8"/>
      <c r="D189" s="8"/>
      <c r="E189" s="8"/>
      <c r="F189" s="8"/>
      <c r="G189" s="37">
        <f t="shared" si="4"/>
        <v>0</v>
      </c>
      <c r="H189" s="8">
        <f t="shared" si="5"/>
        <v>0</v>
      </c>
      <c r="I189" s="8" t="str">
        <f>IF(AND(A189&lt;&gt;"",E189&lt;&gt;""),IFERROR(SUMIFS('临-进度'!$X:$X,'临-进度'!$E:$E,"="&amp;$A189,'临-进度'!$O:$O,"=true")/SUMIFS('临-进度'!$H:$H,'临-进度'!$E:$E,"="&amp;$A189,'临-进度'!$O:$O,"=true"),""),"")</f>
        <v/>
      </c>
      <c r="J189" s="8"/>
      <c r="K189" s="8"/>
      <c r="L189" s="8"/>
      <c r="M189" s="8"/>
      <c r="N189" s="8"/>
      <c r="O189" s="8"/>
      <c r="P189" s="8"/>
    </row>
    <row r="190" spans="1:16">
      <c r="A190" s="8"/>
      <c r="B190" s="8"/>
      <c r="C190" s="8"/>
      <c r="D190" s="8"/>
      <c r="E190" s="8"/>
      <c r="F190" s="8"/>
      <c r="G190" s="37">
        <f t="shared" si="4"/>
        <v>0</v>
      </c>
      <c r="H190" s="8">
        <f t="shared" si="5"/>
        <v>0</v>
      </c>
      <c r="I190" s="8" t="str">
        <f>IF(AND(A190&lt;&gt;"",E190&lt;&gt;""),IFERROR(SUMIFS('临-进度'!$X:$X,'临-进度'!$E:$E,"="&amp;$A190,'临-进度'!$O:$O,"=true")/SUMIFS('临-进度'!$H:$H,'临-进度'!$E:$E,"="&amp;$A190,'临-进度'!$O:$O,"=true"),""),"")</f>
        <v/>
      </c>
      <c r="J190" s="8"/>
      <c r="K190" s="8"/>
      <c r="L190" s="8"/>
      <c r="M190" s="8"/>
      <c r="N190" s="8"/>
      <c r="O190" s="8"/>
      <c r="P190" s="8"/>
    </row>
    <row r="191" spans="1:16">
      <c r="A191" s="8"/>
      <c r="B191" s="8"/>
      <c r="C191" s="8"/>
      <c r="D191" s="8"/>
      <c r="E191" s="8"/>
      <c r="F191" s="8"/>
      <c r="G191" s="37">
        <f t="shared" si="4"/>
        <v>0</v>
      </c>
      <c r="H191" s="8">
        <f t="shared" si="5"/>
        <v>0</v>
      </c>
      <c r="I191" s="8" t="str">
        <f>IF(AND(A191&lt;&gt;"",E191&lt;&gt;""),IFERROR(SUMIFS('临-进度'!$X:$X,'临-进度'!$E:$E,"="&amp;$A191,'临-进度'!$O:$O,"=true")/SUMIFS('临-进度'!$H:$H,'临-进度'!$E:$E,"="&amp;$A191,'临-进度'!$O:$O,"=true"),""),"")</f>
        <v/>
      </c>
      <c r="J191" s="8"/>
      <c r="K191" s="8"/>
      <c r="L191" s="8"/>
      <c r="M191" s="8"/>
      <c r="N191" s="8"/>
      <c r="O191" s="8"/>
      <c r="P191" s="8"/>
    </row>
    <row r="192" spans="1:16">
      <c r="A192" s="8"/>
      <c r="B192" s="8"/>
      <c r="C192" s="8"/>
      <c r="D192" s="8"/>
      <c r="E192" s="8"/>
      <c r="F192" s="8"/>
      <c r="G192" s="37">
        <f t="shared" si="4"/>
        <v>0</v>
      </c>
      <c r="H192" s="8">
        <f t="shared" si="5"/>
        <v>0</v>
      </c>
      <c r="I192" s="8" t="str">
        <f>IF(AND(A192&lt;&gt;"",E192&lt;&gt;""),IFERROR(SUMIFS('临-进度'!$X:$X,'临-进度'!$E:$E,"="&amp;$A192,'临-进度'!$O:$O,"=true")/SUMIFS('临-进度'!$H:$H,'临-进度'!$E:$E,"="&amp;$A192,'临-进度'!$O:$O,"=true"),""),"")</f>
        <v/>
      </c>
      <c r="J192" s="8"/>
      <c r="K192" s="8"/>
      <c r="L192" s="8"/>
      <c r="M192" s="8"/>
      <c r="N192" s="8"/>
      <c r="O192" s="8"/>
      <c r="P192" s="8"/>
    </row>
    <row r="193" spans="1:16">
      <c r="A193" s="8"/>
      <c r="B193" s="8"/>
      <c r="C193" s="8"/>
      <c r="D193" s="8"/>
      <c r="E193" s="8"/>
      <c r="F193" s="8"/>
      <c r="G193" s="37">
        <f t="shared" si="4"/>
        <v>0</v>
      </c>
      <c r="H193" s="8">
        <f t="shared" si="5"/>
        <v>0</v>
      </c>
      <c r="I193" s="8" t="str">
        <f>IF(AND(A193&lt;&gt;"",E193&lt;&gt;""),IFERROR(SUMIFS('临-进度'!$X:$X,'临-进度'!$E:$E,"="&amp;$A193,'临-进度'!$O:$O,"=true")/SUMIFS('临-进度'!$H:$H,'临-进度'!$E:$E,"="&amp;$A193,'临-进度'!$O:$O,"=true"),""),"")</f>
        <v/>
      </c>
      <c r="J193" s="8"/>
      <c r="K193" s="8"/>
      <c r="L193" s="8"/>
      <c r="M193" s="8"/>
      <c r="N193" s="8"/>
      <c r="O193" s="8"/>
      <c r="P193" s="8"/>
    </row>
    <row r="194" spans="1:16">
      <c r="A194" s="8"/>
      <c r="B194" s="8"/>
      <c r="C194" s="8"/>
      <c r="D194" s="8"/>
      <c r="E194" s="8"/>
      <c r="F194" s="8"/>
      <c r="G194" s="37">
        <f t="shared" ref="G194:G257" si="6">K194+L194</f>
        <v>0</v>
      </c>
      <c r="H194" s="8">
        <f t="shared" ref="H194:H257" si="7">(M194+4*N194+O194)/6</f>
        <v>0</v>
      </c>
      <c r="I194" s="8" t="str">
        <f>IF(AND(A194&lt;&gt;"",E194&lt;&gt;""),IFERROR(SUMIFS('临-进度'!$X:$X,'临-进度'!$E:$E,"="&amp;$A194,'临-进度'!$O:$O,"=true")/SUMIFS('临-进度'!$H:$H,'临-进度'!$E:$E,"="&amp;$A194,'临-进度'!$O:$O,"=true"),""),"")</f>
        <v/>
      </c>
      <c r="J194" s="8"/>
      <c r="K194" s="8"/>
      <c r="L194" s="8"/>
      <c r="M194" s="8"/>
      <c r="N194" s="8"/>
      <c r="O194" s="8"/>
      <c r="P194" s="8"/>
    </row>
    <row r="195" spans="1:16">
      <c r="A195" s="8"/>
      <c r="B195" s="8"/>
      <c r="C195" s="8"/>
      <c r="D195" s="8"/>
      <c r="E195" s="8"/>
      <c r="F195" s="8"/>
      <c r="G195" s="37">
        <f t="shared" si="6"/>
        <v>0</v>
      </c>
      <c r="H195" s="8">
        <f t="shared" si="7"/>
        <v>0</v>
      </c>
      <c r="I195" s="8" t="str">
        <f>IF(AND(A195&lt;&gt;"",E195&lt;&gt;""),IFERROR(SUMIFS('临-进度'!$X:$X,'临-进度'!$E:$E,"="&amp;$A195,'临-进度'!$O:$O,"=true")/SUMIFS('临-进度'!$H:$H,'临-进度'!$E:$E,"="&amp;$A195,'临-进度'!$O:$O,"=true"),""),"")</f>
        <v/>
      </c>
      <c r="J195" s="8"/>
      <c r="K195" s="8"/>
      <c r="L195" s="8"/>
      <c r="M195" s="8"/>
      <c r="N195" s="8"/>
      <c r="O195" s="8"/>
      <c r="P195" s="8"/>
    </row>
    <row r="196" spans="1:16">
      <c r="A196" s="8"/>
      <c r="B196" s="8"/>
      <c r="C196" s="8"/>
      <c r="D196" s="8"/>
      <c r="E196" s="8"/>
      <c r="F196" s="8"/>
      <c r="G196" s="37">
        <f t="shared" si="6"/>
        <v>0</v>
      </c>
      <c r="H196" s="8">
        <f t="shared" si="7"/>
        <v>0</v>
      </c>
      <c r="I196" s="8" t="str">
        <f>IF(AND(A196&lt;&gt;"",E196&lt;&gt;""),IFERROR(SUMIFS('临-进度'!$X:$X,'临-进度'!$E:$E,"="&amp;$A196,'临-进度'!$O:$O,"=true")/SUMIFS('临-进度'!$H:$H,'临-进度'!$E:$E,"="&amp;$A196,'临-进度'!$O:$O,"=true"),""),"")</f>
        <v/>
      </c>
      <c r="J196" s="8"/>
      <c r="K196" s="8"/>
      <c r="L196" s="8"/>
      <c r="M196" s="8"/>
      <c r="N196" s="8"/>
      <c r="O196" s="8"/>
      <c r="P196" s="8"/>
    </row>
    <row r="197" spans="1:16">
      <c r="A197" s="8"/>
      <c r="B197" s="8"/>
      <c r="C197" s="8"/>
      <c r="D197" s="8"/>
      <c r="E197" s="8"/>
      <c r="F197" s="8"/>
      <c r="G197" s="37">
        <f t="shared" si="6"/>
        <v>0</v>
      </c>
      <c r="H197" s="8">
        <f t="shared" si="7"/>
        <v>0</v>
      </c>
      <c r="I197" s="8" t="str">
        <f>IF(AND(A197&lt;&gt;"",E197&lt;&gt;""),IFERROR(SUMIFS('临-进度'!$X:$X,'临-进度'!$E:$E,"="&amp;$A197,'临-进度'!$O:$O,"=true")/SUMIFS('临-进度'!$H:$H,'临-进度'!$E:$E,"="&amp;$A197,'临-进度'!$O:$O,"=true"),""),"")</f>
        <v/>
      </c>
      <c r="J197" s="8"/>
      <c r="K197" s="8"/>
      <c r="L197" s="8"/>
      <c r="M197" s="8"/>
      <c r="N197" s="8"/>
      <c r="O197" s="8"/>
      <c r="P197" s="8"/>
    </row>
    <row r="198" spans="1:16">
      <c r="A198" s="8"/>
      <c r="B198" s="8"/>
      <c r="C198" s="8"/>
      <c r="D198" s="8"/>
      <c r="E198" s="8"/>
      <c r="F198" s="8"/>
      <c r="G198" s="37">
        <f t="shared" si="6"/>
        <v>0</v>
      </c>
      <c r="H198" s="8">
        <f t="shared" si="7"/>
        <v>0</v>
      </c>
      <c r="I198" s="8" t="str">
        <f>IF(AND(A198&lt;&gt;"",E198&lt;&gt;""),IFERROR(SUMIFS('临-进度'!$X:$X,'临-进度'!$E:$E,"="&amp;$A198,'临-进度'!$O:$O,"=true")/SUMIFS('临-进度'!$H:$H,'临-进度'!$E:$E,"="&amp;$A198,'临-进度'!$O:$O,"=true"),""),"")</f>
        <v/>
      </c>
      <c r="J198" s="8"/>
      <c r="K198" s="8"/>
      <c r="L198" s="8"/>
      <c r="M198" s="8"/>
      <c r="N198" s="8"/>
      <c r="O198" s="8"/>
      <c r="P198" s="8"/>
    </row>
    <row r="199" spans="1:16">
      <c r="A199" s="8"/>
      <c r="B199" s="8"/>
      <c r="C199" s="8"/>
      <c r="D199" s="8"/>
      <c r="E199" s="8"/>
      <c r="F199" s="8"/>
      <c r="G199" s="37">
        <f t="shared" si="6"/>
        <v>0</v>
      </c>
      <c r="H199" s="8">
        <f t="shared" si="7"/>
        <v>0</v>
      </c>
      <c r="I199" s="8" t="str">
        <f>IF(AND(A199&lt;&gt;"",E199&lt;&gt;""),IFERROR(SUMIFS('临-进度'!$X:$X,'临-进度'!$E:$E,"="&amp;$A199,'临-进度'!$O:$O,"=true")/SUMIFS('临-进度'!$H:$H,'临-进度'!$E:$E,"="&amp;$A199,'临-进度'!$O:$O,"=true"),""),"")</f>
        <v/>
      </c>
      <c r="J199" s="8"/>
      <c r="K199" s="8"/>
      <c r="L199" s="8"/>
      <c r="M199" s="8"/>
      <c r="N199" s="8"/>
      <c r="O199" s="8"/>
      <c r="P199" s="8"/>
    </row>
    <row r="200" spans="1:16">
      <c r="A200" s="8"/>
      <c r="B200" s="8"/>
      <c r="C200" s="8"/>
      <c r="D200" s="8"/>
      <c r="E200" s="8"/>
      <c r="F200" s="8"/>
      <c r="G200" s="37">
        <f t="shared" si="6"/>
        <v>0</v>
      </c>
      <c r="H200" s="8">
        <f t="shared" si="7"/>
        <v>0</v>
      </c>
      <c r="I200" s="8" t="str">
        <f>IF(AND(A200&lt;&gt;"",E200&lt;&gt;""),IFERROR(SUMIFS('临-进度'!$X:$X,'临-进度'!$E:$E,"="&amp;$A200,'临-进度'!$O:$O,"=true")/SUMIFS('临-进度'!$H:$H,'临-进度'!$E:$E,"="&amp;$A200,'临-进度'!$O:$O,"=true"),""),"")</f>
        <v/>
      </c>
      <c r="J200" s="8"/>
      <c r="K200" s="8"/>
      <c r="L200" s="8"/>
      <c r="M200" s="8"/>
      <c r="N200" s="8"/>
      <c r="O200" s="8"/>
      <c r="P200" s="8"/>
    </row>
    <row r="201" spans="1:16">
      <c r="A201" s="8"/>
      <c r="B201" s="8"/>
      <c r="C201" s="8"/>
      <c r="D201" s="8"/>
      <c r="E201" s="8"/>
      <c r="F201" s="8"/>
      <c r="G201" s="37">
        <f t="shared" si="6"/>
        <v>0</v>
      </c>
      <c r="H201" s="8">
        <f t="shared" si="7"/>
        <v>0</v>
      </c>
      <c r="I201" s="8" t="str">
        <f>IF(AND(A201&lt;&gt;"",E201&lt;&gt;""),IFERROR(SUMIFS('临-进度'!$X:$X,'临-进度'!$E:$E,"="&amp;$A201,'临-进度'!$O:$O,"=true")/SUMIFS('临-进度'!$H:$H,'临-进度'!$E:$E,"="&amp;$A201,'临-进度'!$O:$O,"=true"),""),"")</f>
        <v/>
      </c>
      <c r="J201" s="8"/>
      <c r="K201" s="8"/>
      <c r="L201" s="8"/>
      <c r="M201" s="8"/>
      <c r="N201" s="8"/>
      <c r="O201" s="8"/>
      <c r="P201" s="8"/>
    </row>
    <row r="202" spans="1:16">
      <c r="A202" s="8"/>
      <c r="B202" s="8"/>
      <c r="C202" s="8"/>
      <c r="D202" s="8"/>
      <c r="E202" s="8"/>
      <c r="F202" s="8"/>
      <c r="G202" s="37">
        <f t="shared" si="6"/>
        <v>0</v>
      </c>
      <c r="H202" s="8">
        <f t="shared" si="7"/>
        <v>0</v>
      </c>
      <c r="I202" s="8" t="str">
        <f>IF(AND(A202&lt;&gt;"",E202&lt;&gt;""),IFERROR(SUMIFS('临-进度'!$X:$X,'临-进度'!$E:$E,"="&amp;$A202,'临-进度'!$O:$O,"=true")/SUMIFS('临-进度'!$H:$H,'临-进度'!$E:$E,"="&amp;$A202,'临-进度'!$O:$O,"=true"),""),"")</f>
        <v/>
      </c>
      <c r="J202" s="8"/>
      <c r="K202" s="8"/>
      <c r="L202" s="8"/>
      <c r="M202" s="8"/>
      <c r="N202" s="8"/>
      <c r="O202" s="8"/>
      <c r="P202" s="8"/>
    </row>
    <row r="203" spans="1:16">
      <c r="A203" s="8"/>
      <c r="B203" s="8"/>
      <c r="C203" s="8"/>
      <c r="D203" s="8"/>
      <c r="E203" s="8"/>
      <c r="F203" s="8"/>
      <c r="G203" s="37">
        <f t="shared" si="6"/>
        <v>0</v>
      </c>
      <c r="H203" s="8">
        <f t="shared" si="7"/>
        <v>0</v>
      </c>
      <c r="I203" s="8" t="str">
        <f>IF(AND(A203&lt;&gt;"",E203&lt;&gt;""),IFERROR(SUMIFS('临-进度'!$X:$X,'临-进度'!$E:$E,"="&amp;$A203,'临-进度'!$O:$O,"=true")/SUMIFS('临-进度'!$H:$H,'临-进度'!$E:$E,"="&amp;$A203,'临-进度'!$O:$O,"=true"),""),"")</f>
        <v/>
      </c>
      <c r="J203" s="8"/>
      <c r="K203" s="8"/>
      <c r="L203" s="8"/>
      <c r="M203" s="8"/>
      <c r="N203" s="8"/>
      <c r="O203" s="8"/>
      <c r="P203" s="8"/>
    </row>
    <row r="204" spans="1:16">
      <c r="A204" s="8"/>
      <c r="B204" s="8"/>
      <c r="C204" s="8"/>
      <c r="D204" s="8"/>
      <c r="E204" s="8"/>
      <c r="F204" s="8"/>
      <c r="G204" s="37">
        <f t="shared" si="6"/>
        <v>0</v>
      </c>
      <c r="H204" s="8">
        <f t="shared" si="7"/>
        <v>0</v>
      </c>
      <c r="I204" s="8" t="str">
        <f>IF(AND(A204&lt;&gt;"",E204&lt;&gt;""),IFERROR(SUMIFS('临-进度'!$X:$X,'临-进度'!$E:$E,"="&amp;$A204,'临-进度'!$O:$O,"=true")/SUMIFS('临-进度'!$H:$H,'临-进度'!$E:$E,"="&amp;$A204,'临-进度'!$O:$O,"=true"),""),"")</f>
        <v/>
      </c>
      <c r="J204" s="8"/>
      <c r="K204" s="8"/>
      <c r="L204" s="8"/>
      <c r="M204" s="8"/>
      <c r="N204" s="8"/>
      <c r="O204" s="8"/>
      <c r="P204" s="8"/>
    </row>
    <row r="205" spans="1:16">
      <c r="A205" s="8"/>
      <c r="B205" s="8"/>
      <c r="C205" s="8"/>
      <c r="D205" s="8"/>
      <c r="E205" s="8"/>
      <c r="F205" s="8"/>
      <c r="G205" s="37">
        <f t="shared" si="6"/>
        <v>0</v>
      </c>
      <c r="H205" s="8">
        <f t="shared" si="7"/>
        <v>0</v>
      </c>
      <c r="I205" s="8" t="str">
        <f>IF(AND(A205&lt;&gt;"",E205&lt;&gt;""),IFERROR(SUMIFS('临-进度'!$X:$X,'临-进度'!$E:$E,"="&amp;$A205,'临-进度'!$O:$O,"=true")/SUMIFS('临-进度'!$H:$H,'临-进度'!$E:$E,"="&amp;$A205,'临-进度'!$O:$O,"=true"),""),"")</f>
        <v/>
      </c>
      <c r="J205" s="8"/>
      <c r="K205" s="8"/>
      <c r="L205" s="8"/>
      <c r="M205" s="8"/>
      <c r="N205" s="8"/>
      <c r="O205" s="8"/>
      <c r="P205" s="8"/>
    </row>
    <row r="206" spans="1:16">
      <c r="A206" s="8"/>
      <c r="B206" s="8"/>
      <c r="C206" s="8"/>
      <c r="D206" s="8"/>
      <c r="E206" s="8"/>
      <c r="F206" s="8"/>
      <c r="G206" s="37">
        <f t="shared" si="6"/>
        <v>0</v>
      </c>
      <c r="H206" s="8">
        <f t="shared" si="7"/>
        <v>0</v>
      </c>
      <c r="I206" s="8" t="str">
        <f>IF(AND(A206&lt;&gt;"",E206&lt;&gt;""),IFERROR(SUMIFS('临-进度'!$X:$X,'临-进度'!$E:$E,"="&amp;$A206,'临-进度'!$O:$O,"=true")/SUMIFS('临-进度'!$H:$H,'临-进度'!$E:$E,"="&amp;$A206,'临-进度'!$O:$O,"=true"),""),"")</f>
        <v/>
      </c>
      <c r="J206" s="8"/>
      <c r="K206" s="8"/>
      <c r="L206" s="8"/>
      <c r="M206" s="8"/>
      <c r="N206" s="8"/>
      <c r="O206" s="8"/>
      <c r="P206" s="8"/>
    </row>
    <row r="207" spans="1:16">
      <c r="A207" s="8"/>
      <c r="B207" s="8"/>
      <c r="C207" s="8"/>
      <c r="D207" s="8"/>
      <c r="E207" s="8"/>
      <c r="F207" s="8"/>
      <c r="G207" s="37">
        <f t="shared" si="6"/>
        <v>0</v>
      </c>
      <c r="H207" s="8">
        <f t="shared" si="7"/>
        <v>0</v>
      </c>
      <c r="I207" s="8" t="str">
        <f>IF(AND(A207&lt;&gt;"",E207&lt;&gt;""),IFERROR(SUMIFS('临-进度'!$X:$X,'临-进度'!$E:$E,"="&amp;$A207,'临-进度'!$O:$O,"=true")/SUMIFS('临-进度'!$H:$H,'临-进度'!$E:$E,"="&amp;$A207,'临-进度'!$O:$O,"=true"),""),"")</f>
        <v/>
      </c>
      <c r="J207" s="8"/>
      <c r="K207" s="8"/>
      <c r="L207" s="8"/>
      <c r="M207" s="8"/>
      <c r="N207" s="8"/>
      <c r="O207" s="8"/>
      <c r="P207" s="8"/>
    </row>
    <row r="208" spans="1:16">
      <c r="A208" s="8"/>
      <c r="B208" s="8"/>
      <c r="C208" s="8"/>
      <c r="D208" s="8"/>
      <c r="E208" s="8"/>
      <c r="F208" s="8"/>
      <c r="G208" s="37">
        <f t="shared" si="6"/>
        <v>0</v>
      </c>
      <c r="H208" s="8">
        <f t="shared" si="7"/>
        <v>0</v>
      </c>
      <c r="I208" s="8" t="str">
        <f>IF(AND(A208&lt;&gt;"",E208&lt;&gt;""),IFERROR(SUMIFS('临-进度'!$X:$X,'临-进度'!$E:$E,"="&amp;$A208,'临-进度'!$O:$O,"=true")/SUMIFS('临-进度'!$H:$H,'临-进度'!$E:$E,"="&amp;$A208,'临-进度'!$O:$O,"=true"),""),"")</f>
        <v/>
      </c>
      <c r="J208" s="8"/>
      <c r="K208" s="8"/>
      <c r="L208" s="8"/>
      <c r="M208" s="8"/>
      <c r="N208" s="8"/>
      <c r="O208" s="8"/>
      <c r="P208" s="8"/>
    </row>
    <row r="209" spans="1:16">
      <c r="A209" s="8"/>
      <c r="B209" s="8"/>
      <c r="C209" s="8"/>
      <c r="D209" s="8"/>
      <c r="E209" s="8"/>
      <c r="F209" s="8"/>
      <c r="G209" s="37">
        <f t="shared" si="6"/>
        <v>0</v>
      </c>
      <c r="H209" s="8">
        <f t="shared" si="7"/>
        <v>0</v>
      </c>
      <c r="I209" s="8" t="str">
        <f>IF(AND(A209&lt;&gt;"",E209&lt;&gt;""),IFERROR(SUMIFS('临-进度'!$X:$X,'临-进度'!$E:$E,"="&amp;$A209,'临-进度'!$O:$O,"=true")/SUMIFS('临-进度'!$H:$H,'临-进度'!$E:$E,"="&amp;$A209,'临-进度'!$O:$O,"=true"),""),"")</f>
        <v/>
      </c>
      <c r="J209" s="8"/>
      <c r="K209" s="8"/>
      <c r="L209" s="8"/>
      <c r="M209" s="8"/>
      <c r="N209" s="8"/>
      <c r="O209" s="8"/>
      <c r="P209" s="8"/>
    </row>
    <row r="210" spans="1:16">
      <c r="A210" s="8"/>
      <c r="B210" s="8"/>
      <c r="C210" s="8"/>
      <c r="D210" s="8"/>
      <c r="E210" s="8"/>
      <c r="F210" s="8"/>
      <c r="G210" s="37">
        <f t="shared" si="6"/>
        <v>0</v>
      </c>
      <c r="H210" s="8">
        <f t="shared" si="7"/>
        <v>0</v>
      </c>
      <c r="I210" s="8" t="str">
        <f>IF(AND(A210&lt;&gt;"",E210&lt;&gt;""),IFERROR(SUMIFS('临-进度'!$X:$X,'临-进度'!$E:$E,"="&amp;$A210,'临-进度'!$O:$O,"=true")/SUMIFS('临-进度'!$H:$H,'临-进度'!$E:$E,"="&amp;$A210,'临-进度'!$O:$O,"=true"),""),"")</f>
        <v/>
      </c>
      <c r="J210" s="8"/>
      <c r="K210" s="8"/>
      <c r="L210" s="8"/>
      <c r="M210" s="8"/>
      <c r="N210" s="8"/>
      <c r="O210" s="8"/>
      <c r="P210" s="8"/>
    </row>
    <row r="211" spans="1:16">
      <c r="A211" s="8"/>
      <c r="B211" s="8"/>
      <c r="C211" s="8"/>
      <c r="D211" s="8"/>
      <c r="E211" s="8"/>
      <c r="F211" s="8"/>
      <c r="G211" s="37">
        <f t="shared" si="6"/>
        <v>0</v>
      </c>
      <c r="H211" s="8">
        <f t="shared" si="7"/>
        <v>0</v>
      </c>
      <c r="I211" s="8" t="str">
        <f>IF(AND(A211&lt;&gt;"",E211&lt;&gt;""),IFERROR(SUMIFS('临-进度'!$X:$X,'临-进度'!$E:$E,"="&amp;$A211,'临-进度'!$O:$O,"=true")/SUMIFS('临-进度'!$H:$H,'临-进度'!$E:$E,"="&amp;$A211,'临-进度'!$O:$O,"=true"),""),"")</f>
        <v/>
      </c>
      <c r="J211" s="8"/>
      <c r="K211" s="8"/>
      <c r="L211" s="8"/>
      <c r="M211" s="8"/>
      <c r="N211" s="8"/>
      <c r="O211" s="8"/>
      <c r="P211" s="8"/>
    </row>
    <row r="212" spans="1:16">
      <c r="A212" s="8"/>
      <c r="B212" s="8"/>
      <c r="C212" s="8"/>
      <c r="D212" s="8"/>
      <c r="E212" s="8"/>
      <c r="F212" s="8"/>
      <c r="G212" s="37">
        <f t="shared" si="6"/>
        <v>0</v>
      </c>
      <c r="H212" s="8">
        <f t="shared" si="7"/>
        <v>0</v>
      </c>
      <c r="I212" s="8" t="str">
        <f>IF(AND(A212&lt;&gt;"",E212&lt;&gt;""),IFERROR(SUMIFS('临-进度'!$X:$X,'临-进度'!$E:$E,"="&amp;$A212,'临-进度'!$O:$O,"=true")/SUMIFS('临-进度'!$H:$H,'临-进度'!$E:$E,"="&amp;$A212,'临-进度'!$O:$O,"=true"),""),"")</f>
        <v/>
      </c>
      <c r="J212" s="8"/>
      <c r="K212" s="8"/>
      <c r="L212" s="8"/>
      <c r="M212" s="8"/>
      <c r="N212" s="8"/>
      <c r="O212" s="8"/>
      <c r="P212" s="8"/>
    </row>
    <row r="213" spans="1:16">
      <c r="A213" s="8"/>
      <c r="B213" s="8"/>
      <c r="C213" s="8"/>
      <c r="D213" s="8"/>
      <c r="E213" s="8"/>
      <c r="F213" s="8"/>
      <c r="G213" s="37">
        <f t="shared" si="6"/>
        <v>0</v>
      </c>
      <c r="H213" s="8">
        <f t="shared" si="7"/>
        <v>0</v>
      </c>
      <c r="I213" s="8" t="str">
        <f>IF(AND(A213&lt;&gt;"",E213&lt;&gt;""),IFERROR(SUMIFS('临-进度'!$X:$X,'临-进度'!$E:$E,"="&amp;$A213,'临-进度'!$O:$O,"=true")/SUMIFS('临-进度'!$H:$H,'临-进度'!$E:$E,"="&amp;$A213,'临-进度'!$O:$O,"=true"),""),"")</f>
        <v/>
      </c>
      <c r="J213" s="8"/>
      <c r="K213" s="8"/>
      <c r="L213" s="8"/>
      <c r="M213" s="8"/>
      <c r="N213" s="8"/>
      <c r="O213" s="8"/>
      <c r="P213" s="8"/>
    </row>
    <row r="214" spans="1:16">
      <c r="A214" s="8"/>
      <c r="B214" s="8"/>
      <c r="C214" s="8"/>
      <c r="D214" s="8"/>
      <c r="E214" s="8"/>
      <c r="F214" s="8"/>
      <c r="G214" s="37">
        <f t="shared" si="6"/>
        <v>0</v>
      </c>
      <c r="H214" s="8">
        <f t="shared" si="7"/>
        <v>0</v>
      </c>
      <c r="I214" s="8" t="str">
        <f>IF(AND(A214&lt;&gt;"",E214&lt;&gt;""),IFERROR(SUMIFS('临-进度'!$X:$X,'临-进度'!$E:$E,"="&amp;$A214,'临-进度'!$O:$O,"=true")/SUMIFS('临-进度'!$H:$H,'临-进度'!$E:$E,"="&amp;$A214,'临-进度'!$O:$O,"=true"),""),"")</f>
        <v/>
      </c>
      <c r="J214" s="8"/>
      <c r="K214" s="8"/>
      <c r="L214" s="8"/>
      <c r="M214" s="8"/>
      <c r="N214" s="8"/>
      <c r="O214" s="8"/>
      <c r="P214" s="8"/>
    </row>
    <row r="215" spans="1:16">
      <c r="A215" s="8"/>
      <c r="B215" s="8"/>
      <c r="C215" s="8"/>
      <c r="D215" s="8"/>
      <c r="E215" s="8"/>
      <c r="F215" s="8"/>
      <c r="G215" s="37">
        <f t="shared" si="6"/>
        <v>0</v>
      </c>
      <c r="H215" s="8">
        <f t="shared" si="7"/>
        <v>0</v>
      </c>
      <c r="I215" s="8" t="str">
        <f>IF(AND(A215&lt;&gt;"",E215&lt;&gt;""),IFERROR(SUMIFS('临-进度'!$X:$X,'临-进度'!$E:$E,"="&amp;$A215,'临-进度'!$O:$O,"=true")/SUMIFS('临-进度'!$H:$H,'临-进度'!$E:$E,"="&amp;$A215,'临-进度'!$O:$O,"=true"),""),"")</f>
        <v/>
      </c>
      <c r="J215" s="8"/>
      <c r="K215" s="8"/>
      <c r="L215" s="8"/>
      <c r="M215" s="8"/>
      <c r="N215" s="8"/>
      <c r="O215" s="8"/>
      <c r="P215" s="8"/>
    </row>
    <row r="216" spans="1:16">
      <c r="A216" s="8"/>
      <c r="B216" s="8"/>
      <c r="C216" s="8"/>
      <c r="D216" s="8"/>
      <c r="E216" s="8"/>
      <c r="F216" s="8"/>
      <c r="G216" s="37">
        <f t="shared" si="6"/>
        <v>0</v>
      </c>
      <c r="H216" s="8">
        <f t="shared" si="7"/>
        <v>0</v>
      </c>
      <c r="I216" s="8" t="str">
        <f>IF(AND(A216&lt;&gt;"",E216&lt;&gt;""),IFERROR(SUMIFS('临-进度'!$X:$X,'临-进度'!$E:$E,"="&amp;$A216,'临-进度'!$O:$O,"=true")/SUMIFS('临-进度'!$H:$H,'临-进度'!$E:$E,"="&amp;$A216,'临-进度'!$O:$O,"=true"),""),"")</f>
        <v/>
      </c>
      <c r="J216" s="8"/>
      <c r="K216" s="8"/>
      <c r="L216" s="8"/>
      <c r="M216" s="8"/>
      <c r="N216" s="8"/>
      <c r="O216" s="8"/>
      <c r="P216" s="8"/>
    </row>
    <row r="217" spans="1:16">
      <c r="A217" s="8"/>
      <c r="B217" s="8"/>
      <c r="C217" s="8"/>
      <c r="D217" s="8"/>
      <c r="E217" s="8"/>
      <c r="F217" s="8"/>
      <c r="G217" s="37">
        <f t="shared" si="6"/>
        <v>0</v>
      </c>
      <c r="H217" s="8">
        <f t="shared" si="7"/>
        <v>0</v>
      </c>
      <c r="I217" s="8" t="str">
        <f>IF(AND(A217&lt;&gt;"",E217&lt;&gt;""),IFERROR(SUMIFS('临-进度'!$X:$X,'临-进度'!$E:$E,"="&amp;$A217,'临-进度'!$O:$O,"=true")/SUMIFS('临-进度'!$H:$H,'临-进度'!$E:$E,"="&amp;$A217,'临-进度'!$O:$O,"=true"),""),"")</f>
        <v/>
      </c>
      <c r="J217" s="8"/>
      <c r="K217" s="8"/>
      <c r="L217" s="8"/>
      <c r="M217" s="8"/>
      <c r="N217" s="8"/>
      <c r="O217" s="8"/>
      <c r="P217" s="8"/>
    </row>
    <row r="218" spans="1:16">
      <c r="A218" s="8"/>
      <c r="B218" s="8"/>
      <c r="C218" s="8"/>
      <c r="D218" s="8"/>
      <c r="E218" s="8"/>
      <c r="F218" s="8"/>
      <c r="G218" s="37">
        <f t="shared" si="6"/>
        <v>0</v>
      </c>
      <c r="H218" s="8">
        <f t="shared" si="7"/>
        <v>0</v>
      </c>
      <c r="I218" s="8" t="str">
        <f>IF(AND(A218&lt;&gt;"",E218&lt;&gt;""),IFERROR(SUMIFS('临-进度'!$X:$X,'临-进度'!$E:$E,"="&amp;$A218,'临-进度'!$O:$O,"=true")/SUMIFS('临-进度'!$H:$H,'临-进度'!$E:$E,"="&amp;$A218,'临-进度'!$O:$O,"=true"),""),"")</f>
        <v/>
      </c>
      <c r="J218" s="8"/>
      <c r="K218" s="8"/>
      <c r="L218" s="8"/>
      <c r="M218" s="8"/>
      <c r="N218" s="8"/>
      <c r="O218" s="8"/>
      <c r="P218" s="8"/>
    </row>
    <row r="219" spans="1:16">
      <c r="A219" s="8"/>
      <c r="B219" s="8"/>
      <c r="C219" s="8"/>
      <c r="D219" s="8"/>
      <c r="E219" s="8"/>
      <c r="F219" s="8"/>
      <c r="G219" s="37">
        <f t="shared" si="6"/>
        <v>0</v>
      </c>
      <c r="H219" s="8">
        <f t="shared" si="7"/>
        <v>0</v>
      </c>
      <c r="I219" s="8" t="str">
        <f>IF(AND(A219&lt;&gt;"",E219&lt;&gt;""),IFERROR(SUMIFS('临-进度'!$X:$X,'临-进度'!$E:$E,"="&amp;$A219,'临-进度'!$O:$O,"=true")/SUMIFS('临-进度'!$H:$H,'临-进度'!$E:$E,"="&amp;$A219,'临-进度'!$O:$O,"=true"),""),"")</f>
        <v/>
      </c>
      <c r="J219" s="8"/>
      <c r="K219" s="8"/>
      <c r="L219" s="8"/>
      <c r="M219" s="8"/>
      <c r="N219" s="8"/>
      <c r="O219" s="8"/>
      <c r="P219" s="8"/>
    </row>
    <row r="220" spans="1:16">
      <c r="A220" s="8"/>
      <c r="B220" s="8"/>
      <c r="C220" s="8"/>
      <c r="D220" s="8"/>
      <c r="E220" s="8"/>
      <c r="F220" s="8"/>
      <c r="G220" s="37">
        <f t="shared" si="6"/>
        <v>0</v>
      </c>
      <c r="H220" s="8">
        <f t="shared" si="7"/>
        <v>0</v>
      </c>
      <c r="I220" s="8" t="str">
        <f>IF(AND(A220&lt;&gt;"",E220&lt;&gt;""),IFERROR(SUMIFS('临-进度'!$X:$X,'临-进度'!$E:$E,"="&amp;$A220,'临-进度'!$O:$O,"=true")/SUMIFS('临-进度'!$H:$H,'临-进度'!$E:$E,"="&amp;$A220,'临-进度'!$O:$O,"=true"),""),"")</f>
        <v/>
      </c>
      <c r="J220" s="8"/>
      <c r="K220" s="8"/>
      <c r="L220" s="8"/>
      <c r="M220" s="8"/>
      <c r="N220" s="8"/>
      <c r="O220" s="8"/>
      <c r="P220" s="8"/>
    </row>
    <row r="221" spans="1:16">
      <c r="A221" s="8"/>
      <c r="B221" s="8"/>
      <c r="C221" s="8"/>
      <c r="D221" s="8"/>
      <c r="E221" s="8"/>
      <c r="F221" s="8"/>
      <c r="G221" s="37">
        <f t="shared" si="6"/>
        <v>0</v>
      </c>
      <c r="H221" s="8">
        <f t="shared" si="7"/>
        <v>0</v>
      </c>
      <c r="I221" s="8" t="str">
        <f>IF(AND(A221&lt;&gt;"",E221&lt;&gt;""),IFERROR(SUMIFS('临-进度'!$X:$X,'临-进度'!$E:$E,"="&amp;$A221,'临-进度'!$O:$O,"=true")/SUMIFS('临-进度'!$H:$H,'临-进度'!$E:$E,"="&amp;$A221,'临-进度'!$O:$O,"=true"),""),"")</f>
        <v/>
      </c>
      <c r="J221" s="8"/>
      <c r="K221" s="8"/>
      <c r="L221" s="8"/>
      <c r="M221" s="8"/>
      <c r="N221" s="8"/>
      <c r="O221" s="8"/>
      <c r="P221" s="8"/>
    </row>
    <row r="222" spans="1:16">
      <c r="A222" s="8"/>
      <c r="B222" s="8"/>
      <c r="C222" s="8"/>
      <c r="D222" s="8"/>
      <c r="E222" s="8"/>
      <c r="F222" s="8"/>
      <c r="G222" s="37">
        <f t="shared" si="6"/>
        <v>0</v>
      </c>
      <c r="H222" s="8">
        <f t="shared" si="7"/>
        <v>0</v>
      </c>
      <c r="I222" s="8" t="str">
        <f>IF(AND(A222&lt;&gt;"",E222&lt;&gt;""),IFERROR(SUMIFS('临-进度'!$X:$X,'临-进度'!$E:$E,"="&amp;$A222,'临-进度'!$O:$O,"=true")/SUMIFS('临-进度'!$H:$H,'临-进度'!$E:$E,"="&amp;$A222,'临-进度'!$O:$O,"=true"),""),"")</f>
        <v/>
      </c>
      <c r="J222" s="8"/>
      <c r="K222" s="8"/>
      <c r="L222" s="8"/>
      <c r="M222" s="8"/>
      <c r="N222" s="8"/>
      <c r="O222" s="8"/>
      <c r="P222" s="8"/>
    </row>
    <row r="223" spans="1:16">
      <c r="A223" s="8"/>
      <c r="B223" s="8"/>
      <c r="C223" s="8"/>
      <c r="D223" s="8"/>
      <c r="E223" s="8"/>
      <c r="F223" s="8"/>
      <c r="G223" s="37">
        <f t="shared" si="6"/>
        <v>0</v>
      </c>
      <c r="H223" s="8">
        <f t="shared" si="7"/>
        <v>0</v>
      </c>
      <c r="I223" s="8" t="str">
        <f>IF(AND(A223&lt;&gt;"",E223&lt;&gt;""),IFERROR(SUMIFS('临-进度'!$X:$X,'临-进度'!$E:$E,"="&amp;$A223,'临-进度'!$O:$O,"=true")/SUMIFS('临-进度'!$H:$H,'临-进度'!$E:$E,"="&amp;$A223,'临-进度'!$O:$O,"=true"),""),"")</f>
        <v/>
      </c>
      <c r="J223" s="8"/>
      <c r="K223" s="8"/>
      <c r="L223" s="8"/>
      <c r="M223" s="8"/>
      <c r="N223" s="8"/>
      <c r="O223" s="8"/>
      <c r="P223" s="8"/>
    </row>
    <row r="224" spans="1:16">
      <c r="A224" s="8"/>
      <c r="B224" s="8"/>
      <c r="C224" s="8"/>
      <c r="D224" s="8"/>
      <c r="E224" s="8"/>
      <c r="F224" s="8"/>
      <c r="G224" s="37">
        <f t="shared" si="6"/>
        <v>0</v>
      </c>
      <c r="H224" s="8">
        <f t="shared" si="7"/>
        <v>0</v>
      </c>
      <c r="I224" s="8" t="str">
        <f>IF(AND(A224&lt;&gt;"",E224&lt;&gt;""),IFERROR(SUMIFS('临-进度'!$X:$X,'临-进度'!$E:$E,"="&amp;$A224,'临-进度'!$O:$O,"=true")/SUMIFS('临-进度'!$H:$H,'临-进度'!$E:$E,"="&amp;$A224,'临-进度'!$O:$O,"=true"),""),"")</f>
        <v/>
      </c>
      <c r="J224" s="8"/>
      <c r="K224" s="8"/>
      <c r="L224" s="8"/>
      <c r="M224" s="8"/>
      <c r="N224" s="8"/>
      <c r="O224" s="8"/>
      <c r="P224" s="8"/>
    </row>
    <row r="225" spans="1:16">
      <c r="A225" s="8"/>
      <c r="B225" s="8"/>
      <c r="C225" s="8"/>
      <c r="D225" s="8"/>
      <c r="E225" s="8"/>
      <c r="F225" s="8"/>
      <c r="G225" s="37">
        <f t="shared" si="6"/>
        <v>0</v>
      </c>
      <c r="H225" s="8">
        <f t="shared" si="7"/>
        <v>0</v>
      </c>
      <c r="I225" s="8" t="str">
        <f>IF(AND(A225&lt;&gt;"",E225&lt;&gt;""),IFERROR(SUMIFS('临-进度'!$X:$X,'临-进度'!$E:$E,"="&amp;$A225,'临-进度'!$O:$O,"=true")/SUMIFS('临-进度'!$H:$H,'临-进度'!$E:$E,"="&amp;$A225,'临-进度'!$O:$O,"=true"),""),"")</f>
        <v/>
      </c>
      <c r="J225" s="8"/>
      <c r="K225" s="8"/>
      <c r="L225" s="8"/>
      <c r="M225" s="8"/>
      <c r="N225" s="8"/>
      <c r="O225" s="8"/>
      <c r="P225" s="8"/>
    </row>
    <row r="226" spans="1:16">
      <c r="A226" s="8"/>
      <c r="B226" s="8"/>
      <c r="C226" s="8"/>
      <c r="D226" s="8"/>
      <c r="E226" s="8"/>
      <c r="F226" s="8"/>
      <c r="G226" s="37">
        <f t="shared" si="6"/>
        <v>0</v>
      </c>
      <c r="H226" s="8">
        <f t="shared" si="7"/>
        <v>0</v>
      </c>
      <c r="I226" s="8" t="str">
        <f>IF(AND(A226&lt;&gt;"",E226&lt;&gt;""),IFERROR(SUMIFS('临-进度'!$X:$X,'临-进度'!$E:$E,"="&amp;$A226,'临-进度'!$O:$O,"=true")/SUMIFS('临-进度'!$H:$H,'临-进度'!$E:$E,"="&amp;$A226,'临-进度'!$O:$O,"=true"),""),"")</f>
        <v/>
      </c>
      <c r="J226" s="8"/>
      <c r="K226" s="8"/>
      <c r="L226" s="8"/>
      <c r="M226" s="8"/>
      <c r="N226" s="8"/>
      <c r="O226" s="8"/>
      <c r="P226" s="8"/>
    </row>
    <row r="227" spans="1:16">
      <c r="A227" s="8"/>
      <c r="B227" s="8"/>
      <c r="C227" s="8"/>
      <c r="D227" s="8"/>
      <c r="E227" s="8"/>
      <c r="F227" s="8"/>
      <c r="G227" s="37">
        <f t="shared" si="6"/>
        <v>0</v>
      </c>
      <c r="H227" s="8">
        <f t="shared" si="7"/>
        <v>0</v>
      </c>
      <c r="I227" s="8" t="str">
        <f>IF(AND(A227&lt;&gt;"",E227&lt;&gt;""),IFERROR(SUMIFS('临-进度'!$X:$X,'临-进度'!$E:$E,"="&amp;$A227,'临-进度'!$O:$O,"=true")/SUMIFS('临-进度'!$H:$H,'临-进度'!$E:$E,"="&amp;$A227,'临-进度'!$O:$O,"=true"),""),"")</f>
        <v/>
      </c>
      <c r="J227" s="8"/>
      <c r="K227" s="8"/>
      <c r="L227" s="8"/>
      <c r="M227" s="8"/>
      <c r="N227" s="8"/>
      <c r="O227" s="8"/>
      <c r="P227" s="8"/>
    </row>
    <row r="228" spans="1:16">
      <c r="A228" s="8"/>
      <c r="B228" s="8"/>
      <c r="C228" s="8"/>
      <c r="D228" s="8"/>
      <c r="E228" s="8"/>
      <c r="F228" s="8"/>
      <c r="G228" s="37">
        <f t="shared" si="6"/>
        <v>0</v>
      </c>
      <c r="H228" s="8">
        <f t="shared" si="7"/>
        <v>0</v>
      </c>
      <c r="I228" s="8" t="str">
        <f>IF(AND(A228&lt;&gt;"",E228&lt;&gt;""),IFERROR(SUMIFS('临-进度'!$X:$X,'临-进度'!$E:$E,"="&amp;$A228,'临-进度'!$O:$O,"=true")/SUMIFS('临-进度'!$H:$H,'临-进度'!$E:$E,"="&amp;$A228,'临-进度'!$O:$O,"=true"),""),"")</f>
        <v/>
      </c>
      <c r="J228" s="8"/>
      <c r="K228" s="8"/>
      <c r="L228" s="8"/>
      <c r="M228" s="8"/>
      <c r="N228" s="8"/>
      <c r="O228" s="8"/>
      <c r="P228" s="8"/>
    </row>
    <row r="229" spans="1:16">
      <c r="A229" s="8"/>
      <c r="B229" s="8"/>
      <c r="C229" s="8"/>
      <c r="D229" s="8"/>
      <c r="E229" s="8"/>
      <c r="F229" s="8"/>
      <c r="G229" s="37">
        <f t="shared" si="6"/>
        <v>0</v>
      </c>
      <c r="H229" s="8">
        <f t="shared" si="7"/>
        <v>0</v>
      </c>
      <c r="I229" s="8" t="str">
        <f>IF(AND(A229&lt;&gt;"",E229&lt;&gt;""),IFERROR(SUMIFS('临-进度'!$X:$X,'临-进度'!$E:$E,"="&amp;$A229,'临-进度'!$O:$O,"=true")/SUMIFS('临-进度'!$H:$H,'临-进度'!$E:$E,"="&amp;$A229,'临-进度'!$O:$O,"=true"),""),"")</f>
        <v/>
      </c>
      <c r="J229" s="8"/>
      <c r="K229" s="8"/>
      <c r="L229" s="8"/>
      <c r="M229" s="8"/>
      <c r="N229" s="8"/>
      <c r="O229" s="8"/>
      <c r="P229" s="8"/>
    </row>
    <row r="230" spans="1:16">
      <c r="A230" s="8"/>
      <c r="B230" s="8"/>
      <c r="C230" s="8"/>
      <c r="D230" s="8"/>
      <c r="E230" s="8"/>
      <c r="F230" s="8"/>
      <c r="G230" s="37">
        <f t="shared" si="6"/>
        <v>0</v>
      </c>
      <c r="H230" s="8">
        <f t="shared" si="7"/>
        <v>0</v>
      </c>
      <c r="I230" s="8" t="str">
        <f>IF(AND(A230&lt;&gt;"",E230&lt;&gt;""),IFERROR(SUMIFS('临-进度'!$X:$X,'临-进度'!$E:$E,"="&amp;$A230,'临-进度'!$O:$O,"=true")/SUMIFS('临-进度'!$H:$H,'临-进度'!$E:$E,"="&amp;$A230,'临-进度'!$O:$O,"=true"),""),"")</f>
        <v/>
      </c>
      <c r="J230" s="8"/>
      <c r="K230" s="8"/>
      <c r="L230" s="8"/>
      <c r="M230" s="8"/>
      <c r="N230" s="8"/>
      <c r="O230" s="8"/>
      <c r="P230" s="8"/>
    </row>
    <row r="231" spans="1:16">
      <c r="A231" s="8"/>
      <c r="B231" s="8"/>
      <c r="C231" s="8"/>
      <c r="D231" s="8"/>
      <c r="E231" s="8"/>
      <c r="F231" s="8"/>
      <c r="G231" s="37">
        <f t="shared" si="6"/>
        <v>0</v>
      </c>
      <c r="H231" s="8">
        <f t="shared" si="7"/>
        <v>0</v>
      </c>
      <c r="I231" s="8" t="str">
        <f>IF(AND(A231&lt;&gt;"",E231&lt;&gt;""),IFERROR(SUMIFS('临-进度'!$X:$X,'临-进度'!$E:$E,"="&amp;$A231,'临-进度'!$O:$O,"=true")/SUMIFS('临-进度'!$H:$H,'临-进度'!$E:$E,"="&amp;$A231,'临-进度'!$O:$O,"=true"),""),"")</f>
        <v/>
      </c>
      <c r="J231" s="8"/>
      <c r="K231" s="8"/>
      <c r="L231" s="8"/>
      <c r="M231" s="8"/>
      <c r="N231" s="8"/>
      <c r="O231" s="8"/>
      <c r="P231" s="8"/>
    </row>
    <row r="232" spans="1:16">
      <c r="A232" s="8"/>
      <c r="B232" s="8"/>
      <c r="C232" s="8"/>
      <c r="D232" s="8"/>
      <c r="E232" s="8"/>
      <c r="F232" s="8"/>
      <c r="G232" s="37">
        <f t="shared" si="6"/>
        <v>0</v>
      </c>
      <c r="H232" s="8">
        <f t="shared" si="7"/>
        <v>0</v>
      </c>
      <c r="I232" s="8" t="str">
        <f>IF(AND(A232&lt;&gt;"",E232&lt;&gt;""),IFERROR(SUMIFS('临-进度'!$X:$X,'临-进度'!$E:$E,"="&amp;$A232,'临-进度'!$O:$O,"=true")/SUMIFS('临-进度'!$H:$H,'临-进度'!$E:$E,"="&amp;$A232,'临-进度'!$O:$O,"=true"),""),"")</f>
        <v/>
      </c>
      <c r="J232" s="8"/>
      <c r="K232" s="8"/>
      <c r="L232" s="8"/>
      <c r="M232" s="8"/>
      <c r="N232" s="8"/>
      <c r="O232" s="8"/>
      <c r="P232" s="8"/>
    </row>
    <row r="233" spans="1:16">
      <c r="A233" s="8"/>
      <c r="B233" s="8"/>
      <c r="C233" s="8"/>
      <c r="D233" s="8"/>
      <c r="E233" s="8"/>
      <c r="F233" s="8"/>
      <c r="G233" s="37">
        <f t="shared" si="6"/>
        <v>0</v>
      </c>
      <c r="H233" s="8">
        <f t="shared" si="7"/>
        <v>0</v>
      </c>
      <c r="I233" s="8" t="str">
        <f>IF(AND(A233&lt;&gt;"",E233&lt;&gt;""),IFERROR(SUMIFS('临-进度'!$X:$X,'临-进度'!$E:$E,"="&amp;$A233,'临-进度'!$O:$O,"=true")/SUMIFS('临-进度'!$H:$H,'临-进度'!$E:$E,"="&amp;$A233,'临-进度'!$O:$O,"=true"),""),"")</f>
        <v/>
      </c>
      <c r="J233" s="8"/>
      <c r="K233" s="8"/>
      <c r="L233" s="8"/>
      <c r="M233" s="8"/>
      <c r="N233" s="8"/>
      <c r="O233" s="8"/>
      <c r="P233" s="8"/>
    </row>
    <row r="234" spans="1:16">
      <c r="A234" s="8"/>
      <c r="B234" s="8"/>
      <c r="C234" s="8"/>
      <c r="D234" s="8"/>
      <c r="E234" s="8"/>
      <c r="F234" s="8"/>
      <c r="G234" s="37">
        <f t="shared" si="6"/>
        <v>0</v>
      </c>
      <c r="H234" s="8">
        <f t="shared" si="7"/>
        <v>0</v>
      </c>
      <c r="I234" s="8" t="str">
        <f>IF(AND(A234&lt;&gt;"",E234&lt;&gt;""),IFERROR(SUMIFS('临-进度'!$X:$X,'临-进度'!$E:$E,"="&amp;$A234,'临-进度'!$O:$O,"=true")/SUMIFS('临-进度'!$H:$H,'临-进度'!$E:$E,"="&amp;$A234,'临-进度'!$O:$O,"=true"),""),"")</f>
        <v/>
      </c>
      <c r="J234" s="8"/>
      <c r="K234" s="8"/>
      <c r="L234" s="8"/>
      <c r="M234" s="8"/>
      <c r="N234" s="8"/>
      <c r="O234" s="8"/>
      <c r="P234" s="8"/>
    </row>
    <row r="235" spans="1:16">
      <c r="A235" s="8"/>
      <c r="B235" s="8"/>
      <c r="C235" s="8"/>
      <c r="D235" s="8"/>
      <c r="E235" s="8"/>
      <c r="F235" s="8"/>
      <c r="G235" s="37">
        <f t="shared" si="6"/>
        <v>0</v>
      </c>
      <c r="H235" s="8">
        <f t="shared" si="7"/>
        <v>0</v>
      </c>
      <c r="I235" s="8" t="str">
        <f>IF(AND(A235&lt;&gt;"",E235&lt;&gt;""),IFERROR(SUMIFS('临-进度'!$X:$X,'临-进度'!$E:$E,"="&amp;$A235,'临-进度'!$O:$O,"=true")/SUMIFS('临-进度'!$H:$H,'临-进度'!$E:$E,"="&amp;$A235,'临-进度'!$O:$O,"=true"),""),"")</f>
        <v/>
      </c>
      <c r="J235" s="8"/>
      <c r="K235" s="8"/>
      <c r="L235" s="8"/>
      <c r="M235" s="8"/>
      <c r="N235" s="8"/>
      <c r="O235" s="8"/>
      <c r="P235" s="8"/>
    </row>
    <row r="236" spans="1:16">
      <c r="A236" s="8"/>
      <c r="B236" s="8"/>
      <c r="C236" s="8"/>
      <c r="D236" s="8"/>
      <c r="E236" s="8"/>
      <c r="F236" s="8"/>
      <c r="G236" s="37">
        <f t="shared" si="6"/>
        <v>0</v>
      </c>
      <c r="H236" s="8">
        <f t="shared" si="7"/>
        <v>0</v>
      </c>
      <c r="I236" s="8" t="str">
        <f>IF(AND(A236&lt;&gt;"",E236&lt;&gt;""),IFERROR(SUMIFS('临-进度'!$X:$X,'临-进度'!$E:$E,"="&amp;$A236,'临-进度'!$O:$O,"=true")/SUMIFS('临-进度'!$H:$H,'临-进度'!$E:$E,"="&amp;$A236,'临-进度'!$O:$O,"=true"),""),"")</f>
        <v/>
      </c>
      <c r="J236" s="8"/>
      <c r="K236" s="8"/>
      <c r="L236" s="8"/>
      <c r="M236" s="8"/>
      <c r="N236" s="8"/>
      <c r="O236" s="8"/>
      <c r="P236" s="8"/>
    </row>
    <row r="237" spans="1:16">
      <c r="A237" s="8"/>
      <c r="B237" s="8"/>
      <c r="C237" s="8"/>
      <c r="D237" s="8"/>
      <c r="E237" s="8"/>
      <c r="F237" s="8"/>
      <c r="G237" s="37">
        <f t="shared" si="6"/>
        <v>0</v>
      </c>
      <c r="H237" s="8">
        <f t="shared" si="7"/>
        <v>0</v>
      </c>
      <c r="I237" s="8" t="str">
        <f>IF(AND(A237&lt;&gt;"",E237&lt;&gt;""),IFERROR(SUMIFS('临-进度'!$X:$X,'临-进度'!$E:$E,"="&amp;$A237,'临-进度'!$O:$O,"=true")/SUMIFS('临-进度'!$H:$H,'临-进度'!$E:$E,"="&amp;$A237,'临-进度'!$O:$O,"=true"),""),"")</f>
        <v/>
      </c>
      <c r="J237" s="8"/>
      <c r="K237" s="8"/>
      <c r="L237" s="8"/>
      <c r="M237" s="8"/>
      <c r="N237" s="8"/>
      <c r="O237" s="8"/>
      <c r="P237" s="8"/>
    </row>
    <row r="238" spans="1:16">
      <c r="A238" s="8"/>
      <c r="B238" s="8"/>
      <c r="C238" s="8"/>
      <c r="D238" s="8"/>
      <c r="E238" s="8"/>
      <c r="F238" s="8"/>
      <c r="G238" s="37">
        <f t="shared" si="6"/>
        <v>0</v>
      </c>
      <c r="H238" s="8">
        <f t="shared" si="7"/>
        <v>0</v>
      </c>
      <c r="I238" s="8" t="str">
        <f>IF(AND(A238&lt;&gt;"",E238&lt;&gt;""),IFERROR(SUMIFS('临-进度'!$X:$X,'临-进度'!$E:$E,"="&amp;$A238,'临-进度'!$O:$O,"=true")/SUMIFS('临-进度'!$H:$H,'临-进度'!$E:$E,"="&amp;$A238,'临-进度'!$O:$O,"=true"),""),"")</f>
        <v/>
      </c>
      <c r="J238" s="8"/>
      <c r="K238" s="8"/>
      <c r="L238" s="8"/>
      <c r="M238" s="8"/>
      <c r="N238" s="8"/>
      <c r="O238" s="8"/>
      <c r="P238" s="8"/>
    </row>
    <row r="239" spans="1:16">
      <c r="A239" s="8"/>
      <c r="B239" s="8"/>
      <c r="C239" s="8"/>
      <c r="D239" s="8"/>
      <c r="E239" s="8"/>
      <c r="F239" s="8"/>
      <c r="G239" s="37">
        <f t="shared" si="6"/>
        <v>0</v>
      </c>
      <c r="H239" s="8">
        <f t="shared" si="7"/>
        <v>0</v>
      </c>
      <c r="I239" s="8" t="str">
        <f>IF(AND(A239&lt;&gt;"",E239&lt;&gt;""),IFERROR(SUMIFS('临-进度'!$X:$X,'临-进度'!$E:$E,"="&amp;$A239,'临-进度'!$O:$O,"=true")/SUMIFS('临-进度'!$H:$H,'临-进度'!$E:$E,"="&amp;$A239,'临-进度'!$O:$O,"=true"),""),"")</f>
        <v/>
      </c>
      <c r="J239" s="8"/>
      <c r="K239" s="8"/>
      <c r="L239" s="8"/>
      <c r="M239" s="8"/>
      <c r="N239" s="8"/>
      <c r="O239" s="8"/>
      <c r="P239" s="8"/>
    </row>
    <row r="240" spans="1:16">
      <c r="A240" s="8"/>
      <c r="B240" s="8"/>
      <c r="C240" s="8"/>
      <c r="D240" s="8"/>
      <c r="E240" s="8"/>
      <c r="F240" s="8"/>
      <c r="G240" s="37">
        <f t="shared" si="6"/>
        <v>0</v>
      </c>
      <c r="H240" s="8">
        <f t="shared" si="7"/>
        <v>0</v>
      </c>
      <c r="I240" s="8" t="str">
        <f>IF(AND(A240&lt;&gt;"",E240&lt;&gt;""),IFERROR(SUMIFS('临-进度'!$X:$X,'临-进度'!$E:$E,"="&amp;$A240,'临-进度'!$O:$O,"=true")/SUMIFS('临-进度'!$H:$H,'临-进度'!$E:$E,"="&amp;$A240,'临-进度'!$O:$O,"=true"),""),"")</f>
        <v/>
      </c>
      <c r="J240" s="8"/>
      <c r="K240" s="8"/>
      <c r="L240" s="8"/>
      <c r="M240" s="8"/>
      <c r="N240" s="8"/>
      <c r="O240" s="8"/>
      <c r="P240" s="8"/>
    </row>
    <row r="241" spans="1:16">
      <c r="A241" s="8"/>
      <c r="B241" s="8"/>
      <c r="C241" s="8"/>
      <c r="D241" s="8"/>
      <c r="E241" s="8"/>
      <c r="F241" s="8"/>
      <c r="G241" s="37">
        <f t="shared" si="6"/>
        <v>0</v>
      </c>
      <c r="H241" s="8">
        <f t="shared" si="7"/>
        <v>0</v>
      </c>
      <c r="I241" s="8" t="str">
        <f>IF(AND(A241&lt;&gt;"",E241&lt;&gt;""),IFERROR(SUMIFS('临-进度'!$X:$X,'临-进度'!$E:$E,"="&amp;$A241,'临-进度'!$O:$O,"=true")/SUMIFS('临-进度'!$H:$H,'临-进度'!$E:$E,"="&amp;$A241,'临-进度'!$O:$O,"=true"),""),"")</f>
        <v/>
      </c>
      <c r="J241" s="8"/>
      <c r="K241" s="8"/>
      <c r="L241" s="8"/>
      <c r="M241" s="8"/>
      <c r="N241" s="8"/>
      <c r="O241" s="8"/>
      <c r="P241" s="8"/>
    </row>
    <row r="242" spans="1:16">
      <c r="A242" s="8"/>
      <c r="B242" s="8"/>
      <c r="C242" s="8"/>
      <c r="D242" s="8"/>
      <c r="E242" s="8"/>
      <c r="F242" s="8"/>
      <c r="G242" s="37">
        <f t="shared" si="6"/>
        <v>0</v>
      </c>
      <c r="H242" s="8">
        <f t="shared" si="7"/>
        <v>0</v>
      </c>
      <c r="I242" s="8" t="str">
        <f>IF(AND(A242&lt;&gt;"",E242&lt;&gt;""),IFERROR(SUMIFS('临-进度'!$X:$X,'临-进度'!$E:$E,"="&amp;$A242,'临-进度'!$O:$O,"=true")/SUMIFS('临-进度'!$H:$H,'临-进度'!$E:$E,"="&amp;$A242,'临-进度'!$O:$O,"=true"),""),"")</f>
        <v/>
      </c>
      <c r="J242" s="8"/>
      <c r="K242" s="8"/>
      <c r="L242" s="8"/>
      <c r="M242" s="8"/>
      <c r="N242" s="8"/>
      <c r="O242" s="8"/>
      <c r="P242" s="8"/>
    </row>
    <row r="243" spans="1:16">
      <c r="A243" s="8"/>
      <c r="B243" s="8"/>
      <c r="C243" s="8"/>
      <c r="D243" s="8"/>
      <c r="E243" s="8"/>
      <c r="F243" s="8"/>
      <c r="G243" s="37">
        <f t="shared" si="6"/>
        <v>0</v>
      </c>
      <c r="H243" s="8">
        <f t="shared" si="7"/>
        <v>0</v>
      </c>
      <c r="I243" s="8" t="str">
        <f>IF(AND(A243&lt;&gt;"",E243&lt;&gt;""),IFERROR(SUMIFS('临-进度'!$X:$X,'临-进度'!$E:$E,"="&amp;$A243,'临-进度'!$O:$O,"=true")/SUMIFS('临-进度'!$H:$H,'临-进度'!$E:$E,"="&amp;$A243,'临-进度'!$O:$O,"=true"),""),"")</f>
        <v/>
      </c>
      <c r="J243" s="8"/>
      <c r="K243" s="8"/>
      <c r="L243" s="8"/>
      <c r="M243" s="8"/>
      <c r="N243" s="8"/>
      <c r="O243" s="8"/>
      <c r="P243" s="8"/>
    </row>
    <row r="244" spans="1:16">
      <c r="A244" s="8"/>
      <c r="B244" s="8"/>
      <c r="C244" s="8"/>
      <c r="D244" s="8"/>
      <c r="E244" s="8"/>
      <c r="F244" s="8"/>
      <c r="G244" s="37">
        <f t="shared" si="6"/>
        <v>0</v>
      </c>
      <c r="H244" s="8">
        <f t="shared" si="7"/>
        <v>0</v>
      </c>
      <c r="I244" s="8" t="str">
        <f>IF(AND(A244&lt;&gt;"",E244&lt;&gt;""),IFERROR(SUMIFS('临-进度'!$X:$X,'临-进度'!$E:$E,"="&amp;$A244,'临-进度'!$O:$O,"=true")/SUMIFS('临-进度'!$H:$H,'临-进度'!$E:$E,"="&amp;$A244,'临-进度'!$O:$O,"=true"),""),"")</f>
        <v/>
      </c>
      <c r="J244" s="8"/>
      <c r="K244" s="8"/>
      <c r="L244" s="8"/>
      <c r="M244" s="8"/>
      <c r="N244" s="8"/>
      <c r="O244" s="8"/>
      <c r="P244" s="8"/>
    </row>
    <row r="245" spans="1:16">
      <c r="A245" s="8"/>
      <c r="B245" s="8"/>
      <c r="C245" s="8"/>
      <c r="D245" s="8"/>
      <c r="E245" s="8"/>
      <c r="F245" s="8"/>
      <c r="G245" s="37">
        <f t="shared" si="6"/>
        <v>0</v>
      </c>
      <c r="H245" s="8">
        <f t="shared" si="7"/>
        <v>0</v>
      </c>
      <c r="I245" s="8" t="str">
        <f>IF(AND(A245&lt;&gt;"",E245&lt;&gt;""),IFERROR(SUMIFS('临-进度'!$X:$X,'临-进度'!$E:$E,"="&amp;$A245,'临-进度'!$O:$O,"=true")/SUMIFS('临-进度'!$H:$H,'临-进度'!$E:$E,"="&amp;$A245,'临-进度'!$O:$O,"=true"),""),"")</f>
        <v/>
      </c>
      <c r="J245" s="8"/>
      <c r="K245" s="8"/>
      <c r="L245" s="8"/>
      <c r="M245" s="8"/>
      <c r="N245" s="8"/>
      <c r="O245" s="8"/>
      <c r="P245" s="8"/>
    </row>
    <row r="246" spans="1:16">
      <c r="A246" s="8"/>
      <c r="B246" s="8"/>
      <c r="C246" s="8"/>
      <c r="D246" s="8"/>
      <c r="E246" s="8"/>
      <c r="F246" s="8"/>
      <c r="G246" s="37">
        <f t="shared" si="6"/>
        <v>0</v>
      </c>
      <c r="H246" s="8">
        <f t="shared" si="7"/>
        <v>0</v>
      </c>
      <c r="I246" s="8" t="str">
        <f>IF(AND(A246&lt;&gt;"",E246&lt;&gt;""),IFERROR(SUMIFS('临-进度'!$X:$X,'临-进度'!$E:$E,"="&amp;$A246,'临-进度'!$O:$O,"=true")/SUMIFS('临-进度'!$H:$H,'临-进度'!$E:$E,"="&amp;$A246,'临-进度'!$O:$O,"=true"),""),"")</f>
        <v/>
      </c>
      <c r="J246" s="8"/>
      <c r="K246" s="8"/>
      <c r="L246" s="8"/>
      <c r="M246" s="8"/>
      <c r="N246" s="8"/>
      <c r="O246" s="8"/>
      <c r="P246" s="8"/>
    </row>
    <row r="247" spans="1:16">
      <c r="A247" s="8"/>
      <c r="B247" s="8"/>
      <c r="C247" s="8"/>
      <c r="D247" s="8"/>
      <c r="E247" s="8"/>
      <c r="F247" s="8"/>
      <c r="G247" s="37">
        <f t="shared" si="6"/>
        <v>0</v>
      </c>
      <c r="H247" s="8">
        <f t="shared" si="7"/>
        <v>0</v>
      </c>
      <c r="I247" s="8" t="str">
        <f>IF(AND(A247&lt;&gt;"",E247&lt;&gt;""),IFERROR(SUMIFS('临-进度'!$X:$X,'临-进度'!$E:$E,"="&amp;$A247,'临-进度'!$O:$O,"=true")/SUMIFS('临-进度'!$H:$H,'临-进度'!$E:$E,"="&amp;$A247,'临-进度'!$O:$O,"=true"),""),"")</f>
        <v/>
      </c>
      <c r="J247" s="8"/>
      <c r="K247" s="8"/>
      <c r="L247" s="8"/>
      <c r="M247" s="8"/>
      <c r="N247" s="8"/>
      <c r="O247" s="8"/>
      <c r="P247" s="8"/>
    </row>
    <row r="248" spans="1:16">
      <c r="A248" s="8"/>
      <c r="B248" s="8"/>
      <c r="C248" s="8"/>
      <c r="D248" s="8"/>
      <c r="E248" s="8"/>
      <c r="F248" s="8"/>
      <c r="G248" s="37">
        <f t="shared" si="6"/>
        <v>0</v>
      </c>
      <c r="H248" s="8">
        <f t="shared" si="7"/>
        <v>0</v>
      </c>
      <c r="I248" s="8" t="str">
        <f>IF(AND(A248&lt;&gt;"",E248&lt;&gt;""),IFERROR(SUMIFS('临-进度'!$X:$X,'临-进度'!$E:$E,"="&amp;$A248,'临-进度'!$O:$O,"=true")/SUMIFS('临-进度'!$H:$H,'临-进度'!$E:$E,"="&amp;$A248,'临-进度'!$O:$O,"=true"),""),"")</f>
        <v/>
      </c>
      <c r="J248" s="8"/>
      <c r="K248" s="8"/>
      <c r="L248" s="8"/>
      <c r="M248" s="8"/>
      <c r="N248" s="8"/>
      <c r="O248" s="8"/>
      <c r="P248" s="8"/>
    </row>
    <row r="249" spans="1:16">
      <c r="A249" s="8"/>
      <c r="B249" s="8"/>
      <c r="C249" s="8"/>
      <c r="D249" s="8"/>
      <c r="E249" s="8"/>
      <c r="F249" s="8"/>
      <c r="G249" s="37">
        <f t="shared" si="6"/>
        <v>0</v>
      </c>
      <c r="H249" s="8">
        <f t="shared" si="7"/>
        <v>0</v>
      </c>
      <c r="I249" s="8" t="str">
        <f>IF(AND(A249&lt;&gt;"",E249&lt;&gt;""),IFERROR(SUMIFS('临-进度'!$X:$X,'临-进度'!$E:$E,"="&amp;$A249,'临-进度'!$O:$O,"=true")/SUMIFS('临-进度'!$H:$H,'临-进度'!$E:$E,"="&amp;$A249,'临-进度'!$O:$O,"=true"),""),"")</f>
        <v/>
      </c>
      <c r="J249" s="8"/>
      <c r="K249" s="8"/>
      <c r="L249" s="8"/>
      <c r="M249" s="8"/>
      <c r="N249" s="8"/>
      <c r="O249" s="8"/>
      <c r="P249" s="8"/>
    </row>
    <row r="250" spans="1:16">
      <c r="A250" s="8"/>
      <c r="B250" s="8"/>
      <c r="C250" s="8"/>
      <c r="D250" s="8"/>
      <c r="E250" s="8"/>
      <c r="F250" s="8"/>
      <c r="G250" s="37">
        <f t="shared" si="6"/>
        <v>0</v>
      </c>
      <c r="H250" s="8">
        <f t="shared" si="7"/>
        <v>0</v>
      </c>
      <c r="I250" s="8" t="str">
        <f>IF(AND(A250&lt;&gt;"",E250&lt;&gt;""),IFERROR(SUMIFS('临-进度'!$X:$X,'临-进度'!$E:$E,"="&amp;$A250,'临-进度'!$O:$O,"=true")/SUMIFS('临-进度'!$H:$H,'临-进度'!$E:$E,"="&amp;$A250,'临-进度'!$O:$O,"=true"),""),"")</f>
        <v/>
      </c>
      <c r="J250" s="8"/>
      <c r="K250" s="8"/>
      <c r="L250" s="8"/>
      <c r="M250" s="8"/>
      <c r="N250" s="8"/>
      <c r="O250" s="8"/>
      <c r="P250" s="8"/>
    </row>
    <row r="251" spans="1:16">
      <c r="A251" s="8"/>
      <c r="B251" s="8"/>
      <c r="C251" s="8"/>
      <c r="D251" s="8"/>
      <c r="E251" s="8"/>
      <c r="F251" s="8"/>
      <c r="G251" s="37">
        <f t="shared" si="6"/>
        <v>0</v>
      </c>
      <c r="H251" s="8">
        <f t="shared" si="7"/>
        <v>0</v>
      </c>
      <c r="I251" s="8" t="str">
        <f>IF(AND(A251&lt;&gt;"",E251&lt;&gt;""),IFERROR(SUMIFS('临-进度'!$X:$X,'临-进度'!$E:$E,"="&amp;$A251,'临-进度'!$O:$O,"=true")/SUMIFS('临-进度'!$H:$H,'临-进度'!$E:$E,"="&amp;$A251,'临-进度'!$O:$O,"=true"),""),"")</f>
        <v/>
      </c>
      <c r="J251" s="8"/>
      <c r="K251" s="8"/>
      <c r="L251" s="8"/>
      <c r="M251" s="8"/>
      <c r="N251" s="8"/>
      <c r="O251" s="8"/>
      <c r="P251" s="8"/>
    </row>
    <row r="252" spans="1:16">
      <c r="A252" s="8"/>
      <c r="B252" s="8"/>
      <c r="C252" s="8"/>
      <c r="D252" s="8"/>
      <c r="E252" s="8"/>
      <c r="F252" s="8"/>
      <c r="G252" s="37">
        <f t="shared" si="6"/>
        <v>0</v>
      </c>
      <c r="H252" s="8">
        <f t="shared" si="7"/>
        <v>0</v>
      </c>
      <c r="I252" s="8" t="str">
        <f>IF(AND(A252&lt;&gt;"",E252&lt;&gt;""),IFERROR(SUMIFS('临-进度'!$X:$X,'临-进度'!$E:$E,"="&amp;$A252,'临-进度'!$O:$O,"=true")/SUMIFS('临-进度'!$H:$H,'临-进度'!$E:$E,"="&amp;$A252,'临-进度'!$O:$O,"=true"),""),"")</f>
        <v/>
      </c>
      <c r="J252" s="8"/>
      <c r="K252" s="8"/>
      <c r="L252" s="8"/>
      <c r="M252" s="8"/>
      <c r="N252" s="8"/>
      <c r="O252" s="8"/>
      <c r="P252" s="8"/>
    </row>
    <row r="253" spans="1:16">
      <c r="A253" s="8"/>
      <c r="B253" s="8"/>
      <c r="C253" s="8"/>
      <c r="D253" s="8"/>
      <c r="E253" s="8"/>
      <c r="F253" s="8"/>
      <c r="G253" s="37">
        <f t="shared" si="6"/>
        <v>0</v>
      </c>
      <c r="H253" s="8">
        <f t="shared" si="7"/>
        <v>0</v>
      </c>
      <c r="I253" s="8" t="str">
        <f>IF(AND(A253&lt;&gt;"",E253&lt;&gt;""),IFERROR(SUMIFS('临-进度'!$X:$X,'临-进度'!$E:$E,"="&amp;$A253,'临-进度'!$O:$O,"=true")/SUMIFS('临-进度'!$H:$H,'临-进度'!$E:$E,"="&amp;$A253,'临-进度'!$O:$O,"=true"),""),"")</f>
        <v/>
      </c>
      <c r="J253" s="8"/>
      <c r="K253" s="8"/>
      <c r="L253" s="8"/>
      <c r="M253" s="8"/>
      <c r="N253" s="8"/>
      <c r="O253" s="8"/>
      <c r="P253" s="8"/>
    </row>
    <row r="254" spans="1:16">
      <c r="A254" s="8"/>
      <c r="B254" s="8"/>
      <c r="C254" s="8"/>
      <c r="D254" s="8"/>
      <c r="E254" s="8"/>
      <c r="F254" s="8"/>
      <c r="G254" s="37">
        <f t="shared" si="6"/>
        <v>0</v>
      </c>
      <c r="H254" s="8">
        <f t="shared" si="7"/>
        <v>0</v>
      </c>
      <c r="I254" s="8" t="str">
        <f>IF(AND(A254&lt;&gt;"",E254&lt;&gt;""),IFERROR(SUMIFS('临-进度'!$X:$X,'临-进度'!$E:$E,"="&amp;$A254,'临-进度'!$O:$O,"=true")/SUMIFS('临-进度'!$H:$H,'临-进度'!$E:$E,"="&amp;$A254,'临-进度'!$O:$O,"=true"),""),"")</f>
        <v/>
      </c>
      <c r="J254" s="8"/>
      <c r="K254" s="8"/>
      <c r="L254" s="8"/>
      <c r="M254" s="8"/>
      <c r="N254" s="8"/>
      <c r="O254" s="8"/>
      <c r="P254" s="8"/>
    </row>
    <row r="255" spans="1:16">
      <c r="A255" s="8"/>
      <c r="B255" s="8"/>
      <c r="C255" s="8"/>
      <c r="D255" s="8"/>
      <c r="E255" s="8"/>
      <c r="F255" s="8"/>
      <c r="G255" s="37">
        <f t="shared" si="6"/>
        <v>0</v>
      </c>
      <c r="H255" s="8">
        <f t="shared" si="7"/>
        <v>0</v>
      </c>
      <c r="I255" s="8" t="str">
        <f>IF(AND(A255&lt;&gt;"",E255&lt;&gt;""),IFERROR(SUMIFS('临-进度'!$X:$X,'临-进度'!$E:$E,"="&amp;$A255,'临-进度'!$O:$O,"=true")/SUMIFS('临-进度'!$H:$H,'临-进度'!$E:$E,"="&amp;$A255,'临-进度'!$O:$O,"=true"),""),"")</f>
        <v/>
      </c>
      <c r="J255" s="8"/>
      <c r="K255" s="8"/>
      <c r="L255" s="8"/>
      <c r="M255" s="8"/>
      <c r="N255" s="8"/>
      <c r="O255" s="8"/>
      <c r="P255" s="8"/>
    </row>
    <row r="256" spans="1:16">
      <c r="A256" s="8"/>
      <c r="B256" s="8"/>
      <c r="C256" s="8"/>
      <c r="D256" s="8"/>
      <c r="E256" s="8"/>
      <c r="F256" s="8"/>
      <c r="G256" s="37">
        <f t="shared" si="6"/>
        <v>0</v>
      </c>
      <c r="H256" s="8">
        <f t="shared" si="7"/>
        <v>0</v>
      </c>
      <c r="I256" s="8" t="str">
        <f>IF(AND(A256&lt;&gt;"",E256&lt;&gt;""),IFERROR(SUMIFS('临-进度'!$X:$X,'临-进度'!$E:$E,"="&amp;$A256,'临-进度'!$O:$O,"=true")/SUMIFS('临-进度'!$H:$H,'临-进度'!$E:$E,"="&amp;$A256,'临-进度'!$O:$O,"=true"),""),"")</f>
        <v/>
      </c>
      <c r="J256" s="8"/>
      <c r="K256" s="8"/>
      <c r="L256" s="8"/>
      <c r="M256" s="8"/>
      <c r="N256" s="8"/>
      <c r="O256" s="8"/>
      <c r="P256" s="8"/>
    </row>
    <row r="257" spans="1:16">
      <c r="A257" s="8"/>
      <c r="B257" s="8"/>
      <c r="C257" s="8"/>
      <c r="D257" s="8"/>
      <c r="E257" s="8"/>
      <c r="F257" s="8"/>
      <c r="G257" s="37">
        <f t="shared" si="6"/>
        <v>0</v>
      </c>
      <c r="H257" s="8">
        <f t="shared" si="7"/>
        <v>0</v>
      </c>
      <c r="I257" s="8" t="str">
        <f>IF(AND(A257&lt;&gt;"",E257&lt;&gt;""),IFERROR(SUMIFS('临-进度'!$X:$X,'临-进度'!$E:$E,"="&amp;$A257,'临-进度'!$O:$O,"=true")/SUMIFS('临-进度'!$H:$H,'临-进度'!$E:$E,"="&amp;$A257,'临-进度'!$O:$O,"=true"),""),"")</f>
        <v/>
      </c>
      <c r="J257" s="8"/>
      <c r="K257" s="8"/>
      <c r="L257" s="8"/>
      <c r="M257" s="8"/>
      <c r="N257" s="8"/>
      <c r="O257" s="8"/>
      <c r="P257" s="8"/>
    </row>
    <row r="258" spans="1:16">
      <c r="A258" s="8"/>
      <c r="B258" s="8"/>
      <c r="C258" s="8"/>
      <c r="D258" s="8"/>
      <c r="E258" s="8"/>
      <c r="F258" s="8"/>
      <c r="G258" s="37">
        <f t="shared" ref="G258:G321" si="8">K258+L258</f>
        <v>0</v>
      </c>
      <c r="H258" s="8">
        <f t="shared" ref="H258:H321" si="9">(M258+4*N258+O258)/6</f>
        <v>0</v>
      </c>
      <c r="I258" s="8" t="str">
        <f>IF(AND(A258&lt;&gt;"",E258&lt;&gt;""),IFERROR(SUMIFS('临-进度'!$X:$X,'临-进度'!$E:$E,"="&amp;$A258,'临-进度'!$O:$O,"=true")/SUMIFS('临-进度'!$H:$H,'临-进度'!$E:$E,"="&amp;$A258,'临-进度'!$O:$O,"=true"),""),"")</f>
        <v/>
      </c>
      <c r="J258" s="8"/>
      <c r="K258" s="8"/>
      <c r="L258" s="8"/>
      <c r="M258" s="8"/>
      <c r="N258" s="8"/>
      <c r="O258" s="8"/>
      <c r="P258" s="8"/>
    </row>
    <row r="259" spans="1:16">
      <c r="A259" s="8"/>
      <c r="B259" s="8"/>
      <c r="C259" s="8"/>
      <c r="D259" s="8"/>
      <c r="E259" s="8"/>
      <c r="F259" s="8"/>
      <c r="G259" s="37">
        <f t="shared" si="8"/>
        <v>0</v>
      </c>
      <c r="H259" s="8">
        <f t="shared" si="9"/>
        <v>0</v>
      </c>
      <c r="I259" s="8" t="str">
        <f>IF(AND(A259&lt;&gt;"",E259&lt;&gt;""),IFERROR(SUMIFS('临-进度'!$X:$X,'临-进度'!$E:$E,"="&amp;$A259,'临-进度'!$O:$O,"=true")/SUMIFS('临-进度'!$H:$H,'临-进度'!$E:$E,"="&amp;$A259,'临-进度'!$O:$O,"=true"),""),"")</f>
        <v/>
      </c>
      <c r="J259" s="8"/>
      <c r="K259" s="8"/>
      <c r="L259" s="8"/>
      <c r="M259" s="8"/>
      <c r="N259" s="8"/>
      <c r="O259" s="8"/>
      <c r="P259" s="8"/>
    </row>
    <row r="260" spans="1:16">
      <c r="A260" s="8"/>
      <c r="B260" s="8"/>
      <c r="C260" s="8"/>
      <c r="D260" s="8"/>
      <c r="E260" s="8"/>
      <c r="F260" s="8"/>
      <c r="G260" s="37">
        <f t="shared" si="8"/>
        <v>0</v>
      </c>
      <c r="H260" s="8">
        <f t="shared" si="9"/>
        <v>0</v>
      </c>
      <c r="I260" s="8" t="str">
        <f>IF(AND(A260&lt;&gt;"",E260&lt;&gt;""),IFERROR(SUMIFS('临-进度'!$X:$X,'临-进度'!$E:$E,"="&amp;$A260,'临-进度'!$O:$O,"=true")/SUMIFS('临-进度'!$H:$H,'临-进度'!$E:$E,"="&amp;$A260,'临-进度'!$O:$O,"=true"),""),"")</f>
        <v/>
      </c>
      <c r="J260" s="8"/>
      <c r="K260" s="8"/>
      <c r="L260" s="8"/>
      <c r="M260" s="8"/>
      <c r="N260" s="8"/>
      <c r="O260" s="8"/>
      <c r="P260" s="8"/>
    </row>
    <row r="261" spans="1:16">
      <c r="A261" s="8"/>
      <c r="B261" s="8"/>
      <c r="C261" s="8"/>
      <c r="D261" s="8"/>
      <c r="E261" s="8"/>
      <c r="F261" s="8"/>
      <c r="G261" s="37">
        <f t="shared" si="8"/>
        <v>0</v>
      </c>
      <c r="H261" s="8">
        <f t="shared" si="9"/>
        <v>0</v>
      </c>
      <c r="I261" s="8" t="str">
        <f>IF(AND(A261&lt;&gt;"",E261&lt;&gt;""),IFERROR(SUMIFS('临-进度'!$X:$X,'临-进度'!$E:$E,"="&amp;$A261,'临-进度'!$O:$O,"=true")/SUMIFS('临-进度'!$H:$H,'临-进度'!$E:$E,"="&amp;$A261,'临-进度'!$O:$O,"=true"),""),"")</f>
        <v/>
      </c>
      <c r="J261" s="8"/>
      <c r="K261" s="8"/>
      <c r="L261" s="8"/>
      <c r="M261" s="8"/>
      <c r="N261" s="8"/>
      <c r="O261" s="8"/>
      <c r="P261" s="8"/>
    </row>
    <row r="262" spans="1:16">
      <c r="A262" s="8"/>
      <c r="B262" s="8"/>
      <c r="C262" s="8"/>
      <c r="D262" s="8"/>
      <c r="E262" s="8"/>
      <c r="F262" s="8"/>
      <c r="G262" s="37">
        <f t="shared" si="8"/>
        <v>0</v>
      </c>
      <c r="H262" s="8">
        <f t="shared" si="9"/>
        <v>0</v>
      </c>
      <c r="I262" s="8" t="str">
        <f>IF(AND(A262&lt;&gt;"",E262&lt;&gt;""),IFERROR(SUMIFS('临-进度'!$X:$X,'临-进度'!$E:$E,"="&amp;$A262,'临-进度'!$O:$O,"=true")/SUMIFS('临-进度'!$H:$H,'临-进度'!$E:$E,"="&amp;$A262,'临-进度'!$O:$O,"=true"),""),"")</f>
        <v/>
      </c>
      <c r="J262" s="8"/>
      <c r="K262" s="8"/>
      <c r="L262" s="8"/>
      <c r="M262" s="8"/>
      <c r="N262" s="8"/>
      <c r="O262" s="8"/>
      <c r="P262" s="8"/>
    </row>
    <row r="263" spans="1:16">
      <c r="A263" s="8"/>
      <c r="B263" s="8"/>
      <c r="C263" s="8"/>
      <c r="D263" s="8"/>
      <c r="E263" s="8"/>
      <c r="F263" s="8"/>
      <c r="G263" s="37">
        <f t="shared" si="8"/>
        <v>0</v>
      </c>
      <c r="H263" s="8">
        <f t="shared" si="9"/>
        <v>0</v>
      </c>
      <c r="I263" s="8" t="str">
        <f>IF(AND(A263&lt;&gt;"",E263&lt;&gt;""),IFERROR(SUMIFS('临-进度'!$X:$X,'临-进度'!$E:$E,"="&amp;$A263,'临-进度'!$O:$O,"=true")/SUMIFS('临-进度'!$H:$H,'临-进度'!$E:$E,"="&amp;$A263,'临-进度'!$O:$O,"=true"),""),"")</f>
        <v/>
      </c>
      <c r="J263" s="8"/>
      <c r="K263" s="8"/>
      <c r="L263" s="8"/>
      <c r="M263" s="8"/>
      <c r="N263" s="8"/>
      <c r="O263" s="8"/>
      <c r="P263" s="8"/>
    </row>
    <row r="264" spans="1:16">
      <c r="A264" s="8"/>
      <c r="B264" s="8"/>
      <c r="C264" s="8"/>
      <c r="D264" s="8"/>
      <c r="E264" s="8"/>
      <c r="F264" s="8"/>
      <c r="G264" s="37">
        <f t="shared" si="8"/>
        <v>0</v>
      </c>
      <c r="H264" s="8">
        <f t="shared" si="9"/>
        <v>0</v>
      </c>
      <c r="I264" s="8" t="str">
        <f>IF(AND(A264&lt;&gt;"",E264&lt;&gt;""),IFERROR(SUMIFS('临-进度'!$X:$X,'临-进度'!$E:$E,"="&amp;$A264,'临-进度'!$O:$O,"=true")/SUMIFS('临-进度'!$H:$H,'临-进度'!$E:$E,"="&amp;$A264,'临-进度'!$O:$O,"=true"),""),"")</f>
        <v/>
      </c>
      <c r="J264" s="8"/>
      <c r="K264" s="8"/>
      <c r="L264" s="8"/>
      <c r="M264" s="8"/>
      <c r="N264" s="8"/>
      <c r="O264" s="8"/>
      <c r="P264" s="8"/>
    </row>
    <row r="265" spans="1:16">
      <c r="A265" s="8"/>
      <c r="B265" s="8"/>
      <c r="C265" s="8"/>
      <c r="D265" s="8"/>
      <c r="E265" s="8"/>
      <c r="F265" s="8"/>
      <c r="G265" s="37">
        <f t="shared" si="8"/>
        <v>0</v>
      </c>
      <c r="H265" s="8">
        <f t="shared" si="9"/>
        <v>0</v>
      </c>
      <c r="I265" s="8" t="str">
        <f>IF(AND(A265&lt;&gt;"",E265&lt;&gt;""),IFERROR(SUMIFS('临-进度'!$X:$X,'临-进度'!$E:$E,"="&amp;$A265,'临-进度'!$O:$O,"=true")/SUMIFS('临-进度'!$H:$H,'临-进度'!$E:$E,"="&amp;$A265,'临-进度'!$O:$O,"=true"),""),"")</f>
        <v/>
      </c>
      <c r="J265" s="8"/>
      <c r="K265" s="8"/>
      <c r="L265" s="8"/>
      <c r="M265" s="8"/>
      <c r="N265" s="8"/>
      <c r="O265" s="8"/>
      <c r="P265" s="8"/>
    </row>
    <row r="266" spans="1:16">
      <c r="A266" s="8"/>
      <c r="B266" s="8"/>
      <c r="C266" s="8"/>
      <c r="D266" s="8"/>
      <c r="E266" s="8"/>
      <c r="F266" s="8"/>
      <c r="G266" s="37">
        <f t="shared" si="8"/>
        <v>0</v>
      </c>
      <c r="H266" s="8">
        <f t="shared" si="9"/>
        <v>0</v>
      </c>
      <c r="I266" s="8" t="str">
        <f>IF(AND(A266&lt;&gt;"",E266&lt;&gt;""),IFERROR(SUMIFS('临-进度'!$X:$X,'临-进度'!$E:$E,"="&amp;$A266,'临-进度'!$O:$O,"=true")/SUMIFS('临-进度'!$H:$H,'临-进度'!$E:$E,"="&amp;$A266,'临-进度'!$O:$O,"=true"),""),"")</f>
        <v/>
      </c>
      <c r="J266" s="8"/>
      <c r="K266" s="8"/>
      <c r="L266" s="8"/>
      <c r="M266" s="8"/>
      <c r="N266" s="8"/>
      <c r="O266" s="8"/>
      <c r="P266" s="8"/>
    </row>
    <row r="267" spans="1:16">
      <c r="A267" s="8"/>
      <c r="B267" s="8"/>
      <c r="C267" s="8"/>
      <c r="D267" s="8"/>
      <c r="E267" s="8"/>
      <c r="F267" s="8"/>
      <c r="G267" s="37">
        <f t="shared" si="8"/>
        <v>0</v>
      </c>
      <c r="H267" s="8">
        <f t="shared" si="9"/>
        <v>0</v>
      </c>
      <c r="I267" s="8" t="str">
        <f>IF(AND(A267&lt;&gt;"",E267&lt;&gt;""),IFERROR(SUMIFS('临-进度'!$X:$X,'临-进度'!$E:$E,"="&amp;$A267,'临-进度'!$O:$O,"=true")/SUMIFS('临-进度'!$H:$H,'临-进度'!$E:$E,"="&amp;$A267,'临-进度'!$O:$O,"=true"),""),"")</f>
        <v/>
      </c>
      <c r="J267" s="8"/>
      <c r="K267" s="8"/>
      <c r="L267" s="8"/>
      <c r="M267" s="8"/>
      <c r="N267" s="8"/>
      <c r="O267" s="8"/>
      <c r="P267" s="8"/>
    </row>
    <row r="268" spans="1:16">
      <c r="A268" s="8"/>
      <c r="B268" s="8"/>
      <c r="C268" s="8"/>
      <c r="D268" s="8"/>
      <c r="E268" s="8"/>
      <c r="F268" s="8"/>
      <c r="G268" s="37">
        <f t="shared" si="8"/>
        <v>0</v>
      </c>
      <c r="H268" s="8">
        <f t="shared" si="9"/>
        <v>0</v>
      </c>
      <c r="I268" s="8" t="str">
        <f>IF(AND(A268&lt;&gt;"",E268&lt;&gt;""),IFERROR(SUMIFS('临-进度'!$X:$X,'临-进度'!$E:$E,"="&amp;$A268,'临-进度'!$O:$O,"=true")/SUMIFS('临-进度'!$H:$H,'临-进度'!$E:$E,"="&amp;$A268,'临-进度'!$O:$O,"=true"),""),"")</f>
        <v/>
      </c>
      <c r="J268" s="8"/>
      <c r="K268" s="8"/>
      <c r="L268" s="8"/>
      <c r="M268" s="8"/>
      <c r="N268" s="8"/>
      <c r="O268" s="8"/>
      <c r="P268" s="8"/>
    </row>
    <row r="269" spans="1:16">
      <c r="A269" s="8"/>
      <c r="B269" s="8"/>
      <c r="C269" s="8"/>
      <c r="D269" s="8"/>
      <c r="E269" s="8"/>
      <c r="F269" s="8"/>
      <c r="G269" s="37">
        <f t="shared" si="8"/>
        <v>0</v>
      </c>
      <c r="H269" s="8">
        <f t="shared" si="9"/>
        <v>0</v>
      </c>
      <c r="I269" s="8" t="str">
        <f>IF(AND(A269&lt;&gt;"",E269&lt;&gt;""),IFERROR(SUMIFS('临-进度'!$X:$X,'临-进度'!$E:$E,"="&amp;$A269,'临-进度'!$O:$O,"=true")/SUMIFS('临-进度'!$H:$H,'临-进度'!$E:$E,"="&amp;$A269,'临-进度'!$O:$O,"=true"),""),"")</f>
        <v/>
      </c>
      <c r="J269" s="8"/>
      <c r="K269" s="8"/>
      <c r="L269" s="8"/>
      <c r="M269" s="8"/>
      <c r="N269" s="8"/>
      <c r="O269" s="8"/>
      <c r="P269" s="8"/>
    </row>
    <row r="270" spans="1:16">
      <c r="A270" s="8"/>
      <c r="B270" s="8"/>
      <c r="C270" s="8"/>
      <c r="D270" s="8"/>
      <c r="E270" s="8"/>
      <c r="F270" s="8"/>
      <c r="G270" s="37">
        <f t="shared" si="8"/>
        <v>0</v>
      </c>
      <c r="H270" s="8">
        <f t="shared" si="9"/>
        <v>0</v>
      </c>
      <c r="I270" s="8" t="str">
        <f>IF(AND(A270&lt;&gt;"",E270&lt;&gt;""),IFERROR(SUMIFS('临-进度'!$X:$X,'临-进度'!$E:$E,"="&amp;$A270,'临-进度'!$O:$O,"=true")/SUMIFS('临-进度'!$H:$H,'临-进度'!$E:$E,"="&amp;$A270,'临-进度'!$O:$O,"=true"),""),"")</f>
        <v/>
      </c>
      <c r="J270" s="8"/>
      <c r="K270" s="8"/>
      <c r="L270" s="8"/>
      <c r="M270" s="8"/>
      <c r="N270" s="8"/>
      <c r="O270" s="8"/>
      <c r="P270" s="8"/>
    </row>
    <row r="271" spans="1:16">
      <c r="A271" s="8"/>
      <c r="B271" s="8"/>
      <c r="C271" s="8"/>
      <c r="D271" s="8"/>
      <c r="E271" s="8"/>
      <c r="F271" s="8"/>
      <c r="G271" s="37">
        <f t="shared" si="8"/>
        <v>0</v>
      </c>
      <c r="H271" s="8">
        <f t="shared" si="9"/>
        <v>0</v>
      </c>
      <c r="I271" s="8" t="str">
        <f>IF(AND(A271&lt;&gt;"",E271&lt;&gt;""),IFERROR(SUMIFS('临-进度'!$X:$X,'临-进度'!$E:$E,"="&amp;$A271,'临-进度'!$O:$O,"=true")/SUMIFS('临-进度'!$H:$H,'临-进度'!$E:$E,"="&amp;$A271,'临-进度'!$O:$O,"=true"),""),"")</f>
        <v/>
      </c>
      <c r="J271" s="8"/>
      <c r="K271" s="8"/>
      <c r="L271" s="8"/>
      <c r="M271" s="8"/>
      <c r="N271" s="8"/>
      <c r="O271" s="8"/>
      <c r="P271" s="8"/>
    </row>
    <row r="272" spans="1:16">
      <c r="A272" s="8"/>
      <c r="B272" s="8"/>
      <c r="C272" s="8"/>
      <c r="D272" s="8"/>
      <c r="E272" s="8"/>
      <c r="F272" s="8"/>
      <c r="G272" s="37">
        <f t="shared" si="8"/>
        <v>0</v>
      </c>
      <c r="H272" s="8">
        <f t="shared" si="9"/>
        <v>0</v>
      </c>
      <c r="I272" s="8" t="str">
        <f>IF(AND(A272&lt;&gt;"",E272&lt;&gt;""),IFERROR(SUMIFS('临-进度'!$X:$X,'临-进度'!$E:$E,"="&amp;$A272,'临-进度'!$O:$O,"=true")/SUMIFS('临-进度'!$H:$H,'临-进度'!$E:$E,"="&amp;$A272,'临-进度'!$O:$O,"=true"),""),"")</f>
        <v/>
      </c>
      <c r="J272" s="8"/>
      <c r="K272" s="8"/>
      <c r="L272" s="8"/>
      <c r="M272" s="8"/>
      <c r="N272" s="8"/>
      <c r="O272" s="8"/>
      <c r="P272" s="8"/>
    </row>
    <row r="273" spans="1:16">
      <c r="A273" s="8"/>
      <c r="B273" s="8"/>
      <c r="C273" s="8"/>
      <c r="D273" s="8"/>
      <c r="E273" s="8"/>
      <c r="F273" s="8"/>
      <c r="G273" s="37">
        <f t="shared" si="8"/>
        <v>0</v>
      </c>
      <c r="H273" s="8">
        <f t="shared" si="9"/>
        <v>0</v>
      </c>
      <c r="I273" s="8" t="str">
        <f>IF(AND(A273&lt;&gt;"",E273&lt;&gt;""),IFERROR(SUMIFS('临-进度'!$X:$X,'临-进度'!$E:$E,"="&amp;$A273,'临-进度'!$O:$O,"=true")/SUMIFS('临-进度'!$H:$H,'临-进度'!$E:$E,"="&amp;$A273,'临-进度'!$O:$O,"=true"),""),"")</f>
        <v/>
      </c>
      <c r="J273" s="8"/>
      <c r="K273" s="8"/>
      <c r="L273" s="8"/>
      <c r="M273" s="8"/>
      <c r="N273" s="8"/>
      <c r="O273" s="8"/>
      <c r="P273" s="8"/>
    </row>
    <row r="274" spans="1:16">
      <c r="A274" s="8"/>
      <c r="B274" s="8"/>
      <c r="C274" s="8"/>
      <c r="D274" s="8"/>
      <c r="E274" s="8"/>
      <c r="F274" s="8"/>
      <c r="G274" s="37">
        <f t="shared" si="8"/>
        <v>0</v>
      </c>
      <c r="H274" s="8">
        <f t="shared" si="9"/>
        <v>0</v>
      </c>
      <c r="I274" s="8" t="str">
        <f>IF(AND(A274&lt;&gt;"",E274&lt;&gt;""),IFERROR(SUMIFS('临-进度'!$X:$X,'临-进度'!$E:$E,"="&amp;$A274,'临-进度'!$O:$O,"=true")/SUMIFS('临-进度'!$H:$H,'临-进度'!$E:$E,"="&amp;$A274,'临-进度'!$O:$O,"=true"),""),"")</f>
        <v/>
      </c>
      <c r="J274" s="8"/>
      <c r="K274" s="8"/>
      <c r="L274" s="8"/>
      <c r="M274" s="8"/>
      <c r="N274" s="8"/>
      <c r="O274" s="8"/>
      <c r="P274" s="8"/>
    </row>
    <row r="275" spans="1:16">
      <c r="A275" s="8"/>
      <c r="B275" s="8"/>
      <c r="C275" s="8"/>
      <c r="D275" s="8"/>
      <c r="E275" s="8"/>
      <c r="F275" s="8"/>
      <c r="G275" s="37">
        <f t="shared" si="8"/>
        <v>0</v>
      </c>
      <c r="H275" s="8">
        <f t="shared" si="9"/>
        <v>0</v>
      </c>
      <c r="I275" s="8" t="str">
        <f>IF(AND(A275&lt;&gt;"",E275&lt;&gt;""),IFERROR(SUMIFS('临-进度'!$X:$X,'临-进度'!$E:$E,"="&amp;$A275,'临-进度'!$O:$O,"=true")/SUMIFS('临-进度'!$H:$H,'临-进度'!$E:$E,"="&amp;$A275,'临-进度'!$O:$O,"=true"),""),"")</f>
        <v/>
      </c>
      <c r="J275" s="8"/>
      <c r="K275" s="8"/>
      <c r="L275" s="8"/>
      <c r="M275" s="8"/>
      <c r="N275" s="8"/>
      <c r="O275" s="8"/>
      <c r="P275" s="8"/>
    </row>
    <row r="276" spans="1:16">
      <c r="A276" s="8"/>
      <c r="B276" s="8"/>
      <c r="C276" s="8"/>
      <c r="D276" s="8"/>
      <c r="E276" s="8"/>
      <c r="F276" s="8"/>
      <c r="G276" s="37">
        <f t="shared" si="8"/>
        <v>0</v>
      </c>
      <c r="H276" s="8">
        <f t="shared" si="9"/>
        <v>0</v>
      </c>
      <c r="I276" s="8" t="str">
        <f>IF(AND(A276&lt;&gt;"",E276&lt;&gt;""),IFERROR(SUMIFS('临-进度'!$X:$X,'临-进度'!$E:$E,"="&amp;$A276,'临-进度'!$O:$O,"=true")/SUMIFS('临-进度'!$H:$H,'临-进度'!$E:$E,"="&amp;$A276,'临-进度'!$O:$O,"=true"),""),"")</f>
        <v/>
      </c>
      <c r="J276" s="8"/>
      <c r="K276" s="8"/>
      <c r="L276" s="8"/>
      <c r="M276" s="8"/>
      <c r="N276" s="8"/>
      <c r="O276" s="8"/>
      <c r="P276" s="8"/>
    </row>
    <row r="277" spans="1:16">
      <c r="A277" s="8"/>
      <c r="B277" s="8"/>
      <c r="C277" s="8"/>
      <c r="D277" s="8"/>
      <c r="E277" s="8"/>
      <c r="F277" s="8"/>
      <c r="G277" s="37">
        <f t="shared" si="8"/>
        <v>0</v>
      </c>
      <c r="H277" s="8">
        <f t="shared" si="9"/>
        <v>0</v>
      </c>
      <c r="I277" s="8" t="str">
        <f>IF(AND(A277&lt;&gt;"",E277&lt;&gt;""),IFERROR(SUMIFS('临-进度'!$X:$X,'临-进度'!$E:$E,"="&amp;$A277,'临-进度'!$O:$O,"=true")/SUMIFS('临-进度'!$H:$H,'临-进度'!$E:$E,"="&amp;$A277,'临-进度'!$O:$O,"=true"),""),"")</f>
        <v/>
      </c>
      <c r="J277" s="8"/>
      <c r="K277" s="8"/>
      <c r="L277" s="8"/>
      <c r="M277" s="8"/>
      <c r="N277" s="8"/>
      <c r="O277" s="8"/>
      <c r="P277" s="8"/>
    </row>
    <row r="278" spans="1:16">
      <c r="A278" s="8"/>
      <c r="B278" s="8"/>
      <c r="C278" s="8"/>
      <c r="D278" s="8"/>
      <c r="E278" s="8"/>
      <c r="F278" s="8"/>
      <c r="G278" s="37">
        <f t="shared" si="8"/>
        <v>0</v>
      </c>
      <c r="H278" s="8">
        <f t="shared" si="9"/>
        <v>0</v>
      </c>
      <c r="I278" s="8" t="str">
        <f>IF(AND(A278&lt;&gt;"",E278&lt;&gt;""),IFERROR(SUMIFS('临-进度'!$X:$X,'临-进度'!$E:$E,"="&amp;$A278,'临-进度'!$O:$O,"=true")/SUMIFS('临-进度'!$H:$H,'临-进度'!$E:$E,"="&amp;$A278,'临-进度'!$O:$O,"=true"),""),"")</f>
        <v/>
      </c>
      <c r="J278" s="8"/>
      <c r="K278" s="8"/>
      <c r="L278" s="8"/>
      <c r="M278" s="8"/>
      <c r="N278" s="8"/>
      <c r="O278" s="8"/>
      <c r="P278" s="8"/>
    </row>
    <row r="279" spans="1:16">
      <c r="A279" s="8"/>
      <c r="B279" s="8"/>
      <c r="C279" s="8"/>
      <c r="D279" s="8"/>
      <c r="E279" s="8"/>
      <c r="F279" s="8"/>
      <c r="G279" s="37">
        <f t="shared" si="8"/>
        <v>0</v>
      </c>
      <c r="H279" s="8">
        <f t="shared" si="9"/>
        <v>0</v>
      </c>
      <c r="I279" s="8" t="str">
        <f>IF(AND(A279&lt;&gt;"",E279&lt;&gt;""),IFERROR(SUMIFS('临-进度'!$X:$X,'临-进度'!$E:$E,"="&amp;$A279,'临-进度'!$O:$O,"=true")/SUMIFS('临-进度'!$H:$H,'临-进度'!$E:$E,"="&amp;$A279,'临-进度'!$O:$O,"=true"),""),"")</f>
        <v/>
      </c>
      <c r="J279" s="8"/>
      <c r="K279" s="8"/>
      <c r="L279" s="8"/>
      <c r="M279" s="8"/>
      <c r="N279" s="8"/>
      <c r="O279" s="8"/>
      <c r="P279" s="8"/>
    </row>
    <row r="280" spans="1:16">
      <c r="A280" s="8"/>
      <c r="B280" s="8"/>
      <c r="C280" s="8"/>
      <c r="D280" s="8"/>
      <c r="E280" s="8"/>
      <c r="F280" s="8"/>
      <c r="G280" s="37">
        <f t="shared" si="8"/>
        <v>0</v>
      </c>
      <c r="H280" s="8">
        <f t="shared" si="9"/>
        <v>0</v>
      </c>
      <c r="I280" s="8" t="str">
        <f>IF(AND(A280&lt;&gt;"",E280&lt;&gt;""),IFERROR(SUMIFS('临-进度'!$X:$X,'临-进度'!$E:$E,"="&amp;$A280,'临-进度'!$O:$O,"=true")/SUMIFS('临-进度'!$H:$H,'临-进度'!$E:$E,"="&amp;$A280,'临-进度'!$O:$O,"=true"),""),"")</f>
        <v/>
      </c>
      <c r="J280" s="8"/>
      <c r="K280" s="8"/>
      <c r="L280" s="8"/>
      <c r="M280" s="8"/>
      <c r="N280" s="8"/>
      <c r="O280" s="8"/>
      <c r="P280" s="8"/>
    </row>
    <row r="281" spans="1:16">
      <c r="A281" s="8"/>
      <c r="B281" s="8"/>
      <c r="C281" s="8"/>
      <c r="D281" s="8"/>
      <c r="E281" s="8"/>
      <c r="F281" s="8"/>
      <c r="G281" s="37">
        <f t="shared" si="8"/>
        <v>0</v>
      </c>
      <c r="H281" s="8">
        <f t="shared" si="9"/>
        <v>0</v>
      </c>
      <c r="I281" s="8" t="str">
        <f>IF(AND(A281&lt;&gt;"",E281&lt;&gt;""),IFERROR(SUMIFS('临-进度'!$X:$X,'临-进度'!$E:$E,"="&amp;$A281,'临-进度'!$O:$O,"=true")/SUMIFS('临-进度'!$H:$H,'临-进度'!$E:$E,"="&amp;$A281,'临-进度'!$O:$O,"=true"),""),"")</f>
        <v/>
      </c>
      <c r="J281" s="8"/>
      <c r="K281" s="8"/>
      <c r="L281" s="8"/>
      <c r="M281" s="8"/>
      <c r="N281" s="8"/>
      <c r="O281" s="8"/>
      <c r="P281" s="8"/>
    </row>
    <row r="282" spans="1:16">
      <c r="A282" s="8"/>
      <c r="B282" s="8"/>
      <c r="C282" s="8"/>
      <c r="D282" s="8"/>
      <c r="E282" s="8"/>
      <c r="F282" s="8"/>
      <c r="G282" s="37">
        <f t="shared" si="8"/>
        <v>0</v>
      </c>
      <c r="H282" s="8">
        <f t="shared" si="9"/>
        <v>0</v>
      </c>
      <c r="I282" s="8" t="str">
        <f>IF(AND(A282&lt;&gt;"",E282&lt;&gt;""),IFERROR(SUMIFS('临-进度'!$X:$X,'临-进度'!$E:$E,"="&amp;$A282,'临-进度'!$O:$O,"=true")/SUMIFS('临-进度'!$H:$H,'临-进度'!$E:$E,"="&amp;$A282,'临-进度'!$O:$O,"=true"),""),"")</f>
        <v/>
      </c>
      <c r="J282" s="8"/>
      <c r="K282" s="8"/>
      <c r="L282" s="8"/>
      <c r="M282" s="8"/>
      <c r="N282" s="8"/>
      <c r="O282" s="8"/>
      <c r="P282" s="8"/>
    </row>
    <row r="283" spans="1:16">
      <c r="A283" s="8"/>
      <c r="B283" s="8"/>
      <c r="C283" s="8"/>
      <c r="D283" s="8"/>
      <c r="E283" s="8"/>
      <c r="F283" s="8"/>
      <c r="G283" s="37">
        <f t="shared" si="8"/>
        <v>0</v>
      </c>
      <c r="H283" s="8">
        <f t="shared" si="9"/>
        <v>0</v>
      </c>
      <c r="I283" s="8" t="str">
        <f>IF(AND(A283&lt;&gt;"",E283&lt;&gt;""),IFERROR(SUMIFS('临-进度'!$X:$X,'临-进度'!$E:$E,"="&amp;$A283,'临-进度'!$O:$O,"=true")/SUMIFS('临-进度'!$H:$H,'临-进度'!$E:$E,"="&amp;$A283,'临-进度'!$O:$O,"=true"),""),"")</f>
        <v/>
      </c>
      <c r="J283" s="8"/>
      <c r="K283" s="8"/>
      <c r="L283" s="8"/>
      <c r="M283" s="8"/>
      <c r="N283" s="8"/>
      <c r="O283" s="8"/>
      <c r="P283" s="8"/>
    </row>
    <row r="284" spans="1:16">
      <c r="A284" s="8"/>
      <c r="B284" s="8"/>
      <c r="C284" s="8"/>
      <c r="D284" s="8"/>
      <c r="E284" s="8"/>
      <c r="F284" s="8"/>
      <c r="G284" s="37">
        <f t="shared" si="8"/>
        <v>0</v>
      </c>
      <c r="H284" s="8">
        <f t="shared" si="9"/>
        <v>0</v>
      </c>
      <c r="I284" s="8" t="str">
        <f>IF(AND(A284&lt;&gt;"",E284&lt;&gt;""),IFERROR(SUMIFS('临-进度'!$X:$X,'临-进度'!$E:$E,"="&amp;$A284,'临-进度'!$O:$O,"=true")/SUMIFS('临-进度'!$H:$H,'临-进度'!$E:$E,"="&amp;$A284,'临-进度'!$O:$O,"=true"),""),"")</f>
        <v/>
      </c>
      <c r="J284" s="8"/>
      <c r="K284" s="8"/>
      <c r="L284" s="8"/>
      <c r="M284" s="8"/>
      <c r="N284" s="8"/>
      <c r="O284" s="8"/>
      <c r="P284" s="8"/>
    </row>
    <row r="285" spans="1:16">
      <c r="A285" s="8"/>
      <c r="B285" s="8"/>
      <c r="C285" s="8"/>
      <c r="D285" s="8"/>
      <c r="E285" s="8"/>
      <c r="F285" s="8"/>
      <c r="G285" s="37">
        <f t="shared" si="8"/>
        <v>0</v>
      </c>
      <c r="H285" s="8">
        <f t="shared" si="9"/>
        <v>0</v>
      </c>
      <c r="I285" s="8" t="str">
        <f>IF(AND(A285&lt;&gt;"",E285&lt;&gt;""),IFERROR(SUMIFS('临-进度'!$X:$X,'临-进度'!$E:$E,"="&amp;$A285,'临-进度'!$O:$O,"=true")/SUMIFS('临-进度'!$H:$H,'临-进度'!$E:$E,"="&amp;$A285,'临-进度'!$O:$O,"=true"),""),"")</f>
        <v/>
      </c>
      <c r="J285" s="8"/>
      <c r="K285" s="8"/>
      <c r="L285" s="8"/>
      <c r="M285" s="8"/>
      <c r="N285" s="8"/>
      <c r="O285" s="8"/>
      <c r="P285" s="8"/>
    </row>
    <row r="286" spans="1:16">
      <c r="A286" s="8"/>
      <c r="B286" s="8"/>
      <c r="C286" s="8"/>
      <c r="D286" s="8"/>
      <c r="E286" s="8"/>
      <c r="F286" s="8"/>
      <c r="G286" s="37">
        <f t="shared" si="8"/>
        <v>0</v>
      </c>
      <c r="H286" s="8">
        <f t="shared" si="9"/>
        <v>0</v>
      </c>
      <c r="I286" s="8" t="str">
        <f>IF(AND(A286&lt;&gt;"",E286&lt;&gt;""),IFERROR(SUMIFS('临-进度'!$X:$X,'临-进度'!$E:$E,"="&amp;$A286,'临-进度'!$O:$O,"=true")/SUMIFS('临-进度'!$H:$H,'临-进度'!$E:$E,"="&amp;$A286,'临-进度'!$O:$O,"=true"),""),"")</f>
        <v/>
      </c>
      <c r="J286" s="8"/>
      <c r="K286" s="8"/>
      <c r="L286" s="8"/>
      <c r="M286" s="8"/>
      <c r="N286" s="8"/>
      <c r="O286" s="8"/>
      <c r="P286" s="8"/>
    </row>
    <row r="287" spans="1:16">
      <c r="A287" s="8"/>
      <c r="B287" s="8"/>
      <c r="C287" s="8"/>
      <c r="D287" s="8"/>
      <c r="E287" s="8"/>
      <c r="F287" s="8"/>
      <c r="G287" s="37">
        <f t="shared" si="8"/>
        <v>0</v>
      </c>
      <c r="H287" s="8">
        <f t="shared" si="9"/>
        <v>0</v>
      </c>
      <c r="I287" s="8" t="str">
        <f>IF(AND(A287&lt;&gt;"",E287&lt;&gt;""),IFERROR(SUMIFS('临-进度'!$X:$X,'临-进度'!$E:$E,"="&amp;$A287,'临-进度'!$O:$O,"=true")/SUMIFS('临-进度'!$H:$H,'临-进度'!$E:$E,"="&amp;$A287,'临-进度'!$O:$O,"=true"),""),"")</f>
        <v/>
      </c>
      <c r="J287" s="8"/>
      <c r="K287" s="8"/>
      <c r="L287" s="8"/>
      <c r="M287" s="8"/>
      <c r="N287" s="8"/>
      <c r="O287" s="8"/>
      <c r="P287" s="8"/>
    </row>
    <row r="288" spans="1:16">
      <c r="A288" s="8"/>
      <c r="B288" s="8"/>
      <c r="C288" s="8"/>
      <c r="D288" s="8"/>
      <c r="E288" s="8"/>
      <c r="F288" s="8"/>
      <c r="G288" s="37">
        <f t="shared" si="8"/>
        <v>0</v>
      </c>
      <c r="H288" s="8">
        <f t="shared" si="9"/>
        <v>0</v>
      </c>
      <c r="I288" s="8" t="str">
        <f>IF(AND(A288&lt;&gt;"",E288&lt;&gt;""),IFERROR(SUMIFS('临-进度'!$X:$X,'临-进度'!$E:$E,"="&amp;$A288,'临-进度'!$O:$O,"=true")/SUMIFS('临-进度'!$H:$H,'临-进度'!$E:$E,"="&amp;$A288,'临-进度'!$O:$O,"=true"),""),"")</f>
        <v/>
      </c>
      <c r="J288" s="8"/>
      <c r="K288" s="8"/>
      <c r="L288" s="8"/>
      <c r="M288" s="8"/>
      <c r="N288" s="8"/>
      <c r="O288" s="8"/>
      <c r="P288" s="8"/>
    </row>
    <row r="289" spans="1:16">
      <c r="A289" s="8"/>
      <c r="B289" s="8"/>
      <c r="C289" s="8"/>
      <c r="D289" s="8"/>
      <c r="E289" s="8"/>
      <c r="F289" s="8"/>
      <c r="G289" s="37">
        <f t="shared" si="8"/>
        <v>0</v>
      </c>
      <c r="H289" s="8">
        <f t="shared" si="9"/>
        <v>0</v>
      </c>
      <c r="I289" s="8" t="str">
        <f>IF(AND(A289&lt;&gt;"",E289&lt;&gt;""),IFERROR(SUMIFS('临-进度'!$X:$X,'临-进度'!$E:$E,"="&amp;$A289,'临-进度'!$O:$O,"=true")/SUMIFS('临-进度'!$H:$H,'临-进度'!$E:$E,"="&amp;$A289,'临-进度'!$O:$O,"=true"),""),"")</f>
        <v/>
      </c>
      <c r="J289" s="8"/>
      <c r="K289" s="8"/>
      <c r="L289" s="8"/>
      <c r="M289" s="8"/>
      <c r="N289" s="8"/>
      <c r="O289" s="8"/>
      <c r="P289" s="8"/>
    </row>
    <row r="290" spans="1:16">
      <c r="A290" s="8"/>
      <c r="B290" s="8"/>
      <c r="C290" s="8"/>
      <c r="D290" s="8"/>
      <c r="E290" s="8"/>
      <c r="F290" s="8"/>
      <c r="G290" s="37">
        <f t="shared" si="8"/>
        <v>0</v>
      </c>
      <c r="H290" s="8">
        <f t="shared" si="9"/>
        <v>0</v>
      </c>
      <c r="I290" s="8" t="str">
        <f>IF(AND(A290&lt;&gt;"",E290&lt;&gt;""),IFERROR(SUMIFS('临-进度'!$X:$X,'临-进度'!$E:$E,"="&amp;$A290,'临-进度'!$O:$O,"=true")/SUMIFS('临-进度'!$H:$H,'临-进度'!$E:$E,"="&amp;$A290,'临-进度'!$O:$O,"=true"),""),"")</f>
        <v/>
      </c>
      <c r="J290" s="8"/>
      <c r="K290" s="8"/>
      <c r="L290" s="8"/>
      <c r="M290" s="8"/>
      <c r="N290" s="8"/>
      <c r="O290" s="8"/>
      <c r="P290" s="8"/>
    </row>
    <row r="291" spans="1:16">
      <c r="A291" s="8"/>
      <c r="B291" s="8"/>
      <c r="C291" s="8"/>
      <c r="D291" s="8"/>
      <c r="E291" s="8"/>
      <c r="F291" s="8"/>
      <c r="G291" s="37">
        <f t="shared" si="8"/>
        <v>0</v>
      </c>
      <c r="H291" s="8">
        <f t="shared" si="9"/>
        <v>0</v>
      </c>
      <c r="I291" s="8" t="str">
        <f>IF(AND(A291&lt;&gt;"",E291&lt;&gt;""),IFERROR(SUMIFS('临-进度'!$X:$X,'临-进度'!$E:$E,"="&amp;$A291,'临-进度'!$O:$O,"=true")/SUMIFS('临-进度'!$H:$H,'临-进度'!$E:$E,"="&amp;$A291,'临-进度'!$O:$O,"=true"),""),"")</f>
        <v/>
      </c>
      <c r="J291" s="8"/>
      <c r="K291" s="8"/>
      <c r="L291" s="8"/>
      <c r="M291" s="8"/>
      <c r="N291" s="8"/>
      <c r="O291" s="8"/>
      <c r="P291" s="8"/>
    </row>
    <row r="292" spans="1:16">
      <c r="A292" s="8"/>
      <c r="B292" s="8"/>
      <c r="C292" s="8"/>
      <c r="D292" s="8"/>
      <c r="E292" s="8"/>
      <c r="F292" s="8"/>
      <c r="G292" s="37">
        <f t="shared" si="8"/>
        <v>0</v>
      </c>
      <c r="H292" s="8">
        <f t="shared" si="9"/>
        <v>0</v>
      </c>
      <c r="I292" s="8" t="str">
        <f>IF(AND(A292&lt;&gt;"",E292&lt;&gt;""),IFERROR(SUMIFS('临-进度'!$X:$X,'临-进度'!$E:$E,"="&amp;$A292,'临-进度'!$O:$O,"=true")/SUMIFS('临-进度'!$H:$H,'临-进度'!$E:$E,"="&amp;$A292,'临-进度'!$O:$O,"=true"),""),"")</f>
        <v/>
      </c>
      <c r="J292" s="8"/>
      <c r="K292" s="8"/>
      <c r="L292" s="8"/>
      <c r="M292" s="8"/>
      <c r="N292" s="8"/>
      <c r="O292" s="8"/>
      <c r="P292" s="8"/>
    </row>
    <row r="293" spans="1:16">
      <c r="A293" s="8"/>
      <c r="B293" s="8"/>
      <c r="C293" s="8"/>
      <c r="D293" s="8"/>
      <c r="E293" s="8"/>
      <c r="F293" s="8"/>
      <c r="G293" s="37">
        <f t="shared" si="8"/>
        <v>0</v>
      </c>
      <c r="H293" s="8">
        <f t="shared" si="9"/>
        <v>0</v>
      </c>
      <c r="I293" s="8" t="str">
        <f>IF(AND(A293&lt;&gt;"",E293&lt;&gt;""),IFERROR(SUMIFS('临-进度'!$X:$X,'临-进度'!$E:$E,"="&amp;$A293,'临-进度'!$O:$O,"=true")/SUMIFS('临-进度'!$H:$H,'临-进度'!$E:$E,"="&amp;$A293,'临-进度'!$O:$O,"=true"),""),"")</f>
        <v/>
      </c>
      <c r="J293" s="8"/>
      <c r="K293" s="8"/>
      <c r="L293" s="8"/>
      <c r="M293" s="8"/>
      <c r="N293" s="8"/>
      <c r="O293" s="8"/>
      <c r="P293" s="8"/>
    </row>
    <row r="294" spans="1:16">
      <c r="A294" s="8"/>
      <c r="B294" s="8"/>
      <c r="C294" s="8"/>
      <c r="D294" s="8"/>
      <c r="E294" s="8"/>
      <c r="F294" s="8"/>
      <c r="G294" s="37">
        <f t="shared" si="8"/>
        <v>0</v>
      </c>
      <c r="H294" s="8">
        <f t="shared" si="9"/>
        <v>0</v>
      </c>
      <c r="I294" s="8" t="str">
        <f>IF(AND(A294&lt;&gt;"",E294&lt;&gt;""),IFERROR(SUMIFS('临-进度'!$X:$X,'临-进度'!$E:$E,"="&amp;$A294,'临-进度'!$O:$O,"=true")/SUMIFS('临-进度'!$H:$H,'临-进度'!$E:$E,"="&amp;$A294,'临-进度'!$O:$O,"=true"),""),"")</f>
        <v/>
      </c>
      <c r="J294" s="8"/>
      <c r="K294" s="8"/>
      <c r="L294" s="8"/>
      <c r="M294" s="8"/>
      <c r="N294" s="8"/>
      <c r="O294" s="8"/>
      <c r="P294" s="8"/>
    </row>
    <row r="295" spans="1:16">
      <c r="A295" s="8"/>
      <c r="B295" s="8"/>
      <c r="C295" s="8"/>
      <c r="D295" s="8"/>
      <c r="E295" s="8"/>
      <c r="F295" s="8"/>
      <c r="G295" s="37">
        <f t="shared" si="8"/>
        <v>0</v>
      </c>
      <c r="H295" s="8">
        <f t="shared" si="9"/>
        <v>0</v>
      </c>
      <c r="I295" s="8" t="str">
        <f>IF(AND(A295&lt;&gt;"",E295&lt;&gt;""),IFERROR(SUMIFS('临-进度'!$X:$X,'临-进度'!$E:$E,"="&amp;$A295,'临-进度'!$O:$O,"=true")/SUMIFS('临-进度'!$H:$H,'临-进度'!$E:$E,"="&amp;$A295,'临-进度'!$O:$O,"=true"),""),"")</f>
        <v/>
      </c>
      <c r="J295" s="8"/>
      <c r="K295" s="8"/>
      <c r="L295" s="8"/>
      <c r="M295" s="8"/>
      <c r="N295" s="8"/>
      <c r="O295" s="8"/>
      <c r="P295" s="8"/>
    </row>
    <row r="296" spans="1:16">
      <c r="A296" s="8"/>
      <c r="B296" s="8"/>
      <c r="C296" s="8"/>
      <c r="D296" s="8"/>
      <c r="E296" s="8"/>
      <c r="F296" s="8"/>
      <c r="G296" s="37">
        <f t="shared" si="8"/>
        <v>0</v>
      </c>
      <c r="H296" s="8">
        <f t="shared" si="9"/>
        <v>0</v>
      </c>
      <c r="I296" s="8" t="str">
        <f>IF(AND(A296&lt;&gt;"",E296&lt;&gt;""),IFERROR(SUMIFS('临-进度'!$X:$X,'临-进度'!$E:$E,"="&amp;$A296,'临-进度'!$O:$O,"=true")/SUMIFS('临-进度'!$H:$H,'临-进度'!$E:$E,"="&amp;$A296,'临-进度'!$O:$O,"=true"),""),"")</f>
        <v/>
      </c>
      <c r="J296" s="8"/>
      <c r="K296" s="8"/>
      <c r="L296" s="8"/>
      <c r="M296" s="8"/>
      <c r="N296" s="8"/>
      <c r="O296" s="8"/>
      <c r="P296" s="8"/>
    </row>
    <row r="297" spans="1:16">
      <c r="A297" s="8"/>
      <c r="B297" s="8"/>
      <c r="C297" s="8"/>
      <c r="D297" s="8"/>
      <c r="E297" s="8"/>
      <c r="F297" s="8"/>
      <c r="G297" s="37">
        <f t="shared" si="8"/>
        <v>0</v>
      </c>
      <c r="H297" s="8">
        <f t="shared" si="9"/>
        <v>0</v>
      </c>
      <c r="I297" s="8" t="str">
        <f>IF(AND(A297&lt;&gt;"",E297&lt;&gt;""),IFERROR(SUMIFS('临-进度'!$X:$X,'临-进度'!$E:$E,"="&amp;$A297,'临-进度'!$O:$O,"=true")/SUMIFS('临-进度'!$H:$H,'临-进度'!$E:$E,"="&amp;$A297,'临-进度'!$O:$O,"=true"),""),"")</f>
        <v/>
      </c>
      <c r="J297" s="8"/>
      <c r="K297" s="8"/>
      <c r="L297" s="8"/>
      <c r="M297" s="8"/>
      <c r="N297" s="8"/>
      <c r="O297" s="8"/>
      <c r="P297" s="8"/>
    </row>
    <row r="298" spans="1:16">
      <c r="A298" s="8"/>
      <c r="B298" s="8"/>
      <c r="C298" s="8"/>
      <c r="D298" s="8"/>
      <c r="E298" s="8"/>
      <c r="F298" s="8"/>
      <c r="G298" s="37">
        <f t="shared" si="8"/>
        <v>0</v>
      </c>
      <c r="H298" s="8">
        <f t="shared" si="9"/>
        <v>0</v>
      </c>
      <c r="I298" s="8" t="str">
        <f>IF(AND(A298&lt;&gt;"",E298&lt;&gt;""),IFERROR(SUMIFS('临-进度'!$X:$X,'临-进度'!$E:$E,"="&amp;$A298,'临-进度'!$O:$O,"=true")/SUMIFS('临-进度'!$H:$H,'临-进度'!$E:$E,"="&amp;$A298,'临-进度'!$O:$O,"=true"),""),"")</f>
        <v/>
      </c>
      <c r="J298" s="8"/>
      <c r="K298" s="8"/>
      <c r="L298" s="8"/>
      <c r="M298" s="8"/>
      <c r="N298" s="8"/>
      <c r="O298" s="8"/>
      <c r="P298" s="8"/>
    </row>
    <row r="299" spans="1:16">
      <c r="A299" s="8"/>
      <c r="B299" s="8"/>
      <c r="C299" s="8"/>
      <c r="D299" s="8"/>
      <c r="E299" s="8"/>
      <c r="F299" s="8"/>
      <c r="G299" s="37">
        <f t="shared" si="8"/>
        <v>0</v>
      </c>
      <c r="H299" s="8">
        <f t="shared" si="9"/>
        <v>0</v>
      </c>
      <c r="I299" s="8" t="str">
        <f>IF(AND(A299&lt;&gt;"",E299&lt;&gt;""),IFERROR(SUMIFS('临-进度'!$X:$X,'临-进度'!$E:$E,"="&amp;$A299,'临-进度'!$O:$O,"=true")/SUMIFS('临-进度'!$H:$H,'临-进度'!$E:$E,"="&amp;$A299,'临-进度'!$O:$O,"=true"),""),"")</f>
        <v/>
      </c>
      <c r="J299" s="8"/>
      <c r="K299" s="8"/>
      <c r="L299" s="8"/>
      <c r="M299" s="8"/>
      <c r="N299" s="8"/>
      <c r="O299" s="8"/>
      <c r="P299" s="8"/>
    </row>
    <row r="300" spans="1:16">
      <c r="A300" s="8"/>
      <c r="B300" s="8"/>
      <c r="C300" s="8"/>
      <c r="D300" s="8"/>
      <c r="E300" s="8"/>
      <c r="F300" s="8"/>
      <c r="G300" s="37">
        <f t="shared" si="8"/>
        <v>0</v>
      </c>
      <c r="H300" s="8">
        <f t="shared" si="9"/>
        <v>0</v>
      </c>
      <c r="I300" s="8" t="str">
        <f>IF(AND(A300&lt;&gt;"",E300&lt;&gt;""),IFERROR(SUMIFS('临-进度'!$X:$X,'临-进度'!$E:$E,"="&amp;$A300,'临-进度'!$O:$O,"=true")/SUMIFS('临-进度'!$H:$H,'临-进度'!$E:$E,"="&amp;$A300,'临-进度'!$O:$O,"=true"),""),"")</f>
        <v/>
      </c>
      <c r="J300" s="8"/>
      <c r="K300" s="8"/>
      <c r="L300" s="8"/>
      <c r="M300" s="8"/>
      <c r="N300" s="8"/>
      <c r="O300" s="8"/>
      <c r="P300" s="8"/>
    </row>
    <row r="301" spans="1:16">
      <c r="A301" s="8"/>
      <c r="B301" s="8"/>
      <c r="C301" s="8"/>
      <c r="D301" s="8"/>
      <c r="E301" s="8"/>
      <c r="F301" s="8"/>
      <c r="G301" s="37">
        <f t="shared" si="8"/>
        <v>0</v>
      </c>
      <c r="H301" s="8">
        <f t="shared" si="9"/>
        <v>0</v>
      </c>
      <c r="I301" s="8" t="str">
        <f>IF(AND(A301&lt;&gt;"",E301&lt;&gt;""),IFERROR(SUMIFS('临-进度'!$X:$X,'临-进度'!$E:$E,"="&amp;$A301,'临-进度'!$O:$O,"=true")/SUMIFS('临-进度'!$H:$H,'临-进度'!$E:$E,"="&amp;$A301,'临-进度'!$O:$O,"=true"),""),"")</f>
        <v/>
      </c>
      <c r="J301" s="8"/>
      <c r="K301" s="8"/>
      <c r="L301" s="8"/>
      <c r="M301" s="8"/>
      <c r="N301" s="8"/>
      <c r="O301" s="8"/>
      <c r="P301" s="8"/>
    </row>
    <row r="302" spans="1:16">
      <c r="A302" s="8"/>
      <c r="B302" s="8"/>
      <c r="C302" s="8"/>
      <c r="D302" s="8"/>
      <c r="E302" s="8"/>
      <c r="F302" s="8"/>
      <c r="G302" s="37">
        <f t="shared" si="8"/>
        <v>0</v>
      </c>
      <c r="H302" s="8">
        <f t="shared" si="9"/>
        <v>0</v>
      </c>
      <c r="I302" s="8" t="str">
        <f>IF(AND(A302&lt;&gt;"",E302&lt;&gt;""),IFERROR(SUMIFS('临-进度'!$X:$X,'临-进度'!$E:$E,"="&amp;$A302,'临-进度'!$O:$O,"=true")/SUMIFS('临-进度'!$H:$H,'临-进度'!$E:$E,"="&amp;$A302,'临-进度'!$O:$O,"=true"),""),"")</f>
        <v/>
      </c>
      <c r="J302" s="8"/>
      <c r="K302" s="8"/>
      <c r="L302" s="8"/>
      <c r="M302" s="8"/>
      <c r="N302" s="8"/>
      <c r="O302" s="8"/>
      <c r="P302" s="8"/>
    </row>
    <row r="303" spans="1:16">
      <c r="A303" s="8"/>
      <c r="B303" s="8"/>
      <c r="C303" s="8"/>
      <c r="D303" s="8"/>
      <c r="E303" s="8"/>
      <c r="F303" s="8"/>
      <c r="G303" s="37">
        <f t="shared" si="8"/>
        <v>0</v>
      </c>
      <c r="H303" s="8">
        <f t="shared" si="9"/>
        <v>0</v>
      </c>
      <c r="I303" s="8" t="str">
        <f>IF(AND(A303&lt;&gt;"",E303&lt;&gt;""),IFERROR(SUMIFS('临-进度'!$X:$X,'临-进度'!$E:$E,"="&amp;$A303,'临-进度'!$O:$O,"=true")/SUMIFS('临-进度'!$H:$H,'临-进度'!$E:$E,"="&amp;$A303,'临-进度'!$O:$O,"=true"),""),"")</f>
        <v/>
      </c>
      <c r="J303" s="8"/>
      <c r="K303" s="8"/>
      <c r="L303" s="8"/>
      <c r="M303" s="8"/>
      <c r="N303" s="8"/>
      <c r="O303" s="8"/>
      <c r="P303" s="8"/>
    </row>
    <row r="304" spans="1:16">
      <c r="A304" s="8"/>
      <c r="B304" s="8"/>
      <c r="C304" s="8"/>
      <c r="D304" s="8"/>
      <c r="E304" s="8"/>
      <c r="F304" s="8"/>
      <c r="G304" s="37">
        <f t="shared" si="8"/>
        <v>0</v>
      </c>
      <c r="H304" s="8">
        <f t="shared" si="9"/>
        <v>0</v>
      </c>
      <c r="I304" s="8" t="str">
        <f>IF(AND(A304&lt;&gt;"",E304&lt;&gt;""),IFERROR(SUMIFS('临-进度'!$X:$X,'临-进度'!$E:$E,"="&amp;$A304,'临-进度'!$O:$O,"=true")/SUMIFS('临-进度'!$H:$H,'临-进度'!$E:$E,"="&amp;$A304,'临-进度'!$O:$O,"=true"),""),"")</f>
        <v/>
      </c>
      <c r="J304" s="8"/>
      <c r="K304" s="8"/>
      <c r="L304" s="8"/>
      <c r="M304" s="8"/>
      <c r="N304" s="8"/>
      <c r="O304" s="8"/>
      <c r="P304" s="8"/>
    </row>
    <row r="305" spans="1:16">
      <c r="A305" s="8"/>
      <c r="B305" s="8"/>
      <c r="C305" s="8"/>
      <c r="D305" s="8"/>
      <c r="E305" s="8"/>
      <c r="F305" s="8"/>
      <c r="G305" s="37">
        <f t="shared" si="8"/>
        <v>0</v>
      </c>
      <c r="H305" s="8">
        <f t="shared" si="9"/>
        <v>0</v>
      </c>
      <c r="I305" s="8" t="str">
        <f>IF(AND(A305&lt;&gt;"",E305&lt;&gt;""),IFERROR(SUMIFS('临-进度'!$X:$X,'临-进度'!$E:$E,"="&amp;$A305,'临-进度'!$O:$O,"=true")/SUMIFS('临-进度'!$H:$H,'临-进度'!$E:$E,"="&amp;$A305,'临-进度'!$O:$O,"=true"),""),"")</f>
        <v/>
      </c>
      <c r="J305" s="8"/>
      <c r="K305" s="8"/>
      <c r="L305" s="8"/>
      <c r="M305" s="8"/>
      <c r="N305" s="8"/>
      <c r="O305" s="8"/>
      <c r="P305" s="8"/>
    </row>
    <row r="306" spans="1:16">
      <c r="A306" s="8"/>
      <c r="B306" s="8"/>
      <c r="C306" s="8"/>
      <c r="D306" s="8"/>
      <c r="E306" s="8"/>
      <c r="F306" s="8"/>
      <c r="G306" s="37">
        <f t="shared" si="8"/>
        <v>0</v>
      </c>
      <c r="H306" s="8">
        <f t="shared" si="9"/>
        <v>0</v>
      </c>
      <c r="I306" s="8" t="str">
        <f>IF(AND(A306&lt;&gt;"",E306&lt;&gt;""),IFERROR(SUMIFS('临-进度'!$X:$X,'临-进度'!$E:$E,"="&amp;$A306,'临-进度'!$O:$O,"=true")/SUMIFS('临-进度'!$H:$H,'临-进度'!$E:$E,"="&amp;$A306,'临-进度'!$O:$O,"=true"),""),"")</f>
        <v/>
      </c>
      <c r="J306" s="8"/>
      <c r="K306" s="8"/>
      <c r="L306" s="8"/>
      <c r="M306" s="8"/>
      <c r="N306" s="8"/>
      <c r="O306" s="8"/>
      <c r="P306" s="8"/>
    </row>
    <row r="307" spans="1:16">
      <c r="A307" s="8"/>
      <c r="B307" s="8"/>
      <c r="C307" s="8"/>
      <c r="D307" s="8"/>
      <c r="E307" s="8"/>
      <c r="F307" s="8"/>
      <c r="G307" s="37">
        <f t="shared" si="8"/>
        <v>0</v>
      </c>
      <c r="H307" s="8">
        <f t="shared" si="9"/>
        <v>0</v>
      </c>
      <c r="I307" s="8" t="str">
        <f>IF(AND(A307&lt;&gt;"",E307&lt;&gt;""),IFERROR(SUMIFS('临-进度'!$X:$X,'临-进度'!$E:$E,"="&amp;$A307,'临-进度'!$O:$O,"=true")/SUMIFS('临-进度'!$H:$H,'临-进度'!$E:$E,"="&amp;$A307,'临-进度'!$O:$O,"=true"),""),"")</f>
        <v/>
      </c>
      <c r="J307" s="8"/>
      <c r="K307" s="8"/>
      <c r="L307" s="8"/>
      <c r="M307" s="8"/>
      <c r="N307" s="8"/>
      <c r="O307" s="8"/>
      <c r="P307" s="8"/>
    </row>
    <row r="308" spans="1:16">
      <c r="A308" s="8"/>
      <c r="B308" s="8"/>
      <c r="C308" s="8"/>
      <c r="D308" s="8"/>
      <c r="E308" s="8"/>
      <c r="F308" s="8"/>
      <c r="G308" s="37">
        <f t="shared" si="8"/>
        <v>0</v>
      </c>
      <c r="H308" s="8">
        <f t="shared" si="9"/>
        <v>0</v>
      </c>
      <c r="I308" s="8" t="str">
        <f>IF(AND(A308&lt;&gt;"",E308&lt;&gt;""),IFERROR(SUMIFS('临-进度'!$X:$X,'临-进度'!$E:$E,"="&amp;$A308,'临-进度'!$O:$O,"=true")/SUMIFS('临-进度'!$H:$H,'临-进度'!$E:$E,"="&amp;$A308,'临-进度'!$O:$O,"=true"),""),"")</f>
        <v/>
      </c>
      <c r="J308" s="8"/>
      <c r="K308" s="8"/>
      <c r="L308" s="8"/>
      <c r="M308" s="8"/>
      <c r="N308" s="8"/>
      <c r="O308" s="8"/>
      <c r="P308" s="8"/>
    </row>
    <row r="309" spans="1:16">
      <c r="A309" s="8"/>
      <c r="B309" s="8"/>
      <c r="C309" s="8"/>
      <c r="D309" s="8"/>
      <c r="E309" s="8"/>
      <c r="F309" s="8"/>
      <c r="G309" s="37">
        <f t="shared" si="8"/>
        <v>0</v>
      </c>
      <c r="H309" s="8">
        <f t="shared" si="9"/>
        <v>0</v>
      </c>
      <c r="I309" s="8" t="str">
        <f>IF(AND(A309&lt;&gt;"",E309&lt;&gt;""),IFERROR(SUMIFS('临-进度'!$X:$X,'临-进度'!$E:$E,"="&amp;$A309,'临-进度'!$O:$O,"=true")/SUMIFS('临-进度'!$H:$H,'临-进度'!$E:$E,"="&amp;$A309,'临-进度'!$O:$O,"=true"),""),"")</f>
        <v/>
      </c>
      <c r="J309" s="8"/>
      <c r="K309" s="8"/>
      <c r="L309" s="8"/>
      <c r="M309" s="8"/>
      <c r="N309" s="8"/>
      <c r="O309" s="8"/>
      <c r="P309" s="8"/>
    </row>
    <row r="310" spans="1:16">
      <c r="A310" s="8"/>
      <c r="B310" s="8"/>
      <c r="C310" s="8"/>
      <c r="D310" s="8"/>
      <c r="E310" s="8"/>
      <c r="F310" s="8"/>
      <c r="G310" s="37">
        <f t="shared" si="8"/>
        <v>0</v>
      </c>
      <c r="H310" s="8">
        <f t="shared" si="9"/>
        <v>0</v>
      </c>
      <c r="I310" s="8" t="str">
        <f>IF(AND(A310&lt;&gt;"",E310&lt;&gt;""),IFERROR(SUMIFS('临-进度'!$X:$X,'临-进度'!$E:$E,"="&amp;$A310,'临-进度'!$O:$O,"=true")/SUMIFS('临-进度'!$H:$H,'临-进度'!$E:$E,"="&amp;$A310,'临-进度'!$O:$O,"=true"),""),"")</f>
        <v/>
      </c>
      <c r="J310" s="8"/>
      <c r="K310" s="8"/>
      <c r="L310" s="8"/>
      <c r="M310" s="8"/>
      <c r="N310" s="8"/>
      <c r="O310" s="8"/>
      <c r="P310" s="8"/>
    </row>
    <row r="311" spans="1:16">
      <c r="A311" s="8"/>
      <c r="B311" s="8"/>
      <c r="C311" s="8"/>
      <c r="D311" s="8"/>
      <c r="E311" s="8"/>
      <c r="F311" s="8"/>
      <c r="G311" s="37">
        <f t="shared" si="8"/>
        <v>0</v>
      </c>
      <c r="H311" s="8">
        <f t="shared" si="9"/>
        <v>0</v>
      </c>
      <c r="I311" s="8" t="str">
        <f>IF(AND(A311&lt;&gt;"",E311&lt;&gt;""),IFERROR(SUMIFS('临-进度'!$X:$X,'临-进度'!$E:$E,"="&amp;$A311,'临-进度'!$O:$O,"=true")/SUMIFS('临-进度'!$H:$H,'临-进度'!$E:$E,"="&amp;$A311,'临-进度'!$O:$O,"=true"),""),"")</f>
        <v/>
      </c>
      <c r="J311" s="8"/>
      <c r="K311" s="8"/>
      <c r="L311" s="8"/>
      <c r="M311" s="8"/>
      <c r="N311" s="8"/>
      <c r="O311" s="8"/>
      <c r="P311" s="8"/>
    </row>
    <row r="312" spans="1:16">
      <c r="A312" s="8"/>
      <c r="B312" s="8"/>
      <c r="C312" s="8"/>
      <c r="D312" s="8"/>
      <c r="E312" s="8"/>
      <c r="F312" s="8"/>
      <c r="G312" s="37">
        <f t="shared" si="8"/>
        <v>0</v>
      </c>
      <c r="H312" s="8">
        <f t="shared" si="9"/>
        <v>0</v>
      </c>
      <c r="I312" s="8" t="str">
        <f>IF(AND(A312&lt;&gt;"",E312&lt;&gt;""),IFERROR(SUMIFS('临-进度'!$X:$X,'临-进度'!$E:$E,"="&amp;$A312,'临-进度'!$O:$O,"=true")/SUMIFS('临-进度'!$H:$H,'临-进度'!$E:$E,"="&amp;$A312,'临-进度'!$O:$O,"=true"),""),"")</f>
        <v/>
      </c>
      <c r="J312" s="8"/>
      <c r="K312" s="8"/>
      <c r="L312" s="8"/>
      <c r="M312" s="8"/>
      <c r="N312" s="8"/>
      <c r="O312" s="8"/>
      <c r="P312" s="8"/>
    </row>
    <row r="313" spans="1:16">
      <c r="A313" s="8"/>
      <c r="B313" s="8"/>
      <c r="C313" s="8"/>
      <c r="D313" s="8"/>
      <c r="E313" s="8"/>
      <c r="F313" s="8"/>
      <c r="G313" s="37">
        <f t="shared" si="8"/>
        <v>0</v>
      </c>
      <c r="H313" s="8">
        <f t="shared" si="9"/>
        <v>0</v>
      </c>
      <c r="I313" s="8" t="str">
        <f>IF(AND(A313&lt;&gt;"",E313&lt;&gt;""),IFERROR(SUMIFS('临-进度'!$X:$X,'临-进度'!$E:$E,"="&amp;$A313,'临-进度'!$O:$O,"=true")/SUMIFS('临-进度'!$H:$H,'临-进度'!$E:$E,"="&amp;$A313,'临-进度'!$O:$O,"=true"),""),"")</f>
        <v/>
      </c>
      <c r="J313" s="8"/>
      <c r="K313" s="8"/>
      <c r="L313" s="8"/>
      <c r="M313" s="8"/>
      <c r="N313" s="8"/>
      <c r="O313" s="8"/>
      <c r="P313" s="8"/>
    </row>
    <row r="314" spans="1:16">
      <c r="A314" s="8"/>
      <c r="B314" s="8"/>
      <c r="C314" s="8"/>
      <c r="D314" s="8"/>
      <c r="E314" s="8"/>
      <c r="F314" s="8"/>
      <c r="G314" s="37">
        <f t="shared" si="8"/>
        <v>0</v>
      </c>
      <c r="H314" s="8">
        <f t="shared" si="9"/>
        <v>0</v>
      </c>
      <c r="I314" s="8" t="str">
        <f>IF(AND(A314&lt;&gt;"",E314&lt;&gt;""),IFERROR(SUMIFS('临-进度'!$X:$X,'临-进度'!$E:$E,"="&amp;$A314,'临-进度'!$O:$O,"=true")/SUMIFS('临-进度'!$H:$H,'临-进度'!$E:$E,"="&amp;$A314,'临-进度'!$O:$O,"=true"),""),"")</f>
        <v/>
      </c>
      <c r="J314" s="8"/>
      <c r="K314" s="8"/>
      <c r="L314" s="8"/>
      <c r="M314" s="8"/>
      <c r="N314" s="8"/>
      <c r="O314" s="8"/>
      <c r="P314" s="8"/>
    </row>
    <row r="315" spans="1:16">
      <c r="A315" s="8"/>
      <c r="B315" s="8"/>
      <c r="C315" s="8"/>
      <c r="D315" s="8"/>
      <c r="E315" s="8"/>
      <c r="F315" s="8"/>
      <c r="G315" s="37">
        <f t="shared" si="8"/>
        <v>0</v>
      </c>
      <c r="H315" s="8">
        <f t="shared" si="9"/>
        <v>0</v>
      </c>
      <c r="I315" s="8" t="str">
        <f>IF(AND(A315&lt;&gt;"",E315&lt;&gt;""),IFERROR(SUMIFS('临-进度'!$X:$X,'临-进度'!$E:$E,"="&amp;$A315,'临-进度'!$O:$O,"=true")/SUMIFS('临-进度'!$H:$H,'临-进度'!$E:$E,"="&amp;$A315,'临-进度'!$O:$O,"=true"),""),"")</f>
        <v/>
      </c>
      <c r="J315" s="8"/>
      <c r="K315" s="8"/>
      <c r="L315" s="8"/>
      <c r="M315" s="8"/>
      <c r="N315" s="8"/>
      <c r="O315" s="8"/>
      <c r="P315" s="8"/>
    </row>
    <row r="316" spans="1:16">
      <c r="A316" s="8"/>
      <c r="B316" s="8"/>
      <c r="C316" s="8"/>
      <c r="D316" s="8"/>
      <c r="E316" s="8"/>
      <c r="F316" s="8"/>
      <c r="G316" s="37">
        <f t="shared" si="8"/>
        <v>0</v>
      </c>
      <c r="H316" s="8">
        <f t="shared" si="9"/>
        <v>0</v>
      </c>
      <c r="I316" s="8" t="str">
        <f>IF(AND(A316&lt;&gt;"",E316&lt;&gt;""),IFERROR(SUMIFS('临-进度'!$X:$X,'临-进度'!$E:$E,"="&amp;$A316,'临-进度'!$O:$O,"=true")/SUMIFS('临-进度'!$H:$H,'临-进度'!$E:$E,"="&amp;$A316,'临-进度'!$O:$O,"=true"),""),"")</f>
        <v/>
      </c>
      <c r="J316" s="8"/>
      <c r="K316" s="8"/>
      <c r="L316" s="8"/>
      <c r="M316" s="8"/>
      <c r="N316" s="8"/>
      <c r="O316" s="8"/>
      <c r="P316" s="8"/>
    </row>
    <row r="317" spans="1:16">
      <c r="A317" s="8"/>
      <c r="B317" s="8"/>
      <c r="C317" s="8"/>
      <c r="D317" s="8"/>
      <c r="E317" s="8"/>
      <c r="F317" s="8"/>
      <c r="G317" s="37">
        <f t="shared" si="8"/>
        <v>0</v>
      </c>
      <c r="H317" s="8">
        <f t="shared" si="9"/>
        <v>0</v>
      </c>
      <c r="I317" s="8" t="str">
        <f>IF(AND(A317&lt;&gt;"",E317&lt;&gt;""),IFERROR(SUMIFS('临-进度'!$X:$X,'临-进度'!$E:$E,"="&amp;$A317,'临-进度'!$O:$O,"=true")/SUMIFS('临-进度'!$H:$H,'临-进度'!$E:$E,"="&amp;$A317,'临-进度'!$O:$O,"=true"),""),"")</f>
        <v/>
      </c>
      <c r="J317" s="8"/>
      <c r="K317" s="8"/>
      <c r="L317" s="8"/>
      <c r="M317" s="8"/>
      <c r="N317" s="8"/>
      <c r="O317" s="8"/>
      <c r="P317" s="8"/>
    </row>
    <row r="318" spans="1:16">
      <c r="A318" s="8"/>
      <c r="B318" s="8"/>
      <c r="C318" s="8"/>
      <c r="D318" s="8"/>
      <c r="E318" s="8"/>
      <c r="F318" s="8"/>
      <c r="G318" s="37">
        <f t="shared" si="8"/>
        <v>0</v>
      </c>
      <c r="H318" s="8">
        <f t="shared" si="9"/>
        <v>0</v>
      </c>
      <c r="I318" s="8" t="str">
        <f>IF(AND(A318&lt;&gt;"",E318&lt;&gt;""),IFERROR(SUMIFS('临-进度'!$X:$X,'临-进度'!$E:$E,"="&amp;$A318,'临-进度'!$O:$O,"=true")/SUMIFS('临-进度'!$H:$H,'临-进度'!$E:$E,"="&amp;$A318,'临-进度'!$O:$O,"=true"),""),"")</f>
        <v/>
      </c>
      <c r="J318" s="8"/>
      <c r="K318" s="8"/>
      <c r="L318" s="8"/>
      <c r="M318" s="8"/>
      <c r="N318" s="8"/>
      <c r="O318" s="8"/>
      <c r="P318" s="8"/>
    </row>
    <row r="319" spans="1:16">
      <c r="A319" s="8"/>
      <c r="B319" s="8"/>
      <c r="C319" s="8"/>
      <c r="D319" s="8"/>
      <c r="E319" s="8"/>
      <c r="F319" s="8"/>
      <c r="G319" s="37">
        <f t="shared" si="8"/>
        <v>0</v>
      </c>
      <c r="H319" s="8">
        <f t="shared" si="9"/>
        <v>0</v>
      </c>
      <c r="I319" s="8" t="str">
        <f>IF(AND(A319&lt;&gt;"",E319&lt;&gt;""),IFERROR(SUMIFS('临-进度'!$X:$X,'临-进度'!$E:$E,"="&amp;$A319,'临-进度'!$O:$O,"=true")/SUMIFS('临-进度'!$H:$H,'临-进度'!$E:$E,"="&amp;$A319,'临-进度'!$O:$O,"=true"),""),"")</f>
        <v/>
      </c>
      <c r="J319" s="8"/>
      <c r="K319" s="8"/>
      <c r="L319" s="8"/>
      <c r="M319" s="8"/>
      <c r="N319" s="8"/>
      <c r="O319" s="8"/>
      <c r="P319" s="8"/>
    </row>
    <row r="320" spans="1:16">
      <c r="A320" s="8"/>
      <c r="B320" s="8"/>
      <c r="C320" s="8"/>
      <c r="D320" s="8"/>
      <c r="E320" s="8"/>
      <c r="F320" s="8"/>
      <c r="G320" s="37">
        <f t="shared" si="8"/>
        <v>0</v>
      </c>
      <c r="H320" s="8">
        <f t="shared" si="9"/>
        <v>0</v>
      </c>
      <c r="I320" s="8" t="str">
        <f>IF(AND(A320&lt;&gt;"",E320&lt;&gt;""),IFERROR(SUMIFS('临-进度'!$X:$X,'临-进度'!$E:$E,"="&amp;$A320,'临-进度'!$O:$O,"=true")/SUMIFS('临-进度'!$H:$H,'临-进度'!$E:$E,"="&amp;$A320,'临-进度'!$O:$O,"=true"),""),"")</f>
        <v/>
      </c>
      <c r="J320" s="8"/>
      <c r="K320" s="8"/>
      <c r="L320" s="8"/>
      <c r="M320" s="8"/>
      <c r="N320" s="8"/>
      <c r="O320" s="8"/>
      <c r="P320" s="8"/>
    </row>
    <row r="321" spans="1:16">
      <c r="A321" s="8"/>
      <c r="B321" s="8"/>
      <c r="C321" s="8"/>
      <c r="D321" s="8"/>
      <c r="E321" s="8"/>
      <c r="F321" s="8"/>
      <c r="G321" s="37">
        <f t="shared" si="8"/>
        <v>0</v>
      </c>
      <c r="H321" s="8">
        <f t="shared" si="9"/>
        <v>0</v>
      </c>
      <c r="I321" s="8" t="str">
        <f>IF(AND(A321&lt;&gt;"",E321&lt;&gt;""),IFERROR(SUMIFS('临-进度'!$X:$X,'临-进度'!$E:$E,"="&amp;$A321,'临-进度'!$O:$O,"=true")/SUMIFS('临-进度'!$H:$H,'临-进度'!$E:$E,"="&amp;$A321,'临-进度'!$O:$O,"=true"),""),"")</f>
        <v/>
      </c>
      <c r="J321" s="8"/>
      <c r="K321" s="8"/>
      <c r="L321" s="8"/>
      <c r="M321" s="8"/>
      <c r="N321" s="8"/>
      <c r="O321" s="8"/>
      <c r="P321" s="8"/>
    </row>
    <row r="322" spans="1:16">
      <c r="A322" s="8"/>
      <c r="B322" s="8"/>
      <c r="C322" s="8"/>
      <c r="D322" s="8"/>
      <c r="E322" s="8"/>
      <c r="F322" s="8"/>
      <c r="G322" s="37">
        <f t="shared" ref="G322:G385" si="10">K322+L322</f>
        <v>0</v>
      </c>
      <c r="H322" s="8">
        <f t="shared" ref="H322:H385" si="11">(M322+4*N322+O322)/6</f>
        <v>0</v>
      </c>
      <c r="I322" s="8" t="str">
        <f>IF(AND(A322&lt;&gt;"",E322&lt;&gt;""),IFERROR(SUMIFS('临-进度'!$X:$X,'临-进度'!$E:$E,"="&amp;$A322,'临-进度'!$O:$O,"=true")/SUMIFS('临-进度'!$H:$H,'临-进度'!$E:$E,"="&amp;$A322,'临-进度'!$O:$O,"=true"),""),"")</f>
        <v/>
      </c>
      <c r="J322" s="8"/>
      <c r="K322" s="8"/>
      <c r="L322" s="8"/>
      <c r="M322" s="8"/>
      <c r="N322" s="8"/>
      <c r="O322" s="8"/>
      <c r="P322" s="8"/>
    </row>
    <row r="323" spans="1:16">
      <c r="A323" s="8"/>
      <c r="B323" s="8"/>
      <c r="C323" s="8"/>
      <c r="D323" s="8"/>
      <c r="E323" s="8"/>
      <c r="F323" s="8"/>
      <c r="G323" s="37">
        <f t="shared" si="10"/>
        <v>0</v>
      </c>
      <c r="H323" s="8">
        <f t="shared" si="11"/>
        <v>0</v>
      </c>
      <c r="I323" s="8" t="str">
        <f>IF(AND(A323&lt;&gt;"",E323&lt;&gt;""),IFERROR(SUMIFS('临-进度'!$X:$X,'临-进度'!$E:$E,"="&amp;$A323,'临-进度'!$O:$O,"=true")/SUMIFS('临-进度'!$H:$H,'临-进度'!$E:$E,"="&amp;$A323,'临-进度'!$O:$O,"=true"),""),"")</f>
        <v/>
      </c>
      <c r="J323" s="8"/>
      <c r="K323" s="8"/>
      <c r="L323" s="8"/>
      <c r="M323" s="8"/>
      <c r="N323" s="8"/>
      <c r="O323" s="8"/>
      <c r="P323" s="8"/>
    </row>
    <row r="324" spans="1:16">
      <c r="A324" s="8"/>
      <c r="B324" s="8"/>
      <c r="C324" s="8"/>
      <c r="D324" s="8"/>
      <c r="E324" s="8"/>
      <c r="F324" s="8"/>
      <c r="G324" s="37">
        <f t="shared" si="10"/>
        <v>0</v>
      </c>
      <c r="H324" s="8">
        <f t="shared" si="11"/>
        <v>0</v>
      </c>
      <c r="I324" s="8" t="str">
        <f>IF(AND(A324&lt;&gt;"",E324&lt;&gt;""),IFERROR(SUMIFS('临-进度'!$X:$X,'临-进度'!$E:$E,"="&amp;$A324,'临-进度'!$O:$O,"=true")/SUMIFS('临-进度'!$H:$H,'临-进度'!$E:$E,"="&amp;$A324,'临-进度'!$O:$O,"=true"),""),"")</f>
        <v/>
      </c>
      <c r="J324" s="8"/>
      <c r="K324" s="8"/>
      <c r="L324" s="8"/>
      <c r="M324" s="8"/>
      <c r="N324" s="8"/>
      <c r="O324" s="8"/>
      <c r="P324" s="8"/>
    </row>
    <row r="325" spans="1:16">
      <c r="A325" s="8"/>
      <c r="B325" s="8"/>
      <c r="C325" s="8"/>
      <c r="D325" s="8"/>
      <c r="E325" s="8"/>
      <c r="F325" s="8"/>
      <c r="G325" s="37">
        <f t="shared" si="10"/>
        <v>0</v>
      </c>
      <c r="H325" s="8">
        <f t="shared" si="11"/>
        <v>0</v>
      </c>
      <c r="I325" s="8" t="str">
        <f>IF(AND(A325&lt;&gt;"",E325&lt;&gt;""),IFERROR(SUMIFS('临-进度'!$X:$X,'临-进度'!$E:$E,"="&amp;$A325,'临-进度'!$O:$O,"=true")/SUMIFS('临-进度'!$H:$H,'临-进度'!$E:$E,"="&amp;$A325,'临-进度'!$O:$O,"=true"),""),"")</f>
        <v/>
      </c>
      <c r="J325" s="8"/>
      <c r="K325" s="8"/>
      <c r="L325" s="8"/>
      <c r="M325" s="8"/>
      <c r="N325" s="8"/>
      <c r="O325" s="8"/>
      <c r="P325" s="8"/>
    </row>
    <row r="326" spans="1:16">
      <c r="A326" s="8"/>
      <c r="B326" s="8"/>
      <c r="C326" s="8"/>
      <c r="D326" s="8"/>
      <c r="E326" s="8"/>
      <c r="F326" s="8"/>
      <c r="G326" s="37">
        <f t="shared" si="10"/>
        <v>0</v>
      </c>
      <c r="H326" s="8">
        <f t="shared" si="11"/>
        <v>0</v>
      </c>
      <c r="I326" s="8" t="str">
        <f>IF(AND(A326&lt;&gt;"",E326&lt;&gt;""),IFERROR(SUMIFS('临-进度'!$X:$X,'临-进度'!$E:$E,"="&amp;$A326,'临-进度'!$O:$O,"=true")/SUMIFS('临-进度'!$H:$H,'临-进度'!$E:$E,"="&amp;$A326,'临-进度'!$O:$O,"=true"),""),"")</f>
        <v/>
      </c>
      <c r="J326" s="8"/>
      <c r="K326" s="8"/>
      <c r="L326" s="8"/>
      <c r="M326" s="8"/>
      <c r="N326" s="8"/>
      <c r="O326" s="8"/>
      <c r="P326" s="8"/>
    </row>
    <row r="327" spans="1:16">
      <c r="A327" s="8"/>
      <c r="B327" s="8"/>
      <c r="C327" s="8"/>
      <c r="D327" s="8"/>
      <c r="E327" s="8"/>
      <c r="F327" s="8"/>
      <c r="G327" s="37">
        <f t="shared" si="10"/>
        <v>0</v>
      </c>
      <c r="H327" s="8">
        <f t="shared" si="11"/>
        <v>0</v>
      </c>
      <c r="I327" s="8" t="str">
        <f>IF(AND(A327&lt;&gt;"",E327&lt;&gt;""),IFERROR(SUMIFS('临-进度'!$X:$X,'临-进度'!$E:$E,"="&amp;$A327,'临-进度'!$O:$O,"=true")/SUMIFS('临-进度'!$H:$H,'临-进度'!$E:$E,"="&amp;$A327,'临-进度'!$O:$O,"=true"),""),"")</f>
        <v/>
      </c>
      <c r="J327" s="8"/>
      <c r="K327" s="8"/>
      <c r="L327" s="8"/>
      <c r="M327" s="8"/>
      <c r="N327" s="8"/>
      <c r="O327" s="8"/>
      <c r="P327" s="8"/>
    </row>
    <row r="328" spans="1:16">
      <c r="A328" s="8"/>
      <c r="B328" s="8"/>
      <c r="C328" s="8"/>
      <c r="D328" s="8"/>
      <c r="E328" s="8"/>
      <c r="F328" s="8"/>
      <c r="G328" s="37">
        <f t="shared" si="10"/>
        <v>0</v>
      </c>
      <c r="H328" s="8">
        <f t="shared" si="11"/>
        <v>0</v>
      </c>
      <c r="I328" s="8" t="str">
        <f>IF(AND(A328&lt;&gt;"",E328&lt;&gt;""),IFERROR(SUMIFS('临-进度'!$X:$X,'临-进度'!$E:$E,"="&amp;$A328,'临-进度'!$O:$O,"=true")/SUMIFS('临-进度'!$H:$H,'临-进度'!$E:$E,"="&amp;$A328,'临-进度'!$O:$O,"=true"),""),"")</f>
        <v/>
      </c>
      <c r="J328" s="8"/>
      <c r="K328" s="8"/>
      <c r="L328" s="8"/>
      <c r="M328" s="8"/>
      <c r="N328" s="8"/>
      <c r="O328" s="8"/>
      <c r="P328" s="8"/>
    </row>
    <row r="329" spans="1:16">
      <c r="A329" s="8"/>
      <c r="B329" s="8"/>
      <c r="C329" s="8"/>
      <c r="D329" s="8"/>
      <c r="E329" s="8"/>
      <c r="F329" s="8"/>
      <c r="G329" s="37">
        <f t="shared" si="10"/>
        <v>0</v>
      </c>
      <c r="H329" s="8">
        <f t="shared" si="11"/>
        <v>0</v>
      </c>
      <c r="I329" s="8" t="str">
        <f>IF(AND(A329&lt;&gt;"",E329&lt;&gt;""),IFERROR(SUMIFS('临-进度'!$X:$X,'临-进度'!$E:$E,"="&amp;$A329,'临-进度'!$O:$O,"=true")/SUMIFS('临-进度'!$H:$H,'临-进度'!$E:$E,"="&amp;$A329,'临-进度'!$O:$O,"=true"),""),"")</f>
        <v/>
      </c>
      <c r="J329" s="8"/>
      <c r="K329" s="8"/>
      <c r="L329" s="8"/>
      <c r="M329" s="8"/>
      <c r="N329" s="8"/>
      <c r="O329" s="8"/>
      <c r="P329" s="8"/>
    </row>
    <row r="330" spans="1:16">
      <c r="A330" s="8"/>
      <c r="B330" s="8"/>
      <c r="C330" s="8"/>
      <c r="D330" s="8"/>
      <c r="E330" s="8"/>
      <c r="F330" s="8"/>
      <c r="G330" s="37">
        <f t="shared" si="10"/>
        <v>0</v>
      </c>
      <c r="H330" s="8">
        <f t="shared" si="11"/>
        <v>0</v>
      </c>
      <c r="I330" s="8" t="str">
        <f>IF(AND(A330&lt;&gt;"",E330&lt;&gt;""),IFERROR(SUMIFS('临-进度'!$X:$X,'临-进度'!$E:$E,"="&amp;$A330,'临-进度'!$O:$O,"=true")/SUMIFS('临-进度'!$H:$H,'临-进度'!$E:$E,"="&amp;$A330,'临-进度'!$O:$O,"=true"),""),"")</f>
        <v/>
      </c>
      <c r="J330" s="8"/>
      <c r="K330" s="8"/>
      <c r="L330" s="8"/>
      <c r="M330" s="8"/>
      <c r="N330" s="8"/>
      <c r="O330" s="8"/>
      <c r="P330" s="8"/>
    </row>
    <row r="331" spans="1:16">
      <c r="A331" s="8"/>
      <c r="B331" s="8"/>
      <c r="C331" s="8"/>
      <c r="D331" s="8"/>
      <c r="E331" s="8"/>
      <c r="F331" s="8"/>
      <c r="G331" s="37">
        <f t="shared" si="10"/>
        <v>0</v>
      </c>
      <c r="H331" s="8">
        <f t="shared" si="11"/>
        <v>0</v>
      </c>
      <c r="I331" s="8" t="str">
        <f>IF(AND(A331&lt;&gt;"",E331&lt;&gt;""),IFERROR(SUMIFS('临-进度'!$X:$X,'临-进度'!$E:$E,"="&amp;$A331,'临-进度'!$O:$O,"=true")/SUMIFS('临-进度'!$H:$H,'临-进度'!$E:$E,"="&amp;$A331,'临-进度'!$O:$O,"=true"),""),"")</f>
        <v/>
      </c>
      <c r="J331" s="8"/>
      <c r="K331" s="8"/>
      <c r="L331" s="8"/>
      <c r="M331" s="8"/>
      <c r="N331" s="8"/>
      <c r="O331" s="8"/>
      <c r="P331" s="8"/>
    </row>
    <row r="332" spans="1:16">
      <c r="A332" s="8"/>
      <c r="B332" s="8"/>
      <c r="C332" s="8"/>
      <c r="D332" s="8"/>
      <c r="E332" s="8"/>
      <c r="F332" s="8"/>
      <c r="G332" s="37">
        <f t="shared" si="10"/>
        <v>0</v>
      </c>
      <c r="H332" s="8">
        <f t="shared" si="11"/>
        <v>0</v>
      </c>
      <c r="I332" s="8" t="str">
        <f>IF(AND(A332&lt;&gt;"",E332&lt;&gt;""),IFERROR(SUMIFS('临-进度'!$X:$X,'临-进度'!$E:$E,"="&amp;$A332,'临-进度'!$O:$O,"=true")/SUMIFS('临-进度'!$H:$H,'临-进度'!$E:$E,"="&amp;$A332,'临-进度'!$O:$O,"=true"),""),"")</f>
        <v/>
      </c>
      <c r="J332" s="8"/>
      <c r="K332" s="8"/>
      <c r="L332" s="8"/>
      <c r="M332" s="8"/>
      <c r="N332" s="8"/>
      <c r="O332" s="8"/>
      <c r="P332" s="8"/>
    </row>
    <row r="333" spans="1:16">
      <c r="A333" s="8"/>
      <c r="B333" s="8"/>
      <c r="C333" s="8"/>
      <c r="D333" s="8"/>
      <c r="E333" s="8"/>
      <c r="F333" s="8"/>
      <c r="G333" s="37">
        <f t="shared" si="10"/>
        <v>0</v>
      </c>
      <c r="H333" s="8">
        <f t="shared" si="11"/>
        <v>0</v>
      </c>
      <c r="I333" s="8" t="str">
        <f>IF(AND(A333&lt;&gt;"",E333&lt;&gt;""),IFERROR(SUMIFS('临-进度'!$X:$X,'临-进度'!$E:$E,"="&amp;$A333,'临-进度'!$O:$O,"=true")/SUMIFS('临-进度'!$H:$H,'临-进度'!$E:$E,"="&amp;$A333,'临-进度'!$O:$O,"=true"),""),"")</f>
        <v/>
      </c>
      <c r="J333" s="8"/>
      <c r="K333" s="8"/>
      <c r="L333" s="8"/>
      <c r="M333" s="8"/>
      <c r="N333" s="8"/>
      <c r="O333" s="8"/>
      <c r="P333" s="8"/>
    </row>
    <row r="334" spans="1:16">
      <c r="A334" s="8"/>
      <c r="B334" s="8"/>
      <c r="C334" s="8"/>
      <c r="D334" s="8"/>
      <c r="E334" s="8"/>
      <c r="F334" s="8"/>
      <c r="G334" s="37">
        <f t="shared" si="10"/>
        <v>0</v>
      </c>
      <c r="H334" s="8">
        <f t="shared" si="11"/>
        <v>0</v>
      </c>
      <c r="I334" s="8" t="str">
        <f>IF(AND(A334&lt;&gt;"",E334&lt;&gt;""),IFERROR(SUMIFS('临-进度'!$X:$X,'临-进度'!$E:$E,"="&amp;$A334,'临-进度'!$O:$O,"=true")/SUMIFS('临-进度'!$H:$H,'临-进度'!$E:$E,"="&amp;$A334,'临-进度'!$O:$O,"=true"),""),"")</f>
        <v/>
      </c>
      <c r="J334" s="8"/>
      <c r="K334" s="8"/>
      <c r="L334" s="8"/>
      <c r="M334" s="8"/>
      <c r="N334" s="8"/>
      <c r="O334" s="8"/>
      <c r="P334" s="8"/>
    </row>
    <row r="335" spans="1:16">
      <c r="A335" s="8"/>
      <c r="B335" s="8"/>
      <c r="C335" s="8"/>
      <c r="D335" s="8"/>
      <c r="E335" s="8"/>
      <c r="F335" s="8"/>
      <c r="G335" s="37">
        <f t="shared" si="10"/>
        <v>0</v>
      </c>
      <c r="H335" s="8">
        <f t="shared" si="11"/>
        <v>0</v>
      </c>
      <c r="I335" s="8" t="str">
        <f>IF(AND(A335&lt;&gt;"",E335&lt;&gt;""),IFERROR(SUMIFS('临-进度'!$X:$X,'临-进度'!$E:$E,"="&amp;$A335,'临-进度'!$O:$O,"=true")/SUMIFS('临-进度'!$H:$H,'临-进度'!$E:$E,"="&amp;$A335,'临-进度'!$O:$O,"=true"),""),"")</f>
        <v/>
      </c>
      <c r="J335" s="8"/>
      <c r="K335" s="8"/>
      <c r="L335" s="8"/>
      <c r="M335" s="8"/>
      <c r="N335" s="8"/>
      <c r="O335" s="8"/>
      <c r="P335" s="8"/>
    </row>
    <row r="336" spans="1:16">
      <c r="A336" s="8"/>
      <c r="B336" s="8"/>
      <c r="C336" s="8"/>
      <c r="D336" s="8"/>
      <c r="E336" s="8"/>
      <c r="F336" s="8"/>
      <c r="G336" s="37">
        <f t="shared" si="10"/>
        <v>0</v>
      </c>
      <c r="H336" s="8">
        <f t="shared" si="11"/>
        <v>0</v>
      </c>
      <c r="I336" s="8" t="str">
        <f>IF(AND(A336&lt;&gt;"",E336&lt;&gt;""),IFERROR(SUMIFS('临-进度'!$X:$X,'临-进度'!$E:$E,"="&amp;$A336,'临-进度'!$O:$O,"=true")/SUMIFS('临-进度'!$H:$H,'临-进度'!$E:$E,"="&amp;$A336,'临-进度'!$O:$O,"=true"),""),"")</f>
        <v/>
      </c>
      <c r="J336" s="8"/>
      <c r="K336" s="8"/>
      <c r="L336" s="8"/>
      <c r="M336" s="8"/>
      <c r="N336" s="8"/>
      <c r="O336" s="8"/>
      <c r="P336" s="8"/>
    </row>
    <row r="337" spans="1:16">
      <c r="A337" s="8"/>
      <c r="B337" s="8"/>
      <c r="C337" s="8"/>
      <c r="D337" s="8"/>
      <c r="E337" s="8"/>
      <c r="F337" s="8"/>
      <c r="G337" s="37">
        <f t="shared" si="10"/>
        <v>0</v>
      </c>
      <c r="H337" s="8">
        <f t="shared" si="11"/>
        <v>0</v>
      </c>
      <c r="I337" s="8" t="str">
        <f>IF(AND(A337&lt;&gt;"",E337&lt;&gt;""),IFERROR(SUMIFS('临-进度'!$X:$X,'临-进度'!$E:$E,"="&amp;$A337,'临-进度'!$O:$O,"=true")/SUMIFS('临-进度'!$H:$H,'临-进度'!$E:$E,"="&amp;$A337,'临-进度'!$O:$O,"=true"),""),"")</f>
        <v/>
      </c>
      <c r="J337" s="8"/>
      <c r="K337" s="8"/>
      <c r="L337" s="8"/>
      <c r="M337" s="8"/>
      <c r="N337" s="8"/>
      <c r="O337" s="8"/>
      <c r="P337" s="8"/>
    </row>
    <row r="338" spans="1:16">
      <c r="A338" s="8"/>
      <c r="B338" s="8"/>
      <c r="C338" s="8"/>
      <c r="D338" s="8"/>
      <c r="E338" s="8"/>
      <c r="F338" s="8"/>
      <c r="G338" s="37">
        <f t="shared" si="10"/>
        <v>0</v>
      </c>
      <c r="H338" s="8">
        <f t="shared" si="11"/>
        <v>0</v>
      </c>
      <c r="I338" s="8" t="str">
        <f>IF(AND(A338&lt;&gt;"",E338&lt;&gt;""),IFERROR(SUMIFS('临-进度'!$X:$X,'临-进度'!$E:$E,"="&amp;$A338,'临-进度'!$O:$O,"=true")/SUMIFS('临-进度'!$H:$H,'临-进度'!$E:$E,"="&amp;$A338,'临-进度'!$O:$O,"=true"),""),"")</f>
        <v/>
      </c>
      <c r="J338" s="8"/>
      <c r="K338" s="8"/>
      <c r="L338" s="8"/>
      <c r="M338" s="8"/>
      <c r="N338" s="8"/>
      <c r="O338" s="8"/>
      <c r="P338" s="8"/>
    </row>
    <row r="339" spans="1:16">
      <c r="A339" s="8"/>
      <c r="B339" s="8"/>
      <c r="C339" s="8"/>
      <c r="D339" s="8"/>
      <c r="E339" s="8"/>
      <c r="F339" s="8"/>
      <c r="G339" s="37">
        <f t="shared" si="10"/>
        <v>0</v>
      </c>
      <c r="H339" s="8">
        <f t="shared" si="11"/>
        <v>0</v>
      </c>
      <c r="I339" s="8" t="str">
        <f>IF(AND(A339&lt;&gt;"",E339&lt;&gt;""),IFERROR(SUMIFS('临-进度'!$X:$X,'临-进度'!$E:$E,"="&amp;$A339,'临-进度'!$O:$O,"=true")/SUMIFS('临-进度'!$H:$H,'临-进度'!$E:$E,"="&amp;$A339,'临-进度'!$O:$O,"=true"),""),"")</f>
        <v/>
      </c>
      <c r="J339" s="8"/>
      <c r="K339" s="8"/>
      <c r="L339" s="8"/>
      <c r="M339" s="8"/>
      <c r="N339" s="8"/>
      <c r="O339" s="8"/>
      <c r="P339" s="8"/>
    </row>
    <row r="340" spans="1:16">
      <c r="A340" s="8"/>
      <c r="B340" s="8"/>
      <c r="C340" s="8"/>
      <c r="D340" s="8"/>
      <c r="E340" s="8"/>
      <c r="F340" s="8"/>
      <c r="G340" s="37">
        <f t="shared" si="10"/>
        <v>0</v>
      </c>
      <c r="H340" s="8">
        <f t="shared" si="11"/>
        <v>0</v>
      </c>
      <c r="I340" s="8" t="str">
        <f>IF(AND(A340&lt;&gt;"",E340&lt;&gt;""),IFERROR(SUMIFS('临-进度'!$X:$X,'临-进度'!$E:$E,"="&amp;$A340,'临-进度'!$O:$O,"=true")/SUMIFS('临-进度'!$H:$H,'临-进度'!$E:$E,"="&amp;$A340,'临-进度'!$O:$O,"=true"),""),"")</f>
        <v/>
      </c>
      <c r="J340" s="8"/>
      <c r="K340" s="8"/>
      <c r="L340" s="8"/>
      <c r="M340" s="8"/>
      <c r="N340" s="8"/>
      <c r="O340" s="8"/>
      <c r="P340" s="8"/>
    </row>
    <row r="341" spans="1:16">
      <c r="A341" s="8"/>
      <c r="B341" s="8"/>
      <c r="C341" s="8"/>
      <c r="D341" s="8"/>
      <c r="E341" s="8"/>
      <c r="F341" s="8"/>
      <c r="G341" s="37">
        <f t="shared" si="10"/>
        <v>0</v>
      </c>
      <c r="H341" s="8">
        <f t="shared" si="11"/>
        <v>0</v>
      </c>
      <c r="I341" s="8" t="str">
        <f>IF(AND(A341&lt;&gt;"",E341&lt;&gt;""),IFERROR(SUMIFS('临-进度'!$X:$X,'临-进度'!$E:$E,"="&amp;$A341,'临-进度'!$O:$O,"=true")/SUMIFS('临-进度'!$H:$H,'临-进度'!$E:$E,"="&amp;$A341,'临-进度'!$O:$O,"=true"),""),"")</f>
        <v/>
      </c>
      <c r="J341" s="8"/>
      <c r="K341" s="8"/>
      <c r="L341" s="8"/>
      <c r="M341" s="8"/>
      <c r="N341" s="8"/>
      <c r="O341" s="8"/>
      <c r="P341" s="8"/>
    </row>
    <row r="342" spans="1:16">
      <c r="A342" s="8"/>
      <c r="B342" s="8"/>
      <c r="C342" s="8"/>
      <c r="D342" s="8"/>
      <c r="E342" s="8"/>
      <c r="F342" s="8"/>
      <c r="G342" s="37">
        <f t="shared" si="10"/>
        <v>0</v>
      </c>
      <c r="H342" s="8">
        <f t="shared" si="11"/>
        <v>0</v>
      </c>
      <c r="I342" s="8" t="str">
        <f>IF(AND(A342&lt;&gt;"",E342&lt;&gt;""),IFERROR(SUMIFS('临-进度'!$X:$X,'临-进度'!$E:$E,"="&amp;$A342,'临-进度'!$O:$O,"=true")/SUMIFS('临-进度'!$H:$H,'临-进度'!$E:$E,"="&amp;$A342,'临-进度'!$O:$O,"=true"),""),"")</f>
        <v/>
      </c>
      <c r="J342" s="8"/>
      <c r="K342" s="8"/>
      <c r="L342" s="8"/>
      <c r="M342" s="8"/>
      <c r="N342" s="8"/>
      <c r="O342" s="8"/>
      <c r="P342" s="8"/>
    </row>
    <row r="343" spans="1:16">
      <c r="A343" s="8"/>
      <c r="B343" s="8"/>
      <c r="C343" s="8"/>
      <c r="D343" s="8"/>
      <c r="E343" s="8"/>
      <c r="F343" s="8"/>
      <c r="G343" s="37">
        <f t="shared" si="10"/>
        <v>0</v>
      </c>
      <c r="H343" s="8">
        <f t="shared" si="11"/>
        <v>0</v>
      </c>
      <c r="I343" s="8" t="str">
        <f>IF(AND(A343&lt;&gt;"",E343&lt;&gt;""),IFERROR(SUMIFS('临-进度'!$X:$X,'临-进度'!$E:$E,"="&amp;$A343,'临-进度'!$O:$O,"=true")/SUMIFS('临-进度'!$H:$H,'临-进度'!$E:$E,"="&amp;$A343,'临-进度'!$O:$O,"=true"),""),"")</f>
        <v/>
      </c>
      <c r="J343" s="8"/>
      <c r="K343" s="8"/>
      <c r="L343" s="8"/>
      <c r="M343" s="8"/>
      <c r="N343" s="8"/>
      <c r="O343" s="8"/>
      <c r="P343" s="8"/>
    </row>
    <row r="344" spans="1:16">
      <c r="A344" s="8"/>
      <c r="B344" s="8"/>
      <c r="C344" s="8"/>
      <c r="D344" s="8"/>
      <c r="E344" s="8"/>
      <c r="F344" s="8"/>
      <c r="G344" s="37">
        <f t="shared" si="10"/>
        <v>0</v>
      </c>
      <c r="H344" s="8">
        <f t="shared" si="11"/>
        <v>0</v>
      </c>
      <c r="I344" s="8" t="str">
        <f>IF(AND(A344&lt;&gt;"",E344&lt;&gt;""),IFERROR(SUMIFS('临-进度'!$X:$X,'临-进度'!$E:$E,"="&amp;$A344,'临-进度'!$O:$O,"=true")/SUMIFS('临-进度'!$H:$H,'临-进度'!$E:$E,"="&amp;$A344,'临-进度'!$O:$O,"=true"),""),"")</f>
        <v/>
      </c>
      <c r="J344" s="8"/>
      <c r="K344" s="8"/>
      <c r="L344" s="8"/>
      <c r="M344" s="8"/>
      <c r="N344" s="8"/>
      <c r="O344" s="8"/>
      <c r="P344" s="8"/>
    </row>
    <row r="345" spans="1:16">
      <c r="A345" s="8"/>
      <c r="B345" s="8"/>
      <c r="C345" s="8"/>
      <c r="D345" s="8"/>
      <c r="E345" s="8"/>
      <c r="F345" s="8"/>
      <c r="G345" s="37">
        <f t="shared" si="10"/>
        <v>0</v>
      </c>
      <c r="H345" s="8">
        <f t="shared" si="11"/>
        <v>0</v>
      </c>
      <c r="I345" s="8" t="str">
        <f>IF(AND(A345&lt;&gt;"",E345&lt;&gt;""),IFERROR(SUMIFS('临-进度'!$X:$X,'临-进度'!$E:$E,"="&amp;$A345,'临-进度'!$O:$O,"=true")/SUMIFS('临-进度'!$H:$H,'临-进度'!$E:$E,"="&amp;$A345,'临-进度'!$O:$O,"=true"),""),"")</f>
        <v/>
      </c>
      <c r="J345" s="8"/>
      <c r="K345" s="8"/>
      <c r="L345" s="8"/>
      <c r="M345" s="8"/>
      <c r="N345" s="8"/>
      <c r="O345" s="8"/>
      <c r="P345" s="8"/>
    </row>
    <row r="346" spans="1:16">
      <c r="A346" s="8"/>
      <c r="B346" s="8"/>
      <c r="C346" s="8"/>
      <c r="D346" s="8"/>
      <c r="E346" s="8"/>
      <c r="F346" s="8"/>
      <c r="G346" s="37">
        <f t="shared" si="10"/>
        <v>0</v>
      </c>
      <c r="H346" s="8">
        <f t="shared" si="11"/>
        <v>0</v>
      </c>
      <c r="I346" s="8" t="str">
        <f>IF(AND(A346&lt;&gt;"",E346&lt;&gt;""),IFERROR(SUMIFS('临-进度'!$X:$X,'临-进度'!$E:$E,"="&amp;$A346,'临-进度'!$O:$O,"=true")/SUMIFS('临-进度'!$H:$H,'临-进度'!$E:$E,"="&amp;$A346,'临-进度'!$O:$O,"=true"),""),"")</f>
        <v/>
      </c>
      <c r="J346" s="8"/>
      <c r="K346" s="8"/>
      <c r="L346" s="8"/>
      <c r="M346" s="8"/>
      <c r="N346" s="8"/>
      <c r="O346" s="8"/>
      <c r="P346" s="8"/>
    </row>
    <row r="347" spans="1:16">
      <c r="A347" s="8"/>
      <c r="B347" s="8"/>
      <c r="C347" s="8"/>
      <c r="D347" s="8"/>
      <c r="E347" s="8"/>
      <c r="F347" s="8"/>
      <c r="G347" s="37">
        <f t="shared" si="10"/>
        <v>0</v>
      </c>
      <c r="H347" s="8">
        <f t="shared" si="11"/>
        <v>0</v>
      </c>
      <c r="I347" s="8" t="str">
        <f>IF(AND(A347&lt;&gt;"",E347&lt;&gt;""),IFERROR(SUMIFS('临-进度'!$X:$X,'临-进度'!$E:$E,"="&amp;$A347,'临-进度'!$O:$O,"=true")/SUMIFS('临-进度'!$H:$H,'临-进度'!$E:$E,"="&amp;$A347,'临-进度'!$O:$O,"=true"),""),"")</f>
        <v/>
      </c>
      <c r="J347" s="8"/>
      <c r="K347" s="8"/>
      <c r="L347" s="8"/>
      <c r="M347" s="8"/>
      <c r="N347" s="8"/>
      <c r="O347" s="8"/>
      <c r="P347" s="8"/>
    </row>
    <row r="348" spans="1:16">
      <c r="A348" s="8"/>
      <c r="B348" s="8"/>
      <c r="C348" s="8"/>
      <c r="D348" s="8"/>
      <c r="E348" s="8"/>
      <c r="F348" s="8"/>
      <c r="G348" s="37">
        <f t="shared" si="10"/>
        <v>0</v>
      </c>
      <c r="H348" s="8">
        <f t="shared" si="11"/>
        <v>0</v>
      </c>
      <c r="I348" s="8" t="str">
        <f>IF(AND(A348&lt;&gt;"",E348&lt;&gt;""),IFERROR(SUMIFS('临-进度'!$X:$X,'临-进度'!$E:$E,"="&amp;$A348,'临-进度'!$O:$O,"=true")/SUMIFS('临-进度'!$H:$H,'临-进度'!$E:$E,"="&amp;$A348,'临-进度'!$O:$O,"=true"),""),"")</f>
        <v/>
      </c>
      <c r="J348" s="8"/>
      <c r="K348" s="8"/>
      <c r="L348" s="8"/>
      <c r="M348" s="8"/>
      <c r="N348" s="8"/>
      <c r="O348" s="8"/>
      <c r="P348" s="8"/>
    </row>
    <row r="349" spans="1:16">
      <c r="A349" s="8"/>
      <c r="B349" s="8"/>
      <c r="C349" s="8"/>
      <c r="D349" s="8"/>
      <c r="E349" s="8"/>
      <c r="F349" s="8"/>
      <c r="G349" s="37">
        <f t="shared" si="10"/>
        <v>0</v>
      </c>
      <c r="H349" s="8">
        <f t="shared" si="11"/>
        <v>0</v>
      </c>
      <c r="I349" s="8" t="str">
        <f>IF(AND(A349&lt;&gt;"",E349&lt;&gt;""),IFERROR(SUMIFS('临-进度'!$X:$X,'临-进度'!$E:$E,"="&amp;$A349,'临-进度'!$O:$O,"=true")/SUMIFS('临-进度'!$H:$H,'临-进度'!$E:$E,"="&amp;$A349,'临-进度'!$O:$O,"=true"),""),"")</f>
        <v/>
      </c>
      <c r="J349" s="8"/>
      <c r="K349" s="8"/>
      <c r="L349" s="8"/>
      <c r="M349" s="8"/>
      <c r="N349" s="8"/>
      <c r="O349" s="8"/>
      <c r="P349" s="8"/>
    </row>
    <row r="350" spans="1:16">
      <c r="A350" s="8"/>
      <c r="B350" s="8"/>
      <c r="C350" s="8"/>
      <c r="D350" s="8"/>
      <c r="E350" s="8"/>
      <c r="F350" s="8"/>
      <c r="G350" s="37">
        <f t="shared" si="10"/>
        <v>0</v>
      </c>
      <c r="H350" s="8">
        <f t="shared" si="11"/>
        <v>0</v>
      </c>
      <c r="I350" s="8" t="str">
        <f>IF(AND(A350&lt;&gt;"",E350&lt;&gt;""),IFERROR(SUMIFS('临-进度'!$X:$X,'临-进度'!$E:$E,"="&amp;$A350,'临-进度'!$O:$O,"=true")/SUMIFS('临-进度'!$H:$H,'临-进度'!$E:$E,"="&amp;$A350,'临-进度'!$O:$O,"=true"),""),"")</f>
        <v/>
      </c>
      <c r="J350" s="8"/>
      <c r="K350" s="8"/>
      <c r="L350" s="8"/>
      <c r="M350" s="8"/>
      <c r="N350" s="8"/>
      <c r="O350" s="8"/>
      <c r="P350" s="8"/>
    </row>
    <row r="351" spans="1:16">
      <c r="A351" s="8"/>
      <c r="B351" s="8"/>
      <c r="C351" s="8"/>
      <c r="D351" s="8"/>
      <c r="E351" s="8"/>
      <c r="F351" s="8"/>
      <c r="G351" s="37">
        <f t="shared" si="10"/>
        <v>0</v>
      </c>
      <c r="H351" s="8">
        <f t="shared" si="11"/>
        <v>0</v>
      </c>
      <c r="I351" s="8" t="str">
        <f>IF(AND(A351&lt;&gt;"",E351&lt;&gt;""),IFERROR(SUMIFS('临-进度'!$X:$X,'临-进度'!$E:$E,"="&amp;$A351,'临-进度'!$O:$O,"=true")/SUMIFS('临-进度'!$H:$H,'临-进度'!$E:$E,"="&amp;$A351,'临-进度'!$O:$O,"=true"),""),"")</f>
        <v/>
      </c>
      <c r="J351" s="8"/>
      <c r="K351" s="8"/>
      <c r="L351" s="8"/>
      <c r="M351" s="8"/>
      <c r="N351" s="8"/>
      <c r="O351" s="8"/>
      <c r="P351" s="8"/>
    </row>
    <row r="352" spans="1:16">
      <c r="A352" s="8"/>
      <c r="B352" s="8"/>
      <c r="C352" s="8"/>
      <c r="D352" s="8"/>
      <c r="E352" s="8"/>
      <c r="F352" s="8"/>
      <c r="G352" s="37">
        <f t="shared" si="10"/>
        <v>0</v>
      </c>
      <c r="H352" s="8">
        <f t="shared" si="11"/>
        <v>0</v>
      </c>
      <c r="I352" s="8" t="str">
        <f>IF(AND(A352&lt;&gt;"",E352&lt;&gt;""),IFERROR(SUMIFS('临-进度'!$X:$X,'临-进度'!$E:$E,"="&amp;$A352,'临-进度'!$O:$O,"=true")/SUMIFS('临-进度'!$H:$H,'临-进度'!$E:$E,"="&amp;$A352,'临-进度'!$O:$O,"=true"),""),"")</f>
        <v/>
      </c>
      <c r="J352" s="8"/>
      <c r="K352" s="8"/>
      <c r="L352" s="8"/>
      <c r="M352" s="8"/>
      <c r="N352" s="8"/>
      <c r="O352" s="8"/>
      <c r="P352" s="8"/>
    </row>
    <row r="353" spans="1:16">
      <c r="A353" s="8"/>
      <c r="B353" s="8"/>
      <c r="C353" s="8"/>
      <c r="D353" s="8"/>
      <c r="E353" s="8"/>
      <c r="F353" s="8"/>
      <c r="G353" s="37">
        <f t="shared" si="10"/>
        <v>0</v>
      </c>
      <c r="H353" s="8">
        <f t="shared" si="11"/>
        <v>0</v>
      </c>
      <c r="I353" s="8" t="str">
        <f>IF(AND(A353&lt;&gt;"",E353&lt;&gt;""),IFERROR(SUMIFS('临-进度'!$X:$X,'临-进度'!$E:$E,"="&amp;$A353,'临-进度'!$O:$O,"=true")/SUMIFS('临-进度'!$H:$H,'临-进度'!$E:$E,"="&amp;$A353,'临-进度'!$O:$O,"=true"),""),"")</f>
        <v/>
      </c>
      <c r="J353" s="8"/>
      <c r="K353" s="8"/>
      <c r="L353" s="8"/>
      <c r="M353" s="8"/>
      <c r="N353" s="8"/>
      <c r="O353" s="8"/>
      <c r="P353" s="8"/>
    </row>
    <row r="354" spans="1:16">
      <c r="A354" s="8"/>
      <c r="B354" s="8"/>
      <c r="C354" s="8"/>
      <c r="D354" s="8"/>
      <c r="E354" s="8"/>
      <c r="F354" s="8"/>
      <c r="G354" s="37">
        <f t="shared" si="10"/>
        <v>0</v>
      </c>
      <c r="H354" s="8">
        <f t="shared" si="11"/>
        <v>0</v>
      </c>
      <c r="I354" s="8" t="str">
        <f>IF(AND(A354&lt;&gt;"",E354&lt;&gt;""),IFERROR(SUMIFS('临-进度'!$X:$X,'临-进度'!$E:$E,"="&amp;$A354,'临-进度'!$O:$O,"=true")/SUMIFS('临-进度'!$H:$H,'临-进度'!$E:$E,"="&amp;$A354,'临-进度'!$O:$O,"=true"),""),"")</f>
        <v/>
      </c>
      <c r="J354" s="8"/>
      <c r="K354" s="8"/>
      <c r="L354" s="8"/>
      <c r="M354" s="8"/>
      <c r="N354" s="8"/>
      <c r="O354" s="8"/>
      <c r="P354" s="8"/>
    </row>
    <row r="355" spans="1:16">
      <c r="A355" s="8"/>
      <c r="B355" s="8"/>
      <c r="C355" s="8"/>
      <c r="D355" s="8"/>
      <c r="E355" s="8"/>
      <c r="F355" s="8"/>
      <c r="G355" s="37">
        <f t="shared" si="10"/>
        <v>0</v>
      </c>
      <c r="H355" s="8">
        <f t="shared" si="11"/>
        <v>0</v>
      </c>
      <c r="I355" s="8" t="str">
        <f>IF(AND(A355&lt;&gt;"",E355&lt;&gt;""),IFERROR(SUMIFS('临-进度'!$X:$X,'临-进度'!$E:$E,"="&amp;$A355,'临-进度'!$O:$O,"=true")/SUMIFS('临-进度'!$H:$H,'临-进度'!$E:$E,"="&amp;$A355,'临-进度'!$O:$O,"=true"),""),"")</f>
        <v/>
      </c>
      <c r="J355" s="8"/>
      <c r="K355" s="8"/>
      <c r="L355" s="8"/>
      <c r="M355" s="8"/>
      <c r="N355" s="8"/>
      <c r="O355" s="8"/>
      <c r="P355" s="8"/>
    </row>
    <row r="356" spans="1:16">
      <c r="A356" s="8"/>
      <c r="B356" s="8"/>
      <c r="C356" s="8"/>
      <c r="D356" s="8"/>
      <c r="E356" s="8"/>
      <c r="F356" s="8"/>
      <c r="G356" s="37">
        <f t="shared" si="10"/>
        <v>0</v>
      </c>
      <c r="H356" s="8">
        <f t="shared" si="11"/>
        <v>0</v>
      </c>
      <c r="I356" s="8" t="str">
        <f>IF(AND(A356&lt;&gt;"",E356&lt;&gt;""),IFERROR(SUMIFS('临-进度'!$X:$X,'临-进度'!$E:$E,"="&amp;$A356,'临-进度'!$O:$O,"=true")/SUMIFS('临-进度'!$H:$H,'临-进度'!$E:$E,"="&amp;$A356,'临-进度'!$O:$O,"=true"),""),"")</f>
        <v/>
      </c>
      <c r="J356" s="8"/>
      <c r="K356" s="8"/>
      <c r="L356" s="8"/>
      <c r="M356" s="8"/>
      <c r="N356" s="8"/>
      <c r="O356" s="8"/>
      <c r="P356" s="8"/>
    </row>
    <row r="357" spans="1:16">
      <c r="A357" s="8"/>
      <c r="B357" s="8"/>
      <c r="C357" s="8"/>
      <c r="D357" s="8"/>
      <c r="E357" s="8"/>
      <c r="F357" s="8"/>
      <c r="G357" s="37">
        <f t="shared" si="10"/>
        <v>0</v>
      </c>
      <c r="H357" s="8">
        <f t="shared" si="11"/>
        <v>0</v>
      </c>
      <c r="I357" s="8" t="str">
        <f>IF(AND(A357&lt;&gt;"",E357&lt;&gt;""),IFERROR(SUMIFS('临-进度'!$X:$X,'临-进度'!$E:$E,"="&amp;$A357,'临-进度'!$O:$O,"=true")/SUMIFS('临-进度'!$H:$H,'临-进度'!$E:$E,"="&amp;$A357,'临-进度'!$O:$O,"=true"),""),"")</f>
        <v/>
      </c>
      <c r="J357" s="8"/>
      <c r="K357" s="8"/>
      <c r="L357" s="8"/>
      <c r="M357" s="8"/>
      <c r="N357" s="8"/>
      <c r="O357" s="8"/>
      <c r="P357" s="8"/>
    </row>
    <row r="358" spans="1:16">
      <c r="A358" s="8"/>
      <c r="B358" s="8"/>
      <c r="C358" s="8"/>
      <c r="D358" s="8"/>
      <c r="E358" s="8"/>
      <c r="F358" s="8"/>
      <c r="G358" s="37">
        <f t="shared" si="10"/>
        <v>0</v>
      </c>
      <c r="H358" s="8">
        <f t="shared" si="11"/>
        <v>0</v>
      </c>
      <c r="I358" s="8" t="str">
        <f>IF(AND(A358&lt;&gt;"",E358&lt;&gt;""),IFERROR(SUMIFS('临-进度'!$X:$X,'临-进度'!$E:$E,"="&amp;$A358,'临-进度'!$O:$O,"=true")/SUMIFS('临-进度'!$H:$H,'临-进度'!$E:$E,"="&amp;$A358,'临-进度'!$O:$O,"=true"),""),"")</f>
        <v/>
      </c>
      <c r="J358" s="8"/>
      <c r="K358" s="8"/>
      <c r="L358" s="8"/>
      <c r="M358" s="8"/>
      <c r="N358" s="8"/>
      <c r="O358" s="8"/>
      <c r="P358" s="8"/>
    </row>
    <row r="359" spans="1:16">
      <c r="A359" s="8"/>
      <c r="B359" s="8"/>
      <c r="C359" s="8"/>
      <c r="D359" s="8"/>
      <c r="E359" s="8"/>
      <c r="F359" s="8"/>
      <c r="G359" s="37">
        <f t="shared" si="10"/>
        <v>0</v>
      </c>
      <c r="H359" s="8">
        <f t="shared" si="11"/>
        <v>0</v>
      </c>
      <c r="I359" s="8" t="str">
        <f>IF(AND(A359&lt;&gt;"",E359&lt;&gt;""),IFERROR(SUMIFS('临-进度'!$X:$X,'临-进度'!$E:$E,"="&amp;$A359,'临-进度'!$O:$O,"=true")/SUMIFS('临-进度'!$H:$H,'临-进度'!$E:$E,"="&amp;$A359,'临-进度'!$O:$O,"=true"),""),"")</f>
        <v/>
      </c>
      <c r="J359" s="8"/>
      <c r="K359" s="8"/>
      <c r="L359" s="8"/>
      <c r="M359" s="8"/>
      <c r="N359" s="8"/>
      <c r="O359" s="8"/>
      <c r="P359" s="8"/>
    </row>
    <row r="360" spans="1:16">
      <c r="A360" s="8"/>
      <c r="B360" s="8"/>
      <c r="C360" s="8"/>
      <c r="D360" s="8"/>
      <c r="E360" s="8"/>
      <c r="F360" s="8"/>
      <c r="G360" s="37">
        <f t="shared" si="10"/>
        <v>0</v>
      </c>
      <c r="H360" s="8">
        <f t="shared" si="11"/>
        <v>0</v>
      </c>
      <c r="I360" s="8" t="str">
        <f>IF(AND(A360&lt;&gt;"",E360&lt;&gt;""),IFERROR(SUMIFS('临-进度'!$X:$X,'临-进度'!$E:$E,"="&amp;$A360,'临-进度'!$O:$O,"=true")/SUMIFS('临-进度'!$H:$H,'临-进度'!$E:$E,"="&amp;$A360,'临-进度'!$O:$O,"=true"),""),"")</f>
        <v/>
      </c>
      <c r="J360" s="8"/>
      <c r="K360" s="8"/>
      <c r="L360" s="8"/>
      <c r="M360" s="8"/>
      <c r="N360" s="8"/>
      <c r="O360" s="8"/>
      <c r="P360" s="8"/>
    </row>
    <row r="361" spans="1:16">
      <c r="A361" s="8"/>
      <c r="B361" s="8"/>
      <c r="C361" s="8"/>
      <c r="D361" s="8"/>
      <c r="E361" s="8"/>
      <c r="F361" s="8"/>
      <c r="G361" s="37">
        <f t="shared" si="10"/>
        <v>0</v>
      </c>
      <c r="H361" s="8">
        <f t="shared" si="11"/>
        <v>0</v>
      </c>
      <c r="I361" s="8" t="str">
        <f>IF(AND(A361&lt;&gt;"",E361&lt;&gt;""),IFERROR(SUMIFS('临-进度'!$X:$X,'临-进度'!$E:$E,"="&amp;$A361,'临-进度'!$O:$O,"=true")/SUMIFS('临-进度'!$H:$H,'临-进度'!$E:$E,"="&amp;$A361,'临-进度'!$O:$O,"=true"),""),"")</f>
        <v/>
      </c>
      <c r="J361" s="8"/>
      <c r="K361" s="8"/>
      <c r="L361" s="8"/>
      <c r="M361" s="8"/>
      <c r="N361" s="8"/>
      <c r="O361" s="8"/>
      <c r="P361" s="8"/>
    </row>
    <row r="362" spans="1:16">
      <c r="A362" s="8"/>
      <c r="B362" s="8"/>
      <c r="C362" s="8"/>
      <c r="D362" s="8"/>
      <c r="E362" s="8"/>
      <c r="F362" s="8"/>
      <c r="G362" s="37">
        <f t="shared" si="10"/>
        <v>0</v>
      </c>
      <c r="H362" s="8">
        <f t="shared" si="11"/>
        <v>0</v>
      </c>
      <c r="I362" s="8" t="str">
        <f>IF(AND(A362&lt;&gt;"",E362&lt;&gt;""),IFERROR(SUMIFS('临-进度'!$X:$X,'临-进度'!$E:$E,"="&amp;$A362,'临-进度'!$O:$O,"=true")/SUMIFS('临-进度'!$H:$H,'临-进度'!$E:$E,"="&amp;$A362,'临-进度'!$O:$O,"=true"),""),"")</f>
        <v/>
      </c>
      <c r="J362" s="8"/>
      <c r="K362" s="8"/>
      <c r="L362" s="8"/>
      <c r="M362" s="8"/>
      <c r="N362" s="8"/>
      <c r="O362" s="8"/>
      <c r="P362" s="8"/>
    </row>
    <row r="363" spans="1:16">
      <c r="A363" s="8"/>
      <c r="B363" s="8"/>
      <c r="C363" s="8"/>
      <c r="D363" s="8"/>
      <c r="E363" s="8"/>
      <c r="F363" s="8"/>
      <c r="G363" s="37">
        <f t="shared" si="10"/>
        <v>0</v>
      </c>
      <c r="H363" s="8">
        <f t="shared" si="11"/>
        <v>0</v>
      </c>
      <c r="I363" s="8" t="str">
        <f>IF(AND(A363&lt;&gt;"",E363&lt;&gt;""),IFERROR(SUMIFS('临-进度'!$X:$X,'临-进度'!$E:$E,"="&amp;$A363,'临-进度'!$O:$O,"=true")/SUMIFS('临-进度'!$H:$H,'临-进度'!$E:$E,"="&amp;$A363,'临-进度'!$O:$O,"=true"),""),"")</f>
        <v/>
      </c>
      <c r="J363" s="8"/>
      <c r="K363" s="8"/>
      <c r="L363" s="8"/>
      <c r="M363" s="8"/>
      <c r="N363" s="8"/>
      <c r="O363" s="8"/>
      <c r="P363" s="8"/>
    </row>
    <row r="364" spans="1:16">
      <c r="A364" s="8"/>
      <c r="B364" s="8"/>
      <c r="C364" s="8"/>
      <c r="D364" s="8"/>
      <c r="E364" s="8"/>
      <c r="F364" s="8"/>
      <c r="G364" s="37">
        <f t="shared" si="10"/>
        <v>0</v>
      </c>
      <c r="H364" s="8">
        <f t="shared" si="11"/>
        <v>0</v>
      </c>
      <c r="I364" s="8" t="str">
        <f>IF(AND(A364&lt;&gt;"",E364&lt;&gt;""),IFERROR(SUMIFS('临-进度'!$X:$X,'临-进度'!$E:$E,"="&amp;$A364,'临-进度'!$O:$O,"=true")/SUMIFS('临-进度'!$H:$H,'临-进度'!$E:$E,"="&amp;$A364,'临-进度'!$O:$O,"=true"),""),"")</f>
        <v/>
      </c>
      <c r="J364" s="8"/>
      <c r="K364" s="8"/>
      <c r="L364" s="8"/>
      <c r="M364" s="8"/>
      <c r="N364" s="8"/>
      <c r="O364" s="8"/>
      <c r="P364" s="8"/>
    </row>
    <row r="365" spans="1:16">
      <c r="A365" s="8"/>
      <c r="B365" s="8"/>
      <c r="C365" s="8"/>
      <c r="D365" s="8"/>
      <c r="E365" s="8"/>
      <c r="F365" s="8"/>
      <c r="G365" s="37">
        <f t="shared" si="10"/>
        <v>0</v>
      </c>
      <c r="H365" s="8">
        <f t="shared" si="11"/>
        <v>0</v>
      </c>
      <c r="I365" s="8" t="str">
        <f>IF(AND(A365&lt;&gt;"",E365&lt;&gt;""),IFERROR(SUMIFS('临-进度'!$X:$X,'临-进度'!$E:$E,"="&amp;$A365,'临-进度'!$O:$O,"=true")/SUMIFS('临-进度'!$H:$H,'临-进度'!$E:$E,"="&amp;$A365,'临-进度'!$O:$O,"=true"),""),"")</f>
        <v/>
      </c>
      <c r="J365" s="8"/>
      <c r="K365" s="8"/>
      <c r="L365" s="8"/>
      <c r="M365" s="8"/>
      <c r="N365" s="8"/>
      <c r="O365" s="8"/>
      <c r="P365" s="8"/>
    </row>
    <row r="366" spans="1:16">
      <c r="A366" s="8"/>
      <c r="B366" s="8"/>
      <c r="C366" s="8"/>
      <c r="D366" s="8"/>
      <c r="E366" s="8"/>
      <c r="F366" s="8"/>
      <c r="G366" s="37">
        <f t="shared" si="10"/>
        <v>0</v>
      </c>
      <c r="H366" s="8">
        <f t="shared" si="11"/>
        <v>0</v>
      </c>
      <c r="I366" s="8" t="str">
        <f>IF(AND(A366&lt;&gt;"",E366&lt;&gt;""),IFERROR(SUMIFS('临-进度'!$X:$X,'临-进度'!$E:$E,"="&amp;$A366,'临-进度'!$O:$O,"=true")/SUMIFS('临-进度'!$H:$H,'临-进度'!$E:$E,"="&amp;$A366,'临-进度'!$O:$O,"=true"),""),"")</f>
        <v/>
      </c>
      <c r="J366" s="8"/>
      <c r="K366" s="8"/>
      <c r="L366" s="8"/>
      <c r="M366" s="8"/>
      <c r="N366" s="8"/>
      <c r="O366" s="8"/>
      <c r="P366" s="8"/>
    </row>
    <row r="367" spans="1:16">
      <c r="A367" s="8"/>
      <c r="B367" s="8"/>
      <c r="C367" s="8"/>
      <c r="D367" s="8"/>
      <c r="E367" s="8"/>
      <c r="F367" s="8"/>
      <c r="G367" s="37">
        <f t="shared" si="10"/>
        <v>0</v>
      </c>
      <c r="H367" s="8">
        <f t="shared" si="11"/>
        <v>0</v>
      </c>
      <c r="I367" s="8" t="str">
        <f>IF(AND(A367&lt;&gt;"",E367&lt;&gt;""),IFERROR(SUMIFS('临-进度'!$X:$X,'临-进度'!$E:$E,"="&amp;$A367,'临-进度'!$O:$O,"=true")/SUMIFS('临-进度'!$H:$H,'临-进度'!$E:$E,"="&amp;$A367,'临-进度'!$O:$O,"=true"),""),"")</f>
        <v/>
      </c>
      <c r="J367" s="8"/>
      <c r="K367" s="8"/>
      <c r="L367" s="8"/>
      <c r="M367" s="8"/>
      <c r="N367" s="8"/>
      <c r="O367" s="8"/>
      <c r="P367" s="8"/>
    </row>
    <row r="368" spans="1:16">
      <c r="A368" s="8"/>
      <c r="B368" s="8"/>
      <c r="C368" s="8"/>
      <c r="D368" s="8"/>
      <c r="E368" s="8"/>
      <c r="F368" s="8"/>
      <c r="G368" s="37">
        <f t="shared" si="10"/>
        <v>0</v>
      </c>
      <c r="H368" s="8">
        <f t="shared" si="11"/>
        <v>0</v>
      </c>
      <c r="I368" s="8" t="str">
        <f>IF(AND(A368&lt;&gt;"",E368&lt;&gt;""),IFERROR(SUMIFS('临-进度'!$X:$X,'临-进度'!$E:$E,"="&amp;$A368,'临-进度'!$O:$O,"=true")/SUMIFS('临-进度'!$H:$H,'临-进度'!$E:$E,"="&amp;$A368,'临-进度'!$O:$O,"=true"),""),"")</f>
        <v/>
      </c>
      <c r="J368" s="8"/>
      <c r="K368" s="8"/>
      <c r="L368" s="8"/>
      <c r="M368" s="8"/>
      <c r="N368" s="8"/>
      <c r="O368" s="8"/>
      <c r="P368" s="8"/>
    </row>
    <row r="369" spans="1:16">
      <c r="A369" s="8"/>
      <c r="B369" s="8"/>
      <c r="C369" s="8"/>
      <c r="D369" s="8"/>
      <c r="E369" s="8"/>
      <c r="F369" s="8"/>
      <c r="G369" s="37">
        <f t="shared" si="10"/>
        <v>0</v>
      </c>
      <c r="H369" s="8">
        <f t="shared" si="11"/>
        <v>0</v>
      </c>
      <c r="I369" s="8" t="str">
        <f>IF(AND(A369&lt;&gt;"",E369&lt;&gt;""),IFERROR(SUMIFS('临-进度'!$X:$X,'临-进度'!$E:$E,"="&amp;$A369,'临-进度'!$O:$O,"=true")/SUMIFS('临-进度'!$H:$H,'临-进度'!$E:$E,"="&amp;$A369,'临-进度'!$O:$O,"=true"),""),"")</f>
        <v/>
      </c>
      <c r="J369" s="8"/>
      <c r="K369" s="8"/>
      <c r="L369" s="8"/>
      <c r="M369" s="8"/>
      <c r="N369" s="8"/>
      <c r="O369" s="8"/>
      <c r="P369" s="8"/>
    </row>
    <row r="370" spans="1:16">
      <c r="A370" s="8"/>
      <c r="B370" s="8"/>
      <c r="C370" s="8"/>
      <c r="D370" s="8"/>
      <c r="E370" s="8"/>
      <c r="F370" s="8"/>
      <c r="G370" s="37">
        <f t="shared" si="10"/>
        <v>0</v>
      </c>
      <c r="H370" s="8">
        <f t="shared" si="11"/>
        <v>0</v>
      </c>
      <c r="I370" s="8" t="str">
        <f>IF(AND(A370&lt;&gt;"",E370&lt;&gt;""),IFERROR(SUMIFS('临-进度'!$X:$X,'临-进度'!$E:$E,"="&amp;$A370,'临-进度'!$O:$O,"=true")/SUMIFS('临-进度'!$H:$H,'临-进度'!$E:$E,"="&amp;$A370,'临-进度'!$O:$O,"=true"),""),"")</f>
        <v/>
      </c>
      <c r="J370" s="8"/>
      <c r="K370" s="8"/>
      <c r="L370" s="8"/>
      <c r="M370" s="8"/>
      <c r="N370" s="8"/>
      <c r="O370" s="8"/>
      <c r="P370" s="8"/>
    </row>
    <row r="371" spans="1:16">
      <c r="A371" s="8"/>
      <c r="B371" s="8"/>
      <c r="C371" s="8"/>
      <c r="D371" s="8"/>
      <c r="E371" s="8"/>
      <c r="F371" s="8"/>
      <c r="G371" s="37">
        <f t="shared" si="10"/>
        <v>0</v>
      </c>
      <c r="H371" s="8">
        <f t="shared" si="11"/>
        <v>0</v>
      </c>
      <c r="I371" s="8" t="str">
        <f>IF(AND(A371&lt;&gt;"",E371&lt;&gt;""),IFERROR(SUMIFS('临-进度'!$X:$X,'临-进度'!$E:$E,"="&amp;$A371,'临-进度'!$O:$O,"=true")/SUMIFS('临-进度'!$H:$H,'临-进度'!$E:$E,"="&amp;$A371,'临-进度'!$O:$O,"=true"),""),"")</f>
        <v/>
      </c>
      <c r="J371" s="8"/>
      <c r="K371" s="8"/>
      <c r="L371" s="8"/>
      <c r="M371" s="8"/>
      <c r="N371" s="8"/>
      <c r="O371" s="8"/>
      <c r="P371" s="8"/>
    </row>
    <row r="372" spans="1:16">
      <c r="A372" s="8"/>
      <c r="B372" s="8"/>
      <c r="C372" s="8"/>
      <c r="D372" s="8"/>
      <c r="E372" s="8"/>
      <c r="F372" s="8"/>
      <c r="G372" s="37">
        <f t="shared" si="10"/>
        <v>0</v>
      </c>
      <c r="H372" s="8">
        <f t="shared" si="11"/>
        <v>0</v>
      </c>
      <c r="I372" s="8" t="str">
        <f>IF(AND(A372&lt;&gt;"",E372&lt;&gt;""),IFERROR(SUMIFS('临-进度'!$X:$X,'临-进度'!$E:$E,"="&amp;$A372,'临-进度'!$O:$O,"=true")/SUMIFS('临-进度'!$H:$H,'临-进度'!$E:$E,"="&amp;$A372,'临-进度'!$O:$O,"=true"),""),"")</f>
        <v/>
      </c>
      <c r="J372" s="8"/>
      <c r="K372" s="8"/>
      <c r="L372" s="8"/>
      <c r="M372" s="8"/>
      <c r="N372" s="8"/>
      <c r="O372" s="8"/>
      <c r="P372" s="8"/>
    </row>
    <row r="373" spans="1:16">
      <c r="A373" s="8"/>
      <c r="B373" s="8"/>
      <c r="C373" s="8"/>
      <c r="D373" s="8"/>
      <c r="E373" s="8"/>
      <c r="F373" s="8"/>
      <c r="G373" s="37">
        <f t="shared" si="10"/>
        <v>0</v>
      </c>
      <c r="H373" s="8">
        <f t="shared" si="11"/>
        <v>0</v>
      </c>
      <c r="I373" s="8" t="str">
        <f>IF(AND(A373&lt;&gt;"",E373&lt;&gt;""),IFERROR(SUMIFS('临-进度'!$X:$X,'临-进度'!$E:$E,"="&amp;$A373,'临-进度'!$O:$O,"=true")/SUMIFS('临-进度'!$H:$H,'临-进度'!$E:$E,"="&amp;$A373,'临-进度'!$O:$O,"=true"),""),"")</f>
        <v/>
      </c>
      <c r="J373" s="8"/>
      <c r="K373" s="8"/>
      <c r="L373" s="8"/>
      <c r="M373" s="8"/>
      <c r="N373" s="8"/>
      <c r="O373" s="8"/>
      <c r="P373" s="8"/>
    </row>
    <row r="374" spans="1:16">
      <c r="A374" s="8"/>
      <c r="B374" s="8"/>
      <c r="C374" s="8"/>
      <c r="D374" s="8"/>
      <c r="E374" s="8"/>
      <c r="F374" s="8"/>
      <c r="G374" s="37">
        <f t="shared" si="10"/>
        <v>0</v>
      </c>
      <c r="H374" s="8">
        <f t="shared" si="11"/>
        <v>0</v>
      </c>
      <c r="I374" s="8" t="str">
        <f>IF(AND(A374&lt;&gt;"",E374&lt;&gt;""),IFERROR(SUMIFS('临-进度'!$X:$X,'临-进度'!$E:$E,"="&amp;$A374,'临-进度'!$O:$O,"=true")/SUMIFS('临-进度'!$H:$H,'临-进度'!$E:$E,"="&amp;$A374,'临-进度'!$O:$O,"=true"),""),"")</f>
        <v/>
      </c>
      <c r="J374" s="8"/>
      <c r="K374" s="8"/>
      <c r="L374" s="8"/>
      <c r="M374" s="8"/>
      <c r="N374" s="8"/>
      <c r="O374" s="8"/>
      <c r="P374" s="8"/>
    </row>
    <row r="375" spans="1:16">
      <c r="A375" s="8"/>
      <c r="B375" s="8"/>
      <c r="C375" s="8"/>
      <c r="D375" s="8"/>
      <c r="E375" s="8"/>
      <c r="F375" s="8"/>
      <c r="G375" s="37">
        <f t="shared" si="10"/>
        <v>0</v>
      </c>
      <c r="H375" s="8">
        <f t="shared" si="11"/>
        <v>0</v>
      </c>
      <c r="I375" s="8" t="str">
        <f>IF(AND(A375&lt;&gt;"",E375&lt;&gt;""),IFERROR(SUMIFS('临-进度'!$X:$X,'临-进度'!$E:$E,"="&amp;$A375,'临-进度'!$O:$O,"=true")/SUMIFS('临-进度'!$H:$H,'临-进度'!$E:$E,"="&amp;$A375,'临-进度'!$O:$O,"=true"),""),"")</f>
        <v/>
      </c>
      <c r="J375" s="8"/>
      <c r="K375" s="8"/>
      <c r="L375" s="8"/>
      <c r="M375" s="8"/>
      <c r="N375" s="8"/>
      <c r="O375" s="8"/>
      <c r="P375" s="8"/>
    </row>
    <row r="376" spans="1:16">
      <c r="A376" s="8"/>
      <c r="B376" s="8"/>
      <c r="C376" s="8"/>
      <c r="D376" s="8"/>
      <c r="E376" s="8"/>
      <c r="F376" s="8"/>
      <c r="G376" s="37">
        <f t="shared" si="10"/>
        <v>0</v>
      </c>
      <c r="H376" s="8">
        <f t="shared" si="11"/>
        <v>0</v>
      </c>
      <c r="I376" s="8" t="str">
        <f>IF(AND(A376&lt;&gt;"",E376&lt;&gt;""),IFERROR(SUMIFS('临-进度'!$X:$X,'临-进度'!$E:$E,"="&amp;$A376,'临-进度'!$O:$O,"=true")/SUMIFS('临-进度'!$H:$H,'临-进度'!$E:$E,"="&amp;$A376,'临-进度'!$O:$O,"=true"),""),"")</f>
        <v/>
      </c>
      <c r="J376" s="8"/>
      <c r="K376" s="8"/>
      <c r="L376" s="8"/>
      <c r="M376" s="8"/>
      <c r="N376" s="8"/>
      <c r="O376" s="8"/>
      <c r="P376" s="8"/>
    </row>
    <row r="377" spans="1:16">
      <c r="A377" s="8"/>
      <c r="B377" s="8"/>
      <c r="C377" s="8"/>
      <c r="D377" s="8"/>
      <c r="E377" s="8"/>
      <c r="F377" s="8"/>
      <c r="G377" s="37">
        <f t="shared" si="10"/>
        <v>0</v>
      </c>
      <c r="H377" s="8">
        <f t="shared" si="11"/>
        <v>0</v>
      </c>
      <c r="I377" s="8" t="str">
        <f>IF(AND(A377&lt;&gt;"",E377&lt;&gt;""),IFERROR(SUMIFS('临-进度'!$X:$X,'临-进度'!$E:$E,"="&amp;$A377,'临-进度'!$O:$O,"=true")/SUMIFS('临-进度'!$H:$H,'临-进度'!$E:$E,"="&amp;$A377,'临-进度'!$O:$O,"=true"),""),"")</f>
        <v/>
      </c>
      <c r="J377" s="8"/>
      <c r="K377" s="8"/>
      <c r="L377" s="8"/>
      <c r="M377" s="8"/>
      <c r="N377" s="8"/>
      <c r="O377" s="8"/>
      <c r="P377" s="8"/>
    </row>
    <row r="378" spans="1:16">
      <c r="A378" s="8"/>
      <c r="B378" s="8"/>
      <c r="C378" s="8"/>
      <c r="D378" s="8"/>
      <c r="E378" s="8"/>
      <c r="F378" s="8"/>
      <c r="G378" s="37">
        <f t="shared" si="10"/>
        <v>0</v>
      </c>
      <c r="H378" s="8">
        <f t="shared" si="11"/>
        <v>0</v>
      </c>
      <c r="I378" s="8" t="str">
        <f>IF(AND(A378&lt;&gt;"",E378&lt;&gt;""),IFERROR(SUMIFS('临-进度'!$X:$X,'临-进度'!$E:$E,"="&amp;$A378,'临-进度'!$O:$O,"=true")/SUMIFS('临-进度'!$H:$H,'临-进度'!$E:$E,"="&amp;$A378,'临-进度'!$O:$O,"=true"),""),"")</f>
        <v/>
      </c>
      <c r="J378" s="8"/>
      <c r="K378" s="8"/>
      <c r="L378" s="8"/>
      <c r="M378" s="8"/>
      <c r="N378" s="8"/>
      <c r="O378" s="8"/>
      <c r="P378" s="8"/>
    </row>
    <row r="379" spans="1:16">
      <c r="A379" s="8"/>
      <c r="B379" s="8"/>
      <c r="C379" s="8"/>
      <c r="D379" s="8"/>
      <c r="E379" s="8"/>
      <c r="F379" s="8"/>
      <c r="G379" s="37">
        <f t="shared" si="10"/>
        <v>0</v>
      </c>
      <c r="H379" s="8">
        <f t="shared" si="11"/>
        <v>0</v>
      </c>
      <c r="I379" s="8" t="str">
        <f>IF(AND(A379&lt;&gt;"",E379&lt;&gt;""),IFERROR(SUMIFS('临-进度'!$X:$X,'临-进度'!$E:$E,"="&amp;$A379,'临-进度'!$O:$O,"=true")/SUMIFS('临-进度'!$H:$H,'临-进度'!$E:$E,"="&amp;$A379,'临-进度'!$O:$O,"=true"),""),"")</f>
        <v/>
      </c>
      <c r="J379" s="8"/>
      <c r="K379" s="8"/>
      <c r="L379" s="8"/>
      <c r="M379" s="8"/>
      <c r="N379" s="8"/>
      <c r="O379" s="8"/>
      <c r="P379" s="8"/>
    </row>
    <row r="380" spans="1:16">
      <c r="A380" s="8"/>
      <c r="B380" s="8"/>
      <c r="C380" s="8"/>
      <c r="D380" s="8"/>
      <c r="E380" s="8"/>
      <c r="F380" s="8"/>
      <c r="G380" s="37">
        <f t="shared" si="10"/>
        <v>0</v>
      </c>
      <c r="H380" s="8">
        <f t="shared" si="11"/>
        <v>0</v>
      </c>
      <c r="I380" s="8" t="str">
        <f>IF(AND(A380&lt;&gt;"",E380&lt;&gt;""),IFERROR(SUMIFS('临-进度'!$X:$X,'临-进度'!$E:$E,"="&amp;$A380,'临-进度'!$O:$O,"=true")/SUMIFS('临-进度'!$H:$H,'临-进度'!$E:$E,"="&amp;$A380,'临-进度'!$O:$O,"=true"),""),"")</f>
        <v/>
      </c>
      <c r="J380" s="8"/>
      <c r="K380" s="8"/>
      <c r="L380" s="8"/>
      <c r="M380" s="8"/>
      <c r="N380" s="8"/>
      <c r="O380" s="8"/>
      <c r="P380" s="8"/>
    </row>
    <row r="381" spans="1:16">
      <c r="A381" s="8"/>
      <c r="B381" s="8"/>
      <c r="C381" s="8"/>
      <c r="D381" s="8"/>
      <c r="E381" s="8"/>
      <c r="F381" s="8"/>
      <c r="G381" s="37">
        <f t="shared" si="10"/>
        <v>0</v>
      </c>
      <c r="H381" s="8">
        <f t="shared" si="11"/>
        <v>0</v>
      </c>
      <c r="I381" s="8" t="str">
        <f>IF(AND(A381&lt;&gt;"",E381&lt;&gt;""),IFERROR(SUMIFS('临-进度'!$X:$X,'临-进度'!$E:$E,"="&amp;$A381,'临-进度'!$O:$O,"=true")/SUMIFS('临-进度'!$H:$H,'临-进度'!$E:$E,"="&amp;$A381,'临-进度'!$O:$O,"=true"),""),"")</f>
        <v/>
      </c>
      <c r="J381" s="8"/>
      <c r="K381" s="8"/>
      <c r="L381" s="8"/>
      <c r="M381" s="8"/>
      <c r="N381" s="8"/>
      <c r="O381" s="8"/>
      <c r="P381" s="8"/>
    </row>
    <row r="382" spans="1:16">
      <c r="A382" s="8"/>
      <c r="B382" s="8"/>
      <c r="C382" s="8"/>
      <c r="D382" s="8"/>
      <c r="E382" s="8"/>
      <c r="F382" s="8"/>
      <c r="G382" s="37">
        <f t="shared" si="10"/>
        <v>0</v>
      </c>
      <c r="H382" s="8">
        <f t="shared" si="11"/>
        <v>0</v>
      </c>
      <c r="I382" s="8" t="str">
        <f>IF(AND(A382&lt;&gt;"",E382&lt;&gt;""),IFERROR(SUMIFS('临-进度'!$X:$X,'临-进度'!$E:$E,"="&amp;$A382,'临-进度'!$O:$O,"=true")/SUMIFS('临-进度'!$H:$H,'临-进度'!$E:$E,"="&amp;$A382,'临-进度'!$O:$O,"=true"),""),"")</f>
        <v/>
      </c>
      <c r="J382" s="8"/>
      <c r="K382" s="8"/>
      <c r="L382" s="8"/>
      <c r="M382" s="8"/>
      <c r="N382" s="8"/>
      <c r="O382" s="8"/>
      <c r="P382" s="8"/>
    </row>
    <row r="383" spans="1:16">
      <c r="A383" s="8"/>
      <c r="B383" s="8"/>
      <c r="C383" s="8"/>
      <c r="D383" s="8"/>
      <c r="E383" s="8"/>
      <c r="F383" s="8"/>
      <c r="G383" s="37">
        <f t="shared" si="10"/>
        <v>0</v>
      </c>
      <c r="H383" s="8">
        <f t="shared" si="11"/>
        <v>0</v>
      </c>
      <c r="I383" s="8" t="str">
        <f>IF(AND(A383&lt;&gt;"",E383&lt;&gt;""),IFERROR(SUMIFS('临-进度'!$X:$X,'临-进度'!$E:$E,"="&amp;$A383,'临-进度'!$O:$O,"=true")/SUMIFS('临-进度'!$H:$H,'临-进度'!$E:$E,"="&amp;$A383,'临-进度'!$O:$O,"=true"),""),"")</f>
        <v/>
      </c>
      <c r="J383" s="8"/>
      <c r="K383" s="8"/>
      <c r="L383" s="8"/>
      <c r="M383" s="8"/>
      <c r="N383" s="8"/>
      <c r="O383" s="8"/>
      <c r="P383" s="8"/>
    </row>
    <row r="384" spans="1:16">
      <c r="A384" s="8"/>
      <c r="B384" s="8"/>
      <c r="C384" s="8"/>
      <c r="D384" s="8"/>
      <c r="E384" s="8"/>
      <c r="F384" s="8"/>
      <c r="G384" s="37">
        <f t="shared" si="10"/>
        <v>0</v>
      </c>
      <c r="H384" s="8">
        <f t="shared" si="11"/>
        <v>0</v>
      </c>
      <c r="I384" s="8" t="str">
        <f>IF(AND(A384&lt;&gt;"",E384&lt;&gt;""),IFERROR(SUMIFS('临-进度'!$X:$X,'临-进度'!$E:$E,"="&amp;$A384,'临-进度'!$O:$O,"=true")/SUMIFS('临-进度'!$H:$H,'临-进度'!$E:$E,"="&amp;$A384,'临-进度'!$O:$O,"=true"),""),"")</f>
        <v/>
      </c>
      <c r="J384" s="8"/>
      <c r="K384" s="8"/>
      <c r="L384" s="8"/>
      <c r="M384" s="8"/>
      <c r="N384" s="8"/>
      <c r="O384" s="8"/>
      <c r="P384" s="8"/>
    </row>
    <row r="385" spans="1:16">
      <c r="A385" s="8"/>
      <c r="B385" s="8"/>
      <c r="C385" s="8"/>
      <c r="D385" s="8"/>
      <c r="E385" s="8"/>
      <c r="F385" s="8"/>
      <c r="G385" s="37">
        <f t="shared" si="10"/>
        <v>0</v>
      </c>
      <c r="H385" s="8">
        <f t="shared" si="11"/>
        <v>0</v>
      </c>
      <c r="I385" s="8" t="str">
        <f>IF(AND(A385&lt;&gt;"",E385&lt;&gt;""),IFERROR(SUMIFS('临-进度'!$X:$X,'临-进度'!$E:$E,"="&amp;$A385,'临-进度'!$O:$O,"=true")/SUMIFS('临-进度'!$H:$H,'临-进度'!$E:$E,"="&amp;$A385,'临-进度'!$O:$O,"=true"),""),"")</f>
        <v/>
      </c>
      <c r="J385" s="8"/>
      <c r="K385" s="8"/>
      <c r="L385" s="8"/>
      <c r="M385" s="8"/>
      <c r="N385" s="8"/>
      <c r="O385" s="8"/>
      <c r="P385" s="8"/>
    </row>
    <row r="386" spans="1:16">
      <c r="A386" s="8"/>
      <c r="B386" s="8"/>
      <c r="C386" s="8"/>
      <c r="D386" s="8"/>
      <c r="E386" s="8"/>
      <c r="F386" s="8"/>
      <c r="G386" s="37">
        <f t="shared" ref="G386:G449" si="12">K386+L386</f>
        <v>0</v>
      </c>
      <c r="H386" s="8">
        <f t="shared" ref="H386:H449" si="13">(M386+4*N386+O386)/6</f>
        <v>0</v>
      </c>
      <c r="I386" s="8" t="str">
        <f>IF(AND(A386&lt;&gt;"",E386&lt;&gt;""),IFERROR(SUMIFS('临-进度'!$X:$X,'临-进度'!$E:$E,"="&amp;$A386,'临-进度'!$O:$O,"=true")/SUMIFS('临-进度'!$H:$H,'临-进度'!$E:$E,"="&amp;$A386,'临-进度'!$O:$O,"=true"),""),"")</f>
        <v/>
      </c>
      <c r="J386" s="8"/>
      <c r="K386" s="8"/>
      <c r="L386" s="8"/>
      <c r="M386" s="8"/>
      <c r="N386" s="8"/>
      <c r="O386" s="8"/>
      <c r="P386" s="8"/>
    </row>
    <row r="387" spans="1:16">
      <c r="A387" s="8"/>
      <c r="B387" s="8"/>
      <c r="C387" s="8"/>
      <c r="D387" s="8"/>
      <c r="E387" s="8"/>
      <c r="F387" s="8"/>
      <c r="G387" s="37">
        <f t="shared" si="12"/>
        <v>0</v>
      </c>
      <c r="H387" s="8">
        <f t="shared" si="13"/>
        <v>0</v>
      </c>
      <c r="I387" s="8" t="str">
        <f>IF(AND(A387&lt;&gt;"",E387&lt;&gt;""),IFERROR(SUMIFS('临-进度'!$X:$X,'临-进度'!$E:$E,"="&amp;$A387,'临-进度'!$O:$O,"=true")/SUMIFS('临-进度'!$H:$H,'临-进度'!$E:$E,"="&amp;$A387,'临-进度'!$O:$O,"=true"),""),"")</f>
        <v/>
      </c>
      <c r="J387" s="8"/>
      <c r="K387" s="8"/>
      <c r="L387" s="8"/>
      <c r="M387" s="8"/>
      <c r="N387" s="8"/>
      <c r="O387" s="8"/>
      <c r="P387" s="8"/>
    </row>
    <row r="388" spans="1:16">
      <c r="A388" s="8"/>
      <c r="B388" s="8"/>
      <c r="C388" s="8"/>
      <c r="D388" s="8"/>
      <c r="E388" s="8"/>
      <c r="F388" s="8"/>
      <c r="G388" s="37">
        <f t="shared" si="12"/>
        <v>0</v>
      </c>
      <c r="H388" s="8">
        <f t="shared" si="13"/>
        <v>0</v>
      </c>
      <c r="I388" s="8" t="str">
        <f>IF(AND(A388&lt;&gt;"",E388&lt;&gt;""),IFERROR(SUMIFS('临-进度'!$X:$X,'临-进度'!$E:$E,"="&amp;$A388,'临-进度'!$O:$O,"=true")/SUMIFS('临-进度'!$H:$H,'临-进度'!$E:$E,"="&amp;$A388,'临-进度'!$O:$O,"=true"),""),"")</f>
        <v/>
      </c>
      <c r="J388" s="8"/>
      <c r="K388" s="8"/>
      <c r="L388" s="8"/>
      <c r="M388" s="8"/>
      <c r="N388" s="8"/>
      <c r="O388" s="8"/>
      <c r="P388" s="8"/>
    </row>
    <row r="389" spans="1:16">
      <c r="A389" s="8"/>
      <c r="B389" s="8"/>
      <c r="C389" s="8"/>
      <c r="D389" s="8"/>
      <c r="E389" s="8"/>
      <c r="F389" s="8"/>
      <c r="G389" s="37">
        <f t="shared" si="12"/>
        <v>0</v>
      </c>
      <c r="H389" s="8">
        <f t="shared" si="13"/>
        <v>0</v>
      </c>
      <c r="I389" s="8" t="str">
        <f>IF(AND(A389&lt;&gt;"",E389&lt;&gt;""),IFERROR(SUMIFS('临-进度'!$X:$X,'临-进度'!$E:$E,"="&amp;$A389,'临-进度'!$O:$O,"=true")/SUMIFS('临-进度'!$H:$H,'临-进度'!$E:$E,"="&amp;$A389,'临-进度'!$O:$O,"=true"),""),"")</f>
        <v/>
      </c>
      <c r="J389" s="8"/>
      <c r="K389" s="8"/>
      <c r="L389" s="8"/>
      <c r="M389" s="8"/>
      <c r="N389" s="8"/>
      <c r="O389" s="8"/>
      <c r="P389" s="8"/>
    </row>
    <row r="390" spans="1:16">
      <c r="A390" s="8"/>
      <c r="B390" s="8"/>
      <c r="C390" s="8"/>
      <c r="D390" s="8"/>
      <c r="E390" s="8"/>
      <c r="F390" s="8"/>
      <c r="G390" s="37">
        <f t="shared" si="12"/>
        <v>0</v>
      </c>
      <c r="H390" s="8">
        <f t="shared" si="13"/>
        <v>0</v>
      </c>
      <c r="I390" s="8" t="str">
        <f>IF(AND(A390&lt;&gt;"",E390&lt;&gt;""),IFERROR(SUMIFS('临-进度'!$X:$X,'临-进度'!$E:$E,"="&amp;$A390,'临-进度'!$O:$O,"=true")/SUMIFS('临-进度'!$H:$H,'临-进度'!$E:$E,"="&amp;$A390,'临-进度'!$O:$O,"=true"),""),"")</f>
        <v/>
      </c>
      <c r="J390" s="8"/>
      <c r="K390" s="8"/>
      <c r="L390" s="8"/>
      <c r="M390" s="8"/>
      <c r="N390" s="8"/>
      <c r="O390" s="8"/>
      <c r="P390" s="8"/>
    </row>
    <row r="391" spans="1:16">
      <c r="A391" s="8"/>
      <c r="B391" s="8"/>
      <c r="C391" s="8"/>
      <c r="D391" s="8"/>
      <c r="E391" s="8"/>
      <c r="F391" s="8"/>
      <c r="G391" s="37">
        <f t="shared" si="12"/>
        <v>0</v>
      </c>
      <c r="H391" s="8">
        <f t="shared" si="13"/>
        <v>0</v>
      </c>
      <c r="I391" s="8" t="str">
        <f>IF(AND(A391&lt;&gt;"",E391&lt;&gt;""),IFERROR(SUMIFS('临-进度'!$X:$X,'临-进度'!$E:$E,"="&amp;$A391,'临-进度'!$O:$O,"=true")/SUMIFS('临-进度'!$H:$H,'临-进度'!$E:$E,"="&amp;$A391,'临-进度'!$O:$O,"=true"),""),"")</f>
        <v/>
      </c>
      <c r="J391" s="8"/>
      <c r="K391" s="8"/>
      <c r="L391" s="8"/>
      <c r="M391" s="8"/>
      <c r="N391" s="8"/>
      <c r="O391" s="8"/>
      <c r="P391" s="8"/>
    </row>
    <row r="392" spans="1:16">
      <c r="A392" s="8"/>
      <c r="B392" s="8"/>
      <c r="C392" s="8"/>
      <c r="D392" s="8"/>
      <c r="E392" s="8"/>
      <c r="F392" s="8"/>
      <c r="G392" s="37">
        <f t="shared" si="12"/>
        <v>0</v>
      </c>
      <c r="H392" s="8">
        <f t="shared" si="13"/>
        <v>0</v>
      </c>
      <c r="I392" s="8" t="str">
        <f>IF(AND(A392&lt;&gt;"",E392&lt;&gt;""),IFERROR(SUMIFS('临-进度'!$X:$X,'临-进度'!$E:$E,"="&amp;$A392,'临-进度'!$O:$O,"=true")/SUMIFS('临-进度'!$H:$H,'临-进度'!$E:$E,"="&amp;$A392,'临-进度'!$O:$O,"=true"),""),"")</f>
        <v/>
      </c>
      <c r="J392" s="8"/>
      <c r="K392" s="8"/>
      <c r="L392" s="8"/>
      <c r="M392" s="8"/>
      <c r="N392" s="8"/>
      <c r="O392" s="8"/>
      <c r="P392" s="8"/>
    </row>
    <row r="393" spans="1:16">
      <c r="A393" s="8"/>
      <c r="B393" s="8"/>
      <c r="C393" s="8"/>
      <c r="D393" s="8"/>
      <c r="E393" s="8"/>
      <c r="F393" s="8"/>
      <c r="G393" s="37">
        <f t="shared" si="12"/>
        <v>0</v>
      </c>
      <c r="H393" s="8">
        <f t="shared" si="13"/>
        <v>0</v>
      </c>
      <c r="I393" s="8" t="str">
        <f>IF(AND(A393&lt;&gt;"",E393&lt;&gt;""),IFERROR(SUMIFS('临-进度'!$X:$X,'临-进度'!$E:$E,"="&amp;$A393,'临-进度'!$O:$O,"=true")/SUMIFS('临-进度'!$H:$H,'临-进度'!$E:$E,"="&amp;$A393,'临-进度'!$O:$O,"=true"),""),"")</f>
        <v/>
      </c>
      <c r="J393" s="8"/>
      <c r="K393" s="8"/>
      <c r="L393" s="8"/>
      <c r="M393" s="8"/>
      <c r="N393" s="8"/>
      <c r="O393" s="8"/>
      <c r="P393" s="8"/>
    </row>
    <row r="394" spans="1:16">
      <c r="A394" s="8"/>
      <c r="B394" s="8"/>
      <c r="C394" s="8"/>
      <c r="D394" s="8"/>
      <c r="E394" s="8"/>
      <c r="F394" s="8"/>
      <c r="G394" s="37">
        <f t="shared" si="12"/>
        <v>0</v>
      </c>
      <c r="H394" s="8">
        <f t="shared" si="13"/>
        <v>0</v>
      </c>
      <c r="I394" s="8" t="str">
        <f>IF(AND(A394&lt;&gt;"",E394&lt;&gt;""),IFERROR(SUMIFS('临-进度'!$X:$X,'临-进度'!$E:$E,"="&amp;$A394,'临-进度'!$O:$O,"=true")/SUMIFS('临-进度'!$H:$H,'临-进度'!$E:$E,"="&amp;$A394,'临-进度'!$O:$O,"=true"),""),"")</f>
        <v/>
      </c>
      <c r="J394" s="8"/>
      <c r="K394" s="8"/>
      <c r="L394" s="8"/>
      <c r="M394" s="8"/>
      <c r="N394" s="8"/>
      <c r="O394" s="8"/>
      <c r="P394" s="8"/>
    </row>
    <row r="395" spans="1:16">
      <c r="A395" s="8"/>
      <c r="B395" s="8"/>
      <c r="C395" s="8"/>
      <c r="D395" s="8"/>
      <c r="E395" s="8"/>
      <c r="F395" s="8"/>
      <c r="G395" s="37">
        <f t="shared" si="12"/>
        <v>0</v>
      </c>
      <c r="H395" s="8">
        <f t="shared" si="13"/>
        <v>0</v>
      </c>
      <c r="I395" s="8" t="str">
        <f>IF(AND(A395&lt;&gt;"",E395&lt;&gt;""),IFERROR(SUMIFS('临-进度'!$X:$X,'临-进度'!$E:$E,"="&amp;$A395,'临-进度'!$O:$O,"=true")/SUMIFS('临-进度'!$H:$H,'临-进度'!$E:$E,"="&amp;$A395,'临-进度'!$O:$O,"=true"),""),"")</f>
        <v/>
      </c>
      <c r="J395" s="8"/>
      <c r="K395" s="8"/>
      <c r="L395" s="8"/>
      <c r="M395" s="8"/>
      <c r="N395" s="8"/>
      <c r="O395" s="8"/>
      <c r="P395" s="8"/>
    </row>
    <row r="396" spans="1:16">
      <c r="A396" s="8"/>
      <c r="B396" s="8"/>
      <c r="C396" s="8"/>
      <c r="D396" s="8"/>
      <c r="E396" s="8"/>
      <c r="F396" s="8"/>
      <c r="G396" s="37">
        <f t="shared" si="12"/>
        <v>0</v>
      </c>
      <c r="H396" s="8">
        <f t="shared" si="13"/>
        <v>0</v>
      </c>
      <c r="I396" s="8" t="str">
        <f>IF(AND(A396&lt;&gt;"",E396&lt;&gt;""),IFERROR(SUMIFS('临-进度'!$X:$X,'临-进度'!$E:$E,"="&amp;$A396,'临-进度'!$O:$O,"=true")/SUMIFS('临-进度'!$H:$H,'临-进度'!$E:$E,"="&amp;$A396,'临-进度'!$O:$O,"=true"),""),"")</f>
        <v/>
      </c>
      <c r="J396" s="8"/>
      <c r="K396" s="8"/>
      <c r="L396" s="8"/>
      <c r="M396" s="8"/>
      <c r="N396" s="8"/>
      <c r="O396" s="8"/>
      <c r="P396" s="8"/>
    </row>
    <row r="397" spans="1:16">
      <c r="A397" s="8"/>
      <c r="B397" s="8"/>
      <c r="C397" s="8"/>
      <c r="D397" s="8"/>
      <c r="E397" s="8"/>
      <c r="F397" s="8"/>
      <c r="G397" s="37">
        <f t="shared" si="12"/>
        <v>0</v>
      </c>
      <c r="H397" s="8">
        <f t="shared" si="13"/>
        <v>0</v>
      </c>
      <c r="I397" s="8" t="str">
        <f>IF(AND(A397&lt;&gt;"",E397&lt;&gt;""),IFERROR(SUMIFS('临-进度'!$X:$X,'临-进度'!$E:$E,"="&amp;$A397,'临-进度'!$O:$O,"=true")/SUMIFS('临-进度'!$H:$H,'临-进度'!$E:$E,"="&amp;$A397,'临-进度'!$O:$O,"=true"),""),"")</f>
        <v/>
      </c>
      <c r="J397" s="8"/>
      <c r="K397" s="8"/>
      <c r="L397" s="8"/>
      <c r="M397" s="8"/>
      <c r="N397" s="8"/>
      <c r="O397" s="8"/>
      <c r="P397" s="8"/>
    </row>
    <row r="398" spans="1:16">
      <c r="A398" s="8"/>
      <c r="B398" s="8"/>
      <c r="C398" s="8"/>
      <c r="D398" s="8"/>
      <c r="E398" s="8"/>
      <c r="F398" s="8"/>
      <c r="G398" s="37">
        <f t="shared" si="12"/>
        <v>0</v>
      </c>
      <c r="H398" s="8">
        <f t="shared" si="13"/>
        <v>0</v>
      </c>
      <c r="I398" s="8" t="str">
        <f>IF(AND(A398&lt;&gt;"",E398&lt;&gt;""),IFERROR(SUMIFS('临-进度'!$X:$X,'临-进度'!$E:$E,"="&amp;$A398,'临-进度'!$O:$O,"=true")/SUMIFS('临-进度'!$H:$H,'临-进度'!$E:$E,"="&amp;$A398,'临-进度'!$O:$O,"=true"),""),"")</f>
        <v/>
      </c>
      <c r="J398" s="8"/>
      <c r="K398" s="8"/>
      <c r="L398" s="8"/>
      <c r="M398" s="8"/>
      <c r="N398" s="8"/>
      <c r="O398" s="8"/>
      <c r="P398" s="8"/>
    </row>
    <row r="399" spans="1:16">
      <c r="A399" s="8"/>
      <c r="B399" s="8"/>
      <c r="C399" s="8"/>
      <c r="D399" s="8"/>
      <c r="E399" s="8"/>
      <c r="F399" s="8"/>
      <c r="G399" s="37">
        <f t="shared" si="12"/>
        <v>0</v>
      </c>
      <c r="H399" s="8">
        <f t="shared" si="13"/>
        <v>0</v>
      </c>
      <c r="I399" s="8" t="str">
        <f>IF(AND(A399&lt;&gt;"",E399&lt;&gt;""),IFERROR(SUMIFS('临-进度'!$X:$X,'临-进度'!$E:$E,"="&amp;$A399,'临-进度'!$O:$O,"=true")/SUMIFS('临-进度'!$H:$H,'临-进度'!$E:$E,"="&amp;$A399,'临-进度'!$O:$O,"=true"),""),"")</f>
        <v/>
      </c>
      <c r="J399" s="8"/>
      <c r="K399" s="8"/>
      <c r="L399" s="8"/>
      <c r="M399" s="8"/>
      <c r="N399" s="8"/>
      <c r="O399" s="8"/>
      <c r="P399" s="8"/>
    </row>
    <row r="400" spans="1:16">
      <c r="A400" s="8"/>
      <c r="B400" s="8"/>
      <c r="C400" s="8"/>
      <c r="D400" s="8"/>
      <c r="E400" s="8"/>
      <c r="F400" s="8"/>
      <c r="G400" s="37">
        <f t="shared" si="12"/>
        <v>0</v>
      </c>
      <c r="H400" s="8">
        <f t="shared" si="13"/>
        <v>0</v>
      </c>
      <c r="I400" s="8" t="str">
        <f>IF(AND(A400&lt;&gt;"",E400&lt;&gt;""),IFERROR(SUMIFS('临-进度'!$X:$X,'临-进度'!$E:$E,"="&amp;$A400,'临-进度'!$O:$O,"=true")/SUMIFS('临-进度'!$H:$H,'临-进度'!$E:$E,"="&amp;$A400,'临-进度'!$O:$O,"=true"),""),"")</f>
        <v/>
      </c>
      <c r="J400" s="8"/>
      <c r="K400" s="8"/>
      <c r="L400" s="8"/>
      <c r="M400" s="8"/>
      <c r="N400" s="8"/>
      <c r="O400" s="8"/>
      <c r="P400" s="8"/>
    </row>
    <row r="401" spans="1:16">
      <c r="A401" s="8"/>
      <c r="B401" s="8"/>
      <c r="C401" s="8"/>
      <c r="D401" s="8"/>
      <c r="E401" s="8"/>
      <c r="F401" s="8"/>
      <c r="G401" s="37">
        <f t="shared" si="12"/>
        <v>0</v>
      </c>
      <c r="H401" s="8">
        <f t="shared" si="13"/>
        <v>0</v>
      </c>
      <c r="I401" s="8" t="str">
        <f>IF(AND(A401&lt;&gt;"",E401&lt;&gt;""),IFERROR(SUMIFS('临-进度'!$X:$X,'临-进度'!$E:$E,"="&amp;$A401,'临-进度'!$O:$O,"=true")/SUMIFS('临-进度'!$H:$H,'临-进度'!$E:$E,"="&amp;$A401,'临-进度'!$O:$O,"=true"),""),"")</f>
        <v/>
      </c>
      <c r="J401" s="8"/>
      <c r="K401" s="8"/>
      <c r="L401" s="8"/>
      <c r="M401" s="8"/>
      <c r="N401" s="8"/>
      <c r="O401" s="8"/>
      <c r="P401" s="8"/>
    </row>
    <row r="402" spans="1:16">
      <c r="A402" s="8"/>
      <c r="B402" s="8"/>
      <c r="C402" s="8"/>
      <c r="D402" s="8"/>
      <c r="E402" s="8"/>
      <c r="F402" s="8"/>
      <c r="G402" s="37">
        <f t="shared" si="12"/>
        <v>0</v>
      </c>
      <c r="H402" s="8">
        <f t="shared" si="13"/>
        <v>0</v>
      </c>
      <c r="I402" s="8" t="str">
        <f>IF(AND(A402&lt;&gt;"",E402&lt;&gt;""),IFERROR(SUMIFS('临-进度'!$X:$X,'临-进度'!$E:$E,"="&amp;$A402,'临-进度'!$O:$O,"=true")/SUMIFS('临-进度'!$H:$H,'临-进度'!$E:$E,"="&amp;$A402,'临-进度'!$O:$O,"=true"),""),"")</f>
        <v/>
      </c>
      <c r="J402" s="8"/>
      <c r="K402" s="8"/>
      <c r="L402" s="8"/>
      <c r="M402" s="8"/>
      <c r="N402" s="8"/>
      <c r="O402" s="8"/>
      <c r="P402" s="8"/>
    </row>
    <row r="403" spans="1:16">
      <c r="A403" s="8"/>
      <c r="B403" s="8"/>
      <c r="C403" s="8"/>
      <c r="D403" s="8"/>
      <c r="E403" s="8"/>
      <c r="F403" s="8"/>
      <c r="G403" s="37">
        <f t="shared" si="12"/>
        <v>0</v>
      </c>
      <c r="H403" s="8">
        <f t="shared" si="13"/>
        <v>0</v>
      </c>
      <c r="I403" s="8" t="str">
        <f>IF(AND(A403&lt;&gt;"",E403&lt;&gt;""),IFERROR(SUMIFS('临-进度'!$X:$X,'临-进度'!$E:$E,"="&amp;$A403,'临-进度'!$O:$O,"=true")/SUMIFS('临-进度'!$H:$H,'临-进度'!$E:$E,"="&amp;$A403,'临-进度'!$O:$O,"=true"),""),"")</f>
        <v/>
      </c>
      <c r="J403" s="8"/>
      <c r="K403" s="8"/>
      <c r="L403" s="8"/>
      <c r="M403" s="8"/>
      <c r="N403" s="8"/>
      <c r="O403" s="8"/>
      <c r="P403" s="8"/>
    </row>
    <row r="404" spans="1:16">
      <c r="A404" s="8"/>
      <c r="B404" s="8"/>
      <c r="C404" s="8"/>
      <c r="D404" s="8"/>
      <c r="E404" s="8"/>
      <c r="F404" s="8"/>
      <c r="G404" s="37">
        <f t="shared" si="12"/>
        <v>0</v>
      </c>
      <c r="H404" s="8">
        <f t="shared" si="13"/>
        <v>0</v>
      </c>
      <c r="I404" s="8" t="str">
        <f>IF(AND(A404&lt;&gt;"",E404&lt;&gt;""),IFERROR(SUMIFS('临-进度'!$X:$X,'临-进度'!$E:$E,"="&amp;$A404,'临-进度'!$O:$O,"=true")/SUMIFS('临-进度'!$H:$H,'临-进度'!$E:$E,"="&amp;$A404,'临-进度'!$O:$O,"=true"),""),"")</f>
        <v/>
      </c>
      <c r="J404" s="8"/>
      <c r="K404" s="8"/>
      <c r="L404" s="8"/>
      <c r="M404" s="8"/>
      <c r="N404" s="8"/>
      <c r="O404" s="8"/>
      <c r="P404" s="8"/>
    </row>
    <row r="405" spans="1:16">
      <c r="A405" s="8"/>
      <c r="B405" s="8"/>
      <c r="C405" s="8"/>
      <c r="D405" s="8"/>
      <c r="E405" s="8"/>
      <c r="F405" s="8"/>
      <c r="G405" s="37">
        <f t="shared" si="12"/>
        <v>0</v>
      </c>
      <c r="H405" s="8">
        <f t="shared" si="13"/>
        <v>0</v>
      </c>
      <c r="I405" s="8" t="str">
        <f>IF(AND(A405&lt;&gt;"",E405&lt;&gt;""),IFERROR(SUMIFS('临-进度'!$X:$X,'临-进度'!$E:$E,"="&amp;$A405,'临-进度'!$O:$O,"=true")/SUMIFS('临-进度'!$H:$H,'临-进度'!$E:$E,"="&amp;$A405,'临-进度'!$O:$O,"=true"),""),"")</f>
        <v/>
      </c>
      <c r="J405" s="8"/>
      <c r="K405" s="8"/>
      <c r="L405" s="8"/>
      <c r="M405" s="8"/>
      <c r="N405" s="8"/>
      <c r="O405" s="8"/>
      <c r="P405" s="8"/>
    </row>
    <row r="406" spans="1:16">
      <c r="A406" s="8"/>
      <c r="B406" s="8"/>
      <c r="C406" s="8"/>
      <c r="D406" s="8"/>
      <c r="E406" s="8"/>
      <c r="F406" s="8"/>
      <c r="G406" s="37">
        <f t="shared" si="12"/>
        <v>0</v>
      </c>
      <c r="H406" s="8">
        <f t="shared" si="13"/>
        <v>0</v>
      </c>
      <c r="I406" s="8" t="str">
        <f>IF(AND(A406&lt;&gt;"",E406&lt;&gt;""),IFERROR(SUMIFS('临-进度'!$X:$X,'临-进度'!$E:$E,"="&amp;$A406,'临-进度'!$O:$O,"=true")/SUMIFS('临-进度'!$H:$H,'临-进度'!$E:$E,"="&amp;$A406,'临-进度'!$O:$O,"=true"),""),"")</f>
        <v/>
      </c>
      <c r="J406" s="8"/>
      <c r="K406" s="8"/>
      <c r="L406" s="8"/>
      <c r="M406" s="8"/>
      <c r="N406" s="8"/>
      <c r="O406" s="8"/>
      <c r="P406" s="8"/>
    </row>
    <row r="407" spans="1:16">
      <c r="A407" s="8"/>
      <c r="B407" s="8"/>
      <c r="C407" s="8"/>
      <c r="D407" s="8"/>
      <c r="E407" s="8"/>
      <c r="F407" s="8"/>
      <c r="G407" s="37">
        <f t="shared" si="12"/>
        <v>0</v>
      </c>
      <c r="H407" s="8">
        <f t="shared" si="13"/>
        <v>0</v>
      </c>
      <c r="I407" s="8" t="str">
        <f>IF(AND(A407&lt;&gt;"",E407&lt;&gt;""),IFERROR(SUMIFS('临-进度'!$X:$X,'临-进度'!$E:$E,"="&amp;$A407,'临-进度'!$O:$O,"=true")/SUMIFS('临-进度'!$H:$H,'临-进度'!$E:$E,"="&amp;$A407,'临-进度'!$O:$O,"=true"),""),"")</f>
        <v/>
      </c>
      <c r="J407" s="8"/>
      <c r="K407" s="8"/>
      <c r="L407" s="8"/>
      <c r="M407" s="8"/>
      <c r="N407" s="8"/>
      <c r="O407" s="8"/>
      <c r="P407" s="8"/>
    </row>
    <row r="408" spans="1:16">
      <c r="A408" s="8"/>
      <c r="B408" s="8"/>
      <c r="C408" s="8"/>
      <c r="D408" s="8"/>
      <c r="E408" s="8"/>
      <c r="F408" s="8"/>
      <c r="G408" s="37">
        <f t="shared" si="12"/>
        <v>0</v>
      </c>
      <c r="H408" s="8">
        <f t="shared" si="13"/>
        <v>0</v>
      </c>
      <c r="I408" s="8" t="str">
        <f>IF(AND(A408&lt;&gt;"",E408&lt;&gt;""),IFERROR(SUMIFS('临-进度'!$X:$X,'临-进度'!$E:$E,"="&amp;$A408,'临-进度'!$O:$O,"=true")/SUMIFS('临-进度'!$H:$H,'临-进度'!$E:$E,"="&amp;$A408,'临-进度'!$O:$O,"=true"),""),"")</f>
        <v/>
      </c>
      <c r="J408" s="8"/>
      <c r="K408" s="8"/>
      <c r="L408" s="8"/>
      <c r="M408" s="8"/>
      <c r="N408" s="8"/>
      <c r="O408" s="8"/>
      <c r="P408" s="8"/>
    </row>
    <row r="409" spans="1:16">
      <c r="A409" s="8"/>
      <c r="B409" s="8"/>
      <c r="C409" s="8"/>
      <c r="D409" s="8"/>
      <c r="E409" s="8"/>
      <c r="F409" s="8"/>
      <c r="G409" s="37">
        <f t="shared" si="12"/>
        <v>0</v>
      </c>
      <c r="H409" s="8">
        <f t="shared" si="13"/>
        <v>0</v>
      </c>
      <c r="I409" s="8" t="str">
        <f>IF(AND(A409&lt;&gt;"",E409&lt;&gt;""),IFERROR(SUMIFS('临-进度'!$X:$X,'临-进度'!$E:$E,"="&amp;$A409,'临-进度'!$O:$O,"=true")/SUMIFS('临-进度'!$H:$H,'临-进度'!$E:$E,"="&amp;$A409,'临-进度'!$O:$O,"=true"),""),"")</f>
        <v/>
      </c>
      <c r="J409" s="8"/>
      <c r="K409" s="8"/>
      <c r="L409" s="8"/>
      <c r="M409" s="8"/>
      <c r="N409" s="8"/>
      <c r="O409" s="8"/>
      <c r="P409" s="8"/>
    </row>
    <row r="410" spans="1:16">
      <c r="A410" s="8"/>
      <c r="B410" s="8"/>
      <c r="C410" s="8"/>
      <c r="D410" s="8"/>
      <c r="E410" s="8"/>
      <c r="F410" s="8"/>
      <c r="G410" s="37">
        <f t="shared" si="12"/>
        <v>0</v>
      </c>
      <c r="H410" s="8">
        <f t="shared" si="13"/>
        <v>0</v>
      </c>
      <c r="I410" s="8" t="str">
        <f>IF(AND(A410&lt;&gt;"",E410&lt;&gt;""),IFERROR(SUMIFS('临-进度'!$X:$X,'临-进度'!$E:$E,"="&amp;$A410,'临-进度'!$O:$O,"=true")/SUMIFS('临-进度'!$H:$H,'临-进度'!$E:$E,"="&amp;$A410,'临-进度'!$O:$O,"=true"),""),"")</f>
        <v/>
      </c>
      <c r="J410" s="8"/>
      <c r="K410" s="8"/>
      <c r="L410" s="8"/>
      <c r="M410" s="8"/>
      <c r="N410" s="8"/>
      <c r="O410" s="8"/>
      <c r="P410" s="8"/>
    </row>
    <row r="411" spans="1:16">
      <c r="A411" s="8"/>
      <c r="B411" s="8"/>
      <c r="C411" s="8"/>
      <c r="D411" s="8"/>
      <c r="E411" s="8"/>
      <c r="F411" s="8"/>
      <c r="G411" s="37">
        <f t="shared" si="12"/>
        <v>0</v>
      </c>
      <c r="H411" s="8">
        <f t="shared" si="13"/>
        <v>0</v>
      </c>
      <c r="I411" s="8" t="str">
        <f>IF(AND(A411&lt;&gt;"",E411&lt;&gt;""),IFERROR(SUMIFS('临-进度'!$X:$X,'临-进度'!$E:$E,"="&amp;$A411,'临-进度'!$O:$O,"=true")/SUMIFS('临-进度'!$H:$H,'临-进度'!$E:$E,"="&amp;$A411,'临-进度'!$O:$O,"=true"),""),"")</f>
        <v/>
      </c>
      <c r="J411" s="8"/>
      <c r="K411" s="8"/>
      <c r="L411" s="8"/>
      <c r="M411" s="8"/>
      <c r="N411" s="8"/>
      <c r="O411" s="8"/>
      <c r="P411" s="8"/>
    </row>
    <row r="412" spans="1:16">
      <c r="A412" s="8"/>
      <c r="B412" s="8"/>
      <c r="C412" s="8"/>
      <c r="D412" s="8"/>
      <c r="E412" s="8"/>
      <c r="F412" s="8"/>
      <c r="G412" s="37">
        <f t="shared" si="12"/>
        <v>0</v>
      </c>
      <c r="H412" s="8">
        <f t="shared" si="13"/>
        <v>0</v>
      </c>
      <c r="I412" s="8" t="str">
        <f>IF(AND(A412&lt;&gt;"",E412&lt;&gt;""),IFERROR(SUMIFS('临-进度'!$X:$X,'临-进度'!$E:$E,"="&amp;$A412,'临-进度'!$O:$O,"=true")/SUMIFS('临-进度'!$H:$H,'临-进度'!$E:$E,"="&amp;$A412,'临-进度'!$O:$O,"=true"),""),"")</f>
        <v/>
      </c>
      <c r="J412" s="8"/>
      <c r="K412" s="8"/>
      <c r="L412" s="8"/>
      <c r="M412" s="8"/>
      <c r="N412" s="8"/>
      <c r="O412" s="8"/>
      <c r="P412" s="8"/>
    </row>
    <row r="413" spans="1:16">
      <c r="A413" s="8"/>
      <c r="B413" s="8"/>
      <c r="C413" s="8"/>
      <c r="D413" s="8"/>
      <c r="E413" s="8"/>
      <c r="F413" s="8"/>
      <c r="G413" s="37">
        <f t="shared" si="12"/>
        <v>0</v>
      </c>
      <c r="H413" s="8">
        <f t="shared" si="13"/>
        <v>0</v>
      </c>
      <c r="I413" s="8" t="str">
        <f>IF(AND(A413&lt;&gt;"",E413&lt;&gt;""),IFERROR(SUMIFS('临-进度'!$X:$X,'临-进度'!$E:$E,"="&amp;$A413,'临-进度'!$O:$O,"=true")/SUMIFS('临-进度'!$H:$H,'临-进度'!$E:$E,"="&amp;$A413,'临-进度'!$O:$O,"=true"),""),"")</f>
        <v/>
      </c>
      <c r="J413" s="8"/>
      <c r="K413" s="8"/>
      <c r="L413" s="8"/>
      <c r="M413" s="8"/>
      <c r="N413" s="8"/>
      <c r="O413" s="8"/>
      <c r="P413" s="8"/>
    </row>
    <row r="414" spans="1:16">
      <c r="A414" s="8"/>
      <c r="B414" s="8"/>
      <c r="C414" s="8"/>
      <c r="D414" s="8"/>
      <c r="E414" s="8"/>
      <c r="F414" s="8"/>
      <c r="G414" s="37">
        <f t="shared" si="12"/>
        <v>0</v>
      </c>
      <c r="H414" s="8">
        <f t="shared" si="13"/>
        <v>0</v>
      </c>
      <c r="I414" s="8" t="str">
        <f>IF(AND(A414&lt;&gt;"",E414&lt;&gt;""),IFERROR(SUMIFS('临-进度'!$X:$X,'临-进度'!$E:$E,"="&amp;$A414,'临-进度'!$O:$O,"=true")/SUMIFS('临-进度'!$H:$H,'临-进度'!$E:$E,"="&amp;$A414,'临-进度'!$O:$O,"=true"),""),"")</f>
        <v/>
      </c>
      <c r="J414" s="8"/>
      <c r="K414" s="8"/>
      <c r="L414" s="8"/>
      <c r="M414" s="8"/>
      <c r="N414" s="8"/>
      <c r="O414" s="8"/>
      <c r="P414" s="8"/>
    </row>
    <row r="415" spans="1:16">
      <c r="A415" s="8"/>
      <c r="B415" s="8"/>
      <c r="C415" s="8"/>
      <c r="D415" s="8"/>
      <c r="E415" s="8"/>
      <c r="F415" s="8"/>
      <c r="G415" s="37">
        <f t="shared" si="12"/>
        <v>0</v>
      </c>
      <c r="H415" s="8">
        <f t="shared" si="13"/>
        <v>0</v>
      </c>
      <c r="I415" s="8" t="str">
        <f>IF(AND(A415&lt;&gt;"",E415&lt;&gt;""),IFERROR(SUMIFS('临-进度'!$X:$X,'临-进度'!$E:$E,"="&amp;$A415,'临-进度'!$O:$O,"=true")/SUMIFS('临-进度'!$H:$H,'临-进度'!$E:$E,"="&amp;$A415,'临-进度'!$O:$O,"=true"),""),"")</f>
        <v/>
      </c>
      <c r="J415" s="8"/>
      <c r="K415" s="8"/>
      <c r="L415" s="8"/>
      <c r="M415" s="8"/>
      <c r="N415" s="8"/>
      <c r="O415" s="8"/>
      <c r="P415" s="8"/>
    </row>
    <row r="416" spans="1:16">
      <c r="A416" s="8"/>
      <c r="B416" s="8"/>
      <c r="C416" s="8"/>
      <c r="D416" s="8"/>
      <c r="E416" s="8"/>
      <c r="F416" s="8"/>
      <c r="G416" s="37">
        <f t="shared" si="12"/>
        <v>0</v>
      </c>
      <c r="H416" s="8">
        <f t="shared" si="13"/>
        <v>0</v>
      </c>
      <c r="I416" s="8" t="str">
        <f>IF(AND(A416&lt;&gt;"",E416&lt;&gt;""),IFERROR(SUMIFS('临-进度'!$X:$X,'临-进度'!$E:$E,"="&amp;$A416,'临-进度'!$O:$O,"=true")/SUMIFS('临-进度'!$H:$H,'临-进度'!$E:$E,"="&amp;$A416,'临-进度'!$O:$O,"=true"),""),"")</f>
        <v/>
      </c>
      <c r="J416" s="8"/>
      <c r="K416" s="8"/>
      <c r="L416" s="8"/>
      <c r="M416" s="8"/>
      <c r="N416" s="8"/>
      <c r="O416" s="8"/>
      <c r="P416" s="8"/>
    </row>
    <row r="417" spans="1:16">
      <c r="A417" s="8"/>
      <c r="B417" s="8"/>
      <c r="C417" s="8"/>
      <c r="D417" s="8"/>
      <c r="E417" s="8"/>
      <c r="F417" s="8"/>
      <c r="G417" s="37">
        <f t="shared" si="12"/>
        <v>0</v>
      </c>
      <c r="H417" s="8">
        <f t="shared" si="13"/>
        <v>0</v>
      </c>
      <c r="I417" s="8" t="str">
        <f>IF(AND(A417&lt;&gt;"",E417&lt;&gt;""),IFERROR(SUMIFS('临-进度'!$X:$X,'临-进度'!$E:$E,"="&amp;$A417,'临-进度'!$O:$O,"=true")/SUMIFS('临-进度'!$H:$H,'临-进度'!$E:$E,"="&amp;$A417,'临-进度'!$O:$O,"=true"),""),"")</f>
        <v/>
      </c>
      <c r="J417" s="8"/>
      <c r="K417" s="8"/>
      <c r="L417" s="8"/>
      <c r="M417" s="8"/>
      <c r="N417" s="8"/>
      <c r="O417" s="8"/>
      <c r="P417" s="8"/>
    </row>
    <row r="418" spans="1:16">
      <c r="A418" s="8"/>
      <c r="B418" s="8"/>
      <c r="C418" s="8"/>
      <c r="D418" s="8"/>
      <c r="E418" s="8"/>
      <c r="F418" s="8"/>
      <c r="G418" s="37">
        <f t="shared" si="12"/>
        <v>0</v>
      </c>
      <c r="H418" s="8">
        <f t="shared" si="13"/>
        <v>0</v>
      </c>
      <c r="I418" s="8" t="str">
        <f>IF(AND(A418&lt;&gt;"",E418&lt;&gt;""),IFERROR(SUMIFS('临-进度'!$X:$X,'临-进度'!$E:$E,"="&amp;$A418,'临-进度'!$O:$O,"=true")/SUMIFS('临-进度'!$H:$H,'临-进度'!$E:$E,"="&amp;$A418,'临-进度'!$O:$O,"=true"),""),"")</f>
        <v/>
      </c>
      <c r="J418" s="8"/>
      <c r="K418" s="8"/>
      <c r="L418" s="8"/>
      <c r="M418" s="8"/>
      <c r="N418" s="8"/>
      <c r="O418" s="8"/>
      <c r="P418" s="8"/>
    </row>
    <row r="419" spans="1:16">
      <c r="A419" s="8"/>
      <c r="B419" s="8"/>
      <c r="C419" s="8"/>
      <c r="D419" s="8"/>
      <c r="E419" s="8"/>
      <c r="F419" s="8"/>
      <c r="G419" s="37">
        <f t="shared" si="12"/>
        <v>0</v>
      </c>
      <c r="H419" s="8">
        <f t="shared" si="13"/>
        <v>0</v>
      </c>
      <c r="I419" s="8" t="str">
        <f>IF(AND(A419&lt;&gt;"",E419&lt;&gt;""),IFERROR(SUMIFS('临-进度'!$X:$X,'临-进度'!$E:$E,"="&amp;$A419,'临-进度'!$O:$O,"=true")/SUMIFS('临-进度'!$H:$H,'临-进度'!$E:$E,"="&amp;$A419,'临-进度'!$O:$O,"=true"),""),"")</f>
        <v/>
      </c>
      <c r="J419" s="8"/>
      <c r="K419" s="8"/>
      <c r="L419" s="8"/>
      <c r="M419" s="8"/>
      <c r="N419" s="8"/>
      <c r="O419" s="8"/>
      <c r="P419" s="8"/>
    </row>
    <row r="420" spans="1:16">
      <c r="A420" s="8"/>
      <c r="B420" s="8"/>
      <c r="C420" s="8"/>
      <c r="D420" s="8"/>
      <c r="E420" s="8"/>
      <c r="F420" s="8"/>
      <c r="G420" s="37">
        <f t="shared" si="12"/>
        <v>0</v>
      </c>
      <c r="H420" s="8">
        <f t="shared" si="13"/>
        <v>0</v>
      </c>
      <c r="I420" s="8" t="str">
        <f>IF(AND(A420&lt;&gt;"",E420&lt;&gt;""),IFERROR(SUMIFS('临-进度'!$X:$X,'临-进度'!$E:$E,"="&amp;$A420,'临-进度'!$O:$O,"=true")/SUMIFS('临-进度'!$H:$H,'临-进度'!$E:$E,"="&amp;$A420,'临-进度'!$O:$O,"=true"),""),"")</f>
        <v/>
      </c>
      <c r="J420" s="8"/>
      <c r="K420" s="8"/>
      <c r="L420" s="8"/>
      <c r="M420" s="8"/>
      <c r="N420" s="8"/>
      <c r="O420" s="8"/>
      <c r="P420" s="8"/>
    </row>
    <row r="421" spans="1:16">
      <c r="A421" s="8"/>
      <c r="B421" s="8"/>
      <c r="C421" s="8"/>
      <c r="D421" s="8"/>
      <c r="E421" s="8"/>
      <c r="F421" s="8"/>
      <c r="G421" s="37">
        <f t="shared" si="12"/>
        <v>0</v>
      </c>
      <c r="H421" s="8">
        <f t="shared" si="13"/>
        <v>0</v>
      </c>
      <c r="I421" s="8" t="str">
        <f>IF(AND(A421&lt;&gt;"",E421&lt;&gt;""),IFERROR(SUMIFS('临-进度'!$X:$X,'临-进度'!$E:$E,"="&amp;$A421,'临-进度'!$O:$O,"=true")/SUMIFS('临-进度'!$H:$H,'临-进度'!$E:$E,"="&amp;$A421,'临-进度'!$O:$O,"=true"),""),"")</f>
        <v/>
      </c>
      <c r="J421" s="8"/>
      <c r="K421" s="8"/>
      <c r="L421" s="8"/>
      <c r="M421" s="8"/>
      <c r="N421" s="8"/>
      <c r="O421" s="8"/>
      <c r="P421" s="8"/>
    </row>
    <row r="422" spans="1:16">
      <c r="A422" s="8"/>
      <c r="B422" s="8"/>
      <c r="C422" s="8"/>
      <c r="D422" s="8"/>
      <c r="E422" s="8"/>
      <c r="F422" s="8"/>
      <c r="G422" s="37">
        <f t="shared" si="12"/>
        <v>0</v>
      </c>
      <c r="H422" s="8">
        <f t="shared" si="13"/>
        <v>0</v>
      </c>
      <c r="I422" s="8" t="str">
        <f>IF(AND(A422&lt;&gt;"",E422&lt;&gt;""),IFERROR(SUMIFS('临-进度'!$X:$X,'临-进度'!$E:$E,"="&amp;$A422,'临-进度'!$O:$O,"=true")/SUMIFS('临-进度'!$H:$H,'临-进度'!$E:$E,"="&amp;$A422,'临-进度'!$O:$O,"=true"),""),"")</f>
        <v/>
      </c>
      <c r="J422" s="8"/>
      <c r="K422" s="8"/>
      <c r="L422" s="8"/>
      <c r="M422" s="8"/>
      <c r="N422" s="8"/>
      <c r="O422" s="8"/>
      <c r="P422" s="8"/>
    </row>
    <row r="423" spans="1:16">
      <c r="A423" s="8"/>
      <c r="B423" s="8"/>
      <c r="C423" s="8"/>
      <c r="D423" s="8"/>
      <c r="E423" s="8"/>
      <c r="F423" s="8"/>
      <c r="G423" s="37">
        <f t="shared" si="12"/>
        <v>0</v>
      </c>
      <c r="H423" s="8">
        <f t="shared" si="13"/>
        <v>0</v>
      </c>
      <c r="I423" s="8" t="str">
        <f>IF(AND(A423&lt;&gt;"",E423&lt;&gt;""),IFERROR(SUMIFS('临-进度'!$X:$X,'临-进度'!$E:$E,"="&amp;$A423,'临-进度'!$O:$O,"=true")/SUMIFS('临-进度'!$H:$H,'临-进度'!$E:$E,"="&amp;$A423,'临-进度'!$O:$O,"=true"),""),"")</f>
        <v/>
      </c>
      <c r="J423" s="8"/>
      <c r="K423" s="8"/>
      <c r="L423" s="8"/>
      <c r="M423" s="8"/>
      <c r="N423" s="8"/>
      <c r="O423" s="8"/>
      <c r="P423" s="8"/>
    </row>
    <row r="424" spans="1:16">
      <c r="A424" s="8"/>
      <c r="B424" s="8"/>
      <c r="C424" s="8"/>
      <c r="D424" s="8"/>
      <c r="E424" s="8"/>
      <c r="F424" s="8"/>
      <c r="G424" s="37">
        <f t="shared" si="12"/>
        <v>0</v>
      </c>
      <c r="H424" s="8">
        <f t="shared" si="13"/>
        <v>0</v>
      </c>
      <c r="I424" s="8" t="str">
        <f>IF(AND(A424&lt;&gt;"",E424&lt;&gt;""),IFERROR(SUMIFS('临-进度'!$X:$X,'临-进度'!$E:$E,"="&amp;$A424,'临-进度'!$O:$O,"=true")/SUMIFS('临-进度'!$H:$H,'临-进度'!$E:$E,"="&amp;$A424,'临-进度'!$O:$O,"=true"),""),"")</f>
        <v/>
      </c>
      <c r="J424" s="8"/>
      <c r="K424" s="8"/>
      <c r="L424" s="8"/>
      <c r="M424" s="8"/>
      <c r="N424" s="8"/>
      <c r="O424" s="8"/>
      <c r="P424" s="8"/>
    </row>
    <row r="425" spans="1:16">
      <c r="A425" s="8"/>
      <c r="B425" s="8"/>
      <c r="C425" s="8"/>
      <c r="D425" s="8"/>
      <c r="E425" s="8"/>
      <c r="F425" s="8"/>
      <c r="G425" s="37">
        <f t="shared" si="12"/>
        <v>0</v>
      </c>
      <c r="H425" s="8">
        <f t="shared" si="13"/>
        <v>0</v>
      </c>
      <c r="I425" s="8" t="str">
        <f>IF(AND(A425&lt;&gt;"",E425&lt;&gt;""),IFERROR(SUMIFS('临-进度'!$X:$X,'临-进度'!$E:$E,"="&amp;$A425,'临-进度'!$O:$O,"=true")/SUMIFS('临-进度'!$H:$H,'临-进度'!$E:$E,"="&amp;$A425,'临-进度'!$O:$O,"=true"),""),"")</f>
        <v/>
      </c>
      <c r="J425" s="8"/>
      <c r="K425" s="8"/>
      <c r="L425" s="8"/>
      <c r="M425" s="8"/>
      <c r="N425" s="8"/>
      <c r="O425" s="8"/>
      <c r="P425" s="8"/>
    </row>
    <row r="426" spans="1:16">
      <c r="A426" s="8"/>
      <c r="B426" s="8"/>
      <c r="C426" s="8"/>
      <c r="D426" s="8"/>
      <c r="E426" s="8"/>
      <c r="F426" s="8"/>
      <c r="G426" s="37">
        <f t="shared" si="12"/>
        <v>0</v>
      </c>
      <c r="H426" s="8">
        <f t="shared" si="13"/>
        <v>0</v>
      </c>
      <c r="I426" s="8" t="str">
        <f>IF(AND(A426&lt;&gt;"",E426&lt;&gt;""),IFERROR(SUMIFS('临-进度'!$X:$X,'临-进度'!$E:$E,"="&amp;$A426,'临-进度'!$O:$O,"=true")/SUMIFS('临-进度'!$H:$H,'临-进度'!$E:$E,"="&amp;$A426,'临-进度'!$O:$O,"=true"),""),"")</f>
        <v/>
      </c>
      <c r="J426" s="8"/>
      <c r="K426" s="8"/>
      <c r="L426" s="8"/>
      <c r="M426" s="8"/>
      <c r="N426" s="8"/>
      <c r="O426" s="8"/>
      <c r="P426" s="8"/>
    </row>
    <row r="427" spans="1:16">
      <c r="A427" s="8"/>
      <c r="B427" s="8"/>
      <c r="C427" s="8"/>
      <c r="D427" s="8"/>
      <c r="E427" s="8"/>
      <c r="F427" s="8"/>
      <c r="G427" s="37">
        <f t="shared" si="12"/>
        <v>0</v>
      </c>
      <c r="H427" s="8">
        <f t="shared" si="13"/>
        <v>0</v>
      </c>
      <c r="I427" s="8" t="str">
        <f>IF(AND(A427&lt;&gt;"",E427&lt;&gt;""),IFERROR(SUMIFS('临-进度'!$X:$X,'临-进度'!$E:$E,"="&amp;$A427,'临-进度'!$O:$O,"=true")/SUMIFS('临-进度'!$H:$H,'临-进度'!$E:$E,"="&amp;$A427,'临-进度'!$O:$O,"=true"),""),"")</f>
        <v/>
      </c>
      <c r="J427" s="8"/>
      <c r="K427" s="8"/>
      <c r="L427" s="8"/>
      <c r="M427" s="8"/>
      <c r="N427" s="8"/>
      <c r="O427" s="8"/>
      <c r="P427" s="8"/>
    </row>
    <row r="428" spans="1:16">
      <c r="A428" s="8"/>
      <c r="B428" s="8"/>
      <c r="C428" s="8"/>
      <c r="D428" s="8"/>
      <c r="E428" s="8"/>
      <c r="F428" s="8"/>
      <c r="G428" s="37">
        <f t="shared" si="12"/>
        <v>0</v>
      </c>
      <c r="H428" s="8">
        <f t="shared" si="13"/>
        <v>0</v>
      </c>
      <c r="I428" s="8" t="str">
        <f>IF(AND(A428&lt;&gt;"",E428&lt;&gt;""),IFERROR(SUMIFS('临-进度'!$X:$X,'临-进度'!$E:$E,"="&amp;$A428,'临-进度'!$O:$O,"=true")/SUMIFS('临-进度'!$H:$H,'临-进度'!$E:$E,"="&amp;$A428,'临-进度'!$O:$O,"=true"),""),"")</f>
        <v/>
      </c>
      <c r="J428" s="8"/>
      <c r="K428" s="8"/>
      <c r="L428" s="8"/>
      <c r="M428" s="8"/>
      <c r="N428" s="8"/>
      <c r="O428" s="8"/>
      <c r="P428" s="8"/>
    </row>
    <row r="429" spans="1:16">
      <c r="A429" s="8"/>
      <c r="B429" s="8"/>
      <c r="C429" s="8"/>
      <c r="D429" s="8"/>
      <c r="E429" s="8"/>
      <c r="F429" s="8"/>
      <c r="G429" s="37">
        <f t="shared" si="12"/>
        <v>0</v>
      </c>
      <c r="H429" s="8">
        <f t="shared" si="13"/>
        <v>0</v>
      </c>
      <c r="I429" s="8" t="str">
        <f>IF(AND(A429&lt;&gt;"",E429&lt;&gt;""),IFERROR(SUMIFS('临-进度'!$X:$X,'临-进度'!$E:$E,"="&amp;$A429,'临-进度'!$O:$O,"=true")/SUMIFS('临-进度'!$H:$H,'临-进度'!$E:$E,"="&amp;$A429,'临-进度'!$O:$O,"=true"),""),"")</f>
        <v/>
      </c>
      <c r="J429" s="8"/>
      <c r="K429" s="8"/>
      <c r="L429" s="8"/>
      <c r="M429" s="8"/>
      <c r="N429" s="8"/>
      <c r="O429" s="8"/>
      <c r="P429" s="8"/>
    </row>
    <row r="430" spans="1:16">
      <c r="A430" s="8"/>
      <c r="B430" s="8"/>
      <c r="C430" s="8"/>
      <c r="D430" s="8"/>
      <c r="E430" s="8"/>
      <c r="F430" s="8"/>
      <c r="G430" s="37">
        <f t="shared" si="12"/>
        <v>0</v>
      </c>
      <c r="H430" s="8">
        <f t="shared" si="13"/>
        <v>0</v>
      </c>
      <c r="I430" s="8" t="str">
        <f>IF(AND(A430&lt;&gt;"",E430&lt;&gt;""),IFERROR(SUMIFS('临-进度'!$X:$X,'临-进度'!$E:$E,"="&amp;$A430,'临-进度'!$O:$O,"=true")/SUMIFS('临-进度'!$H:$H,'临-进度'!$E:$E,"="&amp;$A430,'临-进度'!$O:$O,"=true"),""),"")</f>
        <v/>
      </c>
      <c r="J430" s="8"/>
      <c r="K430" s="8"/>
      <c r="L430" s="8"/>
      <c r="M430" s="8"/>
      <c r="N430" s="8"/>
      <c r="O430" s="8"/>
      <c r="P430" s="8"/>
    </row>
    <row r="431" spans="1:16">
      <c r="A431" s="8"/>
      <c r="B431" s="8"/>
      <c r="C431" s="8"/>
      <c r="D431" s="8"/>
      <c r="E431" s="8"/>
      <c r="F431" s="8"/>
      <c r="G431" s="37">
        <f t="shared" si="12"/>
        <v>0</v>
      </c>
      <c r="H431" s="8">
        <f t="shared" si="13"/>
        <v>0</v>
      </c>
      <c r="I431" s="8" t="str">
        <f>IF(AND(A431&lt;&gt;"",E431&lt;&gt;""),IFERROR(SUMIFS('临-进度'!$X:$X,'临-进度'!$E:$E,"="&amp;$A431,'临-进度'!$O:$O,"=true")/SUMIFS('临-进度'!$H:$H,'临-进度'!$E:$E,"="&amp;$A431,'临-进度'!$O:$O,"=true"),""),"")</f>
        <v/>
      </c>
      <c r="J431" s="8"/>
      <c r="K431" s="8"/>
      <c r="L431" s="8"/>
      <c r="M431" s="8"/>
      <c r="N431" s="8"/>
      <c r="O431" s="8"/>
      <c r="P431" s="8"/>
    </row>
    <row r="432" spans="1:16">
      <c r="A432" s="8"/>
      <c r="B432" s="8"/>
      <c r="C432" s="8"/>
      <c r="D432" s="8"/>
      <c r="E432" s="8"/>
      <c r="F432" s="8"/>
      <c r="G432" s="37">
        <f t="shared" si="12"/>
        <v>0</v>
      </c>
      <c r="H432" s="8">
        <f t="shared" si="13"/>
        <v>0</v>
      </c>
      <c r="I432" s="8" t="str">
        <f>IF(AND(A432&lt;&gt;"",E432&lt;&gt;""),IFERROR(SUMIFS('临-进度'!$X:$X,'临-进度'!$E:$E,"="&amp;$A432,'临-进度'!$O:$O,"=true")/SUMIFS('临-进度'!$H:$H,'临-进度'!$E:$E,"="&amp;$A432,'临-进度'!$O:$O,"=true"),""),"")</f>
        <v/>
      </c>
      <c r="J432" s="8"/>
      <c r="K432" s="8"/>
      <c r="L432" s="8"/>
      <c r="M432" s="8"/>
      <c r="N432" s="8"/>
      <c r="O432" s="8"/>
      <c r="P432" s="8"/>
    </row>
    <row r="433" spans="1:16">
      <c r="A433" s="8"/>
      <c r="B433" s="8"/>
      <c r="C433" s="8"/>
      <c r="D433" s="8"/>
      <c r="E433" s="8"/>
      <c r="F433" s="8"/>
      <c r="G433" s="37">
        <f t="shared" si="12"/>
        <v>0</v>
      </c>
      <c r="H433" s="8">
        <f t="shared" si="13"/>
        <v>0</v>
      </c>
      <c r="I433" s="8" t="str">
        <f>IF(AND(A433&lt;&gt;"",E433&lt;&gt;""),IFERROR(SUMIFS('临-进度'!$X:$X,'临-进度'!$E:$E,"="&amp;$A433,'临-进度'!$O:$O,"=true")/SUMIFS('临-进度'!$H:$H,'临-进度'!$E:$E,"="&amp;$A433,'临-进度'!$O:$O,"=true"),""),"")</f>
        <v/>
      </c>
      <c r="J433" s="8"/>
      <c r="K433" s="8"/>
      <c r="L433" s="8"/>
      <c r="M433" s="8"/>
      <c r="N433" s="8"/>
      <c r="O433" s="8"/>
      <c r="P433" s="8"/>
    </row>
    <row r="434" spans="1:16">
      <c r="A434" s="8"/>
      <c r="B434" s="8"/>
      <c r="C434" s="8"/>
      <c r="D434" s="8"/>
      <c r="E434" s="8"/>
      <c r="F434" s="8"/>
      <c r="G434" s="37">
        <f t="shared" si="12"/>
        <v>0</v>
      </c>
      <c r="H434" s="8">
        <f t="shared" si="13"/>
        <v>0</v>
      </c>
      <c r="I434" s="8" t="str">
        <f>IF(AND(A434&lt;&gt;"",E434&lt;&gt;""),IFERROR(SUMIFS('临-进度'!$X:$X,'临-进度'!$E:$E,"="&amp;$A434,'临-进度'!$O:$O,"=true")/SUMIFS('临-进度'!$H:$H,'临-进度'!$E:$E,"="&amp;$A434,'临-进度'!$O:$O,"=true"),""),"")</f>
        <v/>
      </c>
      <c r="J434" s="8"/>
      <c r="K434" s="8"/>
      <c r="L434" s="8"/>
      <c r="M434" s="8"/>
      <c r="N434" s="8"/>
      <c r="O434" s="8"/>
      <c r="P434" s="8"/>
    </row>
    <row r="435" spans="1:16">
      <c r="A435" s="8"/>
      <c r="B435" s="8"/>
      <c r="C435" s="8"/>
      <c r="D435" s="8"/>
      <c r="E435" s="8"/>
      <c r="F435" s="8"/>
      <c r="G435" s="37">
        <f t="shared" si="12"/>
        <v>0</v>
      </c>
      <c r="H435" s="8">
        <f t="shared" si="13"/>
        <v>0</v>
      </c>
      <c r="I435" s="8" t="str">
        <f>IF(AND(A435&lt;&gt;"",E435&lt;&gt;""),IFERROR(SUMIFS('临-进度'!$X:$X,'临-进度'!$E:$E,"="&amp;$A435,'临-进度'!$O:$O,"=true")/SUMIFS('临-进度'!$H:$H,'临-进度'!$E:$E,"="&amp;$A435,'临-进度'!$O:$O,"=true"),""),"")</f>
        <v/>
      </c>
      <c r="J435" s="8"/>
      <c r="K435" s="8"/>
      <c r="L435" s="8"/>
      <c r="M435" s="8"/>
      <c r="N435" s="8"/>
      <c r="O435" s="8"/>
      <c r="P435" s="8"/>
    </row>
    <row r="436" spans="1:16">
      <c r="A436" s="8"/>
      <c r="B436" s="8"/>
      <c r="C436" s="8"/>
      <c r="D436" s="8"/>
      <c r="E436" s="8"/>
      <c r="F436" s="8"/>
      <c r="G436" s="37">
        <f t="shared" si="12"/>
        <v>0</v>
      </c>
      <c r="H436" s="8">
        <f t="shared" si="13"/>
        <v>0</v>
      </c>
      <c r="I436" s="8" t="str">
        <f>IF(AND(A436&lt;&gt;"",E436&lt;&gt;""),IFERROR(SUMIFS('临-进度'!$X:$X,'临-进度'!$E:$E,"="&amp;$A436,'临-进度'!$O:$O,"=true")/SUMIFS('临-进度'!$H:$H,'临-进度'!$E:$E,"="&amp;$A436,'临-进度'!$O:$O,"=true"),""),"")</f>
        <v/>
      </c>
      <c r="J436" s="8"/>
      <c r="K436" s="8"/>
      <c r="L436" s="8"/>
      <c r="M436" s="8"/>
      <c r="N436" s="8"/>
      <c r="O436" s="8"/>
      <c r="P436" s="8"/>
    </row>
    <row r="437" spans="1:16">
      <c r="A437" s="8"/>
      <c r="B437" s="8"/>
      <c r="C437" s="8"/>
      <c r="D437" s="8"/>
      <c r="E437" s="8"/>
      <c r="F437" s="8"/>
      <c r="G437" s="37">
        <f t="shared" si="12"/>
        <v>0</v>
      </c>
      <c r="H437" s="8">
        <f t="shared" si="13"/>
        <v>0</v>
      </c>
      <c r="I437" s="8" t="str">
        <f>IF(AND(A437&lt;&gt;"",E437&lt;&gt;""),IFERROR(SUMIFS('临-进度'!$X:$X,'临-进度'!$E:$E,"="&amp;$A437,'临-进度'!$O:$O,"=true")/SUMIFS('临-进度'!$H:$H,'临-进度'!$E:$E,"="&amp;$A437,'临-进度'!$O:$O,"=true"),""),"")</f>
        <v/>
      </c>
      <c r="J437" s="8"/>
      <c r="K437" s="8"/>
      <c r="L437" s="8"/>
      <c r="M437" s="8"/>
      <c r="N437" s="8"/>
      <c r="O437" s="8"/>
      <c r="P437" s="8"/>
    </row>
    <row r="438" spans="1:16">
      <c r="A438" s="8"/>
      <c r="B438" s="8"/>
      <c r="C438" s="8"/>
      <c r="D438" s="8"/>
      <c r="E438" s="8"/>
      <c r="F438" s="8"/>
      <c r="G438" s="37">
        <f t="shared" si="12"/>
        <v>0</v>
      </c>
      <c r="H438" s="8">
        <f t="shared" si="13"/>
        <v>0</v>
      </c>
      <c r="I438" s="8" t="str">
        <f>IF(AND(A438&lt;&gt;"",E438&lt;&gt;""),IFERROR(SUMIFS('临-进度'!$X:$X,'临-进度'!$E:$E,"="&amp;$A438,'临-进度'!$O:$O,"=true")/SUMIFS('临-进度'!$H:$H,'临-进度'!$E:$E,"="&amp;$A438,'临-进度'!$O:$O,"=true"),""),"")</f>
        <v/>
      </c>
      <c r="J438" s="8"/>
      <c r="K438" s="8"/>
      <c r="L438" s="8"/>
      <c r="M438" s="8"/>
      <c r="N438" s="8"/>
      <c r="O438" s="8"/>
      <c r="P438" s="8"/>
    </row>
    <row r="439" spans="1:16">
      <c r="A439" s="8"/>
      <c r="B439" s="8"/>
      <c r="C439" s="8"/>
      <c r="D439" s="8"/>
      <c r="E439" s="8"/>
      <c r="F439" s="8"/>
      <c r="G439" s="37">
        <f t="shared" si="12"/>
        <v>0</v>
      </c>
      <c r="H439" s="8">
        <f t="shared" si="13"/>
        <v>0</v>
      </c>
      <c r="I439" s="8" t="str">
        <f>IF(AND(A439&lt;&gt;"",E439&lt;&gt;""),IFERROR(SUMIFS('临-进度'!$X:$X,'临-进度'!$E:$E,"="&amp;$A439,'临-进度'!$O:$O,"=true")/SUMIFS('临-进度'!$H:$H,'临-进度'!$E:$E,"="&amp;$A439,'临-进度'!$O:$O,"=true"),""),"")</f>
        <v/>
      </c>
      <c r="J439" s="8"/>
      <c r="K439" s="8"/>
      <c r="L439" s="8"/>
      <c r="M439" s="8"/>
      <c r="N439" s="8"/>
      <c r="O439" s="8"/>
      <c r="P439" s="8"/>
    </row>
    <row r="440" spans="1:16">
      <c r="A440" s="8"/>
      <c r="B440" s="8"/>
      <c r="C440" s="8"/>
      <c r="D440" s="8"/>
      <c r="E440" s="8"/>
      <c r="F440" s="8"/>
      <c r="G440" s="37">
        <f t="shared" si="12"/>
        <v>0</v>
      </c>
      <c r="H440" s="8">
        <f t="shared" si="13"/>
        <v>0</v>
      </c>
      <c r="I440" s="8" t="str">
        <f>IF(AND(A440&lt;&gt;"",E440&lt;&gt;""),IFERROR(SUMIFS('临-进度'!$X:$X,'临-进度'!$E:$E,"="&amp;$A440,'临-进度'!$O:$O,"=true")/SUMIFS('临-进度'!$H:$H,'临-进度'!$E:$E,"="&amp;$A440,'临-进度'!$O:$O,"=true"),""),"")</f>
        <v/>
      </c>
      <c r="J440" s="8"/>
      <c r="K440" s="8"/>
      <c r="L440" s="8"/>
      <c r="M440" s="8"/>
      <c r="N440" s="8"/>
      <c r="O440" s="8"/>
      <c r="P440" s="8"/>
    </row>
    <row r="441" spans="1:16">
      <c r="A441" s="8"/>
      <c r="B441" s="8"/>
      <c r="C441" s="8"/>
      <c r="D441" s="8"/>
      <c r="E441" s="8"/>
      <c r="F441" s="8"/>
      <c r="G441" s="37">
        <f t="shared" si="12"/>
        <v>0</v>
      </c>
      <c r="H441" s="8">
        <f t="shared" si="13"/>
        <v>0</v>
      </c>
      <c r="I441" s="8" t="str">
        <f>IF(AND(A441&lt;&gt;"",E441&lt;&gt;""),IFERROR(SUMIFS('临-进度'!$X:$X,'临-进度'!$E:$E,"="&amp;$A441,'临-进度'!$O:$O,"=true")/SUMIFS('临-进度'!$H:$H,'临-进度'!$E:$E,"="&amp;$A441,'临-进度'!$O:$O,"=true"),""),"")</f>
        <v/>
      </c>
      <c r="J441" s="8"/>
      <c r="K441" s="8"/>
      <c r="L441" s="8"/>
      <c r="M441" s="8"/>
      <c r="N441" s="8"/>
      <c r="O441" s="8"/>
      <c r="P441" s="8"/>
    </row>
    <row r="442" spans="1:16">
      <c r="A442" s="8"/>
      <c r="B442" s="8"/>
      <c r="C442" s="8"/>
      <c r="D442" s="8"/>
      <c r="E442" s="8"/>
      <c r="F442" s="8"/>
      <c r="G442" s="37">
        <f t="shared" si="12"/>
        <v>0</v>
      </c>
      <c r="H442" s="8">
        <f t="shared" si="13"/>
        <v>0</v>
      </c>
      <c r="I442" s="8" t="str">
        <f>IF(AND(A442&lt;&gt;"",E442&lt;&gt;""),IFERROR(SUMIFS('临-进度'!$X:$X,'临-进度'!$E:$E,"="&amp;$A442,'临-进度'!$O:$O,"=true")/SUMIFS('临-进度'!$H:$H,'临-进度'!$E:$E,"="&amp;$A442,'临-进度'!$O:$O,"=true"),""),"")</f>
        <v/>
      </c>
      <c r="J442" s="8"/>
      <c r="K442" s="8"/>
      <c r="L442" s="8"/>
      <c r="M442" s="8"/>
      <c r="N442" s="8"/>
      <c r="O442" s="8"/>
      <c r="P442" s="8"/>
    </row>
    <row r="443" spans="1:16">
      <c r="A443" s="8"/>
      <c r="B443" s="8"/>
      <c r="C443" s="8"/>
      <c r="D443" s="8"/>
      <c r="E443" s="8"/>
      <c r="F443" s="8"/>
      <c r="G443" s="37">
        <f t="shared" si="12"/>
        <v>0</v>
      </c>
      <c r="H443" s="8">
        <f t="shared" si="13"/>
        <v>0</v>
      </c>
      <c r="I443" s="8" t="str">
        <f>IF(AND(A443&lt;&gt;"",E443&lt;&gt;""),IFERROR(SUMIFS('临-进度'!$X:$X,'临-进度'!$E:$E,"="&amp;$A443,'临-进度'!$O:$O,"=true")/SUMIFS('临-进度'!$H:$H,'临-进度'!$E:$E,"="&amp;$A443,'临-进度'!$O:$O,"=true"),""),"")</f>
        <v/>
      </c>
      <c r="J443" s="8"/>
      <c r="K443" s="8"/>
      <c r="L443" s="8"/>
      <c r="M443" s="8"/>
      <c r="N443" s="8"/>
      <c r="O443" s="8"/>
      <c r="P443" s="8"/>
    </row>
    <row r="444" spans="1:16">
      <c r="A444" s="8"/>
      <c r="B444" s="8"/>
      <c r="C444" s="8"/>
      <c r="D444" s="8"/>
      <c r="E444" s="8"/>
      <c r="F444" s="8"/>
      <c r="G444" s="37">
        <f t="shared" si="12"/>
        <v>0</v>
      </c>
      <c r="H444" s="8">
        <f t="shared" si="13"/>
        <v>0</v>
      </c>
      <c r="I444" s="8" t="str">
        <f>IF(AND(A444&lt;&gt;"",E444&lt;&gt;""),IFERROR(SUMIFS('临-进度'!$X:$X,'临-进度'!$E:$E,"="&amp;$A444,'临-进度'!$O:$O,"=true")/SUMIFS('临-进度'!$H:$H,'临-进度'!$E:$E,"="&amp;$A444,'临-进度'!$O:$O,"=true"),""),"")</f>
        <v/>
      </c>
      <c r="J444" s="8"/>
      <c r="K444" s="8"/>
      <c r="L444" s="8"/>
      <c r="M444" s="8"/>
      <c r="N444" s="8"/>
      <c r="O444" s="8"/>
      <c r="P444" s="8"/>
    </row>
    <row r="445" spans="1:16">
      <c r="A445" s="8"/>
      <c r="B445" s="8"/>
      <c r="C445" s="8"/>
      <c r="D445" s="8"/>
      <c r="E445" s="8"/>
      <c r="F445" s="8"/>
      <c r="G445" s="37">
        <f t="shared" si="12"/>
        <v>0</v>
      </c>
      <c r="H445" s="8">
        <f t="shared" si="13"/>
        <v>0</v>
      </c>
      <c r="I445" s="8" t="str">
        <f>IF(AND(A445&lt;&gt;"",E445&lt;&gt;""),IFERROR(SUMIFS('临-进度'!$X:$X,'临-进度'!$E:$E,"="&amp;$A445,'临-进度'!$O:$O,"=true")/SUMIFS('临-进度'!$H:$H,'临-进度'!$E:$E,"="&amp;$A445,'临-进度'!$O:$O,"=true"),""),"")</f>
        <v/>
      </c>
      <c r="J445" s="8"/>
      <c r="K445" s="8"/>
      <c r="L445" s="8"/>
      <c r="M445" s="8"/>
      <c r="N445" s="8"/>
      <c r="O445" s="8"/>
      <c r="P445" s="8"/>
    </row>
    <row r="446" spans="1:16">
      <c r="A446" s="8"/>
      <c r="B446" s="8"/>
      <c r="C446" s="8"/>
      <c r="D446" s="8"/>
      <c r="E446" s="8"/>
      <c r="F446" s="8"/>
      <c r="G446" s="37">
        <f t="shared" si="12"/>
        <v>0</v>
      </c>
      <c r="H446" s="8">
        <f t="shared" si="13"/>
        <v>0</v>
      </c>
      <c r="I446" s="8" t="str">
        <f>IF(AND(A446&lt;&gt;"",E446&lt;&gt;""),IFERROR(SUMIFS('临-进度'!$X:$X,'临-进度'!$E:$E,"="&amp;$A446,'临-进度'!$O:$O,"=true")/SUMIFS('临-进度'!$H:$H,'临-进度'!$E:$E,"="&amp;$A446,'临-进度'!$O:$O,"=true"),""),"")</f>
        <v/>
      </c>
      <c r="J446" s="8"/>
      <c r="K446" s="8"/>
      <c r="L446" s="8"/>
      <c r="M446" s="8"/>
      <c r="N446" s="8"/>
      <c r="O446" s="8"/>
      <c r="P446" s="8"/>
    </row>
    <row r="447" spans="1:16">
      <c r="A447" s="8"/>
      <c r="B447" s="8"/>
      <c r="C447" s="8"/>
      <c r="D447" s="8"/>
      <c r="E447" s="8"/>
      <c r="F447" s="8"/>
      <c r="G447" s="37">
        <f t="shared" si="12"/>
        <v>0</v>
      </c>
      <c r="H447" s="8">
        <f t="shared" si="13"/>
        <v>0</v>
      </c>
      <c r="I447" s="8" t="str">
        <f>IF(AND(A447&lt;&gt;"",E447&lt;&gt;""),IFERROR(SUMIFS('临-进度'!$X:$X,'临-进度'!$E:$E,"="&amp;$A447,'临-进度'!$O:$O,"=true")/SUMIFS('临-进度'!$H:$H,'临-进度'!$E:$E,"="&amp;$A447,'临-进度'!$O:$O,"=true"),""),"")</f>
        <v/>
      </c>
      <c r="J447" s="8"/>
      <c r="K447" s="8"/>
      <c r="L447" s="8"/>
      <c r="M447" s="8"/>
      <c r="N447" s="8"/>
      <c r="O447" s="8"/>
      <c r="P447" s="8"/>
    </row>
    <row r="448" spans="1:16">
      <c r="A448" s="8"/>
      <c r="B448" s="8"/>
      <c r="C448" s="8"/>
      <c r="D448" s="8"/>
      <c r="E448" s="8"/>
      <c r="F448" s="8"/>
      <c r="G448" s="37">
        <f t="shared" si="12"/>
        <v>0</v>
      </c>
      <c r="H448" s="8">
        <f t="shared" si="13"/>
        <v>0</v>
      </c>
      <c r="I448" s="8" t="str">
        <f>IF(AND(A448&lt;&gt;"",E448&lt;&gt;""),IFERROR(SUMIFS('临-进度'!$X:$X,'临-进度'!$E:$E,"="&amp;$A448,'临-进度'!$O:$O,"=true")/SUMIFS('临-进度'!$H:$H,'临-进度'!$E:$E,"="&amp;$A448,'临-进度'!$O:$O,"=true"),""),"")</f>
        <v/>
      </c>
      <c r="J448" s="8"/>
      <c r="K448" s="8"/>
      <c r="L448" s="8"/>
      <c r="M448" s="8"/>
      <c r="N448" s="8"/>
      <c r="O448" s="8"/>
      <c r="P448" s="8"/>
    </row>
    <row r="449" spans="1:16">
      <c r="A449" s="8"/>
      <c r="B449" s="8"/>
      <c r="C449" s="8"/>
      <c r="D449" s="8"/>
      <c r="E449" s="8"/>
      <c r="F449" s="8"/>
      <c r="G449" s="37">
        <f t="shared" si="12"/>
        <v>0</v>
      </c>
      <c r="H449" s="8">
        <f t="shared" si="13"/>
        <v>0</v>
      </c>
      <c r="I449" s="8" t="str">
        <f>IF(AND(A449&lt;&gt;"",E449&lt;&gt;""),IFERROR(SUMIFS('临-进度'!$X:$X,'临-进度'!$E:$E,"="&amp;$A449,'临-进度'!$O:$O,"=true")/SUMIFS('临-进度'!$H:$H,'临-进度'!$E:$E,"="&amp;$A449,'临-进度'!$O:$O,"=true"),""),"")</f>
        <v/>
      </c>
      <c r="J449" s="8"/>
      <c r="K449" s="8"/>
      <c r="L449" s="8"/>
      <c r="M449" s="8"/>
      <c r="N449" s="8"/>
      <c r="O449" s="8"/>
      <c r="P449" s="8"/>
    </row>
    <row r="450" spans="1:16">
      <c r="A450" s="8"/>
      <c r="B450" s="8"/>
      <c r="C450" s="8"/>
      <c r="D450" s="8"/>
      <c r="E450" s="8"/>
      <c r="F450" s="8"/>
      <c r="G450" s="37">
        <f t="shared" ref="G450:G500" si="14">K450+L450</f>
        <v>0</v>
      </c>
      <c r="H450" s="8">
        <f t="shared" ref="H450:H500" si="15">(M450+4*N450+O450)/6</f>
        <v>0</v>
      </c>
      <c r="I450" s="8" t="str">
        <f>IF(AND(A450&lt;&gt;"",E450&lt;&gt;""),IFERROR(SUMIFS('临-进度'!$X:$X,'临-进度'!$E:$E,"="&amp;$A450,'临-进度'!$O:$O,"=true")/SUMIFS('临-进度'!$H:$H,'临-进度'!$E:$E,"="&amp;$A450,'临-进度'!$O:$O,"=true"),""),"")</f>
        <v/>
      </c>
      <c r="J450" s="8"/>
      <c r="K450" s="8"/>
      <c r="L450" s="8"/>
      <c r="M450" s="8"/>
      <c r="N450" s="8"/>
      <c r="O450" s="8"/>
      <c r="P450" s="8"/>
    </row>
    <row r="451" spans="1:16">
      <c r="A451" s="8"/>
      <c r="B451" s="8"/>
      <c r="C451" s="8"/>
      <c r="D451" s="8"/>
      <c r="E451" s="8"/>
      <c r="F451" s="8"/>
      <c r="G451" s="37">
        <f t="shared" si="14"/>
        <v>0</v>
      </c>
      <c r="H451" s="8">
        <f t="shared" si="15"/>
        <v>0</v>
      </c>
      <c r="I451" s="8" t="str">
        <f>IF(AND(A451&lt;&gt;"",E451&lt;&gt;""),IFERROR(SUMIFS('临-进度'!$X:$X,'临-进度'!$E:$E,"="&amp;$A451,'临-进度'!$O:$O,"=true")/SUMIFS('临-进度'!$H:$H,'临-进度'!$E:$E,"="&amp;$A451,'临-进度'!$O:$O,"=true"),""),"")</f>
        <v/>
      </c>
      <c r="J451" s="8"/>
      <c r="K451" s="8"/>
      <c r="L451" s="8"/>
      <c r="M451" s="8"/>
      <c r="N451" s="8"/>
      <c r="O451" s="8"/>
      <c r="P451" s="8"/>
    </row>
    <row r="452" spans="1:16">
      <c r="A452" s="8"/>
      <c r="B452" s="8"/>
      <c r="C452" s="8"/>
      <c r="D452" s="8"/>
      <c r="E452" s="8"/>
      <c r="F452" s="8"/>
      <c r="G452" s="37">
        <f t="shared" si="14"/>
        <v>0</v>
      </c>
      <c r="H452" s="8">
        <f t="shared" si="15"/>
        <v>0</v>
      </c>
      <c r="I452" s="8" t="str">
        <f>IF(AND(A452&lt;&gt;"",E452&lt;&gt;""),IFERROR(SUMIFS('临-进度'!$X:$X,'临-进度'!$E:$E,"="&amp;$A452,'临-进度'!$O:$O,"=true")/SUMIFS('临-进度'!$H:$H,'临-进度'!$E:$E,"="&amp;$A452,'临-进度'!$O:$O,"=true"),""),"")</f>
        <v/>
      </c>
      <c r="J452" s="8"/>
      <c r="K452" s="8"/>
      <c r="L452" s="8"/>
      <c r="M452" s="8"/>
      <c r="N452" s="8"/>
      <c r="O452" s="8"/>
      <c r="P452" s="8"/>
    </row>
    <row r="453" spans="1:16">
      <c r="A453" s="8"/>
      <c r="B453" s="8"/>
      <c r="C453" s="8"/>
      <c r="D453" s="8"/>
      <c r="E453" s="8"/>
      <c r="F453" s="8"/>
      <c r="G453" s="37">
        <f t="shared" si="14"/>
        <v>0</v>
      </c>
      <c r="H453" s="8">
        <f t="shared" si="15"/>
        <v>0</v>
      </c>
      <c r="I453" s="8" t="str">
        <f>IF(AND(A453&lt;&gt;"",E453&lt;&gt;""),IFERROR(SUMIFS('临-进度'!$X:$X,'临-进度'!$E:$E,"="&amp;$A453,'临-进度'!$O:$O,"=true")/SUMIFS('临-进度'!$H:$H,'临-进度'!$E:$E,"="&amp;$A453,'临-进度'!$O:$O,"=true"),""),"")</f>
        <v/>
      </c>
      <c r="J453" s="8"/>
      <c r="K453" s="8"/>
      <c r="L453" s="8"/>
      <c r="M453" s="8"/>
      <c r="N453" s="8"/>
      <c r="O453" s="8"/>
      <c r="P453" s="8"/>
    </row>
    <row r="454" spans="1:16">
      <c r="A454" s="8"/>
      <c r="B454" s="8"/>
      <c r="C454" s="8"/>
      <c r="D454" s="8"/>
      <c r="E454" s="8"/>
      <c r="F454" s="8"/>
      <c r="G454" s="37">
        <f t="shared" si="14"/>
        <v>0</v>
      </c>
      <c r="H454" s="8">
        <f t="shared" si="15"/>
        <v>0</v>
      </c>
      <c r="I454" s="8" t="str">
        <f>IF(AND(A454&lt;&gt;"",E454&lt;&gt;""),IFERROR(SUMIFS('临-进度'!$X:$X,'临-进度'!$E:$E,"="&amp;$A454,'临-进度'!$O:$O,"=true")/SUMIFS('临-进度'!$H:$H,'临-进度'!$E:$E,"="&amp;$A454,'临-进度'!$O:$O,"=true"),""),"")</f>
        <v/>
      </c>
      <c r="J454" s="8"/>
      <c r="K454" s="8"/>
      <c r="L454" s="8"/>
      <c r="M454" s="8"/>
      <c r="N454" s="8"/>
      <c r="O454" s="8"/>
      <c r="P454" s="8"/>
    </row>
    <row r="455" spans="1:16">
      <c r="A455" s="8"/>
      <c r="B455" s="8"/>
      <c r="C455" s="8"/>
      <c r="D455" s="8"/>
      <c r="E455" s="8"/>
      <c r="F455" s="8"/>
      <c r="G455" s="37">
        <f t="shared" si="14"/>
        <v>0</v>
      </c>
      <c r="H455" s="8">
        <f t="shared" si="15"/>
        <v>0</v>
      </c>
      <c r="I455" s="8" t="str">
        <f>IF(AND(A455&lt;&gt;"",E455&lt;&gt;""),IFERROR(SUMIFS('临-进度'!$X:$X,'临-进度'!$E:$E,"="&amp;$A455,'临-进度'!$O:$O,"=true")/SUMIFS('临-进度'!$H:$H,'临-进度'!$E:$E,"="&amp;$A455,'临-进度'!$O:$O,"=true"),""),"")</f>
        <v/>
      </c>
      <c r="J455" s="8"/>
      <c r="K455" s="8"/>
      <c r="L455" s="8"/>
      <c r="M455" s="8"/>
      <c r="N455" s="8"/>
      <c r="O455" s="8"/>
      <c r="P455" s="8"/>
    </row>
    <row r="456" spans="1:16">
      <c r="A456" s="8"/>
      <c r="B456" s="8"/>
      <c r="C456" s="8"/>
      <c r="D456" s="8"/>
      <c r="E456" s="8"/>
      <c r="F456" s="8"/>
      <c r="G456" s="37">
        <f t="shared" si="14"/>
        <v>0</v>
      </c>
      <c r="H456" s="8">
        <f t="shared" si="15"/>
        <v>0</v>
      </c>
      <c r="I456" s="8" t="str">
        <f>IF(AND(A456&lt;&gt;"",E456&lt;&gt;""),IFERROR(SUMIFS('临-进度'!$X:$X,'临-进度'!$E:$E,"="&amp;$A456,'临-进度'!$O:$O,"=true")/SUMIFS('临-进度'!$H:$H,'临-进度'!$E:$E,"="&amp;$A456,'临-进度'!$O:$O,"=true"),""),"")</f>
        <v/>
      </c>
      <c r="J456" s="8"/>
      <c r="K456" s="8"/>
      <c r="L456" s="8"/>
      <c r="M456" s="8"/>
      <c r="N456" s="8"/>
      <c r="O456" s="8"/>
      <c r="P456" s="8"/>
    </row>
    <row r="457" spans="1:16">
      <c r="A457" s="8"/>
      <c r="B457" s="8"/>
      <c r="C457" s="8"/>
      <c r="D457" s="8"/>
      <c r="E457" s="8"/>
      <c r="F457" s="8"/>
      <c r="G457" s="37">
        <f t="shared" si="14"/>
        <v>0</v>
      </c>
      <c r="H457" s="8">
        <f t="shared" si="15"/>
        <v>0</v>
      </c>
      <c r="I457" s="8" t="str">
        <f>IF(AND(A457&lt;&gt;"",E457&lt;&gt;""),IFERROR(SUMIFS('临-进度'!$X:$X,'临-进度'!$E:$E,"="&amp;$A457,'临-进度'!$O:$O,"=true")/SUMIFS('临-进度'!$H:$H,'临-进度'!$E:$E,"="&amp;$A457,'临-进度'!$O:$O,"=true"),""),"")</f>
        <v/>
      </c>
      <c r="J457" s="8"/>
      <c r="K457" s="8"/>
      <c r="L457" s="8"/>
      <c r="M457" s="8"/>
      <c r="N457" s="8"/>
      <c r="O457" s="8"/>
      <c r="P457" s="8"/>
    </row>
    <row r="458" spans="1:16">
      <c r="A458" s="8"/>
      <c r="B458" s="8"/>
      <c r="C458" s="8"/>
      <c r="D458" s="8"/>
      <c r="E458" s="8"/>
      <c r="F458" s="8"/>
      <c r="G458" s="37">
        <f t="shared" si="14"/>
        <v>0</v>
      </c>
      <c r="H458" s="8">
        <f t="shared" si="15"/>
        <v>0</v>
      </c>
      <c r="I458" s="8" t="str">
        <f>IF(AND(A458&lt;&gt;"",E458&lt;&gt;""),IFERROR(SUMIFS('临-进度'!$X:$X,'临-进度'!$E:$E,"="&amp;$A458,'临-进度'!$O:$O,"=true")/SUMIFS('临-进度'!$H:$H,'临-进度'!$E:$E,"="&amp;$A458,'临-进度'!$O:$O,"=true"),""),"")</f>
        <v/>
      </c>
      <c r="J458" s="8"/>
      <c r="K458" s="8"/>
      <c r="L458" s="8"/>
      <c r="M458" s="8"/>
      <c r="N458" s="8"/>
      <c r="O458" s="8"/>
      <c r="P458" s="8"/>
    </row>
    <row r="459" spans="1:16">
      <c r="A459" s="8"/>
      <c r="B459" s="8"/>
      <c r="C459" s="8"/>
      <c r="D459" s="8"/>
      <c r="E459" s="8"/>
      <c r="F459" s="8"/>
      <c r="G459" s="37">
        <f t="shared" si="14"/>
        <v>0</v>
      </c>
      <c r="H459" s="8">
        <f t="shared" si="15"/>
        <v>0</v>
      </c>
      <c r="I459" s="8" t="str">
        <f>IF(AND(A459&lt;&gt;"",E459&lt;&gt;""),IFERROR(SUMIFS('临-进度'!$X:$X,'临-进度'!$E:$E,"="&amp;$A459,'临-进度'!$O:$O,"=true")/SUMIFS('临-进度'!$H:$H,'临-进度'!$E:$E,"="&amp;$A459,'临-进度'!$O:$O,"=true"),""),"")</f>
        <v/>
      </c>
      <c r="J459" s="8"/>
      <c r="K459" s="8"/>
      <c r="L459" s="8"/>
      <c r="M459" s="8"/>
      <c r="N459" s="8"/>
      <c r="O459" s="8"/>
      <c r="P459" s="8"/>
    </row>
    <row r="460" spans="1:16">
      <c r="A460" s="8"/>
      <c r="B460" s="8"/>
      <c r="C460" s="8"/>
      <c r="D460" s="8"/>
      <c r="E460" s="8"/>
      <c r="F460" s="8"/>
      <c r="G460" s="37">
        <f t="shared" si="14"/>
        <v>0</v>
      </c>
      <c r="H460" s="8">
        <f t="shared" si="15"/>
        <v>0</v>
      </c>
      <c r="I460" s="8" t="str">
        <f>IF(AND(A460&lt;&gt;"",E460&lt;&gt;""),IFERROR(SUMIFS('临-进度'!$X:$X,'临-进度'!$E:$E,"="&amp;$A460,'临-进度'!$O:$O,"=true")/SUMIFS('临-进度'!$H:$H,'临-进度'!$E:$E,"="&amp;$A460,'临-进度'!$O:$O,"=true"),""),"")</f>
        <v/>
      </c>
      <c r="J460" s="8"/>
      <c r="K460" s="8"/>
      <c r="L460" s="8"/>
      <c r="M460" s="8"/>
      <c r="N460" s="8"/>
      <c r="O460" s="8"/>
      <c r="P460" s="8"/>
    </row>
    <row r="461" spans="1:16">
      <c r="A461" s="8"/>
      <c r="B461" s="8"/>
      <c r="C461" s="8"/>
      <c r="D461" s="8"/>
      <c r="E461" s="8"/>
      <c r="F461" s="8"/>
      <c r="G461" s="37">
        <f t="shared" si="14"/>
        <v>0</v>
      </c>
      <c r="H461" s="8">
        <f t="shared" si="15"/>
        <v>0</v>
      </c>
      <c r="I461" s="8" t="str">
        <f>IF(AND(A461&lt;&gt;"",E461&lt;&gt;""),IFERROR(SUMIFS('临-进度'!$X:$X,'临-进度'!$E:$E,"="&amp;$A461,'临-进度'!$O:$O,"=true")/SUMIFS('临-进度'!$H:$H,'临-进度'!$E:$E,"="&amp;$A461,'临-进度'!$O:$O,"=true"),""),"")</f>
        <v/>
      </c>
      <c r="J461" s="8"/>
      <c r="K461" s="8"/>
      <c r="L461" s="8"/>
      <c r="M461" s="8"/>
      <c r="N461" s="8"/>
      <c r="O461" s="8"/>
      <c r="P461" s="8"/>
    </row>
    <row r="462" spans="1:16">
      <c r="A462" s="8"/>
      <c r="B462" s="8"/>
      <c r="C462" s="8"/>
      <c r="D462" s="8"/>
      <c r="E462" s="8"/>
      <c r="F462" s="8"/>
      <c r="G462" s="37">
        <f t="shared" si="14"/>
        <v>0</v>
      </c>
      <c r="H462" s="8">
        <f t="shared" si="15"/>
        <v>0</v>
      </c>
      <c r="I462" s="8" t="str">
        <f>IF(AND(A462&lt;&gt;"",E462&lt;&gt;""),IFERROR(SUMIFS('临-进度'!$X:$X,'临-进度'!$E:$E,"="&amp;$A462,'临-进度'!$O:$O,"=true")/SUMIFS('临-进度'!$H:$H,'临-进度'!$E:$E,"="&amp;$A462,'临-进度'!$O:$O,"=true"),""),"")</f>
        <v/>
      </c>
      <c r="J462" s="8"/>
      <c r="K462" s="8"/>
      <c r="L462" s="8"/>
      <c r="M462" s="8"/>
      <c r="N462" s="8"/>
      <c r="O462" s="8"/>
      <c r="P462" s="8"/>
    </row>
    <row r="463" spans="1:16">
      <c r="A463" s="8"/>
      <c r="B463" s="8"/>
      <c r="C463" s="8"/>
      <c r="D463" s="8"/>
      <c r="E463" s="8"/>
      <c r="F463" s="8"/>
      <c r="G463" s="37">
        <f t="shared" si="14"/>
        <v>0</v>
      </c>
      <c r="H463" s="8">
        <f t="shared" si="15"/>
        <v>0</v>
      </c>
      <c r="I463" s="8" t="str">
        <f>IF(AND(A463&lt;&gt;"",E463&lt;&gt;""),IFERROR(SUMIFS('临-进度'!$X:$X,'临-进度'!$E:$E,"="&amp;$A463,'临-进度'!$O:$O,"=true")/SUMIFS('临-进度'!$H:$H,'临-进度'!$E:$E,"="&amp;$A463,'临-进度'!$O:$O,"=true"),""),"")</f>
        <v/>
      </c>
      <c r="J463" s="8"/>
      <c r="K463" s="8"/>
      <c r="L463" s="8"/>
      <c r="M463" s="8"/>
      <c r="N463" s="8"/>
      <c r="O463" s="8"/>
      <c r="P463" s="8"/>
    </row>
    <row r="464" spans="1:16">
      <c r="A464" s="8"/>
      <c r="B464" s="8"/>
      <c r="C464" s="8"/>
      <c r="D464" s="8"/>
      <c r="E464" s="8"/>
      <c r="F464" s="8"/>
      <c r="G464" s="37">
        <f t="shared" si="14"/>
        <v>0</v>
      </c>
      <c r="H464" s="8">
        <f t="shared" si="15"/>
        <v>0</v>
      </c>
      <c r="I464" s="8" t="str">
        <f>IF(AND(A464&lt;&gt;"",E464&lt;&gt;""),IFERROR(SUMIFS('临-进度'!$X:$X,'临-进度'!$E:$E,"="&amp;$A464,'临-进度'!$O:$O,"=true")/SUMIFS('临-进度'!$H:$H,'临-进度'!$E:$E,"="&amp;$A464,'临-进度'!$O:$O,"=true"),""),"")</f>
        <v/>
      </c>
      <c r="J464" s="8"/>
      <c r="K464" s="8"/>
      <c r="L464" s="8"/>
      <c r="M464" s="8"/>
      <c r="N464" s="8"/>
      <c r="O464" s="8"/>
      <c r="P464" s="8"/>
    </row>
    <row r="465" spans="1:16">
      <c r="A465" s="8"/>
      <c r="B465" s="8"/>
      <c r="C465" s="8"/>
      <c r="D465" s="8"/>
      <c r="E465" s="8"/>
      <c r="F465" s="8"/>
      <c r="G465" s="37">
        <f t="shared" si="14"/>
        <v>0</v>
      </c>
      <c r="H465" s="8">
        <f t="shared" si="15"/>
        <v>0</v>
      </c>
      <c r="I465" s="8" t="str">
        <f>IF(AND(A465&lt;&gt;"",E465&lt;&gt;""),IFERROR(SUMIFS('临-进度'!$X:$X,'临-进度'!$E:$E,"="&amp;$A465,'临-进度'!$O:$O,"=true")/SUMIFS('临-进度'!$H:$H,'临-进度'!$E:$E,"="&amp;$A465,'临-进度'!$O:$O,"=true"),""),"")</f>
        <v/>
      </c>
      <c r="J465" s="8"/>
      <c r="K465" s="8"/>
      <c r="L465" s="8"/>
      <c r="M465" s="8"/>
      <c r="N465" s="8"/>
      <c r="O465" s="8"/>
      <c r="P465" s="8"/>
    </row>
    <row r="466" spans="1:16">
      <c r="A466" s="8"/>
      <c r="B466" s="8"/>
      <c r="C466" s="8"/>
      <c r="D466" s="8"/>
      <c r="E466" s="8"/>
      <c r="F466" s="8"/>
      <c r="G466" s="37">
        <f t="shared" si="14"/>
        <v>0</v>
      </c>
      <c r="H466" s="8">
        <f t="shared" si="15"/>
        <v>0</v>
      </c>
      <c r="I466" s="8" t="str">
        <f>IF(AND(A466&lt;&gt;"",E466&lt;&gt;""),IFERROR(SUMIFS('临-进度'!$X:$X,'临-进度'!$E:$E,"="&amp;$A466,'临-进度'!$O:$O,"=true")/SUMIFS('临-进度'!$H:$H,'临-进度'!$E:$E,"="&amp;$A466,'临-进度'!$O:$O,"=true"),""),"")</f>
        <v/>
      </c>
      <c r="J466" s="8"/>
      <c r="K466" s="8"/>
      <c r="L466" s="8"/>
      <c r="M466" s="8"/>
      <c r="N466" s="8"/>
      <c r="O466" s="8"/>
      <c r="P466" s="8"/>
    </row>
    <row r="467" spans="1:16">
      <c r="A467" s="8"/>
      <c r="B467" s="8"/>
      <c r="C467" s="8"/>
      <c r="D467" s="8"/>
      <c r="E467" s="8"/>
      <c r="F467" s="8"/>
      <c r="G467" s="37">
        <f t="shared" si="14"/>
        <v>0</v>
      </c>
      <c r="H467" s="8">
        <f t="shared" si="15"/>
        <v>0</v>
      </c>
      <c r="I467" s="8" t="str">
        <f>IF(AND(A467&lt;&gt;"",E467&lt;&gt;""),IFERROR(SUMIFS('临-进度'!$X:$X,'临-进度'!$E:$E,"="&amp;$A467,'临-进度'!$O:$O,"=true")/SUMIFS('临-进度'!$H:$H,'临-进度'!$E:$E,"="&amp;$A467,'临-进度'!$O:$O,"=true"),""),"")</f>
        <v/>
      </c>
      <c r="J467" s="8"/>
      <c r="K467" s="8"/>
      <c r="L467" s="8"/>
      <c r="M467" s="8"/>
      <c r="N467" s="8"/>
      <c r="O467" s="8"/>
      <c r="P467" s="8"/>
    </row>
    <row r="468" spans="1:16">
      <c r="A468" s="8"/>
      <c r="B468" s="8"/>
      <c r="C468" s="8"/>
      <c r="D468" s="8"/>
      <c r="E468" s="8"/>
      <c r="F468" s="8"/>
      <c r="G468" s="37">
        <f t="shared" si="14"/>
        <v>0</v>
      </c>
      <c r="H468" s="8">
        <f t="shared" si="15"/>
        <v>0</v>
      </c>
      <c r="I468" s="8" t="str">
        <f>IF(AND(A468&lt;&gt;"",E468&lt;&gt;""),IFERROR(SUMIFS('临-进度'!$X:$X,'临-进度'!$E:$E,"="&amp;$A468,'临-进度'!$O:$O,"=true")/SUMIFS('临-进度'!$H:$H,'临-进度'!$E:$E,"="&amp;$A468,'临-进度'!$O:$O,"=true"),""),"")</f>
        <v/>
      </c>
      <c r="J468" s="8"/>
      <c r="K468" s="8"/>
      <c r="L468" s="8"/>
      <c r="M468" s="8"/>
      <c r="N468" s="8"/>
      <c r="O468" s="8"/>
      <c r="P468" s="8"/>
    </row>
    <row r="469" spans="1:16">
      <c r="A469" s="8"/>
      <c r="B469" s="8"/>
      <c r="C469" s="8"/>
      <c r="D469" s="8"/>
      <c r="E469" s="8"/>
      <c r="F469" s="8"/>
      <c r="G469" s="37">
        <f t="shared" si="14"/>
        <v>0</v>
      </c>
      <c r="H469" s="8">
        <f t="shared" si="15"/>
        <v>0</v>
      </c>
      <c r="I469" s="8" t="str">
        <f>IF(AND(A469&lt;&gt;"",E469&lt;&gt;""),IFERROR(SUMIFS('临-进度'!$X:$X,'临-进度'!$E:$E,"="&amp;$A469,'临-进度'!$O:$O,"=true")/SUMIFS('临-进度'!$H:$H,'临-进度'!$E:$E,"="&amp;$A469,'临-进度'!$O:$O,"=true"),""),"")</f>
        <v/>
      </c>
      <c r="J469" s="8"/>
      <c r="K469" s="8"/>
      <c r="L469" s="8"/>
      <c r="M469" s="8"/>
      <c r="N469" s="8"/>
      <c r="O469" s="8"/>
      <c r="P469" s="8"/>
    </row>
    <row r="470" spans="1:16">
      <c r="A470" s="8"/>
      <c r="B470" s="8"/>
      <c r="C470" s="8"/>
      <c r="D470" s="8"/>
      <c r="E470" s="8"/>
      <c r="F470" s="8"/>
      <c r="G470" s="37">
        <f t="shared" si="14"/>
        <v>0</v>
      </c>
      <c r="H470" s="8">
        <f t="shared" si="15"/>
        <v>0</v>
      </c>
      <c r="I470" s="8" t="str">
        <f>IF(AND(A470&lt;&gt;"",E470&lt;&gt;""),IFERROR(SUMIFS('临-进度'!$X:$X,'临-进度'!$E:$E,"="&amp;$A470,'临-进度'!$O:$O,"=true")/SUMIFS('临-进度'!$H:$H,'临-进度'!$E:$E,"="&amp;$A470,'临-进度'!$O:$O,"=true"),""),"")</f>
        <v/>
      </c>
      <c r="J470" s="8"/>
      <c r="K470" s="8"/>
      <c r="L470" s="8"/>
      <c r="M470" s="8"/>
      <c r="N470" s="8"/>
      <c r="O470" s="8"/>
      <c r="P470" s="8"/>
    </row>
    <row r="471" spans="1:16">
      <c r="A471" s="8"/>
      <c r="B471" s="8"/>
      <c r="C471" s="8"/>
      <c r="D471" s="8"/>
      <c r="E471" s="8"/>
      <c r="F471" s="8"/>
      <c r="G471" s="37">
        <f t="shared" si="14"/>
        <v>0</v>
      </c>
      <c r="H471" s="8">
        <f t="shared" si="15"/>
        <v>0</v>
      </c>
      <c r="I471" s="8" t="str">
        <f>IF(AND(A471&lt;&gt;"",E471&lt;&gt;""),IFERROR(SUMIFS('临-进度'!$X:$X,'临-进度'!$E:$E,"="&amp;$A471,'临-进度'!$O:$O,"=true")/SUMIFS('临-进度'!$H:$H,'临-进度'!$E:$E,"="&amp;$A471,'临-进度'!$O:$O,"=true"),""),"")</f>
        <v/>
      </c>
      <c r="J471" s="8"/>
      <c r="K471" s="8"/>
      <c r="L471" s="8"/>
      <c r="M471" s="8"/>
      <c r="N471" s="8"/>
      <c r="O471" s="8"/>
      <c r="P471" s="8"/>
    </row>
    <row r="472" spans="1:16">
      <c r="A472" s="8"/>
      <c r="B472" s="8"/>
      <c r="C472" s="8"/>
      <c r="D472" s="8"/>
      <c r="E472" s="8"/>
      <c r="F472" s="8"/>
      <c r="G472" s="37">
        <f t="shared" si="14"/>
        <v>0</v>
      </c>
      <c r="H472" s="8">
        <f t="shared" si="15"/>
        <v>0</v>
      </c>
      <c r="I472" s="8" t="str">
        <f>IF(AND(A472&lt;&gt;"",E472&lt;&gt;""),IFERROR(SUMIFS('临-进度'!$X:$X,'临-进度'!$E:$E,"="&amp;$A472,'临-进度'!$O:$O,"=true")/SUMIFS('临-进度'!$H:$H,'临-进度'!$E:$E,"="&amp;$A472,'临-进度'!$O:$O,"=true"),""),"")</f>
        <v/>
      </c>
      <c r="J472" s="8"/>
      <c r="K472" s="8"/>
      <c r="L472" s="8"/>
      <c r="M472" s="8"/>
      <c r="N472" s="8"/>
      <c r="O472" s="8"/>
      <c r="P472" s="8"/>
    </row>
    <row r="473" spans="1:16">
      <c r="A473" s="8"/>
      <c r="B473" s="8"/>
      <c r="C473" s="8"/>
      <c r="D473" s="8"/>
      <c r="E473" s="8"/>
      <c r="F473" s="8"/>
      <c r="G473" s="37">
        <f t="shared" si="14"/>
        <v>0</v>
      </c>
      <c r="H473" s="8">
        <f t="shared" si="15"/>
        <v>0</v>
      </c>
      <c r="I473" s="8" t="str">
        <f>IF(AND(A473&lt;&gt;"",E473&lt;&gt;""),IFERROR(SUMIFS('临-进度'!$X:$X,'临-进度'!$E:$E,"="&amp;$A473,'临-进度'!$O:$O,"=true")/SUMIFS('临-进度'!$H:$H,'临-进度'!$E:$E,"="&amp;$A473,'临-进度'!$O:$O,"=true"),""),"")</f>
        <v/>
      </c>
      <c r="J473" s="8"/>
      <c r="K473" s="8"/>
      <c r="L473" s="8"/>
      <c r="M473" s="8"/>
      <c r="N473" s="8"/>
      <c r="O473" s="8"/>
      <c r="P473" s="8"/>
    </row>
    <row r="474" spans="1:16">
      <c r="A474" s="8"/>
      <c r="B474" s="8"/>
      <c r="C474" s="8"/>
      <c r="D474" s="8"/>
      <c r="E474" s="8"/>
      <c r="F474" s="8"/>
      <c r="G474" s="37">
        <f t="shared" si="14"/>
        <v>0</v>
      </c>
      <c r="H474" s="8">
        <f t="shared" si="15"/>
        <v>0</v>
      </c>
      <c r="I474" s="8" t="str">
        <f>IF(AND(A474&lt;&gt;"",E474&lt;&gt;""),IFERROR(SUMIFS('临-进度'!$X:$X,'临-进度'!$E:$E,"="&amp;$A474,'临-进度'!$O:$O,"=true")/SUMIFS('临-进度'!$H:$H,'临-进度'!$E:$E,"="&amp;$A474,'临-进度'!$O:$O,"=true"),""),"")</f>
        <v/>
      </c>
      <c r="J474" s="8"/>
      <c r="K474" s="8"/>
      <c r="L474" s="8"/>
      <c r="M474" s="8"/>
      <c r="N474" s="8"/>
      <c r="O474" s="8"/>
      <c r="P474" s="8"/>
    </row>
    <row r="475" spans="1:16">
      <c r="A475" s="8"/>
      <c r="B475" s="8"/>
      <c r="C475" s="8"/>
      <c r="D475" s="8"/>
      <c r="E475" s="8"/>
      <c r="F475" s="8"/>
      <c r="G475" s="37">
        <f t="shared" si="14"/>
        <v>0</v>
      </c>
      <c r="H475" s="8">
        <f t="shared" si="15"/>
        <v>0</v>
      </c>
      <c r="I475" s="8" t="str">
        <f>IF(AND(A475&lt;&gt;"",E475&lt;&gt;""),IFERROR(SUMIFS('临-进度'!$X:$X,'临-进度'!$E:$E,"="&amp;$A475,'临-进度'!$O:$O,"=true")/SUMIFS('临-进度'!$H:$H,'临-进度'!$E:$E,"="&amp;$A475,'临-进度'!$O:$O,"=true"),""),"")</f>
        <v/>
      </c>
      <c r="J475" s="8"/>
      <c r="K475" s="8"/>
      <c r="L475" s="8"/>
      <c r="M475" s="8"/>
      <c r="N475" s="8"/>
      <c r="O475" s="8"/>
      <c r="P475" s="8"/>
    </row>
    <row r="476" spans="1:16">
      <c r="A476" s="8"/>
      <c r="B476" s="8"/>
      <c r="C476" s="8"/>
      <c r="D476" s="8"/>
      <c r="E476" s="8"/>
      <c r="F476" s="8"/>
      <c r="G476" s="37">
        <f t="shared" si="14"/>
        <v>0</v>
      </c>
      <c r="H476" s="8">
        <f t="shared" si="15"/>
        <v>0</v>
      </c>
      <c r="I476" s="8" t="str">
        <f>IF(AND(A476&lt;&gt;"",E476&lt;&gt;""),IFERROR(SUMIFS('临-进度'!$X:$X,'临-进度'!$E:$E,"="&amp;$A476,'临-进度'!$O:$O,"=true")/SUMIFS('临-进度'!$H:$H,'临-进度'!$E:$E,"="&amp;$A476,'临-进度'!$O:$O,"=true"),""),"")</f>
        <v/>
      </c>
      <c r="J476" s="8"/>
      <c r="K476" s="8"/>
      <c r="L476" s="8"/>
      <c r="M476" s="8"/>
      <c r="N476" s="8"/>
      <c r="O476" s="8"/>
      <c r="P476" s="8"/>
    </row>
    <row r="477" spans="1:16">
      <c r="A477" s="8"/>
      <c r="B477" s="8"/>
      <c r="C477" s="8"/>
      <c r="D477" s="8"/>
      <c r="E477" s="8"/>
      <c r="F477" s="8"/>
      <c r="G477" s="37">
        <f t="shared" si="14"/>
        <v>0</v>
      </c>
      <c r="H477" s="8">
        <f t="shared" si="15"/>
        <v>0</v>
      </c>
      <c r="I477" s="8" t="str">
        <f>IF(AND(A477&lt;&gt;"",E477&lt;&gt;""),IFERROR(SUMIFS('临-进度'!$X:$X,'临-进度'!$E:$E,"="&amp;$A477,'临-进度'!$O:$O,"=true")/SUMIFS('临-进度'!$H:$H,'临-进度'!$E:$E,"="&amp;$A477,'临-进度'!$O:$O,"=true"),""),"")</f>
        <v/>
      </c>
      <c r="J477" s="8"/>
      <c r="K477" s="8"/>
      <c r="L477" s="8"/>
      <c r="M477" s="8"/>
      <c r="N477" s="8"/>
      <c r="O477" s="8"/>
      <c r="P477" s="8"/>
    </row>
    <row r="478" spans="1:16">
      <c r="A478" s="8"/>
      <c r="B478" s="8"/>
      <c r="C478" s="8"/>
      <c r="D478" s="8"/>
      <c r="E478" s="8"/>
      <c r="F478" s="8"/>
      <c r="G478" s="37">
        <f t="shared" si="14"/>
        <v>0</v>
      </c>
      <c r="H478" s="8">
        <f t="shared" si="15"/>
        <v>0</v>
      </c>
      <c r="I478" s="8" t="str">
        <f>IF(AND(A478&lt;&gt;"",E478&lt;&gt;""),IFERROR(SUMIFS('临-进度'!$X:$X,'临-进度'!$E:$E,"="&amp;$A478,'临-进度'!$O:$O,"=true")/SUMIFS('临-进度'!$H:$H,'临-进度'!$E:$E,"="&amp;$A478,'临-进度'!$O:$O,"=true"),""),"")</f>
        <v/>
      </c>
      <c r="J478" s="8"/>
      <c r="K478" s="8"/>
      <c r="L478" s="8"/>
      <c r="M478" s="8"/>
      <c r="N478" s="8"/>
      <c r="O478" s="8"/>
      <c r="P478" s="8"/>
    </row>
    <row r="479" spans="1:16">
      <c r="A479" s="8"/>
      <c r="B479" s="8"/>
      <c r="C479" s="8"/>
      <c r="D479" s="8"/>
      <c r="E479" s="8"/>
      <c r="F479" s="8"/>
      <c r="G479" s="37">
        <f t="shared" si="14"/>
        <v>0</v>
      </c>
      <c r="H479" s="8">
        <f t="shared" si="15"/>
        <v>0</v>
      </c>
      <c r="I479" s="8" t="str">
        <f>IF(AND(A479&lt;&gt;"",E479&lt;&gt;""),IFERROR(SUMIFS('临-进度'!$X:$X,'临-进度'!$E:$E,"="&amp;$A479,'临-进度'!$O:$O,"=true")/SUMIFS('临-进度'!$H:$H,'临-进度'!$E:$E,"="&amp;$A479,'临-进度'!$O:$O,"=true"),""),"")</f>
        <v/>
      </c>
      <c r="J479" s="8"/>
      <c r="K479" s="8"/>
      <c r="L479" s="8"/>
      <c r="M479" s="8"/>
      <c r="N479" s="8"/>
      <c r="O479" s="8"/>
      <c r="P479" s="8"/>
    </row>
    <row r="480" spans="1:16">
      <c r="A480" s="8"/>
      <c r="B480" s="8"/>
      <c r="C480" s="8"/>
      <c r="D480" s="8"/>
      <c r="E480" s="8"/>
      <c r="F480" s="8"/>
      <c r="G480" s="37">
        <f t="shared" si="14"/>
        <v>0</v>
      </c>
      <c r="H480" s="8">
        <f t="shared" si="15"/>
        <v>0</v>
      </c>
      <c r="I480" s="8" t="str">
        <f>IF(AND(A480&lt;&gt;"",E480&lt;&gt;""),IFERROR(SUMIFS('临-进度'!$X:$X,'临-进度'!$E:$E,"="&amp;$A480,'临-进度'!$O:$O,"=true")/SUMIFS('临-进度'!$H:$H,'临-进度'!$E:$E,"="&amp;$A480,'临-进度'!$O:$O,"=true"),""),"")</f>
        <v/>
      </c>
      <c r="J480" s="8"/>
      <c r="K480" s="8"/>
      <c r="L480" s="8"/>
      <c r="M480" s="8"/>
      <c r="N480" s="8"/>
      <c r="O480" s="8"/>
      <c r="P480" s="8"/>
    </row>
    <row r="481" spans="1:16">
      <c r="A481" s="8"/>
      <c r="B481" s="8"/>
      <c r="C481" s="8"/>
      <c r="D481" s="8"/>
      <c r="E481" s="8"/>
      <c r="F481" s="8"/>
      <c r="G481" s="37">
        <f t="shared" si="14"/>
        <v>0</v>
      </c>
      <c r="H481" s="8">
        <f t="shared" si="15"/>
        <v>0</v>
      </c>
      <c r="I481" s="8" t="str">
        <f>IF(AND(A481&lt;&gt;"",E481&lt;&gt;""),IFERROR(SUMIFS('临-进度'!$X:$X,'临-进度'!$E:$E,"="&amp;$A481,'临-进度'!$O:$O,"=true")/SUMIFS('临-进度'!$H:$H,'临-进度'!$E:$E,"="&amp;$A481,'临-进度'!$O:$O,"=true"),""),"")</f>
        <v/>
      </c>
      <c r="J481" s="8"/>
      <c r="K481" s="8"/>
      <c r="L481" s="8"/>
      <c r="M481" s="8"/>
      <c r="N481" s="8"/>
      <c r="O481" s="8"/>
      <c r="P481" s="8"/>
    </row>
    <row r="482" spans="1:16">
      <c r="A482" s="8"/>
      <c r="B482" s="8"/>
      <c r="C482" s="8"/>
      <c r="D482" s="8"/>
      <c r="E482" s="8"/>
      <c r="F482" s="8"/>
      <c r="G482" s="37">
        <f t="shared" si="14"/>
        <v>0</v>
      </c>
      <c r="H482" s="8">
        <f t="shared" si="15"/>
        <v>0</v>
      </c>
      <c r="I482" s="8" t="str">
        <f>IF(AND(A482&lt;&gt;"",E482&lt;&gt;""),IFERROR(SUMIFS('临-进度'!$X:$X,'临-进度'!$E:$E,"="&amp;$A482,'临-进度'!$O:$O,"=true")/SUMIFS('临-进度'!$H:$H,'临-进度'!$E:$E,"="&amp;$A482,'临-进度'!$O:$O,"=true"),""),"")</f>
        <v/>
      </c>
      <c r="J482" s="8"/>
      <c r="K482" s="8"/>
      <c r="L482" s="8"/>
      <c r="M482" s="8"/>
      <c r="N482" s="8"/>
      <c r="O482" s="8"/>
      <c r="P482" s="8"/>
    </row>
    <row r="483" spans="1:16">
      <c r="A483" s="8"/>
      <c r="B483" s="8"/>
      <c r="C483" s="8"/>
      <c r="D483" s="8"/>
      <c r="E483" s="8"/>
      <c r="F483" s="8"/>
      <c r="G483" s="37">
        <f t="shared" si="14"/>
        <v>0</v>
      </c>
      <c r="H483" s="8">
        <f t="shared" si="15"/>
        <v>0</v>
      </c>
      <c r="I483" s="8" t="str">
        <f>IF(AND(A483&lt;&gt;"",E483&lt;&gt;""),IFERROR(SUMIFS('临-进度'!$X:$X,'临-进度'!$E:$E,"="&amp;$A483,'临-进度'!$O:$O,"=true")/SUMIFS('临-进度'!$H:$H,'临-进度'!$E:$E,"="&amp;$A483,'临-进度'!$O:$O,"=true"),""),"")</f>
        <v/>
      </c>
      <c r="J483" s="8"/>
      <c r="K483" s="8"/>
      <c r="L483" s="8"/>
      <c r="M483" s="8"/>
      <c r="N483" s="8"/>
      <c r="O483" s="8"/>
      <c r="P483" s="8"/>
    </row>
    <row r="484" spans="1:16">
      <c r="A484" s="8"/>
      <c r="B484" s="8"/>
      <c r="C484" s="8"/>
      <c r="D484" s="8"/>
      <c r="E484" s="8"/>
      <c r="F484" s="8"/>
      <c r="G484" s="37">
        <f t="shared" si="14"/>
        <v>0</v>
      </c>
      <c r="H484" s="8">
        <f t="shared" si="15"/>
        <v>0</v>
      </c>
      <c r="I484" s="8" t="str">
        <f>IF(AND(A484&lt;&gt;"",E484&lt;&gt;""),IFERROR(SUMIFS('临-进度'!$X:$X,'临-进度'!$E:$E,"="&amp;$A484,'临-进度'!$O:$O,"=true")/SUMIFS('临-进度'!$H:$H,'临-进度'!$E:$E,"="&amp;$A484,'临-进度'!$O:$O,"=true"),""),"")</f>
        <v/>
      </c>
      <c r="J484" s="8"/>
      <c r="K484" s="8"/>
      <c r="L484" s="8"/>
      <c r="M484" s="8"/>
      <c r="N484" s="8"/>
      <c r="O484" s="8"/>
      <c r="P484" s="8"/>
    </row>
    <row r="485" spans="1:16">
      <c r="A485" s="8"/>
      <c r="B485" s="8"/>
      <c r="C485" s="8"/>
      <c r="D485" s="8"/>
      <c r="E485" s="8"/>
      <c r="F485" s="8"/>
      <c r="G485" s="37">
        <f t="shared" si="14"/>
        <v>0</v>
      </c>
      <c r="H485" s="8">
        <f t="shared" si="15"/>
        <v>0</v>
      </c>
      <c r="I485" s="8" t="str">
        <f>IF(AND(A485&lt;&gt;"",E485&lt;&gt;""),IFERROR(SUMIFS('临-进度'!$X:$X,'临-进度'!$E:$E,"="&amp;$A485,'临-进度'!$O:$O,"=true")/SUMIFS('临-进度'!$H:$H,'临-进度'!$E:$E,"="&amp;$A485,'临-进度'!$O:$O,"=true"),""),"")</f>
        <v/>
      </c>
      <c r="J485" s="8"/>
      <c r="K485" s="8"/>
      <c r="L485" s="8"/>
      <c r="M485" s="8"/>
      <c r="N485" s="8"/>
      <c r="O485" s="8"/>
      <c r="P485" s="8"/>
    </row>
    <row r="486" spans="1:16">
      <c r="A486" s="8"/>
      <c r="B486" s="8"/>
      <c r="C486" s="8"/>
      <c r="D486" s="8"/>
      <c r="E486" s="8"/>
      <c r="F486" s="8"/>
      <c r="G486" s="37">
        <f t="shared" si="14"/>
        <v>0</v>
      </c>
      <c r="H486" s="8">
        <f t="shared" si="15"/>
        <v>0</v>
      </c>
      <c r="I486" s="8" t="str">
        <f>IF(AND(A486&lt;&gt;"",E486&lt;&gt;""),IFERROR(SUMIFS('临-进度'!$X:$X,'临-进度'!$E:$E,"="&amp;$A486,'临-进度'!$O:$O,"=true")/SUMIFS('临-进度'!$H:$H,'临-进度'!$E:$E,"="&amp;$A486,'临-进度'!$O:$O,"=true"),""),"")</f>
        <v/>
      </c>
      <c r="J486" s="8"/>
      <c r="K486" s="8"/>
      <c r="L486" s="8"/>
      <c r="M486" s="8"/>
      <c r="N486" s="8"/>
      <c r="O486" s="8"/>
      <c r="P486" s="8"/>
    </row>
    <row r="487" spans="1:16">
      <c r="A487" s="8"/>
      <c r="B487" s="8"/>
      <c r="C487" s="8"/>
      <c r="D487" s="8"/>
      <c r="E487" s="8"/>
      <c r="F487" s="8"/>
      <c r="G487" s="37">
        <f t="shared" si="14"/>
        <v>0</v>
      </c>
      <c r="H487" s="8">
        <f t="shared" si="15"/>
        <v>0</v>
      </c>
      <c r="I487" s="8" t="str">
        <f>IF(AND(A487&lt;&gt;"",E487&lt;&gt;""),IFERROR(SUMIFS('临-进度'!$X:$X,'临-进度'!$E:$E,"="&amp;$A487,'临-进度'!$O:$O,"=true")/SUMIFS('临-进度'!$H:$H,'临-进度'!$E:$E,"="&amp;$A487,'临-进度'!$O:$O,"=true"),""),"")</f>
        <v/>
      </c>
      <c r="J487" s="8"/>
      <c r="K487" s="8"/>
      <c r="L487" s="8"/>
      <c r="M487" s="8"/>
      <c r="N487" s="8"/>
      <c r="O487" s="8"/>
      <c r="P487" s="8"/>
    </row>
    <row r="488" spans="1:16">
      <c r="A488" s="8"/>
      <c r="B488" s="8"/>
      <c r="C488" s="8"/>
      <c r="D488" s="8"/>
      <c r="E488" s="8"/>
      <c r="F488" s="8"/>
      <c r="G488" s="37">
        <f t="shared" si="14"/>
        <v>0</v>
      </c>
      <c r="H488" s="8">
        <f t="shared" si="15"/>
        <v>0</v>
      </c>
      <c r="I488" s="8" t="str">
        <f>IF(AND(A488&lt;&gt;"",E488&lt;&gt;""),IFERROR(SUMIFS('临-进度'!$X:$X,'临-进度'!$E:$E,"="&amp;$A488,'临-进度'!$O:$O,"=true")/SUMIFS('临-进度'!$H:$H,'临-进度'!$E:$E,"="&amp;$A488,'临-进度'!$O:$O,"=true"),""),"")</f>
        <v/>
      </c>
      <c r="J488" s="8"/>
      <c r="K488" s="8"/>
      <c r="L488" s="8"/>
      <c r="M488" s="8"/>
      <c r="N488" s="8"/>
      <c r="O488" s="8"/>
      <c r="P488" s="8"/>
    </row>
    <row r="489" spans="1:16">
      <c r="A489" s="8"/>
      <c r="B489" s="8"/>
      <c r="C489" s="8"/>
      <c r="D489" s="8"/>
      <c r="E489" s="8"/>
      <c r="F489" s="8"/>
      <c r="G489" s="37">
        <f t="shared" si="14"/>
        <v>0</v>
      </c>
      <c r="H489" s="8">
        <f t="shared" si="15"/>
        <v>0</v>
      </c>
      <c r="I489" s="8" t="str">
        <f>IF(AND(A489&lt;&gt;"",E489&lt;&gt;""),IFERROR(SUMIFS('临-进度'!$X:$X,'临-进度'!$E:$E,"="&amp;$A489,'临-进度'!$O:$O,"=true")/SUMIFS('临-进度'!$H:$H,'临-进度'!$E:$E,"="&amp;$A489,'临-进度'!$O:$O,"=true"),""),"")</f>
        <v/>
      </c>
      <c r="J489" s="8"/>
      <c r="K489" s="8"/>
      <c r="L489" s="8"/>
      <c r="M489" s="8"/>
      <c r="N489" s="8"/>
      <c r="O489" s="8"/>
      <c r="P489" s="8"/>
    </row>
    <row r="490" spans="1:16">
      <c r="A490" s="8"/>
      <c r="B490" s="8"/>
      <c r="C490" s="8"/>
      <c r="D490" s="8"/>
      <c r="E490" s="8"/>
      <c r="F490" s="8"/>
      <c r="G490" s="37">
        <f t="shared" si="14"/>
        <v>0</v>
      </c>
      <c r="H490" s="8">
        <f t="shared" si="15"/>
        <v>0</v>
      </c>
      <c r="I490" s="8" t="str">
        <f>IF(AND(A490&lt;&gt;"",E490&lt;&gt;""),IFERROR(SUMIFS('临-进度'!$X:$X,'临-进度'!$E:$E,"="&amp;$A490,'临-进度'!$O:$O,"=true")/SUMIFS('临-进度'!$H:$H,'临-进度'!$E:$E,"="&amp;$A490,'临-进度'!$O:$O,"=true"),""),"")</f>
        <v/>
      </c>
      <c r="J490" s="8"/>
      <c r="K490" s="8"/>
      <c r="L490" s="8"/>
      <c r="M490" s="8"/>
      <c r="N490" s="8"/>
      <c r="O490" s="8"/>
      <c r="P490" s="8"/>
    </row>
    <row r="491" spans="1:16">
      <c r="A491" s="8"/>
      <c r="B491" s="8"/>
      <c r="C491" s="8"/>
      <c r="D491" s="8"/>
      <c r="E491" s="8"/>
      <c r="F491" s="8"/>
      <c r="G491" s="37">
        <f t="shared" si="14"/>
        <v>0</v>
      </c>
      <c r="H491" s="8">
        <f t="shared" si="15"/>
        <v>0</v>
      </c>
      <c r="I491" s="8" t="str">
        <f>IF(AND(A491&lt;&gt;"",E491&lt;&gt;""),IFERROR(SUMIFS('临-进度'!$X:$X,'临-进度'!$E:$E,"="&amp;$A491,'临-进度'!$O:$O,"=true")/SUMIFS('临-进度'!$H:$H,'临-进度'!$E:$E,"="&amp;$A491,'临-进度'!$O:$O,"=true"),""),"")</f>
        <v/>
      </c>
      <c r="J491" s="8"/>
      <c r="K491" s="8"/>
      <c r="L491" s="8"/>
      <c r="M491" s="8"/>
      <c r="N491" s="8"/>
      <c r="O491" s="8"/>
      <c r="P491" s="8"/>
    </row>
    <row r="492" spans="1:16">
      <c r="A492" s="8"/>
      <c r="B492" s="8"/>
      <c r="C492" s="8"/>
      <c r="D492" s="8"/>
      <c r="E492" s="8"/>
      <c r="F492" s="8"/>
      <c r="G492" s="37">
        <f t="shared" si="14"/>
        <v>0</v>
      </c>
      <c r="H492" s="8">
        <f t="shared" si="15"/>
        <v>0</v>
      </c>
      <c r="I492" s="8" t="str">
        <f>IF(AND(A492&lt;&gt;"",E492&lt;&gt;""),IFERROR(SUMIFS('临-进度'!$X:$X,'临-进度'!$E:$E,"="&amp;$A492,'临-进度'!$O:$O,"=true")/SUMIFS('临-进度'!$H:$H,'临-进度'!$E:$E,"="&amp;$A492,'临-进度'!$O:$O,"=true"),""),"")</f>
        <v/>
      </c>
      <c r="J492" s="8"/>
      <c r="K492" s="8"/>
      <c r="L492" s="8"/>
      <c r="M492" s="8"/>
      <c r="N492" s="8"/>
      <c r="O492" s="8"/>
      <c r="P492" s="8"/>
    </row>
    <row r="493" spans="1:16">
      <c r="A493" s="8"/>
      <c r="B493" s="8"/>
      <c r="C493" s="8"/>
      <c r="D493" s="8"/>
      <c r="E493" s="8"/>
      <c r="F493" s="8"/>
      <c r="G493" s="37">
        <f t="shared" si="14"/>
        <v>0</v>
      </c>
      <c r="H493" s="8">
        <f t="shared" si="15"/>
        <v>0</v>
      </c>
      <c r="I493" s="8" t="str">
        <f>IF(AND(A493&lt;&gt;"",E493&lt;&gt;""),IFERROR(SUMIFS('临-进度'!$X:$X,'临-进度'!$E:$E,"="&amp;$A493,'临-进度'!$O:$O,"=true")/SUMIFS('临-进度'!$H:$H,'临-进度'!$E:$E,"="&amp;$A493,'临-进度'!$O:$O,"=true"),""),"")</f>
        <v/>
      </c>
      <c r="J493" s="8"/>
      <c r="K493" s="8"/>
      <c r="L493" s="8"/>
      <c r="M493" s="8"/>
      <c r="N493" s="8"/>
      <c r="O493" s="8"/>
      <c r="P493" s="8"/>
    </row>
    <row r="494" spans="1:16">
      <c r="A494" s="8"/>
      <c r="B494" s="8"/>
      <c r="C494" s="8"/>
      <c r="D494" s="8"/>
      <c r="E494" s="8"/>
      <c r="F494" s="8"/>
      <c r="G494" s="37">
        <f t="shared" si="14"/>
        <v>0</v>
      </c>
      <c r="H494" s="8">
        <f t="shared" si="15"/>
        <v>0</v>
      </c>
      <c r="I494" s="8" t="str">
        <f>IF(AND(A494&lt;&gt;"",E494&lt;&gt;""),IFERROR(SUMIFS('临-进度'!$X:$X,'临-进度'!$E:$E,"="&amp;$A494,'临-进度'!$O:$O,"=true")/SUMIFS('临-进度'!$H:$H,'临-进度'!$E:$E,"="&amp;$A494,'临-进度'!$O:$O,"=true"),""),"")</f>
        <v/>
      </c>
      <c r="J494" s="8"/>
      <c r="K494" s="8"/>
      <c r="L494" s="8"/>
      <c r="M494" s="8"/>
      <c r="N494" s="8"/>
      <c r="O494" s="8"/>
      <c r="P494" s="8"/>
    </row>
    <row r="495" spans="1:16">
      <c r="A495" s="8"/>
      <c r="B495" s="8"/>
      <c r="C495" s="8"/>
      <c r="D495" s="8"/>
      <c r="E495" s="8"/>
      <c r="F495" s="8"/>
      <c r="G495" s="37">
        <f t="shared" si="14"/>
        <v>0</v>
      </c>
      <c r="H495" s="8">
        <f t="shared" si="15"/>
        <v>0</v>
      </c>
      <c r="I495" s="8" t="str">
        <f>IF(AND(A495&lt;&gt;"",E495&lt;&gt;""),IFERROR(SUMIFS('临-进度'!$X:$X,'临-进度'!$E:$E,"="&amp;$A495,'临-进度'!$O:$O,"=true")/SUMIFS('临-进度'!$H:$H,'临-进度'!$E:$E,"="&amp;$A495,'临-进度'!$O:$O,"=true"),""),"")</f>
        <v/>
      </c>
      <c r="J495" s="8"/>
      <c r="K495" s="8"/>
      <c r="L495" s="8"/>
      <c r="M495" s="8"/>
      <c r="N495" s="8"/>
      <c r="O495" s="8"/>
      <c r="P495" s="8"/>
    </row>
    <row r="496" spans="1:16">
      <c r="A496" s="8"/>
      <c r="B496" s="8"/>
      <c r="C496" s="8"/>
      <c r="D496" s="8"/>
      <c r="E496" s="8"/>
      <c r="F496" s="8"/>
      <c r="G496" s="37">
        <f t="shared" si="14"/>
        <v>0</v>
      </c>
      <c r="H496" s="8">
        <f t="shared" si="15"/>
        <v>0</v>
      </c>
      <c r="I496" s="8" t="str">
        <f>IF(AND(A496&lt;&gt;"",E496&lt;&gt;""),IFERROR(SUMIFS('临-进度'!$X:$X,'临-进度'!$E:$E,"="&amp;$A496,'临-进度'!$O:$O,"=true")/SUMIFS('临-进度'!$H:$H,'临-进度'!$E:$E,"="&amp;$A496,'临-进度'!$O:$O,"=true"),""),"")</f>
        <v/>
      </c>
      <c r="J496" s="8"/>
      <c r="K496" s="8"/>
      <c r="L496" s="8"/>
      <c r="M496" s="8"/>
      <c r="N496" s="8"/>
      <c r="O496" s="8"/>
      <c r="P496" s="8"/>
    </row>
    <row r="497" spans="1:16">
      <c r="A497" s="8"/>
      <c r="B497" s="8"/>
      <c r="C497" s="8"/>
      <c r="D497" s="8"/>
      <c r="E497" s="8"/>
      <c r="F497" s="8"/>
      <c r="G497" s="37">
        <f t="shared" si="14"/>
        <v>0</v>
      </c>
      <c r="H497" s="8">
        <f t="shared" si="15"/>
        <v>0</v>
      </c>
      <c r="I497" s="8" t="str">
        <f>IF(AND(A497&lt;&gt;"",E497&lt;&gt;""),IFERROR(SUMIFS('临-进度'!$X:$X,'临-进度'!$E:$E,"="&amp;$A497,'临-进度'!$O:$O,"=true")/SUMIFS('临-进度'!$H:$H,'临-进度'!$E:$E,"="&amp;$A497,'临-进度'!$O:$O,"=true"),""),"")</f>
        <v/>
      </c>
      <c r="J497" s="8"/>
      <c r="K497" s="8"/>
      <c r="L497" s="8"/>
      <c r="M497" s="8"/>
      <c r="N497" s="8"/>
      <c r="O497" s="8"/>
      <c r="P497" s="8"/>
    </row>
    <row r="498" spans="1:16">
      <c r="A498" s="8"/>
      <c r="B498" s="8"/>
      <c r="C498" s="8"/>
      <c r="D498" s="8"/>
      <c r="E498" s="8"/>
      <c r="F498" s="8"/>
      <c r="G498" s="37">
        <f t="shared" si="14"/>
        <v>0</v>
      </c>
      <c r="H498" s="8">
        <f t="shared" si="15"/>
        <v>0</v>
      </c>
      <c r="I498" s="8" t="str">
        <f>IF(AND(A498&lt;&gt;"",E498&lt;&gt;""),IFERROR(SUMIFS('临-进度'!$X:$X,'临-进度'!$E:$E,"="&amp;$A498,'临-进度'!$O:$O,"=true")/SUMIFS('临-进度'!$H:$H,'临-进度'!$E:$E,"="&amp;$A498,'临-进度'!$O:$O,"=true"),""),"")</f>
        <v/>
      </c>
      <c r="J498" s="8"/>
      <c r="K498" s="8"/>
      <c r="L498" s="8"/>
      <c r="M498" s="8"/>
      <c r="N498" s="8"/>
      <c r="O498" s="8"/>
      <c r="P498" s="8"/>
    </row>
    <row r="499" spans="1:16">
      <c r="A499" s="8"/>
      <c r="B499" s="8"/>
      <c r="C499" s="8"/>
      <c r="D499" s="8"/>
      <c r="E499" s="8"/>
      <c r="F499" s="8"/>
      <c r="G499" s="37">
        <f t="shared" si="14"/>
        <v>0</v>
      </c>
      <c r="H499" s="8">
        <f t="shared" si="15"/>
        <v>0</v>
      </c>
      <c r="I499" s="8" t="str">
        <f>IF(AND(A499&lt;&gt;"",E499&lt;&gt;""),IFERROR(SUMIFS('临-进度'!$X:$X,'临-进度'!$E:$E,"="&amp;$A499,'临-进度'!$O:$O,"=true")/SUMIFS('临-进度'!$H:$H,'临-进度'!$E:$E,"="&amp;$A499,'临-进度'!$O:$O,"=true"),""),"")</f>
        <v/>
      </c>
      <c r="J499" s="8"/>
      <c r="K499" s="8"/>
      <c r="L499" s="8"/>
      <c r="M499" s="8"/>
      <c r="N499" s="8"/>
      <c r="O499" s="8"/>
      <c r="P499" s="8"/>
    </row>
    <row r="500" spans="1:16">
      <c r="A500" s="8"/>
      <c r="B500" s="8"/>
      <c r="C500" s="8"/>
      <c r="D500" s="8"/>
      <c r="E500" s="8"/>
      <c r="F500" s="8"/>
      <c r="G500" s="37">
        <f t="shared" si="14"/>
        <v>0</v>
      </c>
      <c r="H500" s="8">
        <f t="shared" si="15"/>
        <v>0</v>
      </c>
      <c r="I500" s="8" t="str">
        <f>IF(AND(A500&lt;&gt;"",E500&lt;&gt;""),IFERROR(SUMIFS('临-进度'!$X:$X,'临-进度'!$E:$E,"="&amp;$A500,'临-进度'!$O:$O,"=true")/SUMIFS('临-进度'!$H:$H,'临-进度'!$E:$E,"="&amp;$A500,'临-进度'!$O:$O,"=true"),""),"")</f>
        <v/>
      </c>
      <c r="J500" s="8"/>
      <c r="K500" s="8"/>
      <c r="L500" s="8"/>
      <c r="M500" s="8"/>
      <c r="N500" s="8"/>
      <c r="O500" s="8"/>
      <c r="P500" s="8"/>
    </row>
  </sheetData>
  <phoneticPr fontId="1" type="noConversion"/>
  <conditionalFormatting sqref="G1:G1048576">
    <cfRule type="colorScale" priority="3">
      <colorScale>
        <cfvo type="min" val="0"/>
        <cfvo type="max" val="0"/>
        <color rgb="FFFCFCFF"/>
        <color rgb="FF63BE7B"/>
      </colorScale>
    </cfRule>
    <cfRule type="colorScale" priority="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K1:K1048576">
    <cfRule type="colorScale" priority="6">
      <colorScale>
        <cfvo type="min" val="0"/>
        <cfvo type="max" val="0"/>
        <color rgb="FFFCFCFF"/>
        <color rgb="FF63BE7B"/>
      </colorScale>
    </cfRule>
  </conditionalFormatting>
  <conditionalFormatting sqref="L1:L1048576">
    <cfRule type="colorScale" priority="5">
      <colorScale>
        <cfvo type="min" val="0"/>
        <cfvo type="max" val="0"/>
        <color rgb="FFFCFCFF"/>
        <color rgb="FFF8696B"/>
      </colorScale>
    </cfRule>
  </conditionalFormatting>
  <conditionalFormatting sqref="I1:I1048576">
    <cfRule type="dataBar" priority="2">
      <dataBar showValue="0">
        <cfvo type="percent" val="0"/>
        <cfvo type="percent" val="100"/>
        <color rgb="FF63C384"/>
      </dataBar>
      <extLst xmlns:x14="http://schemas.microsoft.com/office/spreadsheetml/2009/9/main">
        <ext uri="{B025F937-C7B1-47D3-B67F-A62EFF666E3E}">
          <x14:id>{521134BF-F4DC-480D-AFAA-DC398916C6E0}</x14:id>
        </ext>
      </extLst>
    </cfRule>
  </conditionalFormatting>
  <dataValidations count="3">
    <dataValidation type="list" allowBlank="1" showInputMessage="1" showErrorMessage="1" sqref="K1:L1048576">
      <formula1>"0,1,2,3,4,5"</formula1>
    </dataValidation>
    <dataValidation type="date" operator="greaterThan" allowBlank="1" showInputMessage="1" showErrorMessage="1" sqref="D1:D1048576">
      <formula1>40000</formula1>
    </dataValidation>
    <dataValidation type="list" allowBlank="1" showInputMessage="1" showErrorMessage="1" sqref="B1:B1048576">
      <formula1>"已确认,未确认,不确定,作废,已变更,未实现,忽略"</formula1>
    </dataValidation>
  </dataValidations>
  <pageMargins left="0.7" right="0.7" top="0.75" bottom="0.75" header="0.3" footer="0.3"/>
  <drawing r:id="rId1"/>
  <legacyDrawing r:id="rId2"/>
  <extLst xmlns:x14="http://schemas.microsoft.com/office/spreadsheetml/2009/9/main">
    <ext uri="{78C0D931-6437-407d-A8EE-F0AAD7539E65}">
      <x14:conditionalFormattings>
        <x14:conditionalFormatting xmlns:xm="http://schemas.microsoft.com/office/excel/2006/main">
          <x14:cfRule type="dataBar" id="{521134BF-F4DC-480D-AFAA-DC398916C6E0}">
            <x14:dataBar minLength="0" maxLength="100" gradient="0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m:sqref>I1:I1048576</xm:sqref>
        </x14:conditionalFormatting>
        <x14:conditionalFormatting xmlns:xm="http://schemas.microsoft.com/office/excel/2006/main">
          <x14:cfRule type="expression" priority="1" id="{287FB52F-50E6-47A0-B052-8C0D2576F782}">
            <xm:f>MATCH(OFFSET($A$1,ROW()-1,0),项目进度计划!$F:$F,0)&gt;=0</xm:f>
            <x14:dxf>
              <font>
                <b/>
                <i val="0"/>
              </font>
            </x14:dxf>
          </x14:cfRule>
          <xm:sqref>E1:E1048576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topLeftCell="G60" workbookViewId="0">
      <selection activeCell="R18" sqref="R18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CE505"/>
  <sheetViews>
    <sheetView workbookViewId="0">
      <pane xSplit="3" ySplit="6" topLeftCell="D7" activePane="bottomRight" state="frozen"/>
      <selection pane="topRight" activeCell="D1" sqref="D1"/>
      <selection pane="bottomLeft" activeCell="A4" sqref="A4"/>
      <selection pane="bottomRight" activeCell="B1" sqref="B1"/>
    </sheetView>
  </sheetViews>
  <sheetFormatPr defaultRowHeight="13.5"/>
  <cols>
    <col min="1" max="1" width="10.375" customWidth="1"/>
    <col min="2" max="2" width="12.875" customWidth="1"/>
    <col min="3" max="3" width="17.625" customWidth="1"/>
    <col min="4" max="4" width="9.5" style="34" hidden="1" customWidth="1"/>
    <col min="5" max="5" width="11.625" style="34" hidden="1" customWidth="1"/>
    <col min="6" max="7" width="10.5" style="34" hidden="1" customWidth="1"/>
    <col min="8" max="82" width="2.625" style="71" customWidth="1"/>
  </cols>
  <sheetData>
    <row r="1" spans="1:83" s="71" customFormat="1">
      <c r="A1" s="71" t="s">
        <v>375</v>
      </c>
      <c r="B1" s="71" t="s">
        <v>598</v>
      </c>
      <c r="C1" s="71">
        <f>VLOOKUP(B1,项目参数!I2:J10,2,FALSE)</f>
        <v>2</v>
      </c>
      <c r="D1" s="72"/>
      <c r="E1" s="72"/>
      <c r="F1" s="72"/>
      <c r="G1" s="72"/>
    </row>
    <row r="2" spans="1:83" s="71" customFormat="1">
      <c r="A2" s="71" t="s">
        <v>386</v>
      </c>
      <c r="B2" s="72">
        <f>项目信息!$C$18</f>
        <v>41275</v>
      </c>
      <c r="D2" s="72"/>
      <c r="E2" s="72"/>
      <c r="F2" s="72"/>
      <c r="G2" s="72"/>
    </row>
    <row r="3" spans="1:83" s="71" customFormat="1">
      <c r="A3" s="71" t="s">
        <v>387</v>
      </c>
      <c r="B3" s="72">
        <v>41275</v>
      </c>
      <c r="D3" s="72"/>
      <c r="E3" s="72"/>
      <c r="F3" s="72"/>
      <c r="G3" s="72"/>
    </row>
    <row r="4" spans="1:83" s="71" customFormat="1">
      <c r="C4" s="73" t="s">
        <v>384</v>
      </c>
      <c r="D4" s="74"/>
      <c r="E4" s="74"/>
      <c r="F4" s="74"/>
      <c r="G4" s="74"/>
      <c r="H4" s="75">
        <f>YEAR(H6)-2000</f>
        <v>13</v>
      </c>
      <c r="I4" s="71" t="str">
        <f>IF(YEAR(H6)=YEAR(I6),"",YEAR(I6)-2000)</f>
        <v/>
      </c>
      <c r="J4" s="71" t="str">
        <f t="shared" ref="J4:BU4" si="0">IF(YEAR(I6)=YEAR(J6),"",YEAR(J6)-2000)</f>
        <v/>
      </c>
      <c r="K4" s="71" t="str">
        <f t="shared" si="0"/>
        <v/>
      </c>
      <c r="L4" s="71" t="str">
        <f t="shared" si="0"/>
        <v/>
      </c>
      <c r="M4" s="71" t="str">
        <f t="shared" si="0"/>
        <v/>
      </c>
      <c r="N4" s="71" t="str">
        <f t="shared" si="0"/>
        <v/>
      </c>
      <c r="O4" s="71" t="str">
        <f t="shared" si="0"/>
        <v/>
      </c>
      <c r="P4" s="71" t="str">
        <f t="shared" si="0"/>
        <v/>
      </c>
      <c r="Q4" s="71" t="str">
        <f t="shared" si="0"/>
        <v/>
      </c>
      <c r="R4" s="71" t="str">
        <f t="shared" si="0"/>
        <v/>
      </c>
      <c r="S4" s="71" t="str">
        <f t="shared" si="0"/>
        <v/>
      </c>
      <c r="T4" s="71" t="str">
        <f t="shared" si="0"/>
        <v/>
      </c>
      <c r="U4" s="71" t="str">
        <f t="shared" si="0"/>
        <v/>
      </c>
      <c r="V4" s="71" t="str">
        <f t="shared" si="0"/>
        <v/>
      </c>
      <c r="W4" s="71" t="str">
        <f t="shared" si="0"/>
        <v/>
      </c>
      <c r="X4" s="71" t="str">
        <f t="shared" si="0"/>
        <v/>
      </c>
      <c r="Y4" s="71" t="str">
        <f t="shared" si="0"/>
        <v/>
      </c>
      <c r="Z4" s="71" t="str">
        <f t="shared" si="0"/>
        <v/>
      </c>
      <c r="AA4" s="71" t="str">
        <f t="shared" si="0"/>
        <v/>
      </c>
      <c r="AB4" s="71" t="str">
        <f t="shared" si="0"/>
        <v/>
      </c>
      <c r="AC4" s="71" t="str">
        <f t="shared" si="0"/>
        <v/>
      </c>
      <c r="AD4" s="71" t="str">
        <f t="shared" si="0"/>
        <v/>
      </c>
      <c r="AE4" s="71" t="str">
        <f t="shared" si="0"/>
        <v/>
      </c>
      <c r="AF4" s="71" t="str">
        <f t="shared" si="0"/>
        <v/>
      </c>
      <c r="AG4" s="71" t="str">
        <f t="shared" si="0"/>
        <v/>
      </c>
      <c r="AH4" s="71" t="str">
        <f t="shared" si="0"/>
        <v/>
      </c>
      <c r="AI4" s="71" t="str">
        <f t="shared" si="0"/>
        <v/>
      </c>
      <c r="AJ4" s="71" t="str">
        <f t="shared" si="0"/>
        <v/>
      </c>
      <c r="AK4" s="71" t="str">
        <f t="shared" si="0"/>
        <v/>
      </c>
      <c r="AL4" s="71" t="str">
        <f t="shared" si="0"/>
        <v/>
      </c>
      <c r="AM4" s="71" t="str">
        <f t="shared" si="0"/>
        <v/>
      </c>
      <c r="AN4" s="71" t="str">
        <f t="shared" si="0"/>
        <v/>
      </c>
      <c r="AO4" s="71" t="str">
        <f t="shared" si="0"/>
        <v/>
      </c>
      <c r="AP4" s="71" t="str">
        <f t="shared" si="0"/>
        <v/>
      </c>
      <c r="AQ4" s="71" t="str">
        <f t="shared" si="0"/>
        <v/>
      </c>
      <c r="AR4" s="71" t="str">
        <f t="shared" si="0"/>
        <v/>
      </c>
      <c r="AS4" s="71" t="str">
        <f t="shared" si="0"/>
        <v/>
      </c>
      <c r="AT4" s="71" t="str">
        <f t="shared" si="0"/>
        <v/>
      </c>
      <c r="AU4" s="71" t="str">
        <f t="shared" si="0"/>
        <v/>
      </c>
      <c r="AV4" s="71" t="str">
        <f t="shared" si="0"/>
        <v/>
      </c>
      <c r="AW4" s="71" t="str">
        <f t="shared" si="0"/>
        <v/>
      </c>
      <c r="AX4" s="71" t="str">
        <f t="shared" si="0"/>
        <v/>
      </c>
      <c r="AY4" s="71" t="str">
        <f t="shared" si="0"/>
        <v/>
      </c>
      <c r="AZ4" s="71" t="str">
        <f t="shared" si="0"/>
        <v/>
      </c>
      <c r="BA4" s="71" t="str">
        <f t="shared" si="0"/>
        <v/>
      </c>
      <c r="BB4" s="71" t="str">
        <f t="shared" si="0"/>
        <v/>
      </c>
      <c r="BC4" s="71" t="str">
        <f t="shared" si="0"/>
        <v/>
      </c>
      <c r="BD4" s="71" t="str">
        <f t="shared" si="0"/>
        <v/>
      </c>
      <c r="BE4" s="71" t="str">
        <f t="shared" si="0"/>
        <v/>
      </c>
      <c r="BF4" s="71" t="str">
        <f t="shared" si="0"/>
        <v/>
      </c>
      <c r="BG4" s="71" t="str">
        <f t="shared" si="0"/>
        <v/>
      </c>
      <c r="BH4" s="71" t="str">
        <f t="shared" si="0"/>
        <v/>
      </c>
      <c r="BI4" s="71" t="str">
        <f t="shared" si="0"/>
        <v/>
      </c>
      <c r="BJ4" s="71" t="str">
        <f t="shared" si="0"/>
        <v/>
      </c>
      <c r="BK4" s="71" t="str">
        <f t="shared" si="0"/>
        <v/>
      </c>
      <c r="BL4" s="71" t="str">
        <f t="shared" si="0"/>
        <v/>
      </c>
      <c r="BM4" s="71" t="str">
        <f t="shared" si="0"/>
        <v/>
      </c>
      <c r="BN4" s="71" t="str">
        <f t="shared" si="0"/>
        <v/>
      </c>
      <c r="BO4" s="71" t="str">
        <f t="shared" si="0"/>
        <v/>
      </c>
      <c r="BP4" s="71" t="str">
        <f t="shared" si="0"/>
        <v/>
      </c>
      <c r="BQ4" s="71" t="str">
        <f t="shared" si="0"/>
        <v/>
      </c>
      <c r="BR4" s="71" t="str">
        <f t="shared" si="0"/>
        <v/>
      </c>
      <c r="BS4" s="71" t="str">
        <f t="shared" si="0"/>
        <v/>
      </c>
      <c r="BT4" s="71" t="str">
        <f t="shared" si="0"/>
        <v/>
      </c>
      <c r="BU4" s="71" t="str">
        <f t="shared" si="0"/>
        <v/>
      </c>
      <c r="BV4" s="71" t="str">
        <f t="shared" ref="BV4:CD4" si="1">IF(YEAR(BU6)=YEAR(BV6),"",YEAR(BV6)-2000)</f>
        <v/>
      </c>
      <c r="BW4" s="71" t="str">
        <f t="shared" si="1"/>
        <v/>
      </c>
      <c r="BX4" s="71" t="str">
        <f t="shared" si="1"/>
        <v/>
      </c>
      <c r="BY4" s="71" t="str">
        <f t="shared" si="1"/>
        <v/>
      </c>
      <c r="BZ4" s="71" t="str">
        <f t="shared" si="1"/>
        <v/>
      </c>
      <c r="CA4" s="71" t="str">
        <f t="shared" si="1"/>
        <v/>
      </c>
      <c r="CB4" s="71" t="str">
        <f t="shared" si="1"/>
        <v/>
      </c>
      <c r="CC4" s="71" t="str">
        <f t="shared" si="1"/>
        <v/>
      </c>
      <c r="CD4" s="71" t="str">
        <f t="shared" si="1"/>
        <v/>
      </c>
    </row>
    <row r="5" spans="1:83" s="71" customFormat="1">
      <c r="C5" s="73" t="s">
        <v>385</v>
      </c>
      <c r="D5" s="74"/>
      <c r="E5" s="74"/>
      <c r="F5" s="74"/>
      <c r="G5" s="74"/>
      <c r="H5" s="71">
        <f>MONTH(H6)</f>
        <v>1</v>
      </c>
      <c r="I5" s="71" t="str">
        <f>IF(MONTH(I6)=MONTH(H6),"",MONTH(I6))</f>
        <v/>
      </c>
      <c r="J5" s="71" t="str">
        <f t="shared" ref="J5:K5" si="2">IF(MONTH(J6)=MONTH(I6),"",MONTH(J6))</f>
        <v/>
      </c>
      <c r="K5" s="71" t="str">
        <f t="shared" si="2"/>
        <v/>
      </c>
      <c r="L5" s="71" t="str">
        <f t="shared" ref="L5" si="3">IF(MONTH(L6)=MONTH(K6),"",MONTH(L6))</f>
        <v/>
      </c>
      <c r="M5" s="71" t="str">
        <f t="shared" ref="M5" si="4">IF(MONTH(M6)=MONTH(L6),"",MONTH(M6))</f>
        <v/>
      </c>
      <c r="N5" s="71" t="str">
        <f t="shared" ref="N5" si="5">IF(MONTH(N6)=MONTH(M6),"",MONTH(N6))</f>
        <v/>
      </c>
      <c r="O5" s="71" t="str">
        <f t="shared" ref="O5" si="6">IF(MONTH(O6)=MONTH(N6),"",MONTH(O6))</f>
        <v/>
      </c>
      <c r="P5" s="71" t="str">
        <f t="shared" ref="P5" si="7">IF(MONTH(P6)=MONTH(O6),"",MONTH(P6))</f>
        <v/>
      </c>
      <c r="Q5" s="71" t="str">
        <f t="shared" ref="Q5" si="8">IF(MONTH(Q6)=MONTH(P6),"",MONTH(Q6))</f>
        <v/>
      </c>
      <c r="R5" s="71" t="str">
        <f t="shared" ref="R5" si="9">IF(MONTH(R6)=MONTH(Q6),"",MONTH(R6))</f>
        <v/>
      </c>
      <c r="S5" s="71" t="str">
        <f t="shared" ref="S5" si="10">IF(MONTH(S6)=MONTH(R6),"",MONTH(S6))</f>
        <v/>
      </c>
      <c r="T5" s="71" t="str">
        <f t="shared" ref="T5" si="11">IF(MONTH(T6)=MONTH(S6),"",MONTH(T6))</f>
        <v/>
      </c>
      <c r="U5" s="71" t="str">
        <f t="shared" ref="U5" si="12">IF(MONTH(U6)=MONTH(T6),"",MONTH(U6))</f>
        <v/>
      </c>
      <c r="V5" s="71" t="str">
        <f t="shared" ref="V5" si="13">IF(MONTH(V6)=MONTH(U6),"",MONTH(V6))</f>
        <v/>
      </c>
      <c r="W5" s="71" t="str">
        <f t="shared" ref="W5" si="14">IF(MONTH(W6)=MONTH(V6),"",MONTH(W6))</f>
        <v/>
      </c>
      <c r="X5" s="71">
        <f t="shared" ref="X5" si="15">IF(MONTH(X6)=MONTH(W6),"",MONTH(X6))</f>
        <v>2</v>
      </c>
      <c r="Y5" s="71" t="str">
        <f t="shared" ref="Y5" si="16">IF(MONTH(Y6)=MONTH(X6),"",MONTH(Y6))</f>
        <v/>
      </c>
      <c r="Z5" s="71" t="str">
        <f t="shared" ref="Z5" si="17">IF(MONTH(Z6)=MONTH(Y6),"",MONTH(Z6))</f>
        <v/>
      </c>
      <c r="AA5" s="71" t="str">
        <f t="shared" ref="AA5" si="18">IF(MONTH(AA6)=MONTH(Z6),"",MONTH(AA6))</f>
        <v/>
      </c>
      <c r="AB5" s="71" t="str">
        <f t="shared" ref="AB5" si="19">IF(MONTH(AB6)=MONTH(AA6),"",MONTH(AB6))</f>
        <v/>
      </c>
      <c r="AC5" s="71" t="str">
        <f t="shared" ref="AC5" si="20">IF(MONTH(AC6)=MONTH(AB6),"",MONTH(AC6))</f>
        <v/>
      </c>
      <c r="AD5" s="71" t="str">
        <f t="shared" ref="AD5" si="21">IF(MONTH(AD6)=MONTH(AC6),"",MONTH(AD6))</f>
        <v/>
      </c>
      <c r="AE5" s="71" t="str">
        <f t="shared" ref="AE5" si="22">IF(MONTH(AE6)=MONTH(AD6),"",MONTH(AE6))</f>
        <v/>
      </c>
      <c r="AF5" s="71" t="str">
        <f t="shared" ref="AF5" si="23">IF(MONTH(AF6)=MONTH(AE6),"",MONTH(AF6))</f>
        <v/>
      </c>
      <c r="AG5" s="71" t="str">
        <f t="shared" ref="AG5" si="24">IF(MONTH(AG6)=MONTH(AF6),"",MONTH(AG6))</f>
        <v/>
      </c>
      <c r="AH5" s="71" t="str">
        <f t="shared" ref="AH5" si="25">IF(MONTH(AH6)=MONTH(AG6),"",MONTH(AH6))</f>
        <v/>
      </c>
      <c r="AI5" s="71" t="str">
        <f t="shared" ref="AI5" si="26">IF(MONTH(AI6)=MONTH(AH6),"",MONTH(AI6))</f>
        <v/>
      </c>
      <c r="AJ5" s="71" t="str">
        <f t="shared" ref="AJ5" si="27">IF(MONTH(AJ6)=MONTH(AI6),"",MONTH(AJ6))</f>
        <v/>
      </c>
      <c r="AK5" s="71" t="str">
        <f t="shared" ref="AK5" si="28">IF(MONTH(AK6)=MONTH(AJ6),"",MONTH(AK6))</f>
        <v/>
      </c>
      <c r="AL5" s="71">
        <f t="shared" ref="AL5" si="29">IF(MONTH(AL6)=MONTH(AK6),"",MONTH(AL6))</f>
        <v>3</v>
      </c>
      <c r="AM5" s="71" t="str">
        <f t="shared" ref="AM5" si="30">IF(MONTH(AM6)=MONTH(AL6),"",MONTH(AM6))</f>
        <v/>
      </c>
      <c r="AN5" s="71" t="str">
        <f t="shared" ref="AN5" si="31">IF(MONTH(AN6)=MONTH(AM6),"",MONTH(AN6))</f>
        <v/>
      </c>
      <c r="AO5" s="71" t="str">
        <f t="shared" ref="AO5" si="32">IF(MONTH(AO6)=MONTH(AN6),"",MONTH(AO6))</f>
        <v/>
      </c>
      <c r="AP5" s="71" t="str">
        <f t="shared" ref="AP5" si="33">IF(MONTH(AP6)=MONTH(AO6),"",MONTH(AP6))</f>
        <v/>
      </c>
      <c r="AQ5" s="71" t="str">
        <f t="shared" ref="AQ5" si="34">IF(MONTH(AQ6)=MONTH(AP6),"",MONTH(AQ6))</f>
        <v/>
      </c>
      <c r="AR5" s="71" t="str">
        <f t="shared" ref="AR5" si="35">IF(MONTH(AR6)=MONTH(AQ6),"",MONTH(AR6))</f>
        <v/>
      </c>
      <c r="AS5" s="71" t="str">
        <f t="shared" ref="AS5" si="36">IF(MONTH(AS6)=MONTH(AR6),"",MONTH(AS6))</f>
        <v/>
      </c>
      <c r="AT5" s="71" t="str">
        <f t="shared" ref="AT5" si="37">IF(MONTH(AT6)=MONTH(AS6),"",MONTH(AT6))</f>
        <v/>
      </c>
      <c r="AU5" s="71" t="str">
        <f t="shared" ref="AU5" si="38">IF(MONTH(AU6)=MONTH(AT6),"",MONTH(AU6))</f>
        <v/>
      </c>
      <c r="AV5" s="71" t="str">
        <f t="shared" ref="AV5" si="39">IF(MONTH(AV6)=MONTH(AU6),"",MONTH(AV6))</f>
        <v/>
      </c>
      <c r="AW5" s="71" t="str">
        <f t="shared" ref="AW5" si="40">IF(MONTH(AW6)=MONTH(AV6),"",MONTH(AW6))</f>
        <v/>
      </c>
      <c r="AX5" s="71" t="str">
        <f t="shared" ref="AX5" si="41">IF(MONTH(AX6)=MONTH(AW6),"",MONTH(AX6))</f>
        <v/>
      </c>
      <c r="AY5" s="71" t="str">
        <f t="shared" ref="AY5" si="42">IF(MONTH(AY6)=MONTH(AX6),"",MONTH(AY6))</f>
        <v/>
      </c>
      <c r="AZ5" s="71" t="str">
        <f t="shared" ref="AZ5" si="43">IF(MONTH(AZ6)=MONTH(AY6),"",MONTH(AZ6))</f>
        <v/>
      </c>
      <c r="BA5" s="71">
        <f t="shared" ref="BA5" si="44">IF(MONTH(BA6)=MONTH(AZ6),"",MONTH(BA6))</f>
        <v>4</v>
      </c>
      <c r="BB5" s="71" t="str">
        <f t="shared" ref="BB5" si="45">IF(MONTH(BB6)=MONTH(BA6),"",MONTH(BB6))</f>
        <v/>
      </c>
      <c r="BC5" s="71" t="str">
        <f t="shared" ref="BC5" si="46">IF(MONTH(BC6)=MONTH(BB6),"",MONTH(BC6))</f>
        <v/>
      </c>
      <c r="BD5" s="71" t="str">
        <f t="shared" ref="BD5" si="47">IF(MONTH(BD6)=MONTH(BC6),"",MONTH(BD6))</f>
        <v/>
      </c>
      <c r="BE5" s="71" t="str">
        <f t="shared" ref="BE5" si="48">IF(MONTH(BE6)=MONTH(BD6),"",MONTH(BE6))</f>
        <v/>
      </c>
      <c r="BF5" s="71" t="str">
        <f t="shared" ref="BF5" si="49">IF(MONTH(BF6)=MONTH(BE6),"",MONTH(BF6))</f>
        <v/>
      </c>
      <c r="BG5" s="71" t="str">
        <f t="shared" ref="BG5" si="50">IF(MONTH(BG6)=MONTH(BF6),"",MONTH(BG6))</f>
        <v/>
      </c>
      <c r="BH5" s="71" t="str">
        <f t="shared" ref="BH5" si="51">IF(MONTH(BH6)=MONTH(BG6),"",MONTH(BH6))</f>
        <v/>
      </c>
      <c r="BI5" s="71" t="str">
        <f t="shared" ref="BI5" si="52">IF(MONTH(BI6)=MONTH(BH6),"",MONTH(BI6))</f>
        <v/>
      </c>
      <c r="BJ5" s="71" t="str">
        <f t="shared" ref="BJ5" si="53">IF(MONTH(BJ6)=MONTH(BI6),"",MONTH(BJ6))</f>
        <v/>
      </c>
      <c r="BK5" s="71" t="str">
        <f t="shared" ref="BK5" si="54">IF(MONTH(BK6)=MONTH(BJ6),"",MONTH(BK6))</f>
        <v/>
      </c>
      <c r="BL5" s="71" t="str">
        <f t="shared" ref="BL5" si="55">IF(MONTH(BL6)=MONTH(BK6),"",MONTH(BL6))</f>
        <v/>
      </c>
      <c r="BM5" s="71" t="str">
        <f t="shared" ref="BM5" si="56">IF(MONTH(BM6)=MONTH(BL6),"",MONTH(BM6))</f>
        <v/>
      </c>
      <c r="BN5" s="71" t="str">
        <f t="shared" ref="BN5" si="57">IF(MONTH(BN6)=MONTH(BM6),"",MONTH(BN6))</f>
        <v/>
      </c>
      <c r="BO5" s="71" t="str">
        <f t="shared" ref="BO5" si="58">IF(MONTH(BO6)=MONTH(BN6),"",MONTH(BO6))</f>
        <v/>
      </c>
      <c r="BP5" s="71">
        <f t="shared" ref="BP5" si="59">IF(MONTH(BP6)=MONTH(BO6),"",MONTH(BP6))</f>
        <v>5</v>
      </c>
      <c r="BQ5" s="71" t="str">
        <f t="shared" ref="BQ5" si="60">IF(MONTH(BQ6)=MONTH(BP6),"",MONTH(BQ6))</f>
        <v/>
      </c>
      <c r="BR5" s="71" t="str">
        <f t="shared" ref="BR5" si="61">IF(MONTH(BR6)=MONTH(BQ6),"",MONTH(BR6))</f>
        <v/>
      </c>
      <c r="BS5" s="71" t="str">
        <f t="shared" ref="BS5" si="62">IF(MONTH(BS6)=MONTH(BR6),"",MONTH(BS6))</f>
        <v/>
      </c>
      <c r="BT5" s="71" t="str">
        <f t="shared" ref="BT5" si="63">IF(MONTH(BT6)=MONTH(BS6),"",MONTH(BT6))</f>
        <v/>
      </c>
      <c r="BU5" s="71" t="str">
        <f t="shared" ref="BU5" si="64">IF(MONTH(BU6)=MONTH(BT6),"",MONTH(BU6))</f>
        <v/>
      </c>
      <c r="BV5" s="71" t="str">
        <f t="shared" ref="BV5" si="65">IF(MONTH(BV6)=MONTH(BU6),"",MONTH(BV6))</f>
        <v/>
      </c>
      <c r="BW5" s="71" t="str">
        <f t="shared" ref="BW5" si="66">IF(MONTH(BW6)=MONTH(BV6),"",MONTH(BW6))</f>
        <v/>
      </c>
      <c r="BX5" s="71" t="str">
        <f t="shared" ref="BX5" si="67">IF(MONTH(BX6)=MONTH(BW6),"",MONTH(BX6))</f>
        <v/>
      </c>
      <c r="BY5" s="71" t="str">
        <f t="shared" ref="BY5" si="68">IF(MONTH(BY6)=MONTH(BX6),"",MONTH(BY6))</f>
        <v/>
      </c>
      <c r="BZ5" s="71" t="str">
        <f t="shared" ref="BZ5" si="69">IF(MONTH(BZ6)=MONTH(BY6),"",MONTH(BZ6))</f>
        <v/>
      </c>
      <c r="CA5" s="71" t="str">
        <f t="shared" ref="CA5" si="70">IF(MONTH(CA6)=MONTH(BZ6),"",MONTH(CA6))</f>
        <v/>
      </c>
      <c r="CB5" s="71" t="str">
        <f t="shared" ref="CB5" si="71">IF(MONTH(CB6)=MONTH(CA6),"",MONTH(CB6))</f>
        <v/>
      </c>
      <c r="CC5" s="71" t="str">
        <f t="shared" ref="CC5" si="72">IF(MONTH(CC6)=MONTH(CB6),"",MONTH(CC6))</f>
        <v/>
      </c>
      <c r="CD5" s="71" t="str">
        <f t="shared" ref="CD5" si="73">IF(MONTH(CD6)=MONTH(CC6),"",MONTH(CD6))</f>
        <v/>
      </c>
    </row>
    <row r="6" spans="1:83" s="71" customFormat="1">
      <c r="A6" s="71" t="str">
        <f>'临-进度'!$A1</f>
        <v>任务编号</v>
      </c>
      <c r="B6" s="71" t="str">
        <f>'临-进度'!$B1</f>
        <v>阶段/迭代</v>
      </c>
      <c r="C6" s="71" t="str">
        <f>'临-进度'!$F1</f>
        <v>任务</v>
      </c>
      <c r="D6" s="72" t="str">
        <f>'临-进度'!$J1</f>
        <v>计划开始</v>
      </c>
      <c r="E6" s="71" t="s">
        <v>397</v>
      </c>
      <c r="F6" s="72" t="str">
        <f>'临-进度'!$K1</f>
        <v>实际开始</v>
      </c>
      <c r="G6" s="72" t="str">
        <f>'临-进度'!$AG1</f>
        <v>修正实际完成时间</v>
      </c>
      <c r="H6" s="75">
        <f>$B$3+(COLUMN()-8)*$C$1</f>
        <v>41275</v>
      </c>
      <c r="I6" s="75">
        <f t="shared" ref="I6:BT6" si="74">$B$3+(COLUMN()-8)*$C$1</f>
        <v>41277</v>
      </c>
      <c r="J6" s="75">
        <f t="shared" si="74"/>
        <v>41279</v>
      </c>
      <c r="K6" s="75">
        <f t="shared" si="74"/>
        <v>41281</v>
      </c>
      <c r="L6" s="75">
        <f t="shared" si="74"/>
        <v>41283</v>
      </c>
      <c r="M6" s="75">
        <f t="shared" si="74"/>
        <v>41285</v>
      </c>
      <c r="N6" s="75">
        <f t="shared" si="74"/>
        <v>41287</v>
      </c>
      <c r="O6" s="75">
        <f t="shared" si="74"/>
        <v>41289</v>
      </c>
      <c r="P6" s="75">
        <f t="shared" si="74"/>
        <v>41291</v>
      </c>
      <c r="Q6" s="75">
        <f t="shared" si="74"/>
        <v>41293</v>
      </c>
      <c r="R6" s="75">
        <f t="shared" si="74"/>
        <v>41295</v>
      </c>
      <c r="S6" s="75">
        <f t="shared" si="74"/>
        <v>41297</v>
      </c>
      <c r="T6" s="75">
        <f t="shared" si="74"/>
        <v>41299</v>
      </c>
      <c r="U6" s="75">
        <f t="shared" si="74"/>
        <v>41301</v>
      </c>
      <c r="V6" s="75">
        <f t="shared" si="74"/>
        <v>41303</v>
      </c>
      <c r="W6" s="75">
        <f t="shared" si="74"/>
        <v>41305</v>
      </c>
      <c r="X6" s="75">
        <f t="shared" si="74"/>
        <v>41307</v>
      </c>
      <c r="Y6" s="75">
        <f t="shared" si="74"/>
        <v>41309</v>
      </c>
      <c r="Z6" s="75">
        <f t="shared" si="74"/>
        <v>41311</v>
      </c>
      <c r="AA6" s="75">
        <f t="shared" si="74"/>
        <v>41313</v>
      </c>
      <c r="AB6" s="75">
        <f t="shared" si="74"/>
        <v>41315</v>
      </c>
      <c r="AC6" s="75">
        <f t="shared" si="74"/>
        <v>41317</v>
      </c>
      <c r="AD6" s="75">
        <f t="shared" si="74"/>
        <v>41319</v>
      </c>
      <c r="AE6" s="75">
        <f t="shared" si="74"/>
        <v>41321</v>
      </c>
      <c r="AF6" s="75">
        <f t="shared" si="74"/>
        <v>41323</v>
      </c>
      <c r="AG6" s="75">
        <f t="shared" si="74"/>
        <v>41325</v>
      </c>
      <c r="AH6" s="75">
        <f t="shared" si="74"/>
        <v>41327</v>
      </c>
      <c r="AI6" s="75">
        <f t="shared" si="74"/>
        <v>41329</v>
      </c>
      <c r="AJ6" s="75">
        <f t="shared" si="74"/>
        <v>41331</v>
      </c>
      <c r="AK6" s="75">
        <f t="shared" si="74"/>
        <v>41333</v>
      </c>
      <c r="AL6" s="75">
        <f t="shared" si="74"/>
        <v>41335</v>
      </c>
      <c r="AM6" s="75">
        <f t="shared" si="74"/>
        <v>41337</v>
      </c>
      <c r="AN6" s="75">
        <f t="shared" si="74"/>
        <v>41339</v>
      </c>
      <c r="AO6" s="75">
        <f t="shared" si="74"/>
        <v>41341</v>
      </c>
      <c r="AP6" s="75">
        <f t="shared" si="74"/>
        <v>41343</v>
      </c>
      <c r="AQ6" s="75">
        <f t="shared" si="74"/>
        <v>41345</v>
      </c>
      <c r="AR6" s="75">
        <f t="shared" si="74"/>
        <v>41347</v>
      </c>
      <c r="AS6" s="75">
        <f t="shared" si="74"/>
        <v>41349</v>
      </c>
      <c r="AT6" s="75">
        <f t="shared" si="74"/>
        <v>41351</v>
      </c>
      <c r="AU6" s="75">
        <f t="shared" si="74"/>
        <v>41353</v>
      </c>
      <c r="AV6" s="75">
        <f t="shared" si="74"/>
        <v>41355</v>
      </c>
      <c r="AW6" s="75">
        <f t="shared" si="74"/>
        <v>41357</v>
      </c>
      <c r="AX6" s="75">
        <f t="shared" si="74"/>
        <v>41359</v>
      </c>
      <c r="AY6" s="75">
        <f t="shared" si="74"/>
        <v>41361</v>
      </c>
      <c r="AZ6" s="75">
        <f t="shared" si="74"/>
        <v>41363</v>
      </c>
      <c r="BA6" s="75">
        <f t="shared" si="74"/>
        <v>41365</v>
      </c>
      <c r="BB6" s="75">
        <f t="shared" si="74"/>
        <v>41367</v>
      </c>
      <c r="BC6" s="75">
        <f t="shared" si="74"/>
        <v>41369</v>
      </c>
      <c r="BD6" s="75">
        <f t="shared" si="74"/>
        <v>41371</v>
      </c>
      <c r="BE6" s="75">
        <f t="shared" si="74"/>
        <v>41373</v>
      </c>
      <c r="BF6" s="75">
        <f t="shared" si="74"/>
        <v>41375</v>
      </c>
      <c r="BG6" s="75">
        <f t="shared" si="74"/>
        <v>41377</v>
      </c>
      <c r="BH6" s="75">
        <f t="shared" si="74"/>
        <v>41379</v>
      </c>
      <c r="BI6" s="75">
        <f t="shared" si="74"/>
        <v>41381</v>
      </c>
      <c r="BJ6" s="75">
        <f t="shared" si="74"/>
        <v>41383</v>
      </c>
      <c r="BK6" s="75">
        <f t="shared" si="74"/>
        <v>41385</v>
      </c>
      <c r="BL6" s="75">
        <f t="shared" si="74"/>
        <v>41387</v>
      </c>
      <c r="BM6" s="75">
        <f t="shared" si="74"/>
        <v>41389</v>
      </c>
      <c r="BN6" s="75">
        <f t="shared" si="74"/>
        <v>41391</v>
      </c>
      <c r="BO6" s="75">
        <f t="shared" si="74"/>
        <v>41393</v>
      </c>
      <c r="BP6" s="75">
        <f t="shared" si="74"/>
        <v>41395</v>
      </c>
      <c r="BQ6" s="75">
        <f t="shared" si="74"/>
        <v>41397</v>
      </c>
      <c r="BR6" s="75">
        <f t="shared" si="74"/>
        <v>41399</v>
      </c>
      <c r="BS6" s="75">
        <f t="shared" si="74"/>
        <v>41401</v>
      </c>
      <c r="BT6" s="75">
        <f t="shared" si="74"/>
        <v>41403</v>
      </c>
      <c r="BU6" s="75">
        <f t="shared" ref="BU6:CE6" si="75">$B$3+(COLUMN()-8)*$C$1</f>
        <v>41405</v>
      </c>
      <c r="BV6" s="75">
        <f t="shared" si="75"/>
        <v>41407</v>
      </c>
      <c r="BW6" s="75">
        <f t="shared" si="75"/>
        <v>41409</v>
      </c>
      <c r="BX6" s="75">
        <f t="shared" si="75"/>
        <v>41411</v>
      </c>
      <c r="BY6" s="75">
        <f t="shared" si="75"/>
        <v>41413</v>
      </c>
      <c r="BZ6" s="75">
        <f t="shared" si="75"/>
        <v>41415</v>
      </c>
      <c r="CA6" s="75">
        <f t="shared" si="75"/>
        <v>41417</v>
      </c>
      <c r="CB6" s="75">
        <f t="shared" si="75"/>
        <v>41419</v>
      </c>
      <c r="CC6" s="75">
        <f t="shared" si="75"/>
        <v>41421</v>
      </c>
      <c r="CD6" s="75">
        <f t="shared" si="75"/>
        <v>41423</v>
      </c>
      <c r="CE6" s="75">
        <f t="shared" si="75"/>
        <v>41425</v>
      </c>
    </row>
    <row r="7" spans="1:83">
      <c r="A7" s="69" t="str">
        <f ca="1">IF('临-进度'!$N2,'临-进度'!$A2,"")</f>
        <v>T-001</v>
      </c>
      <c r="B7" s="69" t="str">
        <f ca="1">IF('临-进度'!$N2,'临-进度'!$B2,"")</f>
        <v>需求调研</v>
      </c>
      <c r="C7" s="69" t="str">
        <f ca="1">IF('临-进度'!$N2,'临-进度'!$F2,"")</f>
        <v>总经理需求访谈</v>
      </c>
      <c r="D7" s="70">
        <f ca="1">IF('临-进度'!$N2,'临-进度'!$J2,"")</f>
        <v>41306</v>
      </c>
      <c r="E7" s="70">
        <f ca="1">IF('临-进度'!$N2,'临-进度'!$AF2,"")</f>
        <v>41306</v>
      </c>
      <c r="F7" s="70">
        <f ca="1">IF('临-进度'!$N2,'临-进度'!$K2,"")</f>
        <v>41277</v>
      </c>
      <c r="G7" s="76">
        <f ca="1">IF('临-进度'!$N2,'临-进度'!$AG2,"")</f>
        <v>41283</v>
      </c>
      <c r="H7" s="71" t="str">
        <f ca="1">INDEX({"","_","-","="},IF(OR($D7 &gt;= I$6, $E7 &lt; H$6), 0, 1)+IF(OR($F7 &gt;= I$6, $G7 &lt; H$6), 0, 2)+1)</f>
        <v/>
      </c>
      <c r="I7" s="71" t="str">
        <f ca="1">INDEX({"","_","-","="},IF(OR($D7 &gt;= J$6, $E7 &lt; I$6), 0, 1)+IF(OR($F7 &gt;= J$6, $G7 &lt; I$6), 0, 2)+1)</f>
        <v>-</v>
      </c>
      <c r="J7" s="71" t="str">
        <f ca="1">INDEX({"","_","-","="},IF(OR($D7 &gt;= K$6, $E7 &lt; J$6), 0, 1)+IF(OR($F7 &gt;= K$6, $G7 &lt; J$6), 0, 2)+1)</f>
        <v>-</v>
      </c>
      <c r="K7" s="71" t="str">
        <f ca="1">INDEX({"","_","-","="},IF(OR($D7 &gt;= L$6, $E7 &lt; K$6), 0, 1)+IF(OR($F7 &gt;= L$6, $G7 &lt; K$6), 0, 2)+1)</f>
        <v>-</v>
      </c>
      <c r="L7" s="71" t="str">
        <f ca="1">INDEX({"","_","-","="},IF(OR($D7 &gt;= M$6, $E7 &lt; L$6), 0, 1)+IF(OR($F7 &gt;= M$6, $G7 &lt; L$6), 0, 2)+1)</f>
        <v>-</v>
      </c>
      <c r="M7" s="71" t="str">
        <f ca="1">INDEX({"","_","-","="},IF(OR($D7 &gt;= N$6, $E7 &lt; M$6), 0, 1)+IF(OR($F7 &gt;= N$6, $G7 &lt; M$6), 0, 2)+1)</f>
        <v/>
      </c>
      <c r="N7" s="71" t="str">
        <f ca="1">INDEX({"","_","-","="},IF(OR($D7 &gt;= O$6, $E7 &lt; N$6), 0, 1)+IF(OR($F7 &gt;= O$6, $G7 &lt; N$6), 0, 2)+1)</f>
        <v/>
      </c>
      <c r="O7" s="71" t="str">
        <f ca="1">INDEX({"","_","-","="},IF(OR($D7 &gt;= P$6, $E7 &lt; O$6), 0, 1)+IF(OR($F7 &gt;= P$6, $G7 &lt; O$6), 0, 2)+1)</f>
        <v/>
      </c>
      <c r="P7" s="71" t="str">
        <f ca="1">INDEX({"","_","-","="},IF(OR($D7 &gt;= Q$6, $E7 &lt; P$6), 0, 1)+IF(OR($F7 &gt;= Q$6, $G7 &lt; P$6), 0, 2)+1)</f>
        <v/>
      </c>
      <c r="Q7" s="71" t="str">
        <f ca="1">INDEX({"","_","-","="},IF(OR($D7 &gt;= R$6, $E7 &lt; Q$6), 0, 1)+IF(OR($F7 &gt;= R$6, $G7 &lt; Q$6), 0, 2)+1)</f>
        <v/>
      </c>
      <c r="R7" s="71" t="str">
        <f ca="1">INDEX({"","_","-","="},IF(OR($D7 &gt;= S$6, $E7 &lt; R$6), 0, 1)+IF(OR($F7 &gt;= S$6, $G7 &lt; R$6), 0, 2)+1)</f>
        <v/>
      </c>
      <c r="S7" s="71" t="str">
        <f ca="1">INDEX({"","_","-","="},IF(OR($D7 &gt;= T$6, $E7 &lt; S$6), 0, 1)+IF(OR($F7 &gt;= T$6, $G7 &lt; S$6), 0, 2)+1)</f>
        <v/>
      </c>
      <c r="T7" s="71" t="str">
        <f ca="1">INDEX({"","_","-","="},IF(OR($D7 &gt;= U$6, $E7 &lt; T$6), 0, 1)+IF(OR($F7 &gt;= U$6, $G7 &lt; T$6), 0, 2)+1)</f>
        <v/>
      </c>
      <c r="U7" s="71" t="str">
        <f ca="1">INDEX({"","_","-","="},IF(OR($D7 &gt;= V$6, $E7 &lt; U$6), 0, 1)+IF(OR($F7 &gt;= V$6, $G7 &lt; U$6), 0, 2)+1)</f>
        <v/>
      </c>
      <c r="V7" s="71" t="str">
        <f ca="1">INDEX({"","_","-","="},IF(OR($D7 &gt;= W$6, $E7 &lt; V$6), 0, 1)+IF(OR($F7 &gt;= W$6, $G7 &lt; V$6), 0, 2)+1)</f>
        <v/>
      </c>
      <c r="W7" s="71" t="str">
        <f ca="1">INDEX({"","_","-","="},IF(OR($D7 &gt;= X$6, $E7 &lt; W$6), 0, 1)+IF(OR($F7 &gt;= X$6, $G7 &lt; W$6), 0, 2)+1)</f>
        <v>_</v>
      </c>
      <c r="X7" s="71" t="str">
        <f ca="1">INDEX({"","_","-","="},IF(OR($D7 &gt;= Y$6, $E7 &lt; X$6), 0, 1)+IF(OR($F7 &gt;= Y$6, $G7 &lt; X$6), 0, 2)+1)</f>
        <v/>
      </c>
      <c r="Y7" s="71" t="str">
        <f ca="1">INDEX({"","_","-","="},IF(OR($D7 &gt;= Z$6, $E7 &lt; Y$6), 0, 1)+IF(OR($F7 &gt;= Z$6, $G7 &lt; Y$6), 0, 2)+1)</f>
        <v/>
      </c>
      <c r="Z7" s="71" t="str">
        <f ca="1">INDEX({"","_","-","="},IF(OR($D7 &gt;= AA$6, $E7 &lt; Z$6), 0, 1)+IF(OR($F7 &gt;= AA$6, $G7 &lt; Z$6), 0, 2)+1)</f>
        <v/>
      </c>
      <c r="AA7" s="71" t="str">
        <f ca="1">INDEX({"","_","-","="},IF(OR($D7 &gt;= AB$6, $E7 &lt; AA$6), 0, 1)+IF(OR($F7 &gt;= AB$6, $G7 &lt; AA$6), 0, 2)+1)</f>
        <v/>
      </c>
      <c r="AB7" s="71" t="str">
        <f ca="1">INDEX({"","_","-","="},IF(OR($D7 &gt;= AC$6, $E7 &lt; AB$6), 0, 1)+IF(OR($F7 &gt;= AC$6, $G7 &lt; AB$6), 0, 2)+1)</f>
        <v/>
      </c>
      <c r="AC7" s="71" t="str">
        <f ca="1">INDEX({"","_","-","="},IF(OR($D7 &gt;= AD$6, $E7 &lt; AC$6), 0, 1)+IF(OR($F7 &gt;= AD$6, $G7 &lt; AC$6), 0, 2)+1)</f>
        <v/>
      </c>
      <c r="AD7" s="71" t="str">
        <f ca="1">INDEX({"","_","-","="},IF(OR($D7 &gt;= AE$6, $E7 &lt; AD$6), 0, 1)+IF(OR($F7 &gt;= AE$6, $G7 &lt; AD$6), 0, 2)+1)</f>
        <v/>
      </c>
      <c r="AE7" s="71" t="str">
        <f ca="1">INDEX({"","_","-","="},IF(OR($D7 &gt;= AF$6, $E7 &lt; AE$6), 0, 1)+IF(OR($F7 &gt;= AF$6, $G7 &lt; AE$6), 0, 2)+1)</f>
        <v/>
      </c>
      <c r="AF7" s="71" t="str">
        <f ca="1">INDEX({"","_","-","="},IF(OR($D7 &gt;= AG$6, $E7 &lt; AF$6), 0, 1)+IF(OR($F7 &gt;= AG$6, $G7 &lt; AF$6), 0, 2)+1)</f>
        <v/>
      </c>
      <c r="AG7" s="71" t="str">
        <f ca="1">INDEX({"","_","-","="},IF(OR($D7 &gt;= AH$6, $E7 &lt; AG$6), 0, 1)+IF(OR($F7 &gt;= AH$6, $G7 &lt; AG$6), 0, 2)+1)</f>
        <v/>
      </c>
      <c r="AH7" s="71" t="str">
        <f ca="1">INDEX({"","_","-","="},IF(OR($D7 &gt;= AI$6, $E7 &lt; AH$6), 0, 1)+IF(OR($F7 &gt;= AI$6, $G7 &lt; AH$6), 0, 2)+1)</f>
        <v/>
      </c>
      <c r="AI7" s="71" t="str">
        <f ca="1">INDEX({"","_","-","="},IF(OR($D7 &gt;= AJ$6, $E7 &lt; AI$6), 0, 1)+IF(OR($F7 &gt;= AJ$6, $G7 &lt; AI$6), 0, 2)+1)</f>
        <v/>
      </c>
      <c r="AJ7" s="71" t="str">
        <f ca="1">INDEX({"","_","-","="},IF(OR($D7 &gt;= AK$6, $E7 &lt; AJ$6), 0, 1)+IF(OR($F7 &gt;= AK$6, $G7 &lt; AJ$6), 0, 2)+1)</f>
        <v/>
      </c>
      <c r="AK7" s="71" t="str">
        <f ca="1">INDEX({"","_","-","="},IF(OR($D7 &gt;= AL$6, $E7 &lt; AK$6), 0, 1)+IF(OR($F7 &gt;= AL$6, $G7 &lt; AK$6), 0, 2)+1)</f>
        <v/>
      </c>
      <c r="AL7" s="71" t="str">
        <f ca="1">INDEX({"","_","-","="},IF(OR($D7 &gt;= AM$6, $E7 &lt; AL$6), 0, 1)+IF(OR($F7 &gt;= AM$6, $G7 &lt; AL$6), 0, 2)+1)</f>
        <v/>
      </c>
      <c r="AM7" s="71" t="str">
        <f ca="1">INDEX({"","_","-","="},IF(OR($D7 &gt;= AN$6, $E7 &lt; AM$6), 0, 1)+IF(OR($F7 &gt;= AN$6, $G7 &lt; AM$6), 0, 2)+1)</f>
        <v/>
      </c>
      <c r="AN7" s="71" t="str">
        <f ca="1">INDEX({"","_","-","="},IF(OR($D7 &gt;= AO$6, $E7 &lt; AN$6), 0, 1)+IF(OR($F7 &gt;= AO$6, $G7 &lt; AN$6), 0, 2)+1)</f>
        <v/>
      </c>
      <c r="AO7" s="71" t="str">
        <f ca="1">INDEX({"","_","-","="},IF(OR($D7 &gt;= AP$6, $E7 &lt; AO$6), 0, 1)+IF(OR($F7 &gt;= AP$6, $G7 &lt; AO$6), 0, 2)+1)</f>
        <v/>
      </c>
      <c r="AP7" s="71" t="str">
        <f ca="1">INDEX({"","_","-","="},IF(OR($D7 &gt;= AQ$6, $E7 &lt; AP$6), 0, 1)+IF(OR($F7 &gt;= AQ$6, $G7 &lt; AP$6), 0, 2)+1)</f>
        <v/>
      </c>
      <c r="AQ7" s="71" t="str">
        <f ca="1">INDEX({"","_","-","="},IF(OR($D7 &gt;= AR$6, $E7 &lt; AQ$6), 0, 1)+IF(OR($F7 &gt;= AR$6, $G7 &lt; AQ$6), 0, 2)+1)</f>
        <v/>
      </c>
      <c r="AR7" s="71" t="str">
        <f ca="1">INDEX({"","_","-","="},IF(OR($D7 &gt;= AS$6, $E7 &lt; AR$6), 0, 1)+IF(OR($F7 &gt;= AS$6, $G7 &lt; AR$6), 0, 2)+1)</f>
        <v/>
      </c>
      <c r="AS7" s="71" t="str">
        <f ca="1">INDEX({"","_","-","="},IF(OR($D7 &gt;= AT$6, $E7 &lt; AS$6), 0, 1)+IF(OR($F7 &gt;= AT$6, $G7 &lt; AS$6), 0, 2)+1)</f>
        <v/>
      </c>
      <c r="AT7" s="71" t="str">
        <f ca="1">INDEX({"","_","-","="},IF(OR($D7 &gt;= AU$6, $E7 &lt; AT$6), 0, 1)+IF(OR($F7 &gt;= AU$6, $G7 &lt; AT$6), 0, 2)+1)</f>
        <v/>
      </c>
      <c r="AU7" s="71" t="str">
        <f ca="1">INDEX({"","_","-","="},IF(OR($D7 &gt;= AV$6, $E7 &lt; AU$6), 0, 1)+IF(OR($F7 &gt;= AV$6, $G7 &lt; AU$6), 0, 2)+1)</f>
        <v/>
      </c>
      <c r="AV7" s="71" t="str">
        <f ca="1">INDEX({"","_","-","="},IF(OR($D7 &gt;= AW$6, $E7 &lt; AV$6), 0, 1)+IF(OR($F7 &gt;= AW$6, $G7 &lt; AV$6), 0, 2)+1)</f>
        <v/>
      </c>
      <c r="AW7" s="71" t="str">
        <f ca="1">INDEX({"","_","-","="},IF(OR($D7 &gt;= AX$6, $E7 &lt; AW$6), 0, 1)+IF(OR($F7 &gt;= AX$6, $G7 &lt; AW$6), 0, 2)+1)</f>
        <v/>
      </c>
      <c r="AX7" s="71" t="str">
        <f ca="1">INDEX({"","_","-","="},IF(OR($D7 &gt;= AY$6, $E7 &lt; AX$6), 0, 1)+IF(OR($F7 &gt;= AY$6, $G7 &lt; AX$6), 0, 2)+1)</f>
        <v/>
      </c>
      <c r="AY7" s="71" t="str">
        <f ca="1">INDEX({"","_","-","="},IF(OR($D7 &gt;= AZ$6, $E7 &lt; AY$6), 0, 1)+IF(OR($F7 &gt;= AZ$6, $G7 &lt; AY$6), 0, 2)+1)</f>
        <v/>
      </c>
      <c r="AZ7" s="71" t="str">
        <f ca="1">INDEX({"","_","-","="},IF(OR($D7 &gt;= BA$6, $E7 &lt; AZ$6), 0, 1)+IF(OR($F7 &gt;= BA$6, $G7 &lt; AZ$6), 0, 2)+1)</f>
        <v/>
      </c>
      <c r="BA7" s="71" t="str">
        <f ca="1">INDEX({"","_","-","="},IF(OR($D7 &gt;= BB$6, $E7 &lt; BA$6), 0, 1)+IF(OR($F7 &gt;= BB$6, $G7 &lt; BA$6), 0, 2)+1)</f>
        <v/>
      </c>
      <c r="BB7" s="71" t="str">
        <f ca="1">INDEX({"","_","-","="},IF(OR($D7 &gt;= BC$6, $E7 &lt; BB$6), 0, 1)+IF(OR($F7 &gt;= BC$6, $G7 &lt; BB$6), 0, 2)+1)</f>
        <v/>
      </c>
      <c r="BC7" s="71" t="str">
        <f ca="1">INDEX({"","_","-","="},IF(OR($D7 &gt;= BD$6, $E7 &lt; BC$6), 0, 1)+IF(OR($F7 &gt;= BD$6, $G7 &lt; BC$6), 0, 2)+1)</f>
        <v/>
      </c>
      <c r="BD7" s="71" t="str">
        <f ca="1">INDEX({"","_","-","="},IF(OR($D7 &gt;= BE$6, $E7 &lt; BD$6), 0, 1)+IF(OR($F7 &gt;= BE$6, $G7 &lt; BD$6), 0, 2)+1)</f>
        <v/>
      </c>
      <c r="BE7" s="71" t="str">
        <f ca="1">INDEX({"","_","-","="},IF(OR($D7 &gt;= BF$6, $E7 &lt; BE$6), 0, 1)+IF(OR($F7 &gt;= BF$6, $G7 &lt; BE$6), 0, 2)+1)</f>
        <v/>
      </c>
      <c r="BF7" s="71" t="str">
        <f ca="1">INDEX({"","_","-","="},IF(OR($D7 &gt;= BG$6, $E7 &lt; BF$6), 0, 1)+IF(OR($F7 &gt;= BG$6, $G7 &lt; BF$6), 0, 2)+1)</f>
        <v/>
      </c>
      <c r="BG7" s="71" t="str">
        <f ca="1">INDEX({"","_","-","="},IF(OR($D7 &gt;= BH$6, $E7 &lt; BG$6), 0, 1)+IF(OR($F7 &gt;= BH$6, $G7 &lt; BG$6), 0, 2)+1)</f>
        <v/>
      </c>
      <c r="BH7" s="71" t="str">
        <f ca="1">INDEX({"","_","-","="},IF(OR($D7 &gt;= BI$6, $E7 &lt; BH$6), 0, 1)+IF(OR($F7 &gt;= BI$6, $G7 &lt; BH$6), 0, 2)+1)</f>
        <v/>
      </c>
      <c r="BI7" s="71" t="str">
        <f ca="1">INDEX({"","_","-","="},IF(OR($D7 &gt;= BJ$6, $E7 &lt; BI$6), 0, 1)+IF(OR($F7 &gt;= BJ$6, $G7 &lt; BI$6), 0, 2)+1)</f>
        <v/>
      </c>
      <c r="BJ7" s="71" t="str">
        <f ca="1">INDEX({"","_","-","="},IF(OR($D7 &gt;= BK$6, $E7 &lt; BJ$6), 0, 1)+IF(OR($F7 &gt;= BK$6, $G7 &lt; BJ$6), 0, 2)+1)</f>
        <v/>
      </c>
      <c r="BK7" s="71" t="str">
        <f ca="1">INDEX({"","_","-","="},IF(OR($D7 &gt;= BL$6, $E7 &lt; BK$6), 0, 1)+IF(OR($F7 &gt;= BL$6, $G7 &lt; BK$6), 0, 2)+1)</f>
        <v/>
      </c>
      <c r="BL7" s="71" t="str">
        <f ca="1">INDEX({"","_","-","="},IF(OR($D7 &gt;= BM$6, $E7 &lt; BL$6), 0, 1)+IF(OR($F7 &gt;= BM$6, $G7 &lt; BL$6), 0, 2)+1)</f>
        <v/>
      </c>
      <c r="BM7" s="71" t="str">
        <f ca="1">INDEX({"","_","-","="},IF(OR($D7 &gt;= BN$6, $E7 &lt; BM$6), 0, 1)+IF(OR($F7 &gt;= BN$6, $G7 &lt; BM$6), 0, 2)+1)</f>
        <v/>
      </c>
      <c r="BN7" s="71" t="str">
        <f ca="1">INDEX({"","_","-","="},IF(OR($D7 &gt;= BO$6, $E7 &lt; BN$6), 0, 1)+IF(OR($F7 &gt;= BO$6, $G7 &lt; BN$6), 0, 2)+1)</f>
        <v/>
      </c>
      <c r="BO7" s="71" t="str">
        <f ca="1">INDEX({"","_","-","="},IF(OR($D7 &gt;= BP$6, $E7 &lt; BO$6), 0, 1)+IF(OR($F7 &gt;= BP$6, $G7 &lt; BO$6), 0, 2)+1)</f>
        <v/>
      </c>
      <c r="BP7" s="71" t="str">
        <f ca="1">INDEX({"","_","-","="},IF(OR($D7 &gt;= BQ$6, $E7 &lt; BP$6), 0, 1)+IF(OR($F7 &gt;= BQ$6, $G7 &lt; BP$6), 0, 2)+1)</f>
        <v/>
      </c>
      <c r="BQ7" s="71" t="str">
        <f ca="1">INDEX({"","_","-","="},IF(OR($D7 &gt;= BR$6, $E7 &lt; BQ$6), 0, 1)+IF(OR($F7 &gt;= BR$6, $G7 &lt; BQ$6), 0, 2)+1)</f>
        <v/>
      </c>
      <c r="BR7" s="71" t="str">
        <f ca="1">INDEX({"","_","-","="},IF(OR($D7 &gt;= BS$6, $E7 &lt; BR$6), 0, 1)+IF(OR($F7 &gt;= BS$6, $G7 &lt; BR$6), 0, 2)+1)</f>
        <v/>
      </c>
      <c r="BS7" s="71" t="str">
        <f ca="1">INDEX({"","_","-","="},IF(OR($D7 &gt;= BT$6, $E7 &lt; BS$6), 0, 1)+IF(OR($F7 &gt;= BT$6, $G7 &lt; BS$6), 0, 2)+1)</f>
        <v/>
      </c>
      <c r="BT7" s="71" t="str">
        <f ca="1">INDEX({"","_","-","="},IF(OR($D7 &gt;= BU$6, $E7 &lt; BT$6), 0, 1)+IF(OR($F7 &gt;= BU$6, $G7 &lt; BT$6), 0, 2)+1)</f>
        <v/>
      </c>
      <c r="BU7" s="71" t="str">
        <f ca="1">INDEX({"","_","-","="},IF(OR($D7 &gt;= BV$6, $E7 &lt; BU$6), 0, 1)+IF(OR($F7 &gt;= BV$6, $G7 &lt; BU$6), 0, 2)+1)</f>
        <v/>
      </c>
      <c r="BV7" s="71" t="str">
        <f ca="1">INDEX({"","_","-","="},IF(OR($D7 &gt;= BW$6, $E7 &lt; BV$6), 0, 1)+IF(OR($F7 &gt;= BW$6, $G7 &lt; BV$6), 0, 2)+1)</f>
        <v/>
      </c>
      <c r="BW7" s="71" t="str">
        <f ca="1">INDEX({"","_","-","="},IF(OR($D7 &gt;= BX$6, $E7 &lt; BW$6), 0, 1)+IF(OR($F7 &gt;= BX$6, $G7 &lt; BW$6), 0, 2)+1)</f>
        <v/>
      </c>
      <c r="BX7" s="71" t="str">
        <f ca="1">INDEX({"","_","-","="},IF(OR($D7 &gt;= BY$6, $E7 &lt; BX$6), 0, 1)+IF(OR($F7 &gt;= BY$6, $G7 &lt; BX$6), 0, 2)+1)</f>
        <v/>
      </c>
      <c r="BY7" s="71" t="str">
        <f ca="1">INDEX({"","_","-","="},IF(OR($D7 &gt;= BZ$6, $E7 &lt; BY$6), 0, 1)+IF(OR($F7 &gt;= BZ$6, $G7 &lt; BY$6), 0, 2)+1)</f>
        <v/>
      </c>
      <c r="BZ7" s="71" t="str">
        <f ca="1">INDEX({"","_","-","="},IF(OR($D7 &gt;= CA$6, $E7 &lt; BZ$6), 0, 1)+IF(OR($F7 &gt;= CA$6, $G7 &lt; BZ$6), 0, 2)+1)</f>
        <v/>
      </c>
      <c r="CA7" s="71" t="str">
        <f ca="1">INDEX({"","_","-","="},IF(OR($D7 &gt;= CB$6, $E7 &lt; CA$6), 0, 1)+IF(OR($F7 &gt;= CB$6, $G7 &lt; CA$6), 0, 2)+1)</f>
        <v/>
      </c>
      <c r="CB7" s="71" t="str">
        <f ca="1">INDEX({"","_","-","="},IF(OR($D7 &gt;= CC$6, $E7 &lt; CB$6), 0, 1)+IF(OR($F7 &gt;= CC$6, $G7 &lt; CB$6), 0, 2)+1)</f>
        <v/>
      </c>
      <c r="CC7" s="71" t="str">
        <f ca="1">INDEX({"","_","-","="},IF(OR($D7 &gt;= CD$6, $E7 &lt; CC$6), 0, 1)+IF(OR($F7 &gt;= CD$6, $G7 &lt; CC$6), 0, 2)+1)</f>
        <v/>
      </c>
      <c r="CD7" s="71" t="str">
        <f ca="1">INDEX({"","_","-","="},IF(OR($D7 &gt;= CE$6, $E7 &lt; CD$6), 0, 1)+IF(OR($F7 &gt;= CE$6, $G7 &lt; CD$6), 0, 2)+1)</f>
        <v/>
      </c>
    </row>
    <row r="8" spans="1:83">
      <c r="A8" s="8" t="str">
        <f ca="1">IF('临-进度'!N3,'临-进度'!$A3,"")</f>
        <v>T-002</v>
      </c>
      <c r="B8" s="8" t="str">
        <f ca="1">IF('临-进度'!N3,'临-进度'!$B3,"")</f>
        <v>基础架构搭建</v>
      </c>
      <c r="C8" s="8" t="str">
        <f ca="1">IF('临-进度'!N3,'临-进度'!$F3,"")</f>
        <v>配置构建服务器</v>
      </c>
      <c r="D8" s="42">
        <f ca="1">IF('临-进度'!$N3,'临-进度'!$J3,"")</f>
        <v>41307</v>
      </c>
      <c r="E8" s="42">
        <f ca="1">IF('临-进度'!$N3,'临-进度'!$AF3,"")</f>
        <v>41307</v>
      </c>
      <c r="F8" s="42">
        <f ca="1">IF('临-进度'!$N3,'临-进度'!$K3,"")</f>
        <v>41289</v>
      </c>
      <c r="G8" s="76">
        <f ca="1">IF('临-进度'!$N3,'临-进度'!$AG3,"")</f>
        <v>41294</v>
      </c>
      <c r="H8" s="71" t="str">
        <f ca="1">INDEX({"","_","-","="},IF(OR($D8 &gt;= I$6, $E8 &lt; H$6), 0, 1)+IF(OR($F8 &gt;= I$6, $G8 &lt; H$6), 0, 2)+1)</f>
        <v/>
      </c>
      <c r="I8" s="71" t="str">
        <f ca="1">INDEX({"","_","-","="},IF(OR($D8 &gt;= J$6, $E8 &lt; I$6), 0, 1)+IF(OR($F8 &gt;= J$6, $G8 &lt; I$6), 0, 2)+1)</f>
        <v/>
      </c>
      <c r="J8" s="71" t="str">
        <f ca="1">INDEX({"","_","-","="},IF(OR($D8 &gt;= K$6, $E8 &lt; J$6), 0, 1)+IF(OR($F8 &gt;= K$6, $G8 &lt; J$6), 0, 2)+1)</f>
        <v/>
      </c>
      <c r="K8" s="71" t="str">
        <f ca="1">INDEX({"","_","-","="},IF(OR($D8 &gt;= L$6, $E8 &lt; K$6), 0, 1)+IF(OR($F8 &gt;= L$6, $G8 &lt; K$6), 0, 2)+1)</f>
        <v/>
      </c>
      <c r="L8" s="71" t="str">
        <f ca="1">INDEX({"","_","-","="},IF(OR($D8 &gt;= M$6, $E8 &lt; L$6), 0, 1)+IF(OR($F8 &gt;= M$6, $G8 &lt; L$6), 0, 2)+1)</f>
        <v/>
      </c>
      <c r="M8" s="71" t="str">
        <f ca="1">INDEX({"","_","-","="},IF(OR($D8 &gt;= N$6, $E8 &lt; M$6), 0, 1)+IF(OR($F8 &gt;= N$6, $G8 &lt; M$6), 0, 2)+1)</f>
        <v/>
      </c>
      <c r="N8" s="71" t="str">
        <f ca="1">INDEX({"","_","-","="},IF(OR($D8 &gt;= O$6, $E8 &lt; N$6), 0, 1)+IF(OR($F8 &gt;= O$6, $G8 &lt; N$6), 0, 2)+1)</f>
        <v/>
      </c>
      <c r="O8" s="71" t="str">
        <f ca="1">INDEX({"","_","-","="},IF(OR($D8 &gt;= P$6, $E8 &lt; O$6), 0, 1)+IF(OR($F8 &gt;= P$6, $G8 &lt; O$6), 0, 2)+1)</f>
        <v>-</v>
      </c>
      <c r="P8" s="71" t="str">
        <f ca="1">INDEX({"","_","-","="},IF(OR($D8 &gt;= Q$6, $E8 &lt; P$6), 0, 1)+IF(OR($F8 &gt;= Q$6, $G8 &lt; P$6), 0, 2)+1)</f>
        <v>-</v>
      </c>
      <c r="Q8" s="71" t="str">
        <f ca="1">INDEX({"","_","-","="},IF(OR($D8 &gt;= R$6, $E8 &lt; Q$6), 0, 1)+IF(OR($F8 &gt;= R$6, $G8 &lt; Q$6), 0, 2)+1)</f>
        <v>-</v>
      </c>
      <c r="R8" s="71" t="str">
        <f ca="1">INDEX({"","_","-","="},IF(OR($D8 &gt;= S$6, $E8 &lt; R$6), 0, 1)+IF(OR($F8 &gt;= S$6, $G8 &lt; R$6), 0, 2)+1)</f>
        <v/>
      </c>
      <c r="S8" s="71" t="str">
        <f ca="1">INDEX({"","_","-","="},IF(OR($D8 &gt;= T$6, $E8 &lt; S$6), 0, 1)+IF(OR($F8 &gt;= T$6, $G8 &lt; S$6), 0, 2)+1)</f>
        <v/>
      </c>
      <c r="T8" s="71" t="str">
        <f ca="1">INDEX({"","_","-","="},IF(OR($D8 &gt;= U$6, $E8 &lt; T$6), 0, 1)+IF(OR($F8 &gt;= U$6, $G8 &lt; T$6), 0, 2)+1)</f>
        <v/>
      </c>
      <c r="U8" s="71" t="str">
        <f ca="1">INDEX({"","_","-","="},IF(OR($D8 &gt;= V$6, $E8 &lt; U$6), 0, 1)+IF(OR($F8 &gt;= V$6, $G8 &lt; U$6), 0, 2)+1)</f>
        <v/>
      </c>
      <c r="V8" s="71" t="str">
        <f ca="1">INDEX({"","_","-","="},IF(OR($D8 &gt;= W$6, $E8 &lt; V$6), 0, 1)+IF(OR($F8 &gt;= W$6, $G8 &lt; V$6), 0, 2)+1)</f>
        <v/>
      </c>
      <c r="W8" s="71" t="str">
        <f ca="1">INDEX({"","_","-","="},IF(OR($D8 &gt;= X$6, $E8 &lt; W$6), 0, 1)+IF(OR($F8 &gt;= X$6, $G8 &lt; W$6), 0, 2)+1)</f>
        <v/>
      </c>
      <c r="X8" s="71" t="str">
        <f ca="1">INDEX({"","_","-","="},IF(OR($D8 &gt;= Y$6, $E8 &lt; X$6), 0, 1)+IF(OR($F8 &gt;= Y$6, $G8 &lt; X$6), 0, 2)+1)</f>
        <v>_</v>
      </c>
      <c r="Y8" s="71" t="str">
        <f ca="1">INDEX({"","_","-","="},IF(OR($D8 &gt;= Z$6, $E8 &lt; Y$6), 0, 1)+IF(OR($F8 &gt;= Z$6, $G8 &lt; Y$6), 0, 2)+1)</f>
        <v/>
      </c>
      <c r="Z8" s="71" t="str">
        <f ca="1">INDEX({"","_","-","="},IF(OR($D8 &gt;= AA$6, $E8 &lt; Z$6), 0, 1)+IF(OR($F8 &gt;= AA$6, $G8 &lt; Z$6), 0, 2)+1)</f>
        <v/>
      </c>
      <c r="AA8" s="71" t="str">
        <f ca="1">INDEX({"","_","-","="},IF(OR($D8 &gt;= AB$6, $E8 &lt; AA$6), 0, 1)+IF(OR($F8 &gt;= AB$6, $G8 &lt; AA$6), 0, 2)+1)</f>
        <v/>
      </c>
      <c r="AB8" s="71" t="str">
        <f ca="1">INDEX({"","_","-","="},IF(OR($D8 &gt;= AC$6, $E8 &lt; AB$6), 0, 1)+IF(OR($F8 &gt;= AC$6, $G8 &lt; AB$6), 0, 2)+1)</f>
        <v/>
      </c>
      <c r="AC8" s="71" t="str">
        <f ca="1">INDEX({"","_","-","="},IF(OR($D8 &gt;= AD$6, $E8 &lt; AC$6), 0, 1)+IF(OR($F8 &gt;= AD$6, $G8 &lt; AC$6), 0, 2)+1)</f>
        <v/>
      </c>
      <c r="AD8" s="71" t="str">
        <f ca="1">INDEX({"","_","-","="},IF(OR($D8 &gt;= AE$6, $E8 &lt; AD$6), 0, 1)+IF(OR($F8 &gt;= AE$6, $G8 &lt; AD$6), 0, 2)+1)</f>
        <v/>
      </c>
      <c r="AE8" s="71" t="str">
        <f ca="1">INDEX({"","_","-","="},IF(OR($D8 &gt;= AF$6, $E8 &lt; AE$6), 0, 1)+IF(OR($F8 &gt;= AF$6, $G8 &lt; AE$6), 0, 2)+1)</f>
        <v/>
      </c>
      <c r="AF8" s="71" t="str">
        <f ca="1">INDEX({"","_","-","="},IF(OR($D8 &gt;= AG$6, $E8 &lt; AF$6), 0, 1)+IF(OR($F8 &gt;= AG$6, $G8 &lt; AF$6), 0, 2)+1)</f>
        <v/>
      </c>
      <c r="AG8" s="71" t="str">
        <f ca="1">INDEX({"","_","-","="},IF(OR($D8 &gt;= AH$6, $E8 &lt; AG$6), 0, 1)+IF(OR($F8 &gt;= AH$6, $G8 &lt; AG$6), 0, 2)+1)</f>
        <v/>
      </c>
      <c r="AH8" s="71" t="str">
        <f ca="1">INDEX({"","_","-","="},IF(OR($D8 &gt;= AI$6, $E8 &lt; AH$6), 0, 1)+IF(OR($F8 &gt;= AI$6, $G8 &lt; AH$6), 0, 2)+1)</f>
        <v/>
      </c>
      <c r="AI8" s="71" t="str">
        <f ca="1">INDEX({"","_","-","="},IF(OR($D8 &gt;= AJ$6, $E8 &lt; AI$6), 0, 1)+IF(OR($F8 &gt;= AJ$6, $G8 &lt; AI$6), 0, 2)+1)</f>
        <v/>
      </c>
      <c r="AJ8" s="71" t="str">
        <f ca="1">INDEX({"","_","-","="},IF(OR($D8 &gt;= AK$6, $E8 &lt; AJ$6), 0, 1)+IF(OR($F8 &gt;= AK$6, $G8 &lt; AJ$6), 0, 2)+1)</f>
        <v/>
      </c>
      <c r="AK8" s="71" t="str">
        <f ca="1">INDEX({"","_","-","="},IF(OR($D8 &gt;= AL$6, $E8 &lt; AK$6), 0, 1)+IF(OR($F8 &gt;= AL$6, $G8 &lt; AK$6), 0, 2)+1)</f>
        <v/>
      </c>
      <c r="AL8" s="71" t="str">
        <f ca="1">INDEX({"","_","-","="},IF(OR($D8 &gt;= AM$6, $E8 &lt; AL$6), 0, 1)+IF(OR($F8 &gt;= AM$6, $G8 &lt; AL$6), 0, 2)+1)</f>
        <v/>
      </c>
      <c r="AM8" s="71" t="str">
        <f ca="1">INDEX({"","_","-","="},IF(OR($D8 &gt;= AN$6, $E8 &lt; AM$6), 0, 1)+IF(OR($F8 &gt;= AN$6, $G8 &lt; AM$6), 0, 2)+1)</f>
        <v/>
      </c>
      <c r="AN8" s="71" t="str">
        <f ca="1">INDEX({"","_","-","="},IF(OR($D8 &gt;= AO$6, $E8 &lt; AN$6), 0, 1)+IF(OR($F8 &gt;= AO$6, $G8 &lt; AN$6), 0, 2)+1)</f>
        <v/>
      </c>
      <c r="AO8" s="71" t="str">
        <f ca="1">INDEX({"","_","-","="},IF(OR($D8 &gt;= AP$6, $E8 &lt; AO$6), 0, 1)+IF(OR($F8 &gt;= AP$6, $G8 &lt; AO$6), 0, 2)+1)</f>
        <v/>
      </c>
      <c r="AP8" s="71" t="str">
        <f ca="1">INDEX({"","_","-","="},IF(OR($D8 &gt;= AQ$6, $E8 &lt; AP$6), 0, 1)+IF(OR($F8 &gt;= AQ$6, $G8 &lt; AP$6), 0, 2)+1)</f>
        <v/>
      </c>
      <c r="AQ8" s="71" t="str">
        <f ca="1">INDEX({"","_","-","="},IF(OR($D8 &gt;= AR$6, $E8 &lt; AQ$6), 0, 1)+IF(OR($F8 &gt;= AR$6, $G8 &lt; AQ$6), 0, 2)+1)</f>
        <v/>
      </c>
      <c r="AR8" s="71" t="str">
        <f ca="1">INDEX({"","_","-","="},IF(OR($D8 &gt;= AS$6, $E8 &lt; AR$6), 0, 1)+IF(OR($F8 &gt;= AS$6, $G8 &lt; AR$6), 0, 2)+1)</f>
        <v/>
      </c>
      <c r="AS8" s="71" t="str">
        <f ca="1">INDEX({"","_","-","="},IF(OR($D8 &gt;= AT$6, $E8 &lt; AS$6), 0, 1)+IF(OR($F8 &gt;= AT$6, $G8 &lt; AS$6), 0, 2)+1)</f>
        <v/>
      </c>
      <c r="AT8" s="71" t="str">
        <f ca="1">INDEX({"","_","-","="},IF(OR($D8 &gt;= AU$6, $E8 &lt; AT$6), 0, 1)+IF(OR($F8 &gt;= AU$6, $G8 &lt; AT$6), 0, 2)+1)</f>
        <v/>
      </c>
      <c r="AU8" s="71" t="str">
        <f ca="1">INDEX({"","_","-","="},IF(OR($D8 &gt;= AV$6, $E8 &lt; AU$6), 0, 1)+IF(OR($F8 &gt;= AV$6, $G8 &lt; AU$6), 0, 2)+1)</f>
        <v/>
      </c>
      <c r="AV8" s="71" t="str">
        <f ca="1">INDEX({"","_","-","="},IF(OR($D8 &gt;= AW$6, $E8 &lt; AV$6), 0, 1)+IF(OR($F8 &gt;= AW$6, $G8 &lt; AV$6), 0, 2)+1)</f>
        <v/>
      </c>
      <c r="AW8" s="71" t="str">
        <f ca="1">INDEX({"","_","-","="},IF(OR($D8 &gt;= AX$6, $E8 &lt; AW$6), 0, 1)+IF(OR($F8 &gt;= AX$6, $G8 &lt; AW$6), 0, 2)+1)</f>
        <v/>
      </c>
      <c r="AX8" s="71" t="str">
        <f ca="1">INDEX({"","_","-","="},IF(OR($D8 &gt;= AY$6, $E8 &lt; AX$6), 0, 1)+IF(OR($F8 &gt;= AY$6, $G8 &lt; AX$6), 0, 2)+1)</f>
        <v/>
      </c>
      <c r="AY8" s="71" t="str">
        <f ca="1">INDEX({"","_","-","="},IF(OR($D8 &gt;= AZ$6, $E8 &lt; AY$6), 0, 1)+IF(OR($F8 &gt;= AZ$6, $G8 &lt; AY$6), 0, 2)+1)</f>
        <v/>
      </c>
      <c r="AZ8" s="71" t="str">
        <f ca="1">INDEX({"","_","-","="},IF(OR($D8 &gt;= BA$6, $E8 &lt; AZ$6), 0, 1)+IF(OR($F8 &gt;= BA$6, $G8 &lt; AZ$6), 0, 2)+1)</f>
        <v/>
      </c>
      <c r="BA8" s="71" t="str">
        <f ca="1">INDEX({"","_","-","="},IF(OR($D8 &gt;= BB$6, $E8 &lt; BA$6), 0, 1)+IF(OR($F8 &gt;= BB$6, $G8 &lt; BA$6), 0, 2)+1)</f>
        <v/>
      </c>
      <c r="BB8" s="71" t="str">
        <f ca="1">INDEX({"","_","-","="},IF(OR($D8 &gt;= BC$6, $E8 &lt; BB$6), 0, 1)+IF(OR($F8 &gt;= BC$6, $G8 &lt; BB$6), 0, 2)+1)</f>
        <v/>
      </c>
      <c r="BC8" s="71" t="str">
        <f ca="1">INDEX({"","_","-","="},IF(OR($D8 &gt;= BD$6, $E8 &lt; BC$6), 0, 1)+IF(OR($F8 &gt;= BD$6, $G8 &lt; BC$6), 0, 2)+1)</f>
        <v/>
      </c>
      <c r="BD8" s="71" t="str">
        <f ca="1">INDEX({"","_","-","="},IF(OR($D8 &gt;= BE$6, $E8 &lt; BD$6), 0, 1)+IF(OR($F8 &gt;= BE$6, $G8 &lt; BD$6), 0, 2)+1)</f>
        <v/>
      </c>
      <c r="BE8" s="71" t="str">
        <f ca="1">INDEX({"","_","-","="},IF(OR($D8 &gt;= BF$6, $E8 &lt; BE$6), 0, 1)+IF(OR($F8 &gt;= BF$6, $G8 &lt; BE$6), 0, 2)+1)</f>
        <v/>
      </c>
      <c r="BF8" s="71" t="str">
        <f ca="1">INDEX({"","_","-","="},IF(OR($D8 &gt;= BG$6, $E8 &lt; BF$6), 0, 1)+IF(OR($F8 &gt;= BG$6, $G8 &lt; BF$6), 0, 2)+1)</f>
        <v/>
      </c>
      <c r="BG8" s="71" t="str">
        <f ca="1">INDEX({"","_","-","="},IF(OR($D8 &gt;= BH$6, $E8 &lt; BG$6), 0, 1)+IF(OR($F8 &gt;= BH$6, $G8 &lt; BG$6), 0, 2)+1)</f>
        <v/>
      </c>
      <c r="BH8" s="71" t="str">
        <f ca="1">INDEX({"","_","-","="},IF(OR($D8 &gt;= BI$6, $E8 &lt; BH$6), 0, 1)+IF(OR($F8 &gt;= BI$6, $G8 &lt; BH$6), 0, 2)+1)</f>
        <v/>
      </c>
      <c r="BI8" s="71" t="str">
        <f ca="1">INDEX({"","_","-","="},IF(OR($D8 &gt;= BJ$6, $E8 &lt; BI$6), 0, 1)+IF(OR($F8 &gt;= BJ$6, $G8 &lt; BI$6), 0, 2)+1)</f>
        <v/>
      </c>
      <c r="BJ8" s="71" t="str">
        <f ca="1">INDEX({"","_","-","="},IF(OR($D8 &gt;= BK$6, $E8 &lt; BJ$6), 0, 1)+IF(OR($F8 &gt;= BK$6, $G8 &lt; BJ$6), 0, 2)+1)</f>
        <v/>
      </c>
      <c r="BK8" s="71" t="str">
        <f ca="1">INDEX({"","_","-","="},IF(OR($D8 &gt;= BL$6, $E8 &lt; BK$6), 0, 1)+IF(OR($F8 &gt;= BL$6, $G8 &lt; BK$6), 0, 2)+1)</f>
        <v/>
      </c>
      <c r="BL8" s="71" t="str">
        <f ca="1">INDEX({"","_","-","="},IF(OR($D8 &gt;= BM$6, $E8 &lt; BL$6), 0, 1)+IF(OR($F8 &gt;= BM$6, $G8 &lt; BL$6), 0, 2)+1)</f>
        <v/>
      </c>
      <c r="BM8" s="71" t="str">
        <f ca="1">INDEX({"","_","-","="},IF(OR($D8 &gt;= BN$6, $E8 &lt; BM$6), 0, 1)+IF(OR($F8 &gt;= BN$6, $G8 &lt; BM$6), 0, 2)+1)</f>
        <v/>
      </c>
      <c r="BN8" s="71" t="str">
        <f ca="1">INDEX({"","_","-","="},IF(OR($D8 &gt;= BO$6, $E8 &lt; BN$6), 0, 1)+IF(OR($F8 &gt;= BO$6, $G8 &lt; BN$6), 0, 2)+1)</f>
        <v/>
      </c>
      <c r="BO8" s="71" t="str">
        <f ca="1">INDEX({"","_","-","="},IF(OR($D8 &gt;= BP$6, $E8 &lt; BO$6), 0, 1)+IF(OR($F8 &gt;= BP$6, $G8 &lt; BO$6), 0, 2)+1)</f>
        <v/>
      </c>
      <c r="BP8" s="71" t="str">
        <f ca="1">INDEX({"","_","-","="},IF(OR($D8 &gt;= BQ$6, $E8 &lt; BP$6), 0, 1)+IF(OR($F8 &gt;= BQ$6, $G8 &lt; BP$6), 0, 2)+1)</f>
        <v/>
      </c>
      <c r="BQ8" s="71" t="str">
        <f ca="1">INDEX({"","_","-","="},IF(OR($D8 &gt;= BR$6, $E8 &lt; BQ$6), 0, 1)+IF(OR($F8 &gt;= BR$6, $G8 &lt; BQ$6), 0, 2)+1)</f>
        <v/>
      </c>
      <c r="BR8" s="71" t="str">
        <f ca="1">INDEX({"","_","-","="},IF(OR($D8 &gt;= BS$6, $E8 &lt; BR$6), 0, 1)+IF(OR($F8 &gt;= BS$6, $G8 &lt; BR$6), 0, 2)+1)</f>
        <v/>
      </c>
      <c r="BS8" s="71" t="str">
        <f ca="1">INDEX({"","_","-","="},IF(OR($D8 &gt;= BT$6, $E8 &lt; BS$6), 0, 1)+IF(OR($F8 &gt;= BT$6, $G8 &lt; BS$6), 0, 2)+1)</f>
        <v/>
      </c>
      <c r="BT8" s="71" t="str">
        <f ca="1">INDEX({"","_","-","="},IF(OR($D8 &gt;= BU$6, $E8 &lt; BT$6), 0, 1)+IF(OR($F8 &gt;= BU$6, $G8 &lt; BT$6), 0, 2)+1)</f>
        <v/>
      </c>
      <c r="BU8" s="71" t="str">
        <f ca="1">INDEX({"","_","-","="},IF(OR($D8 &gt;= BV$6, $E8 &lt; BU$6), 0, 1)+IF(OR($F8 &gt;= BV$6, $G8 &lt; BU$6), 0, 2)+1)</f>
        <v/>
      </c>
      <c r="BV8" s="71" t="str">
        <f ca="1">INDEX({"","_","-","="},IF(OR($D8 &gt;= BW$6, $E8 &lt; BV$6), 0, 1)+IF(OR($F8 &gt;= BW$6, $G8 &lt; BV$6), 0, 2)+1)</f>
        <v/>
      </c>
      <c r="BW8" s="71" t="str">
        <f ca="1">INDEX({"","_","-","="},IF(OR($D8 &gt;= BX$6, $E8 &lt; BW$6), 0, 1)+IF(OR($F8 &gt;= BX$6, $G8 &lt; BW$6), 0, 2)+1)</f>
        <v/>
      </c>
      <c r="BX8" s="71" t="str">
        <f ca="1">INDEX({"","_","-","="},IF(OR($D8 &gt;= BY$6, $E8 &lt; BX$6), 0, 1)+IF(OR($F8 &gt;= BY$6, $G8 &lt; BX$6), 0, 2)+1)</f>
        <v/>
      </c>
      <c r="BY8" s="71" t="str">
        <f ca="1">INDEX({"","_","-","="},IF(OR($D8 &gt;= BZ$6, $E8 &lt; BY$6), 0, 1)+IF(OR($F8 &gt;= BZ$6, $G8 &lt; BY$6), 0, 2)+1)</f>
        <v/>
      </c>
      <c r="BZ8" s="71" t="str">
        <f ca="1">INDEX({"","_","-","="},IF(OR($D8 &gt;= CA$6, $E8 &lt; BZ$6), 0, 1)+IF(OR($F8 &gt;= CA$6, $G8 &lt; BZ$6), 0, 2)+1)</f>
        <v/>
      </c>
      <c r="CA8" s="71" t="str">
        <f ca="1">INDEX({"","_","-","="},IF(OR($D8 &gt;= CB$6, $E8 &lt; CA$6), 0, 1)+IF(OR($F8 &gt;= CB$6, $G8 &lt; CA$6), 0, 2)+1)</f>
        <v/>
      </c>
      <c r="CB8" s="71" t="str">
        <f ca="1">INDEX({"","_","-","="},IF(OR($D8 &gt;= CC$6, $E8 &lt; CB$6), 0, 1)+IF(OR($F8 &gt;= CC$6, $G8 &lt; CB$6), 0, 2)+1)</f>
        <v/>
      </c>
      <c r="CC8" s="71" t="str">
        <f ca="1">INDEX({"","_","-","="},IF(OR($D8 &gt;= CD$6, $E8 &lt; CC$6), 0, 1)+IF(OR($F8 &gt;= CD$6, $G8 &lt; CC$6), 0, 2)+1)</f>
        <v/>
      </c>
      <c r="CD8" s="71" t="str">
        <f ca="1">INDEX({"","_","-","="},IF(OR($D8 &gt;= CE$6, $E8 &lt; CD$6), 0, 1)+IF(OR($F8 &gt;= CE$6, $G8 &lt; CD$6), 0, 2)+1)</f>
        <v/>
      </c>
    </row>
    <row r="9" spans="1:83">
      <c r="A9" s="8" t="str">
        <f ca="1">IF('临-进度'!N4,'临-进度'!$A4,"")</f>
        <v>T-003</v>
      </c>
      <c r="B9" s="8" t="str">
        <f ca="1">IF('临-进度'!N4,'临-进度'!$B4,"")</f>
        <v>用户授权功能</v>
      </c>
      <c r="C9" s="8" t="str">
        <f ca="1">IF('临-进度'!N4,'临-进度'!$F4,"")</f>
        <v>基本的用户登录</v>
      </c>
      <c r="D9" s="42">
        <f ca="1">IF('临-进度'!$N4,'临-进度'!$J4,"")</f>
        <v>41308</v>
      </c>
      <c r="E9" s="42">
        <f ca="1">IF('临-进度'!$N4,'临-进度'!$AF4,"")</f>
        <v>41308</v>
      </c>
      <c r="F9" s="42">
        <f ca="1">IF('临-进度'!$N4,'临-进度'!$K4,"")</f>
        <v>41308</v>
      </c>
      <c r="G9" s="76">
        <f ca="1">IF('临-进度'!$N4,'临-进度'!$AG4,"")</f>
        <v>41344</v>
      </c>
      <c r="H9" s="71" t="str">
        <f ca="1">INDEX({"","_","-","="},IF(OR($D9 &gt;= I$6, $E9 &lt; H$6), 0, 1)+IF(OR($F9 &gt;= I$6, $G9 &lt; H$6), 0, 2)+1)</f>
        <v/>
      </c>
      <c r="I9" s="71" t="str">
        <f ca="1">INDEX({"","_","-","="},IF(OR($D9 &gt;= J$6, $E9 &lt; I$6), 0, 1)+IF(OR($F9 &gt;= J$6, $G9 &lt; I$6), 0, 2)+1)</f>
        <v/>
      </c>
      <c r="J9" s="71" t="str">
        <f ca="1">INDEX({"","_","-","="},IF(OR($D9 &gt;= K$6, $E9 &lt; J$6), 0, 1)+IF(OR($F9 &gt;= K$6, $G9 &lt; J$6), 0, 2)+1)</f>
        <v/>
      </c>
      <c r="K9" s="71" t="str">
        <f ca="1">INDEX({"","_","-","="},IF(OR($D9 &gt;= L$6, $E9 &lt; K$6), 0, 1)+IF(OR($F9 &gt;= L$6, $G9 &lt; K$6), 0, 2)+1)</f>
        <v/>
      </c>
      <c r="L9" s="71" t="str">
        <f ca="1">INDEX({"","_","-","="},IF(OR($D9 &gt;= M$6, $E9 &lt; L$6), 0, 1)+IF(OR($F9 &gt;= M$6, $G9 &lt; L$6), 0, 2)+1)</f>
        <v/>
      </c>
      <c r="M9" s="71" t="str">
        <f ca="1">INDEX({"","_","-","="},IF(OR($D9 &gt;= N$6, $E9 &lt; M$6), 0, 1)+IF(OR($F9 &gt;= N$6, $G9 &lt; M$6), 0, 2)+1)</f>
        <v/>
      </c>
      <c r="N9" s="71" t="str">
        <f ca="1">INDEX({"","_","-","="},IF(OR($D9 &gt;= O$6, $E9 &lt; N$6), 0, 1)+IF(OR($F9 &gt;= O$6, $G9 &lt; N$6), 0, 2)+1)</f>
        <v/>
      </c>
      <c r="O9" s="71" t="str">
        <f ca="1">INDEX({"","_","-","="},IF(OR($D9 &gt;= P$6, $E9 &lt; O$6), 0, 1)+IF(OR($F9 &gt;= P$6, $G9 &lt; O$6), 0, 2)+1)</f>
        <v/>
      </c>
      <c r="P9" s="71" t="str">
        <f ca="1">INDEX({"","_","-","="},IF(OR($D9 &gt;= Q$6, $E9 &lt; P$6), 0, 1)+IF(OR($F9 &gt;= Q$6, $G9 &lt; P$6), 0, 2)+1)</f>
        <v/>
      </c>
      <c r="Q9" s="71" t="str">
        <f ca="1">INDEX({"","_","-","="},IF(OR($D9 &gt;= R$6, $E9 &lt; Q$6), 0, 1)+IF(OR($F9 &gt;= R$6, $G9 &lt; Q$6), 0, 2)+1)</f>
        <v/>
      </c>
      <c r="R9" s="71" t="str">
        <f ca="1">INDEX({"","_","-","="},IF(OR($D9 &gt;= S$6, $E9 &lt; R$6), 0, 1)+IF(OR($F9 &gt;= S$6, $G9 &lt; R$6), 0, 2)+1)</f>
        <v/>
      </c>
      <c r="S9" s="71" t="str">
        <f ca="1">INDEX({"","_","-","="},IF(OR($D9 &gt;= T$6, $E9 &lt; S$6), 0, 1)+IF(OR($F9 &gt;= T$6, $G9 &lt; S$6), 0, 2)+1)</f>
        <v/>
      </c>
      <c r="T9" s="71" t="str">
        <f ca="1">INDEX({"","_","-","="},IF(OR($D9 &gt;= U$6, $E9 &lt; T$6), 0, 1)+IF(OR($F9 &gt;= U$6, $G9 &lt; T$6), 0, 2)+1)</f>
        <v/>
      </c>
      <c r="U9" s="71" t="str">
        <f ca="1">INDEX({"","_","-","="},IF(OR($D9 &gt;= V$6, $E9 &lt; U$6), 0, 1)+IF(OR($F9 &gt;= V$6, $G9 &lt; U$6), 0, 2)+1)</f>
        <v/>
      </c>
      <c r="V9" s="71" t="str">
        <f ca="1">INDEX({"","_","-","="},IF(OR($D9 &gt;= W$6, $E9 &lt; V$6), 0, 1)+IF(OR($F9 &gt;= W$6, $G9 &lt; V$6), 0, 2)+1)</f>
        <v/>
      </c>
      <c r="W9" s="71" t="str">
        <f ca="1">INDEX({"","_","-","="},IF(OR($D9 &gt;= X$6, $E9 &lt; W$6), 0, 1)+IF(OR($F9 &gt;= X$6, $G9 &lt; W$6), 0, 2)+1)</f>
        <v/>
      </c>
      <c r="X9" s="71" t="str">
        <f ca="1">INDEX({"","_","-","="},IF(OR($D9 &gt;= Y$6, $E9 &lt; X$6), 0, 1)+IF(OR($F9 &gt;= Y$6, $G9 &lt; X$6), 0, 2)+1)</f>
        <v>=</v>
      </c>
      <c r="Y9" s="71" t="str">
        <f ca="1">INDEX({"","_","-","="},IF(OR($D9 &gt;= Z$6, $E9 &lt; Y$6), 0, 1)+IF(OR($F9 &gt;= Z$6, $G9 &lt; Y$6), 0, 2)+1)</f>
        <v>-</v>
      </c>
      <c r="Z9" s="71" t="str">
        <f ca="1">INDEX({"","_","-","="},IF(OR($D9 &gt;= AA$6, $E9 &lt; Z$6), 0, 1)+IF(OR($F9 &gt;= AA$6, $G9 &lt; Z$6), 0, 2)+1)</f>
        <v>-</v>
      </c>
      <c r="AA9" s="71" t="str">
        <f ca="1">INDEX({"","_","-","="},IF(OR($D9 &gt;= AB$6, $E9 &lt; AA$6), 0, 1)+IF(OR($F9 &gt;= AB$6, $G9 &lt; AA$6), 0, 2)+1)</f>
        <v>-</v>
      </c>
      <c r="AB9" s="71" t="str">
        <f ca="1">INDEX({"","_","-","="},IF(OR($D9 &gt;= AC$6, $E9 &lt; AB$6), 0, 1)+IF(OR($F9 &gt;= AC$6, $G9 &lt; AB$6), 0, 2)+1)</f>
        <v>-</v>
      </c>
      <c r="AC9" s="71" t="str">
        <f ca="1">INDEX({"","_","-","="},IF(OR($D9 &gt;= AD$6, $E9 &lt; AC$6), 0, 1)+IF(OR($F9 &gt;= AD$6, $G9 &lt; AC$6), 0, 2)+1)</f>
        <v>-</v>
      </c>
      <c r="AD9" s="71" t="str">
        <f ca="1">INDEX({"","_","-","="},IF(OR($D9 &gt;= AE$6, $E9 &lt; AD$6), 0, 1)+IF(OR($F9 &gt;= AE$6, $G9 &lt; AD$6), 0, 2)+1)</f>
        <v>-</v>
      </c>
      <c r="AE9" s="71" t="str">
        <f ca="1">INDEX({"","_","-","="},IF(OR($D9 &gt;= AF$6, $E9 &lt; AE$6), 0, 1)+IF(OR($F9 &gt;= AF$6, $G9 &lt; AE$6), 0, 2)+1)</f>
        <v>-</v>
      </c>
      <c r="AF9" s="71" t="str">
        <f ca="1">INDEX({"","_","-","="},IF(OR($D9 &gt;= AG$6, $E9 &lt; AF$6), 0, 1)+IF(OR($F9 &gt;= AG$6, $G9 &lt; AF$6), 0, 2)+1)</f>
        <v>-</v>
      </c>
      <c r="AG9" s="71" t="str">
        <f ca="1">INDEX({"","_","-","="},IF(OR($D9 &gt;= AH$6, $E9 &lt; AG$6), 0, 1)+IF(OR($F9 &gt;= AH$6, $G9 &lt; AG$6), 0, 2)+1)</f>
        <v>-</v>
      </c>
      <c r="AH9" s="71" t="str">
        <f ca="1">INDEX({"","_","-","="},IF(OR($D9 &gt;= AI$6, $E9 &lt; AH$6), 0, 1)+IF(OR($F9 &gt;= AI$6, $G9 &lt; AH$6), 0, 2)+1)</f>
        <v>-</v>
      </c>
      <c r="AI9" s="71" t="str">
        <f ca="1">INDEX({"","_","-","="},IF(OR($D9 &gt;= AJ$6, $E9 &lt; AI$6), 0, 1)+IF(OR($F9 &gt;= AJ$6, $G9 &lt; AI$6), 0, 2)+1)</f>
        <v>-</v>
      </c>
      <c r="AJ9" s="71" t="str">
        <f ca="1">INDEX({"","_","-","="},IF(OR($D9 &gt;= AK$6, $E9 &lt; AJ$6), 0, 1)+IF(OR($F9 &gt;= AK$6, $G9 &lt; AJ$6), 0, 2)+1)</f>
        <v>-</v>
      </c>
      <c r="AK9" s="71" t="str">
        <f ca="1">INDEX({"","_","-","="},IF(OR($D9 &gt;= AL$6, $E9 &lt; AK$6), 0, 1)+IF(OR($F9 &gt;= AL$6, $G9 &lt; AK$6), 0, 2)+1)</f>
        <v>-</v>
      </c>
      <c r="AL9" s="71" t="str">
        <f ca="1">INDEX({"","_","-","="},IF(OR($D9 &gt;= AM$6, $E9 &lt; AL$6), 0, 1)+IF(OR($F9 &gt;= AM$6, $G9 &lt; AL$6), 0, 2)+1)</f>
        <v>-</v>
      </c>
      <c r="AM9" s="71" t="str">
        <f ca="1">INDEX({"","_","-","="},IF(OR($D9 &gt;= AN$6, $E9 &lt; AM$6), 0, 1)+IF(OR($F9 &gt;= AN$6, $G9 &lt; AM$6), 0, 2)+1)</f>
        <v>-</v>
      </c>
      <c r="AN9" s="71" t="str">
        <f ca="1">INDEX({"","_","-","="},IF(OR($D9 &gt;= AO$6, $E9 &lt; AN$6), 0, 1)+IF(OR($F9 &gt;= AO$6, $G9 &lt; AN$6), 0, 2)+1)</f>
        <v>-</v>
      </c>
      <c r="AO9" s="71" t="str">
        <f ca="1">INDEX({"","_","-","="},IF(OR($D9 &gt;= AP$6, $E9 &lt; AO$6), 0, 1)+IF(OR($F9 &gt;= AP$6, $G9 &lt; AO$6), 0, 2)+1)</f>
        <v>-</v>
      </c>
      <c r="AP9" s="71" t="str">
        <f ca="1">INDEX({"","_","-","="},IF(OR($D9 &gt;= AQ$6, $E9 &lt; AP$6), 0, 1)+IF(OR($F9 &gt;= AQ$6, $G9 &lt; AP$6), 0, 2)+1)</f>
        <v>-</v>
      </c>
      <c r="AQ9" s="71" t="str">
        <f ca="1">INDEX({"","_","-","="},IF(OR($D9 &gt;= AR$6, $E9 &lt; AQ$6), 0, 1)+IF(OR($F9 &gt;= AR$6, $G9 &lt; AQ$6), 0, 2)+1)</f>
        <v/>
      </c>
      <c r="AR9" s="71" t="str">
        <f ca="1">INDEX({"","_","-","="},IF(OR($D9 &gt;= AS$6, $E9 &lt; AR$6), 0, 1)+IF(OR($F9 &gt;= AS$6, $G9 &lt; AR$6), 0, 2)+1)</f>
        <v/>
      </c>
      <c r="AS9" s="71" t="str">
        <f ca="1">INDEX({"","_","-","="},IF(OR($D9 &gt;= AT$6, $E9 &lt; AS$6), 0, 1)+IF(OR($F9 &gt;= AT$6, $G9 &lt; AS$6), 0, 2)+1)</f>
        <v/>
      </c>
      <c r="AT9" s="71" t="str">
        <f ca="1">INDEX({"","_","-","="},IF(OR($D9 &gt;= AU$6, $E9 &lt; AT$6), 0, 1)+IF(OR($F9 &gt;= AU$6, $G9 &lt; AT$6), 0, 2)+1)</f>
        <v/>
      </c>
      <c r="AU9" s="71" t="str">
        <f ca="1">INDEX({"","_","-","="},IF(OR($D9 &gt;= AV$6, $E9 &lt; AU$6), 0, 1)+IF(OR($F9 &gt;= AV$6, $G9 &lt; AU$6), 0, 2)+1)</f>
        <v/>
      </c>
      <c r="AV9" s="71" t="str">
        <f ca="1">INDEX({"","_","-","="},IF(OR($D9 &gt;= AW$6, $E9 &lt; AV$6), 0, 1)+IF(OR($F9 &gt;= AW$6, $G9 &lt; AV$6), 0, 2)+1)</f>
        <v/>
      </c>
      <c r="AW9" s="71" t="str">
        <f ca="1">INDEX({"","_","-","="},IF(OR($D9 &gt;= AX$6, $E9 &lt; AW$6), 0, 1)+IF(OR($F9 &gt;= AX$6, $G9 &lt; AW$6), 0, 2)+1)</f>
        <v/>
      </c>
      <c r="AX9" s="71" t="str">
        <f ca="1">INDEX({"","_","-","="},IF(OR($D9 &gt;= AY$6, $E9 &lt; AX$6), 0, 1)+IF(OR($F9 &gt;= AY$6, $G9 &lt; AX$6), 0, 2)+1)</f>
        <v/>
      </c>
      <c r="AY9" s="71" t="str">
        <f ca="1">INDEX({"","_","-","="},IF(OR($D9 &gt;= AZ$6, $E9 &lt; AY$6), 0, 1)+IF(OR($F9 &gt;= AZ$6, $G9 &lt; AY$6), 0, 2)+1)</f>
        <v/>
      </c>
      <c r="AZ9" s="71" t="str">
        <f ca="1">INDEX({"","_","-","="},IF(OR($D9 &gt;= BA$6, $E9 &lt; AZ$6), 0, 1)+IF(OR($F9 &gt;= BA$6, $G9 &lt; AZ$6), 0, 2)+1)</f>
        <v/>
      </c>
      <c r="BA9" s="71" t="str">
        <f ca="1">INDEX({"","_","-","="},IF(OR($D9 &gt;= BB$6, $E9 &lt; BA$6), 0, 1)+IF(OR($F9 &gt;= BB$6, $G9 &lt; BA$6), 0, 2)+1)</f>
        <v/>
      </c>
      <c r="BB9" s="71" t="str">
        <f ca="1">INDEX({"","_","-","="},IF(OR($D9 &gt;= BC$6, $E9 &lt; BB$6), 0, 1)+IF(OR($F9 &gt;= BC$6, $G9 &lt; BB$6), 0, 2)+1)</f>
        <v/>
      </c>
      <c r="BC9" s="71" t="str">
        <f ca="1">INDEX({"","_","-","="},IF(OR($D9 &gt;= BD$6, $E9 &lt; BC$6), 0, 1)+IF(OR($F9 &gt;= BD$6, $G9 &lt; BC$6), 0, 2)+1)</f>
        <v/>
      </c>
      <c r="BD9" s="71" t="str">
        <f ca="1">INDEX({"","_","-","="},IF(OR($D9 &gt;= BE$6, $E9 &lt; BD$6), 0, 1)+IF(OR($F9 &gt;= BE$6, $G9 &lt; BD$6), 0, 2)+1)</f>
        <v/>
      </c>
      <c r="BE9" s="71" t="str">
        <f ca="1">INDEX({"","_","-","="},IF(OR($D9 &gt;= BF$6, $E9 &lt; BE$6), 0, 1)+IF(OR($F9 &gt;= BF$6, $G9 &lt; BE$6), 0, 2)+1)</f>
        <v/>
      </c>
      <c r="BF9" s="71" t="str">
        <f ca="1">INDEX({"","_","-","="},IF(OR($D9 &gt;= BG$6, $E9 &lt; BF$6), 0, 1)+IF(OR($F9 &gt;= BG$6, $G9 &lt; BF$6), 0, 2)+1)</f>
        <v/>
      </c>
      <c r="BG9" s="71" t="str">
        <f ca="1">INDEX({"","_","-","="},IF(OR($D9 &gt;= BH$6, $E9 &lt; BG$6), 0, 1)+IF(OR($F9 &gt;= BH$6, $G9 &lt; BG$6), 0, 2)+1)</f>
        <v/>
      </c>
      <c r="BH9" s="71" t="str">
        <f ca="1">INDEX({"","_","-","="},IF(OR($D9 &gt;= BI$6, $E9 &lt; BH$6), 0, 1)+IF(OR($F9 &gt;= BI$6, $G9 &lt; BH$6), 0, 2)+1)</f>
        <v/>
      </c>
      <c r="BI9" s="71" t="str">
        <f ca="1">INDEX({"","_","-","="},IF(OR($D9 &gt;= BJ$6, $E9 &lt; BI$6), 0, 1)+IF(OR($F9 &gt;= BJ$6, $G9 &lt; BI$6), 0, 2)+1)</f>
        <v/>
      </c>
      <c r="BJ9" s="71" t="str">
        <f ca="1">INDEX({"","_","-","="},IF(OR($D9 &gt;= BK$6, $E9 &lt; BJ$6), 0, 1)+IF(OR($F9 &gt;= BK$6, $G9 &lt; BJ$6), 0, 2)+1)</f>
        <v/>
      </c>
      <c r="BK9" s="71" t="str">
        <f ca="1">INDEX({"","_","-","="},IF(OR($D9 &gt;= BL$6, $E9 &lt; BK$6), 0, 1)+IF(OR($F9 &gt;= BL$6, $G9 &lt; BK$6), 0, 2)+1)</f>
        <v/>
      </c>
      <c r="BL9" s="71" t="str">
        <f ca="1">INDEX({"","_","-","="},IF(OR($D9 &gt;= BM$6, $E9 &lt; BL$6), 0, 1)+IF(OR($F9 &gt;= BM$6, $G9 &lt; BL$6), 0, 2)+1)</f>
        <v/>
      </c>
      <c r="BM9" s="71" t="str">
        <f ca="1">INDEX({"","_","-","="},IF(OR($D9 &gt;= BN$6, $E9 &lt; BM$6), 0, 1)+IF(OR($F9 &gt;= BN$6, $G9 &lt; BM$6), 0, 2)+1)</f>
        <v/>
      </c>
      <c r="BN9" s="71" t="str">
        <f ca="1">INDEX({"","_","-","="},IF(OR($D9 &gt;= BO$6, $E9 &lt; BN$6), 0, 1)+IF(OR($F9 &gt;= BO$6, $G9 &lt; BN$6), 0, 2)+1)</f>
        <v/>
      </c>
      <c r="BO9" s="71" t="str">
        <f ca="1">INDEX({"","_","-","="},IF(OR($D9 &gt;= BP$6, $E9 &lt; BO$6), 0, 1)+IF(OR($F9 &gt;= BP$6, $G9 &lt; BO$6), 0, 2)+1)</f>
        <v/>
      </c>
      <c r="BP9" s="71" t="str">
        <f ca="1">INDEX({"","_","-","="},IF(OR($D9 &gt;= BQ$6, $E9 &lt; BP$6), 0, 1)+IF(OR($F9 &gt;= BQ$6, $G9 &lt; BP$6), 0, 2)+1)</f>
        <v/>
      </c>
      <c r="BQ9" s="71" t="str">
        <f ca="1">INDEX({"","_","-","="},IF(OR($D9 &gt;= BR$6, $E9 &lt; BQ$6), 0, 1)+IF(OR($F9 &gt;= BR$6, $G9 &lt; BQ$6), 0, 2)+1)</f>
        <v/>
      </c>
      <c r="BR9" s="71" t="str">
        <f ca="1">INDEX({"","_","-","="},IF(OR($D9 &gt;= BS$6, $E9 &lt; BR$6), 0, 1)+IF(OR($F9 &gt;= BS$6, $G9 &lt; BR$6), 0, 2)+1)</f>
        <v/>
      </c>
      <c r="BS9" s="71" t="str">
        <f ca="1">INDEX({"","_","-","="},IF(OR($D9 &gt;= BT$6, $E9 &lt; BS$6), 0, 1)+IF(OR($F9 &gt;= BT$6, $G9 &lt; BS$6), 0, 2)+1)</f>
        <v/>
      </c>
      <c r="BT9" s="71" t="str">
        <f ca="1">INDEX({"","_","-","="},IF(OR($D9 &gt;= BU$6, $E9 &lt; BT$6), 0, 1)+IF(OR($F9 &gt;= BU$6, $G9 &lt; BT$6), 0, 2)+1)</f>
        <v/>
      </c>
      <c r="BU9" s="71" t="str">
        <f ca="1">INDEX({"","_","-","="},IF(OR($D9 &gt;= BV$6, $E9 &lt; BU$6), 0, 1)+IF(OR($F9 &gt;= BV$6, $G9 &lt; BU$6), 0, 2)+1)</f>
        <v/>
      </c>
      <c r="BV9" s="71" t="str">
        <f ca="1">INDEX({"","_","-","="},IF(OR($D9 &gt;= BW$6, $E9 &lt; BV$6), 0, 1)+IF(OR($F9 &gt;= BW$6, $G9 &lt; BV$6), 0, 2)+1)</f>
        <v/>
      </c>
      <c r="BW9" s="71" t="str">
        <f ca="1">INDEX({"","_","-","="},IF(OR($D9 &gt;= BX$6, $E9 &lt; BW$6), 0, 1)+IF(OR($F9 &gt;= BX$6, $G9 &lt; BW$6), 0, 2)+1)</f>
        <v/>
      </c>
      <c r="BX9" s="71" t="str">
        <f ca="1">INDEX({"","_","-","="},IF(OR($D9 &gt;= BY$6, $E9 &lt; BX$6), 0, 1)+IF(OR($F9 &gt;= BY$6, $G9 &lt; BX$6), 0, 2)+1)</f>
        <v/>
      </c>
      <c r="BY9" s="71" t="str">
        <f ca="1">INDEX({"","_","-","="},IF(OR($D9 &gt;= BZ$6, $E9 &lt; BY$6), 0, 1)+IF(OR($F9 &gt;= BZ$6, $G9 &lt; BY$6), 0, 2)+1)</f>
        <v/>
      </c>
      <c r="BZ9" s="71" t="str">
        <f ca="1">INDEX({"","_","-","="},IF(OR($D9 &gt;= CA$6, $E9 &lt; BZ$6), 0, 1)+IF(OR($F9 &gt;= CA$6, $G9 &lt; BZ$6), 0, 2)+1)</f>
        <v/>
      </c>
      <c r="CA9" s="71" t="str">
        <f ca="1">INDEX({"","_","-","="},IF(OR($D9 &gt;= CB$6, $E9 &lt; CA$6), 0, 1)+IF(OR($F9 &gt;= CB$6, $G9 &lt; CA$6), 0, 2)+1)</f>
        <v/>
      </c>
      <c r="CB9" s="71" t="str">
        <f ca="1">INDEX({"","_","-","="},IF(OR($D9 &gt;= CC$6, $E9 &lt; CB$6), 0, 1)+IF(OR($F9 &gt;= CC$6, $G9 &lt; CB$6), 0, 2)+1)</f>
        <v/>
      </c>
      <c r="CC9" s="71" t="str">
        <f ca="1">INDEX({"","_","-","="},IF(OR($D9 &gt;= CD$6, $E9 &lt; CC$6), 0, 1)+IF(OR($F9 &gt;= CD$6, $G9 &lt; CC$6), 0, 2)+1)</f>
        <v/>
      </c>
      <c r="CD9" s="71" t="str">
        <f ca="1">INDEX({"","_","-","="},IF(OR($D9 &gt;= CE$6, $E9 &lt; CD$6), 0, 1)+IF(OR($F9 &gt;= CE$6, $G9 &lt; CD$6), 0, 2)+1)</f>
        <v/>
      </c>
    </row>
    <row r="10" spans="1:83">
      <c r="A10" s="8" t="str">
        <f ca="1">IF('临-进度'!N5,'临-进度'!$A5,"")</f>
        <v>T-004</v>
      </c>
      <c r="B10" s="8" t="str">
        <f ca="1">IF('临-进度'!N5,'临-进度'!$B5,"")</f>
        <v>需求调研</v>
      </c>
      <c r="C10" s="8" t="str">
        <f ca="1">IF('临-进度'!N5,'临-进度'!$F5,"")</f>
        <v>门店经理访谈</v>
      </c>
      <c r="D10" s="42" t="str">
        <f ca="1">IF('临-进度'!$N5,'临-进度'!$J5,"")</f>
        <v/>
      </c>
      <c r="E10" s="42" t="str">
        <f ca="1">IF('临-进度'!$N5,'临-进度'!$AF5,"")</f>
        <v/>
      </c>
      <c r="F10" s="42">
        <f ca="1">IF('临-进度'!$N5,'临-进度'!$K5,"")</f>
        <v>41309</v>
      </c>
      <c r="G10" s="76">
        <f ca="1">IF('临-进度'!$N5,'临-进度'!$AG5,"")</f>
        <v>41310</v>
      </c>
      <c r="H10" s="71" t="str">
        <f ca="1">INDEX({"","_","-","="},IF(OR($D10 &gt;= I$6, $E10 &lt; H$6), 0, 1)+IF(OR($F10 &gt;= I$6, $G10 &lt; H$6), 0, 2)+1)</f>
        <v/>
      </c>
      <c r="I10" s="71" t="str">
        <f ca="1">INDEX({"","_","-","="},IF(OR($D10 &gt;= J$6, $E10 &lt; I$6), 0, 1)+IF(OR($F10 &gt;= J$6, $G10 &lt; I$6), 0, 2)+1)</f>
        <v/>
      </c>
      <c r="J10" s="71" t="str">
        <f ca="1">INDEX({"","_","-","="},IF(OR($D10 &gt;= K$6, $E10 &lt; J$6), 0, 1)+IF(OR($F10 &gt;= K$6, $G10 &lt; J$6), 0, 2)+1)</f>
        <v/>
      </c>
      <c r="K10" s="71" t="str">
        <f ca="1">INDEX({"","_","-","="},IF(OR($D10 &gt;= L$6, $E10 &lt; K$6), 0, 1)+IF(OR($F10 &gt;= L$6, $G10 &lt; K$6), 0, 2)+1)</f>
        <v/>
      </c>
      <c r="L10" s="71" t="str">
        <f ca="1">INDEX({"","_","-","="},IF(OR($D10 &gt;= M$6, $E10 &lt; L$6), 0, 1)+IF(OR($F10 &gt;= M$6, $G10 &lt; L$6), 0, 2)+1)</f>
        <v/>
      </c>
      <c r="M10" s="71" t="str">
        <f ca="1">INDEX({"","_","-","="},IF(OR($D10 &gt;= N$6, $E10 &lt; M$6), 0, 1)+IF(OR($F10 &gt;= N$6, $G10 &lt; M$6), 0, 2)+1)</f>
        <v/>
      </c>
      <c r="N10" s="71" t="str">
        <f ca="1">INDEX({"","_","-","="},IF(OR($D10 &gt;= O$6, $E10 &lt; N$6), 0, 1)+IF(OR($F10 &gt;= O$6, $G10 &lt; N$6), 0, 2)+1)</f>
        <v/>
      </c>
      <c r="O10" s="71" t="str">
        <f ca="1">INDEX({"","_","-","="},IF(OR($D10 &gt;= P$6, $E10 &lt; O$6), 0, 1)+IF(OR($F10 &gt;= P$6, $G10 &lt; O$6), 0, 2)+1)</f>
        <v/>
      </c>
      <c r="P10" s="71" t="str">
        <f ca="1">INDEX({"","_","-","="},IF(OR($D10 &gt;= Q$6, $E10 &lt; P$6), 0, 1)+IF(OR($F10 &gt;= Q$6, $G10 &lt; P$6), 0, 2)+1)</f>
        <v/>
      </c>
      <c r="Q10" s="71" t="str">
        <f ca="1">INDEX({"","_","-","="},IF(OR($D10 &gt;= R$6, $E10 &lt; Q$6), 0, 1)+IF(OR($F10 &gt;= R$6, $G10 &lt; Q$6), 0, 2)+1)</f>
        <v/>
      </c>
      <c r="R10" s="71" t="str">
        <f ca="1">INDEX({"","_","-","="},IF(OR($D10 &gt;= S$6, $E10 &lt; R$6), 0, 1)+IF(OR($F10 &gt;= S$6, $G10 &lt; R$6), 0, 2)+1)</f>
        <v/>
      </c>
      <c r="S10" s="71" t="str">
        <f ca="1">INDEX({"","_","-","="},IF(OR($D10 &gt;= T$6, $E10 &lt; S$6), 0, 1)+IF(OR($F10 &gt;= T$6, $G10 &lt; S$6), 0, 2)+1)</f>
        <v/>
      </c>
      <c r="T10" s="71" t="str">
        <f ca="1">INDEX({"","_","-","="},IF(OR($D10 &gt;= U$6, $E10 &lt; T$6), 0, 1)+IF(OR($F10 &gt;= U$6, $G10 &lt; T$6), 0, 2)+1)</f>
        <v/>
      </c>
      <c r="U10" s="71" t="str">
        <f ca="1">INDEX({"","_","-","="},IF(OR($D10 &gt;= V$6, $E10 &lt; U$6), 0, 1)+IF(OR($F10 &gt;= V$6, $G10 &lt; U$6), 0, 2)+1)</f>
        <v/>
      </c>
      <c r="V10" s="71" t="str">
        <f ca="1">INDEX({"","_","-","="},IF(OR($D10 &gt;= W$6, $E10 &lt; V$6), 0, 1)+IF(OR($F10 &gt;= W$6, $G10 &lt; V$6), 0, 2)+1)</f>
        <v/>
      </c>
      <c r="W10" s="71" t="str">
        <f ca="1">INDEX({"","_","-","="},IF(OR($D10 &gt;= X$6, $E10 &lt; W$6), 0, 1)+IF(OR($F10 &gt;= X$6, $G10 &lt; W$6), 0, 2)+1)</f>
        <v/>
      </c>
      <c r="X10" s="71" t="str">
        <f ca="1">INDEX({"","_","-","="},IF(OR($D10 &gt;= Y$6, $E10 &lt; X$6), 0, 1)+IF(OR($F10 &gt;= Y$6, $G10 &lt; X$6), 0, 2)+1)</f>
        <v/>
      </c>
      <c r="Y10" s="71" t="str">
        <f ca="1">INDEX({"","_","-","="},IF(OR($D10 &gt;= Z$6, $E10 &lt; Y$6), 0, 1)+IF(OR($F10 &gt;= Z$6, $G10 &lt; Y$6), 0, 2)+1)</f>
        <v>-</v>
      </c>
      <c r="Z10" s="71" t="str">
        <f ca="1">INDEX({"","_","-","="},IF(OR($D10 &gt;= AA$6, $E10 &lt; Z$6), 0, 1)+IF(OR($F10 &gt;= AA$6, $G10 &lt; Z$6), 0, 2)+1)</f>
        <v/>
      </c>
      <c r="AA10" s="71" t="str">
        <f ca="1">INDEX({"","_","-","="},IF(OR($D10 &gt;= AB$6, $E10 &lt; AA$6), 0, 1)+IF(OR($F10 &gt;= AB$6, $G10 &lt; AA$6), 0, 2)+1)</f>
        <v/>
      </c>
      <c r="AB10" s="71" t="str">
        <f ca="1">INDEX({"","_","-","="},IF(OR($D10 &gt;= AC$6, $E10 &lt; AB$6), 0, 1)+IF(OR($F10 &gt;= AC$6, $G10 &lt; AB$6), 0, 2)+1)</f>
        <v/>
      </c>
      <c r="AC10" s="71" t="str">
        <f ca="1">INDEX({"","_","-","="},IF(OR($D10 &gt;= AD$6, $E10 &lt; AC$6), 0, 1)+IF(OR($F10 &gt;= AD$6, $G10 &lt; AC$6), 0, 2)+1)</f>
        <v/>
      </c>
      <c r="AD10" s="71" t="str">
        <f ca="1">INDEX({"","_","-","="},IF(OR($D10 &gt;= AE$6, $E10 &lt; AD$6), 0, 1)+IF(OR($F10 &gt;= AE$6, $G10 &lt; AD$6), 0, 2)+1)</f>
        <v/>
      </c>
      <c r="AE10" s="71" t="str">
        <f ca="1">INDEX({"","_","-","="},IF(OR($D10 &gt;= AF$6, $E10 &lt; AE$6), 0, 1)+IF(OR($F10 &gt;= AF$6, $G10 &lt; AE$6), 0, 2)+1)</f>
        <v/>
      </c>
      <c r="AF10" s="71" t="str">
        <f ca="1">INDEX({"","_","-","="},IF(OR($D10 &gt;= AG$6, $E10 &lt; AF$6), 0, 1)+IF(OR($F10 &gt;= AG$6, $G10 &lt; AF$6), 0, 2)+1)</f>
        <v/>
      </c>
      <c r="AG10" s="71" t="str">
        <f ca="1">INDEX({"","_","-","="},IF(OR($D10 &gt;= AH$6, $E10 &lt; AG$6), 0, 1)+IF(OR($F10 &gt;= AH$6, $G10 &lt; AG$6), 0, 2)+1)</f>
        <v/>
      </c>
      <c r="AH10" s="71" t="str">
        <f ca="1">INDEX({"","_","-","="},IF(OR($D10 &gt;= AI$6, $E10 &lt; AH$6), 0, 1)+IF(OR($F10 &gt;= AI$6, $G10 &lt; AH$6), 0, 2)+1)</f>
        <v/>
      </c>
      <c r="AI10" s="71" t="str">
        <f ca="1">INDEX({"","_","-","="},IF(OR($D10 &gt;= AJ$6, $E10 &lt; AI$6), 0, 1)+IF(OR($F10 &gt;= AJ$6, $G10 &lt; AI$6), 0, 2)+1)</f>
        <v/>
      </c>
      <c r="AJ10" s="71" t="str">
        <f ca="1">INDEX({"","_","-","="},IF(OR($D10 &gt;= AK$6, $E10 &lt; AJ$6), 0, 1)+IF(OR($F10 &gt;= AK$6, $G10 &lt; AJ$6), 0, 2)+1)</f>
        <v/>
      </c>
      <c r="AK10" s="71" t="str">
        <f ca="1">INDEX({"","_","-","="},IF(OR($D10 &gt;= AL$6, $E10 &lt; AK$6), 0, 1)+IF(OR($F10 &gt;= AL$6, $G10 &lt; AK$6), 0, 2)+1)</f>
        <v/>
      </c>
      <c r="AL10" s="71" t="str">
        <f ca="1">INDEX({"","_","-","="},IF(OR($D10 &gt;= AM$6, $E10 &lt; AL$6), 0, 1)+IF(OR($F10 &gt;= AM$6, $G10 &lt; AL$6), 0, 2)+1)</f>
        <v/>
      </c>
      <c r="AM10" s="71" t="str">
        <f ca="1">INDEX({"","_","-","="},IF(OR($D10 &gt;= AN$6, $E10 &lt; AM$6), 0, 1)+IF(OR($F10 &gt;= AN$6, $G10 &lt; AM$6), 0, 2)+1)</f>
        <v/>
      </c>
      <c r="AN10" s="71" t="str">
        <f ca="1">INDEX({"","_","-","="},IF(OR($D10 &gt;= AO$6, $E10 &lt; AN$6), 0, 1)+IF(OR($F10 &gt;= AO$6, $G10 &lt; AN$6), 0, 2)+1)</f>
        <v/>
      </c>
      <c r="AO10" s="71" t="str">
        <f ca="1">INDEX({"","_","-","="},IF(OR($D10 &gt;= AP$6, $E10 &lt; AO$6), 0, 1)+IF(OR($F10 &gt;= AP$6, $G10 &lt; AO$6), 0, 2)+1)</f>
        <v/>
      </c>
      <c r="AP10" s="71" t="str">
        <f ca="1">INDEX({"","_","-","="},IF(OR($D10 &gt;= AQ$6, $E10 &lt; AP$6), 0, 1)+IF(OR($F10 &gt;= AQ$6, $G10 &lt; AP$6), 0, 2)+1)</f>
        <v/>
      </c>
      <c r="AQ10" s="71" t="str">
        <f ca="1">INDEX({"","_","-","="},IF(OR($D10 &gt;= AR$6, $E10 &lt; AQ$6), 0, 1)+IF(OR($F10 &gt;= AR$6, $G10 &lt; AQ$6), 0, 2)+1)</f>
        <v/>
      </c>
      <c r="AR10" s="71" t="str">
        <f ca="1">INDEX({"","_","-","="},IF(OR($D10 &gt;= AS$6, $E10 &lt; AR$6), 0, 1)+IF(OR($F10 &gt;= AS$6, $G10 &lt; AR$6), 0, 2)+1)</f>
        <v/>
      </c>
      <c r="AS10" s="71" t="str">
        <f ca="1">INDEX({"","_","-","="},IF(OR($D10 &gt;= AT$6, $E10 &lt; AS$6), 0, 1)+IF(OR($F10 &gt;= AT$6, $G10 &lt; AS$6), 0, 2)+1)</f>
        <v/>
      </c>
      <c r="AT10" s="71" t="str">
        <f ca="1">INDEX({"","_","-","="},IF(OR($D10 &gt;= AU$6, $E10 &lt; AT$6), 0, 1)+IF(OR($F10 &gt;= AU$6, $G10 &lt; AT$6), 0, 2)+1)</f>
        <v/>
      </c>
      <c r="AU10" s="71" t="str">
        <f ca="1">INDEX({"","_","-","="},IF(OR($D10 &gt;= AV$6, $E10 &lt; AU$6), 0, 1)+IF(OR($F10 &gt;= AV$6, $G10 &lt; AU$6), 0, 2)+1)</f>
        <v/>
      </c>
      <c r="AV10" s="71" t="str">
        <f ca="1">INDEX({"","_","-","="},IF(OR($D10 &gt;= AW$6, $E10 &lt; AV$6), 0, 1)+IF(OR($F10 &gt;= AW$6, $G10 &lt; AV$6), 0, 2)+1)</f>
        <v/>
      </c>
      <c r="AW10" s="71" t="str">
        <f ca="1">INDEX({"","_","-","="},IF(OR($D10 &gt;= AX$6, $E10 &lt; AW$6), 0, 1)+IF(OR($F10 &gt;= AX$6, $G10 &lt; AW$6), 0, 2)+1)</f>
        <v/>
      </c>
      <c r="AX10" s="71" t="str">
        <f ca="1">INDEX({"","_","-","="},IF(OR($D10 &gt;= AY$6, $E10 &lt; AX$6), 0, 1)+IF(OR($F10 &gt;= AY$6, $G10 &lt; AX$6), 0, 2)+1)</f>
        <v/>
      </c>
      <c r="AY10" s="71" t="str">
        <f ca="1">INDEX({"","_","-","="},IF(OR($D10 &gt;= AZ$6, $E10 &lt; AY$6), 0, 1)+IF(OR($F10 &gt;= AZ$6, $G10 &lt; AY$6), 0, 2)+1)</f>
        <v/>
      </c>
      <c r="AZ10" s="71" t="str">
        <f ca="1">INDEX({"","_","-","="},IF(OR($D10 &gt;= BA$6, $E10 &lt; AZ$6), 0, 1)+IF(OR($F10 &gt;= BA$6, $G10 &lt; AZ$6), 0, 2)+1)</f>
        <v/>
      </c>
      <c r="BA10" s="71" t="str">
        <f ca="1">INDEX({"","_","-","="},IF(OR($D10 &gt;= BB$6, $E10 &lt; BA$6), 0, 1)+IF(OR($F10 &gt;= BB$6, $G10 &lt; BA$6), 0, 2)+1)</f>
        <v/>
      </c>
      <c r="BB10" s="71" t="str">
        <f ca="1">INDEX({"","_","-","="},IF(OR($D10 &gt;= BC$6, $E10 &lt; BB$6), 0, 1)+IF(OR($F10 &gt;= BC$6, $G10 &lt; BB$6), 0, 2)+1)</f>
        <v/>
      </c>
      <c r="BC10" s="71" t="str">
        <f ca="1">INDEX({"","_","-","="},IF(OR($D10 &gt;= BD$6, $E10 &lt; BC$6), 0, 1)+IF(OR($F10 &gt;= BD$6, $G10 &lt; BC$6), 0, 2)+1)</f>
        <v/>
      </c>
      <c r="BD10" s="71" t="str">
        <f ca="1">INDEX({"","_","-","="},IF(OR($D10 &gt;= BE$6, $E10 &lt; BD$6), 0, 1)+IF(OR($F10 &gt;= BE$6, $G10 &lt; BD$6), 0, 2)+1)</f>
        <v/>
      </c>
      <c r="BE10" s="71" t="str">
        <f ca="1">INDEX({"","_","-","="},IF(OR($D10 &gt;= BF$6, $E10 &lt; BE$6), 0, 1)+IF(OR($F10 &gt;= BF$6, $G10 &lt; BE$6), 0, 2)+1)</f>
        <v/>
      </c>
      <c r="BF10" s="71" t="str">
        <f ca="1">INDEX({"","_","-","="},IF(OR($D10 &gt;= BG$6, $E10 &lt; BF$6), 0, 1)+IF(OR($F10 &gt;= BG$6, $G10 &lt; BF$6), 0, 2)+1)</f>
        <v/>
      </c>
      <c r="BG10" s="71" t="str">
        <f ca="1">INDEX({"","_","-","="},IF(OR($D10 &gt;= BH$6, $E10 &lt; BG$6), 0, 1)+IF(OR($F10 &gt;= BH$6, $G10 &lt; BG$6), 0, 2)+1)</f>
        <v/>
      </c>
      <c r="BH10" s="71" t="str">
        <f ca="1">INDEX({"","_","-","="},IF(OR($D10 &gt;= BI$6, $E10 &lt; BH$6), 0, 1)+IF(OR($F10 &gt;= BI$6, $G10 &lt; BH$6), 0, 2)+1)</f>
        <v/>
      </c>
      <c r="BI10" s="71" t="str">
        <f ca="1">INDEX({"","_","-","="},IF(OR($D10 &gt;= BJ$6, $E10 &lt; BI$6), 0, 1)+IF(OR($F10 &gt;= BJ$6, $G10 &lt; BI$6), 0, 2)+1)</f>
        <v/>
      </c>
      <c r="BJ10" s="71" t="str">
        <f ca="1">INDEX({"","_","-","="},IF(OR($D10 &gt;= BK$6, $E10 &lt; BJ$6), 0, 1)+IF(OR($F10 &gt;= BK$6, $G10 &lt; BJ$6), 0, 2)+1)</f>
        <v/>
      </c>
      <c r="BK10" s="71" t="str">
        <f ca="1">INDEX({"","_","-","="},IF(OR($D10 &gt;= BL$6, $E10 &lt; BK$6), 0, 1)+IF(OR($F10 &gt;= BL$6, $G10 &lt; BK$6), 0, 2)+1)</f>
        <v/>
      </c>
      <c r="BL10" s="71" t="str">
        <f ca="1">INDEX({"","_","-","="},IF(OR($D10 &gt;= BM$6, $E10 &lt; BL$6), 0, 1)+IF(OR($F10 &gt;= BM$6, $G10 &lt; BL$6), 0, 2)+1)</f>
        <v/>
      </c>
      <c r="BM10" s="71" t="str">
        <f ca="1">INDEX({"","_","-","="},IF(OR($D10 &gt;= BN$6, $E10 &lt; BM$6), 0, 1)+IF(OR($F10 &gt;= BN$6, $G10 &lt; BM$6), 0, 2)+1)</f>
        <v/>
      </c>
      <c r="BN10" s="71" t="str">
        <f ca="1">INDEX({"","_","-","="},IF(OR($D10 &gt;= BO$6, $E10 &lt; BN$6), 0, 1)+IF(OR($F10 &gt;= BO$6, $G10 &lt; BN$6), 0, 2)+1)</f>
        <v/>
      </c>
      <c r="BO10" s="71" t="str">
        <f ca="1">INDEX({"","_","-","="},IF(OR($D10 &gt;= BP$6, $E10 &lt; BO$6), 0, 1)+IF(OR($F10 &gt;= BP$6, $G10 &lt; BO$6), 0, 2)+1)</f>
        <v/>
      </c>
      <c r="BP10" s="71" t="str">
        <f ca="1">INDEX({"","_","-","="},IF(OR($D10 &gt;= BQ$6, $E10 &lt; BP$6), 0, 1)+IF(OR($F10 &gt;= BQ$6, $G10 &lt; BP$6), 0, 2)+1)</f>
        <v/>
      </c>
      <c r="BQ10" s="71" t="str">
        <f ca="1">INDEX({"","_","-","="},IF(OR($D10 &gt;= BR$6, $E10 &lt; BQ$6), 0, 1)+IF(OR($F10 &gt;= BR$6, $G10 &lt; BQ$6), 0, 2)+1)</f>
        <v/>
      </c>
      <c r="BR10" s="71" t="str">
        <f ca="1">INDEX({"","_","-","="},IF(OR($D10 &gt;= BS$6, $E10 &lt; BR$6), 0, 1)+IF(OR($F10 &gt;= BS$6, $G10 &lt; BR$6), 0, 2)+1)</f>
        <v/>
      </c>
      <c r="BS10" s="71" t="str">
        <f ca="1">INDEX({"","_","-","="},IF(OR($D10 &gt;= BT$6, $E10 &lt; BS$6), 0, 1)+IF(OR($F10 &gt;= BT$6, $G10 &lt; BS$6), 0, 2)+1)</f>
        <v/>
      </c>
      <c r="BT10" s="71" t="str">
        <f ca="1">INDEX({"","_","-","="},IF(OR($D10 &gt;= BU$6, $E10 &lt; BT$6), 0, 1)+IF(OR($F10 &gt;= BU$6, $G10 &lt; BT$6), 0, 2)+1)</f>
        <v/>
      </c>
      <c r="BU10" s="71" t="str">
        <f ca="1">INDEX({"","_","-","="},IF(OR($D10 &gt;= BV$6, $E10 &lt; BU$6), 0, 1)+IF(OR($F10 &gt;= BV$6, $G10 &lt; BU$6), 0, 2)+1)</f>
        <v/>
      </c>
      <c r="BV10" s="71" t="str">
        <f ca="1">INDEX({"","_","-","="},IF(OR($D10 &gt;= BW$6, $E10 &lt; BV$6), 0, 1)+IF(OR($F10 &gt;= BW$6, $G10 &lt; BV$6), 0, 2)+1)</f>
        <v/>
      </c>
      <c r="BW10" s="71" t="str">
        <f ca="1">INDEX({"","_","-","="},IF(OR($D10 &gt;= BX$6, $E10 &lt; BW$6), 0, 1)+IF(OR($F10 &gt;= BX$6, $G10 &lt; BW$6), 0, 2)+1)</f>
        <v/>
      </c>
      <c r="BX10" s="71" t="str">
        <f ca="1">INDEX({"","_","-","="},IF(OR($D10 &gt;= BY$6, $E10 &lt; BX$6), 0, 1)+IF(OR($F10 &gt;= BY$6, $G10 &lt; BX$6), 0, 2)+1)</f>
        <v/>
      </c>
      <c r="BY10" s="71" t="str">
        <f ca="1">INDEX({"","_","-","="},IF(OR($D10 &gt;= BZ$6, $E10 &lt; BY$6), 0, 1)+IF(OR($F10 &gt;= BZ$6, $G10 &lt; BY$6), 0, 2)+1)</f>
        <v/>
      </c>
      <c r="BZ10" s="71" t="str">
        <f ca="1">INDEX({"","_","-","="},IF(OR($D10 &gt;= CA$6, $E10 &lt; BZ$6), 0, 1)+IF(OR($F10 &gt;= CA$6, $G10 &lt; BZ$6), 0, 2)+1)</f>
        <v/>
      </c>
      <c r="CA10" s="71" t="str">
        <f ca="1">INDEX({"","_","-","="},IF(OR($D10 &gt;= CB$6, $E10 &lt; CA$6), 0, 1)+IF(OR($F10 &gt;= CB$6, $G10 &lt; CA$6), 0, 2)+1)</f>
        <v/>
      </c>
      <c r="CB10" s="71" t="str">
        <f ca="1">INDEX({"","_","-","="},IF(OR($D10 &gt;= CC$6, $E10 &lt; CB$6), 0, 1)+IF(OR($F10 &gt;= CC$6, $G10 &lt; CB$6), 0, 2)+1)</f>
        <v/>
      </c>
      <c r="CC10" s="71" t="str">
        <f ca="1">INDEX({"","_","-","="},IF(OR($D10 &gt;= CD$6, $E10 &lt; CC$6), 0, 1)+IF(OR($F10 &gt;= CD$6, $G10 &lt; CC$6), 0, 2)+1)</f>
        <v/>
      </c>
      <c r="CD10" s="71" t="str">
        <f ca="1">INDEX({"","_","-","="},IF(OR($D10 &gt;= CE$6, $E10 &lt; CD$6), 0, 1)+IF(OR($F10 &gt;= CE$6, $G10 &lt; CD$6), 0, 2)+1)</f>
        <v/>
      </c>
    </row>
    <row r="11" spans="1:83">
      <c r="A11" s="8" t="str">
        <f ca="1">IF('临-进度'!N6,'临-进度'!$A6,"")</f>
        <v>T-005</v>
      </c>
      <c r="B11" s="8" t="str">
        <f ca="1">IF('临-进度'!N6,'临-进度'!$B6,"")</f>
        <v>需求调研</v>
      </c>
      <c r="C11" s="8" t="str">
        <f ca="1">IF('临-进度'!N6,'临-进度'!$F6,"")</f>
        <v>随机抽样顾客调查</v>
      </c>
      <c r="D11" s="42" t="str">
        <f ca="1">IF('临-进度'!$N6,'临-进度'!$J6,"")</f>
        <v/>
      </c>
      <c r="E11" s="42" t="str">
        <f ca="1">IF('临-进度'!$N6,'临-进度'!$AF6,"")</f>
        <v/>
      </c>
      <c r="F11" s="42">
        <f ca="1">IF('临-进度'!$N6,'临-进度'!$K6,"")</f>
        <v>41310</v>
      </c>
      <c r="G11" s="76">
        <f ca="1">IF('临-进度'!$N6,'临-进度'!$AG6,"")</f>
        <v>41311</v>
      </c>
      <c r="H11" s="71" t="str">
        <f ca="1">INDEX({"","_","-","="},IF(OR($D11 &gt;= I$6, $E11 &lt; H$6), 0, 1)+IF(OR($F11 &gt;= I$6, $G11 &lt; H$6), 0, 2)+1)</f>
        <v/>
      </c>
      <c r="I11" s="71" t="str">
        <f ca="1">INDEX({"","_","-","="},IF(OR($D11 &gt;= J$6, $E11 &lt; I$6), 0, 1)+IF(OR($F11 &gt;= J$6, $G11 &lt; I$6), 0, 2)+1)</f>
        <v/>
      </c>
      <c r="J11" s="71" t="str">
        <f ca="1">INDEX({"","_","-","="},IF(OR($D11 &gt;= K$6, $E11 &lt; J$6), 0, 1)+IF(OR($F11 &gt;= K$6, $G11 &lt; J$6), 0, 2)+1)</f>
        <v/>
      </c>
      <c r="K11" s="71" t="str">
        <f ca="1">INDEX({"","_","-","="},IF(OR($D11 &gt;= L$6, $E11 &lt; K$6), 0, 1)+IF(OR($F11 &gt;= L$6, $G11 &lt; K$6), 0, 2)+1)</f>
        <v/>
      </c>
      <c r="L11" s="71" t="str">
        <f ca="1">INDEX({"","_","-","="},IF(OR($D11 &gt;= M$6, $E11 &lt; L$6), 0, 1)+IF(OR($F11 &gt;= M$6, $G11 &lt; L$6), 0, 2)+1)</f>
        <v/>
      </c>
      <c r="M11" s="71" t="str">
        <f ca="1">INDEX({"","_","-","="},IF(OR($D11 &gt;= N$6, $E11 &lt; M$6), 0, 1)+IF(OR($F11 &gt;= N$6, $G11 &lt; M$6), 0, 2)+1)</f>
        <v/>
      </c>
      <c r="N11" s="71" t="str">
        <f ca="1">INDEX({"","_","-","="},IF(OR($D11 &gt;= O$6, $E11 &lt; N$6), 0, 1)+IF(OR($F11 &gt;= O$6, $G11 &lt; N$6), 0, 2)+1)</f>
        <v/>
      </c>
      <c r="O11" s="71" t="str">
        <f ca="1">INDEX({"","_","-","="},IF(OR($D11 &gt;= P$6, $E11 &lt; O$6), 0, 1)+IF(OR($F11 &gt;= P$6, $G11 &lt; O$6), 0, 2)+1)</f>
        <v/>
      </c>
      <c r="P11" s="71" t="str">
        <f ca="1">INDEX({"","_","-","="},IF(OR($D11 &gt;= Q$6, $E11 &lt; P$6), 0, 1)+IF(OR($F11 &gt;= Q$6, $G11 &lt; P$6), 0, 2)+1)</f>
        <v/>
      </c>
      <c r="Q11" s="71" t="str">
        <f ca="1">INDEX({"","_","-","="},IF(OR($D11 &gt;= R$6, $E11 &lt; Q$6), 0, 1)+IF(OR($F11 &gt;= R$6, $G11 &lt; Q$6), 0, 2)+1)</f>
        <v/>
      </c>
      <c r="R11" s="71" t="str">
        <f ca="1">INDEX({"","_","-","="},IF(OR($D11 &gt;= S$6, $E11 &lt; R$6), 0, 1)+IF(OR($F11 &gt;= S$6, $G11 &lt; R$6), 0, 2)+1)</f>
        <v/>
      </c>
      <c r="S11" s="71" t="str">
        <f ca="1">INDEX({"","_","-","="},IF(OR($D11 &gt;= T$6, $E11 &lt; S$6), 0, 1)+IF(OR($F11 &gt;= T$6, $G11 &lt; S$6), 0, 2)+1)</f>
        <v/>
      </c>
      <c r="T11" s="71" t="str">
        <f ca="1">INDEX({"","_","-","="},IF(OR($D11 &gt;= U$6, $E11 &lt; T$6), 0, 1)+IF(OR($F11 &gt;= U$6, $G11 &lt; T$6), 0, 2)+1)</f>
        <v/>
      </c>
      <c r="U11" s="71" t="str">
        <f ca="1">INDEX({"","_","-","="},IF(OR($D11 &gt;= V$6, $E11 &lt; U$6), 0, 1)+IF(OR($F11 &gt;= V$6, $G11 &lt; U$6), 0, 2)+1)</f>
        <v/>
      </c>
      <c r="V11" s="71" t="str">
        <f ca="1">INDEX({"","_","-","="},IF(OR($D11 &gt;= W$6, $E11 &lt; V$6), 0, 1)+IF(OR($F11 &gt;= W$6, $G11 &lt; V$6), 0, 2)+1)</f>
        <v/>
      </c>
      <c r="W11" s="71" t="str">
        <f ca="1">INDEX({"","_","-","="},IF(OR($D11 &gt;= X$6, $E11 &lt; W$6), 0, 1)+IF(OR($F11 &gt;= X$6, $G11 &lt; W$6), 0, 2)+1)</f>
        <v/>
      </c>
      <c r="X11" s="71" t="str">
        <f ca="1">INDEX({"","_","-","="},IF(OR($D11 &gt;= Y$6, $E11 &lt; X$6), 0, 1)+IF(OR($F11 &gt;= Y$6, $G11 &lt; X$6), 0, 2)+1)</f>
        <v/>
      </c>
      <c r="Y11" s="71" t="str">
        <f ca="1">INDEX({"","_","-","="},IF(OR($D11 &gt;= Z$6, $E11 &lt; Y$6), 0, 1)+IF(OR($F11 &gt;= Z$6, $G11 &lt; Y$6), 0, 2)+1)</f>
        <v>-</v>
      </c>
      <c r="Z11" s="71" t="str">
        <f ca="1">INDEX({"","_","-","="},IF(OR($D11 &gt;= AA$6, $E11 &lt; Z$6), 0, 1)+IF(OR($F11 &gt;= AA$6, $G11 &lt; Z$6), 0, 2)+1)</f>
        <v>-</v>
      </c>
      <c r="AA11" s="71" t="str">
        <f ca="1">INDEX({"","_","-","="},IF(OR($D11 &gt;= AB$6, $E11 &lt; AA$6), 0, 1)+IF(OR($F11 &gt;= AB$6, $G11 &lt; AA$6), 0, 2)+1)</f>
        <v/>
      </c>
      <c r="AB11" s="71" t="str">
        <f ca="1">INDEX({"","_","-","="},IF(OR($D11 &gt;= AC$6, $E11 &lt; AB$6), 0, 1)+IF(OR($F11 &gt;= AC$6, $G11 &lt; AB$6), 0, 2)+1)</f>
        <v/>
      </c>
      <c r="AC11" s="71" t="str">
        <f ca="1">INDEX({"","_","-","="},IF(OR($D11 &gt;= AD$6, $E11 &lt; AC$6), 0, 1)+IF(OR($F11 &gt;= AD$6, $G11 &lt; AC$6), 0, 2)+1)</f>
        <v/>
      </c>
      <c r="AD11" s="71" t="str">
        <f ca="1">INDEX({"","_","-","="},IF(OR($D11 &gt;= AE$6, $E11 &lt; AD$6), 0, 1)+IF(OR($F11 &gt;= AE$6, $G11 &lt; AD$6), 0, 2)+1)</f>
        <v/>
      </c>
      <c r="AE11" s="71" t="str">
        <f ca="1">INDEX({"","_","-","="},IF(OR($D11 &gt;= AF$6, $E11 &lt; AE$6), 0, 1)+IF(OR($F11 &gt;= AF$6, $G11 &lt; AE$6), 0, 2)+1)</f>
        <v/>
      </c>
      <c r="AF11" s="71" t="str">
        <f ca="1">INDEX({"","_","-","="},IF(OR($D11 &gt;= AG$6, $E11 &lt; AF$6), 0, 1)+IF(OR($F11 &gt;= AG$6, $G11 &lt; AF$6), 0, 2)+1)</f>
        <v/>
      </c>
      <c r="AG11" s="71" t="str">
        <f ca="1">INDEX({"","_","-","="},IF(OR($D11 &gt;= AH$6, $E11 &lt; AG$6), 0, 1)+IF(OR($F11 &gt;= AH$6, $G11 &lt; AG$6), 0, 2)+1)</f>
        <v/>
      </c>
      <c r="AH11" s="71" t="str">
        <f ca="1">INDEX({"","_","-","="},IF(OR($D11 &gt;= AI$6, $E11 &lt; AH$6), 0, 1)+IF(OR($F11 &gt;= AI$6, $G11 &lt; AH$6), 0, 2)+1)</f>
        <v/>
      </c>
      <c r="AI11" s="71" t="str">
        <f ca="1">INDEX({"","_","-","="},IF(OR($D11 &gt;= AJ$6, $E11 &lt; AI$6), 0, 1)+IF(OR($F11 &gt;= AJ$6, $G11 &lt; AI$6), 0, 2)+1)</f>
        <v/>
      </c>
      <c r="AJ11" s="71" t="str">
        <f ca="1">INDEX({"","_","-","="},IF(OR($D11 &gt;= AK$6, $E11 &lt; AJ$6), 0, 1)+IF(OR($F11 &gt;= AK$6, $G11 &lt; AJ$6), 0, 2)+1)</f>
        <v/>
      </c>
      <c r="AK11" s="71" t="str">
        <f ca="1">INDEX({"","_","-","="},IF(OR($D11 &gt;= AL$6, $E11 &lt; AK$6), 0, 1)+IF(OR($F11 &gt;= AL$6, $G11 &lt; AK$6), 0, 2)+1)</f>
        <v/>
      </c>
      <c r="AL11" s="71" t="str">
        <f ca="1">INDEX({"","_","-","="},IF(OR($D11 &gt;= AM$6, $E11 &lt; AL$6), 0, 1)+IF(OR($F11 &gt;= AM$6, $G11 &lt; AL$6), 0, 2)+1)</f>
        <v/>
      </c>
      <c r="AM11" s="71" t="str">
        <f ca="1">INDEX({"","_","-","="},IF(OR($D11 &gt;= AN$6, $E11 &lt; AM$6), 0, 1)+IF(OR($F11 &gt;= AN$6, $G11 &lt; AM$6), 0, 2)+1)</f>
        <v/>
      </c>
      <c r="AN11" s="71" t="str">
        <f ca="1">INDEX({"","_","-","="},IF(OR($D11 &gt;= AO$6, $E11 &lt; AN$6), 0, 1)+IF(OR($F11 &gt;= AO$6, $G11 &lt; AN$6), 0, 2)+1)</f>
        <v/>
      </c>
      <c r="AO11" s="71" t="str">
        <f ca="1">INDEX({"","_","-","="},IF(OR($D11 &gt;= AP$6, $E11 &lt; AO$6), 0, 1)+IF(OR($F11 &gt;= AP$6, $G11 &lt; AO$6), 0, 2)+1)</f>
        <v/>
      </c>
      <c r="AP11" s="71" t="str">
        <f ca="1">INDEX({"","_","-","="},IF(OR($D11 &gt;= AQ$6, $E11 &lt; AP$6), 0, 1)+IF(OR($F11 &gt;= AQ$6, $G11 &lt; AP$6), 0, 2)+1)</f>
        <v/>
      </c>
      <c r="AQ11" s="71" t="str">
        <f ca="1">INDEX({"","_","-","="},IF(OR($D11 &gt;= AR$6, $E11 &lt; AQ$6), 0, 1)+IF(OR($F11 &gt;= AR$6, $G11 &lt; AQ$6), 0, 2)+1)</f>
        <v/>
      </c>
      <c r="AR11" s="71" t="str">
        <f ca="1">INDEX({"","_","-","="},IF(OR($D11 &gt;= AS$6, $E11 &lt; AR$6), 0, 1)+IF(OR($F11 &gt;= AS$6, $G11 &lt; AR$6), 0, 2)+1)</f>
        <v/>
      </c>
      <c r="AS11" s="71" t="str">
        <f ca="1">INDEX({"","_","-","="},IF(OR($D11 &gt;= AT$6, $E11 &lt; AS$6), 0, 1)+IF(OR($F11 &gt;= AT$6, $G11 &lt; AS$6), 0, 2)+1)</f>
        <v/>
      </c>
      <c r="AT11" s="71" t="str">
        <f ca="1">INDEX({"","_","-","="},IF(OR($D11 &gt;= AU$6, $E11 &lt; AT$6), 0, 1)+IF(OR($F11 &gt;= AU$6, $G11 &lt; AT$6), 0, 2)+1)</f>
        <v/>
      </c>
      <c r="AU11" s="71" t="str">
        <f ca="1">INDEX({"","_","-","="},IF(OR($D11 &gt;= AV$6, $E11 &lt; AU$6), 0, 1)+IF(OR($F11 &gt;= AV$6, $G11 &lt; AU$6), 0, 2)+1)</f>
        <v/>
      </c>
      <c r="AV11" s="71" t="str">
        <f ca="1">INDEX({"","_","-","="},IF(OR($D11 &gt;= AW$6, $E11 &lt; AV$6), 0, 1)+IF(OR($F11 &gt;= AW$6, $G11 &lt; AV$6), 0, 2)+1)</f>
        <v/>
      </c>
      <c r="AW11" s="71" t="str">
        <f ca="1">INDEX({"","_","-","="},IF(OR($D11 &gt;= AX$6, $E11 &lt; AW$6), 0, 1)+IF(OR($F11 &gt;= AX$6, $G11 &lt; AW$6), 0, 2)+1)</f>
        <v/>
      </c>
      <c r="AX11" s="71" t="str">
        <f ca="1">INDEX({"","_","-","="},IF(OR($D11 &gt;= AY$6, $E11 &lt; AX$6), 0, 1)+IF(OR($F11 &gt;= AY$6, $G11 &lt; AX$6), 0, 2)+1)</f>
        <v/>
      </c>
      <c r="AY11" s="71" t="str">
        <f ca="1">INDEX({"","_","-","="},IF(OR($D11 &gt;= AZ$6, $E11 &lt; AY$6), 0, 1)+IF(OR($F11 &gt;= AZ$6, $G11 &lt; AY$6), 0, 2)+1)</f>
        <v/>
      </c>
      <c r="AZ11" s="71" t="str">
        <f ca="1">INDEX({"","_","-","="},IF(OR($D11 &gt;= BA$6, $E11 &lt; AZ$6), 0, 1)+IF(OR($F11 &gt;= BA$6, $G11 &lt; AZ$6), 0, 2)+1)</f>
        <v/>
      </c>
      <c r="BA11" s="71" t="str">
        <f ca="1">INDEX({"","_","-","="},IF(OR($D11 &gt;= BB$6, $E11 &lt; BA$6), 0, 1)+IF(OR($F11 &gt;= BB$6, $G11 &lt; BA$6), 0, 2)+1)</f>
        <v/>
      </c>
      <c r="BB11" s="71" t="str">
        <f ca="1">INDEX({"","_","-","="},IF(OR($D11 &gt;= BC$6, $E11 &lt; BB$6), 0, 1)+IF(OR($F11 &gt;= BC$6, $G11 &lt; BB$6), 0, 2)+1)</f>
        <v/>
      </c>
      <c r="BC11" s="71" t="str">
        <f ca="1">INDEX({"","_","-","="},IF(OR($D11 &gt;= BD$6, $E11 &lt; BC$6), 0, 1)+IF(OR($F11 &gt;= BD$6, $G11 &lt; BC$6), 0, 2)+1)</f>
        <v/>
      </c>
      <c r="BD11" s="71" t="str">
        <f ca="1">INDEX({"","_","-","="},IF(OR($D11 &gt;= BE$6, $E11 &lt; BD$6), 0, 1)+IF(OR($F11 &gt;= BE$6, $G11 &lt; BD$6), 0, 2)+1)</f>
        <v/>
      </c>
      <c r="BE11" s="71" t="str">
        <f ca="1">INDEX({"","_","-","="},IF(OR($D11 &gt;= BF$6, $E11 &lt; BE$6), 0, 1)+IF(OR($F11 &gt;= BF$6, $G11 &lt; BE$6), 0, 2)+1)</f>
        <v/>
      </c>
      <c r="BF11" s="71" t="str">
        <f ca="1">INDEX({"","_","-","="},IF(OR($D11 &gt;= BG$6, $E11 &lt; BF$6), 0, 1)+IF(OR($F11 &gt;= BG$6, $G11 &lt; BF$6), 0, 2)+1)</f>
        <v/>
      </c>
      <c r="BG11" s="71" t="str">
        <f ca="1">INDEX({"","_","-","="},IF(OR($D11 &gt;= BH$6, $E11 &lt; BG$6), 0, 1)+IF(OR($F11 &gt;= BH$6, $G11 &lt; BG$6), 0, 2)+1)</f>
        <v/>
      </c>
      <c r="BH11" s="71" t="str">
        <f ca="1">INDEX({"","_","-","="},IF(OR($D11 &gt;= BI$6, $E11 &lt; BH$6), 0, 1)+IF(OR($F11 &gt;= BI$6, $G11 &lt; BH$6), 0, 2)+1)</f>
        <v/>
      </c>
      <c r="BI11" s="71" t="str">
        <f ca="1">INDEX({"","_","-","="},IF(OR($D11 &gt;= BJ$6, $E11 &lt; BI$6), 0, 1)+IF(OR($F11 &gt;= BJ$6, $G11 &lt; BI$6), 0, 2)+1)</f>
        <v/>
      </c>
      <c r="BJ11" s="71" t="str">
        <f ca="1">INDEX({"","_","-","="},IF(OR($D11 &gt;= BK$6, $E11 &lt; BJ$6), 0, 1)+IF(OR($F11 &gt;= BK$6, $G11 &lt; BJ$6), 0, 2)+1)</f>
        <v/>
      </c>
      <c r="BK11" s="71" t="str">
        <f ca="1">INDEX({"","_","-","="},IF(OR($D11 &gt;= BL$6, $E11 &lt; BK$6), 0, 1)+IF(OR($F11 &gt;= BL$6, $G11 &lt; BK$6), 0, 2)+1)</f>
        <v/>
      </c>
      <c r="BL11" s="71" t="str">
        <f ca="1">INDEX({"","_","-","="},IF(OR($D11 &gt;= BM$6, $E11 &lt; BL$6), 0, 1)+IF(OR($F11 &gt;= BM$6, $G11 &lt; BL$6), 0, 2)+1)</f>
        <v/>
      </c>
      <c r="BM11" s="71" t="str">
        <f ca="1">INDEX({"","_","-","="},IF(OR($D11 &gt;= BN$6, $E11 &lt; BM$6), 0, 1)+IF(OR($F11 &gt;= BN$6, $G11 &lt; BM$6), 0, 2)+1)</f>
        <v/>
      </c>
      <c r="BN11" s="71" t="str">
        <f ca="1">INDEX({"","_","-","="},IF(OR($D11 &gt;= BO$6, $E11 &lt; BN$6), 0, 1)+IF(OR($F11 &gt;= BO$6, $G11 &lt; BN$6), 0, 2)+1)</f>
        <v/>
      </c>
      <c r="BO11" s="71" t="str">
        <f ca="1">INDEX({"","_","-","="},IF(OR($D11 &gt;= BP$6, $E11 &lt; BO$6), 0, 1)+IF(OR($F11 &gt;= BP$6, $G11 &lt; BO$6), 0, 2)+1)</f>
        <v/>
      </c>
      <c r="BP11" s="71" t="str">
        <f ca="1">INDEX({"","_","-","="},IF(OR($D11 &gt;= BQ$6, $E11 &lt; BP$6), 0, 1)+IF(OR($F11 &gt;= BQ$6, $G11 &lt; BP$6), 0, 2)+1)</f>
        <v/>
      </c>
      <c r="BQ11" s="71" t="str">
        <f ca="1">INDEX({"","_","-","="},IF(OR($D11 &gt;= BR$6, $E11 &lt; BQ$6), 0, 1)+IF(OR($F11 &gt;= BR$6, $G11 &lt; BQ$6), 0, 2)+1)</f>
        <v/>
      </c>
      <c r="BR11" s="71" t="str">
        <f ca="1">INDEX({"","_","-","="},IF(OR($D11 &gt;= BS$6, $E11 &lt; BR$6), 0, 1)+IF(OR($F11 &gt;= BS$6, $G11 &lt; BR$6), 0, 2)+1)</f>
        <v/>
      </c>
      <c r="BS11" s="71" t="str">
        <f ca="1">INDEX({"","_","-","="},IF(OR($D11 &gt;= BT$6, $E11 &lt; BS$6), 0, 1)+IF(OR($F11 &gt;= BT$6, $G11 &lt; BS$6), 0, 2)+1)</f>
        <v/>
      </c>
      <c r="BT11" s="71" t="str">
        <f ca="1">INDEX({"","_","-","="},IF(OR($D11 &gt;= BU$6, $E11 &lt; BT$6), 0, 1)+IF(OR($F11 &gt;= BU$6, $G11 &lt; BT$6), 0, 2)+1)</f>
        <v/>
      </c>
      <c r="BU11" s="71" t="str">
        <f ca="1">INDEX({"","_","-","="},IF(OR($D11 &gt;= BV$6, $E11 &lt; BU$6), 0, 1)+IF(OR($F11 &gt;= BV$6, $G11 &lt; BU$6), 0, 2)+1)</f>
        <v/>
      </c>
      <c r="BV11" s="71" t="str">
        <f ca="1">INDEX({"","_","-","="},IF(OR($D11 &gt;= BW$6, $E11 &lt; BV$6), 0, 1)+IF(OR($F11 &gt;= BW$6, $G11 &lt; BV$6), 0, 2)+1)</f>
        <v/>
      </c>
      <c r="BW11" s="71" t="str">
        <f ca="1">INDEX({"","_","-","="},IF(OR($D11 &gt;= BX$6, $E11 &lt; BW$6), 0, 1)+IF(OR($F11 &gt;= BX$6, $G11 &lt; BW$6), 0, 2)+1)</f>
        <v/>
      </c>
      <c r="BX11" s="71" t="str">
        <f ca="1">INDEX({"","_","-","="},IF(OR($D11 &gt;= BY$6, $E11 &lt; BX$6), 0, 1)+IF(OR($F11 &gt;= BY$6, $G11 &lt; BX$6), 0, 2)+1)</f>
        <v/>
      </c>
      <c r="BY11" s="71" t="str">
        <f ca="1">INDEX({"","_","-","="},IF(OR($D11 &gt;= BZ$6, $E11 &lt; BY$6), 0, 1)+IF(OR($F11 &gt;= BZ$6, $G11 &lt; BY$6), 0, 2)+1)</f>
        <v/>
      </c>
      <c r="BZ11" s="71" t="str">
        <f ca="1">INDEX({"","_","-","="},IF(OR($D11 &gt;= CA$6, $E11 &lt; BZ$6), 0, 1)+IF(OR($F11 &gt;= CA$6, $G11 &lt; BZ$6), 0, 2)+1)</f>
        <v/>
      </c>
      <c r="CA11" s="71" t="str">
        <f ca="1">INDEX({"","_","-","="},IF(OR($D11 &gt;= CB$6, $E11 &lt; CA$6), 0, 1)+IF(OR($F11 &gt;= CB$6, $G11 &lt; CA$6), 0, 2)+1)</f>
        <v/>
      </c>
      <c r="CB11" s="71" t="str">
        <f ca="1">INDEX({"","_","-","="},IF(OR($D11 &gt;= CC$6, $E11 &lt; CB$6), 0, 1)+IF(OR($F11 &gt;= CC$6, $G11 &lt; CB$6), 0, 2)+1)</f>
        <v/>
      </c>
      <c r="CC11" s="71" t="str">
        <f ca="1">INDEX({"","_","-","="},IF(OR($D11 &gt;= CD$6, $E11 &lt; CC$6), 0, 1)+IF(OR($F11 &gt;= CD$6, $G11 &lt; CC$6), 0, 2)+1)</f>
        <v/>
      </c>
      <c r="CD11" s="71" t="str">
        <f ca="1">INDEX({"","_","-","="},IF(OR($D11 &gt;= CE$6, $E11 &lt; CD$6), 0, 1)+IF(OR($F11 &gt;= CE$6, $G11 &lt; CD$6), 0, 2)+1)</f>
        <v/>
      </c>
    </row>
    <row r="12" spans="1:83">
      <c r="A12" s="8" t="str">
        <f ca="1">IF('临-进度'!N7,'临-进度'!$A7,"")</f>
        <v>T-006</v>
      </c>
      <c r="B12" s="8" t="str">
        <f ca="1">IF('临-进度'!N7,'临-进度'!$B7,"")</f>
        <v>需求调研</v>
      </c>
      <c r="C12" s="8" t="str">
        <f ca="1">IF('临-进度'!N7,'临-进度'!$F7,"")</f>
        <v>网络设施调查</v>
      </c>
      <c r="D12" s="42">
        <f ca="1">IF('临-进度'!$N7,'临-进度'!$J7,"")</f>
        <v>40544</v>
      </c>
      <c r="E12" s="42">
        <f ca="1">IF('临-进度'!$N7,'临-进度'!$AF7,"")</f>
        <v>40544</v>
      </c>
      <c r="F12" s="42">
        <f ca="1">IF('临-进度'!$N7,'临-进度'!$K7,"")</f>
        <v>41311</v>
      </c>
      <c r="G12" s="76">
        <f ca="1">IF('临-进度'!$N7,'临-进度'!$AG7,"")</f>
        <v>41311</v>
      </c>
      <c r="H12" s="71" t="str">
        <f ca="1">INDEX({"","_","-","="},IF(OR($D12 &gt;= I$6, $E12 &lt; H$6), 0, 1)+IF(OR($F12 &gt;= I$6, $G12 &lt; H$6), 0, 2)+1)</f>
        <v/>
      </c>
      <c r="I12" s="71" t="str">
        <f ca="1">INDEX({"","_","-","="},IF(OR($D12 &gt;= J$6, $E12 &lt; I$6), 0, 1)+IF(OR($F12 &gt;= J$6, $G12 &lt; I$6), 0, 2)+1)</f>
        <v/>
      </c>
      <c r="J12" s="71" t="str">
        <f ca="1">INDEX({"","_","-","="},IF(OR($D12 &gt;= K$6, $E12 &lt; J$6), 0, 1)+IF(OR($F12 &gt;= K$6, $G12 &lt; J$6), 0, 2)+1)</f>
        <v/>
      </c>
      <c r="K12" s="71" t="str">
        <f ca="1">INDEX({"","_","-","="},IF(OR($D12 &gt;= L$6, $E12 &lt; K$6), 0, 1)+IF(OR($F12 &gt;= L$6, $G12 &lt; K$6), 0, 2)+1)</f>
        <v/>
      </c>
      <c r="L12" s="71" t="str">
        <f ca="1">INDEX({"","_","-","="},IF(OR($D12 &gt;= M$6, $E12 &lt; L$6), 0, 1)+IF(OR($F12 &gt;= M$6, $G12 &lt; L$6), 0, 2)+1)</f>
        <v/>
      </c>
      <c r="M12" s="71" t="str">
        <f ca="1">INDEX({"","_","-","="},IF(OR($D12 &gt;= N$6, $E12 &lt; M$6), 0, 1)+IF(OR($F12 &gt;= N$6, $G12 &lt; M$6), 0, 2)+1)</f>
        <v/>
      </c>
      <c r="N12" s="71" t="str">
        <f ca="1">INDEX({"","_","-","="},IF(OR($D12 &gt;= O$6, $E12 &lt; N$6), 0, 1)+IF(OR($F12 &gt;= O$6, $G12 &lt; N$6), 0, 2)+1)</f>
        <v/>
      </c>
      <c r="O12" s="71" t="str">
        <f ca="1">INDEX({"","_","-","="},IF(OR($D12 &gt;= P$6, $E12 &lt; O$6), 0, 1)+IF(OR($F12 &gt;= P$6, $G12 &lt; O$6), 0, 2)+1)</f>
        <v/>
      </c>
      <c r="P12" s="71" t="str">
        <f ca="1">INDEX({"","_","-","="},IF(OR($D12 &gt;= Q$6, $E12 &lt; P$6), 0, 1)+IF(OR($F12 &gt;= Q$6, $G12 &lt; P$6), 0, 2)+1)</f>
        <v/>
      </c>
      <c r="Q12" s="71" t="str">
        <f ca="1">INDEX({"","_","-","="},IF(OR($D12 &gt;= R$6, $E12 &lt; Q$6), 0, 1)+IF(OR($F12 &gt;= R$6, $G12 &lt; Q$6), 0, 2)+1)</f>
        <v/>
      </c>
      <c r="R12" s="71" t="str">
        <f ca="1">INDEX({"","_","-","="},IF(OR($D12 &gt;= S$6, $E12 &lt; R$6), 0, 1)+IF(OR($F12 &gt;= S$6, $G12 &lt; R$6), 0, 2)+1)</f>
        <v/>
      </c>
      <c r="S12" s="71" t="str">
        <f ca="1">INDEX({"","_","-","="},IF(OR($D12 &gt;= T$6, $E12 &lt; S$6), 0, 1)+IF(OR($F12 &gt;= T$6, $G12 &lt; S$6), 0, 2)+1)</f>
        <v/>
      </c>
      <c r="T12" s="71" t="str">
        <f ca="1">INDEX({"","_","-","="},IF(OR($D12 &gt;= U$6, $E12 &lt; T$6), 0, 1)+IF(OR($F12 &gt;= U$6, $G12 &lt; T$6), 0, 2)+1)</f>
        <v/>
      </c>
      <c r="U12" s="71" t="str">
        <f ca="1">INDEX({"","_","-","="},IF(OR($D12 &gt;= V$6, $E12 &lt; U$6), 0, 1)+IF(OR($F12 &gt;= V$6, $G12 &lt; U$6), 0, 2)+1)</f>
        <v/>
      </c>
      <c r="V12" s="71" t="str">
        <f ca="1">INDEX({"","_","-","="},IF(OR($D12 &gt;= W$6, $E12 &lt; V$6), 0, 1)+IF(OR($F12 &gt;= W$6, $G12 &lt; V$6), 0, 2)+1)</f>
        <v/>
      </c>
      <c r="W12" s="71" t="str">
        <f ca="1">INDEX({"","_","-","="},IF(OR($D12 &gt;= X$6, $E12 &lt; W$6), 0, 1)+IF(OR($F12 &gt;= X$6, $G12 &lt; W$6), 0, 2)+1)</f>
        <v/>
      </c>
      <c r="X12" s="71" t="str">
        <f ca="1">INDEX({"","_","-","="},IF(OR($D12 &gt;= Y$6, $E12 &lt; X$6), 0, 1)+IF(OR($F12 &gt;= Y$6, $G12 &lt; X$6), 0, 2)+1)</f>
        <v/>
      </c>
      <c r="Y12" s="71" t="str">
        <f ca="1">INDEX({"","_","-","="},IF(OR($D12 &gt;= Z$6, $E12 &lt; Y$6), 0, 1)+IF(OR($F12 &gt;= Z$6, $G12 &lt; Y$6), 0, 2)+1)</f>
        <v/>
      </c>
      <c r="Z12" s="71" t="str">
        <f ca="1">INDEX({"","_","-","="},IF(OR($D12 &gt;= AA$6, $E12 &lt; Z$6), 0, 1)+IF(OR($F12 &gt;= AA$6, $G12 &lt; Z$6), 0, 2)+1)</f>
        <v>-</v>
      </c>
      <c r="AA12" s="71" t="str">
        <f ca="1">INDEX({"","_","-","="},IF(OR($D12 &gt;= AB$6, $E12 &lt; AA$6), 0, 1)+IF(OR($F12 &gt;= AB$6, $G12 &lt; AA$6), 0, 2)+1)</f>
        <v/>
      </c>
      <c r="AB12" s="71" t="str">
        <f ca="1">INDEX({"","_","-","="},IF(OR($D12 &gt;= AC$6, $E12 &lt; AB$6), 0, 1)+IF(OR($F12 &gt;= AC$6, $G12 &lt; AB$6), 0, 2)+1)</f>
        <v/>
      </c>
      <c r="AC12" s="71" t="str">
        <f ca="1">INDEX({"","_","-","="},IF(OR($D12 &gt;= AD$6, $E12 &lt; AC$6), 0, 1)+IF(OR($F12 &gt;= AD$6, $G12 &lt; AC$6), 0, 2)+1)</f>
        <v/>
      </c>
      <c r="AD12" s="71" t="str">
        <f ca="1">INDEX({"","_","-","="},IF(OR($D12 &gt;= AE$6, $E12 &lt; AD$6), 0, 1)+IF(OR($F12 &gt;= AE$6, $G12 &lt; AD$6), 0, 2)+1)</f>
        <v/>
      </c>
      <c r="AE12" s="71" t="str">
        <f ca="1">INDEX({"","_","-","="},IF(OR($D12 &gt;= AF$6, $E12 &lt; AE$6), 0, 1)+IF(OR($F12 &gt;= AF$6, $G12 &lt; AE$6), 0, 2)+1)</f>
        <v/>
      </c>
      <c r="AF12" s="71" t="str">
        <f ca="1">INDEX({"","_","-","="},IF(OR($D12 &gt;= AG$6, $E12 &lt; AF$6), 0, 1)+IF(OR($F12 &gt;= AG$6, $G12 &lt; AF$6), 0, 2)+1)</f>
        <v/>
      </c>
      <c r="AG12" s="71" t="str">
        <f ca="1">INDEX({"","_","-","="},IF(OR($D12 &gt;= AH$6, $E12 &lt; AG$6), 0, 1)+IF(OR($F12 &gt;= AH$6, $G12 &lt; AG$6), 0, 2)+1)</f>
        <v/>
      </c>
      <c r="AH12" s="71" t="str">
        <f ca="1">INDEX({"","_","-","="},IF(OR($D12 &gt;= AI$6, $E12 &lt; AH$6), 0, 1)+IF(OR($F12 &gt;= AI$6, $G12 &lt; AH$6), 0, 2)+1)</f>
        <v/>
      </c>
      <c r="AI12" s="71" t="str">
        <f ca="1">INDEX({"","_","-","="},IF(OR($D12 &gt;= AJ$6, $E12 &lt; AI$6), 0, 1)+IF(OR($F12 &gt;= AJ$6, $G12 &lt; AI$6), 0, 2)+1)</f>
        <v/>
      </c>
      <c r="AJ12" s="71" t="str">
        <f ca="1">INDEX({"","_","-","="},IF(OR($D12 &gt;= AK$6, $E12 &lt; AJ$6), 0, 1)+IF(OR($F12 &gt;= AK$6, $G12 &lt; AJ$6), 0, 2)+1)</f>
        <v/>
      </c>
      <c r="AK12" s="71" t="str">
        <f ca="1">INDEX({"","_","-","="},IF(OR($D12 &gt;= AL$6, $E12 &lt; AK$6), 0, 1)+IF(OR($F12 &gt;= AL$6, $G12 &lt; AK$6), 0, 2)+1)</f>
        <v/>
      </c>
      <c r="AL12" s="71" t="str">
        <f ca="1">INDEX({"","_","-","="},IF(OR($D12 &gt;= AM$6, $E12 &lt; AL$6), 0, 1)+IF(OR($F12 &gt;= AM$6, $G12 &lt; AL$6), 0, 2)+1)</f>
        <v/>
      </c>
      <c r="AM12" s="71" t="str">
        <f ca="1">INDEX({"","_","-","="},IF(OR($D12 &gt;= AN$6, $E12 &lt; AM$6), 0, 1)+IF(OR($F12 &gt;= AN$6, $G12 &lt; AM$6), 0, 2)+1)</f>
        <v/>
      </c>
      <c r="AN12" s="71" t="str">
        <f ca="1">INDEX({"","_","-","="},IF(OR($D12 &gt;= AO$6, $E12 &lt; AN$6), 0, 1)+IF(OR($F12 &gt;= AO$6, $G12 &lt; AN$6), 0, 2)+1)</f>
        <v/>
      </c>
      <c r="AO12" s="71" t="str">
        <f ca="1">INDEX({"","_","-","="},IF(OR($D12 &gt;= AP$6, $E12 &lt; AO$6), 0, 1)+IF(OR($F12 &gt;= AP$6, $G12 &lt; AO$6), 0, 2)+1)</f>
        <v/>
      </c>
      <c r="AP12" s="71" t="str">
        <f ca="1">INDEX({"","_","-","="},IF(OR($D12 &gt;= AQ$6, $E12 &lt; AP$6), 0, 1)+IF(OR($F12 &gt;= AQ$6, $G12 &lt; AP$6), 0, 2)+1)</f>
        <v/>
      </c>
      <c r="AQ12" s="71" t="str">
        <f ca="1">INDEX({"","_","-","="},IF(OR($D12 &gt;= AR$6, $E12 &lt; AQ$6), 0, 1)+IF(OR($F12 &gt;= AR$6, $G12 &lt; AQ$6), 0, 2)+1)</f>
        <v/>
      </c>
      <c r="AR12" s="71" t="str">
        <f ca="1">INDEX({"","_","-","="},IF(OR($D12 &gt;= AS$6, $E12 &lt; AR$6), 0, 1)+IF(OR($F12 &gt;= AS$6, $G12 &lt; AR$6), 0, 2)+1)</f>
        <v/>
      </c>
      <c r="AS12" s="71" t="str">
        <f ca="1">INDEX({"","_","-","="},IF(OR($D12 &gt;= AT$6, $E12 &lt; AS$6), 0, 1)+IF(OR($F12 &gt;= AT$6, $G12 &lt; AS$6), 0, 2)+1)</f>
        <v/>
      </c>
      <c r="AT12" s="71" t="str">
        <f ca="1">INDEX({"","_","-","="},IF(OR($D12 &gt;= AU$6, $E12 &lt; AT$6), 0, 1)+IF(OR($F12 &gt;= AU$6, $G12 &lt; AT$6), 0, 2)+1)</f>
        <v/>
      </c>
      <c r="AU12" s="71" t="str">
        <f ca="1">INDEX({"","_","-","="},IF(OR($D12 &gt;= AV$6, $E12 &lt; AU$6), 0, 1)+IF(OR($F12 &gt;= AV$6, $G12 &lt; AU$6), 0, 2)+1)</f>
        <v/>
      </c>
      <c r="AV12" s="71" t="str">
        <f ca="1">INDEX({"","_","-","="},IF(OR($D12 &gt;= AW$6, $E12 &lt; AV$6), 0, 1)+IF(OR($F12 &gt;= AW$6, $G12 &lt; AV$6), 0, 2)+1)</f>
        <v/>
      </c>
      <c r="AW12" s="71" t="str">
        <f ca="1">INDEX({"","_","-","="},IF(OR($D12 &gt;= AX$6, $E12 &lt; AW$6), 0, 1)+IF(OR($F12 &gt;= AX$6, $G12 &lt; AW$6), 0, 2)+1)</f>
        <v/>
      </c>
      <c r="AX12" s="71" t="str">
        <f ca="1">INDEX({"","_","-","="},IF(OR($D12 &gt;= AY$6, $E12 &lt; AX$6), 0, 1)+IF(OR($F12 &gt;= AY$6, $G12 &lt; AX$6), 0, 2)+1)</f>
        <v/>
      </c>
      <c r="AY12" s="71" t="str">
        <f ca="1">INDEX({"","_","-","="},IF(OR($D12 &gt;= AZ$6, $E12 &lt; AY$6), 0, 1)+IF(OR($F12 &gt;= AZ$6, $G12 &lt; AY$6), 0, 2)+1)</f>
        <v/>
      </c>
      <c r="AZ12" s="71" t="str">
        <f ca="1">INDEX({"","_","-","="},IF(OR($D12 &gt;= BA$6, $E12 &lt; AZ$6), 0, 1)+IF(OR($F12 &gt;= BA$6, $G12 &lt; AZ$6), 0, 2)+1)</f>
        <v/>
      </c>
      <c r="BA12" s="71" t="str">
        <f ca="1">INDEX({"","_","-","="},IF(OR($D12 &gt;= BB$6, $E12 &lt; BA$6), 0, 1)+IF(OR($F12 &gt;= BB$6, $G12 &lt; BA$6), 0, 2)+1)</f>
        <v/>
      </c>
      <c r="BB12" s="71" t="str">
        <f ca="1">INDEX({"","_","-","="},IF(OR($D12 &gt;= BC$6, $E12 &lt; BB$6), 0, 1)+IF(OR($F12 &gt;= BC$6, $G12 &lt; BB$6), 0, 2)+1)</f>
        <v/>
      </c>
      <c r="BC12" s="71" t="str">
        <f ca="1">INDEX({"","_","-","="},IF(OR($D12 &gt;= BD$6, $E12 &lt; BC$6), 0, 1)+IF(OR($F12 &gt;= BD$6, $G12 &lt; BC$6), 0, 2)+1)</f>
        <v/>
      </c>
      <c r="BD12" s="71" t="str">
        <f ca="1">INDEX({"","_","-","="},IF(OR($D12 &gt;= BE$6, $E12 &lt; BD$6), 0, 1)+IF(OR($F12 &gt;= BE$6, $G12 &lt; BD$6), 0, 2)+1)</f>
        <v/>
      </c>
      <c r="BE12" s="71" t="str">
        <f ca="1">INDEX({"","_","-","="},IF(OR($D12 &gt;= BF$6, $E12 &lt; BE$6), 0, 1)+IF(OR($F12 &gt;= BF$6, $G12 &lt; BE$6), 0, 2)+1)</f>
        <v/>
      </c>
      <c r="BF12" s="71" t="str">
        <f ca="1">INDEX({"","_","-","="},IF(OR($D12 &gt;= BG$6, $E12 &lt; BF$6), 0, 1)+IF(OR($F12 &gt;= BG$6, $G12 &lt; BF$6), 0, 2)+1)</f>
        <v/>
      </c>
      <c r="BG12" s="71" t="str">
        <f ca="1">INDEX({"","_","-","="},IF(OR($D12 &gt;= BH$6, $E12 &lt; BG$6), 0, 1)+IF(OR($F12 &gt;= BH$6, $G12 &lt; BG$6), 0, 2)+1)</f>
        <v/>
      </c>
      <c r="BH12" s="71" t="str">
        <f ca="1">INDEX({"","_","-","="},IF(OR($D12 &gt;= BI$6, $E12 &lt; BH$6), 0, 1)+IF(OR($F12 &gt;= BI$6, $G12 &lt; BH$6), 0, 2)+1)</f>
        <v/>
      </c>
      <c r="BI12" s="71" t="str">
        <f ca="1">INDEX({"","_","-","="},IF(OR($D12 &gt;= BJ$6, $E12 &lt; BI$6), 0, 1)+IF(OR($F12 &gt;= BJ$6, $G12 &lt; BI$6), 0, 2)+1)</f>
        <v/>
      </c>
      <c r="BJ12" s="71" t="str">
        <f ca="1">INDEX({"","_","-","="},IF(OR($D12 &gt;= BK$6, $E12 &lt; BJ$6), 0, 1)+IF(OR($F12 &gt;= BK$6, $G12 &lt; BJ$6), 0, 2)+1)</f>
        <v/>
      </c>
      <c r="BK12" s="71" t="str">
        <f ca="1">INDEX({"","_","-","="},IF(OR($D12 &gt;= BL$6, $E12 &lt; BK$6), 0, 1)+IF(OR($F12 &gt;= BL$6, $G12 &lt; BK$6), 0, 2)+1)</f>
        <v/>
      </c>
      <c r="BL12" s="71" t="str">
        <f ca="1">INDEX({"","_","-","="},IF(OR($D12 &gt;= BM$6, $E12 &lt; BL$6), 0, 1)+IF(OR($F12 &gt;= BM$6, $G12 &lt; BL$6), 0, 2)+1)</f>
        <v/>
      </c>
      <c r="BM12" s="71" t="str">
        <f ca="1">INDEX({"","_","-","="},IF(OR($D12 &gt;= BN$6, $E12 &lt; BM$6), 0, 1)+IF(OR($F12 &gt;= BN$6, $G12 &lt; BM$6), 0, 2)+1)</f>
        <v/>
      </c>
      <c r="BN12" s="71" t="str">
        <f ca="1">INDEX({"","_","-","="},IF(OR($D12 &gt;= BO$6, $E12 &lt; BN$6), 0, 1)+IF(OR($F12 &gt;= BO$6, $G12 &lt; BN$6), 0, 2)+1)</f>
        <v/>
      </c>
      <c r="BO12" s="71" t="str">
        <f ca="1">INDEX({"","_","-","="},IF(OR($D12 &gt;= BP$6, $E12 &lt; BO$6), 0, 1)+IF(OR($F12 &gt;= BP$6, $G12 &lt; BO$6), 0, 2)+1)</f>
        <v/>
      </c>
      <c r="BP12" s="71" t="str">
        <f ca="1">INDEX({"","_","-","="},IF(OR($D12 &gt;= BQ$6, $E12 &lt; BP$6), 0, 1)+IF(OR($F12 &gt;= BQ$6, $G12 &lt; BP$6), 0, 2)+1)</f>
        <v/>
      </c>
      <c r="BQ12" s="71" t="str">
        <f ca="1">INDEX({"","_","-","="},IF(OR($D12 &gt;= BR$6, $E12 &lt; BQ$6), 0, 1)+IF(OR($F12 &gt;= BR$6, $G12 &lt; BQ$6), 0, 2)+1)</f>
        <v/>
      </c>
      <c r="BR12" s="71" t="str">
        <f ca="1">INDEX({"","_","-","="},IF(OR($D12 &gt;= BS$6, $E12 &lt; BR$6), 0, 1)+IF(OR($F12 &gt;= BS$6, $G12 &lt; BR$6), 0, 2)+1)</f>
        <v/>
      </c>
      <c r="BS12" s="71" t="str">
        <f ca="1">INDEX({"","_","-","="},IF(OR($D12 &gt;= BT$6, $E12 &lt; BS$6), 0, 1)+IF(OR($F12 &gt;= BT$6, $G12 &lt; BS$6), 0, 2)+1)</f>
        <v/>
      </c>
      <c r="BT12" s="71" t="str">
        <f ca="1">INDEX({"","_","-","="},IF(OR($D12 &gt;= BU$6, $E12 &lt; BT$6), 0, 1)+IF(OR($F12 &gt;= BU$6, $G12 &lt; BT$6), 0, 2)+1)</f>
        <v/>
      </c>
      <c r="BU12" s="71" t="str">
        <f ca="1">INDEX({"","_","-","="},IF(OR($D12 &gt;= BV$6, $E12 &lt; BU$6), 0, 1)+IF(OR($F12 &gt;= BV$6, $G12 &lt; BU$6), 0, 2)+1)</f>
        <v/>
      </c>
      <c r="BV12" s="71" t="str">
        <f ca="1">INDEX({"","_","-","="},IF(OR($D12 &gt;= BW$6, $E12 &lt; BV$6), 0, 1)+IF(OR($F12 &gt;= BW$6, $G12 &lt; BV$6), 0, 2)+1)</f>
        <v/>
      </c>
      <c r="BW12" s="71" t="str">
        <f ca="1">INDEX({"","_","-","="},IF(OR($D12 &gt;= BX$6, $E12 &lt; BW$6), 0, 1)+IF(OR($F12 &gt;= BX$6, $G12 &lt; BW$6), 0, 2)+1)</f>
        <v/>
      </c>
      <c r="BX12" s="71" t="str">
        <f ca="1">INDEX({"","_","-","="},IF(OR($D12 &gt;= BY$6, $E12 &lt; BX$6), 0, 1)+IF(OR($F12 &gt;= BY$6, $G12 &lt; BX$6), 0, 2)+1)</f>
        <v/>
      </c>
      <c r="BY12" s="71" t="str">
        <f ca="1">INDEX({"","_","-","="},IF(OR($D12 &gt;= BZ$6, $E12 &lt; BY$6), 0, 1)+IF(OR($F12 &gt;= BZ$6, $G12 &lt; BY$6), 0, 2)+1)</f>
        <v/>
      </c>
      <c r="BZ12" s="71" t="str">
        <f ca="1">INDEX({"","_","-","="},IF(OR($D12 &gt;= CA$6, $E12 &lt; BZ$6), 0, 1)+IF(OR($F12 &gt;= CA$6, $G12 &lt; BZ$6), 0, 2)+1)</f>
        <v/>
      </c>
      <c r="CA12" s="71" t="str">
        <f ca="1">INDEX({"","_","-","="},IF(OR($D12 &gt;= CB$6, $E12 &lt; CA$6), 0, 1)+IF(OR($F12 &gt;= CB$6, $G12 &lt; CA$6), 0, 2)+1)</f>
        <v/>
      </c>
      <c r="CB12" s="71" t="str">
        <f ca="1">INDEX({"","_","-","="},IF(OR($D12 &gt;= CC$6, $E12 &lt; CB$6), 0, 1)+IF(OR($F12 &gt;= CC$6, $G12 &lt; CB$6), 0, 2)+1)</f>
        <v/>
      </c>
      <c r="CC12" s="71" t="str">
        <f ca="1">INDEX({"","_","-","="},IF(OR($D12 &gt;= CD$6, $E12 &lt; CC$6), 0, 1)+IF(OR($F12 &gt;= CD$6, $G12 &lt; CC$6), 0, 2)+1)</f>
        <v/>
      </c>
      <c r="CD12" s="71" t="str">
        <f ca="1">INDEX({"","_","-","="},IF(OR($D12 &gt;= CE$6, $E12 &lt; CD$6), 0, 1)+IF(OR($F12 &gt;= CE$6, $G12 &lt; CD$6), 0, 2)+1)</f>
        <v/>
      </c>
    </row>
    <row r="13" spans="1:83">
      <c r="A13" s="8" t="str">
        <f ca="1">IF('临-进度'!N8,'临-进度'!$A8,"")</f>
        <v>T-007</v>
      </c>
      <c r="B13" s="8" t="str">
        <f ca="1">IF('临-进度'!N8,'临-进度'!$B8,"")</f>
        <v>需求调研</v>
      </c>
      <c r="C13" s="8" t="str">
        <f ca="1">IF('临-进度'!N8,'临-进度'!$F8,"")</f>
        <v>临时任务</v>
      </c>
      <c r="D13" s="42" t="str">
        <f ca="1">IF('临-进度'!$N8,'临-进度'!$J8,"")</f>
        <v/>
      </c>
      <c r="E13" s="42" t="str">
        <f ca="1">IF('临-进度'!$N8,'临-进度'!$AF8,"")</f>
        <v/>
      </c>
      <c r="F13" s="42">
        <f ca="1">IF('临-进度'!$N8,'临-进度'!$K8,"")</f>
        <v>41312</v>
      </c>
      <c r="G13" s="76">
        <f ca="1">IF('临-进度'!$N8,'临-进度'!$AG8,"")</f>
        <v>41313</v>
      </c>
      <c r="H13" s="71" t="str">
        <f ca="1">INDEX({"","_","-","="},IF(OR($D13 &gt;= I$6, $E13 &lt; H$6), 0, 1)+IF(OR($F13 &gt;= I$6, $G13 &lt; H$6), 0, 2)+1)</f>
        <v/>
      </c>
      <c r="I13" s="71" t="str">
        <f ca="1">INDEX({"","_","-","="},IF(OR($D13 &gt;= J$6, $E13 &lt; I$6), 0, 1)+IF(OR($F13 &gt;= J$6, $G13 &lt; I$6), 0, 2)+1)</f>
        <v/>
      </c>
      <c r="J13" s="71" t="str">
        <f ca="1">INDEX({"","_","-","="},IF(OR($D13 &gt;= K$6, $E13 &lt; J$6), 0, 1)+IF(OR($F13 &gt;= K$6, $G13 &lt; J$6), 0, 2)+1)</f>
        <v/>
      </c>
      <c r="K13" s="71" t="str">
        <f ca="1">INDEX({"","_","-","="},IF(OR($D13 &gt;= L$6, $E13 &lt; K$6), 0, 1)+IF(OR($F13 &gt;= L$6, $G13 &lt; K$6), 0, 2)+1)</f>
        <v/>
      </c>
      <c r="L13" s="71" t="str">
        <f ca="1">INDEX({"","_","-","="},IF(OR($D13 &gt;= M$6, $E13 &lt; L$6), 0, 1)+IF(OR($F13 &gt;= M$6, $G13 &lt; L$6), 0, 2)+1)</f>
        <v/>
      </c>
      <c r="M13" s="71" t="str">
        <f ca="1">INDEX({"","_","-","="},IF(OR($D13 &gt;= N$6, $E13 &lt; M$6), 0, 1)+IF(OR($F13 &gt;= N$6, $G13 &lt; M$6), 0, 2)+1)</f>
        <v/>
      </c>
      <c r="N13" s="71" t="str">
        <f ca="1">INDEX({"","_","-","="},IF(OR($D13 &gt;= O$6, $E13 &lt; N$6), 0, 1)+IF(OR($F13 &gt;= O$6, $G13 &lt; N$6), 0, 2)+1)</f>
        <v/>
      </c>
      <c r="O13" s="71" t="str">
        <f ca="1">INDEX({"","_","-","="},IF(OR($D13 &gt;= P$6, $E13 &lt; O$6), 0, 1)+IF(OR($F13 &gt;= P$6, $G13 &lt; O$6), 0, 2)+1)</f>
        <v/>
      </c>
      <c r="P13" s="71" t="str">
        <f ca="1">INDEX({"","_","-","="},IF(OR($D13 &gt;= Q$6, $E13 &lt; P$6), 0, 1)+IF(OR($F13 &gt;= Q$6, $G13 &lt; P$6), 0, 2)+1)</f>
        <v/>
      </c>
      <c r="Q13" s="71" t="str">
        <f ca="1">INDEX({"","_","-","="},IF(OR($D13 &gt;= R$6, $E13 &lt; Q$6), 0, 1)+IF(OR($F13 &gt;= R$6, $G13 &lt; Q$6), 0, 2)+1)</f>
        <v/>
      </c>
      <c r="R13" s="71" t="str">
        <f ca="1">INDEX({"","_","-","="},IF(OR($D13 &gt;= S$6, $E13 &lt; R$6), 0, 1)+IF(OR($F13 &gt;= S$6, $G13 &lt; R$6), 0, 2)+1)</f>
        <v/>
      </c>
      <c r="S13" s="71" t="str">
        <f ca="1">INDEX({"","_","-","="},IF(OR($D13 &gt;= T$6, $E13 &lt; S$6), 0, 1)+IF(OR($F13 &gt;= T$6, $G13 &lt; S$6), 0, 2)+1)</f>
        <v/>
      </c>
      <c r="T13" s="71" t="str">
        <f ca="1">INDEX({"","_","-","="},IF(OR($D13 &gt;= U$6, $E13 &lt; T$6), 0, 1)+IF(OR($F13 &gt;= U$6, $G13 &lt; T$6), 0, 2)+1)</f>
        <v/>
      </c>
      <c r="U13" s="71" t="str">
        <f ca="1">INDEX({"","_","-","="},IF(OR($D13 &gt;= V$6, $E13 &lt; U$6), 0, 1)+IF(OR($F13 &gt;= V$6, $G13 &lt; U$6), 0, 2)+1)</f>
        <v/>
      </c>
      <c r="V13" s="71" t="str">
        <f ca="1">INDEX({"","_","-","="},IF(OR($D13 &gt;= W$6, $E13 &lt; V$6), 0, 1)+IF(OR($F13 &gt;= W$6, $G13 &lt; V$6), 0, 2)+1)</f>
        <v/>
      </c>
      <c r="W13" s="71" t="str">
        <f ca="1">INDEX({"","_","-","="},IF(OR($D13 &gt;= X$6, $E13 &lt; W$6), 0, 1)+IF(OR($F13 &gt;= X$6, $G13 &lt; W$6), 0, 2)+1)</f>
        <v/>
      </c>
      <c r="X13" s="71" t="str">
        <f ca="1">INDEX({"","_","-","="},IF(OR($D13 &gt;= Y$6, $E13 &lt; X$6), 0, 1)+IF(OR($F13 &gt;= Y$6, $G13 &lt; X$6), 0, 2)+1)</f>
        <v/>
      </c>
      <c r="Y13" s="71" t="str">
        <f ca="1">INDEX({"","_","-","="},IF(OR($D13 &gt;= Z$6, $E13 &lt; Y$6), 0, 1)+IF(OR($F13 &gt;= Z$6, $G13 &lt; Y$6), 0, 2)+1)</f>
        <v/>
      </c>
      <c r="Z13" s="71" t="str">
        <f ca="1">INDEX({"","_","-","="},IF(OR($D13 &gt;= AA$6, $E13 &lt; Z$6), 0, 1)+IF(OR($F13 &gt;= AA$6, $G13 &lt; Z$6), 0, 2)+1)</f>
        <v>-</v>
      </c>
      <c r="AA13" s="71" t="str">
        <f ca="1">INDEX({"","_","-","="},IF(OR($D13 &gt;= AB$6, $E13 &lt; AA$6), 0, 1)+IF(OR($F13 &gt;= AB$6, $G13 &lt; AA$6), 0, 2)+1)</f>
        <v>-</v>
      </c>
      <c r="AB13" s="71" t="str">
        <f ca="1">INDEX({"","_","-","="},IF(OR($D13 &gt;= AC$6, $E13 &lt; AB$6), 0, 1)+IF(OR($F13 &gt;= AC$6, $G13 &lt; AB$6), 0, 2)+1)</f>
        <v/>
      </c>
      <c r="AC13" s="71" t="str">
        <f ca="1">INDEX({"","_","-","="},IF(OR($D13 &gt;= AD$6, $E13 &lt; AC$6), 0, 1)+IF(OR($F13 &gt;= AD$6, $G13 &lt; AC$6), 0, 2)+1)</f>
        <v/>
      </c>
      <c r="AD13" s="71" t="str">
        <f ca="1">INDEX({"","_","-","="},IF(OR($D13 &gt;= AE$6, $E13 &lt; AD$6), 0, 1)+IF(OR($F13 &gt;= AE$6, $G13 &lt; AD$6), 0, 2)+1)</f>
        <v/>
      </c>
      <c r="AE13" s="71" t="str">
        <f ca="1">INDEX({"","_","-","="},IF(OR($D13 &gt;= AF$6, $E13 &lt; AE$6), 0, 1)+IF(OR($F13 &gt;= AF$6, $G13 &lt; AE$6), 0, 2)+1)</f>
        <v/>
      </c>
      <c r="AF13" s="71" t="str">
        <f ca="1">INDEX({"","_","-","="},IF(OR($D13 &gt;= AG$6, $E13 &lt; AF$6), 0, 1)+IF(OR($F13 &gt;= AG$6, $G13 &lt; AF$6), 0, 2)+1)</f>
        <v/>
      </c>
      <c r="AG13" s="71" t="str">
        <f ca="1">INDEX({"","_","-","="},IF(OR($D13 &gt;= AH$6, $E13 &lt; AG$6), 0, 1)+IF(OR($F13 &gt;= AH$6, $G13 &lt; AG$6), 0, 2)+1)</f>
        <v/>
      </c>
      <c r="AH13" s="71" t="str">
        <f ca="1">INDEX({"","_","-","="},IF(OR($D13 &gt;= AI$6, $E13 &lt; AH$6), 0, 1)+IF(OR($F13 &gt;= AI$6, $G13 &lt; AH$6), 0, 2)+1)</f>
        <v/>
      </c>
      <c r="AI13" s="71" t="str">
        <f ca="1">INDEX({"","_","-","="},IF(OR($D13 &gt;= AJ$6, $E13 &lt; AI$6), 0, 1)+IF(OR($F13 &gt;= AJ$6, $G13 &lt; AI$6), 0, 2)+1)</f>
        <v/>
      </c>
      <c r="AJ13" s="71" t="str">
        <f ca="1">INDEX({"","_","-","="},IF(OR($D13 &gt;= AK$6, $E13 &lt; AJ$6), 0, 1)+IF(OR($F13 &gt;= AK$6, $G13 &lt; AJ$6), 0, 2)+1)</f>
        <v/>
      </c>
      <c r="AK13" s="71" t="str">
        <f ca="1">INDEX({"","_","-","="},IF(OR($D13 &gt;= AL$6, $E13 &lt; AK$6), 0, 1)+IF(OR($F13 &gt;= AL$6, $G13 &lt; AK$6), 0, 2)+1)</f>
        <v/>
      </c>
      <c r="AL13" s="71" t="str">
        <f ca="1">INDEX({"","_","-","="},IF(OR($D13 &gt;= AM$6, $E13 &lt; AL$6), 0, 1)+IF(OR($F13 &gt;= AM$6, $G13 &lt; AL$6), 0, 2)+1)</f>
        <v/>
      </c>
      <c r="AM13" s="71" t="str">
        <f ca="1">INDEX({"","_","-","="},IF(OR($D13 &gt;= AN$6, $E13 &lt; AM$6), 0, 1)+IF(OR($F13 &gt;= AN$6, $G13 &lt; AM$6), 0, 2)+1)</f>
        <v/>
      </c>
      <c r="AN13" s="71" t="str">
        <f ca="1">INDEX({"","_","-","="},IF(OR($D13 &gt;= AO$6, $E13 &lt; AN$6), 0, 1)+IF(OR($F13 &gt;= AO$6, $G13 &lt; AN$6), 0, 2)+1)</f>
        <v/>
      </c>
      <c r="AO13" s="71" t="str">
        <f ca="1">INDEX({"","_","-","="},IF(OR($D13 &gt;= AP$6, $E13 &lt; AO$6), 0, 1)+IF(OR($F13 &gt;= AP$6, $G13 &lt; AO$6), 0, 2)+1)</f>
        <v/>
      </c>
      <c r="AP13" s="71" t="str">
        <f ca="1">INDEX({"","_","-","="},IF(OR($D13 &gt;= AQ$6, $E13 &lt; AP$6), 0, 1)+IF(OR($F13 &gt;= AQ$6, $G13 &lt; AP$6), 0, 2)+1)</f>
        <v/>
      </c>
      <c r="AQ13" s="71" t="str">
        <f ca="1">INDEX({"","_","-","="},IF(OR($D13 &gt;= AR$6, $E13 &lt; AQ$6), 0, 1)+IF(OR($F13 &gt;= AR$6, $G13 &lt; AQ$6), 0, 2)+1)</f>
        <v/>
      </c>
      <c r="AR13" s="71" t="str">
        <f ca="1">INDEX({"","_","-","="},IF(OR($D13 &gt;= AS$6, $E13 &lt; AR$6), 0, 1)+IF(OR($F13 &gt;= AS$6, $G13 &lt; AR$6), 0, 2)+1)</f>
        <v/>
      </c>
      <c r="AS13" s="71" t="str">
        <f ca="1">INDEX({"","_","-","="},IF(OR($D13 &gt;= AT$6, $E13 &lt; AS$6), 0, 1)+IF(OR($F13 &gt;= AT$6, $G13 &lt; AS$6), 0, 2)+1)</f>
        <v/>
      </c>
      <c r="AT13" s="71" t="str">
        <f ca="1">INDEX({"","_","-","="},IF(OR($D13 &gt;= AU$6, $E13 &lt; AT$6), 0, 1)+IF(OR($F13 &gt;= AU$6, $G13 &lt; AT$6), 0, 2)+1)</f>
        <v/>
      </c>
      <c r="AU13" s="71" t="str">
        <f ca="1">INDEX({"","_","-","="},IF(OR($D13 &gt;= AV$6, $E13 &lt; AU$6), 0, 1)+IF(OR($F13 &gt;= AV$6, $G13 &lt; AU$6), 0, 2)+1)</f>
        <v/>
      </c>
      <c r="AV13" s="71" t="str">
        <f ca="1">INDEX({"","_","-","="},IF(OR($D13 &gt;= AW$6, $E13 &lt; AV$6), 0, 1)+IF(OR($F13 &gt;= AW$6, $G13 &lt; AV$6), 0, 2)+1)</f>
        <v/>
      </c>
      <c r="AW13" s="71" t="str">
        <f ca="1">INDEX({"","_","-","="},IF(OR($D13 &gt;= AX$6, $E13 &lt; AW$6), 0, 1)+IF(OR($F13 &gt;= AX$6, $G13 &lt; AW$6), 0, 2)+1)</f>
        <v/>
      </c>
      <c r="AX13" s="71" t="str">
        <f ca="1">INDEX({"","_","-","="},IF(OR($D13 &gt;= AY$6, $E13 &lt; AX$6), 0, 1)+IF(OR($F13 &gt;= AY$6, $G13 &lt; AX$6), 0, 2)+1)</f>
        <v/>
      </c>
      <c r="AY13" s="71" t="str">
        <f ca="1">INDEX({"","_","-","="},IF(OR($D13 &gt;= AZ$6, $E13 &lt; AY$6), 0, 1)+IF(OR($F13 &gt;= AZ$6, $G13 &lt; AY$6), 0, 2)+1)</f>
        <v/>
      </c>
      <c r="AZ13" s="71" t="str">
        <f ca="1">INDEX({"","_","-","="},IF(OR($D13 &gt;= BA$6, $E13 &lt; AZ$6), 0, 1)+IF(OR($F13 &gt;= BA$6, $G13 &lt; AZ$6), 0, 2)+1)</f>
        <v/>
      </c>
      <c r="BA13" s="71" t="str">
        <f ca="1">INDEX({"","_","-","="},IF(OR($D13 &gt;= BB$6, $E13 &lt; BA$6), 0, 1)+IF(OR($F13 &gt;= BB$6, $G13 &lt; BA$6), 0, 2)+1)</f>
        <v/>
      </c>
      <c r="BB13" s="71" t="str">
        <f ca="1">INDEX({"","_","-","="},IF(OR($D13 &gt;= BC$6, $E13 &lt; BB$6), 0, 1)+IF(OR($F13 &gt;= BC$6, $G13 &lt; BB$6), 0, 2)+1)</f>
        <v/>
      </c>
      <c r="BC13" s="71" t="str">
        <f ca="1">INDEX({"","_","-","="},IF(OR($D13 &gt;= BD$6, $E13 &lt; BC$6), 0, 1)+IF(OR($F13 &gt;= BD$6, $G13 &lt; BC$6), 0, 2)+1)</f>
        <v/>
      </c>
      <c r="BD13" s="71" t="str">
        <f ca="1">INDEX({"","_","-","="},IF(OR($D13 &gt;= BE$6, $E13 &lt; BD$6), 0, 1)+IF(OR($F13 &gt;= BE$6, $G13 &lt; BD$6), 0, 2)+1)</f>
        <v/>
      </c>
      <c r="BE13" s="71" t="str">
        <f ca="1">INDEX({"","_","-","="},IF(OR($D13 &gt;= BF$6, $E13 &lt; BE$6), 0, 1)+IF(OR($F13 &gt;= BF$6, $G13 &lt; BE$6), 0, 2)+1)</f>
        <v/>
      </c>
      <c r="BF13" s="71" t="str">
        <f ca="1">INDEX({"","_","-","="},IF(OR($D13 &gt;= BG$6, $E13 &lt; BF$6), 0, 1)+IF(OR($F13 &gt;= BG$6, $G13 &lt; BF$6), 0, 2)+1)</f>
        <v/>
      </c>
      <c r="BG13" s="71" t="str">
        <f ca="1">INDEX({"","_","-","="},IF(OR($D13 &gt;= BH$6, $E13 &lt; BG$6), 0, 1)+IF(OR($F13 &gt;= BH$6, $G13 &lt; BG$6), 0, 2)+1)</f>
        <v/>
      </c>
      <c r="BH13" s="71" t="str">
        <f ca="1">INDEX({"","_","-","="},IF(OR($D13 &gt;= BI$6, $E13 &lt; BH$6), 0, 1)+IF(OR($F13 &gt;= BI$6, $G13 &lt; BH$6), 0, 2)+1)</f>
        <v/>
      </c>
      <c r="BI13" s="71" t="str">
        <f ca="1">INDEX({"","_","-","="},IF(OR($D13 &gt;= BJ$6, $E13 &lt; BI$6), 0, 1)+IF(OR($F13 &gt;= BJ$6, $G13 &lt; BI$6), 0, 2)+1)</f>
        <v/>
      </c>
      <c r="BJ13" s="71" t="str">
        <f ca="1">INDEX({"","_","-","="},IF(OR($D13 &gt;= BK$6, $E13 &lt; BJ$6), 0, 1)+IF(OR($F13 &gt;= BK$6, $G13 &lt; BJ$6), 0, 2)+1)</f>
        <v/>
      </c>
      <c r="BK13" s="71" t="str">
        <f ca="1">INDEX({"","_","-","="},IF(OR($D13 &gt;= BL$6, $E13 &lt; BK$6), 0, 1)+IF(OR($F13 &gt;= BL$6, $G13 &lt; BK$6), 0, 2)+1)</f>
        <v/>
      </c>
      <c r="BL13" s="71" t="str">
        <f ca="1">INDEX({"","_","-","="},IF(OR($D13 &gt;= BM$6, $E13 &lt; BL$6), 0, 1)+IF(OR($F13 &gt;= BM$6, $G13 &lt; BL$6), 0, 2)+1)</f>
        <v/>
      </c>
      <c r="BM13" s="71" t="str">
        <f ca="1">INDEX({"","_","-","="},IF(OR($D13 &gt;= BN$6, $E13 &lt; BM$6), 0, 1)+IF(OR($F13 &gt;= BN$6, $G13 &lt; BM$6), 0, 2)+1)</f>
        <v/>
      </c>
      <c r="BN13" s="71" t="str">
        <f ca="1">INDEX({"","_","-","="},IF(OR($D13 &gt;= BO$6, $E13 &lt; BN$6), 0, 1)+IF(OR($F13 &gt;= BO$6, $G13 &lt; BN$6), 0, 2)+1)</f>
        <v/>
      </c>
      <c r="BO13" s="71" t="str">
        <f ca="1">INDEX({"","_","-","="},IF(OR($D13 &gt;= BP$6, $E13 &lt; BO$6), 0, 1)+IF(OR($F13 &gt;= BP$6, $G13 &lt; BO$6), 0, 2)+1)</f>
        <v/>
      </c>
      <c r="BP13" s="71" t="str">
        <f ca="1">INDEX({"","_","-","="},IF(OR($D13 &gt;= BQ$6, $E13 &lt; BP$6), 0, 1)+IF(OR($F13 &gt;= BQ$6, $G13 &lt; BP$6), 0, 2)+1)</f>
        <v/>
      </c>
      <c r="BQ13" s="71" t="str">
        <f ca="1">INDEX({"","_","-","="},IF(OR($D13 &gt;= BR$6, $E13 &lt; BQ$6), 0, 1)+IF(OR($F13 &gt;= BR$6, $G13 &lt; BQ$6), 0, 2)+1)</f>
        <v/>
      </c>
      <c r="BR13" s="71" t="str">
        <f ca="1">INDEX({"","_","-","="},IF(OR($D13 &gt;= BS$6, $E13 &lt; BR$6), 0, 1)+IF(OR($F13 &gt;= BS$6, $G13 &lt; BR$6), 0, 2)+1)</f>
        <v/>
      </c>
      <c r="BS13" s="71" t="str">
        <f ca="1">INDEX({"","_","-","="},IF(OR($D13 &gt;= BT$6, $E13 &lt; BS$6), 0, 1)+IF(OR($F13 &gt;= BT$6, $G13 &lt; BS$6), 0, 2)+1)</f>
        <v/>
      </c>
      <c r="BT13" s="71" t="str">
        <f ca="1">INDEX({"","_","-","="},IF(OR($D13 &gt;= BU$6, $E13 &lt; BT$6), 0, 1)+IF(OR($F13 &gt;= BU$6, $G13 &lt; BT$6), 0, 2)+1)</f>
        <v/>
      </c>
      <c r="BU13" s="71" t="str">
        <f ca="1">INDEX({"","_","-","="},IF(OR($D13 &gt;= BV$6, $E13 &lt; BU$6), 0, 1)+IF(OR($F13 &gt;= BV$6, $G13 &lt; BU$6), 0, 2)+1)</f>
        <v/>
      </c>
      <c r="BV13" s="71" t="str">
        <f ca="1">INDEX({"","_","-","="},IF(OR($D13 &gt;= BW$6, $E13 &lt; BV$6), 0, 1)+IF(OR($F13 &gt;= BW$6, $G13 &lt; BV$6), 0, 2)+1)</f>
        <v/>
      </c>
      <c r="BW13" s="71" t="str">
        <f ca="1">INDEX({"","_","-","="},IF(OR($D13 &gt;= BX$6, $E13 &lt; BW$6), 0, 1)+IF(OR($F13 &gt;= BX$6, $G13 &lt; BW$6), 0, 2)+1)</f>
        <v/>
      </c>
      <c r="BX13" s="71" t="str">
        <f ca="1">INDEX({"","_","-","="},IF(OR($D13 &gt;= BY$6, $E13 &lt; BX$6), 0, 1)+IF(OR($F13 &gt;= BY$6, $G13 &lt; BX$6), 0, 2)+1)</f>
        <v/>
      </c>
      <c r="BY13" s="71" t="str">
        <f ca="1">INDEX({"","_","-","="},IF(OR($D13 &gt;= BZ$6, $E13 &lt; BY$6), 0, 1)+IF(OR($F13 &gt;= BZ$6, $G13 &lt; BY$6), 0, 2)+1)</f>
        <v/>
      </c>
      <c r="BZ13" s="71" t="str">
        <f ca="1">INDEX({"","_","-","="},IF(OR($D13 &gt;= CA$6, $E13 &lt; BZ$6), 0, 1)+IF(OR($F13 &gt;= CA$6, $G13 &lt; BZ$6), 0, 2)+1)</f>
        <v/>
      </c>
      <c r="CA13" s="71" t="str">
        <f ca="1">INDEX({"","_","-","="},IF(OR($D13 &gt;= CB$6, $E13 &lt; CA$6), 0, 1)+IF(OR($F13 &gt;= CB$6, $G13 &lt; CA$6), 0, 2)+1)</f>
        <v/>
      </c>
      <c r="CB13" s="71" t="str">
        <f ca="1">INDEX({"","_","-","="},IF(OR($D13 &gt;= CC$6, $E13 &lt; CB$6), 0, 1)+IF(OR($F13 &gt;= CC$6, $G13 &lt; CB$6), 0, 2)+1)</f>
        <v/>
      </c>
      <c r="CC13" s="71" t="str">
        <f ca="1">INDEX({"","_","-","="},IF(OR($D13 &gt;= CD$6, $E13 &lt; CC$6), 0, 1)+IF(OR($F13 &gt;= CD$6, $G13 &lt; CC$6), 0, 2)+1)</f>
        <v/>
      </c>
      <c r="CD13" s="71" t="str">
        <f ca="1">INDEX({"","_","-","="},IF(OR($D13 &gt;= CE$6, $E13 &lt; CD$6), 0, 1)+IF(OR($F13 &gt;= CE$6, $G13 &lt; CD$6), 0, 2)+1)</f>
        <v/>
      </c>
    </row>
    <row r="14" spans="1:83">
      <c r="A14" s="8" t="str">
        <f ca="1">IF('临-进度'!N9,'临-进度'!$A9,"")</f>
        <v>T-008</v>
      </c>
      <c r="B14" s="8" t="str">
        <f ca="1">IF('临-进度'!N9,'临-进度'!$B9,"")</f>
        <v>用户授权功能</v>
      </c>
      <c r="C14" s="8" t="str">
        <f ca="1">IF('临-进度'!N9,'临-进度'!$F9,"")</f>
        <v>高级用户权限处理</v>
      </c>
      <c r="D14" s="42">
        <f ca="1">IF('临-进度'!$N9,'临-进度'!$J9,"")</f>
        <v>41306</v>
      </c>
      <c r="E14" s="42">
        <f ca="1">IF('临-进度'!$N9,'临-进度'!$AF9,"")</f>
        <v>41306</v>
      </c>
      <c r="F14" s="42" t="str">
        <f ca="1">IF('临-进度'!$N9,'临-进度'!$K9,"")</f>
        <v/>
      </c>
      <c r="G14" s="76" t="str">
        <f ca="1">IF('临-进度'!$N9,'临-进度'!$AG9,"")</f>
        <v/>
      </c>
      <c r="H14" s="71" t="str">
        <f ca="1">INDEX({"","_","-","="},IF(OR($D14 &gt;= I$6, $E14 &lt; H$6), 0, 1)+IF(OR($F14 &gt;= I$6, $G14 &lt; H$6), 0, 2)+1)</f>
        <v/>
      </c>
      <c r="I14" s="71" t="str">
        <f ca="1">INDEX({"","_","-","="},IF(OR($D14 &gt;= J$6, $E14 &lt; I$6), 0, 1)+IF(OR($F14 &gt;= J$6, $G14 &lt; I$6), 0, 2)+1)</f>
        <v/>
      </c>
      <c r="J14" s="71" t="str">
        <f ca="1">INDEX({"","_","-","="},IF(OR($D14 &gt;= K$6, $E14 &lt; J$6), 0, 1)+IF(OR($F14 &gt;= K$6, $G14 &lt; J$6), 0, 2)+1)</f>
        <v/>
      </c>
      <c r="K14" s="71" t="str">
        <f ca="1">INDEX({"","_","-","="},IF(OR($D14 &gt;= L$6, $E14 &lt; K$6), 0, 1)+IF(OR($F14 &gt;= L$6, $G14 &lt; K$6), 0, 2)+1)</f>
        <v/>
      </c>
      <c r="L14" s="71" t="str">
        <f ca="1">INDEX({"","_","-","="},IF(OR($D14 &gt;= M$6, $E14 &lt; L$6), 0, 1)+IF(OR($F14 &gt;= M$6, $G14 &lt; L$6), 0, 2)+1)</f>
        <v/>
      </c>
      <c r="M14" s="71" t="str">
        <f ca="1">INDEX({"","_","-","="},IF(OR($D14 &gt;= N$6, $E14 &lt; M$6), 0, 1)+IF(OR($F14 &gt;= N$6, $G14 &lt; M$6), 0, 2)+1)</f>
        <v/>
      </c>
      <c r="N14" s="71" t="str">
        <f ca="1">INDEX({"","_","-","="},IF(OR($D14 &gt;= O$6, $E14 &lt; N$6), 0, 1)+IF(OR($F14 &gt;= O$6, $G14 &lt; N$6), 0, 2)+1)</f>
        <v/>
      </c>
      <c r="O14" s="71" t="str">
        <f ca="1">INDEX({"","_","-","="},IF(OR($D14 &gt;= P$6, $E14 &lt; O$6), 0, 1)+IF(OR($F14 &gt;= P$6, $G14 &lt; O$6), 0, 2)+1)</f>
        <v/>
      </c>
      <c r="P14" s="71" t="str">
        <f ca="1">INDEX({"","_","-","="},IF(OR($D14 &gt;= Q$6, $E14 &lt; P$6), 0, 1)+IF(OR($F14 &gt;= Q$6, $G14 &lt; P$6), 0, 2)+1)</f>
        <v/>
      </c>
      <c r="Q14" s="71" t="str">
        <f ca="1">INDEX({"","_","-","="},IF(OR($D14 &gt;= R$6, $E14 &lt; Q$6), 0, 1)+IF(OR($F14 &gt;= R$6, $G14 &lt; Q$6), 0, 2)+1)</f>
        <v/>
      </c>
      <c r="R14" s="71" t="str">
        <f ca="1">INDEX({"","_","-","="},IF(OR($D14 &gt;= S$6, $E14 &lt; R$6), 0, 1)+IF(OR($F14 &gt;= S$6, $G14 &lt; R$6), 0, 2)+1)</f>
        <v/>
      </c>
      <c r="S14" s="71" t="str">
        <f ca="1">INDEX({"","_","-","="},IF(OR($D14 &gt;= T$6, $E14 &lt; S$6), 0, 1)+IF(OR($F14 &gt;= T$6, $G14 &lt; S$6), 0, 2)+1)</f>
        <v/>
      </c>
      <c r="T14" s="71" t="str">
        <f ca="1">INDEX({"","_","-","="},IF(OR($D14 &gt;= U$6, $E14 &lt; T$6), 0, 1)+IF(OR($F14 &gt;= U$6, $G14 &lt; T$6), 0, 2)+1)</f>
        <v/>
      </c>
      <c r="U14" s="71" t="str">
        <f ca="1">INDEX({"","_","-","="},IF(OR($D14 &gt;= V$6, $E14 &lt; U$6), 0, 1)+IF(OR($F14 &gt;= V$6, $G14 &lt; U$6), 0, 2)+1)</f>
        <v/>
      </c>
      <c r="V14" s="71" t="str">
        <f ca="1">INDEX({"","_","-","="},IF(OR($D14 &gt;= W$6, $E14 &lt; V$6), 0, 1)+IF(OR($F14 &gt;= W$6, $G14 &lt; V$6), 0, 2)+1)</f>
        <v/>
      </c>
      <c r="W14" s="71" t="str">
        <f ca="1">INDEX({"","_","-","="},IF(OR($D14 &gt;= X$6, $E14 &lt; W$6), 0, 1)+IF(OR($F14 &gt;= X$6, $G14 &lt; W$6), 0, 2)+1)</f>
        <v>_</v>
      </c>
      <c r="X14" s="71" t="str">
        <f ca="1">INDEX({"","_","-","="},IF(OR($D14 &gt;= Y$6, $E14 &lt; X$6), 0, 1)+IF(OR($F14 &gt;= Y$6, $G14 &lt; X$6), 0, 2)+1)</f>
        <v/>
      </c>
      <c r="Y14" s="71" t="str">
        <f ca="1">INDEX({"","_","-","="},IF(OR($D14 &gt;= Z$6, $E14 &lt; Y$6), 0, 1)+IF(OR($F14 &gt;= Z$6, $G14 &lt; Y$6), 0, 2)+1)</f>
        <v/>
      </c>
      <c r="Z14" s="71" t="str">
        <f ca="1">INDEX({"","_","-","="},IF(OR($D14 &gt;= AA$6, $E14 &lt; Z$6), 0, 1)+IF(OR($F14 &gt;= AA$6, $G14 &lt; Z$6), 0, 2)+1)</f>
        <v/>
      </c>
      <c r="AA14" s="71" t="str">
        <f ca="1">INDEX({"","_","-","="},IF(OR($D14 &gt;= AB$6, $E14 &lt; AA$6), 0, 1)+IF(OR($F14 &gt;= AB$6, $G14 &lt; AA$6), 0, 2)+1)</f>
        <v/>
      </c>
      <c r="AB14" s="71" t="str">
        <f ca="1">INDEX({"","_","-","="},IF(OR($D14 &gt;= AC$6, $E14 &lt; AB$6), 0, 1)+IF(OR($F14 &gt;= AC$6, $G14 &lt; AB$6), 0, 2)+1)</f>
        <v/>
      </c>
      <c r="AC14" s="71" t="str">
        <f ca="1">INDEX({"","_","-","="},IF(OR($D14 &gt;= AD$6, $E14 &lt; AC$6), 0, 1)+IF(OR($F14 &gt;= AD$6, $G14 &lt; AC$6), 0, 2)+1)</f>
        <v/>
      </c>
      <c r="AD14" s="71" t="str">
        <f ca="1">INDEX({"","_","-","="},IF(OR($D14 &gt;= AE$6, $E14 &lt; AD$6), 0, 1)+IF(OR($F14 &gt;= AE$6, $G14 &lt; AD$6), 0, 2)+1)</f>
        <v/>
      </c>
      <c r="AE14" s="71" t="str">
        <f ca="1">INDEX({"","_","-","="},IF(OR($D14 &gt;= AF$6, $E14 &lt; AE$6), 0, 1)+IF(OR($F14 &gt;= AF$6, $G14 &lt; AE$6), 0, 2)+1)</f>
        <v/>
      </c>
      <c r="AF14" s="71" t="str">
        <f ca="1">INDEX({"","_","-","="},IF(OR($D14 &gt;= AG$6, $E14 &lt; AF$6), 0, 1)+IF(OR($F14 &gt;= AG$6, $G14 &lt; AF$6), 0, 2)+1)</f>
        <v/>
      </c>
      <c r="AG14" s="71" t="str">
        <f ca="1">INDEX({"","_","-","="},IF(OR($D14 &gt;= AH$6, $E14 &lt; AG$6), 0, 1)+IF(OR($F14 &gt;= AH$6, $G14 &lt; AG$6), 0, 2)+1)</f>
        <v/>
      </c>
      <c r="AH14" s="71" t="str">
        <f ca="1">INDEX({"","_","-","="},IF(OR($D14 &gt;= AI$6, $E14 &lt; AH$6), 0, 1)+IF(OR($F14 &gt;= AI$6, $G14 &lt; AH$6), 0, 2)+1)</f>
        <v/>
      </c>
      <c r="AI14" s="71" t="str">
        <f ca="1">INDEX({"","_","-","="},IF(OR($D14 &gt;= AJ$6, $E14 &lt; AI$6), 0, 1)+IF(OR($F14 &gt;= AJ$6, $G14 &lt; AI$6), 0, 2)+1)</f>
        <v/>
      </c>
      <c r="AJ14" s="71" t="str">
        <f ca="1">INDEX({"","_","-","="},IF(OR($D14 &gt;= AK$6, $E14 &lt; AJ$6), 0, 1)+IF(OR($F14 &gt;= AK$6, $G14 &lt; AJ$6), 0, 2)+1)</f>
        <v/>
      </c>
      <c r="AK14" s="71" t="str">
        <f ca="1">INDEX({"","_","-","="},IF(OR($D14 &gt;= AL$6, $E14 &lt; AK$6), 0, 1)+IF(OR($F14 &gt;= AL$6, $G14 &lt; AK$6), 0, 2)+1)</f>
        <v/>
      </c>
      <c r="AL14" s="71" t="str">
        <f ca="1">INDEX({"","_","-","="},IF(OR($D14 &gt;= AM$6, $E14 &lt; AL$6), 0, 1)+IF(OR($F14 &gt;= AM$6, $G14 &lt; AL$6), 0, 2)+1)</f>
        <v/>
      </c>
      <c r="AM14" s="71" t="str">
        <f ca="1">INDEX({"","_","-","="},IF(OR($D14 &gt;= AN$6, $E14 &lt; AM$6), 0, 1)+IF(OR($F14 &gt;= AN$6, $G14 &lt; AM$6), 0, 2)+1)</f>
        <v/>
      </c>
      <c r="AN14" s="71" t="str">
        <f ca="1">INDEX({"","_","-","="},IF(OR($D14 &gt;= AO$6, $E14 &lt; AN$6), 0, 1)+IF(OR($F14 &gt;= AO$6, $G14 &lt; AN$6), 0, 2)+1)</f>
        <v/>
      </c>
      <c r="AO14" s="71" t="str">
        <f ca="1">INDEX({"","_","-","="},IF(OR($D14 &gt;= AP$6, $E14 &lt; AO$6), 0, 1)+IF(OR($F14 &gt;= AP$6, $G14 &lt; AO$6), 0, 2)+1)</f>
        <v/>
      </c>
      <c r="AP14" s="71" t="str">
        <f ca="1">INDEX({"","_","-","="},IF(OR($D14 &gt;= AQ$6, $E14 &lt; AP$6), 0, 1)+IF(OR($F14 &gt;= AQ$6, $G14 &lt; AP$6), 0, 2)+1)</f>
        <v/>
      </c>
      <c r="AQ14" s="71" t="str">
        <f ca="1">INDEX({"","_","-","="},IF(OR($D14 &gt;= AR$6, $E14 &lt; AQ$6), 0, 1)+IF(OR($F14 &gt;= AR$6, $G14 &lt; AQ$6), 0, 2)+1)</f>
        <v/>
      </c>
      <c r="AR14" s="71" t="str">
        <f ca="1">INDEX({"","_","-","="},IF(OR($D14 &gt;= AS$6, $E14 &lt; AR$6), 0, 1)+IF(OR($F14 &gt;= AS$6, $G14 &lt; AR$6), 0, 2)+1)</f>
        <v/>
      </c>
      <c r="AS14" s="71" t="str">
        <f ca="1">INDEX({"","_","-","="},IF(OR($D14 &gt;= AT$6, $E14 &lt; AS$6), 0, 1)+IF(OR($F14 &gt;= AT$6, $G14 &lt; AS$6), 0, 2)+1)</f>
        <v/>
      </c>
      <c r="AT14" s="71" t="str">
        <f ca="1">INDEX({"","_","-","="},IF(OR($D14 &gt;= AU$6, $E14 &lt; AT$6), 0, 1)+IF(OR($F14 &gt;= AU$6, $G14 &lt; AT$6), 0, 2)+1)</f>
        <v/>
      </c>
      <c r="AU14" s="71" t="str">
        <f ca="1">INDEX({"","_","-","="},IF(OR($D14 &gt;= AV$6, $E14 &lt; AU$6), 0, 1)+IF(OR($F14 &gt;= AV$6, $G14 &lt; AU$6), 0, 2)+1)</f>
        <v/>
      </c>
      <c r="AV14" s="71" t="str">
        <f ca="1">INDEX({"","_","-","="},IF(OR($D14 &gt;= AW$6, $E14 &lt; AV$6), 0, 1)+IF(OR($F14 &gt;= AW$6, $G14 &lt; AV$6), 0, 2)+1)</f>
        <v/>
      </c>
      <c r="AW14" s="71" t="str">
        <f ca="1">INDEX({"","_","-","="},IF(OR($D14 &gt;= AX$6, $E14 &lt; AW$6), 0, 1)+IF(OR($F14 &gt;= AX$6, $G14 &lt; AW$6), 0, 2)+1)</f>
        <v/>
      </c>
      <c r="AX14" s="71" t="str">
        <f ca="1">INDEX({"","_","-","="},IF(OR($D14 &gt;= AY$6, $E14 &lt; AX$6), 0, 1)+IF(OR($F14 &gt;= AY$6, $G14 &lt; AX$6), 0, 2)+1)</f>
        <v/>
      </c>
      <c r="AY14" s="71" t="str">
        <f ca="1">INDEX({"","_","-","="},IF(OR($D14 &gt;= AZ$6, $E14 &lt; AY$6), 0, 1)+IF(OR($F14 &gt;= AZ$6, $G14 &lt; AY$6), 0, 2)+1)</f>
        <v/>
      </c>
      <c r="AZ14" s="71" t="str">
        <f ca="1">INDEX({"","_","-","="},IF(OR($D14 &gt;= BA$6, $E14 &lt; AZ$6), 0, 1)+IF(OR($F14 &gt;= BA$6, $G14 &lt; AZ$6), 0, 2)+1)</f>
        <v/>
      </c>
      <c r="BA14" s="71" t="str">
        <f ca="1">INDEX({"","_","-","="},IF(OR($D14 &gt;= BB$6, $E14 &lt; BA$6), 0, 1)+IF(OR($F14 &gt;= BB$6, $G14 &lt; BA$6), 0, 2)+1)</f>
        <v/>
      </c>
      <c r="BB14" s="71" t="str">
        <f ca="1">INDEX({"","_","-","="},IF(OR($D14 &gt;= BC$6, $E14 &lt; BB$6), 0, 1)+IF(OR($F14 &gt;= BC$6, $G14 &lt; BB$6), 0, 2)+1)</f>
        <v/>
      </c>
      <c r="BC14" s="71" t="str">
        <f ca="1">INDEX({"","_","-","="},IF(OR($D14 &gt;= BD$6, $E14 &lt; BC$6), 0, 1)+IF(OR($F14 &gt;= BD$6, $G14 &lt; BC$6), 0, 2)+1)</f>
        <v/>
      </c>
      <c r="BD14" s="71" t="str">
        <f ca="1">INDEX({"","_","-","="},IF(OR($D14 &gt;= BE$6, $E14 &lt; BD$6), 0, 1)+IF(OR($F14 &gt;= BE$6, $G14 &lt; BD$6), 0, 2)+1)</f>
        <v/>
      </c>
      <c r="BE14" s="71" t="str">
        <f ca="1">INDEX({"","_","-","="},IF(OR($D14 &gt;= BF$6, $E14 &lt; BE$6), 0, 1)+IF(OR($F14 &gt;= BF$6, $G14 &lt; BE$6), 0, 2)+1)</f>
        <v/>
      </c>
      <c r="BF14" s="71" t="str">
        <f ca="1">INDEX({"","_","-","="},IF(OR($D14 &gt;= BG$6, $E14 &lt; BF$6), 0, 1)+IF(OR($F14 &gt;= BG$6, $G14 &lt; BF$6), 0, 2)+1)</f>
        <v/>
      </c>
      <c r="BG14" s="71" t="str">
        <f ca="1">INDEX({"","_","-","="},IF(OR($D14 &gt;= BH$6, $E14 &lt; BG$6), 0, 1)+IF(OR($F14 &gt;= BH$6, $G14 &lt; BG$6), 0, 2)+1)</f>
        <v/>
      </c>
      <c r="BH14" s="71" t="str">
        <f ca="1">INDEX({"","_","-","="},IF(OR($D14 &gt;= BI$6, $E14 &lt; BH$6), 0, 1)+IF(OR($F14 &gt;= BI$6, $G14 &lt; BH$6), 0, 2)+1)</f>
        <v/>
      </c>
      <c r="BI14" s="71" t="str">
        <f ca="1">INDEX({"","_","-","="},IF(OR($D14 &gt;= BJ$6, $E14 &lt; BI$6), 0, 1)+IF(OR($F14 &gt;= BJ$6, $G14 &lt; BI$6), 0, 2)+1)</f>
        <v/>
      </c>
      <c r="BJ14" s="71" t="str">
        <f ca="1">INDEX({"","_","-","="},IF(OR($D14 &gt;= BK$6, $E14 &lt; BJ$6), 0, 1)+IF(OR($F14 &gt;= BK$6, $G14 &lt; BJ$6), 0, 2)+1)</f>
        <v/>
      </c>
      <c r="BK14" s="71" t="str">
        <f ca="1">INDEX({"","_","-","="},IF(OR($D14 &gt;= BL$6, $E14 &lt; BK$6), 0, 1)+IF(OR($F14 &gt;= BL$6, $G14 &lt; BK$6), 0, 2)+1)</f>
        <v/>
      </c>
      <c r="BL14" s="71" t="str">
        <f ca="1">INDEX({"","_","-","="},IF(OR($D14 &gt;= BM$6, $E14 &lt; BL$6), 0, 1)+IF(OR($F14 &gt;= BM$6, $G14 &lt; BL$6), 0, 2)+1)</f>
        <v/>
      </c>
      <c r="BM14" s="71" t="str">
        <f ca="1">INDEX({"","_","-","="},IF(OR($D14 &gt;= BN$6, $E14 &lt; BM$6), 0, 1)+IF(OR($F14 &gt;= BN$6, $G14 &lt; BM$6), 0, 2)+1)</f>
        <v/>
      </c>
      <c r="BN14" s="71" t="str">
        <f ca="1">INDEX({"","_","-","="},IF(OR($D14 &gt;= BO$6, $E14 &lt; BN$6), 0, 1)+IF(OR($F14 &gt;= BO$6, $G14 &lt; BN$6), 0, 2)+1)</f>
        <v/>
      </c>
      <c r="BO14" s="71" t="str">
        <f ca="1">INDEX({"","_","-","="},IF(OR($D14 &gt;= BP$6, $E14 &lt; BO$6), 0, 1)+IF(OR($F14 &gt;= BP$6, $G14 &lt; BO$6), 0, 2)+1)</f>
        <v/>
      </c>
      <c r="BP14" s="71" t="str">
        <f ca="1">INDEX({"","_","-","="},IF(OR($D14 &gt;= BQ$6, $E14 &lt; BP$6), 0, 1)+IF(OR($F14 &gt;= BQ$6, $G14 &lt; BP$6), 0, 2)+1)</f>
        <v/>
      </c>
      <c r="BQ14" s="71" t="str">
        <f ca="1">INDEX({"","_","-","="},IF(OR($D14 &gt;= BR$6, $E14 &lt; BQ$6), 0, 1)+IF(OR($F14 &gt;= BR$6, $G14 &lt; BQ$6), 0, 2)+1)</f>
        <v/>
      </c>
      <c r="BR14" s="71" t="str">
        <f ca="1">INDEX({"","_","-","="},IF(OR($D14 &gt;= BS$6, $E14 &lt; BR$6), 0, 1)+IF(OR($F14 &gt;= BS$6, $G14 &lt; BR$6), 0, 2)+1)</f>
        <v/>
      </c>
      <c r="BS14" s="71" t="str">
        <f ca="1">INDEX({"","_","-","="},IF(OR($D14 &gt;= BT$6, $E14 &lt; BS$6), 0, 1)+IF(OR($F14 &gt;= BT$6, $G14 &lt; BS$6), 0, 2)+1)</f>
        <v/>
      </c>
      <c r="BT14" s="71" t="str">
        <f ca="1">INDEX({"","_","-","="},IF(OR($D14 &gt;= BU$6, $E14 &lt; BT$6), 0, 1)+IF(OR($F14 &gt;= BU$6, $G14 &lt; BT$6), 0, 2)+1)</f>
        <v/>
      </c>
      <c r="BU14" s="71" t="str">
        <f ca="1">INDEX({"","_","-","="},IF(OR($D14 &gt;= BV$6, $E14 &lt; BU$6), 0, 1)+IF(OR($F14 &gt;= BV$6, $G14 &lt; BU$6), 0, 2)+1)</f>
        <v/>
      </c>
      <c r="BV14" s="71" t="str">
        <f ca="1">INDEX({"","_","-","="},IF(OR($D14 &gt;= BW$6, $E14 &lt; BV$6), 0, 1)+IF(OR($F14 &gt;= BW$6, $G14 &lt; BV$6), 0, 2)+1)</f>
        <v/>
      </c>
      <c r="BW14" s="71" t="str">
        <f ca="1">INDEX({"","_","-","="},IF(OR($D14 &gt;= BX$6, $E14 &lt; BW$6), 0, 1)+IF(OR($F14 &gt;= BX$6, $G14 &lt; BW$6), 0, 2)+1)</f>
        <v/>
      </c>
      <c r="BX14" s="71" t="str">
        <f ca="1">INDEX({"","_","-","="},IF(OR($D14 &gt;= BY$6, $E14 &lt; BX$6), 0, 1)+IF(OR($F14 &gt;= BY$6, $G14 &lt; BX$6), 0, 2)+1)</f>
        <v/>
      </c>
      <c r="BY14" s="71" t="str">
        <f ca="1">INDEX({"","_","-","="},IF(OR($D14 &gt;= BZ$6, $E14 &lt; BY$6), 0, 1)+IF(OR($F14 &gt;= BZ$6, $G14 &lt; BY$6), 0, 2)+1)</f>
        <v/>
      </c>
      <c r="BZ14" s="71" t="str">
        <f ca="1">INDEX({"","_","-","="},IF(OR($D14 &gt;= CA$6, $E14 &lt; BZ$6), 0, 1)+IF(OR($F14 &gt;= CA$6, $G14 &lt; BZ$6), 0, 2)+1)</f>
        <v/>
      </c>
      <c r="CA14" s="71" t="str">
        <f ca="1">INDEX({"","_","-","="},IF(OR($D14 &gt;= CB$6, $E14 &lt; CA$6), 0, 1)+IF(OR($F14 &gt;= CB$6, $G14 &lt; CA$6), 0, 2)+1)</f>
        <v/>
      </c>
      <c r="CB14" s="71" t="str">
        <f ca="1">INDEX({"","_","-","="},IF(OR($D14 &gt;= CC$6, $E14 &lt; CB$6), 0, 1)+IF(OR($F14 &gt;= CC$6, $G14 &lt; CB$6), 0, 2)+1)</f>
        <v/>
      </c>
      <c r="CC14" s="71" t="str">
        <f ca="1">INDEX({"","_","-","="},IF(OR($D14 &gt;= CD$6, $E14 &lt; CC$6), 0, 1)+IF(OR($F14 &gt;= CD$6, $G14 &lt; CC$6), 0, 2)+1)</f>
        <v/>
      </c>
      <c r="CD14" s="71" t="str">
        <f ca="1">INDEX({"","_","-","="},IF(OR($D14 &gt;= CE$6, $E14 &lt; CD$6), 0, 1)+IF(OR($F14 &gt;= CE$6, $G14 &lt; CD$6), 0, 2)+1)</f>
        <v/>
      </c>
    </row>
    <row r="15" spans="1:83">
      <c r="A15" s="8" t="str">
        <f ca="1">IF('临-进度'!N10,'临-进度'!$A10,"")</f>
        <v/>
      </c>
      <c r="B15" s="8" t="str">
        <f ca="1">IF('临-进度'!N10,'临-进度'!$B10,"")</f>
        <v/>
      </c>
      <c r="C15" s="8" t="str">
        <f ca="1">IF('临-进度'!N10,'临-进度'!$F10,"")</f>
        <v/>
      </c>
      <c r="D15" s="42" t="str">
        <f ca="1">IF('临-进度'!$N10,'临-进度'!$J10,"")</f>
        <v/>
      </c>
      <c r="E15" s="42" t="str">
        <f ca="1">IF('临-进度'!$N10,'临-进度'!$AF10,"")</f>
        <v/>
      </c>
      <c r="F15" s="42" t="str">
        <f ca="1">IF('临-进度'!$N10,'临-进度'!$K10,"")</f>
        <v/>
      </c>
      <c r="G15" s="76" t="str">
        <f ca="1">IF('临-进度'!$N10,'临-进度'!$AG10,"")</f>
        <v/>
      </c>
      <c r="H15" s="71" t="str">
        <f ca="1">INDEX({"","_","-","="},IF(OR($D15 &gt;= I$6, $E15 &lt; H$6), 0, 1)+IF(OR($F15 &gt;= I$6, $G15 &lt; H$6), 0, 2)+1)</f>
        <v/>
      </c>
      <c r="I15" s="71" t="str">
        <f ca="1">INDEX({"","_","-","="},IF(OR($D15 &gt;= J$6, $E15 &lt; I$6), 0, 1)+IF(OR($F15 &gt;= J$6, $G15 &lt; I$6), 0, 2)+1)</f>
        <v/>
      </c>
      <c r="J15" s="71" t="str">
        <f ca="1">INDEX({"","_","-","="},IF(OR($D15 &gt;= K$6, $E15 &lt; J$6), 0, 1)+IF(OR($F15 &gt;= K$6, $G15 &lt; J$6), 0, 2)+1)</f>
        <v/>
      </c>
      <c r="K15" s="71" t="str">
        <f ca="1">INDEX({"","_","-","="},IF(OR($D15 &gt;= L$6, $E15 &lt; K$6), 0, 1)+IF(OR($F15 &gt;= L$6, $G15 &lt; K$6), 0, 2)+1)</f>
        <v/>
      </c>
      <c r="L15" s="71" t="str">
        <f ca="1">INDEX({"","_","-","="},IF(OR($D15 &gt;= M$6, $E15 &lt; L$6), 0, 1)+IF(OR($F15 &gt;= M$6, $G15 &lt; L$6), 0, 2)+1)</f>
        <v/>
      </c>
      <c r="M15" s="71" t="str">
        <f ca="1">INDEX({"","_","-","="},IF(OR($D15 &gt;= N$6, $E15 &lt; M$6), 0, 1)+IF(OR($F15 &gt;= N$6, $G15 &lt; M$6), 0, 2)+1)</f>
        <v/>
      </c>
      <c r="N15" s="71" t="str">
        <f ca="1">INDEX({"","_","-","="},IF(OR($D15 &gt;= O$6, $E15 &lt; N$6), 0, 1)+IF(OR($F15 &gt;= O$6, $G15 &lt; N$6), 0, 2)+1)</f>
        <v/>
      </c>
      <c r="O15" s="71" t="str">
        <f ca="1">INDEX({"","_","-","="},IF(OR($D15 &gt;= P$6, $E15 &lt; O$6), 0, 1)+IF(OR($F15 &gt;= P$6, $G15 &lt; O$6), 0, 2)+1)</f>
        <v/>
      </c>
      <c r="P15" s="71" t="str">
        <f ca="1">INDEX({"","_","-","="},IF(OR($D15 &gt;= Q$6, $E15 &lt; P$6), 0, 1)+IF(OR($F15 &gt;= Q$6, $G15 &lt; P$6), 0, 2)+1)</f>
        <v/>
      </c>
      <c r="Q15" s="71" t="str">
        <f ca="1">INDEX({"","_","-","="},IF(OR($D15 &gt;= R$6, $E15 &lt; Q$6), 0, 1)+IF(OR($F15 &gt;= R$6, $G15 &lt; Q$6), 0, 2)+1)</f>
        <v/>
      </c>
      <c r="R15" s="71" t="str">
        <f ca="1">INDEX({"","_","-","="},IF(OR($D15 &gt;= S$6, $E15 &lt; R$6), 0, 1)+IF(OR($F15 &gt;= S$6, $G15 &lt; R$6), 0, 2)+1)</f>
        <v/>
      </c>
      <c r="S15" s="71" t="str">
        <f ca="1">INDEX({"","_","-","="},IF(OR($D15 &gt;= T$6, $E15 &lt; S$6), 0, 1)+IF(OR($F15 &gt;= T$6, $G15 &lt; S$6), 0, 2)+1)</f>
        <v/>
      </c>
      <c r="T15" s="71" t="str">
        <f ca="1">INDEX({"","_","-","="},IF(OR($D15 &gt;= U$6, $E15 &lt; T$6), 0, 1)+IF(OR($F15 &gt;= U$6, $G15 &lt; T$6), 0, 2)+1)</f>
        <v/>
      </c>
      <c r="U15" s="71" t="str">
        <f ca="1">INDEX({"","_","-","="},IF(OR($D15 &gt;= V$6, $E15 &lt; U$6), 0, 1)+IF(OR($F15 &gt;= V$6, $G15 &lt; U$6), 0, 2)+1)</f>
        <v/>
      </c>
      <c r="V15" s="71" t="str">
        <f ca="1">INDEX({"","_","-","="},IF(OR($D15 &gt;= W$6, $E15 &lt; V$6), 0, 1)+IF(OR($F15 &gt;= W$6, $G15 &lt; V$6), 0, 2)+1)</f>
        <v/>
      </c>
      <c r="W15" s="71" t="str">
        <f ca="1">INDEX({"","_","-","="},IF(OR($D15 &gt;= X$6, $E15 &lt; W$6), 0, 1)+IF(OR($F15 &gt;= X$6, $G15 &lt; W$6), 0, 2)+1)</f>
        <v/>
      </c>
      <c r="X15" s="71" t="str">
        <f ca="1">INDEX({"","_","-","="},IF(OR($D15 &gt;= Y$6, $E15 &lt; X$6), 0, 1)+IF(OR($F15 &gt;= Y$6, $G15 &lt; X$6), 0, 2)+1)</f>
        <v/>
      </c>
      <c r="Y15" s="71" t="str">
        <f ca="1">INDEX({"","_","-","="},IF(OR($D15 &gt;= Z$6, $E15 &lt; Y$6), 0, 1)+IF(OR($F15 &gt;= Z$6, $G15 &lt; Y$6), 0, 2)+1)</f>
        <v/>
      </c>
      <c r="Z15" s="71" t="str">
        <f ca="1">INDEX({"","_","-","="},IF(OR($D15 &gt;= AA$6, $E15 &lt; Z$6), 0, 1)+IF(OR($F15 &gt;= AA$6, $G15 &lt; Z$6), 0, 2)+1)</f>
        <v/>
      </c>
      <c r="AA15" s="71" t="str">
        <f ca="1">INDEX({"","_","-","="},IF(OR($D15 &gt;= AB$6, $E15 &lt; AA$6), 0, 1)+IF(OR($F15 &gt;= AB$6, $G15 &lt; AA$6), 0, 2)+1)</f>
        <v/>
      </c>
      <c r="AB15" s="71" t="str">
        <f ca="1">INDEX({"","_","-","="},IF(OR($D15 &gt;= AC$6, $E15 &lt; AB$6), 0, 1)+IF(OR($F15 &gt;= AC$6, $G15 &lt; AB$6), 0, 2)+1)</f>
        <v/>
      </c>
      <c r="AC15" s="71" t="str">
        <f ca="1">INDEX({"","_","-","="},IF(OR($D15 &gt;= AD$6, $E15 &lt; AC$6), 0, 1)+IF(OR($F15 &gt;= AD$6, $G15 &lt; AC$6), 0, 2)+1)</f>
        <v/>
      </c>
      <c r="AD15" s="71" t="str">
        <f ca="1">INDEX({"","_","-","="},IF(OR($D15 &gt;= AE$6, $E15 &lt; AD$6), 0, 1)+IF(OR($F15 &gt;= AE$6, $G15 &lt; AD$6), 0, 2)+1)</f>
        <v/>
      </c>
      <c r="AE15" s="71" t="str">
        <f ca="1">INDEX({"","_","-","="},IF(OR($D15 &gt;= AF$6, $E15 &lt; AE$6), 0, 1)+IF(OR($F15 &gt;= AF$6, $G15 &lt; AE$6), 0, 2)+1)</f>
        <v/>
      </c>
      <c r="AF15" s="71" t="str">
        <f ca="1">INDEX({"","_","-","="},IF(OR($D15 &gt;= AG$6, $E15 &lt; AF$6), 0, 1)+IF(OR($F15 &gt;= AG$6, $G15 &lt; AF$6), 0, 2)+1)</f>
        <v/>
      </c>
      <c r="AG15" s="71" t="str">
        <f ca="1">INDEX({"","_","-","="},IF(OR($D15 &gt;= AH$6, $E15 &lt; AG$6), 0, 1)+IF(OR($F15 &gt;= AH$6, $G15 &lt; AG$6), 0, 2)+1)</f>
        <v/>
      </c>
      <c r="AH15" s="71" t="str">
        <f ca="1">INDEX({"","_","-","="},IF(OR($D15 &gt;= AI$6, $E15 &lt; AH$6), 0, 1)+IF(OR($F15 &gt;= AI$6, $G15 &lt; AH$6), 0, 2)+1)</f>
        <v/>
      </c>
      <c r="AI15" s="71" t="str">
        <f ca="1">INDEX({"","_","-","="},IF(OR($D15 &gt;= AJ$6, $E15 &lt; AI$6), 0, 1)+IF(OR($F15 &gt;= AJ$6, $G15 &lt; AI$6), 0, 2)+1)</f>
        <v/>
      </c>
      <c r="AJ15" s="71" t="str">
        <f ca="1">INDEX({"","_","-","="},IF(OR($D15 &gt;= AK$6, $E15 &lt; AJ$6), 0, 1)+IF(OR($F15 &gt;= AK$6, $G15 &lt; AJ$6), 0, 2)+1)</f>
        <v/>
      </c>
      <c r="AK15" s="71" t="str">
        <f ca="1">INDEX({"","_","-","="},IF(OR($D15 &gt;= AL$6, $E15 &lt; AK$6), 0, 1)+IF(OR($F15 &gt;= AL$6, $G15 &lt; AK$6), 0, 2)+1)</f>
        <v/>
      </c>
      <c r="AL15" s="71" t="str">
        <f ca="1">INDEX({"","_","-","="},IF(OR($D15 &gt;= AM$6, $E15 &lt; AL$6), 0, 1)+IF(OR($F15 &gt;= AM$6, $G15 &lt; AL$6), 0, 2)+1)</f>
        <v/>
      </c>
      <c r="AM15" s="71" t="str">
        <f ca="1">INDEX({"","_","-","="},IF(OR($D15 &gt;= AN$6, $E15 &lt; AM$6), 0, 1)+IF(OR($F15 &gt;= AN$6, $G15 &lt; AM$6), 0, 2)+1)</f>
        <v/>
      </c>
      <c r="AN15" s="71" t="str">
        <f ca="1">INDEX({"","_","-","="},IF(OR($D15 &gt;= AO$6, $E15 &lt; AN$6), 0, 1)+IF(OR($F15 &gt;= AO$6, $G15 &lt; AN$6), 0, 2)+1)</f>
        <v/>
      </c>
      <c r="AO15" s="71" t="str">
        <f ca="1">INDEX({"","_","-","="},IF(OR($D15 &gt;= AP$6, $E15 &lt; AO$6), 0, 1)+IF(OR($F15 &gt;= AP$6, $G15 &lt; AO$6), 0, 2)+1)</f>
        <v/>
      </c>
      <c r="AP15" s="71" t="str">
        <f ca="1">INDEX({"","_","-","="},IF(OR($D15 &gt;= AQ$6, $E15 &lt; AP$6), 0, 1)+IF(OR($F15 &gt;= AQ$6, $G15 &lt; AP$6), 0, 2)+1)</f>
        <v/>
      </c>
      <c r="AQ15" s="71" t="str">
        <f ca="1">INDEX({"","_","-","="},IF(OR($D15 &gt;= AR$6, $E15 &lt; AQ$6), 0, 1)+IF(OR($F15 &gt;= AR$6, $G15 &lt; AQ$6), 0, 2)+1)</f>
        <v/>
      </c>
      <c r="AR15" s="71" t="str">
        <f ca="1">INDEX({"","_","-","="},IF(OR($D15 &gt;= AS$6, $E15 &lt; AR$6), 0, 1)+IF(OR($F15 &gt;= AS$6, $G15 &lt; AR$6), 0, 2)+1)</f>
        <v/>
      </c>
      <c r="AS15" s="71" t="str">
        <f ca="1">INDEX({"","_","-","="},IF(OR($D15 &gt;= AT$6, $E15 &lt; AS$6), 0, 1)+IF(OR($F15 &gt;= AT$6, $G15 &lt; AS$6), 0, 2)+1)</f>
        <v/>
      </c>
      <c r="AT15" s="71" t="str">
        <f ca="1">INDEX({"","_","-","="},IF(OR($D15 &gt;= AU$6, $E15 &lt; AT$6), 0, 1)+IF(OR($F15 &gt;= AU$6, $G15 &lt; AT$6), 0, 2)+1)</f>
        <v/>
      </c>
      <c r="AU15" s="71" t="str">
        <f ca="1">INDEX({"","_","-","="},IF(OR($D15 &gt;= AV$6, $E15 &lt; AU$6), 0, 1)+IF(OR($F15 &gt;= AV$6, $G15 &lt; AU$6), 0, 2)+1)</f>
        <v/>
      </c>
      <c r="AV15" s="71" t="str">
        <f ca="1">INDEX({"","_","-","="},IF(OR($D15 &gt;= AW$6, $E15 &lt; AV$6), 0, 1)+IF(OR($F15 &gt;= AW$6, $G15 &lt; AV$6), 0, 2)+1)</f>
        <v/>
      </c>
      <c r="AW15" s="71" t="str">
        <f ca="1">INDEX({"","_","-","="},IF(OR($D15 &gt;= AX$6, $E15 &lt; AW$6), 0, 1)+IF(OR($F15 &gt;= AX$6, $G15 &lt; AW$6), 0, 2)+1)</f>
        <v/>
      </c>
      <c r="AX15" s="71" t="str">
        <f ca="1">INDEX({"","_","-","="},IF(OR($D15 &gt;= AY$6, $E15 &lt; AX$6), 0, 1)+IF(OR($F15 &gt;= AY$6, $G15 &lt; AX$6), 0, 2)+1)</f>
        <v/>
      </c>
      <c r="AY15" s="71" t="str">
        <f ca="1">INDEX({"","_","-","="},IF(OR($D15 &gt;= AZ$6, $E15 &lt; AY$6), 0, 1)+IF(OR($F15 &gt;= AZ$6, $G15 &lt; AY$6), 0, 2)+1)</f>
        <v/>
      </c>
      <c r="AZ15" s="71" t="str">
        <f ca="1">INDEX({"","_","-","="},IF(OR($D15 &gt;= BA$6, $E15 &lt; AZ$6), 0, 1)+IF(OR($F15 &gt;= BA$6, $G15 &lt; AZ$6), 0, 2)+1)</f>
        <v/>
      </c>
      <c r="BA15" s="71" t="str">
        <f ca="1">INDEX({"","_","-","="},IF(OR($D15 &gt;= BB$6, $E15 &lt; BA$6), 0, 1)+IF(OR($F15 &gt;= BB$6, $G15 &lt; BA$6), 0, 2)+1)</f>
        <v/>
      </c>
      <c r="BB15" s="71" t="str">
        <f ca="1">INDEX({"","_","-","="},IF(OR($D15 &gt;= BC$6, $E15 &lt; BB$6), 0, 1)+IF(OR($F15 &gt;= BC$6, $G15 &lt; BB$6), 0, 2)+1)</f>
        <v/>
      </c>
      <c r="BC15" s="71" t="str">
        <f ca="1">INDEX({"","_","-","="},IF(OR($D15 &gt;= BD$6, $E15 &lt; BC$6), 0, 1)+IF(OR($F15 &gt;= BD$6, $G15 &lt; BC$6), 0, 2)+1)</f>
        <v/>
      </c>
      <c r="BD15" s="71" t="str">
        <f ca="1">INDEX({"","_","-","="},IF(OR($D15 &gt;= BE$6, $E15 &lt; BD$6), 0, 1)+IF(OR($F15 &gt;= BE$6, $G15 &lt; BD$6), 0, 2)+1)</f>
        <v/>
      </c>
      <c r="BE15" s="71" t="str">
        <f ca="1">INDEX({"","_","-","="},IF(OR($D15 &gt;= BF$6, $E15 &lt; BE$6), 0, 1)+IF(OR($F15 &gt;= BF$6, $G15 &lt; BE$6), 0, 2)+1)</f>
        <v/>
      </c>
      <c r="BF15" s="71" t="str">
        <f ca="1">INDEX({"","_","-","="},IF(OR($D15 &gt;= BG$6, $E15 &lt; BF$6), 0, 1)+IF(OR($F15 &gt;= BG$6, $G15 &lt; BF$6), 0, 2)+1)</f>
        <v/>
      </c>
      <c r="BG15" s="71" t="str">
        <f ca="1">INDEX({"","_","-","="},IF(OR($D15 &gt;= BH$6, $E15 &lt; BG$6), 0, 1)+IF(OR($F15 &gt;= BH$6, $G15 &lt; BG$6), 0, 2)+1)</f>
        <v/>
      </c>
      <c r="BH15" s="71" t="str">
        <f ca="1">INDEX({"","_","-","="},IF(OR($D15 &gt;= BI$6, $E15 &lt; BH$6), 0, 1)+IF(OR($F15 &gt;= BI$6, $G15 &lt; BH$6), 0, 2)+1)</f>
        <v/>
      </c>
      <c r="BI15" s="71" t="str">
        <f ca="1">INDEX({"","_","-","="},IF(OR($D15 &gt;= BJ$6, $E15 &lt; BI$6), 0, 1)+IF(OR($F15 &gt;= BJ$6, $G15 &lt; BI$6), 0, 2)+1)</f>
        <v/>
      </c>
      <c r="BJ15" s="71" t="str">
        <f ca="1">INDEX({"","_","-","="},IF(OR($D15 &gt;= BK$6, $E15 &lt; BJ$6), 0, 1)+IF(OR($F15 &gt;= BK$6, $G15 &lt; BJ$6), 0, 2)+1)</f>
        <v/>
      </c>
      <c r="BK15" s="71" t="str">
        <f ca="1">INDEX({"","_","-","="},IF(OR($D15 &gt;= BL$6, $E15 &lt; BK$6), 0, 1)+IF(OR($F15 &gt;= BL$6, $G15 &lt; BK$6), 0, 2)+1)</f>
        <v/>
      </c>
      <c r="BL15" s="71" t="str">
        <f ca="1">INDEX({"","_","-","="},IF(OR($D15 &gt;= BM$6, $E15 &lt; BL$6), 0, 1)+IF(OR($F15 &gt;= BM$6, $G15 &lt; BL$6), 0, 2)+1)</f>
        <v/>
      </c>
      <c r="BM15" s="71" t="str">
        <f ca="1">INDEX({"","_","-","="},IF(OR($D15 &gt;= BN$6, $E15 &lt; BM$6), 0, 1)+IF(OR($F15 &gt;= BN$6, $G15 &lt; BM$6), 0, 2)+1)</f>
        <v/>
      </c>
      <c r="BN15" s="71" t="str">
        <f ca="1">INDEX({"","_","-","="},IF(OR($D15 &gt;= BO$6, $E15 &lt; BN$6), 0, 1)+IF(OR($F15 &gt;= BO$6, $G15 &lt; BN$6), 0, 2)+1)</f>
        <v/>
      </c>
      <c r="BO15" s="71" t="str">
        <f ca="1">INDEX({"","_","-","="},IF(OR($D15 &gt;= BP$6, $E15 &lt; BO$6), 0, 1)+IF(OR($F15 &gt;= BP$6, $G15 &lt; BO$6), 0, 2)+1)</f>
        <v/>
      </c>
      <c r="BP15" s="71" t="str">
        <f ca="1">INDEX({"","_","-","="},IF(OR($D15 &gt;= BQ$6, $E15 &lt; BP$6), 0, 1)+IF(OR($F15 &gt;= BQ$6, $G15 &lt; BP$6), 0, 2)+1)</f>
        <v/>
      </c>
      <c r="BQ15" s="71" t="str">
        <f ca="1">INDEX({"","_","-","="},IF(OR($D15 &gt;= BR$6, $E15 &lt; BQ$6), 0, 1)+IF(OR($F15 &gt;= BR$6, $G15 &lt; BQ$6), 0, 2)+1)</f>
        <v/>
      </c>
      <c r="BR15" s="71" t="str">
        <f ca="1">INDEX({"","_","-","="},IF(OR($D15 &gt;= BS$6, $E15 &lt; BR$6), 0, 1)+IF(OR($F15 &gt;= BS$6, $G15 &lt; BR$6), 0, 2)+1)</f>
        <v/>
      </c>
      <c r="BS15" s="71" t="str">
        <f ca="1">INDEX({"","_","-","="},IF(OR($D15 &gt;= BT$6, $E15 &lt; BS$6), 0, 1)+IF(OR($F15 &gt;= BT$6, $G15 &lt; BS$6), 0, 2)+1)</f>
        <v/>
      </c>
      <c r="BT15" s="71" t="str">
        <f ca="1">INDEX({"","_","-","="},IF(OR($D15 &gt;= BU$6, $E15 &lt; BT$6), 0, 1)+IF(OR($F15 &gt;= BU$6, $G15 &lt; BT$6), 0, 2)+1)</f>
        <v/>
      </c>
      <c r="BU15" s="71" t="str">
        <f ca="1">INDEX({"","_","-","="},IF(OR($D15 &gt;= BV$6, $E15 &lt; BU$6), 0, 1)+IF(OR($F15 &gt;= BV$6, $G15 &lt; BU$6), 0, 2)+1)</f>
        <v/>
      </c>
      <c r="BV15" s="71" t="str">
        <f ca="1">INDEX({"","_","-","="},IF(OR($D15 &gt;= BW$6, $E15 &lt; BV$6), 0, 1)+IF(OR($F15 &gt;= BW$6, $G15 &lt; BV$6), 0, 2)+1)</f>
        <v/>
      </c>
      <c r="BW15" s="71" t="str">
        <f ca="1">INDEX({"","_","-","="},IF(OR($D15 &gt;= BX$6, $E15 &lt; BW$6), 0, 1)+IF(OR($F15 &gt;= BX$6, $G15 &lt; BW$6), 0, 2)+1)</f>
        <v/>
      </c>
      <c r="BX15" s="71" t="str">
        <f ca="1">INDEX({"","_","-","="},IF(OR($D15 &gt;= BY$6, $E15 &lt; BX$6), 0, 1)+IF(OR($F15 &gt;= BY$6, $G15 &lt; BX$6), 0, 2)+1)</f>
        <v/>
      </c>
      <c r="BY15" s="71" t="str">
        <f ca="1">INDEX({"","_","-","="},IF(OR($D15 &gt;= BZ$6, $E15 &lt; BY$6), 0, 1)+IF(OR($F15 &gt;= BZ$6, $G15 &lt; BY$6), 0, 2)+1)</f>
        <v/>
      </c>
      <c r="BZ15" s="71" t="str">
        <f ca="1">INDEX({"","_","-","="},IF(OR($D15 &gt;= CA$6, $E15 &lt; BZ$6), 0, 1)+IF(OR($F15 &gt;= CA$6, $G15 &lt; BZ$6), 0, 2)+1)</f>
        <v/>
      </c>
      <c r="CA15" s="71" t="str">
        <f ca="1">INDEX({"","_","-","="},IF(OR($D15 &gt;= CB$6, $E15 &lt; CA$6), 0, 1)+IF(OR($F15 &gt;= CB$6, $G15 &lt; CA$6), 0, 2)+1)</f>
        <v/>
      </c>
      <c r="CB15" s="71" t="str">
        <f ca="1">INDEX({"","_","-","="},IF(OR($D15 &gt;= CC$6, $E15 &lt; CB$6), 0, 1)+IF(OR($F15 &gt;= CC$6, $G15 &lt; CB$6), 0, 2)+1)</f>
        <v/>
      </c>
      <c r="CC15" s="71" t="str">
        <f ca="1">INDEX({"","_","-","="},IF(OR($D15 &gt;= CD$6, $E15 &lt; CC$6), 0, 1)+IF(OR($F15 &gt;= CD$6, $G15 &lt; CC$6), 0, 2)+1)</f>
        <v/>
      </c>
      <c r="CD15" s="71" t="str">
        <f ca="1">INDEX({"","_","-","="},IF(OR($D15 &gt;= CE$6, $E15 &lt; CD$6), 0, 1)+IF(OR($F15 &gt;= CE$6, $G15 &lt; CD$6), 0, 2)+1)</f>
        <v/>
      </c>
    </row>
    <row r="16" spans="1:83">
      <c r="A16" s="8" t="str">
        <f ca="1">IF('临-进度'!N11,'临-进度'!$A11,"")</f>
        <v/>
      </c>
      <c r="B16" s="8" t="str">
        <f ca="1">IF('临-进度'!N11,'临-进度'!$B11,"")</f>
        <v/>
      </c>
      <c r="C16" s="8" t="str">
        <f ca="1">IF('临-进度'!N11,'临-进度'!$F11,"")</f>
        <v/>
      </c>
      <c r="D16" s="42" t="str">
        <f ca="1">IF('临-进度'!$N11,'临-进度'!$J11,"")</f>
        <v/>
      </c>
      <c r="E16" s="42" t="str">
        <f ca="1">IF('临-进度'!$N11,'临-进度'!$AF11,"")</f>
        <v/>
      </c>
      <c r="F16" s="42" t="str">
        <f ca="1">IF('临-进度'!$N11,'临-进度'!$K11,"")</f>
        <v/>
      </c>
      <c r="G16" s="76" t="str">
        <f ca="1">IF('临-进度'!$N11,'临-进度'!$AG11,"")</f>
        <v/>
      </c>
      <c r="H16" s="71" t="str">
        <f ca="1">INDEX({"","_","-","="},IF(OR($D16 &gt;= I$6, $E16 &lt; H$6), 0, 1)+IF(OR($F16 &gt;= I$6, $G16 &lt; H$6), 0, 2)+1)</f>
        <v/>
      </c>
      <c r="I16" s="71" t="str">
        <f ca="1">INDEX({"","_","-","="},IF(OR($D16 &gt;= J$6, $E16 &lt; I$6), 0, 1)+IF(OR($F16 &gt;= J$6, $G16 &lt; I$6), 0, 2)+1)</f>
        <v/>
      </c>
      <c r="J16" s="71" t="str">
        <f ca="1">INDEX({"","_","-","="},IF(OR($D16 &gt;= K$6, $E16 &lt; J$6), 0, 1)+IF(OR($F16 &gt;= K$6, $G16 &lt; J$6), 0, 2)+1)</f>
        <v/>
      </c>
      <c r="K16" s="71" t="str">
        <f ca="1">INDEX({"","_","-","="},IF(OR($D16 &gt;= L$6, $E16 &lt; K$6), 0, 1)+IF(OR($F16 &gt;= L$6, $G16 &lt; K$6), 0, 2)+1)</f>
        <v/>
      </c>
      <c r="L16" s="71" t="str">
        <f ca="1">INDEX({"","_","-","="},IF(OR($D16 &gt;= M$6, $E16 &lt; L$6), 0, 1)+IF(OR($F16 &gt;= M$6, $G16 &lt; L$6), 0, 2)+1)</f>
        <v/>
      </c>
      <c r="M16" s="71" t="str">
        <f ca="1">INDEX({"","_","-","="},IF(OR($D16 &gt;= N$6, $E16 &lt; M$6), 0, 1)+IF(OR($F16 &gt;= N$6, $G16 &lt; M$6), 0, 2)+1)</f>
        <v/>
      </c>
      <c r="N16" s="71" t="str">
        <f ca="1">INDEX({"","_","-","="},IF(OR($D16 &gt;= O$6, $E16 &lt; N$6), 0, 1)+IF(OR($F16 &gt;= O$6, $G16 &lt; N$6), 0, 2)+1)</f>
        <v/>
      </c>
      <c r="O16" s="71" t="str">
        <f ca="1">INDEX({"","_","-","="},IF(OR($D16 &gt;= P$6, $E16 &lt; O$6), 0, 1)+IF(OR($F16 &gt;= P$6, $G16 &lt; O$6), 0, 2)+1)</f>
        <v/>
      </c>
      <c r="P16" s="71" t="str">
        <f ca="1">INDEX({"","_","-","="},IF(OR($D16 &gt;= Q$6, $E16 &lt; P$6), 0, 1)+IF(OR($F16 &gt;= Q$6, $G16 &lt; P$6), 0, 2)+1)</f>
        <v/>
      </c>
      <c r="Q16" s="71" t="str">
        <f ca="1">INDEX({"","_","-","="},IF(OR($D16 &gt;= R$6, $E16 &lt; Q$6), 0, 1)+IF(OR($F16 &gt;= R$6, $G16 &lt; Q$6), 0, 2)+1)</f>
        <v/>
      </c>
      <c r="R16" s="71" t="str">
        <f ca="1">INDEX({"","_","-","="},IF(OR($D16 &gt;= S$6, $E16 &lt; R$6), 0, 1)+IF(OR($F16 &gt;= S$6, $G16 &lt; R$6), 0, 2)+1)</f>
        <v/>
      </c>
      <c r="S16" s="71" t="str">
        <f ca="1">INDEX({"","_","-","="},IF(OR($D16 &gt;= T$6, $E16 &lt; S$6), 0, 1)+IF(OR($F16 &gt;= T$6, $G16 &lt; S$6), 0, 2)+1)</f>
        <v/>
      </c>
      <c r="T16" s="71" t="str">
        <f ca="1">INDEX({"","_","-","="},IF(OR($D16 &gt;= U$6, $E16 &lt; T$6), 0, 1)+IF(OR($F16 &gt;= U$6, $G16 &lt; T$6), 0, 2)+1)</f>
        <v/>
      </c>
      <c r="U16" s="71" t="str">
        <f ca="1">INDEX({"","_","-","="},IF(OR($D16 &gt;= V$6, $E16 &lt; U$6), 0, 1)+IF(OR($F16 &gt;= V$6, $G16 &lt; U$6), 0, 2)+1)</f>
        <v/>
      </c>
      <c r="V16" s="71" t="str">
        <f ca="1">INDEX({"","_","-","="},IF(OR($D16 &gt;= W$6, $E16 &lt; V$6), 0, 1)+IF(OR($F16 &gt;= W$6, $G16 &lt; V$6), 0, 2)+1)</f>
        <v/>
      </c>
      <c r="W16" s="71" t="str">
        <f ca="1">INDEX({"","_","-","="},IF(OR($D16 &gt;= X$6, $E16 &lt; W$6), 0, 1)+IF(OR($F16 &gt;= X$6, $G16 &lt; W$6), 0, 2)+1)</f>
        <v/>
      </c>
      <c r="X16" s="71" t="str">
        <f ca="1">INDEX({"","_","-","="},IF(OR($D16 &gt;= Y$6, $E16 &lt; X$6), 0, 1)+IF(OR($F16 &gt;= Y$6, $G16 &lt; X$6), 0, 2)+1)</f>
        <v/>
      </c>
      <c r="Y16" s="71" t="str">
        <f ca="1">INDEX({"","_","-","="},IF(OR($D16 &gt;= Z$6, $E16 &lt; Y$6), 0, 1)+IF(OR($F16 &gt;= Z$6, $G16 &lt; Y$6), 0, 2)+1)</f>
        <v/>
      </c>
      <c r="Z16" s="71" t="str">
        <f ca="1">INDEX({"","_","-","="},IF(OR($D16 &gt;= AA$6, $E16 &lt; Z$6), 0, 1)+IF(OR($F16 &gt;= AA$6, $G16 &lt; Z$6), 0, 2)+1)</f>
        <v/>
      </c>
      <c r="AA16" s="71" t="str">
        <f ca="1">INDEX({"","_","-","="},IF(OR($D16 &gt;= AB$6, $E16 &lt; AA$6), 0, 1)+IF(OR($F16 &gt;= AB$6, $G16 &lt; AA$6), 0, 2)+1)</f>
        <v/>
      </c>
      <c r="AB16" s="71" t="str">
        <f ca="1">INDEX({"","_","-","="},IF(OR($D16 &gt;= AC$6, $E16 &lt; AB$6), 0, 1)+IF(OR($F16 &gt;= AC$6, $G16 &lt; AB$6), 0, 2)+1)</f>
        <v/>
      </c>
      <c r="AC16" s="71" t="str">
        <f ca="1">INDEX({"","_","-","="},IF(OR($D16 &gt;= AD$6, $E16 &lt; AC$6), 0, 1)+IF(OR($F16 &gt;= AD$6, $G16 &lt; AC$6), 0, 2)+1)</f>
        <v/>
      </c>
      <c r="AD16" s="71" t="str">
        <f ca="1">INDEX({"","_","-","="},IF(OR($D16 &gt;= AE$6, $E16 &lt; AD$6), 0, 1)+IF(OR($F16 &gt;= AE$6, $G16 &lt; AD$6), 0, 2)+1)</f>
        <v/>
      </c>
      <c r="AE16" s="71" t="str">
        <f ca="1">INDEX({"","_","-","="},IF(OR($D16 &gt;= AF$6, $E16 &lt; AE$6), 0, 1)+IF(OR($F16 &gt;= AF$6, $G16 &lt; AE$6), 0, 2)+1)</f>
        <v/>
      </c>
      <c r="AF16" s="71" t="str">
        <f ca="1">INDEX({"","_","-","="},IF(OR($D16 &gt;= AG$6, $E16 &lt; AF$6), 0, 1)+IF(OR($F16 &gt;= AG$6, $G16 &lt; AF$6), 0, 2)+1)</f>
        <v/>
      </c>
      <c r="AG16" s="71" t="str">
        <f ca="1">INDEX({"","_","-","="},IF(OR($D16 &gt;= AH$6, $E16 &lt; AG$6), 0, 1)+IF(OR($F16 &gt;= AH$6, $G16 &lt; AG$6), 0, 2)+1)</f>
        <v/>
      </c>
      <c r="AH16" s="71" t="str">
        <f ca="1">INDEX({"","_","-","="},IF(OR($D16 &gt;= AI$6, $E16 &lt; AH$6), 0, 1)+IF(OR($F16 &gt;= AI$6, $G16 &lt; AH$6), 0, 2)+1)</f>
        <v/>
      </c>
      <c r="AI16" s="71" t="str">
        <f ca="1">INDEX({"","_","-","="},IF(OR($D16 &gt;= AJ$6, $E16 &lt; AI$6), 0, 1)+IF(OR($F16 &gt;= AJ$6, $G16 &lt; AI$6), 0, 2)+1)</f>
        <v/>
      </c>
      <c r="AJ16" s="71" t="str">
        <f ca="1">INDEX({"","_","-","="},IF(OR($D16 &gt;= AK$6, $E16 &lt; AJ$6), 0, 1)+IF(OR($F16 &gt;= AK$6, $G16 &lt; AJ$6), 0, 2)+1)</f>
        <v/>
      </c>
      <c r="AK16" s="71" t="str">
        <f ca="1">INDEX({"","_","-","="},IF(OR($D16 &gt;= AL$6, $E16 &lt; AK$6), 0, 1)+IF(OR($F16 &gt;= AL$6, $G16 &lt; AK$6), 0, 2)+1)</f>
        <v/>
      </c>
      <c r="AL16" s="71" t="str">
        <f ca="1">INDEX({"","_","-","="},IF(OR($D16 &gt;= AM$6, $E16 &lt; AL$6), 0, 1)+IF(OR($F16 &gt;= AM$6, $G16 &lt; AL$6), 0, 2)+1)</f>
        <v/>
      </c>
      <c r="AM16" s="71" t="str">
        <f ca="1">INDEX({"","_","-","="},IF(OR($D16 &gt;= AN$6, $E16 &lt; AM$6), 0, 1)+IF(OR($F16 &gt;= AN$6, $G16 &lt; AM$6), 0, 2)+1)</f>
        <v/>
      </c>
      <c r="AN16" s="71" t="str">
        <f ca="1">INDEX({"","_","-","="},IF(OR($D16 &gt;= AO$6, $E16 &lt; AN$6), 0, 1)+IF(OR($F16 &gt;= AO$6, $G16 &lt; AN$6), 0, 2)+1)</f>
        <v/>
      </c>
      <c r="AO16" s="71" t="str">
        <f ca="1">INDEX({"","_","-","="},IF(OR($D16 &gt;= AP$6, $E16 &lt; AO$6), 0, 1)+IF(OR($F16 &gt;= AP$6, $G16 &lt; AO$6), 0, 2)+1)</f>
        <v/>
      </c>
      <c r="AP16" s="71" t="str">
        <f ca="1">INDEX({"","_","-","="},IF(OR($D16 &gt;= AQ$6, $E16 &lt; AP$6), 0, 1)+IF(OR($F16 &gt;= AQ$6, $G16 &lt; AP$6), 0, 2)+1)</f>
        <v/>
      </c>
      <c r="AQ16" s="71" t="str">
        <f ca="1">INDEX({"","_","-","="},IF(OR($D16 &gt;= AR$6, $E16 &lt; AQ$6), 0, 1)+IF(OR($F16 &gt;= AR$6, $G16 &lt; AQ$6), 0, 2)+1)</f>
        <v/>
      </c>
      <c r="AR16" s="71" t="str">
        <f ca="1">INDEX({"","_","-","="},IF(OR($D16 &gt;= AS$6, $E16 &lt; AR$6), 0, 1)+IF(OR($F16 &gt;= AS$6, $G16 &lt; AR$6), 0, 2)+1)</f>
        <v/>
      </c>
      <c r="AS16" s="71" t="str">
        <f ca="1">INDEX({"","_","-","="},IF(OR($D16 &gt;= AT$6, $E16 &lt; AS$6), 0, 1)+IF(OR($F16 &gt;= AT$6, $G16 &lt; AS$6), 0, 2)+1)</f>
        <v/>
      </c>
      <c r="AT16" s="71" t="str">
        <f ca="1">INDEX({"","_","-","="},IF(OR($D16 &gt;= AU$6, $E16 &lt; AT$6), 0, 1)+IF(OR($F16 &gt;= AU$6, $G16 &lt; AT$6), 0, 2)+1)</f>
        <v/>
      </c>
      <c r="AU16" s="71" t="str">
        <f ca="1">INDEX({"","_","-","="},IF(OR($D16 &gt;= AV$6, $E16 &lt; AU$6), 0, 1)+IF(OR($F16 &gt;= AV$6, $G16 &lt; AU$6), 0, 2)+1)</f>
        <v/>
      </c>
      <c r="AV16" s="71" t="str">
        <f ca="1">INDEX({"","_","-","="},IF(OR($D16 &gt;= AW$6, $E16 &lt; AV$6), 0, 1)+IF(OR($F16 &gt;= AW$6, $G16 &lt; AV$6), 0, 2)+1)</f>
        <v/>
      </c>
      <c r="AW16" s="71" t="str">
        <f ca="1">INDEX({"","_","-","="},IF(OR($D16 &gt;= AX$6, $E16 &lt; AW$6), 0, 1)+IF(OR($F16 &gt;= AX$6, $G16 &lt; AW$6), 0, 2)+1)</f>
        <v/>
      </c>
      <c r="AX16" s="71" t="str">
        <f ca="1">INDEX({"","_","-","="},IF(OR($D16 &gt;= AY$6, $E16 &lt; AX$6), 0, 1)+IF(OR($F16 &gt;= AY$6, $G16 &lt; AX$6), 0, 2)+1)</f>
        <v/>
      </c>
      <c r="AY16" s="71" t="str">
        <f ca="1">INDEX({"","_","-","="},IF(OR($D16 &gt;= AZ$6, $E16 &lt; AY$6), 0, 1)+IF(OR($F16 &gt;= AZ$6, $G16 &lt; AY$6), 0, 2)+1)</f>
        <v/>
      </c>
      <c r="AZ16" s="71" t="str">
        <f ca="1">INDEX({"","_","-","="},IF(OR($D16 &gt;= BA$6, $E16 &lt; AZ$6), 0, 1)+IF(OR($F16 &gt;= BA$6, $G16 &lt; AZ$6), 0, 2)+1)</f>
        <v/>
      </c>
      <c r="BA16" s="71" t="str">
        <f ca="1">INDEX({"","_","-","="},IF(OR($D16 &gt;= BB$6, $E16 &lt; BA$6), 0, 1)+IF(OR($F16 &gt;= BB$6, $G16 &lt; BA$6), 0, 2)+1)</f>
        <v/>
      </c>
      <c r="BB16" s="71" t="str">
        <f ca="1">INDEX({"","_","-","="},IF(OR($D16 &gt;= BC$6, $E16 &lt; BB$6), 0, 1)+IF(OR($F16 &gt;= BC$6, $G16 &lt; BB$6), 0, 2)+1)</f>
        <v/>
      </c>
      <c r="BC16" s="71" t="str">
        <f ca="1">INDEX({"","_","-","="},IF(OR($D16 &gt;= BD$6, $E16 &lt; BC$6), 0, 1)+IF(OR($F16 &gt;= BD$6, $G16 &lt; BC$6), 0, 2)+1)</f>
        <v/>
      </c>
      <c r="BD16" s="71" t="str">
        <f ca="1">INDEX({"","_","-","="},IF(OR($D16 &gt;= BE$6, $E16 &lt; BD$6), 0, 1)+IF(OR($F16 &gt;= BE$6, $G16 &lt; BD$6), 0, 2)+1)</f>
        <v/>
      </c>
      <c r="BE16" s="71" t="str">
        <f ca="1">INDEX({"","_","-","="},IF(OR($D16 &gt;= BF$6, $E16 &lt; BE$6), 0, 1)+IF(OR($F16 &gt;= BF$6, $G16 &lt; BE$6), 0, 2)+1)</f>
        <v/>
      </c>
      <c r="BF16" s="71" t="str">
        <f ca="1">INDEX({"","_","-","="},IF(OR($D16 &gt;= BG$6, $E16 &lt; BF$6), 0, 1)+IF(OR($F16 &gt;= BG$6, $G16 &lt; BF$6), 0, 2)+1)</f>
        <v/>
      </c>
      <c r="BG16" s="71" t="str">
        <f ca="1">INDEX({"","_","-","="},IF(OR($D16 &gt;= BH$6, $E16 &lt; BG$6), 0, 1)+IF(OR($F16 &gt;= BH$6, $G16 &lt; BG$6), 0, 2)+1)</f>
        <v/>
      </c>
      <c r="BH16" s="71" t="str">
        <f ca="1">INDEX({"","_","-","="},IF(OR($D16 &gt;= BI$6, $E16 &lt; BH$6), 0, 1)+IF(OR($F16 &gt;= BI$6, $G16 &lt; BH$6), 0, 2)+1)</f>
        <v/>
      </c>
      <c r="BI16" s="71" t="str">
        <f ca="1">INDEX({"","_","-","="},IF(OR($D16 &gt;= BJ$6, $E16 &lt; BI$6), 0, 1)+IF(OR($F16 &gt;= BJ$6, $G16 &lt; BI$6), 0, 2)+1)</f>
        <v/>
      </c>
      <c r="BJ16" s="71" t="str">
        <f ca="1">INDEX({"","_","-","="},IF(OR($D16 &gt;= BK$6, $E16 &lt; BJ$6), 0, 1)+IF(OR($F16 &gt;= BK$6, $G16 &lt; BJ$6), 0, 2)+1)</f>
        <v/>
      </c>
      <c r="BK16" s="71" t="str">
        <f ca="1">INDEX({"","_","-","="},IF(OR($D16 &gt;= BL$6, $E16 &lt; BK$6), 0, 1)+IF(OR($F16 &gt;= BL$6, $G16 &lt; BK$6), 0, 2)+1)</f>
        <v/>
      </c>
      <c r="BL16" s="71" t="str">
        <f ca="1">INDEX({"","_","-","="},IF(OR($D16 &gt;= BM$6, $E16 &lt; BL$6), 0, 1)+IF(OR($F16 &gt;= BM$6, $G16 &lt; BL$6), 0, 2)+1)</f>
        <v/>
      </c>
      <c r="BM16" s="71" t="str">
        <f ca="1">INDEX({"","_","-","="},IF(OR($D16 &gt;= BN$6, $E16 &lt; BM$6), 0, 1)+IF(OR($F16 &gt;= BN$6, $G16 &lt; BM$6), 0, 2)+1)</f>
        <v/>
      </c>
      <c r="BN16" s="71" t="str">
        <f ca="1">INDEX({"","_","-","="},IF(OR($D16 &gt;= BO$6, $E16 &lt; BN$6), 0, 1)+IF(OR($F16 &gt;= BO$6, $G16 &lt; BN$6), 0, 2)+1)</f>
        <v/>
      </c>
      <c r="BO16" s="71" t="str">
        <f ca="1">INDEX({"","_","-","="},IF(OR($D16 &gt;= BP$6, $E16 &lt; BO$6), 0, 1)+IF(OR($F16 &gt;= BP$6, $G16 &lt; BO$6), 0, 2)+1)</f>
        <v/>
      </c>
      <c r="BP16" s="71" t="str">
        <f ca="1">INDEX({"","_","-","="},IF(OR($D16 &gt;= BQ$6, $E16 &lt; BP$6), 0, 1)+IF(OR($F16 &gt;= BQ$6, $G16 &lt; BP$6), 0, 2)+1)</f>
        <v/>
      </c>
      <c r="BQ16" s="71" t="str">
        <f ca="1">INDEX({"","_","-","="},IF(OR($D16 &gt;= BR$6, $E16 &lt; BQ$6), 0, 1)+IF(OR($F16 &gt;= BR$6, $G16 &lt; BQ$6), 0, 2)+1)</f>
        <v/>
      </c>
      <c r="BR16" s="71" t="str">
        <f ca="1">INDEX({"","_","-","="},IF(OR($D16 &gt;= BS$6, $E16 &lt; BR$6), 0, 1)+IF(OR($F16 &gt;= BS$6, $G16 &lt; BR$6), 0, 2)+1)</f>
        <v/>
      </c>
      <c r="BS16" s="71" t="str">
        <f ca="1">INDEX({"","_","-","="},IF(OR($D16 &gt;= BT$6, $E16 &lt; BS$6), 0, 1)+IF(OR($F16 &gt;= BT$6, $G16 &lt; BS$6), 0, 2)+1)</f>
        <v/>
      </c>
      <c r="BT16" s="71" t="str">
        <f ca="1">INDEX({"","_","-","="},IF(OR($D16 &gt;= BU$6, $E16 &lt; BT$6), 0, 1)+IF(OR($F16 &gt;= BU$6, $G16 &lt; BT$6), 0, 2)+1)</f>
        <v/>
      </c>
      <c r="BU16" s="71" t="str">
        <f ca="1">INDEX({"","_","-","="},IF(OR($D16 &gt;= BV$6, $E16 &lt; BU$6), 0, 1)+IF(OR($F16 &gt;= BV$6, $G16 &lt; BU$6), 0, 2)+1)</f>
        <v/>
      </c>
      <c r="BV16" s="71" t="str">
        <f ca="1">INDEX({"","_","-","="},IF(OR($D16 &gt;= BW$6, $E16 &lt; BV$6), 0, 1)+IF(OR($F16 &gt;= BW$6, $G16 &lt; BV$6), 0, 2)+1)</f>
        <v/>
      </c>
      <c r="BW16" s="71" t="str">
        <f ca="1">INDEX({"","_","-","="},IF(OR($D16 &gt;= BX$6, $E16 &lt; BW$6), 0, 1)+IF(OR($F16 &gt;= BX$6, $G16 &lt; BW$6), 0, 2)+1)</f>
        <v/>
      </c>
      <c r="BX16" s="71" t="str">
        <f ca="1">INDEX({"","_","-","="},IF(OR($D16 &gt;= BY$6, $E16 &lt; BX$6), 0, 1)+IF(OR($F16 &gt;= BY$6, $G16 &lt; BX$6), 0, 2)+1)</f>
        <v/>
      </c>
      <c r="BY16" s="71" t="str">
        <f ca="1">INDEX({"","_","-","="},IF(OR($D16 &gt;= BZ$6, $E16 &lt; BY$6), 0, 1)+IF(OR($F16 &gt;= BZ$6, $G16 &lt; BY$6), 0, 2)+1)</f>
        <v/>
      </c>
      <c r="BZ16" s="71" t="str">
        <f ca="1">INDEX({"","_","-","="},IF(OR($D16 &gt;= CA$6, $E16 &lt; BZ$6), 0, 1)+IF(OR($F16 &gt;= CA$6, $G16 &lt; BZ$6), 0, 2)+1)</f>
        <v/>
      </c>
      <c r="CA16" s="71" t="str">
        <f ca="1">INDEX({"","_","-","="},IF(OR($D16 &gt;= CB$6, $E16 &lt; CA$6), 0, 1)+IF(OR($F16 &gt;= CB$6, $G16 &lt; CA$6), 0, 2)+1)</f>
        <v/>
      </c>
      <c r="CB16" s="71" t="str">
        <f ca="1">INDEX({"","_","-","="},IF(OR($D16 &gt;= CC$6, $E16 &lt; CB$6), 0, 1)+IF(OR($F16 &gt;= CC$6, $G16 &lt; CB$6), 0, 2)+1)</f>
        <v/>
      </c>
      <c r="CC16" s="71" t="str">
        <f ca="1">INDEX({"","_","-","="},IF(OR($D16 &gt;= CD$6, $E16 &lt; CC$6), 0, 1)+IF(OR($F16 &gt;= CD$6, $G16 &lt; CC$6), 0, 2)+1)</f>
        <v/>
      </c>
      <c r="CD16" s="71" t="str">
        <f ca="1">INDEX({"","_","-","="},IF(OR($D16 &gt;= CE$6, $E16 &lt; CD$6), 0, 1)+IF(OR($F16 &gt;= CE$6, $G16 &lt; CD$6), 0, 2)+1)</f>
        <v/>
      </c>
    </row>
    <row r="17" spans="1:82">
      <c r="A17" s="8" t="str">
        <f ca="1">IF('临-进度'!N12,'临-进度'!$A12,"")</f>
        <v/>
      </c>
      <c r="B17" s="8" t="str">
        <f ca="1">IF('临-进度'!N12,'临-进度'!$B12,"")</f>
        <v/>
      </c>
      <c r="C17" s="8" t="str">
        <f ca="1">IF('临-进度'!N12,'临-进度'!$F12,"")</f>
        <v/>
      </c>
      <c r="D17" s="42" t="str">
        <f ca="1">IF('临-进度'!$N12,'临-进度'!$J12,"")</f>
        <v/>
      </c>
      <c r="E17" s="42" t="str">
        <f ca="1">IF('临-进度'!$N12,'临-进度'!$AF12,"")</f>
        <v/>
      </c>
      <c r="F17" s="42" t="str">
        <f ca="1">IF('临-进度'!$N12,'临-进度'!$K12,"")</f>
        <v/>
      </c>
      <c r="G17" s="76" t="str">
        <f ca="1">IF('临-进度'!$N12,'临-进度'!$AG12,"")</f>
        <v/>
      </c>
      <c r="H17" s="71" t="str">
        <f ca="1">INDEX({"","_","-","="},IF(OR($D17 &gt;= I$6, $E17 &lt; H$6), 0, 1)+IF(OR($F17 &gt;= I$6, $G17 &lt; H$6), 0, 2)+1)</f>
        <v/>
      </c>
      <c r="I17" s="71" t="str">
        <f ca="1">INDEX({"","_","-","="},IF(OR($D17 &gt;= J$6, $E17 &lt; I$6), 0, 1)+IF(OR($F17 &gt;= J$6, $G17 &lt; I$6), 0, 2)+1)</f>
        <v/>
      </c>
      <c r="J17" s="71" t="str">
        <f ca="1">INDEX({"","_","-","="},IF(OR($D17 &gt;= K$6, $E17 &lt; J$6), 0, 1)+IF(OR($F17 &gt;= K$6, $G17 &lt; J$6), 0, 2)+1)</f>
        <v/>
      </c>
      <c r="K17" s="71" t="str">
        <f ca="1">INDEX({"","_","-","="},IF(OR($D17 &gt;= L$6, $E17 &lt; K$6), 0, 1)+IF(OR($F17 &gt;= L$6, $G17 &lt; K$6), 0, 2)+1)</f>
        <v/>
      </c>
      <c r="L17" s="71" t="str">
        <f ca="1">INDEX({"","_","-","="},IF(OR($D17 &gt;= M$6, $E17 &lt; L$6), 0, 1)+IF(OR($F17 &gt;= M$6, $G17 &lt; L$6), 0, 2)+1)</f>
        <v/>
      </c>
      <c r="M17" s="71" t="str">
        <f ca="1">INDEX({"","_","-","="},IF(OR($D17 &gt;= N$6, $E17 &lt; M$6), 0, 1)+IF(OR($F17 &gt;= N$6, $G17 &lt; M$6), 0, 2)+1)</f>
        <v/>
      </c>
      <c r="N17" s="71" t="str">
        <f ca="1">INDEX({"","_","-","="},IF(OR($D17 &gt;= O$6, $E17 &lt; N$6), 0, 1)+IF(OR($F17 &gt;= O$6, $G17 &lt; N$6), 0, 2)+1)</f>
        <v/>
      </c>
      <c r="O17" s="71" t="str">
        <f ca="1">INDEX({"","_","-","="},IF(OR($D17 &gt;= P$6, $E17 &lt; O$6), 0, 1)+IF(OR($F17 &gt;= P$6, $G17 &lt; O$6), 0, 2)+1)</f>
        <v/>
      </c>
      <c r="P17" s="71" t="str">
        <f ca="1">INDEX({"","_","-","="},IF(OR($D17 &gt;= Q$6, $E17 &lt; P$6), 0, 1)+IF(OR($F17 &gt;= Q$6, $G17 &lt; P$6), 0, 2)+1)</f>
        <v/>
      </c>
      <c r="Q17" s="71" t="str">
        <f ca="1">INDEX({"","_","-","="},IF(OR($D17 &gt;= R$6, $E17 &lt; Q$6), 0, 1)+IF(OR($F17 &gt;= R$6, $G17 &lt; Q$6), 0, 2)+1)</f>
        <v/>
      </c>
      <c r="R17" s="71" t="str">
        <f ca="1">INDEX({"","_","-","="},IF(OR($D17 &gt;= S$6, $E17 &lt; R$6), 0, 1)+IF(OR($F17 &gt;= S$6, $G17 &lt; R$6), 0, 2)+1)</f>
        <v/>
      </c>
      <c r="S17" s="71" t="str">
        <f ca="1">INDEX({"","_","-","="},IF(OR($D17 &gt;= T$6, $E17 &lt; S$6), 0, 1)+IF(OR($F17 &gt;= T$6, $G17 &lt; S$6), 0, 2)+1)</f>
        <v/>
      </c>
      <c r="T17" s="71" t="str">
        <f ca="1">INDEX({"","_","-","="},IF(OR($D17 &gt;= U$6, $E17 &lt; T$6), 0, 1)+IF(OR($F17 &gt;= U$6, $G17 &lt; T$6), 0, 2)+1)</f>
        <v/>
      </c>
      <c r="U17" s="71" t="str">
        <f ca="1">INDEX({"","_","-","="},IF(OR($D17 &gt;= V$6, $E17 &lt; U$6), 0, 1)+IF(OR($F17 &gt;= V$6, $G17 &lt; U$6), 0, 2)+1)</f>
        <v/>
      </c>
      <c r="V17" s="71" t="str">
        <f ca="1">INDEX({"","_","-","="},IF(OR($D17 &gt;= W$6, $E17 &lt; V$6), 0, 1)+IF(OR($F17 &gt;= W$6, $G17 &lt; V$6), 0, 2)+1)</f>
        <v/>
      </c>
      <c r="W17" s="71" t="str">
        <f ca="1">INDEX({"","_","-","="},IF(OR($D17 &gt;= X$6, $E17 &lt; W$6), 0, 1)+IF(OR($F17 &gt;= X$6, $G17 &lt; W$6), 0, 2)+1)</f>
        <v/>
      </c>
      <c r="X17" s="71" t="str">
        <f ca="1">INDEX({"","_","-","="},IF(OR($D17 &gt;= Y$6, $E17 &lt; X$6), 0, 1)+IF(OR($F17 &gt;= Y$6, $G17 &lt; X$6), 0, 2)+1)</f>
        <v/>
      </c>
      <c r="Y17" s="71" t="str">
        <f ca="1">INDEX({"","_","-","="},IF(OR($D17 &gt;= Z$6, $E17 &lt; Y$6), 0, 1)+IF(OR($F17 &gt;= Z$6, $G17 &lt; Y$6), 0, 2)+1)</f>
        <v/>
      </c>
      <c r="Z17" s="71" t="str">
        <f ca="1">INDEX({"","_","-","="},IF(OR($D17 &gt;= AA$6, $E17 &lt; Z$6), 0, 1)+IF(OR($F17 &gt;= AA$6, $G17 &lt; Z$6), 0, 2)+1)</f>
        <v/>
      </c>
      <c r="AA17" s="71" t="str">
        <f ca="1">INDEX({"","_","-","="},IF(OR($D17 &gt;= AB$6, $E17 &lt; AA$6), 0, 1)+IF(OR($F17 &gt;= AB$6, $G17 &lt; AA$6), 0, 2)+1)</f>
        <v/>
      </c>
      <c r="AB17" s="71" t="str">
        <f ca="1">INDEX({"","_","-","="},IF(OR($D17 &gt;= AC$6, $E17 &lt; AB$6), 0, 1)+IF(OR($F17 &gt;= AC$6, $G17 &lt; AB$6), 0, 2)+1)</f>
        <v/>
      </c>
      <c r="AC17" s="71" t="str">
        <f ca="1">INDEX({"","_","-","="},IF(OR($D17 &gt;= AD$6, $E17 &lt; AC$6), 0, 1)+IF(OR($F17 &gt;= AD$6, $G17 &lt; AC$6), 0, 2)+1)</f>
        <v/>
      </c>
      <c r="AD17" s="71" t="str">
        <f ca="1">INDEX({"","_","-","="},IF(OR($D17 &gt;= AE$6, $E17 &lt; AD$6), 0, 1)+IF(OR($F17 &gt;= AE$6, $G17 &lt; AD$6), 0, 2)+1)</f>
        <v/>
      </c>
      <c r="AE17" s="71" t="str">
        <f ca="1">INDEX({"","_","-","="},IF(OR($D17 &gt;= AF$6, $E17 &lt; AE$6), 0, 1)+IF(OR($F17 &gt;= AF$6, $G17 &lt; AE$6), 0, 2)+1)</f>
        <v/>
      </c>
      <c r="AF17" s="71" t="str">
        <f ca="1">INDEX({"","_","-","="},IF(OR($D17 &gt;= AG$6, $E17 &lt; AF$6), 0, 1)+IF(OR($F17 &gt;= AG$6, $G17 &lt; AF$6), 0, 2)+1)</f>
        <v/>
      </c>
      <c r="AG17" s="71" t="str">
        <f ca="1">INDEX({"","_","-","="},IF(OR($D17 &gt;= AH$6, $E17 &lt; AG$6), 0, 1)+IF(OR($F17 &gt;= AH$6, $G17 &lt; AG$6), 0, 2)+1)</f>
        <v/>
      </c>
      <c r="AH17" s="71" t="str">
        <f ca="1">INDEX({"","_","-","="},IF(OR($D17 &gt;= AI$6, $E17 &lt; AH$6), 0, 1)+IF(OR($F17 &gt;= AI$6, $G17 &lt; AH$6), 0, 2)+1)</f>
        <v/>
      </c>
      <c r="AI17" s="71" t="str">
        <f ca="1">INDEX({"","_","-","="},IF(OR($D17 &gt;= AJ$6, $E17 &lt; AI$6), 0, 1)+IF(OR($F17 &gt;= AJ$6, $G17 &lt; AI$6), 0, 2)+1)</f>
        <v/>
      </c>
      <c r="AJ17" s="71" t="str">
        <f ca="1">INDEX({"","_","-","="},IF(OR($D17 &gt;= AK$6, $E17 &lt; AJ$6), 0, 1)+IF(OR($F17 &gt;= AK$6, $G17 &lt; AJ$6), 0, 2)+1)</f>
        <v/>
      </c>
      <c r="AK17" s="71" t="str">
        <f ca="1">INDEX({"","_","-","="},IF(OR($D17 &gt;= AL$6, $E17 &lt; AK$6), 0, 1)+IF(OR($F17 &gt;= AL$6, $G17 &lt; AK$6), 0, 2)+1)</f>
        <v/>
      </c>
      <c r="AL17" s="71" t="str">
        <f ca="1">INDEX({"","_","-","="},IF(OR($D17 &gt;= AM$6, $E17 &lt; AL$6), 0, 1)+IF(OR($F17 &gt;= AM$6, $G17 &lt; AL$6), 0, 2)+1)</f>
        <v/>
      </c>
      <c r="AM17" s="71" t="str">
        <f ca="1">INDEX({"","_","-","="},IF(OR($D17 &gt;= AN$6, $E17 &lt; AM$6), 0, 1)+IF(OR($F17 &gt;= AN$6, $G17 &lt; AM$6), 0, 2)+1)</f>
        <v/>
      </c>
      <c r="AN17" s="71" t="str">
        <f ca="1">INDEX({"","_","-","="},IF(OR($D17 &gt;= AO$6, $E17 &lt; AN$6), 0, 1)+IF(OR($F17 &gt;= AO$6, $G17 &lt; AN$6), 0, 2)+1)</f>
        <v/>
      </c>
      <c r="AO17" s="71" t="str">
        <f ca="1">INDEX({"","_","-","="},IF(OR($D17 &gt;= AP$6, $E17 &lt; AO$6), 0, 1)+IF(OR($F17 &gt;= AP$6, $G17 &lt; AO$6), 0, 2)+1)</f>
        <v/>
      </c>
      <c r="AP17" s="71" t="str">
        <f ca="1">INDEX({"","_","-","="},IF(OR($D17 &gt;= AQ$6, $E17 &lt; AP$6), 0, 1)+IF(OR($F17 &gt;= AQ$6, $G17 &lt; AP$6), 0, 2)+1)</f>
        <v/>
      </c>
      <c r="AQ17" s="71" t="str">
        <f ca="1">INDEX({"","_","-","="},IF(OR($D17 &gt;= AR$6, $E17 &lt; AQ$6), 0, 1)+IF(OR($F17 &gt;= AR$6, $G17 &lt; AQ$6), 0, 2)+1)</f>
        <v/>
      </c>
      <c r="AR17" s="71" t="str">
        <f ca="1">INDEX({"","_","-","="},IF(OR($D17 &gt;= AS$6, $E17 &lt; AR$6), 0, 1)+IF(OR($F17 &gt;= AS$6, $G17 &lt; AR$6), 0, 2)+1)</f>
        <v/>
      </c>
      <c r="AS17" s="71" t="str">
        <f ca="1">INDEX({"","_","-","="},IF(OR($D17 &gt;= AT$6, $E17 &lt; AS$6), 0, 1)+IF(OR($F17 &gt;= AT$6, $G17 &lt; AS$6), 0, 2)+1)</f>
        <v/>
      </c>
      <c r="AT17" s="71" t="str">
        <f ca="1">INDEX({"","_","-","="},IF(OR($D17 &gt;= AU$6, $E17 &lt; AT$6), 0, 1)+IF(OR($F17 &gt;= AU$6, $G17 &lt; AT$6), 0, 2)+1)</f>
        <v/>
      </c>
      <c r="AU17" s="71" t="str">
        <f ca="1">INDEX({"","_","-","="},IF(OR($D17 &gt;= AV$6, $E17 &lt; AU$6), 0, 1)+IF(OR($F17 &gt;= AV$6, $G17 &lt; AU$6), 0, 2)+1)</f>
        <v/>
      </c>
      <c r="AV17" s="71" t="str">
        <f ca="1">INDEX({"","_","-","="},IF(OR($D17 &gt;= AW$6, $E17 &lt; AV$6), 0, 1)+IF(OR($F17 &gt;= AW$6, $G17 &lt; AV$6), 0, 2)+1)</f>
        <v/>
      </c>
      <c r="AW17" s="71" t="str">
        <f ca="1">INDEX({"","_","-","="},IF(OR($D17 &gt;= AX$6, $E17 &lt; AW$6), 0, 1)+IF(OR($F17 &gt;= AX$6, $G17 &lt; AW$6), 0, 2)+1)</f>
        <v/>
      </c>
      <c r="AX17" s="71" t="str">
        <f ca="1">INDEX({"","_","-","="},IF(OR($D17 &gt;= AY$6, $E17 &lt; AX$6), 0, 1)+IF(OR($F17 &gt;= AY$6, $G17 &lt; AX$6), 0, 2)+1)</f>
        <v/>
      </c>
      <c r="AY17" s="71" t="str">
        <f ca="1">INDEX({"","_","-","="},IF(OR($D17 &gt;= AZ$6, $E17 &lt; AY$6), 0, 1)+IF(OR($F17 &gt;= AZ$6, $G17 &lt; AY$6), 0, 2)+1)</f>
        <v/>
      </c>
      <c r="AZ17" s="71" t="str">
        <f ca="1">INDEX({"","_","-","="},IF(OR($D17 &gt;= BA$6, $E17 &lt; AZ$6), 0, 1)+IF(OR($F17 &gt;= BA$6, $G17 &lt; AZ$6), 0, 2)+1)</f>
        <v/>
      </c>
      <c r="BA17" s="71" t="str">
        <f ca="1">INDEX({"","_","-","="},IF(OR($D17 &gt;= BB$6, $E17 &lt; BA$6), 0, 1)+IF(OR($F17 &gt;= BB$6, $G17 &lt; BA$6), 0, 2)+1)</f>
        <v/>
      </c>
      <c r="BB17" s="71" t="str">
        <f ca="1">INDEX({"","_","-","="},IF(OR($D17 &gt;= BC$6, $E17 &lt; BB$6), 0, 1)+IF(OR($F17 &gt;= BC$6, $G17 &lt; BB$6), 0, 2)+1)</f>
        <v/>
      </c>
      <c r="BC17" s="71" t="str">
        <f ca="1">INDEX({"","_","-","="},IF(OR($D17 &gt;= BD$6, $E17 &lt; BC$6), 0, 1)+IF(OR($F17 &gt;= BD$6, $G17 &lt; BC$6), 0, 2)+1)</f>
        <v/>
      </c>
      <c r="BD17" s="71" t="str">
        <f ca="1">INDEX({"","_","-","="},IF(OR($D17 &gt;= BE$6, $E17 &lt; BD$6), 0, 1)+IF(OR($F17 &gt;= BE$6, $G17 &lt; BD$6), 0, 2)+1)</f>
        <v/>
      </c>
      <c r="BE17" s="71" t="str">
        <f ca="1">INDEX({"","_","-","="},IF(OR($D17 &gt;= BF$6, $E17 &lt; BE$6), 0, 1)+IF(OR($F17 &gt;= BF$6, $G17 &lt; BE$6), 0, 2)+1)</f>
        <v/>
      </c>
      <c r="BF17" s="71" t="str">
        <f ca="1">INDEX({"","_","-","="},IF(OR($D17 &gt;= BG$6, $E17 &lt; BF$6), 0, 1)+IF(OR($F17 &gt;= BG$6, $G17 &lt; BF$6), 0, 2)+1)</f>
        <v/>
      </c>
      <c r="BG17" s="71" t="str">
        <f ca="1">INDEX({"","_","-","="},IF(OR($D17 &gt;= BH$6, $E17 &lt; BG$6), 0, 1)+IF(OR($F17 &gt;= BH$6, $G17 &lt; BG$6), 0, 2)+1)</f>
        <v/>
      </c>
      <c r="BH17" s="71" t="str">
        <f ca="1">INDEX({"","_","-","="},IF(OR($D17 &gt;= BI$6, $E17 &lt; BH$6), 0, 1)+IF(OR($F17 &gt;= BI$6, $G17 &lt; BH$6), 0, 2)+1)</f>
        <v/>
      </c>
      <c r="BI17" s="71" t="str">
        <f ca="1">INDEX({"","_","-","="},IF(OR($D17 &gt;= BJ$6, $E17 &lt; BI$6), 0, 1)+IF(OR($F17 &gt;= BJ$6, $G17 &lt; BI$6), 0, 2)+1)</f>
        <v/>
      </c>
      <c r="BJ17" s="71" t="str">
        <f ca="1">INDEX({"","_","-","="},IF(OR($D17 &gt;= BK$6, $E17 &lt; BJ$6), 0, 1)+IF(OR($F17 &gt;= BK$6, $G17 &lt; BJ$6), 0, 2)+1)</f>
        <v/>
      </c>
      <c r="BK17" s="71" t="str">
        <f ca="1">INDEX({"","_","-","="},IF(OR($D17 &gt;= BL$6, $E17 &lt; BK$6), 0, 1)+IF(OR($F17 &gt;= BL$6, $G17 &lt; BK$6), 0, 2)+1)</f>
        <v/>
      </c>
      <c r="BL17" s="71" t="str">
        <f ca="1">INDEX({"","_","-","="},IF(OR($D17 &gt;= BM$6, $E17 &lt; BL$6), 0, 1)+IF(OR($F17 &gt;= BM$6, $G17 &lt; BL$6), 0, 2)+1)</f>
        <v/>
      </c>
      <c r="BM17" s="71" t="str">
        <f ca="1">INDEX({"","_","-","="},IF(OR($D17 &gt;= BN$6, $E17 &lt; BM$6), 0, 1)+IF(OR($F17 &gt;= BN$6, $G17 &lt; BM$6), 0, 2)+1)</f>
        <v/>
      </c>
      <c r="BN17" s="71" t="str">
        <f ca="1">INDEX({"","_","-","="},IF(OR($D17 &gt;= BO$6, $E17 &lt; BN$6), 0, 1)+IF(OR($F17 &gt;= BO$6, $G17 &lt; BN$6), 0, 2)+1)</f>
        <v/>
      </c>
      <c r="BO17" s="71" t="str">
        <f ca="1">INDEX({"","_","-","="},IF(OR($D17 &gt;= BP$6, $E17 &lt; BO$6), 0, 1)+IF(OR($F17 &gt;= BP$6, $G17 &lt; BO$6), 0, 2)+1)</f>
        <v/>
      </c>
      <c r="BP17" s="71" t="str">
        <f ca="1">INDEX({"","_","-","="},IF(OR($D17 &gt;= BQ$6, $E17 &lt; BP$6), 0, 1)+IF(OR($F17 &gt;= BQ$6, $G17 &lt; BP$6), 0, 2)+1)</f>
        <v/>
      </c>
      <c r="BQ17" s="71" t="str">
        <f ca="1">INDEX({"","_","-","="},IF(OR($D17 &gt;= BR$6, $E17 &lt; BQ$6), 0, 1)+IF(OR($F17 &gt;= BR$6, $G17 &lt; BQ$6), 0, 2)+1)</f>
        <v/>
      </c>
      <c r="BR17" s="71" t="str">
        <f ca="1">INDEX({"","_","-","="},IF(OR($D17 &gt;= BS$6, $E17 &lt; BR$6), 0, 1)+IF(OR($F17 &gt;= BS$6, $G17 &lt; BR$6), 0, 2)+1)</f>
        <v/>
      </c>
      <c r="BS17" s="71" t="str">
        <f ca="1">INDEX({"","_","-","="},IF(OR($D17 &gt;= BT$6, $E17 &lt; BS$6), 0, 1)+IF(OR($F17 &gt;= BT$6, $G17 &lt; BS$6), 0, 2)+1)</f>
        <v/>
      </c>
      <c r="BT17" s="71" t="str">
        <f ca="1">INDEX({"","_","-","="},IF(OR($D17 &gt;= BU$6, $E17 &lt; BT$6), 0, 1)+IF(OR($F17 &gt;= BU$6, $G17 &lt; BT$6), 0, 2)+1)</f>
        <v/>
      </c>
      <c r="BU17" s="71" t="str">
        <f ca="1">INDEX({"","_","-","="},IF(OR($D17 &gt;= BV$6, $E17 &lt; BU$6), 0, 1)+IF(OR($F17 &gt;= BV$6, $G17 &lt; BU$6), 0, 2)+1)</f>
        <v/>
      </c>
      <c r="BV17" s="71" t="str">
        <f ca="1">INDEX({"","_","-","="},IF(OR($D17 &gt;= BW$6, $E17 &lt; BV$6), 0, 1)+IF(OR($F17 &gt;= BW$6, $G17 &lt; BV$6), 0, 2)+1)</f>
        <v/>
      </c>
      <c r="BW17" s="71" t="str">
        <f ca="1">INDEX({"","_","-","="},IF(OR($D17 &gt;= BX$6, $E17 &lt; BW$6), 0, 1)+IF(OR($F17 &gt;= BX$6, $G17 &lt; BW$6), 0, 2)+1)</f>
        <v/>
      </c>
      <c r="BX17" s="71" t="str">
        <f ca="1">INDEX({"","_","-","="},IF(OR($D17 &gt;= BY$6, $E17 &lt; BX$6), 0, 1)+IF(OR($F17 &gt;= BY$6, $G17 &lt; BX$6), 0, 2)+1)</f>
        <v/>
      </c>
      <c r="BY17" s="71" t="str">
        <f ca="1">INDEX({"","_","-","="},IF(OR($D17 &gt;= BZ$6, $E17 &lt; BY$6), 0, 1)+IF(OR($F17 &gt;= BZ$6, $G17 &lt; BY$6), 0, 2)+1)</f>
        <v/>
      </c>
      <c r="BZ17" s="71" t="str">
        <f ca="1">INDEX({"","_","-","="},IF(OR($D17 &gt;= CA$6, $E17 &lt; BZ$6), 0, 1)+IF(OR($F17 &gt;= CA$6, $G17 &lt; BZ$6), 0, 2)+1)</f>
        <v/>
      </c>
      <c r="CA17" s="71" t="str">
        <f ca="1">INDEX({"","_","-","="},IF(OR($D17 &gt;= CB$6, $E17 &lt; CA$6), 0, 1)+IF(OR($F17 &gt;= CB$6, $G17 &lt; CA$6), 0, 2)+1)</f>
        <v/>
      </c>
      <c r="CB17" s="71" t="str">
        <f ca="1">INDEX({"","_","-","="},IF(OR($D17 &gt;= CC$6, $E17 &lt; CB$6), 0, 1)+IF(OR($F17 &gt;= CC$6, $G17 &lt; CB$6), 0, 2)+1)</f>
        <v/>
      </c>
      <c r="CC17" s="71" t="str">
        <f ca="1">INDEX({"","_","-","="},IF(OR($D17 &gt;= CD$6, $E17 &lt; CC$6), 0, 1)+IF(OR($F17 &gt;= CD$6, $G17 &lt; CC$6), 0, 2)+1)</f>
        <v/>
      </c>
      <c r="CD17" s="71" t="str">
        <f ca="1">INDEX({"","_","-","="},IF(OR($D17 &gt;= CE$6, $E17 &lt; CD$6), 0, 1)+IF(OR($F17 &gt;= CE$6, $G17 &lt; CD$6), 0, 2)+1)</f>
        <v/>
      </c>
    </row>
    <row r="18" spans="1:82">
      <c r="A18" s="8" t="str">
        <f ca="1">IF('临-进度'!N13,'临-进度'!$A13,"")</f>
        <v/>
      </c>
      <c r="B18" s="8" t="str">
        <f ca="1">IF('临-进度'!N13,'临-进度'!$B13,"")</f>
        <v/>
      </c>
      <c r="C18" s="8" t="str">
        <f ca="1">IF('临-进度'!N13,'临-进度'!$F13,"")</f>
        <v/>
      </c>
      <c r="D18" s="42" t="str">
        <f ca="1">IF('临-进度'!$N13,'临-进度'!$J13,"")</f>
        <v/>
      </c>
      <c r="E18" s="42" t="str">
        <f ca="1">IF('临-进度'!$N13,'临-进度'!$AF13,"")</f>
        <v/>
      </c>
      <c r="F18" s="42" t="str">
        <f ca="1">IF('临-进度'!$N13,'临-进度'!$K13,"")</f>
        <v/>
      </c>
      <c r="G18" s="76" t="str">
        <f ca="1">IF('临-进度'!$N13,'临-进度'!$AG13,"")</f>
        <v/>
      </c>
      <c r="H18" s="71" t="str">
        <f ca="1">INDEX({"","_","-","="},IF(OR($D18 &gt;= I$6, $E18 &lt; H$6), 0, 1)+IF(OR($F18 &gt;= I$6, $G18 &lt; H$6), 0, 2)+1)</f>
        <v/>
      </c>
      <c r="I18" s="71" t="str">
        <f ca="1">INDEX({"","_","-","="},IF(OR($D18 &gt;= J$6, $E18 &lt; I$6), 0, 1)+IF(OR($F18 &gt;= J$6, $G18 &lt; I$6), 0, 2)+1)</f>
        <v/>
      </c>
      <c r="J18" s="71" t="str">
        <f ca="1">INDEX({"","_","-","="},IF(OR($D18 &gt;= K$6, $E18 &lt; J$6), 0, 1)+IF(OR($F18 &gt;= K$6, $G18 &lt; J$6), 0, 2)+1)</f>
        <v/>
      </c>
      <c r="K18" s="71" t="str">
        <f ca="1">INDEX({"","_","-","="},IF(OR($D18 &gt;= L$6, $E18 &lt; K$6), 0, 1)+IF(OR($F18 &gt;= L$6, $G18 &lt; K$6), 0, 2)+1)</f>
        <v/>
      </c>
      <c r="L18" s="71" t="str">
        <f ca="1">INDEX({"","_","-","="},IF(OR($D18 &gt;= M$6, $E18 &lt; L$6), 0, 1)+IF(OR($F18 &gt;= M$6, $G18 &lt; L$6), 0, 2)+1)</f>
        <v/>
      </c>
      <c r="M18" s="71" t="str">
        <f ca="1">INDEX({"","_","-","="},IF(OR($D18 &gt;= N$6, $E18 &lt; M$6), 0, 1)+IF(OR($F18 &gt;= N$6, $G18 &lt; M$6), 0, 2)+1)</f>
        <v/>
      </c>
      <c r="N18" s="71" t="str">
        <f ca="1">INDEX({"","_","-","="},IF(OR($D18 &gt;= O$6, $E18 &lt; N$6), 0, 1)+IF(OR($F18 &gt;= O$6, $G18 &lt; N$6), 0, 2)+1)</f>
        <v/>
      </c>
      <c r="O18" s="71" t="str">
        <f ca="1">INDEX({"","_","-","="},IF(OR($D18 &gt;= P$6, $E18 &lt; O$6), 0, 1)+IF(OR($F18 &gt;= P$6, $G18 &lt; O$6), 0, 2)+1)</f>
        <v/>
      </c>
      <c r="P18" s="71" t="str">
        <f ca="1">INDEX({"","_","-","="},IF(OR($D18 &gt;= Q$6, $E18 &lt; P$6), 0, 1)+IF(OR($F18 &gt;= Q$6, $G18 &lt; P$6), 0, 2)+1)</f>
        <v/>
      </c>
      <c r="Q18" s="71" t="str">
        <f ca="1">INDEX({"","_","-","="},IF(OR($D18 &gt;= R$6, $E18 &lt; Q$6), 0, 1)+IF(OR($F18 &gt;= R$6, $G18 &lt; Q$6), 0, 2)+1)</f>
        <v/>
      </c>
      <c r="R18" s="71" t="str">
        <f ca="1">INDEX({"","_","-","="},IF(OR($D18 &gt;= S$6, $E18 &lt; R$6), 0, 1)+IF(OR($F18 &gt;= S$6, $G18 &lt; R$6), 0, 2)+1)</f>
        <v/>
      </c>
      <c r="S18" s="71" t="str">
        <f ca="1">INDEX({"","_","-","="},IF(OR($D18 &gt;= T$6, $E18 &lt; S$6), 0, 1)+IF(OR($F18 &gt;= T$6, $G18 &lt; S$6), 0, 2)+1)</f>
        <v/>
      </c>
      <c r="T18" s="71" t="str">
        <f ca="1">INDEX({"","_","-","="},IF(OR($D18 &gt;= U$6, $E18 &lt; T$6), 0, 1)+IF(OR($F18 &gt;= U$6, $G18 &lt; T$6), 0, 2)+1)</f>
        <v/>
      </c>
      <c r="U18" s="71" t="str">
        <f ca="1">INDEX({"","_","-","="},IF(OR($D18 &gt;= V$6, $E18 &lt; U$6), 0, 1)+IF(OR($F18 &gt;= V$6, $G18 &lt; U$6), 0, 2)+1)</f>
        <v/>
      </c>
      <c r="V18" s="71" t="str">
        <f ca="1">INDEX({"","_","-","="},IF(OR($D18 &gt;= W$6, $E18 &lt; V$6), 0, 1)+IF(OR($F18 &gt;= W$6, $G18 &lt; V$6), 0, 2)+1)</f>
        <v/>
      </c>
      <c r="W18" s="71" t="str">
        <f ca="1">INDEX({"","_","-","="},IF(OR($D18 &gt;= X$6, $E18 &lt; W$6), 0, 1)+IF(OR($F18 &gt;= X$6, $G18 &lt; W$6), 0, 2)+1)</f>
        <v/>
      </c>
      <c r="X18" s="71" t="str">
        <f ca="1">INDEX({"","_","-","="},IF(OR($D18 &gt;= Y$6, $E18 &lt; X$6), 0, 1)+IF(OR($F18 &gt;= Y$6, $G18 &lt; X$6), 0, 2)+1)</f>
        <v/>
      </c>
      <c r="Y18" s="71" t="str">
        <f ca="1">INDEX({"","_","-","="},IF(OR($D18 &gt;= Z$6, $E18 &lt; Y$6), 0, 1)+IF(OR($F18 &gt;= Z$6, $G18 &lt; Y$6), 0, 2)+1)</f>
        <v/>
      </c>
      <c r="Z18" s="71" t="str">
        <f ca="1">INDEX({"","_","-","="},IF(OR($D18 &gt;= AA$6, $E18 &lt; Z$6), 0, 1)+IF(OR($F18 &gt;= AA$6, $G18 &lt; Z$6), 0, 2)+1)</f>
        <v/>
      </c>
      <c r="AA18" s="71" t="str">
        <f ca="1">INDEX({"","_","-","="},IF(OR($D18 &gt;= AB$6, $E18 &lt; AA$6), 0, 1)+IF(OR($F18 &gt;= AB$6, $G18 &lt; AA$6), 0, 2)+1)</f>
        <v/>
      </c>
      <c r="AB18" s="71" t="str">
        <f ca="1">INDEX({"","_","-","="},IF(OR($D18 &gt;= AC$6, $E18 &lt; AB$6), 0, 1)+IF(OR($F18 &gt;= AC$6, $G18 &lt; AB$6), 0, 2)+1)</f>
        <v/>
      </c>
      <c r="AC18" s="71" t="str">
        <f ca="1">INDEX({"","_","-","="},IF(OR($D18 &gt;= AD$6, $E18 &lt; AC$6), 0, 1)+IF(OR($F18 &gt;= AD$6, $G18 &lt; AC$6), 0, 2)+1)</f>
        <v/>
      </c>
      <c r="AD18" s="71" t="str">
        <f ca="1">INDEX({"","_","-","="},IF(OR($D18 &gt;= AE$6, $E18 &lt; AD$6), 0, 1)+IF(OR($F18 &gt;= AE$6, $G18 &lt; AD$6), 0, 2)+1)</f>
        <v/>
      </c>
      <c r="AE18" s="71" t="str">
        <f ca="1">INDEX({"","_","-","="},IF(OR($D18 &gt;= AF$6, $E18 &lt; AE$6), 0, 1)+IF(OR($F18 &gt;= AF$6, $G18 &lt; AE$6), 0, 2)+1)</f>
        <v/>
      </c>
      <c r="AF18" s="71" t="str">
        <f ca="1">INDEX({"","_","-","="},IF(OR($D18 &gt;= AG$6, $E18 &lt; AF$6), 0, 1)+IF(OR($F18 &gt;= AG$6, $G18 &lt; AF$6), 0, 2)+1)</f>
        <v/>
      </c>
      <c r="AG18" s="71" t="str">
        <f ca="1">INDEX({"","_","-","="},IF(OR($D18 &gt;= AH$6, $E18 &lt; AG$6), 0, 1)+IF(OR($F18 &gt;= AH$6, $G18 &lt; AG$6), 0, 2)+1)</f>
        <v/>
      </c>
      <c r="AH18" s="71" t="str">
        <f ca="1">INDEX({"","_","-","="},IF(OR($D18 &gt;= AI$6, $E18 &lt; AH$6), 0, 1)+IF(OR($F18 &gt;= AI$6, $G18 &lt; AH$6), 0, 2)+1)</f>
        <v/>
      </c>
      <c r="AI18" s="71" t="str">
        <f ca="1">INDEX({"","_","-","="},IF(OR($D18 &gt;= AJ$6, $E18 &lt; AI$6), 0, 1)+IF(OR($F18 &gt;= AJ$6, $G18 &lt; AI$6), 0, 2)+1)</f>
        <v/>
      </c>
      <c r="AJ18" s="71" t="str">
        <f ca="1">INDEX({"","_","-","="},IF(OR($D18 &gt;= AK$6, $E18 &lt; AJ$6), 0, 1)+IF(OR($F18 &gt;= AK$6, $G18 &lt; AJ$6), 0, 2)+1)</f>
        <v/>
      </c>
      <c r="AK18" s="71" t="str">
        <f ca="1">INDEX({"","_","-","="},IF(OR($D18 &gt;= AL$6, $E18 &lt; AK$6), 0, 1)+IF(OR($F18 &gt;= AL$6, $G18 &lt; AK$6), 0, 2)+1)</f>
        <v/>
      </c>
      <c r="AL18" s="71" t="str">
        <f ca="1">INDEX({"","_","-","="},IF(OR($D18 &gt;= AM$6, $E18 &lt; AL$6), 0, 1)+IF(OR($F18 &gt;= AM$6, $G18 &lt; AL$6), 0, 2)+1)</f>
        <v/>
      </c>
      <c r="AM18" s="71" t="str">
        <f ca="1">INDEX({"","_","-","="},IF(OR($D18 &gt;= AN$6, $E18 &lt; AM$6), 0, 1)+IF(OR($F18 &gt;= AN$6, $G18 &lt; AM$6), 0, 2)+1)</f>
        <v/>
      </c>
      <c r="AN18" s="71" t="str">
        <f ca="1">INDEX({"","_","-","="},IF(OR($D18 &gt;= AO$6, $E18 &lt; AN$6), 0, 1)+IF(OR($F18 &gt;= AO$6, $G18 &lt; AN$6), 0, 2)+1)</f>
        <v/>
      </c>
      <c r="AO18" s="71" t="str">
        <f ca="1">INDEX({"","_","-","="},IF(OR($D18 &gt;= AP$6, $E18 &lt; AO$6), 0, 1)+IF(OR($F18 &gt;= AP$6, $G18 &lt; AO$6), 0, 2)+1)</f>
        <v/>
      </c>
      <c r="AP18" s="71" t="str">
        <f ca="1">INDEX({"","_","-","="},IF(OR($D18 &gt;= AQ$6, $E18 &lt; AP$6), 0, 1)+IF(OR($F18 &gt;= AQ$6, $G18 &lt; AP$6), 0, 2)+1)</f>
        <v/>
      </c>
      <c r="AQ18" s="71" t="str">
        <f ca="1">INDEX({"","_","-","="},IF(OR($D18 &gt;= AR$6, $E18 &lt; AQ$6), 0, 1)+IF(OR($F18 &gt;= AR$6, $G18 &lt; AQ$6), 0, 2)+1)</f>
        <v/>
      </c>
      <c r="AR18" s="71" t="str">
        <f ca="1">INDEX({"","_","-","="},IF(OR($D18 &gt;= AS$6, $E18 &lt; AR$6), 0, 1)+IF(OR($F18 &gt;= AS$6, $G18 &lt; AR$6), 0, 2)+1)</f>
        <v/>
      </c>
      <c r="AS18" s="71" t="str">
        <f ca="1">INDEX({"","_","-","="},IF(OR($D18 &gt;= AT$6, $E18 &lt; AS$6), 0, 1)+IF(OR($F18 &gt;= AT$6, $G18 &lt; AS$6), 0, 2)+1)</f>
        <v/>
      </c>
      <c r="AT18" s="71" t="str">
        <f ca="1">INDEX({"","_","-","="},IF(OR($D18 &gt;= AU$6, $E18 &lt; AT$6), 0, 1)+IF(OR($F18 &gt;= AU$6, $G18 &lt; AT$6), 0, 2)+1)</f>
        <v/>
      </c>
      <c r="AU18" s="71" t="str">
        <f ca="1">INDEX({"","_","-","="},IF(OR($D18 &gt;= AV$6, $E18 &lt; AU$6), 0, 1)+IF(OR($F18 &gt;= AV$6, $G18 &lt; AU$6), 0, 2)+1)</f>
        <v/>
      </c>
      <c r="AV18" s="71" t="str">
        <f ca="1">INDEX({"","_","-","="},IF(OR($D18 &gt;= AW$6, $E18 &lt; AV$6), 0, 1)+IF(OR($F18 &gt;= AW$6, $G18 &lt; AV$6), 0, 2)+1)</f>
        <v/>
      </c>
      <c r="AW18" s="71" t="str">
        <f ca="1">INDEX({"","_","-","="},IF(OR($D18 &gt;= AX$6, $E18 &lt; AW$6), 0, 1)+IF(OR($F18 &gt;= AX$6, $G18 &lt; AW$6), 0, 2)+1)</f>
        <v/>
      </c>
      <c r="AX18" s="71" t="str">
        <f ca="1">INDEX({"","_","-","="},IF(OR($D18 &gt;= AY$6, $E18 &lt; AX$6), 0, 1)+IF(OR($F18 &gt;= AY$6, $G18 &lt; AX$6), 0, 2)+1)</f>
        <v/>
      </c>
      <c r="AY18" s="71" t="str">
        <f ca="1">INDEX({"","_","-","="},IF(OR($D18 &gt;= AZ$6, $E18 &lt; AY$6), 0, 1)+IF(OR($F18 &gt;= AZ$6, $G18 &lt; AY$6), 0, 2)+1)</f>
        <v/>
      </c>
      <c r="AZ18" s="71" t="str">
        <f ca="1">INDEX({"","_","-","="},IF(OR($D18 &gt;= BA$6, $E18 &lt; AZ$6), 0, 1)+IF(OR($F18 &gt;= BA$6, $G18 &lt; AZ$6), 0, 2)+1)</f>
        <v/>
      </c>
      <c r="BA18" s="71" t="str">
        <f ca="1">INDEX({"","_","-","="},IF(OR($D18 &gt;= BB$6, $E18 &lt; BA$6), 0, 1)+IF(OR($F18 &gt;= BB$6, $G18 &lt; BA$6), 0, 2)+1)</f>
        <v/>
      </c>
      <c r="BB18" s="71" t="str">
        <f ca="1">INDEX({"","_","-","="},IF(OR($D18 &gt;= BC$6, $E18 &lt; BB$6), 0, 1)+IF(OR($F18 &gt;= BC$6, $G18 &lt; BB$6), 0, 2)+1)</f>
        <v/>
      </c>
      <c r="BC18" s="71" t="str">
        <f ca="1">INDEX({"","_","-","="},IF(OR($D18 &gt;= BD$6, $E18 &lt; BC$6), 0, 1)+IF(OR($F18 &gt;= BD$6, $G18 &lt; BC$6), 0, 2)+1)</f>
        <v/>
      </c>
      <c r="BD18" s="71" t="str">
        <f ca="1">INDEX({"","_","-","="},IF(OR($D18 &gt;= BE$6, $E18 &lt; BD$6), 0, 1)+IF(OR($F18 &gt;= BE$6, $G18 &lt; BD$6), 0, 2)+1)</f>
        <v/>
      </c>
      <c r="BE18" s="71" t="str">
        <f ca="1">INDEX({"","_","-","="},IF(OR($D18 &gt;= BF$6, $E18 &lt; BE$6), 0, 1)+IF(OR($F18 &gt;= BF$6, $G18 &lt; BE$6), 0, 2)+1)</f>
        <v/>
      </c>
      <c r="BF18" s="71" t="str">
        <f ca="1">INDEX({"","_","-","="},IF(OR($D18 &gt;= BG$6, $E18 &lt; BF$6), 0, 1)+IF(OR($F18 &gt;= BG$6, $G18 &lt; BF$6), 0, 2)+1)</f>
        <v/>
      </c>
      <c r="BG18" s="71" t="str">
        <f ca="1">INDEX({"","_","-","="},IF(OR($D18 &gt;= BH$6, $E18 &lt; BG$6), 0, 1)+IF(OR($F18 &gt;= BH$6, $G18 &lt; BG$6), 0, 2)+1)</f>
        <v/>
      </c>
      <c r="BH18" s="71" t="str">
        <f ca="1">INDEX({"","_","-","="},IF(OR($D18 &gt;= BI$6, $E18 &lt; BH$6), 0, 1)+IF(OR($F18 &gt;= BI$6, $G18 &lt; BH$6), 0, 2)+1)</f>
        <v/>
      </c>
      <c r="BI18" s="71" t="str">
        <f ca="1">INDEX({"","_","-","="},IF(OR($D18 &gt;= BJ$6, $E18 &lt; BI$6), 0, 1)+IF(OR($F18 &gt;= BJ$6, $G18 &lt; BI$6), 0, 2)+1)</f>
        <v/>
      </c>
      <c r="BJ18" s="71" t="str">
        <f ca="1">INDEX({"","_","-","="},IF(OR($D18 &gt;= BK$6, $E18 &lt; BJ$6), 0, 1)+IF(OR($F18 &gt;= BK$6, $G18 &lt; BJ$6), 0, 2)+1)</f>
        <v/>
      </c>
      <c r="BK18" s="71" t="str">
        <f ca="1">INDEX({"","_","-","="},IF(OR($D18 &gt;= BL$6, $E18 &lt; BK$6), 0, 1)+IF(OR($F18 &gt;= BL$6, $G18 &lt; BK$6), 0, 2)+1)</f>
        <v/>
      </c>
      <c r="BL18" s="71" t="str">
        <f ca="1">INDEX({"","_","-","="},IF(OR($D18 &gt;= BM$6, $E18 &lt; BL$6), 0, 1)+IF(OR($F18 &gt;= BM$6, $G18 &lt; BL$6), 0, 2)+1)</f>
        <v/>
      </c>
      <c r="BM18" s="71" t="str">
        <f ca="1">INDEX({"","_","-","="},IF(OR($D18 &gt;= BN$6, $E18 &lt; BM$6), 0, 1)+IF(OR($F18 &gt;= BN$6, $G18 &lt; BM$6), 0, 2)+1)</f>
        <v/>
      </c>
      <c r="BN18" s="71" t="str">
        <f ca="1">INDEX({"","_","-","="},IF(OR($D18 &gt;= BO$6, $E18 &lt; BN$6), 0, 1)+IF(OR($F18 &gt;= BO$6, $G18 &lt; BN$6), 0, 2)+1)</f>
        <v/>
      </c>
      <c r="BO18" s="71" t="str">
        <f ca="1">INDEX({"","_","-","="},IF(OR($D18 &gt;= BP$6, $E18 &lt; BO$6), 0, 1)+IF(OR($F18 &gt;= BP$6, $G18 &lt; BO$6), 0, 2)+1)</f>
        <v/>
      </c>
      <c r="BP18" s="71" t="str">
        <f ca="1">INDEX({"","_","-","="},IF(OR($D18 &gt;= BQ$6, $E18 &lt; BP$6), 0, 1)+IF(OR($F18 &gt;= BQ$6, $G18 &lt; BP$6), 0, 2)+1)</f>
        <v/>
      </c>
      <c r="BQ18" s="71" t="str">
        <f ca="1">INDEX({"","_","-","="},IF(OR($D18 &gt;= BR$6, $E18 &lt; BQ$6), 0, 1)+IF(OR($F18 &gt;= BR$6, $G18 &lt; BQ$6), 0, 2)+1)</f>
        <v/>
      </c>
      <c r="BR18" s="71" t="str">
        <f ca="1">INDEX({"","_","-","="},IF(OR($D18 &gt;= BS$6, $E18 &lt; BR$6), 0, 1)+IF(OR($F18 &gt;= BS$6, $G18 &lt; BR$6), 0, 2)+1)</f>
        <v/>
      </c>
      <c r="BS18" s="71" t="str">
        <f ca="1">INDEX({"","_","-","="},IF(OR($D18 &gt;= BT$6, $E18 &lt; BS$6), 0, 1)+IF(OR($F18 &gt;= BT$6, $G18 &lt; BS$6), 0, 2)+1)</f>
        <v/>
      </c>
      <c r="BT18" s="71" t="str">
        <f ca="1">INDEX({"","_","-","="},IF(OR($D18 &gt;= BU$6, $E18 &lt; BT$6), 0, 1)+IF(OR($F18 &gt;= BU$6, $G18 &lt; BT$6), 0, 2)+1)</f>
        <v/>
      </c>
      <c r="BU18" s="71" t="str">
        <f ca="1">INDEX({"","_","-","="},IF(OR($D18 &gt;= BV$6, $E18 &lt; BU$6), 0, 1)+IF(OR($F18 &gt;= BV$6, $G18 &lt; BU$6), 0, 2)+1)</f>
        <v/>
      </c>
      <c r="BV18" s="71" t="str">
        <f ca="1">INDEX({"","_","-","="},IF(OR($D18 &gt;= BW$6, $E18 &lt; BV$6), 0, 1)+IF(OR($F18 &gt;= BW$6, $G18 &lt; BV$6), 0, 2)+1)</f>
        <v/>
      </c>
      <c r="BW18" s="71" t="str">
        <f ca="1">INDEX({"","_","-","="},IF(OR($D18 &gt;= BX$6, $E18 &lt; BW$6), 0, 1)+IF(OR($F18 &gt;= BX$6, $G18 &lt; BW$6), 0, 2)+1)</f>
        <v/>
      </c>
      <c r="BX18" s="71" t="str">
        <f ca="1">INDEX({"","_","-","="},IF(OR($D18 &gt;= BY$6, $E18 &lt; BX$6), 0, 1)+IF(OR($F18 &gt;= BY$6, $G18 &lt; BX$6), 0, 2)+1)</f>
        <v/>
      </c>
      <c r="BY18" s="71" t="str">
        <f ca="1">INDEX({"","_","-","="},IF(OR($D18 &gt;= BZ$6, $E18 &lt; BY$6), 0, 1)+IF(OR($F18 &gt;= BZ$6, $G18 &lt; BY$6), 0, 2)+1)</f>
        <v/>
      </c>
      <c r="BZ18" s="71" t="str">
        <f ca="1">INDEX({"","_","-","="},IF(OR($D18 &gt;= CA$6, $E18 &lt; BZ$6), 0, 1)+IF(OR($F18 &gt;= CA$6, $G18 &lt; BZ$6), 0, 2)+1)</f>
        <v/>
      </c>
      <c r="CA18" s="71" t="str">
        <f ca="1">INDEX({"","_","-","="},IF(OR($D18 &gt;= CB$6, $E18 &lt; CA$6), 0, 1)+IF(OR($F18 &gt;= CB$6, $G18 &lt; CA$6), 0, 2)+1)</f>
        <v/>
      </c>
      <c r="CB18" s="71" t="str">
        <f ca="1">INDEX({"","_","-","="},IF(OR($D18 &gt;= CC$6, $E18 &lt; CB$6), 0, 1)+IF(OR($F18 &gt;= CC$6, $G18 &lt; CB$6), 0, 2)+1)</f>
        <v/>
      </c>
      <c r="CC18" s="71" t="str">
        <f ca="1">INDEX({"","_","-","="},IF(OR($D18 &gt;= CD$6, $E18 &lt; CC$6), 0, 1)+IF(OR($F18 &gt;= CD$6, $G18 &lt; CC$6), 0, 2)+1)</f>
        <v/>
      </c>
      <c r="CD18" s="71" t="str">
        <f ca="1">INDEX({"","_","-","="},IF(OR($D18 &gt;= CE$6, $E18 &lt; CD$6), 0, 1)+IF(OR($F18 &gt;= CE$6, $G18 &lt; CD$6), 0, 2)+1)</f>
        <v/>
      </c>
    </row>
    <row r="19" spans="1:82">
      <c r="A19" s="8" t="str">
        <f ca="1">IF('临-进度'!N14,'临-进度'!$A14,"")</f>
        <v/>
      </c>
      <c r="B19" s="8" t="str">
        <f ca="1">IF('临-进度'!N14,'临-进度'!$B14,"")</f>
        <v/>
      </c>
      <c r="C19" s="8" t="str">
        <f ca="1">IF('临-进度'!N14,'临-进度'!$F14,"")</f>
        <v/>
      </c>
      <c r="D19" s="42" t="str">
        <f ca="1">IF('临-进度'!$N14,'临-进度'!$J14,"")</f>
        <v/>
      </c>
      <c r="E19" s="42" t="str">
        <f ca="1">IF('临-进度'!$N14,'临-进度'!$AF14,"")</f>
        <v/>
      </c>
      <c r="F19" s="42" t="str">
        <f ca="1">IF('临-进度'!$N14,'临-进度'!$K14,"")</f>
        <v/>
      </c>
      <c r="G19" s="76" t="str">
        <f ca="1">IF('临-进度'!$N14,'临-进度'!$AG14,"")</f>
        <v/>
      </c>
      <c r="H19" s="71" t="str">
        <f ca="1">INDEX({"","_","-","="},IF(OR($D19 &gt;= I$6, $E19 &lt; H$6), 0, 1)+IF(OR($F19 &gt;= I$6, $G19 &lt; H$6), 0, 2)+1)</f>
        <v/>
      </c>
      <c r="I19" s="71" t="str">
        <f ca="1">INDEX({"","_","-","="},IF(OR($D19 &gt;= J$6, $E19 &lt; I$6), 0, 1)+IF(OR($F19 &gt;= J$6, $G19 &lt; I$6), 0, 2)+1)</f>
        <v/>
      </c>
      <c r="J19" s="71" t="str">
        <f ca="1">INDEX({"","_","-","="},IF(OR($D19 &gt;= K$6, $E19 &lt; J$6), 0, 1)+IF(OR($F19 &gt;= K$6, $G19 &lt; J$6), 0, 2)+1)</f>
        <v/>
      </c>
      <c r="K19" s="71" t="str">
        <f ca="1">INDEX({"","_","-","="},IF(OR($D19 &gt;= L$6, $E19 &lt; K$6), 0, 1)+IF(OR($F19 &gt;= L$6, $G19 &lt; K$6), 0, 2)+1)</f>
        <v/>
      </c>
      <c r="L19" s="71" t="str">
        <f ca="1">INDEX({"","_","-","="},IF(OR($D19 &gt;= M$6, $E19 &lt; L$6), 0, 1)+IF(OR($F19 &gt;= M$6, $G19 &lt; L$6), 0, 2)+1)</f>
        <v/>
      </c>
      <c r="M19" s="71" t="str">
        <f ca="1">INDEX({"","_","-","="},IF(OR($D19 &gt;= N$6, $E19 &lt; M$6), 0, 1)+IF(OR($F19 &gt;= N$6, $G19 &lt; M$6), 0, 2)+1)</f>
        <v/>
      </c>
      <c r="N19" s="71" t="str">
        <f ca="1">INDEX({"","_","-","="},IF(OR($D19 &gt;= O$6, $E19 &lt; N$6), 0, 1)+IF(OR($F19 &gt;= O$6, $G19 &lt; N$6), 0, 2)+1)</f>
        <v/>
      </c>
      <c r="O19" s="71" t="str">
        <f ca="1">INDEX({"","_","-","="},IF(OR($D19 &gt;= P$6, $E19 &lt; O$6), 0, 1)+IF(OR($F19 &gt;= P$6, $G19 &lt; O$6), 0, 2)+1)</f>
        <v/>
      </c>
      <c r="P19" s="71" t="str">
        <f ca="1">INDEX({"","_","-","="},IF(OR($D19 &gt;= Q$6, $E19 &lt; P$6), 0, 1)+IF(OR($F19 &gt;= Q$6, $G19 &lt; P$6), 0, 2)+1)</f>
        <v/>
      </c>
      <c r="Q19" s="71" t="str">
        <f ca="1">INDEX({"","_","-","="},IF(OR($D19 &gt;= R$6, $E19 &lt; Q$6), 0, 1)+IF(OR($F19 &gt;= R$6, $G19 &lt; Q$6), 0, 2)+1)</f>
        <v/>
      </c>
      <c r="R19" s="71" t="str">
        <f ca="1">INDEX({"","_","-","="},IF(OR($D19 &gt;= S$6, $E19 &lt; R$6), 0, 1)+IF(OR($F19 &gt;= S$6, $G19 &lt; R$6), 0, 2)+1)</f>
        <v/>
      </c>
      <c r="S19" s="71" t="str">
        <f ca="1">INDEX({"","_","-","="},IF(OR($D19 &gt;= T$6, $E19 &lt; S$6), 0, 1)+IF(OR($F19 &gt;= T$6, $G19 &lt; S$6), 0, 2)+1)</f>
        <v/>
      </c>
      <c r="T19" s="71" t="str">
        <f ca="1">INDEX({"","_","-","="},IF(OR($D19 &gt;= U$6, $E19 &lt; T$6), 0, 1)+IF(OR($F19 &gt;= U$6, $G19 &lt; T$6), 0, 2)+1)</f>
        <v/>
      </c>
      <c r="U19" s="71" t="str">
        <f ca="1">INDEX({"","_","-","="},IF(OR($D19 &gt;= V$6, $E19 &lt; U$6), 0, 1)+IF(OR($F19 &gt;= V$6, $G19 &lt; U$6), 0, 2)+1)</f>
        <v/>
      </c>
      <c r="V19" s="71" t="str">
        <f ca="1">INDEX({"","_","-","="},IF(OR($D19 &gt;= W$6, $E19 &lt; V$6), 0, 1)+IF(OR($F19 &gt;= W$6, $G19 &lt; V$6), 0, 2)+1)</f>
        <v/>
      </c>
      <c r="W19" s="71" t="str">
        <f ca="1">INDEX({"","_","-","="},IF(OR($D19 &gt;= X$6, $E19 &lt; W$6), 0, 1)+IF(OR($F19 &gt;= X$6, $G19 &lt; W$6), 0, 2)+1)</f>
        <v/>
      </c>
      <c r="X19" s="71" t="str">
        <f ca="1">INDEX({"","_","-","="},IF(OR($D19 &gt;= Y$6, $E19 &lt; X$6), 0, 1)+IF(OR($F19 &gt;= Y$6, $G19 &lt; X$6), 0, 2)+1)</f>
        <v/>
      </c>
      <c r="Y19" s="71" t="str">
        <f ca="1">INDEX({"","_","-","="},IF(OR($D19 &gt;= Z$6, $E19 &lt; Y$6), 0, 1)+IF(OR($F19 &gt;= Z$6, $G19 &lt; Y$6), 0, 2)+1)</f>
        <v/>
      </c>
      <c r="Z19" s="71" t="str">
        <f ca="1">INDEX({"","_","-","="},IF(OR($D19 &gt;= AA$6, $E19 &lt; Z$6), 0, 1)+IF(OR($F19 &gt;= AA$6, $G19 &lt; Z$6), 0, 2)+1)</f>
        <v/>
      </c>
      <c r="AA19" s="71" t="str">
        <f ca="1">INDEX({"","_","-","="},IF(OR($D19 &gt;= AB$6, $E19 &lt; AA$6), 0, 1)+IF(OR($F19 &gt;= AB$6, $G19 &lt; AA$6), 0, 2)+1)</f>
        <v/>
      </c>
      <c r="AB19" s="71" t="str">
        <f ca="1">INDEX({"","_","-","="},IF(OR($D19 &gt;= AC$6, $E19 &lt; AB$6), 0, 1)+IF(OR($F19 &gt;= AC$6, $G19 &lt; AB$6), 0, 2)+1)</f>
        <v/>
      </c>
      <c r="AC19" s="71" t="str">
        <f ca="1">INDEX({"","_","-","="},IF(OR($D19 &gt;= AD$6, $E19 &lt; AC$6), 0, 1)+IF(OR($F19 &gt;= AD$6, $G19 &lt; AC$6), 0, 2)+1)</f>
        <v/>
      </c>
      <c r="AD19" s="71" t="str">
        <f ca="1">INDEX({"","_","-","="},IF(OR($D19 &gt;= AE$6, $E19 &lt; AD$6), 0, 1)+IF(OR($F19 &gt;= AE$6, $G19 &lt; AD$6), 0, 2)+1)</f>
        <v/>
      </c>
      <c r="AE19" s="71" t="str">
        <f ca="1">INDEX({"","_","-","="},IF(OR($D19 &gt;= AF$6, $E19 &lt; AE$6), 0, 1)+IF(OR($F19 &gt;= AF$6, $G19 &lt; AE$6), 0, 2)+1)</f>
        <v/>
      </c>
      <c r="AF19" s="71" t="str">
        <f ca="1">INDEX({"","_","-","="},IF(OR($D19 &gt;= AG$6, $E19 &lt; AF$6), 0, 1)+IF(OR($F19 &gt;= AG$6, $G19 &lt; AF$6), 0, 2)+1)</f>
        <v/>
      </c>
      <c r="AG19" s="71" t="str">
        <f ca="1">INDEX({"","_","-","="},IF(OR($D19 &gt;= AH$6, $E19 &lt; AG$6), 0, 1)+IF(OR($F19 &gt;= AH$6, $G19 &lt; AG$6), 0, 2)+1)</f>
        <v/>
      </c>
      <c r="AH19" s="71" t="str">
        <f ca="1">INDEX({"","_","-","="},IF(OR($D19 &gt;= AI$6, $E19 &lt; AH$6), 0, 1)+IF(OR($F19 &gt;= AI$6, $G19 &lt; AH$6), 0, 2)+1)</f>
        <v/>
      </c>
      <c r="AI19" s="71" t="str">
        <f ca="1">INDEX({"","_","-","="},IF(OR($D19 &gt;= AJ$6, $E19 &lt; AI$6), 0, 1)+IF(OR($F19 &gt;= AJ$6, $G19 &lt; AI$6), 0, 2)+1)</f>
        <v/>
      </c>
      <c r="AJ19" s="71" t="str">
        <f ca="1">INDEX({"","_","-","="},IF(OR($D19 &gt;= AK$6, $E19 &lt; AJ$6), 0, 1)+IF(OR($F19 &gt;= AK$6, $G19 &lt; AJ$6), 0, 2)+1)</f>
        <v/>
      </c>
      <c r="AK19" s="71" t="str">
        <f ca="1">INDEX({"","_","-","="},IF(OR($D19 &gt;= AL$6, $E19 &lt; AK$6), 0, 1)+IF(OR($F19 &gt;= AL$6, $G19 &lt; AK$6), 0, 2)+1)</f>
        <v/>
      </c>
      <c r="AL19" s="71" t="str">
        <f ca="1">INDEX({"","_","-","="},IF(OR($D19 &gt;= AM$6, $E19 &lt; AL$6), 0, 1)+IF(OR($F19 &gt;= AM$6, $G19 &lt; AL$6), 0, 2)+1)</f>
        <v/>
      </c>
      <c r="AM19" s="71" t="str">
        <f ca="1">INDEX({"","_","-","="},IF(OR($D19 &gt;= AN$6, $E19 &lt; AM$6), 0, 1)+IF(OR($F19 &gt;= AN$6, $G19 &lt; AM$6), 0, 2)+1)</f>
        <v/>
      </c>
      <c r="AN19" s="71" t="str">
        <f ca="1">INDEX({"","_","-","="},IF(OR($D19 &gt;= AO$6, $E19 &lt; AN$6), 0, 1)+IF(OR($F19 &gt;= AO$6, $G19 &lt; AN$6), 0, 2)+1)</f>
        <v/>
      </c>
      <c r="AO19" s="71" t="str">
        <f ca="1">INDEX({"","_","-","="},IF(OR($D19 &gt;= AP$6, $E19 &lt; AO$6), 0, 1)+IF(OR($F19 &gt;= AP$6, $G19 &lt; AO$6), 0, 2)+1)</f>
        <v/>
      </c>
      <c r="AP19" s="71" t="str">
        <f ca="1">INDEX({"","_","-","="},IF(OR($D19 &gt;= AQ$6, $E19 &lt; AP$6), 0, 1)+IF(OR($F19 &gt;= AQ$6, $G19 &lt; AP$6), 0, 2)+1)</f>
        <v/>
      </c>
      <c r="AQ19" s="71" t="str">
        <f ca="1">INDEX({"","_","-","="},IF(OR($D19 &gt;= AR$6, $E19 &lt; AQ$6), 0, 1)+IF(OR($F19 &gt;= AR$6, $G19 &lt; AQ$6), 0, 2)+1)</f>
        <v/>
      </c>
      <c r="AR19" s="71" t="str">
        <f ca="1">INDEX({"","_","-","="},IF(OR($D19 &gt;= AS$6, $E19 &lt; AR$6), 0, 1)+IF(OR($F19 &gt;= AS$6, $G19 &lt; AR$6), 0, 2)+1)</f>
        <v/>
      </c>
      <c r="AS19" s="71" t="str">
        <f ca="1">INDEX({"","_","-","="},IF(OR($D19 &gt;= AT$6, $E19 &lt; AS$6), 0, 1)+IF(OR($F19 &gt;= AT$6, $G19 &lt; AS$6), 0, 2)+1)</f>
        <v/>
      </c>
      <c r="AT19" s="71" t="str">
        <f ca="1">INDEX({"","_","-","="},IF(OR($D19 &gt;= AU$6, $E19 &lt; AT$6), 0, 1)+IF(OR($F19 &gt;= AU$6, $G19 &lt; AT$6), 0, 2)+1)</f>
        <v/>
      </c>
      <c r="AU19" s="71" t="str">
        <f ca="1">INDEX({"","_","-","="},IF(OR($D19 &gt;= AV$6, $E19 &lt; AU$6), 0, 1)+IF(OR($F19 &gt;= AV$6, $G19 &lt; AU$6), 0, 2)+1)</f>
        <v/>
      </c>
      <c r="AV19" s="71" t="str">
        <f ca="1">INDEX({"","_","-","="},IF(OR($D19 &gt;= AW$6, $E19 &lt; AV$6), 0, 1)+IF(OR($F19 &gt;= AW$6, $G19 &lt; AV$6), 0, 2)+1)</f>
        <v/>
      </c>
      <c r="AW19" s="71" t="str">
        <f ca="1">INDEX({"","_","-","="},IF(OR($D19 &gt;= AX$6, $E19 &lt; AW$6), 0, 1)+IF(OR($F19 &gt;= AX$6, $G19 &lt; AW$6), 0, 2)+1)</f>
        <v/>
      </c>
      <c r="AX19" s="71" t="str">
        <f ca="1">INDEX({"","_","-","="},IF(OR($D19 &gt;= AY$6, $E19 &lt; AX$6), 0, 1)+IF(OR($F19 &gt;= AY$6, $G19 &lt; AX$6), 0, 2)+1)</f>
        <v/>
      </c>
      <c r="AY19" s="71" t="str">
        <f ca="1">INDEX({"","_","-","="},IF(OR($D19 &gt;= AZ$6, $E19 &lt; AY$6), 0, 1)+IF(OR($F19 &gt;= AZ$6, $G19 &lt; AY$6), 0, 2)+1)</f>
        <v/>
      </c>
      <c r="AZ19" s="71" t="str">
        <f ca="1">INDEX({"","_","-","="},IF(OR($D19 &gt;= BA$6, $E19 &lt; AZ$6), 0, 1)+IF(OR($F19 &gt;= BA$6, $G19 &lt; AZ$6), 0, 2)+1)</f>
        <v/>
      </c>
      <c r="BA19" s="71" t="str">
        <f ca="1">INDEX({"","_","-","="},IF(OR($D19 &gt;= BB$6, $E19 &lt; BA$6), 0, 1)+IF(OR($F19 &gt;= BB$6, $G19 &lt; BA$6), 0, 2)+1)</f>
        <v/>
      </c>
      <c r="BB19" s="71" t="str">
        <f ca="1">INDEX({"","_","-","="},IF(OR($D19 &gt;= BC$6, $E19 &lt; BB$6), 0, 1)+IF(OR($F19 &gt;= BC$6, $G19 &lt; BB$6), 0, 2)+1)</f>
        <v/>
      </c>
      <c r="BC19" s="71" t="str">
        <f ca="1">INDEX({"","_","-","="},IF(OR($D19 &gt;= BD$6, $E19 &lt; BC$6), 0, 1)+IF(OR($F19 &gt;= BD$6, $G19 &lt; BC$6), 0, 2)+1)</f>
        <v/>
      </c>
      <c r="BD19" s="71" t="str">
        <f ca="1">INDEX({"","_","-","="},IF(OR($D19 &gt;= BE$6, $E19 &lt; BD$6), 0, 1)+IF(OR($F19 &gt;= BE$6, $G19 &lt; BD$6), 0, 2)+1)</f>
        <v/>
      </c>
      <c r="BE19" s="71" t="str">
        <f ca="1">INDEX({"","_","-","="},IF(OR($D19 &gt;= BF$6, $E19 &lt; BE$6), 0, 1)+IF(OR($F19 &gt;= BF$6, $G19 &lt; BE$6), 0, 2)+1)</f>
        <v/>
      </c>
      <c r="BF19" s="71" t="str">
        <f ca="1">INDEX({"","_","-","="},IF(OR($D19 &gt;= BG$6, $E19 &lt; BF$6), 0, 1)+IF(OR($F19 &gt;= BG$6, $G19 &lt; BF$6), 0, 2)+1)</f>
        <v/>
      </c>
      <c r="BG19" s="71" t="str">
        <f ca="1">INDEX({"","_","-","="},IF(OR($D19 &gt;= BH$6, $E19 &lt; BG$6), 0, 1)+IF(OR($F19 &gt;= BH$6, $G19 &lt; BG$6), 0, 2)+1)</f>
        <v/>
      </c>
      <c r="BH19" s="71" t="str">
        <f ca="1">INDEX({"","_","-","="},IF(OR($D19 &gt;= BI$6, $E19 &lt; BH$6), 0, 1)+IF(OR($F19 &gt;= BI$6, $G19 &lt; BH$6), 0, 2)+1)</f>
        <v/>
      </c>
      <c r="BI19" s="71" t="str">
        <f ca="1">INDEX({"","_","-","="},IF(OR($D19 &gt;= BJ$6, $E19 &lt; BI$6), 0, 1)+IF(OR($F19 &gt;= BJ$6, $G19 &lt; BI$6), 0, 2)+1)</f>
        <v/>
      </c>
      <c r="BJ19" s="71" t="str">
        <f ca="1">INDEX({"","_","-","="},IF(OR($D19 &gt;= BK$6, $E19 &lt; BJ$6), 0, 1)+IF(OR($F19 &gt;= BK$6, $G19 &lt; BJ$6), 0, 2)+1)</f>
        <v/>
      </c>
      <c r="BK19" s="71" t="str">
        <f ca="1">INDEX({"","_","-","="},IF(OR($D19 &gt;= BL$6, $E19 &lt; BK$6), 0, 1)+IF(OR($F19 &gt;= BL$6, $G19 &lt; BK$6), 0, 2)+1)</f>
        <v/>
      </c>
      <c r="BL19" s="71" t="str">
        <f ca="1">INDEX({"","_","-","="},IF(OR($D19 &gt;= BM$6, $E19 &lt; BL$6), 0, 1)+IF(OR($F19 &gt;= BM$6, $G19 &lt; BL$6), 0, 2)+1)</f>
        <v/>
      </c>
      <c r="BM19" s="71" t="str">
        <f ca="1">INDEX({"","_","-","="},IF(OR($D19 &gt;= BN$6, $E19 &lt; BM$6), 0, 1)+IF(OR($F19 &gt;= BN$6, $G19 &lt; BM$6), 0, 2)+1)</f>
        <v/>
      </c>
      <c r="BN19" s="71" t="str">
        <f ca="1">INDEX({"","_","-","="},IF(OR($D19 &gt;= BO$6, $E19 &lt; BN$6), 0, 1)+IF(OR($F19 &gt;= BO$6, $G19 &lt; BN$6), 0, 2)+1)</f>
        <v/>
      </c>
      <c r="BO19" s="71" t="str">
        <f ca="1">INDEX({"","_","-","="},IF(OR($D19 &gt;= BP$6, $E19 &lt; BO$6), 0, 1)+IF(OR($F19 &gt;= BP$6, $G19 &lt; BO$6), 0, 2)+1)</f>
        <v/>
      </c>
      <c r="BP19" s="71" t="str">
        <f ca="1">INDEX({"","_","-","="},IF(OR($D19 &gt;= BQ$6, $E19 &lt; BP$6), 0, 1)+IF(OR($F19 &gt;= BQ$6, $G19 &lt; BP$6), 0, 2)+1)</f>
        <v/>
      </c>
      <c r="BQ19" s="71" t="str">
        <f ca="1">INDEX({"","_","-","="},IF(OR($D19 &gt;= BR$6, $E19 &lt; BQ$6), 0, 1)+IF(OR($F19 &gt;= BR$6, $G19 &lt; BQ$6), 0, 2)+1)</f>
        <v/>
      </c>
      <c r="BR19" s="71" t="str">
        <f ca="1">INDEX({"","_","-","="},IF(OR($D19 &gt;= BS$6, $E19 &lt; BR$6), 0, 1)+IF(OR($F19 &gt;= BS$6, $G19 &lt; BR$6), 0, 2)+1)</f>
        <v/>
      </c>
      <c r="BS19" s="71" t="str">
        <f ca="1">INDEX({"","_","-","="},IF(OR($D19 &gt;= BT$6, $E19 &lt; BS$6), 0, 1)+IF(OR($F19 &gt;= BT$6, $G19 &lt; BS$6), 0, 2)+1)</f>
        <v/>
      </c>
      <c r="BT19" s="71" t="str">
        <f ca="1">INDEX({"","_","-","="},IF(OR($D19 &gt;= BU$6, $E19 &lt; BT$6), 0, 1)+IF(OR($F19 &gt;= BU$6, $G19 &lt; BT$6), 0, 2)+1)</f>
        <v/>
      </c>
      <c r="BU19" s="71" t="str">
        <f ca="1">INDEX({"","_","-","="},IF(OR($D19 &gt;= BV$6, $E19 &lt; BU$6), 0, 1)+IF(OR($F19 &gt;= BV$6, $G19 &lt; BU$6), 0, 2)+1)</f>
        <v/>
      </c>
      <c r="BV19" s="71" t="str">
        <f ca="1">INDEX({"","_","-","="},IF(OR($D19 &gt;= BW$6, $E19 &lt; BV$6), 0, 1)+IF(OR($F19 &gt;= BW$6, $G19 &lt; BV$6), 0, 2)+1)</f>
        <v/>
      </c>
      <c r="BW19" s="71" t="str">
        <f ca="1">INDEX({"","_","-","="},IF(OR($D19 &gt;= BX$6, $E19 &lt; BW$6), 0, 1)+IF(OR($F19 &gt;= BX$6, $G19 &lt; BW$6), 0, 2)+1)</f>
        <v/>
      </c>
      <c r="BX19" s="71" t="str">
        <f ca="1">INDEX({"","_","-","="},IF(OR($D19 &gt;= BY$6, $E19 &lt; BX$6), 0, 1)+IF(OR($F19 &gt;= BY$6, $G19 &lt; BX$6), 0, 2)+1)</f>
        <v/>
      </c>
      <c r="BY19" s="71" t="str">
        <f ca="1">INDEX({"","_","-","="},IF(OR($D19 &gt;= BZ$6, $E19 &lt; BY$6), 0, 1)+IF(OR($F19 &gt;= BZ$6, $G19 &lt; BY$6), 0, 2)+1)</f>
        <v/>
      </c>
      <c r="BZ19" s="71" t="str">
        <f ca="1">INDEX({"","_","-","="},IF(OR($D19 &gt;= CA$6, $E19 &lt; BZ$6), 0, 1)+IF(OR($F19 &gt;= CA$6, $G19 &lt; BZ$6), 0, 2)+1)</f>
        <v/>
      </c>
      <c r="CA19" s="71" t="str">
        <f ca="1">INDEX({"","_","-","="},IF(OR($D19 &gt;= CB$6, $E19 &lt; CA$6), 0, 1)+IF(OR($F19 &gt;= CB$6, $G19 &lt; CA$6), 0, 2)+1)</f>
        <v/>
      </c>
      <c r="CB19" s="71" t="str">
        <f ca="1">INDEX({"","_","-","="},IF(OR($D19 &gt;= CC$6, $E19 &lt; CB$6), 0, 1)+IF(OR($F19 &gt;= CC$6, $G19 &lt; CB$6), 0, 2)+1)</f>
        <v/>
      </c>
      <c r="CC19" s="71" t="str">
        <f ca="1">INDEX({"","_","-","="},IF(OR($D19 &gt;= CD$6, $E19 &lt; CC$6), 0, 1)+IF(OR($F19 &gt;= CD$6, $G19 &lt; CC$6), 0, 2)+1)</f>
        <v/>
      </c>
      <c r="CD19" s="71" t="str">
        <f ca="1">INDEX({"","_","-","="},IF(OR($D19 &gt;= CE$6, $E19 &lt; CD$6), 0, 1)+IF(OR($F19 &gt;= CE$6, $G19 &lt; CD$6), 0, 2)+1)</f>
        <v/>
      </c>
    </row>
    <row r="20" spans="1:82">
      <c r="A20" s="8" t="str">
        <f ca="1">IF('临-进度'!N15,'临-进度'!$A15,"")</f>
        <v/>
      </c>
      <c r="B20" s="8" t="str">
        <f ca="1">IF('临-进度'!N15,'临-进度'!$B15,"")</f>
        <v/>
      </c>
      <c r="C20" s="8" t="str">
        <f ca="1">IF('临-进度'!N15,'临-进度'!$F15,"")</f>
        <v/>
      </c>
      <c r="D20" s="42" t="str">
        <f ca="1">IF('临-进度'!$N15,'临-进度'!$J15,"")</f>
        <v/>
      </c>
      <c r="E20" s="42" t="str">
        <f ca="1">IF('临-进度'!$N15,'临-进度'!$AF15,"")</f>
        <v/>
      </c>
      <c r="F20" s="42" t="str">
        <f ca="1">IF('临-进度'!$N15,'临-进度'!$K15,"")</f>
        <v/>
      </c>
      <c r="G20" s="76" t="str">
        <f ca="1">IF('临-进度'!$N15,'临-进度'!$AG15,"")</f>
        <v/>
      </c>
      <c r="H20" s="71" t="str">
        <f ca="1">INDEX({"","_","-","="},IF(OR($D20 &gt;= I$6, $E20 &lt; H$6), 0, 1)+IF(OR($F20 &gt;= I$6, $G20 &lt; H$6), 0, 2)+1)</f>
        <v/>
      </c>
      <c r="I20" s="71" t="str">
        <f ca="1">INDEX({"","_","-","="},IF(OR($D20 &gt;= J$6, $E20 &lt; I$6), 0, 1)+IF(OR($F20 &gt;= J$6, $G20 &lt; I$6), 0, 2)+1)</f>
        <v/>
      </c>
      <c r="J20" s="71" t="str">
        <f ca="1">INDEX({"","_","-","="},IF(OR($D20 &gt;= K$6, $E20 &lt; J$6), 0, 1)+IF(OR($F20 &gt;= K$6, $G20 &lt; J$6), 0, 2)+1)</f>
        <v/>
      </c>
      <c r="K20" s="71" t="str">
        <f ca="1">INDEX({"","_","-","="},IF(OR($D20 &gt;= L$6, $E20 &lt; K$6), 0, 1)+IF(OR($F20 &gt;= L$6, $G20 &lt; K$6), 0, 2)+1)</f>
        <v/>
      </c>
      <c r="L20" s="71" t="str">
        <f ca="1">INDEX({"","_","-","="},IF(OR($D20 &gt;= M$6, $E20 &lt; L$6), 0, 1)+IF(OR($F20 &gt;= M$6, $G20 &lt; L$6), 0, 2)+1)</f>
        <v/>
      </c>
      <c r="M20" s="71" t="str">
        <f ca="1">INDEX({"","_","-","="},IF(OR($D20 &gt;= N$6, $E20 &lt; M$6), 0, 1)+IF(OR($F20 &gt;= N$6, $G20 &lt; M$6), 0, 2)+1)</f>
        <v/>
      </c>
      <c r="N20" s="71" t="str">
        <f ca="1">INDEX({"","_","-","="},IF(OR($D20 &gt;= O$6, $E20 &lt; N$6), 0, 1)+IF(OR($F20 &gt;= O$6, $G20 &lt; N$6), 0, 2)+1)</f>
        <v/>
      </c>
      <c r="O20" s="71" t="str">
        <f ca="1">INDEX({"","_","-","="},IF(OR($D20 &gt;= P$6, $E20 &lt; O$6), 0, 1)+IF(OR($F20 &gt;= P$6, $G20 &lt; O$6), 0, 2)+1)</f>
        <v/>
      </c>
      <c r="P20" s="71" t="str">
        <f ca="1">INDEX({"","_","-","="},IF(OR($D20 &gt;= Q$6, $E20 &lt; P$6), 0, 1)+IF(OR($F20 &gt;= Q$6, $G20 &lt; P$6), 0, 2)+1)</f>
        <v/>
      </c>
      <c r="Q20" s="71" t="str">
        <f ca="1">INDEX({"","_","-","="},IF(OR($D20 &gt;= R$6, $E20 &lt; Q$6), 0, 1)+IF(OR($F20 &gt;= R$6, $G20 &lt; Q$6), 0, 2)+1)</f>
        <v/>
      </c>
      <c r="R20" s="71" t="str">
        <f ca="1">INDEX({"","_","-","="},IF(OR($D20 &gt;= S$6, $E20 &lt; R$6), 0, 1)+IF(OR($F20 &gt;= S$6, $G20 &lt; R$6), 0, 2)+1)</f>
        <v/>
      </c>
      <c r="S20" s="71" t="str">
        <f ca="1">INDEX({"","_","-","="},IF(OR($D20 &gt;= T$6, $E20 &lt; S$6), 0, 1)+IF(OR($F20 &gt;= T$6, $G20 &lt; S$6), 0, 2)+1)</f>
        <v/>
      </c>
      <c r="T20" s="71" t="str">
        <f ca="1">INDEX({"","_","-","="},IF(OR($D20 &gt;= U$6, $E20 &lt; T$6), 0, 1)+IF(OR($F20 &gt;= U$6, $G20 &lt; T$6), 0, 2)+1)</f>
        <v/>
      </c>
      <c r="U20" s="71" t="str">
        <f ca="1">INDEX({"","_","-","="},IF(OR($D20 &gt;= V$6, $E20 &lt; U$6), 0, 1)+IF(OR($F20 &gt;= V$6, $G20 &lt; U$6), 0, 2)+1)</f>
        <v/>
      </c>
      <c r="V20" s="71" t="str">
        <f ca="1">INDEX({"","_","-","="},IF(OR($D20 &gt;= W$6, $E20 &lt; V$6), 0, 1)+IF(OR($F20 &gt;= W$6, $G20 &lt; V$6), 0, 2)+1)</f>
        <v/>
      </c>
      <c r="W20" s="71" t="str">
        <f ca="1">INDEX({"","_","-","="},IF(OR($D20 &gt;= X$6, $E20 &lt; W$6), 0, 1)+IF(OR($F20 &gt;= X$6, $G20 &lt; W$6), 0, 2)+1)</f>
        <v/>
      </c>
      <c r="X20" s="71" t="str">
        <f ca="1">INDEX({"","_","-","="},IF(OR($D20 &gt;= Y$6, $E20 &lt; X$6), 0, 1)+IF(OR($F20 &gt;= Y$6, $G20 &lt; X$6), 0, 2)+1)</f>
        <v/>
      </c>
      <c r="Y20" s="71" t="str">
        <f ca="1">INDEX({"","_","-","="},IF(OR($D20 &gt;= Z$6, $E20 &lt; Y$6), 0, 1)+IF(OR($F20 &gt;= Z$6, $G20 &lt; Y$6), 0, 2)+1)</f>
        <v/>
      </c>
      <c r="Z20" s="71" t="str">
        <f ca="1">INDEX({"","_","-","="},IF(OR($D20 &gt;= AA$6, $E20 &lt; Z$6), 0, 1)+IF(OR($F20 &gt;= AA$6, $G20 &lt; Z$6), 0, 2)+1)</f>
        <v/>
      </c>
      <c r="AA20" s="71" t="str">
        <f ca="1">INDEX({"","_","-","="},IF(OR($D20 &gt;= AB$6, $E20 &lt; AA$6), 0, 1)+IF(OR($F20 &gt;= AB$6, $G20 &lt; AA$6), 0, 2)+1)</f>
        <v/>
      </c>
      <c r="AB20" s="71" t="str">
        <f ca="1">INDEX({"","_","-","="},IF(OR($D20 &gt;= AC$6, $E20 &lt; AB$6), 0, 1)+IF(OR($F20 &gt;= AC$6, $G20 &lt; AB$6), 0, 2)+1)</f>
        <v/>
      </c>
      <c r="AC20" s="71" t="str">
        <f ca="1">INDEX({"","_","-","="},IF(OR($D20 &gt;= AD$6, $E20 &lt; AC$6), 0, 1)+IF(OR($F20 &gt;= AD$6, $G20 &lt; AC$6), 0, 2)+1)</f>
        <v/>
      </c>
      <c r="AD20" s="71" t="str">
        <f ca="1">INDEX({"","_","-","="},IF(OR($D20 &gt;= AE$6, $E20 &lt; AD$6), 0, 1)+IF(OR($F20 &gt;= AE$6, $G20 &lt; AD$6), 0, 2)+1)</f>
        <v/>
      </c>
      <c r="AE20" s="71" t="str">
        <f ca="1">INDEX({"","_","-","="},IF(OR($D20 &gt;= AF$6, $E20 &lt; AE$6), 0, 1)+IF(OR($F20 &gt;= AF$6, $G20 &lt; AE$6), 0, 2)+1)</f>
        <v/>
      </c>
      <c r="AF20" s="71" t="str">
        <f ca="1">INDEX({"","_","-","="},IF(OR($D20 &gt;= AG$6, $E20 &lt; AF$6), 0, 1)+IF(OR($F20 &gt;= AG$6, $G20 &lt; AF$6), 0, 2)+1)</f>
        <v/>
      </c>
      <c r="AG20" s="71" t="str">
        <f ca="1">INDEX({"","_","-","="},IF(OR($D20 &gt;= AH$6, $E20 &lt; AG$6), 0, 1)+IF(OR($F20 &gt;= AH$6, $G20 &lt; AG$6), 0, 2)+1)</f>
        <v/>
      </c>
      <c r="AH20" s="71" t="str">
        <f ca="1">INDEX({"","_","-","="},IF(OR($D20 &gt;= AI$6, $E20 &lt; AH$6), 0, 1)+IF(OR($F20 &gt;= AI$6, $G20 &lt; AH$6), 0, 2)+1)</f>
        <v/>
      </c>
      <c r="AI20" s="71" t="str">
        <f ca="1">INDEX({"","_","-","="},IF(OR($D20 &gt;= AJ$6, $E20 &lt; AI$6), 0, 1)+IF(OR($F20 &gt;= AJ$6, $G20 &lt; AI$6), 0, 2)+1)</f>
        <v/>
      </c>
      <c r="AJ20" s="71" t="str">
        <f ca="1">INDEX({"","_","-","="},IF(OR($D20 &gt;= AK$6, $E20 &lt; AJ$6), 0, 1)+IF(OR($F20 &gt;= AK$6, $G20 &lt; AJ$6), 0, 2)+1)</f>
        <v/>
      </c>
      <c r="AK20" s="71" t="str">
        <f ca="1">INDEX({"","_","-","="},IF(OR($D20 &gt;= AL$6, $E20 &lt; AK$6), 0, 1)+IF(OR($F20 &gt;= AL$6, $G20 &lt; AK$6), 0, 2)+1)</f>
        <v/>
      </c>
      <c r="AL20" s="71" t="str">
        <f ca="1">INDEX({"","_","-","="},IF(OR($D20 &gt;= AM$6, $E20 &lt; AL$6), 0, 1)+IF(OR($F20 &gt;= AM$6, $G20 &lt; AL$6), 0, 2)+1)</f>
        <v/>
      </c>
      <c r="AM20" s="71" t="str">
        <f ca="1">INDEX({"","_","-","="},IF(OR($D20 &gt;= AN$6, $E20 &lt; AM$6), 0, 1)+IF(OR($F20 &gt;= AN$6, $G20 &lt; AM$6), 0, 2)+1)</f>
        <v/>
      </c>
      <c r="AN20" s="71" t="str">
        <f ca="1">INDEX({"","_","-","="},IF(OR($D20 &gt;= AO$6, $E20 &lt; AN$6), 0, 1)+IF(OR($F20 &gt;= AO$6, $G20 &lt; AN$6), 0, 2)+1)</f>
        <v/>
      </c>
      <c r="AO20" s="71" t="str">
        <f ca="1">INDEX({"","_","-","="},IF(OR($D20 &gt;= AP$6, $E20 &lt; AO$6), 0, 1)+IF(OR($F20 &gt;= AP$6, $G20 &lt; AO$6), 0, 2)+1)</f>
        <v/>
      </c>
      <c r="AP20" s="71" t="str">
        <f ca="1">INDEX({"","_","-","="},IF(OR($D20 &gt;= AQ$6, $E20 &lt; AP$6), 0, 1)+IF(OR($F20 &gt;= AQ$6, $G20 &lt; AP$6), 0, 2)+1)</f>
        <v/>
      </c>
      <c r="AQ20" s="71" t="str">
        <f ca="1">INDEX({"","_","-","="},IF(OR($D20 &gt;= AR$6, $E20 &lt; AQ$6), 0, 1)+IF(OR($F20 &gt;= AR$6, $G20 &lt; AQ$6), 0, 2)+1)</f>
        <v/>
      </c>
      <c r="AR20" s="71" t="str">
        <f ca="1">INDEX({"","_","-","="},IF(OR($D20 &gt;= AS$6, $E20 &lt; AR$6), 0, 1)+IF(OR($F20 &gt;= AS$6, $G20 &lt; AR$6), 0, 2)+1)</f>
        <v/>
      </c>
      <c r="AS20" s="71" t="str">
        <f ca="1">INDEX({"","_","-","="},IF(OR($D20 &gt;= AT$6, $E20 &lt; AS$6), 0, 1)+IF(OR($F20 &gt;= AT$6, $G20 &lt; AS$6), 0, 2)+1)</f>
        <v/>
      </c>
      <c r="AT20" s="71" t="str">
        <f ca="1">INDEX({"","_","-","="},IF(OR($D20 &gt;= AU$6, $E20 &lt; AT$6), 0, 1)+IF(OR($F20 &gt;= AU$6, $G20 &lt; AT$6), 0, 2)+1)</f>
        <v/>
      </c>
      <c r="AU20" s="71" t="str">
        <f ca="1">INDEX({"","_","-","="},IF(OR($D20 &gt;= AV$6, $E20 &lt; AU$6), 0, 1)+IF(OR($F20 &gt;= AV$6, $G20 &lt; AU$6), 0, 2)+1)</f>
        <v/>
      </c>
      <c r="AV20" s="71" t="str">
        <f ca="1">INDEX({"","_","-","="},IF(OR($D20 &gt;= AW$6, $E20 &lt; AV$6), 0, 1)+IF(OR($F20 &gt;= AW$6, $G20 &lt; AV$6), 0, 2)+1)</f>
        <v/>
      </c>
      <c r="AW20" s="71" t="str">
        <f ca="1">INDEX({"","_","-","="},IF(OR($D20 &gt;= AX$6, $E20 &lt; AW$6), 0, 1)+IF(OR($F20 &gt;= AX$6, $G20 &lt; AW$6), 0, 2)+1)</f>
        <v/>
      </c>
      <c r="AX20" s="71" t="str">
        <f ca="1">INDEX({"","_","-","="},IF(OR($D20 &gt;= AY$6, $E20 &lt; AX$6), 0, 1)+IF(OR($F20 &gt;= AY$6, $G20 &lt; AX$6), 0, 2)+1)</f>
        <v/>
      </c>
      <c r="AY20" s="71" t="str">
        <f ca="1">INDEX({"","_","-","="},IF(OR($D20 &gt;= AZ$6, $E20 &lt; AY$6), 0, 1)+IF(OR($F20 &gt;= AZ$6, $G20 &lt; AY$6), 0, 2)+1)</f>
        <v/>
      </c>
      <c r="AZ20" s="71" t="str">
        <f ca="1">INDEX({"","_","-","="},IF(OR($D20 &gt;= BA$6, $E20 &lt; AZ$6), 0, 1)+IF(OR($F20 &gt;= BA$6, $G20 &lt; AZ$6), 0, 2)+1)</f>
        <v/>
      </c>
      <c r="BA20" s="71" t="str">
        <f ca="1">INDEX({"","_","-","="},IF(OR($D20 &gt;= BB$6, $E20 &lt; BA$6), 0, 1)+IF(OR($F20 &gt;= BB$6, $G20 &lt; BA$6), 0, 2)+1)</f>
        <v/>
      </c>
      <c r="BB20" s="71" t="str">
        <f ca="1">INDEX({"","_","-","="},IF(OR($D20 &gt;= BC$6, $E20 &lt; BB$6), 0, 1)+IF(OR($F20 &gt;= BC$6, $G20 &lt; BB$6), 0, 2)+1)</f>
        <v/>
      </c>
      <c r="BC20" s="71" t="str">
        <f ca="1">INDEX({"","_","-","="},IF(OR($D20 &gt;= BD$6, $E20 &lt; BC$6), 0, 1)+IF(OR($F20 &gt;= BD$6, $G20 &lt; BC$6), 0, 2)+1)</f>
        <v/>
      </c>
      <c r="BD20" s="71" t="str">
        <f ca="1">INDEX({"","_","-","="},IF(OR($D20 &gt;= BE$6, $E20 &lt; BD$6), 0, 1)+IF(OR($F20 &gt;= BE$6, $G20 &lt; BD$6), 0, 2)+1)</f>
        <v/>
      </c>
      <c r="BE20" s="71" t="str">
        <f ca="1">INDEX({"","_","-","="},IF(OR($D20 &gt;= BF$6, $E20 &lt; BE$6), 0, 1)+IF(OR($F20 &gt;= BF$6, $G20 &lt; BE$6), 0, 2)+1)</f>
        <v/>
      </c>
      <c r="BF20" s="71" t="str">
        <f ca="1">INDEX({"","_","-","="},IF(OR($D20 &gt;= BG$6, $E20 &lt; BF$6), 0, 1)+IF(OR($F20 &gt;= BG$6, $G20 &lt; BF$6), 0, 2)+1)</f>
        <v/>
      </c>
      <c r="BG20" s="71" t="str">
        <f ca="1">INDEX({"","_","-","="},IF(OR($D20 &gt;= BH$6, $E20 &lt; BG$6), 0, 1)+IF(OR($F20 &gt;= BH$6, $G20 &lt; BG$6), 0, 2)+1)</f>
        <v/>
      </c>
      <c r="BH20" s="71" t="str">
        <f ca="1">INDEX({"","_","-","="},IF(OR($D20 &gt;= BI$6, $E20 &lt; BH$6), 0, 1)+IF(OR($F20 &gt;= BI$6, $G20 &lt; BH$6), 0, 2)+1)</f>
        <v/>
      </c>
      <c r="BI20" s="71" t="str">
        <f ca="1">INDEX({"","_","-","="},IF(OR($D20 &gt;= BJ$6, $E20 &lt; BI$6), 0, 1)+IF(OR($F20 &gt;= BJ$6, $G20 &lt; BI$6), 0, 2)+1)</f>
        <v/>
      </c>
      <c r="BJ20" s="71" t="str">
        <f ca="1">INDEX({"","_","-","="},IF(OR($D20 &gt;= BK$6, $E20 &lt; BJ$6), 0, 1)+IF(OR($F20 &gt;= BK$6, $G20 &lt; BJ$6), 0, 2)+1)</f>
        <v/>
      </c>
      <c r="BK20" s="71" t="str">
        <f ca="1">INDEX({"","_","-","="},IF(OR($D20 &gt;= BL$6, $E20 &lt; BK$6), 0, 1)+IF(OR($F20 &gt;= BL$6, $G20 &lt; BK$6), 0, 2)+1)</f>
        <v/>
      </c>
      <c r="BL20" s="71" t="str">
        <f ca="1">INDEX({"","_","-","="},IF(OR($D20 &gt;= BM$6, $E20 &lt; BL$6), 0, 1)+IF(OR($F20 &gt;= BM$6, $G20 &lt; BL$6), 0, 2)+1)</f>
        <v/>
      </c>
      <c r="BM20" s="71" t="str">
        <f ca="1">INDEX({"","_","-","="},IF(OR($D20 &gt;= BN$6, $E20 &lt; BM$6), 0, 1)+IF(OR($F20 &gt;= BN$6, $G20 &lt; BM$6), 0, 2)+1)</f>
        <v/>
      </c>
      <c r="BN20" s="71" t="str">
        <f ca="1">INDEX({"","_","-","="},IF(OR($D20 &gt;= BO$6, $E20 &lt; BN$6), 0, 1)+IF(OR($F20 &gt;= BO$6, $G20 &lt; BN$6), 0, 2)+1)</f>
        <v/>
      </c>
      <c r="BO20" s="71" t="str">
        <f ca="1">INDEX({"","_","-","="},IF(OR($D20 &gt;= BP$6, $E20 &lt; BO$6), 0, 1)+IF(OR($F20 &gt;= BP$6, $G20 &lt; BO$6), 0, 2)+1)</f>
        <v/>
      </c>
      <c r="BP20" s="71" t="str">
        <f ca="1">INDEX({"","_","-","="},IF(OR($D20 &gt;= BQ$6, $E20 &lt; BP$6), 0, 1)+IF(OR($F20 &gt;= BQ$6, $G20 &lt; BP$6), 0, 2)+1)</f>
        <v/>
      </c>
      <c r="BQ20" s="71" t="str">
        <f ca="1">INDEX({"","_","-","="},IF(OR($D20 &gt;= BR$6, $E20 &lt; BQ$6), 0, 1)+IF(OR($F20 &gt;= BR$6, $G20 &lt; BQ$6), 0, 2)+1)</f>
        <v/>
      </c>
      <c r="BR20" s="71" t="str">
        <f ca="1">INDEX({"","_","-","="},IF(OR($D20 &gt;= BS$6, $E20 &lt; BR$6), 0, 1)+IF(OR($F20 &gt;= BS$6, $G20 &lt; BR$6), 0, 2)+1)</f>
        <v/>
      </c>
      <c r="BS20" s="71" t="str">
        <f ca="1">INDEX({"","_","-","="},IF(OR($D20 &gt;= BT$6, $E20 &lt; BS$6), 0, 1)+IF(OR($F20 &gt;= BT$6, $G20 &lt; BS$6), 0, 2)+1)</f>
        <v/>
      </c>
      <c r="BT20" s="71" t="str">
        <f ca="1">INDEX({"","_","-","="},IF(OR($D20 &gt;= BU$6, $E20 &lt; BT$6), 0, 1)+IF(OR($F20 &gt;= BU$6, $G20 &lt; BT$6), 0, 2)+1)</f>
        <v/>
      </c>
      <c r="BU20" s="71" t="str">
        <f ca="1">INDEX({"","_","-","="},IF(OR($D20 &gt;= BV$6, $E20 &lt; BU$6), 0, 1)+IF(OR($F20 &gt;= BV$6, $G20 &lt; BU$6), 0, 2)+1)</f>
        <v/>
      </c>
      <c r="BV20" s="71" t="str">
        <f ca="1">INDEX({"","_","-","="},IF(OR($D20 &gt;= BW$6, $E20 &lt; BV$6), 0, 1)+IF(OR($F20 &gt;= BW$6, $G20 &lt; BV$6), 0, 2)+1)</f>
        <v/>
      </c>
      <c r="BW20" s="71" t="str">
        <f ca="1">INDEX({"","_","-","="},IF(OR($D20 &gt;= BX$6, $E20 &lt; BW$6), 0, 1)+IF(OR($F20 &gt;= BX$6, $G20 &lt; BW$6), 0, 2)+1)</f>
        <v/>
      </c>
      <c r="BX20" s="71" t="str">
        <f ca="1">INDEX({"","_","-","="},IF(OR($D20 &gt;= BY$6, $E20 &lt; BX$6), 0, 1)+IF(OR($F20 &gt;= BY$6, $G20 &lt; BX$6), 0, 2)+1)</f>
        <v/>
      </c>
      <c r="BY20" s="71" t="str">
        <f ca="1">INDEX({"","_","-","="},IF(OR($D20 &gt;= BZ$6, $E20 &lt; BY$6), 0, 1)+IF(OR($F20 &gt;= BZ$6, $G20 &lt; BY$6), 0, 2)+1)</f>
        <v/>
      </c>
      <c r="BZ20" s="71" t="str">
        <f ca="1">INDEX({"","_","-","="},IF(OR($D20 &gt;= CA$6, $E20 &lt; BZ$6), 0, 1)+IF(OR($F20 &gt;= CA$6, $G20 &lt; BZ$6), 0, 2)+1)</f>
        <v/>
      </c>
      <c r="CA20" s="71" t="str">
        <f ca="1">INDEX({"","_","-","="},IF(OR($D20 &gt;= CB$6, $E20 &lt; CA$6), 0, 1)+IF(OR($F20 &gt;= CB$6, $G20 &lt; CA$6), 0, 2)+1)</f>
        <v/>
      </c>
      <c r="CB20" s="71" t="str">
        <f ca="1">INDEX({"","_","-","="},IF(OR($D20 &gt;= CC$6, $E20 &lt; CB$6), 0, 1)+IF(OR($F20 &gt;= CC$6, $G20 &lt; CB$6), 0, 2)+1)</f>
        <v/>
      </c>
      <c r="CC20" s="71" t="str">
        <f ca="1">INDEX({"","_","-","="},IF(OR($D20 &gt;= CD$6, $E20 &lt; CC$6), 0, 1)+IF(OR($F20 &gt;= CD$6, $G20 &lt; CC$6), 0, 2)+1)</f>
        <v/>
      </c>
      <c r="CD20" s="71" t="str">
        <f ca="1">INDEX({"","_","-","="},IF(OR($D20 &gt;= CE$6, $E20 &lt; CD$6), 0, 1)+IF(OR($F20 &gt;= CE$6, $G20 &lt; CD$6), 0, 2)+1)</f>
        <v/>
      </c>
    </row>
    <row r="21" spans="1:82">
      <c r="A21" s="8" t="str">
        <f ca="1">IF('临-进度'!N16,'临-进度'!$A16,"")</f>
        <v/>
      </c>
      <c r="B21" s="8" t="str">
        <f ca="1">IF('临-进度'!N16,'临-进度'!$B16,"")</f>
        <v/>
      </c>
      <c r="C21" s="8" t="str">
        <f ca="1">IF('临-进度'!N16,'临-进度'!$F16,"")</f>
        <v/>
      </c>
      <c r="D21" s="42" t="str">
        <f ca="1">IF('临-进度'!$N16,'临-进度'!$J16,"")</f>
        <v/>
      </c>
      <c r="E21" s="42" t="str">
        <f ca="1">IF('临-进度'!$N16,'临-进度'!$AF16,"")</f>
        <v/>
      </c>
      <c r="F21" s="42" t="str">
        <f ca="1">IF('临-进度'!$N16,'临-进度'!$K16,"")</f>
        <v/>
      </c>
      <c r="G21" s="76" t="str">
        <f ca="1">IF('临-进度'!$N16,'临-进度'!$AG16,"")</f>
        <v/>
      </c>
      <c r="H21" s="71" t="str">
        <f ca="1">INDEX({"","_","-","="},IF(OR($D21 &gt;= I$6, $E21 &lt; H$6), 0, 1)+IF(OR($F21 &gt;= I$6, $G21 &lt; H$6), 0, 2)+1)</f>
        <v/>
      </c>
      <c r="I21" s="71" t="str">
        <f ca="1">INDEX({"","_","-","="},IF(OR($D21 &gt;= J$6, $E21 &lt; I$6), 0, 1)+IF(OR($F21 &gt;= J$6, $G21 &lt; I$6), 0, 2)+1)</f>
        <v/>
      </c>
      <c r="J21" s="71" t="str">
        <f ca="1">INDEX({"","_","-","="},IF(OR($D21 &gt;= K$6, $E21 &lt; J$6), 0, 1)+IF(OR($F21 &gt;= K$6, $G21 &lt; J$6), 0, 2)+1)</f>
        <v/>
      </c>
      <c r="K21" s="71" t="str">
        <f ca="1">INDEX({"","_","-","="},IF(OR($D21 &gt;= L$6, $E21 &lt; K$6), 0, 1)+IF(OR($F21 &gt;= L$6, $G21 &lt; K$6), 0, 2)+1)</f>
        <v/>
      </c>
      <c r="L21" s="71" t="str">
        <f ca="1">INDEX({"","_","-","="},IF(OR($D21 &gt;= M$6, $E21 &lt; L$6), 0, 1)+IF(OR($F21 &gt;= M$6, $G21 &lt; L$6), 0, 2)+1)</f>
        <v/>
      </c>
      <c r="M21" s="71" t="str">
        <f ca="1">INDEX({"","_","-","="},IF(OR($D21 &gt;= N$6, $E21 &lt; M$6), 0, 1)+IF(OR($F21 &gt;= N$6, $G21 &lt; M$6), 0, 2)+1)</f>
        <v/>
      </c>
      <c r="N21" s="71" t="str">
        <f ca="1">INDEX({"","_","-","="},IF(OR($D21 &gt;= O$6, $E21 &lt; N$6), 0, 1)+IF(OR($F21 &gt;= O$6, $G21 &lt; N$6), 0, 2)+1)</f>
        <v/>
      </c>
      <c r="O21" s="71" t="str">
        <f ca="1">INDEX({"","_","-","="},IF(OR($D21 &gt;= P$6, $E21 &lt; O$6), 0, 1)+IF(OR($F21 &gt;= P$6, $G21 &lt; O$6), 0, 2)+1)</f>
        <v/>
      </c>
      <c r="P21" s="71" t="str">
        <f ca="1">INDEX({"","_","-","="},IF(OR($D21 &gt;= Q$6, $E21 &lt; P$6), 0, 1)+IF(OR($F21 &gt;= Q$6, $G21 &lt; P$6), 0, 2)+1)</f>
        <v/>
      </c>
      <c r="Q21" s="71" t="str">
        <f ca="1">INDEX({"","_","-","="},IF(OR($D21 &gt;= R$6, $E21 &lt; Q$6), 0, 1)+IF(OR($F21 &gt;= R$6, $G21 &lt; Q$6), 0, 2)+1)</f>
        <v/>
      </c>
      <c r="R21" s="71" t="str">
        <f ca="1">INDEX({"","_","-","="},IF(OR($D21 &gt;= S$6, $E21 &lt; R$6), 0, 1)+IF(OR($F21 &gt;= S$6, $G21 &lt; R$6), 0, 2)+1)</f>
        <v/>
      </c>
      <c r="S21" s="71" t="str">
        <f ca="1">INDEX({"","_","-","="},IF(OR($D21 &gt;= T$6, $E21 &lt; S$6), 0, 1)+IF(OR($F21 &gt;= T$6, $G21 &lt; S$6), 0, 2)+1)</f>
        <v/>
      </c>
      <c r="T21" s="71" t="str">
        <f ca="1">INDEX({"","_","-","="},IF(OR($D21 &gt;= U$6, $E21 &lt; T$6), 0, 1)+IF(OR($F21 &gt;= U$6, $G21 &lt; T$6), 0, 2)+1)</f>
        <v/>
      </c>
      <c r="U21" s="71" t="str">
        <f ca="1">INDEX({"","_","-","="},IF(OR($D21 &gt;= V$6, $E21 &lt; U$6), 0, 1)+IF(OR($F21 &gt;= V$6, $G21 &lt; U$6), 0, 2)+1)</f>
        <v/>
      </c>
      <c r="V21" s="71" t="str">
        <f ca="1">INDEX({"","_","-","="},IF(OR($D21 &gt;= W$6, $E21 &lt; V$6), 0, 1)+IF(OR($F21 &gt;= W$6, $G21 &lt; V$6), 0, 2)+1)</f>
        <v/>
      </c>
      <c r="W21" s="71" t="str">
        <f ca="1">INDEX({"","_","-","="},IF(OR($D21 &gt;= X$6, $E21 &lt; W$6), 0, 1)+IF(OR($F21 &gt;= X$6, $G21 &lt; W$6), 0, 2)+1)</f>
        <v/>
      </c>
      <c r="X21" s="71" t="str">
        <f ca="1">INDEX({"","_","-","="},IF(OR($D21 &gt;= Y$6, $E21 &lt; X$6), 0, 1)+IF(OR($F21 &gt;= Y$6, $G21 &lt; X$6), 0, 2)+1)</f>
        <v/>
      </c>
      <c r="Y21" s="71" t="str">
        <f ca="1">INDEX({"","_","-","="},IF(OR($D21 &gt;= Z$6, $E21 &lt; Y$6), 0, 1)+IF(OR($F21 &gt;= Z$6, $G21 &lt; Y$6), 0, 2)+1)</f>
        <v/>
      </c>
      <c r="Z21" s="71" t="str">
        <f ca="1">INDEX({"","_","-","="},IF(OR($D21 &gt;= AA$6, $E21 &lt; Z$6), 0, 1)+IF(OR($F21 &gt;= AA$6, $G21 &lt; Z$6), 0, 2)+1)</f>
        <v/>
      </c>
      <c r="AA21" s="71" t="str">
        <f ca="1">INDEX({"","_","-","="},IF(OR($D21 &gt;= AB$6, $E21 &lt; AA$6), 0, 1)+IF(OR($F21 &gt;= AB$6, $G21 &lt; AA$6), 0, 2)+1)</f>
        <v/>
      </c>
      <c r="AB21" s="71" t="str">
        <f ca="1">INDEX({"","_","-","="},IF(OR($D21 &gt;= AC$6, $E21 &lt; AB$6), 0, 1)+IF(OR($F21 &gt;= AC$6, $G21 &lt; AB$6), 0, 2)+1)</f>
        <v/>
      </c>
      <c r="AC21" s="71" t="str">
        <f ca="1">INDEX({"","_","-","="},IF(OR($D21 &gt;= AD$6, $E21 &lt; AC$6), 0, 1)+IF(OR($F21 &gt;= AD$6, $G21 &lt; AC$6), 0, 2)+1)</f>
        <v/>
      </c>
      <c r="AD21" s="71" t="str">
        <f ca="1">INDEX({"","_","-","="},IF(OR($D21 &gt;= AE$6, $E21 &lt; AD$6), 0, 1)+IF(OR($F21 &gt;= AE$6, $G21 &lt; AD$6), 0, 2)+1)</f>
        <v/>
      </c>
      <c r="AE21" s="71" t="str">
        <f ca="1">INDEX({"","_","-","="},IF(OR($D21 &gt;= AF$6, $E21 &lt; AE$6), 0, 1)+IF(OR($F21 &gt;= AF$6, $G21 &lt; AE$6), 0, 2)+1)</f>
        <v/>
      </c>
      <c r="AF21" s="71" t="str">
        <f ca="1">INDEX({"","_","-","="},IF(OR($D21 &gt;= AG$6, $E21 &lt; AF$6), 0, 1)+IF(OR($F21 &gt;= AG$6, $G21 &lt; AF$6), 0, 2)+1)</f>
        <v/>
      </c>
      <c r="AG21" s="71" t="str">
        <f ca="1">INDEX({"","_","-","="},IF(OR($D21 &gt;= AH$6, $E21 &lt; AG$6), 0, 1)+IF(OR($F21 &gt;= AH$6, $G21 &lt; AG$6), 0, 2)+1)</f>
        <v/>
      </c>
      <c r="AH21" s="71" t="str">
        <f ca="1">INDEX({"","_","-","="},IF(OR($D21 &gt;= AI$6, $E21 &lt; AH$6), 0, 1)+IF(OR($F21 &gt;= AI$6, $G21 &lt; AH$6), 0, 2)+1)</f>
        <v/>
      </c>
      <c r="AI21" s="71" t="str">
        <f ca="1">INDEX({"","_","-","="},IF(OR($D21 &gt;= AJ$6, $E21 &lt; AI$6), 0, 1)+IF(OR($F21 &gt;= AJ$6, $G21 &lt; AI$6), 0, 2)+1)</f>
        <v/>
      </c>
      <c r="AJ21" s="71" t="str">
        <f ca="1">INDEX({"","_","-","="},IF(OR($D21 &gt;= AK$6, $E21 &lt; AJ$6), 0, 1)+IF(OR($F21 &gt;= AK$6, $G21 &lt; AJ$6), 0, 2)+1)</f>
        <v/>
      </c>
      <c r="AK21" s="71" t="str">
        <f ca="1">INDEX({"","_","-","="},IF(OR($D21 &gt;= AL$6, $E21 &lt; AK$6), 0, 1)+IF(OR($F21 &gt;= AL$6, $G21 &lt; AK$6), 0, 2)+1)</f>
        <v/>
      </c>
      <c r="AL21" s="71" t="str">
        <f ca="1">INDEX({"","_","-","="},IF(OR($D21 &gt;= AM$6, $E21 &lt; AL$6), 0, 1)+IF(OR($F21 &gt;= AM$6, $G21 &lt; AL$6), 0, 2)+1)</f>
        <v/>
      </c>
      <c r="AM21" s="71" t="str">
        <f ca="1">INDEX({"","_","-","="},IF(OR($D21 &gt;= AN$6, $E21 &lt; AM$6), 0, 1)+IF(OR($F21 &gt;= AN$6, $G21 &lt; AM$6), 0, 2)+1)</f>
        <v/>
      </c>
      <c r="AN21" s="71" t="str">
        <f ca="1">INDEX({"","_","-","="},IF(OR($D21 &gt;= AO$6, $E21 &lt; AN$6), 0, 1)+IF(OR($F21 &gt;= AO$6, $G21 &lt; AN$6), 0, 2)+1)</f>
        <v/>
      </c>
      <c r="AO21" s="71" t="str">
        <f ca="1">INDEX({"","_","-","="},IF(OR($D21 &gt;= AP$6, $E21 &lt; AO$6), 0, 1)+IF(OR($F21 &gt;= AP$6, $G21 &lt; AO$6), 0, 2)+1)</f>
        <v/>
      </c>
      <c r="AP21" s="71" t="str">
        <f ca="1">INDEX({"","_","-","="},IF(OR($D21 &gt;= AQ$6, $E21 &lt; AP$6), 0, 1)+IF(OR($F21 &gt;= AQ$6, $G21 &lt; AP$6), 0, 2)+1)</f>
        <v/>
      </c>
      <c r="AQ21" s="71" t="str">
        <f ca="1">INDEX({"","_","-","="},IF(OR($D21 &gt;= AR$6, $E21 &lt; AQ$6), 0, 1)+IF(OR($F21 &gt;= AR$6, $G21 &lt; AQ$6), 0, 2)+1)</f>
        <v/>
      </c>
      <c r="AR21" s="71" t="str">
        <f ca="1">INDEX({"","_","-","="},IF(OR($D21 &gt;= AS$6, $E21 &lt; AR$6), 0, 1)+IF(OR($F21 &gt;= AS$6, $G21 &lt; AR$6), 0, 2)+1)</f>
        <v/>
      </c>
      <c r="AS21" s="71" t="str">
        <f ca="1">INDEX({"","_","-","="},IF(OR($D21 &gt;= AT$6, $E21 &lt; AS$6), 0, 1)+IF(OR($F21 &gt;= AT$6, $G21 &lt; AS$6), 0, 2)+1)</f>
        <v/>
      </c>
      <c r="AT21" s="71" t="str">
        <f ca="1">INDEX({"","_","-","="},IF(OR($D21 &gt;= AU$6, $E21 &lt; AT$6), 0, 1)+IF(OR($F21 &gt;= AU$6, $G21 &lt; AT$6), 0, 2)+1)</f>
        <v/>
      </c>
      <c r="AU21" s="71" t="str">
        <f ca="1">INDEX({"","_","-","="},IF(OR($D21 &gt;= AV$6, $E21 &lt; AU$6), 0, 1)+IF(OR($F21 &gt;= AV$6, $G21 &lt; AU$6), 0, 2)+1)</f>
        <v/>
      </c>
      <c r="AV21" s="71" t="str">
        <f ca="1">INDEX({"","_","-","="},IF(OR($D21 &gt;= AW$6, $E21 &lt; AV$6), 0, 1)+IF(OR($F21 &gt;= AW$6, $G21 &lt; AV$6), 0, 2)+1)</f>
        <v/>
      </c>
      <c r="AW21" s="71" t="str">
        <f ca="1">INDEX({"","_","-","="},IF(OR($D21 &gt;= AX$6, $E21 &lt; AW$6), 0, 1)+IF(OR($F21 &gt;= AX$6, $G21 &lt; AW$6), 0, 2)+1)</f>
        <v/>
      </c>
      <c r="AX21" s="71" t="str">
        <f ca="1">INDEX({"","_","-","="},IF(OR($D21 &gt;= AY$6, $E21 &lt; AX$6), 0, 1)+IF(OR($F21 &gt;= AY$6, $G21 &lt; AX$6), 0, 2)+1)</f>
        <v/>
      </c>
      <c r="AY21" s="71" t="str">
        <f ca="1">INDEX({"","_","-","="},IF(OR($D21 &gt;= AZ$6, $E21 &lt; AY$6), 0, 1)+IF(OR($F21 &gt;= AZ$6, $G21 &lt; AY$6), 0, 2)+1)</f>
        <v/>
      </c>
      <c r="AZ21" s="71" t="str">
        <f ca="1">INDEX({"","_","-","="},IF(OR($D21 &gt;= BA$6, $E21 &lt; AZ$6), 0, 1)+IF(OR($F21 &gt;= BA$6, $G21 &lt; AZ$6), 0, 2)+1)</f>
        <v/>
      </c>
      <c r="BA21" s="71" t="str">
        <f ca="1">INDEX({"","_","-","="},IF(OR($D21 &gt;= BB$6, $E21 &lt; BA$6), 0, 1)+IF(OR($F21 &gt;= BB$6, $G21 &lt; BA$6), 0, 2)+1)</f>
        <v/>
      </c>
      <c r="BB21" s="71" t="str">
        <f ca="1">INDEX({"","_","-","="},IF(OR($D21 &gt;= BC$6, $E21 &lt; BB$6), 0, 1)+IF(OR($F21 &gt;= BC$6, $G21 &lt; BB$6), 0, 2)+1)</f>
        <v/>
      </c>
      <c r="BC21" s="71" t="str">
        <f ca="1">INDEX({"","_","-","="},IF(OR($D21 &gt;= BD$6, $E21 &lt; BC$6), 0, 1)+IF(OR($F21 &gt;= BD$6, $G21 &lt; BC$6), 0, 2)+1)</f>
        <v/>
      </c>
      <c r="BD21" s="71" t="str">
        <f ca="1">INDEX({"","_","-","="},IF(OR($D21 &gt;= BE$6, $E21 &lt; BD$6), 0, 1)+IF(OR($F21 &gt;= BE$6, $G21 &lt; BD$6), 0, 2)+1)</f>
        <v/>
      </c>
      <c r="BE21" s="71" t="str">
        <f ca="1">INDEX({"","_","-","="},IF(OR($D21 &gt;= BF$6, $E21 &lt; BE$6), 0, 1)+IF(OR($F21 &gt;= BF$6, $G21 &lt; BE$6), 0, 2)+1)</f>
        <v/>
      </c>
      <c r="BF21" s="71" t="str">
        <f ca="1">INDEX({"","_","-","="},IF(OR($D21 &gt;= BG$6, $E21 &lt; BF$6), 0, 1)+IF(OR($F21 &gt;= BG$6, $G21 &lt; BF$6), 0, 2)+1)</f>
        <v/>
      </c>
      <c r="BG21" s="71" t="str">
        <f ca="1">INDEX({"","_","-","="},IF(OR($D21 &gt;= BH$6, $E21 &lt; BG$6), 0, 1)+IF(OR($F21 &gt;= BH$6, $G21 &lt; BG$6), 0, 2)+1)</f>
        <v/>
      </c>
      <c r="BH21" s="71" t="str">
        <f ca="1">INDEX({"","_","-","="},IF(OR($D21 &gt;= BI$6, $E21 &lt; BH$6), 0, 1)+IF(OR($F21 &gt;= BI$6, $G21 &lt; BH$6), 0, 2)+1)</f>
        <v/>
      </c>
      <c r="BI21" s="71" t="str">
        <f ca="1">INDEX({"","_","-","="},IF(OR($D21 &gt;= BJ$6, $E21 &lt; BI$6), 0, 1)+IF(OR($F21 &gt;= BJ$6, $G21 &lt; BI$6), 0, 2)+1)</f>
        <v/>
      </c>
      <c r="BJ21" s="71" t="str">
        <f ca="1">INDEX({"","_","-","="},IF(OR($D21 &gt;= BK$6, $E21 &lt; BJ$6), 0, 1)+IF(OR($F21 &gt;= BK$6, $G21 &lt; BJ$6), 0, 2)+1)</f>
        <v/>
      </c>
      <c r="BK21" s="71" t="str">
        <f ca="1">INDEX({"","_","-","="},IF(OR($D21 &gt;= BL$6, $E21 &lt; BK$6), 0, 1)+IF(OR($F21 &gt;= BL$6, $G21 &lt; BK$6), 0, 2)+1)</f>
        <v/>
      </c>
      <c r="BL21" s="71" t="str">
        <f ca="1">INDEX({"","_","-","="},IF(OR($D21 &gt;= BM$6, $E21 &lt; BL$6), 0, 1)+IF(OR($F21 &gt;= BM$6, $G21 &lt; BL$6), 0, 2)+1)</f>
        <v/>
      </c>
      <c r="BM21" s="71" t="str">
        <f ca="1">INDEX({"","_","-","="},IF(OR($D21 &gt;= BN$6, $E21 &lt; BM$6), 0, 1)+IF(OR($F21 &gt;= BN$6, $G21 &lt; BM$6), 0, 2)+1)</f>
        <v/>
      </c>
      <c r="BN21" s="71" t="str">
        <f ca="1">INDEX({"","_","-","="},IF(OR($D21 &gt;= BO$6, $E21 &lt; BN$6), 0, 1)+IF(OR($F21 &gt;= BO$6, $G21 &lt; BN$6), 0, 2)+1)</f>
        <v/>
      </c>
      <c r="BO21" s="71" t="str">
        <f ca="1">INDEX({"","_","-","="},IF(OR($D21 &gt;= BP$6, $E21 &lt; BO$6), 0, 1)+IF(OR($F21 &gt;= BP$6, $G21 &lt; BO$6), 0, 2)+1)</f>
        <v/>
      </c>
      <c r="BP21" s="71" t="str">
        <f ca="1">INDEX({"","_","-","="},IF(OR($D21 &gt;= BQ$6, $E21 &lt; BP$6), 0, 1)+IF(OR($F21 &gt;= BQ$6, $G21 &lt; BP$6), 0, 2)+1)</f>
        <v/>
      </c>
      <c r="BQ21" s="71" t="str">
        <f ca="1">INDEX({"","_","-","="},IF(OR($D21 &gt;= BR$6, $E21 &lt; BQ$6), 0, 1)+IF(OR($F21 &gt;= BR$6, $G21 &lt; BQ$6), 0, 2)+1)</f>
        <v/>
      </c>
      <c r="BR21" s="71" t="str">
        <f ca="1">INDEX({"","_","-","="},IF(OR($D21 &gt;= BS$6, $E21 &lt; BR$6), 0, 1)+IF(OR($F21 &gt;= BS$6, $G21 &lt; BR$6), 0, 2)+1)</f>
        <v/>
      </c>
      <c r="BS21" s="71" t="str">
        <f ca="1">INDEX({"","_","-","="},IF(OR($D21 &gt;= BT$6, $E21 &lt; BS$6), 0, 1)+IF(OR($F21 &gt;= BT$6, $G21 &lt; BS$6), 0, 2)+1)</f>
        <v/>
      </c>
      <c r="BT21" s="71" t="str">
        <f ca="1">INDEX({"","_","-","="},IF(OR($D21 &gt;= BU$6, $E21 &lt; BT$6), 0, 1)+IF(OR($F21 &gt;= BU$6, $G21 &lt; BT$6), 0, 2)+1)</f>
        <v/>
      </c>
      <c r="BU21" s="71" t="str">
        <f ca="1">INDEX({"","_","-","="},IF(OR($D21 &gt;= BV$6, $E21 &lt; BU$6), 0, 1)+IF(OR($F21 &gt;= BV$6, $G21 &lt; BU$6), 0, 2)+1)</f>
        <v/>
      </c>
      <c r="BV21" s="71" t="str">
        <f ca="1">INDEX({"","_","-","="},IF(OR($D21 &gt;= BW$6, $E21 &lt; BV$6), 0, 1)+IF(OR($F21 &gt;= BW$6, $G21 &lt; BV$6), 0, 2)+1)</f>
        <v/>
      </c>
      <c r="BW21" s="71" t="str">
        <f ca="1">INDEX({"","_","-","="},IF(OR($D21 &gt;= BX$6, $E21 &lt; BW$6), 0, 1)+IF(OR($F21 &gt;= BX$6, $G21 &lt; BW$6), 0, 2)+1)</f>
        <v/>
      </c>
      <c r="BX21" s="71" t="str">
        <f ca="1">INDEX({"","_","-","="},IF(OR($D21 &gt;= BY$6, $E21 &lt; BX$6), 0, 1)+IF(OR($F21 &gt;= BY$6, $G21 &lt; BX$6), 0, 2)+1)</f>
        <v/>
      </c>
      <c r="BY21" s="71" t="str">
        <f ca="1">INDEX({"","_","-","="},IF(OR($D21 &gt;= BZ$6, $E21 &lt; BY$6), 0, 1)+IF(OR($F21 &gt;= BZ$6, $G21 &lt; BY$6), 0, 2)+1)</f>
        <v/>
      </c>
      <c r="BZ21" s="71" t="str">
        <f ca="1">INDEX({"","_","-","="},IF(OR($D21 &gt;= CA$6, $E21 &lt; BZ$6), 0, 1)+IF(OR($F21 &gt;= CA$6, $G21 &lt; BZ$6), 0, 2)+1)</f>
        <v/>
      </c>
      <c r="CA21" s="71" t="str">
        <f ca="1">INDEX({"","_","-","="},IF(OR($D21 &gt;= CB$6, $E21 &lt; CA$6), 0, 1)+IF(OR($F21 &gt;= CB$6, $G21 &lt; CA$6), 0, 2)+1)</f>
        <v/>
      </c>
      <c r="CB21" s="71" t="str">
        <f ca="1">INDEX({"","_","-","="},IF(OR($D21 &gt;= CC$6, $E21 &lt; CB$6), 0, 1)+IF(OR($F21 &gt;= CC$6, $G21 &lt; CB$6), 0, 2)+1)</f>
        <v/>
      </c>
      <c r="CC21" s="71" t="str">
        <f ca="1">INDEX({"","_","-","="},IF(OR($D21 &gt;= CD$6, $E21 &lt; CC$6), 0, 1)+IF(OR($F21 &gt;= CD$6, $G21 &lt; CC$6), 0, 2)+1)</f>
        <v/>
      </c>
      <c r="CD21" s="71" t="str">
        <f ca="1">INDEX({"","_","-","="},IF(OR($D21 &gt;= CE$6, $E21 &lt; CD$6), 0, 1)+IF(OR($F21 &gt;= CE$6, $G21 &lt; CD$6), 0, 2)+1)</f>
        <v/>
      </c>
    </row>
    <row r="22" spans="1:82">
      <c r="A22" s="8" t="str">
        <f ca="1">IF('临-进度'!N17,'临-进度'!$A17,"")</f>
        <v/>
      </c>
      <c r="B22" s="8" t="str">
        <f ca="1">IF('临-进度'!N17,'临-进度'!$B17,"")</f>
        <v/>
      </c>
      <c r="C22" s="8" t="str">
        <f ca="1">IF('临-进度'!N17,'临-进度'!$F17,"")</f>
        <v/>
      </c>
      <c r="D22" s="42" t="str">
        <f ca="1">IF('临-进度'!$N17,'临-进度'!$J17,"")</f>
        <v/>
      </c>
      <c r="E22" s="42" t="str">
        <f ca="1">IF('临-进度'!$N17,'临-进度'!$AF17,"")</f>
        <v/>
      </c>
      <c r="F22" s="42" t="str">
        <f ca="1">IF('临-进度'!$N17,'临-进度'!$K17,"")</f>
        <v/>
      </c>
      <c r="G22" s="76" t="str">
        <f ca="1">IF('临-进度'!$N17,'临-进度'!$AG17,"")</f>
        <v/>
      </c>
      <c r="H22" s="71" t="str">
        <f ca="1">INDEX({"","_","-","="},IF(OR($D22 &gt;= I$6, $E22 &lt; H$6), 0, 1)+IF(OR($F22 &gt;= I$6, $G22 &lt; H$6), 0, 2)+1)</f>
        <v/>
      </c>
      <c r="I22" s="71" t="str">
        <f ca="1">INDEX({"","_","-","="},IF(OR($D22 &gt;= J$6, $E22 &lt; I$6), 0, 1)+IF(OR($F22 &gt;= J$6, $G22 &lt; I$6), 0, 2)+1)</f>
        <v/>
      </c>
      <c r="J22" s="71" t="str">
        <f ca="1">INDEX({"","_","-","="},IF(OR($D22 &gt;= K$6, $E22 &lt; J$6), 0, 1)+IF(OR($F22 &gt;= K$6, $G22 &lt; J$6), 0, 2)+1)</f>
        <v/>
      </c>
      <c r="K22" s="71" t="str">
        <f ca="1">INDEX({"","_","-","="},IF(OR($D22 &gt;= L$6, $E22 &lt; K$6), 0, 1)+IF(OR($F22 &gt;= L$6, $G22 &lt; K$6), 0, 2)+1)</f>
        <v/>
      </c>
      <c r="L22" s="71" t="str">
        <f ca="1">INDEX({"","_","-","="},IF(OR($D22 &gt;= M$6, $E22 &lt; L$6), 0, 1)+IF(OR($F22 &gt;= M$6, $G22 &lt; L$6), 0, 2)+1)</f>
        <v/>
      </c>
      <c r="M22" s="71" t="str">
        <f ca="1">INDEX({"","_","-","="},IF(OR($D22 &gt;= N$6, $E22 &lt; M$6), 0, 1)+IF(OR($F22 &gt;= N$6, $G22 &lt; M$6), 0, 2)+1)</f>
        <v/>
      </c>
      <c r="N22" s="71" t="str">
        <f ca="1">INDEX({"","_","-","="},IF(OR($D22 &gt;= O$6, $E22 &lt; N$6), 0, 1)+IF(OR($F22 &gt;= O$6, $G22 &lt; N$6), 0, 2)+1)</f>
        <v/>
      </c>
      <c r="O22" s="71" t="str">
        <f ca="1">INDEX({"","_","-","="},IF(OR($D22 &gt;= P$6, $E22 &lt; O$6), 0, 1)+IF(OR($F22 &gt;= P$6, $G22 &lt; O$6), 0, 2)+1)</f>
        <v/>
      </c>
      <c r="P22" s="71" t="str">
        <f ca="1">INDEX({"","_","-","="},IF(OR($D22 &gt;= Q$6, $E22 &lt; P$6), 0, 1)+IF(OR($F22 &gt;= Q$6, $G22 &lt; P$6), 0, 2)+1)</f>
        <v/>
      </c>
      <c r="Q22" s="71" t="str">
        <f ca="1">INDEX({"","_","-","="},IF(OR($D22 &gt;= R$6, $E22 &lt; Q$6), 0, 1)+IF(OR($F22 &gt;= R$6, $G22 &lt; Q$6), 0, 2)+1)</f>
        <v/>
      </c>
      <c r="R22" s="71" t="str">
        <f ca="1">INDEX({"","_","-","="},IF(OR($D22 &gt;= S$6, $E22 &lt; R$6), 0, 1)+IF(OR($F22 &gt;= S$6, $G22 &lt; R$6), 0, 2)+1)</f>
        <v/>
      </c>
      <c r="S22" s="71" t="str">
        <f ca="1">INDEX({"","_","-","="},IF(OR($D22 &gt;= T$6, $E22 &lt; S$6), 0, 1)+IF(OR($F22 &gt;= T$6, $G22 &lt; S$6), 0, 2)+1)</f>
        <v/>
      </c>
      <c r="T22" s="71" t="str">
        <f ca="1">INDEX({"","_","-","="},IF(OR($D22 &gt;= U$6, $E22 &lt; T$6), 0, 1)+IF(OR($F22 &gt;= U$6, $G22 &lt; T$6), 0, 2)+1)</f>
        <v/>
      </c>
      <c r="U22" s="71" t="str">
        <f ca="1">INDEX({"","_","-","="},IF(OR($D22 &gt;= V$6, $E22 &lt; U$6), 0, 1)+IF(OR($F22 &gt;= V$6, $G22 &lt; U$6), 0, 2)+1)</f>
        <v/>
      </c>
      <c r="V22" s="71" t="str">
        <f ca="1">INDEX({"","_","-","="},IF(OR($D22 &gt;= W$6, $E22 &lt; V$6), 0, 1)+IF(OR($F22 &gt;= W$6, $G22 &lt; V$6), 0, 2)+1)</f>
        <v/>
      </c>
      <c r="W22" s="71" t="str">
        <f ca="1">INDEX({"","_","-","="},IF(OR($D22 &gt;= X$6, $E22 &lt; W$6), 0, 1)+IF(OR($F22 &gt;= X$6, $G22 &lt; W$6), 0, 2)+1)</f>
        <v/>
      </c>
      <c r="X22" s="71" t="str">
        <f ca="1">INDEX({"","_","-","="},IF(OR($D22 &gt;= Y$6, $E22 &lt; X$6), 0, 1)+IF(OR($F22 &gt;= Y$6, $G22 &lt; X$6), 0, 2)+1)</f>
        <v/>
      </c>
      <c r="Y22" s="71" t="str">
        <f ca="1">INDEX({"","_","-","="},IF(OR($D22 &gt;= Z$6, $E22 &lt; Y$6), 0, 1)+IF(OR($F22 &gt;= Z$6, $G22 &lt; Y$6), 0, 2)+1)</f>
        <v/>
      </c>
      <c r="Z22" s="71" t="str">
        <f ca="1">INDEX({"","_","-","="},IF(OR($D22 &gt;= AA$6, $E22 &lt; Z$6), 0, 1)+IF(OR($F22 &gt;= AA$6, $G22 &lt; Z$6), 0, 2)+1)</f>
        <v/>
      </c>
      <c r="AA22" s="71" t="str">
        <f ca="1">INDEX({"","_","-","="},IF(OR($D22 &gt;= AB$6, $E22 &lt; AA$6), 0, 1)+IF(OR($F22 &gt;= AB$6, $G22 &lt; AA$6), 0, 2)+1)</f>
        <v/>
      </c>
      <c r="AB22" s="71" t="str">
        <f ca="1">INDEX({"","_","-","="},IF(OR($D22 &gt;= AC$6, $E22 &lt; AB$6), 0, 1)+IF(OR($F22 &gt;= AC$6, $G22 &lt; AB$6), 0, 2)+1)</f>
        <v/>
      </c>
      <c r="AC22" s="71" t="str">
        <f ca="1">INDEX({"","_","-","="},IF(OR($D22 &gt;= AD$6, $E22 &lt; AC$6), 0, 1)+IF(OR($F22 &gt;= AD$6, $G22 &lt; AC$6), 0, 2)+1)</f>
        <v/>
      </c>
      <c r="AD22" s="71" t="str">
        <f ca="1">INDEX({"","_","-","="},IF(OR($D22 &gt;= AE$6, $E22 &lt; AD$6), 0, 1)+IF(OR($F22 &gt;= AE$6, $G22 &lt; AD$6), 0, 2)+1)</f>
        <v/>
      </c>
      <c r="AE22" s="71" t="str">
        <f ca="1">INDEX({"","_","-","="},IF(OR($D22 &gt;= AF$6, $E22 &lt; AE$6), 0, 1)+IF(OR($F22 &gt;= AF$6, $G22 &lt; AE$6), 0, 2)+1)</f>
        <v/>
      </c>
      <c r="AF22" s="71" t="str">
        <f ca="1">INDEX({"","_","-","="},IF(OR($D22 &gt;= AG$6, $E22 &lt; AF$6), 0, 1)+IF(OR($F22 &gt;= AG$6, $G22 &lt; AF$6), 0, 2)+1)</f>
        <v/>
      </c>
      <c r="AG22" s="71" t="str">
        <f ca="1">INDEX({"","_","-","="},IF(OR($D22 &gt;= AH$6, $E22 &lt; AG$6), 0, 1)+IF(OR($F22 &gt;= AH$6, $G22 &lt; AG$6), 0, 2)+1)</f>
        <v/>
      </c>
      <c r="AH22" s="71" t="str">
        <f ca="1">INDEX({"","_","-","="},IF(OR($D22 &gt;= AI$6, $E22 &lt; AH$6), 0, 1)+IF(OR($F22 &gt;= AI$6, $G22 &lt; AH$6), 0, 2)+1)</f>
        <v/>
      </c>
      <c r="AI22" s="71" t="str">
        <f ca="1">INDEX({"","_","-","="},IF(OR($D22 &gt;= AJ$6, $E22 &lt; AI$6), 0, 1)+IF(OR($F22 &gt;= AJ$6, $G22 &lt; AI$6), 0, 2)+1)</f>
        <v/>
      </c>
      <c r="AJ22" s="71" t="str">
        <f ca="1">INDEX({"","_","-","="},IF(OR($D22 &gt;= AK$6, $E22 &lt; AJ$6), 0, 1)+IF(OR($F22 &gt;= AK$6, $G22 &lt; AJ$6), 0, 2)+1)</f>
        <v/>
      </c>
      <c r="AK22" s="71" t="str">
        <f ca="1">INDEX({"","_","-","="},IF(OR($D22 &gt;= AL$6, $E22 &lt; AK$6), 0, 1)+IF(OR($F22 &gt;= AL$6, $G22 &lt; AK$6), 0, 2)+1)</f>
        <v/>
      </c>
      <c r="AL22" s="71" t="str">
        <f ca="1">INDEX({"","_","-","="},IF(OR($D22 &gt;= AM$6, $E22 &lt; AL$6), 0, 1)+IF(OR($F22 &gt;= AM$6, $G22 &lt; AL$6), 0, 2)+1)</f>
        <v/>
      </c>
      <c r="AM22" s="71" t="str">
        <f ca="1">INDEX({"","_","-","="},IF(OR($D22 &gt;= AN$6, $E22 &lt; AM$6), 0, 1)+IF(OR($F22 &gt;= AN$6, $G22 &lt; AM$6), 0, 2)+1)</f>
        <v/>
      </c>
      <c r="AN22" s="71" t="str">
        <f ca="1">INDEX({"","_","-","="},IF(OR($D22 &gt;= AO$6, $E22 &lt; AN$6), 0, 1)+IF(OR($F22 &gt;= AO$6, $G22 &lt; AN$6), 0, 2)+1)</f>
        <v/>
      </c>
      <c r="AO22" s="71" t="str">
        <f ca="1">INDEX({"","_","-","="},IF(OR($D22 &gt;= AP$6, $E22 &lt; AO$6), 0, 1)+IF(OR($F22 &gt;= AP$6, $G22 &lt; AO$6), 0, 2)+1)</f>
        <v/>
      </c>
      <c r="AP22" s="71" t="str">
        <f ca="1">INDEX({"","_","-","="},IF(OR($D22 &gt;= AQ$6, $E22 &lt; AP$6), 0, 1)+IF(OR($F22 &gt;= AQ$6, $G22 &lt; AP$6), 0, 2)+1)</f>
        <v/>
      </c>
      <c r="AQ22" s="71" t="str">
        <f ca="1">INDEX({"","_","-","="},IF(OR($D22 &gt;= AR$6, $E22 &lt; AQ$6), 0, 1)+IF(OR($F22 &gt;= AR$6, $G22 &lt; AQ$6), 0, 2)+1)</f>
        <v/>
      </c>
      <c r="AR22" s="71" t="str">
        <f ca="1">INDEX({"","_","-","="},IF(OR($D22 &gt;= AS$6, $E22 &lt; AR$6), 0, 1)+IF(OR($F22 &gt;= AS$6, $G22 &lt; AR$6), 0, 2)+1)</f>
        <v/>
      </c>
      <c r="AS22" s="71" t="str">
        <f ca="1">INDEX({"","_","-","="},IF(OR($D22 &gt;= AT$6, $E22 &lt; AS$6), 0, 1)+IF(OR($F22 &gt;= AT$6, $G22 &lt; AS$6), 0, 2)+1)</f>
        <v/>
      </c>
      <c r="AT22" s="71" t="str">
        <f ca="1">INDEX({"","_","-","="},IF(OR($D22 &gt;= AU$6, $E22 &lt; AT$6), 0, 1)+IF(OR($F22 &gt;= AU$6, $G22 &lt; AT$6), 0, 2)+1)</f>
        <v/>
      </c>
      <c r="AU22" s="71" t="str">
        <f ca="1">INDEX({"","_","-","="},IF(OR($D22 &gt;= AV$6, $E22 &lt; AU$6), 0, 1)+IF(OR($F22 &gt;= AV$6, $G22 &lt; AU$6), 0, 2)+1)</f>
        <v/>
      </c>
      <c r="AV22" s="71" t="str">
        <f ca="1">INDEX({"","_","-","="},IF(OR($D22 &gt;= AW$6, $E22 &lt; AV$6), 0, 1)+IF(OR($F22 &gt;= AW$6, $G22 &lt; AV$6), 0, 2)+1)</f>
        <v/>
      </c>
      <c r="AW22" s="71" t="str">
        <f ca="1">INDEX({"","_","-","="},IF(OR($D22 &gt;= AX$6, $E22 &lt; AW$6), 0, 1)+IF(OR($F22 &gt;= AX$6, $G22 &lt; AW$6), 0, 2)+1)</f>
        <v/>
      </c>
      <c r="AX22" s="71" t="str">
        <f ca="1">INDEX({"","_","-","="},IF(OR($D22 &gt;= AY$6, $E22 &lt; AX$6), 0, 1)+IF(OR($F22 &gt;= AY$6, $G22 &lt; AX$6), 0, 2)+1)</f>
        <v/>
      </c>
      <c r="AY22" s="71" t="str">
        <f ca="1">INDEX({"","_","-","="},IF(OR($D22 &gt;= AZ$6, $E22 &lt; AY$6), 0, 1)+IF(OR($F22 &gt;= AZ$6, $G22 &lt; AY$6), 0, 2)+1)</f>
        <v/>
      </c>
      <c r="AZ22" s="71" t="str">
        <f ca="1">INDEX({"","_","-","="},IF(OR($D22 &gt;= BA$6, $E22 &lt; AZ$6), 0, 1)+IF(OR($F22 &gt;= BA$6, $G22 &lt; AZ$6), 0, 2)+1)</f>
        <v/>
      </c>
      <c r="BA22" s="71" t="str">
        <f ca="1">INDEX({"","_","-","="},IF(OR($D22 &gt;= BB$6, $E22 &lt; BA$6), 0, 1)+IF(OR($F22 &gt;= BB$6, $G22 &lt; BA$6), 0, 2)+1)</f>
        <v/>
      </c>
      <c r="BB22" s="71" t="str">
        <f ca="1">INDEX({"","_","-","="},IF(OR($D22 &gt;= BC$6, $E22 &lt; BB$6), 0, 1)+IF(OR($F22 &gt;= BC$6, $G22 &lt; BB$6), 0, 2)+1)</f>
        <v/>
      </c>
      <c r="BC22" s="71" t="str">
        <f ca="1">INDEX({"","_","-","="},IF(OR($D22 &gt;= BD$6, $E22 &lt; BC$6), 0, 1)+IF(OR($F22 &gt;= BD$6, $G22 &lt; BC$6), 0, 2)+1)</f>
        <v/>
      </c>
      <c r="BD22" s="71" t="str">
        <f ca="1">INDEX({"","_","-","="},IF(OR($D22 &gt;= BE$6, $E22 &lt; BD$6), 0, 1)+IF(OR($F22 &gt;= BE$6, $G22 &lt; BD$6), 0, 2)+1)</f>
        <v/>
      </c>
      <c r="BE22" s="71" t="str">
        <f ca="1">INDEX({"","_","-","="},IF(OR($D22 &gt;= BF$6, $E22 &lt; BE$6), 0, 1)+IF(OR($F22 &gt;= BF$6, $G22 &lt; BE$6), 0, 2)+1)</f>
        <v/>
      </c>
      <c r="BF22" s="71" t="str">
        <f ca="1">INDEX({"","_","-","="},IF(OR($D22 &gt;= BG$6, $E22 &lt; BF$6), 0, 1)+IF(OR($F22 &gt;= BG$6, $G22 &lt; BF$6), 0, 2)+1)</f>
        <v/>
      </c>
      <c r="BG22" s="71" t="str">
        <f ca="1">INDEX({"","_","-","="},IF(OR($D22 &gt;= BH$6, $E22 &lt; BG$6), 0, 1)+IF(OR($F22 &gt;= BH$6, $G22 &lt; BG$6), 0, 2)+1)</f>
        <v/>
      </c>
      <c r="BH22" s="71" t="str">
        <f ca="1">INDEX({"","_","-","="},IF(OR($D22 &gt;= BI$6, $E22 &lt; BH$6), 0, 1)+IF(OR($F22 &gt;= BI$6, $G22 &lt; BH$6), 0, 2)+1)</f>
        <v/>
      </c>
      <c r="BI22" s="71" t="str">
        <f ca="1">INDEX({"","_","-","="},IF(OR($D22 &gt;= BJ$6, $E22 &lt; BI$6), 0, 1)+IF(OR($F22 &gt;= BJ$6, $G22 &lt; BI$6), 0, 2)+1)</f>
        <v/>
      </c>
      <c r="BJ22" s="71" t="str">
        <f ca="1">INDEX({"","_","-","="},IF(OR($D22 &gt;= BK$6, $E22 &lt; BJ$6), 0, 1)+IF(OR($F22 &gt;= BK$6, $G22 &lt; BJ$6), 0, 2)+1)</f>
        <v/>
      </c>
      <c r="BK22" s="71" t="str">
        <f ca="1">INDEX({"","_","-","="},IF(OR($D22 &gt;= BL$6, $E22 &lt; BK$6), 0, 1)+IF(OR($F22 &gt;= BL$6, $G22 &lt; BK$6), 0, 2)+1)</f>
        <v/>
      </c>
      <c r="BL22" s="71" t="str">
        <f ca="1">INDEX({"","_","-","="},IF(OR($D22 &gt;= BM$6, $E22 &lt; BL$6), 0, 1)+IF(OR($F22 &gt;= BM$6, $G22 &lt; BL$6), 0, 2)+1)</f>
        <v/>
      </c>
      <c r="BM22" s="71" t="str">
        <f ca="1">INDEX({"","_","-","="},IF(OR($D22 &gt;= BN$6, $E22 &lt; BM$6), 0, 1)+IF(OR($F22 &gt;= BN$6, $G22 &lt; BM$6), 0, 2)+1)</f>
        <v/>
      </c>
      <c r="BN22" s="71" t="str">
        <f ca="1">INDEX({"","_","-","="},IF(OR($D22 &gt;= BO$6, $E22 &lt; BN$6), 0, 1)+IF(OR($F22 &gt;= BO$6, $G22 &lt; BN$6), 0, 2)+1)</f>
        <v/>
      </c>
      <c r="BO22" s="71" t="str">
        <f ca="1">INDEX({"","_","-","="},IF(OR($D22 &gt;= BP$6, $E22 &lt; BO$6), 0, 1)+IF(OR($F22 &gt;= BP$6, $G22 &lt; BO$6), 0, 2)+1)</f>
        <v/>
      </c>
      <c r="BP22" s="71" t="str">
        <f ca="1">INDEX({"","_","-","="},IF(OR($D22 &gt;= BQ$6, $E22 &lt; BP$6), 0, 1)+IF(OR($F22 &gt;= BQ$6, $G22 &lt; BP$6), 0, 2)+1)</f>
        <v/>
      </c>
      <c r="BQ22" s="71" t="str">
        <f ca="1">INDEX({"","_","-","="},IF(OR($D22 &gt;= BR$6, $E22 &lt; BQ$6), 0, 1)+IF(OR($F22 &gt;= BR$6, $G22 &lt; BQ$6), 0, 2)+1)</f>
        <v/>
      </c>
      <c r="BR22" s="71" t="str">
        <f ca="1">INDEX({"","_","-","="},IF(OR($D22 &gt;= BS$6, $E22 &lt; BR$6), 0, 1)+IF(OR($F22 &gt;= BS$6, $G22 &lt; BR$6), 0, 2)+1)</f>
        <v/>
      </c>
      <c r="BS22" s="71" t="str">
        <f ca="1">INDEX({"","_","-","="},IF(OR($D22 &gt;= BT$6, $E22 &lt; BS$6), 0, 1)+IF(OR($F22 &gt;= BT$6, $G22 &lt; BS$6), 0, 2)+1)</f>
        <v/>
      </c>
      <c r="BT22" s="71" t="str">
        <f ca="1">INDEX({"","_","-","="},IF(OR($D22 &gt;= BU$6, $E22 &lt; BT$6), 0, 1)+IF(OR($F22 &gt;= BU$6, $G22 &lt; BT$6), 0, 2)+1)</f>
        <v/>
      </c>
      <c r="BU22" s="71" t="str">
        <f ca="1">INDEX({"","_","-","="},IF(OR($D22 &gt;= BV$6, $E22 &lt; BU$6), 0, 1)+IF(OR($F22 &gt;= BV$6, $G22 &lt; BU$6), 0, 2)+1)</f>
        <v/>
      </c>
      <c r="BV22" s="71" t="str">
        <f ca="1">INDEX({"","_","-","="},IF(OR($D22 &gt;= BW$6, $E22 &lt; BV$6), 0, 1)+IF(OR($F22 &gt;= BW$6, $G22 &lt; BV$6), 0, 2)+1)</f>
        <v/>
      </c>
      <c r="BW22" s="71" t="str">
        <f ca="1">INDEX({"","_","-","="},IF(OR($D22 &gt;= BX$6, $E22 &lt; BW$6), 0, 1)+IF(OR($F22 &gt;= BX$6, $G22 &lt; BW$6), 0, 2)+1)</f>
        <v/>
      </c>
      <c r="BX22" s="71" t="str">
        <f ca="1">INDEX({"","_","-","="},IF(OR($D22 &gt;= BY$6, $E22 &lt; BX$6), 0, 1)+IF(OR($F22 &gt;= BY$6, $G22 &lt; BX$6), 0, 2)+1)</f>
        <v/>
      </c>
      <c r="BY22" s="71" t="str">
        <f ca="1">INDEX({"","_","-","="},IF(OR($D22 &gt;= BZ$6, $E22 &lt; BY$6), 0, 1)+IF(OR($F22 &gt;= BZ$6, $G22 &lt; BY$6), 0, 2)+1)</f>
        <v/>
      </c>
      <c r="BZ22" s="71" t="str">
        <f ca="1">INDEX({"","_","-","="},IF(OR($D22 &gt;= CA$6, $E22 &lt; BZ$6), 0, 1)+IF(OR($F22 &gt;= CA$6, $G22 &lt; BZ$6), 0, 2)+1)</f>
        <v/>
      </c>
      <c r="CA22" s="71" t="str">
        <f ca="1">INDEX({"","_","-","="},IF(OR($D22 &gt;= CB$6, $E22 &lt; CA$6), 0, 1)+IF(OR($F22 &gt;= CB$6, $G22 &lt; CA$6), 0, 2)+1)</f>
        <v/>
      </c>
      <c r="CB22" s="71" t="str">
        <f ca="1">INDEX({"","_","-","="},IF(OR($D22 &gt;= CC$6, $E22 &lt; CB$6), 0, 1)+IF(OR($F22 &gt;= CC$6, $G22 &lt; CB$6), 0, 2)+1)</f>
        <v/>
      </c>
      <c r="CC22" s="71" t="str">
        <f ca="1">INDEX({"","_","-","="},IF(OR($D22 &gt;= CD$6, $E22 &lt; CC$6), 0, 1)+IF(OR($F22 &gt;= CD$6, $G22 &lt; CC$6), 0, 2)+1)</f>
        <v/>
      </c>
      <c r="CD22" s="71" t="str">
        <f ca="1">INDEX({"","_","-","="},IF(OR($D22 &gt;= CE$6, $E22 &lt; CD$6), 0, 1)+IF(OR($F22 &gt;= CE$6, $G22 &lt; CD$6), 0, 2)+1)</f>
        <v/>
      </c>
    </row>
    <row r="23" spans="1:82">
      <c r="A23" s="8" t="str">
        <f ca="1">IF('临-进度'!N18,'临-进度'!$A18,"")</f>
        <v/>
      </c>
      <c r="B23" s="8" t="str">
        <f ca="1">IF('临-进度'!N18,'临-进度'!$B18,"")</f>
        <v/>
      </c>
      <c r="C23" s="8" t="str">
        <f ca="1">IF('临-进度'!N18,'临-进度'!$F18,"")</f>
        <v/>
      </c>
      <c r="D23" s="42" t="str">
        <f ca="1">IF('临-进度'!$N18,'临-进度'!$J18,"")</f>
        <v/>
      </c>
      <c r="E23" s="42" t="str">
        <f ca="1">IF('临-进度'!$N18,'临-进度'!$AF18,"")</f>
        <v/>
      </c>
      <c r="F23" s="42" t="str">
        <f ca="1">IF('临-进度'!$N18,'临-进度'!$K18,"")</f>
        <v/>
      </c>
      <c r="G23" s="76" t="str">
        <f ca="1">IF('临-进度'!$N18,'临-进度'!$AG18,"")</f>
        <v/>
      </c>
      <c r="H23" s="71" t="str">
        <f ca="1">INDEX({"","_","-","="},IF(OR($D23 &gt;= I$6, $E23 &lt; H$6), 0, 1)+IF(OR($F23 &gt;= I$6, $G23 &lt; H$6), 0, 2)+1)</f>
        <v/>
      </c>
      <c r="I23" s="71" t="str">
        <f ca="1">INDEX({"","_","-","="},IF(OR($D23 &gt;= J$6, $E23 &lt; I$6), 0, 1)+IF(OR($F23 &gt;= J$6, $G23 &lt; I$6), 0, 2)+1)</f>
        <v/>
      </c>
      <c r="J23" s="71" t="str">
        <f ca="1">INDEX({"","_","-","="},IF(OR($D23 &gt;= K$6, $E23 &lt; J$6), 0, 1)+IF(OR($F23 &gt;= K$6, $G23 &lt; J$6), 0, 2)+1)</f>
        <v/>
      </c>
      <c r="K23" s="71" t="str">
        <f ca="1">INDEX({"","_","-","="},IF(OR($D23 &gt;= L$6, $E23 &lt; K$6), 0, 1)+IF(OR($F23 &gt;= L$6, $G23 &lt; K$6), 0, 2)+1)</f>
        <v/>
      </c>
      <c r="L23" s="71" t="str">
        <f ca="1">INDEX({"","_","-","="},IF(OR($D23 &gt;= M$6, $E23 &lt; L$6), 0, 1)+IF(OR($F23 &gt;= M$6, $G23 &lt; L$6), 0, 2)+1)</f>
        <v/>
      </c>
      <c r="M23" s="71" t="str">
        <f ca="1">INDEX({"","_","-","="},IF(OR($D23 &gt;= N$6, $E23 &lt; M$6), 0, 1)+IF(OR($F23 &gt;= N$6, $G23 &lt; M$6), 0, 2)+1)</f>
        <v/>
      </c>
      <c r="N23" s="71" t="str">
        <f ca="1">INDEX({"","_","-","="},IF(OR($D23 &gt;= O$6, $E23 &lt; N$6), 0, 1)+IF(OR($F23 &gt;= O$6, $G23 &lt; N$6), 0, 2)+1)</f>
        <v/>
      </c>
      <c r="O23" s="71" t="str">
        <f ca="1">INDEX({"","_","-","="},IF(OR($D23 &gt;= P$6, $E23 &lt; O$6), 0, 1)+IF(OR($F23 &gt;= P$6, $G23 &lt; O$6), 0, 2)+1)</f>
        <v/>
      </c>
      <c r="P23" s="71" t="str">
        <f ca="1">INDEX({"","_","-","="},IF(OR($D23 &gt;= Q$6, $E23 &lt; P$6), 0, 1)+IF(OR($F23 &gt;= Q$6, $G23 &lt; P$6), 0, 2)+1)</f>
        <v/>
      </c>
      <c r="Q23" s="71" t="str">
        <f ca="1">INDEX({"","_","-","="},IF(OR($D23 &gt;= R$6, $E23 &lt; Q$6), 0, 1)+IF(OR($F23 &gt;= R$6, $G23 &lt; Q$6), 0, 2)+1)</f>
        <v/>
      </c>
      <c r="R23" s="71" t="str">
        <f ca="1">INDEX({"","_","-","="},IF(OR($D23 &gt;= S$6, $E23 &lt; R$6), 0, 1)+IF(OR($F23 &gt;= S$6, $G23 &lt; R$6), 0, 2)+1)</f>
        <v/>
      </c>
      <c r="S23" s="71" t="str">
        <f ca="1">INDEX({"","_","-","="},IF(OR($D23 &gt;= T$6, $E23 &lt; S$6), 0, 1)+IF(OR($F23 &gt;= T$6, $G23 &lt; S$6), 0, 2)+1)</f>
        <v/>
      </c>
      <c r="T23" s="71" t="str">
        <f ca="1">INDEX({"","_","-","="},IF(OR($D23 &gt;= U$6, $E23 &lt; T$6), 0, 1)+IF(OR($F23 &gt;= U$6, $G23 &lt; T$6), 0, 2)+1)</f>
        <v/>
      </c>
      <c r="U23" s="71" t="str">
        <f ca="1">INDEX({"","_","-","="},IF(OR($D23 &gt;= V$6, $E23 &lt; U$6), 0, 1)+IF(OR($F23 &gt;= V$6, $G23 &lt; U$6), 0, 2)+1)</f>
        <v/>
      </c>
      <c r="V23" s="71" t="str">
        <f ca="1">INDEX({"","_","-","="},IF(OR($D23 &gt;= W$6, $E23 &lt; V$6), 0, 1)+IF(OR($F23 &gt;= W$6, $G23 &lt; V$6), 0, 2)+1)</f>
        <v/>
      </c>
      <c r="W23" s="71" t="str">
        <f ca="1">INDEX({"","_","-","="},IF(OR($D23 &gt;= X$6, $E23 &lt; W$6), 0, 1)+IF(OR($F23 &gt;= X$6, $G23 &lt; W$6), 0, 2)+1)</f>
        <v/>
      </c>
      <c r="X23" s="71" t="str">
        <f ca="1">INDEX({"","_","-","="},IF(OR($D23 &gt;= Y$6, $E23 &lt; X$6), 0, 1)+IF(OR($F23 &gt;= Y$6, $G23 &lt; X$6), 0, 2)+1)</f>
        <v/>
      </c>
      <c r="Y23" s="71" t="str">
        <f ca="1">INDEX({"","_","-","="},IF(OR($D23 &gt;= Z$6, $E23 &lt; Y$6), 0, 1)+IF(OR($F23 &gt;= Z$6, $G23 &lt; Y$6), 0, 2)+1)</f>
        <v/>
      </c>
      <c r="Z23" s="71" t="str">
        <f ca="1">INDEX({"","_","-","="},IF(OR($D23 &gt;= AA$6, $E23 &lt; Z$6), 0, 1)+IF(OR($F23 &gt;= AA$6, $G23 &lt; Z$6), 0, 2)+1)</f>
        <v/>
      </c>
      <c r="AA23" s="71" t="str">
        <f ca="1">INDEX({"","_","-","="},IF(OR($D23 &gt;= AB$6, $E23 &lt; AA$6), 0, 1)+IF(OR($F23 &gt;= AB$6, $G23 &lt; AA$6), 0, 2)+1)</f>
        <v/>
      </c>
      <c r="AB23" s="71" t="str">
        <f ca="1">INDEX({"","_","-","="},IF(OR($D23 &gt;= AC$6, $E23 &lt; AB$6), 0, 1)+IF(OR($F23 &gt;= AC$6, $G23 &lt; AB$6), 0, 2)+1)</f>
        <v/>
      </c>
      <c r="AC23" s="71" t="str">
        <f ca="1">INDEX({"","_","-","="},IF(OR($D23 &gt;= AD$6, $E23 &lt; AC$6), 0, 1)+IF(OR($F23 &gt;= AD$6, $G23 &lt; AC$6), 0, 2)+1)</f>
        <v/>
      </c>
      <c r="AD23" s="71" t="str">
        <f ca="1">INDEX({"","_","-","="},IF(OR($D23 &gt;= AE$6, $E23 &lt; AD$6), 0, 1)+IF(OR($F23 &gt;= AE$6, $G23 &lt; AD$6), 0, 2)+1)</f>
        <v/>
      </c>
      <c r="AE23" s="71" t="str">
        <f ca="1">INDEX({"","_","-","="},IF(OR($D23 &gt;= AF$6, $E23 &lt; AE$6), 0, 1)+IF(OR($F23 &gt;= AF$6, $G23 &lt; AE$6), 0, 2)+1)</f>
        <v/>
      </c>
      <c r="AF23" s="71" t="str">
        <f ca="1">INDEX({"","_","-","="},IF(OR($D23 &gt;= AG$6, $E23 &lt; AF$6), 0, 1)+IF(OR($F23 &gt;= AG$6, $G23 &lt; AF$6), 0, 2)+1)</f>
        <v/>
      </c>
      <c r="AG23" s="71" t="str">
        <f ca="1">INDEX({"","_","-","="},IF(OR($D23 &gt;= AH$6, $E23 &lt; AG$6), 0, 1)+IF(OR($F23 &gt;= AH$6, $G23 &lt; AG$6), 0, 2)+1)</f>
        <v/>
      </c>
      <c r="AH23" s="71" t="str">
        <f ca="1">INDEX({"","_","-","="},IF(OR($D23 &gt;= AI$6, $E23 &lt; AH$6), 0, 1)+IF(OR($F23 &gt;= AI$6, $G23 &lt; AH$6), 0, 2)+1)</f>
        <v/>
      </c>
      <c r="AI23" s="71" t="str">
        <f ca="1">INDEX({"","_","-","="},IF(OR($D23 &gt;= AJ$6, $E23 &lt; AI$6), 0, 1)+IF(OR($F23 &gt;= AJ$6, $G23 &lt; AI$6), 0, 2)+1)</f>
        <v/>
      </c>
      <c r="AJ23" s="71" t="str">
        <f ca="1">INDEX({"","_","-","="},IF(OR($D23 &gt;= AK$6, $E23 &lt; AJ$6), 0, 1)+IF(OR($F23 &gt;= AK$6, $G23 &lt; AJ$6), 0, 2)+1)</f>
        <v/>
      </c>
      <c r="AK23" s="71" t="str">
        <f ca="1">INDEX({"","_","-","="},IF(OR($D23 &gt;= AL$6, $E23 &lt; AK$6), 0, 1)+IF(OR($F23 &gt;= AL$6, $G23 &lt; AK$6), 0, 2)+1)</f>
        <v/>
      </c>
      <c r="AL23" s="71" t="str">
        <f ca="1">INDEX({"","_","-","="},IF(OR($D23 &gt;= AM$6, $E23 &lt; AL$6), 0, 1)+IF(OR($F23 &gt;= AM$6, $G23 &lt; AL$6), 0, 2)+1)</f>
        <v/>
      </c>
      <c r="AM23" s="71" t="str">
        <f ca="1">INDEX({"","_","-","="},IF(OR($D23 &gt;= AN$6, $E23 &lt; AM$6), 0, 1)+IF(OR($F23 &gt;= AN$6, $G23 &lt; AM$6), 0, 2)+1)</f>
        <v/>
      </c>
      <c r="AN23" s="71" t="str">
        <f ca="1">INDEX({"","_","-","="},IF(OR($D23 &gt;= AO$6, $E23 &lt; AN$6), 0, 1)+IF(OR($F23 &gt;= AO$6, $G23 &lt; AN$6), 0, 2)+1)</f>
        <v/>
      </c>
      <c r="AO23" s="71" t="str">
        <f ca="1">INDEX({"","_","-","="},IF(OR($D23 &gt;= AP$6, $E23 &lt; AO$6), 0, 1)+IF(OR($F23 &gt;= AP$6, $G23 &lt; AO$6), 0, 2)+1)</f>
        <v/>
      </c>
      <c r="AP23" s="71" t="str">
        <f ca="1">INDEX({"","_","-","="},IF(OR($D23 &gt;= AQ$6, $E23 &lt; AP$6), 0, 1)+IF(OR($F23 &gt;= AQ$6, $G23 &lt; AP$6), 0, 2)+1)</f>
        <v/>
      </c>
      <c r="AQ23" s="71" t="str">
        <f ca="1">INDEX({"","_","-","="},IF(OR($D23 &gt;= AR$6, $E23 &lt; AQ$6), 0, 1)+IF(OR($F23 &gt;= AR$6, $G23 &lt; AQ$6), 0, 2)+1)</f>
        <v/>
      </c>
      <c r="AR23" s="71" t="str">
        <f ca="1">INDEX({"","_","-","="},IF(OR($D23 &gt;= AS$6, $E23 &lt; AR$6), 0, 1)+IF(OR($F23 &gt;= AS$6, $G23 &lt; AR$6), 0, 2)+1)</f>
        <v/>
      </c>
      <c r="AS23" s="71" t="str">
        <f ca="1">INDEX({"","_","-","="},IF(OR($D23 &gt;= AT$6, $E23 &lt; AS$6), 0, 1)+IF(OR($F23 &gt;= AT$6, $G23 &lt; AS$6), 0, 2)+1)</f>
        <v/>
      </c>
      <c r="AT23" s="71" t="str">
        <f ca="1">INDEX({"","_","-","="},IF(OR($D23 &gt;= AU$6, $E23 &lt; AT$6), 0, 1)+IF(OR($F23 &gt;= AU$6, $G23 &lt; AT$6), 0, 2)+1)</f>
        <v/>
      </c>
      <c r="AU23" s="71" t="str">
        <f ca="1">INDEX({"","_","-","="},IF(OR($D23 &gt;= AV$6, $E23 &lt; AU$6), 0, 1)+IF(OR($F23 &gt;= AV$6, $G23 &lt; AU$6), 0, 2)+1)</f>
        <v/>
      </c>
      <c r="AV23" s="71" t="str">
        <f ca="1">INDEX({"","_","-","="},IF(OR($D23 &gt;= AW$6, $E23 &lt; AV$6), 0, 1)+IF(OR($F23 &gt;= AW$6, $G23 &lt; AV$6), 0, 2)+1)</f>
        <v/>
      </c>
      <c r="AW23" s="71" t="str">
        <f ca="1">INDEX({"","_","-","="},IF(OR($D23 &gt;= AX$6, $E23 &lt; AW$6), 0, 1)+IF(OR($F23 &gt;= AX$6, $G23 &lt; AW$6), 0, 2)+1)</f>
        <v/>
      </c>
      <c r="AX23" s="71" t="str">
        <f ca="1">INDEX({"","_","-","="},IF(OR($D23 &gt;= AY$6, $E23 &lt; AX$6), 0, 1)+IF(OR($F23 &gt;= AY$6, $G23 &lt; AX$6), 0, 2)+1)</f>
        <v/>
      </c>
      <c r="AY23" s="71" t="str">
        <f ca="1">INDEX({"","_","-","="},IF(OR($D23 &gt;= AZ$6, $E23 &lt; AY$6), 0, 1)+IF(OR($F23 &gt;= AZ$6, $G23 &lt; AY$6), 0, 2)+1)</f>
        <v/>
      </c>
      <c r="AZ23" s="71" t="str">
        <f ca="1">INDEX({"","_","-","="},IF(OR($D23 &gt;= BA$6, $E23 &lt; AZ$6), 0, 1)+IF(OR($F23 &gt;= BA$6, $G23 &lt; AZ$6), 0, 2)+1)</f>
        <v/>
      </c>
      <c r="BA23" s="71" t="str">
        <f ca="1">INDEX({"","_","-","="},IF(OR($D23 &gt;= BB$6, $E23 &lt; BA$6), 0, 1)+IF(OR($F23 &gt;= BB$6, $G23 &lt; BA$6), 0, 2)+1)</f>
        <v/>
      </c>
      <c r="BB23" s="71" t="str">
        <f ca="1">INDEX({"","_","-","="},IF(OR($D23 &gt;= BC$6, $E23 &lt; BB$6), 0, 1)+IF(OR($F23 &gt;= BC$6, $G23 &lt; BB$6), 0, 2)+1)</f>
        <v/>
      </c>
      <c r="BC23" s="71" t="str">
        <f ca="1">INDEX({"","_","-","="},IF(OR($D23 &gt;= BD$6, $E23 &lt; BC$6), 0, 1)+IF(OR($F23 &gt;= BD$6, $G23 &lt; BC$6), 0, 2)+1)</f>
        <v/>
      </c>
      <c r="BD23" s="71" t="str">
        <f ca="1">INDEX({"","_","-","="},IF(OR($D23 &gt;= BE$6, $E23 &lt; BD$6), 0, 1)+IF(OR($F23 &gt;= BE$6, $G23 &lt; BD$6), 0, 2)+1)</f>
        <v/>
      </c>
      <c r="BE23" s="71" t="str">
        <f ca="1">INDEX({"","_","-","="},IF(OR($D23 &gt;= BF$6, $E23 &lt; BE$6), 0, 1)+IF(OR($F23 &gt;= BF$6, $G23 &lt; BE$6), 0, 2)+1)</f>
        <v/>
      </c>
      <c r="BF23" s="71" t="str">
        <f ca="1">INDEX({"","_","-","="},IF(OR($D23 &gt;= BG$6, $E23 &lt; BF$6), 0, 1)+IF(OR($F23 &gt;= BG$6, $G23 &lt; BF$6), 0, 2)+1)</f>
        <v/>
      </c>
      <c r="BG23" s="71" t="str">
        <f ca="1">INDEX({"","_","-","="},IF(OR($D23 &gt;= BH$6, $E23 &lt; BG$6), 0, 1)+IF(OR($F23 &gt;= BH$6, $G23 &lt; BG$6), 0, 2)+1)</f>
        <v/>
      </c>
      <c r="BH23" s="71" t="str">
        <f ca="1">INDEX({"","_","-","="},IF(OR($D23 &gt;= BI$6, $E23 &lt; BH$6), 0, 1)+IF(OR($F23 &gt;= BI$6, $G23 &lt; BH$6), 0, 2)+1)</f>
        <v/>
      </c>
      <c r="BI23" s="71" t="str">
        <f ca="1">INDEX({"","_","-","="},IF(OR($D23 &gt;= BJ$6, $E23 &lt; BI$6), 0, 1)+IF(OR($F23 &gt;= BJ$6, $G23 &lt; BI$6), 0, 2)+1)</f>
        <v/>
      </c>
      <c r="BJ23" s="71" t="str">
        <f ca="1">INDEX({"","_","-","="},IF(OR($D23 &gt;= BK$6, $E23 &lt; BJ$6), 0, 1)+IF(OR($F23 &gt;= BK$6, $G23 &lt; BJ$6), 0, 2)+1)</f>
        <v/>
      </c>
      <c r="BK23" s="71" t="str">
        <f ca="1">INDEX({"","_","-","="},IF(OR($D23 &gt;= BL$6, $E23 &lt; BK$6), 0, 1)+IF(OR($F23 &gt;= BL$6, $G23 &lt; BK$6), 0, 2)+1)</f>
        <v/>
      </c>
      <c r="BL23" s="71" t="str">
        <f ca="1">INDEX({"","_","-","="},IF(OR($D23 &gt;= BM$6, $E23 &lt; BL$6), 0, 1)+IF(OR($F23 &gt;= BM$6, $G23 &lt; BL$6), 0, 2)+1)</f>
        <v/>
      </c>
      <c r="BM23" s="71" t="str">
        <f ca="1">INDEX({"","_","-","="},IF(OR($D23 &gt;= BN$6, $E23 &lt; BM$6), 0, 1)+IF(OR($F23 &gt;= BN$6, $G23 &lt; BM$6), 0, 2)+1)</f>
        <v/>
      </c>
      <c r="BN23" s="71" t="str">
        <f ca="1">INDEX({"","_","-","="},IF(OR($D23 &gt;= BO$6, $E23 &lt; BN$6), 0, 1)+IF(OR($F23 &gt;= BO$6, $G23 &lt; BN$6), 0, 2)+1)</f>
        <v/>
      </c>
      <c r="BO23" s="71" t="str">
        <f ca="1">INDEX({"","_","-","="},IF(OR($D23 &gt;= BP$6, $E23 &lt; BO$6), 0, 1)+IF(OR($F23 &gt;= BP$6, $G23 &lt; BO$6), 0, 2)+1)</f>
        <v/>
      </c>
      <c r="BP23" s="71" t="str">
        <f ca="1">INDEX({"","_","-","="},IF(OR($D23 &gt;= BQ$6, $E23 &lt; BP$6), 0, 1)+IF(OR($F23 &gt;= BQ$6, $G23 &lt; BP$6), 0, 2)+1)</f>
        <v/>
      </c>
      <c r="BQ23" s="71" t="str">
        <f ca="1">INDEX({"","_","-","="},IF(OR($D23 &gt;= BR$6, $E23 &lt; BQ$6), 0, 1)+IF(OR($F23 &gt;= BR$6, $G23 &lt; BQ$6), 0, 2)+1)</f>
        <v/>
      </c>
      <c r="BR23" s="71" t="str">
        <f ca="1">INDEX({"","_","-","="},IF(OR($D23 &gt;= BS$6, $E23 &lt; BR$6), 0, 1)+IF(OR($F23 &gt;= BS$6, $G23 &lt; BR$6), 0, 2)+1)</f>
        <v/>
      </c>
      <c r="BS23" s="71" t="str">
        <f ca="1">INDEX({"","_","-","="},IF(OR($D23 &gt;= BT$6, $E23 &lt; BS$6), 0, 1)+IF(OR($F23 &gt;= BT$6, $G23 &lt; BS$6), 0, 2)+1)</f>
        <v/>
      </c>
      <c r="BT23" s="71" t="str">
        <f ca="1">INDEX({"","_","-","="},IF(OR($D23 &gt;= BU$6, $E23 &lt; BT$6), 0, 1)+IF(OR($F23 &gt;= BU$6, $G23 &lt; BT$6), 0, 2)+1)</f>
        <v/>
      </c>
      <c r="BU23" s="71" t="str">
        <f ca="1">INDEX({"","_","-","="},IF(OR($D23 &gt;= BV$6, $E23 &lt; BU$6), 0, 1)+IF(OR($F23 &gt;= BV$6, $G23 &lt; BU$6), 0, 2)+1)</f>
        <v/>
      </c>
      <c r="BV23" s="71" t="str">
        <f ca="1">INDEX({"","_","-","="},IF(OR($D23 &gt;= BW$6, $E23 &lt; BV$6), 0, 1)+IF(OR($F23 &gt;= BW$6, $G23 &lt; BV$6), 0, 2)+1)</f>
        <v/>
      </c>
      <c r="BW23" s="71" t="str">
        <f ca="1">INDEX({"","_","-","="},IF(OR($D23 &gt;= BX$6, $E23 &lt; BW$6), 0, 1)+IF(OR($F23 &gt;= BX$6, $G23 &lt; BW$6), 0, 2)+1)</f>
        <v/>
      </c>
      <c r="BX23" s="71" t="str">
        <f ca="1">INDEX({"","_","-","="},IF(OR($D23 &gt;= BY$6, $E23 &lt; BX$6), 0, 1)+IF(OR($F23 &gt;= BY$6, $G23 &lt; BX$6), 0, 2)+1)</f>
        <v/>
      </c>
      <c r="BY23" s="71" t="str">
        <f ca="1">INDEX({"","_","-","="},IF(OR($D23 &gt;= BZ$6, $E23 &lt; BY$6), 0, 1)+IF(OR($F23 &gt;= BZ$6, $G23 &lt; BY$6), 0, 2)+1)</f>
        <v/>
      </c>
      <c r="BZ23" s="71" t="str">
        <f ca="1">INDEX({"","_","-","="},IF(OR($D23 &gt;= CA$6, $E23 &lt; BZ$6), 0, 1)+IF(OR($F23 &gt;= CA$6, $G23 &lt; BZ$6), 0, 2)+1)</f>
        <v/>
      </c>
      <c r="CA23" s="71" t="str">
        <f ca="1">INDEX({"","_","-","="},IF(OR($D23 &gt;= CB$6, $E23 &lt; CA$6), 0, 1)+IF(OR($F23 &gt;= CB$6, $G23 &lt; CA$6), 0, 2)+1)</f>
        <v/>
      </c>
      <c r="CB23" s="71" t="str">
        <f ca="1">INDEX({"","_","-","="},IF(OR($D23 &gt;= CC$6, $E23 &lt; CB$6), 0, 1)+IF(OR($F23 &gt;= CC$6, $G23 &lt; CB$6), 0, 2)+1)</f>
        <v/>
      </c>
      <c r="CC23" s="71" t="str">
        <f ca="1">INDEX({"","_","-","="},IF(OR($D23 &gt;= CD$6, $E23 &lt; CC$6), 0, 1)+IF(OR($F23 &gt;= CD$6, $G23 &lt; CC$6), 0, 2)+1)</f>
        <v/>
      </c>
      <c r="CD23" s="71" t="str">
        <f ca="1">INDEX({"","_","-","="},IF(OR($D23 &gt;= CE$6, $E23 &lt; CD$6), 0, 1)+IF(OR($F23 &gt;= CE$6, $G23 &lt; CD$6), 0, 2)+1)</f>
        <v/>
      </c>
    </row>
    <row r="24" spans="1:82">
      <c r="A24" s="8" t="str">
        <f ca="1">IF('临-进度'!N19,'临-进度'!$A19,"")</f>
        <v/>
      </c>
      <c r="B24" s="8" t="str">
        <f ca="1">IF('临-进度'!N19,'临-进度'!$B19,"")</f>
        <v/>
      </c>
      <c r="C24" s="8" t="str">
        <f ca="1">IF('临-进度'!N19,'临-进度'!$F19,"")</f>
        <v/>
      </c>
      <c r="D24" s="42" t="str">
        <f ca="1">IF('临-进度'!$N19,'临-进度'!$J19,"")</f>
        <v/>
      </c>
      <c r="E24" s="42" t="str">
        <f ca="1">IF('临-进度'!$N19,'临-进度'!$AF19,"")</f>
        <v/>
      </c>
      <c r="F24" s="42" t="str">
        <f ca="1">IF('临-进度'!$N19,'临-进度'!$K19,"")</f>
        <v/>
      </c>
      <c r="G24" s="76" t="str">
        <f ca="1">IF('临-进度'!$N19,'临-进度'!$AG19,"")</f>
        <v/>
      </c>
      <c r="H24" s="71" t="str">
        <f ca="1">INDEX({"","_","-","="},IF(OR($D24 &gt;= I$6, $E24 &lt; H$6), 0, 1)+IF(OR($F24 &gt;= I$6, $G24 &lt; H$6), 0, 2)+1)</f>
        <v/>
      </c>
      <c r="I24" s="71" t="str">
        <f ca="1">INDEX({"","_","-","="},IF(OR($D24 &gt;= J$6, $E24 &lt; I$6), 0, 1)+IF(OR($F24 &gt;= J$6, $G24 &lt; I$6), 0, 2)+1)</f>
        <v/>
      </c>
      <c r="J24" s="71" t="str">
        <f ca="1">INDEX({"","_","-","="},IF(OR($D24 &gt;= K$6, $E24 &lt; J$6), 0, 1)+IF(OR($F24 &gt;= K$6, $G24 &lt; J$6), 0, 2)+1)</f>
        <v/>
      </c>
      <c r="K24" s="71" t="str">
        <f ca="1">INDEX({"","_","-","="},IF(OR($D24 &gt;= L$6, $E24 &lt; K$6), 0, 1)+IF(OR($F24 &gt;= L$6, $G24 &lt; K$6), 0, 2)+1)</f>
        <v/>
      </c>
      <c r="L24" s="71" t="str">
        <f ca="1">INDEX({"","_","-","="},IF(OR($D24 &gt;= M$6, $E24 &lt; L$6), 0, 1)+IF(OR($F24 &gt;= M$6, $G24 &lt; L$6), 0, 2)+1)</f>
        <v/>
      </c>
      <c r="M24" s="71" t="str">
        <f ca="1">INDEX({"","_","-","="},IF(OR($D24 &gt;= N$6, $E24 &lt; M$6), 0, 1)+IF(OR($F24 &gt;= N$6, $G24 &lt; M$6), 0, 2)+1)</f>
        <v/>
      </c>
      <c r="N24" s="71" t="str">
        <f ca="1">INDEX({"","_","-","="},IF(OR($D24 &gt;= O$6, $E24 &lt; N$6), 0, 1)+IF(OR($F24 &gt;= O$6, $G24 &lt; N$6), 0, 2)+1)</f>
        <v/>
      </c>
      <c r="O24" s="71" t="str">
        <f ca="1">INDEX({"","_","-","="},IF(OR($D24 &gt;= P$6, $E24 &lt; O$6), 0, 1)+IF(OR($F24 &gt;= P$6, $G24 &lt; O$6), 0, 2)+1)</f>
        <v/>
      </c>
      <c r="P24" s="71" t="str">
        <f ca="1">INDEX({"","_","-","="},IF(OR($D24 &gt;= Q$6, $E24 &lt; P$6), 0, 1)+IF(OR($F24 &gt;= Q$6, $G24 &lt; P$6), 0, 2)+1)</f>
        <v/>
      </c>
      <c r="Q24" s="71" t="str">
        <f ca="1">INDEX({"","_","-","="},IF(OR($D24 &gt;= R$6, $E24 &lt; Q$6), 0, 1)+IF(OR($F24 &gt;= R$6, $G24 &lt; Q$6), 0, 2)+1)</f>
        <v/>
      </c>
      <c r="R24" s="71" t="str">
        <f ca="1">INDEX({"","_","-","="},IF(OR($D24 &gt;= S$6, $E24 &lt; R$6), 0, 1)+IF(OR($F24 &gt;= S$6, $G24 &lt; R$6), 0, 2)+1)</f>
        <v/>
      </c>
      <c r="S24" s="71" t="str">
        <f ca="1">INDEX({"","_","-","="},IF(OR($D24 &gt;= T$6, $E24 &lt; S$6), 0, 1)+IF(OR($F24 &gt;= T$6, $G24 &lt; S$6), 0, 2)+1)</f>
        <v/>
      </c>
      <c r="T24" s="71" t="str">
        <f ca="1">INDEX({"","_","-","="},IF(OR($D24 &gt;= U$6, $E24 &lt; T$6), 0, 1)+IF(OR($F24 &gt;= U$6, $G24 &lt; T$6), 0, 2)+1)</f>
        <v/>
      </c>
      <c r="U24" s="71" t="str">
        <f ca="1">INDEX({"","_","-","="},IF(OR($D24 &gt;= V$6, $E24 &lt; U$6), 0, 1)+IF(OR($F24 &gt;= V$6, $G24 &lt; U$6), 0, 2)+1)</f>
        <v/>
      </c>
      <c r="V24" s="71" t="str">
        <f ca="1">INDEX({"","_","-","="},IF(OR($D24 &gt;= W$6, $E24 &lt; V$6), 0, 1)+IF(OR($F24 &gt;= W$6, $G24 &lt; V$6), 0, 2)+1)</f>
        <v/>
      </c>
      <c r="W24" s="71" t="str">
        <f ca="1">INDEX({"","_","-","="},IF(OR($D24 &gt;= X$6, $E24 &lt; W$6), 0, 1)+IF(OR($F24 &gt;= X$6, $G24 &lt; W$6), 0, 2)+1)</f>
        <v/>
      </c>
      <c r="X24" s="71" t="str">
        <f ca="1">INDEX({"","_","-","="},IF(OR($D24 &gt;= Y$6, $E24 &lt; X$6), 0, 1)+IF(OR($F24 &gt;= Y$6, $G24 &lt; X$6), 0, 2)+1)</f>
        <v/>
      </c>
      <c r="Y24" s="71" t="str">
        <f ca="1">INDEX({"","_","-","="},IF(OR($D24 &gt;= Z$6, $E24 &lt; Y$6), 0, 1)+IF(OR($F24 &gt;= Z$6, $G24 &lt; Y$6), 0, 2)+1)</f>
        <v/>
      </c>
      <c r="Z24" s="71" t="str">
        <f ca="1">INDEX({"","_","-","="},IF(OR($D24 &gt;= AA$6, $E24 &lt; Z$6), 0, 1)+IF(OR($F24 &gt;= AA$6, $G24 &lt; Z$6), 0, 2)+1)</f>
        <v/>
      </c>
      <c r="AA24" s="71" t="str">
        <f ca="1">INDEX({"","_","-","="},IF(OR($D24 &gt;= AB$6, $E24 &lt; AA$6), 0, 1)+IF(OR($F24 &gt;= AB$6, $G24 &lt; AA$6), 0, 2)+1)</f>
        <v/>
      </c>
      <c r="AB24" s="71" t="str">
        <f ca="1">INDEX({"","_","-","="},IF(OR($D24 &gt;= AC$6, $E24 &lt; AB$6), 0, 1)+IF(OR($F24 &gt;= AC$6, $G24 &lt; AB$6), 0, 2)+1)</f>
        <v/>
      </c>
      <c r="AC24" s="71" t="str">
        <f ca="1">INDEX({"","_","-","="},IF(OR($D24 &gt;= AD$6, $E24 &lt; AC$6), 0, 1)+IF(OR($F24 &gt;= AD$6, $G24 &lt; AC$6), 0, 2)+1)</f>
        <v/>
      </c>
      <c r="AD24" s="71" t="str">
        <f ca="1">INDEX({"","_","-","="},IF(OR($D24 &gt;= AE$6, $E24 &lt; AD$6), 0, 1)+IF(OR($F24 &gt;= AE$6, $G24 &lt; AD$6), 0, 2)+1)</f>
        <v/>
      </c>
      <c r="AE24" s="71" t="str">
        <f ca="1">INDEX({"","_","-","="},IF(OR($D24 &gt;= AF$6, $E24 &lt; AE$6), 0, 1)+IF(OR($F24 &gt;= AF$6, $G24 &lt; AE$6), 0, 2)+1)</f>
        <v/>
      </c>
      <c r="AF24" s="71" t="str">
        <f ca="1">INDEX({"","_","-","="},IF(OR($D24 &gt;= AG$6, $E24 &lt; AF$6), 0, 1)+IF(OR($F24 &gt;= AG$6, $G24 &lt; AF$6), 0, 2)+1)</f>
        <v/>
      </c>
      <c r="AG24" s="71" t="str">
        <f ca="1">INDEX({"","_","-","="},IF(OR($D24 &gt;= AH$6, $E24 &lt; AG$6), 0, 1)+IF(OR($F24 &gt;= AH$6, $G24 &lt; AG$6), 0, 2)+1)</f>
        <v/>
      </c>
      <c r="AH24" s="71" t="str">
        <f ca="1">INDEX({"","_","-","="},IF(OR($D24 &gt;= AI$6, $E24 &lt; AH$6), 0, 1)+IF(OR($F24 &gt;= AI$6, $G24 &lt; AH$6), 0, 2)+1)</f>
        <v/>
      </c>
      <c r="AI24" s="71" t="str">
        <f ca="1">INDEX({"","_","-","="},IF(OR($D24 &gt;= AJ$6, $E24 &lt; AI$6), 0, 1)+IF(OR($F24 &gt;= AJ$6, $G24 &lt; AI$6), 0, 2)+1)</f>
        <v/>
      </c>
      <c r="AJ24" s="71" t="str">
        <f ca="1">INDEX({"","_","-","="},IF(OR($D24 &gt;= AK$6, $E24 &lt; AJ$6), 0, 1)+IF(OR($F24 &gt;= AK$6, $G24 &lt; AJ$6), 0, 2)+1)</f>
        <v/>
      </c>
      <c r="AK24" s="71" t="str">
        <f ca="1">INDEX({"","_","-","="},IF(OR($D24 &gt;= AL$6, $E24 &lt; AK$6), 0, 1)+IF(OR($F24 &gt;= AL$6, $G24 &lt; AK$6), 0, 2)+1)</f>
        <v/>
      </c>
      <c r="AL24" s="71" t="str">
        <f ca="1">INDEX({"","_","-","="},IF(OR($D24 &gt;= AM$6, $E24 &lt; AL$6), 0, 1)+IF(OR($F24 &gt;= AM$6, $G24 &lt; AL$6), 0, 2)+1)</f>
        <v/>
      </c>
      <c r="AM24" s="71" t="str">
        <f ca="1">INDEX({"","_","-","="},IF(OR($D24 &gt;= AN$6, $E24 &lt; AM$6), 0, 1)+IF(OR($F24 &gt;= AN$6, $G24 &lt; AM$6), 0, 2)+1)</f>
        <v/>
      </c>
      <c r="AN24" s="71" t="str">
        <f ca="1">INDEX({"","_","-","="},IF(OR($D24 &gt;= AO$6, $E24 &lt; AN$6), 0, 1)+IF(OR($F24 &gt;= AO$6, $G24 &lt; AN$6), 0, 2)+1)</f>
        <v/>
      </c>
      <c r="AO24" s="71" t="str">
        <f ca="1">INDEX({"","_","-","="},IF(OR($D24 &gt;= AP$6, $E24 &lt; AO$6), 0, 1)+IF(OR($F24 &gt;= AP$6, $G24 &lt; AO$6), 0, 2)+1)</f>
        <v/>
      </c>
      <c r="AP24" s="71" t="str">
        <f ca="1">INDEX({"","_","-","="},IF(OR($D24 &gt;= AQ$6, $E24 &lt; AP$6), 0, 1)+IF(OR($F24 &gt;= AQ$6, $G24 &lt; AP$6), 0, 2)+1)</f>
        <v/>
      </c>
      <c r="AQ24" s="71" t="str">
        <f ca="1">INDEX({"","_","-","="},IF(OR($D24 &gt;= AR$6, $E24 &lt; AQ$6), 0, 1)+IF(OR($F24 &gt;= AR$6, $G24 &lt; AQ$6), 0, 2)+1)</f>
        <v/>
      </c>
      <c r="AR24" s="71" t="str">
        <f ca="1">INDEX({"","_","-","="},IF(OR($D24 &gt;= AS$6, $E24 &lt; AR$6), 0, 1)+IF(OR($F24 &gt;= AS$6, $G24 &lt; AR$6), 0, 2)+1)</f>
        <v/>
      </c>
      <c r="AS24" s="71" t="str">
        <f ca="1">INDEX({"","_","-","="},IF(OR($D24 &gt;= AT$6, $E24 &lt; AS$6), 0, 1)+IF(OR($F24 &gt;= AT$6, $G24 &lt; AS$6), 0, 2)+1)</f>
        <v/>
      </c>
      <c r="AT24" s="71" t="str">
        <f ca="1">INDEX({"","_","-","="},IF(OR($D24 &gt;= AU$6, $E24 &lt; AT$6), 0, 1)+IF(OR($F24 &gt;= AU$6, $G24 &lt; AT$6), 0, 2)+1)</f>
        <v/>
      </c>
      <c r="AU24" s="71" t="str">
        <f ca="1">INDEX({"","_","-","="},IF(OR($D24 &gt;= AV$6, $E24 &lt; AU$6), 0, 1)+IF(OR($F24 &gt;= AV$6, $G24 &lt; AU$6), 0, 2)+1)</f>
        <v/>
      </c>
      <c r="AV24" s="71" t="str">
        <f ca="1">INDEX({"","_","-","="},IF(OR($D24 &gt;= AW$6, $E24 &lt; AV$6), 0, 1)+IF(OR($F24 &gt;= AW$6, $G24 &lt; AV$6), 0, 2)+1)</f>
        <v/>
      </c>
      <c r="AW24" s="71" t="str">
        <f ca="1">INDEX({"","_","-","="},IF(OR($D24 &gt;= AX$6, $E24 &lt; AW$6), 0, 1)+IF(OR($F24 &gt;= AX$6, $G24 &lt; AW$6), 0, 2)+1)</f>
        <v/>
      </c>
      <c r="AX24" s="71" t="str">
        <f ca="1">INDEX({"","_","-","="},IF(OR($D24 &gt;= AY$6, $E24 &lt; AX$6), 0, 1)+IF(OR($F24 &gt;= AY$6, $G24 &lt; AX$6), 0, 2)+1)</f>
        <v/>
      </c>
      <c r="AY24" s="71" t="str">
        <f ca="1">INDEX({"","_","-","="},IF(OR($D24 &gt;= AZ$6, $E24 &lt; AY$6), 0, 1)+IF(OR($F24 &gt;= AZ$6, $G24 &lt; AY$6), 0, 2)+1)</f>
        <v/>
      </c>
      <c r="AZ24" s="71" t="str">
        <f ca="1">INDEX({"","_","-","="},IF(OR($D24 &gt;= BA$6, $E24 &lt; AZ$6), 0, 1)+IF(OR($F24 &gt;= BA$6, $G24 &lt; AZ$6), 0, 2)+1)</f>
        <v/>
      </c>
      <c r="BA24" s="71" t="str">
        <f ca="1">INDEX({"","_","-","="},IF(OR($D24 &gt;= BB$6, $E24 &lt; BA$6), 0, 1)+IF(OR($F24 &gt;= BB$6, $G24 &lt; BA$6), 0, 2)+1)</f>
        <v/>
      </c>
      <c r="BB24" s="71" t="str">
        <f ca="1">INDEX({"","_","-","="},IF(OR($D24 &gt;= BC$6, $E24 &lt; BB$6), 0, 1)+IF(OR($F24 &gt;= BC$6, $G24 &lt; BB$6), 0, 2)+1)</f>
        <v/>
      </c>
      <c r="BC24" s="71" t="str">
        <f ca="1">INDEX({"","_","-","="},IF(OR($D24 &gt;= BD$6, $E24 &lt; BC$6), 0, 1)+IF(OR($F24 &gt;= BD$6, $G24 &lt; BC$6), 0, 2)+1)</f>
        <v/>
      </c>
      <c r="BD24" s="71" t="str">
        <f ca="1">INDEX({"","_","-","="},IF(OR($D24 &gt;= BE$6, $E24 &lt; BD$6), 0, 1)+IF(OR($F24 &gt;= BE$6, $G24 &lt; BD$6), 0, 2)+1)</f>
        <v/>
      </c>
      <c r="BE24" s="71" t="str">
        <f ca="1">INDEX({"","_","-","="},IF(OR($D24 &gt;= BF$6, $E24 &lt; BE$6), 0, 1)+IF(OR($F24 &gt;= BF$6, $G24 &lt; BE$6), 0, 2)+1)</f>
        <v/>
      </c>
      <c r="BF24" s="71" t="str">
        <f ca="1">INDEX({"","_","-","="},IF(OR($D24 &gt;= BG$6, $E24 &lt; BF$6), 0, 1)+IF(OR($F24 &gt;= BG$6, $G24 &lt; BF$6), 0, 2)+1)</f>
        <v/>
      </c>
      <c r="BG24" s="71" t="str">
        <f ca="1">INDEX({"","_","-","="},IF(OR($D24 &gt;= BH$6, $E24 &lt; BG$6), 0, 1)+IF(OR($F24 &gt;= BH$6, $G24 &lt; BG$6), 0, 2)+1)</f>
        <v/>
      </c>
      <c r="BH24" s="71" t="str">
        <f ca="1">INDEX({"","_","-","="},IF(OR($D24 &gt;= BI$6, $E24 &lt; BH$6), 0, 1)+IF(OR($F24 &gt;= BI$6, $G24 &lt; BH$6), 0, 2)+1)</f>
        <v/>
      </c>
      <c r="BI24" s="71" t="str">
        <f ca="1">INDEX({"","_","-","="},IF(OR($D24 &gt;= BJ$6, $E24 &lt; BI$6), 0, 1)+IF(OR($F24 &gt;= BJ$6, $G24 &lt; BI$6), 0, 2)+1)</f>
        <v/>
      </c>
      <c r="BJ24" s="71" t="str">
        <f ca="1">INDEX({"","_","-","="},IF(OR($D24 &gt;= BK$6, $E24 &lt; BJ$6), 0, 1)+IF(OR($F24 &gt;= BK$6, $G24 &lt; BJ$6), 0, 2)+1)</f>
        <v/>
      </c>
      <c r="BK24" s="71" t="str">
        <f ca="1">INDEX({"","_","-","="},IF(OR($D24 &gt;= BL$6, $E24 &lt; BK$6), 0, 1)+IF(OR($F24 &gt;= BL$6, $G24 &lt; BK$6), 0, 2)+1)</f>
        <v/>
      </c>
      <c r="BL24" s="71" t="str">
        <f ca="1">INDEX({"","_","-","="},IF(OR($D24 &gt;= BM$6, $E24 &lt; BL$6), 0, 1)+IF(OR($F24 &gt;= BM$6, $G24 &lt; BL$6), 0, 2)+1)</f>
        <v/>
      </c>
      <c r="BM24" s="71" t="str">
        <f ca="1">INDEX({"","_","-","="},IF(OR($D24 &gt;= BN$6, $E24 &lt; BM$6), 0, 1)+IF(OR($F24 &gt;= BN$6, $G24 &lt; BM$6), 0, 2)+1)</f>
        <v/>
      </c>
      <c r="BN24" s="71" t="str">
        <f ca="1">INDEX({"","_","-","="},IF(OR($D24 &gt;= BO$6, $E24 &lt; BN$6), 0, 1)+IF(OR($F24 &gt;= BO$6, $G24 &lt; BN$6), 0, 2)+1)</f>
        <v/>
      </c>
      <c r="BO24" s="71" t="str">
        <f ca="1">INDEX({"","_","-","="},IF(OR($D24 &gt;= BP$6, $E24 &lt; BO$6), 0, 1)+IF(OR($F24 &gt;= BP$6, $G24 &lt; BO$6), 0, 2)+1)</f>
        <v/>
      </c>
      <c r="BP24" s="71" t="str">
        <f ca="1">INDEX({"","_","-","="},IF(OR($D24 &gt;= BQ$6, $E24 &lt; BP$6), 0, 1)+IF(OR($F24 &gt;= BQ$6, $G24 &lt; BP$6), 0, 2)+1)</f>
        <v/>
      </c>
      <c r="BQ24" s="71" t="str">
        <f ca="1">INDEX({"","_","-","="},IF(OR($D24 &gt;= BR$6, $E24 &lt; BQ$6), 0, 1)+IF(OR($F24 &gt;= BR$6, $G24 &lt; BQ$6), 0, 2)+1)</f>
        <v/>
      </c>
      <c r="BR24" s="71" t="str">
        <f ca="1">INDEX({"","_","-","="},IF(OR($D24 &gt;= BS$6, $E24 &lt; BR$6), 0, 1)+IF(OR($F24 &gt;= BS$6, $G24 &lt; BR$6), 0, 2)+1)</f>
        <v/>
      </c>
      <c r="BS24" s="71" t="str">
        <f ca="1">INDEX({"","_","-","="},IF(OR($D24 &gt;= BT$6, $E24 &lt; BS$6), 0, 1)+IF(OR($F24 &gt;= BT$6, $G24 &lt; BS$6), 0, 2)+1)</f>
        <v/>
      </c>
      <c r="BT24" s="71" t="str">
        <f ca="1">INDEX({"","_","-","="},IF(OR($D24 &gt;= BU$6, $E24 &lt; BT$6), 0, 1)+IF(OR($F24 &gt;= BU$6, $G24 &lt; BT$6), 0, 2)+1)</f>
        <v/>
      </c>
      <c r="BU24" s="71" t="str">
        <f ca="1">INDEX({"","_","-","="},IF(OR($D24 &gt;= BV$6, $E24 &lt; BU$6), 0, 1)+IF(OR($F24 &gt;= BV$6, $G24 &lt; BU$6), 0, 2)+1)</f>
        <v/>
      </c>
      <c r="BV24" s="71" t="str">
        <f ca="1">INDEX({"","_","-","="},IF(OR($D24 &gt;= BW$6, $E24 &lt; BV$6), 0, 1)+IF(OR($F24 &gt;= BW$6, $G24 &lt; BV$6), 0, 2)+1)</f>
        <v/>
      </c>
      <c r="BW24" s="71" t="str">
        <f ca="1">INDEX({"","_","-","="},IF(OR($D24 &gt;= BX$6, $E24 &lt; BW$6), 0, 1)+IF(OR($F24 &gt;= BX$6, $G24 &lt; BW$6), 0, 2)+1)</f>
        <v/>
      </c>
      <c r="BX24" s="71" t="str">
        <f ca="1">INDEX({"","_","-","="},IF(OR($D24 &gt;= BY$6, $E24 &lt; BX$6), 0, 1)+IF(OR($F24 &gt;= BY$6, $G24 &lt; BX$6), 0, 2)+1)</f>
        <v/>
      </c>
      <c r="BY24" s="71" t="str">
        <f ca="1">INDEX({"","_","-","="},IF(OR($D24 &gt;= BZ$6, $E24 &lt; BY$6), 0, 1)+IF(OR($F24 &gt;= BZ$6, $G24 &lt; BY$6), 0, 2)+1)</f>
        <v/>
      </c>
      <c r="BZ24" s="71" t="str">
        <f ca="1">INDEX({"","_","-","="},IF(OR($D24 &gt;= CA$6, $E24 &lt; BZ$6), 0, 1)+IF(OR($F24 &gt;= CA$6, $G24 &lt; BZ$6), 0, 2)+1)</f>
        <v/>
      </c>
      <c r="CA24" s="71" t="str">
        <f ca="1">INDEX({"","_","-","="},IF(OR($D24 &gt;= CB$6, $E24 &lt; CA$6), 0, 1)+IF(OR($F24 &gt;= CB$6, $G24 &lt; CA$6), 0, 2)+1)</f>
        <v/>
      </c>
      <c r="CB24" s="71" t="str">
        <f ca="1">INDEX({"","_","-","="},IF(OR($D24 &gt;= CC$6, $E24 &lt; CB$6), 0, 1)+IF(OR($F24 &gt;= CC$6, $G24 &lt; CB$6), 0, 2)+1)</f>
        <v/>
      </c>
      <c r="CC24" s="71" t="str">
        <f ca="1">INDEX({"","_","-","="},IF(OR($D24 &gt;= CD$6, $E24 &lt; CC$6), 0, 1)+IF(OR($F24 &gt;= CD$6, $G24 &lt; CC$6), 0, 2)+1)</f>
        <v/>
      </c>
      <c r="CD24" s="71" t="str">
        <f ca="1">INDEX({"","_","-","="},IF(OR($D24 &gt;= CE$6, $E24 &lt; CD$6), 0, 1)+IF(OR($F24 &gt;= CE$6, $G24 &lt; CD$6), 0, 2)+1)</f>
        <v/>
      </c>
    </row>
    <row r="25" spans="1:82">
      <c r="A25" s="8" t="str">
        <f ca="1">IF('临-进度'!N20,'临-进度'!$A20,"")</f>
        <v/>
      </c>
      <c r="B25" s="8" t="str">
        <f ca="1">IF('临-进度'!N20,'临-进度'!$B20,"")</f>
        <v/>
      </c>
      <c r="C25" s="8" t="str">
        <f ca="1">IF('临-进度'!N20,'临-进度'!$F20,"")</f>
        <v/>
      </c>
      <c r="D25" s="42" t="str">
        <f ca="1">IF('临-进度'!$N20,'临-进度'!$J20,"")</f>
        <v/>
      </c>
      <c r="E25" s="42" t="str">
        <f ca="1">IF('临-进度'!$N20,'临-进度'!$AF20,"")</f>
        <v/>
      </c>
      <c r="F25" s="42" t="str">
        <f ca="1">IF('临-进度'!$N20,'临-进度'!$K20,"")</f>
        <v/>
      </c>
      <c r="G25" s="76" t="str">
        <f ca="1">IF('临-进度'!$N20,'临-进度'!$AG20,"")</f>
        <v/>
      </c>
      <c r="H25" s="71" t="str">
        <f ca="1">INDEX({"","_","-","="},IF(OR($D25 &gt;= I$6, $E25 &lt; H$6), 0, 1)+IF(OR($F25 &gt;= I$6, $G25 &lt; H$6), 0, 2)+1)</f>
        <v/>
      </c>
      <c r="I25" s="71" t="str">
        <f ca="1">INDEX({"","_","-","="},IF(OR($D25 &gt;= J$6, $E25 &lt; I$6), 0, 1)+IF(OR($F25 &gt;= J$6, $G25 &lt; I$6), 0, 2)+1)</f>
        <v/>
      </c>
      <c r="J25" s="71" t="str">
        <f ca="1">INDEX({"","_","-","="},IF(OR($D25 &gt;= K$6, $E25 &lt; J$6), 0, 1)+IF(OR($F25 &gt;= K$6, $G25 &lt; J$6), 0, 2)+1)</f>
        <v/>
      </c>
      <c r="K25" s="71" t="str">
        <f ca="1">INDEX({"","_","-","="},IF(OR($D25 &gt;= L$6, $E25 &lt; K$6), 0, 1)+IF(OR($F25 &gt;= L$6, $G25 &lt; K$6), 0, 2)+1)</f>
        <v/>
      </c>
      <c r="L25" s="71" t="str">
        <f ca="1">INDEX({"","_","-","="},IF(OR($D25 &gt;= M$6, $E25 &lt; L$6), 0, 1)+IF(OR($F25 &gt;= M$6, $G25 &lt; L$6), 0, 2)+1)</f>
        <v/>
      </c>
      <c r="M25" s="71" t="str">
        <f ca="1">INDEX({"","_","-","="},IF(OR($D25 &gt;= N$6, $E25 &lt; M$6), 0, 1)+IF(OR($F25 &gt;= N$6, $G25 &lt; M$6), 0, 2)+1)</f>
        <v/>
      </c>
      <c r="N25" s="71" t="str">
        <f ca="1">INDEX({"","_","-","="},IF(OR($D25 &gt;= O$6, $E25 &lt; N$6), 0, 1)+IF(OR($F25 &gt;= O$6, $G25 &lt; N$6), 0, 2)+1)</f>
        <v/>
      </c>
      <c r="O25" s="71" t="str">
        <f ca="1">INDEX({"","_","-","="},IF(OR($D25 &gt;= P$6, $E25 &lt; O$6), 0, 1)+IF(OR($F25 &gt;= P$6, $G25 &lt; O$6), 0, 2)+1)</f>
        <v/>
      </c>
      <c r="P25" s="71" t="str">
        <f ca="1">INDEX({"","_","-","="},IF(OR($D25 &gt;= Q$6, $E25 &lt; P$6), 0, 1)+IF(OR($F25 &gt;= Q$6, $G25 &lt; P$6), 0, 2)+1)</f>
        <v/>
      </c>
      <c r="Q25" s="71" t="str">
        <f ca="1">INDEX({"","_","-","="},IF(OR($D25 &gt;= R$6, $E25 &lt; Q$6), 0, 1)+IF(OR($F25 &gt;= R$6, $G25 &lt; Q$6), 0, 2)+1)</f>
        <v/>
      </c>
      <c r="R25" s="71" t="str">
        <f ca="1">INDEX({"","_","-","="},IF(OR($D25 &gt;= S$6, $E25 &lt; R$6), 0, 1)+IF(OR($F25 &gt;= S$6, $G25 &lt; R$6), 0, 2)+1)</f>
        <v/>
      </c>
      <c r="S25" s="71" t="str">
        <f ca="1">INDEX({"","_","-","="},IF(OR($D25 &gt;= T$6, $E25 &lt; S$6), 0, 1)+IF(OR($F25 &gt;= T$6, $G25 &lt; S$6), 0, 2)+1)</f>
        <v/>
      </c>
      <c r="T25" s="71" t="str">
        <f ca="1">INDEX({"","_","-","="},IF(OR($D25 &gt;= U$6, $E25 &lt; T$6), 0, 1)+IF(OR($F25 &gt;= U$6, $G25 &lt; T$6), 0, 2)+1)</f>
        <v/>
      </c>
      <c r="U25" s="71" t="str">
        <f ca="1">INDEX({"","_","-","="},IF(OR($D25 &gt;= V$6, $E25 &lt; U$6), 0, 1)+IF(OR($F25 &gt;= V$6, $G25 &lt; U$6), 0, 2)+1)</f>
        <v/>
      </c>
      <c r="V25" s="71" t="str">
        <f ca="1">INDEX({"","_","-","="},IF(OR($D25 &gt;= W$6, $E25 &lt; V$6), 0, 1)+IF(OR($F25 &gt;= W$6, $G25 &lt; V$6), 0, 2)+1)</f>
        <v/>
      </c>
      <c r="W25" s="71" t="str">
        <f ca="1">INDEX({"","_","-","="},IF(OR($D25 &gt;= X$6, $E25 &lt; W$6), 0, 1)+IF(OR($F25 &gt;= X$6, $G25 &lt; W$6), 0, 2)+1)</f>
        <v/>
      </c>
      <c r="X25" s="71" t="str">
        <f ca="1">INDEX({"","_","-","="},IF(OR($D25 &gt;= Y$6, $E25 &lt; X$6), 0, 1)+IF(OR($F25 &gt;= Y$6, $G25 &lt; X$6), 0, 2)+1)</f>
        <v/>
      </c>
      <c r="Y25" s="71" t="str">
        <f ca="1">INDEX({"","_","-","="},IF(OR($D25 &gt;= Z$6, $E25 &lt; Y$6), 0, 1)+IF(OR($F25 &gt;= Z$6, $G25 &lt; Y$6), 0, 2)+1)</f>
        <v/>
      </c>
      <c r="Z25" s="71" t="str">
        <f ca="1">INDEX({"","_","-","="},IF(OR($D25 &gt;= AA$6, $E25 &lt; Z$6), 0, 1)+IF(OR($F25 &gt;= AA$6, $G25 &lt; Z$6), 0, 2)+1)</f>
        <v/>
      </c>
      <c r="AA25" s="71" t="str">
        <f ca="1">INDEX({"","_","-","="},IF(OR($D25 &gt;= AB$6, $E25 &lt; AA$6), 0, 1)+IF(OR($F25 &gt;= AB$6, $G25 &lt; AA$6), 0, 2)+1)</f>
        <v/>
      </c>
      <c r="AB25" s="71" t="str">
        <f ca="1">INDEX({"","_","-","="},IF(OR($D25 &gt;= AC$6, $E25 &lt; AB$6), 0, 1)+IF(OR($F25 &gt;= AC$6, $G25 &lt; AB$6), 0, 2)+1)</f>
        <v/>
      </c>
      <c r="AC25" s="71" t="str">
        <f ca="1">INDEX({"","_","-","="},IF(OR($D25 &gt;= AD$6, $E25 &lt; AC$6), 0, 1)+IF(OR($F25 &gt;= AD$6, $G25 &lt; AC$6), 0, 2)+1)</f>
        <v/>
      </c>
      <c r="AD25" s="71" t="str">
        <f ca="1">INDEX({"","_","-","="},IF(OR($D25 &gt;= AE$6, $E25 &lt; AD$6), 0, 1)+IF(OR($F25 &gt;= AE$6, $G25 &lt; AD$6), 0, 2)+1)</f>
        <v/>
      </c>
      <c r="AE25" s="71" t="str">
        <f ca="1">INDEX({"","_","-","="},IF(OR($D25 &gt;= AF$6, $E25 &lt; AE$6), 0, 1)+IF(OR($F25 &gt;= AF$6, $G25 &lt; AE$6), 0, 2)+1)</f>
        <v/>
      </c>
      <c r="AF25" s="71" t="str">
        <f ca="1">INDEX({"","_","-","="},IF(OR($D25 &gt;= AG$6, $E25 &lt; AF$6), 0, 1)+IF(OR($F25 &gt;= AG$6, $G25 &lt; AF$6), 0, 2)+1)</f>
        <v/>
      </c>
      <c r="AG25" s="71" t="str">
        <f ca="1">INDEX({"","_","-","="},IF(OR($D25 &gt;= AH$6, $E25 &lt; AG$6), 0, 1)+IF(OR($F25 &gt;= AH$6, $G25 &lt; AG$6), 0, 2)+1)</f>
        <v/>
      </c>
      <c r="AH25" s="71" t="str">
        <f ca="1">INDEX({"","_","-","="},IF(OR($D25 &gt;= AI$6, $E25 &lt; AH$6), 0, 1)+IF(OR($F25 &gt;= AI$6, $G25 &lt; AH$6), 0, 2)+1)</f>
        <v/>
      </c>
      <c r="AI25" s="71" t="str">
        <f ca="1">INDEX({"","_","-","="},IF(OR($D25 &gt;= AJ$6, $E25 &lt; AI$6), 0, 1)+IF(OR($F25 &gt;= AJ$6, $G25 &lt; AI$6), 0, 2)+1)</f>
        <v/>
      </c>
      <c r="AJ25" s="71" t="str">
        <f ca="1">INDEX({"","_","-","="},IF(OR($D25 &gt;= AK$6, $E25 &lt; AJ$6), 0, 1)+IF(OR($F25 &gt;= AK$6, $G25 &lt; AJ$6), 0, 2)+1)</f>
        <v/>
      </c>
      <c r="AK25" s="71" t="str">
        <f ca="1">INDEX({"","_","-","="},IF(OR($D25 &gt;= AL$6, $E25 &lt; AK$6), 0, 1)+IF(OR($F25 &gt;= AL$6, $G25 &lt; AK$6), 0, 2)+1)</f>
        <v/>
      </c>
      <c r="AL25" s="71" t="str">
        <f ca="1">INDEX({"","_","-","="},IF(OR($D25 &gt;= AM$6, $E25 &lt; AL$6), 0, 1)+IF(OR($F25 &gt;= AM$6, $G25 &lt; AL$6), 0, 2)+1)</f>
        <v/>
      </c>
      <c r="AM25" s="71" t="str">
        <f ca="1">INDEX({"","_","-","="},IF(OR($D25 &gt;= AN$6, $E25 &lt; AM$6), 0, 1)+IF(OR($F25 &gt;= AN$6, $G25 &lt; AM$6), 0, 2)+1)</f>
        <v/>
      </c>
      <c r="AN25" s="71" t="str">
        <f ca="1">INDEX({"","_","-","="},IF(OR($D25 &gt;= AO$6, $E25 &lt; AN$6), 0, 1)+IF(OR($F25 &gt;= AO$6, $G25 &lt; AN$6), 0, 2)+1)</f>
        <v/>
      </c>
      <c r="AO25" s="71" t="str">
        <f ca="1">INDEX({"","_","-","="},IF(OR($D25 &gt;= AP$6, $E25 &lt; AO$6), 0, 1)+IF(OR($F25 &gt;= AP$6, $G25 &lt; AO$6), 0, 2)+1)</f>
        <v/>
      </c>
      <c r="AP25" s="71" t="str">
        <f ca="1">INDEX({"","_","-","="},IF(OR($D25 &gt;= AQ$6, $E25 &lt; AP$6), 0, 1)+IF(OR($F25 &gt;= AQ$6, $G25 &lt; AP$6), 0, 2)+1)</f>
        <v/>
      </c>
      <c r="AQ25" s="71" t="str">
        <f ca="1">INDEX({"","_","-","="},IF(OR($D25 &gt;= AR$6, $E25 &lt; AQ$6), 0, 1)+IF(OR($F25 &gt;= AR$6, $G25 &lt; AQ$6), 0, 2)+1)</f>
        <v/>
      </c>
      <c r="AR25" s="71" t="str">
        <f ca="1">INDEX({"","_","-","="},IF(OR($D25 &gt;= AS$6, $E25 &lt; AR$6), 0, 1)+IF(OR($F25 &gt;= AS$6, $G25 &lt; AR$6), 0, 2)+1)</f>
        <v/>
      </c>
      <c r="AS25" s="71" t="str">
        <f ca="1">INDEX({"","_","-","="},IF(OR($D25 &gt;= AT$6, $E25 &lt; AS$6), 0, 1)+IF(OR($F25 &gt;= AT$6, $G25 &lt; AS$6), 0, 2)+1)</f>
        <v/>
      </c>
      <c r="AT25" s="71" t="str">
        <f ca="1">INDEX({"","_","-","="},IF(OR($D25 &gt;= AU$6, $E25 &lt; AT$6), 0, 1)+IF(OR($F25 &gt;= AU$6, $G25 &lt; AT$6), 0, 2)+1)</f>
        <v/>
      </c>
      <c r="AU25" s="71" t="str">
        <f ca="1">INDEX({"","_","-","="},IF(OR($D25 &gt;= AV$6, $E25 &lt; AU$6), 0, 1)+IF(OR($F25 &gt;= AV$6, $G25 &lt; AU$6), 0, 2)+1)</f>
        <v/>
      </c>
      <c r="AV25" s="71" t="str">
        <f ca="1">INDEX({"","_","-","="},IF(OR($D25 &gt;= AW$6, $E25 &lt; AV$6), 0, 1)+IF(OR($F25 &gt;= AW$6, $G25 &lt; AV$6), 0, 2)+1)</f>
        <v/>
      </c>
      <c r="AW25" s="71" t="str">
        <f ca="1">INDEX({"","_","-","="},IF(OR($D25 &gt;= AX$6, $E25 &lt; AW$6), 0, 1)+IF(OR($F25 &gt;= AX$6, $G25 &lt; AW$6), 0, 2)+1)</f>
        <v/>
      </c>
      <c r="AX25" s="71" t="str">
        <f ca="1">INDEX({"","_","-","="},IF(OR($D25 &gt;= AY$6, $E25 &lt; AX$6), 0, 1)+IF(OR($F25 &gt;= AY$6, $G25 &lt; AX$6), 0, 2)+1)</f>
        <v/>
      </c>
      <c r="AY25" s="71" t="str">
        <f ca="1">INDEX({"","_","-","="},IF(OR($D25 &gt;= AZ$6, $E25 &lt; AY$6), 0, 1)+IF(OR($F25 &gt;= AZ$6, $G25 &lt; AY$6), 0, 2)+1)</f>
        <v/>
      </c>
      <c r="AZ25" s="71" t="str">
        <f ca="1">INDEX({"","_","-","="},IF(OR($D25 &gt;= BA$6, $E25 &lt; AZ$6), 0, 1)+IF(OR($F25 &gt;= BA$6, $G25 &lt; AZ$6), 0, 2)+1)</f>
        <v/>
      </c>
      <c r="BA25" s="71" t="str">
        <f ca="1">INDEX({"","_","-","="},IF(OR($D25 &gt;= BB$6, $E25 &lt; BA$6), 0, 1)+IF(OR($F25 &gt;= BB$6, $G25 &lt; BA$6), 0, 2)+1)</f>
        <v/>
      </c>
      <c r="BB25" s="71" t="str">
        <f ca="1">INDEX({"","_","-","="},IF(OR($D25 &gt;= BC$6, $E25 &lt; BB$6), 0, 1)+IF(OR($F25 &gt;= BC$6, $G25 &lt; BB$6), 0, 2)+1)</f>
        <v/>
      </c>
      <c r="BC25" s="71" t="str">
        <f ca="1">INDEX({"","_","-","="},IF(OR($D25 &gt;= BD$6, $E25 &lt; BC$6), 0, 1)+IF(OR($F25 &gt;= BD$6, $G25 &lt; BC$6), 0, 2)+1)</f>
        <v/>
      </c>
      <c r="BD25" s="71" t="str">
        <f ca="1">INDEX({"","_","-","="},IF(OR($D25 &gt;= BE$6, $E25 &lt; BD$6), 0, 1)+IF(OR($F25 &gt;= BE$6, $G25 &lt; BD$6), 0, 2)+1)</f>
        <v/>
      </c>
      <c r="BE25" s="71" t="str">
        <f ca="1">INDEX({"","_","-","="},IF(OR($D25 &gt;= BF$6, $E25 &lt; BE$6), 0, 1)+IF(OR($F25 &gt;= BF$6, $G25 &lt; BE$6), 0, 2)+1)</f>
        <v/>
      </c>
      <c r="BF25" s="71" t="str">
        <f ca="1">INDEX({"","_","-","="},IF(OR($D25 &gt;= BG$6, $E25 &lt; BF$6), 0, 1)+IF(OR($F25 &gt;= BG$6, $G25 &lt; BF$6), 0, 2)+1)</f>
        <v/>
      </c>
      <c r="BG25" s="71" t="str">
        <f ca="1">INDEX({"","_","-","="},IF(OR($D25 &gt;= BH$6, $E25 &lt; BG$6), 0, 1)+IF(OR($F25 &gt;= BH$6, $G25 &lt; BG$6), 0, 2)+1)</f>
        <v/>
      </c>
      <c r="BH25" s="71" t="str">
        <f ca="1">INDEX({"","_","-","="},IF(OR($D25 &gt;= BI$6, $E25 &lt; BH$6), 0, 1)+IF(OR($F25 &gt;= BI$6, $G25 &lt; BH$6), 0, 2)+1)</f>
        <v/>
      </c>
      <c r="BI25" s="71" t="str">
        <f ca="1">INDEX({"","_","-","="},IF(OR($D25 &gt;= BJ$6, $E25 &lt; BI$6), 0, 1)+IF(OR($F25 &gt;= BJ$6, $G25 &lt; BI$6), 0, 2)+1)</f>
        <v/>
      </c>
      <c r="BJ25" s="71" t="str">
        <f ca="1">INDEX({"","_","-","="},IF(OR($D25 &gt;= BK$6, $E25 &lt; BJ$6), 0, 1)+IF(OR($F25 &gt;= BK$6, $G25 &lt; BJ$6), 0, 2)+1)</f>
        <v/>
      </c>
      <c r="BK25" s="71" t="str">
        <f ca="1">INDEX({"","_","-","="},IF(OR($D25 &gt;= BL$6, $E25 &lt; BK$6), 0, 1)+IF(OR($F25 &gt;= BL$6, $G25 &lt; BK$6), 0, 2)+1)</f>
        <v/>
      </c>
      <c r="BL25" s="71" t="str">
        <f ca="1">INDEX({"","_","-","="},IF(OR($D25 &gt;= BM$6, $E25 &lt; BL$6), 0, 1)+IF(OR($F25 &gt;= BM$6, $G25 &lt; BL$6), 0, 2)+1)</f>
        <v/>
      </c>
      <c r="BM25" s="71" t="str">
        <f ca="1">INDEX({"","_","-","="},IF(OR($D25 &gt;= BN$6, $E25 &lt; BM$6), 0, 1)+IF(OR($F25 &gt;= BN$6, $G25 &lt; BM$6), 0, 2)+1)</f>
        <v/>
      </c>
      <c r="BN25" s="71" t="str">
        <f ca="1">INDEX({"","_","-","="},IF(OR($D25 &gt;= BO$6, $E25 &lt; BN$6), 0, 1)+IF(OR($F25 &gt;= BO$6, $G25 &lt; BN$6), 0, 2)+1)</f>
        <v/>
      </c>
      <c r="BO25" s="71" t="str">
        <f ca="1">INDEX({"","_","-","="},IF(OR($D25 &gt;= BP$6, $E25 &lt; BO$6), 0, 1)+IF(OR($F25 &gt;= BP$6, $G25 &lt; BO$6), 0, 2)+1)</f>
        <v/>
      </c>
      <c r="BP25" s="71" t="str">
        <f ca="1">INDEX({"","_","-","="},IF(OR($D25 &gt;= BQ$6, $E25 &lt; BP$6), 0, 1)+IF(OR($F25 &gt;= BQ$6, $G25 &lt; BP$6), 0, 2)+1)</f>
        <v/>
      </c>
      <c r="BQ25" s="71" t="str">
        <f ca="1">INDEX({"","_","-","="},IF(OR($D25 &gt;= BR$6, $E25 &lt; BQ$6), 0, 1)+IF(OR($F25 &gt;= BR$6, $G25 &lt; BQ$6), 0, 2)+1)</f>
        <v/>
      </c>
      <c r="BR25" s="71" t="str">
        <f ca="1">INDEX({"","_","-","="},IF(OR($D25 &gt;= BS$6, $E25 &lt; BR$6), 0, 1)+IF(OR($F25 &gt;= BS$6, $G25 &lt; BR$6), 0, 2)+1)</f>
        <v/>
      </c>
      <c r="BS25" s="71" t="str">
        <f ca="1">INDEX({"","_","-","="},IF(OR($D25 &gt;= BT$6, $E25 &lt; BS$6), 0, 1)+IF(OR($F25 &gt;= BT$6, $G25 &lt; BS$6), 0, 2)+1)</f>
        <v/>
      </c>
      <c r="BT25" s="71" t="str">
        <f ca="1">INDEX({"","_","-","="},IF(OR($D25 &gt;= BU$6, $E25 &lt; BT$6), 0, 1)+IF(OR($F25 &gt;= BU$6, $G25 &lt; BT$6), 0, 2)+1)</f>
        <v/>
      </c>
      <c r="BU25" s="71" t="str">
        <f ca="1">INDEX({"","_","-","="},IF(OR($D25 &gt;= BV$6, $E25 &lt; BU$6), 0, 1)+IF(OR($F25 &gt;= BV$6, $G25 &lt; BU$6), 0, 2)+1)</f>
        <v/>
      </c>
      <c r="BV25" s="71" t="str">
        <f ca="1">INDEX({"","_","-","="},IF(OR($D25 &gt;= BW$6, $E25 &lt; BV$6), 0, 1)+IF(OR($F25 &gt;= BW$6, $G25 &lt; BV$6), 0, 2)+1)</f>
        <v/>
      </c>
      <c r="BW25" s="71" t="str">
        <f ca="1">INDEX({"","_","-","="},IF(OR($D25 &gt;= BX$6, $E25 &lt; BW$6), 0, 1)+IF(OR($F25 &gt;= BX$6, $G25 &lt; BW$6), 0, 2)+1)</f>
        <v/>
      </c>
      <c r="BX25" s="71" t="str">
        <f ca="1">INDEX({"","_","-","="},IF(OR($D25 &gt;= BY$6, $E25 &lt; BX$6), 0, 1)+IF(OR($F25 &gt;= BY$6, $G25 &lt; BX$6), 0, 2)+1)</f>
        <v/>
      </c>
      <c r="BY25" s="71" t="str">
        <f ca="1">INDEX({"","_","-","="},IF(OR($D25 &gt;= BZ$6, $E25 &lt; BY$6), 0, 1)+IF(OR($F25 &gt;= BZ$6, $G25 &lt; BY$6), 0, 2)+1)</f>
        <v/>
      </c>
      <c r="BZ25" s="71" t="str">
        <f ca="1">INDEX({"","_","-","="},IF(OR($D25 &gt;= CA$6, $E25 &lt; BZ$6), 0, 1)+IF(OR($F25 &gt;= CA$6, $G25 &lt; BZ$6), 0, 2)+1)</f>
        <v/>
      </c>
      <c r="CA25" s="71" t="str">
        <f ca="1">INDEX({"","_","-","="},IF(OR($D25 &gt;= CB$6, $E25 &lt; CA$6), 0, 1)+IF(OR($F25 &gt;= CB$6, $G25 &lt; CA$6), 0, 2)+1)</f>
        <v/>
      </c>
      <c r="CB25" s="71" t="str">
        <f ca="1">INDEX({"","_","-","="},IF(OR($D25 &gt;= CC$6, $E25 &lt; CB$6), 0, 1)+IF(OR($F25 &gt;= CC$6, $G25 &lt; CB$6), 0, 2)+1)</f>
        <v/>
      </c>
      <c r="CC25" s="71" t="str">
        <f ca="1">INDEX({"","_","-","="},IF(OR($D25 &gt;= CD$6, $E25 &lt; CC$6), 0, 1)+IF(OR($F25 &gt;= CD$6, $G25 &lt; CC$6), 0, 2)+1)</f>
        <v/>
      </c>
      <c r="CD25" s="71" t="str">
        <f ca="1">INDEX({"","_","-","="},IF(OR($D25 &gt;= CE$6, $E25 &lt; CD$6), 0, 1)+IF(OR($F25 &gt;= CE$6, $G25 &lt; CD$6), 0, 2)+1)</f>
        <v/>
      </c>
    </row>
    <row r="26" spans="1:82">
      <c r="A26" s="8" t="str">
        <f ca="1">IF('临-进度'!N21,'临-进度'!$A21,"")</f>
        <v/>
      </c>
      <c r="B26" s="8" t="str">
        <f ca="1">IF('临-进度'!N21,'临-进度'!$B21,"")</f>
        <v/>
      </c>
      <c r="C26" s="8" t="str">
        <f ca="1">IF('临-进度'!N21,'临-进度'!$F21,"")</f>
        <v/>
      </c>
      <c r="D26" s="42" t="str">
        <f ca="1">IF('临-进度'!$N21,'临-进度'!$J21,"")</f>
        <v/>
      </c>
      <c r="E26" s="42" t="str">
        <f ca="1">IF('临-进度'!$N21,'临-进度'!$AF21,"")</f>
        <v/>
      </c>
      <c r="F26" s="42" t="str">
        <f ca="1">IF('临-进度'!$N21,'临-进度'!$K21,"")</f>
        <v/>
      </c>
      <c r="G26" s="76" t="str">
        <f ca="1">IF('临-进度'!$N21,'临-进度'!$AG21,"")</f>
        <v/>
      </c>
      <c r="H26" s="71" t="str">
        <f ca="1">INDEX({"","_","-","="},IF(OR($D26 &gt;= I$6, $E26 &lt; H$6), 0, 1)+IF(OR($F26 &gt;= I$6, $G26 &lt; H$6), 0, 2)+1)</f>
        <v/>
      </c>
      <c r="I26" s="71" t="str">
        <f ca="1">INDEX({"","_","-","="},IF(OR($D26 &gt;= J$6, $E26 &lt; I$6), 0, 1)+IF(OR($F26 &gt;= J$6, $G26 &lt; I$6), 0, 2)+1)</f>
        <v/>
      </c>
      <c r="J26" s="71" t="str">
        <f ca="1">INDEX({"","_","-","="},IF(OR($D26 &gt;= K$6, $E26 &lt; J$6), 0, 1)+IF(OR($F26 &gt;= K$6, $G26 &lt; J$6), 0, 2)+1)</f>
        <v/>
      </c>
      <c r="K26" s="71" t="str">
        <f ca="1">INDEX({"","_","-","="},IF(OR($D26 &gt;= L$6, $E26 &lt; K$6), 0, 1)+IF(OR($F26 &gt;= L$6, $G26 &lt; K$6), 0, 2)+1)</f>
        <v/>
      </c>
      <c r="L26" s="71" t="str">
        <f ca="1">INDEX({"","_","-","="},IF(OR($D26 &gt;= M$6, $E26 &lt; L$6), 0, 1)+IF(OR($F26 &gt;= M$6, $G26 &lt; L$6), 0, 2)+1)</f>
        <v/>
      </c>
      <c r="M26" s="71" t="str">
        <f ca="1">INDEX({"","_","-","="},IF(OR($D26 &gt;= N$6, $E26 &lt; M$6), 0, 1)+IF(OR($F26 &gt;= N$6, $G26 &lt; M$6), 0, 2)+1)</f>
        <v/>
      </c>
      <c r="N26" s="71" t="str">
        <f ca="1">INDEX({"","_","-","="},IF(OR($D26 &gt;= O$6, $E26 &lt; N$6), 0, 1)+IF(OR($F26 &gt;= O$6, $G26 &lt; N$6), 0, 2)+1)</f>
        <v/>
      </c>
      <c r="O26" s="71" t="str">
        <f ca="1">INDEX({"","_","-","="},IF(OR($D26 &gt;= P$6, $E26 &lt; O$6), 0, 1)+IF(OR($F26 &gt;= P$6, $G26 &lt; O$6), 0, 2)+1)</f>
        <v/>
      </c>
      <c r="P26" s="71" t="str">
        <f ca="1">INDEX({"","_","-","="},IF(OR($D26 &gt;= Q$6, $E26 &lt; P$6), 0, 1)+IF(OR($F26 &gt;= Q$6, $G26 &lt; P$6), 0, 2)+1)</f>
        <v/>
      </c>
      <c r="Q26" s="71" t="str">
        <f ca="1">INDEX({"","_","-","="},IF(OR($D26 &gt;= R$6, $E26 &lt; Q$6), 0, 1)+IF(OR($F26 &gt;= R$6, $G26 &lt; Q$6), 0, 2)+1)</f>
        <v/>
      </c>
      <c r="R26" s="71" t="str">
        <f ca="1">INDEX({"","_","-","="},IF(OR($D26 &gt;= S$6, $E26 &lt; R$6), 0, 1)+IF(OR($F26 &gt;= S$6, $G26 &lt; R$6), 0, 2)+1)</f>
        <v/>
      </c>
      <c r="S26" s="71" t="str">
        <f ca="1">INDEX({"","_","-","="},IF(OR($D26 &gt;= T$6, $E26 &lt; S$6), 0, 1)+IF(OR($F26 &gt;= T$6, $G26 &lt; S$6), 0, 2)+1)</f>
        <v/>
      </c>
      <c r="T26" s="71" t="str">
        <f ca="1">INDEX({"","_","-","="},IF(OR($D26 &gt;= U$6, $E26 &lt; T$6), 0, 1)+IF(OR($F26 &gt;= U$6, $G26 &lt; T$6), 0, 2)+1)</f>
        <v/>
      </c>
      <c r="U26" s="71" t="str">
        <f ca="1">INDEX({"","_","-","="},IF(OR($D26 &gt;= V$6, $E26 &lt; U$6), 0, 1)+IF(OR($F26 &gt;= V$6, $G26 &lt; U$6), 0, 2)+1)</f>
        <v/>
      </c>
      <c r="V26" s="71" t="str">
        <f ca="1">INDEX({"","_","-","="},IF(OR($D26 &gt;= W$6, $E26 &lt; V$6), 0, 1)+IF(OR($F26 &gt;= W$6, $G26 &lt; V$6), 0, 2)+1)</f>
        <v/>
      </c>
      <c r="W26" s="71" t="str">
        <f ca="1">INDEX({"","_","-","="},IF(OR($D26 &gt;= X$6, $E26 &lt; W$6), 0, 1)+IF(OR($F26 &gt;= X$6, $G26 &lt; W$6), 0, 2)+1)</f>
        <v/>
      </c>
      <c r="X26" s="71" t="str">
        <f ca="1">INDEX({"","_","-","="},IF(OR($D26 &gt;= Y$6, $E26 &lt; X$6), 0, 1)+IF(OR($F26 &gt;= Y$6, $G26 &lt; X$6), 0, 2)+1)</f>
        <v/>
      </c>
      <c r="Y26" s="71" t="str">
        <f ca="1">INDEX({"","_","-","="},IF(OR($D26 &gt;= Z$6, $E26 &lt; Y$6), 0, 1)+IF(OR($F26 &gt;= Z$6, $G26 &lt; Y$6), 0, 2)+1)</f>
        <v/>
      </c>
      <c r="Z26" s="71" t="str">
        <f ca="1">INDEX({"","_","-","="},IF(OR($D26 &gt;= AA$6, $E26 &lt; Z$6), 0, 1)+IF(OR($F26 &gt;= AA$6, $G26 &lt; Z$6), 0, 2)+1)</f>
        <v/>
      </c>
      <c r="AA26" s="71" t="str">
        <f ca="1">INDEX({"","_","-","="},IF(OR($D26 &gt;= AB$6, $E26 &lt; AA$6), 0, 1)+IF(OR($F26 &gt;= AB$6, $G26 &lt; AA$6), 0, 2)+1)</f>
        <v/>
      </c>
      <c r="AB26" s="71" t="str">
        <f ca="1">INDEX({"","_","-","="},IF(OR($D26 &gt;= AC$6, $E26 &lt; AB$6), 0, 1)+IF(OR($F26 &gt;= AC$6, $G26 &lt; AB$6), 0, 2)+1)</f>
        <v/>
      </c>
      <c r="AC26" s="71" t="str">
        <f ca="1">INDEX({"","_","-","="},IF(OR($D26 &gt;= AD$6, $E26 &lt; AC$6), 0, 1)+IF(OR($F26 &gt;= AD$6, $G26 &lt; AC$6), 0, 2)+1)</f>
        <v/>
      </c>
      <c r="AD26" s="71" t="str">
        <f ca="1">INDEX({"","_","-","="},IF(OR($D26 &gt;= AE$6, $E26 &lt; AD$6), 0, 1)+IF(OR($F26 &gt;= AE$6, $G26 &lt; AD$6), 0, 2)+1)</f>
        <v/>
      </c>
      <c r="AE26" s="71" t="str">
        <f ca="1">INDEX({"","_","-","="},IF(OR($D26 &gt;= AF$6, $E26 &lt; AE$6), 0, 1)+IF(OR($F26 &gt;= AF$6, $G26 &lt; AE$6), 0, 2)+1)</f>
        <v/>
      </c>
      <c r="AF26" s="71" t="str">
        <f ca="1">INDEX({"","_","-","="},IF(OR($D26 &gt;= AG$6, $E26 &lt; AF$6), 0, 1)+IF(OR($F26 &gt;= AG$6, $G26 &lt; AF$6), 0, 2)+1)</f>
        <v/>
      </c>
      <c r="AG26" s="71" t="str">
        <f ca="1">INDEX({"","_","-","="},IF(OR($D26 &gt;= AH$6, $E26 &lt; AG$6), 0, 1)+IF(OR($F26 &gt;= AH$6, $G26 &lt; AG$6), 0, 2)+1)</f>
        <v/>
      </c>
      <c r="AH26" s="71" t="str">
        <f ca="1">INDEX({"","_","-","="},IF(OR($D26 &gt;= AI$6, $E26 &lt; AH$6), 0, 1)+IF(OR($F26 &gt;= AI$6, $G26 &lt; AH$6), 0, 2)+1)</f>
        <v/>
      </c>
      <c r="AI26" s="71" t="str">
        <f ca="1">INDEX({"","_","-","="},IF(OR($D26 &gt;= AJ$6, $E26 &lt; AI$6), 0, 1)+IF(OR($F26 &gt;= AJ$6, $G26 &lt; AI$6), 0, 2)+1)</f>
        <v/>
      </c>
      <c r="AJ26" s="71" t="str">
        <f ca="1">INDEX({"","_","-","="},IF(OR($D26 &gt;= AK$6, $E26 &lt; AJ$6), 0, 1)+IF(OR($F26 &gt;= AK$6, $G26 &lt; AJ$6), 0, 2)+1)</f>
        <v/>
      </c>
      <c r="AK26" s="71" t="str">
        <f ca="1">INDEX({"","_","-","="},IF(OR($D26 &gt;= AL$6, $E26 &lt; AK$6), 0, 1)+IF(OR($F26 &gt;= AL$6, $G26 &lt; AK$6), 0, 2)+1)</f>
        <v/>
      </c>
      <c r="AL26" s="71" t="str">
        <f ca="1">INDEX({"","_","-","="},IF(OR($D26 &gt;= AM$6, $E26 &lt; AL$6), 0, 1)+IF(OR($F26 &gt;= AM$6, $G26 &lt; AL$6), 0, 2)+1)</f>
        <v/>
      </c>
      <c r="AM26" s="71" t="str">
        <f ca="1">INDEX({"","_","-","="},IF(OR($D26 &gt;= AN$6, $E26 &lt; AM$6), 0, 1)+IF(OR($F26 &gt;= AN$6, $G26 &lt; AM$6), 0, 2)+1)</f>
        <v/>
      </c>
      <c r="AN26" s="71" t="str">
        <f ca="1">INDEX({"","_","-","="},IF(OR($D26 &gt;= AO$6, $E26 &lt; AN$6), 0, 1)+IF(OR($F26 &gt;= AO$6, $G26 &lt; AN$6), 0, 2)+1)</f>
        <v/>
      </c>
      <c r="AO26" s="71" t="str">
        <f ca="1">INDEX({"","_","-","="},IF(OR($D26 &gt;= AP$6, $E26 &lt; AO$6), 0, 1)+IF(OR($F26 &gt;= AP$6, $G26 &lt; AO$6), 0, 2)+1)</f>
        <v/>
      </c>
      <c r="AP26" s="71" t="str">
        <f ca="1">INDEX({"","_","-","="},IF(OR($D26 &gt;= AQ$6, $E26 &lt; AP$6), 0, 1)+IF(OR($F26 &gt;= AQ$6, $G26 &lt; AP$6), 0, 2)+1)</f>
        <v/>
      </c>
      <c r="AQ26" s="71" t="str">
        <f ca="1">INDEX({"","_","-","="},IF(OR($D26 &gt;= AR$6, $E26 &lt; AQ$6), 0, 1)+IF(OR($F26 &gt;= AR$6, $G26 &lt; AQ$6), 0, 2)+1)</f>
        <v/>
      </c>
      <c r="AR26" s="71" t="str">
        <f ca="1">INDEX({"","_","-","="},IF(OR($D26 &gt;= AS$6, $E26 &lt; AR$6), 0, 1)+IF(OR($F26 &gt;= AS$6, $G26 &lt; AR$6), 0, 2)+1)</f>
        <v/>
      </c>
      <c r="AS26" s="71" t="str">
        <f ca="1">INDEX({"","_","-","="},IF(OR($D26 &gt;= AT$6, $E26 &lt; AS$6), 0, 1)+IF(OR($F26 &gt;= AT$6, $G26 &lt; AS$6), 0, 2)+1)</f>
        <v/>
      </c>
      <c r="AT26" s="71" t="str">
        <f ca="1">INDEX({"","_","-","="},IF(OR($D26 &gt;= AU$6, $E26 &lt; AT$6), 0, 1)+IF(OR($F26 &gt;= AU$6, $G26 &lt; AT$6), 0, 2)+1)</f>
        <v/>
      </c>
      <c r="AU26" s="71" t="str">
        <f ca="1">INDEX({"","_","-","="},IF(OR($D26 &gt;= AV$6, $E26 &lt; AU$6), 0, 1)+IF(OR($F26 &gt;= AV$6, $G26 &lt; AU$6), 0, 2)+1)</f>
        <v/>
      </c>
      <c r="AV26" s="71" t="str">
        <f ca="1">INDEX({"","_","-","="},IF(OR($D26 &gt;= AW$6, $E26 &lt; AV$6), 0, 1)+IF(OR($F26 &gt;= AW$6, $G26 &lt; AV$6), 0, 2)+1)</f>
        <v/>
      </c>
      <c r="AW26" s="71" t="str">
        <f ca="1">INDEX({"","_","-","="},IF(OR($D26 &gt;= AX$6, $E26 &lt; AW$6), 0, 1)+IF(OR($F26 &gt;= AX$6, $G26 &lt; AW$6), 0, 2)+1)</f>
        <v/>
      </c>
      <c r="AX26" s="71" t="str">
        <f ca="1">INDEX({"","_","-","="},IF(OR($D26 &gt;= AY$6, $E26 &lt; AX$6), 0, 1)+IF(OR($F26 &gt;= AY$6, $G26 &lt; AX$6), 0, 2)+1)</f>
        <v/>
      </c>
      <c r="AY26" s="71" t="str">
        <f ca="1">INDEX({"","_","-","="},IF(OR($D26 &gt;= AZ$6, $E26 &lt; AY$6), 0, 1)+IF(OR($F26 &gt;= AZ$6, $G26 &lt; AY$6), 0, 2)+1)</f>
        <v/>
      </c>
      <c r="AZ26" s="71" t="str">
        <f ca="1">INDEX({"","_","-","="},IF(OR($D26 &gt;= BA$6, $E26 &lt; AZ$6), 0, 1)+IF(OR($F26 &gt;= BA$6, $G26 &lt; AZ$6), 0, 2)+1)</f>
        <v/>
      </c>
      <c r="BA26" s="71" t="str">
        <f ca="1">INDEX({"","_","-","="},IF(OR($D26 &gt;= BB$6, $E26 &lt; BA$6), 0, 1)+IF(OR($F26 &gt;= BB$6, $G26 &lt; BA$6), 0, 2)+1)</f>
        <v/>
      </c>
      <c r="BB26" s="71" t="str">
        <f ca="1">INDEX({"","_","-","="},IF(OR($D26 &gt;= BC$6, $E26 &lt; BB$6), 0, 1)+IF(OR($F26 &gt;= BC$6, $G26 &lt; BB$6), 0, 2)+1)</f>
        <v/>
      </c>
      <c r="BC26" s="71" t="str">
        <f ca="1">INDEX({"","_","-","="},IF(OR($D26 &gt;= BD$6, $E26 &lt; BC$6), 0, 1)+IF(OR($F26 &gt;= BD$6, $G26 &lt; BC$6), 0, 2)+1)</f>
        <v/>
      </c>
      <c r="BD26" s="71" t="str">
        <f ca="1">INDEX({"","_","-","="},IF(OR($D26 &gt;= BE$6, $E26 &lt; BD$6), 0, 1)+IF(OR($F26 &gt;= BE$6, $G26 &lt; BD$6), 0, 2)+1)</f>
        <v/>
      </c>
      <c r="BE26" s="71" t="str">
        <f ca="1">INDEX({"","_","-","="},IF(OR($D26 &gt;= BF$6, $E26 &lt; BE$6), 0, 1)+IF(OR($F26 &gt;= BF$6, $G26 &lt; BE$6), 0, 2)+1)</f>
        <v/>
      </c>
      <c r="BF26" s="71" t="str">
        <f ca="1">INDEX({"","_","-","="},IF(OR($D26 &gt;= BG$6, $E26 &lt; BF$6), 0, 1)+IF(OR($F26 &gt;= BG$6, $G26 &lt; BF$6), 0, 2)+1)</f>
        <v/>
      </c>
      <c r="BG26" s="71" t="str">
        <f ca="1">INDEX({"","_","-","="},IF(OR($D26 &gt;= BH$6, $E26 &lt; BG$6), 0, 1)+IF(OR($F26 &gt;= BH$6, $G26 &lt; BG$6), 0, 2)+1)</f>
        <v/>
      </c>
      <c r="BH26" s="71" t="str">
        <f ca="1">INDEX({"","_","-","="},IF(OR($D26 &gt;= BI$6, $E26 &lt; BH$6), 0, 1)+IF(OR($F26 &gt;= BI$6, $G26 &lt; BH$6), 0, 2)+1)</f>
        <v/>
      </c>
      <c r="BI26" s="71" t="str">
        <f ca="1">INDEX({"","_","-","="},IF(OR($D26 &gt;= BJ$6, $E26 &lt; BI$6), 0, 1)+IF(OR($F26 &gt;= BJ$6, $G26 &lt; BI$6), 0, 2)+1)</f>
        <v/>
      </c>
      <c r="BJ26" s="71" t="str">
        <f ca="1">INDEX({"","_","-","="},IF(OR($D26 &gt;= BK$6, $E26 &lt; BJ$6), 0, 1)+IF(OR($F26 &gt;= BK$6, $G26 &lt; BJ$6), 0, 2)+1)</f>
        <v/>
      </c>
      <c r="BK26" s="71" t="str">
        <f ca="1">INDEX({"","_","-","="},IF(OR($D26 &gt;= BL$6, $E26 &lt; BK$6), 0, 1)+IF(OR($F26 &gt;= BL$6, $G26 &lt; BK$6), 0, 2)+1)</f>
        <v/>
      </c>
      <c r="BL26" s="71" t="str">
        <f ca="1">INDEX({"","_","-","="},IF(OR($D26 &gt;= BM$6, $E26 &lt; BL$6), 0, 1)+IF(OR($F26 &gt;= BM$6, $G26 &lt; BL$6), 0, 2)+1)</f>
        <v/>
      </c>
      <c r="BM26" s="71" t="str">
        <f ca="1">INDEX({"","_","-","="},IF(OR($D26 &gt;= BN$6, $E26 &lt; BM$6), 0, 1)+IF(OR($F26 &gt;= BN$6, $G26 &lt; BM$6), 0, 2)+1)</f>
        <v/>
      </c>
      <c r="BN26" s="71" t="str">
        <f ca="1">INDEX({"","_","-","="},IF(OR($D26 &gt;= BO$6, $E26 &lt; BN$6), 0, 1)+IF(OR($F26 &gt;= BO$6, $G26 &lt; BN$6), 0, 2)+1)</f>
        <v/>
      </c>
      <c r="BO26" s="71" t="str">
        <f ca="1">INDEX({"","_","-","="},IF(OR($D26 &gt;= BP$6, $E26 &lt; BO$6), 0, 1)+IF(OR($F26 &gt;= BP$6, $G26 &lt; BO$6), 0, 2)+1)</f>
        <v/>
      </c>
      <c r="BP26" s="71" t="str">
        <f ca="1">INDEX({"","_","-","="},IF(OR($D26 &gt;= BQ$6, $E26 &lt; BP$6), 0, 1)+IF(OR($F26 &gt;= BQ$6, $G26 &lt; BP$6), 0, 2)+1)</f>
        <v/>
      </c>
      <c r="BQ26" s="71" t="str">
        <f ca="1">INDEX({"","_","-","="},IF(OR($D26 &gt;= BR$6, $E26 &lt; BQ$6), 0, 1)+IF(OR($F26 &gt;= BR$6, $G26 &lt; BQ$6), 0, 2)+1)</f>
        <v/>
      </c>
      <c r="BR26" s="71" t="str">
        <f ca="1">INDEX({"","_","-","="},IF(OR($D26 &gt;= BS$6, $E26 &lt; BR$6), 0, 1)+IF(OR($F26 &gt;= BS$6, $G26 &lt; BR$6), 0, 2)+1)</f>
        <v/>
      </c>
      <c r="BS26" s="71" t="str">
        <f ca="1">INDEX({"","_","-","="},IF(OR($D26 &gt;= BT$6, $E26 &lt; BS$6), 0, 1)+IF(OR($F26 &gt;= BT$6, $G26 &lt; BS$6), 0, 2)+1)</f>
        <v/>
      </c>
      <c r="BT26" s="71" t="str">
        <f ca="1">INDEX({"","_","-","="},IF(OR($D26 &gt;= BU$6, $E26 &lt; BT$6), 0, 1)+IF(OR($F26 &gt;= BU$6, $G26 &lt; BT$6), 0, 2)+1)</f>
        <v/>
      </c>
      <c r="BU26" s="71" t="str">
        <f ca="1">INDEX({"","_","-","="},IF(OR($D26 &gt;= BV$6, $E26 &lt; BU$6), 0, 1)+IF(OR($F26 &gt;= BV$6, $G26 &lt; BU$6), 0, 2)+1)</f>
        <v/>
      </c>
      <c r="BV26" s="71" t="str">
        <f ca="1">INDEX({"","_","-","="},IF(OR($D26 &gt;= BW$6, $E26 &lt; BV$6), 0, 1)+IF(OR($F26 &gt;= BW$6, $G26 &lt; BV$6), 0, 2)+1)</f>
        <v/>
      </c>
      <c r="BW26" s="71" t="str">
        <f ca="1">INDEX({"","_","-","="},IF(OR($D26 &gt;= BX$6, $E26 &lt; BW$6), 0, 1)+IF(OR($F26 &gt;= BX$6, $G26 &lt; BW$6), 0, 2)+1)</f>
        <v/>
      </c>
      <c r="BX26" s="71" t="str">
        <f ca="1">INDEX({"","_","-","="},IF(OR($D26 &gt;= BY$6, $E26 &lt; BX$6), 0, 1)+IF(OR($F26 &gt;= BY$6, $G26 &lt; BX$6), 0, 2)+1)</f>
        <v/>
      </c>
      <c r="BY26" s="71" t="str">
        <f ca="1">INDEX({"","_","-","="},IF(OR($D26 &gt;= BZ$6, $E26 &lt; BY$6), 0, 1)+IF(OR($F26 &gt;= BZ$6, $G26 &lt; BY$6), 0, 2)+1)</f>
        <v/>
      </c>
      <c r="BZ26" s="71" t="str">
        <f ca="1">INDEX({"","_","-","="},IF(OR($D26 &gt;= CA$6, $E26 &lt; BZ$6), 0, 1)+IF(OR($F26 &gt;= CA$6, $G26 &lt; BZ$6), 0, 2)+1)</f>
        <v/>
      </c>
      <c r="CA26" s="71" t="str">
        <f ca="1">INDEX({"","_","-","="},IF(OR($D26 &gt;= CB$6, $E26 &lt; CA$6), 0, 1)+IF(OR($F26 &gt;= CB$6, $G26 &lt; CA$6), 0, 2)+1)</f>
        <v/>
      </c>
      <c r="CB26" s="71" t="str">
        <f ca="1">INDEX({"","_","-","="},IF(OR($D26 &gt;= CC$6, $E26 &lt; CB$6), 0, 1)+IF(OR($F26 &gt;= CC$6, $G26 &lt; CB$6), 0, 2)+1)</f>
        <v/>
      </c>
      <c r="CC26" s="71" t="str">
        <f ca="1">INDEX({"","_","-","="},IF(OR($D26 &gt;= CD$6, $E26 &lt; CC$6), 0, 1)+IF(OR($F26 &gt;= CD$6, $G26 &lt; CC$6), 0, 2)+1)</f>
        <v/>
      </c>
      <c r="CD26" s="71" t="str">
        <f ca="1">INDEX({"","_","-","="},IF(OR($D26 &gt;= CE$6, $E26 &lt; CD$6), 0, 1)+IF(OR($F26 &gt;= CE$6, $G26 &lt; CD$6), 0, 2)+1)</f>
        <v/>
      </c>
    </row>
    <row r="27" spans="1:82">
      <c r="A27" s="8" t="str">
        <f ca="1">IF('临-进度'!N22,'临-进度'!$A22,"")</f>
        <v/>
      </c>
      <c r="B27" s="8" t="str">
        <f ca="1">IF('临-进度'!N22,'临-进度'!$B22,"")</f>
        <v/>
      </c>
      <c r="C27" s="8" t="str">
        <f ca="1">IF('临-进度'!N22,'临-进度'!$F22,"")</f>
        <v/>
      </c>
      <c r="D27" s="42" t="str">
        <f ca="1">IF('临-进度'!$N22,'临-进度'!$J22,"")</f>
        <v/>
      </c>
      <c r="E27" s="42" t="str">
        <f ca="1">IF('临-进度'!$N22,'临-进度'!$AF22,"")</f>
        <v/>
      </c>
      <c r="F27" s="42" t="str">
        <f ca="1">IF('临-进度'!$N22,'临-进度'!$K22,"")</f>
        <v/>
      </c>
      <c r="G27" s="76" t="str">
        <f ca="1">IF('临-进度'!$N22,'临-进度'!$AG22,"")</f>
        <v/>
      </c>
      <c r="H27" s="71" t="str">
        <f ca="1">INDEX({"","_","-","="},IF(OR($D27 &gt;= I$6, $E27 &lt; H$6), 0, 1)+IF(OR($F27 &gt;= I$6, $G27 &lt; H$6), 0, 2)+1)</f>
        <v/>
      </c>
      <c r="I27" s="71" t="str">
        <f ca="1">INDEX({"","_","-","="},IF(OR($D27 &gt;= J$6, $E27 &lt; I$6), 0, 1)+IF(OR($F27 &gt;= J$6, $G27 &lt; I$6), 0, 2)+1)</f>
        <v/>
      </c>
      <c r="J27" s="71" t="str">
        <f ca="1">INDEX({"","_","-","="},IF(OR($D27 &gt;= K$6, $E27 &lt; J$6), 0, 1)+IF(OR($F27 &gt;= K$6, $G27 &lt; J$6), 0, 2)+1)</f>
        <v/>
      </c>
      <c r="K27" s="71" t="str">
        <f ca="1">INDEX({"","_","-","="},IF(OR($D27 &gt;= L$6, $E27 &lt; K$6), 0, 1)+IF(OR($F27 &gt;= L$6, $G27 &lt; K$6), 0, 2)+1)</f>
        <v/>
      </c>
      <c r="L27" s="71" t="str">
        <f ca="1">INDEX({"","_","-","="},IF(OR($D27 &gt;= M$6, $E27 &lt; L$6), 0, 1)+IF(OR($F27 &gt;= M$6, $G27 &lt; L$6), 0, 2)+1)</f>
        <v/>
      </c>
      <c r="M27" s="71" t="str">
        <f ca="1">INDEX({"","_","-","="},IF(OR($D27 &gt;= N$6, $E27 &lt; M$6), 0, 1)+IF(OR($F27 &gt;= N$6, $G27 &lt; M$6), 0, 2)+1)</f>
        <v/>
      </c>
      <c r="N27" s="71" t="str">
        <f ca="1">INDEX({"","_","-","="},IF(OR($D27 &gt;= O$6, $E27 &lt; N$6), 0, 1)+IF(OR($F27 &gt;= O$6, $G27 &lt; N$6), 0, 2)+1)</f>
        <v/>
      </c>
      <c r="O27" s="71" t="str">
        <f ca="1">INDEX({"","_","-","="},IF(OR($D27 &gt;= P$6, $E27 &lt; O$6), 0, 1)+IF(OR($F27 &gt;= P$6, $G27 &lt; O$6), 0, 2)+1)</f>
        <v/>
      </c>
      <c r="P27" s="71" t="str">
        <f ca="1">INDEX({"","_","-","="},IF(OR($D27 &gt;= Q$6, $E27 &lt; P$6), 0, 1)+IF(OR($F27 &gt;= Q$6, $G27 &lt; P$6), 0, 2)+1)</f>
        <v/>
      </c>
      <c r="Q27" s="71" t="str">
        <f ca="1">INDEX({"","_","-","="},IF(OR($D27 &gt;= R$6, $E27 &lt; Q$6), 0, 1)+IF(OR($F27 &gt;= R$6, $G27 &lt; Q$6), 0, 2)+1)</f>
        <v/>
      </c>
      <c r="R27" s="71" t="str">
        <f ca="1">INDEX({"","_","-","="},IF(OR($D27 &gt;= S$6, $E27 &lt; R$6), 0, 1)+IF(OR($F27 &gt;= S$6, $G27 &lt; R$6), 0, 2)+1)</f>
        <v/>
      </c>
      <c r="S27" s="71" t="str">
        <f ca="1">INDEX({"","_","-","="},IF(OR($D27 &gt;= T$6, $E27 &lt; S$6), 0, 1)+IF(OR($F27 &gt;= T$6, $G27 &lt; S$6), 0, 2)+1)</f>
        <v/>
      </c>
      <c r="T27" s="71" t="str">
        <f ca="1">INDEX({"","_","-","="},IF(OR($D27 &gt;= U$6, $E27 &lt; T$6), 0, 1)+IF(OR($F27 &gt;= U$6, $G27 &lt; T$6), 0, 2)+1)</f>
        <v/>
      </c>
      <c r="U27" s="71" t="str">
        <f ca="1">INDEX({"","_","-","="},IF(OR($D27 &gt;= V$6, $E27 &lt; U$6), 0, 1)+IF(OR($F27 &gt;= V$6, $G27 &lt; U$6), 0, 2)+1)</f>
        <v/>
      </c>
      <c r="V27" s="71" t="str">
        <f ca="1">INDEX({"","_","-","="},IF(OR($D27 &gt;= W$6, $E27 &lt; V$6), 0, 1)+IF(OR($F27 &gt;= W$6, $G27 &lt; V$6), 0, 2)+1)</f>
        <v/>
      </c>
      <c r="W27" s="71" t="str">
        <f ca="1">INDEX({"","_","-","="},IF(OR($D27 &gt;= X$6, $E27 &lt; W$6), 0, 1)+IF(OR($F27 &gt;= X$6, $G27 &lt; W$6), 0, 2)+1)</f>
        <v/>
      </c>
      <c r="X27" s="71" t="str">
        <f ca="1">INDEX({"","_","-","="},IF(OR($D27 &gt;= Y$6, $E27 &lt; X$6), 0, 1)+IF(OR($F27 &gt;= Y$6, $G27 &lt; X$6), 0, 2)+1)</f>
        <v/>
      </c>
      <c r="Y27" s="71" t="str">
        <f ca="1">INDEX({"","_","-","="},IF(OR($D27 &gt;= Z$6, $E27 &lt; Y$6), 0, 1)+IF(OR($F27 &gt;= Z$6, $G27 &lt; Y$6), 0, 2)+1)</f>
        <v/>
      </c>
      <c r="Z27" s="71" t="str">
        <f ca="1">INDEX({"","_","-","="},IF(OR($D27 &gt;= AA$6, $E27 &lt; Z$6), 0, 1)+IF(OR($F27 &gt;= AA$6, $G27 &lt; Z$6), 0, 2)+1)</f>
        <v/>
      </c>
      <c r="AA27" s="71" t="str">
        <f ca="1">INDEX({"","_","-","="},IF(OR($D27 &gt;= AB$6, $E27 &lt; AA$6), 0, 1)+IF(OR($F27 &gt;= AB$6, $G27 &lt; AA$6), 0, 2)+1)</f>
        <v/>
      </c>
      <c r="AB27" s="71" t="str">
        <f ca="1">INDEX({"","_","-","="},IF(OR($D27 &gt;= AC$6, $E27 &lt; AB$6), 0, 1)+IF(OR($F27 &gt;= AC$6, $G27 &lt; AB$6), 0, 2)+1)</f>
        <v/>
      </c>
      <c r="AC27" s="71" t="str">
        <f ca="1">INDEX({"","_","-","="},IF(OR($D27 &gt;= AD$6, $E27 &lt; AC$6), 0, 1)+IF(OR($F27 &gt;= AD$6, $G27 &lt; AC$6), 0, 2)+1)</f>
        <v/>
      </c>
      <c r="AD27" s="71" t="str">
        <f ca="1">INDEX({"","_","-","="},IF(OR($D27 &gt;= AE$6, $E27 &lt; AD$6), 0, 1)+IF(OR($F27 &gt;= AE$6, $G27 &lt; AD$6), 0, 2)+1)</f>
        <v/>
      </c>
      <c r="AE27" s="71" t="str">
        <f ca="1">INDEX({"","_","-","="},IF(OR($D27 &gt;= AF$6, $E27 &lt; AE$6), 0, 1)+IF(OR($F27 &gt;= AF$6, $G27 &lt; AE$6), 0, 2)+1)</f>
        <v/>
      </c>
      <c r="AF27" s="71" t="str">
        <f ca="1">INDEX({"","_","-","="},IF(OR($D27 &gt;= AG$6, $E27 &lt; AF$6), 0, 1)+IF(OR($F27 &gt;= AG$6, $G27 &lt; AF$6), 0, 2)+1)</f>
        <v/>
      </c>
      <c r="AG27" s="71" t="str">
        <f ca="1">INDEX({"","_","-","="},IF(OR($D27 &gt;= AH$6, $E27 &lt; AG$6), 0, 1)+IF(OR($F27 &gt;= AH$6, $G27 &lt; AG$6), 0, 2)+1)</f>
        <v/>
      </c>
      <c r="AH27" s="71" t="str">
        <f ca="1">INDEX({"","_","-","="},IF(OR($D27 &gt;= AI$6, $E27 &lt; AH$6), 0, 1)+IF(OR($F27 &gt;= AI$6, $G27 &lt; AH$6), 0, 2)+1)</f>
        <v/>
      </c>
      <c r="AI27" s="71" t="str">
        <f ca="1">INDEX({"","_","-","="},IF(OR($D27 &gt;= AJ$6, $E27 &lt; AI$6), 0, 1)+IF(OR($F27 &gt;= AJ$6, $G27 &lt; AI$6), 0, 2)+1)</f>
        <v/>
      </c>
      <c r="AJ27" s="71" t="str">
        <f ca="1">INDEX({"","_","-","="},IF(OR($D27 &gt;= AK$6, $E27 &lt; AJ$6), 0, 1)+IF(OR($F27 &gt;= AK$6, $G27 &lt; AJ$6), 0, 2)+1)</f>
        <v/>
      </c>
      <c r="AK27" s="71" t="str">
        <f ca="1">INDEX({"","_","-","="},IF(OR($D27 &gt;= AL$6, $E27 &lt; AK$6), 0, 1)+IF(OR($F27 &gt;= AL$6, $G27 &lt; AK$6), 0, 2)+1)</f>
        <v/>
      </c>
      <c r="AL27" s="71" t="str">
        <f ca="1">INDEX({"","_","-","="},IF(OR($D27 &gt;= AM$6, $E27 &lt; AL$6), 0, 1)+IF(OR($F27 &gt;= AM$6, $G27 &lt; AL$6), 0, 2)+1)</f>
        <v/>
      </c>
      <c r="AM27" s="71" t="str">
        <f ca="1">INDEX({"","_","-","="},IF(OR($D27 &gt;= AN$6, $E27 &lt; AM$6), 0, 1)+IF(OR($F27 &gt;= AN$6, $G27 &lt; AM$6), 0, 2)+1)</f>
        <v/>
      </c>
      <c r="AN27" s="71" t="str">
        <f ca="1">INDEX({"","_","-","="},IF(OR($D27 &gt;= AO$6, $E27 &lt; AN$6), 0, 1)+IF(OR($F27 &gt;= AO$6, $G27 &lt; AN$6), 0, 2)+1)</f>
        <v/>
      </c>
      <c r="AO27" s="71" t="str">
        <f ca="1">INDEX({"","_","-","="},IF(OR($D27 &gt;= AP$6, $E27 &lt; AO$6), 0, 1)+IF(OR($F27 &gt;= AP$6, $G27 &lt; AO$6), 0, 2)+1)</f>
        <v/>
      </c>
      <c r="AP27" s="71" t="str">
        <f ca="1">INDEX({"","_","-","="},IF(OR($D27 &gt;= AQ$6, $E27 &lt; AP$6), 0, 1)+IF(OR($F27 &gt;= AQ$6, $G27 &lt; AP$6), 0, 2)+1)</f>
        <v/>
      </c>
      <c r="AQ27" s="71" t="str">
        <f ca="1">INDEX({"","_","-","="},IF(OR($D27 &gt;= AR$6, $E27 &lt; AQ$6), 0, 1)+IF(OR($F27 &gt;= AR$6, $G27 &lt; AQ$6), 0, 2)+1)</f>
        <v/>
      </c>
      <c r="AR27" s="71" t="str">
        <f ca="1">INDEX({"","_","-","="},IF(OR($D27 &gt;= AS$6, $E27 &lt; AR$6), 0, 1)+IF(OR($F27 &gt;= AS$6, $G27 &lt; AR$6), 0, 2)+1)</f>
        <v/>
      </c>
      <c r="AS27" s="71" t="str">
        <f ca="1">INDEX({"","_","-","="},IF(OR($D27 &gt;= AT$6, $E27 &lt; AS$6), 0, 1)+IF(OR($F27 &gt;= AT$6, $G27 &lt; AS$6), 0, 2)+1)</f>
        <v/>
      </c>
      <c r="AT27" s="71" t="str">
        <f ca="1">INDEX({"","_","-","="},IF(OR($D27 &gt;= AU$6, $E27 &lt; AT$6), 0, 1)+IF(OR($F27 &gt;= AU$6, $G27 &lt; AT$6), 0, 2)+1)</f>
        <v/>
      </c>
      <c r="AU27" s="71" t="str">
        <f ca="1">INDEX({"","_","-","="},IF(OR($D27 &gt;= AV$6, $E27 &lt; AU$6), 0, 1)+IF(OR($F27 &gt;= AV$6, $G27 &lt; AU$6), 0, 2)+1)</f>
        <v/>
      </c>
      <c r="AV27" s="71" t="str">
        <f ca="1">INDEX({"","_","-","="},IF(OR($D27 &gt;= AW$6, $E27 &lt; AV$6), 0, 1)+IF(OR($F27 &gt;= AW$6, $G27 &lt; AV$6), 0, 2)+1)</f>
        <v/>
      </c>
      <c r="AW27" s="71" t="str">
        <f ca="1">INDEX({"","_","-","="},IF(OR($D27 &gt;= AX$6, $E27 &lt; AW$6), 0, 1)+IF(OR($F27 &gt;= AX$6, $G27 &lt; AW$6), 0, 2)+1)</f>
        <v/>
      </c>
      <c r="AX27" s="71" t="str">
        <f ca="1">INDEX({"","_","-","="},IF(OR($D27 &gt;= AY$6, $E27 &lt; AX$6), 0, 1)+IF(OR($F27 &gt;= AY$6, $G27 &lt; AX$6), 0, 2)+1)</f>
        <v/>
      </c>
      <c r="AY27" s="71" t="str">
        <f ca="1">INDEX({"","_","-","="},IF(OR($D27 &gt;= AZ$6, $E27 &lt; AY$6), 0, 1)+IF(OR($F27 &gt;= AZ$6, $G27 &lt; AY$6), 0, 2)+1)</f>
        <v/>
      </c>
      <c r="AZ27" s="71" t="str">
        <f ca="1">INDEX({"","_","-","="},IF(OR($D27 &gt;= BA$6, $E27 &lt; AZ$6), 0, 1)+IF(OR($F27 &gt;= BA$6, $G27 &lt; AZ$6), 0, 2)+1)</f>
        <v/>
      </c>
      <c r="BA27" s="71" t="str">
        <f ca="1">INDEX({"","_","-","="},IF(OR($D27 &gt;= BB$6, $E27 &lt; BA$6), 0, 1)+IF(OR($F27 &gt;= BB$6, $G27 &lt; BA$6), 0, 2)+1)</f>
        <v/>
      </c>
      <c r="BB27" s="71" t="str">
        <f ca="1">INDEX({"","_","-","="},IF(OR($D27 &gt;= BC$6, $E27 &lt; BB$6), 0, 1)+IF(OR($F27 &gt;= BC$6, $G27 &lt; BB$6), 0, 2)+1)</f>
        <v/>
      </c>
      <c r="BC27" s="71" t="str">
        <f ca="1">INDEX({"","_","-","="},IF(OR($D27 &gt;= BD$6, $E27 &lt; BC$6), 0, 1)+IF(OR($F27 &gt;= BD$6, $G27 &lt; BC$6), 0, 2)+1)</f>
        <v/>
      </c>
      <c r="BD27" s="71" t="str">
        <f ca="1">INDEX({"","_","-","="},IF(OR($D27 &gt;= BE$6, $E27 &lt; BD$6), 0, 1)+IF(OR($F27 &gt;= BE$6, $G27 &lt; BD$6), 0, 2)+1)</f>
        <v/>
      </c>
      <c r="BE27" s="71" t="str">
        <f ca="1">INDEX({"","_","-","="},IF(OR($D27 &gt;= BF$6, $E27 &lt; BE$6), 0, 1)+IF(OR($F27 &gt;= BF$6, $G27 &lt; BE$6), 0, 2)+1)</f>
        <v/>
      </c>
      <c r="BF27" s="71" t="str">
        <f ca="1">INDEX({"","_","-","="},IF(OR($D27 &gt;= BG$6, $E27 &lt; BF$6), 0, 1)+IF(OR($F27 &gt;= BG$6, $G27 &lt; BF$6), 0, 2)+1)</f>
        <v/>
      </c>
      <c r="BG27" s="71" t="str">
        <f ca="1">INDEX({"","_","-","="},IF(OR($D27 &gt;= BH$6, $E27 &lt; BG$6), 0, 1)+IF(OR($F27 &gt;= BH$6, $G27 &lt; BG$6), 0, 2)+1)</f>
        <v/>
      </c>
      <c r="BH27" s="71" t="str">
        <f ca="1">INDEX({"","_","-","="},IF(OR($D27 &gt;= BI$6, $E27 &lt; BH$6), 0, 1)+IF(OR($F27 &gt;= BI$6, $G27 &lt; BH$6), 0, 2)+1)</f>
        <v/>
      </c>
      <c r="BI27" s="71" t="str">
        <f ca="1">INDEX({"","_","-","="},IF(OR($D27 &gt;= BJ$6, $E27 &lt; BI$6), 0, 1)+IF(OR($F27 &gt;= BJ$6, $G27 &lt; BI$6), 0, 2)+1)</f>
        <v/>
      </c>
      <c r="BJ27" s="71" t="str">
        <f ca="1">INDEX({"","_","-","="},IF(OR($D27 &gt;= BK$6, $E27 &lt; BJ$6), 0, 1)+IF(OR($F27 &gt;= BK$6, $G27 &lt; BJ$6), 0, 2)+1)</f>
        <v/>
      </c>
      <c r="BK27" s="71" t="str">
        <f ca="1">INDEX({"","_","-","="},IF(OR($D27 &gt;= BL$6, $E27 &lt; BK$6), 0, 1)+IF(OR($F27 &gt;= BL$6, $G27 &lt; BK$6), 0, 2)+1)</f>
        <v/>
      </c>
      <c r="BL27" s="71" t="str">
        <f ca="1">INDEX({"","_","-","="},IF(OR($D27 &gt;= BM$6, $E27 &lt; BL$6), 0, 1)+IF(OR($F27 &gt;= BM$6, $G27 &lt; BL$6), 0, 2)+1)</f>
        <v/>
      </c>
      <c r="BM27" s="71" t="str">
        <f ca="1">INDEX({"","_","-","="},IF(OR($D27 &gt;= BN$6, $E27 &lt; BM$6), 0, 1)+IF(OR($F27 &gt;= BN$6, $G27 &lt; BM$6), 0, 2)+1)</f>
        <v/>
      </c>
      <c r="BN27" s="71" t="str">
        <f ca="1">INDEX({"","_","-","="},IF(OR($D27 &gt;= BO$6, $E27 &lt; BN$6), 0, 1)+IF(OR($F27 &gt;= BO$6, $G27 &lt; BN$6), 0, 2)+1)</f>
        <v/>
      </c>
      <c r="BO27" s="71" t="str">
        <f ca="1">INDEX({"","_","-","="},IF(OR($D27 &gt;= BP$6, $E27 &lt; BO$6), 0, 1)+IF(OR($F27 &gt;= BP$6, $G27 &lt; BO$6), 0, 2)+1)</f>
        <v/>
      </c>
      <c r="BP27" s="71" t="str">
        <f ca="1">INDEX({"","_","-","="},IF(OR($D27 &gt;= BQ$6, $E27 &lt; BP$6), 0, 1)+IF(OR($F27 &gt;= BQ$6, $G27 &lt; BP$6), 0, 2)+1)</f>
        <v/>
      </c>
      <c r="BQ27" s="71" t="str">
        <f ca="1">INDEX({"","_","-","="},IF(OR($D27 &gt;= BR$6, $E27 &lt; BQ$6), 0, 1)+IF(OR($F27 &gt;= BR$6, $G27 &lt; BQ$6), 0, 2)+1)</f>
        <v/>
      </c>
      <c r="BR27" s="71" t="str">
        <f ca="1">INDEX({"","_","-","="},IF(OR($D27 &gt;= BS$6, $E27 &lt; BR$6), 0, 1)+IF(OR($F27 &gt;= BS$6, $G27 &lt; BR$6), 0, 2)+1)</f>
        <v/>
      </c>
      <c r="BS27" s="71" t="str">
        <f ca="1">INDEX({"","_","-","="},IF(OR($D27 &gt;= BT$6, $E27 &lt; BS$6), 0, 1)+IF(OR($F27 &gt;= BT$6, $G27 &lt; BS$6), 0, 2)+1)</f>
        <v/>
      </c>
      <c r="BT27" s="71" t="str">
        <f ca="1">INDEX({"","_","-","="},IF(OR($D27 &gt;= BU$6, $E27 &lt; BT$6), 0, 1)+IF(OR($F27 &gt;= BU$6, $G27 &lt; BT$6), 0, 2)+1)</f>
        <v/>
      </c>
      <c r="BU27" s="71" t="str">
        <f ca="1">INDEX({"","_","-","="},IF(OR($D27 &gt;= BV$6, $E27 &lt; BU$6), 0, 1)+IF(OR($F27 &gt;= BV$6, $G27 &lt; BU$6), 0, 2)+1)</f>
        <v/>
      </c>
      <c r="BV27" s="71" t="str">
        <f ca="1">INDEX({"","_","-","="},IF(OR($D27 &gt;= BW$6, $E27 &lt; BV$6), 0, 1)+IF(OR($F27 &gt;= BW$6, $G27 &lt; BV$6), 0, 2)+1)</f>
        <v/>
      </c>
      <c r="BW27" s="71" t="str">
        <f ca="1">INDEX({"","_","-","="},IF(OR($D27 &gt;= BX$6, $E27 &lt; BW$6), 0, 1)+IF(OR($F27 &gt;= BX$6, $G27 &lt; BW$6), 0, 2)+1)</f>
        <v/>
      </c>
      <c r="BX27" s="71" t="str">
        <f ca="1">INDEX({"","_","-","="},IF(OR($D27 &gt;= BY$6, $E27 &lt; BX$6), 0, 1)+IF(OR($F27 &gt;= BY$6, $G27 &lt; BX$6), 0, 2)+1)</f>
        <v/>
      </c>
      <c r="BY27" s="71" t="str">
        <f ca="1">INDEX({"","_","-","="},IF(OR($D27 &gt;= BZ$6, $E27 &lt; BY$6), 0, 1)+IF(OR($F27 &gt;= BZ$6, $G27 &lt; BY$6), 0, 2)+1)</f>
        <v/>
      </c>
      <c r="BZ27" s="71" t="str">
        <f ca="1">INDEX({"","_","-","="},IF(OR($D27 &gt;= CA$6, $E27 &lt; BZ$6), 0, 1)+IF(OR($F27 &gt;= CA$6, $G27 &lt; BZ$6), 0, 2)+1)</f>
        <v/>
      </c>
      <c r="CA27" s="71" t="str">
        <f ca="1">INDEX({"","_","-","="},IF(OR($D27 &gt;= CB$6, $E27 &lt; CA$6), 0, 1)+IF(OR($F27 &gt;= CB$6, $G27 &lt; CA$6), 0, 2)+1)</f>
        <v/>
      </c>
      <c r="CB27" s="71" t="str">
        <f ca="1">INDEX({"","_","-","="},IF(OR($D27 &gt;= CC$6, $E27 &lt; CB$6), 0, 1)+IF(OR($F27 &gt;= CC$6, $G27 &lt; CB$6), 0, 2)+1)</f>
        <v/>
      </c>
      <c r="CC27" s="71" t="str">
        <f ca="1">INDEX({"","_","-","="},IF(OR($D27 &gt;= CD$6, $E27 &lt; CC$6), 0, 1)+IF(OR($F27 &gt;= CD$6, $G27 &lt; CC$6), 0, 2)+1)</f>
        <v/>
      </c>
      <c r="CD27" s="71" t="str">
        <f ca="1">INDEX({"","_","-","="},IF(OR($D27 &gt;= CE$6, $E27 &lt; CD$6), 0, 1)+IF(OR($F27 &gt;= CE$6, $G27 &lt; CD$6), 0, 2)+1)</f>
        <v/>
      </c>
    </row>
    <row r="28" spans="1:82">
      <c r="A28" s="8" t="str">
        <f ca="1">IF('临-进度'!N23,'临-进度'!$A23,"")</f>
        <v/>
      </c>
      <c r="B28" s="8" t="str">
        <f ca="1">IF('临-进度'!N23,'临-进度'!$B23,"")</f>
        <v/>
      </c>
      <c r="C28" s="8" t="str">
        <f ca="1">IF('临-进度'!N23,'临-进度'!$F23,"")</f>
        <v/>
      </c>
      <c r="D28" s="42" t="str">
        <f ca="1">IF('临-进度'!$N23,'临-进度'!$J23,"")</f>
        <v/>
      </c>
      <c r="E28" s="42" t="str">
        <f ca="1">IF('临-进度'!$N23,'临-进度'!$AF23,"")</f>
        <v/>
      </c>
      <c r="F28" s="42" t="str">
        <f ca="1">IF('临-进度'!$N23,'临-进度'!$K23,"")</f>
        <v/>
      </c>
      <c r="G28" s="76" t="str">
        <f ca="1">IF('临-进度'!$N23,'临-进度'!$AG23,"")</f>
        <v/>
      </c>
      <c r="H28" s="71" t="str">
        <f ca="1">INDEX({"","_","-","="},IF(OR($D28 &gt;= I$6, $E28 &lt; H$6), 0, 1)+IF(OR($F28 &gt;= I$6, $G28 &lt; H$6), 0, 2)+1)</f>
        <v/>
      </c>
      <c r="I28" s="71" t="str">
        <f ca="1">INDEX({"","_","-","="},IF(OR($D28 &gt;= J$6, $E28 &lt; I$6), 0, 1)+IF(OR($F28 &gt;= J$6, $G28 &lt; I$6), 0, 2)+1)</f>
        <v/>
      </c>
      <c r="J28" s="71" t="str">
        <f ca="1">INDEX({"","_","-","="},IF(OR($D28 &gt;= K$6, $E28 &lt; J$6), 0, 1)+IF(OR($F28 &gt;= K$6, $G28 &lt; J$6), 0, 2)+1)</f>
        <v/>
      </c>
      <c r="K28" s="71" t="str">
        <f ca="1">INDEX({"","_","-","="},IF(OR($D28 &gt;= L$6, $E28 &lt; K$6), 0, 1)+IF(OR($F28 &gt;= L$6, $G28 &lt; K$6), 0, 2)+1)</f>
        <v/>
      </c>
      <c r="L28" s="71" t="str">
        <f ca="1">INDEX({"","_","-","="},IF(OR($D28 &gt;= M$6, $E28 &lt; L$6), 0, 1)+IF(OR($F28 &gt;= M$6, $G28 &lt; L$6), 0, 2)+1)</f>
        <v/>
      </c>
      <c r="M28" s="71" t="str">
        <f ca="1">INDEX({"","_","-","="},IF(OR($D28 &gt;= N$6, $E28 &lt; M$6), 0, 1)+IF(OR($F28 &gt;= N$6, $G28 &lt; M$6), 0, 2)+1)</f>
        <v/>
      </c>
      <c r="N28" s="71" t="str">
        <f ca="1">INDEX({"","_","-","="},IF(OR($D28 &gt;= O$6, $E28 &lt; N$6), 0, 1)+IF(OR($F28 &gt;= O$6, $G28 &lt; N$6), 0, 2)+1)</f>
        <v/>
      </c>
      <c r="O28" s="71" t="str">
        <f ca="1">INDEX({"","_","-","="},IF(OR($D28 &gt;= P$6, $E28 &lt; O$6), 0, 1)+IF(OR($F28 &gt;= P$6, $G28 &lt; O$6), 0, 2)+1)</f>
        <v/>
      </c>
      <c r="P28" s="71" t="str">
        <f ca="1">INDEX({"","_","-","="},IF(OR($D28 &gt;= Q$6, $E28 &lt; P$6), 0, 1)+IF(OR($F28 &gt;= Q$6, $G28 &lt; P$6), 0, 2)+1)</f>
        <v/>
      </c>
      <c r="Q28" s="71" t="str">
        <f ca="1">INDEX({"","_","-","="},IF(OR($D28 &gt;= R$6, $E28 &lt; Q$6), 0, 1)+IF(OR($F28 &gt;= R$6, $G28 &lt; Q$6), 0, 2)+1)</f>
        <v/>
      </c>
      <c r="R28" s="71" t="str">
        <f ca="1">INDEX({"","_","-","="},IF(OR($D28 &gt;= S$6, $E28 &lt; R$6), 0, 1)+IF(OR($F28 &gt;= S$6, $G28 &lt; R$6), 0, 2)+1)</f>
        <v/>
      </c>
      <c r="S28" s="71" t="str">
        <f ca="1">INDEX({"","_","-","="},IF(OR($D28 &gt;= T$6, $E28 &lt; S$6), 0, 1)+IF(OR($F28 &gt;= T$6, $G28 &lt; S$6), 0, 2)+1)</f>
        <v/>
      </c>
      <c r="T28" s="71" t="str">
        <f ca="1">INDEX({"","_","-","="},IF(OR($D28 &gt;= U$6, $E28 &lt; T$6), 0, 1)+IF(OR($F28 &gt;= U$6, $G28 &lt; T$6), 0, 2)+1)</f>
        <v/>
      </c>
      <c r="U28" s="71" t="str">
        <f ca="1">INDEX({"","_","-","="},IF(OR($D28 &gt;= V$6, $E28 &lt; U$6), 0, 1)+IF(OR($F28 &gt;= V$6, $G28 &lt; U$6), 0, 2)+1)</f>
        <v/>
      </c>
      <c r="V28" s="71" t="str">
        <f ca="1">INDEX({"","_","-","="},IF(OR($D28 &gt;= W$6, $E28 &lt; V$6), 0, 1)+IF(OR($F28 &gt;= W$6, $G28 &lt; V$6), 0, 2)+1)</f>
        <v/>
      </c>
      <c r="W28" s="71" t="str">
        <f ca="1">INDEX({"","_","-","="},IF(OR($D28 &gt;= X$6, $E28 &lt; W$6), 0, 1)+IF(OR($F28 &gt;= X$6, $G28 &lt; W$6), 0, 2)+1)</f>
        <v/>
      </c>
      <c r="X28" s="71" t="str">
        <f ca="1">INDEX({"","_","-","="},IF(OR($D28 &gt;= Y$6, $E28 &lt; X$6), 0, 1)+IF(OR($F28 &gt;= Y$6, $G28 &lt; X$6), 0, 2)+1)</f>
        <v/>
      </c>
      <c r="Y28" s="71" t="str">
        <f ca="1">INDEX({"","_","-","="},IF(OR($D28 &gt;= Z$6, $E28 &lt; Y$6), 0, 1)+IF(OR($F28 &gt;= Z$6, $G28 &lt; Y$6), 0, 2)+1)</f>
        <v/>
      </c>
      <c r="Z28" s="71" t="str">
        <f ca="1">INDEX({"","_","-","="},IF(OR($D28 &gt;= AA$6, $E28 &lt; Z$6), 0, 1)+IF(OR($F28 &gt;= AA$6, $G28 &lt; Z$6), 0, 2)+1)</f>
        <v/>
      </c>
      <c r="AA28" s="71" t="str">
        <f ca="1">INDEX({"","_","-","="},IF(OR($D28 &gt;= AB$6, $E28 &lt; AA$6), 0, 1)+IF(OR($F28 &gt;= AB$6, $G28 &lt; AA$6), 0, 2)+1)</f>
        <v/>
      </c>
      <c r="AB28" s="71" t="str">
        <f ca="1">INDEX({"","_","-","="},IF(OR($D28 &gt;= AC$6, $E28 &lt; AB$6), 0, 1)+IF(OR($F28 &gt;= AC$6, $G28 &lt; AB$6), 0, 2)+1)</f>
        <v/>
      </c>
      <c r="AC28" s="71" t="str">
        <f ca="1">INDEX({"","_","-","="},IF(OR($D28 &gt;= AD$6, $E28 &lt; AC$6), 0, 1)+IF(OR($F28 &gt;= AD$6, $G28 &lt; AC$6), 0, 2)+1)</f>
        <v/>
      </c>
      <c r="AD28" s="71" t="str">
        <f ca="1">INDEX({"","_","-","="},IF(OR($D28 &gt;= AE$6, $E28 &lt; AD$6), 0, 1)+IF(OR($F28 &gt;= AE$6, $G28 &lt; AD$6), 0, 2)+1)</f>
        <v/>
      </c>
      <c r="AE28" s="71" t="str">
        <f ca="1">INDEX({"","_","-","="},IF(OR($D28 &gt;= AF$6, $E28 &lt; AE$6), 0, 1)+IF(OR($F28 &gt;= AF$6, $G28 &lt; AE$6), 0, 2)+1)</f>
        <v/>
      </c>
      <c r="AF28" s="71" t="str">
        <f ca="1">INDEX({"","_","-","="},IF(OR($D28 &gt;= AG$6, $E28 &lt; AF$6), 0, 1)+IF(OR($F28 &gt;= AG$6, $G28 &lt; AF$6), 0, 2)+1)</f>
        <v/>
      </c>
      <c r="AG28" s="71" t="str">
        <f ca="1">INDEX({"","_","-","="},IF(OR($D28 &gt;= AH$6, $E28 &lt; AG$6), 0, 1)+IF(OR($F28 &gt;= AH$6, $G28 &lt; AG$6), 0, 2)+1)</f>
        <v/>
      </c>
      <c r="AH28" s="71" t="str">
        <f ca="1">INDEX({"","_","-","="},IF(OR($D28 &gt;= AI$6, $E28 &lt; AH$6), 0, 1)+IF(OR($F28 &gt;= AI$6, $G28 &lt; AH$6), 0, 2)+1)</f>
        <v/>
      </c>
      <c r="AI28" s="71" t="str">
        <f ca="1">INDEX({"","_","-","="},IF(OR($D28 &gt;= AJ$6, $E28 &lt; AI$6), 0, 1)+IF(OR($F28 &gt;= AJ$6, $G28 &lt; AI$6), 0, 2)+1)</f>
        <v/>
      </c>
      <c r="AJ28" s="71" t="str">
        <f ca="1">INDEX({"","_","-","="},IF(OR($D28 &gt;= AK$6, $E28 &lt; AJ$6), 0, 1)+IF(OR($F28 &gt;= AK$6, $G28 &lt; AJ$6), 0, 2)+1)</f>
        <v/>
      </c>
      <c r="AK28" s="71" t="str">
        <f ca="1">INDEX({"","_","-","="},IF(OR($D28 &gt;= AL$6, $E28 &lt; AK$6), 0, 1)+IF(OR($F28 &gt;= AL$6, $G28 &lt; AK$6), 0, 2)+1)</f>
        <v/>
      </c>
      <c r="AL28" s="71" t="str">
        <f ca="1">INDEX({"","_","-","="},IF(OR($D28 &gt;= AM$6, $E28 &lt; AL$6), 0, 1)+IF(OR($F28 &gt;= AM$6, $G28 &lt; AL$6), 0, 2)+1)</f>
        <v/>
      </c>
      <c r="AM28" s="71" t="str">
        <f ca="1">INDEX({"","_","-","="},IF(OR($D28 &gt;= AN$6, $E28 &lt; AM$6), 0, 1)+IF(OR($F28 &gt;= AN$6, $G28 &lt; AM$6), 0, 2)+1)</f>
        <v/>
      </c>
      <c r="AN28" s="71" t="str">
        <f ca="1">INDEX({"","_","-","="},IF(OR($D28 &gt;= AO$6, $E28 &lt; AN$6), 0, 1)+IF(OR($F28 &gt;= AO$6, $G28 &lt; AN$6), 0, 2)+1)</f>
        <v/>
      </c>
      <c r="AO28" s="71" t="str">
        <f ca="1">INDEX({"","_","-","="},IF(OR($D28 &gt;= AP$6, $E28 &lt; AO$6), 0, 1)+IF(OR($F28 &gt;= AP$6, $G28 &lt; AO$6), 0, 2)+1)</f>
        <v/>
      </c>
      <c r="AP28" s="71" t="str">
        <f ca="1">INDEX({"","_","-","="},IF(OR($D28 &gt;= AQ$6, $E28 &lt; AP$6), 0, 1)+IF(OR($F28 &gt;= AQ$6, $G28 &lt; AP$6), 0, 2)+1)</f>
        <v/>
      </c>
      <c r="AQ28" s="71" t="str">
        <f ca="1">INDEX({"","_","-","="},IF(OR($D28 &gt;= AR$6, $E28 &lt; AQ$6), 0, 1)+IF(OR($F28 &gt;= AR$6, $G28 &lt; AQ$6), 0, 2)+1)</f>
        <v/>
      </c>
      <c r="AR28" s="71" t="str">
        <f ca="1">INDEX({"","_","-","="},IF(OR($D28 &gt;= AS$6, $E28 &lt; AR$6), 0, 1)+IF(OR($F28 &gt;= AS$6, $G28 &lt; AR$6), 0, 2)+1)</f>
        <v/>
      </c>
      <c r="AS28" s="71" t="str">
        <f ca="1">INDEX({"","_","-","="},IF(OR($D28 &gt;= AT$6, $E28 &lt; AS$6), 0, 1)+IF(OR($F28 &gt;= AT$6, $G28 &lt; AS$6), 0, 2)+1)</f>
        <v/>
      </c>
      <c r="AT28" s="71" t="str">
        <f ca="1">INDEX({"","_","-","="},IF(OR($D28 &gt;= AU$6, $E28 &lt; AT$6), 0, 1)+IF(OR($F28 &gt;= AU$6, $G28 &lt; AT$6), 0, 2)+1)</f>
        <v/>
      </c>
      <c r="AU28" s="71" t="str">
        <f ca="1">INDEX({"","_","-","="},IF(OR($D28 &gt;= AV$6, $E28 &lt; AU$6), 0, 1)+IF(OR($F28 &gt;= AV$6, $G28 &lt; AU$6), 0, 2)+1)</f>
        <v/>
      </c>
      <c r="AV28" s="71" t="str">
        <f ca="1">INDEX({"","_","-","="},IF(OR($D28 &gt;= AW$6, $E28 &lt; AV$6), 0, 1)+IF(OR($F28 &gt;= AW$6, $G28 &lt; AV$6), 0, 2)+1)</f>
        <v/>
      </c>
      <c r="AW28" s="71" t="str">
        <f ca="1">INDEX({"","_","-","="},IF(OR($D28 &gt;= AX$6, $E28 &lt; AW$6), 0, 1)+IF(OR($F28 &gt;= AX$6, $G28 &lt; AW$6), 0, 2)+1)</f>
        <v/>
      </c>
      <c r="AX28" s="71" t="str">
        <f ca="1">INDEX({"","_","-","="},IF(OR($D28 &gt;= AY$6, $E28 &lt; AX$6), 0, 1)+IF(OR($F28 &gt;= AY$6, $G28 &lt; AX$6), 0, 2)+1)</f>
        <v/>
      </c>
      <c r="AY28" s="71" t="str">
        <f ca="1">INDEX({"","_","-","="},IF(OR($D28 &gt;= AZ$6, $E28 &lt; AY$6), 0, 1)+IF(OR($F28 &gt;= AZ$6, $G28 &lt; AY$6), 0, 2)+1)</f>
        <v/>
      </c>
      <c r="AZ28" s="71" t="str">
        <f ca="1">INDEX({"","_","-","="},IF(OR($D28 &gt;= BA$6, $E28 &lt; AZ$6), 0, 1)+IF(OR($F28 &gt;= BA$6, $G28 &lt; AZ$6), 0, 2)+1)</f>
        <v/>
      </c>
      <c r="BA28" s="71" t="str">
        <f ca="1">INDEX({"","_","-","="},IF(OR($D28 &gt;= BB$6, $E28 &lt; BA$6), 0, 1)+IF(OR($F28 &gt;= BB$6, $G28 &lt; BA$6), 0, 2)+1)</f>
        <v/>
      </c>
      <c r="BB28" s="71" t="str">
        <f ca="1">INDEX({"","_","-","="},IF(OR($D28 &gt;= BC$6, $E28 &lt; BB$6), 0, 1)+IF(OR($F28 &gt;= BC$6, $G28 &lt; BB$6), 0, 2)+1)</f>
        <v/>
      </c>
      <c r="BC28" s="71" t="str">
        <f ca="1">INDEX({"","_","-","="},IF(OR($D28 &gt;= BD$6, $E28 &lt; BC$6), 0, 1)+IF(OR($F28 &gt;= BD$6, $G28 &lt; BC$6), 0, 2)+1)</f>
        <v/>
      </c>
      <c r="BD28" s="71" t="str">
        <f ca="1">INDEX({"","_","-","="},IF(OR($D28 &gt;= BE$6, $E28 &lt; BD$6), 0, 1)+IF(OR($F28 &gt;= BE$6, $G28 &lt; BD$6), 0, 2)+1)</f>
        <v/>
      </c>
      <c r="BE28" s="71" t="str">
        <f ca="1">INDEX({"","_","-","="},IF(OR($D28 &gt;= BF$6, $E28 &lt; BE$6), 0, 1)+IF(OR($F28 &gt;= BF$6, $G28 &lt; BE$6), 0, 2)+1)</f>
        <v/>
      </c>
      <c r="BF28" s="71" t="str">
        <f ca="1">INDEX({"","_","-","="},IF(OR($D28 &gt;= BG$6, $E28 &lt; BF$6), 0, 1)+IF(OR($F28 &gt;= BG$6, $G28 &lt; BF$6), 0, 2)+1)</f>
        <v/>
      </c>
      <c r="BG28" s="71" t="str">
        <f ca="1">INDEX({"","_","-","="},IF(OR($D28 &gt;= BH$6, $E28 &lt; BG$6), 0, 1)+IF(OR($F28 &gt;= BH$6, $G28 &lt; BG$6), 0, 2)+1)</f>
        <v/>
      </c>
      <c r="BH28" s="71" t="str">
        <f ca="1">INDEX({"","_","-","="},IF(OR($D28 &gt;= BI$6, $E28 &lt; BH$6), 0, 1)+IF(OR($F28 &gt;= BI$6, $G28 &lt; BH$6), 0, 2)+1)</f>
        <v/>
      </c>
      <c r="BI28" s="71" t="str">
        <f ca="1">INDEX({"","_","-","="},IF(OR($D28 &gt;= BJ$6, $E28 &lt; BI$6), 0, 1)+IF(OR($F28 &gt;= BJ$6, $G28 &lt; BI$6), 0, 2)+1)</f>
        <v/>
      </c>
      <c r="BJ28" s="71" t="str">
        <f ca="1">INDEX({"","_","-","="},IF(OR($D28 &gt;= BK$6, $E28 &lt; BJ$6), 0, 1)+IF(OR($F28 &gt;= BK$6, $G28 &lt; BJ$6), 0, 2)+1)</f>
        <v/>
      </c>
      <c r="BK28" s="71" t="str">
        <f ca="1">INDEX({"","_","-","="},IF(OR($D28 &gt;= BL$6, $E28 &lt; BK$6), 0, 1)+IF(OR($F28 &gt;= BL$6, $G28 &lt; BK$6), 0, 2)+1)</f>
        <v/>
      </c>
      <c r="BL28" s="71" t="str">
        <f ca="1">INDEX({"","_","-","="},IF(OR($D28 &gt;= BM$6, $E28 &lt; BL$6), 0, 1)+IF(OR($F28 &gt;= BM$6, $G28 &lt; BL$6), 0, 2)+1)</f>
        <v/>
      </c>
      <c r="BM28" s="71" t="str">
        <f ca="1">INDEX({"","_","-","="},IF(OR($D28 &gt;= BN$6, $E28 &lt; BM$6), 0, 1)+IF(OR($F28 &gt;= BN$6, $G28 &lt; BM$6), 0, 2)+1)</f>
        <v/>
      </c>
      <c r="BN28" s="71" t="str">
        <f ca="1">INDEX({"","_","-","="},IF(OR($D28 &gt;= BO$6, $E28 &lt; BN$6), 0, 1)+IF(OR($F28 &gt;= BO$6, $G28 &lt; BN$6), 0, 2)+1)</f>
        <v/>
      </c>
      <c r="BO28" s="71" t="str">
        <f ca="1">INDEX({"","_","-","="},IF(OR($D28 &gt;= BP$6, $E28 &lt; BO$6), 0, 1)+IF(OR($F28 &gt;= BP$6, $G28 &lt; BO$6), 0, 2)+1)</f>
        <v/>
      </c>
      <c r="BP28" s="71" t="str">
        <f ca="1">INDEX({"","_","-","="},IF(OR($D28 &gt;= BQ$6, $E28 &lt; BP$6), 0, 1)+IF(OR($F28 &gt;= BQ$6, $G28 &lt; BP$6), 0, 2)+1)</f>
        <v/>
      </c>
      <c r="BQ28" s="71" t="str">
        <f ca="1">INDEX({"","_","-","="},IF(OR($D28 &gt;= BR$6, $E28 &lt; BQ$6), 0, 1)+IF(OR($F28 &gt;= BR$6, $G28 &lt; BQ$6), 0, 2)+1)</f>
        <v/>
      </c>
      <c r="BR28" s="71" t="str">
        <f ca="1">INDEX({"","_","-","="},IF(OR($D28 &gt;= BS$6, $E28 &lt; BR$6), 0, 1)+IF(OR($F28 &gt;= BS$6, $G28 &lt; BR$6), 0, 2)+1)</f>
        <v/>
      </c>
      <c r="BS28" s="71" t="str">
        <f ca="1">INDEX({"","_","-","="},IF(OR($D28 &gt;= BT$6, $E28 &lt; BS$6), 0, 1)+IF(OR($F28 &gt;= BT$6, $G28 &lt; BS$6), 0, 2)+1)</f>
        <v/>
      </c>
      <c r="BT28" s="71" t="str">
        <f ca="1">INDEX({"","_","-","="},IF(OR($D28 &gt;= BU$6, $E28 &lt; BT$6), 0, 1)+IF(OR($F28 &gt;= BU$6, $G28 &lt; BT$6), 0, 2)+1)</f>
        <v/>
      </c>
      <c r="BU28" s="71" t="str">
        <f ca="1">INDEX({"","_","-","="},IF(OR($D28 &gt;= BV$6, $E28 &lt; BU$6), 0, 1)+IF(OR($F28 &gt;= BV$6, $G28 &lt; BU$6), 0, 2)+1)</f>
        <v/>
      </c>
      <c r="BV28" s="71" t="str">
        <f ca="1">INDEX({"","_","-","="},IF(OR($D28 &gt;= BW$6, $E28 &lt; BV$6), 0, 1)+IF(OR($F28 &gt;= BW$6, $G28 &lt; BV$6), 0, 2)+1)</f>
        <v/>
      </c>
      <c r="BW28" s="71" t="str">
        <f ca="1">INDEX({"","_","-","="},IF(OR($D28 &gt;= BX$6, $E28 &lt; BW$6), 0, 1)+IF(OR($F28 &gt;= BX$6, $G28 &lt; BW$6), 0, 2)+1)</f>
        <v/>
      </c>
      <c r="BX28" s="71" t="str">
        <f ca="1">INDEX({"","_","-","="},IF(OR($D28 &gt;= BY$6, $E28 &lt; BX$6), 0, 1)+IF(OR($F28 &gt;= BY$6, $G28 &lt; BX$6), 0, 2)+1)</f>
        <v/>
      </c>
      <c r="BY28" s="71" t="str">
        <f ca="1">INDEX({"","_","-","="},IF(OR($D28 &gt;= BZ$6, $E28 &lt; BY$6), 0, 1)+IF(OR($F28 &gt;= BZ$6, $G28 &lt; BY$6), 0, 2)+1)</f>
        <v/>
      </c>
      <c r="BZ28" s="71" t="str">
        <f ca="1">INDEX({"","_","-","="},IF(OR($D28 &gt;= CA$6, $E28 &lt; BZ$6), 0, 1)+IF(OR($F28 &gt;= CA$6, $G28 &lt; BZ$6), 0, 2)+1)</f>
        <v/>
      </c>
      <c r="CA28" s="71" t="str">
        <f ca="1">INDEX({"","_","-","="},IF(OR($D28 &gt;= CB$6, $E28 &lt; CA$6), 0, 1)+IF(OR($F28 &gt;= CB$6, $G28 &lt; CA$6), 0, 2)+1)</f>
        <v/>
      </c>
      <c r="CB28" s="71" t="str">
        <f ca="1">INDEX({"","_","-","="},IF(OR($D28 &gt;= CC$6, $E28 &lt; CB$6), 0, 1)+IF(OR($F28 &gt;= CC$6, $G28 &lt; CB$6), 0, 2)+1)</f>
        <v/>
      </c>
      <c r="CC28" s="71" t="str">
        <f ca="1">INDEX({"","_","-","="},IF(OR($D28 &gt;= CD$6, $E28 &lt; CC$6), 0, 1)+IF(OR($F28 &gt;= CD$6, $G28 &lt; CC$6), 0, 2)+1)</f>
        <v/>
      </c>
      <c r="CD28" s="71" t="str">
        <f ca="1">INDEX({"","_","-","="},IF(OR($D28 &gt;= CE$6, $E28 &lt; CD$6), 0, 1)+IF(OR($F28 &gt;= CE$6, $G28 &lt; CD$6), 0, 2)+1)</f>
        <v/>
      </c>
    </row>
    <row r="29" spans="1:82">
      <c r="A29" s="8" t="str">
        <f ca="1">IF('临-进度'!N24,'临-进度'!$A24,"")</f>
        <v/>
      </c>
      <c r="B29" s="8" t="str">
        <f ca="1">IF('临-进度'!N24,'临-进度'!$B24,"")</f>
        <v/>
      </c>
      <c r="C29" s="8" t="str">
        <f ca="1">IF('临-进度'!N24,'临-进度'!$F24,"")</f>
        <v/>
      </c>
      <c r="D29" s="42" t="str">
        <f ca="1">IF('临-进度'!$N24,'临-进度'!$J24,"")</f>
        <v/>
      </c>
      <c r="E29" s="42" t="str">
        <f ca="1">IF('临-进度'!$N24,'临-进度'!$AF24,"")</f>
        <v/>
      </c>
      <c r="F29" s="42" t="str">
        <f ca="1">IF('临-进度'!$N24,'临-进度'!$K24,"")</f>
        <v/>
      </c>
      <c r="G29" s="76" t="str">
        <f ca="1">IF('临-进度'!$N24,'临-进度'!$AG24,"")</f>
        <v/>
      </c>
      <c r="H29" s="71" t="str">
        <f ca="1">INDEX({"","_","-","="},IF(OR($D29 &gt;= I$6, $E29 &lt; H$6), 0, 1)+IF(OR($F29 &gt;= I$6, $G29 &lt; H$6), 0, 2)+1)</f>
        <v/>
      </c>
      <c r="I29" s="71" t="str">
        <f ca="1">INDEX({"","_","-","="},IF(OR($D29 &gt;= J$6, $E29 &lt; I$6), 0, 1)+IF(OR($F29 &gt;= J$6, $G29 &lt; I$6), 0, 2)+1)</f>
        <v/>
      </c>
      <c r="J29" s="71" t="str">
        <f ca="1">INDEX({"","_","-","="},IF(OR($D29 &gt;= K$6, $E29 &lt; J$6), 0, 1)+IF(OR($F29 &gt;= K$6, $G29 &lt; J$6), 0, 2)+1)</f>
        <v/>
      </c>
      <c r="K29" s="71" t="str">
        <f ca="1">INDEX({"","_","-","="},IF(OR($D29 &gt;= L$6, $E29 &lt; K$6), 0, 1)+IF(OR($F29 &gt;= L$6, $G29 &lt; K$6), 0, 2)+1)</f>
        <v/>
      </c>
      <c r="L29" s="71" t="str">
        <f ca="1">INDEX({"","_","-","="},IF(OR($D29 &gt;= M$6, $E29 &lt; L$6), 0, 1)+IF(OR($F29 &gt;= M$6, $G29 &lt; L$6), 0, 2)+1)</f>
        <v/>
      </c>
      <c r="M29" s="71" t="str">
        <f ca="1">INDEX({"","_","-","="},IF(OR($D29 &gt;= N$6, $E29 &lt; M$6), 0, 1)+IF(OR($F29 &gt;= N$6, $G29 &lt; M$6), 0, 2)+1)</f>
        <v/>
      </c>
      <c r="N29" s="71" t="str">
        <f ca="1">INDEX({"","_","-","="},IF(OR($D29 &gt;= O$6, $E29 &lt; N$6), 0, 1)+IF(OR($F29 &gt;= O$6, $G29 &lt; N$6), 0, 2)+1)</f>
        <v/>
      </c>
      <c r="O29" s="71" t="str">
        <f ca="1">INDEX({"","_","-","="},IF(OR($D29 &gt;= P$6, $E29 &lt; O$6), 0, 1)+IF(OR($F29 &gt;= P$6, $G29 &lt; O$6), 0, 2)+1)</f>
        <v/>
      </c>
      <c r="P29" s="71" t="str">
        <f ca="1">INDEX({"","_","-","="},IF(OR($D29 &gt;= Q$6, $E29 &lt; P$6), 0, 1)+IF(OR($F29 &gt;= Q$6, $G29 &lt; P$6), 0, 2)+1)</f>
        <v/>
      </c>
      <c r="Q29" s="71" t="str">
        <f ca="1">INDEX({"","_","-","="},IF(OR($D29 &gt;= R$6, $E29 &lt; Q$6), 0, 1)+IF(OR($F29 &gt;= R$6, $G29 &lt; Q$6), 0, 2)+1)</f>
        <v/>
      </c>
      <c r="R29" s="71" t="str">
        <f ca="1">INDEX({"","_","-","="},IF(OR($D29 &gt;= S$6, $E29 &lt; R$6), 0, 1)+IF(OR($F29 &gt;= S$6, $G29 &lt; R$6), 0, 2)+1)</f>
        <v/>
      </c>
      <c r="S29" s="71" t="str">
        <f ca="1">INDEX({"","_","-","="},IF(OR($D29 &gt;= T$6, $E29 &lt; S$6), 0, 1)+IF(OR($F29 &gt;= T$6, $G29 &lt; S$6), 0, 2)+1)</f>
        <v/>
      </c>
      <c r="T29" s="71" t="str">
        <f ca="1">INDEX({"","_","-","="},IF(OR($D29 &gt;= U$6, $E29 &lt; T$6), 0, 1)+IF(OR($F29 &gt;= U$6, $G29 &lt; T$6), 0, 2)+1)</f>
        <v/>
      </c>
      <c r="U29" s="71" t="str">
        <f ca="1">INDEX({"","_","-","="},IF(OR($D29 &gt;= V$6, $E29 &lt; U$6), 0, 1)+IF(OR($F29 &gt;= V$6, $G29 &lt; U$6), 0, 2)+1)</f>
        <v/>
      </c>
      <c r="V29" s="71" t="str">
        <f ca="1">INDEX({"","_","-","="},IF(OR($D29 &gt;= W$6, $E29 &lt; V$6), 0, 1)+IF(OR($F29 &gt;= W$6, $G29 &lt; V$6), 0, 2)+1)</f>
        <v/>
      </c>
      <c r="W29" s="71" t="str">
        <f ca="1">INDEX({"","_","-","="},IF(OR($D29 &gt;= X$6, $E29 &lt; W$6), 0, 1)+IF(OR($F29 &gt;= X$6, $G29 &lt; W$6), 0, 2)+1)</f>
        <v/>
      </c>
      <c r="X29" s="71" t="str">
        <f ca="1">INDEX({"","_","-","="},IF(OR($D29 &gt;= Y$6, $E29 &lt; X$6), 0, 1)+IF(OR($F29 &gt;= Y$6, $G29 &lt; X$6), 0, 2)+1)</f>
        <v/>
      </c>
      <c r="Y29" s="71" t="str">
        <f ca="1">INDEX({"","_","-","="},IF(OR($D29 &gt;= Z$6, $E29 &lt; Y$6), 0, 1)+IF(OR($F29 &gt;= Z$6, $G29 &lt; Y$6), 0, 2)+1)</f>
        <v/>
      </c>
      <c r="Z29" s="71" t="str">
        <f ca="1">INDEX({"","_","-","="},IF(OR($D29 &gt;= AA$6, $E29 &lt; Z$6), 0, 1)+IF(OR($F29 &gt;= AA$6, $G29 &lt; Z$6), 0, 2)+1)</f>
        <v/>
      </c>
      <c r="AA29" s="71" t="str">
        <f ca="1">INDEX({"","_","-","="},IF(OR($D29 &gt;= AB$6, $E29 &lt; AA$6), 0, 1)+IF(OR($F29 &gt;= AB$6, $G29 &lt; AA$6), 0, 2)+1)</f>
        <v/>
      </c>
      <c r="AB29" s="71" t="str">
        <f ca="1">INDEX({"","_","-","="},IF(OR($D29 &gt;= AC$6, $E29 &lt; AB$6), 0, 1)+IF(OR($F29 &gt;= AC$6, $G29 &lt; AB$6), 0, 2)+1)</f>
        <v/>
      </c>
      <c r="AC29" s="71" t="str">
        <f ca="1">INDEX({"","_","-","="},IF(OR($D29 &gt;= AD$6, $E29 &lt; AC$6), 0, 1)+IF(OR($F29 &gt;= AD$6, $G29 &lt; AC$6), 0, 2)+1)</f>
        <v/>
      </c>
      <c r="AD29" s="71" t="str">
        <f ca="1">INDEX({"","_","-","="},IF(OR($D29 &gt;= AE$6, $E29 &lt; AD$6), 0, 1)+IF(OR($F29 &gt;= AE$6, $G29 &lt; AD$6), 0, 2)+1)</f>
        <v/>
      </c>
      <c r="AE29" s="71" t="str">
        <f ca="1">INDEX({"","_","-","="},IF(OR($D29 &gt;= AF$6, $E29 &lt; AE$6), 0, 1)+IF(OR($F29 &gt;= AF$6, $G29 &lt; AE$6), 0, 2)+1)</f>
        <v/>
      </c>
      <c r="AF29" s="71" t="str">
        <f ca="1">INDEX({"","_","-","="},IF(OR($D29 &gt;= AG$6, $E29 &lt; AF$6), 0, 1)+IF(OR($F29 &gt;= AG$6, $G29 &lt; AF$6), 0, 2)+1)</f>
        <v/>
      </c>
      <c r="AG29" s="71" t="str">
        <f ca="1">INDEX({"","_","-","="},IF(OR($D29 &gt;= AH$6, $E29 &lt; AG$6), 0, 1)+IF(OR($F29 &gt;= AH$6, $G29 &lt; AG$6), 0, 2)+1)</f>
        <v/>
      </c>
      <c r="AH29" s="71" t="str">
        <f ca="1">INDEX({"","_","-","="},IF(OR($D29 &gt;= AI$6, $E29 &lt; AH$6), 0, 1)+IF(OR($F29 &gt;= AI$6, $G29 &lt; AH$6), 0, 2)+1)</f>
        <v/>
      </c>
      <c r="AI29" s="71" t="str">
        <f ca="1">INDEX({"","_","-","="},IF(OR($D29 &gt;= AJ$6, $E29 &lt; AI$6), 0, 1)+IF(OR($F29 &gt;= AJ$6, $G29 &lt; AI$6), 0, 2)+1)</f>
        <v/>
      </c>
      <c r="AJ29" s="71" t="str">
        <f ca="1">INDEX({"","_","-","="},IF(OR($D29 &gt;= AK$6, $E29 &lt; AJ$6), 0, 1)+IF(OR($F29 &gt;= AK$6, $G29 &lt; AJ$6), 0, 2)+1)</f>
        <v/>
      </c>
      <c r="AK29" s="71" t="str">
        <f ca="1">INDEX({"","_","-","="},IF(OR($D29 &gt;= AL$6, $E29 &lt; AK$6), 0, 1)+IF(OR($F29 &gt;= AL$6, $G29 &lt; AK$6), 0, 2)+1)</f>
        <v/>
      </c>
      <c r="AL29" s="71" t="str">
        <f ca="1">INDEX({"","_","-","="},IF(OR($D29 &gt;= AM$6, $E29 &lt; AL$6), 0, 1)+IF(OR($F29 &gt;= AM$6, $G29 &lt; AL$6), 0, 2)+1)</f>
        <v/>
      </c>
      <c r="AM29" s="71" t="str">
        <f ca="1">INDEX({"","_","-","="},IF(OR($D29 &gt;= AN$6, $E29 &lt; AM$6), 0, 1)+IF(OR($F29 &gt;= AN$6, $G29 &lt; AM$6), 0, 2)+1)</f>
        <v/>
      </c>
      <c r="AN29" s="71" t="str">
        <f ca="1">INDEX({"","_","-","="},IF(OR($D29 &gt;= AO$6, $E29 &lt; AN$6), 0, 1)+IF(OR($F29 &gt;= AO$6, $G29 &lt; AN$6), 0, 2)+1)</f>
        <v/>
      </c>
      <c r="AO29" s="71" t="str">
        <f ca="1">INDEX({"","_","-","="},IF(OR($D29 &gt;= AP$6, $E29 &lt; AO$6), 0, 1)+IF(OR($F29 &gt;= AP$6, $G29 &lt; AO$6), 0, 2)+1)</f>
        <v/>
      </c>
      <c r="AP29" s="71" t="str">
        <f ca="1">INDEX({"","_","-","="},IF(OR($D29 &gt;= AQ$6, $E29 &lt; AP$6), 0, 1)+IF(OR($F29 &gt;= AQ$6, $G29 &lt; AP$6), 0, 2)+1)</f>
        <v/>
      </c>
      <c r="AQ29" s="71" t="str">
        <f ca="1">INDEX({"","_","-","="},IF(OR($D29 &gt;= AR$6, $E29 &lt; AQ$6), 0, 1)+IF(OR($F29 &gt;= AR$6, $G29 &lt; AQ$6), 0, 2)+1)</f>
        <v/>
      </c>
      <c r="AR29" s="71" t="str">
        <f ca="1">INDEX({"","_","-","="},IF(OR($D29 &gt;= AS$6, $E29 &lt; AR$6), 0, 1)+IF(OR($F29 &gt;= AS$6, $G29 &lt; AR$6), 0, 2)+1)</f>
        <v/>
      </c>
      <c r="AS29" s="71" t="str">
        <f ca="1">INDEX({"","_","-","="},IF(OR($D29 &gt;= AT$6, $E29 &lt; AS$6), 0, 1)+IF(OR($F29 &gt;= AT$6, $G29 &lt; AS$6), 0, 2)+1)</f>
        <v/>
      </c>
      <c r="AT29" s="71" t="str">
        <f ca="1">INDEX({"","_","-","="},IF(OR($D29 &gt;= AU$6, $E29 &lt; AT$6), 0, 1)+IF(OR($F29 &gt;= AU$6, $G29 &lt; AT$6), 0, 2)+1)</f>
        <v/>
      </c>
      <c r="AU29" s="71" t="str">
        <f ca="1">INDEX({"","_","-","="},IF(OR($D29 &gt;= AV$6, $E29 &lt; AU$6), 0, 1)+IF(OR($F29 &gt;= AV$6, $G29 &lt; AU$6), 0, 2)+1)</f>
        <v/>
      </c>
      <c r="AV29" s="71" t="str">
        <f ca="1">INDEX({"","_","-","="},IF(OR($D29 &gt;= AW$6, $E29 &lt; AV$6), 0, 1)+IF(OR($F29 &gt;= AW$6, $G29 &lt; AV$6), 0, 2)+1)</f>
        <v/>
      </c>
      <c r="AW29" s="71" t="str">
        <f ca="1">INDEX({"","_","-","="},IF(OR($D29 &gt;= AX$6, $E29 &lt; AW$6), 0, 1)+IF(OR($F29 &gt;= AX$6, $G29 &lt; AW$6), 0, 2)+1)</f>
        <v/>
      </c>
      <c r="AX29" s="71" t="str">
        <f ca="1">INDEX({"","_","-","="},IF(OR($D29 &gt;= AY$6, $E29 &lt; AX$6), 0, 1)+IF(OR($F29 &gt;= AY$6, $G29 &lt; AX$6), 0, 2)+1)</f>
        <v/>
      </c>
      <c r="AY29" s="71" t="str">
        <f ca="1">INDEX({"","_","-","="},IF(OR($D29 &gt;= AZ$6, $E29 &lt; AY$6), 0, 1)+IF(OR($F29 &gt;= AZ$6, $G29 &lt; AY$6), 0, 2)+1)</f>
        <v/>
      </c>
      <c r="AZ29" s="71" t="str">
        <f ca="1">INDEX({"","_","-","="},IF(OR($D29 &gt;= BA$6, $E29 &lt; AZ$6), 0, 1)+IF(OR($F29 &gt;= BA$6, $G29 &lt; AZ$6), 0, 2)+1)</f>
        <v/>
      </c>
      <c r="BA29" s="71" t="str">
        <f ca="1">INDEX({"","_","-","="},IF(OR($D29 &gt;= BB$6, $E29 &lt; BA$6), 0, 1)+IF(OR($F29 &gt;= BB$6, $G29 &lt; BA$6), 0, 2)+1)</f>
        <v/>
      </c>
      <c r="BB29" s="71" t="str">
        <f ca="1">INDEX({"","_","-","="},IF(OR($D29 &gt;= BC$6, $E29 &lt; BB$6), 0, 1)+IF(OR($F29 &gt;= BC$6, $G29 &lt; BB$6), 0, 2)+1)</f>
        <v/>
      </c>
      <c r="BC29" s="71" t="str">
        <f ca="1">INDEX({"","_","-","="},IF(OR($D29 &gt;= BD$6, $E29 &lt; BC$6), 0, 1)+IF(OR($F29 &gt;= BD$6, $G29 &lt; BC$6), 0, 2)+1)</f>
        <v/>
      </c>
      <c r="BD29" s="71" t="str">
        <f ca="1">INDEX({"","_","-","="},IF(OR($D29 &gt;= BE$6, $E29 &lt; BD$6), 0, 1)+IF(OR($F29 &gt;= BE$6, $G29 &lt; BD$6), 0, 2)+1)</f>
        <v/>
      </c>
      <c r="BE29" s="71" t="str">
        <f ca="1">INDEX({"","_","-","="},IF(OR($D29 &gt;= BF$6, $E29 &lt; BE$6), 0, 1)+IF(OR($F29 &gt;= BF$6, $G29 &lt; BE$6), 0, 2)+1)</f>
        <v/>
      </c>
      <c r="BF29" s="71" t="str">
        <f ca="1">INDEX({"","_","-","="},IF(OR($D29 &gt;= BG$6, $E29 &lt; BF$6), 0, 1)+IF(OR($F29 &gt;= BG$6, $G29 &lt; BF$6), 0, 2)+1)</f>
        <v/>
      </c>
      <c r="BG29" s="71" t="str">
        <f ca="1">INDEX({"","_","-","="},IF(OR($D29 &gt;= BH$6, $E29 &lt; BG$6), 0, 1)+IF(OR($F29 &gt;= BH$6, $G29 &lt; BG$6), 0, 2)+1)</f>
        <v/>
      </c>
      <c r="BH29" s="71" t="str">
        <f ca="1">INDEX({"","_","-","="},IF(OR($D29 &gt;= BI$6, $E29 &lt; BH$6), 0, 1)+IF(OR($F29 &gt;= BI$6, $G29 &lt; BH$6), 0, 2)+1)</f>
        <v/>
      </c>
      <c r="BI29" s="71" t="str">
        <f ca="1">INDEX({"","_","-","="},IF(OR($D29 &gt;= BJ$6, $E29 &lt; BI$6), 0, 1)+IF(OR($F29 &gt;= BJ$6, $G29 &lt; BI$6), 0, 2)+1)</f>
        <v/>
      </c>
      <c r="BJ29" s="71" t="str">
        <f ca="1">INDEX({"","_","-","="},IF(OR($D29 &gt;= BK$6, $E29 &lt; BJ$6), 0, 1)+IF(OR($F29 &gt;= BK$6, $G29 &lt; BJ$6), 0, 2)+1)</f>
        <v/>
      </c>
      <c r="BK29" s="71" t="str">
        <f ca="1">INDEX({"","_","-","="},IF(OR($D29 &gt;= BL$6, $E29 &lt; BK$6), 0, 1)+IF(OR($F29 &gt;= BL$6, $G29 &lt; BK$6), 0, 2)+1)</f>
        <v/>
      </c>
      <c r="BL29" s="71" t="str">
        <f ca="1">INDEX({"","_","-","="},IF(OR($D29 &gt;= BM$6, $E29 &lt; BL$6), 0, 1)+IF(OR($F29 &gt;= BM$6, $G29 &lt; BL$6), 0, 2)+1)</f>
        <v/>
      </c>
      <c r="BM29" s="71" t="str">
        <f ca="1">INDEX({"","_","-","="},IF(OR($D29 &gt;= BN$6, $E29 &lt; BM$6), 0, 1)+IF(OR($F29 &gt;= BN$6, $G29 &lt; BM$6), 0, 2)+1)</f>
        <v/>
      </c>
      <c r="BN29" s="71" t="str">
        <f ca="1">INDEX({"","_","-","="},IF(OR($D29 &gt;= BO$6, $E29 &lt; BN$6), 0, 1)+IF(OR($F29 &gt;= BO$6, $G29 &lt; BN$6), 0, 2)+1)</f>
        <v/>
      </c>
      <c r="BO29" s="71" t="str">
        <f ca="1">INDEX({"","_","-","="},IF(OR($D29 &gt;= BP$6, $E29 &lt; BO$6), 0, 1)+IF(OR($F29 &gt;= BP$6, $G29 &lt; BO$6), 0, 2)+1)</f>
        <v/>
      </c>
      <c r="BP29" s="71" t="str">
        <f ca="1">INDEX({"","_","-","="},IF(OR($D29 &gt;= BQ$6, $E29 &lt; BP$6), 0, 1)+IF(OR($F29 &gt;= BQ$6, $G29 &lt; BP$6), 0, 2)+1)</f>
        <v/>
      </c>
      <c r="BQ29" s="71" t="str">
        <f ca="1">INDEX({"","_","-","="},IF(OR($D29 &gt;= BR$6, $E29 &lt; BQ$6), 0, 1)+IF(OR($F29 &gt;= BR$6, $G29 &lt; BQ$6), 0, 2)+1)</f>
        <v/>
      </c>
      <c r="BR29" s="71" t="str">
        <f ca="1">INDEX({"","_","-","="},IF(OR($D29 &gt;= BS$6, $E29 &lt; BR$6), 0, 1)+IF(OR($F29 &gt;= BS$6, $G29 &lt; BR$6), 0, 2)+1)</f>
        <v/>
      </c>
      <c r="BS29" s="71" t="str">
        <f ca="1">INDEX({"","_","-","="},IF(OR($D29 &gt;= BT$6, $E29 &lt; BS$6), 0, 1)+IF(OR($F29 &gt;= BT$6, $G29 &lt; BS$6), 0, 2)+1)</f>
        <v/>
      </c>
      <c r="BT29" s="71" t="str">
        <f ca="1">INDEX({"","_","-","="},IF(OR($D29 &gt;= BU$6, $E29 &lt; BT$6), 0, 1)+IF(OR($F29 &gt;= BU$6, $G29 &lt; BT$6), 0, 2)+1)</f>
        <v/>
      </c>
      <c r="BU29" s="71" t="str">
        <f ca="1">INDEX({"","_","-","="},IF(OR($D29 &gt;= BV$6, $E29 &lt; BU$6), 0, 1)+IF(OR($F29 &gt;= BV$6, $G29 &lt; BU$6), 0, 2)+1)</f>
        <v/>
      </c>
      <c r="BV29" s="71" t="str">
        <f ca="1">INDEX({"","_","-","="},IF(OR($D29 &gt;= BW$6, $E29 &lt; BV$6), 0, 1)+IF(OR($F29 &gt;= BW$6, $G29 &lt; BV$6), 0, 2)+1)</f>
        <v/>
      </c>
      <c r="BW29" s="71" t="str">
        <f ca="1">INDEX({"","_","-","="},IF(OR($D29 &gt;= BX$6, $E29 &lt; BW$6), 0, 1)+IF(OR($F29 &gt;= BX$6, $G29 &lt; BW$6), 0, 2)+1)</f>
        <v/>
      </c>
      <c r="BX29" s="71" t="str">
        <f ca="1">INDEX({"","_","-","="},IF(OR($D29 &gt;= BY$6, $E29 &lt; BX$6), 0, 1)+IF(OR($F29 &gt;= BY$6, $G29 &lt; BX$6), 0, 2)+1)</f>
        <v/>
      </c>
      <c r="BY29" s="71" t="str">
        <f ca="1">INDEX({"","_","-","="},IF(OR($D29 &gt;= BZ$6, $E29 &lt; BY$6), 0, 1)+IF(OR($F29 &gt;= BZ$6, $G29 &lt; BY$6), 0, 2)+1)</f>
        <v/>
      </c>
      <c r="BZ29" s="71" t="str">
        <f ca="1">INDEX({"","_","-","="},IF(OR($D29 &gt;= CA$6, $E29 &lt; BZ$6), 0, 1)+IF(OR($F29 &gt;= CA$6, $G29 &lt; BZ$6), 0, 2)+1)</f>
        <v/>
      </c>
      <c r="CA29" s="71" t="str">
        <f ca="1">INDEX({"","_","-","="},IF(OR($D29 &gt;= CB$6, $E29 &lt; CA$6), 0, 1)+IF(OR($F29 &gt;= CB$6, $G29 &lt; CA$6), 0, 2)+1)</f>
        <v/>
      </c>
      <c r="CB29" s="71" t="str">
        <f ca="1">INDEX({"","_","-","="},IF(OR($D29 &gt;= CC$6, $E29 &lt; CB$6), 0, 1)+IF(OR($F29 &gt;= CC$6, $G29 &lt; CB$6), 0, 2)+1)</f>
        <v/>
      </c>
      <c r="CC29" s="71" t="str">
        <f ca="1">INDEX({"","_","-","="},IF(OR($D29 &gt;= CD$6, $E29 &lt; CC$6), 0, 1)+IF(OR($F29 &gt;= CD$6, $G29 &lt; CC$6), 0, 2)+1)</f>
        <v/>
      </c>
      <c r="CD29" s="71" t="str">
        <f ca="1">INDEX({"","_","-","="},IF(OR($D29 &gt;= CE$6, $E29 &lt; CD$6), 0, 1)+IF(OR($F29 &gt;= CE$6, $G29 &lt; CD$6), 0, 2)+1)</f>
        <v/>
      </c>
    </row>
    <row r="30" spans="1:82">
      <c r="A30" s="8" t="str">
        <f ca="1">IF('临-进度'!N25,'临-进度'!$A25,"")</f>
        <v/>
      </c>
      <c r="B30" s="8" t="str">
        <f ca="1">IF('临-进度'!N25,'临-进度'!$B25,"")</f>
        <v/>
      </c>
      <c r="C30" s="8" t="str">
        <f ca="1">IF('临-进度'!N25,'临-进度'!$F25,"")</f>
        <v/>
      </c>
      <c r="D30" s="42" t="str">
        <f ca="1">IF('临-进度'!$N25,'临-进度'!$J25,"")</f>
        <v/>
      </c>
      <c r="E30" s="42" t="str">
        <f ca="1">IF('临-进度'!$N25,'临-进度'!$AF25,"")</f>
        <v/>
      </c>
      <c r="F30" s="42" t="str">
        <f ca="1">IF('临-进度'!$N25,'临-进度'!$K25,"")</f>
        <v/>
      </c>
      <c r="G30" s="76" t="str">
        <f ca="1">IF('临-进度'!$N25,'临-进度'!$AG25,"")</f>
        <v/>
      </c>
      <c r="H30" s="71" t="str">
        <f ca="1">INDEX({"","_","-","="},IF(OR($D30 &gt;= I$6, $E30 &lt; H$6), 0, 1)+IF(OR($F30 &gt;= I$6, $G30 &lt; H$6), 0, 2)+1)</f>
        <v/>
      </c>
      <c r="I30" s="71" t="str">
        <f ca="1">INDEX({"","_","-","="},IF(OR($D30 &gt;= J$6, $E30 &lt; I$6), 0, 1)+IF(OR($F30 &gt;= J$6, $G30 &lt; I$6), 0, 2)+1)</f>
        <v/>
      </c>
      <c r="J30" s="71" t="str">
        <f ca="1">INDEX({"","_","-","="},IF(OR($D30 &gt;= K$6, $E30 &lt; J$6), 0, 1)+IF(OR($F30 &gt;= K$6, $G30 &lt; J$6), 0, 2)+1)</f>
        <v/>
      </c>
      <c r="K30" s="71" t="str">
        <f ca="1">INDEX({"","_","-","="},IF(OR($D30 &gt;= L$6, $E30 &lt; K$6), 0, 1)+IF(OR($F30 &gt;= L$6, $G30 &lt; K$6), 0, 2)+1)</f>
        <v/>
      </c>
      <c r="L30" s="71" t="str">
        <f ca="1">INDEX({"","_","-","="},IF(OR($D30 &gt;= M$6, $E30 &lt; L$6), 0, 1)+IF(OR($F30 &gt;= M$6, $G30 &lt; L$6), 0, 2)+1)</f>
        <v/>
      </c>
      <c r="M30" s="71" t="str">
        <f ca="1">INDEX({"","_","-","="},IF(OR($D30 &gt;= N$6, $E30 &lt; M$6), 0, 1)+IF(OR($F30 &gt;= N$6, $G30 &lt; M$6), 0, 2)+1)</f>
        <v/>
      </c>
      <c r="N30" s="71" t="str">
        <f ca="1">INDEX({"","_","-","="},IF(OR($D30 &gt;= O$6, $E30 &lt; N$6), 0, 1)+IF(OR($F30 &gt;= O$6, $G30 &lt; N$6), 0, 2)+1)</f>
        <v/>
      </c>
      <c r="O30" s="71" t="str">
        <f ca="1">INDEX({"","_","-","="},IF(OR($D30 &gt;= P$6, $E30 &lt; O$6), 0, 1)+IF(OR($F30 &gt;= P$6, $G30 &lt; O$6), 0, 2)+1)</f>
        <v/>
      </c>
      <c r="P30" s="71" t="str">
        <f ca="1">INDEX({"","_","-","="},IF(OR($D30 &gt;= Q$6, $E30 &lt; P$6), 0, 1)+IF(OR($F30 &gt;= Q$6, $G30 &lt; P$6), 0, 2)+1)</f>
        <v/>
      </c>
      <c r="Q30" s="71" t="str">
        <f ca="1">INDEX({"","_","-","="},IF(OR($D30 &gt;= R$6, $E30 &lt; Q$6), 0, 1)+IF(OR($F30 &gt;= R$6, $G30 &lt; Q$6), 0, 2)+1)</f>
        <v/>
      </c>
      <c r="R30" s="71" t="str">
        <f ca="1">INDEX({"","_","-","="},IF(OR($D30 &gt;= S$6, $E30 &lt; R$6), 0, 1)+IF(OR($F30 &gt;= S$6, $G30 &lt; R$6), 0, 2)+1)</f>
        <v/>
      </c>
      <c r="S30" s="71" t="str">
        <f ca="1">INDEX({"","_","-","="},IF(OR($D30 &gt;= T$6, $E30 &lt; S$6), 0, 1)+IF(OR($F30 &gt;= T$6, $G30 &lt; S$6), 0, 2)+1)</f>
        <v/>
      </c>
      <c r="T30" s="71" t="str">
        <f ca="1">INDEX({"","_","-","="},IF(OR($D30 &gt;= U$6, $E30 &lt; T$6), 0, 1)+IF(OR($F30 &gt;= U$6, $G30 &lt; T$6), 0, 2)+1)</f>
        <v/>
      </c>
      <c r="U30" s="71" t="str">
        <f ca="1">INDEX({"","_","-","="},IF(OR($D30 &gt;= V$6, $E30 &lt; U$6), 0, 1)+IF(OR($F30 &gt;= V$6, $G30 &lt; U$6), 0, 2)+1)</f>
        <v/>
      </c>
      <c r="V30" s="71" t="str">
        <f ca="1">INDEX({"","_","-","="},IF(OR($D30 &gt;= W$6, $E30 &lt; V$6), 0, 1)+IF(OR($F30 &gt;= W$6, $G30 &lt; V$6), 0, 2)+1)</f>
        <v/>
      </c>
      <c r="W30" s="71" t="str">
        <f ca="1">INDEX({"","_","-","="},IF(OR($D30 &gt;= X$6, $E30 &lt; W$6), 0, 1)+IF(OR($F30 &gt;= X$6, $G30 &lt; W$6), 0, 2)+1)</f>
        <v/>
      </c>
      <c r="X30" s="71" t="str">
        <f ca="1">INDEX({"","_","-","="},IF(OR($D30 &gt;= Y$6, $E30 &lt; X$6), 0, 1)+IF(OR($F30 &gt;= Y$6, $G30 &lt; X$6), 0, 2)+1)</f>
        <v/>
      </c>
      <c r="Y30" s="71" t="str">
        <f ca="1">INDEX({"","_","-","="},IF(OR($D30 &gt;= Z$6, $E30 &lt; Y$6), 0, 1)+IF(OR($F30 &gt;= Z$6, $G30 &lt; Y$6), 0, 2)+1)</f>
        <v/>
      </c>
      <c r="Z30" s="71" t="str">
        <f ca="1">INDEX({"","_","-","="},IF(OR($D30 &gt;= AA$6, $E30 &lt; Z$6), 0, 1)+IF(OR($F30 &gt;= AA$6, $G30 &lt; Z$6), 0, 2)+1)</f>
        <v/>
      </c>
      <c r="AA30" s="71" t="str">
        <f ca="1">INDEX({"","_","-","="},IF(OR($D30 &gt;= AB$6, $E30 &lt; AA$6), 0, 1)+IF(OR($F30 &gt;= AB$6, $G30 &lt; AA$6), 0, 2)+1)</f>
        <v/>
      </c>
      <c r="AB30" s="71" t="str">
        <f ca="1">INDEX({"","_","-","="},IF(OR($D30 &gt;= AC$6, $E30 &lt; AB$6), 0, 1)+IF(OR($F30 &gt;= AC$6, $G30 &lt; AB$6), 0, 2)+1)</f>
        <v/>
      </c>
      <c r="AC30" s="71" t="str">
        <f ca="1">INDEX({"","_","-","="},IF(OR($D30 &gt;= AD$6, $E30 &lt; AC$6), 0, 1)+IF(OR($F30 &gt;= AD$6, $G30 &lt; AC$6), 0, 2)+1)</f>
        <v/>
      </c>
      <c r="AD30" s="71" t="str">
        <f ca="1">INDEX({"","_","-","="},IF(OR($D30 &gt;= AE$6, $E30 &lt; AD$6), 0, 1)+IF(OR($F30 &gt;= AE$6, $G30 &lt; AD$6), 0, 2)+1)</f>
        <v/>
      </c>
      <c r="AE30" s="71" t="str">
        <f ca="1">INDEX({"","_","-","="},IF(OR($D30 &gt;= AF$6, $E30 &lt; AE$6), 0, 1)+IF(OR($F30 &gt;= AF$6, $G30 &lt; AE$6), 0, 2)+1)</f>
        <v/>
      </c>
      <c r="AF30" s="71" t="str">
        <f ca="1">INDEX({"","_","-","="},IF(OR($D30 &gt;= AG$6, $E30 &lt; AF$6), 0, 1)+IF(OR($F30 &gt;= AG$6, $G30 &lt; AF$6), 0, 2)+1)</f>
        <v/>
      </c>
      <c r="AG30" s="71" t="str">
        <f ca="1">INDEX({"","_","-","="},IF(OR($D30 &gt;= AH$6, $E30 &lt; AG$6), 0, 1)+IF(OR($F30 &gt;= AH$6, $G30 &lt; AG$6), 0, 2)+1)</f>
        <v/>
      </c>
      <c r="AH30" s="71" t="str">
        <f ca="1">INDEX({"","_","-","="},IF(OR($D30 &gt;= AI$6, $E30 &lt; AH$6), 0, 1)+IF(OR($F30 &gt;= AI$6, $G30 &lt; AH$6), 0, 2)+1)</f>
        <v/>
      </c>
      <c r="AI30" s="71" t="str">
        <f ca="1">INDEX({"","_","-","="},IF(OR($D30 &gt;= AJ$6, $E30 &lt; AI$6), 0, 1)+IF(OR($F30 &gt;= AJ$6, $G30 &lt; AI$6), 0, 2)+1)</f>
        <v/>
      </c>
      <c r="AJ30" s="71" t="str">
        <f ca="1">INDEX({"","_","-","="},IF(OR($D30 &gt;= AK$6, $E30 &lt; AJ$6), 0, 1)+IF(OR($F30 &gt;= AK$6, $G30 &lt; AJ$6), 0, 2)+1)</f>
        <v/>
      </c>
      <c r="AK30" s="71" t="str">
        <f ca="1">INDEX({"","_","-","="},IF(OR($D30 &gt;= AL$6, $E30 &lt; AK$6), 0, 1)+IF(OR($F30 &gt;= AL$6, $G30 &lt; AK$6), 0, 2)+1)</f>
        <v/>
      </c>
      <c r="AL30" s="71" t="str">
        <f ca="1">INDEX({"","_","-","="},IF(OR($D30 &gt;= AM$6, $E30 &lt; AL$6), 0, 1)+IF(OR($F30 &gt;= AM$6, $G30 &lt; AL$6), 0, 2)+1)</f>
        <v/>
      </c>
      <c r="AM30" s="71" t="str">
        <f ca="1">INDEX({"","_","-","="},IF(OR($D30 &gt;= AN$6, $E30 &lt; AM$6), 0, 1)+IF(OR($F30 &gt;= AN$6, $G30 &lt; AM$6), 0, 2)+1)</f>
        <v/>
      </c>
      <c r="AN30" s="71" t="str">
        <f ca="1">INDEX({"","_","-","="},IF(OR($D30 &gt;= AO$6, $E30 &lt; AN$6), 0, 1)+IF(OR($F30 &gt;= AO$6, $G30 &lt; AN$6), 0, 2)+1)</f>
        <v/>
      </c>
      <c r="AO30" s="71" t="str">
        <f ca="1">INDEX({"","_","-","="},IF(OR($D30 &gt;= AP$6, $E30 &lt; AO$6), 0, 1)+IF(OR($F30 &gt;= AP$6, $G30 &lt; AO$6), 0, 2)+1)</f>
        <v/>
      </c>
      <c r="AP30" s="71" t="str">
        <f ca="1">INDEX({"","_","-","="},IF(OR($D30 &gt;= AQ$6, $E30 &lt; AP$6), 0, 1)+IF(OR($F30 &gt;= AQ$6, $G30 &lt; AP$6), 0, 2)+1)</f>
        <v/>
      </c>
      <c r="AQ30" s="71" t="str">
        <f ca="1">INDEX({"","_","-","="},IF(OR($D30 &gt;= AR$6, $E30 &lt; AQ$6), 0, 1)+IF(OR($F30 &gt;= AR$6, $G30 &lt; AQ$6), 0, 2)+1)</f>
        <v/>
      </c>
      <c r="AR30" s="71" t="str">
        <f ca="1">INDEX({"","_","-","="},IF(OR($D30 &gt;= AS$6, $E30 &lt; AR$6), 0, 1)+IF(OR($F30 &gt;= AS$6, $G30 &lt; AR$6), 0, 2)+1)</f>
        <v/>
      </c>
      <c r="AS30" s="71" t="str">
        <f ca="1">INDEX({"","_","-","="},IF(OR($D30 &gt;= AT$6, $E30 &lt; AS$6), 0, 1)+IF(OR($F30 &gt;= AT$6, $G30 &lt; AS$6), 0, 2)+1)</f>
        <v/>
      </c>
      <c r="AT30" s="71" t="str">
        <f ca="1">INDEX({"","_","-","="},IF(OR($D30 &gt;= AU$6, $E30 &lt; AT$6), 0, 1)+IF(OR($F30 &gt;= AU$6, $G30 &lt; AT$6), 0, 2)+1)</f>
        <v/>
      </c>
      <c r="AU30" s="71" t="str">
        <f ca="1">INDEX({"","_","-","="},IF(OR($D30 &gt;= AV$6, $E30 &lt; AU$6), 0, 1)+IF(OR($F30 &gt;= AV$6, $G30 &lt; AU$6), 0, 2)+1)</f>
        <v/>
      </c>
      <c r="AV30" s="71" t="str">
        <f ca="1">INDEX({"","_","-","="},IF(OR($D30 &gt;= AW$6, $E30 &lt; AV$6), 0, 1)+IF(OR($F30 &gt;= AW$6, $G30 &lt; AV$6), 0, 2)+1)</f>
        <v/>
      </c>
      <c r="AW30" s="71" t="str">
        <f ca="1">INDEX({"","_","-","="},IF(OR($D30 &gt;= AX$6, $E30 &lt; AW$6), 0, 1)+IF(OR($F30 &gt;= AX$6, $G30 &lt; AW$6), 0, 2)+1)</f>
        <v/>
      </c>
      <c r="AX30" s="71" t="str">
        <f ca="1">INDEX({"","_","-","="},IF(OR($D30 &gt;= AY$6, $E30 &lt; AX$6), 0, 1)+IF(OR($F30 &gt;= AY$6, $G30 &lt; AX$6), 0, 2)+1)</f>
        <v/>
      </c>
      <c r="AY30" s="71" t="str">
        <f ca="1">INDEX({"","_","-","="},IF(OR($D30 &gt;= AZ$6, $E30 &lt; AY$6), 0, 1)+IF(OR($F30 &gt;= AZ$6, $G30 &lt; AY$6), 0, 2)+1)</f>
        <v/>
      </c>
      <c r="AZ30" s="71" t="str">
        <f ca="1">INDEX({"","_","-","="},IF(OR($D30 &gt;= BA$6, $E30 &lt; AZ$6), 0, 1)+IF(OR($F30 &gt;= BA$6, $G30 &lt; AZ$6), 0, 2)+1)</f>
        <v/>
      </c>
      <c r="BA30" s="71" t="str">
        <f ca="1">INDEX({"","_","-","="},IF(OR($D30 &gt;= BB$6, $E30 &lt; BA$6), 0, 1)+IF(OR($F30 &gt;= BB$6, $G30 &lt; BA$6), 0, 2)+1)</f>
        <v/>
      </c>
      <c r="BB30" s="71" t="str">
        <f ca="1">INDEX({"","_","-","="},IF(OR($D30 &gt;= BC$6, $E30 &lt; BB$6), 0, 1)+IF(OR($F30 &gt;= BC$6, $G30 &lt; BB$6), 0, 2)+1)</f>
        <v/>
      </c>
      <c r="BC30" s="71" t="str">
        <f ca="1">INDEX({"","_","-","="},IF(OR($D30 &gt;= BD$6, $E30 &lt; BC$6), 0, 1)+IF(OR($F30 &gt;= BD$6, $G30 &lt; BC$6), 0, 2)+1)</f>
        <v/>
      </c>
      <c r="BD30" s="71" t="str">
        <f ca="1">INDEX({"","_","-","="},IF(OR($D30 &gt;= BE$6, $E30 &lt; BD$6), 0, 1)+IF(OR($F30 &gt;= BE$6, $G30 &lt; BD$6), 0, 2)+1)</f>
        <v/>
      </c>
      <c r="BE30" s="71" t="str">
        <f ca="1">INDEX({"","_","-","="},IF(OR($D30 &gt;= BF$6, $E30 &lt; BE$6), 0, 1)+IF(OR($F30 &gt;= BF$6, $G30 &lt; BE$6), 0, 2)+1)</f>
        <v/>
      </c>
      <c r="BF30" s="71" t="str">
        <f ca="1">INDEX({"","_","-","="},IF(OR($D30 &gt;= BG$6, $E30 &lt; BF$6), 0, 1)+IF(OR($F30 &gt;= BG$6, $G30 &lt; BF$6), 0, 2)+1)</f>
        <v/>
      </c>
      <c r="BG30" s="71" t="str">
        <f ca="1">INDEX({"","_","-","="},IF(OR($D30 &gt;= BH$6, $E30 &lt; BG$6), 0, 1)+IF(OR($F30 &gt;= BH$6, $G30 &lt; BG$6), 0, 2)+1)</f>
        <v/>
      </c>
      <c r="BH30" s="71" t="str">
        <f ca="1">INDEX({"","_","-","="},IF(OR($D30 &gt;= BI$6, $E30 &lt; BH$6), 0, 1)+IF(OR($F30 &gt;= BI$6, $G30 &lt; BH$6), 0, 2)+1)</f>
        <v/>
      </c>
      <c r="BI30" s="71" t="str">
        <f ca="1">INDEX({"","_","-","="},IF(OR($D30 &gt;= BJ$6, $E30 &lt; BI$6), 0, 1)+IF(OR($F30 &gt;= BJ$6, $G30 &lt; BI$6), 0, 2)+1)</f>
        <v/>
      </c>
      <c r="BJ30" s="71" t="str">
        <f ca="1">INDEX({"","_","-","="},IF(OR($D30 &gt;= BK$6, $E30 &lt; BJ$6), 0, 1)+IF(OR($F30 &gt;= BK$6, $G30 &lt; BJ$6), 0, 2)+1)</f>
        <v/>
      </c>
      <c r="BK30" s="71" t="str">
        <f ca="1">INDEX({"","_","-","="},IF(OR($D30 &gt;= BL$6, $E30 &lt; BK$6), 0, 1)+IF(OR($F30 &gt;= BL$6, $G30 &lt; BK$6), 0, 2)+1)</f>
        <v/>
      </c>
      <c r="BL30" s="71" t="str">
        <f ca="1">INDEX({"","_","-","="},IF(OR($D30 &gt;= BM$6, $E30 &lt; BL$6), 0, 1)+IF(OR($F30 &gt;= BM$6, $G30 &lt; BL$6), 0, 2)+1)</f>
        <v/>
      </c>
      <c r="BM30" s="71" t="str">
        <f ca="1">INDEX({"","_","-","="},IF(OR($D30 &gt;= BN$6, $E30 &lt; BM$6), 0, 1)+IF(OR($F30 &gt;= BN$6, $G30 &lt; BM$6), 0, 2)+1)</f>
        <v/>
      </c>
      <c r="BN30" s="71" t="str">
        <f ca="1">INDEX({"","_","-","="},IF(OR($D30 &gt;= BO$6, $E30 &lt; BN$6), 0, 1)+IF(OR($F30 &gt;= BO$6, $G30 &lt; BN$6), 0, 2)+1)</f>
        <v/>
      </c>
      <c r="BO30" s="71" t="str">
        <f ca="1">INDEX({"","_","-","="},IF(OR($D30 &gt;= BP$6, $E30 &lt; BO$6), 0, 1)+IF(OR($F30 &gt;= BP$6, $G30 &lt; BO$6), 0, 2)+1)</f>
        <v/>
      </c>
      <c r="BP30" s="71" t="str">
        <f ca="1">INDEX({"","_","-","="},IF(OR($D30 &gt;= BQ$6, $E30 &lt; BP$6), 0, 1)+IF(OR($F30 &gt;= BQ$6, $G30 &lt; BP$6), 0, 2)+1)</f>
        <v/>
      </c>
      <c r="BQ30" s="71" t="str">
        <f ca="1">INDEX({"","_","-","="},IF(OR($D30 &gt;= BR$6, $E30 &lt; BQ$6), 0, 1)+IF(OR($F30 &gt;= BR$6, $G30 &lt; BQ$6), 0, 2)+1)</f>
        <v/>
      </c>
      <c r="BR30" s="71" t="str">
        <f ca="1">INDEX({"","_","-","="},IF(OR($D30 &gt;= BS$6, $E30 &lt; BR$6), 0, 1)+IF(OR($F30 &gt;= BS$6, $G30 &lt; BR$6), 0, 2)+1)</f>
        <v/>
      </c>
      <c r="BS30" s="71" t="str">
        <f ca="1">INDEX({"","_","-","="},IF(OR($D30 &gt;= BT$6, $E30 &lt; BS$6), 0, 1)+IF(OR($F30 &gt;= BT$6, $G30 &lt; BS$6), 0, 2)+1)</f>
        <v/>
      </c>
      <c r="BT30" s="71" t="str">
        <f ca="1">INDEX({"","_","-","="},IF(OR($D30 &gt;= BU$6, $E30 &lt; BT$6), 0, 1)+IF(OR($F30 &gt;= BU$6, $G30 &lt; BT$6), 0, 2)+1)</f>
        <v/>
      </c>
      <c r="BU30" s="71" t="str">
        <f ca="1">INDEX({"","_","-","="},IF(OR($D30 &gt;= BV$6, $E30 &lt; BU$6), 0, 1)+IF(OR($F30 &gt;= BV$6, $G30 &lt; BU$6), 0, 2)+1)</f>
        <v/>
      </c>
      <c r="BV30" s="71" t="str">
        <f ca="1">INDEX({"","_","-","="},IF(OR($D30 &gt;= BW$6, $E30 &lt; BV$6), 0, 1)+IF(OR($F30 &gt;= BW$6, $G30 &lt; BV$6), 0, 2)+1)</f>
        <v/>
      </c>
      <c r="BW30" s="71" t="str">
        <f ca="1">INDEX({"","_","-","="},IF(OR($D30 &gt;= BX$6, $E30 &lt; BW$6), 0, 1)+IF(OR($F30 &gt;= BX$6, $G30 &lt; BW$6), 0, 2)+1)</f>
        <v/>
      </c>
      <c r="BX30" s="71" t="str">
        <f ca="1">INDEX({"","_","-","="},IF(OR($D30 &gt;= BY$6, $E30 &lt; BX$6), 0, 1)+IF(OR($F30 &gt;= BY$6, $G30 &lt; BX$6), 0, 2)+1)</f>
        <v/>
      </c>
      <c r="BY30" s="71" t="str">
        <f ca="1">INDEX({"","_","-","="},IF(OR($D30 &gt;= BZ$6, $E30 &lt; BY$6), 0, 1)+IF(OR($F30 &gt;= BZ$6, $G30 &lt; BY$6), 0, 2)+1)</f>
        <v/>
      </c>
      <c r="BZ30" s="71" t="str">
        <f ca="1">INDEX({"","_","-","="},IF(OR($D30 &gt;= CA$6, $E30 &lt; BZ$6), 0, 1)+IF(OR($F30 &gt;= CA$6, $G30 &lt; BZ$6), 0, 2)+1)</f>
        <v/>
      </c>
      <c r="CA30" s="71" t="str">
        <f ca="1">INDEX({"","_","-","="},IF(OR($D30 &gt;= CB$6, $E30 &lt; CA$6), 0, 1)+IF(OR($F30 &gt;= CB$6, $G30 &lt; CA$6), 0, 2)+1)</f>
        <v/>
      </c>
      <c r="CB30" s="71" t="str">
        <f ca="1">INDEX({"","_","-","="},IF(OR($D30 &gt;= CC$6, $E30 &lt; CB$6), 0, 1)+IF(OR($F30 &gt;= CC$6, $G30 &lt; CB$6), 0, 2)+1)</f>
        <v/>
      </c>
      <c r="CC30" s="71" t="str">
        <f ca="1">INDEX({"","_","-","="},IF(OR($D30 &gt;= CD$6, $E30 &lt; CC$6), 0, 1)+IF(OR($F30 &gt;= CD$6, $G30 &lt; CC$6), 0, 2)+1)</f>
        <v/>
      </c>
      <c r="CD30" s="71" t="str">
        <f ca="1">INDEX({"","_","-","="},IF(OR($D30 &gt;= CE$6, $E30 &lt; CD$6), 0, 1)+IF(OR($F30 &gt;= CE$6, $G30 &lt; CD$6), 0, 2)+1)</f>
        <v/>
      </c>
    </row>
    <row r="31" spans="1:82">
      <c r="A31" s="8" t="str">
        <f ca="1">IF('临-进度'!N26,'临-进度'!$A26,"")</f>
        <v/>
      </c>
      <c r="B31" s="8" t="str">
        <f ca="1">IF('临-进度'!N26,'临-进度'!$B26,"")</f>
        <v/>
      </c>
      <c r="C31" s="8" t="str">
        <f ca="1">IF('临-进度'!N26,'临-进度'!$F26,"")</f>
        <v/>
      </c>
      <c r="D31" s="42" t="str">
        <f ca="1">IF('临-进度'!$N26,'临-进度'!$J26,"")</f>
        <v/>
      </c>
      <c r="E31" s="42" t="str">
        <f ca="1">IF('临-进度'!$N26,'临-进度'!$AF26,"")</f>
        <v/>
      </c>
      <c r="F31" s="42" t="str">
        <f ca="1">IF('临-进度'!$N26,'临-进度'!$K26,"")</f>
        <v/>
      </c>
      <c r="G31" s="76" t="str">
        <f ca="1">IF('临-进度'!$N26,'临-进度'!$AG26,"")</f>
        <v/>
      </c>
      <c r="H31" s="71" t="str">
        <f ca="1">INDEX({"","_","-","="},IF(OR($D31 &gt;= I$6, $E31 &lt; H$6), 0, 1)+IF(OR($F31 &gt;= I$6, $G31 &lt; H$6), 0, 2)+1)</f>
        <v/>
      </c>
      <c r="I31" s="71" t="str">
        <f ca="1">INDEX({"","_","-","="},IF(OR($D31 &gt;= J$6, $E31 &lt; I$6), 0, 1)+IF(OR($F31 &gt;= J$6, $G31 &lt; I$6), 0, 2)+1)</f>
        <v/>
      </c>
      <c r="J31" s="71" t="str">
        <f ca="1">INDEX({"","_","-","="},IF(OR($D31 &gt;= K$6, $E31 &lt; J$6), 0, 1)+IF(OR($F31 &gt;= K$6, $G31 &lt; J$6), 0, 2)+1)</f>
        <v/>
      </c>
      <c r="K31" s="71" t="str">
        <f ca="1">INDEX({"","_","-","="},IF(OR($D31 &gt;= L$6, $E31 &lt; K$6), 0, 1)+IF(OR($F31 &gt;= L$6, $G31 &lt; K$6), 0, 2)+1)</f>
        <v/>
      </c>
      <c r="L31" s="71" t="str">
        <f ca="1">INDEX({"","_","-","="},IF(OR($D31 &gt;= M$6, $E31 &lt; L$6), 0, 1)+IF(OR($F31 &gt;= M$6, $G31 &lt; L$6), 0, 2)+1)</f>
        <v/>
      </c>
      <c r="M31" s="71" t="str">
        <f ca="1">INDEX({"","_","-","="},IF(OR($D31 &gt;= N$6, $E31 &lt; M$6), 0, 1)+IF(OR($F31 &gt;= N$6, $G31 &lt; M$6), 0, 2)+1)</f>
        <v/>
      </c>
      <c r="N31" s="71" t="str">
        <f ca="1">INDEX({"","_","-","="},IF(OR($D31 &gt;= O$6, $E31 &lt; N$6), 0, 1)+IF(OR($F31 &gt;= O$6, $G31 &lt; N$6), 0, 2)+1)</f>
        <v/>
      </c>
      <c r="O31" s="71" t="str">
        <f ca="1">INDEX({"","_","-","="},IF(OR($D31 &gt;= P$6, $E31 &lt; O$6), 0, 1)+IF(OR($F31 &gt;= P$6, $G31 &lt; O$6), 0, 2)+1)</f>
        <v/>
      </c>
      <c r="P31" s="71" t="str">
        <f ca="1">INDEX({"","_","-","="},IF(OR($D31 &gt;= Q$6, $E31 &lt; P$6), 0, 1)+IF(OR($F31 &gt;= Q$6, $G31 &lt; P$6), 0, 2)+1)</f>
        <v/>
      </c>
      <c r="Q31" s="71" t="str">
        <f ca="1">INDEX({"","_","-","="},IF(OR($D31 &gt;= R$6, $E31 &lt; Q$6), 0, 1)+IF(OR($F31 &gt;= R$6, $G31 &lt; Q$6), 0, 2)+1)</f>
        <v/>
      </c>
      <c r="R31" s="71" t="str">
        <f ca="1">INDEX({"","_","-","="},IF(OR($D31 &gt;= S$6, $E31 &lt; R$6), 0, 1)+IF(OR($F31 &gt;= S$6, $G31 &lt; R$6), 0, 2)+1)</f>
        <v/>
      </c>
      <c r="S31" s="71" t="str">
        <f ca="1">INDEX({"","_","-","="},IF(OR($D31 &gt;= T$6, $E31 &lt; S$6), 0, 1)+IF(OR($F31 &gt;= T$6, $G31 &lt; S$6), 0, 2)+1)</f>
        <v/>
      </c>
      <c r="T31" s="71" t="str">
        <f ca="1">INDEX({"","_","-","="},IF(OR($D31 &gt;= U$6, $E31 &lt; T$6), 0, 1)+IF(OR($F31 &gt;= U$6, $G31 &lt; T$6), 0, 2)+1)</f>
        <v/>
      </c>
      <c r="U31" s="71" t="str">
        <f ca="1">INDEX({"","_","-","="},IF(OR($D31 &gt;= V$6, $E31 &lt; U$6), 0, 1)+IF(OR($F31 &gt;= V$6, $G31 &lt; U$6), 0, 2)+1)</f>
        <v/>
      </c>
      <c r="V31" s="71" t="str">
        <f ca="1">INDEX({"","_","-","="},IF(OR($D31 &gt;= W$6, $E31 &lt; V$6), 0, 1)+IF(OR($F31 &gt;= W$6, $G31 &lt; V$6), 0, 2)+1)</f>
        <v/>
      </c>
      <c r="W31" s="71" t="str">
        <f ca="1">INDEX({"","_","-","="},IF(OR($D31 &gt;= X$6, $E31 &lt; W$6), 0, 1)+IF(OR($F31 &gt;= X$6, $G31 &lt; W$6), 0, 2)+1)</f>
        <v/>
      </c>
      <c r="X31" s="71" t="str">
        <f ca="1">INDEX({"","_","-","="},IF(OR($D31 &gt;= Y$6, $E31 &lt; X$6), 0, 1)+IF(OR($F31 &gt;= Y$6, $G31 &lt; X$6), 0, 2)+1)</f>
        <v/>
      </c>
      <c r="Y31" s="71" t="str">
        <f ca="1">INDEX({"","_","-","="},IF(OR($D31 &gt;= Z$6, $E31 &lt; Y$6), 0, 1)+IF(OR($F31 &gt;= Z$6, $G31 &lt; Y$6), 0, 2)+1)</f>
        <v/>
      </c>
      <c r="Z31" s="71" t="str">
        <f ca="1">INDEX({"","_","-","="},IF(OR($D31 &gt;= AA$6, $E31 &lt; Z$6), 0, 1)+IF(OR($F31 &gt;= AA$6, $G31 &lt; Z$6), 0, 2)+1)</f>
        <v/>
      </c>
      <c r="AA31" s="71" t="str">
        <f ca="1">INDEX({"","_","-","="},IF(OR($D31 &gt;= AB$6, $E31 &lt; AA$6), 0, 1)+IF(OR($F31 &gt;= AB$6, $G31 &lt; AA$6), 0, 2)+1)</f>
        <v/>
      </c>
      <c r="AB31" s="71" t="str">
        <f ca="1">INDEX({"","_","-","="},IF(OR($D31 &gt;= AC$6, $E31 &lt; AB$6), 0, 1)+IF(OR($F31 &gt;= AC$6, $G31 &lt; AB$6), 0, 2)+1)</f>
        <v/>
      </c>
      <c r="AC31" s="71" t="str">
        <f ca="1">INDEX({"","_","-","="},IF(OR($D31 &gt;= AD$6, $E31 &lt; AC$6), 0, 1)+IF(OR($F31 &gt;= AD$6, $G31 &lt; AC$6), 0, 2)+1)</f>
        <v/>
      </c>
      <c r="AD31" s="71" t="str">
        <f ca="1">INDEX({"","_","-","="},IF(OR($D31 &gt;= AE$6, $E31 &lt; AD$6), 0, 1)+IF(OR($F31 &gt;= AE$6, $G31 &lt; AD$6), 0, 2)+1)</f>
        <v/>
      </c>
      <c r="AE31" s="71" t="str">
        <f ca="1">INDEX({"","_","-","="},IF(OR($D31 &gt;= AF$6, $E31 &lt; AE$6), 0, 1)+IF(OR($F31 &gt;= AF$6, $G31 &lt; AE$6), 0, 2)+1)</f>
        <v/>
      </c>
      <c r="AF31" s="71" t="str">
        <f ca="1">INDEX({"","_","-","="},IF(OR($D31 &gt;= AG$6, $E31 &lt; AF$6), 0, 1)+IF(OR($F31 &gt;= AG$6, $G31 &lt; AF$6), 0, 2)+1)</f>
        <v/>
      </c>
      <c r="AG31" s="71" t="str">
        <f ca="1">INDEX({"","_","-","="},IF(OR($D31 &gt;= AH$6, $E31 &lt; AG$6), 0, 1)+IF(OR($F31 &gt;= AH$6, $G31 &lt; AG$6), 0, 2)+1)</f>
        <v/>
      </c>
      <c r="AH31" s="71" t="str">
        <f ca="1">INDEX({"","_","-","="},IF(OR($D31 &gt;= AI$6, $E31 &lt; AH$6), 0, 1)+IF(OR($F31 &gt;= AI$6, $G31 &lt; AH$6), 0, 2)+1)</f>
        <v/>
      </c>
      <c r="AI31" s="71" t="str">
        <f ca="1">INDEX({"","_","-","="},IF(OR($D31 &gt;= AJ$6, $E31 &lt; AI$6), 0, 1)+IF(OR($F31 &gt;= AJ$6, $G31 &lt; AI$6), 0, 2)+1)</f>
        <v/>
      </c>
      <c r="AJ31" s="71" t="str">
        <f ca="1">INDEX({"","_","-","="},IF(OR($D31 &gt;= AK$6, $E31 &lt; AJ$6), 0, 1)+IF(OR($F31 &gt;= AK$6, $G31 &lt; AJ$6), 0, 2)+1)</f>
        <v/>
      </c>
      <c r="AK31" s="71" t="str">
        <f ca="1">INDEX({"","_","-","="},IF(OR($D31 &gt;= AL$6, $E31 &lt; AK$6), 0, 1)+IF(OR($F31 &gt;= AL$6, $G31 &lt; AK$6), 0, 2)+1)</f>
        <v/>
      </c>
      <c r="AL31" s="71" t="str">
        <f ca="1">INDEX({"","_","-","="},IF(OR($D31 &gt;= AM$6, $E31 &lt; AL$6), 0, 1)+IF(OR($F31 &gt;= AM$6, $G31 &lt; AL$6), 0, 2)+1)</f>
        <v/>
      </c>
      <c r="AM31" s="71" t="str">
        <f ca="1">INDEX({"","_","-","="},IF(OR($D31 &gt;= AN$6, $E31 &lt; AM$6), 0, 1)+IF(OR($F31 &gt;= AN$6, $G31 &lt; AM$6), 0, 2)+1)</f>
        <v/>
      </c>
      <c r="AN31" s="71" t="str">
        <f ca="1">INDEX({"","_","-","="},IF(OR($D31 &gt;= AO$6, $E31 &lt; AN$6), 0, 1)+IF(OR($F31 &gt;= AO$6, $G31 &lt; AN$6), 0, 2)+1)</f>
        <v/>
      </c>
      <c r="AO31" s="71" t="str">
        <f ca="1">INDEX({"","_","-","="},IF(OR($D31 &gt;= AP$6, $E31 &lt; AO$6), 0, 1)+IF(OR($F31 &gt;= AP$6, $G31 &lt; AO$6), 0, 2)+1)</f>
        <v/>
      </c>
      <c r="AP31" s="71" t="str">
        <f ca="1">INDEX({"","_","-","="},IF(OR($D31 &gt;= AQ$6, $E31 &lt; AP$6), 0, 1)+IF(OR($F31 &gt;= AQ$6, $G31 &lt; AP$6), 0, 2)+1)</f>
        <v/>
      </c>
      <c r="AQ31" s="71" t="str">
        <f ca="1">INDEX({"","_","-","="},IF(OR($D31 &gt;= AR$6, $E31 &lt; AQ$6), 0, 1)+IF(OR($F31 &gt;= AR$6, $G31 &lt; AQ$6), 0, 2)+1)</f>
        <v/>
      </c>
      <c r="AR31" s="71" t="str">
        <f ca="1">INDEX({"","_","-","="},IF(OR($D31 &gt;= AS$6, $E31 &lt; AR$6), 0, 1)+IF(OR($F31 &gt;= AS$6, $G31 &lt; AR$6), 0, 2)+1)</f>
        <v/>
      </c>
      <c r="AS31" s="71" t="str">
        <f ca="1">INDEX({"","_","-","="},IF(OR($D31 &gt;= AT$6, $E31 &lt; AS$6), 0, 1)+IF(OR($F31 &gt;= AT$6, $G31 &lt; AS$6), 0, 2)+1)</f>
        <v/>
      </c>
      <c r="AT31" s="71" t="str">
        <f ca="1">INDEX({"","_","-","="},IF(OR($D31 &gt;= AU$6, $E31 &lt; AT$6), 0, 1)+IF(OR($F31 &gt;= AU$6, $G31 &lt; AT$6), 0, 2)+1)</f>
        <v/>
      </c>
      <c r="AU31" s="71" t="str">
        <f ca="1">INDEX({"","_","-","="},IF(OR($D31 &gt;= AV$6, $E31 &lt; AU$6), 0, 1)+IF(OR($F31 &gt;= AV$6, $G31 &lt; AU$6), 0, 2)+1)</f>
        <v/>
      </c>
      <c r="AV31" s="71" t="str">
        <f ca="1">INDEX({"","_","-","="},IF(OR($D31 &gt;= AW$6, $E31 &lt; AV$6), 0, 1)+IF(OR($F31 &gt;= AW$6, $G31 &lt; AV$6), 0, 2)+1)</f>
        <v/>
      </c>
      <c r="AW31" s="71" t="str">
        <f ca="1">INDEX({"","_","-","="},IF(OR($D31 &gt;= AX$6, $E31 &lt; AW$6), 0, 1)+IF(OR($F31 &gt;= AX$6, $G31 &lt; AW$6), 0, 2)+1)</f>
        <v/>
      </c>
      <c r="AX31" s="71" t="str">
        <f ca="1">INDEX({"","_","-","="},IF(OR($D31 &gt;= AY$6, $E31 &lt; AX$6), 0, 1)+IF(OR($F31 &gt;= AY$6, $G31 &lt; AX$6), 0, 2)+1)</f>
        <v/>
      </c>
      <c r="AY31" s="71" t="str">
        <f ca="1">INDEX({"","_","-","="},IF(OR($D31 &gt;= AZ$6, $E31 &lt; AY$6), 0, 1)+IF(OR($F31 &gt;= AZ$6, $G31 &lt; AY$6), 0, 2)+1)</f>
        <v/>
      </c>
      <c r="AZ31" s="71" t="str">
        <f ca="1">INDEX({"","_","-","="},IF(OR($D31 &gt;= BA$6, $E31 &lt; AZ$6), 0, 1)+IF(OR($F31 &gt;= BA$6, $G31 &lt; AZ$6), 0, 2)+1)</f>
        <v/>
      </c>
      <c r="BA31" s="71" t="str">
        <f ca="1">INDEX({"","_","-","="},IF(OR($D31 &gt;= BB$6, $E31 &lt; BA$6), 0, 1)+IF(OR($F31 &gt;= BB$6, $G31 &lt; BA$6), 0, 2)+1)</f>
        <v/>
      </c>
      <c r="BB31" s="71" t="str">
        <f ca="1">INDEX({"","_","-","="},IF(OR($D31 &gt;= BC$6, $E31 &lt; BB$6), 0, 1)+IF(OR($F31 &gt;= BC$6, $G31 &lt; BB$6), 0, 2)+1)</f>
        <v/>
      </c>
      <c r="BC31" s="71" t="str">
        <f ca="1">INDEX({"","_","-","="},IF(OR($D31 &gt;= BD$6, $E31 &lt; BC$6), 0, 1)+IF(OR($F31 &gt;= BD$6, $G31 &lt; BC$6), 0, 2)+1)</f>
        <v/>
      </c>
      <c r="BD31" s="71" t="str">
        <f ca="1">INDEX({"","_","-","="},IF(OR($D31 &gt;= BE$6, $E31 &lt; BD$6), 0, 1)+IF(OR($F31 &gt;= BE$6, $G31 &lt; BD$6), 0, 2)+1)</f>
        <v/>
      </c>
      <c r="BE31" s="71" t="str">
        <f ca="1">INDEX({"","_","-","="},IF(OR($D31 &gt;= BF$6, $E31 &lt; BE$6), 0, 1)+IF(OR($F31 &gt;= BF$6, $G31 &lt; BE$6), 0, 2)+1)</f>
        <v/>
      </c>
      <c r="BF31" s="71" t="str">
        <f ca="1">INDEX({"","_","-","="},IF(OR($D31 &gt;= BG$6, $E31 &lt; BF$6), 0, 1)+IF(OR($F31 &gt;= BG$6, $G31 &lt; BF$6), 0, 2)+1)</f>
        <v/>
      </c>
      <c r="BG31" s="71" t="str">
        <f ca="1">INDEX({"","_","-","="},IF(OR($D31 &gt;= BH$6, $E31 &lt; BG$6), 0, 1)+IF(OR($F31 &gt;= BH$6, $G31 &lt; BG$6), 0, 2)+1)</f>
        <v/>
      </c>
      <c r="BH31" s="71" t="str">
        <f ca="1">INDEX({"","_","-","="},IF(OR($D31 &gt;= BI$6, $E31 &lt; BH$6), 0, 1)+IF(OR($F31 &gt;= BI$6, $G31 &lt; BH$6), 0, 2)+1)</f>
        <v/>
      </c>
      <c r="BI31" s="71" t="str">
        <f ca="1">INDEX({"","_","-","="},IF(OR($D31 &gt;= BJ$6, $E31 &lt; BI$6), 0, 1)+IF(OR($F31 &gt;= BJ$6, $G31 &lt; BI$6), 0, 2)+1)</f>
        <v/>
      </c>
      <c r="BJ31" s="71" t="str">
        <f ca="1">INDEX({"","_","-","="},IF(OR($D31 &gt;= BK$6, $E31 &lt; BJ$6), 0, 1)+IF(OR($F31 &gt;= BK$6, $G31 &lt; BJ$6), 0, 2)+1)</f>
        <v/>
      </c>
      <c r="BK31" s="71" t="str">
        <f ca="1">INDEX({"","_","-","="},IF(OR($D31 &gt;= BL$6, $E31 &lt; BK$6), 0, 1)+IF(OR($F31 &gt;= BL$6, $G31 &lt; BK$6), 0, 2)+1)</f>
        <v/>
      </c>
      <c r="BL31" s="71" t="str">
        <f ca="1">INDEX({"","_","-","="},IF(OR($D31 &gt;= BM$6, $E31 &lt; BL$6), 0, 1)+IF(OR($F31 &gt;= BM$6, $G31 &lt; BL$6), 0, 2)+1)</f>
        <v/>
      </c>
      <c r="BM31" s="71" t="str">
        <f ca="1">INDEX({"","_","-","="},IF(OR($D31 &gt;= BN$6, $E31 &lt; BM$6), 0, 1)+IF(OR($F31 &gt;= BN$6, $G31 &lt; BM$6), 0, 2)+1)</f>
        <v/>
      </c>
      <c r="BN31" s="71" t="str">
        <f ca="1">INDEX({"","_","-","="},IF(OR($D31 &gt;= BO$6, $E31 &lt; BN$6), 0, 1)+IF(OR($F31 &gt;= BO$6, $G31 &lt; BN$6), 0, 2)+1)</f>
        <v/>
      </c>
      <c r="BO31" s="71" t="str">
        <f ca="1">INDEX({"","_","-","="},IF(OR($D31 &gt;= BP$6, $E31 &lt; BO$6), 0, 1)+IF(OR($F31 &gt;= BP$6, $G31 &lt; BO$6), 0, 2)+1)</f>
        <v/>
      </c>
      <c r="BP31" s="71" t="str">
        <f ca="1">INDEX({"","_","-","="},IF(OR($D31 &gt;= BQ$6, $E31 &lt; BP$6), 0, 1)+IF(OR($F31 &gt;= BQ$6, $G31 &lt; BP$6), 0, 2)+1)</f>
        <v/>
      </c>
      <c r="BQ31" s="71" t="str">
        <f ca="1">INDEX({"","_","-","="},IF(OR($D31 &gt;= BR$6, $E31 &lt; BQ$6), 0, 1)+IF(OR($F31 &gt;= BR$6, $G31 &lt; BQ$6), 0, 2)+1)</f>
        <v/>
      </c>
      <c r="BR31" s="71" t="str">
        <f ca="1">INDEX({"","_","-","="},IF(OR($D31 &gt;= BS$6, $E31 &lt; BR$6), 0, 1)+IF(OR($F31 &gt;= BS$6, $G31 &lt; BR$6), 0, 2)+1)</f>
        <v/>
      </c>
      <c r="BS31" s="71" t="str">
        <f ca="1">INDEX({"","_","-","="},IF(OR($D31 &gt;= BT$6, $E31 &lt; BS$6), 0, 1)+IF(OR($F31 &gt;= BT$6, $G31 &lt; BS$6), 0, 2)+1)</f>
        <v/>
      </c>
      <c r="BT31" s="71" t="str">
        <f ca="1">INDEX({"","_","-","="},IF(OR($D31 &gt;= BU$6, $E31 &lt; BT$6), 0, 1)+IF(OR($F31 &gt;= BU$6, $G31 &lt; BT$6), 0, 2)+1)</f>
        <v/>
      </c>
      <c r="BU31" s="71" t="str">
        <f ca="1">INDEX({"","_","-","="},IF(OR($D31 &gt;= BV$6, $E31 &lt; BU$6), 0, 1)+IF(OR($F31 &gt;= BV$6, $G31 &lt; BU$6), 0, 2)+1)</f>
        <v/>
      </c>
      <c r="BV31" s="71" t="str">
        <f ca="1">INDEX({"","_","-","="},IF(OR($D31 &gt;= BW$6, $E31 &lt; BV$6), 0, 1)+IF(OR($F31 &gt;= BW$6, $G31 &lt; BV$6), 0, 2)+1)</f>
        <v/>
      </c>
      <c r="BW31" s="71" t="str">
        <f ca="1">INDEX({"","_","-","="},IF(OR($D31 &gt;= BX$6, $E31 &lt; BW$6), 0, 1)+IF(OR($F31 &gt;= BX$6, $G31 &lt; BW$6), 0, 2)+1)</f>
        <v/>
      </c>
      <c r="BX31" s="71" t="str">
        <f ca="1">INDEX({"","_","-","="},IF(OR($D31 &gt;= BY$6, $E31 &lt; BX$6), 0, 1)+IF(OR($F31 &gt;= BY$6, $G31 &lt; BX$6), 0, 2)+1)</f>
        <v/>
      </c>
      <c r="BY31" s="71" t="str">
        <f ca="1">INDEX({"","_","-","="},IF(OR($D31 &gt;= BZ$6, $E31 &lt; BY$6), 0, 1)+IF(OR($F31 &gt;= BZ$6, $G31 &lt; BY$6), 0, 2)+1)</f>
        <v/>
      </c>
      <c r="BZ31" s="71" t="str">
        <f ca="1">INDEX({"","_","-","="},IF(OR($D31 &gt;= CA$6, $E31 &lt; BZ$6), 0, 1)+IF(OR($F31 &gt;= CA$6, $G31 &lt; BZ$6), 0, 2)+1)</f>
        <v/>
      </c>
      <c r="CA31" s="71" t="str">
        <f ca="1">INDEX({"","_","-","="},IF(OR($D31 &gt;= CB$6, $E31 &lt; CA$6), 0, 1)+IF(OR($F31 &gt;= CB$6, $G31 &lt; CA$6), 0, 2)+1)</f>
        <v/>
      </c>
      <c r="CB31" s="71" t="str">
        <f ca="1">INDEX({"","_","-","="},IF(OR($D31 &gt;= CC$6, $E31 &lt; CB$6), 0, 1)+IF(OR($F31 &gt;= CC$6, $G31 &lt; CB$6), 0, 2)+1)</f>
        <v/>
      </c>
      <c r="CC31" s="71" t="str">
        <f ca="1">INDEX({"","_","-","="},IF(OR($D31 &gt;= CD$6, $E31 &lt; CC$6), 0, 1)+IF(OR($F31 &gt;= CD$6, $G31 &lt; CC$6), 0, 2)+1)</f>
        <v/>
      </c>
      <c r="CD31" s="71" t="str">
        <f ca="1">INDEX({"","_","-","="},IF(OR($D31 &gt;= CE$6, $E31 &lt; CD$6), 0, 1)+IF(OR($F31 &gt;= CE$6, $G31 &lt; CD$6), 0, 2)+1)</f>
        <v/>
      </c>
    </row>
    <row r="32" spans="1:82">
      <c r="A32" s="8" t="str">
        <f ca="1">IF('临-进度'!N27,'临-进度'!$A27,"")</f>
        <v/>
      </c>
      <c r="B32" s="8" t="str">
        <f ca="1">IF('临-进度'!N27,'临-进度'!$B27,"")</f>
        <v/>
      </c>
      <c r="C32" s="8" t="str">
        <f ca="1">IF('临-进度'!N27,'临-进度'!$F27,"")</f>
        <v/>
      </c>
      <c r="D32" s="42" t="str">
        <f ca="1">IF('临-进度'!$N27,'临-进度'!$J27,"")</f>
        <v/>
      </c>
      <c r="E32" s="42" t="str">
        <f ca="1">IF('临-进度'!$N27,'临-进度'!$AF27,"")</f>
        <v/>
      </c>
      <c r="F32" s="42" t="str">
        <f ca="1">IF('临-进度'!$N27,'临-进度'!$K27,"")</f>
        <v/>
      </c>
      <c r="G32" s="76" t="str">
        <f ca="1">IF('临-进度'!$N27,'临-进度'!$AG27,"")</f>
        <v/>
      </c>
      <c r="H32" s="71" t="str">
        <f ca="1">INDEX({"","_","-","="},IF(OR($D32 &gt;= I$6, $E32 &lt; H$6), 0, 1)+IF(OR($F32 &gt;= I$6, $G32 &lt; H$6), 0, 2)+1)</f>
        <v/>
      </c>
      <c r="I32" s="71" t="str">
        <f ca="1">INDEX({"","_","-","="},IF(OR($D32 &gt;= J$6, $E32 &lt; I$6), 0, 1)+IF(OR($F32 &gt;= J$6, $G32 &lt; I$6), 0, 2)+1)</f>
        <v/>
      </c>
      <c r="J32" s="71" t="str">
        <f ca="1">INDEX({"","_","-","="},IF(OR($D32 &gt;= K$6, $E32 &lt; J$6), 0, 1)+IF(OR($F32 &gt;= K$6, $G32 &lt; J$6), 0, 2)+1)</f>
        <v/>
      </c>
      <c r="K32" s="71" t="str">
        <f ca="1">INDEX({"","_","-","="},IF(OR($D32 &gt;= L$6, $E32 &lt; K$6), 0, 1)+IF(OR($F32 &gt;= L$6, $G32 &lt; K$6), 0, 2)+1)</f>
        <v/>
      </c>
      <c r="L32" s="71" t="str">
        <f ca="1">INDEX({"","_","-","="},IF(OR($D32 &gt;= M$6, $E32 &lt; L$6), 0, 1)+IF(OR($F32 &gt;= M$6, $G32 &lt; L$6), 0, 2)+1)</f>
        <v/>
      </c>
      <c r="M32" s="71" t="str">
        <f ca="1">INDEX({"","_","-","="},IF(OR($D32 &gt;= N$6, $E32 &lt; M$6), 0, 1)+IF(OR($F32 &gt;= N$6, $G32 &lt; M$6), 0, 2)+1)</f>
        <v/>
      </c>
      <c r="N32" s="71" t="str">
        <f ca="1">INDEX({"","_","-","="},IF(OR($D32 &gt;= O$6, $E32 &lt; N$6), 0, 1)+IF(OR($F32 &gt;= O$6, $G32 &lt; N$6), 0, 2)+1)</f>
        <v/>
      </c>
      <c r="O32" s="71" t="str">
        <f ca="1">INDEX({"","_","-","="},IF(OR($D32 &gt;= P$6, $E32 &lt; O$6), 0, 1)+IF(OR($F32 &gt;= P$6, $G32 &lt; O$6), 0, 2)+1)</f>
        <v/>
      </c>
      <c r="P32" s="71" t="str">
        <f ca="1">INDEX({"","_","-","="},IF(OR($D32 &gt;= Q$6, $E32 &lt; P$6), 0, 1)+IF(OR($F32 &gt;= Q$6, $G32 &lt; P$6), 0, 2)+1)</f>
        <v/>
      </c>
      <c r="Q32" s="71" t="str">
        <f ca="1">INDEX({"","_","-","="},IF(OR($D32 &gt;= R$6, $E32 &lt; Q$6), 0, 1)+IF(OR($F32 &gt;= R$6, $G32 &lt; Q$6), 0, 2)+1)</f>
        <v/>
      </c>
      <c r="R32" s="71" t="str">
        <f ca="1">INDEX({"","_","-","="},IF(OR($D32 &gt;= S$6, $E32 &lt; R$6), 0, 1)+IF(OR($F32 &gt;= S$6, $G32 &lt; R$6), 0, 2)+1)</f>
        <v/>
      </c>
      <c r="S32" s="71" t="str">
        <f ca="1">INDEX({"","_","-","="},IF(OR($D32 &gt;= T$6, $E32 &lt; S$6), 0, 1)+IF(OR($F32 &gt;= T$6, $G32 &lt; S$6), 0, 2)+1)</f>
        <v/>
      </c>
      <c r="T32" s="71" t="str">
        <f ca="1">INDEX({"","_","-","="},IF(OR($D32 &gt;= U$6, $E32 &lt; T$6), 0, 1)+IF(OR($F32 &gt;= U$6, $G32 &lt; T$6), 0, 2)+1)</f>
        <v/>
      </c>
      <c r="U32" s="71" t="str">
        <f ca="1">INDEX({"","_","-","="},IF(OR($D32 &gt;= V$6, $E32 &lt; U$6), 0, 1)+IF(OR($F32 &gt;= V$6, $G32 &lt; U$6), 0, 2)+1)</f>
        <v/>
      </c>
      <c r="V32" s="71" t="str">
        <f ca="1">INDEX({"","_","-","="},IF(OR($D32 &gt;= W$6, $E32 &lt; V$6), 0, 1)+IF(OR($F32 &gt;= W$6, $G32 &lt; V$6), 0, 2)+1)</f>
        <v/>
      </c>
      <c r="W32" s="71" t="str">
        <f ca="1">INDEX({"","_","-","="},IF(OR($D32 &gt;= X$6, $E32 &lt; W$6), 0, 1)+IF(OR($F32 &gt;= X$6, $G32 &lt; W$6), 0, 2)+1)</f>
        <v/>
      </c>
      <c r="X32" s="71" t="str">
        <f ca="1">INDEX({"","_","-","="},IF(OR($D32 &gt;= Y$6, $E32 &lt; X$6), 0, 1)+IF(OR($F32 &gt;= Y$6, $G32 &lt; X$6), 0, 2)+1)</f>
        <v/>
      </c>
      <c r="Y32" s="71" t="str">
        <f ca="1">INDEX({"","_","-","="},IF(OR($D32 &gt;= Z$6, $E32 &lt; Y$6), 0, 1)+IF(OR($F32 &gt;= Z$6, $G32 &lt; Y$6), 0, 2)+1)</f>
        <v/>
      </c>
      <c r="Z32" s="71" t="str">
        <f ca="1">INDEX({"","_","-","="},IF(OR($D32 &gt;= AA$6, $E32 &lt; Z$6), 0, 1)+IF(OR($F32 &gt;= AA$6, $G32 &lt; Z$6), 0, 2)+1)</f>
        <v/>
      </c>
      <c r="AA32" s="71" t="str">
        <f ca="1">INDEX({"","_","-","="},IF(OR($D32 &gt;= AB$6, $E32 &lt; AA$6), 0, 1)+IF(OR($F32 &gt;= AB$6, $G32 &lt; AA$6), 0, 2)+1)</f>
        <v/>
      </c>
      <c r="AB32" s="71" t="str">
        <f ca="1">INDEX({"","_","-","="},IF(OR($D32 &gt;= AC$6, $E32 &lt; AB$6), 0, 1)+IF(OR($F32 &gt;= AC$6, $G32 &lt; AB$6), 0, 2)+1)</f>
        <v/>
      </c>
      <c r="AC32" s="71" t="str">
        <f ca="1">INDEX({"","_","-","="},IF(OR($D32 &gt;= AD$6, $E32 &lt; AC$6), 0, 1)+IF(OR($F32 &gt;= AD$6, $G32 &lt; AC$6), 0, 2)+1)</f>
        <v/>
      </c>
      <c r="AD32" s="71" t="str">
        <f ca="1">INDEX({"","_","-","="},IF(OR($D32 &gt;= AE$6, $E32 &lt; AD$6), 0, 1)+IF(OR($F32 &gt;= AE$6, $G32 &lt; AD$6), 0, 2)+1)</f>
        <v/>
      </c>
      <c r="AE32" s="71" t="str">
        <f ca="1">INDEX({"","_","-","="},IF(OR($D32 &gt;= AF$6, $E32 &lt; AE$6), 0, 1)+IF(OR($F32 &gt;= AF$6, $G32 &lt; AE$6), 0, 2)+1)</f>
        <v/>
      </c>
      <c r="AF32" s="71" t="str">
        <f ca="1">INDEX({"","_","-","="},IF(OR($D32 &gt;= AG$6, $E32 &lt; AF$6), 0, 1)+IF(OR($F32 &gt;= AG$6, $G32 &lt; AF$6), 0, 2)+1)</f>
        <v/>
      </c>
      <c r="AG32" s="71" t="str">
        <f ca="1">INDEX({"","_","-","="},IF(OR($D32 &gt;= AH$6, $E32 &lt; AG$6), 0, 1)+IF(OR($F32 &gt;= AH$6, $G32 &lt; AG$6), 0, 2)+1)</f>
        <v/>
      </c>
      <c r="AH32" s="71" t="str">
        <f ca="1">INDEX({"","_","-","="},IF(OR($D32 &gt;= AI$6, $E32 &lt; AH$6), 0, 1)+IF(OR($F32 &gt;= AI$6, $G32 &lt; AH$6), 0, 2)+1)</f>
        <v/>
      </c>
      <c r="AI32" s="71" t="str">
        <f ca="1">INDEX({"","_","-","="},IF(OR($D32 &gt;= AJ$6, $E32 &lt; AI$6), 0, 1)+IF(OR($F32 &gt;= AJ$6, $G32 &lt; AI$6), 0, 2)+1)</f>
        <v/>
      </c>
      <c r="AJ32" s="71" t="str">
        <f ca="1">INDEX({"","_","-","="},IF(OR($D32 &gt;= AK$6, $E32 &lt; AJ$6), 0, 1)+IF(OR($F32 &gt;= AK$6, $G32 &lt; AJ$6), 0, 2)+1)</f>
        <v/>
      </c>
      <c r="AK32" s="71" t="str">
        <f ca="1">INDEX({"","_","-","="},IF(OR($D32 &gt;= AL$6, $E32 &lt; AK$6), 0, 1)+IF(OR($F32 &gt;= AL$6, $G32 &lt; AK$6), 0, 2)+1)</f>
        <v/>
      </c>
      <c r="AL32" s="71" t="str">
        <f ca="1">INDEX({"","_","-","="},IF(OR($D32 &gt;= AM$6, $E32 &lt; AL$6), 0, 1)+IF(OR($F32 &gt;= AM$6, $G32 &lt; AL$6), 0, 2)+1)</f>
        <v/>
      </c>
      <c r="AM32" s="71" t="str">
        <f ca="1">INDEX({"","_","-","="},IF(OR($D32 &gt;= AN$6, $E32 &lt; AM$6), 0, 1)+IF(OR($F32 &gt;= AN$6, $G32 &lt; AM$6), 0, 2)+1)</f>
        <v/>
      </c>
      <c r="AN32" s="71" t="str">
        <f ca="1">INDEX({"","_","-","="},IF(OR($D32 &gt;= AO$6, $E32 &lt; AN$6), 0, 1)+IF(OR($F32 &gt;= AO$6, $G32 &lt; AN$6), 0, 2)+1)</f>
        <v/>
      </c>
      <c r="AO32" s="71" t="str">
        <f ca="1">INDEX({"","_","-","="},IF(OR($D32 &gt;= AP$6, $E32 &lt; AO$6), 0, 1)+IF(OR($F32 &gt;= AP$6, $G32 &lt; AO$6), 0, 2)+1)</f>
        <v/>
      </c>
      <c r="AP32" s="71" t="str">
        <f ca="1">INDEX({"","_","-","="},IF(OR($D32 &gt;= AQ$6, $E32 &lt; AP$6), 0, 1)+IF(OR($F32 &gt;= AQ$6, $G32 &lt; AP$6), 0, 2)+1)</f>
        <v/>
      </c>
      <c r="AQ32" s="71" t="str">
        <f ca="1">INDEX({"","_","-","="},IF(OR($D32 &gt;= AR$6, $E32 &lt; AQ$6), 0, 1)+IF(OR($F32 &gt;= AR$6, $G32 &lt; AQ$6), 0, 2)+1)</f>
        <v/>
      </c>
      <c r="AR32" s="71" t="str">
        <f ca="1">INDEX({"","_","-","="},IF(OR($D32 &gt;= AS$6, $E32 &lt; AR$6), 0, 1)+IF(OR($F32 &gt;= AS$6, $G32 &lt; AR$6), 0, 2)+1)</f>
        <v/>
      </c>
      <c r="AS32" s="71" t="str">
        <f ca="1">INDEX({"","_","-","="},IF(OR($D32 &gt;= AT$6, $E32 &lt; AS$6), 0, 1)+IF(OR($F32 &gt;= AT$6, $G32 &lt; AS$6), 0, 2)+1)</f>
        <v/>
      </c>
      <c r="AT32" s="71" t="str">
        <f ca="1">INDEX({"","_","-","="},IF(OR($D32 &gt;= AU$6, $E32 &lt; AT$6), 0, 1)+IF(OR($F32 &gt;= AU$6, $G32 &lt; AT$6), 0, 2)+1)</f>
        <v/>
      </c>
      <c r="AU32" s="71" t="str">
        <f ca="1">INDEX({"","_","-","="},IF(OR($D32 &gt;= AV$6, $E32 &lt; AU$6), 0, 1)+IF(OR($F32 &gt;= AV$6, $G32 &lt; AU$6), 0, 2)+1)</f>
        <v/>
      </c>
      <c r="AV32" s="71" t="str">
        <f ca="1">INDEX({"","_","-","="},IF(OR($D32 &gt;= AW$6, $E32 &lt; AV$6), 0, 1)+IF(OR($F32 &gt;= AW$6, $G32 &lt; AV$6), 0, 2)+1)</f>
        <v/>
      </c>
      <c r="AW32" s="71" t="str">
        <f ca="1">INDEX({"","_","-","="},IF(OR($D32 &gt;= AX$6, $E32 &lt; AW$6), 0, 1)+IF(OR($F32 &gt;= AX$6, $G32 &lt; AW$6), 0, 2)+1)</f>
        <v/>
      </c>
      <c r="AX32" s="71" t="str">
        <f ca="1">INDEX({"","_","-","="},IF(OR($D32 &gt;= AY$6, $E32 &lt; AX$6), 0, 1)+IF(OR($F32 &gt;= AY$6, $G32 &lt; AX$6), 0, 2)+1)</f>
        <v/>
      </c>
      <c r="AY32" s="71" t="str">
        <f ca="1">INDEX({"","_","-","="},IF(OR($D32 &gt;= AZ$6, $E32 &lt; AY$6), 0, 1)+IF(OR($F32 &gt;= AZ$6, $G32 &lt; AY$6), 0, 2)+1)</f>
        <v/>
      </c>
      <c r="AZ32" s="71" t="str">
        <f ca="1">INDEX({"","_","-","="},IF(OR($D32 &gt;= BA$6, $E32 &lt; AZ$6), 0, 1)+IF(OR($F32 &gt;= BA$6, $G32 &lt; AZ$6), 0, 2)+1)</f>
        <v/>
      </c>
      <c r="BA32" s="71" t="str">
        <f ca="1">INDEX({"","_","-","="},IF(OR($D32 &gt;= BB$6, $E32 &lt; BA$6), 0, 1)+IF(OR($F32 &gt;= BB$6, $G32 &lt; BA$6), 0, 2)+1)</f>
        <v/>
      </c>
      <c r="BB32" s="71" t="str">
        <f ca="1">INDEX({"","_","-","="},IF(OR($D32 &gt;= BC$6, $E32 &lt; BB$6), 0, 1)+IF(OR($F32 &gt;= BC$6, $G32 &lt; BB$6), 0, 2)+1)</f>
        <v/>
      </c>
      <c r="BC32" s="71" t="str">
        <f ca="1">INDEX({"","_","-","="},IF(OR($D32 &gt;= BD$6, $E32 &lt; BC$6), 0, 1)+IF(OR($F32 &gt;= BD$6, $G32 &lt; BC$6), 0, 2)+1)</f>
        <v/>
      </c>
      <c r="BD32" s="71" t="str">
        <f ca="1">INDEX({"","_","-","="},IF(OR($D32 &gt;= BE$6, $E32 &lt; BD$6), 0, 1)+IF(OR($F32 &gt;= BE$6, $G32 &lt; BD$6), 0, 2)+1)</f>
        <v/>
      </c>
      <c r="BE32" s="71" t="str">
        <f ca="1">INDEX({"","_","-","="},IF(OR($D32 &gt;= BF$6, $E32 &lt; BE$6), 0, 1)+IF(OR($F32 &gt;= BF$6, $G32 &lt; BE$6), 0, 2)+1)</f>
        <v/>
      </c>
      <c r="BF32" s="71" t="str">
        <f ca="1">INDEX({"","_","-","="},IF(OR($D32 &gt;= BG$6, $E32 &lt; BF$6), 0, 1)+IF(OR($F32 &gt;= BG$6, $G32 &lt; BF$6), 0, 2)+1)</f>
        <v/>
      </c>
      <c r="BG32" s="71" t="str">
        <f ca="1">INDEX({"","_","-","="},IF(OR($D32 &gt;= BH$6, $E32 &lt; BG$6), 0, 1)+IF(OR($F32 &gt;= BH$6, $G32 &lt; BG$6), 0, 2)+1)</f>
        <v/>
      </c>
      <c r="BH32" s="71" t="str">
        <f ca="1">INDEX({"","_","-","="},IF(OR($D32 &gt;= BI$6, $E32 &lt; BH$6), 0, 1)+IF(OR($F32 &gt;= BI$6, $G32 &lt; BH$6), 0, 2)+1)</f>
        <v/>
      </c>
      <c r="BI32" s="71" t="str">
        <f ca="1">INDEX({"","_","-","="},IF(OR($D32 &gt;= BJ$6, $E32 &lt; BI$6), 0, 1)+IF(OR($F32 &gt;= BJ$6, $G32 &lt; BI$6), 0, 2)+1)</f>
        <v/>
      </c>
      <c r="BJ32" s="71" t="str">
        <f ca="1">INDEX({"","_","-","="},IF(OR($D32 &gt;= BK$6, $E32 &lt; BJ$6), 0, 1)+IF(OR($F32 &gt;= BK$6, $G32 &lt; BJ$6), 0, 2)+1)</f>
        <v/>
      </c>
      <c r="BK32" s="71" t="str">
        <f ca="1">INDEX({"","_","-","="},IF(OR($D32 &gt;= BL$6, $E32 &lt; BK$6), 0, 1)+IF(OR($F32 &gt;= BL$6, $G32 &lt; BK$6), 0, 2)+1)</f>
        <v/>
      </c>
      <c r="BL32" s="71" t="str">
        <f ca="1">INDEX({"","_","-","="},IF(OR($D32 &gt;= BM$6, $E32 &lt; BL$6), 0, 1)+IF(OR($F32 &gt;= BM$6, $G32 &lt; BL$6), 0, 2)+1)</f>
        <v/>
      </c>
      <c r="BM32" s="71" t="str">
        <f ca="1">INDEX({"","_","-","="},IF(OR($D32 &gt;= BN$6, $E32 &lt; BM$6), 0, 1)+IF(OR($F32 &gt;= BN$6, $G32 &lt; BM$6), 0, 2)+1)</f>
        <v/>
      </c>
      <c r="BN32" s="71" t="str">
        <f ca="1">INDEX({"","_","-","="},IF(OR($D32 &gt;= BO$6, $E32 &lt; BN$6), 0, 1)+IF(OR($F32 &gt;= BO$6, $G32 &lt; BN$6), 0, 2)+1)</f>
        <v/>
      </c>
      <c r="BO32" s="71" t="str">
        <f ca="1">INDEX({"","_","-","="},IF(OR($D32 &gt;= BP$6, $E32 &lt; BO$6), 0, 1)+IF(OR($F32 &gt;= BP$6, $G32 &lt; BO$6), 0, 2)+1)</f>
        <v/>
      </c>
      <c r="BP32" s="71" t="str">
        <f ca="1">INDEX({"","_","-","="},IF(OR($D32 &gt;= BQ$6, $E32 &lt; BP$6), 0, 1)+IF(OR($F32 &gt;= BQ$6, $G32 &lt; BP$6), 0, 2)+1)</f>
        <v/>
      </c>
      <c r="BQ32" s="71" t="str">
        <f ca="1">INDEX({"","_","-","="},IF(OR($D32 &gt;= BR$6, $E32 &lt; BQ$6), 0, 1)+IF(OR($F32 &gt;= BR$6, $G32 &lt; BQ$6), 0, 2)+1)</f>
        <v/>
      </c>
      <c r="BR32" s="71" t="str">
        <f ca="1">INDEX({"","_","-","="},IF(OR($D32 &gt;= BS$6, $E32 &lt; BR$6), 0, 1)+IF(OR($F32 &gt;= BS$6, $G32 &lt; BR$6), 0, 2)+1)</f>
        <v/>
      </c>
      <c r="BS32" s="71" t="str">
        <f ca="1">INDEX({"","_","-","="},IF(OR($D32 &gt;= BT$6, $E32 &lt; BS$6), 0, 1)+IF(OR($F32 &gt;= BT$6, $G32 &lt; BS$6), 0, 2)+1)</f>
        <v/>
      </c>
      <c r="BT32" s="71" t="str">
        <f ca="1">INDEX({"","_","-","="},IF(OR($D32 &gt;= BU$6, $E32 &lt; BT$6), 0, 1)+IF(OR($F32 &gt;= BU$6, $G32 &lt; BT$6), 0, 2)+1)</f>
        <v/>
      </c>
      <c r="BU32" s="71" t="str">
        <f ca="1">INDEX({"","_","-","="},IF(OR($D32 &gt;= BV$6, $E32 &lt; BU$6), 0, 1)+IF(OR($F32 &gt;= BV$6, $G32 &lt; BU$6), 0, 2)+1)</f>
        <v/>
      </c>
      <c r="BV32" s="71" t="str">
        <f ca="1">INDEX({"","_","-","="},IF(OR($D32 &gt;= BW$6, $E32 &lt; BV$6), 0, 1)+IF(OR($F32 &gt;= BW$6, $G32 &lt; BV$6), 0, 2)+1)</f>
        <v/>
      </c>
      <c r="BW32" s="71" t="str">
        <f ca="1">INDEX({"","_","-","="},IF(OR($D32 &gt;= BX$6, $E32 &lt; BW$6), 0, 1)+IF(OR($F32 &gt;= BX$6, $G32 &lt; BW$6), 0, 2)+1)</f>
        <v/>
      </c>
      <c r="BX32" s="71" t="str">
        <f ca="1">INDEX({"","_","-","="},IF(OR($D32 &gt;= BY$6, $E32 &lt; BX$6), 0, 1)+IF(OR($F32 &gt;= BY$6, $G32 &lt; BX$6), 0, 2)+1)</f>
        <v/>
      </c>
      <c r="BY32" s="71" t="str">
        <f ca="1">INDEX({"","_","-","="},IF(OR($D32 &gt;= BZ$6, $E32 &lt; BY$6), 0, 1)+IF(OR($F32 &gt;= BZ$6, $G32 &lt; BY$6), 0, 2)+1)</f>
        <v/>
      </c>
      <c r="BZ32" s="71" t="str">
        <f ca="1">INDEX({"","_","-","="},IF(OR($D32 &gt;= CA$6, $E32 &lt; BZ$6), 0, 1)+IF(OR($F32 &gt;= CA$6, $G32 &lt; BZ$6), 0, 2)+1)</f>
        <v/>
      </c>
      <c r="CA32" s="71" t="str">
        <f ca="1">INDEX({"","_","-","="},IF(OR($D32 &gt;= CB$6, $E32 &lt; CA$6), 0, 1)+IF(OR($F32 &gt;= CB$6, $G32 &lt; CA$6), 0, 2)+1)</f>
        <v/>
      </c>
      <c r="CB32" s="71" t="str">
        <f ca="1">INDEX({"","_","-","="},IF(OR($D32 &gt;= CC$6, $E32 &lt; CB$6), 0, 1)+IF(OR($F32 &gt;= CC$6, $G32 &lt; CB$6), 0, 2)+1)</f>
        <v/>
      </c>
      <c r="CC32" s="71" t="str">
        <f ca="1">INDEX({"","_","-","="},IF(OR($D32 &gt;= CD$6, $E32 &lt; CC$6), 0, 1)+IF(OR($F32 &gt;= CD$6, $G32 &lt; CC$6), 0, 2)+1)</f>
        <v/>
      </c>
      <c r="CD32" s="71" t="str">
        <f ca="1">INDEX({"","_","-","="},IF(OR($D32 &gt;= CE$6, $E32 &lt; CD$6), 0, 1)+IF(OR($F32 &gt;= CE$6, $G32 &lt; CD$6), 0, 2)+1)</f>
        <v/>
      </c>
    </row>
    <row r="33" spans="1:82">
      <c r="A33" s="8" t="str">
        <f ca="1">IF('临-进度'!N28,'临-进度'!$A28,"")</f>
        <v/>
      </c>
      <c r="B33" s="8" t="str">
        <f ca="1">IF('临-进度'!N28,'临-进度'!$B28,"")</f>
        <v/>
      </c>
      <c r="C33" s="8" t="str">
        <f ca="1">IF('临-进度'!N28,'临-进度'!$F28,"")</f>
        <v/>
      </c>
      <c r="D33" s="42" t="str">
        <f ca="1">IF('临-进度'!$N28,'临-进度'!$J28,"")</f>
        <v/>
      </c>
      <c r="E33" s="42" t="str">
        <f ca="1">IF('临-进度'!$N28,'临-进度'!$AF28,"")</f>
        <v/>
      </c>
      <c r="F33" s="42" t="str">
        <f ca="1">IF('临-进度'!$N28,'临-进度'!$K28,"")</f>
        <v/>
      </c>
      <c r="G33" s="76" t="str">
        <f ca="1">IF('临-进度'!$N28,'临-进度'!$AG28,"")</f>
        <v/>
      </c>
      <c r="H33" s="71" t="str">
        <f ca="1">INDEX({"","_","-","="},IF(OR($D33 &gt;= I$6, $E33 &lt; H$6), 0, 1)+IF(OR($F33 &gt;= I$6, $G33 &lt; H$6), 0, 2)+1)</f>
        <v/>
      </c>
      <c r="I33" s="71" t="str">
        <f ca="1">INDEX({"","_","-","="},IF(OR($D33 &gt;= J$6, $E33 &lt; I$6), 0, 1)+IF(OR($F33 &gt;= J$6, $G33 &lt; I$6), 0, 2)+1)</f>
        <v/>
      </c>
      <c r="J33" s="71" t="str">
        <f ca="1">INDEX({"","_","-","="},IF(OR($D33 &gt;= K$6, $E33 &lt; J$6), 0, 1)+IF(OR($F33 &gt;= K$6, $G33 &lt; J$6), 0, 2)+1)</f>
        <v/>
      </c>
      <c r="K33" s="71" t="str">
        <f ca="1">INDEX({"","_","-","="},IF(OR($D33 &gt;= L$6, $E33 &lt; K$6), 0, 1)+IF(OR($F33 &gt;= L$6, $G33 &lt; K$6), 0, 2)+1)</f>
        <v/>
      </c>
      <c r="L33" s="71" t="str">
        <f ca="1">INDEX({"","_","-","="},IF(OR($D33 &gt;= M$6, $E33 &lt; L$6), 0, 1)+IF(OR($F33 &gt;= M$6, $G33 &lt; L$6), 0, 2)+1)</f>
        <v/>
      </c>
      <c r="M33" s="71" t="str">
        <f ca="1">INDEX({"","_","-","="},IF(OR($D33 &gt;= N$6, $E33 &lt; M$6), 0, 1)+IF(OR($F33 &gt;= N$6, $G33 &lt; M$6), 0, 2)+1)</f>
        <v/>
      </c>
      <c r="N33" s="71" t="str">
        <f ca="1">INDEX({"","_","-","="},IF(OR($D33 &gt;= O$6, $E33 &lt; N$6), 0, 1)+IF(OR($F33 &gt;= O$6, $G33 &lt; N$6), 0, 2)+1)</f>
        <v/>
      </c>
      <c r="O33" s="71" t="str">
        <f ca="1">INDEX({"","_","-","="},IF(OR($D33 &gt;= P$6, $E33 &lt; O$6), 0, 1)+IF(OR($F33 &gt;= P$6, $G33 &lt; O$6), 0, 2)+1)</f>
        <v/>
      </c>
      <c r="P33" s="71" t="str">
        <f ca="1">INDEX({"","_","-","="},IF(OR($D33 &gt;= Q$6, $E33 &lt; P$6), 0, 1)+IF(OR($F33 &gt;= Q$6, $G33 &lt; P$6), 0, 2)+1)</f>
        <v/>
      </c>
      <c r="Q33" s="71" t="str">
        <f ca="1">INDEX({"","_","-","="},IF(OR($D33 &gt;= R$6, $E33 &lt; Q$6), 0, 1)+IF(OR($F33 &gt;= R$6, $G33 &lt; Q$6), 0, 2)+1)</f>
        <v/>
      </c>
      <c r="R33" s="71" t="str">
        <f ca="1">INDEX({"","_","-","="},IF(OR($D33 &gt;= S$6, $E33 &lt; R$6), 0, 1)+IF(OR($F33 &gt;= S$6, $G33 &lt; R$6), 0, 2)+1)</f>
        <v/>
      </c>
      <c r="S33" s="71" t="str">
        <f ca="1">INDEX({"","_","-","="},IF(OR($D33 &gt;= T$6, $E33 &lt; S$6), 0, 1)+IF(OR($F33 &gt;= T$6, $G33 &lt; S$6), 0, 2)+1)</f>
        <v/>
      </c>
      <c r="T33" s="71" t="str">
        <f ca="1">INDEX({"","_","-","="},IF(OR($D33 &gt;= U$6, $E33 &lt; T$6), 0, 1)+IF(OR($F33 &gt;= U$6, $G33 &lt; T$6), 0, 2)+1)</f>
        <v/>
      </c>
      <c r="U33" s="71" t="str">
        <f ca="1">INDEX({"","_","-","="},IF(OR($D33 &gt;= V$6, $E33 &lt; U$6), 0, 1)+IF(OR($F33 &gt;= V$6, $G33 &lt; U$6), 0, 2)+1)</f>
        <v/>
      </c>
      <c r="V33" s="71" t="str">
        <f ca="1">INDEX({"","_","-","="},IF(OR($D33 &gt;= W$6, $E33 &lt; V$6), 0, 1)+IF(OR($F33 &gt;= W$6, $G33 &lt; V$6), 0, 2)+1)</f>
        <v/>
      </c>
      <c r="W33" s="71" t="str">
        <f ca="1">INDEX({"","_","-","="},IF(OR($D33 &gt;= X$6, $E33 &lt; W$6), 0, 1)+IF(OR($F33 &gt;= X$6, $G33 &lt; W$6), 0, 2)+1)</f>
        <v/>
      </c>
      <c r="X33" s="71" t="str">
        <f ca="1">INDEX({"","_","-","="},IF(OR($D33 &gt;= Y$6, $E33 &lt; X$6), 0, 1)+IF(OR($F33 &gt;= Y$6, $G33 &lt; X$6), 0, 2)+1)</f>
        <v/>
      </c>
      <c r="Y33" s="71" t="str">
        <f ca="1">INDEX({"","_","-","="},IF(OR($D33 &gt;= Z$6, $E33 &lt; Y$6), 0, 1)+IF(OR($F33 &gt;= Z$6, $G33 &lt; Y$6), 0, 2)+1)</f>
        <v/>
      </c>
      <c r="Z33" s="71" t="str">
        <f ca="1">INDEX({"","_","-","="},IF(OR($D33 &gt;= AA$6, $E33 &lt; Z$6), 0, 1)+IF(OR($F33 &gt;= AA$6, $G33 &lt; Z$6), 0, 2)+1)</f>
        <v/>
      </c>
      <c r="AA33" s="71" t="str">
        <f ca="1">INDEX({"","_","-","="},IF(OR($D33 &gt;= AB$6, $E33 &lt; AA$6), 0, 1)+IF(OR($F33 &gt;= AB$6, $G33 &lt; AA$6), 0, 2)+1)</f>
        <v/>
      </c>
      <c r="AB33" s="71" t="str">
        <f ca="1">INDEX({"","_","-","="},IF(OR($D33 &gt;= AC$6, $E33 &lt; AB$6), 0, 1)+IF(OR($F33 &gt;= AC$6, $G33 &lt; AB$6), 0, 2)+1)</f>
        <v/>
      </c>
      <c r="AC33" s="71" t="str">
        <f ca="1">INDEX({"","_","-","="},IF(OR($D33 &gt;= AD$6, $E33 &lt; AC$6), 0, 1)+IF(OR($F33 &gt;= AD$6, $G33 &lt; AC$6), 0, 2)+1)</f>
        <v/>
      </c>
      <c r="AD33" s="71" t="str">
        <f ca="1">INDEX({"","_","-","="},IF(OR($D33 &gt;= AE$6, $E33 &lt; AD$6), 0, 1)+IF(OR($F33 &gt;= AE$6, $G33 &lt; AD$6), 0, 2)+1)</f>
        <v/>
      </c>
      <c r="AE33" s="71" t="str">
        <f ca="1">INDEX({"","_","-","="},IF(OR($D33 &gt;= AF$6, $E33 &lt; AE$6), 0, 1)+IF(OR($F33 &gt;= AF$6, $G33 &lt; AE$6), 0, 2)+1)</f>
        <v/>
      </c>
      <c r="AF33" s="71" t="str">
        <f ca="1">INDEX({"","_","-","="},IF(OR($D33 &gt;= AG$6, $E33 &lt; AF$6), 0, 1)+IF(OR($F33 &gt;= AG$6, $G33 &lt; AF$6), 0, 2)+1)</f>
        <v/>
      </c>
      <c r="AG33" s="71" t="str">
        <f ca="1">INDEX({"","_","-","="},IF(OR($D33 &gt;= AH$6, $E33 &lt; AG$6), 0, 1)+IF(OR($F33 &gt;= AH$6, $G33 &lt; AG$6), 0, 2)+1)</f>
        <v/>
      </c>
      <c r="AH33" s="71" t="str">
        <f ca="1">INDEX({"","_","-","="},IF(OR($D33 &gt;= AI$6, $E33 &lt; AH$6), 0, 1)+IF(OR($F33 &gt;= AI$6, $G33 &lt; AH$6), 0, 2)+1)</f>
        <v/>
      </c>
      <c r="AI33" s="71" t="str">
        <f ca="1">INDEX({"","_","-","="},IF(OR($D33 &gt;= AJ$6, $E33 &lt; AI$6), 0, 1)+IF(OR($F33 &gt;= AJ$6, $G33 &lt; AI$6), 0, 2)+1)</f>
        <v/>
      </c>
      <c r="AJ33" s="71" t="str">
        <f ca="1">INDEX({"","_","-","="},IF(OR($D33 &gt;= AK$6, $E33 &lt; AJ$6), 0, 1)+IF(OR($F33 &gt;= AK$6, $G33 &lt; AJ$6), 0, 2)+1)</f>
        <v/>
      </c>
      <c r="AK33" s="71" t="str">
        <f ca="1">INDEX({"","_","-","="},IF(OR($D33 &gt;= AL$6, $E33 &lt; AK$6), 0, 1)+IF(OR($F33 &gt;= AL$6, $G33 &lt; AK$6), 0, 2)+1)</f>
        <v/>
      </c>
      <c r="AL33" s="71" t="str">
        <f ca="1">INDEX({"","_","-","="},IF(OR($D33 &gt;= AM$6, $E33 &lt; AL$6), 0, 1)+IF(OR($F33 &gt;= AM$6, $G33 &lt; AL$6), 0, 2)+1)</f>
        <v/>
      </c>
      <c r="AM33" s="71" t="str">
        <f ca="1">INDEX({"","_","-","="},IF(OR($D33 &gt;= AN$6, $E33 &lt; AM$6), 0, 1)+IF(OR($F33 &gt;= AN$6, $G33 &lt; AM$6), 0, 2)+1)</f>
        <v/>
      </c>
      <c r="AN33" s="71" t="str">
        <f ca="1">INDEX({"","_","-","="},IF(OR($D33 &gt;= AO$6, $E33 &lt; AN$6), 0, 1)+IF(OR($F33 &gt;= AO$6, $G33 &lt; AN$6), 0, 2)+1)</f>
        <v/>
      </c>
      <c r="AO33" s="71" t="str">
        <f ca="1">INDEX({"","_","-","="},IF(OR($D33 &gt;= AP$6, $E33 &lt; AO$6), 0, 1)+IF(OR($F33 &gt;= AP$6, $G33 &lt; AO$6), 0, 2)+1)</f>
        <v/>
      </c>
      <c r="AP33" s="71" t="str">
        <f ca="1">INDEX({"","_","-","="},IF(OR($D33 &gt;= AQ$6, $E33 &lt; AP$6), 0, 1)+IF(OR($F33 &gt;= AQ$6, $G33 &lt; AP$6), 0, 2)+1)</f>
        <v/>
      </c>
      <c r="AQ33" s="71" t="str">
        <f ca="1">INDEX({"","_","-","="},IF(OR($D33 &gt;= AR$6, $E33 &lt; AQ$6), 0, 1)+IF(OR($F33 &gt;= AR$6, $G33 &lt; AQ$6), 0, 2)+1)</f>
        <v/>
      </c>
      <c r="AR33" s="71" t="str">
        <f ca="1">INDEX({"","_","-","="},IF(OR($D33 &gt;= AS$6, $E33 &lt; AR$6), 0, 1)+IF(OR($F33 &gt;= AS$6, $G33 &lt; AR$6), 0, 2)+1)</f>
        <v/>
      </c>
      <c r="AS33" s="71" t="str">
        <f ca="1">INDEX({"","_","-","="},IF(OR($D33 &gt;= AT$6, $E33 &lt; AS$6), 0, 1)+IF(OR($F33 &gt;= AT$6, $G33 &lt; AS$6), 0, 2)+1)</f>
        <v/>
      </c>
      <c r="AT33" s="71" t="str">
        <f ca="1">INDEX({"","_","-","="},IF(OR($D33 &gt;= AU$6, $E33 &lt; AT$6), 0, 1)+IF(OR($F33 &gt;= AU$6, $G33 &lt; AT$6), 0, 2)+1)</f>
        <v/>
      </c>
      <c r="AU33" s="71" t="str">
        <f ca="1">INDEX({"","_","-","="},IF(OR($D33 &gt;= AV$6, $E33 &lt; AU$6), 0, 1)+IF(OR($F33 &gt;= AV$6, $G33 &lt; AU$6), 0, 2)+1)</f>
        <v/>
      </c>
      <c r="AV33" s="71" t="str">
        <f ca="1">INDEX({"","_","-","="},IF(OR($D33 &gt;= AW$6, $E33 &lt; AV$6), 0, 1)+IF(OR($F33 &gt;= AW$6, $G33 &lt; AV$6), 0, 2)+1)</f>
        <v/>
      </c>
      <c r="AW33" s="71" t="str">
        <f ca="1">INDEX({"","_","-","="},IF(OR($D33 &gt;= AX$6, $E33 &lt; AW$6), 0, 1)+IF(OR($F33 &gt;= AX$6, $G33 &lt; AW$6), 0, 2)+1)</f>
        <v/>
      </c>
      <c r="AX33" s="71" t="str">
        <f ca="1">INDEX({"","_","-","="},IF(OR($D33 &gt;= AY$6, $E33 &lt; AX$6), 0, 1)+IF(OR($F33 &gt;= AY$6, $G33 &lt; AX$6), 0, 2)+1)</f>
        <v/>
      </c>
      <c r="AY33" s="71" t="str">
        <f ca="1">INDEX({"","_","-","="},IF(OR($D33 &gt;= AZ$6, $E33 &lt; AY$6), 0, 1)+IF(OR($F33 &gt;= AZ$6, $G33 &lt; AY$6), 0, 2)+1)</f>
        <v/>
      </c>
      <c r="AZ33" s="71" t="str">
        <f ca="1">INDEX({"","_","-","="},IF(OR($D33 &gt;= BA$6, $E33 &lt; AZ$6), 0, 1)+IF(OR($F33 &gt;= BA$6, $G33 &lt; AZ$6), 0, 2)+1)</f>
        <v/>
      </c>
      <c r="BA33" s="71" t="str">
        <f ca="1">INDEX({"","_","-","="},IF(OR($D33 &gt;= BB$6, $E33 &lt; BA$6), 0, 1)+IF(OR($F33 &gt;= BB$6, $G33 &lt; BA$6), 0, 2)+1)</f>
        <v/>
      </c>
      <c r="BB33" s="71" t="str">
        <f ca="1">INDEX({"","_","-","="},IF(OR($D33 &gt;= BC$6, $E33 &lt; BB$6), 0, 1)+IF(OR($F33 &gt;= BC$6, $G33 &lt; BB$6), 0, 2)+1)</f>
        <v/>
      </c>
      <c r="BC33" s="71" t="str">
        <f ca="1">INDEX({"","_","-","="},IF(OR($D33 &gt;= BD$6, $E33 &lt; BC$6), 0, 1)+IF(OR($F33 &gt;= BD$6, $G33 &lt; BC$6), 0, 2)+1)</f>
        <v/>
      </c>
      <c r="BD33" s="71" t="str">
        <f ca="1">INDEX({"","_","-","="},IF(OR($D33 &gt;= BE$6, $E33 &lt; BD$6), 0, 1)+IF(OR($F33 &gt;= BE$6, $G33 &lt; BD$6), 0, 2)+1)</f>
        <v/>
      </c>
      <c r="BE33" s="71" t="str">
        <f ca="1">INDEX({"","_","-","="},IF(OR($D33 &gt;= BF$6, $E33 &lt; BE$6), 0, 1)+IF(OR($F33 &gt;= BF$6, $G33 &lt; BE$6), 0, 2)+1)</f>
        <v/>
      </c>
      <c r="BF33" s="71" t="str">
        <f ca="1">INDEX({"","_","-","="},IF(OR($D33 &gt;= BG$6, $E33 &lt; BF$6), 0, 1)+IF(OR($F33 &gt;= BG$6, $G33 &lt; BF$6), 0, 2)+1)</f>
        <v/>
      </c>
      <c r="BG33" s="71" t="str">
        <f ca="1">INDEX({"","_","-","="},IF(OR($D33 &gt;= BH$6, $E33 &lt; BG$6), 0, 1)+IF(OR($F33 &gt;= BH$6, $G33 &lt; BG$6), 0, 2)+1)</f>
        <v/>
      </c>
      <c r="BH33" s="71" t="str">
        <f ca="1">INDEX({"","_","-","="},IF(OR($D33 &gt;= BI$6, $E33 &lt; BH$6), 0, 1)+IF(OR($F33 &gt;= BI$6, $G33 &lt; BH$6), 0, 2)+1)</f>
        <v/>
      </c>
      <c r="BI33" s="71" t="str">
        <f ca="1">INDEX({"","_","-","="},IF(OR($D33 &gt;= BJ$6, $E33 &lt; BI$6), 0, 1)+IF(OR($F33 &gt;= BJ$6, $G33 &lt; BI$6), 0, 2)+1)</f>
        <v/>
      </c>
      <c r="BJ33" s="71" t="str">
        <f ca="1">INDEX({"","_","-","="},IF(OR($D33 &gt;= BK$6, $E33 &lt; BJ$6), 0, 1)+IF(OR($F33 &gt;= BK$6, $G33 &lt; BJ$6), 0, 2)+1)</f>
        <v/>
      </c>
      <c r="BK33" s="71" t="str">
        <f ca="1">INDEX({"","_","-","="},IF(OR($D33 &gt;= BL$6, $E33 &lt; BK$6), 0, 1)+IF(OR($F33 &gt;= BL$6, $G33 &lt; BK$6), 0, 2)+1)</f>
        <v/>
      </c>
      <c r="BL33" s="71" t="str">
        <f ca="1">INDEX({"","_","-","="},IF(OR($D33 &gt;= BM$6, $E33 &lt; BL$6), 0, 1)+IF(OR($F33 &gt;= BM$6, $G33 &lt; BL$6), 0, 2)+1)</f>
        <v/>
      </c>
      <c r="BM33" s="71" t="str">
        <f ca="1">INDEX({"","_","-","="},IF(OR($D33 &gt;= BN$6, $E33 &lt; BM$6), 0, 1)+IF(OR($F33 &gt;= BN$6, $G33 &lt; BM$6), 0, 2)+1)</f>
        <v/>
      </c>
      <c r="BN33" s="71" t="str">
        <f ca="1">INDEX({"","_","-","="},IF(OR($D33 &gt;= BO$6, $E33 &lt; BN$6), 0, 1)+IF(OR($F33 &gt;= BO$6, $G33 &lt; BN$6), 0, 2)+1)</f>
        <v/>
      </c>
      <c r="BO33" s="71" t="str">
        <f ca="1">INDEX({"","_","-","="},IF(OR($D33 &gt;= BP$6, $E33 &lt; BO$6), 0, 1)+IF(OR($F33 &gt;= BP$6, $G33 &lt; BO$6), 0, 2)+1)</f>
        <v/>
      </c>
      <c r="BP33" s="71" t="str">
        <f ca="1">INDEX({"","_","-","="},IF(OR($D33 &gt;= BQ$6, $E33 &lt; BP$6), 0, 1)+IF(OR($F33 &gt;= BQ$6, $G33 &lt; BP$6), 0, 2)+1)</f>
        <v/>
      </c>
      <c r="BQ33" s="71" t="str">
        <f ca="1">INDEX({"","_","-","="},IF(OR($D33 &gt;= BR$6, $E33 &lt; BQ$6), 0, 1)+IF(OR($F33 &gt;= BR$6, $G33 &lt; BQ$6), 0, 2)+1)</f>
        <v/>
      </c>
      <c r="BR33" s="71" t="str">
        <f ca="1">INDEX({"","_","-","="},IF(OR($D33 &gt;= BS$6, $E33 &lt; BR$6), 0, 1)+IF(OR($F33 &gt;= BS$6, $G33 &lt; BR$6), 0, 2)+1)</f>
        <v/>
      </c>
      <c r="BS33" s="71" t="str">
        <f ca="1">INDEX({"","_","-","="},IF(OR($D33 &gt;= BT$6, $E33 &lt; BS$6), 0, 1)+IF(OR($F33 &gt;= BT$6, $G33 &lt; BS$6), 0, 2)+1)</f>
        <v/>
      </c>
      <c r="BT33" s="71" t="str">
        <f ca="1">INDEX({"","_","-","="},IF(OR($D33 &gt;= BU$6, $E33 &lt; BT$6), 0, 1)+IF(OR($F33 &gt;= BU$6, $G33 &lt; BT$6), 0, 2)+1)</f>
        <v/>
      </c>
      <c r="BU33" s="71" t="str">
        <f ca="1">INDEX({"","_","-","="},IF(OR($D33 &gt;= BV$6, $E33 &lt; BU$6), 0, 1)+IF(OR($F33 &gt;= BV$6, $G33 &lt; BU$6), 0, 2)+1)</f>
        <v/>
      </c>
      <c r="BV33" s="71" t="str">
        <f ca="1">INDEX({"","_","-","="},IF(OR($D33 &gt;= BW$6, $E33 &lt; BV$6), 0, 1)+IF(OR($F33 &gt;= BW$6, $G33 &lt; BV$6), 0, 2)+1)</f>
        <v/>
      </c>
      <c r="BW33" s="71" t="str">
        <f ca="1">INDEX({"","_","-","="},IF(OR($D33 &gt;= BX$6, $E33 &lt; BW$6), 0, 1)+IF(OR($F33 &gt;= BX$6, $G33 &lt; BW$6), 0, 2)+1)</f>
        <v/>
      </c>
      <c r="BX33" s="71" t="str">
        <f ca="1">INDEX({"","_","-","="},IF(OR($D33 &gt;= BY$6, $E33 &lt; BX$6), 0, 1)+IF(OR($F33 &gt;= BY$6, $G33 &lt; BX$6), 0, 2)+1)</f>
        <v/>
      </c>
      <c r="BY33" s="71" t="str">
        <f ca="1">INDEX({"","_","-","="},IF(OR($D33 &gt;= BZ$6, $E33 &lt; BY$6), 0, 1)+IF(OR($F33 &gt;= BZ$6, $G33 &lt; BY$6), 0, 2)+1)</f>
        <v/>
      </c>
      <c r="BZ33" s="71" t="str">
        <f ca="1">INDEX({"","_","-","="},IF(OR($D33 &gt;= CA$6, $E33 &lt; BZ$6), 0, 1)+IF(OR($F33 &gt;= CA$6, $G33 &lt; BZ$6), 0, 2)+1)</f>
        <v/>
      </c>
      <c r="CA33" s="71" t="str">
        <f ca="1">INDEX({"","_","-","="},IF(OR($D33 &gt;= CB$6, $E33 &lt; CA$6), 0, 1)+IF(OR($F33 &gt;= CB$6, $G33 &lt; CA$6), 0, 2)+1)</f>
        <v/>
      </c>
      <c r="CB33" s="71" t="str">
        <f ca="1">INDEX({"","_","-","="},IF(OR($D33 &gt;= CC$6, $E33 &lt; CB$6), 0, 1)+IF(OR($F33 &gt;= CC$6, $G33 &lt; CB$6), 0, 2)+1)</f>
        <v/>
      </c>
      <c r="CC33" s="71" t="str">
        <f ca="1">INDEX({"","_","-","="},IF(OR($D33 &gt;= CD$6, $E33 &lt; CC$6), 0, 1)+IF(OR($F33 &gt;= CD$6, $G33 &lt; CC$6), 0, 2)+1)</f>
        <v/>
      </c>
      <c r="CD33" s="71" t="str">
        <f ca="1">INDEX({"","_","-","="},IF(OR($D33 &gt;= CE$6, $E33 &lt; CD$6), 0, 1)+IF(OR($F33 &gt;= CE$6, $G33 &lt; CD$6), 0, 2)+1)</f>
        <v/>
      </c>
    </row>
    <row r="34" spans="1:82">
      <c r="A34" s="8" t="str">
        <f ca="1">IF('临-进度'!N29,'临-进度'!$A29,"")</f>
        <v/>
      </c>
      <c r="B34" s="8" t="str">
        <f ca="1">IF('临-进度'!N29,'临-进度'!$B29,"")</f>
        <v/>
      </c>
      <c r="C34" s="8" t="str">
        <f ca="1">IF('临-进度'!N29,'临-进度'!$F29,"")</f>
        <v/>
      </c>
      <c r="D34" s="42" t="str">
        <f ca="1">IF('临-进度'!$N29,'临-进度'!$J29,"")</f>
        <v/>
      </c>
      <c r="E34" s="42" t="str">
        <f ca="1">IF('临-进度'!$N29,'临-进度'!$AF29,"")</f>
        <v/>
      </c>
      <c r="F34" s="42" t="str">
        <f ca="1">IF('临-进度'!$N29,'临-进度'!$K29,"")</f>
        <v/>
      </c>
      <c r="G34" s="76" t="str">
        <f ca="1">IF('临-进度'!$N29,'临-进度'!$AG29,"")</f>
        <v/>
      </c>
      <c r="H34" s="71" t="str">
        <f ca="1">INDEX({"","_","-","="},IF(OR($D34 &gt;= I$6, $E34 &lt; H$6), 0, 1)+IF(OR($F34 &gt;= I$6, $G34 &lt; H$6), 0, 2)+1)</f>
        <v/>
      </c>
      <c r="I34" s="71" t="str">
        <f ca="1">INDEX({"","_","-","="},IF(OR($D34 &gt;= J$6, $E34 &lt; I$6), 0, 1)+IF(OR($F34 &gt;= J$6, $G34 &lt; I$6), 0, 2)+1)</f>
        <v/>
      </c>
      <c r="J34" s="71" t="str">
        <f ca="1">INDEX({"","_","-","="},IF(OR($D34 &gt;= K$6, $E34 &lt; J$6), 0, 1)+IF(OR($F34 &gt;= K$6, $G34 &lt; J$6), 0, 2)+1)</f>
        <v/>
      </c>
      <c r="K34" s="71" t="str">
        <f ca="1">INDEX({"","_","-","="},IF(OR($D34 &gt;= L$6, $E34 &lt; K$6), 0, 1)+IF(OR($F34 &gt;= L$6, $G34 &lt; K$6), 0, 2)+1)</f>
        <v/>
      </c>
      <c r="L34" s="71" t="str">
        <f ca="1">INDEX({"","_","-","="},IF(OR($D34 &gt;= M$6, $E34 &lt; L$6), 0, 1)+IF(OR($F34 &gt;= M$6, $G34 &lt; L$6), 0, 2)+1)</f>
        <v/>
      </c>
      <c r="M34" s="71" t="str">
        <f ca="1">INDEX({"","_","-","="},IF(OR($D34 &gt;= N$6, $E34 &lt; M$6), 0, 1)+IF(OR($F34 &gt;= N$6, $G34 &lt; M$6), 0, 2)+1)</f>
        <v/>
      </c>
      <c r="N34" s="71" t="str">
        <f ca="1">INDEX({"","_","-","="},IF(OR($D34 &gt;= O$6, $E34 &lt; N$6), 0, 1)+IF(OR($F34 &gt;= O$6, $G34 &lt; N$6), 0, 2)+1)</f>
        <v/>
      </c>
      <c r="O34" s="71" t="str">
        <f ca="1">INDEX({"","_","-","="},IF(OR($D34 &gt;= P$6, $E34 &lt; O$6), 0, 1)+IF(OR($F34 &gt;= P$6, $G34 &lt; O$6), 0, 2)+1)</f>
        <v/>
      </c>
      <c r="P34" s="71" t="str">
        <f ca="1">INDEX({"","_","-","="},IF(OR($D34 &gt;= Q$6, $E34 &lt; P$6), 0, 1)+IF(OR($F34 &gt;= Q$6, $G34 &lt; P$6), 0, 2)+1)</f>
        <v/>
      </c>
      <c r="Q34" s="71" t="str">
        <f ca="1">INDEX({"","_","-","="},IF(OR($D34 &gt;= R$6, $E34 &lt; Q$6), 0, 1)+IF(OR($F34 &gt;= R$6, $G34 &lt; Q$6), 0, 2)+1)</f>
        <v/>
      </c>
      <c r="R34" s="71" t="str">
        <f ca="1">INDEX({"","_","-","="},IF(OR($D34 &gt;= S$6, $E34 &lt; R$6), 0, 1)+IF(OR($F34 &gt;= S$6, $G34 &lt; R$6), 0, 2)+1)</f>
        <v/>
      </c>
      <c r="S34" s="71" t="str">
        <f ca="1">INDEX({"","_","-","="},IF(OR($D34 &gt;= T$6, $E34 &lt; S$6), 0, 1)+IF(OR($F34 &gt;= T$6, $G34 &lt; S$6), 0, 2)+1)</f>
        <v/>
      </c>
      <c r="T34" s="71" t="str">
        <f ca="1">INDEX({"","_","-","="},IF(OR($D34 &gt;= U$6, $E34 &lt; T$6), 0, 1)+IF(OR($F34 &gt;= U$6, $G34 &lt; T$6), 0, 2)+1)</f>
        <v/>
      </c>
      <c r="U34" s="71" t="str">
        <f ca="1">INDEX({"","_","-","="},IF(OR($D34 &gt;= V$6, $E34 &lt; U$6), 0, 1)+IF(OR($F34 &gt;= V$6, $G34 &lt; U$6), 0, 2)+1)</f>
        <v/>
      </c>
      <c r="V34" s="71" t="str">
        <f ca="1">INDEX({"","_","-","="},IF(OR($D34 &gt;= W$6, $E34 &lt; V$6), 0, 1)+IF(OR($F34 &gt;= W$6, $G34 &lt; V$6), 0, 2)+1)</f>
        <v/>
      </c>
      <c r="W34" s="71" t="str">
        <f ca="1">INDEX({"","_","-","="},IF(OR($D34 &gt;= X$6, $E34 &lt; W$6), 0, 1)+IF(OR($F34 &gt;= X$6, $G34 &lt; W$6), 0, 2)+1)</f>
        <v/>
      </c>
      <c r="X34" s="71" t="str">
        <f ca="1">INDEX({"","_","-","="},IF(OR($D34 &gt;= Y$6, $E34 &lt; X$6), 0, 1)+IF(OR($F34 &gt;= Y$6, $G34 &lt; X$6), 0, 2)+1)</f>
        <v/>
      </c>
      <c r="Y34" s="71" t="str">
        <f ca="1">INDEX({"","_","-","="},IF(OR($D34 &gt;= Z$6, $E34 &lt; Y$6), 0, 1)+IF(OR($F34 &gt;= Z$6, $G34 &lt; Y$6), 0, 2)+1)</f>
        <v/>
      </c>
      <c r="Z34" s="71" t="str">
        <f ca="1">INDEX({"","_","-","="},IF(OR($D34 &gt;= AA$6, $E34 &lt; Z$6), 0, 1)+IF(OR($F34 &gt;= AA$6, $G34 &lt; Z$6), 0, 2)+1)</f>
        <v/>
      </c>
      <c r="AA34" s="71" t="str">
        <f ca="1">INDEX({"","_","-","="},IF(OR($D34 &gt;= AB$6, $E34 &lt; AA$6), 0, 1)+IF(OR($F34 &gt;= AB$6, $G34 &lt; AA$6), 0, 2)+1)</f>
        <v/>
      </c>
      <c r="AB34" s="71" t="str">
        <f ca="1">INDEX({"","_","-","="},IF(OR($D34 &gt;= AC$6, $E34 &lt; AB$6), 0, 1)+IF(OR($F34 &gt;= AC$6, $G34 &lt; AB$6), 0, 2)+1)</f>
        <v/>
      </c>
      <c r="AC34" s="71" t="str">
        <f ca="1">INDEX({"","_","-","="},IF(OR($D34 &gt;= AD$6, $E34 &lt; AC$6), 0, 1)+IF(OR($F34 &gt;= AD$6, $G34 &lt; AC$6), 0, 2)+1)</f>
        <v/>
      </c>
      <c r="AD34" s="71" t="str">
        <f ca="1">INDEX({"","_","-","="},IF(OR($D34 &gt;= AE$6, $E34 &lt; AD$6), 0, 1)+IF(OR($F34 &gt;= AE$6, $G34 &lt; AD$6), 0, 2)+1)</f>
        <v/>
      </c>
      <c r="AE34" s="71" t="str">
        <f ca="1">INDEX({"","_","-","="},IF(OR($D34 &gt;= AF$6, $E34 &lt; AE$6), 0, 1)+IF(OR($F34 &gt;= AF$6, $G34 &lt; AE$6), 0, 2)+1)</f>
        <v/>
      </c>
      <c r="AF34" s="71" t="str">
        <f ca="1">INDEX({"","_","-","="},IF(OR($D34 &gt;= AG$6, $E34 &lt; AF$6), 0, 1)+IF(OR($F34 &gt;= AG$6, $G34 &lt; AF$6), 0, 2)+1)</f>
        <v/>
      </c>
      <c r="AG34" s="71" t="str">
        <f ca="1">INDEX({"","_","-","="},IF(OR($D34 &gt;= AH$6, $E34 &lt; AG$6), 0, 1)+IF(OR($F34 &gt;= AH$6, $G34 &lt; AG$6), 0, 2)+1)</f>
        <v/>
      </c>
      <c r="AH34" s="71" t="str">
        <f ca="1">INDEX({"","_","-","="},IF(OR($D34 &gt;= AI$6, $E34 &lt; AH$6), 0, 1)+IF(OR($F34 &gt;= AI$6, $G34 &lt; AH$6), 0, 2)+1)</f>
        <v/>
      </c>
      <c r="AI34" s="71" t="str">
        <f ca="1">INDEX({"","_","-","="},IF(OR($D34 &gt;= AJ$6, $E34 &lt; AI$6), 0, 1)+IF(OR($F34 &gt;= AJ$6, $G34 &lt; AI$6), 0, 2)+1)</f>
        <v/>
      </c>
      <c r="AJ34" s="71" t="str">
        <f ca="1">INDEX({"","_","-","="},IF(OR($D34 &gt;= AK$6, $E34 &lt; AJ$6), 0, 1)+IF(OR($F34 &gt;= AK$6, $G34 &lt; AJ$6), 0, 2)+1)</f>
        <v/>
      </c>
      <c r="AK34" s="71" t="str">
        <f ca="1">INDEX({"","_","-","="},IF(OR($D34 &gt;= AL$6, $E34 &lt; AK$6), 0, 1)+IF(OR($F34 &gt;= AL$6, $G34 &lt; AK$6), 0, 2)+1)</f>
        <v/>
      </c>
      <c r="AL34" s="71" t="str">
        <f ca="1">INDEX({"","_","-","="},IF(OR($D34 &gt;= AM$6, $E34 &lt; AL$6), 0, 1)+IF(OR($F34 &gt;= AM$6, $G34 &lt; AL$6), 0, 2)+1)</f>
        <v/>
      </c>
      <c r="AM34" s="71" t="str">
        <f ca="1">INDEX({"","_","-","="},IF(OR($D34 &gt;= AN$6, $E34 &lt; AM$6), 0, 1)+IF(OR($F34 &gt;= AN$6, $G34 &lt; AM$6), 0, 2)+1)</f>
        <v/>
      </c>
      <c r="AN34" s="71" t="str">
        <f ca="1">INDEX({"","_","-","="},IF(OR($D34 &gt;= AO$6, $E34 &lt; AN$6), 0, 1)+IF(OR($F34 &gt;= AO$6, $G34 &lt; AN$6), 0, 2)+1)</f>
        <v/>
      </c>
      <c r="AO34" s="71" t="str">
        <f ca="1">INDEX({"","_","-","="},IF(OR($D34 &gt;= AP$6, $E34 &lt; AO$6), 0, 1)+IF(OR($F34 &gt;= AP$6, $G34 &lt; AO$6), 0, 2)+1)</f>
        <v/>
      </c>
      <c r="AP34" s="71" t="str">
        <f ca="1">INDEX({"","_","-","="},IF(OR($D34 &gt;= AQ$6, $E34 &lt; AP$6), 0, 1)+IF(OR($F34 &gt;= AQ$6, $G34 &lt; AP$6), 0, 2)+1)</f>
        <v/>
      </c>
      <c r="AQ34" s="71" t="str">
        <f ca="1">INDEX({"","_","-","="},IF(OR($D34 &gt;= AR$6, $E34 &lt; AQ$6), 0, 1)+IF(OR($F34 &gt;= AR$6, $G34 &lt; AQ$6), 0, 2)+1)</f>
        <v/>
      </c>
      <c r="AR34" s="71" t="str">
        <f ca="1">INDEX({"","_","-","="},IF(OR($D34 &gt;= AS$6, $E34 &lt; AR$6), 0, 1)+IF(OR($F34 &gt;= AS$6, $G34 &lt; AR$6), 0, 2)+1)</f>
        <v/>
      </c>
      <c r="AS34" s="71" t="str">
        <f ca="1">INDEX({"","_","-","="},IF(OR($D34 &gt;= AT$6, $E34 &lt; AS$6), 0, 1)+IF(OR($F34 &gt;= AT$6, $G34 &lt; AS$6), 0, 2)+1)</f>
        <v/>
      </c>
      <c r="AT34" s="71" t="str">
        <f ca="1">INDEX({"","_","-","="},IF(OR($D34 &gt;= AU$6, $E34 &lt; AT$6), 0, 1)+IF(OR($F34 &gt;= AU$6, $G34 &lt; AT$6), 0, 2)+1)</f>
        <v/>
      </c>
      <c r="AU34" s="71" t="str">
        <f ca="1">INDEX({"","_","-","="},IF(OR($D34 &gt;= AV$6, $E34 &lt; AU$6), 0, 1)+IF(OR($F34 &gt;= AV$6, $G34 &lt; AU$6), 0, 2)+1)</f>
        <v/>
      </c>
      <c r="AV34" s="71" t="str">
        <f ca="1">INDEX({"","_","-","="},IF(OR($D34 &gt;= AW$6, $E34 &lt; AV$6), 0, 1)+IF(OR($F34 &gt;= AW$6, $G34 &lt; AV$6), 0, 2)+1)</f>
        <v/>
      </c>
      <c r="AW34" s="71" t="str">
        <f ca="1">INDEX({"","_","-","="},IF(OR($D34 &gt;= AX$6, $E34 &lt; AW$6), 0, 1)+IF(OR($F34 &gt;= AX$6, $G34 &lt; AW$6), 0, 2)+1)</f>
        <v/>
      </c>
      <c r="AX34" s="71" t="str">
        <f ca="1">INDEX({"","_","-","="},IF(OR($D34 &gt;= AY$6, $E34 &lt; AX$6), 0, 1)+IF(OR($F34 &gt;= AY$6, $G34 &lt; AX$6), 0, 2)+1)</f>
        <v/>
      </c>
      <c r="AY34" s="71" t="str">
        <f ca="1">INDEX({"","_","-","="},IF(OR($D34 &gt;= AZ$6, $E34 &lt; AY$6), 0, 1)+IF(OR($F34 &gt;= AZ$6, $G34 &lt; AY$6), 0, 2)+1)</f>
        <v/>
      </c>
      <c r="AZ34" s="71" t="str">
        <f ca="1">INDEX({"","_","-","="},IF(OR($D34 &gt;= BA$6, $E34 &lt; AZ$6), 0, 1)+IF(OR($F34 &gt;= BA$6, $G34 &lt; AZ$6), 0, 2)+1)</f>
        <v/>
      </c>
      <c r="BA34" s="71" t="str">
        <f ca="1">INDEX({"","_","-","="},IF(OR($D34 &gt;= BB$6, $E34 &lt; BA$6), 0, 1)+IF(OR($F34 &gt;= BB$6, $G34 &lt; BA$6), 0, 2)+1)</f>
        <v/>
      </c>
      <c r="BB34" s="71" t="str">
        <f ca="1">INDEX({"","_","-","="},IF(OR($D34 &gt;= BC$6, $E34 &lt; BB$6), 0, 1)+IF(OR($F34 &gt;= BC$6, $G34 &lt; BB$6), 0, 2)+1)</f>
        <v/>
      </c>
      <c r="BC34" s="71" t="str">
        <f ca="1">INDEX({"","_","-","="},IF(OR($D34 &gt;= BD$6, $E34 &lt; BC$6), 0, 1)+IF(OR($F34 &gt;= BD$6, $G34 &lt; BC$6), 0, 2)+1)</f>
        <v/>
      </c>
      <c r="BD34" s="71" t="str">
        <f ca="1">INDEX({"","_","-","="},IF(OR($D34 &gt;= BE$6, $E34 &lt; BD$6), 0, 1)+IF(OR($F34 &gt;= BE$6, $G34 &lt; BD$6), 0, 2)+1)</f>
        <v/>
      </c>
      <c r="BE34" s="71" t="str">
        <f ca="1">INDEX({"","_","-","="},IF(OR($D34 &gt;= BF$6, $E34 &lt; BE$6), 0, 1)+IF(OR($F34 &gt;= BF$6, $G34 &lt; BE$6), 0, 2)+1)</f>
        <v/>
      </c>
      <c r="BF34" s="71" t="str">
        <f ca="1">INDEX({"","_","-","="},IF(OR($D34 &gt;= BG$6, $E34 &lt; BF$6), 0, 1)+IF(OR($F34 &gt;= BG$6, $G34 &lt; BF$6), 0, 2)+1)</f>
        <v/>
      </c>
      <c r="BG34" s="71" t="str">
        <f ca="1">INDEX({"","_","-","="},IF(OR($D34 &gt;= BH$6, $E34 &lt; BG$6), 0, 1)+IF(OR($F34 &gt;= BH$6, $G34 &lt; BG$6), 0, 2)+1)</f>
        <v/>
      </c>
      <c r="BH34" s="71" t="str">
        <f ca="1">INDEX({"","_","-","="},IF(OR($D34 &gt;= BI$6, $E34 &lt; BH$6), 0, 1)+IF(OR($F34 &gt;= BI$6, $G34 &lt; BH$6), 0, 2)+1)</f>
        <v/>
      </c>
      <c r="BI34" s="71" t="str">
        <f ca="1">INDEX({"","_","-","="},IF(OR($D34 &gt;= BJ$6, $E34 &lt; BI$6), 0, 1)+IF(OR($F34 &gt;= BJ$6, $G34 &lt; BI$6), 0, 2)+1)</f>
        <v/>
      </c>
      <c r="BJ34" s="71" t="str">
        <f ca="1">INDEX({"","_","-","="},IF(OR($D34 &gt;= BK$6, $E34 &lt; BJ$6), 0, 1)+IF(OR($F34 &gt;= BK$6, $G34 &lt; BJ$6), 0, 2)+1)</f>
        <v/>
      </c>
      <c r="BK34" s="71" t="str">
        <f ca="1">INDEX({"","_","-","="},IF(OR($D34 &gt;= BL$6, $E34 &lt; BK$6), 0, 1)+IF(OR($F34 &gt;= BL$6, $G34 &lt; BK$6), 0, 2)+1)</f>
        <v/>
      </c>
      <c r="BL34" s="71" t="str">
        <f ca="1">INDEX({"","_","-","="},IF(OR($D34 &gt;= BM$6, $E34 &lt; BL$6), 0, 1)+IF(OR($F34 &gt;= BM$6, $G34 &lt; BL$6), 0, 2)+1)</f>
        <v/>
      </c>
      <c r="BM34" s="71" t="str">
        <f ca="1">INDEX({"","_","-","="},IF(OR($D34 &gt;= BN$6, $E34 &lt; BM$6), 0, 1)+IF(OR($F34 &gt;= BN$6, $G34 &lt; BM$6), 0, 2)+1)</f>
        <v/>
      </c>
      <c r="BN34" s="71" t="str">
        <f ca="1">INDEX({"","_","-","="},IF(OR($D34 &gt;= BO$6, $E34 &lt; BN$6), 0, 1)+IF(OR($F34 &gt;= BO$6, $G34 &lt; BN$6), 0, 2)+1)</f>
        <v/>
      </c>
      <c r="BO34" s="71" t="str">
        <f ca="1">INDEX({"","_","-","="},IF(OR($D34 &gt;= BP$6, $E34 &lt; BO$6), 0, 1)+IF(OR($F34 &gt;= BP$6, $G34 &lt; BO$6), 0, 2)+1)</f>
        <v/>
      </c>
      <c r="BP34" s="71" t="str">
        <f ca="1">INDEX({"","_","-","="},IF(OR($D34 &gt;= BQ$6, $E34 &lt; BP$6), 0, 1)+IF(OR($F34 &gt;= BQ$6, $G34 &lt; BP$6), 0, 2)+1)</f>
        <v/>
      </c>
      <c r="BQ34" s="71" t="str">
        <f ca="1">INDEX({"","_","-","="},IF(OR($D34 &gt;= BR$6, $E34 &lt; BQ$6), 0, 1)+IF(OR($F34 &gt;= BR$6, $G34 &lt; BQ$6), 0, 2)+1)</f>
        <v/>
      </c>
      <c r="BR34" s="71" t="str">
        <f ca="1">INDEX({"","_","-","="},IF(OR($D34 &gt;= BS$6, $E34 &lt; BR$6), 0, 1)+IF(OR($F34 &gt;= BS$6, $G34 &lt; BR$6), 0, 2)+1)</f>
        <v/>
      </c>
      <c r="BS34" s="71" t="str">
        <f ca="1">INDEX({"","_","-","="},IF(OR($D34 &gt;= BT$6, $E34 &lt; BS$6), 0, 1)+IF(OR($F34 &gt;= BT$6, $G34 &lt; BS$6), 0, 2)+1)</f>
        <v/>
      </c>
      <c r="BT34" s="71" t="str">
        <f ca="1">INDEX({"","_","-","="},IF(OR($D34 &gt;= BU$6, $E34 &lt; BT$6), 0, 1)+IF(OR($F34 &gt;= BU$6, $G34 &lt; BT$6), 0, 2)+1)</f>
        <v/>
      </c>
      <c r="BU34" s="71" t="str">
        <f ca="1">INDEX({"","_","-","="},IF(OR($D34 &gt;= BV$6, $E34 &lt; BU$6), 0, 1)+IF(OR($F34 &gt;= BV$6, $G34 &lt; BU$6), 0, 2)+1)</f>
        <v/>
      </c>
      <c r="BV34" s="71" t="str">
        <f ca="1">INDEX({"","_","-","="},IF(OR($D34 &gt;= BW$6, $E34 &lt; BV$6), 0, 1)+IF(OR($F34 &gt;= BW$6, $G34 &lt; BV$6), 0, 2)+1)</f>
        <v/>
      </c>
      <c r="BW34" s="71" t="str">
        <f ca="1">INDEX({"","_","-","="},IF(OR($D34 &gt;= BX$6, $E34 &lt; BW$6), 0, 1)+IF(OR($F34 &gt;= BX$6, $G34 &lt; BW$6), 0, 2)+1)</f>
        <v/>
      </c>
      <c r="BX34" s="71" t="str">
        <f ca="1">INDEX({"","_","-","="},IF(OR($D34 &gt;= BY$6, $E34 &lt; BX$6), 0, 1)+IF(OR($F34 &gt;= BY$6, $G34 &lt; BX$6), 0, 2)+1)</f>
        <v/>
      </c>
      <c r="BY34" s="71" t="str">
        <f ca="1">INDEX({"","_","-","="},IF(OR($D34 &gt;= BZ$6, $E34 &lt; BY$6), 0, 1)+IF(OR($F34 &gt;= BZ$6, $G34 &lt; BY$6), 0, 2)+1)</f>
        <v/>
      </c>
      <c r="BZ34" s="71" t="str">
        <f ca="1">INDEX({"","_","-","="},IF(OR($D34 &gt;= CA$6, $E34 &lt; BZ$6), 0, 1)+IF(OR($F34 &gt;= CA$6, $G34 &lt; BZ$6), 0, 2)+1)</f>
        <v/>
      </c>
      <c r="CA34" s="71" t="str">
        <f ca="1">INDEX({"","_","-","="},IF(OR($D34 &gt;= CB$6, $E34 &lt; CA$6), 0, 1)+IF(OR($F34 &gt;= CB$6, $G34 &lt; CA$6), 0, 2)+1)</f>
        <v/>
      </c>
      <c r="CB34" s="71" t="str">
        <f ca="1">INDEX({"","_","-","="},IF(OR($D34 &gt;= CC$6, $E34 &lt; CB$6), 0, 1)+IF(OR($F34 &gt;= CC$6, $G34 &lt; CB$6), 0, 2)+1)</f>
        <v/>
      </c>
      <c r="CC34" s="71" t="str">
        <f ca="1">INDEX({"","_","-","="},IF(OR($D34 &gt;= CD$6, $E34 &lt; CC$6), 0, 1)+IF(OR($F34 &gt;= CD$6, $G34 &lt; CC$6), 0, 2)+1)</f>
        <v/>
      </c>
      <c r="CD34" s="71" t="str">
        <f ca="1">INDEX({"","_","-","="},IF(OR($D34 &gt;= CE$6, $E34 &lt; CD$6), 0, 1)+IF(OR($F34 &gt;= CE$6, $G34 &lt; CD$6), 0, 2)+1)</f>
        <v/>
      </c>
    </row>
    <row r="35" spans="1:82">
      <c r="A35" s="8" t="str">
        <f ca="1">IF('临-进度'!N30,'临-进度'!$A30,"")</f>
        <v/>
      </c>
      <c r="B35" s="8" t="str">
        <f ca="1">IF('临-进度'!N30,'临-进度'!$B30,"")</f>
        <v/>
      </c>
      <c r="C35" s="8" t="str">
        <f ca="1">IF('临-进度'!N30,'临-进度'!$F30,"")</f>
        <v/>
      </c>
      <c r="D35" s="42" t="str">
        <f ca="1">IF('临-进度'!$N30,'临-进度'!$J30,"")</f>
        <v/>
      </c>
      <c r="E35" s="42" t="str">
        <f ca="1">IF('临-进度'!$N30,'临-进度'!$AF30,"")</f>
        <v/>
      </c>
      <c r="F35" s="42" t="str">
        <f ca="1">IF('临-进度'!$N30,'临-进度'!$K30,"")</f>
        <v/>
      </c>
      <c r="G35" s="76" t="str">
        <f ca="1">IF('临-进度'!$N30,'临-进度'!$AG30,"")</f>
        <v/>
      </c>
      <c r="H35" s="71" t="str">
        <f ca="1">INDEX({"","_","-","="},IF(OR($D35 &gt;= I$6, $E35 &lt; H$6), 0, 1)+IF(OR($F35 &gt;= I$6, $G35 &lt; H$6), 0, 2)+1)</f>
        <v/>
      </c>
      <c r="I35" s="71" t="str">
        <f ca="1">INDEX({"","_","-","="},IF(OR($D35 &gt;= J$6, $E35 &lt; I$6), 0, 1)+IF(OR($F35 &gt;= J$6, $G35 &lt; I$6), 0, 2)+1)</f>
        <v/>
      </c>
      <c r="J35" s="71" t="str">
        <f ca="1">INDEX({"","_","-","="},IF(OR($D35 &gt;= K$6, $E35 &lt; J$6), 0, 1)+IF(OR($F35 &gt;= K$6, $G35 &lt; J$6), 0, 2)+1)</f>
        <v/>
      </c>
      <c r="K35" s="71" t="str">
        <f ca="1">INDEX({"","_","-","="},IF(OR($D35 &gt;= L$6, $E35 &lt; K$6), 0, 1)+IF(OR($F35 &gt;= L$6, $G35 &lt; K$6), 0, 2)+1)</f>
        <v/>
      </c>
      <c r="L35" s="71" t="str">
        <f ca="1">INDEX({"","_","-","="},IF(OR($D35 &gt;= M$6, $E35 &lt; L$6), 0, 1)+IF(OR($F35 &gt;= M$6, $G35 &lt; L$6), 0, 2)+1)</f>
        <v/>
      </c>
      <c r="M35" s="71" t="str">
        <f ca="1">INDEX({"","_","-","="},IF(OR($D35 &gt;= N$6, $E35 &lt; M$6), 0, 1)+IF(OR($F35 &gt;= N$6, $G35 &lt; M$6), 0, 2)+1)</f>
        <v/>
      </c>
      <c r="N35" s="71" t="str">
        <f ca="1">INDEX({"","_","-","="},IF(OR($D35 &gt;= O$6, $E35 &lt; N$6), 0, 1)+IF(OR($F35 &gt;= O$6, $G35 &lt; N$6), 0, 2)+1)</f>
        <v/>
      </c>
      <c r="O35" s="71" t="str">
        <f ca="1">INDEX({"","_","-","="},IF(OR($D35 &gt;= P$6, $E35 &lt; O$6), 0, 1)+IF(OR($F35 &gt;= P$6, $G35 &lt; O$6), 0, 2)+1)</f>
        <v/>
      </c>
      <c r="P35" s="71" t="str">
        <f ca="1">INDEX({"","_","-","="},IF(OR($D35 &gt;= Q$6, $E35 &lt; P$6), 0, 1)+IF(OR($F35 &gt;= Q$6, $G35 &lt; P$6), 0, 2)+1)</f>
        <v/>
      </c>
      <c r="Q35" s="71" t="str">
        <f ca="1">INDEX({"","_","-","="},IF(OR($D35 &gt;= R$6, $E35 &lt; Q$6), 0, 1)+IF(OR($F35 &gt;= R$6, $G35 &lt; Q$6), 0, 2)+1)</f>
        <v/>
      </c>
      <c r="R35" s="71" t="str">
        <f ca="1">INDEX({"","_","-","="},IF(OR($D35 &gt;= S$6, $E35 &lt; R$6), 0, 1)+IF(OR($F35 &gt;= S$6, $G35 &lt; R$6), 0, 2)+1)</f>
        <v/>
      </c>
      <c r="S35" s="71" t="str">
        <f ca="1">INDEX({"","_","-","="},IF(OR($D35 &gt;= T$6, $E35 &lt; S$6), 0, 1)+IF(OR($F35 &gt;= T$6, $G35 &lt; S$6), 0, 2)+1)</f>
        <v/>
      </c>
      <c r="T35" s="71" t="str">
        <f ca="1">INDEX({"","_","-","="},IF(OR($D35 &gt;= U$6, $E35 &lt; T$6), 0, 1)+IF(OR($F35 &gt;= U$6, $G35 &lt; T$6), 0, 2)+1)</f>
        <v/>
      </c>
      <c r="U35" s="71" t="str">
        <f ca="1">INDEX({"","_","-","="},IF(OR($D35 &gt;= V$6, $E35 &lt; U$6), 0, 1)+IF(OR($F35 &gt;= V$6, $G35 &lt; U$6), 0, 2)+1)</f>
        <v/>
      </c>
      <c r="V35" s="71" t="str">
        <f ca="1">INDEX({"","_","-","="},IF(OR($D35 &gt;= W$6, $E35 &lt; V$6), 0, 1)+IF(OR($F35 &gt;= W$6, $G35 &lt; V$6), 0, 2)+1)</f>
        <v/>
      </c>
      <c r="W35" s="71" t="str">
        <f ca="1">INDEX({"","_","-","="},IF(OR($D35 &gt;= X$6, $E35 &lt; W$6), 0, 1)+IF(OR($F35 &gt;= X$6, $G35 &lt; W$6), 0, 2)+1)</f>
        <v/>
      </c>
      <c r="X35" s="71" t="str">
        <f ca="1">INDEX({"","_","-","="},IF(OR($D35 &gt;= Y$6, $E35 &lt; X$6), 0, 1)+IF(OR($F35 &gt;= Y$6, $G35 &lt; X$6), 0, 2)+1)</f>
        <v/>
      </c>
      <c r="Y35" s="71" t="str">
        <f ca="1">INDEX({"","_","-","="},IF(OR($D35 &gt;= Z$6, $E35 &lt; Y$6), 0, 1)+IF(OR($F35 &gt;= Z$6, $G35 &lt; Y$6), 0, 2)+1)</f>
        <v/>
      </c>
      <c r="Z35" s="71" t="str">
        <f ca="1">INDEX({"","_","-","="},IF(OR($D35 &gt;= AA$6, $E35 &lt; Z$6), 0, 1)+IF(OR($F35 &gt;= AA$6, $G35 &lt; Z$6), 0, 2)+1)</f>
        <v/>
      </c>
      <c r="AA35" s="71" t="str">
        <f ca="1">INDEX({"","_","-","="},IF(OR($D35 &gt;= AB$6, $E35 &lt; AA$6), 0, 1)+IF(OR($F35 &gt;= AB$6, $G35 &lt; AA$6), 0, 2)+1)</f>
        <v/>
      </c>
      <c r="AB35" s="71" t="str">
        <f ca="1">INDEX({"","_","-","="},IF(OR($D35 &gt;= AC$6, $E35 &lt; AB$6), 0, 1)+IF(OR($F35 &gt;= AC$6, $G35 &lt; AB$6), 0, 2)+1)</f>
        <v/>
      </c>
      <c r="AC35" s="71" t="str">
        <f ca="1">INDEX({"","_","-","="},IF(OR($D35 &gt;= AD$6, $E35 &lt; AC$6), 0, 1)+IF(OR($F35 &gt;= AD$6, $G35 &lt; AC$6), 0, 2)+1)</f>
        <v/>
      </c>
      <c r="AD35" s="71" t="str">
        <f ca="1">INDEX({"","_","-","="},IF(OR($D35 &gt;= AE$6, $E35 &lt; AD$6), 0, 1)+IF(OR($F35 &gt;= AE$6, $G35 &lt; AD$6), 0, 2)+1)</f>
        <v/>
      </c>
      <c r="AE35" s="71" t="str">
        <f ca="1">INDEX({"","_","-","="},IF(OR($D35 &gt;= AF$6, $E35 &lt; AE$6), 0, 1)+IF(OR($F35 &gt;= AF$6, $G35 &lt; AE$6), 0, 2)+1)</f>
        <v/>
      </c>
      <c r="AF35" s="71" t="str">
        <f ca="1">INDEX({"","_","-","="},IF(OR($D35 &gt;= AG$6, $E35 &lt; AF$6), 0, 1)+IF(OR($F35 &gt;= AG$6, $G35 &lt; AF$6), 0, 2)+1)</f>
        <v/>
      </c>
      <c r="AG35" s="71" t="str">
        <f ca="1">INDEX({"","_","-","="},IF(OR($D35 &gt;= AH$6, $E35 &lt; AG$6), 0, 1)+IF(OR($F35 &gt;= AH$6, $G35 &lt; AG$6), 0, 2)+1)</f>
        <v/>
      </c>
      <c r="AH35" s="71" t="str">
        <f ca="1">INDEX({"","_","-","="},IF(OR($D35 &gt;= AI$6, $E35 &lt; AH$6), 0, 1)+IF(OR($F35 &gt;= AI$6, $G35 &lt; AH$6), 0, 2)+1)</f>
        <v/>
      </c>
      <c r="AI35" s="71" t="str">
        <f ca="1">INDEX({"","_","-","="},IF(OR($D35 &gt;= AJ$6, $E35 &lt; AI$6), 0, 1)+IF(OR($F35 &gt;= AJ$6, $G35 &lt; AI$6), 0, 2)+1)</f>
        <v/>
      </c>
      <c r="AJ35" s="71" t="str">
        <f ca="1">INDEX({"","_","-","="},IF(OR($D35 &gt;= AK$6, $E35 &lt; AJ$6), 0, 1)+IF(OR($F35 &gt;= AK$6, $G35 &lt; AJ$6), 0, 2)+1)</f>
        <v/>
      </c>
      <c r="AK35" s="71" t="str">
        <f ca="1">INDEX({"","_","-","="},IF(OR($D35 &gt;= AL$6, $E35 &lt; AK$6), 0, 1)+IF(OR($F35 &gt;= AL$6, $G35 &lt; AK$6), 0, 2)+1)</f>
        <v/>
      </c>
      <c r="AL35" s="71" t="str">
        <f ca="1">INDEX({"","_","-","="},IF(OR($D35 &gt;= AM$6, $E35 &lt; AL$6), 0, 1)+IF(OR($F35 &gt;= AM$6, $G35 &lt; AL$6), 0, 2)+1)</f>
        <v/>
      </c>
      <c r="AM35" s="71" t="str">
        <f ca="1">INDEX({"","_","-","="},IF(OR($D35 &gt;= AN$6, $E35 &lt; AM$6), 0, 1)+IF(OR($F35 &gt;= AN$6, $G35 &lt; AM$6), 0, 2)+1)</f>
        <v/>
      </c>
      <c r="AN35" s="71" t="str">
        <f ca="1">INDEX({"","_","-","="},IF(OR($D35 &gt;= AO$6, $E35 &lt; AN$6), 0, 1)+IF(OR($F35 &gt;= AO$6, $G35 &lt; AN$6), 0, 2)+1)</f>
        <v/>
      </c>
      <c r="AO35" s="71" t="str">
        <f ca="1">INDEX({"","_","-","="},IF(OR($D35 &gt;= AP$6, $E35 &lt; AO$6), 0, 1)+IF(OR($F35 &gt;= AP$6, $G35 &lt; AO$6), 0, 2)+1)</f>
        <v/>
      </c>
      <c r="AP35" s="71" t="str">
        <f ca="1">INDEX({"","_","-","="},IF(OR($D35 &gt;= AQ$6, $E35 &lt; AP$6), 0, 1)+IF(OR($F35 &gt;= AQ$6, $G35 &lt; AP$6), 0, 2)+1)</f>
        <v/>
      </c>
      <c r="AQ35" s="71" t="str">
        <f ca="1">INDEX({"","_","-","="},IF(OR($D35 &gt;= AR$6, $E35 &lt; AQ$6), 0, 1)+IF(OR($F35 &gt;= AR$6, $G35 &lt; AQ$6), 0, 2)+1)</f>
        <v/>
      </c>
      <c r="AR35" s="71" t="str">
        <f ca="1">INDEX({"","_","-","="},IF(OR($D35 &gt;= AS$6, $E35 &lt; AR$6), 0, 1)+IF(OR($F35 &gt;= AS$6, $G35 &lt; AR$6), 0, 2)+1)</f>
        <v/>
      </c>
      <c r="AS35" s="71" t="str">
        <f ca="1">INDEX({"","_","-","="},IF(OR($D35 &gt;= AT$6, $E35 &lt; AS$6), 0, 1)+IF(OR($F35 &gt;= AT$6, $G35 &lt; AS$6), 0, 2)+1)</f>
        <v/>
      </c>
      <c r="AT35" s="71" t="str">
        <f ca="1">INDEX({"","_","-","="},IF(OR($D35 &gt;= AU$6, $E35 &lt; AT$6), 0, 1)+IF(OR($F35 &gt;= AU$6, $G35 &lt; AT$6), 0, 2)+1)</f>
        <v/>
      </c>
      <c r="AU35" s="71" t="str">
        <f ca="1">INDEX({"","_","-","="},IF(OR($D35 &gt;= AV$6, $E35 &lt; AU$6), 0, 1)+IF(OR($F35 &gt;= AV$6, $G35 &lt; AU$6), 0, 2)+1)</f>
        <v/>
      </c>
      <c r="AV35" s="71" t="str">
        <f ca="1">INDEX({"","_","-","="},IF(OR($D35 &gt;= AW$6, $E35 &lt; AV$6), 0, 1)+IF(OR($F35 &gt;= AW$6, $G35 &lt; AV$6), 0, 2)+1)</f>
        <v/>
      </c>
      <c r="AW35" s="71" t="str">
        <f ca="1">INDEX({"","_","-","="},IF(OR($D35 &gt;= AX$6, $E35 &lt; AW$6), 0, 1)+IF(OR($F35 &gt;= AX$6, $G35 &lt; AW$6), 0, 2)+1)</f>
        <v/>
      </c>
      <c r="AX35" s="71" t="str">
        <f ca="1">INDEX({"","_","-","="},IF(OR($D35 &gt;= AY$6, $E35 &lt; AX$6), 0, 1)+IF(OR($F35 &gt;= AY$6, $G35 &lt; AX$6), 0, 2)+1)</f>
        <v/>
      </c>
      <c r="AY35" s="71" t="str">
        <f ca="1">INDEX({"","_","-","="},IF(OR($D35 &gt;= AZ$6, $E35 &lt; AY$6), 0, 1)+IF(OR($F35 &gt;= AZ$6, $G35 &lt; AY$6), 0, 2)+1)</f>
        <v/>
      </c>
      <c r="AZ35" s="71" t="str">
        <f ca="1">INDEX({"","_","-","="},IF(OR($D35 &gt;= BA$6, $E35 &lt; AZ$6), 0, 1)+IF(OR($F35 &gt;= BA$6, $G35 &lt; AZ$6), 0, 2)+1)</f>
        <v/>
      </c>
      <c r="BA35" s="71" t="str">
        <f ca="1">INDEX({"","_","-","="},IF(OR($D35 &gt;= BB$6, $E35 &lt; BA$6), 0, 1)+IF(OR($F35 &gt;= BB$6, $G35 &lt; BA$6), 0, 2)+1)</f>
        <v/>
      </c>
      <c r="BB35" s="71" t="str">
        <f ca="1">INDEX({"","_","-","="},IF(OR($D35 &gt;= BC$6, $E35 &lt; BB$6), 0, 1)+IF(OR($F35 &gt;= BC$6, $G35 &lt; BB$6), 0, 2)+1)</f>
        <v/>
      </c>
      <c r="BC35" s="71" t="str">
        <f ca="1">INDEX({"","_","-","="},IF(OR($D35 &gt;= BD$6, $E35 &lt; BC$6), 0, 1)+IF(OR($F35 &gt;= BD$6, $G35 &lt; BC$6), 0, 2)+1)</f>
        <v/>
      </c>
      <c r="BD35" s="71" t="str">
        <f ca="1">INDEX({"","_","-","="},IF(OR($D35 &gt;= BE$6, $E35 &lt; BD$6), 0, 1)+IF(OR($F35 &gt;= BE$6, $G35 &lt; BD$6), 0, 2)+1)</f>
        <v/>
      </c>
      <c r="BE35" s="71" t="str">
        <f ca="1">INDEX({"","_","-","="},IF(OR($D35 &gt;= BF$6, $E35 &lt; BE$6), 0, 1)+IF(OR($F35 &gt;= BF$6, $G35 &lt; BE$6), 0, 2)+1)</f>
        <v/>
      </c>
      <c r="BF35" s="71" t="str">
        <f ca="1">INDEX({"","_","-","="},IF(OR($D35 &gt;= BG$6, $E35 &lt; BF$6), 0, 1)+IF(OR($F35 &gt;= BG$6, $G35 &lt; BF$6), 0, 2)+1)</f>
        <v/>
      </c>
      <c r="BG35" s="71" t="str">
        <f ca="1">INDEX({"","_","-","="},IF(OR($D35 &gt;= BH$6, $E35 &lt; BG$6), 0, 1)+IF(OR($F35 &gt;= BH$6, $G35 &lt; BG$6), 0, 2)+1)</f>
        <v/>
      </c>
      <c r="BH35" s="71" t="str">
        <f ca="1">INDEX({"","_","-","="},IF(OR($D35 &gt;= BI$6, $E35 &lt; BH$6), 0, 1)+IF(OR($F35 &gt;= BI$6, $G35 &lt; BH$6), 0, 2)+1)</f>
        <v/>
      </c>
      <c r="BI35" s="71" t="str">
        <f ca="1">INDEX({"","_","-","="},IF(OR($D35 &gt;= BJ$6, $E35 &lt; BI$6), 0, 1)+IF(OR($F35 &gt;= BJ$6, $G35 &lt; BI$6), 0, 2)+1)</f>
        <v/>
      </c>
      <c r="BJ35" s="71" t="str">
        <f ca="1">INDEX({"","_","-","="},IF(OR($D35 &gt;= BK$6, $E35 &lt; BJ$6), 0, 1)+IF(OR($F35 &gt;= BK$6, $G35 &lt; BJ$6), 0, 2)+1)</f>
        <v/>
      </c>
      <c r="BK35" s="71" t="str">
        <f ca="1">INDEX({"","_","-","="},IF(OR($D35 &gt;= BL$6, $E35 &lt; BK$6), 0, 1)+IF(OR($F35 &gt;= BL$6, $G35 &lt; BK$6), 0, 2)+1)</f>
        <v/>
      </c>
      <c r="BL35" s="71" t="str">
        <f ca="1">INDEX({"","_","-","="},IF(OR($D35 &gt;= BM$6, $E35 &lt; BL$6), 0, 1)+IF(OR($F35 &gt;= BM$6, $G35 &lt; BL$6), 0, 2)+1)</f>
        <v/>
      </c>
      <c r="BM35" s="71" t="str">
        <f ca="1">INDEX({"","_","-","="},IF(OR($D35 &gt;= BN$6, $E35 &lt; BM$6), 0, 1)+IF(OR($F35 &gt;= BN$6, $G35 &lt; BM$6), 0, 2)+1)</f>
        <v/>
      </c>
      <c r="BN35" s="71" t="str">
        <f ca="1">INDEX({"","_","-","="},IF(OR($D35 &gt;= BO$6, $E35 &lt; BN$6), 0, 1)+IF(OR($F35 &gt;= BO$6, $G35 &lt; BN$6), 0, 2)+1)</f>
        <v/>
      </c>
      <c r="BO35" s="71" t="str">
        <f ca="1">INDEX({"","_","-","="},IF(OR($D35 &gt;= BP$6, $E35 &lt; BO$6), 0, 1)+IF(OR($F35 &gt;= BP$6, $G35 &lt; BO$6), 0, 2)+1)</f>
        <v/>
      </c>
      <c r="BP35" s="71" t="str">
        <f ca="1">INDEX({"","_","-","="},IF(OR($D35 &gt;= BQ$6, $E35 &lt; BP$6), 0, 1)+IF(OR($F35 &gt;= BQ$6, $G35 &lt; BP$6), 0, 2)+1)</f>
        <v/>
      </c>
      <c r="BQ35" s="71" t="str">
        <f ca="1">INDEX({"","_","-","="},IF(OR($D35 &gt;= BR$6, $E35 &lt; BQ$6), 0, 1)+IF(OR($F35 &gt;= BR$6, $G35 &lt; BQ$6), 0, 2)+1)</f>
        <v/>
      </c>
      <c r="BR35" s="71" t="str">
        <f ca="1">INDEX({"","_","-","="},IF(OR($D35 &gt;= BS$6, $E35 &lt; BR$6), 0, 1)+IF(OR($F35 &gt;= BS$6, $G35 &lt; BR$6), 0, 2)+1)</f>
        <v/>
      </c>
      <c r="BS35" s="71" t="str">
        <f ca="1">INDEX({"","_","-","="},IF(OR($D35 &gt;= BT$6, $E35 &lt; BS$6), 0, 1)+IF(OR($F35 &gt;= BT$6, $G35 &lt; BS$6), 0, 2)+1)</f>
        <v/>
      </c>
      <c r="BT35" s="71" t="str">
        <f ca="1">INDEX({"","_","-","="},IF(OR($D35 &gt;= BU$6, $E35 &lt; BT$6), 0, 1)+IF(OR($F35 &gt;= BU$6, $G35 &lt; BT$6), 0, 2)+1)</f>
        <v/>
      </c>
      <c r="BU35" s="71" t="str">
        <f ca="1">INDEX({"","_","-","="},IF(OR($D35 &gt;= BV$6, $E35 &lt; BU$6), 0, 1)+IF(OR($F35 &gt;= BV$6, $G35 &lt; BU$6), 0, 2)+1)</f>
        <v/>
      </c>
      <c r="BV35" s="71" t="str">
        <f ca="1">INDEX({"","_","-","="},IF(OR($D35 &gt;= BW$6, $E35 &lt; BV$6), 0, 1)+IF(OR($F35 &gt;= BW$6, $G35 &lt; BV$6), 0, 2)+1)</f>
        <v/>
      </c>
      <c r="BW35" s="71" t="str">
        <f ca="1">INDEX({"","_","-","="},IF(OR($D35 &gt;= BX$6, $E35 &lt; BW$6), 0, 1)+IF(OR($F35 &gt;= BX$6, $G35 &lt; BW$6), 0, 2)+1)</f>
        <v/>
      </c>
      <c r="BX35" s="71" t="str">
        <f ca="1">INDEX({"","_","-","="},IF(OR($D35 &gt;= BY$6, $E35 &lt; BX$6), 0, 1)+IF(OR($F35 &gt;= BY$6, $G35 &lt; BX$6), 0, 2)+1)</f>
        <v/>
      </c>
      <c r="BY35" s="71" t="str">
        <f ca="1">INDEX({"","_","-","="},IF(OR($D35 &gt;= BZ$6, $E35 &lt; BY$6), 0, 1)+IF(OR($F35 &gt;= BZ$6, $G35 &lt; BY$6), 0, 2)+1)</f>
        <v/>
      </c>
      <c r="BZ35" s="71" t="str">
        <f ca="1">INDEX({"","_","-","="},IF(OR($D35 &gt;= CA$6, $E35 &lt; BZ$6), 0, 1)+IF(OR($F35 &gt;= CA$6, $G35 &lt; BZ$6), 0, 2)+1)</f>
        <v/>
      </c>
      <c r="CA35" s="71" t="str">
        <f ca="1">INDEX({"","_","-","="},IF(OR($D35 &gt;= CB$6, $E35 &lt; CA$6), 0, 1)+IF(OR($F35 &gt;= CB$6, $G35 &lt; CA$6), 0, 2)+1)</f>
        <v/>
      </c>
      <c r="CB35" s="71" t="str">
        <f ca="1">INDEX({"","_","-","="},IF(OR($D35 &gt;= CC$6, $E35 &lt; CB$6), 0, 1)+IF(OR($F35 &gt;= CC$6, $G35 &lt; CB$6), 0, 2)+1)</f>
        <v/>
      </c>
      <c r="CC35" s="71" t="str">
        <f ca="1">INDEX({"","_","-","="},IF(OR($D35 &gt;= CD$6, $E35 &lt; CC$6), 0, 1)+IF(OR($F35 &gt;= CD$6, $G35 &lt; CC$6), 0, 2)+1)</f>
        <v/>
      </c>
      <c r="CD35" s="71" t="str">
        <f ca="1">INDEX({"","_","-","="},IF(OR($D35 &gt;= CE$6, $E35 &lt; CD$6), 0, 1)+IF(OR($F35 &gt;= CE$6, $G35 &lt; CD$6), 0, 2)+1)</f>
        <v/>
      </c>
    </row>
    <row r="36" spans="1:82">
      <c r="A36" s="8" t="str">
        <f ca="1">IF('临-进度'!N31,'临-进度'!$A31,"")</f>
        <v/>
      </c>
      <c r="B36" s="8" t="str">
        <f ca="1">IF('临-进度'!N31,'临-进度'!$B31,"")</f>
        <v/>
      </c>
      <c r="C36" s="8" t="str">
        <f ca="1">IF('临-进度'!N31,'临-进度'!$F31,"")</f>
        <v/>
      </c>
      <c r="D36" s="42" t="str">
        <f ca="1">IF('临-进度'!$N31,'临-进度'!$J31,"")</f>
        <v/>
      </c>
      <c r="E36" s="42" t="str">
        <f ca="1">IF('临-进度'!$N31,'临-进度'!$AF31,"")</f>
        <v/>
      </c>
      <c r="F36" s="42" t="str">
        <f ca="1">IF('临-进度'!$N31,'临-进度'!$K31,"")</f>
        <v/>
      </c>
      <c r="G36" s="76" t="str">
        <f ca="1">IF('临-进度'!$N31,'临-进度'!$AG31,"")</f>
        <v/>
      </c>
      <c r="H36" s="71" t="str">
        <f ca="1">INDEX({"","_","-","="},IF(OR($D36 &gt;= I$6, $E36 &lt; H$6), 0, 1)+IF(OR($F36 &gt;= I$6, $G36 &lt; H$6), 0, 2)+1)</f>
        <v/>
      </c>
      <c r="I36" s="71" t="str">
        <f ca="1">INDEX({"","_","-","="},IF(OR($D36 &gt;= J$6, $E36 &lt; I$6), 0, 1)+IF(OR($F36 &gt;= J$6, $G36 &lt; I$6), 0, 2)+1)</f>
        <v/>
      </c>
      <c r="J36" s="71" t="str">
        <f ca="1">INDEX({"","_","-","="},IF(OR($D36 &gt;= K$6, $E36 &lt; J$6), 0, 1)+IF(OR($F36 &gt;= K$6, $G36 &lt; J$6), 0, 2)+1)</f>
        <v/>
      </c>
      <c r="K36" s="71" t="str">
        <f ca="1">INDEX({"","_","-","="},IF(OR($D36 &gt;= L$6, $E36 &lt; K$6), 0, 1)+IF(OR($F36 &gt;= L$6, $G36 &lt; K$6), 0, 2)+1)</f>
        <v/>
      </c>
      <c r="L36" s="71" t="str">
        <f ca="1">INDEX({"","_","-","="},IF(OR($D36 &gt;= M$6, $E36 &lt; L$6), 0, 1)+IF(OR($F36 &gt;= M$6, $G36 &lt; L$6), 0, 2)+1)</f>
        <v/>
      </c>
      <c r="M36" s="71" t="str">
        <f ca="1">INDEX({"","_","-","="},IF(OR($D36 &gt;= N$6, $E36 &lt; M$6), 0, 1)+IF(OR($F36 &gt;= N$6, $G36 &lt; M$6), 0, 2)+1)</f>
        <v/>
      </c>
      <c r="N36" s="71" t="str">
        <f ca="1">INDEX({"","_","-","="},IF(OR($D36 &gt;= O$6, $E36 &lt; N$6), 0, 1)+IF(OR($F36 &gt;= O$6, $G36 &lt; N$6), 0, 2)+1)</f>
        <v/>
      </c>
      <c r="O36" s="71" t="str">
        <f ca="1">INDEX({"","_","-","="},IF(OR($D36 &gt;= P$6, $E36 &lt; O$6), 0, 1)+IF(OR($F36 &gt;= P$6, $G36 &lt; O$6), 0, 2)+1)</f>
        <v/>
      </c>
      <c r="P36" s="71" t="str">
        <f ca="1">INDEX({"","_","-","="},IF(OR($D36 &gt;= Q$6, $E36 &lt; P$6), 0, 1)+IF(OR($F36 &gt;= Q$6, $G36 &lt; P$6), 0, 2)+1)</f>
        <v/>
      </c>
      <c r="Q36" s="71" t="str">
        <f ca="1">INDEX({"","_","-","="},IF(OR($D36 &gt;= R$6, $E36 &lt; Q$6), 0, 1)+IF(OR($F36 &gt;= R$6, $G36 &lt; Q$6), 0, 2)+1)</f>
        <v/>
      </c>
      <c r="R36" s="71" t="str">
        <f ca="1">INDEX({"","_","-","="},IF(OR($D36 &gt;= S$6, $E36 &lt; R$6), 0, 1)+IF(OR($F36 &gt;= S$6, $G36 &lt; R$6), 0, 2)+1)</f>
        <v/>
      </c>
      <c r="S36" s="71" t="str">
        <f ca="1">INDEX({"","_","-","="},IF(OR($D36 &gt;= T$6, $E36 &lt; S$6), 0, 1)+IF(OR($F36 &gt;= T$6, $G36 &lt; S$6), 0, 2)+1)</f>
        <v/>
      </c>
      <c r="T36" s="71" t="str">
        <f ca="1">INDEX({"","_","-","="},IF(OR($D36 &gt;= U$6, $E36 &lt; T$6), 0, 1)+IF(OR($F36 &gt;= U$6, $G36 &lt; T$6), 0, 2)+1)</f>
        <v/>
      </c>
      <c r="U36" s="71" t="str">
        <f ca="1">INDEX({"","_","-","="},IF(OR($D36 &gt;= V$6, $E36 &lt; U$6), 0, 1)+IF(OR($F36 &gt;= V$6, $G36 &lt; U$6), 0, 2)+1)</f>
        <v/>
      </c>
      <c r="V36" s="71" t="str">
        <f ca="1">INDEX({"","_","-","="},IF(OR($D36 &gt;= W$6, $E36 &lt; V$6), 0, 1)+IF(OR($F36 &gt;= W$6, $G36 &lt; V$6), 0, 2)+1)</f>
        <v/>
      </c>
      <c r="W36" s="71" t="str">
        <f ca="1">INDEX({"","_","-","="},IF(OR($D36 &gt;= X$6, $E36 &lt; W$6), 0, 1)+IF(OR($F36 &gt;= X$6, $G36 &lt; W$6), 0, 2)+1)</f>
        <v/>
      </c>
      <c r="X36" s="71" t="str">
        <f ca="1">INDEX({"","_","-","="},IF(OR($D36 &gt;= Y$6, $E36 &lt; X$6), 0, 1)+IF(OR($F36 &gt;= Y$6, $G36 &lt; X$6), 0, 2)+1)</f>
        <v/>
      </c>
      <c r="Y36" s="71" t="str">
        <f ca="1">INDEX({"","_","-","="},IF(OR($D36 &gt;= Z$6, $E36 &lt; Y$6), 0, 1)+IF(OR($F36 &gt;= Z$6, $G36 &lt; Y$6), 0, 2)+1)</f>
        <v/>
      </c>
      <c r="Z36" s="71" t="str">
        <f ca="1">INDEX({"","_","-","="},IF(OR($D36 &gt;= AA$6, $E36 &lt; Z$6), 0, 1)+IF(OR($F36 &gt;= AA$6, $G36 &lt; Z$6), 0, 2)+1)</f>
        <v/>
      </c>
      <c r="AA36" s="71" t="str">
        <f ca="1">INDEX({"","_","-","="},IF(OR($D36 &gt;= AB$6, $E36 &lt; AA$6), 0, 1)+IF(OR($F36 &gt;= AB$6, $G36 &lt; AA$6), 0, 2)+1)</f>
        <v/>
      </c>
      <c r="AB36" s="71" t="str">
        <f ca="1">INDEX({"","_","-","="},IF(OR($D36 &gt;= AC$6, $E36 &lt; AB$6), 0, 1)+IF(OR($F36 &gt;= AC$6, $G36 &lt; AB$6), 0, 2)+1)</f>
        <v/>
      </c>
      <c r="AC36" s="71" t="str">
        <f ca="1">INDEX({"","_","-","="},IF(OR($D36 &gt;= AD$6, $E36 &lt; AC$6), 0, 1)+IF(OR($F36 &gt;= AD$6, $G36 &lt; AC$6), 0, 2)+1)</f>
        <v/>
      </c>
      <c r="AD36" s="71" t="str">
        <f ca="1">INDEX({"","_","-","="},IF(OR($D36 &gt;= AE$6, $E36 &lt; AD$6), 0, 1)+IF(OR($F36 &gt;= AE$6, $G36 &lt; AD$6), 0, 2)+1)</f>
        <v/>
      </c>
      <c r="AE36" s="71" t="str">
        <f ca="1">INDEX({"","_","-","="},IF(OR($D36 &gt;= AF$6, $E36 &lt; AE$6), 0, 1)+IF(OR($F36 &gt;= AF$6, $G36 &lt; AE$6), 0, 2)+1)</f>
        <v/>
      </c>
      <c r="AF36" s="71" t="str">
        <f ca="1">INDEX({"","_","-","="},IF(OR($D36 &gt;= AG$6, $E36 &lt; AF$6), 0, 1)+IF(OR($F36 &gt;= AG$6, $G36 &lt; AF$6), 0, 2)+1)</f>
        <v/>
      </c>
      <c r="AG36" s="71" t="str">
        <f ca="1">INDEX({"","_","-","="},IF(OR($D36 &gt;= AH$6, $E36 &lt; AG$6), 0, 1)+IF(OR($F36 &gt;= AH$6, $G36 &lt; AG$6), 0, 2)+1)</f>
        <v/>
      </c>
      <c r="AH36" s="71" t="str">
        <f ca="1">INDEX({"","_","-","="},IF(OR($D36 &gt;= AI$6, $E36 &lt; AH$6), 0, 1)+IF(OR($F36 &gt;= AI$6, $G36 &lt; AH$6), 0, 2)+1)</f>
        <v/>
      </c>
      <c r="AI36" s="71" t="str">
        <f ca="1">INDEX({"","_","-","="},IF(OR($D36 &gt;= AJ$6, $E36 &lt; AI$6), 0, 1)+IF(OR($F36 &gt;= AJ$6, $G36 &lt; AI$6), 0, 2)+1)</f>
        <v/>
      </c>
      <c r="AJ36" s="71" t="str">
        <f ca="1">INDEX({"","_","-","="},IF(OR($D36 &gt;= AK$6, $E36 &lt; AJ$6), 0, 1)+IF(OR($F36 &gt;= AK$6, $G36 &lt; AJ$6), 0, 2)+1)</f>
        <v/>
      </c>
      <c r="AK36" s="71" t="str">
        <f ca="1">INDEX({"","_","-","="},IF(OR($D36 &gt;= AL$6, $E36 &lt; AK$6), 0, 1)+IF(OR($F36 &gt;= AL$6, $G36 &lt; AK$6), 0, 2)+1)</f>
        <v/>
      </c>
      <c r="AL36" s="71" t="str">
        <f ca="1">INDEX({"","_","-","="},IF(OR($D36 &gt;= AM$6, $E36 &lt; AL$6), 0, 1)+IF(OR($F36 &gt;= AM$6, $G36 &lt; AL$6), 0, 2)+1)</f>
        <v/>
      </c>
      <c r="AM36" s="71" t="str">
        <f ca="1">INDEX({"","_","-","="},IF(OR($D36 &gt;= AN$6, $E36 &lt; AM$6), 0, 1)+IF(OR($F36 &gt;= AN$6, $G36 &lt; AM$6), 0, 2)+1)</f>
        <v/>
      </c>
      <c r="AN36" s="71" t="str">
        <f ca="1">INDEX({"","_","-","="},IF(OR($D36 &gt;= AO$6, $E36 &lt; AN$6), 0, 1)+IF(OR($F36 &gt;= AO$6, $G36 &lt; AN$6), 0, 2)+1)</f>
        <v/>
      </c>
      <c r="AO36" s="71" t="str">
        <f ca="1">INDEX({"","_","-","="},IF(OR($D36 &gt;= AP$6, $E36 &lt; AO$6), 0, 1)+IF(OR($F36 &gt;= AP$6, $G36 &lt; AO$6), 0, 2)+1)</f>
        <v/>
      </c>
      <c r="AP36" s="71" t="str">
        <f ca="1">INDEX({"","_","-","="},IF(OR($D36 &gt;= AQ$6, $E36 &lt; AP$6), 0, 1)+IF(OR($F36 &gt;= AQ$6, $G36 &lt; AP$6), 0, 2)+1)</f>
        <v/>
      </c>
      <c r="AQ36" s="71" t="str">
        <f ca="1">INDEX({"","_","-","="},IF(OR($D36 &gt;= AR$6, $E36 &lt; AQ$6), 0, 1)+IF(OR($F36 &gt;= AR$6, $G36 &lt; AQ$6), 0, 2)+1)</f>
        <v/>
      </c>
      <c r="AR36" s="71" t="str">
        <f ca="1">INDEX({"","_","-","="},IF(OR($D36 &gt;= AS$6, $E36 &lt; AR$6), 0, 1)+IF(OR($F36 &gt;= AS$6, $G36 &lt; AR$6), 0, 2)+1)</f>
        <v/>
      </c>
      <c r="AS36" s="71" t="str">
        <f ca="1">INDEX({"","_","-","="},IF(OR($D36 &gt;= AT$6, $E36 &lt; AS$6), 0, 1)+IF(OR($F36 &gt;= AT$6, $G36 &lt; AS$6), 0, 2)+1)</f>
        <v/>
      </c>
      <c r="AT36" s="71" t="str">
        <f ca="1">INDEX({"","_","-","="},IF(OR($D36 &gt;= AU$6, $E36 &lt; AT$6), 0, 1)+IF(OR($F36 &gt;= AU$6, $G36 &lt; AT$6), 0, 2)+1)</f>
        <v/>
      </c>
      <c r="AU36" s="71" t="str">
        <f ca="1">INDEX({"","_","-","="},IF(OR($D36 &gt;= AV$6, $E36 &lt; AU$6), 0, 1)+IF(OR($F36 &gt;= AV$6, $G36 &lt; AU$6), 0, 2)+1)</f>
        <v/>
      </c>
      <c r="AV36" s="71" t="str">
        <f ca="1">INDEX({"","_","-","="},IF(OR($D36 &gt;= AW$6, $E36 &lt; AV$6), 0, 1)+IF(OR($F36 &gt;= AW$6, $G36 &lt; AV$6), 0, 2)+1)</f>
        <v/>
      </c>
      <c r="AW36" s="71" t="str">
        <f ca="1">INDEX({"","_","-","="},IF(OR($D36 &gt;= AX$6, $E36 &lt; AW$6), 0, 1)+IF(OR($F36 &gt;= AX$6, $G36 &lt; AW$6), 0, 2)+1)</f>
        <v/>
      </c>
      <c r="AX36" s="71" t="str">
        <f ca="1">INDEX({"","_","-","="},IF(OR($D36 &gt;= AY$6, $E36 &lt; AX$6), 0, 1)+IF(OR($F36 &gt;= AY$6, $G36 &lt; AX$6), 0, 2)+1)</f>
        <v/>
      </c>
      <c r="AY36" s="71" t="str">
        <f ca="1">INDEX({"","_","-","="},IF(OR($D36 &gt;= AZ$6, $E36 &lt; AY$6), 0, 1)+IF(OR($F36 &gt;= AZ$6, $G36 &lt; AY$6), 0, 2)+1)</f>
        <v/>
      </c>
      <c r="AZ36" s="71" t="str">
        <f ca="1">INDEX({"","_","-","="},IF(OR($D36 &gt;= BA$6, $E36 &lt; AZ$6), 0, 1)+IF(OR($F36 &gt;= BA$6, $G36 &lt; AZ$6), 0, 2)+1)</f>
        <v/>
      </c>
      <c r="BA36" s="71" t="str">
        <f ca="1">INDEX({"","_","-","="},IF(OR($D36 &gt;= BB$6, $E36 &lt; BA$6), 0, 1)+IF(OR($F36 &gt;= BB$6, $G36 &lt; BA$6), 0, 2)+1)</f>
        <v/>
      </c>
      <c r="BB36" s="71" t="str">
        <f ca="1">INDEX({"","_","-","="},IF(OR($D36 &gt;= BC$6, $E36 &lt; BB$6), 0, 1)+IF(OR($F36 &gt;= BC$6, $G36 &lt; BB$6), 0, 2)+1)</f>
        <v/>
      </c>
      <c r="BC36" s="71" t="str">
        <f ca="1">INDEX({"","_","-","="},IF(OR($D36 &gt;= BD$6, $E36 &lt; BC$6), 0, 1)+IF(OR($F36 &gt;= BD$6, $G36 &lt; BC$6), 0, 2)+1)</f>
        <v/>
      </c>
      <c r="BD36" s="71" t="str">
        <f ca="1">INDEX({"","_","-","="},IF(OR($D36 &gt;= BE$6, $E36 &lt; BD$6), 0, 1)+IF(OR($F36 &gt;= BE$6, $G36 &lt; BD$6), 0, 2)+1)</f>
        <v/>
      </c>
      <c r="BE36" s="71" t="str">
        <f ca="1">INDEX({"","_","-","="},IF(OR($D36 &gt;= BF$6, $E36 &lt; BE$6), 0, 1)+IF(OR($F36 &gt;= BF$6, $G36 &lt; BE$6), 0, 2)+1)</f>
        <v/>
      </c>
      <c r="BF36" s="71" t="str">
        <f ca="1">INDEX({"","_","-","="},IF(OR($D36 &gt;= BG$6, $E36 &lt; BF$6), 0, 1)+IF(OR($F36 &gt;= BG$6, $G36 &lt; BF$6), 0, 2)+1)</f>
        <v/>
      </c>
      <c r="BG36" s="71" t="str">
        <f ca="1">INDEX({"","_","-","="},IF(OR($D36 &gt;= BH$6, $E36 &lt; BG$6), 0, 1)+IF(OR($F36 &gt;= BH$6, $G36 &lt; BG$6), 0, 2)+1)</f>
        <v/>
      </c>
      <c r="BH36" s="71" t="str">
        <f ca="1">INDEX({"","_","-","="},IF(OR($D36 &gt;= BI$6, $E36 &lt; BH$6), 0, 1)+IF(OR($F36 &gt;= BI$6, $G36 &lt; BH$6), 0, 2)+1)</f>
        <v/>
      </c>
      <c r="BI36" s="71" t="str">
        <f ca="1">INDEX({"","_","-","="},IF(OR($D36 &gt;= BJ$6, $E36 &lt; BI$6), 0, 1)+IF(OR($F36 &gt;= BJ$6, $G36 &lt; BI$6), 0, 2)+1)</f>
        <v/>
      </c>
      <c r="BJ36" s="71" t="str">
        <f ca="1">INDEX({"","_","-","="},IF(OR($D36 &gt;= BK$6, $E36 &lt; BJ$6), 0, 1)+IF(OR($F36 &gt;= BK$6, $G36 &lt; BJ$6), 0, 2)+1)</f>
        <v/>
      </c>
      <c r="BK36" s="71" t="str">
        <f ca="1">INDEX({"","_","-","="},IF(OR($D36 &gt;= BL$6, $E36 &lt; BK$6), 0, 1)+IF(OR($F36 &gt;= BL$6, $G36 &lt; BK$6), 0, 2)+1)</f>
        <v/>
      </c>
      <c r="BL36" s="71" t="str">
        <f ca="1">INDEX({"","_","-","="},IF(OR($D36 &gt;= BM$6, $E36 &lt; BL$6), 0, 1)+IF(OR($F36 &gt;= BM$6, $G36 &lt; BL$6), 0, 2)+1)</f>
        <v/>
      </c>
      <c r="BM36" s="71" t="str">
        <f ca="1">INDEX({"","_","-","="},IF(OR($D36 &gt;= BN$6, $E36 &lt; BM$6), 0, 1)+IF(OR($F36 &gt;= BN$6, $G36 &lt; BM$6), 0, 2)+1)</f>
        <v/>
      </c>
      <c r="BN36" s="71" t="str">
        <f ca="1">INDEX({"","_","-","="},IF(OR($D36 &gt;= BO$6, $E36 &lt; BN$6), 0, 1)+IF(OR($F36 &gt;= BO$6, $G36 &lt; BN$6), 0, 2)+1)</f>
        <v/>
      </c>
      <c r="BO36" s="71" t="str">
        <f ca="1">INDEX({"","_","-","="},IF(OR($D36 &gt;= BP$6, $E36 &lt; BO$6), 0, 1)+IF(OR($F36 &gt;= BP$6, $G36 &lt; BO$6), 0, 2)+1)</f>
        <v/>
      </c>
      <c r="BP36" s="71" t="str">
        <f ca="1">INDEX({"","_","-","="},IF(OR($D36 &gt;= BQ$6, $E36 &lt; BP$6), 0, 1)+IF(OR($F36 &gt;= BQ$6, $G36 &lt; BP$6), 0, 2)+1)</f>
        <v/>
      </c>
      <c r="BQ36" s="71" t="str">
        <f ca="1">INDEX({"","_","-","="},IF(OR($D36 &gt;= BR$6, $E36 &lt; BQ$6), 0, 1)+IF(OR($F36 &gt;= BR$6, $G36 &lt; BQ$6), 0, 2)+1)</f>
        <v/>
      </c>
      <c r="BR36" s="71" t="str">
        <f ca="1">INDEX({"","_","-","="},IF(OR($D36 &gt;= BS$6, $E36 &lt; BR$6), 0, 1)+IF(OR($F36 &gt;= BS$6, $G36 &lt; BR$6), 0, 2)+1)</f>
        <v/>
      </c>
      <c r="BS36" s="71" t="str">
        <f ca="1">INDEX({"","_","-","="},IF(OR($D36 &gt;= BT$6, $E36 &lt; BS$6), 0, 1)+IF(OR($F36 &gt;= BT$6, $G36 &lt; BS$6), 0, 2)+1)</f>
        <v/>
      </c>
      <c r="BT36" s="71" t="str">
        <f ca="1">INDEX({"","_","-","="},IF(OR($D36 &gt;= BU$6, $E36 &lt; BT$6), 0, 1)+IF(OR($F36 &gt;= BU$6, $G36 &lt; BT$6), 0, 2)+1)</f>
        <v/>
      </c>
      <c r="BU36" s="71" t="str">
        <f ca="1">INDEX({"","_","-","="},IF(OR($D36 &gt;= BV$6, $E36 &lt; BU$6), 0, 1)+IF(OR($F36 &gt;= BV$6, $G36 &lt; BU$6), 0, 2)+1)</f>
        <v/>
      </c>
      <c r="BV36" s="71" t="str">
        <f ca="1">INDEX({"","_","-","="},IF(OR($D36 &gt;= BW$6, $E36 &lt; BV$6), 0, 1)+IF(OR($F36 &gt;= BW$6, $G36 &lt; BV$6), 0, 2)+1)</f>
        <v/>
      </c>
      <c r="BW36" s="71" t="str">
        <f ca="1">INDEX({"","_","-","="},IF(OR($D36 &gt;= BX$6, $E36 &lt; BW$6), 0, 1)+IF(OR($F36 &gt;= BX$6, $G36 &lt; BW$6), 0, 2)+1)</f>
        <v/>
      </c>
      <c r="BX36" s="71" t="str">
        <f ca="1">INDEX({"","_","-","="},IF(OR($D36 &gt;= BY$6, $E36 &lt; BX$6), 0, 1)+IF(OR($F36 &gt;= BY$6, $G36 &lt; BX$6), 0, 2)+1)</f>
        <v/>
      </c>
      <c r="BY36" s="71" t="str">
        <f ca="1">INDEX({"","_","-","="},IF(OR($D36 &gt;= BZ$6, $E36 &lt; BY$6), 0, 1)+IF(OR($F36 &gt;= BZ$6, $G36 &lt; BY$6), 0, 2)+1)</f>
        <v/>
      </c>
      <c r="BZ36" s="71" t="str">
        <f ca="1">INDEX({"","_","-","="},IF(OR($D36 &gt;= CA$6, $E36 &lt; BZ$6), 0, 1)+IF(OR($F36 &gt;= CA$6, $G36 &lt; BZ$6), 0, 2)+1)</f>
        <v/>
      </c>
      <c r="CA36" s="71" t="str">
        <f ca="1">INDEX({"","_","-","="},IF(OR($D36 &gt;= CB$6, $E36 &lt; CA$6), 0, 1)+IF(OR($F36 &gt;= CB$6, $G36 &lt; CA$6), 0, 2)+1)</f>
        <v/>
      </c>
      <c r="CB36" s="71" t="str">
        <f ca="1">INDEX({"","_","-","="},IF(OR($D36 &gt;= CC$6, $E36 &lt; CB$6), 0, 1)+IF(OR($F36 &gt;= CC$6, $G36 &lt; CB$6), 0, 2)+1)</f>
        <v/>
      </c>
      <c r="CC36" s="71" t="str">
        <f ca="1">INDEX({"","_","-","="},IF(OR($D36 &gt;= CD$6, $E36 &lt; CC$6), 0, 1)+IF(OR($F36 &gt;= CD$6, $G36 &lt; CC$6), 0, 2)+1)</f>
        <v/>
      </c>
      <c r="CD36" s="71" t="str">
        <f ca="1">INDEX({"","_","-","="},IF(OR($D36 &gt;= CE$6, $E36 &lt; CD$6), 0, 1)+IF(OR($F36 &gt;= CE$6, $G36 &lt; CD$6), 0, 2)+1)</f>
        <v/>
      </c>
    </row>
    <row r="37" spans="1:82">
      <c r="A37" s="8" t="str">
        <f ca="1">IF('临-进度'!N32,'临-进度'!$A32,"")</f>
        <v/>
      </c>
      <c r="B37" s="8" t="str">
        <f ca="1">IF('临-进度'!N32,'临-进度'!$B32,"")</f>
        <v/>
      </c>
      <c r="C37" s="8" t="str">
        <f ca="1">IF('临-进度'!N32,'临-进度'!$F32,"")</f>
        <v/>
      </c>
      <c r="D37" s="42" t="str">
        <f ca="1">IF('临-进度'!$N32,'临-进度'!$J32,"")</f>
        <v/>
      </c>
      <c r="E37" s="42" t="str">
        <f ca="1">IF('临-进度'!$N32,'临-进度'!$AF32,"")</f>
        <v/>
      </c>
      <c r="F37" s="42" t="str">
        <f ca="1">IF('临-进度'!$N32,'临-进度'!$K32,"")</f>
        <v/>
      </c>
      <c r="G37" s="76" t="str">
        <f ca="1">IF('临-进度'!$N32,'临-进度'!$AG32,"")</f>
        <v/>
      </c>
      <c r="H37" s="71" t="str">
        <f ca="1">INDEX({"","_","-","="},IF(OR($D37 &gt;= I$6, $E37 &lt; H$6), 0, 1)+IF(OR($F37 &gt;= I$6, $G37 &lt; H$6), 0, 2)+1)</f>
        <v/>
      </c>
      <c r="I37" s="71" t="str">
        <f ca="1">INDEX({"","_","-","="},IF(OR($D37 &gt;= J$6, $E37 &lt; I$6), 0, 1)+IF(OR($F37 &gt;= J$6, $G37 &lt; I$6), 0, 2)+1)</f>
        <v/>
      </c>
      <c r="J37" s="71" t="str">
        <f ca="1">INDEX({"","_","-","="},IF(OR($D37 &gt;= K$6, $E37 &lt; J$6), 0, 1)+IF(OR($F37 &gt;= K$6, $G37 &lt; J$6), 0, 2)+1)</f>
        <v/>
      </c>
      <c r="K37" s="71" t="str">
        <f ca="1">INDEX({"","_","-","="},IF(OR($D37 &gt;= L$6, $E37 &lt; K$6), 0, 1)+IF(OR($F37 &gt;= L$6, $G37 &lt; K$6), 0, 2)+1)</f>
        <v/>
      </c>
      <c r="L37" s="71" t="str">
        <f ca="1">INDEX({"","_","-","="},IF(OR($D37 &gt;= M$6, $E37 &lt; L$6), 0, 1)+IF(OR($F37 &gt;= M$6, $G37 &lt; L$6), 0, 2)+1)</f>
        <v/>
      </c>
      <c r="M37" s="71" t="str">
        <f ca="1">INDEX({"","_","-","="},IF(OR($D37 &gt;= N$6, $E37 &lt; M$6), 0, 1)+IF(OR($F37 &gt;= N$6, $G37 &lt; M$6), 0, 2)+1)</f>
        <v/>
      </c>
      <c r="N37" s="71" t="str">
        <f ca="1">INDEX({"","_","-","="},IF(OR($D37 &gt;= O$6, $E37 &lt; N$6), 0, 1)+IF(OR($F37 &gt;= O$6, $G37 &lt; N$6), 0, 2)+1)</f>
        <v/>
      </c>
      <c r="O37" s="71" t="str">
        <f ca="1">INDEX({"","_","-","="},IF(OR($D37 &gt;= P$6, $E37 &lt; O$6), 0, 1)+IF(OR($F37 &gt;= P$6, $G37 &lt; O$6), 0, 2)+1)</f>
        <v/>
      </c>
      <c r="P37" s="71" t="str">
        <f ca="1">INDEX({"","_","-","="},IF(OR($D37 &gt;= Q$6, $E37 &lt; P$6), 0, 1)+IF(OR($F37 &gt;= Q$6, $G37 &lt; P$6), 0, 2)+1)</f>
        <v/>
      </c>
      <c r="Q37" s="71" t="str">
        <f ca="1">INDEX({"","_","-","="},IF(OR($D37 &gt;= R$6, $E37 &lt; Q$6), 0, 1)+IF(OR($F37 &gt;= R$6, $G37 &lt; Q$6), 0, 2)+1)</f>
        <v/>
      </c>
      <c r="R37" s="71" t="str">
        <f ca="1">INDEX({"","_","-","="},IF(OR($D37 &gt;= S$6, $E37 &lt; R$6), 0, 1)+IF(OR($F37 &gt;= S$6, $G37 &lt; R$6), 0, 2)+1)</f>
        <v/>
      </c>
      <c r="S37" s="71" t="str">
        <f ca="1">INDEX({"","_","-","="},IF(OR($D37 &gt;= T$6, $E37 &lt; S$6), 0, 1)+IF(OR($F37 &gt;= T$6, $G37 &lt; S$6), 0, 2)+1)</f>
        <v/>
      </c>
      <c r="T37" s="71" t="str">
        <f ca="1">INDEX({"","_","-","="},IF(OR($D37 &gt;= U$6, $E37 &lt; T$6), 0, 1)+IF(OR($F37 &gt;= U$6, $G37 &lt; T$6), 0, 2)+1)</f>
        <v/>
      </c>
      <c r="U37" s="71" t="str">
        <f ca="1">INDEX({"","_","-","="},IF(OR($D37 &gt;= V$6, $E37 &lt; U$6), 0, 1)+IF(OR($F37 &gt;= V$6, $G37 &lt; U$6), 0, 2)+1)</f>
        <v/>
      </c>
      <c r="V37" s="71" t="str">
        <f ca="1">INDEX({"","_","-","="},IF(OR($D37 &gt;= W$6, $E37 &lt; V$6), 0, 1)+IF(OR($F37 &gt;= W$6, $G37 &lt; V$6), 0, 2)+1)</f>
        <v/>
      </c>
      <c r="W37" s="71" t="str">
        <f ca="1">INDEX({"","_","-","="},IF(OR($D37 &gt;= X$6, $E37 &lt; W$6), 0, 1)+IF(OR($F37 &gt;= X$6, $G37 &lt; W$6), 0, 2)+1)</f>
        <v/>
      </c>
      <c r="X37" s="71" t="str">
        <f ca="1">INDEX({"","_","-","="},IF(OR($D37 &gt;= Y$6, $E37 &lt; X$6), 0, 1)+IF(OR($F37 &gt;= Y$6, $G37 &lt; X$6), 0, 2)+1)</f>
        <v/>
      </c>
      <c r="Y37" s="71" t="str">
        <f ca="1">INDEX({"","_","-","="},IF(OR($D37 &gt;= Z$6, $E37 &lt; Y$6), 0, 1)+IF(OR($F37 &gt;= Z$6, $G37 &lt; Y$6), 0, 2)+1)</f>
        <v/>
      </c>
      <c r="Z37" s="71" t="str">
        <f ca="1">INDEX({"","_","-","="},IF(OR($D37 &gt;= AA$6, $E37 &lt; Z$6), 0, 1)+IF(OR($F37 &gt;= AA$6, $G37 &lt; Z$6), 0, 2)+1)</f>
        <v/>
      </c>
      <c r="AA37" s="71" t="str">
        <f ca="1">INDEX({"","_","-","="},IF(OR($D37 &gt;= AB$6, $E37 &lt; AA$6), 0, 1)+IF(OR($F37 &gt;= AB$6, $G37 &lt; AA$6), 0, 2)+1)</f>
        <v/>
      </c>
      <c r="AB37" s="71" t="str">
        <f ca="1">INDEX({"","_","-","="},IF(OR($D37 &gt;= AC$6, $E37 &lt; AB$6), 0, 1)+IF(OR($F37 &gt;= AC$6, $G37 &lt; AB$6), 0, 2)+1)</f>
        <v/>
      </c>
      <c r="AC37" s="71" t="str">
        <f ca="1">INDEX({"","_","-","="},IF(OR($D37 &gt;= AD$6, $E37 &lt; AC$6), 0, 1)+IF(OR($F37 &gt;= AD$6, $G37 &lt; AC$6), 0, 2)+1)</f>
        <v/>
      </c>
      <c r="AD37" s="71" t="str">
        <f ca="1">INDEX({"","_","-","="},IF(OR($D37 &gt;= AE$6, $E37 &lt; AD$6), 0, 1)+IF(OR($F37 &gt;= AE$6, $G37 &lt; AD$6), 0, 2)+1)</f>
        <v/>
      </c>
      <c r="AE37" s="71" t="str">
        <f ca="1">INDEX({"","_","-","="},IF(OR($D37 &gt;= AF$6, $E37 &lt; AE$6), 0, 1)+IF(OR($F37 &gt;= AF$6, $G37 &lt; AE$6), 0, 2)+1)</f>
        <v/>
      </c>
      <c r="AF37" s="71" t="str">
        <f ca="1">INDEX({"","_","-","="},IF(OR($D37 &gt;= AG$6, $E37 &lt; AF$6), 0, 1)+IF(OR($F37 &gt;= AG$6, $G37 &lt; AF$6), 0, 2)+1)</f>
        <v/>
      </c>
      <c r="AG37" s="71" t="str">
        <f ca="1">INDEX({"","_","-","="},IF(OR($D37 &gt;= AH$6, $E37 &lt; AG$6), 0, 1)+IF(OR($F37 &gt;= AH$6, $G37 &lt; AG$6), 0, 2)+1)</f>
        <v/>
      </c>
      <c r="AH37" s="71" t="str">
        <f ca="1">INDEX({"","_","-","="},IF(OR($D37 &gt;= AI$6, $E37 &lt; AH$6), 0, 1)+IF(OR($F37 &gt;= AI$6, $G37 &lt; AH$6), 0, 2)+1)</f>
        <v/>
      </c>
      <c r="AI37" s="71" t="str">
        <f ca="1">INDEX({"","_","-","="},IF(OR($D37 &gt;= AJ$6, $E37 &lt; AI$6), 0, 1)+IF(OR($F37 &gt;= AJ$6, $G37 &lt; AI$6), 0, 2)+1)</f>
        <v/>
      </c>
      <c r="AJ37" s="71" t="str">
        <f ca="1">INDEX({"","_","-","="},IF(OR($D37 &gt;= AK$6, $E37 &lt; AJ$6), 0, 1)+IF(OR($F37 &gt;= AK$6, $G37 &lt; AJ$6), 0, 2)+1)</f>
        <v/>
      </c>
      <c r="AK37" s="71" t="str">
        <f ca="1">INDEX({"","_","-","="},IF(OR($D37 &gt;= AL$6, $E37 &lt; AK$6), 0, 1)+IF(OR($F37 &gt;= AL$6, $G37 &lt; AK$6), 0, 2)+1)</f>
        <v/>
      </c>
      <c r="AL37" s="71" t="str">
        <f ca="1">INDEX({"","_","-","="},IF(OR($D37 &gt;= AM$6, $E37 &lt; AL$6), 0, 1)+IF(OR($F37 &gt;= AM$6, $G37 &lt; AL$6), 0, 2)+1)</f>
        <v/>
      </c>
      <c r="AM37" s="71" t="str">
        <f ca="1">INDEX({"","_","-","="},IF(OR($D37 &gt;= AN$6, $E37 &lt; AM$6), 0, 1)+IF(OR($F37 &gt;= AN$6, $G37 &lt; AM$6), 0, 2)+1)</f>
        <v/>
      </c>
      <c r="AN37" s="71" t="str">
        <f ca="1">INDEX({"","_","-","="},IF(OR($D37 &gt;= AO$6, $E37 &lt; AN$6), 0, 1)+IF(OR($F37 &gt;= AO$6, $G37 &lt; AN$6), 0, 2)+1)</f>
        <v/>
      </c>
      <c r="AO37" s="71" t="str">
        <f ca="1">INDEX({"","_","-","="},IF(OR($D37 &gt;= AP$6, $E37 &lt; AO$6), 0, 1)+IF(OR($F37 &gt;= AP$6, $G37 &lt; AO$6), 0, 2)+1)</f>
        <v/>
      </c>
      <c r="AP37" s="71" t="str">
        <f ca="1">INDEX({"","_","-","="},IF(OR($D37 &gt;= AQ$6, $E37 &lt; AP$6), 0, 1)+IF(OR($F37 &gt;= AQ$6, $G37 &lt; AP$6), 0, 2)+1)</f>
        <v/>
      </c>
      <c r="AQ37" s="71" t="str">
        <f ca="1">INDEX({"","_","-","="},IF(OR($D37 &gt;= AR$6, $E37 &lt; AQ$6), 0, 1)+IF(OR($F37 &gt;= AR$6, $G37 &lt; AQ$6), 0, 2)+1)</f>
        <v/>
      </c>
      <c r="AR37" s="71" t="str">
        <f ca="1">INDEX({"","_","-","="},IF(OR($D37 &gt;= AS$6, $E37 &lt; AR$6), 0, 1)+IF(OR($F37 &gt;= AS$6, $G37 &lt; AR$6), 0, 2)+1)</f>
        <v/>
      </c>
      <c r="AS37" s="71" t="str">
        <f ca="1">INDEX({"","_","-","="},IF(OR($D37 &gt;= AT$6, $E37 &lt; AS$6), 0, 1)+IF(OR($F37 &gt;= AT$6, $G37 &lt; AS$6), 0, 2)+1)</f>
        <v/>
      </c>
      <c r="AT37" s="71" t="str">
        <f ca="1">INDEX({"","_","-","="},IF(OR($D37 &gt;= AU$6, $E37 &lt; AT$6), 0, 1)+IF(OR($F37 &gt;= AU$6, $G37 &lt; AT$6), 0, 2)+1)</f>
        <v/>
      </c>
      <c r="AU37" s="71" t="str">
        <f ca="1">INDEX({"","_","-","="},IF(OR($D37 &gt;= AV$6, $E37 &lt; AU$6), 0, 1)+IF(OR($F37 &gt;= AV$6, $G37 &lt; AU$6), 0, 2)+1)</f>
        <v/>
      </c>
      <c r="AV37" s="71" t="str">
        <f ca="1">INDEX({"","_","-","="},IF(OR($D37 &gt;= AW$6, $E37 &lt; AV$6), 0, 1)+IF(OR($F37 &gt;= AW$6, $G37 &lt; AV$6), 0, 2)+1)</f>
        <v/>
      </c>
      <c r="AW37" s="71" t="str">
        <f ca="1">INDEX({"","_","-","="},IF(OR($D37 &gt;= AX$6, $E37 &lt; AW$6), 0, 1)+IF(OR($F37 &gt;= AX$6, $G37 &lt; AW$6), 0, 2)+1)</f>
        <v/>
      </c>
      <c r="AX37" s="71" t="str">
        <f ca="1">INDEX({"","_","-","="},IF(OR($D37 &gt;= AY$6, $E37 &lt; AX$6), 0, 1)+IF(OR($F37 &gt;= AY$6, $G37 &lt; AX$6), 0, 2)+1)</f>
        <v/>
      </c>
      <c r="AY37" s="71" t="str">
        <f ca="1">INDEX({"","_","-","="},IF(OR($D37 &gt;= AZ$6, $E37 &lt; AY$6), 0, 1)+IF(OR($F37 &gt;= AZ$6, $G37 &lt; AY$6), 0, 2)+1)</f>
        <v/>
      </c>
      <c r="AZ37" s="71" t="str">
        <f ca="1">INDEX({"","_","-","="},IF(OR($D37 &gt;= BA$6, $E37 &lt; AZ$6), 0, 1)+IF(OR($F37 &gt;= BA$6, $G37 &lt; AZ$6), 0, 2)+1)</f>
        <v/>
      </c>
      <c r="BA37" s="71" t="str">
        <f ca="1">INDEX({"","_","-","="},IF(OR($D37 &gt;= BB$6, $E37 &lt; BA$6), 0, 1)+IF(OR($F37 &gt;= BB$6, $G37 &lt; BA$6), 0, 2)+1)</f>
        <v/>
      </c>
      <c r="BB37" s="71" t="str">
        <f ca="1">INDEX({"","_","-","="},IF(OR($D37 &gt;= BC$6, $E37 &lt; BB$6), 0, 1)+IF(OR($F37 &gt;= BC$6, $G37 &lt; BB$6), 0, 2)+1)</f>
        <v/>
      </c>
      <c r="BC37" s="71" t="str">
        <f ca="1">INDEX({"","_","-","="},IF(OR($D37 &gt;= BD$6, $E37 &lt; BC$6), 0, 1)+IF(OR($F37 &gt;= BD$6, $G37 &lt; BC$6), 0, 2)+1)</f>
        <v/>
      </c>
      <c r="BD37" s="71" t="str">
        <f ca="1">INDEX({"","_","-","="},IF(OR($D37 &gt;= BE$6, $E37 &lt; BD$6), 0, 1)+IF(OR($F37 &gt;= BE$6, $G37 &lt; BD$6), 0, 2)+1)</f>
        <v/>
      </c>
      <c r="BE37" s="71" t="str">
        <f ca="1">INDEX({"","_","-","="},IF(OR($D37 &gt;= BF$6, $E37 &lt; BE$6), 0, 1)+IF(OR($F37 &gt;= BF$6, $G37 &lt; BE$6), 0, 2)+1)</f>
        <v/>
      </c>
      <c r="BF37" s="71" t="str">
        <f ca="1">INDEX({"","_","-","="},IF(OR($D37 &gt;= BG$6, $E37 &lt; BF$6), 0, 1)+IF(OR($F37 &gt;= BG$6, $G37 &lt; BF$6), 0, 2)+1)</f>
        <v/>
      </c>
      <c r="BG37" s="71" t="str">
        <f ca="1">INDEX({"","_","-","="},IF(OR($D37 &gt;= BH$6, $E37 &lt; BG$6), 0, 1)+IF(OR($F37 &gt;= BH$6, $G37 &lt; BG$6), 0, 2)+1)</f>
        <v/>
      </c>
      <c r="BH37" s="71" t="str">
        <f ca="1">INDEX({"","_","-","="},IF(OR($D37 &gt;= BI$6, $E37 &lt; BH$6), 0, 1)+IF(OR($F37 &gt;= BI$6, $G37 &lt; BH$6), 0, 2)+1)</f>
        <v/>
      </c>
      <c r="BI37" s="71" t="str">
        <f ca="1">INDEX({"","_","-","="},IF(OR($D37 &gt;= BJ$6, $E37 &lt; BI$6), 0, 1)+IF(OR($F37 &gt;= BJ$6, $G37 &lt; BI$6), 0, 2)+1)</f>
        <v/>
      </c>
      <c r="BJ37" s="71" t="str">
        <f ca="1">INDEX({"","_","-","="},IF(OR($D37 &gt;= BK$6, $E37 &lt; BJ$6), 0, 1)+IF(OR($F37 &gt;= BK$6, $G37 &lt; BJ$6), 0, 2)+1)</f>
        <v/>
      </c>
      <c r="BK37" s="71" t="str">
        <f ca="1">INDEX({"","_","-","="},IF(OR($D37 &gt;= BL$6, $E37 &lt; BK$6), 0, 1)+IF(OR($F37 &gt;= BL$6, $G37 &lt; BK$6), 0, 2)+1)</f>
        <v/>
      </c>
      <c r="BL37" s="71" t="str">
        <f ca="1">INDEX({"","_","-","="},IF(OR($D37 &gt;= BM$6, $E37 &lt; BL$6), 0, 1)+IF(OR($F37 &gt;= BM$6, $G37 &lt; BL$6), 0, 2)+1)</f>
        <v/>
      </c>
      <c r="BM37" s="71" t="str">
        <f ca="1">INDEX({"","_","-","="},IF(OR($D37 &gt;= BN$6, $E37 &lt; BM$6), 0, 1)+IF(OR($F37 &gt;= BN$6, $G37 &lt; BM$6), 0, 2)+1)</f>
        <v/>
      </c>
      <c r="BN37" s="71" t="str">
        <f ca="1">INDEX({"","_","-","="},IF(OR($D37 &gt;= BO$6, $E37 &lt; BN$6), 0, 1)+IF(OR($F37 &gt;= BO$6, $G37 &lt; BN$6), 0, 2)+1)</f>
        <v/>
      </c>
      <c r="BO37" s="71" t="str">
        <f ca="1">INDEX({"","_","-","="},IF(OR($D37 &gt;= BP$6, $E37 &lt; BO$6), 0, 1)+IF(OR($F37 &gt;= BP$6, $G37 &lt; BO$6), 0, 2)+1)</f>
        <v/>
      </c>
      <c r="BP37" s="71" t="str">
        <f ca="1">INDEX({"","_","-","="},IF(OR($D37 &gt;= BQ$6, $E37 &lt; BP$6), 0, 1)+IF(OR($F37 &gt;= BQ$6, $G37 &lt; BP$6), 0, 2)+1)</f>
        <v/>
      </c>
      <c r="BQ37" s="71" t="str">
        <f ca="1">INDEX({"","_","-","="},IF(OR($D37 &gt;= BR$6, $E37 &lt; BQ$6), 0, 1)+IF(OR($F37 &gt;= BR$6, $G37 &lt; BQ$6), 0, 2)+1)</f>
        <v/>
      </c>
      <c r="BR37" s="71" t="str">
        <f ca="1">INDEX({"","_","-","="},IF(OR($D37 &gt;= BS$6, $E37 &lt; BR$6), 0, 1)+IF(OR($F37 &gt;= BS$6, $G37 &lt; BR$6), 0, 2)+1)</f>
        <v/>
      </c>
      <c r="BS37" s="71" t="str">
        <f ca="1">INDEX({"","_","-","="},IF(OR($D37 &gt;= BT$6, $E37 &lt; BS$6), 0, 1)+IF(OR($F37 &gt;= BT$6, $G37 &lt; BS$6), 0, 2)+1)</f>
        <v/>
      </c>
      <c r="BT37" s="71" t="str">
        <f ca="1">INDEX({"","_","-","="},IF(OR($D37 &gt;= BU$6, $E37 &lt; BT$6), 0, 1)+IF(OR($F37 &gt;= BU$6, $G37 &lt; BT$6), 0, 2)+1)</f>
        <v/>
      </c>
      <c r="BU37" s="71" t="str">
        <f ca="1">INDEX({"","_","-","="},IF(OR($D37 &gt;= BV$6, $E37 &lt; BU$6), 0, 1)+IF(OR($F37 &gt;= BV$6, $G37 &lt; BU$6), 0, 2)+1)</f>
        <v/>
      </c>
      <c r="BV37" s="71" t="str">
        <f ca="1">INDEX({"","_","-","="},IF(OR($D37 &gt;= BW$6, $E37 &lt; BV$6), 0, 1)+IF(OR($F37 &gt;= BW$6, $G37 &lt; BV$6), 0, 2)+1)</f>
        <v/>
      </c>
      <c r="BW37" s="71" t="str">
        <f ca="1">INDEX({"","_","-","="},IF(OR($D37 &gt;= BX$6, $E37 &lt; BW$6), 0, 1)+IF(OR($F37 &gt;= BX$6, $G37 &lt; BW$6), 0, 2)+1)</f>
        <v/>
      </c>
      <c r="BX37" s="71" t="str">
        <f ca="1">INDEX({"","_","-","="},IF(OR($D37 &gt;= BY$6, $E37 &lt; BX$6), 0, 1)+IF(OR($F37 &gt;= BY$6, $G37 &lt; BX$6), 0, 2)+1)</f>
        <v/>
      </c>
      <c r="BY37" s="71" t="str">
        <f ca="1">INDEX({"","_","-","="},IF(OR($D37 &gt;= BZ$6, $E37 &lt; BY$6), 0, 1)+IF(OR($F37 &gt;= BZ$6, $G37 &lt; BY$6), 0, 2)+1)</f>
        <v/>
      </c>
      <c r="BZ37" s="71" t="str">
        <f ca="1">INDEX({"","_","-","="},IF(OR($D37 &gt;= CA$6, $E37 &lt; BZ$6), 0, 1)+IF(OR($F37 &gt;= CA$6, $G37 &lt; BZ$6), 0, 2)+1)</f>
        <v/>
      </c>
      <c r="CA37" s="71" t="str">
        <f ca="1">INDEX({"","_","-","="},IF(OR($D37 &gt;= CB$6, $E37 &lt; CA$6), 0, 1)+IF(OR($F37 &gt;= CB$6, $G37 &lt; CA$6), 0, 2)+1)</f>
        <v/>
      </c>
      <c r="CB37" s="71" t="str">
        <f ca="1">INDEX({"","_","-","="},IF(OR($D37 &gt;= CC$6, $E37 &lt; CB$6), 0, 1)+IF(OR($F37 &gt;= CC$6, $G37 &lt; CB$6), 0, 2)+1)</f>
        <v/>
      </c>
      <c r="CC37" s="71" t="str">
        <f ca="1">INDEX({"","_","-","="},IF(OR($D37 &gt;= CD$6, $E37 &lt; CC$6), 0, 1)+IF(OR($F37 &gt;= CD$6, $G37 &lt; CC$6), 0, 2)+1)</f>
        <v/>
      </c>
      <c r="CD37" s="71" t="str">
        <f ca="1">INDEX({"","_","-","="},IF(OR($D37 &gt;= CE$6, $E37 &lt; CD$6), 0, 1)+IF(OR($F37 &gt;= CE$6, $G37 &lt; CD$6), 0, 2)+1)</f>
        <v/>
      </c>
    </row>
    <row r="38" spans="1:82">
      <c r="A38" s="8" t="str">
        <f ca="1">IF('临-进度'!N33,'临-进度'!$A33,"")</f>
        <v/>
      </c>
      <c r="B38" s="8" t="str">
        <f ca="1">IF('临-进度'!N33,'临-进度'!$B33,"")</f>
        <v/>
      </c>
      <c r="C38" s="8" t="str">
        <f ca="1">IF('临-进度'!N33,'临-进度'!$F33,"")</f>
        <v/>
      </c>
      <c r="D38" s="42" t="str">
        <f ca="1">IF('临-进度'!$N33,'临-进度'!$J33,"")</f>
        <v/>
      </c>
      <c r="E38" s="42" t="str">
        <f ca="1">IF('临-进度'!$N33,'临-进度'!$AF33,"")</f>
        <v/>
      </c>
      <c r="F38" s="42" t="str">
        <f ca="1">IF('临-进度'!$N33,'临-进度'!$K33,"")</f>
        <v/>
      </c>
      <c r="G38" s="76" t="str">
        <f ca="1">IF('临-进度'!$N33,'临-进度'!$AG33,"")</f>
        <v/>
      </c>
      <c r="H38" s="71" t="str">
        <f ca="1">INDEX({"","_","-","="},IF(OR($D38 &gt;= I$6, $E38 &lt; H$6), 0, 1)+IF(OR($F38 &gt;= I$6, $G38 &lt; H$6), 0, 2)+1)</f>
        <v/>
      </c>
      <c r="I38" s="71" t="str">
        <f ca="1">INDEX({"","_","-","="},IF(OR($D38 &gt;= J$6, $E38 &lt; I$6), 0, 1)+IF(OR($F38 &gt;= J$6, $G38 &lt; I$6), 0, 2)+1)</f>
        <v/>
      </c>
      <c r="J38" s="71" t="str">
        <f ca="1">INDEX({"","_","-","="},IF(OR($D38 &gt;= K$6, $E38 &lt; J$6), 0, 1)+IF(OR($F38 &gt;= K$6, $G38 &lt; J$6), 0, 2)+1)</f>
        <v/>
      </c>
      <c r="K38" s="71" t="str">
        <f ca="1">INDEX({"","_","-","="},IF(OR($D38 &gt;= L$6, $E38 &lt; K$6), 0, 1)+IF(OR($F38 &gt;= L$6, $G38 &lt; K$6), 0, 2)+1)</f>
        <v/>
      </c>
      <c r="L38" s="71" t="str">
        <f ca="1">INDEX({"","_","-","="},IF(OR($D38 &gt;= M$6, $E38 &lt; L$6), 0, 1)+IF(OR($F38 &gt;= M$6, $G38 &lt; L$6), 0, 2)+1)</f>
        <v/>
      </c>
      <c r="M38" s="71" t="str">
        <f ca="1">INDEX({"","_","-","="},IF(OR($D38 &gt;= N$6, $E38 &lt; M$6), 0, 1)+IF(OR($F38 &gt;= N$6, $G38 &lt; M$6), 0, 2)+1)</f>
        <v/>
      </c>
      <c r="N38" s="71" t="str">
        <f ca="1">INDEX({"","_","-","="},IF(OR($D38 &gt;= O$6, $E38 &lt; N$6), 0, 1)+IF(OR($F38 &gt;= O$6, $G38 &lt; N$6), 0, 2)+1)</f>
        <v/>
      </c>
      <c r="O38" s="71" t="str">
        <f ca="1">INDEX({"","_","-","="},IF(OR($D38 &gt;= P$6, $E38 &lt; O$6), 0, 1)+IF(OR($F38 &gt;= P$6, $G38 &lt; O$6), 0, 2)+1)</f>
        <v/>
      </c>
      <c r="P38" s="71" t="str">
        <f ca="1">INDEX({"","_","-","="},IF(OR($D38 &gt;= Q$6, $E38 &lt; P$6), 0, 1)+IF(OR($F38 &gt;= Q$6, $G38 &lt; P$6), 0, 2)+1)</f>
        <v/>
      </c>
      <c r="Q38" s="71" t="str">
        <f ca="1">INDEX({"","_","-","="},IF(OR($D38 &gt;= R$6, $E38 &lt; Q$6), 0, 1)+IF(OR($F38 &gt;= R$6, $G38 &lt; Q$6), 0, 2)+1)</f>
        <v/>
      </c>
      <c r="R38" s="71" t="str">
        <f ca="1">INDEX({"","_","-","="},IF(OR($D38 &gt;= S$6, $E38 &lt; R$6), 0, 1)+IF(OR($F38 &gt;= S$6, $G38 &lt; R$6), 0, 2)+1)</f>
        <v/>
      </c>
      <c r="S38" s="71" t="str">
        <f ca="1">INDEX({"","_","-","="},IF(OR($D38 &gt;= T$6, $E38 &lt; S$6), 0, 1)+IF(OR($F38 &gt;= T$6, $G38 &lt; S$6), 0, 2)+1)</f>
        <v/>
      </c>
      <c r="T38" s="71" t="str">
        <f ca="1">INDEX({"","_","-","="},IF(OR($D38 &gt;= U$6, $E38 &lt; T$6), 0, 1)+IF(OR($F38 &gt;= U$6, $G38 &lt; T$6), 0, 2)+1)</f>
        <v/>
      </c>
      <c r="U38" s="71" t="str">
        <f ca="1">INDEX({"","_","-","="},IF(OR($D38 &gt;= V$6, $E38 &lt; U$6), 0, 1)+IF(OR($F38 &gt;= V$6, $G38 &lt; U$6), 0, 2)+1)</f>
        <v/>
      </c>
      <c r="V38" s="71" t="str">
        <f ca="1">INDEX({"","_","-","="},IF(OR($D38 &gt;= W$6, $E38 &lt; V$6), 0, 1)+IF(OR($F38 &gt;= W$6, $G38 &lt; V$6), 0, 2)+1)</f>
        <v/>
      </c>
      <c r="W38" s="71" t="str">
        <f ca="1">INDEX({"","_","-","="},IF(OR($D38 &gt;= X$6, $E38 &lt; W$6), 0, 1)+IF(OR($F38 &gt;= X$6, $G38 &lt; W$6), 0, 2)+1)</f>
        <v/>
      </c>
      <c r="X38" s="71" t="str">
        <f ca="1">INDEX({"","_","-","="},IF(OR($D38 &gt;= Y$6, $E38 &lt; X$6), 0, 1)+IF(OR($F38 &gt;= Y$6, $G38 &lt; X$6), 0, 2)+1)</f>
        <v/>
      </c>
      <c r="Y38" s="71" t="str">
        <f ca="1">INDEX({"","_","-","="},IF(OR($D38 &gt;= Z$6, $E38 &lt; Y$6), 0, 1)+IF(OR($F38 &gt;= Z$6, $G38 &lt; Y$6), 0, 2)+1)</f>
        <v/>
      </c>
      <c r="Z38" s="71" t="str">
        <f ca="1">INDEX({"","_","-","="},IF(OR($D38 &gt;= AA$6, $E38 &lt; Z$6), 0, 1)+IF(OR($F38 &gt;= AA$6, $G38 &lt; Z$6), 0, 2)+1)</f>
        <v/>
      </c>
      <c r="AA38" s="71" t="str">
        <f ca="1">INDEX({"","_","-","="},IF(OR($D38 &gt;= AB$6, $E38 &lt; AA$6), 0, 1)+IF(OR($F38 &gt;= AB$6, $G38 &lt; AA$6), 0, 2)+1)</f>
        <v/>
      </c>
      <c r="AB38" s="71" t="str">
        <f ca="1">INDEX({"","_","-","="},IF(OR($D38 &gt;= AC$6, $E38 &lt; AB$6), 0, 1)+IF(OR($F38 &gt;= AC$6, $G38 &lt; AB$6), 0, 2)+1)</f>
        <v/>
      </c>
      <c r="AC38" s="71" t="str">
        <f ca="1">INDEX({"","_","-","="},IF(OR($D38 &gt;= AD$6, $E38 &lt; AC$6), 0, 1)+IF(OR($F38 &gt;= AD$6, $G38 &lt; AC$6), 0, 2)+1)</f>
        <v/>
      </c>
      <c r="AD38" s="71" t="str">
        <f ca="1">INDEX({"","_","-","="},IF(OR($D38 &gt;= AE$6, $E38 &lt; AD$6), 0, 1)+IF(OR($F38 &gt;= AE$6, $G38 &lt; AD$6), 0, 2)+1)</f>
        <v/>
      </c>
      <c r="AE38" s="71" t="str">
        <f ca="1">INDEX({"","_","-","="},IF(OR($D38 &gt;= AF$6, $E38 &lt; AE$6), 0, 1)+IF(OR($F38 &gt;= AF$6, $G38 &lt; AE$6), 0, 2)+1)</f>
        <v/>
      </c>
      <c r="AF38" s="71" t="str">
        <f ca="1">INDEX({"","_","-","="},IF(OR($D38 &gt;= AG$6, $E38 &lt; AF$6), 0, 1)+IF(OR($F38 &gt;= AG$6, $G38 &lt; AF$6), 0, 2)+1)</f>
        <v/>
      </c>
      <c r="AG38" s="71" t="str">
        <f ca="1">INDEX({"","_","-","="},IF(OR($D38 &gt;= AH$6, $E38 &lt; AG$6), 0, 1)+IF(OR($F38 &gt;= AH$6, $G38 &lt; AG$6), 0, 2)+1)</f>
        <v/>
      </c>
      <c r="AH38" s="71" t="str">
        <f ca="1">INDEX({"","_","-","="},IF(OR($D38 &gt;= AI$6, $E38 &lt; AH$6), 0, 1)+IF(OR($F38 &gt;= AI$6, $G38 &lt; AH$6), 0, 2)+1)</f>
        <v/>
      </c>
      <c r="AI38" s="71" t="str">
        <f ca="1">INDEX({"","_","-","="},IF(OR($D38 &gt;= AJ$6, $E38 &lt; AI$6), 0, 1)+IF(OR($F38 &gt;= AJ$6, $G38 &lt; AI$6), 0, 2)+1)</f>
        <v/>
      </c>
      <c r="AJ38" s="71" t="str">
        <f ca="1">INDEX({"","_","-","="},IF(OR($D38 &gt;= AK$6, $E38 &lt; AJ$6), 0, 1)+IF(OR($F38 &gt;= AK$6, $G38 &lt; AJ$6), 0, 2)+1)</f>
        <v/>
      </c>
      <c r="AK38" s="71" t="str">
        <f ca="1">INDEX({"","_","-","="},IF(OR($D38 &gt;= AL$6, $E38 &lt; AK$6), 0, 1)+IF(OR($F38 &gt;= AL$6, $G38 &lt; AK$6), 0, 2)+1)</f>
        <v/>
      </c>
      <c r="AL38" s="71" t="str">
        <f ca="1">INDEX({"","_","-","="},IF(OR($D38 &gt;= AM$6, $E38 &lt; AL$6), 0, 1)+IF(OR($F38 &gt;= AM$6, $G38 &lt; AL$6), 0, 2)+1)</f>
        <v/>
      </c>
      <c r="AM38" s="71" t="str">
        <f ca="1">INDEX({"","_","-","="},IF(OR($D38 &gt;= AN$6, $E38 &lt; AM$6), 0, 1)+IF(OR($F38 &gt;= AN$6, $G38 &lt; AM$6), 0, 2)+1)</f>
        <v/>
      </c>
      <c r="AN38" s="71" t="str">
        <f ca="1">INDEX({"","_","-","="},IF(OR($D38 &gt;= AO$6, $E38 &lt; AN$6), 0, 1)+IF(OR($F38 &gt;= AO$6, $G38 &lt; AN$6), 0, 2)+1)</f>
        <v/>
      </c>
      <c r="AO38" s="71" t="str">
        <f ca="1">INDEX({"","_","-","="},IF(OR($D38 &gt;= AP$6, $E38 &lt; AO$6), 0, 1)+IF(OR($F38 &gt;= AP$6, $G38 &lt; AO$6), 0, 2)+1)</f>
        <v/>
      </c>
      <c r="AP38" s="71" t="str">
        <f ca="1">INDEX({"","_","-","="},IF(OR($D38 &gt;= AQ$6, $E38 &lt; AP$6), 0, 1)+IF(OR($F38 &gt;= AQ$6, $G38 &lt; AP$6), 0, 2)+1)</f>
        <v/>
      </c>
      <c r="AQ38" s="71" t="str">
        <f ca="1">INDEX({"","_","-","="},IF(OR($D38 &gt;= AR$6, $E38 &lt; AQ$6), 0, 1)+IF(OR($F38 &gt;= AR$6, $G38 &lt; AQ$6), 0, 2)+1)</f>
        <v/>
      </c>
      <c r="AR38" s="71" t="str">
        <f ca="1">INDEX({"","_","-","="},IF(OR($D38 &gt;= AS$6, $E38 &lt; AR$6), 0, 1)+IF(OR($F38 &gt;= AS$6, $G38 &lt; AR$6), 0, 2)+1)</f>
        <v/>
      </c>
      <c r="AS38" s="71" t="str">
        <f ca="1">INDEX({"","_","-","="},IF(OR($D38 &gt;= AT$6, $E38 &lt; AS$6), 0, 1)+IF(OR($F38 &gt;= AT$6, $G38 &lt; AS$6), 0, 2)+1)</f>
        <v/>
      </c>
      <c r="AT38" s="71" t="str">
        <f ca="1">INDEX({"","_","-","="},IF(OR($D38 &gt;= AU$6, $E38 &lt; AT$6), 0, 1)+IF(OR($F38 &gt;= AU$6, $G38 &lt; AT$6), 0, 2)+1)</f>
        <v/>
      </c>
      <c r="AU38" s="71" t="str">
        <f ca="1">INDEX({"","_","-","="},IF(OR($D38 &gt;= AV$6, $E38 &lt; AU$6), 0, 1)+IF(OR($F38 &gt;= AV$6, $G38 &lt; AU$6), 0, 2)+1)</f>
        <v/>
      </c>
      <c r="AV38" s="71" t="str">
        <f ca="1">INDEX({"","_","-","="},IF(OR($D38 &gt;= AW$6, $E38 &lt; AV$6), 0, 1)+IF(OR($F38 &gt;= AW$6, $G38 &lt; AV$6), 0, 2)+1)</f>
        <v/>
      </c>
      <c r="AW38" s="71" t="str">
        <f ca="1">INDEX({"","_","-","="},IF(OR($D38 &gt;= AX$6, $E38 &lt; AW$6), 0, 1)+IF(OR($F38 &gt;= AX$6, $G38 &lt; AW$6), 0, 2)+1)</f>
        <v/>
      </c>
      <c r="AX38" s="71" t="str">
        <f ca="1">INDEX({"","_","-","="},IF(OR($D38 &gt;= AY$6, $E38 &lt; AX$6), 0, 1)+IF(OR($F38 &gt;= AY$6, $G38 &lt; AX$6), 0, 2)+1)</f>
        <v/>
      </c>
      <c r="AY38" s="71" t="str">
        <f ca="1">INDEX({"","_","-","="},IF(OR($D38 &gt;= AZ$6, $E38 &lt; AY$6), 0, 1)+IF(OR($F38 &gt;= AZ$6, $G38 &lt; AY$6), 0, 2)+1)</f>
        <v/>
      </c>
      <c r="AZ38" s="71" t="str">
        <f ca="1">INDEX({"","_","-","="},IF(OR($D38 &gt;= BA$6, $E38 &lt; AZ$6), 0, 1)+IF(OR($F38 &gt;= BA$6, $G38 &lt; AZ$6), 0, 2)+1)</f>
        <v/>
      </c>
      <c r="BA38" s="71" t="str">
        <f ca="1">INDEX({"","_","-","="},IF(OR($D38 &gt;= BB$6, $E38 &lt; BA$6), 0, 1)+IF(OR($F38 &gt;= BB$6, $G38 &lt; BA$6), 0, 2)+1)</f>
        <v/>
      </c>
      <c r="BB38" s="71" t="str">
        <f ca="1">INDEX({"","_","-","="},IF(OR($D38 &gt;= BC$6, $E38 &lt; BB$6), 0, 1)+IF(OR($F38 &gt;= BC$6, $G38 &lt; BB$6), 0, 2)+1)</f>
        <v/>
      </c>
      <c r="BC38" s="71" t="str">
        <f ca="1">INDEX({"","_","-","="},IF(OR($D38 &gt;= BD$6, $E38 &lt; BC$6), 0, 1)+IF(OR($F38 &gt;= BD$6, $G38 &lt; BC$6), 0, 2)+1)</f>
        <v/>
      </c>
      <c r="BD38" s="71" t="str">
        <f ca="1">INDEX({"","_","-","="},IF(OR($D38 &gt;= BE$6, $E38 &lt; BD$6), 0, 1)+IF(OR($F38 &gt;= BE$6, $G38 &lt; BD$6), 0, 2)+1)</f>
        <v/>
      </c>
      <c r="BE38" s="71" t="str">
        <f ca="1">INDEX({"","_","-","="},IF(OR($D38 &gt;= BF$6, $E38 &lt; BE$6), 0, 1)+IF(OR($F38 &gt;= BF$6, $G38 &lt; BE$6), 0, 2)+1)</f>
        <v/>
      </c>
      <c r="BF38" s="71" t="str">
        <f ca="1">INDEX({"","_","-","="},IF(OR($D38 &gt;= BG$6, $E38 &lt; BF$6), 0, 1)+IF(OR($F38 &gt;= BG$6, $G38 &lt; BF$6), 0, 2)+1)</f>
        <v/>
      </c>
      <c r="BG38" s="71" t="str">
        <f ca="1">INDEX({"","_","-","="},IF(OR($D38 &gt;= BH$6, $E38 &lt; BG$6), 0, 1)+IF(OR($F38 &gt;= BH$6, $G38 &lt; BG$6), 0, 2)+1)</f>
        <v/>
      </c>
      <c r="BH38" s="71" t="str">
        <f ca="1">INDEX({"","_","-","="},IF(OR($D38 &gt;= BI$6, $E38 &lt; BH$6), 0, 1)+IF(OR($F38 &gt;= BI$6, $G38 &lt; BH$6), 0, 2)+1)</f>
        <v/>
      </c>
      <c r="BI38" s="71" t="str">
        <f ca="1">INDEX({"","_","-","="},IF(OR($D38 &gt;= BJ$6, $E38 &lt; BI$6), 0, 1)+IF(OR($F38 &gt;= BJ$6, $G38 &lt; BI$6), 0, 2)+1)</f>
        <v/>
      </c>
      <c r="BJ38" s="71" t="str">
        <f ca="1">INDEX({"","_","-","="},IF(OR($D38 &gt;= BK$6, $E38 &lt; BJ$6), 0, 1)+IF(OR($F38 &gt;= BK$6, $G38 &lt; BJ$6), 0, 2)+1)</f>
        <v/>
      </c>
      <c r="BK38" s="71" t="str">
        <f ca="1">INDEX({"","_","-","="},IF(OR($D38 &gt;= BL$6, $E38 &lt; BK$6), 0, 1)+IF(OR($F38 &gt;= BL$6, $G38 &lt; BK$6), 0, 2)+1)</f>
        <v/>
      </c>
      <c r="BL38" s="71" t="str">
        <f ca="1">INDEX({"","_","-","="},IF(OR($D38 &gt;= BM$6, $E38 &lt; BL$6), 0, 1)+IF(OR($F38 &gt;= BM$6, $G38 &lt; BL$6), 0, 2)+1)</f>
        <v/>
      </c>
      <c r="BM38" s="71" t="str">
        <f ca="1">INDEX({"","_","-","="},IF(OR($D38 &gt;= BN$6, $E38 &lt; BM$6), 0, 1)+IF(OR($F38 &gt;= BN$6, $G38 &lt; BM$6), 0, 2)+1)</f>
        <v/>
      </c>
      <c r="BN38" s="71" t="str">
        <f ca="1">INDEX({"","_","-","="},IF(OR($D38 &gt;= BO$6, $E38 &lt; BN$6), 0, 1)+IF(OR($F38 &gt;= BO$6, $G38 &lt; BN$6), 0, 2)+1)</f>
        <v/>
      </c>
      <c r="BO38" s="71" t="str">
        <f ca="1">INDEX({"","_","-","="},IF(OR($D38 &gt;= BP$6, $E38 &lt; BO$6), 0, 1)+IF(OR($F38 &gt;= BP$6, $G38 &lt; BO$6), 0, 2)+1)</f>
        <v/>
      </c>
      <c r="BP38" s="71" t="str">
        <f ca="1">INDEX({"","_","-","="},IF(OR($D38 &gt;= BQ$6, $E38 &lt; BP$6), 0, 1)+IF(OR($F38 &gt;= BQ$6, $G38 &lt; BP$6), 0, 2)+1)</f>
        <v/>
      </c>
      <c r="BQ38" s="71" t="str">
        <f ca="1">INDEX({"","_","-","="},IF(OR($D38 &gt;= BR$6, $E38 &lt; BQ$6), 0, 1)+IF(OR($F38 &gt;= BR$6, $G38 &lt; BQ$6), 0, 2)+1)</f>
        <v/>
      </c>
      <c r="BR38" s="71" t="str">
        <f ca="1">INDEX({"","_","-","="},IF(OR($D38 &gt;= BS$6, $E38 &lt; BR$6), 0, 1)+IF(OR($F38 &gt;= BS$6, $G38 &lt; BR$6), 0, 2)+1)</f>
        <v/>
      </c>
      <c r="BS38" s="71" t="str">
        <f ca="1">INDEX({"","_","-","="},IF(OR($D38 &gt;= BT$6, $E38 &lt; BS$6), 0, 1)+IF(OR($F38 &gt;= BT$6, $G38 &lt; BS$6), 0, 2)+1)</f>
        <v/>
      </c>
      <c r="BT38" s="71" t="str">
        <f ca="1">INDEX({"","_","-","="},IF(OR($D38 &gt;= BU$6, $E38 &lt; BT$6), 0, 1)+IF(OR($F38 &gt;= BU$6, $G38 &lt; BT$6), 0, 2)+1)</f>
        <v/>
      </c>
      <c r="BU38" s="71" t="str">
        <f ca="1">INDEX({"","_","-","="},IF(OR($D38 &gt;= BV$6, $E38 &lt; BU$6), 0, 1)+IF(OR($F38 &gt;= BV$6, $G38 &lt; BU$6), 0, 2)+1)</f>
        <v/>
      </c>
      <c r="BV38" s="71" t="str">
        <f ca="1">INDEX({"","_","-","="},IF(OR($D38 &gt;= BW$6, $E38 &lt; BV$6), 0, 1)+IF(OR($F38 &gt;= BW$6, $G38 &lt; BV$6), 0, 2)+1)</f>
        <v/>
      </c>
      <c r="BW38" s="71" t="str">
        <f ca="1">INDEX({"","_","-","="},IF(OR($D38 &gt;= BX$6, $E38 &lt; BW$6), 0, 1)+IF(OR($F38 &gt;= BX$6, $G38 &lt; BW$6), 0, 2)+1)</f>
        <v/>
      </c>
      <c r="BX38" s="71" t="str">
        <f ca="1">INDEX({"","_","-","="},IF(OR($D38 &gt;= BY$6, $E38 &lt; BX$6), 0, 1)+IF(OR($F38 &gt;= BY$6, $G38 &lt; BX$6), 0, 2)+1)</f>
        <v/>
      </c>
      <c r="BY38" s="71" t="str">
        <f ca="1">INDEX({"","_","-","="},IF(OR($D38 &gt;= BZ$6, $E38 &lt; BY$6), 0, 1)+IF(OR($F38 &gt;= BZ$6, $G38 &lt; BY$6), 0, 2)+1)</f>
        <v/>
      </c>
      <c r="BZ38" s="71" t="str">
        <f ca="1">INDEX({"","_","-","="},IF(OR($D38 &gt;= CA$6, $E38 &lt; BZ$6), 0, 1)+IF(OR($F38 &gt;= CA$6, $G38 &lt; BZ$6), 0, 2)+1)</f>
        <v/>
      </c>
      <c r="CA38" s="71" t="str">
        <f ca="1">INDEX({"","_","-","="},IF(OR($D38 &gt;= CB$6, $E38 &lt; CA$6), 0, 1)+IF(OR($F38 &gt;= CB$6, $G38 &lt; CA$6), 0, 2)+1)</f>
        <v/>
      </c>
      <c r="CB38" s="71" t="str">
        <f ca="1">INDEX({"","_","-","="},IF(OR($D38 &gt;= CC$6, $E38 &lt; CB$6), 0, 1)+IF(OR($F38 &gt;= CC$6, $G38 &lt; CB$6), 0, 2)+1)</f>
        <v/>
      </c>
      <c r="CC38" s="71" t="str">
        <f ca="1">INDEX({"","_","-","="},IF(OR($D38 &gt;= CD$6, $E38 &lt; CC$6), 0, 1)+IF(OR($F38 &gt;= CD$6, $G38 &lt; CC$6), 0, 2)+1)</f>
        <v/>
      </c>
      <c r="CD38" s="71" t="str">
        <f ca="1">INDEX({"","_","-","="},IF(OR($D38 &gt;= CE$6, $E38 &lt; CD$6), 0, 1)+IF(OR($F38 &gt;= CE$6, $G38 &lt; CD$6), 0, 2)+1)</f>
        <v/>
      </c>
    </row>
    <row r="39" spans="1:82">
      <c r="A39" s="8" t="str">
        <f ca="1">IF('临-进度'!N34,'临-进度'!$A34,"")</f>
        <v/>
      </c>
      <c r="B39" s="8" t="str">
        <f ca="1">IF('临-进度'!N34,'临-进度'!$B34,"")</f>
        <v/>
      </c>
      <c r="C39" s="8" t="str">
        <f ca="1">IF('临-进度'!N34,'临-进度'!$F34,"")</f>
        <v/>
      </c>
      <c r="D39" s="42" t="str">
        <f ca="1">IF('临-进度'!$N34,'临-进度'!$J34,"")</f>
        <v/>
      </c>
      <c r="E39" s="42" t="str">
        <f ca="1">IF('临-进度'!$N34,'临-进度'!$AF34,"")</f>
        <v/>
      </c>
      <c r="F39" s="42" t="str">
        <f ca="1">IF('临-进度'!$N34,'临-进度'!$K34,"")</f>
        <v/>
      </c>
      <c r="G39" s="76" t="str">
        <f ca="1">IF('临-进度'!$N34,'临-进度'!$AG34,"")</f>
        <v/>
      </c>
      <c r="H39" s="71" t="str">
        <f ca="1">INDEX({"","_","-","="},IF(OR($D39 &gt;= I$6, $E39 &lt; H$6), 0, 1)+IF(OR($F39 &gt;= I$6, $G39 &lt; H$6), 0, 2)+1)</f>
        <v/>
      </c>
      <c r="I39" s="71" t="str">
        <f ca="1">INDEX({"","_","-","="},IF(OR($D39 &gt;= J$6, $E39 &lt; I$6), 0, 1)+IF(OR($F39 &gt;= J$6, $G39 &lt; I$6), 0, 2)+1)</f>
        <v/>
      </c>
      <c r="J39" s="71" t="str">
        <f ca="1">INDEX({"","_","-","="},IF(OR($D39 &gt;= K$6, $E39 &lt; J$6), 0, 1)+IF(OR($F39 &gt;= K$6, $G39 &lt; J$6), 0, 2)+1)</f>
        <v/>
      </c>
      <c r="K39" s="71" t="str">
        <f ca="1">INDEX({"","_","-","="},IF(OR($D39 &gt;= L$6, $E39 &lt; K$6), 0, 1)+IF(OR($F39 &gt;= L$6, $G39 &lt; K$6), 0, 2)+1)</f>
        <v/>
      </c>
      <c r="L39" s="71" t="str">
        <f ca="1">INDEX({"","_","-","="},IF(OR($D39 &gt;= M$6, $E39 &lt; L$6), 0, 1)+IF(OR($F39 &gt;= M$6, $G39 &lt; L$6), 0, 2)+1)</f>
        <v/>
      </c>
      <c r="M39" s="71" t="str">
        <f ca="1">INDEX({"","_","-","="},IF(OR($D39 &gt;= N$6, $E39 &lt; M$6), 0, 1)+IF(OR($F39 &gt;= N$6, $G39 &lt; M$6), 0, 2)+1)</f>
        <v/>
      </c>
      <c r="N39" s="71" t="str">
        <f ca="1">INDEX({"","_","-","="},IF(OR($D39 &gt;= O$6, $E39 &lt; N$6), 0, 1)+IF(OR($F39 &gt;= O$6, $G39 &lt; N$6), 0, 2)+1)</f>
        <v/>
      </c>
      <c r="O39" s="71" t="str">
        <f ca="1">INDEX({"","_","-","="},IF(OR($D39 &gt;= P$6, $E39 &lt; O$6), 0, 1)+IF(OR($F39 &gt;= P$6, $G39 &lt; O$6), 0, 2)+1)</f>
        <v/>
      </c>
      <c r="P39" s="71" t="str">
        <f ca="1">INDEX({"","_","-","="},IF(OR($D39 &gt;= Q$6, $E39 &lt; P$6), 0, 1)+IF(OR($F39 &gt;= Q$6, $G39 &lt; P$6), 0, 2)+1)</f>
        <v/>
      </c>
      <c r="Q39" s="71" t="str">
        <f ca="1">INDEX({"","_","-","="},IF(OR($D39 &gt;= R$6, $E39 &lt; Q$6), 0, 1)+IF(OR($F39 &gt;= R$6, $G39 &lt; Q$6), 0, 2)+1)</f>
        <v/>
      </c>
      <c r="R39" s="71" t="str">
        <f ca="1">INDEX({"","_","-","="},IF(OR($D39 &gt;= S$6, $E39 &lt; R$6), 0, 1)+IF(OR($F39 &gt;= S$6, $G39 &lt; R$6), 0, 2)+1)</f>
        <v/>
      </c>
      <c r="S39" s="71" t="str">
        <f ca="1">INDEX({"","_","-","="},IF(OR($D39 &gt;= T$6, $E39 &lt; S$6), 0, 1)+IF(OR($F39 &gt;= T$6, $G39 &lt; S$6), 0, 2)+1)</f>
        <v/>
      </c>
      <c r="T39" s="71" t="str">
        <f ca="1">INDEX({"","_","-","="},IF(OR($D39 &gt;= U$6, $E39 &lt; T$6), 0, 1)+IF(OR($F39 &gt;= U$6, $G39 &lt; T$6), 0, 2)+1)</f>
        <v/>
      </c>
      <c r="U39" s="71" t="str">
        <f ca="1">INDEX({"","_","-","="},IF(OR($D39 &gt;= V$6, $E39 &lt; U$6), 0, 1)+IF(OR($F39 &gt;= V$6, $G39 &lt; U$6), 0, 2)+1)</f>
        <v/>
      </c>
      <c r="V39" s="71" t="str">
        <f ca="1">INDEX({"","_","-","="},IF(OR($D39 &gt;= W$6, $E39 &lt; V$6), 0, 1)+IF(OR($F39 &gt;= W$6, $G39 &lt; V$6), 0, 2)+1)</f>
        <v/>
      </c>
      <c r="W39" s="71" t="str">
        <f ca="1">INDEX({"","_","-","="},IF(OR($D39 &gt;= X$6, $E39 &lt; W$6), 0, 1)+IF(OR($F39 &gt;= X$6, $G39 &lt; W$6), 0, 2)+1)</f>
        <v/>
      </c>
      <c r="X39" s="71" t="str">
        <f ca="1">INDEX({"","_","-","="},IF(OR($D39 &gt;= Y$6, $E39 &lt; X$6), 0, 1)+IF(OR($F39 &gt;= Y$6, $G39 &lt; X$6), 0, 2)+1)</f>
        <v/>
      </c>
      <c r="Y39" s="71" t="str">
        <f ca="1">INDEX({"","_","-","="},IF(OR($D39 &gt;= Z$6, $E39 &lt; Y$6), 0, 1)+IF(OR($F39 &gt;= Z$6, $G39 &lt; Y$6), 0, 2)+1)</f>
        <v/>
      </c>
      <c r="Z39" s="71" t="str">
        <f ca="1">INDEX({"","_","-","="},IF(OR($D39 &gt;= AA$6, $E39 &lt; Z$6), 0, 1)+IF(OR($F39 &gt;= AA$6, $G39 &lt; Z$6), 0, 2)+1)</f>
        <v/>
      </c>
      <c r="AA39" s="71" t="str">
        <f ca="1">INDEX({"","_","-","="},IF(OR($D39 &gt;= AB$6, $E39 &lt; AA$6), 0, 1)+IF(OR($F39 &gt;= AB$6, $G39 &lt; AA$6), 0, 2)+1)</f>
        <v/>
      </c>
      <c r="AB39" s="71" t="str">
        <f ca="1">INDEX({"","_","-","="},IF(OR($D39 &gt;= AC$6, $E39 &lt; AB$6), 0, 1)+IF(OR($F39 &gt;= AC$6, $G39 &lt; AB$6), 0, 2)+1)</f>
        <v/>
      </c>
      <c r="AC39" s="71" t="str">
        <f ca="1">INDEX({"","_","-","="},IF(OR($D39 &gt;= AD$6, $E39 &lt; AC$6), 0, 1)+IF(OR($F39 &gt;= AD$6, $G39 &lt; AC$6), 0, 2)+1)</f>
        <v/>
      </c>
      <c r="AD39" s="71" t="str">
        <f ca="1">INDEX({"","_","-","="},IF(OR($D39 &gt;= AE$6, $E39 &lt; AD$6), 0, 1)+IF(OR($F39 &gt;= AE$6, $G39 &lt; AD$6), 0, 2)+1)</f>
        <v/>
      </c>
      <c r="AE39" s="71" t="str">
        <f ca="1">INDEX({"","_","-","="},IF(OR($D39 &gt;= AF$6, $E39 &lt; AE$6), 0, 1)+IF(OR($F39 &gt;= AF$6, $G39 &lt; AE$6), 0, 2)+1)</f>
        <v/>
      </c>
      <c r="AF39" s="71" t="str">
        <f ca="1">INDEX({"","_","-","="},IF(OR($D39 &gt;= AG$6, $E39 &lt; AF$6), 0, 1)+IF(OR($F39 &gt;= AG$6, $G39 &lt; AF$6), 0, 2)+1)</f>
        <v/>
      </c>
      <c r="AG39" s="71" t="str">
        <f ca="1">INDEX({"","_","-","="},IF(OR($D39 &gt;= AH$6, $E39 &lt; AG$6), 0, 1)+IF(OR($F39 &gt;= AH$6, $G39 &lt; AG$6), 0, 2)+1)</f>
        <v/>
      </c>
      <c r="AH39" s="71" t="str">
        <f ca="1">INDEX({"","_","-","="},IF(OR($D39 &gt;= AI$6, $E39 &lt; AH$6), 0, 1)+IF(OR($F39 &gt;= AI$6, $G39 &lt; AH$6), 0, 2)+1)</f>
        <v/>
      </c>
      <c r="AI39" s="71" t="str">
        <f ca="1">INDEX({"","_","-","="},IF(OR($D39 &gt;= AJ$6, $E39 &lt; AI$6), 0, 1)+IF(OR($F39 &gt;= AJ$6, $G39 &lt; AI$6), 0, 2)+1)</f>
        <v/>
      </c>
      <c r="AJ39" s="71" t="str">
        <f ca="1">INDEX({"","_","-","="},IF(OR($D39 &gt;= AK$6, $E39 &lt; AJ$6), 0, 1)+IF(OR($F39 &gt;= AK$6, $G39 &lt; AJ$6), 0, 2)+1)</f>
        <v/>
      </c>
      <c r="AK39" s="71" t="str">
        <f ca="1">INDEX({"","_","-","="},IF(OR($D39 &gt;= AL$6, $E39 &lt; AK$6), 0, 1)+IF(OR($F39 &gt;= AL$6, $G39 &lt; AK$6), 0, 2)+1)</f>
        <v/>
      </c>
      <c r="AL39" s="71" t="str">
        <f ca="1">INDEX({"","_","-","="},IF(OR($D39 &gt;= AM$6, $E39 &lt; AL$6), 0, 1)+IF(OR($F39 &gt;= AM$6, $G39 &lt; AL$6), 0, 2)+1)</f>
        <v/>
      </c>
      <c r="AM39" s="71" t="str">
        <f ca="1">INDEX({"","_","-","="},IF(OR($D39 &gt;= AN$6, $E39 &lt; AM$6), 0, 1)+IF(OR($F39 &gt;= AN$6, $G39 &lt; AM$6), 0, 2)+1)</f>
        <v/>
      </c>
      <c r="AN39" s="71" t="str">
        <f ca="1">INDEX({"","_","-","="},IF(OR($D39 &gt;= AO$6, $E39 &lt; AN$6), 0, 1)+IF(OR($F39 &gt;= AO$6, $G39 &lt; AN$6), 0, 2)+1)</f>
        <v/>
      </c>
      <c r="AO39" s="71" t="str">
        <f ca="1">INDEX({"","_","-","="},IF(OR($D39 &gt;= AP$6, $E39 &lt; AO$6), 0, 1)+IF(OR($F39 &gt;= AP$6, $G39 &lt; AO$6), 0, 2)+1)</f>
        <v/>
      </c>
      <c r="AP39" s="71" t="str">
        <f ca="1">INDEX({"","_","-","="},IF(OR($D39 &gt;= AQ$6, $E39 &lt; AP$6), 0, 1)+IF(OR($F39 &gt;= AQ$6, $G39 &lt; AP$6), 0, 2)+1)</f>
        <v/>
      </c>
      <c r="AQ39" s="71" t="str">
        <f ca="1">INDEX({"","_","-","="},IF(OR($D39 &gt;= AR$6, $E39 &lt; AQ$6), 0, 1)+IF(OR($F39 &gt;= AR$6, $G39 &lt; AQ$6), 0, 2)+1)</f>
        <v/>
      </c>
      <c r="AR39" s="71" t="str">
        <f ca="1">INDEX({"","_","-","="},IF(OR($D39 &gt;= AS$6, $E39 &lt; AR$6), 0, 1)+IF(OR($F39 &gt;= AS$6, $G39 &lt; AR$6), 0, 2)+1)</f>
        <v/>
      </c>
      <c r="AS39" s="71" t="str">
        <f ca="1">INDEX({"","_","-","="},IF(OR($D39 &gt;= AT$6, $E39 &lt; AS$6), 0, 1)+IF(OR($F39 &gt;= AT$6, $G39 &lt; AS$6), 0, 2)+1)</f>
        <v/>
      </c>
      <c r="AT39" s="71" t="str">
        <f ca="1">INDEX({"","_","-","="},IF(OR($D39 &gt;= AU$6, $E39 &lt; AT$6), 0, 1)+IF(OR($F39 &gt;= AU$6, $G39 &lt; AT$6), 0, 2)+1)</f>
        <v/>
      </c>
      <c r="AU39" s="71" t="str">
        <f ca="1">INDEX({"","_","-","="},IF(OR($D39 &gt;= AV$6, $E39 &lt; AU$6), 0, 1)+IF(OR($F39 &gt;= AV$6, $G39 &lt; AU$6), 0, 2)+1)</f>
        <v/>
      </c>
      <c r="AV39" s="71" t="str">
        <f ca="1">INDEX({"","_","-","="},IF(OR($D39 &gt;= AW$6, $E39 &lt; AV$6), 0, 1)+IF(OR($F39 &gt;= AW$6, $G39 &lt; AV$6), 0, 2)+1)</f>
        <v/>
      </c>
      <c r="AW39" s="71" t="str">
        <f ca="1">INDEX({"","_","-","="},IF(OR($D39 &gt;= AX$6, $E39 &lt; AW$6), 0, 1)+IF(OR($F39 &gt;= AX$6, $G39 &lt; AW$6), 0, 2)+1)</f>
        <v/>
      </c>
      <c r="AX39" s="71" t="str">
        <f ca="1">INDEX({"","_","-","="},IF(OR($D39 &gt;= AY$6, $E39 &lt; AX$6), 0, 1)+IF(OR($F39 &gt;= AY$6, $G39 &lt; AX$6), 0, 2)+1)</f>
        <v/>
      </c>
      <c r="AY39" s="71" t="str">
        <f ca="1">INDEX({"","_","-","="},IF(OR($D39 &gt;= AZ$6, $E39 &lt; AY$6), 0, 1)+IF(OR($F39 &gt;= AZ$6, $G39 &lt; AY$6), 0, 2)+1)</f>
        <v/>
      </c>
      <c r="AZ39" s="71" t="str">
        <f ca="1">INDEX({"","_","-","="},IF(OR($D39 &gt;= BA$6, $E39 &lt; AZ$6), 0, 1)+IF(OR($F39 &gt;= BA$6, $G39 &lt; AZ$6), 0, 2)+1)</f>
        <v/>
      </c>
      <c r="BA39" s="71" t="str">
        <f ca="1">INDEX({"","_","-","="},IF(OR($D39 &gt;= BB$6, $E39 &lt; BA$6), 0, 1)+IF(OR($F39 &gt;= BB$6, $G39 &lt; BA$6), 0, 2)+1)</f>
        <v/>
      </c>
      <c r="BB39" s="71" t="str">
        <f ca="1">INDEX({"","_","-","="},IF(OR($D39 &gt;= BC$6, $E39 &lt; BB$6), 0, 1)+IF(OR($F39 &gt;= BC$6, $G39 &lt; BB$6), 0, 2)+1)</f>
        <v/>
      </c>
      <c r="BC39" s="71" t="str">
        <f ca="1">INDEX({"","_","-","="},IF(OR($D39 &gt;= BD$6, $E39 &lt; BC$6), 0, 1)+IF(OR($F39 &gt;= BD$6, $G39 &lt; BC$6), 0, 2)+1)</f>
        <v/>
      </c>
      <c r="BD39" s="71" t="str">
        <f ca="1">INDEX({"","_","-","="},IF(OR($D39 &gt;= BE$6, $E39 &lt; BD$6), 0, 1)+IF(OR($F39 &gt;= BE$6, $G39 &lt; BD$6), 0, 2)+1)</f>
        <v/>
      </c>
      <c r="BE39" s="71" t="str">
        <f ca="1">INDEX({"","_","-","="},IF(OR($D39 &gt;= BF$6, $E39 &lt; BE$6), 0, 1)+IF(OR($F39 &gt;= BF$6, $G39 &lt; BE$6), 0, 2)+1)</f>
        <v/>
      </c>
      <c r="BF39" s="71" t="str">
        <f ca="1">INDEX({"","_","-","="},IF(OR($D39 &gt;= BG$6, $E39 &lt; BF$6), 0, 1)+IF(OR($F39 &gt;= BG$6, $G39 &lt; BF$6), 0, 2)+1)</f>
        <v/>
      </c>
      <c r="BG39" s="71" t="str">
        <f ca="1">INDEX({"","_","-","="},IF(OR($D39 &gt;= BH$6, $E39 &lt; BG$6), 0, 1)+IF(OR($F39 &gt;= BH$6, $G39 &lt; BG$6), 0, 2)+1)</f>
        <v/>
      </c>
      <c r="BH39" s="71" t="str">
        <f ca="1">INDEX({"","_","-","="},IF(OR($D39 &gt;= BI$6, $E39 &lt; BH$6), 0, 1)+IF(OR($F39 &gt;= BI$6, $G39 &lt; BH$6), 0, 2)+1)</f>
        <v/>
      </c>
      <c r="BI39" s="71" t="str">
        <f ca="1">INDEX({"","_","-","="},IF(OR($D39 &gt;= BJ$6, $E39 &lt; BI$6), 0, 1)+IF(OR($F39 &gt;= BJ$6, $G39 &lt; BI$6), 0, 2)+1)</f>
        <v/>
      </c>
      <c r="BJ39" s="71" t="str">
        <f ca="1">INDEX({"","_","-","="},IF(OR($D39 &gt;= BK$6, $E39 &lt; BJ$6), 0, 1)+IF(OR($F39 &gt;= BK$6, $G39 &lt; BJ$6), 0, 2)+1)</f>
        <v/>
      </c>
      <c r="BK39" s="71" t="str">
        <f ca="1">INDEX({"","_","-","="},IF(OR($D39 &gt;= BL$6, $E39 &lt; BK$6), 0, 1)+IF(OR($F39 &gt;= BL$6, $G39 &lt; BK$6), 0, 2)+1)</f>
        <v/>
      </c>
      <c r="BL39" s="71" t="str">
        <f ca="1">INDEX({"","_","-","="},IF(OR($D39 &gt;= BM$6, $E39 &lt; BL$6), 0, 1)+IF(OR($F39 &gt;= BM$6, $G39 &lt; BL$6), 0, 2)+1)</f>
        <v/>
      </c>
      <c r="BM39" s="71" t="str">
        <f ca="1">INDEX({"","_","-","="},IF(OR($D39 &gt;= BN$6, $E39 &lt; BM$6), 0, 1)+IF(OR($F39 &gt;= BN$6, $G39 &lt; BM$6), 0, 2)+1)</f>
        <v/>
      </c>
      <c r="BN39" s="71" t="str">
        <f ca="1">INDEX({"","_","-","="},IF(OR($D39 &gt;= BO$6, $E39 &lt; BN$6), 0, 1)+IF(OR($F39 &gt;= BO$6, $G39 &lt; BN$6), 0, 2)+1)</f>
        <v/>
      </c>
      <c r="BO39" s="71" t="str">
        <f ca="1">INDEX({"","_","-","="},IF(OR($D39 &gt;= BP$6, $E39 &lt; BO$6), 0, 1)+IF(OR($F39 &gt;= BP$6, $G39 &lt; BO$6), 0, 2)+1)</f>
        <v/>
      </c>
      <c r="BP39" s="71" t="str">
        <f ca="1">INDEX({"","_","-","="},IF(OR($D39 &gt;= BQ$6, $E39 &lt; BP$6), 0, 1)+IF(OR($F39 &gt;= BQ$6, $G39 &lt; BP$6), 0, 2)+1)</f>
        <v/>
      </c>
      <c r="BQ39" s="71" t="str">
        <f ca="1">INDEX({"","_","-","="},IF(OR($D39 &gt;= BR$6, $E39 &lt; BQ$6), 0, 1)+IF(OR($F39 &gt;= BR$6, $G39 &lt; BQ$6), 0, 2)+1)</f>
        <v/>
      </c>
      <c r="BR39" s="71" t="str">
        <f ca="1">INDEX({"","_","-","="},IF(OR($D39 &gt;= BS$6, $E39 &lt; BR$6), 0, 1)+IF(OR($F39 &gt;= BS$6, $G39 &lt; BR$6), 0, 2)+1)</f>
        <v/>
      </c>
      <c r="BS39" s="71" t="str">
        <f ca="1">INDEX({"","_","-","="},IF(OR($D39 &gt;= BT$6, $E39 &lt; BS$6), 0, 1)+IF(OR($F39 &gt;= BT$6, $G39 &lt; BS$6), 0, 2)+1)</f>
        <v/>
      </c>
      <c r="BT39" s="71" t="str">
        <f ca="1">INDEX({"","_","-","="},IF(OR($D39 &gt;= BU$6, $E39 &lt; BT$6), 0, 1)+IF(OR($F39 &gt;= BU$6, $G39 &lt; BT$6), 0, 2)+1)</f>
        <v/>
      </c>
      <c r="BU39" s="71" t="str">
        <f ca="1">INDEX({"","_","-","="},IF(OR($D39 &gt;= BV$6, $E39 &lt; BU$6), 0, 1)+IF(OR($F39 &gt;= BV$6, $G39 &lt; BU$6), 0, 2)+1)</f>
        <v/>
      </c>
      <c r="BV39" s="71" t="str">
        <f ca="1">INDEX({"","_","-","="},IF(OR($D39 &gt;= BW$6, $E39 &lt; BV$6), 0, 1)+IF(OR($F39 &gt;= BW$6, $G39 &lt; BV$6), 0, 2)+1)</f>
        <v/>
      </c>
      <c r="BW39" s="71" t="str">
        <f ca="1">INDEX({"","_","-","="},IF(OR($D39 &gt;= BX$6, $E39 &lt; BW$6), 0, 1)+IF(OR($F39 &gt;= BX$6, $G39 &lt; BW$6), 0, 2)+1)</f>
        <v/>
      </c>
      <c r="BX39" s="71" t="str">
        <f ca="1">INDEX({"","_","-","="},IF(OR($D39 &gt;= BY$6, $E39 &lt; BX$6), 0, 1)+IF(OR($F39 &gt;= BY$6, $G39 &lt; BX$6), 0, 2)+1)</f>
        <v/>
      </c>
      <c r="BY39" s="71" t="str">
        <f ca="1">INDEX({"","_","-","="},IF(OR($D39 &gt;= BZ$6, $E39 &lt; BY$6), 0, 1)+IF(OR($F39 &gt;= BZ$6, $G39 &lt; BY$6), 0, 2)+1)</f>
        <v/>
      </c>
      <c r="BZ39" s="71" t="str">
        <f ca="1">INDEX({"","_","-","="},IF(OR($D39 &gt;= CA$6, $E39 &lt; BZ$6), 0, 1)+IF(OR($F39 &gt;= CA$6, $G39 &lt; BZ$6), 0, 2)+1)</f>
        <v/>
      </c>
      <c r="CA39" s="71" t="str">
        <f ca="1">INDEX({"","_","-","="},IF(OR($D39 &gt;= CB$6, $E39 &lt; CA$6), 0, 1)+IF(OR($F39 &gt;= CB$6, $G39 &lt; CA$6), 0, 2)+1)</f>
        <v/>
      </c>
      <c r="CB39" s="71" t="str">
        <f ca="1">INDEX({"","_","-","="},IF(OR($D39 &gt;= CC$6, $E39 &lt; CB$6), 0, 1)+IF(OR($F39 &gt;= CC$6, $G39 &lt; CB$6), 0, 2)+1)</f>
        <v/>
      </c>
      <c r="CC39" s="71" t="str">
        <f ca="1">INDEX({"","_","-","="},IF(OR($D39 &gt;= CD$6, $E39 &lt; CC$6), 0, 1)+IF(OR($F39 &gt;= CD$6, $G39 &lt; CC$6), 0, 2)+1)</f>
        <v/>
      </c>
      <c r="CD39" s="71" t="str">
        <f ca="1">INDEX({"","_","-","="},IF(OR($D39 &gt;= CE$6, $E39 &lt; CD$6), 0, 1)+IF(OR($F39 &gt;= CE$6, $G39 &lt; CD$6), 0, 2)+1)</f>
        <v/>
      </c>
    </row>
    <row r="40" spans="1:82">
      <c r="A40" s="8" t="str">
        <f ca="1">IF('临-进度'!N35,'临-进度'!$A35,"")</f>
        <v/>
      </c>
      <c r="B40" s="8" t="str">
        <f ca="1">IF('临-进度'!N35,'临-进度'!$B35,"")</f>
        <v/>
      </c>
      <c r="C40" s="8" t="str">
        <f ca="1">IF('临-进度'!N35,'临-进度'!$F35,"")</f>
        <v/>
      </c>
      <c r="D40" s="42" t="str">
        <f ca="1">IF('临-进度'!$N35,'临-进度'!$J35,"")</f>
        <v/>
      </c>
      <c r="E40" s="42" t="str">
        <f ca="1">IF('临-进度'!$N35,'临-进度'!$AF35,"")</f>
        <v/>
      </c>
      <c r="F40" s="42" t="str">
        <f ca="1">IF('临-进度'!$N35,'临-进度'!$K35,"")</f>
        <v/>
      </c>
      <c r="G40" s="76" t="str">
        <f ca="1">IF('临-进度'!$N35,'临-进度'!$AG35,"")</f>
        <v/>
      </c>
      <c r="H40" s="71" t="str">
        <f ca="1">INDEX({"","_","-","="},IF(OR($D40 &gt;= I$6, $E40 &lt; H$6), 0, 1)+IF(OR($F40 &gt;= I$6, $G40 &lt; H$6), 0, 2)+1)</f>
        <v/>
      </c>
      <c r="I40" s="71" t="str">
        <f ca="1">INDEX({"","_","-","="},IF(OR($D40 &gt;= J$6, $E40 &lt; I$6), 0, 1)+IF(OR($F40 &gt;= J$6, $G40 &lt; I$6), 0, 2)+1)</f>
        <v/>
      </c>
      <c r="J40" s="71" t="str">
        <f ca="1">INDEX({"","_","-","="},IF(OR($D40 &gt;= K$6, $E40 &lt; J$6), 0, 1)+IF(OR($F40 &gt;= K$6, $G40 &lt; J$6), 0, 2)+1)</f>
        <v/>
      </c>
      <c r="K40" s="71" t="str">
        <f ca="1">INDEX({"","_","-","="},IF(OR($D40 &gt;= L$6, $E40 &lt; K$6), 0, 1)+IF(OR($F40 &gt;= L$6, $G40 &lt; K$6), 0, 2)+1)</f>
        <v/>
      </c>
      <c r="L40" s="71" t="str">
        <f ca="1">INDEX({"","_","-","="},IF(OR($D40 &gt;= M$6, $E40 &lt; L$6), 0, 1)+IF(OR($F40 &gt;= M$6, $G40 &lt; L$6), 0, 2)+1)</f>
        <v/>
      </c>
      <c r="M40" s="71" t="str">
        <f ca="1">INDEX({"","_","-","="},IF(OR($D40 &gt;= N$6, $E40 &lt; M$6), 0, 1)+IF(OR($F40 &gt;= N$6, $G40 &lt; M$6), 0, 2)+1)</f>
        <v/>
      </c>
      <c r="N40" s="71" t="str">
        <f ca="1">INDEX({"","_","-","="},IF(OR($D40 &gt;= O$6, $E40 &lt; N$6), 0, 1)+IF(OR($F40 &gt;= O$6, $G40 &lt; N$6), 0, 2)+1)</f>
        <v/>
      </c>
      <c r="O40" s="71" t="str">
        <f ca="1">INDEX({"","_","-","="},IF(OR($D40 &gt;= P$6, $E40 &lt; O$6), 0, 1)+IF(OR($F40 &gt;= P$6, $G40 &lt; O$6), 0, 2)+1)</f>
        <v/>
      </c>
      <c r="P40" s="71" t="str">
        <f ca="1">INDEX({"","_","-","="},IF(OR($D40 &gt;= Q$6, $E40 &lt; P$6), 0, 1)+IF(OR($F40 &gt;= Q$6, $G40 &lt; P$6), 0, 2)+1)</f>
        <v/>
      </c>
      <c r="Q40" s="71" t="str">
        <f ca="1">INDEX({"","_","-","="},IF(OR($D40 &gt;= R$6, $E40 &lt; Q$6), 0, 1)+IF(OR($F40 &gt;= R$6, $G40 &lt; Q$6), 0, 2)+1)</f>
        <v/>
      </c>
      <c r="R40" s="71" t="str">
        <f ca="1">INDEX({"","_","-","="},IF(OR($D40 &gt;= S$6, $E40 &lt; R$6), 0, 1)+IF(OR($F40 &gt;= S$6, $G40 &lt; R$6), 0, 2)+1)</f>
        <v/>
      </c>
      <c r="S40" s="71" t="str">
        <f ca="1">INDEX({"","_","-","="},IF(OR($D40 &gt;= T$6, $E40 &lt; S$6), 0, 1)+IF(OR($F40 &gt;= T$6, $G40 &lt; S$6), 0, 2)+1)</f>
        <v/>
      </c>
      <c r="T40" s="71" t="str">
        <f ca="1">INDEX({"","_","-","="},IF(OR($D40 &gt;= U$6, $E40 &lt; T$6), 0, 1)+IF(OR($F40 &gt;= U$6, $G40 &lt; T$6), 0, 2)+1)</f>
        <v/>
      </c>
      <c r="U40" s="71" t="str">
        <f ca="1">INDEX({"","_","-","="},IF(OR($D40 &gt;= V$6, $E40 &lt; U$6), 0, 1)+IF(OR($F40 &gt;= V$6, $G40 &lt; U$6), 0, 2)+1)</f>
        <v/>
      </c>
      <c r="V40" s="71" t="str">
        <f ca="1">INDEX({"","_","-","="},IF(OR($D40 &gt;= W$6, $E40 &lt; V$6), 0, 1)+IF(OR($F40 &gt;= W$6, $G40 &lt; V$6), 0, 2)+1)</f>
        <v/>
      </c>
      <c r="W40" s="71" t="str">
        <f ca="1">INDEX({"","_","-","="},IF(OR($D40 &gt;= X$6, $E40 &lt; W$6), 0, 1)+IF(OR($F40 &gt;= X$6, $G40 &lt; W$6), 0, 2)+1)</f>
        <v/>
      </c>
      <c r="X40" s="71" t="str">
        <f ca="1">INDEX({"","_","-","="},IF(OR($D40 &gt;= Y$6, $E40 &lt; X$6), 0, 1)+IF(OR($F40 &gt;= Y$6, $G40 &lt; X$6), 0, 2)+1)</f>
        <v/>
      </c>
      <c r="Y40" s="71" t="str">
        <f ca="1">INDEX({"","_","-","="},IF(OR($D40 &gt;= Z$6, $E40 &lt; Y$6), 0, 1)+IF(OR($F40 &gt;= Z$6, $G40 &lt; Y$6), 0, 2)+1)</f>
        <v/>
      </c>
      <c r="Z40" s="71" t="str">
        <f ca="1">INDEX({"","_","-","="},IF(OR($D40 &gt;= AA$6, $E40 &lt; Z$6), 0, 1)+IF(OR($F40 &gt;= AA$6, $G40 &lt; Z$6), 0, 2)+1)</f>
        <v/>
      </c>
      <c r="AA40" s="71" t="str">
        <f ca="1">INDEX({"","_","-","="},IF(OR($D40 &gt;= AB$6, $E40 &lt; AA$6), 0, 1)+IF(OR($F40 &gt;= AB$6, $G40 &lt; AA$6), 0, 2)+1)</f>
        <v/>
      </c>
      <c r="AB40" s="71" t="str">
        <f ca="1">INDEX({"","_","-","="},IF(OR($D40 &gt;= AC$6, $E40 &lt; AB$6), 0, 1)+IF(OR($F40 &gt;= AC$6, $G40 &lt; AB$6), 0, 2)+1)</f>
        <v/>
      </c>
      <c r="AC40" s="71" t="str">
        <f ca="1">INDEX({"","_","-","="},IF(OR($D40 &gt;= AD$6, $E40 &lt; AC$6), 0, 1)+IF(OR($F40 &gt;= AD$6, $G40 &lt; AC$6), 0, 2)+1)</f>
        <v/>
      </c>
      <c r="AD40" s="71" t="str">
        <f ca="1">INDEX({"","_","-","="},IF(OR($D40 &gt;= AE$6, $E40 &lt; AD$6), 0, 1)+IF(OR($F40 &gt;= AE$6, $G40 &lt; AD$6), 0, 2)+1)</f>
        <v/>
      </c>
      <c r="AE40" s="71" t="str">
        <f ca="1">INDEX({"","_","-","="},IF(OR($D40 &gt;= AF$6, $E40 &lt; AE$6), 0, 1)+IF(OR($F40 &gt;= AF$6, $G40 &lt; AE$6), 0, 2)+1)</f>
        <v/>
      </c>
      <c r="AF40" s="71" t="str">
        <f ca="1">INDEX({"","_","-","="},IF(OR($D40 &gt;= AG$6, $E40 &lt; AF$6), 0, 1)+IF(OR($F40 &gt;= AG$6, $G40 &lt; AF$6), 0, 2)+1)</f>
        <v/>
      </c>
      <c r="AG40" s="71" t="str">
        <f ca="1">INDEX({"","_","-","="},IF(OR($D40 &gt;= AH$6, $E40 &lt; AG$6), 0, 1)+IF(OR($F40 &gt;= AH$6, $G40 &lt; AG$6), 0, 2)+1)</f>
        <v/>
      </c>
      <c r="AH40" s="71" t="str">
        <f ca="1">INDEX({"","_","-","="},IF(OR($D40 &gt;= AI$6, $E40 &lt; AH$6), 0, 1)+IF(OR($F40 &gt;= AI$6, $G40 &lt; AH$6), 0, 2)+1)</f>
        <v/>
      </c>
      <c r="AI40" s="71" t="str">
        <f ca="1">INDEX({"","_","-","="},IF(OR($D40 &gt;= AJ$6, $E40 &lt; AI$6), 0, 1)+IF(OR($F40 &gt;= AJ$6, $G40 &lt; AI$6), 0, 2)+1)</f>
        <v/>
      </c>
      <c r="AJ40" s="71" t="str">
        <f ca="1">INDEX({"","_","-","="},IF(OR($D40 &gt;= AK$6, $E40 &lt; AJ$6), 0, 1)+IF(OR($F40 &gt;= AK$6, $G40 &lt; AJ$6), 0, 2)+1)</f>
        <v/>
      </c>
      <c r="AK40" s="71" t="str">
        <f ca="1">INDEX({"","_","-","="},IF(OR($D40 &gt;= AL$6, $E40 &lt; AK$6), 0, 1)+IF(OR($F40 &gt;= AL$6, $G40 &lt; AK$6), 0, 2)+1)</f>
        <v/>
      </c>
      <c r="AL40" s="71" t="str">
        <f ca="1">INDEX({"","_","-","="},IF(OR($D40 &gt;= AM$6, $E40 &lt; AL$6), 0, 1)+IF(OR($F40 &gt;= AM$6, $G40 &lt; AL$6), 0, 2)+1)</f>
        <v/>
      </c>
      <c r="AM40" s="71" t="str">
        <f ca="1">INDEX({"","_","-","="},IF(OR($D40 &gt;= AN$6, $E40 &lt; AM$6), 0, 1)+IF(OR($F40 &gt;= AN$6, $G40 &lt; AM$6), 0, 2)+1)</f>
        <v/>
      </c>
      <c r="AN40" s="71" t="str">
        <f ca="1">INDEX({"","_","-","="},IF(OR($D40 &gt;= AO$6, $E40 &lt; AN$6), 0, 1)+IF(OR($F40 &gt;= AO$6, $G40 &lt; AN$6), 0, 2)+1)</f>
        <v/>
      </c>
      <c r="AO40" s="71" t="str">
        <f ca="1">INDEX({"","_","-","="},IF(OR($D40 &gt;= AP$6, $E40 &lt; AO$6), 0, 1)+IF(OR($F40 &gt;= AP$6, $G40 &lt; AO$6), 0, 2)+1)</f>
        <v/>
      </c>
      <c r="AP40" s="71" t="str">
        <f ca="1">INDEX({"","_","-","="},IF(OR($D40 &gt;= AQ$6, $E40 &lt; AP$6), 0, 1)+IF(OR($F40 &gt;= AQ$6, $G40 &lt; AP$6), 0, 2)+1)</f>
        <v/>
      </c>
      <c r="AQ40" s="71" t="str">
        <f ca="1">INDEX({"","_","-","="},IF(OR($D40 &gt;= AR$6, $E40 &lt; AQ$6), 0, 1)+IF(OR($F40 &gt;= AR$6, $G40 &lt; AQ$6), 0, 2)+1)</f>
        <v/>
      </c>
      <c r="AR40" s="71" t="str">
        <f ca="1">INDEX({"","_","-","="},IF(OR($D40 &gt;= AS$6, $E40 &lt; AR$6), 0, 1)+IF(OR($F40 &gt;= AS$6, $G40 &lt; AR$6), 0, 2)+1)</f>
        <v/>
      </c>
      <c r="AS40" s="71" t="str">
        <f ca="1">INDEX({"","_","-","="},IF(OR($D40 &gt;= AT$6, $E40 &lt; AS$6), 0, 1)+IF(OR($F40 &gt;= AT$6, $G40 &lt; AS$6), 0, 2)+1)</f>
        <v/>
      </c>
      <c r="AT40" s="71" t="str">
        <f ca="1">INDEX({"","_","-","="},IF(OR($D40 &gt;= AU$6, $E40 &lt; AT$6), 0, 1)+IF(OR($F40 &gt;= AU$6, $G40 &lt; AT$6), 0, 2)+1)</f>
        <v/>
      </c>
      <c r="AU40" s="71" t="str">
        <f ca="1">INDEX({"","_","-","="},IF(OR($D40 &gt;= AV$6, $E40 &lt; AU$6), 0, 1)+IF(OR($F40 &gt;= AV$6, $G40 &lt; AU$6), 0, 2)+1)</f>
        <v/>
      </c>
      <c r="AV40" s="71" t="str">
        <f ca="1">INDEX({"","_","-","="},IF(OR($D40 &gt;= AW$6, $E40 &lt; AV$6), 0, 1)+IF(OR($F40 &gt;= AW$6, $G40 &lt; AV$6), 0, 2)+1)</f>
        <v/>
      </c>
      <c r="AW40" s="71" t="str">
        <f ca="1">INDEX({"","_","-","="},IF(OR($D40 &gt;= AX$6, $E40 &lt; AW$6), 0, 1)+IF(OR($F40 &gt;= AX$6, $G40 &lt; AW$6), 0, 2)+1)</f>
        <v/>
      </c>
      <c r="AX40" s="71" t="str">
        <f ca="1">INDEX({"","_","-","="},IF(OR($D40 &gt;= AY$6, $E40 &lt; AX$6), 0, 1)+IF(OR($F40 &gt;= AY$6, $G40 &lt; AX$6), 0, 2)+1)</f>
        <v/>
      </c>
      <c r="AY40" s="71" t="str">
        <f ca="1">INDEX({"","_","-","="},IF(OR($D40 &gt;= AZ$6, $E40 &lt; AY$6), 0, 1)+IF(OR($F40 &gt;= AZ$6, $G40 &lt; AY$6), 0, 2)+1)</f>
        <v/>
      </c>
      <c r="AZ40" s="71" t="str">
        <f ca="1">INDEX({"","_","-","="},IF(OR($D40 &gt;= BA$6, $E40 &lt; AZ$6), 0, 1)+IF(OR($F40 &gt;= BA$6, $G40 &lt; AZ$6), 0, 2)+1)</f>
        <v/>
      </c>
      <c r="BA40" s="71" t="str">
        <f ca="1">INDEX({"","_","-","="},IF(OR($D40 &gt;= BB$6, $E40 &lt; BA$6), 0, 1)+IF(OR($F40 &gt;= BB$6, $G40 &lt; BA$6), 0, 2)+1)</f>
        <v/>
      </c>
      <c r="BB40" s="71" t="str">
        <f ca="1">INDEX({"","_","-","="},IF(OR($D40 &gt;= BC$6, $E40 &lt; BB$6), 0, 1)+IF(OR($F40 &gt;= BC$6, $G40 &lt; BB$6), 0, 2)+1)</f>
        <v/>
      </c>
      <c r="BC40" s="71" t="str">
        <f ca="1">INDEX({"","_","-","="},IF(OR($D40 &gt;= BD$6, $E40 &lt; BC$6), 0, 1)+IF(OR($F40 &gt;= BD$6, $G40 &lt; BC$6), 0, 2)+1)</f>
        <v/>
      </c>
      <c r="BD40" s="71" t="str">
        <f ca="1">INDEX({"","_","-","="},IF(OR($D40 &gt;= BE$6, $E40 &lt; BD$6), 0, 1)+IF(OR($F40 &gt;= BE$6, $G40 &lt; BD$6), 0, 2)+1)</f>
        <v/>
      </c>
      <c r="BE40" s="71" t="str">
        <f ca="1">INDEX({"","_","-","="},IF(OR($D40 &gt;= BF$6, $E40 &lt; BE$6), 0, 1)+IF(OR($F40 &gt;= BF$6, $G40 &lt; BE$6), 0, 2)+1)</f>
        <v/>
      </c>
      <c r="BF40" s="71" t="str">
        <f ca="1">INDEX({"","_","-","="},IF(OR($D40 &gt;= BG$6, $E40 &lt; BF$6), 0, 1)+IF(OR($F40 &gt;= BG$6, $G40 &lt; BF$6), 0, 2)+1)</f>
        <v/>
      </c>
      <c r="BG40" s="71" t="str">
        <f ca="1">INDEX({"","_","-","="},IF(OR($D40 &gt;= BH$6, $E40 &lt; BG$6), 0, 1)+IF(OR($F40 &gt;= BH$6, $G40 &lt; BG$6), 0, 2)+1)</f>
        <v/>
      </c>
      <c r="BH40" s="71" t="str">
        <f ca="1">INDEX({"","_","-","="},IF(OR($D40 &gt;= BI$6, $E40 &lt; BH$6), 0, 1)+IF(OR($F40 &gt;= BI$6, $G40 &lt; BH$6), 0, 2)+1)</f>
        <v/>
      </c>
      <c r="BI40" s="71" t="str">
        <f ca="1">INDEX({"","_","-","="},IF(OR($D40 &gt;= BJ$6, $E40 &lt; BI$6), 0, 1)+IF(OR($F40 &gt;= BJ$6, $G40 &lt; BI$6), 0, 2)+1)</f>
        <v/>
      </c>
      <c r="BJ40" s="71" t="str">
        <f ca="1">INDEX({"","_","-","="},IF(OR($D40 &gt;= BK$6, $E40 &lt; BJ$6), 0, 1)+IF(OR($F40 &gt;= BK$6, $G40 &lt; BJ$6), 0, 2)+1)</f>
        <v/>
      </c>
      <c r="BK40" s="71" t="str">
        <f ca="1">INDEX({"","_","-","="},IF(OR($D40 &gt;= BL$6, $E40 &lt; BK$6), 0, 1)+IF(OR($F40 &gt;= BL$6, $G40 &lt; BK$6), 0, 2)+1)</f>
        <v/>
      </c>
      <c r="BL40" s="71" t="str">
        <f ca="1">INDEX({"","_","-","="},IF(OR($D40 &gt;= BM$6, $E40 &lt; BL$6), 0, 1)+IF(OR($F40 &gt;= BM$6, $G40 &lt; BL$6), 0, 2)+1)</f>
        <v/>
      </c>
      <c r="BM40" s="71" t="str">
        <f ca="1">INDEX({"","_","-","="},IF(OR($D40 &gt;= BN$6, $E40 &lt; BM$6), 0, 1)+IF(OR($F40 &gt;= BN$6, $G40 &lt; BM$6), 0, 2)+1)</f>
        <v/>
      </c>
      <c r="BN40" s="71" t="str">
        <f ca="1">INDEX({"","_","-","="},IF(OR($D40 &gt;= BO$6, $E40 &lt; BN$6), 0, 1)+IF(OR($F40 &gt;= BO$6, $G40 &lt; BN$6), 0, 2)+1)</f>
        <v/>
      </c>
      <c r="BO40" s="71" t="str">
        <f ca="1">INDEX({"","_","-","="},IF(OR($D40 &gt;= BP$6, $E40 &lt; BO$6), 0, 1)+IF(OR($F40 &gt;= BP$6, $G40 &lt; BO$6), 0, 2)+1)</f>
        <v/>
      </c>
      <c r="BP40" s="71" t="str">
        <f ca="1">INDEX({"","_","-","="},IF(OR($D40 &gt;= BQ$6, $E40 &lt; BP$6), 0, 1)+IF(OR($F40 &gt;= BQ$6, $G40 &lt; BP$6), 0, 2)+1)</f>
        <v/>
      </c>
      <c r="BQ40" s="71" t="str">
        <f ca="1">INDEX({"","_","-","="},IF(OR($D40 &gt;= BR$6, $E40 &lt; BQ$6), 0, 1)+IF(OR($F40 &gt;= BR$6, $G40 &lt; BQ$6), 0, 2)+1)</f>
        <v/>
      </c>
      <c r="BR40" s="71" t="str">
        <f ca="1">INDEX({"","_","-","="},IF(OR($D40 &gt;= BS$6, $E40 &lt; BR$6), 0, 1)+IF(OR($F40 &gt;= BS$6, $G40 &lt; BR$6), 0, 2)+1)</f>
        <v/>
      </c>
      <c r="BS40" s="71" t="str">
        <f ca="1">INDEX({"","_","-","="},IF(OR($D40 &gt;= BT$6, $E40 &lt; BS$6), 0, 1)+IF(OR($F40 &gt;= BT$6, $G40 &lt; BS$6), 0, 2)+1)</f>
        <v/>
      </c>
      <c r="BT40" s="71" t="str">
        <f ca="1">INDEX({"","_","-","="},IF(OR($D40 &gt;= BU$6, $E40 &lt; BT$6), 0, 1)+IF(OR($F40 &gt;= BU$6, $G40 &lt; BT$6), 0, 2)+1)</f>
        <v/>
      </c>
      <c r="BU40" s="71" t="str">
        <f ca="1">INDEX({"","_","-","="},IF(OR($D40 &gt;= BV$6, $E40 &lt; BU$6), 0, 1)+IF(OR($F40 &gt;= BV$6, $G40 &lt; BU$6), 0, 2)+1)</f>
        <v/>
      </c>
      <c r="BV40" s="71" t="str">
        <f ca="1">INDEX({"","_","-","="},IF(OR($D40 &gt;= BW$6, $E40 &lt; BV$6), 0, 1)+IF(OR($F40 &gt;= BW$6, $G40 &lt; BV$6), 0, 2)+1)</f>
        <v/>
      </c>
      <c r="BW40" s="71" t="str">
        <f ca="1">INDEX({"","_","-","="},IF(OR($D40 &gt;= BX$6, $E40 &lt; BW$6), 0, 1)+IF(OR($F40 &gt;= BX$6, $G40 &lt; BW$6), 0, 2)+1)</f>
        <v/>
      </c>
      <c r="BX40" s="71" t="str">
        <f ca="1">INDEX({"","_","-","="},IF(OR($D40 &gt;= BY$6, $E40 &lt; BX$6), 0, 1)+IF(OR($F40 &gt;= BY$6, $G40 &lt; BX$6), 0, 2)+1)</f>
        <v/>
      </c>
      <c r="BY40" s="71" t="str">
        <f ca="1">INDEX({"","_","-","="},IF(OR($D40 &gt;= BZ$6, $E40 &lt; BY$6), 0, 1)+IF(OR($F40 &gt;= BZ$6, $G40 &lt; BY$6), 0, 2)+1)</f>
        <v/>
      </c>
      <c r="BZ40" s="71" t="str">
        <f ca="1">INDEX({"","_","-","="},IF(OR($D40 &gt;= CA$6, $E40 &lt; BZ$6), 0, 1)+IF(OR($F40 &gt;= CA$6, $G40 &lt; BZ$6), 0, 2)+1)</f>
        <v/>
      </c>
      <c r="CA40" s="71" t="str">
        <f ca="1">INDEX({"","_","-","="},IF(OR($D40 &gt;= CB$6, $E40 &lt; CA$6), 0, 1)+IF(OR($F40 &gt;= CB$6, $G40 &lt; CA$6), 0, 2)+1)</f>
        <v/>
      </c>
      <c r="CB40" s="71" t="str">
        <f ca="1">INDEX({"","_","-","="},IF(OR($D40 &gt;= CC$6, $E40 &lt; CB$6), 0, 1)+IF(OR($F40 &gt;= CC$6, $G40 &lt; CB$6), 0, 2)+1)</f>
        <v/>
      </c>
      <c r="CC40" s="71" t="str">
        <f ca="1">INDEX({"","_","-","="},IF(OR($D40 &gt;= CD$6, $E40 &lt; CC$6), 0, 1)+IF(OR($F40 &gt;= CD$6, $G40 &lt; CC$6), 0, 2)+1)</f>
        <v/>
      </c>
      <c r="CD40" s="71" t="str">
        <f ca="1">INDEX({"","_","-","="},IF(OR($D40 &gt;= CE$6, $E40 &lt; CD$6), 0, 1)+IF(OR($F40 &gt;= CE$6, $G40 &lt; CD$6), 0, 2)+1)</f>
        <v/>
      </c>
    </row>
    <row r="41" spans="1:82">
      <c r="A41" s="8" t="str">
        <f ca="1">IF('临-进度'!N36,'临-进度'!$A36,"")</f>
        <v/>
      </c>
      <c r="B41" s="8" t="str">
        <f ca="1">IF('临-进度'!N36,'临-进度'!$B36,"")</f>
        <v/>
      </c>
      <c r="C41" s="8" t="str">
        <f ca="1">IF('临-进度'!N36,'临-进度'!$F36,"")</f>
        <v/>
      </c>
      <c r="D41" s="42" t="str">
        <f ca="1">IF('临-进度'!$N36,'临-进度'!$J36,"")</f>
        <v/>
      </c>
      <c r="E41" s="42" t="str">
        <f ca="1">IF('临-进度'!$N36,'临-进度'!$AF36,"")</f>
        <v/>
      </c>
      <c r="F41" s="42" t="str">
        <f ca="1">IF('临-进度'!$N36,'临-进度'!$K36,"")</f>
        <v/>
      </c>
      <c r="G41" s="76" t="str">
        <f ca="1">IF('临-进度'!$N36,'临-进度'!$AG36,"")</f>
        <v/>
      </c>
      <c r="H41" s="71" t="str">
        <f ca="1">INDEX({"","_","-","="},IF(OR($D41 &gt;= I$6, $E41 &lt; H$6), 0, 1)+IF(OR($F41 &gt;= I$6, $G41 &lt; H$6), 0, 2)+1)</f>
        <v/>
      </c>
      <c r="I41" s="71" t="str">
        <f ca="1">INDEX({"","_","-","="},IF(OR($D41 &gt;= J$6, $E41 &lt; I$6), 0, 1)+IF(OR($F41 &gt;= J$6, $G41 &lt; I$6), 0, 2)+1)</f>
        <v/>
      </c>
      <c r="J41" s="71" t="str">
        <f ca="1">INDEX({"","_","-","="},IF(OR($D41 &gt;= K$6, $E41 &lt; J$6), 0, 1)+IF(OR($F41 &gt;= K$6, $G41 &lt; J$6), 0, 2)+1)</f>
        <v/>
      </c>
      <c r="K41" s="71" t="str">
        <f ca="1">INDEX({"","_","-","="},IF(OR($D41 &gt;= L$6, $E41 &lt; K$6), 0, 1)+IF(OR($F41 &gt;= L$6, $G41 &lt; K$6), 0, 2)+1)</f>
        <v/>
      </c>
      <c r="L41" s="71" t="str">
        <f ca="1">INDEX({"","_","-","="},IF(OR($D41 &gt;= M$6, $E41 &lt; L$6), 0, 1)+IF(OR($F41 &gt;= M$6, $G41 &lt; L$6), 0, 2)+1)</f>
        <v/>
      </c>
      <c r="M41" s="71" t="str">
        <f ca="1">INDEX({"","_","-","="},IF(OR($D41 &gt;= N$6, $E41 &lt; M$6), 0, 1)+IF(OR($F41 &gt;= N$6, $G41 &lt; M$6), 0, 2)+1)</f>
        <v/>
      </c>
      <c r="N41" s="71" t="str">
        <f ca="1">INDEX({"","_","-","="},IF(OR($D41 &gt;= O$6, $E41 &lt; N$6), 0, 1)+IF(OR($F41 &gt;= O$6, $G41 &lt; N$6), 0, 2)+1)</f>
        <v/>
      </c>
      <c r="O41" s="71" t="str">
        <f ca="1">INDEX({"","_","-","="},IF(OR($D41 &gt;= P$6, $E41 &lt; O$6), 0, 1)+IF(OR($F41 &gt;= P$6, $G41 &lt; O$6), 0, 2)+1)</f>
        <v/>
      </c>
      <c r="P41" s="71" t="str">
        <f ca="1">INDEX({"","_","-","="},IF(OR($D41 &gt;= Q$6, $E41 &lt; P$6), 0, 1)+IF(OR($F41 &gt;= Q$6, $G41 &lt; P$6), 0, 2)+1)</f>
        <v/>
      </c>
      <c r="Q41" s="71" t="str">
        <f ca="1">INDEX({"","_","-","="},IF(OR($D41 &gt;= R$6, $E41 &lt; Q$6), 0, 1)+IF(OR($F41 &gt;= R$6, $G41 &lt; Q$6), 0, 2)+1)</f>
        <v/>
      </c>
      <c r="R41" s="71" t="str">
        <f ca="1">INDEX({"","_","-","="},IF(OR($D41 &gt;= S$6, $E41 &lt; R$6), 0, 1)+IF(OR($F41 &gt;= S$6, $G41 &lt; R$6), 0, 2)+1)</f>
        <v/>
      </c>
      <c r="S41" s="71" t="str">
        <f ca="1">INDEX({"","_","-","="},IF(OR($D41 &gt;= T$6, $E41 &lt; S$6), 0, 1)+IF(OR($F41 &gt;= T$6, $G41 &lt; S$6), 0, 2)+1)</f>
        <v/>
      </c>
      <c r="T41" s="71" t="str">
        <f ca="1">INDEX({"","_","-","="},IF(OR($D41 &gt;= U$6, $E41 &lt; T$6), 0, 1)+IF(OR($F41 &gt;= U$6, $G41 &lt; T$6), 0, 2)+1)</f>
        <v/>
      </c>
      <c r="U41" s="71" t="str">
        <f ca="1">INDEX({"","_","-","="},IF(OR($D41 &gt;= V$6, $E41 &lt; U$6), 0, 1)+IF(OR($F41 &gt;= V$6, $G41 &lt; U$6), 0, 2)+1)</f>
        <v/>
      </c>
      <c r="V41" s="71" t="str">
        <f ca="1">INDEX({"","_","-","="},IF(OR($D41 &gt;= W$6, $E41 &lt; V$6), 0, 1)+IF(OR($F41 &gt;= W$6, $G41 &lt; V$6), 0, 2)+1)</f>
        <v/>
      </c>
      <c r="W41" s="71" t="str">
        <f ca="1">INDEX({"","_","-","="},IF(OR($D41 &gt;= X$6, $E41 &lt; W$6), 0, 1)+IF(OR($F41 &gt;= X$6, $G41 &lt; W$6), 0, 2)+1)</f>
        <v/>
      </c>
      <c r="X41" s="71" t="str">
        <f ca="1">INDEX({"","_","-","="},IF(OR($D41 &gt;= Y$6, $E41 &lt; X$6), 0, 1)+IF(OR($F41 &gt;= Y$6, $G41 &lt; X$6), 0, 2)+1)</f>
        <v/>
      </c>
      <c r="Y41" s="71" t="str">
        <f ca="1">INDEX({"","_","-","="},IF(OR($D41 &gt;= Z$6, $E41 &lt; Y$6), 0, 1)+IF(OR($F41 &gt;= Z$6, $G41 &lt; Y$6), 0, 2)+1)</f>
        <v/>
      </c>
      <c r="Z41" s="71" t="str">
        <f ca="1">INDEX({"","_","-","="},IF(OR($D41 &gt;= AA$6, $E41 &lt; Z$6), 0, 1)+IF(OR($F41 &gt;= AA$6, $G41 &lt; Z$6), 0, 2)+1)</f>
        <v/>
      </c>
      <c r="AA41" s="71" t="str">
        <f ca="1">INDEX({"","_","-","="},IF(OR($D41 &gt;= AB$6, $E41 &lt; AA$6), 0, 1)+IF(OR($F41 &gt;= AB$6, $G41 &lt; AA$6), 0, 2)+1)</f>
        <v/>
      </c>
      <c r="AB41" s="71" t="str">
        <f ca="1">INDEX({"","_","-","="},IF(OR($D41 &gt;= AC$6, $E41 &lt; AB$6), 0, 1)+IF(OR($F41 &gt;= AC$6, $G41 &lt; AB$6), 0, 2)+1)</f>
        <v/>
      </c>
      <c r="AC41" s="71" t="str">
        <f ca="1">INDEX({"","_","-","="},IF(OR($D41 &gt;= AD$6, $E41 &lt; AC$6), 0, 1)+IF(OR($F41 &gt;= AD$6, $G41 &lt; AC$6), 0, 2)+1)</f>
        <v/>
      </c>
      <c r="AD41" s="71" t="str">
        <f ca="1">INDEX({"","_","-","="},IF(OR($D41 &gt;= AE$6, $E41 &lt; AD$6), 0, 1)+IF(OR($F41 &gt;= AE$6, $G41 &lt; AD$6), 0, 2)+1)</f>
        <v/>
      </c>
      <c r="AE41" s="71" t="str">
        <f ca="1">INDEX({"","_","-","="},IF(OR($D41 &gt;= AF$6, $E41 &lt; AE$6), 0, 1)+IF(OR($F41 &gt;= AF$6, $G41 &lt; AE$6), 0, 2)+1)</f>
        <v/>
      </c>
      <c r="AF41" s="71" t="str">
        <f ca="1">INDEX({"","_","-","="},IF(OR($D41 &gt;= AG$6, $E41 &lt; AF$6), 0, 1)+IF(OR($F41 &gt;= AG$6, $G41 &lt; AF$6), 0, 2)+1)</f>
        <v/>
      </c>
      <c r="AG41" s="71" t="str">
        <f ca="1">INDEX({"","_","-","="},IF(OR($D41 &gt;= AH$6, $E41 &lt; AG$6), 0, 1)+IF(OR($F41 &gt;= AH$6, $G41 &lt; AG$6), 0, 2)+1)</f>
        <v/>
      </c>
      <c r="AH41" s="71" t="str">
        <f ca="1">INDEX({"","_","-","="},IF(OR($D41 &gt;= AI$6, $E41 &lt; AH$6), 0, 1)+IF(OR($F41 &gt;= AI$6, $G41 &lt; AH$6), 0, 2)+1)</f>
        <v/>
      </c>
      <c r="AI41" s="71" t="str">
        <f ca="1">INDEX({"","_","-","="},IF(OR($D41 &gt;= AJ$6, $E41 &lt; AI$6), 0, 1)+IF(OR($F41 &gt;= AJ$6, $G41 &lt; AI$6), 0, 2)+1)</f>
        <v/>
      </c>
      <c r="AJ41" s="71" t="str">
        <f ca="1">INDEX({"","_","-","="},IF(OR($D41 &gt;= AK$6, $E41 &lt; AJ$6), 0, 1)+IF(OR($F41 &gt;= AK$6, $G41 &lt; AJ$6), 0, 2)+1)</f>
        <v/>
      </c>
      <c r="AK41" s="71" t="str">
        <f ca="1">INDEX({"","_","-","="},IF(OR($D41 &gt;= AL$6, $E41 &lt; AK$6), 0, 1)+IF(OR($F41 &gt;= AL$6, $G41 &lt; AK$6), 0, 2)+1)</f>
        <v/>
      </c>
      <c r="AL41" s="71" t="str">
        <f ca="1">INDEX({"","_","-","="},IF(OR($D41 &gt;= AM$6, $E41 &lt; AL$6), 0, 1)+IF(OR($F41 &gt;= AM$6, $G41 &lt; AL$6), 0, 2)+1)</f>
        <v/>
      </c>
      <c r="AM41" s="71" t="str">
        <f ca="1">INDEX({"","_","-","="},IF(OR($D41 &gt;= AN$6, $E41 &lt; AM$6), 0, 1)+IF(OR($F41 &gt;= AN$6, $G41 &lt; AM$6), 0, 2)+1)</f>
        <v/>
      </c>
      <c r="AN41" s="71" t="str">
        <f ca="1">INDEX({"","_","-","="},IF(OR($D41 &gt;= AO$6, $E41 &lt; AN$6), 0, 1)+IF(OR($F41 &gt;= AO$6, $G41 &lt; AN$6), 0, 2)+1)</f>
        <v/>
      </c>
      <c r="AO41" s="71" t="str">
        <f ca="1">INDEX({"","_","-","="},IF(OR($D41 &gt;= AP$6, $E41 &lt; AO$6), 0, 1)+IF(OR($F41 &gt;= AP$6, $G41 &lt; AO$6), 0, 2)+1)</f>
        <v/>
      </c>
      <c r="AP41" s="71" t="str">
        <f ca="1">INDEX({"","_","-","="},IF(OR($D41 &gt;= AQ$6, $E41 &lt; AP$6), 0, 1)+IF(OR($F41 &gt;= AQ$6, $G41 &lt; AP$6), 0, 2)+1)</f>
        <v/>
      </c>
      <c r="AQ41" s="71" t="str">
        <f ca="1">INDEX({"","_","-","="},IF(OR($D41 &gt;= AR$6, $E41 &lt; AQ$6), 0, 1)+IF(OR($F41 &gt;= AR$6, $G41 &lt; AQ$6), 0, 2)+1)</f>
        <v/>
      </c>
      <c r="AR41" s="71" t="str">
        <f ca="1">INDEX({"","_","-","="},IF(OR($D41 &gt;= AS$6, $E41 &lt; AR$6), 0, 1)+IF(OR($F41 &gt;= AS$6, $G41 &lt; AR$6), 0, 2)+1)</f>
        <v/>
      </c>
      <c r="AS41" s="71" t="str">
        <f ca="1">INDEX({"","_","-","="},IF(OR($D41 &gt;= AT$6, $E41 &lt; AS$6), 0, 1)+IF(OR($F41 &gt;= AT$6, $G41 &lt; AS$6), 0, 2)+1)</f>
        <v/>
      </c>
      <c r="AT41" s="71" t="str">
        <f ca="1">INDEX({"","_","-","="},IF(OR($D41 &gt;= AU$6, $E41 &lt; AT$6), 0, 1)+IF(OR($F41 &gt;= AU$6, $G41 &lt; AT$6), 0, 2)+1)</f>
        <v/>
      </c>
      <c r="AU41" s="71" t="str">
        <f ca="1">INDEX({"","_","-","="},IF(OR($D41 &gt;= AV$6, $E41 &lt; AU$6), 0, 1)+IF(OR($F41 &gt;= AV$6, $G41 &lt; AU$6), 0, 2)+1)</f>
        <v/>
      </c>
      <c r="AV41" s="71" t="str">
        <f ca="1">INDEX({"","_","-","="},IF(OR($D41 &gt;= AW$6, $E41 &lt; AV$6), 0, 1)+IF(OR($F41 &gt;= AW$6, $G41 &lt; AV$6), 0, 2)+1)</f>
        <v/>
      </c>
      <c r="AW41" s="71" t="str">
        <f ca="1">INDEX({"","_","-","="},IF(OR($D41 &gt;= AX$6, $E41 &lt; AW$6), 0, 1)+IF(OR($F41 &gt;= AX$6, $G41 &lt; AW$6), 0, 2)+1)</f>
        <v/>
      </c>
      <c r="AX41" s="71" t="str">
        <f ca="1">INDEX({"","_","-","="},IF(OR($D41 &gt;= AY$6, $E41 &lt; AX$6), 0, 1)+IF(OR($F41 &gt;= AY$6, $G41 &lt; AX$6), 0, 2)+1)</f>
        <v/>
      </c>
      <c r="AY41" s="71" t="str">
        <f ca="1">INDEX({"","_","-","="},IF(OR($D41 &gt;= AZ$6, $E41 &lt; AY$6), 0, 1)+IF(OR($F41 &gt;= AZ$6, $G41 &lt; AY$6), 0, 2)+1)</f>
        <v/>
      </c>
      <c r="AZ41" s="71" t="str">
        <f ca="1">INDEX({"","_","-","="},IF(OR($D41 &gt;= BA$6, $E41 &lt; AZ$6), 0, 1)+IF(OR($F41 &gt;= BA$6, $G41 &lt; AZ$6), 0, 2)+1)</f>
        <v/>
      </c>
      <c r="BA41" s="71" t="str">
        <f ca="1">INDEX({"","_","-","="},IF(OR($D41 &gt;= BB$6, $E41 &lt; BA$6), 0, 1)+IF(OR($F41 &gt;= BB$6, $G41 &lt; BA$6), 0, 2)+1)</f>
        <v/>
      </c>
      <c r="BB41" s="71" t="str">
        <f ca="1">INDEX({"","_","-","="},IF(OR($D41 &gt;= BC$6, $E41 &lt; BB$6), 0, 1)+IF(OR($F41 &gt;= BC$6, $G41 &lt; BB$6), 0, 2)+1)</f>
        <v/>
      </c>
      <c r="BC41" s="71" t="str">
        <f ca="1">INDEX({"","_","-","="},IF(OR($D41 &gt;= BD$6, $E41 &lt; BC$6), 0, 1)+IF(OR($F41 &gt;= BD$6, $G41 &lt; BC$6), 0, 2)+1)</f>
        <v/>
      </c>
      <c r="BD41" s="71" t="str">
        <f ca="1">INDEX({"","_","-","="},IF(OR($D41 &gt;= BE$6, $E41 &lt; BD$6), 0, 1)+IF(OR($F41 &gt;= BE$6, $G41 &lt; BD$6), 0, 2)+1)</f>
        <v/>
      </c>
      <c r="BE41" s="71" t="str">
        <f ca="1">INDEX({"","_","-","="},IF(OR($D41 &gt;= BF$6, $E41 &lt; BE$6), 0, 1)+IF(OR($F41 &gt;= BF$6, $G41 &lt; BE$6), 0, 2)+1)</f>
        <v/>
      </c>
      <c r="BF41" s="71" t="str">
        <f ca="1">INDEX({"","_","-","="},IF(OR($D41 &gt;= BG$6, $E41 &lt; BF$6), 0, 1)+IF(OR($F41 &gt;= BG$6, $G41 &lt; BF$6), 0, 2)+1)</f>
        <v/>
      </c>
      <c r="BG41" s="71" t="str">
        <f ca="1">INDEX({"","_","-","="},IF(OR($D41 &gt;= BH$6, $E41 &lt; BG$6), 0, 1)+IF(OR($F41 &gt;= BH$6, $G41 &lt; BG$6), 0, 2)+1)</f>
        <v/>
      </c>
      <c r="BH41" s="71" t="str">
        <f ca="1">INDEX({"","_","-","="},IF(OR($D41 &gt;= BI$6, $E41 &lt; BH$6), 0, 1)+IF(OR($F41 &gt;= BI$6, $G41 &lt; BH$6), 0, 2)+1)</f>
        <v/>
      </c>
      <c r="BI41" s="71" t="str">
        <f ca="1">INDEX({"","_","-","="},IF(OR($D41 &gt;= BJ$6, $E41 &lt; BI$6), 0, 1)+IF(OR($F41 &gt;= BJ$6, $G41 &lt; BI$6), 0, 2)+1)</f>
        <v/>
      </c>
      <c r="BJ41" s="71" t="str">
        <f ca="1">INDEX({"","_","-","="},IF(OR($D41 &gt;= BK$6, $E41 &lt; BJ$6), 0, 1)+IF(OR($F41 &gt;= BK$6, $G41 &lt; BJ$6), 0, 2)+1)</f>
        <v/>
      </c>
      <c r="BK41" s="71" t="str">
        <f ca="1">INDEX({"","_","-","="},IF(OR($D41 &gt;= BL$6, $E41 &lt; BK$6), 0, 1)+IF(OR($F41 &gt;= BL$6, $G41 &lt; BK$6), 0, 2)+1)</f>
        <v/>
      </c>
      <c r="BL41" s="71" t="str">
        <f ca="1">INDEX({"","_","-","="},IF(OR($D41 &gt;= BM$6, $E41 &lt; BL$6), 0, 1)+IF(OR($F41 &gt;= BM$6, $G41 &lt; BL$6), 0, 2)+1)</f>
        <v/>
      </c>
      <c r="BM41" s="71" t="str">
        <f ca="1">INDEX({"","_","-","="},IF(OR($D41 &gt;= BN$6, $E41 &lt; BM$6), 0, 1)+IF(OR($F41 &gt;= BN$6, $G41 &lt; BM$6), 0, 2)+1)</f>
        <v/>
      </c>
      <c r="BN41" s="71" t="str">
        <f ca="1">INDEX({"","_","-","="},IF(OR($D41 &gt;= BO$6, $E41 &lt; BN$6), 0, 1)+IF(OR($F41 &gt;= BO$6, $G41 &lt; BN$6), 0, 2)+1)</f>
        <v/>
      </c>
      <c r="BO41" s="71" t="str">
        <f ca="1">INDEX({"","_","-","="},IF(OR($D41 &gt;= BP$6, $E41 &lt; BO$6), 0, 1)+IF(OR($F41 &gt;= BP$6, $G41 &lt; BO$6), 0, 2)+1)</f>
        <v/>
      </c>
      <c r="BP41" s="71" t="str">
        <f ca="1">INDEX({"","_","-","="},IF(OR($D41 &gt;= BQ$6, $E41 &lt; BP$6), 0, 1)+IF(OR($F41 &gt;= BQ$6, $G41 &lt; BP$6), 0, 2)+1)</f>
        <v/>
      </c>
      <c r="BQ41" s="71" t="str">
        <f ca="1">INDEX({"","_","-","="},IF(OR($D41 &gt;= BR$6, $E41 &lt; BQ$6), 0, 1)+IF(OR($F41 &gt;= BR$6, $G41 &lt; BQ$6), 0, 2)+1)</f>
        <v/>
      </c>
      <c r="BR41" s="71" t="str">
        <f ca="1">INDEX({"","_","-","="},IF(OR($D41 &gt;= BS$6, $E41 &lt; BR$6), 0, 1)+IF(OR($F41 &gt;= BS$6, $G41 &lt; BR$6), 0, 2)+1)</f>
        <v/>
      </c>
      <c r="BS41" s="71" t="str">
        <f ca="1">INDEX({"","_","-","="},IF(OR($D41 &gt;= BT$6, $E41 &lt; BS$6), 0, 1)+IF(OR($F41 &gt;= BT$6, $G41 &lt; BS$6), 0, 2)+1)</f>
        <v/>
      </c>
      <c r="BT41" s="71" t="str">
        <f ca="1">INDEX({"","_","-","="},IF(OR($D41 &gt;= BU$6, $E41 &lt; BT$6), 0, 1)+IF(OR($F41 &gt;= BU$6, $G41 &lt; BT$6), 0, 2)+1)</f>
        <v/>
      </c>
      <c r="BU41" s="71" t="str">
        <f ca="1">INDEX({"","_","-","="},IF(OR($D41 &gt;= BV$6, $E41 &lt; BU$6), 0, 1)+IF(OR($F41 &gt;= BV$6, $G41 &lt; BU$6), 0, 2)+1)</f>
        <v/>
      </c>
      <c r="BV41" s="71" t="str">
        <f ca="1">INDEX({"","_","-","="},IF(OR($D41 &gt;= BW$6, $E41 &lt; BV$6), 0, 1)+IF(OR($F41 &gt;= BW$6, $G41 &lt; BV$6), 0, 2)+1)</f>
        <v/>
      </c>
      <c r="BW41" s="71" t="str">
        <f ca="1">INDEX({"","_","-","="},IF(OR($D41 &gt;= BX$6, $E41 &lt; BW$6), 0, 1)+IF(OR($F41 &gt;= BX$6, $G41 &lt; BW$6), 0, 2)+1)</f>
        <v/>
      </c>
      <c r="BX41" s="71" t="str">
        <f ca="1">INDEX({"","_","-","="},IF(OR($D41 &gt;= BY$6, $E41 &lt; BX$6), 0, 1)+IF(OR($F41 &gt;= BY$6, $G41 &lt; BX$6), 0, 2)+1)</f>
        <v/>
      </c>
      <c r="BY41" s="71" t="str">
        <f ca="1">INDEX({"","_","-","="},IF(OR($D41 &gt;= BZ$6, $E41 &lt; BY$6), 0, 1)+IF(OR($F41 &gt;= BZ$6, $G41 &lt; BY$6), 0, 2)+1)</f>
        <v/>
      </c>
      <c r="BZ41" s="71" t="str">
        <f ca="1">INDEX({"","_","-","="},IF(OR($D41 &gt;= CA$6, $E41 &lt; BZ$6), 0, 1)+IF(OR($F41 &gt;= CA$6, $G41 &lt; BZ$6), 0, 2)+1)</f>
        <v/>
      </c>
      <c r="CA41" s="71" t="str">
        <f ca="1">INDEX({"","_","-","="},IF(OR($D41 &gt;= CB$6, $E41 &lt; CA$6), 0, 1)+IF(OR($F41 &gt;= CB$6, $G41 &lt; CA$6), 0, 2)+1)</f>
        <v/>
      </c>
      <c r="CB41" s="71" t="str">
        <f ca="1">INDEX({"","_","-","="},IF(OR($D41 &gt;= CC$6, $E41 &lt; CB$6), 0, 1)+IF(OR($F41 &gt;= CC$6, $G41 &lt; CB$6), 0, 2)+1)</f>
        <v/>
      </c>
      <c r="CC41" s="71" t="str">
        <f ca="1">INDEX({"","_","-","="},IF(OR($D41 &gt;= CD$6, $E41 &lt; CC$6), 0, 1)+IF(OR($F41 &gt;= CD$6, $G41 &lt; CC$6), 0, 2)+1)</f>
        <v/>
      </c>
      <c r="CD41" s="71" t="str">
        <f ca="1">INDEX({"","_","-","="},IF(OR($D41 &gt;= CE$6, $E41 &lt; CD$6), 0, 1)+IF(OR($F41 &gt;= CE$6, $G41 &lt; CD$6), 0, 2)+1)</f>
        <v/>
      </c>
    </row>
    <row r="42" spans="1:82">
      <c r="A42" s="8" t="str">
        <f ca="1">IF('临-进度'!N37,'临-进度'!$A37,"")</f>
        <v/>
      </c>
      <c r="B42" s="8" t="str">
        <f ca="1">IF('临-进度'!N37,'临-进度'!$B37,"")</f>
        <v/>
      </c>
      <c r="C42" s="8" t="str">
        <f ca="1">IF('临-进度'!N37,'临-进度'!$F37,"")</f>
        <v/>
      </c>
      <c r="D42" s="42" t="str">
        <f ca="1">IF('临-进度'!$N37,'临-进度'!$J37,"")</f>
        <v/>
      </c>
      <c r="E42" s="42" t="str">
        <f ca="1">IF('临-进度'!$N37,'临-进度'!$AF37,"")</f>
        <v/>
      </c>
      <c r="F42" s="42" t="str">
        <f ca="1">IF('临-进度'!$N37,'临-进度'!$K37,"")</f>
        <v/>
      </c>
      <c r="G42" s="76" t="str">
        <f ca="1">IF('临-进度'!$N37,'临-进度'!$AG37,"")</f>
        <v/>
      </c>
      <c r="H42" s="71" t="str">
        <f ca="1">INDEX({"","_","-","="},IF(OR($D42 &gt;= I$6, $E42 &lt; H$6), 0, 1)+IF(OR($F42 &gt;= I$6, $G42 &lt; H$6), 0, 2)+1)</f>
        <v/>
      </c>
      <c r="I42" s="71" t="str">
        <f ca="1">INDEX({"","_","-","="},IF(OR($D42 &gt;= J$6, $E42 &lt; I$6), 0, 1)+IF(OR($F42 &gt;= J$6, $G42 &lt; I$6), 0, 2)+1)</f>
        <v/>
      </c>
      <c r="J42" s="71" t="str">
        <f ca="1">INDEX({"","_","-","="},IF(OR($D42 &gt;= K$6, $E42 &lt; J$6), 0, 1)+IF(OR($F42 &gt;= K$6, $G42 &lt; J$6), 0, 2)+1)</f>
        <v/>
      </c>
      <c r="K42" s="71" t="str">
        <f ca="1">INDEX({"","_","-","="},IF(OR($D42 &gt;= L$6, $E42 &lt; K$6), 0, 1)+IF(OR($F42 &gt;= L$6, $G42 &lt; K$6), 0, 2)+1)</f>
        <v/>
      </c>
      <c r="L42" s="71" t="str">
        <f ca="1">INDEX({"","_","-","="},IF(OR($D42 &gt;= M$6, $E42 &lt; L$6), 0, 1)+IF(OR($F42 &gt;= M$6, $G42 &lt; L$6), 0, 2)+1)</f>
        <v/>
      </c>
      <c r="M42" s="71" t="str">
        <f ca="1">INDEX({"","_","-","="},IF(OR($D42 &gt;= N$6, $E42 &lt; M$6), 0, 1)+IF(OR($F42 &gt;= N$6, $G42 &lt; M$6), 0, 2)+1)</f>
        <v/>
      </c>
      <c r="N42" s="71" t="str">
        <f ca="1">INDEX({"","_","-","="},IF(OR($D42 &gt;= O$6, $E42 &lt; N$6), 0, 1)+IF(OR($F42 &gt;= O$6, $G42 &lt; N$6), 0, 2)+1)</f>
        <v/>
      </c>
      <c r="O42" s="71" t="str">
        <f ca="1">INDEX({"","_","-","="},IF(OR($D42 &gt;= P$6, $E42 &lt; O$6), 0, 1)+IF(OR($F42 &gt;= P$6, $G42 &lt; O$6), 0, 2)+1)</f>
        <v/>
      </c>
      <c r="P42" s="71" t="str">
        <f ca="1">INDEX({"","_","-","="},IF(OR($D42 &gt;= Q$6, $E42 &lt; P$6), 0, 1)+IF(OR($F42 &gt;= Q$6, $G42 &lt; P$6), 0, 2)+1)</f>
        <v/>
      </c>
      <c r="Q42" s="71" t="str">
        <f ca="1">INDEX({"","_","-","="},IF(OR($D42 &gt;= R$6, $E42 &lt; Q$6), 0, 1)+IF(OR($F42 &gt;= R$6, $G42 &lt; Q$6), 0, 2)+1)</f>
        <v/>
      </c>
      <c r="R42" s="71" t="str">
        <f ca="1">INDEX({"","_","-","="},IF(OR($D42 &gt;= S$6, $E42 &lt; R$6), 0, 1)+IF(OR($F42 &gt;= S$6, $G42 &lt; R$6), 0, 2)+1)</f>
        <v/>
      </c>
      <c r="S42" s="71" t="str">
        <f ca="1">INDEX({"","_","-","="},IF(OR($D42 &gt;= T$6, $E42 &lt; S$6), 0, 1)+IF(OR($F42 &gt;= T$6, $G42 &lt; S$6), 0, 2)+1)</f>
        <v/>
      </c>
      <c r="T42" s="71" t="str">
        <f ca="1">INDEX({"","_","-","="},IF(OR($D42 &gt;= U$6, $E42 &lt; T$6), 0, 1)+IF(OR($F42 &gt;= U$6, $G42 &lt; T$6), 0, 2)+1)</f>
        <v/>
      </c>
      <c r="U42" s="71" t="str">
        <f ca="1">INDEX({"","_","-","="},IF(OR($D42 &gt;= V$6, $E42 &lt; U$6), 0, 1)+IF(OR($F42 &gt;= V$6, $G42 &lt; U$6), 0, 2)+1)</f>
        <v/>
      </c>
      <c r="V42" s="71" t="str">
        <f ca="1">INDEX({"","_","-","="},IF(OR($D42 &gt;= W$6, $E42 &lt; V$6), 0, 1)+IF(OR($F42 &gt;= W$6, $G42 &lt; V$6), 0, 2)+1)</f>
        <v/>
      </c>
      <c r="W42" s="71" t="str">
        <f ca="1">INDEX({"","_","-","="},IF(OR($D42 &gt;= X$6, $E42 &lt; W$6), 0, 1)+IF(OR($F42 &gt;= X$6, $G42 &lt; W$6), 0, 2)+1)</f>
        <v/>
      </c>
      <c r="X42" s="71" t="str">
        <f ca="1">INDEX({"","_","-","="},IF(OR($D42 &gt;= Y$6, $E42 &lt; X$6), 0, 1)+IF(OR($F42 &gt;= Y$6, $G42 &lt; X$6), 0, 2)+1)</f>
        <v/>
      </c>
      <c r="Y42" s="71" t="str">
        <f ca="1">INDEX({"","_","-","="},IF(OR($D42 &gt;= Z$6, $E42 &lt; Y$6), 0, 1)+IF(OR($F42 &gt;= Z$6, $G42 &lt; Y$6), 0, 2)+1)</f>
        <v/>
      </c>
      <c r="Z42" s="71" t="str">
        <f ca="1">INDEX({"","_","-","="},IF(OR($D42 &gt;= AA$6, $E42 &lt; Z$6), 0, 1)+IF(OR($F42 &gt;= AA$6, $G42 &lt; Z$6), 0, 2)+1)</f>
        <v/>
      </c>
      <c r="AA42" s="71" t="str">
        <f ca="1">INDEX({"","_","-","="},IF(OR($D42 &gt;= AB$6, $E42 &lt; AA$6), 0, 1)+IF(OR($F42 &gt;= AB$6, $G42 &lt; AA$6), 0, 2)+1)</f>
        <v/>
      </c>
      <c r="AB42" s="71" t="str">
        <f ca="1">INDEX({"","_","-","="},IF(OR($D42 &gt;= AC$6, $E42 &lt; AB$6), 0, 1)+IF(OR($F42 &gt;= AC$6, $G42 &lt; AB$6), 0, 2)+1)</f>
        <v/>
      </c>
      <c r="AC42" s="71" t="str">
        <f ca="1">INDEX({"","_","-","="},IF(OR($D42 &gt;= AD$6, $E42 &lt; AC$6), 0, 1)+IF(OR($F42 &gt;= AD$6, $G42 &lt; AC$6), 0, 2)+1)</f>
        <v/>
      </c>
      <c r="AD42" s="71" t="str">
        <f ca="1">INDEX({"","_","-","="},IF(OR($D42 &gt;= AE$6, $E42 &lt; AD$6), 0, 1)+IF(OR($F42 &gt;= AE$6, $G42 &lt; AD$6), 0, 2)+1)</f>
        <v/>
      </c>
      <c r="AE42" s="71" t="str">
        <f ca="1">INDEX({"","_","-","="},IF(OR($D42 &gt;= AF$6, $E42 &lt; AE$6), 0, 1)+IF(OR($F42 &gt;= AF$6, $G42 &lt; AE$6), 0, 2)+1)</f>
        <v/>
      </c>
      <c r="AF42" s="71" t="str">
        <f ca="1">INDEX({"","_","-","="},IF(OR($D42 &gt;= AG$6, $E42 &lt; AF$6), 0, 1)+IF(OR($F42 &gt;= AG$6, $G42 &lt; AF$6), 0, 2)+1)</f>
        <v/>
      </c>
      <c r="AG42" s="71" t="str">
        <f ca="1">INDEX({"","_","-","="},IF(OR($D42 &gt;= AH$6, $E42 &lt; AG$6), 0, 1)+IF(OR($F42 &gt;= AH$6, $G42 &lt; AG$6), 0, 2)+1)</f>
        <v/>
      </c>
      <c r="AH42" s="71" t="str">
        <f ca="1">INDEX({"","_","-","="},IF(OR($D42 &gt;= AI$6, $E42 &lt; AH$6), 0, 1)+IF(OR($F42 &gt;= AI$6, $G42 &lt; AH$6), 0, 2)+1)</f>
        <v/>
      </c>
      <c r="AI42" s="71" t="str">
        <f ca="1">INDEX({"","_","-","="},IF(OR($D42 &gt;= AJ$6, $E42 &lt; AI$6), 0, 1)+IF(OR($F42 &gt;= AJ$6, $G42 &lt; AI$6), 0, 2)+1)</f>
        <v/>
      </c>
      <c r="AJ42" s="71" t="str">
        <f ca="1">INDEX({"","_","-","="},IF(OR($D42 &gt;= AK$6, $E42 &lt; AJ$6), 0, 1)+IF(OR($F42 &gt;= AK$6, $G42 &lt; AJ$6), 0, 2)+1)</f>
        <v/>
      </c>
      <c r="AK42" s="71" t="str">
        <f ca="1">INDEX({"","_","-","="},IF(OR($D42 &gt;= AL$6, $E42 &lt; AK$6), 0, 1)+IF(OR($F42 &gt;= AL$6, $G42 &lt; AK$6), 0, 2)+1)</f>
        <v/>
      </c>
      <c r="AL42" s="71" t="str">
        <f ca="1">INDEX({"","_","-","="},IF(OR($D42 &gt;= AM$6, $E42 &lt; AL$6), 0, 1)+IF(OR($F42 &gt;= AM$6, $G42 &lt; AL$6), 0, 2)+1)</f>
        <v/>
      </c>
      <c r="AM42" s="71" t="str">
        <f ca="1">INDEX({"","_","-","="},IF(OR($D42 &gt;= AN$6, $E42 &lt; AM$6), 0, 1)+IF(OR($F42 &gt;= AN$6, $G42 &lt; AM$6), 0, 2)+1)</f>
        <v/>
      </c>
      <c r="AN42" s="71" t="str">
        <f ca="1">INDEX({"","_","-","="},IF(OR($D42 &gt;= AO$6, $E42 &lt; AN$6), 0, 1)+IF(OR($F42 &gt;= AO$6, $G42 &lt; AN$6), 0, 2)+1)</f>
        <v/>
      </c>
      <c r="AO42" s="71" t="str">
        <f ca="1">INDEX({"","_","-","="},IF(OR($D42 &gt;= AP$6, $E42 &lt; AO$6), 0, 1)+IF(OR($F42 &gt;= AP$6, $G42 &lt; AO$6), 0, 2)+1)</f>
        <v/>
      </c>
      <c r="AP42" s="71" t="str">
        <f ca="1">INDEX({"","_","-","="},IF(OR($D42 &gt;= AQ$6, $E42 &lt; AP$6), 0, 1)+IF(OR($F42 &gt;= AQ$6, $G42 &lt; AP$6), 0, 2)+1)</f>
        <v/>
      </c>
      <c r="AQ42" s="71" t="str">
        <f ca="1">INDEX({"","_","-","="},IF(OR($D42 &gt;= AR$6, $E42 &lt; AQ$6), 0, 1)+IF(OR($F42 &gt;= AR$6, $G42 &lt; AQ$6), 0, 2)+1)</f>
        <v/>
      </c>
      <c r="AR42" s="71" t="str">
        <f ca="1">INDEX({"","_","-","="},IF(OR($D42 &gt;= AS$6, $E42 &lt; AR$6), 0, 1)+IF(OR($F42 &gt;= AS$6, $G42 &lt; AR$6), 0, 2)+1)</f>
        <v/>
      </c>
      <c r="AS42" s="71" t="str">
        <f ca="1">INDEX({"","_","-","="},IF(OR($D42 &gt;= AT$6, $E42 &lt; AS$6), 0, 1)+IF(OR($F42 &gt;= AT$6, $G42 &lt; AS$6), 0, 2)+1)</f>
        <v/>
      </c>
      <c r="AT42" s="71" t="str">
        <f ca="1">INDEX({"","_","-","="},IF(OR($D42 &gt;= AU$6, $E42 &lt; AT$6), 0, 1)+IF(OR($F42 &gt;= AU$6, $G42 &lt; AT$6), 0, 2)+1)</f>
        <v/>
      </c>
      <c r="AU42" s="71" t="str">
        <f ca="1">INDEX({"","_","-","="},IF(OR($D42 &gt;= AV$6, $E42 &lt; AU$6), 0, 1)+IF(OR($F42 &gt;= AV$6, $G42 &lt; AU$6), 0, 2)+1)</f>
        <v/>
      </c>
      <c r="AV42" s="71" t="str">
        <f ca="1">INDEX({"","_","-","="},IF(OR($D42 &gt;= AW$6, $E42 &lt; AV$6), 0, 1)+IF(OR($F42 &gt;= AW$6, $G42 &lt; AV$6), 0, 2)+1)</f>
        <v/>
      </c>
      <c r="AW42" s="71" t="str">
        <f ca="1">INDEX({"","_","-","="},IF(OR($D42 &gt;= AX$6, $E42 &lt; AW$6), 0, 1)+IF(OR($F42 &gt;= AX$6, $G42 &lt; AW$6), 0, 2)+1)</f>
        <v/>
      </c>
      <c r="AX42" s="71" t="str">
        <f ca="1">INDEX({"","_","-","="},IF(OR($D42 &gt;= AY$6, $E42 &lt; AX$6), 0, 1)+IF(OR($F42 &gt;= AY$6, $G42 &lt; AX$6), 0, 2)+1)</f>
        <v/>
      </c>
      <c r="AY42" s="71" t="str">
        <f ca="1">INDEX({"","_","-","="},IF(OR($D42 &gt;= AZ$6, $E42 &lt; AY$6), 0, 1)+IF(OR($F42 &gt;= AZ$6, $G42 &lt; AY$6), 0, 2)+1)</f>
        <v/>
      </c>
      <c r="AZ42" s="71" t="str">
        <f ca="1">INDEX({"","_","-","="},IF(OR($D42 &gt;= BA$6, $E42 &lt; AZ$6), 0, 1)+IF(OR($F42 &gt;= BA$6, $G42 &lt; AZ$6), 0, 2)+1)</f>
        <v/>
      </c>
      <c r="BA42" s="71" t="str">
        <f ca="1">INDEX({"","_","-","="},IF(OR($D42 &gt;= BB$6, $E42 &lt; BA$6), 0, 1)+IF(OR($F42 &gt;= BB$6, $G42 &lt; BA$6), 0, 2)+1)</f>
        <v/>
      </c>
      <c r="BB42" s="71" t="str">
        <f ca="1">INDEX({"","_","-","="},IF(OR($D42 &gt;= BC$6, $E42 &lt; BB$6), 0, 1)+IF(OR($F42 &gt;= BC$6, $G42 &lt; BB$6), 0, 2)+1)</f>
        <v/>
      </c>
      <c r="BC42" s="71" t="str">
        <f ca="1">INDEX({"","_","-","="},IF(OR($D42 &gt;= BD$6, $E42 &lt; BC$6), 0, 1)+IF(OR($F42 &gt;= BD$6, $G42 &lt; BC$6), 0, 2)+1)</f>
        <v/>
      </c>
      <c r="BD42" s="71" t="str">
        <f ca="1">INDEX({"","_","-","="},IF(OR($D42 &gt;= BE$6, $E42 &lt; BD$6), 0, 1)+IF(OR($F42 &gt;= BE$6, $G42 &lt; BD$6), 0, 2)+1)</f>
        <v/>
      </c>
      <c r="BE42" s="71" t="str">
        <f ca="1">INDEX({"","_","-","="},IF(OR($D42 &gt;= BF$6, $E42 &lt; BE$6), 0, 1)+IF(OR($F42 &gt;= BF$6, $G42 &lt; BE$6), 0, 2)+1)</f>
        <v/>
      </c>
      <c r="BF42" s="71" t="str">
        <f ca="1">INDEX({"","_","-","="},IF(OR($D42 &gt;= BG$6, $E42 &lt; BF$6), 0, 1)+IF(OR($F42 &gt;= BG$6, $G42 &lt; BF$6), 0, 2)+1)</f>
        <v/>
      </c>
      <c r="BG42" s="71" t="str">
        <f ca="1">INDEX({"","_","-","="},IF(OR($D42 &gt;= BH$6, $E42 &lt; BG$6), 0, 1)+IF(OR($F42 &gt;= BH$6, $G42 &lt; BG$6), 0, 2)+1)</f>
        <v/>
      </c>
      <c r="BH42" s="71" t="str">
        <f ca="1">INDEX({"","_","-","="},IF(OR($D42 &gt;= BI$6, $E42 &lt; BH$6), 0, 1)+IF(OR($F42 &gt;= BI$6, $G42 &lt; BH$6), 0, 2)+1)</f>
        <v/>
      </c>
      <c r="BI42" s="71" t="str">
        <f ca="1">INDEX({"","_","-","="},IF(OR($D42 &gt;= BJ$6, $E42 &lt; BI$6), 0, 1)+IF(OR($F42 &gt;= BJ$6, $G42 &lt; BI$6), 0, 2)+1)</f>
        <v/>
      </c>
      <c r="BJ42" s="71" t="str">
        <f ca="1">INDEX({"","_","-","="},IF(OR($D42 &gt;= BK$6, $E42 &lt; BJ$6), 0, 1)+IF(OR($F42 &gt;= BK$6, $G42 &lt; BJ$6), 0, 2)+1)</f>
        <v/>
      </c>
      <c r="BK42" s="71" t="str">
        <f ca="1">INDEX({"","_","-","="},IF(OR($D42 &gt;= BL$6, $E42 &lt; BK$6), 0, 1)+IF(OR($F42 &gt;= BL$6, $G42 &lt; BK$6), 0, 2)+1)</f>
        <v/>
      </c>
      <c r="BL42" s="71" t="str">
        <f ca="1">INDEX({"","_","-","="},IF(OR($D42 &gt;= BM$6, $E42 &lt; BL$6), 0, 1)+IF(OR($F42 &gt;= BM$6, $G42 &lt; BL$6), 0, 2)+1)</f>
        <v/>
      </c>
      <c r="BM42" s="71" t="str">
        <f ca="1">INDEX({"","_","-","="},IF(OR($D42 &gt;= BN$6, $E42 &lt; BM$6), 0, 1)+IF(OR($F42 &gt;= BN$6, $G42 &lt; BM$6), 0, 2)+1)</f>
        <v/>
      </c>
      <c r="BN42" s="71" t="str">
        <f ca="1">INDEX({"","_","-","="},IF(OR($D42 &gt;= BO$6, $E42 &lt; BN$6), 0, 1)+IF(OR($F42 &gt;= BO$6, $G42 &lt; BN$6), 0, 2)+1)</f>
        <v/>
      </c>
      <c r="BO42" s="71" t="str">
        <f ca="1">INDEX({"","_","-","="},IF(OR($D42 &gt;= BP$6, $E42 &lt; BO$6), 0, 1)+IF(OR($F42 &gt;= BP$6, $G42 &lt; BO$6), 0, 2)+1)</f>
        <v/>
      </c>
      <c r="BP42" s="71" t="str">
        <f ca="1">INDEX({"","_","-","="},IF(OR($D42 &gt;= BQ$6, $E42 &lt; BP$6), 0, 1)+IF(OR($F42 &gt;= BQ$6, $G42 &lt; BP$6), 0, 2)+1)</f>
        <v/>
      </c>
      <c r="BQ42" s="71" t="str">
        <f ca="1">INDEX({"","_","-","="},IF(OR($D42 &gt;= BR$6, $E42 &lt; BQ$6), 0, 1)+IF(OR($F42 &gt;= BR$6, $G42 &lt; BQ$6), 0, 2)+1)</f>
        <v/>
      </c>
      <c r="BR42" s="71" t="str">
        <f ca="1">INDEX({"","_","-","="},IF(OR($D42 &gt;= BS$6, $E42 &lt; BR$6), 0, 1)+IF(OR($F42 &gt;= BS$6, $G42 &lt; BR$6), 0, 2)+1)</f>
        <v/>
      </c>
      <c r="BS42" s="71" t="str">
        <f ca="1">INDEX({"","_","-","="},IF(OR($D42 &gt;= BT$6, $E42 &lt; BS$6), 0, 1)+IF(OR($F42 &gt;= BT$6, $G42 &lt; BS$6), 0, 2)+1)</f>
        <v/>
      </c>
      <c r="BT42" s="71" t="str">
        <f ca="1">INDEX({"","_","-","="},IF(OR($D42 &gt;= BU$6, $E42 &lt; BT$6), 0, 1)+IF(OR($F42 &gt;= BU$6, $G42 &lt; BT$6), 0, 2)+1)</f>
        <v/>
      </c>
      <c r="BU42" s="71" t="str">
        <f ca="1">INDEX({"","_","-","="},IF(OR($D42 &gt;= BV$6, $E42 &lt; BU$6), 0, 1)+IF(OR($F42 &gt;= BV$6, $G42 &lt; BU$6), 0, 2)+1)</f>
        <v/>
      </c>
      <c r="BV42" s="71" t="str">
        <f ca="1">INDEX({"","_","-","="},IF(OR($D42 &gt;= BW$6, $E42 &lt; BV$6), 0, 1)+IF(OR($F42 &gt;= BW$6, $G42 &lt; BV$6), 0, 2)+1)</f>
        <v/>
      </c>
      <c r="BW42" s="71" t="str">
        <f ca="1">INDEX({"","_","-","="},IF(OR($D42 &gt;= BX$6, $E42 &lt; BW$6), 0, 1)+IF(OR($F42 &gt;= BX$6, $G42 &lt; BW$6), 0, 2)+1)</f>
        <v/>
      </c>
      <c r="BX42" s="71" t="str">
        <f ca="1">INDEX({"","_","-","="},IF(OR($D42 &gt;= BY$6, $E42 &lt; BX$6), 0, 1)+IF(OR($F42 &gt;= BY$6, $G42 &lt; BX$6), 0, 2)+1)</f>
        <v/>
      </c>
      <c r="BY42" s="71" t="str">
        <f ca="1">INDEX({"","_","-","="},IF(OR($D42 &gt;= BZ$6, $E42 &lt; BY$6), 0, 1)+IF(OR($F42 &gt;= BZ$6, $G42 &lt; BY$6), 0, 2)+1)</f>
        <v/>
      </c>
      <c r="BZ42" s="71" t="str">
        <f ca="1">INDEX({"","_","-","="},IF(OR($D42 &gt;= CA$6, $E42 &lt; BZ$6), 0, 1)+IF(OR($F42 &gt;= CA$6, $G42 &lt; BZ$6), 0, 2)+1)</f>
        <v/>
      </c>
      <c r="CA42" s="71" t="str">
        <f ca="1">INDEX({"","_","-","="},IF(OR($D42 &gt;= CB$6, $E42 &lt; CA$6), 0, 1)+IF(OR($F42 &gt;= CB$6, $G42 &lt; CA$6), 0, 2)+1)</f>
        <v/>
      </c>
      <c r="CB42" s="71" t="str">
        <f ca="1">INDEX({"","_","-","="},IF(OR($D42 &gt;= CC$6, $E42 &lt; CB$6), 0, 1)+IF(OR($F42 &gt;= CC$6, $G42 &lt; CB$6), 0, 2)+1)</f>
        <v/>
      </c>
      <c r="CC42" s="71" t="str">
        <f ca="1">INDEX({"","_","-","="},IF(OR($D42 &gt;= CD$6, $E42 &lt; CC$6), 0, 1)+IF(OR($F42 &gt;= CD$6, $G42 &lt; CC$6), 0, 2)+1)</f>
        <v/>
      </c>
      <c r="CD42" s="71" t="str">
        <f ca="1">INDEX({"","_","-","="},IF(OR($D42 &gt;= CE$6, $E42 &lt; CD$6), 0, 1)+IF(OR($F42 &gt;= CE$6, $G42 &lt; CD$6), 0, 2)+1)</f>
        <v/>
      </c>
    </row>
    <row r="43" spans="1:82">
      <c r="A43" s="8" t="str">
        <f ca="1">IF('临-进度'!N38,'临-进度'!$A38,"")</f>
        <v/>
      </c>
      <c r="B43" s="8" t="str">
        <f ca="1">IF('临-进度'!N38,'临-进度'!$B38,"")</f>
        <v/>
      </c>
      <c r="C43" s="8" t="str">
        <f ca="1">IF('临-进度'!N38,'临-进度'!$F38,"")</f>
        <v/>
      </c>
      <c r="D43" s="42" t="str">
        <f ca="1">IF('临-进度'!$N38,'临-进度'!$J38,"")</f>
        <v/>
      </c>
      <c r="E43" s="42" t="str">
        <f ca="1">IF('临-进度'!$N38,'临-进度'!$AF38,"")</f>
        <v/>
      </c>
      <c r="F43" s="42" t="str">
        <f ca="1">IF('临-进度'!$N38,'临-进度'!$K38,"")</f>
        <v/>
      </c>
      <c r="G43" s="76" t="str">
        <f ca="1">IF('临-进度'!$N38,'临-进度'!$AG38,"")</f>
        <v/>
      </c>
      <c r="H43" s="71" t="str">
        <f ca="1">INDEX({"","_","-","="},IF(OR($D43 &gt;= I$6, $E43 &lt; H$6), 0, 1)+IF(OR($F43 &gt;= I$6, $G43 &lt; H$6), 0, 2)+1)</f>
        <v/>
      </c>
      <c r="I43" s="71" t="str">
        <f ca="1">INDEX({"","_","-","="},IF(OR($D43 &gt;= J$6, $E43 &lt; I$6), 0, 1)+IF(OR($F43 &gt;= J$6, $G43 &lt; I$6), 0, 2)+1)</f>
        <v/>
      </c>
      <c r="J43" s="71" t="str">
        <f ca="1">INDEX({"","_","-","="},IF(OR($D43 &gt;= K$6, $E43 &lt; J$6), 0, 1)+IF(OR($F43 &gt;= K$6, $G43 &lt; J$6), 0, 2)+1)</f>
        <v/>
      </c>
      <c r="K43" s="71" t="str">
        <f ca="1">INDEX({"","_","-","="},IF(OR($D43 &gt;= L$6, $E43 &lt; K$6), 0, 1)+IF(OR($F43 &gt;= L$6, $G43 &lt; K$6), 0, 2)+1)</f>
        <v/>
      </c>
      <c r="L43" s="71" t="str">
        <f ca="1">INDEX({"","_","-","="},IF(OR($D43 &gt;= M$6, $E43 &lt; L$6), 0, 1)+IF(OR($F43 &gt;= M$6, $G43 &lt; L$6), 0, 2)+1)</f>
        <v/>
      </c>
      <c r="M43" s="71" t="str">
        <f ca="1">INDEX({"","_","-","="},IF(OR($D43 &gt;= N$6, $E43 &lt; M$6), 0, 1)+IF(OR($F43 &gt;= N$6, $G43 &lt; M$6), 0, 2)+1)</f>
        <v/>
      </c>
      <c r="N43" s="71" t="str">
        <f ca="1">INDEX({"","_","-","="},IF(OR($D43 &gt;= O$6, $E43 &lt; N$6), 0, 1)+IF(OR($F43 &gt;= O$6, $G43 &lt; N$6), 0, 2)+1)</f>
        <v/>
      </c>
      <c r="O43" s="71" t="str">
        <f ca="1">INDEX({"","_","-","="},IF(OR($D43 &gt;= P$6, $E43 &lt; O$6), 0, 1)+IF(OR($F43 &gt;= P$6, $G43 &lt; O$6), 0, 2)+1)</f>
        <v/>
      </c>
      <c r="P43" s="71" t="str">
        <f ca="1">INDEX({"","_","-","="},IF(OR($D43 &gt;= Q$6, $E43 &lt; P$6), 0, 1)+IF(OR($F43 &gt;= Q$6, $G43 &lt; P$6), 0, 2)+1)</f>
        <v/>
      </c>
      <c r="Q43" s="71" t="str">
        <f ca="1">INDEX({"","_","-","="},IF(OR($D43 &gt;= R$6, $E43 &lt; Q$6), 0, 1)+IF(OR($F43 &gt;= R$6, $G43 &lt; Q$6), 0, 2)+1)</f>
        <v/>
      </c>
      <c r="R43" s="71" t="str">
        <f ca="1">INDEX({"","_","-","="},IF(OR($D43 &gt;= S$6, $E43 &lt; R$6), 0, 1)+IF(OR($F43 &gt;= S$6, $G43 &lt; R$6), 0, 2)+1)</f>
        <v/>
      </c>
      <c r="S43" s="71" t="str">
        <f ca="1">INDEX({"","_","-","="},IF(OR($D43 &gt;= T$6, $E43 &lt; S$6), 0, 1)+IF(OR($F43 &gt;= T$6, $G43 &lt; S$6), 0, 2)+1)</f>
        <v/>
      </c>
      <c r="T43" s="71" t="str">
        <f ca="1">INDEX({"","_","-","="},IF(OR($D43 &gt;= U$6, $E43 &lt; T$6), 0, 1)+IF(OR($F43 &gt;= U$6, $G43 &lt; T$6), 0, 2)+1)</f>
        <v/>
      </c>
      <c r="U43" s="71" t="str">
        <f ca="1">INDEX({"","_","-","="},IF(OR($D43 &gt;= V$6, $E43 &lt; U$6), 0, 1)+IF(OR($F43 &gt;= V$6, $G43 &lt; U$6), 0, 2)+1)</f>
        <v/>
      </c>
      <c r="V43" s="71" t="str">
        <f ca="1">INDEX({"","_","-","="},IF(OR($D43 &gt;= W$6, $E43 &lt; V$6), 0, 1)+IF(OR($F43 &gt;= W$6, $G43 &lt; V$6), 0, 2)+1)</f>
        <v/>
      </c>
      <c r="W43" s="71" t="str">
        <f ca="1">INDEX({"","_","-","="},IF(OR($D43 &gt;= X$6, $E43 &lt; W$6), 0, 1)+IF(OR($F43 &gt;= X$6, $G43 &lt; W$6), 0, 2)+1)</f>
        <v/>
      </c>
      <c r="X43" s="71" t="str">
        <f ca="1">INDEX({"","_","-","="},IF(OR($D43 &gt;= Y$6, $E43 &lt; X$6), 0, 1)+IF(OR($F43 &gt;= Y$6, $G43 &lt; X$6), 0, 2)+1)</f>
        <v/>
      </c>
      <c r="Y43" s="71" t="str">
        <f ca="1">INDEX({"","_","-","="},IF(OR($D43 &gt;= Z$6, $E43 &lt; Y$6), 0, 1)+IF(OR($F43 &gt;= Z$6, $G43 &lt; Y$6), 0, 2)+1)</f>
        <v/>
      </c>
      <c r="Z43" s="71" t="str">
        <f ca="1">INDEX({"","_","-","="},IF(OR($D43 &gt;= AA$6, $E43 &lt; Z$6), 0, 1)+IF(OR($F43 &gt;= AA$6, $G43 &lt; Z$6), 0, 2)+1)</f>
        <v/>
      </c>
      <c r="AA43" s="71" t="str">
        <f ca="1">INDEX({"","_","-","="},IF(OR($D43 &gt;= AB$6, $E43 &lt; AA$6), 0, 1)+IF(OR($F43 &gt;= AB$6, $G43 &lt; AA$6), 0, 2)+1)</f>
        <v/>
      </c>
      <c r="AB43" s="71" t="str">
        <f ca="1">INDEX({"","_","-","="},IF(OR($D43 &gt;= AC$6, $E43 &lt; AB$6), 0, 1)+IF(OR($F43 &gt;= AC$6, $G43 &lt; AB$6), 0, 2)+1)</f>
        <v/>
      </c>
      <c r="AC43" s="71" t="str">
        <f ca="1">INDEX({"","_","-","="},IF(OR($D43 &gt;= AD$6, $E43 &lt; AC$6), 0, 1)+IF(OR($F43 &gt;= AD$6, $G43 &lt; AC$6), 0, 2)+1)</f>
        <v/>
      </c>
      <c r="AD43" s="71" t="str">
        <f ca="1">INDEX({"","_","-","="},IF(OR($D43 &gt;= AE$6, $E43 &lt; AD$6), 0, 1)+IF(OR($F43 &gt;= AE$6, $G43 &lt; AD$6), 0, 2)+1)</f>
        <v/>
      </c>
      <c r="AE43" s="71" t="str">
        <f ca="1">INDEX({"","_","-","="},IF(OR($D43 &gt;= AF$6, $E43 &lt; AE$6), 0, 1)+IF(OR($F43 &gt;= AF$6, $G43 &lt; AE$6), 0, 2)+1)</f>
        <v/>
      </c>
      <c r="AF43" s="71" t="str">
        <f ca="1">INDEX({"","_","-","="},IF(OR($D43 &gt;= AG$6, $E43 &lt; AF$6), 0, 1)+IF(OR($F43 &gt;= AG$6, $G43 &lt; AF$6), 0, 2)+1)</f>
        <v/>
      </c>
      <c r="AG43" s="71" t="str">
        <f ca="1">INDEX({"","_","-","="},IF(OR($D43 &gt;= AH$6, $E43 &lt; AG$6), 0, 1)+IF(OR($F43 &gt;= AH$6, $G43 &lt; AG$6), 0, 2)+1)</f>
        <v/>
      </c>
      <c r="AH43" s="71" t="str">
        <f ca="1">INDEX({"","_","-","="},IF(OR($D43 &gt;= AI$6, $E43 &lt; AH$6), 0, 1)+IF(OR($F43 &gt;= AI$6, $G43 &lt; AH$6), 0, 2)+1)</f>
        <v/>
      </c>
      <c r="AI43" s="71" t="str">
        <f ca="1">INDEX({"","_","-","="},IF(OR($D43 &gt;= AJ$6, $E43 &lt; AI$6), 0, 1)+IF(OR($F43 &gt;= AJ$6, $G43 &lt; AI$6), 0, 2)+1)</f>
        <v/>
      </c>
      <c r="AJ43" s="71" t="str">
        <f ca="1">INDEX({"","_","-","="},IF(OR($D43 &gt;= AK$6, $E43 &lt; AJ$6), 0, 1)+IF(OR($F43 &gt;= AK$6, $G43 &lt; AJ$6), 0, 2)+1)</f>
        <v/>
      </c>
      <c r="AK43" s="71" t="str">
        <f ca="1">INDEX({"","_","-","="},IF(OR($D43 &gt;= AL$6, $E43 &lt; AK$6), 0, 1)+IF(OR($F43 &gt;= AL$6, $G43 &lt; AK$6), 0, 2)+1)</f>
        <v/>
      </c>
      <c r="AL43" s="71" t="str">
        <f ca="1">INDEX({"","_","-","="},IF(OR($D43 &gt;= AM$6, $E43 &lt; AL$6), 0, 1)+IF(OR($F43 &gt;= AM$6, $G43 &lt; AL$6), 0, 2)+1)</f>
        <v/>
      </c>
      <c r="AM43" s="71" t="str">
        <f ca="1">INDEX({"","_","-","="},IF(OR($D43 &gt;= AN$6, $E43 &lt; AM$6), 0, 1)+IF(OR($F43 &gt;= AN$6, $G43 &lt; AM$6), 0, 2)+1)</f>
        <v/>
      </c>
      <c r="AN43" s="71" t="str">
        <f ca="1">INDEX({"","_","-","="},IF(OR($D43 &gt;= AO$6, $E43 &lt; AN$6), 0, 1)+IF(OR($F43 &gt;= AO$6, $G43 &lt; AN$6), 0, 2)+1)</f>
        <v/>
      </c>
      <c r="AO43" s="71" t="str">
        <f ca="1">INDEX({"","_","-","="},IF(OR($D43 &gt;= AP$6, $E43 &lt; AO$6), 0, 1)+IF(OR($F43 &gt;= AP$6, $G43 &lt; AO$6), 0, 2)+1)</f>
        <v/>
      </c>
      <c r="AP43" s="71" t="str">
        <f ca="1">INDEX({"","_","-","="},IF(OR($D43 &gt;= AQ$6, $E43 &lt; AP$6), 0, 1)+IF(OR($F43 &gt;= AQ$6, $G43 &lt; AP$6), 0, 2)+1)</f>
        <v/>
      </c>
      <c r="AQ43" s="71" t="str">
        <f ca="1">INDEX({"","_","-","="},IF(OR($D43 &gt;= AR$6, $E43 &lt; AQ$6), 0, 1)+IF(OR($F43 &gt;= AR$6, $G43 &lt; AQ$6), 0, 2)+1)</f>
        <v/>
      </c>
      <c r="AR43" s="71" t="str">
        <f ca="1">INDEX({"","_","-","="},IF(OR($D43 &gt;= AS$6, $E43 &lt; AR$6), 0, 1)+IF(OR($F43 &gt;= AS$6, $G43 &lt; AR$6), 0, 2)+1)</f>
        <v/>
      </c>
      <c r="AS43" s="71" t="str">
        <f ca="1">INDEX({"","_","-","="},IF(OR($D43 &gt;= AT$6, $E43 &lt; AS$6), 0, 1)+IF(OR($F43 &gt;= AT$6, $G43 &lt; AS$6), 0, 2)+1)</f>
        <v/>
      </c>
      <c r="AT43" s="71" t="str">
        <f ca="1">INDEX({"","_","-","="},IF(OR($D43 &gt;= AU$6, $E43 &lt; AT$6), 0, 1)+IF(OR($F43 &gt;= AU$6, $G43 &lt; AT$6), 0, 2)+1)</f>
        <v/>
      </c>
      <c r="AU43" s="71" t="str">
        <f ca="1">INDEX({"","_","-","="},IF(OR($D43 &gt;= AV$6, $E43 &lt; AU$6), 0, 1)+IF(OR($F43 &gt;= AV$6, $G43 &lt; AU$6), 0, 2)+1)</f>
        <v/>
      </c>
      <c r="AV43" s="71" t="str">
        <f ca="1">INDEX({"","_","-","="},IF(OR($D43 &gt;= AW$6, $E43 &lt; AV$6), 0, 1)+IF(OR($F43 &gt;= AW$6, $G43 &lt; AV$6), 0, 2)+1)</f>
        <v/>
      </c>
      <c r="AW43" s="71" t="str">
        <f ca="1">INDEX({"","_","-","="},IF(OR($D43 &gt;= AX$6, $E43 &lt; AW$6), 0, 1)+IF(OR($F43 &gt;= AX$6, $G43 &lt; AW$6), 0, 2)+1)</f>
        <v/>
      </c>
      <c r="AX43" s="71" t="str">
        <f ca="1">INDEX({"","_","-","="},IF(OR($D43 &gt;= AY$6, $E43 &lt; AX$6), 0, 1)+IF(OR($F43 &gt;= AY$6, $G43 &lt; AX$6), 0, 2)+1)</f>
        <v/>
      </c>
      <c r="AY43" s="71" t="str">
        <f ca="1">INDEX({"","_","-","="},IF(OR($D43 &gt;= AZ$6, $E43 &lt; AY$6), 0, 1)+IF(OR($F43 &gt;= AZ$6, $G43 &lt; AY$6), 0, 2)+1)</f>
        <v/>
      </c>
      <c r="AZ43" s="71" t="str">
        <f ca="1">INDEX({"","_","-","="},IF(OR($D43 &gt;= BA$6, $E43 &lt; AZ$6), 0, 1)+IF(OR($F43 &gt;= BA$6, $G43 &lt; AZ$6), 0, 2)+1)</f>
        <v/>
      </c>
      <c r="BA43" s="71" t="str">
        <f ca="1">INDEX({"","_","-","="},IF(OR($D43 &gt;= BB$6, $E43 &lt; BA$6), 0, 1)+IF(OR($F43 &gt;= BB$6, $G43 &lt; BA$6), 0, 2)+1)</f>
        <v/>
      </c>
      <c r="BB43" s="71" t="str">
        <f ca="1">INDEX({"","_","-","="},IF(OR($D43 &gt;= BC$6, $E43 &lt; BB$6), 0, 1)+IF(OR($F43 &gt;= BC$6, $G43 &lt; BB$6), 0, 2)+1)</f>
        <v/>
      </c>
      <c r="BC43" s="71" t="str">
        <f ca="1">INDEX({"","_","-","="},IF(OR($D43 &gt;= BD$6, $E43 &lt; BC$6), 0, 1)+IF(OR($F43 &gt;= BD$6, $G43 &lt; BC$6), 0, 2)+1)</f>
        <v/>
      </c>
      <c r="BD43" s="71" t="str">
        <f ca="1">INDEX({"","_","-","="},IF(OR($D43 &gt;= BE$6, $E43 &lt; BD$6), 0, 1)+IF(OR($F43 &gt;= BE$6, $G43 &lt; BD$6), 0, 2)+1)</f>
        <v/>
      </c>
      <c r="BE43" s="71" t="str">
        <f ca="1">INDEX({"","_","-","="},IF(OR($D43 &gt;= BF$6, $E43 &lt; BE$6), 0, 1)+IF(OR($F43 &gt;= BF$6, $G43 &lt; BE$6), 0, 2)+1)</f>
        <v/>
      </c>
      <c r="BF43" s="71" t="str">
        <f ca="1">INDEX({"","_","-","="},IF(OR($D43 &gt;= BG$6, $E43 &lt; BF$6), 0, 1)+IF(OR($F43 &gt;= BG$6, $G43 &lt; BF$6), 0, 2)+1)</f>
        <v/>
      </c>
      <c r="BG43" s="71" t="str">
        <f ca="1">INDEX({"","_","-","="},IF(OR($D43 &gt;= BH$6, $E43 &lt; BG$6), 0, 1)+IF(OR($F43 &gt;= BH$6, $G43 &lt; BG$6), 0, 2)+1)</f>
        <v/>
      </c>
      <c r="BH43" s="71" t="str">
        <f ca="1">INDEX({"","_","-","="},IF(OR($D43 &gt;= BI$6, $E43 &lt; BH$6), 0, 1)+IF(OR($F43 &gt;= BI$6, $G43 &lt; BH$6), 0, 2)+1)</f>
        <v/>
      </c>
      <c r="BI43" s="71" t="str">
        <f ca="1">INDEX({"","_","-","="},IF(OR($D43 &gt;= BJ$6, $E43 &lt; BI$6), 0, 1)+IF(OR($F43 &gt;= BJ$6, $G43 &lt; BI$6), 0, 2)+1)</f>
        <v/>
      </c>
      <c r="BJ43" s="71" t="str">
        <f ca="1">INDEX({"","_","-","="},IF(OR($D43 &gt;= BK$6, $E43 &lt; BJ$6), 0, 1)+IF(OR($F43 &gt;= BK$6, $G43 &lt; BJ$6), 0, 2)+1)</f>
        <v/>
      </c>
      <c r="BK43" s="71" t="str">
        <f ca="1">INDEX({"","_","-","="},IF(OR($D43 &gt;= BL$6, $E43 &lt; BK$6), 0, 1)+IF(OR($F43 &gt;= BL$6, $G43 &lt; BK$6), 0, 2)+1)</f>
        <v/>
      </c>
      <c r="BL43" s="71" t="str">
        <f ca="1">INDEX({"","_","-","="},IF(OR($D43 &gt;= BM$6, $E43 &lt; BL$6), 0, 1)+IF(OR($F43 &gt;= BM$6, $G43 &lt; BL$6), 0, 2)+1)</f>
        <v/>
      </c>
      <c r="BM43" s="71" t="str">
        <f ca="1">INDEX({"","_","-","="},IF(OR($D43 &gt;= BN$6, $E43 &lt; BM$6), 0, 1)+IF(OR($F43 &gt;= BN$6, $G43 &lt; BM$6), 0, 2)+1)</f>
        <v/>
      </c>
      <c r="BN43" s="71" t="str">
        <f ca="1">INDEX({"","_","-","="},IF(OR($D43 &gt;= BO$6, $E43 &lt; BN$6), 0, 1)+IF(OR($F43 &gt;= BO$6, $G43 &lt; BN$6), 0, 2)+1)</f>
        <v/>
      </c>
      <c r="BO43" s="71" t="str">
        <f ca="1">INDEX({"","_","-","="},IF(OR($D43 &gt;= BP$6, $E43 &lt; BO$6), 0, 1)+IF(OR($F43 &gt;= BP$6, $G43 &lt; BO$6), 0, 2)+1)</f>
        <v/>
      </c>
      <c r="BP43" s="71" t="str">
        <f ca="1">INDEX({"","_","-","="},IF(OR($D43 &gt;= BQ$6, $E43 &lt; BP$6), 0, 1)+IF(OR($F43 &gt;= BQ$6, $G43 &lt; BP$6), 0, 2)+1)</f>
        <v/>
      </c>
      <c r="BQ43" s="71" t="str">
        <f ca="1">INDEX({"","_","-","="},IF(OR($D43 &gt;= BR$6, $E43 &lt; BQ$6), 0, 1)+IF(OR($F43 &gt;= BR$6, $G43 &lt; BQ$6), 0, 2)+1)</f>
        <v/>
      </c>
      <c r="BR43" s="71" t="str">
        <f ca="1">INDEX({"","_","-","="},IF(OR($D43 &gt;= BS$6, $E43 &lt; BR$6), 0, 1)+IF(OR($F43 &gt;= BS$6, $G43 &lt; BR$6), 0, 2)+1)</f>
        <v/>
      </c>
      <c r="BS43" s="71" t="str">
        <f ca="1">INDEX({"","_","-","="},IF(OR($D43 &gt;= BT$6, $E43 &lt; BS$6), 0, 1)+IF(OR($F43 &gt;= BT$6, $G43 &lt; BS$6), 0, 2)+1)</f>
        <v/>
      </c>
      <c r="BT43" s="71" t="str">
        <f ca="1">INDEX({"","_","-","="},IF(OR($D43 &gt;= BU$6, $E43 &lt; BT$6), 0, 1)+IF(OR($F43 &gt;= BU$6, $G43 &lt; BT$6), 0, 2)+1)</f>
        <v/>
      </c>
      <c r="BU43" s="71" t="str">
        <f ca="1">INDEX({"","_","-","="},IF(OR($D43 &gt;= BV$6, $E43 &lt; BU$6), 0, 1)+IF(OR($F43 &gt;= BV$6, $G43 &lt; BU$6), 0, 2)+1)</f>
        <v/>
      </c>
      <c r="BV43" s="71" t="str">
        <f ca="1">INDEX({"","_","-","="},IF(OR($D43 &gt;= BW$6, $E43 &lt; BV$6), 0, 1)+IF(OR($F43 &gt;= BW$6, $G43 &lt; BV$6), 0, 2)+1)</f>
        <v/>
      </c>
      <c r="BW43" s="71" t="str">
        <f ca="1">INDEX({"","_","-","="},IF(OR($D43 &gt;= BX$6, $E43 &lt; BW$6), 0, 1)+IF(OR($F43 &gt;= BX$6, $G43 &lt; BW$6), 0, 2)+1)</f>
        <v/>
      </c>
      <c r="BX43" s="71" t="str">
        <f ca="1">INDEX({"","_","-","="},IF(OR($D43 &gt;= BY$6, $E43 &lt; BX$6), 0, 1)+IF(OR($F43 &gt;= BY$6, $G43 &lt; BX$6), 0, 2)+1)</f>
        <v/>
      </c>
      <c r="BY43" s="71" t="str">
        <f ca="1">INDEX({"","_","-","="},IF(OR($D43 &gt;= BZ$6, $E43 &lt; BY$6), 0, 1)+IF(OR($F43 &gt;= BZ$6, $G43 &lt; BY$6), 0, 2)+1)</f>
        <v/>
      </c>
      <c r="BZ43" s="71" t="str">
        <f ca="1">INDEX({"","_","-","="},IF(OR($D43 &gt;= CA$6, $E43 &lt; BZ$6), 0, 1)+IF(OR($F43 &gt;= CA$6, $G43 &lt; BZ$6), 0, 2)+1)</f>
        <v/>
      </c>
      <c r="CA43" s="71" t="str">
        <f ca="1">INDEX({"","_","-","="},IF(OR($D43 &gt;= CB$6, $E43 &lt; CA$6), 0, 1)+IF(OR($F43 &gt;= CB$6, $G43 &lt; CA$6), 0, 2)+1)</f>
        <v/>
      </c>
      <c r="CB43" s="71" t="str">
        <f ca="1">INDEX({"","_","-","="},IF(OR($D43 &gt;= CC$6, $E43 &lt; CB$6), 0, 1)+IF(OR($F43 &gt;= CC$6, $G43 &lt; CB$6), 0, 2)+1)</f>
        <v/>
      </c>
      <c r="CC43" s="71" t="str">
        <f ca="1">INDEX({"","_","-","="},IF(OR($D43 &gt;= CD$6, $E43 &lt; CC$6), 0, 1)+IF(OR($F43 &gt;= CD$6, $G43 &lt; CC$6), 0, 2)+1)</f>
        <v/>
      </c>
      <c r="CD43" s="71" t="str">
        <f ca="1">INDEX({"","_","-","="},IF(OR($D43 &gt;= CE$6, $E43 &lt; CD$6), 0, 1)+IF(OR($F43 &gt;= CE$6, $G43 &lt; CD$6), 0, 2)+1)</f>
        <v/>
      </c>
    </row>
    <row r="44" spans="1:82">
      <c r="A44" s="8" t="str">
        <f ca="1">IF('临-进度'!N39,'临-进度'!$A39,"")</f>
        <v/>
      </c>
      <c r="B44" s="8" t="str">
        <f ca="1">IF('临-进度'!N39,'临-进度'!$B39,"")</f>
        <v/>
      </c>
      <c r="C44" s="8" t="str">
        <f ca="1">IF('临-进度'!N39,'临-进度'!$F39,"")</f>
        <v/>
      </c>
      <c r="D44" s="42" t="str">
        <f ca="1">IF('临-进度'!$N39,'临-进度'!$J39,"")</f>
        <v/>
      </c>
      <c r="E44" s="42" t="str">
        <f ca="1">IF('临-进度'!$N39,'临-进度'!$AF39,"")</f>
        <v/>
      </c>
      <c r="F44" s="42" t="str">
        <f ca="1">IF('临-进度'!$N39,'临-进度'!$K39,"")</f>
        <v/>
      </c>
      <c r="G44" s="76" t="str">
        <f ca="1">IF('临-进度'!$N39,'临-进度'!$AG39,"")</f>
        <v/>
      </c>
      <c r="H44" s="71" t="str">
        <f ca="1">INDEX({"","_","-","="},IF(OR($D44 &gt;= I$6, $E44 &lt; H$6), 0, 1)+IF(OR($F44 &gt;= I$6, $G44 &lt; H$6), 0, 2)+1)</f>
        <v/>
      </c>
      <c r="I44" s="71" t="str">
        <f ca="1">INDEX({"","_","-","="},IF(OR($D44 &gt;= J$6, $E44 &lt; I$6), 0, 1)+IF(OR($F44 &gt;= J$6, $G44 &lt; I$6), 0, 2)+1)</f>
        <v/>
      </c>
      <c r="J44" s="71" t="str">
        <f ca="1">INDEX({"","_","-","="},IF(OR($D44 &gt;= K$6, $E44 &lt; J$6), 0, 1)+IF(OR($F44 &gt;= K$6, $G44 &lt; J$6), 0, 2)+1)</f>
        <v/>
      </c>
      <c r="K44" s="71" t="str">
        <f ca="1">INDEX({"","_","-","="},IF(OR($D44 &gt;= L$6, $E44 &lt; K$6), 0, 1)+IF(OR($F44 &gt;= L$6, $G44 &lt; K$6), 0, 2)+1)</f>
        <v/>
      </c>
      <c r="L44" s="71" t="str">
        <f ca="1">INDEX({"","_","-","="},IF(OR($D44 &gt;= M$6, $E44 &lt; L$6), 0, 1)+IF(OR($F44 &gt;= M$6, $G44 &lt; L$6), 0, 2)+1)</f>
        <v/>
      </c>
      <c r="M44" s="71" t="str">
        <f ca="1">INDEX({"","_","-","="},IF(OR($D44 &gt;= N$6, $E44 &lt; M$6), 0, 1)+IF(OR($F44 &gt;= N$6, $G44 &lt; M$6), 0, 2)+1)</f>
        <v/>
      </c>
      <c r="N44" s="71" t="str">
        <f ca="1">INDEX({"","_","-","="},IF(OR($D44 &gt;= O$6, $E44 &lt; N$6), 0, 1)+IF(OR($F44 &gt;= O$6, $G44 &lt; N$6), 0, 2)+1)</f>
        <v/>
      </c>
      <c r="O44" s="71" t="str">
        <f ca="1">INDEX({"","_","-","="},IF(OR($D44 &gt;= P$6, $E44 &lt; O$6), 0, 1)+IF(OR($F44 &gt;= P$6, $G44 &lt; O$6), 0, 2)+1)</f>
        <v/>
      </c>
      <c r="P44" s="71" t="str">
        <f ca="1">INDEX({"","_","-","="},IF(OR($D44 &gt;= Q$6, $E44 &lt; P$6), 0, 1)+IF(OR($F44 &gt;= Q$6, $G44 &lt; P$6), 0, 2)+1)</f>
        <v/>
      </c>
      <c r="Q44" s="71" t="str">
        <f ca="1">INDEX({"","_","-","="},IF(OR($D44 &gt;= R$6, $E44 &lt; Q$6), 0, 1)+IF(OR($F44 &gt;= R$6, $G44 &lt; Q$6), 0, 2)+1)</f>
        <v/>
      </c>
      <c r="R44" s="71" t="str">
        <f ca="1">INDEX({"","_","-","="},IF(OR($D44 &gt;= S$6, $E44 &lt; R$6), 0, 1)+IF(OR($F44 &gt;= S$6, $G44 &lt; R$6), 0, 2)+1)</f>
        <v/>
      </c>
      <c r="S44" s="71" t="str">
        <f ca="1">INDEX({"","_","-","="},IF(OR($D44 &gt;= T$6, $E44 &lt; S$6), 0, 1)+IF(OR($F44 &gt;= T$6, $G44 &lt; S$6), 0, 2)+1)</f>
        <v/>
      </c>
      <c r="T44" s="71" t="str">
        <f ca="1">INDEX({"","_","-","="},IF(OR($D44 &gt;= U$6, $E44 &lt; T$6), 0, 1)+IF(OR($F44 &gt;= U$6, $G44 &lt; T$6), 0, 2)+1)</f>
        <v/>
      </c>
      <c r="U44" s="71" t="str">
        <f ca="1">INDEX({"","_","-","="},IF(OR($D44 &gt;= V$6, $E44 &lt; U$6), 0, 1)+IF(OR($F44 &gt;= V$6, $G44 &lt; U$6), 0, 2)+1)</f>
        <v/>
      </c>
      <c r="V44" s="71" t="str">
        <f ca="1">INDEX({"","_","-","="},IF(OR($D44 &gt;= W$6, $E44 &lt; V$6), 0, 1)+IF(OR($F44 &gt;= W$6, $G44 &lt; V$6), 0, 2)+1)</f>
        <v/>
      </c>
      <c r="W44" s="71" t="str">
        <f ca="1">INDEX({"","_","-","="},IF(OR($D44 &gt;= X$6, $E44 &lt; W$6), 0, 1)+IF(OR($F44 &gt;= X$6, $G44 &lt; W$6), 0, 2)+1)</f>
        <v/>
      </c>
      <c r="X44" s="71" t="str">
        <f ca="1">INDEX({"","_","-","="},IF(OR($D44 &gt;= Y$6, $E44 &lt; X$6), 0, 1)+IF(OR($F44 &gt;= Y$6, $G44 &lt; X$6), 0, 2)+1)</f>
        <v/>
      </c>
      <c r="Y44" s="71" t="str">
        <f ca="1">INDEX({"","_","-","="},IF(OR($D44 &gt;= Z$6, $E44 &lt; Y$6), 0, 1)+IF(OR($F44 &gt;= Z$6, $G44 &lt; Y$6), 0, 2)+1)</f>
        <v/>
      </c>
      <c r="Z44" s="71" t="str">
        <f ca="1">INDEX({"","_","-","="},IF(OR($D44 &gt;= AA$6, $E44 &lt; Z$6), 0, 1)+IF(OR($F44 &gt;= AA$6, $G44 &lt; Z$6), 0, 2)+1)</f>
        <v/>
      </c>
      <c r="AA44" s="71" t="str">
        <f ca="1">INDEX({"","_","-","="},IF(OR($D44 &gt;= AB$6, $E44 &lt; AA$6), 0, 1)+IF(OR($F44 &gt;= AB$6, $G44 &lt; AA$6), 0, 2)+1)</f>
        <v/>
      </c>
      <c r="AB44" s="71" t="str">
        <f ca="1">INDEX({"","_","-","="},IF(OR($D44 &gt;= AC$6, $E44 &lt; AB$6), 0, 1)+IF(OR($F44 &gt;= AC$6, $G44 &lt; AB$6), 0, 2)+1)</f>
        <v/>
      </c>
      <c r="AC44" s="71" t="str">
        <f ca="1">INDEX({"","_","-","="},IF(OR($D44 &gt;= AD$6, $E44 &lt; AC$6), 0, 1)+IF(OR($F44 &gt;= AD$6, $G44 &lt; AC$6), 0, 2)+1)</f>
        <v/>
      </c>
      <c r="AD44" s="71" t="str">
        <f ca="1">INDEX({"","_","-","="},IF(OR($D44 &gt;= AE$6, $E44 &lt; AD$6), 0, 1)+IF(OR($F44 &gt;= AE$6, $G44 &lt; AD$6), 0, 2)+1)</f>
        <v/>
      </c>
      <c r="AE44" s="71" t="str">
        <f ca="1">INDEX({"","_","-","="},IF(OR($D44 &gt;= AF$6, $E44 &lt; AE$6), 0, 1)+IF(OR($F44 &gt;= AF$6, $G44 &lt; AE$6), 0, 2)+1)</f>
        <v/>
      </c>
      <c r="AF44" s="71" t="str">
        <f ca="1">INDEX({"","_","-","="},IF(OR($D44 &gt;= AG$6, $E44 &lt; AF$6), 0, 1)+IF(OR($F44 &gt;= AG$6, $G44 &lt; AF$6), 0, 2)+1)</f>
        <v/>
      </c>
      <c r="AG44" s="71" t="str">
        <f ca="1">INDEX({"","_","-","="},IF(OR($D44 &gt;= AH$6, $E44 &lt; AG$6), 0, 1)+IF(OR($F44 &gt;= AH$6, $G44 &lt; AG$6), 0, 2)+1)</f>
        <v/>
      </c>
      <c r="AH44" s="71" t="str">
        <f ca="1">INDEX({"","_","-","="},IF(OR($D44 &gt;= AI$6, $E44 &lt; AH$6), 0, 1)+IF(OR($F44 &gt;= AI$6, $G44 &lt; AH$6), 0, 2)+1)</f>
        <v/>
      </c>
      <c r="AI44" s="71" t="str">
        <f ca="1">INDEX({"","_","-","="},IF(OR($D44 &gt;= AJ$6, $E44 &lt; AI$6), 0, 1)+IF(OR($F44 &gt;= AJ$6, $G44 &lt; AI$6), 0, 2)+1)</f>
        <v/>
      </c>
      <c r="AJ44" s="71" t="str">
        <f ca="1">INDEX({"","_","-","="},IF(OR($D44 &gt;= AK$6, $E44 &lt; AJ$6), 0, 1)+IF(OR($F44 &gt;= AK$6, $G44 &lt; AJ$6), 0, 2)+1)</f>
        <v/>
      </c>
      <c r="AK44" s="71" t="str">
        <f ca="1">INDEX({"","_","-","="},IF(OR($D44 &gt;= AL$6, $E44 &lt; AK$6), 0, 1)+IF(OR($F44 &gt;= AL$6, $G44 &lt; AK$6), 0, 2)+1)</f>
        <v/>
      </c>
      <c r="AL44" s="71" t="str">
        <f ca="1">INDEX({"","_","-","="},IF(OR($D44 &gt;= AM$6, $E44 &lt; AL$6), 0, 1)+IF(OR($F44 &gt;= AM$6, $G44 &lt; AL$6), 0, 2)+1)</f>
        <v/>
      </c>
      <c r="AM44" s="71" t="str">
        <f ca="1">INDEX({"","_","-","="},IF(OR($D44 &gt;= AN$6, $E44 &lt; AM$6), 0, 1)+IF(OR($F44 &gt;= AN$6, $G44 &lt; AM$6), 0, 2)+1)</f>
        <v/>
      </c>
      <c r="AN44" s="71" t="str">
        <f ca="1">INDEX({"","_","-","="},IF(OR($D44 &gt;= AO$6, $E44 &lt; AN$6), 0, 1)+IF(OR($F44 &gt;= AO$6, $G44 &lt; AN$6), 0, 2)+1)</f>
        <v/>
      </c>
      <c r="AO44" s="71" t="str">
        <f ca="1">INDEX({"","_","-","="},IF(OR($D44 &gt;= AP$6, $E44 &lt; AO$6), 0, 1)+IF(OR($F44 &gt;= AP$6, $G44 &lt; AO$6), 0, 2)+1)</f>
        <v/>
      </c>
      <c r="AP44" s="71" t="str">
        <f ca="1">INDEX({"","_","-","="},IF(OR($D44 &gt;= AQ$6, $E44 &lt; AP$6), 0, 1)+IF(OR($F44 &gt;= AQ$6, $G44 &lt; AP$6), 0, 2)+1)</f>
        <v/>
      </c>
      <c r="AQ44" s="71" t="str">
        <f ca="1">INDEX({"","_","-","="},IF(OR($D44 &gt;= AR$6, $E44 &lt; AQ$6), 0, 1)+IF(OR($F44 &gt;= AR$6, $G44 &lt; AQ$6), 0, 2)+1)</f>
        <v/>
      </c>
      <c r="AR44" s="71" t="str">
        <f ca="1">INDEX({"","_","-","="},IF(OR($D44 &gt;= AS$6, $E44 &lt; AR$6), 0, 1)+IF(OR($F44 &gt;= AS$6, $G44 &lt; AR$6), 0, 2)+1)</f>
        <v/>
      </c>
      <c r="AS44" s="71" t="str">
        <f ca="1">INDEX({"","_","-","="},IF(OR($D44 &gt;= AT$6, $E44 &lt; AS$6), 0, 1)+IF(OR($F44 &gt;= AT$6, $G44 &lt; AS$6), 0, 2)+1)</f>
        <v/>
      </c>
      <c r="AT44" s="71" t="str">
        <f ca="1">INDEX({"","_","-","="},IF(OR($D44 &gt;= AU$6, $E44 &lt; AT$6), 0, 1)+IF(OR($F44 &gt;= AU$6, $G44 &lt; AT$6), 0, 2)+1)</f>
        <v/>
      </c>
      <c r="AU44" s="71" t="str">
        <f ca="1">INDEX({"","_","-","="},IF(OR($D44 &gt;= AV$6, $E44 &lt; AU$6), 0, 1)+IF(OR($F44 &gt;= AV$6, $G44 &lt; AU$6), 0, 2)+1)</f>
        <v/>
      </c>
      <c r="AV44" s="71" t="str">
        <f ca="1">INDEX({"","_","-","="},IF(OR($D44 &gt;= AW$6, $E44 &lt; AV$6), 0, 1)+IF(OR($F44 &gt;= AW$6, $G44 &lt; AV$6), 0, 2)+1)</f>
        <v/>
      </c>
      <c r="AW44" s="71" t="str">
        <f ca="1">INDEX({"","_","-","="},IF(OR($D44 &gt;= AX$6, $E44 &lt; AW$6), 0, 1)+IF(OR($F44 &gt;= AX$6, $G44 &lt; AW$6), 0, 2)+1)</f>
        <v/>
      </c>
      <c r="AX44" s="71" t="str">
        <f ca="1">INDEX({"","_","-","="},IF(OR($D44 &gt;= AY$6, $E44 &lt; AX$6), 0, 1)+IF(OR($F44 &gt;= AY$6, $G44 &lt; AX$6), 0, 2)+1)</f>
        <v/>
      </c>
      <c r="AY44" s="71" t="str">
        <f ca="1">INDEX({"","_","-","="},IF(OR($D44 &gt;= AZ$6, $E44 &lt; AY$6), 0, 1)+IF(OR($F44 &gt;= AZ$6, $G44 &lt; AY$6), 0, 2)+1)</f>
        <v/>
      </c>
      <c r="AZ44" s="71" t="str">
        <f ca="1">INDEX({"","_","-","="},IF(OR($D44 &gt;= BA$6, $E44 &lt; AZ$6), 0, 1)+IF(OR($F44 &gt;= BA$6, $G44 &lt; AZ$6), 0, 2)+1)</f>
        <v/>
      </c>
      <c r="BA44" s="71" t="str">
        <f ca="1">INDEX({"","_","-","="},IF(OR($D44 &gt;= BB$6, $E44 &lt; BA$6), 0, 1)+IF(OR($F44 &gt;= BB$6, $G44 &lt; BA$6), 0, 2)+1)</f>
        <v/>
      </c>
      <c r="BB44" s="71" t="str">
        <f ca="1">INDEX({"","_","-","="},IF(OR($D44 &gt;= BC$6, $E44 &lt; BB$6), 0, 1)+IF(OR($F44 &gt;= BC$6, $G44 &lt; BB$6), 0, 2)+1)</f>
        <v/>
      </c>
      <c r="BC44" s="71" t="str">
        <f ca="1">INDEX({"","_","-","="},IF(OR($D44 &gt;= BD$6, $E44 &lt; BC$6), 0, 1)+IF(OR($F44 &gt;= BD$6, $G44 &lt; BC$6), 0, 2)+1)</f>
        <v/>
      </c>
      <c r="BD44" s="71" t="str">
        <f ca="1">INDEX({"","_","-","="},IF(OR($D44 &gt;= BE$6, $E44 &lt; BD$6), 0, 1)+IF(OR($F44 &gt;= BE$6, $G44 &lt; BD$6), 0, 2)+1)</f>
        <v/>
      </c>
      <c r="BE44" s="71" t="str">
        <f ca="1">INDEX({"","_","-","="},IF(OR($D44 &gt;= BF$6, $E44 &lt; BE$6), 0, 1)+IF(OR($F44 &gt;= BF$6, $G44 &lt; BE$6), 0, 2)+1)</f>
        <v/>
      </c>
      <c r="BF44" s="71" t="str">
        <f ca="1">INDEX({"","_","-","="},IF(OR($D44 &gt;= BG$6, $E44 &lt; BF$6), 0, 1)+IF(OR($F44 &gt;= BG$6, $G44 &lt; BF$6), 0, 2)+1)</f>
        <v/>
      </c>
      <c r="BG44" s="71" t="str">
        <f ca="1">INDEX({"","_","-","="},IF(OR($D44 &gt;= BH$6, $E44 &lt; BG$6), 0, 1)+IF(OR($F44 &gt;= BH$6, $G44 &lt; BG$6), 0, 2)+1)</f>
        <v/>
      </c>
      <c r="BH44" s="71" t="str">
        <f ca="1">INDEX({"","_","-","="},IF(OR($D44 &gt;= BI$6, $E44 &lt; BH$6), 0, 1)+IF(OR($F44 &gt;= BI$6, $G44 &lt; BH$6), 0, 2)+1)</f>
        <v/>
      </c>
      <c r="BI44" s="71" t="str">
        <f ca="1">INDEX({"","_","-","="},IF(OR($D44 &gt;= BJ$6, $E44 &lt; BI$6), 0, 1)+IF(OR($F44 &gt;= BJ$6, $G44 &lt; BI$6), 0, 2)+1)</f>
        <v/>
      </c>
      <c r="BJ44" s="71" t="str">
        <f ca="1">INDEX({"","_","-","="},IF(OR($D44 &gt;= BK$6, $E44 &lt; BJ$6), 0, 1)+IF(OR($F44 &gt;= BK$6, $G44 &lt; BJ$6), 0, 2)+1)</f>
        <v/>
      </c>
      <c r="BK44" s="71" t="str">
        <f ca="1">INDEX({"","_","-","="},IF(OR($D44 &gt;= BL$6, $E44 &lt; BK$6), 0, 1)+IF(OR($F44 &gt;= BL$6, $G44 &lt; BK$6), 0, 2)+1)</f>
        <v/>
      </c>
      <c r="BL44" s="71" t="str">
        <f ca="1">INDEX({"","_","-","="},IF(OR($D44 &gt;= BM$6, $E44 &lt; BL$6), 0, 1)+IF(OR($F44 &gt;= BM$6, $G44 &lt; BL$6), 0, 2)+1)</f>
        <v/>
      </c>
      <c r="BM44" s="71" t="str">
        <f ca="1">INDEX({"","_","-","="},IF(OR($D44 &gt;= BN$6, $E44 &lt; BM$6), 0, 1)+IF(OR($F44 &gt;= BN$6, $G44 &lt; BM$6), 0, 2)+1)</f>
        <v/>
      </c>
      <c r="BN44" s="71" t="str">
        <f ca="1">INDEX({"","_","-","="},IF(OR($D44 &gt;= BO$6, $E44 &lt; BN$6), 0, 1)+IF(OR($F44 &gt;= BO$6, $G44 &lt; BN$6), 0, 2)+1)</f>
        <v/>
      </c>
      <c r="BO44" s="71" t="str">
        <f ca="1">INDEX({"","_","-","="},IF(OR($D44 &gt;= BP$6, $E44 &lt; BO$6), 0, 1)+IF(OR($F44 &gt;= BP$6, $G44 &lt; BO$6), 0, 2)+1)</f>
        <v/>
      </c>
      <c r="BP44" s="71" t="str">
        <f ca="1">INDEX({"","_","-","="},IF(OR($D44 &gt;= BQ$6, $E44 &lt; BP$6), 0, 1)+IF(OR($F44 &gt;= BQ$6, $G44 &lt; BP$6), 0, 2)+1)</f>
        <v/>
      </c>
      <c r="BQ44" s="71" t="str">
        <f ca="1">INDEX({"","_","-","="},IF(OR($D44 &gt;= BR$6, $E44 &lt; BQ$6), 0, 1)+IF(OR($F44 &gt;= BR$6, $G44 &lt; BQ$6), 0, 2)+1)</f>
        <v/>
      </c>
      <c r="BR44" s="71" t="str">
        <f ca="1">INDEX({"","_","-","="},IF(OR($D44 &gt;= BS$6, $E44 &lt; BR$6), 0, 1)+IF(OR($F44 &gt;= BS$6, $G44 &lt; BR$6), 0, 2)+1)</f>
        <v/>
      </c>
      <c r="BS44" s="71" t="str">
        <f ca="1">INDEX({"","_","-","="},IF(OR($D44 &gt;= BT$6, $E44 &lt; BS$6), 0, 1)+IF(OR($F44 &gt;= BT$6, $G44 &lt; BS$6), 0, 2)+1)</f>
        <v/>
      </c>
      <c r="BT44" s="71" t="str">
        <f ca="1">INDEX({"","_","-","="},IF(OR($D44 &gt;= BU$6, $E44 &lt; BT$6), 0, 1)+IF(OR($F44 &gt;= BU$6, $G44 &lt; BT$6), 0, 2)+1)</f>
        <v/>
      </c>
      <c r="BU44" s="71" t="str">
        <f ca="1">INDEX({"","_","-","="},IF(OR($D44 &gt;= BV$6, $E44 &lt; BU$6), 0, 1)+IF(OR($F44 &gt;= BV$6, $G44 &lt; BU$6), 0, 2)+1)</f>
        <v/>
      </c>
      <c r="BV44" s="71" t="str">
        <f ca="1">INDEX({"","_","-","="},IF(OR($D44 &gt;= BW$6, $E44 &lt; BV$6), 0, 1)+IF(OR($F44 &gt;= BW$6, $G44 &lt; BV$6), 0, 2)+1)</f>
        <v/>
      </c>
      <c r="BW44" s="71" t="str">
        <f ca="1">INDEX({"","_","-","="},IF(OR($D44 &gt;= BX$6, $E44 &lt; BW$6), 0, 1)+IF(OR($F44 &gt;= BX$6, $G44 &lt; BW$6), 0, 2)+1)</f>
        <v/>
      </c>
      <c r="BX44" s="71" t="str">
        <f ca="1">INDEX({"","_","-","="},IF(OR($D44 &gt;= BY$6, $E44 &lt; BX$6), 0, 1)+IF(OR($F44 &gt;= BY$6, $G44 &lt; BX$6), 0, 2)+1)</f>
        <v/>
      </c>
      <c r="BY44" s="71" t="str">
        <f ca="1">INDEX({"","_","-","="},IF(OR($D44 &gt;= BZ$6, $E44 &lt; BY$6), 0, 1)+IF(OR($F44 &gt;= BZ$6, $G44 &lt; BY$6), 0, 2)+1)</f>
        <v/>
      </c>
      <c r="BZ44" s="71" t="str">
        <f ca="1">INDEX({"","_","-","="},IF(OR($D44 &gt;= CA$6, $E44 &lt; BZ$6), 0, 1)+IF(OR($F44 &gt;= CA$6, $G44 &lt; BZ$6), 0, 2)+1)</f>
        <v/>
      </c>
      <c r="CA44" s="71" t="str">
        <f ca="1">INDEX({"","_","-","="},IF(OR($D44 &gt;= CB$6, $E44 &lt; CA$6), 0, 1)+IF(OR($F44 &gt;= CB$6, $G44 &lt; CA$6), 0, 2)+1)</f>
        <v/>
      </c>
      <c r="CB44" s="71" t="str">
        <f ca="1">INDEX({"","_","-","="},IF(OR($D44 &gt;= CC$6, $E44 &lt; CB$6), 0, 1)+IF(OR($F44 &gt;= CC$6, $G44 &lt; CB$6), 0, 2)+1)</f>
        <v/>
      </c>
      <c r="CC44" s="71" t="str">
        <f ca="1">INDEX({"","_","-","="},IF(OR($D44 &gt;= CD$6, $E44 &lt; CC$6), 0, 1)+IF(OR($F44 &gt;= CD$6, $G44 &lt; CC$6), 0, 2)+1)</f>
        <v/>
      </c>
      <c r="CD44" s="71" t="str">
        <f ca="1">INDEX({"","_","-","="},IF(OR($D44 &gt;= CE$6, $E44 &lt; CD$6), 0, 1)+IF(OR($F44 &gt;= CE$6, $G44 &lt; CD$6), 0, 2)+1)</f>
        <v/>
      </c>
    </row>
    <row r="45" spans="1:82">
      <c r="A45" s="8" t="str">
        <f ca="1">IF('临-进度'!N40,'临-进度'!$A40,"")</f>
        <v/>
      </c>
      <c r="B45" s="8" t="str">
        <f ca="1">IF('临-进度'!N40,'临-进度'!$B40,"")</f>
        <v/>
      </c>
      <c r="C45" s="8" t="str">
        <f ca="1">IF('临-进度'!N40,'临-进度'!$F40,"")</f>
        <v/>
      </c>
      <c r="D45" s="42" t="str">
        <f ca="1">IF('临-进度'!$N40,'临-进度'!$J40,"")</f>
        <v/>
      </c>
      <c r="E45" s="42" t="str">
        <f ca="1">IF('临-进度'!$N40,'临-进度'!$AF40,"")</f>
        <v/>
      </c>
      <c r="F45" s="42" t="str">
        <f ca="1">IF('临-进度'!$N40,'临-进度'!$K40,"")</f>
        <v/>
      </c>
      <c r="G45" s="76" t="str">
        <f ca="1">IF('临-进度'!$N40,'临-进度'!$AG40,"")</f>
        <v/>
      </c>
      <c r="H45" s="71" t="str">
        <f ca="1">INDEX({"","_","-","="},IF(OR($D45 &gt;= I$6, $E45 &lt; H$6), 0, 1)+IF(OR($F45 &gt;= I$6, $G45 &lt; H$6), 0, 2)+1)</f>
        <v/>
      </c>
      <c r="I45" s="71" t="str">
        <f ca="1">INDEX({"","_","-","="},IF(OR($D45 &gt;= J$6, $E45 &lt; I$6), 0, 1)+IF(OR($F45 &gt;= J$6, $G45 &lt; I$6), 0, 2)+1)</f>
        <v/>
      </c>
      <c r="J45" s="71" t="str">
        <f ca="1">INDEX({"","_","-","="},IF(OR($D45 &gt;= K$6, $E45 &lt; J$6), 0, 1)+IF(OR($F45 &gt;= K$6, $G45 &lt; J$6), 0, 2)+1)</f>
        <v/>
      </c>
      <c r="K45" s="71" t="str">
        <f ca="1">INDEX({"","_","-","="},IF(OR($D45 &gt;= L$6, $E45 &lt; K$6), 0, 1)+IF(OR($F45 &gt;= L$6, $G45 &lt; K$6), 0, 2)+1)</f>
        <v/>
      </c>
      <c r="L45" s="71" t="str">
        <f ca="1">INDEX({"","_","-","="},IF(OR($D45 &gt;= M$6, $E45 &lt; L$6), 0, 1)+IF(OR($F45 &gt;= M$6, $G45 &lt; L$6), 0, 2)+1)</f>
        <v/>
      </c>
      <c r="M45" s="71" t="str">
        <f ca="1">INDEX({"","_","-","="},IF(OR($D45 &gt;= N$6, $E45 &lt; M$6), 0, 1)+IF(OR($F45 &gt;= N$6, $G45 &lt; M$6), 0, 2)+1)</f>
        <v/>
      </c>
      <c r="N45" s="71" t="str">
        <f ca="1">INDEX({"","_","-","="},IF(OR($D45 &gt;= O$6, $E45 &lt; N$6), 0, 1)+IF(OR($F45 &gt;= O$6, $G45 &lt; N$6), 0, 2)+1)</f>
        <v/>
      </c>
      <c r="O45" s="71" t="str">
        <f ca="1">INDEX({"","_","-","="},IF(OR($D45 &gt;= P$6, $E45 &lt; O$6), 0, 1)+IF(OR($F45 &gt;= P$6, $G45 &lt; O$6), 0, 2)+1)</f>
        <v/>
      </c>
      <c r="P45" s="71" t="str">
        <f ca="1">INDEX({"","_","-","="},IF(OR($D45 &gt;= Q$6, $E45 &lt; P$6), 0, 1)+IF(OR($F45 &gt;= Q$6, $G45 &lt; P$6), 0, 2)+1)</f>
        <v/>
      </c>
      <c r="Q45" s="71" t="str">
        <f ca="1">INDEX({"","_","-","="},IF(OR($D45 &gt;= R$6, $E45 &lt; Q$6), 0, 1)+IF(OR($F45 &gt;= R$6, $G45 &lt; Q$6), 0, 2)+1)</f>
        <v/>
      </c>
      <c r="R45" s="71" t="str">
        <f ca="1">INDEX({"","_","-","="},IF(OR($D45 &gt;= S$6, $E45 &lt; R$6), 0, 1)+IF(OR($F45 &gt;= S$6, $G45 &lt; R$6), 0, 2)+1)</f>
        <v/>
      </c>
      <c r="S45" s="71" t="str">
        <f ca="1">INDEX({"","_","-","="},IF(OR($D45 &gt;= T$6, $E45 &lt; S$6), 0, 1)+IF(OR($F45 &gt;= T$6, $G45 &lt; S$6), 0, 2)+1)</f>
        <v/>
      </c>
      <c r="T45" s="71" t="str">
        <f ca="1">INDEX({"","_","-","="},IF(OR($D45 &gt;= U$6, $E45 &lt; T$6), 0, 1)+IF(OR($F45 &gt;= U$6, $G45 &lt; T$6), 0, 2)+1)</f>
        <v/>
      </c>
      <c r="U45" s="71" t="str">
        <f ca="1">INDEX({"","_","-","="},IF(OR($D45 &gt;= V$6, $E45 &lt; U$6), 0, 1)+IF(OR($F45 &gt;= V$6, $G45 &lt; U$6), 0, 2)+1)</f>
        <v/>
      </c>
      <c r="V45" s="71" t="str">
        <f ca="1">INDEX({"","_","-","="},IF(OR($D45 &gt;= W$6, $E45 &lt; V$6), 0, 1)+IF(OR($F45 &gt;= W$6, $G45 &lt; V$6), 0, 2)+1)</f>
        <v/>
      </c>
      <c r="W45" s="71" t="str">
        <f ca="1">INDEX({"","_","-","="},IF(OR($D45 &gt;= X$6, $E45 &lt; W$6), 0, 1)+IF(OR($F45 &gt;= X$6, $G45 &lt; W$6), 0, 2)+1)</f>
        <v/>
      </c>
      <c r="X45" s="71" t="str">
        <f ca="1">INDEX({"","_","-","="},IF(OR($D45 &gt;= Y$6, $E45 &lt; X$6), 0, 1)+IF(OR($F45 &gt;= Y$6, $G45 &lt; X$6), 0, 2)+1)</f>
        <v/>
      </c>
      <c r="Y45" s="71" t="str">
        <f ca="1">INDEX({"","_","-","="},IF(OR($D45 &gt;= Z$6, $E45 &lt; Y$6), 0, 1)+IF(OR($F45 &gt;= Z$6, $G45 &lt; Y$6), 0, 2)+1)</f>
        <v/>
      </c>
      <c r="Z45" s="71" t="str">
        <f ca="1">INDEX({"","_","-","="},IF(OR($D45 &gt;= AA$6, $E45 &lt; Z$6), 0, 1)+IF(OR($F45 &gt;= AA$6, $G45 &lt; Z$6), 0, 2)+1)</f>
        <v/>
      </c>
      <c r="AA45" s="71" t="str">
        <f ca="1">INDEX({"","_","-","="},IF(OR($D45 &gt;= AB$6, $E45 &lt; AA$6), 0, 1)+IF(OR($F45 &gt;= AB$6, $G45 &lt; AA$6), 0, 2)+1)</f>
        <v/>
      </c>
      <c r="AB45" s="71" t="str">
        <f ca="1">INDEX({"","_","-","="},IF(OR($D45 &gt;= AC$6, $E45 &lt; AB$6), 0, 1)+IF(OR($F45 &gt;= AC$6, $G45 &lt; AB$6), 0, 2)+1)</f>
        <v/>
      </c>
      <c r="AC45" s="71" t="str">
        <f ca="1">INDEX({"","_","-","="},IF(OR($D45 &gt;= AD$6, $E45 &lt; AC$6), 0, 1)+IF(OR($F45 &gt;= AD$6, $G45 &lt; AC$6), 0, 2)+1)</f>
        <v/>
      </c>
      <c r="AD45" s="71" t="str">
        <f ca="1">INDEX({"","_","-","="},IF(OR($D45 &gt;= AE$6, $E45 &lt; AD$6), 0, 1)+IF(OR($F45 &gt;= AE$6, $G45 &lt; AD$6), 0, 2)+1)</f>
        <v/>
      </c>
      <c r="AE45" s="71" t="str">
        <f ca="1">INDEX({"","_","-","="},IF(OR($D45 &gt;= AF$6, $E45 &lt; AE$6), 0, 1)+IF(OR($F45 &gt;= AF$6, $G45 &lt; AE$6), 0, 2)+1)</f>
        <v/>
      </c>
      <c r="AF45" s="71" t="str">
        <f ca="1">INDEX({"","_","-","="},IF(OR($D45 &gt;= AG$6, $E45 &lt; AF$6), 0, 1)+IF(OR($F45 &gt;= AG$6, $G45 &lt; AF$6), 0, 2)+1)</f>
        <v/>
      </c>
      <c r="AG45" s="71" t="str">
        <f ca="1">INDEX({"","_","-","="},IF(OR($D45 &gt;= AH$6, $E45 &lt; AG$6), 0, 1)+IF(OR($F45 &gt;= AH$6, $G45 &lt; AG$6), 0, 2)+1)</f>
        <v/>
      </c>
      <c r="AH45" s="71" t="str">
        <f ca="1">INDEX({"","_","-","="},IF(OR($D45 &gt;= AI$6, $E45 &lt; AH$6), 0, 1)+IF(OR($F45 &gt;= AI$6, $G45 &lt; AH$6), 0, 2)+1)</f>
        <v/>
      </c>
      <c r="AI45" s="71" t="str">
        <f ca="1">INDEX({"","_","-","="},IF(OR($D45 &gt;= AJ$6, $E45 &lt; AI$6), 0, 1)+IF(OR($F45 &gt;= AJ$6, $G45 &lt; AI$6), 0, 2)+1)</f>
        <v/>
      </c>
      <c r="AJ45" s="71" t="str">
        <f ca="1">INDEX({"","_","-","="},IF(OR($D45 &gt;= AK$6, $E45 &lt; AJ$6), 0, 1)+IF(OR($F45 &gt;= AK$6, $G45 &lt; AJ$6), 0, 2)+1)</f>
        <v/>
      </c>
      <c r="AK45" s="71" t="str">
        <f ca="1">INDEX({"","_","-","="},IF(OR($D45 &gt;= AL$6, $E45 &lt; AK$6), 0, 1)+IF(OR($F45 &gt;= AL$6, $G45 &lt; AK$6), 0, 2)+1)</f>
        <v/>
      </c>
      <c r="AL45" s="71" t="str">
        <f ca="1">INDEX({"","_","-","="},IF(OR($D45 &gt;= AM$6, $E45 &lt; AL$6), 0, 1)+IF(OR($F45 &gt;= AM$6, $G45 &lt; AL$6), 0, 2)+1)</f>
        <v/>
      </c>
      <c r="AM45" s="71" t="str">
        <f ca="1">INDEX({"","_","-","="},IF(OR($D45 &gt;= AN$6, $E45 &lt; AM$6), 0, 1)+IF(OR($F45 &gt;= AN$6, $G45 &lt; AM$6), 0, 2)+1)</f>
        <v/>
      </c>
      <c r="AN45" s="71" t="str">
        <f ca="1">INDEX({"","_","-","="},IF(OR($D45 &gt;= AO$6, $E45 &lt; AN$6), 0, 1)+IF(OR($F45 &gt;= AO$6, $G45 &lt; AN$6), 0, 2)+1)</f>
        <v/>
      </c>
      <c r="AO45" s="71" t="str">
        <f ca="1">INDEX({"","_","-","="},IF(OR($D45 &gt;= AP$6, $E45 &lt; AO$6), 0, 1)+IF(OR($F45 &gt;= AP$6, $G45 &lt; AO$6), 0, 2)+1)</f>
        <v/>
      </c>
      <c r="AP45" s="71" t="str">
        <f ca="1">INDEX({"","_","-","="},IF(OR($D45 &gt;= AQ$6, $E45 &lt; AP$6), 0, 1)+IF(OR($F45 &gt;= AQ$6, $G45 &lt; AP$6), 0, 2)+1)</f>
        <v/>
      </c>
      <c r="AQ45" s="71" t="str">
        <f ca="1">INDEX({"","_","-","="},IF(OR($D45 &gt;= AR$6, $E45 &lt; AQ$6), 0, 1)+IF(OR($F45 &gt;= AR$6, $G45 &lt; AQ$6), 0, 2)+1)</f>
        <v/>
      </c>
      <c r="AR45" s="71" t="str">
        <f ca="1">INDEX({"","_","-","="},IF(OR($D45 &gt;= AS$6, $E45 &lt; AR$6), 0, 1)+IF(OR($F45 &gt;= AS$6, $G45 &lt; AR$6), 0, 2)+1)</f>
        <v/>
      </c>
      <c r="AS45" s="71" t="str">
        <f ca="1">INDEX({"","_","-","="},IF(OR($D45 &gt;= AT$6, $E45 &lt; AS$6), 0, 1)+IF(OR($F45 &gt;= AT$6, $G45 &lt; AS$6), 0, 2)+1)</f>
        <v/>
      </c>
      <c r="AT45" s="71" t="str">
        <f ca="1">INDEX({"","_","-","="},IF(OR($D45 &gt;= AU$6, $E45 &lt; AT$6), 0, 1)+IF(OR($F45 &gt;= AU$6, $G45 &lt; AT$6), 0, 2)+1)</f>
        <v/>
      </c>
      <c r="AU45" s="71" t="str">
        <f ca="1">INDEX({"","_","-","="},IF(OR($D45 &gt;= AV$6, $E45 &lt; AU$6), 0, 1)+IF(OR($F45 &gt;= AV$6, $G45 &lt; AU$6), 0, 2)+1)</f>
        <v/>
      </c>
      <c r="AV45" s="71" t="str">
        <f ca="1">INDEX({"","_","-","="},IF(OR($D45 &gt;= AW$6, $E45 &lt; AV$6), 0, 1)+IF(OR($F45 &gt;= AW$6, $G45 &lt; AV$6), 0, 2)+1)</f>
        <v/>
      </c>
      <c r="AW45" s="71" t="str">
        <f ca="1">INDEX({"","_","-","="},IF(OR($D45 &gt;= AX$6, $E45 &lt; AW$6), 0, 1)+IF(OR($F45 &gt;= AX$6, $G45 &lt; AW$6), 0, 2)+1)</f>
        <v/>
      </c>
      <c r="AX45" s="71" t="str">
        <f ca="1">INDEX({"","_","-","="},IF(OR($D45 &gt;= AY$6, $E45 &lt; AX$6), 0, 1)+IF(OR($F45 &gt;= AY$6, $G45 &lt; AX$6), 0, 2)+1)</f>
        <v/>
      </c>
      <c r="AY45" s="71" t="str">
        <f ca="1">INDEX({"","_","-","="},IF(OR($D45 &gt;= AZ$6, $E45 &lt; AY$6), 0, 1)+IF(OR($F45 &gt;= AZ$6, $G45 &lt; AY$6), 0, 2)+1)</f>
        <v/>
      </c>
      <c r="AZ45" s="71" t="str">
        <f ca="1">INDEX({"","_","-","="},IF(OR($D45 &gt;= BA$6, $E45 &lt; AZ$6), 0, 1)+IF(OR($F45 &gt;= BA$6, $G45 &lt; AZ$6), 0, 2)+1)</f>
        <v/>
      </c>
      <c r="BA45" s="71" t="str">
        <f ca="1">INDEX({"","_","-","="},IF(OR($D45 &gt;= BB$6, $E45 &lt; BA$6), 0, 1)+IF(OR($F45 &gt;= BB$6, $G45 &lt; BA$6), 0, 2)+1)</f>
        <v/>
      </c>
      <c r="BB45" s="71" t="str">
        <f ca="1">INDEX({"","_","-","="},IF(OR($D45 &gt;= BC$6, $E45 &lt; BB$6), 0, 1)+IF(OR($F45 &gt;= BC$6, $G45 &lt; BB$6), 0, 2)+1)</f>
        <v/>
      </c>
      <c r="BC45" s="71" t="str">
        <f ca="1">INDEX({"","_","-","="},IF(OR($D45 &gt;= BD$6, $E45 &lt; BC$6), 0, 1)+IF(OR($F45 &gt;= BD$6, $G45 &lt; BC$6), 0, 2)+1)</f>
        <v/>
      </c>
      <c r="BD45" s="71" t="str">
        <f ca="1">INDEX({"","_","-","="},IF(OR($D45 &gt;= BE$6, $E45 &lt; BD$6), 0, 1)+IF(OR($F45 &gt;= BE$6, $G45 &lt; BD$6), 0, 2)+1)</f>
        <v/>
      </c>
      <c r="BE45" s="71" t="str">
        <f ca="1">INDEX({"","_","-","="},IF(OR($D45 &gt;= BF$6, $E45 &lt; BE$6), 0, 1)+IF(OR($F45 &gt;= BF$6, $G45 &lt; BE$6), 0, 2)+1)</f>
        <v/>
      </c>
      <c r="BF45" s="71" t="str">
        <f ca="1">INDEX({"","_","-","="},IF(OR($D45 &gt;= BG$6, $E45 &lt; BF$6), 0, 1)+IF(OR($F45 &gt;= BG$6, $G45 &lt; BF$6), 0, 2)+1)</f>
        <v/>
      </c>
      <c r="BG45" s="71" t="str">
        <f ca="1">INDEX({"","_","-","="},IF(OR($D45 &gt;= BH$6, $E45 &lt; BG$6), 0, 1)+IF(OR($F45 &gt;= BH$6, $G45 &lt; BG$6), 0, 2)+1)</f>
        <v/>
      </c>
      <c r="BH45" s="71" t="str">
        <f ca="1">INDEX({"","_","-","="},IF(OR($D45 &gt;= BI$6, $E45 &lt; BH$6), 0, 1)+IF(OR($F45 &gt;= BI$6, $G45 &lt; BH$6), 0, 2)+1)</f>
        <v/>
      </c>
      <c r="BI45" s="71" t="str">
        <f ca="1">INDEX({"","_","-","="},IF(OR($D45 &gt;= BJ$6, $E45 &lt; BI$6), 0, 1)+IF(OR($F45 &gt;= BJ$6, $G45 &lt; BI$6), 0, 2)+1)</f>
        <v/>
      </c>
      <c r="BJ45" s="71" t="str">
        <f ca="1">INDEX({"","_","-","="},IF(OR($D45 &gt;= BK$6, $E45 &lt; BJ$6), 0, 1)+IF(OR($F45 &gt;= BK$6, $G45 &lt; BJ$6), 0, 2)+1)</f>
        <v/>
      </c>
      <c r="BK45" s="71" t="str">
        <f ca="1">INDEX({"","_","-","="},IF(OR($D45 &gt;= BL$6, $E45 &lt; BK$6), 0, 1)+IF(OR($F45 &gt;= BL$6, $G45 &lt; BK$6), 0, 2)+1)</f>
        <v/>
      </c>
      <c r="BL45" s="71" t="str">
        <f ca="1">INDEX({"","_","-","="},IF(OR($D45 &gt;= BM$6, $E45 &lt; BL$6), 0, 1)+IF(OR($F45 &gt;= BM$6, $G45 &lt; BL$6), 0, 2)+1)</f>
        <v/>
      </c>
      <c r="BM45" s="71" t="str">
        <f ca="1">INDEX({"","_","-","="},IF(OR($D45 &gt;= BN$6, $E45 &lt; BM$6), 0, 1)+IF(OR($F45 &gt;= BN$6, $G45 &lt; BM$6), 0, 2)+1)</f>
        <v/>
      </c>
      <c r="BN45" s="71" t="str">
        <f ca="1">INDEX({"","_","-","="},IF(OR($D45 &gt;= BO$6, $E45 &lt; BN$6), 0, 1)+IF(OR($F45 &gt;= BO$6, $G45 &lt; BN$6), 0, 2)+1)</f>
        <v/>
      </c>
      <c r="BO45" s="71" t="str">
        <f ca="1">INDEX({"","_","-","="},IF(OR($D45 &gt;= BP$6, $E45 &lt; BO$6), 0, 1)+IF(OR($F45 &gt;= BP$6, $G45 &lt; BO$6), 0, 2)+1)</f>
        <v/>
      </c>
      <c r="BP45" s="71" t="str">
        <f ca="1">INDEX({"","_","-","="},IF(OR($D45 &gt;= BQ$6, $E45 &lt; BP$6), 0, 1)+IF(OR($F45 &gt;= BQ$6, $G45 &lt; BP$6), 0, 2)+1)</f>
        <v/>
      </c>
      <c r="BQ45" s="71" t="str">
        <f ca="1">INDEX({"","_","-","="},IF(OR($D45 &gt;= BR$6, $E45 &lt; BQ$6), 0, 1)+IF(OR($F45 &gt;= BR$6, $G45 &lt; BQ$6), 0, 2)+1)</f>
        <v/>
      </c>
      <c r="BR45" s="71" t="str">
        <f ca="1">INDEX({"","_","-","="},IF(OR($D45 &gt;= BS$6, $E45 &lt; BR$6), 0, 1)+IF(OR($F45 &gt;= BS$6, $G45 &lt; BR$6), 0, 2)+1)</f>
        <v/>
      </c>
      <c r="BS45" s="71" t="str">
        <f ca="1">INDEX({"","_","-","="},IF(OR($D45 &gt;= BT$6, $E45 &lt; BS$6), 0, 1)+IF(OR($F45 &gt;= BT$6, $G45 &lt; BS$6), 0, 2)+1)</f>
        <v/>
      </c>
      <c r="BT45" s="71" t="str">
        <f ca="1">INDEX({"","_","-","="},IF(OR($D45 &gt;= BU$6, $E45 &lt; BT$6), 0, 1)+IF(OR($F45 &gt;= BU$6, $G45 &lt; BT$6), 0, 2)+1)</f>
        <v/>
      </c>
      <c r="BU45" s="71" t="str">
        <f ca="1">INDEX({"","_","-","="},IF(OR($D45 &gt;= BV$6, $E45 &lt; BU$6), 0, 1)+IF(OR($F45 &gt;= BV$6, $G45 &lt; BU$6), 0, 2)+1)</f>
        <v/>
      </c>
      <c r="BV45" s="71" t="str">
        <f ca="1">INDEX({"","_","-","="},IF(OR($D45 &gt;= BW$6, $E45 &lt; BV$6), 0, 1)+IF(OR($F45 &gt;= BW$6, $G45 &lt; BV$6), 0, 2)+1)</f>
        <v/>
      </c>
      <c r="BW45" s="71" t="str">
        <f ca="1">INDEX({"","_","-","="},IF(OR($D45 &gt;= BX$6, $E45 &lt; BW$6), 0, 1)+IF(OR($F45 &gt;= BX$6, $G45 &lt; BW$6), 0, 2)+1)</f>
        <v/>
      </c>
      <c r="BX45" s="71" t="str">
        <f ca="1">INDEX({"","_","-","="},IF(OR($D45 &gt;= BY$6, $E45 &lt; BX$6), 0, 1)+IF(OR($F45 &gt;= BY$6, $G45 &lt; BX$6), 0, 2)+1)</f>
        <v/>
      </c>
      <c r="BY45" s="71" t="str">
        <f ca="1">INDEX({"","_","-","="},IF(OR($D45 &gt;= BZ$6, $E45 &lt; BY$6), 0, 1)+IF(OR($F45 &gt;= BZ$6, $G45 &lt; BY$6), 0, 2)+1)</f>
        <v/>
      </c>
      <c r="BZ45" s="71" t="str">
        <f ca="1">INDEX({"","_","-","="},IF(OR($D45 &gt;= CA$6, $E45 &lt; BZ$6), 0, 1)+IF(OR($F45 &gt;= CA$6, $G45 &lt; BZ$6), 0, 2)+1)</f>
        <v/>
      </c>
      <c r="CA45" s="71" t="str">
        <f ca="1">INDEX({"","_","-","="},IF(OR($D45 &gt;= CB$6, $E45 &lt; CA$6), 0, 1)+IF(OR($F45 &gt;= CB$6, $G45 &lt; CA$6), 0, 2)+1)</f>
        <v/>
      </c>
      <c r="CB45" s="71" t="str">
        <f ca="1">INDEX({"","_","-","="},IF(OR($D45 &gt;= CC$6, $E45 &lt; CB$6), 0, 1)+IF(OR($F45 &gt;= CC$6, $G45 &lt; CB$6), 0, 2)+1)</f>
        <v/>
      </c>
      <c r="CC45" s="71" t="str">
        <f ca="1">INDEX({"","_","-","="},IF(OR($D45 &gt;= CD$6, $E45 &lt; CC$6), 0, 1)+IF(OR($F45 &gt;= CD$6, $G45 &lt; CC$6), 0, 2)+1)</f>
        <v/>
      </c>
      <c r="CD45" s="71" t="str">
        <f ca="1">INDEX({"","_","-","="},IF(OR($D45 &gt;= CE$6, $E45 &lt; CD$6), 0, 1)+IF(OR($F45 &gt;= CE$6, $G45 &lt; CD$6), 0, 2)+1)</f>
        <v/>
      </c>
    </row>
    <row r="46" spans="1:82">
      <c r="A46" s="8" t="str">
        <f ca="1">IF('临-进度'!N41,'临-进度'!$A41,"")</f>
        <v/>
      </c>
      <c r="B46" s="8" t="str">
        <f ca="1">IF('临-进度'!N41,'临-进度'!$B41,"")</f>
        <v/>
      </c>
      <c r="C46" s="8" t="str">
        <f ca="1">IF('临-进度'!N41,'临-进度'!$F41,"")</f>
        <v/>
      </c>
      <c r="D46" s="42" t="str">
        <f ca="1">IF('临-进度'!$N41,'临-进度'!$J41,"")</f>
        <v/>
      </c>
      <c r="E46" s="42" t="str">
        <f ca="1">IF('临-进度'!$N41,'临-进度'!$AF41,"")</f>
        <v/>
      </c>
      <c r="F46" s="42" t="str">
        <f ca="1">IF('临-进度'!$N41,'临-进度'!$K41,"")</f>
        <v/>
      </c>
      <c r="G46" s="76" t="str">
        <f ca="1">IF('临-进度'!$N41,'临-进度'!$AG41,"")</f>
        <v/>
      </c>
      <c r="H46" s="71" t="str">
        <f ca="1">INDEX({"","_","-","="},IF(OR($D46 &gt;= I$6, $E46 &lt; H$6), 0, 1)+IF(OR($F46 &gt;= I$6, $G46 &lt; H$6), 0, 2)+1)</f>
        <v/>
      </c>
      <c r="I46" s="71" t="str">
        <f ca="1">INDEX({"","_","-","="},IF(OR($D46 &gt;= J$6, $E46 &lt; I$6), 0, 1)+IF(OR($F46 &gt;= J$6, $G46 &lt; I$6), 0, 2)+1)</f>
        <v/>
      </c>
      <c r="J46" s="71" t="str">
        <f ca="1">INDEX({"","_","-","="},IF(OR($D46 &gt;= K$6, $E46 &lt; J$6), 0, 1)+IF(OR($F46 &gt;= K$6, $G46 &lt; J$6), 0, 2)+1)</f>
        <v/>
      </c>
      <c r="K46" s="71" t="str">
        <f ca="1">INDEX({"","_","-","="},IF(OR($D46 &gt;= L$6, $E46 &lt; K$6), 0, 1)+IF(OR($F46 &gt;= L$6, $G46 &lt; K$6), 0, 2)+1)</f>
        <v/>
      </c>
      <c r="L46" s="71" t="str">
        <f ca="1">INDEX({"","_","-","="},IF(OR($D46 &gt;= M$6, $E46 &lt; L$6), 0, 1)+IF(OR($F46 &gt;= M$6, $G46 &lt; L$6), 0, 2)+1)</f>
        <v/>
      </c>
      <c r="M46" s="71" t="str">
        <f ca="1">INDEX({"","_","-","="},IF(OR($D46 &gt;= N$6, $E46 &lt; M$6), 0, 1)+IF(OR($F46 &gt;= N$6, $G46 &lt; M$6), 0, 2)+1)</f>
        <v/>
      </c>
      <c r="N46" s="71" t="str">
        <f ca="1">INDEX({"","_","-","="},IF(OR($D46 &gt;= O$6, $E46 &lt; N$6), 0, 1)+IF(OR($F46 &gt;= O$6, $G46 &lt; N$6), 0, 2)+1)</f>
        <v/>
      </c>
      <c r="O46" s="71" t="str">
        <f ca="1">INDEX({"","_","-","="},IF(OR($D46 &gt;= P$6, $E46 &lt; O$6), 0, 1)+IF(OR($F46 &gt;= P$6, $G46 &lt; O$6), 0, 2)+1)</f>
        <v/>
      </c>
      <c r="P46" s="71" t="str">
        <f ca="1">INDEX({"","_","-","="},IF(OR($D46 &gt;= Q$6, $E46 &lt; P$6), 0, 1)+IF(OR($F46 &gt;= Q$6, $G46 &lt; P$6), 0, 2)+1)</f>
        <v/>
      </c>
      <c r="Q46" s="71" t="str">
        <f ca="1">INDEX({"","_","-","="},IF(OR($D46 &gt;= R$6, $E46 &lt; Q$6), 0, 1)+IF(OR($F46 &gt;= R$6, $G46 &lt; Q$6), 0, 2)+1)</f>
        <v/>
      </c>
      <c r="R46" s="71" t="str">
        <f ca="1">INDEX({"","_","-","="},IF(OR($D46 &gt;= S$6, $E46 &lt; R$6), 0, 1)+IF(OR($F46 &gt;= S$6, $G46 &lt; R$6), 0, 2)+1)</f>
        <v/>
      </c>
      <c r="S46" s="71" t="str">
        <f ca="1">INDEX({"","_","-","="},IF(OR($D46 &gt;= T$6, $E46 &lt; S$6), 0, 1)+IF(OR($F46 &gt;= T$6, $G46 &lt; S$6), 0, 2)+1)</f>
        <v/>
      </c>
      <c r="T46" s="71" t="str">
        <f ca="1">INDEX({"","_","-","="},IF(OR($D46 &gt;= U$6, $E46 &lt; T$6), 0, 1)+IF(OR($F46 &gt;= U$6, $G46 &lt; T$6), 0, 2)+1)</f>
        <v/>
      </c>
      <c r="U46" s="71" t="str">
        <f ca="1">INDEX({"","_","-","="},IF(OR($D46 &gt;= V$6, $E46 &lt; U$6), 0, 1)+IF(OR($F46 &gt;= V$6, $G46 &lt; U$6), 0, 2)+1)</f>
        <v/>
      </c>
      <c r="V46" s="71" t="str">
        <f ca="1">INDEX({"","_","-","="},IF(OR($D46 &gt;= W$6, $E46 &lt; V$6), 0, 1)+IF(OR($F46 &gt;= W$6, $G46 &lt; V$6), 0, 2)+1)</f>
        <v/>
      </c>
      <c r="W46" s="71" t="str">
        <f ca="1">INDEX({"","_","-","="},IF(OR($D46 &gt;= X$6, $E46 &lt; W$6), 0, 1)+IF(OR($F46 &gt;= X$6, $G46 &lt; W$6), 0, 2)+1)</f>
        <v/>
      </c>
      <c r="X46" s="71" t="str">
        <f ca="1">INDEX({"","_","-","="},IF(OR($D46 &gt;= Y$6, $E46 &lt; X$6), 0, 1)+IF(OR($F46 &gt;= Y$6, $G46 &lt; X$6), 0, 2)+1)</f>
        <v/>
      </c>
      <c r="Y46" s="71" t="str">
        <f ca="1">INDEX({"","_","-","="},IF(OR($D46 &gt;= Z$6, $E46 &lt; Y$6), 0, 1)+IF(OR($F46 &gt;= Z$6, $G46 &lt; Y$6), 0, 2)+1)</f>
        <v/>
      </c>
      <c r="Z46" s="71" t="str">
        <f ca="1">INDEX({"","_","-","="},IF(OR($D46 &gt;= AA$6, $E46 &lt; Z$6), 0, 1)+IF(OR($F46 &gt;= AA$6, $G46 &lt; Z$6), 0, 2)+1)</f>
        <v/>
      </c>
      <c r="AA46" s="71" t="str">
        <f ca="1">INDEX({"","_","-","="},IF(OR($D46 &gt;= AB$6, $E46 &lt; AA$6), 0, 1)+IF(OR($F46 &gt;= AB$6, $G46 &lt; AA$6), 0, 2)+1)</f>
        <v/>
      </c>
      <c r="AB46" s="71" t="str">
        <f ca="1">INDEX({"","_","-","="},IF(OR($D46 &gt;= AC$6, $E46 &lt; AB$6), 0, 1)+IF(OR($F46 &gt;= AC$6, $G46 &lt; AB$6), 0, 2)+1)</f>
        <v/>
      </c>
      <c r="AC46" s="71" t="str">
        <f ca="1">INDEX({"","_","-","="},IF(OR($D46 &gt;= AD$6, $E46 &lt; AC$6), 0, 1)+IF(OR($F46 &gt;= AD$6, $G46 &lt; AC$6), 0, 2)+1)</f>
        <v/>
      </c>
      <c r="AD46" s="71" t="str">
        <f ca="1">INDEX({"","_","-","="},IF(OR($D46 &gt;= AE$6, $E46 &lt; AD$6), 0, 1)+IF(OR($F46 &gt;= AE$6, $G46 &lt; AD$6), 0, 2)+1)</f>
        <v/>
      </c>
      <c r="AE46" s="71" t="str">
        <f ca="1">INDEX({"","_","-","="},IF(OR($D46 &gt;= AF$6, $E46 &lt; AE$6), 0, 1)+IF(OR($F46 &gt;= AF$6, $G46 &lt; AE$6), 0, 2)+1)</f>
        <v/>
      </c>
      <c r="AF46" s="71" t="str">
        <f ca="1">INDEX({"","_","-","="},IF(OR($D46 &gt;= AG$6, $E46 &lt; AF$6), 0, 1)+IF(OR($F46 &gt;= AG$6, $G46 &lt; AF$6), 0, 2)+1)</f>
        <v/>
      </c>
      <c r="AG46" s="71" t="str">
        <f ca="1">INDEX({"","_","-","="},IF(OR($D46 &gt;= AH$6, $E46 &lt; AG$6), 0, 1)+IF(OR($F46 &gt;= AH$6, $G46 &lt; AG$6), 0, 2)+1)</f>
        <v/>
      </c>
      <c r="AH46" s="71" t="str">
        <f ca="1">INDEX({"","_","-","="},IF(OR($D46 &gt;= AI$6, $E46 &lt; AH$6), 0, 1)+IF(OR($F46 &gt;= AI$6, $G46 &lt; AH$6), 0, 2)+1)</f>
        <v/>
      </c>
      <c r="AI46" s="71" t="str">
        <f ca="1">INDEX({"","_","-","="},IF(OR($D46 &gt;= AJ$6, $E46 &lt; AI$6), 0, 1)+IF(OR($F46 &gt;= AJ$6, $G46 &lt; AI$6), 0, 2)+1)</f>
        <v/>
      </c>
      <c r="AJ46" s="71" t="str">
        <f ca="1">INDEX({"","_","-","="},IF(OR($D46 &gt;= AK$6, $E46 &lt; AJ$6), 0, 1)+IF(OR($F46 &gt;= AK$6, $G46 &lt; AJ$6), 0, 2)+1)</f>
        <v/>
      </c>
      <c r="AK46" s="71" t="str">
        <f ca="1">INDEX({"","_","-","="},IF(OR($D46 &gt;= AL$6, $E46 &lt; AK$6), 0, 1)+IF(OR($F46 &gt;= AL$6, $G46 &lt; AK$6), 0, 2)+1)</f>
        <v/>
      </c>
      <c r="AL46" s="71" t="str">
        <f ca="1">INDEX({"","_","-","="},IF(OR($D46 &gt;= AM$6, $E46 &lt; AL$6), 0, 1)+IF(OR($F46 &gt;= AM$6, $G46 &lt; AL$6), 0, 2)+1)</f>
        <v/>
      </c>
      <c r="AM46" s="71" t="str">
        <f ca="1">INDEX({"","_","-","="},IF(OR($D46 &gt;= AN$6, $E46 &lt; AM$6), 0, 1)+IF(OR($F46 &gt;= AN$6, $G46 &lt; AM$6), 0, 2)+1)</f>
        <v/>
      </c>
      <c r="AN46" s="71" t="str">
        <f ca="1">INDEX({"","_","-","="},IF(OR($D46 &gt;= AO$6, $E46 &lt; AN$6), 0, 1)+IF(OR($F46 &gt;= AO$6, $G46 &lt; AN$6), 0, 2)+1)</f>
        <v/>
      </c>
      <c r="AO46" s="71" t="str">
        <f ca="1">INDEX({"","_","-","="},IF(OR($D46 &gt;= AP$6, $E46 &lt; AO$6), 0, 1)+IF(OR($F46 &gt;= AP$6, $G46 &lt; AO$6), 0, 2)+1)</f>
        <v/>
      </c>
      <c r="AP46" s="71" t="str">
        <f ca="1">INDEX({"","_","-","="},IF(OR($D46 &gt;= AQ$6, $E46 &lt; AP$6), 0, 1)+IF(OR($F46 &gt;= AQ$6, $G46 &lt; AP$6), 0, 2)+1)</f>
        <v/>
      </c>
      <c r="AQ46" s="71" t="str">
        <f ca="1">INDEX({"","_","-","="},IF(OR($D46 &gt;= AR$6, $E46 &lt; AQ$6), 0, 1)+IF(OR($F46 &gt;= AR$6, $G46 &lt; AQ$6), 0, 2)+1)</f>
        <v/>
      </c>
      <c r="AR46" s="71" t="str">
        <f ca="1">INDEX({"","_","-","="},IF(OR($D46 &gt;= AS$6, $E46 &lt; AR$6), 0, 1)+IF(OR($F46 &gt;= AS$6, $G46 &lt; AR$6), 0, 2)+1)</f>
        <v/>
      </c>
      <c r="AS46" s="71" t="str">
        <f ca="1">INDEX({"","_","-","="},IF(OR($D46 &gt;= AT$6, $E46 &lt; AS$6), 0, 1)+IF(OR($F46 &gt;= AT$6, $G46 &lt; AS$6), 0, 2)+1)</f>
        <v/>
      </c>
      <c r="AT46" s="71" t="str">
        <f ca="1">INDEX({"","_","-","="},IF(OR($D46 &gt;= AU$6, $E46 &lt; AT$6), 0, 1)+IF(OR($F46 &gt;= AU$6, $G46 &lt; AT$6), 0, 2)+1)</f>
        <v/>
      </c>
      <c r="AU46" s="71" t="str">
        <f ca="1">INDEX({"","_","-","="},IF(OR($D46 &gt;= AV$6, $E46 &lt; AU$6), 0, 1)+IF(OR($F46 &gt;= AV$6, $G46 &lt; AU$6), 0, 2)+1)</f>
        <v/>
      </c>
      <c r="AV46" s="71" t="str">
        <f ca="1">INDEX({"","_","-","="},IF(OR($D46 &gt;= AW$6, $E46 &lt; AV$6), 0, 1)+IF(OR($F46 &gt;= AW$6, $G46 &lt; AV$6), 0, 2)+1)</f>
        <v/>
      </c>
      <c r="AW46" s="71" t="str">
        <f ca="1">INDEX({"","_","-","="},IF(OR($D46 &gt;= AX$6, $E46 &lt; AW$6), 0, 1)+IF(OR($F46 &gt;= AX$6, $G46 &lt; AW$6), 0, 2)+1)</f>
        <v/>
      </c>
      <c r="AX46" s="71" t="str">
        <f ca="1">INDEX({"","_","-","="},IF(OR($D46 &gt;= AY$6, $E46 &lt; AX$6), 0, 1)+IF(OR($F46 &gt;= AY$6, $G46 &lt; AX$6), 0, 2)+1)</f>
        <v/>
      </c>
      <c r="AY46" s="71" t="str">
        <f ca="1">INDEX({"","_","-","="},IF(OR($D46 &gt;= AZ$6, $E46 &lt; AY$6), 0, 1)+IF(OR($F46 &gt;= AZ$6, $G46 &lt; AY$6), 0, 2)+1)</f>
        <v/>
      </c>
      <c r="AZ46" s="71" t="str">
        <f ca="1">INDEX({"","_","-","="},IF(OR($D46 &gt;= BA$6, $E46 &lt; AZ$6), 0, 1)+IF(OR($F46 &gt;= BA$6, $G46 &lt; AZ$6), 0, 2)+1)</f>
        <v/>
      </c>
      <c r="BA46" s="71" t="str">
        <f ca="1">INDEX({"","_","-","="},IF(OR($D46 &gt;= BB$6, $E46 &lt; BA$6), 0, 1)+IF(OR($F46 &gt;= BB$6, $G46 &lt; BA$6), 0, 2)+1)</f>
        <v/>
      </c>
      <c r="BB46" s="71" t="str">
        <f ca="1">INDEX({"","_","-","="},IF(OR($D46 &gt;= BC$6, $E46 &lt; BB$6), 0, 1)+IF(OR($F46 &gt;= BC$6, $G46 &lt; BB$6), 0, 2)+1)</f>
        <v/>
      </c>
      <c r="BC46" s="71" t="str">
        <f ca="1">INDEX({"","_","-","="},IF(OR($D46 &gt;= BD$6, $E46 &lt; BC$6), 0, 1)+IF(OR($F46 &gt;= BD$6, $G46 &lt; BC$6), 0, 2)+1)</f>
        <v/>
      </c>
      <c r="BD46" s="71" t="str">
        <f ca="1">INDEX({"","_","-","="},IF(OR($D46 &gt;= BE$6, $E46 &lt; BD$6), 0, 1)+IF(OR($F46 &gt;= BE$6, $G46 &lt; BD$6), 0, 2)+1)</f>
        <v/>
      </c>
      <c r="BE46" s="71" t="str">
        <f ca="1">INDEX({"","_","-","="},IF(OR($D46 &gt;= BF$6, $E46 &lt; BE$6), 0, 1)+IF(OR($F46 &gt;= BF$6, $G46 &lt; BE$6), 0, 2)+1)</f>
        <v/>
      </c>
      <c r="BF46" s="71" t="str">
        <f ca="1">INDEX({"","_","-","="},IF(OR($D46 &gt;= BG$6, $E46 &lt; BF$6), 0, 1)+IF(OR($F46 &gt;= BG$6, $G46 &lt; BF$6), 0, 2)+1)</f>
        <v/>
      </c>
      <c r="BG46" s="71" t="str">
        <f ca="1">INDEX({"","_","-","="},IF(OR($D46 &gt;= BH$6, $E46 &lt; BG$6), 0, 1)+IF(OR($F46 &gt;= BH$6, $G46 &lt; BG$6), 0, 2)+1)</f>
        <v/>
      </c>
      <c r="BH46" s="71" t="str">
        <f ca="1">INDEX({"","_","-","="},IF(OR($D46 &gt;= BI$6, $E46 &lt; BH$6), 0, 1)+IF(OR($F46 &gt;= BI$6, $G46 &lt; BH$6), 0, 2)+1)</f>
        <v/>
      </c>
      <c r="BI46" s="71" t="str">
        <f ca="1">INDEX({"","_","-","="},IF(OR($D46 &gt;= BJ$6, $E46 &lt; BI$6), 0, 1)+IF(OR($F46 &gt;= BJ$6, $G46 &lt; BI$6), 0, 2)+1)</f>
        <v/>
      </c>
      <c r="BJ46" s="71" t="str">
        <f ca="1">INDEX({"","_","-","="},IF(OR($D46 &gt;= BK$6, $E46 &lt; BJ$6), 0, 1)+IF(OR($F46 &gt;= BK$6, $G46 &lt; BJ$6), 0, 2)+1)</f>
        <v/>
      </c>
      <c r="BK46" s="71" t="str">
        <f ca="1">INDEX({"","_","-","="},IF(OR($D46 &gt;= BL$6, $E46 &lt; BK$6), 0, 1)+IF(OR($F46 &gt;= BL$6, $G46 &lt; BK$6), 0, 2)+1)</f>
        <v/>
      </c>
      <c r="BL46" s="71" t="str">
        <f ca="1">INDEX({"","_","-","="},IF(OR($D46 &gt;= BM$6, $E46 &lt; BL$6), 0, 1)+IF(OR($F46 &gt;= BM$6, $G46 &lt; BL$6), 0, 2)+1)</f>
        <v/>
      </c>
      <c r="BM46" s="71" t="str">
        <f ca="1">INDEX({"","_","-","="},IF(OR($D46 &gt;= BN$6, $E46 &lt; BM$6), 0, 1)+IF(OR($F46 &gt;= BN$6, $G46 &lt; BM$6), 0, 2)+1)</f>
        <v/>
      </c>
      <c r="BN46" s="71" t="str">
        <f ca="1">INDEX({"","_","-","="},IF(OR($D46 &gt;= BO$6, $E46 &lt; BN$6), 0, 1)+IF(OR($F46 &gt;= BO$6, $G46 &lt; BN$6), 0, 2)+1)</f>
        <v/>
      </c>
      <c r="BO46" s="71" t="str">
        <f ca="1">INDEX({"","_","-","="},IF(OR($D46 &gt;= BP$6, $E46 &lt; BO$6), 0, 1)+IF(OR($F46 &gt;= BP$6, $G46 &lt; BO$6), 0, 2)+1)</f>
        <v/>
      </c>
      <c r="BP46" s="71" t="str">
        <f ca="1">INDEX({"","_","-","="},IF(OR($D46 &gt;= BQ$6, $E46 &lt; BP$6), 0, 1)+IF(OR($F46 &gt;= BQ$6, $G46 &lt; BP$6), 0, 2)+1)</f>
        <v/>
      </c>
      <c r="BQ46" s="71" t="str">
        <f ca="1">INDEX({"","_","-","="},IF(OR($D46 &gt;= BR$6, $E46 &lt; BQ$6), 0, 1)+IF(OR($F46 &gt;= BR$6, $G46 &lt; BQ$6), 0, 2)+1)</f>
        <v/>
      </c>
      <c r="BR46" s="71" t="str">
        <f ca="1">INDEX({"","_","-","="},IF(OR($D46 &gt;= BS$6, $E46 &lt; BR$6), 0, 1)+IF(OR($F46 &gt;= BS$6, $G46 &lt; BR$6), 0, 2)+1)</f>
        <v/>
      </c>
      <c r="BS46" s="71" t="str">
        <f ca="1">INDEX({"","_","-","="},IF(OR($D46 &gt;= BT$6, $E46 &lt; BS$6), 0, 1)+IF(OR($F46 &gt;= BT$6, $G46 &lt; BS$6), 0, 2)+1)</f>
        <v/>
      </c>
      <c r="BT46" s="71" t="str">
        <f ca="1">INDEX({"","_","-","="},IF(OR($D46 &gt;= BU$6, $E46 &lt; BT$6), 0, 1)+IF(OR($F46 &gt;= BU$6, $G46 &lt; BT$6), 0, 2)+1)</f>
        <v/>
      </c>
      <c r="BU46" s="71" t="str">
        <f ca="1">INDEX({"","_","-","="},IF(OR($D46 &gt;= BV$6, $E46 &lt; BU$6), 0, 1)+IF(OR($F46 &gt;= BV$6, $G46 &lt; BU$6), 0, 2)+1)</f>
        <v/>
      </c>
      <c r="BV46" s="71" t="str">
        <f ca="1">INDEX({"","_","-","="},IF(OR($D46 &gt;= BW$6, $E46 &lt; BV$6), 0, 1)+IF(OR($F46 &gt;= BW$6, $G46 &lt; BV$6), 0, 2)+1)</f>
        <v/>
      </c>
      <c r="BW46" s="71" t="str">
        <f ca="1">INDEX({"","_","-","="},IF(OR($D46 &gt;= BX$6, $E46 &lt; BW$6), 0, 1)+IF(OR($F46 &gt;= BX$6, $G46 &lt; BW$6), 0, 2)+1)</f>
        <v/>
      </c>
      <c r="BX46" s="71" t="str">
        <f ca="1">INDEX({"","_","-","="},IF(OR($D46 &gt;= BY$6, $E46 &lt; BX$6), 0, 1)+IF(OR($F46 &gt;= BY$6, $G46 &lt; BX$6), 0, 2)+1)</f>
        <v/>
      </c>
      <c r="BY46" s="71" t="str">
        <f ca="1">INDEX({"","_","-","="},IF(OR($D46 &gt;= BZ$6, $E46 &lt; BY$6), 0, 1)+IF(OR($F46 &gt;= BZ$6, $G46 &lt; BY$6), 0, 2)+1)</f>
        <v/>
      </c>
      <c r="BZ46" s="71" t="str">
        <f ca="1">INDEX({"","_","-","="},IF(OR($D46 &gt;= CA$6, $E46 &lt; BZ$6), 0, 1)+IF(OR($F46 &gt;= CA$6, $G46 &lt; BZ$6), 0, 2)+1)</f>
        <v/>
      </c>
      <c r="CA46" s="71" t="str">
        <f ca="1">INDEX({"","_","-","="},IF(OR($D46 &gt;= CB$6, $E46 &lt; CA$6), 0, 1)+IF(OR($F46 &gt;= CB$6, $G46 &lt; CA$6), 0, 2)+1)</f>
        <v/>
      </c>
      <c r="CB46" s="71" t="str">
        <f ca="1">INDEX({"","_","-","="},IF(OR($D46 &gt;= CC$6, $E46 &lt; CB$6), 0, 1)+IF(OR($F46 &gt;= CC$6, $G46 &lt; CB$6), 0, 2)+1)</f>
        <v/>
      </c>
      <c r="CC46" s="71" t="str">
        <f ca="1">INDEX({"","_","-","="},IF(OR($D46 &gt;= CD$6, $E46 &lt; CC$6), 0, 1)+IF(OR($F46 &gt;= CD$6, $G46 &lt; CC$6), 0, 2)+1)</f>
        <v/>
      </c>
      <c r="CD46" s="71" t="str">
        <f ca="1">INDEX({"","_","-","="},IF(OR($D46 &gt;= CE$6, $E46 &lt; CD$6), 0, 1)+IF(OR($F46 &gt;= CE$6, $G46 &lt; CD$6), 0, 2)+1)</f>
        <v/>
      </c>
    </row>
    <row r="47" spans="1:82">
      <c r="A47" s="8" t="str">
        <f ca="1">IF('临-进度'!N42,'临-进度'!$A42,"")</f>
        <v/>
      </c>
      <c r="B47" s="8" t="str">
        <f ca="1">IF('临-进度'!N42,'临-进度'!$B42,"")</f>
        <v/>
      </c>
      <c r="C47" s="8" t="str">
        <f ca="1">IF('临-进度'!N42,'临-进度'!$F42,"")</f>
        <v/>
      </c>
      <c r="D47" s="42" t="str">
        <f ca="1">IF('临-进度'!$N42,'临-进度'!$J42,"")</f>
        <v/>
      </c>
      <c r="E47" s="42" t="str">
        <f ca="1">IF('临-进度'!$N42,'临-进度'!$AF42,"")</f>
        <v/>
      </c>
      <c r="F47" s="42" t="str">
        <f ca="1">IF('临-进度'!$N42,'临-进度'!$K42,"")</f>
        <v/>
      </c>
      <c r="G47" s="76" t="str">
        <f ca="1">IF('临-进度'!$N42,'临-进度'!$AG42,"")</f>
        <v/>
      </c>
      <c r="H47" s="71" t="str">
        <f ca="1">INDEX({"","_","-","="},IF(OR($D47 &gt;= I$6, $E47 &lt; H$6), 0, 1)+IF(OR($F47 &gt;= I$6, $G47 &lt; H$6), 0, 2)+1)</f>
        <v/>
      </c>
      <c r="I47" s="71" t="str">
        <f ca="1">INDEX({"","_","-","="},IF(OR($D47 &gt;= J$6, $E47 &lt; I$6), 0, 1)+IF(OR($F47 &gt;= J$6, $G47 &lt; I$6), 0, 2)+1)</f>
        <v/>
      </c>
      <c r="J47" s="71" t="str">
        <f ca="1">INDEX({"","_","-","="},IF(OR($D47 &gt;= K$6, $E47 &lt; J$6), 0, 1)+IF(OR($F47 &gt;= K$6, $G47 &lt; J$6), 0, 2)+1)</f>
        <v/>
      </c>
      <c r="K47" s="71" t="str">
        <f ca="1">INDEX({"","_","-","="},IF(OR($D47 &gt;= L$6, $E47 &lt; K$6), 0, 1)+IF(OR($F47 &gt;= L$6, $G47 &lt; K$6), 0, 2)+1)</f>
        <v/>
      </c>
      <c r="L47" s="71" t="str">
        <f ca="1">INDEX({"","_","-","="},IF(OR($D47 &gt;= M$6, $E47 &lt; L$6), 0, 1)+IF(OR($F47 &gt;= M$6, $G47 &lt; L$6), 0, 2)+1)</f>
        <v/>
      </c>
      <c r="M47" s="71" t="str">
        <f ca="1">INDEX({"","_","-","="},IF(OR($D47 &gt;= N$6, $E47 &lt; M$6), 0, 1)+IF(OR($F47 &gt;= N$6, $G47 &lt; M$6), 0, 2)+1)</f>
        <v/>
      </c>
      <c r="N47" s="71" t="str">
        <f ca="1">INDEX({"","_","-","="},IF(OR($D47 &gt;= O$6, $E47 &lt; N$6), 0, 1)+IF(OR($F47 &gt;= O$6, $G47 &lt; N$6), 0, 2)+1)</f>
        <v/>
      </c>
      <c r="O47" s="71" t="str">
        <f ca="1">INDEX({"","_","-","="},IF(OR($D47 &gt;= P$6, $E47 &lt; O$6), 0, 1)+IF(OR($F47 &gt;= P$6, $G47 &lt; O$6), 0, 2)+1)</f>
        <v/>
      </c>
      <c r="P47" s="71" t="str">
        <f ca="1">INDEX({"","_","-","="},IF(OR($D47 &gt;= Q$6, $E47 &lt; P$6), 0, 1)+IF(OR($F47 &gt;= Q$6, $G47 &lt; P$6), 0, 2)+1)</f>
        <v/>
      </c>
      <c r="Q47" s="71" t="str">
        <f ca="1">INDEX({"","_","-","="},IF(OR($D47 &gt;= R$6, $E47 &lt; Q$6), 0, 1)+IF(OR($F47 &gt;= R$6, $G47 &lt; Q$6), 0, 2)+1)</f>
        <v/>
      </c>
      <c r="R47" s="71" t="str">
        <f ca="1">INDEX({"","_","-","="},IF(OR($D47 &gt;= S$6, $E47 &lt; R$6), 0, 1)+IF(OR($F47 &gt;= S$6, $G47 &lt; R$6), 0, 2)+1)</f>
        <v/>
      </c>
      <c r="S47" s="71" t="str">
        <f ca="1">INDEX({"","_","-","="},IF(OR($D47 &gt;= T$6, $E47 &lt; S$6), 0, 1)+IF(OR($F47 &gt;= T$6, $G47 &lt; S$6), 0, 2)+1)</f>
        <v/>
      </c>
      <c r="T47" s="71" t="str">
        <f ca="1">INDEX({"","_","-","="},IF(OR($D47 &gt;= U$6, $E47 &lt; T$6), 0, 1)+IF(OR($F47 &gt;= U$6, $G47 &lt; T$6), 0, 2)+1)</f>
        <v/>
      </c>
      <c r="U47" s="71" t="str">
        <f ca="1">INDEX({"","_","-","="},IF(OR($D47 &gt;= V$6, $E47 &lt; U$6), 0, 1)+IF(OR($F47 &gt;= V$6, $G47 &lt; U$6), 0, 2)+1)</f>
        <v/>
      </c>
      <c r="V47" s="71" t="str">
        <f ca="1">INDEX({"","_","-","="},IF(OR($D47 &gt;= W$6, $E47 &lt; V$6), 0, 1)+IF(OR($F47 &gt;= W$6, $G47 &lt; V$6), 0, 2)+1)</f>
        <v/>
      </c>
      <c r="W47" s="71" t="str">
        <f ca="1">INDEX({"","_","-","="},IF(OR($D47 &gt;= X$6, $E47 &lt; W$6), 0, 1)+IF(OR($F47 &gt;= X$6, $G47 &lt; W$6), 0, 2)+1)</f>
        <v/>
      </c>
      <c r="X47" s="71" t="str">
        <f ca="1">INDEX({"","_","-","="},IF(OR($D47 &gt;= Y$6, $E47 &lt; X$6), 0, 1)+IF(OR($F47 &gt;= Y$6, $G47 &lt; X$6), 0, 2)+1)</f>
        <v/>
      </c>
      <c r="Y47" s="71" t="str">
        <f ca="1">INDEX({"","_","-","="},IF(OR($D47 &gt;= Z$6, $E47 &lt; Y$6), 0, 1)+IF(OR($F47 &gt;= Z$6, $G47 &lt; Y$6), 0, 2)+1)</f>
        <v/>
      </c>
      <c r="Z47" s="71" t="str">
        <f ca="1">INDEX({"","_","-","="},IF(OR($D47 &gt;= AA$6, $E47 &lt; Z$6), 0, 1)+IF(OR($F47 &gt;= AA$6, $G47 &lt; Z$6), 0, 2)+1)</f>
        <v/>
      </c>
      <c r="AA47" s="71" t="str">
        <f ca="1">INDEX({"","_","-","="},IF(OR($D47 &gt;= AB$6, $E47 &lt; AA$6), 0, 1)+IF(OR($F47 &gt;= AB$6, $G47 &lt; AA$6), 0, 2)+1)</f>
        <v/>
      </c>
      <c r="AB47" s="71" t="str">
        <f ca="1">INDEX({"","_","-","="},IF(OR($D47 &gt;= AC$6, $E47 &lt; AB$6), 0, 1)+IF(OR($F47 &gt;= AC$6, $G47 &lt; AB$6), 0, 2)+1)</f>
        <v/>
      </c>
      <c r="AC47" s="71" t="str">
        <f ca="1">INDEX({"","_","-","="},IF(OR($D47 &gt;= AD$6, $E47 &lt; AC$6), 0, 1)+IF(OR($F47 &gt;= AD$6, $G47 &lt; AC$6), 0, 2)+1)</f>
        <v/>
      </c>
      <c r="AD47" s="71" t="str">
        <f ca="1">INDEX({"","_","-","="},IF(OR($D47 &gt;= AE$6, $E47 &lt; AD$6), 0, 1)+IF(OR($F47 &gt;= AE$6, $G47 &lt; AD$6), 0, 2)+1)</f>
        <v/>
      </c>
      <c r="AE47" s="71" t="str">
        <f ca="1">INDEX({"","_","-","="},IF(OR($D47 &gt;= AF$6, $E47 &lt; AE$6), 0, 1)+IF(OR($F47 &gt;= AF$6, $G47 &lt; AE$6), 0, 2)+1)</f>
        <v/>
      </c>
      <c r="AF47" s="71" t="str">
        <f ca="1">INDEX({"","_","-","="},IF(OR($D47 &gt;= AG$6, $E47 &lt; AF$6), 0, 1)+IF(OR($F47 &gt;= AG$6, $G47 &lt; AF$6), 0, 2)+1)</f>
        <v/>
      </c>
      <c r="AG47" s="71" t="str">
        <f ca="1">INDEX({"","_","-","="},IF(OR($D47 &gt;= AH$6, $E47 &lt; AG$6), 0, 1)+IF(OR($F47 &gt;= AH$6, $G47 &lt; AG$6), 0, 2)+1)</f>
        <v/>
      </c>
      <c r="AH47" s="71" t="str">
        <f ca="1">INDEX({"","_","-","="},IF(OR($D47 &gt;= AI$6, $E47 &lt; AH$6), 0, 1)+IF(OR($F47 &gt;= AI$6, $G47 &lt; AH$6), 0, 2)+1)</f>
        <v/>
      </c>
      <c r="AI47" s="71" t="str">
        <f ca="1">INDEX({"","_","-","="},IF(OR($D47 &gt;= AJ$6, $E47 &lt; AI$6), 0, 1)+IF(OR($F47 &gt;= AJ$6, $G47 &lt; AI$6), 0, 2)+1)</f>
        <v/>
      </c>
      <c r="AJ47" s="71" t="str">
        <f ca="1">INDEX({"","_","-","="},IF(OR($D47 &gt;= AK$6, $E47 &lt; AJ$6), 0, 1)+IF(OR($F47 &gt;= AK$6, $G47 &lt; AJ$6), 0, 2)+1)</f>
        <v/>
      </c>
      <c r="AK47" s="71" t="str">
        <f ca="1">INDEX({"","_","-","="},IF(OR($D47 &gt;= AL$6, $E47 &lt; AK$6), 0, 1)+IF(OR($F47 &gt;= AL$6, $G47 &lt; AK$6), 0, 2)+1)</f>
        <v/>
      </c>
      <c r="AL47" s="71" t="str">
        <f ca="1">INDEX({"","_","-","="},IF(OR($D47 &gt;= AM$6, $E47 &lt; AL$6), 0, 1)+IF(OR($F47 &gt;= AM$6, $G47 &lt; AL$6), 0, 2)+1)</f>
        <v/>
      </c>
      <c r="AM47" s="71" t="str">
        <f ca="1">INDEX({"","_","-","="},IF(OR($D47 &gt;= AN$6, $E47 &lt; AM$6), 0, 1)+IF(OR($F47 &gt;= AN$6, $G47 &lt; AM$6), 0, 2)+1)</f>
        <v/>
      </c>
      <c r="AN47" s="71" t="str">
        <f ca="1">INDEX({"","_","-","="},IF(OR($D47 &gt;= AO$6, $E47 &lt; AN$6), 0, 1)+IF(OR($F47 &gt;= AO$6, $G47 &lt; AN$6), 0, 2)+1)</f>
        <v/>
      </c>
      <c r="AO47" s="71" t="str">
        <f ca="1">INDEX({"","_","-","="},IF(OR($D47 &gt;= AP$6, $E47 &lt; AO$6), 0, 1)+IF(OR($F47 &gt;= AP$6, $G47 &lt; AO$6), 0, 2)+1)</f>
        <v/>
      </c>
      <c r="AP47" s="71" t="str">
        <f ca="1">INDEX({"","_","-","="},IF(OR($D47 &gt;= AQ$6, $E47 &lt; AP$6), 0, 1)+IF(OR($F47 &gt;= AQ$6, $G47 &lt; AP$6), 0, 2)+1)</f>
        <v/>
      </c>
      <c r="AQ47" s="71" t="str">
        <f ca="1">INDEX({"","_","-","="},IF(OR($D47 &gt;= AR$6, $E47 &lt; AQ$6), 0, 1)+IF(OR($F47 &gt;= AR$6, $G47 &lt; AQ$6), 0, 2)+1)</f>
        <v/>
      </c>
      <c r="AR47" s="71" t="str">
        <f ca="1">INDEX({"","_","-","="},IF(OR($D47 &gt;= AS$6, $E47 &lt; AR$6), 0, 1)+IF(OR($F47 &gt;= AS$6, $G47 &lt; AR$6), 0, 2)+1)</f>
        <v/>
      </c>
      <c r="AS47" s="71" t="str">
        <f ca="1">INDEX({"","_","-","="},IF(OR($D47 &gt;= AT$6, $E47 &lt; AS$6), 0, 1)+IF(OR($F47 &gt;= AT$6, $G47 &lt; AS$6), 0, 2)+1)</f>
        <v/>
      </c>
      <c r="AT47" s="71" t="str">
        <f ca="1">INDEX({"","_","-","="},IF(OR($D47 &gt;= AU$6, $E47 &lt; AT$6), 0, 1)+IF(OR($F47 &gt;= AU$6, $G47 &lt; AT$6), 0, 2)+1)</f>
        <v/>
      </c>
      <c r="AU47" s="71" t="str">
        <f ca="1">INDEX({"","_","-","="},IF(OR($D47 &gt;= AV$6, $E47 &lt; AU$6), 0, 1)+IF(OR($F47 &gt;= AV$6, $G47 &lt; AU$6), 0, 2)+1)</f>
        <v/>
      </c>
      <c r="AV47" s="71" t="str">
        <f ca="1">INDEX({"","_","-","="},IF(OR($D47 &gt;= AW$6, $E47 &lt; AV$6), 0, 1)+IF(OR($F47 &gt;= AW$6, $G47 &lt; AV$6), 0, 2)+1)</f>
        <v/>
      </c>
      <c r="AW47" s="71" t="str">
        <f ca="1">INDEX({"","_","-","="},IF(OR($D47 &gt;= AX$6, $E47 &lt; AW$6), 0, 1)+IF(OR($F47 &gt;= AX$6, $G47 &lt; AW$6), 0, 2)+1)</f>
        <v/>
      </c>
      <c r="AX47" s="71" t="str">
        <f ca="1">INDEX({"","_","-","="},IF(OR($D47 &gt;= AY$6, $E47 &lt; AX$6), 0, 1)+IF(OR($F47 &gt;= AY$6, $G47 &lt; AX$6), 0, 2)+1)</f>
        <v/>
      </c>
      <c r="AY47" s="71" t="str">
        <f ca="1">INDEX({"","_","-","="},IF(OR($D47 &gt;= AZ$6, $E47 &lt; AY$6), 0, 1)+IF(OR($F47 &gt;= AZ$6, $G47 &lt; AY$6), 0, 2)+1)</f>
        <v/>
      </c>
      <c r="AZ47" s="71" t="str">
        <f ca="1">INDEX({"","_","-","="},IF(OR($D47 &gt;= BA$6, $E47 &lt; AZ$6), 0, 1)+IF(OR($F47 &gt;= BA$6, $G47 &lt; AZ$6), 0, 2)+1)</f>
        <v/>
      </c>
      <c r="BA47" s="71" t="str">
        <f ca="1">INDEX({"","_","-","="},IF(OR($D47 &gt;= BB$6, $E47 &lt; BA$6), 0, 1)+IF(OR($F47 &gt;= BB$6, $G47 &lt; BA$6), 0, 2)+1)</f>
        <v/>
      </c>
      <c r="BB47" s="71" t="str">
        <f ca="1">INDEX({"","_","-","="},IF(OR($D47 &gt;= BC$6, $E47 &lt; BB$6), 0, 1)+IF(OR($F47 &gt;= BC$6, $G47 &lt; BB$6), 0, 2)+1)</f>
        <v/>
      </c>
      <c r="BC47" s="71" t="str">
        <f ca="1">INDEX({"","_","-","="},IF(OR($D47 &gt;= BD$6, $E47 &lt; BC$6), 0, 1)+IF(OR($F47 &gt;= BD$6, $G47 &lt; BC$6), 0, 2)+1)</f>
        <v/>
      </c>
      <c r="BD47" s="71" t="str">
        <f ca="1">INDEX({"","_","-","="},IF(OR($D47 &gt;= BE$6, $E47 &lt; BD$6), 0, 1)+IF(OR($F47 &gt;= BE$6, $G47 &lt; BD$6), 0, 2)+1)</f>
        <v/>
      </c>
      <c r="BE47" s="71" t="str">
        <f ca="1">INDEX({"","_","-","="},IF(OR($D47 &gt;= BF$6, $E47 &lt; BE$6), 0, 1)+IF(OR($F47 &gt;= BF$6, $G47 &lt; BE$6), 0, 2)+1)</f>
        <v/>
      </c>
      <c r="BF47" s="71" t="str">
        <f ca="1">INDEX({"","_","-","="},IF(OR($D47 &gt;= BG$6, $E47 &lt; BF$6), 0, 1)+IF(OR($F47 &gt;= BG$6, $G47 &lt; BF$6), 0, 2)+1)</f>
        <v/>
      </c>
      <c r="BG47" s="71" t="str">
        <f ca="1">INDEX({"","_","-","="},IF(OR($D47 &gt;= BH$6, $E47 &lt; BG$6), 0, 1)+IF(OR($F47 &gt;= BH$6, $G47 &lt; BG$6), 0, 2)+1)</f>
        <v/>
      </c>
      <c r="BH47" s="71" t="str">
        <f ca="1">INDEX({"","_","-","="},IF(OR($D47 &gt;= BI$6, $E47 &lt; BH$6), 0, 1)+IF(OR($F47 &gt;= BI$6, $G47 &lt; BH$6), 0, 2)+1)</f>
        <v/>
      </c>
      <c r="BI47" s="71" t="str">
        <f ca="1">INDEX({"","_","-","="},IF(OR($D47 &gt;= BJ$6, $E47 &lt; BI$6), 0, 1)+IF(OR($F47 &gt;= BJ$6, $G47 &lt; BI$6), 0, 2)+1)</f>
        <v/>
      </c>
      <c r="BJ47" s="71" t="str">
        <f ca="1">INDEX({"","_","-","="},IF(OR($D47 &gt;= BK$6, $E47 &lt; BJ$6), 0, 1)+IF(OR($F47 &gt;= BK$6, $G47 &lt; BJ$6), 0, 2)+1)</f>
        <v/>
      </c>
      <c r="BK47" s="71" t="str">
        <f ca="1">INDEX({"","_","-","="},IF(OR($D47 &gt;= BL$6, $E47 &lt; BK$6), 0, 1)+IF(OR($F47 &gt;= BL$6, $G47 &lt; BK$6), 0, 2)+1)</f>
        <v/>
      </c>
      <c r="BL47" s="71" t="str">
        <f ca="1">INDEX({"","_","-","="},IF(OR($D47 &gt;= BM$6, $E47 &lt; BL$6), 0, 1)+IF(OR($F47 &gt;= BM$6, $G47 &lt; BL$6), 0, 2)+1)</f>
        <v/>
      </c>
      <c r="BM47" s="71" t="str">
        <f ca="1">INDEX({"","_","-","="},IF(OR($D47 &gt;= BN$6, $E47 &lt; BM$6), 0, 1)+IF(OR($F47 &gt;= BN$6, $G47 &lt; BM$6), 0, 2)+1)</f>
        <v/>
      </c>
      <c r="BN47" s="71" t="str">
        <f ca="1">INDEX({"","_","-","="},IF(OR($D47 &gt;= BO$6, $E47 &lt; BN$6), 0, 1)+IF(OR($F47 &gt;= BO$6, $G47 &lt; BN$6), 0, 2)+1)</f>
        <v/>
      </c>
      <c r="BO47" s="71" t="str">
        <f ca="1">INDEX({"","_","-","="},IF(OR($D47 &gt;= BP$6, $E47 &lt; BO$6), 0, 1)+IF(OR($F47 &gt;= BP$6, $G47 &lt; BO$6), 0, 2)+1)</f>
        <v/>
      </c>
      <c r="BP47" s="71" t="str">
        <f ca="1">INDEX({"","_","-","="},IF(OR($D47 &gt;= BQ$6, $E47 &lt; BP$6), 0, 1)+IF(OR($F47 &gt;= BQ$6, $G47 &lt; BP$6), 0, 2)+1)</f>
        <v/>
      </c>
      <c r="BQ47" s="71" t="str">
        <f ca="1">INDEX({"","_","-","="},IF(OR($D47 &gt;= BR$6, $E47 &lt; BQ$6), 0, 1)+IF(OR($F47 &gt;= BR$6, $G47 &lt; BQ$6), 0, 2)+1)</f>
        <v/>
      </c>
      <c r="BR47" s="71" t="str">
        <f ca="1">INDEX({"","_","-","="},IF(OR($D47 &gt;= BS$6, $E47 &lt; BR$6), 0, 1)+IF(OR($F47 &gt;= BS$6, $G47 &lt; BR$6), 0, 2)+1)</f>
        <v/>
      </c>
      <c r="BS47" s="71" t="str">
        <f ca="1">INDEX({"","_","-","="},IF(OR($D47 &gt;= BT$6, $E47 &lt; BS$6), 0, 1)+IF(OR($F47 &gt;= BT$6, $G47 &lt; BS$6), 0, 2)+1)</f>
        <v/>
      </c>
      <c r="BT47" s="71" t="str">
        <f ca="1">INDEX({"","_","-","="},IF(OR($D47 &gt;= BU$6, $E47 &lt; BT$6), 0, 1)+IF(OR($F47 &gt;= BU$6, $G47 &lt; BT$6), 0, 2)+1)</f>
        <v/>
      </c>
      <c r="BU47" s="71" t="str">
        <f ca="1">INDEX({"","_","-","="},IF(OR($D47 &gt;= BV$6, $E47 &lt; BU$6), 0, 1)+IF(OR($F47 &gt;= BV$6, $G47 &lt; BU$6), 0, 2)+1)</f>
        <v/>
      </c>
      <c r="BV47" s="71" t="str">
        <f ca="1">INDEX({"","_","-","="},IF(OR($D47 &gt;= BW$6, $E47 &lt; BV$6), 0, 1)+IF(OR($F47 &gt;= BW$6, $G47 &lt; BV$6), 0, 2)+1)</f>
        <v/>
      </c>
      <c r="BW47" s="71" t="str">
        <f ca="1">INDEX({"","_","-","="},IF(OR($D47 &gt;= BX$6, $E47 &lt; BW$6), 0, 1)+IF(OR($F47 &gt;= BX$6, $G47 &lt; BW$6), 0, 2)+1)</f>
        <v/>
      </c>
      <c r="BX47" s="71" t="str">
        <f ca="1">INDEX({"","_","-","="},IF(OR($D47 &gt;= BY$6, $E47 &lt; BX$6), 0, 1)+IF(OR($F47 &gt;= BY$6, $G47 &lt; BX$6), 0, 2)+1)</f>
        <v/>
      </c>
      <c r="BY47" s="71" t="str">
        <f ca="1">INDEX({"","_","-","="},IF(OR($D47 &gt;= BZ$6, $E47 &lt; BY$6), 0, 1)+IF(OR($F47 &gt;= BZ$6, $G47 &lt; BY$6), 0, 2)+1)</f>
        <v/>
      </c>
      <c r="BZ47" s="71" t="str">
        <f ca="1">INDEX({"","_","-","="},IF(OR($D47 &gt;= CA$6, $E47 &lt; BZ$6), 0, 1)+IF(OR($F47 &gt;= CA$6, $G47 &lt; BZ$6), 0, 2)+1)</f>
        <v/>
      </c>
      <c r="CA47" s="71" t="str">
        <f ca="1">INDEX({"","_","-","="},IF(OR($D47 &gt;= CB$6, $E47 &lt; CA$6), 0, 1)+IF(OR($F47 &gt;= CB$6, $G47 &lt; CA$6), 0, 2)+1)</f>
        <v/>
      </c>
      <c r="CB47" s="71" t="str">
        <f ca="1">INDEX({"","_","-","="},IF(OR($D47 &gt;= CC$6, $E47 &lt; CB$6), 0, 1)+IF(OR($F47 &gt;= CC$6, $G47 &lt; CB$6), 0, 2)+1)</f>
        <v/>
      </c>
      <c r="CC47" s="71" t="str">
        <f ca="1">INDEX({"","_","-","="},IF(OR($D47 &gt;= CD$6, $E47 &lt; CC$6), 0, 1)+IF(OR($F47 &gt;= CD$6, $G47 &lt; CC$6), 0, 2)+1)</f>
        <v/>
      </c>
      <c r="CD47" s="71" t="str">
        <f ca="1">INDEX({"","_","-","="},IF(OR($D47 &gt;= CE$6, $E47 &lt; CD$6), 0, 1)+IF(OR($F47 &gt;= CE$6, $G47 &lt; CD$6), 0, 2)+1)</f>
        <v/>
      </c>
    </row>
    <row r="48" spans="1:82">
      <c r="A48" s="8" t="str">
        <f ca="1">IF('临-进度'!N43,'临-进度'!$A43,"")</f>
        <v/>
      </c>
      <c r="B48" s="8" t="str">
        <f ca="1">IF('临-进度'!N43,'临-进度'!$B43,"")</f>
        <v/>
      </c>
      <c r="C48" s="8" t="str">
        <f ca="1">IF('临-进度'!N43,'临-进度'!$F43,"")</f>
        <v/>
      </c>
      <c r="D48" s="42" t="str">
        <f ca="1">IF('临-进度'!$N43,'临-进度'!$J43,"")</f>
        <v/>
      </c>
      <c r="E48" s="42" t="str">
        <f ca="1">IF('临-进度'!$N43,'临-进度'!$AF43,"")</f>
        <v/>
      </c>
      <c r="F48" s="42" t="str">
        <f ca="1">IF('临-进度'!$N43,'临-进度'!$K43,"")</f>
        <v/>
      </c>
      <c r="G48" s="76" t="str">
        <f ca="1">IF('临-进度'!$N43,'临-进度'!$AG43,"")</f>
        <v/>
      </c>
      <c r="H48" s="71" t="str">
        <f ca="1">INDEX({"","_","-","="},IF(OR($D48 &gt;= I$6, $E48 &lt; H$6), 0, 1)+IF(OR($F48 &gt;= I$6, $G48 &lt; H$6), 0, 2)+1)</f>
        <v/>
      </c>
      <c r="I48" s="71" t="str">
        <f ca="1">INDEX({"","_","-","="},IF(OR($D48 &gt;= J$6, $E48 &lt; I$6), 0, 1)+IF(OR($F48 &gt;= J$6, $G48 &lt; I$6), 0, 2)+1)</f>
        <v/>
      </c>
      <c r="J48" s="71" t="str">
        <f ca="1">INDEX({"","_","-","="},IF(OR($D48 &gt;= K$6, $E48 &lt; J$6), 0, 1)+IF(OR($F48 &gt;= K$6, $G48 &lt; J$6), 0, 2)+1)</f>
        <v/>
      </c>
      <c r="K48" s="71" t="str">
        <f ca="1">INDEX({"","_","-","="},IF(OR($D48 &gt;= L$6, $E48 &lt; K$6), 0, 1)+IF(OR($F48 &gt;= L$6, $G48 &lt; K$6), 0, 2)+1)</f>
        <v/>
      </c>
      <c r="L48" s="71" t="str">
        <f ca="1">INDEX({"","_","-","="},IF(OR($D48 &gt;= M$6, $E48 &lt; L$6), 0, 1)+IF(OR($F48 &gt;= M$6, $G48 &lt; L$6), 0, 2)+1)</f>
        <v/>
      </c>
      <c r="M48" s="71" t="str">
        <f ca="1">INDEX({"","_","-","="},IF(OR($D48 &gt;= N$6, $E48 &lt; M$6), 0, 1)+IF(OR($F48 &gt;= N$6, $G48 &lt; M$6), 0, 2)+1)</f>
        <v/>
      </c>
      <c r="N48" s="71" t="str">
        <f ca="1">INDEX({"","_","-","="},IF(OR($D48 &gt;= O$6, $E48 &lt; N$6), 0, 1)+IF(OR($F48 &gt;= O$6, $G48 &lt; N$6), 0, 2)+1)</f>
        <v/>
      </c>
      <c r="O48" s="71" t="str">
        <f ca="1">INDEX({"","_","-","="},IF(OR($D48 &gt;= P$6, $E48 &lt; O$6), 0, 1)+IF(OR($F48 &gt;= P$6, $G48 &lt; O$6), 0, 2)+1)</f>
        <v/>
      </c>
      <c r="P48" s="71" t="str">
        <f ca="1">INDEX({"","_","-","="},IF(OR($D48 &gt;= Q$6, $E48 &lt; P$6), 0, 1)+IF(OR($F48 &gt;= Q$6, $G48 &lt; P$6), 0, 2)+1)</f>
        <v/>
      </c>
      <c r="Q48" s="71" t="str">
        <f ca="1">INDEX({"","_","-","="},IF(OR($D48 &gt;= R$6, $E48 &lt; Q$6), 0, 1)+IF(OR($F48 &gt;= R$6, $G48 &lt; Q$6), 0, 2)+1)</f>
        <v/>
      </c>
      <c r="R48" s="71" t="str">
        <f ca="1">INDEX({"","_","-","="},IF(OR($D48 &gt;= S$6, $E48 &lt; R$6), 0, 1)+IF(OR($F48 &gt;= S$6, $G48 &lt; R$6), 0, 2)+1)</f>
        <v/>
      </c>
      <c r="S48" s="71" t="str">
        <f ca="1">INDEX({"","_","-","="},IF(OR($D48 &gt;= T$6, $E48 &lt; S$6), 0, 1)+IF(OR($F48 &gt;= T$6, $G48 &lt; S$6), 0, 2)+1)</f>
        <v/>
      </c>
      <c r="T48" s="71" t="str">
        <f ca="1">INDEX({"","_","-","="},IF(OR($D48 &gt;= U$6, $E48 &lt; T$6), 0, 1)+IF(OR($F48 &gt;= U$6, $G48 &lt; T$6), 0, 2)+1)</f>
        <v/>
      </c>
      <c r="U48" s="71" t="str">
        <f ca="1">INDEX({"","_","-","="},IF(OR($D48 &gt;= V$6, $E48 &lt; U$6), 0, 1)+IF(OR($F48 &gt;= V$6, $G48 &lt; U$6), 0, 2)+1)</f>
        <v/>
      </c>
      <c r="V48" s="71" t="str">
        <f ca="1">INDEX({"","_","-","="},IF(OR($D48 &gt;= W$6, $E48 &lt; V$6), 0, 1)+IF(OR($F48 &gt;= W$6, $G48 &lt; V$6), 0, 2)+1)</f>
        <v/>
      </c>
      <c r="W48" s="71" t="str">
        <f ca="1">INDEX({"","_","-","="},IF(OR($D48 &gt;= X$6, $E48 &lt; W$6), 0, 1)+IF(OR($F48 &gt;= X$6, $G48 &lt; W$6), 0, 2)+1)</f>
        <v/>
      </c>
      <c r="X48" s="71" t="str">
        <f ca="1">INDEX({"","_","-","="},IF(OR($D48 &gt;= Y$6, $E48 &lt; X$6), 0, 1)+IF(OR($F48 &gt;= Y$6, $G48 &lt; X$6), 0, 2)+1)</f>
        <v/>
      </c>
      <c r="Y48" s="71" t="str">
        <f ca="1">INDEX({"","_","-","="},IF(OR($D48 &gt;= Z$6, $E48 &lt; Y$6), 0, 1)+IF(OR($F48 &gt;= Z$6, $G48 &lt; Y$6), 0, 2)+1)</f>
        <v/>
      </c>
      <c r="Z48" s="71" t="str">
        <f ca="1">INDEX({"","_","-","="},IF(OR($D48 &gt;= AA$6, $E48 &lt; Z$6), 0, 1)+IF(OR($F48 &gt;= AA$6, $G48 &lt; Z$6), 0, 2)+1)</f>
        <v/>
      </c>
      <c r="AA48" s="71" t="str">
        <f ca="1">INDEX({"","_","-","="},IF(OR($D48 &gt;= AB$6, $E48 &lt; AA$6), 0, 1)+IF(OR($F48 &gt;= AB$6, $G48 &lt; AA$6), 0, 2)+1)</f>
        <v/>
      </c>
      <c r="AB48" s="71" t="str">
        <f ca="1">INDEX({"","_","-","="},IF(OR($D48 &gt;= AC$6, $E48 &lt; AB$6), 0, 1)+IF(OR($F48 &gt;= AC$6, $G48 &lt; AB$6), 0, 2)+1)</f>
        <v/>
      </c>
      <c r="AC48" s="71" t="str">
        <f ca="1">INDEX({"","_","-","="},IF(OR($D48 &gt;= AD$6, $E48 &lt; AC$6), 0, 1)+IF(OR($F48 &gt;= AD$6, $G48 &lt; AC$6), 0, 2)+1)</f>
        <v/>
      </c>
      <c r="AD48" s="71" t="str">
        <f ca="1">INDEX({"","_","-","="},IF(OR($D48 &gt;= AE$6, $E48 &lt; AD$6), 0, 1)+IF(OR($F48 &gt;= AE$6, $G48 &lt; AD$6), 0, 2)+1)</f>
        <v/>
      </c>
      <c r="AE48" s="71" t="str">
        <f ca="1">INDEX({"","_","-","="},IF(OR($D48 &gt;= AF$6, $E48 &lt; AE$6), 0, 1)+IF(OR($F48 &gt;= AF$6, $G48 &lt; AE$6), 0, 2)+1)</f>
        <v/>
      </c>
      <c r="AF48" s="71" t="str">
        <f ca="1">INDEX({"","_","-","="},IF(OR($D48 &gt;= AG$6, $E48 &lt; AF$6), 0, 1)+IF(OR($F48 &gt;= AG$6, $G48 &lt; AF$6), 0, 2)+1)</f>
        <v/>
      </c>
      <c r="AG48" s="71" t="str">
        <f ca="1">INDEX({"","_","-","="},IF(OR($D48 &gt;= AH$6, $E48 &lt; AG$6), 0, 1)+IF(OR($F48 &gt;= AH$6, $G48 &lt; AG$6), 0, 2)+1)</f>
        <v/>
      </c>
      <c r="AH48" s="71" t="str">
        <f ca="1">INDEX({"","_","-","="},IF(OR($D48 &gt;= AI$6, $E48 &lt; AH$6), 0, 1)+IF(OR($F48 &gt;= AI$6, $G48 &lt; AH$6), 0, 2)+1)</f>
        <v/>
      </c>
      <c r="AI48" s="71" t="str">
        <f ca="1">INDEX({"","_","-","="},IF(OR($D48 &gt;= AJ$6, $E48 &lt; AI$6), 0, 1)+IF(OR($F48 &gt;= AJ$6, $G48 &lt; AI$6), 0, 2)+1)</f>
        <v/>
      </c>
      <c r="AJ48" s="71" t="str">
        <f ca="1">INDEX({"","_","-","="},IF(OR($D48 &gt;= AK$6, $E48 &lt; AJ$6), 0, 1)+IF(OR($F48 &gt;= AK$6, $G48 &lt; AJ$6), 0, 2)+1)</f>
        <v/>
      </c>
      <c r="AK48" s="71" t="str">
        <f ca="1">INDEX({"","_","-","="},IF(OR($D48 &gt;= AL$6, $E48 &lt; AK$6), 0, 1)+IF(OR($F48 &gt;= AL$6, $G48 &lt; AK$6), 0, 2)+1)</f>
        <v/>
      </c>
      <c r="AL48" s="71" t="str">
        <f ca="1">INDEX({"","_","-","="},IF(OR($D48 &gt;= AM$6, $E48 &lt; AL$6), 0, 1)+IF(OR($F48 &gt;= AM$6, $G48 &lt; AL$6), 0, 2)+1)</f>
        <v/>
      </c>
      <c r="AM48" s="71" t="str">
        <f ca="1">INDEX({"","_","-","="},IF(OR($D48 &gt;= AN$6, $E48 &lt; AM$6), 0, 1)+IF(OR($F48 &gt;= AN$6, $G48 &lt; AM$6), 0, 2)+1)</f>
        <v/>
      </c>
      <c r="AN48" s="71" t="str">
        <f ca="1">INDEX({"","_","-","="},IF(OR($D48 &gt;= AO$6, $E48 &lt; AN$6), 0, 1)+IF(OR($F48 &gt;= AO$6, $G48 &lt; AN$6), 0, 2)+1)</f>
        <v/>
      </c>
      <c r="AO48" s="71" t="str">
        <f ca="1">INDEX({"","_","-","="},IF(OR($D48 &gt;= AP$6, $E48 &lt; AO$6), 0, 1)+IF(OR($F48 &gt;= AP$6, $G48 &lt; AO$6), 0, 2)+1)</f>
        <v/>
      </c>
      <c r="AP48" s="71" t="str">
        <f ca="1">INDEX({"","_","-","="},IF(OR($D48 &gt;= AQ$6, $E48 &lt; AP$6), 0, 1)+IF(OR($F48 &gt;= AQ$6, $G48 &lt; AP$6), 0, 2)+1)</f>
        <v/>
      </c>
      <c r="AQ48" s="71" t="str">
        <f ca="1">INDEX({"","_","-","="},IF(OR($D48 &gt;= AR$6, $E48 &lt; AQ$6), 0, 1)+IF(OR($F48 &gt;= AR$6, $G48 &lt; AQ$6), 0, 2)+1)</f>
        <v/>
      </c>
      <c r="AR48" s="71" t="str">
        <f ca="1">INDEX({"","_","-","="},IF(OR($D48 &gt;= AS$6, $E48 &lt; AR$6), 0, 1)+IF(OR($F48 &gt;= AS$6, $G48 &lt; AR$6), 0, 2)+1)</f>
        <v/>
      </c>
      <c r="AS48" s="71" t="str">
        <f ca="1">INDEX({"","_","-","="},IF(OR($D48 &gt;= AT$6, $E48 &lt; AS$6), 0, 1)+IF(OR($F48 &gt;= AT$6, $G48 &lt; AS$6), 0, 2)+1)</f>
        <v/>
      </c>
      <c r="AT48" s="71" t="str">
        <f ca="1">INDEX({"","_","-","="},IF(OR($D48 &gt;= AU$6, $E48 &lt; AT$6), 0, 1)+IF(OR($F48 &gt;= AU$6, $G48 &lt; AT$6), 0, 2)+1)</f>
        <v/>
      </c>
      <c r="AU48" s="71" t="str">
        <f ca="1">INDEX({"","_","-","="},IF(OR($D48 &gt;= AV$6, $E48 &lt; AU$6), 0, 1)+IF(OR($F48 &gt;= AV$6, $G48 &lt; AU$6), 0, 2)+1)</f>
        <v/>
      </c>
      <c r="AV48" s="71" t="str">
        <f ca="1">INDEX({"","_","-","="},IF(OR($D48 &gt;= AW$6, $E48 &lt; AV$6), 0, 1)+IF(OR($F48 &gt;= AW$6, $G48 &lt; AV$6), 0, 2)+1)</f>
        <v/>
      </c>
      <c r="AW48" s="71" t="str">
        <f ca="1">INDEX({"","_","-","="},IF(OR($D48 &gt;= AX$6, $E48 &lt; AW$6), 0, 1)+IF(OR($F48 &gt;= AX$6, $G48 &lt; AW$6), 0, 2)+1)</f>
        <v/>
      </c>
      <c r="AX48" s="71" t="str">
        <f ca="1">INDEX({"","_","-","="},IF(OR($D48 &gt;= AY$6, $E48 &lt; AX$6), 0, 1)+IF(OR($F48 &gt;= AY$6, $G48 &lt; AX$6), 0, 2)+1)</f>
        <v/>
      </c>
      <c r="AY48" s="71" t="str">
        <f ca="1">INDEX({"","_","-","="},IF(OR($D48 &gt;= AZ$6, $E48 &lt; AY$6), 0, 1)+IF(OR($F48 &gt;= AZ$6, $G48 &lt; AY$6), 0, 2)+1)</f>
        <v/>
      </c>
      <c r="AZ48" s="71" t="str">
        <f ca="1">INDEX({"","_","-","="},IF(OR($D48 &gt;= BA$6, $E48 &lt; AZ$6), 0, 1)+IF(OR($F48 &gt;= BA$6, $G48 &lt; AZ$6), 0, 2)+1)</f>
        <v/>
      </c>
      <c r="BA48" s="71" t="str">
        <f ca="1">INDEX({"","_","-","="},IF(OR($D48 &gt;= BB$6, $E48 &lt; BA$6), 0, 1)+IF(OR($F48 &gt;= BB$6, $G48 &lt; BA$6), 0, 2)+1)</f>
        <v/>
      </c>
      <c r="BB48" s="71" t="str">
        <f ca="1">INDEX({"","_","-","="},IF(OR($D48 &gt;= BC$6, $E48 &lt; BB$6), 0, 1)+IF(OR($F48 &gt;= BC$6, $G48 &lt; BB$6), 0, 2)+1)</f>
        <v/>
      </c>
      <c r="BC48" s="71" t="str">
        <f ca="1">INDEX({"","_","-","="},IF(OR($D48 &gt;= BD$6, $E48 &lt; BC$6), 0, 1)+IF(OR($F48 &gt;= BD$6, $G48 &lt; BC$6), 0, 2)+1)</f>
        <v/>
      </c>
      <c r="BD48" s="71" t="str">
        <f ca="1">INDEX({"","_","-","="},IF(OR($D48 &gt;= BE$6, $E48 &lt; BD$6), 0, 1)+IF(OR($F48 &gt;= BE$6, $G48 &lt; BD$6), 0, 2)+1)</f>
        <v/>
      </c>
      <c r="BE48" s="71" t="str">
        <f ca="1">INDEX({"","_","-","="},IF(OR($D48 &gt;= BF$6, $E48 &lt; BE$6), 0, 1)+IF(OR($F48 &gt;= BF$6, $G48 &lt; BE$6), 0, 2)+1)</f>
        <v/>
      </c>
      <c r="BF48" s="71" t="str">
        <f ca="1">INDEX({"","_","-","="},IF(OR($D48 &gt;= BG$6, $E48 &lt; BF$6), 0, 1)+IF(OR($F48 &gt;= BG$6, $G48 &lt; BF$6), 0, 2)+1)</f>
        <v/>
      </c>
      <c r="BG48" s="71" t="str">
        <f ca="1">INDEX({"","_","-","="},IF(OR($D48 &gt;= BH$6, $E48 &lt; BG$6), 0, 1)+IF(OR($F48 &gt;= BH$6, $G48 &lt; BG$6), 0, 2)+1)</f>
        <v/>
      </c>
      <c r="BH48" s="71" t="str">
        <f ca="1">INDEX({"","_","-","="},IF(OR($D48 &gt;= BI$6, $E48 &lt; BH$6), 0, 1)+IF(OR($F48 &gt;= BI$6, $G48 &lt; BH$6), 0, 2)+1)</f>
        <v/>
      </c>
      <c r="BI48" s="71" t="str">
        <f ca="1">INDEX({"","_","-","="},IF(OR($D48 &gt;= BJ$6, $E48 &lt; BI$6), 0, 1)+IF(OR($F48 &gt;= BJ$6, $G48 &lt; BI$6), 0, 2)+1)</f>
        <v/>
      </c>
      <c r="BJ48" s="71" t="str">
        <f ca="1">INDEX({"","_","-","="},IF(OR($D48 &gt;= BK$6, $E48 &lt; BJ$6), 0, 1)+IF(OR($F48 &gt;= BK$6, $G48 &lt; BJ$6), 0, 2)+1)</f>
        <v/>
      </c>
      <c r="BK48" s="71" t="str">
        <f ca="1">INDEX({"","_","-","="},IF(OR($D48 &gt;= BL$6, $E48 &lt; BK$6), 0, 1)+IF(OR($F48 &gt;= BL$6, $G48 &lt; BK$6), 0, 2)+1)</f>
        <v/>
      </c>
      <c r="BL48" s="71" t="str">
        <f ca="1">INDEX({"","_","-","="},IF(OR($D48 &gt;= BM$6, $E48 &lt; BL$6), 0, 1)+IF(OR($F48 &gt;= BM$6, $G48 &lt; BL$6), 0, 2)+1)</f>
        <v/>
      </c>
      <c r="BM48" s="71" t="str">
        <f ca="1">INDEX({"","_","-","="},IF(OR($D48 &gt;= BN$6, $E48 &lt; BM$6), 0, 1)+IF(OR($F48 &gt;= BN$6, $G48 &lt; BM$6), 0, 2)+1)</f>
        <v/>
      </c>
      <c r="BN48" s="71" t="str">
        <f ca="1">INDEX({"","_","-","="},IF(OR($D48 &gt;= BO$6, $E48 &lt; BN$6), 0, 1)+IF(OR($F48 &gt;= BO$6, $G48 &lt; BN$6), 0, 2)+1)</f>
        <v/>
      </c>
      <c r="BO48" s="71" t="str">
        <f ca="1">INDEX({"","_","-","="},IF(OR($D48 &gt;= BP$6, $E48 &lt; BO$6), 0, 1)+IF(OR($F48 &gt;= BP$6, $G48 &lt; BO$6), 0, 2)+1)</f>
        <v/>
      </c>
      <c r="BP48" s="71" t="str">
        <f ca="1">INDEX({"","_","-","="},IF(OR($D48 &gt;= BQ$6, $E48 &lt; BP$6), 0, 1)+IF(OR($F48 &gt;= BQ$6, $G48 &lt; BP$6), 0, 2)+1)</f>
        <v/>
      </c>
      <c r="BQ48" s="71" t="str">
        <f ca="1">INDEX({"","_","-","="},IF(OR($D48 &gt;= BR$6, $E48 &lt; BQ$6), 0, 1)+IF(OR($F48 &gt;= BR$6, $G48 &lt; BQ$6), 0, 2)+1)</f>
        <v/>
      </c>
      <c r="BR48" s="71" t="str">
        <f ca="1">INDEX({"","_","-","="},IF(OR($D48 &gt;= BS$6, $E48 &lt; BR$6), 0, 1)+IF(OR($F48 &gt;= BS$6, $G48 &lt; BR$6), 0, 2)+1)</f>
        <v/>
      </c>
      <c r="BS48" s="71" t="str">
        <f ca="1">INDEX({"","_","-","="},IF(OR($D48 &gt;= BT$6, $E48 &lt; BS$6), 0, 1)+IF(OR($F48 &gt;= BT$6, $G48 &lt; BS$6), 0, 2)+1)</f>
        <v/>
      </c>
      <c r="BT48" s="71" t="str">
        <f ca="1">INDEX({"","_","-","="},IF(OR($D48 &gt;= BU$6, $E48 &lt; BT$6), 0, 1)+IF(OR($F48 &gt;= BU$6, $G48 &lt; BT$6), 0, 2)+1)</f>
        <v/>
      </c>
      <c r="BU48" s="71" t="str">
        <f ca="1">INDEX({"","_","-","="},IF(OR($D48 &gt;= BV$6, $E48 &lt; BU$6), 0, 1)+IF(OR($F48 &gt;= BV$6, $G48 &lt; BU$6), 0, 2)+1)</f>
        <v/>
      </c>
      <c r="BV48" s="71" t="str">
        <f ca="1">INDEX({"","_","-","="},IF(OR($D48 &gt;= BW$6, $E48 &lt; BV$6), 0, 1)+IF(OR($F48 &gt;= BW$6, $G48 &lt; BV$6), 0, 2)+1)</f>
        <v/>
      </c>
      <c r="BW48" s="71" t="str">
        <f ca="1">INDEX({"","_","-","="},IF(OR($D48 &gt;= BX$6, $E48 &lt; BW$6), 0, 1)+IF(OR($F48 &gt;= BX$6, $G48 &lt; BW$6), 0, 2)+1)</f>
        <v/>
      </c>
      <c r="BX48" s="71" t="str">
        <f ca="1">INDEX({"","_","-","="},IF(OR($D48 &gt;= BY$6, $E48 &lt; BX$6), 0, 1)+IF(OR($F48 &gt;= BY$6, $G48 &lt; BX$6), 0, 2)+1)</f>
        <v/>
      </c>
      <c r="BY48" s="71" t="str">
        <f ca="1">INDEX({"","_","-","="},IF(OR($D48 &gt;= BZ$6, $E48 &lt; BY$6), 0, 1)+IF(OR($F48 &gt;= BZ$6, $G48 &lt; BY$6), 0, 2)+1)</f>
        <v/>
      </c>
      <c r="BZ48" s="71" t="str">
        <f ca="1">INDEX({"","_","-","="},IF(OR($D48 &gt;= CA$6, $E48 &lt; BZ$6), 0, 1)+IF(OR($F48 &gt;= CA$6, $G48 &lt; BZ$6), 0, 2)+1)</f>
        <v/>
      </c>
      <c r="CA48" s="71" t="str">
        <f ca="1">INDEX({"","_","-","="},IF(OR($D48 &gt;= CB$6, $E48 &lt; CA$6), 0, 1)+IF(OR($F48 &gt;= CB$6, $G48 &lt; CA$6), 0, 2)+1)</f>
        <v/>
      </c>
      <c r="CB48" s="71" t="str">
        <f ca="1">INDEX({"","_","-","="},IF(OR($D48 &gt;= CC$6, $E48 &lt; CB$6), 0, 1)+IF(OR($F48 &gt;= CC$6, $G48 &lt; CB$6), 0, 2)+1)</f>
        <v/>
      </c>
      <c r="CC48" s="71" t="str">
        <f ca="1">INDEX({"","_","-","="},IF(OR($D48 &gt;= CD$6, $E48 &lt; CC$6), 0, 1)+IF(OR($F48 &gt;= CD$6, $G48 &lt; CC$6), 0, 2)+1)</f>
        <v/>
      </c>
      <c r="CD48" s="71" t="str">
        <f ca="1">INDEX({"","_","-","="},IF(OR($D48 &gt;= CE$6, $E48 &lt; CD$6), 0, 1)+IF(OR($F48 &gt;= CE$6, $G48 &lt; CD$6), 0, 2)+1)</f>
        <v/>
      </c>
    </row>
    <row r="49" spans="1:82">
      <c r="A49" s="8" t="str">
        <f ca="1">IF('临-进度'!N44,'临-进度'!$A44,"")</f>
        <v/>
      </c>
      <c r="B49" s="8" t="str">
        <f ca="1">IF('临-进度'!N44,'临-进度'!$B44,"")</f>
        <v/>
      </c>
      <c r="C49" s="8" t="str">
        <f ca="1">IF('临-进度'!N44,'临-进度'!$F44,"")</f>
        <v/>
      </c>
      <c r="D49" s="42" t="str">
        <f ca="1">IF('临-进度'!$N44,'临-进度'!$J44,"")</f>
        <v/>
      </c>
      <c r="E49" s="42" t="str">
        <f ca="1">IF('临-进度'!$N44,'临-进度'!$AF44,"")</f>
        <v/>
      </c>
      <c r="F49" s="42" t="str">
        <f ca="1">IF('临-进度'!$N44,'临-进度'!$K44,"")</f>
        <v/>
      </c>
      <c r="G49" s="76" t="str">
        <f ca="1">IF('临-进度'!$N44,'临-进度'!$AG44,"")</f>
        <v/>
      </c>
      <c r="H49" s="71" t="str">
        <f ca="1">INDEX({"","_","-","="},IF(OR($D49 &gt;= I$6, $E49 &lt; H$6), 0, 1)+IF(OR($F49 &gt;= I$6, $G49 &lt; H$6), 0, 2)+1)</f>
        <v/>
      </c>
      <c r="I49" s="71" t="str">
        <f ca="1">INDEX({"","_","-","="},IF(OR($D49 &gt;= J$6, $E49 &lt; I$6), 0, 1)+IF(OR($F49 &gt;= J$6, $G49 &lt; I$6), 0, 2)+1)</f>
        <v/>
      </c>
      <c r="J49" s="71" t="str">
        <f ca="1">INDEX({"","_","-","="},IF(OR($D49 &gt;= K$6, $E49 &lt; J$6), 0, 1)+IF(OR($F49 &gt;= K$6, $G49 &lt; J$6), 0, 2)+1)</f>
        <v/>
      </c>
      <c r="K49" s="71" t="str">
        <f ca="1">INDEX({"","_","-","="},IF(OR($D49 &gt;= L$6, $E49 &lt; K$6), 0, 1)+IF(OR($F49 &gt;= L$6, $G49 &lt; K$6), 0, 2)+1)</f>
        <v/>
      </c>
      <c r="L49" s="71" t="str">
        <f ca="1">INDEX({"","_","-","="},IF(OR($D49 &gt;= M$6, $E49 &lt; L$6), 0, 1)+IF(OR($F49 &gt;= M$6, $G49 &lt; L$6), 0, 2)+1)</f>
        <v/>
      </c>
      <c r="M49" s="71" t="str">
        <f ca="1">INDEX({"","_","-","="},IF(OR($D49 &gt;= N$6, $E49 &lt; M$6), 0, 1)+IF(OR($F49 &gt;= N$6, $G49 &lt; M$6), 0, 2)+1)</f>
        <v/>
      </c>
      <c r="N49" s="71" t="str">
        <f ca="1">INDEX({"","_","-","="},IF(OR($D49 &gt;= O$6, $E49 &lt; N$6), 0, 1)+IF(OR($F49 &gt;= O$6, $G49 &lt; N$6), 0, 2)+1)</f>
        <v/>
      </c>
      <c r="O49" s="71" t="str">
        <f ca="1">INDEX({"","_","-","="},IF(OR($D49 &gt;= P$6, $E49 &lt; O$6), 0, 1)+IF(OR($F49 &gt;= P$6, $G49 &lt; O$6), 0, 2)+1)</f>
        <v/>
      </c>
      <c r="P49" s="71" t="str">
        <f ca="1">INDEX({"","_","-","="},IF(OR($D49 &gt;= Q$6, $E49 &lt; P$6), 0, 1)+IF(OR($F49 &gt;= Q$6, $G49 &lt; P$6), 0, 2)+1)</f>
        <v/>
      </c>
      <c r="Q49" s="71" t="str">
        <f ca="1">INDEX({"","_","-","="},IF(OR($D49 &gt;= R$6, $E49 &lt; Q$6), 0, 1)+IF(OR($F49 &gt;= R$6, $G49 &lt; Q$6), 0, 2)+1)</f>
        <v/>
      </c>
      <c r="R49" s="71" t="str">
        <f ca="1">INDEX({"","_","-","="},IF(OR($D49 &gt;= S$6, $E49 &lt; R$6), 0, 1)+IF(OR($F49 &gt;= S$6, $G49 &lt; R$6), 0, 2)+1)</f>
        <v/>
      </c>
      <c r="S49" s="71" t="str">
        <f ca="1">INDEX({"","_","-","="},IF(OR($D49 &gt;= T$6, $E49 &lt; S$6), 0, 1)+IF(OR($F49 &gt;= T$6, $G49 &lt; S$6), 0, 2)+1)</f>
        <v/>
      </c>
      <c r="T49" s="71" t="str">
        <f ca="1">INDEX({"","_","-","="},IF(OR($D49 &gt;= U$6, $E49 &lt; T$6), 0, 1)+IF(OR($F49 &gt;= U$6, $G49 &lt; T$6), 0, 2)+1)</f>
        <v/>
      </c>
      <c r="U49" s="71" t="str">
        <f ca="1">INDEX({"","_","-","="},IF(OR($D49 &gt;= V$6, $E49 &lt; U$6), 0, 1)+IF(OR($F49 &gt;= V$6, $G49 &lt; U$6), 0, 2)+1)</f>
        <v/>
      </c>
      <c r="V49" s="71" t="str">
        <f ca="1">INDEX({"","_","-","="},IF(OR($D49 &gt;= W$6, $E49 &lt; V$6), 0, 1)+IF(OR($F49 &gt;= W$6, $G49 &lt; V$6), 0, 2)+1)</f>
        <v/>
      </c>
      <c r="W49" s="71" t="str">
        <f ca="1">INDEX({"","_","-","="},IF(OR($D49 &gt;= X$6, $E49 &lt; W$6), 0, 1)+IF(OR($F49 &gt;= X$6, $G49 &lt; W$6), 0, 2)+1)</f>
        <v/>
      </c>
      <c r="X49" s="71" t="str">
        <f ca="1">INDEX({"","_","-","="},IF(OR($D49 &gt;= Y$6, $E49 &lt; X$6), 0, 1)+IF(OR($F49 &gt;= Y$6, $G49 &lt; X$6), 0, 2)+1)</f>
        <v/>
      </c>
      <c r="Y49" s="71" t="str">
        <f ca="1">INDEX({"","_","-","="},IF(OR($D49 &gt;= Z$6, $E49 &lt; Y$6), 0, 1)+IF(OR($F49 &gt;= Z$6, $G49 &lt; Y$6), 0, 2)+1)</f>
        <v/>
      </c>
      <c r="Z49" s="71" t="str">
        <f ca="1">INDEX({"","_","-","="},IF(OR($D49 &gt;= AA$6, $E49 &lt; Z$6), 0, 1)+IF(OR($F49 &gt;= AA$6, $G49 &lt; Z$6), 0, 2)+1)</f>
        <v/>
      </c>
      <c r="AA49" s="71" t="str">
        <f ca="1">INDEX({"","_","-","="},IF(OR($D49 &gt;= AB$6, $E49 &lt; AA$6), 0, 1)+IF(OR($F49 &gt;= AB$6, $G49 &lt; AA$6), 0, 2)+1)</f>
        <v/>
      </c>
      <c r="AB49" s="71" t="str">
        <f ca="1">INDEX({"","_","-","="},IF(OR($D49 &gt;= AC$6, $E49 &lt; AB$6), 0, 1)+IF(OR($F49 &gt;= AC$6, $G49 &lt; AB$6), 0, 2)+1)</f>
        <v/>
      </c>
      <c r="AC49" s="71" t="str">
        <f ca="1">INDEX({"","_","-","="},IF(OR($D49 &gt;= AD$6, $E49 &lt; AC$6), 0, 1)+IF(OR($F49 &gt;= AD$6, $G49 &lt; AC$6), 0, 2)+1)</f>
        <v/>
      </c>
      <c r="AD49" s="71" t="str">
        <f ca="1">INDEX({"","_","-","="},IF(OR($D49 &gt;= AE$6, $E49 &lt; AD$6), 0, 1)+IF(OR($F49 &gt;= AE$6, $G49 &lt; AD$6), 0, 2)+1)</f>
        <v/>
      </c>
      <c r="AE49" s="71" t="str">
        <f ca="1">INDEX({"","_","-","="},IF(OR($D49 &gt;= AF$6, $E49 &lt; AE$6), 0, 1)+IF(OR($F49 &gt;= AF$6, $G49 &lt; AE$6), 0, 2)+1)</f>
        <v/>
      </c>
      <c r="AF49" s="71" t="str">
        <f ca="1">INDEX({"","_","-","="},IF(OR($D49 &gt;= AG$6, $E49 &lt; AF$6), 0, 1)+IF(OR($F49 &gt;= AG$6, $G49 &lt; AF$6), 0, 2)+1)</f>
        <v/>
      </c>
      <c r="AG49" s="71" t="str">
        <f ca="1">INDEX({"","_","-","="},IF(OR($D49 &gt;= AH$6, $E49 &lt; AG$6), 0, 1)+IF(OR($F49 &gt;= AH$6, $G49 &lt; AG$6), 0, 2)+1)</f>
        <v/>
      </c>
      <c r="AH49" s="71" t="str">
        <f ca="1">INDEX({"","_","-","="},IF(OR($D49 &gt;= AI$6, $E49 &lt; AH$6), 0, 1)+IF(OR($F49 &gt;= AI$6, $G49 &lt; AH$6), 0, 2)+1)</f>
        <v/>
      </c>
      <c r="AI49" s="71" t="str">
        <f ca="1">INDEX({"","_","-","="},IF(OR($D49 &gt;= AJ$6, $E49 &lt; AI$6), 0, 1)+IF(OR($F49 &gt;= AJ$6, $G49 &lt; AI$6), 0, 2)+1)</f>
        <v/>
      </c>
      <c r="AJ49" s="71" t="str">
        <f ca="1">INDEX({"","_","-","="},IF(OR($D49 &gt;= AK$6, $E49 &lt; AJ$6), 0, 1)+IF(OR($F49 &gt;= AK$6, $G49 &lt; AJ$6), 0, 2)+1)</f>
        <v/>
      </c>
      <c r="AK49" s="71" t="str">
        <f ca="1">INDEX({"","_","-","="},IF(OR($D49 &gt;= AL$6, $E49 &lt; AK$6), 0, 1)+IF(OR($F49 &gt;= AL$6, $G49 &lt; AK$6), 0, 2)+1)</f>
        <v/>
      </c>
      <c r="AL49" s="71" t="str">
        <f ca="1">INDEX({"","_","-","="},IF(OR($D49 &gt;= AM$6, $E49 &lt; AL$6), 0, 1)+IF(OR($F49 &gt;= AM$6, $G49 &lt; AL$6), 0, 2)+1)</f>
        <v/>
      </c>
      <c r="AM49" s="71" t="str">
        <f ca="1">INDEX({"","_","-","="},IF(OR($D49 &gt;= AN$6, $E49 &lt; AM$6), 0, 1)+IF(OR($F49 &gt;= AN$6, $G49 &lt; AM$6), 0, 2)+1)</f>
        <v/>
      </c>
      <c r="AN49" s="71" t="str">
        <f ca="1">INDEX({"","_","-","="},IF(OR($D49 &gt;= AO$6, $E49 &lt; AN$6), 0, 1)+IF(OR($F49 &gt;= AO$6, $G49 &lt; AN$6), 0, 2)+1)</f>
        <v/>
      </c>
      <c r="AO49" s="71" t="str">
        <f ca="1">INDEX({"","_","-","="},IF(OR($D49 &gt;= AP$6, $E49 &lt; AO$6), 0, 1)+IF(OR($F49 &gt;= AP$6, $G49 &lt; AO$6), 0, 2)+1)</f>
        <v/>
      </c>
      <c r="AP49" s="71" t="str">
        <f ca="1">INDEX({"","_","-","="},IF(OR($D49 &gt;= AQ$6, $E49 &lt; AP$6), 0, 1)+IF(OR($F49 &gt;= AQ$6, $G49 &lt; AP$6), 0, 2)+1)</f>
        <v/>
      </c>
      <c r="AQ49" s="71" t="str">
        <f ca="1">INDEX({"","_","-","="},IF(OR($D49 &gt;= AR$6, $E49 &lt; AQ$6), 0, 1)+IF(OR($F49 &gt;= AR$6, $G49 &lt; AQ$6), 0, 2)+1)</f>
        <v/>
      </c>
      <c r="AR49" s="71" t="str">
        <f ca="1">INDEX({"","_","-","="},IF(OR($D49 &gt;= AS$6, $E49 &lt; AR$6), 0, 1)+IF(OR($F49 &gt;= AS$6, $G49 &lt; AR$6), 0, 2)+1)</f>
        <v/>
      </c>
      <c r="AS49" s="71" t="str">
        <f ca="1">INDEX({"","_","-","="},IF(OR($D49 &gt;= AT$6, $E49 &lt; AS$6), 0, 1)+IF(OR($F49 &gt;= AT$6, $G49 &lt; AS$6), 0, 2)+1)</f>
        <v/>
      </c>
      <c r="AT49" s="71" t="str">
        <f ca="1">INDEX({"","_","-","="},IF(OR($D49 &gt;= AU$6, $E49 &lt; AT$6), 0, 1)+IF(OR($F49 &gt;= AU$6, $G49 &lt; AT$6), 0, 2)+1)</f>
        <v/>
      </c>
      <c r="AU49" s="71" t="str">
        <f ca="1">INDEX({"","_","-","="},IF(OR($D49 &gt;= AV$6, $E49 &lt; AU$6), 0, 1)+IF(OR($F49 &gt;= AV$6, $G49 &lt; AU$6), 0, 2)+1)</f>
        <v/>
      </c>
      <c r="AV49" s="71" t="str">
        <f ca="1">INDEX({"","_","-","="},IF(OR($D49 &gt;= AW$6, $E49 &lt; AV$6), 0, 1)+IF(OR($F49 &gt;= AW$6, $G49 &lt; AV$6), 0, 2)+1)</f>
        <v/>
      </c>
      <c r="AW49" s="71" t="str">
        <f ca="1">INDEX({"","_","-","="},IF(OR($D49 &gt;= AX$6, $E49 &lt; AW$6), 0, 1)+IF(OR($F49 &gt;= AX$6, $G49 &lt; AW$6), 0, 2)+1)</f>
        <v/>
      </c>
      <c r="AX49" s="71" t="str">
        <f ca="1">INDEX({"","_","-","="},IF(OR($D49 &gt;= AY$6, $E49 &lt; AX$6), 0, 1)+IF(OR($F49 &gt;= AY$6, $G49 &lt; AX$6), 0, 2)+1)</f>
        <v/>
      </c>
      <c r="AY49" s="71" t="str">
        <f ca="1">INDEX({"","_","-","="},IF(OR($D49 &gt;= AZ$6, $E49 &lt; AY$6), 0, 1)+IF(OR($F49 &gt;= AZ$6, $G49 &lt; AY$6), 0, 2)+1)</f>
        <v/>
      </c>
      <c r="AZ49" s="71" t="str">
        <f ca="1">INDEX({"","_","-","="},IF(OR($D49 &gt;= BA$6, $E49 &lt; AZ$6), 0, 1)+IF(OR($F49 &gt;= BA$6, $G49 &lt; AZ$6), 0, 2)+1)</f>
        <v/>
      </c>
      <c r="BA49" s="71" t="str">
        <f ca="1">INDEX({"","_","-","="},IF(OR($D49 &gt;= BB$6, $E49 &lt; BA$6), 0, 1)+IF(OR($F49 &gt;= BB$6, $G49 &lt; BA$6), 0, 2)+1)</f>
        <v/>
      </c>
      <c r="BB49" s="71" t="str">
        <f ca="1">INDEX({"","_","-","="},IF(OR($D49 &gt;= BC$6, $E49 &lt; BB$6), 0, 1)+IF(OR($F49 &gt;= BC$6, $G49 &lt; BB$6), 0, 2)+1)</f>
        <v/>
      </c>
      <c r="BC49" s="71" t="str">
        <f ca="1">INDEX({"","_","-","="},IF(OR($D49 &gt;= BD$6, $E49 &lt; BC$6), 0, 1)+IF(OR($F49 &gt;= BD$6, $G49 &lt; BC$6), 0, 2)+1)</f>
        <v/>
      </c>
      <c r="BD49" s="71" t="str">
        <f ca="1">INDEX({"","_","-","="},IF(OR($D49 &gt;= BE$6, $E49 &lt; BD$6), 0, 1)+IF(OR($F49 &gt;= BE$6, $G49 &lt; BD$6), 0, 2)+1)</f>
        <v/>
      </c>
      <c r="BE49" s="71" t="str">
        <f ca="1">INDEX({"","_","-","="},IF(OR($D49 &gt;= BF$6, $E49 &lt; BE$6), 0, 1)+IF(OR($F49 &gt;= BF$6, $G49 &lt; BE$6), 0, 2)+1)</f>
        <v/>
      </c>
      <c r="BF49" s="71" t="str">
        <f ca="1">INDEX({"","_","-","="},IF(OR($D49 &gt;= BG$6, $E49 &lt; BF$6), 0, 1)+IF(OR($F49 &gt;= BG$6, $G49 &lt; BF$6), 0, 2)+1)</f>
        <v/>
      </c>
      <c r="BG49" s="71" t="str">
        <f ca="1">INDEX({"","_","-","="},IF(OR($D49 &gt;= BH$6, $E49 &lt; BG$6), 0, 1)+IF(OR($F49 &gt;= BH$6, $G49 &lt; BG$6), 0, 2)+1)</f>
        <v/>
      </c>
      <c r="BH49" s="71" t="str">
        <f ca="1">INDEX({"","_","-","="},IF(OR($D49 &gt;= BI$6, $E49 &lt; BH$6), 0, 1)+IF(OR($F49 &gt;= BI$6, $G49 &lt; BH$6), 0, 2)+1)</f>
        <v/>
      </c>
      <c r="BI49" s="71" t="str">
        <f ca="1">INDEX({"","_","-","="},IF(OR($D49 &gt;= BJ$6, $E49 &lt; BI$6), 0, 1)+IF(OR($F49 &gt;= BJ$6, $G49 &lt; BI$6), 0, 2)+1)</f>
        <v/>
      </c>
      <c r="BJ49" s="71" t="str">
        <f ca="1">INDEX({"","_","-","="},IF(OR($D49 &gt;= BK$6, $E49 &lt; BJ$6), 0, 1)+IF(OR($F49 &gt;= BK$6, $G49 &lt; BJ$6), 0, 2)+1)</f>
        <v/>
      </c>
      <c r="BK49" s="71" t="str">
        <f ca="1">INDEX({"","_","-","="},IF(OR($D49 &gt;= BL$6, $E49 &lt; BK$6), 0, 1)+IF(OR($F49 &gt;= BL$6, $G49 &lt; BK$6), 0, 2)+1)</f>
        <v/>
      </c>
      <c r="BL49" s="71" t="str">
        <f ca="1">INDEX({"","_","-","="},IF(OR($D49 &gt;= BM$6, $E49 &lt; BL$6), 0, 1)+IF(OR($F49 &gt;= BM$6, $G49 &lt; BL$6), 0, 2)+1)</f>
        <v/>
      </c>
      <c r="BM49" s="71" t="str">
        <f ca="1">INDEX({"","_","-","="},IF(OR($D49 &gt;= BN$6, $E49 &lt; BM$6), 0, 1)+IF(OR($F49 &gt;= BN$6, $G49 &lt; BM$6), 0, 2)+1)</f>
        <v/>
      </c>
      <c r="BN49" s="71" t="str">
        <f ca="1">INDEX({"","_","-","="},IF(OR($D49 &gt;= BO$6, $E49 &lt; BN$6), 0, 1)+IF(OR($F49 &gt;= BO$6, $G49 &lt; BN$6), 0, 2)+1)</f>
        <v/>
      </c>
      <c r="BO49" s="71" t="str">
        <f ca="1">INDEX({"","_","-","="},IF(OR($D49 &gt;= BP$6, $E49 &lt; BO$6), 0, 1)+IF(OR($F49 &gt;= BP$6, $G49 &lt; BO$6), 0, 2)+1)</f>
        <v/>
      </c>
      <c r="BP49" s="71" t="str">
        <f ca="1">INDEX({"","_","-","="},IF(OR($D49 &gt;= BQ$6, $E49 &lt; BP$6), 0, 1)+IF(OR($F49 &gt;= BQ$6, $G49 &lt; BP$6), 0, 2)+1)</f>
        <v/>
      </c>
      <c r="BQ49" s="71" t="str">
        <f ca="1">INDEX({"","_","-","="},IF(OR($D49 &gt;= BR$6, $E49 &lt; BQ$6), 0, 1)+IF(OR($F49 &gt;= BR$6, $G49 &lt; BQ$6), 0, 2)+1)</f>
        <v/>
      </c>
      <c r="BR49" s="71" t="str">
        <f ca="1">INDEX({"","_","-","="},IF(OR($D49 &gt;= BS$6, $E49 &lt; BR$6), 0, 1)+IF(OR($F49 &gt;= BS$6, $G49 &lt; BR$6), 0, 2)+1)</f>
        <v/>
      </c>
      <c r="BS49" s="71" t="str">
        <f ca="1">INDEX({"","_","-","="},IF(OR($D49 &gt;= BT$6, $E49 &lt; BS$6), 0, 1)+IF(OR($F49 &gt;= BT$6, $G49 &lt; BS$6), 0, 2)+1)</f>
        <v/>
      </c>
      <c r="BT49" s="71" t="str">
        <f ca="1">INDEX({"","_","-","="},IF(OR($D49 &gt;= BU$6, $E49 &lt; BT$6), 0, 1)+IF(OR($F49 &gt;= BU$6, $G49 &lt; BT$6), 0, 2)+1)</f>
        <v/>
      </c>
      <c r="BU49" s="71" t="str">
        <f ca="1">INDEX({"","_","-","="},IF(OR($D49 &gt;= BV$6, $E49 &lt; BU$6), 0, 1)+IF(OR($F49 &gt;= BV$6, $G49 &lt; BU$6), 0, 2)+1)</f>
        <v/>
      </c>
      <c r="BV49" s="71" t="str">
        <f ca="1">INDEX({"","_","-","="},IF(OR($D49 &gt;= BW$6, $E49 &lt; BV$6), 0, 1)+IF(OR($F49 &gt;= BW$6, $G49 &lt; BV$6), 0, 2)+1)</f>
        <v/>
      </c>
      <c r="BW49" s="71" t="str">
        <f ca="1">INDEX({"","_","-","="},IF(OR($D49 &gt;= BX$6, $E49 &lt; BW$6), 0, 1)+IF(OR($F49 &gt;= BX$6, $G49 &lt; BW$6), 0, 2)+1)</f>
        <v/>
      </c>
      <c r="BX49" s="71" t="str">
        <f ca="1">INDEX({"","_","-","="},IF(OR($D49 &gt;= BY$6, $E49 &lt; BX$6), 0, 1)+IF(OR($F49 &gt;= BY$6, $G49 &lt; BX$6), 0, 2)+1)</f>
        <v/>
      </c>
      <c r="BY49" s="71" t="str">
        <f ca="1">INDEX({"","_","-","="},IF(OR($D49 &gt;= BZ$6, $E49 &lt; BY$6), 0, 1)+IF(OR($F49 &gt;= BZ$6, $G49 &lt; BY$6), 0, 2)+1)</f>
        <v/>
      </c>
      <c r="BZ49" s="71" t="str">
        <f ca="1">INDEX({"","_","-","="},IF(OR($D49 &gt;= CA$6, $E49 &lt; BZ$6), 0, 1)+IF(OR($F49 &gt;= CA$6, $G49 &lt; BZ$6), 0, 2)+1)</f>
        <v/>
      </c>
      <c r="CA49" s="71" t="str">
        <f ca="1">INDEX({"","_","-","="},IF(OR($D49 &gt;= CB$6, $E49 &lt; CA$6), 0, 1)+IF(OR($F49 &gt;= CB$6, $G49 &lt; CA$6), 0, 2)+1)</f>
        <v/>
      </c>
      <c r="CB49" s="71" t="str">
        <f ca="1">INDEX({"","_","-","="},IF(OR($D49 &gt;= CC$6, $E49 &lt; CB$6), 0, 1)+IF(OR($F49 &gt;= CC$6, $G49 &lt; CB$6), 0, 2)+1)</f>
        <v/>
      </c>
      <c r="CC49" s="71" t="str">
        <f ca="1">INDEX({"","_","-","="},IF(OR($D49 &gt;= CD$6, $E49 &lt; CC$6), 0, 1)+IF(OR($F49 &gt;= CD$6, $G49 &lt; CC$6), 0, 2)+1)</f>
        <v/>
      </c>
      <c r="CD49" s="71" t="str">
        <f ca="1">INDEX({"","_","-","="},IF(OR($D49 &gt;= CE$6, $E49 &lt; CD$6), 0, 1)+IF(OR($F49 &gt;= CE$6, $G49 &lt; CD$6), 0, 2)+1)</f>
        <v/>
      </c>
    </row>
    <row r="50" spans="1:82">
      <c r="A50" s="8" t="str">
        <f ca="1">IF('临-进度'!N45,'临-进度'!$A45,"")</f>
        <v/>
      </c>
      <c r="B50" s="8" t="str">
        <f ca="1">IF('临-进度'!N45,'临-进度'!$B45,"")</f>
        <v/>
      </c>
      <c r="C50" s="8" t="str">
        <f ca="1">IF('临-进度'!N45,'临-进度'!$F45,"")</f>
        <v/>
      </c>
      <c r="D50" s="42" t="str">
        <f ca="1">IF('临-进度'!$N45,'临-进度'!$J45,"")</f>
        <v/>
      </c>
      <c r="E50" s="42" t="str">
        <f ca="1">IF('临-进度'!$N45,'临-进度'!$AF45,"")</f>
        <v/>
      </c>
      <c r="F50" s="42" t="str">
        <f ca="1">IF('临-进度'!$N45,'临-进度'!$K45,"")</f>
        <v/>
      </c>
      <c r="G50" s="76" t="str">
        <f ca="1">IF('临-进度'!$N45,'临-进度'!$AG45,"")</f>
        <v/>
      </c>
      <c r="H50" s="71" t="str">
        <f ca="1">INDEX({"","_","-","="},IF(OR($D50 &gt;= I$6, $E50 &lt; H$6), 0, 1)+IF(OR($F50 &gt;= I$6, $G50 &lt; H$6), 0, 2)+1)</f>
        <v/>
      </c>
      <c r="I50" s="71" t="str">
        <f ca="1">INDEX({"","_","-","="},IF(OR($D50 &gt;= J$6, $E50 &lt; I$6), 0, 1)+IF(OR($F50 &gt;= J$6, $G50 &lt; I$6), 0, 2)+1)</f>
        <v/>
      </c>
      <c r="J50" s="71" t="str">
        <f ca="1">INDEX({"","_","-","="},IF(OR($D50 &gt;= K$6, $E50 &lt; J$6), 0, 1)+IF(OR($F50 &gt;= K$6, $G50 &lt; J$6), 0, 2)+1)</f>
        <v/>
      </c>
      <c r="K50" s="71" t="str">
        <f ca="1">INDEX({"","_","-","="},IF(OR($D50 &gt;= L$6, $E50 &lt; K$6), 0, 1)+IF(OR($F50 &gt;= L$6, $G50 &lt; K$6), 0, 2)+1)</f>
        <v/>
      </c>
      <c r="L50" s="71" t="str">
        <f ca="1">INDEX({"","_","-","="},IF(OR($D50 &gt;= M$6, $E50 &lt; L$6), 0, 1)+IF(OR($F50 &gt;= M$6, $G50 &lt; L$6), 0, 2)+1)</f>
        <v/>
      </c>
      <c r="M50" s="71" t="str">
        <f ca="1">INDEX({"","_","-","="},IF(OR($D50 &gt;= N$6, $E50 &lt; M$6), 0, 1)+IF(OR($F50 &gt;= N$6, $G50 &lt; M$6), 0, 2)+1)</f>
        <v/>
      </c>
      <c r="N50" s="71" t="str">
        <f ca="1">INDEX({"","_","-","="},IF(OR($D50 &gt;= O$6, $E50 &lt; N$6), 0, 1)+IF(OR($F50 &gt;= O$6, $G50 &lt; N$6), 0, 2)+1)</f>
        <v/>
      </c>
      <c r="O50" s="71" t="str">
        <f ca="1">INDEX({"","_","-","="},IF(OR($D50 &gt;= P$6, $E50 &lt; O$6), 0, 1)+IF(OR($F50 &gt;= P$6, $G50 &lt; O$6), 0, 2)+1)</f>
        <v/>
      </c>
      <c r="P50" s="71" t="str">
        <f ca="1">INDEX({"","_","-","="},IF(OR($D50 &gt;= Q$6, $E50 &lt; P$6), 0, 1)+IF(OR($F50 &gt;= Q$6, $G50 &lt; P$6), 0, 2)+1)</f>
        <v/>
      </c>
      <c r="Q50" s="71" t="str">
        <f ca="1">INDEX({"","_","-","="},IF(OR($D50 &gt;= R$6, $E50 &lt; Q$6), 0, 1)+IF(OR($F50 &gt;= R$6, $G50 &lt; Q$6), 0, 2)+1)</f>
        <v/>
      </c>
      <c r="R50" s="71" t="str">
        <f ca="1">INDEX({"","_","-","="},IF(OR($D50 &gt;= S$6, $E50 &lt; R$6), 0, 1)+IF(OR($F50 &gt;= S$6, $G50 &lt; R$6), 0, 2)+1)</f>
        <v/>
      </c>
      <c r="S50" s="71" t="str">
        <f ca="1">INDEX({"","_","-","="},IF(OR($D50 &gt;= T$6, $E50 &lt; S$6), 0, 1)+IF(OR($F50 &gt;= T$6, $G50 &lt; S$6), 0, 2)+1)</f>
        <v/>
      </c>
      <c r="T50" s="71" t="str">
        <f ca="1">INDEX({"","_","-","="},IF(OR($D50 &gt;= U$6, $E50 &lt; T$6), 0, 1)+IF(OR($F50 &gt;= U$6, $G50 &lt; T$6), 0, 2)+1)</f>
        <v/>
      </c>
      <c r="U50" s="71" t="str">
        <f ca="1">INDEX({"","_","-","="},IF(OR($D50 &gt;= V$6, $E50 &lt; U$6), 0, 1)+IF(OR($F50 &gt;= V$6, $G50 &lt; U$6), 0, 2)+1)</f>
        <v/>
      </c>
      <c r="V50" s="71" t="str">
        <f ca="1">INDEX({"","_","-","="},IF(OR($D50 &gt;= W$6, $E50 &lt; V$6), 0, 1)+IF(OR($F50 &gt;= W$6, $G50 &lt; V$6), 0, 2)+1)</f>
        <v/>
      </c>
      <c r="W50" s="71" t="str">
        <f ca="1">INDEX({"","_","-","="},IF(OR($D50 &gt;= X$6, $E50 &lt; W$6), 0, 1)+IF(OR($F50 &gt;= X$6, $G50 &lt; W$6), 0, 2)+1)</f>
        <v/>
      </c>
      <c r="X50" s="71" t="str">
        <f ca="1">INDEX({"","_","-","="},IF(OR($D50 &gt;= Y$6, $E50 &lt; X$6), 0, 1)+IF(OR($F50 &gt;= Y$6, $G50 &lt; X$6), 0, 2)+1)</f>
        <v/>
      </c>
      <c r="Y50" s="71" t="str">
        <f ca="1">INDEX({"","_","-","="},IF(OR($D50 &gt;= Z$6, $E50 &lt; Y$6), 0, 1)+IF(OR($F50 &gt;= Z$6, $G50 &lt; Y$6), 0, 2)+1)</f>
        <v/>
      </c>
      <c r="Z50" s="71" t="str">
        <f ca="1">INDEX({"","_","-","="},IF(OR($D50 &gt;= AA$6, $E50 &lt; Z$6), 0, 1)+IF(OR($F50 &gt;= AA$6, $G50 &lt; Z$6), 0, 2)+1)</f>
        <v/>
      </c>
      <c r="AA50" s="71" t="str">
        <f ca="1">INDEX({"","_","-","="},IF(OR($D50 &gt;= AB$6, $E50 &lt; AA$6), 0, 1)+IF(OR($F50 &gt;= AB$6, $G50 &lt; AA$6), 0, 2)+1)</f>
        <v/>
      </c>
      <c r="AB50" s="71" t="str">
        <f ca="1">INDEX({"","_","-","="},IF(OR($D50 &gt;= AC$6, $E50 &lt; AB$6), 0, 1)+IF(OR($F50 &gt;= AC$6, $G50 &lt; AB$6), 0, 2)+1)</f>
        <v/>
      </c>
      <c r="AC50" s="71" t="str">
        <f ca="1">INDEX({"","_","-","="},IF(OR($D50 &gt;= AD$6, $E50 &lt; AC$6), 0, 1)+IF(OR($F50 &gt;= AD$6, $G50 &lt; AC$6), 0, 2)+1)</f>
        <v/>
      </c>
      <c r="AD50" s="71" t="str">
        <f ca="1">INDEX({"","_","-","="},IF(OR($D50 &gt;= AE$6, $E50 &lt; AD$6), 0, 1)+IF(OR($F50 &gt;= AE$6, $G50 &lt; AD$6), 0, 2)+1)</f>
        <v/>
      </c>
      <c r="AE50" s="71" t="str">
        <f ca="1">INDEX({"","_","-","="},IF(OR($D50 &gt;= AF$6, $E50 &lt; AE$6), 0, 1)+IF(OR($F50 &gt;= AF$6, $G50 &lt; AE$6), 0, 2)+1)</f>
        <v/>
      </c>
      <c r="AF50" s="71" t="str">
        <f ca="1">INDEX({"","_","-","="},IF(OR($D50 &gt;= AG$6, $E50 &lt; AF$6), 0, 1)+IF(OR($F50 &gt;= AG$6, $G50 &lt; AF$6), 0, 2)+1)</f>
        <v/>
      </c>
      <c r="AG50" s="71" t="str">
        <f ca="1">INDEX({"","_","-","="},IF(OR($D50 &gt;= AH$6, $E50 &lt; AG$6), 0, 1)+IF(OR($F50 &gt;= AH$6, $G50 &lt; AG$6), 0, 2)+1)</f>
        <v/>
      </c>
      <c r="AH50" s="71" t="str">
        <f ca="1">INDEX({"","_","-","="},IF(OR($D50 &gt;= AI$6, $E50 &lt; AH$6), 0, 1)+IF(OR($F50 &gt;= AI$6, $G50 &lt; AH$6), 0, 2)+1)</f>
        <v/>
      </c>
      <c r="AI50" s="71" t="str">
        <f ca="1">INDEX({"","_","-","="},IF(OR($D50 &gt;= AJ$6, $E50 &lt; AI$6), 0, 1)+IF(OR($F50 &gt;= AJ$6, $G50 &lt; AI$6), 0, 2)+1)</f>
        <v/>
      </c>
      <c r="AJ50" s="71" t="str">
        <f ca="1">INDEX({"","_","-","="},IF(OR($D50 &gt;= AK$6, $E50 &lt; AJ$6), 0, 1)+IF(OR($F50 &gt;= AK$6, $G50 &lt; AJ$6), 0, 2)+1)</f>
        <v/>
      </c>
      <c r="AK50" s="71" t="str">
        <f ca="1">INDEX({"","_","-","="},IF(OR($D50 &gt;= AL$6, $E50 &lt; AK$6), 0, 1)+IF(OR($F50 &gt;= AL$6, $G50 &lt; AK$6), 0, 2)+1)</f>
        <v/>
      </c>
      <c r="AL50" s="71" t="str">
        <f ca="1">INDEX({"","_","-","="},IF(OR($D50 &gt;= AM$6, $E50 &lt; AL$6), 0, 1)+IF(OR($F50 &gt;= AM$6, $G50 &lt; AL$6), 0, 2)+1)</f>
        <v/>
      </c>
      <c r="AM50" s="71" t="str">
        <f ca="1">INDEX({"","_","-","="},IF(OR($D50 &gt;= AN$6, $E50 &lt; AM$6), 0, 1)+IF(OR($F50 &gt;= AN$6, $G50 &lt; AM$6), 0, 2)+1)</f>
        <v/>
      </c>
      <c r="AN50" s="71" t="str">
        <f ca="1">INDEX({"","_","-","="},IF(OR($D50 &gt;= AO$6, $E50 &lt; AN$6), 0, 1)+IF(OR($F50 &gt;= AO$6, $G50 &lt; AN$6), 0, 2)+1)</f>
        <v/>
      </c>
      <c r="AO50" s="71" t="str">
        <f ca="1">INDEX({"","_","-","="},IF(OR($D50 &gt;= AP$6, $E50 &lt; AO$6), 0, 1)+IF(OR($F50 &gt;= AP$6, $G50 &lt; AO$6), 0, 2)+1)</f>
        <v/>
      </c>
      <c r="AP50" s="71" t="str">
        <f ca="1">INDEX({"","_","-","="},IF(OR($D50 &gt;= AQ$6, $E50 &lt; AP$6), 0, 1)+IF(OR($F50 &gt;= AQ$6, $G50 &lt; AP$6), 0, 2)+1)</f>
        <v/>
      </c>
      <c r="AQ50" s="71" t="str">
        <f ca="1">INDEX({"","_","-","="},IF(OR($D50 &gt;= AR$6, $E50 &lt; AQ$6), 0, 1)+IF(OR($F50 &gt;= AR$6, $G50 &lt; AQ$6), 0, 2)+1)</f>
        <v/>
      </c>
      <c r="AR50" s="71" t="str">
        <f ca="1">INDEX({"","_","-","="},IF(OR($D50 &gt;= AS$6, $E50 &lt; AR$6), 0, 1)+IF(OR($F50 &gt;= AS$6, $G50 &lt; AR$6), 0, 2)+1)</f>
        <v/>
      </c>
      <c r="AS50" s="71" t="str">
        <f ca="1">INDEX({"","_","-","="},IF(OR($D50 &gt;= AT$6, $E50 &lt; AS$6), 0, 1)+IF(OR($F50 &gt;= AT$6, $G50 &lt; AS$6), 0, 2)+1)</f>
        <v/>
      </c>
      <c r="AT50" s="71" t="str">
        <f ca="1">INDEX({"","_","-","="},IF(OR($D50 &gt;= AU$6, $E50 &lt; AT$6), 0, 1)+IF(OR($F50 &gt;= AU$6, $G50 &lt; AT$6), 0, 2)+1)</f>
        <v/>
      </c>
      <c r="AU50" s="71" t="str">
        <f ca="1">INDEX({"","_","-","="},IF(OR($D50 &gt;= AV$6, $E50 &lt; AU$6), 0, 1)+IF(OR($F50 &gt;= AV$6, $G50 &lt; AU$6), 0, 2)+1)</f>
        <v/>
      </c>
      <c r="AV50" s="71" t="str">
        <f ca="1">INDEX({"","_","-","="},IF(OR($D50 &gt;= AW$6, $E50 &lt; AV$6), 0, 1)+IF(OR($F50 &gt;= AW$6, $G50 &lt; AV$6), 0, 2)+1)</f>
        <v/>
      </c>
      <c r="AW50" s="71" t="str">
        <f ca="1">INDEX({"","_","-","="},IF(OR($D50 &gt;= AX$6, $E50 &lt; AW$6), 0, 1)+IF(OR($F50 &gt;= AX$6, $G50 &lt; AW$6), 0, 2)+1)</f>
        <v/>
      </c>
      <c r="AX50" s="71" t="str">
        <f ca="1">INDEX({"","_","-","="},IF(OR($D50 &gt;= AY$6, $E50 &lt; AX$6), 0, 1)+IF(OR($F50 &gt;= AY$6, $G50 &lt; AX$6), 0, 2)+1)</f>
        <v/>
      </c>
      <c r="AY50" s="71" t="str">
        <f ca="1">INDEX({"","_","-","="},IF(OR($D50 &gt;= AZ$6, $E50 &lt; AY$6), 0, 1)+IF(OR($F50 &gt;= AZ$6, $G50 &lt; AY$6), 0, 2)+1)</f>
        <v/>
      </c>
      <c r="AZ50" s="71" t="str">
        <f ca="1">INDEX({"","_","-","="},IF(OR($D50 &gt;= BA$6, $E50 &lt; AZ$6), 0, 1)+IF(OR($F50 &gt;= BA$6, $G50 &lt; AZ$6), 0, 2)+1)</f>
        <v/>
      </c>
      <c r="BA50" s="71" t="str">
        <f ca="1">INDEX({"","_","-","="},IF(OR($D50 &gt;= BB$6, $E50 &lt; BA$6), 0, 1)+IF(OR($F50 &gt;= BB$6, $G50 &lt; BA$6), 0, 2)+1)</f>
        <v/>
      </c>
      <c r="BB50" s="71" t="str">
        <f ca="1">INDEX({"","_","-","="},IF(OR($D50 &gt;= BC$6, $E50 &lt; BB$6), 0, 1)+IF(OR($F50 &gt;= BC$6, $G50 &lt; BB$6), 0, 2)+1)</f>
        <v/>
      </c>
      <c r="BC50" s="71" t="str">
        <f ca="1">INDEX({"","_","-","="},IF(OR($D50 &gt;= BD$6, $E50 &lt; BC$6), 0, 1)+IF(OR($F50 &gt;= BD$6, $G50 &lt; BC$6), 0, 2)+1)</f>
        <v/>
      </c>
      <c r="BD50" s="71" t="str">
        <f ca="1">INDEX({"","_","-","="},IF(OR($D50 &gt;= BE$6, $E50 &lt; BD$6), 0, 1)+IF(OR($F50 &gt;= BE$6, $G50 &lt; BD$6), 0, 2)+1)</f>
        <v/>
      </c>
      <c r="BE50" s="71" t="str">
        <f ca="1">INDEX({"","_","-","="},IF(OR($D50 &gt;= BF$6, $E50 &lt; BE$6), 0, 1)+IF(OR($F50 &gt;= BF$6, $G50 &lt; BE$6), 0, 2)+1)</f>
        <v/>
      </c>
      <c r="BF50" s="71" t="str">
        <f ca="1">INDEX({"","_","-","="},IF(OR($D50 &gt;= BG$6, $E50 &lt; BF$6), 0, 1)+IF(OR($F50 &gt;= BG$6, $G50 &lt; BF$6), 0, 2)+1)</f>
        <v/>
      </c>
      <c r="BG50" s="71" t="str">
        <f ca="1">INDEX({"","_","-","="},IF(OR($D50 &gt;= BH$6, $E50 &lt; BG$6), 0, 1)+IF(OR($F50 &gt;= BH$6, $G50 &lt; BG$6), 0, 2)+1)</f>
        <v/>
      </c>
      <c r="BH50" s="71" t="str">
        <f ca="1">INDEX({"","_","-","="},IF(OR($D50 &gt;= BI$6, $E50 &lt; BH$6), 0, 1)+IF(OR($F50 &gt;= BI$6, $G50 &lt; BH$6), 0, 2)+1)</f>
        <v/>
      </c>
      <c r="BI50" s="71" t="str">
        <f ca="1">INDEX({"","_","-","="},IF(OR($D50 &gt;= BJ$6, $E50 &lt; BI$6), 0, 1)+IF(OR($F50 &gt;= BJ$6, $G50 &lt; BI$6), 0, 2)+1)</f>
        <v/>
      </c>
      <c r="BJ50" s="71" t="str">
        <f ca="1">INDEX({"","_","-","="},IF(OR($D50 &gt;= BK$6, $E50 &lt; BJ$6), 0, 1)+IF(OR($F50 &gt;= BK$6, $G50 &lt; BJ$6), 0, 2)+1)</f>
        <v/>
      </c>
      <c r="BK50" s="71" t="str">
        <f ca="1">INDEX({"","_","-","="},IF(OR($D50 &gt;= BL$6, $E50 &lt; BK$6), 0, 1)+IF(OR($F50 &gt;= BL$6, $G50 &lt; BK$6), 0, 2)+1)</f>
        <v/>
      </c>
      <c r="BL50" s="71" t="str">
        <f ca="1">INDEX({"","_","-","="},IF(OR($D50 &gt;= BM$6, $E50 &lt; BL$6), 0, 1)+IF(OR($F50 &gt;= BM$6, $G50 &lt; BL$6), 0, 2)+1)</f>
        <v/>
      </c>
      <c r="BM50" s="71" t="str">
        <f ca="1">INDEX({"","_","-","="},IF(OR($D50 &gt;= BN$6, $E50 &lt; BM$6), 0, 1)+IF(OR($F50 &gt;= BN$6, $G50 &lt; BM$6), 0, 2)+1)</f>
        <v/>
      </c>
      <c r="BN50" s="71" t="str">
        <f ca="1">INDEX({"","_","-","="},IF(OR($D50 &gt;= BO$6, $E50 &lt; BN$6), 0, 1)+IF(OR($F50 &gt;= BO$6, $G50 &lt; BN$6), 0, 2)+1)</f>
        <v/>
      </c>
      <c r="BO50" s="71" t="str">
        <f ca="1">INDEX({"","_","-","="},IF(OR($D50 &gt;= BP$6, $E50 &lt; BO$6), 0, 1)+IF(OR($F50 &gt;= BP$6, $G50 &lt; BO$6), 0, 2)+1)</f>
        <v/>
      </c>
      <c r="BP50" s="71" t="str">
        <f ca="1">INDEX({"","_","-","="},IF(OR($D50 &gt;= BQ$6, $E50 &lt; BP$6), 0, 1)+IF(OR($F50 &gt;= BQ$6, $G50 &lt; BP$6), 0, 2)+1)</f>
        <v/>
      </c>
      <c r="BQ50" s="71" t="str">
        <f ca="1">INDEX({"","_","-","="},IF(OR($D50 &gt;= BR$6, $E50 &lt; BQ$6), 0, 1)+IF(OR($F50 &gt;= BR$6, $G50 &lt; BQ$6), 0, 2)+1)</f>
        <v/>
      </c>
      <c r="BR50" s="71" t="str">
        <f ca="1">INDEX({"","_","-","="},IF(OR($D50 &gt;= BS$6, $E50 &lt; BR$6), 0, 1)+IF(OR($F50 &gt;= BS$6, $G50 &lt; BR$6), 0, 2)+1)</f>
        <v/>
      </c>
      <c r="BS50" s="71" t="str">
        <f ca="1">INDEX({"","_","-","="},IF(OR($D50 &gt;= BT$6, $E50 &lt; BS$6), 0, 1)+IF(OR($F50 &gt;= BT$6, $G50 &lt; BS$6), 0, 2)+1)</f>
        <v/>
      </c>
      <c r="BT50" s="71" t="str">
        <f ca="1">INDEX({"","_","-","="},IF(OR($D50 &gt;= BU$6, $E50 &lt; BT$6), 0, 1)+IF(OR($F50 &gt;= BU$6, $G50 &lt; BT$6), 0, 2)+1)</f>
        <v/>
      </c>
      <c r="BU50" s="71" t="str">
        <f ca="1">INDEX({"","_","-","="},IF(OR($D50 &gt;= BV$6, $E50 &lt; BU$6), 0, 1)+IF(OR($F50 &gt;= BV$6, $G50 &lt; BU$6), 0, 2)+1)</f>
        <v/>
      </c>
      <c r="BV50" s="71" t="str">
        <f ca="1">INDEX({"","_","-","="},IF(OR($D50 &gt;= BW$6, $E50 &lt; BV$6), 0, 1)+IF(OR($F50 &gt;= BW$6, $G50 &lt; BV$6), 0, 2)+1)</f>
        <v/>
      </c>
      <c r="BW50" s="71" t="str">
        <f ca="1">INDEX({"","_","-","="},IF(OR($D50 &gt;= BX$6, $E50 &lt; BW$6), 0, 1)+IF(OR($F50 &gt;= BX$6, $G50 &lt; BW$6), 0, 2)+1)</f>
        <v/>
      </c>
      <c r="BX50" s="71" t="str">
        <f ca="1">INDEX({"","_","-","="},IF(OR($D50 &gt;= BY$6, $E50 &lt; BX$6), 0, 1)+IF(OR($F50 &gt;= BY$6, $G50 &lt; BX$6), 0, 2)+1)</f>
        <v/>
      </c>
      <c r="BY50" s="71" t="str">
        <f ca="1">INDEX({"","_","-","="},IF(OR($D50 &gt;= BZ$6, $E50 &lt; BY$6), 0, 1)+IF(OR($F50 &gt;= BZ$6, $G50 &lt; BY$6), 0, 2)+1)</f>
        <v/>
      </c>
      <c r="BZ50" s="71" t="str">
        <f ca="1">INDEX({"","_","-","="},IF(OR($D50 &gt;= CA$6, $E50 &lt; BZ$6), 0, 1)+IF(OR($F50 &gt;= CA$6, $G50 &lt; BZ$6), 0, 2)+1)</f>
        <v/>
      </c>
      <c r="CA50" s="71" t="str">
        <f ca="1">INDEX({"","_","-","="},IF(OR($D50 &gt;= CB$6, $E50 &lt; CA$6), 0, 1)+IF(OR($F50 &gt;= CB$6, $G50 &lt; CA$6), 0, 2)+1)</f>
        <v/>
      </c>
      <c r="CB50" s="71" t="str">
        <f ca="1">INDEX({"","_","-","="},IF(OR($D50 &gt;= CC$6, $E50 &lt; CB$6), 0, 1)+IF(OR($F50 &gt;= CC$6, $G50 &lt; CB$6), 0, 2)+1)</f>
        <v/>
      </c>
      <c r="CC50" s="71" t="str">
        <f ca="1">INDEX({"","_","-","="},IF(OR($D50 &gt;= CD$6, $E50 &lt; CC$6), 0, 1)+IF(OR($F50 &gt;= CD$6, $G50 &lt; CC$6), 0, 2)+1)</f>
        <v/>
      </c>
      <c r="CD50" s="71" t="str">
        <f ca="1">INDEX({"","_","-","="},IF(OR($D50 &gt;= CE$6, $E50 &lt; CD$6), 0, 1)+IF(OR($F50 &gt;= CE$6, $G50 &lt; CD$6), 0, 2)+1)</f>
        <v/>
      </c>
    </row>
    <row r="51" spans="1:82">
      <c r="A51" s="8" t="str">
        <f ca="1">IF('临-进度'!N46,'临-进度'!$A46,"")</f>
        <v/>
      </c>
      <c r="B51" s="8" t="str">
        <f ca="1">IF('临-进度'!N46,'临-进度'!$B46,"")</f>
        <v/>
      </c>
      <c r="C51" s="8" t="str">
        <f ca="1">IF('临-进度'!N46,'临-进度'!$F46,"")</f>
        <v/>
      </c>
      <c r="D51" s="42" t="str">
        <f ca="1">IF('临-进度'!$N46,'临-进度'!$J46,"")</f>
        <v/>
      </c>
      <c r="E51" s="42" t="str">
        <f ca="1">IF('临-进度'!$N46,'临-进度'!$AF46,"")</f>
        <v/>
      </c>
      <c r="F51" s="42" t="str">
        <f ca="1">IF('临-进度'!$N46,'临-进度'!$K46,"")</f>
        <v/>
      </c>
      <c r="G51" s="76" t="str">
        <f ca="1">IF('临-进度'!$N46,'临-进度'!$AG46,"")</f>
        <v/>
      </c>
      <c r="H51" s="71" t="str">
        <f ca="1">INDEX({"","_","-","="},IF(OR($D51 &gt;= I$6, $E51 &lt; H$6), 0, 1)+IF(OR($F51 &gt;= I$6, $G51 &lt; H$6), 0, 2)+1)</f>
        <v/>
      </c>
      <c r="I51" s="71" t="str">
        <f ca="1">INDEX({"","_","-","="},IF(OR($D51 &gt;= J$6, $E51 &lt; I$6), 0, 1)+IF(OR($F51 &gt;= J$6, $G51 &lt; I$6), 0, 2)+1)</f>
        <v/>
      </c>
      <c r="J51" s="71" t="str">
        <f ca="1">INDEX({"","_","-","="},IF(OR($D51 &gt;= K$6, $E51 &lt; J$6), 0, 1)+IF(OR($F51 &gt;= K$6, $G51 &lt; J$6), 0, 2)+1)</f>
        <v/>
      </c>
      <c r="K51" s="71" t="str">
        <f ca="1">INDEX({"","_","-","="},IF(OR($D51 &gt;= L$6, $E51 &lt; K$6), 0, 1)+IF(OR($F51 &gt;= L$6, $G51 &lt; K$6), 0, 2)+1)</f>
        <v/>
      </c>
      <c r="L51" s="71" t="str">
        <f ca="1">INDEX({"","_","-","="},IF(OR($D51 &gt;= M$6, $E51 &lt; L$6), 0, 1)+IF(OR($F51 &gt;= M$6, $G51 &lt; L$6), 0, 2)+1)</f>
        <v/>
      </c>
      <c r="M51" s="71" t="str">
        <f ca="1">INDEX({"","_","-","="},IF(OR($D51 &gt;= N$6, $E51 &lt; M$6), 0, 1)+IF(OR($F51 &gt;= N$6, $G51 &lt; M$6), 0, 2)+1)</f>
        <v/>
      </c>
      <c r="N51" s="71" t="str">
        <f ca="1">INDEX({"","_","-","="},IF(OR($D51 &gt;= O$6, $E51 &lt; N$6), 0, 1)+IF(OR($F51 &gt;= O$6, $G51 &lt; N$6), 0, 2)+1)</f>
        <v/>
      </c>
      <c r="O51" s="71" t="str">
        <f ca="1">INDEX({"","_","-","="},IF(OR($D51 &gt;= P$6, $E51 &lt; O$6), 0, 1)+IF(OR($F51 &gt;= P$6, $G51 &lt; O$6), 0, 2)+1)</f>
        <v/>
      </c>
      <c r="P51" s="71" t="str">
        <f ca="1">INDEX({"","_","-","="},IF(OR($D51 &gt;= Q$6, $E51 &lt; P$6), 0, 1)+IF(OR($F51 &gt;= Q$6, $G51 &lt; P$6), 0, 2)+1)</f>
        <v/>
      </c>
      <c r="Q51" s="71" t="str">
        <f ca="1">INDEX({"","_","-","="},IF(OR($D51 &gt;= R$6, $E51 &lt; Q$6), 0, 1)+IF(OR($F51 &gt;= R$6, $G51 &lt; Q$6), 0, 2)+1)</f>
        <v/>
      </c>
      <c r="R51" s="71" t="str">
        <f ca="1">INDEX({"","_","-","="},IF(OR($D51 &gt;= S$6, $E51 &lt; R$6), 0, 1)+IF(OR($F51 &gt;= S$6, $G51 &lt; R$6), 0, 2)+1)</f>
        <v/>
      </c>
      <c r="S51" s="71" t="str">
        <f ca="1">INDEX({"","_","-","="},IF(OR($D51 &gt;= T$6, $E51 &lt; S$6), 0, 1)+IF(OR($F51 &gt;= T$6, $G51 &lt; S$6), 0, 2)+1)</f>
        <v/>
      </c>
      <c r="T51" s="71" t="str">
        <f ca="1">INDEX({"","_","-","="},IF(OR($D51 &gt;= U$6, $E51 &lt; T$6), 0, 1)+IF(OR($F51 &gt;= U$6, $G51 &lt; T$6), 0, 2)+1)</f>
        <v/>
      </c>
      <c r="U51" s="71" t="str">
        <f ca="1">INDEX({"","_","-","="},IF(OR($D51 &gt;= V$6, $E51 &lt; U$6), 0, 1)+IF(OR($F51 &gt;= V$6, $G51 &lt; U$6), 0, 2)+1)</f>
        <v/>
      </c>
      <c r="V51" s="71" t="str">
        <f ca="1">INDEX({"","_","-","="},IF(OR($D51 &gt;= W$6, $E51 &lt; V$6), 0, 1)+IF(OR($F51 &gt;= W$6, $G51 &lt; V$6), 0, 2)+1)</f>
        <v/>
      </c>
      <c r="W51" s="71" t="str">
        <f ca="1">INDEX({"","_","-","="},IF(OR($D51 &gt;= X$6, $E51 &lt; W$6), 0, 1)+IF(OR($F51 &gt;= X$6, $G51 &lt; W$6), 0, 2)+1)</f>
        <v/>
      </c>
      <c r="X51" s="71" t="str">
        <f ca="1">INDEX({"","_","-","="},IF(OR($D51 &gt;= Y$6, $E51 &lt; X$6), 0, 1)+IF(OR($F51 &gt;= Y$6, $G51 &lt; X$6), 0, 2)+1)</f>
        <v/>
      </c>
      <c r="Y51" s="71" t="str">
        <f ca="1">INDEX({"","_","-","="},IF(OR($D51 &gt;= Z$6, $E51 &lt; Y$6), 0, 1)+IF(OR($F51 &gt;= Z$6, $G51 &lt; Y$6), 0, 2)+1)</f>
        <v/>
      </c>
      <c r="Z51" s="71" t="str">
        <f ca="1">INDEX({"","_","-","="},IF(OR($D51 &gt;= AA$6, $E51 &lt; Z$6), 0, 1)+IF(OR($F51 &gt;= AA$6, $G51 &lt; Z$6), 0, 2)+1)</f>
        <v/>
      </c>
      <c r="AA51" s="71" t="str">
        <f ca="1">INDEX({"","_","-","="},IF(OR($D51 &gt;= AB$6, $E51 &lt; AA$6), 0, 1)+IF(OR($F51 &gt;= AB$6, $G51 &lt; AA$6), 0, 2)+1)</f>
        <v/>
      </c>
      <c r="AB51" s="71" t="str">
        <f ca="1">INDEX({"","_","-","="},IF(OR($D51 &gt;= AC$6, $E51 &lt; AB$6), 0, 1)+IF(OR($F51 &gt;= AC$6, $G51 &lt; AB$6), 0, 2)+1)</f>
        <v/>
      </c>
      <c r="AC51" s="71" t="str">
        <f ca="1">INDEX({"","_","-","="},IF(OR($D51 &gt;= AD$6, $E51 &lt; AC$6), 0, 1)+IF(OR($F51 &gt;= AD$6, $G51 &lt; AC$6), 0, 2)+1)</f>
        <v/>
      </c>
      <c r="AD51" s="71" t="str">
        <f ca="1">INDEX({"","_","-","="},IF(OR($D51 &gt;= AE$6, $E51 &lt; AD$6), 0, 1)+IF(OR($F51 &gt;= AE$6, $G51 &lt; AD$6), 0, 2)+1)</f>
        <v/>
      </c>
      <c r="AE51" s="71" t="str">
        <f ca="1">INDEX({"","_","-","="},IF(OR($D51 &gt;= AF$6, $E51 &lt; AE$6), 0, 1)+IF(OR($F51 &gt;= AF$6, $G51 &lt; AE$6), 0, 2)+1)</f>
        <v/>
      </c>
      <c r="AF51" s="71" t="str">
        <f ca="1">INDEX({"","_","-","="},IF(OR($D51 &gt;= AG$6, $E51 &lt; AF$6), 0, 1)+IF(OR($F51 &gt;= AG$6, $G51 &lt; AF$6), 0, 2)+1)</f>
        <v/>
      </c>
      <c r="AG51" s="71" t="str">
        <f ca="1">INDEX({"","_","-","="},IF(OR($D51 &gt;= AH$6, $E51 &lt; AG$6), 0, 1)+IF(OR($F51 &gt;= AH$6, $G51 &lt; AG$6), 0, 2)+1)</f>
        <v/>
      </c>
      <c r="AH51" s="71" t="str">
        <f ca="1">INDEX({"","_","-","="},IF(OR($D51 &gt;= AI$6, $E51 &lt; AH$6), 0, 1)+IF(OR($F51 &gt;= AI$6, $G51 &lt; AH$6), 0, 2)+1)</f>
        <v/>
      </c>
      <c r="AI51" s="71" t="str">
        <f ca="1">INDEX({"","_","-","="},IF(OR($D51 &gt;= AJ$6, $E51 &lt; AI$6), 0, 1)+IF(OR($F51 &gt;= AJ$6, $G51 &lt; AI$6), 0, 2)+1)</f>
        <v/>
      </c>
      <c r="AJ51" s="71" t="str">
        <f ca="1">INDEX({"","_","-","="},IF(OR($D51 &gt;= AK$6, $E51 &lt; AJ$6), 0, 1)+IF(OR($F51 &gt;= AK$6, $G51 &lt; AJ$6), 0, 2)+1)</f>
        <v/>
      </c>
      <c r="AK51" s="71" t="str">
        <f ca="1">INDEX({"","_","-","="},IF(OR($D51 &gt;= AL$6, $E51 &lt; AK$6), 0, 1)+IF(OR($F51 &gt;= AL$6, $G51 &lt; AK$6), 0, 2)+1)</f>
        <v/>
      </c>
      <c r="AL51" s="71" t="str">
        <f ca="1">INDEX({"","_","-","="},IF(OR($D51 &gt;= AM$6, $E51 &lt; AL$6), 0, 1)+IF(OR($F51 &gt;= AM$6, $G51 &lt; AL$6), 0, 2)+1)</f>
        <v/>
      </c>
      <c r="AM51" s="71" t="str">
        <f ca="1">INDEX({"","_","-","="},IF(OR($D51 &gt;= AN$6, $E51 &lt; AM$6), 0, 1)+IF(OR($F51 &gt;= AN$6, $G51 &lt; AM$6), 0, 2)+1)</f>
        <v/>
      </c>
      <c r="AN51" s="71" t="str">
        <f ca="1">INDEX({"","_","-","="},IF(OR($D51 &gt;= AO$6, $E51 &lt; AN$6), 0, 1)+IF(OR($F51 &gt;= AO$6, $G51 &lt; AN$6), 0, 2)+1)</f>
        <v/>
      </c>
      <c r="AO51" s="71" t="str">
        <f ca="1">INDEX({"","_","-","="},IF(OR($D51 &gt;= AP$6, $E51 &lt; AO$6), 0, 1)+IF(OR($F51 &gt;= AP$6, $G51 &lt; AO$6), 0, 2)+1)</f>
        <v/>
      </c>
      <c r="AP51" s="71" t="str">
        <f ca="1">INDEX({"","_","-","="},IF(OR($D51 &gt;= AQ$6, $E51 &lt; AP$6), 0, 1)+IF(OR($F51 &gt;= AQ$6, $G51 &lt; AP$6), 0, 2)+1)</f>
        <v/>
      </c>
      <c r="AQ51" s="71" t="str">
        <f ca="1">INDEX({"","_","-","="},IF(OR($D51 &gt;= AR$6, $E51 &lt; AQ$6), 0, 1)+IF(OR($F51 &gt;= AR$6, $G51 &lt; AQ$6), 0, 2)+1)</f>
        <v/>
      </c>
      <c r="AR51" s="71" t="str">
        <f ca="1">INDEX({"","_","-","="},IF(OR($D51 &gt;= AS$6, $E51 &lt; AR$6), 0, 1)+IF(OR($F51 &gt;= AS$6, $G51 &lt; AR$6), 0, 2)+1)</f>
        <v/>
      </c>
      <c r="AS51" s="71" t="str">
        <f ca="1">INDEX({"","_","-","="},IF(OR($D51 &gt;= AT$6, $E51 &lt; AS$6), 0, 1)+IF(OR($F51 &gt;= AT$6, $G51 &lt; AS$6), 0, 2)+1)</f>
        <v/>
      </c>
      <c r="AT51" s="71" t="str">
        <f ca="1">INDEX({"","_","-","="},IF(OR($D51 &gt;= AU$6, $E51 &lt; AT$6), 0, 1)+IF(OR($F51 &gt;= AU$6, $G51 &lt; AT$6), 0, 2)+1)</f>
        <v/>
      </c>
      <c r="AU51" s="71" t="str">
        <f ca="1">INDEX({"","_","-","="},IF(OR($D51 &gt;= AV$6, $E51 &lt; AU$6), 0, 1)+IF(OR($F51 &gt;= AV$6, $G51 &lt; AU$6), 0, 2)+1)</f>
        <v/>
      </c>
      <c r="AV51" s="71" t="str">
        <f ca="1">INDEX({"","_","-","="},IF(OR($D51 &gt;= AW$6, $E51 &lt; AV$6), 0, 1)+IF(OR($F51 &gt;= AW$6, $G51 &lt; AV$6), 0, 2)+1)</f>
        <v/>
      </c>
      <c r="AW51" s="71" t="str">
        <f ca="1">INDEX({"","_","-","="},IF(OR($D51 &gt;= AX$6, $E51 &lt; AW$6), 0, 1)+IF(OR($F51 &gt;= AX$6, $G51 &lt; AW$6), 0, 2)+1)</f>
        <v/>
      </c>
      <c r="AX51" s="71" t="str">
        <f ca="1">INDEX({"","_","-","="},IF(OR($D51 &gt;= AY$6, $E51 &lt; AX$6), 0, 1)+IF(OR($F51 &gt;= AY$6, $G51 &lt; AX$6), 0, 2)+1)</f>
        <v/>
      </c>
      <c r="AY51" s="71" t="str">
        <f ca="1">INDEX({"","_","-","="},IF(OR($D51 &gt;= AZ$6, $E51 &lt; AY$6), 0, 1)+IF(OR($F51 &gt;= AZ$6, $G51 &lt; AY$6), 0, 2)+1)</f>
        <v/>
      </c>
      <c r="AZ51" s="71" t="str">
        <f ca="1">INDEX({"","_","-","="},IF(OR($D51 &gt;= BA$6, $E51 &lt; AZ$6), 0, 1)+IF(OR($F51 &gt;= BA$6, $G51 &lt; AZ$6), 0, 2)+1)</f>
        <v/>
      </c>
      <c r="BA51" s="71" t="str">
        <f ca="1">INDEX({"","_","-","="},IF(OR($D51 &gt;= BB$6, $E51 &lt; BA$6), 0, 1)+IF(OR($F51 &gt;= BB$6, $G51 &lt; BA$6), 0, 2)+1)</f>
        <v/>
      </c>
      <c r="BB51" s="71" t="str">
        <f ca="1">INDEX({"","_","-","="},IF(OR($D51 &gt;= BC$6, $E51 &lt; BB$6), 0, 1)+IF(OR($F51 &gt;= BC$6, $G51 &lt; BB$6), 0, 2)+1)</f>
        <v/>
      </c>
      <c r="BC51" s="71" t="str">
        <f ca="1">INDEX({"","_","-","="},IF(OR($D51 &gt;= BD$6, $E51 &lt; BC$6), 0, 1)+IF(OR($F51 &gt;= BD$6, $G51 &lt; BC$6), 0, 2)+1)</f>
        <v/>
      </c>
      <c r="BD51" s="71" t="str">
        <f ca="1">INDEX({"","_","-","="},IF(OR($D51 &gt;= BE$6, $E51 &lt; BD$6), 0, 1)+IF(OR($F51 &gt;= BE$6, $G51 &lt; BD$6), 0, 2)+1)</f>
        <v/>
      </c>
      <c r="BE51" s="71" t="str">
        <f ca="1">INDEX({"","_","-","="},IF(OR($D51 &gt;= BF$6, $E51 &lt; BE$6), 0, 1)+IF(OR($F51 &gt;= BF$6, $G51 &lt; BE$6), 0, 2)+1)</f>
        <v/>
      </c>
      <c r="BF51" s="71" t="str">
        <f ca="1">INDEX({"","_","-","="},IF(OR($D51 &gt;= BG$6, $E51 &lt; BF$6), 0, 1)+IF(OR($F51 &gt;= BG$6, $G51 &lt; BF$6), 0, 2)+1)</f>
        <v/>
      </c>
      <c r="BG51" s="71" t="str">
        <f ca="1">INDEX({"","_","-","="},IF(OR($D51 &gt;= BH$6, $E51 &lt; BG$6), 0, 1)+IF(OR($F51 &gt;= BH$6, $G51 &lt; BG$6), 0, 2)+1)</f>
        <v/>
      </c>
      <c r="BH51" s="71" t="str">
        <f ca="1">INDEX({"","_","-","="},IF(OR($D51 &gt;= BI$6, $E51 &lt; BH$6), 0, 1)+IF(OR($F51 &gt;= BI$6, $G51 &lt; BH$6), 0, 2)+1)</f>
        <v/>
      </c>
      <c r="BI51" s="71" t="str">
        <f ca="1">INDEX({"","_","-","="},IF(OR($D51 &gt;= BJ$6, $E51 &lt; BI$6), 0, 1)+IF(OR($F51 &gt;= BJ$6, $G51 &lt; BI$6), 0, 2)+1)</f>
        <v/>
      </c>
      <c r="BJ51" s="71" t="str">
        <f ca="1">INDEX({"","_","-","="},IF(OR($D51 &gt;= BK$6, $E51 &lt; BJ$6), 0, 1)+IF(OR($F51 &gt;= BK$6, $G51 &lt; BJ$6), 0, 2)+1)</f>
        <v/>
      </c>
      <c r="BK51" s="71" t="str">
        <f ca="1">INDEX({"","_","-","="},IF(OR($D51 &gt;= BL$6, $E51 &lt; BK$6), 0, 1)+IF(OR($F51 &gt;= BL$6, $G51 &lt; BK$6), 0, 2)+1)</f>
        <v/>
      </c>
      <c r="BL51" s="71" t="str">
        <f ca="1">INDEX({"","_","-","="},IF(OR($D51 &gt;= BM$6, $E51 &lt; BL$6), 0, 1)+IF(OR($F51 &gt;= BM$6, $G51 &lt; BL$6), 0, 2)+1)</f>
        <v/>
      </c>
      <c r="BM51" s="71" t="str">
        <f ca="1">INDEX({"","_","-","="},IF(OR($D51 &gt;= BN$6, $E51 &lt; BM$6), 0, 1)+IF(OR($F51 &gt;= BN$6, $G51 &lt; BM$6), 0, 2)+1)</f>
        <v/>
      </c>
      <c r="BN51" s="71" t="str">
        <f ca="1">INDEX({"","_","-","="},IF(OR($D51 &gt;= BO$6, $E51 &lt; BN$6), 0, 1)+IF(OR($F51 &gt;= BO$6, $G51 &lt; BN$6), 0, 2)+1)</f>
        <v/>
      </c>
      <c r="BO51" s="71" t="str">
        <f ca="1">INDEX({"","_","-","="},IF(OR($D51 &gt;= BP$6, $E51 &lt; BO$6), 0, 1)+IF(OR($F51 &gt;= BP$6, $G51 &lt; BO$6), 0, 2)+1)</f>
        <v/>
      </c>
      <c r="BP51" s="71" t="str">
        <f ca="1">INDEX({"","_","-","="},IF(OR($D51 &gt;= BQ$6, $E51 &lt; BP$6), 0, 1)+IF(OR($F51 &gt;= BQ$6, $G51 &lt; BP$6), 0, 2)+1)</f>
        <v/>
      </c>
      <c r="BQ51" s="71" t="str">
        <f ca="1">INDEX({"","_","-","="},IF(OR($D51 &gt;= BR$6, $E51 &lt; BQ$6), 0, 1)+IF(OR($F51 &gt;= BR$6, $G51 &lt; BQ$6), 0, 2)+1)</f>
        <v/>
      </c>
      <c r="BR51" s="71" t="str">
        <f ca="1">INDEX({"","_","-","="},IF(OR($D51 &gt;= BS$6, $E51 &lt; BR$6), 0, 1)+IF(OR($F51 &gt;= BS$6, $G51 &lt; BR$6), 0, 2)+1)</f>
        <v/>
      </c>
      <c r="BS51" s="71" t="str">
        <f ca="1">INDEX({"","_","-","="},IF(OR($D51 &gt;= BT$6, $E51 &lt; BS$6), 0, 1)+IF(OR($F51 &gt;= BT$6, $G51 &lt; BS$6), 0, 2)+1)</f>
        <v/>
      </c>
      <c r="BT51" s="71" t="str">
        <f ca="1">INDEX({"","_","-","="},IF(OR($D51 &gt;= BU$6, $E51 &lt; BT$6), 0, 1)+IF(OR($F51 &gt;= BU$6, $G51 &lt; BT$6), 0, 2)+1)</f>
        <v/>
      </c>
      <c r="BU51" s="71" t="str">
        <f ca="1">INDEX({"","_","-","="},IF(OR($D51 &gt;= BV$6, $E51 &lt; BU$6), 0, 1)+IF(OR($F51 &gt;= BV$6, $G51 &lt; BU$6), 0, 2)+1)</f>
        <v/>
      </c>
      <c r="BV51" s="71" t="str">
        <f ca="1">INDEX({"","_","-","="},IF(OR($D51 &gt;= BW$6, $E51 &lt; BV$6), 0, 1)+IF(OR($F51 &gt;= BW$6, $G51 &lt; BV$6), 0, 2)+1)</f>
        <v/>
      </c>
      <c r="BW51" s="71" t="str">
        <f ca="1">INDEX({"","_","-","="},IF(OR($D51 &gt;= BX$6, $E51 &lt; BW$6), 0, 1)+IF(OR($F51 &gt;= BX$6, $G51 &lt; BW$6), 0, 2)+1)</f>
        <v/>
      </c>
      <c r="BX51" s="71" t="str">
        <f ca="1">INDEX({"","_","-","="},IF(OR($D51 &gt;= BY$6, $E51 &lt; BX$6), 0, 1)+IF(OR($F51 &gt;= BY$6, $G51 &lt; BX$6), 0, 2)+1)</f>
        <v/>
      </c>
      <c r="BY51" s="71" t="str">
        <f ca="1">INDEX({"","_","-","="},IF(OR($D51 &gt;= BZ$6, $E51 &lt; BY$6), 0, 1)+IF(OR($F51 &gt;= BZ$6, $G51 &lt; BY$6), 0, 2)+1)</f>
        <v/>
      </c>
      <c r="BZ51" s="71" t="str">
        <f ca="1">INDEX({"","_","-","="},IF(OR($D51 &gt;= CA$6, $E51 &lt; BZ$6), 0, 1)+IF(OR($F51 &gt;= CA$6, $G51 &lt; BZ$6), 0, 2)+1)</f>
        <v/>
      </c>
      <c r="CA51" s="71" t="str">
        <f ca="1">INDEX({"","_","-","="},IF(OR($D51 &gt;= CB$6, $E51 &lt; CA$6), 0, 1)+IF(OR($F51 &gt;= CB$6, $G51 &lt; CA$6), 0, 2)+1)</f>
        <v/>
      </c>
      <c r="CB51" s="71" t="str">
        <f ca="1">INDEX({"","_","-","="},IF(OR($D51 &gt;= CC$6, $E51 &lt; CB$6), 0, 1)+IF(OR($F51 &gt;= CC$6, $G51 &lt; CB$6), 0, 2)+1)</f>
        <v/>
      </c>
      <c r="CC51" s="71" t="str">
        <f ca="1">INDEX({"","_","-","="},IF(OR($D51 &gt;= CD$6, $E51 &lt; CC$6), 0, 1)+IF(OR($F51 &gt;= CD$6, $G51 &lt; CC$6), 0, 2)+1)</f>
        <v/>
      </c>
      <c r="CD51" s="71" t="str">
        <f ca="1">INDEX({"","_","-","="},IF(OR($D51 &gt;= CE$6, $E51 &lt; CD$6), 0, 1)+IF(OR($F51 &gt;= CE$6, $G51 &lt; CD$6), 0, 2)+1)</f>
        <v/>
      </c>
    </row>
    <row r="52" spans="1:82">
      <c r="A52" s="8" t="str">
        <f ca="1">IF('临-进度'!N47,'临-进度'!$A47,"")</f>
        <v/>
      </c>
      <c r="B52" s="8" t="str">
        <f ca="1">IF('临-进度'!N47,'临-进度'!$B47,"")</f>
        <v/>
      </c>
      <c r="C52" s="8" t="str">
        <f ca="1">IF('临-进度'!N47,'临-进度'!$F47,"")</f>
        <v/>
      </c>
      <c r="D52" s="42" t="str">
        <f ca="1">IF('临-进度'!$N47,'临-进度'!$J47,"")</f>
        <v/>
      </c>
      <c r="E52" s="42" t="str">
        <f ca="1">IF('临-进度'!$N47,'临-进度'!$AF47,"")</f>
        <v/>
      </c>
      <c r="F52" s="42" t="str">
        <f ca="1">IF('临-进度'!$N47,'临-进度'!$K47,"")</f>
        <v/>
      </c>
      <c r="G52" s="76" t="str">
        <f ca="1">IF('临-进度'!$N47,'临-进度'!$AG47,"")</f>
        <v/>
      </c>
      <c r="H52" s="71" t="str">
        <f ca="1">INDEX({"","_","-","="},IF(OR($D52 &gt;= I$6, $E52 &lt; H$6), 0, 1)+IF(OR($F52 &gt;= I$6, $G52 &lt; H$6), 0, 2)+1)</f>
        <v/>
      </c>
      <c r="I52" s="71" t="str">
        <f ca="1">INDEX({"","_","-","="},IF(OR($D52 &gt;= J$6, $E52 &lt; I$6), 0, 1)+IF(OR($F52 &gt;= J$6, $G52 &lt; I$6), 0, 2)+1)</f>
        <v/>
      </c>
      <c r="J52" s="71" t="str">
        <f ca="1">INDEX({"","_","-","="},IF(OR($D52 &gt;= K$6, $E52 &lt; J$6), 0, 1)+IF(OR($F52 &gt;= K$6, $G52 &lt; J$6), 0, 2)+1)</f>
        <v/>
      </c>
      <c r="K52" s="71" t="str">
        <f ca="1">INDEX({"","_","-","="},IF(OR($D52 &gt;= L$6, $E52 &lt; K$6), 0, 1)+IF(OR($F52 &gt;= L$6, $G52 &lt; K$6), 0, 2)+1)</f>
        <v/>
      </c>
      <c r="L52" s="71" t="str">
        <f ca="1">INDEX({"","_","-","="},IF(OR($D52 &gt;= M$6, $E52 &lt; L$6), 0, 1)+IF(OR($F52 &gt;= M$6, $G52 &lt; L$6), 0, 2)+1)</f>
        <v/>
      </c>
      <c r="M52" s="71" t="str">
        <f ca="1">INDEX({"","_","-","="},IF(OR($D52 &gt;= N$6, $E52 &lt; M$6), 0, 1)+IF(OR($F52 &gt;= N$6, $G52 &lt; M$6), 0, 2)+1)</f>
        <v/>
      </c>
      <c r="N52" s="71" t="str">
        <f ca="1">INDEX({"","_","-","="},IF(OR($D52 &gt;= O$6, $E52 &lt; N$6), 0, 1)+IF(OR($F52 &gt;= O$6, $G52 &lt; N$6), 0, 2)+1)</f>
        <v/>
      </c>
      <c r="O52" s="71" t="str">
        <f ca="1">INDEX({"","_","-","="},IF(OR($D52 &gt;= P$6, $E52 &lt; O$6), 0, 1)+IF(OR($F52 &gt;= P$6, $G52 &lt; O$6), 0, 2)+1)</f>
        <v/>
      </c>
      <c r="P52" s="71" t="str">
        <f ca="1">INDEX({"","_","-","="},IF(OR($D52 &gt;= Q$6, $E52 &lt; P$6), 0, 1)+IF(OR($F52 &gt;= Q$6, $G52 &lt; P$6), 0, 2)+1)</f>
        <v/>
      </c>
      <c r="Q52" s="71" t="str">
        <f ca="1">INDEX({"","_","-","="},IF(OR($D52 &gt;= R$6, $E52 &lt; Q$6), 0, 1)+IF(OR($F52 &gt;= R$6, $G52 &lt; Q$6), 0, 2)+1)</f>
        <v/>
      </c>
      <c r="R52" s="71" t="str">
        <f ca="1">INDEX({"","_","-","="},IF(OR($D52 &gt;= S$6, $E52 &lt; R$6), 0, 1)+IF(OR($F52 &gt;= S$6, $G52 &lt; R$6), 0, 2)+1)</f>
        <v/>
      </c>
      <c r="S52" s="71" t="str">
        <f ca="1">INDEX({"","_","-","="},IF(OR($D52 &gt;= T$6, $E52 &lt; S$6), 0, 1)+IF(OR($F52 &gt;= T$6, $G52 &lt; S$6), 0, 2)+1)</f>
        <v/>
      </c>
      <c r="T52" s="71" t="str">
        <f ca="1">INDEX({"","_","-","="},IF(OR($D52 &gt;= U$6, $E52 &lt; T$6), 0, 1)+IF(OR($F52 &gt;= U$6, $G52 &lt; T$6), 0, 2)+1)</f>
        <v/>
      </c>
      <c r="U52" s="71" t="str">
        <f ca="1">INDEX({"","_","-","="},IF(OR($D52 &gt;= V$6, $E52 &lt; U$6), 0, 1)+IF(OR($F52 &gt;= V$6, $G52 &lt; U$6), 0, 2)+1)</f>
        <v/>
      </c>
      <c r="V52" s="71" t="str">
        <f ca="1">INDEX({"","_","-","="},IF(OR($D52 &gt;= W$6, $E52 &lt; V$6), 0, 1)+IF(OR($F52 &gt;= W$6, $G52 &lt; V$6), 0, 2)+1)</f>
        <v/>
      </c>
      <c r="W52" s="71" t="str">
        <f ca="1">INDEX({"","_","-","="},IF(OR($D52 &gt;= X$6, $E52 &lt; W$6), 0, 1)+IF(OR($F52 &gt;= X$6, $G52 &lt; W$6), 0, 2)+1)</f>
        <v/>
      </c>
      <c r="X52" s="71" t="str">
        <f ca="1">INDEX({"","_","-","="},IF(OR($D52 &gt;= Y$6, $E52 &lt; X$6), 0, 1)+IF(OR($F52 &gt;= Y$6, $G52 &lt; X$6), 0, 2)+1)</f>
        <v/>
      </c>
      <c r="Y52" s="71" t="str">
        <f ca="1">INDEX({"","_","-","="},IF(OR($D52 &gt;= Z$6, $E52 &lt; Y$6), 0, 1)+IF(OR($F52 &gt;= Z$6, $G52 &lt; Y$6), 0, 2)+1)</f>
        <v/>
      </c>
      <c r="Z52" s="71" t="str">
        <f ca="1">INDEX({"","_","-","="},IF(OR($D52 &gt;= AA$6, $E52 &lt; Z$6), 0, 1)+IF(OR($F52 &gt;= AA$6, $G52 &lt; Z$6), 0, 2)+1)</f>
        <v/>
      </c>
      <c r="AA52" s="71" t="str">
        <f ca="1">INDEX({"","_","-","="},IF(OR($D52 &gt;= AB$6, $E52 &lt; AA$6), 0, 1)+IF(OR($F52 &gt;= AB$6, $G52 &lt; AA$6), 0, 2)+1)</f>
        <v/>
      </c>
      <c r="AB52" s="71" t="str">
        <f ca="1">INDEX({"","_","-","="},IF(OR($D52 &gt;= AC$6, $E52 &lt; AB$6), 0, 1)+IF(OR($F52 &gt;= AC$6, $G52 &lt; AB$6), 0, 2)+1)</f>
        <v/>
      </c>
      <c r="AC52" s="71" t="str">
        <f ca="1">INDEX({"","_","-","="},IF(OR($D52 &gt;= AD$6, $E52 &lt; AC$6), 0, 1)+IF(OR($F52 &gt;= AD$6, $G52 &lt; AC$6), 0, 2)+1)</f>
        <v/>
      </c>
      <c r="AD52" s="71" t="str">
        <f ca="1">INDEX({"","_","-","="},IF(OR($D52 &gt;= AE$6, $E52 &lt; AD$6), 0, 1)+IF(OR($F52 &gt;= AE$6, $G52 &lt; AD$6), 0, 2)+1)</f>
        <v/>
      </c>
      <c r="AE52" s="71" t="str">
        <f ca="1">INDEX({"","_","-","="},IF(OR($D52 &gt;= AF$6, $E52 &lt; AE$6), 0, 1)+IF(OR($F52 &gt;= AF$6, $G52 &lt; AE$6), 0, 2)+1)</f>
        <v/>
      </c>
      <c r="AF52" s="71" t="str">
        <f ca="1">INDEX({"","_","-","="},IF(OR($D52 &gt;= AG$6, $E52 &lt; AF$6), 0, 1)+IF(OR($F52 &gt;= AG$6, $G52 &lt; AF$6), 0, 2)+1)</f>
        <v/>
      </c>
      <c r="AG52" s="71" t="str">
        <f ca="1">INDEX({"","_","-","="},IF(OR($D52 &gt;= AH$6, $E52 &lt; AG$6), 0, 1)+IF(OR($F52 &gt;= AH$6, $G52 &lt; AG$6), 0, 2)+1)</f>
        <v/>
      </c>
      <c r="AH52" s="71" t="str">
        <f ca="1">INDEX({"","_","-","="},IF(OR($D52 &gt;= AI$6, $E52 &lt; AH$6), 0, 1)+IF(OR($F52 &gt;= AI$6, $G52 &lt; AH$6), 0, 2)+1)</f>
        <v/>
      </c>
      <c r="AI52" s="71" t="str">
        <f ca="1">INDEX({"","_","-","="},IF(OR($D52 &gt;= AJ$6, $E52 &lt; AI$6), 0, 1)+IF(OR($F52 &gt;= AJ$6, $G52 &lt; AI$6), 0, 2)+1)</f>
        <v/>
      </c>
      <c r="AJ52" s="71" t="str">
        <f ca="1">INDEX({"","_","-","="},IF(OR($D52 &gt;= AK$6, $E52 &lt; AJ$6), 0, 1)+IF(OR($F52 &gt;= AK$6, $G52 &lt; AJ$6), 0, 2)+1)</f>
        <v/>
      </c>
      <c r="AK52" s="71" t="str">
        <f ca="1">INDEX({"","_","-","="},IF(OR($D52 &gt;= AL$6, $E52 &lt; AK$6), 0, 1)+IF(OR($F52 &gt;= AL$6, $G52 &lt; AK$6), 0, 2)+1)</f>
        <v/>
      </c>
      <c r="AL52" s="71" t="str">
        <f ca="1">INDEX({"","_","-","="},IF(OR($D52 &gt;= AM$6, $E52 &lt; AL$6), 0, 1)+IF(OR($F52 &gt;= AM$6, $G52 &lt; AL$6), 0, 2)+1)</f>
        <v/>
      </c>
      <c r="AM52" s="71" t="str">
        <f ca="1">INDEX({"","_","-","="},IF(OR($D52 &gt;= AN$6, $E52 &lt; AM$6), 0, 1)+IF(OR($F52 &gt;= AN$6, $G52 &lt; AM$6), 0, 2)+1)</f>
        <v/>
      </c>
      <c r="AN52" s="71" t="str">
        <f ca="1">INDEX({"","_","-","="},IF(OR($D52 &gt;= AO$6, $E52 &lt; AN$6), 0, 1)+IF(OR($F52 &gt;= AO$6, $G52 &lt; AN$6), 0, 2)+1)</f>
        <v/>
      </c>
      <c r="AO52" s="71" t="str">
        <f ca="1">INDEX({"","_","-","="},IF(OR($D52 &gt;= AP$6, $E52 &lt; AO$6), 0, 1)+IF(OR($F52 &gt;= AP$6, $G52 &lt; AO$6), 0, 2)+1)</f>
        <v/>
      </c>
      <c r="AP52" s="71" t="str">
        <f ca="1">INDEX({"","_","-","="},IF(OR($D52 &gt;= AQ$6, $E52 &lt; AP$6), 0, 1)+IF(OR($F52 &gt;= AQ$6, $G52 &lt; AP$6), 0, 2)+1)</f>
        <v/>
      </c>
      <c r="AQ52" s="71" t="str">
        <f ca="1">INDEX({"","_","-","="},IF(OR($D52 &gt;= AR$6, $E52 &lt; AQ$6), 0, 1)+IF(OR($F52 &gt;= AR$6, $G52 &lt; AQ$6), 0, 2)+1)</f>
        <v/>
      </c>
      <c r="AR52" s="71" t="str">
        <f ca="1">INDEX({"","_","-","="},IF(OR($D52 &gt;= AS$6, $E52 &lt; AR$6), 0, 1)+IF(OR($F52 &gt;= AS$6, $G52 &lt; AR$6), 0, 2)+1)</f>
        <v/>
      </c>
      <c r="AS52" s="71" t="str">
        <f ca="1">INDEX({"","_","-","="},IF(OR($D52 &gt;= AT$6, $E52 &lt; AS$6), 0, 1)+IF(OR($F52 &gt;= AT$6, $G52 &lt; AS$6), 0, 2)+1)</f>
        <v/>
      </c>
      <c r="AT52" s="71" t="str">
        <f ca="1">INDEX({"","_","-","="},IF(OR($D52 &gt;= AU$6, $E52 &lt; AT$6), 0, 1)+IF(OR($F52 &gt;= AU$6, $G52 &lt; AT$6), 0, 2)+1)</f>
        <v/>
      </c>
      <c r="AU52" s="71" t="str">
        <f ca="1">INDEX({"","_","-","="},IF(OR($D52 &gt;= AV$6, $E52 &lt; AU$6), 0, 1)+IF(OR($F52 &gt;= AV$6, $G52 &lt; AU$6), 0, 2)+1)</f>
        <v/>
      </c>
      <c r="AV52" s="71" t="str">
        <f ca="1">INDEX({"","_","-","="},IF(OR($D52 &gt;= AW$6, $E52 &lt; AV$6), 0, 1)+IF(OR($F52 &gt;= AW$6, $G52 &lt; AV$6), 0, 2)+1)</f>
        <v/>
      </c>
      <c r="AW52" s="71" t="str">
        <f ca="1">INDEX({"","_","-","="},IF(OR($D52 &gt;= AX$6, $E52 &lt; AW$6), 0, 1)+IF(OR($F52 &gt;= AX$6, $G52 &lt; AW$6), 0, 2)+1)</f>
        <v/>
      </c>
      <c r="AX52" s="71" t="str">
        <f ca="1">INDEX({"","_","-","="},IF(OR($D52 &gt;= AY$6, $E52 &lt; AX$6), 0, 1)+IF(OR($F52 &gt;= AY$6, $G52 &lt; AX$6), 0, 2)+1)</f>
        <v/>
      </c>
      <c r="AY52" s="71" t="str">
        <f ca="1">INDEX({"","_","-","="},IF(OR($D52 &gt;= AZ$6, $E52 &lt; AY$6), 0, 1)+IF(OR($F52 &gt;= AZ$6, $G52 &lt; AY$6), 0, 2)+1)</f>
        <v/>
      </c>
      <c r="AZ52" s="71" t="str">
        <f ca="1">INDEX({"","_","-","="},IF(OR($D52 &gt;= BA$6, $E52 &lt; AZ$6), 0, 1)+IF(OR($F52 &gt;= BA$6, $G52 &lt; AZ$6), 0, 2)+1)</f>
        <v/>
      </c>
      <c r="BA52" s="71" t="str">
        <f ca="1">INDEX({"","_","-","="},IF(OR($D52 &gt;= BB$6, $E52 &lt; BA$6), 0, 1)+IF(OR($F52 &gt;= BB$6, $G52 &lt; BA$6), 0, 2)+1)</f>
        <v/>
      </c>
      <c r="BB52" s="71" t="str">
        <f ca="1">INDEX({"","_","-","="},IF(OR($D52 &gt;= BC$6, $E52 &lt; BB$6), 0, 1)+IF(OR($F52 &gt;= BC$6, $G52 &lt; BB$6), 0, 2)+1)</f>
        <v/>
      </c>
      <c r="BC52" s="71" t="str">
        <f ca="1">INDEX({"","_","-","="},IF(OR($D52 &gt;= BD$6, $E52 &lt; BC$6), 0, 1)+IF(OR($F52 &gt;= BD$6, $G52 &lt; BC$6), 0, 2)+1)</f>
        <v/>
      </c>
      <c r="BD52" s="71" t="str">
        <f ca="1">INDEX({"","_","-","="},IF(OR($D52 &gt;= BE$6, $E52 &lt; BD$6), 0, 1)+IF(OR($F52 &gt;= BE$6, $G52 &lt; BD$6), 0, 2)+1)</f>
        <v/>
      </c>
      <c r="BE52" s="71" t="str">
        <f ca="1">INDEX({"","_","-","="},IF(OR($D52 &gt;= BF$6, $E52 &lt; BE$6), 0, 1)+IF(OR($F52 &gt;= BF$6, $G52 &lt; BE$6), 0, 2)+1)</f>
        <v/>
      </c>
      <c r="BF52" s="71" t="str">
        <f ca="1">INDEX({"","_","-","="},IF(OR($D52 &gt;= BG$6, $E52 &lt; BF$6), 0, 1)+IF(OR($F52 &gt;= BG$6, $G52 &lt; BF$6), 0, 2)+1)</f>
        <v/>
      </c>
      <c r="BG52" s="71" t="str">
        <f ca="1">INDEX({"","_","-","="},IF(OR($D52 &gt;= BH$6, $E52 &lt; BG$6), 0, 1)+IF(OR($F52 &gt;= BH$6, $G52 &lt; BG$6), 0, 2)+1)</f>
        <v/>
      </c>
      <c r="BH52" s="71" t="str">
        <f ca="1">INDEX({"","_","-","="},IF(OR($D52 &gt;= BI$6, $E52 &lt; BH$6), 0, 1)+IF(OR($F52 &gt;= BI$6, $G52 &lt; BH$6), 0, 2)+1)</f>
        <v/>
      </c>
      <c r="BI52" s="71" t="str">
        <f ca="1">INDEX({"","_","-","="},IF(OR($D52 &gt;= BJ$6, $E52 &lt; BI$6), 0, 1)+IF(OR($F52 &gt;= BJ$6, $G52 &lt; BI$6), 0, 2)+1)</f>
        <v/>
      </c>
      <c r="BJ52" s="71" t="str">
        <f ca="1">INDEX({"","_","-","="},IF(OR($D52 &gt;= BK$6, $E52 &lt; BJ$6), 0, 1)+IF(OR($F52 &gt;= BK$6, $G52 &lt; BJ$6), 0, 2)+1)</f>
        <v/>
      </c>
      <c r="BK52" s="71" t="str">
        <f ca="1">INDEX({"","_","-","="},IF(OR($D52 &gt;= BL$6, $E52 &lt; BK$6), 0, 1)+IF(OR($F52 &gt;= BL$6, $G52 &lt; BK$6), 0, 2)+1)</f>
        <v/>
      </c>
      <c r="BL52" s="71" t="str">
        <f ca="1">INDEX({"","_","-","="},IF(OR($D52 &gt;= BM$6, $E52 &lt; BL$6), 0, 1)+IF(OR($F52 &gt;= BM$6, $G52 &lt; BL$6), 0, 2)+1)</f>
        <v/>
      </c>
      <c r="BM52" s="71" t="str">
        <f ca="1">INDEX({"","_","-","="},IF(OR($D52 &gt;= BN$6, $E52 &lt; BM$6), 0, 1)+IF(OR($F52 &gt;= BN$6, $G52 &lt; BM$6), 0, 2)+1)</f>
        <v/>
      </c>
      <c r="BN52" s="71" t="str">
        <f ca="1">INDEX({"","_","-","="},IF(OR($D52 &gt;= BO$6, $E52 &lt; BN$6), 0, 1)+IF(OR($F52 &gt;= BO$6, $G52 &lt; BN$6), 0, 2)+1)</f>
        <v/>
      </c>
      <c r="BO52" s="71" t="str">
        <f ca="1">INDEX({"","_","-","="},IF(OR($D52 &gt;= BP$6, $E52 &lt; BO$6), 0, 1)+IF(OR($F52 &gt;= BP$6, $G52 &lt; BO$6), 0, 2)+1)</f>
        <v/>
      </c>
      <c r="BP52" s="71" t="str">
        <f ca="1">INDEX({"","_","-","="},IF(OR($D52 &gt;= BQ$6, $E52 &lt; BP$6), 0, 1)+IF(OR($F52 &gt;= BQ$6, $G52 &lt; BP$6), 0, 2)+1)</f>
        <v/>
      </c>
      <c r="BQ52" s="71" t="str">
        <f ca="1">INDEX({"","_","-","="},IF(OR($D52 &gt;= BR$6, $E52 &lt; BQ$6), 0, 1)+IF(OR($F52 &gt;= BR$6, $G52 &lt; BQ$6), 0, 2)+1)</f>
        <v/>
      </c>
      <c r="BR52" s="71" t="str">
        <f ca="1">INDEX({"","_","-","="},IF(OR($D52 &gt;= BS$6, $E52 &lt; BR$6), 0, 1)+IF(OR($F52 &gt;= BS$6, $G52 &lt; BR$6), 0, 2)+1)</f>
        <v/>
      </c>
      <c r="BS52" s="71" t="str">
        <f ca="1">INDEX({"","_","-","="},IF(OR($D52 &gt;= BT$6, $E52 &lt; BS$6), 0, 1)+IF(OR($F52 &gt;= BT$6, $G52 &lt; BS$6), 0, 2)+1)</f>
        <v/>
      </c>
      <c r="BT52" s="71" t="str">
        <f ca="1">INDEX({"","_","-","="},IF(OR($D52 &gt;= BU$6, $E52 &lt; BT$6), 0, 1)+IF(OR($F52 &gt;= BU$6, $G52 &lt; BT$6), 0, 2)+1)</f>
        <v/>
      </c>
      <c r="BU52" s="71" t="str">
        <f ca="1">INDEX({"","_","-","="},IF(OR($D52 &gt;= BV$6, $E52 &lt; BU$6), 0, 1)+IF(OR($F52 &gt;= BV$6, $G52 &lt; BU$6), 0, 2)+1)</f>
        <v/>
      </c>
      <c r="BV52" s="71" t="str">
        <f ca="1">INDEX({"","_","-","="},IF(OR($D52 &gt;= BW$6, $E52 &lt; BV$6), 0, 1)+IF(OR($F52 &gt;= BW$6, $G52 &lt; BV$6), 0, 2)+1)</f>
        <v/>
      </c>
      <c r="BW52" s="71" t="str">
        <f ca="1">INDEX({"","_","-","="},IF(OR($D52 &gt;= BX$6, $E52 &lt; BW$6), 0, 1)+IF(OR($F52 &gt;= BX$6, $G52 &lt; BW$6), 0, 2)+1)</f>
        <v/>
      </c>
      <c r="BX52" s="71" t="str">
        <f ca="1">INDEX({"","_","-","="},IF(OR($D52 &gt;= BY$6, $E52 &lt; BX$6), 0, 1)+IF(OR($F52 &gt;= BY$6, $G52 &lt; BX$6), 0, 2)+1)</f>
        <v/>
      </c>
      <c r="BY52" s="71" t="str">
        <f ca="1">INDEX({"","_","-","="},IF(OR($D52 &gt;= BZ$6, $E52 &lt; BY$6), 0, 1)+IF(OR($F52 &gt;= BZ$6, $G52 &lt; BY$6), 0, 2)+1)</f>
        <v/>
      </c>
      <c r="BZ52" s="71" t="str">
        <f ca="1">INDEX({"","_","-","="},IF(OR($D52 &gt;= CA$6, $E52 &lt; BZ$6), 0, 1)+IF(OR($F52 &gt;= CA$6, $G52 &lt; BZ$6), 0, 2)+1)</f>
        <v/>
      </c>
      <c r="CA52" s="71" t="str">
        <f ca="1">INDEX({"","_","-","="},IF(OR($D52 &gt;= CB$6, $E52 &lt; CA$6), 0, 1)+IF(OR($F52 &gt;= CB$6, $G52 &lt; CA$6), 0, 2)+1)</f>
        <v/>
      </c>
      <c r="CB52" s="71" t="str">
        <f ca="1">INDEX({"","_","-","="},IF(OR($D52 &gt;= CC$6, $E52 &lt; CB$6), 0, 1)+IF(OR($F52 &gt;= CC$6, $G52 &lt; CB$6), 0, 2)+1)</f>
        <v/>
      </c>
      <c r="CC52" s="71" t="str">
        <f ca="1">INDEX({"","_","-","="},IF(OR($D52 &gt;= CD$6, $E52 &lt; CC$6), 0, 1)+IF(OR($F52 &gt;= CD$6, $G52 &lt; CC$6), 0, 2)+1)</f>
        <v/>
      </c>
      <c r="CD52" s="71" t="str">
        <f ca="1">INDEX({"","_","-","="},IF(OR($D52 &gt;= CE$6, $E52 &lt; CD$6), 0, 1)+IF(OR($F52 &gt;= CE$6, $G52 &lt; CD$6), 0, 2)+1)</f>
        <v/>
      </c>
    </row>
    <row r="53" spans="1:82">
      <c r="A53" s="8" t="str">
        <f ca="1">IF('临-进度'!N48,'临-进度'!$A48,"")</f>
        <v/>
      </c>
      <c r="B53" s="8" t="str">
        <f ca="1">IF('临-进度'!N48,'临-进度'!$B48,"")</f>
        <v/>
      </c>
      <c r="C53" s="8" t="str">
        <f ca="1">IF('临-进度'!N48,'临-进度'!$F48,"")</f>
        <v/>
      </c>
      <c r="D53" s="42" t="str">
        <f ca="1">IF('临-进度'!$N48,'临-进度'!$J48,"")</f>
        <v/>
      </c>
      <c r="E53" s="42" t="str">
        <f ca="1">IF('临-进度'!$N48,'临-进度'!$AF48,"")</f>
        <v/>
      </c>
      <c r="F53" s="42" t="str">
        <f ca="1">IF('临-进度'!$N48,'临-进度'!$K48,"")</f>
        <v/>
      </c>
      <c r="G53" s="76" t="str">
        <f ca="1">IF('临-进度'!$N48,'临-进度'!$AG48,"")</f>
        <v/>
      </c>
      <c r="H53" s="71" t="str">
        <f ca="1">INDEX({"","_","-","="},IF(OR($D53 &gt;= I$6, $E53 &lt; H$6), 0, 1)+IF(OR($F53 &gt;= I$6, $G53 &lt; H$6), 0, 2)+1)</f>
        <v/>
      </c>
      <c r="I53" s="71" t="str">
        <f ca="1">INDEX({"","_","-","="},IF(OR($D53 &gt;= J$6, $E53 &lt; I$6), 0, 1)+IF(OR($F53 &gt;= J$6, $G53 &lt; I$6), 0, 2)+1)</f>
        <v/>
      </c>
      <c r="J53" s="71" t="str">
        <f ca="1">INDEX({"","_","-","="},IF(OR($D53 &gt;= K$6, $E53 &lt; J$6), 0, 1)+IF(OR($F53 &gt;= K$6, $G53 &lt; J$6), 0, 2)+1)</f>
        <v/>
      </c>
      <c r="K53" s="71" t="str">
        <f ca="1">INDEX({"","_","-","="},IF(OR($D53 &gt;= L$6, $E53 &lt; K$6), 0, 1)+IF(OR($F53 &gt;= L$6, $G53 &lt; K$6), 0, 2)+1)</f>
        <v/>
      </c>
      <c r="L53" s="71" t="str">
        <f ca="1">INDEX({"","_","-","="},IF(OR($D53 &gt;= M$6, $E53 &lt; L$6), 0, 1)+IF(OR($F53 &gt;= M$6, $G53 &lt; L$6), 0, 2)+1)</f>
        <v/>
      </c>
      <c r="M53" s="71" t="str">
        <f ca="1">INDEX({"","_","-","="},IF(OR($D53 &gt;= N$6, $E53 &lt; M$6), 0, 1)+IF(OR($F53 &gt;= N$6, $G53 &lt; M$6), 0, 2)+1)</f>
        <v/>
      </c>
      <c r="N53" s="71" t="str">
        <f ca="1">INDEX({"","_","-","="},IF(OR($D53 &gt;= O$6, $E53 &lt; N$6), 0, 1)+IF(OR($F53 &gt;= O$6, $G53 &lt; N$6), 0, 2)+1)</f>
        <v/>
      </c>
      <c r="O53" s="71" t="str">
        <f ca="1">INDEX({"","_","-","="},IF(OR($D53 &gt;= P$6, $E53 &lt; O$6), 0, 1)+IF(OR($F53 &gt;= P$6, $G53 &lt; O$6), 0, 2)+1)</f>
        <v/>
      </c>
      <c r="P53" s="71" t="str">
        <f ca="1">INDEX({"","_","-","="},IF(OR($D53 &gt;= Q$6, $E53 &lt; P$6), 0, 1)+IF(OR($F53 &gt;= Q$6, $G53 &lt; P$6), 0, 2)+1)</f>
        <v/>
      </c>
      <c r="Q53" s="71" t="str">
        <f ca="1">INDEX({"","_","-","="},IF(OR($D53 &gt;= R$6, $E53 &lt; Q$6), 0, 1)+IF(OR($F53 &gt;= R$6, $G53 &lt; Q$6), 0, 2)+1)</f>
        <v/>
      </c>
      <c r="R53" s="71" t="str">
        <f ca="1">INDEX({"","_","-","="},IF(OR($D53 &gt;= S$6, $E53 &lt; R$6), 0, 1)+IF(OR($F53 &gt;= S$6, $G53 &lt; R$6), 0, 2)+1)</f>
        <v/>
      </c>
      <c r="S53" s="71" t="str">
        <f ca="1">INDEX({"","_","-","="},IF(OR($D53 &gt;= T$6, $E53 &lt; S$6), 0, 1)+IF(OR($F53 &gt;= T$6, $G53 &lt; S$6), 0, 2)+1)</f>
        <v/>
      </c>
      <c r="T53" s="71" t="str">
        <f ca="1">INDEX({"","_","-","="},IF(OR($D53 &gt;= U$6, $E53 &lt; T$6), 0, 1)+IF(OR($F53 &gt;= U$6, $G53 &lt; T$6), 0, 2)+1)</f>
        <v/>
      </c>
      <c r="U53" s="71" t="str">
        <f ca="1">INDEX({"","_","-","="},IF(OR($D53 &gt;= V$6, $E53 &lt; U$6), 0, 1)+IF(OR($F53 &gt;= V$6, $G53 &lt; U$6), 0, 2)+1)</f>
        <v/>
      </c>
      <c r="V53" s="71" t="str">
        <f ca="1">INDEX({"","_","-","="},IF(OR($D53 &gt;= W$6, $E53 &lt; V$6), 0, 1)+IF(OR($F53 &gt;= W$6, $G53 &lt; V$6), 0, 2)+1)</f>
        <v/>
      </c>
      <c r="W53" s="71" t="str">
        <f ca="1">INDEX({"","_","-","="},IF(OR($D53 &gt;= X$6, $E53 &lt; W$6), 0, 1)+IF(OR($F53 &gt;= X$6, $G53 &lt; W$6), 0, 2)+1)</f>
        <v/>
      </c>
      <c r="X53" s="71" t="str">
        <f ca="1">INDEX({"","_","-","="},IF(OR($D53 &gt;= Y$6, $E53 &lt; X$6), 0, 1)+IF(OR($F53 &gt;= Y$6, $G53 &lt; X$6), 0, 2)+1)</f>
        <v/>
      </c>
      <c r="Y53" s="71" t="str">
        <f ca="1">INDEX({"","_","-","="},IF(OR($D53 &gt;= Z$6, $E53 &lt; Y$6), 0, 1)+IF(OR($F53 &gt;= Z$6, $G53 &lt; Y$6), 0, 2)+1)</f>
        <v/>
      </c>
      <c r="Z53" s="71" t="str">
        <f ca="1">INDEX({"","_","-","="},IF(OR($D53 &gt;= AA$6, $E53 &lt; Z$6), 0, 1)+IF(OR($F53 &gt;= AA$6, $G53 &lt; Z$6), 0, 2)+1)</f>
        <v/>
      </c>
      <c r="AA53" s="71" t="str">
        <f ca="1">INDEX({"","_","-","="},IF(OR($D53 &gt;= AB$6, $E53 &lt; AA$6), 0, 1)+IF(OR($F53 &gt;= AB$6, $G53 &lt; AA$6), 0, 2)+1)</f>
        <v/>
      </c>
      <c r="AB53" s="71" t="str">
        <f ca="1">INDEX({"","_","-","="},IF(OR($D53 &gt;= AC$6, $E53 &lt; AB$6), 0, 1)+IF(OR($F53 &gt;= AC$6, $G53 &lt; AB$6), 0, 2)+1)</f>
        <v/>
      </c>
      <c r="AC53" s="71" t="str">
        <f ca="1">INDEX({"","_","-","="},IF(OR($D53 &gt;= AD$6, $E53 &lt; AC$6), 0, 1)+IF(OR($F53 &gt;= AD$6, $G53 &lt; AC$6), 0, 2)+1)</f>
        <v/>
      </c>
      <c r="AD53" s="71" t="str">
        <f ca="1">INDEX({"","_","-","="},IF(OR($D53 &gt;= AE$6, $E53 &lt; AD$6), 0, 1)+IF(OR($F53 &gt;= AE$6, $G53 &lt; AD$6), 0, 2)+1)</f>
        <v/>
      </c>
      <c r="AE53" s="71" t="str">
        <f ca="1">INDEX({"","_","-","="},IF(OR($D53 &gt;= AF$6, $E53 &lt; AE$6), 0, 1)+IF(OR($F53 &gt;= AF$6, $G53 &lt; AE$6), 0, 2)+1)</f>
        <v/>
      </c>
      <c r="AF53" s="71" t="str">
        <f ca="1">INDEX({"","_","-","="},IF(OR($D53 &gt;= AG$6, $E53 &lt; AF$6), 0, 1)+IF(OR($F53 &gt;= AG$6, $G53 &lt; AF$6), 0, 2)+1)</f>
        <v/>
      </c>
      <c r="AG53" s="71" t="str">
        <f ca="1">INDEX({"","_","-","="},IF(OR($D53 &gt;= AH$6, $E53 &lt; AG$6), 0, 1)+IF(OR($F53 &gt;= AH$6, $G53 &lt; AG$6), 0, 2)+1)</f>
        <v/>
      </c>
      <c r="AH53" s="71" t="str">
        <f ca="1">INDEX({"","_","-","="},IF(OR($D53 &gt;= AI$6, $E53 &lt; AH$6), 0, 1)+IF(OR($F53 &gt;= AI$6, $G53 &lt; AH$6), 0, 2)+1)</f>
        <v/>
      </c>
      <c r="AI53" s="71" t="str">
        <f ca="1">INDEX({"","_","-","="},IF(OR($D53 &gt;= AJ$6, $E53 &lt; AI$6), 0, 1)+IF(OR($F53 &gt;= AJ$6, $G53 &lt; AI$6), 0, 2)+1)</f>
        <v/>
      </c>
      <c r="AJ53" s="71" t="str">
        <f ca="1">INDEX({"","_","-","="},IF(OR($D53 &gt;= AK$6, $E53 &lt; AJ$6), 0, 1)+IF(OR($F53 &gt;= AK$6, $G53 &lt; AJ$6), 0, 2)+1)</f>
        <v/>
      </c>
      <c r="AK53" s="71" t="str">
        <f ca="1">INDEX({"","_","-","="},IF(OR($D53 &gt;= AL$6, $E53 &lt; AK$6), 0, 1)+IF(OR($F53 &gt;= AL$6, $G53 &lt; AK$6), 0, 2)+1)</f>
        <v/>
      </c>
      <c r="AL53" s="71" t="str">
        <f ca="1">INDEX({"","_","-","="},IF(OR($D53 &gt;= AM$6, $E53 &lt; AL$6), 0, 1)+IF(OR($F53 &gt;= AM$6, $G53 &lt; AL$6), 0, 2)+1)</f>
        <v/>
      </c>
      <c r="AM53" s="71" t="str">
        <f ca="1">INDEX({"","_","-","="},IF(OR($D53 &gt;= AN$6, $E53 &lt; AM$6), 0, 1)+IF(OR($F53 &gt;= AN$6, $G53 &lt; AM$6), 0, 2)+1)</f>
        <v/>
      </c>
      <c r="AN53" s="71" t="str">
        <f ca="1">INDEX({"","_","-","="},IF(OR($D53 &gt;= AO$6, $E53 &lt; AN$6), 0, 1)+IF(OR($F53 &gt;= AO$6, $G53 &lt; AN$6), 0, 2)+1)</f>
        <v/>
      </c>
      <c r="AO53" s="71" t="str">
        <f ca="1">INDEX({"","_","-","="},IF(OR($D53 &gt;= AP$6, $E53 &lt; AO$6), 0, 1)+IF(OR($F53 &gt;= AP$6, $G53 &lt; AO$6), 0, 2)+1)</f>
        <v/>
      </c>
      <c r="AP53" s="71" t="str">
        <f ca="1">INDEX({"","_","-","="},IF(OR($D53 &gt;= AQ$6, $E53 &lt; AP$6), 0, 1)+IF(OR($F53 &gt;= AQ$6, $G53 &lt; AP$6), 0, 2)+1)</f>
        <v/>
      </c>
      <c r="AQ53" s="71" t="str">
        <f ca="1">INDEX({"","_","-","="},IF(OR($D53 &gt;= AR$6, $E53 &lt; AQ$6), 0, 1)+IF(OR($F53 &gt;= AR$6, $G53 &lt; AQ$6), 0, 2)+1)</f>
        <v/>
      </c>
      <c r="AR53" s="71" t="str">
        <f ca="1">INDEX({"","_","-","="},IF(OR($D53 &gt;= AS$6, $E53 &lt; AR$6), 0, 1)+IF(OR($F53 &gt;= AS$6, $G53 &lt; AR$6), 0, 2)+1)</f>
        <v/>
      </c>
      <c r="AS53" s="71" t="str">
        <f ca="1">INDEX({"","_","-","="},IF(OR($D53 &gt;= AT$6, $E53 &lt; AS$6), 0, 1)+IF(OR($F53 &gt;= AT$6, $G53 &lt; AS$6), 0, 2)+1)</f>
        <v/>
      </c>
      <c r="AT53" s="71" t="str">
        <f ca="1">INDEX({"","_","-","="},IF(OR($D53 &gt;= AU$6, $E53 &lt; AT$6), 0, 1)+IF(OR($F53 &gt;= AU$6, $G53 &lt; AT$6), 0, 2)+1)</f>
        <v/>
      </c>
      <c r="AU53" s="71" t="str">
        <f ca="1">INDEX({"","_","-","="},IF(OR($D53 &gt;= AV$6, $E53 &lt; AU$6), 0, 1)+IF(OR($F53 &gt;= AV$6, $G53 &lt; AU$6), 0, 2)+1)</f>
        <v/>
      </c>
      <c r="AV53" s="71" t="str">
        <f ca="1">INDEX({"","_","-","="},IF(OR($D53 &gt;= AW$6, $E53 &lt; AV$6), 0, 1)+IF(OR($F53 &gt;= AW$6, $G53 &lt; AV$6), 0, 2)+1)</f>
        <v/>
      </c>
      <c r="AW53" s="71" t="str">
        <f ca="1">INDEX({"","_","-","="},IF(OR($D53 &gt;= AX$6, $E53 &lt; AW$6), 0, 1)+IF(OR($F53 &gt;= AX$6, $G53 &lt; AW$6), 0, 2)+1)</f>
        <v/>
      </c>
      <c r="AX53" s="71" t="str">
        <f ca="1">INDEX({"","_","-","="},IF(OR($D53 &gt;= AY$6, $E53 &lt; AX$6), 0, 1)+IF(OR($F53 &gt;= AY$6, $G53 &lt; AX$6), 0, 2)+1)</f>
        <v/>
      </c>
      <c r="AY53" s="71" t="str">
        <f ca="1">INDEX({"","_","-","="},IF(OR($D53 &gt;= AZ$6, $E53 &lt; AY$6), 0, 1)+IF(OR($F53 &gt;= AZ$6, $G53 &lt; AY$6), 0, 2)+1)</f>
        <v/>
      </c>
      <c r="AZ53" s="71" t="str">
        <f ca="1">INDEX({"","_","-","="},IF(OR($D53 &gt;= BA$6, $E53 &lt; AZ$6), 0, 1)+IF(OR($F53 &gt;= BA$6, $G53 &lt; AZ$6), 0, 2)+1)</f>
        <v/>
      </c>
      <c r="BA53" s="71" t="str">
        <f ca="1">INDEX({"","_","-","="},IF(OR($D53 &gt;= BB$6, $E53 &lt; BA$6), 0, 1)+IF(OR($F53 &gt;= BB$6, $G53 &lt; BA$6), 0, 2)+1)</f>
        <v/>
      </c>
      <c r="BB53" s="71" t="str">
        <f ca="1">INDEX({"","_","-","="},IF(OR($D53 &gt;= BC$6, $E53 &lt; BB$6), 0, 1)+IF(OR($F53 &gt;= BC$6, $G53 &lt; BB$6), 0, 2)+1)</f>
        <v/>
      </c>
      <c r="BC53" s="71" t="str">
        <f ca="1">INDEX({"","_","-","="},IF(OR($D53 &gt;= BD$6, $E53 &lt; BC$6), 0, 1)+IF(OR($F53 &gt;= BD$6, $G53 &lt; BC$6), 0, 2)+1)</f>
        <v/>
      </c>
      <c r="BD53" s="71" t="str">
        <f ca="1">INDEX({"","_","-","="},IF(OR($D53 &gt;= BE$6, $E53 &lt; BD$6), 0, 1)+IF(OR($F53 &gt;= BE$6, $G53 &lt; BD$6), 0, 2)+1)</f>
        <v/>
      </c>
      <c r="BE53" s="71" t="str">
        <f ca="1">INDEX({"","_","-","="},IF(OR($D53 &gt;= BF$6, $E53 &lt; BE$6), 0, 1)+IF(OR($F53 &gt;= BF$6, $G53 &lt; BE$6), 0, 2)+1)</f>
        <v/>
      </c>
      <c r="BF53" s="71" t="str">
        <f ca="1">INDEX({"","_","-","="},IF(OR($D53 &gt;= BG$6, $E53 &lt; BF$6), 0, 1)+IF(OR($F53 &gt;= BG$6, $G53 &lt; BF$6), 0, 2)+1)</f>
        <v/>
      </c>
      <c r="BG53" s="71" t="str">
        <f ca="1">INDEX({"","_","-","="},IF(OR($D53 &gt;= BH$6, $E53 &lt; BG$6), 0, 1)+IF(OR($F53 &gt;= BH$6, $G53 &lt; BG$6), 0, 2)+1)</f>
        <v/>
      </c>
      <c r="BH53" s="71" t="str">
        <f ca="1">INDEX({"","_","-","="},IF(OR($D53 &gt;= BI$6, $E53 &lt; BH$6), 0, 1)+IF(OR($F53 &gt;= BI$6, $G53 &lt; BH$6), 0, 2)+1)</f>
        <v/>
      </c>
      <c r="BI53" s="71" t="str">
        <f ca="1">INDEX({"","_","-","="},IF(OR($D53 &gt;= BJ$6, $E53 &lt; BI$6), 0, 1)+IF(OR($F53 &gt;= BJ$6, $G53 &lt; BI$6), 0, 2)+1)</f>
        <v/>
      </c>
      <c r="BJ53" s="71" t="str">
        <f ca="1">INDEX({"","_","-","="},IF(OR($D53 &gt;= BK$6, $E53 &lt; BJ$6), 0, 1)+IF(OR($F53 &gt;= BK$6, $G53 &lt; BJ$6), 0, 2)+1)</f>
        <v/>
      </c>
      <c r="BK53" s="71" t="str">
        <f ca="1">INDEX({"","_","-","="},IF(OR($D53 &gt;= BL$6, $E53 &lt; BK$6), 0, 1)+IF(OR($F53 &gt;= BL$6, $G53 &lt; BK$6), 0, 2)+1)</f>
        <v/>
      </c>
      <c r="BL53" s="71" t="str">
        <f ca="1">INDEX({"","_","-","="},IF(OR($D53 &gt;= BM$6, $E53 &lt; BL$6), 0, 1)+IF(OR($F53 &gt;= BM$6, $G53 &lt; BL$6), 0, 2)+1)</f>
        <v/>
      </c>
      <c r="BM53" s="71" t="str">
        <f ca="1">INDEX({"","_","-","="},IF(OR($D53 &gt;= BN$6, $E53 &lt; BM$6), 0, 1)+IF(OR($F53 &gt;= BN$6, $G53 &lt; BM$6), 0, 2)+1)</f>
        <v/>
      </c>
      <c r="BN53" s="71" t="str">
        <f ca="1">INDEX({"","_","-","="},IF(OR($D53 &gt;= BO$6, $E53 &lt; BN$6), 0, 1)+IF(OR($F53 &gt;= BO$6, $G53 &lt; BN$6), 0, 2)+1)</f>
        <v/>
      </c>
      <c r="BO53" s="71" t="str">
        <f ca="1">INDEX({"","_","-","="},IF(OR($D53 &gt;= BP$6, $E53 &lt; BO$6), 0, 1)+IF(OR($F53 &gt;= BP$6, $G53 &lt; BO$6), 0, 2)+1)</f>
        <v/>
      </c>
      <c r="BP53" s="71" t="str">
        <f ca="1">INDEX({"","_","-","="},IF(OR($D53 &gt;= BQ$6, $E53 &lt; BP$6), 0, 1)+IF(OR($F53 &gt;= BQ$6, $G53 &lt; BP$6), 0, 2)+1)</f>
        <v/>
      </c>
      <c r="BQ53" s="71" t="str">
        <f ca="1">INDEX({"","_","-","="},IF(OR($D53 &gt;= BR$6, $E53 &lt; BQ$6), 0, 1)+IF(OR($F53 &gt;= BR$6, $G53 &lt; BQ$6), 0, 2)+1)</f>
        <v/>
      </c>
      <c r="BR53" s="71" t="str">
        <f ca="1">INDEX({"","_","-","="},IF(OR($D53 &gt;= BS$6, $E53 &lt; BR$6), 0, 1)+IF(OR($F53 &gt;= BS$6, $G53 &lt; BR$6), 0, 2)+1)</f>
        <v/>
      </c>
      <c r="BS53" s="71" t="str">
        <f ca="1">INDEX({"","_","-","="},IF(OR($D53 &gt;= BT$6, $E53 &lt; BS$6), 0, 1)+IF(OR($F53 &gt;= BT$6, $G53 &lt; BS$6), 0, 2)+1)</f>
        <v/>
      </c>
      <c r="BT53" s="71" t="str">
        <f ca="1">INDEX({"","_","-","="},IF(OR($D53 &gt;= BU$6, $E53 &lt; BT$6), 0, 1)+IF(OR($F53 &gt;= BU$6, $G53 &lt; BT$6), 0, 2)+1)</f>
        <v/>
      </c>
      <c r="BU53" s="71" t="str">
        <f ca="1">INDEX({"","_","-","="},IF(OR($D53 &gt;= BV$6, $E53 &lt; BU$6), 0, 1)+IF(OR($F53 &gt;= BV$6, $G53 &lt; BU$6), 0, 2)+1)</f>
        <v/>
      </c>
      <c r="BV53" s="71" t="str">
        <f ca="1">INDEX({"","_","-","="},IF(OR($D53 &gt;= BW$6, $E53 &lt; BV$6), 0, 1)+IF(OR($F53 &gt;= BW$6, $G53 &lt; BV$6), 0, 2)+1)</f>
        <v/>
      </c>
      <c r="BW53" s="71" t="str">
        <f ca="1">INDEX({"","_","-","="},IF(OR($D53 &gt;= BX$6, $E53 &lt; BW$6), 0, 1)+IF(OR($F53 &gt;= BX$6, $G53 &lt; BW$6), 0, 2)+1)</f>
        <v/>
      </c>
      <c r="BX53" s="71" t="str">
        <f ca="1">INDEX({"","_","-","="},IF(OR($D53 &gt;= BY$6, $E53 &lt; BX$6), 0, 1)+IF(OR($F53 &gt;= BY$6, $G53 &lt; BX$6), 0, 2)+1)</f>
        <v/>
      </c>
      <c r="BY53" s="71" t="str">
        <f ca="1">INDEX({"","_","-","="},IF(OR($D53 &gt;= BZ$6, $E53 &lt; BY$6), 0, 1)+IF(OR($F53 &gt;= BZ$6, $G53 &lt; BY$6), 0, 2)+1)</f>
        <v/>
      </c>
      <c r="BZ53" s="71" t="str">
        <f ca="1">INDEX({"","_","-","="},IF(OR($D53 &gt;= CA$6, $E53 &lt; BZ$6), 0, 1)+IF(OR($F53 &gt;= CA$6, $G53 &lt; BZ$6), 0, 2)+1)</f>
        <v/>
      </c>
      <c r="CA53" s="71" t="str">
        <f ca="1">INDEX({"","_","-","="},IF(OR($D53 &gt;= CB$6, $E53 &lt; CA$6), 0, 1)+IF(OR($F53 &gt;= CB$6, $G53 &lt; CA$6), 0, 2)+1)</f>
        <v/>
      </c>
      <c r="CB53" s="71" t="str">
        <f ca="1">INDEX({"","_","-","="},IF(OR($D53 &gt;= CC$6, $E53 &lt; CB$6), 0, 1)+IF(OR($F53 &gt;= CC$6, $G53 &lt; CB$6), 0, 2)+1)</f>
        <v/>
      </c>
      <c r="CC53" s="71" t="str">
        <f ca="1">INDEX({"","_","-","="},IF(OR($D53 &gt;= CD$6, $E53 &lt; CC$6), 0, 1)+IF(OR($F53 &gt;= CD$6, $G53 &lt; CC$6), 0, 2)+1)</f>
        <v/>
      </c>
      <c r="CD53" s="71" t="str">
        <f ca="1">INDEX({"","_","-","="},IF(OR($D53 &gt;= CE$6, $E53 &lt; CD$6), 0, 1)+IF(OR($F53 &gt;= CE$6, $G53 &lt; CD$6), 0, 2)+1)</f>
        <v/>
      </c>
    </row>
    <row r="54" spans="1:82">
      <c r="A54" s="8" t="str">
        <f ca="1">IF('临-进度'!N49,'临-进度'!$A49,"")</f>
        <v/>
      </c>
      <c r="B54" s="8" t="str">
        <f ca="1">IF('临-进度'!N49,'临-进度'!$B49,"")</f>
        <v/>
      </c>
      <c r="C54" s="8" t="str">
        <f ca="1">IF('临-进度'!N49,'临-进度'!$F49,"")</f>
        <v/>
      </c>
      <c r="D54" s="42" t="str">
        <f ca="1">IF('临-进度'!$N49,'临-进度'!$J49,"")</f>
        <v/>
      </c>
      <c r="E54" s="42" t="str">
        <f ca="1">IF('临-进度'!$N49,'临-进度'!$AF49,"")</f>
        <v/>
      </c>
      <c r="F54" s="42" t="str">
        <f ca="1">IF('临-进度'!$N49,'临-进度'!$K49,"")</f>
        <v/>
      </c>
      <c r="G54" s="76" t="str">
        <f ca="1">IF('临-进度'!$N49,'临-进度'!$AG49,"")</f>
        <v/>
      </c>
      <c r="H54" s="71" t="str">
        <f ca="1">INDEX({"","_","-","="},IF(OR($D54 &gt;= I$6, $E54 &lt; H$6), 0, 1)+IF(OR($F54 &gt;= I$6, $G54 &lt; H$6), 0, 2)+1)</f>
        <v/>
      </c>
      <c r="I54" s="71" t="str">
        <f ca="1">INDEX({"","_","-","="},IF(OR($D54 &gt;= J$6, $E54 &lt; I$6), 0, 1)+IF(OR($F54 &gt;= J$6, $G54 &lt; I$6), 0, 2)+1)</f>
        <v/>
      </c>
      <c r="J54" s="71" t="str">
        <f ca="1">INDEX({"","_","-","="},IF(OR($D54 &gt;= K$6, $E54 &lt; J$6), 0, 1)+IF(OR($F54 &gt;= K$6, $G54 &lt; J$6), 0, 2)+1)</f>
        <v/>
      </c>
      <c r="K54" s="71" t="str">
        <f ca="1">INDEX({"","_","-","="},IF(OR($D54 &gt;= L$6, $E54 &lt; K$6), 0, 1)+IF(OR($F54 &gt;= L$6, $G54 &lt; K$6), 0, 2)+1)</f>
        <v/>
      </c>
      <c r="L54" s="71" t="str">
        <f ca="1">INDEX({"","_","-","="},IF(OR($D54 &gt;= M$6, $E54 &lt; L$6), 0, 1)+IF(OR($F54 &gt;= M$6, $G54 &lt; L$6), 0, 2)+1)</f>
        <v/>
      </c>
      <c r="M54" s="71" t="str">
        <f ca="1">INDEX({"","_","-","="},IF(OR($D54 &gt;= N$6, $E54 &lt; M$6), 0, 1)+IF(OR($F54 &gt;= N$6, $G54 &lt; M$6), 0, 2)+1)</f>
        <v/>
      </c>
      <c r="N54" s="71" t="str">
        <f ca="1">INDEX({"","_","-","="},IF(OR($D54 &gt;= O$6, $E54 &lt; N$6), 0, 1)+IF(OR($F54 &gt;= O$6, $G54 &lt; N$6), 0, 2)+1)</f>
        <v/>
      </c>
      <c r="O54" s="71" t="str">
        <f ca="1">INDEX({"","_","-","="},IF(OR($D54 &gt;= P$6, $E54 &lt; O$6), 0, 1)+IF(OR($F54 &gt;= P$6, $G54 &lt; O$6), 0, 2)+1)</f>
        <v/>
      </c>
      <c r="P54" s="71" t="str">
        <f ca="1">INDEX({"","_","-","="},IF(OR($D54 &gt;= Q$6, $E54 &lt; P$6), 0, 1)+IF(OR($F54 &gt;= Q$6, $G54 &lt; P$6), 0, 2)+1)</f>
        <v/>
      </c>
      <c r="Q54" s="71" t="str">
        <f ca="1">INDEX({"","_","-","="},IF(OR($D54 &gt;= R$6, $E54 &lt; Q$6), 0, 1)+IF(OR($F54 &gt;= R$6, $G54 &lt; Q$6), 0, 2)+1)</f>
        <v/>
      </c>
      <c r="R54" s="71" t="str">
        <f ca="1">INDEX({"","_","-","="},IF(OR($D54 &gt;= S$6, $E54 &lt; R$6), 0, 1)+IF(OR($F54 &gt;= S$6, $G54 &lt; R$6), 0, 2)+1)</f>
        <v/>
      </c>
      <c r="S54" s="71" t="str">
        <f ca="1">INDEX({"","_","-","="},IF(OR($D54 &gt;= T$6, $E54 &lt; S$6), 0, 1)+IF(OR($F54 &gt;= T$6, $G54 &lt; S$6), 0, 2)+1)</f>
        <v/>
      </c>
      <c r="T54" s="71" t="str">
        <f ca="1">INDEX({"","_","-","="},IF(OR($D54 &gt;= U$6, $E54 &lt; T$6), 0, 1)+IF(OR($F54 &gt;= U$6, $G54 &lt; T$6), 0, 2)+1)</f>
        <v/>
      </c>
      <c r="U54" s="71" t="str">
        <f ca="1">INDEX({"","_","-","="},IF(OR($D54 &gt;= V$6, $E54 &lt; U$6), 0, 1)+IF(OR($F54 &gt;= V$6, $G54 &lt; U$6), 0, 2)+1)</f>
        <v/>
      </c>
      <c r="V54" s="71" t="str">
        <f ca="1">INDEX({"","_","-","="},IF(OR($D54 &gt;= W$6, $E54 &lt; V$6), 0, 1)+IF(OR($F54 &gt;= W$6, $G54 &lt; V$6), 0, 2)+1)</f>
        <v/>
      </c>
      <c r="W54" s="71" t="str">
        <f ca="1">INDEX({"","_","-","="},IF(OR($D54 &gt;= X$6, $E54 &lt; W$6), 0, 1)+IF(OR($F54 &gt;= X$6, $G54 &lt; W$6), 0, 2)+1)</f>
        <v/>
      </c>
      <c r="X54" s="71" t="str">
        <f ca="1">INDEX({"","_","-","="},IF(OR($D54 &gt;= Y$6, $E54 &lt; X$6), 0, 1)+IF(OR($F54 &gt;= Y$6, $G54 &lt; X$6), 0, 2)+1)</f>
        <v/>
      </c>
      <c r="Y54" s="71" t="str">
        <f ca="1">INDEX({"","_","-","="},IF(OR($D54 &gt;= Z$6, $E54 &lt; Y$6), 0, 1)+IF(OR($F54 &gt;= Z$6, $G54 &lt; Y$6), 0, 2)+1)</f>
        <v/>
      </c>
      <c r="Z54" s="71" t="str">
        <f ca="1">INDEX({"","_","-","="},IF(OR($D54 &gt;= AA$6, $E54 &lt; Z$6), 0, 1)+IF(OR($F54 &gt;= AA$6, $G54 &lt; Z$6), 0, 2)+1)</f>
        <v/>
      </c>
      <c r="AA54" s="71" t="str">
        <f ca="1">INDEX({"","_","-","="},IF(OR($D54 &gt;= AB$6, $E54 &lt; AA$6), 0, 1)+IF(OR($F54 &gt;= AB$6, $G54 &lt; AA$6), 0, 2)+1)</f>
        <v/>
      </c>
      <c r="AB54" s="71" t="str">
        <f ca="1">INDEX({"","_","-","="},IF(OR($D54 &gt;= AC$6, $E54 &lt; AB$6), 0, 1)+IF(OR($F54 &gt;= AC$6, $G54 &lt; AB$6), 0, 2)+1)</f>
        <v/>
      </c>
      <c r="AC54" s="71" t="str">
        <f ca="1">INDEX({"","_","-","="},IF(OR($D54 &gt;= AD$6, $E54 &lt; AC$6), 0, 1)+IF(OR($F54 &gt;= AD$6, $G54 &lt; AC$6), 0, 2)+1)</f>
        <v/>
      </c>
      <c r="AD54" s="71" t="str">
        <f ca="1">INDEX({"","_","-","="},IF(OR($D54 &gt;= AE$6, $E54 &lt; AD$6), 0, 1)+IF(OR($F54 &gt;= AE$6, $G54 &lt; AD$6), 0, 2)+1)</f>
        <v/>
      </c>
      <c r="AE54" s="71" t="str">
        <f ca="1">INDEX({"","_","-","="},IF(OR($D54 &gt;= AF$6, $E54 &lt; AE$6), 0, 1)+IF(OR($F54 &gt;= AF$6, $G54 &lt; AE$6), 0, 2)+1)</f>
        <v/>
      </c>
      <c r="AF54" s="71" t="str">
        <f ca="1">INDEX({"","_","-","="},IF(OR($D54 &gt;= AG$6, $E54 &lt; AF$6), 0, 1)+IF(OR($F54 &gt;= AG$6, $G54 &lt; AF$6), 0, 2)+1)</f>
        <v/>
      </c>
      <c r="AG54" s="71" t="str">
        <f ca="1">INDEX({"","_","-","="},IF(OR($D54 &gt;= AH$6, $E54 &lt; AG$6), 0, 1)+IF(OR($F54 &gt;= AH$6, $G54 &lt; AG$6), 0, 2)+1)</f>
        <v/>
      </c>
      <c r="AH54" s="71" t="str">
        <f ca="1">INDEX({"","_","-","="},IF(OR($D54 &gt;= AI$6, $E54 &lt; AH$6), 0, 1)+IF(OR($F54 &gt;= AI$6, $G54 &lt; AH$6), 0, 2)+1)</f>
        <v/>
      </c>
      <c r="AI54" s="71" t="str">
        <f ca="1">INDEX({"","_","-","="},IF(OR($D54 &gt;= AJ$6, $E54 &lt; AI$6), 0, 1)+IF(OR($F54 &gt;= AJ$6, $G54 &lt; AI$6), 0, 2)+1)</f>
        <v/>
      </c>
      <c r="AJ54" s="71" t="str">
        <f ca="1">INDEX({"","_","-","="},IF(OR($D54 &gt;= AK$6, $E54 &lt; AJ$6), 0, 1)+IF(OR($F54 &gt;= AK$6, $G54 &lt; AJ$6), 0, 2)+1)</f>
        <v/>
      </c>
      <c r="AK54" s="71" t="str">
        <f ca="1">INDEX({"","_","-","="},IF(OR($D54 &gt;= AL$6, $E54 &lt; AK$6), 0, 1)+IF(OR($F54 &gt;= AL$6, $G54 &lt; AK$6), 0, 2)+1)</f>
        <v/>
      </c>
      <c r="AL54" s="71" t="str">
        <f ca="1">INDEX({"","_","-","="},IF(OR($D54 &gt;= AM$6, $E54 &lt; AL$6), 0, 1)+IF(OR($F54 &gt;= AM$6, $G54 &lt; AL$6), 0, 2)+1)</f>
        <v/>
      </c>
      <c r="AM54" s="71" t="str">
        <f ca="1">INDEX({"","_","-","="},IF(OR($D54 &gt;= AN$6, $E54 &lt; AM$6), 0, 1)+IF(OR($F54 &gt;= AN$6, $G54 &lt; AM$6), 0, 2)+1)</f>
        <v/>
      </c>
      <c r="AN54" s="71" t="str">
        <f ca="1">INDEX({"","_","-","="},IF(OR($D54 &gt;= AO$6, $E54 &lt; AN$6), 0, 1)+IF(OR($F54 &gt;= AO$6, $G54 &lt; AN$6), 0, 2)+1)</f>
        <v/>
      </c>
      <c r="AO54" s="71" t="str">
        <f ca="1">INDEX({"","_","-","="},IF(OR($D54 &gt;= AP$6, $E54 &lt; AO$6), 0, 1)+IF(OR($F54 &gt;= AP$6, $G54 &lt; AO$6), 0, 2)+1)</f>
        <v/>
      </c>
      <c r="AP54" s="71" t="str">
        <f ca="1">INDEX({"","_","-","="},IF(OR($D54 &gt;= AQ$6, $E54 &lt; AP$6), 0, 1)+IF(OR($F54 &gt;= AQ$6, $G54 &lt; AP$6), 0, 2)+1)</f>
        <v/>
      </c>
      <c r="AQ54" s="71" t="str">
        <f ca="1">INDEX({"","_","-","="},IF(OR($D54 &gt;= AR$6, $E54 &lt; AQ$6), 0, 1)+IF(OR($F54 &gt;= AR$6, $G54 &lt; AQ$6), 0, 2)+1)</f>
        <v/>
      </c>
      <c r="AR54" s="71" t="str">
        <f ca="1">INDEX({"","_","-","="},IF(OR($D54 &gt;= AS$6, $E54 &lt; AR$6), 0, 1)+IF(OR($F54 &gt;= AS$6, $G54 &lt; AR$6), 0, 2)+1)</f>
        <v/>
      </c>
      <c r="AS54" s="71" t="str">
        <f ca="1">INDEX({"","_","-","="},IF(OR($D54 &gt;= AT$6, $E54 &lt; AS$6), 0, 1)+IF(OR($F54 &gt;= AT$6, $G54 &lt; AS$6), 0, 2)+1)</f>
        <v/>
      </c>
      <c r="AT54" s="71" t="str">
        <f ca="1">INDEX({"","_","-","="},IF(OR($D54 &gt;= AU$6, $E54 &lt; AT$6), 0, 1)+IF(OR($F54 &gt;= AU$6, $G54 &lt; AT$6), 0, 2)+1)</f>
        <v/>
      </c>
      <c r="AU54" s="71" t="str">
        <f ca="1">INDEX({"","_","-","="},IF(OR($D54 &gt;= AV$6, $E54 &lt; AU$6), 0, 1)+IF(OR($F54 &gt;= AV$6, $G54 &lt; AU$6), 0, 2)+1)</f>
        <v/>
      </c>
      <c r="AV54" s="71" t="str">
        <f ca="1">INDEX({"","_","-","="},IF(OR($D54 &gt;= AW$6, $E54 &lt; AV$6), 0, 1)+IF(OR($F54 &gt;= AW$6, $G54 &lt; AV$6), 0, 2)+1)</f>
        <v/>
      </c>
      <c r="AW54" s="71" t="str">
        <f ca="1">INDEX({"","_","-","="},IF(OR($D54 &gt;= AX$6, $E54 &lt; AW$6), 0, 1)+IF(OR($F54 &gt;= AX$6, $G54 &lt; AW$6), 0, 2)+1)</f>
        <v/>
      </c>
      <c r="AX54" s="71" t="str">
        <f ca="1">INDEX({"","_","-","="},IF(OR($D54 &gt;= AY$6, $E54 &lt; AX$6), 0, 1)+IF(OR($F54 &gt;= AY$6, $G54 &lt; AX$6), 0, 2)+1)</f>
        <v/>
      </c>
      <c r="AY54" s="71" t="str">
        <f ca="1">INDEX({"","_","-","="},IF(OR($D54 &gt;= AZ$6, $E54 &lt; AY$6), 0, 1)+IF(OR($F54 &gt;= AZ$6, $G54 &lt; AY$6), 0, 2)+1)</f>
        <v/>
      </c>
      <c r="AZ54" s="71" t="str">
        <f ca="1">INDEX({"","_","-","="},IF(OR($D54 &gt;= BA$6, $E54 &lt; AZ$6), 0, 1)+IF(OR($F54 &gt;= BA$6, $G54 &lt; AZ$6), 0, 2)+1)</f>
        <v/>
      </c>
      <c r="BA54" s="71" t="str">
        <f ca="1">INDEX({"","_","-","="},IF(OR($D54 &gt;= BB$6, $E54 &lt; BA$6), 0, 1)+IF(OR($F54 &gt;= BB$6, $G54 &lt; BA$6), 0, 2)+1)</f>
        <v/>
      </c>
      <c r="BB54" s="71" t="str">
        <f ca="1">INDEX({"","_","-","="},IF(OR($D54 &gt;= BC$6, $E54 &lt; BB$6), 0, 1)+IF(OR($F54 &gt;= BC$6, $G54 &lt; BB$6), 0, 2)+1)</f>
        <v/>
      </c>
      <c r="BC54" s="71" t="str">
        <f ca="1">INDEX({"","_","-","="},IF(OR($D54 &gt;= BD$6, $E54 &lt; BC$6), 0, 1)+IF(OR($F54 &gt;= BD$6, $G54 &lt; BC$6), 0, 2)+1)</f>
        <v/>
      </c>
      <c r="BD54" s="71" t="str">
        <f ca="1">INDEX({"","_","-","="},IF(OR($D54 &gt;= BE$6, $E54 &lt; BD$6), 0, 1)+IF(OR($F54 &gt;= BE$6, $G54 &lt; BD$6), 0, 2)+1)</f>
        <v/>
      </c>
      <c r="BE54" s="71" t="str">
        <f ca="1">INDEX({"","_","-","="},IF(OR($D54 &gt;= BF$6, $E54 &lt; BE$6), 0, 1)+IF(OR($F54 &gt;= BF$6, $G54 &lt; BE$6), 0, 2)+1)</f>
        <v/>
      </c>
      <c r="BF54" s="71" t="str">
        <f ca="1">INDEX({"","_","-","="},IF(OR($D54 &gt;= BG$6, $E54 &lt; BF$6), 0, 1)+IF(OR($F54 &gt;= BG$6, $G54 &lt; BF$6), 0, 2)+1)</f>
        <v/>
      </c>
      <c r="BG54" s="71" t="str">
        <f ca="1">INDEX({"","_","-","="},IF(OR($D54 &gt;= BH$6, $E54 &lt; BG$6), 0, 1)+IF(OR($F54 &gt;= BH$6, $G54 &lt; BG$6), 0, 2)+1)</f>
        <v/>
      </c>
      <c r="BH54" s="71" t="str">
        <f ca="1">INDEX({"","_","-","="},IF(OR($D54 &gt;= BI$6, $E54 &lt; BH$6), 0, 1)+IF(OR($F54 &gt;= BI$6, $G54 &lt; BH$6), 0, 2)+1)</f>
        <v/>
      </c>
      <c r="BI54" s="71" t="str">
        <f ca="1">INDEX({"","_","-","="},IF(OR($D54 &gt;= BJ$6, $E54 &lt; BI$6), 0, 1)+IF(OR($F54 &gt;= BJ$6, $G54 &lt; BI$6), 0, 2)+1)</f>
        <v/>
      </c>
      <c r="BJ54" s="71" t="str">
        <f ca="1">INDEX({"","_","-","="},IF(OR($D54 &gt;= BK$6, $E54 &lt; BJ$6), 0, 1)+IF(OR($F54 &gt;= BK$6, $G54 &lt; BJ$6), 0, 2)+1)</f>
        <v/>
      </c>
      <c r="BK54" s="71" t="str">
        <f ca="1">INDEX({"","_","-","="},IF(OR($D54 &gt;= BL$6, $E54 &lt; BK$6), 0, 1)+IF(OR($F54 &gt;= BL$6, $G54 &lt; BK$6), 0, 2)+1)</f>
        <v/>
      </c>
      <c r="BL54" s="71" t="str">
        <f ca="1">INDEX({"","_","-","="},IF(OR($D54 &gt;= BM$6, $E54 &lt; BL$6), 0, 1)+IF(OR($F54 &gt;= BM$6, $G54 &lt; BL$6), 0, 2)+1)</f>
        <v/>
      </c>
      <c r="BM54" s="71" t="str">
        <f ca="1">INDEX({"","_","-","="},IF(OR($D54 &gt;= BN$6, $E54 &lt; BM$6), 0, 1)+IF(OR($F54 &gt;= BN$6, $G54 &lt; BM$6), 0, 2)+1)</f>
        <v/>
      </c>
      <c r="BN54" s="71" t="str">
        <f ca="1">INDEX({"","_","-","="},IF(OR($D54 &gt;= BO$6, $E54 &lt; BN$6), 0, 1)+IF(OR($F54 &gt;= BO$6, $G54 &lt; BN$6), 0, 2)+1)</f>
        <v/>
      </c>
      <c r="BO54" s="71" t="str">
        <f ca="1">INDEX({"","_","-","="},IF(OR($D54 &gt;= BP$6, $E54 &lt; BO$6), 0, 1)+IF(OR($F54 &gt;= BP$6, $G54 &lt; BO$6), 0, 2)+1)</f>
        <v/>
      </c>
      <c r="BP54" s="71" t="str">
        <f ca="1">INDEX({"","_","-","="},IF(OR($D54 &gt;= BQ$6, $E54 &lt; BP$6), 0, 1)+IF(OR($F54 &gt;= BQ$6, $G54 &lt; BP$6), 0, 2)+1)</f>
        <v/>
      </c>
      <c r="BQ54" s="71" t="str">
        <f ca="1">INDEX({"","_","-","="},IF(OR($D54 &gt;= BR$6, $E54 &lt; BQ$6), 0, 1)+IF(OR($F54 &gt;= BR$6, $G54 &lt; BQ$6), 0, 2)+1)</f>
        <v/>
      </c>
      <c r="BR54" s="71" t="str">
        <f ca="1">INDEX({"","_","-","="},IF(OR($D54 &gt;= BS$6, $E54 &lt; BR$6), 0, 1)+IF(OR($F54 &gt;= BS$6, $G54 &lt; BR$6), 0, 2)+1)</f>
        <v/>
      </c>
      <c r="BS54" s="71" t="str">
        <f ca="1">INDEX({"","_","-","="},IF(OR($D54 &gt;= BT$6, $E54 &lt; BS$6), 0, 1)+IF(OR($F54 &gt;= BT$6, $G54 &lt; BS$6), 0, 2)+1)</f>
        <v/>
      </c>
      <c r="BT54" s="71" t="str">
        <f ca="1">INDEX({"","_","-","="},IF(OR($D54 &gt;= BU$6, $E54 &lt; BT$6), 0, 1)+IF(OR($F54 &gt;= BU$6, $G54 &lt; BT$6), 0, 2)+1)</f>
        <v/>
      </c>
      <c r="BU54" s="71" t="str">
        <f ca="1">INDEX({"","_","-","="},IF(OR($D54 &gt;= BV$6, $E54 &lt; BU$6), 0, 1)+IF(OR($F54 &gt;= BV$6, $G54 &lt; BU$6), 0, 2)+1)</f>
        <v/>
      </c>
      <c r="BV54" s="71" t="str">
        <f ca="1">INDEX({"","_","-","="},IF(OR($D54 &gt;= BW$6, $E54 &lt; BV$6), 0, 1)+IF(OR($F54 &gt;= BW$6, $G54 &lt; BV$6), 0, 2)+1)</f>
        <v/>
      </c>
      <c r="BW54" s="71" t="str">
        <f ca="1">INDEX({"","_","-","="},IF(OR($D54 &gt;= BX$6, $E54 &lt; BW$6), 0, 1)+IF(OR($F54 &gt;= BX$6, $G54 &lt; BW$6), 0, 2)+1)</f>
        <v/>
      </c>
      <c r="BX54" s="71" t="str">
        <f ca="1">INDEX({"","_","-","="},IF(OR($D54 &gt;= BY$6, $E54 &lt; BX$6), 0, 1)+IF(OR($F54 &gt;= BY$6, $G54 &lt; BX$6), 0, 2)+1)</f>
        <v/>
      </c>
      <c r="BY54" s="71" t="str">
        <f ca="1">INDEX({"","_","-","="},IF(OR($D54 &gt;= BZ$6, $E54 &lt; BY$6), 0, 1)+IF(OR($F54 &gt;= BZ$6, $G54 &lt; BY$6), 0, 2)+1)</f>
        <v/>
      </c>
      <c r="BZ54" s="71" t="str">
        <f ca="1">INDEX({"","_","-","="},IF(OR($D54 &gt;= CA$6, $E54 &lt; BZ$6), 0, 1)+IF(OR($F54 &gt;= CA$6, $G54 &lt; BZ$6), 0, 2)+1)</f>
        <v/>
      </c>
      <c r="CA54" s="71" t="str">
        <f ca="1">INDEX({"","_","-","="},IF(OR($D54 &gt;= CB$6, $E54 &lt; CA$6), 0, 1)+IF(OR($F54 &gt;= CB$6, $G54 &lt; CA$6), 0, 2)+1)</f>
        <v/>
      </c>
      <c r="CB54" s="71" t="str">
        <f ca="1">INDEX({"","_","-","="},IF(OR($D54 &gt;= CC$6, $E54 &lt; CB$6), 0, 1)+IF(OR($F54 &gt;= CC$6, $G54 &lt; CB$6), 0, 2)+1)</f>
        <v/>
      </c>
      <c r="CC54" s="71" t="str">
        <f ca="1">INDEX({"","_","-","="},IF(OR($D54 &gt;= CD$6, $E54 &lt; CC$6), 0, 1)+IF(OR($F54 &gt;= CD$6, $G54 &lt; CC$6), 0, 2)+1)</f>
        <v/>
      </c>
      <c r="CD54" s="71" t="str">
        <f ca="1">INDEX({"","_","-","="},IF(OR($D54 &gt;= CE$6, $E54 &lt; CD$6), 0, 1)+IF(OR($F54 &gt;= CE$6, $G54 &lt; CD$6), 0, 2)+1)</f>
        <v/>
      </c>
    </row>
    <row r="55" spans="1:82">
      <c r="A55" s="8" t="str">
        <f ca="1">IF('临-进度'!N50,'临-进度'!$A50,"")</f>
        <v/>
      </c>
      <c r="B55" s="8" t="str">
        <f ca="1">IF('临-进度'!N50,'临-进度'!$B50,"")</f>
        <v/>
      </c>
      <c r="C55" s="8" t="str">
        <f ca="1">IF('临-进度'!N50,'临-进度'!$F50,"")</f>
        <v/>
      </c>
      <c r="D55" s="42" t="str">
        <f ca="1">IF('临-进度'!$N50,'临-进度'!$J50,"")</f>
        <v/>
      </c>
      <c r="E55" s="42" t="str">
        <f ca="1">IF('临-进度'!$N50,'临-进度'!$AF50,"")</f>
        <v/>
      </c>
      <c r="F55" s="42" t="str">
        <f ca="1">IF('临-进度'!$N50,'临-进度'!$K50,"")</f>
        <v/>
      </c>
      <c r="G55" s="76" t="str">
        <f ca="1">IF('临-进度'!$N50,'临-进度'!$AG50,"")</f>
        <v/>
      </c>
      <c r="H55" s="71" t="str">
        <f ca="1">INDEX({"","_","-","="},IF(OR($D55 &gt;= I$6, $E55 &lt; H$6), 0, 1)+IF(OR($F55 &gt;= I$6, $G55 &lt; H$6), 0, 2)+1)</f>
        <v/>
      </c>
      <c r="I55" s="71" t="str">
        <f ca="1">INDEX({"","_","-","="},IF(OR($D55 &gt;= J$6, $E55 &lt; I$6), 0, 1)+IF(OR($F55 &gt;= J$6, $G55 &lt; I$6), 0, 2)+1)</f>
        <v/>
      </c>
      <c r="J55" s="71" t="str">
        <f ca="1">INDEX({"","_","-","="},IF(OR($D55 &gt;= K$6, $E55 &lt; J$6), 0, 1)+IF(OR($F55 &gt;= K$6, $G55 &lt; J$6), 0, 2)+1)</f>
        <v/>
      </c>
      <c r="K55" s="71" t="str">
        <f ca="1">INDEX({"","_","-","="},IF(OR($D55 &gt;= L$6, $E55 &lt; K$6), 0, 1)+IF(OR($F55 &gt;= L$6, $G55 &lt; K$6), 0, 2)+1)</f>
        <v/>
      </c>
      <c r="L55" s="71" t="str">
        <f ca="1">INDEX({"","_","-","="},IF(OR($D55 &gt;= M$6, $E55 &lt; L$6), 0, 1)+IF(OR($F55 &gt;= M$6, $G55 &lt; L$6), 0, 2)+1)</f>
        <v/>
      </c>
      <c r="M55" s="71" t="str">
        <f ca="1">INDEX({"","_","-","="},IF(OR($D55 &gt;= N$6, $E55 &lt; M$6), 0, 1)+IF(OR($F55 &gt;= N$6, $G55 &lt; M$6), 0, 2)+1)</f>
        <v/>
      </c>
      <c r="N55" s="71" t="str">
        <f ca="1">INDEX({"","_","-","="},IF(OR($D55 &gt;= O$6, $E55 &lt; N$6), 0, 1)+IF(OR($F55 &gt;= O$6, $G55 &lt; N$6), 0, 2)+1)</f>
        <v/>
      </c>
      <c r="O55" s="71" t="str">
        <f ca="1">INDEX({"","_","-","="},IF(OR($D55 &gt;= P$6, $E55 &lt; O$6), 0, 1)+IF(OR($F55 &gt;= P$6, $G55 &lt; O$6), 0, 2)+1)</f>
        <v/>
      </c>
      <c r="P55" s="71" t="str">
        <f ca="1">INDEX({"","_","-","="},IF(OR($D55 &gt;= Q$6, $E55 &lt; P$6), 0, 1)+IF(OR($F55 &gt;= Q$6, $G55 &lt; P$6), 0, 2)+1)</f>
        <v/>
      </c>
      <c r="Q55" s="71" t="str">
        <f ca="1">INDEX({"","_","-","="},IF(OR($D55 &gt;= R$6, $E55 &lt; Q$6), 0, 1)+IF(OR($F55 &gt;= R$6, $G55 &lt; Q$6), 0, 2)+1)</f>
        <v/>
      </c>
      <c r="R55" s="71" t="str">
        <f ca="1">INDEX({"","_","-","="},IF(OR($D55 &gt;= S$6, $E55 &lt; R$6), 0, 1)+IF(OR($F55 &gt;= S$6, $G55 &lt; R$6), 0, 2)+1)</f>
        <v/>
      </c>
      <c r="S55" s="71" t="str">
        <f ca="1">INDEX({"","_","-","="},IF(OR($D55 &gt;= T$6, $E55 &lt; S$6), 0, 1)+IF(OR($F55 &gt;= T$6, $G55 &lt; S$6), 0, 2)+1)</f>
        <v/>
      </c>
      <c r="T55" s="71" t="str">
        <f ca="1">INDEX({"","_","-","="},IF(OR($D55 &gt;= U$6, $E55 &lt; T$6), 0, 1)+IF(OR($F55 &gt;= U$6, $G55 &lt; T$6), 0, 2)+1)</f>
        <v/>
      </c>
      <c r="U55" s="71" t="str">
        <f ca="1">INDEX({"","_","-","="},IF(OR($D55 &gt;= V$6, $E55 &lt; U$6), 0, 1)+IF(OR($F55 &gt;= V$6, $G55 &lt; U$6), 0, 2)+1)</f>
        <v/>
      </c>
      <c r="V55" s="71" t="str">
        <f ca="1">INDEX({"","_","-","="},IF(OR($D55 &gt;= W$6, $E55 &lt; V$6), 0, 1)+IF(OR($F55 &gt;= W$6, $G55 &lt; V$6), 0, 2)+1)</f>
        <v/>
      </c>
      <c r="W55" s="71" t="str">
        <f ca="1">INDEX({"","_","-","="},IF(OR($D55 &gt;= X$6, $E55 &lt; W$6), 0, 1)+IF(OR($F55 &gt;= X$6, $G55 &lt; W$6), 0, 2)+1)</f>
        <v/>
      </c>
      <c r="X55" s="71" t="str">
        <f ca="1">INDEX({"","_","-","="},IF(OR($D55 &gt;= Y$6, $E55 &lt; X$6), 0, 1)+IF(OR($F55 &gt;= Y$6, $G55 &lt; X$6), 0, 2)+1)</f>
        <v/>
      </c>
      <c r="Y55" s="71" t="str">
        <f ca="1">INDEX({"","_","-","="},IF(OR($D55 &gt;= Z$6, $E55 &lt; Y$6), 0, 1)+IF(OR($F55 &gt;= Z$6, $G55 &lt; Y$6), 0, 2)+1)</f>
        <v/>
      </c>
      <c r="Z55" s="71" t="str">
        <f ca="1">INDEX({"","_","-","="},IF(OR($D55 &gt;= AA$6, $E55 &lt; Z$6), 0, 1)+IF(OR($F55 &gt;= AA$6, $G55 &lt; Z$6), 0, 2)+1)</f>
        <v/>
      </c>
      <c r="AA55" s="71" t="str">
        <f ca="1">INDEX({"","_","-","="},IF(OR($D55 &gt;= AB$6, $E55 &lt; AA$6), 0, 1)+IF(OR($F55 &gt;= AB$6, $G55 &lt; AA$6), 0, 2)+1)</f>
        <v/>
      </c>
      <c r="AB55" s="71" t="str">
        <f ca="1">INDEX({"","_","-","="},IF(OR($D55 &gt;= AC$6, $E55 &lt; AB$6), 0, 1)+IF(OR($F55 &gt;= AC$6, $G55 &lt; AB$6), 0, 2)+1)</f>
        <v/>
      </c>
      <c r="AC55" s="71" t="str">
        <f ca="1">INDEX({"","_","-","="},IF(OR($D55 &gt;= AD$6, $E55 &lt; AC$6), 0, 1)+IF(OR($F55 &gt;= AD$6, $G55 &lt; AC$6), 0, 2)+1)</f>
        <v/>
      </c>
      <c r="AD55" s="71" t="str">
        <f ca="1">INDEX({"","_","-","="},IF(OR($D55 &gt;= AE$6, $E55 &lt; AD$6), 0, 1)+IF(OR($F55 &gt;= AE$6, $G55 &lt; AD$6), 0, 2)+1)</f>
        <v/>
      </c>
      <c r="AE55" s="71" t="str">
        <f ca="1">INDEX({"","_","-","="},IF(OR($D55 &gt;= AF$6, $E55 &lt; AE$6), 0, 1)+IF(OR($F55 &gt;= AF$6, $G55 &lt; AE$6), 0, 2)+1)</f>
        <v/>
      </c>
      <c r="AF55" s="71" t="str">
        <f ca="1">INDEX({"","_","-","="},IF(OR($D55 &gt;= AG$6, $E55 &lt; AF$6), 0, 1)+IF(OR($F55 &gt;= AG$6, $G55 &lt; AF$6), 0, 2)+1)</f>
        <v/>
      </c>
      <c r="AG55" s="71" t="str">
        <f ca="1">INDEX({"","_","-","="},IF(OR($D55 &gt;= AH$6, $E55 &lt; AG$6), 0, 1)+IF(OR($F55 &gt;= AH$6, $G55 &lt; AG$6), 0, 2)+1)</f>
        <v/>
      </c>
      <c r="AH55" s="71" t="str">
        <f ca="1">INDEX({"","_","-","="},IF(OR($D55 &gt;= AI$6, $E55 &lt; AH$6), 0, 1)+IF(OR($F55 &gt;= AI$6, $G55 &lt; AH$6), 0, 2)+1)</f>
        <v/>
      </c>
      <c r="AI55" s="71" t="str">
        <f ca="1">INDEX({"","_","-","="},IF(OR($D55 &gt;= AJ$6, $E55 &lt; AI$6), 0, 1)+IF(OR($F55 &gt;= AJ$6, $G55 &lt; AI$6), 0, 2)+1)</f>
        <v/>
      </c>
      <c r="AJ55" s="71" t="str">
        <f ca="1">INDEX({"","_","-","="},IF(OR($D55 &gt;= AK$6, $E55 &lt; AJ$6), 0, 1)+IF(OR($F55 &gt;= AK$6, $G55 &lt; AJ$6), 0, 2)+1)</f>
        <v/>
      </c>
      <c r="AK55" s="71" t="str">
        <f ca="1">INDEX({"","_","-","="},IF(OR($D55 &gt;= AL$6, $E55 &lt; AK$6), 0, 1)+IF(OR($F55 &gt;= AL$6, $G55 &lt; AK$6), 0, 2)+1)</f>
        <v/>
      </c>
      <c r="AL55" s="71" t="str">
        <f ca="1">INDEX({"","_","-","="},IF(OR($D55 &gt;= AM$6, $E55 &lt; AL$6), 0, 1)+IF(OR($F55 &gt;= AM$6, $G55 &lt; AL$6), 0, 2)+1)</f>
        <v/>
      </c>
      <c r="AM55" s="71" t="str">
        <f ca="1">INDEX({"","_","-","="},IF(OR($D55 &gt;= AN$6, $E55 &lt; AM$6), 0, 1)+IF(OR($F55 &gt;= AN$6, $G55 &lt; AM$6), 0, 2)+1)</f>
        <v/>
      </c>
      <c r="AN55" s="71" t="str">
        <f ca="1">INDEX({"","_","-","="},IF(OR($D55 &gt;= AO$6, $E55 &lt; AN$6), 0, 1)+IF(OR($F55 &gt;= AO$6, $G55 &lt; AN$6), 0, 2)+1)</f>
        <v/>
      </c>
      <c r="AO55" s="71" t="str">
        <f ca="1">INDEX({"","_","-","="},IF(OR($D55 &gt;= AP$6, $E55 &lt; AO$6), 0, 1)+IF(OR($F55 &gt;= AP$6, $G55 &lt; AO$6), 0, 2)+1)</f>
        <v/>
      </c>
      <c r="AP55" s="71" t="str">
        <f ca="1">INDEX({"","_","-","="},IF(OR($D55 &gt;= AQ$6, $E55 &lt; AP$6), 0, 1)+IF(OR($F55 &gt;= AQ$6, $G55 &lt; AP$6), 0, 2)+1)</f>
        <v/>
      </c>
      <c r="AQ55" s="71" t="str">
        <f ca="1">INDEX({"","_","-","="},IF(OR($D55 &gt;= AR$6, $E55 &lt; AQ$6), 0, 1)+IF(OR($F55 &gt;= AR$6, $G55 &lt; AQ$6), 0, 2)+1)</f>
        <v/>
      </c>
      <c r="AR55" s="71" t="str">
        <f ca="1">INDEX({"","_","-","="},IF(OR($D55 &gt;= AS$6, $E55 &lt; AR$6), 0, 1)+IF(OR($F55 &gt;= AS$6, $G55 &lt; AR$6), 0, 2)+1)</f>
        <v/>
      </c>
      <c r="AS55" s="71" t="str">
        <f ca="1">INDEX({"","_","-","="},IF(OR($D55 &gt;= AT$6, $E55 &lt; AS$6), 0, 1)+IF(OR($F55 &gt;= AT$6, $G55 &lt; AS$6), 0, 2)+1)</f>
        <v/>
      </c>
      <c r="AT55" s="71" t="str">
        <f ca="1">INDEX({"","_","-","="},IF(OR($D55 &gt;= AU$6, $E55 &lt; AT$6), 0, 1)+IF(OR($F55 &gt;= AU$6, $G55 &lt; AT$6), 0, 2)+1)</f>
        <v/>
      </c>
      <c r="AU55" s="71" t="str">
        <f ca="1">INDEX({"","_","-","="},IF(OR($D55 &gt;= AV$6, $E55 &lt; AU$6), 0, 1)+IF(OR($F55 &gt;= AV$6, $G55 &lt; AU$6), 0, 2)+1)</f>
        <v/>
      </c>
      <c r="AV55" s="71" t="str">
        <f ca="1">INDEX({"","_","-","="},IF(OR($D55 &gt;= AW$6, $E55 &lt; AV$6), 0, 1)+IF(OR($F55 &gt;= AW$6, $G55 &lt; AV$6), 0, 2)+1)</f>
        <v/>
      </c>
      <c r="AW55" s="71" t="str">
        <f ca="1">INDEX({"","_","-","="},IF(OR($D55 &gt;= AX$6, $E55 &lt; AW$6), 0, 1)+IF(OR($F55 &gt;= AX$6, $G55 &lt; AW$6), 0, 2)+1)</f>
        <v/>
      </c>
      <c r="AX55" s="71" t="str">
        <f ca="1">INDEX({"","_","-","="},IF(OR($D55 &gt;= AY$6, $E55 &lt; AX$6), 0, 1)+IF(OR($F55 &gt;= AY$6, $G55 &lt; AX$6), 0, 2)+1)</f>
        <v/>
      </c>
      <c r="AY55" s="71" t="str">
        <f ca="1">INDEX({"","_","-","="},IF(OR($D55 &gt;= AZ$6, $E55 &lt; AY$6), 0, 1)+IF(OR($F55 &gt;= AZ$6, $G55 &lt; AY$6), 0, 2)+1)</f>
        <v/>
      </c>
      <c r="AZ55" s="71" t="str">
        <f ca="1">INDEX({"","_","-","="},IF(OR($D55 &gt;= BA$6, $E55 &lt; AZ$6), 0, 1)+IF(OR($F55 &gt;= BA$6, $G55 &lt; AZ$6), 0, 2)+1)</f>
        <v/>
      </c>
      <c r="BA55" s="71" t="str">
        <f ca="1">INDEX({"","_","-","="},IF(OR($D55 &gt;= BB$6, $E55 &lt; BA$6), 0, 1)+IF(OR($F55 &gt;= BB$6, $G55 &lt; BA$6), 0, 2)+1)</f>
        <v/>
      </c>
      <c r="BB55" s="71" t="str">
        <f ca="1">INDEX({"","_","-","="},IF(OR($D55 &gt;= BC$6, $E55 &lt; BB$6), 0, 1)+IF(OR($F55 &gt;= BC$6, $G55 &lt; BB$6), 0, 2)+1)</f>
        <v/>
      </c>
      <c r="BC55" s="71" t="str">
        <f ca="1">INDEX({"","_","-","="},IF(OR($D55 &gt;= BD$6, $E55 &lt; BC$6), 0, 1)+IF(OR($F55 &gt;= BD$6, $G55 &lt; BC$6), 0, 2)+1)</f>
        <v/>
      </c>
      <c r="BD55" s="71" t="str">
        <f ca="1">INDEX({"","_","-","="},IF(OR($D55 &gt;= BE$6, $E55 &lt; BD$6), 0, 1)+IF(OR($F55 &gt;= BE$6, $G55 &lt; BD$6), 0, 2)+1)</f>
        <v/>
      </c>
      <c r="BE55" s="71" t="str">
        <f ca="1">INDEX({"","_","-","="},IF(OR($D55 &gt;= BF$6, $E55 &lt; BE$6), 0, 1)+IF(OR($F55 &gt;= BF$6, $G55 &lt; BE$6), 0, 2)+1)</f>
        <v/>
      </c>
      <c r="BF55" s="71" t="str">
        <f ca="1">INDEX({"","_","-","="},IF(OR($D55 &gt;= BG$6, $E55 &lt; BF$6), 0, 1)+IF(OR($F55 &gt;= BG$6, $G55 &lt; BF$6), 0, 2)+1)</f>
        <v/>
      </c>
      <c r="BG55" s="71" t="str">
        <f ca="1">INDEX({"","_","-","="},IF(OR($D55 &gt;= BH$6, $E55 &lt; BG$6), 0, 1)+IF(OR($F55 &gt;= BH$6, $G55 &lt; BG$6), 0, 2)+1)</f>
        <v/>
      </c>
      <c r="BH55" s="71" t="str">
        <f ca="1">INDEX({"","_","-","="},IF(OR($D55 &gt;= BI$6, $E55 &lt; BH$6), 0, 1)+IF(OR($F55 &gt;= BI$6, $G55 &lt; BH$6), 0, 2)+1)</f>
        <v/>
      </c>
      <c r="BI55" s="71" t="str">
        <f ca="1">INDEX({"","_","-","="},IF(OR($D55 &gt;= BJ$6, $E55 &lt; BI$6), 0, 1)+IF(OR($F55 &gt;= BJ$6, $G55 &lt; BI$6), 0, 2)+1)</f>
        <v/>
      </c>
      <c r="BJ55" s="71" t="str">
        <f ca="1">INDEX({"","_","-","="},IF(OR($D55 &gt;= BK$6, $E55 &lt; BJ$6), 0, 1)+IF(OR($F55 &gt;= BK$6, $G55 &lt; BJ$6), 0, 2)+1)</f>
        <v/>
      </c>
      <c r="BK55" s="71" t="str">
        <f ca="1">INDEX({"","_","-","="},IF(OR($D55 &gt;= BL$6, $E55 &lt; BK$6), 0, 1)+IF(OR($F55 &gt;= BL$6, $G55 &lt; BK$6), 0, 2)+1)</f>
        <v/>
      </c>
      <c r="BL55" s="71" t="str">
        <f ca="1">INDEX({"","_","-","="},IF(OR($D55 &gt;= BM$6, $E55 &lt; BL$6), 0, 1)+IF(OR($F55 &gt;= BM$6, $G55 &lt; BL$6), 0, 2)+1)</f>
        <v/>
      </c>
      <c r="BM55" s="71" t="str">
        <f ca="1">INDEX({"","_","-","="},IF(OR($D55 &gt;= BN$6, $E55 &lt; BM$6), 0, 1)+IF(OR($F55 &gt;= BN$6, $G55 &lt; BM$6), 0, 2)+1)</f>
        <v/>
      </c>
      <c r="BN55" s="71" t="str">
        <f ca="1">INDEX({"","_","-","="},IF(OR($D55 &gt;= BO$6, $E55 &lt; BN$6), 0, 1)+IF(OR($F55 &gt;= BO$6, $G55 &lt; BN$6), 0, 2)+1)</f>
        <v/>
      </c>
      <c r="BO55" s="71" t="str">
        <f ca="1">INDEX({"","_","-","="},IF(OR($D55 &gt;= BP$6, $E55 &lt; BO$6), 0, 1)+IF(OR($F55 &gt;= BP$6, $G55 &lt; BO$6), 0, 2)+1)</f>
        <v/>
      </c>
      <c r="BP55" s="71" t="str">
        <f ca="1">INDEX({"","_","-","="},IF(OR($D55 &gt;= BQ$6, $E55 &lt; BP$6), 0, 1)+IF(OR($F55 &gt;= BQ$6, $G55 &lt; BP$6), 0, 2)+1)</f>
        <v/>
      </c>
      <c r="BQ55" s="71" t="str">
        <f ca="1">INDEX({"","_","-","="},IF(OR($D55 &gt;= BR$6, $E55 &lt; BQ$6), 0, 1)+IF(OR($F55 &gt;= BR$6, $G55 &lt; BQ$6), 0, 2)+1)</f>
        <v/>
      </c>
      <c r="BR55" s="71" t="str">
        <f ca="1">INDEX({"","_","-","="},IF(OR($D55 &gt;= BS$6, $E55 &lt; BR$6), 0, 1)+IF(OR($F55 &gt;= BS$6, $G55 &lt; BR$6), 0, 2)+1)</f>
        <v/>
      </c>
      <c r="BS55" s="71" t="str">
        <f ca="1">INDEX({"","_","-","="},IF(OR($D55 &gt;= BT$6, $E55 &lt; BS$6), 0, 1)+IF(OR($F55 &gt;= BT$6, $G55 &lt; BS$6), 0, 2)+1)</f>
        <v/>
      </c>
      <c r="BT55" s="71" t="str">
        <f ca="1">INDEX({"","_","-","="},IF(OR($D55 &gt;= BU$6, $E55 &lt; BT$6), 0, 1)+IF(OR($F55 &gt;= BU$6, $G55 &lt; BT$6), 0, 2)+1)</f>
        <v/>
      </c>
      <c r="BU55" s="71" t="str">
        <f ca="1">INDEX({"","_","-","="},IF(OR($D55 &gt;= BV$6, $E55 &lt; BU$6), 0, 1)+IF(OR($F55 &gt;= BV$6, $G55 &lt; BU$6), 0, 2)+1)</f>
        <v/>
      </c>
      <c r="BV55" s="71" t="str">
        <f ca="1">INDEX({"","_","-","="},IF(OR($D55 &gt;= BW$6, $E55 &lt; BV$6), 0, 1)+IF(OR($F55 &gt;= BW$6, $G55 &lt; BV$6), 0, 2)+1)</f>
        <v/>
      </c>
      <c r="BW55" s="71" t="str">
        <f ca="1">INDEX({"","_","-","="},IF(OR($D55 &gt;= BX$6, $E55 &lt; BW$6), 0, 1)+IF(OR($F55 &gt;= BX$6, $G55 &lt; BW$6), 0, 2)+1)</f>
        <v/>
      </c>
      <c r="BX55" s="71" t="str">
        <f ca="1">INDEX({"","_","-","="},IF(OR($D55 &gt;= BY$6, $E55 &lt; BX$6), 0, 1)+IF(OR($F55 &gt;= BY$6, $G55 &lt; BX$6), 0, 2)+1)</f>
        <v/>
      </c>
      <c r="BY55" s="71" t="str">
        <f ca="1">INDEX({"","_","-","="},IF(OR($D55 &gt;= BZ$6, $E55 &lt; BY$6), 0, 1)+IF(OR($F55 &gt;= BZ$6, $G55 &lt; BY$6), 0, 2)+1)</f>
        <v/>
      </c>
      <c r="BZ55" s="71" t="str">
        <f ca="1">INDEX({"","_","-","="},IF(OR($D55 &gt;= CA$6, $E55 &lt; BZ$6), 0, 1)+IF(OR($F55 &gt;= CA$6, $G55 &lt; BZ$6), 0, 2)+1)</f>
        <v/>
      </c>
      <c r="CA55" s="71" t="str">
        <f ca="1">INDEX({"","_","-","="},IF(OR($D55 &gt;= CB$6, $E55 &lt; CA$6), 0, 1)+IF(OR($F55 &gt;= CB$6, $G55 &lt; CA$6), 0, 2)+1)</f>
        <v/>
      </c>
      <c r="CB55" s="71" t="str">
        <f ca="1">INDEX({"","_","-","="},IF(OR($D55 &gt;= CC$6, $E55 &lt; CB$6), 0, 1)+IF(OR($F55 &gt;= CC$6, $G55 &lt; CB$6), 0, 2)+1)</f>
        <v/>
      </c>
      <c r="CC55" s="71" t="str">
        <f ca="1">INDEX({"","_","-","="},IF(OR($D55 &gt;= CD$6, $E55 &lt; CC$6), 0, 1)+IF(OR($F55 &gt;= CD$6, $G55 &lt; CC$6), 0, 2)+1)</f>
        <v/>
      </c>
      <c r="CD55" s="71" t="str">
        <f ca="1">INDEX({"","_","-","="},IF(OR($D55 &gt;= CE$6, $E55 &lt; CD$6), 0, 1)+IF(OR($F55 &gt;= CE$6, $G55 &lt; CD$6), 0, 2)+1)</f>
        <v/>
      </c>
    </row>
    <row r="56" spans="1:82">
      <c r="A56" s="8" t="str">
        <f ca="1">IF('临-进度'!N51,'临-进度'!$A51,"")</f>
        <v/>
      </c>
      <c r="B56" s="8" t="str">
        <f ca="1">IF('临-进度'!N51,'临-进度'!$B51,"")</f>
        <v/>
      </c>
      <c r="C56" s="8" t="str">
        <f ca="1">IF('临-进度'!N51,'临-进度'!$F51,"")</f>
        <v/>
      </c>
      <c r="D56" s="42" t="str">
        <f ca="1">IF('临-进度'!$N51,'临-进度'!$J51,"")</f>
        <v/>
      </c>
      <c r="E56" s="42" t="str">
        <f ca="1">IF('临-进度'!$N51,'临-进度'!$AF51,"")</f>
        <v/>
      </c>
      <c r="F56" s="42" t="str">
        <f ca="1">IF('临-进度'!$N51,'临-进度'!$K51,"")</f>
        <v/>
      </c>
      <c r="G56" s="76" t="str">
        <f ca="1">IF('临-进度'!$N51,'临-进度'!$AG51,"")</f>
        <v/>
      </c>
      <c r="H56" s="71" t="str">
        <f ca="1">INDEX({"","_","-","="},IF(OR($D56 &gt;= I$6, $E56 &lt; H$6), 0, 1)+IF(OR($F56 &gt;= I$6, $G56 &lt; H$6), 0, 2)+1)</f>
        <v/>
      </c>
      <c r="I56" s="71" t="str">
        <f ca="1">INDEX({"","_","-","="},IF(OR($D56 &gt;= J$6, $E56 &lt; I$6), 0, 1)+IF(OR($F56 &gt;= J$6, $G56 &lt; I$6), 0, 2)+1)</f>
        <v/>
      </c>
      <c r="J56" s="71" t="str">
        <f ca="1">INDEX({"","_","-","="},IF(OR($D56 &gt;= K$6, $E56 &lt; J$6), 0, 1)+IF(OR($F56 &gt;= K$6, $G56 &lt; J$6), 0, 2)+1)</f>
        <v/>
      </c>
      <c r="K56" s="71" t="str">
        <f ca="1">INDEX({"","_","-","="},IF(OR($D56 &gt;= L$6, $E56 &lt; K$6), 0, 1)+IF(OR($F56 &gt;= L$6, $G56 &lt; K$6), 0, 2)+1)</f>
        <v/>
      </c>
      <c r="L56" s="71" t="str">
        <f ca="1">INDEX({"","_","-","="},IF(OR($D56 &gt;= M$6, $E56 &lt; L$6), 0, 1)+IF(OR($F56 &gt;= M$6, $G56 &lt; L$6), 0, 2)+1)</f>
        <v/>
      </c>
      <c r="M56" s="71" t="str">
        <f ca="1">INDEX({"","_","-","="},IF(OR($D56 &gt;= N$6, $E56 &lt; M$6), 0, 1)+IF(OR($F56 &gt;= N$6, $G56 &lt; M$6), 0, 2)+1)</f>
        <v/>
      </c>
      <c r="N56" s="71" t="str">
        <f ca="1">INDEX({"","_","-","="},IF(OR($D56 &gt;= O$6, $E56 &lt; N$6), 0, 1)+IF(OR($F56 &gt;= O$6, $G56 &lt; N$6), 0, 2)+1)</f>
        <v/>
      </c>
      <c r="O56" s="71" t="str">
        <f ca="1">INDEX({"","_","-","="},IF(OR($D56 &gt;= P$6, $E56 &lt; O$6), 0, 1)+IF(OR($F56 &gt;= P$6, $G56 &lt; O$6), 0, 2)+1)</f>
        <v/>
      </c>
      <c r="P56" s="71" t="str">
        <f ca="1">INDEX({"","_","-","="},IF(OR($D56 &gt;= Q$6, $E56 &lt; P$6), 0, 1)+IF(OR($F56 &gt;= Q$6, $G56 &lt; P$6), 0, 2)+1)</f>
        <v/>
      </c>
      <c r="Q56" s="71" t="str">
        <f ca="1">INDEX({"","_","-","="},IF(OR($D56 &gt;= R$6, $E56 &lt; Q$6), 0, 1)+IF(OR($F56 &gt;= R$6, $G56 &lt; Q$6), 0, 2)+1)</f>
        <v/>
      </c>
      <c r="R56" s="71" t="str">
        <f ca="1">INDEX({"","_","-","="},IF(OR($D56 &gt;= S$6, $E56 &lt; R$6), 0, 1)+IF(OR($F56 &gt;= S$6, $G56 &lt; R$6), 0, 2)+1)</f>
        <v/>
      </c>
      <c r="S56" s="71" t="str">
        <f ca="1">INDEX({"","_","-","="},IF(OR($D56 &gt;= T$6, $E56 &lt; S$6), 0, 1)+IF(OR($F56 &gt;= T$6, $G56 &lt; S$6), 0, 2)+1)</f>
        <v/>
      </c>
      <c r="T56" s="71" t="str">
        <f ca="1">INDEX({"","_","-","="},IF(OR($D56 &gt;= U$6, $E56 &lt; T$6), 0, 1)+IF(OR($F56 &gt;= U$6, $G56 &lt; T$6), 0, 2)+1)</f>
        <v/>
      </c>
      <c r="U56" s="71" t="str">
        <f ca="1">INDEX({"","_","-","="},IF(OR($D56 &gt;= V$6, $E56 &lt; U$6), 0, 1)+IF(OR($F56 &gt;= V$6, $G56 &lt; U$6), 0, 2)+1)</f>
        <v/>
      </c>
      <c r="V56" s="71" t="str">
        <f ca="1">INDEX({"","_","-","="},IF(OR($D56 &gt;= W$6, $E56 &lt; V$6), 0, 1)+IF(OR($F56 &gt;= W$6, $G56 &lt; V$6), 0, 2)+1)</f>
        <v/>
      </c>
      <c r="W56" s="71" t="str">
        <f ca="1">INDEX({"","_","-","="},IF(OR($D56 &gt;= X$6, $E56 &lt; W$6), 0, 1)+IF(OR($F56 &gt;= X$6, $G56 &lt; W$6), 0, 2)+1)</f>
        <v/>
      </c>
      <c r="X56" s="71" t="str">
        <f ca="1">INDEX({"","_","-","="},IF(OR($D56 &gt;= Y$6, $E56 &lt; X$6), 0, 1)+IF(OR($F56 &gt;= Y$6, $G56 &lt; X$6), 0, 2)+1)</f>
        <v/>
      </c>
      <c r="Y56" s="71" t="str">
        <f ca="1">INDEX({"","_","-","="},IF(OR($D56 &gt;= Z$6, $E56 &lt; Y$6), 0, 1)+IF(OR($F56 &gt;= Z$6, $G56 &lt; Y$6), 0, 2)+1)</f>
        <v/>
      </c>
      <c r="Z56" s="71" t="str">
        <f ca="1">INDEX({"","_","-","="},IF(OR($D56 &gt;= AA$6, $E56 &lt; Z$6), 0, 1)+IF(OR($F56 &gt;= AA$6, $G56 &lt; Z$6), 0, 2)+1)</f>
        <v/>
      </c>
      <c r="AA56" s="71" t="str">
        <f ca="1">INDEX({"","_","-","="},IF(OR($D56 &gt;= AB$6, $E56 &lt; AA$6), 0, 1)+IF(OR($F56 &gt;= AB$6, $G56 &lt; AA$6), 0, 2)+1)</f>
        <v/>
      </c>
      <c r="AB56" s="71" t="str">
        <f ca="1">INDEX({"","_","-","="},IF(OR($D56 &gt;= AC$6, $E56 &lt; AB$6), 0, 1)+IF(OR($F56 &gt;= AC$6, $G56 &lt; AB$6), 0, 2)+1)</f>
        <v/>
      </c>
      <c r="AC56" s="71" t="str">
        <f ca="1">INDEX({"","_","-","="},IF(OR($D56 &gt;= AD$6, $E56 &lt; AC$6), 0, 1)+IF(OR($F56 &gt;= AD$6, $G56 &lt; AC$6), 0, 2)+1)</f>
        <v/>
      </c>
      <c r="AD56" s="71" t="str">
        <f ca="1">INDEX({"","_","-","="},IF(OR($D56 &gt;= AE$6, $E56 &lt; AD$6), 0, 1)+IF(OR($F56 &gt;= AE$6, $G56 &lt; AD$6), 0, 2)+1)</f>
        <v/>
      </c>
      <c r="AE56" s="71" t="str">
        <f ca="1">INDEX({"","_","-","="},IF(OR($D56 &gt;= AF$6, $E56 &lt; AE$6), 0, 1)+IF(OR($F56 &gt;= AF$6, $G56 &lt; AE$6), 0, 2)+1)</f>
        <v/>
      </c>
      <c r="AF56" s="71" t="str">
        <f ca="1">INDEX({"","_","-","="},IF(OR($D56 &gt;= AG$6, $E56 &lt; AF$6), 0, 1)+IF(OR($F56 &gt;= AG$6, $G56 &lt; AF$6), 0, 2)+1)</f>
        <v/>
      </c>
      <c r="AG56" s="71" t="str">
        <f ca="1">INDEX({"","_","-","="},IF(OR($D56 &gt;= AH$6, $E56 &lt; AG$6), 0, 1)+IF(OR($F56 &gt;= AH$6, $G56 &lt; AG$6), 0, 2)+1)</f>
        <v/>
      </c>
      <c r="AH56" s="71" t="str">
        <f ca="1">INDEX({"","_","-","="},IF(OR($D56 &gt;= AI$6, $E56 &lt; AH$6), 0, 1)+IF(OR($F56 &gt;= AI$6, $G56 &lt; AH$6), 0, 2)+1)</f>
        <v/>
      </c>
      <c r="AI56" s="71" t="str">
        <f ca="1">INDEX({"","_","-","="},IF(OR($D56 &gt;= AJ$6, $E56 &lt; AI$6), 0, 1)+IF(OR($F56 &gt;= AJ$6, $G56 &lt; AI$6), 0, 2)+1)</f>
        <v/>
      </c>
      <c r="AJ56" s="71" t="str">
        <f ca="1">INDEX({"","_","-","="},IF(OR($D56 &gt;= AK$6, $E56 &lt; AJ$6), 0, 1)+IF(OR($F56 &gt;= AK$6, $G56 &lt; AJ$6), 0, 2)+1)</f>
        <v/>
      </c>
      <c r="AK56" s="71" t="str">
        <f ca="1">INDEX({"","_","-","="},IF(OR($D56 &gt;= AL$6, $E56 &lt; AK$6), 0, 1)+IF(OR($F56 &gt;= AL$6, $G56 &lt; AK$6), 0, 2)+1)</f>
        <v/>
      </c>
      <c r="AL56" s="71" t="str">
        <f ca="1">INDEX({"","_","-","="},IF(OR($D56 &gt;= AM$6, $E56 &lt; AL$6), 0, 1)+IF(OR($F56 &gt;= AM$6, $G56 &lt; AL$6), 0, 2)+1)</f>
        <v/>
      </c>
      <c r="AM56" s="71" t="str">
        <f ca="1">INDEX({"","_","-","="},IF(OR($D56 &gt;= AN$6, $E56 &lt; AM$6), 0, 1)+IF(OR($F56 &gt;= AN$6, $G56 &lt; AM$6), 0, 2)+1)</f>
        <v/>
      </c>
      <c r="AN56" s="71" t="str">
        <f ca="1">INDEX({"","_","-","="},IF(OR($D56 &gt;= AO$6, $E56 &lt; AN$6), 0, 1)+IF(OR($F56 &gt;= AO$6, $G56 &lt; AN$6), 0, 2)+1)</f>
        <v/>
      </c>
      <c r="AO56" s="71" t="str">
        <f ca="1">INDEX({"","_","-","="},IF(OR($D56 &gt;= AP$6, $E56 &lt; AO$6), 0, 1)+IF(OR($F56 &gt;= AP$6, $G56 &lt; AO$6), 0, 2)+1)</f>
        <v/>
      </c>
      <c r="AP56" s="71" t="str">
        <f ca="1">INDEX({"","_","-","="},IF(OR($D56 &gt;= AQ$6, $E56 &lt; AP$6), 0, 1)+IF(OR($F56 &gt;= AQ$6, $G56 &lt; AP$6), 0, 2)+1)</f>
        <v/>
      </c>
      <c r="AQ56" s="71" t="str">
        <f ca="1">INDEX({"","_","-","="},IF(OR($D56 &gt;= AR$6, $E56 &lt; AQ$6), 0, 1)+IF(OR($F56 &gt;= AR$6, $G56 &lt; AQ$6), 0, 2)+1)</f>
        <v/>
      </c>
      <c r="AR56" s="71" t="str">
        <f ca="1">INDEX({"","_","-","="},IF(OR($D56 &gt;= AS$6, $E56 &lt; AR$6), 0, 1)+IF(OR($F56 &gt;= AS$6, $G56 &lt; AR$6), 0, 2)+1)</f>
        <v/>
      </c>
      <c r="AS56" s="71" t="str">
        <f ca="1">INDEX({"","_","-","="},IF(OR($D56 &gt;= AT$6, $E56 &lt; AS$6), 0, 1)+IF(OR($F56 &gt;= AT$6, $G56 &lt; AS$6), 0, 2)+1)</f>
        <v/>
      </c>
      <c r="AT56" s="71" t="str">
        <f ca="1">INDEX({"","_","-","="},IF(OR($D56 &gt;= AU$6, $E56 &lt; AT$6), 0, 1)+IF(OR($F56 &gt;= AU$6, $G56 &lt; AT$6), 0, 2)+1)</f>
        <v/>
      </c>
      <c r="AU56" s="71" t="str">
        <f ca="1">INDEX({"","_","-","="},IF(OR($D56 &gt;= AV$6, $E56 &lt; AU$6), 0, 1)+IF(OR($F56 &gt;= AV$6, $G56 &lt; AU$6), 0, 2)+1)</f>
        <v/>
      </c>
      <c r="AV56" s="71" t="str">
        <f ca="1">INDEX({"","_","-","="},IF(OR($D56 &gt;= AW$6, $E56 &lt; AV$6), 0, 1)+IF(OR($F56 &gt;= AW$6, $G56 &lt; AV$6), 0, 2)+1)</f>
        <v/>
      </c>
      <c r="AW56" s="71" t="str">
        <f ca="1">INDEX({"","_","-","="},IF(OR($D56 &gt;= AX$6, $E56 &lt; AW$6), 0, 1)+IF(OR($F56 &gt;= AX$6, $G56 &lt; AW$6), 0, 2)+1)</f>
        <v/>
      </c>
      <c r="AX56" s="71" t="str">
        <f ca="1">INDEX({"","_","-","="},IF(OR($D56 &gt;= AY$6, $E56 &lt; AX$6), 0, 1)+IF(OR($F56 &gt;= AY$6, $G56 &lt; AX$6), 0, 2)+1)</f>
        <v/>
      </c>
      <c r="AY56" s="71" t="str">
        <f ca="1">INDEX({"","_","-","="},IF(OR($D56 &gt;= AZ$6, $E56 &lt; AY$6), 0, 1)+IF(OR($F56 &gt;= AZ$6, $G56 &lt; AY$6), 0, 2)+1)</f>
        <v/>
      </c>
      <c r="AZ56" s="71" t="str">
        <f ca="1">INDEX({"","_","-","="},IF(OR($D56 &gt;= BA$6, $E56 &lt; AZ$6), 0, 1)+IF(OR($F56 &gt;= BA$6, $G56 &lt; AZ$6), 0, 2)+1)</f>
        <v/>
      </c>
      <c r="BA56" s="71" t="str">
        <f ca="1">INDEX({"","_","-","="},IF(OR($D56 &gt;= BB$6, $E56 &lt; BA$6), 0, 1)+IF(OR($F56 &gt;= BB$6, $G56 &lt; BA$6), 0, 2)+1)</f>
        <v/>
      </c>
      <c r="BB56" s="71" t="str">
        <f ca="1">INDEX({"","_","-","="},IF(OR($D56 &gt;= BC$6, $E56 &lt; BB$6), 0, 1)+IF(OR($F56 &gt;= BC$6, $G56 &lt; BB$6), 0, 2)+1)</f>
        <v/>
      </c>
      <c r="BC56" s="71" t="str">
        <f ca="1">INDEX({"","_","-","="},IF(OR($D56 &gt;= BD$6, $E56 &lt; BC$6), 0, 1)+IF(OR($F56 &gt;= BD$6, $G56 &lt; BC$6), 0, 2)+1)</f>
        <v/>
      </c>
      <c r="BD56" s="71" t="str">
        <f ca="1">INDEX({"","_","-","="},IF(OR($D56 &gt;= BE$6, $E56 &lt; BD$6), 0, 1)+IF(OR($F56 &gt;= BE$6, $G56 &lt; BD$6), 0, 2)+1)</f>
        <v/>
      </c>
      <c r="BE56" s="71" t="str">
        <f ca="1">INDEX({"","_","-","="},IF(OR($D56 &gt;= BF$6, $E56 &lt; BE$6), 0, 1)+IF(OR($F56 &gt;= BF$6, $G56 &lt; BE$6), 0, 2)+1)</f>
        <v/>
      </c>
      <c r="BF56" s="71" t="str">
        <f ca="1">INDEX({"","_","-","="},IF(OR($D56 &gt;= BG$6, $E56 &lt; BF$6), 0, 1)+IF(OR($F56 &gt;= BG$6, $G56 &lt; BF$6), 0, 2)+1)</f>
        <v/>
      </c>
      <c r="BG56" s="71" t="str">
        <f ca="1">INDEX({"","_","-","="},IF(OR($D56 &gt;= BH$6, $E56 &lt; BG$6), 0, 1)+IF(OR($F56 &gt;= BH$6, $G56 &lt; BG$6), 0, 2)+1)</f>
        <v/>
      </c>
      <c r="BH56" s="71" t="str">
        <f ca="1">INDEX({"","_","-","="},IF(OR($D56 &gt;= BI$6, $E56 &lt; BH$6), 0, 1)+IF(OR($F56 &gt;= BI$6, $G56 &lt; BH$6), 0, 2)+1)</f>
        <v/>
      </c>
      <c r="BI56" s="71" t="str">
        <f ca="1">INDEX({"","_","-","="},IF(OR($D56 &gt;= BJ$6, $E56 &lt; BI$6), 0, 1)+IF(OR($F56 &gt;= BJ$6, $G56 &lt; BI$6), 0, 2)+1)</f>
        <v/>
      </c>
      <c r="BJ56" s="71" t="str">
        <f ca="1">INDEX({"","_","-","="},IF(OR($D56 &gt;= BK$6, $E56 &lt; BJ$6), 0, 1)+IF(OR($F56 &gt;= BK$6, $G56 &lt; BJ$6), 0, 2)+1)</f>
        <v/>
      </c>
      <c r="BK56" s="71" t="str">
        <f ca="1">INDEX({"","_","-","="},IF(OR($D56 &gt;= BL$6, $E56 &lt; BK$6), 0, 1)+IF(OR($F56 &gt;= BL$6, $G56 &lt; BK$6), 0, 2)+1)</f>
        <v/>
      </c>
      <c r="BL56" s="71" t="str">
        <f ca="1">INDEX({"","_","-","="},IF(OR($D56 &gt;= BM$6, $E56 &lt; BL$6), 0, 1)+IF(OR($F56 &gt;= BM$6, $G56 &lt; BL$6), 0, 2)+1)</f>
        <v/>
      </c>
      <c r="BM56" s="71" t="str">
        <f ca="1">INDEX({"","_","-","="},IF(OR($D56 &gt;= BN$6, $E56 &lt; BM$6), 0, 1)+IF(OR($F56 &gt;= BN$6, $G56 &lt; BM$6), 0, 2)+1)</f>
        <v/>
      </c>
      <c r="BN56" s="71" t="str">
        <f ca="1">INDEX({"","_","-","="},IF(OR($D56 &gt;= BO$6, $E56 &lt; BN$6), 0, 1)+IF(OR($F56 &gt;= BO$6, $G56 &lt; BN$6), 0, 2)+1)</f>
        <v/>
      </c>
      <c r="BO56" s="71" t="str">
        <f ca="1">INDEX({"","_","-","="},IF(OR($D56 &gt;= BP$6, $E56 &lt; BO$6), 0, 1)+IF(OR($F56 &gt;= BP$6, $G56 &lt; BO$6), 0, 2)+1)</f>
        <v/>
      </c>
      <c r="BP56" s="71" t="str">
        <f ca="1">INDEX({"","_","-","="},IF(OR($D56 &gt;= BQ$6, $E56 &lt; BP$6), 0, 1)+IF(OR($F56 &gt;= BQ$6, $G56 &lt; BP$6), 0, 2)+1)</f>
        <v/>
      </c>
      <c r="BQ56" s="71" t="str">
        <f ca="1">INDEX({"","_","-","="},IF(OR($D56 &gt;= BR$6, $E56 &lt; BQ$6), 0, 1)+IF(OR($F56 &gt;= BR$6, $G56 &lt; BQ$6), 0, 2)+1)</f>
        <v/>
      </c>
      <c r="BR56" s="71" t="str">
        <f ca="1">INDEX({"","_","-","="},IF(OR($D56 &gt;= BS$6, $E56 &lt; BR$6), 0, 1)+IF(OR($F56 &gt;= BS$6, $G56 &lt; BR$6), 0, 2)+1)</f>
        <v/>
      </c>
      <c r="BS56" s="71" t="str">
        <f ca="1">INDEX({"","_","-","="},IF(OR($D56 &gt;= BT$6, $E56 &lt; BS$6), 0, 1)+IF(OR($F56 &gt;= BT$6, $G56 &lt; BS$6), 0, 2)+1)</f>
        <v/>
      </c>
      <c r="BT56" s="71" t="str">
        <f ca="1">INDEX({"","_","-","="},IF(OR($D56 &gt;= BU$6, $E56 &lt; BT$6), 0, 1)+IF(OR($F56 &gt;= BU$6, $G56 &lt; BT$6), 0, 2)+1)</f>
        <v/>
      </c>
      <c r="BU56" s="71" t="str">
        <f ca="1">INDEX({"","_","-","="},IF(OR($D56 &gt;= BV$6, $E56 &lt; BU$6), 0, 1)+IF(OR($F56 &gt;= BV$6, $G56 &lt; BU$6), 0, 2)+1)</f>
        <v/>
      </c>
      <c r="BV56" s="71" t="str">
        <f ca="1">INDEX({"","_","-","="},IF(OR($D56 &gt;= BW$6, $E56 &lt; BV$6), 0, 1)+IF(OR($F56 &gt;= BW$6, $G56 &lt; BV$6), 0, 2)+1)</f>
        <v/>
      </c>
      <c r="BW56" s="71" t="str">
        <f ca="1">INDEX({"","_","-","="},IF(OR($D56 &gt;= BX$6, $E56 &lt; BW$6), 0, 1)+IF(OR($F56 &gt;= BX$6, $G56 &lt; BW$6), 0, 2)+1)</f>
        <v/>
      </c>
      <c r="BX56" s="71" t="str">
        <f ca="1">INDEX({"","_","-","="},IF(OR($D56 &gt;= BY$6, $E56 &lt; BX$6), 0, 1)+IF(OR($F56 &gt;= BY$6, $G56 &lt; BX$6), 0, 2)+1)</f>
        <v/>
      </c>
      <c r="BY56" s="71" t="str">
        <f ca="1">INDEX({"","_","-","="},IF(OR($D56 &gt;= BZ$6, $E56 &lt; BY$6), 0, 1)+IF(OR($F56 &gt;= BZ$6, $G56 &lt; BY$6), 0, 2)+1)</f>
        <v/>
      </c>
      <c r="BZ56" s="71" t="str">
        <f ca="1">INDEX({"","_","-","="},IF(OR($D56 &gt;= CA$6, $E56 &lt; BZ$6), 0, 1)+IF(OR($F56 &gt;= CA$6, $G56 &lt; BZ$6), 0, 2)+1)</f>
        <v/>
      </c>
      <c r="CA56" s="71" t="str">
        <f ca="1">INDEX({"","_","-","="},IF(OR($D56 &gt;= CB$6, $E56 &lt; CA$6), 0, 1)+IF(OR($F56 &gt;= CB$6, $G56 &lt; CA$6), 0, 2)+1)</f>
        <v/>
      </c>
      <c r="CB56" s="71" t="str">
        <f ca="1">INDEX({"","_","-","="},IF(OR($D56 &gt;= CC$6, $E56 &lt; CB$6), 0, 1)+IF(OR($F56 &gt;= CC$6, $G56 &lt; CB$6), 0, 2)+1)</f>
        <v/>
      </c>
      <c r="CC56" s="71" t="str">
        <f ca="1">INDEX({"","_","-","="},IF(OR($D56 &gt;= CD$6, $E56 &lt; CC$6), 0, 1)+IF(OR($F56 &gt;= CD$6, $G56 &lt; CC$6), 0, 2)+1)</f>
        <v/>
      </c>
      <c r="CD56" s="71" t="str">
        <f ca="1">INDEX({"","_","-","="},IF(OR($D56 &gt;= CE$6, $E56 &lt; CD$6), 0, 1)+IF(OR($F56 &gt;= CE$6, $G56 &lt; CD$6), 0, 2)+1)</f>
        <v/>
      </c>
    </row>
    <row r="57" spans="1:82">
      <c r="A57" s="8" t="str">
        <f ca="1">IF('临-进度'!N52,'临-进度'!$A52,"")</f>
        <v/>
      </c>
      <c r="B57" s="8" t="str">
        <f ca="1">IF('临-进度'!N52,'临-进度'!$B52,"")</f>
        <v/>
      </c>
      <c r="C57" s="8" t="str">
        <f ca="1">IF('临-进度'!N52,'临-进度'!$F52,"")</f>
        <v/>
      </c>
      <c r="D57" s="42" t="str">
        <f ca="1">IF('临-进度'!$N52,'临-进度'!$J52,"")</f>
        <v/>
      </c>
      <c r="E57" s="42" t="str">
        <f ca="1">IF('临-进度'!$N52,'临-进度'!$AF52,"")</f>
        <v/>
      </c>
      <c r="F57" s="42" t="str">
        <f ca="1">IF('临-进度'!$N52,'临-进度'!$K52,"")</f>
        <v/>
      </c>
      <c r="G57" s="76" t="str">
        <f ca="1">IF('临-进度'!$N52,'临-进度'!$AG52,"")</f>
        <v/>
      </c>
      <c r="H57" s="71" t="str">
        <f ca="1">INDEX({"","_","-","="},IF(OR($D57 &gt;= I$6, $E57 &lt; H$6), 0, 1)+IF(OR($F57 &gt;= I$6, $G57 &lt; H$6), 0, 2)+1)</f>
        <v/>
      </c>
      <c r="I57" s="71" t="str">
        <f ca="1">INDEX({"","_","-","="},IF(OR($D57 &gt;= J$6, $E57 &lt; I$6), 0, 1)+IF(OR($F57 &gt;= J$6, $G57 &lt; I$6), 0, 2)+1)</f>
        <v/>
      </c>
      <c r="J57" s="71" t="str">
        <f ca="1">INDEX({"","_","-","="},IF(OR($D57 &gt;= K$6, $E57 &lt; J$6), 0, 1)+IF(OR($F57 &gt;= K$6, $G57 &lt; J$6), 0, 2)+1)</f>
        <v/>
      </c>
      <c r="K57" s="71" t="str">
        <f ca="1">INDEX({"","_","-","="},IF(OR($D57 &gt;= L$6, $E57 &lt; K$6), 0, 1)+IF(OR($F57 &gt;= L$6, $G57 &lt; K$6), 0, 2)+1)</f>
        <v/>
      </c>
      <c r="L57" s="71" t="str">
        <f ca="1">INDEX({"","_","-","="},IF(OR($D57 &gt;= M$6, $E57 &lt; L$6), 0, 1)+IF(OR($F57 &gt;= M$6, $G57 &lt; L$6), 0, 2)+1)</f>
        <v/>
      </c>
      <c r="M57" s="71" t="str">
        <f ca="1">INDEX({"","_","-","="},IF(OR($D57 &gt;= N$6, $E57 &lt; M$6), 0, 1)+IF(OR($F57 &gt;= N$6, $G57 &lt; M$6), 0, 2)+1)</f>
        <v/>
      </c>
      <c r="N57" s="71" t="str">
        <f ca="1">INDEX({"","_","-","="},IF(OR($D57 &gt;= O$6, $E57 &lt; N$6), 0, 1)+IF(OR($F57 &gt;= O$6, $G57 &lt; N$6), 0, 2)+1)</f>
        <v/>
      </c>
      <c r="O57" s="71" t="str">
        <f ca="1">INDEX({"","_","-","="},IF(OR($D57 &gt;= P$6, $E57 &lt; O$6), 0, 1)+IF(OR($F57 &gt;= P$6, $G57 &lt; O$6), 0, 2)+1)</f>
        <v/>
      </c>
      <c r="P57" s="71" t="str">
        <f ca="1">INDEX({"","_","-","="},IF(OR($D57 &gt;= Q$6, $E57 &lt; P$6), 0, 1)+IF(OR($F57 &gt;= Q$6, $G57 &lt; P$6), 0, 2)+1)</f>
        <v/>
      </c>
      <c r="Q57" s="71" t="str">
        <f ca="1">INDEX({"","_","-","="},IF(OR($D57 &gt;= R$6, $E57 &lt; Q$6), 0, 1)+IF(OR($F57 &gt;= R$6, $G57 &lt; Q$6), 0, 2)+1)</f>
        <v/>
      </c>
      <c r="R57" s="71" t="str">
        <f ca="1">INDEX({"","_","-","="},IF(OR($D57 &gt;= S$6, $E57 &lt; R$6), 0, 1)+IF(OR($F57 &gt;= S$6, $G57 &lt; R$6), 0, 2)+1)</f>
        <v/>
      </c>
      <c r="S57" s="71" t="str">
        <f ca="1">INDEX({"","_","-","="},IF(OR($D57 &gt;= T$6, $E57 &lt; S$6), 0, 1)+IF(OR($F57 &gt;= T$6, $G57 &lt; S$6), 0, 2)+1)</f>
        <v/>
      </c>
      <c r="T57" s="71" t="str">
        <f ca="1">INDEX({"","_","-","="},IF(OR($D57 &gt;= U$6, $E57 &lt; T$6), 0, 1)+IF(OR($F57 &gt;= U$6, $G57 &lt; T$6), 0, 2)+1)</f>
        <v/>
      </c>
      <c r="U57" s="71" t="str">
        <f ca="1">INDEX({"","_","-","="},IF(OR($D57 &gt;= V$6, $E57 &lt; U$6), 0, 1)+IF(OR($F57 &gt;= V$6, $G57 &lt; U$6), 0, 2)+1)</f>
        <v/>
      </c>
      <c r="V57" s="71" t="str">
        <f ca="1">INDEX({"","_","-","="},IF(OR($D57 &gt;= W$6, $E57 &lt; V$6), 0, 1)+IF(OR($F57 &gt;= W$6, $G57 &lt; V$6), 0, 2)+1)</f>
        <v/>
      </c>
      <c r="W57" s="71" t="str">
        <f ca="1">INDEX({"","_","-","="},IF(OR($D57 &gt;= X$6, $E57 &lt; W$6), 0, 1)+IF(OR($F57 &gt;= X$6, $G57 &lt; W$6), 0, 2)+1)</f>
        <v/>
      </c>
      <c r="X57" s="71" t="str">
        <f ca="1">INDEX({"","_","-","="},IF(OR($D57 &gt;= Y$6, $E57 &lt; X$6), 0, 1)+IF(OR($F57 &gt;= Y$6, $G57 &lt; X$6), 0, 2)+1)</f>
        <v/>
      </c>
      <c r="Y57" s="71" t="str">
        <f ca="1">INDEX({"","_","-","="},IF(OR($D57 &gt;= Z$6, $E57 &lt; Y$6), 0, 1)+IF(OR($F57 &gt;= Z$6, $G57 &lt; Y$6), 0, 2)+1)</f>
        <v/>
      </c>
      <c r="Z57" s="71" t="str">
        <f ca="1">INDEX({"","_","-","="},IF(OR($D57 &gt;= AA$6, $E57 &lt; Z$6), 0, 1)+IF(OR($F57 &gt;= AA$6, $G57 &lt; Z$6), 0, 2)+1)</f>
        <v/>
      </c>
      <c r="AA57" s="71" t="str">
        <f ca="1">INDEX({"","_","-","="},IF(OR($D57 &gt;= AB$6, $E57 &lt; AA$6), 0, 1)+IF(OR($F57 &gt;= AB$6, $G57 &lt; AA$6), 0, 2)+1)</f>
        <v/>
      </c>
      <c r="AB57" s="71" t="str">
        <f ca="1">INDEX({"","_","-","="},IF(OR($D57 &gt;= AC$6, $E57 &lt; AB$6), 0, 1)+IF(OR($F57 &gt;= AC$6, $G57 &lt; AB$6), 0, 2)+1)</f>
        <v/>
      </c>
      <c r="AC57" s="71" t="str">
        <f ca="1">INDEX({"","_","-","="},IF(OR($D57 &gt;= AD$6, $E57 &lt; AC$6), 0, 1)+IF(OR($F57 &gt;= AD$6, $G57 &lt; AC$6), 0, 2)+1)</f>
        <v/>
      </c>
      <c r="AD57" s="71" t="str">
        <f ca="1">INDEX({"","_","-","="},IF(OR($D57 &gt;= AE$6, $E57 &lt; AD$6), 0, 1)+IF(OR($F57 &gt;= AE$6, $G57 &lt; AD$6), 0, 2)+1)</f>
        <v/>
      </c>
      <c r="AE57" s="71" t="str">
        <f ca="1">INDEX({"","_","-","="},IF(OR($D57 &gt;= AF$6, $E57 &lt; AE$6), 0, 1)+IF(OR($F57 &gt;= AF$6, $G57 &lt; AE$6), 0, 2)+1)</f>
        <v/>
      </c>
      <c r="AF57" s="71" t="str">
        <f ca="1">INDEX({"","_","-","="},IF(OR($D57 &gt;= AG$6, $E57 &lt; AF$6), 0, 1)+IF(OR($F57 &gt;= AG$6, $G57 &lt; AF$6), 0, 2)+1)</f>
        <v/>
      </c>
      <c r="AG57" s="71" t="str">
        <f ca="1">INDEX({"","_","-","="},IF(OR($D57 &gt;= AH$6, $E57 &lt; AG$6), 0, 1)+IF(OR($F57 &gt;= AH$6, $G57 &lt; AG$6), 0, 2)+1)</f>
        <v/>
      </c>
      <c r="AH57" s="71" t="str">
        <f ca="1">INDEX({"","_","-","="},IF(OR($D57 &gt;= AI$6, $E57 &lt; AH$6), 0, 1)+IF(OR($F57 &gt;= AI$6, $G57 &lt; AH$6), 0, 2)+1)</f>
        <v/>
      </c>
      <c r="AI57" s="71" t="str">
        <f ca="1">INDEX({"","_","-","="},IF(OR($D57 &gt;= AJ$6, $E57 &lt; AI$6), 0, 1)+IF(OR($F57 &gt;= AJ$6, $G57 &lt; AI$6), 0, 2)+1)</f>
        <v/>
      </c>
      <c r="AJ57" s="71" t="str">
        <f ca="1">INDEX({"","_","-","="},IF(OR($D57 &gt;= AK$6, $E57 &lt; AJ$6), 0, 1)+IF(OR($F57 &gt;= AK$6, $G57 &lt; AJ$6), 0, 2)+1)</f>
        <v/>
      </c>
      <c r="AK57" s="71" t="str">
        <f ca="1">INDEX({"","_","-","="},IF(OR($D57 &gt;= AL$6, $E57 &lt; AK$6), 0, 1)+IF(OR($F57 &gt;= AL$6, $G57 &lt; AK$6), 0, 2)+1)</f>
        <v/>
      </c>
      <c r="AL57" s="71" t="str">
        <f ca="1">INDEX({"","_","-","="},IF(OR($D57 &gt;= AM$6, $E57 &lt; AL$6), 0, 1)+IF(OR($F57 &gt;= AM$6, $G57 &lt; AL$6), 0, 2)+1)</f>
        <v/>
      </c>
      <c r="AM57" s="71" t="str">
        <f ca="1">INDEX({"","_","-","="},IF(OR($D57 &gt;= AN$6, $E57 &lt; AM$6), 0, 1)+IF(OR($F57 &gt;= AN$6, $G57 &lt; AM$6), 0, 2)+1)</f>
        <v/>
      </c>
      <c r="AN57" s="71" t="str">
        <f ca="1">INDEX({"","_","-","="},IF(OR($D57 &gt;= AO$6, $E57 &lt; AN$6), 0, 1)+IF(OR($F57 &gt;= AO$6, $G57 &lt; AN$6), 0, 2)+1)</f>
        <v/>
      </c>
      <c r="AO57" s="71" t="str">
        <f ca="1">INDEX({"","_","-","="},IF(OR($D57 &gt;= AP$6, $E57 &lt; AO$6), 0, 1)+IF(OR($F57 &gt;= AP$6, $G57 &lt; AO$6), 0, 2)+1)</f>
        <v/>
      </c>
      <c r="AP57" s="71" t="str">
        <f ca="1">INDEX({"","_","-","="},IF(OR($D57 &gt;= AQ$6, $E57 &lt; AP$6), 0, 1)+IF(OR($F57 &gt;= AQ$6, $G57 &lt; AP$6), 0, 2)+1)</f>
        <v/>
      </c>
      <c r="AQ57" s="71" t="str">
        <f ca="1">INDEX({"","_","-","="},IF(OR($D57 &gt;= AR$6, $E57 &lt; AQ$6), 0, 1)+IF(OR($F57 &gt;= AR$6, $G57 &lt; AQ$6), 0, 2)+1)</f>
        <v/>
      </c>
      <c r="AR57" s="71" t="str">
        <f ca="1">INDEX({"","_","-","="},IF(OR($D57 &gt;= AS$6, $E57 &lt; AR$6), 0, 1)+IF(OR($F57 &gt;= AS$6, $G57 &lt; AR$6), 0, 2)+1)</f>
        <v/>
      </c>
      <c r="AS57" s="71" t="str">
        <f ca="1">INDEX({"","_","-","="},IF(OR($D57 &gt;= AT$6, $E57 &lt; AS$6), 0, 1)+IF(OR($F57 &gt;= AT$6, $G57 &lt; AS$6), 0, 2)+1)</f>
        <v/>
      </c>
      <c r="AT57" s="71" t="str">
        <f ca="1">INDEX({"","_","-","="},IF(OR($D57 &gt;= AU$6, $E57 &lt; AT$6), 0, 1)+IF(OR($F57 &gt;= AU$6, $G57 &lt; AT$6), 0, 2)+1)</f>
        <v/>
      </c>
      <c r="AU57" s="71" t="str">
        <f ca="1">INDEX({"","_","-","="},IF(OR($D57 &gt;= AV$6, $E57 &lt; AU$6), 0, 1)+IF(OR($F57 &gt;= AV$6, $G57 &lt; AU$6), 0, 2)+1)</f>
        <v/>
      </c>
      <c r="AV57" s="71" t="str">
        <f ca="1">INDEX({"","_","-","="},IF(OR($D57 &gt;= AW$6, $E57 &lt; AV$6), 0, 1)+IF(OR($F57 &gt;= AW$6, $G57 &lt; AV$6), 0, 2)+1)</f>
        <v/>
      </c>
      <c r="AW57" s="71" t="str">
        <f ca="1">INDEX({"","_","-","="},IF(OR($D57 &gt;= AX$6, $E57 &lt; AW$6), 0, 1)+IF(OR($F57 &gt;= AX$6, $G57 &lt; AW$6), 0, 2)+1)</f>
        <v/>
      </c>
      <c r="AX57" s="71" t="str">
        <f ca="1">INDEX({"","_","-","="},IF(OR($D57 &gt;= AY$6, $E57 &lt; AX$6), 0, 1)+IF(OR($F57 &gt;= AY$6, $G57 &lt; AX$6), 0, 2)+1)</f>
        <v/>
      </c>
      <c r="AY57" s="71" t="str">
        <f ca="1">INDEX({"","_","-","="},IF(OR($D57 &gt;= AZ$6, $E57 &lt; AY$6), 0, 1)+IF(OR($F57 &gt;= AZ$6, $G57 &lt; AY$6), 0, 2)+1)</f>
        <v/>
      </c>
      <c r="AZ57" s="71" t="str">
        <f ca="1">INDEX({"","_","-","="},IF(OR($D57 &gt;= BA$6, $E57 &lt; AZ$6), 0, 1)+IF(OR($F57 &gt;= BA$6, $G57 &lt; AZ$6), 0, 2)+1)</f>
        <v/>
      </c>
      <c r="BA57" s="71" t="str">
        <f ca="1">INDEX({"","_","-","="},IF(OR($D57 &gt;= BB$6, $E57 &lt; BA$6), 0, 1)+IF(OR($F57 &gt;= BB$6, $G57 &lt; BA$6), 0, 2)+1)</f>
        <v/>
      </c>
      <c r="BB57" s="71" t="str">
        <f ca="1">INDEX({"","_","-","="},IF(OR($D57 &gt;= BC$6, $E57 &lt; BB$6), 0, 1)+IF(OR($F57 &gt;= BC$6, $G57 &lt; BB$6), 0, 2)+1)</f>
        <v/>
      </c>
      <c r="BC57" s="71" t="str">
        <f ca="1">INDEX({"","_","-","="},IF(OR($D57 &gt;= BD$6, $E57 &lt; BC$6), 0, 1)+IF(OR($F57 &gt;= BD$6, $G57 &lt; BC$6), 0, 2)+1)</f>
        <v/>
      </c>
      <c r="BD57" s="71" t="str">
        <f ca="1">INDEX({"","_","-","="},IF(OR($D57 &gt;= BE$6, $E57 &lt; BD$6), 0, 1)+IF(OR($F57 &gt;= BE$6, $G57 &lt; BD$6), 0, 2)+1)</f>
        <v/>
      </c>
      <c r="BE57" s="71" t="str">
        <f ca="1">INDEX({"","_","-","="},IF(OR($D57 &gt;= BF$6, $E57 &lt; BE$6), 0, 1)+IF(OR($F57 &gt;= BF$6, $G57 &lt; BE$6), 0, 2)+1)</f>
        <v/>
      </c>
      <c r="BF57" s="71" t="str">
        <f ca="1">INDEX({"","_","-","="},IF(OR($D57 &gt;= BG$6, $E57 &lt; BF$6), 0, 1)+IF(OR($F57 &gt;= BG$6, $G57 &lt; BF$6), 0, 2)+1)</f>
        <v/>
      </c>
      <c r="BG57" s="71" t="str">
        <f ca="1">INDEX({"","_","-","="},IF(OR($D57 &gt;= BH$6, $E57 &lt; BG$6), 0, 1)+IF(OR($F57 &gt;= BH$6, $G57 &lt; BG$6), 0, 2)+1)</f>
        <v/>
      </c>
      <c r="BH57" s="71" t="str">
        <f ca="1">INDEX({"","_","-","="},IF(OR($D57 &gt;= BI$6, $E57 &lt; BH$6), 0, 1)+IF(OR($F57 &gt;= BI$6, $G57 &lt; BH$6), 0, 2)+1)</f>
        <v/>
      </c>
      <c r="BI57" s="71" t="str">
        <f ca="1">INDEX({"","_","-","="},IF(OR($D57 &gt;= BJ$6, $E57 &lt; BI$6), 0, 1)+IF(OR($F57 &gt;= BJ$6, $G57 &lt; BI$6), 0, 2)+1)</f>
        <v/>
      </c>
      <c r="BJ57" s="71" t="str">
        <f ca="1">INDEX({"","_","-","="},IF(OR($D57 &gt;= BK$6, $E57 &lt; BJ$6), 0, 1)+IF(OR($F57 &gt;= BK$6, $G57 &lt; BJ$6), 0, 2)+1)</f>
        <v/>
      </c>
      <c r="BK57" s="71" t="str">
        <f ca="1">INDEX({"","_","-","="},IF(OR($D57 &gt;= BL$6, $E57 &lt; BK$6), 0, 1)+IF(OR($F57 &gt;= BL$6, $G57 &lt; BK$6), 0, 2)+1)</f>
        <v/>
      </c>
      <c r="BL57" s="71" t="str">
        <f ca="1">INDEX({"","_","-","="},IF(OR($D57 &gt;= BM$6, $E57 &lt; BL$6), 0, 1)+IF(OR($F57 &gt;= BM$6, $G57 &lt; BL$6), 0, 2)+1)</f>
        <v/>
      </c>
      <c r="BM57" s="71" t="str">
        <f ca="1">INDEX({"","_","-","="},IF(OR($D57 &gt;= BN$6, $E57 &lt; BM$6), 0, 1)+IF(OR($F57 &gt;= BN$6, $G57 &lt; BM$6), 0, 2)+1)</f>
        <v/>
      </c>
      <c r="BN57" s="71" t="str">
        <f ca="1">INDEX({"","_","-","="},IF(OR($D57 &gt;= BO$6, $E57 &lt; BN$6), 0, 1)+IF(OR($F57 &gt;= BO$6, $G57 &lt; BN$6), 0, 2)+1)</f>
        <v/>
      </c>
      <c r="BO57" s="71" t="str">
        <f ca="1">INDEX({"","_","-","="},IF(OR($D57 &gt;= BP$6, $E57 &lt; BO$6), 0, 1)+IF(OR($F57 &gt;= BP$6, $G57 &lt; BO$6), 0, 2)+1)</f>
        <v/>
      </c>
      <c r="BP57" s="71" t="str">
        <f ca="1">INDEX({"","_","-","="},IF(OR($D57 &gt;= BQ$6, $E57 &lt; BP$6), 0, 1)+IF(OR($F57 &gt;= BQ$6, $G57 &lt; BP$6), 0, 2)+1)</f>
        <v/>
      </c>
      <c r="BQ57" s="71" t="str">
        <f ca="1">INDEX({"","_","-","="},IF(OR($D57 &gt;= BR$6, $E57 &lt; BQ$6), 0, 1)+IF(OR($F57 &gt;= BR$6, $G57 &lt; BQ$6), 0, 2)+1)</f>
        <v/>
      </c>
      <c r="BR57" s="71" t="str">
        <f ca="1">INDEX({"","_","-","="},IF(OR($D57 &gt;= BS$6, $E57 &lt; BR$6), 0, 1)+IF(OR($F57 &gt;= BS$6, $G57 &lt; BR$6), 0, 2)+1)</f>
        <v/>
      </c>
      <c r="BS57" s="71" t="str">
        <f ca="1">INDEX({"","_","-","="},IF(OR($D57 &gt;= BT$6, $E57 &lt; BS$6), 0, 1)+IF(OR($F57 &gt;= BT$6, $G57 &lt; BS$6), 0, 2)+1)</f>
        <v/>
      </c>
      <c r="BT57" s="71" t="str">
        <f ca="1">INDEX({"","_","-","="},IF(OR($D57 &gt;= BU$6, $E57 &lt; BT$6), 0, 1)+IF(OR($F57 &gt;= BU$6, $G57 &lt; BT$6), 0, 2)+1)</f>
        <v/>
      </c>
      <c r="BU57" s="71" t="str">
        <f ca="1">INDEX({"","_","-","="},IF(OR($D57 &gt;= BV$6, $E57 &lt; BU$6), 0, 1)+IF(OR($F57 &gt;= BV$6, $G57 &lt; BU$6), 0, 2)+1)</f>
        <v/>
      </c>
      <c r="BV57" s="71" t="str">
        <f ca="1">INDEX({"","_","-","="},IF(OR($D57 &gt;= BW$6, $E57 &lt; BV$6), 0, 1)+IF(OR($F57 &gt;= BW$6, $G57 &lt; BV$6), 0, 2)+1)</f>
        <v/>
      </c>
      <c r="BW57" s="71" t="str">
        <f ca="1">INDEX({"","_","-","="},IF(OR($D57 &gt;= BX$6, $E57 &lt; BW$6), 0, 1)+IF(OR($F57 &gt;= BX$6, $G57 &lt; BW$6), 0, 2)+1)</f>
        <v/>
      </c>
      <c r="BX57" s="71" t="str">
        <f ca="1">INDEX({"","_","-","="},IF(OR($D57 &gt;= BY$6, $E57 &lt; BX$6), 0, 1)+IF(OR($F57 &gt;= BY$6, $G57 &lt; BX$6), 0, 2)+1)</f>
        <v/>
      </c>
      <c r="BY57" s="71" t="str">
        <f ca="1">INDEX({"","_","-","="},IF(OR($D57 &gt;= BZ$6, $E57 &lt; BY$6), 0, 1)+IF(OR($F57 &gt;= BZ$6, $G57 &lt; BY$6), 0, 2)+1)</f>
        <v/>
      </c>
      <c r="BZ57" s="71" t="str">
        <f ca="1">INDEX({"","_","-","="},IF(OR($D57 &gt;= CA$6, $E57 &lt; BZ$6), 0, 1)+IF(OR($F57 &gt;= CA$6, $G57 &lt; BZ$6), 0, 2)+1)</f>
        <v/>
      </c>
      <c r="CA57" s="71" t="str">
        <f ca="1">INDEX({"","_","-","="},IF(OR($D57 &gt;= CB$6, $E57 &lt; CA$6), 0, 1)+IF(OR($F57 &gt;= CB$6, $G57 &lt; CA$6), 0, 2)+1)</f>
        <v/>
      </c>
      <c r="CB57" s="71" t="str">
        <f ca="1">INDEX({"","_","-","="},IF(OR($D57 &gt;= CC$6, $E57 &lt; CB$6), 0, 1)+IF(OR($F57 &gt;= CC$6, $G57 &lt; CB$6), 0, 2)+1)</f>
        <v/>
      </c>
      <c r="CC57" s="71" t="str">
        <f ca="1">INDEX({"","_","-","="},IF(OR($D57 &gt;= CD$6, $E57 &lt; CC$6), 0, 1)+IF(OR($F57 &gt;= CD$6, $G57 &lt; CC$6), 0, 2)+1)</f>
        <v/>
      </c>
      <c r="CD57" s="71" t="str">
        <f ca="1">INDEX({"","_","-","="},IF(OR($D57 &gt;= CE$6, $E57 &lt; CD$6), 0, 1)+IF(OR($F57 &gt;= CE$6, $G57 &lt; CD$6), 0, 2)+1)</f>
        <v/>
      </c>
    </row>
    <row r="58" spans="1:82">
      <c r="A58" s="8" t="str">
        <f ca="1">IF('临-进度'!N53,'临-进度'!$A53,"")</f>
        <v/>
      </c>
      <c r="B58" s="8" t="str">
        <f ca="1">IF('临-进度'!N53,'临-进度'!$B53,"")</f>
        <v/>
      </c>
      <c r="C58" s="8" t="str">
        <f ca="1">IF('临-进度'!N53,'临-进度'!$F53,"")</f>
        <v/>
      </c>
      <c r="D58" s="42" t="str">
        <f ca="1">IF('临-进度'!$N53,'临-进度'!$J53,"")</f>
        <v/>
      </c>
      <c r="E58" s="42" t="str">
        <f ca="1">IF('临-进度'!$N53,'临-进度'!$AF53,"")</f>
        <v/>
      </c>
      <c r="F58" s="42" t="str">
        <f ca="1">IF('临-进度'!$N53,'临-进度'!$K53,"")</f>
        <v/>
      </c>
      <c r="G58" s="76" t="str">
        <f ca="1">IF('临-进度'!$N53,'临-进度'!$AG53,"")</f>
        <v/>
      </c>
      <c r="H58" s="71" t="str">
        <f ca="1">INDEX({"","_","-","="},IF(OR($D58 &gt;= I$6, $E58 &lt; H$6), 0, 1)+IF(OR($F58 &gt;= I$6, $G58 &lt; H$6), 0, 2)+1)</f>
        <v/>
      </c>
      <c r="I58" s="71" t="str">
        <f ca="1">INDEX({"","_","-","="},IF(OR($D58 &gt;= J$6, $E58 &lt; I$6), 0, 1)+IF(OR($F58 &gt;= J$6, $G58 &lt; I$6), 0, 2)+1)</f>
        <v/>
      </c>
      <c r="J58" s="71" t="str">
        <f ca="1">INDEX({"","_","-","="},IF(OR($D58 &gt;= K$6, $E58 &lt; J$6), 0, 1)+IF(OR($F58 &gt;= K$6, $G58 &lt; J$6), 0, 2)+1)</f>
        <v/>
      </c>
      <c r="K58" s="71" t="str">
        <f ca="1">INDEX({"","_","-","="},IF(OR($D58 &gt;= L$6, $E58 &lt; K$6), 0, 1)+IF(OR($F58 &gt;= L$6, $G58 &lt; K$6), 0, 2)+1)</f>
        <v/>
      </c>
      <c r="L58" s="71" t="str">
        <f ca="1">INDEX({"","_","-","="},IF(OR($D58 &gt;= M$6, $E58 &lt; L$6), 0, 1)+IF(OR($F58 &gt;= M$6, $G58 &lt; L$6), 0, 2)+1)</f>
        <v/>
      </c>
      <c r="M58" s="71" t="str">
        <f ca="1">INDEX({"","_","-","="},IF(OR($D58 &gt;= N$6, $E58 &lt; M$6), 0, 1)+IF(OR($F58 &gt;= N$6, $G58 &lt; M$6), 0, 2)+1)</f>
        <v/>
      </c>
      <c r="N58" s="71" t="str">
        <f ca="1">INDEX({"","_","-","="},IF(OR($D58 &gt;= O$6, $E58 &lt; N$6), 0, 1)+IF(OR($F58 &gt;= O$6, $G58 &lt; N$6), 0, 2)+1)</f>
        <v/>
      </c>
      <c r="O58" s="71" t="str">
        <f ca="1">INDEX({"","_","-","="},IF(OR($D58 &gt;= P$6, $E58 &lt; O$6), 0, 1)+IF(OR($F58 &gt;= P$6, $G58 &lt; O$6), 0, 2)+1)</f>
        <v/>
      </c>
      <c r="P58" s="71" t="str">
        <f ca="1">INDEX({"","_","-","="},IF(OR($D58 &gt;= Q$6, $E58 &lt; P$6), 0, 1)+IF(OR($F58 &gt;= Q$6, $G58 &lt; P$6), 0, 2)+1)</f>
        <v/>
      </c>
      <c r="Q58" s="71" t="str">
        <f ca="1">INDEX({"","_","-","="},IF(OR($D58 &gt;= R$6, $E58 &lt; Q$6), 0, 1)+IF(OR($F58 &gt;= R$6, $G58 &lt; Q$6), 0, 2)+1)</f>
        <v/>
      </c>
      <c r="R58" s="71" t="str">
        <f ca="1">INDEX({"","_","-","="},IF(OR($D58 &gt;= S$6, $E58 &lt; R$6), 0, 1)+IF(OR($F58 &gt;= S$6, $G58 &lt; R$6), 0, 2)+1)</f>
        <v/>
      </c>
      <c r="S58" s="71" t="str">
        <f ca="1">INDEX({"","_","-","="},IF(OR($D58 &gt;= T$6, $E58 &lt; S$6), 0, 1)+IF(OR($F58 &gt;= T$6, $G58 &lt; S$6), 0, 2)+1)</f>
        <v/>
      </c>
      <c r="T58" s="71" t="str">
        <f ca="1">INDEX({"","_","-","="},IF(OR($D58 &gt;= U$6, $E58 &lt; T$6), 0, 1)+IF(OR($F58 &gt;= U$6, $G58 &lt; T$6), 0, 2)+1)</f>
        <v/>
      </c>
      <c r="U58" s="71" t="str">
        <f ca="1">INDEX({"","_","-","="},IF(OR($D58 &gt;= V$6, $E58 &lt; U$6), 0, 1)+IF(OR($F58 &gt;= V$6, $G58 &lt; U$6), 0, 2)+1)</f>
        <v/>
      </c>
      <c r="V58" s="71" t="str">
        <f ca="1">INDEX({"","_","-","="},IF(OR($D58 &gt;= W$6, $E58 &lt; V$6), 0, 1)+IF(OR($F58 &gt;= W$6, $G58 &lt; V$6), 0, 2)+1)</f>
        <v/>
      </c>
      <c r="W58" s="71" t="str">
        <f ca="1">INDEX({"","_","-","="},IF(OR($D58 &gt;= X$6, $E58 &lt; W$6), 0, 1)+IF(OR($F58 &gt;= X$6, $G58 &lt; W$6), 0, 2)+1)</f>
        <v/>
      </c>
      <c r="X58" s="71" t="str">
        <f ca="1">INDEX({"","_","-","="},IF(OR($D58 &gt;= Y$6, $E58 &lt; X$6), 0, 1)+IF(OR($F58 &gt;= Y$6, $G58 &lt; X$6), 0, 2)+1)</f>
        <v/>
      </c>
      <c r="Y58" s="71" t="str">
        <f ca="1">INDEX({"","_","-","="},IF(OR($D58 &gt;= Z$6, $E58 &lt; Y$6), 0, 1)+IF(OR($F58 &gt;= Z$6, $G58 &lt; Y$6), 0, 2)+1)</f>
        <v/>
      </c>
      <c r="Z58" s="71" t="str">
        <f ca="1">INDEX({"","_","-","="},IF(OR($D58 &gt;= AA$6, $E58 &lt; Z$6), 0, 1)+IF(OR($F58 &gt;= AA$6, $G58 &lt; Z$6), 0, 2)+1)</f>
        <v/>
      </c>
      <c r="AA58" s="71" t="str">
        <f ca="1">INDEX({"","_","-","="},IF(OR($D58 &gt;= AB$6, $E58 &lt; AA$6), 0, 1)+IF(OR($F58 &gt;= AB$6, $G58 &lt; AA$6), 0, 2)+1)</f>
        <v/>
      </c>
      <c r="AB58" s="71" t="str">
        <f ca="1">INDEX({"","_","-","="},IF(OR($D58 &gt;= AC$6, $E58 &lt; AB$6), 0, 1)+IF(OR($F58 &gt;= AC$6, $G58 &lt; AB$6), 0, 2)+1)</f>
        <v/>
      </c>
      <c r="AC58" s="71" t="str">
        <f ca="1">INDEX({"","_","-","="},IF(OR($D58 &gt;= AD$6, $E58 &lt; AC$6), 0, 1)+IF(OR($F58 &gt;= AD$6, $G58 &lt; AC$6), 0, 2)+1)</f>
        <v/>
      </c>
      <c r="AD58" s="71" t="str">
        <f ca="1">INDEX({"","_","-","="},IF(OR($D58 &gt;= AE$6, $E58 &lt; AD$6), 0, 1)+IF(OR($F58 &gt;= AE$6, $G58 &lt; AD$6), 0, 2)+1)</f>
        <v/>
      </c>
      <c r="AE58" s="71" t="str">
        <f ca="1">INDEX({"","_","-","="},IF(OR($D58 &gt;= AF$6, $E58 &lt; AE$6), 0, 1)+IF(OR($F58 &gt;= AF$6, $G58 &lt; AE$6), 0, 2)+1)</f>
        <v/>
      </c>
      <c r="AF58" s="71" t="str">
        <f ca="1">INDEX({"","_","-","="},IF(OR($D58 &gt;= AG$6, $E58 &lt; AF$6), 0, 1)+IF(OR($F58 &gt;= AG$6, $G58 &lt; AF$6), 0, 2)+1)</f>
        <v/>
      </c>
      <c r="AG58" s="71" t="str">
        <f ca="1">INDEX({"","_","-","="},IF(OR($D58 &gt;= AH$6, $E58 &lt; AG$6), 0, 1)+IF(OR($F58 &gt;= AH$6, $G58 &lt; AG$6), 0, 2)+1)</f>
        <v/>
      </c>
      <c r="AH58" s="71" t="str">
        <f ca="1">INDEX({"","_","-","="},IF(OR($D58 &gt;= AI$6, $E58 &lt; AH$6), 0, 1)+IF(OR($F58 &gt;= AI$6, $G58 &lt; AH$6), 0, 2)+1)</f>
        <v/>
      </c>
      <c r="AI58" s="71" t="str">
        <f ca="1">INDEX({"","_","-","="},IF(OR($D58 &gt;= AJ$6, $E58 &lt; AI$6), 0, 1)+IF(OR($F58 &gt;= AJ$6, $G58 &lt; AI$6), 0, 2)+1)</f>
        <v/>
      </c>
      <c r="AJ58" s="71" t="str">
        <f ca="1">INDEX({"","_","-","="},IF(OR($D58 &gt;= AK$6, $E58 &lt; AJ$6), 0, 1)+IF(OR($F58 &gt;= AK$6, $G58 &lt; AJ$6), 0, 2)+1)</f>
        <v/>
      </c>
      <c r="AK58" s="71" t="str">
        <f ca="1">INDEX({"","_","-","="},IF(OR($D58 &gt;= AL$6, $E58 &lt; AK$6), 0, 1)+IF(OR($F58 &gt;= AL$6, $G58 &lt; AK$6), 0, 2)+1)</f>
        <v/>
      </c>
      <c r="AL58" s="71" t="str">
        <f ca="1">INDEX({"","_","-","="},IF(OR($D58 &gt;= AM$6, $E58 &lt; AL$6), 0, 1)+IF(OR($F58 &gt;= AM$6, $G58 &lt; AL$6), 0, 2)+1)</f>
        <v/>
      </c>
      <c r="AM58" s="71" t="str">
        <f ca="1">INDEX({"","_","-","="},IF(OR($D58 &gt;= AN$6, $E58 &lt; AM$6), 0, 1)+IF(OR($F58 &gt;= AN$6, $G58 &lt; AM$6), 0, 2)+1)</f>
        <v/>
      </c>
      <c r="AN58" s="71" t="str">
        <f ca="1">INDEX({"","_","-","="},IF(OR($D58 &gt;= AO$6, $E58 &lt; AN$6), 0, 1)+IF(OR($F58 &gt;= AO$6, $G58 &lt; AN$6), 0, 2)+1)</f>
        <v/>
      </c>
      <c r="AO58" s="71" t="str">
        <f ca="1">INDEX({"","_","-","="},IF(OR($D58 &gt;= AP$6, $E58 &lt; AO$6), 0, 1)+IF(OR($F58 &gt;= AP$6, $G58 &lt; AO$6), 0, 2)+1)</f>
        <v/>
      </c>
      <c r="AP58" s="71" t="str">
        <f ca="1">INDEX({"","_","-","="},IF(OR($D58 &gt;= AQ$6, $E58 &lt; AP$6), 0, 1)+IF(OR($F58 &gt;= AQ$6, $G58 &lt; AP$6), 0, 2)+1)</f>
        <v/>
      </c>
      <c r="AQ58" s="71" t="str">
        <f ca="1">INDEX({"","_","-","="},IF(OR($D58 &gt;= AR$6, $E58 &lt; AQ$6), 0, 1)+IF(OR($F58 &gt;= AR$6, $G58 &lt; AQ$6), 0, 2)+1)</f>
        <v/>
      </c>
      <c r="AR58" s="71" t="str">
        <f ca="1">INDEX({"","_","-","="},IF(OR($D58 &gt;= AS$6, $E58 &lt; AR$6), 0, 1)+IF(OR($F58 &gt;= AS$6, $G58 &lt; AR$6), 0, 2)+1)</f>
        <v/>
      </c>
      <c r="AS58" s="71" t="str">
        <f ca="1">INDEX({"","_","-","="},IF(OR($D58 &gt;= AT$6, $E58 &lt; AS$6), 0, 1)+IF(OR($F58 &gt;= AT$6, $G58 &lt; AS$6), 0, 2)+1)</f>
        <v/>
      </c>
      <c r="AT58" s="71" t="str">
        <f ca="1">INDEX({"","_","-","="},IF(OR($D58 &gt;= AU$6, $E58 &lt; AT$6), 0, 1)+IF(OR($F58 &gt;= AU$6, $G58 &lt; AT$6), 0, 2)+1)</f>
        <v/>
      </c>
      <c r="AU58" s="71" t="str">
        <f ca="1">INDEX({"","_","-","="},IF(OR($D58 &gt;= AV$6, $E58 &lt; AU$6), 0, 1)+IF(OR($F58 &gt;= AV$6, $G58 &lt; AU$6), 0, 2)+1)</f>
        <v/>
      </c>
      <c r="AV58" s="71" t="str">
        <f ca="1">INDEX({"","_","-","="},IF(OR($D58 &gt;= AW$6, $E58 &lt; AV$6), 0, 1)+IF(OR($F58 &gt;= AW$6, $G58 &lt; AV$6), 0, 2)+1)</f>
        <v/>
      </c>
      <c r="AW58" s="71" t="str">
        <f ca="1">INDEX({"","_","-","="},IF(OR($D58 &gt;= AX$6, $E58 &lt; AW$6), 0, 1)+IF(OR($F58 &gt;= AX$6, $G58 &lt; AW$6), 0, 2)+1)</f>
        <v/>
      </c>
      <c r="AX58" s="71" t="str">
        <f ca="1">INDEX({"","_","-","="},IF(OR($D58 &gt;= AY$6, $E58 &lt; AX$6), 0, 1)+IF(OR($F58 &gt;= AY$6, $G58 &lt; AX$6), 0, 2)+1)</f>
        <v/>
      </c>
      <c r="AY58" s="71" t="str">
        <f ca="1">INDEX({"","_","-","="},IF(OR($D58 &gt;= AZ$6, $E58 &lt; AY$6), 0, 1)+IF(OR($F58 &gt;= AZ$6, $G58 &lt; AY$6), 0, 2)+1)</f>
        <v/>
      </c>
      <c r="AZ58" s="71" t="str">
        <f ca="1">INDEX({"","_","-","="},IF(OR($D58 &gt;= BA$6, $E58 &lt; AZ$6), 0, 1)+IF(OR($F58 &gt;= BA$6, $G58 &lt; AZ$6), 0, 2)+1)</f>
        <v/>
      </c>
      <c r="BA58" s="71" t="str">
        <f ca="1">INDEX({"","_","-","="},IF(OR($D58 &gt;= BB$6, $E58 &lt; BA$6), 0, 1)+IF(OR($F58 &gt;= BB$6, $G58 &lt; BA$6), 0, 2)+1)</f>
        <v/>
      </c>
      <c r="BB58" s="71" t="str">
        <f ca="1">INDEX({"","_","-","="},IF(OR($D58 &gt;= BC$6, $E58 &lt; BB$6), 0, 1)+IF(OR($F58 &gt;= BC$6, $G58 &lt; BB$6), 0, 2)+1)</f>
        <v/>
      </c>
      <c r="BC58" s="71" t="str">
        <f ca="1">INDEX({"","_","-","="},IF(OR($D58 &gt;= BD$6, $E58 &lt; BC$6), 0, 1)+IF(OR($F58 &gt;= BD$6, $G58 &lt; BC$6), 0, 2)+1)</f>
        <v/>
      </c>
      <c r="BD58" s="71" t="str">
        <f ca="1">INDEX({"","_","-","="},IF(OR($D58 &gt;= BE$6, $E58 &lt; BD$6), 0, 1)+IF(OR($F58 &gt;= BE$6, $G58 &lt; BD$6), 0, 2)+1)</f>
        <v/>
      </c>
      <c r="BE58" s="71" t="str">
        <f ca="1">INDEX({"","_","-","="},IF(OR($D58 &gt;= BF$6, $E58 &lt; BE$6), 0, 1)+IF(OR($F58 &gt;= BF$6, $G58 &lt; BE$6), 0, 2)+1)</f>
        <v/>
      </c>
      <c r="BF58" s="71" t="str">
        <f ca="1">INDEX({"","_","-","="},IF(OR($D58 &gt;= BG$6, $E58 &lt; BF$6), 0, 1)+IF(OR($F58 &gt;= BG$6, $G58 &lt; BF$6), 0, 2)+1)</f>
        <v/>
      </c>
      <c r="BG58" s="71" t="str">
        <f ca="1">INDEX({"","_","-","="},IF(OR($D58 &gt;= BH$6, $E58 &lt; BG$6), 0, 1)+IF(OR($F58 &gt;= BH$6, $G58 &lt; BG$6), 0, 2)+1)</f>
        <v/>
      </c>
      <c r="BH58" s="71" t="str">
        <f ca="1">INDEX({"","_","-","="},IF(OR($D58 &gt;= BI$6, $E58 &lt; BH$6), 0, 1)+IF(OR($F58 &gt;= BI$6, $G58 &lt; BH$6), 0, 2)+1)</f>
        <v/>
      </c>
      <c r="BI58" s="71" t="str">
        <f ca="1">INDEX({"","_","-","="},IF(OR($D58 &gt;= BJ$6, $E58 &lt; BI$6), 0, 1)+IF(OR($F58 &gt;= BJ$6, $G58 &lt; BI$6), 0, 2)+1)</f>
        <v/>
      </c>
      <c r="BJ58" s="71" t="str">
        <f ca="1">INDEX({"","_","-","="},IF(OR($D58 &gt;= BK$6, $E58 &lt; BJ$6), 0, 1)+IF(OR($F58 &gt;= BK$6, $G58 &lt; BJ$6), 0, 2)+1)</f>
        <v/>
      </c>
      <c r="BK58" s="71" t="str">
        <f ca="1">INDEX({"","_","-","="},IF(OR($D58 &gt;= BL$6, $E58 &lt; BK$6), 0, 1)+IF(OR($F58 &gt;= BL$6, $G58 &lt; BK$6), 0, 2)+1)</f>
        <v/>
      </c>
      <c r="BL58" s="71" t="str">
        <f ca="1">INDEX({"","_","-","="},IF(OR($D58 &gt;= BM$6, $E58 &lt; BL$6), 0, 1)+IF(OR($F58 &gt;= BM$6, $G58 &lt; BL$6), 0, 2)+1)</f>
        <v/>
      </c>
      <c r="BM58" s="71" t="str">
        <f ca="1">INDEX({"","_","-","="},IF(OR($D58 &gt;= BN$6, $E58 &lt; BM$6), 0, 1)+IF(OR($F58 &gt;= BN$6, $G58 &lt; BM$6), 0, 2)+1)</f>
        <v/>
      </c>
      <c r="BN58" s="71" t="str">
        <f ca="1">INDEX({"","_","-","="},IF(OR($D58 &gt;= BO$6, $E58 &lt; BN$6), 0, 1)+IF(OR($F58 &gt;= BO$6, $G58 &lt; BN$6), 0, 2)+1)</f>
        <v/>
      </c>
      <c r="BO58" s="71" t="str">
        <f ca="1">INDEX({"","_","-","="},IF(OR($D58 &gt;= BP$6, $E58 &lt; BO$6), 0, 1)+IF(OR($F58 &gt;= BP$6, $G58 &lt; BO$6), 0, 2)+1)</f>
        <v/>
      </c>
      <c r="BP58" s="71" t="str">
        <f ca="1">INDEX({"","_","-","="},IF(OR($D58 &gt;= BQ$6, $E58 &lt; BP$6), 0, 1)+IF(OR($F58 &gt;= BQ$6, $G58 &lt; BP$6), 0, 2)+1)</f>
        <v/>
      </c>
      <c r="BQ58" s="71" t="str">
        <f ca="1">INDEX({"","_","-","="},IF(OR($D58 &gt;= BR$6, $E58 &lt; BQ$6), 0, 1)+IF(OR($F58 &gt;= BR$6, $G58 &lt; BQ$6), 0, 2)+1)</f>
        <v/>
      </c>
      <c r="BR58" s="71" t="str">
        <f ca="1">INDEX({"","_","-","="},IF(OR($D58 &gt;= BS$6, $E58 &lt; BR$6), 0, 1)+IF(OR($F58 &gt;= BS$6, $G58 &lt; BR$6), 0, 2)+1)</f>
        <v/>
      </c>
      <c r="BS58" s="71" t="str">
        <f ca="1">INDEX({"","_","-","="},IF(OR($D58 &gt;= BT$6, $E58 &lt; BS$6), 0, 1)+IF(OR($F58 &gt;= BT$6, $G58 &lt; BS$6), 0, 2)+1)</f>
        <v/>
      </c>
      <c r="BT58" s="71" t="str">
        <f ca="1">INDEX({"","_","-","="},IF(OR($D58 &gt;= BU$6, $E58 &lt; BT$6), 0, 1)+IF(OR($F58 &gt;= BU$6, $G58 &lt; BT$6), 0, 2)+1)</f>
        <v/>
      </c>
      <c r="BU58" s="71" t="str">
        <f ca="1">INDEX({"","_","-","="},IF(OR($D58 &gt;= BV$6, $E58 &lt; BU$6), 0, 1)+IF(OR($F58 &gt;= BV$6, $G58 &lt; BU$6), 0, 2)+1)</f>
        <v/>
      </c>
      <c r="BV58" s="71" t="str">
        <f ca="1">INDEX({"","_","-","="},IF(OR($D58 &gt;= BW$6, $E58 &lt; BV$6), 0, 1)+IF(OR($F58 &gt;= BW$6, $G58 &lt; BV$6), 0, 2)+1)</f>
        <v/>
      </c>
      <c r="BW58" s="71" t="str">
        <f ca="1">INDEX({"","_","-","="},IF(OR($D58 &gt;= BX$6, $E58 &lt; BW$6), 0, 1)+IF(OR($F58 &gt;= BX$6, $G58 &lt; BW$6), 0, 2)+1)</f>
        <v/>
      </c>
      <c r="BX58" s="71" t="str">
        <f ca="1">INDEX({"","_","-","="},IF(OR($D58 &gt;= BY$6, $E58 &lt; BX$6), 0, 1)+IF(OR($F58 &gt;= BY$6, $G58 &lt; BX$6), 0, 2)+1)</f>
        <v/>
      </c>
      <c r="BY58" s="71" t="str">
        <f ca="1">INDEX({"","_","-","="},IF(OR($D58 &gt;= BZ$6, $E58 &lt; BY$6), 0, 1)+IF(OR($F58 &gt;= BZ$6, $G58 &lt; BY$6), 0, 2)+1)</f>
        <v/>
      </c>
      <c r="BZ58" s="71" t="str">
        <f ca="1">INDEX({"","_","-","="},IF(OR($D58 &gt;= CA$6, $E58 &lt; BZ$6), 0, 1)+IF(OR($F58 &gt;= CA$6, $G58 &lt; BZ$6), 0, 2)+1)</f>
        <v/>
      </c>
      <c r="CA58" s="71" t="str">
        <f ca="1">INDEX({"","_","-","="},IF(OR($D58 &gt;= CB$6, $E58 &lt; CA$6), 0, 1)+IF(OR($F58 &gt;= CB$6, $G58 &lt; CA$6), 0, 2)+1)</f>
        <v/>
      </c>
      <c r="CB58" s="71" t="str">
        <f ca="1">INDEX({"","_","-","="},IF(OR($D58 &gt;= CC$6, $E58 &lt; CB$6), 0, 1)+IF(OR($F58 &gt;= CC$6, $G58 &lt; CB$6), 0, 2)+1)</f>
        <v/>
      </c>
      <c r="CC58" s="71" t="str">
        <f ca="1">INDEX({"","_","-","="},IF(OR($D58 &gt;= CD$6, $E58 &lt; CC$6), 0, 1)+IF(OR($F58 &gt;= CD$6, $G58 &lt; CC$6), 0, 2)+1)</f>
        <v/>
      </c>
      <c r="CD58" s="71" t="str">
        <f ca="1">INDEX({"","_","-","="},IF(OR($D58 &gt;= CE$6, $E58 &lt; CD$6), 0, 1)+IF(OR($F58 &gt;= CE$6, $G58 &lt; CD$6), 0, 2)+1)</f>
        <v/>
      </c>
    </row>
    <row r="59" spans="1:82">
      <c r="A59" s="8" t="str">
        <f ca="1">IF('临-进度'!N54,'临-进度'!$A54,"")</f>
        <v/>
      </c>
      <c r="B59" s="8" t="str">
        <f ca="1">IF('临-进度'!N54,'临-进度'!$B54,"")</f>
        <v/>
      </c>
      <c r="C59" s="8" t="str">
        <f ca="1">IF('临-进度'!N54,'临-进度'!$F54,"")</f>
        <v/>
      </c>
      <c r="D59" s="42" t="str">
        <f ca="1">IF('临-进度'!$N54,'临-进度'!$J54,"")</f>
        <v/>
      </c>
      <c r="E59" s="42" t="str">
        <f ca="1">IF('临-进度'!$N54,'临-进度'!$AF54,"")</f>
        <v/>
      </c>
      <c r="F59" s="42" t="str">
        <f ca="1">IF('临-进度'!$N54,'临-进度'!$K54,"")</f>
        <v/>
      </c>
      <c r="G59" s="76" t="str">
        <f ca="1">IF('临-进度'!$N54,'临-进度'!$AG54,"")</f>
        <v/>
      </c>
      <c r="H59" s="71" t="str">
        <f ca="1">INDEX({"","_","-","="},IF(OR($D59 &gt;= I$6, $E59 &lt; H$6), 0, 1)+IF(OR($F59 &gt;= I$6, $G59 &lt; H$6), 0, 2)+1)</f>
        <v/>
      </c>
      <c r="I59" s="71" t="str">
        <f ca="1">INDEX({"","_","-","="},IF(OR($D59 &gt;= J$6, $E59 &lt; I$6), 0, 1)+IF(OR($F59 &gt;= J$6, $G59 &lt; I$6), 0, 2)+1)</f>
        <v/>
      </c>
      <c r="J59" s="71" t="str">
        <f ca="1">INDEX({"","_","-","="},IF(OR($D59 &gt;= K$6, $E59 &lt; J$6), 0, 1)+IF(OR($F59 &gt;= K$6, $G59 &lt; J$6), 0, 2)+1)</f>
        <v/>
      </c>
      <c r="K59" s="71" t="str">
        <f ca="1">INDEX({"","_","-","="},IF(OR($D59 &gt;= L$6, $E59 &lt; K$6), 0, 1)+IF(OR($F59 &gt;= L$6, $G59 &lt; K$6), 0, 2)+1)</f>
        <v/>
      </c>
      <c r="L59" s="71" t="str">
        <f ca="1">INDEX({"","_","-","="},IF(OR($D59 &gt;= M$6, $E59 &lt; L$6), 0, 1)+IF(OR($F59 &gt;= M$6, $G59 &lt; L$6), 0, 2)+1)</f>
        <v/>
      </c>
      <c r="M59" s="71" t="str">
        <f ca="1">INDEX({"","_","-","="},IF(OR($D59 &gt;= N$6, $E59 &lt; M$6), 0, 1)+IF(OR($F59 &gt;= N$6, $G59 &lt; M$6), 0, 2)+1)</f>
        <v/>
      </c>
      <c r="N59" s="71" t="str">
        <f ca="1">INDEX({"","_","-","="},IF(OR($D59 &gt;= O$6, $E59 &lt; N$6), 0, 1)+IF(OR($F59 &gt;= O$6, $G59 &lt; N$6), 0, 2)+1)</f>
        <v/>
      </c>
      <c r="O59" s="71" t="str">
        <f ca="1">INDEX({"","_","-","="},IF(OR($D59 &gt;= P$6, $E59 &lt; O$6), 0, 1)+IF(OR($F59 &gt;= P$6, $G59 &lt; O$6), 0, 2)+1)</f>
        <v/>
      </c>
      <c r="P59" s="71" t="str">
        <f ca="1">INDEX({"","_","-","="},IF(OR($D59 &gt;= Q$6, $E59 &lt; P$6), 0, 1)+IF(OR($F59 &gt;= Q$6, $G59 &lt; P$6), 0, 2)+1)</f>
        <v/>
      </c>
      <c r="Q59" s="71" t="str">
        <f ca="1">INDEX({"","_","-","="},IF(OR($D59 &gt;= R$6, $E59 &lt; Q$6), 0, 1)+IF(OR($F59 &gt;= R$6, $G59 &lt; Q$6), 0, 2)+1)</f>
        <v/>
      </c>
      <c r="R59" s="71" t="str">
        <f ca="1">INDEX({"","_","-","="},IF(OR($D59 &gt;= S$6, $E59 &lt; R$6), 0, 1)+IF(OR($F59 &gt;= S$6, $G59 &lt; R$6), 0, 2)+1)</f>
        <v/>
      </c>
      <c r="S59" s="71" t="str">
        <f ca="1">INDEX({"","_","-","="},IF(OR($D59 &gt;= T$6, $E59 &lt; S$6), 0, 1)+IF(OR($F59 &gt;= T$6, $G59 &lt; S$6), 0, 2)+1)</f>
        <v/>
      </c>
      <c r="T59" s="71" t="str">
        <f ca="1">INDEX({"","_","-","="},IF(OR($D59 &gt;= U$6, $E59 &lt; T$6), 0, 1)+IF(OR($F59 &gt;= U$6, $G59 &lt; T$6), 0, 2)+1)</f>
        <v/>
      </c>
      <c r="U59" s="71" t="str">
        <f ca="1">INDEX({"","_","-","="},IF(OR($D59 &gt;= V$6, $E59 &lt; U$6), 0, 1)+IF(OR($F59 &gt;= V$6, $G59 &lt; U$6), 0, 2)+1)</f>
        <v/>
      </c>
      <c r="V59" s="71" t="str">
        <f ca="1">INDEX({"","_","-","="},IF(OR($D59 &gt;= W$6, $E59 &lt; V$6), 0, 1)+IF(OR($F59 &gt;= W$6, $G59 &lt; V$6), 0, 2)+1)</f>
        <v/>
      </c>
      <c r="W59" s="71" t="str">
        <f ca="1">INDEX({"","_","-","="},IF(OR($D59 &gt;= X$6, $E59 &lt; W$6), 0, 1)+IF(OR($F59 &gt;= X$6, $G59 &lt; W$6), 0, 2)+1)</f>
        <v/>
      </c>
      <c r="X59" s="71" t="str">
        <f ca="1">INDEX({"","_","-","="},IF(OR($D59 &gt;= Y$6, $E59 &lt; X$6), 0, 1)+IF(OR($F59 &gt;= Y$6, $G59 &lt; X$6), 0, 2)+1)</f>
        <v/>
      </c>
      <c r="Y59" s="71" t="str">
        <f ca="1">INDEX({"","_","-","="},IF(OR($D59 &gt;= Z$6, $E59 &lt; Y$6), 0, 1)+IF(OR($F59 &gt;= Z$6, $G59 &lt; Y$6), 0, 2)+1)</f>
        <v/>
      </c>
      <c r="Z59" s="71" t="str">
        <f ca="1">INDEX({"","_","-","="},IF(OR($D59 &gt;= AA$6, $E59 &lt; Z$6), 0, 1)+IF(OR($F59 &gt;= AA$6, $G59 &lt; Z$6), 0, 2)+1)</f>
        <v/>
      </c>
      <c r="AA59" s="71" t="str">
        <f ca="1">INDEX({"","_","-","="},IF(OR($D59 &gt;= AB$6, $E59 &lt; AA$6), 0, 1)+IF(OR($F59 &gt;= AB$6, $G59 &lt; AA$6), 0, 2)+1)</f>
        <v/>
      </c>
      <c r="AB59" s="71" t="str">
        <f ca="1">INDEX({"","_","-","="},IF(OR($D59 &gt;= AC$6, $E59 &lt; AB$6), 0, 1)+IF(OR($F59 &gt;= AC$6, $G59 &lt; AB$6), 0, 2)+1)</f>
        <v/>
      </c>
      <c r="AC59" s="71" t="str">
        <f ca="1">INDEX({"","_","-","="},IF(OR($D59 &gt;= AD$6, $E59 &lt; AC$6), 0, 1)+IF(OR($F59 &gt;= AD$6, $G59 &lt; AC$6), 0, 2)+1)</f>
        <v/>
      </c>
      <c r="AD59" s="71" t="str">
        <f ca="1">INDEX({"","_","-","="},IF(OR($D59 &gt;= AE$6, $E59 &lt; AD$6), 0, 1)+IF(OR($F59 &gt;= AE$6, $G59 &lt; AD$6), 0, 2)+1)</f>
        <v/>
      </c>
      <c r="AE59" s="71" t="str">
        <f ca="1">INDEX({"","_","-","="},IF(OR($D59 &gt;= AF$6, $E59 &lt; AE$6), 0, 1)+IF(OR($F59 &gt;= AF$6, $G59 &lt; AE$6), 0, 2)+1)</f>
        <v/>
      </c>
      <c r="AF59" s="71" t="str">
        <f ca="1">INDEX({"","_","-","="},IF(OR($D59 &gt;= AG$6, $E59 &lt; AF$6), 0, 1)+IF(OR($F59 &gt;= AG$6, $G59 &lt; AF$6), 0, 2)+1)</f>
        <v/>
      </c>
      <c r="AG59" s="71" t="str">
        <f ca="1">INDEX({"","_","-","="},IF(OR($D59 &gt;= AH$6, $E59 &lt; AG$6), 0, 1)+IF(OR($F59 &gt;= AH$6, $G59 &lt; AG$6), 0, 2)+1)</f>
        <v/>
      </c>
      <c r="AH59" s="71" t="str">
        <f ca="1">INDEX({"","_","-","="},IF(OR($D59 &gt;= AI$6, $E59 &lt; AH$6), 0, 1)+IF(OR($F59 &gt;= AI$6, $G59 &lt; AH$6), 0, 2)+1)</f>
        <v/>
      </c>
      <c r="AI59" s="71" t="str">
        <f ca="1">INDEX({"","_","-","="},IF(OR($D59 &gt;= AJ$6, $E59 &lt; AI$6), 0, 1)+IF(OR($F59 &gt;= AJ$6, $G59 &lt; AI$6), 0, 2)+1)</f>
        <v/>
      </c>
      <c r="AJ59" s="71" t="str">
        <f ca="1">INDEX({"","_","-","="},IF(OR($D59 &gt;= AK$6, $E59 &lt; AJ$6), 0, 1)+IF(OR($F59 &gt;= AK$6, $G59 &lt; AJ$6), 0, 2)+1)</f>
        <v/>
      </c>
      <c r="AK59" s="71" t="str">
        <f ca="1">INDEX({"","_","-","="},IF(OR($D59 &gt;= AL$6, $E59 &lt; AK$6), 0, 1)+IF(OR($F59 &gt;= AL$6, $G59 &lt; AK$6), 0, 2)+1)</f>
        <v/>
      </c>
      <c r="AL59" s="71" t="str">
        <f ca="1">INDEX({"","_","-","="},IF(OR($D59 &gt;= AM$6, $E59 &lt; AL$6), 0, 1)+IF(OR($F59 &gt;= AM$6, $G59 &lt; AL$6), 0, 2)+1)</f>
        <v/>
      </c>
      <c r="AM59" s="71" t="str">
        <f ca="1">INDEX({"","_","-","="},IF(OR($D59 &gt;= AN$6, $E59 &lt; AM$6), 0, 1)+IF(OR($F59 &gt;= AN$6, $G59 &lt; AM$6), 0, 2)+1)</f>
        <v/>
      </c>
      <c r="AN59" s="71" t="str">
        <f ca="1">INDEX({"","_","-","="},IF(OR($D59 &gt;= AO$6, $E59 &lt; AN$6), 0, 1)+IF(OR($F59 &gt;= AO$6, $G59 &lt; AN$6), 0, 2)+1)</f>
        <v/>
      </c>
      <c r="AO59" s="71" t="str">
        <f ca="1">INDEX({"","_","-","="},IF(OR($D59 &gt;= AP$6, $E59 &lt; AO$6), 0, 1)+IF(OR($F59 &gt;= AP$6, $G59 &lt; AO$6), 0, 2)+1)</f>
        <v/>
      </c>
      <c r="AP59" s="71" t="str">
        <f ca="1">INDEX({"","_","-","="},IF(OR($D59 &gt;= AQ$6, $E59 &lt; AP$6), 0, 1)+IF(OR($F59 &gt;= AQ$6, $G59 &lt; AP$6), 0, 2)+1)</f>
        <v/>
      </c>
      <c r="AQ59" s="71" t="str">
        <f ca="1">INDEX({"","_","-","="},IF(OR($D59 &gt;= AR$6, $E59 &lt; AQ$6), 0, 1)+IF(OR($F59 &gt;= AR$6, $G59 &lt; AQ$6), 0, 2)+1)</f>
        <v/>
      </c>
      <c r="AR59" s="71" t="str">
        <f ca="1">INDEX({"","_","-","="},IF(OR($D59 &gt;= AS$6, $E59 &lt; AR$6), 0, 1)+IF(OR($F59 &gt;= AS$6, $G59 &lt; AR$6), 0, 2)+1)</f>
        <v/>
      </c>
      <c r="AS59" s="71" t="str">
        <f ca="1">INDEX({"","_","-","="},IF(OR($D59 &gt;= AT$6, $E59 &lt; AS$6), 0, 1)+IF(OR($F59 &gt;= AT$6, $G59 &lt; AS$6), 0, 2)+1)</f>
        <v/>
      </c>
      <c r="AT59" s="71" t="str">
        <f ca="1">INDEX({"","_","-","="},IF(OR($D59 &gt;= AU$6, $E59 &lt; AT$6), 0, 1)+IF(OR($F59 &gt;= AU$6, $G59 &lt; AT$6), 0, 2)+1)</f>
        <v/>
      </c>
      <c r="AU59" s="71" t="str">
        <f ca="1">INDEX({"","_","-","="},IF(OR($D59 &gt;= AV$6, $E59 &lt; AU$6), 0, 1)+IF(OR($F59 &gt;= AV$6, $G59 &lt; AU$6), 0, 2)+1)</f>
        <v/>
      </c>
      <c r="AV59" s="71" t="str">
        <f ca="1">INDEX({"","_","-","="},IF(OR($D59 &gt;= AW$6, $E59 &lt; AV$6), 0, 1)+IF(OR($F59 &gt;= AW$6, $G59 &lt; AV$6), 0, 2)+1)</f>
        <v/>
      </c>
      <c r="AW59" s="71" t="str">
        <f ca="1">INDEX({"","_","-","="},IF(OR($D59 &gt;= AX$6, $E59 &lt; AW$6), 0, 1)+IF(OR($F59 &gt;= AX$6, $G59 &lt; AW$6), 0, 2)+1)</f>
        <v/>
      </c>
      <c r="AX59" s="71" t="str">
        <f ca="1">INDEX({"","_","-","="},IF(OR($D59 &gt;= AY$6, $E59 &lt; AX$6), 0, 1)+IF(OR($F59 &gt;= AY$6, $G59 &lt; AX$6), 0, 2)+1)</f>
        <v/>
      </c>
      <c r="AY59" s="71" t="str">
        <f ca="1">INDEX({"","_","-","="},IF(OR($D59 &gt;= AZ$6, $E59 &lt; AY$6), 0, 1)+IF(OR($F59 &gt;= AZ$6, $G59 &lt; AY$6), 0, 2)+1)</f>
        <v/>
      </c>
      <c r="AZ59" s="71" t="str">
        <f ca="1">INDEX({"","_","-","="},IF(OR($D59 &gt;= BA$6, $E59 &lt; AZ$6), 0, 1)+IF(OR($F59 &gt;= BA$6, $G59 &lt; AZ$6), 0, 2)+1)</f>
        <v/>
      </c>
      <c r="BA59" s="71" t="str">
        <f ca="1">INDEX({"","_","-","="},IF(OR($D59 &gt;= BB$6, $E59 &lt; BA$6), 0, 1)+IF(OR($F59 &gt;= BB$6, $G59 &lt; BA$6), 0, 2)+1)</f>
        <v/>
      </c>
      <c r="BB59" s="71" t="str">
        <f ca="1">INDEX({"","_","-","="},IF(OR($D59 &gt;= BC$6, $E59 &lt; BB$6), 0, 1)+IF(OR($F59 &gt;= BC$6, $G59 &lt; BB$6), 0, 2)+1)</f>
        <v/>
      </c>
      <c r="BC59" s="71" t="str">
        <f ca="1">INDEX({"","_","-","="},IF(OR($D59 &gt;= BD$6, $E59 &lt; BC$6), 0, 1)+IF(OR($F59 &gt;= BD$6, $G59 &lt; BC$6), 0, 2)+1)</f>
        <v/>
      </c>
      <c r="BD59" s="71" t="str">
        <f ca="1">INDEX({"","_","-","="},IF(OR($D59 &gt;= BE$6, $E59 &lt; BD$6), 0, 1)+IF(OR($F59 &gt;= BE$6, $G59 &lt; BD$6), 0, 2)+1)</f>
        <v/>
      </c>
      <c r="BE59" s="71" t="str">
        <f ca="1">INDEX({"","_","-","="},IF(OR($D59 &gt;= BF$6, $E59 &lt; BE$6), 0, 1)+IF(OR($F59 &gt;= BF$6, $G59 &lt; BE$6), 0, 2)+1)</f>
        <v/>
      </c>
      <c r="BF59" s="71" t="str">
        <f ca="1">INDEX({"","_","-","="},IF(OR($D59 &gt;= BG$6, $E59 &lt; BF$6), 0, 1)+IF(OR($F59 &gt;= BG$6, $G59 &lt; BF$6), 0, 2)+1)</f>
        <v/>
      </c>
      <c r="BG59" s="71" t="str">
        <f ca="1">INDEX({"","_","-","="},IF(OR($D59 &gt;= BH$6, $E59 &lt; BG$6), 0, 1)+IF(OR($F59 &gt;= BH$6, $G59 &lt; BG$6), 0, 2)+1)</f>
        <v/>
      </c>
      <c r="BH59" s="71" t="str">
        <f ca="1">INDEX({"","_","-","="},IF(OR($D59 &gt;= BI$6, $E59 &lt; BH$6), 0, 1)+IF(OR($F59 &gt;= BI$6, $G59 &lt; BH$6), 0, 2)+1)</f>
        <v/>
      </c>
      <c r="BI59" s="71" t="str">
        <f ca="1">INDEX({"","_","-","="},IF(OR($D59 &gt;= BJ$6, $E59 &lt; BI$6), 0, 1)+IF(OR($F59 &gt;= BJ$6, $G59 &lt; BI$6), 0, 2)+1)</f>
        <v/>
      </c>
      <c r="BJ59" s="71" t="str">
        <f ca="1">INDEX({"","_","-","="},IF(OR($D59 &gt;= BK$6, $E59 &lt; BJ$6), 0, 1)+IF(OR($F59 &gt;= BK$6, $G59 &lt; BJ$6), 0, 2)+1)</f>
        <v/>
      </c>
      <c r="BK59" s="71" t="str">
        <f ca="1">INDEX({"","_","-","="},IF(OR($D59 &gt;= BL$6, $E59 &lt; BK$6), 0, 1)+IF(OR($F59 &gt;= BL$6, $G59 &lt; BK$6), 0, 2)+1)</f>
        <v/>
      </c>
      <c r="BL59" s="71" t="str">
        <f ca="1">INDEX({"","_","-","="},IF(OR($D59 &gt;= BM$6, $E59 &lt; BL$6), 0, 1)+IF(OR($F59 &gt;= BM$6, $G59 &lt; BL$6), 0, 2)+1)</f>
        <v/>
      </c>
      <c r="BM59" s="71" t="str">
        <f ca="1">INDEX({"","_","-","="},IF(OR($D59 &gt;= BN$6, $E59 &lt; BM$6), 0, 1)+IF(OR($F59 &gt;= BN$6, $G59 &lt; BM$6), 0, 2)+1)</f>
        <v/>
      </c>
      <c r="BN59" s="71" t="str">
        <f ca="1">INDEX({"","_","-","="},IF(OR($D59 &gt;= BO$6, $E59 &lt; BN$6), 0, 1)+IF(OR($F59 &gt;= BO$6, $G59 &lt; BN$6), 0, 2)+1)</f>
        <v/>
      </c>
      <c r="BO59" s="71" t="str">
        <f ca="1">INDEX({"","_","-","="},IF(OR($D59 &gt;= BP$6, $E59 &lt; BO$6), 0, 1)+IF(OR($F59 &gt;= BP$6, $G59 &lt; BO$6), 0, 2)+1)</f>
        <v/>
      </c>
      <c r="BP59" s="71" t="str">
        <f ca="1">INDEX({"","_","-","="},IF(OR($D59 &gt;= BQ$6, $E59 &lt; BP$6), 0, 1)+IF(OR($F59 &gt;= BQ$6, $G59 &lt; BP$6), 0, 2)+1)</f>
        <v/>
      </c>
      <c r="BQ59" s="71" t="str">
        <f ca="1">INDEX({"","_","-","="},IF(OR($D59 &gt;= BR$6, $E59 &lt; BQ$6), 0, 1)+IF(OR($F59 &gt;= BR$6, $G59 &lt; BQ$6), 0, 2)+1)</f>
        <v/>
      </c>
      <c r="BR59" s="71" t="str">
        <f ca="1">INDEX({"","_","-","="},IF(OR($D59 &gt;= BS$6, $E59 &lt; BR$6), 0, 1)+IF(OR($F59 &gt;= BS$6, $G59 &lt; BR$6), 0, 2)+1)</f>
        <v/>
      </c>
      <c r="BS59" s="71" t="str">
        <f ca="1">INDEX({"","_","-","="},IF(OR($D59 &gt;= BT$6, $E59 &lt; BS$6), 0, 1)+IF(OR($F59 &gt;= BT$6, $G59 &lt; BS$6), 0, 2)+1)</f>
        <v/>
      </c>
      <c r="BT59" s="71" t="str">
        <f ca="1">INDEX({"","_","-","="},IF(OR($D59 &gt;= BU$6, $E59 &lt; BT$6), 0, 1)+IF(OR($F59 &gt;= BU$6, $G59 &lt; BT$6), 0, 2)+1)</f>
        <v/>
      </c>
      <c r="BU59" s="71" t="str">
        <f ca="1">INDEX({"","_","-","="},IF(OR($D59 &gt;= BV$6, $E59 &lt; BU$6), 0, 1)+IF(OR($F59 &gt;= BV$6, $G59 &lt; BU$6), 0, 2)+1)</f>
        <v/>
      </c>
      <c r="BV59" s="71" t="str">
        <f ca="1">INDEX({"","_","-","="},IF(OR($D59 &gt;= BW$6, $E59 &lt; BV$6), 0, 1)+IF(OR($F59 &gt;= BW$6, $G59 &lt; BV$6), 0, 2)+1)</f>
        <v/>
      </c>
      <c r="BW59" s="71" t="str">
        <f ca="1">INDEX({"","_","-","="},IF(OR($D59 &gt;= BX$6, $E59 &lt; BW$6), 0, 1)+IF(OR($F59 &gt;= BX$6, $G59 &lt; BW$6), 0, 2)+1)</f>
        <v/>
      </c>
      <c r="BX59" s="71" t="str">
        <f ca="1">INDEX({"","_","-","="},IF(OR($D59 &gt;= BY$6, $E59 &lt; BX$6), 0, 1)+IF(OR($F59 &gt;= BY$6, $G59 &lt; BX$6), 0, 2)+1)</f>
        <v/>
      </c>
      <c r="BY59" s="71" t="str">
        <f ca="1">INDEX({"","_","-","="},IF(OR($D59 &gt;= BZ$6, $E59 &lt; BY$6), 0, 1)+IF(OR($F59 &gt;= BZ$6, $G59 &lt; BY$6), 0, 2)+1)</f>
        <v/>
      </c>
      <c r="BZ59" s="71" t="str">
        <f ca="1">INDEX({"","_","-","="},IF(OR($D59 &gt;= CA$6, $E59 &lt; BZ$6), 0, 1)+IF(OR($F59 &gt;= CA$6, $G59 &lt; BZ$6), 0, 2)+1)</f>
        <v/>
      </c>
      <c r="CA59" s="71" t="str">
        <f ca="1">INDEX({"","_","-","="},IF(OR($D59 &gt;= CB$6, $E59 &lt; CA$6), 0, 1)+IF(OR($F59 &gt;= CB$6, $G59 &lt; CA$6), 0, 2)+1)</f>
        <v/>
      </c>
      <c r="CB59" s="71" t="str">
        <f ca="1">INDEX({"","_","-","="},IF(OR($D59 &gt;= CC$6, $E59 &lt; CB$6), 0, 1)+IF(OR($F59 &gt;= CC$6, $G59 &lt; CB$6), 0, 2)+1)</f>
        <v/>
      </c>
      <c r="CC59" s="71" t="str">
        <f ca="1">INDEX({"","_","-","="},IF(OR($D59 &gt;= CD$6, $E59 &lt; CC$6), 0, 1)+IF(OR($F59 &gt;= CD$6, $G59 &lt; CC$6), 0, 2)+1)</f>
        <v/>
      </c>
      <c r="CD59" s="71" t="str">
        <f ca="1">INDEX({"","_","-","="},IF(OR($D59 &gt;= CE$6, $E59 &lt; CD$6), 0, 1)+IF(OR($F59 &gt;= CE$6, $G59 &lt; CD$6), 0, 2)+1)</f>
        <v/>
      </c>
    </row>
    <row r="60" spans="1:82">
      <c r="A60" s="8" t="str">
        <f ca="1">IF('临-进度'!N55,'临-进度'!$A55,"")</f>
        <v/>
      </c>
      <c r="B60" s="8" t="str">
        <f ca="1">IF('临-进度'!N55,'临-进度'!$B55,"")</f>
        <v/>
      </c>
      <c r="C60" s="8" t="str">
        <f ca="1">IF('临-进度'!N55,'临-进度'!$F55,"")</f>
        <v/>
      </c>
      <c r="D60" s="42" t="str">
        <f ca="1">IF('临-进度'!$N55,'临-进度'!$J55,"")</f>
        <v/>
      </c>
      <c r="E60" s="42" t="str">
        <f ca="1">IF('临-进度'!$N55,'临-进度'!$AF55,"")</f>
        <v/>
      </c>
      <c r="F60" s="42" t="str">
        <f ca="1">IF('临-进度'!$N55,'临-进度'!$K55,"")</f>
        <v/>
      </c>
      <c r="G60" s="76" t="str">
        <f ca="1">IF('临-进度'!$N55,'临-进度'!$AG55,"")</f>
        <v/>
      </c>
      <c r="H60" s="71" t="str">
        <f ca="1">INDEX({"","_","-","="},IF(OR($D60 &gt;= I$6, $E60 &lt; H$6), 0, 1)+IF(OR($F60 &gt;= I$6, $G60 &lt; H$6), 0, 2)+1)</f>
        <v/>
      </c>
      <c r="I60" s="71" t="str">
        <f ca="1">INDEX({"","_","-","="},IF(OR($D60 &gt;= J$6, $E60 &lt; I$6), 0, 1)+IF(OR($F60 &gt;= J$6, $G60 &lt; I$6), 0, 2)+1)</f>
        <v/>
      </c>
      <c r="J60" s="71" t="str">
        <f ca="1">INDEX({"","_","-","="},IF(OR($D60 &gt;= K$6, $E60 &lt; J$6), 0, 1)+IF(OR($F60 &gt;= K$6, $G60 &lt; J$6), 0, 2)+1)</f>
        <v/>
      </c>
      <c r="K60" s="71" t="str">
        <f ca="1">INDEX({"","_","-","="},IF(OR($D60 &gt;= L$6, $E60 &lt; K$6), 0, 1)+IF(OR($F60 &gt;= L$6, $G60 &lt; K$6), 0, 2)+1)</f>
        <v/>
      </c>
      <c r="L60" s="71" t="str">
        <f ca="1">INDEX({"","_","-","="},IF(OR($D60 &gt;= M$6, $E60 &lt; L$6), 0, 1)+IF(OR($F60 &gt;= M$6, $G60 &lt; L$6), 0, 2)+1)</f>
        <v/>
      </c>
      <c r="M60" s="71" t="str">
        <f ca="1">INDEX({"","_","-","="},IF(OR($D60 &gt;= N$6, $E60 &lt; M$6), 0, 1)+IF(OR($F60 &gt;= N$6, $G60 &lt; M$6), 0, 2)+1)</f>
        <v/>
      </c>
      <c r="N60" s="71" t="str">
        <f ca="1">INDEX({"","_","-","="},IF(OR($D60 &gt;= O$6, $E60 &lt; N$6), 0, 1)+IF(OR($F60 &gt;= O$6, $G60 &lt; N$6), 0, 2)+1)</f>
        <v/>
      </c>
      <c r="O60" s="71" t="str">
        <f ca="1">INDEX({"","_","-","="},IF(OR($D60 &gt;= P$6, $E60 &lt; O$6), 0, 1)+IF(OR($F60 &gt;= P$6, $G60 &lt; O$6), 0, 2)+1)</f>
        <v/>
      </c>
      <c r="P60" s="71" t="str">
        <f ca="1">INDEX({"","_","-","="},IF(OR($D60 &gt;= Q$6, $E60 &lt; P$6), 0, 1)+IF(OR($F60 &gt;= Q$6, $G60 &lt; P$6), 0, 2)+1)</f>
        <v/>
      </c>
      <c r="Q60" s="71" t="str">
        <f ca="1">INDEX({"","_","-","="},IF(OR($D60 &gt;= R$6, $E60 &lt; Q$6), 0, 1)+IF(OR($F60 &gt;= R$6, $G60 &lt; Q$6), 0, 2)+1)</f>
        <v/>
      </c>
      <c r="R60" s="71" t="str">
        <f ca="1">INDEX({"","_","-","="},IF(OR($D60 &gt;= S$6, $E60 &lt; R$6), 0, 1)+IF(OR($F60 &gt;= S$6, $G60 &lt; R$6), 0, 2)+1)</f>
        <v/>
      </c>
      <c r="S60" s="71" t="str">
        <f ca="1">INDEX({"","_","-","="},IF(OR($D60 &gt;= T$6, $E60 &lt; S$6), 0, 1)+IF(OR($F60 &gt;= T$6, $G60 &lt; S$6), 0, 2)+1)</f>
        <v/>
      </c>
      <c r="T60" s="71" t="str">
        <f ca="1">INDEX({"","_","-","="},IF(OR($D60 &gt;= U$6, $E60 &lt; T$6), 0, 1)+IF(OR($F60 &gt;= U$6, $G60 &lt; T$6), 0, 2)+1)</f>
        <v/>
      </c>
      <c r="U60" s="71" t="str">
        <f ca="1">INDEX({"","_","-","="},IF(OR($D60 &gt;= V$6, $E60 &lt; U$6), 0, 1)+IF(OR($F60 &gt;= V$6, $G60 &lt; U$6), 0, 2)+1)</f>
        <v/>
      </c>
      <c r="V60" s="71" t="str">
        <f ca="1">INDEX({"","_","-","="},IF(OR($D60 &gt;= W$6, $E60 &lt; V$6), 0, 1)+IF(OR($F60 &gt;= W$6, $G60 &lt; V$6), 0, 2)+1)</f>
        <v/>
      </c>
      <c r="W60" s="71" t="str">
        <f ca="1">INDEX({"","_","-","="},IF(OR($D60 &gt;= X$6, $E60 &lt; W$6), 0, 1)+IF(OR($F60 &gt;= X$6, $G60 &lt; W$6), 0, 2)+1)</f>
        <v/>
      </c>
      <c r="X60" s="71" t="str">
        <f ca="1">INDEX({"","_","-","="},IF(OR($D60 &gt;= Y$6, $E60 &lt; X$6), 0, 1)+IF(OR($F60 &gt;= Y$6, $G60 &lt; X$6), 0, 2)+1)</f>
        <v/>
      </c>
      <c r="Y60" s="71" t="str">
        <f ca="1">INDEX({"","_","-","="},IF(OR($D60 &gt;= Z$6, $E60 &lt; Y$6), 0, 1)+IF(OR($F60 &gt;= Z$6, $G60 &lt; Y$6), 0, 2)+1)</f>
        <v/>
      </c>
      <c r="Z60" s="71" t="str">
        <f ca="1">INDEX({"","_","-","="},IF(OR($D60 &gt;= AA$6, $E60 &lt; Z$6), 0, 1)+IF(OR($F60 &gt;= AA$6, $G60 &lt; Z$6), 0, 2)+1)</f>
        <v/>
      </c>
      <c r="AA60" s="71" t="str">
        <f ca="1">INDEX({"","_","-","="},IF(OR($D60 &gt;= AB$6, $E60 &lt; AA$6), 0, 1)+IF(OR($F60 &gt;= AB$6, $G60 &lt; AA$6), 0, 2)+1)</f>
        <v/>
      </c>
      <c r="AB60" s="71" t="str">
        <f ca="1">INDEX({"","_","-","="},IF(OR($D60 &gt;= AC$6, $E60 &lt; AB$6), 0, 1)+IF(OR($F60 &gt;= AC$6, $G60 &lt; AB$6), 0, 2)+1)</f>
        <v/>
      </c>
      <c r="AC60" s="71" t="str">
        <f ca="1">INDEX({"","_","-","="},IF(OR($D60 &gt;= AD$6, $E60 &lt; AC$6), 0, 1)+IF(OR($F60 &gt;= AD$6, $G60 &lt; AC$6), 0, 2)+1)</f>
        <v/>
      </c>
      <c r="AD60" s="71" t="str">
        <f ca="1">INDEX({"","_","-","="},IF(OR($D60 &gt;= AE$6, $E60 &lt; AD$6), 0, 1)+IF(OR($F60 &gt;= AE$6, $G60 &lt; AD$6), 0, 2)+1)</f>
        <v/>
      </c>
      <c r="AE60" s="71" t="str">
        <f ca="1">INDEX({"","_","-","="},IF(OR($D60 &gt;= AF$6, $E60 &lt; AE$6), 0, 1)+IF(OR($F60 &gt;= AF$6, $G60 &lt; AE$6), 0, 2)+1)</f>
        <v/>
      </c>
      <c r="AF60" s="71" t="str">
        <f ca="1">INDEX({"","_","-","="},IF(OR($D60 &gt;= AG$6, $E60 &lt; AF$6), 0, 1)+IF(OR($F60 &gt;= AG$6, $G60 &lt; AF$6), 0, 2)+1)</f>
        <v/>
      </c>
      <c r="AG60" s="71" t="str">
        <f ca="1">INDEX({"","_","-","="},IF(OR($D60 &gt;= AH$6, $E60 &lt; AG$6), 0, 1)+IF(OR($F60 &gt;= AH$6, $G60 &lt; AG$6), 0, 2)+1)</f>
        <v/>
      </c>
      <c r="AH60" s="71" t="str">
        <f ca="1">INDEX({"","_","-","="},IF(OR($D60 &gt;= AI$6, $E60 &lt; AH$6), 0, 1)+IF(OR($F60 &gt;= AI$6, $G60 &lt; AH$6), 0, 2)+1)</f>
        <v/>
      </c>
      <c r="AI60" s="71" t="str">
        <f ca="1">INDEX({"","_","-","="},IF(OR($D60 &gt;= AJ$6, $E60 &lt; AI$6), 0, 1)+IF(OR($F60 &gt;= AJ$6, $G60 &lt; AI$6), 0, 2)+1)</f>
        <v/>
      </c>
      <c r="AJ60" s="71" t="str">
        <f ca="1">INDEX({"","_","-","="},IF(OR($D60 &gt;= AK$6, $E60 &lt; AJ$6), 0, 1)+IF(OR($F60 &gt;= AK$6, $G60 &lt; AJ$6), 0, 2)+1)</f>
        <v/>
      </c>
      <c r="AK60" s="71" t="str">
        <f ca="1">INDEX({"","_","-","="},IF(OR($D60 &gt;= AL$6, $E60 &lt; AK$6), 0, 1)+IF(OR($F60 &gt;= AL$6, $G60 &lt; AK$6), 0, 2)+1)</f>
        <v/>
      </c>
      <c r="AL60" s="71" t="str">
        <f ca="1">INDEX({"","_","-","="},IF(OR($D60 &gt;= AM$6, $E60 &lt; AL$6), 0, 1)+IF(OR($F60 &gt;= AM$6, $G60 &lt; AL$6), 0, 2)+1)</f>
        <v/>
      </c>
      <c r="AM60" s="71" t="str">
        <f ca="1">INDEX({"","_","-","="},IF(OR($D60 &gt;= AN$6, $E60 &lt; AM$6), 0, 1)+IF(OR($F60 &gt;= AN$6, $G60 &lt; AM$6), 0, 2)+1)</f>
        <v/>
      </c>
      <c r="AN60" s="71" t="str">
        <f ca="1">INDEX({"","_","-","="},IF(OR($D60 &gt;= AO$6, $E60 &lt; AN$6), 0, 1)+IF(OR($F60 &gt;= AO$6, $G60 &lt; AN$6), 0, 2)+1)</f>
        <v/>
      </c>
      <c r="AO60" s="71" t="str">
        <f ca="1">INDEX({"","_","-","="},IF(OR($D60 &gt;= AP$6, $E60 &lt; AO$6), 0, 1)+IF(OR($F60 &gt;= AP$6, $G60 &lt; AO$6), 0, 2)+1)</f>
        <v/>
      </c>
      <c r="AP60" s="71" t="str">
        <f ca="1">INDEX({"","_","-","="},IF(OR($D60 &gt;= AQ$6, $E60 &lt; AP$6), 0, 1)+IF(OR($F60 &gt;= AQ$6, $G60 &lt; AP$6), 0, 2)+1)</f>
        <v/>
      </c>
      <c r="AQ60" s="71" t="str">
        <f ca="1">INDEX({"","_","-","="},IF(OR($D60 &gt;= AR$6, $E60 &lt; AQ$6), 0, 1)+IF(OR($F60 &gt;= AR$6, $G60 &lt; AQ$6), 0, 2)+1)</f>
        <v/>
      </c>
      <c r="AR60" s="71" t="str">
        <f ca="1">INDEX({"","_","-","="},IF(OR($D60 &gt;= AS$6, $E60 &lt; AR$6), 0, 1)+IF(OR($F60 &gt;= AS$6, $G60 &lt; AR$6), 0, 2)+1)</f>
        <v/>
      </c>
      <c r="AS60" s="71" t="str">
        <f ca="1">INDEX({"","_","-","="},IF(OR($D60 &gt;= AT$6, $E60 &lt; AS$6), 0, 1)+IF(OR($F60 &gt;= AT$6, $G60 &lt; AS$6), 0, 2)+1)</f>
        <v/>
      </c>
      <c r="AT60" s="71" t="str">
        <f ca="1">INDEX({"","_","-","="},IF(OR($D60 &gt;= AU$6, $E60 &lt; AT$6), 0, 1)+IF(OR($F60 &gt;= AU$6, $G60 &lt; AT$6), 0, 2)+1)</f>
        <v/>
      </c>
      <c r="AU60" s="71" t="str">
        <f ca="1">INDEX({"","_","-","="},IF(OR($D60 &gt;= AV$6, $E60 &lt; AU$6), 0, 1)+IF(OR($F60 &gt;= AV$6, $G60 &lt; AU$6), 0, 2)+1)</f>
        <v/>
      </c>
      <c r="AV60" s="71" t="str">
        <f ca="1">INDEX({"","_","-","="},IF(OR($D60 &gt;= AW$6, $E60 &lt; AV$6), 0, 1)+IF(OR($F60 &gt;= AW$6, $G60 &lt; AV$6), 0, 2)+1)</f>
        <v/>
      </c>
      <c r="AW60" s="71" t="str">
        <f ca="1">INDEX({"","_","-","="},IF(OR($D60 &gt;= AX$6, $E60 &lt; AW$6), 0, 1)+IF(OR($F60 &gt;= AX$6, $G60 &lt; AW$6), 0, 2)+1)</f>
        <v/>
      </c>
      <c r="AX60" s="71" t="str">
        <f ca="1">INDEX({"","_","-","="},IF(OR($D60 &gt;= AY$6, $E60 &lt; AX$6), 0, 1)+IF(OR($F60 &gt;= AY$6, $G60 &lt; AX$6), 0, 2)+1)</f>
        <v/>
      </c>
      <c r="AY60" s="71" t="str">
        <f ca="1">INDEX({"","_","-","="},IF(OR($D60 &gt;= AZ$6, $E60 &lt; AY$6), 0, 1)+IF(OR($F60 &gt;= AZ$6, $G60 &lt; AY$6), 0, 2)+1)</f>
        <v/>
      </c>
      <c r="AZ60" s="71" t="str">
        <f ca="1">INDEX({"","_","-","="},IF(OR($D60 &gt;= BA$6, $E60 &lt; AZ$6), 0, 1)+IF(OR($F60 &gt;= BA$6, $G60 &lt; AZ$6), 0, 2)+1)</f>
        <v/>
      </c>
      <c r="BA60" s="71" t="str">
        <f ca="1">INDEX({"","_","-","="},IF(OR($D60 &gt;= BB$6, $E60 &lt; BA$6), 0, 1)+IF(OR($F60 &gt;= BB$6, $G60 &lt; BA$6), 0, 2)+1)</f>
        <v/>
      </c>
      <c r="BB60" s="71" t="str">
        <f ca="1">INDEX({"","_","-","="},IF(OR($D60 &gt;= BC$6, $E60 &lt; BB$6), 0, 1)+IF(OR($F60 &gt;= BC$6, $G60 &lt; BB$6), 0, 2)+1)</f>
        <v/>
      </c>
      <c r="BC60" s="71" t="str">
        <f ca="1">INDEX({"","_","-","="},IF(OR($D60 &gt;= BD$6, $E60 &lt; BC$6), 0, 1)+IF(OR($F60 &gt;= BD$6, $G60 &lt; BC$6), 0, 2)+1)</f>
        <v/>
      </c>
      <c r="BD60" s="71" t="str">
        <f ca="1">INDEX({"","_","-","="},IF(OR($D60 &gt;= BE$6, $E60 &lt; BD$6), 0, 1)+IF(OR($F60 &gt;= BE$6, $G60 &lt; BD$6), 0, 2)+1)</f>
        <v/>
      </c>
      <c r="BE60" s="71" t="str">
        <f ca="1">INDEX({"","_","-","="},IF(OR($D60 &gt;= BF$6, $E60 &lt; BE$6), 0, 1)+IF(OR($F60 &gt;= BF$6, $G60 &lt; BE$6), 0, 2)+1)</f>
        <v/>
      </c>
      <c r="BF60" s="71" t="str">
        <f ca="1">INDEX({"","_","-","="},IF(OR($D60 &gt;= BG$6, $E60 &lt; BF$6), 0, 1)+IF(OR($F60 &gt;= BG$6, $G60 &lt; BF$6), 0, 2)+1)</f>
        <v/>
      </c>
      <c r="BG60" s="71" t="str">
        <f ca="1">INDEX({"","_","-","="},IF(OR($D60 &gt;= BH$6, $E60 &lt; BG$6), 0, 1)+IF(OR($F60 &gt;= BH$6, $G60 &lt; BG$6), 0, 2)+1)</f>
        <v/>
      </c>
      <c r="BH60" s="71" t="str">
        <f ca="1">INDEX({"","_","-","="},IF(OR($D60 &gt;= BI$6, $E60 &lt; BH$6), 0, 1)+IF(OR($F60 &gt;= BI$6, $G60 &lt; BH$6), 0, 2)+1)</f>
        <v/>
      </c>
      <c r="BI60" s="71" t="str">
        <f ca="1">INDEX({"","_","-","="},IF(OR($D60 &gt;= BJ$6, $E60 &lt; BI$6), 0, 1)+IF(OR($F60 &gt;= BJ$6, $G60 &lt; BI$6), 0, 2)+1)</f>
        <v/>
      </c>
      <c r="BJ60" s="71" t="str">
        <f ca="1">INDEX({"","_","-","="},IF(OR($D60 &gt;= BK$6, $E60 &lt; BJ$6), 0, 1)+IF(OR($F60 &gt;= BK$6, $G60 &lt; BJ$6), 0, 2)+1)</f>
        <v/>
      </c>
      <c r="BK60" s="71" t="str">
        <f ca="1">INDEX({"","_","-","="},IF(OR($D60 &gt;= BL$6, $E60 &lt; BK$6), 0, 1)+IF(OR($F60 &gt;= BL$6, $G60 &lt; BK$6), 0, 2)+1)</f>
        <v/>
      </c>
      <c r="BL60" s="71" t="str">
        <f ca="1">INDEX({"","_","-","="},IF(OR($D60 &gt;= BM$6, $E60 &lt; BL$6), 0, 1)+IF(OR($F60 &gt;= BM$6, $G60 &lt; BL$6), 0, 2)+1)</f>
        <v/>
      </c>
      <c r="BM60" s="71" t="str">
        <f ca="1">INDEX({"","_","-","="},IF(OR($D60 &gt;= BN$6, $E60 &lt; BM$6), 0, 1)+IF(OR($F60 &gt;= BN$6, $G60 &lt; BM$6), 0, 2)+1)</f>
        <v/>
      </c>
      <c r="BN60" s="71" t="str">
        <f ca="1">INDEX({"","_","-","="},IF(OR($D60 &gt;= BO$6, $E60 &lt; BN$6), 0, 1)+IF(OR($F60 &gt;= BO$6, $G60 &lt; BN$6), 0, 2)+1)</f>
        <v/>
      </c>
      <c r="BO60" s="71" t="str">
        <f ca="1">INDEX({"","_","-","="},IF(OR($D60 &gt;= BP$6, $E60 &lt; BO$6), 0, 1)+IF(OR($F60 &gt;= BP$6, $G60 &lt; BO$6), 0, 2)+1)</f>
        <v/>
      </c>
      <c r="BP60" s="71" t="str">
        <f ca="1">INDEX({"","_","-","="},IF(OR($D60 &gt;= BQ$6, $E60 &lt; BP$6), 0, 1)+IF(OR($F60 &gt;= BQ$6, $G60 &lt; BP$6), 0, 2)+1)</f>
        <v/>
      </c>
      <c r="BQ60" s="71" t="str">
        <f ca="1">INDEX({"","_","-","="},IF(OR($D60 &gt;= BR$6, $E60 &lt; BQ$6), 0, 1)+IF(OR($F60 &gt;= BR$6, $G60 &lt; BQ$6), 0, 2)+1)</f>
        <v/>
      </c>
      <c r="BR60" s="71" t="str">
        <f ca="1">INDEX({"","_","-","="},IF(OR($D60 &gt;= BS$6, $E60 &lt; BR$6), 0, 1)+IF(OR($F60 &gt;= BS$6, $G60 &lt; BR$6), 0, 2)+1)</f>
        <v/>
      </c>
      <c r="BS60" s="71" t="str">
        <f ca="1">INDEX({"","_","-","="},IF(OR($D60 &gt;= BT$6, $E60 &lt; BS$6), 0, 1)+IF(OR($F60 &gt;= BT$6, $G60 &lt; BS$6), 0, 2)+1)</f>
        <v/>
      </c>
      <c r="BT60" s="71" t="str">
        <f ca="1">INDEX({"","_","-","="},IF(OR($D60 &gt;= BU$6, $E60 &lt; BT$6), 0, 1)+IF(OR($F60 &gt;= BU$6, $G60 &lt; BT$6), 0, 2)+1)</f>
        <v/>
      </c>
      <c r="BU60" s="71" t="str">
        <f ca="1">INDEX({"","_","-","="},IF(OR($D60 &gt;= BV$6, $E60 &lt; BU$6), 0, 1)+IF(OR($F60 &gt;= BV$6, $G60 &lt; BU$6), 0, 2)+1)</f>
        <v/>
      </c>
      <c r="BV60" s="71" t="str">
        <f ca="1">INDEX({"","_","-","="},IF(OR($D60 &gt;= BW$6, $E60 &lt; BV$6), 0, 1)+IF(OR($F60 &gt;= BW$6, $G60 &lt; BV$6), 0, 2)+1)</f>
        <v/>
      </c>
      <c r="BW60" s="71" t="str">
        <f ca="1">INDEX({"","_","-","="},IF(OR($D60 &gt;= BX$6, $E60 &lt; BW$6), 0, 1)+IF(OR($F60 &gt;= BX$6, $G60 &lt; BW$6), 0, 2)+1)</f>
        <v/>
      </c>
      <c r="BX60" s="71" t="str">
        <f ca="1">INDEX({"","_","-","="},IF(OR($D60 &gt;= BY$6, $E60 &lt; BX$6), 0, 1)+IF(OR($F60 &gt;= BY$6, $G60 &lt; BX$6), 0, 2)+1)</f>
        <v/>
      </c>
      <c r="BY60" s="71" t="str">
        <f ca="1">INDEX({"","_","-","="},IF(OR($D60 &gt;= BZ$6, $E60 &lt; BY$6), 0, 1)+IF(OR($F60 &gt;= BZ$6, $G60 &lt; BY$6), 0, 2)+1)</f>
        <v/>
      </c>
      <c r="BZ60" s="71" t="str">
        <f ca="1">INDEX({"","_","-","="},IF(OR($D60 &gt;= CA$6, $E60 &lt; BZ$6), 0, 1)+IF(OR($F60 &gt;= CA$6, $G60 &lt; BZ$6), 0, 2)+1)</f>
        <v/>
      </c>
      <c r="CA60" s="71" t="str">
        <f ca="1">INDEX({"","_","-","="},IF(OR($D60 &gt;= CB$6, $E60 &lt; CA$6), 0, 1)+IF(OR($F60 &gt;= CB$6, $G60 &lt; CA$6), 0, 2)+1)</f>
        <v/>
      </c>
      <c r="CB60" s="71" t="str">
        <f ca="1">INDEX({"","_","-","="},IF(OR($D60 &gt;= CC$6, $E60 &lt; CB$6), 0, 1)+IF(OR($F60 &gt;= CC$6, $G60 &lt; CB$6), 0, 2)+1)</f>
        <v/>
      </c>
      <c r="CC60" s="71" t="str">
        <f ca="1">INDEX({"","_","-","="},IF(OR($D60 &gt;= CD$6, $E60 &lt; CC$6), 0, 1)+IF(OR($F60 &gt;= CD$6, $G60 &lt; CC$6), 0, 2)+1)</f>
        <v/>
      </c>
      <c r="CD60" s="71" t="str">
        <f ca="1">INDEX({"","_","-","="},IF(OR($D60 &gt;= CE$6, $E60 &lt; CD$6), 0, 1)+IF(OR($F60 &gt;= CE$6, $G60 &lt; CD$6), 0, 2)+1)</f>
        <v/>
      </c>
    </row>
    <row r="61" spans="1:82">
      <c r="A61" s="8" t="str">
        <f ca="1">IF('临-进度'!N56,'临-进度'!$A56,"")</f>
        <v/>
      </c>
      <c r="B61" s="8" t="str">
        <f ca="1">IF('临-进度'!N56,'临-进度'!$B56,"")</f>
        <v/>
      </c>
      <c r="C61" s="8" t="str">
        <f ca="1">IF('临-进度'!N56,'临-进度'!$F56,"")</f>
        <v/>
      </c>
      <c r="D61" s="42" t="str">
        <f ca="1">IF('临-进度'!$N56,'临-进度'!$J56,"")</f>
        <v/>
      </c>
      <c r="E61" s="42" t="str">
        <f ca="1">IF('临-进度'!$N56,'临-进度'!$AF56,"")</f>
        <v/>
      </c>
      <c r="F61" s="42" t="str">
        <f ca="1">IF('临-进度'!$N56,'临-进度'!$K56,"")</f>
        <v/>
      </c>
      <c r="G61" s="76" t="str">
        <f ca="1">IF('临-进度'!$N56,'临-进度'!$AG56,"")</f>
        <v/>
      </c>
      <c r="H61" s="71" t="str">
        <f ca="1">INDEX({"","_","-","="},IF(OR($D61 &gt;= I$6, $E61 &lt; H$6), 0, 1)+IF(OR($F61 &gt;= I$6, $G61 &lt; H$6), 0, 2)+1)</f>
        <v/>
      </c>
      <c r="I61" s="71" t="str">
        <f ca="1">INDEX({"","_","-","="},IF(OR($D61 &gt;= J$6, $E61 &lt; I$6), 0, 1)+IF(OR($F61 &gt;= J$6, $G61 &lt; I$6), 0, 2)+1)</f>
        <v/>
      </c>
      <c r="J61" s="71" t="str">
        <f ca="1">INDEX({"","_","-","="},IF(OR($D61 &gt;= K$6, $E61 &lt; J$6), 0, 1)+IF(OR($F61 &gt;= K$6, $G61 &lt; J$6), 0, 2)+1)</f>
        <v/>
      </c>
      <c r="K61" s="71" t="str">
        <f ca="1">INDEX({"","_","-","="},IF(OR($D61 &gt;= L$6, $E61 &lt; K$6), 0, 1)+IF(OR($F61 &gt;= L$6, $G61 &lt; K$6), 0, 2)+1)</f>
        <v/>
      </c>
      <c r="L61" s="71" t="str">
        <f ca="1">INDEX({"","_","-","="},IF(OR($D61 &gt;= M$6, $E61 &lt; L$6), 0, 1)+IF(OR($F61 &gt;= M$6, $G61 &lt; L$6), 0, 2)+1)</f>
        <v/>
      </c>
      <c r="M61" s="71" t="str">
        <f ca="1">INDEX({"","_","-","="},IF(OR($D61 &gt;= N$6, $E61 &lt; M$6), 0, 1)+IF(OR($F61 &gt;= N$6, $G61 &lt; M$6), 0, 2)+1)</f>
        <v/>
      </c>
      <c r="N61" s="71" t="str">
        <f ca="1">INDEX({"","_","-","="},IF(OR($D61 &gt;= O$6, $E61 &lt; N$6), 0, 1)+IF(OR($F61 &gt;= O$6, $G61 &lt; N$6), 0, 2)+1)</f>
        <v/>
      </c>
      <c r="O61" s="71" t="str">
        <f ca="1">INDEX({"","_","-","="},IF(OR($D61 &gt;= P$6, $E61 &lt; O$6), 0, 1)+IF(OR($F61 &gt;= P$6, $G61 &lt; O$6), 0, 2)+1)</f>
        <v/>
      </c>
      <c r="P61" s="71" t="str">
        <f ca="1">INDEX({"","_","-","="},IF(OR($D61 &gt;= Q$6, $E61 &lt; P$6), 0, 1)+IF(OR($F61 &gt;= Q$6, $G61 &lt; P$6), 0, 2)+1)</f>
        <v/>
      </c>
      <c r="Q61" s="71" t="str">
        <f ca="1">INDEX({"","_","-","="},IF(OR($D61 &gt;= R$6, $E61 &lt; Q$6), 0, 1)+IF(OR($F61 &gt;= R$6, $G61 &lt; Q$6), 0, 2)+1)</f>
        <v/>
      </c>
      <c r="R61" s="71" t="str">
        <f ca="1">INDEX({"","_","-","="},IF(OR($D61 &gt;= S$6, $E61 &lt; R$6), 0, 1)+IF(OR($F61 &gt;= S$6, $G61 &lt; R$6), 0, 2)+1)</f>
        <v/>
      </c>
      <c r="S61" s="71" t="str">
        <f ca="1">INDEX({"","_","-","="},IF(OR($D61 &gt;= T$6, $E61 &lt; S$6), 0, 1)+IF(OR($F61 &gt;= T$6, $G61 &lt; S$6), 0, 2)+1)</f>
        <v/>
      </c>
      <c r="T61" s="71" t="str">
        <f ca="1">INDEX({"","_","-","="},IF(OR($D61 &gt;= U$6, $E61 &lt; T$6), 0, 1)+IF(OR($F61 &gt;= U$6, $G61 &lt; T$6), 0, 2)+1)</f>
        <v/>
      </c>
      <c r="U61" s="71" t="str">
        <f ca="1">INDEX({"","_","-","="},IF(OR($D61 &gt;= V$6, $E61 &lt; U$6), 0, 1)+IF(OR($F61 &gt;= V$6, $G61 &lt; U$6), 0, 2)+1)</f>
        <v/>
      </c>
      <c r="V61" s="71" t="str">
        <f ca="1">INDEX({"","_","-","="},IF(OR($D61 &gt;= W$6, $E61 &lt; V$6), 0, 1)+IF(OR($F61 &gt;= W$6, $G61 &lt; V$6), 0, 2)+1)</f>
        <v/>
      </c>
      <c r="W61" s="71" t="str">
        <f ca="1">INDEX({"","_","-","="},IF(OR($D61 &gt;= X$6, $E61 &lt; W$6), 0, 1)+IF(OR($F61 &gt;= X$6, $G61 &lt; W$6), 0, 2)+1)</f>
        <v/>
      </c>
      <c r="X61" s="71" t="str">
        <f ca="1">INDEX({"","_","-","="},IF(OR($D61 &gt;= Y$6, $E61 &lt; X$6), 0, 1)+IF(OR($F61 &gt;= Y$6, $G61 &lt; X$6), 0, 2)+1)</f>
        <v/>
      </c>
      <c r="Y61" s="71" t="str">
        <f ca="1">INDEX({"","_","-","="},IF(OR($D61 &gt;= Z$6, $E61 &lt; Y$6), 0, 1)+IF(OR($F61 &gt;= Z$6, $G61 &lt; Y$6), 0, 2)+1)</f>
        <v/>
      </c>
      <c r="Z61" s="71" t="str">
        <f ca="1">INDEX({"","_","-","="},IF(OR($D61 &gt;= AA$6, $E61 &lt; Z$6), 0, 1)+IF(OR($F61 &gt;= AA$6, $G61 &lt; Z$6), 0, 2)+1)</f>
        <v/>
      </c>
      <c r="AA61" s="71" t="str">
        <f ca="1">INDEX({"","_","-","="},IF(OR($D61 &gt;= AB$6, $E61 &lt; AA$6), 0, 1)+IF(OR($F61 &gt;= AB$6, $G61 &lt; AA$6), 0, 2)+1)</f>
        <v/>
      </c>
      <c r="AB61" s="71" t="str">
        <f ca="1">INDEX({"","_","-","="},IF(OR($D61 &gt;= AC$6, $E61 &lt; AB$6), 0, 1)+IF(OR($F61 &gt;= AC$6, $G61 &lt; AB$6), 0, 2)+1)</f>
        <v/>
      </c>
      <c r="AC61" s="71" t="str">
        <f ca="1">INDEX({"","_","-","="},IF(OR($D61 &gt;= AD$6, $E61 &lt; AC$6), 0, 1)+IF(OR($F61 &gt;= AD$6, $G61 &lt; AC$6), 0, 2)+1)</f>
        <v/>
      </c>
      <c r="AD61" s="71" t="str">
        <f ca="1">INDEX({"","_","-","="},IF(OR($D61 &gt;= AE$6, $E61 &lt; AD$6), 0, 1)+IF(OR($F61 &gt;= AE$6, $G61 &lt; AD$6), 0, 2)+1)</f>
        <v/>
      </c>
      <c r="AE61" s="71" t="str">
        <f ca="1">INDEX({"","_","-","="},IF(OR($D61 &gt;= AF$6, $E61 &lt; AE$6), 0, 1)+IF(OR($F61 &gt;= AF$6, $G61 &lt; AE$6), 0, 2)+1)</f>
        <v/>
      </c>
      <c r="AF61" s="71" t="str">
        <f ca="1">INDEX({"","_","-","="},IF(OR($D61 &gt;= AG$6, $E61 &lt; AF$6), 0, 1)+IF(OR($F61 &gt;= AG$6, $G61 &lt; AF$6), 0, 2)+1)</f>
        <v/>
      </c>
      <c r="AG61" s="71" t="str">
        <f ca="1">INDEX({"","_","-","="},IF(OR($D61 &gt;= AH$6, $E61 &lt; AG$6), 0, 1)+IF(OR($F61 &gt;= AH$6, $G61 &lt; AG$6), 0, 2)+1)</f>
        <v/>
      </c>
      <c r="AH61" s="71" t="str">
        <f ca="1">INDEX({"","_","-","="},IF(OR($D61 &gt;= AI$6, $E61 &lt; AH$6), 0, 1)+IF(OR($F61 &gt;= AI$6, $G61 &lt; AH$6), 0, 2)+1)</f>
        <v/>
      </c>
      <c r="AI61" s="71" t="str">
        <f ca="1">INDEX({"","_","-","="},IF(OR($D61 &gt;= AJ$6, $E61 &lt; AI$6), 0, 1)+IF(OR($F61 &gt;= AJ$6, $G61 &lt; AI$6), 0, 2)+1)</f>
        <v/>
      </c>
      <c r="AJ61" s="71" t="str">
        <f ca="1">INDEX({"","_","-","="},IF(OR($D61 &gt;= AK$6, $E61 &lt; AJ$6), 0, 1)+IF(OR($F61 &gt;= AK$6, $G61 &lt; AJ$6), 0, 2)+1)</f>
        <v/>
      </c>
      <c r="AK61" s="71" t="str">
        <f ca="1">INDEX({"","_","-","="},IF(OR($D61 &gt;= AL$6, $E61 &lt; AK$6), 0, 1)+IF(OR($F61 &gt;= AL$6, $G61 &lt; AK$6), 0, 2)+1)</f>
        <v/>
      </c>
      <c r="AL61" s="71" t="str">
        <f ca="1">INDEX({"","_","-","="},IF(OR($D61 &gt;= AM$6, $E61 &lt; AL$6), 0, 1)+IF(OR($F61 &gt;= AM$6, $G61 &lt; AL$6), 0, 2)+1)</f>
        <v/>
      </c>
      <c r="AM61" s="71" t="str">
        <f ca="1">INDEX({"","_","-","="},IF(OR($D61 &gt;= AN$6, $E61 &lt; AM$6), 0, 1)+IF(OR($F61 &gt;= AN$6, $G61 &lt; AM$6), 0, 2)+1)</f>
        <v/>
      </c>
      <c r="AN61" s="71" t="str">
        <f ca="1">INDEX({"","_","-","="},IF(OR($D61 &gt;= AO$6, $E61 &lt; AN$6), 0, 1)+IF(OR($F61 &gt;= AO$6, $G61 &lt; AN$6), 0, 2)+1)</f>
        <v/>
      </c>
      <c r="AO61" s="71" t="str">
        <f ca="1">INDEX({"","_","-","="},IF(OR($D61 &gt;= AP$6, $E61 &lt; AO$6), 0, 1)+IF(OR($F61 &gt;= AP$6, $G61 &lt; AO$6), 0, 2)+1)</f>
        <v/>
      </c>
      <c r="AP61" s="71" t="str">
        <f ca="1">INDEX({"","_","-","="},IF(OR($D61 &gt;= AQ$6, $E61 &lt; AP$6), 0, 1)+IF(OR($F61 &gt;= AQ$6, $G61 &lt; AP$6), 0, 2)+1)</f>
        <v/>
      </c>
      <c r="AQ61" s="71" t="str">
        <f ca="1">INDEX({"","_","-","="},IF(OR($D61 &gt;= AR$6, $E61 &lt; AQ$6), 0, 1)+IF(OR($F61 &gt;= AR$6, $G61 &lt; AQ$6), 0, 2)+1)</f>
        <v/>
      </c>
      <c r="AR61" s="71" t="str">
        <f ca="1">INDEX({"","_","-","="},IF(OR($D61 &gt;= AS$6, $E61 &lt; AR$6), 0, 1)+IF(OR($F61 &gt;= AS$6, $G61 &lt; AR$6), 0, 2)+1)</f>
        <v/>
      </c>
      <c r="AS61" s="71" t="str">
        <f ca="1">INDEX({"","_","-","="},IF(OR($D61 &gt;= AT$6, $E61 &lt; AS$6), 0, 1)+IF(OR($F61 &gt;= AT$6, $G61 &lt; AS$6), 0, 2)+1)</f>
        <v/>
      </c>
      <c r="AT61" s="71" t="str">
        <f ca="1">INDEX({"","_","-","="},IF(OR($D61 &gt;= AU$6, $E61 &lt; AT$6), 0, 1)+IF(OR($F61 &gt;= AU$6, $G61 &lt; AT$6), 0, 2)+1)</f>
        <v/>
      </c>
      <c r="AU61" s="71" t="str">
        <f ca="1">INDEX({"","_","-","="},IF(OR($D61 &gt;= AV$6, $E61 &lt; AU$6), 0, 1)+IF(OR($F61 &gt;= AV$6, $G61 &lt; AU$6), 0, 2)+1)</f>
        <v/>
      </c>
      <c r="AV61" s="71" t="str">
        <f ca="1">INDEX({"","_","-","="},IF(OR($D61 &gt;= AW$6, $E61 &lt; AV$6), 0, 1)+IF(OR($F61 &gt;= AW$6, $G61 &lt; AV$6), 0, 2)+1)</f>
        <v/>
      </c>
      <c r="AW61" s="71" t="str">
        <f ca="1">INDEX({"","_","-","="},IF(OR($D61 &gt;= AX$6, $E61 &lt; AW$6), 0, 1)+IF(OR($F61 &gt;= AX$6, $G61 &lt; AW$6), 0, 2)+1)</f>
        <v/>
      </c>
      <c r="AX61" s="71" t="str">
        <f ca="1">INDEX({"","_","-","="},IF(OR($D61 &gt;= AY$6, $E61 &lt; AX$6), 0, 1)+IF(OR($F61 &gt;= AY$6, $G61 &lt; AX$6), 0, 2)+1)</f>
        <v/>
      </c>
      <c r="AY61" s="71" t="str">
        <f ca="1">INDEX({"","_","-","="},IF(OR($D61 &gt;= AZ$6, $E61 &lt; AY$6), 0, 1)+IF(OR($F61 &gt;= AZ$6, $G61 &lt; AY$6), 0, 2)+1)</f>
        <v/>
      </c>
      <c r="AZ61" s="71" t="str">
        <f ca="1">INDEX({"","_","-","="},IF(OR($D61 &gt;= BA$6, $E61 &lt; AZ$6), 0, 1)+IF(OR($F61 &gt;= BA$6, $G61 &lt; AZ$6), 0, 2)+1)</f>
        <v/>
      </c>
      <c r="BA61" s="71" t="str">
        <f ca="1">INDEX({"","_","-","="},IF(OR($D61 &gt;= BB$6, $E61 &lt; BA$6), 0, 1)+IF(OR($F61 &gt;= BB$6, $G61 &lt; BA$6), 0, 2)+1)</f>
        <v/>
      </c>
      <c r="BB61" s="71" t="str">
        <f ca="1">INDEX({"","_","-","="},IF(OR($D61 &gt;= BC$6, $E61 &lt; BB$6), 0, 1)+IF(OR($F61 &gt;= BC$6, $G61 &lt; BB$6), 0, 2)+1)</f>
        <v/>
      </c>
      <c r="BC61" s="71" t="str">
        <f ca="1">INDEX({"","_","-","="},IF(OR($D61 &gt;= BD$6, $E61 &lt; BC$6), 0, 1)+IF(OR($F61 &gt;= BD$6, $G61 &lt; BC$6), 0, 2)+1)</f>
        <v/>
      </c>
      <c r="BD61" s="71" t="str">
        <f ca="1">INDEX({"","_","-","="},IF(OR($D61 &gt;= BE$6, $E61 &lt; BD$6), 0, 1)+IF(OR($F61 &gt;= BE$6, $G61 &lt; BD$6), 0, 2)+1)</f>
        <v/>
      </c>
      <c r="BE61" s="71" t="str">
        <f ca="1">INDEX({"","_","-","="},IF(OR($D61 &gt;= BF$6, $E61 &lt; BE$6), 0, 1)+IF(OR($F61 &gt;= BF$6, $G61 &lt; BE$6), 0, 2)+1)</f>
        <v/>
      </c>
      <c r="BF61" s="71" t="str">
        <f ca="1">INDEX({"","_","-","="},IF(OR($D61 &gt;= BG$6, $E61 &lt; BF$6), 0, 1)+IF(OR($F61 &gt;= BG$6, $G61 &lt; BF$6), 0, 2)+1)</f>
        <v/>
      </c>
      <c r="BG61" s="71" t="str">
        <f ca="1">INDEX({"","_","-","="},IF(OR($D61 &gt;= BH$6, $E61 &lt; BG$6), 0, 1)+IF(OR($F61 &gt;= BH$6, $G61 &lt; BG$6), 0, 2)+1)</f>
        <v/>
      </c>
      <c r="BH61" s="71" t="str">
        <f ca="1">INDEX({"","_","-","="},IF(OR($D61 &gt;= BI$6, $E61 &lt; BH$6), 0, 1)+IF(OR($F61 &gt;= BI$6, $G61 &lt; BH$6), 0, 2)+1)</f>
        <v/>
      </c>
      <c r="BI61" s="71" t="str">
        <f ca="1">INDEX({"","_","-","="},IF(OR($D61 &gt;= BJ$6, $E61 &lt; BI$6), 0, 1)+IF(OR($F61 &gt;= BJ$6, $G61 &lt; BI$6), 0, 2)+1)</f>
        <v/>
      </c>
      <c r="BJ61" s="71" t="str">
        <f ca="1">INDEX({"","_","-","="},IF(OR($D61 &gt;= BK$6, $E61 &lt; BJ$6), 0, 1)+IF(OR($F61 &gt;= BK$6, $G61 &lt; BJ$6), 0, 2)+1)</f>
        <v/>
      </c>
      <c r="BK61" s="71" t="str">
        <f ca="1">INDEX({"","_","-","="},IF(OR($D61 &gt;= BL$6, $E61 &lt; BK$6), 0, 1)+IF(OR($F61 &gt;= BL$6, $G61 &lt; BK$6), 0, 2)+1)</f>
        <v/>
      </c>
      <c r="BL61" s="71" t="str">
        <f ca="1">INDEX({"","_","-","="},IF(OR($D61 &gt;= BM$6, $E61 &lt; BL$6), 0, 1)+IF(OR($F61 &gt;= BM$6, $G61 &lt; BL$6), 0, 2)+1)</f>
        <v/>
      </c>
      <c r="BM61" s="71" t="str">
        <f ca="1">INDEX({"","_","-","="},IF(OR($D61 &gt;= BN$6, $E61 &lt; BM$6), 0, 1)+IF(OR($F61 &gt;= BN$6, $G61 &lt; BM$6), 0, 2)+1)</f>
        <v/>
      </c>
      <c r="BN61" s="71" t="str">
        <f ca="1">INDEX({"","_","-","="},IF(OR($D61 &gt;= BO$6, $E61 &lt; BN$6), 0, 1)+IF(OR($F61 &gt;= BO$6, $G61 &lt; BN$6), 0, 2)+1)</f>
        <v/>
      </c>
      <c r="BO61" s="71" t="str">
        <f ca="1">INDEX({"","_","-","="},IF(OR($D61 &gt;= BP$6, $E61 &lt; BO$6), 0, 1)+IF(OR($F61 &gt;= BP$6, $G61 &lt; BO$6), 0, 2)+1)</f>
        <v/>
      </c>
      <c r="BP61" s="71" t="str">
        <f ca="1">INDEX({"","_","-","="},IF(OR($D61 &gt;= BQ$6, $E61 &lt; BP$6), 0, 1)+IF(OR($F61 &gt;= BQ$6, $G61 &lt; BP$6), 0, 2)+1)</f>
        <v/>
      </c>
      <c r="BQ61" s="71" t="str">
        <f ca="1">INDEX({"","_","-","="},IF(OR($D61 &gt;= BR$6, $E61 &lt; BQ$6), 0, 1)+IF(OR($F61 &gt;= BR$6, $G61 &lt; BQ$6), 0, 2)+1)</f>
        <v/>
      </c>
      <c r="BR61" s="71" t="str">
        <f ca="1">INDEX({"","_","-","="},IF(OR($D61 &gt;= BS$6, $E61 &lt; BR$6), 0, 1)+IF(OR($F61 &gt;= BS$6, $G61 &lt; BR$6), 0, 2)+1)</f>
        <v/>
      </c>
      <c r="BS61" s="71" t="str">
        <f ca="1">INDEX({"","_","-","="},IF(OR($D61 &gt;= BT$6, $E61 &lt; BS$6), 0, 1)+IF(OR($F61 &gt;= BT$6, $G61 &lt; BS$6), 0, 2)+1)</f>
        <v/>
      </c>
      <c r="BT61" s="71" t="str">
        <f ca="1">INDEX({"","_","-","="},IF(OR($D61 &gt;= BU$6, $E61 &lt; BT$6), 0, 1)+IF(OR($F61 &gt;= BU$6, $G61 &lt; BT$6), 0, 2)+1)</f>
        <v/>
      </c>
      <c r="BU61" s="71" t="str">
        <f ca="1">INDEX({"","_","-","="},IF(OR($D61 &gt;= BV$6, $E61 &lt; BU$6), 0, 1)+IF(OR($F61 &gt;= BV$6, $G61 &lt; BU$6), 0, 2)+1)</f>
        <v/>
      </c>
      <c r="BV61" s="71" t="str">
        <f ca="1">INDEX({"","_","-","="},IF(OR($D61 &gt;= BW$6, $E61 &lt; BV$6), 0, 1)+IF(OR($F61 &gt;= BW$6, $G61 &lt; BV$6), 0, 2)+1)</f>
        <v/>
      </c>
      <c r="BW61" s="71" t="str">
        <f ca="1">INDEX({"","_","-","="},IF(OR($D61 &gt;= BX$6, $E61 &lt; BW$6), 0, 1)+IF(OR($F61 &gt;= BX$6, $G61 &lt; BW$6), 0, 2)+1)</f>
        <v/>
      </c>
      <c r="BX61" s="71" t="str">
        <f ca="1">INDEX({"","_","-","="},IF(OR($D61 &gt;= BY$6, $E61 &lt; BX$6), 0, 1)+IF(OR($F61 &gt;= BY$6, $G61 &lt; BX$6), 0, 2)+1)</f>
        <v/>
      </c>
      <c r="BY61" s="71" t="str">
        <f ca="1">INDEX({"","_","-","="},IF(OR($D61 &gt;= BZ$6, $E61 &lt; BY$6), 0, 1)+IF(OR($F61 &gt;= BZ$6, $G61 &lt; BY$6), 0, 2)+1)</f>
        <v/>
      </c>
      <c r="BZ61" s="71" t="str">
        <f ca="1">INDEX({"","_","-","="},IF(OR($D61 &gt;= CA$6, $E61 &lt; BZ$6), 0, 1)+IF(OR($F61 &gt;= CA$6, $G61 &lt; BZ$6), 0, 2)+1)</f>
        <v/>
      </c>
      <c r="CA61" s="71" t="str">
        <f ca="1">INDEX({"","_","-","="},IF(OR($D61 &gt;= CB$6, $E61 &lt; CA$6), 0, 1)+IF(OR($F61 &gt;= CB$6, $G61 &lt; CA$6), 0, 2)+1)</f>
        <v/>
      </c>
      <c r="CB61" s="71" t="str">
        <f ca="1">INDEX({"","_","-","="},IF(OR($D61 &gt;= CC$6, $E61 &lt; CB$6), 0, 1)+IF(OR($F61 &gt;= CC$6, $G61 &lt; CB$6), 0, 2)+1)</f>
        <v/>
      </c>
      <c r="CC61" s="71" t="str">
        <f ca="1">INDEX({"","_","-","="},IF(OR($D61 &gt;= CD$6, $E61 &lt; CC$6), 0, 1)+IF(OR($F61 &gt;= CD$6, $G61 &lt; CC$6), 0, 2)+1)</f>
        <v/>
      </c>
      <c r="CD61" s="71" t="str">
        <f ca="1">INDEX({"","_","-","="},IF(OR($D61 &gt;= CE$6, $E61 &lt; CD$6), 0, 1)+IF(OR($F61 &gt;= CE$6, $G61 &lt; CD$6), 0, 2)+1)</f>
        <v/>
      </c>
    </row>
    <row r="62" spans="1:82">
      <c r="A62" s="8" t="str">
        <f ca="1">IF('临-进度'!N57,'临-进度'!$A57,"")</f>
        <v/>
      </c>
      <c r="B62" s="8" t="str">
        <f ca="1">IF('临-进度'!N57,'临-进度'!$B57,"")</f>
        <v/>
      </c>
      <c r="C62" s="8" t="str">
        <f ca="1">IF('临-进度'!N57,'临-进度'!$F57,"")</f>
        <v/>
      </c>
      <c r="D62" s="42" t="str">
        <f ca="1">IF('临-进度'!$N57,'临-进度'!$J57,"")</f>
        <v/>
      </c>
      <c r="E62" s="42" t="str">
        <f ca="1">IF('临-进度'!$N57,'临-进度'!$AF57,"")</f>
        <v/>
      </c>
      <c r="F62" s="42" t="str">
        <f ca="1">IF('临-进度'!$N57,'临-进度'!$K57,"")</f>
        <v/>
      </c>
      <c r="G62" s="76" t="str">
        <f ca="1">IF('临-进度'!$N57,'临-进度'!$AG57,"")</f>
        <v/>
      </c>
      <c r="H62" s="71" t="str">
        <f ca="1">INDEX({"","_","-","="},IF(OR($D62 &gt;= I$6, $E62 &lt; H$6), 0, 1)+IF(OR($F62 &gt;= I$6, $G62 &lt; H$6), 0, 2)+1)</f>
        <v/>
      </c>
      <c r="I62" s="71" t="str">
        <f ca="1">INDEX({"","_","-","="},IF(OR($D62 &gt;= J$6, $E62 &lt; I$6), 0, 1)+IF(OR($F62 &gt;= J$6, $G62 &lt; I$6), 0, 2)+1)</f>
        <v/>
      </c>
      <c r="J62" s="71" t="str">
        <f ca="1">INDEX({"","_","-","="},IF(OR($D62 &gt;= K$6, $E62 &lt; J$6), 0, 1)+IF(OR($F62 &gt;= K$6, $G62 &lt; J$6), 0, 2)+1)</f>
        <v/>
      </c>
      <c r="K62" s="71" t="str">
        <f ca="1">INDEX({"","_","-","="},IF(OR($D62 &gt;= L$6, $E62 &lt; K$6), 0, 1)+IF(OR($F62 &gt;= L$6, $G62 &lt; K$6), 0, 2)+1)</f>
        <v/>
      </c>
      <c r="L62" s="71" t="str">
        <f ca="1">INDEX({"","_","-","="},IF(OR($D62 &gt;= M$6, $E62 &lt; L$6), 0, 1)+IF(OR($F62 &gt;= M$6, $G62 &lt; L$6), 0, 2)+1)</f>
        <v/>
      </c>
      <c r="M62" s="71" t="str">
        <f ca="1">INDEX({"","_","-","="},IF(OR($D62 &gt;= N$6, $E62 &lt; M$6), 0, 1)+IF(OR($F62 &gt;= N$6, $G62 &lt; M$6), 0, 2)+1)</f>
        <v/>
      </c>
      <c r="N62" s="71" t="str">
        <f ca="1">INDEX({"","_","-","="},IF(OR($D62 &gt;= O$6, $E62 &lt; N$6), 0, 1)+IF(OR($F62 &gt;= O$6, $G62 &lt; N$6), 0, 2)+1)</f>
        <v/>
      </c>
      <c r="O62" s="71" t="str">
        <f ca="1">INDEX({"","_","-","="},IF(OR($D62 &gt;= P$6, $E62 &lt; O$6), 0, 1)+IF(OR($F62 &gt;= P$6, $G62 &lt; O$6), 0, 2)+1)</f>
        <v/>
      </c>
      <c r="P62" s="71" t="str">
        <f ca="1">INDEX({"","_","-","="},IF(OR($D62 &gt;= Q$6, $E62 &lt; P$6), 0, 1)+IF(OR($F62 &gt;= Q$6, $G62 &lt; P$6), 0, 2)+1)</f>
        <v/>
      </c>
      <c r="Q62" s="71" t="str">
        <f ca="1">INDEX({"","_","-","="},IF(OR($D62 &gt;= R$6, $E62 &lt; Q$6), 0, 1)+IF(OR($F62 &gt;= R$6, $G62 &lt; Q$6), 0, 2)+1)</f>
        <v/>
      </c>
      <c r="R62" s="71" t="str">
        <f ca="1">INDEX({"","_","-","="},IF(OR($D62 &gt;= S$6, $E62 &lt; R$6), 0, 1)+IF(OR($F62 &gt;= S$6, $G62 &lt; R$6), 0, 2)+1)</f>
        <v/>
      </c>
      <c r="S62" s="71" t="str">
        <f ca="1">INDEX({"","_","-","="},IF(OR($D62 &gt;= T$6, $E62 &lt; S$6), 0, 1)+IF(OR($F62 &gt;= T$6, $G62 &lt; S$6), 0, 2)+1)</f>
        <v/>
      </c>
      <c r="T62" s="71" t="str">
        <f ca="1">INDEX({"","_","-","="},IF(OR($D62 &gt;= U$6, $E62 &lt; T$6), 0, 1)+IF(OR($F62 &gt;= U$6, $G62 &lt; T$6), 0, 2)+1)</f>
        <v/>
      </c>
      <c r="U62" s="71" t="str">
        <f ca="1">INDEX({"","_","-","="},IF(OR($D62 &gt;= V$6, $E62 &lt; U$6), 0, 1)+IF(OR($F62 &gt;= V$6, $G62 &lt; U$6), 0, 2)+1)</f>
        <v/>
      </c>
      <c r="V62" s="71" t="str">
        <f ca="1">INDEX({"","_","-","="},IF(OR($D62 &gt;= W$6, $E62 &lt; V$6), 0, 1)+IF(OR($F62 &gt;= W$6, $G62 &lt; V$6), 0, 2)+1)</f>
        <v/>
      </c>
      <c r="W62" s="71" t="str">
        <f ca="1">INDEX({"","_","-","="},IF(OR($D62 &gt;= X$6, $E62 &lt; W$6), 0, 1)+IF(OR($F62 &gt;= X$6, $G62 &lt; W$6), 0, 2)+1)</f>
        <v/>
      </c>
      <c r="X62" s="71" t="str">
        <f ca="1">INDEX({"","_","-","="},IF(OR($D62 &gt;= Y$6, $E62 &lt; X$6), 0, 1)+IF(OR($F62 &gt;= Y$6, $G62 &lt; X$6), 0, 2)+1)</f>
        <v/>
      </c>
      <c r="Y62" s="71" t="str">
        <f ca="1">INDEX({"","_","-","="},IF(OR($D62 &gt;= Z$6, $E62 &lt; Y$6), 0, 1)+IF(OR($F62 &gt;= Z$6, $G62 &lt; Y$6), 0, 2)+1)</f>
        <v/>
      </c>
      <c r="Z62" s="71" t="str">
        <f ca="1">INDEX({"","_","-","="},IF(OR($D62 &gt;= AA$6, $E62 &lt; Z$6), 0, 1)+IF(OR($F62 &gt;= AA$6, $G62 &lt; Z$6), 0, 2)+1)</f>
        <v/>
      </c>
      <c r="AA62" s="71" t="str">
        <f ca="1">INDEX({"","_","-","="},IF(OR($D62 &gt;= AB$6, $E62 &lt; AA$6), 0, 1)+IF(OR($F62 &gt;= AB$6, $G62 &lt; AA$6), 0, 2)+1)</f>
        <v/>
      </c>
      <c r="AB62" s="71" t="str">
        <f ca="1">INDEX({"","_","-","="},IF(OR($D62 &gt;= AC$6, $E62 &lt; AB$6), 0, 1)+IF(OR($F62 &gt;= AC$6, $G62 &lt; AB$6), 0, 2)+1)</f>
        <v/>
      </c>
      <c r="AC62" s="71" t="str">
        <f ca="1">INDEX({"","_","-","="},IF(OR($D62 &gt;= AD$6, $E62 &lt; AC$6), 0, 1)+IF(OR($F62 &gt;= AD$6, $G62 &lt; AC$6), 0, 2)+1)</f>
        <v/>
      </c>
      <c r="AD62" s="71" t="str">
        <f ca="1">INDEX({"","_","-","="},IF(OR($D62 &gt;= AE$6, $E62 &lt; AD$6), 0, 1)+IF(OR($F62 &gt;= AE$6, $G62 &lt; AD$6), 0, 2)+1)</f>
        <v/>
      </c>
      <c r="AE62" s="71" t="str">
        <f ca="1">INDEX({"","_","-","="},IF(OR($D62 &gt;= AF$6, $E62 &lt; AE$6), 0, 1)+IF(OR($F62 &gt;= AF$6, $G62 &lt; AE$6), 0, 2)+1)</f>
        <v/>
      </c>
      <c r="AF62" s="71" t="str">
        <f ca="1">INDEX({"","_","-","="},IF(OR($D62 &gt;= AG$6, $E62 &lt; AF$6), 0, 1)+IF(OR($F62 &gt;= AG$6, $G62 &lt; AF$6), 0, 2)+1)</f>
        <v/>
      </c>
      <c r="AG62" s="71" t="str">
        <f ca="1">INDEX({"","_","-","="},IF(OR($D62 &gt;= AH$6, $E62 &lt; AG$6), 0, 1)+IF(OR($F62 &gt;= AH$6, $G62 &lt; AG$6), 0, 2)+1)</f>
        <v/>
      </c>
      <c r="AH62" s="71" t="str">
        <f ca="1">INDEX({"","_","-","="},IF(OR($D62 &gt;= AI$6, $E62 &lt; AH$6), 0, 1)+IF(OR($F62 &gt;= AI$6, $G62 &lt; AH$6), 0, 2)+1)</f>
        <v/>
      </c>
      <c r="AI62" s="71" t="str">
        <f ca="1">INDEX({"","_","-","="},IF(OR($D62 &gt;= AJ$6, $E62 &lt; AI$6), 0, 1)+IF(OR($F62 &gt;= AJ$6, $G62 &lt; AI$6), 0, 2)+1)</f>
        <v/>
      </c>
      <c r="AJ62" s="71" t="str">
        <f ca="1">INDEX({"","_","-","="},IF(OR($D62 &gt;= AK$6, $E62 &lt; AJ$6), 0, 1)+IF(OR($F62 &gt;= AK$6, $G62 &lt; AJ$6), 0, 2)+1)</f>
        <v/>
      </c>
      <c r="AK62" s="71" t="str">
        <f ca="1">INDEX({"","_","-","="},IF(OR($D62 &gt;= AL$6, $E62 &lt; AK$6), 0, 1)+IF(OR($F62 &gt;= AL$6, $G62 &lt; AK$6), 0, 2)+1)</f>
        <v/>
      </c>
      <c r="AL62" s="71" t="str">
        <f ca="1">INDEX({"","_","-","="},IF(OR($D62 &gt;= AM$6, $E62 &lt; AL$6), 0, 1)+IF(OR($F62 &gt;= AM$6, $G62 &lt; AL$6), 0, 2)+1)</f>
        <v/>
      </c>
      <c r="AM62" s="71" t="str">
        <f ca="1">INDEX({"","_","-","="},IF(OR($D62 &gt;= AN$6, $E62 &lt; AM$6), 0, 1)+IF(OR($F62 &gt;= AN$6, $G62 &lt; AM$6), 0, 2)+1)</f>
        <v/>
      </c>
      <c r="AN62" s="71" t="str">
        <f ca="1">INDEX({"","_","-","="},IF(OR($D62 &gt;= AO$6, $E62 &lt; AN$6), 0, 1)+IF(OR($F62 &gt;= AO$6, $G62 &lt; AN$6), 0, 2)+1)</f>
        <v/>
      </c>
      <c r="AO62" s="71" t="str">
        <f ca="1">INDEX({"","_","-","="},IF(OR($D62 &gt;= AP$6, $E62 &lt; AO$6), 0, 1)+IF(OR($F62 &gt;= AP$6, $G62 &lt; AO$6), 0, 2)+1)</f>
        <v/>
      </c>
      <c r="AP62" s="71" t="str">
        <f ca="1">INDEX({"","_","-","="},IF(OR($D62 &gt;= AQ$6, $E62 &lt; AP$6), 0, 1)+IF(OR($F62 &gt;= AQ$6, $G62 &lt; AP$6), 0, 2)+1)</f>
        <v/>
      </c>
      <c r="AQ62" s="71" t="str">
        <f ca="1">INDEX({"","_","-","="},IF(OR($D62 &gt;= AR$6, $E62 &lt; AQ$6), 0, 1)+IF(OR($F62 &gt;= AR$6, $G62 &lt; AQ$6), 0, 2)+1)</f>
        <v/>
      </c>
      <c r="AR62" s="71" t="str">
        <f ca="1">INDEX({"","_","-","="},IF(OR($D62 &gt;= AS$6, $E62 &lt; AR$6), 0, 1)+IF(OR($F62 &gt;= AS$6, $G62 &lt; AR$6), 0, 2)+1)</f>
        <v/>
      </c>
      <c r="AS62" s="71" t="str">
        <f ca="1">INDEX({"","_","-","="},IF(OR($D62 &gt;= AT$6, $E62 &lt; AS$6), 0, 1)+IF(OR($F62 &gt;= AT$6, $G62 &lt; AS$6), 0, 2)+1)</f>
        <v/>
      </c>
      <c r="AT62" s="71" t="str">
        <f ca="1">INDEX({"","_","-","="},IF(OR($D62 &gt;= AU$6, $E62 &lt; AT$6), 0, 1)+IF(OR($F62 &gt;= AU$6, $G62 &lt; AT$6), 0, 2)+1)</f>
        <v/>
      </c>
      <c r="AU62" s="71" t="str">
        <f ca="1">INDEX({"","_","-","="},IF(OR($D62 &gt;= AV$6, $E62 &lt; AU$6), 0, 1)+IF(OR($F62 &gt;= AV$6, $G62 &lt; AU$6), 0, 2)+1)</f>
        <v/>
      </c>
      <c r="AV62" s="71" t="str">
        <f ca="1">INDEX({"","_","-","="},IF(OR($D62 &gt;= AW$6, $E62 &lt; AV$6), 0, 1)+IF(OR($F62 &gt;= AW$6, $G62 &lt; AV$6), 0, 2)+1)</f>
        <v/>
      </c>
      <c r="AW62" s="71" t="str">
        <f ca="1">INDEX({"","_","-","="},IF(OR($D62 &gt;= AX$6, $E62 &lt; AW$6), 0, 1)+IF(OR($F62 &gt;= AX$6, $G62 &lt; AW$6), 0, 2)+1)</f>
        <v/>
      </c>
      <c r="AX62" s="71" t="str">
        <f ca="1">INDEX({"","_","-","="},IF(OR($D62 &gt;= AY$6, $E62 &lt; AX$6), 0, 1)+IF(OR($F62 &gt;= AY$6, $G62 &lt; AX$6), 0, 2)+1)</f>
        <v/>
      </c>
      <c r="AY62" s="71" t="str">
        <f ca="1">INDEX({"","_","-","="},IF(OR($D62 &gt;= AZ$6, $E62 &lt; AY$6), 0, 1)+IF(OR($F62 &gt;= AZ$6, $G62 &lt; AY$6), 0, 2)+1)</f>
        <v/>
      </c>
      <c r="AZ62" s="71" t="str">
        <f ca="1">INDEX({"","_","-","="},IF(OR($D62 &gt;= BA$6, $E62 &lt; AZ$6), 0, 1)+IF(OR($F62 &gt;= BA$6, $G62 &lt; AZ$6), 0, 2)+1)</f>
        <v/>
      </c>
      <c r="BA62" s="71" t="str">
        <f ca="1">INDEX({"","_","-","="},IF(OR($D62 &gt;= BB$6, $E62 &lt; BA$6), 0, 1)+IF(OR($F62 &gt;= BB$6, $G62 &lt; BA$6), 0, 2)+1)</f>
        <v/>
      </c>
      <c r="BB62" s="71" t="str">
        <f ca="1">INDEX({"","_","-","="},IF(OR($D62 &gt;= BC$6, $E62 &lt; BB$6), 0, 1)+IF(OR($F62 &gt;= BC$6, $G62 &lt; BB$6), 0, 2)+1)</f>
        <v/>
      </c>
      <c r="BC62" s="71" t="str">
        <f ca="1">INDEX({"","_","-","="},IF(OR($D62 &gt;= BD$6, $E62 &lt; BC$6), 0, 1)+IF(OR($F62 &gt;= BD$6, $G62 &lt; BC$6), 0, 2)+1)</f>
        <v/>
      </c>
      <c r="BD62" s="71" t="str">
        <f ca="1">INDEX({"","_","-","="},IF(OR($D62 &gt;= BE$6, $E62 &lt; BD$6), 0, 1)+IF(OR($F62 &gt;= BE$6, $G62 &lt; BD$6), 0, 2)+1)</f>
        <v/>
      </c>
      <c r="BE62" s="71" t="str">
        <f ca="1">INDEX({"","_","-","="},IF(OR($D62 &gt;= BF$6, $E62 &lt; BE$6), 0, 1)+IF(OR($F62 &gt;= BF$6, $G62 &lt; BE$6), 0, 2)+1)</f>
        <v/>
      </c>
      <c r="BF62" s="71" t="str">
        <f ca="1">INDEX({"","_","-","="},IF(OR($D62 &gt;= BG$6, $E62 &lt; BF$6), 0, 1)+IF(OR($F62 &gt;= BG$6, $G62 &lt; BF$6), 0, 2)+1)</f>
        <v/>
      </c>
      <c r="BG62" s="71" t="str">
        <f ca="1">INDEX({"","_","-","="},IF(OR($D62 &gt;= BH$6, $E62 &lt; BG$6), 0, 1)+IF(OR($F62 &gt;= BH$6, $G62 &lt; BG$6), 0, 2)+1)</f>
        <v/>
      </c>
      <c r="BH62" s="71" t="str">
        <f ca="1">INDEX({"","_","-","="},IF(OR($D62 &gt;= BI$6, $E62 &lt; BH$6), 0, 1)+IF(OR($F62 &gt;= BI$6, $G62 &lt; BH$6), 0, 2)+1)</f>
        <v/>
      </c>
      <c r="BI62" s="71" t="str">
        <f ca="1">INDEX({"","_","-","="},IF(OR($D62 &gt;= BJ$6, $E62 &lt; BI$6), 0, 1)+IF(OR($F62 &gt;= BJ$6, $G62 &lt; BI$6), 0, 2)+1)</f>
        <v/>
      </c>
      <c r="BJ62" s="71" t="str">
        <f ca="1">INDEX({"","_","-","="},IF(OR($D62 &gt;= BK$6, $E62 &lt; BJ$6), 0, 1)+IF(OR($F62 &gt;= BK$6, $G62 &lt; BJ$6), 0, 2)+1)</f>
        <v/>
      </c>
      <c r="BK62" s="71" t="str">
        <f ca="1">INDEX({"","_","-","="},IF(OR($D62 &gt;= BL$6, $E62 &lt; BK$6), 0, 1)+IF(OR($F62 &gt;= BL$6, $G62 &lt; BK$6), 0, 2)+1)</f>
        <v/>
      </c>
      <c r="BL62" s="71" t="str">
        <f ca="1">INDEX({"","_","-","="},IF(OR($D62 &gt;= BM$6, $E62 &lt; BL$6), 0, 1)+IF(OR($F62 &gt;= BM$6, $G62 &lt; BL$6), 0, 2)+1)</f>
        <v/>
      </c>
      <c r="BM62" s="71" t="str">
        <f ca="1">INDEX({"","_","-","="},IF(OR($D62 &gt;= BN$6, $E62 &lt; BM$6), 0, 1)+IF(OR($F62 &gt;= BN$6, $G62 &lt; BM$6), 0, 2)+1)</f>
        <v/>
      </c>
      <c r="BN62" s="71" t="str">
        <f ca="1">INDEX({"","_","-","="},IF(OR($D62 &gt;= BO$6, $E62 &lt; BN$6), 0, 1)+IF(OR($F62 &gt;= BO$6, $G62 &lt; BN$6), 0, 2)+1)</f>
        <v/>
      </c>
      <c r="BO62" s="71" t="str">
        <f ca="1">INDEX({"","_","-","="},IF(OR($D62 &gt;= BP$6, $E62 &lt; BO$6), 0, 1)+IF(OR($F62 &gt;= BP$6, $G62 &lt; BO$6), 0, 2)+1)</f>
        <v/>
      </c>
      <c r="BP62" s="71" t="str">
        <f ca="1">INDEX({"","_","-","="},IF(OR($D62 &gt;= BQ$6, $E62 &lt; BP$6), 0, 1)+IF(OR($F62 &gt;= BQ$6, $G62 &lt; BP$6), 0, 2)+1)</f>
        <v/>
      </c>
      <c r="BQ62" s="71" t="str">
        <f ca="1">INDEX({"","_","-","="},IF(OR($D62 &gt;= BR$6, $E62 &lt; BQ$6), 0, 1)+IF(OR($F62 &gt;= BR$6, $G62 &lt; BQ$6), 0, 2)+1)</f>
        <v/>
      </c>
      <c r="BR62" s="71" t="str">
        <f ca="1">INDEX({"","_","-","="},IF(OR($D62 &gt;= BS$6, $E62 &lt; BR$6), 0, 1)+IF(OR($F62 &gt;= BS$6, $G62 &lt; BR$6), 0, 2)+1)</f>
        <v/>
      </c>
      <c r="BS62" s="71" t="str">
        <f ca="1">INDEX({"","_","-","="},IF(OR($D62 &gt;= BT$6, $E62 &lt; BS$6), 0, 1)+IF(OR($F62 &gt;= BT$6, $G62 &lt; BS$6), 0, 2)+1)</f>
        <v/>
      </c>
      <c r="BT62" s="71" t="str">
        <f ca="1">INDEX({"","_","-","="},IF(OR($D62 &gt;= BU$6, $E62 &lt; BT$6), 0, 1)+IF(OR($F62 &gt;= BU$6, $G62 &lt; BT$6), 0, 2)+1)</f>
        <v/>
      </c>
      <c r="BU62" s="71" t="str">
        <f ca="1">INDEX({"","_","-","="},IF(OR($D62 &gt;= BV$6, $E62 &lt; BU$6), 0, 1)+IF(OR($F62 &gt;= BV$6, $G62 &lt; BU$6), 0, 2)+1)</f>
        <v/>
      </c>
      <c r="BV62" s="71" t="str">
        <f ca="1">INDEX({"","_","-","="},IF(OR($D62 &gt;= BW$6, $E62 &lt; BV$6), 0, 1)+IF(OR($F62 &gt;= BW$6, $G62 &lt; BV$6), 0, 2)+1)</f>
        <v/>
      </c>
      <c r="BW62" s="71" t="str">
        <f ca="1">INDEX({"","_","-","="},IF(OR($D62 &gt;= BX$6, $E62 &lt; BW$6), 0, 1)+IF(OR($F62 &gt;= BX$6, $G62 &lt; BW$6), 0, 2)+1)</f>
        <v/>
      </c>
      <c r="BX62" s="71" t="str">
        <f ca="1">INDEX({"","_","-","="},IF(OR($D62 &gt;= BY$6, $E62 &lt; BX$6), 0, 1)+IF(OR($F62 &gt;= BY$6, $G62 &lt; BX$6), 0, 2)+1)</f>
        <v/>
      </c>
      <c r="BY62" s="71" t="str">
        <f ca="1">INDEX({"","_","-","="},IF(OR($D62 &gt;= BZ$6, $E62 &lt; BY$6), 0, 1)+IF(OR($F62 &gt;= BZ$6, $G62 &lt; BY$6), 0, 2)+1)</f>
        <v/>
      </c>
      <c r="BZ62" s="71" t="str">
        <f ca="1">INDEX({"","_","-","="},IF(OR($D62 &gt;= CA$6, $E62 &lt; BZ$6), 0, 1)+IF(OR($F62 &gt;= CA$6, $G62 &lt; BZ$6), 0, 2)+1)</f>
        <v/>
      </c>
      <c r="CA62" s="71" t="str">
        <f ca="1">INDEX({"","_","-","="},IF(OR($D62 &gt;= CB$6, $E62 &lt; CA$6), 0, 1)+IF(OR($F62 &gt;= CB$6, $G62 &lt; CA$6), 0, 2)+1)</f>
        <v/>
      </c>
      <c r="CB62" s="71" t="str">
        <f ca="1">INDEX({"","_","-","="},IF(OR($D62 &gt;= CC$6, $E62 &lt; CB$6), 0, 1)+IF(OR($F62 &gt;= CC$6, $G62 &lt; CB$6), 0, 2)+1)</f>
        <v/>
      </c>
      <c r="CC62" s="71" t="str">
        <f ca="1">INDEX({"","_","-","="},IF(OR($D62 &gt;= CD$6, $E62 &lt; CC$6), 0, 1)+IF(OR($F62 &gt;= CD$6, $G62 &lt; CC$6), 0, 2)+1)</f>
        <v/>
      </c>
      <c r="CD62" s="71" t="str">
        <f ca="1">INDEX({"","_","-","="},IF(OR($D62 &gt;= CE$6, $E62 &lt; CD$6), 0, 1)+IF(OR($F62 &gt;= CE$6, $G62 &lt; CD$6), 0, 2)+1)</f>
        <v/>
      </c>
    </row>
    <row r="63" spans="1:82">
      <c r="A63" s="8" t="str">
        <f ca="1">IF('临-进度'!N58,'临-进度'!$A58,"")</f>
        <v/>
      </c>
      <c r="B63" s="8" t="str">
        <f ca="1">IF('临-进度'!N58,'临-进度'!$B58,"")</f>
        <v/>
      </c>
      <c r="C63" s="8" t="str">
        <f ca="1">IF('临-进度'!N58,'临-进度'!$F58,"")</f>
        <v/>
      </c>
      <c r="D63" s="42" t="str">
        <f ca="1">IF('临-进度'!$N58,'临-进度'!$J58,"")</f>
        <v/>
      </c>
      <c r="E63" s="42" t="str">
        <f ca="1">IF('临-进度'!$N58,'临-进度'!$AF58,"")</f>
        <v/>
      </c>
      <c r="F63" s="42" t="str">
        <f ca="1">IF('临-进度'!$N58,'临-进度'!$K58,"")</f>
        <v/>
      </c>
      <c r="G63" s="76" t="str">
        <f ca="1">IF('临-进度'!$N58,'临-进度'!$AG58,"")</f>
        <v/>
      </c>
      <c r="H63" s="71" t="str">
        <f ca="1">INDEX({"","_","-","="},IF(OR($D63 &gt;= I$6, $E63 &lt; H$6), 0, 1)+IF(OR($F63 &gt;= I$6, $G63 &lt; H$6), 0, 2)+1)</f>
        <v/>
      </c>
      <c r="I63" s="71" t="str">
        <f ca="1">INDEX({"","_","-","="},IF(OR($D63 &gt;= J$6, $E63 &lt; I$6), 0, 1)+IF(OR($F63 &gt;= J$6, $G63 &lt; I$6), 0, 2)+1)</f>
        <v/>
      </c>
      <c r="J63" s="71" t="str">
        <f ca="1">INDEX({"","_","-","="},IF(OR($D63 &gt;= K$6, $E63 &lt; J$6), 0, 1)+IF(OR($F63 &gt;= K$6, $G63 &lt; J$6), 0, 2)+1)</f>
        <v/>
      </c>
      <c r="K63" s="71" t="str">
        <f ca="1">INDEX({"","_","-","="},IF(OR($D63 &gt;= L$6, $E63 &lt; K$6), 0, 1)+IF(OR($F63 &gt;= L$6, $G63 &lt; K$6), 0, 2)+1)</f>
        <v/>
      </c>
      <c r="L63" s="71" t="str">
        <f ca="1">INDEX({"","_","-","="},IF(OR($D63 &gt;= M$6, $E63 &lt; L$6), 0, 1)+IF(OR($F63 &gt;= M$6, $G63 &lt; L$6), 0, 2)+1)</f>
        <v/>
      </c>
      <c r="M63" s="71" t="str">
        <f ca="1">INDEX({"","_","-","="},IF(OR($D63 &gt;= N$6, $E63 &lt; M$6), 0, 1)+IF(OR($F63 &gt;= N$6, $G63 &lt; M$6), 0, 2)+1)</f>
        <v/>
      </c>
      <c r="N63" s="71" t="str">
        <f ca="1">INDEX({"","_","-","="},IF(OR($D63 &gt;= O$6, $E63 &lt; N$6), 0, 1)+IF(OR($F63 &gt;= O$6, $G63 &lt; N$6), 0, 2)+1)</f>
        <v/>
      </c>
      <c r="O63" s="71" t="str">
        <f ca="1">INDEX({"","_","-","="},IF(OR($D63 &gt;= P$6, $E63 &lt; O$6), 0, 1)+IF(OR($F63 &gt;= P$6, $G63 &lt; O$6), 0, 2)+1)</f>
        <v/>
      </c>
      <c r="P63" s="71" t="str">
        <f ca="1">INDEX({"","_","-","="},IF(OR($D63 &gt;= Q$6, $E63 &lt; P$6), 0, 1)+IF(OR($F63 &gt;= Q$6, $G63 &lt; P$6), 0, 2)+1)</f>
        <v/>
      </c>
      <c r="Q63" s="71" t="str">
        <f ca="1">INDEX({"","_","-","="},IF(OR($D63 &gt;= R$6, $E63 &lt; Q$6), 0, 1)+IF(OR($F63 &gt;= R$6, $G63 &lt; Q$6), 0, 2)+1)</f>
        <v/>
      </c>
      <c r="R63" s="71" t="str">
        <f ca="1">INDEX({"","_","-","="},IF(OR($D63 &gt;= S$6, $E63 &lt; R$6), 0, 1)+IF(OR($F63 &gt;= S$6, $G63 &lt; R$6), 0, 2)+1)</f>
        <v/>
      </c>
      <c r="S63" s="71" t="str">
        <f ca="1">INDEX({"","_","-","="},IF(OR($D63 &gt;= T$6, $E63 &lt; S$6), 0, 1)+IF(OR($F63 &gt;= T$6, $G63 &lt; S$6), 0, 2)+1)</f>
        <v/>
      </c>
      <c r="T63" s="71" t="str">
        <f ca="1">INDEX({"","_","-","="},IF(OR($D63 &gt;= U$6, $E63 &lt; T$6), 0, 1)+IF(OR($F63 &gt;= U$6, $G63 &lt; T$6), 0, 2)+1)</f>
        <v/>
      </c>
      <c r="U63" s="71" t="str">
        <f ca="1">INDEX({"","_","-","="},IF(OR($D63 &gt;= V$6, $E63 &lt; U$6), 0, 1)+IF(OR($F63 &gt;= V$6, $G63 &lt; U$6), 0, 2)+1)</f>
        <v/>
      </c>
      <c r="V63" s="71" t="str">
        <f ca="1">INDEX({"","_","-","="},IF(OR($D63 &gt;= W$6, $E63 &lt; V$6), 0, 1)+IF(OR($F63 &gt;= W$6, $G63 &lt; V$6), 0, 2)+1)</f>
        <v/>
      </c>
      <c r="W63" s="71" t="str">
        <f ca="1">INDEX({"","_","-","="},IF(OR($D63 &gt;= X$6, $E63 &lt; W$6), 0, 1)+IF(OR($F63 &gt;= X$6, $G63 &lt; W$6), 0, 2)+1)</f>
        <v/>
      </c>
      <c r="X63" s="71" t="str">
        <f ca="1">INDEX({"","_","-","="},IF(OR($D63 &gt;= Y$6, $E63 &lt; X$6), 0, 1)+IF(OR($F63 &gt;= Y$6, $G63 &lt; X$6), 0, 2)+1)</f>
        <v/>
      </c>
      <c r="Y63" s="71" t="str">
        <f ca="1">INDEX({"","_","-","="},IF(OR($D63 &gt;= Z$6, $E63 &lt; Y$6), 0, 1)+IF(OR($F63 &gt;= Z$6, $G63 &lt; Y$6), 0, 2)+1)</f>
        <v/>
      </c>
      <c r="Z63" s="71" t="str">
        <f ca="1">INDEX({"","_","-","="},IF(OR($D63 &gt;= AA$6, $E63 &lt; Z$6), 0, 1)+IF(OR($F63 &gt;= AA$6, $G63 &lt; Z$6), 0, 2)+1)</f>
        <v/>
      </c>
      <c r="AA63" s="71" t="str">
        <f ca="1">INDEX({"","_","-","="},IF(OR($D63 &gt;= AB$6, $E63 &lt; AA$6), 0, 1)+IF(OR($F63 &gt;= AB$6, $G63 &lt; AA$6), 0, 2)+1)</f>
        <v/>
      </c>
      <c r="AB63" s="71" t="str">
        <f ca="1">INDEX({"","_","-","="},IF(OR($D63 &gt;= AC$6, $E63 &lt; AB$6), 0, 1)+IF(OR($F63 &gt;= AC$6, $G63 &lt; AB$6), 0, 2)+1)</f>
        <v/>
      </c>
      <c r="AC63" s="71" t="str">
        <f ca="1">INDEX({"","_","-","="},IF(OR($D63 &gt;= AD$6, $E63 &lt; AC$6), 0, 1)+IF(OR($F63 &gt;= AD$6, $G63 &lt; AC$6), 0, 2)+1)</f>
        <v/>
      </c>
      <c r="AD63" s="71" t="str">
        <f ca="1">INDEX({"","_","-","="},IF(OR($D63 &gt;= AE$6, $E63 &lt; AD$6), 0, 1)+IF(OR($F63 &gt;= AE$6, $G63 &lt; AD$6), 0, 2)+1)</f>
        <v/>
      </c>
      <c r="AE63" s="71" t="str">
        <f ca="1">INDEX({"","_","-","="},IF(OR($D63 &gt;= AF$6, $E63 &lt; AE$6), 0, 1)+IF(OR($F63 &gt;= AF$6, $G63 &lt; AE$6), 0, 2)+1)</f>
        <v/>
      </c>
      <c r="AF63" s="71" t="str">
        <f ca="1">INDEX({"","_","-","="},IF(OR($D63 &gt;= AG$6, $E63 &lt; AF$6), 0, 1)+IF(OR($F63 &gt;= AG$6, $G63 &lt; AF$6), 0, 2)+1)</f>
        <v/>
      </c>
      <c r="AG63" s="71" t="str">
        <f ca="1">INDEX({"","_","-","="},IF(OR($D63 &gt;= AH$6, $E63 &lt; AG$6), 0, 1)+IF(OR($F63 &gt;= AH$6, $G63 &lt; AG$6), 0, 2)+1)</f>
        <v/>
      </c>
      <c r="AH63" s="71" t="str">
        <f ca="1">INDEX({"","_","-","="},IF(OR($D63 &gt;= AI$6, $E63 &lt; AH$6), 0, 1)+IF(OR($F63 &gt;= AI$6, $G63 &lt; AH$6), 0, 2)+1)</f>
        <v/>
      </c>
      <c r="AI63" s="71" t="str">
        <f ca="1">INDEX({"","_","-","="},IF(OR($D63 &gt;= AJ$6, $E63 &lt; AI$6), 0, 1)+IF(OR($F63 &gt;= AJ$6, $G63 &lt; AI$6), 0, 2)+1)</f>
        <v/>
      </c>
      <c r="AJ63" s="71" t="str">
        <f ca="1">INDEX({"","_","-","="},IF(OR($D63 &gt;= AK$6, $E63 &lt; AJ$6), 0, 1)+IF(OR($F63 &gt;= AK$6, $G63 &lt; AJ$6), 0, 2)+1)</f>
        <v/>
      </c>
      <c r="AK63" s="71" t="str">
        <f ca="1">INDEX({"","_","-","="},IF(OR($D63 &gt;= AL$6, $E63 &lt; AK$6), 0, 1)+IF(OR($F63 &gt;= AL$6, $G63 &lt; AK$6), 0, 2)+1)</f>
        <v/>
      </c>
      <c r="AL63" s="71" t="str">
        <f ca="1">INDEX({"","_","-","="},IF(OR($D63 &gt;= AM$6, $E63 &lt; AL$6), 0, 1)+IF(OR($F63 &gt;= AM$6, $G63 &lt; AL$6), 0, 2)+1)</f>
        <v/>
      </c>
      <c r="AM63" s="71" t="str">
        <f ca="1">INDEX({"","_","-","="},IF(OR($D63 &gt;= AN$6, $E63 &lt; AM$6), 0, 1)+IF(OR($F63 &gt;= AN$6, $G63 &lt; AM$6), 0, 2)+1)</f>
        <v/>
      </c>
      <c r="AN63" s="71" t="str">
        <f ca="1">INDEX({"","_","-","="},IF(OR($D63 &gt;= AO$6, $E63 &lt; AN$6), 0, 1)+IF(OR($F63 &gt;= AO$6, $G63 &lt; AN$6), 0, 2)+1)</f>
        <v/>
      </c>
      <c r="AO63" s="71" t="str">
        <f ca="1">INDEX({"","_","-","="},IF(OR($D63 &gt;= AP$6, $E63 &lt; AO$6), 0, 1)+IF(OR($F63 &gt;= AP$6, $G63 &lt; AO$6), 0, 2)+1)</f>
        <v/>
      </c>
      <c r="AP63" s="71" t="str">
        <f ca="1">INDEX({"","_","-","="},IF(OR($D63 &gt;= AQ$6, $E63 &lt; AP$6), 0, 1)+IF(OR($F63 &gt;= AQ$6, $G63 &lt; AP$6), 0, 2)+1)</f>
        <v/>
      </c>
      <c r="AQ63" s="71" t="str">
        <f ca="1">INDEX({"","_","-","="},IF(OR($D63 &gt;= AR$6, $E63 &lt; AQ$6), 0, 1)+IF(OR($F63 &gt;= AR$6, $G63 &lt; AQ$6), 0, 2)+1)</f>
        <v/>
      </c>
      <c r="AR63" s="71" t="str">
        <f ca="1">INDEX({"","_","-","="},IF(OR($D63 &gt;= AS$6, $E63 &lt; AR$6), 0, 1)+IF(OR($F63 &gt;= AS$6, $G63 &lt; AR$6), 0, 2)+1)</f>
        <v/>
      </c>
      <c r="AS63" s="71" t="str">
        <f ca="1">INDEX({"","_","-","="},IF(OR($D63 &gt;= AT$6, $E63 &lt; AS$6), 0, 1)+IF(OR($F63 &gt;= AT$6, $G63 &lt; AS$6), 0, 2)+1)</f>
        <v/>
      </c>
      <c r="AT63" s="71" t="str">
        <f ca="1">INDEX({"","_","-","="},IF(OR($D63 &gt;= AU$6, $E63 &lt; AT$6), 0, 1)+IF(OR($F63 &gt;= AU$6, $G63 &lt; AT$6), 0, 2)+1)</f>
        <v/>
      </c>
      <c r="AU63" s="71" t="str">
        <f ca="1">INDEX({"","_","-","="},IF(OR($D63 &gt;= AV$6, $E63 &lt; AU$6), 0, 1)+IF(OR($F63 &gt;= AV$6, $G63 &lt; AU$6), 0, 2)+1)</f>
        <v/>
      </c>
      <c r="AV63" s="71" t="str">
        <f ca="1">INDEX({"","_","-","="},IF(OR($D63 &gt;= AW$6, $E63 &lt; AV$6), 0, 1)+IF(OR($F63 &gt;= AW$6, $G63 &lt; AV$6), 0, 2)+1)</f>
        <v/>
      </c>
      <c r="AW63" s="71" t="str">
        <f ca="1">INDEX({"","_","-","="},IF(OR($D63 &gt;= AX$6, $E63 &lt; AW$6), 0, 1)+IF(OR($F63 &gt;= AX$6, $G63 &lt; AW$6), 0, 2)+1)</f>
        <v/>
      </c>
      <c r="AX63" s="71" t="str">
        <f ca="1">INDEX({"","_","-","="},IF(OR($D63 &gt;= AY$6, $E63 &lt; AX$6), 0, 1)+IF(OR($F63 &gt;= AY$6, $G63 &lt; AX$6), 0, 2)+1)</f>
        <v/>
      </c>
      <c r="AY63" s="71" t="str">
        <f ca="1">INDEX({"","_","-","="},IF(OR($D63 &gt;= AZ$6, $E63 &lt; AY$6), 0, 1)+IF(OR($F63 &gt;= AZ$6, $G63 &lt; AY$6), 0, 2)+1)</f>
        <v/>
      </c>
      <c r="AZ63" s="71" t="str">
        <f ca="1">INDEX({"","_","-","="},IF(OR($D63 &gt;= BA$6, $E63 &lt; AZ$6), 0, 1)+IF(OR($F63 &gt;= BA$6, $G63 &lt; AZ$6), 0, 2)+1)</f>
        <v/>
      </c>
      <c r="BA63" s="71" t="str">
        <f ca="1">INDEX({"","_","-","="},IF(OR($D63 &gt;= BB$6, $E63 &lt; BA$6), 0, 1)+IF(OR($F63 &gt;= BB$6, $G63 &lt; BA$6), 0, 2)+1)</f>
        <v/>
      </c>
      <c r="BB63" s="71" t="str">
        <f ca="1">INDEX({"","_","-","="},IF(OR($D63 &gt;= BC$6, $E63 &lt; BB$6), 0, 1)+IF(OR($F63 &gt;= BC$6, $G63 &lt; BB$6), 0, 2)+1)</f>
        <v/>
      </c>
      <c r="BC63" s="71" t="str">
        <f ca="1">INDEX({"","_","-","="},IF(OR($D63 &gt;= BD$6, $E63 &lt; BC$6), 0, 1)+IF(OR($F63 &gt;= BD$6, $G63 &lt; BC$6), 0, 2)+1)</f>
        <v/>
      </c>
      <c r="BD63" s="71" t="str">
        <f ca="1">INDEX({"","_","-","="},IF(OR($D63 &gt;= BE$6, $E63 &lt; BD$6), 0, 1)+IF(OR($F63 &gt;= BE$6, $G63 &lt; BD$6), 0, 2)+1)</f>
        <v/>
      </c>
      <c r="BE63" s="71" t="str">
        <f ca="1">INDEX({"","_","-","="},IF(OR($D63 &gt;= BF$6, $E63 &lt; BE$6), 0, 1)+IF(OR($F63 &gt;= BF$6, $G63 &lt; BE$6), 0, 2)+1)</f>
        <v/>
      </c>
      <c r="BF63" s="71" t="str">
        <f ca="1">INDEX({"","_","-","="},IF(OR($D63 &gt;= BG$6, $E63 &lt; BF$6), 0, 1)+IF(OR($F63 &gt;= BG$6, $G63 &lt; BF$6), 0, 2)+1)</f>
        <v/>
      </c>
      <c r="BG63" s="71" t="str">
        <f ca="1">INDEX({"","_","-","="},IF(OR($D63 &gt;= BH$6, $E63 &lt; BG$6), 0, 1)+IF(OR($F63 &gt;= BH$6, $G63 &lt; BG$6), 0, 2)+1)</f>
        <v/>
      </c>
      <c r="BH63" s="71" t="str">
        <f ca="1">INDEX({"","_","-","="},IF(OR($D63 &gt;= BI$6, $E63 &lt; BH$6), 0, 1)+IF(OR($F63 &gt;= BI$6, $G63 &lt; BH$6), 0, 2)+1)</f>
        <v/>
      </c>
      <c r="BI63" s="71" t="str">
        <f ca="1">INDEX({"","_","-","="},IF(OR($D63 &gt;= BJ$6, $E63 &lt; BI$6), 0, 1)+IF(OR($F63 &gt;= BJ$6, $G63 &lt; BI$6), 0, 2)+1)</f>
        <v/>
      </c>
      <c r="BJ63" s="71" t="str">
        <f ca="1">INDEX({"","_","-","="},IF(OR($D63 &gt;= BK$6, $E63 &lt; BJ$6), 0, 1)+IF(OR($F63 &gt;= BK$6, $G63 &lt; BJ$6), 0, 2)+1)</f>
        <v/>
      </c>
      <c r="BK63" s="71" t="str">
        <f ca="1">INDEX({"","_","-","="},IF(OR($D63 &gt;= BL$6, $E63 &lt; BK$6), 0, 1)+IF(OR($F63 &gt;= BL$6, $G63 &lt; BK$6), 0, 2)+1)</f>
        <v/>
      </c>
      <c r="BL63" s="71" t="str">
        <f ca="1">INDEX({"","_","-","="},IF(OR($D63 &gt;= BM$6, $E63 &lt; BL$6), 0, 1)+IF(OR($F63 &gt;= BM$6, $G63 &lt; BL$6), 0, 2)+1)</f>
        <v/>
      </c>
      <c r="BM63" s="71" t="str">
        <f ca="1">INDEX({"","_","-","="},IF(OR($D63 &gt;= BN$6, $E63 &lt; BM$6), 0, 1)+IF(OR($F63 &gt;= BN$6, $G63 &lt; BM$6), 0, 2)+1)</f>
        <v/>
      </c>
      <c r="BN63" s="71" t="str">
        <f ca="1">INDEX({"","_","-","="},IF(OR($D63 &gt;= BO$6, $E63 &lt; BN$6), 0, 1)+IF(OR($F63 &gt;= BO$6, $G63 &lt; BN$6), 0, 2)+1)</f>
        <v/>
      </c>
      <c r="BO63" s="71" t="str">
        <f ca="1">INDEX({"","_","-","="},IF(OR($D63 &gt;= BP$6, $E63 &lt; BO$6), 0, 1)+IF(OR($F63 &gt;= BP$6, $G63 &lt; BO$6), 0, 2)+1)</f>
        <v/>
      </c>
      <c r="BP63" s="71" t="str">
        <f ca="1">INDEX({"","_","-","="},IF(OR($D63 &gt;= BQ$6, $E63 &lt; BP$6), 0, 1)+IF(OR($F63 &gt;= BQ$6, $G63 &lt; BP$6), 0, 2)+1)</f>
        <v/>
      </c>
      <c r="BQ63" s="71" t="str">
        <f ca="1">INDEX({"","_","-","="},IF(OR($D63 &gt;= BR$6, $E63 &lt; BQ$6), 0, 1)+IF(OR($F63 &gt;= BR$6, $G63 &lt; BQ$6), 0, 2)+1)</f>
        <v/>
      </c>
      <c r="BR63" s="71" t="str">
        <f ca="1">INDEX({"","_","-","="},IF(OR($D63 &gt;= BS$6, $E63 &lt; BR$6), 0, 1)+IF(OR($F63 &gt;= BS$6, $G63 &lt; BR$6), 0, 2)+1)</f>
        <v/>
      </c>
      <c r="BS63" s="71" t="str">
        <f ca="1">INDEX({"","_","-","="},IF(OR($D63 &gt;= BT$6, $E63 &lt; BS$6), 0, 1)+IF(OR($F63 &gt;= BT$6, $G63 &lt; BS$6), 0, 2)+1)</f>
        <v/>
      </c>
      <c r="BT63" s="71" t="str">
        <f ca="1">INDEX({"","_","-","="},IF(OR($D63 &gt;= BU$6, $E63 &lt; BT$6), 0, 1)+IF(OR($F63 &gt;= BU$6, $G63 &lt; BT$6), 0, 2)+1)</f>
        <v/>
      </c>
      <c r="BU63" s="71" t="str">
        <f ca="1">INDEX({"","_","-","="},IF(OR($D63 &gt;= BV$6, $E63 &lt; BU$6), 0, 1)+IF(OR($F63 &gt;= BV$6, $G63 &lt; BU$6), 0, 2)+1)</f>
        <v/>
      </c>
      <c r="BV63" s="71" t="str">
        <f ca="1">INDEX({"","_","-","="},IF(OR($D63 &gt;= BW$6, $E63 &lt; BV$6), 0, 1)+IF(OR($F63 &gt;= BW$6, $G63 &lt; BV$6), 0, 2)+1)</f>
        <v/>
      </c>
      <c r="BW63" s="71" t="str">
        <f ca="1">INDEX({"","_","-","="},IF(OR($D63 &gt;= BX$6, $E63 &lt; BW$6), 0, 1)+IF(OR($F63 &gt;= BX$6, $G63 &lt; BW$6), 0, 2)+1)</f>
        <v/>
      </c>
      <c r="BX63" s="71" t="str">
        <f ca="1">INDEX({"","_","-","="},IF(OR($D63 &gt;= BY$6, $E63 &lt; BX$6), 0, 1)+IF(OR($F63 &gt;= BY$6, $G63 &lt; BX$6), 0, 2)+1)</f>
        <v/>
      </c>
      <c r="BY63" s="71" t="str">
        <f ca="1">INDEX({"","_","-","="},IF(OR($D63 &gt;= BZ$6, $E63 &lt; BY$6), 0, 1)+IF(OR($F63 &gt;= BZ$6, $G63 &lt; BY$6), 0, 2)+1)</f>
        <v/>
      </c>
      <c r="BZ63" s="71" t="str">
        <f ca="1">INDEX({"","_","-","="},IF(OR($D63 &gt;= CA$6, $E63 &lt; BZ$6), 0, 1)+IF(OR($F63 &gt;= CA$6, $G63 &lt; BZ$6), 0, 2)+1)</f>
        <v/>
      </c>
      <c r="CA63" s="71" t="str">
        <f ca="1">INDEX({"","_","-","="},IF(OR($D63 &gt;= CB$6, $E63 &lt; CA$6), 0, 1)+IF(OR($F63 &gt;= CB$6, $G63 &lt; CA$6), 0, 2)+1)</f>
        <v/>
      </c>
      <c r="CB63" s="71" t="str">
        <f ca="1">INDEX({"","_","-","="},IF(OR($D63 &gt;= CC$6, $E63 &lt; CB$6), 0, 1)+IF(OR($F63 &gt;= CC$6, $G63 &lt; CB$6), 0, 2)+1)</f>
        <v/>
      </c>
      <c r="CC63" s="71" t="str">
        <f ca="1">INDEX({"","_","-","="},IF(OR($D63 &gt;= CD$6, $E63 &lt; CC$6), 0, 1)+IF(OR($F63 &gt;= CD$6, $G63 &lt; CC$6), 0, 2)+1)</f>
        <v/>
      </c>
      <c r="CD63" s="71" t="str">
        <f ca="1">INDEX({"","_","-","="},IF(OR($D63 &gt;= CE$6, $E63 &lt; CD$6), 0, 1)+IF(OR($F63 &gt;= CE$6, $G63 &lt; CD$6), 0, 2)+1)</f>
        <v/>
      </c>
    </row>
    <row r="64" spans="1:82">
      <c r="A64" s="8" t="str">
        <f ca="1">IF('临-进度'!N59,'临-进度'!$A59,"")</f>
        <v/>
      </c>
      <c r="B64" s="8" t="str">
        <f ca="1">IF('临-进度'!N59,'临-进度'!$B59,"")</f>
        <v/>
      </c>
      <c r="C64" s="8" t="str">
        <f ca="1">IF('临-进度'!N59,'临-进度'!$F59,"")</f>
        <v/>
      </c>
      <c r="D64" s="42" t="str">
        <f ca="1">IF('临-进度'!$N59,'临-进度'!$J59,"")</f>
        <v/>
      </c>
      <c r="E64" s="42" t="str">
        <f ca="1">IF('临-进度'!$N59,'临-进度'!$AF59,"")</f>
        <v/>
      </c>
      <c r="F64" s="42" t="str">
        <f ca="1">IF('临-进度'!$N59,'临-进度'!$K59,"")</f>
        <v/>
      </c>
      <c r="G64" s="76" t="str">
        <f ca="1">IF('临-进度'!$N59,'临-进度'!$AG59,"")</f>
        <v/>
      </c>
      <c r="H64" s="71" t="str">
        <f ca="1">INDEX({"","_","-","="},IF(OR($D64 &gt;= I$6, $E64 &lt; H$6), 0, 1)+IF(OR($F64 &gt;= I$6, $G64 &lt; H$6), 0, 2)+1)</f>
        <v/>
      </c>
      <c r="I64" s="71" t="str">
        <f ca="1">INDEX({"","_","-","="},IF(OR($D64 &gt;= J$6, $E64 &lt; I$6), 0, 1)+IF(OR($F64 &gt;= J$6, $G64 &lt; I$6), 0, 2)+1)</f>
        <v/>
      </c>
      <c r="J64" s="71" t="str">
        <f ca="1">INDEX({"","_","-","="},IF(OR($D64 &gt;= K$6, $E64 &lt; J$6), 0, 1)+IF(OR($F64 &gt;= K$6, $G64 &lt; J$6), 0, 2)+1)</f>
        <v/>
      </c>
      <c r="K64" s="71" t="str">
        <f ca="1">INDEX({"","_","-","="},IF(OR($D64 &gt;= L$6, $E64 &lt; K$6), 0, 1)+IF(OR($F64 &gt;= L$6, $G64 &lt; K$6), 0, 2)+1)</f>
        <v/>
      </c>
      <c r="L64" s="71" t="str">
        <f ca="1">INDEX({"","_","-","="},IF(OR($D64 &gt;= M$6, $E64 &lt; L$6), 0, 1)+IF(OR($F64 &gt;= M$6, $G64 &lt; L$6), 0, 2)+1)</f>
        <v/>
      </c>
      <c r="M64" s="71" t="str">
        <f ca="1">INDEX({"","_","-","="},IF(OR($D64 &gt;= N$6, $E64 &lt; M$6), 0, 1)+IF(OR($F64 &gt;= N$6, $G64 &lt; M$6), 0, 2)+1)</f>
        <v/>
      </c>
      <c r="N64" s="71" t="str">
        <f ca="1">INDEX({"","_","-","="},IF(OR($D64 &gt;= O$6, $E64 &lt; N$6), 0, 1)+IF(OR($F64 &gt;= O$6, $G64 &lt; N$6), 0, 2)+1)</f>
        <v/>
      </c>
      <c r="O64" s="71" t="str">
        <f ca="1">INDEX({"","_","-","="},IF(OR($D64 &gt;= P$6, $E64 &lt; O$6), 0, 1)+IF(OR($F64 &gt;= P$6, $G64 &lt; O$6), 0, 2)+1)</f>
        <v/>
      </c>
      <c r="P64" s="71" t="str">
        <f ca="1">INDEX({"","_","-","="},IF(OR($D64 &gt;= Q$6, $E64 &lt; P$6), 0, 1)+IF(OR($F64 &gt;= Q$6, $G64 &lt; P$6), 0, 2)+1)</f>
        <v/>
      </c>
      <c r="Q64" s="71" t="str">
        <f ca="1">INDEX({"","_","-","="},IF(OR($D64 &gt;= R$6, $E64 &lt; Q$6), 0, 1)+IF(OR($F64 &gt;= R$6, $G64 &lt; Q$6), 0, 2)+1)</f>
        <v/>
      </c>
      <c r="R64" s="71" t="str">
        <f ca="1">INDEX({"","_","-","="},IF(OR($D64 &gt;= S$6, $E64 &lt; R$6), 0, 1)+IF(OR($F64 &gt;= S$6, $G64 &lt; R$6), 0, 2)+1)</f>
        <v/>
      </c>
      <c r="S64" s="71" t="str">
        <f ca="1">INDEX({"","_","-","="},IF(OR($D64 &gt;= T$6, $E64 &lt; S$6), 0, 1)+IF(OR($F64 &gt;= T$6, $G64 &lt; S$6), 0, 2)+1)</f>
        <v/>
      </c>
      <c r="T64" s="71" t="str">
        <f ca="1">INDEX({"","_","-","="},IF(OR($D64 &gt;= U$6, $E64 &lt; T$6), 0, 1)+IF(OR($F64 &gt;= U$6, $G64 &lt; T$6), 0, 2)+1)</f>
        <v/>
      </c>
      <c r="U64" s="71" t="str">
        <f ca="1">INDEX({"","_","-","="},IF(OR($D64 &gt;= V$6, $E64 &lt; U$6), 0, 1)+IF(OR($F64 &gt;= V$6, $G64 &lt; U$6), 0, 2)+1)</f>
        <v/>
      </c>
      <c r="V64" s="71" t="str">
        <f ca="1">INDEX({"","_","-","="},IF(OR($D64 &gt;= W$6, $E64 &lt; V$6), 0, 1)+IF(OR($F64 &gt;= W$6, $G64 &lt; V$6), 0, 2)+1)</f>
        <v/>
      </c>
      <c r="W64" s="71" t="str">
        <f ca="1">INDEX({"","_","-","="},IF(OR($D64 &gt;= X$6, $E64 &lt; W$6), 0, 1)+IF(OR($F64 &gt;= X$6, $G64 &lt; W$6), 0, 2)+1)</f>
        <v/>
      </c>
      <c r="X64" s="71" t="str">
        <f ca="1">INDEX({"","_","-","="},IF(OR($D64 &gt;= Y$6, $E64 &lt; X$6), 0, 1)+IF(OR($F64 &gt;= Y$6, $G64 &lt; X$6), 0, 2)+1)</f>
        <v/>
      </c>
      <c r="Y64" s="71" t="str">
        <f ca="1">INDEX({"","_","-","="},IF(OR($D64 &gt;= Z$6, $E64 &lt; Y$6), 0, 1)+IF(OR($F64 &gt;= Z$6, $G64 &lt; Y$6), 0, 2)+1)</f>
        <v/>
      </c>
      <c r="Z64" s="71" t="str">
        <f ca="1">INDEX({"","_","-","="},IF(OR($D64 &gt;= AA$6, $E64 &lt; Z$6), 0, 1)+IF(OR($F64 &gt;= AA$6, $G64 &lt; Z$6), 0, 2)+1)</f>
        <v/>
      </c>
      <c r="AA64" s="71" t="str">
        <f ca="1">INDEX({"","_","-","="},IF(OR($D64 &gt;= AB$6, $E64 &lt; AA$6), 0, 1)+IF(OR($F64 &gt;= AB$6, $G64 &lt; AA$6), 0, 2)+1)</f>
        <v/>
      </c>
      <c r="AB64" s="71" t="str">
        <f ca="1">INDEX({"","_","-","="},IF(OR($D64 &gt;= AC$6, $E64 &lt; AB$6), 0, 1)+IF(OR($F64 &gt;= AC$6, $G64 &lt; AB$6), 0, 2)+1)</f>
        <v/>
      </c>
      <c r="AC64" s="71" t="str">
        <f ca="1">INDEX({"","_","-","="},IF(OR($D64 &gt;= AD$6, $E64 &lt; AC$6), 0, 1)+IF(OR($F64 &gt;= AD$6, $G64 &lt; AC$6), 0, 2)+1)</f>
        <v/>
      </c>
      <c r="AD64" s="71" t="str">
        <f ca="1">INDEX({"","_","-","="},IF(OR($D64 &gt;= AE$6, $E64 &lt; AD$6), 0, 1)+IF(OR($F64 &gt;= AE$6, $G64 &lt; AD$6), 0, 2)+1)</f>
        <v/>
      </c>
      <c r="AE64" s="71" t="str">
        <f ca="1">INDEX({"","_","-","="},IF(OR($D64 &gt;= AF$6, $E64 &lt; AE$6), 0, 1)+IF(OR($F64 &gt;= AF$6, $G64 &lt; AE$6), 0, 2)+1)</f>
        <v/>
      </c>
      <c r="AF64" s="71" t="str">
        <f ca="1">INDEX({"","_","-","="},IF(OR($D64 &gt;= AG$6, $E64 &lt; AF$6), 0, 1)+IF(OR($F64 &gt;= AG$6, $G64 &lt; AF$6), 0, 2)+1)</f>
        <v/>
      </c>
      <c r="AG64" s="71" t="str">
        <f ca="1">INDEX({"","_","-","="},IF(OR($D64 &gt;= AH$6, $E64 &lt; AG$6), 0, 1)+IF(OR($F64 &gt;= AH$6, $G64 &lt; AG$6), 0, 2)+1)</f>
        <v/>
      </c>
      <c r="AH64" s="71" t="str">
        <f ca="1">INDEX({"","_","-","="},IF(OR($D64 &gt;= AI$6, $E64 &lt; AH$6), 0, 1)+IF(OR($F64 &gt;= AI$6, $G64 &lt; AH$6), 0, 2)+1)</f>
        <v/>
      </c>
      <c r="AI64" s="71" t="str">
        <f ca="1">INDEX({"","_","-","="},IF(OR($D64 &gt;= AJ$6, $E64 &lt; AI$6), 0, 1)+IF(OR($F64 &gt;= AJ$6, $G64 &lt; AI$6), 0, 2)+1)</f>
        <v/>
      </c>
      <c r="AJ64" s="71" t="str">
        <f ca="1">INDEX({"","_","-","="},IF(OR($D64 &gt;= AK$6, $E64 &lt; AJ$6), 0, 1)+IF(OR($F64 &gt;= AK$6, $G64 &lt; AJ$6), 0, 2)+1)</f>
        <v/>
      </c>
      <c r="AK64" s="71" t="str">
        <f ca="1">INDEX({"","_","-","="},IF(OR($D64 &gt;= AL$6, $E64 &lt; AK$6), 0, 1)+IF(OR($F64 &gt;= AL$6, $G64 &lt; AK$6), 0, 2)+1)</f>
        <v/>
      </c>
      <c r="AL64" s="71" t="str">
        <f ca="1">INDEX({"","_","-","="},IF(OR($D64 &gt;= AM$6, $E64 &lt; AL$6), 0, 1)+IF(OR($F64 &gt;= AM$6, $G64 &lt; AL$6), 0, 2)+1)</f>
        <v/>
      </c>
      <c r="AM64" s="71" t="str">
        <f ca="1">INDEX({"","_","-","="},IF(OR($D64 &gt;= AN$6, $E64 &lt; AM$6), 0, 1)+IF(OR($F64 &gt;= AN$6, $G64 &lt; AM$6), 0, 2)+1)</f>
        <v/>
      </c>
      <c r="AN64" s="71" t="str">
        <f ca="1">INDEX({"","_","-","="},IF(OR($D64 &gt;= AO$6, $E64 &lt; AN$6), 0, 1)+IF(OR($F64 &gt;= AO$6, $G64 &lt; AN$6), 0, 2)+1)</f>
        <v/>
      </c>
      <c r="AO64" s="71" t="str">
        <f ca="1">INDEX({"","_","-","="},IF(OR($D64 &gt;= AP$6, $E64 &lt; AO$6), 0, 1)+IF(OR($F64 &gt;= AP$6, $G64 &lt; AO$6), 0, 2)+1)</f>
        <v/>
      </c>
      <c r="AP64" s="71" t="str">
        <f ca="1">INDEX({"","_","-","="},IF(OR($D64 &gt;= AQ$6, $E64 &lt; AP$6), 0, 1)+IF(OR($F64 &gt;= AQ$6, $G64 &lt; AP$6), 0, 2)+1)</f>
        <v/>
      </c>
      <c r="AQ64" s="71" t="str">
        <f ca="1">INDEX({"","_","-","="},IF(OR($D64 &gt;= AR$6, $E64 &lt; AQ$6), 0, 1)+IF(OR($F64 &gt;= AR$6, $G64 &lt; AQ$6), 0, 2)+1)</f>
        <v/>
      </c>
      <c r="AR64" s="71" t="str">
        <f ca="1">INDEX({"","_","-","="},IF(OR($D64 &gt;= AS$6, $E64 &lt; AR$6), 0, 1)+IF(OR($F64 &gt;= AS$6, $G64 &lt; AR$6), 0, 2)+1)</f>
        <v/>
      </c>
      <c r="AS64" s="71" t="str">
        <f ca="1">INDEX({"","_","-","="},IF(OR($D64 &gt;= AT$6, $E64 &lt; AS$6), 0, 1)+IF(OR($F64 &gt;= AT$6, $G64 &lt; AS$6), 0, 2)+1)</f>
        <v/>
      </c>
      <c r="AT64" s="71" t="str">
        <f ca="1">INDEX({"","_","-","="},IF(OR($D64 &gt;= AU$6, $E64 &lt; AT$6), 0, 1)+IF(OR($F64 &gt;= AU$6, $G64 &lt; AT$6), 0, 2)+1)</f>
        <v/>
      </c>
      <c r="AU64" s="71" t="str">
        <f ca="1">INDEX({"","_","-","="},IF(OR($D64 &gt;= AV$6, $E64 &lt; AU$6), 0, 1)+IF(OR($F64 &gt;= AV$6, $G64 &lt; AU$6), 0, 2)+1)</f>
        <v/>
      </c>
      <c r="AV64" s="71" t="str">
        <f ca="1">INDEX({"","_","-","="},IF(OR($D64 &gt;= AW$6, $E64 &lt; AV$6), 0, 1)+IF(OR($F64 &gt;= AW$6, $G64 &lt; AV$6), 0, 2)+1)</f>
        <v/>
      </c>
      <c r="AW64" s="71" t="str">
        <f ca="1">INDEX({"","_","-","="},IF(OR($D64 &gt;= AX$6, $E64 &lt; AW$6), 0, 1)+IF(OR($F64 &gt;= AX$6, $G64 &lt; AW$6), 0, 2)+1)</f>
        <v/>
      </c>
      <c r="AX64" s="71" t="str">
        <f ca="1">INDEX({"","_","-","="},IF(OR($D64 &gt;= AY$6, $E64 &lt; AX$6), 0, 1)+IF(OR($F64 &gt;= AY$6, $G64 &lt; AX$6), 0, 2)+1)</f>
        <v/>
      </c>
      <c r="AY64" s="71" t="str">
        <f ca="1">INDEX({"","_","-","="},IF(OR($D64 &gt;= AZ$6, $E64 &lt; AY$6), 0, 1)+IF(OR($F64 &gt;= AZ$6, $G64 &lt; AY$6), 0, 2)+1)</f>
        <v/>
      </c>
      <c r="AZ64" s="71" t="str">
        <f ca="1">INDEX({"","_","-","="},IF(OR($D64 &gt;= BA$6, $E64 &lt; AZ$6), 0, 1)+IF(OR($F64 &gt;= BA$6, $G64 &lt; AZ$6), 0, 2)+1)</f>
        <v/>
      </c>
      <c r="BA64" s="71" t="str">
        <f ca="1">INDEX({"","_","-","="},IF(OR($D64 &gt;= BB$6, $E64 &lt; BA$6), 0, 1)+IF(OR($F64 &gt;= BB$6, $G64 &lt; BA$6), 0, 2)+1)</f>
        <v/>
      </c>
      <c r="BB64" s="71" t="str">
        <f ca="1">INDEX({"","_","-","="},IF(OR($D64 &gt;= BC$6, $E64 &lt; BB$6), 0, 1)+IF(OR($F64 &gt;= BC$6, $G64 &lt; BB$6), 0, 2)+1)</f>
        <v/>
      </c>
      <c r="BC64" s="71" t="str">
        <f ca="1">INDEX({"","_","-","="},IF(OR($D64 &gt;= BD$6, $E64 &lt; BC$6), 0, 1)+IF(OR($F64 &gt;= BD$6, $G64 &lt; BC$6), 0, 2)+1)</f>
        <v/>
      </c>
      <c r="BD64" s="71" t="str">
        <f ca="1">INDEX({"","_","-","="},IF(OR($D64 &gt;= BE$6, $E64 &lt; BD$6), 0, 1)+IF(OR($F64 &gt;= BE$6, $G64 &lt; BD$6), 0, 2)+1)</f>
        <v/>
      </c>
      <c r="BE64" s="71" t="str">
        <f ca="1">INDEX({"","_","-","="},IF(OR($D64 &gt;= BF$6, $E64 &lt; BE$6), 0, 1)+IF(OR($F64 &gt;= BF$6, $G64 &lt; BE$6), 0, 2)+1)</f>
        <v/>
      </c>
      <c r="BF64" s="71" t="str">
        <f ca="1">INDEX({"","_","-","="},IF(OR($D64 &gt;= BG$6, $E64 &lt; BF$6), 0, 1)+IF(OR($F64 &gt;= BG$6, $G64 &lt; BF$6), 0, 2)+1)</f>
        <v/>
      </c>
      <c r="BG64" s="71" t="str">
        <f ca="1">INDEX({"","_","-","="},IF(OR($D64 &gt;= BH$6, $E64 &lt; BG$6), 0, 1)+IF(OR($F64 &gt;= BH$6, $G64 &lt; BG$6), 0, 2)+1)</f>
        <v/>
      </c>
      <c r="BH64" s="71" t="str">
        <f ca="1">INDEX({"","_","-","="},IF(OR($D64 &gt;= BI$6, $E64 &lt; BH$6), 0, 1)+IF(OR($F64 &gt;= BI$6, $G64 &lt; BH$6), 0, 2)+1)</f>
        <v/>
      </c>
      <c r="BI64" s="71" t="str">
        <f ca="1">INDEX({"","_","-","="},IF(OR($D64 &gt;= BJ$6, $E64 &lt; BI$6), 0, 1)+IF(OR($F64 &gt;= BJ$6, $G64 &lt; BI$6), 0, 2)+1)</f>
        <v/>
      </c>
      <c r="BJ64" s="71" t="str">
        <f ca="1">INDEX({"","_","-","="},IF(OR($D64 &gt;= BK$6, $E64 &lt; BJ$6), 0, 1)+IF(OR($F64 &gt;= BK$6, $G64 &lt; BJ$6), 0, 2)+1)</f>
        <v/>
      </c>
      <c r="BK64" s="71" t="str">
        <f ca="1">INDEX({"","_","-","="},IF(OR($D64 &gt;= BL$6, $E64 &lt; BK$6), 0, 1)+IF(OR($F64 &gt;= BL$6, $G64 &lt; BK$6), 0, 2)+1)</f>
        <v/>
      </c>
      <c r="BL64" s="71" t="str">
        <f ca="1">INDEX({"","_","-","="},IF(OR($D64 &gt;= BM$6, $E64 &lt; BL$6), 0, 1)+IF(OR($F64 &gt;= BM$6, $G64 &lt; BL$6), 0, 2)+1)</f>
        <v/>
      </c>
      <c r="BM64" s="71" t="str">
        <f ca="1">INDEX({"","_","-","="},IF(OR($D64 &gt;= BN$6, $E64 &lt; BM$6), 0, 1)+IF(OR($F64 &gt;= BN$6, $G64 &lt; BM$6), 0, 2)+1)</f>
        <v/>
      </c>
      <c r="BN64" s="71" t="str">
        <f ca="1">INDEX({"","_","-","="},IF(OR($D64 &gt;= BO$6, $E64 &lt; BN$6), 0, 1)+IF(OR($F64 &gt;= BO$6, $G64 &lt; BN$6), 0, 2)+1)</f>
        <v/>
      </c>
      <c r="BO64" s="71" t="str">
        <f ca="1">INDEX({"","_","-","="},IF(OR($D64 &gt;= BP$6, $E64 &lt; BO$6), 0, 1)+IF(OR($F64 &gt;= BP$6, $G64 &lt; BO$6), 0, 2)+1)</f>
        <v/>
      </c>
      <c r="BP64" s="71" t="str">
        <f ca="1">INDEX({"","_","-","="},IF(OR($D64 &gt;= BQ$6, $E64 &lt; BP$6), 0, 1)+IF(OR($F64 &gt;= BQ$6, $G64 &lt; BP$6), 0, 2)+1)</f>
        <v/>
      </c>
      <c r="BQ64" s="71" t="str">
        <f ca="1">INDEX({"","_","-","="},IF(OR($D64 &gt;= BR$6, $E64 &lt; BQ$6), 0, 1)+IF(OR($F64 &gt;= BR$6, $G64 &lt; BQ$6), 0, 2)+1)</f>
        <v/>
      </c>
      <c r="BR64" s="71" t="str">
        <f ca="1">INDEX({"","_","-","="},IF(OR($D64 &gt;= BS$6, $E64 &lt; BR$6), 0, 1)+IF(OR($F64 &gt;= BS$6, $G64 &lt; BR$6), 0, 2)+1)</f>
        <v/>
      </c>
      <c r="BS64" s="71" t="str">
        <f ca="1">INDEX({"","_","-","="},IF(OR($D64 &gt;= BT$6, $E64 &lt; BS$6), 0, 1)+IF(OR($F64 &gt;= BT$6, $G64 &lt; BS$6), 0, 2)+1)</f>
        <v/>
      </c>
      <c r="BT64" s="71" t="str">
        <f ca="1">INDEX({"","_","-","="},IF(OR($D64 &gt;= BU$6, $E64 &lt; BT$6), 0, 1)+IF(OR($F64 &gt;= BU$6, $G64 &lt; BT$6), 0, 2)+1)</f>
        <v/>
      </c>
      <c r="BU64" s="71" t="str">
        <f ca="1">INDEX({"","_","-","="},IF(OR($D64 &gt;= BV$6, $E64 &lt; BU$6), 0, 1)+IF(OR($F64 &gt;= BV$6, $G64 &lt; BU$6), 0, 2)+1)</f>
        <v/>
      </c>
      <c r="BV64" s="71" t="str">
        <f ca="1">INDEX({"","_","-","="},IF(OR($D64 &gt;= BW$6, $E64 &lt; BV$6), 0, 1)+IF(OR($F64 &gt;= BW$6, $G64 &lt; BV$6), 0, 2)+1)</f>
        <v/>
      </c>
      <c r="BW64" s="71" t="str">
        <f ca="1">INDEX({"","_","-","="},IF(OR($D64 &gt;= BX$6, $E64 &lt; BW$6), 0, 1)+IF(OR($F64 &gt;= BX$6, $G64 &lt; BW$6), 0, 2)+1)</f>
        <v/>
      </c>
      <c r="BX64" s="71" t="str">
        <f ca="1">INDEX({"","_","-","="},IF(OR($D64 &gt;= BY$6, $E64 &lt; BX$6), 0, 1)+IF(OR($F64 &gt;= BY$6, $G64 &lt; BX$6), 0, 2)+1)</f>
        <v/>
      </c>
      <c r="BY64" s="71" t="str">
        <f ca="1">INDEX({"","_","-","="},IF(OR($D64 &gt;= BZ$6, $E64 &lt; BY$6), 0, 1)+IF(OR($F64 &gt;= BZ$6, $G64 &lt; BY$6), 0, 2)+1)</f>
        <v/>
      </c>
      <c r="BZ64" s="71" t="str">
        <f ca="1">INDEX({"","_","-","="},IF(OR($D64 &gt;= CA$6, $E64 &lt; BZ$6), 0, 1)+IF(OR($F64 &gt;= CA$6, $G64 &lt; BZ$6), 0, 2)+1)</f>
        <v/>
      </c>
      <c r="CA64" s="71" t="str">
        <f ca="1">INDEX({"","_","-","="},IF(OR($D64 &gt;= CB$6, $E64 &lt; CA$6), 0, 1)+IF(OR($F64 &gt;= CB$6, $G64 &lt; CA$6), 0, 2)+1)</f>
        <v/>
      </c>
      <c r="CB64" s="71" t="str">
        <f ca="1">INDEX({"","_","-","="},IF(OR($D64 &gt;= CC$6, $E64 &lt; CB$6), 0, 1)+IF(OR($F64 &gt;= CC$6, $G64 &lt; CB$6), 0, 2)+1)</f>
        <v/>
      </c>
      <c r="CC64" s="71" t="str">
        <f ca="1">INDEX({"","_","-","="},IF(OR($D64 &gt;= CD$6, $E64 &lt; CC$6), 0, 1)+IF(OR($F64 &gt;= CD$6, $G64 &lt; CC$6), 0, 2)+1)</f>
        <v/>
      </c>
      <c r="CD64" s="71" t="str">
        <f ca="1">INDEX({"","_","-","="},IF(OR($D64 &gt;= CE$6, $E64 &lt; CD$6), 0, 1)+IF(OR($F64 &gt;= CE$6, $G64 &lt; CD$6), 0, 2)+1)</f>
        <v/>
      </c>
    </row>
    <row r="65" spans="1:82">
      <c r="A65" s="8" t="str">
        <f ca="1">IF('临-进度'!N60,'临-进度'!$A60,"")</f>
        <v/>
      </c>
      <c r="B65" s="8" t="str">
        <f ca="1">IF('临-进度'!N60,'临-进度'!$B60,"")</f>
        <v/>
      </c>
      <c r="C65" s="8" t="str">
        <f ca="1">IF('临-进度'!N60,'临-进度'!$F60,"")</f>
        <v/>
      </c>
      <c r="D65" s="42" t="str">
        <f ca="1">IF('临-进度'!$N60,'临-进度'!$J60,"")</f>
        <v/>
      </c>
      <c r="E65" s="42" t="str">
        <f ca="1">IF('临-进度'!$N60,'临-进度'!$AF60,"")</f>
        <v/>
      </c>
      <c r="F65" s="42" t="str">
        <f ca="1">IF('临-进度'!$N60,'临-进度'!$K60,"")</f>
        <v/>
      </c>
      <c r="G65" s="76" t="str">
        <f ca="1">IF('临-进度'!$N60,'临-进度'!$AG60,"")</f>
        <v/>
      </c>
      <c r="H65" s="71" t="str">
        <f ca="1">INDEX({"","_","-","="},IF(OR($D65 &gt;= I$6, $E65 &lt; H$6), 0, 1)+IF(OR($F65 &gt;= I$6, $G65 &lt; H$6), 0, 2)+1)</f>
        <v/>
      </c>
      <c r="I65" s="71" t="str">
        <f ca="1">INDEX({"","_","-","="},IF(OR($D65 &gt;= J$6, $E65 &lt; I$6), 0, 1)+IF(OR($F65 &gt;= J$6, $G65 &lt; I$6), 0, 2)+1)</f>
        <v/>
      </c>
      <c r="J65" s="71" t="str">
        <f ca="1">INDEX({"","_","-","="},IF(OR($D65 &gt;= K$6, $E65 &lt; J$6), 0, 1)+IF(OR($F65 &gt;= K$6, $G65 &lt; J$6), 0, 2)+1)</f>
        <v/>
      </c>
      <c r="K65" s="71" t="str">
        <f ca="1">INDEX({"","_","-","="},IF(OR($D65 &gt;= L$6, $E65 &lt; K$6), 0, 1)+IF(OR($F65 &gt;= L$6, $G65 &lt; K$6), 0, 2)+1)</f>
        <v/>
      </c>
      <c r="L65" s="71" t="str">
        <f ca="1">INDEX({"","_","-","="},IF(OR($D65 &gt;= M$6, $E65 &lt; L$6), 0, 1)+IF(OR($F65 &gt;= M$6, $G65 &lt; L$6), 0, 2)+1)</f>
        <v/>
      </c>
      <c r="M65" s="71" t="str">
        <f ca="1">INDEX({"","_","-","="},IF(OR($D65 &gt;= N$6, $E65 &lt; M$6), 0, 1)+IF(OR($F65 &gt;= N$6, $G65 &lt; M$6), 0, 2)+1)</f>
        <v/>
      </c>
      <c r="N65" s="71" t="str">
        <f ca="1">INDEX({"","_","-","="},IF(OR($D65 &gt;= O$6, $E65 &lt; N$6), 0, 1)+IF(OR($F65 &gt;= O$6, $G65 &lt; N$6), 0, 2)+1)</f>
        <v/>
      </c>
      <c r="O65" s="71" t="str">
        <f ca="1">INDEX({"","_","-","="},IF(OR($D65 &gt;= P$6, $E65 &lt; O$6), 0, 1)+IF(OR($F65 &gt;= P$6, $G65 &lt; O$6), 0, 2)+1)</f>
        <v/>
      </c>
      <c r="P65" s="71" t="str">
        <f ca="1">INDEX({"","_","-","="},IF(OR($D65 &gt;= Q$6, $E65 &lt; P$6), 0, 1)+IF(OR($F65 &gt;= Q$6, $G65 &lt; P$6), 0, 2)+1)</f>
        <v/>
      </c>
      <c r="Q65" s="71" t="str">
        <f ca="1">INDEX({"","_","-","="},IF(OR($D65 &gt;= R$6, $E65 &lt; Q$6), 0, 1)+IF(OR($F65 &gt;= R$6, $G65 &lt; Q$6), 0, 2)+1)</f>
        <v/>
      </c>
      <c r="R65" s="71" t="str">
        <f ca="1">INDEX({"","_","-","="},IF(OR($D65 &gt;= S$6, $E65 &lt; R$6), 0, 1)+IF(OR($F65 &gt;= S$6, $G65 &lt; R$6), 0, 2)+1)</f>
        <v/>
      </c>
      <c r="S65" s="71" t="str">
        <f ca="1">INDEX({"","_","-","="},IF(OR($D65 &gt;= T$6, $E65 &lt; S$6), 0, 1)+IF(OR($F65 &gt;= T$6, $G65 &lt; S$6), 0, 2)+1)</f>
        <v/>
      </c>
      <c r="T65" s="71" t="str">
        <f ca="1">INDEX({"","_","-","="},IF(OR($D65 &gt;= U$6, $E65 &lt; T$6), 0, 1)+IF(OR($F65 &gt;= U$6, $G65 &lt; T$6), 0, 2)+1)</f>
        <v/>
      </c>
      <c r="U65" s="71" t="str">
        <f ca="1">INDEX({"","_","-","="},IF(OR($D65 &gt;= V$6, $E65 &lt; U$6), 0, 1)+IF(OR($F65 &gt;= V$6, $G65 &lt; U$6), 0, 2)+1)</f>
        <v/>
      </c>
      <c r="V65" s="71" t="str">
        <f ca="1">INDEX({"","_","-","="},IF(OR($D65 &gt;= W$6, $E65 &lt; V$6), 0, 1)+IF(OR($F65 &gt;= W$6, $G65 &lt; V$6), 0, 2)+1)</f>
        <v/>
      </c>
      <c r="W65" s="71" t="str">
        <f ca="1">INDEX({"","_","-","="},IF(OR($D65 &gt;= X$6, $E65 &lt; W$6), 0, 1)+IF(OR($F65 &gt;= X$6, $G65 &lt; W$6), 0, 2)+1)</f>
        <v/>
      </c>
      <c r="X65" s="71" t="str">
        <f ca="1">INDEX({"","_","-","="},IF(OR($D65 &gt;= Y$6, $E65 &lt; X$6), 0, 1)+IF(OR($F65 &gt;= Y$6, $G65 &lt; X$6), 0, 2)+1)</f>
        <v/>
      </c>
      <c r="Y65" s="71" t="str">
        <f ca="1">INDEX({"","_","-","="},IF(OR($D65 &gt;= Z$6, $E65 &lt; Y$6), 0, 1)+IF(OR($F65 &gt;= Z$6, $G65 &lt; Y$6), 0, 2)+1)</f>
        <v/>
      </c>
      <c r="Z65" s="71" t="str">
        <f ca="1">INDEX({"","_","-","="},IF(OR($D65 &gt;= AA$6, $E65 &lt; Z$6), 0, 1)+IF(OR($F65 &gt;= AA$6, $G65 &lt; Z$6), 0, 2)+1)</f>
        <v/>
      </c>
      <c r="AA65" s="71" t="str">
        <f ca="1">INDEX({"","_","-","="},IF(OR($D65 &gt;= AB$6, $E65 &lt; AA$6), 0, 1)+IF(OR($F65 &gt;= AB$6, $G65 &lt; AA$6), 0, 2)+1)</f>
        <v/>
      </c>
      <c r="AB65" s="71" t="str">
        <f ca="1">INDEX({"","_","-","="},IF(OR($D65 &gt;= AC$6, $E65 &lt; AB$6), 0, 1)+IF(OR($F65 &gt;= AC$6, $G65 &lt; AB$6), 0, 2)+1)</f>
        <v/>
      </c>
      <c r="AC65" s="71" t="str">
        <f ca="1">INDEX({"","_","-","="},IF(OR($D65 &gt;= AD$6, $E65 &lt; AC$6), 0, 1)+IF(OR($F65 &gt;= AD$6, $G65 &lt; AC$6), 0, 2)+1)</f>
        <v/>
      </c>
      <c r="AD65" s="71" t="str">
        <f ca="1">INDEX({"","_","-","="},IF(OR($D65 &gt;= AE$6, $E65 &lt; AD$6), 0, 1)+IF(OR($F65 &gt;= AE$6, $G65 &lt; AD$6), 0, 2)+1)</f>
        <v/>
      </c>
      <c r="AE65" s="71" t="str">
        <f ca="1">INDEX({"","_","-","="},IF(OR($D65 &gt;= AF$6, $E65 &lt; AE$6), 0, 1)+IF(OR($F65 &gt;= AF$6, $G65 &lt; AE$6), 0, 2)+1)</f>
        <v/>
      </c>
      <c r="AF65" s="71" t="str">
        <f ca="1">INDEX({"","_","-","="},IF(OR($D65 &gt;= AG$6, $E65 &lt; AF$6), 0, 1)+IF(OR($F65 &gt;= AG$6, $G65 &lt; AF$6), 0, 2)+1)</f>
        <v/>
      </c>
      <c r="AG65" s="71" t="str">
        <f ca="1">INDEX({"","_","-","="},IF(OR($D65 &gt;= AH$6, $E65 &lt; AG$6), 0, 1)+IF(OR($F65 &gt;= AH$6, $G65 &lt; AG$6), 0, 2)+1)</f>
        <v/>
      </c>
      <c r="AH65" s="71" t="str">
        <f ca="1">INDEX({"","_","-","="},IF(OR($D65 &gt;= AI$6, $E65 &lt; AH$6), 0, 1)+IF(OR($F65 &gt;= AI$6, $G65 &lt; AH$6), 0, 2)+1)</f>
        <v/>
      </c>
      <c r="AI65" s="71" t="str">
        <f ca="1">INDEX({"","_","-","="},IF(OR($D65 &gt;= AJ$6, $E65 &lt; AI$6), 0, 1)+IF(OR($F65 &gt;= AJ$6, $G65 &lt; AI$6), 0, 2)+1)</f>
        <v/>
      </c>
      <c r="AJ65" s="71" t="str">
        <f ca="1">INDEX({"","_","-","="},IF(OR($D65 &gt;= AK$6, $E65 &lt; AJ$6), 0, 1)+IF(OR($F65 &gt;= AK$6, $G65 &lt; AJ$6), 0, 2)+1)</f>
        <v/>
      </c>
      <c r="AK65" s="71" t="str">
        <f ca="1">INDEX({"","_","-","="},IF(OR($D65 &gt;= AL$6, $E65 &lt; AK$6), 0, 1)+IF(OR($F65 &gt;= AL$6, $G65 &lt; AK$6), 0, 2)+1)</f>
        <v/>
      </c>
      <c r="AL65" s="71" t="str">
        <f ca="1">INDEX({"","_","-","="},IF(OR($D65 &gt;= AM$6, $E65 &lt; AL$6), 0, 1)+IF(OR($F65 &gt;= AM$6, $G65 &lt; AL$6), 0, 2)+1)</f>
        <v/>
      </c>
      <c r="AM65" s="71" t="str">
        <f ca="1">INDEX({"","_","-","="},IF(OR($D65 &gt;= AN$6, $E65 &lt; AM$6), 0, 1)+IF(OR($F65 &gt;= AN$6, $G65 &lt; AM$6), 0, 2)+1)</f>
        <v/>
      </c>
      <c r="AN65" s="71" t="str">
        <f ca="1">INDEX({"","_","-","="},IF(OR($D65 &gt;= AO$6, $E65 &lt; AN$6), 0, 1)+IF(OR($F65 &gt;= AO$6, $G65 &lt; AN$6), 0, 2)+1)</f>
        <v/>
      </c>
      <c r="AO65" s="71" t="str">
        <f ca="1">INDEX({"","_","-","="},IF(OR($D65 &gt;= AP$6, $E65 &lt; AO$6), 0, 1)+IF(OR($F65 &gt;= AP$6, $G65 &lt; AO$6), 0, 2)+1)</f>
        <v/>
      </c>
      <c r="AP65" s="71" t="str">
        <f ca="1">INDEX({"","_","-","="},IF(OR($D65 &gt;= AQ$6, $E65 &lt; AP$6), 0, 1)+IF(OR($F65 &gt;= AQ$6, $G65 &lt; AP$6), 0, 2)+1)</f>
        <v/>
      </c>
      <c r="AQ65" s="71" t="str">
        <f ca="1">INDEX({"","_","-","="},IF(OR($D65 &gt;= AR$6, $E65 &lt; AQ$6), 0, 1)+IF(OR($F65 &gt;= AR$6, $G65 &lt; AQ$6), 0, 2)+1)</f>
        <v/>
      </c>
      <c r="AR65" s="71" t="str">
        <f ca="1">INDEX({"","_","-","="},IF(OR($D65 &gt;= AS$6, $E65 &lt; AR$6), 0, 1)+IF(OR($F65 &gt;= AS$6, $G65 &lt; AR$6), 0, 2)+1)</f>
        <v/>
      </c>
      <c r="AS65" s="71" t="str">
        <f ca="1">INDEX({"","_","-","="},IF(OR($D65 &gt;= AT$6, $E65 &lt; AS$6), 0, 1)+IF(OR($F65 &gt;= AT$6, $G65 &lt; AS$6), 0, 2)+1)</f>
        <v/>
      </c>
      <c r="AT65" s="71" t="str">
        <f ca="1">INDEX({"","_","-","="},IF(OR($D65 &gt;= AU$6, $E65 &lt; AT$6), 0, 1)+IF(OR($F65 &gt;= AU$6, $G65 &lt; AT$6), 0, 2)+1)</f>
        <v/>
      </c>
      <c r="AU65" s="71" t="str">
        <f ca="1">INDEX({"","_","-","="},IF(OR($D65 &gt;= AV$6, $E65 &lt; AU$6), 0, 1)+IF(OR($F65 &gt;= AV$6, $G65 &lt; AU$6), 0, 2)+1)</f>
        <v/>
      </c>
      <c r="AV65" s="71" t="str">
        <f ca="1">INDEX({"","_","-","="},IF(OR($D65 &gt;= AW$6, $E65 &lt; AV$6), 0, 1)+IF(OR($F65 &gt;= AW$6, $G65 &lt; AV$6), 0, 2)+1)</f>
        <v/>
      </c>
      <c r="AW65" s="71" t="str">
        <f ca="1">INDEX({"","_","-","="},IF(OR($D65 &gt;= AX$6, $E65 &lt; AW$6), 0, 1)+IF(OR($F65 &gt;= AX$6, $G65 &lt; AW$6), 0, 2)+1)</f>
        <v/>
      </c>
      <c r="AX65" s="71" t="str">
        <f ca="1">INDEX({"","_","-","="},IF(OR($D65 &gt;= AY$6, $E65 &lt; AX$6), 0, 1)+IF(OR($F65 &gt;= AY$6, $G65 &lt; AX$6), 0, 2)+1)</f>
        <v/>
      </c>
      <c r="AY65" s="71" t="str">
        <f ca="1">INDEX({"","_","-","="},IF(OR($D65 &gt;= AZ$6, $E65 &lt; AY$6), 0, 1)+IF(OR($F65 &gt;= AZ$6, $G65 &lt; AY$6), 0, 2)+1)</f>
        <v/>
      </c>
      <c r="AZ65" s="71" t="str">
        <f ca="1">INDEX({"","_","-","="},IF(OR($D65 &gt;= BA$6, $E65 &lt; AZ$6), 0, 1)+IF(OR($F65 &gt;= BA$6, $G65 &lt; AZ$6), 0, 2)+1)</f>
        <v/>
      </c>
      <c r="BA65" s="71" t="str">
        <f ca="1">INDEX({"","_","-","="},IF(OR($D65 &gt;= BB$6, $E65 &lt; BA$6), 0, 1)+IF(OR($F65 &gt;= BB$6, $G65 &lt; BA$6), 0, 2)+1)</f>
        <v/>
      </c>
      <c r="BB65" s="71" t="str">
        <f ca="1">INDEX({"","_","-","="},IF(OR($D65 &gt;= BC$6, $E65 &lt; BB$6), 0, 1)+IF(OR($F65 &gt;= BC$6, $G65 &lt; BB$6), 0, 2)+1)</f>
        <v/>
      </c>
      <c r="BC65" s="71" t="str">
        <f ca="1">INDEX({"","_","-","="},IF(OR($D65 &gt;= BD$6, $E65 &lt; BC$6), 0, 1)+IF(OR($F65 &gt;= BD$6, $G65 &lt; BC$6), 0, 2)+1)</f>
        <v/>
      </c>
      <c r="BD65" s="71" t="str">
        <f ca="1">INDEX({"","_","-","="},IF(OR($D65 &gt;= BE$6, $E65 &lt; BD$6), 0, 1)+IF(OR($F65 &gt;= BE$6, $G65 &lt; BD$6), 0, 2)+1)</f>
        <v/>
      </c>
      <c r="BE65" s="71" t="str">
        <f ca="1">INDEX({"","_","-","="},IF(OR($D65 &gt;= BF$6, $E65 &lt; BE$6), 0, 1)+IF(OR($F65 &gt;= BF$6, $G65 &lt; BE$6), 0, 2)+1)</f>
        <v/>
      </c>
      <c r="BF65" s="71" t="str">
        <f ca="1">INDEX({"","_","-","="},IF(OR($D65 &gt;= BG$6, $E65 &lt; BF$6), 0, 1)+IF(OR($F65 &gt;= BG$6, $G65 &lt; BF$6), 0, 2)+1)</f>
        <v/>
      </c>
      <c r="BG65" s="71" t="str">
        <f ca="1">INDEX({"","_","-","="},IF(OR($D65 &gt;= BH$6, $E65 &lt; BG$6), 0, 1)+IF(OR($F65 &gt;= BH$6, $G65 &lt; BG$6), 0, 2)+1)</f>
        <v/>
      </c>
      <c r="BH65" s="71" t="str">
        <f ca="1">INDEX({"","_","-","="},IF(OR($D65 &gt;= BI$6, $E65 &lt; BH$6), 0, 1)+IF(OR($F65 &gt;= BI$6, $G65 &lt; BH$6), 0, 2)+1)</f>
        <v/>
      </c>
      <c r="BI65" s="71" t="str">
        <f ca="1">INDEX({"","_","-","="},IF(OR($D65 &gt;= BJ$6, $E65 &lt; BI$6), 0, 1)+IF(OR($F65 &gt;= BJ$6, $G65 &lt; BI$6), 0, 2)+1)</f>
        <v/>
      </c>
      <c r="BJ65" s="71" t="str">
        <f ca="1">INDEX({"","_","-","="},IF(OR($D65 &gt;= BK$6, $E65 &lt; BJ$6), 0, 1)+IF(OR($F65 &gt;= BK$6, $G65 &lt; BJ$6), 0, 2)+1)</f>
        <v/>
      </c>
      <c r="BK65" s="71" t="str">
        <f ca="1">INDEX({"","_","-","="},IF(OR($D65 &gt;= BL$6, $E65 &lt; BK$6), 0, 1)+IF(OR($F65 &gt;= BL$6, $G65 &lt; BK$6), 0, 2)+1)</f>
        <v/>
      </c>
      <c r="BL65" s="71" t="str">
        <f ca="1">INDEX({"","_","-","="},IF(OR($D65 &gt;= BM$6, $E65 &lt; BL$6), 0, 1)+IF(OR($F65 &gt;= BM$6, $G65 &lt; BL$6), 0, 2)+1)</f>
        <v/>
      </c>
      <c r="BM65" s="71" t="str">
        <f ca="1">INDEX({"","_","-","="},IF(OR($D65 &gt;= BN$6, $E65 &lt; BM$6), 0, 1)+IF(OR($F65 &gt;= BN$6, $G65 &lt; BM$6), 0, 2)+1)</f>
        <v/>
      </c>
      <c r="BN65" s="71" t="str">
        <f ca="1">INDEX({"","_","-","="},IF(OR($D65 &gt;= BO$6, $E65 &lt; BN$6), 0, 1)+IF(OR($F65 &gt;= BO$6, $G65 &lt; BN$6), 0, 2)+1)</f>
        <v/>
      </c>
      <c r="BO65" s="71" t="str">
        <f ca="1">INDEX({"","_","-","="},IF(OR($D65 &gt;= BP$6, $E65 &lt; BO$6), 0, 1)+IF(OR($F65 &gt;= BP$6, $G65 &lt; BO$6), 0, 2)+1)</f>
        <v/>
      </c>
      <c r="BP65" s="71" t="str">
        <f ca="1">INDEX({"","_","-","="},IF(OR($D65 &gt;= BQ$6, $E65 &lt; BP$6), 0, 1)+IF(OR($F65 &gt;= BQ$6, $G65 &lt; BP$6), 0, 2)+1)</f>
        <v/>
      </c>
      <c r="BQ65" s="71" t="str">
        <f ca="1">INDEX({"","_","-","="},IF(OR($D65 &gt;= BR$6, $E65 &lt; BQ$6), 0, 1)+IF(OR($F65 &gt;= BR$6, $G65 &lt; BQ$6), 0, 2)+1)</f>
        <v/>
      </c>
      <c r="BR65" s="71" t="str">
        <f ca="1">INDEX({"","_","-","="},IF(OR($D65 &gt;= BS$6, $E65 &lt; BR$6), 0, 1)+IF(OR($F65 &gt;= BS$6, $G65 &lt; BR$6), 0, 2)+1)</f>
        <v/>
      </c>
      <c r="BS65" s="71" t="str">
        <f ca="1">INDEX({"","_","-","="},IF(OR($D65 &gt;= BT$6, $E65 &lt; BS$6), 0, 1)+IF(OR($F65 &gt;= BT$6, $G65 &lt; BS$6), 0, 2)+1)</f>
        <v/>
      </c>
      <c r="BT65" s="71" t="str">
        <f ca="1">INDEX({"","_","-","="},IF(OR($D65 &gt;= BU$6, $E65 &lt; BT$6), 0, 1)+IF(OR($F65 &gt;= BU$6, $G65 &lt; BT$6), 0, 2)+1)</f>
        <v/>
      </c>
      <c r="BU65" s="71" t="str">
        <f ca="1">INDEX({"","_","-","="},IF(OR($D65 &gt;= BV$6, $E65 &lt; BU$6), 0, 1)+IF(OR($F65 &gt;= BV$6, $G65 &lt; BU$6), 0, 2)+1)</f>
        <v/>
      </c>
      <c r="BV65" s="71" t="str">
        <f ca="1">INDEX({"","_","-","="},IF(OR($D65 &gt;= BW$6, $E65 &lt; BV$6), 0, 1)+IF(OR($F65 &gt;= BW$6, $G65 &lt; BV$6), 0, 2)+1)</f>
        <v/>
      </c>
      <c r="BW65" s="71" t="str">
        <f ca="1">INDEX({"","_","-","="},IF(OR($D65 &gt;= BX$6, $E65 &lt; BW$6), 0, 1)+IF(OR($F65 &gt;= BX$6, $G65 &lt; BW$6), 0, 2)+1)</f>
        <v/>
      </c>
      <c r="BX65" s="71" t="str">
        <f ca="1">INDEX({"","_","-","="},IF(OR($D65 &gt;= BY$6, $E65 &lt; BX$6), 0, 1)+IF(OR($F65 &gt;= BY$6, $G65 &lt; BX$6), 0, 2)+1)</f>
        <v/>
      </c>
      <c r="BY65" s="71" t="str">
        <f ca="1">INDEX({"","_","-","="},IF(OR($D65 &gt;= BZ$6, $E65 &lt; BY$6), 0, 1)+IF(OR($F65 &gt;= BZ$6, $G65 &lt; BY$6), 0, 2)+1)</f>
        <v/>
      </c>
      <c r="BZ65" s="71" t="str">
        <f ca="1">INDEX({"","_","-","="},IF(OR($D65 &gt;= CA$6, $E65 &lt; BZ$6), 0, 1)+IF(OR($F65 &gt;= CA$6, $G65 &lt; BZ$6), 0, 2)+1)</f>
        <v/>
      </c>
      <c r="CA65" s="71" t="str">
        <f ca="1">INDEX({"","_","-","="},IF(OR($D65 &gt;= CB$6, $E65 &lt; CA$6), 0, 1)+IF(OR($F65 &gt;= CB$6, $G65 &lt; CA$6), 0, 2)+1)</f>
        <v/>
      </c>
      <c r="CB65" s="71" t="str">
        <f ca="1">INDEX({"","_","-","="},IF(OR($D65 &gt;= CC$6, $E65 &lt; CB$6), 0, 1)+IF(OR($F65 &gt;= CC$6, $G65 &lt; CB$6), 0, 2)+1)</f>
        <v/>
      </c>
      <c r="CC65" s="71" t="str">
        <f ca="1">INDEX({"","_","-","="},IF(OR($D65 &gt;= CD$6, $E65 &lt; CC$6), 0, 1)+IF(OR($F65 &gt;= CD$6, $G65 &lt; CC$6), 0, 2)+1)</f>
        <v/>
      </c>
      <c r="CD65" s="71" t="str">
        <f ca="1">INDEX({"","_","-","="},IF(OR($D65 &gt;= CE$6, $E65 &lt; CD$6), 0, 1)+IF(OR($F65 &gt;= CE$6, $G65 &lt; CD$6), 0, 2)+1)</f>
        <v/>
      </c>
    </row>
    <row r="66" spans="1:82">
      <c r="A66" s="8" t="str">
        <f ca="1">IF('临-进度'!N61,'临-进度'!$A61,"")</f>
        <v/>
      </c>
      <c r="B66" s="8" t="str">
        <f ca="1">IF('临-进度'!N61,'临-进度'!$B61,"")</f>
        <v/>
      </c>
      <c r="C66" s="8" t="str">
        <f ca="1">IF('临-进度'!N61,'临-进度'!$F61,"")</f>
        <v/>
      </c>
      <c r="D66" s="42" t="str">
        <f ca="1">IF('临-进度'!$N61,'临-进度'!$J61,"")</f>
        <v/>
      </c>
      <c r="E66" s="42" t="str">
        <f ca="1">IF('临-进度'!$N61,'临-进度'!$AF61,"")</f>
        <v/>
      </c>
      <c r="F66" s="42" t="str">
        <f ca="1">IF('临-进度'!$N61,'临-进度'!$K61,"")</f>
        <v/>
      </c>
      <c r="G66" s="76" t="str">
        <f ca="1">IF('临-进度'!$N61,'临-进度'!$AG61,"")</f>
        <v/>
      </c>
      <c r="H66" s="71" t="str">
        <f ca="1">INDEX({"","_","-","="},IF(OR($D66 &gt;= I$6, $E66 &lt; H$6), 0, 1)+IF(OR($F66 &gt;= I$6, $G66 &lt; H$6), 0, 2)+1)</f>
        <v/>
      </c>
      <c r="I66" s="71" t="str">
        <f ca="1">INDEX({"","_","-","="},IF(OR($D66 &gt;= J$6, $E66 &lt; I$6), 0, 1)+IF(OR($F66 &gt;= J$6, $G66 &lt; I$6), 0, 2)+1)</f>
        <v/>
      </c>
      <c r="J66" s="71" t="str">
        <f ca="1">INDEX({"","_","-","="},IF(OR($D66 &gt;= K$6, $E66 &lt; J$6), 0, 1)+IF(OR($F66 &gt;= K$6, $G66 &lt; J$6), 0, 2)+1)</f>
        <v/>
      </c>
      <c r="K66" s="71" t="str">
        <f ca="1">INDEX({"","_","-","="},IF(OR($D66 &gt;= L$6, $E66 &lt; K$6), 0, 1)+IF(OR($F66 &gt;= L$6, $G66 &lt; K$6), 0, 2)+1)</f>
        <v/>
      </c>
      <c r="L66" s="71" t="str">
        <f ca="1">INDEX({"","_","-","="},IF(OR($D66 &gt;= M$6, $E66 &lt; L$6), 0, 1)+IF(OR($F66 &gt;= M$6, $G66 &lt; L$6), 0, 2)+1)</f>
        <v/>
      </c>
      <c r="M66" s="71" t="str">
        <f ca="1">INDEX({"","_","-","="},IF(OR($D66 &gt;= N$6, $E66 &lt; M$6), 0, 1)+IF(OR($F66 &gt;= N$6, $G66 &lt; M$6), 0, 2)+1)</f>
        <v/>
      </c>
      <c r="N66" s="71" t="str">
        <f ca="1">INDEX({"","_","-","="},IF(OR($D66 &gt;= O$6, $E66 &lt; N$6), 0, 1)+IF(OR($F66 &gt;= O$6, $G66 &lt; N$6), 0, 2)+1)</f>
        <v/>
      </c>
      <c r="O66" s="71" t="str">
        <f ca="1">INDEX({"","_","-","="},IF(OR($D66 &gt;= P$6, $E66 &lt; O$6), 0, 1)+IF(OR($F66 &gt;= P$6, $G66 &lt; O$6), 0, 2)+1)</f>
        <v/>
      </c>
      <c r="P66" s="71" t="str">
        <f ca="1">INDEX({"","_","-","="},IF(OR($D66 &gt;= Q$6, $E66 &lt; P$6), 0, 1)+IF(OR($F66 &gt;= Q$6, $G66 &lt; P$6), 0, 2)+1)</f>
        <v/>
      </c>
      <c r="Q66" s="71" t="str">
        <f ca="1">INDEX({"","_","-","="},IF(OR($D66 &gt;= R$6, $E66 &lt; Q$6), 0, 1)+IF(OR($F66 &gt;= R$6, $G66 &lt; Q$6), 0, 2)+1)</f>
        <v/>
      </c>
      <c r="R66" s="71" t="str">
        <f ca="1">INDEX({"","_","-","="},IF(OR($D66 &gt;= S$6, $E66 &lt; R$6), 0, 1)+IF(OR($F66 &gt;= S$6, $G66 &lt; R$6), 0, 2)+1)</f>
        <v/>
      </c>
      <c r="S66" s="71" t="str">
        <f ca="1">INDEX({"","_","-","="},IF(OR($D66 &gt;= T$6, $E66 &lt; S$6), 0, 1)+IF(OR($F66 &gt;= T$6, $G66 &lt; S$6), 0, 2)+1)</f>
        <v/>
      </c>
      <c r="T66" s="71" t="str">
        <f ca="1">INDEX({"","_","-","="},IF(OR($D66 &gt;= U$6, $E66 &lt; T$6), 0, 1)+IF(OR($F66 &gt;= U$6, $G66 &lt; T$6), 0, 2)+1)</f>
        <v/>
      </c>
      <c r="U66" s="71" t="str">
        <f ca="1">INDEX({"","_","-","="},IF(OR($D66 &gt;= V$6, $E66 &lt; U$6), 0, 1)+IF(OR($F66 &gt;= V$6, $G66 &lt; U$6), 0, 2)+1)</f>
        <v/>
      </c>
      <c r="V66" s="71" t="str">
        <f ca="1">INDEX({"","_","-","="},IF(OR($D66 &gt;= W$6, $E66 &lt; V$6), 0, 1)+IF(OR($F66 &gt;= W$6, $G66 &lt; V$6), 0, 2)+1)</f>
        <v/>
      </c>
      <c r="W66" s="71" t="str">
        <f ca="1">INDEX({"","_","-","="},IF(OR($D66 &gt;= X$6, $E66 &lt; W$6), 0, 1)+IF(OR($F66 &gt;= X$6, $G66 &lt; W$6), 0, 2)+1)</f>
        <v/>
      </c>
      <c r="X66" s="71" t="str">
        <f ca="1">INDEX({"","_","-","="},IF(OR($D66 &gt;= Y$6, $E66 &lt; X$6), 0, 1)+IF(OR($F66 &gt;= Y$6, $G66 &lt; X$6), 0, 2)+1)</f>
        <v/>
      </c>
      <c r="Y66" s="71" t="str">
        <f ca="1">INDEX({"","_","-","="},IF(OR($D66 &gt;= Z$6, $E66 &lt; Y$6), 0, 1)+IF(OR($F66 &gt;= Z$6, $G66 &lt; Y$6), 0, 2)+1)</f>
        <v/>
      </c>
      <c r="Z66" s="71" t="str">
        <f ca="1">INDEX({"","_","-","="},IF(OR($D66 &gt;= AA$6, $E66 &lt; Z$6), 0, 1)+IF(OR($F66 &gt;= AA$6, $G66 &lt; Z$6), 0, 2)+1)</f>
        <v/>
      </c>
      <c r="AA66" s="71" t="str">
        <f ca="1">INDEX({"","_","-","="},IF(OR($D66 &gt;= AB$6, $E66 &lt; AA$6), 0, 1)+IF(OR($F66 &gt;= AB$6, $G66 &lt; AA$6), 0, 2)+1)</f>
        <v/>
      </c>
      <c r="AB66" s="71" t="str">
        <f ca="1">INDEX({"","_","-","="},IF(OR($D66 &gt;= AC$6, $E66 &lt; AB$6), 0, 1)+IF(OR($F66 &gt;= AC$6, $G66 &lt; AB$6), 0, 2)+1)</f>
        <v/>
      </c>
      <c r="AC66" s="71" t="str">
        <f ca="1">INDEX({"","_","-","="},IF(OR($D66 &gt;= AD$6, $E66 &lt; AC$6), 0, 1)+IF(OR($F66 &gt;= AD$6, $G66 &lt; AC$6), 0, 2)+1)</f>
        <v/>
      </c>
      <c r="AD66" s="71" t="str">
        <f ca="1">INDEX({"","_","-","="},IF(OR($D66 &gt;= AE$6, $E66 &lt; AD$6), 0, 1)+IF(OR($F66 &gt;= AE$6, $G66 &lt; AD$6), 0, 2)+1)</f>
        <v/>
      </c>
      <c r="AE66" s="71" t="str">
        <f ca="1">INDEX({"","_","-","="},IF(OR($D66 &gt;= AF$6, $E66 &lt; AE$6), 0, 1)+IF(OR($F66 &gt;= AF$6, $G66 &lt; AE$6), 0, 2)+1)</f>
        <v/>
      </c>
      <c r="AF66" s="71" t="str">
        <f ca="1">INDEX({"","_","-","="},IF(OR($D66 &gt;= AG$6, $E66 &lt; AF$6), 0, 1)+IF(OR($F66 &gt;= AG$6, $G66 &lt; AF$6), 0, 2)+1)</f>
        <v/>
      </c>
      <c r="AG66" s="71" t="str">
        <f ca="1">INDEX({"","_","-","="},IF(OR($D66 &gt;= AH$6, $E66 &lt; AG$6), 0, 1)+IF(OR($F66 &gt;= AH$6, $G66 &lt; AG$6), 0, 2)+1)</f>
        <v/>
      </c>
      <c r="AH66" s="71" t="str">
        <f ca="1">INDEX({"","_","-","="},IF(OR($D66 &gt;= AI$6, $E66 &lt; AH$6), 0, 1)+IF(OR($F66 &gt;= AI$6, $G66 &lt; AH$6), 0, 2)+1)</f>
        <v/>
      </c>
      <c r="AI66" s="71" t="str">
        <f ca="1">INDEX({"","_","-","="},IF(OR($D66 &gt;= AJ$6, $E66 &lt; AI$6), 0, 1)+IF(OR($F66 &gt;= AJ$6, $G66 &lt; AI$6), 0, 2)+1)</f>
        <v/>
      </c>
      <c r="AJ66" s="71" t="str">
        <f ca="1">INDEX({"","_","-","="},IF(OR($D66 &gt;= AK$6, $E66 &lt; AJ$6), 0, 1)+IF(OR($F66 &gt;= AK$6, $G66 &lt; AJ$6), 0, 2)+1)</f>
        <v/>
      </c>
      <c r="AK66" s="71" t="str">
        <f ca="1">INDEX({"","_","-","="},IF(OR($D66 &gt;= AL$6, $E66 &lt; AK$6), 0, 1)+IF(OR($F66 &gt;= AL$6, $G66 &lt; AK$6), 0, 2)+1)</f>
        <v/>
      </c>
      <c r="AL66" s="71" t="str">
        <f ca="1">INDEX({"","_","-","="},IF(OR($D66 &gt;= AM$6, $E66 &lt; AL$6), 0, 1)+IF(OR($F66 &gt;= AM$6, $G66 &lt; AL$6), 0, 2)+1)</f>
        <v/>
      </c>
      <c r="AM66" s="71" t="str">
        <f ca="1">INDEX({"","_","-","="},IF(OR($D66 &gt;= AN$6, $E66 &lt; AM$6), 0, 1)+IF(OR($F66 &gt;= AN$6, $G66 &lt; AM$6), 0, 2)+1)</f>
        <v/>
      </c>
      <c r="AN66" s="71" t="str">
        <f ca="1">INDEX({"","_","-","="},IF(OR($D66 &gt;= AO$6, $E66 &lt; AN$6), 0, 1)+IF(OR($F66 &gt;= AO$6, $G66 &lt; AN$6), 0, 2)+1)</f>
        <v/>
      </c>
      <c r="AO66" s="71" t="str">
        <f ca="1">INDEX({"","_","-","="},IF(OR($D66 &gt;= AP$6, $E66 &lt; AO$6), 0, 1)+IF(OR($F66 &gt;= AP$6, $G66 &lt; AO$6), 0, 2)+1)</f>
        <v/>
      </c>
      <c r="AP66" s="71" t="str">
        <f ca="1">INDEX({"","_","-","="},IF(OR($D66 &gt;= AQ$6, $E66 &lt; AP$6), 0, 1)+IF(OR($F66 &gt;= AQ$6, $G66 &lt; AP$6), 0, 2)+1)</f>
        <v/>
      </c>
      <c r="AQ66" s="71" t="str">
        <f ca="1">INDEX({"","_","-","="},IF(OR($D66 &gt;= AR$6, $E66 &lt; AQ$6), 0, 1)+IF(OR($F66 &gt;= AR$6, $G66 &lt; AQ$6), 0, 2)+1)</f>
        <v/>
      </c>
      <c r="AR66" s="71" t="str">
        <f ca="1">INDEX({"","_","-","="},IF(OR($D66 &gt;= AS$6, $E66 &lt; AR$6), 0, 1)+IF(OR($F66 &gt;= AS$6, $G66 &lt; AR$6), 0, 2)+1)</f>
        <v/>
      </c>
      <c r="AS66" s="71" t="str">
        <f ca="1">INDEX({"","_","-","="},IF(OR($D66 &gt;= AT$6, $E66 &lt; AS$6), 0, 1)+IF(OR($F66 &gt;= AT$6, $G66 &lt; AS$6), 0, 2)+1)</f>
        <v/>
      </c>
      <c r="AT66" s="71" t="str">
        <f ca="1">INDEX({"","_","-","="},IF(OR($D66 &gt;= AU$6, $E66 &lt; AT$6), 0, 1)+IF(OR($F66 &gt;= AU$6, $G66 &lt; AT$6), 0, 2)+1)</f>
        <v/>
      </c>
      <c r="AU66" s="71" t="str">
        <f ca="1">INDEX({"","_","-","="},IF(OR($D66 &gt;= AV$6, $E66 &lt; AU$6), 0, 1)+IF(OR($F66 &gt;= AV$6, $G66 &lt; AU$6), 0, 2)+1)</f>
        <v/>
      </c>
      <c r="AV66" s="71" t="str">
        <f ca="1">INDEX({"","_","-","="},IF(OR($D66 &gt;= AW$6, $E66 &lt; AV$6), 0, 1)+IF(OR($F66 &gt;= AW$6, $G66 &lt; AV$6), 0, 2)+1)</f>
        <v/>
      </c>
      <c r="AW66" s="71" t="str">
        <f ca="1">INDEX({"","_","-","="},IF(OR($D66 &gt;= AX$6, $E66 &lt; AW$6), 0, 1)+IF(OR($F66 &gt;= AX$6, $G66 &lt; AW$6), 0, 2)+1)</f>
        <v/>
      </c>
      <c r="AX66" s="71" t="str">
        <f ca="1">INDEX({"","_","-","="},IF(OR($D66 &gt;= AY$6, $E66 &lt; AX$6), 0, 1)+IF(OR($F66 &gt;= AY$6, $G66 &lt; AX$6), 0, 2)+1)</f>
        <v/>
      </c>
      <c r="AY66" s="71" t="str">
        <f ca="1">INDEX({"","_","-","="},IF(OR($D66 &gt;= AZ$6, $E66 &lt; AY$6), 0, 1)+IF(OR($F66 &gt;= AZ$6, $G66 &lt; AY$6), 0, 2)+1)</f>
        <v/>
      </c>
      <c r="AZ66" s="71" t="str">
        <f ca="1">INDEX({"","_","-","="},IF(OR($D66 &gt;= BA$6, $E66 &lt; AZ$6), 0, 1)+IF(OR($F66 &gt;= BA$6, $G66 &lt; AZ$6), 0, 2)+1)</f>
        <v/>
      </c>
      <c r="BA66" s="71" t="str">
        <f ca="1">INDEX({"","_","-","="},IF(OR($D66 &gt;= BB$6, $E66 &lt; BA$6), 0, 1)+IF(OR($F66 &gt;= BB$6, $G66 &lt; BA$6), 0, 2)+1)</f>
        <v/>
      </c>
      <c r="BB66" s="71" t="str">
        <f ca="1">INDEX({"","_","-","="},IF(OR($D66 &gt;= BC$6, $E66 &lt; BB$6), 0, 1)+IF(OR($F66 &gt;= BC$6, $G66 &lt; BB$6), 0, 2)+1)</f>
        <v/>
      </c>
      <c r="BC66" s="71" t="str">
        <f ca="1">INDEX({"","_","-","="},IF(OR($D66 &gt;= BD$6, $E66 &lt; BC$6), 0, 1)+IF(OR($F66 &gt;= BD$6, $G66 &lt; BC$6), 0, 2)+1)</f>
        <v/>
      </c>
      <c r="BD66" s="71" t="str">
        <f ca="1">INDEX({"","_","-","="},IF(OR($D66 &gt;= BE$6, $E66 &lt; BD$6), 0, 1)+IF(OR($F66 &gt;= BE$6, $G66 &lt; BD$6), 0, 2)+1)</f>
        <v/>
      </c>
      <c r="BE66" s="71" t="str">
        <f ca="1">INDEX({"","_","-","="},IF(OR($D66 &gt;= BF$6, $E66 &lt; BE$6), 0, 1)+IF(OR($F66 &gt;= BF$6, $G66 &lt; BE$6), 0, 2)+1)</f>
        <v/>
      </c>
      <c r="BF66" s="71" t="str">
        <f ca="1">INDEX({"","_","-","="},IF(OR($D66 &gt;= BG$6, $E66 &lt; BF$6), 0, 1)+IF(OR($F66 &gt;= BG$6, $G66 &lt; BF$6), 0, 2)+1)</f>
        <v/>
      </c>
      <c r="BG66" s="71" t="str">
        <f ca="1">INDEX({"","_","-","="},IF(OR($D66 &gt;= BH$6, $E66 &lt; BG$6), 0, 1)+IF(OR($F66 &gt;= BH$6, $G66 &lt; BG$6), 0, 2)+1)</f>
        <v/>
      </c>
      <c r="BH66" s="71" t="str">
        <f ca="1">INDEX({"","_","-","="},IF(OR($D66 &gt;= BI$6, $E66 &lt; BH$6), 0, 1)+IF(OR($F66 &gt;= BI$6, $G66 &lt; BH$6), 0, 2)+1)</f>
        <v/>
      </c>
      <c r="BI66" s="71" t="str">
        <f ca="1">INDEX({"","_","-","="},IF(OR($D66 &gt;= BJ$6, $E66 &lt; BI$6), 0, 1)+IF(OR($F66 &gt;= BJ$6, $G66 &lt; BI$6), 0, 2)+1)</f>
        <v/>
      </c>
      <c r="BJ66" s="71" t="str">
        <f ca="1">INDEX({"","_","-","="},IF(OR($D66 &gt;= BK$6, $E66 &lt; BJ$6), 0, 1)+IF(OR($F66 &gt;= BK$6, $G66 &lt; BJ$6), 0, 2)+1)</f>
        <v/>
      </c>
      <c r="BK66" s="71" t="str">
        <f ca="1">INDEX({"","_","-","="},IF(OR($D66 &gt;= BL$6, $E66 &lt; BK$6), 0, 1)+IF(OR($F66 &gt;= BL$6, $G66 &lt; BK$6), 0, 2)+1)</f>
        <v/>
      </c>
      <c r="BL66" s="71" t="str">
        <f ca="1">INDEX({"","_","-","="},IF(OR($D66 &gt;= BM$6, $E66 &lt; BL$6), 0, 1)+IF(OR($F66 &gt;= BM$6, $G66 &lt; BL$6), 0, 2)+1)</f>
        <v/>
      </c>
      <c r="BM66" s="71" t="str">
        <f ca="1">INDEX({"","_","-","="},IF(OR($D66 &gt;= BN$6, $E66 &lt; BM$6), 0, 1)+IF(OR($F66 &gt;= BN$6, $G66 &lt; BM$6), 0, 2)+1)</f>
        <v/>
      </c>
      <c r="BN66" s="71" t="str">
        <f ca="1">INDEX({"","_","-","="},IF(OR($D66 &gt;= BO$6, $E66 &lt; BN$6), 0, 1)+IF(OR($F66 &gt;= BO$6, $G66 &lt; BN$6), 0, 2)+1)</f>
        <v/>
      </c>
      <c r="BO66" s="71" t="str">
        <f ca="1">INDEX({"","_","-","="},IF(OR($D66 &gt;= BP$6, $E66 &lt; BO$6), 0, 1)+IF(OR($F66 &gt;= BP$6, $G66 &lt; BO$6), 0, 2)+1)</f>
        <v/>
      </c>
      <c r="BP66" s="71" t="str">
        <f ca="1">INDEX({"","_","-","="},IF(OR($D66 &gt;= BQ$6, $E66 &lt; BP$6), 0, 1)+IF(OR($F66 &gt;= BQ$6, $G66 &lt; BP$6), 0, 2)+1)</f>
        <v/>
      </c>
      <c r="BQ66" s="71" t="str">
        <f ca="1">INDEX({"","_","-","="},IF(OR($D66 &gt;= BR$6, $E66 &lt; BQ$6), 0, 1)+IF(OR($F66 &gt;= BR$6, $G66 &lt; BQ$6), 0, 2)+1)</f>
        <v/>
      </c>
      <c r="BR66" s="71" t="str">
        <f ca="1">INDEX({"","_","-","="},IF(OR($D66 &gt;= BS$6, $E66 &lt; BR$6), 0, 1)+IF(OR($F66 &gt;= BS$6, $G66 &lt; BR$6), 0, 2)+1)</f>
        <v/>
      </c>
      <c r="BS66" s="71" t="str">
        <f ca="1">INDEX({"","_","-","="},IF(OR($D66 &gt;= BT$6, $E66 &lt; BS$6), 0, 1)+IF(OR($F66 &gt;= BT$6, $G66 &lt; BS$6), 0, 2)+1)</f>
        <v/>
      </c>
      <c r="BT66" s="71" t="str">
        <f ca="1">INDEX({"","_","-","="},IF(OR($D66 &gt;= BU$6, $E66 &lt; BT$6), 0, 1)+IF(OR($F66 &gt;= BU$6, $G66 &lt; BT$6), 0, 2)+1)</f>
        <v/>
      </c>
      <c r="BU66" s="71" t="str">
        <f ca="1">INDEX({"","_","-","="},IF(OR($D66 &gt;= BV$6, $E66 &lt; BU$6), 0, 1)+IF(OR($F66 &gt;= BV$6, $G66 &lt; BU$6), 0, 2)+1)</f>
        <v/>
      </c>
      <c r="BV66" s="71" t="str">
        <f ca="1">INDEX({"","_","-","="},IF(OR($D66 &gt;= BW$6, $E66 &lt; BV$6), 0, 1)+IF(OR($F66 &gt;= BW$6, $G66 &lt; BV$6), 0, 2)+1)</f>
        <v/>
      </c>
      <c r="BW66" s="71" t="str">
        <f ca="1">INDEX({"","_","-","="},IF(OR($D66 &gt;= BX$6, $E66 &lt; BW$6), 0, 1)+IF(OR($F66 &gt;= BX$6, $G66 &lt; BW$6), 0, 2)+1)</f>
        <v/>
      </c>
      <c r="BX66" s="71" t="str">
        <f ca="1">INDEX({"","_","-","="},IF(OR($D66 &gt;= BY$6, $E66 &lt; BX$6), 0, 1)+IF(OR($F66 &gt;= BY$6, $G66 &lt; BX$6), 0, 2)+1)</f>
        <v/>
      </c>
      <c r="BY66" s="71" t="str">
        <f ca="1">INDEX({"","_","-","="},IF(OR($D66 &gt;= BZ$6, $E66 &lt; BY$6), 0, 1)+IF(OR($F66 &gt;= BZ$6, $G66 &lt; BY$6), 0, 2)+1)</f>
        <v/>
      </c>
      <c r="BZ66" s="71" t="str">
        <f ca="1">INDEX({"","_","-","="},IF(OR($D66 &gt;= CA$6, $E66 &lt; BZ$6), 0, 1)+IF(OR($F66 &gt;= CA$6, $G66 &lt; BZ$6), 0, 2)+1)</f>
        <v/>
      </c>
      <c r="CA66" s="71" t="str">
        <f ca="1">INDEX({"","_","-","="},IF(OR($D66 &gt;= CB$6, $E66 &lt; CA$6), 0, 1)+IF(OR($F66 &gt;= CB$6, $G66 &lt; CA$6), 0, 2)+1)</f>
        <v/>
      </c>
      <c r="CB66" s="71" t="str">
        <f ca="1">INDEX({"","_","-","="},IF(OR($D66 &gt;= CC$6, $E66 &lt; CB$6), 0, 1)+IF(OR($F66 &gt;= CC$6, $G66 &lt; CB$6), 0, 2)+1)</f>
        <v/>
      </c>
      <c r="CC66" s="71" t="str">
        <f ca="1">INDEX({"","_","-","="},IF(OR($D66 &gt;= CD$6, $E66 &lt; CC$6), 0, 1)+IF(OR($F66 &gt;= CD$6, $G66 &lt; CC$6), 0, 2)+1)</f>
        <v/>
      </c>
      <c r="CD66" s="71" t="str">
        <f ca="1">INDEX({"","_","-","="},IF(OR($D66 &gt;= CE$6, $E66 &lt; CD$6), 0, 1)+IF(OR($F66 &gt;= CE$6, $G66 &lt; CD$6), 0, 2)+1)</f>
        <v/>
      </c>
    </row>
    <row r="67" spans="1:82">
      <c r="A67" s="8" t="str">
        <f ca="1">IF('临-进度'!N62,'临-进度'!$A62,"")</f>
        <v/>
      </c>
      <c r="B67" s="8" t="str">
        <f ca="1">IF('临-进度'!N62,'临-进度'!$B62,"")</f>
        <v/>
      </c>
      <c r="C67" s="8" t="str">
        <f ca="1">IF('临-进度'!N62,'临-进度'!$F62,"")</f>
        <v/>
      </c>
      <c r="D67" s="42" t="str">
        <f ca="1">IF('临-进度'!$N62,'临-进度'!$J62,"")</f>
        <v/>
      </c>
      <c r="E67" s="42" t="str">
        <f ca="1">IF('临-进度'!$N62,'临-进度'!$AF62,"")</f>
        <v/>
      </c>
      <c r="F67" s="42" t="str">
        <f ca="1">IF('临-进度'!$N62,'临-进度'!$K62,"")</f>
        <v/>
      </c>
      <c r="G67" s="76" t="str">
        <f ca="1">IF('临-进度'!$N62,'临-进度'!$AG62,"")</f>
        <v/>
      </c>
      <c r="H67" s="71" t="str">
        <f ca="1">INDEX({"","_","-","="},IF(OR($D67 &gt;= I$6, $E67 &lt; H$6), 0, 1)+IF(OR($F67 &gt;= I$6, $G67 &lt; H$6), 0, 2)+1)</f>
        <v/>
      </c>
      <c r="I67" s="71" t="str">
        <f ca="1">INDEX({"","_","-","="},IF(OR($D67 &gt;= J$6, $E67 &lt; I$6), 0, 1)+IF(OR($F67 &gt;= J$6, $G67 &lt; I$6), 0, 2)+1)</f>
        <v/>
      </c>
      <c r="J67" s="71" t="str">
        <f ca="1">INDEX({"","_","-","="},IF(OR($D67 &gt;= K$6, $E67 &lt; J$6), 0, 1)+IF(OR($F67 &gt;= K$6, $G67 &lt; J$6), 0, 2)+1)</f>
        <v/>
      </c>
      <c r="K67" s="71" t="str">
        <f ca="1">INDEX({"","_","-","="},IF(OR($D67 &gt;= L$6, $E67 &lt; K$6), 0, 1)+IF(OR($F67 &gt;= L$6, $G67 &lt; K$6), 0, 2)+1)</f>
        <v/>
      </c>
      <c r="L67" s="71" t="str">
        <f ca="1">INDEX({"","_","-","="},IF(OR($D67 &gt;= M$6, $E67 &lt; L$6), 0, 1)+IF(OR($F67 &gt;= M$6, $G67 &lt; L$6), 0, 2)+1)</f>
        <v/>
      </c>
      <c r="M67" s="71" t="str">
        <f ca="1">INDEX({"","_","-","="},IF(OR($D67 &gt;= N$6, $E67 &lt; M$6), 0, 1)+IF(OR($F67 &gt;= N$6, $G67 &lt; M$6), 0, 2)+1)</f>
        <v/>
      </c>
      <c r="N67" s="71" t="str">
        <f ca="1">INDEX({"","_","-","="},IF(OR($D67 &gt;= O$6, $E67 &lt; N$6), 0, 1)+IF(OR($F67 &gt;= O$6, $G67 &lt; N$6), 0, 2)+1)</f>
        <v/>
      </c>
      <c r="O67" s="71" t="str">
        <f ca="1">INDEX({"","_","-","="},IF(OR($D67 &gt;= P$6, $E67 &lt; O$6), 0, 1)+IF(OR($F67 &gt;= P$6, $G67 &lt; O$6), 0, 2)+1)</f>
        <v/>
      </c>
      <c r="P67" s="71" t="str">
        <f ca="1">INDEX({"","_","-","="},IF(OR($D67 &gt;= Q$6, $E67 &lt; P$6), 0, 1)+IF(OR($F67 &gt;= Q$6, $G67 &lt; P$6), 0, 2)+1)</f>
        <v/>
      </c>
      <c r="Q67" s="71" t="str">
        <f ca="1">INDEX({"","_","-","="},IF(OR($D67 &gt;= R$6, $E67 &lt; Q$6), 0, 1)+IF(OR($F67 &gt;= R$6, $G67 &lt; Q$6), 0, 2)+1)</f>
        <v/>
      </c>
      <c r="R67" s="71" t="str">
        <f ca="1">INDEX({"","_","-","="},IF(OR($D67 &gt;= S$6, $E67 &lt; R$6), 0, 1)+IF(OR($F67 &gt;= S$6, $G67 &lt; R$6), 0, 2)+1)</f>
        <v/>
      </c>
      <c r="S67" s="71" t="str">
        <f ca="1">INDEX({"","_","-","="},IF(OR($D67 &gt;= T$6, $E67 &lt; S$6), 0, 1)+IF(OR($F67 &gt;= T$6, $G67 &lt; S$6), 0, 2)+1)</f>
        <v/>
      </c>
      <c r="T67" s="71" t="str">
        <f ca="1">INDEX({"","_","-","="},IF(OR($D67 &gt;= U$6, $E67 &lt; T$6), 0, 1)+IF(OR($F67 &gt;= U$6, $G67 &lt; T$6), 0, 2)+1)</f>
        <v/>
      </c>
      <c r="U67" s="71" t="str">
        <f ca="1">INDEX({"","_","-","="},IF(OR($D67 &gt;= V$6, $E67 &lt; U$6), 0, 1)+IF(OR($F67 &gt;= V$6, $G67 &lt; U$6), 0, 2)+1)</f>
        <v/>
      </c>
      <c r="V67" s="71" t="str">
        <f ca="1">INDEX({"","_","-","="},IF(OR($D67 &gt;= W$6, $E67 &lt; V$6), 0, 1)+IF(OR($F67 &gt;= W$6, $G67 &lt; V$6), 0, 2)+1)</f>
        <v/>
      </c>
      <c r="W67" s="71" t="str">
        <f ca="1">INDEX({"","_","-","="},IF(OR($D67 &gt;= X$6, $E67 &lt; W$6), 0, 1)+IF(OR($F67 &gt;= X$6, $G67 &lt; W$6), 0, 2)+1)</f>
        <v/>
      </c>
      <c r="X67" s="71" t="str">
        <f ca="1">INDEX({"","_","-","="},IF(OR($D67 &gt;= Y$6, $E67 &lt; X$6), 0, 1)+IF(OR($F67 &gt;= Y$6, $G67 &lt; X$6), 0, 2)+1)</f>
        <v/>
      </c>
      <c r="Y67" s="71" t="str">
        <f ca="1">INDEX({"","_","-","="},IF(OR($D67 &gt;= Z$6, $E67 &lt; Y$6), 0, 1)+IF(OR($F67 &gt;= Z$6, $G67 &lt; Y$6), 0, 2)+1)</f>
        <v/>
      </c>
      <c r="Z67" s="71" t="str">
        <f ca="1">INDEX({"","_","-","="},IF(OR($D67 &gt;= AA$6, $E67 &lt; Z$6), 0, 1)+IF(OR($F67 &gt;= AA$6, $G67 &lt; Z$6), 0, 2)+1)</f>
        <v/>
      </c>
      <c r="AA67" s="71" t="str">
        <f ca="1">INDEX({"","_","-","="},IF(OR($D67 &gt;= AB$6, $E67 &lt; AA$6), 0, 1)+IF(OR($F67 &gt;= AB$6, $G67 &lt; AA$6), 0, 2)+1)</f>
        <v/>
      </c>
      <c r="AB67" s="71" t="str">
        <f ca="1">INDEX({"","_","-","="},IF(OR($D67 &gt;= AC$6, $E67 &lt; AB$6), 0, 1)+IF(OR($F67 &gt;= AC$6, $G67 &lt; AB$6), 0, 2)+1)</f>
        <v/>
      </c>
      <c r="AC67" s="71" t="str">
        <f ca="1">INDEX({"","_","-","="},IF(OR($D67 &gt;= AD$6, $E67 &lt; AC$6), 0, 1)+IF(OR($F67 &gt;= AD$6, $G67 &lt; AC$6), 0, 2)+1)</f>
        <v/>
      </c>
      <c r="AD67" s="71" t="str">
        <f ca="1">INDEX({"","_","-","="},IF(OR($D67 &gt;= AE$6, $E67 &lt; AD$6), 0, 1)+IF(OR($F67 &gt;= AE$6, $G67 &lt; AD$6), 0, 2)+1)</f>
        <v/>
      </c>
      <c r="AE67" s="71" t="str">
        <f ca="1">INDEX({"","_","-","="},IF(OR($D67 &gt;= AF$6, $E67 &lt; AE$6), 0, 1)+IF(OR($F67 &gt;= AF$6, $G67 &lt; AE$6), 0, 2)+1)</f>
        <v/>
      </c>
      <c r="AF67" s="71" t="str">
        <f ca="1">INDEX({"","_","-","="},IF(OR($D67 &gt;= AG$6, $E67 &lt; AF$6), 0, 1)+IF(OR($F67 &gt;= AG$6, $G67 &lt; AF$6), 0, 2)+1)</f>
        <v/>
      </c>
      <c r="AG67" s="71" t="str">
        <f ca="1">INDEX({"","_","-","="},IF(OR($D67 &gt;= AH$6, $E67 &lt; AG$6), 0, 1)+IF(OR($F67 &gt;= AH$6, $G67 &lt; AG$6), 0, 2)+1)</f>
        <v/>
      </c>
      <c r="AH67" s="71" t="str">
        <f ca="1">INDEX({"","_","-","="},IF(OR($D67 &gt;= AI$6, $E67 &lt; AH$6), 0, 1)+IF(OR($F67 &gt;= AI$6, $G67 &lt; AH$6), 0, 2)+1)</f>
        <v/>
      </c>
      <c r="AI67" s="71" t="str">
        <f ca="1">INDEX({"","_","-","="},IF(OR($D67 &gt;= AJ$6, $E67 &lt; AI$6), 0, 1)+IF(OR($F67 &gt;= AJ$6, $G67 &lt; AI$6), 0, 2)+1)</f>
        <v/>
      </c>
      <c r="AJ67" s="71" t="str">
        <f ca="1">INDEX({"","_","-","="},IF(OR($D67 &gt;= AK$6, $E67 &lt; AJ$6), 0, 1)+IF(OR($F67 &gt;= AK$6, $G67 &lt; AJ$6), 0, 2)+1)</f>
        <v/>
      </c>
      <c r="AK67" s="71" t="str">
        <f ca="1">INDEX({"","_","-","="},IF(OR($D67 &gt;= AL$6, $E67 &lt; AK$6), 0, 1)+IF(OR($F67 &gt;= AL$6, $G67 &lt; AK$6), 0, 2)+1)</f>
        <v/>
      </c>
      <c r="AL67" s="71" t="str">
        <f ca="1">INDEX({"","_","-","="},IF(OR($D67 &gt;= AM$6, $E67 &lt; AL$6), 0, 1)+IF(OR($F67 &gt;= AM$6, $G67 &lt; AL$6), 0, 2)+1)</f>
        <v/>
      </c>
      <c r="AM67" s="71" t="str">
        <f ca="1">INDEX({"","_","-","="},IF(OR($D67 &gt;= AN$6, $E67 &lt; AM$6), 0, 1)+IF(OR($F67 &gt;= AN$6, $G67 &lt; AM$6), 0, 2)+1)</f>
        <v/>
      </c>
      <c r="AN67" s="71" t="str">
        <f ca="1">INDEX({"","_","-","="},IF(OR($D67 &gt;= AO$6, $E67 &lt; AN$6), 0, 1)+IF(OR($F67 &gt;= AO$6, $G67 &lt; AN$6), 0, 2)+1)</f>
        <v/>
      </c>
      <c r="AO67" s="71" t="str">
        <f ca="1">INDEX({"","_","-","="},IF(OR($D67 &gt;= AP$6, $E67 &lt; AO$6), 0, 1)+IF(OR($F67 &gt;= AP$6, $G67 &lt; AO$6), 0, 2)+1)</f>
        <v/>
      </c>
      <c r="AP67" s="71" t="str">
        <f ca="1">INDEX({"","_","-","="},IF(OR($D67 &gt;= AQ$6, $E67 &lt; AP$6), 0, 1)+IF(OR($F67 &gt;= AQ$6, $G67 &lt; AP$6), 0, 2)+1)</f>
        <v/>
      </c>
      <c r="AQ67" s="71" t="str">
        <f ca="1">INDEX({"","_","-","="},IF(OR($D67 &gt;= AR$6, $E67 &lt; AQ$6), 0, 1)+IF(OR($F67 &gt;= AR$6, $G67 &lt; AQ$6), 0, 2)+1)</f>
        <v/>
      </c>
      <c r="AR67" s="71" t="str">
        <f ca="1">INDEX({"","_","-","="},IF(OR($D67 &gt;= AS$6, $E67 &lt; AR$6), 0, 1)+IF(OR($F67 &gt;= AS$6, $G67 &lt; AR$6), 0, 2)+1)</f>
        <v/>
      </c>
      <c r="AS67" s="71" t="str">
        <f ca="1">INDEX({"","_","-","="},IF(OR($D67 &gt;= AT$6, $E67 &lt; AS$6), 0, 1)+IF(OR($F67 &gt;= AT$6, $G67 &lt; AS$6), 0, 2)+1)</f>
        <v/>
      </c>
      <c r="AT67" s="71" t="str">
        <f ca="1">INDEX({"","_","-","="},IF(OR($D67 &gt;= AU$6, $E67 &lt; AT$6), 0, 1)+IF(OR($F67 &gt;= AU$6, $G67 &lt; AT$6), 0, 2)+1)</f>
        <v/>
      </c>
      <c r="AU67" s="71" t="str">
        <f ca="1">INDEX({"","_","-","="},IF(OR($D67 &gt;= AV$6, $E67 &lt; AU$6), 0, 1)+IF(OR($F67 &gt;= AV$6, $G67 &lt; AU$6), 0, 2)+1)</f>
        <v/>
      </c>
      <c r="AV67" s="71" t="str">
        <f ca="1">INDEX({"","_","-","="},IF(OR($D67 &gt;= AW$6, $E67 &lt; AV$6), 0, 1)+IF(OR($F67 &gt;= AW$6, $G67 &lt; AV$6), 0, 2)+1)</f>
        <v/>
      </c>
      <c r="AW67" s="71" t="str">
        <f ca="1">INDEX({"","_","-","="},IF(OR($D67 &gt;= AX$6, $E67 &lt; AW$6), 0, 1)+IF(OR($F67 &gt;= AX$6, $G67 &lt; AW$6), 0, 2)+1)</f>
        <v/>
      </c>
      <c r="AX67" s="71" t="str">
        <f ca="1">INDEX({"","_","-","="},IF(OR($D67 &gt;= AY$6, $E67 &lt; AX$6), 0, 1)+IF(OR($F67 &gt;= AY$6, $G67 &lt; AX$6), 0, 2)+1)</f>
        <v/>
      </c>
      <c r="AY67" s="71" t="str">
        <f ca="1">INDEX({"","_","-","="},IF(OR($D67 &gt;= AZ$6, $E67 &lt; AY$6), 0, 1)+IF(OR($F67 &gt;= AZ$6, $G67 &lt; AY$6), 0, 2)+1)</f>
        <v/>
      </c>
      <c r="AZ67" s="71" t="str">
        <f ca="1">INDEX({"","_","-","="},IF(OR($D67 &gt;= BA$6, $E67 &lt; AZ$6), 0, 1)+IF(OR($F67 &gt;= BA$6, $G67 &lt; AZ$6), 0, 2)+1)</f>
        <v/>
      </c>
      <c r="BA67" s="71" t="str">
        <f ca="1">INDEX({"","_","-","="},IF(OR($D67 &gt;= BB$6, $E67 &lt; BA$6), 0, 1)+IF(OR($F67 &gt;= BB$6, $G67 &lt; BA$6), 0, 2)+1)</f>
        <v/>
      </c>
      <c r="BB67" s="71" t="str">
        <f ca="1">INDEX({"","_","-","="},IF(OR($D67 &gt;= BC$6, $E67 &lt; BB$6), 0, 1)+IF(OR($F67 &gt;= BC$6, $G67 &lt; BB$6), 0, 2)+1)</f>
        <v/>
      </c>
      <c r="BC67" s="71" t="str">
        <f ca="1">INDEX({"","_","-","="},IF(OR($D67 &gt;= BD$6, $E67 &lt; BC$6), 0, 1)+IF(OR($F67 &gt;= BD$6, $G67 &lt; BC$6), 0, 2)+1)</f>
        <v/>
      </c>
      <c r="BD67" s="71" t="str">
        <f ca="1">INDEX({"","_","-","="},IF(OR($D67 &gt;= BE$6, $E67 &lt; BD$6), 0, 1)+IF(OR($F67 &gt;= BE$6, $G67 &lt; BD$6), 0, 2)+1)</f>
        <v/>
      </c>
      <c r="BE67" s="71" t="str">
        <f ca="1">INDEX({"","_","-","="},IF(OR($D67 &gt;= BF$6, $E67 &lt; BE$6), 0, 1)+IF(OR($F67 &gt;= BF$6, $G67 &lt; BE$6), 0, 2)+1)</f>
        <v/>
      </c>
      <c r="BF67" s="71" t="str">
        <f ca="1">INDEX({"","_","-","="},IF(OR($D67 &gt;= BG$6, $E67 &lt; BF$6), 0, 1)+IF(OR($F67 &gt;= BG$6, $G67 &lt; BF$6), 0, 2)+1)</f>
        <v/>
      </c>
      <c r="BG67" s="71" t="str">
        <f ca="1">INDEX({"","_","-","="},IF(OR($D67 &gt;= BH$6, $E67 &lt; BG$6), 0, 1)+IF(OR($F67 &gt;= BH$6, $G67 &lt; BG$6), 0, 2)+1)</f>
        <v/>
      </c>
      <c r="BH67" s="71" t="str">
        <f ca="1">INDEX({"","_","-","="},IF(OR($D67 &gt;= BI$6, $E67 &lt; BH$6), 0, 1)+IF(OR($F67 &gt;= BI$6, $G67 &lt; BH$6), 0, 2)+1)</f>
        <v/>
      </c>
      <c r="BI67" s="71" t="str">
        <f ca="1">INDEX({"","_","-","="},IF(OR($D67 &gt;= BJ$6, $E67 &lt; BI$6), 0, 1)+IF(OR($F67 &gt;= BJ$6, $G67 &lt; BI$6), 0, 2)+1)</f>
        <v/>
      </c>
      <c r="BJ67" s="71" t="str">
        <f ca="1">INDEX({"","_","-","="},IF(OR($D67 &gt;= BK$6, $E67 &lt; BJ$6), 0, 1)+IF(OR($F67 &gt;= BK$6, $G67 &lt; BJ$6), 0, 2)+1)</f>
        <v/>
      </c>
      <c r="BK67" s="71" t="str">
        <f ca="1">INDEX({"","_","-","="},IF(OR($D67 &gt;= BL$6, $E67 &lt; BK$6), 0, 1)+IF(OR($F67 &gt;= BL$6, $G67 &lt; BK$6), 0, 2)+1)</f>
        <v/>
      </c>
      <c r="BL67" s="71" t="str">
        <f ca="1">INDEX({"","_","-","="},IF(OR($D67 &gt;= BM$6, $E67 &lt; BL$6), 0, 1)+IF(OR($F67 &gt;= BM$6, $G67 &lt; BL$6), 0, 2)+1)</f>
        <v/>
      </c>
      <c r="BM67" s="71" t="str">
        <f ca="1">INDEX({"","_","-","="},IF(OR($D67 &gt;= BN$6, $E67 &lt; BM$6), 0, 1)+IF(OR($F67 &gt;= BN$6, $G67 &lt; BM$6), 0, 2)+1)</f>
        <v/>
      </c>
      <c r="BN67" s="71" t="str">
        <f ca="1">INDEX({"","_","-","="},IF(OR($D67 &gt;= BO$6, $E67 &lt; BN$6), 0, 1)+IF(OR($F67 &gt;= BO$6, $G67 &lt; BN$6), 0, 2)+1)</f>
        <v/>
      </c>
      <c r="BO67" s="71" t="str">
        <f ca="1">INDEX({"","_","-","="},IF(OR($D67 &gt;= BP$6, $E67 &lt; BO$6), 0, 1)+IF(OR($F67 &gt;= BP$6, $G67 &lt; BO$6), 0, 2)+1)</f>
        <v/>
      </c>
      <c r="BP67" s="71" t="str">
        <f ca="1">INDEX({"","_","-","="},IF(OR($D67 &gt;= BQ$6, $E67 &lt; BP$6), 0, 1)+IF(OR($F67 &gt;= BQ$6, $G67 &lt; BP$6), 0, 2)+1)</f>
        <v/>
      </c>
      <c r="BQ67" s="71" t="str">
        <f ca="1">INDEX({"","_","-","="},IF(OR($D67 &gt;= BR$6, $E67 &lt; BQ$6), 0, 1)+IF(OR($F67 &gt;= BR$6, $G67 &lt; BQ$6), 0, 2)+1)</f>
        <v/>
      </c>
      <c r="BR67" s="71" t="str">
        <f ca="1">INDEX({"","_","-","="},IF(OR($D67 &gt;= BS$6, $E67 &lt; BR$6), 0, 1)+IF(OR($F67 &gt;= BS$6, $G67 &lt; BR$6), 0, 2)+1)</f>
        <v/>
      </c>
      <c r="BS67" s="71" t="str">
        <f ca="1">INDEX({"","_","-","="},IF(OR($D67 &gt;= BT$6, $E67 &lt; BS$6), 0, 1)+IF(OR($F67 &gt;= BT$6, $G67 &lt; BS$6), 0, 2)+1)</f>
        <v/>
      </c>
      <c r="BT67" s="71" t="str">
        <f ca="1">INDEX({"","_","-","="},IF(OR($D67 &gt;= BU$6, $E67 &lt; BT$6), 0, 1)+IF(OR($F67 &gt;= BU$6, $G67 &lt; BT$6), 0, 2)+1)</f>
        <v/>
      </c>
      <c r="BU67" s="71" t="str">
        <f ca="1">INDEX({"","_","-","="},IF(OR($D67 &gt;= BV$6, $E67 &lt; BU$6), 0, 1)+IF(OR($F67 &gt;= BV$6, $G67 &lt; BU$6), 0, 2)+1)</f>
        <v/>
      </c>
      <c r="BV67" s="71" t="str">
        <f ca="1">INDEX({"","_","-","="},IF(OR($D67 &gt;= BW$6, $E67 &lt; BV$6), 0, 1)+IF(OR($F67 &gt;= BW$6, $G67 &lt; BV$6), 0, 2)+1)</f>
        <v/>
      </c>
      <c r="BW67" s="71" t="str">
        <f ca="1">INDEX({"","_","-","="},IF(OR($D67 &gt;= BX$6, $E67 &lt; BW$6), 0, 1)+IF(OR($F67 &gt;= BX$6, $G67 &lt; BW$6), 0, 2)+1)</f>
        <v/>
      </c>
      <c r="BX67" s="71" t="str">
        <f ca="1">INDEX({"","_","-","="},IF(OR($D67 &gt;= BY$6, $E67 &lt; BX$6), 0, 1)+IF(OR($F67 &gt;= BY$6, $G67 &lt; BX$6), 0, 2)+1)</f>
        <v/>
      </c>
      <c r="BY67" s="71" t="str">
        <f ca="1">INDEX({"","_","-","="},IF(OR($D67 &gt;= BZ$6, $E67 &lt; BY$6), 0, 1)+IF(OR($F67 &gt;= BZ$6, $G67 &lt; BY$6), 0, 2)+1)</f>
        <v/>
      </c>
      <c r="BZ67" s="71" t="str">
        <f ca="1">INDEX({"","_","-","="},IF(OR($D67 &gt;= CA$6, $E67 &lt; BZ$6), 0, 1)+IF(OR($F67 &gt;= CA$6, $G67 &lt; BZ$6), 0, 2)+1)</f>
        <v/>
      </c>
      <c r="CA67" s="71" t="str">
        <f ca="1">INDEX({"","_","-","="},IF(OR($D67 &gt;= CB$6, $E67 &lt; CA$6), 0, 1)+IF(OR($F67 &gt;= CB$6, $G67 &lt; CA$6), 0, 2)+1)</f>
        <v/>
      </c>
      <c r="CB67" s="71" t="str">
        <f ca="1">INDEX({"","_","-","="},IF(OR($D67 &gt;= CC$6, $E67 &lt; CB$6), 0, 1)+IF(OR($F67 &gt;= CC$6, $G67 &lt; CB$6), 0, 2)+1)</f>
        <v/>
      </c>
      <c r="CC67" s="71" t="str">
        <f ca="1">INDEX({"","_","-","="},IF(OR($D67 &gt;= CD$6, $E67 &lt; CC$6), 0, 1)+IF(OR($F67 &gt;= CD$6, $G67 &lt; CC$6), 0, 2)+1)</f>
        <v/>
      </c>
      <c r="CD67" s="71" t="str">
        <f ca="1">INDEX({"","_","-","="},IF(OR($D67 &gt;= CE$6, $E67 &lt; CD$6), 0, 1)+IF(OR($F67 &gt;= CE$6, $G67 &lt; CD$6), 0, 2)+1)</f>
        <v/>
      </c>
    </row>
    <row r="68" spans="1:82">
      <c r="A68" s="8" t="str">
        <f ca="1">IF('临-进度'!N63,'临-进度'!$A63,"")</f>
        <v/>
      </c>
      <c r="B68" s="8" t="str">
        <f ca="1">IF('临-进度'!N63,'临-进度'!$B63,"")</f>
        <v/>
      </c>
      <c r="C68" s="8" t="str">
        <f ca="1">IF('临-进度'!N63,'临-进度'!$F63,"")</f>
        <v/>
      </c>
      <c r="D68" s="42" t="str">
        <f ca="1">IF('临-进度'!$N63,'临-进度'!$J63,"")</f>
        <v/>
      </c>
      <c r="E68" s="42" t="str">
        <f ca="1">IF('临-进度'!$N63,'临-进度'!$AF63,"")</f>
        <v/>
      </c>
      <c r="F68" s="42" t="str">
        <f ca="1">IF('临-进度'!$N63,'临-进度'!$K63,"")</f>
        <v/>
      </c>
      <c r="G68" s="76" t="str">
        <f ca="1">IF('临-进度'!$N63,'临-进度'!$AG63,"")</f>
        <v/>
      </c>
      <c r="H68" s="71" t="str">
        <f ca="1">INDEX({"","_","-","="},IF(OR($D68 &gt;= I$6, $E68 &lt; H$6), 0, 1)+IF(OR($F68 &gt;= I$6, $G68 &lt; H$6), 0, 2)+1)</f>
        <v/>
      </c>
      <c r="I68" s="71" t="str">
        <f ca="1">INDEX({"","_","-","="},IF(OR($D68 &gt;= J$6, $E68 &lt; I$6), 0, 1)+IF(OR($F68 &gt;= J$6, $G68 &lt; I$6), 0, 2)+1)</f>
        <v/>
      </c>
      <c r="J68" s="71" t="str">
        <f ca="1">INDEX({"","_","-","="},IF(OR($D68 &gt;= K$6, $E68 &lt; J$6), 0, 1)+IF(OR($F68 &gt;= K$6, $G68 &lt; J$6), 0, 2)+1)</f>
        <v/>
      </c>
      <c r="K68" s="71" t="str">
        <f ca="1">INDEX({"","_","-","="},IF(OR($D68 &gt;= L$6, $E68 &lt; K$6), 0, 1)+IF(OR($F68 &gt;= L$6, $G68 &lt; K$6), 0, 2)+1)</f>
        <v/>
      </c>
      <c r="L68" s="71" t="str">
        <f ca="1">INDEX({"","_","-","="},IF(OR($D68 &gt;= M$6, $E68 &lt; L$6), 0, 1)+IF(OR($F68 &gt;= M$6, $G68 &lt; L$6), 0, 2)+1)</f>
        <v/>
      </c>
      <c r="M68" s="71" t="str">
        <f ca="1">INDEX({"","_","-","="},IF(OR($D68 &gt;= N$6, $E68 &lt; M$6), 0, 1)+IF(OR($F68 &gt;= N$6, $G68 &lt; M$6), 0, 2)+1)</f>
        <v/>
      </c>
      <c r="N68" s="71" t="str">
        <f ca="1">INDEX({"","_","-","="},IF(OR($D68 &gt;= O$6, $E68 &lt; N$6), 0, 1)+IF(OR($F68 &gt;= O$6, $G68 &lt; N$6), 0, 2)+1)</f>
        <v/>
      </c>
      <c r="O68" s="71" t="str">
        <f ca="1">INDEX({"","_","-","="},IF(OR($D68 &gt;= P$6, $E68 &lt; O$6), 0, 1)+IF(OR($F68 &gt;= P$6, $G68 &lt; O$6), 0, 2)+1)</f>
        <v/>
      </c>
      <c r="P68" s="71" t="str">
        <f ca="1">INDEX({"","_","-","="},IF(OR($D68 &gt;= Q$6, $E68 &lt; P$6), 0, 1)+IF(OR($F68 &gt;= Q$6, $G68 &lt; P$6), 0, 2)+1)</f>
        <v/>
      </c>
      <c r="Q68" s="71" t="str">
        <f ca="1">INDEX({"","_","-","="},IF(OR($D68 &gt;= R$6, $E68 &lt; Q$6), 0, 1)+IF(OR($F68 &gt;= R$6, $G68 &lt; Q$6), 0, 2)+1)</f>
        <v/>
      </c>
      <c r="R68" s="71" t="str">
        <f ca="1">INDEX({"","_","-","="},IF(OR($D68 &gt;= S$6, $E68 &lt; R$6), 0, 1)+IF(OR($F68 &gt;= S$6, $G68 &lt; R$6), 0, 2)+1)</f>
        <v/>
      </c>
      <c r="S68" s="71" t="str">
        <f ca="1">INDEX({"","_","-","="},IF(OR($D68 &gt;= T$6, $E68 &lt; S$6), 0, 1)+IF(OR($F68 &gt;= T$6, $G68 &lt; S$6), 0, 2)+1)</f>
        <v/>
      </c>
      <c r="T68" s="71" t="str">
        <f ca="1">INDEX({"","_","-","="},IF(OR($D68 &gt;= U$6, $E68 &lt; T$6), 0, 1)+IF(OR($F68 &gt;= U$6, $G68 &lt; T$6), 0, 2)+1)</f>
        <v/>
      </c>
      <c r="U68" s="71" t="str">
        <f ca="1">INDEX({"","_","-","="},IF(OR($D68 &gt;= V$6, $E68 &lt; U$6), 0, 1)+IF(OR($F68 &gt;= V$6, $G68 &lt; U$6), 0, 2)+1)</f>
        <v/>
      </c>
      <c r="V68" s="71" t="str">
        <f ca="1">INDEX({"","_","-","="},IF(OR($D68 &gt;= W$6, $E68 &lt; V$6), 0, 1)+IF(OR($F68 &gt;= W$6, $G68 &lt; V$6), 0, 2)+1)</f>
        <v/>
      </c>
      <c r="W68" s="71" t="str">
        <f ca="1">INDEX({"","_","-","="},IF(OR($D68 &gt;= X$6, $E68 &lt; W$6), 0, 1)+IF(OR($F68 &gt;= X$6, $G68 &lt; W$6), 0, 2)+1)</f>
        <v/>
      </c>
      <c r="X68" s="71" t="str">
        <f ca="1">INDEX({"","_","-","="},IF(OR($D68 &gt;= Y$6, $E68 &lt; X$6), 0, 1)+IF(OR($F68 &gt;= Y$6, $G68 &lt; X$6), 0, 2)+1)</f>
        <v/>
      </c>
      <c r="Y68" s="71" t="str">
        <f ca="1">INDEX({"","_","-","="},IF(OR($D68 &gt;= Z$6, $E68 &lt; Y$6), 0, 1)+IF(OR($F68 &gt;= Z$6, $G68 &lt; Y$6), 0, 2)+1)</f>
        <v/>
      </c>
      <c r="Z68" s="71" t="str">
        <f ca="1">INDEX({"","_","-","="},IF(OR($D68 &gt;= AA$6, $E68 &lt; Z$6), 0, 1)+IF(OR($F68 &gt;= AA$6, $G68 &lt; Z$6), 0, 2)+1)</f>
        <v/>
      </c>
      <c r="AA68" s="71" t="str">
        <f ca="1">INDEX({"","_","-","="},IF(OR($D68 &gt;= AB$6, $E68 &lt; AA$6), 0, 1)+IF(OR($F68 &gt;= AB$6, $G68 &lt; AA$6), 0, 2)+1)</f>
        <v/>
      </c>
      <c r="AB68" s="71" t="str">
        <f ca="1">INDEX({"","_","-","="},IF(OR($D68 &gt;= AC$6, $E68 &lt; AB$6), 0, 1)+IF(OR($F68 &gt;= AC$6, $G68 &lt; AB$6), 0, 2)+1)</f>
        <v/>
      </c>
      <c r="AC68" s="71" t="str">
        <f ca="1">INDEX({"","_","-","="},IF(OR($D68 &gt;= AD$6, $E68 &lt; AC$6), 0, 1)+IF(OR($F68 &gt;= AD$6, $G68 &lt; AC$6), 0, 2)+1)</f>
        <v/>
      </c>
      <c r="AD68" s="71" t="str">
        <f ca="1">INDEX({"","_","-","="},IF(OR($D68 &gt;= AE$6, $E68 &lt; AD$6), 0, 1)+IF(OR($F68 &gt;= AE$6, $G68 &lt; AD$6), 0, 2)+1)</f>
        <v/>
      </c>
      <c r="AE68" s="71" t="str">
        <f ca="1">INDEX({"","_","-","="},IF(OR($D68 &gt;= AF$6, $E68 &lt; AE$6), 0, 1)+IF(OR($F68 &gt;= AF$6, $G68 &lt; AE$6), 0, 2)+1)</f>
        <v/>
      </c>
      <c r="AF68" s="71" t="str">
        <f ca="1">INDEX({"","_","-","="},IF(OR($D68 &gt;= AG$6, $E68 &lt; AF$6), 0, 1)+IF(OR($F68 &gt;= AG$6, $G68 &lt; AF$6), 0, 2)+1)</f>
        <v/>
      </c>
      <c r="AG68" s="71" t="str">
        <f ca="1">INDEX({"","_","-","="},IF(OR($D68 &gt;= AH$6, $E68 &lt; AG$6), 0, 1)+IF(OR($F68 &gt;= AH$6, $G68 &lt; AG$6), 0, 2)+1)</f>
        <v/>
      </c>
      <c r="AH68" s="71" t="str">
        <f ca="1">INDEX({"","_","-","="},IF(OR($D68 &gt;= AI$6, $E68 &lt; AH$6), 0, 1)+IF(OR($F68 &gt;= AI$6, $G68 &lt; AH$6), 0, 2)+1)</f>
        <v/>
      </c>
      <c r="AI68" s="71" t="str">
        <f ca="1">INDEX({"","_","-","="},IF(OR($D68 &gt;= AJ$6, $E68 &lt; AI$6), 0, 1)+IF(OR($F68 &gt;= AJ$6, $G68 &lt; AI$6), 0, 2)+1)</f>
        <v/>
      </c>
      <c r="AJ68" s="71" t="str">
        <f ca="1">INDEX({"","_","-","="},IF(OR($D68 &gt;= AK$6, $E68 &lt; AJ$6), 0, 1)+IF(OR($F68 &gt;= AK$6, $G68 &lt; AJ$6), 0, 2)+1)</f>
        <v/>
      </c>
      <c r="AK68" s="71" t="str">
        <f ca="1">INDEX({"","_","-","="},IF(OR($D68 &gt;= AL$6, $E68 &lt; AK$6), 0, 1)+IF(OR($F68 &gt;= AL$6, $G68 &lt; AK$6), 0, 2)+1)</f>
        <v/>
      </c>
      <c r="AL68" s="71" t="str">
        <f ca="1">INDEX({"","_","-","="},IF(OR($D68 &gt;= AM$6, $E68 &lt; AL$6), 0, 1)+IF(OR($F68 &gt;= AM$6, $G68 &lt; AL$6), 0, 2)+1)</f>
        <v/>
      </c>
      <c r="AM68" s="71" t="str">
        <f ca="1">INDEX({"","_","-","="},IF(OR($D68 &gt;= AN$6, $E68 &lt; AM$6), 0, 1)+IF(OR($F68 &gt;= AN$6, $G68 &lt; AM$6), 0, 2)+1)</f>
        <v/>
      </c>
      <c r="AN68" s="71" t="str">
        <f ca="1">INDEX({"","_","-","="},IF(OR($D68 &gt;= AO$6, $E68 &lt; AN$6), 0, 1)+IF(OR($F68 &gt;= AO$6, $G68 &lt; AN$6), 0, 2)+1)</f>
        <v/>
      </c>
      <c r="AO68" s="71" t="str">
        <f ca="1">INDEX({"","_","-","="},IF(OR($D68 &gt;= AP$6, $E68 &lt; AO$6), 0, 1)+IF(OR($F68 &gt;= AP$6, $G68 &lt; AO$6), 0, 2)+1)</f>
        <v/>
      </c>
      <c r="AP68" s="71" t="str">
        <f ca="1">INDEX({"","_","-","="},IF(OR($D68 &gt;= AQ$6, $E68 &lt; AP$6), 0, 1)+IF(OR($F68 &gt;= AQ$6, $G68 &lt; AP$6), 0, 2)+1)</f>
        <v/>
      </c>
      <c r="AQ68" s="71" t="str">
        <f ca="1">INDEX({"","_","-","="},IF(OR($D68 &gt;= AR$6, $E68 &lt; AQ$6), 0, 1)+IF(OR($F68 &gt;= AR$6, $G68 &lt; AQ$6), 0, 2)+1)</f>
        <v/>
      </c>
      <c r="AR68" s="71" t="str">
        <f ca="1">INDEX({"","_","-","="},IF(OR($D68 &gt;= AS$6, $E68 &lt; AR$6), 0, 1)+IF(OR($F68 &gt;= AS$6, $G68 &lt; AR$6), 0, 2)+1)</f>
        <v/>
      </c>
      <c r="AS68" s="71" t="str">
        <f ca="1">INDEX({"","_","-","="},IF(OR($D68 &gt;= AT$6, $E68 &lt; AS$6), 0, 1)+IF(OR($F68 &gt;= AT$6, $G68 &lt; AS$6), 0, 2)+1)</f>
        <v/>
      </c>
      <c r="AT68" s="71" t="str">
        <f ca="1">INDEX({"","_","-","="},IF(OR($D68 &gt;= AU$6, $E68 &lt; AT$6), 0, 1)+IF(OR($F68 &gt;= AU$6, $G68 &lt; AT$6), 0, 2)+1)</f>
        <v/>
      </c>
      <c r="AU68" s="71" t="str">
        <f ca="1">INDEX({"","_","-","="},IF(OR($D68 &gt;= AV$6, $E68 &lt; AU$6), 0, 1)+IF(OR($F68 &gt;= AV$6, $G68 &lt; AU$6), 0, 2)+1)</f>
        <v/>
      </c>
      <c r="AV68" s="71" t="str">
        <f ca="1">INDEX({"","_","-","="},IF(OR($D68 &gt;= AW$6, $E68 &lt; AV$6), 0, 1)+IF(OR($F68 &gt;= AW$6, $G68 &lt; AV$6), 0, 2)+1)</f>
        <v/>
      </c>
      <c r="AW68" s="71" t="str">
        <f ca="1">INDEX({"","_","-","="},IF(OR($D68 &gt;= AX$6, $E68 &lt; AW$6), 0, 1)+IF(OR($F68 &gt;= AX$6, $G68 &lt; AW$6), 0, 2)+1)</f>
        <v/>
      </c>
      <c r="AX68" s="71" t="str">
        <f ca="1">INDEX({"","_","-","="},IF(OR($D68 &gt;= AY$6, $E68 &lt; AX$6), 0, 1)+IF(OR($F68 &gt;= AY$6, $G68 &lt; AX$6), 0, 2)+1)</f>
        <v/>
      </c>
      <c r="AY68" s="71" t="str">
        <f ca="1">INDEX({"","_","-","="},IF(OR($D68 &gt;= AZ$6, $E68 &lt; AY$6), 0, 1)+IF(OR($F68 &gt;= AZ$6, $G68 &lt; AY$6), 0, 2)+1)</f>
        <v/>
      </c>
      <c r="AZ68" s="71" t="str">
        <f ca="1">INDEX({"","_","-","="},IF(OR($D68 &gt;= BA$6, $E68 &lt; AZ$6), 0, 1)+IF(OR($F68 &gt;= BA$6, $G68 &lt; AZ$6), 0, 2)+1)</f>
        <v/>
      </c>
      <c r="BA68" s="71" t="str">
        <f ca="1">INDEX({"","_","-","="},IF(OR($D68 &gt;= BB$6, $E68 &lt; BA$6), 0, 1)+IF(OR($F68 &gt;= BB$6, $G68 &lt; BA$6), 0, 2)+1)</f>
        <v/>
      </c>
      <c r="BB68" s="71" t="str">
        <f ca="1">INDEX({"","_","-","="},IF(OR($D68 &gt;= BC$6, $E68 &lt; BB$6), 0, 1)+IF(OR($F68 &gt;= BC$6, $G68 &lt; BB$6), 0, 2)+1)</f>
        <v/>
      </c>
      <c r="BC68" s="71" t="str">
        <f ca="1">INDEX({"","_","-","="},IF(OR($D68 &gt;= BD$6, $E68 &lt; BC$6), 0, 1)+IF(OR($F68 &gt;= BD$6, $G68 &lt; BC$6), 0, 2)+1)</f>
        <v/>
      </c>
      <c r="BD68" s="71" t="str">
        <f ca="1">INDEX({"","_","-","="},IF(OR($D68 &gt;= BE$6, $E68 &lt; BD$6), 0, 1)+IF(OR($F68 &gt;= BE$6, $G68 &lt; BD$6), 0, 2)+1)</f>
        <v/>
      </c>
      <c r="BE68" s="71" t="str">
        <f ca="1">INDEX({"","_","-","="},IF(OR($D68 &gt;= BF$6, $E68 &lt; BE$6), 0, 1)+IF(OR($F68 &gt;= BF$6, $G68 &lt; BE$6), 0, 2)+1)</f>
        <v/>
      </c>
      <c r="BF68" s="71" t="str">
        <f ca="1">INDEX({"","_","-","="},IF(OR($D68 &gt;= BG$6, $E68 &lt; BF$6), 0, 1)+IF(OR($F68 &gt;= BG$6, $G68 &lt; BF$6), 0, 2)+1)</f>
        <v/>
      </c>
      <c r="BG68" s="71" t="str">
        <f ca="1">INDEX({"","_","-","="},IF(OR($D68 &gt;= BH$6, $E68 &lt; BG$6), 0, 1)+IF(OR($F68 &gt;= BH$6, $G68 &lt; BG$6), 0, 2)+1)</f>
        <v/>
      </c>
      <c r="BH68" s="71" t="str">
        <f ca="1">INDEX({"","_","-","="},IF(OR($D68 &gt;= BI$6, $E68 &lt; BH$6), 0, 1)+IF(OR($F68 &gt;= BI$6, $G68 &lt; BH$6), 0, 2)+1)</f>
        <v/>
      </c>
      <c r="BI68" s="71" t="str">
        <f ca="1">INDEX({"","_","-","="},IF(OR($D68 &gt;= BJ$6, $E68 &lt; BI$6), 0, 1)+IF(OR($F68 &gt;= BJ$6, $G68 &lt; BI$6), 0, 2)+1)</f>
        <v/>
      </c>
      <c r="BJ68" s="71" t="str">
        <f ca="1">INDEX({"","_","-","="},IF(OR($D68 &gt;= BK$6, $E68 &lt; BJ$6), 0, 1)+IF(OR($F68 &gt;= BK$6, $G68 &lt; BJ$6), 0, 2)+1)</f>
        <v/>
      </c>
      <c r="BK68" s="71" t="str">
        <f ca="1">INDEX({"","_","-","="},IF(OR($D68 &gt;= BL$6, $E68 &lt; BK$6), 0, 1)+IF(OR($F68 &gt;= BL$6, $G68 &lt; BK$6), 0, 2)+1)</f>
        <v/>
      </c>
      <c r="BL68" s="71" t="str">
        <f ca="1">INDEX({"","_","-","="},IF(OR($D68 &gt;= BM$6, $E68 &lt; BL$6), 0, 1)+IF(OR($F68 &gt;= BM$6, $G68 &lt; BL$6), 0, 2)+1)</f>
        <v/>
      </c>
      <c r="BM68" s="71" t="str">
        <f ca="1">INDEX({"","_","-","="},IF(OR($D68 &gt;= BN$6, $E68 &lt; BM$6), 0, 1)+IF(OR($F68 &gt;= BN$6, $G68 &lt; BM$6), 0, 2)+1)</f>
        <v/>
      </c>
      <c r="BN68" s="71" t="str">
        <f ca="1">INDEX({"","_","-","="},IF(OR($D68 &gt;= BO$6, $E68 &lt; BN$6), 0, 1)+IF(OR($F68 &gt;= BO$6, $G68 &lt; BN$6), 0, 2)+1)</f>
        <v/>
      </c>
      <c r="BO68" s="71" t="str">
        <f ca="1">INDEX({"","_","-","="},IF(OR($D68 &gt;= BP$6, $E68 &lt; BO$6), 0, 1)+IF(OR($F68 &gt;= BP$6, $G68 &lt; BO$6), 0, 2)+1)</f>
        <v/>
      </c>
      <c r="BP68" s="71" t="str">
        <f ca="1">INDEX({"","_","-","="},IF(OR($D68 &gt;= BQ$6, $E68 &lt; BP$6), 0, 1)+IF(OR($F68 &gt;= BQ$6, $G68 &lt; BP$6), 0, 2)+1)</f>
        <v/>
      </c>
      <c r="BQ68" s="71" t="str">
        <f ca="1">INDEX({"","_","-","="},IF(OR($D68 &gt;= BR$6, $E68 &lt; BQ$6), 0, 1)+IF(OR($F68 &gt;= BR$6, $G68 &lt; BQ$6), 0, 2)+1)</f>
        <v/>
      </c>
      <c r="BR68" s="71" t="str">
        <f ca="1">INDEX({"","_","-","="},IF(OR($D68 &gt;= BS$6, $E68 &lt; BR$6), 0, 1)+IF(OR($F68 &gt;= BS$6, $G68 &lt; BR$6), 0, 2)+1)</f>
        <v/>
      </c>
      <c r="BS68" s="71" t="str">
        <f ca="1">INDEX({"","_","-","="},IF(OR($D68 &gt;= BT$6, $E68 &lt; BS$6), 0, 1)+IF(OR($F68 &gt;= BT$6, $G68 &lt; BS$6), 0, 2)+1)</f>
        <v/>
      </c>
      <c r="BT68" s="71" t="str">
        <f ca="1">INDEX({"","_","-","="},IF(OR($D68 &gt;= BU$6, $E68 &lt; BT$6), 0, 1)+IF(OR($F68 &gt;= BU$6, $G68 &lt; BT$6), 0, 2)+1)</f>
        <v/>
      </c>
      <c r="BU68" s="71" t="str">
        <f ca="1">INDEX({"","_","-","="},IF(OR($D68 &gt;= BV$6, $E68 &lt; BU$6), 0, 1)+IF(OR($F68 &gt;= BV$6, $G68 &lt; BU$6), 0, 2)+1)</f>
        <v/>
      </c>
      <c r="BV68" s="71" t="str">
        <f ca="1">INDEX({"","_","-","="},IF(OR($D68 &gt;= BW$6, $E68 &lt; BV$6), 0, 1)+IF(OR($F68 &gt;= BW$6, $G68 &lt; BV$6), 0, 2)+1)</f>
        <v/>
      </c>
      <c r="BW68" s="71" t="str">
        <f ca="1">INDEX({"","_","-","="},IF(OR($D68 &gt;= BX$6, $E68 &lt; BW$6), 0, 1)+IF(OR($F68 &gt;= BX$6, $G68 &lt; BW$6), 0, 2)+1)</f>
        <v/>
      </c>
      <c r="BX68" s="71" t="str">
        <f ca="1">INDEX({"","_","-","="},IF(OR($D68 &gt;= BY$6, $E68 &lt; BX$6), 0, 1)+IF(OR($F68 &gt;= BY$6, $G68 &lt; BX$6), 0, 2)+1)</f>
        <v/>
      </c>
      <c r="BY68" s="71" t="str">
        <f ca="1">INDEX({"","_","-","="},IF(OR($D68 &gt;= BZ$6, $E68 &lt; BY$6), 0, 1)+IF(OR($F68 &gt;= BZ$6, $G68 &lt; BY$6), 0, 2)+1)</f>
        <v/>
      </c>
      <c r="BZ68" s="71" t="str">
        <f ca="1">INDEX({"","_","-","="},IF(OR($D68 &gt;= CA$6, $E68 &lt; BZ$6), 0, 1)+IF(OR($F68 &gt;= CA$6, $G68 &lt; BZ$6), 0, 2)+1)</f>
        <v/>
      </c>
      <c r="CA68" s="71" t="str">
        <f ca="1">INDEX({"","_","-","="},IF(OR($D68 &gt;= CB$6, $E68 &lt; CA$6), 0, 1)+IF(OR($F68 &gt;= CB$6, $G68 &lt; CA$6), 0, 2)+1)</f>
        <v/>
      </c>
      <c r="CB68" s="71" t="str">
        <f ca="1">INDEX({"","_","-","="},IF(OR($D68 &gt;= CC$6, $E68 &lt; CB$6), 0, 1)+IF(OR($F68 &gt;= CC$6, $G68 &lt; CB$6), 0, 2)+1)</f>
        <v/>
      </c>
      <c r="CC68" s="71" t="str">
        <f ca="1">INDEX({"","_","-","="},IF(OR($D68 &gt;= CD$6, $E68 &lt; CC$6), 0, 1)+IF(OR($F68 &gt;= CD$6, $G68 &lt; CC$6), 0, 2)+1)</f>
        <v/>
      </c>
      <c r="CD68" s="71" t="str">
        <f ca="1">INDEX({"","_","-","="},IF(OR($D68 &gt;= CE$6, $E68 &lt; CD$6), 0, 1)+IF(OR($F68 &gt;= CE$6, $G68 &lt; CD$6), 0, 2)+1)</f>
        <v/>
      </c>
    </row>
    <row r="69" spans="1:82">
      <c r="A69" s="8" t="str">
        <f ca="1">IF('临-进度'!N64,'临-进度'!$A64,"")</f>
        <v/>
      </c>
      <c r="B69" s="8" t="str">
        <f ca="1">IF('临-进度'!N64,'临-进度'!$B64,"")</f>
        <v/>
      </c>
      <c r="C69" s="8" t="str">
        <f ca="1">IF('临-进度'!N64,'临-进度'!$F64,"")</f>
        <v/>
      </c>
      <c r="D69" s="42" t="str">
        <f ca="1">IF('临-进度'!$N64,'临-进度'!$J64,"")</f>
        <v/>
      </c>
      <c r="E69" s="42" t="str">
        <f ca="1">IF('临-进度'!$N64,'临-进度'!$AF64,"")</f>
        <v/>
      </c>
      <c r="F69" s="42" t="str">
        <f ca="1">IF('临-进度'!$N64,'临-进度'!$K64,"")</f>
        <v/>
      </c>
      <c r="G69" s="76" t="str">
        <f ca="1">IF('临-进度'!$N64,'临-进度'!$AG64,"")</f>
        <v/>
      </c>
      <c r="H69" s="71" t="str">
        <f ca="1">INDEX({"","_","-","="},IF(OR($D69 &gt;= I$6, $E69 &lt; H$6), 0, 1)+IF(OR($F69 &gt;= I$6, $G69 &lt; H$6), 0, 2)+1)</f>
        <v/>
      </c>
      <c r="I69" s="71" t="str">
        <f ca="1">INDEX({"","_","-","="},IF(OR($D69 &gt;= J$6, $E69 &lt; I$6), 0, 1)+IF(OR($F69 &gt;= J$6, $G69 &lt; I$6), 0, 2)+1)</f>
        <v/>
      </c>
      <c r="J69" s="71" t="str">
        <f ca="1">INDEX({"","_","-","="},IF(OR($D69 &gt;= K$6, $E69 &lt; J$6), 0, 1)+IF(OR($F69 &gt;= K$6, $G69 &lt; J$6), 0, 2)+1)</f>
        <v/>
      </c>
      <c r="K69" s="71" t="str">
        <f ca="1">INDEX({"","_","-","="},IF(OR($D69 &gt;= L$6, $E69 &lt; K$6), 0, 1)+IF(OR($F69 &gt;= L$6, $G69 &lt; K$6), 0, 2)+1)</f>
        <v/>
      </c>
      <c r="L69" s="71" t="str">
        <f ca="1">INDEX({"","_","-","="},IF(OR($D69 &gt;= M$6, $E69 &lt; L$6), 0, 1)+IF(OR($F69 &gt;= M$6, $G69 &lt; L$6), 0, 2)+1)</f>
        <v/>
      </c>
      <c r="M69" s="71" t="str">
        <f ca="1">INDEX({"","_","-","="},IF(OR($D69 &gt;= N$6, $E69 &lt; M$6), 0, 1)+IF(OR($F69 &gt;= N$6, $G69 &lt; M$6), 0, 2)+1)</f>
        <v/>
      </c>
      <c r="N69" s="71" t="str">
        <f ca="1">INDEX({"","_","-","="},IF(OR($D69 &gt;= O$6, $E69 &lt; N$6), 0, 1)+IF(OR($F69 &gt;= O$6, $G69 &lt; N$6), 0, 2)+1)</f>
        <v/>
      </c>
      <c r="O69" s="71" t="str">
        <f ca="1">INDEX({"","_","-","="},IF(OR($D69 &gt;= P$6, $E69 &lt; O$6), 0, 1)+IF(OR($F69 &gt;= P$6, $G69 &lt; O$6), 0, 2)+1)</f>
        <v/>
      </c>
      <c r="P69" s="71" t="str">
        <f ca="1">INDEX({"","_","-","="},IF(OR($D69 &gt;= Q$6, $E69 &lt; P$6), 0, 1)+IF(OR($F69 &gt;= Q$6, $G69 &lt; P$6), 0, 2)+1)</f>
        <v/>
      </c>
      <c r="Q69" s="71" t="str">
        <f ca="1">INDEX({"","_","-","="},IF(OR($D69 &gt;= R$6, $E69 &lt; Q$6), 0, 1)+IF(OR($F69 &gt;= R$6, $G69 &lt; Q$6), 0, 2)+1)</f>
        <v/>
      </c>
      <c r="R69" s="71" t="str">
        <f ca="1">INDEX({"","_","-","="},IF(OR($D69 &gt;= S$6, $E69 &lt; R$6), 0, 1)+IF(OR($F69 &gt;= S$6, $G69 &lt; R$6), 0, 2)+1)</f>
        <v/>
      </c>
      <c r="S69" s="71" t="str">
        <f ca="1">INDEX({"","_","-","="},IF(OR($D69 &gt;= T$6, $E69 &lt; S$6), 0, 1)+IF(OR($F69 &gt;= T$6, $G69 &lt; S$6), 0, 2)+1)</f>
        <v/>
      </c>
      <c r="T69" s="71" t="str">
        <f ca="1">INDEX({"","_","-","="},IF(OR($D69 &gt;= U$6, $E69 &lt; T$6), 0, 1)+IF(OR($F69 &gt;= U$6, $G69 &lt; T$6), 0, 2)+1)</f>
        <v/>
      </c>
      <c r="U69" s="71" t="str">
        <f ca="1">INDEX({"","_","-","="},IF(OR($D69 &gt;= V$6, $E69 &lt; U$6), 0, 1)+IF(OR($F69 &gt;= V$6, $G69 &lt; U$6), 0, 2)+1)</f>
        <v/>
      </c>
      <c r="V69" s="71" t="str">
        <f ca="1">INDEX({"","_","-","="},IF(OR($D69 &gt;= W$6, $E69 &lt; V$6), 0, 1)+IF(OR($F69 &gt;= W$6, $G69 &lt; V$6), 0, 2)+1)</f>
        <v/>
      </c>
      <c r="W69" s="71" t="str">
        <f ca="1">INDEX({"","_","-","="},IF(OR($D69 &gt;= X$6, $E69 &lt; W$6), 0, 1)+IF(OR($F69 &gt;= X$6, $G69 &lt; W$6), 0, 2)+1)</f>
        <v/>
      </c>
      <c r="X69" s="71" t="str">
        <f ca="1">INDEX({"","_","-","="},IF(OR($D69 &gt;= Y$6, $E69 &lt; X$6), 0, 1)+IF(OR($F69 &gt;= Y$6, $G69 &lt; X$6), 0, 2)+1)</f>
        <v/>
      </c>
      <c r="Y69" s="71" t="str">
        <f ca="1">INDEX({"","_","-","="},IF(OR($D69 &gt;= Z$6, $E69 &lt; Y$6), 0, 1)+IF(OR($F69 &gt;= Z$6, $G69 &lt; Y$6), 0, 2)+1)</f>
        <v/>
      </c>
      <c r="Z69" s="71" t="str">
        <f ca="1">INDEX({"","_","-","="},IF(OR($D69 &gt;= AA$6, $E69 &lt; Z$6), 0, 1)+IF(OR($F69 &gt;= AA$6, $G69 &lt; Z$6), 0, 2)+1)</f>
        <v/>
      </c>
      <c r="AA69" s="71" t="str">
        <f ca="1">INDEX({"","_","-","="},IF(OR($D69 &gt;= AB$6, $E69 &lt; AA$6), 0, 1)+IF(OR($F69 &gt;= AB$6, $G69 &lt; AA$6), 0, 2)+1)</f>
        <v/>
      </c>
      <c r="AB69" s="71" t="str">
        <f ca="1">INDEX({"","_","-","="},IF(OR($D69 &gt;= AC$6, $E69 &lt; AB$6), 0, 1)+IF(OR($F69 &gt;= AC$6, $G69 &lt; AB$6), 0, 2)+1)</f>
        <v/>
      </c>
      <c r="AC69" s="71" t="str">
        <f ca="1">INDEX({"","_","-","="},IF(OR($D69 &gt;= AD$6, $E69 &lt; AC$6), 0, 1)+IF(OR($F69 &gt;= AD$6, $G69 &lt; AC$6), 0, 2)+1)</f>
        <v/>
      </c>
      <c r="AD69" s="71" t="str">
        <f ca="1">INDEX({"","_","-","="},IF(OR($D69 &gt;= AE$6, $E69 &lt; AD$6), 0, 1)+IF(OR($F69 &gt;= AE$6, $G69 &lt; AD$6), 0, 2)+1)</f>
        <v/>
      </c>
      <c r="AE69" s="71" t="str">
        <f ca="1">INDEX({"","_","-","="},IF(OR($D69 &gt;= AF$6, $E69 &lt; AE$6), 0, 1)+IF(OR($F69 &gt;= AF$6, $G69 &lt; AE$6), 0, 2)+1)</f>
        <v/>
      </c>
      <c r="AF69" s="71" t="str">
        <f ca="1">INDEX({"","_","-","="},IF(OR($D69 &gt;= AG$6, $E69 &lt; AF$6), 0, 1)+IF(OR($F69 &gt;= AG$6, $G69 &lt; AF$6), 0, 2)+1)</f>
        <v/>
      </c>
      <c r="AG69" s="71" t="str">
        <f ca="1">INDEX({"","_","-","="},IF(OR($D69 &gt;= AH$6, $E69 &lt; AG$6), 0, 1)+IF(OR($F69 &gt;= AH$6, $G69 &lt; AG$6), 0, 2)+1)</f>
        <v/>
      </c>
      <c r="AH69" s="71" t="str">
        <f ca="1">INDEX({"","_","-","="},IF(OR($D69 &gt;= AI$6, $E69 &lt; AH$6), 0, 1)+IF(OR($F69 &gt;= AI$6, $G69 &lt; AH$6), 0, 2)+1)</f>
        <v/>
      </c>
      <c r="AI69" s="71" t="str">
        <f ca="1">INDEX({"","_","-","="},IF(OR($D69 &gt;= AJ$6, $E69 &lt; AI$6), 0, 1)+IF(OR($F69 &gt;= AJ$6, $G69 &lt; AI$6), 0, 2)+1)</f>
        <v/>
      </c>
      <c r="AJ69" s="71" t="str">
        <f ca="1">INDEX({"","_","-","="},IF(OR($D69 &gt;= AK$6, $E69 &lt; AJ$6), 0, 1)+IF(OR($F69 &gt;= AK$6, $G69 &lt; AJ$6), 0, 2)+1)</f>
        <v/>
      </c>
      <c r="AK69" s="71" t="str">
        <f ca="1">INDEX({"","_","-","="},IF(OR($D69 &gt;= AL$6, $E69 &lt; AK$6), 0, 1)+IF(OR($F69 &gt;= AL$6, $G69 &lt; AK$6), 0, 2)+1)</f>
        <v/>
      </c>
      <c r="AL69" s="71" t="str">
        <f ca="1">INDEX({"","_","-","="},IF(OR($D69 &gt;= AM$6, $E69 &lt; AL$6), 0, 1)+IF(OR($F69 &gt;= AM$6, $G69 &lt; AL$6), 0, 2)+1)</f>
        <v/>
      </c>
      <c r="AM69" s="71" t="str">
        <f ca="1">INDEX({"","_","-","="},IF(OR($D69 &gt;= AN$6, $E69 &lt; AM$6), 0, 1)+IF(OR($F69 &gt;= AN$6, $G69 &lt; AM$6), 0, 2)+1)</f>
        <v/>
      </c>
      <c r="AN69" s="71" t="str">
        <f ca="1">INDEX({"","_","-","="},IF(OR($D69 &gt;= AO$6, $E69 &lt; AN$6), 0, 1)+IF(OR($F69 &gt;= AO$6, $G69 &lt; AN$6), 0, 2)+1)</f>
        <v/>
      </c>
      <c r="AO69" s="71" t="str">
        <f ca="1">INDEX({"","_","-","="},IF(OR($D69 &gt;= AP$6, $E69 &lt; AO$6), 0, 1)+IF(OR($F69 &gt;= AP$6, $G69 &lt; AO$6), 0, 2)+1)</f>
        <v/>
      </c>
      <c r="AP69" s="71" t="str">
        <f ca="1">INDEX({"","_","-","="},IF(OR($D69 &gt;= AQ$6, $E69 &lt; AP$6), 0, 1)+IF(OR($F69 &gt;= AQ$6, $G69 &lt; AP$6), 0, 2)+1)</f>
        <v/>
      </c>
      <c r="AQ69" s="71" t="str">
        <f ca="1">INDEX({"","_","-","="},IF(OR($D69 &gt;= AR$6, $E69 &lt; AQ$6), 0, 1)+IF(OR($F69 &gt;= AR$6, $G69 &lt; AQ$6), 0, 2)+1)</f>
        <v/>
      </c>
      <c r="AR69" s="71" t="str">
        <f ca="1">INDEX({"","_","-","="},IF(OR($D69 &gt;= AS$6, $E69 &lt; AR$6), 0, 1)+IF(OR($F69 &gt;= AS$6, $G69 &lt; AR$6), 0, 2)+1)</f>
        <v/>
      </c>
      <c r="AS69" s="71" t="str">
        <f ca="1">INDEX({"","_","-","="},IF(OR($D69 &gt;= AT$6, $E69 &lt; AS$6), 0, 1)+IF(OR($F69 &gt;= AT$6, $G69 &lt; AS$6), 0, 2)+1)</f>
        <v/>
      </c>
      <c r="AT69" s="71" t="str">
        <f ca="1">INDEX({"","_","-","="},IF(OR($D69 &gt;= AU$6, $E69 &lt; AT$6), 0, 1)+IF(OR($F69 &gt;= AU$6, $G69 &lt; AT$6), 0, 2)+1)</f>
        <v/>
      </c>
      <c r="AU69" s="71" t="str">
        <f ca="1">INDEX({"","_","-","="},IF(OR($D69 &gt;= AV$6, $E69 &lt; AU$6), 0, 1)+IF(OR($F69 &gt;= AV$6, $G69 &lt; AU$6), 0, 2)+1)</f>
        <v/>
      </c>
      <c r="AV69" s="71" t="str">
        <f ca="1">INDEX({"","_","-","="},IF(OR($D69 &gt;= AW$6, $E69 &lt; AV$6), 0, 1)+IF(OR($F69 &gt;= AW$6, $G69 &lt; AV$6), 0, 2)+1)</f>
        <v/>
      </c>
      <c r="AW69" s="71" t="str">
        <f ca="1">INDEX({"","_","-","="},IF(OR($D69 &gt;= AX$6, $E69 &lt; AW$6), 0, 1)+IF(OR($F69 &gt;= AX$6, $G69 &lt; AW$6), 0, 2)+1)</f>
        <v/>
      </c>
      <c r="AX69" s="71" t="str">
        <f ca="1">INDEX({"","_","-","="},IF(OR($D69 &gt;= AY$6, $E69 &lt; AX$6), 0, 1)+IF(OR($F69 &gt;= AY$6, $G69 &lt; AX$6), 0, 2)+1)</f>
        <v/>
      </c>
      <c r="AY69" s="71" t="str">
        <f ca="1">INDEX({"","_","-","="},IF(OR($D69 &gt;= AZ$6, $E69 &lt; AY$6), 0, 1)+IF(OR($F69 &gt;= AZ$6, $G69 &lt; AY$6), 0, 2)+1)</f>
        <v/>
      </c>
      <c r="AZ69" s="71" t="str">
        <f ca="1">INDEX({"","_","-","="},IF(OR($D69 &gt;= BA$6, $E69 &lt; AZ$6), 0, 1)+IF(OR($F69 &gt;= BA$6, $G69 &lt; AZ$6), 0, 2)+1)</f>
        <v/>
      </c>
      <c r="BA69" s="71" t="str">
        <f ca="1">INDEX({"","_","-","="},IF(OR($D69 &gt;= BB$6, $E69 &lt; BA$6), 0, 1)+IF(OR($F69 &gt;= BB$6, $G69 &lt; BA$6), 0, 2)+1)</f>
        <v/>
      </c>
      <c r="BB69" s="71" t="str">
        <f ca="1">INDEX({"","_","-","="},IF(OR($D69 &gt;= BC$6, $E69 &lt; BB$6), 0, 1)+IF(OR($F69 &gt;= BC$6, $G69 &lt; BB$6), 0, 2)+1)</f>
        <v/>
      </c>
      <c r="BC69" s="71" t="str">
        <f ca="1">INDEX({"","_","-","="},IF(OR($D69 &gt;= BD$6, $E69 &lt; BC$6), 0, 1)+IF(OR($F69 &gt;= BD$6, $G69 &lt; BC$6), 0, 2)+1)</f>
        <v/>
      </c>
      <c r="BD69" s="71" t="str">
        <f ca="1">INDEX({"","_","-","="},IF(OR($D69 &gt;= BE$6, $E69 &lt; BD$6), 0, 1)+IF(OR($F69 &gt;= BE$6, $G69 &lt; BD$6), 0, 2)+1)</f>
        <v/>
      </c>
      <c r="BE69" s="71" t="str">
        <f ca="1">INDEX({"","_","-","="},IF(OR($D69 &gt;= BF$6, $E69 &lt; BE$6), 0, 1)+IF(OR($F69 &gt;= BF$6, $G69 &lt; BE$6), 0, 2)+1)</f>
        <v/>
      </c>
      <c r="BF69" s="71" t="str">
        <f ca="1">INDEX({"","_","-","="},IF(OR($D69 &gt;= BG$6, $E69 &lt; BF$6), 0, 1)+IF(OR($F69 &gt;= BG$6, $G69 &lt; BF$6), 0, 2)+1)</f>
        <v/>
      </c>
      <c r="BG69" s="71" t="str">
        <f ca="1">INDEX({"","_","-","="},IF(OR($D69 &gt;= BH$6, $E69 &lt; BG$6), 0, 1)+IF(OR($F69 &gt;= BH$6, $G69 &lt; BG$6), 0, 2)+1)</f>
        <v/>
      </c>
      <c r="BH69" s="71" t="str">
        <f ca="1">INDEX({"","_","-","="},IF(OR($D69 &gt;= BI$6, $E69 &lt; BH$6), 0, 1)+IF(OR($F69 &gt;= BI$6, $G69 &lt; BH$6), 0, 2)+1)</f>
        <v/>
      </c>
      <c r="BI69" s="71" t="str">
        <f ca="1">INDEX({"","_","-","="},IF(OR($D69 &gt;= BJ$6, $E69 &lt; BI$6), 0, 1)+IF(OR($F69 &gt;= BJ$6, $G69 &lt; BI$6), 0, 2)+1)</f>
        <v/>
      </c>
      <c r="BJ69" s="71" t="str">
        <f ca="1">INDEX({"","_","-","="},IF(OR($D69 &gt;= BK$6, $E69 &lt; BJ$6), 0, 1)+IF(OR($F69 &gt;= BK$6, $G69 &lt; BJ$6), 0, 2)+1)</f>
        <v/>
      </c>
      <c r="BK69" s="71" t="str">
        <f ca="1">INDEX({"","_","-","="},IF(OR($D69 &gt;= BL$6, $E69 &lt; BK$6), 0, 1)+IF(OR($F69 &gt;= BL$6, $G69 &lt; BK$6), 0, 2)+1)</f>
        <v/>
      </c>
      <c r="BL69" s="71" t="str">
        <f ca="1">INDEX({"","_","-","="},IF(OR($D69 &gt;= BM$6, $E69 &lt; BL$6), 0, 1)+IF(OR($F69 &gt;= BM$6, $G69 &lt; BL$6), 0, 2)+1)</f>
        <v/>
      </c>
      <c r="BM69" s="71" t="str">
        <f ca="1">INDEX({"","_","-","="},IF(OR($D69 &gt;= BN$6, $E69 &lt; BM$6), 0, 1)+IF(OR($F69 &gt;= BN$6, $G69 &lt; BM$6), 0, 2)+1)</f>
        <v/>
      </c>
      <c r="BN69" s="71" t="str">
        <f ca="1">INDEX({"","_","-","="},IF(OR($D69 &gt;= BO$6, $E69 &lt; BN$6), 0, 1)+IF(OR($F69 &gt;= BO$6, $G69 &lt; BN$6), 0, 2)+1)</f>
        <v/>
      </c>
      <c r="BO69" s="71" t="str">
        <f ca="1">INDEX({"","_","-","="},IF(OR($D69 &gt;= BP$6, $E69 &lt; BO$6), 0, 1)+IF(OR($F69 &gt;= BP$6, $G69 &lt; BO$6), 0, 2)+1)</f>
        <v/>
      </c>
      <c r="BP69" s="71" t="str">
        <f ca="1">INDEX({"","_","-","="},IF(OR($D69 &gt;= BQ$6, $E69 &lt; BP$6), 0, 1)+IF(OR($F69 &gt;= BQ$6, $G69 &lt; BP$6), 0, 2)+1)</f>
        <v/>
      </c>
      <c r="BQ69" s="71" t="str">
        <f ca="1">INDEX({"","_","-","="},IF(OR($D69 &gt;= BR$6, $E69 &lt; BQ$6), 0, 1)+IF(OR($F69 &gt;= BR$6, $G69 &lt; BQ$6), 0, 2)+1)</f>
        <v/>
      </c>
      <c r="BR69" s="71" t="str">
        <f ca="1">INDEX({"","_","-","="},IF(OR($D69 &gt;= BS$6, $E69 &lt; BR$6), 0, 1)+IF(OR($F69 &gt;= BS$6, $G69 &lt; BR$6), 0, 2)+1)</f>
        <v/>
      </c>
      <c r="BS69" s="71" t="str">
        <f ca="1">INDEX({"","_","-","="},IF(OR($D69 &gt;= BT$6, $E69 &lt; BS$6), 0, 1)+IF(OR($F69 &gt;= BT$6, $G69 &lt; BS$6), 0, 2)+1)</f>
        <v/>
      </c>
      <c r="BT69" s="71" t="str">
        <f ca="1">INDEX({"","_","-","="},IF(OR($D69 &gt;= BU$6, $E69 &lt; BT$6), 0, 1)+IF(OR($F69 &gt;= BU$6, $G69 &lt; BT$6), 0, 2)+1)</f>
        <v/>
      </c>
      <c r="BU69" s="71" t="str">
        <f ca="1">INDEX({"","_","-","="},IF(OR($D69 &gt;= BV$6, $E69 &lt; BU$6), 0, 1)+IF(OR($F69 &gt;= BV$6, $G69 &lt; BU$6), 0, 2)+1)</f>
        <v/>
      </c>
      <c r="BV69" s="71" t="str">
        <f ca="1">INDEX({"","_","-","="},IF(OR($D69 &gt;= BW$6, $E69 &lt; BV$6), 0, 1)+IF(OR($F69 &gt;= BW$6, $G69 &lt; BV$6), 0, 2)+1)</f>
        <v/>
      </c>
      <c r="BW69" s="71" t="str">
        <f ca="1">INDEX({"","_","-","="},IF(OR($D69 &gt;= BX$6, $E69 &lt; BW$6), 0, 1)+IF(OR($F69 &gt;= BX$6, $G69 &lt; BW$6), 0, 2)+1)</f>
        <v/>
      </c>
      <c r="BX69" s="71" t="str">
        <f ca="1">INDEX({"","_","-","="},IF(OR($D69 &gt;= BY$6, $E69 &lt; BX$6), 0, 1)+IF(OR($F69 &gt;= BY$6, $G69 &lt; BX$6), 0, 2)+1)</f>
        <v/>
      </c>
      <c r="BY69" s="71" t="str">
        <f ca="1">INDEX({"","_","-","="},IF(OR($D69 &gt;= BZ$6, $E69 &lt; BY$6), 0, 1)+IF(OR($F69 &gt;= BZ$6, $G69 &lt; BY$6), 0, 2)+1)</f>
        <v/>
      </c>
      <c r="BZ69" s="71" t="str">
        <f ca="1">INDEX({"","_","-","="},IF(OR($D69 &gt;= CA$6, $E69 &lt; BZ$6), 0, 1)+IF(OR($F69 &gt;= CA$6, $G69 &lt; BZ$6), 0, 2)+1)</f>
        <v/>
      </c>
      <c r="CA69" s="71" t="str">
        <f ca="1">INDEX({"","_","-","="},IF(OR($D69 &gt;= CB$6, $E69 &lt; CA$6), 0, 1)+IF(OR($F69 &gt;= CB$6, $G69 &lt; CA$6), 0, 2)+1)</f>
        <v/>
      </c>
      <c r="CB69" s="71" t="str">
        <f ca="1">INDEX({"","_","-","="},IF(OR($D69 &gt;= CC$6, $E69 &lt; CB$6), 0, 1)+IF(OR($F69 &gt;= CC$6, $G69 &lt; CB$6), 0, 2)+1)</f>
        <v/>
      </c>
      <c r="CC69" s="71" t="str">
        <f ca="1">INDEX({"","_","-","="},IF(OR($D69 &gt;= CD$6, $E69 &lt; CC$6), 0, 1)+IF(OR($F69 &gt;= CD$6, $G69 &lt; CC$6), 0, 2)+1)</f>
        <v/>
      </c>
      <c r="CD69" s="71" t="str">
        <f ca="1">INDEX({"","_","-","="},IF(OR($D69 &gt;= CE$6, $E69 &lt; CD$6), 0, 1)+IF(OR($F69 &gt;= CE$6, $G69 &lt; CD$6), 0, 2)+1)</f>
        <v/>
      </c>
    </row>
    <row r="70" spans="1:82">
      <c r="A70" s="8" t="str">
        <f ca="1">IF('临-进度'!N65,'临-进度'!$A65,"")</f>
        <v/>
      </c>
      <c r="B70" s="8" t="str">
        <f ca="1">IF('临-进度'!N65,'临-进度'!$B65,"")</f>
        <v/>
      </c>
      <c r="C70" s="8" t="str">
        <f ca="1">IF('临-进度'!N65,'临-进度'!$F65,"")</f>
        <v/>
      </c>
      <c r="D70" s="42" t="str">
        <f ca="1">IF('临-进度'!$N65,'临-进度'!$J65,"")</f>
        <v/>
      </c>
      <c r="E70" s="42" t="str">
        <f ca="1">IF('临-进度'!$N65,'临-进度'!$AF65,"")</f>
        <v/>
      </c>
      <c r="F70" s="42" t="str">
        <f ca="1">IF('临-进度'!$N65,'临-进度'!$K65,"")</f>
        <v/>
      </c>
      <c r="G70" s="76" t="str">
        <f ca="1">IF('临-进度'!$N65,'临-进度'!$AG65,"")</f>
        <v/>
      </c>
      <c r="H70" s="71" t="str">
        <f ca="1">INDEX({"","_","-","="},IF(OR($D70 &gt;= I$6, $E70 &lt; H$6), 0, 1)+IF(OR($F70 &gt;= I$6, $G70 &lt; H$6), 0, 2)+1)</f>
        <v/>
      </c>
      <c r="I70" s="71" t="str">
        <f ca="1">INDEX({"","_","-","="},IF(OR($D70 &gt;= J$6, $E70 &lt; I$6), 0, 1)+IF(OR($F70 &gt;= J$6, $G70 &lt; I$6), 0, 2)+1)</f>
        <v/>
      </c>
      <c r="J70" s="71" t="str">
        <f ca="1">INDEX({"","_","-","="},IF(OR($D70 &gt;= K$6, $E70 &lt; J$6), 0, 1)+IF(OR($F70 &gt;= K$6, $G70 &lt; J$6), 0, 2)+1)</f>
        <v/>
      </c>
      <c r="K70" s="71" t="str">
        <f ca="1">INDEX({"","_","-","="},IF(OR($D70 &gt;= L$6, $E70 &lt; K$6), 0, 1)+IF(OR($F70 &gt;= L$6, $G70 &lt; K$6), 0, 2)+1)</f>
        <v/>
      </c>
      <c r="L70" s="71" t="str">
        <f ca="1">INDEX({"","_","-","="},IF(OR($D70 &gt;= M$6, $E70 &lt; L$6), 0, 1)+IF(OR($F70 &gt;= M$6, $G70 &lt; L$6), 0, 2)+1)</f>
        <v/>
      </c>
      <c r="M70" s="71" t="str">
        <f ca="1">INDEX({"","_","-","="},IF(OR($D70 &gt;= N$6, $E70 &lt; M$6), 0, 1)+IF(OR($F70 &gt;= N$6, $G70 &lt; M$6), 0, 2)+1)</f>
        <v/>
      </c>
      <c r="N70" s="71" t="str">
        <f ca="1">INDEX({"","_","-","="},IF(OR($D70 &gt;= O$6, $E70 &lt; N$6), 0, 1)+IF(OR($F70 &gt;= O$6, $G70 &lt; N$6), 0, 2)+1)</f>
        <v/>
      </c>
      <c r="O70" s="71" t="str">
        <f ca="1">INDEX({"","_","-","="},IF(OR($D70 &gt;= P$6, $E70 &lt; O$6), 0, 1)+IF(OR($F70 &gt;= P$6, $G70 &lt; O$6), 0, 2)+1)</f>
        <v/>
      </c>
      <c r="P70" s="71" t="str">
        <f ca="1">INDEX({"","_","-","="},IF(OR($D70 &gt;= Q$6, $E70 &lt; P$6), 0, 1)+IF(OR($F70 &gt;= Q$6, $G70 &lt; P$6), 0, 2)+1)</f>
        <v/>
      </c>
      <c r="Q70" s="71" t="str">
        <f ca="1">INDEX({"","_","-","="},IF(OR($D70 &gt;= R$6, $E70 &lt; Q$6), 0, 1)+IF(OR($F70 &gt;= R$6, $G70 &lt; Q$6), 0, 2)+1)</f>
        <v/>
      </c>
      <c r="R70" s="71" t="str">
        <f ca="1">INDEX({"","_","-","="},IF(OR($D70 &gt;= S$6, $E70 &lt; R$6), 0, 1)+IF(OR($F70 &gt;= S$6, $G70 &lt; R$6), 0, 2)+1)</f>
        <v/>
      </c>
      <c r="S70" s="71" t="str">
        <f ca="1">INDEX({"","_","-","="},IF(OR($D70 &gt;= T$6, $E70 &lt; S$6), 0, 1)+IF(OR($F70 &gt;= T$6, $G70 &lt; S$6), 0, 2)+1)</f>
        <v/>
      </c>
      <c r="T70" s="71" t="str">
        <f ca="1">INDEX({"","_","-","="},IF(OR($D70 &gt;= U$6, $E70 &lt; T$6), 0, 1)+IF(OR($F70 &gt;= U$6, $G70 &lt; T$6), 0, 2)+1)</f>
        <v/>
      </c>
      <c r="U70" s="71" t="str">
        <f ca="1">INDEX({"","_","-","="},IF(OR($D70 &gt;= V$6, $E70 &lt; U$6), 0, 1)+IF(OR($F70 &gt;= V$6, $G70 &lt; U$6), 0, 2)+1)</f>
        <v/>
      </c>
      <c r="V70" s="71" t="str">
        <f ca="1">INDEX({"","_","-","="},IF(OR($D70 &gt;= W$6, $E70 &lt; V$6), 0, 1)+IF(OR($F70 &gt;= W$6, $G70 &lt; V$6), 0, 2)+1)</f>
        <v/>
      </c>
      <c r="W70" s="71" t="str">
        <f ca="1">INDEX({"","_","-","="},IF(OR($D70 &gt;= X$6, $E70 &lt; W$6), 0, 1)+IF(OR($F70 &gt;= X$6, $G70 &lt; W$6), 0, 2)+1)</f>
        <v/>
      </c>
      <c r="X70" s="71" t="str">
        <f ca="1">INDEX({"","_","-","="},IF(OR($D70 &gt;= Y$6, $E70 &lt; X$6), 0, 1)+IF(OR($F70 &gt;= Y$6, $G70 &lt; X$6), 0, 2)+1)</f>
        <v/>
      </c>
      <c r="Y70" s="71" t="str">
        <f ca="1">INDEX({"","_","-","="},IF(OR($D70 &gt;= Z$6, $E70 &lt; Y$6), 0, 1)+IF(OR($F70 &gt;= Z$6, $G70 &lt; Y$6), 0, 2)+1)</f>
        <v/>
      </c>
      <c r="Z70" s="71" t="str">
        <f ca="1">INDEX({"","_","-","="},IF(OR($D70 &gt;= AA$6, $E70 &lt; Z$6), 0, 1)+IF(OR($F70 &gt;= AA$6, $G70 &lt; Z$6), 0, 2)+1)</f>
        <v/>
      </c>
      <c r="AA70" s="71" t="str">
        <f ca="1">INDEX({"","_","-","="},IF(OR($D70 &gt;= AB$6, $E70 &lt; AA$6), 0, 1)+IF(OR($F70 &gt;= AB$6, $G70 &lt; AA$6), 0, 2)+1)</f>
        <v/>
      </c>
      <c r="AB70" s="71" t="str">
        <f ca="1">INDEX({"","_","-","="},IF(OR($D70 &gt;= AC$6, $E70 &lt; AB$6), 0, 1)+IF(OR($F70 &gt;= AC$6, $G70 &lt; AB$6), 0, 2)+1)</f>
        <v/>
      </c>
      <c r="AC70" s="71" t="str">
        <f ca="1">INDEX({"","_","-","="},IF(OR($D70 &gt;= AD$6, $E70 &lt; AC$6), 0, 1)+IF(OR($F70 &gt;= AD$6, $G70 &lt; AC$6), 0, 2)+1)</f>
        <v/>
      </c>
      <c r="AD70" s="71" t="str">
        <f ca="1">INDEX({"","_","-","="},IF(OR($D70 &gt;= AE$6, $E70 &lt; AD$6), 0, 1)+IF(OR($F70 &gt;= AE$6, $G70 &lt; AD$6), 0, 2)+1)</f>
        <v/>
      </c>
      <c r="AE70" s="71" t="str">
        <f ca="1">INDEX({"","_","-","="},IF(OR($D70 &gt;= AF$6, $E70 &lt; AE$6), 0, 1)+IF(OR($F70 &gt;= AF$6, $G70 &lt; AE$6), 0, 2)+1)</f>
        <v/>
      </c>
      <c r="AF70" s="71" t="str">
        <f ca="1">INDEX({"","_","-","="},IF(OR($D70 &gt;= AG$6, $E70 &lt; AF$6), 0, 1)+IF(OR($F70 &gt;= AG$6, $G70 &lt; AF$6), 0, 2)+1)</f>
        <v/>
      </c>
      <c r="AG70" s="71" t="str">
        <f ca="1">INDEX({"","_","-","="},IF(OR($D70 &gt;= AH$6, $E70 &lt; AG$6), 0, 1)+IF(OR($F70 &gt;= AH$6, $G70 &lt; AG$6), 0, 2)+1)</f>
        <v/>
      </c>
      <c r="AH70" s="71" t="str">
        <f ca="1">INDEX({"","_","-","="},IF(OR($D70 &gt;= AI$6, $E70 &lt; AH$6), 0, 1)+IF(OR($F70 &gt;= AI$6, $G70 &lt; AH$6), 0, 2)+1)</f>
        <v/>
      </c>
      <c r="AI70" s="71" t="str">
        <f ca="1">INDEX({"","_","-","="},IF(OR($D70 &gt;= AJ$6, $E70 &lt; AI$6), 0, 1)+IF(OR($F70 &gt;= AJ$6, $G70 &lt; AI$6), 0, 2)+1)</f>
        <v/>
      </c>
      <c r="AJ70" s="71" t="str">
        <f ca="1">INDEX({"","_","-","="},IF(OR($D70 &gt;= AK$6, $E70 &lt; AJ$6), 0, 1)+IF(OR($F70 &gt;= AK$6, $G70 &lt; AJ$6), 0, 2)+1)</f>
        <v/>
      </c>
      <c r="AK70" s="71" t="str">
        <f ca="1">INDEX({"","_","-","="},IF(OR($D70 &gt;= AL$6, $E70 &lt; AK$6), 0, 1)+IF(OR($F70 &gt;= AL$6, $G70 &lt; AK$6), 0, 2)+1)</f>
        <v/>
      </c>
      <c r="AL70" s="71" t="str">
        <f ca="1">INDEX({"","_","-","="},IF(OR($D70 &gt;= AM$6, $E70 &lt; AL$6), 0, 1)+IF(OR($F70 &gt;= AM$6, $G70 &lt; AL$6), 0, 2)+1)</f>
        <v/>
      </c>
      <c r="AM70" s="71" t="str">
        <f ca="1">INDEX({"","_","-","="},IF(OR($D70 &gt;= AN$6, $E70 &lt; AM$6), 0, 1)+IF(OR($F70 &gt;= AN$6, $G70 &lt; AM$6), 0, 2)+1)</f>
        <v/>
      </c>
      <c r="AN70" s="71" t="str">
        <f ca="1">INDEX({"","_","-","="},IF(OR($D70 &gt;= AO$6, $E70 &lt; AN$6), 0, 1)+IF(OR($F70 &gt;= AO$6, $G70 &lt; AN$6), 0, 2)+1)</f>
        <v/>
      </c>
      <c r="AO70" s="71" t="str">
        <f ca="1">INDEX({"","_","-","="},IF(OR($D70 &gt;= AP$6, $E70 &lt; AO$6), 0, 1)+IF(OR($F70 &gt;= AP$6, $G70 &lt; AO$6), 0, 2)+1)</f>
        <v/>
      </c>
      <c r="AP70" s="71" t="str">
        <f ca="1">INDEX({"","_","-","="},IF(OR($D70 &gt;= AQ$6, $E70 &lt; AP$6), 0, 1)+IF(OR($F70 &gt;= AQ$6, $G70 &lt; AP$6), 0, 2)+1)</f>
        <v/>
      </c>
      <c r="AQ70" s="71" t="str">
        <f ca="1">INDEX({"","_","-","="},IF(OR($D70 &gt;= AR$6, $E70 &lt; AQ$6), 0, 1)+IF(OR($F70 &gt;= AR$6, $G70 &lt; AQ$6), 0, 2)+1)</f>
        <v/>
      </c>
      <c r="AR70" s="71" t="str">
        <f ca="1">INDEX({"","_","-","="},IF(OR($D70 &gt;= AS$6, $E70 &lt; AR$6), 0, 1)+IF(OR($F70 &gt;= AS$6, $G70 &lt; AR$6), 0, 2)+1)</f>
        <v/>
      </c>
      <c r="AS70" s="71" t="str">
        <f ca="1">INDEX({"","_","-","="},IF(OR($D70 &gt;= AT$6, $E70 &lt; AS$6), 0, 1)+IF(OR($F70 &gt;= AT$6, $G70 &lt; AS$6), 0, 2)+1)</f>
        <v/>
      </c>
      <c r="AT70" s="71" t="str">
        <f ca="1">INDEX({"","_","-","="},IF(OR($D70 &gt;= AU$6, $E70 &lt; AT$6), 0, 1)+IF(OR($F70 &gt;= AU$6, $G70 &lt; AT$6), 0, 2)+1)</f>
        <v/>
      </c>
      <c r="AU70" s="71" t="str">
        <f ca="1">INDEX({"","_","-","="},IF(OR($D70 &gt;= AV$6, $E70 &lt; AU$6), 0, 1)+IF(OR($F70 &gt;= AV$6, $G70 &lt; AU$6), 0, 2)+1)</f>
        <v/>
      </c>
      <c r="AV70" s="71" t="str">
        <f ca="1">INDEX({"","_","-","="},IF(OR($D70 &gt;= AW$6, $E70 &lt; AV$6), 0, 1)+IF(OR($F70 &gt;= AW$6, $G70 &lt; AV$6), 0, 2)+1)</f>
        <v/>
      </c>
      <c r="AW70" s="71" t="str">
        <f ca="1">INDEX({"","_","-","="},IF(OR($D70 &gt;= AX$6, $E70 &lt; AW$6), 0, 1)+IF(OR($F70 &gt;= AX$6, $G70 &lt; AW$6), 0, 2)+1)</f>
        <v/>
      </c>
      <c r="AX70" s="71" t="str">
        <f ca="1">INDEX({"","_","-","="},IF(OR($D70 &gt;= AY$6, $E70 &lt; AX$6), 0, 1)+IF(OR($F70 &gt;= AY$6, $G70 &lt; AX$6), 0, 2)+1)</f>
        <v/>
      </c>
      <c r="AY70" s="71" t="str">
        <f ca="1">INDEX({"","_","-","="},IF(OR($D70 &gt;= AZ$6, $E70 &lt; AY$6), 0, 1)+IF(OR($F70 &gt;= AZ$6, $G70 &lt; AY$6), 0, 2)+1)</f>
        <v/>
      </c>
      <c r="AZ70" s="71" t="str">
        <f ca="1">INDEX({"","_","-","="},IF(OR($D70 &gt;= BA$6, $E70 &lt; AZ$6), 0, 1)+IF(OR($F70 &gt;= BA$6, $G70 &lt; AZ$6), 0, 2)+1)</f>
        <v/>
      </c>
      <c r="BA70" s="71" t="str">
        <f ca="1">INDEX({"","_","-","="},IF(OR($D70 &gt;= BB$6, $E70 &lt; BA$6), 0, 1)+IF(OR($F70 &gt;= BB$6, $G70 &lt; BA$6), 0, 2)+1)</f>
        <v/>
      </c>
      <c r="BB70" s="71" t="str">
        <f ca="1">INDEX({"","_","-","="},IF(OR($D70 &gt;= BC$6, $E70 &lt; BB$6), 0, 1)+IF(OR($F70 &gt;= BC$6, $G70 &lt; BB$6), 0, 2)+1)</f>
        <v/>
      </c>
      <c r="BC70" s="71" t="str">
        <f ca="1">INDEX({"","_","-","="},IF(OR($D70 &gt;= BD$6, $E70 &lt; BC$6), 0, 1)+IF(OR($F70 &gt;= BD$6, $G70 &lt; BC$6), 0, 2)+1)</f>
        <v/>
      </c>
      <c r="BD70" s="71" t="str">
        <f ca="1">INDEX({"","_","-","="},IF(OR($D70 &gt;= BE$6, $E70 &lt; BD$6), 0, 1)+IF(OR($F70 &gt;= BE$6, $G70 &lt; BD$6), 0, 2)+1)</f>
        <v/>
      </c>
      <c r="BE70" s="71" t="str">
        <f ca="1">INDEX({"","_","-","="},IF(OR($D70 &gt;= BF$6, $E70 &lt; BE$6), 0, 1)+IF(OR($F70 &gt;= BF$6, $G70 &lt; BE$6), 0, 2)+1)</f>
        <v/>
      </c>
      <c r="BF70" s="71" t="str">
        <f ca="1">INDEX({"","_","-","="},IF(OR($D70 &gt;= BG$6, $E70 &lt; BF$6), 0, 1)+IF(OR($F70 &gt;= BG$6, $G70 &lt; BF$6), 0, 2)+1)</f>
        <v/>
      </c>
      <c r="BG70" s="71" t="str">
        <f ca="1">INDEX({"","_","-","="},IF(OR($D70 &gt;= BH$6, $E70 &lt; BG$6), 0, 1)+IF(OR($F70 &gt;= BH$6, $G70 &lt; BG$6), 0, 2)+1)</f>
        <v/>
      </c>
      <c r="BH70" s="71" t="str">
        <f ca="1">INDEX({"","_","-","="},IF(OR($D70 &gt;= BI$6, $E70 &lt; BH$6), 0, 1)+IF(OR($F70 &gt;= BI$6, $G70 &lt; BH$6), 0, 2)+1)</f>
        <v/>
      </c>
      <c r="BI70" s="71" t="str">
        <f ca="1">INDEX({"","_","-","="},IF(OR($D70 &gt;= BJ$6, $E70 &lt; BI$6), 0, 1)+IF(OR($F70 &gt;= BJ$6, $G70 &lt; BI$6), 0, 2)+1)</f>
        <v/>
      </c>
      <c r="BJ70" s="71" t="str">
        <f ca="1">INDEX({"","_","-","="},IF(OR($D70 &gt;= BK$6, $E70 &lt; BJ$6), 0, 1)+IF(OR($F70 &gt;= BK$6, $G70 &lt; BJ$6), 0, 2)+1)</f>
        <v/>
      </c>
      <c r="BK70" s="71" t="str">
        <f ca="1">INDEX({"","_","-","="},IF(OR($D70 &gt;= BL$6, $E70 &lt; BK$6), 0, 1)+IF(OR($F70 &gt;= BL$6, $G70 &lt; BK$6), 0, 2)+1)</f>
        <v/>
      </c>
      <c r="BL70" s="71" t="str">
        <f ca="1">INDEX({"","_","-","="},IF(OR($D70 &gt;= BM$6, $E70 &lt; BL$6), 0, 1)+IF(OR($F70 &gt;= BM$6, $G70 &lt; BL$6), 0, 2)+1)</f>
        <v/>
      </c>
      <c r="BM70" s="71" t="str">
        <f ca="1">INDEX({"","_","-","="},IF(OR($D70 &gt;= BN$6, $E70 &lt; BM$6), 0, 1)+IF(OR($F70 &gt;= BN$6, $G70 &lt; BM$6), 0, 2)+1)</f>
        <v/>
      </c>
      <c r="BN70" s="71" t="str">
        <f ca="1">INDEX({"","_","-","="},IF(OR($D70 &gt;= BO$6, $E70 &lt; BN$6), 0, 1)+IF(OR($F70 &gt;= BO$6, $G70 &lt; BN$6), 0, 2)+1)</f>
        <v/>
      </c>
      <c r="BO70" s="71" t="str">
        <f ca="1">INDEX({"","_","-","="},IF(OR($D70 &gt;= BP$6, $E70 &lt; BO$6), 0, 1)+IF(OR($F70 &gt;= BP$6, $G70 &lt; BO$6), 0, 2)+1)</f>
        <v/>
      </c>
      <c r="BP70" s="71" t="str">
        <f ca="1">INDEX({"","_","-","="},IF(OR($D70 &gt;= BQ$6, $E70 &lt; BP$6), 0, 1)+IF(OR($F70 &gt;= BQ$6, $G70 &lt; BP$6), 0, 2)+1)</f>
        <v/>
      </c>
      <c r="BQ70" s="71" t="str">
        <f ca="1">INDEX({"","_","-","="},IF(OR($D70 &gt;= BR$6, $E70 &lt; BQ$6), 0, 1)+IF(OR($F70 &gt;= BR$6, $G70 &lt; BQ$6), 0, 2)+1)</f>
        <v/>
      </c>
      <c r="BR70" s="71" t="str">
        <f ca="1">INDEX({"","_","-","="},IF(OR($D70 &gt;= BS$6, $E70 &lt; BR$6), 0, 1)+IF(OR($F70 &gt;= BS$6, $G70 &lt; BR$6), 0, 2)+1)</f>
        <v/>
      </c>
      <c r="BS70" s="71" t="str">
        <f ca="1">INDEX({"","_","-","="},IF(OR($D70 &gt;= BT$6, $E70 &lt; BS$6), 0, 1)+IF(OR($F70 &gt;= BT$6, $G70 &lt; BS$6), 0, 2)+1)</f>
        <v/>
      </c>
      <c r="BT70" s="71" t="str">
        <f ca="1">INDEX({"","_","-","="},IF(OR($D70 &gt;= BU$6, $E70 &lt; BT$6), 0, 1)+IF(OR($F70 &gt;= BU$6, $G70 &lt; BT$6), 0, 2)+1)</f>
        <v/>
      </c>
      <c r="BU70" s="71" t="str">
        <f ca="1">INDEX({"","_","-","="},IF(OR($D70 &gt;= BV$6, $E70 &lt; BU$6), 0, 1)+IF(OR($F70 &gt;= BV$6, $G70 &lt; BU$6), 0, 2)+1)</f>
        <v/>
      </c>
      <c r="BV70" s="71" t="str">
        <f ca="1">INDEX({"","_","-","="},IF(OR($D70 &gt;= BW$6, $E70 &lt; BV$6), 0, 1)+IF(OR($F70 &gt;= BW$6, $G70 &lt; BV$6), 0, 2)+1)</f>
        <v/>
      </c>
      <c r="BW70" s="71" t="str">
        <f ca="1">INDEX({"","_","-","="},IF(OR($D70 &gt;= BX$6, $E70 &lt; BW$6), 0, 1)+IF(OR($F70 &gt;= BX$6, $G70 &lt; BW$6), 0, 2)+1)</f>
        <v/>
      </c>
      <c r="BX70" s="71" t="str">
        <f ca="1">INDEX({"","_","-","="},IF(OR($D70 &gt;= BY$6, $E70 &lt; BX$6), 0, 1)+IF(OR($F70 &gt;= BY$6, $G70 &lt; BX$6), 0, 2)+1)</f>
        <v/>
      </c>
      <c r="BY70" s="71" t="str">
        <f ca="1">INDEX({"","_","-","="},IF(OR($D70 &gt;= BZ$6, $E70 &lt; BY$6), 0, 1)+IF(OR($F70 &gt;= BZ$6, $G70 &lt; BY$6), 0, 2)+1)</f>
        <v/>
      </c>
      <c r="BZ70" s="71" t="str">
        <f ca="1">INDEX({"","_","-","="},IF(OR($D70 &gt;= CA$6, $E70 &lt; BZ$6), 0, 1)+IF(OR($F70 &gt;= CA$6, $G70 &lt; BZ$6), 0, 2)+1)</f>
        <v/>
      </c>
      <c r="CA70" s="71" t="str">
        <f ca="1">INDEX({"","_","-","="},IF(OR($D70 &gt;= CB$6, $E70 &lt; CA$6), 0, 1)+IF(OR($F70 &gt;= CB$6, $G70 &lt; CA$6), 0, 2)+1)</f>
        <v/>
      </c>
      <c r="CB70" s="71" t="str">
        <f ca="1">INDEX({"","_","-","="},IF(OR($D70 &gt;= CC$6, $E70 &lt; CB$6), 0, 1)+IF(OR($F70 &gt;= CC$6, $G70 &lt; CB$6), 0, 2)+1)</f>
        <v/>
      </c>
      <c r="CC70" s="71" t="str">
        <f ca="1">INDEX({"","_","-","="},IF(OR($D70 &gt;= CD$6, $E70 &lt; CC$6), 0, 1)+IF(OR($F70 &gt;= CD$6, $G70 &lt; CC$6), 0, 2)+1)</f>
        <v/>
      </c>
      <c r="CD70" s="71" t="str">
        <f ca="1">INDEX({"","_","-","="},IF(OR($D70 &gt;= CE$6, $E70 &lt; CD$6), 0, 1)+IF(OR($F70 &gt;= CE$6, $G70 &lt; CD$6), 0, 2)+1)</f>
        <v/>
      </c>
    </row>
    <row r="71" spans="1:82">
      <c r="A71" s="8" t="str">
        <f ca="1">IF('临-进度'!N66,'临-进度'!$A66,"")</f>
        <v/>
      </c>
      <c r="B71" s="8" t="str">
        <f ca="1">IF('临-进度'!N66,'临-进度'!$B66,"")</f>
        <v/>
      </c>
      <c r="C71" s="8" t="str">
        <f ca="1">IF('临-进度'!N66,'临-进度'!$F66,"")</f>
        <v/>
      </c>
      <c r="D71" s="42" t="str">
        <f ca="1">IF('临-进度'!$N66,'临-进度'!$J66,"")</f>
        <v/>
      </c>
      <c r="E71" s="42" t="str">
        <f ca="1">IF('临-进度'!$N66,'临-进度'!$AF66,"")</f>
        <v/>
      </c>
      <c r="F71" s="42" t="str">
        <f ca="1">IF('临-进度'!$N66,'临-进度'!$K66,"")</f>
        <v/>
      </c>
      <c r="G71" s="76" t="str">
        <f ca="1">IF('临-进度'!$N66,'临-进度'!$AG66,"")</f>
        <v/>
      </c>
      <c r="H71" s="71" t="str">
        <f ca="1">INDEX({"","_","-","="},IF(OR($D71 &gt;= I$6, $E71 &lt; H$6), 0, 1)+IF(OR($F71 &gt;= I$6, $G71 &lt; H$6), 0, 2)+1)</f>
        <v/>
      </c>
      <c r="I71" s="71" t="str">
        <f ca="1">INDEX({"","_","-","="},IF(OR($D71 &gt;= J$6, $E71 &lt; I$6), 0, 1)+IF(OR($F71 &gt;= J$6, $G71 &lt; I$6), 0, 2)+1)</f>
        <v/>
      </c>
      <c r="J71" s="71" t="str">
        <f ca="1">INDEX({"","_","-","="},IF(OR($D71 &gt;= K$6, $E71 &lt; J$6), 0, 1)+IF(OR($F71 &gt;= K$6, $G71 &lt; J$6), 0, 2)+1)</f>
        <v/>
      </c>
      <c r="K71" s="71" t="str">
        <f ca="1">INDEX({"","_","-","="},IF(OR($D71 &gt;= L$6, $E71 &lt; K$6), 0, 1)+IF(OR($F71 &gt;= L$6, $G71 &lt; K$6), 0, 2)+1)</f>
        <v/>
      </c>
      <c r="L71" s="71" t="str">
        <f ca="1">INDEX({"","_","-","="},IF(OR($D71 &gt;= M$6, $E71 &lt; L$6), 0, 1)+IF(OR($F71 &gt;= M$6, $G71 &lt; L$6), 0, 2)+1)</f>
        <v/>
      </c>
      <c r="M71" s="71" t="str">
        <f ca="1">INDEX({"","_","-","="},IF(OR($D71 &gt;= N$6, $E71 &lt; M$6), 0, 1)+IF(OR($F71 &gt;= N$6, $G71 &lt; M$6), 0, 2)+1)</f>
        <v/>
      </c>
      <c r="N71" s="71" t="str">
        <f ca="1">INDEX({"","_","-","="},IF(OR($D71 &gt;= O$6, $E71 &lt; N$6), 0, 1)+IF(OR($F71 &gt;= O$6, $G71 &lt; N$6), 0, 2)+1)</f>
        <v/>
      </c>
      <c r="O71" s="71" t="str">
        <f ca="1">INDEX({"","_","-","="},IF(OR($D71 &gt;= P$6, $E71 &lt; O$6), 0, 1)+IF(OR($F71 &gt;= P$6, $G71 &lt; O$6), 0, 2)+1)</f>
        <v/>
      </c>
      <c r="P71" s="71" t="str">
        <f ca="1">INDEX({"","_","-","="},IF(OR($D71 &gt;= Q$6, $E71 &lt; P$6), 0, 1)+IF(OR($F71 &gt;= Q$6, $G71 &lt; P$6), 0, 2)+1)</f>
        <v/>
      </c>
      <c r="Q71" s="71" t="str">
        <f ca="1">INDEX({"","_","-","="},IF(OR($D71 &gt;= R$6, $E71 &lt; Q$6), 0, 1)+IF(OR($F71 &gt;= R$6, $G71 &lt; Q$6), 0, 2)+1)</f>
        <v/>
      </c>
      <c r="R71" s="71" t="str">
        <f ca="1">INDEX({"","_","-","="},IF(OR($D71 &gt;= S$6, $E71 &lt; R$6), 0, 1)+IF(OR($F71 &gt;= S$6, $G71 &lt; R$6), 0, 2)+1)</f>
        <v/>
      </c>
      <c r="S71" s="71" t="str">
        <f ca="1">INDEX({"","_","-","="},IF(OR($D71 &gt;= T$6, $E71 &lt; S$6), 0, 1)+IF(OR($F71 &gt;= T$6, $G71 &lt; S$6), 0, 2)+1)</f>
        <v/>
      </c>
      <c r="T71" s="71" t="str">
        <f ca="1">INDEX({"","_","-","="},IF(OR($D71 &gt;= U$6, $E71 &lt; T$6), 0, 1)+IF(OR($F71 &gt;= U$6, $G71 &lt; T$6), 0, 2)+1)</f>
        <v/>
      </c>
      <c r="U71" s="71" t="str">
        <f ca="1">INDEX({"","_","-","="},IF(OR($D71 &gt;= V$6, $E71 &lt; U$6), 0, 1)+IF(OR($F71 &gt;= V$6, $G71 &lt; U$6), 0, 2)+1)</f>
        <v/>
      </c>
      <c r="V71" s="71" t="str">
        <f ca="1">INDEX({"","_","-","="},IF(OR($D71 &gt;= W$6, $E71 &lt; V$6), 0, 1)+IF(OR($F71 &gt;= W$6, $G71 &lt; V$6), 0, 2)+1)</f>
        <v/>
      </c>
      <c r="W71" s="71" t="str">
        <f ca="1">INDEX({"","_","-","="},IF(OR($D71 &gt;= X$6, $E71 &lt; W$6), 0, 1)+IF(OR($F71 &gt;= X$6, $G71 &lt; W$6), 0, 2)+1)</f>
        <v/>
      </c>
      <c r="X71" s="71" t="str">
        <f ca="1">INDEX({"","_","-","="},IF(OR($D71 &gt;= Y$6, $E71 &lt; X$6), 0, 1)+IF(OR($F71 &gt;= Y$6, $G71 &lt; X$6), 0, 2)+1)</f>
        <v/>
      </c>
      <c r="Y71" s="71" t="str">
        <f ca="1">INDEX({"","_","-","="},IF(OR($D71 &gt;= Z$6, $E71 &lt; Y$6), 0, 1)+IF(OR($F71 &gt;= Z$6, $G71 &lt; Y$6), 0, 2)+1)</f>
        <v/>
      </c>
      <c r="Z71" s="71" t="str">
        <f ca="1">INDEX({"","_","-","="},IF(OR($D71 &gt;= AA$6, $E71 &lt; Z$6), 0, 1)+IF(OR($F71 &gt;= AA$6, $G71 &lt; Z$6), 0, 2)+1)</f>
        <v/>
      </c>
      <c r="AA71" s="71" t="str">
        <f ca="1">INDEX({"","_","-","="},IF(OR($D71 &gt;= AB$6, $E71 &lt; AA$6), 0, 1)+IF(OR($F71 &gt;= AB$6, $G71 &lt; AA$6), 0, 2)+1)</f>
        <v/>
      </c>
      <c r="AB71" s="71" t="str">
        <f ca="1">INDEX({"","_","-","="},IF(OR($D71 &gt;= AC$6, $E71 &lt; AB$6), 0, 1)+IF(OR($F71 &gt;= AC$6, $G71 &lt; AB$6), 0, 2)+1)</f>
        <v/>
      </c>
      <c r="AC71" s="71" t="str">
        <f ca="1">INDEX({"","_","-","="},IF(OR($D71 &gt;= AD$6, $E71 &lt; AC$6), 0, 1)+IF(OR($F71 &gt;= AD$6, $G71 &lt; AC$6), 0, 2)+1)</f>
        <v/>
      </c>
      <c r="AD71" s="71" t="str">
        <f ca="1">INDEX({"","_","-","="},IF(OR($D71 &gt;= AE$6, $E71 &lt; AD$6), 0, 1)+IF(OR($F71 &gt;= AE$6, $G71 &lt; AD$6), 0, 2)+1)</f>
        <v/>
      </c>
      <c r="AE71" s="71" t="str">
        <f ca="1">INDEX({"","_","-","="},IF(OR($D71 &gt;= AF$6, $E71 &lt; AE$6), 0, 1)+IF(OR($F71 &gt;= AF$6, $G71 &lt; AE$6), 0, 2)+1)</f>
        <v/>
      </c>
      <c r="AF71" s="71" t="str">
        <f ca="1">INDEX({"","_","-","="},IF(OR($D71 &gt;= AG$6, $E71 &lt; AF$6), 0, 1)+IF(OR($F71 &gt;= AG$6, $G71 &lt; AF$6), 0, 2)+1)</f>
        <v/>
      </c>
      <c r="AG71" s="71" t="str">
        <f ca="1">INDEX({"","_","-","="},IF(OR($D71 &gt;= AH$6, $E71 &lt; AG$6), 0, 1)+IF(OR($F71 &gt;= AH$6, $G71 &lt; AG$6), 0, 2)+1)</f>
        <v/>
      </c>
      <c r="AH71" s="71" t="str">
        <f ca="1">INDEX({"","_","-","="},IF(OR($D71 &gt;= AI$6, $E71 &lt; AH$6), 0, 1)+IF(OR($F71 &gt;= AI$6, $G71 &lt; AH$6), 0, 2)+1)</f>
        <v/>
      </c>
      <c r="AI71" s="71" t="str">
        <f ca="1">INDEX({"","_","-","="},IF(OR($D71 &gt;= AJ$6, $E71 &lt; AI$6), 0, 1)+IF(OR($F71 &gt;= AJ$6, $G71 &lt; AI$6), 0, 2)+1)</f>
        <v/>
      </c>
      <c r="AJ71" s="71" t="str">
        <f ca="1">INDEX({"","_","-","="},IF(OR($D71 &gt;= AK$6, $E71 &lt; AJ$6), 0, 1)+IF(OR($F71 &gt;= AK$6, $G71 &lt; AJ$6), 0, 2)+1)</f>
        <v/>
      </c>
      <c r="AK71" s="71" t="str">
        <f ca="1">INDEX({"","_","-","="},IF(OR($D71 &gt;= AL$6, $E71 &lt; AK$6), 0, 1)+IF(OR($F71 &gt;= AL$6, $G71 &lt; AK$6), 0, 2)+1)</f>
        <v/>
      </c>
      <c r="AL71" s="71" t="str">
        <f ca="1">INDEX({"","_","-","="},IF(OR($D71 &gt;= AM$6, $E71 &lt; AL$6), 0, 1)+IF(OR($F71 &gt;= AM$6, $G71 &lt; AL$6), 0, 2)+1)</f>
        <v/>
      </c>
      <c r="AM71" s="71" t="str">
        <f ca="1">INDEX({"","_","-","="},IF(OR($D71 &gt;= AN$6, $E71 &lt; AM$6), 0, 1)+IF(OR($F71 &gt;= AN$6, $G71 &lt; AM$6), 0, 2)+1)</f>
        <v/>
      </c>
      <c r="AN71" s="71" t="str">
        <f ca="1">INDEX({"","_","-","="},IF(OR($D71 &gt;= AO$6, $E71 &lt; AN$6), 0, 1)+IF(OR($F71 &gt;= AO$6, $G71 &lt; AN$6), 0, 2)+1)</f>
        <v/>
      </c>
      <c r="AO71" s="71" t="str">
        <f ca="1">INDEX({"","_","-","="},IF(OR($D71 &gt;= AP$6, $E71 &lt; AO$6), 0, 1)+IF(OR($F71 &gt;= AP$6, $G71 &lt; AO$6), 0, 2)+1)</f>
        <v/>
      </c>
      <c r="AP71" s="71" t="str">
        <f ca="1">INDEX({"","_","-","="},IF(OR($D71 &gt;= AQ$6, $E71 &lt; AP$6), 0, 1)+IF(OR($F71 &gt;= AQ$6, $G71 &lt; AP$6), 0, 2)+1)</f>
        <v/>
      </c>
      <c r="AQ71" s="71" t="str">
        <f ca="1">INDEX({"","_","-","="},IF(OR($D71 &gt;= AR$6, $E71 &lt; AQ$6), 0, 1)+IF(OR($F71 &gt;= AR$6, $G71 &lt; AQ$6), 0, 2)+1)</f>
        <v/>
      </c>
      <c r="AR71" s="71" t="str">
        <f ca="1">INDEX({"","_","-","="},IF(OR($D71 &gt;= AS$6, $E71 &lt; AR$6), 0, 1)+IF(OR($F71 &gt;= AS$6, $G71 &lt; AR$6), 0, 2)+1)</f>
        <v/>
      </c>
      <c r="AS71" s="71" t="str">
        <f ca="1">INDEX({"","_","-","="},IF(OR($D71 &gt;= AT$6, $E71 &lt; AS$6), 0, 1)+IF(OR($F71 &gt;= AT$6, $G71 &lt; AS$6), 0, 2)+1)</f>
        <v/>
      </c>
      <c r="AT71" s="71" t="str">
        <f ca="1">INDEX({"","_","-","="},IF(OR($D71 &gt;= AU$6, $E71 &lt; AT$6), 0, 1)+IF(OR($F71 &gt;= AU$6, $G71 &lt; AT$6), 0, 2)+1)</f>
        <v/>
      </c>
      <c r="AU71" s="71" t="str">
        <f ca="1">INDEX({"","_","-","="},IF(OR($D71 &gt;= AV$6, $E71 &lt; AU$6), 0, 1)+IF(OR($F71 &gt;= AV$6, $G71 &lt; AU$6), 0, 2)+1)</f>
        <v/>
      </c>
      <c r="AV71" s="71" t="str">
        <f ca="1">INDEX({"","_","-","="},IF(OR($D71 &gt;= AW$6, $E71 &lt; AV$6), 0, 1)+IF(OR($F71 &gt;= AW$6, $G71 &lt; AV$6), 0, 2)+1)</f>
        <v/>
      </c>
      <c r="AW71" s="71" t="str">
        <f ca="1">INDEX({"","_","-","="},IF(OR($D71 &gt;= AX$6, $E71 &lt; AW$6), 0, 1)+IF(OR($F71 &gt;= AX$6, $G71 &lt; AW$6), 0, 2)+1)</f>
        <v/>
      </c>
      <c r="AX71" s="71" t="str">
        <f ca="1">INDEX({"","_","-","="},IF(OR($D71 &gt;= AY$6, $E71 &lt; AX$6), 0, 1)+IF(OR($F71 &gt;= AY$6, $G71 &lt; AX$6), 0, 2)+1)</f>
        <v/>
      </c>
      <c r="AY71" s="71" t="str">
        <f ca="1">INDEX({"","_","-","="},IF(OR($D71 &gt;= AZ$6, $E71 &lt; AY$6), 0, 1)+IF(OR($F71 &gt;= AZ$6, $G71 &lt; AY$6), 0, 2)+1)</f>
        <v/>
      </c>
      <c r="AZ71" s="71" t="str">
        <f ca="1">INDEX({"","_","-","="},IF(OR($D71 &gt;= BA$6, $E71 &lt; AZ$6), 0, 1)+IF(OR($F71 &gt;= BA$6, $G71 &lt; AZ$6), 0, 2)+1)</f>
        <v/>
      </c>
      <c r="BA71" s="71" t="str">
        <f ca="1">INDEX({"","_","-","="},IF(OR($D71 &gt;= BB$6, $E71 &lt; BA$6), 0, 1)+IF(OR($F71 &gt;= BB$6, $G71 &lt; BA$6), 0, 2)+1)</f>
        <v/>
      </c>
      <c r="BB71" s="71" t="str">
        <f ca="1">INDEX({"","_","-","="},IF(OR($D71 &gt;= BC$6, $E71 &lt; BB$6), 0, 1)+IF(OR($F71 &gt;= BC$6, $G71 &lt; BB$6), 0, 2)+1)</f>
        <v/>
      </c>
      <c r="BC71" s="71" t="str">
        <f ca="1">INDEX({"","_","-","="},IF(OR($D71 &gt;= BD$6, $E71 &lt; BC$6), 0, 1)+IF(OR($F71 &gt;= BD$6, $G71 &lt; BC$6), 0, 2)+1)</f>
        <v/>
      </c>
      <c r="BD71" s="71" t="str">
        <f ca="1">INDEX({"","_","-","="},IF(OR($D71 &gt;= BE$6, $E71 &lt; BD$6), 0, 1)+IF(OR($F71 &gt;= BE$6, $G71 &lt; BD$6), 0, 2)+1)</f>
        <v/>
      </c>
      <c r="BE71" s="71" t="str">
        <f ca="1">INDEX({"","_","-","="},IF(OR($D71 &gt;= BF$6, $E71 &lt; BE$6), 0, 1)+IF(OR($F71 &gt;= BF$6, $G71 &lt; BE$6), 0, 2)+1)</f>
        <v/>
      </c>
      <c r="BF71" s="71" t="str">
        <f ca="1">INDEX({"","_","-","="},IF(OR($D71 &gt;= BG$6, $E71 &lt; BF$6), 0, 1)+IF(OR($F71 &gt;= BG$6, $G71 &lt; BF$6), 0, 2)+1)</f>
        <v/>
      </c>
      <c r="BG71" s="71" t="str">
        <f ca="1">INDEX({"","_","-","="},IF(OR($D71 &gt;= BH$6, $E71 &lt; BG$6), 0, 1)+IF(OR($F71 &gt;= BH$6, $G71 &lt; BG$6), 0, 2)+1)</f>
        <v/>
      </c>
      <c r="BH71" s="71" t="str">
        <f ca="1">INDEX({"","_","-","="},IF(OR($D71 &gt;= BI$6, $E71 &lt; BH$6), 0, 1)+IF(OR($F71 &gt;= BI$6, $G71 &lt; BH$6), 0, 2)+1)</f>
        <v/>
      </c>
      <c r="BI71" s="71" t="str">
        <f ca="1">INDEX({"","_","-","="},IF(OR($D71 &gt;= BJ$6, $E71 &lt; BI$6), 0, 1)+IF(OR($F71 &gt;= BJ$6, $G71 &lt; BI$6), 0, 2)+1)</f>
        <v/>
      </c>
      <c r="BJ71" s="71" t="str">
        <f ca="1">INDEX({"","_","-","="},IF(OR($D71 &gt;= BK$6, $E71 &lt; BJ$6), 0, 1)+IF(OR($F71 &gt;= BK$6, $G71 &lt; BJ$6), 0, 2)+1)</f>
        <v/>
      </c>
      <c r="BK71" s="71" t="str">
        <f ca="1">INDEX({"","_","-","="},IF(OR($D71 &gt;= BL$6, $E71 &lt; BK$6), 0, 1)+IF(OR($F71 &gt;= BL$6, $G71 &lt; BK$6), 0, 2)+1)</f>
        <v/>
      </c>
      <c r="BL71" s="71" t="str">
        <f ca="1">INDEX({"","_","-","="},IF(OR($D71 &gt;= BM$6, $E71 &lt; BL$6), 0, 1)+IF(OR($F71 &gt;= BM$6, $G71 &lt; BL$6), 0, 2)+1)</f>
        <v/>
      </c>
      <c r="BM71" s="71" t="str">
        <f ca="1">INDEX({"","_","-","="},IF(OR($D71 &gt;= BN$6, $E71 &lt; BM$6), 0, 1)+IF(OR($F71 &gt;= BN$6, $G71 &lt; BM$6), 0, 2)+1)</f>
        <v/>
      </c>
      <c r="BN71" s="71" t="str">
        <f ca="1">INDEX({"","_","-","="},IF(OR($D71 &gt;= BO$6, $E71 &lt; BN$6), 0, 1)+IF(OR($F71 &gt;= BO$6, $G71 &lt; BN$6), 0, 2)+1)</f>
        <v/>
      </c>
      <c r="BO71" s="71" t="str">
        <f ca="1">INDEX({"","_","-","="},IF(OR($D71 &gt;= BP$6, $E71 &lt; BO$6), 0, 1)+IF(OR($F71 &gt;= BP$6, $G71 &lt; BO$6), 0, 2)+1)</f>
        <v/>
      </c>
      <c r="BP71" s="71" t="str">
        <f ca="1">INDEX({"","_","-","="},IF(OR($D71 &gt;= BQ$6, $E71 &lt; BP$6), 0, 1)+IF(OR($F71 &gt;= BQ$6, $G71 &lt; BP$6), 0, 2)+1)</f>
        <v/>
      </c>
      <c r="BQ71" s="71" t="str">
        <f ca="1">INDEX({"","_","-","="},IF(OR($D71 &gt;= BR$6, $E71 &lt; BQ$6), 0, 1)+IF(OR($F71 &gt;= BR$6, $G71 &lt; BQ$6), 0, 2)+1)</f>
        <v/>
      </c>
      <c r="BR71" s="71" t="str">
        <f ca="1">INDEX({"","_","-","="},IF(OR($D71 &gt;= BS$6, $E71 &lt; BR$6), 0, 1)+IF(OR($F71 &gt;= BS$6, $G71 &lt; BR$6), 0, 2)+1)</f>
        <v/>
      </c>
      <c r="BS71" s="71" t="str">
        <f ca="1">INDEX({"","_","-","="},IF(OR($D71 &gt;= BT$6, $E71 &lt; BS$6), 0, 1)+IF(OR($F71 &gt;= BT$6, $G71 &lt; BS$6), 0, 2)+1)</f>
        <v/>
      </c>
      <c r="BT71" s="71" t="str">
        <f ca="1">INDEX({"","_","-","="},IF(OR($D71 &gt;= BU$6, $E71 &lt; BT$6), 0, 1)+IF(OR($F71 &gt;= BU$6, $G71 &lt; BT$6), 0, 2)+1)</f>
        <v/>
      </c>
      <c r="BU71" s="71" t="str">
        <f ca="1">INDEX({"","_","-","="},IF(OR($D71 &gt;= BV$6, $E71 &lt; BU$6), 0, 1)+IF(OR($F71 &gt;= BV$6, $G71 &lt; BU$6), 0, 2)+1)</f>
        <v/>
      </c>
      <c r="BV71" s="71" t="str">
        <f ca="1">INDEX({"","_","-","="},IF(OR($D71 &gt;= BW$6, $E71 &lt; BV$6), 0, 1)+IF(OR($F71 &gt;= BW$6, $G71 &lt; BV$6), 0, 2)+1)</f>
        <v/>
      </c>
      <c r="BW71" s="71" t="str">
        <f ca="1">INDEX({"","_","-","="},IF(OR($D71 &gt;= BX$6, $E71 &lt; BW$6), 0, 1)+IF(OR($F71 &gt;= BX$6, $G71 &lt; BW$6), 0, 2)+1)</f>
        <v/>
      </c>
      <c r="BX71" s="71" t="str">
        <f ca="1">INDEX({"","_","-","="},IF(OR($D71 &gt;= BY$6, $E71 &lt; BX$6), 0, 1)+IF(OR($F71 &gt;= BY$6, $G71 &lt; BX$6), 0, 2)+1)</f>
        <v/>
      </c>
      <c r="BY71" s="71" t="str">
        <f ca="1">INDEX({"","_","-","="},IF(OR($D71 &gt;= BZ$6, $E71 &lt; BY$6), 0, 1)+IF(OR($F71 &gt;= BZ$6, $G71 &lt; BY$6), 0, 2)+1)</f>
        <v/>
      </c>
      <c r="BZ71" s="71" t="str">
        <f ca="1">INDEX({"","_","-","="},IF(OR($D71 &gt;= CA$6, $E71 &lt; BZ$6), 0, 1)+IF(OR($F71 &gt;= CA$6, $G71 &lt; BZ$6), 0, 2)+1)</f>
        <v/>
      </c>
      <c r="CA71" s="71" t="str">
        <f ca="1">INDEX({"","_","-","="},IF(OR($D71 &gt;= CB$6, $E71 &lt; CA$6), 0, 1)+IF(OR($F71 &gt;= CB$6, $G71 &lt; CA$6), 0, 2)+1)</f>
        <v/>
      </c>
      <c r="CB71" s="71" t="str">
        <f ca="1">INDEX({"","_","-","="},IF(OR($D71 &gt;= CC$6, $E71 &lt; CB$6), 0, 1)+IF(OR($F71 &gt;= CC$6, $G71 &lt; CB$6), 0, 2)+1)</f>
        <v/>
      </c>
      <c r="CC71" s="71" t="str">
        <f ca="1">INDEX({"","_","-","="},IF(OR($D71 &gt;= CD$6, $E71 &lt; CC$6), 0, 1)+IF(OR($F71 &gt;= CD$6, $G71 &lt; CC$6), 0, 2)+1)</f>
        <v/>
      </c>
      <c r="CD71" s="71" t="str">
        <f ca="1">INDEX({"","_","-","="},IF(OR($D71 &gt;= CE$6, $E71 &lt; CD$6), 0, 1)+IF(OR($F71 &gt;= CE$6, $G71 &lt; CD$6), 0, 2)+1)</f>
        <v/>
      </c>
    </row>
    <row r="72" spans="1:82">
      <c r="A72" s="8" t="str">
        <f ca="1">IF('临-进度'!N67,'临-进度'!$A67,"")</f>
        <v/>
      </c>
      <c r="B72" s="8" t="str">
        <f ca="1">IF('临-进度'!N67,'临-进度'!$B67,"")</f>
        <v/>
      </c>
      <c r="C72" s="8" t="str">
        <f ca="1">IF('临-进度'!N67,'临-进度'!$F67,"")</f>
        <v/>
      </c>
      <c r="D72" s="42" t="str">
        <f ca="1">IF('临-进度'!$N67,'临-进度'!$J67,"")</f>
        <v/>
      </c>
      <c r="E72" s="42" t="str">
        <f ca="1">IF('临-进度'!$N67,'临-进度'!$AF67,"")</f>
        <v/>
      </c>
      <c r="F72" s="42" t="str">
        <f ca="1">IF('临-进度'!$N67,'临-进度'!$K67,"")</f>
        <v/>
      </c>
      <c r="G72" s="76" t="str">
        <f ca="1">IF('临-进度'!$N67,'临-进度'!$AG67,"")</f>
        <v/>
      </c>
      <c r="H72" s="71" t="str">
        <f ca="1">INDEX({"","_","-","="},IF(OR($D72 &gt;= I$6, $E72 &lt; H$6), 0, 1)+IF(OR($F72 &gt;= I$6, $G72 &lt; H$6), 0, 2)+1)</f>
        <v/>
      </c>
      <c r="I72" s="71" t="str">
        <f ca="1">INDEX({"","_","-","="},IF(OR($D72 &gt;= J$6, $E72 &lt; I$6), 0, 1)+IF(OR($F72 &gt;= J$6, $G72 &lt; I$6), 0, 2)+1)</f>
        <v/>
      </c>
      <c r="J72" s="71" t="str">
        <f ca="1">INDEX({"","_","-","="},IF(OR($D72 &gt;= K$6, $E72 &lt; J$6), 0, 1)+IF(OR($F72 &gt;= K$6, $G72 &lt; J$6), 0, 2)+1)</f>
        <v/>
      </c>
      <c r="K72" s="71" t="str">
        <f ca="1">INDEX({"","_","-","="},IF(OR($D72 &gt;= L$6, $E72 &lt; K$6), 0, 1)+IF(OR($F72 &gt;= L$6, $G72 &lt; K$6), 0, 2)+1)</f>
        <v/>
      </c>
      <c r="L72" s="71" t="str">
        <f ca="1">INDEX({"","_","-","="},IF(OR($D72 &gt;= M$6, $E72 &lt; L$6), 0, 1)+IF(OR($F72 &gt;= M$6, $G72 &lt; L$6), 0, 2)+1)</f>
        <v/>
      </c>
      <c r="M72" s="71" t="str">
        <f ca="1">INDEX({"","_","-","="},IF(OR($D72 &gt;= N$6, $E72 &lt; M$6), 0, 1)+IF(OR($F72 &gt;= N$6, $G72 &lt; M$6), 0, 2)+1)</f>
        <v/>
      </c>
      <c r="N72" s="71" t="str">
        <f ca="1">INDEX({"","_","-","="},IF(OR($D72 &gt;= O$6, $E72 &lt; N$6), 0, 1)+IF(OR($F72 &gt;= O$6, $G72 &lt; N$6), 0, 2)+1)</f>
        <v/>
      </c>
      <c r="O72" s="71" t="str">
        <f ca="1">INDEX({"","_","-","="},IF(OR($D72 &gt;= P$6, $E72 &lt; O$6), 0, 1)+IF(OR($F72 &gt;= P$6, $G72 &lt; O$6), 0, 2)+1)</f>
        <v/>
      </c>
      <c r="P72" s="71" t="str">
        <f ca="1">INDEX({"","_","-","="},IF(OR($D72 &gt;= Q$6, $E72 &lt; P$6), 0, 1)+IF(OR($F72 &gt;= Q$6, $G72 &lt; P$6), 0, 2)+1)</f>
        <v/>
      </c>
      <c r="Q72" s="71" t="str">
        <f ca="1">INDEX({"","_","-","="},IF(OR($D72 &gt;= R$6, $E72 &lt; Q$6), 0, 1)+IF(OR($F72 &gt;= R$6, $G72 &lt; Q$6), 0, 2)+1)</f>
        <v/>
      </c>
      <c r="R72" s="71" t="str">
        <f ca="1">INDEX({"","_","-","="},IF(OR($D72 &gt;= S$6, $E72 &lt; R$6), 0, 1)+IF(OR($F72 &gt;= S$6, $G72 &lt; R$6), 0, 2)+1)</f>
        <v/>
      </c>
      <c r="S72" s="71" t="str">
        <f ca="1">INDEX({"","_","-","="},IF(OR($D72 &gt;= T$6, $E72 &lt; S$6), 0, 1)+IF(OR($F72 &gt;= T$6, $G72 &lt; S$6), 0, 2)+1)</f>
        <v/>
      </c>
      <c r="T72" s="71" t="str">
        <f ca="1">INDEX({"","_","-","="},IF(OR($D72 &gt;= U$6, $E72 &lt; T$6), 0, 1)+IF(OR($F72 &gt;= U$6, $G72 &lt; T$6), 0, 2)+1)</f>
        <v/>
      </c>
      <c r="U72" s="71" t="str">
        <f ca="1">INDEX({"","_","-","="},IF(OR($D72 &gt;= V$6, $E72 &lt; U$6), 0, 1)+IF(OR($F72 &gt;= V$6, $G72 &lt; U$6), 0, 2)+1)</f>
        <v/>
      </c>
      <c r="V72" s="71" t="str">
        <f ca="1">INDEX({"","_","-","="},IF(OR($D72 &gt;= W$6, $E72 &lt; V$6), 0, 1)+IF(OR($F72 &gt;= W$6, $G72 &lt; V$6), 0, 2)+1)</f>
        <v/>
      </c>
      <c r="W72" s="71" t="str">
        <f ca="1">INDEX({"","_","-","="},IF(OR($D72 &gt;= X$6, $E72 &lt; W$6), 0, 1)+IF(OR($F72 &gt;= X$6, $G72 &lt; W$6), 0, 2)+1)</f>
        <v/>
      </c>
      <c r="X72" s="71" t="str">
        <f ca="1">INDEX({"","_","-","="},IF(OR($D72 &gt;= Y$6, $E72 &lt; X$6), 0, 1)+IF(OR($F72 &gt;= Y$6, $G72 &lt; X$6), 0, 2)+1)</f>
        <v/>
      </c>
      <c r="Y72" s="71" t="str">
        <f ca="1">INDEX({"","_","-","="},IF(OR($D72 &gt;= Z$6, $E72 &lt; Y$6), 0, 1)+IF(OR($F72 &gt;= Z$6, $G72 &lt; Y$6), 0, 2)+1)</f>
        <v/>
      </c>
      <c r="Z72" s="71" t="str">
        <f ca="1">INDEX({"","_","-","="},IF(OR($D72 &gt;= AA$6, $E72 &lt; Z$6), 0, 1)+IF(OR($F72 &gt;= AA$6, $G72 &lt; Z$6), 0, 2)+1)</f>
        <v/>
      </c>
      <c r="AA72" s="71" t="str">
        <f ca="1">INDEX({"","_","-","="},IF(OR($D72 &gt;= AB$6, $E72 &lt; AA$6), 0, 1)+IF(OR($F72 &gt;= AB$6, $G72 &lt; AA$6), 0, 2)+1)</f>
        <v/>
      </c>
      <c r="AB72" s="71" t="str">
        <f ca="1">INDEX({"","_","-","="},IF(OR($D72 &gt;= AC$6, $E72 &lt; AB$6), 0, 1)+IF(OR($F72 &gt;= AC$6, $G72 &lt; AB$6), 0, 2)+1)</f>
        <v/>
      </c>
      <c r="AC72" s="71" t="str">
        <f ca="1">INDEX({"","_","-","="},IF(OR($D72 &gt;= AD$6, $E72 &lt; AC$6), 0, 1)+IF(OR($F72 &gt;= AD$6, $G72 &lt; AC$6), 0, 2)+1)</f>
        <v/>
      </c>
      <c r="AD72" s="71" t="str">
        <f ca="1">INDEX({"","_","-","="},IF(OR($D72 &gt;= AE$6, $E72 &lt; AD$6), 0, 1)+IF(OR($F72 &gt;= AE$6, $G72 &lt; AD$6), 0, 2)+1)</f>
        <v/>
      </c>
      <c r="AE72" s="71" t="str">
        <f ca="1">INDEX({"","_","-","="},IF(OR($D72 &gt;= AF$6, $E72 &lt; AE$6), 0, 1)+IF(OR($F72 &gt;= AF$6, $G72 &lt; AE$6), 0, 2)+1)</f>
        <v/>
      </c>
      <c r="AF72" s="71" t="str">
        <f ca="1">INDEX({"","_","-","="},IF(OR($D72 &gt;= AG$6, $E72 &lt; AF$6), 0, 1)+IF(OR($F72 &gt;= AG$6, $G72 &lt; AF$6), 0, 2)+1)</f>
        <v/>
      </c>
      <c r="AG72" s="71" t="str">
        <f ca="1">INDEX({"","_","-","="},IF(OR($D72 &gt;= AH$6, $E72 &lt; AG$6), 0, 1)+IF(OR($F72 &gt;= AH$6, $G72 &lt; AG$6), 0, 2)+1)</f>
        <v/>
      </c>
      <c r="AH72" s="71" t="str">
        <f ca="1">INDEX({"","_","-","="},IF(OR($D72 &gt;= AI$6, $E72 &lt; AH$6), 0, 1)+IF(OR($F72 &gt;= AI$6, $G72 &lt; AH$6), 0, 2)+1)</f>
        <v/>
      </c>
      <c r="AI72" s="71" t="str">
        <f ca="1">INDEX({"","_","-","="},IF(OR($D72 &gt;= AJ$6, $E72 &lt; AI$6), 0, 1)+IF(OR($F72 &gt;= AJ$6, $G72 &lt; AI$6), 0, 2)+1)</f>
        <v/>
      </c>
      <c r="AJ72" s="71" t="str">
        <f ca="1">INDEX({"","_","-","="},IF(OR($D72 &gt;= AK$6, $E72 &lt; AJ$6), 0, 1)+IF(OR($F72 &gt;= AK$6, $G72 &lt; AJ$6), 0, 2)+1)</f>
        <v/>
      </c>
      <c r="AK72" s="71" t="str">
        <f ca="1">INDEX({"","_","-","="},IF(OR($D72 &gt;= AL$6, $E72 &lt; AK$6), 0, 1)+IF(OR($F72 &gt;= AL$6, $G72 &lt; AK$6), 0, 2)+1)</f>
        <v/>
      </c>
      <c r="AL72" s="71" t="str">
        <f ca="1">INDEX({"","_","-","="},IF(OR($D72 &gt;= AM$6, $E72 &lt; AL$6), 0, 1)+IF(OR($F72 &gt;= AM$6, $G72 &lt; AL$6), 0, 2)+1)</f>
        <v/>
      </c>
      <c r="AM72" s="71" t="str">
        <f ca="1">INDEX({"","_","-","="},IF(OR($D72 &gt;= AN$6, $E72 &lt; AM$6), 0, 1)+IF(OR($F72 &gt;= AN$6, $G72 &lt; AM$6), 0, 2)+1)</f>
        <v/>
      </c>
      <c r="AN72" s="71" t="str">
        <f ca="1">INDEX({"","_","-","="},IF(OR($D72 &gt;= AO$6, $E72 &lt; AN$6), 0, 1)+IF(OR($F72 &gt;= AO$6, $G72 &lt; AN$6), 0, 2)+1)</f>
        <v/>
      </c>
      <c r="AO72" s="71" t="str">
        <f ca="1">INDEX({"","_","-","="},IF(OR($D72 &gt;= AP$6, $E72 &lt; AO$6), 0, 1)+IF(OR($F72 &gt;= AP$6, $G72 &lt; AO$6), 0, 2)+1)</f>
        <v/>
      </c>
      <c r="AP72" s="71" t="str">
        <f ca="1">INDEX({"","_","-","="},IF(OR($D72 &gt;= AQ$6, $E72 &lt; AP$6), 0, 1)+IF(OR($F72 &gt;= AQ$6, $G72 &lt; AP$6), 0, 2)+1)</f>
        <v/>
      </c>
      <c r="AQ72" s="71" t="str">
        <f ca="1">INDEX({"","_","-","="},IF(OR($D72 &gt;= AR$6, $E72 &lt; AQ$6), 0, 1)+IF(OR($F72 &gt;= AR$6, $G72 &lt; AQ$6), 0, 2)+1)</f>
        <v/>
      </c>
      <c r="AR72" s="71" t="str">
        <f ca="1">INDEX({"","_","-","="},IF(OR($D72 &gt;= AS$6, $E72 &lt; AR$6), 0, 1)+IF(OR($F72 &gt;= AS$6, $G72 &lt; AR$6), 0, 2)+1)</f>
        <v/>
      </c>
      <c r="AS72" s="71" t="str">
        <f ca="1">INDEX({"","_","-","="},IF(OR($D72 &gt;= AT$6, $E72 &lt; AS$6), 0, 1)+IF(OR($F72 &gt;= AT$6, $G72 &lt; AS$6), 0, 2)+1)</f>
        <v/>
      </c>
      <c r="AT72" s="71" t="str">
        <f ca="1">INDEX({"","_","-","="},IF(OR($D72 &gt;= AU$6, $E72 &lt; AT$6), 0, 1)+IF(OR($F72 &gt;= AU$6, $G72 &lt; AT$6), 0, 2)+1)</f>
        <v/>
      </c>
      <c r="AU72" s="71" t="str">
        <f ca="1">INDEX({"","_","-","="},IF(OR($D72 &gt;= AV$6, $E72 &lt; AU$6), 0, 1)+IF(OR($F72 &gt;= AV$6, $G72 &lt; AU$6), 0, 2)+1)</f>
        <v/>
      </c>
      <c r="AV72" s="71" t="str">
        <f ca="1">INDEX({"","_","-","="},IF(OR($D72 &gt;= AW$6, $E72 &lt; AV$6), 0, 1)+IF(OR($F72 &gt;= AW$6, $G72 &lt; AV$6), 0, 2)+1)</f>
        <v/>
      </c>
      <c r="AW72" s="71" t="str">
        <f ca="1">INDEX({"","_","-","="},IF(OR($D72 &gt;= AX$6, $E72 &lt; AW$6), 0, 1)+IF(OR($F72 &gt;= AX$6, $G72 &lt; AW$6), 0, 2)+1)</f>
        <v/>
      </c>
      <c r="AX72" s="71" t="str">
        <f ca="1">INDEX({"","_","-","="},IF(OR($D72 &gt;= AY$6, $E72 &lt; AX$6), 0, 1)+IF(OR($F72 &gt;= AY$6, $G72 &lt; AX$6), 0, 2)+1)</f>
        <v/>
      </c>
      <c r="AY72" s="71" t="str">
        <f ca="1">INDEX({"","_","-","="},IF(OR($D72 &gt;= AZ$6, $E72 &lt; AY$6), 0, 1)+IF(OR($F72 &gt;= AZ$6, $G72 &lt; AY$6), 0, 2)+1)</f>
        <v/>
      </c>
      <c r="AZ72" s="71" t="str">
        <f ca="1">INDEX({"","_","-","="},IF(OR($D72 &gt;= BA$6, $E72 &lt; AZ$6), 0, 1)+IF(OR($F72 &gt;= BA$6, $G72 &lt; AZ$6), 0, 2)+1)</f>
        <v/>
      </c>
      <c r="BA72" s="71" t="str">
        <f ca="1">INDEX({"","_","-","="},IF(OR($D72 &gt;= BB$6, $E72 &lt; BA$6), 0, 1)+IF(OR($F72 &gt;= BB$6, $G72 &lt; BA$6), 0, 2)+1)</f>
        <v/>
      </c>
      <c r="BB72" s="71" t="str">
        <f ca="1">INDEX({"","_","-","="},IF(OR($D72 &gt;= BC$6, $E72 &lt; BB$6), 0, 1)+IF(OR($F72 &gt;= BC$6, $G72 &lt; BB$6), 0, 2)+1)</f>
        <v/>
      </c>
      <c r="BC72" s="71" t="str">
        <f ca="1">INDEX({"","_","-","="},IF(OR($D72 &gt;= BD$6, $E72 &lt; BC$6), 0, 1)+IF(OR($F72 &gt;= BD$6, $G72 &lt; BC$6), 0, 2)+1)</f>
        <v/>
      </c>
      <c r="BD72" s="71" t="str">
        <f ca="1">INDEX({"","_","-","="},IF(OR($D72 &gt;= BE$6, $E72 &lt; BD$6), 0, 1)+IF(OR($F72 &gt;= BE$6, $G72 &lt; BD$6), 0, 2)+1)</f>
        <v/>
      </c>
      <c r="BE72" s="71" t="str">
        <f ca="1">INDEX({"","_","-","="},IF(OR($D72 &gt;= BF$6, $E72 &lt; BE$6), 0, 1)+IF(OR($F72 &gt;= BF$6, $G72 &lt; BE$6), 0, 2)+1)</f>
        <v/>
      </c>
      <c r="BF72" s="71" t="str">
        <f ca="1">INDEX({"","_","-","="},IF(OR($D72 &gt;= BG$6, $E72 &lt; BF$6), 0, 1)+IF(OR($F72 &gt;= BG$6, $G72 &lt; BF$6), 0, 2)+1)</f>
        <v/>
      </c>
      <c r="BG72" s="71" t="str">
        <f ca="1">INDEX({"","_","-","="},IF(OR($D72 &gt;= BH$6, $E72 &lt; BG$6), 0, 1)+IF(OR($F72 &gt;= BH$6, $G72 &lt; BG$6), 0, 2)+1)</f>
        <v/>
      </c>
      <c r="BH72" s="71" t="str">
        <f ca="1">INDEX({"","_","-","="},IF(OR($D72 &gt;= BI$6, $E72 &lt; BH$6), 0, 1)+IF(OR($F72 &gt;= BI$6, $G72 &lt; BH$6), 0, 2)+1)</f>
        <v/>
      </c>
      <c r="BI72" s="71" t="str">
        <f ca="1">INDEX({"","_","-","="},IF(OR($D72 &gt;= BJ$6, $E72 &lt; BI$6), 0, 1)+IF(OR($F72 &gt;= BJ$6, $G72 &lt; BI$6), 0, 2)+1)</f>
        <v/>
      </c>
      <c r="BJ72" s="71" t="str">
        <f ca="1">INDEX({"","_","-","="},IF(OR($D72 &gt;= BK$6, $E72 &lt; BJ$6), 0, 1)+IF(OR($F72 &gt;= BK$6, $G72 &lt; BJ$6), 0, 2)+1)</f>
        <v/>
      </c>
      <c r="BK72" s="71" t="str">
        <f ca="1">INDEX({"","_","-","="},IF(OR($D72 &gt;= BL$6, $E72 &lt; BK$6), 0, 1)+IF(OR($F72 &gt;= BL$6, $G72 &lt; BK$6), 0, 2)+1)</f>
        <v/>
      </c>
      <c r="BL72" s="71" t="str">
        <f ca="1">INDEX({"","_","-","="},IF(OR($D72 &gt;= BM$6, $E72 &lt; BL$6), 0, 1)+IF(OR($F72 &gt;= BM$6, $G72 &lt; BL$6), 0, 2)+1)</f>
        <v/>
      </c>
      <c r="BM72" s="71" t="str">
        <f ca="1">INDEX({"","_","-","="},IF(OR($D72 &gt;= BN$6, $E72 &lt; BM$6), 0, 1)+IF(OR($F72 &gt;= BN$6, $G72 &lt; BM$6), 0, 2)+1)</f>
        <v/>
      </c>
      <c r="BN72" s="71" t="str">
        <f ca="1">INDEX({"","_","-","="},IF(OR($D72 &gt;= BO$6, $E72 &lt; BN$6), 0, 1)+IF(OR($F72 &gt;= BO$6, $G72 &lt; BN$6), 0, 2)+1)</f>
        <v/>
      </c>
      <c r="BO72" s="71" t="str">
        <f ca="1">INDEX({"","_","-","="},IF(OR($D72 &gt;= BP$6, $E72 &lt; BO$6), 0, 1)+IF(OR($F72 &gt;= BP$6, $G72 &lt; BO$6), 0, 2)+1)</f>
        <v/>
      </c>
      <c r="BP72" s="71" t="str">
        <f ca="1">INDEX({"","_","-","="},IF(OR($D72 &gt;= BQ$6, $E72 &lt; BP$6), 0, 1)+IF(OR($F72 &gt;= BQ$6, $G72 &lt; BP$6), 0, 2)+1)</f>
        <v/>
      </c>
      <c r="BQ72" s="71" t="str">
        <f ca="1">INDEX({"","_","-","="},IF(OR($D72 &gt;= BR$6, $E72 &lt; BQ$6), 0, 1)+IF(OR($F72 &gt;= BR$6, $G72 &lt; BQ$6), 0, 2)+1)</f>
        <v/>
      </c>
      <c r="BR72" s="71" t="str">
        <f ca="1">INDEX({"","_","-","="},IF(OR($D72 &gt;= BS$6, $E72 &lt; BR$6), 0, 1)+IF(OR($F72 &gt;= BS$6, $G72 &lt; BR$6), 0, 2)+1)</f>
        <v/>
      </c>
      <c r="BS72" s="71" t="str">
        <f ca="1">INDEX({"","_","-","="},IF(OR($D72 &gt;= BT$6, $E72 &lt; BS$6), 0, 1)+IF(OR($F72 &gt;= BT$6, $G72 &lt; BS$6), 0, 2)+1)</f>
        <v/>
      </c>
      <c r="BT72" s="71" t="str">
        <f ca="1">INDEX({"","_","-","="},IF(OR($D72 &gt;= BU$6, $E72 &lt; BT$6), 0, 1)+IF(OR($F72 &gt;= BU$6, $G72 &lt; BT$6), 0, 2)+1)</f>
        <v/>
      </c>
      <c r="BU72" s="71" t="str">
        <f ca="1">INDEX({"","_","-","="},IF(OR($D72 &gt;= BV$6, $E72 &lt; BU$6), 0, 1)+IF(OR($F72 &gt;= BV$6, $G72 &lt; BU$6), 0, 2)+1)</f>
        <v/>
      </c>
      <c r="BV72" s="71" t="str">
        <f ca="1">INDEX({"","_","-","="},IF(OR($D72 &gt;= BW$6, $E72 &lt; BV$6), 0, 1)+IF(OR($F72 &gt;= BW$6, $G72 &lt; BV$6), 0, 2)+1)</f>
        <v/>
      </c>
      <c r="BW72" s="71" t="str">
        <f ca="1">INDEX({"","_","-","="},IF(OR($D72 &gt;= BX$6, $E72 &lt; BW$6), 0, 1)+IF(OR($F72 &gt;= BX$6, $G72 &lt; BW$6), 0, 2)+1)</f>
        <v/>
      </c>
      <c r="BX72" s="71" t="str">
        <f ca="1">INDEX({"","_","-","="},IF(OR($D72 &gt;= BY$6, $E72 &lt; BX$6), 0, 1)+IF(OR($F72 &gt;= BY$6, $G72 &lt; BX$6), 0, 2)+1)</f>
        <v/>
      </c>
      <c r="BY72" s="71" t="str">
        <f ca="1">INDEX({"","_","-","="},IF(OR($D72 &gt;= BZ$6, $E72 &lt; BY$6), 0, 1)+IF(OR($F72 &gt;= BZ$6, $G72 &lt; BY$6), 0, 2)+1)</f>
        <v/>
      </c>
      <c r="BZ72" s="71" t="str">
        <f ca="1">INDEX({"","_","-","="},IF(OR($D72 &gt;= CA$6, $E72 &lt; BZ$6), 0, 1)+IF(OR($F72 &gt;= CA$6, $G72 &lt; BZ$6), 0, 2)+1)</f>
        <v/>
      </c>
      <c r="CA72" s="71" t="str">
        <f ca="1">INDEX({"","_","-","="},IF(OR($D72 &gt;= CB$6, $E72 &lt; CA$6), 0, 1)+IF(OR($F72 &gt;= CB$6, $G72 &lt; CA$6), 0, 2)+1)</f>
        <v/>
      </c>
      <c r="CB72" s="71" t="str">
        <f ca="1">INDEX({"","_","-","="},IF(OR($D72 &gt;= CC$6, $E72 &lt; CB$6), 0, 1)+IF(OR($F72 &gt;= CC$6, $G72 &lt; CB$6), 0, 2)+1)</f>
        <v/>
      </c>
      <c r="CC72" s="71" t="str">
        <f ca="1">INDEX({"","_","-","="},IF(OR($D72 &gt;= CD$6, $E72 &lt; CC$6), 0, 1)+IF(OR($F72 &gt;= CD$6, $G72 &lt; CC$6), 0, 2)+1)</f>
        <v/>
      </c>
      <c r="CD72" s="71" t="str">
        <f ca="1">INDEX({"","_","-","="},IF(OR($D72 &gt;= CE$6, $E72 &lt; CD$6), 0, 1)+IF(OR($F72 &gt;= CE$6, $G72 &lt; CD$6), 0, 2)+1)</f>
        <v/>
      </c>
    </row>
    <row r="73" spans="1:82">
      <c r="A73" s="8" t="str">
        <f ca="1">IF('临-进度'!N68,'临-进度'!$A68,"")</f>
        <v/>
      </c>
      <c r="B73" s="8" t="str">
        <f ca="1">IF('临-进度'!N68,'临-进度'!$B68,"")</f>
        <v/>
      </c>
      <c r="C73" s="8" t="str">
        <f ca="1">IF('临-进度'!N68,'临-进度'!$F68,"")</f>
        <v/>
      </c>
      <c r="D73" s="42" t="str">
        <f ca="1">IF('临-进度'!$N68,'临-进度'!$J68,"")</f>
        <v/>
      </c>
      <c r="E73" s="42" t="str">
        <f ca="1">IF('临-进度'!$N68,'临-进度'!$AF68,"")</f>
        <v/>
      </c>
      <c r="F73" s="42" t="str">
        <f ca="1">IF('临-进度'!$N68,'临-进度'!$K68,"")</f>
        <v/>
      </c>
      <c r="G73" s="76" t="str">
        <f ca="1">IF('临-进度'!$N68,'临-进度'!$AG68,"")</f>
        <v/>
      </c>
      <c r="H73" s="71" t="str">
        <f ca="1">INDEX({"","_","-","="},IF(OR($D73 &gt;= I$6, $E73 &lt; H$6), 0, 1)+IF(OR($F73 &gt;= I$6, $G73 &lt; H$6), 0, 2)+1)</f>
        <v/>
      </c>
      <c r="I73" s="71" t="str">
        <f ca="1">INDEX({"","_","-","="},IF(OR($D73 &gt;= J$6, $E73 &lt; I$6), 0, 1)+IF(OR($F73 &gt;= J$6, $G73 &lt; I$6), 0, 2)+1)</f>
        <v/>
      </c>
      <c r="J73" s="71" t="str">
        <f ca="1">INDEX({"","_","-","="},IF(OR($D73 &gt;= K$6, $E73 &lt; J$6), 0, 1)+IF(OR($F73 &gt;= K$6, $G73 &lt; J$6), 0, 2)+1)</f>
        <v/>
      </c>
      <c r="K73" s="71" t="str">
        <f ca="1">INDEX({"","_","-","="},IF(OR($D73 &gt;= L$6, $E73 &lt; K$6), 0, 1)+IF(OR($F73 &gt;= L$6, $G73 &lt; K$6), 0, 2)+1)</f>
        <v/>
      </c>
      <c r="L73" s="71" t="str">
        <f ca="1">INDEX({"","_","-","="},IF(OR($D73 &gt;= M$6, $E73 &lt; L$6), 0, 1)+IF(OR($F73 &gt;= M$6, $G73 &lt; L$6), 0, 2)+1)</f>
        <v/>
      </c>
      <c r="M73" s="71" t="str">
        <f ca="1">INDEX({"","_","-","="},IF(OR($D73 &gt;= N$6, $E73 &lt; M$6), 0, 1)+IF(OR($F73 &gt;= N$6, $G73 &lt; M$6), 0, 2)+1)</f>
        <v/>
      </c>
      <c r="N73" s="71" t="str">
        <f ca="1">INDEX({"","_","-","="},IF(OR($D73 &gt;= O$6, $E73 &lt; N$6), 0, 1)+IF(OR($F73 &gt;= O$6, $G73 &lt; N$6), 0, 2)+1)</f>
        <v/>
      </c>
      <c r="O73" s="71" t="str">
        <f ca="1">INDEX({"","_","-","="},IF(OR($D73 &gt;= P$6, $E73 &lt; O$6), 0, 1)+IF(OR($F73 &gt;= P$6, $G73 &lt; O$6), 0, 2)+1)</f>
        <v/>
      </c>
      <c r="P73" s="71" t="str">
        <f ca="1">INDEX({"","_","-","="},IF(OR($D73 &gt;= Q$6, $E73 &lt; P$6), 0, 1)+IF(OR($F73 &gt;= Q$6, $G73 &lt; P$6), 0, 2)+1)</f>
        <v/>
      </c>
      <c r="Q73" s="71" t="str">
        <f ca="1">INDEX({"","_","-","="},IF(OR($D73 &gt;= R$6, $E73 &lt; Q$6), 0, 1)+IF(OR($F73 &gt;= R$6, $G73 &lt; Q$6), 0, 2)+1)</f>
        <v/>
      </c>
      <c r="R73" s="71" t="str">
        <f ca="1">INDEX({"","_","-","="},IF(OR($D73 &gt;= S$6, $E73 &lt; R$6), 0, 1)+IF(OR($F73 &gt;= S$6, $G73 &lt; R$6), 0, 2)+1)</f>
        <v/>
      </c>
      <c r="S73" s="71" t="str">
        <f ca="1">INDEX({"","_","-","="},IF(OR($D73 &gt;= T$6, $E73 &lt; S$6), 0, 1)+IF(OR($F73 &gt;= T$6, $G73 &lt; S$6), 0, 2)+1)</f>
        <v/>
      </c>
      <c r="T73" s="71" t="str">
        <f ca="1">INDEX({"","_","-","="},IF(OR($D73 &gt;= U$6, $E73 &lt; T$6), 0, 1)+IF(OR($F73 &gt;= U$6, $G73 &lt; T$6), 0, 2)+1)</f>
        <v/>
      </c>
      <c r="U73" s="71" t="str">
        <f ca="1">INDEX({"","_","-","="},IF(OR($D73 &gt;= V$6, $E73 &lt; U$6), 0, 1)+IF(OR($F73 &gt;= V$6, $G73 &lt; U$6), 0, 2)+1)</f>
        <v/>
      </c>
      <c r="V73" s="71" t="str">
        <f ca="1">INDEX({"","_","-","="},IF(OR($D73 &gt;= W$6, $E73 &lt; V$6), 0, 1)+IF(OR($F73 &gt;= W$6, $G73 &lt; V$6), 0, 2)+1)</f>
        <v/>
      </c>
      <c r="W73" s="71" t="str">
        <f ca="1">INDEX({"","_","-","="},IF(OR($D73 &gt;= X$6, $E73 &lt; W$6), 0, 1)+IF(OR($F73 &gt;= X$6, $G73 &lt; W$6), 0, 2)+1)</f>
        <v/>
      </c>
      <c r="X73" s="71" t="str">
        <f ca="1">INDEX({"","_","-","="},IF(OR($D73 &gt;= Y$6, $E73 &lt; X$6), 0, 1)+IF(OR($F73 &gt;= Y$6, $G73 &lt; X$6), 0, 2)+1)</f>
        <v/>
      </c>
      <c r="Y73" s="71" t="str">
        <f ca="1">INDEX({"","_","-","="},IF(OR($D73 &gt;= Z$6, $E73 &lt; Y$6), 0, 1)+IF(OR($F73 &gt;= Z$6, $G73 &lt; Y$6), 0, 2)+1)</f>
        <v/>
      </c>
      <c r="Z73" s="71" t="str">
        <f ca="1">INDEX({"","_","-","="},IF(OR($D73 &gt;= AA$6, $E73 &lt; Z$6), 0, 1)+IF(OR($F73 &gt;= AA$6, $G73 &lt; Z$6), 0, 2)+1)</f>
        <v/>
      </c>
      <c r="AA73" s="71" t="str">
        <f ca="1">INDEX({"","_","-","="},IF(OR($D73 &gt;= AB$6, $E73 &lt; AA$6), 0, 1)+IF(OR($F73 &gt;= AB$6, $G73 &lt; AA$6), 0, 2)+1)</f>
        <v/>
      </c>
      <c r="AB73" s="71" t="str">
        <f ca="1">INDEX({"","_","-","="},IF(OR($D73 &gt;= AC$6, $E73 &lt; AB$6), 0, 1)+IF(OR($F73 &gt;= AC$6, $G73 &lt; AB$6), 0, 2)+1)</f>
        <v/>
      </c>
      <c r="AC73" s="71" t="str">
        <f ca="1">INDEX({"","_","-","="},IF(OR($D73 &gt;= AD$6, $E73 &lt; AC$6), 0, 1)+IF(OR($F73 &gt;= AD$6, $G73 &lt; AC$6), 0, 2)+1)</f>
        <v/>
      </c>
      <c r="AD73" s="71" t="str">
        <f ca="1">INDEX({"","_","-","="},IF(OR($D73 &gt;= AE$6, $E73 &lt; AD$6), 0, 1)+IF(OR($F73 &gt;= AE$6, $G73 &lt; AD$6), 0, 2)+1)</f>
        <v/>
      </c>
      <c r="AE73" s="71" t="str">
        <f ca="1">INDEX({"","_","-","="},IF(OR($D73 &gt;= AF$6, $E73 &lt; AE$6), 0, 1)+IF(OR($F73 &gt;= AF$6, $G73 &lt; AE$6), 0, 2)+1)</f>
        <v/>
      </c>
      <c r="AF73" s="71" t="str">
        <f ca="1">INDEX({"","_","-","="},IF(OR($D73 &gt;= AG$6, $E73 &lt; AF$6), 0, 1)+IF(OR($F73 &gt;= AG$6, $G73 &lt; AF$6), 0, 2)+1)</f>
        <v/>
      </c>
      <c r="AG73" s="71" t="str">
        <f ca="1">INDEX({"","_","-","="},IF(OR($D73 &gt;= AH$6, $E73 &lt; AG$6), 0, 1)+IF(OR($F73 &gt;= AH$6, $G73 &lt; AG$6), 0, 2)+1)</f>
        <v/>
      </c>
      <c r="AH73" s="71" t="str">
        <f ca="1">INDEX({"","_","-","="},IF(OR($D73 &gt;= AI$6, $E73 &lt; AH$6), 0, 1)+IF(OR($F73 &gt;= AI$6, $G73 &lt; AH$6), 0, 2)+1)</f>
        <v/>
      </c>
      <c r="AI73" s="71" t="str">
        <f ca="1">INDEX({"","_","-","="},IF(OR($D73 &gt;= AJ$6, $E73 &lt; AI$6), 0, 1)+IF(OR($F73 &gt;= AJ$6, $G73 &lt; AI$6), 0, 2)+1)</f>
        <v/>
      </c>
      <c r="AJ73" s="71" t="str">
        <f ca="1">INDEX({"","_","-","="},IF(OR($D73 &gt;= AK$6, $E73 &lt; AJ$6), 0, 1)+IF(OR($F73 &gt;= AK$6, $G73 &lt; AJ$6), 0, 2)+1)</f>
        <v/>
      </c>
      <c r="AK73" s="71" t="str">
        <f ca="1">INDEX({"","_","-","="},IF(OR($D73 &gt;= AL$6, $E73 &lt; AK$6), 0, 1)+IF(OR($F73 &gt;= AL$6, $G73 &lt; AK$6), 0, 2)+1)</f>
        <v/>
      </c>
      <c r="AL73" s="71" t="str">
        <f ca="1">INDEX({"","_","-","="},IF(OR($D73 &gt;= AM$6, $E73 &lt; AL$6), 0, 1)+IF(OR($F73 &gt;= AM$6, $G73 &lt; AL$6), 0, 2)+1)</f>
        <v/>
      </c>
      <c r="AM73" s="71" t="str">
        <f ca="1">INDEX({"","_","-","="},IF(OR($D73 &gt;= AN$6, $E73 &lt; AM$6), 0, 1)+IF(OR($F73 &gt;= AN$6, $G73 &lt; AM$6), 0, 2)+1)</f>
        <v/>
      </c>
      <c r="AN73" s="71" t="str">
        <f ca="1">INDEX({"","_","-","="},IF(OR($D73 &gt;= AO$6, $E73 &lt; AN$6), 0, 1)+IF(OR($F73 &gt;= AO$6, $G73 &lt; AN$6), 0, 2)+1)</f>
        <v/>
      </c>
      <c r="AO73" s="71" t="str">
        <f ca="1">INDEX({"","_","-","="},IF(OR($D73 &gt;= AP$6, $E73 &lt; AO$6), 0, 1)+IF(OR($F73 &gt;= AP$6, $G73 &lt; AO$6), 0, 2)+1)</f>
        <v/>
      </c>
      <c r="AP73" s="71" t="str">
        <f ca="1">INDEX({"","_","-","="},IF(OR($D73 &gt;= AQ$6, $E73 &lt; AP$6), 0, 1)+IF(OR($F73 &gt;= AQ$6, $G73 &lt; AP$6), 0, 2)+1)</f>
        <v/>
      </c>
      <c r="AQ73" s="71" t="str">
        <f ca="1">INDEX({"","_","-","="},IF(OR($D73 &gt;= AR$6, $E73 &lt; AQ$6), 0, 1)+IF(OR($F73 &gt;= AR$6, $G73 &lt; AQ$6), 0, 2)+1)</f>
        <v/>
      </c>
      <c r="AR73" s="71" t="str">
        <f ca="1">INDEX({"","_","-","="},IF(OR($D73 &gt;= AS$6, $E73 &lt; AR$6), 0, 1)+IF(OR($F73 &gt;= AS$6, $G73 &lt; AR$6), 0, 2)+1)</f>
        <v/>
      </c>
      <c r="AS73" s="71" t="str">
        <f ca="1">INDEX({"","_","-","="},IF(OR($D73 &gt;= AT$6, $E73 &lt; AS$6), 0, 1)+IF(OR($F73 &gt;= AT$6, $G73 &lt; AS$6), 0, 2)+1)</f>
        <v/>
      </c>
      <c r="AT73" s="71" t="str">
        <f ca="1">INDEX({"","_","-","="},IF(OR($D73 &gt;= AU$6, $E73 &lt; AT$6), 0, 1)+IF(OR($F73 &gt;= AU$6, $G73 &lt; AT$6), 0, 2)+1)</f>
        <v/>
      </c>
      <c r="AU73" s="71" t="str">
        <f ca="1">INDEX({"","_","-","="},IF(OR($D73 &gt;= AV$6, $E73 &lt; AU$6), 0, 1)+IF(OR($F73 &gt;= AV$6, $G73 &lt; AU$6), 0, 2)+1)</f>
        <v/>
      </c>
      <c r="AV73" s="71" t="str">
        <f ca="1">INDEX({"","_","-","="},IF(OR($D73 &gt;= AW$6, $E73 &lt; AV$6), 0, 1)+IF(OR($F73 &gt;= AW$6, $G73 &lt; AV$6), 0, 2)+1)</f>
        <v/>
      </c>
      <c r="AW73" s="71" t="str">
        <f ca="1">INDEX({"","_","-","="},IF(OR($D73 &gt;= AX$6, $E73 &lt; AW$6), 0, 1)+IF(OR($F73 &gt;= AX$6, $G73 &lt; AW$6), 0, 2)+1)</f>
        <v/>
      </c>
      <c r="AX73" s="71" t="str">
        <f ca="1">INDEX({"","_","-","="},IF(OR($D73 &gt;= AY$6, $E73 &lt; AX$6), 0, 1)+IF(OR($F73 &gt;= AY$6, $G73 &lt; AX$6), 0, 2)+1)</f>
        <v/>
      </c>
      <c r="AY73" s="71" t="str">
        <f ca="1">INDEX({"","_","-","="},IF(OR($D73 &gt;= AZ$6, $E73 &lt; AY$6), 0, 1)+IF(OR($F73 &gt;= AZ$6, $G73 &lt; AY$6), 0, 2)+1)</f>
        <v/>
      </c>
      <c r="AZ73" s="71" t="str">
        <f ca="1">INDEX({"","_","-","="},IF(OR($D73 &gt;= BA$6, $E73 &lt; AZ$6), 0, 1)+IF(OR($F73 &gt;= BA$6, $G73 &lt; AZ$6), 0, 2)+1)</f>
        <v/>
      </c>
      <c r="BA73" s="71" t="str">
        <f ca="1">INDEX({"","_","-","="},IF(OR($D73 &gt;= BB$6, $E73 &lt; BA$6), 0, 1)+IF(OR($F73 &gt;= BB$6, $G73 &lt; BA$6), 0, 2)+1)</f>
        <v/>
      </c>
      <c r="BB73" s="71" t="str">
        <f ca="1">INDEX({"","_","-","="},IF(OR($D73 &gt;= BC$6, $E73 &lt; BB$6), 0, 1)+IF(OR($F73 &gt;= BC$6, $G73 &lt; BB$6), 0, 2)+1)</f>
        <v/>
      </c>
      <c r="BC73" s="71" t="str">
        <f ca="1">INDEX({"","_","-","="},IF(OR($D73 &gt;= BD$6, $E73 &lt; BC$6), 0, 1)+IF(OR($F73 &gt;= BD$6, $G73 &lt; BC$6), 0, 2)+1)</f>
        <v/>
      </c>
      <c r="BD73" s="71" t="str">
        <f ca="1">INDEX({"","_","-","="},IF(OR($D73 &gt;= BE$6, $E73 &lt; BD$6), 0, 1)+IF(OR($F73 &gt;= BE$6, $G73 &lt; BD$6), 0, 2)+1)</f>
        <v/>
      </c>
      <c r="BE73" s="71" t="str">
        <f ca="1">INDEX({"","_","-","="},IF(OR($D73 &gt;= BF$6, $E73 &lt; BE$6), 0, 1)+IF(OR($F73 &gt;= BF$6, $G73 &lt; BE$6), 0, 2)+1)</f>
        <v/>
      </c>
      <c r="BF73" s="71" t="str">
        <f ca="1">INDEX({"","_","-","="},IF(OR($D73 &gt;= BG$6, $E73 &lt; BF$6), 0, 1)+IF(OR($F73 &gt;= BG$6, $G73 &lt; BF$6), 0, 2)+1)</f>
        <v/>
      </c>
      <c r="BG73" s="71" t="str">
        <f ca="1">INDEX({"","_","-","="},IF(OR($D73 &gt;= BH$6, $E73 &lt; BG$6), 0, 1)+IF(OR($F73 &gt;= BH$6, $G73 &lt; BG$6), 0, 2)+1)</f>
        <v/>
      </c>
      <c r="BH73" s="71" t="str">
        <f ca="1">INDEX({"","_","-","="},IF(OR($D73 &gt;= BI$6, $E73 &lt; BH$6), 0, 1)+IF(OR($F73 &gt;= BI$6, $G73 &lt; BH$6), 0, 2)+1)</f>
        <v/>
      </c>
      <c r="BI73" s="71" t="str">
        <f ca="1">INDEX({"","_","-","="},IF(OR($D73 &gt;= BJ$6, $E73 &lt; BI$6), 0, 1)+IF(OR($F73 &gt;= BJ$6, $G73 &lt; BI$6), 0, 2)+1)</f>
        <v/>
      </c>
      <c r="BJ73" s="71" t="str">
        <f ca="1">INDEX({"","_","-","="},IF(OR($D73 &gt;= BK$6, $E73 &lt; BJ$6), 0, 1)+IF(OR($F73 &gt;= BK$6, $G73 &lt; BJ$6), 0, 2)+1)</f>
        <v/>
      </c>
      <c r="BK73" s="71" t="str">
        <f ca="1">INDEX({"","_","-","="},IF(OR($D73 &gt;= BL$6, $E73 &lt; BK$6), 0, 1)+IF(OR($F73 &gt;= BL$6, $G73 &lt; BK$6), 0, 2)+1)</f>
        <v/>
      </c>
      <c r="BL73" s="71" t="str">
        <f ca="1">INDEX({"","_","-","="},IF(OR($D73 &gt;= BM$6, $E73 &lt; BL$6), 0, 1)+IF(OR($F73 &gt;= BM$6, $G73 &lt; BL$6), 0, 2)+1)</f>
        <v/>
      </c>
      <c r="BM73" s="71" t="str">
        <f ca="1">INDEX({"","_","-","="},IF(OR($D73 &gt;= BN$6, $E73 &lt; BM$6), 0, 1)+IF(OR($F73 &gt;= BN$6, $G73 &lt; BM$6), 0, 2)+1)</f>
        <v/>
      </c>
      <c r="BN73" s="71" t="str">
        <f ca="1">INDEX({"","_","-","="},IF(OR($D73 &gt;= BO$6, $E73 &lt; BN$6), 0, 1)+IF(OR($F73 &gt;= BO$6, $G73 &lt; BN$6), 0, 2)+1)</f>
        <v/>
      </c>
      <c r="BO73" s="71" t="str">
        <f ca="1">INDEX({"","_","-","="},IF(OR($D73 &gt;= BP$6, $E73 &lt; BO$6), 0, 1)+IF(OR($F73 &gt;= BP$6, $G73 &lt; BO$6), 0, 2)+1)</f>
        <v/>
      </c>
      <c r="BP73" s="71" t="str">
        <f ca="1">INDEX({"","_","-","="},IF(OR($D73 &gt;= BQ$6, $E73 &lt; BP$6), 0, 1)+IF(OR($F73 &gt;= BQ$6, $G73 &lt; BP$6), 0, 2)+1)</f>
        <v/>
      </c>
      <c r="BQ73" s="71" t="str">
        <f ca="1">INDEX({"","_","-","="},IF(OR($D73 &gt;= BR$6, $E73 &lt; BQ$6), 0, 1)+IF(OR($F73 &gt;= BR$6, $G73 &lt; BQ$6), 0, 2)+1)</f>
        <v/>
      </c>
      <c r="BR73" s="71" t="str">
        <f ca="1">INDEX({"","_","-","="},IF(OR($D73 &gt;= BS$6, $E73 &lt; BR$6), 0, 1)+IF(OR($F73 &gt;= BS$6, $G73 &lt; BR$6), 0, 2)+1)</f>
        <v/>
      </c>
      <c r="BS73" s="71" t="str">
        <f ca="1">INDEX({"","_","-","="},IF(OR($D73 &gt;= BT$6, $E73 &lt; BS$6), 0, 1)+IF(OR($F73 &gt;= BT$6, $G73 &lt; BS$6), 0, 2)+1)</f>
        <v/>
      </c>
      <c r="BT73" s="71" t="str">
        <f ca="1">INDEX({"","_","-","="},IF(OR($D73 &gt;= BU$6, $E73 &lt; BT$6), 0, 1)+IF(OR($F73 &gt;= BU$6, $G73 &lt; BT$6), 0, 2)+1)</f>
        <v/>
      </c>
      <c r="BU73" s="71" t="str">
        <f ca="1">INDEX({"","_","-","="},IF(OR($D73 &gt;= BV$6, $E73 &lt; BU$6), 0, 1)+IF(OR($F73 &gt;= BV$6, $G73 &lt; BU$6), 0, 2)+1)</f>
        <v/>
      </c>
      <c r="BV73" s="71" t="str">
        <f ca="1">INDEX({"","_","-","="},IF(OR($D73 &gt;= BW$6, $E73 &lt; BV$6), 0, 1)+IF(OR($F73 &gt;= BW$6, $G73 &lt; BV$6), 0, 2)+1)</f>
        <v/>
      </c>
      <c r="BW73" s="71" t="str">
        <f ca="1">INDEX({"","_","-","="},IF(OR($D73 &gt;= BX$6, $E73 &lt; BW$6), 0, 1)+IF(OR($F73 &gt;= BX$6, $G73 &lt; BW$6), 0, 2)+1)</f>
        <v/>
      </c>
      <c r="BX73" s="71" t="str">
        <f ca="1">INDEX({"","_","-","="},IF(OR($D73 &gt;= BY$6, $E73 &lt; BX$6), 0, 1)+IF(OR($F73 &gt;= BY$6, $G73 &lt; BX$6), 0, 2)+1)</f>
        <v/>
      </c>
      <c r="BY73" s="71" t="str">
        <f ca="1">INDEX({"","_","-","="},IF(OR($D73 &gt;= BZ$6, $E73 &lt; BY$6), 0, 1)+IF(OR($F73 &gt;= BZ$6, $G73 &lt; BY$6), 0, 2)+1)</f>
        <v/>
      </c>
      <c r="BZ73" s="71" t="str">
        <f ca="1">INDEX({"","_","-","="},IF(OR($D73 &gt;= CA$6, $E73 &lt; BZ$6), 0, 1)+IF(OR($F73 &gt;= CA$6, $G73 &lt; BZ$6), 0, 2)+1)</f>
        <v/>
      </c>
      <c r="CA73" s="71" t="str">
        <f ca="1">INDEX({"","_","-","="},IF(OR($D73 &gt;= CB$6, $E73 &lt; CA$6), 0, 1)+IF(OR($F73 &gt;= CB$6, $G73 &lt; CA$6), 0, 2)+1)</f>
        <v/>
      </c>
      <c r="CB73" s="71" t="str">
        <f ca="1">INDEX({"","_","-","="},IF(OR($D73 &gt;= CC$6, $E73 &lt; CB$6), 0, 1)+IF(OR($F73 &gt;= CC$6, $G73 &lt; CB$6), 0, 2)+1)</f>
        <v/>
      </c>
      <c r="CC73" s="71" t="str">
        <f ca="1">INDEX({"","_","-","="},IF(OR($D73 &gt;= CD$6, $E73 &lt; CC$6), 0, 1)+IF(OR($F73 &gt;= CD$6, $G73 &lt; CC$6), 0, 2)+1)</f>
        <v/>
      </c>
      <c r="CD73" s="71" t="str">
        <f ca="1">INDEX({"","_","-","="},IF(OR($D73 &gt;= CE$6, $E73 &lt; CD$6), 0, 1)+IF(OR($F73 &gt;= CE$6, $G73 &lt; CD$6), 0, 2)+1)</f>
        <v/>
      </c>
    </row>
    <row r="74" spans="1:82">
      <c r="A74" s="8" t="str">
        <f ca="1">IF('临-进度'!N69,'临-进度'!$A69,"")</f>
        <v/>
      </c>
      <c r="B74" s="8" t="str">
        <f ca="1">IF('临-进度'!N69,'临-进度'!$B69,"")</f>
        <v/>
      </c>
      <c r="C74" s="8" t="str">
        <f ca="1">IF('临-进度'!N69,'临-进度'!$F69,"")</f>
        <v/>
      </c>
      <c r="D74" s="42" t="str">
        <f ca="1">IF('临-进度'!$N69,'临-进度'!$J69,"")</f>
        <v/>
      </c>
      <c r="E74" s="42" t="str">
        <f ca="1">IF('临-进度'!$N69,'临-进度'!$AF69,"")</f>
        <v/>
      </c>
      <c r="F74" s="42" t="str">
        <f ca="1">IF('临-进度'!$N69,'临-进度'!$K69,"")</f>
        <v/>
      </c>
      <c r="G74" s="76" t="str">
        <f ca="1">IF('临-进度'!$N69,'临-进度'!$AG69,"")</f>
        <v/>
      </c>
      <c r="H74" s="71" t="str">
        <f ca="1">INDEX({"","_","-","="},IF(OR($D74 &gt;= I$6, $E74 &lt; H$6), 0, 1)+IF(OR($F74 &gt;= I$6, $G74 &lt; H$6), 0, 2)+1)</f>
        <v/>
      </c>
      <c r="I74" s="71" t="str">
        <f ca="1">INDEX({"","_","-","="},IF(OR($D74 &gt;= J$6, $E74 &lt; I$6), 0, 1)+IF(OR($F74 &gt;= J$6, $G74 &lt; I$6), 0, 2)+1)</f>
        <v/>
      </c>
      <c r="J74" s="71" t="str">
        <f ca="1">INDEX({"","_","-","="},IF(OR($D74 &gt;= K$6, $E74 &lt; J$6), 0, 1)+IF(OR($F74 &gt;= K$6, $G74 &lt; J$6), 0, 2)+1)</f>
        <v/>
      </c>
      <c r="K74" s="71" t="str">
        <f ca="1">INDEX({"","_","-","="},IF(OR($D74 &gt;= L$6, $E74 &lt; K$6), 0, 1)+IF(OR($F74 &gt;= L$6, $G74 &lt; K$6), 0, 2)+1)</f>
        <v/>
      </c>
      <c r="L74" s="71" t="str">
        <f ca="1">INDEX({"","_","-","="},IF(OR($D74 &gt;= M$6, $E74 &lt; L$6), 0, 1)+IF(OR($F74 &gt;= M$6, $G74 &lt; L$6), 0, 2)+1)</f>
        <v/>
      </c>
      <c r="M74" s="71" t="str">
        <f ca="1">INDEX({"","_","-","="},IF(OR($D74 &gt;= N$6, $E74 &lt; M$6), 0, 1)+IF(OR($F74 &gt;= N$6, $G74 &lt; M$6), 0, 2)+1)</f>
        <v/>
      </c>
      <c r="N74" s="71" t="str">
        <f ca="1">INDEX({"","_","-","="},IF(OR($D74 &gt;= O$6, $E74 &lt; N$6), 0, 1)+IF(OR($F74 &gt;= O$6, $G74 &lt; N$6), 0, 2)+1)</f>
        <v/>
      </c>
      <c r="O74" s="71" t="str">
        <f ca="1">INDEX({"","_","-","="},IF(OR($D74 &gt;= P$6, $E74 &lt; O$6), 0, 1)+IF(OR($F74 &gt;= P$6, $G74 &lt; O$6), 0, 2)+1)</f>
        <v/>
      </c>
      <c r="P74" s="71" t="str">
        <f ca="1">INDEX({"","_","-","="},IF(OR($D74 &gt;= Q$6, $E74 &lt; P$6), 0, 1)+IF(OR($F74 &gt;= Q$6, $G74 &lt; P$6), 0, 2)+1)</f>
        <v/>
      </c>
      <c r="Q74" s="71" t="str">
        <f ca="1">INDEX({"","_","-","="},IF(OR($D74 &gt;= R$6, $E74 &lt; Q$6), 0, 1)+IF(OR($F74 &gt;= R$6, $G74 &lt; Q$6), 0, 2)+1)</f>
        <v/>
      </c>
      <c r="R74" s="71" t="str">
        <f ca="1">INDEX({"","_","-","="},IF(OR($D74 &gt;= S$6, $E74 &lt; R$6), 0, 1)+IF(OR($F74 &gt;= S$6, $G74 &lt; R$6), 0, 2)+1)</f>
        <v/>
      </c>
      <c r="S74" s="71" t="str">
        <f ca="1">INDEX({"","_","-","="},IF(OR($D74 &gt;= T$6, $E74 &lt; S$6), 0, 1)+IF(OR($F74 &gt;= T$6, $G74 &lt; S$6), 0, 2)+1)</f>
        <v/>
      </c>
      <c r="T74" s="71" t="str">
        <f ca="1">INDEX({"","_","-","="},IF(OR($D74 &gt;= U$6, $E74 &lt; T$6), 0, 1)+IF(OR($F74 &gt;= U$6, $G74 &lt; T$6), 0, 2)+1)</f>
        <v/>
      </c>
      <c r="U74" s="71" t="str">
        <f ca="1">INDEX({"","_","-","="},IF(OR($D74 &gt;= V$6, $E74 &lt; U$6), 0, 1)+IF(OR($F74 &gt;= V$6, $G74 &lt; U$6), 0, 2)+1)</f>
        <v/>
      </c>
      <c r="V74" s="71" t="str">
        <f ca="1">INDEX({"","_","-","="},IF(OR($D74 &gt;= W$6, $E74 &lt; V$6), 0, 1)+IF(OR($F74 &gt;= W$6, $G74 &lt; V$6), 0, 2)+1)</f>
        <v/>
      </c>
      <c r="W74" s="71" t="str">
        <f ca="1">INDEX({"","_","-","="},IF(OR($D74 &gt;= X$6, $E74 &lt; W$6), 0, 1)+IF(OR($F74 &gt;= X$6, $G74 &lt; W$6), 0, 2)+1)</f>
        <v/>
      </c>
      <c r="X74" s="71" t="str">
        <f ca="1">INDEX({"","_","-","="},IF(OR($D74 &gt;= Y$6, $E74 &lt; X$6), 0, 1)+IF(OR($F74 &gt;= Y$6, $G74 &lt; X$6), 0, 2)+1)</f>
        <v/>
      </c>
      <c r="Y74" s="71" t="str">
        <f ca="1">INDEX({"","_","-","="},IF(OR($D74 &gt;= Z$6, $E74 &lt; Y$6), 0, 1)+IF(OR($F74 &gt;= Z$6, $G74 &lt; Y$6), 0, 2)+1)</f>
        <v/>
      </c>
      <c r="Z74" s="71" t="str">
        <f ca="1">INDEX({"","_","-","="},IF(OR($D74 &gt;= AA$6, $E74 &lt; Z$6), 0, 1)+IF(OR($F74 &gt;= AA$6, $G74 &lt; Z$6), 0, 2)+1)</f>
        <v/>
      </c>
      <c r="AA74" s="71" t="str">
        <f ca="1">INDEX({"","_","-","="},IF(OR($D74 &gt;= AB$6, $E74 &lt; AA$6), 0, 1)+IF(OR($F74 &gt;= AB$6, $G74 &lt; AA$6), 0, 2)+1)</f>
        <v/>
      </c>
      <c r="AB74" s="71" t="str">
        <f ca="1">INDEX({"","_","-","="},IF(OR($D74 &gt;= AC$6, $E74 &lt; AB$6), 0, 1)+IF(OR($F74 &gt;= AC$6, $G74 &lt; AB$6), 0, 2)+1)</f>
        <v/>
      </c>
      <c r="AC74" s="71" t="str">
        <f ca="1">INDEX({"","_","-","="},IF(OR($D74 &gt;= AD$6, $E74 &lt; AC$6), 0, 1)+IF(OR($F74 &gt;= AD$6, $G74 &lt; AC$6), 0, 2)+1)</f>
        <v/>
      </c>
      <c r="AD74" s="71" t="str">
        <f ca="1">INDEX({"","_","-","="},IF(OR($D74 &gt;= AE$6, $E74 &lt; AD$6), 0, 1)+IF(OR($F74 &gt;= AE$6, $G74 &lt; AD$6), 0, 2)+1)</f>
        <v/>
      </c>
      <c r="AE74" s="71" t="str">
        <f ca="1">INDEX({"","_","-","="},IF(OR($D74 &gt;= AF$6, $E74 &lt; AE$6), 0, 1)+IF(OR($F74 &gt;= AF$6, $G74 &lt; AE$6), 0, 2)+1)</f>
        <v/>
      </c>
      <c r="AF74" s="71" t="str">
        <f ca="1">INDEX({"","_","-","="},IF(OR($D74 &gt;= AG$6, $E74 &lt; AF$6), 0, 1)+IF(OR($F74 &gt;= AG$6, $G74 &lt; AF$6), 0, 2)+1)</f>
        <v/>
      </c>
      <c r="AG74" s="71" t="str">
        <f ca="1">INDEX({"","_","-","="},IF(OR($D74 &gt;= AH$6, $E74 &lt; AG$6), 0, 1)+IF(OR($F74 &gt;= AH$6, $G74 &lt; AG$6), 0, 2)+1)</f>
        <v/>
      </c>
      <c r="AH74" s="71" t="str">
        <f ca="1">INDEX({"","_","-","="},IF(OR($D74 &gt;= AI$6, $E74 &lt; AH$6), 0, 1)+IF(OR($F74 &gt;= AI$6, $G74 &lt; AH$6), 0, 2)+1)</f>
        <v/>
      </c>
      <c r="AI74" s="71" t="str">
        <f ca="1">INDEX({"","_","-","="},IF(OR($D74 &gt;= AJ$6, $E74 &lt; AI$6), 0, 1)+IF(OR($F74 &gt;= AJ$6, $G74 &lt; AI$6), 0, 2)+1)</f>
        <v/>
      </c>
      <c r="AJ74" s="71" t="str">
        <f ca="1">INDEX({"","_","-","="},IF(OR($D74 &gt;= AK$6, $E74 &lt; AJ$6), 0, 1)+IF(OR($F74 &gt;= AK$6, $G74 &lt; AJ$6), 0, 2)+1)</f>
        <v/>
      </c>
      <c r="AK74" s="71" t="str">
        <f ca="1">INDEX({"","_","-","="},IF(OR($D74 &gt;= AL$6, $E74 &lt; AK$6), 0, 1)+IF(OR($F74 &gt;= AL$6, $G74 &lt; AK$6), 0, 2)+1)</f>
        <v/>
      </c>
      <c r="AL74" s="71" t="str">
        <f ca="1">INDEX({"","_","-","="},IF(OR($D74 &gt;= AM$6, $E74 &lt; AL$6), 0, 1)+IF(OR($F74 &gt;= AM$6, $G74 &lt; AL$6), 0, 2)+1)</f>
        <v/>
      </c>
      <c r="AM74" s="71" t="str">
        <f ca="1">INDEX({"","_","-","="},IF(OR($D74 &gt;= AN$6, $E74 &lt; AM$6), 0, 1)+IF(OR($F74 &gt;= AN$6, $G74 &lt; AM$6), 0, 2)+1)</f>
        <v/>
      </c>
      <c r="AN74" s="71" t="str">
        <f ca="1">INDEX({"","_","-","="},IF(OR($D74 &gt;= AO$6, $E74 &lt; AN$6), 0, 1)+IF(OR($F74 &gt;= AO$6, $G74 &lt; AN$6), 0, 2)+1)</f>
        <v/>
      </c>
      <c r="AO74" s="71" t="str">
        <f ca="1">INDEX({"","_","-","="},IF(OR($D74 &gt;= AP$6, $E74 &lt; AO$6), 0, 1)+IF(OR($F74 &gt;= AP$6, $G74 &lt; AO$6), 0, 2)+1)</f>
        <v/>
      </c>
      <c r="AP74" s="71" t="str">
        <f ca="1">INDEX({"","_","-","="},IF(OR($D74 &gt;= AQ$6, $E74 &lt; AP$6), 0, 1)+IF(OR($F74 &gt;= AQ$6, $G74 &lt; AP$6), 0, 2)+1)</f>
        <v/>
      </c>
      <c r="AQ74" s="71" t="str">
        <f ca="1">INDEX({"","_","-","="},IF(OR($D74 &gt;= AR$6, $E74 &lt; AQ$6), 0, 1)+IF(OR($F74 &gt;= AR$6, $G74 &lt; AQ$6), 0, 2)+1)</f>
        <v/>
      </c>
      <c r="AR74" s="71" t="str">
        <f ca="1">INDEX({"","_","-","="},IF(OR($D74 &gt;= AS$6, $E74 &lt; AR$6), 0, 1)+IF(OR($F74 &gt;= AS$6, $G74 &lt; AR$6), 0, 2)+1)</f>
        <v/>
      </c>
      <c r="AS74" s="71" t="str">
        <f ca="1">INDEX({"","_","-","="},IF(OR($D74 &gt;= AT$6, $E74 &lt; AS$6), 0, 1)+IF(OR($F74 &gt;= AT$6, $G74 &lt; AS$6), 0, 2)+1)</f>
        <v/>
      </c>
      <c r="AT74" s="71" t="str">
        <f ca="1">INDEX({"","_","-","="},IF(OR($D74 &gt;= AU$6, $E74 &lt; AT$6), 0, 1)+IF(OR($F74 &gt;= AU$6, $G74 &lt; AT$6), 0, 2)+1)</f>
        <v/>
      </c>
      <c r="AU74" s="71" t="str">
        <f ca="1">INDEX({"","_","-","="},IF(OR($D74 &gt;= AV$6, $E74 &lt; AU$6), 0, 1)+IF(OR($F74 &gt;= AV$6, $G74 &lt; AU$6), 0, 2)+1)</f>
        <v/>
      </c>
      <c r="AV74" s="71" t="str">
        <f ca="1">INDEX({"","_","-","="},IF(OR($D74 &gt;= AW$6, $E74 &lt; AV$6), 0, 1)+IF(OR($F74 &gt;= AW$6, $G74 &lt; AV$6), 0, 2)+1)</f>
        <v/>
      </c>
      <c r="AW74" s="71" t="str">
        <f ca="1">INDEX({"","_","-","="},IF(OR($D74 &gt;= AX$6, $E74 &lt; AW$6), 0, 1)+IF(OR($F74 &gt;= AX$6, $G74 &lt; AW$6), 0, 2)+1)</f>
        <v/>
      </c>
      <c r="AX74" s="71" t="str">
        <f ca="1">INDEX({"","_","-","="},IF(OR($D74 &gt;= AY$6, $E74 &lt; AX$6), 0, 1)+IF(OR($F74 &gt;= AY$6, $G74 &lt; AX$6), 0, 2)+1)</f>
        <v/>
      </c>
      <c r="AY74" s="71" t="str">
        <f ca="1">INDEX({"","_","-","="},IF(OR($D74 &gt;= AZ$6, $E74 &lt; AY$6), 0, 1)+IF(OR($F74 &gt;= AZ$6, $G74 &lt; AY$6), 0, 2)+1)</f>
        <v/>
      </c>
      <c r="AZ74" s="71" t="str">
        <f ca="1">INDEX({"","_","-","="},IF(OR($D74 &gt;= BA$6, $E74 &lt; AZ$6), 0, 1)+IF(OR($F74 &gt;= BA$6, $G74 &lt; AZ$6), 0, 2)+1)</f>
        <v/>
      </c>
      <c r="BA74" s="71" t="str">
        <f ca="1">INDEX({"","_","-","="},IF(OR($D74 &gt;= BB$6, $E74 &lt; BA$6), 0, 1)+IF(OR($F74 &gt;= BB$6, $G74 &lt; BA$6), 0, 2)+1)</f>
        <v/>
      </c>
      <c r="BB74" s="71" t="str">
        <f ca="1">INDEX({"","_","-","="},IF(OR($D74 &gt;= BC$6, $E74 &lt; BB$6), 0, 1)+IF(OR($F74 &gt;= BC$6, $G74 &lt; BB$6), 0, 2)+1)</f>
        <v/>
      </c>
      <c r="BC74" s="71" t="str">
        <f ca="1">INDEX({"","_","-","="},IF(OR($D74 &gt;= BD$6, $E74 &lt; BC$6), 0, 1)+IF(OR($F74 &gt;= BD$6, $G74 &lt; BC$6), 0, 2)+1)</f>
        <v/>
      </c>
      <c r="BD74" s="71" t="str">
        <f ca="1">INDEX({"","_","-","="},IF(OR($D74 &gt;= BE$6, $E74 &lt; BD$6), 0, 1)+IF(OR($F74 &gt;= BE$6, $G74 &lt; BD$6), 0, 2)+1)</f>
        <v/>
      </c>
      <c r="BE74" s="71" t="str">
        <f ca="1">INDEX({"","_","-","="},IF(OR($D74 &gt;= BF$6, $E74 &lt; BE$6), 0, 1)+IF(OR($F74 &gt;= BF$6, $G74 &lt; BE$6), 0, 2)+1)</f>
        <v/>
      </c>
      <c r="BF74" s="71" t="str">
        <f ca="1">INDEX({"","_","-","="},IF(OR($D74 &gt;= BG$6, $E74 &lt; BF$6), 0, 1)+IF(OR($F74 &gt;= BG$6, $G74 &lt; BF$6), 0, 2)+1)</f>
        <v/>
      </c>
      <c r="BG74" s="71" t="str">
        <f ca="1">INDEX({"","_","-","="},IF(OR($D74 &gt;= BH$6, $E74 &lt; BG$6), 0, 1)+IF(OR($F74 &gt;= BH$6, $G74 &lt; BG$6), 0, 2)+1)</f>
        <v/>
      </c>
      <c r="BH74" s="71" t="str">
        <f ca="1">INDEX({"","_","-","="},IF(OR($D74 &gt;= BI$6, $E74 &lt; BH$6), 0, 1)+IF(OR($F74 &gt;= BI$6, $G74 &lt; BH$6), 0, 2)+1)</f>
        <v/>
      </c>
      <c r="BI74" s="71" t="str">
        <f ca="1">INDEX({"","_","-","="},IF(OR($D74 &gt;= BJ$6, $E74 &lt; BI$6), 0, 1)+IF(OR($F74 &gt;= BJ$6, $G74 &lt; BI$6), 0, 2)+1)</f>
        <v/>
      </c>
      <c r="BJ74" s="71" t="str">
        <f ca="1">INDEX({"","_","-","="},IF(OR($D74 &gt;= BK$6, $E74 &lt; BJ$6), 0, 1)+IF(OR($F74 &gt;= BK$6, $G74 &lt; BJ$6), 0, 2)+1)</f>
        <v/>
      </c>
      <c r="BK74" s="71" t="str">
        <f ca="1">INDEX({"","_","-","="},IF(OR($D74 &gt;= BL$6, $E74 &lt; BK$6), 0, 1)+IF(OR($F74 &gt;= BL$6, $G74 &lt; BK$6), 0, 2)+1)</f>
        <v/>
      </c>
      <c r="BL74" s="71" t="str">
        <f ca="1">INDEX({"","_","-","="},IF(OR($D74 &gt;= BM$6, $E74 &lt; BL$6), 0, 1)+IF(OR($F74 &gt;= BM$6, $G74 &lt; BL$6), 0, 2)+1)</f>
        <v/>
      </c>
      <c r="BM74" s="71" t="str">
        <f ca="1">INDEX({"","_","-","="},IF(OR($D74 &gt;= BN$6, $E74 &lt; BM$6), 0, 1)+IF(OR($F74 &gt;= BN$6, $G74 &lt; BM$6), 0, 2)+1)</f>
        <v/>
      </c>
      <c r="BN74" s="71" t="str">
        <f ca="1">INDEX({"","_","-","="},IF(OR($D74 &gt;= BO$6, $E74 &lt; BN$6), 0, 1)+IF(OR($F74 &gt;= BO$6, $G74 &lt; BN$6), 0, 2)+1)</f>
        <v/>
      </c>
      <c r="BO74" s="71" t="str">
        <f ca="1">INDEX({"","_","-","="},IF(OR($D74 &gt;= BP$6, $E74 &lt; BO$6), 0, 1)+IF(OR($F74 &gt;= BP$6, $G74 &lt; BO$6), 0, 2)+1)</f>
        <v/>
      </c>
      <c r="BP74" s="71" t="str">
        <f ca="1">INDEX({"","_","-","="},IF(OR($D74 &gt;= BQ$6, $E74 &lt; BP$6), 0, 1)+IF(OR($F74 &gt;= BQ$6, $G74 &lt; BP$6), 0, 2)+1)</f>
        <v/>
      </c>
      <c r="BQ74" s="71" t="str">
        <f ca="1">INDEX({"","_","-","="},IF(OR($D74 &gt;= BR$6, $E74 &lt; BQ$6), 0, 1)+IF(OR($F74 &gt;= BR$6, $G74 &lt; BQ$6), 0, 2)+1)</f>
        <v/>
      </c>
      <c r="BR74" s="71" t="str">
        <f ca="1">INDEX({"","_","-","="},IF(OR($D74 &gt;= BS$6, $E74 &lt; BR$6), 0, 1)+IF(OR($F74 &gt;= BS$6, $G74 &lt; BR$6), 0, 2)+1)</f>
        <v/>
      </c>
      <c r="BS74" s="71" t="str">
        <f ca="1">INDEX({"","_","-","="},IF(OR($D74 &gt;= BT$6, $E74 &lt; BS$6), 0, 1)+IF(OR($F74 &gt;= BT$6, $G74 &lt; BS$6), 0, 2)+1)</f>
        <v/>
      </c>
      <c r="BT74" s="71" t="str">
        <f ca="1">INDEX({"","_","-","="},IF(OR($D74 &gt;= BU$6, $E74 &lt; BT$6), 0, 1)+IF(OR($F74 &gt;= BU$6, $G74 &lt; BT$6), 0, 2)+1)</f>
        <v/>
      </c>
      <c r="BU74" s="71" t="str">
        <f ca="1">INDEX({"","_","-","="},IF(OR($D74 &gt;= BV$6, $E74 &lt; BU$6), 0, 1)+IF(OR($F74 &gt;= BV$6, $G74 &lt; BU$6), 0, 2)+1)</f>
        <v/>
      </c>
      <c r="BV74" s="71" t="str">
        <f ca="1">INDEX({"","_","-","="},IF(OR($D74 &gt;= BW$6, $E74 &lt; BV$6), 0, 1)+IF(OR($F74 &gt;= BW$6, $G74 &lt; BV$6), 0, 2)+1)</f>
        <v/>
      </c>
      <c r="BW74" s="71" t="str">
        <f ca="1">INDEX({"","_","-","="},IF(OR($D74 &gt;= BX$6, $E74 &lt; BW$6), 0, 1)+IF(OR($F74 &gt;= BX$6, $G74 &lt; BW$6), 0, 2)+1)</f>
        <v/>
      </c>
      <c r="BX74" s="71" t="str">
        <f ca="1">INDEX({"","_","-","="},IF(OR($D74 &gt;= BY$6, $E74 &lt; BX$6), 0, 1)+IF(OR($F74 &gt;= BY$6, $G74 &lt; BX$6), 0, 2)+1)</f>
        <v/>
      </c>
      <c r="BY74" s="71" t="str">
        <f ca="1">INDEX({"","_","-","="},IF(OR($D74 &gt;= BZ$6, $E74 &lt; BY$6), 0, 1)+IF(OR($F74 &gt;= BZ$6, $G74 &lt; BY$6), 0, 2)+1)</f>
        <v/>
      </c>
      <c r="BZ74" s="71" t="str">
        <f ca="1">INDEX({"","_","-","="},IF(OR($D74 &gt;= CA$6, $E74 &lt; BZ$6), 0, 1)+IF(OR($F74 &gt;= CA$6, $G74 &lt; BZ$6), 0, 2)+1)</f>
        <v/>
      </c>
      <c r="CA74" s="71" t="str">
        <f ca="1">INDEX({"","_","-","="},IF(OR($D74 &gt;= CB$6, $E74 &lt; CA$6), 0, 1)+IF(OR($F74 &gt;= CB$6, $G74 &lt; CA$6), 0, 2)+1)</f>
        <v/>
      </c>
      <c r="CB74" s="71" t="str">
        <f ca="1">INDEX({"","_","-","="},IF(OR($D74 &gt;= CC$6, $E74 &lt; CB$6), 0, 1)+IF(OR($F74 &gt;= CC$6, $G74 &lt; CB$6), 0, 2)+1)</f>
        <v/>
      </c>
      <c r="CC74" s="71" t="str">
        <f ca="1">INDEX({"","_","-","="},IF(OR($D74 &gt;= CD$6, $E74 &lt; CC$6), 0, 1)+IF(OR($F74 &gt;= CD$6, $G74 &lt; CC$6), 0, 2)+1)</f>
        <v/>
      </c>
      <c r="CD74" s="71" t="str">
        <f ca="1">INDEX({"","_","-","="},IF(OR($D74 &gt;= CE$6, $E74 &lt; CD$6), 0, 1)+IF(OR($F74 &gt;= CE$6, $G74 &lt; CD$6), 0, 2)+1)</f>
        <v/>
      </c>
    </row>
    <row r="75" spans="1:82">
      <c r="A75" s="8" t="str">
        <f ca="1">IF('临-进度'!N70,'临-进度'!$A70,"")</f>
        <v/>
      </c>
      <c r="B75" s="8" t="str">
        <f ca="1">IF('临-进度'!N70,'临-进度'!$B70,"")</f>
        <v/>
      </c>
      <c r="C75" s="8" t="str">
        <f ca="1">IF('临-进度'!N70,'临-进度'!$F70,"")</f>
        <v/>
      </c>
      <c r="D75" s="42" t="str">
        <f ca="1">IF('临-进度'!$N70,'临-进度'!$J70,"")</f>
        <v/>
      </c>
      <c r="E75" s="42" t="str">
        <f ca="1">IF('临-进度'!$N70,'临-进度'!$AF70,"")</f>
        <v/>
      </c>
      <c r="F75" s="42" t="str">
        <f ca="1">IF('临-进度'!$N70,'临-进度'!$K70,"")</f>
        <v/>
      </c>
      <c r="G75" s="76" t="str">
        <f ca="1">IF('临-进度'!$N70,'临-进度'!$AG70,"")</f>
        <v/>
      </c>
      <c r="H75" s="71" t="str">
        <f ca="1">INDEX({"","_","-","="},IF(OR($D75 &gt;= I$6, $E75 &lt; H$6), 0, 1)+IF(OR($F75 &gt;= I$6, $G75 &lt; H$6), 0, 2)+1)</f>
        <v/>
      </c>
      <c r="I75" s="71" t="str">
        <f ca="1">INDEX({"","_","-","="},IF(OR($D75 &gt;= J$6, $E75 &lt; I$6), 0, 1)+IF(OR($F75 &gt;= J$6, $G75 &lt; I$6), 0, 2)+1)</f>
        <v/>
      </c>
      <c r="J75" s="71" t="str">
        <f ca="1">INDEX({"","_","-","="},IF(OR($D75 &gt;= K$6, $E75 &lt; J$6), 0, 1)+IF(OR($F75 &gt;= K$6, $G75 &lt; J$6), 0, 2)+1)</f>
        <v/>
      </c>
      <c r="K75" s="71" t="str">
        <f ca="1">INDEX({"","_","-","="},IF(OR($D75 &gt;= L$6, $E75 &lt; K$6), 0, 1)+IF(OR($F75 &gt;= L$6, $G75 &lt; K$6), 0, 2)+1)</f>
        <v/>
      </c>
      <c r="L75" s="71" t="str">
        <f ca="1">INDEX({"","_","-","="},IF(OR($D75 &gt;= M$6, $E75 &lt; L$6), 0, 1)+IF(OR($F75 &gt;= M$6, $G75 &lt; L$6), 0, 2)+1)</f>
        <v/>
      </c>
      <c r="M75" s="71" t="str">
        <f ca="1">INDEX({"","_","-","="},IF(OR($D75 &gt;= N$6, $E75 &lt; M$6), 0, 1)+IF(OR($F75 &gt;= N$6, $G75 &lt; M$6), 0, 2)+1)</f>
        <v/>
      </c>
      <c r="N75" s="71" t="str">
        <f ca="1">INDEX({"","_","-","="},IF(OR($D75 &gt;= O$6, $E75 &lt; N$6), 0, 1)+IF(OR($F75 &gt;= O$6, $G75 &lt; N$6), 0, 2)+1)</f>
        <v/>
      </c>
      <c r="O75" s="71" t="str">
        <f ca="1">INDEX({"","_","-","="},IF(OR($D75 &gt;= P$6, $E75 &lt; O$6), 0, 1)+IF(OR($F75 &gt;= P$6, $G75 &lt; O$6), 0, 2)+1)</f>
        <v/>
      </c>
      <c r="P75" s="71" t="str">
        <f ca="1">INDEX({"","_","-","="},IF(OR($D75 &gt;= Q$6, $E75 &lt; P$6), 0, 1)+IF(OR($F75 &gt;= Q$6, $G75 &lt; P$6), 0, 2)+1)</f>
        <v/>
      </c>
      <c r="Q75" s="71" t="str">
        <f ca="1">INDEX({"","_","-","="},IF(OR($D75 &gt;= R$6, $E75 &lt; Q$6), 0, 1)+IF(OR($F75 &gt;= R$6, $G75 &lt; Q$6), 0, 2)+1)</f>
        <v/>
      </c>
      <c r="R75" s="71" t="str">
        <f ca="1">INDEX({"","_","-","="},IF(OR($D75 &gt;= S$6, $E75 &lt; R$6), 0, 1)+IF(OR($F75 &gt;= S$6, $G75 &lt; R$6), 0, 2)+1)</f>
        <v/>
      </c>
      <c r="S75" s="71" t="str">
        <f ca="1">INDEX({"","_","-","="},IF(OR($D75 &gt;= T$6, $E75 &lt; S$6), 0, 1)+IF(OR($F75 &gt;= T$6, $G75 &lt; S$6), 0, 2)+1)</f>
        <v/>
      </c>
      <c r="T75" s="71" t="str">
        <f ca="1">INDEX({"","_","-","="},IF(OR($D75 &gt;= U$6, $E75 &lt; T$6), 0, 1)+IF(OR($F75 &gt;= U$6, $G75 &lt; T$6), 0, 2)+1)</f>
        <v/>
      </c>
      <c r="U75" s="71" t="str">
        <f ca="1">INDEX({"","_","-","="},IF(OR($D75 &gt;= V$6, $E75 &lt; U$6), 0, 1)+IF(OR($F75 &gt;= V$6, $G75 &lt; U$6), 0, 2)+1)</f>
        <v/>
      </c>
      <c r="V75" s="71" t="str">
        <f ca="1">INDEX({"","_","-","="},IF(OR($D75 &gt;= W$6, $E75 &lt; V$6), 0, 1)+IF(OR($F75 &gt;= W$6, $G75 &lt; V$6), 0, 2)+1)</f>
        <v/>
      </c>
      <c r="W75" s="71" t="str">
        <f ca="1">INDEX({"","_","-","="},IF(OR($D75 &gt;= X$6, $E75 &lt; W$6), 0, 1)+IF(OR($F75 &gt;= X$6, $G75 &lt; W$6), 0, 2)+1)</f>
        <v/>
      </c>
      <c r="X75" s="71" t="str">
        <f ca="1">INDEX({"","_","-","="},IF(OR($D75 &gt;= Y$6, $E75 &lt; X$6), 0, 1)+IF(OR($F75 &gt;= Y$6, $G75 &lt; X$6), 0, 2)+1)</f>
        <v/>
      </c>
      <c r="Y75" s="71" t="str">
        <f ca="1">INDEX({"","_","-","="},IF(OR($D75 &gt;= Z$6, $E75 &lt; Y$6), 0, 1)+IF(OR($F75 &gt;= Z$6, $G75 &lt; Y$6), 0, 2)+1)</f>
        <v/>
      </c>
      <c r="Z75" s="71" t="str">
        <f ca="1">INDEX({"","_","-","="},IF(OR($D75 &gt;= AA$6, $E75 &lt; Z$6), 0, 1)+IF(OR($F75 &gt;= AA$6, $G75 &lt; Z$6), 0, 2)+1)</f>
        <v/>
      </c>
      <c r="AA75" s="71" t="str">
        <f ca="1">INDEX({"","_","-","="},IF(OR($D75 &gt;= AB$6, $E75 &lt; AA$6), 0, 1)+IF(OR($F75 &gt;= AB$6, $G75 &lt; AA$6), 0, 2)+1)</f>
        <v/>
      </c>
      <c r="AB75" s="71" t="str">
        <f ca="1">INDEX({"","_","-","="},IF(OR($D75 &gt;= AC$6, $E75 &lt; AB$6), 0, 1)+IF(OR($F75 &gt;= AC$6, $G75 &lt; AB$6), 0, 2)+1)</f>
        <v/>
      </c>
      <c r="AC75" s="71" t="str">
        <f ca="1">INDEX({"","_","-","="},IF(OR($D75 &gt;= AD$6, $E75 &lt; AC$6), 0, 1)+IF(OR($F75 &gt;= AD$6, $G75 &lt; AC$6), 0, 2)+1)</f>
        <v/>
      </c>
      <c r="AD75" s="71" t="str">
        <f ca="1">INDEX({"","_","-","="},IF(OR($D75 &gt;= AE$6, $E75 &lt; AD$6), 0, 1)+IF(OR($F75 &gt;= AE$6, $G75 &lt; AD$6), 0, 2)+1)</f>
        <v/>
      </c>
      <c r="AE75" s="71" t="str">
        <f ca="1">INDEX({"","_","-","="},IF(OR($D75 &gt;= AF$6, $E75 &lt; AE$6), 0, 1)+IF(OR($F75 &gt;= AF$6, $G75 &lt; AE$6), 0, 2)+1)</f>
        <v/>
      </c>
      <c r="AF75" s="71" t="str">
        <f ca="1">INDEX({"","_","-","="},IF(OR($D75 &gt;= AG$6, $E75 &lt; AF$6), 0, 1)+IF(OR($F75 &gt;= AG$6, $G75 &lt; AF$6), 0, 2)+1)</f>
        <v/>
      </c>
      <c r="AG75" s="71" t="str">
        <f ca="1">INDEX({"","_","-","="},IF(OR($D75 &gt;= AH$6, $E75 &lt; AG$6), 0, 1)+IF(OR($F75 &gt;= AH$6, $G75 &lt; AG$6), 0, 2)+1)</f>
        <v/>
      </c>
      <c r="AH75" s="71" t="str">
        <f ca="1">INDEX({"","_","-","="},IF(OR($D75 &gt;= AI$6, $E75 &lt; AH$6), 0, 1)+IF(OR($F75 &gt;= AI$6, $G75 &lt; AH$6), 0, 2)+1)</f>
        <v/>
      </c>
      <c r="AI75" s="71" t="str">
        <f ca="1">INDEX({"","_","-","="},IF(OR($D75 &gt;= AJ$6, $E75 &lt; AI$6), 0, 1)+IF(OR($F75 &gt;= AJ$6, $G75 &lt; AI$6), 0, 2)+1)</f>
        <v/>
      </c>
      <c r="AJ75" s="71" t="str">
        <f ca="1">INDEX({"","_","-","="},IF(OR($D75 &gt;= AK$6, $E75 &lt; AJ$6), 0, 1)+IF(OR($F75 &gt;= AK$6, $G75 &lt; AJ$6), 0, 2)+1)</f>
        <v/>
      </c>
      <c r="AK75" s="71" t="str">
        <f ca="1">INDEX({"","_","-","="},IF(OR($D75 &gt;= AL$6, $E75 &lt; AK$6), 0, 1)+IF(OR($F75 &gt;= AL$6, $G75 &lt; AK$6), 0, 2)+1)</f>
        <v/>
      </c>
      <c r="AL75" s="71" t="str">
        <f ca="1">INDEX({"","_","-","="},IF(OR($D75 &gt;= AM$6, $E75 &lt; AL$6), 0, 1)+IF(OR($F75 &gt;= AM$6, $G75 &lt; AL$6), 0, 2)+1)</f>
        <v/>
      </c>
      <c r="AM75" s="71" t="str">
        <f ca="1">INDEX({"","_","-","="},IF(OR($D75 &gt;= AN$6, $E75 &lt; AM$6), 0, 1)+IF(OR($F75 &gt;= AN$6, $G75 &lt; AM$6), 0, 2)+1)</f>
        <v/>
      </c>
      <c r="AN75" s="71" t="str">
        <f ca="1">INDEX({"","_","-","="},IF(OR($D75 &gt;= AO$6, $E75 &lt; AN$6), 0, 1)+IF(OR($F75 &gt;= AO$6, $G75 &lt; AN$6), 0, 2)+1)</f>
        <v/>
      </c>
      <c r="AO75" s="71" t="str">
        <f ca="1">INDEX({"","_","-","="},IF(OR($D75 &gt;= AP$6, $E75 &lt; AO$6), 0, 1)+IF(OR($F75 &gt;= AP$6, $G75 &lt; AO$6), 0, 2)+1)</f>
        <v/>
      </c>
      <c r="AP75" s="71" t="str">
        <f ca="1">INDEX({"","_","-","="},IF(OR($D75 &gt;= AQ$6, $E75 &lt; AP$6), 0, 1)+IF(OR($F75 &gt;= AQ$6, $G75 &lt; AP$6), 0, 2)+1)</f>
        <v/>
      </c>
      <c r="AQ75" s="71" t="str">
        <f ca="1">INDEX({"","_","-","="},IF(OR($D75 &gt;= AR$6, $E75 &lt; AQ$6), 0, 1)+IF(OR($F75 &gt;= AR$6, $G75 &lt; AQ$6), 0, 2)+1)</f>
        <v/>
      </c>
      <c r="AR75" s="71" t="str">
        <f ca="1">INDEX({"","_","-","="},IF(OR($D75 &gt;= AS$6, $E75 &lt; AR$6), 0, 1)+IF(OR($F75 &gt;= AS$6, $G75 &lt; AR$6), 0, 2)+1)</f>
        <v/>
      </c>
      <c r="AS75" s="71" t="str">
        <f ca="1">INDEX({"","_","-","="},IF(OR($D75 &gt;= AT$6, $E75 &lt; AS$6), 0, 1)+IF(OR($F75 &gt;= AT$6, $G75 &lt; AS$6), 0, 2)+1)</f>
        <v/>
      </c>
      <c r="AT75" s="71" t="str">
        <f ca="1">INDEX({"","_","-","="},IF(OR($D75 &gt;= AU$6, $E75 &lt; AT$6), 0, 1)+IF(OR($F75 &gt;= AU$6, $G75 &lt; AT$6), 0, 2)+1)</f>
        <v/>
      </c>
      <c r="AU75" s="71" t="str">
        <f ca="1">INDEX({"","_","-","="},IF(OR($D75 &gt;= AV$6, $E75 &lt; AU$6), 0, 1)+IF(OR($F75 &gt;= AV$6, $G75 &lt; AU$6), 0, 2)+1)</f>
        <v/>
      </c>
      <c r="AV75" s="71" t="str">
        <f ca="1">INDEX({"","_","-","="},IF(OR($D75 &gt;= AW$6, $E75 &lt; AV$6), 0, 1)+IF(OR($F75 &gt;= AW$6, $G75 &lt; AV$6), 0, 2)+1)</f>
        <v/>
      </c>
      <c r="AW75" s="71" t="str">
        <f ca="1">INDEX({"","_","-","="},IF(OR($D75 &gt;= AX$6, $E75 &lt; AW$6), 0, 1)+IF(OR($F75 &gt;= AX$6, $G75 &lt; AW$6), 0, 2)+1)</f>
        <v/>
      </c>
      <c r="AX75" s="71" t="str">
        <f ca="1">INDEX({"","_","-","="},IF(OR($D75 &gt;= AY$6, $E75 &lt; AX$6), 0, 1)+IF(OR($F75 &gt;= AY$6, $G75 &lt; AX$6), 0, 2)+1)</f>
        <v/>
      </c>
      <c r="AY75" s="71" t="str">
        <f ca="1">INDEX({"","_","-","="},IF(OR($D75 &gt;= AZ$6, $E75 &lt; AY$6), 0, 1)+IF(OR($F75 &gt;= AZ$6, $G75 &lt; AY$6), 0, 2)+1)</f>
        <v/>
      </c>
      <c r="AZ75" s="71" t="str">
        <f ca="1">INDEX({"","_","-","="},IF(OR($D75 &gt;= BA$6, $E75 &lt; AZ$6), 0, 1)+IF(OR($F75 &gt;= BA$6, $G75 &lt; AZ$6), 0, 2)+1)</f>
        <v/>
      </c>
      <c r="BA75" s="71" t="str">
        <f ca="1">INDEX({"","_","-","="},IF(OR($D75 &gt;= BB$6, $E75 &lt; BA$6), 0, 1)+IF(OR($F75 &gt;= BB$6, $G75 &lt; BA$6), 0, 2)+1)</f>
        <v/>
      </c>
      <c r="BB75" s="71" t="str">
        <f ca="1">INDEX({"","_","-","="},IF(OR($D75 &gt;= BC$6, $E75 &lt; BB$6), 0, 1)+IF(OR($F75 &gt;= BC$6, $G75 &lt; BB$6), 0, 2)+1)</f>
        <v/>
      </c>
      <c r="BC75" s="71" t="str">
        <f ca="1">INDEX({"","_","-","="},IF(OR($D75 &gt;= BD$6, $E75 &lt; BC$6), 0, 1)+IF(OR($F75 &gt;= BD$6, $G75 &lt; BC$6), 0, 2)+1)</f>
        <v/>
      </c>
      <c r="BD75" s="71" t="str">
        <f ca="1">INDEX({"","_","-","="},IF(OR($D75 &gt;= BE$6, $E75 &lt; BD$6), 0, 1)+IF(OR($F75 &gt;= BE$6, $G75 &lt; BD$6), 0, 2)+1)</f>
        <v/>
      </c>
      <c r="BE75" s="71" t="str">
        <f ca="1">INDEX({"","_","-","="},IF(OR($D75 &gt;= BF$6, $E75 &lt; BE$6), 0, 1)+IF(OR($F75 &gt;= BF$6, $G75 &lt; BE$6), 0, 2)+1)</f>
        <v/>
      </c>
      <c r="BF75" s="71" t="str">
        <f ca="1">INDEX({"","_","-","="},IF(OR($D75 &gt;= BG$6, $E75 &lt; BF$6), 0, 1)+IF(OR($F75 &gt;= BG$6, $G75 &lt; BF$6), 0, 2)+1)</f>
        <v/>
      </c>
      <c r="BG75" s="71" t="str">
        <f ca="1">INDEX({"","_","-","="},IF(OR($D75 &gt;= BH$6, $E75 &lt; BG$6), 0, 1)+IF(OR($F75 &gt;= BH$6, $G75 &lt; BG$6), 0, 2)+1)</f>
        <v/>
      </c>
      <c r="BH75" s="71" t="str">
        <f ca="1">INDEX({"","_","-","="},IF(OR($D75 &gt;= BI$6, $E75 &lt; BH$6), 0, 1)+IF(OR($F75 &gt;= BI$6, $G75 &lt; BH$6), 0, 2)+1)</f>
        <v/>
      </c>
      <c r="BI75" s="71" t="str">
        <f ca="1">INDEX({"","_","-","="},IF(OR($D75 &gt;= BJ$6, $E75 &lt; BI$6), 0, 1)+IF(OR($F75 &gt;= BJ$6, $G75 &lt; BI$6), 0, 2)+1)</f>
        <v/>
      </c>
      <c r="BJ75" s="71" t="str">
        <f ca="1">INDEX({"","_","-","="},IF(OR($D75 &gt;= BK$6, $E75 &lt; BJ$6), 0, 1)+IF(OR($F75 &gt;= BK$6, $G75 &lt; BJ$6), 0, 2)+1)</f>
        <v/>
      </c>
      <c r="BK75" s="71" t="str">
        <f ca="1">INDEX({"","_","-","="},IF(OR($D75 &gt;= BL$6, $E75 &lt; BK$6), 0, 1)+IF(OR($F75 &gt;= BL$6, $G75 &lt; BK$6), 0, 2)+1)</f>
        <v/>
      </c>
      <c r="BL75" s="71" t="str">
        <f ca="1">INDEX({"","_","-","="},IF(OR($D75 &gt;= BM$6, $E75 &lt; BL$6), 0, 1)+IF(OR($F75 &gt;= BM$6, $G75 &lt; BL$6), 0, 2)+1)</f>
        <v/>
      </c>
      <c r="BM75" s="71" t="str">
        <f ca="1">INDEX({"","_","-","="},IF(OR($D75 &gt;= BN$6, $E75 &lt; BM$6), 0, 1)+IF(OR($F75 &gt;= BN$6, $G75 &lt; BM$6), 0, 2)+1)</f>
        <v/>
      </c>
      <c r="BN75" s="71" t="str">
        <f ca="1">INDEX({"","_","-","="},IF(OR($D75 &gt;= BO$6, $E75 &lt; BN$6), 0, 1)+IF(OR($F75 &gt;= BO$6, $G75 &lt; BN$6), 0, 2)+1)</f>
        <v/>
      </c>
      <c r="BO75" s="71" t="str">
        <f ca="1">INDEX({"","_","-","="},IF(OR($D75 &gt;= BP$6, $E75 &lt; BO$6), 0, 1)+IF(OR($F75 &gt;= BP$6, $G75 &lt; BO$6), 0, 2)+1)</f>
        <v/>
      </c>
      <c r="BP75" s="71" t="str">
        <f ca="1">INDEX({"","_","-","="},IF(OR($D75 &gt;= BQ$6, $E75 &lt; BP$6), 0, 1)+IF(OR($F75 &gt;= BQ$6, $G75 &lt; BP$6), 0, 2)+1)</f>
        <v/>
      </c>
      <c r="BQ75" s="71" t="str">
        <f ca="1">INDEX({"","_","-","="},IF(OR($D75 &gt;= BR$6, $E75 &lt; BQ$6), 0, 1)+IF(OR($F75 &gt;= BR$6, $G75 &lt; BQ$6), 0, 2)+1)</f>
        <v/>
      </c>
      <c r="BR75" s="71" t="str">
        <f ca="1">INDEX({"","_","-","="},IF(OR($D75 &gt;= BS$6, $E75 &lt; BR$6), 0, 1)+IF(OR($F75 &gt;= BS$6, $G75 &lt; BR$6), 0, 2)+1)</f>
        <v/>
      </c>
      <c r="BS75" s="71" t="str">
        <f ca="1">INDEX({"","_","-","="},IF(OR($D75 &gt;= BT$6, $E75 &lt; BS$6), 0, 1)+IF(OR($F75 &gt;= BT$6, $G75 &lt; BS$6), 0, 2)+1)</f>
        <v/>
      </c>
      <c r="BT75" s="71" t="str">
        <f ca="1">INDEX({"","_","-","="},IF(OR($D75 &gt;= BU$6, $E75 &lt; BT$6), 0, 1)+IF(OR($F75 &gt;= BU$6, $G75 &lt; BT$6), 0, 2)+1)</f>
        <v/>
      </c>
      <c r="BU75" s="71" t="str">
        <f ca="1">INDEX({"","_","-","="},IF(OR($D75 &gt;= BV$6, $E75 &lt; BU$6), 0, 1)+IF(OR($F75 &gt;= BV$6, $G75 &lt; BU$6), 0, 2)+1)</f>
        <v/>
      </c>
      <c r="BV75" s="71" t="str">
        <f ca="1">INDEX({"","_","-","="},IF(OR($D75 &gt;= BW$6, $E75 &lt; BV$6), 0, 1)+IF(OR($F75 &gt;= BW$6, $G75 &lt; BV$6), 0, 2)+1)</f>
        <v/>
      </c>
      <c r="BW75" s="71" t="str">
        <f ca="1">INDEX({"","_","-","="},IF(OR($D75 &gt;= BX$6, $E75 &lt; BW$6), 0, 1)+IF(OR($F75 &gt;= BX$6, $G75 &lt; BW$6), 0, 2)+1)</f>
        <v/>
      </c>
      <c r="BX75" s="71" t="str">
        <f ca="1">INDEX({"","_","-","="},IF(OR($D75 &gt;= BY$6, $E75 &lt; BX$6), 0, 1)+IF(OR($F75 &gt;= BY$6, $G75 &lt; BX$6), 0, 2)+1)</f>
        <v/>
      </c>
      <c r="BY75" s="71" t="str">
        <f ca="1">INDEX({"","_","-","="},IF(OR($D75 &gt;= BZ$6, $E75 &lt; BY$6), 0, 1)+IF(OR($F75 &gt;= BZ$6, $G75 &lt; BY$6), 0, 2)+1)</f>
        <v/>
      </c>
      <c r="BZ75" s="71" t="str">
        <f ca="1">INDEX({"","_","-","="},IF(OR($D75 &gt;= CA$6, $E75 &lt; BZ$6), 0, 1)+IF(OR($F75 &gt;= CA$6, $G75 &lt; BZ$6), 0, 2)+1)</f>
        <v/>
      </c>
      <c r="CA75" s="71" t="str">
        <f ca="1">INDEX({"","_","-","="},IF(OR($D75 &gt;= CB$6, $E75 &lt; CA$6), 0, 1)+IF(OR($F75 &gt;= CB$6, $G75 &lt; CA$6), 0, 2)+1)</f>
        <v/>
      </c>
      <c r="CB75" s="71" t="str">
        <f ca="1">INDEX({"","_","-","="},IF(OR($D75 &gt;= CC$6, $E75 &lt; CB$6), 0, 1)+IF(OR($F75 &gt;= CC$6, $G75 &lt; CB$6), 0, 2)+1)</f>
        <v/>
      </c>
      <c r="CC75" s="71" t="str">
        <f ca="1">INDEX({"","_","-","="},IF(OR($D75 &gt;= CD$6, $E75 &lt; CC$6), 0, 1)+IF(OR($F75 &gt;= CD$6, $G75 &lt; CC$6), 0, 2)+1)</f>
        <v/>
      </c>
      <c r="CD75" s="71" t="str">
        <f ca="1">INDEX({"","_","-","="},IF(OR($D75 &gt;= CE$6, $E75 &lt; CD$6), 0, 1)+IF(OR($F75 &gt;= CE$6, $G75 &lt; CD$6), 0, 2)+1)</f>
        <v/>
      </c>
    </row>
    <row r="76" spans="1:82">
      <c r="A76" s="8" t="str">
        <f ca="1">IF('临-进度'!N71,'临-进度'!$A71,"")</f>
        <v/>
      </c>
      <c r="B76" s="8" t="str">
        <f ca="1">IF('临-进度'!N71,'临-进度'!$B71,"")</f>
        <v/>
      </c>
      <c r="C76" s="8" t="str">
        <f ca="1">IF('临-进度'!N71,'临-进度'!$F71,"")</f>
        <v/>
      </c>
      <c r="D76" s="42" t="str">
        <f ca="1">IF('临-进度'!$N71,'临-进度'!$J71,"")</f>
        <v/>
      </c>
      <c r="E76" s="42" t="str">
        <f ca="1">IF('临-进度'!$N71,'临-进度'!$AF71,"")</f>
        <v/>
      </c>
      <c r="F76" s="42" t="str">
        <f ca="1">IF('临-进度'!$N71,'临-进度'!$K71,"")</f>
        <v/>
      </c>
      <c r="G76" s="76" t="str">
        <f ca="1">IF('临-进度'!$N71,'临-进度'!$AG71,"")</f>
        <v/>
      </c>
      <c r="H76" s="71" t="str">
        <f ca="1">INDEX({"","_","-","="},IF(OR($D76 &gt;= I$6, $E76 &lt; H$6), 0, 1)+IF(OR($F76 &gt;= I$6, $G76 &lt; H$6), 0, 2)+1)</f>
        <v/>
      </c>
      <c r="I76" s="71" t="str">
        <f ca="1">INDEX({"","_","-","="},IF(OR($D76 &gt;= J$6, $E76 &lt; I$6), 0, 1)+IF(OR($F76 &gt;= J$6, $G76 &lt; I$6), 0, 2)+1)</f>
        <v/>
      </c>
      <c r="J76" s="71" t="str">
        <f ca="1">INDEX({"","_","-","="},IF(OR($D76 &gt;= K$6, $E76 &lt; J$6), 0, 1)+IF(OR($F76 &gt;= K$6, $G76 &lt; J$6), 0, 2)+1)</f>
        <v/>
      </c>
      <c r="K76" s="71" t="str">
        <f ca="1">INDEX({"","_","-","="},IF(OR($D76 &gt;= L$6, $E76 &lt; K$6), 0, 1)+IF(OR($F76 &gt;= L$6, $G76 &lt; K$6), 0, 2)+1)</f>
        <v/>
      </c>
      <c r="L76" s="71" t="str">
        <f ca="1">INDEX({"","_","-","="},IF(OR($D76 &gt;= M$6, $E76 &lt; L$6), 0, 1)+IF(OR($F76 &gt;= M$6, $G76 &lt; L$6), 0, 2)+1)</f>
        <v/>
      </c>
      <c r="M76" s="71" t="str">
        <f ca="1">INDEX({"","_","-","="},IF(OR($D76 &gt;= N$6, $E76 &lt; M$6), 0, 1)+IF(OR($F76 &gt;= N$6, $G76 &lt; M$6), 0, 2)+1)</f>
        <v/>
      </c>
      <c r="N76" s="71" t="str">
        <f ca="1">INDEX({"","_","-","="},IF(OR($D76 &gt;= O$6, $E76 &lt; N$6), 0, 1)+IF(OR($F76 &gt;= O$6, $G76 &lt; N$6), 0, 2)+1)</f>
        <v/>
      </c>
      <c r="O76" s="71" t="str">
        <f ca="1">INDEX({"","_","-","="},IF(OR($D76 &gt;= P$6, $E76 &lt; O$6), 0, 1)+IF(OR($F76 &gt;= P$6, $G76 &lt; O$6), 0, 2)+1)</f>
        <v/>
      </c>
      <c r="P76" s="71" t="str">
        <f ca="1">INDEX({"","_","-","="},IF(OR($D76 &gt;= Q$6, $E76 &lt; P$6), 0, 1)+IF(OR($F76 &gt;= Q$6, $G76 &lt; P$6), 0, 2)+1)</f>
        <v/>
      </c>
      <c r="Q76" s="71" t="str">
        <f ca="1">INDEX({"","_","-","="},IF(OR($D76 &gt;= R$6, $E76 &lt; Q$6), 0, 1)+IF(OR($F76 &gt;= R$6, $G76 &lt; Q$6), 0, 2)+1)</f>
        <v/>
      </c>
      <c r="R76" s="71" t="str">
        <f ca="1">INDEX({"","_","-","="},IF(OR($D76 &gt;= S$6, $E76 &lt; R$6), 0, 1)+IF(OR($F76 &gt;= S$6, $G76 &lt; R$6), 0, 2)+1)</f>
        <v/>
      </c>
      <c r="S76" s="71" t="str">
        <f ca="1">INDEX({"","_","-","="},IF(OR($D76 &gt;= T$6, $E76 &lt; S$6), 0, 1)+IF(OR($F76 &gt;= T$6, $G76 &lt; S$6), 0, 2)+1)</f>
        <v/>
      </c>
      <c r="T76" s="71" t="str">
        <f ca="1">INDEX({"","_","-","="},IF(OR($D76 &gt;= U$6, $E76 &lt; T$6), 0, 1)+IF(OR($F76 &gt;= U$6, $G76 &lt; T$6), 0, 2)+1)</f>
        <v/>
      </c>
      <c r="U76" s="71" t="str">
        <f ca="1">INDEX({"","_","-","="},IF(OR($D76 &gt;= V$6, $E76 &lt; U$6), 0, 1)+IF(OR($F76 &gt;= V$6, $G76 &lt; U$6), 0, 2)+1)</f>
        <v/>
      </c>
      <c r="V76" s="71" t="str">
        <f ca="1">INDEX({"","_","-","="},IF(OR($D76 &gt;= W$6, $E76 &lt; V$6), 0, 1)+IF(OR($F76 &gt;= W$6, $G76 &lt; V$6), 0, 2)+1)</f>
        <v/>
      </c>
      <c r="W76" s="71" t="str">
        <f ca="1">INDEX({"","_","-","="},IF(OR($D76 &gt;= X$6, $E76 &lt; W$6), 0, 1)+IF(OR($F76 &gt;= X$6, $G76 &lt; W$6), 0, 2)+1)</f>
        <v/>
      </c>
      <c r="X76" s="71" t="str">
        <f ca="1">INDEX({"","_","-","="},IF(OR($D76 &gt;= Y$6, $E76 &lt; X$6), 0, 1)+IF(OR($F76 &gt;= Y$6, $G76 &lt; X$6), 0, 2)+1)</f>
        <v/>
      </c>
      <c r="Y76" s="71" t="str">
        <f ca="1">INDEX({"","_","-","="},IF(OR($D76 &gt;= Z$6, $E76 &lt; Y$6), 0, 1)+IF(OR($F76 &gt;= Z$6, $G76 &lt; Y$6), 0, 2)+1)</f>
        <v/>
      </c>
      <c r="Z76" s="71" t="str">
        <f ca="1">INDEX({"","_","-","="},IF(OR($D76 &gt;= AA$6, $E76 &lt; Z$6), 0, 1)+IF(OR($F76 &gt;= AA$6, $G76 &lt; Z$6), 0, 2)+1)</f>
        <v/>
      </c>
      <c r="AA76" s="71" t="str">
        <f ca="1">INDEX({"","_","-","="},IF(OR($D76 &gt;= AB$6, $E76 &lt; AA$6), 0, 1)+IF(OR($F76 &gt;= AB$6, $G76 &lt; AA$6), 0, 2)+1)</f>
        <v/>
      </c>
      <c r="AB76" s="71" t="str">
        <f ca="1">INDEX({"","_","-","="},IF(OR($D76 &gt;= AC$6, $E76 &lt; AB$6), 0, 1)+IF(OR($F76 &gt;= AC$6, $G76 &lt; AB$6), 0, 2)+1)</f>
        <v/>
      </c>
      <c r="AC76" s="71" t="str">
        <f ca="1">INDEX({"","_","-","="},IF(OR($D76 &gt;= AD$6, $E76 &lt; AC$6), 0, 1)+IF(OR($F76 &gt;= AD$6, $G76 &lt; AC$6), 0, 2)+1)</f>
        <v/>
      </c>
      <c r="AD76" s="71" t="str">
        <f ca="1">INDEX({"","_","-","="},IF(OR($D76 &gt;= AE$6, $E76 &lt; AD$6), 0, 1)+IF(OR($F76 &gt;= AE$6, $G76 &lt; AD$6), 0, 2)+1)</f>
        <v/>
      </c>
      <c r="AE76" s="71" t="str">
        <f ca="1">INDEX({"","_","-","="},IF(OR($D76 &gt;= AF$6, $E76 &lt; AE$6), 0, 1)+IF(OR($F76 &gt;= AF$6, $G76 &lt; AE$6), 0, 2)+1)</f>
        <v/>
      </c>
      <c r="AF76" s="71" t="str">
        <f ca="1">INDEX({"","_","-","="},IF(OR($D76 &gt;= AG$6, $E76 &lt; AF$6), 0, 1)+IF(OR($F76 &gt;= AG$6, $G76 &lt; AF$6), 0, 2)+1)</f>
        <v/>
      </c>
      <c r="AG76" s="71" t="str">
        <f ca="1">INDEX({"","_","-","="},IF(OR($D76 &gt;= AH$6, $E76 &lt; AG$6), 0, 1)+IF(OR($F76 &gt;= AH$6, $G76 &lt; AG$6), 0, 2)+1)</f>
        <v/>
      </c>
      <c r="AH76" s="71" t="str">
        <f ca="1">INDEX({"","_","-","="},IF(OR($D76 &gt;= AI$6, $E76 &lt; AH$6), 0, 1)+IF(OR($F76 &gt;= AI$6, $G76 &lt; AH$6), 0, 2)+1)</f>
        <v/>
      </c>
      <c r="AI76" s="71" t="str">
        <f ca="1">INDEX({"","_","-","="},IF(OR($D76 &gt;= AJ$6, $E76 &lt; AI$6), 0, 1)+IF(OR($F76 &gt;= AJ$6, $G76 &lt; AI$6), 0, 2)+1)</f>
        <v/>
      </c>
      <c r="AJ76" s="71" t="str">
        <f ca="1">INDEX({"","_","-","="},IF(OR($D76 &gt;= AK$6, $E76 &lt; AJ$6), 0, 1)+IF(OR($F76 &gt;= AK$6, $G76 &lt; AJ$6), 0, 2)+1)</f>
        <v/>
      </c>
      <c r="AK76" s="71" t="str">
        <f ca="1">INDEX({"","_","-","="},IF(OR($D76 &gt;= AL$6, $E76 &lt; AK$6), 0, 1)+IF(OR($F76 &gt;= AL$6, $G76 &lt; AK$6), 0, 2)+1)</f>
        <v/>
      </c>
      <c r="AL76" s="71" t="str">
        <f ca="1">INDEX({"","_","-","="},IF(OR($D76 &gt;= AM$6, $E76 &lt; AL$6), 0, 1)+IF(OR($F76 &gt;= AM$6, $G76 &lt; AL$6), 0, 2)+1)</f>
        <v/>
      </c>
      <c r="AM76" s="71" t="str">
        <f ca="1">INDEX({"","_","-","="},IF(OR($D76 &gt;= AN$6, $E76 &lt; AM$6), 0, 1)+IF(OR($F76 &gt;= AN$6, $G76 &lt; AM$6), 0, 2)+1)</f>
        <v/>
      </c>
      <c r="AN76" s="71" t="str">
        <f ca="1">INDEX({"","_","-","="},IF(OR($D76 &gt;= AO$6, $E76 &lt; AN$6), 0, 1)+IF(OR($F76 &gt;= AO$6, $G76 &lt; AN$6), 0, 2)+1)</f>
        <v/>
      </c>
      <c r="AO76" s="71" t="str">
        <f ca="1">INDEX({"","_","-","="},IF(OR($D76 &gt;= AP$6, $E76 &lt; AO$6), 0, 1)+IF(OR($F76 &gt;= AP$6, $G76 &lt; AO$6), 0, 2)+1)</f>
        <v/>
      </c>
      <c r="AP76" s="71" t="str">
        <f ca="1">INDEX({"","_","-","="},IF(OR($D76 &gt;= AQ$6, $E76 &lt; AP$6), 0, 1)+IF(OR($F76 &gt;= AQ$6, $G76 &lt; AP$6), 0, 2)+1)</f>
        <v/>
      </c>
      <c r="AQ76" s="71" t="str">
        <f ca="1">INDEX({"","_","-","="},IF(OR($D76 &gt;= AR$6, $E76 &lt; AQ$6), 0, 1)+IF(OR($F76 &gt;= AR$6, $G76 &lt; AQ$6), 0, 2)+1)</f>
        <v/>
      </c>
      <c r="AR76" s="71" t="str">
        <f ca="1">INDEX({"","_","-","="},IF(OR($D76 &gt;= AS$6, $E76 &lt; AR$6), 0, 1)+IF(OR($F76 &gt;= AS$6, $G76 &lt; AR$6), 0, 2)+1)</f>
        <v/>
      </c>
      <c r="AS76" s="71" t="str">
        <f ca="1">INDEX({"","_","-","="},IF(OR($D76 &gt;= AT$6, $E76 &lt; AS$6), 0, 1)+IF(OR($F76 &gt;= AT$6, $G76 &lt; AS$6), 0, 2)+1)</f>
        <v/>
      </c>
      <c r="AT76" s="71" t="str">
        <f ca="1">INDEX({"","_","-","="},IF(OR($D76 &gt;= AU$6, $E76 &lt; AT$6), 0, 1)+IF(OR($F76 &gt;= AU$6, $G76 &lt; AT$6), 0, 2)+1)</f>
        <v/>
      </c>
      <c r="AU76" s="71" t="str">
        <f ca="1">INDEX({"","_","-","="},IF(OR($D76 &gt;= AV$6, $E76 &lt; AU$6), 0, 1)+IF(OR($F76 &gt;= AV$6, $G76 &lt; AU$6), 0, 2)+1)</f>
        <v/>
      </c>
      <c r="AV76" s="71" t="str">
        <f ca="1">INDEX({"","_","-","="},IF(OR($D76 &gt;= AW$6, $E76 &lt; AV$6), 0, 1)+IF(OR($F76 &gt;= AW$6, $G76 &lt; AV$6), 0, 2)+1)</f>
        <v/>
      </c>
      <c r="AW76" s="71" t="str">
        <f ca="1">INDEX({"","_","-","="},IF(OR($D76 &gt;= AX$6, $E76 &lt; AW$6), 0, 1)+IF(OR($F76 &gt;= AX$6, $G76 &lt; AW$6), 0, 2)+1)</f>
        <v/>
      </c>
      <c r="AX76" s="71" t="str">
        <f ca="1">INDEX({"","_","-","="},IF(OR($D76 &gt;= AY$6, $E76 &lt; AX$6), 0, 1)+IF(OR($F76 &gt;= AY$6, $G76 &lt; AX$6), 0, 2)+1)</f>
        <v/>
      </c>
      <c r="AY76" s="71" t="str">
        <f ca="1">INDEX({"","_","-","="},IF(OR($D76 &gt;= AZ$6, $E76 &lt; AY$6), 0, 1)+IF(OR($F76 &gt;= AZ$6, $G76 &lt; AY$6), 0, 2)+1)</f>
        <v/>
      </c>
      <c r="AZ76" s="71" t="str">
        <f ca="1">INDEX({"","_","-","="},IF(OR($D76 &gt;= BA$6, $E76 &lt; AZ$6), 0, 1)+IF(OR($F76 &gt;= BA$6, $G76 &lt; AZ$6), 0, 2)+1)</f>
        <v/>
      </c>
      <c r="BA76" s="71" t="str">
        <f ca="1">INDEX({"","_","-","="},IF(OR($D76 &gt;= BB$6, $E76 &lt; BA$6), 0, 1)+IF(OR($F76 &gt;= BB$6, $G76 &lt; BA$6), 0, 2)+1)</f>
        <v/>
      </c>
      <c r="BB76" s="71" t="str">
        <f ca="1">INDEX({"","_","-","="},IF(OR($D76 &gt;= BC$6, $E76 &lt; BB$6), 0, 1)+IF(OR($F76 &gt;= BC$6, $G76 &lt; BB$6), 0, 2)+1)</f>
        <v/>
      </c>
      <c r="BC76" s="71" t="str">
        <f ca="1">INDEX({"","_","-","="},IF(OR($D76 &gt;= BD$6, $E76 &lt; BC$6), 0, 1)+IF(OR($F76 &gt;= BD$6, $G76 &lt; BC$6), 0, 2)+1)</f>
        <v/>
      </c>
      <c r="BD76" s="71" t="str">
        <f ca="1">INDEX({"","_","-","="},IF(OR($D76 &gt;= BE$6, $E76 &lt; BD$6), 0, 1)+IF(OR($F76 &gt;= BE$6, $G76 &lt; BD$6), 0, 2)+1)</f>
        <v/>
      </c>
      <c r="BE76" s="71" t="str">
        <f ca="1">INDEX({"","_","-","="},IF(OR($D76 &gt;= BF$6, $E76 &lt; BE$6), 0, 1)+IF(OR($F76 &gt;= BF$6, $G76 &lt; BE$6), 0, 2)+1)</f>
        <v/>
      </c>
      <c r="BF76" s="71" t="str">
        <f ca="1">INDEX({"","_","-","="},IF(OR($D76 &gt;= BG$6, $E76 &lt; BF$6), 0, 1)+IF(OR($F76 &gt;= BG$6, $G76 &lt; BF$6), 0, 2)+1)</f>
        <v/>
      </c>
      <c r="BG76" s="71" t="str">
        <f ca="1">INDEX({"","_","-","="},IF(OR($D76 &gt;= BH$6, $E76 &lt; BG$6), 0, 1)+IF(OR($F76 &gt;= BH$6, $G76 &lt; BG$6), 0, 2)+1)</f>
        <v/>
      </c>
      <c r="BH76" s="71" t="str">
        <f ca="1">INDEX({"","_","-","="},IF(OR($D76 &gt;= BI$6, $E76 &lt; BH$6), 0, 1)+IF(OR($F76 &gt;= BI$6, $G76 &lt; BH$6), 0, 2)+1)</f>
        <v/>
      </c>
      <c r="BI76" s="71" t="str">
        <f ca="1">INDEX({"","_","-","="},IF(OR($D76 &gt;= BJ$6, $E76 &lt; BI$6), 0, 1)+IF(OR($F76 &gt;= BJ$6, $G76 &lt; BI$6), 0, 2)+1)</f>
        <v/>
      </c>
      <c r="BJ76" s="71" t="str">
        <f ca="1">INDEX({"","_","-","="},IF(OR($D76 &gt;= BK$6, $E76 &lt; BJ$6), 0, 1)+IF(OR($F76 &gt;= BK$6, $G76 &lt; BJ$6), 0, 2)+1)</f>
        <v/>
      </c>
      <c r="BK76" s="71" t="str">
        <f ca="1">INDEX({"","_","-","="},IF(OR($D76 &gt;= BL$6, $E76 &lt; BK$6), 0, 1)+IF(OR($F76 &gt;= BL$6, $G76 &lt; BK$6), 0, 2)+1)</f>
        <v/>
      </c>
      <c r="BL76" s="71" t="str">
        <f ca="1">INDEX({"","_","-","="},IF(OR($D76 &gt;= BM$6, $E76 &lt; BL$6), 0, 1)+IF(OR($F76 &gt;= BM$6, $G76 &lt; BL$6), 0, 2)+1)</f>
        <v/>
      </c>
      <c r="BM76" s="71" t="str">
        <f ca="1">INDEX({"","_","-","="},IF(OR($D76 &gt;= BN$6, $E76 &lt; BM$6), 0, 1)+IF(OR($F76 &gt;= BN$6, $G76 &lt; BM$6), 0, 2)+1)</f>
        <v/>
      </c>
      <c r="BN76" s="71" t="str">
        <f ca="1">INDEX({"","_","-","="},IF(OR($D76 &gt;= BO$6, $E76 &lt; BN$6), 0, 1)+IF(OR($F76 &gt;= BO$6, $G76 &lt; BN$6), 0, 2)+1)</f>
        <v/>
      </c>
      <c r="BO76" s="71" t="str">
        <f ca="1">INDEX({"","_","-","="},IF(OR($D76 &gt;= BP$6, $E76 &lt; BO$6), 0, 1)+IF(OR($F76 &gt;= BP$6, $G76 &lt; BO$6), 0, 2)+1)</f>
        <v/>
      </c>
      <c r="BP76" s="71" t="str">
        <f ca="1">INDEX({"","_","-","="},IF(OR($D76 &gt;= BQ$6, $E76 &lt; BP$6), 0, 1)+IF(OR($F76 &gt;= BQ$6, $G76 &lt; BP$6), 0, 2)+1)</f>
        <v/>
      </c>
      <c r="BQ76" s="71" t="str">
        <f ca="1">INDEX({"","_","-","="},IF(OR($D76 &gt;= BR$6, $E76 &lt; BQ$6), 0, 1)+IF(OR($F76 &gt;= BR$6, $G76 &lt; BQ$6), 0, 2)+1)</f>
        <v/>
      </c>
      <c r="BR76" s="71" t="str">
        <f ca="1">INDEX({"","_","-","="},IF(OR($D76 &gt;= BS$6, $E76 &lt; BR$6), 0, 1)+IF(OR($F76 &gt;= BS$6, $G76 &lt; BR$6), 0, 2)+1)</f>
        <v/>
      </c>
      <c r="BS76" s="71" t="str">
        <f ca="1">INDEX({"","_","-","="},IF(OR($D76 &gt;= BT$6, $E76 &lt; BS$6), 0, 1)+IF(OR($F76 &gt;= BT$6, $G76 &lt; BS$6), 0, 2)+1)</f>
        <v/>
      </c>
      <c r="BT76" s="71" t="str">
        <f ca="1">INDEX({"","_","-","="},IF(OR($D76 &gt;= BU$6, $E76 &lt; BT$6), 0, 1)+IF(OR($F76 &gt;= BU$6, $G76 &lt; BT$6), 0, 2)+1)</f>
        <v/>
      </c>
      <c r="BU76" s="71" t="str">
        <f ca="1">INDEX({"","_","-","="},IF(OR($D76 &gt;= BV$6, $E76 &lt; BU$6), 0, 1)+IF(OR($F76 &gt;= BV$6, $G76 &lt; BU$6), 0, 2)+1)</f>
        <v/>
      </c>
      <c r="BV76" s="71" t="str">
        <f ca="1">INDEX({"","_","-","="},IF(OR($D76 &gt;= BW$6, $E76 &lt; BV$6), 0, 1)+IF(OR($F76 &gt;= BW$6, $G76 &lt; BV$6), 0, 2)+1)</f>
        <v/>
      </c>
      <c r="BW76" s="71" t="str">
        <f ca="1">INDEX({"","_","-","="},IF(OR($D76 &gt;= BX$6, $E76 &lt; BW$6), 0, 1)+IF(OR($F76 &gt;= BX$6, $G76 &lt; BW$6), 0, 2)+1)</f>
        <v/>
      </c>
      <c r="BX76" s="71" t="str">
        <f ca="1">INDEX({"","_","-","="},IF(OR($D76 &gt;= BY$6, $E76 &lt; BX$6), 0, 1)+IF(OR($F76 &gt;= BY$6, $G76 &lt; BX$6), 0, 2)+1)</f>
        <v/>
      </c>
      <c r="BY76" s="71" t="str">
        <f ca="1">INDEX({"","_","-","="},IF(OR($D76 &gt;= BZ$6, $E76 &lt; BY$6), 0, 1)+IF(OR($F76 &gt;= BZ$6, $G76 &lt; BY$6), 0, 2)+1)</f>
        <v/>
      </c>
      <c r="BZ76" s="71" t="str">
        <f ca="1">INDEX({"","_","-","="},IF(OR($D76 &gt;= CA$6, $E76 &lt; BZ$6), 0, 1)+IF(OR($F76 &gt;= CA$6, $G76 &lt; BZ$6), 0, 2)+1)</f>
        <v/>
      </c>
      <c r="CA76" s="71" t="str">
        <f ca="1">INDEX({"","_","-","="},IF(OR($D76 &gt;= CB$6, $E76 &lt; CA$6), 0, 1)+IF(OR($F76 &gt;= CB$6, $G76 &lt; CA$6), 0, 2)+1)</f>
        <v/>
      </c>
      <c r="CB76" s="71" t="str">
        <f ca="1">INDEX({"","_","-","="},IF(OR($D76 &gt;= CC$6, $E76 &lt; CB$6), 0, 1)+IF(OR($F76 &gt;= CC$6, $G76 &lt; CB$6), 0, 2)+1)</f>
        <v/>
      </c>
      <c r="CC76" s="71" t="str">
        <f ca="1">INDEX({"","_","-","="},IF(OR($D76 &gt;= CD$6, $E76 &lt; CC$6), 0, 1)+IF(OR($F76 &gt;= CD$6, $G76 &lt; CC$6), 0, 2)+1)</f>
        <v/>
      </c>
      <c r="CD76" s="71" t="str">
        <f ca="1">INDEX({"","_","-","="},IF(OR($D76 &gt;= CE$6, $E76 &lt; CD$6), 0, 1)+IF(OR($F76 &gt;= CE$6, $G76 &lt; CD$6), 0, 2)+1)</f>
        <v/>
      </c>
    </row>
    <row r="77" spans="1:82">
      <c r="A77" s="8" t="str">
        <f ca="1">IF('临-进度'!N72,'临-进度'!$A72,"")</f>
        <v/>
      </c>
      <c r="B77" s="8" t="str">
        <f ca="1">IF('临-进度'!N72,'临-进度'!$B72,"")</f>
        <v/>
      </c>
      <c r="C77" s="8" t="str">
        <f ca="1">IF('临-进度'!N72,'临-进度'!$F72,"")</f>
        <v/>
      </c>
      <c r="D77" s="42" t="str">
        <f ca="1">IF('临-进度'!$N72,'临-进度'!$J72,"")</f>
        <v/>
      </c>
      <c r="E77" s="42" t="str">
        <f ca="1">IF('临-进度'!$N72,'临-进度'!$AF72,"")</f>
        <v/>
      </c>
      <c r="F77" s="42" t="str">
        <f ca="1">IF('临-进度'!$N72,'临-进度'!$K72,"")</f>
        <v/>
      </c>
      <c r="G77" s="76" t="str">
        <f ca="1">IF('临-进度'!$N72,'临-进度'!$AG72,"")</f>
        <v/>
      </c>
      <c r="H77" s="71" t="str">
        <f ca="1">INDEX({"","_","-","="},IF(OR($D77 &gt;= I$6, $E77 &lt; H$6), 0, 1)+IF(OR($F77 &gt;= I$6, $G77 &lt; H$6), 0, 2)+1)</f>
        <v/>
      </c>
      <c r="I77" s="71" t="str">
        <f ca="1">INDEX({"","_","-","="},IF(OR($D77 &gt;= J$6, $E77 &lt; I$6), 0, 1)+IF(OR($F77 &gt;= J$6, $G77 &lt; I$6), 0, 2)+1)</f>
        <v/>
      </c>
      <c r="J77" s="71" t="str">
        <f ca="1">INDEX({"","_","-","="},IF(OR($D77 &gt;= K$6, $E77 &lt; J$6), 0, 1)+IF(OR($F77 &gt;= K$6, $G77 &lt; J$6), 0, 2)+1)</f>
        <v/>
      </c>
      <c r="K77" s="71" t="str">
        <f ca="1">INDEX({"","_","-","="},IF(OR($D77 &gt;= L$6, $E77 &lt; K$6), 0, 1)+IF(OR($F77 &gt;= L$6, $G77 &lt; K$6), 0, 2)+1)</f>
        <v/>
      </c>
      <c r="L77" s="71" t="str">
        <f ca="1">INDEX({"","_","-","="},IF(OR($D77 &gt;= M$6, $E77 &lt; L$6), 0, 1)+IF(OR($F77 &gt;= M$6, $G77 &lt; L$6), 0, 2)+1)</f>
        <v/>
      </c>
      <c r="M77" s="71" t="str">
        <f ca="1">INDEX({"","_","-","="},IF(OR($D77 &gt;= N$6, $E77 &lt; M$6), 0, 1)+IF(OR($F77 &gt;= N$6, $G77 &lt; M$6), 0, 2)+1)</f>
        <v/>
      </c>
      <c r="N77" s="71" t="str">
        <f ca="1">INDEX({"","_","-","="},IF(OR($D77 &gt;= O$6, $E77 &lt; N$6), 0, 1)+IF(OR($F77 &gt;= O$6, $G77 &lt; N$6), 0, 2)+1)</f>
        <v/>
      </c>
      <c r="O77" s="71" t="str">
        <f ca="1">INDEX({"","_","-","="},IF(OR($D77 &gt;= P$6, $E77 &lt; O$6), 0, 1)+IF(OR($F77 &gt;= P$6, $G77 &lt; O$6), 0, 2)+1)</f>
        <v/>
      </c>
      <c r="P77" s="71" t="str">
        <f ca="1">INDEX({"","_","-","="},IF(OR($D77 &gt;= Q$6, $E77 &lt; P$6), 0, 1)+IF(OR($F77 &gt;= Q$6, $G77 &lt; P$6), 0, 2)+1)</f>
        <v/>
      </c>
      <c r="Q77" s="71" t="str">
        <f ca="1">INDEX({"","_","-","="},IF(OR($D77 &gt;= R$6, $E77 &lt; Q$6), 0, 1)+IF(OR($F77 &gt;= R$6, $G77 &lt; Q$6), 0, 2)+1)</f>
        <v/>
      </c>
      <c r="R77" s="71" t="str">
        <f ca="1">INDEX({"","_","-","="},IF(OR($D77 &gt;= S$6, $E77 &lt; R$6), 0, 1)+IF(OR($F77 &gt;= S$6, $G77 &lt; R$6), 0, 2)+1)</f>
        <v/>
      </c>
      <c r="S77" s="71" t="str">
        <f ca="1">INDEX({"","_","-","="},IF(OR($D77 &gt;= T$6, $E77 &lt; S$6), 0, 1)+IF(OR($F77 &gt;= T$6, $G77 &lt; S$6), 0, 2)+1)</f>
        <v/>
      </c>
      <c r="T77" s="71" t="str">
        <f ca="1">INDEX({"","_","-","="},IF(OR($D77 &gt;= U$6, $E77 &lt; T$6), 0, 1)+IF(OR($F77 &gt;= U$6, $G77 &lt; T$6), 0, 2)+1)</f>
        <v/>
      </c>
      <c r="U77" s="71" t="str">
        <f ca="1">INDEX({"","_","-","="},IF(OR($D77 &gt;= V$6, $E77 &lt; U$6), 0, 1)+IF(OR($F77 &gt;= V$6, $G77 &lt; U$6), 0, 2)+1)</f>
        <v/>
      </c>
      <c r="V77" s="71" t="str">
        <f ca="1">INDEX({"","_","-","="},IF(OR($D77 &gt;= W$6, $E77 &lt; V$6), 0, 1)+IF(OR($F77 &gt;= W$6, $G77 &lt; V$6), 0, 2)+1)</f>
        <v/>
      </c>
      <c r="W77" s="71" t="str">
        <f ca="1">INDEX({"","_","-","="},IF(OR($D77 &gt;= X$6, $E77 &lt; W$6), 0, 1)+IF(OR($F77 &gt;= X$6, $G77 &lt; W$6), 0, 2)+1)</f>
        <v/>
      </c>
      <c r="X77" s="71" t="str">
        <f ca="1">INDEX({"","_","-","="},IF(OR($D77 &gt;= Y$6, $E77 &lt; X$6), 0, 1)+IF(OR($F77 &gt;= Y$6, $G77 &lt; X$6), 0, 2)+1)</f>
        <v/>
      </c>
      <c r="Y77" s="71" t="str">
        <f ca="1">INDEX({"","_","-","="},IF(OR($D77 &gt;= Z$6, $E77 &lt; Y$6), 0, 1)+IF(OR($F77 &gt;= Z$6, $G77 &lt; Y$6), 0, 2)+1)</f>
        <v/>
      </c>
      <c r="Z77" s="71" t="str">
        <f ca="1">INDEX({"","_","-","="},IF(OR($D77 &gt;= AA$6, $E77 &lt; Z$6), 0, 1)+IF(OR($F77 &gt;= AA$6, $G77 &lt; Z$6), 0, 2)+1)</f>
        <v/>
      </c>
      <c r="AA77" s="71" t="str">
        <f ca="1">INDEX({"","_","-","="},IF(OR($D77 &gt;= AB$6, $E77 &lt; AA$6), 0, 1)+IF(OR($F77 &gt;= AB$6, $G77 &lt; AA$6), 0, 2)+1)</f>
        <v/>
      </c>
      <c r="AB77" s="71" t="str">
        <f ca="1">INDEX({"","_","-","="},IF(OR($D77 &gt;= AC$6, $E77 &lt; AB$6), 0, 1)+IF(OR($F77 &gt;= AC$6, $G77 &lt; AB$6), 0, 2)+1)</f>
        <v/>
      </c>
      <c r="AC77" s="71" t="str">
        <f ca="1">INDEX({"","_","-","="},IF(OR($D77 &gt;= AD$6, $E77 &lt; AC$6), 0, 1)+IF(OR($F77 &gt;= AD$6, $G77 &lt; AC$6), 0, 2)+1)</f>
        <v/>
      </c>
      <c r="AD77" s="71" t="str">
        <f ca="1">INDEX({"","_","-","="},IF(OR($D77 &gt;= AE$6, $E77 &lt; AD$6), 0, 1)+IF(OR($F77 &gt;= AE$6, $G77 &lt; AD$6), 0, 2)+1)</f>
        <v/>
      </c>
      <c r="AE77" s="71" t="str">
        <f ca="1">INDEX({"","_","-","="},IF(OR($D77 &gt;= AF$6, $E77 &lt; AE$6), 0, 1)+IF(OR($F77 &gt;= AF$6, $G77 &lt; AE$6), 0, 2)+1)</f>
        <v/>
      </c>
      <c r="AF77" s="71" t="str">
        <f ca="1">INDEX({"","_","-","="},IF(OR($D77 &gt;= AG$6, $E77 &lt; AF$6), 0, 1)+IF(OR($F77 &gt;= AG$6, $G77 &lt; AF$6), 0, 2)+1)</f>
        <v/>
      </c>
      <c r="AG77" s="71" t="str">
        <f ca="1">INDEX({"","_","-","="},IF(OR($D77 &gt;= AH$6, $E77 &lt; AG$6), 0, 1)+IF(OR($F77 &gt;= AH$6, $G77 &lt; AG$6), 0, 2)+1)</f>
        <v/>
      </c>
      <c r="AH77" s="71" t="str">
        <f ca="1">INDEX({"","_","-","="},IF(OR($D77 &gt;= AI$6, $E77 &lt; AH$6), 0, 1)+IF(OR($F77 &gt;= AI$6, $G77 &lt; AH$6), 0, 2)+1)</f>
        <v/>
      </c>
      <c r="AI77" s="71" t="str">
        <f ca="1">INDEX({"","_","-","="},IF(OR($D77 &gt;= AJ$6, $E77 &lt; AI$6), 0, 1)+IF(OR($F77 &gt;= AJ$6, $G77 &lt; AI$6), 0, 2)+1)</f>
        <v/>
      </c>
      <c r="AJ77" s="71" t="str">
        <f ca="1">INDEX({"","_","-","="},IF(OR($D77 &gt;= AK$6, $E77 &lt; AJ$6), 0, 1)+IF(OR($F77 &gt;= AK$6, $G77 &lt; AJ$6), 0, 2)+1)</f>
        <v/>
      </c>
      <c r="AK77" s="71" t="str">
        <f ca="1">INDEX({"","_","-","="},IF(OR($D77 &gt;= AL$6, $E77 &lt; AK$6), 0, 1)+IF(OR($F77 &gt;= AL$6, $G77 &lt; AK$6), 0, 2)+1)</f>
        <v/>
      </c>
      <c r="AL77" s="71" t="str">
        <f ca="1">INDEX({"","_","-","="},IF(OR($D77 &gt;= AM$6, $E77 &lt; AL$6), 0, 1)+IF(OR($F77 &gt;= AM$6, $G77 &lt; AL$6), 0, 2)+1)</f>
        <v/>
      </c>
      <c r="AM77" s="71" t="str">
        <f ca="1">INDEX({"","_","-","="},IF(OR($D77 &gt;= AN$6, $E77 &lt; AM$6), 0, 1)+IF(OR($F77 &gt;= AN$6, $G77 &lt; AM$6), 0, 2)+1)</f>
        <v/>
      </c>
      <c r="AN77" s="71" t="str">
        <f ca="1">INDEX({"","_","-","="},IF(OR($D77 &gt;= AO$6, $E77 &lt; AN$6), 0, 1)+IF(OR($F77 &gt;= AO$6, $G77 &lt; AN$6), 0, 2)+1)</f>
        <v/>
      </c>
      <c r="AO77" s="71" t="str">
        <f ca="1">INDEX({"","_","-","="},IF(OR($D77 &gt;= AP$6, $E77 &lt; AO$6), 0, 1)+IF(OR($F77 &gt;= AP$6, $G77 &lt; AO$6), 0, 2)+1)</f>
        <v/>
      </c>
      <c r="AP77" s="71" t="str">
        <f ca="1">INDEX({"","_","-","="},IF(OR($D77 &gt;= AQ$6, $E77 &lt; AP$6), 0, 1)+IF(OR($F77 &gt;= AQ$6, $G77 &lt; AP$6), 0, 2)+1)</f>
        <v/>
      </c>
      <c r="AQ77" s="71" t="str">
        <f ca="1">INDEX({"","_","-","="},IF(OR($D77 &gt;= AR$6, $E77 &lt; AQ$6), 0, 1)+IF(OR($F77 &gt;= AR$6, $G77 &lt; AQ$6), 0, 2)+1)</f>
        <v/>
      </c>
      <c r="AR77" s="71" t="str">
        <f ca="1">INDEX({"","_","-","="},IF(OR($D77 &gt;= AS$6, $E77 &lt; AR$6), 0, 1)+IF(OR($F77 &gt;= AS$6, $G77 &lt; AR$6), 0, 2)+1)</f>
        <v/>
      </c>
      <c r="AS77" s="71" t="str">
        <f ca="1">INDEX({"","_","-","="},IF(OR($D77 &gt;= AT$6, $E77 &lt; AS$6), 0, 1)+IF(OR($F77 &gt;= AT$6, $G77 &lt; AS$6), 0, 2)+1)</f>
        <v/>
      </c>
      <c r="AT77" s="71" t="str">
        <f ca="1">INDEX({"","_","-","="},IF(OR($D77 &gt;= AU$6, $E77 &lt; AT$6), 0, 1)+IF(OR($F77 &gt;= AU$6, $G77 &lt; AT$6), 0, 2)+1)</f>
        <v/>
      </c>
      <c r="AU77" s="71" t="str">
        <f ca="1">INDEX({"","_","-","="},IF(OR($D77 &gt;= AV$6, $E77 &lt; AU$6), 0, 1)+IF(OR($F77 &gt;= AV$6, $G77 &lt; AU$6), 0, 2)+1)</f>
        <v/>
      </c>
      <c r="AV77" s="71" t="str">
        <f ca="1">INDEX({"","_","-","="},IF(OR($D77 &gt;= AW$6, $E77 &lt; AV$6), 0, 1)+IF(OR($F77 &gt;= AW$6, $G77 &lt; AV$6), 0, 2)+1)</f>
        <v/>
      </c>
      <c r="AW77" s="71" t="str">
        <f ca="1">INDEX({"","_","-","="},IF(OR($D77 &gt;= AX$6, $E77 &lt; AW$6), 0, 1)+IF(OR($F77 &gt;= AX$6, $G77 &lt; AW$6), 0, 2)+1)</f>
        <v/>
      </c>
      <c r="AX77" s="71" t="str">
        <f ca="1">INDEX({"","_","-","="},IF(OR($D77 &gt;= AY$6, $E77 &lt; AX$6), 0, 1)+IF(OR($F77 &gt;= AY$6, $G77 &lt; AX$6), 0, 2)+1)</f>
        <v/>
      </c>
      <c r="AY77" s="71" t="str">
        <f ca="1">INDEX({"","_","-","="},IF(OR($D77 &gt;= AZ$6, $E77 &lt; AY$6), 0, 1)+IF(OR($F77 &gt;= AZ$6, $G77 &lt; AY$6), 0, 2)+1)</f>
        <v/>
      </c>
      <c r="AZ77" s="71" t="str">
        <f ca="1">INDEX({"","_","-","="},IF(OR($D77 &gt;= BA$6, $E77 &lt; AZ$6), 0, 1)+IF(OR($F77 &gt;= BA$6, $G77 &lt; AZ$6), 0, 2)+1)</f>
        <v/>
      </c>
      <c r="BA77" s="71" t="str">
        <f ca="1">INDEX({"","_","-","="},IF(OR($D77 &gt;= BB$6, $E77 &lt; BA$6), 0, 1)+IF(OR($F77 &gt;= BB$6, $G77 &lt; BA$6), 0, 2)+1)</f>
        <v/>
      </c>
      <c r="BB77" s="71" t="str">
        <f ca="1">INDEX({"","_","-","="},IF(OR($D77 &gt;= BC$6, $E77 &lt; BB$6), 0, 1)+IF(OR($F77 &gt;= BC$6, $G77 &lt; BB$6), 0, 2)+1)</f>
        <v/>
      </c>
      <c r="BC77" s="71" t="str">
        <f ca="1">INDEX({"","_","-","="},IF(OR($D77 &gt;= BD$6, $E77 &lt; BC$6), 0, 1)+IF(OR($F77 &gt;= BD$6, $G77 &lt; BC$6), 0, 2)+1)</f>
        <v/>
      </c>
      <c r="BD77" s="71" t="str">
        <f ca="1">INDEX({"","_","-","="},IF(OR($D77 &gt;= BE$6, $E77 &lt; BD$6), 0, 1)+IF(OR($F77 &gt;= BE$6, $G77 &lt; BD$6), 0, 2)+1)</f>
        <v/>
      </c>
      <c r="BE77" s="71" t="str">
        <f ca="1">INDEX({"","_","-","="},IF(OR($D77 &gt;= BF$6, $E77 &lt; BE$6), 0, 1)+IF(OR($F77 &gt;= BF$6, $G77 &lt; BE$6), 0, 2)+1)</f>
        <v/>
      </c>
      <c r="BF77" s="71" t="str">
        <f ca="1">INDEX({"","_","-","="},IF(OR($D77 &gt;= BG$6, $E77 &lt; BF$6), 0, 1)+IF(OR($F77 &gt;= BG$6, $G77 &lt; BF$6), 0, 2)+1)</f>
        <v/>
      </c>
      <c r="BG77" s="71" t="str">
        <f ca="1">INDEX({"","_","-","="},IF(OR($D77 &gt;= BH$6, $E77 &lt; BG$6), 0, 1)+IF(OR($F77 &gt;= BH$6, $G77 &lt; BG$6), 0, 2)+1)</f>
        <v/>
      </c>
      <c r="BH77" s="71" t="str">
        <f ca="1">INDEX({"","_","-","="},IF(OR($D77 &gt;= BI$6, $E77 &lt; BH$6), 0, 1)+IF(OR($F77 &gt;= BI$6, $G77 &lt; BH$6), 0, 2)+1)</f>
        <v/>
      </c>
      <c r="BI77" s="71" t="str">
        <f ca="1">INDEX({"","_","-","="},IF(OR($D77 &gt;= BJ$6, $E77 &lt; BI$6), 0, 1)+IF(OR($F77 &gt;= BJ$6, $G77 &lt; BI$6), 0, 2)+1)</f>
        <v/>
      </c>
      <c r="BJ77" s="71" t="str">
        <f ca="1">INDEX({"","_","-","="},IF(OR($D77 &gt;= BK$6, $E77 &lt; BJ$6), 0, 1)+IF(OR($F77 &gt;= BK$6, $G77 &lt; BJ$6), 0, 2)+1)</f>
        <v/>
      </c>
      <c r="BK77" s="71" t="str">
        <f ca="1">INDEX({"","_","-","="},IF(OR($D77 &gt;= BL$6, $E77 &lt; BK$6), 0, 1)+IF(OR($F77 &gt;= BL$6, $G77 &lt; BK$6), 0, 2)+1)</f>
        <v/>
      </c>
      <c r="BL77" s="71" t="str">
        <f ca="1">INDEX({"","_","-","="},IF(OR($D77 &gt;= BM$6, $E77 &lt; BL$6), 0, 1)+IF(OR($F77 &gt;= BM$6, $G77 &lt; BL$6), 0, 2)+1)</f>
        <v/>
      </c>
      <c r="BM77" s="71" t="str">
        <f ca="1">INDEX({"","_","-","="},IF(OR($D77 &gt;= BN$6, $E77 &lt; BM$6), 0, 1)+IF(OR($F77 &gt;= BN$6, $G77 &lt; BM$6), 0, 2)+1)</f>
        <v/>
      </c>
      <c r="BN77" s="71" t="str">
        <f ca="1">INDEX({"","_","-","="},IF(OR($D77 &gt;= BO$6, $E77 &lt; BN$6), 0, 1)+IF(OR($F77 &gt;= BO$6, $G77 &lt; BN$6), 0, 2)+1)</f>
        <v/>
      </c>
      <c r="BO77" s="71" t="str">
        <f ca="1">INDEX({"","_","-","="},IF(OR($D77 &gt;= BP$6, $E77 &lt; BO$6), 0, 1)+IF(OR($F77 &gt;= BP$6, $G77 &lt; BO$6), 0, 2)+1)</f>
        <v/>
      </c>
      <c r="BP77" s="71" t="str">
        <f ca="1">INDEX({"","_","-","="},IF(OR($D77 &gt;= BQ$6, $E77 &lt; BP$6), 0, 1)+IF(OR($F77 &gt;= BQ$6, $G77 &lt; BP$6), 0, 2)+1)</f>
        <v/>
      </c>
      <c r="BQ77" s="71" t="str">
        <f ca="1">INDEX({"","_","-","="},IF(OR($D77 &gt;= BR$6, $E77 &lt; BQ$6), 0, 1)+IF(OR($F77 &gt;= BR$6, $G77 &lt; BQ$6), 0, 2)+1)</f>
        <v/>
      </c>
      <c r="BR77" s="71" t="str">
        <f ca="1">INDEX({"","_","-","="},IF(OR($D77 &gt;= BS$6, $E77 &lt; BR$6), 0, 1)+IF(OR($F77 &gt;= BS$6, $G77 &lt; BR$6), 0, 2)+1)</f>
        <v/>
      </c>
      <c r="BS77" s="71" t="str">
        <f ca="1">INDEX({"","_","-","="},IF(OR($D77 &gt;= BT$6, $E77 &lt; BS$6), 0, 1)+IF(OR($F77 &gt;= BT$6, $G77 &lt; BS$6), 0, 2)+1)</f>
        <v/>
      </c>
      <c r="BT77" s="71" t="str">
        <f ca="1">INDEX({"","_","-","="},IF(OR($D77 &gt;= BU$6, $E77 &lt; BT$6), 0, 1)+IF(OR($F77 &gt;= BU$6, $G77 &lt; BT$6), 0, 2)+1)</f>
        <v/>
      </c>
      <c r="BU77" s="71" t="str">
        <f ca="1">INDEX({"","_","-","="},IF(OR($D77 &gt;= BV$6, $E77 &lt; BU$6), 0, 1)+IF(OR($F77 &gt;= BV$6, $G77 &lt; BU$6), 0, 2)+1)</f>
        <v/>
      </c>
      <c r="BV77" s="71" t="str">
        <f ca="1">INDEX({"","_","-","="},IF(OR($D77 &gt;= BW$6, $E77 &lt; BV$6), 0, 1)+IF(OR($F77 &gt;= BW$6, $G77 &lt; BV$6), 0, 2)+1)</f>
        <v/>
      </c>
      <c r="BW77" s="71" t="str">
        <f ca="1">INDEX({"","_","-","="},IF(OR($D77 &gt;= BX$6, $E77 &lt; BW$6), 0, 1)+IF(OR($F77 &gt;= BX$6, $G77 &lt; BW$6), 0, 2)+1)</f>
        <v/>
      </c>
      <c r="BX77" s="71" t="str">
        <f ca="1">INDEX({"","_","-","="},IF(OR($D77 &gt;= BY$6, $E77 &lt; BX$6), 0, 1)+IF(OR($F77 &gt;= BY$6, $G77 &lt; BX$6), 0, 2)+1)</f>
        <v/>
      </c>
      <c r="BY77" s="71" t="str">
        <f ca="1">INDEX({"","_","-","="},IF(OR($D77 &gt;= BZ$6, $E77 &lt; BY$6), 0, 1)+IF(OR($F77 &gt;= BZ$6, $G77 &lt; BY$6), 0, 2)+1)</f>
        <v/>
      </c>
      <c r="BZ77" s="71" t="str">
        <f ca="1">INDEX({"","_","-","="},IF(OR($D77 &gt;= CA$6, $E77 &lt; BZ$6), 0, 1)+IF(OR($F77 &gt;= CA$6, $G77 &lt; BZ$6), 0, 2)+1)</f>
        <v/>
      </c>
      <c r="CA77" s="71" t="str">
        <f ca="1">INDEX({"","_","-","="},IF(OR($D77 &gt;= CB$6, $E77 &lt; CA$6), 0, 1)+IF(OR($F77 &gt;= CB$6, $G77 &lt; CA$6), 0, 2)+1)</f>
        <v/>
      </c>
      <c r="CB77" s="71" t="str">
        <f ca="1">INDEX({"","_","-","="},IF(OR($D77 &gt;= CC$6, $E77 &lt; CB$6), 0, 1)+IF(OR($F77 &gt;= CC$6, $G77 &lt; CB$6), 0, 2)+1)</f>
        <v/>
      </c>
      <c r="CC77" s="71" t="str">
        <f ca="1">INDEX({"","_","-","="},IF(OR($D77 &gt;= CD$6, $E77 &lt; CC$6), 0, 1)+IF(OR($F77 &gt;= CD$6, $G77 &lt; CC$6), 0, 2)+1)</f>
        <v/>
      </c>
      <c r="CD77" s="71" t="str">
        <f ca="1">INDEX({"","_","-","="},IF(OR($D77 &gt;= CE$6, $E77 &lt; CD$6), 0, 1)+IF(OR($F77 &gt;= CE$6, $G77 &lt; CD$6), 0, 2)+1)</f>
        <v/>
      </c>
    </row>
    <row r="78" spans="1:82">
      <c r="A78" s="8" t="str">
        <f ca="1">IF('临-进度'!N73,'临-进度'!$A73,"")</f>
        <v/>
      </c>
      <c r="B78" s="8" t="str">
        <f ca="1">IF('临-进度'!N73,'临-进度'!$B73,"")</f>
        <v/>
      </c>
      <c r="C78" s="8" t="str">
        <f ca="1">IF('临-进度'!N73,'临-进度'!$F73,"")</f>
        <v/>
      </c>
      <c r="D78" s="42" t="str">
        <f ca="1">IF('临-进度'!$N73,'临-进度'!$J73,"")</f>
        <v/>
      </c>
      <c r="E78" s="42" t="str">
        <f ca="1">IF('临-进度'!$N73,'临-进度'!$AF73,"")</f>
        <v/>
      </c>
      <c r="F78" s="42" t="str">
        <f ca="1">IF('临-进度'!$N73,'临-进度'!$K73,"")</f>
        <v/>
      </c>
      <c r="G78" s="76" t="str">
        <f ca="1">IF('临-进度'!$N73,'临-进度'!$AG73,"")</f>
        <v/>
      </c>
      <c r="H78" s="71" t="str">
        <f ca="1">INDEX({"","_","-","="},IF(OR($D78 &gt;= I$6, $E78 &lt; H$6), 0, 1)+IF(OR($F78 &gt;= I$6, $G78 &lt; H$6), 0, 2)+1)</f>
        <v/>
      </c>
      <c r="I78" s="71" t="str">
        <f ca="1">INDEX({"","_","-","="},IF(OR($D78 &gt;= J$6, $E78 &lt; I$6), 0, 1)+IF(OR($F78 &gt;= J$6, $G78 &lt; I$6), 0, 2)+1)</f>
        <v/>
      </c>
      <c r="J78" s="71" t="str">
        <f ca="1">INDEX({"","_","-","="},IF(OR($D78 &gt;= K$6, $E78 &lt; J$6), 0, 1)+IF(OR($F78 &gt;= K$6, $G78 &lt; J$6), 0, 2)+1)</f>
        <v/>
      </c>
      <c r="K78" s="71" t="str">
        <f ca="1">INDEX({"","_","-","="},IF(OR($D78 &gt;= L$6, $E78 &lt; K$6), 0, 1)+IF(OR($F78 &gt;= L$6, $G78 &lt; K$6), 0, 2)+1)</f>
        <v/>
      </c>
      <c r="L78" s="71" t="str">
        <f ca="1">INDEX({"","_","-","="},IF(OR($D78 &gt;= M$6, $E78 &lt; L$6), 0, 1)+IF(OR($F78 &gt;= M$6, $G78 &lt; L$6), 0, 2)+1)</f>
        <v/>
      </c>
      <c r="M78" s="71" t="str">
        <f ca="1">INDEX({"","_","-","="},IF(OR($D78 &gt;= N$6, $E78 &lt; M$6), 0, 1)+IF(OR($F78 &gt;= N$6, $G78 &lt; M$6), 0, 2)+1)</f>
        <v/>
      </c>
      <c r="N78" s="71" t="str">
        <f ca="1">INDEX({"","_","-","="},IF(OR($D78 &gt;= O$6, $E78 &lt; N$6), 0, 1)+IF(OR($F78 &gt;= O$6, $G78 &lt; N$6), 0, 2)+1)</f>
        <v/>
      </c>
      <c r="O78" s="71" t="str">
        <f ca="1">INDEX({"","_","-","="},IF(OR($D78 &gt;= P$6, $E78 &lt; O$6), 0, 1)+IF(OR($F78 &gt;= P$6, $G78 &lt; O$6), 0, 2)+1)</f>
        <v/>
      </c>
      <c r="P78" s="71" t="str">
        <f ca="1">INDEX({"","_","-","="},IF(OR($D78 &gt;= Q$6, $E78 &lt; P$6), 0, 1)+IF(OR($F78 &gt;= Q$6, $G78 &lt; P$6), 0, 2)+1)</f>
        <v/>
      </c>
      <c r="Q78" s="71" t="str">
        <f ca="1">INDEX({"","_","-","="},IF(OR($D78 &gt;= R$6, $E78 &lt; Q$6), 0, 1)+IF(OR($F78 &gt;= R$6, $G78 &lt; Q$6), 0, 2)+1)</f>
        <v/>
      </c>
      <c r="R78" s="71" t="str">
        <f ca="1">INDEX({"","_","-","="},IF(OR($D78 &gt;= S$6, $E78 &lt; R$6), 0, 1)+IF(OR($F78 &gt;= S$6, $G78 &lt; R$6), 0, 2)+1)</f>
        <v/>
      </c>
      <c r="S78" s="71" t="str">
        <f ca="1">INDEX({"","_","-","="},IF(OR($D78 &gt;= T$6, $E78 &lt; S$6), 0, 1)+IF(OR($F78 &gt;= T$6, $G78 &lt; S$6), 0, 2)+1)</f>
        <v/>
      </c>
      <c r="T78" s="71" t="str">
        <f ca="1">INDEX({"","_","-","="},IF(OR($D78 &gt;= U$6, $E78 &lt; T$6), 0, 1)+IF(OR($F78 &gt;= U$6, $G78 &lt; T$6), 0, 2)+1)</f>
        <v/>
      </c>
      <c r="U78" s="71" t="str">
        <f ca="1">INDEX({"","_","-","="},IF(OR($D78 &gt;= V$6, $E78 &lt; U$6), 0, 1)+IF(OR($F78 &gt;= V$6, $G78 &lt; U$6), 0, 2)+1)</f>
        <v/>
      </c>
      <c r="V78" s="71" t="str">
        <f ca="1">INDEX({"","_","-","="},IF(OR($D78 &gt;= W$6, $E78 &lt; V$6), 0, 1)+IF(OR($F78 &gt;= W$6, $G78 &lt; V$6), 0, 2)+1)</f>
        <v/>
      </c>
      <c r="W78" s="71" t="str">
        <f ca="1">INDEX({"","_","-","="},IF(OR($D78 &gt;= X$6, $E78 &lt; W$6), 0, 1)+IF(OR($F78 &gt;= X$6, $G78 &lt; W$6), 0, 2)+1)</f>
        <v/>
      </c>
      <c r="X78" s="71" t="str">
        <f ca="1">INDEX({"","_","-","="},IF(OR($D78 &gt;= Y$6, $E78 &lt; X$6), 0, 1)+IF(OR($F78 &gt;= Y$6, $G78 &lt; X$6), 0, 2)+1)</f>
        <v/>
      </c>
      <c r="Y78" s="71" t="str">
        <f ca="1">INDEX({"","_","-","="},IF(OR($D78 &gt;= Z$6, $E78 &lt; Y$6), 0, 1)+IF(OR($F78 &gt;= Z$6, $G78 &lt; Y$6), 0, 2)+1)</f>
        <v/>
      </c>
      <c r="Z78" s="71" t="str">
        <f ca="1">INDEX({"","_","-","="},IF(OR($D78 &gt;= AA$6, $E78 &lt; Z$6), 0, 1)+IF(OR($F78 &gt;= AA$6, $G78 &lt; Z$6), 0, 2)+1)</f>
        <v/>
      </c>
      <c r="AA78" s="71" t="str">
        <f ca="1">INDEX({"","_","-","="},IF(OR($D78 &gt;= AB$6, $E78 &lt; AA$6), 0, 1)+IF(OR($F78 &gt;= AB$6, $G78 &lt; AA$6), 0, 2)+1)</f>
        <v/>
      </c>
      <c r="AB78" s="71" t="str">
        <f ca="1">INDEX({"","_","-","="},IF(OR($D78 &gt;= AC$6, $E78 &lt; AB$6), 0, 1)+IF(OR($F78 &gt;= AC$6, $G78 &lt; AB$6), 0, 2)+1)</f>
        <v/>
      </c>
      <c r="AC78" s="71" t="str">
        <f ca="1">INDEX({"","_","-","="},IF(OR($D78 &gt;= AD$6, $E78 &lt; AC$6), 0, 1)+IF(OR($F78 &gt;= AD$6, $G78 &lt; AC$6), 0, 2)+1)</f>
        <v/>
      </c>
      <c r="AD78" s="71" t="str">
        <f ca="1">INDEX({"","_","-","="},IF(OR($D78 &gt;= AE$6, $E78 &lt; AD$6), 0, 1)+IF(OR($F78 &gt;= AE$6, $G78 &lt; AD$6), 0, 2)+1)</f>
        <v/>
      </c>
      <c r="AE78" s="71" t="str">
        <f ca="1">INDEX({"","_","-","="},IF(OR($D78 &gt;= AF$6, $E78 &lt; AE$6), 0, 1)+IF(OR($F78 &gt;= AF$6, $G78 &lt; AE$6), 0, 2)+1)</f>
        <v/>
      </c>
      <c r="AF78" s="71" t="str">
        <f ca="1">INDEX({"","_","-","="},IF(OR($D78 &gt;= AG$6, $E78 &lt; AF$6), 0, 1)+IF(OR($F78 &gt;= AG$6, $G78 &lt; AF$6), 0, 2)+1)</f>
        <v/>
      </c>
      <c r="AG78" s="71" t="str">
        <f ca="1">INDEX({"","_","-","="},IF(OR($D78 &gt;= AH$6, $E78 &lt; AG$6), 0, 1)+IF(OR($F78 &gt;= AH$6, $G78 &lt; AG$6), 0, 2)+1)</f>
        <v/>
      </c>
      <c r="AH78" s="71" t="str">
        <f ca="1">INDEX({"","_","-","="},IF(OR($D78 &gt;= AI$6, $E78 &lt; AH$6), 0, 1)+IF(OR($F78 &gt;= AI$6, $G78 &lt; AH$6), 0, 2)+1)</f>
        <v/>
      </c>
      <c r="AI78" s="71" t="str">
        <f ca="1">INDEX({"","_","-","="},IF(OR($D78 &gt;= AJ$6, $E78 &lt; AI$6), 0, 1)+IF(OR($F78 &gt;= AJ$6, $G78 &lt; AI$6), 0, 2)+1)</f>
        <v/>
      </c>
      <c r="AJ78" s="71" t="str">
        <f ca="1">INDEX({"","_","-","="},IF(OR($D78 &gt;= AK$6, $E78 &lt; AJ$6), 0, 1)+IF(OR($F78 &gt;= AK$6, $G78 &lt; AJ$6), 0, 2)+1)</f>
        <v/>
      </c>
      <c r="AK78" s="71" t="str">
        <f ca="1">INDEX({"","_","-","="},IF(OR($D78 &gt;= AL$6, $E78 &lt; AK$6), 0, 1)+IF(OR($F78 &gt;= AL$6, $G78 &lt; AK$6), 0, 2)+1)</f>
        <v/>
      </c>
      <c r="AL78" s="71" t="str">
        <f ca="1">INDEX({"","_","-","="},IF(OR($D78 &gt;= AM$6, $E78 &lt; AL$6), 0, 1)+IF(OR($F78 &gt;= AM$6, $G78 &lt; AL$6), 0, 2)+1)</f>
        <v/>
      </c>
      <c r="AM78" s="71" t="str">
        <f ca="1">INDEX({"","_","-","="},IF(OR($D78 &gt;= AN$6, $E78 &lt; AM$6), 0, 1)+IF(OR($F78 &gt;= AN$6, $G78 &lt; AM$6), 0, 2)+1)</f>
        <v/>
      </c>
      <c r="AN78" s="71" t="str">
        <f ca="1">INDEX({"","_","-","="},IF(OR($D78 &gt;= AO$6, $E78 &lt; AN$6), 0, 1)+IF(OR($F78 &gt;= AO$6, $G78 &lt; AN$6), 0, 2)+1)</f>
        <v/>
      </c>
      <c r="AO78" s="71" t="str">
        <f ca="1">INDEX({"","_","-","="},IF(OR($D78 &gt;= AP$6, $E78 &lt; AO$6), 0, 1)+IF(OR($F78 &gt;= AP$6, $G78 &lt; AO$6), 0, 2)+1)</f>
        <v/>
      </c>
      <c r="AP78" s="71" t="str">
        <f ca="1">INDEX({"","_","-","="},IF(OR($D78 &gt;= AQ$6, $E78 &lt; AP$6), 0, 1)+IF(OR($F78 &gt;= AQ$6, $G78 &lt; AP$6), 0, 2)+1)</f>
        <v/>
      </c>
      <c r="AQ78" s="71" t="str">
        <f ca="1">INDEX({"","_","-","="},IF(OR($D78 &gt;= AR$6, $E78 &lt; AQ$6), 0, 1)+IF(OR($F78 &gt;= AR$6, $G78 &lt; AQ$6), 0, 2)+1)</f>
        <v/>
      </c>
      <c r="AR78" s="71" t="str">
        <f ca="1">INDEX({"","_","-","="},IF(OR($D78 &gt;= AS$6, $E78 &lt; AR$6), 0, 1)+IF(OR($F78 &gt;= AS$6, $G78 &lt; AR$6), 0, 2)+1)</f>
        <v/>
      </c>
      <c r="AS78" s="71" t="str">
        <f ca="1">INDEX({"","_","-","="},IF(OR($D78 &gt;= AT$6, $E78 &lt; AS$6), 0, 1)+IF(OR($F78 &gt;= AT$6, $G78 &lt; AS$6), 0, 2)+1)</f>
        <v/>
      </c>
      <c r="AT78" s="71" t="str">
        <f ca="1">INDEX({"","_","-","="},IF(OR($D78 &gt;= AU$6, $E78 &lt; AT$6), 0, 1)+IF(OR($F78 &gt;= AU$6, $G78 &lt; AT$6), 0, 2)+1)</f>
        <v/>
      </c>
      <c r="AU78" s="71" t="str">
        <f ca="1">INDEX({"","_","-","="},IF(OR($D78 &gt;= AV$6, $E78 &lt; AU$6), 0, 1)+IF(OR($F78 &gt;= AV$6, $G78 &lt; AU$6), 0, 2)+1)</f>
        <v/>
      </c>
      <c r="AV78" s="71" t="str">
        <f ca="1">INDEX({"","_","-","="},IF(OR($D78 &gt;= AW$6, $E78 &lt; AV$6), 0, 1)+IF(OR($F78 &gt;= AW$6, $G78 &lt; AV$6), 0, 2)+1)</f>
        <v/>
      </c>
      <c r="AW78" s="71" t="str">
        <f ca="1">INDEX({"","_","-","="},IF(OR($D78 &gt;= AX$6, $E78 &lt; AW$6), 0, 1)+IF(OR($F78 &gt;= AX$6, $G78 &lt; AW$6), 0, 2)+1)</f>
        <v/>
      </c>
      <c r="AX78" s="71" t="str">
        <f ca="1">INDEX({"","_","-","="},IF(OR($D78 &gt;= AY$6, $E78 &lt; AX$6), 0, 1)+IF(OR($F78 &gt;= AY$6, $G78 &lt; AX$6), 0, 2)+1)</f>
        <v/>
      </c>
      <c r="AY78" s="71" t="str">
        <f ca="1">INDEX({"","_","-","="},IF(OR($D78 &gt;= AZ$6, $E78 &lt; AY$6), 0, 1)+IF(OR($F78 &gt;= AZ$6, $G78 &lt; AY$6), 0, 2)+1)</f>
        <v/>
      </c>
      <c r="AZ78" s="71" t="str">
        <f ca="1">INDEX({"","_","-","="},IF(OR($D78 &gt;= BA$6, $E78 &lt; AZ$6), 0, 1)+IF(OR($F78 &gt;= BA$6, $G78 &lt; AZ$6), 0, 2)+1)</f>
        <v/>
      </c>
      <c r="BA78" s="71" t="str">
        <f ca="1">INDEX({"","_","-","="},IF(OR($D78 &gt;= BB$6, $E78 &lt; BA$6), 0, 1)+IF(OR($F78 &gt;= BB$6, $G78 &lt; BA$6), 0, 2)+1)</f>
        <v/>
      </c>
      <c r="BB78" s="71" t="str">
        <f ca="1">INDEX({"","_","-","="},IF(OR($D78 &gt;= BC$6, $E78 &lt; BB$6), 0, 1)+IF(OR($F78 &gt;= BC$6, $G78 &lt; BB$6), 0, 2)+1)</f>
        <v/>
      </c>
      <c r="BC78" s="71" t="str">
        <f ca="1">INDEX({"","_","-","="},IF(OR($D78 &gt;= BD$6, $E78 &lt; BC$6), 0, 1)+IF(OR($F78 &gt;= BD$6, $G78 &lt; BC$6), 0, 2)+1)</f>
        <v/>
      </c>
      <c r="BD78" s="71" t="str">
        <f ca="1">INDEX({"","_","-","="},IF(OR($D78 &gt;= BE$6, $E78 &lt; BD$6), 0, 1)+IF(OR($F78 &gt;= BE$6, $G78 &lt; BD$6), 0, 2)+1)</f>
        <v/>
      </c>
      <c r="BE78" s="71" t="str">
        <f ca="1">INDEX({"","_","-","="},IF(OR($D78 &gt;= BF$6, $E78 &lt; BE$6), 0, 1)+IF(OR($F78 &gt;= BF$6, $G78 &lt; BE$6), 0, 2)+1)</f>
        <v/>
      </c>
      <c r="BF78" s="71" t="str">
        <f ca="1">INDEX({"","_","-","="},IF(OR($D78 &gt;= BG$6, $E78 &lt; BF$6), 0, 1)+IF(OR($F78 &gt;= BG$6, $G78 &lt; BF$6), 0, 2)+1)</f>
        <v/>
      </c>
      <c r="BG78" s="71" t="str">
        <f ca="1">INDEX({"","_","-","="},IF(OR($D78 &gt;= BH$6, $E78 &lt; BG$6), 0, 1)+IF(OR($F78 &gt;= BH$6, $G78 &lt; BG$6), 0, 2)+1)</f>
        <v/>
      </c>
      <c r="BH78" s="71" t="str">
        <f ca="1">INDEX({"","_","-","="},IF(OR($D78 &gt;= BI$6, $E78 &lt; BH$6), 0, 1)+IF(OR($F78 &gt;= BI$6, $G78 &lt; BH$6), 0, 2)+1)</f>
        <v/>
      </c>
      <c r="BI78" s="71" t="str">
        <f ca="1">INDEX({"","_","-","="},IF(OR($D78 &gt;= BJ$6, $E78 &lt; BI$6), 0, 1)+IF(OR($F78 &gt;= BJ$6, $G78 &lt; BI$6), 0, 2)+1)</f>
        <v/>
      </c>
      <c r="BJ78" s="71" t="str">
        <f ca="1">INDEX({"","_","-","="},IF(OR($D78 &gt;= BK$6, $E78 &lt; BJ$6), 0, 1)+IF(OR($F78 &gt;= BK$6, $G78 &lt; BJ$6), 0, 2)+1)</f>
        <v/>
      </c>
      <c r="BK78" s="71" t="str">
        <f ca="1">INDEX({"","_","-","="},IF(OR($D78 &gt;= BL$6, $E78 &lt; BK$6), 0, 1)+IF(OR($F78 &gt;= BL$6, $G78 &lt; BK$6), 0, 2)+1)</f>
        <v/>
      </c>
      <c r="BL78" s="71" t="str">
        <f ca="1">INDEX({"","_","-","="},IF(OR($D78 &gt;= BM$6, $E78 &lt; BL$6), 0, 1)+IF(OR($F78 &gt;= BM$6, $G78 &lt; BL$6), 0, 2)+1)</f>
        <v/>
      </c>
      <c r="BM78" s="71" t="str">
        <f ca="1">INDEX({"","_","-","="},IF(OR($D78 &gt;= BN$6, $E78 &lt; BM$6), 0, 1)+IF(OR($F78 &gt;= BN$6, $G78 &lt; BM$6), 0, 2)+1)</f>
        <v/>
      </c>
      <c r="BN78" s="71" t="str">
        <f ca="1">INDEX({"","_","-","="},IF(OR($D78 &gt;= BO$6, $E78 &lt; BN$6), 0, 1)+IF(OR($F78 &gt;= BO$6, $G78 &lt; BN$6), 0, 2)+1)</f>
        <v/>
      </c>
      <c r="BO78" s="71" t="str">
        <f ca="1">INDEX({"","_","-","="},IF(OR($D78 &gt;= BP$6, $E78 &lt; BO$6), 0, 1)+IF(OR($F78 &gt;= BP$6, $G78 &lt; BO$6), 0, 2)+1)</f>
        <v/>
      </c>
      <c r="BP78" s="71" t="str">
        <f ca="1">INDEX({"","_","-","="},IF(OR($D78 &gt;= BQ$6, $E78 &lt; BP$6), 0, 1)+IF(OR($F78 &gt;= BQ$6, $G78 &lt; BP$6), 0, 2)+1)</f>
        <v/>
      </c>
      <c r="BQ78" s="71" t="str">
        <f ca="1">INDEX({"","_","-","="},IF(OR($D78 &gt;= BR$6, $E78 &lt; BQ$6), 0, 1)+IF(OR($F78 &gt;= BR$6, $G78 &lt; BQ$6), 0, 2)+1)</f>
        <v/>
      </c>
      <c r="BR78" s="71" t="str">
        <f ca="1">INDEX({"","_","-","="},IF(OR($D78 &gt;= BS$6, $E78 &lt; BR$6), 0, 1)+IF(OR($F78 &gt;= BS$6, $G78 &lt; BR$6), 0, 2)+1)</f>
        <v/>
      </c>
      <c r="BS78" s="71" t="str">
        <f ca="1">INDEX({"","_","-","="},IF(OR($D78 &gt;= BT$6, $E78 &lt; BS$6), 0, 1)+IF(OR($F78 &gt;= BT$6, $G78 &lt; BS$6), 0, 2)+1)</f>
        <v/>
      </c>
      <c r="BT78" s="71" t="str">
        <f ca="1">INDEX({"","_","-","="},IF(OR($D78 &gt;= BU$6, $E78 &lt; BT$6), 0, 1)+IF(OR($F78 &gt;= BU$6, $G78 &lt; BT$6), 0, 2)+1)</f>
        <v/>
      </c>
      <c r="BU78" s="71" t="str">
        <f ca="1">INDEX({"","_","-","="},IF(OR($D78 &gt;= BV$6, $E78 &lt; BU$6), 0, 1)+IF(OR($F78 &gt;= BV$6, $G78 &lt; BU$6), 0, 2)+1)</f>
        <v/>
      </c>
      <c r="BV78" s="71" t="str">
        <f ca="1">INDEX({"","_","-","="},IF(OR($D78 &gt;= BW$6, $E78 &lt; BV$6), 0, 1)+IF(OR($F78 &gt;= BW$6, $G78 &lt; BV$6), 0, 2)+1)</f>
        <v/>
      </c>
      <c r="BW78" s="71" t="str">
        <f ca="1">INDEX({"","_","-","="},IF(OR($D78 &gt;= BX$6, $E78 &lt; BW$6), 0, 1)+IF(OR($F78 &gt;= BX$6, $G78 &lt; BW$6), 0, 2)+1)</f>
        <v/>
      </c>
      <c r="BX78" s="71" t="str">
        <f ca="1">INDEX({"","_","-","="},IF(OR($D78 &gt;= BY$6, $E78 &lt; BX$6), 0, 1)+IF(OR($F78 &gt;= BY$6, $G78 &lt; BX$6), 0, 2)+1)</f>
        <v/>
      </c>
      <c r="BY78" s="71" t="str">
        <f ca="1">INDEX({"","_","-","="},IF(OR($D78 &gt;= BZ$6, $E78 &lt; BY$6), 0, 1)+IF(OR($F78 &gt;= BZ$6, $G78 &lt; BY$6), 0, 2)+1)</f>
        <v/>
      </c>
      <c r="BZ78" s="71" t="str">
        <f ca="1">INDEX({"","_","-","="},IF(OR($D78 &gt;= CA$6, $E78 &lt; BZ$6), 0, 1)+IF(OR($F78 &gt;= CA$6, $G78 &lt; BZ$6), 0, 2)+1)</f>
        <v/>
      </c>
      <c r="CA78" s="71" t="str">
        <f ca="1">INDEX({"","_","-","="},IF(OR($D78 &gt;= CB$6, $E78 &lt; CA$6), 0, 1)+IF(OR($F78 &gt;= CB$6, $G78 &lt; CA$6), 0, 2)+1)</f>
        <v/>
      </c>
      <c r="CB78" s="71" t="str">
        <f ca="1">INDEX({"","_","-","="},IF(OR($D78 &gt;= CC$6, $E78 &lt; CB$6), 0, 1)+IF(OR($F78 &gt;= CC$6, $G78 &lt; CB$6), 0, 2)+1)</f>
        <v/>
      </c>
      <c r="CC78" s="71" t="str">
        <f ca="1">INDEX({"","_","-","="},IF(OR($D78 &gt;= CD$6, $E78 &lt; CC$6), 0, 1)+IF(OR($F78 &gt;= CD$6, $G78 &lt; CC$6), 0, 2)+1)</f>
        <v/>
      </c>
      <c r="CD78" s="71" t="str">
        <f ca="1">INDEX({"","_","-","="},IF(OR($D78 &gt;= CE$6, $E78 &lt; CD$6), 0, 1)+IF(OR($F78 &gt;= CE$6, $G78 &lt; CD$6), 0, 2)+1)</f>
        <v/>
      </c>
    </row>
    <row r="79" spans="1:82">
      <c r="A79" s="8" t="str">
        <f ca="1">IF('临-进度'!N74,'临-进度'!$A74,"")</f>
        <v/>
      </c>
      <c r="B79" s="8" t="str">
        <f ca="1">IF('临-进度'!N74,'临-进度'!$B74,"")</f>
        <v/>
      </c>
      <c r="C79" s="8" t="str">
        <f ca="1">IF('临-进度'!N74,'临-进度'!$F74,"")</f>
        <v/>
      </c>
      <c r="D79" s="42" t="str">
        <f ca="1">IF('临-进度'!$N74,'临-进度'!$J74,"")</f>
        <v/>
      </c>
      <c r="E79" s="42" t="str">
        <f ca="1">IF('临-进度'!$N74,'临-进度'!$AF74,"")</f>
        <v/>
      </c>
      <c r="F79" s="42" t="str">
        <f ca="1">IF('临-进度'!$N74,'临-进度'!$K74,"")</f>
        <v/>
      </c>
      <c r="G79" s="76" t="str">
        <f ca="1">IF('临-进度'!$N74,'临-进度'!$AG74,"")</f>
        <v/>
      </c>
      <c r="H79" s="71" t="str">
        <f ca="1">INDEX({"","_","-","="},IF(OR($D79 &gt;= I$6, $E79 &lt; H$6), 0, 1)+IF(OR($F79 &gt;= I$6, $G79 &lt; H$6), 0, 2)+1)</f>
        <v/>
      </c>
      <c r="I79" s="71" t="str">
        <f ca="1">INDEX({"","_","-","="},IF(OR($D79 &gt;= J$6, $E79 &lt; I$6), 0, 1)+IF(OR($F79 &gt;= J$6, $G79 &lt; I$6), 0, 2)+1)</f>
        <v/>
      </c>
      <c r="J79" s="71" t="str">
        <f ca="1">INDEX({"","_","-","="},IF(OR($D79 &gt;= K$6, $E79 &lt; J$6), 0, 1)+IF(OR($F79 &gt;= K$6, $G79 &lt; J$6), 0, 2)+1)</f>
        <v/>
      </c>
      <c r="K79" s="71" t="str">
        <f ca="1">INDEX({"","_","-","="},IF(OR($D79 &gt;= L$6, $E79 &lt; K$6), 0, 1)+IF(OR($F79 &gt;= L$6, $G79 &lt; K$6), 0, 2)+1)</f>
        <v/>
      </c>
      <c r="L79" s="71" t="str">
        <f ca="1">INDEX({"","_","-","="},IF(OR($D79 &gt;= M$6, $E79 &lt; L$6), 0, 1)+IF(OR($F79 &gt;= M$6, $G79 &lt; L$6), 0, 2)+1)</f>
        <v/>
      </c>
      <c r="M79" s="71" t="str">
        <f ca="1">INDEX({"","_","-","="},IF(OR($D79 &gt;= N$6, $E79 &lt; M$6), 0, 1)+IF(OR($F79 &gt;= N$6, $G79 &lt; M$6), 0, 2)+1)</f>
        <v/>
      </c>
      <c r="N79" s="71" t="str">
        <f ca="1">INDEX({"","_","-","="},IF(OR($D79 &gt;= O$6, $E79 &lt; N$6), 0, 1)+IF(OR($F79 &gt;= O$6, $G79 &lt; N$6), 0, 2)+1)</f>
        <v/>
      </c>
      <c r="O79" s="71" t="str">
        <f ca="1">INDEX({"","_","-","="},IF(OR($D79 &gt;= P$6, $E79 &lt; O$6), 0, 1)+IF(OR($F79 &gt;= P$6, $G79 &lt; O$6), 0, 2)+1)</f>
        <v/>
      </c>
      <c r="P79" s="71" t="str">
        <f ca="1">INDEX({"","_","-","="},IF(OR($D79 &gt;= Q$6, $E79 &lt; P$6), 0, 1)+IF(OR($F79 &gt;= Q$6, $G79 &lt; P$6), 0, 2)+1)</f>
        <v/>
      </c>
      <c r="Q79" s="71" t="str">
        <f ca="1">INDEX({"","_","-","="},IF(OR($D79 &gt;= R$6, $E79 &lt; Q$6), 0, 1)+IF(OR($F79 &gt;= R$6, $G79 &lt; Q$6), 0, 2)+1)</f>
        <v/>
      </c>
      <c r="R79" s="71" t="str">
        <f ca="1">INDEX({"","_","-","="},IF(OR($D79 &gt;= S$6, $E79 &lt; R$6), 0, 1)+IF(OR($F79 &gt;= S$6, $G79 &lt; R$6), 0, 2)+1)</f>
        <v/>
      </c>
      <c r="S79" s="71" t="str">
        <f ca="1">INDEX({"","_","-","="},IF(OR($D79 &gt;= T$6, $E79 &lt; S$6), 0, 1)+IF(OR($F79 &gt;= T$6, $G79 &lt; S$6), 0, 2)+1)</f>
        <v/>
      </c>
      <c r="T79" s="71" t="str">
        <f ca="1">INDEX({"","_","-","="},IF(OR($D79 &gt;= U$6, $E79 &lt; T$6), 0, 1)+IF(OR($F79 &gt;= U$6, $G79 &lt; T$6), 0, 2)+1)</f>
        <v/>
      </c>
      <c r="U79" s="71" t="str">
        <f ca="1">INDEX({"","_","-","="},IF(OR($D79 &gt;= V$6, $E79 &lt; U$6), 0, 1)+IF(OR($F79 &gt;= V$6, $G79 &lt; U$6), 0, 2)+1)</f>
        <v/>
      </c>
      <c r="V79" s="71" t="str">
        <f ca="1">INDEX({"","_","-","="},IF(OR($D79 &gt;= W$6, $E79 &lt; V$6), 0, 1)+IF(OR($F79 &gt;= W$6, $G79 &lt; V$6), 0, 2)+1)</f>
        <v/>
      </c>
      <c r="W79" s="71" t="str">
        <f ca="1">INDEX({"","_","-","="},IF(OR($D79 &gt;= X$6, $E79 &lt; W$6), 0, 1)+IF(OR($F79 &gt;= X$6, $G79 &lt; W$6), 0, 2)+1)</f>
        <v/>
      </c>
      <c r="X79" s="71" t="str">
        <f ca="1">INDEX({"","_","-","="},IF(OR($D79 &gt;= Y$6, $E79 &lt; X$6), 0, 1)+IF(OR($F79 &gt;= Y$6, $G79 &lt; X$6), 0, 2)+1)</f>
        <v/>
      </c>
      <c r="Y79" s="71" t="str">
        <f ca="1">INDEX({"","_","-","="},IF(OR($D79 &gt;= Z$6, $E79 &lt; Y$6), 0, 1)+IF(OR($F79 &gt;= Z$6, $G79 &lt; Y$6), 0, 2)+1)</f>
        <v/>
      </c>
      <c r="Z79" s="71" t="str">
        <f ca="1">INDEX({"","_","-","="},IF(OR($D79 &gt;= AA$6, $E79 &lt; Z$6), 0, 1)+IF(OR($F79 &gt;= AA$6, $G79 &lt; Z$6), 0, 2)+1)</f>
        <v/>
      </c>
      <c r="AA79" s="71" t="str">
        <f ca="1">INDEX({"","_","-","="},IF(OR($D79 &gt;= AB$6, $E79 &lt; AA$6), 0, 1)+IF(OR($F79 &gt;= AB$6, $G79 &lt; AA$6), 0, 2)+1)</f>
        <v/>
      </c>
      <c r="AB79" s="71" t="str">
        <f ca="1">INDEX({"","_","-","="},IF(OR($D79 &gt;= AC$6, $E79 &lt; AB$6), 0, 1)+IF(OR($F79 &gt;= AC$6, $G79 &lt; AB$6), 0, 2)+1)</f>
        <v/>
      </c>
      <c r="AC79" s="71" t="str">
        <f ca="1">INDEX({"","_","-","="},IF(OR($D79 &gt;= AD$6, $E79 &lt; AC$6), 0, 1)+IF(OR($F79 &gt;= AD$6, $G79 &lt; AC$6), 0, 2)+1)</f>
        <v/>
      </c>
      <c r="AD79" s="71" t="str">
        <f ca="1">INDEX({"","_","-","="},IF(OR($D79 &gt;= AE$6, $E79 &lt; AD$6), 0, 1)+IF(OR($F79 &gt;= AE$6, $G79 &lt; AD$6), 0, 2)+1)</f>
        <v/>
      </c>
      <c r="AE79" s="71" t="str">
        <f ca="1">INDEX({"","_","-","="},IF(OR($D79 &gt;= AF$6, $E79 &lt; AE$6), 0, 1)+IF(OR($F79 &gt;= AF$6, $G79 &lt; AE$6), 0, 2)+1)</f>
        <v/>
      </c>
      <c r="AF79" s="71" t="str">
        <f ca="1">INDEX({"","_","-","="},IF(OR($D79 &gt;= AG$6, $E79 &lt; AF$6), 0, 1)+IF(OR($F79 &gt;= AG$6, $G79 &lt; AF$6), 0, 2)+1)</f>
        <v/>
      </c>
      <c r="AG79" s="71" t="str">
        <f ca="1">INDEX({"","_","-","="},IF(OR($D79 &gt;= AH$6, $E79 &lt; AG$6), 0, 1)+IF(OR($F79 &gt;= AH$6, $G79 &lt; AG$6), 0, 2)+1)</f>
        <v/>
      </c>
      <c r="AH79" s="71" t="str">
        <f ca="1">INDEX({"","_","-","="},IF(OR($D79 &gt;= AI$6, $E79 &lt; AH$6), 0, 1)+IF(OR($F79 &gt;= AI$6, $G79 &lt; AH$6), 0, 2)+1)</f>
        <v/>
      </c>
      <c r="AI79" s="71" t="str">
        <f ca="1">INDEX({"","_","-","="},IF(OR($D79 &gt;= AJ$6, $E79 &lt; AI$6), 0, 1)+IF(OR($F79 &gt;= AJ$6, $G79 &lt; AI$6), 0, 2)+1)</f>
        <v/>
      </c>
      <c r="AJ79" s="71" t="str">
        <f ca="1">INDEX({"","_","-","="},IF(OR($D79 &gt;= AK$6, $E79 &lt; AJ$6), 0, 1)+IF(OR($F79 &gt;= AK$6, $G79 &lt; AJ$6), 0, 2)+1)</f>
        <v/>
      </c>
      <c r="AK79" s="71" t="str">
        <f ca="1">INDEX({"","_","-","="},IF(OR($D79 &gt;= AL$6, $E79 &lt; AK$6), 0, 1)+IF(OR($F79 &gt;= AL$6, $G79 &lt; AK$6), 0, 2)+1)</f>
        <v/>
      </c>
      <c r="AL79" s="71" t="str">
        <f ca="1">INDEX({"","_","-","="},IF(OR($D79 &gt;= AM$6, $E79 &lt; AL$6), 0, 1)+IF(OR($F79 &gt;= AM$6, $G79 &lt; AL$6), 0, 2)+1)</f>
        <v/>
      </c>
      <c r="AM79" s="71" t="str">
        <f ca="1">INDEX({"","_","-","="},IF(OR($D79 &gt;= AN$6, $E79 &lt; AM$6), 0, 1)+IF(OR($F79 &gt;= AN$6, $G79 &lt; AM$6), 0, 2)+1)</f>
        <v/>
      </c>
      <c r="AN79" s="71" t="str">
        <f ca="1">INDEX({"","_","-","="},IF(OR($D79 &gt;= AO$6, $E79 &lt; AN$6), 0, 1)+IF(OR($F79 &gt;= AO$6, $G79 &lt; AN$6), 0, 2)+1)</f>
        <v/>
      </c>
      <c r="AO79" s="71" t="str">
        <f ca="1">INDEX({"","_","-","="},IF(OR($D79 &gt;= AP$6, $E79 &lt; AO$6), 0, 1)+IF(OR($F79 &gt;= AP$6, $G79 &lt; AO$6), 0, 2)+1)</f>
        <v/>
      </c>
      <c r="AP79" s="71" t="str">
        <f ca="1">INDEX({"","_","-","="},IF(OR($D79 &gt;= AQ$6, $E79 &lt; AP$6), 0, 1)+IF(OR($F79 &gt;= AQ$6, $G79 &lt; AP$6), 0, 2)+1)</f>
        <v/>
      </c>
      <c r="AQ79" s="71" t="str">
        <f ca="1">INDEX({"","_","-","="},IF(OR($D79 &gt;= AR$6, $E79 &lt; AQ$6), 0, 1)+IF(OR($F79 &gt;= AR$6, $G79 &lt; AQ$6), 0, 2)+1)</f>
        <v/>
      </c>
      <c r="AR79" s="71" t="str">
        <f ca="1">INDEX({"","_","-","="},IF(OR($D79 &gt;= AS$6, $E79 &lt; AR$6), 0, 1)+IF(OR($F79 &gt;= AS$6, $G79 &lt; AR$6), 0, 2)+1)</f>
        <v/>
      </c>
      <c r="AS79" s="71" t="str">
        <f ca="1">INDEX({"","_","-","="},IF(OR($D79 &gt;= AT$6, $E79 &lt; AS$6), 0, 1)+IF(OR($F79 &gt;= AT$6, $G79 &lt; AS$6), 0, 2)+1)</f>
        <v/>
      </c>
      <c r="AT79" s="71" t="str">
        <f ca="1">INDEX({"","_","-","="},IF(OR($D79 &gt;= AU$6, $E79 &lt; AT$6), 0, 1)+IF(OR($F79 &gt;= AU$6, $G79 &lt; AT$6), 0, 2)+1)</f>
        <v/>
      </c>
      <c r="AU79" s="71" t="str">
        <f ca="1">INDEX({"","_","-","="},IF(OR($D79 &gt;= AV$6, $E79 &lt; AU$6), 0, 1)+IF(OR($F79 &gt;= AV$6, $G79 &lt; AU$6), 0, 2)+1)</f>
        <v/>
      </c>
      <c r="AV79" s="71" t="str">
        <f ca="1">INDEX({"","_","-","="},IF(OR($D79 &gt;= AW$6, $E79 &lt; AV$6), 0, 1)+IF(OR($F79 &gt;= AW$6, $G79 &lt; AV$6), 0, 2)+1)</f>
        <v/>
      </c>
      <c r="AW79" s="71" t="str">
        <f ca="1">INDEX({"","_","-","="},IF(OR($D79 &gt;= AX$6, $E79 &lt; AW$6), 0, 1)+IF(OR($F79 &gt;= AX$6, $G79 &lt; AW$6), 0, 2)+1)</f>
        <v/>
      </c>
      <c r="AX79" s="71" t="str">
        <f ca="1">INDEX({"","_","-","="},IF(OR($D79 &gt;= AY$6, $E79 &lt; AX$6), 0, 1)+IF(OR($F79 &gt;= AY$6, $G79 &lt; AX$6), 0, 2)+1)</f>
        <v/>
      </c>
      <c r="AY79" s="71" t="str">
        <f ca="1">INDEX({"","_","-","="},IF(OR($D79 &gt;= AZ$6, $E79 &lt; AY$6), 0, 1)+IF(OR($F79 &gt;= AZ$6, $G79 &lt; AY$6), 0, 2)+1)</f>
        <v/>
      </c>
      <c r="AZ79" s="71" t="str">
        <f ca="1">INDEX({"","_","-","="},IF(OR($D79 &gt;= BA$6, $E79 &lt; AZ$6), 0, 1)+IF(OR($F79 &gt;= BA$6, $G79 &lt; AZ$6), 0, 2)+1)</f>
        <v/>
      </c>
      <c r="BA79" s="71" t="str">
        <f ca="1">INDEX({"","_","-","="},IF(OR($D79 &gt;= BB$6, $E79 &lt; BA$6), 0, 1)+IF(OR($F79 &gt;= BB$6, $G79 &lt; BA$6), 0, 2)+1)</f>
        <v/>
      </c>
      <c r="BB79" s="71" t="str">
        <f ca="1">INDEX({"","_","-","="},IF(OR($D79 &gt;= BC$6, $E79 &lt; BB$6), 0, 1)+IF(OR($F79 &gt;= BC$6, $G79 &lt; BB$6), 0, 2)+1)</f>
        <v/>
      </c>
      <c r="BC79" s="71" t="str">
        <f ca="1">INDEX({"","_","-","="},IF(OR($D79 &gt;= BD$6, $E79 &lt; BC$6), 0, 1)+IF(OR($F79 &gt;= BD$6, $G79 &lt; BC$6), 0, 2)+1)</f>
        <v/>
      </c>
      <c r="BD79" s="71" t="str">
        <f ca="1">INDEX({"","_","-","="},IF(OR($D79 &gt;= BE$6, $E79 &lt; BD$6), 0, 1)+IF(OR($F79 &gt;= BE$6, $G79 &lt; BD$6), 0, 2)+1)</f>
        <v/>
      </c>
      <c r="BE79" s="71" t="str">
        <f ca="1">INDEX({"","_","-","="},IF(OR($D79 &gt;= BF$6, $E79 &lt; BE$6), 0, 1)+IF(OR($F79 &gt;= BF$6, $G79 &lt; BE$6), 0, 2)+1)</f>
        <v/>
      </c>
      <c r="BF79" s="71" t="str">
        <f ca="1">INDEX({"","_","-","="},IF(OR($D79 &gt;= BG$6, $E79 &lt; BF$6), 0, 1)+IF(OR($F79 &gt;= BG$6, $G79 &lt; BF$6), 0, 2)+1)</f>
        <v/>
      </c>
      <c r="BG79" s="71" t="str">
        <f ca="1">INDEX({"","_","-","="},IF(OR($D79 &gt;= BH$6, $E79 &lt; BG$6), 0, 1)+IF(OR($F79 &gt;= BH$6, $G79 &lt; BG$6), 0, 2)+1)</f>
        <v/>
      </c>
      <c r="BH79" s="71" t="str">
        <f ca="1">INDEX({"","_","-","="},IF(OR($D79 &gt;= BI$6, $E79 &lt; BH$6), 0, 1)+IF(OR($F79 &gt;= BI$6, $G79 &lt; BH$6), 0, 2)+1)</f>
        <v/>
      </c>
      <c r="BI79" s="71" t="str">
        <f ca="1">INDEX({"","_","-","="},IF(OR($D79 &gt;= BJ$6, $E79 &lt; BI$6), 0, 1)+IF(OR($F79 &gt;= BJ$6, $G79 &lt; BI$6), 0, 2)+1)</f>
        <v/>
      </c>
      <c r="BJ79" s="71" t="str">
        <f ca="1">INDEX({"","_","-","="},IF(OR($D79 &gt;= BK$6, $E79 &lt; BJ$6), 0, 1)+IF(OR($F79 &gt;= BK$6, $G79 &lt; BJ$6), 0, 2)+1)</f>
        <v/>
      </c>
      <c r="BK79" s="71" t="str">
        <f ca="1">INDEX({"","_","-","="},IF(OR($D79 &gt;= BL$6, $E79 &lt; BK$6), 0, 1)+IF(OR($F79 &gt;= BL$6, $G79 &lt; BK$6), 0, 2)+1)</f>
        <v/>
      </c>
      <c r="BL79" s="71" t="str">
        <f ca="1">INDEX({"","_","-","="},IF(OR($D79 &gt;= BM$6, $E79 &lt; BL$6), 0, 1)+IF(OR($F79 &gt;= BM$6, $G79 &lt; BL$6), 0, 2)+1)</f>
        <v/>
      </c>
      <c r="BM79" s="71" t="str">
        <f ca="1">INDEX({"","_","-","="},IF(OR($D79 &gt;= BN$6, $E79 &lt; BM$6), 0, 1)+IF(OR($F79 &gt;= BN$6, $G79 &lt; BM$6), 0, 2)+1)</f>
        <v/>
      </c>
      <c r="BN79" s="71" t="str">
        <f ca="1">INDEX({"","_","-","="},IF(OR($D79 &gt;= BO$6, $E79 &lt; BN$6), 0, 1)+IF(OR($F79 &gt;= BO$6, $G79 &lt; BN$6), 0, 2)+1)</f>
        <v/>
      </c>
      <c r="BO79" s="71" t="str">
        <f ca="1">INDEX({"","_","-","="},IF(OR($D79 &gt;= BP$6, $E79 &lt; BO$6), 0, 1)+IF(OR($F79 &gt;= BP$6, $G79 &lt; BO$6), 0, 2)+1)</f>
        <v/>
      </c>
      <c r="BP79" s="71" t="str">
        <f ca="1">INDEX({"","_","-","="},IF(OR($D79 &gt;= BQ$6, $E79 &lt; BP$6), 0, 1)+IF(OR($F79 &gt;= BQ$6, $G79 &lt; BP$6), 0, 2)+1)</f>
        <v/>
      </c>
      <c r="BQ79" s="71" t="str">
        <f ca="1">INDEX({"","_","-","="},IF(OR($D79 &gt;= BR$6, $E79 &lt; BQ$6), 0, 1)+IF(OR($F79 &gt;= BR$6, $G79 &lt; BQ$6), 0, 2)+1)</f>
        <v/>
      </c>
      <c r="BR79" s="71" t="str">
        <f ca="1">INDEX({"","_","-","="},IF(OR($D79 &gt;= BS$6, $E79 &lt; BR$6), 0, 1)+IF(OR($F79 &gt;= BS$6, $G79 &lt; BR$6), 0, 2)+1)</f>
        <v/>
      </c>
      <c r="BS79" s="71" t="str">
        <f ca="1">INDEX({"","_","-","="},IF(OR($D79 &gt;= BT$6, $E79 &lt; BS$6), 0, 1)+IF(OR($F79 &gt;= BT$6, $G79 &lt; BS$6), 0, 2)+1)</f>
        <v/>
      </c>
      <c r="BT79" s="71" t="str">
        <f ca="1">INDEX({"","_","-","="},IF(OR($D79 &gt;= BU$6, $E79 &lt; BT$6), 0, 1)+IF(OR($F79 &gt;= BU$6, $G79 &lt; BT$6), 0, 2)+1)</f>
        <v/>
      </c>
      <c r="BU79" s="71" t="str">
        <f ca="1">INDEX({"","_","-","="},IF(OR($D79 &gt;= BV$6, $E79 &lt; BU$6), 0, 1)+IF(OR($F79 &gt;= BV$6, $G79 &lt; BU$6), 0, 2)+1)</f>
        <v/>
      </c>
      <c r="BV79" s="71" t="str">
        <f ca="1">INDEX({"","_","-","="},IF(OR($D79 &gt;= BW$6, $E79 &lt; BV$6), 0, 1)+IF(OR($F79 &gt;= BW$6, $G79 &lt; BV$6), 0, 2)+1)</f>
        <v/>
      </c>
      <c r="BW79" s="71" t="str">
        <f ca="1">INDEX({"","_","-","="},IF(OR($D79 &gt;= BX$6, $E79 &lt; BW$6), 0, 1)+IF(OR($F79 &gt;= BX$6, $G79 &lt; BW$6), 0, 2)+1)</f>
        <v/>
      </c>
      <c r="BX79" s="71" t="str">
        <f ca="1">INDEX({"","_","-","="},IF(OR($D79 &gt;= BY$6, $E79 &lt; BX$6), 0, 1)+IF(OR($F79 &gt;= BY$6, $G79 &lt; BX$6), 0, 2)+1)</f>
        <v/>
      </c>
      <c r="BY79" s="71" t="str">
        <f ca="1">INDEX({"","_","-","="},IF(OR($D79 &gt;= BZ$6, $E79 &lt; BY$6), 0, 1)+IF(OR($F79 &gt;= BZ$6, $G79 &lt; BY$6), 0, 2)+1)</f>
        <v/>
      </c>
      <c r="BZ79" s="71" t="str">
        <f ca="1">INDEX({"","_","-","="},IF(OR($D79 &gt;= CA$6, $E79 &lt; BZ$6), 0, 1)+IF(OR($F79 &gt;= CA$6, $G79 &lt; BZ$6), 0, 2)+1)</f>
        <v/>
      </c>
      <c r="CA79" s="71" t="str">
        <f ca="1">INDEX({"","_","-","="},IF(OR($D79 &gt;= CB$6, $E79 &lt; CA$6), 0, 1)+IF(OR($F79 &gt;= CB$6, $G79 &lt; CA$6), 0, 2)+1)</f>
        <v/>
      </c>
      <c r="CB79" s="71" t="str">
        <f ca="1">INDEX({"","_","-","="},IF(OR($D79 &gt;= CC$6, $E79 &lt; CB$6), 0, 1)+IF(OR($F79 &gt;= CC$6, $G79 &lt; CB$6), 0, 2)+1)</f>
        <v/>
      </c>
      <c r="CC79" s="71" t="str">
        <f ca="1">INDEX({"","_","-","="},IF(OR($D79 &gt;= CD$6, $E79 &lt; CC$6), 0, 1)+IF(OR($F79 &gt;= CD$6, $G79 &lt; CC$6), 0, 2)+1)</f>
        <v/>
      </c>
      <c r="CD79" s="71" t="str">
        <f ca="1">INDEX({"","_","-","="},IF(OR($D79 &gt;= CE$6, $E79 &lt; CD$6), 0, 1)+IF(OR($F79 &gt;= CE$6, $G79 &lt; CD$6), 0, 2)+1)</f>
        <v/>
      </c>
    </row>
    <row r="80" spans="1:82">
      <c r="A80" s="8" t="str">
        <f ca="1">IF('临-进度'!N75,'临-进度'!$A75,"")</f>
        <v/>
      </c>
      <c r="B80" s="8" t="str">
        <f ca="1">IF('临-进度'!N75,'临-进度'!$B75,"")</f>
        <v/>
      </c>
      <c r="C80" s="8" t="str">
        <f ca="1">IF('临-进度'!N75,'临-进度'!$F75,"")</f>
        <v/>
      </c>
      <c r="D80" s="42" t="str">
        <f ca="1">IF('临-进度'!$N75,'临-进度'!$J75,"")</f>
        <v/>
      </c>
      <c r="E80" s="42" t="str">
        <f ca="1">IF('临-进度'!$N75,'临-进度'!$AF75,"")</f>
        <v/>
      </c>
      <c r="F80" s="42" t="str">
        <f ca="1">IF('临-进度'!$N75,'临-进度'!$K75,"")</f>
        <v/>
      </c>
      <c r="G80" s="76" t="str">
        <f ca="1">IF('临-进度'!$N75,'临-进度'!$AG75,"")</f>
        <v/>
      </c>
      <c r="H80" s="71" t="str">
        <f ca="1">INDEX({"","_","-","="},IF(OR($D80 &gt;= I$6, $E80 &lt; H$6), 0, 1)+IF(OR($F80 &gt;= I$6, $G80 &lt; H$6), 0, 2)+1)</f>
        <v/>
      </c>
      <c r="I80" s="71" t="str">
        <f ca="1">INDEX({"","_","-","="},IF(OR($D80 &gt;= J$6, $E80 &lt; I$6), 0, 1)+IF(OR($F80 &gt;= J$6, $G80 &lt; I$6), 0, 2)+1)</f>
        <v/>
      </c>
      <c r="J80" s="71" t="str">
        <f ca="1">INDEX({"","_","-","="},IF(OR($D80 &gt;= K$6, $E80 &lt; J$6), 0, 1)+IF(OR($F80 &gt;= K$6, $G80 &lt; J$6), 0, 2)+1)</f>
        <v/>
      </c>
      <c r="K80" s="71" t="str">
        <f ca="1">INDEX({"","_","-","="},IF(OR($D80 &gt;= L$6, $E80 &lt; K$6), 0, 1)+IF(OR($F80 &gt;= L$6, $G80 &lt; K$6), 0, 2)+1)</f>
        <v/>
      </c>
      <c r="L80" s="71" t="str">
        <f ca="1">INDEX({"","_","-","="},IF(OR($D80 &gt;= M$6, $E80 &lt; L$6), 0, 1)+IF(OR($F80 &gt;= M$6, $G80 &lt; L$6), 0, 2)+1)</f>
        <v/>
      </c>
      <c r="M80" s="71" t="str">
        <f ca="1">INDEX({"","_","-","="},IF(OR($D80 &gt;= N$6, $E80 &lt; M$6), 0, 1)+IF(OR($F80 &gt;= N$6, $G80 &lt; M$6), 0, 2)+1)</f>
        <v/>
      </c>
      <c r="N80" s="71" t="str">
        <f ca="1">INDEX({"","_","-","="},IF(OR($D80 &gt;= O$6, $E80 &lt; N$6), 0, 1)+IF(OR($F80 &gt;= O$6, $G80 &lt; N$6), 0, 2)+1)</f>
        <v/>
      </c>
      <c r="O80" s="71" t="str">
        <f ca="1">INDEX({"","_","-","="},IF(OR($D80 &gt;= P$6, $E80 &lt; O$6), 0, 1)+IF(OR($F80 &gt;= P$6, $G80 &lt; O$6), 0, 2)+1)</f>
        <v/>
      </c>
      <c r="P80" s="71" t="str">
        <f ca="1">INDEX({"","_","-","="},IF(OR($D80 &gt;= Q$6, $E80 &lt; P$6), 0, 1)+IF(OR($F80 &gt;= Q$6, $G80 &lt; P$6), 0, 2)+1)</f>
        <v/>
      </c>
      <c r="Q80" s="71" t="str">
        <f ca="1">INDEX({"","_","-","="},IF(OR($D80 &gt;= R$6, $E80 &lt; Q$6), 0, 1)+IF(OR($F80 &gt;= R$6, $G80 &lt; Q$6), 0, 2)+1)</f>
        <v/>
      </c>
      <c r="R80" s="71" t="str">
        <f ca="1">INDEX({"","_","-","="},IF(OR($D80 &gt;= S$6, $E80 &lt; R$6), 0, 1)+IF(OR($F80 &gt;= S$6, $G80 &lt; R$6), 0, 2)+1)</f>
        <v/>
      </c>
      <c r="S80" s="71" t="str">
        <f ca="1">INDEX({"","_","-","="},IF(OR($D80 &gt;= T$6, $E80 &lt; S$6), 0, 1)+IF(OR($F80 &gt;= T$6, $G80 &lt; S$6), 0, 2)+1)</f>
        <v/>
      </c>
      <c r="T80" s="71" t="str">
        <f ca="1">INDEX({"","_","-","="},IF(OR($D80 &gt;= U$6, $E80 &lt; T$6), 0, 1)+IF(OR($F80 &gt;= U$6, $G80 &lt; T$6), 0, 2)+1)</f>
        <v/>
      </c>
      <c r="U80" s="71" t="str">
        <f ca="1">INDEX({"","_","-","="},IF(OR($D80 &gt;= V$6, $E80 &lt; U$6), 0, 1)+IF(OR($F80 &gt;= V$6, $G80 &lt; U$6), 0, 2)+1)</f>
        <v/>
      </c>
      <c r="V80" s="71" t="str">
        <f ca="1">INDEX({"","_","-","="},IF(OR($D80 &gt;= W$6, $E80 &lt; V$6), 0, 1)+IF(OR($F80 &gt;= W$6, $G80 &lt; V$6), 0, 2)+1)</f>
        <v/>
      </c>
      <c r="W80" s="71" t="str">
        <f ca="1">INDEX({"","_","-","="},IF(OR($D80 &gt;= X$6, $E80 &lt; W$6), 0, 1)+IF(OR($F80 &gt;= X$6, $G80 &lt; W$6), 0, 2)+1)</f>
        <v/>
      </c>
      <c r="X80" s="71" t="str">
        <f ca="1">INDEX({"","_","-","="},IF(OR($D80 &gt;= Y$6, $E80 &lt; X$6), 0, 1)+IF(OR($F80 &gt;= Y$6, $G80 &lt; X$6), 0, 2)+1)</f>
        <v/>
      </c>
      <c r="Y80" s="71" t="str">
        <f ca="1">INDEX({"","_","-","="},IF(OR($D80 &gt;= Z$6, $E80 &lt; Y$6), 0, 1)+IF(OR($F80 &gt;= Z$6, $G80 &lt; Y$6), 0, 2)+1)</f>
        <v/>
      </c>
      <c r="Z80" s="71" t="str">
        <f ca="1">INDEX({"","_","-","="},IF(OR($D80 &gt;= AA$6, $E80 &lt; Z$6), 0, 1)+IF(OR($F80 &gt;= AA$6, $G80 &lt; Z$6), 0, 2)+1)</f>
        <v/>
      </c>
      <c r="AA80" s="71" t="str">
        <f ca="1">INDEX({"","_","-","="},IF(OR($D80 &gt;= AB$6, $E80 &lt; AA$6), 0, 1)+IF(OR($F80 &gt;= AB$6, $G80 &lt; AA$6), 0, 2)+1)</f>
        <v/>
      </c>
      <c r="AB80" s="71" t="str">
        <f ca="1">INDEX({"","_","-","="},IF(OR($D80 &gt;= AC$6, $E80 &lt; AB$6), 0, 1)+IF(OR($F80 &gt;= AC$6, $G80 &lt; AB$6), 0, 2)+1)</f>
        <v/>
      </c>
      <c r="AC80" s="71" t="str">
        <f ca="1">INDEX({"","_","-","="},IF(OR($D80 &gt;= AD$6, $E80 &lt; AC$6), 0, 1)+IF(OR($F80 &gt;= AD$6, $G80 &lt; AC$6), 0, 2)+1)</f>
        <v/>
      </c>
      <c r="AD80" s="71" t="str">
        <f ca="1">INDEX({"","_","-","="},IF(OR($D80 &gt;= AE$6, $E80 &lt; AD$6), 0, 1)+IF(OR($F80 &gt;= AE$6, $G80 &lt; AD$6), 0, 2)+1)</f>
        <v/>
      </c>
      <c r="AE80" s="71" t="str">
        <f ca="1">INDEX({"","_","-","="},IF(OR($D80 &gt;= AF$6, $E80 &lt; AE$6), 0, 1)+IF(OR($F80 &gt;= AF$6, $G80 &lt; AE$6), 0, 2)+1)</f>
        <v/>
      </c>
      <c r="AF80" s="71" t="str">
        <f ca="1">INDEX({"","_","-","="},IF(OR($D80 &gt;= AG$6, $E80 &lt; AF$6), 0, 1)+IF(OR($F80 &gt;= AG$6, $G80 &lt; AF$6), 0, 2)+1)</f>
        <v/>
      </c>
      <c r="AG80" s="71" t="str">
        <f ca="1">INDEX({"","_","-","="},IF(OR($D80 &gt;= AH$6, $E80 &lt; AG$6), 0, 1)+IF(OR($F80 &gt;= AH$6, $G80 &lt; AG$6), 0, 2)+1)</f>
        <v/>
      </c>
      <c r="AH80" s="71" t="str">
        <f ca="1">INDEX({"","_","-","="},IF(OR($D80 &gt;= AI$6, $E80 &lt; AH$6), 0, 1)+IF(OR($F80 &gt;= AI$6, $G80 &lt; AH$6), 0, 2)+1)</f>
        <v/>
      </c>
      <c r="AI80" s="71" t="str">
        <f ca="1">INDEX({"","_","-","="},IF(OR($D80 &gt;= AJ$6, $E80 &lt; AI$6), 0, 1)+IF(OR($F80 &gt;= AJ$6, $G80 &lt; AI$6), 0, 2)+1)</f>
        <v/>
      </c>
      <c r="AJ80" s="71" t="str">
        <f ca="1">INDEX({"","_","-","="},IF(OR($D80 &gt;= AK$6, $E80 &lt; AJ$6), 0, 1)+IF(OR($F80 &gt;= AK$6, $G80 &lt; AJ$6), 0, 2)+1)</f>
        <v/>
      </c>
      <c r="AK80" s="71" t="str">
        <f ca="1">INDEX({"","_","-","="},IF(OR($D80 &gt;= AL$6, $E80 &lt; AK$6), 0, 1)+IF(OR($F80 &gt;= AL$6, $G80 &lt; AK$6), 0, 2)+1)</f>
        <v/>
      </c>
      <c r="AL80" s="71" t="str">
        <f ca="1">INDEX({"","_","-","="},IF(OR($D80 &gt;= AM$6, $E80 &lt; AL$6), 0, 1)+IF(OR($F80 &gt;= AM$6, $G80 &lt; AL$6), 0, 2)+1)</f>
        <v/>
      </c>
      <c r="AM80" s="71" t="str">
        <f ca="1">INDEX({"","_","-","="},IF(OR($D80 &gt;= AN$6, $E80 &lt; AM$6), 0, 1)+IF(OR($F80 &gt;= AN$6, $G80 &lt; AM$6), 0, 2)+1)</f>
        <v/>
      </c>
      <c r="AN80" s="71" t="str">
        <f ca="1">INDEX({"","_","-","="},IF(OR($D80 &gt;= AO$6, $E80 &lt; AN$6), 0, 1)+IF(OR($F80 &gt;= AO$6, $G80 &lt; AN$6), 0, 2)+1)</f>
        <v/>
      </c>
      <c r="AO80" s="71" t="str">
        <f ca="1">INDEX({"","_","-","="},IF(OR($D80 &gt;= AP$6, $E80 &lt; AO$6), 0, 1)+IF(OR($F80 &gt;= AP$6, $G80 &lt; AO$6), 0, 2)+1)</f>
        <v/>
      </c>
      <c r="AP80" s="71" t="str">
        <f ca="1">INDEX({"","_","-","="},IF(OR($D80 &gt;= AQ$6, $E80 &lt; AP$6), 0, 1)+IF(OR($F80 &gt;= AQ$6, $G80 &lt; AP$6), 0, 2)+1)</f>
        <v/>
      </c>
      <c r="AQ80" s="71" t="str">
        <f ca="1">INDEX({"","_","-","="},IF(OR($D80 &gt;= AR$6, $E80 &lt; AQ$6), 0, 1)+IF(OR($F80 &gt;= AR$6, $G80 &lt; AQ$6), 0, 2)+1)</f>
        <v/>
      </c>
      <c r="AR80" s="71" t="str">
        <f ca="1">INDEX({"","_","-","="},IF(OR($D80 &gt;= AS$6, $E80 &lt; AR$6), 0, 1)+IF(OR($F80 &gt;= AS$6, $G80 &lt; AR$6), 0, 2)+1)</f>
        <v/>
      </c>
      <c r="AS80" s="71" t="str">
        <f ca="1">INDEX({"","_","-","="},IF(OR($D80 &gt;= AT$6, $E80 &lt; AS$6), 0, 1)+IF(OR($F80 &gt;= AT$6, $G80 &lt; AS$6), 0, 2)+1)</f>
        <v/>
      </c>
      <c r="AT80" s="71" t="str">
        <f ca="1">INDEX({"","_","-","="},IF(OR($D80 &gt;= AU$6, $E80 &lt; AT$6), 0, 1)+IF(OR($F80 &gt;= AU$6, $G80 &lt; AT$6), 0, 2)+1)</f>
        <v/>
      </c>
      <c r="AU80" s="71" t="str">
        <f ca="1">INDEX({"","_","-","="},IF(OR($D80 &gt;= AV$6, $E80 &lt; AU$6), 0, 1)+IF(OR($F80 &gt;= AV$6, $G80 &lt; AU$6), 0, 2)+1)</f>
        <v/>
      </c>
      <c r="AV80" s="71" t="str">
        <f ca="1">INDEX({"","_","-","="},IF(OR($D80 &gt;= AW$6, $E80 &lt; AV$6), 0, 1)+IF(OR($F80 &gt;= AW$6, $G80 &lt; AV$6), 0, 2)+1)</f>
        <v/>
      </c>
      <c r="AW80" s="71" t="str">
        <f ca="1">INDEX({"","_","-","="},IF(OR($D80 &gt;= AX$6, $E80 &lt; AW$6), 0, 1)+IF(OR($F80 &gt;= AX$6, $G80 &lt; AW$6), 0, 2)+1)</f>
        <v/>
      </c>
      <c r="AX80" s="71" t="str">
        <f ca="1">INDEX({"","_","-","="},IF(OR($D80 &gt;= AY$6, $E80 &lt; AX$6), 0, 1)+IF(OR($F80 &gt;= AY$6, $G80 &lt; AX$6), 0, 2)+1)</f>
        <v/>
      </c>
      <c r="AY80" s="71" t="str">
        <f ca="1">INDEX({"","_","-","="},IF(OR($D80 &gt;= AZ$6, $E80 &lt; AY$6), 0, 1)+IF(OR($F80 &gt;= AZ$6, $G80 &lt; AY$6), 0, 2)+1)</f>
        <v/>
      </c>
      <c r="AZ80" s="71" t="str">
        <f ca="1">INDEX({"","_","-","="},IF(OR($D80 &gt;= BA$6, $E80 &lt; AZ$6), 0, 1)+IF(OR($F80 &gt;= BA$6, $G80 &lt; AZ$6), 0, 2)+1)</f>
        <v/>
      </c>
      <c r="BA80" s="71" t="str">
        <f ca="1">INDEX({"","_","-","="},IF(OR($D80 &gt;= BB$6, $E80 &lt; BA$6), 0, 1)+IF(OR($F80 &gt;= BB$6, $G80 &lt; BA$6), 0, 2)+1)</f>
        <v/>
      </c>
      <c r="BB80" s="71" t="str">
        <f ca="1">INDEX({"","_","-","="},IF(OR($D80 &gt;= BC$6, $E80 &lt; BB$6), 0, 1)+IF(OR($F80 &gt;= BC$6, $G80 &lt; BB$6), 0, 2)+1)</f>
        <v/>
      </c>
      <c r="BC80" s="71" t="str">
        <f ca="1">INDEX({"","_","-","="},IF(OR($D80 &gt;= BD$6, $E80 &lt; BC$6), 0, 1)+IF(OR($F80 &gt;= BD$6, $G80 &lt; BC$6), 0, 2)+1)</f>
        <v/>
      </c>
      <c r="BD80" s="71" t="str">
        <f ca="1">INDEX({"","_","-","="},IF(OR($D80 &gt;= BE$6, $E80 &lt; BD$6), 0, 1)+IF(OR($F80 &gt;= BE$6, $G80 &lt; BD$6), 0, 2)+1)</f>
        <v/>
      </c>
      <c r="BE80" s="71" t="str">
        <f ca="1">INDEX({"","_","-","="},IF(OR($D80 &gt;= BF$6, $E80 &lt; BE$6), 0, 1)+IF(OR($F80 &gt;= BF$6, $G80 &lt; BE$6), 0, 2)+1)</f>
        <v/>
      </c>
      <c r="BF80" s="71" t="str">
        <f ca="1">INDEX({"","_","-","="},IF(OR($D80 &gt;= BG$6, $E80 &lt; BF$6), 0, 1)+IF(OR($F80 &gt;= BG$6, $G80 &lt; BF$6), 0, 2)+1)</f>
        <v/>
      </c>
      <c r="BG80" s="71" t="str">
        <f ca="1">INDEX({"","_","-","="},IF(OR($D80 &gt;= BH$6, $E80 &lt; BG$6), 0, 1)+IF(OR($F80 &gt;= BH$6, $G80 &lt; BG$6), 0, 2)+1)</f>
        <v/>
      </c>
      <c r="BH80" s="71" t="str">
        <f ca="1">INDEX({"","_","-","="},IF(OR($D80 &gt;= BI$6, $E80 &lt; BH$6), 0, 1)+IF(OR($F80 &gt;= BI$6, $G80 &lt; BH$6), 0, 2)+1)</f>
        <v/>
      </c>
      <c r="BI80" s="71" t="str">
        <f ca="1">INDEX({"","_","-","="},IF(OR($D80 &gt;= BJ$6, $E80 &lt; BI$6), 0, 1)+IF(OR($F80 &gt;= BJ$6, $G80 &lt; BI$6), 0, 2)+1)</f>
        <v/>
      </c>
      <c r="BJ80" s="71" t="str">
        <f ca="1">INDEX({"","_","-","="},IF(OR($D80 &gt;= BK$6, $E80 &lt; BJ$6), 0, 1)+IF(OR($F80 &gt;= BK$6, $G80 &lt; BJ$6), 0, 2)+1)</f>
        <v/>
      </c>
      <c r="BK80" s="71" t="str">
        <f ca="1">INDEX({"","_","-","="},IF(OR($D80 &gt;= BL$6, $E80 &lt; BK$6), 0, 1)+IF(OR($F80 &gt;= BL$6, $G80 &lt; BK$6), 0, 2)+1)</f>
        <v/>
      </c>
      <c r="BL80" s="71" t="str">
        <f ca="1">INDEX({"","_","-","="},IF(OR($D80 &gt;= BM$6, $E80 &lt; BL$6), 0, 1)+IF(OR($F80 &gt;= BM$6, $G80 &lt; BL$6), 0, 2)+1)</f>
        <v/>
      </c>
      <c r="BM80" s="71" t="str">
        <f ca="1">INDEX({"","_","-","="},IF(OR($D80 &gt;= BN$6, $E80 &lt; BM$6), 0, 1)+IF(OR($F80 &gt;= BN$6, $G80 &lt; BM$6), 0, 2)+1)</f>
        <v/>
      </c>
      <c r="BN80" s="71" t="str">
        <f ca="1">INDEX({"","_","-","="},IF(OR($D80 &gt;= BO$6, $E80 &lt; BN$6), 0, 1)+IF(OR($F80 &gt;= BO$6, $G80 &lt; BN$6), 0, 2)+1)</f>
        <v/>
      </c>
      <c r="BO80" s="71" t="str">
        <f ca="1">INDEX({"","_","-","="},IF(OR($D80 &gt;= BP$6, $E80 &lt; BO$6), 0, 1)+IF(OR($F80 &gt;= BP$6, $G80 &lt; BO$6), 0, 2)+1)</f>
        <v/>
      </c>
      <c r="BP80" s="71" t="str">
        <f ca="1">INDEX({"","_","-","="},IF(OR($D80 &gt;= BQ$6, $E80 &lt; BP$6), 0, 1)+IF(OR($F80 &gt;= BQ$6, $G80 &lt; BP$6), 0, 2)+1)</f>
        <v/>
      </c>
      <c r="BQ80" s="71" t="str">
        <f ca="1">INDEX({"","_","-","="},IF(OR($D80 &gt;= BR$6, $E80 &lt; BQ$6), 0, 1)+IF(OR($F80 &gt;= BR$6, $G80 &lt; BQ$6), 0, 2)+1)</f>
        <v/>
      </c>
      <c r="BR80" s="71" t="str">
        <f ca="1">INDEX({"","_","-","="},IF(OR($D80 &gt;= BS$6, $E80 &lt; BR$6), 0, 1)+IF(OR($F80 &gt;= BS$6, $G80 &lt; BR$6), 0, 2)+1)</f>
        <v/>
      </c>
      <c r="BS80" s="71" t="str">
        <f ca="1">INDEX({"","_","-","="},IF(OR($D80 &gt;= BT$6, $E80 &lt; BS$6), 0, 1)+IF(OR($F80 &gt;= BT$6, $G80 &lt; BS$6), 0, 2)+1)</f>
        <v/>
      </c>
      <c r="BT80" s="71" t="str">
        <f ca="1">INDEX({"","_","-","="},IF(OR($D80 &gt;= BU$6, $E80 &lt; BT$6), 0, 1)+IF(OR($F80 &gt;= BU$6, $G80 &lt; BT$6), 0, 2)+1)</f>
        <v/>
      </c>
      <c r="BU80" s="71" t="str">
        <f ca="1">INDEX({"","_","-","="},IF(OR($D80 &gt;= BV$6, $E80 &lt; BU$6), 0, 1)+IF(OR($F80 &gt;= BV$6, $G80 &lt; BU$6), 0, 2)+1)</f>
        <v/>
      </c>
      <c r="BV80" s="71" t="str">
        <f ca="1">INDEX({"","_","-","="},IF(OR($D80 &gt;= BW$6, $E80 &lt; BV$6), 0, 1)+IF(OR($F80 &gt;= BW$6, $G80 &lt; BV$6), 0, 2)+1)</f>
        <v/>
      </c>
      <c r="BW80" s="71" t="str">
        <f ca="1">INDEX({"","_","-","="},IF(OR($D80 &gt;= BX$6, $E80 &lt; BW$6), 0, 1)+IF(OR($F80 &gt;= BX$6, $G80 &lt; BW$6), 0, 2)+1)</f>
        <v/>
      </c>
      <c r="BX80" s="71" t="str">
        <f ca="1">INDEX({"","_","-","="},IF(OR($D80 &gt;= BY$6, $E80 &lt; BX$6), 0, 1)+IF(OR($F80 &gt;= BY$6, $G80 &lt; BX$6), 0, 2)+1)</f>
        <v/>
      </c>
      <c r="BY80" s="71" t="str">
        <f ca="1">INDEX({"","_","-","="},IF(OR($D80 &gt;= BZ$6, $E80 &lt; BY$6), 0, 1)+IF(OR($F80 &gt;= BZ$6, $G80 &lt; BY$6), 0, 2)+1)</f>
        <v/>
      </c>
      <c r="BZ80" s="71" t="str">
        <f ca="1">INDEX({"","_","-","="},IF(OR($D80 &gt;= CA$6, $E80 &lt; BZ$6), 0, 1)+IF(OR($F80 &gt;= CA$6, $G80 &lt; BZ$6), 0, 2)+1)</f>
        <v/>
      </c>
      <c r="CA80" s="71" t="str">
        <f ca="1">INDEX({"","_","-","="},IF(OR($D80 &gt;= CB$6, $E80 &lt; CA$6), 0, 1)+IF(OR($F80 &gt;= CB$6, $G80 &lt; CA$6), 0, 2)+1)</f>
        <v/>
      </c>
      <c r="CB80" s="71" t="str">
        <f ca="1">INDEX({"","_","-","="},IF(OR($D80 &gt;= CC$6, $E80 &lt; CB$6), 0, 1)+IF(OR($F80 &gt;= CC$6, $G80 &lt; CB$6), 0, 2)+1)</f>
        <v/>
      </c>
      <c r="CC80" s="71" t="str">
        <f ca="1">INDEX({"","_","-","="},IF(OR($D80 &gt;= CD$6, $E80 &lt; CC$6), 0, 1)+IF(OR($F80 &gt;= CD$6, $G80 &lt; CC$6), 0, 2)+1)</f>
        <v/>
      </c>
      <c r="CD80" s="71" t="str">
        <f ca="1">INDEX({"","_","-","="},IF(OR($D80 &gt;= CE$6, $E80 &lt; CD$6), 0, 1)+IF(OR($F80 &gt;= CE$6, $G80 &lt; CD$6), 0, 2)+1)</f>
        <v/>
      </c>
    </row>
    <row r="81" spans="1:82">
      <c r="A81" s="8" t="str">
        <f ca="1">IF('临-进度'!N76,'临-进度'!$A76,"")</f>
        <v/>
      </c>
      <c r="B81" s="8" t="str">
        <f ca="1">IF('临-进度'!N76,'临-进度'!$B76,"")</f>
        <v/>
      </c>
      <c r="C81" s="8" t="str">
        <f ca="1">IF('临-进度'!N76,'临-进度'!$F76,"")</f>
        <v/>
      </c>
      <c r="D81" s="42" t="str">
        <f ca="1">IF('临-进度'!$N76,'临-进度'!$J76,"")</f>
        <v/>
      </c>
      <c r="E81" s="42" t="str">
        <f ca="1">IF('临-进度'!$N76,'临-进度'!$AF76,"")</f>
        <v/>
      </c>
      <c r="F81" s="42" t="str">
        <f ca="1">IF('临-进度'!$N76,'临-进度'!$K76,"")</f>
        <v/>
      </c>
      <c r="G81" s="76" t="str">
        <f ca="1">IF('临-进度'!$N76,'临-进度'!$AG76,"")</f>
        <v/>
      </c>
      <c r="H81" s="71" t="str">
        <f ca="1">INDEX({"","_","-","="},IF(OR($D81 &gt;= I$6, $E81 &lt; H$6), 0, 1)+IF(OR($F81 &gt;= I$6, $G81 &lt; H$6), 0, 2)+1)</f>
        <v/>
      </c>
      <c r="I81" s="71" t="str">
        <f ca="1">INDEX({"","_","-","="},IF(OR($D81 &gt;= J$6, $E81 &lt; I$6), 0, 1)+IF(OR($F81 &gt;= J$6, $G81 &lt; I$6), 0, 2)+1)</f>
        <v/>
      </c>
      <c r="J81" s="71" t="str">
        <f ca="1">INDEX({"","_","-","="},IF(OR($D81 &gt;= K$6, $E81 &lt; J$6), 0, 1)+IF(OR($F81 &gt;= K$6, $G81 &lt; J$6), 0, 2)+1)</f>
        <v/>
      </c>
      <c r="K81" s="71" t="str">
        <f ca="1">INDEX({"","_","-","="},IF(OR($D81 &gt;= L$6, $E81 &lt; K$6), 0, 1)+IF(OR($F81 &gt;= L$6, $G81 &lt; K$6), 0, 2)+1)</f>
        <v/>
      </c>
      <c r="L81" s="71" t="str">
        <f ca="1">INDEX({"","_","-","="},IF(OR($D81 &gt;= M$6, $E81 &lt; L$6), 0, 1)+IF(OR($F81 &gt;= M$6, $G81 &lt; L$6), 0, 2)+1)</f>
        <v/>
      </c>
      <c r="M81" s="71" t="str">
        <f ca="1">INDEX({"","_","-","="},IF(OR($D81 &gt;= N$6, $E81 &lt; M$6), 0, 1)+IF(OR($F81 &gt;= N$6, $G81 &lt; M$6), 0, 2)+1)</f>
        <v/>
      </c>
      <c r="N81" s="71" t="str">
        <f ca="1">INDEX({"","_","-","="},IF(OR($D81 &gt;= O$6, $E81 &lt; N$6), 0, 1)+IF(OR($F81 &gt;= O$6, $G81 &lt; N$6), 0, 2)+1)</f>
        <v/>
      </c>
      <c r="O81" s="71" t="str">
        <f ca="1">INDEX({"","_","-","="},IF(OR($D81 &gt;= P$6, $E81 &lt; O$6), 0, 1)+IF(OR($F81 &gt;= P$6, $G81 &lt; O$6), 0, 2)+1)</f>
        <v/>
      </c>
      <c r="P81" s="71" t="str">
        <f ca="1">INDEX({"","_","-","="},IF(OR($D81 &gt;= Q$6, $E81 &lt; P$6), 0, 1)+IF(OR($F81 &gt;= Q$6, $G81 &lt; P$6), 0, 2)+1)</f>
        <v/>
      </c>
      <c r="Q81" s="71" t="str">
        <f ca="1">INDEX({"","_","-","="},IF(OR($D81 &gt;= R$6, $E81 &lt; Q$6), 0, 1)+IF(OR($F81 &gt;= R$6, $G81 &lt; Q$6), 0, 2)+1)</f>
        <v/>
      </c>
      <c r="R81" s="71" t="str">
        <f ca="1">INDEX({"","_","-","="},IF(OR($D81 &gt;= S$6, $E81 &lt; R$6), 0, 1)+IF(OR($F81 &gt;= S$6, $G81 &lt; R$6), 0, 2)+1)</f>
        <v/>
      </c>
      <c r="S81" s="71" t="str">
        <f ca="1">INDEX({"","_","-","="},IF(OR($D81 &gt;= T$6, $E81 &lt; S$6), 0, 1)+IF(OR($F81 &gt;= T$6, $G81 &lt; S$6), 0, 2)+1)</f>
        <v/>
      </c>
      <c r="T81" s="71" t="str">
        <f ca="1">INDEX({"","_","-","="},IF(OR($D81 &gt;= U$6, $E81 &lt; T$6), 0, 1)+IF(OR($F81 &gt;= U$6, $G81 &lt; T$6), 0, 2)+1)</f>
        <v/>
      </c>
      <c r="U81" s="71" t="str">
        <f ca="1">INDEX({"","_","-","="},IF(OR($D81 &gt;= V$6, $E81 &lt; U$6), 0, 1)+IF(OR($F81 &gt;= V$6, $G81 &lt; U$6), 0, 2)+1)</f>
        <v/>
      </c>
      <c r="V81" s="71" t="str">
        <f ca="1">INDEX({"","_","-","="},IF(OR($D81 &gt;= W$6, $E81 &lt; V$6), 0, 1)+IF(OR($F81 &gt;= W$6, $G81 &lt; V$6), 0, 2)+1)</f>
        <v/>
      </c>
      <c r="W81" s="71" t="str">
        <f ca="1">INDEX({"","_","-","="},IF(OR($D81 &gt;= X$6, $E81 &lt; W$6), 0, 1)+IF(OR($F81 &gt;= X$6, $G81 &lt; W$6), 0, 2)+1)</f>
        <v/>
      </c>
      <c r="X81" s="71" t="str">
        <f ca="1">INDEX({"","_","-","="},IF(OR($D81 &gt;= Y$6, $E81 &lt; X$6), 0, 1)+IF(OR($F81 &gt;= Y$6, $G81 &lt; X$6), 0, 2)+1)</f>
        <v/>
      </c>
      <c r="Y81" s="71" t="str">
        <f ca="1">INDEX({"","_","-","="},IF(OR($D81 &gt;= Z$6, $E81 &lt; Y$6), 0, 1)+IF(OR($F81 &gt;= Z$6, $G81 &lt; Y$6), 0, 2)+1)</f>
        <v/>
      </c>
      <c r="Z81" s="71" t="str">
        <f ca="1">INDEX({"","_","-","="},IF(OR($D81 &gt;= AA$6, $E81 &lt; Z$6), 0, 1)+IF(OR($F81 &gt;= AA$6, $G81 &lt; Z$6), 0, 2)+1)</f>
        <v/>
      </c>
      <c r="AA81" s="71" t="str">
        <f ca="1">INDEX({"","_","-","="},IF(OR($D81 &gt;= AB$6, $E81 &lt; AA$6), 0, 1)+IF(OR($F81 &gt;= AB$6, $G81 &lt; AA$6), 0, 2)+1)</f>
        <v/>
      </c>
      <c r="AB81" s="71" t="str">
        <f ca="1">INDEX({"","_","-","="},IF(OR($D81 &gt;= AC$6, $E81 &lt; AB$6), 0, 1)+IF(OR($F81 &gt;= AC$6, $G81 &lt; AB$6), 0, 2)+1)</f>
        <v/>
      </c>
      <c r="AC81" s="71" t="str">
        <f ca="1">INDEX({"","_","-","="},IF(OR($D81 &gt;= AD$6, $E81 &lt; AC$6), 0, 1)+IF(OR($F81 &gt;= AD$6, $G81 &lt; AC$6), 0, 2)+1)</f>
        <v/>
      </c>
      <c r="AD81" s="71" t="str">
        <f ca="1">INDEX({"","_","-","="},IF(OR($D81 &gt;= AE$6, $E81 &lt; AD$6), 0, 1)+IF(OR($F81 &gt;= AE$6, $G81 &lt; AD$6), 0, 2)+1)</f>
        <v/>
      </c>
      <c r="AE81" s="71" t="str">
        <f ca="1">INDEX({"","_","-","="},IF(OR($D81 &gt;= AF$6, $E81 &lt; AE$6), 0, 1)+IF(OR($F81 &gt;= AF$6, $G81 &lt; AE$6), 0, 2)+1)</f>
        <v/>
      </c>
      <c r="AF81" s="71" t="str">
        <f ca="1">INDEX({"","_","-","="},IF(OR($D81 &gt;= AG$6, $E81 &lt; AF$6), 0, 1)+IF(OR($F81 &gt;= AG$6, $G81 &lt; AF$6), 0, 2)+1)</f>
        <v/>
      </c>
      <c r="AG81" s="71" t="str">
        <f ca="1">INDEX({"","_","-","="},IF(OR($D81 &gt;= AH$6, $E81 &lt; AG$6), 0, 1)+IF(OR($F81 &gt;= AH$6, $G81 &lt; AG$6), 0, 2)+1)</f>
        <v/>
      </c>
      <c r="AH81" s="71" t="str">
        <f ca="1">INDEX({"","_","-","="},IF(OR($D81 &gt;= AI$6, $E81 &lt; AH$6), 0, 1)+IF(OR($F81 &gt;= AI$6, $G81 &lt; AH$6), 0, 2)+1)</f>
        <v/>
      </c>
      <c r="AI81" s="71" t="str">
        <f ca="1">INDEX({"","_","-","="},IF(OR($D81 &gt;= AJ$6, $E81 &lt; AI$6), 0, 1)+IF(OR($F81 &gt;= AJ$6, $G81 &lt; AI$6), 0, 2)+1)</f>
        <v/>
      </c>
      <c r="AJ81" s="71" t="str">
        <f ca="1">INDEX({"","_","-","="},IF(OR($D81 &gt;= AK$6, $E81 &lt; AJ$6), 0, 1)+IF(OR($F81 &gt;= AK$6, $G81 &lt; AJ$6), 0, 2)+1)</f>
        <v/>
      </c>
      <c r="AK81" s="71" t="str">
        <f ca="1">INDEX({"","_","-","="},IF(OR($D81 &gt;= AL$6, $E81 &lt; AK$6), 0, 1)+IF(OR($F81 &gt;= AL$6, $G81 &lt; AK$6), 0, 2)+1)</f>
        <v/>
      </c>
      <c r="AL81" s="71" t="str">
        <f ca="1">INDEX({"","_","-","="},IF(OR($D81 &gt;= AM$6, $E81 &lt; AL$6), 0, 1)+IF(OR($F81 &gt;= AM$6, $G81 &lt; AL$6), 0, 2)+1)</f>
        <v/>
      </c>
      <c r="AM81" s="71" t="str">
        <f ca="1">INDEX({"","_","-","="},IF(OR($D81 &gt;= AN$6, $E81 &lt; AM$6), 0, 1)+IF(OR($F81 &gt;= AN$6, $G81 &lt; AM$6), 0, 2)+1)</f>
        <v/>
      </c>
      <c r="AN81" s="71" t="str">
        <f ca="1">INDEX({"","_","-","="},IF(OR($D81 &gt;= AO$6, $E81 &lt; AN$6), 0, 1)+IF(OR($F81 &gt;= AO$6, $G81 &lt; AN$6), 0, 2)+1)</f>
        <v/>
      </c>
      <c r="AO81" s="71" t="str">
        <f ca="1">INDEX({"","_","-","="},IF(OR($D81 &gt;= AP$6, $E81 &lt; AO$6), 0, 1)+IF(OR($F81 &gt;= AP$6, $G81 &lt; AO$6), 0, 2)+1)</f>
        <v/>
      </c>
      <c r="AP81" s="71" t="str">
        <f ca="1">INDEX({"","_","-","="},IF(OR($D81 &gt;= AQ$6, $E81 &lt; AP$6), 0, 1)+IF(OR($F81 &gt;= AQ$6, $G81 &lt; AP$6), 0, 2)+1)</f>
        <v/>
      </c>
      <c r="AQ81" s="71" t="str">
        <f ca="1">INDEX({"","_","-","="},IF(OR($D81 &gt;= AR$6, $E81 &lt; AQ$6), 0, 1)+IF(OR($F81 &gt;= AR$6, $G81 &lt; AQ$6), 0, 2)+1)</f>
        <v/>
      </c>
      <c r="AR81" s="71" t="str">
        <f ca="1">INDEX({"","_","-","="},IF(OR($D81 &gt;= AS$6, $E81 &lt; AR$6), 0, 1)+IF(OR($F81 &gt;= AS$6, $G81 &lt; AR$6), 0, 2)+1)</f>
        <v/>
      </c>
      <c r="AS81" s="71" t="str">
        <f ca="1">INDEX({"","_","-","="},IF(OR($D81 &gt;= AT$6, $E81 &lt; AS$6), 0, 1)+IF(OR($F81 &gt;= AT$6, $G81 &lt; AS$6), 0, 2)+1)</f>
        <v/>
      </c>
      <c r="AT81" s="71" t="str">
        <f ca="1">INDEX({"","_","-","="},IF(OR($D81 &gt;= AU$6, $E81 &lt; AT$6), 0, 1)+IF(OR($F81 &gt;= AU$6, $G81 &lt; AT$6), 0, 2)+1)</f>
        <v/>
      </c>
      <c r="AU81" s="71" t="str">
        <f ca="1">INDEX({"","_","-","="},IF(OR($D81 &gt;= AV$6, $E81 &lt; AU$6), 0, 1)+IF(OR($F81 &gt;= AV$6, $G81 &lt; AU$6), 0, 2)+1)</f>
        <v/>
      </c>
      <c r="AV81" s="71" t="str">
        <f ca="1">INDEX({"","_","-","="},IF(OR($D81 &gt;= AW$6, $E81 &lt; AV$6), 0, 1)+IF(OR($F81 &gt;= AW$6, $G81 &lt; AV$6), 0, 2)+1)</f>
        <v/>
      </c>
      <c r="AW81" s="71" t="str">
        <f ca="1">INDEX({"","_","-","="},IF(OR($D81 &gt;= AX$6, $E81 &lt; AW$6), 0, 1)+IF(OR($F81 &gt;= AX$6, $G81 &lt; AW$6), 0, 2)+1)</f>
        <v/>
      </c>
      <c r="AX81" s="71" t="str">
        <f ca="1">INDEX({"","_","-","="},IF(OR($D81 &gt;= AY$6, $E81 &lt; AX$6), 0, 1)+IF(OR($F81 &gt;= AY$6, $G81 &lt; AX$6), 0, 2)+1)</f>
        <v/>
      </c>
      <c r="AY81" s="71" t="str">
        <f ca="1">INDEX({"","_","-","="},IF(OR($D81 &gt;= AZ$6, $E81 &lt; AY$6), 0, 1)+IF(OR($F81 &gt;= AZ$6, $G81 &lt; AY$6), 0, 2)+1)</f>
        <v/>
      </c>
      <c r="AZ81" s="71" t="str">
        <f ca="1">INDEX({"","_","-","="},IF(OR($D81 &gt;= BA$6, $E81 &lt; AZ$6), 0, 1)+IF(OR($F81 &gt;= BA$6, $G81 &lt; AZ$6), 0, 2)+1)</f>
        <v/>
      </c>
      <c r="BA81" s="71" t="str">
        <f ca="1">INDEX({"","_","-","="},IF(OR($D81 &gt;= BB$6, $E81 &lt; BA$6), 0, 1)+IF(OR($F81 &gt;= BB$6, $G81 &lt; BA$6), 0, 2)+1)</f>
        <v/>
      </c>
      <c r="BB81" s="71" t="str">
        <f ca="1">INDEX({"","_","-","="},IF(OR($D81 &gt;= BC$6, $E81 &lt; BB$6), 0, 1)+IF(OR($F81 &gt;= BC$6, $G81 &lt; BB$6), 0, 2)+1)</f>
        <v/>
      </c>
      <c r="BC81" s="71" t="str">
        <f ca="1">INDEX({"","_","-","="},IF(OR($D81 &gt;= BD$6, $E81 &lt; BC$6), 0, 1)+IF(OR($F81 &gt;= BD$6, $G81 &lt; BC$6), 0, 2)+1)</f>
        <v/>
      </c>
      <c r="BD81" s="71" t="str">
        <f ca="1">INDEX({"","_","-","="},IF(OR($D81 &gt;= BE$6, $E81 &lt; BD$6), 0, 1)+IF(OR($F81 &gt;= BE$6, $G81 &lt; BD$6), 0, 2)+1)</f>
        <v/>
      </c>
      <c r="BE81" s="71" t="str">
        <f ca="1">INDEX({"","_","-","="},IF(OR($D81 &gt;= BF$6, $E81 &lt; BE$6), 0, 1)+IF(OR($F81 &gt;= BF$6, $G81 &lt; BE$6), 0, 2)+1)</f>
        <v/>
      </c>
      <c r="BF81" s="71" t="str">
        <f ca="1">INDEX({"","_","-","="},IF(OR($D81 &gt;= BG$6, $E81 &lt; BF$6), 0, 1)+IF(OR($F81 &gt;= BG$6, $G81 &lt; BF$6), 0, 2)+1)</f>
        <v/>
      </c>
      <c r="BG81" s="71" t="str">
        <f ca="1">INDEX({"","_","-","="},IF(OR($D81 &gt;= BH$6, $E81 &lt; BG$6), 0, 1)+IF(OR($F81 &gt;= BH$6, $G81 &lt; BG$6), 0, 2)+1)</f>
        <v/>
      </c>
      <c r="BH81" s="71" t="str">
        <f ca="1">INDEX({"","_","-","="},IF(OR($D81 &gt;= BI$6, $E81 &lt; BH$6), 0, 1)+IF(OR($F81 &gt;= BI$6, $G81 &lt; BH$6), 0, 2)+1)</f>
        <v/>
      </c>
      <c r="BI81" s="71" t="str">
        <f ca="1">INDEX({"","_","-","="},IF(OR($D81 &gt;= BJ$6, $E81 &lt; BI$6), 0, 1)+IF(OR($F81 &gt;= BJ$6, $G81 &lt; BI$6), 0, 2)+1)</f>
        <v/>
      </c>
      <c r="BJ81" s="71" t="str">
        <f ca="1">INDEX({"","_","-","="},IF(OR($D81 &gt;= BK$6, $E81 &lt; BJ$6), 0, 1)+IF(OR($F81 &gt;= BK$6, $G81 &lt; BJ$6), 0, 2)+1)</f>
        <v/>
      </c>
      <c r="BK81" s="71" t="str">
        <f ca="1">INDEX({"","_","-","="},IF(OR($D81 &gt;= BL$6, $E81 &lt; BK$6), 0, 1)+IF(OR($F81 &gt;= BL$6, $G81 &lt; BK$6), 0, 2)+1)</f>
        <v/>
      </c>
      <c r="BL81" s="71" t="str">
        <f ca="1">INDEX({"","_","-","="},IF(OR($D81 &gt;= BM$6, $E81 &lt; BL$6), 0, 1)+IF(OR($F81 &gt;= BM$6, $G81 &lt; BL$6), 0, 2)+1)</f>
        <v/>
      </c>
      <c r="BM81" s="71" t="str">
        <f ca="1">INDEX({"","_","-","="},IF(OR($D81 &gt;= BN$6, $E81 &lt; BM$6), 0, 1)+IF(OR($F81 &gt;= BN$6, $G81 &lt; BM$6), 0, 2)+1)</f>
        <v/>
      </c>
      <c r="BN81" s="71" t="str">
        <f ca="1">INDEX({"","_","-","="},IF(OR($D81 &gt;= BO$6, $E81 &lt; BN$6), 0, 1)+IF(OR($F81 &gt;= BO$6, $G81 &lt; BN$6), 0, 2)+1)</f>
        <v/>
      </c>
      <c r="BO81" s="71" t="str">
        <f ca="1">INDEX({"","_","-","="},IF(OR($D81 &gt;= BP$6, $E81 &lt; BO$6), 0, 1)+IF(OR($F81 &gt;= BP$6, $G81 &lt; BO$6), 0, 2)+1)</f>
        <v/>
      </c>
      <c r="BP81" s="71" t="str">
        <f ca="1">INDEX({"","_","-","="},IF(OR($D81 &gt;= BQ$6, $E81 &lt; BP$6), 0, 1)+IF(OR($F81 &gt;= BQ$6, $G81 &lt; BP$6), 0, 2)+1)</f>
        <v/>
      </c>
      <c r="BQ81" s="71" t="str">
        <f ca="1">INDEX({"","_","-","="},IF(OR($D81 &gt;= BR$6, $E81 &lt; BQ$6), 0, 1)+IF(OR($F81 &gt;= BR$6, $G81 &lt; BQ$6), 0, 2)+1)</f>
        <v/>
      </c>
      <c r="BR81" s="71" t="str">
        <f ca="1">INDEX({"","_","-","="},IF(OR($D81 &gt;= BS$6, $E81 &lt; BR$6), 0, 1)+IF(OR($F81 &gt;= BS$6, $G81 &lt; BR$6), 0, 2)+1)</f>
        <v/>
      </c>
      <c r="BS81" s="71" t="str">
        <f ca="1">INDEX({"","_","-","="},IF(OR($D81 &gt;= BT$6, $E81 &lt; BS$6), 0, 1)+IF(OR($F81 &gt;= BT$6, $G81 &lt; BS$6), 0, 2)+1)</f>
        <v/>
      </c>
      <c r="BT81" s="71" t="str">
        <f ca="1">INDEX({"","_","-","="},IF(OR($D81 &gt;= BU$6, $E81 &lt; BT$6), 0, 1)+IF(OR($F81 &gt;= BU$6, $G81 &lt; BT$6), 0, 2)+1)</f>
        <v/>
      </c>
      <c r="BU81" s="71" t="str">
        <f ca="1">INDEX({"","_","-","="},IF(OR($D81 &gt;= BV$6, $E81 &lt; BU$6), 0, 1)+IF(OR($F81 &gt;= BV$6, $G81 &lt; BU$6), 0, 2)+1)</f>
        <v/>
      </c>
      <c r="BV81" s="71" t="str">
        <f ca="1">INDEX({"","_","-","="},IF(OR($D81 &gt;= BW$6, $E81 &lt; BV$6), 0, 1)+IF(OR($F81 &gt;= BW$6, $G81 &lt; BV$6), 0, 2)+1)</f>
        <v/>
      </c>
      <c r="BW81" s="71" t="str">
        <f ca="1">INDEX({"","_","-","="},IF(OR($D81 &gt;= BX$6, $E81 &lt; BW$6), 0, 1)+IF(OR($F81 &gt;= BX$6, $G81 &lt; BW$6), 0, 2)+1)</f>
        <v/>
      </c>
      <c r="BX81" s="71" t="str">
        <f ca="1">INDEX({"","_","-","="},IF(OR($D81 &gt;= BY$6, $E81 &lt; BX$6), 0, 1)+IF(OR($F81 &gt;= BY$6, $G81 &lt; BX$6), 0, 2)+1)</f>
        <v/>
      </c>
      <c r="BY81" s="71" t="str">
        <f ca="1">INDEX({"","_","-","="},IF(OR($D81 &gt;= BZ$6, $E81 &lt; BY$6), 0, 1)+IF(OR($F81 &gt;= BZ$6, $G81 &lt; BY$6), 0, 2)+1)</f>
        <v/>
      </c>
      <c r="BZ81" s="71" t="str">
        <f ca="1">INDEX({"","_","-","="},IF(OR($D81 &gt;= CA$6, $E81 &lt; BZ$6), 0, 1)+IF(OR($F81 &gt;= CA$6, $G81 &lt; BZ$6), 0, 2)+1)</f>
        <v/>
      </c>
      <c r="CA81" s="71" t="str">
        <f ca="1">INDEX({"","_","-","="},IF(OR($D81 &gt;= CB$6, $E81 &lt; CA$6), 0, 1)+IF(OR($F81 &gt;= CB$6, $G81 &lt; CA$6), 0, 2)+1)</f>
        <v/>
      </c>
      <c r="CB81" s="71" t="str">
        <f ca="1">INDEX({"","_","-","="},IF(OR($D81 &gt;= CC$6, $E81 &lt; CB$6), 0, 1)+IF(OR($F81 &gt;= CC$6, $G81 &lt; CB$6), 0, 2)+1)</f>
        <v/>
      </c>
      <c r="CC81" s="71" t="str">
        <f ca="1">INDEX({"","_","-","="},IF(OR($D81 &gt;= CD$6, $E81 &lt; CC$6), 0, 1)+IF(OR($F81 &gt;= CD$6, $G81 &lt; CC$6), 0, 2)+1)</f>
        <v/>
      </c>
      <c r="CD81" s="71" t="str">
        <f ca="1">INDEX({"","_","-","="},IF(OR($D81 &gt;= CE$6, $E81 &lt; CD$6), 0, 1)+IF(OR($F81 &gt;= CE$6, $G81 &lt; CD$6), 0, 2)+1)</f>
        <v/>
      </c>
    </row>
    <row r="82" spans="1:82">
      <c r="A82" s="8" t="str">
        <f ca="1">IF('临-进度'!N77,'临-进度'!$A77,"")</f>
        <v/>
      </c>
      <c r="B82" s="8" t="str">
        <f ca="1">IF('临-进度'!N77,'临-进度'!$B77,"")</f>
        <v/>
      </c>
      <c r="C82" s="8" t="str">
        <f ca="1">IF('临-进度'!N77,'临-进度'!$F77,"")</f>
        <v/>
      </c>
      <c r="D82" s="42" t="str">
        <f ca="1">IF('临-进度'!$N77,'临-进度'!$J77,"")</f>
        <v/>
      </c>
      <c r="E82" s="42" t="str">
        <f ca="1">IF('临-进度'!$N77,'临-进度'!$AF77,"")</f>
        <v/>
      </c>
      <c r="F82" s="42" t="str">
        <f ca="1">IF('临-进度'!$N77,'临-进度'!$K77,"")</f>
        <v/>
      </c>
      <c r="G82" s="76" t="str">
        <f ca="1">IF('临-进度'!$N77,'临-进度'!$AG77,"")</f>
        <v/>
      </c>
      <c r="H82" s="71" t="str">
        <f ca="1">INDEX({"","_","-","="},IF(OR($D82 &gt;= I$6, $E82 &lt; H$6), 0, 1)+IF(OR($F82 &gt;= I$6, $G82 &lt; H$6), 0, 2)+1)</f>
        <v/>
      </c>
      <c r="I82" s="71" t="str">
        <f ca="1">INDEX({"","_","-","="},IF(OR($D82 &gt;= J$6, $E82 &lt; I$6), 0, 1)+IF(OR($F82 &gt;= J$6, $G82 &lt; I$6), 0, 2)+1)</f>
        <v/>
      </c>
      <c r="J82" s="71" t="str">
        <f ca="1">INDEX({"","_","-","="},IF(OR($D82 &gt;= K$6, $E82 &lt; J$6), 0, 1)+IF(OR($F82 &gt;= K$6, $G82 &lt; J$6), 0, 2)+1)</f>
        <v/>
      </c>
      <c r="K82" s="71" t="str">
        <f ca="1">INDEX({"","_","-","="},IF(OR($D82 &gt;= L$6, $E82 &lt; K$6), 0, 1)+IF(OR($F82 &gt;= L$6, $G82 &lt; K$6), 0, 2)+1)</f>
        <v/>
      </c>
      <c r="L82" s="71" t="str">
        <f ca="1">INDEX({"","_","-","="},IF(OR($D82 &gt;= M$6, $E82 &lt; L$6), 0, 1)+IF(OR($F82 &gt;= M$6, $G82 &lt; L$6), 0, 2)+1)</f>
        <v/>
      </c>
      <c r="M82" s="71" t="str">
        <f ca="1">INDEX({"","_","-","="},IF(OR($D82 &gt;= N$6, $E82 &lt; M$6), 0, 1)+IF(OR($F82 &gt;= N$6, $G82 &lt; M$6), 0, 2)+1)</f>
        <v/>
      </c>
      <c r="N82" s="71" t="str">
        <f ca="1">INDEX({"","_","-","="},IF(OR($D82 &gt;= O$6, $E82 &lt; N$6), 0, 1)+IF(OR($F82 &gt;= O$6, $G82 &lt; N$6), 0, 2)+1)</f>
        <v/>
      </c>
      <c r="O82" s="71" t="str">
        <f ca="1">INDEX({"","_","-","="},IF(OR($D82 &gt;= P$6, $E82 &lt; O$6), 0, 1)+IF(OR($F82 &gt;= P$6, $G82 &lt; O$6), 0, 2)+1)</f>
        <v/>
      </c>
      <c r="P82" s="71" t="str">
        <f ca="1">INDEX({"","_","-","="},IF(OR($D82 &gt;= Q$6, $E82 &lt; P$6), 0, 1)+IF(OR($F82 &gt;= Q$6, $G82 &lt; P$6), 0, 2)+1)</f>
        <v/>
      </c>
      <c r="Q82" s="71" t="str">
        <f ca="1">INDEX({"","_","-","="},IF(OR($D82 &gt;= R$6, $E82 &lt; Q$6), 0, 1)+IF(OR($F82 &gt;= R$6, $G82 &lt; Q$6), 0, 2)+1)</f>
        <v/>
      </c>
      <c r="R82" s="71" t="str">
        <f ca="1">INDEX({"","_","-","="},IF(OR($D82 &gt;= S$6, $E82 &lt; R$6), 0, 1)+IF(OR($F82 &gt;= S$6, $G82 &lt; R$6), 0, 2)+1)</f>
        <v/>
      </c>
      <c r="S82" s="71" t="str">
        <f ca="1">INDEX({"","_","-","="},IF(OR($D82 &gt;= T$6, $E82 &lt; S$6), 0, 1)+IF(OR($F82 &gt;= T$6, $G82 &lt; S$6), 0, 2)+1)</f>
        <v/>
      </c>
      <c r="T82" s="71" t="str">
        <f ca="1">INDEX({"","_","-","="},IF(OR($D82 &gt;= U$6, $E82 &lt; T$6), 0, 1)+IF(OR($F82 &gt;= U$6, $G82 &lt; T$6), 0, 2)+1)</f>
        <v/>
      </c>
      <c r="U82" s="71" t="str">
        <f ca="1">INDEX({"","_","-","="},IF(OR($D82 &gt;= V$6, $E82 &lt; U$6), 0, 1)+IF(OR($F82 &gt;= V$6, $G82 &lt; U$6), 0, 2)+1)</f>
        <v/>
      </c>
      <c r="V82" s="71" t="str">
        <f ca="1">INDEX({"","_","-","="},IF(OR($D82 &gt;= W$6, $E82 &lt; V$6), 0, 1)+IF(OR($F82 &gt;= W$6, $G82 &lt; V$6), 0, 2)+1)</f>
        <v/>
      </c>
      <c r="W82" s="71" t="str">
        <f ca="1">INDEX({"","_","-","="},IF(OR($D82 &gt;= X$6, $E82 &lt; W$6), 0, 1)+IF(OR($F82 &gt;= X$6, $G82 &lt; W$6), 0, 2)+1)</f>
        <v/>
      </c>
      <c r="X82" s="71" t="str">
        <f ca="1">INDEX({"","_","-","="},IF(OR($D82 &gt;= Y$6, $E82 &lt; X$6), 0, 1)+IF(OR($F82 &gt;= Y$6, $G82 &lt; X$6), 0, 2)+1)</f>
        <v/>
      </c>
      <c r="Y82" s="71" t="str">
        <f ca="1">INDEX({"","_","-","="},IF(OR($D82 &gt;= Z$6, $E82 &lt; Y$6), 0, 1)+IF(OR($F82 &gt;= Z$6, $G82 &lt; Y$6), 0, 2)+1)</f>
        <v/>
      </c>
      <c r="Z82" s="71" t="str">
        <f ca="1">INDEX({"","_","-","="},IF(OR($D82 &gt;= AA$6, $E82 &lt; Z$6), 0, 1)+IF(OR($F82 &gt;= AA$6, $G82 &lt; Z$6), 0, 2)+1)</f>
        <v/>
      </c>
      <c r="AA82" s="71" t="str">
        <f ca="1">INDEX({"","_","-","="},IF(OR($D82 &gt;= AB$6, $E82 &lt; AA$6), 0, 1)+IF(OR($F82 &gt;= AB$6, $G82 &lt; AA$6), 0, 2)+1)</f>
        <v/>
      </c>
      <c r="AB82" s="71" t="str">
        <f ca="1">INDEX({"","_","-","="},IF(OR($D82 &gt;= AC$6, $E82 &lt; AB$6), 0, 1)+IF(OR($F82 &gt;= AC$6, $G82 &lt; AB$6), 0, 2)+1)</f>
        <v/>
      </c>
      <c r="AC82" s="71" t="str">
        <f ca="1">INDEX({"","_","-","="},IF(OR($D82 &gt;= AD$6, $E82 &lt; AC$6), 0, 1)+IF(OR($F82 &gt;= AD$6, $G82 &lt; AC$6), 0, 2)+1)</f>
        <v/>
      </c>
      <c r="AD82" s="71" t="str">
        <f ca="1">INDEX({"","_","-","="},IF(OR($D82 &gt;= AE$6, $E82 &lt; AD$6), 0, 1)+IF(OR($F82 &gt;= AE$6, $G82 &lt; AD$6), 0, 2)+1)</f>
        <v/>
      </c>
      <c r="AE82" s="71" t="str">
        <f ca="1">INDEX({"","_","-","="},IF(OR($D82 &gt;= AF$6, $E82 &lt; AE$6), 0, 1)+IF(OR($F82 &gt;= AF$6, $G82 &lt; AE$6), 0, 2)+1)</f>
        <v/>
      </c>
      <c r="AF82" s="71" t="str">
        <f ca="1">INDEX({"","_","-","="},IF(OR($D82 &gt;= AG$6, $E82 &lt; AF$6), 0, 1)+IF(OR($F82 &gt;= AG$6, $G82 &lt; AF$6), 0, 2)+1)</f>
        <v/>
      </c>
      <c r="AG82" s="71" t="str">
        <f ca="1">INDEX({"","_","-","="},IF(OR($D82 &gt;= AH$6, $E82 &lt; AG$6), 0, 1)+IF(OR($F82 &gt;= AH$6, $G82 &lt; AG$6), 0, 2)+1)</f>
        <v/>
      </c>
      <c r="AH82" s="71" t="str">
        <f ca="1">INDEX({"","_","-","="},IF(OR($D82 &gt;= AI$6, $E82 &lt; AH$6), 0, 1)+IF(OR($F82 &gt;= AI$6, $G82 &lt; AH$6), 0, 2)+1)</f>
        <v/>
      </c>
      <c r="AI82" s="71" t="str">
        <f ca="1">INDEX({"","_","-","="},IF(OR($D82 &gt;= AJ$6, $E82 &lt; AI$6), 0, 1)+IF(OR($F82 &gt;= AJ$6, $G82 &lt; AI$6), 0, 2)+1)</f>
        <v/>
      </c>
      <c r="AJ82" s="71" t="str">
        <f ca="1">INDEX({"","_","-","="},IF(OR($D82 &gt;= AK$6, $E82 &lt; AJ$6), 0, 1)+IF(OR($F82 &gt;= AK$6, $G82 &lt; AJ$6), 0, 2)+1)</f>
        <v/>
      </c>
      <c r="AK82" s="71" t="str">
        <f ca="1">INDEX({"","_","-","="},IF(OR($D82 &gt;= AL$6, $E82 &lt; AK$6), 0, 1)+IF(OR($F82 &gt;= AL$6, $G82 &lt; AK$6), 0, 2)+1)</f>
        <v/>
      </c>
      <c r="AL82" s="71" t="str">
        <f ca="1">INDEX({"","_","-","="},IF(OR($D82 &gt;= AM$6, $E82 &lt; AL$6), 0, 1)+IF(OR($F82 &gt;= AM$6, $G82 &lt; AL$6), 0, 2)+1)</f>
        <v/>
      </c>
      <c r="AM82" s="71" t="str">
        <f ca="1">INDEX({"","_","-","="},IF(OR($D82 &gt;= AN$6, $E82 &lt; AM$6), 0, 1)+IF(OR($F82 &gt;= AN$6, $G82 &lt; AM$6), 0, 2)+1)</f>
        <v/>
      </c>
      <c r="AN82" s="71" t="str">
        <f ca="1">INDEX({"","_","-","="},IF(OR($D82 &gt;= AO$6, $E82 &lt; AN$6), 0, 1)+IF(OR($F82 &gt;= AO$6, $G82 &lt; AN$6), 0, 2)+1)</f>
        <v/>
      </c>
      <c r="AO82" s="71" t="str">
        <f ca="1">INDEX({"","_","-","="},IF(OR($D82 &gt;= AP$6, $E82 &lt; AO$6), 0, 1)+IF(OR($F82 &gt;= AP$6, $G82 &lt; AO$6), 0, 2)+1)</f>
        <v/>
      </c>
      <c r="AP82" s="71" t="str">
        <f ca="1">INDEX({"","_","-","="},IF(OR($D82 &gt;= AQ$6, $E82 &lt; AP$6), 0, 1)+IF(OR($F82 &gt;= AQ$6, $G82 &lt; AP$6), 0, 2)+1)</f>
        <v/>
      </c>
      <c r="AQ82" s="71" t="str">
        <f ca="1">INDEX({"","_","-","="},IF(OR($D82 &gt;= AR$6, $E82 &lt; AQ$6), 0, 1)+IF(OR($F82 &gt;= AR$6, $G82 &lt; AQ$6), 0, 2)+1)</f>
        <v/>
      </c>
      <c r="AR82" s="71" t="str">
        <f ca="1">INDEX({"","_","-","="},IF(OR($D82 &gt;= AS$6, $E82 &lt; AR$6), 0, 1)+IF(OR($F82 &gt;= AS$6, $G82 &lt; AR$6), 0, 2)+1)</f>
        <v/>
      </c>
      <c r="AS82" s="71" t="str">
        <f ca="1">INDEX({"","_","-","="},IF(OR($D82 &gt;= AT$6, $E82 &lt; AS$6), 0, 1)+IF(OR($F82 &gt;= AT$6, $G82 &lt; AS$6), 0, 2)+1)</f>
        <v/>
      </c>
      <c r="AT82" s="71" t="str">
        <f ca="1">INDEX({"","_","-","="},IF(OR($D82 &gt;= AU$6, $E82 &lt; AT$6), 0, 1)+IF(OR($F82 &gt;= AU$6, $G82 &lt; AT$6), 0, 2)+1)</f>
        <v/>
      </c>
      <c r="AU82" s="71" t="str">
        <f ca="1">INDEX({"","_","-","="},IF(OR($D82 &gt;= AV$6, $E82 &lt; AU$6), 0, 1)+IF(OR($F82 &gt;= AV$6, $G82 &lt; AU$6), 0, 2)+1)</f>
        <v/>
      </c>
      <c r="AV82" s="71" t="str">
        <f ca="1">INDEX({"","_","-","="},IF(OR($D82 &gt;= AW$6, $E82 &lt; AV$6), 0, 1)+IF(OR($F82 &gt;= AW$6, $G82 &lt; AV$6), 0, 2)+1)</f>
        <v/>
      </c>
      <c r="AW82" s="71" t="str">
        <f ca="1">INDEX({"","_","-","="},IF(OR($D82 &gt;= AX$6, $E82 &lt; AW$6), 0, 1)+IF(OR($F82 &gt;= AX$6, $G82 &lt; AW$6), 0, 2)+1)</f>
        <v/>
      </c>
      <c r="AX82" s="71" t="str">
        <f ca="1">INDEX({"","_","-","="},IF(OR($D82 &gt;= AY$6, $E82 &lt; AX$6), 0, 1)+IF(OR($F82 &gt;= AY$6, $G82 &lt; AX$6), 0, 2)+1)</f>
        <v/>
      </c>
      <c r="AY82" s="71" t="str">
        <f ca="1">INDEX({"","_","-","="},IF(OR($D82 &gt;= AZ$6, $E82 &lt; AY$6), 0, 1)+IF(OR($F82 &gt;= AZ$6, $G82 &lt; AY$6), 0, 2)+1)</f>
        <v/>
      </c>
      <c r="AZ82" s="71" t="str">
        <f ca="1">INDEX({"","_","-","="},IF(OR($D82 &gt;= BA$6, $E82 &lt; AZ$6), 0, 1)+IF(OR($F82 &gt;= BA$6, $G82 &lt; AZ$6), 0, 2)+1)</f>
        <v/>
      </c>
      <c r="BA82" s="71" t="str">
        <f ca="1">INDEX({"","_","-","="},IF(OR($D82 &gt;= BB$6, $E82 &lt; BA$6), 0, 1)+IF(OR($F82 &gt;= BB$6, $G82 &lt; BA$6), 0, 2)+1)</f>
        <v/>
      </c>
      <c r="BB82" s="71" t="str">
        <f ca="1">INDEX({"","_","-","="},IF(OR($D82 &gt;= BC$6, $E82 &lt; BB$6), 0, 1)+IF(OR($F82 &gt;= BC$6, $G82 &lt; BB$6), 0, 2)+1)</f>
        <v/>
      </c>
      <c r="BC82" s="71" t="str">
        <f ca="1">INDEX({"","_","-","="},IF(OR($D82 &gt;= BD$6, $E82 &lt; BC$6), 0, 1)+IF(OR($F82 &gt;= BD$6, $G82 &lt; BC$6), 0, 2)+1)</f>
        <v/>
      </c>
      <c r="BD82" s="71" t="str">
        <f ca="1">INDEX({"","_","-","="},IF(OR($D82 &gt;= BE$6, $E82 &lt; BD$6), 0, 1)+IF(OR($F82 &gt;= BE$6, $G82 &lt; BD$6), 0, 2)+1)</f>
        <v/>
      </c>
      <c r="BE82" s="71" t="str">
        <f ca="1">INDEX({"","_","-","="},IF(OR($D82 &gt;= BF$6, $E82 &lt; BE$6), 0, 1)+IF(OR($F82 &gt;= BF$6, $G82 &lt; BE$6), 0, 2)+1)</f>
        <v/>
      </c>
      <c r="BF82" s="71" t="str">
        <f ca="1">INDEX({"","_","-","="},IF(OR($D82 &gt;= BG$6, $E82 &lt; BF$6), 0, 1)+IF(OR($F82 &gt;= BG$6, $G82 &lt; BF$6), 0, 2)+1)</f>
        <v/>
      </c>
      <c r="BG82" s="71" t="str">
        <f ca="1">INDEX({"","_","-","="},IF(OR($D82 &gt;= BH$6, $E82 &lt; BG$6), 0, 1)+IF(OR($F82 &gt;= BH$6, $G82 &lt; BG$6), 0, 2)+1)</f>
        <v/>
      </c>
      <c r="BH82" s="71" t="str">
        <f ca="1">INDEX({"","_","-","="},IF(OR($D82 &gt;= BI$6, $E82 &lt; BH$6), 0, 1)+IF(OR($F82 &gt;= BI$6, $G82 &lt; BH$6), 0, 2)+1)</f>
        <v/>
      </c>
      <c r="BI82" s="71" t="str">
        <f ca="1">INDEX({"","_","-","="},IF(OR($D82 &gt;= BJ$6, $E82 &lt; BI$6), 0, 1)+IF(OR($F82 &gt;= BJ$6, $G82 &lt; BI$6), 0, 2)+1)</f>
        <v/>
      </c>
      <c r="BJ82" s="71" t="str">
        <f ca="1">INDEX({"","_","-","="},IF(OR($D82 &gt;= BK$6, $E82 &lt; BJ$6), 0, 1)+IF(OR($F82 &gt;= BK$6, $G82 &lt; BJ$6), 0, 2)+1)</f>
        <v/>
      </c>
      <c r="BK82" s="71" t="str">
        <f ca="1">INDEX({"","_","-","="},IF(OR($D82 &gt;= BL$6, $E82 &lt; BK$6), 0, 1)+IF(OR($F82 &gt;= BL$6, $G82 &lt; BK$6), 0, 2)+1)</f>
        <v/>
      </c>
      <c r="BL82" s="71" t="str">
        <f ca="1">INDEX({"","_","-","="},IF(OR($D82 &gt;= BM$6, $E82 &lt; BL$6), 0, 1)+IF(OR($F82 &gt;= BM$6, $G82 &lt; BL$6), 0, 2)+1)</f>
        <v/>
      </c>
      <c r="BM82" s="71" t="str">
        <f ca="1">INDEX({"","_","-","="},IF(OR($D82 &gt;= BN$6, $E82 &lt; BM$6), 0, 1)+IF(OR($F82 &gt;= BN$6, $G82 &lt; BM$6), 0, 2)+1)</f>
        <v/>
      </c>
      <c r="BN82" s="71" t="str">
        <f ca="1">INDEX({"","_","-","="},IF(OR($D82 &gt;= BO$6, $E82 &lt; BN$6), 0, 1)+IF(OR($F82 &gt;= BO$6, $G82 &lt; BN$6), 0, 2)+1)</f>
        <v/>
      </c>
      <c r="BO82" s="71" t="str">
        <f ca="1">INDEX({"","_","-","="},IF(OR($D82 &gt;= BP$6, $E82 &lt; BO$6), 0, 1)+IF(OR($F82 &gt;= BP$6, $G82 &lt; BO$6), 0, 2)+1)</f>
        <v/>
      </c>
      <c r="BP82" s="71" t="str">
        <f ca="1">INDEX({"","_","-","="},IF(OR($D82 &gt;= BQ$6, $E82 &lt; BP$6), 0, 1)+IF(OR($F82 &gt;= BQ$6, $G82 &lt; BP$6), 0, 2)+1)</f>
        <v/>
      </c>
      <c r="BQ82" s="71" t="str">
        <f ca="1">INDEX({"","_","-","="},IF(OR($D82 &gt;= BR$6, $E82 &lt; BQ$6), 0, 1)+IF(OR($F82 &gt;= BR$6, $G82 &lt; BQ$6), 0, 2)+1)</f>
        <v/>
      </c>
      <c r="BR82" s="71" t="str">
        <f ca="1">INDEX({"","_","-","="},IF(OR($D82 &gt;= BS$6, $E82 &lt; BR$6), 0, 1)+IF(OR($F82 &gt;= BS$6, $G82 &lt; BR$6), 0, 2)+1)</f>
        <v/>
      </c>
      <c r="BS82" s="71" t="str">
        <f ca="1">INDEX({"","_","-","="},IF(OR($D82 &gt;= BT$6, $E82 &lt; BS$6), 0, 1)+IF(OR($F82 &gt;= BT$6, $G82 &lt; BS$6), 0, 2)+1)</f>
        <v/>
      </c>
      <c r="BT82" s="71" t="str">
        <f ca="1">INDEX({"","_","-","="},IF(OR($D82 &gt;= BU$6, $E82 &lt; BT$6), 0, 1)+IF(OR($F82 &gt;= BU$6, $G82 &lt; BT$6), 0, 2)+1)</f>
        <v/>
      </c>
      <c r="BU82" s="71" t="str">
        <f ca="1">INDEX({"","_","-","="},IF(OR($D82 &gt;= BV$6, $E82 &lt; BU$6), 0, 1)+IF(OR($F82 &gt;= BV$6, $G82 &lt; BU$6), 0, 2)+1)</f>
        <v/>
      </c>
      <c r="BV82" s="71" t="str">
        <f ca="1">INDEX({"","_","-","="},IF(OR($D82 &gt;= BW$6, $E82 &lt; BV$6), 0, 1)+IF(OR($F82 &gt;= BW$6, $G82 &lt; BV$6), 0, 2)+1)</f>
        <v/>
      </c>
      <c r="BW82" s="71" t="str">
        <f ca="1">INDEX({"","_","-","="},IF(OR($D82 &gt;= BX$6, $E82 &lt; BW$6), 0, 1)+IF(OR($F82 &gt;= BX$6, $G82 &lt; BW$6), 0, 2)+1)</f>
        <v/>
      </c>
      <c r="BX82" s="71" t="str">
        <f ca="1">INDEX({"","_","-","="},IF(OR($D82 &gt;= BY$6, $E82 &lt; BX$6), 0, 1)+IF(OR($F82 &gt;= BY$6, $G82 &lt; BX$6), 0, 2)+1)</f>
        <v/>
      </c>
      <c r="BY82" s="71" t="str">
        <f ca="1">INDEX({"","_","-","="},IF(OR($D82 &gt;= BZ$6, $E82 &lt; BY$6), 0, 1)+IF(OR($F82 &gt;= BZ$6, $G82 &lt; BY$6), 0, 2)+1)</f>
        <v/>
      </c>
      <c r="BZ82" s="71" t="str">
        <f ca="1">INDEX({"","_","-","="},IF(OR($D82 &gt;= CA$6, $E82 &lt; BZ$6), 0, 1)+IF(OR($F82 &gt;= CA$6, $G82 &lt; BZ$6), 0, 2)+1)</f>
        <v/>
      </c>
      <c r="CA82" s="71" t="str">
        <f ca="1">INDEX({"","_","-","="},IF(OR($D82 &gt;= CB$6, $E82 &lt; CA$6), 0, 1)+IF(OR($F82 &gt;= CB$6, $G82 &lt; CA$6), 0, 2)+1)</f>
        <v/>
      </c>
      <c r="CB82" s="71" t="str">
        <f ca="1">INDEX({"","_","-","="},IF(OR($D82 &gt;= CC$6, $E82 &lt; CB$6), 0, 1)+IF(OR($F82 &gt;= CC$6, $G82 &lt; CB$6), 0, 2)+1)</f>
        <v/>
      </c>
      <c r="CC82" s="71" t="str">
        <f ca="1">INDEX({"","_","-","="},IF(OR($D82 &gt;= CD$6, $E82 &lt; CC$6), 0, 1)+IF(OR($F82 &gt;= CD$6, $G82 &lt; CC$6), 0, 2)+1)</f>
        <v/>
      </c>
      <c r="CD82" s="71" t="str">
        <f ca="1">INDEX({"","_","-","="},IF(OR($D82 &gt;= CE$6, $E82 &lt; CD$6), 0, 1)+IF(OR($F82 &gt;= CE$6, $G82 &lt; CD$6), 0, 2)+1)</f>
        <v/>
      </c>
    </row>
    <row r="83" spans="1:82">
      <c r="A83" s="8" t="str">
        <f ca="1">IF('临-进度'!N78,'临-进度'!$A78,"")</f>
        <v/>
      </c>
      <c r="B83" s="8" t="str">
        <f ca="1">IF('临-进度'!N78,'临-进度'!$B78,"")</f>
        <v/>
      </c>
      <c r="C83" s="8" t="str">
        <f ca="1">IF('临-进度'!N78,'临-进度'!$F78,"")</f>
        <v/>
      </c>
      <c r="D83" s="42" t="str">
        <f ca="1">IF('临-进度'!$N78,'临-进度'!$J78,"")</f>
        <v/>
      </c>
      <c r="E83" s="42" t="str">
        <f ca="1">IF('临-进度'!$N78,'临-进度'!$AF78,"")</f>
        <v/>
      </c>
      <c r="F83" s="42" t="str">
        <f ca="1">IF('临-进度'!$N78,'临-进度'!$K78,"")</f>
        <v/>
      </c>
      <c r="G83" s="76" t="str">
        <f ca="1">IF('临-进度'!$N78,'临-进度'!$AG78,"")</f>
        <v/>
      </c>
      <c r="H83" s="71" t="str">
        <f ca="1">INDEX({"","_","-","="},IF(OR($D83 &gt;= I$6, $E83 &lt; H$6), 0, 1)+IF(OR($F83 &gt;= I$6, $G83 &lt; H$6), 0, 2)+1)</f>
        <v/>
      </c>
      <c r="I83" s="71" t="str">
        <f ca="1">INDEX({"","_","-","="},IF(OR($D83 &gt;= J$6, $E83 &lt; I$6), 0, 1)+IF(OR($F83 &gt;= J$6, $G83 &lt; I$6), 0, 2)+1)</f>
        <v/>
      </c>
      <c r="J83" s="71" t="str">
        <f ca="1">INDEX({"","_","-","="},IF(OR($D83 &gt;= K$6, $E83 &lt; J$6), 0, 1)+IF(OR($F83 &gt;= K$6, $G83 &lt; J$6), 0, 2)+1)</f>
        <v/>
      </c>
      <c r="K83" s="71" t="str">
        <f ca="1">INDEX({"","_","-","="},IF(OR($D83 &gt;= L$6, $E83 &lt; K$6), 0, 1)+IF(OR($F83 &gt;= L$6, $G83 &lt; K$6), 0, 2)+1)</f>
        <v/>
      </c>
      <c r="L83" s="71" t="str">
        <f ca="1">INDEX({"","_","-","="},IF(OR($D83 &gt;= M$6, $E83 &lt; L$6), 0, 1)+IF(OR($F83 &gt;= M$6, $G83 &lt; L$6), 0, 2)+1)</f>
        <v/>
      </c>
      <c r="M83" s="71" t="str">
        <f ca="1">INDEX({"","_","-","="},IF(OR($D83 &gt;= N$6, $E83 &lt; M$6), 0, 1)+IF(OR($F83 &gt;= N$6, $G83 &lt; M$6), 0, 2)+1)</f>
        <v/>
      </c>
      <c r="N83" s="71" t="str">
        <f ca="1">INDEX({"","_","-","="},IF(OR($D83 &gt;= O$6, $E83 &lt; N$6), 0, 1)+IF(OR($F83 &gt;= O$6, $G83 &lt; N$6), 0, 2)+1)</f>
        <v/>
      </c>
      <c r="O83" s="71" t="str">
        <f ca="1">INDEX({"","_","-","="},IF(OR($D83 &gt;= P$6, $E83 &lt; O$6), 0, 1)+IF(OR($F83 &gt;= P$6, $G83 &lt; O$6), 0, 2)+1)</f>
        <v/>
      </c>
      <c r="P83" s="71" t="str">
        <f ca="1">INDEX({"","_","-","="},IF(OR($D83 &gt;= Q$6, $E83 &lt; P$6), 0, 1)+IF(OR($F83 &gt;= Q$6, $G83 &lt; P$6), 0, 2)+1)</f>
        <v/>
      </c>
      <c r="Q83" s="71" t="str">
        <f ca="1">INDEX({"","_","-","="},IF(OR($D83 &gt;= R$6, $E83 &lt; Q$6), 0, 1)+IF(OR($F83 &gt;= R$6, $G83 &lt; Q$6), 0, 2)+1)</f>
        <v/>
      </c>
      <c r="R83" s="71" t="str">
        <f ca="1">INDEX({"","_","-","="},IF(OR($D83 &gt;= S$6, $E83 &lt; R$6), 0, 1)+IF(OR($F83 &gt;= S$6, $G83 &lt; R$6), 0, 2)+1)</f>
        <v/>
      </c>
      <c r="S83" s="71" t="str">
        <f ca="1">INDEX({"","_","-","="},IF(OR($D83 &gt;= T$6, $E83 &lt; S$6), 0, 1)+IF(OR($F83 &gt;= T$6, $G83 &lt; S$6), 0, 2)+1)</f>
        <v/>
      </c>
      <c r="T83" s="71" t="str">
        <f ca="1">INDEX({"","_","-","="},IF(OR($D83 &gt;= U$6, $E83 &lt; T$6), 0, 1)+IF(OR($F83 &gt;= U$6, $G83 &lt; T$6), 0, 2)+1)</f>
        <v/>
      </c>
      <c r="U83" s="71" t="str">
        <f ca="1">INDEX({"","_","-","="},IF(OR($D83 &gt;= V$6, $E83 &lt; U$6), 0, 1)+IF(OR($F83 &gt;= V$6, $G83 &lt; U$6), 0, 2)+1)</f>
        <v/>
      </c>
      <c r="V83" s="71" t="str">
        <f ca="1">INDEX({"","_","-","="},IF(OR($D83 &gt;= W$6, $E83 &lt; V$6), 0, 1)+IF(OR($F83 &gt;= W$6, $G83 &lt; V$6), 0, 2)+1)</f>
        <v/>
      </c>
      <c r="W83" s="71" t="str">
        <f ca="1">INDEX({"","_","-","="},IF(OR($D83 &gt;= X$6, $E83 &lt; W$6), 0, 1)+IF(OR($F83 &gt;= X$6, $G83 &lt; W$6), 0, 2)+1)</f>
        <v/>
      </c>
      <c r="X83" s="71" t="str">
        <f ca="1">INDEX({"","_","-","="},IF(OR($D83 &gt;= Y$6, $E83 &lt; X$6), 0, 1)+IF(OR($F83 &gt;= Y$6, $G83 &lt; X$6), 0, 2)+1)</f>
        <v/>
      </c>
      <c r="Y83" s="71" t="str">
        <f ca="1">INDEX({"","_","-","="},IF(OR($D83 &gt;= Z$6, $E83 &lt; Y$6), 0, 1)+IF(OR($F83 &gt;= Z$6, $G83 &lt; Y$6), 0, 2)+1)</f>
        <v/>
      </c>
      <c r="Z83" s="71" t="str">
        <f ca="1">INDEX({"","_","-","="},IF(OR($D83 &gt;= AA$6, $E83 &lt; Z$6), 0, 1)+IF(OR($F83 &gt;= AA$6, $G83 &lt; Z$6), 0, 2)+1)</f>
        <v/>
      </c>
      <c r="AA83" s="71" t="str">
        <f ca="1">INDEX({"","_","-","="},IF(OR($D83 &gt;= AB$6, $E83 &lt; AA$6), 0, 1)+IF(OR($F83 &gt;= AB$6, $G83 &lt; AA$6), 0, 2)+1)</f>
        <v/>
      </c>
      <c r="AB83" s="71" t="str">
        <f ca="1">INDEX({"","_","-","="},IF(OR($D83 &gt;= AC$6, $E83 &lt; AB$6), 0, 1)+IF(OR($F83 &gt;= AC$6, $G83 &lt; AB$6), 0, 2)+1)</f>
        <v/>
      </c>
      <c r="AC83" s="71" t="str">
        <f ca="1">INDEX({"","_","-","="},IF(OR($D83 &gt;= AD$6, $E83 &lt; AC$6), 0, 1)+IF(OR($F83 &gt;= AD$6, $G83 &lt; AC$6), 0, 2)+1)</f>
        <v/>
      </c>
      <c r="AD83" s="71" t="str">
        <f ca="1">INDEX({"","_","-","="},IF(OR($D83 &gt;= AE$6, $E83 &lt; AD$6), 0, 1)+IF(OR($F83 &gt;= AE$6, $G83 &lt; AD$6), 0, 2)+1)</f>
        <v/>
      </c>
      <c r="AE83" s="71" t="str">
        <f ca="1">INDEX({"","_","-","="},IF(OR($D83 &gt;= AF$6, $E83 &lt; AE$6), 0, 1)+IF(OR($F83 &gt;= AF$6, $G83 &lt; AE$6), 0, 2)+1)</f>
        <v/>
      </c>
      <c r="AF83" s="71" t="str">
        <f ca="1">INDEX({"","_","-","="},IF(OR($D83 &gt;= AG$6, $E83 &lt; AF$6), 0, 1)+IF(OR($F83 &gt;= AG$6, $G83 &lt; AF$6), 0, 2)+1)</f>
        <v/>
      </c>
      <c r="AG83" s="71" t="str">
        <f ca="1">INDEX({"","_","-","="},IF(OR($D83 &gt;= AH$6, $E83 &lt; AG$6), 0, 1)+IF(OR($F83 &gt;= AH$6, $G83 &lt; AG$6), 0, 2)+1)</f>
        <v/>
      </c>
      <c r="AH83" s="71" t="str">
        <f ca="1">INDEX({"","_","-","="},IF(OR($D83 &gt;= AI$6, $E83 &lt; AH$6), 0, 1)+IF(OR($F83 &gt;= AI$6, $G83 &lt; AH$6), 0, 2)+1)</f>
        <v/>
      </c>
      <c r="AI83" s="71" t="str">
        <f ca="1">INDEX({"","_","-","="},IF(OR($D83 &gt;= AJ$6, $E83 &lt; AI$6), 0, 1)+IF(OR($F83 &gt;= AJ$6, $G83 &lt; AI$6), 0, 2)+1)</f>
        <v/>
      </c>
      <c r="AJ83" s="71" t="str">
        <f ca="1">INDEX({"","_","-","="},IF(OR($D83 &gt;= AK$6, $E83 &lt; AJ$6), 0, 1)+IF(OR($F83 &gt;= AK$6, $G83 &lt; AJ$6), 0, 2)+1)</f>
        <v/>
      </c>
      <c r="AK83" s="71" t="str">
        <f ca="1">INDEX({"","_","-","="},IF(OR($D83 &gt;= AL$6, $E83 &lt; AK$6), 0, 1)+IF(OR($F83 &gt;= AL$6, $G83 &lt; AK$6), 0, 2)+1)</f>
        <v/>
      </c>
      <c r="AL83" s="71" t="str">
        <f ca="1">INDEX({"","_","-","="},IF(OR($D83 &gt;= AM$6, $E83 &lt; AL$6), 0, 1)+IF(OR($F83 &gt;= AM$6, $G83 &lt; AL$6), 0, 2)+1)</f>
        <v/>
      </c>
      <c r="AM83" s="71" t="str">
        <f ca="1">INDEX({"","_","-","="},IF(OR($D83 &gt;= AN$6, $E83 &lt; AM$6), 0, 1)+IF(OR($F83 &gt;= AN$6, $G83 &lt; AM$6), 0, 2)+1)</f>
        <v/>
      </c>
      <c r="AN83" s="71" t="str">
        <f ca="1">INDEX({"","_","-","="},IF(OR($D83 &gt;= AO$6, $E83 &lt; AN$6), 0, 1)+IF(OR($F83 &gt;= AO$6, $G83 &lt; AN$6), 0, 2)+1)</f>
        <v/>
      </c>
      <c r="AO83" s="71" t="str">
        <f ca="1">INDEX({"","_","-","="},IF(OR($D83 &gt;= AP$6, $E83 &lt; AO$6), 0, 1)+IF(OR($F83 &gt;= AP$6, $G83 &lt; AO$6), 0, 2)+1)</f>
        <v/>
      </c>
      <c r="AP83" s="71" t="str">
        <f ca="1">INDEX({"","_","-","="},IF(OR($D83 &gt;= AQ$6, $E83 &lt; AP$6), 0, 1)+IF(OR($F83 &gt;= AQ$6, $G83 &lt; AP$6), 0, 2)+1)</f>
        <v/>
      </c>
      <c r="AQ83" s="71" t="str">
        <f ca="1">INDEX({"","_","-","="},IF(OR($D83 &gt;= AR$6, $E83 &lt; AQ$6), 0, 1)+IF(OR($F83 &gt;= AR$6, $G83 &lt; AQ$6), 0, 2)+1)</f>
        <v/>
      </c>
      <c r="AR83" s="71" t="str">
        <f ca="1">INDEX({"","_","-","="},IF(OR($D83 &gt;= AS$6, $E83 &lt; AR$6), 0, 1)+IF(OR($F83 &gt;= AS$6, $G83 &lt; AR$6), 0, 2)+1)</f>
        <v/>
      </c>
      <c r="AS83" s="71" t="str">
        <f ca="1">INDEX({"","_","-","="},IF(OR($D83 &gt;= AT$6, $E83 &lt; AS$6), 0, 1)+IF(OR($F83 &gt;= AT$6, $G83 &lt; AS$6), 0, 2)+1)</f>
        <v/>
      </c>
      <c r="AT83" s="71" t="str">
        <f ca="1">INDEX({"","_","-","="},IF(OR($D83 &gt;= AU$6, $E83 &lt; AT$6), 0, 1)+IF(OR($F83 &gt;= AU$6, $G83 &lt; AT$6), 0, 2)+1)</f>
        <v/>
      </c>
      <c r="AU83" s="71" t="str">
        <f ca="1">INDEX({"","_","-","="},IF(OR($D83 &gt;= AV$6, $E83 &lt; AU$6), 0, 1)+IF(OR($F83 &gt;= AV$6, $G83 &lt; AU$6), 0, 2)+1)</f>
        <v/>
      </c>
      <c r="AV83" s="71" t="str">
        <f ca="1">INDEX({"","_","-","="},IF(OR($D83 &gt;= AW$6, $E83 &lt; AV$6), 0, 1)+IF(OR($F83 &gt;= AW$6, $G83 &lt; AV$6), 0, 2)+1)</f>
        <v/>
      </c>
      <c r="AW83" s="71" t="str">
        <f ca="1">INDEX({"","_","-","="},IF(OR($D83 &gt;= AX$6, $E83 &lt; AW$6), 0, 1)+IF(OR($F83 &gt;= AX$6, $G83 &lt; AW$6), 0, 2)+1)</f>
        <v/>
      </c>
      <c r="AX83" s="71" t="str">
        <f ca="1">INDEX({"","_","-","="},IF(OR($D83 &gt;= AY$6, $E83 &lt; AX$6), 0, 1)+IF(OR($F83 &gt;= AY$6, $G83 &lt; AX$6), 0, 2)+1)</f>
        <v/>
      </c>
      <c r="AY83" s="71" t="str">
        <f ca="1">INDEX({"","_","-","="},IF(OR($D83 &gt;= AZ$6, $E83 &lt; AY$6), 0, 1)+IF(OR($F83 &gt;= AZ$6, $G83 &lt; AY$6), 0, 2)+1)</f>
        <v/>
      </c>
      <c r="AZ83" s="71" t="str">
        <f ca="1">INDEX({"","_","-","="},IF(OR($D83 &gt;= BA$6, $E83 &lt; AZ$6), 0, 1)+IF(OR($F83 &gt;= BA$6, $G83 &lt; AZ$6), 0, 2)+1)</f>
        <v/>
      </c>
      <c r="BA83" s="71" t="str">
        <f ca="1">INDEX({"","_","-","="},IF(OR($D83 &gt;= BB$6, $E83 &lt; BA$6), 0, 1)+IF(OR($F83 &gt;= BB$6, $G83 &lt; BA$6), 0, 2)+1)</f>
        <v/>
      </c>
      <c r="BB83" s="71" t="str">
        <f ca="1">INDEX({"","_","-","="},IF(OR($D83 &gt;= BC$6, $E83 &lt; BB$6), 0, 1)+IF(OR($F83 &gt;= BC$6, $G83 &lt; BB$6), 0, 2)+1)</f>
        <v/>
      </c>
      <c r="BC83" s="71" t="str">
        <f ca="1">INDEX({"","_","-","="},IF(OR($D83 &gt;= BD$6, $E83 &lt; BC$6), 0, 1)+IF(OR($F83 &gt;= BD$6, $G83 &lt; BC$6), 0, 2)+1)</f>
        <v/>
      </c>
      <c r="BD83" s="71" t="str">
        <f ca="1">INDEX({"","_","-","="},IF(OR($D83 &gt;= BE$6, $E83 &lt; BD$6), 0, 1)+IF(OR($F83 &gt;= BE$6, $G83 &lt; BD$6), 0, 2)+1)</f>
        <v/>
      </c>
      <c r="BE83" s="71" t="str">
        <f ca="1">INDEX({"","_","-","="},IF(OR($D83 &gt;= BF$6, $E83 &lt; BE$6), 0, 1)+IF(OR($F83 &gt;= BF$6, $G83 &lt; BE$6), 0, 2)+1)</f>
        <v/>
      </c>
      <c r="BF83" s="71" t="str">
        <f ca="1">INDEX({"","_","-","="},IF(OR($D83 &gt;= BG$6, $E83 &lt; BF$6), 0, 1)+IF(OR($F83 &gt;= BG$6, $G83 &lt; BF$6), 0, 2)+1)</f>
        <v/>
      </c>
      <c r="BG83" s="71" t="str">
        <f ca="1">INDEX({"","_","-","="},IF(OR($D83 &gt;= BH$6, $E83 &lt; BG$6), 0, 1)+IF(OR($F83 &gt;= BH$6, $G83 &lt; BG$6), 0, 2)+1)</f>
        <v/>
      </c>
      <c r="BH83" s="71" t="str">
        <f ca="1">INDEX({"","_","-","="},IF(OR($D83 &gt;= BI$6, $E83 &lt; BH$6), 0, 1)+IF(OR($F83 &gt;= BI$6, $G83 &lt; BH$6), 0, 2)+1)</f>
        <v/>
      </c>
      <c r="BI83" s="71" t="str">
        <f ca="1">INDEX({"","_","-","="},IF(OR($D83 &gt;= BJ$6, $E83 &lt; BI$6), 0, 1)+IF(OR($F83 &gt;= BJ$6, $G83 &lt; BI$6), 0, 2)+1)</f>
        <v/>
      </c>
      <c r="BJ83" s="71" t="str">
        <f ca="1">INDEX({"","_","-","="},IF(OR($D83 &gt;= BK$6, $E83 &lt; BJ$6), 0, 1)+IF(OR($F83 &gt;= BK$6, $G83 &lt; BJ$6), 0, 2)+1)</f>
        <v/>
      </c>
      <c r="BK83" s="71" t="str">
        <f ca="1">INDEX({"","_","-","="},IF(OR($D83 &gt;= BL$6, $E83 &lt; BK$6), 0, 1)+IF(OR($F83 &gt;= BL$6, $G83 &lt; BK$6), 0, 2)+1)</f>
        <v/>
      </c>
      <c r="BL83" s="71" t="str">
        <f ca="1">INDEX({"","_","-","="},IF(OR($D83 &gt;= BM$6, $E83 &lt; BL$6), 0, 1)+IF(OR($F83 &gt;= BM$6, $G83 &lt; BL$6), 0, 2)+1)</f>
        <v/>
      </c>
      <c r="BM83" s="71" t="str">
        <f ca="1">INDEX({"","_","-","="},IF(OR($D83 &gt;= BN$6, $E83 &lt; BM$6), 0, 1)+IF(OR($F83 &gt;= BN$6, $G83 &lt; BM$6), 0, 2)+1)</f>
        <v/>
      </c>
      <c r="BN83" s="71" t="str">
        <f ca="1">INDEX({"","_","-","="},IF(OR($D83 &gt;= BO$6, $E83 &lt; BN$6), 0, 1)+IF(OR($F83 &gt;= BO$6, $G83 &lt; BN$6), 0, 2)+1)</f>
        <v/>
      </c>
      <c r="BO83" s="71" t="str">
        <f ca="1">INDEX({"","_","-","="},IF(OR($D83 &gt;= BP$6, $E83 &lt; BO$6), 0, 1)+IF(OR($F83 &gt;= BP$6, $G83 &lt; BO$6), 0, 2)+1)</f>
        <v/>
      </c>
      <c r="BP83" s="71" t="str">
        <f ca="1">INDEX({"","_","-","="},IF(OR($D83 &gt;= BQ$6, $E83 &lt; BP$6), 0, 1)+IF(OR($F83 &gt;= BQ$6, $G83 &lt; BP$6), 0, 2)+1)</f>
        <v/>
      </c>
      <c r="BQ83" s="71" t="str">
        <f ca="1">INDEX({"","_","-","="},IF(OR($D83 &gt;= BR$6, $E83 &lt; BQ$6), 0, 1)+IF(OR($F83 &gt;= BR$6, $G83 &lt; BQ$6), 0, 2)+1)</f>
        <v/>
      </c>
      <c r="BR83" s="71" t="str">
        <f ca="1">INDEX({"","_","-","="},IF(OR($D83 &gt;= BS$6, $E83 &lt; BR$6), 0, 1)+IF(OR($F83 &gt;= BS$6, $G83 &lt; BR$6), 0, 2)+1)</f>
        <v/>
      </c>
      <c r="BS83" s="71" t="str">
        <f ca="1">INDEX({"","_","-","="},IF(OR($D83 &gt;= BT$6, $E83 &lt; BS$6), 0, 1)+IF(OR($F83 &gt;= BT$6, $G83 &lt; BS$6), 0, 2)+1)</f>
        <v/>
      </c>
      <c r="BT83" s="71" t="str">
        <f ca="1">INDEX({"","_","-","="},IF(OR($D83 &gt;= BU$6, $E83 &lt; BT$6), 0, 1)+IF(OR($F83 &gt;= BU$6, $G83 &lt; BT$6), 0, 2)+1)</f>
        <v/>
      </c>
      <c r="BU83" s="71" t="str">
        <f ca="1">INDEX({"","_","-","="},IF(OR($D83 &gt;= BV$6, $E83 &lt; BU$6), 0, 1)+IF(OR($F83 &gt;= BV$6, $G83 &lt; BU$6), 0, 2)+1)</f>
        <v/>
      </c>
      <c r="BV83" s="71" t="str">
        <f ca="1">INDEX({"","_","-","="},IF(OR($D83 &gt;= BW$6, $E83 &lt; BV$6), 0, 1)+IF(OR($F83 &gt;= BW$6, $G83 &lt; BV$6), 0, 2)+1)</f>
        <v/>
      </c>
      <c r="BW83" s="71" t="str">
        <f ca="1">INDEX({"","_","-","="},IF(OR($D83 &gt;= BX$6, $E83 &lt; BW$6), 0, 1)+IF(OR($F83 &gt;= BX$6, $G83 &lt; BW$6), 0, 2)+1)</f>
        <v/>
      </c>
      <c r="BX83" s="71" t="str">
        <f ca="1">INDEX({"","_","-","="},IF(OR($D83 &gt;= BY$6, $E83 &lt; BX$6), 0, 1)+IF(OR($F83 &gt;= BY$6, $G83 &lt; BX$6), 0, 2)+1)</f>
        <v/>
      </c>
      <c r="BY83" s="71" t="str">
        <f ca="1">INDEX({"","_","-","="},IF(OR($D83 &gt;= BZ$6, $E83 &lt; BY$6), 0, 1)+IF(OR($F83 &gt;= BZ$6, $G83 &lt; BY$6), 0, 2)+1)</f>
        <v/>
      </c>
      <c r="BZ83" s="71" t="str">
        <f ca="1">INDEX({"","_","-","="},IF(OR($D83 &gt;= CA$6, $E83 &lt; BZ$6), 0, 1)+IF(OR($F83 &gt;= CA$6, $G83 &lt; BZ$6), 0, 2)+1)</f>
        <v/>
      </c>
      <c r="CA83" s="71" t="str">
        <f ca="1">INDEX({"","_","-","="},IF(OR($D83 &gt;= CB$6, $E83 &lt; CA$6), 0, 1)+IF(OR($F83 &gt;= CB$6, $G83 &lt; CA$6), 0, 2)+1)</f>
        <v/>
      </c>
      <c r="CB83" s="71" t="str">
        <f ca="1">INDEX({"","_","-","="},IF(OR($D83 &gt;= CC$6, $E83 &lt; CB$6), 0, 1)+IF(OR($F83 &gt;= CC$6, $G83 &lt; CB$6), 0, 2)+1)</f>
        <v/>
      </c>
      <c r="CC83" s="71" t="str">
        <f ca="1">INDEX({"","_","-","="},IF(OR($D83 &gt;= CD$6, $E83 &lt; CC$6), 0, 1)+IF(OR($F83 &gt;= CD$6, $G83 &lt; CC$6), 0, 2)+1)</f>
        <v/>
      </c>
      <c r="CD83" s="71" t="str">
        <f ca="1">INDEX({"","_","-","="},IF(OR($D83 &gt;= CE$6, $E83 &lt; CD$6), 0, 1)+IF(OR($F83 &gt;= CE$6, $G83 &lt; CD$6), 0, 2)+1)</f>
        <v/>
      </c>
    </row>
    <row r="84" spans="1:82">
      <c r="A84" s="8" t="str">
        <f ca="1">IF('临-进度'!N79,'临-进度'!$A79,"")</f>
        <v/>
      </c>
      <c r="B84" s="8" t="str">
        <f ca="1">IF('临-进度'!N79,'临-进度'!$B79,"")</f>
        <v/>
      </c>
      <c r="C84" s="8" t="str">
        <f ca="1">IF('临-进度'!N79,'临-进度'!$F79,"")</f>
        <v/>
      </c>
      <c r="D84" s="42" t="str">
        <f ca="1">IF('临-进度'!$N79,'临-进度'!$J79,"")</f>
        <v/>
      </c>
      <c r="E84" s="42" t="str">
        <f ca="1">IF('临-进度'!$N79,'临-进度'!$AF79,"")</f>
        <v/>
      </c>
      <c r="F84" s="42" t="str">
        <f ca="1">IF('临-进度'!$N79,'临-进度'!$K79,"")</f>
        <v/>
      </c>
      <c r="G84" s="76" t="str">
        <f ca="1">IF('临-进度'!$N79,'临-进度'!$AG79,"")</f>
        <v/>
      </c>
      <c r="H84" s="71" t="str">
        <f ca="1">INDEX({"","_","-","="},IF(OR($D84 &gt;= I$6, $E84 &lt; H$6), 0, 1)+IF(OR($F84 &gt;= I$6, $G84 &lt; H$6), 0, 2)+1)</f>
        <v/>
      </c>
      <c r="I84" s="71" t="str">
        <f ca="1">INDEX({"","_","-","="},IF(OR($D84 &gt;= J$6, $E84 &lt; I$6), 0, 1)+IF(OR($F84 &gt;= J$6, $G84 &lt; I$6), 0, 2)+1)</f>
        <v/>
      </c>
      <c r="J84" s="71" t="str">
        <f ca="1">INDEX({"","_","-","="},IF(OR($D84 &gt;= K$6, $E84 &lt; J$6), 0, 1)+IF(OR($F84 &gt;= K$6, $G84 &lt; J$6), 0, 2)+1)</f>
        <v/>
      </c>
      <c r="K84" s="71" t="str">
        <f ca="1">INDEX({"","_","-","="},IF(OR($D84 &gt;= L$6, $E84 &lt; K$6), 0, 1)+IF(OR($F84 &gt;= L$6, $G84 &lt; K$6), 0, 2)+1)</f>
        <v/>
      </c>
      <c r="L84" s="71" t="str">
        <f ca="1">INDEX({"","_","-","="},IF(OR($D84 &gt;= M$6, $E84 &lt; L$6), 0, 1)+IF(OR($F84 &gt;= M$6, $G84 &lt; L$6), 0, 2)+1)</f>
        <v/>
      </c>
      <c r="M84" s="71" t="str">
        <f ca="1">INDEX({"","_","-","="},IF(OR($D84 &gt;= N$6, $E84 &lt; M$6), 0, 1)+IF(OR($F84 &gt;= N$6, $G84 &lt; M$6), 0, 2)+1)</f>
        <v/>
      </c>
      <c r="N84" s="71" t="str">
        <f ca="1">INDEX({"","_","-","="},IF(OR($D84 &gt;= O$6, $E84 &lt; N$6), 0, 1)+IF(OR($F84 &gt;= O$6, $G84 &lt; N$6), 0, 2)+1)</f>
        <v/>
      </c>
      <c r="O84" s="71" t="str">
        <f ca="1">INDEX({"","_","-","="},IF(OR($D84 &gt;= P$6, $E84 &lt; O$6), 0, 1)+IF(OR($F84 &gt;= P$6, $G84 &lt; O$6), 0, 2)+1)</f>
        <v/>
      </c>
      <c r="P84" s="71" t="str">
        <f ca="1">INDEX({"","_","-","="},IF(OR($D84 &gt;= Q$6, $E84 &lt; P$6), 0, 1)+IF(OR($F84 &gt;= Q$6, $G84 &lt; P$6), 0, 2)+1)</f>
        <v/>
      </c>
      <c r="Q84" s="71" t="str">
        <f ca="1">INDEX({"","_","-","="},IF(OR($D84 &gt;= R$6, $E84 &lt; Q$6), 0, 1)+IF(OR($F84 &gt;= R$6, $G84 &lt; Q$6), 0, 2)+1)</f>
        <v/>
      </c>
      <c r="R84" s="71" t="str">
        <f ca="1">INDEX({"","_","-","="},IF(OR($D84 &gt;= S$6, $E84 &lt; R$6), 0, 1)+IF(OR($F84 &gt;= S$6, $G84 &lt; R$6), 0, 2)+1)</f>
        <v/>
      </c>
      <c r="S84" s="71" t="str">
        <f ca="1">INDEX({"","_","-","="},IF(OR($D84 &gt;= T$6, $E84 &lt; S$6), 0, 1)+IF(OR($F84 &gt;= T$6, $G84 &lt; S$6), 0, 2)+1)</f>
        <v/>
      </c>
      <c r="T84" s="71" t="str">
        <f ca="1">INDEX({"","_","-","="},IF(OR($D84 &gt;= U$6, $E84 &lt; T$6), 0, 1)+IF(OR($F84 &gt;= U$6, $G84 &lt; T$6), 0, 2)+1)</f>
        <v/>
      </c>
      <c r="U84" s="71" t="str">
        <f ca="1">INDEX({"","_","-","="},IF(OR($D84 &gt;= V$6, $E84 &lt; U$6), 0, 1)+IF(OR($F84 &gt;= V$6, $G84 &lt; U$6), 0, 2)+1)</f>
        <v/>
      </c>
      <c r="V84" s="71" t="str">
        <f ca="1">INDEX({"","_","-","="},IF(OR($D84 &gt;= W$6, $E84 &lt; V$6), 0, 1)+IF(OR($F84 &gt;= W$6, $G84 &lt; V$6), 0, 2)+1)</f>
        <v/>
      </c>
      <c r="W84" s="71" t="str">
        <f ca="1">INDEX({"","_","-","="},IF(OR($D84 &gt;= X$6, $E84 &lt; W$6), 0, 1)+IF(OR($F84 &gt;= X$6, $G84 &lt; W$6), 0, 2)+1)</f>
        <v/>
      </c>
      <c r="X84" s="71" t="str">
        <f ca="1">INDEX({"","_","-","="},IF(OR($D84 &gt;= Y$6, $E84 &lt; X$6), 0, 1)+IF(OR($F84 &gt;= Y$6, $G84 &lt; X$6), 0, 2)+1)</f>
        <v/>
      </c>
      <c r="Y84" s="71" t="str">
        <f ca="1">INDEX({"","_","-","="},IF(OR($D84 &gt;= Z$6, $E84 &lt; Y$6), 0, 1)+IF(OR($F84 &gt;= Z$6, $G84 &lt; Y$6), 0, 2)+1)</f>
        <v/>
      </c>
      <c r="Z84" s="71" t="str">
        <f ca="1">INDEX({"","_","-","="},IF(OR($D84 &gt;= AA$6, $E84 &lt; Z$6), 0, 1)+IF(OR($F84 &gt;= AA$6, $G84 &lt; Z$6), 0, 2)+1)</f>
        <v/>
      </c>
      <c r="AA84" s="71" t="str">
        <f ca="1">INDEX({"","_","-","="},IF(OR($D84 &gt;= AB$6, $E84 &lt; AA$6), 0, 1)+IF(OR($F84 &gt;= AB$6, $G84 &lt; AA$6), 0, 2)+1)</f>
        <v/>
      </c>
      <c r="AB84" s="71" t="str">
        <f ca="1">INDEX({"","_","-","="},IF(OR($D84 &gt;= AC$6, $E84 &lt; AB$6), 0, 1)+IF(OR($F84 &gt;= AC$6, $G84 &lt; AB$6), 0, 2)+1)</f>
        <v/>
      </c>
      <c r="AC84" s="71" t="str">
        <f ca="1">INDEX({"","_","-","="},IF(OR($D84 &gt;= AD$6, $E84 &lt; AC$6), 0, 1)+IF(OR($F84 &gt;= AD$6, $G84 &lt; AC$6), 0, 2)+1)</f>
        <v/>
      </c>
      <c r="AD84" s="71" t="str">
        <f ca="1">INDEX({"","_","-","="},IF(OR($D84 &gt;= AE$6, $E84 &lt; AD$6), 0, 1)+IF(OR($F84 &gt;= AE$6, $G84 &lt; AD$6), 0, 2)+1)</f>
        <v/>
      </c>
      <c r="AE84" s="71" t="str">
        <f ca="1">INDEX({"","_","-","="},IF(OR($D84 &gt;= AF$6, $E84 &lt; AE$6), 0, 1)+IF(OR($F84 &gt;= AF$6, $G84 &lt; AE$6), 0, 2)+1)</f>
        <v/>
      </c>
      <c r="AF84" s="71" t="str">
        <f ca="1">INDEX({"","_","-","="},IF(OR($D84 &gt;= AG$6, $E84 &lt; AF$6), 0, 1)+IF(OR($F84 &gt;= AG$6, $G84 &lt; AF$6), 0, 2)+1)</f>
        <v/>
      </c>
      <c r="AG84" s="71" t="str">
        <f ca="1">INDEX({"","_","-","="},IF(OR($D84 &gt;= AH$6, $E84 &lt; AG$6), 0, 1)+IF(OR($F84 &gt;= AH$6, $G84 &lt; AG$6), 0, 2)+1)</f>
        <v/>
      </c>
      <c r="AH84" s="71" t="str">
        <f ca="1">INDEX({"","_","-","="},IF(OR($D84 &gt;= AI$6, $E84 &lt; AH$6), 0, 1)+IF(OR($F84 &gt;= AI$6, $G84 &lt; AH$6), 0, 2)+1)</f>
        <v/>
      </c>
      <c r="AI84" s="71" t="str">
        <f ca="1">INDEX({"","_","-","="},IF(OR($D84 &gt;= AJ$6, $E84 &lt; AI$6), 0, 1)+IF(OR($F84 &gt;= AJ$6, $G84 &lt; AI$6), 0, 2)+1)</f>
        <v/>
      </c>
      <c r="AJ84" s="71" t="str">
        <f ca="1">INDEX({"","_","-","="},IF(OR($D84 &gt;= AK$6, $E84 &lt; AJ$6), 0, 1)+IF(OR($F84 &gt;= AK$6, $G84 &lt; AJ$6), 0, 2)+1)</f>
        <v/>
      </c>
      <c r="AK84" s="71" t="str">
        <f ca="1">INDEX({"","_","-","="},IF(OR($D84 &gt;= AL$6, $E84 &lt; AK$6), 0, 1)+IF(OR($F84 &gt;= AL$6, $G84 &lt; AK$6), 0, 2)+1)</f>
        <v/>
      </c>
      <c r="AL84" s="71" t="str">
        <f ca="1">INDEX({"","_","-","="},IF(OR($D84 &gt;= AM$6, $E84 &lt; AL$6), 0, 1)+IF(OR($F84 &gt;= AM$6, $G84 &lt; AL$6), 0, 2)+1)</f>
        <v/>
      </c>
      <c r="AM84" s="71" t="str">
        <f ca="1">INDEX({"","_","-","="},IF(OR($D84 &gt;= AN$6, $E84 &lt; AM$6), 0, 1)+IF(OR($F84 &gt;= AN$6, $G84 &lt; AM$6), 0, 2)+1)</f>
        <v/>
      </c>
      <c r="AN84" s="71" t="str">
        <f ca="1">INDEX({"","_","-","="},IF(OR($D84 &gt;= AO$6, $E84 &lt; AN$6), 0, 1)+IF(OR($F84 &gt;= AO$6, $G84 &lt; AN$6), 0, 2)+1)</f>
        <v/>
      </c>
      <c r="AO84" s="71" t="str">
        <f ca="1">INDEX({"","_","-","="},IF(OR($D84 &gt;= AP$6, $E84 &lt; AO$6), 0, 1)+IF(OR($F84 &gt;= AP$6, $G84 &lt; AO$6), 0, 2)+1)</f>
        <v/>
      </c>
      <c r="AP84" s="71" t="str">
        <f ca="1">INDEX({"","_","-","="},IF(OR($D84 &gt;= AQ$6, $E84 &lt; AP$6), 0, 1)+IF(OR($F84 &gt;= AQ$6, $G84 &lt; AP$6), 0, 2)+1)</f>
        <v/>
      </c>
      <c r="AQ84" s="71" t="str">
        <f ca="1">INDEX({"","_","-","="},IF(OR($D84 &gt;= AR$6, $E84 &lt; AQ$6), 0, 1)+IF(OR($F84 &gt;= AR$6, $G84 &lt; AQ$6), 0, 2)+1)</f>
        <v/>
      </c>
      <c r="AR84" s="71" t="str">
        <f ca="1">INDEX({"","_","-","="},IF(OR($D84 &gt;= AS$6, $E84 &lt; AR$6), 0, 1)+IF(OR($F84 &gt;= AS$6, $G84 &lt; AR$6), 0, 2)+1)</f>
        <v/>
      </c>
      <c r="AS84" s="71" t="str">
        <f ca="1">INDEX({"","_","-","="},IF(OR($D84 &gt;= AT$6, $E84 &lt; AS$6), 0, 1)+IF(OR($F84 &gt;= AT$6, $G84 &lt; AS$6), 0, 2)+1)</f>
        <v/>
      </c>
      <c r="AT84" s="71" t="str">
        <f ca="1">INDEX({"","_","-","="},IF(OR($D84 &gt;= AU$6, $E84 &lt; AT$6), 0, 1)+IF(OR($F84 &gt;= AU$6, $G84 &lt; AT$6), 0, 2)+1)</f>
        <v/>
      </c>
      <c r="AU84" s="71" t="str">
        <f ca="1">INDEX({"","_","-","="},IF(OR($D84 &gt;= AV$6, $E84 &lt; AU$6), 0, 1)+IF(OR($F84 &gt;= AV$6, $G84 &lt; AU$6), 0, 2)+1)</f>
        <v/>
      </c>
      <c r="AV84" s="71" t="str">
        <f ca="1">INDEX({"","_","-","="},IF(OR($D84 &gt;= AW$6, $E84 &lt; AV$6), 0, 1)+IF(OR($F84 &gt;= AW$6, $G84 &lt; AV$6), 0, 2)+1)</f>
        <v/>
      </c>
      <c r="AW84" s="71" t="str">
        <f ca="1">INDEX({"","_","-","="},IF(OR($D84 &gt;= AX$6, $E84 &lt; AW$6), 0, 1)+IF(OR($F84 &gt;= AX$6, $G84 &lt; AW$6), 0, 2)+1)</f>
        <v/>
      </c>
      <c r="AX84" s="71" t="str">
        <f ca="1">INDEX({"","_","-","="},IF(OR($D84 &gt;= AY$6, $E84 &lt; AX$6), 0, 1)+IF(OR($F84 &gt;= AY$6, $G84 &lt; AX$6), 0, 2)+1)</f>
        <v/>
      </c>
      <c r="AY84" s="71" t="str">
        <f ca="1">INDEX({"","_","-","="},IF(OR($D84 &gt;= AZ$6, $E84 &lt; AY$6), 0, 1)+IF(OR($F84 &gt;= AZ$6, $G84 &lt; AY$6), 0, 2)+1)</f>
        <v/>
      </c>
      <c r="AZ84" s="71" t="str">
        <f ca="1">INDEX({"","_","-","="},IF(OR($D84 &gt;= BA$6, $E84 &lt; AZ$6), 0, 1)+IF(OR($F84 &gt;= BA$6, $G84 &lt; AZ$6), 0, 2)+1)</f>
        <v/>
      </c>
      <c r="BA84" s="71" t="str">
        <f ca="1">INDEX({"","_","-","="},IF(OR($D84 &gt;= BB$6, $E84 &lt; BA$6), 0, 1)+IF(OR($F84 &gt;= BB$6, $G84 &lt; BA$6), 0, 2)+1)</f>
        <v/>
      </c>
      <c r="BB84" s="71" t="str">
        <f ca="1">INDEX({"","_","-","="},IF(OR($D84 &gt;= BC$6, $E84 &lt; BB$6), 0, 1)+IF(OR($F84 &gt;= BC$6, $G84 &lt; BB$6), 0, 2)+1)</f>
        <v/>
      </c>
      <c r="BC84" s="71" t="str">
        <f ca="1">INDEX({"","_","-","="},IF(OR($D84 &gt;= BD$6, $E84 &lt; BC$6), 0, 1)+IF(OR($F84 &gt;= BD$6, $G84 &lt; BC$6), 0, 2)+1)</f>
        <v/>
      </c>
      <c r="BD84" s="71" t="str">
        <f ca="1">INDEX({"","_","-","="},IF(OR($D84 &gt;= BE$6, $E84 &lt; BD$6), 0, 1)+IF(OR($F84 &gt;= BE$6, $G84 &lt; BD$6), 0, 2)+1)</f>
        <v/>
      </c>
      <c r="BE84" s="71" t="str">
        <f ca="1">INDEX({"","_","-","="},IF(OR($D84 &gt;= BF$6, $E84 &lt; BE$6), 0, 1)+IF(OR($F84 &gt;= BF$6, $G84 &lt; BE$6), 0, 2)+1)</f>
        <v/>
      </c>
      <c r="BF84" s="71" t="str">
        <f ca="1">INDEX({"","_","-","="},IF(OR($D84 &gt;= BG$6, $E84 &lt; BF$6), 0, 1)+IF(OR($F84 &gt;= BG$6, $G84 &lt; BF$6), 0, 2)+1)</f>
        <v/>
      </c>
      <c r="BG84" s="71" t="str">
        <f ca="1">INDEX({"","_","-","="},IF(OR($D84 &gt;= BH$6, $E84 &lt; BG$6), 0, 1)+IF(OR($F84 &gt;= BH$6, $G84 &lt; BG$6), 0, 2)+1)</f>
        <v/>
      </c>
      <c r="BH84" s="71" t="str">
        <f ca="1">INDEX({"","_","-","="},IF(OR($D84 &gt;= BI$6, $E84 &lt; BH$6), 0, 1)+IF(OR($F84 &gt;= BI$6, $G84 &lt; BH$6), 0, 2)+1)</f>
        <v/>
      </c>
      <c r="BI84" s="71" t="str">
        <f ca="1">INDEX({"","_","-","="},IF(OR($D84 &gt;= BJ$6, $E84 &lt; BI$6), 0, 1)+IF(OR($F84 &gt;= BJ$6, $G84 &lt; BI$6), 0, 2)+1)</f>
        <v/>
      </c>
      <c r="BJ84" s="71" t="str">
        <f ca="1">INDEX({"","_","-","="},IF(OR($D84 &gt;= BK$6, $E84 &lt; BJ$6), 0, 1)+IF(OR($F84 &gt;= BK$6, $G84 &lt; BJ$6), 0, 2)+1)</f>
        <v/>
      </c>
      <c r="BK84" s="71" t="str">
        <f ca="1">INDEX({"","_","-","="},IF(OR($D84 &gt;= BL$6, $E84 &lt; BK$6), 0, 1)+IF(OR($F84 &gt;= BL$6, $G84 &lt; BK$6), 0, 2)+1)</f>
        <v/>
      </c>
      <c r="BL84" s="71" t="str">
        <f ca="1">INDEX({"","_","-","="},IF(OR($D84 &gt;= BM$6, $E84 &lt; BL$6), 0, 1)+IF(OR($F84 &gt;= BM$6, $G84 &lt; BL$6), 0, 2)+1)</f>
        <v/>
      </c>
      <c r="BM84" s="71" t="str">
        <f ca="1">INDEX({"","_","-","="},IF(OR($D84 &gt;= BN$6, $E84 &lt; BM$6), 0, 1)+IF(OR($F84 &gt;= BN$6, $G84 &lt; BM$6), 0, 2)+1)</f>
        <v/>
      </c>
      <c r="BN84" s="71" t="str">
        <f ca="1">INDEX({"","_","-","="},IF(OR($D84 &gt;= BO$6, $E84 &lt; BN$6), 0, 1)+IF(OR($F84 &gt;= BO$6, $G84 &lt; BN$6), 0, 2)+1)</f>
        <v/>
      </c>
      <c r="BO84" s="71" t="str">
        <f ca="1">INDEX({"","_","-","="},IF(OR($D84 &gt;= BP$6, $E84 &lt; BO$6), 0, 1)+IF(OR($F84 &gt;= BP$6, $G84 &lt; BO$6), 0, 2)+1)</f>
        <v/>
      </c>
      <c r="BP84" s="71" t="str">
        <f ca="1">INDEX({"","_","-","="},IF(OR($D84 &gt;= BQ$6, $E84 &lt; BP$6), 0, 1)+IF(OR($F84 &gt;= BQ$6, $G84 &lt; BP$6), 0, 2)+1)</f>
        <v/>
      </c>
      <c r="BQ84" s="71" t="str">
        <f ca="1">INDEX({"","_","-","="},IF(OR($D84 &gt;= BR$6, $E84 &lt; BQ$6), 0, 1)+IF(OR($F84 &gt;= BR$6, $G84 &lt; BQ$6), 0, 2)+1)</f>
        <v/>
      </c>
      <c r="BR84" s="71" t="str">
        <f ca="1">INDEX({"","_","-","="},IF(OR($D84 &gt;= BS$6, $E84 &lt; BR$6), 0, 1)+IF(OR($F84 &gt;= BS$6, $G84 &lt; BR$6), 0, 2)+1)</f>
        <v/>
      </c>
      <c r="BS84" s="71" t="str">
        <f ca="1">INDEX({"","_","-","="},IF(OR($D84 &gt;= BT$6, $E84 &lt; BS$6), 0, 1)+IF(OR($F84 &gt;= BT$6, $G84 &lt; BS$6), 0, 2)+1)</f>
        <v/>
      </c>
      <c r="BT84" s="71" t="str">
        <f ca="1">INDEX({"","_","-","="},IF(OR($D84 &gt;= BU$6, $E84 &lt; BT$6), 0, 1)+IF(OR($F84 &gt;= BU$6, $G84 &lt; BT$6), 0, 2)+1)</f>
        <v/>
      </c>
      <c r="BU84" s="71" t="str">
        <f ca="1">INDEX({"","_","-","="},IF(OR($D84 &gt;= BV$6, $E84 &lt; BU$6), 0, 1)+IF(OR($F84 &gt;= BV$6, $G84 &lt; BU$6), 0, 2)+1)</f>
        <v/>
      </c>
      <c r="BV84" s="71" t="str">
        <f ca="1">INDEX({"","_","-","="},IF(OR($D84 &gt;= BW$6, $E84 &lt; BV$6), 0, 1)+IF(OR($F84 &gt;= BW$6, $G84 &lt; BV$6), 0, 2)+1)</f>
        <v/>
      </c>
      <c r="BW84" s="71" t="str">
        <f ca="1">INDEX({"","_","-","="},IF(OR($D84 &gt;= BX$6, $E84 &lt; BW$6), 0, 1)+IF(OR($F84 &gt;= BX$6, $G84 &lt; BW$6), 0, 2)+1)</f>
        <v/>
      </c>
      <c r="BX84" s="71" t="str">
        <f ca="1">INDEX({"","_","-","="},IF(OR($D84 &gt;= BY$6, $E84 &lt; BX$6), 0, 1)+IF(OR($F84 &gt;= BY$6, $G84 &lt; BX$6), 0, 2)+1)</f>
        <v/>
      </c>
      <c r="BY84" s="71" t="str">
        <f ca="1">INDEX({"","_","-","="},IF(OR($D84 &gt;= BZ$6, $E84 &lt; BY$6), 0, 1)+IF(OR($F84 &gt;= BZ$6, $G84 &lt; BY$6), 0, 2)+1)</f>
        <v/>
      </c>
      <c r="BZ84" s="71" t="str">
        <f ca="1">INDEX({"","_","-","="},IF(OR($D84 &gt;= CA$6, $E84 &lt; BZ$6), 0, 1)+IF(OR($F84 &gt;= CA$6, $G84 &lt; BZ$6), 0, 2)+1)</f>
        <v/>
      </c>
      <c r="CA84" s="71" t="str">
        <f ca="1">INDEX({"","_","-","="},IF(OR($D84 &gt;= CB$6, $E84 &lt; CA$6), 0, 1)+IF(OR($F84 &gt;= CB$6, $G84 &lt; CA$6), 0, 2)+1)</f>
        <v/>
      </c>
      <c r="CB84" s="71" t="str">
        <f ca="1">INDEX({"","_","-","="},IF(OR($D84 &gt;= CC$6, $E84 &lt; CB$6), 0, 1)+IF(OR($F84 &gt;= CC$6, $G84 &lt; CB$6), 0, 2)+1)</f>
        <v/>
      </c>
      <c r="CC84" s="71" t="str">
        <f ca="1">INDEX({"","_","-","="},IF(OR($D84 &gt;= CD$6, $E84 &lt; CC$6), 0, 1)+IF(OR($F84 &gt;= CD$6, $G84 &lt; CC$6), 0, 2)+1)</f>
        <v/>
      </c>
      <c r="CD84" s="71" t="str">
        <f ca="1">INDEX({"","_","-","="},IF(OR($D84 &gt;= CE$6, $E84 &lt; CD$6), 0, 1)+IF(OR($F84 &gt;= CE$6, $G84 &lt; CD$6), 0, 2)+1)</f>
        <v/>
      </c>
    </row>
    <row r="85" spans="1:82">
      <c r="A85" s="8" t="str">
        <f ca="1">IF('临-进度'!N80,'临-进度'!$A80,"")</f>
        <v/>
      </c>
      <c r="B85" s="8" t="str">
        <f ca="1">IF('临-进度'!N80,'临-进度'!$B80,"")</f>
        <v/>
      </c>
      <c r="C85" s="8" t="str">
        <f ca="1">IF('临-进度'!N80,'临-进度'!$F80,"")</f>
        <v/>
      </c>
      <c r="D85" s="42" t="str">
        <f ca="1">IF('临-进度'!$N80,'临-进度'!$J80,"")</f>
        <v/>
      </c>
      <c r="E85" s="42" t="str">
        <f ca="1">IF('临-进度'!$N80,'临-进度'!$AF80,"")</f>
        <v/>
      </c>
      <c r="F85" s="42" t="str">
        <f ca="1">IF('临-进度'!$N80,'临-进度'!$K80,"")</f>
        <v/>
      </c>
      <c r="G85" s="76" t="str">
        <f ca="1">IF('临-进度'!$N80,'临-进度'!$AG80,"")</f>
        <v/>
      </c>
      <c r="H85" s="71" t="str">
        <f ca="1">INDEX({"","_","-","="},IF(OR($D85 &gt;= I$6, $E85 &lt; H$6), 0, 1)+IF(OR($F85 &gt;= I$6, $G85 &lt; H$6), 0, 2)+1)</f>
        <v/>
      </c>
      <c r="I85" s="71" t="str">
        <f ca="1">INDEX({"","_","-","="},IF(OR($D85 &gt;= J$6, $E85 &lt; I$6), 0, 1)+IF(OR($F85 &gt;= J$6, $G85 &lt; I$6), 0, 2)+1)</f>
        <v/>
      </c>
      <c r="J85" s="71" t="str">
        <f ca="1">INDEX({"","_","-","="},IF(OR($D85 &gt;= K$6, $E85 &lt; J$6), 0, 1)+IF(OR($F85 &gt;= K$6, $G85 &lt; J$6), 0, 2)+1)</f>
        <v/>
      </c>
      <c r="K85" s="71" t="str">
        <f ca="1">INDEX({"","_","-","="},IF(OR($D85 &gt;= L$6, $E85 &lt; K$6), 0, 1)+IF(OR($F85 &gt;= L$6, $G85 &lt; K$6), 0, 2)+1)</f>
        <v/>
      </c>
      <c r="L85" s="71" t="str">
        <f ca="1">INDEX({"","_","-","="},IF(OR($D85 &gt;= M$6, $E85 &lt; L$6), 0, 1)+IF(OR($F85 &gt;= M$6, $G85 &lt; L$6), 0, 2)+1)</f>
        <v/>
      </c>
      <c r="M85" s="71" t="str">
        <f ca="1">INDEX({"","_","-","="},IF(OR($D85 &gt;= N$6, $E85 &lt; M$6), 0, 1)+IF(OR($F85 &gt;= N$6, $G85 &lt; M$6), 0, 2)+1)</f>
        <v/>
      </c>
      <c r="N85" s="71" t="str">
        <f ca="1">INDEX({"","_","-","="},IF(OR($D85 &gt;= O$6, $E85 &lt; N$6), 0, 1)+IF(OR($F85 &gt;= O$6, $G85 &lt; N$6), 0, 2)+1)</f>
        <v/>
      </c>
      <c r="O85" s="71" t="str">
        <f ca="1">INDEX({"","_","-","="},IF(OR($D85 &gt;= P$6, $E85 &lt; O$6), 0, 1)+IF(OR($F85 &gt;= P$6, $G85 &lt; O$6), 0, 2)+1)</f>
        <v/>
      </c>
      <c r="P85" s="71" t="str">
        <f ca="1">INDEX({"","_","-","="},IF(OR($D85 &gt;= Q$6, $E85 &lt; P$6), 0, 1)+IF(OR($F85 &gt;= Q$6, $G85 &lt; P$6), 0, 2)+1)</f>
        <v/>
      </c>
      <c r="Q85" s="71" t="str">
        <f ca="1">INDEX({"","_","-","="},IF(OR($D85 &gt;= R$6, $E85 &lt; Q$6), 0, 1)+IF(OR($F85 &gt;= R$6, $G85 &lt; Q$6), 0, 2)+1)</f>
        <v/>
      </c>
      <c r="R85" s="71" t="str">
        <f ca="1">INDEX({"","_","-","="},IF(OR($D85 &gt;= S$6, $E85 &lt; R$6), 0, 1)+IF(OR($F85 &gt;= S$6, $G85 &lt; R$6), 0, 2)+1)</f>
        <v/>
      </c>
      <c r="S85" s="71" t="str">
        <f ca="1">INDEX({"","_","-","="},IF(OR($D85 &gt;= T$6, $E85 &lt; S$6), 0, 1)+IF(OR($F85 &gt;= T$6, $G85 &lt; S$6), 0, 2)+1)</f>
        <v/>
      </c>
      <c r="T85" s="71" t="str">
        <f ca="1">INDEX({"","_","-","="},IF(OR($D85 &gt;= U$6, $E85 &lt; T$6), 0, 1)+IF(OR($F85 &gt;= U$6, $G85 &lt; T$6), 0, 2)+1)</f>
        <v/>
      </c>
      <c r="U85" s="71" t="str">
        <f ca="1">INDEX({"","_","-","="},IF(OR($D85 &gt;= V$6, $E85 &lt; U$6), 0, 1)+IF(OR($F85 &gt;= V$6, $G85 &lt; U$6), 0, 2)+1)</f>
        <v/>
      </c>
      <c r="V85" s="71" t="str">
        <f ca="1">INDEX({"","_","-","="},IF(OR($D85 &gt;= W$6, $E85 &lt; V$6), 0, 1)+IF(OR($F85 &gt;= W$6, $G85 &lt; V$6), 0, 2)+1)</f>
        <v/>
      </c>
      <c r="W85" s="71" t="str">
        <f ca="1">INDEX({"","_","-","="},IF(OR($D85 &gt;= X$6, $E85 &lt; W$6), 0, 1)+IF(OR($F85 &gt;= X$6, $G85 &lt; W$6), 0, 2)+1)</f>
        <v/>
      </c>
      <c r="X85" s="71" t="str">
        <f ca="1">INDEX({"","_","-","="},IF(OR($D85 &gt;= Y$6, $E85 &lt; X$6), 0, 1)+IF(OR($F85 &gt;= Y$6, $G85 &lt; X$6), 0, 2)+1)</f>
        <v/>
      </c>
      <c r="Y85" s="71" t="str">
        <f ca="1">INDEX({"","_","-","="},IF(OR($D85 &gt;= Z$6, $E85 &lt; Y$6), 0, 1)+IF(OR($F85 &gt;= Z$6, $G85 &lt; Y$6), 0, 2)+1)</f>
        <v/>
      </c>
      <c r="Z85" s="71" t="str">
        <f ca="1">INDEX({"","_","-","="},IF(OR($D85 &gt;= AA$6, $E85 &lt; Z$6), 0, 1)+IF(OR($F85 &gt;= AA$6, $G85 &lt; Z$6), 0, 2)+1)</f>
        <v/>
      </c>
      <c r="AA85" s="71" t="str">
        <f ca="1">INDEX({"","_","-","="},IF(OR($D85 &gt;= AB$6, $E85 &lt; AA$6), 0, 1)+IF(OR($F85 &gt;= AB$6, $G85 &lt; AA$6), 0, 2)+1)</f>
        <v/>
      </c>
      <c r="AB85" s="71" t="str">
        <f ca="1">INDEX({"","_","-","="},IF(OR($D85 &gt;= AC$6, $E85 &lt; AB$6), 0, 1)+IF(OR($F85 &gt;= AC$6, $G85 &lt; AB$6), 0, 2)+1)</f>
        <v/>
      </c>
      <c r="AC85" s="71" t="str">
        <f ca="1">INDEX({"","_","-","="},IF(OR($D85 &gt;= AD$6, $E85 &lt; AC$6), 0, 1)+IF(OR($F85 &gt;= AD$6, $G85 &lt; AC$6), 0, 2)+1)</f>
        <v/>
      </c>
      <c r="AD85" s="71" t="str">
        <f ca="1">INDEX({"","_","-","="},IF(OR($D85 &gt;= AE$6, $E85 &lt; AD$6), 0, 1)+IF(OR($F85 &gt;= AE$6, $G85 &lt; AD$6), 0, 2)+1)</f>
        <v/>
      </c>
      <c r="AE85" s="71" t="str">
        <f ca="1">INDEX({"","_","-","="},IF(OR($D85 &gt;= AF$6, $E85 &lt; AE$6), 0, 1)+IF(OR($F85 &gt;= AF$6, $G85 &lt; AE$6), 0, 2)+1)</f>
        <v/>
      </c>
      <c r="AF85" s="71" t="str">
        <f ca="1">INDEX({"","_","-","="},IF(OR($D85 &gt;= AG$6, $E85 &lt; AF$6), 0, 1)+IF(OR($F85 &gt;= AG$6, $G85 &lt; AF$6), 0, 2)+1)</f>
        <v/>
      </c>
      <c r="AG85" s="71" t="str">
        <f ca="1">INDEX({"","_","-","="},IF(OR($D85 &gt;= AH$6, $E85 &lt; AG$6), 0, 1)+IF(OR($F85 &gt;= AH$6, $G85 &lt; AG$6), 0, 2)+1)</f>
        <v/>
      </c>
      <c r="AH85" s="71" t="str">
        <f ca="1">INDEX({"","_","-","="},IF(OR($D85 &gt;= AI$6, $E85 &lt; AH$6), 0, 1)+IF(OR($F85 &gt;= AI$6, $G85 &lt; AH$6), 0, 2)+1)</f>
        <v/>
      </c>
      <c r="AI85" s="71" t="str">
        <f ca="1">INDEX({"","_","-","="},IF(OR($D85 &gt;= AJ$6, $E85 &lt; AI$6), 0, 1)+IF(OR($F85 &gt;= AJ$6, $G85 &lt; AI$6), 0, 2)+1)</f>
        <v/>
      </c>
      <c r="AJ85" s="71" t="str">
        <f ca="1">INDEX({"","_","-","="},IF(OR($D85 &gt;= AK$6, $E85 &lt; AJ$6), 0, 1)+IF(OR($F85 &gt;= AK$6, $G85 &lt; AJ$6), 0, 2)+1)</f>
        <v/>
      </c>
      <c r="AK85" s="71" t="str">
        <f ca="1">INDEX({"","_","-","="},IF(OR($D85 &gt;= AL$6, $E85 &lt; AK$6), 0, 1)+IF(OR($F85 &gt;= AL$6, $G85 &lt; AK$6), 0, 2)+1)</f>
        <v/>
      </c>
      <c r="AL85" s="71" t="str">
        <f ca="1">INDEX({"","_","-","="},IF(OR($D85 &gt;= AM$6, $E85 &lt; AL$6), 0, 1)+IF(OR($F85 &gt;= AM$6, $G85 &lt; AL$6), 0, 2)+1)</f>
        <v/>
      </c>
      <c r="AM85" s="71" t="str">
        <f ca="1">INDEX({"","_","-","="},IF(OR($D85 &gt;= AN$6, $E85 &lt; AM$6), 0, 1)+IF(OR($F85 &gt;= AN$6, $G85 &lt; AM$6), 0, 2)+1)</f>
        <v/>
      </c>
      <c r="AN85" s="71" t="str">
        <f ca="1">INDEX({"","_","-","="},IF(OR($D85 &gt;= AO$6, $E85 &lt; AN$6), 0, 1)+IF(OR($F85 &gt;= AO$6, $G85 &lt; AN$6), 0, 2)+1)</f>
        <v/>
      </c>
      <c r="AO85" s="71" t="str">
        <f ca="1">INDEX({"","_","-","="},IF(OR($D85 &gt;= AP$6, $E85 &lt; AO$6), 0, 1)+IF(OR($F85 &gt;= AP$6, $G85 &lt; AO$6), 0, 2)+1)</f>
        <v/>
      </c>
      <c r="AP85" s="71" t="str">
        <f ca="1">INDEX({"","_","-","="},IF(OR($D85 &gt;= AQ$6, $E85 &lt; AP$6), 0, 1)+IF(OR($F85 &gt;= AQ$6, $G85 &lt; AP$6), 0, 2)+1)</f>
        <v/>
      </c>
      <c r="AQ85" s="71" t="str">
        <f ca="1">INDEX({"","_","-","="},IF(OR($D85 &gt;= AR$6, $E85 &lt; AQ$6), 0, 1)+IF(OR($F85 &gt;= AR$6, $G85 &lt; AQ$6), 0, 2)+1)</f>
        <v/>
      </c>
      <c r="AR85" s="71" t="str">
        <f ca="1">INDEX({"","_","-","="},IF(OR($D85 &gt;= AS$6, $E85 &lt; AR$6), 0, 1)+IF(OR($F85 &gt;= AS$6, $G85 &lt; AR$6), 0, 2)+1)</f>
        <v/>
      </c>
      <c r="AS85" s="71" t="str">
        <f ca="1">INDEX({"","_","-","="},IF(OR($D85 &gt;= AT$6, $E85 &lt; AS$6), 0, 1)+IF(OR($F85 &gt;= AT$6, $G85 &lt; AS$6), 0, 2)+1)</f>
        <v/>
      </c>
      <c r="AT85" s="71" t="str">
        <f ca="1">INDEX({"","_","-","="},IF(OR($D85 &gt;= AU$6, $E85 &lt; AT$6), 0, 1)+IF(OR($F85 &gt;= AU$6, $G85 &lt; AT$6), 0, 2)+1)</f>
        <v/>
      </c>
      <c r="AU85" s="71" t="str">
        <f ca="1">INDEX({"","_","-","="},IF(OR($D85 &gt;= AV$6, $E85 &lt; AU$6), 0, 1)+IF(OR($F85 &gt;= AV$6, $G85 &lt; AU$6), 0, 2)+1)</f>
        <v/>
      </c>
      <c r="AV85" s="71" t="str">
        <f ca="1">INDEX({"","_","-","="},IF(OR($D85 &gt;= AW$6, $E85 &lt; AV$6), 0, 1)+IF(OR($F85 &gt;= AW$6, $G85 &lt; AV$6), 0, 2)+1)</f>
        <v/>
      </c>
      <c r="AW85" s="71" t="str">
        <f ca="1">INDEX({"","_","-","="},IF(OR($D85 &gt;= AX$6, $E85 &lt; AW$6), 0, 1)+IF(OR($F85 &gt;= AX$6, $G85 &lt; AW$6), 0, 2)+1)</f>
        <v/>
      </c>
      <c r="AX85" s="71" t="str">
        <f ca="1">INDEX({"","_","-","="},IF(OR($D85 &gt;= AY$6, $E85 &lt; AX$6), 0, 1)+IF(OR($F85 &gt;= AY$6, $G85 &lt; AX$6), 0, 2)+1)</f>
        <v/>
      </c>
      <c r="AY85" s="71" t="str">
        <f ca="1">INDEX({"","_","-","="},IF(OR($D85 &gt;= AZ$6, $E85 &lt; AY$6), 0, 1)+IF(OR($F85 &gt;= AZ$6, $G85 &lt; AY$6), 0, 2)+1)</f>
        <v/>
      </c>
      <c r="AZ85" s="71" t="str">
        <f ca="1">INDEX({"","_","-","="},IF(OR($D85 &gt;= BA$6, $E85 &lt; AZ$6), 0, 1)+IF(OR($F85 &gt;= BA$6, $G85 &lt; AZ$6), 0, 2)+1)</f>
        <v/>
      </c>
      <c r="BA85" s="71" t="str">
        <f ca="1">INDEX({"","_","-","="},IF(OR($D85 &gt;= BB$6, $E85 &lt; BA$6), 0, 1)+IF(OR($F85 &gt;= BB$6, $G85 &lt; BA$6), 0, 2)+1)</f>
        <v/>
      </c>
      <c r="BB85" s="71" t="str">
        <f ca="1">INDEX({"","_","-","="},IF(OR($D85 &gt;= BC$6, $E85 &lt; BB$6), 0, 1)+IF(OR($F85 &gt;= BC$6, $G85 &lt; BB$6), 0, 2)+1)</f>
        <v/>
      </c>
      <c r="BC85" s="71" t="str">
        <f ca="1">INDEX({"","_","-","="},IF(OR($D85 &gt;= BD$6, $E85 &lt; BC$6), 0, 1)+IF(OR($F85 &gt;= BD$6, $G85 &lt; BC$6), 0, 2)+1)</f>
        <v/>
      </c>
      <c r="BD85" s="71" t="str">
        <f ca="1">INDEX({"","_","-","="},IF(OR($D85 &gt;= BE$6, $E85 &lt; BD$6), 0, 1)+IF(OR($F85 &gt;= BE$6, $G85 &lt; BD$6), 0, 2)+1)</f>
        <v/>
      </c>
      <c r="BE85" s="71" t="str">
        <f ca="1">INDEX({"","_","-","="},IF(OR($D85 &gt;= BF$6, $E85 &lt; BE$6), 0, 1)+IF(OR($F85 &gt;= BF$6, $G85 &lt; BE$6), 0, 2)+1)</f>
        <v/>
      </c>
      <c r="BF85" s="71" t="str">
        <f ca="1">INDEX({"","_","-","="},IF(OR($D85 &gt;= BG$6, $E85 &lt; BF$6), 0, 1)+IF(OR($F85 &gt;= BG$6, $G85 &lt; BF$6), 0, 2)+1)</f>
        <v/>
      </c>
      <c r="BG85" s="71" t="str">
        <f ca="1">INDEX({"","_","-","="},IF(OR($D85 &gt;= BH$6, $E85 &lt; BG$6), 0, 1)+IF(OR($F85 &gt;= BH$6, $G85 &lt; BG$6), 0, 2)+1)</f>
        <v/>
      </c>
      <c r="BH85" s="71" t="str">
        <f ca="1">INDEX({"","_","-","="},IF(OR($D85 &gt;= BI$6, $E85 &lt; BH$6), 0, 1)+IF(OR($F85 &gt;= BI$6, $G85 &lt; BH$6), 0, 2)+1)</f>
        <v/>
      </c>
      <c r="BI85" s="71" t="str">
        <f ca="1">INDEX({"","_","-","="},IF(OR($D85 &gt;= BJ$6, $E85 &lt; BI$6), 0, 1)+IF(OR($F85 &gt;= BJ$6, $G85 &lt; BI$6), 0, 2)+1)</f>
        <v/>
      </c>
      <c r="BJ85" s="71" t="str">
        <f ca="1">INDEX({"","_","-","="},IF(OR($D85 &gt;= BK$6, $E85 &lt; BJ$6), 0, 1)+IF(OR($F85 &gt;= BK$6, $G85 &lt; BJ$6), 0, 2)+1)</f>
        <v/>
      </c>
      <c r="BK85" s="71" t="str">
        <f ca="1">INDEX({"","_","-","="},IF(OR($D85 &gt;= BL$6, $E85 &lt; BK$6), 0, 1)+IF(OR($F85 &gt;= BL$6, $G85 &lt; BK$6), 0, 2)+1)</f>
        <v/>
      </c>
      <c r="BL85" s="71" t="str">
        <f ca="1">INDEX({"","_","-","="},IF(OR($D85 &gt;= BM$6, $E85 &lt; BL$6), 0, 1)+IF(OR($F85 &gt;= BM$6, $G85 &lt; BL$6), 0, 2)+1)</f>
        <v/>
      </c>
      <c r="BM85" s="71" t="str">
        <f ca="1">INDEX({"","_","-","="},IF(OR($D85 &gt;= BN$6, $E85 &lt; BM$6), 0, 1)+IF(OR($F85 &gt;= BN$6, $G85 &lt; BM$6), 0, 2)+1)</f>
        <v/>
      </c>
      <c r="BN85" s="71" t="str">
        <f ca="1">INDEX({"","_","-","="},IF(OR($D85 &gt;= BO$6, $E85 &lt; BN$6), 0, 1)+IF(OR($F85 &gt;= BO$6, $G85 &lt; BN$6), 0, 2)+1)</f>
        <v/>
      </c>
      <c r="BO85" s="71" t="str">
        <f ca="1">INDEX({"","_","-","="},IF(OR($D85 &gt;= BP$6, $E85 &lt; BO$6), 0, 1)+IF(OR($F85 &gt;= BP$6, $G85 &lt; BO$6), 0, 2)+1)</f>
        <v/>
      </c>
      <c r="BP85" s="71" t="str">
        <f ca="1">INDEX({"","_","-","="},IF(OR($D85 &gt;= BQ$6, $E85 &lt; BP$6), 0, 1)+IF(OR($F85 &gt;= BQ$6, $G85 &lt; BP$6), 0, 2)+1)</f>
        <v/>
      </c>
      <c r="BQ85" s="71" t="str">
        <f ca="1">INDEX({"","_","-","="},IF(OR($D85 &gt;= BR$6, $E85 &lt; BQ$6), 0, 1)+IF(OR($F85 &gt;= BR$6, $G85 &lt; BQ$6), 0, 2)+1)</f>
        <v/>
      </c>
      <c r="BR85" s="71" t="str">
        <f ca="1">INDEX({"","_","-","="},IF(OR($D85 &gt;= BS$6, $E85 &lt; BR$6), 0, 1)+IF(OR($F85 &gt;= BS$6, $G85 &lt; BR$6), 0, 2)+1)</f>
        <v/>
      </c>
      <c r="BS85" s="71" t="str">
        <f ca="1">INDEX({"","_","-","="},IF(OR($D85 &gt;= BT$6, $E85 &lt; BS$6), 0, 1)+IF(OR($F85 &gt;= BT$6, $G85 &lt; BS$6), 0, 2)+1)</f>
        <v/>
      </c>
      <c r="BT85" s="71" t="str">
        <f ca="1">INDEX({"","_","-","="},IF(OR($D85 &gt;= BU$6, $E85 &lt; BT$6), 0, 1)+IF(OR($F85 &gt;= BU$6, $G85 &lt; BT$6), 0, 2)+1)</f>
        <v/>
      </c>
      <c r="BU85" s="71" t="str">
        <f ca="1">INDEX({"","_","-","="},IF(OR($D85 &gt;= BV$6, $E85 &lt; BU$6), 0, 1)+IF(OR($F85 &gt;= BV$6, $G85 &lt; BU$6), 0, 2)+1)</f>
        <v/>
      </c>
      <c r="BV85" s="71" t="str">
        <f ca="1">INDEX({"","_","-","="},IF(OR($D85 &gt;= BW$6, $E85 &lt; BV$6), 0, 1)+IF(OR($F85 &gt;= BW$6, $G85 &lt; BV$6), 0, 2)+1)</f>
        <v/>
      </c>
      <c r="BW85" s="71" t="str">
        <f ca="1">INDEX({"","_","-","="},IF(OR($D85 &gt;= BX$6, $E85 &lt; BW$6), 0, 1)+IF(OR($F85 &gt;= BX$6, $G85 &lt; BW$6), 0, 2)+1)</f>
        <v/>
      </c>
      <c r="BX85" s="71" t="str">
        <f ca="1">INDEX({"","_","-","="},IF(OR($D85 &gt;= BY$6, $E85 &lt; BX$6), 0, 1)+IF(OR($F85 &gt;= BY$6, $G85 &lt; BX$6), 0, 2)+1)</f>
        <v/>
      </c>
      <c r="BY85" s="71" t="str">
        <f ca="1">INDEX({"","_","-","="},IF(OR($D85 &gt;= BZ$6, $E85 &lt; BY$6), 0, 1)+IF(OR($F85 &gt;= BZ$6, $G85 &lt; BY$6), 0, 2)+1)</f>
        <v/>
      </c>
      <c r="BZ85" s="71" t="str">
        <f ca="1">INDEX({"","_","-","="},IF(OR($D85 &gt;= CA$6, $E85 &lt; BZ$6), 0, 1)+IF(OR($F85 &gt;= CA$6, $G85 &lt; BZ$6), 0, 2)+1)</f>
        <v/>
      </c>
      <c r="CA85" s="71" t="str">
        <f ca="1">INDEX({"","_","-","="},IF(OR($D85 &gt;= CB$6, $E85 &lt; CA$6), 0, 1)+IF(OR($F85 &gt;= CB$6, $G85 &lt; CA$6), 0, 2)+1)</f>
        <v/>
      </c>
      <c r="CB85" s="71" t="str">
        <f ca="1">INDEX({"","_","-","="},IF(OR($D85 &gt;= CC$6, $E85 &lt; CB$6), 0, 1)+IF(OR($F85 &gt;= CC$6, $G85 &lt; CB$6), 0, 2)+1)</f>
        <v/>
      </c>
      <c r="CC85" s="71" t="str">
        <f ca="1">INDEX({"","_","-","="},IF(OR($D85 &gt;= CD$6, $E85 &lt; CC$6), 0, 1)+IF(OR($F85 &gt;= CD$6, $G85 &lt; CC$6), 0, 2)+1)</f>
        <v/>
      </c>
      <c r="CD85" s="71" t="str">
        <f ca="1">INDEX({"","_","-","="},IF(OR($D85 &gt;= CE$6, $E85 &lt; CD$6), 0, 1)+IF(OR($F85 &gt;= CE$6, $G85 &lt; CD$6), 0, 2)+1)</f>
        <v/>
      </c>
    </row>
    <row r="86" spans="1:82">
      <c r="A86" s="8" t="str">
        <f ca="1">IF('临-进度'!N81,'临-进度'!$A81,"")</f>
        <v/>
      </c>
      <c r="B86" s="8" t="str">
        <f ca="1">IF('临-进度'!N81,'临-进度'!$B81,"")</f>
        <v/>
      </c>
      <c r="C86" s="8" t="str">
        <f ca="1">IF('临-进度'!N81,'临-进度'!$F81,"")</f>
        <v/>
      </c>
      <c r="D86" s="42" t="str">
        <f ca="1">IF('临-进度'!$N81,'临-进度'!$J81,"")</f>
        <v/>
      </c>
      <c r="E86" s="42" t="str">
        <f ca="1">IF('临-进度'!$N81,'临-进度'!$AF81,"")</f>
        <v/>
      </c>
      <c r="F86" s="42" t="str">
        <f ca="1">IF('临-进度'!$N81,'临-进度'!$K81,"")</f>
        <v/>
      </c>
      <c r="G86" s="76" t="str">
        <f ca="1">IF('临-进度'!$N81,'临-进度'!$AG81,"")</f>
        <v/>
      </c>
      <c r="H86" s="71" t="str">
        <f ca="1">INDEX({"","_","-","="},IF(OR($D86 &gt;= I$6, $E86 &lt; H$6), 0, 1)+IF(OR($F86 &gt;= I$6, $G86 &lt; H$6), 0, 2)+1)</f>
        <v/>
      </c>
      <c r="I86" s="71" t="str">
        <f ca="1">INDEX({"","_","-","="},IF(OR($D86 &gt;= J$6, $E86 &lt; I$6), 0, 1)+IF(OR($F86 &gt;= J$6, $G86 &lt; I$6), 0, 2)+1)</f>
        <v/>
      </c>
      <c r="J86" s="71" t="str">
        <f ca="1">INDEX({"","_","-","="},IF(OR($D86 &gt;= K$6, $E86 &lt; J$6), 0, 1)+IF(OR($F86 &gt;= K$6, $G86 &lt; J$6), 0, 2)+1)</f>
        <v/>
      </c>
      <c r="K86" s="71" t="str">
        <f ca="1">INDEX({"","_","-","="},IF(OR($D86 &gt;= L$6, $E86 &lt; K$6), 0, 1)+IF(OR($F86 &gt;= L$6, $G86 &lt; K$6), 0, 2)+1)</f>
        <v/>
      </c>
      <c r="L86" s="71" t="str">
        <f ca="1">INDEX({"","_","-","="},IF(OR($D86 &gt;= M$6, $E86 &lt; L$6), 0, 1)+IF(OR($F86 &gt;= M$6, $G86 &lt; L$6), 0, 2)+1)</f>
        <v/>
      </c>
      <c r="M86" s="71" t="str">
        <f ca="1">INDEX({"","_","-","="},IF(OR($D86 &gt;= N$6, $E86 &lt; M$6), 0, 1)+IF(OR($F86 &gt;= N$6, $G86 &lt; M$6), 0, 2)+1)</f>
        <v/>
      </c>
      <c r="N86" s="71" t="str">
        <f ca="1">INDEX({"","_","-","="},IF(OR($D86 &gt;= O$6, $E86 &lt; N$6), 0, 1)+IF(OR($F86 &gt;= O$6, $G86 &lt; N$6), 0, 2)+1)</f>
        <v/>
      </c>
      <c r="O86" s="71" t="str">
        <f ca="1">INDEX({"","_","-","="},IF(OR($D86 &gt;= P$6, $E86 &lt; O$6), 0, 1)+IF(OR($F86 &gt;= P$6, $G86 &lt; O$6), 0, 2)+1)</f>
        <v/>
      </c>
      <c r="P86" s="71" t="str">
        <f ca="1">INDEX({"","_","-","="},IF(OR($D86 &gt;= Q$6, $E86 &lt; P$6), 0, 1)+IF(OR($F86 &gt;= Q$6, $G86 &lt; P$6), 0, 2)+1)</f>
        <v/>
      </c>
      <c r="Q86" s="71" t="str">
        <f ca="1">INDEX({"","_","-","="},IF(OR($D86 &gt;= R$6, $E86 &lt; Q$6), 0, 1)+IF(OR($F86 &gt;= R$6, $G86 &lt; Q$6), 0, 2)+1)</f>
        <v/>
      </c>
      <c r="R86" s="71" t="str">
        <f ca="1">INDEX({"","_","-","="},IF(OR($D86 &gt;= S$6, $E86 &lt; R$6), 0, 1)+IF(OR($F86 &gt;= S$6, $G86 &lt; R$6), 0, 2)+1)</f>
        <v/>
      </c>
      <c r="S86" s="71" t="str">
        <f ca="1">INDEX({"","_","-","="},IF(OR($D86 &gt;= T$6, $E86 &lt; S$6), 0, 1)+IF(OR($F86 &gt;= T$6, $G86 &lt; S$6), 0, 2)+1)</f>
        <v/>
      </c>
      <c r="T86" s="71" t="str">
        <f ca="1">INDEX({"","_","-","="},IF(OR($D86 &gt;= U$6, $E86 &lt; T$6), 0, 1)+IF(OR($F86 &gt;= U$6, $G86 &lt; T$6), 0, 2)+1)</f>
        <v/>
      </c>
      <c r="U86" s="71" t="str">
        <f ca="1">INDEX({"","_","-","="},IF(OR($D86 &gt;= V$6, $E86 &lt; U$6), 0, 1)+IF(OR($F86 &gt;= V$6, $G86 &lt; U$6), 0, 2)+1)</f>
        <v/>
      </c>
      <c r="V86" s="71" t="str">
        <f ca="1">INDEX({"","_","-","="},IF(OR($D86 &gt;= W$6, $E86 &lt; V$6), 0, 1)+IF(OR($F86 &gt;= W$6, $G86 &lt; V$6), 0, 2)+1)</f>
        <v/>
      </c>
      <c r="W86" s="71" t="str">
        <f ca="1">INDEX({"","_","-","="},IF(OR($D86 &gt;= X$6, $E86 &lt; W$6), 0, 1)+IF(OR($F86 &gt;= X$6, $G86 &lt; W$6), 0, 2)+1)</f>
        <v/>
      </c>
      <c r="X86" s="71" t="str">
        <f ca="1">INDEX({"","_","-","="},IF(OR($D86 &gt;= Y$6, $E86 &lt; X$6), 0, 1)+IF(OR($F86 &gt;= Y$6, $G86 &lt; X$6), 0, 2)+1)</f>
        <v/>
      </c>
      <c r="Y86" s="71" t="str">
        <f ca="1">INDEX({"","_","-","="},IF(OR($D86 &gt;= Z$6, $E86 &lt; Y$6), 0, 1)+IF(OR($F86 &gt;= Z$6, $G86 &lt; Y$6), 0, 2)+1)</f>
        <v/>
      </c>
      <c r="Z86" s="71" t="str">
        <f ca="1">INDEX({"","_","-","="},IF(OR($D86 &gt;= AA$6, $E86 &lt; Z$6), 0, 1)+IF(OR($F86 &gt;= AA$6, $G86 &lt; Z$6), 0, 2)+1)</f>
        <v/>
      </c>
      <c r="AA86" s="71" t="str">
        <f ca="1">INDEX({"","_","-","="},IF(OR($D86 &gt;= AB$6, $E86 &lt; AA$6), 0, 1)+IF(OR($F86 &gt;= AB$6, $G86 &lt; AA$6), 0, 2)+1)</f>
        <v/>
      </c>
      <c r="AB86" s="71" t="str">
        <f ca="1">INDEX({"","_","-","="},IF(OR($D86 &gt;= AC$6, $E86 &lt; AB$6), 0, 1)+IF(OR($F86 &gt;= AC$6, $G86 &lt; AB$6), 0, 2)+1)</f>
        <v/>
      </c>
      <c r="AC86" s="71" t="str">
        <f ca="1">INDEX({"","_","-","="},IF(OR($D86 &gt;= AD$6, $E86 &lt; AC$6), 0, 1)+IF(OR($F86 &gt;= AD$6, $G86 &lt; AC$6), 0, 2)+1)</f>
        <v/>
      </c>
      <c r="AD86" s="71" t="str">
        <f ca="1">INDEX({"","_","-","="},IF(OR($D86 &gt;= AE$6, $E86 &lt; AD$6), 0, 1)+IF(OR($F86 &gt;= AE$6, $G86 &lt; AD$6), 0, 2)+1)</f>
        <v/>
      </c>
      <c r="AE86" s="71" t="str">
        <f ca="1">INDEX({"","_","-","="},IF(OR($D86 &gt;= AF$6, $E86 &lt; AE$6), 0, 1)+IF(OR($F86 &gt;= AF$6, $G86 &lt; AE$6), 0, 2)+1)</f>
        <v/>
      </c>
      <c r="AF86" s="71" t="str">
        <f ca="1">INDEX({"","_","-","="},IF(OR($D86 &gt;= AG$6, $E86 &lt; AF$6), 0, 1)+IF(OR($F86 &gt;= AG$6, $G86 &lt; AF$6), 0, 2)+1)</f>
        <v/>
      </c>
      <c r="AG86" s="71" t="str">
        <f ca="1">INDEX({"","_","-","="},IF(OR($D86 &gt;= AH$6, $E86 &lt; AG$6), 0, 1)+IF(OR($F86 &gt;= AH$6, $G86 &lt; AG$6), 0, 2)+1)</f>
        <v/>
      </c>
      <c r="AH86" s="71" t="str">
        <f ca="1">INDEX({"","_","-","="},IF(OR($D86 &gt;= AI$6, $E86 &lt; AH$6), 0, 1)+IF(OR($F86 &gt;= AI$6, $G86 &lt; AH$6), 0, 2)+1)</f>
        <v/>
      </c>
      <c r="AI86" s="71" t="str">
        <f ca="1">INDEX({"","_","-","="},IF(OR($D86 &gt;= AJ$6, $E86 &lt; AI$6), 0, 1)+IF(OR($F86 &gt;= AJ$6, $G86 &lt; AI$6), 0, 2)+1)</f>
        <v/>
      </c>
      <c r="AJ86" s="71" t="str">
        <f ca="1">INDEX({"","_","-","="},IF(OR($D86 &gt;= AK$6, $E86 &lt; AJ$6), 0, 1)+IF(OR($F86 &gt;= AK$6, $G86 &lt; AJ$6), 0, 2)+1)</f>
        <v/>
      </c>
      <c r="AK86" s="71" t="str">
        <f ca="1">INDEX({"","_","-","="},IF(OR($D86 &gt;= AL$6, $E86 &lt; AK$6), 0, 1)+IF(OR($F86 &gt;= AL$6, $G86 &lt; AK$6), 0, 2)+1)</f>
        <v/>
      </c>
      <c r="AL86" s="71" t="str">
        <f ca="1">INDEX({"","_","-","="},IF(OR($D86 &gt;= AM$6, $E86 &lt; AL$6), 0, 1)+IF(OR($F86 &gt;= AM$6, $G86 &lt; AL$6), 0, 2)+1)</f>
        <v/>
      </c>
      <c r="AM86" s="71" t="str">
        <f ca="1">INDEX({"","_","-","="},IF(OR($D86 &gt;= AN$6, $E86 &lt; AM$6), 0, 1)+IF(OR($F86 &gt;= AN$6, $G86 &lt; AM$6), 0, 2)+1)</f>
        <v/>
      </c>
      <c r="AN86" s="71" t="str">
        <f ca="1">INDEX({"","_","-","="},IF(OR($D86 &gt;= AO$6, $E86 &lt; AN$6), 0, 1)+IF(OR($F86 &gt;= AO$6, $G86 &lt; AN$6), 0, 2)+1)</f>
        <v/>
      </c>
      <c r="AO86" s="71" t="str">
        <f ca="1">INDEX({"","_","-","="},IF(OR($D86 &gt;= AP$6, $E86 &lt; AO$6), 0, 1)+IF(OR($F86 &gt;= AP$6, $G86 &lt; AO$6), 0, 2)+1)</f>
        <v/>
      </c>
      <c r="AP86" s="71" t="str">
        <f ca="1">INDEX({"","_","-","="},IF(OR($D86 &gt;= AQ$6, $E86 &lt; AP$6), 0, 1)+IF(OR($F86 &gt;= AQ$6, $G86 &lt; AP$6), 0, 2)+1)</f>
        <v/>
      </c>
      <c r="AQ86" s="71" t="str">
        <f ca="1">INDEX({"","_","-","="},IF(OR($D86 &gt;= AR$6, $E86 &lt; AQ$6), 0, 1)+IF(OR($F86 &gt;= AR$6, $G86 &lt; AQ$6), 0, 2)+1)</f>
        <v/>
      </c>
      <c r="AR86" s="71" t="str">
        <f ca="1">INDEX({"","_","-","="},IF(OR($D86 &gt;= AS$6, $E86 &lt; AR$6), 0, 1)+IF(OR($F86 &gt;= AS$6, $G86 &lt; AR$6), 0, 2)+1)</f>
        <v/>
      </c>
      <c r="AS86" s="71" t="str">
        <f ca="1">INDEX({"","_","-","="},IF(OR($D86 &gt;= AT$6, $E86 &lt; AS$6), 0, 1)+IF(OR($F86 &gt;= AT$6, $G86 &lt; AS$6), 0, 2)+1)</f>
        <v/>
      </c>
      <c r="AT86" s="71" t="str">
        <f ca="1">INDEX({"","_","-","="},IF(OR($D86 &gt;= AU$6, $E86 &lt; AT$6), 0, 1)+IF(OR($F86 &gt;= AU$6, $G86 &lt; AT$6), 0, 2)+1)</f>
        <v/>
      </c>
      <c r="AU86" s="71" t="str">
        <f ca="1">INDEX({"","_","-","="},IF(OR($D86 &gt;= AV$6, $E86 &lt; AU$6), 0, 1)+IF(OR($F86 &gt;= AV$6, $G86 &lt; AU$6), 0, 2)+1)</f>
        <v/>
      </c>
      <c r="AV86" s="71" t="str">
        <f ca="1">INDEX({"","_","-","="},IF(OR($D86 &gt;= AW$6, $E86 &lt; AV$6), 0, 1)+IF(OR($F86 &gt;= AW$6, $G86 &lt; AV$6), 0, 2)+1)</f>
        <v/>
      </c>
      <c r="AW86" s="71" t="str">
        <f ca="1">INDEX({"","_","-","="},IF(OR($D86 &gt;= AX$6, $E86 &lt; AW$6), 0, 1)+IF(OR($F86 &gt;= AX$6, $G86 &lt; AW$6), 0, 2)+1)</f>
        <v/>
      </c>
      <c r="AX86" s="71" t="str">
        <f ca="1">INDEX({"","_","-","="},IF(OR($D86 &gt;= AY$6, $E86 &lt; AX$6), 0, 1)+IF(OR($F86 &gt;= AY$6, $G86 &lt; AX$6), 0, 2)+1)</f>
        <v/>
      </c>
      <c r="AY86" s="71" t="str">
        <f ca="1">INDEX({"","_","-","="},IF(OR($D86 &gt;= AZ$6, $E86 &lt; AY$6), 0, 1)+IF(OR($F86 &gt;= AZ$6, $G86 &lt; AY$6), 0, 2)+1)</f>
        <v/>
      </c>
      <c r="AZ86" s="71" t="str">
        <f ca="1">INDEX({"","_","-","="},IF(OR($D86 &gt;= BA$6, $E86 &lt; AZ$6), 0, 1)+IF(OR($F86 &gt;= BA$6, $G86 &lt; AZ$6), 0, 2)+1)</f>
        <v/>
      </c>
      <c r="BA86" s="71" t="str">
        <f ca="1">INDEX({"","_","-","="},IF(OR($D86 &gt;= BB$6, $E86 &lt; BA$6), 0, 1)+IF(OR($F86 &gt;= BB$6, $G86 &lt; BA$6), 0, 2)+1)</f>
        <v/>
      </c>
      <c r="BB86" s="71" t="str">
        <f ca="1">INDEX({"","_","-","="},IF(OR($D86 &gt;= BC$6, $E86 &lt; BB$6), 0, 1)+IF(OR($F86 &gt;= BC$6, $G86 &lt; BB$6), 0, 2)+1)</f>
        <v/>
      </c>
      <c r="BC86" s="71" t="str">
        <f ca="1">INDEX({"","_","-","="},IF(OR($D86 &gt;= BD$6, $E86 &lt; BC$6), 0, 1)+IF(OR($F86 &gt;= BD$6, $G86 &lt; BC$6), 0, 2)+1)</f>
        <v/>
      </c>
      <c r="BD86" s="71" t="str">
        <f ca="1">INDEX({"","_","-","="},IF(OR($D86 &gt;= BE$6, $E86 &lt; BD$6), 0, 1)+IF(OR($F86 &gt;= BE$6, $G86 &lt; BD$6), 0, 2)+1)</f>
        <v/>
      </c>
      <c r="BE86" s="71" t="str">
        <f ca="1">INDEX({"","_","-","="},IF(OR($D86 &gt;= BF$6, $E86 &lt; BE$6), 0, 1)+IF(OR($F86 &gt;= BF$6, $G86 &lt; BE$6), 0, 2)+1)</f>
        <v/>
      </c>
      <c r="BF86" s="71" t="str">
        <f ca="1">INDEX({"","_","-","="},IF(OR($D86 &gt;= BG$6, $E86 &lt; BF$6), 0, 1)+IF(OR($F86 &gt;= BG$6, $G86 &lt; BF$6), 0, 2)+1)</f>
        <v/>
      </c>
      <c r="BG86" s="71" t="str">
        <f ca="1">INDEX({"","_","-","="},IF(OR($D86 &gt;= BH$6, $E86 &lt; BG$6), 0, 1)+IF(OR($F86 &gt;= BH$6, $G86 &lt; BG$6), 0, 2)+1)</f>
        <v/>
      </c>
      <c r="BH86" s="71" t="str">
        <f ca="1">INDEX({"","_","-","="},IF(OR($D86 &gt;= BI$6, $E86 &lt; BH$6), 0, 1)+IF(OR($F86 &gt;= BI$6, $G86 &lt; BH$6), 0, 2)+1)</f>
        <v/>
      </c>
      <c r="BI86" s="71" t="str">
        <f ca="1">INDEX({"","_","-","="},IF(OR($D86 &gt;= BJ$6, $E86 &lt; BI$6), 0, 1)+IF(OR($F86 &gt;= BJ$6, $G86 &lt; BI$6), 0, 2)+1)</f>
        <v/>
      </c>
      <c r="BJ86" s="71" t="str">
        <f ca="1">INDEX({"","_","-","="},IF(OR($D86 &gt;= BK$6, $E86 &lt; BJ$6), 0, 1)+IF(OR($F86 &gt;= BK$6, $G86 &lt; BJ$6), 0, 2)+1)</f>
        <v/>
      </c>
      <c r="BK86" s="71" t="str">
        <f ca="1">INDEX({"","_","-","="},IF(OR($D86 &gt;= BL$6, $E86 &lt; BK$6), 0, 1)+IF(OR($F86 &gt;= BL$6, $G86 &lt; BK$6), 0, 2)+1)</f>
        <v/>
      </c>
      <c r="BL86" s="71" t="str">
        <f ca="1">INDEX({"","_","-","="},IF(OR($D86 &gt;= BM$6, $E86 &lt; BL$6), 0, 1)+IF(OR($F86 &gt;= BM$6, $G86 &lt; BL$6), 0, 2)+1)</f>
        <v/>
      </c>
      <c r="BM86" s="71" t="str">
        <f ca="1">INDEX({"","_","-","="},IF(OR($D86 &gt;= BN$6, $E86 &lt; BM$6), 0, 1)+IF(OR($F86 &gt;= BN$6, $G86 &lt; BM$6), 0, 2)+1)</f>
        <v/>
      </c>
      <c r="BN86" s="71" t="str">
        <f ca="1">INDEX({"","_","-","="},IF(OR($D86 &gt;= BO$6, $E86 &lt; BN$6), 0, 1)+IF(OR($F86 &gt;= BO$6, $G86 &lt; BN$6), 0, 2)+1)</f>
        <v/>
      </c>
      <c r="BO86" s="71" t="str">
        <f ca="1">INDEX({"","_","-","="},IF(OR($D86 &gt;= BP$6, $E86 &lt; BO$6), 0, 1)+IF(OR($F86 &gt;= BP$6, $G86 &lt; BO$6), 0, 2)+1)</f>
        <v/>
      </c>
      <c r="BP86" s="71" t="str">
        <f ca="1">INDEX({"","_","-","="},IF(OR($D86 &gt;= BQ$6, $E86 &lt; BP$6), 0, 1)+IF(OR($F86 &gt;= BQ$6, $G86 &lt; BP$6), 0, 2)+1)</f>
        <v/>
      </c>
      <c r="BQ86" s="71" t="str">
        <f ca="1">INDEX({"","_","-","="},IF(OR($D86 &gt;= BR$6, $E86 &lt; BQ$6), 0, 1)+IF(OR($F86 &gt;= BR$6, $G86 &lt; BQ$6), 0, 2)+1)</f>
        <v/>
      </c>
      <c r="BR86" s="71" t="str">
        <f ca="1">INDEX({"","_","-","="},IF(OR($D86 &gt;= BS$6, $E86 &lt; BR$6), 0, 1)+IF(OR($F86 &gt;= BS$6, $G86 &lt; BR$6), 0, 2)+1)</f>
        <v/>
      </c>
      <c r="BS86" s="71" t="str">
        <f ca="1">INDEX({"","_","-","="},IF(OR($D86 &gt;= BT$6, $E86 &lt; BS$6), 0, 1)+IF(OR($F86 &gt;= BT$6, $G86 &lt; BS$6), 0, 2)+1)</f>
        <v/>
      </c>
      <c r="BT86" s="71" t="str">
        <f ca="1">INDEX({"","_","-","="},IF(OR($D86 &gt;= BU$6, $E86 &lt; BT$6), 0, 1)+IF(OR($F86 &gt;= BU$6, $G86 &lt; BT$6), 0, 2)+1)</f>
        <v/>
      </c>
      <c r="BU86" s="71" t="str">
        <f ca="1">INDEX({"","_","-","="},IF(OR($D86 &gt;= BV$6, $E86 &lt; BU$6), 0, 1)+IF(OR($F86 &gt;= BV$6, $G86 &lt; BU$6), 0, 2)+1)</f>
        <v/>
      </c>
      <c r="BV86" s="71" t="str">
        <f ca="1">INDEX({"","_","-","="},IF(OR($D86 &gt;= BW$6, $E86 &lt; BV$6), 0, 1)+IF(OR($F86 &gt;= BW$6, $G86 &lt; BV$6), 0, 2)+1)</f>
        <v/>
      </c>
      <c r="BW86" s="71" t="str">
        <f ca="1">INDEX({"","_","-","="},IF(OR($D86 &gt;= BX$6, $E86 &lt; BW$6), 0, 1)+IF(OR($F86 &gt;= BX$6, $G86 &lt; BW$6), 0, 2)+1)</f>
        <v/>
      </c>
      <c r="BX86" s="71" t="str">
        <f ca="1">INDEX({"","_","-","="},IF(OR($D86 &gt;= BY$6, $E86 &lt; BX$6), 0, 1)+IF(OR($F86 &gt;= BY$6, $G86 &lt; BX$6), 0, 2)+1)</f>
        <v/>
      </c>
      <c r="BY86" s="71" t="str">
        <f ca="1">INDEX({"","_","-","="},IF(OR($D86 &gt;= BZ$6, $E86 &lt; BY$6), 0, 1)+IF(OR($F86 &gt;= BZ$6, $G86 &lt; BY$6), 0, 2)+1)</f>
        <v/>
      </c>
      <c r="BZ86" s="71" t="str">
        <f ca="1">INDEX({"","_","-","="},IF(OR($D86 &gt;= CA$6, $E86 &lt; BZ$6), 0, 1)+IF(OR($F86 &gt;= CA$6, $G86 &lt; BZ$6), 0, 2)+1)</f>
        <v/>
      </c>
      <c r="CA86" s="71" t="str">
        <f ca="1">INDEX({"","_","-","="},IF(OR($D86 &gt;= CB$6, $E86 &lt; CA$6), 0, 1)+IF(OR($F86 &gt;= CB$6, $G86 &lt; CA$6), 0, 2)+1)</f>
        <v/>
      </c>
      <c r="CB86" s="71" t="str">
        <f ca="1">INDEX({"","_","-","="},IF(OR($D86 &gt;= CC$6, $E86 &lt; CB$6), 0, 1)+IF(OR($F86 &gt;= CC$6, $G86 &lt; CB$6), 0, 2)+1)</f>
        <v/>
      </c>
      <c r="CC86" s="71" t="str">
        <f ca="1">INDEX({"","_","-","="},IF(OR($D86 &gt;= CD$6, $E86 &lt; CC$6), 0, 1)+IF(OR($F86 &gt;= CD$6, $G86 &lt; CC$6), 0, 2)+1)</f>
        <v/>
      </c>
      <c r="CD86" s="71" t="str">
        <f ca="1">INDEX({"","_","-","="},IF(OR($D86 &gt;= CE$6, $E86 &lt; CD$6), 0, 1)+IF(OR($F86 &gt;= CE$6, $G86 &lt; CD$6), 0, 2)+1)</f>
        <v/>
      </c>
    </row>
    <row r="87" spans="1:82">
      <c r="A87" s="8" t="str">
        <f ca="1">IF('临-进度'!N82,'临-进度'!$A82,"")</f>
        <v/>
      </c>
      <c r="B87" s="8" t="str">
        <f ca="1">IF('临-进度'!N82,'临-进度'!$B82,"")</f>
        <v/>
      </c>
      <c r="C87" s="8" t="str">
        <f ca="1">IF('临-进度'!N82,'临-进度'!$F82,"")</f>
        <v/>
      </c>
      <c r="D87" s="42" t="str">
        <f ca="1">IF('临-进度'!$N82,'临-进度'!$J82,"")</f>
        <v/>
      </c>
      <c r="E87" s="42" t="str">
        <f ca="1">IF('临-进度'!$N82,'临-进度'!$AF82,"")</f>
        <v/>
      </c>
      <c r="F87" s="42" t="str">
        <f ca="1">IF('临-进度'!$N82,'临-进度'!$K82,"")</f>
        <v/>
      </c>
      <c r="G87" s="76" t="str">
        <f ca="1">IF('临-进度'!$N82,'临-进度'!$AG82,"")</f>
        <v/>
      </c>
      <c r="H87" s="71" t="str">
        <f ca="1">INDEX({"","_","-","="},IF(OR($D87 &gt;= I$6, $E87 &lt; H$6), 0, 1)+IF(OR($F87 &gt;= I$6, $G87 &lt; H$6), 0, 2)+1)</f>
        <v/>
      </c>
      <c r="I87" s="71" t="str">
        <f ca="1">INDEX({"","_","-","="},IF(OR($D87 &gt;= J$6, $E87 &lt; I$6), 0, 1)+IF(OR($F87 &gt;= J$6, $G87 &lt; I$6), 0, 2)+1)</f>
        <v/>
      </c>
      <c r="J87" s="71" t="str">
        <f ca="1">INDEX({"","_","-","="},IF(OR($D87 &gt;= K$6, $E87 &lt; J$6), 0, 1)+IF(OR($F87 &gt;= K$6, $G87 &lt; J$6), 0, 2)+1)</f>
        <v/>
      </c>
      <c r="K87" s="71" t="str">
        <f ca="1">INDEX({"","_","-","="},IF(OR($D87 &gt;= L$6, $E87 &lt; K$6), 0, 1)+IF(OR($F87 &gt;= L$6, $G87 &lt; K$6), 0, 2)+1)</f>
        <v/>
      </c>
      <c r="L87" s="71" t="str">
        <f ca="1">INDEX({"","_","-","="},IF(OR($D87 &gt;= M$6, $E87 &lt; L$6), 0, 1)+IF(OR($F87 &gt;= M$6, $G87 &lt; L$6), 0, 2)+1)</f>
        <v/>
      </c>
      <c r="M87" s="71" t="str">
        <f ca="1">INDEX({"","_","-","="},IF(OR($D87 &gt;= N$6, $E87 &lt; M$6), 0, 1)+IF(OR($F87 &gt;= N$6, $G87 &lt; M$6), 0, 2)+1)</f>
        <v/>
      </c>
      <c r="N87" s="71" t="str">
        <f ca="1">INDEX({"","_","-","="},IF(OR($D87 &gt;= O$6, $E87 &lt; N$6), 0, 1)+IF(OR($F87 &gt;= O$6, $G87 &lt; N$6), 0, 2)+1)</f>
        <v/>
      </c>
      <c r="O87" s="71" t="str">
        <f ca="1">INDEX({"","_","-","="},IF(OR($D87 &gt;= P$6, $E87 &lt; O$6), 0, 1)+IF(OR($F87 &gt;= P$6, $G87 &lt; O$6), 0, 2)+1)</f>
        <v/>
      </c>
      <c r="P87" s="71" t="str">
        <f ca="1">INDEX({"","_","-","="},IF(OR($D87 &gt;= Q$6, $E87 &lt; P$6), 0, 1)+IF(OR($F87 &gt;= Q$6, $G87 &lt; P$6), 0, 2)+1)</f>
        <v/>
      </c>
      <c r="Q87" s="71" t="str">
        <f ca="1">INDEX({"","_","-","="},IF(OR($D87 &gt;= R$6, $E87 &lt; Q$6), 0, 1)+IF(OR($F87 &gt;= R$6, $G87 &lt; Q$6), 0, 2)+1)</f>
        <v/>
      </c>
      <c r="R87" s="71" t="str">
        <f ca="1">INDEX({"","_","-","="},IF(OR($D87 &gt;= S$6, $E87 &lt; R$6), 0, 1)+IF(OR($F87 &gt;= S$6, $G87 &lt; R$6), 0, 2)+1)</f>
        <v/>
      </c>
      <c r="S87" s="71" t="str">
        <f ca="1">INDEX({"","_","-","="},IF(OR($D87 &gt;= T$6, $E87 &lt; S$6), 0, 1)+IF(OR($F87 &gt;= T$6, $G87 &lt; S$6), 0, 2)+1)</f>
        <v/>
      </c>
      <c r="T87" s="71" t="str">
        <f ca="1">INDEX({"","_","-","="},IF(OR($D87 &gt;= U$6, $E87 &lt; T$6), 0, 1)+IF(OR($F87 &gt;= U$6, $G87 &lt; T$6), 0, 2)+1)</f>
        <v/>
      </c>
      <c r="U87" s="71" t="str">
        <f ca="1">INDEX({"","_","-","="},IF(OR($D87 &gt;= V$6, $E87 &lt; U$6), 0, 1)+IF(OR($F87 &gt;= V$6, $G87 &lt; U$6), 0, 2)+1)</f>
        <v/>
      </c>
      <c r="V87" s="71" t="str">
        <f ca="1">INDEX({"","_","-","="},IF(OR($D87 &gt;= W$6, $E87 &lt; V$6), 0, 1)+IF(OR($F87 &gt;= W$6, $G87 &lt; V$6), 0, 2)+1)</f>
        <v/>
      </c>
      <c r="W87" s="71" t="str">
        <f ca="1">INDEX({"","_","-","="},IF(OR($D87 &gt;= X$6, $E87 &lt; W$6), 0, 1)+IF(OR($F87 &gt;= X$6, $G87 &lt; W$6), 0, 2)+1)</f>
        <v/>
      </c>
      <c r="X87" s="71" t="str">
        <f ca="1">INDEX({"","_","-","="},IF(OR($D87 &gt;= Y$6, $E87 &lt; X$6), 0, 1)+IF(OR($F87 &gt;= Y$6, $G87 &lt; X$6), 0, 2)+1)</f>
        <v/>
      </c>
      <c r="Y87" s="71" t="str">
        <f ca="1">INDEX({"","_","-","="},IF(OR($D87 &gt;= Z$6, $E87 &lt; Y$6), 0, 1)+IF(OR($F87 &gt;= Z$6, $G87 &lt; Y$6), 0, 2)+1)</f>
        <v/>
      </c>
      <c r="Z87" s="71" t="str">
        <f ca="1">INDEX({"","_","-","="},IF(OR($D87 &gt;= AA$6, $E87 &lt; Z$6), 0, 1)+IF(OR($F87 &gt;= AA$6, $G87 &lt; Z$6), 0, 2)+1)</f>
        <v/>
      </c>
      <c r="AA87" s="71" t="str">
        <f ca="1">INDEX({"","_","-","="},IF(OR($D87 &gt;= AB$6, $E87 &lt; AA$6), 0, 1)+IF(OR($F87 &gt;= AB$6, $G87 &lt; AA$6), 0, 2)+1)</f>
        <v/>
      </c>
      <c r="AB87" s="71" t="str">
        <f ca="1">INDEX({"","_","-","="},IF(OR($D87 &gt;= AC$6, $E87 &lt; AB$6), 0, 1)+IF(OR($F87 &gt;= AC$6, $G87 &lt; AB$6), 0, 2)+1)</f>
        <v/>
      </c>
      <c r="AC87" s="71" t="str">
        <f ca="1">INDEX({"","_","-","="},IF(OR($D87 &gt;= AD$6, $E87 &lt; AC$6), 0, 1)+IF(OR($F87 &gt;= AD$6, $G87 &lt; AC$6), 0, 2)+1)</f>
        <v/>
      </c>
      <c r="AD87" s="71" t="str">
        <f ca="1">INDEX({"","_","-","="},IF(OR($D87 &gt;= AE$6, $E87 &lt; AD$6), 0, 1)+IF(OR($F87 &gt;= AE$6, $G87 &lt; AD$6), 0, 2)+1)</f>
        <v/>
      </c>
      <c r="AE87" s="71" t="str">
        <f ca="1">INDEX({"","_","-","="},IF(OR($D87 &gt;= AF$6, $E87 &lt; AE$6), 0, 1)+IF(OR($F87 &gt;= AF$6, $G87 &lt; AE$6), 0, 2)+1)</f>
        <v/>
      </c>
      <c r="AF87" s="71" t="str">
        <f ca="1">INDEX({"","_","-","="},IF(OR($D87 &gt;= AG$6, $E87 &lt; AF$6), 0, 1)+IF(OR($F87 &gt;= AG$6, $G87 &lt; AF$6), 0, 2)+1)</f>
        <v/>
      </c>
      <c r="AG87" s="71" t="str">
        <f ca="1">INDEX({"","_","-","="},IF(OR($D87 &gt;= AH$6, $E87 &lt; AG$6), 0, 1)+IF(OR($F87 &gt;= AH$6, $G87 &lt; AG$6), 0, 2)+1)</f>
        <v/>
      </c>
      <c r="AH87" s="71" t="str">
        <f ca="1">INDEX({"","_","-","="},IF(OR($D87 &gt;= AI$6, $E87 &lt; AH$6), 0, 1)+IF(OR($F87 &gt;= AI$6, $G87 &lt; AH$6), 0, 2)+1)</f>
        <v/>
      </c>
      <c r="AI87" s="71" t="str">
        <f ca="1">INDEX({"","_","-","="},IF(OR($D87 &gt;= AJ$6, $E87 &lt; AI$6), 0, 1)+IF(OR($F87 &gt;= AJ$6, $G87 &lt; AI$6), 0, 2)+1)</f>
        <v/>
      </c>
      <c r="AJ87" s="71" t="str">
        <f ca="1">INDEX({"","_","-","="},IF(OR($D87 &gt;= AK$6, $E87 &lt; AJ$6), 0, 1)+IF(OR($F87 &gt;= AK$6, $G87 &lt; AJ$6), 0, 2)+1)</f>
        <v/>
      </c>
      <c r="AK87" s="71" t="str">
        <f ca="1">INDEX({"","_","-","="},IF(OR($D87 &gt;= AL$6, $E87 &lt; AK$6), 0, 1)+IF(OR($F87 &gt;= AL$6, $G87 &lt; AK$6), 0, 2)+1)</f>
        <v/>
      </c>
      <c r="AL87" s="71" t="str">
        <f ca="1">INDEX({"","_","-","="},IF(OR($D87 &gt;= AM$6, $E87 &lt; AL$6), 0, 1)+IF(OR($F87 &gt;= AM$6, $G87 &lt; AL$6), 0, 2)+1)</f>
        <v/>
      </c>
      <c r="AM87" s="71" t="str">
        <f ca="1">INDEX({"","_","-","="},IF(OR($D87 &gt;= AN$6, $E87 &lt; AM$6), 0, 1)+IF(OR($F87 &gt;= AN$6, $G87 &lt; AM$6), 0, 2)+1)</f>
        <v/>
      </c>
      <c r="AN87" s="71" t="str">
        <f ca="1">INDEX({"","_","-","="},IF(OR($D87 &gt;= AO$6, $E87 &lt; AN$6), 0, 1)+IF(OR($F87 &gt;= AO$6, $G87 &lt; AN$6), 0, 2)+1)</f>
        <v/>
      </c>
      <c r="AO87" s="71" t="str">
        <f ca="1">INDEX({"","_","-","="},IF(OR($D87 &gt;= AP$6, $E87 &lt; AO$6), 0, 1)+IF(OR($F87 &gt;= AP$6, $G87 &lt; AO$6), 0, 2)+1)</f>
        <v/>
      </c>
      <c r="AP87" s="71" t="str">
        <f ca="1">INDEX({"","_","-","="},IF(OR($D87 &gt;= AQ$6, $E87 &lt; AP$6), 0, 1)+IF(OR($F87 &gt;= AQ$6, $G87 &lt; AP$6), 0, 2)+1)</f>
        <v/>
      </c>
      <c r="AQ87" s="71" t="str">
        <f ca="1">INDEX({"","_","-","="},IF(OR($D87 &gt;= AR$6, $E87 &lt; AQ$6), 0, 1)+IF(OR($F87 &gt;= AR$6, $G87 &lt; AQ$6), 0, 2)+1)</f>
        <v/>
      </c>
      <c r="AR87" s="71" t="str">
        <f ca="1">INDEX({"","_","-","="},IF(OR($D87 &gt;= AS$6, $E87 &lt; AR$6), 0, 1)+IF(OR($F87 &gt;= AS$6, $G87 &lt; AR$6), 0, 2)+1)</f>
        <v/>
      </c>
      <c r="AS87" s="71" t="str">
        <f ca="1">INDEX({"","_","-","="},IF(OR($D87 &gt;= AT$6, $E87 &lt; AS$6), 0, 1)+IF(OR($F87 &gt;= AT$6, $G87 &lt; AS$6), 0, 2)+1)</f>
        <v/>
      </c>
      <c r="AT87" s="71" t="str">
        <f ca="1">INDEX({"","_","-","="},IF(OR($D87 &gt;= AU$6, $E87 &lt; AT$6), 0, 1)+IF(OR($F87 &gt;= AU$6, $G87 &lt; AT$6), 0, 2)+1)</f>
        <v/>
      </c>
      <c r="AU87" s="71" t="str">
        <f ca="1">INDEX({"","_","-","="},IF(OR($D87 &gt;= AV$6, $E87 &lt; AU$6), 0, 1)+IF(OR($F87 &gt;= AV$6, $G87 &lt; AU$6), 0, 2)+1)</f>
        <v/>
      </c>
      <c r="AV87" s="71" t="str">
        <f ca="1">INDEX({"","_","-","="},IF(OR($D87 &gt;= AW$6, $E87 &lt; AV$6), 0, 1)+IF(OR($F87 &gt;= AW$6, $G87 &lt; AV$6), 0, 2)+1)</f>
        <v/>
      </c>
      <c r="AW87" s="71" t="str">
        <f ca="1">INDEX({"","_","-","="},IF(OR($D87 &gt;= AX$6, $E87 &lt; AW$6), 0, 1)+IF(OR($F87 &gt;= AX$6, $G87 &lt; AW$6), 0, 2)+1)</f>
        <v/>
      </c>
      <c r="AX87" s="71" t="str">
        <f ca="1">INDEX({"","_","-","="},IF(OR($D87 &gt;= AY$6, $E87 &lt; AX$6), 0, 1)+IF(OR($F87 &gt;= AY$6, $G87 &lt; AX$6), 0, 2)+1)</f>
        <v/>
      </c>
      <c r="AY87" s="71" t="str">
        <f ca="1">INDEX({"","_","-","="},IF(OR($D87 &gt;= AZ$6, $E87 &lt; AY$6), 0, 1)+IF(OR($F87 &gt;= AZ$6, $G87 &lt; AY$6), 0, 2)+1)</f>
        <v/>
      </c>
      <c r="AZ87" s="71" t="str">
        <f ca="1">INDEX({"","_","-","="},IF(OR($D87 &gt;= BA$6, $E87 &lt; AZ$6), 0, 1)+IF(OR($F87 &gt;= BA$6, $G87 &lt; AZ$6), 0, 2)+1)</f>
        <v/>
      </c>
      <c r="BA87" s="71" t="str">
        <f ca="1">INDEX({"","_","-","="},IF(OR($D87 &gt;= BB$6, $E87 &lt; BA$6), 0, 1)+IF(OR($F87 &gt;= BB$6, $G87 &lt; BA$6), 0, 2)+1)</f>
        <v/>
      </c>
      <c r="BB87" s="71" t="str">
        <f ca="1">INDEX({"","_","-","="},IF(OR($D87 &gt;= BC$6, $E87 &lt; BB$6), 0, 1)+IF(OR($F87 &gt;= BC$6, $G87 &lt; BB$6), 0, 2)+1)</f>
        <v/>
      </c>
      <c r="BC87" s="71" t="str">
        <f ca="1">INDEX({"","_","-","="},IF(OR($D87 &gt;= BD$6, $E87 &lt; BC$6), 0, 1)+IF(OR($F87 &gt;= BD$6, $G87 &lt; BC$6), 0, 2)+1)</f>
        <v/>
      </c>
      <c r="BD87" s="71" t="str">
        <f ca="1">INDEX({"","_","-","="},IF(OR($D87 &gt;= BE$6, $E87 &lt; BD$6), 0, 1)+IF(OR($F87 &gt;= BE$6, $G87 &lt; BD$6), 0, 2)+1)</f>
        <v/>
      </c>
      <c r="BE87" s="71" t="str">
        <f ca="1">INDEX({"","_","-","="},IF(OR($D87 &gt;= BF$6, $E87 &lt; BE$6), 0, 1)+IF(OR($F87 &gt;= BF$6, $G87 &lt; BE$6), 0, 2)+1)</f>
        <v/>
      </c>
      <c r="BF87" s="71" t="str">
        <f ca="1">INDEX({"","_","-","="},IF(OR($D87 &gt;= BG$6, $E87 &lt; BF$6), 0, 1)+IF(OR($F87 &gt;= BG$6, $G87 &lt; BF$6), 0, 2)+1)</f>
        <v/>
      </c>
      <c r="BG87" s="71" t="str">
        <f ca="1">INDEX({"","_","-","="},IF(OR($D87 &gt;= BH$6, $E87 &lt; BG$6), 0, 1)+IF(OR($F87 &gt;= BH$6, $G87 &lt; BG$6), 0, 2)+1)</f>
        <v/>
      </c>
      <c r="BH87" s="71" t="str">
        <f ca="1">INDEX({"","_","-","="},IF(OR($D87 &gt;= BI$6, $E87 &lt; BH$6), 0, 1)+IF(OR($F87 &gt;= BI$6, $G87 &lt; BH$6), 0, 2)+1)</f>
        <v/>
      </c>
      <c r="BI87" s="71" t="str">
        <f ca="1">INDEX({"","_","-","="},IF(OR($D87 &gt;= BJ$6, $E87 &lt; BI$6), 0, 1)+IF(OR($F87 &gt;= BJ$6, $G87 &lt; BI$6), 0, 2)+1)</f>
        <v/>
      </c>
      <c r="BJ87" s="71" t="str">
        <f ca="1">INDEX({"","_","-","="},IF(OR($D87 &gt;= BK$6, $E87 &lt; BJ$6), 0, 1)+IF(OR($F87 &gt;= BK$6, $G87 &lt; BJ$6), 0, 2)+1)</f>
        <v/>
      </c>
      <c r="BK87" s="71" t="str">
        <f ca="1">INDEX({"","_","-","="},IF(OR($D87 &gt;= BL$6, $E87 &lt; BK$6), 0, 1)+IF(OR($F87 &gt;= BL$6, $G87 &lt; BK$6), 0, 2)+1)</f>
        <v/>
      </c>
      <c r="BL87" s="71" t="str">
        <f ca="1">INDEX({"","_","-","="},IF(OR($D87 &gt;= BM$6, $E87 &lt; BL$6), 0, 1)+IF(OR($F87 &gt;= BM$6, $G87 &lt; BL$6), 0, 2)+1)</f>
        <v/>
      </c>
      <c r="BM87" s="71" t="str">
        <f ca="1">INDEX({"","_","-","="},IF(OR($D87 &gt;= BN$6, $E87 &lt; BM$6), 0, 1)+IF(OR($F87 &gt;= BN$6, $G87 &lt; BM$6), 0, 2)+1)</f>
        <v/>
      </c>
      <c r="BN87" s="71" t="str">
        <f ca="1">INDEX({"","_","-","="},IF(OR($D87 &gt;= BO$6, $E87 &lt; BN$6), 0, 1)+IF(OR($F87 &gt;= BO$6, $G87 &lt; BN$6), 0, 2)+1)</f>
        <v/>
      </c>
      <c r="BO87" s="71" t="str">
        <f ca="1">INDEX({"","_","-","="},IF(OR($D87 &gt;= BP$6, $E87 &lt; BO$6), 0, 1)+IF(OR($F87 &gt;= BP$6, $G87 &lt; BO$6), 0, 2)+1)</f>
        <v/>
      </c>
      <c r="BP87" s="71" t="str">
        <f ca="1">INDEX({"","_","-","="},IF(OR($D87 &gt;= BQ$6, $E87 &lt; BP$6), 0, 1)+IF(OR($F87 &gt;= BQ$6, $G87 &lt; BP$6), 0, 2)+1)</f>
        <v/>
      </c>
      <c r="BQ87" s="71" t="str">
        <f ca="1">INDEX({"","_","-","="},IF(OR($D87 &gt;= BR$6, $E87 &lt; BQ$6), 0, 1)+IF(OR($F87 &gt;= BR$6, $G87 &lt; BQ$6), 0, 2)+1)</f>
        <v/>
      </c>
      <c r="BR87" s="71" t="str">
        <f ca="1">INDEX({"","_","-","="},IF(OR($D87 &gt;= BS$6, $E87 &lt; BR$6), 0, 1)+IF(OR($F87 &gt;= BS$6, $G87 &lt; BR$6), 0, 2)+1)</f>
        <v/>
      </c>
      <c r="BS87" s="71" t="str">
        <f ca="1">INDEX({"","_","-","="},IF(OR($D87 &gt;= BT$6, $E87 &lt; BS$6), 0, 1)+IF(OR($F87 &gt;= BT$6, $G87 &lt; BS$6), 0, 2)+1)</f>
        <v/>
      </c>
      <c r="BT87" s="71" t="str">
        <f ca="1">INDEX({"","_","-","="},IF(OR($D87 &gt;= BU$6, $E87 &lt; BT$6), 0, 1)+IF(OR($F87 &gt;= BU$6, $G87 &lt; BT$6), 0, 2)+1)</f>
        <v/>
      </c>
      <c r="BU87" s="71" t="str">
        <f ca="1">INDEX({"","_","-","="},IF(OR($D87 &gt;= BV$6, $E87 &lt; BU$6), 0, 1)+IF(OR($F87 &gt;= BV$6, $G87 &lt; BU$6), 0, 2)+1)</f>
        <v/>
      </c>
      <c r="BV87" s="71" t="str">
        <f ca="1">INDEX({"","_","-","="},IF(OR($D87 &gt;= BW$6, $E87 &lt; BV$6), 0, 1)+IF(OR($F87 &gt;= BW$6, $G87 &lt; BV$6), 0, 2)+1)</f>
        <v/>
      </c>
      <c r="BW87" s="71" t="str">
        <f ca="1">INDEX({"","_","-","="},IF(OR($D87 &gt;= BX$6, $E87 &lt; BW$6), 0, 1)+IF(OR($F87 &gt;= BX$6, $G87 &lt; BW$6), 0, 2)+1)</f>
        <v/>
      </c>
      <c r="BX87" s="71" t="str">
        <f ca="1">INDEX({"","_","-","="},IF(OR($D87 &gt;= BY$6, $E87 &lt; BX$6), 0, 1)+IF(OR($F87 &gt;= BY$6, $G87 &lt; BX$6), 0, 2)+1)</f>
        <v/>
      </c>
      <c r="BY87" s="71" t="str">
        <f ca="1">INDEX({"","_","-","="},IF(OR($D87 &gt;= BZ$6, $E87 &lt; BY$6), 0, 1)+IF(OR($F87 &gt;= BZ$6, $G87 &lt; BY$6), 0, 2)+1)</f>
        <v/>
      </c>
      <c r="BZ87" s="71" t="str">
        <f ca="1">INDEX({"","_","-","="},IF(OR($D87 &gt;= CA$6, $E87 &lt; BZ$6), 0, 1)+IF(OR($F87 &gt;= CA$6, $G87 &lt; BZ$6), 0, 2)+1)</f>
        <v/>
      </c>
      <c r="CA87" s="71" t="str">
        <f ca="1">INDEX({"","_","-","="},IF(OR($D87 &gt;= CB$6, $E87 &lt; CA$6), 0, 1)+IF(OR($F87 &gt;= CB$6, $G87 &lt; CA$6), 0, 2)+1)</f>
        <v/>
      </c>
      <c r="CB87" s="71" t="str">
        <f ca="1">INDEX({"","_","-","="},IF(OR($D87 &gt;= CC$6, $E87 &lt; CB$6), 0, 1)+IF(OR($F87 &gt;= CC$6, $G87 &lt; CB$6), 0, 2)+1)</f>
        <v/>
      </c>
      <c r="CC87" s="71" t="str">
        <f ca="1">INDEX({"","_","-","="},IF(OR($D87 &gt;= CD$6, $E87 &lt; CC$6), 0, 1)+IF(OR($F87 &gt;= CD$6, $G87 &lt; CC$6), 0, 2)+1)</f>
        <v/>
      </c>
      <c r="CD87" s="71" t="str">
        <f ca="1">INDEX({"","_","-","="},IF(OR($D87 &gt;= CE$6, $E87 &lt; CD$6), 0, 1)+IF(OR($F87 &gt;= CE$6, $G87 &lt; CD$6), 0, 2)+1)</f>
        <v/>
      </c>
    </row>
    <row r="88" spans="1:82">
      <c r="A88" s="8" t="str">
        <f ca="1">IF('临-进度'!N83,'临-进度'!$A83,"")</f>
        <v/>
      </c>
      <c r="B88" s="8" t="str">
        <f ca="1">IF('临-进度'!N83,'临-进度'!$B83,"")</f>
        <v/>
      </c>
      <c r="C88" s="8" t="str">
        <f ca="1">IF('临-进度'!N83,'临-进度'!$F83,"")</f>
        <v/>
      </c>
      <c r="D88" s="42" t="str">
        <f ca="1">IF('临-进度'!$N83,'临-进度'!$J83,"")</f>
        <v/>
      </c>
      <c r="E88" s="42" t="str">
        <f ca="1">IF('临-进度'!$N83,'临-进度'!$AF83,"")</f>
        <v/>
      </c>
      <c r="F88" s="42" t="str">
        <f ca="1">IF('临-进度'!$N83,'临-进度'!$K83,"")</f>
        <v/>
      </c>
      <c r="G88" s="76" t="str">
        <f ca="1">IF('临-进度'!$N83,'临-进度'!$AG83,"")</f>
        <v/>
      </c>
      <c r="H88" s="71" t="str">
        <f ca="1">INDEX({"","_","-","="},IF(OR($D88 &gt;= I$6, $E88 &lt; H$6), 0, 1)+IF(OR($F88 &gt;= I$6, $G88 &lt; H$6), 0, 2)+1)</f>
        <v/>
      </c>
      <c r="I88" s="71" t="str">
        <f ca="1">INDEX({"","_","-","="},IF(OR($D88 &gt;= J$6, $E88 &lt; I$6), 0, 1)+IF(OR($F88 &gt;= J$6, $G88 &lt; I$6), 0, 2)+1)</f>
        <v/>
      </c>
      <c r="J88" s="71" t="str">
        <f ca="1">INDEX({"","_","-","="},IF(OR($D88 &gt;= K$6, $E88 &lt; J$6), 0, 1)+IF(OR($F88 &gt;= K$6, $G88 &lt; J$6), 0, 2)+1)</f>
        <v/>
      </c>
      <c r="K88" s="71" t="str">
        <f ca="1">INDEX({"","_","-","="},IF(OR($D88 &gt;= L$6, $E88 &lt; K$6), 0, 1)+IF(OR($F88 &gt;= L$6, $G88 &lt; K$6), 0, 2)+1)</f>
        <v/>
      </c>
      <c r="L88" s="71" t="str">
        <f ca="1">INDEX({"","_","-","="},IF(OR($D88 &gt;= M$6, $E88 &lt; L$6), 0, 1)+IF(OR($F88 &gt;= M$6, $G88 &lt; L$6), 0, 2)+1)</f>
        <v/>
      </c>
      <c r="M88" s="71" t="str">
        <f ca="1">INDEX({"","_","-","="},IF(OR($D88 &gt;= N$6, $E88 &lt; M$6), 0, 1)+IF(OR($F88 &gt;= N$6, $G88 &lt; M$6), 0, 2)+1)</f>
        <v/>
      </c>
      <c r="N88" s="71" t="str">
        <f ca="1">INDEX({"","_","-","="},IF(OR($D88 &gt;= O$6, $E88 &lt; N$6), 0, 1)+IF(OR($F88 &gt;= O$6, $G88 &lt; N$6), 0, 2)+1)</f>
        <v/>
      </c>
      <c r="O88" s="71" t="str">
        <f ca="1">INDEX({"","_","-","="},IF(OR($D88 &gt;= P$6, $E88 &lt; O$6), 0, 1)+IF(OR($F88 &gt;= P$6, $G88 &lt; O$6), 0, 2)+1)</f>
        <v/>
      </c>
      <c r="P88" s="71" t="str">
        <f ca="1">INDEX({"","_","-","="},IF(OR($D88 &gt;= Q$6, $E88 &lt; P$6), 0, 1)+IF(OR($F88 &gt;= Q$6, $G88 &lt; P$6), 0, 2)+1)</f>
        <v/>
      </c>
      <c r="Q88" s="71" t="str">
        <f ca="1">INDEX({"","_","-","="},IF(OR($D88 &gt;= R$6, $E88 &lt; Q$6), 0, 1)+IF(OR($F88 &gt;= R$6, $G88 &lt; Q$6), 0, 2)+1)</f>
        <v/>
      </c>
      <c r="R88" s="71" t="str">
        <f ca="1">INDEX({"","_","-","="},IF(OR($D88 &gt;= S$6, $E88 &lt; R$6), 0, 1)+IF(OR($F88 &gt;= S$6, $G88 &lt; R$6), 0, 2)+1)</f>
        <v/>
      </c>
      <c r="S88" s="71" t="str">
        <f ca="1">INDEX({"","_","-","="},IF(OR($D88 &gt;= T$6, $E88 &lt; S$6), 0, 1)+IF(OR($F88 &gt;= T$6, $G88 &lt; S$6), 0, 2)+1)</f>
        <v/>
      </c>
      <c r="T88" s="71" t="str">
        <f ca="1">INDEX({"","_","-","="},IF(OR($D88 &gt;= U$6, $E88 &lt; T$6), 0, 1)+IF(OR($F88 &gt;= U$6, $G88 &lt; T$6), 0, 2)+1)</f>
        <v/>
      </c>
      <c r="U88" s="71" t="str">
        <f ca="1">INDEX({"","_","-","="},IF(OR($D88 &gt;= V$6, $E88 &lt; U$6), 0, 1)+IF(OR($F88 &gt;= V$6, $G88 &lt; U$6), 0, 2)+1)</f>
        <v/>
      </c>
      <c r="V88" s="71" t="str">
        <f ca="1">INDEX({"","_","-","="},IF(OR($D88 &gt;= W$6, $E88 &lt; V$6), 0, 1)+IF(OR($F88 &gt;= W$6, $G88 &lt; V$6), 0, 2)+1)</f>
        <v/>
      </c>
      <c r="W88" s="71" t="str">
        <f ca="1">INDEX({"","_","-","="},IF(OR($D88 &gt;= X$6, $E88 &lt; W$6), 0, 1)+IF(OR($F88 &gt;= X$6, $G88 &lt; W$6), 0, 2)+1)</f>
        <v/>
      </c>
      <c r="X88" s="71" t="str">
        <f ca="1">INDEX({"","_","-","="},IF(OR($D88 &gt;= Y$6, $E88 &lt; X$6), 0, 1)+IF(OR($F88 &gt;= Y$6, $G88 &lt; X$6), 0, 2)+1)</f>
        <v/>
      </c>
      <c r="Y88" s="71" t="str">
        <f ca="1">INDEX({"","_","-","="},IF(OR($D88 &gt;= Z$6, $E88 &lt; Y$6), 0, 1)+IF(OR($F88 &gt;= Z$6, $G88 &lt; Y$6), 0, 2)+1)</f>
        <v/>
      </c>
      <c r="Z88" s="71" t="str">
        <f ca="1">INDEX({"","_","-","="},IF(OR($D88 &gt;= AA$6, $E88 &lt; Z$6), 0, 1)+IF(OR($F88 &gt;= AA$6, $G88 &lt; Z$6), 0, 2)+1)</f>
        <v/>
      </c>
      <c r="AA88" s="71" t="str">
        <f ca="1">INDEX({"","_","-","="},IF(OR($D88 &gt;= AB$6, $E88 &lt; AA$6), 0, 1)+IF(OR($F88 &gt;= AB$6, $G88 &lt; AA$6), 0, 2)+1)</f>
        <v/>
      </c>
      <c r="AB88" s="71" t="str">
        <f ca="1">INDEX({"","_","-","="},IF(OR($D88 &gt;= AC$6, $E88 &lt; AB$6), 0, 1)+IF(OR($F88 &gt;= AC$6, $G88 &lt; AB$6), 0, 2)+1)</f>
        <v/>
      </c>
      <c r="AC88" s="71" t="str">
        <f ca="1">INDEX({"","_","-","="},IF(OR($D88 &gt;= AD$6, $E88 &lt; AC$6), 0, 1)+IF(OR($F88 &gt;= AD$6, $G88 &lt; AC$6), 0, 2)+1)</f>
        <v/>
      </c>
      <c r="AD88" s="71" t="str">
        <f ca="1">INDEX({"","_","-","="},IF(OR($D88 &gt;= AE$6, $E88 &lt; AD$6), 0, 1)+IF(OR($F88 &gt;= AE$6, $G88 &lt; AD$6), 0, 2)+1)</f>
        <v/>
      </c>
      <c r="AE88" s="71" t="str">
        <f ca="1">INDEX({"","_","-","="},IF(OR($D88 &gt;= AF$6, $E88 &lt; AE$6), 0, 1)+IF(OR($F88 &gt;= AF$6, $G88 &lt; AE$6), 0, 2)+1)</f>
        <v/>
      </c>
      <c r="AF88" s="71" t="str">
        <f ca="1">INDEX({"","_","-","="},IF(OR($D88 &gt;= AG$6, $E88 &lt; AF$6), 0, 1)+IF(OR($F88 &gt;= AG$6, $G88 &lt; AF$6), 0, 2)+1)</f>
        <v/>
      </c>
      <c r="AG88" s="71" t="str">
        <f ca="1">INDEX({"","_","-","="},IF(OR($D88 &gt;= AH$6, $E88 &lt; AG$6), 0, 1)+IF(OR($F88 &gt;= AH$6, $G88 &lt; AG$6), 0, 2)+1)</f>
        <v/>
      </c>
      <c r="AH88" s="71" t="str">
        <f ca="1">INDEX({"","_","-","="},IF(OR($D88 &gt;= AI$6, $E88 &lt; AH$6), 0, 1)+IF(OR($F88 &gt;= AI$6, $G88 &lt; AH$6), 0, 2)+1)</f>
        <v/>
      </c>
      <c r="AI88" s="71" t="str">
        <f ca="1">INDEX({"","_","-","="},IF(OR($D88 &gt;= AJ$6, $E88 &lt; AI$6), 0, 1)+IF(OR($F88 &gt;= AJ$6, $G88 &lt; AI$6), 0, 2)+1)</f>
        <v/>
      </c>
      <c r="AJ88" s="71" t="str">
        <f ca="1">INDEX({"","_","-","="},IF(OR($D88 &gt;= AK$6, $E88 &lt; AJ$6), 0, 1)+IF(OR($F88 &gt;= AK$6, $G88 &lt; AJ$6), 0, 2)+1)</f>
        <v/>
      </c>
      <c r="AK88" s="71" t="str">
        <f ca="1">INDEX({"","_","-","="},IF(OR($D88 &gt;= AL$6, $E88 &lt; AK$6), 0, 1)+IF(OR($F88 &gt;= AL$6, $G88 &lt; AK$6), 0, 2)+1)</f>
        <v/>
      </c>
      <c r="AL88" s="71" t="str">
        <f ca="1">INDEX({"","_","-","="},IF(OR($D88 &gt;= AM$6, $E88 &lt; AL$6), 0, 1)+IF(OR($F88 &gt;= AM$6, $G88 &lt; AL$6), 0, 2)+1)</f>
        <v/>
      </c>
      <c r="AM88" s="71" t="str">
        <f ca="1">INDEX({"","_","-","="},IF(OR($D88 &gt;= AN$6, $E88 &lt; AM$6), 0, 1)+IF(OR($F88 &gt;= AN$6, $G88 &lt; AM$6), 0, 2)+1)</f>
        <v/>
      </c>
      <c r="AN88" s="71" t="str">
        <f ca="1">INDEX({"","_","-","="},IF(OR($D88 &gt;= AO$6, $E88 &lt; AN$6), 0, 1)+IF(OR($F88 &gt;= AO$6, $G88 &lt; AN$6), 0, 2)+1)</f>
        <v/>
      </c>
      <c r="AO88" s="71" t="str">
        <f ca="1">INDEX({"","_","-","="},IF(OR($D88 &gt;= AP$6, $E88 &lt; AO$6), 0, 1)+IF(OR($F88 &gt;= AP$6, $G88 &lt; AO$6), 0, 2)+1)</f>
        <v/>
      </c>
      <c r="AP88" s="71" t="str">
        <f ca="1">INDEX({"","_","-","="},IF(OR($D88 &gt;= AQ$6, $E88 &lt; AP$6), 0, 1)+IF(OR($F88 &gt;= AQ$6, $G88 &lt; AP$6), 0, 2)+1)</f>
        <v/>
      </c>
      <c r="AQ88" s="71" t="str">
        <f ca="1">INDEX({"","_","-","="},IF(OR($D88 &gt;= AR$6, $E88 &lt; AQ$6), 0, 1)+IF(OR($F88 &gt;= AR$6, $G88 &lt; AQ$6), 0, 2)+1)</f>
        <v/>
      </c>
      <c r="AR88" s="71" t="str">
        <f ca="1">INDEX({"","_","-","="},IF(OR($D88 &gt;= AS$6, $E88 &lt; AR$6), 0, 1)+IF(OR($F88 &gt;= AS$6, $G88 &lt; AR$6), 0, 2)+1)</f>
        <v/>
      </c>
      <c r="AS88" s="71" t="str">
        <f ca="1">INDEX({"","_","-","="},IF(OR($D88 &gt;= AT$6, $E88 &lt; AS$6), 0, 1)+IF(OR($F88 &gt;= AT$6, $G88 &lt; AS$6), 0, 2)+1)</f>
        <v/>
      </c>
      <c r="AT88" s="71" t="str">
        <f ca="1">INDEX({"","_","-","="},IF(OR($D88 &gt;= AU$6, $E88 &lt; AT$6), 0, 1)+IF(OR($F88 &gt;= AU$6, $G88 &lt; AT$6), 0, 2)+1)</f>
        <v/>
      </c>
      <c r="AU88" s="71" t="str">
        <f ca="1">INDEX({"","_","-","="},IF(OR($D88 &gt;= AV$6, $E88 &lt; AU$6), 0, 1)+IF(OR($F88 &gt;= AV$6, $G88 &lt; AU$6), 0, 2)+1)</f>
        <v/>
      </c>
      <c r="AV88" s="71" t="str">
        <f ca="1">INDEX({"","_","-","="},IF(OR($D88 &gt;= AW$6, $E88 &lt; AV$6), 0, 1)+IF(OR($F88 &gt;= AW$6, $G88 &lt; AV$6), 0, 2)+1)</f>
        <v/>
      </c>
      <c r="AW88" s="71" t="str">
        <f ca="1">INDEX({"","_","-","="},IF(OR($D88 &gt;= AX$6, $E88 &lt; AW$6), 0, 1)+IF(OR($F88 &gt;= AX$6, $G88 &lt; AW$6), 0, 2)+1)</f>
        <v/>
      </c>
      <c r="AX88" s="71" t="str">
        <f ca="1">INDEX({"","_","-","="},IF(OR($D88 &gt;= AY$6, $E88 &lt; AX$6), 0, 1)+IF(OR($F88 &gt;= AY$6, $G88 &lt; AX$6), 0, 2)+1)</f>
        <v/>
      </c>
      <c r="AY88" s="71" t="str">
        <f ca="1">INDEX({"","_","-","="},IF(OR($D88 &gt;= AZ$6, $E88 &lt; AY$6), 0, 1)+IF(OR($F88 &gt;= AZ$6, $G88 &lt; AY$6), 0, 2)+1)</f>
        <v/>
      </c>
      <c r="AZ88" s="71" t="str">
        <f ca="1">INDEX({"","_","-","="},IF(OR($D88 &gt;= BA$6, $E88 &lt; AZ$6), 0, 1)+IF(OR($F88 &gt;= BA$6, $G88 &lt; AZ$6), 0, 2)+1)</f>
        <v/>
      </c>
      <c r="BA88" s="71" t="str">
        <f ca="1">INDEX({"","_","-","="},IF(OR($D88 &gt;= BB$6, $E88 &lt; BA$6), 0, 1)+IF(OR($F88 &gt;= BB$6, $G88 &lt; BA$6), 0, 2)+1)</f>
        <v/>
      </c>
      <c r="BB88" s="71" t="str">
        <f ca="1">INDEX({"","_","-","="},IF(OR($D88 &gt;= BC$6, $E88 &lt; BB$6), 0, 1)+IF(OR($F88 &gt;= BC$6, $G88 &lt; BB$6), 0, 2)+1)</f>
        <v/>
      </c>
      <c r="BC88" s="71" t="str">
        <f ca="1">INDEX({"","_","-","="},IF(OR($D88 &gt;= BD$6, $E88 &lt; BC$6), 0, 1)+IF(OR($F88 &gt;= BD$6, $G88 &lt; BC$6), 0, 2)+1)</f>
        <v/>
      </c>
      <c r="BD88" s="71" t="str">
        <f ca="1">INDEX({"","_","-","="},IF(OR($D88 &gt;= BE$6, $E88 &lt; BD$6), 0, 1)+IF(OR($F88 &gt;= BE$6, $G88 &lt; BD$6), 0, 2)+1)</f>
        <v/>
      </c>
      <c r="BE88" s="71" t="str">
        <f ca="1">INDEX({"","_","-","="},IF(OR($D88 &gt;= BF$6, $E88 &lt; BE$6), 0, 1)+IF(OR($F88 &gt;= BF$6, $G88 &lt; BE$6), 0, 2)+1)</f>
        <v/>
      </c>
      <c r="BF88" s="71" t="str">
        <f ca="1">INDEX({"","_","-","="},IF(OR($D88 &gt;= BG$6, $E88 &lt; BF$6), 0, 1)+IF(OR($F88 &gt;= BG$6, $G88 &lt; BF$6), 0, 2)+1)</f>
        <v/>
      </c>
      <c r="BG88" s="71" t="str">
        <f ca="1">INDEX({"","_","-","="},IF(OR($D88 &gt;= BH$6, $E88 &lt; BG$6), 0, 1)+IF(OR($F88 &gt;= BH$6, $G88 &lt; BG$6), 0, 2)+1)</f>
        <v/>
      </c>
      <c r="BH88" s="71" t="str">
        <f ca="1">INDEX({"","_","-","="},IF(OR($D88 &gt;= BI$6, $E88 &lt; BH$6), 0, 1)+IF(OR($F88 &gt;= BI$6, $G88 &lt; BH$6), 0, 2)+1)</f>
        <v/>
      </c>
      <c r="BI88" s="71" t="str">
        <f ca="1">INDEX({"","_","-","="},IF(OR($D88 &gt;= BJ$6, $E88 &lt; BI$6), 0, 1)+IF(OR($F88 &gt;= BJ$6, $G88 &lt; BI$6), 0, 2)+1)</f>
        <v/>
      </c>
      <c r="BJ88" s="71" t="str">
        <f ca="1">INDEX({"","_","-","="},IF(OR($D88 &gt;= BK$6, $E88 &lt; BJ$6), 0, 1)+IF(OR($F88 &gt;= BK$6, $G88 &lt; BJ$6), 0, 2)+1)</f>
        <v/>
      </c>
      <c r="BK88" s="71" t="str">
        <f ca="1">INDEX({"","_","-","="},IF(OR($D88 &gt;= BL$6, $E88 &lt; BK$6), 0, 1)+IF(OR($F88 &gt;= BL$6, $G88 &lt; BK$6), 0, 2)+1)</f>
        <v/>
      </c>
      <c r="BL88" s="71" t="str">
        <f ca="1">INDEX({"","_","-","="},IF(OR($D88 &gt;= BM$6, $E88 &lt; BL$6), 0, 1)+IF(OR($F88 &gt;= BM$6, $G88 &lt; BL$6), 0, 2)+1)</f>
        <v/>
      </c>
      <c r="BM88" s="71" t="str">
        <f ca="1">INDEX({"","_","-","="},IF(OR($D88 &gt;= BN$6, $E88 &lt; BM$6), 0, 1)+IF(OR($F88 &gt;= BN$6, $G88 &lt; BM$6), 0, 2)+1)</f>
        <v/>
      </c>
      <c r="BN88" s="71" t="str">
        <f ca="1">INDEX({"","_","-","="},IF(OR($D88 &gt;= BO$6, $E88 &lt; BN$6), 0, 1)+IF(OR($F88 &gt;= BO$6, $G88 &lt; BN$6), 0, 2)+1)</f>
        <v/>
      </c>
      <c r="BO88" s="71" t="str">
        <f ca="1">INDEX({"","_","-","="},IF(OR($D88 &gt;= BP$6, $E88 &lt; BO$6), 0, 1)+IF(OR($F88 &gt;= BP$6, $G88 &lt; BO$6), 0, 2)+1)</f>
        <v/>
      </c>
      <c r="BP88" s="71" t="str">
        <f ca="1">INDEX({"","_","-","="},IF(OR($D88 &gt;= BQ$6, $E88 &lt; BP$6), 0, 1)+IF(OR($F88 &gt;= BQ$6, $G88 &lt; BP$6), 0, 2)+1)</f>
        <v/>
      </c>
      <c r="BQ88" s="71" t="str">
        <f ca="1">INDEX({"","_","-","="},IF(OR($D88 &gt;= BR$6, $E88 &lt; BQ$6), 0, 1)+IF(OR($F88 &gt;= BR$6, $G88 &lt; BQ$6), 0, 2)+1)</f>
        <v/>
      </c>
      <c r="BR88" s="71" t="str">
        <f ca="1">INDEX({"","_","-","="},IF(OR($D88 &gt;= BS$6, $E88 &lt; BR$6), 0, 1)+IF(OR($F88 &gt;= BS$6, $G88 &lt; BR$6), 0, 2)+1)</f>
        <v/>
      </c>
      <c r="BS88" s="71" t="str">
        <f ca="1">INDEX({"","_","-","="},IF(OR($D88 &gt;= BT$6, $E88 &lt; BS$6), 0, 1)+IF(OR($F88 &gt;= BT$6, $G88 &lt; BS$6), 0, 2)+1)</f>
        <v/>
      </c>
      <c r="BT88" s="71" t="str">
        <f ca="1">INDEX({"","_","-","="},IF(OR($D88 &gt;= BU$6, $E88 &lt; BT$6), 0, 1)+IF(OR($F88 &gt;= BU$6, $G88 &lt; BT$6), 0, 2)+1)</f>
        <v/>
      </c>
      <c r="BU88" s="71" t="str">
        <f ca="1">INDEX({"","_","-","="},IF(OR($D88 &gt;= BV$6, $E88 &lt; BU$6), 0, 1)+IF(OR($F88 &gt;= BV$6, $G88 &lt; BU$6), 0, 2)+1)</f>
        <v/>
      </c>
      <c r="BV88" s="71" t="str">
        <f ca="1">INDEX({"","_","-","="},IF(OR($D88 &gt;= BW$6, $E88 &lt; BV$6), 0, 1)+IF(OR($F88 &gt;= BW$6, $G88 &lt; BV$6), 0, 2)+1)</f>
        <v/>
      </c>
      <c r="BW88" s="71" t="str">
        <f ca="1">INDEX({"","_","-","="},IF(OR($D88 &gt;= BX$6, $E88 &lt; BW$6), 0, 1)+IF(OR($F88 &gt;= BX$6, $G88 &lt; BW$6), 0, 2)+1)</f>
        <v/>
      </c>
      <c r="BX88" s="71" t="str">
        <f ca="1">INDEX({"","_","-","="},IF(OR($D88 &gt;= BY$6, $E88 &lt; BX$6), 0, 1)+IF(OR($F88 &gt;= BY$6, $G88 &lt; BX$6), 0, 2)+1)</f>
        <v/>
      </c>
      <c r="BY88" s="71" t="str">
        <f ca="1">INDEX({"","_","-","="},IF(OR($D88 &gt;= BZ$6, $E88 &lt; BY$6), 0, 1)+IF(OR($F88 &gt;= BZ$6, $G88 &lt; BY$6), 0, 2)+1)</f>
        <v/>
      </c>
      <c r="BZ88" s="71" t="str">
        <f ca="1">INDEX({"","_","-","="},IF(OR($D88 &gt;= CA$6, $E88 &lt; BZ$6), 0, 1)+IF(OR($F88 &gt;= CA$6, $G88 &lt; BZ$6), 0, 2)+1)</f>
        <v/>
      </c>
      <c r="CA88" s="71" t="str">
        <f ca="1">INDEX({"","_","-","="},IF(OR($D88 &gt;= CB$6, $E88 &lt; CA$6), 0, 1)+IF(OR($F88 &gt;= CB$6, $G88 &lt; CA$6), 0, 2)+1)</f>
        <v/>
      </c>
      <c r="CB88" s="71" t="str">
        <f ca="1">INDEX({"","_","-","="},IF(OR($D88 &gt;= CC$6, $E88 &lt; CB$6), 0, 1)+IF(OR($F88 &gt;= CC$6, $G88 &lt; CB$6), 0, 2)+1)</f>
        <v/>
      </c>
      <c r="CC88" s="71" t="str">
        <f ca="1">INDEX({"","_","-","="},IF(OR($D88 &gt;= CD$6, $E88 &lt; CC$6), 0, 1)+IF(OR($F88 &gt;= CD$6, $G88 &lt; CC$6), 0, 2)+1)</f>
        <v/>
      </c>
      <c r="CD88" s="71" t="str">
        <f ca="1">INDEX({"","_","-","="},IF(OR($D88 &gt;= CE$6, $E88 &lt; CD$6), 0, 1)+IF(OR($F88 &gt;= CE$6, $G88 &lt; CD$6), 0, 2)+1)</f>
        <v/>
      </c>
    </row>
    <row r="89" spans="1:82">
      <c r="A89" s="8" t="str">
        <f ca="1">IF('临-进度'!N84,'临-进度'!$A84,"")</f>
        <v/>
      </c>
      <c r="B89" s="8" t="str">
        <f ca="1">IF('临-进度'!N84,'临-进度'!$B84,"")</f>
        <v/>
      </c>
      <c r="C89" s="8" t="str">
        <f ca="1">IF('临-进度'!N84,'临-进度'!$F84,"")</f>
        <v/>
      </c>
      <c r="D89" s="42" t="str">
        <f ca="1">IF('临-进度'!$N84,'临-进度'!$J84,"")</f>
        <v/>
      </c>
      <c r="E89" s="42" t="str">
        <f ca="1">IF('临-进度'!$N84,'临-进度'!$AF84,"")</f>
        <v/>
      </c>
      <c r="F89" s="42" t="str">
        <f ca="1">IF('临-进度'!$N84,'临-进度'!$K84,"")</f>
        <v/>
      </c>
      <c r="G89" s="76" t="str">
        <f ca="1">IF('临-进度'!$N84,'临-进度'!$AG84,"")</f>
        <v/>
      </c>
      <c r="H89" s="71" t="str">
        <f ca="1">INDEX({"","_","-","="},IF(OR($D89 &gt;= I$6, $E89 &lt; H$6), 0, 1)+IF(OR($F89 &gt;= I$6, $G89 &lt; H$6), 0, 2)+1)</f>
        <v/>
      </c>
      <c r="I89" s="71" t="str">
        <f ca="1">INDEX({"","_","-","="},IF(OR($D89 &gt;= J$6, $E89 &lt; I$6), 0, 1)+IF(OR($F89 &gt;= J$6, $G89 &lt; I$6), 0, 2)+1)</f>
        <v/>
      </c>
      <c r="J89" s="71" t="str">
        <f ca="1">INDEX({"","_","-","="},IF(OR($D89 &gt;= K$6, $E89 &lt; J$6), 0, 1)+IF(OR($F89 &gt;= K$6, $G89 &lt; J$6), 0, 2)+1)</f>
        <v/>
      </c>
      <c r="K89" s="71" t="str">
        <f ca="1">INDEX({"","_","-","="},IF(OR($D89 &gt;= L$6, $E89 &lt; K$6), 0, 1)+IF(OR($F89 &gt;= L$6, $G89 &lt; K$6), 0, 2)+1)</f>
        <v/>
      </c>
      <c r="L89" s="71" t="str">
        <f ca="1">INDEX({"","_","-","="},IF(OR($D89 &gt;= M$6, $E89 &lt; L$6), 0, 1)+IF(OR($F89 &gt;= M$6, $G89 &lt; L$6), 0, 2)+1)</f>
        <v/>
      </c>
      <c r="M89" s="71" t="str">
        <f ca="1">INDEX({"","_","-","="},IF(OR($D89 &gt;= N$6, $E89 &lt; M$6), 0, 1)+IF(OR($F89 &gt;= N$6, $G89 &lt; M$6), 0, 2)+1)</f>
        <v/>
      </c>
      <c r="N89" s="71" t="str">
        <f ca="1">INDEX({"","_","-","="},IF(OR($D89 &gt;= O$6, $E89 &lt; N$6), 0, 1)+IF(OR($F89 &gt;= O$6, $G89 &lt; N$6), 0, 2)+1)</f>
        <v/>
      </c>
      <c r="O89" s="71" t="str">
        <f ca="1">INDEX({"","_","-","="},IF(OR($D89 &gt;= P$6, $E89 &lt; O$6), 0, 1)+IF(OR($F89 &gt;= P$6, $G89 &lt; O$6), 0, 2)+1)</f>
        <v/>
      </c>
      <c r="P89" s="71" t="str">
        <f ca="1">INDEX({"","_","-","="},IF(OR($D89 &gt;= Q$6, $E89 &lt; P$6), 0, 1)+IF(OR($F89 &gt;= Q$6, $G89 &lt; P$6), 0, 2)+1)</f>
        <v/>
      </c>
      <c r="Q89" s="71" t="str">
        <f ca="1">INDEX({"","_","-","="},IF(OR($D89 &gt;= R$6, $E89 &lt; Q$6), 0, 1)+IF(OR($F89 &gt;= R$6, $G89 &lt; Q$6), 0, 2)+1)</f>
        <v/>
      </c>
      <c r="R89" s="71" t="str">
        <f ca="1">INDEX({"","_","-","="},IF(OR($D89 &gt;= S$6, $E89 &lt; R$6), 0, 1)+IF(OR($F89 &gt;= S$6, $G89 &lt; R$6), 0, 2)+1)</f>
        <v/>
      </c>
      <c r="S89" s="71" t="str">
        <f ca="1">INDEX({"","_","-","="},IF(OR($D89 &gt;= T$6, $E89 &lt; S$6), 0, 1)+IF(OR($F89 &gt;= T$6, $G89 &lt; S$6), 0, 2)+1)</f>
        <v/>
      </c>
      <c r="T89" s="71" t="str">
        <f ca="1">INDEX({"","_","-","="},IF(OR($D89 &gt;= U$6, $E89 &lt; T$6), 0, 1)+IF(OR($F89 &gt;= U$6, $G89 &lt; T$6), 0, 2)+1)</f>
        <v/>
      </c>
      <c r="U89" s="71" t="str">
        <f ca="1">INDEX({"","_","-","="},IF(OR($D89 &gt;= V$6, $E89 &lt; U$6), 0, 1)+IF(OR($F89 &gt;= V$6, $G89 &lt; U$6), 0, 2)+1)</f>
        <v/>
      </c>
      <c r="V89" s="71" t="str">
        <f ca="1">INDEX({"","_","-","="},IF(OR($D89 &gt;= W$6, $E89 &lt; V$6), 0, 1)+IF(OR($F89 &gt;= W$6, $G89 &lt; V$6), 0, 2)+1)</f>
        <v/>
      </c>
      <c r="W89" s="71" t="str">
        <f ca="1">INDEX({"","_","-","="},IF(OR($D89 &gt;= X$6, $E89 &lt; W$6), 0, 1)+IF(OR($F89 &gt;= X$6, $G89 &lt; W$6), 0, 2)+1)</f>
        <v/>
      </c>
      <c r="X89" s="71" t="str">
        <f ca="1">INDEX({"","_","-","="},IF(OR($D89 &gt;= Y$6, $E89 &lt; X$6), 0, 1)+IF(OR($F89 &gt;= Y$6, $G89 &lt; X$6), 0, 2)+1)</f>
        <v/>
      </c>
      <c r="Y89" s="71" t="str">
        <f ca="1">INDEX({"","_","-","="},IF(OR($D89 &gt;= Z$6, $E89 &lt; Y$6), 0, 1)+IF(OR($F89 &gt;= Z$6, $G89 &lt; Y$6), 0, 2)+1)</f>
        <v/>
      </c>
      <c r="Z89" s="71" t="str">
        <f ca="1">INDEX({"","_","-","="},IF(OR($D89 &gt;= AA$6, $E89 &lt; Z$6), 0, 1)+IF(OR($F89 &gt;= AA$6, $G89 &lt; Z$6), 0, 2)+1)</f>
        <v/>
      </c>
      <c r="AA89" s="71" t="str">
        <f ca="1">INDEX({"","_","-","="},IF(OR($D89 &gt;= AB$6, $E89 &lt; AA$6), 0, 1)+IF(OR($F89 &gt;= AB$6, $G89 &lt; AA$6), 0, 2)+1)</f>
        <v/>
      </c>
      <c r="AB89" s="71" t="str">
        <f ca="1">INDEX({"","_","-","="},IF(OR($D89 &gt;= AC$6, $E89 &lt; AB$6), 0, 1)+IF(OR($F89 &gt;= AC$6, $G89 &lt; AB$6), 0, 2)+1)</f>
        <v/>
      </c>
      <c r="AC89" s="71" t="str">
        <f ca="1">INDEX({"","_","-","="},IF(OR($D89 &gt;= AD$6, $E89 &lt; AC$6), 0, 1)+IF(OR($F89 &gt;= AD$6, $G89 &lt; AC$6), 0, 2)+1)</f>
        <v/>
      </c>
      <c r="AD89" s="71" t="str">
        <f ca="1">INDEX({"","_","-","="},IF(OR($D89 &gt;= AE$6, $E89 &lt; AD$6), 0, 1)+IF(OR($F89 &gt;= AE$6, $G89 &lt; AD$6), 0, 2)+1)</f>
        <v/>
      </c>
      <c r="AE89" s="71" t="str">
        <f ca="1">INDEX({"","_","-","="},IF(OR($D89 &gt;= AF$6, $E89 &lt; AE$6), 0, 1)+IF(OR($F89 &gt;= AF$6, $G89 &lt; AE$6), 0, 2)+1)</f>
        <v/>
      </c>
      <c r="AF89" s="71" t="str">
        <f ca="1">INDEX({"","_","-","="},IF(OR($D89 &gt;= AG$6, $E89 &lt; AF$6), 0, 1)+IF(OR($F89 &gt;= AG$6, $G89 &lt; AF$6), 0, 2)+1)</f>
        <v/>
      </c>
      <c r="AG89" s="71" t="str">
        <f ca="1">INDEX({"","_","-","="},IF(OR($D89 &gt;= AH$6, $E89 &lt; AG$6), 0, 1)+IF(OR($F89 &gt;= AH$6, $G89 &lt; AG$6), 0, 2)+1)</f>
        <v/>
      </c>
      <c r="AH89" s="71" t="str">
        <f ca="1">INDEX({"","_","-","="},IF(OR($D89 &gt;= AI$6, $E89 &lt; AH$6), 0, 1)+IF(OR($F89 &gt;= AI$6, $G89 &lt; AH$6), 0, 2)+1)</f>
        <v/>
      </c>
      <c r="AI89" s="71" t="str">
        <f ca="1">INDEX({"","_","-","="},IF(OR($D89 &gt;= AJ$6, $E89 &lt; AI$6), 0, 1)+IF(OR($F89 &gt;= AJ$6, $G89 &lt; AI$6), 0, 2)+1)</f>
        <v/>
      </c>
      <c r="AJ89" s="71" t="str">
        <f ca="1">INDEX({"","_","-","="},IF(OR($D89 &gt;= AK$6, $E89 &lt; AJ$6), 0, 1)+IF(OR($F89 &gt;= AK$6, $G89 &lt; AJ$6), 0, 2)+1)</f>
        <v/>
      </c>
      <c r="AK89" s="71" t="str">
        <f ca="1">INDEX({"","_","-","="},IF(OR($D89 &gt;= AL$6, $E89 &lt; AK$6), 0, 1)+IF(OR($F89 &gt;= AL$6, $G89 &lt; AK$6), 0, 2)+1)</f>
        <v/>
      </c>
      <c r="AL89" s="71" t="str">
        <f ca="1">INDEX({"","_","-","="},IF(OR($D89 &gt;= AM$6, $E89 &lt; AL$6), 0, 1)+IF(OR($F89 &gt;= AM$6, $G89 &lt; AL$6), 0, 2)+1)</f>
        <v/>
      </c>
      <c r="AM89" s="71" t="str">
        <f ca="1">INDEX({"","_","-","="},IF(OR($D89 &gt;= AN$6, $E89 &lt; AM$6), 0, 1)+IF(OR($F89 &gt;= AN$6, $G89 &lt; AM$6), 0, 2)+1)</f>
        <v/>
      </c>
      <c r="AN89" s="71" t="str">
        <f ca="1">INDEX({"","_","-","="},IF(OR($D89 &gt;= AO$6, $E89 &lt; AN$6), 0, 1)+IF(OR($F89 &gt;= AO$6, $G89 &lt; AN$6), 0, 2)+1)</f>
        <v/>
      </c>
      <c r="AO89" s="71" t="str">
        <f ca="1">INDEX({"","_","-","="},IF(OR($D89 &gt;= AP$6, $E89 &lt; AO$6), 0, 1)+IF(OR($F89 &gt;= AP$6, $G89 &lt; AO$6), 0, 2)+1)</f>
        <v/>
      </c>
      <c r="AP89" s="71" t="str">
        <f ca="1">INDEX({"","_","-","="},IF(OR($D89 &gt;= AQ$6, $E89 &lt; AP$6), 0, 1)+IF(OR($F89 &gt;= AQ$6, $G89 &lt; AP$6), 0, 2)+1)</f>
        <v/>
      </c>
      <c r="AQ89" s="71" t="str">
        <f ca="1">INDEX({"","_","-","="},IF(OR($D89 &gt;= AR$6, $E89 &lt; AQ$6), 0, 1)+IF(OR($F89 &gt;= AR$6, $G89 &lt; AQ$6), 0, 2)+1)</f>
        <v/>
      </c>
      <c r="AR89" s="71" t="str">
        <f ca="1">INDEX({"","_","-","="},IF(OR($D89 &gt;= AS$6, $E89 &lt; AR$6), 0, 1)+IF(OR($F89 &gt;= AS$6, $G89 &lt; AR$6), 0, 2)+1)</f>
        <v/>
      </c>
      <c r="AS89" s="71" t="str">
        <f ca="1">INDEX({"","_","-","="},IF(OR($D89 &gt;= AT$6, $E89 &lt; AS$6), 0, 1)+IF(OR($F89 &gt;= AT$6, $G89 &lt; AS$6), 0, 2)+1)</f>
        <v/>
      </c>
      <c r="AT89" s="71" t="str">
        <f ca="1">INDEX({"","_","-","="},IF(OR($D89 &gt;= AU$6, $E89 &lt; AT$6), 0, 1)+IF(OR($F89 &gt;= AU$6, $G89 &lt; AT$6), 0, 2)+1)</f>
        <v/>
      </c>
      <c r="AU89" s="71" t="str">
        <f ca="1">INDEX({"","_","-","="},IF(OR($D89 &gt;= AV$6, $E89 &lt; AU$6), 0, 1)+IF(OR($F89 &gt;= AV$6, $G89 &lt; AU$6), 0, 2)+1)</f>
        <v/>
      </c>
      <c r="AV89" s="71" t="str">
        <f ca="1">INDEX({"","_","-","="},IF(OR($D89 &gt;= AW$6, $E89 &lt; AV$6), 0, 1)+IF(OR($F89 &gt;= AW$6, $G89 &lt; AV$6), 0, 2)+1)</f>
        <v/>
      </c>
      <c r="AW89" s="71" t="str">
        <f ca="1">INDEX({"","_","-","="},IF(OR($D89 &gt;= AX$6, $E89 &lt; AW$6), 0, 1)+IF(OR($F89 &gt;= AX$6, $G89 &lt; AW$6), 0, 2)+1)</f>
        <v/>
      </c>
      <c r="AX89" s="71" t="str">
        <f ca="1">INDEX({"","_","-","="},IF(OR($D89 &gt;= AY$6, $E89 &lt; AX$6), 0, 1)+IF(OR($F89 &gt;= AY$6, $G89 &lt; AX$6), 0, 2)+1)</f>
        <v/>
      </c>
      <c r="AY89" s="71" t="str">
        <f ca="1">INDEX({"","_","-","="},IF(OR($D89 &gt;= AZ$6, $E89 &lt; AY$6), 0, 1)+IF(OR($F89 &gt;= AZ$6, $G89 &lt; AY$6), 0, 2)+1)</f>
        <v/>
      </c>
      <c r="AZ89" s="71" t="str">
        <f ca="1">INDEX({"","_","-","="},IF(OR($D89 &gt;= BA$6, $E89 &lt; AZ$6), 0, 1)+IF(OR($F89 &gt;= BA$6, $G89 &lt; AZ$6), 0, 2)+1)</f>
        <v/>
      </c>
      <c r="BA89" s="71" t="str">
        <f ca="1">INDEX({"","_","-","="},IF(OR($D89 &gt;= BB$6, $E89 &lt; BA$6), 0, 1)+IF(OR($F89 &gt;= BB$6, $G89 &lt; BA$6), 0, 2)+1)</f>
        <v/>
      </c>
      <c r="BB89" s="71" t="str">
        <f ca="1">INDEX({"","_","-","="},IF(OR($D89 &gt;= BC$6, $E89 &lt; BB$6), 0, 1)+IF(OR($F89 &gt;= BC$6, $G89 &lt; BB$6), 0, 2)+1)</f>
        <v/>
      </c>
      <c r="BC89" s="71" t="str">
        <f ca="1">INDEX({"","_","-","="},IF(OR($D89 &gt;= BD$6, $E89 &lt; BC$6), 0, 1)+IF(OR($F89 &gt;= BD$6, $G89 &lt; BC$6), 0, 2)+1)</f>
        <v/>
      </c>
      <c r="BD89" s="71" t="str">
        <f ca="1">INDEX({"","_","-","="},IF(OR($D89 &gt;= BE$6, $E89 &lt; BD$6), 0, 1)+IF(OR($F89 &gt;= BE$6, $G89 &lt; BD$6), 0, 2)+1)</f>
        <v/>
      </c>
      <c r="BE89" s="71" t="str">
        <f ca="1">INDEX({"","_","-","="},IF(OR($D89 &gt;= BF$6, $E89 &lt; BE$6), 0, 1)+IF(OR($F89 &gt;= BF$6, $G89 &lt; BE$6), 0, 2)+1)</f>
        <v/>
      </c>
      <c r="BF89" s="71" t="str">
        <f ca="1">INDEX({"","_","-","="},IF(OR($D89 &gt;= BG$6, $E89 &lt; BF$6), 0, 1)+IF(OR($F89 &gt;= BG$6, $G89 &lt; BF$6), 0, 2)+1)</f>
        <v/>
      </c>
      <c r="BG89" s="71" t="str">
        <f ca="1">INDEX({"","_","-","="},IF(OR($D89 &gt;= BH$6, $E89 &lt; BG$6), 0, 1)+IF(OR($F89 &gt;= BH$6, $G89 &lt; BG$6), 0, 2)+1)</f>
        <v/>
      </c>
      <c r="BH89" s="71" t="str">
        <f ca="1">INDEX({"","_","-","="},IF(OR($D89 &gt;= BI$6, $E89 &lt; BH$6), 0, 1)+IF(OR($F89 &gt;= BI$6, $G89 &lt; BH$6), 0, 2)+1)</f>
        <v/>
      </c>
      <c r="BI89" s="71" t="str">
        <f ca="1">INDEX({"","_","-","="},IF(OR($D89 &gt;= BJ$6, $E89 &lt; BI$6), 0, 1)+IF(OR($F89 &gt;= BJ$6, $G89 &lt; BI$6), 0, 2)+1)</f>
        <v/>
      </c>
      <c r="BJ89" s="71" t="str">
        <f ca="1">INDEX({"","_","-","="},IF(OR($D89 &gt;= BK$6, $E89 &lt; BJ$6), 0, 1)+IF(OR($F89 &gt;= BK$6, $G89 &lt; BJ$6), 0, 2)+1)</f>
        <v/>
      </c>
      <c r="BK89" s="71" t="str">
        <f ca="1">INDEX({"","_","-","="},IF(OR($D89 &gt;= BL$6, $E89 &lt; BK$6), 0, 1)+IF(OR($F89 &gt;= BL$6, $G89 &lt; BK$6), 0, 2)+1)</f>
        <v/>
      </c>
      <c r="BL89" s="71" t="str">
        <f ca="1">INDEX({"","_","-","="},IF(OR($D89 &gt;= BM$6, $E89 &lt; BL$6), 0, 1)+IF(OR($F89 &gt;= BM$6, $G89 &lt; BL$6), 0, 2)+1)</f>
        <v/>
      </c>
      <c r="BM89" s="71" t="str">
        <f ca="1">INDEX({"","_","-","="},IF(OR($D89 &gt;= BN$6, $E89 &lt; BM$6), 0, 1)+IF(OR($F89 &gt;= BN$6, $G89 &lt; BM$6), 0, 2)+1)</f>
        <v/>
      </c>
      <c r="BN89" s="71" t="str">
        <f ca="1">INDEX({"","_","-","="},IF(OR($D89 &gt;= BO$6, $E89 &lt; BN$6), 0, 1)+IF(OR($F89 &gt;= BO$6, $G89 &lt; BN$6), 0, 2)+1)</f>
        <v/>
      </c>
      <c r="BO89" s="71" t="str">
        <f ca="1">INDEX({"","_","-","="},IF(OR($D89 &gt;= BP$6, $E89 &lt; BO$6), 0, 1)+IF(OR($F89 &gt;= BP$6, $G89 &lt; BO$6), 0, 2)+1)</f>
        <v/>
      </c>
      <c r="BP89" s="71" t="str">
        <f ca="1">INDEX({"","_","-","="},IF(OR($D89 &gt;= BQ$6, $E89 &lt; BP$6), 0, 1)+IF(OR($F89 &gt;= BQ$6, $G89 &lt; BP$6), 0, 2)+1)</f>
        <v/>
      </c>
      <c r="BQ89" s="71" t="str">
        <f ca="1">INDEX({"","_","-","="},IF(OR($D89 &gt;= BR$6, $E89 &lt; BQ$6), 0, 1)+IF(OR($F89 &gt;= BR$6, $G89 &lt; BQ$6), 0, 2)+1)</f>
        <v/>
      </c>
      <c r="BR89" s="71" t="str">
        <f ca="1">INDEX({"","_","-","="},IF(OR($D89 &gt;= BS$6, $E89 &lt; BR$6), 0, 1)+IF(OR($F89 &gt;= BS$6, $G89 &lt; BR$6), 0, 2)+1)</f>
        <v/>
      </c>
      <c r="BS89" s="71" t="str">
        <f ca="1">INDEX({"","_","-","="},IF(OR($D89 &gt;= BT$6, $E89 &lt; BS$6), 0, 1)+IF(OR($F89 &gt;= BT$6, $G89 &lt; BS$6), 0, 2)+1)</f>
        <v/>
      </c>
      <c r="BT89" s="71" t="str">
        <f ca="1">INDEX({"","_","-","="},IF(OR($D89 &gt;= BU$6, $E89 &lt; BT$6), 0, 1)+IF(OR($F89 &gt;= BU$6, $G89 &lt; BT$6), 0, 2)+1)</f>
        <v/>
      </c>
      <c r="BU89" s="71" t="str">
        <f ca="1">INDEX({"","_","-","="},IF(OR($D89 &gt;= BV$6, $E89 &lt; BU$6), 0, 1)+IF(OR($F89 &gt;= BV$6, $G89 &lt; BU$6), 0, 2)+1)</f>
        <v/>
      </c>
      <c r="BV89" s="71" t="str">
        <f ca="1">INDEX({"","_","-","="},IF(OR($D89 &gt;= BW$6, $E89 &lt; BV$6), 0, 1)+IF(OR($F89 &gt;= BW$6, $G89 &lt; BV$6), 0, 2)+1)</f>
        <v/>
      </c>
      <c r="BW89" s="71" t="str">
        <f ca="1">INDEX({"","_","-","="},IF(OR($D89 &gt;= BX$6, $E89 &lt; BW$6), 0, 1)+IF(OR($F89 &gt;= BX$6, $G89 &lt; BW$6), 0, 2)+1)</f>
        <v/>
      </c>
      <c r="BX89" s="71" t="str">
        <f ca="1">INDEX({"","_","-","="},IF(OR($D89 &gt;= BY$6, $E89 &lt; BX$6), 0, 1)+IF(OR($F89 &gt;= BY$6, $G89 &lt; BX$6), 0, 2)+1)</f>
        <v/>
      </c>
      <c r="BY89" s="71" t="str">
        <f ca="1">INDEX({"","_","-","="},IF(OR($D89 &gt;= BZ$6, $E89 &lt; BY$6), 0, 1)+IF(OR($F89 &gt;= BZ$6, $G89 &lt; BY$6), 0, 2)+1)</f>
        <v/>
      </c>
      <c r="BZ89" s="71" t="str">
        <f ca="1">INDEX({"","_","-","="},IF(OR($D89 &gt;= CA$6, $E89 &lt; BZ$6), 0, 1)+IF(OR($F89 &gt;= CA$6, $G89 &lt; BZ$6), 0, 2)+1)</f>
        <v/>
      </c>
      <c r="CA89" s="71" t="str">
        <f ca="1">INDEX({"","_","-","="},IF(OR($D89 &gt;= CB$6, $E89 &lt; CA$6), 0, 1)+IF(OR($F89 &gt;= CB$6, $G89 &lt; CA$6), 0, 2)+1)</f>
        <v/>
      </c>
      <c r="CB89" s="71" t="str">
        <f ca="1">INDEX({"","_","-","="},IF(OR($D89 &gt;= CC$6, $E89 &lt; CB$6), 0, 1)+IF(OR($F89 &gt;= CC$6, $G89 &lt; CB$6), 0, 2)+1)</f>
        <v/>
      </c>
      <c r="CC89" s="71" t="str">
        <f ca="1">INDEX({"","_","-","="},IF(OR($D89 &gt;= CD$6, $E89 &lt; CC$6), 0, 1)+IF(OR($F89 &gt;= CD$6, $G89 &lt; CC$6), 0, 2)+1)</f>
        <v/>
      </c>
      <c r="CD89" s="71" t="str">
        <f ca="1">INDEX({"","_","-","="},IF(OR($D89 &gt;= CE$6, $E89 &lt; CD$6), 0, 1)+IF(OR($F89 &gt;= CE$6, $G89 &lt; CD$6), 0, 2)+1)</f>
        <v/>
      </c>
    </row>
    <row r="90" spans="1:82">
      <c r="A90" s="8" t="str">
        <f ca="1">IF('临-进度'!N85,'临-进度'!$A85,"")</f>
        <v/>
      </c>
      <c r="B90" s="8" t="str">
        <f ca="1">IF('临-进度'!N85,'临-进度'!$B85,"")</f>
        <v/>
      </c>
      <c r="C90" s="8" t="str">
        <f ca="1">IF('临-进度'!N85,'临-进度'!$F85,"")</f>
        <v/>
      </c>
      <c r="D90" s="42" t="str">
        <f ca="1">IF('临-进度'!$N85,'临-进度'!$J85,"")</f>
        <v/>
      </c>
      <c r="E90" s="42" t="str">
        <f ca="1">IF('临-进度'!$N85,'临-进度'!$AF85,"")</f>
        <v/>
      </c>
      <c r="F90" s="42" t="str">
        <f ca="1">IF('临-进度'!$N85,'临-进度'!$K85,"")</f>
        <v/>
      </c>
      <c r="G90" s="76" t="str">
        <f ca="1">IF('临-进度'!$N85,'临-进度'!$AG85,"")</f>
        <v/>
      </c>
      <c r="H90" s="71" t="str">
        <f ca="1">INDEX({"","_","-","="},IF(OR($D90 &gt;= I$6, $E90 &lt; H$6), 0, 1)+IF(OR($F90 &gt;= I$6, $G90 &lt; H$6), 0, 2)+1)</f>
        <v/>
      </c>
      <c r="I90" s="71" t="str">
        <f ca="1">INDEX({"","_","-","="},IF(OR($D90 &gt;= J$6, $E90 &lt; I$6), 0, 1)+IF(OR($F90 &gt;= J$6, $G90 &lt; I$6), 0, 2)+1)</f>
        <v/>
      </c>
      <c r="J90" s="71" t="str">
        <f ca="1">INDEX({"","_","-","="},IF(OR($D90 &gt;= K$6, $E90 &lt; J$6), 0, 1)+IF(OR($F90 &gt;= K$6, $G90 &lt; J$6), 0, 2)+1)</f>
        <v/>
      </c>
      <c r="K90" s="71" t="str">
        <f ca="1">INDEX({"","_","-","="},IF(OR($D90 &gt;= L$6, $E90 &lt; K$6), 0, 1)+IF(OR($F90 &gt;= L$6, $G90 &lt; K$6), 0, 2)+1)</f>
        <v/>
      </c>
      <c r="L90" s="71" t="str">
        <f ca="1">INDEX({"","_","-","="},IF(OR($D90 &gt;= M$6, $E90 &lt; L$6), 0, 1)+IF(OR($F90 &gt;= M$6, $G90 &lt; L$6), 0, 2)+1)</f>
        <v/>
      </c>
      <c r="M90" s="71" t="str">
        <f ca="1">INDEX({"","_","-","="},IF(OR($D90 &gt;= N$6, $E90 &lt; M$6), 0, 1)+IF(OR($F90 &gt;= N$6, $G90 &lt; M$6), 0, 2)+1)</f>
        <v/>
      </c>
      <c r="N90" s="71" t="str">
        <f ca="1">INDEX({"","_","-","="},IF(OR($D90 &gt;= O$6, $E90 &lt; N$6), 0, 1)+IF(OR($F90 &gt;= O$6, $G90 &lt; N$6), 0, 2)+1)</f>
        <v/>
      </c>
      <c r="O90" s="71" t="str">
        <f ca="1">INDEX({"","_","-","="},IF(OR($D90 &gt;= P$6, $E90 &lt; O$6), 0, 1)+IF(OR($F90 &gt;= P$6, $G90 &lt; O$6), 0, 2)+1)</f>
        <v/>
      </c>
      <c r="P90" s="71" t="str">
        <f ca="1">INDEX({"","_","-","="},IF(OR($D90 &gt;= Q$6, $E90 &lt; P$6), 0, 1)+IF(OR($F90 &gt;= Q$6, $G90 &lt; P$6), 0, 2)+1)</f>
        <v/>
      </c>
      <c r="Q90" s="71" t="str">
        <f ca="1">INDEX({"","_","-","="},IF(OR($D90 &gt;= R$6, $E90 &lt; Q$6), 0, 1)+IF(OR($F90 &gt;= R$6, $G90 &lt; Q$6), 0, 2)+1)</f>
        <v/>
      </c>
      <c r="R90" s="71" t="str">
        <f ca="1">INDEX({"","_","-","="},IF(OR($D90 &gt;= S$6, $E90 &lt; R$6), 0, 1)+IF(OR($F90 &gt;= S$6, $G90 &lt; R$6), 0, 2)+1)</f>
        <v/>
      </c>
      <c r="S90" s="71" t="str">
        <f ca="1">INDEX({"","_","-","="},IF(OR($D90 &gt;= T$6, $E90 &lt; S$6), 0, 1)+IF(OR($F90 &gt;= T$6, $G90 &lt; S$6), 0, 2)+1)</f>
        <v/>
      </c>
      <c r="T90" s="71" t="str">
        <f ca="1">INDEX({"","_","-","="},IF(OR($D90 &gt;= U$6, $E90 &lt; T$6), 0, 1)+IF(OR($F90 &gt;= U$6, $G90 &lt; T$6), 0, 2)+1)</f>
        <v/>
      </c>
      <c r="U90" s="71" t="str">
        <f ca="1">INDEX({"","_","-","="},IF(OR($D90 &gt;= V$6, $E90 &lt; U$6), 0, 1)+IF(OR($F90 &gt;= V$6, $G90 &lt; U$6), 0, 2)+1)</f>
        <v/>
      </c>
      <c r="V90" s="71" t="str">
        <f ca="1">INDEX({"","_","-","="},IF(OR($D90 &gt;= W$6, $E90 &lt; V$6), 0, 1)+IF(OR($F90 &gt;= W$6, $G90 &lt; V$6), 0, 2)+1)</f>
        <v/>
      </c>
      <c r="W90" s="71" t="str">
        <f ca="1">INDEX({"","_","-","="},IF(OR($D90 &gt;= X$6, $E90 &lt; W$6), 0, 1)+IF(OR($F90 &gt;= X$6, $G90 &lt; W$6), 0, 2)+1)</f>
        <v/>
      </c>
      <c r="X90" s="71" t="str">
        <f ca="1">INDEX({"","_","-","="},IF(OR($D90 &gt;= Y$6, $E90 &lt; X$6), 0, 1)+IF(OR($F90 &gt;= Y$6, $G90 &lt; X$6), 0, 2)+1)</f>
        <v/>
      </c>
      <c r="Y90" s="71" t="str">
        <f ca="1">INDEX({"","_","-","="},IF(OR($D90 &gt;= Z$6, $E90 &lt; Y$6), 0, 1)+IF(OR($F90 &gt;= Z$6, $G90 &lt; Y$6), 0, 2)+1)</f>
        <v/>
      </c>
      <c r="Z90" s="71" t="str">
        <f ca="1">INDEX({"","_","-","="},IF(OR($D90 &gt;= AA$6, $E90 &lt; Z$6), 0, 1)+IF(OR($F90 &gt;= AA$6, $G90 &lt; Z$6), 0, 2)+1)</f>
        <v/>
      </c>
      <c r="AA90" s="71" t="str">
        <f ca="1">INDEX({"","_","-","="},IF(OR($D90 &gt;= AB$6, $E90 &lt; AA$6), 0, 1)+IF(OR($F90 &gt;= AB$6, $G90 &lt; AA$6), 0, 2)+1)</f>
        <v/>
      </c>
      <c r="AB90" s="71" t="str">
        <f ca="1">INDEX({"","_","-","="},IF(OR($D90 &gt;= AC$6, $E90 &lt; AB$6), 0, 1)+IF(OR($F90 &gt;= AC$6, $G90 &lt; AB$6), 0, 2)+1)</f>
        <v/>
      </c>
      <c r="AC90" s="71" t="str">
        <f ca="1">INDEX({"","_","-","="},IF(OR($D90 &gt;= AD$6, $E90 &lt; AC$6), 0, 1)+IF(OR($F90 &gt;= AD$6, $G90 &lt; AC$6), 0, 2)+1)</f>
        <v/>
      </c>
      <c r="AD90" s="71" t="str">
        <f ca="1">INDEX({"","_","-","="},IF(OR($D90 &gt;= AE$6, $E90 &lt; AD$6), 0, 1)+IF(OR($F90 &gt;= AE$6, $G90 &lt; AD$6), 0, 2)+1)</f>
        <v/>
      </c>
      <c r="AE90" s="71" t="str">
        <f ca="1">INDEX({"","_","-","="},IF(OR($D90 &gt;= AF$6, $E90 &lt; AE$6), 0, 1)+IF(OR($F90 &gt;= AF$6, $G90 &lt; AE$6), 0, 2)+1)</f>
        <v/>
      </c>
      <c r="AF90" s="71" t="str">
        <f ca="1">INDEX({"","_","-","="},IF(OR($D90 &gt;= AG$6, $E90 &lt; AF$6), 0, 1)+IF(OR($F90 &gt;= AG$6, $G90 &lt; AF$6), 0, 2)+1)</f>
        <v/>
      </c>
      <c r="AG90" s="71" t="str">
        <f ca="1">INDEX({"","_","-","="},IF(OR($D90 &gt;= AH$6, $E90 &lt; AG$6), 0, 1)+IF(OR($F90 &gt;= AH$6, $G90 &lt; AG$6), 0, 2)+1)</f>
        <v/>
      </c>
      <c r="AH90" s="71" t="str">
        <f ca="1">INDEX({"","_","-","="},IF(OR($D90 &gt;= AI$6, $E90 &lt; AH$6), 0, 1)+IF(OR($F90 &gt;= AI$6, $G90 &lt; AH$6), 0, 2)+1)</f>
        <v/>
      </c>
      <c r="AI90" s="71" t="str">
        <f ca="1">INDEX({"","_","-","="},IF(OR($D90 &gt;= AJ$6, $E90 &lt; AI$6), 0, 1)+IF(OR($F90 &gt;= AJ$6, $G90 &lt; AI$6), 0, 2)+1)</f>
        <v/>
      </c>
      <c r="AJ90" s="71" t="str">
        <f ca="1">INDEX({"","_","-","="},IF(OR($D90 &gt;= AK$6, $E90 &lt; AJ$6), 0, 1)+IF(OR($F90 &gt;= AK$6, $G90 &lt; AJ$6), 0, 2)+1)</f>
        <v/>
      </c>
      <c r="AK90" s="71" t="str">
        <f ca="1">INDEX({"","_","-","="},IF(OR($D90 &gt;= AL$6, $E90 &lt; AK$6), 0, 1)+IF(OR($F90 &gt;= AL$6, $G90 &lt; AK$6), 0, 2)+1)</f>
        <v/>
      </c>
      <c r="AL90" s="71" t="str">
        <f ca="1">INDEX({"","_","-","="},IF(OR($D90 &gt;= AM$6, $E90 &lt; AL$6), 0, 1)+IF(OR($F90 &gt;= AM$6, $G90 &lt; AL$6), 0, 2)+1)</f>
        <v/>
      </c>
      <c r="AM90" s="71" t="str">
        <f ca="1">INDEX({"","_","-","="},IF(OR($D90 &gt;= AN$6, $E90 &lt; AM$6), 0, 1)+IF(OR($F90 &gt;= AN$6, $G90 &lt; AM$6), 0, 2)+1)</f>
        <v/>
      </c>
      <c r="AN90" s="71" t="str">
        <f ca="1">INDEX({"","_","-","="},IF(OR($D90 &gt;= AO$6, $E90 &lt; AN$6), 0, 1)+IF(OR($F90 &gt;= AO$6, $G90 &lt; AN$6), 0, 2)+1)</f>
        <v/>
      </c>
      <c r="AO90" s="71" t="str">
        <f ca="1">INDEX({"","_","-","="},IF(OR($D90 &gt;= AP$6, $E90 &lt; AO$6), 0, 1)+IF(OR($F90 &gt;= AP$6, $G90 &lt; AO$6), 0, 2)+1)</f>
        <v/>
      </c>
      <c r="AP90" s="71" t="str">
        <f ca="1">INDEX({"","_","-","="},IF(OR($D90 &gt;= AQ$6, $E90 &lt; AP$6), 0, 1)+IF(OR($F90 &gt;= AQ$6, $G90 &lt; AP$6), 0, 2)+1)</f>
        <v/>
      </c>
      <c r="AQ90" s="71" t="str">
        <f ca="1">INDEX({"","_","-","="},IF(OR($D90 &gt;= AR$6, $E90 &lt; AQ$6), 0, 1)+IF(OR($F90 &gt;= AR$6, $G90 &lt; AQ$6), 0, 2)+1)</f>
        <v/>
      </c>
      <c r="AR90" s="71" t="str">
        <f ca="1">INDEX({"","_","-","="},IF(OR($D90 &gt;= AS$6, $E90 &lt; AR$6), 0, 1)+IF(OR($F90 &gt;= AS$6, $G90 &lt; AR$6), 0, 2)+1)</f>
        <v/>
      </c>
      <c r="AS90" s="71" t="str">
        <f ca="1">INDEX({"","_","-","="},IF(OR($D90 &gt;= AT$6, $E90 &lt; AS$6), 0, 1)+IF(OR($F90 &gt;= AT$6, $G90 &lt; AS$6), 0, 2)+1)</f>
        <v/>
      </c>
      <c r="AT90" s="71" t="str">
        <f ca="1">INDEX({"","_","-","="},IF(OR($D90 &gt;= AU$6, $E90 &lt; AT$6), 0, 1)+IF(OR($F90 &gt;= AU$6, $G90 &lt; AT$6), 0, 2)+1)</f>
        <v/>
      </c>
      <c r="AU90" s="71" t="str">
        <f ca="1">INDEX({"","_","-","="},IF(OR($D90 &gt;= AV$6, $E90 &lt; AU$6), 0, 1)+IF(OR($F90 &gt;= AV$6, $G90 &lt; AU$6), 0, 2)+1)</f>
        <v/>
      </c>
      <c r="AV90" s="71" t="str">
        <f ca="1">INDEX({"","_","-","="},IF(OR($D90 &gt;= AW$6, $E90 &lt; AV$6), 0, 1)+IF(OR($F90 &gt;= AW$6, $G90 &lt; AV$6), 0, 2)+1)</f>
        <v/>
      </c>
      <c r="AW90" s="71" t="str">
        <f ca="1">INDEX({"","_","-","="},IF(OR($D90 &gt;= AX$6, $E90 &lt; AW$6), 0, 1)+IF(OR($F90 &gt;= AX$6, $G90 &lt; AW$6), 0, 2)+1)</f>
        <v/>
      </c>
      <c r="AX90" s="71" t="str">
        <f ca="1">INDEX({"","_","-","="},IF(OR($D90 &gt;= AY$6, $E90 &lt; AX$6), 0, 1)+IF(OR($F90 &gt;= AY$6, $G90 &lt; AX$6), 0, 2)+1)</f>
        <v/>
      </c>
      <c r="AY90" s="71" t="str">
        <f ca="1">INDEX({"","_","-","="},IF(OR($D90 &gt;= AZ$6, $E90 &lt; AY$6), 0, 1)+IF(OR($F90 &gt;= AZ$6, $G90 &lt; AY$6), 0, 2)+1)</f>
        <v/>
      </c>
      <c r="AZ90" s="71" t="str">
        <f ca="1">INDEX({"","_","-","="},IF(OR($D90 &gt;= BA$6, $E90 &lt; AZ$6), 0, 1)+IF(OR($F90 &gt;= BA$6, $G90 &lt; AZ$6), 0, 2)+1)</f>
        <v/>
      </c>
      <c r="BA90" s="71" t="str">
        <f ca="1">INDEX({"","_","-","="},IF(OR($D90 &gt;= BB$6, $E90 &lt; BA$6), 0, 1)+IF(OR($F90 &gt;= BB$6, $G90 &lt; BA$6), 0, 2)+1)</f>
        <v/>
      </c>
      <c r="BB90" s="71" t="str">
        <f ca="1">INDEX({"","_","-","="},IF(OR($D90 &gt;= BC$6, $E90 &lt; BB$6), 0, 1)+IF(OR($F90 &gt;= BC$6, $G90 &lt; BB$6), 0, 2)+1)</f>
        <v/>
      </c>
      <c r="BC90" s="71" t="str">
        <f ca="1">INDEX({"","_","-","="},IF(OR($D90 &gt;= BD$6, $E90 &lt; BC$6), 0, 1)+IF(OR($F90 &gt;= BD$6, $G90 &lt; BC$6), 0, 2)+1)</f>
        <v/>
      </c>
      <c r="BD90" s="71" t="str">
        <f ca="1">INDEX({"","_","-","="},IF(OR($D90 &gt;= BE$6, $E90 &lt; BD$6), 0, 1)+IF(OR($F90 &gt;= BE$6, $G90 &lt; BD$6), 0, 2)+1)</f>
        <v/>
      </c>
      <c r="BE90" s="71" t="str">
        <f ca="1">INDEX({"","_","-","="},IF(OR($D90 &gt;= BF$6, $E90 &lt; BE$6), 0, 1)+IF(OR($F90 &gt;= BF$6, $G90 &lt; BE$6), 0, 2)+1)</f>
        <v/>
      </c>
      <c r="BF90" s="71" t="str">
        <f ca="1">INDEX({"","_","-","="},IF(OR($D90 &gt;= BG$6, $E90 &lt; BF$6), 0, 1)+IF(OR($F90 &gt;= BG$6, $G90 &lt; BF$6), 0, 2)+1)</f>
        <v/>
      </c>
      <c r="BG90" s="71" t="str">
        <f ca="1">INDEX({"","_","-","="},IF(OR($D90 &gt;= BH$6, $E90 &lt; BG$6), 0, 1)+IF(OR($F90 &gt;= BH$6, $G90 &lt; BG$6), 0, 2)+1)</f>
        <v/>
      </c>
      <c r="BH90" s="71" t="str">
        <f ca="1">INDEX({"","_","-","="},IF(OR($D90 &gt;= BI$6, $E90 &lt; BH$6), 0, 1)+IF(OR($F90 &gt;= BI$6, $G90 &lt; BH$6), 0, 2)+1)</f>
        <v/>
      </c>
      <c r="BI90" s="71" t="str">
        <f ca="1">INDEX({"","_","-","="},IF(OR($D90 &gt;= BJ$6, $E90 &lt; BI$6), 0, 1)+IF(OR($F90 &gt;= BJ$6, $G90 &lt; BI$6), 0, 2)+1)</f>
        <v/>
      </c>
      <c r="BJ90" s="71" t="str">
        <f ca="1">INDEX({"","_","-","="},IF(OR($D90 &gt;= BK$6, $E90 &lt; BJ$6), 0, 1)+IF(OR($F90 &gt;= BK$6, $G90 &lt; BJ$6), 0, 2)+1)</f>
        <v/>
      </c>
      <c r="BK90" s="71" t="str">
        <f ca="1">INDEX({"","_","-","="},IF(OR($D90 &gt;= BL$6, $E90 &lt; BK$6), 0, 1)+IF(OR($F90 &gt;= BL$6, $G90 &lt; BK$6), 0, 2)+1)</f>
        <v/>
      </c>
      <c r="BL90" s="71" t="str">
        <f ca="1">INDEX({"","_","-","="},IF(OR($D90 &gt;= BM$6, $E90 &lt; BL$6), 0, 1)+IF(OR($F90 &gt;= BM$6, $G90 &lt; BL$6), 0, 2)+1)</f>
        <v/>
      </c>
      <c r="BM90" s="71" t="str">
        <f ca="1">INDEX({"","_","-","="},IF(OR($D90 &gt;= BN$6, $E90 &lt; BM$6), 0, 1)+IF(OR($F90 &gt;= BN$6, $G90 &lt; BM$6), 0, 2)+1)</f>
        <v/>
      </c>
      <c r="BN90" s="71" t="str">
        <f ca="1">INDEX({"","_","-","="},IF(OR($D90 &gt;= BO$6, $E90 &lt; BN$6), 0, 1)+IF(OR($F90 &gt;= BO$6, $G90 &lt; BN$6), 0, 2)+1)</f>
        <v/>
      </c>
      <c r="BO90" s="71" t="str">
        <f ca="1">INDEX({"","_","-","="},IF(OR($D90 &gt;= BP$6, $E90 &lt; BO$6), 0, 1)+IF(OR($F90 &gt;= BP$6, $G90 &lt; BO$6), 0, 2)+1)</f>
        <v/>
      </c>
      <c r="BP90" s="71" t="str">
        <f ca="1">INDEX({"","_","-","="},IF(OR($D90 &gt;= BQ$6, $E90 &lt; BP$6), 0, 1)+IF(OR($F90 &gt;= BQ$6, $G90 &lt; BP$6), 0, 2)+1)</f>
        <v/>
      </c>
      <c r="BQ90" s="71" t="str">
        <f ca="1">INDEX({"","_","-","="},IF(OR($D90 &gt;= BR$6, $E90 &lt; BQ$6), 0, 1)+IF(OR($F90 &gt;= BR$6, $G90 &lt; BQ$6), 0, 2)+1)</f>
        <v/>
      </c>
      <c r="BR90" s="71" t="str">
        <f ca="1">INDEX({"","_","-","="},IF(OR($D90 &gt;= BS$6, $E90 &lt; BR$6), 0, 1)+IF(OR($F90 &gt;= BS$6, $G90 &lt; BR$6), 0, 2)+1)</f>
        <v/>
      </c>
      <c r="BS90" s="71" t="str">
        <f ca="1">INDEX({"","_","-","="},IF(OR($D90 &gt;= BT$6, $E90 &lt; BS$6), 0, 1)+IF(OR($F90 &gt;= BT$6, $G90 &lt; BS$6), 0, 2)+1)</f>
        <v/>
      </c>
      <c r="BT90" s="71" t="str">
        <f ca="1">INDEX({"","_","-","="},IF(OR($D90 &gt;= BU$6, $E90 &lt; BT$6), 0, 1)+IF(OR($F90 &gt;= BU$6, $G90 &lt; BT$6), 0, 2)+1)</f>
        <v/>
      </c>
      <c r="BU90" s="71" t="str">
        <f ca="1">INDEX({"","_","-","="},IF(OR($D90 &gt;= BV$6, $E90 &lt; BU$6), 0, 1)+IF(OR($F90 &gt;= BV$6, $G90 &lt; BU$6), 0, 2)+1)</f>
        <v/>
      </c>
      <c r="BV90" s="71" t="str">
        <f ca="1">INDEX({"","_","-","="},IF(OR($D90 &gt;= BW$6, $E90 &lt; BV$6), 0, 1)+IF(OR($F90 &gt;= BW$6, $G90 &lt; BV$6), 0, 2)+1)</f>
        <v/>
      </c>
      <c r="BW90" s="71" t="str">
        <f ca="1">INDEX({"","_","-","="},IF(OR($D90 &gt;= BX$6, $E90 &lt; BW$6), 0, 1)+IF(OR($F90 &gt;= BX$6, $G90 &lt; BW$6), 0, 2)+1)</f>
        <v/>
      </c>
      <c r="BX90" s="71" t="str">
        <f ca="1">INDEX({"","_","-","="},IF(OR($D90 &gt;= BY$6, $E90 &lt; BX$6), 0, 1)+IF(OR($F90 &gt;= BY$6, $G90 &lt; BX$6), 0, 2)+1)</f>
        <v/>
      </c>
      <c r="BY90" s="71" t="str">
        <f ca="1">INDEX({"","_","-","="},IF(OR($D90 &gt;= BZ$6, $E90 &lt; BY$6), 0, 1)+IF(OR($F90 &gt;= BZ$6, $G90 &lt; BY$6), 0, 2)+1)</f>
        <v/>
      </c>
      <c r="BZ90" s="71" t="str">
        <f ca="1">INDEX({"","_","-","="},IF(OR($D90 &gt;= CA$6, $E90 &lt; BZ$6), 0, 1)+IF(OR($F90 &gt;= CA$6, $G90 &lt; BZ$6), 0, 2)+1)</f>
        <v/>
      </c>
      <c r="CA90" s="71" t="str">
        <f ca="1">INDEX({"","_","-","="},IF(OR($D90 &gt;= CB$6, $E90 &lt; CA$6), 0, 1)+IF(OR($F90 &gt;= CB$6, $G90 &lt; CA$6), 0, 2)+1)</f>
        <v/>
      </c>
      <c r="CB90" s="71" t="str">
        <f ca="1">INDEX({"","_","-","="},IF(OR($D90 &gt;= CC$6, $E90 &lt; CB$6), 0, 1)+IF(OR($F90 &gt;= CC$6, $G90 &lt; CB$6), 0, 2)+1)</f>
        <v/>
      </c>
      <c r="CC90" s="71" t="str">
        <f ca="1">INDEX({"","_","-","="},IF(OR($D90 &gt;= CD$6, $E90 &lt; CC$6), 0, 1)+IF(OR($F90 &gt;= CD$6, $G90 &lt; CC$6), 0, 2)+1)</f>
        <v/>
      </c>
      <c r="CD90" s="71" t="str">
        <f ca="1">INDEX({"","_","-","="},IF(OR($D90 &gt;= CE$6, $E90 &lt; CD$6), 0, 1)+IF(OR($F90 &gt;= CE$6, $G90 &lt; CD$6), 0, 2)+1)</f>
        <v/>
      </c>
    </row>
    <row r="91" spans="1:82">
      <c r="A91" s="8" t="str">
        <f ca="1">IF('临-进度'!N86,'临-进度'!$A86,"")</f>
        <v/>
      </c>
      <c r="B91" s="8" t="str">
        <f ca="1">IF('临-进度'!N86,'临-进度'!$B86,"")</f>
        <v/>
      </c>
      <c r="C91" s="8" t="str">
        <f ca="1">IF('临-进度'!N86,'临-进度'!$F86,"")</f>
        <v/>
      </c>
      <c r="D91" s="42" t="str">
        <f ca="1">IF('临-进度'!$N86,'临-进度'!$J86,"")</f>
        <v/>
      </c>
      <c r="E91" s="42" t="str">
        <f ca="1">IF('临-进度'!$N86,'临-进度'!$AF86,"")</f>
        <v/>
      </c>
      <c r="F91" s="42" t="str">
        <f ca="1">IF('临-进度'!$N86,'临-进度'!$K86,"")</f>
        <v/>
      </c>
      <c r="G91" s="76" t="str">
        <f ca="1">IF('临-进度'!$N86,'临-进度'!$AG86,"")</f>
        <v/>
      </c>
      <c r="H91" s="71" t="str">
        <f ca="1">INDEX({"","_","-","="},IF(OR($D91 &gt;= I$6, $E91 &lt; H$6), 0, 1)+IF(OR($F91 &gt;= I$6, $G91 &lt; H$6), 0, 2)+1)</f>
        <v/>
      </c>
      <c r="I91" s="71" t="str">
        <f ca="1">INDEX({"","_","-","="},IF(OR($D91 &gt;= J$6, $E91 &lt; I$6), 0, 1)+IF(OR($F91 &gt;= J$6, $G91 &lt; I$6), 0, 2)+1)</f>
        <v/>
      </c>
      <c r="J91" s="71" t="str">
        <f ca="1">INDEX({"","_","-","="},IF(OR($D91 &gt;= K$6, $E91 &lt; J$6), 0, 1)+IF(OR($F91 &gt;= K$6, $G91 &lt; J$6), 0, 2)+1)</f>
        <v/>
      </c>
      <c r="K91" s="71" t="str">
        <f ca="1">INDEX({"","_","-","="},IF(OR($D91 &gt;= L$6, $E91 &lt; K$6), 0, 1)+IF(OR($F91 &gt;= L$6, $G91 &lt; K$6), 0, 2)+1)</f>
        <v/>
      </c>
      <c r="L91" s="71" t="str">
        <f ca="1">INDEX({"","_","-","="},IF(OR($D91 &gt;= M$6, $E91 &lt; L$6), 0, 1)+IF(OR($F91 &gt;= M$6, $G91 &lt; L$6), 0, 2)+1)</f>
        <v/>
      </c>
      <c r="M91" s="71" t="str">
        <f ca="1">INDEX({"","_","-","="},IF(OR($D91 &gt;= N$6, $E91 &lt; M$6), 0, 1)+IF(OR($F91 &gt;= N$6, $G91 &lt; M$6), 0, 2)+1)</f>
        <v/>
      </c>
      <c r="N91" s="71" t="str">
        <f ca="1">INDEX({"","_","-","="},IF(OR($D91 &gt;= O$6, $E91 &lt; N$6), 0, 1)+IF(OR($F91 &gt;= O$6, $G91 &lt; N$6), 0, 2)+1)</f>
        <v/>
      </c>
      <c r="O91" s="71" t="str">
        <f ca="1">INDEX({"","_","-","="},IF(OR($D91 &gt;= P$6, $E91 &lt; O$6), 0, 1)+IF(OR($F91 &gt;= P$6, $G91 &lt; O$6), 0, 2)+1)</f>
        <v/>
      </c>
      <c r="P91" s="71" t="str">
        <f ca="1">INDEX({"","_","-","="},IF(OR($D91 &gt;= Q$6, $E91 &lt; P$6), 0, 1)+IF(OR($F91 &gt;= Q$6, $G91 &lt; P$6), 0, 2)+1)</f>
        <v/>
      </c>
      <c r="Q91" s="71" t="str">
        <f ca="1">INDEX({"","_","-","="},IF(OR($D91 &gt;= R$6, $E91 &lt; Q$6), 0, 1)+IF(OR($F91 &gt;= R$6, $G91 &lt; Q$6), 0, 2)+1)</f>
        <v/>
      </c>
      <c r="R91" s="71" t="str">
        <f ca="1">INDEX({"","_","-","="},IF(OR($D91 &gt;= S$6, $E91 &lt; R$6), 0, 1)+IF(OR($F91 &gt;= S$6, $G91 &lt; R$6), 0, 2)+1)</f>
        <v/>
      </c>
      <c r="S91" s="71" t="str">
        <f ca="1">INDEX({"","_","-","="},IF(OR($D91 &gt;= T$6, $E91 &lt; S$6), 0, 1)+IF(OR($F91 &gt;= T$6, $G91 &lt; S$6), 0, 2)+1)</f>
        <v/>
      </c>
      <c r="T91" s="71" t="str">
        <f ca="1">INDEX({"","_","-","="},IF(OR($D91 &gt;= U$6, $E91 &lt; T$6), 0, 1)+IF(OR($F91 &gt;= U$6, $G91 &lt; T$6), 0, 2)+1)</f>
        <v/>
      </c>
      <c r="U91" s="71" t="str">
        <f ca="1">INDEX({"","_","-","="},IF(OR($D91 &gt;= V$6, $E91 &lt; U$6), 0, 1)+IF(OR($F91 &gt;= V$6, $G91 &lt; U$6), 0, 2)+1)</f>
        <v/>
      </c>
      <c r="V91" s="71" t="str">
        <f ca="1">INDEX({"","_","-","="},IF(OR($D91 &gt;= W$6, $E91 &lt; V$6), 0, 1)+IF(OR($F91 &gt;= W$6, $G91 &lt; V$6), 0, 2)+1)</f>
        <v/>
      </c>
      <c r="W91" s="71" t="str">
        <f ca="1">INDEX({"","_","-","="},IF(OR($D91 &gt;= X$6, $E91 &lt; W$6), 0, 1)+IF(OR($F91 &gt;= X$6, $G91 &lt; W$6), 0, 2)+1)</f>
        <v/>
      </c>
      <c r="X91" s="71" t="str">
        <f ca="1">INDEX({"","_","-","="},IF(OR($D91 &gt;= Y$6, $E91 &lt; X$6), 0, 1)+IF(OR($F91 &gt;= Y$6, $G91 &lt; X$6), 0, 2)+1)</f>
        <v/>
      </c>
      <c r="Y91" s="71" t="str">
        <f ca="1">INDEX({"","_","-","="},IF(OR($D91 &gt;= Z$6, $E91 &lt; Y$6), 0, 1)+IF(OR($F91 &gt;= Z$6, $G91 &lt; Y$6), 0, 2)+1)</f>
        <v/>
      </c>
      <c r="Z91" s="71" t="str">
        <f ca="1">INDEX({"","_","-","="},IF(OR($D91 &gt;= AA$6, $E91 &lt; Z$6), 0, 1)+IF(OR($F91 &gt;= AA$6, $G91 &lt; Z$6), 0, 2)+1)</f>
        <v/>
      </c>
      <c r="AA91" s="71" t="str">
        <f ca="1">INDEX({"","_","-","="},IF(OR($D91 &gt;= AB$6, $E91 &lt; AA$6), 0, 1)+IF(OR($F91 &gt;= AB$6, $G91 &lt; AA$6), 0, 2)+1)</f>
        <v/>
      </c>
      <c r="AB91" s="71" t="str">
        <f ca="1">INDEX({"","_","-","="},IF(OR($D91 &gt;= AC$6, $E91 &lt; AB$6), 0, 1)+IF(OR($F91 &gt;= AC$6, $G91 &lt; AB$6), 0, 2)+1)</f>
        <v/>
      </c>
      <c r="AC91" s="71" t="str">
        <f ca="1">INDEX({"","_","-","="},IF(OR($D91 &gt;= AD$6, $E91 &lt; AC$6), 0, 1)+IF(OR($F91 &gt;= AD$6, $G91 &lt; AC$6), 0, 2)+1)</f>
        <v/>
      </c>
      <c r="AD91" s="71" t="str">
        <f ca="1">INDEX({"","_","-","="},IF(OR($D91 &gt;= AE$6, $E91 &lt; AD$6), 0, 1)+IF(OR($F91 &gt;= AE$6, $G91 &lt; AD$6), 0, 2)+1)</f>
        <v/>
      </c>
      <c r="AE91" s="71" t="str">
        <f ca="1">INDEX({"","_","-","="},IF(OR($D91 &gt;= AF$6, $E91 &lt; AE$6), 0, 1)+IF(OR($F91 &gt;= AF$6, $G91 &lt; AE$6), 0, 2)+1)</f>
        <v/>
      </c>
      <c r="AF91" s="71" t="str">
        <f ca="1">INDEX({"","_","-","="},IF(OR($D91 &gt;= AG$6, $E91 &lt; AF$6), 0, 1)+IF(OR($F91 &gt;= AG$6, $G91 &lt; AF$6), 0, 2)+1)</f>
        <v/>
      </c>
      <c r="AG91" s="71" t="str">
        <f ca="1">INDEX({"","_","-","="},IF(OR($D91 &gt;= AH$6, $E91 &lt; AG$6), 0, 1)+IF(OR($F91 &gt;= AH$6, $G91 &lt; AG$6), 0, 2)+1)</f>
        <v/>
      </c>
      <c r="AH91" s="71" t="str">
        <f ca="1">INDEX({"","_","-","="},IF(OR($D91 &gt;= AI$6, $E91 &lt; AH$6), 0, 1)+IF(OR($F91 &gt;= AI$6, $G91 &lt; AH$6), 0, 2)+1)</f>
        <v/>
      </c>
      <c r="AI91" s="71" t="str">
        <f ca="1">INDEX({"","_","-","="},IF(OR($D91 &gt;= AJ$6, $E91 &lt; AI$6), 0, 1)+IF(OR($F91 &gt;= AJ$6, $G91 &lt; AI$6), 0, 2)+1)</f>
        <v/>
      </c>
      <c r="AJ91" s="71" t="str">
        <f ca="1">INDEX({"","_","-","="},IF(OR($D91 &gt;= AK$6, $E91 &lt; AJ$6), 0, 1)+IF(OR($F91 &gt;= AK$6, $G91 &lt; AJ$6), 0, 2)+1)</f>
        <v/>
      </c>
      <c r="AK91" s="71" t="str">
        <f ca="1">INDEX({"","_","-","="},IF(OR($D91 &gt;= AL$6, $E91 &lt; AK$6), 0, 1)+IF(OR($F91 &gt;= AL$6, $G91 &lt; AK$6), 0, 2)+1)</f>
        <v/>
      </c>
      <c r="AL91" s="71" t="str">
        <f ca="1">INDEX({"","_","-","="},IF(OR($D91 &gt;= AM$6, $E91 &lt; AL$6), 0, 1)+IF(OR($F91 &gt;= AM$6, $G91 &lt; AL$6), 0, 2)+1)</f>
        <v/>
      </c>
      <c r="AM91" s="71" t="str">
        <f ca="1">INDEX({"","_","-","="},IF(OR($D91 &gt;= AN$6, $E91 &lt; AM$6), 0, 1)+IF(OR($F91 &gt;= AN$6, $G91 &lt; AM$6), 0, 2)+1)</f>
        <v/>
      </c>
      <c r="AN91" s="71" t="str">
        <f ca="1">INDEX({"","_","-","="},IF(OR($D91 &gt;= AO$6, $E91 &lt; AN$6), 0, 1)+IF(OR($F91 &gt;= AO$6, $G91 &lt; AN$6), 0, 2)+1)</f>
        <v/>
      </c>
      <c r="AO91" s="71" t="str">
        <f ca="1">INDEX({"","_","-","="},IF(OR($D91 &gt;= AP$6, $E91 &lt; AO$6), 0, 1)+IF(OR($F91 &gt;= AP$6, $G91 &lt; AO$6), 0, 2)+1)</f>
        <v/>
      </c>
      <c r="AP91" s="71" t="str">
        <f ca="1">INDEX({"","_","-","="},IF(OR($D91 &gt;= AQ$6, $E91 &lt; AP$6), 0, 1)+IF(OR($F91 &gt;= AQ$6, $G91 &lt; AP$6), 0, 2)+1)</f>
        <v/>
      </c>
      <c r="AQ91" s="71" t="str">
        <f ca="1">INDEX({"","_","-","="},IF(OR($D91 &gt;= AR$6, $E91 &lt; AQ$6), 0, 1)+IF(OR($F91 &gt;= AR$6, $G91 &lt; AQ$6), 0, 2)+1)</f>
        <v/>
      </c>
      <c r="AR91" s="71" t="str">
        <f ca="1">INDEX({"","_","-","="},IF(OR($D91 &gt;= AS$6, $E91 &lt; AR$6), 0, 1)+IF(OR($F91 &gt;= AS$6, $G91 &lt; AR$6), 0, 2)+1)</f>
        <v/>
      </c>
      <c r="AS91" s="71" t="str">
        <f ca="1">INDEX({"","_","-","="},IF(OR($D91 &gt;= AT$6, $E91 &lt; AS$6), 0, 1)+IF(OR($F91 &gt;= AT$6, $G91 &lt; AS$6), 0, 2)+1)</f>
        <v/>
      </c>
      <c r="AT91" s="71" t="str">
        <f ca="1">INDEX({"","_","-","="},IF(OR($D91 &gt;= AU$6, $E91 &lt; AT$6), 0, 1)+IF(OR($F91 &gt;= AU$6, $G91 &lt; AT$6), 0, 2)+1)</f>
        <v/>
      </c>
      <c r="AU91" s="71" t="str">
        <f ca="1">INDEX({"","_","-","="},IF(OR($D91 &gt;= AV$6, $E91 &lt; AU$6), 0, 1)+IF(OR($F91 &gt;= AV$6, $G91 &lt; AU$6), 0, 2)+1)</f>
        <v/>
      </c>
      <c r="AV91" s="71" t="str">
        <f ca="1">INDEX({"","_","-","="},IF(OR($D91 &gt;= AW$6, $E91 &lt; AV$6), 0, 1)+IF(OR($F91 &gt;= AW$6, $G91 &lt; AV$6), 0, 2)+1)</f>
        <v/>
      </c>
      <c r="AW91" s="71" t="str">
        <f ca="1">INDEX({"","_","-","="},IF(OR($D91 &gt;= AX$6, $E91 &lt; AW$6), 0, 1)+IF(OR($F91 &gt;= AX$6, $G91 &lt; AW$6), 0, 2)+1)</f>
        <v/>
      </c>
      <c r="AX91" s="71" t="str">
        <f ca="1">INDEX({"","_","-","="},IF(OR($D91 &gt;= AY$6, $E91 &lt; AX$6), 0, 1)+IF(OR($F91 &gt;= AY$6, $G91 &lt; AX$6), 0, 2)+1)</f>
        <v/>
      </c>
      <c r="AY91" s="71" t="str">
        <f ca="1">INDEX({"","_","-","="},IF(OR($D91 &gt;= AZ$6, $E91 &lt; AY$6), 0, 1)+IF(OR($F91 &gt;= AZ$6, $G91 &lt; AY$6), 0, 2)+1)</f>
        <v/>
      </c>
      <c r="AZ91" s="71" t="str">
        <f ca="1">INDEX({"","_","-","="},IF(OR($D91 &gt;= BA$6, $E91 &lt; AZ$6), 0, 1)+IF(OR($F91 &gt;= BA$6, $G91 &lt; AZ$6), 0, 2)+1)</f>
        <v/>
      </c>
      <c r="BA91" s="71" t="str">
        <f ca="1">INDEX({"","_","-","="},IF(OR($D91 &gt;= BB$6, $E91 &lt; BA$6), 0, 1)+IF(OR($F91 &gt;= BB$6, $G91 &lt; BA$6), 0, 2)+1)</f>
        <v/>
      </c>
      <c r="BB91" s="71" t="str">
        <f ca="1">INDEX({"","_","-","="},IF(OR($D91 &gt;= BC$6, $E91 &lt; BB$6), 0, 1)+IF(OR($F91 &gt;= BC$6, $G91 &lt; BB$6), 0, 2)+1)</f>
        <v/>
      </c>
      <c r="BC91" s="71" t="str">
        <f ca="1">INDEX({"","_","-","="},IF(OR($D91 &gt;= BD$6, $E91 &lt; BC$6), 0, 1)+IF(OR($F91 &gt;= BD$6, $G91 &lt; BC$6), 0, 2)+1)</f>
        <v/>
      </c>
      <c r="BD91" s="71" t="str">
        <f ca="1">INDEX({"","_","-","="},IF(OR($D91 &gt;= BE$6, $E91 &lt; BD$6), 0, 1)+IF(OR($F91 &gt;= BE$6, $G91 &lt; BD$6), 0, 2)+1)</f>
        <v/>
      </c>
      <c r="BE91" s="71" t="str">
        <f ca="1">INDEX({"","_","-","="},IF(OR($D91 &gt;= BF$6, $E91 &lt; BE$6), 0, 1)+IF(OR($F91 &gt;= BF$6, $G91 &lt; BE$6), 0, 2)+1)</f>
        <v/>
      </c>
      <c r="BF91" s="71" t="str">
        <f ca="1">INDEX({"","_","-","="},IF(OR($D91 &gt;= BG$6, $E91 &lt; BF$6), 0, 1)+IF(OR($F91 &gt;= BG$6, $G91 &lt; BF$6), 0, 2)+1)</f>
        <v/>
      </c>
      <c r="BG91" s="71" t="str">
        <f ca="1">INDEX({"","_","-","="},IF(OR($D91 &gt;= BH$6, $E91 &lt; BG$6), 0, 1)+IF(OR($F91 &gt;= BH$6, $G91 &lt; BG$6), 0, 2)+1)</f>
        <v/>
      </c>
      <c r="BH91" s="71" t="str">
        <f ca="1">INDEX({"","_","-","="},IF(OR($D91 &gt;= BI$6, $E91 &lt; BH$6), 0, 1)+IF(OR($F91 &gt;= BI$6, $G91 &lt; BH$6), 0, 2)+1)</f>
        <v/>
      </c>
      <c r="BI91" s="71" t="str">
        <f ca="1">INDEX({"","_","-","="},IF(OR($D91 &gt;= BJ$6, $E91 &lt; BI$6), 0, 1)+IF(OR($F91 &gt;= BJ$6, $G91 &lt; BI$6), 0, 2)+1)</f>
        <v/>
      </c>
      <c r="BJ91" s="71" t="str">
        <f ca="1">INDEX({"","_","-","="},IF(OR($D91 &gt;= BK$6, $E91 &lt; BJ$6), 0, 1)+IF(OR($F91 &gt;= BK$6, $G91 &lt; BJ$6), 0, 2)+1)</f>
        <v/>
      </c>
      <c r="BK91" s="71" t="str">
        <f ca="1">INDEX({"","_","-","="},IF(OR($D91 &gt;= BL$6, $E91 &lt; BK$6), 0, 1)+IF(OR($F91 &gt;= BL$6, $G91 &lt; BK$6), 0, 2)+1)</f>
        <v/>
      </c>
      <c r="BL91" s="71" t="str">
        <f ca="1">INDEX({"","_","-","="},IF(OR($D91 &gt;= BM$6, $E91 &lt; BL$6), 0, 1)+IF(OR($F91 &gt;= BM$6, $G91 &lt; BL$6), 0, 2)+1)</f>
        <v/>
      </c>
      <c r="BM91" s="71" t="str">
        <f ca="1">INDEX({"","_","-","="},IF(OR($D91 &gt;= BN$6, $E91 &lt; BM$6), 0, 1)+IF(OR($F91 &gt;= BN$6, $G91 &lt; BM$6), 0, 2)+1)</f>
        <v/>
      </c>
      <c r="BN91" s="71" t="str">
        <f ca="1">INDEX({"","_","-","="},IF(OR($D91 &gt;= BO$6, $E91 &lt; BN$6), 0, 1)+IF(OR($F91 &gt;= BO$6, $G91 &lt; BN$6), 0, 2)+1)</f>
        <v/>
      </c>
      <c r="BO91" s="71" t="str">
        <f ca="1">INDEX({"","_","-","="},IF(OR($D91 &gt;= BP$6, $E91 &lt; BO$6), 0, 1)+IF(OR($F91 &gt;= BP$6, $G91 &lt; BO$6), 0, 2)+1)</f>
        <v/>
      </c>
      <c r="BP91" s="71" t="str">
        <f ca="1">INDEX({"","_","-","="},IF(OR($D91 &gt;= BQ$6, $E91 &lt; BP$6), 0, 1)+IF(OR($F91 &gt;= BQ$6, $G91 &lt; BP$6), 0, 2)+1)</f>
        <v/>
      </c>
      <c r="BQ91" s="71" t="str">
        <f ca="1">INDEX({"","_","-","="},IF(OR($D91 &gt;= BR$6, $E91 &lt; BQ$6), 0, 1)+IF(OR($F91 &gt;= BR$6, $G91 &lt; BQ$6), 0, 2)+1)</f>
        <v/>
      </c>
      <c r="BR91" s="71" t="str">
        <f ca="1">INDEX({"","_","-","="},IF(OR($D91 &gt;= BS$6, $E91 &lt; BR$6), 0, 1)+IF(OR($F91 &gt;= BS$6, $G91 &lt; BR$6), 0, 2)+1)</f>
        <v/>
      </c>
      <c r="BS91" s="71" t="str">
        <f ca="1">INDEX({"","_","-","="},IF(OR($D91 &gt;= BT$6, $E91 &lt; BS$6), 0, 1)+IF(OR($F91 &gt;= BT$6, $G91 &lt; BS$6), 0, 2)+1)</f>
        <v/>
      </c>
      <c r="BT91" s="71" t="str">
        <f ca="1">INDEX({"","_","-","="},IF(OR($D91 &gt;= BU$6, $E91 &lt; BT$6), 0, 1)+IF(OR($F91 &gt;= BU$6, $G91 &lt; BT$6), 0, 2)+1)</f>
        <v/>
      </c>
      <c r="BU91" s="71" t="str">
        <f ca="1">INDEX({"","_","-","="},IF(OR($D91 &gt;= BV$6, $E91 &lt; BU$6), 0, 1)+IF(OR($F91 &gt;= BV$6, $G91 &lt; BU$6), 0, 2)+1)</f>
        <v/>
      </c>
      <c r="BV91" s="71" t="str">
        <f ca="1">INDEX({"","_","-","="},IF(OR($D91 &gt;= BW$6, $E91 &lt; BV$6), 0, 1)+IF(OR($F91 &gt;= BW$6, $G91 &lt; BV$6), 0, 2)+1)</f>
        <v/>
      </c>
      <c r="BW91" s="71" t="str">
        <f ca="1">INDEX({"","_","-","="},IF(OR($D91 &gt;= BX$6, $E91 &lt; BW$6), 0, 1)+IF(OR($F91 &gt;= BX$6, $G91 &lt; BW$6), 0, 2)+1)</f>
        <v/>
      </c>
      <c r="BX91" s="71" t="str">
        <f ca="1">INDEX({"","_","-","="},IF(OR($D91 &gt;= BY$6, $E91 &lt; BX$6), 0, 1)+IF(OR($F91 &gt;= BY$6, $G91 &lt; BX$6), 0, 2)+1)</f>
        <v/>
      </c>
      <c r="BY91" s="71" t="str">
        <f ca="1">INDEX({"","_","-","="},IF(OR($D91 &gt;= BZ$6, $E91 &lt; BY$6), 0, 1)+IF(OR($F91 &gt;= BZ$6, $G91 &lt; BY$6), 0, 2)+1)</f>
        <v/>
      </c>
      <c r="BZ91" s="71" t="str">
        <f ca="1">INDEX({"","_","-","="},IF(OR($D91 &gt;= CA$6, $E91 &lt; BZ$6), 0, 1)+IF(OR($F91 &gt;= CA$6, $G91 &lt; BZ$6), 0, 2)+1)</f>
        <v/>
      </c>
      <c r="CA91" s="71" t="str">
        <f ca="1">INDEX({"","_","-","="},IF(OR($D91 &gt;= CB$6, $E91 &lt; CA$6), 0, 1)+IF(OR($F91 &gt;= CB$6, $G91 &lt; CA$6), 0, 2)+1)</f>
        <v/>
      </c>
      <c r="CB91" s="71" t="str">
        <f ca="1">INDEX({"","_","-","="},IF(OR($D91 &gt;= CC$6, $E91 &lt; CB$6), 0, 1)+IF(OR($F91 &gt;= CC$6, $G91 &lt; CB$6), 0, 2)+1)</f>
        <v/>
      </c>
      <c r="CC91" s="71" t="str">
        <f ca="1">INDEX({"","_","-","="},IF(OR($D91 &gt;= CD$6, $E91 &lt; CC$6), 0, 1)+IF(OR($F91 &gt;= CD$6, $G91 &lt; CC$6), 0, 2)+1)</f>
        <v/>
      </c>
      <c r="CD91" s="71" t="str">
        <f ca="1">INDEX({"","_","-","="},IF(OR($D91 &gt;= CE$6, $E91 &lt; CD$6), 0, 1)+IF(OR($F91 &gt;= CE$6, $G91 &lt; CD$6), 0, 2)+1)</f>
        <v/>
      </c>
    </row>
    <row r="92" spans="1:82">
      <c r="A92" s="8" t="str">
        <f ca="1">IF('临-进度'!N87,'临-进度'!$A87,"")</f>
        <v/>
      </c>
      <c r="B92" s="8" t="str">
        <f ca="1">IF('临-进度'!N87,'临-进度'!$B87,"")</f>
        <v/>
      </c>
      <c r="C92" s="8" t="str">
        <f ca="1">IF('临-进度'!N87,'临-进度'!$F87,"")</f>
        <v/>
      </c>
      <c r="D92" s="42" t="str">
        <f ca="1">IF('临-进度'!$N87,'临-进度'!$J87,"")</f>
        <v/>
      </c>
      <c r="E92" s="42" t="str">
        <f ca="1">IF('临-进度'!$N87,'临-进度'!$AF87,"")</f>
        <v/>
      </c>
      <c r="F92" s="42" t="str">
        <f ca="1">IF('临-进度'!$N87,'临-进度'!$K87,"")</f>
        <v/>
      </c>
      <c r="G92" s="76" t="str">
        <f ca="1">IF('临-进度'!$N87,'临-进度'!$AG87,"")</f>
        <v/>
      </c>
      <c r="H92" s="71" t="str">
        <f ca="1">INDEX({"","_","-","="},IF(OR($D92 &gt;= I$6, $E92 &lt; H$6), 0, 1)+IF(OR($F92 &gt;= I$6, $G92 &lt; H$6), 0, 2)+1)</f>
        <v/>
      </c>
      <c r="I92" s="71" t="str">
        <f ca="1">INDEX({"","_","-","="},IF(OR($D92 &gt;= J$6, $E92 &lt; I$6), 0, 1)+IF(OR($F92 &gt;= J$6, $G92 &lt; I$6), 0, 2)+1)</f>
        <v/>
      </c>
      <c r="J92" s="71" t="str">
        <f ca="1">INDEX({"","_","-","="},IF(OR($D92 &gt;= K$6, $E92 &lt; J$6), 0, 1)+IF(OR($F92 &gt;= K$6, $G92 &lt; J$6), 0, 2)+1)</f>
        <v/>
      </c>
      <c r="K92" s="71" t="str">
        <f ca="1">INDEX({"","_","-","="},IF(OR($D92 &gt;= L$6, $E92 &lt; K$6), 0, 1)+IF(OR($F92 &gt;= L$6, $G92 &lt; K$6), 0, 2)+1)</f>
        <v/>
      </c>
      <c r="L92" s="71" t="str">
        <f ca="1">INDEX({"","_","-","="},IF(OR($D92 &gt;= M$6, $E92 &lt; L$6), 0, 1)+IF(OR($F92 &gt;= M$6, $G92 &lt; L$6), 0, 2)+1)</f>
        <v/>
      </c>
      <c r="M92" s="71" t="str">
        <f ca="1">INDEX({"","_","-","="},IF(OR($D92 &gt;= N$6, $E92 &lt; M$6), 0, 1)+IF(OR($F92 &gt;= N$6, $G92 &lt; M$6), 0, 2)+1)</f>
        <v/>
      </c>
      <c r="N92" s="71" t="str">
        <f ca="1">INDEX({"","_","-","="},IF(OR($D92 &gt;= O$6, $E92 &lt; N$6), 0, 1)+IF(OR($F92 &gt;= O$6, $G92 &lt; N$6), 0, 2)+1)</f>
        <v/>
      </c>
      <c r="O92" s="71" t="str">
        <f ca="1">INDEX({"","_","-","="},IF(OR($D92 &gt;= P$6, $E92 &lt; O$6), 0, 1)+IF(OR($F92 &gt;= P$6, $G92 &lt; O$6), 0, 2)+1)</f>
        <v/>
      </c>
      <c r="P92" s="71" t="str">
        <f ca="1">INDEX({"","_","-","="},IF(OR($D92 &gt;= Q$6, $E92 &lt; P$6), 0, 1)+IF(OR($F92 &gt;= Q$6, $G92 &lt; P$6), 0, 2)+1)</f>
        <v/>
      </c>
      <c r="Q92" s="71" t="str">
        <f ca="1">INDEX({"","_","-","="},IF(OR($D92 &gt;= R$6, $E92 &lt; Q$6), 0, 1)+IF(OR($F92 &gt;= R$6, $G92 &lt; Q$6), 0, 2)+1)</f>
        <v/>
      </c>
      <c r="R92" s="71" t="str">
        <f ca="1">INDEX({"","_","-","="},IF(OR($D92 &gt;= S$6, $E92 &lt; R$6), 0, 1)+IF(OR($F92 &gt;= S$6, $G92 &lt; R$6), 0, 2)+1)</f>
        <v/>
      </c>
      <c r="S92" s="71" t="str">
        <f ca="1">INDEX({"","_","-","="},IF(OR($D92 &gt;= T$6, $E92 &lt; S$6), 0, 1)+IF(OR($F92 &gt;= T$6, $G92 &lt; S$6), 0, 2)+1)</f>
        <v/>
      </c>
      <c r="T92" s="71" t="str">
        <f ca="1">INDEX({"","_","-","="},IF(OR($D92 &gt;= U$6, $E92 &lt; T$6), 0, 1)+IF(OR($F92 &gt;= U$6, $G92 &lt; T$6), 0, 2)+1)</f>
        <v/>
      </c>
      <c r="U92" s="71" t="str">
        <f ca="1">INDEX({"","_","-","="},IF(OR($D92 &gt;= V$6, $E92 &lt; U$6), 0, 1)+IF(OR($F92 &gt;= V$6, $G92 &lt; U$6), 0, 2)+1)</f>
        <v/>
      </c>
      <c r="V92" s="71" t="str">
        <f ca="1">INDEX({"","_","-","="},IF(OR($D92 &gt;= W$6, $E92 &lt; V$6), 0, 1)+IF(OR($F92 &gt;= W$6, $G92 &lt; V$6), 0, 2)+1)</f>
        <v/>
      </c>
      <c r="W92" s="71" t="str">
        <f ca="1">INDEX({"","_","-","="},IF(OR($D92 &gt;= X$6, $E92 &lt; W$6), 0, 1)+IF(OR($F92 &gt;= X$6, $G92 &lt; W$6), 0, 2)+1)</f>
        <v/>
      </c>
      <c r="X92" s="71" t="str">
        <f ca="1">INDEX({"","_","-","="},IF(OR($D92 &gt;= Y$6, $E92 &lt; X$6), 0, 1)+IF(OR($F92 &gt;= Y$6, $G92 &lt; X$6), 0, 2)+1)</f>
        <v/>
      </c>
      <c r="Y92" s="71" t="str">
        <f ca="1">INDEX({"","_","-","="},IF(OR($D92 &gt;= Z$6, $E92 &lt; Y$6), 0, 1)+IF(OR($F92 &gt;= Z$6, $G92 &lt; Y$6), 0, 2)+1)</f>
        <v/>
      </c>
      <c r="Z92" s="71" t="str">
        <f ca="1">INDEX({"","_","-","="},IF(OR($D92 &gt;= AA$6, $E92 &lt; Z$6), 0, 1)+IF(OR($F92 &gt;= AA$6, $G92 &lt; Z$6), 0, 2)+1)</f>
        <v/>
      </c>
      <c r="AA92" s="71" t="str">
        <f ca="1">INDEX({"","_","-","="},IF(OR($D92 &gt;= AB$6, $E92 &lt; AA$6), 0, 1)+IF(OR($F92 &gt;= AB$6, $G92 &lt; AA$6), 0, 2)+1)</f>
        <v/>
      </c>
      <c r="AB92" s="71" t="str">
        <f ca="1">INDEX({"","_","-","="},IF(OR($D92 &gt;= AC$6, $E92 &lt; AB$6), 0, 1)+IF(OR($F92 &gt;= AC$6, $G92 &lt; AB$6), 0, 2)+1)</f>
        <v/>
      </c>
      <c r="AC92" s="71" t="str">
        <f ca="1">INDEX({"","_","-","="},IF(OR($D92 &gt;= AD$6, $E92 &lt; AC$6), 0, 1)+IF(OR($F92 &gt;= AD$6, $G92 &lt; AC$6), 0, 2)+1)</f>
        <v/>
      </c>
      <c r="AD92" s="71" t="str">
        <f ca="1">INDEX({"","_","-","="},IF(OR($D92 &gt;= AE$6, $E92 &lt; AD$6), 0, 1)+IF(OR($F92 &gt;= AE$6, $G92 &lt; AD$6), 0, 2)+1)</f>
        <v/>
      </c>
      <c r="AE92" s="71" t="str">
        <f ca="1">INDEX({"","_","-","="},IF(OR($D92 &gt;= AF$6, $E92 &lt; AE$6), 0, 1)+IF(OR($F92 &gt;= AF$6, $G92 &lt; AE$6), 0, 2)+1)</f>
        <v/>
      </c>
      <c r="AF92" s="71" t="str">
        <f ca="1">INDEX({"","_","-","="},IF(OR($D92 &gt;= AG$6, $E92 &lt; AF$6), 0, 1)+IF(OR($F92 &gt;= AG$6, $G92 &lt; AF$6), 0, 2)+1)</f>
        <v/>
      </c>
      <c r="AG92" s="71" t="str">
        <f ca="1">INDEX({"","_","-","="},IF(OR($D92 &gt;= AH$6, $E92 &lt; AG$6), 0, 1)+IF(OR($F92 &gt;= AH$6, $G92 &lt; AG$6), 0, 2)+1)</f>
        <v/>
      </c>
      <c r="AH92" s="71" t="str">
        <f ca="1">INDEX({"","_","-","="},IF(OR($D92 &gt;= AI$6, $E92 &lt; AH$6), 0, 1)+IF(OR($F92 &gt;= AI$6, $G92 &lt; AH$6), 0, 2)+1)</f>
        <v/>
      </c>
      <c r="AI92" s="71" t="str">
        <f ca="1">INDEX({"","_","-","="},IF(OR($D92 &gt;= AJ$6, $E92 &lt; AI$6), 0, 1)+IF(OR($F92 &gt;= AJ$6, $G92 &lt; AI$6), 0, 2)+1)</f>
        <v/>
      </c>
      <c r="AJ92" s="71" t="str">
        <f ca="1">INDEX({"","_","-","="},IF(OR($D92 &gt;= AK$6, $E92 &lt; AJ$6), 0, 1)+IF(OR($F92 &gt;= AK$6, $G92 &lt; AJ$6), 0, 2)+1)</f>
        <v/>
      </c>
      <c r="AK92" s="71" t="str">
        <f ca="1">INDEX({"","_","-","="},IF(OR($D92 &gt;= AL$6, $E92 &lt; AK$6), 0, 1)+IF(OR($F92 &gt;= AL$6, $G92 &lt; AK$6), 0, 2)+1)</f>
        <v/>
      </c>
      <c r="AL92" s="71" t="str">
        <f ca="1">INDEX({"","_","-","="},IF(OR($D92 &gt;= AM$6, $E92 &lt; AL$6), 0, 1)+IF(OR($F92 &gt;= AM$6, $G92 &lt; AL$6), 0, 2)+1)</f>
        <v/>
      </c>
      <c r="AM92" s="71" t="str">
        <f ca="1">INDEX({"","_","-","="},IF(OR($D92 &gt;= AN$6, $E92 &lt; AM$6), 0, 1)+IF(OR($F92 &gt;= AN$6, $G92 &lt; AM$6), 0, 2)+1)</f>
        <v/>
      </c>
      <c r="AN92" s="71" t="str">
        <f ca="1">INDEX({"","_","-","="},IF(OR($D92 &gt;= AO$6, $E92 &lt; AN$6), 0, 1)+IF(OR($F92 &gt;= AO$6, $G92 &lt; AN$6), 0, 2)+1)</f>
        <v/>
      </c>
      <c r="AO92" s="71" t="str">
        <f ca="1">INDEX({"","_","-","="},IF(OR($D92 &gt;= AP$6, $E92 &lt; AO$6), 0, 1)+IF(OR($F92 &gt;= AP$6, $G92 &lt; AO$6), 0, 2)+1)</f>
        <v/>
      </c>
      <c r="AP92" s="71" t="str">
        <f ca="1">INDEX({"","_","-","="},IF(OR($D92 &gt;= AQ$6, $E92 &lt; AP$6), 0, 1)+IF(OR($F92 &gt;= AQ$6, $G92 &lt; AP$6), 0, 2)+1)</f>
        <v/>
      </c>
      <c r="AQ92" s="71" t="str">
        <f ca="1">INDEX({"","_","-","="},IF(OR($D92 &gt;= AR$6, $E92 &lt; AQ$6), 0, 1)+IF(OR($F92 &gt;= AR$6, $G92 &lt; AQ$6), 0, 2)+1)</f>
        <v/>
      </c>
      <c r="AR92" s="71" t="str">
        <f ca="1">INDEX({"","_","-","="},IF(OR($D92 &gt;= AS$6, $E92 &lt; AR$6), 0, 1)+IF(OR($F92 &gt;= AS$6, $G92 &lt; AR$6), 0, 2)+1)</f>
        <v/>
      </c>
      <c r="AS92" s="71" t="str">
        <f ca="1">INDEX({"","_","-","="},IF(OR($D92 &gt;= AT$6, $E92 &lt; AS$6), 0, 1)+IF(OR($F92 &gt;= AT$6, $G92 &lt; AS$6), 0, 2)+1)</f>
        <v/>
      </c>
      <c r="AT92" s="71" t="str">
        <f ca="1">INDEX({"","_","-","="},IF(OR($D92 &gt;= AU$6, $E92 &lt; AT$6), 0, 1)+IF(OR($F92 &gt;= AU$6, $G92 &lt; AT$6), 0, 2)+1)</f>
        <v/>
      </c>
      <c r="AU92" s="71" t="str">
        <f ca="1">INDEX({"","_","-","="},IF(OR($D92 &gt;= AV$6, $E92 &lt; AU$6), 0, 1)+IF(OR($F92 &gt;= AV$6, $G92 &lt; AU$6), 0, 2)+1)</f>
        <v/>
      </c>
      <c r="AV92" s="71" t="str">
        <f ca="1">INDEX({"","_","-","="},IF(OR($D92 &gt;= AW$6, $E92 &lt; AV$6), 0, 1)+IF(OR($F92 &gt;= AW$6, $G92 &lt; AV$6), 0, 2)+1)</f>
        <v/>
      </c>
      <c r="AW92" s="71" t="str">
        <f ca="1">INDEX({"","_","-","="},IF(OR($D92 &gt;= AX$6, $E92 &lt; AW$6), 0, 1)+IF(OR($F92 &gt;= AX$6, $G92 &lt; AW$6), 0, 2)+1)</f>
        <v/>
      </c>
      <c r="AX92" s="71" t="str">
        <f ca="1">INDEX({"","_","-","="},IF(OR($D92 &gt;= AY$6, $E92 &lt; AX$6), 0, 1)+IF(OR($F92 &gt;= AY$6, $G92 &lt; AX$6), 0, 2)+1)</f>
        <v/>
      </c>
      <c r="AY92" s="71" t="str">
        <f ca="1">INDEX({"","_","-","="},IF(OR($D92 &gt;= AZ$6, $E92 &lt; AY$6), 0, 1)+IF(OR($F92 &gt;= AZ$6, $G92 &lt; AY$6), 0, 2)+1)</f>
        <v/>
      </c>
      <c r="AZ92" s="71" t="str">
        <f ca="1">INDEX({"","_","-","="},IF(OR($D92 &gt;= BA$6, $E92 &lt; AZ$6), 0, 1)+IF(OR($F92 &gt;= BA$6, $G92 &lt; AZ$6), 0, 2)+1)</f>
        <v/>
      </c>
      <c r="BA92" s="71" t="str">
        <f ca="1">INDEX({"","_","-","="},IF(OR($D92 &gt;= BB$6, $E92 &lt; BA$6), 0, 1)+IF(OR($F92 &gt;= BB$6, $G92 &lt; BA$6), 0, 2)+1)</f>
        <v/>
      </c>
      <c r="BB92" s="71" t="str">
        <f ca="1">INDEX({"","_","-","="},IF(OR($D92 &gt;= BC$6, $E92 &lt; BB$6), 0, 1)+IF(OR($F92 &gt;= BC$6, $G92 &lt; BB$6), 0, 2)+1)</f>
        <v/>
      </c>
      <c r="BC92" s="71" t="str">
        <f ca="1">INDEX({"","_","-","="},IF(OR($D92 &gt;= BD$6, $E92 &lt; BC$6), 0, 1)+IF(OR($F92 &gt;= BD$6, $G92 &lt; BC$6), 0, 2)+1)</f>
        <v/>
      </c>
      <c r="BD92" s="71" t="str">
        <f ca="1">INDEX({"","_","-","="},IF(OR($D92 &gt;= BE$6, $E92 &lt; BD$6), 0, 1)+IF(OR($F92 &gt;= BE$6, $G92 &lt; BD$6), 0, 2)+1)</f>
        <v/>
      </c>
      <c r="BE92" s="71" t="str">
        <f ca="1">INDEX({"","_","-","="},IF(OR($D92 &gt;= BF$6, $E92 &lt; BE$6), 0, 1)+IF(OR($F92 &gt;= BF$6, $G92 &lt; BE$6), 0, 2)+1)</f>
        <v/>
      </c>
      <c r="BF92" s="71" t="str">
        <f ca="1">INDEX({"","_","-","="},IF(OR($D92 &gt;= BG$6, $E92 &lt; BF$6), 0, 1)+IF(OR($F92 &gt;= BG$6, $G92 &lt; BF$6), 0, 2)+1)</f>
        <v/>
      </c>
      <c r="BG92" s="71" t="str">
        <f ca="1">INDEX({"","_","-","="},IF(OR($D92 &gt;= BH$6, $E92 &lt; BG$6), 0, 1)+IF(OR($F92 &gt;= BH$6, $G92 &lt; BG$6), 0, 2)+1)</f>
        <v/>
      </c>
      <c r="BH92" s="71" t="str">
        <f ca="1">INDEX({"","_","-","="},IF(OR($D92 &gt;= BI$6, $E92 &lt; BH$6), 0, 1)+IF(OR($F92 &gt;= BI$6, $G92 &lt; BH$6), 0, 2)+1)</f>
        <v/>
      </c>
      <c r="BI92" s="71" t="str">
        <f ca="1">INDEX({"","_","-","="},IF(OR($D92 &gt;= BJ$6, $E92 &lt; BI$6), 0, 1)+IF(OR($F92 &gt;= BJ$6, $G92 &lt; BI$6), 0, 2)+1)</f>
        <v/>
      </c>
      <c r="BJ92" s="71" t="str">
        <f ca="1">INDEX({"","_","-","="},IF(OR($D92 &gt;= BK$6, $E92 &lt; BJ$6), 0, 1)+IF(OR($F92 &gt;= BK$6, $G92 &lt; BJ$6), 0, 2)+1)</f>
        <v/>
      </c>
      <c r="BK92" s="71" t="str">
        <f ca="1">INDEX({"","_","-","="},IF(OR($D92 &gt;= BL$6, $E92 &lt; BK$6), 0, 1)+IF(OR($F92 &gt;= BL$6, $G92 &lt; BK$6), 0, 2)+1)</f>
        <v/>
      </c>
      <c r="BL92" s="71" t="str">
        <f ca="1">INDEX({"","_","-","="},IF(OR($D92 &gt;= BM$6, $E92 &lt; BL$6), 0, 1)+IF(OR($F92 &gt;= BM$6, $G92 &lt; BL$6), 0, 2)+1)</f>
        <v/>
      </c>
      <c r="BM92" s="71" t="str">
        <f ca="1">INDEX({"","_","-","="},IF(OR($D92 &gt;= BN$6, $E92 &lt; BM$6), 0, 1)+IF(OR($F92 &gt;= BN$6, $G92 &lt; BM$6), 0, 2)+1)</f>
        <v/>
      </c>
      <c r="BN92" s="71" t="str">
        <f ca="1">INDEX({"","_","-","="},IF(OR($D92 &gt;= BO$6, $E92 &lt; BN$6), 0, 1)+IF(OR($F92 &gt;= BO$6, $G92 &lt; BN$6), 0, 2)+1)</f>
        <v/>
      </c>
      <c r="BO92" s="71" t="str">
        <f ca="1">INDEX({"","_","-","="},IF(OR($D92 &gt;= BP$6, $E92 &lt; BO$6), 0, 1)+IF(OR($F92 &gt;= BP$6, $G92 &lt; BO$6), 0, 2)+1)</f>
        <v/>
      </c>
      <c r="BP92" s="71" t="str">
        <f ca="1">INDEX({"","_","-","="},IF(OR($D92 &gt;= BQ$6, $E92 &lt; BP$6), 0, 1)+IF(OR($F92 &gt;= BQ$6, $G92 &lt; BP$6), 0, 2)+1)</f>
        <v/>
      </c>
      <c r="BQ92" s="71" t="str">
        <f ca="1">INDEX({"","_","-","="},IF(OR($D92 &gt;= BR$6, $E92 &lt; BQ$6), 0, 1)+IF(OR($F92 &gt;= BR$6, $G92 &lt; BQ$6), 0, 2)+1)</f>
        <v/>
      </c>
      <c r="BR92" s="71" t="str">
        <f ca="1">INDEX({"","_","-","="},IF(OR($D92 &gt;= BS$6, $E92 &lt; BR$6), 0, 1)+IF(OR($F92 &gt;= BS$6, $G92 &lt; BR$6), 0, 2)+1)</f>
        <v/>
      </c>
      <c r="BS92" s="71" t="str">
        <f ca="1">INDEX({"","_","-","="},IF(OR($D92 &gt;= BT$6, $E92 &lt; BS$6), 0, 1)+IF(OR($F92 &gt;= BT$6, $G92 &lt; BS$6), 0, 2)+1)</f>
        <v/>
      </c>
      <c r="BT92" s="71" t="str">
        <f ca="1">INDEX({"","_","-","="},IF(OR($D92 &gt;= BU$6, $E92 &lt; BT$6), 0, 1)+IF(OR($F92 &gt;= BU$6, $G92 &lt; BT$6), 0, 2)+1)</f>
        <v/>
      </c>
      <c r="BU92" s="71" t="str">
        <f ca="1">INDEX({"","_","-","="},IF(OR($D92 &gt;= BV$6, $E92 &lt; BU$6), 0, 1)+IF(OR($F92 &gt;= BV$6, $G92 &lt; BU$6), 0, 2)+1)</f>
        <v/>
      </c>
      <c r="BV92" s="71" t="str">
        <f ca="1">INDEX({"","_","-","="},IF(OR($D92 &gt;= BW$6, $E92 &lt; BV$6), 0, 1)+IF(OR($F92 &gt;= BW$6, $G92 &lt; BV$6), 0, 2)+1)</f>
        <v/>
      </c>
      <c r="BW92" s="71" t="str">
        <f ca="1">INDEX({"","_","-","="},IF(OR($D92 &gt;= BX$6, $E92 &lt; BW$6), 0, 1)+IF(OR($F92 &gt;= BX$6, $G92 &lt; BW$6), 0, 2)+1)</f>
        <v/>
      </c>
      <c r="BX92" s="71" t="str">
        <f ca="1">INDEX({"","_","-","="},IF(OR($D92 &gt;= BY$6, $E92 &lt; BX$6), 0, 1)+IF(OR($F92 &gt;= BY$6, $G92 &lt; BX$6), 0, 2)+1)</f>
        <v/>
      </c>
      <c r="BY92" s="71" t="str">
        <f ca="1">INDEX({"","_","-","="},IF(OR($D92 &gt;= BZ$6, $E92 &lt; BY$6), 0, 1)+IF(OR($F92 &gt;= BZ$6, $G92 &lt; BY$6), 0, 2)+1)</f>
        <v/>
      </c>
      <c r="BZ92" s="71" t="str">
        <f ca="1">INDEX({"","_","-","="},IF(OR($D92 &gt;= CA$6, $E92 &lt; BZ$6), 0, 1)+IF(OR($F92 &gt;= CA$6, $G92 &lt; BZ$6), 0, 2)+1)</f>
        <v/>
      </c>
      <c r="CA92" s="71" t="str">
        <f ca="1">INDEX({"","_","-","="},IF(OR($D92 &gt;= CB$6, $E92 &lt; CA$6), 0, 1)+IF(OR($F92 &gt;= CB$6, $G92 &lt; CA$6), 0, 2)+1)</f>
        <v/>
      </c>
      <c r="CB92" s="71" t="str">
        <f ca="1">INDEX({"","_","-","="},IF(OR($D92 &gt;= CC$6, $E92 &lt; CB$6), 0, 1)+IF(OR($F92 &gt;= CC$6, $G92 &lt; CB$6), 0, 2)+1)</f>
        <v/>
      </c>
      <c r="CC92" s="71" t="str">
        <f ca="1">INDEX({"","_","-","="},IF(OR($D92 &gt;= CD$6, $E92 &lt; CC$6), 0, 1)+IF(OR($F92 &gt;= CD$6, $G92 &lt; CC$6), 0, 2)+1)</f>
        <v/>
      </c>
      <c r="CD92" s="71" t="str">
        <f ca="1">INDEX({"","_","-","="},IF(OR($D92 &gt;= CE$6, $E92 &lt; CD$6), 0, 1)+IF(OR($F92 &gt;= CE$6, $G92 &lt; CD$6), 0, 2)+1)</f>
        <v/>
      </c>
    </row>
    <row r="93" spans="1:82">
      <c r="A93" s="8" t="str">
        <f ca="1">IF('临-进度'!N88,'临-进度'!$A88,"")</f>
        <v/>
      </c>
      <c r="B93" s="8" t="str">
        <f ca="1">IF('临-进度'!N88,'临-进度'!$B88,"")</f>
        <v/>
      </c>
      <c r="C93" s="8" t="str">
        <f ca="1">IF('临-进度'!N88,'临-进度'!$F88,"")</f>
        <v/>
      </c>
      <c r="D93" s="42" t="str">
        <f ca="1">IF('临-进度'!$N88,'临-进度'!$J88,"")</f>
        <v/>
      </c>
      <c r="E93" s="42" t="str">
        <f ca="1">IF('临-进度'!$N88,'临-进度'!$AF88,"")</f>
        <v/>
      </c>
      <c r="F93" s="42" t="str">
        <f ca="1">IF('临-进度'!$N88,'临-进度'!$K88,"")</f>
        <v/>
      </c>
      <c r="G93" s="76" t="str">
        <f ca="1">IF('临-进度'!$N88,'临-进度'!$AG88,"")</f>
        <v/>
      </c>
      <c r="H93" s="71" t="str">
        <f ca="1">INDEX({"","_","-","="},IF(OR($D93 &gt;= I$6, $E93 &lt; H$6), 0, 1)+IF(OR($F93 &gt;= I$6, $G93 &lt; H$6), 0, 2)+1)</f>
        <v/>
      </c>
      <c r="I93" s="71" t="str">
        <f ca="1">INDEX({"","_","-","="},IF(OR($D93 &gt;= J$6, $E93 &lt; I$6), 0, 1)+IF(OR($F93 &gt;= J$6, $G93 &lt; I$6), 0, 2)+1)</f>
        <v/>
      </c>
      <c r="J93" s="71" t="str">
        <f ca="1">INDEX({"","_","-","="},IF(OR($D93 &gt;= K$6, $E93 &lt; J$6), 0, 1)+IF(OR($F93 &gt;= K$6, $G93 &lt; J$6), 0, 2)+1)</f>
        <v/>
      </c>
      <c r="K93" s="71" t="str">
        <f ca="1">INDEX({"","_","-","="},IF(OR($D93 &gt;= L$6, $E93 &lt; K$6), 0, 1)+IF(OR($F93 &gt;= L$6, $G93 &lt; K$6), 0, 2)+1)</f>
        <v/>
      </c>
      <c r="L93" s="71" t="str">
        <f ca="1">INDEX({"","_","-","="},IF(OR($D93 &gt;= M$6, $E93 &lt; L$6), 0, 1)+IF(OR($F93 &gt;= M$6, $G93 &lt; L$6), 0, 2)+1)</f>
        <v/>
      </c>
      <c r="M93" s="71" t="str">
        <f ca="1">INDEX({"","_","-","="},IF(OR($D93 &gt;= N$6, $E93 &lt; M$6), 0, 1)+IF(OR($F93 &gt;= N$6, $G93 &lt; M$6), 0, 2)+1)</f>
        <v/>
      </c>
      <c r="N93" s="71" t="str">
        <f ca="1">INDEX({"","_","-","="},IF(OR($D93 &gt;= O$6, $E93 &lt; N$6), 0, 1)+IF(OR($F93 &gt;= O$6, $G93 &lt; N$6), 0, 2)+1)</f>
        <v/>
      </c>
      <c r="O93" s="71" t="str">
        <f ca="1">INDEX({"","_","-","="},IF(OR($D93 &gt;= P$6, $E93 &lt; O$6), 0, 1)+IF(OR($F93 &gt;= P$6, $G93 &lt; O$6), 0, 2)+1)</f>
        <v/>
      </c>
      <c r="P93" s="71" t="str">
        <f ca="1">INDEX({"","_","-","="},IF(OR($D93 &gt;= Q$6, $E93 &lt; P$6), 0, 1)+IF(OR($F93 &gt;= Q$6, $G93 &lt; P$6), 0, 2)+1)</f>
        <v/>
      </c>
      <c r="Q93" s="71" t="str">
        <f ca="1">INDEX({"","_","-","="},IF(OR($D93 &gt;= R$6, $E93 &lt; Q$6), 0, 1)+IF(OR($F93 &gt;= R$6, $G93 &lt; Q$6), 0, 2)+1)</f>
        <v/>
      </c>
      <c r="R93" s="71" t="str">
        <f ca="1">INDEX({"","_","-","="},IF(OR($D93 &gt;= S$6, $E93 &lt; R$6), 0, 1)+IF(OR($F93 &gt;= S$6, $G93 &lt; R$6), 0, 2)+1)</f>
        <v/>
      </c>
      <c r="S93" s="71" t="str">
        <f ca="1">INDEX({"","_","-","="},IF(OR($D93 &gt;= T$6, $E93 &lt; S$6), 0, 1)+IF(OR($F93 &gt;= T$6, $G93 &lt; S$6), 0, 2)+1)</f>
        <v/>
      </c>
      <c r="T93" s="71" t="str">
        <f ca="1">INDEX({"","_","-","="},IF(OR($D93 &gt;= U$6, $E93 &lt; T$6), 0, 1)+IF(OR($F93 &gt;= U$6, $G93 &lt; T$6), 0, 2)+1)</f>
        <v/>
      </c>
      <c r="U93" s="71" t="str">
        <f ca="1">INDEX({"","_","-","="},IF(OR($D93 &gt;= V$6, $E93 &lt; U$6), 0, 1)+IF(OR($F93 &gt;= V$6, $G93 &lt; U$6), 0, 2)+1)</f>
        <v/>
      </c>
      <c r="V93" s="71" t="str">
        <f ca="1">INDEX({"","_","-","="},IF(OR($D93 &gt;= W$6, $E93 &lt; V$6), 0, 1)+IF(OR($F93 &gt;= W$6, $G93 &lt; V$6), 0, 2)+1)</f>
        <v/>
      </c>
      <c r="W93" s="71" t="str">
        <f ca="1">INDEX({"","_","-","="},IF(OR($D93 &gt;= X$6, $E93 &lt; W$6), 0, 1)+IF(OR($F93 &gt;= X$6, $G93 &lt; W$6), 0, 2)+1)</f>
        <v/>
      </c>
      <c r="X93" s="71" t="str">
        <f ca="1">INDEX({"","_","-","="},IF(OR($D93 &gt;= Y$6, $E93 &lt; X$6), 0, 1)+IF(OR($F93 &gt;= Y$6, $G93 &lt; X$6), 0, 2)+1)</f>
        <v/>
      </c>
      <c r="Y93" s="71" t="str">
        <f ca="1">INDEX({"","_","-","="},IF(OR($D93 &gt;= Z$6, $E93 &lt; Y$6), 0, 1)+IF(OR($F93 &gt;= Z$6, $G93 &lt; Y$6), 0, 2)+1)</f>
        <v/>
      </c>
      <c r="Z93" s="71" t="str">
        <f ca="1">INDEX({"","_","-","="},IF(OR($D93 &gt;= AA$6, $E93 &lt; Z$6), 0, 1)+IF(OR($F93 &gt;= AA$6, $G93 &lt; Z$6), 0, 2)+1)</f>
        <v/>
      </c>
      <c r="AA93" s="71" t="str">
        <f ca="1">INDEX({"","_","-","="},IF(OR($D93 &gt;= AB$6, $E93 &lt; AA$6), 0, 1)+IF(OR($F93 &gt;= AB$6, $G93 &lt; AA$6), 0, 2)+1)</f>
        <v/>
      </c>
      <c r="AB93" s="71" t="str">
        <f ca="1">INDEX({"","_","-","="},IF(OR($D93 &gt;= AC$6, $E93 &lt; AB$6), 0, 1)+IF(OR($F93 &gt;= AC$6, $G93 &lt; AB$6), 0, 2)+1)</f>
        <v/>
      </c>
      <c r="AC93" s="71" t="str">
        <f ca="1">INDEX({"","_","-","="},IF(OR($D93 &gt;= AD$6, $E93 &lt; AC$6), 0, 1)+IF(OR($F93 &gt;= AD$6, $G93 &lt; AC$6), 0, 2)+1)</f>
        <v/>
      </c>
      <c r="AD93" s="71" t="str">
        <f ca="1">INDEX({"","_","-","="},IF(OR($D93 &gt;= AE$6, $E93 &lt; AD$6), 0, 1)+IF(OR($F93 &gt;= AE$6, $G93 &lt; AD$6), 0, 2)+1)</f>
        <v/>
      </c>
      <c r="AE93" s="71" t="str">
        <f ca="1">INDEX({"","_","-","="},IF(OR($D93 &gt;= AF$6, $E93 &lt; AE$6), 0, 1)+IF(OR($F93 &gt;= AF$6, $G93 &lt; AE$6), 0, 2)+1)</f>
        <v/>
      </c>
      <c r="AF93" s="71" t="str">
        <f ca="1">INDEX({"","_","-","="},IF(OR($D93 &gt;= AG$6, $E93 &lt; AF$6), 0, 1)+IF(OR($F93 &gt;= AG$6, $G93 &lt; AF$6), 0, 2)+1)</f>
        <v/>
      </c>
      <c r="AG93" s="71" t="str">
        <f ca="1">INDEX({"","_","-","="},IF(OR($D93 &gt;= AH$6, $E93 &lt; AG$6), 0, 1)+IF(OR($F93 &gt;= AH$6, $G93 &lt; AG$6), 0, 2)+1)</f>
        <v/>
      </c>
      <c r="AH93" s="71" t="str">
        <f ca="1">INDEX({"","_","-","="},IF(OR($D93 &gt;= AI$6, $E93 &lt; AH$6), 0, 1)+IF(OR($F93 &gt;= AI$6, $G93 &lt; AH$6), 0, 2)+1)</f>
        <v/>
      </c>
      <c r="AI93" s="71" t="str">
        <f ca="1">INDEX({"","_","-","="},IF(OR($D93 &gt;= AJ$6, $E93 &lt; AI$6), 0, 1)+IF(OR($F93 &gt;= AJ$6, $G93 &lt; AI$6), 0, 2)+1)</f>
        <v/>
      </c>
      <c r="AJ93" s="71" t="str">
        <f ca="1">INDEX({"","_","-","="},IF(OR($D93 &gt;= AK$6, $E93 &lt; AJ$6), 0, 1)+IF(OR($F93 &gt;= AK$6, $G93 &lt; AJ$6), 0, 2)+1)</f>
        <v/>
      </c>
      <c r="AK93" s="71" t="str">
        <f ca="1">INDEX({"","_","-","="},IF(OR($D93 &gt;= AL$6, $E93 &lt; AK$6), 0, 1)+IF(OR($F93 &gt;= AL$6, $G93 &lt; AK$6), 0, 2)+1)</f>
        <v/>
      </c>
      <c r="AL93" s="71" t="str">
        <f ca="1">INDEX({"","_","-","="},IF(OR($D93 &gt;= AM$6, $E93 &lt; AL$6), 0, 1)+IF(OR($F93 &gt;= AM$6, $G93 &lt; AL$6), 0, 2)+1)</f>
        <v/>
      </c>
      <c r="AM93" s="71" t="str">
        <f ca="1">INDEX({"","_","-","="},IF(OR($D93 &gt;= AN$6, $E93 &lt; AM$6), 0, 1)+IF(OR($F93 &gt;= AN$6, $G93 &lt; AM$6), 0, 2)+1)</f>
        <v/>
      </c>
      <c r="AN93" s="71" t="str">
        <f ca="1">INDEX({"","_","-","="},IF(OR($D93 &gt;= AO$6, $E93 &lt; AN$6), 0, 1)+IF(OR($F93 &gt;= AO$6, $G93 &lt; AN$6), 0, 2)+1)</f>
        <v/>
      </c>
      <c r="AO93" s="71" t="str">
        <f ca="1">INDEX({"","_","-","="},IF(OR($D93 &gt;= AP$6, $E93 &lt; AO$6), 0, 1)+IF(OR($F93 &gt;= AP$6, $G93 &lt; AO$6), 0, 2)+1)</f>
        <v/>
      </c>
      <c r="AP93" s="71" t="str">
        <f ca="1">INDEX({"","_","-","="},IF(OR($D93 &gt;= AQ$6, $E93 &lt; AP$6), 0, 1)+IF(OR($F93 &gt;= AQ$6, $G93 &lt; AP$6), 0, 2)+1)</f>
        <v/>
      </c>
      <c r="AQ93" s="71" t="str">
        <f ca="1">INDEX({"","_","-","="},IF(OR($D93 &gt;= AR$6, $E93 &lt; AQ$6), 0, 1)+IF(OR($F93 &gt;= AR$6, $G93 &lt; AQ$6), 0, 2)+1)</f>
        <v/>
      </c>
      <c r="AR93" s="71" t="str">
        <f ca="1">INDEX({"","_","-","="},IF(OR($D93 &gt;= AS$6, $E93 &lt; AR$6), 0, 1)+IF(OR($F93 &gt;= AS$6, $G93 &lt; AR$6), 0, 2)+1)</f>
        <v/>
      </c>
      <c r="AS93" s="71" t="str">
        <f ca="1">INDEX({"","_","-","="},IF(OR($D93 &gt;= AT$6, $E93 &lt; AS$6), 0, 1)+IF(OR($F93 &gt;= AT$6, $G93 &lt; AS$6), 0, 2)+1)</f>
        <v/>
      </c>
      <c r="AT93" s="71" t="str">
        <f ca="1">INDEX({"","_","-","="},IF(OR($D93 &gt;= AU$6, $E93 &lt; AT$6), 0, 1)+IF(OR($F93 &gt;= AU$6, $G93 &lt; AT$6), 0, 2)+1)</f>
        <v/>
      </c>
      <c r="AU93" s="71" t="str">
        <f ca="1">INDEX({"","_","-","="},IF(OR($D93 &gt;= AV$6, $E93 &lt; AU$6), 0, 1)+IF(OR($F93 &gt;= AV$6, $G93 &lt; AU$6), 0, 2)+1)</f>
        <v/>
      </c>
      <c r="AV93" s="71" t="str">
        <f ca="1">INDEX({"","_","-","="},IF(OR($D93 &gt;= AW$6, $E93 &lt; AV$6), 0, 1)+IF(OR($F93 &gt;= AW$6, $G93 &lt; AV$6), 0, 2)+1)</f>
        <v/>
      </c>
      <c r="AW93" s="71" t="str">
        <f ca="1">INDEX({"","_","-","="},IF(OR($D93 &gt;= AX$6, $E93 &lt; AW$6), 0, 1)+IF(OR($F93 &gt;= AX$6, $G93 &lt; AW$6), 0, 2)+1)</f>
        <v/>
      </c>
      <c r="AX93" s="71" t="str">
        <f ca="1">INDEX({"","_","-","="},IF(OR($D93 &gt;= AY$6, $E93 &lt; AX$6), 0, 1)+IF(OR($F93 &gt;= AY$6, $G93 &lt; AX$6), 0, 2)+1)</f>
        <v/>
      </c>
      <c r="AY93" s="71" t="str">
        <f ca="1">INDEX({"","_","-","="},IF(OR($D93 &gt;= AZ$6, $E93 &lt; AY$6), 0, 1)+IF(OR($F93 &gt;= AZ$6, $G93 &lt; AY$6), 0, 2)+1)</f>
        <v/>
      </c>
      <c r="AZ93" s="71" t="str">
        <f ca="1">INDEX({"","_","-","="},IF(OR($D93 &gt;= BA$6, $E93 &lt; AZ$6), 0, 1)+IF(OR($F93 &gt;= BA$6, $G93 &lt; AZ$6), 0, 2)+1)</f>
        <v/>
      </c>
      <c r="BA93" s="71" t="str">
        <f ca="1">INDEX({"","_","-","="},IF(OR($D93 &gt;= BB$6, $E93 &lt; BA$6), 0, 1)+IF(OR($F93 &gt;= BB$6, $G93 &lt; BA$6), 0, 2)+1)</f>
        <v/>
      </c>
      <c r="BB93" s="71" t="str">
        <f ca="1">INDEX({"","_","-","="},IF(OR($D93 &gt;= BC$6, $E93 &lt; BB$6), 0, 1)+IF(OR($F93 &gt;= BC$6, $G93 &lt; BB$6), 0, 2)+1)</f>
        <v/>
      </c>
      <c r="BC93" s="71" t="str">
        <f ca="1">INDEX({"","_","-","="},IF(OR($D93 &gt;= BD$6, $E93 &lt; BC$6), 0, 1)+IF(OR($F93 &gt;= BD$6, $G93 &lt; BC$6), 0, 2)+1)</f>
        <v/>
      </c>
      <c r="BD93" s="71" t="str">
        <f ca="1">INDEX({"","_","-","="},IF(OR($D93 &gt;= BE$6, $E93 &lt; BD$6), 0, 1)+IF(OR($F93 &gt;= BE$6, $G93 &lt; BD$6), 0, 2)+1)</f>
        <v/>
      </c>
      <c r="BE93" s="71" t="str">
        <f ca="1">INDEX({"","_","-","="},IF(OR($D93 &gt;= BF$6, $E93 &lt; BE$6), 0, 1)+IF(OR($F93 &gt;= BF$6, $G93 &lt; BE$6), 0, 2)+1)</f>
        <v/>
      </c>
      <c r="BF93" s="71" t="str">
        <f ca="1">INDEX({"","_","-","="},IF(OR($D93 &gt;= BG$6, $E93 &lt; BF$6), 0, 1)+IF(OR($F93 &gt;= BG$6, $G93 &lt; BF$6), 0, 2)+1)</f>
        <v/>
      </c>
      <c r="BG93" s="71" t="str">
        <f ca="1">INDEX({"","_","-","="},IF(OR($D93 &gt;= BH$6, $E93 &lt; BG$6), 0, 1)+IF(OR($F93 &gt;= BH$6, $G93 &lt; BG$6), 0, 2)+1)</f>
        <v/>
      </c>
      <c r="BH93" s="71" t="str">
        <f ca="1">INDEX({"","_","-","="},IF(OR($D93 &gt;= BI$6, $E93 &lt; BH$6), 0, 1)+IF(OR($F93 &gt;= BI$6, $G93 &lt; BH$6), 0, 2)+1)</f>
        <v/>
      </c>
      <c r="BI93" s="71" t="str">
        <f ca="1">INDEX({"","_","-","="},IF(OR($D93 &gt;= BJ$6, $E93 &lt; BI$6), 0, 1)+IF(OR($F93 &gt;= BJ$6, $G93 &lt; BI$6), 0, 2)+1)</f>
        <v/>
      </c>
      <c r="BJ93" s="71" t="str">
        <f ca="1">INDEX({"","_","-","="},IF(OR($D93 &gt;= BK$6, $E93 &lt; BJ$6), 0, 1)+IF(OR($F93 &gt;= BK$6, $G93 &lt; BJ$6), 0, 2)+1)</f>
        <v/>
      </c>
      <c r="BK93" s="71" t="str">
        <f ca="1">INDEX({"","_","-","="},IF(OR($D93 &gt;= BL$6, $E93 &lt; BK$6), 0, 1)+IF(OR($F93 &gt;= BL$6, $G93 &lt; BK$6), 0, 2)+1)</f>
        <v/>
      </c>
      <c r="BL93" s="71" t="str">
        <f ca="1">INDEX({"","_","-","="},IF(OR($D93 &gt;= BM$6, $E93 &lt; BL$6), 0, 1)+IF(OR($F93 &gt;= BM$6, $G93 &lt; BL$6), 0, 2)+1)</f>
        <v/>
      </c>
      <c r="BM93" s="71" t="str">
        <f ca="1">INDEX({"","_","-","="},IF(OR($D93 &gt;= BN$6, $E93 &lt; BM$6), 0, 1)+IF(OR($F93 &gt;= BN$6, $G93 &lt; BM$6), 0, 2)+1)</f>
        <v/>
      </c>
      <c r="BN93" s="71" t="str">
        <f ca="1">INDEX({"","_","-","="},IF(OR($D93 &gt;= BO$6, $E93 &lt; BN$6), 0, 1)+IF(OR($F93 &gt;= BO$6, $G93 &lt; BN$6), 0, 2)+1)</f>
        <v/>
      </c>
      <c r="BO93" s="71" t="str">
        <f ca="1">INDEX({"","_","-","="},IF(OR($D93 &gt;= BP$6, $E93 &lt; BO$6), 0, 1)+IF(OR($F93 &gt;= BP$6, $G93 &lt; BO$6), 0, 2)+1)</f>
        <v/>
      </c>
      <c r="BP93" s="71" t="str">
        <f ca="1">INDEX({"","_","-","="},IF(OR($D93 &gt;= BQ$6, $E93 &lt; BP$6), 0, 1)+IF(OR($F93 &gt;= BQ$6, $G93 &lt; BP$6), 0, 2)+1)</f>
        <v/>
      </c>
      <c r="BQ93" s="71" t="str">
        <f ca="1">INDEX({"","_","-","="},IF(OR($D93 &gt;= BR$6, $E93 &lt; BQ$6), 0, 1)+IF(OR($F93 &gt;= BR$6, $G93 &lt; BQ$6), 0, 2)+1)</f>
        <v/>
      </c>
      <c r="BR93" s="71" t="str">
        <f ca="1">INDEX({"","_","-","="},IF(OR($D93 &gt;= BS$6, $E93 &lt; BR$6), 0, 1)+IF(OR($F93 &gt;= BS$6, $G93 &lt; BR$6), 0, 2)+1)</f>
        <v/>
      </c>
      <c r="BS93" s="71" t="str">
        <f ca="1">INDEX({"","_","-","="},IF(OR($D93 &gt;= BT$6, $E93 &lt; BS$6), 0, 1)+IF(OR($F93 &gt;= BT$6, $G93 &lt; BS$6), 0, 2)+1)</f>
        <v/>
      </c>
      <c r="BT93" s="71" t="str">
        <f ca="1">INDEX({"","_","-","="},IF(OR($D93 &gt;= BU$6, $E93 &lt; BT$6), 0, 1)+IF(OR($F93 &gt;= BU$6, $G93 &lt; BT$6), 0, 2)+1)</f>
        <v/>
      </c>
      <c r="BU93" s="71" t="str">
        <f ca="1">INDEX({"","_","-","="},IF(OR($D93 &gt;= BV$6, $E93 &lt; BU$6), 0, 1)+IF(OR($F93 &gt;= BV$6, $G93 &lt; BU$6), 0, 2)+1)</f>
        <v/>
      </c>
      <c r="BV93" s="71" t="str">
        <f ca="1">INDEX({"","_","-","="},IF(OR($D93 &gt;= BW$6, $E93 &lt; BV$6), 0, 1)+IF(OR($F93 &gt;= BW$6, $G93 &lt; BV$6), 0, 2)+1)</f>
        <v/>
      </c>
      <c r="BW93" s="71" t="str">
        <f ca="1">INDEX({"","_","-","="},IF(OR($D93 &gt;= BX$6, $E93 &lt; BW$6), 0, 1)+IF(OR($F93 &gt;= BX$6, $G93 &lt; BW$6), 0, 2)+1)</f>
        <v/>
      </c>
      <c r="BX93" s="71" t="str">
        <f ca="1">INDEX({"","_","-","="},IF(OR($D93 &gt;= BY$6, $E93 &lt; BX$6), 0, 1)+IF(OR($F93 &gt;= BY$6, $G93 &lt; BX$6), 0, 2)+1)</f>
        <v/>
      </c>
      <c r="BY93" s="71" t="str">
        <f ca="1">INDEX({"","_","-","="},IF(OR($D93 &gt;= BZ$6, $E93 &lt; BY$6), 0, 1)+IF(OR($F93 &gt;= BZ$6, $G93 &lt; BY$6), 0, 2)+1)</f>
        <v/>
      </c>
      <c r="BZ93" s="71" t="str">
        <f ca="1">INDEX({"","_","-","="},IF(OR($D93 &gt;= CA$6, $E93 &lt; BZ$6), 0, 1)+IF(OR($F93 &gt;= CA$6, $G93 &lt; BZ$6), 0, 2)+1)</f>
        <v/>
      </c>
      <c r="CA93" s="71" t="str">
        <f ca="1">INDEX({"","_","-","="},IF(OR($D93 &gt;= CB$6, $E93 &lt; CA$6), 0, 1)+IF(OR($F93 &gt;= CB$6, $G93 &lt; CA$6), 0, 2)+1)</f>
        <v/>
      </c>
      <c r="CB93" s="71" t="str">
        <f ca="1">INDEX({"","_","-","="},IF(OR($D93 &gt;= CC$6, $E93 &lt; CB$6), 0, 1)+IF(OR($F93 &gt;= CC$6, $G93 &lt; CB$6), 0, 2)+1)</f>
        <v/>
      </c>
      <c r="CC93" s="71" t="str">
        <f ca="1">INDEX({"","_","-","="},IF(OR($D93 &gt;= CD$6, $E93 &lt; CC$6), 0, 1)+IF(OR($F93 &gt;= CD$6, $G93 &lt; CC$6), 0, 2)+1)</f>
        <v/>
      </c>
      <c r="CD93" s="71" t="str">
        <f ca="1">INDEX({"","_","-","="},IF(OR($D93 &gt;= CE$6, $E93 &lt; CD$6), 0, 1)+IF(OR($F93 &gt;= CE$6, $G93 &lt; CD$6), 0, 2)+1)</f>
        <v/>
      </c>
    </row>
    <row r="94" spans="1:82">
      <c r="A94" s="8" t="str">
        <f ca="1">IF('临-进度'!N89,'临-进度'!$A89,"")</f>
        <v/>
      </c>
      <c r="B94" s="8" t="str">
        <f ca="1">IF('临-进度'!N89,'临-进度'!$B89,"")</f>
        <v/>
      </c>
      <c r="C94" s="8" t="str">
        <f ca="1">IF('临-进度'!N89,'临-进度'!$F89,"")</f>
        <v/>
      </c>
      <c r="D94" s="42" t="str">
        <f ca="1">IF('临-进度'!$N89,'临-进度'!$J89,"")</f>
        <v/>
      </c>
      <c r="E94" s="42" t="str">
        <f ca="1">IF('临-进度'!$N89,'临-进度'!$AF89,"")</f>
        <v/>
      </c>
      <c r="F94" s="42" t="str">
        <f ca="1">IF('临-进度'!$N89,'临-进度'!$K89,"")</f>
        <v/>
      </c>
      <c r="G94" s="76" t="str">
        <f ca="1">IF('临-进度'!$N89,'临-进度'!$AG89,"")</f>
        <v/>
      </c>
      <c r="H94" s="71" t="str">
        <f ca="1">INDEX({"","_","-","="},IF(OR($D94 &gt;= I$6, $E94 &lt; H$6), 0, 1)+IF(OR($F94 &gt;= I$6, $G94 &lt; H$6), 0, 2)+1)</f>
        <v/>
      </c>
      <c r="I94" s="71" t="str">
        <f ca="1">INDEX({"","_","-","="},IF(OR($D94 &gt;= J$6, $E94 &lt; I$6), 0, 1)+IF(OR($F94 &gt;= J$6, $G94 &lt; I$6), 0, 2)+1)</f>
        <v/>
      </c>
      <c r="J94" s="71" t="str">
        <f ca="1">INDEX({"","_","-","="},IF(OR($D94 &gt;= K$6, $E94 &lt; J$6), 0, 1)+IF(OR($F94 &gt;= K$6, $G94 &lt; J$6), 0, 2)+1)</f>
        <v/>
      </c>
      <c r="K94" s="71" t="str">
        <f ca="1">INDEX({"","_","-","="},IF(OR($D94 &gt;= L$6, $E94 &lt; K$6), 0, 1)+IF(OR($F94 &gt;= L$6, $G94 &lt; K$6), 0, 2)+1)</f>
        <v/>
      </c>
      <c r="L94" s="71" t="str">
        <f ca="1">INDEX({"","_","-","="},IF(OR($D94 &gt;= M$6, $E94 &lt; L$6), 0, 1)+IF(OR($F94 &gt;= M$6, $G94 &lt; L$6), 0, 2)+1)</f>
        <v/>
      </c>
      <c r="M94" s="71" t="str">
        <f ca="1">INDEX({"","_","-","="},IF(OR($D94 &gt;= N$6, $E94 &lt; M$6), 0, 1)+IF(OR($F94 &gt;= N$6, $G94 &lt; M$6), 0, 2)+1)</f>
        <v/>
      </c>
      <c r="N94" s="71" t="str">
        <f ca="1">INDEX({"","_","-","="},IF(OR($D94 &gt;= O$6, $E94 &lt; N$6), 0, 1)+IF(OR($F94 &gt;= O$6, $G94 &lt; N$6), 0, 2)+1)</f>
        <v/>
      </c>
      <c r="O94" s="71" t="str">
        <f ca="1">INDEX({"","_","-","="},IF(OR($D94 &gt;= P$6, $E94 &lt; O$6), 0, 1)+IF(OR($F94 &gt;= P$6, $G94 &lt; O$6), 0, 2)+1)</f>
        <v/>
      </c>
      <c r="P94" s="71" t="str">
        <f ca="1">INDEX({"","_","-","="},IF(OR($D94 &gt;= Q$6, $E94 &lt; P$6), 0, 1)+IF(OR($F94 &gt;= Q$6, $G94 &lt; P$6), 0, 2)+1)</f>
        <v/>
      </c>
      <c r="Q94" s="71" t="str">
        <f ca="1">INDEX({"","_","-","="},IF(OR($D94 &gt;= R$6, $E94 &lt; Q$6), 0, 1)+IF(OR($F94 &gt;= R$6, $G94 &lt; Q$6), 0, 2)+1)</f>
        <v/>
      </c>
      <c r="R94" s="71" t="str">
        <f ca="1">INDEX({"","_","-","="},IF(OR($D94 &gt;= S$6, $E94 &lt; R$6), 0, 1)+IF(OR($F94 &gt;= S$6, $G94 &lt; R$6), 0, 2)+1)</f>
        <v/>
      </c>
      <c r="S94" s="71" t="str">
        <f ca="1">INDEX({"","_","-","="},IF(OR($D94 &gt;= T$6, $E94 &lt; S$6), 0, 1)+IF(OR($F94 &gt;= T$6, $G94 &lt; S$6), 0, 2)+1)</f>
        <v/>
      </c>
      <c r="T94" s="71" t="str">
        <f ca="1">INDEX({"","_","-","="},IF(OR($D94 &gt;= U$6, $E94 &lt; T$6), 0, 1)+IF(OR($F94 &gt;= U$6, $G94 &lt; T$6), 0, 2)+1)</f>
        <v/>
      </c>
      <c r="U94" s="71" t="str">
        <f ca="1">INDEX({"","_","-","="},IF(OR($D94 &gt;= V$6, $E94 &lt; U$6), 0, 1)+IF(OR($F94 &gt;= V$6, $G94 &lt; U$6), 0, 2)+1)</f>
        <v/>
      </c>
      <c r="V94" s="71" t="str">
        <f ca="1">INDEX({"","_","-","="},IF(OR($D94 &gt;= W$6, $E94 &lt; V$6), 0, 1)+IF(OR($F94 &gt;= W$6, $G94 &lt; V$6), 0, 2)+1)</f>
        <v/>
      </c>
      <c r="W94" s="71" t="str">
        <f ca="1">INDEX({"","_","-","="},IF(OR($D94 &gt;= X$6, $E94 &lt; W$6), 0, 1)+IF(OR($F94 &gt;= X$6, $G94 &lt; W$6), 0, 2)+1)</f>
        <v/>
      </c>
      <c r="X94" s="71" t="str">
        <f ca="1">INDEX({"","_","-","="},IF(OR($D94 &gt;= Y$6, $E94 &lt; X$6), 0, 1)+IF(OR($F94 &gt;= Y$6, $G94 &lt; X$6), 0, 2)+1)</f>
        <v/>
      </c>
      <c r="Y94" s="71" t="str">
        <f ca="1">INDEX({"","_","-","="},IF(OR($D94 &gt;= Z$6, $E94 &lt; Y$6), 0, 1)+IF(OR($F94 &gt;= Z$6, $G94 &lt; Y$6), 0, 2)+1)</f>
        <v/>
      </c>
      <c r="Z94" s="71" t="str">
        <f ca="1">INDEX({"","_","-","="},IF(OR($D94 &gt;= AA$6, $E94 &lt; Z$6), 0, 1)+IF(OR($F94 &gt;= AA$6, $G94 &lt; Z$6), 0, 2)+1)</f>
        <v/>
      </c>
      <c r="AA94" s="71" t="str">
        <f ca="1">INDEX({"","_","-","="},IF(OR($D94 &gt;= AB$6, $E94 &lt; AA$6), 0, 1)+IF(OR($F94 &gt;= AB$6, $G94 &lt; AA$6), 0, 2)+1)</f>
        <v/>
      </c>
      <c r="AB94" s="71" t="str">
        <f ca="1">INDEX({"","_","-","="},IF(OR($D94 &gt;= AC$6, $E94 &lt; AB$6), 0, 1)+IF(OR($F94 &gt;= AC$6, $G94 &lt; AB$6), 0, 2)+1)</f>
        <v/>
      </c>
      <c r="AC94" s="71" t="str">
        <f ca="1">INDEX({"","_","-","="},IF(OR($D94 &gt;= AD$6, $E94 &lt; AC$6), 0, 1)+IF(OR($F94 &gt;= AD$6, $G94 &lt; AC$6), 0, 2)+1)</f>
        <v/>
      </c>
      <c r="AD94" s="71" t="str">
        <f ca="1">INDEX({"","_","-","="},IF(OR($D94 &gt;= AE$6, $E94 &lt; AD$6), 0, 1)+IF(OR($F94 &gt;= AE$6, $G94 &lt; AD$6), 0, 2)+1)</f>
        <v/>
      </c>
      <c r="AE94" s="71" t="str">
        <f ca="1">INDEX({"","_","-","="},IF(OR($D94 &gt;= AF$6, $E94 &lt; AE$6), 0, 1)+IF(OR($F94 &gt;= AF$6, $G94 &lt; AE$6), 0, 2)+1)</f>
        <v/>
      </c>
      <c r="AF94" s="71" t="str">
        <f ca="1">INDEX({"","_","-","="},IF(OR($D94 &gt;= AG$6, $E94 &lt; AF$6), 0, 1)+IF(OR($F94 &gt;= AG$6, $G94 &lt; AF$6), 0, 2)+1)</f>
        <v/>
      </c>
      <c r="AG94" s="71" t="str">
        <f ca="1">INDEX({"","_","-","="},IF(OR($D94 &gt;= AH$6, $E94 &lt; AG$6), 0, 1)+IF(OR($F94 &gt;= AH$6, $G94 &lt; AG$6), 0, 2)+1)</f>
        <v/>
      </c>
      <c r="AH94" s="71" t="str">
        <f ca="1">INDEX({"","_","-","="},IF(OR($D94 &gt;= AI$6, $E94 &lt; AH$6), 0, 1)+IF(OR($F94 &gt;= AI$6, $G94 &lt; AH$6), 0, 2)+1)</f>
        <v/>
      </c>
      <c r="AI94" s="71" t="str">
        <f ca="1">INDEX({"","_","-","="},IF(OR($D94 &gt;= AJ$6, $E94 &lt; AI$6), 0, 1)+IF(OR($F94 &gt;= AJ$6, $G94 &lt; AI$6), 0, 2)+1)</f>
        <v/>
      </c>
      <c r="AJ94" s="71" t="str">
        <f ca="1">INDEX({"","_","-","="},IF(OR($D94 &gt;= AK$6, $E94 &lt; AJ$6), 0, 1)+IF(OR($F94 &gt;= AK$6, $G94 &lt; AJ$6), 0, 2)+1)</f>
        <v/>
      </c>
      <c r="AK94" s="71" t="str">
        <f ca="1">INDEX({"","_","-","="},IF(OR($D94 &gt;= AL$6, $E94 &lt; AK$6), 0, 1)+IF(OR($F94 &gt;= AL$6, $G94 &lt; AK$6), 0, 2)+1)</f>
        <v/>
      </c>
      <c r="AL94" s="71" t="str">
        <f ca="1">INDEX({"","_","-","="},IF(OR($D94 &gt;= AM$6, $E94 &lt; AL$6), 0, 1)+IF(OR($F94 &gt;= AM$6, $G94 &lt; AL$6), 0, 2)+1)</f>
        <v/>
      </c>
      <c r="AM94" s="71" t="str">
        <f ca="1">INDEX({"","_","-","="},IF(OR($D94 &gt;= AN$6, $E94 &lt; AM$6), 0, 1)+IF(OR($F94 &gt;= AN$6, $G94 &lt; AM$6), 0, 2)+1)</f>
        <v/>
      </c>
      <c r="AN94" s="71" t="str">
        <f ca="1">INDEX({"","_","-","="},IF(OR($D94 &gt;= AO$6, $E94 &lt; AN$6), 0, 1)+IF(OR($F94 &gt;= AO$6, $G94 &lt; AN$6), 0, 2)+1)</f>
        <v/>
      </c>
      <c r="AO94" s="71" t="str">
        <f ca="1">INDEX({"","_","-","="},IF(OR($D94 &gt;= AP$6, $E94 &lt; AO$6), 0, 1)+IF(OR($F94 &gt;= AP$6, $G94 &lt; AO$6), 0, 2)+1)</f>
        <v/>
      </c>
      <c r="AP94" s="71" t="str">
        <f ca="1">INDEX({"","_","-","="},IF(OR($D94 &gt;= AQ$6, $E94 &lt; AP$6), 0, 1)+IF(OR($F94 &gt;= AQ$6, $G94 &lt; AP$6), 0, 2)+1)</f>
        <v/>
      </c>
      <c r="AQ94" s="71" t="str">
        <f ca="1">INDEX({"","_","-","="},IF(OR($D94 &gt;= AR$6, $E94 &lt; AQ$6), 0, 1)+IF(OR($F94 &gt;= AR$6, $G94 &lt; AQ$6), 0, 2)+1)</f>
        <v/>
      </c>
      <c r="AR94" s="71" t="str">
        <f ca="1">INDEX({"","_","-","="},IF(OR($D94 &gt;= AS$6, $E94 &lt; AR$6), 0, 1)+IF(OR($F94 &gt;= AS$6, $G94 &lt; AR$6), 0, 2)+1)</f>
        <v/>
      </c>
      <c r="AS94" s="71" t="str">
        <f ca="1">INDEX({"","_","-","="},IF(OR($D94 &gt;= AT$6, $E94 &lt; AS$6), 0, 1)+IF(OR($F94 &gt;= AT$6, $G94 &lt; AS$6), 0, 2)+1)</f>
        <v/>
      </c>
      <c r="AT94" s="71" t="str">
        <f ca="1">INDEX({"","_","-","="},IF(OR($D94 &gt;= AU$6, $E94 &lt; AT$6), 0, 1)+IF(OR($F94 &gt;= AU$6, $G94 &lt; AT$6), 0, 2)+1)</f>
        <v/>
      </c>
      <c r="AU94" s="71" t="str">
        <f ca="1">INDEX({"","_","-","="},IF(OR($D94 &gt;= AV$6, $E94 &lt; AU$6), 0, 1)+IF(OR($F94 &gt;= AV$6, $G94 &lt; AU$6), 0, 2)+1)</f>
        <v/>
      </c>
      <c r="AV94" s="71" t="str">
        <f ca="1">INDEX({"","_","-","="},IF(OR($D94 &gt;= AW$6, $E94 &lt; AV$6), 0, 1)+IF(OR($F94 &gt;= AW$6, $G94 &lt; AV$6), 0, 2)+1)</f>
        <v/>
      </c>
      <c r="AW94" s="71" t="str">
        <f ca="1">INDEX({"","_","-","="},IF(OR($D94 &gt;= AX$6, $E94 &lt; AW$6), 0, 1)+IF(OR($F94 &gt;= AX$6, $G94 &lt; AW$6), 0, 2)+1)</f>
        <v/>
      </c>
      <c r="AX94" s="71" t="str">
        <f ca="1">INDEX({"","_","-","="},IF(OR($D94 &gt;= AY$6, $E94 &lt; AX$6), 0, 1)+IF(OR($F94 &gt;= AY$6, $G94 &lt; AX$6), 0, 2)+1)</f>
        <v/>
      </c>
      <c r="AY94" s="71" t="str">
        <f ca="1">INDEX({"","_","-","="},IF(OR($D94 &gt;= AZ$6, $E94 &lt; AY$6), 0, 1)+IF(OR($F94 &gt;= AZ$6, $G94 &lt; AY$6), 0, 2)+1)</f>
        <v/>
      </c>
      <c r="AZ94" s="71" t="str">
        <f ca="1">INDEX({"","_","-","="},IF(OR($D94 &gt;= BA$6, $E94 &lt; AZ$6), 0, 1)+IF(OR($F94 &gt;= BA$6, $G94 &lt; AZ$6), 0, 2)+1)</f>
        <v/>
      </c>
      <c r="BA94" s="71" t="str">
        <f ca="1">INDEX({"","_","-","="},IF(OR($D94 &gt;= BB$6, $E94 &lt; BA$6), 0, 1)+IF(OR($F94 &gt;= BB$6, $G94 &lt; BA$6), 0, 2)+1)</f>
        <v/>
      </c>
      <c r="BB94" s="71" t="str">
        <f ca="1">INDEX({"","_","-","="},IF(OR($D94 &gt;= BC$6, $E94 &lt; BB$6), 0, 1)+IF(OR($F94 &gt;= BC$6, $G94 &lt; BB$6), 0, 2)+1)</f>
        <v/>
      </c>
      <c r="BC94" s="71" t="str">
        <f ca="1">INDEX({"","_","-","="},IF(OR($D94 &gt;= BD$6, $E94 &lt; BC$6), 0, 1)+IF(OR($F94 &gt;= BD$6, $G94 &lt; BC$6), 0, 2)+1)</f>
        <v/>
      </c>
      <c r="BD94" s="71" t="str">
        <f ca="1">INDEX({"","_","-","="},IF(OR($D94 &gt;= BE$6, $E94 &lt; BD$6), 0, 1)+IF(OR($F94 &gt;= BE$6, $G94 &lt; BD$6), 0, 2)+1)</f>
        <v/>
      </c>
      <c r="BE94" s="71" t="str">
        <f ca="1">INDEX({"","_","-","="},IF(OR($D94 &gt;= BF$6, $E94 &lt; BE$6), 0, 1)+IF(OR($F94 &gt;= BF$6, $G94 &lt; BE$6), 0, 2)+1)</f>
        <v/>
      </c>
      <c r="BF94" s="71" t="str">
        <f ca="1">INDEX({"","_","-","="},IF(OR($D94 &gt;= BG$6, $E94 &lt; BF$6), 0, 1)+IF(OR($F94 &gt;= BG$6, $G94 &lt; BF$6), 0, 2)+1)</f>
        <v/>
      </c>
      <c r="BG94" s="71" t="str">
        <f ca="1">INDEX({"","_","-","="},IF(OR($D94 &gt;= BH$6, $E94 &lt; BG$6), 0, 1)+IF(OR($F94 &gt;= BH$6, $G94 &lt; BG$6), 0, 2)+1)</f>
        <v/>
      </c>
      <c r="BH94" s="71" t="str">
        <f ca="1">INDEX({"","_","-","="},IF(OR($D94 &gt;= BI$6, $E94 &lt; BH$6), 0, 1)+IF(OR($F94 &gt;= BI$6, $G94 &lt; BH$6), 0, 2)+1)</f>
        <v/>
      </c>
      <c r="BI94" s="71" t="str">
        <f ca="1">INDEX({"","_","-","="},IF(OR($D94 &gt;= BJ$6, $E94 &lt; BI$6), 0, 1)+IF(OR($F94 &gt;= BJ$6, $G94 &lt; BI$6), 0, 2)+1)</f>
        <v/>
      </c>
      <c r="BJ94" s="71" t="str">
        <f ca="1">INDEX({"","_","-","="},IF(OR($D94 &gt;= BK$6, $E94 &lt; BJ$6), 0, 1)+IF(OR($F94 &gt;= BK$6, $G94 &lt; BJ$6), 0, 2)+1)</f>
        <v/>
      </c>
      <c r="BK94" s="71" t="str">
        <f ca="1">INDEX({"","_","-","="},IF(OR($D94 &gt;= BL$6, $E94 &lt; BK$6), 0, 1)+IF(OR($F94 &gt;= BL$6, $G94 &lt; BK$6), 0, 2)+1)</f>
        <v/>
      </c>
      <c r="BL94" s="71" t="str">
        <f ca="1">INDEX({"","_","-","="},IF(OR($D94 &gt;= BM$6, $E94 &lt; BL$6), 0, 1)+IF(OR($F94 &gt;= BM$6, $G94 &lt; BL$6), 0, 2)+1)</f>
        <v/>
      </c>
      <c r="BM94" s="71" t="str">
        <f ca="1">INDEX({"","_","-","="},IF(OR($D94 &gt;= BN$6, $E94 &lt; BM$6), 0, 1)+IF(OR($F94 &gt;= BN$6, $G94 &lt; BM$6), 0, 2)+1)</f>
        <v/>
      </c>
      <c r="BN94" s="71" t="str">
        <f ca="1">INDEX({"","_","-","="},IF(OR($D94 &gt;= BO$6, $E94 &lt; BN$6), 0, 1)+IF(OR($F94 &gt;= BO$6, $G94 &lt; BN$6), 0, 2)+1)</f>
        <v/>
      </c>
      <c r="BO94" s="71" t="str">
        <f ca="1">INDEX({"","_","-","="},IF(OR($D94 &gt;= BP$6, $E94 &lt; BO$6), 0, 1)+IF(OR($F94 &gt;= BP$6, $G94 &lt; BO$6), 0, 2)+1)</f>
        <v/>
      </c>
      <c r="BP94" s="71" t="str">
        <f ca="1">INDEX({"","_","-","="},IF(OR($D94 &gt;= BQ$6, $E94 &lt; BP$6), 0, 1)+IF(OR($F94 &gt;= BQ$6, $G94 &lt; BP$6), 0, 2)+1)</f>
        <v/>
      </c>
      <c r="BQ94" s="71" t="str">
        <f ca="1">INDEX({"","_","-","="},IF(OR($D94 &gt;= BR$6, $E94 &lt; BQ$6), 0, 1)+IF(OR($F94 &gt;= BR$6, $G94 &lt; BQ$6), 0, 2)+1)</f>
        <v/>
      </c>
      <c r="BR94" s="71" t="str">
        <f ca="1">INDEX({"","_","-","="},IF(OR($D94 &gt;= BS$6, $E94 &lt; BR$6), 0, 1)+IF(OR($F94 &gt;= BS$6, $G94 &lt; BR$6), 0, 2)+1)</f>
        <v/>
      </c>
      <c r="BS94" s="71" t="str">
        <f ca="1">INDEX({"","_","-","="},IF(OR($D94 &gt;= BT$6, $E94 &lt; BS$6), 0, 1)+IF(OR($F94 &gt;= BT$6, $G94 &lt; BS$6), 0, 2)+1)</f>
        <v/>
      </c>
      <c r="BT94" s="71" t="str">
        <f ca="1">INDEX({"","_","-","="},IF(OR($D94 &gt;= BU$6, $E94 &lt; BT$6), 0, 1)+IF(OR($F94 &gt;= BU$6, $G94 &lt; BT$6), 0, 2)+1)</f>
        <v/>
      </c>
      <c r="BU94" s="71" t="str">
        <f ca="1">INDEX({"","_","-","="},IF(OR($D94 &gt;= BV$6, $E94 &lt; BU$6), 0, 1)+IF(OR($F94 &gt;= BV$6, $G94 &lt; BU$6), 0, 2)+1)</f>
        <v/>
      </c>
      <c r="BV94" s="71" t="str">
        <f ca="1">INDEX({"","_","-","="},IF(OR($D94 &gt;= BW$6, $E94 &lt; BV$6), 0, 1)+IF(OR($F94 &gt;= BW$6, $G94 &lt; BV$6), 0, 2)+1)</f>
        <v/>
      </c>
      <c r="BW94" s="71" t="str">
        <f ca="1">INDEX({"","_","-","="},IF(OR($D94 &gt;= BX$6, $E94 &lt; BW$6), 0, 1)+IF(OR($F94 &gt;= BX$6, $G94 &lt; BW$6), 0, 2)+1)</f>
        <v/>
      </c>
      <c r="BX94" s="71" t="str">
        <f ca="1">INDEX({"","_","-","="},IF(OR($D94 &gt;= BY$6, $E94 &lt; BX$6), 0, 1)+IF(OR($F94 &gt;= BY$6, $G94 &lt; BX$6), 0, 2)+1)</f>
        <v/>
      </c>
      <c r="BY94" s="71" t="str">
        <f ca="1">INDEX({"","_","-","="},IF(OR($D94 &gt;= BZ$6, $E94 &lt; BY$6), 0, 1)+IF(OR($F94 &gt;= BZ$6, $G94 &lt; BY$6), 0, 2)+1)</f>
        <v/>
      </c>
      <c r="BZ94" s="71" t="str">
        <f ca="1">INDEX({"","_","-","="},IF(OR($D94 &gt;= CA$6, $E94 &lt; BZ$6), 0, 1)+IF(OR($F94 &gt;= CA$6, $G94 &lt; BZ$6), 0, 2)+1)</f>
        <v/>
      </c>
      <c r="CA94" s="71" t="str">
        <f ca="1">INDEX({"","_","-","="},IF(OR($D94 &gt;= CB$6, $E94 &lt; CA$6), 0, 1)+IF(OR($F94 &gt;= CB$6, $G94 &lt; CA$6), 0, 2)+1)</f>
        <v/>
      </c>
      <c r="CB94" s="71" t="str">
        <f ca="1">INDEX({"","_","-","="},IF(OR($D94 &gt;= CC$6, $E94 &lt; CB$6), 0, 1)+IF(OR($F94 &gt;= CC$6, $G94 &lt; CB$6), 0, 2)+1)</f>
        <v/>
      </c>
      <c r="CC94" s="71" t="str">
        <f ca="1">INDEX({"","_","-","="},IF(OR($D94 &gt;= CD$6, $E94 &lt; CC$6), 0, 1)+IF(OR($F94 &gt;= CD$6, $G94 &lt; CC$6), 0, 2)+1)</f>
        <v/>
      </c>
      <c r="CD94" s="71" t="str">
        <f ca="1">INDEX({"","_","-","="},IF(OR($D94 &gt;= CE$6, $E94 &lt; CD$6), 0, 1)+IF(OR($F94 &gt;= CE$6, $G94 &lt; CD$6), 0, 2)+1)</f>
        <v/>
      </c>
    </row>
    <row r="95" spans="1:82">
      <c r="A95" s="8" t="str">
        <f ca="1">IF('临-进度'!N90,'临-进度'!$A90,"")</f>
        <v/>
      </c>
      <c r="B95" s="8" t="str">
        <f ca="1">IF('临-进度'!N90,'临-进度'!$B90,"")</f>
        <v/>
      </c>
      <c r="C95" s="8" t="str">
        <f ca="1">IF('临-进度'!N90,'临-进度'!$F90,"")</f>
        <v/>
      </c>
      <c r="D95" s="42" t="str">
        <f ca="1">IF('临-进度'!$N90,'临-进度'!$J90,"")</f>
        <v/>
      </c>
      <c r="E95" s="42" t="str">
        <f ca="1">IF('临-进度'!$N90,'临-进度'!$AF90,"")</f>
        <v/>
      </c>
      <c r="F95" s="42" t="str">
        <f ca="1">IF('临-进度'!$N90,'临-进度'!$K90,"")</f>
        <v/>
      </c>
      <c r="G95" s="76" t="str">
        <f ca="1">IF('临-进度'!$N90,'临-进度'!$AG90,"")</f>
        <v/>
      </c>
      <c r="H95" s="71" t="str">
        <f ca="1">INDEX({"","_","-","="},IF(OR($D95 &gt;= I$6, $E95 &lt; H$6), 0, 1)+IF(OR($F95 &gt;= I$6, $G95 &lt; H$6), 0, 2)+1)</f>
        <v/>
      </c>
      <c r="I95" s="71" t="str">
        <f ca="1">INDEX({"","_","-","="},IF(OR($D95 &gt;= J$6, $E95 &lt; I$6), 0, 1)+IF(OR($F95 &gt;= J$6, $G95 &lt; I$6), 0, 2)+1)</f>
        <v/>
      </c>
      <c r="J95" s="71" t="str">
        <f ca="1">INDEX({"","_","-","="},IF(OR($D95 &gt;= K$6, $E95 &lt; J$6), 0, 1)+IF(OR($F95 &gt;= K$6, $G95 &lt; J$6), 0, 2)+1)</f>
        <v/>
      </c>
      <c r="K95" s="71" t="str">
        <f ca="1">INDEX({"","_","-","="},IF(OR($D95 &gt;= L$6, $E95 &lt; K$6), 0, 1)+IF(OR($F95 &gt;= L$6, $G95 &lt; K$6), 0, 2)+1)</f>
        <v/>
      </c>
      <c r="L95" s="71" t="str">
        <f ca="1">INDEX({"","_","-","="},IF(OR($D95 &gt;= M$6, $E95 &lt; L$6), 0, 1)+IF(OR($F95 &gt;= M$6, $G95 &lt; L$6), 0, 2)+1)</f>
        <v/>
      </c>
      <c r="M95" s="71" t="str">
        <f ca="1">INDEX({"","_","-","="},IF(OR($D95 &gt;= N$6, $E95 &lt; M$6), 0, 1)+IF(OR($F95 &gt;= N$6, $G95 &lt; M$6), 0, 2)+1)</f>
        <v/>
      </c>
      <c r="N95" s="71" t="str">
        <f ca="1">INDEX({"","_","-","="},IF(OR($D95 &gt;= O$6, $E95 &lt; N$6), 0, 1)+IF(OR($F95 &gt;= O$6, $G95 &lt; N$6), 0, 2)+1)</f>
        <v/>
      </c>
      <c r="O95" s="71" t="str">
        <f ca="1">INDEX({"","_","-","="},IF(OR($D95 &gt;= P$6, $E95 &lt; O$6), 0, 1)+IF(OR($F95 &gt;= P$6, $G95 &lt; O$6), 0, 2)+1)</f>
        <v/>
      </c>
      <c r="P95" s="71" t="str">
        <f ca="1">INDEX({"","_","-","="},IF(OR($D95 &gt;= Q$6, $E95 &lt; P$6), 0, 1)+IF(OR($F95 &gt;= Q$6, $G95 &lt; P$6), 0, 2)+1)</f>
        <v/>
      </c>
      <c r="Q95" s="71" t="str">
        <f ca="1">INDEX({"","_","-","="},IF(OR($D95 &gt;= R$6, $E95 &lt; Q$6), 0, 1)+IF(OR($F95 &gt;= R$6, $G95 &lt; Q$6), 0, 2)+1)</f>
        <v/>
      </c>
      <c r="R95" s="71" t="str">
        <f ca="1">INDEX({"","_","-","="},IF(OR($D95 &gt;= S$6, $E95 &lt; R$6), 0, 1)+IF(OR($F95 &gt;= S$6, $G95 &lt; R$6), 0, 2)+1)</f>
        <v/>
      </c>
      <c r="S95" s="71" t="str">
        <f ca="1">INDEX({"","_","-","="},IF(OR($D95 &gt;= T$6, $E95 &lt; S$6), 0, 1)+IF(OR($F95 &gt;= T$6, $G95 &lt; S$6), 0, 2)+1)</f>
        <v/>
      </c>
      <c r="T95" s="71" t="str">
        <f ca="1">INDEX({"","_","-","="},IF(OR($D95 &gt;= U$6, $E95 &lt; T$6), 0, 1)+IF(OR($F95 &gt;= U$6, $G95 &lt; T$6), 0, 2)+1)</f>
        <v/>
      </c>
      <c r="U95" s="71" t="str">
        <f ca="1">INDEX({"","_","-","="},IF(OR($D95 &gt;= V$6, $E95 &lt; U$6), 0, 1)+IF(OR($F95 &gt;= V$6, $G95 &lt; U$6), 0, 2)+1)</f>
        <v/>
      </c>
      <c r="V95" s="71" t="str">
        <f ca="1">INDEX({"","_","-","="},IF(OR($D95 &gt;= W$6, $E95 &lt; V$6), 0, 1)+IF(OR($F95 &gt;= W$6, $G95 &lt; V$6), 0, 2)+1)</f>
        <v/>
      </c>
      <c r="W95" s="71" t="str">
        <f ca="1">INDEX({"","_","-","="},IF(OR($D95 &gt;= X$6, $E95 &lt; W$6), 0, 1)+IF(OR($F95 &gt;= X$6, $G95 &lt; W$6), 0, 2)+1)</f>
        <v/>
      </c>
      <c r="X95" s="71" t="str">
        <f ca="1">INDEX({"","_","-","="},IF(OR($D95 &gt;= Y$6, $E95 &lt; X$6), 0, 1)+IF(OR($F95 &gt;= Y$6, $G95 &lt; X$6), 0, 2)+1)</f>
        <v/>
      </c>
      <c r="Y95" s="71" t="str">
        <f ca="1">INDEX({"","_","-","="},IF(OR($D95 &gt;= Z$6, $E95 &lt; Y$6), 0, 1)+IF(OR($F95 &gt;= Z$6, $G95 &lt; Y$6), 0, 2)+1)</f>
        <v/>
      </c>
      <c r="Z95" s="71" t="str">
        <f ca="1">INDEX({"","_","-","="},IF(OR($D95 &gt;= AA$6, $E95 &lt; Z$6), 0, 1)+IF(OR($F95 &gt;= AA$6, $G95 &lt; Z$6), 0, 2)+1)</f>
        <v/>
      </c>
      <c r="AA95" s="71" t="str">
        <f ca="1">INDEX({"","_","-","="},IF(OR($D95 &gt;= AB$6, $E95 &lt; AA$6), 0, 1)+IF(OR($F95 &gt;= AB$6, $G95 &lt; AA$6), 0, 2)+1)</f>
        <v/>
      </c>
      <c r="AB95" s="71" t="str">
        <f ca="1">INDEX({"","_","-","="},IF(OR($D95 &gt;= AC$6, $E95 &lt; AB$6), 0, 1)+IF(OR($F95 &gt;= AC$6, $G95 &lt; AB$6), 0, 2)+1)</f>
        <v/>
      </c>
      <c r="AC95" s="71" t="str">
        <f ca="1">INDEX({"","_","-","="},IF(OR($D95 &gt;= AD$6, $E95 &lt; AC$6), 0, 1)+IF(OR($F95 &gt;= AD$6, $G95 &lt; AC$6), 0, 2)+1)</f>
        <v/>
      </c>
      <c r="AD95" s="71" t="str">
        <f ca="1">INDEX({"","_","-","="},IF(OR($D95 &gt;= AE$6, $E95 &lt; AD$6), 0, 1)+IF(OR($F95 &gt;= AE$6, $G95 &lt; AD$6), 0, 2)+1)</f>
        <v/>
      </c>
      <c r="AE95" s="71" t="str">
        <f ca="1">INDEX({"","_","-","="},IF(OR($D95 &gt;= AF$6, $E95 &lt; AE$6), 0, 1)+IF(OR($F95 &gt;= AF$6, $G95 &lt; AE$6), 0, 2)+1)</f>
        <v/>
      </c>
      <c r="AF95" s="71" t="str">
        <f ca="1">INDEX({"","_","-","="},IF(OR($D95 &gt;= AG$6, $E95 &lt; AF$6), 0, 1)+IF(OR($F95 &gt;= AG$6, $G95 &lt; AF$6), 0, 2)+1)</f>
        <v/>
      </c>
      <c r="AG95" s="71" t="str">
        <f ca="1">INDEX({"","_","-","="},IF(OR($D95 &gt;= AH$6, $E95 &lt; AG$6), 0, 1)+IF(OR($F95 &gt;= AH$6, $G95 &lt; AG$6), 0, 2)+1)</f>
        <v/>
      </c>
      <c r="AH95" s="71" t="str">
        <f ca="1">INDEX({"","_","-","="},IF(OR($D95 &gt;= AI$6, $E95 &lt; AH$6), 0, 1)+IF(OR($F95 &gt;= AI$6, $G95 &lt; AH$6), 0, 2)+1)</f>
        <v/>
      </c>
      <c r="AI95" s="71" t="str">
        <f ca="1">INDEX({"","_","-","="},IF(OR($D95 &gt;= AJ$6, $E95 &lt; AI$6), 0, 1)+IF(OR($F95 &gt;= AJ$6, $G95 &lt; AI$6), 0, 2)+1)</f>
        <v/>
      </c>
      <c r="AJ95" s="71" t="str">
        <f ca="1">INDEX({"","_","-","="},IF(OR($D95 &gt;= AK$6, $E95 &lt; AJ$6), 0, 1)+IF(OR($F95 &gt;= AK$6, $G95 &lt; AJ$6), 0, 2)+1)</f>
        <v/>
      </c>
      <c r="AK95" s="71" t="str">
        <f ca="1">INDEX({"","_","-","="},IF(OR($D95 &gt;= AL$6, $E95 &lt; AK$6), 0, 1)+IF(OR($F95 &gt;= AL$6, $G95 &lt; AK$6), 0, 2)+1)</f>
        <v/>
      </c>
      <c r="AL95" s="71" t="str">
        <f ca="1">INDEX({"","_","-","="},IF(OR($D95 &gt;= AM$6, $E95 &lt; AL$6), 0, 1)+IF(OR($F95 &gt;= AM$6, $G95 &lt; AL$6), 0, 2)+1)</f>
        <v/>
      </c>
      <c r="AM95" s="71" t="str">
        <f ca="1">INDEX({"","_","-","="},IF(OR($D95 &gt;= AN$6, $E95 &lt; AM$6), 0, 1)+IF(OR($F95 &gt;= AN$6, $G95 &lt; AM$6), 0, 2)+1)</f>
        <v/>
      </c>
      <c r="AN95" s="71" t="str">
        <f ca="1">INDEX({"","_","-","="},IF(OR($D95 &gt;= AO$6, $E95 &lt; AN$6), 0, 1)+IF(OR($F95 &gt;= AO$6, $G95 &lt; AN$6), 0, 2)+1)</f>
        <v/>
      </c>
      <c r="AO95" s="71" t="str">
        <f ca="1">INDEX({"","_","-","="},IF(OR($D95 &gt;= AP$6, $E95 &lt; AO$6), 0, 1)+IF(OR($F95 &gt;= AP$6, $G95 &lt; AO$6), 0, 2)+1)</f>
        <v/>
      </c>
      <c r="AP95" s="71" t="str">
        <f ca="1">INDEX({"","_","-","="},IF(OR($D95 &gt;= AQ$6, $E95 &lt; AP$6), 0, 1)+IF(OR($F95 &gt;= AQ$6, $G95 &lt; AP$6), 0, 2)+1)</f>
        <v/>
      </c>
      <c r="AQ95" s="71" t="str">
        <f ca="1">INDEX({"","_","-","="},IF(OR($D95 &gt;= AR$6, $E95 &lt; AQ$6), 0, 1)+IF(OR($F95 &gt;= AR$6, $G95 &lt; AQ$6), 0, 2)+1)</f>
        <v/>
      </c>
      <c r="AR95" s="71" t="str">
        <f ca="1">INDEX({"","_","-","="},IF(OR($D95 &gt;= AS$6, $E95 &lt; AR$6), 0, 1)+IF(OR($F95 &gt;= AS$6, $G95 &lt; AR$6), 0, 2)+1)</f>
        <v/>
      </c>
      <c r="AS95" s="71" t="str">
        <f ca="1">INDEX({"","_","-","="},IF(OR($D95 &gt;= AT$6, $E95 &lt; AS$6), 0, 1)+IF(OR($F95 &gt;= AT$6, $G95 &lt; AS$6), 0, 2)+1)</f>
        <v/>
      </c>
      <c r="AT95" s="71" t="str">
        <f ca="1">INDEX({"","_","-","="},IF(OR($D95 &gt;= AU$6, $E95 &lt; AT$6), 0, 1)+IF(OR($F95 &gt;= AU$6, $G95 &lt; AT$6), 0, 2)+1)</f>
        <v/>
      </c>
      <c r="AU95" s="71" t="str">
        <f ca="1">INDEX({"","_","-","="},IF(OR($D95 &gt;= AV$6, $E95 &lt; AU$6), 0, 1)+IF(OR($F95 &gt;= AV$6, $G95 &lt; AU$6), 0, 2)+1)</f>
        <v/>
      </c>
      <c r="AV95" s="71" t="str">
        <f ca="1">INDEX({"","_","-","="},IF(OR($D95 &gt;= AW$6, $E95 &lt; AV$6), 0, 1)+IF(OR($F95 &gt;= AW$6, $G95 &lt; AV$6), 0, 2)+1)</f>
        <v/>
      </c>
      <c r="AW95" s="71" t="str">
        <f ca="1">INDEX({"","_","-","="},IF(OR($D95 &gt;= AX$6, $E95 &lt; AW$6), 0, 1)+IF(OR($F95 &gt;= AX$6, $G95 &lt; AW$6), 0, 2)+1)</f>
        <v/>
      </c>
      <c r="AX95" s="71" t="str">
        <f ca="1">INDEX({"","_","-","="},IF(OR($D95 &gt;= AY$6, $E95 &lt; AX$6), 0, 1)+IF(OR($F95 &gt;= AY$6, $G95 &lt; AX$6), 0, 2)+1)</f>
        <v/>
      </c>
      <c r="AY95" s="71" t="str">
        <f ca="1">INDEX({"","_","-","="},IF(OR($D95 &gt;= AZ$6, $E95 &lt; AY$6), 0, 1)+IF(OR($F95 &gt;= AZ$6, $G95 &lt; AY$6), 0, 2)+1)</f>
        <v/>
      </c>
      <c r="AZ95" s="71" t="str">
        <f ca="1">INDEX({"","_","-","="},IF(OR($D95 &gt;= BA$6, $E95 &lt; AZ$6), 0, 1)+IF(OR($F95 &gt;= BA$6, $G95 &lt; AZ$6), 0, 2)+1)</f>
        <v/>
      </c>
      <c r="BA95" s="71" t="str">
        <f ca="1">INDEX({"","_","-","="},IF(OR($D95 &gt;= BB$6, $E95 &lt; BA$6), 0, 1)+IF(OR($F95 &gt;= BB$6, $G95 &lt; BA$6), 0, 2)+1)</f>
        <v/>
      </c>
      <c r="BB95" s="71" t="str">
        <f ca="1">INDEX({"","_","-","="},IF(OR($D95 &gt;= BC$6, $E95 &lt; BB$6), 0, 1)+IF(OR($F95 &gt;= BC$6, $G95 &lt; BB$6), 0, 2)+1)</f>
        <v/>
      </c>
      <c r="BC95" s="71" t="str">
        <f ca="1">INDEX({"","_","-","="},IF(OR($D95 &gt;= BD$6, $E95 &lt; BC$6), 0, 1)+IF(OR($F95 &gt;= BD$6, $G95 &lt; BC$6), 0, 2)+1)</f>
        <v/>
      </c>
      <c r="BD95" s="71" t="str">
        <f ca="1">INDEX({"","_","-","="},IF(OR($D95 &gt;= BE$6, $E95 &lt; BD$6), 0, 1)+IF(OR($F95 &gt;= BE$6, $G95 &lt; BD$6), 0, 2)+1)</f>
        <v/>
      </c>
      <c r="BE95" s="71" t="str">
        <f ca="1">INDEX({"","_","-","="},IF(OR($D95 &gt;= BF$6, $E95 &lt; BE$6), 0, 1)+IF(OR($F95 &gt;= BF$6, $G95 &lt; BE$6), 0, 2)+1)</f>
        <v/>
      </c>
      <c r="BF95" s="71" t="str">
        <f ca="1">INDEX({"","_","-","="},IF(OR($D95 &gt;= BG$6, $E95 &lt; BF$6), 0, 1)+IF(OR($F95 &gt;= BG$6, $G95 &lt; BF$6), 0, 2)+1)</f>
        <v/>
      </c>
      <c r="BG95" s="71" t="str">
        <f ca="1">INDEX({"","_","-","="},IF(OR($D95 &gt;= BH$6, $E95 &lt; BG$6), 0, 1)+IF(OR($F95 &gt;= BH$6, $G95 &lt; BG$6), 0, 2)+1)</f>
        <v/>
      </c>
      <c r="BH95" s="71" t="str">
        <f ca="1">INDEX({"","_","-","="},IF(OR($D95 &gt;= BI$6, $E95 &lt; BH$6), 0, 1)+IF(OR($F95 &gt;= BI$6, $G95 &lt; BH$6), 0, 2)+1)</f>
        <v/>
      </c>
      <c r="BI95" s="71" t="str">
        <f ca="1">INDEX({"","_","-","="},IF(OR($D95 &gt;= BJ$6, $E95 &lt; BI$6), 0, 1)+IF(OR($F95 &gt;= BJ$6, $G95 &lt; BI$6), 0, 2)+1)</f>
        <v/>
      </c>
      <c r="BJ95" s="71" t="str">
        <f ca="1">INDEX({"","_","-","="},IF(OR($D95 &gt;= BK$6, $E95 &lt; BJ$6), 0, 1)+IF(OR($F95 &gt;= BK$6, $G95 &lt; BJ$6), 0, 2)+1)</f>
        <v/>
      </c>
      <c r="BK95" s="71" t="str">
        <f ca="1">INDEX({"","_","-","="},IF(OR($D95 &gt;= BL$6, $E95 &lt; BK$6), 0, 1)+IF(OR($F95 &gt;= BL$6, $G95 &lt; BK$6), 0, 2)+1)</f>
        <v/>
      </c>
      <c r="BL95" s="71" t="str">
        <f ca="1">INDEX({"","_","-","="},IF(OR($D95 &gt;= BM$6, $E95 &lt; BL$6), 0, 1)+IF(OR($F95 &gt;= BM$6, $G95 &lt; BL$6), 0, 2)+1)</f>
        <v/>
      </c>
      <c r="BM95" s="71" t="str">
        <f ca="1">INDEX({"","_","-","="},IF(OR($D95 &gt;= BN$6, $E95 &lt; BM$6), 0, 1)+IF(OR($F95 &gt;= BN$6, $G95 &lt; BM$6), 0, 2)+1)</f>
        <v/>
      </c>
      <c r="BN95" s="71" t="str">
        <f ca="1">INDEX({"","_","-","="},IF(OR($D95 &gt;= BO$6, $E95 &lt; BN$6), 0, 1)+IF(OR($F95 &gt;= BO$6, $G95 &lt; BN$6), 0, 2)+1)</f>
        <v/>
      </c>
      <c r="BO95" s="71" t="str">
        <f ca="1">INDEX({"","_","-","="},IF(OR($D95 &gt;= BP$6, $E95 &lt; BO$6), 0, 1)+IF(OR($F95 &gt;= BP$6, $G95 &lt; BO$6), 0, 2)+1)</f>
        <v/>
      </c>
      <c r="BP95" s="71" t="str">
        <f ca="1">INDEX({"","_","-","="},IF(OR($D95 &gt;= BQ$6, $E95 &lt; BP$6), 0, 1)+IF(OR($F95 &gt;= BQ$6, $G95 &lt; BP$6), 0, 2)+1)</f>
        <v/>
      </c>
      <c r="BQ95" s="71" t="str">
        <f ca="1">INDEX({"","_","-","="},IF(OR($D95 &gt;= BR$6, $E95 &lt; BQ$6), 0, 1)+IF(OR($F95 &gt;= BR$6, $G95 &lt; BQ$6), 0, 2)+1)</f>
        <v/>
      </c>
      <c r="BR95" s="71" t="str">
        <f ca="1">INDEX({"","_","-","="},IF(OR($D95 &gt;= BS$6, $E95 &lt; BR$6), 0, 1)+IF(OR($F95 &gt;= BS$6, $G95 &lt; BR$6), 0, 2)+1)</f>
        <v/>
      </c>
      <c r="BS95" s="71" t="str">
        <f ca="1">INDEX({"","_","-","="},IF(OR($D95 &gt;= BT$6, $E95 &lt; BS$6), 0, 1)+IF(OR($F95 &gt;= BT$6, $G95 &lt; BS$6), 0, 2)+1)</f>
        <v/>
      </c>
      <c r="BT95" s="71" t="str">
        <f ca="1">INDEX({"","_","-","="},IF(OR($D95 &gt;= BU$6, $E95 &lt; BT$6), 0, 1)+IF(OR($F95 &gt;= BU$6, $G95 &lt; BT$6), 0, 2)+1)</f>
        <v/>
      </c>
      <c r="BU95" s="71" t="str">
        <f ca="1">INDEX({"","_","-","="},IF(OR($D95 &gt;= BV$6, $E95 &lt; BU$6), 0, 1)+IF(OR($F95 &gt;= BV$6, $G95 &lt; BU$6), 0, 2)+1)</f>
        <v/>
      </c>
      <c r="BV95" s="71" t="str">
        <f ca="1">INDEX({"","_","-","="},IF(OR($D95 &gt;= BW$6, $E95 &lt; BV$6), 0, 1)+IF(OR($F95 &gt;= BW$6, $G95 &lt; BV$6), 0, 2)+1)</f>
        <v/>
      </c>
      <c r="BW95" s="71" t="str">
        <f ca="1">INDEX({"","_","-","="},IF(OR($D95 &gt;= BX$6, $E95 &lt; BW$6), 0, 1)+IF(OR($F95 &gt;= BX$6, $G95 &lt; BW$6), 0, 2)+1)</f>
        <v/>
      </c>
      <c r="BX95" s="71" t="str">
        <f ca="1">INDEX({"","_","-","="},IF(OR($D95 &gt;= BY$6, $E95 &lt; BX$6), 0, 1)+IF(OR($F95 &gt;= BY$6, $G95 &lt; BX$6), 0, 2)+1)</f>
        <v/>
      </c>
      <c r="BY95" s="71" t="str">
        <f ca="1">INDEX({"","_","-","="},IF(OR($D95 &gt;= BZ$6, $E95 &lt; BY$6), 0, 1)+IF(OR($F95 &gt;= BZ$6, $G95 &lt; BY$6), 0, 2)+1)</f>
        <v/>
      </c>
      <c r="BZ95" s="71" t="str">
        <f ca="1">INDEX({"","_","-","="},IF(OR($D95 &gt;= CA$6, $E95 &lt; BZ$6), 0, 1)+IF(OR($F95 &gt;= CA$6, $G95 &lt; BZ$6), 0, 2)+1)</f>
        <v/>
      </c>
      <c r="CA95" s="71" t="str">
        <f ca="1">INDEX({"","_","-","="},IF(OR($D95 &gt;= CB$6, $E95 &lt; CA$6), 0, 1)+IF(OR($F95 &gt;= CB$6, $G95 &lt; CA$6), 0, 2)+1)</f>
        <v/>
      </c>
      <c r="CB95" s="71" t="str">
        <f ca="1">INDEX({"","_","-","="},IF(OR($D95 &gt;= CC$6, $E95 &lt; CB$6), 0, 1)+IF(OR($F95 &gt;= CC$6, $G95 &lt; CB$6), 0, 2)+1)</f>
        <v/>
      </c>
      <c r="CC95" s="71" t="str">
        <f ca="1">INDEX({"","_","-","="},IF(OR($D95 &gt;= CD$6, $E95 &lt; CC$6), 0, 1)+IF(OR($F95 &gt;= CD$6, $G95 &lt; CC$6), 0, 2)+1)</f>
        <v/>
      </c>
      <c r="CD95" s="71" t="str">
        <f ca="1">INDEX({"","_","-","="},IF(OR($D95 &gt;= CE$6, $E95 &lt; CD$6), 0, 1)+IF(OR($F95 &gt;= CE$6, $G95 &lt; CD$6), 0, 2)+1)</f>
        <v/>
      </c>
    </row>
    <row r="96" spans="1:82">
      <c r="A96" s="8" t="str">
        <f ca="1">IF('临-进度'!N91,'临-进度'!$A91,"")</f>
        <v/>
      </c>
      <c r="B96" s="8" t="str">
        <f ca="1">IF('临-进度'!N91,'临-进度'!$B91,"")</f>
        <v/>
      </c>
      <c r="C96" s="8" t="str">
        <f ca="1">IF('临-进度'!N91,'临-进度'!$F91,"")</f>
        <v/>
      </c>
      <c r="D96" s="42" t="str">
        <f ca="1">IF('临-进度'!$N91,'临-进度'!$J91,"")</f>
        <v/>
      </c>
      <c r="E96" s="42" t="str">
        <f ca="1">IF('临-进度'!$N91,'临-进度'!$AF91,"")</f>
        <v/>
      </c>
      <c r="F96" s="42" t="str">
        <f ca="1">IF('临-进度'!$N91,'临-进度'!$K91,"")</f>
        <v/>
      </c>
      <c r="G96" s="76" t="str">
        <f ca="1">IF('临-进度'!$N91,'临-进度'!$AG91,"")</f>
        <v/>
      </c>
      <c r="H96" s="71" t="str">
        <f ca="1">INDEX({"","_","-","="},IF(OR($D96 &gt;= I$6, $E96 &lt; H$6), 0, 1)+IF(OR($F96 &gt;= I$6, $G96 &lt; H$6), 0, 2)+1)</f>
        <v/>
      </c>
      <c r="I96" s="71" t="str">
        <f ca="1">INDEX({"","_","-","="},IF(OR($D96 &gt;= J$6, $E96 &lt; I$6), 0, 1)+IF(OR($F96 &gt;= J$6, $G96 &lt; I$6), 0, 2)+1)</f>
        <v/>
      </c>
      <c r="J96" s="71" t="str">
        <f ca="1">INDEX({"","_","-","="},IF(OR($D96 &gt;= K$6, $E96 &lt; J$6), 0, 1)+IF(OR($F96 &gt;= K$6, $G96 &lt; J$6), 0, 2)+1)</f>
        <v/>
      </c>
      <c r="K96" s="71" t="str">
        <f ca="1">INDEX({"","_","-","="},IF(OR($D96 &gt;= L$6, $E96 &lt; K$6), 0, 1)+IF(OR($F96 &gt;= L$6, $G96 &lt; K$6), 0, 2)+1)</f>
        <v/>
      </c>
      <c r="L96" s="71" t="str">
        <f ca="1">INDEX({"","_","-","="},IF(OR($D96 &gt;= M$6, $E96 &lt; L$6), 0, 1)+IF(OR($F96 &gt;= M$6, $G96 &lt; L$6), 0, 2)+1)</f>
        <v/>
      </c>
      <c r="M96" s="71" t="str">
        <f ca="1">INDEX({"","_","-","="},IF(OR($D96 &gt;= N$6, $E96 &lt; M$6), 0, 1)+IF(OR($F96 &gt;= N$6, $G96 &lt; M$6), 0, 2)+1)</f>
        <v/>
      </c>
      <c r="N96" s="71" t="str">
        <f ca="1">INDEX({"","_","-","="},IF(OR($D96 &gt;= O$6, $E96 &lt; N$6), 0, 1)+IF(OR($F96 &gt;= O$6, $G96 &lt; N$6), 0, 2)+1)</f>
        <v/>
      </c>
      <c r="O96" s="71" t="str">
        <f ca="1">INDEX({"","_","-","="},IF(OR($D96 &gt;= P$6, $E96 &lt; O$6), 0, 1)+IF(OR($F96 &gt;= P$6, $G96 &lt; O$6), 0, 2)+1)</f>
        <v/>
      </c>
      <c r="P96" s="71" t="str">
        <f ca="1">INDEX({"","_","-","="},IF(OR($D96 &gt;= Q$6, $E96 &lt; P$6), 0, 1)+IF(OR($F96 &gt;= Q$6, $G96 &lt; P$6), 0, 2)+1)</f>
        <v/>
      </c>
      <c r="Q96" s="71" t="str">
        <f ca="1">INDEX({"","_","-","="},IF(OR($D96 &gt;= R$6, $E96 &lt; Q$6), 0, 1)+IF(OR($F96 &gt;= R$6, $G96 &lt; Q$6), 0, 2)+1)</f>
        <v/>
      </c>
      <c r="R96" s="71" t="str">
        <f ca="1">INDEX({"","_","-","="},IF(OR($D96 &gt;= S$6, $E96 &lt; R$6), 0, 1)+IF(OR($F96 &gt;= S$6, $G96 &lt; R$6), 0, 2)+1)</f>
        <v/>
      </c>
      <c r="S96" s="71" t="str">
        <f ca="1">INDEX({"","_","-","="},IF(OR($D96 &gt;= T$6, $E96 &lt; S$6), 0, 1)+IF(OR($F96 &gt;= T$6, $G96 &lt; S$6), 0, 2)+1)</f>
        <v/>
      </c>
      <c r="T96" s="71" t="str">
        <f ca="1">INDEX({"","_","-","="},IF(OR($D96 &gt;= U$6, $E96 &lt; T$6), 0, 1)+IF(OR($F96 &gt;= U$6, $G96 &lt; T$6), 0, 2)+1)</f>
        <v/>
      </c>
      <c r="U96" s="71" t="str">
        <f ca="1">INDEX({"","_","-","="},IF(OR($D96 &gt;= V$6, $E96 &lt; U$6), 0, 1)+IF(OR($F96 &gt;= V$6, $G96 &lt; U$6), 0, 2)+1)</f>
        <v/>
      </c>
      <c r="V96" s="71" t="str">
        <f ca="1">INDEX({"","_","-","="},IF(OR($D96 &gt;= W$6, $E96 &lt; V$6), 0, 1)+IF(OR($F96 &gt;= W$6, $G96 &lt; V$6), 0, 2)+1)</f>
        <v/>
      </c>
      <c r="W96" s="71" t="str">
        <f ca="1">INDEX({"","_","-","="},IF(OR($D96 &gt;= X$6, $E96 &lt; W$6), 0, 1)+IF(OR($F96 &gt;= X$6, $G96 &lt; W$6), 0, 2)+1)</f>
        <v/>
      </c>
      <c r="X96" s="71" t="str">
        <f ca="1">INDEX({"","_","-","="},IF(OR($D96 &gt;= Y$6, $E96 &lt; X$6), 0, 1)+IF(OR($F96 &gt;= Y$6, $G96 &lt; X$6), 0, 2)+1)</f>
        <v/>
      </c>
      <c r="Y96" s="71" t="str">
        <f ca="1">INDEX({"","_","-","="},IF(OR($D96 &gt;= Z$6, $E96 &lt; Y$6), 0, 1)+IF(OR($F96 &gt;= Z$6, $G96 &lt; Y$6), 0, 2)+1)</f>
        <v/>
      </c>
      <c r="Z96" s="71" t="str">
        <f ca="1">INDEX({"","_","-","="},IF(OR($D96 &gt;= AA$6, $E96 &lt; Z$6), 0, 1)+IF(OR($F96 &gt;= AA$6, $G96 &lt; Z$6), 0, 2)+1)</f>
        <v/>
      </c>
      <c r="AA96" s="71" t="str">
        <f ca="1">INDEX({"","_","-","="},IF(OR($D96 &gt;= AB$6, $E96 &lt; AA$6), 0, 1)+IF(OR($F96 &gt;= AB$6, $G96 &lt; AA$6), 0, 2)+1)</f>
        <v/>
      </c>
      <c r="AB96" s="71" t="str">
        <f ca="1">INDEX({"","_","-","="},IF(OR($D96 &gt;= AC$6, $E96 &lt; AB$6), 0, 1)+IF(OR($F96 &gt;= AC$6, $G96 &lt; AB$6), 0, 2)+1)</f>
        <v/>
      </c>
      <c r="AC96" s="71" t="str">
        <f ca="1">INDEX({"","_","-","="},IF(OR($D96 &gt;= AD$6, $E96 &lt; AC$6), 0, 1)+IF(OR($F96 &gt;= AD$6, $G96 &lt; AC$6), 0, 2)+1)</f>
        <v/>
      </c>
      <c r="AD96" s="71" t="str">
        <f ca="1">INDEX({"","_","-","="},IF(OR($D96 &gt;= AE$6, $E96 &lt; AD$6), 0, 1)+IF(OR($F96 &gt;= AE$6, $G96 &lt; AD$6), 0, 2)+1)</f>
        <v/>
      </c>
      <c r="AE96" s="71" t="str">
        <f ca="1">INDEX({"","_","-","="},IF(OR($D96 &gt;= AF$6, $E96 &lt; AE$6), 0, 1)+IF(OR($F96 &gt;= AF$6, $G96 &lt; AE$6), 0, 2)+1)</f>
        <v/>
      </c>
      <c r="AF96" s="71" t="str">
        <f ca="1">INDEX({"","_","-","="},IF(OR($D96 &gt;= AG$6, $E96 &lt; AF$6), 0, 1)+IF(OR($F96 &gt;= AG$6, $G96 &lt; AF$6), 0, 2)+1)</f>
        <v/>
      </c>
      <c r="AG96" s="71" t="str">
        <f ca="1">INDEX({"","_","-","="},IF(OR($D96 &gt;= AH$6, $E96 &lt; AG$6), 0, 1)+IF(OR($F96 &gt;= AH$6, $G96 &lt; AG$6), 0, 2)+1)</f>
        <v/>
      </c>
      <c r="AH96" s="71" t="str">
        <f ca="1">INDEX({"","_","-","="},IF(OR($D96 &gt;= AI$6, $E96 &lt; AH$6), 0, 1)+IF(OR($F96 &gt;= AI$6, $G96 &lt; AH$6), 0, 2)+1)</f>
        <v/>
      </c>
      <c r="AI96" s="71" t="str">
        <f ca="1">INDEX({"","_","-","="},IF(OR($D96 &gt;= AJ$6, $E96 &lt; AI$6), 0, 1)+IF(OR($F96 &gt;= AJ$6, $G96 &lt; AI$6), 0, 2)+1)</f>
        <v/>
      </c>
      <c r="AJ96" s="71" t="str">
        <f ca="1">INDEX({"","_","-","="},IF(OR($D96 &gt;= AK$6, $E96 &lt; AJ$6), 0, 1)+IF(OR($F96 &gt;= AK$6, $G96 &lt; AJ$6), 0, 2)+1)</f>
        <v/>
      </c>
      <c r="AK96" s="71" t="str">
        <f ca="1">INDEX({"","_","-","="},IF(OR($D96 &gt;= AL$6, $E96 &lt; AK$6), 0, 1)+IF(OR($F96 &gt;= AL$6, $G96 &lt; AK$6), 0, 2)+1)</f>
        <v/>
      </c>
      <c r="AL96" s="71" t="str">
        <f ca="1">INDEX({"","_","-","="},IF(OR($D96 &gt;= AM$6, $E96 &lt; AL$6), 0, 1)+IF(OR($F96 &gt;= AM$6, $G96 &lt; AL$6), 0, 2)+1)</f>
        <v/>
      </c>
      <c r="AM96" s="71" t="str">
        <f ca="1">INDEX({"","_","-","="},IF(OR($D96 &gt;= AN$6, $E96 &lt; AM$6), 0, 1)+IF(OR($F96 &gt;= AN$6, $G96 &lt; AM$6), 0, 2)+1)</f>
        <v/>
      </c>
      <c r="AN96" s="71" t="str">
        <f ca="1">INDEX({"","_","-","="},IF(OR($D96 &gt;= AO$6, $E96 &lt; AN$6), 0, 1)+IF(OR($F96 &gt;= AO$6, $G96 &lt; AN$6), 0, 2)+1)</f>
        <v/>
      </c>
      <c r="AO96" s="71" t="str">
        <f ca="1">INDEX({"","_","-","="},IF(OR($D96 &gt;= AP$6, $E96 &lt; AO$6), 0, 1)+IF(OR($F96 &gt;= AP$6, $G96 &lt; AO$6), 0, 2)+1)</f>
        <v/>
      </c>
      <c r="AP96" s="71" t="str">
        <f ca="1">INDEX({"","_","-","="},IF(OR($D96 &gt;= AQ$6, $E96 &lt; AP$6), 0, 1)+IF(OR($F96 &gt;= AQ$6, $G96 &lt; AP$6), 0, 2)+1)</f>
        <v/>
      </c>
      <c r="AQ96" s="71" t="str">
        <f ca="1">INDEX({"","_","-","="},IF(OR($D96 &gt;= AR$6, $E96 &lt; AQ$6), 0, 1)+IF(OR($F96 &gt;= AR$6, $G96 &lt; AQ$6), 0, 2)+1)</f>
        <v/>
      </c>
      <c r="AR96" s="71" t="str">
        <f ca="1">INDEX({"","_","-","="},IF(OR($D96 &gt;= AS$6, $E96 &lt; AR$6), 0, 1)+IF(OR($F96 &gt;= AS$6, $G96 &lt; AR$6), 0, 2)+1)</f>
        <v/>
      </c>
      <c r="AS96" s="71" t="str">
        <f ca="1">INDEX({"","_","-","="},IF(OR($D96 &gt;= AT$6, $E96 &lt; AS$6), 0, 1)+IF(OR($F96 &gt;= AT$6, $G96 &lt; AS$6), 0, 2)+1)</f>
        <v/>
      </c>
      <c r="AT96" s="71" t="str">
        <f ca="1">INDEX({"","_","-","="},IF(OR($D96 &gt;= AU$6, $E96 &lt; AT$6), 0, 1)+IF(OR($F96 &gt;= AU$6, $G96 &lt; AT$6), 0, 2)+1)</f>
        <v/>
      </c>
      <c r="AU96" s="71" t="str">
        <f ca="1">INDEX({"","_","-","="},IF(OR($D96 &gt;= AV$6, $E96 &lt; AU$6), 0, 1)+IF(OR($F96 &gt;= AV$6, $G96 &lt; AU$6), 0, 2)+1)</f>
        <v/>
      </c>
      <c r="AV96" s="71" t="str">
        <f ca="1">INDEX({"","_","-","="},IF(OR($D96 &gt;= AW$6, $E96 &lt; AV$6), 0, 1)+IF(OR($F96 &gt;= AW$6, $G96 &lt; AV$6), 0, 2)+1)</f>
        <v/>
      </c>
      <c r="AW96" s="71" t="str">
        <f ca="1">INDEX({"","_","-","="},IF(OR($D96 &gt;= AX$6, $E96 &lt; AW$6), 0, 1)+IF(OR($F96 &gt;= AX$6, $G96 &lt; AW$6), 0, 2)+1)</f>
        <v/>
      </c>
      <c r="AX96" s="71" t="str">
        <f ca="1">INDEX({"","_","-","="},IF(OR($D96 &gt;= AY$6, $E96 &lt; AX$6), 0, 1)+IF(OR($F96 &gt;= AY$6, $G96 &lt; AX$6), 0, 2)+1)</f>
        <v/>
      </c>
      <c r="AY96" s="71" t="str">
        <f ca="1">INDEX({"","_","-","="},IF(OR($D96 &gt;= AZ$6, $E96 &lt; AY$6), 0, 1)+IF(OR($F96 &gt;= AZ$6, $G96 &lt; AY$6), 0, 2)+1)</f>
        <v/>
      </c>
      <c r="AZ96" s="71" t="str">
        <f ca="1">INDEX({"","_","-","="},IF(OR($D96 &gt;= BA$6, $E96 &lt; AZ$6), 0, 1)+IF(OR($F96 &gt;= BA$6, $G96 &lt; AZ$6), 0, 2)+1)</f>
        <v/>
      </c>
      <c r="BA96" s="71" t="str">
        <f ca="1">INDEX({"","_","-","="},IF(OR($D96 &gt;= BB$6, $E96 &lt; BA$6), 0, 1)+IF(OR($F96 &gt;= BB$6, $G96 &lt; BA$6), 0, 2)+1)</f>
        <v/>
      </c>
      <c r="BB96" s="71" t="str">
        <f ca="1">INDEX({"","_","-","="},IF(OR($D96 &gt;= BC$6, $E96 &lt; BB$6), 0, 1)+IF(OR($F96 &gt;= BC$6, $G96 &lt; BB$6), 0, 2)+1)</f>
        <v/>
      </c>
      <c r="BC96" s="71" t="str">
        <f ca="1">INDEX({"","_","-","="},IF(OR($D96 &gt;= BD$6, $E96 &lt; BC$6), 0, 1)+IF(OR($F96 &gt;= BD$6, $G96 &lt; BC$6), 0, 2)+1)</f>
        <v/>
      </c>
      <c r="BD96" s="71" t="str">
        <f ca="1">INDEX({"","_","-","="},IF(OR($D96 &gt;= BE$6, $E96 &lt; BD$6), 0, 1)+IF(OR($F96 &gt;= BE$6, $G96 &lt; BD$6), 0, 2)+1)</f>
        <v/>
      </c>
      <c r="BE96" s="71" t="str">
        <f ca="1">INDEX({"","_","-","="},IF(OR($D96 &gt;= BF$6, $E96 &lt; BE$6), 0, 1)+IF(OR($F96 &gt;= BF$6, $G96 &lt; BE$6), 0, 2)+1)</f>
        <v/>
      </c>
      <c r="BF96" s="71" t="str">
        <f ca="1">INDEX({"","_","-","="},IF(OR($D96 &gt;= BG$6, $E96 &lt; BF$6), 0, 1)+IF(OR($F96 &gt;= BG$6, $G96 &lt; BF$6), 0, 2)+1)</f>
        <v/>
      </c>
      <c r="BG96" s="71" t="str">
        <f ca="1">INDEX({"","_","-","="},IF(OR($D96 &gt;= BH$6, $E96 &lt; BG$6), 0, 1)+IF(OR($F96 &gt;= BH$6, $G96 &lt; BG$6), 0, 2)+1)</f>
        <v/>
      </c>
      <c r="BH96" s="71" t="str">
        <f ca="1">INDEX({"","_","-","="},IF(OR($D96 &gt;= BI$6, $E96 &lt; BH$6), 0, 1)+IF(OR($F96 &gt;= BI$6, $G96 &lt; BH$6), 0, 2)+1)</f>
        <v/>
      </c>
      <c r="BI96" s="71" t="str">
        <f ca="1">INDEX({"","_","-","="},IF(OR($D96 &gt;= BJ$6, $E96 &lt; BI$6), 0, 1)+IF(OR($F96 &gt;= BJ$6, $G96 &lt; BI$6), 0, 2)+1)</f>
        <v/>
      </c>
      <c r="BJ96" s="71" t="str">
        <f ca="1">INDEX({"","_","-","="},IF(OR($D96 &gt;= BK$6, $E96 &lt; BJ$6), 0, 1)+IF(OR($F96 &gt;= BK$6, $G96 &lt; BJ$6), 0, 2)+1)</f>
        <v/>
      </c>
      <c r="BK96" s="71" t="str">
        <f ca="1">INDEX({"","_","-","="},IF(OR($D96 &gt;= BL$6, $E96 &lt; BK$6), 0, 1)+IF(OR($F96 &gt;= BL$6, $G96 &lt; BK$6), 0, 2)+1)</f>
        <v/>
      </c>
      <c r="BL96" s="71" t="str">
        <f ca="1">INDEX({"","_","-","="},IF(OR($D96 &gt;= BM$6, $E96 &lt; BL$6), 0, 1)+IF(OR($F96 &gt;= BM$6, $G96 &lt; BL$6), 0, 2)+1)</f>
        <v/>
      </c>
      <c r="BM96" s="71" t="str">
        <f ca="1">INDEX({"","_","-","="},IF(OR($D96 &gt;= BN$6, $E96 &lt; BM$6), 0, 1)+IF(OR($F96 &gt;= BN$6, $G96 &lt; BM$6), 0, 2)+1)</f>
        <v/>
      </c>
      <c r="BN96" s="71" t="str">
        <f ca="1">INDEX({"","_","-","="},IF(OR($D96 &gt;= BO$6, $E96 &lt; BN$6), 0, 1)+IF(OR($F96 &gt;= BO$6, $G96 &lt; BN$6), 0, 2)+1)</f>
        <v/>
      </c>
      <c r="BO96" s="71" t="str">
        <f ca="1">INDEX({"","_","-","="},IF(OR($D96 &gt;= BP$6, $E96 &lt; BO$6), 0, 1)+IF(OR($F96 &gt;= BP$6, $G96 &lt; BO$6), 0, 2)+1)</f>
        <v/>
      </c>
      <c r="BP96" s="71" t="str">
        <f ca="1">INDEX({"","_","-","="},IF(OR($D96 &gt;= BQ$6, $E96 &lt; BP$6), 0, 1)+IF(OR($F96 &gt;= BQ$6, $G96 &lt; BP$6), 0, 2)+1)</f>
        <v/>
      </c>
      <c r="BQ96" s="71" t="str">
        <f ca="1">INDEX({"","_","-","="},IF(OR($D96 &gt;= BR$6, $E96 &lt; BQ$6), 0, 1)+IF(OR($F96 &gt;= BR$6, $G96 &lt; BQ$6), 0, 2)+1)</f>
        <v/>
      </c>
      <c r="BR96" s="71" t="str">
        <f ca="1">INDEX({"","_","-","="},IF(OR($D96 &gt;= BS$6, $E96 &lt; BR$6), 0, 1)+IF(OR($F96 &gt;= BS$6, $G96 &lt; BR$6), 0, 2)+1)</f>
        <v/>
      </c>
      <c r="BS96" s="71" t="str">
        <f ca="1">INDEX({"","_","-","="},IF(OR($D96 &gt;= BT$6, $E96 &lt; BS$6), 0, 1)+IF(OR($F96 &gt;= BT$6, $G96 &lt; BS$6), 0, 2)+1)</f>
        <v/>
      </c>
      <c r="BT96" s="71" t="str">
        <f ca="1">INDEX({"","_","-","="},IF(OR($D96 &gt;= BU$6, $E96 &lt; BT$6), 0, 1)+IF(OR($F96 &gt;= BU$6, $G96 &lt; BT$6), 0, 2)+1)</f>
        <v/>
      </c>
      <c r="BU96" s="71" t="str">
        <f ca="1">INDEX({"","_","-","="},IF(OR($D96 &gt;= BV$6, $E96 &lt; BU$6), 0, 1)+IF(OR($F96 &gt;= BV$6, $G96 &lt; BU$6), 0, 2)+1)</f>
        <v/>
      </c>
      <c r="BV96" s="71" t="str">
        <f ca="1">INDEX({"","_","-","="},IF(OR($D96 &gt;= BW$6, $E96 &lt; BV$6), 0, 1)+IF(OR($F96 &gt;= BW$6, $G96 &lt; BV$6), 0, 2)+1)</f>
        <v/>
      </c>
      <c r="BW96" s="71" t="str">
        <f ca="1">INDEX({"","_","-","="},IF(OR($D96 &gt;= BX$6, $E96 &lt; BW$6), 0, 1)+IF(OR($F96 &gt;= BX$6, $G96 &lt; BW$6), 0, 2)+1)</f>
        <v/>
      </c>
      <c r="BX96" s="71" t="str">
        <f ca="1">INDEX({"","_","-","="},IF(OR($D96 &gt;= BY$6, $E96 &lt; BX$6), 0, 1)+IF(OR($F96 &gt;= BY$6, $G96 &lt; BX$6), 0, 2)+1)</f>
        <v/>
      </c>
      <c r="BY96" s="71" t="str">
        <f ca="1">INDEX({"","_","-","="},IF(OR($D96 &gt;= BZ$6, $E96 &lt; BY$6), 0, 1)+IF(OR($F96 &gt;= BZ$6, $G96 &lt; BY$6), 0, 2)+1)</f>
        <v/>
      </c>
      <c r="BZ96" s="71" t="str">
        <f ca="1">INDEX({"","_","-","="},IF(OR($D96 &gt;= CA$6, $E96 &lt; BZ$6), 0, 1)+IF(OR($F96 &gt;= CA$6, $G96 &lt; BZ$6), 0, 2)+1)</f>
        <v/>
      </c>
      <c r="CA96" s="71" t="str">
        <f ca="1">INDEX({"","_","-","="},IF(OR($D96 &gt;= CB$6, $E96 &lt; CA$6), 0, 1)+IF(OR($F96 &gt;= CB$6, $G96 &lt; CA$6), 0, 2)+1)</f>
        <v/>
      </c>
      <c r="CB96" s="71" t="str">
        <f ca="1">INDEX({"","_","-","="},IF(OR($D96 &gt;= CC$6, $E96 &lt; CB$6), 0, 1)+IF(OR($F96 &gt;= CC$6, $G96 &lt; CB$6), 0, 2)+1)</f>
        <v/>
      </c>
      <c r="CC96" s="71" t="str">
        <f ca="1">INDEX({"","_","-","="},IF(OR($D96 &gt;= CD$6, $E96 &lt; CC$6), 0, 1)+IF(OR($F96 &gt;= CD$6, $G96 &lt; CC$6), 0, 2)+1)</f>
        <v/>
      </c>
      <c r="CD96" s="71" t="str">
        <f ca="1">INDEX({"","_","-","="},IF(OR($D96 &gt;= CE$6, $E96 &lt; CD$6), 0, 1)+IF(OR($F96 &gt;= CE$6, $G96 &lt; CD$6), 0, 2)+1)</f>
        <v/>
      </c>
    </row>
    <row r="97" spans="1:82">
      <c r="A97" s="8" t="str">
        <f ca="1">IF('临-进度'!N92,'临-进度'!$A92,"")</f>
        <v/>
      </c>
      <c r="B97" s="8" t="str">
        <f ca="1">IF('临-进度'!N92,'临-进度'!$B92,"")</f>
        <v/>
      </c>
      <c r="C97" s="8" t="str">
        <f ca="1">IF('临-进度'!N92,'临-进度'!$F92,"")</f>
        <v/>
      </c>
      <c r="D97" s="42" t="str">
        <f ca="1">IF('临-进度'!$N92,'临-进度'!$J92,"")</f>
        <v/>
      </c>
      <c r="E97" s="42" t="str">
        <f ca="1">IF('临-进度'!$N92,'临-进度'!$AF92,"")</f>
        <v/>
      </c>
      <c r="F97" s="42" t="str">
        <f ca="1">IF('临-进度'!$N92,'临-进度'!$K92,"")</f>
        <v/>
      </c>
      <c r="G97" s="76" t="str">
        <f ca="1">IF('临-进度'!$N92,'临-进度'!$AG92,"")</f>
        <v/>
      </c>
      <c r="H97" s="71" t="str">
        <f ca="1">INDEX({"","_","-","="},IF(OR($D97 &gt;= I$6, $E97 &lt; H$6), 0, 1)+IF(OR($F97 &gt;= I$6, $G97 &lt; H$6), 0, 2)+1)</f>
        <v/>
      </c>
      <c r="I97" s="71" t="str">
        <f ca="1">INDEX({"","_","-","="},IF(OR($D97 &gt;= J$6, $E97 &lt; I$6), 0, 1)+IF(OR($F97 &gt;= J$6, $G97 &lt; I$6), 0, 2)+1)</f>
        <v/>
      </c>
      <c r="J97" s="71" t="str">
        <f ca="1">INDEX({"","_","-","="},IF(OR($D97 &gt;= K$6, $E97 &lt; J$6), 0, 1)+IF(OR($F97 &gt;= K$6, $G97 &lt; J$6), 0, 2)+1)</f>
        <v/>
      </c>
      <c r="K97" s="71" t="str">
        <f ca="1">INDEX({"","_","-","="},IF(OR($D97 &gt;= L$6, $E97 &lt; K$6), 0, 1)+IF(OR($F97 &gt;= L$6, $G97 &lt; K$6), 0, 2)+1)</f>
        <v/>
      </c>
      <c r="L97" s="71" t="str">
        <f ca="1">INDEX({"","_","-","="},IF(OR($D97 &gt;= M$6, $E97 &lt; L$6), 0, 1)+IF(OR($F97 &gt;= M$6, $G97 &lt; L$6), 0, 2)+1)</f>
        <v/>
      </c>
      <c r="M97" s="71" t="str">
        <f ca="1">INDEX({"","_","-","="},IF(OR($D97 &gt;= N$6, $E97 &lt; M$6), 0, 1)+IF(OR($F97 &gt;= N$6, $G97 &lt; M$6), 0, 2)+1)</f>
        <v/>
      </c>
      <c r="N97" s="71" t="str">
        <f ca="1">INDEX({"","_","-","="},IF(OR($D97 &gt;= O$6, $E97 &lt; N$6), 0, 1)+IF(OR($F97 &gt;= O$6, $G97 &lt; N$6), 0, 2)+1)</f>
        <v/>
      </c>
      <c r="O97" s="71" t="str">
        <f ca="1">INDEX({"","_","-","="},IF(OR($D97 &gt;= P$6, $E97 &lt; O$6), 0, 1)+IF(OR($F97 &gt;= P$6, $G97 &lt; O$6), 0, 2)+1)</f>
        <v/>
      </c>
      <c r="P97" s="71" t="str">
        <f ca="1">INDEX({"","_","-","="},IF(OR($D97 &gt;= Q$6, $E97 &lt; P$6), 0, 1)+IF(OR($F97 &gt;= Q$6, $G97 &lt; P$6), 0, 2)+1)</f>
        <v/>
      </c>
      <c r="Q97" s="71" t="str">
        <f ca="1">INDEX({"","_","-","="},IF(OR($D97 &gt;= R$6, $E97 &lt; Q$6), 0, 1)+IF(OR($F97 &gt;= R$6, $G97 &lt; Q$6), 0, 2)+1)</f>
        <v/>
      </c>
      <c r="R97" s="71" t="str">
        <f ca="1">INDEX({"","_","-","="},IF(OR($D97 &gt;= S$6, $E97 &lt; R$6), 0, 1)+IF(OR($F97 &gt;= S$6, $G97 &lt; R$6), 0, 2)+1)</f>
        <v/>
      </c>
      <c r="S97" s="71" t="str">
        <f ca="1">INDEX({"","_","-","="},IF(OR($D97 &gt;= T$6, $E97 &lt; S$6), 0, 1)+IF(OR($F97 &gt;= T$6, $G97 &lt; S$6), 0, 2)+1)</f>
        <v/>
      </c>
      <c r="T97" s="71" t="str">
        <f ca="1">INDEX({"","_","-","="},IF(OR($D97 &gt;= U$6, $E97 &lt; T$6), 0, 1)+IF(OR($F97 &gt;= U$6, $G97 &lt; T$6), 0, 2)+1)</f>
        <v/>
      </c>
      <c r="U97" s="71" t="str">
        <f ca="1">INDEX({"","_","-","="},IF(OR($D97 &gt;= V$6, $E97 &lt; U$6), 0, 1)+IF(OR($F97 &gt;= V$6, $G97 &lt; U$6), 0, 2)+1)</f>
        <v/>
      </c>
      <c r="V97" s="71" t="str">
        <f ca="1">INDEX({"","_","-","="},IF(OR($D97 &gt;= W$6, $E97 &lt; V$6), 0, 1)+IF(OR($F97 &gt;= W$6, $G97 &lt; V$6), 0, 2)+1)</f>
        <v/>
      </c>
      <c r="W97" s="71" t="str">
        <f ca="1">INDEX({"","_","-","="},IF(OR($D97 &gt;= X$6, $E97 &lt; W$6), 0, 1)+IF(OR($F97 &gt;= X$6, $G97 &lt; W$6), 0, 2)+1)</f>
        <v/>
      </c>
      <c r="X97" s="71" t="str">
        <f ca="1">INDEX({"","_","-","="},IF(OR($D97 &gt;= Y$6, $E97 &lt; X$6), 0, 1)+IF(OR($F97 &gt;= Y$6, $G97 &lt; X$6), 0, 2)+1)</f>
        <v/>
      </c>
      <c r="Y97" s="71" t="str">
        <f ca="1">INDEX({"","_","-","="},IF(OR($D97 &gt;= Z$6, $E97 &lt; Y$6), 0, 1)+IF(OR($F97 &gt;= Z$6, $G97 &lt; Y$6), 0, 2)+1)</f>
        <v/>
      </c>
      <c r="Z97" s="71" t="str">
        <f ca="1">INDEX({"","_","-","="},IF(OR($D97 &gt;= AA$6, $E97 &lt; Z$6), 0, 1)+IF(OR($F97 &gt;= AA$6, $G97 &lt; Z$6), 0, 2)+1)</f>
        <v/>
      </c>
      <c r="AA97" s="71" t="str">
        <f ca="1">INDEX({"","_","-","="},IF(OR($D97 &gt;= AB$6, $E97 &lt; AA$6), 0, 1)+IF(OR($F97 &gt;= AB$6, $G97 &lt; AA$6), 0, 2)+1)</f>
        <v/>
      </c>
      <c r="AB97" s="71" t="str">
        <f ca="1">INDEX({"","_","-","="},IF(OR($D97 &gt;= AC$6, $E97 &lt; AB$6), 0, 1)+IF(OR($F97 &gt;= AC$6, $G97 &lt; AB$6), 0, 2)+1)</f>
        <v/>
      </c>
      <c r="AC97" s="71" t="str">
        <f ca="1">INDEX({"","_","-","="},IF(OR($D97 &gt;= AD$6, $E97 &lt; AC$6), 0, 1)+IF(OR($F97 &gt;= AD$6, $G97 &lt; AC$6), 0, 2)+1)</f>
        <v/>
      </c>
      <c r="AD97" s="71" t="str">
        <f ca="1">INDEX({"","_","-","="},IF(OR($D97 &gt;= AE$6, $E97 &lt; AD$6), 0, 1)+IF(OR($F97 &gt;= AE$6, $G97 &lt; AD$6), 0, 2)+1)</f>
        <v/>
      </c>
      <c r="AE97" s="71" t="str">
        <f ca="1">INDEX({"","_","-","="},IF(OR($D97 &gt;= AF$6, $E97 &lt; AE$6), 0, 1)+IF(OR($F97 &gt;= AF$6, $G97 &lt; AE$6), 0, 2)+1)</f>
        <v/>
      </c>
      <c r="AF97" s="71" t="str">
        <f ca="1">INDEX({"","_","-","="},IF(OR($D97 &gt;= AG$6, $E97 &lt; AF$6), 0, 1)+IF(OR($F97 &gt;= AG$6, $G97 &lt; AF$6), 0, 2)+1)</f>
        <v/>
      </c>
      <c r="AG97" s="71" t="str">
        <f ca="1">INDEX({"","_","-","="},IF(OR($D97 &gt;= AH$6, $E97 &lt; AG$6), 0, 1)+IF(OR($F97 &gt;= AH$6, $G97 &lt; AG$6), 0, 2)+1)</f>
        <v/>
      </c>
      <c r="AH97" s="71" t="str">
        <f ca="1">INDEX({"","_","-","="},IF(OR($D97 &gt;= AI$6, $E97 &lt; AH$6), 0, 1)+IF(OR($F97 &gt;= AI$6, $G97 &lt; AH$6), 0, 2)+1)</f>
        <v/>
      </c>
      <c r="AI97" s="71" t="str">
        <f ca="1">INDEX({"","_","-","="},IF(OR($D97 &gt;= AJ$6, $E97 &lt; AI$6), 0, 1)+IF(OR($F97 &gt;= AJ$6, $G97 &lt; AI$6), 0, 2)+1)</f>
        <v/>
      </c>
      <c r="AJ97" s="71" t="str">
        <f ca="1">INDEX({"","_","-","="},IF(OR($D97 &gt;= AK$6, $E97 &lt; AJ$6), 0, 1)+IF(OR($F97 &gt;= AK$6, $G97 &lt; AJ$6), 0, 2)+1)</f>
        <v/>
      </c>
      <c r="AK97" s="71" t="str">
        <f ca="1">INDEX({"","_","-","="},IF(OR($D97 &gt;= AL$6, $E97 &lt; AK$6), 0, 1)+IF(OR($F97 &gt;= AL$6, $G97 &lt; AK$6), 0, 2)+1)</f>
        <v/>
      </c>
      <c r="AL97" s="71" t="str">
        <f ca="1">INDEX({"","_","-","="},IF(OR($D97 &gt;= AM$6, $E97 &lt; AL$6), 0, 1)+IF(OR($F97 &gt;= AM$6, $G97 &lt; AL$6), 0, 2)+1)</f>
        <v/>
      </c>
      <c r="AM97" s="71" t="str">
        <f ca="1">INDEX({"","_","-","="},IF(OR($D97 &gt;= AN$6, $E97 &lt; AM$6), 0, 1)+IF(OR($F97 &gt;= AN$6, $G97 &lt; AM$6), 0, 2)+1)</f>
        <v/>
      </c>
      <c r="AN97" s="71" t="str">
        <f ca="1">INDEX({"","_","-","="},IF(OR($D97 &gt;= AO$6, $E97 &lt; AN$6), 0, 1)+IF(OR($F97 &gt;= AO$6, $G97 &lt; AN$6), 0, 2)+1)</f>
        <v/>
      </c>
      <c r="AO97" s="71" t="str">
        <f ca="1">INDEX({"","_","-","="},IF(OR($D97 &gt;= AP$6, $E97 &lt; AO$6), 0, 1)+IF(OR($F97 &gt;= AP$6, $G97 &lt; AO$6), 0, 2)+1)</f>
        <v/>
      </c>
      <c r="AP97" s="71" t="str">
        <f ca="1">INDEX({"","_","-","="},IF(OR($D97 &gt;= AQ$6, $E97 &lt; AP$6), 0, 1)+IF(OR($F97 &gt;= AQ$6, $G97 &lt; AP$6), 0, 2)+1)</f>
        <v/>
      </c>
      <c r="AQ97" s="71" t="str">
        <f ca="1">INDEX({"","_","-","="},IF(OR($D97 &gt;= AR$6, $E97 &lt; AQ$6), 0, 1)+IF(OR($F97 &gt;= AR$6, $G97 &lt; AQ$6), 0, 2)+1)</f>
        <v/>
      </c>
      <c r="AR97" s="71" t="str">
        <f ca="1">INDEX({"","_","-","="},IF(OR($D97 &gt;= AS$6, $E97 &lt; AR$6), 0, 1)+IF(OR($F97 &gt;= AS$6, $G97 &lt; AR$6), 0, 2)+1)</f>
        <v/>
      </c>
      <c r="AS97" s="71" t="str">
        <f ca="1">INDEX({"","_","-","="},IF(OR($D97 &gt;= AT$6, $E97 &lt; AS$6), 0, 1)+IF(OR($F97 &gt;= AT$6, $G97 &lt; AS$6), 0, 2)+1)</f>
        <v/>
      </c>
      <c r="AT97" s="71" t="str">
        <f ca="1">INDEX({"","_","-","="},IF(OR($D97 &gt;= AU$6, $E97 &lt; AT$6), 0, 1)+IF(OR($F97 &gt;= AU$6, $G97 &lt; AT$6), 0, 2)+1)</f>
        <v/>
      </c>
      <c r="AU97" s="71" t="str">
        <f ca="1">INDEX({"","_","-","="},IF(OR($D97 &gt;= AV$6, $E97 &lt; AU$6), 0, 1)+IF(OR($F97 &gt;= AV$6, $G97 &lt; AU$6), 0, 2)+1)</f>
        <v/>
      </c>
      <c r="AV97" s="71" t="str">
        <f ca="1">INDEX({"","_","-","="},IF(OR($D97 &gt;= AW$6, $E97 &lt; AV$6), 0, 1)+IF(OR($F97 &gt;= AW$6, $G97 &lt; AV$6), 0, 2)+1)</f>
        <v/>
      </c>
      <c r="AW97" s="71" t="str">
        <f ca="1">INDEX({"","_","-","="},IF(OR($D97 &gt;= AX$6, $E97 &lt; AW$6), 0, 1)+IF(OR($F97 &gt;= AX$6, $G97 &lt; AW$6), 0, 2)+1)</f>
        <v/>
      </c>
      <c r="AX97" s="71" t="str">
        <f ca="1">INDEX({"","_","-","="},IF(OR($D97 &gt;= AY$6, $E97 &lt; AX$6), 0, 1)+IF(OR($F97 &gt;= AY$6, $G97 &lt; AX$6), 0, 2)+1)</f>
        <v/>
      </c>
      <c r="AY97" s="71" t="str">
        <f ca="1">INDEX({"","_","-","="},IF(OR($D97 &gt;= AZ$6, $E97 &lt; AY$6), 0, 1)+IF(OR($F97 &gt;= AZ$6, $G97 &lt; AY$6), 0, 2)+1)</f>
        <v/>
      </c>
      <c r="AZ97" s="71" t="str">
        <f ca="1">INDEX({"","_","-","="},IF(OR($D97 &gt;= BA$6, $E97 &lt; AZ$6), 0, 1)+IF(OR($F97 &gt;= BA$6, $G97 &lt; AZ$6), 0, 2)+1)</f>
        <v/>
      </c>
      <c r="BA97" s="71" t="str">
        <f ca="1">INDEX({"","_","-","="},IF(OR($D97 &gt;= BB$6, $E97 &lt; BA$6), 0, 1)+IF(OR($F97 &gt;= BB$6, $G97 &lt; BA$6), 0, 2)+1)</f>
        <v/>
      </c>
      <c r="BB97" s="71" t="str">
        <f ca="1">INDEX({"","_","-","="},IF(OR($D97 &gt;= BC$6, $E97 &lt; BB$6), 0, 1)+IF(OR($F97 &gt;= BC$6, $G97 &lt; BB$6), 0, 2)+1)</f>
        <v/>
      </c>
      <c r="BC97" s="71" t="str">
        <f ca="1">INDEX({"","_","-","="},IF(OR($D97 &gt;= BD$6, $E97 &lt; BC$6), 0, 1)+IF(OR($F97 &gt;= BD$6, $G97 &lt; BC$6), 0, 2)+1)</f>
        <v/>
      </c>
      <c r="BD97" s="71" t="str">
        <f ca="1">INDEX({"","_","-","="},IF(OR($D97 &gt;= BE$6, $E97 &lt; BD$6), 0, 1)+IF(OR($F97 &gt;= BE$6, $G97 &lt; BD$6), 0, 2)+1)</f>
        <v/>
      </c>
      <c r="BE97" s="71" t="str">
        <f ca="1">INDEX({"","_","-","="},IF(OR($D97 &gt;= BF$6, $E97 &lt; BE$6), 0, 1)+IF(OR($F97 &gt;= BF$6, $G97 &lt; BE$6), 0, 2)+1)</f>
        <v/>
      </c>
      <c r="BF97" s="71" t="str">
        <f ca="1">INDEX({"","_","-","="},IF(OR($D97 &gt;= BG$6, $E97 &lt; BF$6), 0, 1)+IF(OR($F97 &gt;= BG$6, $G97 &lt; BF$6), 0, 2)+1)</f>
        <v/>
      </c>
      <c r="BG97" s="71" t="str">
        <f ca="1">INDEX({"","_","-","="},IF(OR($D97 &gt;= BH$6, $E97 &lt; BG$6), 0, 1)+IF(OR($F97 &gt;= BH$6, $G97 &lt; BG$6), 0, 2)+1)</f>
        <v/>
      </c>
      <c r="BH97" s="71" t="str">
        <f ca="1">INDEX({"","_","-","="},IF(OR($D97 &gt;= BI$6, $E97 &lt; BH$6), 0, 1)+IF(OR($F97 &gt;= BI$6, $G97 &lt; BH$6), 0, 2)+1)</f>
        <v/>
      </c>
      <c r="BI97" s="71" t="str">
        <f ca="1">INDEX({"","_","-","="},IF(OR($D97 &gt;= BJ$6, $E97 &lt; BI$6), 0, 1)+IF(OR($F97 &gt;= BJ$6, $G97 &lt; BI$6), 0, 2)+1)</f>
        <v/>
      </c>
      <c r="BJ97" s="71" t="str">
        <f ca="1">INDEX({"","_","-","="},IF(OR($D97 &gt;= BK$6, $E97 &lt; BJ$6), 0, 1)+IF(OR($F97 &gt;= BK$6, $G97 &lt; BJ$6), 0, 2)+1)</f>
        <v/>
      </c>
      <c r="BK97" s="71" t="str">
        <f ca="1">INDEX({"","_","-","="},IF(OR($D97 &gt;= BL$6, $E97 &lt; BK$6), 0, 1)+IF(OR($F97 &gt;= BL$6, $G97 &lt; BK$6), 0, 2)+1)</f>
        <v/>
      </c>
      <c r="BL97" s="71" t="str">
        <f ca="1">INDEX({"","_","-","="},IF(OR($D97 &gt;= BM$6, $E97 &lt; BL$6), 0, 1)+IF(OR($F97 &gt;= BM$6, $G97 &lt; BL$6), 0, 2)+1)</f>
        <v/>
      </c>
      <c r="BM97" s="71" t="str">
        <f ca="1">INDEX({"","_","-","="},IF(OR($D97 &gt;= BN$6, $E97 &lt; BM$6), 0, 1)+IF(OR($F97 &gt;= BN$6, $G97 &lt; BM$6), 0, 2)+1)</f>
        <v/>
      </c>
      <c r="BN97" s="71" t="str">
        <f ca="1">INDEX({"","_","-","="},IF(OR($D97 &gt;= BO$6, $E97 &lt; BN$6), 0, 1)+IF(OR($F97 &gt;= BO$6, $G97 &lt; BN$6), 0, 2)+1)</f>
        <v/>
      </c>
      <c r="BO97" s="71" t="str">
        <f ca="1">INDEX({"","_","-","="},IF(OR($D97 &gt;= BP$6, $E97 &lt; BO$6), 0, 1)+IF(OR($F97 &gt;= BP$6, $G97 &lt; BO$6), 0, 2)+1)</f>
        <v/>
      </c>
      <c r="BP97" s="71" t="str">
        <f ca="1">INDEX({"","_","-","="},IF(OR($D97 &gt;= BQ$6, $E97 &lt; BP$6), 0, 1)+IF(OR($F97 &gt;= BQ$6, $G97 &lt; BP$6), 0, 2)+1)</f>
        <v/>
      </c>
      <c r="BQ97" s="71" t="str">
        <f ca="1">INDEX({"","_","-","="},IF(OR($D97 &gt;= BR$6, $E97 &lt; BQ$6), 0, 1)+IF(OR($F97 &gt;= BR$6, $G97 &lt; BQ$6), 0, 2)+1)</f>
        <v/>
      </c>
      <c r="BR97" s="71" t="str">
        <f ca="1">INDEX({"","_","-","="},IF(OR($D97 &gt;= BS$6, $E97 &lt; BR$6), 0, 1)+IF(OR($F97 &gt;= BS$6, $G97 &lt; BR$6), 0, 2)+1)</f>
        <v/>
      </c>
      <c r="BS97" s="71" t="str">
        <f ca="1">INDEX({"","_","-","="},IF(OR($D97 &gt;= BT$6, $E97 &lt; BS$6), 0, 1)+IF(OR($F97 &gt;= BT$6, $G97 &lt; BS$6), 0, 2)+1)</f>
        <v/>
      </c>
      <c r="BT97" s="71" t="str">
        <f ca="1">INDEX({"","_","-","="},IF(OR($D97 &gt;= BU$6, $E97 &lt; BT$6), 0, 1)+IF(OR($F97 &gt;= BU$6, $G97 &lt; BT$6), 0, 2)+1)</f>
        <v/>
      </c>
      <c r="BU97" s="71" t="str">
        <f ca="1">INDEX({"","_","-","="},IF(OR($D97 &gt;= BV$6, $E97 &lt; BU$6), 0, 1)+IF(OR($F97 &gt;= BV$6, $G97 &lt; BU$6), 0, 2)+1)</f>
        <v/>
      </c>
      <c r="BV97" s="71" t="str">
        <f ca="1">INDEX({"","_","-","="},IF(OR($D97 &gt;= BW$6, $E97 &lt; BV$6), 0, 1)+IF(OR($F97 &gt;= BW$6, $G97 &lt; BV$6), 0, 2)+1)</f>
        <v/>
      </c>
      <c r="BW97" s="71" t="str">
        <f ca="1">INDEX({"","_","-","="},IF(OR($D97 &gt;= BX$6, $E97 &lt; BW$6), 0, 1)+IF(OR($F97 &gt;= BX$6, $G97 &lt; BW$6), 0, 2)+1)</f>
        <v/>
      </c>
      <c r="BX97" s="71" t="str">
        <f ca="1">INDEX({"","_","-","="},IF(OR($D97 &gt;= BY$6, $E97 &lt; BX$6), 0, 1)+IF(OR($F97 &gt;= BY$6, $G97 &lt; BX$6), 0, 2)+1)</f>
        <v/>
      </c>
      <c r="BY97" s="71" t="str">
        <f ca="1">INDEX({"","_","-","="},IF(OR($D97 &gt;= BZ$6, $E97 &lt; BY$6), 0, 1)+IF(OR($F97 &gt;= BZ$6, $G97 &lt; BY$6), 0, 2)+1)</f>
        <v/>
      </c>
      <c r="BZ97" s="71" t="str">
        <f ca="1">INDEX({"","_","-","="},IF(OR($D97 &gt;= CA$6, $E97 &lt; BZ$6), 0, 1)+IF(OR($F97 &gt;= CA$6, $G97 &lt; BZ$6), 0, 2)+1)</f>
        <v/>
      </c>
      <c r="CA97" s="71" t="str">
        <f ca="1">INDEX({"","_","-","="},IF(OR($D97 &gt;= CB$6, $E97 &lt; CA$6), 0, 1)+IF(OR($F97 &gt;= CB$6, $G97 &lt; CA$6), 0, 2)+1)</f>
        <v/>
      </c>
      <c r="CB97" s="71" t="str">
        <f ca="1">INDEX({"","_","-","="},IF(OR($D97 &gt;= CC$6, $E97 &lt; CB$6), 0, 1)+IF(OR($F97 &gt;= CC$6, $G97 &lt; CB$6), 0, 2)+1)</f>
        <v/>
      </c>
      <c r="CC97" s="71" t="str">
        <f ca="1">INDEX({"","_","-","="},IF(OR($D97 &gt;= CD$6, $E97 &lt; CC$6), 0, 1)+IF(OR($F97 &gt;= CD$6, $G97 &lt; CC$6), 0, 2)+1)</f>
        <v/>
      </c>
      <c r="CD97" s="71" t="str">
        <f ca="1">INDEX({"","_","-","="},IF(OR($D97 &gt;= CE$6, $E97 &lt; CD$6), 0, 1)+IF(OR($F97 &gt;= CE$6, $G97 &lt; CD$6), 0, 2)+1)</f>
        <v/>
      </c>
    </row>
    <row r="98" spans="1:82">
      <c r="A98" s="8" t="str">
        <f ca="1">IF('临-进度'!N93,'临-进度'!$A93,"")</f>
        <v/>
      </c>
      <c r="B98" s="8" t="str">
        <f ca="1">IF('临-进度'!N93,'临-进度'!$B93,"")</f>
        <v/>
      </c>
      <c r="C98" s="8" t="str">
        <f ca="1">IF('临-进度'!N93,'临-进度'!$F93,"")</f>
        <v/>
      </c>
      <c r="D98" s="42" t="str">
        <f ca="1">IF('临-进度'!$N93,'临-进度'!$J93,"")</f>
        <v/>
      </c>
      <c r="E98" s="42" t="str">
        <f ca="1">IF('临-进度'!$N93,'临-进度'!$AF93,"")</f>
        <v/>
      </c>
      <c r="F98" s="42" t="str">
        <f ca="1">IF('临-进度'!$N93,'临-进度'!$K93,"")</f>
        <v/>
      </c>
      <c r="G98" s="76" t="str">
        <f ca="1">IF('临-进度'!$N93,'临-进度'!$AG93,"")</f>
        <v/>
      </c>
      <c r="H98" s="71" t="str">
        <f ca="1">INDEX({"","_","-","="},IF(OR($D98 &gt;= I$6, $E98 &lt; H$6), 0, 1)+IF(OR($F98 &gt;= I$6, $G98 &lt; H$6), 0, 2)+1)</f>
        <v/>
      </c>
      <c r="I98" s="71" t="str">
        <f ca="1">INDEX({"","_","-","="},IF(OR($D98 &gt;= J$6, $E98 &lt; I$6), 0, 1)+IF(OR($F98 &gt;= J$6, $G98 &lt; I$6), 0, 2)+1)</f>
        <v/>
      </c>
      <c r="J98" s="71" t="str">
        <f ca="1">INDEX({"","_","-","="},IF(OR($D98 &gt;= K$6, $E98 &lt; J$6), 0, 1)+IF(OR($F98 &gt;= K$6, $G98 &lt; J$6), 0, 2)+1)</f>
        <v/>
      </c>
      <c r="K98" s="71" t="str">
        <f ca="1">INDEX({"","_","-","="},IF(OR($D98 &gt;= L$6, $E98 &lt; K$6), 0, 1)+IF(OR($F98 &gt;= L$6, $G98 &lt; K$6), 0, 2)+1)</f>
        <v/>
      </c>
      <c r="L98" s="71" t="str">
        <f ca="1">INDEX({"","_","-","="},IF(OR($D98 &gt;= M$6, $E98 &lt; L$6), 0, 1)+IF(OR($F98 &gt;= M$6, $G98 &lt; L$6), 0, 2)+1)</f>
        <v/>
      </c>
      <c r="M98" s="71" t="str">
        <f ca="1">INDEX({"","_","-","="},IF(OR($D98 &gt;= N$6, $E98 &lt; M$6), 0, 1)+IF(OR($F98 &gt;= N$6, $G98 &lt; M$6), 0, 2)+1)</f>
        <v/>
      </c>
      <c r="N98" s="71" t="str">
        <f ca="1">INDEX({"","_","-","="},IF(OR($D98 &gt;= O$6, $E98 &lt; N$6), 0, 1)+IF(OR($F98 &gt;= O$6, $G98 &lt; N$6), 0, 2)+1)</f>
        <v/>
      </c>
      <c r="O98" s="71" t="str">
        <f ca="1">INDEX({"","_","-","="},IF(OR($D98 &gt;= P$6, $E98 &lt; O$6), 0, 1)+IF(OR($F98 &gt;= P$6, $G98 &lt; O$6), 0, 2)+1)</f>
        <v/>
      </c>
      <c r="P98" s="71" t="str">
        <f ca="1">INDEX({"","_","-","="},IF(OR($D98 &gt;= Q$6, $E98 &lt; P$6), 0, 1)+IF(OR($F98 &gt;= Q$6, $G98 &lt; P$6), 0, 2)+1)</f>
        <v/>
      </c>
      <c r="Q98" s="71" t="str">
        <f ca="1">INDEX({"","_","-","="},IF(OR($D98 &gt;= R$6, $E98 &lt; Q$6), 0, 1)+IF(OR($F98 &gt;= R$6, $G98 &lt; Q$6), 0, 2)+1)</f>
        <v/>
      </c>
      <c r="R98" s="71" t="str">
        <f ca="1">INDEX({"","_","-","="},IF(OR($D98 &gt;= S$6, $E98 &lt; R$6), 0, 1)+IF(OR($F98 &gt;= S$6, $G98 &lt; R$6), 0, 2)+1)</f>
        <v/>
      </c>
      <c r="S98" s="71" t="str">
        <f ca="1">INDEX({"","_","-","="},IF(OR($D98 &gt;= T$6, $E98 &lt; S$6), 0, 1)+IF(OR($F98 &gt;= T$6, $G98 &lt; S$6), 0, 2)+1)</f>
        <v/>
      </c>
      <c r="T98" s="71" t="str">
        <f ca="1">INDEX({"","_","-","="},IF(OR($D98 &gt;= U$6, $E98 &lt; T$6), 0, 1)+IF(OR($F98 &gt;= U$6, $G98 &lt; T$6), 0, 2)+1)</f>
        <v/>
      </c>
      <c r="U98" s="71" t="str">
        <f ca="1">INDEX({"","_","-","="},IF(OR($D98 &gt;= V$6, $E98 &lt; U$6), 0, 1)+IF(OR($F98 &gt;= V$6, $G98 &lt; U$6), 0, 2)+1)</f>
        <v/>
      </c>
      <c r="V98" s="71" t="str">
        <f ca="1">INDEX({"","_","-","="},IF(OR($D98 &gt;= W$6, $E98 &lt; V$6), 0, 1)+IF(OR($F98 &gt;= W$6, $G98 &lt; V$6), 0, 2)+1)</f>
        <v/>
      </c>
      <c r="W98" s="71" t="str">
        <f ca="1">INDEX({"","_","-","="},IF(OR($D98 &gt;= X$6, $E98 &lt; W$6), 0, 1)+IF(OR($F98 &gt;= X$6, $G98 &lt; W$6), 0, 2)+1)</f>
        <v/>
      </c>
      <c r="X98" s="71" t="str">
        <f ca="1">INDEX({"","_","-","="},IF(OR($D98 &gt;= Y$6, $E98 &lt; X$6), 0, 1)+IF(OR($F98 &gt;= Y$6, $G98 &lt; X$6), 0, 2)+1)</f>
        <v/>
      </c>
      <c r="Y98" s="71" t="str">
        <f ca="1">INDEX({"","_","-","="},IF(OR($D98 &gt;= Z$6, $E98 &lt; Y$6), 0, 1)+IF(OR($F98 &gt;= Z$6, $G98 &lt; Y$6), 0, 2)+1)</f>
        <v/>
      </c>
      <c r="Z98" s="71" t="str">
        <f ca="1">INDEX({"","_","-","="},IF(OR($D98 &gt;= AA$6, $E98 &lt; Z$6), 0, 1)+IF(OR($F98 &gt;= AA$6, $G98 &lt; Z$6), 0, 2)+1)</f>
        <v/>
      </c>
      <c r="AA98" s="71" t="str">
        <f ca="1">INDEX({"","_","-","="},IF(OR($D98 &gt;= AB$6, $E98 &lt; AA$6), 0, 1)+IF(OR($F98 &gt;= AB$6, $G98 &lt; AA$6), 0, 2)+1)</f>
        <v/>
      </c>
      <c r="AB98" s="71" t="str">
        <f ca="1">INDEX({"","_","-","="},IF(OR($D98 &gt;= AC$6, $E98 &lt; AB$6), 0, 1)+IF(OR($F98 &gt;= AC$6, $G98 &lt; AB$6), 0, 2)+1)</f>
        <v/>
      </c>
      <c r="AC98" s="71" t="str">
        <f ca="1">INDEX({"","_","-","="},IF(OR($D98 &gt;= AD$6, $E98 &lt; AC$6), 0, 1)+IF(OR($F98 &gt;= AD$6, $G98 &lt; AC$6), 0, 2)+1)</f>
        <v/>
      </c>
      <c r="AD98" s="71" t="str">
        <f ca="1">INDEX({"","_","-","="},IF(OR($D98 &gt;= AE$6, $E98 &lt; AD$6), 0, 1)+IF(OR($F98 &gt;= AE$6, $G98 &lt; AD$6), 0, 2)+1)</f>
        <v/>
      </c>
      <c r="AE98" s="71" t="str">
        <f ca="1">INDEX({"","_","-","="},IF(OR($D98 &gt;= AF$6, $E98 &lt; AE$6), 0, 1)+IF(OR($F98 &gt;= AF$6, $G98 &lt; AE$6), 0, 2)+1)</f>
        <v/>
      </c>
      <c r="AF98" s="71" t="str">
        <f ca="1">INDEX({"","_","-","="},IF(OR($D98 &gt;= AG$6, $E98 &lt; AF$6), 0, 1)+IF(OR($F98 &gt;= AG$6, $G98 &lt; AF$6), 0, 2)+1)</f>
        <v/>
      </c>
      <c r="AG98" s="71" t="str">
        <f ca="1">INDEX({"","_","-","="},IF(OR($D98 &gt;= AH$6, $E98 &lt; AG$6), 0, 1)+IF(OR($F98 &gt;= AH$6, $G98 &lt; AG$6), 0, 2)+1)</f>
        <v/>
      </c>
      <c r="AH98" s="71" t="str">
        <f ca="1">INDEX({"","_","-","="},IF(OR($D98 &gt;= AI$6, $E98 &lt; AH$6), 0, 1)+IF(OR($F98 &gt;= AI$6, $G98 &lt; AH$6), 0, 2)+1)</f>
        <v/>
      </c>
      <c r="AI98" s="71" t="str">
        <f ca="1">INDEX({"","_","-","="},IF(OR($D98 &gt;= AJ$6, $E98 &lt; AI$6), 0, 1)+IF(OR($F98 &gt;= AJ$6, $G98 &lt; AI$6), 0, 2)+1)</f>
        <v/>
      </c>
      <c r="AJ98" s="71" t="str">
        <f ca="1">INDEX({"","_","-","="},IF(OR($D98 &gt;= AK$6, $E98 &lt; AJ$6), 0, 1)+IF(OR($F98 &gt;= AK$6, $G98 &lt; AJ$6), 0, 2)+1)</f>
        <v/>
      </c>
      <c r="AK98" s="71" t="str">
        <f ca="1">INDEX({"","_","-","="},IF(OR($D98 &gt;= AL$6, $E98 &lt; AK$6), 0, 1)+IF(OR($F98 &gt;= AL$6, $G98 &lt; AK$6), 0, 2)+1)</f>
        <v/>
      </c>
      <c r="AL98" s="71" t="str">
        <f ca="1">INDEX({"","_","-","="},IF(OR($D98 &gt;= AM$6, $E98 &lt; AL$6), 0, 1)+IF(OR($F98 &gt;= AM$6, $G98 &lt; AL$6), 0, 2)+1)</f>
        <v/>
      </c>
      <c r="AM98" s="71" t="str">
        <f ca="1">INDEX({"","_","-","="},IF(OR($D98 &gt;= AN$6, $E98 &lt; AM$6), 0, 1)+IF(OR($F98 &gt;= AN$6, $G98 &lt; AM$6), 0, 2)+1)</f>
        <v/>
      </c>
      <c r="AN98" s="71" t="str">
        <f ca="1">INDEX({"","_","-","="},IF(OR($D98 &gt;= AO$6, $E98 &lt; AN$6), 0, 1)+IF(OR($F98 &gt;= AO$6, $G98 &lt; AN$6), 0, 2)+1)</f>
        <v/>
      </c>
      <c r="AO98" s="71" t="str">
        <f ca="1">INDEX({"","_","-","="},IF(OR($D98 &gt;= AP$6, $E98 &lt; AO$6), 0, 1)+IF(OR($F98 &gt;= AP$6, $G98 &lt; AO$6), 0, 2)+1)</f>
        <v/>
      </c>
      <c r="AP98" s="71" t="str">
        <f ca="1">INDEX({"","_","-","="},IF(OR($D98 &gt;= AQ$6, $E98 &lt; AP$6), 0, 1)+IF(OR($F98 &gt;= AQ$6, $G98 &lt; AP$6), 0, 2)+1)</f>
        <v/>
      </c>
      <c r="AQ98" s="71" t="str">
        <f ca="1">INDEX({"","_","-","="},IF(OR($D98 &gt;= AR$6, $E98 &lt; AQ$6), 0, 1)+IF(OR($F98 &gt;= AR$6, $G98 &lt; AQ$6), 0, 2)+1)</f>
        <v/>
      </c>
      <c r="AR98" s="71" t="str">
        <f ca="1">INDEX({"","_","-","="},IF(OR($D98 &gt;= AS$6, $E98 &lt; AR$6), 0, 1)+IF(OR($F98 &gt;= AS$6, $G98 &lt; AR$6), 0, 2)+1)</f>
        <v/>
      </c>
      <c r="AS98" s="71" t="str">
        <f ca="1">INDEX({"","_","-","="},IF(OR($D98 &gt;= AT$6, $E98 &lt; AS$6), 0, 1)+IF(OR($F98 &gt;= AT$6, $G98 &lt; AS$6), 0, 2)+1)</f>
        <v/>
      </c>
      <c r="AT98" s="71" t="str">
        <f ca="1">INDEX({"","_","-","="},IF(OR($D98 &gt;= AU$6, $E98 &lt; AT$6), 0, 1)+IF(OR($F98 &gt;= AU$6, $G98 &lt; AT$6), 0, 2)+1)</f>
        <v/>
      </c>
      <c r="AU98" s="71" t="str">
        <f ca="1">INDEX({"","_","-","="},IF(OR($D98 &gt;= AV$6, $E98 &lt; AU$6), 0, 1)+IF(OR($F98 &gt;= AV$6, $G98 &lt; AU$6), 0, 2)+1)</f>
        <v/>
      </c>
      <c r="AV98" s="71" t="str">
        <f ca="1">INDEX({"","_","-","="},IF(OR($D98 &gt;= AW$6, $E98 &lt; AV$6), 0, 1)+IF(OR($F98 &gt;= AW$6, $G98 &lt; AV$6), 0, 2)+1)</f>
        <v/>
      </c>
      <c r="AW98" s="71" t="str">
        <f ca="1">INDEX({"","_","-","="},IF(OR($D98 &gt;= AX$6, $E98 &lt; AW$6), 0, 1)+IF(OR($F98 &gt;= AX$6, $G98 &lt; AW$6), 0, 2)+1)</f>
        <v/>
      </c>
      <c r="AX98" s="71" t="str">
        <f ca="1">INDEX({"","_","-","="},IF(OR($D98 &gt;= AY$6, $E98 &lt; AX$6), 0, 1)+IF(OR($F98 &gt;= AY$6, $G98 &lt; AX$6), 0, 2)+1)</f>
        <v/>
      </c>
      <c r="AY98" s="71" t="str">
        <f ca="1">INDEX({"","_","-","="},IF(OR($D98 &gt;= AZ$6, $E98 &lt; AY$6), 0, 1)+IF(OR($F98 &gt;= AZ$6, $G98 &lt; AY$6), 0, 2)+1)</f>
        <v/>
      </c>
      <c r="AZ98" s="71" t="str">
        <f ca="1">INDEX({"","_","-","="},IF(OR($D98 &gt;= BA$6, $E98 &lt; AZ$6), 0, 1)+IF(OR($F98 &gt;= BA$6, $G98 &lt; AZ$6), 0, 2)+1)</f>
        <v/>
      </c>
      <c r="BA98" s="71" t="str">
        <f ca="1">INDEX({"","_","-","="},IF(OR($D98 &gt;= BB$6, $E98 &lt; BA$6), 0, 1)+IF(OR($F98 &gt;= BB$6, $G98 &lt; BA$6), 0, 2)+1)</f>
        <v/>
      </c>
      <c r="BB98" s="71" t="str">
        <f ca="1">INDEX({"","_","-","="},IF(OR($D98 &gt;= BC$6, $E98 &lt; BB$6), 0, 1)+IF(OR($F98 &gt;= BC$6, $G98 &lt; BB$6), 0, 2)+1)</f>
        <v/>
      </c>
      <c r="BC98" s="71" t="str">
        <f ca="1">INDEX({"","_","-","="},IF(OR($D98 &gt;= BD$6, $E98 &lt; BC$6), 0, 1)+IF(OR($F98 &gt;= BD$6, $G98 &lt; BC$6), 0, 2)+1)</f>
        <v/>
      </c>
      <c r="BD98" s="71" t="str">
        <f ca="1">INDEX({"","_","-","="},IF(OR($D98 &gt;= BE$6, $E98 &lt; BD$6), 0, 1)+IF(OR($F98 &gt;= BE$6, $G98 &lt; BD$6), 0, 2)+1)</f>
        <v/>
      </c>
      <c r="BE98" s="71" t="str">
        <f ca="1">INDEX({"","_","-","="},IF(OR($D98 &gt;= BF$6, $E98 &lt; BE$6), 0, 1)+IF(OR($F98 &gt;= BF$6, $G98 &lt; BE$6), 0, 2)+1)</f>
        <v/>
      </c>
      <c r="BF98" s="71" t="str">
        <f ca="1">INDEX({"","_","-","="},IF(OR($D98 &gt;= BG$6, $E98 &lt; BF$6), 0, 1)+IF(OR($F98 &gt;= BG$6, $G98 &lt; BF$6), 0, 2)+1)</f>
        <v/>
      </c>
      <c r="BG98" s="71" t="str">
        <f ca="1">INDEX({"","_","-","="},IF(OR($D98 &gt;= BH$6, $E98 &lt; BG$6), 0, 1)+IF(OR($F98 &gt;= BH$6, $G98 &lt; BG$6), 0, 2)+1)</f>
        <v/>
      </c>
      <c r="BH98" s="71" t="str">
        <f ca="1">INDEX({"","_","-","="},IF(OR($D98 &gt;= BI$6, $E98 &lt; BH$6), 0, 1)+IF(OR($F98 &gt;= BI$6, $G98 &lt; BH$6), 0, 2)+1)</f>
        <v/>
      </c>
      <c r="BI98" s="71" t="str">
        <f ca="1">INDEX({"","_","-","="},IF(OR($D98 &gt;= BJ$6, $E98 &lt; BI$6), 0, 1)+IF(OR($F98 &gt;= BJ$6, $G98 &lt; BI$6), 0, 2)+1)</f>
        <v/>
      </c>
      <c r="BJ98" s="71" t="str">
        <f ca="1">INDEX({"","_","-","="},IF(OR($D98 &gt;= BK$6, $E98 &lt; BJ$6), 0, 1)+IF(OR($F98 &gt;= BK$6, $G98 &lt; BJ$6), 0, 2)+1)</f>
        <v/>
      </c>
      <c r="BK98" s="71" t="str">
        <f ca="1">INDEX({"","_","-","="},IF(OR($D98 &gt;= BL$6, $E98 &lt; BK$6), 0, 1)+IF(OR($F98 &gt;= BL$6, $G98 &lt; BK$6), 0, 2)+1)</f>
        <v/>
      </c>
      <c r="BL98" s="71" t="str">
        <f ca="1">INDEX({"","_","-","="},IF(OR($D98 &gt;= BM$6, $E98 &lt; BL$6), 0, 1)+IF(OR($F98 &gt;= BM$6, $G98 &lt; BL$6), 0, 2)+1)</f>
        <v/>
      </c>
      <c r="BM98" s="71" t="str">
        <f ca="1">INDEX({"","_","-","="},IF(OR($D98 &gt;= BN$6, $E98 &lt; BM$6), 0, 1)+IF(OR($F98 &gt;= BN$6, $G98 &lt; BM$6), 0, 2)+1)</f>
        <v/>
      </c>
      <c r="BN98" s="71" t="str">
        <f ca="1">INDEX({"","_","-","="},IF(OR($D98 &gt;= BO$6, $E98 &lt; BN$6), 0, 1)+IF(OR($F98 &gt;= BO$6, $G98 &lt; BN$6), 0, 2)+1)</f>
        <v/>
      </c>
      <c r="BO98" s="71" t="str">
        <f ca="1">INDEX({"","_","-","="},IF(OR($D98 &gt;= BP$6, $E98 &lt; BO$6), 0, 1)+IF(OR($F98 &gt;= BP$6, $G98 &lt; BO$6), 0, 2)+1)</f>
        <v/>
      </c>
      <c r="BP98" s="71" t="str">
        <f ca="1">INDEX({"","_","-","="},IF(OR($D98 &gt;= BQ$6, $E98 &lt; BP$6), 0, 1)+IF(OR($F98 &gt;= BQ$6, $G98 &lt; BP$6), 0, 2)+1)</f>
        <v/>
      </c>
      <c r="BQ98" s="71" t="str">
        <f ca="1">INDEX({"","_","-","="},IF(OR($D98 &gt;= BR$6, $E98 &lt; BQ$6), 0, 1)+IF(OR($F98 &gt;= BR$6, $G98 &lt; BQ$6), 0, 2)+1)</f>
        <v/>
      </c>
      <c r="BR98" s="71" t="str">
        <f ca="1">INDEX({"","_","-","="},IF(OR($D98 &gt;= BS$6, $E98 &lt; BR$6), 0, 1)+IF(OR($F98 &gt;= BS$6, $G98 &lt; BR$6), 0, 2)+1)</f>
        <v/>
      </c>
      <c r="BS98" s="71" t="str">
        <f ca="1">INDEX({"","_","-","="},IF(OR($D98 &gt;= BT$6, $E98 &lt; BS$6), 0, 1)+IF(OR($F98 &gt;= BT$6, $G98 &lt; BS$6), 0, 2)+1)</f>
        <v/>
      </c>
      <c r="BT98" s="71" t="str">
        <f ca="1">INDEX({"","_","-","="},IF(OR($D98 &gt;= BU$6, $E98 &lt; BT$6), 0, 1)+IF(OR($F98 &gt;= BU$6, $G98 &lt; BT$6), 0, 2)+1)</f>
        <v/>
      </c>
      <c r="BU98" s="71" t="str">
        <f ca="1">INDEX({"","_","-","="},IF(OR($D98 &gt;= BV$6, $E98 &lt; BU$6), 0, 1)+IF(OR($F98 &gt;= BV$6, $G98 &lt; BU$6), 0, 2)+1)</f>
        <v/>
      </c>
      <c r="BV98" s="71" t="str">
        <f ca="1">INDEX({"","_","-","="},IF(OR($D98 &gt;= BW$6, $E98 &lt; BV$6), 0, 1)+IF(OR($F98 &gt;= BW$6, $G98 &lt; BV$6), 0, 2)+1)</f>
        <v/>
      </c>
      <c r="BW98" s="71" t="str">
        <f ca="1">INDEX({"","_","-","="},IF(OR($D98 &gt;= BX$6, $E98 &lt; BW$6), 0, 1)+IF(OR($F98 &gt;= BX$6, $G98 &lt; BW$6), 0, 2)+1)</f>
        <v/>
      </c>
      <c r="BX98" s="71" t="str">
        <f ca="1">INDEX({"","_","-","="},IF(OR($D98 &gt;= BY$6, $E98 &lt; BX$6), 0, 1)+IF(OR($F98 &gt;= BY$6, $G98 &lt; BX$6), 0, 2)+1)</f>
        <v/>
      </c>
      <c r="BY98" s="71" t="str">
        <f ca="1">INDEX({"","_","-","="},IF(OR($D98 &gt;= BZ$6, $E98 &lt; BY$6), 0, 1)+IF(OR($F98 &gt;= BZ$6, $G98 &lt; BY$6), 0, 2)+1)</f>
        <v/>
      </c>
      <c r="BZ98" s="71" t="str">
        <f ca="1">INDEX({"","_","-","="},IF(OR($D98 &gt;= CA$6, $E98 &lt; BZ$6), 0, 1)+IF(OR($F98 &gt;= CA$6, $G98 &lt; BZ$6), 0, 2)+1)</f>
        <v/>
      </c>
      <c r="CA98" s="71" t="str">
        <f ca="1">INDEX({"","_","-","="},IF(OR($D98 &gt;= CB$6, $E98 &lt; CA$6), 0, 1)+IF(OR($F98 &gt;= CB$6, $G98 &lt; CA$6), 0, 2)+1)</f>
        <v/>
      </c>
      <c r="CB98" s="71" t="str">
        <f ca="1">INDEX({"","_","-","="},IF(OR($D98 &gt;= CC$6, $E98 &lt; CB$6), 0, 1)+IF(OR($F98 &gt;= CC$6, $G98 &lt; CB$6), 0, 2)+1)</f>
        <v/>
      </c>
      <c r="CC98" s="71" t="str">
        <f ca="1">INDEX({"","_","-","="},IF(OR($D98 &gt;= CD$6, $E98 &lt; CC$6), 0, 1)+IF(OR($F98 &gt;= CD$6, $G98 &lt; CC$6), 0, 2)+1)</f>
        <v/>
      </c>
      <c r="CD98" s="71" t="str">
        <f ca="1">INDEX({"","_","-","="},IF(OR($D98 &gt;= CE$6, $E98 &lt; CD$6), 0, 1)+IF(OR($F98 &gt;= CE$6, $G98 &lt; CD$6), 0, 2)+1)</f>
        <v/>
      </c>
    </row>
    <row r="99" spans="1:82">
      <c r="A99" s="8" t="str">
        <f ca="1">IF('临-进度'!N94,'临-进度'!$A94,"")</f>
        <v/>
      </c>
      <c r="B99" s="8" t="str">
        <f ca="1">IF('临-进度'!N94,'临-进度'!$B94,"")</f>
        <v/>
      </c>
      <c r="C99" s="8" t="str">
        <f ca="1">IF('临-进度'!N94,'临-进度'!$F94,"")</f>
        <v/>
      </c>
      <c r="D99" s="42" t="str">
        <f ca="1">IF('临-进度'!$N94,'临-进度'!$J94,"")</f>
        <v/>
      </c>
      <c r="E99" s="42" t="str">
        <f ca="1">IF('临-进度'!$N94,'临-进度'!$AF94,"")</f>
        <v/>
      </c>
      <c r="F99" s="42" t="str">
        <f ca="1">IF('临-进度'!$N94,'临-进度'!$K94,"")</f>
        <v/>
      </c>
      <c r="G99" s="76" t="str">
        <f ca="1">IF('临-进度'!$N94,'临-进度'!$AG94,"")</f>
        <v/>
      </c>
      <c r="H99" s="71" t="str">
        <f ca="1">INDEX({"","_","-","="},IF(OR($D99 &gt;= I$6, $E99 &lt; H$6), 0, 1)+IF(OR($F99 &gt;= I$6, $G99 &lt; H$6), 0, 2)+1)</f>
        <v/>
      </c>
      <c r="I99" s="71" t="str">
        <f ca="1">INDEX({"","_","-","="},IF(OR($D99 &gt;= J$6, $E99 &lt; I$6), 0, 1)+IF(OR($F99 &gt;= J$6, $G99 &lt; I$6), 0, 2)+1)</f>
        <v/>
      </c>
      <c r="J99" s="71" t="str">
        <f ca="1">INDEX({"","_","-","="},IF(OR($D99 &gt;= K$6, $E99 &lt; J$6), 0, 1)+IF(OR($F99 &gt;= K$6, $G99 &lt; J$6), 0, 2)+1)</f>
        <v/>
      </c>
      <c r="K99" s="71" t="str">
        <f ca="1">INDEX({"","_","-","="},IF(OR($D99 &gt;= L$6, $E99 &lt; K$6), 0, 1)+IF(OR($F99 &gt;= L$6, $G99 &lt; K$6), 0, 2)+1)</f>
        <v/>
      </c>
      <c r="L99" s="71" t="str">
        <f ca="1">INDEX({"","_","-","="},IF(OR($D99 &gt;= M$6, $E99 &lt; L$6), 0, 1)+IF(OR($F99 &gt;= M$6, $G99 &lt; L$6), 0, 2)+1)</f>
        <v/>
      </c>
      <c r="M99" s="71" t="str">
        <f ca="1">INDEX({"","_","-","="},IF(OR($D99 &gt;= N$6, $E99 &lt; M$6), 0, 1)+IF(OR($F99 &gt;= N$6, $G99 &lt; M$6), 0, 2)+1)</f>
        <v/>
      </c>
      <c r="N99" s="71" t="str">
        <f ca="1">INDEX({"","_","-","="},IF(OR($D99 &gt;= O$6, $E99 &lt; N$6), 0, 1)+IF(OR($F99 &gt;= O$6, $G99 &lt; N$6), 0, 2)+1)</f>
        <v/>
      </c>
      <c r="O99" s="71" t="str">
        <f ca="1">INDEX({"","_","-","="},IF(OR($D99 &gt;= P$6, $E99 &lt; O$6), 0, 1)+IF(OR($F99 &gt;= P$6, $G99 &lt; O$6), 0, 2)+1)</f>
        <v/>
      </c>
      <c r="P99" s="71" t="str">
        <f ca="1">INDEX({"","_","-","="},IF(OR($D99 &gt;= Q$6, $E99 &lt; P$6), 0, 1)+IF(OR($F99 &gt;= Q$6, $G99 &lt; P$6), 0, 2)+1)</f>
        <v/>
      </c>
      <c r="Q99" s="71" t="str">
        <f ca="1">INDEX({"","_","-","="},IF(OR($D99 &gt;= R$6, $E99 &lt; Q$6), 0, 1)+IF(OR($F99 &gt;= R$6, $G99 &lt; Q$6), 0, 2)+1)</f>
        <v/>
      </c>
      <c r="R99" s="71" t="str">
        <f ca="1">INDEX({"","_","-","="},IF(OR($D99 &gt;= S$6, $E99 &lt; R$6), 0, 1)+IF(OR($F99 &gt;= S$6, $G99 &lt; R$6), 0, 2)+1)</f>
        <v/>
      </c>
      <c r="S99" s="71" t="str">
        <f ca="1">INDEX({"","_","-","="},IF(OR($D99 &gt;= T$6, $E99 &lt; S$6), 0, 1)+IF(OR($F99 &gt;= T$6, $G99 &lt; S$6), 0, 2)+1)</f>
        <v/>
      </c>
      <c r="T99" s="71" t="str">
        <f ca="1">INDEX({"","_","-","="},IF(OR($D99 &gt;= U$6, $E99 &lt; T$6), 0, 1)+IF(OR($F99 &gt;= U$6, $G99 &lt; T$6), 0, 2)+1)</f>
        <v/>
      </c>
      <c r="U99" s="71" t="str">
        <f ca="1">INDEX({"","_","-","="},IF(OR($D99 &gt;= V$6, $E99 &lt; U$6), 0, 1)+IF(OR($F99 &gt;= V$6, $G99 &lt; U$6), 0, 2)+1)</f>
        <v/>
      </c>
      <c r="V99" s="71" t="str">
        <f ca="1">INDEX({"","_","-","="},IF(OR($D99 &gt;= W$6, $E99 &lt; V$6), 0, 1)+IF(OR($F99 &gt;= W$6, $G99 &lt; V$6), 0, 2)+1)</f>
        <v/>
      </c>
      <c r="W99" s="71" t="str">
        <f ca="1">INDEX({"","_","-","="},IF(OR($D99 &gt;= X$6, $E99 &lt; W$6), 0, 1)+IF(OR($F99 &gt;= X$6, $G99 &lt; W$6), 0, 2)+1)</f>
        <v/>
      </c>
      <c r="X99" s="71" t="str">
        <f ca="1">INDEX({"","_","-","="},IF(OR($D99 &gt;= Y$6, $E99 &lt; X$6), 0, 1)+IF(OR($F99 &gt;= Y$6, $G99 &lt; X$6), 0, 2)+1)</f>
        <v/>
      </c>
      <c r="Y99" s="71" t="str">
        <f ca="1">INDEX({"","_","-","="},IF(OR($D99 &gt;= Z$6, $E99 &lt; Y$6), 0, 1)+IF(OR($F99 &gt;= Z$6, $G99 &lt; Y$6), 0, 2)+1)</f>
        <v/>
      </c>
      <c r="Z99" s="71" t="str">
        <f ca="1">INDEX({"","_","-","="},IF(OR($D99 &gt;= AA$6, $E99 &lt; Z$6), 0, 1)+IF(OR($F99 &gt;= AA$6, $G99 &lt; Z$6), 0, 2)+1)</f>
        <v/>
      </c>
      <c r="AA99" s="71" t="str">
        <f ca="1">INDEX({"","_","-","="},IF(OR($D99 &gt;= AB$6, $E99 &lt; AA$6), 0, 1)+IF(OR($F99 &gt;= AB$6, $G99 &lt; AA$6), 0, 2)+1)</f>
        <v/>
      </c>
      <c r="AB99" s="71" t="str">
        <f ca="1">INDEX({"","_","-","="},IF(OR($D99 &gt;= AC$6, $E99 &lt; AB$6), 0, 1)+IF(OR($F99 &gt;= AC$6, $G99 &lt; AB$6), 0, 2)+1)</f>
        <v/>
      </c>
      <c r="AC99" s="71" t="str">
        <f ca="1">INDEX({"","_","-","="},IF(OR($D99 &gt;= AD$6, $E99 &lt; AC$6), 0, 1)+IF(OR($F99 &gt;= AD$6, $G99 &lt; AC$6), 0, 2)+1)</f>
        <v/>
      </c>
      <c r="AD99" s="71" t="str">
        <f ca="1">INDEX({"","_","-","="},IF(OR($D99 &gt;= AE$6, $E99 &lt; AD$6), 0, 1)+IF(OR($F99 &gt;= AE$6, $G99 &lt; AD$6), 0, 2)+1)</f>
        <v/>
      </c>
      <c r="AE99" s="71" t="str">
        <f ca="1">INDEX({"","_","-","="},IF(OR($D99 &gt;= AF$6, $E99 &lt; AE$6), 0, 1)+IF(OR($F99 &gt;= AF$6, $G99 &lt; AE$6), 0, 2)+1)</f>
        <v/>
      </c>
      <c r="AF99" s="71" t="str">
        <f ca="1">INDEX({"","_","-","="},IF(OR($D99 &gt;= AG$6, $E99 &lt; AF$6), 0, 1)+IF(OR($F99 &gt;= AG$6, $G99 &lt; AF$6), 0, 2)+1)</f>
        <v/>
      </c>
      <c r="AG99" s="71" t="str">
        <f ca="1">INDEX({"","_","-","="},IF(OR($D99 &gt;= AH$6, $E99 &lt; AG$6), 0, 1)+IF(OR($F99 &gt;= AH$6, $G99 &lt; AG$6), 0, 2)+1)</f>
        <v/>
      </c>
      <c r="AH99" s="71" t="str">
        <f ca="1">INDEX({"","_","-","="},IF(OR($D99 &gt;= AI$6, $E99 &lt; AH$6), 0, 1)+IF(OR($F99 &gt;= AI$6, $G99 &lt; AH$6), 0, 2)+1)</f>
        <v/>
      </c>
      <c r="AI99" s="71" t="str">
        <f ca="1">INDEX({"","_","-","="},IF(OR($D99 &gt;= AJ$6, $E99 &lt; AI$6), 0, 1)+IF(OR($F99 &gt;= AJ$6, $G99 &lt; AI$6), 0, 2)+1)</f>
        <v/>
      </c>
      <c r="AJ99" s="71" t="str">
        <f ca="1">INDEX({"","_","-","="},IF(OR($D99 &gt;= AK$6, $E99 &lt; AJ$6), 0, 1)+IF(OR($F99 &gt;= AK$6, $G99 &lt; AJ$6), 0, 2)+1)</f>
        <v/>
      </c>
      <c r="AK99" s="71" t="str">
        <f ca="1">INDEX({"","_","-","="},IF(OR($D99 &gt;= AL$6, $E99 &lt; AK$6), 0, 1)+IF(OR($F99 &gt;= AL$6, $G99 &lt; AK$6), 0, 2)+1)</f>
        <v/>
      </c>
      <c r="AL99" s="71" t="str">
        <f ca="1">INDEX({"","_","-","="},IF(OR($D99 &gt;= AM$6, $E99 &lt; AL$6), 0, 1)+IF(OR($F99 &gt;= AM$6, $G99 &lt; AL$6), 0, 2)+1)</f>
        <v/>
      </c>
      <c r="AM99" s="71" t="str">
        <f ca="1">INDEX({"","_","-","="},IF(OR($D99 &gt;= AN$6, $E99 &lt; AM$6), 0, 1)+IF(OR($F99 &gt;= AN$6, $G99 &lt; AM$6), 0, 2)+1)</f>
        <v/>
      </c>
      <c r="AN99" s="71" t="str">
        <f ca="1">INDEX({"","_","-","="},IF(OR($D99 &gt;= AO$6, $E99 &lt; AN$6), 0, 1)+IF(OR($F99 &gt;= AO$6, $G99 &lt; AN$6), 0, 2)+1)</f>
        <v/>
      </c>
      <c r="AO99" s="71" t="str">
        <f ca="1">INDEX({"","_","-","="},IF(OR($D99 &gt;= AP$6, $E99 &lt; AO$6), 0, 1)+IF(OR($F99 &gt;= AP$6, $G99 &lt; AO$6), 0, 2)+1)</f>
        <v/>
      </c>
      <c r="AP99" s="71" t="str">
        <f ca="1">INDEX({"","_","-","="},IF(OR($D99 &gt;= AQ$6, $E99 &lt; AP$6), 0, 1)+IF(OR($F99 &gt;= AQ$6, $G99 &lt; AP$6), 0, 2)+1)</f>
        <v/>
      </c>
      <c r="AQ99" s="71" t="str">
        <f ca="1">INDEX({"","_","-","="},IF(OR($D99 &gt;= AR$6, $E99 &lt; AQ$6), 0, 1)+IF(OR($F99 &gt;= AR$6, $G99 &lt; AQ$6), 0, 2)+1)</f>
        <v/>
      </c>
      <c r="AR99" s="71" t="str">
        <f ca="1">INDEX({"","_","-","="},IF(OR($D99 &gt;= AS$6, $E99 &lt; AR$6), 0, 1)+IF(OR($F99 &gt;= AS$6, $G99 &lt; AR$6), 0, 2)+1)</f>
        <v/>
      </c>
      <c r="AS99" s="71" t="str">
        <f ca="1">INDEX({"","_","-","="},IF(OR($D99 &gt;= AT$6, $E99 &lt; AS$6), 0, 1)+IF(OR($F99 &gt;= AT$6, $G99 &lt; AS$6), 0, 2)+1)</f>
        <v/>
      </c>
      <c r="AT99" s="71" t="str">
        <f ca="1">INDEX({"","_","-","="},IF(OR($D99 &gt;= AU$6, $E99 &lt; AT$6), 0, 1)+IF(OR($F99 &gt;= AU$6, $G99 &lt; AT$6), 0, 2)+1)</f>
        <v/>
      </c>
      <c r="AU99" s="71" t="str">
        <f ca="1">INDEX({"","_","-","="},IF(OR($D99 &gt;= AV$6, $E99 &lt; AU$6), 0, 1)+IF(OR($F99 &gt;= AV$6, $G99 &lt; AU$6), 0, 2)+1)</f>
        <v/>
      </c>
      <c r="AV99" s="71" t="str">
        <f ca="1">INDEX({"","_","-","="},IF(OR($D99 &gt;= AW$6, $E99 &lt; AV$6), 0, 1)+IF(OR($F99 &gt;= AW$6, $G99 &lt; AV$6), 0, 2)+1)</f>
        <v/>
      </c>
      <c r="AW99" s="71" t="str">
        <f ca="1">INDEX({"","_","-","="},IF(OR($D99 &gt;= AX$6, $E99 &lt; AW$6), 0, 1)+IF(OR($F99 &gt;= AX$6, $G99 &lt; AW$6), 0, 2)+1)</f>
        <v/>
      </c>
      <c r="AX99" s="71" t="str">
        <f ca="1">INDEX({"","_","-","="},IF(OR($D99 &gt;= AY$6, $E99 &lt; AX$6), 0, 1)+IF(OR($F99 &gt;= AY$6, $G99 &lt; AX$6), 0, 2)+1)</f>
        <v/>
      </c>
      <c r="AY99" s="71" t="str">
        <f ca="1">INDEX({"","_","-","="},IF(OR($D99 &gt;= AZ$6, $E99 &lt; AY$6), 0, 1)+IF(OR($F99 &gt;= AZ$6, $G99 &lt; AY$6), 0, 2)+1)</f>
        <v/>
      </c>
      <c r="AZ99" s="71" t="str">
        <f ca="1">INDEX({"","_","-","="},IF(OR($D99 &gt;= BA$6, $E99 &lt; AZ$6), 0, 1)+IF(OR($F99 &gt;= BA$6, $G99 &lt; AZ$6), 0, 2)+1)</f>
        <v/>
      </c>
      <c r="BA99" s="71" t="str">
        <f ca="1">INDEX({"","_","-","="},IF(OR($D99 &gt;= BB$6, $E99 &lt; BA$6), 0, 1)+IF(OR($F99 &gt;= BB$6, $G99 &lt; BA$6), 0, 2)+1)</f>
        <v/>
      </c>
      <c r="BB99" s="71" t="str">
        <f ca="1">INDEX({"","_","-","="},IF(OR($D99 &gt;= BC$6, $E99 &lt; BB$6), 0, 1)+IF(OR($F99 &gt;= BC$6, $G99 &lt; BB$6), 0, 2)+1)</f>
        <v/>
      </c>
      <c r="BC99" s="71" t="str">
        <f ca="1">INDEX({"","_","-","="},IF(OR($D99 &gt;= BD$6, $E99 &lt; BC$6), 0, 1)+IF(OR($F99 &gt;= BD$6, $G99 &lt; BC$6), 0, 2)+1)</f>
        <v/>
      </c>
      <c r="BD99" s="71" t="str">
        <f ca="1">INDEX({"","_","-","="},IF(OR($D99 &gt;= BE$6, $E99 &lt; BD$6), 0, 1)+IF(OR($F99 &gt;= BE$6, $G99 &lt; BD$6), 0, 2)+1)</f>
        <v/>
      </c>
      <c r="BE99" s="71" t="str">
        <f ca="1">INDEX({"","_","-","="},IF(OR($D99 &gt;= BF$6, $E99 &lt; BE$6), 0, 1)+IF(OR($F99 &gt;= BF$6, $G99 &lt; BE$6), 0, 2)+1)</f>
        <v/>
      </c>
      <c r="BF99" s="71" t="str">
        <f ca="1">INDEX({"","_","-","="},IF(OR($D99 &gt;= BG$6, $E99 &lt; BF$6), 0, 1)+IF(OR($F99 &gt;= BG$6, $G99 &lt; BF$6), 0, 2)+1)</f>
        <v/>
      </c>
      <c r="BG99" s="71" t="str">
        <f ca="1">INDEX({"","_","-","="},IF(OR($D99 &gt;= BH$6, $E99 &lt; BG$6), 0, 1)+IF(OR($F99 &gt;= BH$6, $G99 &lt; BG$6), 0, 2)+1)</f>
        <v/>
      </c>
      <c r="BH99" s="71" t="str">
        <f ca="1">INDEX({"","_","-","="},IF(OR($D99 &gt;= BI$6, $E99 &lt; BH$6), 0, 1)+IF(OR($F99 &gt;= BI$6, $G99 &lt; BH$6), 0, 2)+1)</f>
        <v/>
      </c>
      <c r="BI99" s="71" t="str">
        <f ca="1">INDEX({"","_","-","="},IF(OR($D99 &gt;= BJ$6, $E99 &lt; BI$6), 0, 1)+IF(OR($F99 &gt;= BJ$6, $G99 &lt; BI$6), 0, 2)+1)</f>
        <v/>
      </c>
      <c r="BJ99" s="71" t="str">
        <f ca="1">INDEX({"","_","-","="},IF(OR($D99 &gt;= BK$6, $E99 &lt; BJ$6), 0, 1)+IF(OR($F99 &gt;= BK$6, $G99 &lt; BJ$6), 0, 2)+1)</f>
        <v/>
      </c>
      <c r="BK99" s="71" t="str">
        <f ca="1">INDEX({"","_","-","="},IF(OR($D99 &gt;= BL$6, $E99 &lt; BK$6), 0, 1)+IF(OR($F99 &gt;= BL$6, $G99 &lt; BK$6), 0, 2)+1)</f>
        <v/>
      </c>
      <c r="BL99" s="71" t="str">
        <f ca="1">INDEX({"","_","-","="},IF(OR($D99 &gt;= BM$6, $E99 &lt; BL$6), 0, 1)+IF(OR($F99 &gt;= BM$6, $G99 &lt; BL$6), 0, 2)+1)</f>
        <v/>
      </c>
      <c r="BM99" s="71" t="str">
        <f ca="1">INDEX({"","_","-","="},IF(OR($D99 &gt;= BN$6, $E99 &lt; BM$6), 0, 1)+IF(OR($F99 &gt;= BN$6, $G99 &lt; BM$6), 0, 2)+1)</f>
        <v/>
      </c>
      <c r="BN99" s="71" t="str">
        <f ca="1">INDEX({"","_","-","="},IF(OR($D99 &gt;= BO$6, $E99 &lt; BN$6), 0, 1)+IF(OR($F99 &gt;= BO$6, $G99 &lt; BN$6), 0, 2)+1)</f>
        <v/>
      </c>
      <c r="BO99" s="71" t="str">
        <f ca="1">INDEX({"","_","-","="},IF(OR($D99 &gt;= BP$6, $E99 &lt; BO$6), 0, 1)+IF(OR($F99 &gt;= BP$6, $G99 &lt; BO$6), 0, 2)+1)</f>
        <v/>
      </c>
      <c r="BP99" s="71" t="str">
        <f ca="1">INDEX({"","_","-","="},IF(OR($D99 &gt;= BQ$6, $E99 &lt; BP$6), 0, 1)+IF(OR($F99 &gt;= BQ$6, $G99 &lt; BP$6), 0, 2)+1)</f>
        <v/>
      </c>
      <c r="BQ99" s="71" t="str">
        <f ca="1">INDEX({"","_","-","="},IF(OR($D99 &gt;= BR$6, $E99 &lt; BQ$6), 0, 1)+IF(OR($F99 &gt;= BR$6, $G99 &lt; BQ$6), 0, 2)+1)</f>
        <v/>
      </c>
      <c r="BR99" s="71" t="str">
        <f ca="1">INDEX({"","_","-","="},IF(OR($D99 &gt;= BS$6, $E99 &lt; BR$6), 0, 1)+IF(OR($F99 &gt;= BS$6, $G99 &lt; BR$6), 0, 2)+1)</f>
        <v/>
      </c>
      <c r="BS99" s="71" t="str">
        <f ca="1">INDEX({"","_","-","="},IF(OR($D99 &gt;= BT$6, $E99 &lt; BS$6), 0, 1)+IF(OR($F99 &gt;= BT$6, $G99 &lt; BS$6), 0, 2)+1)</f>
        <v/>
      </c>
      <c r="BT99" s="71" t="str">
        <f ca="1">INDEX({"","_","-","="},IF(OR($D99 &gt;= BU$6, $E99 &lt; BT$6), 0, 1)+IF(OR($F99 &gt;= BU$6, $G99 &lt; BT$6), 0, 2)+1)</f>
        <v/>
      </c>
      <c r="BU99" s="71" t="str">
        <f ca="1">INDEX({"","_","-","="},IF(OR($D99 &gt;= BV$6, $E99 &lt; BU$6), 0, 1)+IF(OR($F99 &gt;= BV$6, $G99 &lt; BU$6), 0, 2)+1)</f>
        <v/>
      </c>
      <c r="BV99" s="71" t="str">
        <f ca="1">INDEX({"","_","-","="},IF(OR($D99 &gt;= BW$6, $E99 &lt; BV$6), 0, 1)+IF(OR($F99 &gt;= BW$6, $G99 &lt; BV$6), 0, 2)+1)</f>
        <v/>
      </c>
      <c r="BW99" s="71" t="str">
        <f ca="1">INDEX({"","_","-","="},IF(OR($D99 &gt;= BX$6, $E99 &lt; BW$6), 0, 1)+IF(OR($F99 &gt;= BX$6, $G99 &lt; BW$6), 0, 2)+1)</f>
        <v/>
      </c>
      <c r="BX99" s="71" t="str">
        <f ca="1">INDEX({"","_","-","="},IF(OR($D99 &gt;= BY$6, $E99 &lt; BX$6), 0, 1)+IF(OR($F99 &gt;= BY$6, $G99 &lt; BX$6), 0, 2)+1)</f>
        <v/>
      </c>
      <c r="BY99" s="71" t="str">
        <f ca="1">INDEX({"","_","-","="},IF(OR($D99 &gt;= BZ$6, $E99 &lt; BY$6), 0, 1)+IF(OR($F99 &gt;= BZ$6, $G99 &lt; BY$6), 0, 2)+1)</f>
        <v/>
      </c>
      <c r="BZ99" s="71" t="str">
        <f ca="1">INDEX({"","_","-","="},IF(OR($D99 &gt;= CA$6, $E99 &lt; BZ$6), 0, 1)+IF(OR($F99 &gt;= CA$6, $G99 &lt; BZ$6), 0, 2)+1)</f>
        <v/>
      </c>
      <c r="CA99" s="71" t="str">
        <f ca="1">INDEX({"","_","-","="},IF(OR($D99 &gt;= CB$6, $E99 &lt; CA$6), 0, 1)+IF(OR($F99 &gt;= CB$6, $G99 &lt; CA$6), 0, 2)+1)</f>
        <v/>
      </c>
      <c r="CB99" s="71" t="str">
        <f ca="1">INDEX({"","_","-","="},IF(OR($D99 &gt;= CC$6, $E99 &lt; CB$6), 0, 1)+IF(OR($F99 &gt;= CC$6, $G99 &lt; CB$6), 0, 2)+1)</f>
        <v/>
      </c>
      <c r="CC99" s="71" t="str">
        <f ca="1">INDEX({"","_","-","="},IF(OR($D99 &gt;= CD$6, $E99 &lt; CC$6), 0, 1)+IF(OR($F99 &gt;= CD$6, $G99 &lt; CC$6), 0, 2)+1)</f>
        <v/>
      </c>
      <c r="CD99" s="71" t="str">
        <f ca="1">INDEX({"","_","-","="},IF(OR($D99 &gt;= CE$6, $E99 &lt; CD$6), 0, 1)+IF(OR($F99 &gt;= CE$6, $G99 &lt; CD$6), 0, 2)+1)</f>
        <v/>
      </c>
    </row>
    <row r="100" spans="1:82">
      <c r="A100" s="8" t="str">
        <f ca="1">IF('临-进度'!N95,'临-进度'!$A95,"")</f>
        <v/>
      </c>
      <c r="B100" s="8" t="str">
        <f ca="1">IF('临-进度'!N95,'临-进度'!$B95,"")</f>
        <v/>
      </c>
      <c r="C100" s="8" t="str">
        <f ca="1">IF('临-进度'!N95,'临-进度'!$F95,"")</f>
        <v/>
      </c>
      <c r="D100" s="42" t="str">
        <f ca="1">IF('临-进度'!$N95,'临-进度'!$J95,"")</f>
        <v/>
      </c>
      <c r="E100" s="42" t="str">
        <f ca="1">IF('临-进度'!$N95,'临-进度'!$AF95,"")</f>
        <v/>
      </c>
      <c r="F100" s="42" t="str">
        <f ca="1">IF('临-进度'!$N95,'临-进度'!$K95,"")</f>
        <v/>
      </c>
      <c r="G100" s="76" t="str">
        <f ca="1">IF('临-进度'!$N95,'临-进度'!$AG95,"")</f>
        <v/>
      </c>
      <c r="H100" s="71" t="str">
        <f ca="1">INDEX({"","_","-","="},IF(OR($D100 &gt;= I$6, $E100 &lt; H$6), 0, 1)+IF(OR($F100 &gt;= I$6, $G100 &lt; H$6), 0, 2)+1)</f>
        <v/>
      </c>
      <c r="I100" s="71" t="str">
        <f ca="1">INDEX({"","_","-","="},IF(OR($D100 &gt;= J$6, $E100 &lt; I$6), 0, 1)+IF(OR($F100 &gt;= J$6, $G100 &lt; I$6), 0, 2)+1)</f>
        <v/>
      </c>
      <c r="J100" s="71" t="str">
        <f ca="1">INDEX({"","_","-","="},IF(OR($D100 &gt;= K$6, $E100 &lt; J$6), 0, 1)+IF(OR($F100 &gt;= K$6, $G100 &lt; J$6), 0, 2)+1)</f>
        <v/>
      </c>
      <c r="K100" s="71" t="str">
        <f ca="1">INDEX({"","_","-","="},IF(OR($D100 &gt;= L$6, $E100 &lt; K$6), 0, 1)+IF(OR($F100 &gt;= L$6, $G100 &lt; K$6), 0, 2)+1)</f>
        <v/>
      </c>
      <c r="L100" s="71" t="str">
        <f ca="1">INDEX({"","_","-","="},IF(OR($D100 &gt;= M$6, $E100 &lt; L$6), 0, 1)+IF(OR($F100 &gt;= M$6, $G100 &lt; L$6), 0, 2)+1)</f>
        <v/>
      </c>
      <c r="M100" s="71" t="str">
        <f ca="1">INDEX({"","_","-","="},IF(OR($D100 &gt;= N$6, $E100 &lt; M$6), 0, 1)+IF(OR($F100 &gt;= N$6, $G100 &lt; M$6), 0, 2)+1)</f>
        <v/>
      </c>
      <c r="N100" s="71" t="str">
        <f ca="1">INDEX({"","_","-","="},IF(OR($D100 &gt;= O$6, $E100 &lt; N$6), 0, 1)+IF(OR($F100 &gt;= O$6, $G100 &lt; N$6), 0, 2)+1)</f>
        <v/>
      </c>
      <c r="O100" s="71" t="str">
        <f ca="1">INDEX({"","_","-","="},IF(OR($D100 &gt;= P$6, $E100 &lt; O$6), 0, 1)+IF(OR($F100 &gt;= P$6, $G100 &lt; O$6), 0, 2)+1)</f>
        <v/>
      </c>
      <c r="P100" s="71" t="str">
        <f ca="1">INDEX({"","_","-","="},IF(OR($D100 &gt;= Q$6, $E100 &lt; P$6), 0, 1)+IF(OR($F100 &gt;= Q$6, $G100 &lt; P$6), 0, 2)+1)</f>
        <v/>
      </c>
      <c r="Q100" s="71" t="str">
        <f ca="1">INDEX({"","_","-","="},IF(OR($D100 &gt;= R$6, $E100 &lt; Q$6), 0, 1)+IF(OR($F100 &gt;= R$6, $G100 &lt; Q$6), 0, 2)+1)</f>
        <v/>
      </c>
      <c r="R100" s="71" t="str">
        <f ca="1">INDEX({"","_","-","="},IF(OR($D100 &gt;= S$6, $E100 &lt; R$6), 0, 1)+IF(OR($F100 &gt;= S$6, $G100 &lt; R$6), 0, 2)+1)</f>
        <v/>
      </c>
      <c r="S100" s="71" t="str">
        <f ca="1">INDEX({"","_","-","="},IF(OR($D100 &gt;= T$6, $E100 &lt; S$6), 0, 1)+IF(OR($F100 &gt;= T$6, $G100 &lt; S$6), 0, 2)+1)</f>
        <v/>
      </c>
      <c r="T100" s="71" t="str">
        <f ca="1">INDEX({"","_","-","="},IF(OR($D100 &gt;= U$6, $E100 &lt; T$6), 0, 1)+IF(OR($F100 &gt;= U$6, $G100 &lt; T$6), 0, 2)+1)</f>
        <v/>
      </c>
      <c r="U100" s="71" t="str">
        <f ca="1">INDEX({"","_","-","="},IF(OR($D100 &gt;= V$6, $E100 &lt; U$6), 0, 1)+IF(OR($F100 &gt;= V$6, $G100 &lt; U$6), 0, 2)+1)</f>
        <v/>
      </c>
      <c r="V100" s="71" t="str">
        <f ca="1">INDEX({"","_","-","="},IF(OR($D100 &gt;= W$6, $E100 &lt; V$6), 0, 1)+IF(OR($F100 &gt;= W$6, $G100 &lt; V$6), 0, 2)+1)</f>
        <v/>
      </c>
      <c r="W100" s="71" t="str">
        <f ca="1">INDEX({"","_","-","="},IF(OR($D100 &gt;= X$6, $E100 &lt; W$6), 0, 1)+IF(OR($F100 &gt;= X$6, $G100 &lt; W$6), 0, 2)+1)</f>
        <v/>
      </c>
      <c r="X100" s="71" t="str">
        <f ca="1">INDEX({"","_","-","="},IF(OR($D100 &gt;= Y$6, $E100 &lt; X$6), 0, 1)+IF(OR($F100 &gt;= Y$6, $G100 &lt; X$6), 0, 2)+1)</f>
        <v/>
      </c>
      <c r="Y100" s="71" t="str">
        <f ca="1">INDEX({"","_","-","="},IF(OR($D100 &gt;= Z$6, $E100 &lt; Y$6), 0, 1)+IF(OR($F100 &gt;= Z$6, $G100 &lt; Y$6), 0, 2)+1)</f>
        <v/>
      </c>
      <c r="Z100" s="71" t="str">
        <f ca="1">INDEX({"","_","-","="},IF(OR($D100 &gt;= AA$6, $E100 &lt; Z$6), 0, 1)+IF(OR($F100 &gt;= AA$6, $G100 &lt; Z$6), 0, 2)+1)</f>
        <v/>
      </c>
      <c r="AA100" s="71" t="str">
        <f ca="1">INDEX({"","_","-","="},IF(OR($D100 &gt;= AB$6, $E100 &lt; AA$6), 0, 1)+IF(OR($F100 &gt;= AB$6, $G100 &lt; AA$6), 0, 2)+1)</f>
        <v/>
      </c>
      <c r="AB100" s="71" t="str">
        <f ca="1">INDEX({"","_","-","="},IF(OR($D100 &gt;= AC$6, $E100 &lt; AB$6), 0, 1)+IF(OR($F100 &gt;= AC$6, $G100 &lt; AB$6), 0, 2)+1)</f>
        <v/>
      </c>
      <c r="AC100" s="71" t="str">
        <f ca="1">INDEX({"","_","-","="},IF(OR($D100 &gt;= AD$6, $E100 &lt; AC$6), 0, 1)+IF(OR($F100 &gt;= AD$6, $G100 &lt; AC$6), 0, 2)+1)</f>
        <v/>
      </c>
      <c r="AD100" s="71" t="str">
        <f ca="1">INDEX({"","_","-","="},IF(OR($D100 &gt;= AE$6, $E100 &lt; AD$6), 0, 1)+IF(OR($F100 &gt;= AE$6, $G100 &lt; AD$6), 0, 2)+1)</f>
        <v/>
      </c>
      <c r="AE100" s="71" t="str">
        <f ca="1">INDEX({"","_","-","="},IF(OR($D100 &gt;= AF$6, $E100 &lt; AE$6), 0, 1)+IF(OR($F100 &gt;= AF$6, $G100 &lt; AE$6), 0, 2)+1)</f>
        <v/>
      </c>
      <c r="AF100" s="71" t="str">
        <f ca="1">INDEX({"","_","-","="},IF(OR($D100 &gt;= AG$6, $E100 &lt; AF$6), 0, 1)+IF(OR($F100 &gt;= AG$6, $G100 &lt; AF$6), 0, 2)+1)</f>
        <v/>
      </c>
      <c r="AG100" s="71" t="str">
        <f ca="1">INDEX({"","_","-","="},IF(OR($D100 &gt;= AH$6, $E100 &lt; AG$6), 0, 1)+IF(OR($F100 &gt;= AH$6, $G100 &lt; AG$6), 0, 2)+1)</f>
        <v/>
      </c>
      <c r="AH100" s="71" t="str">
        <f ca="1">INDEX({"","_","-","="},IF(OR($D100 &gt;= AI$6, $E100 &lt; AH$6), 0, 1)+IF(OR($F100 &gt;= AI$6, $G100 &lt; AH$6), 0, 2)+1)</f>
        <v/>
      </c>
      <c r="AI100" s="71" t="str">
        <f ca="1">INDEX({"","_","-","="},IF(OR($D100 &gt;= AJ$6, $E100 &lt; AI$6), 0, 1)+IF(OR($F100 &gt;= AJ$6, $G100 &lt; AI$6), 0, 2)+1)</f>
        <v/>
      </c>
      <c r="AJ100" s="71" t="str">
        <f ca="1">INDEX({"","_","-","="},IF(OR($D100 &gt;= AK$6, $E100 &lt; AJ$6), 0, 1)+IF(OR($F100 &gt;= AK$6, $G100 &lt; AJ$6), 0, 2)+1)</f>
        <v/>
      </c>
      <c r="AK100" s="71" t="str">
        <f ca="1">INDEX({"","_","-","="},IF(OR($D100 &gt;= AL$6, $E100 &lt; AK$6), 0, 1)+IF(OR($F100 &gt;= AL$6, $G100 &lt; AK$6), 0, 2)+1)</f>
        <v/>
      </c>
      <c r="AL100" s="71" t="str">
        <f ca="1">INDEX({"","_","-","="},IF(OR($D100 &gt;= AM$6, $E100 &lt; AL$6), 0, 1)+IF(OR($F100 &gt;= AM$6, $G100 &lt; AL$6), 0, 2)+1)</f>
        <v/>
      </c>
      <c r="AM100" s="71" t="str">
        <f ca="1">INDEX({"","_","-","="},IF(OR($D100 &gt;= AN$6, $E100 &lt; AM$6), 0, 1)+IF(OR($F100 &gt;= AN$6, $G100 &lt; AM$6), 0, 2)+1)</f>
        <v/>
      </c>
      <c r="AN100" s="71" t="str">
        <f ca="1">INDEX({"","_","-","="},IF(OR($D100 &gt;= AO$6, $E100 &lt; AN$6), 0, 1)+IF(OR($F100 &gt;= AO$6, $G100 &lt; AN$6), 0, 2)+1)</f>
        <v/>
      </c>
      <c r="AO100" s="71" t="str">
        <f ca="1">INDEX({"","_","-","="},IF(OR($D100 &gt;= AP$6, $E100 &lt; AO$6), 0, 1)+IF(OR($F100 &gt;= AP$6, $G100 &lt; AO$6), 0, 2)+1)</f>
        <v/>
      </c>
      <c r="AP100" s="71" t="str">
        <f ca="1">INDEX({"","_","-","="},IF(OR($D100 &gt;= AQ$6, $E100 &lt; AP$6), 0, 1)+IF(OR($F100 &gt;= AQ$6, $G100 &lt; AP$6), 0, 2)+1)</f>
        <v/>
      </c>
      <c r="AQ100" s="71" t="str">
        <f ca="1">INDEX({"","_","-","="},IF(OR($D100 &gt;= AR$6, $E100 &lt; AQ$6), 0, 1)+IF(OR($F100 &gt;= AR$6, $G100 &lt; AQ$6), 0, 2)+1)</f>
        <v/>
      </c>
      <c r="AR100" s="71" t="str">
        <f ca="1">INDEX({"","_","-","="},IF(OR($D100 &gt;= AS$6, $E100 &lt; AR$6), 0, 1)+IF(OR($F100 &gt;= AS$6, $G100 &lt; AR$6), 0, 2)+1)</f>
        <v/>
      </c>
      <c r="AS100" s="71" t="str">
        <f ca="1">INDEX({"","_","-","="},IF(OR($D100 &gt;= AT$6, $E100 &lt; AS$6), 0, 1)+IF(OR($F100 &gt;= AT$6, $G100 &lt; AS$6), 0, 2)+1)</f>
        <v/>
      </c>
      <c r="AT100" s="71" t="str">
        <f ca="1">INDEX({"","_","-","="},IF(OR($D100 &gt;= AU$6, $E100 &lt; AT$6), 0, 1)+IF(OR($F100 &gt;= AU$6, $G100 &lt; AT$6), 0, 2)+1)</f>
        <v/>
      </c>
      <c r="AU100" s="71" t="str">
        <f ca="1">INDEX({"","_","-","="},IF(OR($D100 &gt;= AV$6, $E100 &lt; AU$6), 0, 1)+IF(OR($F100 &gt;= AV$6, $G100 &lt; AU$6), 0, 2)+1)</f>
        <v/>
      </c>
      <c r="AV100" s="71" t="str">
        <f ca="1">INDEX({"","_","-","="},IF(OR($D100 &gt;= AW$6, $E100 &lt; AV$6), 0, 1)+IF(OR($F100 &gt;= AW$6, $G100 &lt; AV$6), 0, 2)+1)</f>
        <v/>
      </c>
      <c r="AW100" s="71" t="str">
        <f ca="1">INDEX({"","_","-","="},IF(OR($D100 &gt;= AX$6, $E100 &lt; AW$6), 0, 1)+IF(OR($F100 &gt;= AX$6, $G100 &lt; AW$6), 0, 2)+1)</f>
        <v/>
      </c>
      <c r="AX100" s="71" t="str">
        <f ca="1">INDEX({"","_","-","="},IF(OR($D100 &gt;= AY$6, $E100 &lt; AX$6), 0, 1)+IF(OR($F100 &gt;= AY$6, $G100 &lt; AX$6), 0, 2)+1)</f>
        <v/>
      </c>
      <c r="AY100" s="71" t="str">
        <f ca="1">INDEX({"","_","-","="},IF(OR($D100 &gt;= AZ$6, $E100 &lt; AY$6), 0, 1)+IF(OR($F100 &gt;= AZ$6, $G100 &lt; AY$6), 0, 2)+1)</f>
        <v/>
      </c>
      <c r="AZ100" s="71" t="str">
        <f ca="1">INDEX({"","_","-","="},IF(OR($D100 &gt;= BA$6, $E100 &lt; AZ$6), 0, 1)+IF(OR($F100 &gt;= BA$6, $G100 &lt; AZ$6), 0, 2)+1)</f>
        <v/>
      </c>
      <c r="BA100" s="71" t="str">
        <f ca="1">INDEX({"","_","-","="},IF(OR($D100 &gt;= BB$6, $E100 &lt; BA$6), 0, 1)+IF(OR($F100 &gt;= BB$6, $G100 &lt; BA$6), 0, 2)+1)</f>
        <v/>
      </c>
      <c r="BB100" s="71" t="str">
        <f ca="1">INDEX({"","_","-","="},IF(OR($D100 &gt;= BC$6, $E100 &lt; BB$6), 0, 1)+IF(OR($F100 &gt;= BC$6, $G100 &lt; BB$6), 0, 2)+1)</f>
        <v/>
      </c>
      <c r="BC100" s="71" t="str">
        <f ca="1">INDEX({"","_","-","="},IF(OR($D100 &gt;= BD$6, $E100 &lt; BC$6), 0, 1)+IF(OR($F100 &gt;= BD$6, $G100 &lt; BC$6), 0, 2)+1)</f>
        <v/>
      </c>
      <c r="BD100" s="71" t="str">
        <f ca="1">INDEX({"","_","-","="},IF(OR($D100 &gt;= BE$6, $E100 &lt; BD$6), 0, 1)+IF(OR($F100 &gt;= BE$6, $G100 &lt; BD$6), 0, 2)+1)</f>
        <v/>
      </c>
      <c r="BE100" s="71" t="str">
        <f ca="1">INDEX({"","_","-","="},IF(OR($D100 &gt;= BF$6, $E100 &lt; BE$6), 0, 1)+IF(OR($F100 &gt;= BF$6, $G100 &lt; BE$6), 0, 2)+1)</f>
        <v/>
      </c>
      <c r="BF100" s="71" t="str">
        <f ca="1">INDEX({"","_","-","="},IF(OR($D100 &gt;= BG$6, $E100 &lt; BF$6), 0, 1)+IF(OR($F100 &gt;= BG$6, $G100 &lt; BF$6), 0, 2)+1)</f>
        <v/>
      </c>
      <c r="BG100" s="71" t="str">
        <f ca="1">INDEX({"","_","-","="},IF(OR($D100 &gt;= BH$6, $E100 &lt; BG$6), 0, 1)+IF(OR($F100 &gt;= BH$6, $G100 &lt; BG$6), 0, 2)+1)</f>
        <v/>
      </c>
      <c r="BH100" s="71" t="str">
        <f ca="1">INDEX({"","_","-","="},IF(OR($D100 &gt;= BI$6, $E100 &lt; BH$6), 0, 1)+IF(OR($F100 &gt;= BI$6, $G100 &lt; BH$6), 0, 2)+1)</f>
        <v/>
      </c>
      <c r="BI100" s="71" t="str">
        <f ca="1">INDEX({"","_","-","="},IF(OR($D100 &gt;= BJ$6, $E100 &lt; BI$6), 0, 1)+IF(OR($F100 &gt;= BJ$6, $G100 &lt; BI$6), 0, 2)+1)</f>
        <v/>
      </c>
      <c r="BJ100" s="71" t="str">
        <f ca="1">INDEX({"","_","-","="},IF(OR($D100 &gt;= BK$6, $E100 &lt; BJ$6), 0, 1)+IF(OR($F100 &gt;= BK$6, $G100 &lt; BJ$6), 0, 2)+1)</f>
        <v/>
      </c>
      <c r="BK100" s="71" t="str">
        <f ca="1">INDEX({"","_","-","="},IF(OR($D100 &gt;= BL$6, $E100 &lt; BK$6), 0, 1)+IF(OR($F100 &gt;= BL$6, $G100 &lt; BK$6), 0, 2)+1)</f>
        <v/>
      </c>
      <c r="BL100" s="71" t="str">
        <f ca="1">INDEX({"","_","-","="},IF(OR($D100 &gt;= BM$6, $E100 &lt; BL$6), 0, 1)+IF(OR($F100 &gt;= BM$6, $G100 &lt; BL$6), 0, 2)+1)</f>
        <v/>
      </c>
      <c r="BM100" s="71" t="str">
        <f ca="1">INDEX({"","_","-","="},IF(OR($D100 &gt;= BN$6, $E100 &lt; BM$6), 0, 1)+IF(OR($F100 &gt;= BN$6, $G100 &lt; BM$6), 0, 2)+1)</f>
        <v/>
      </c>
      <c r="BN100" s="71" t="str">
        <f ca="1">INDEX({"","_","-","="},IF(OR($D100 &gt;= BO$6, $E100 &lt; BN$6), 0, 1)+IF(OR($F100 &gt;= BO$6, $G100 &lt; BN$6), 0, 2)+1)</f>
        <v/>
      </c>
      <c r="BO100" s="71" t="str">
        <f ca="1">INDEX({"","_","-","="},IF(OR($D100 &gt;= BP$6, $E100 &lt; BO$6), 0, 1)+IF(OR($F100 &gt;= BP$6, $G100 &lt; BO$6), 0, 2)+1)</f>
        <v/>
      </c>
      <c r="BP100" s="71" t="str">
        <f ca="1">INDEX({"","_","-","="},IF(OR($D100 &gt;= BQ$6, $E100 &lt; BP$6), 0, 1)+IF(OR($F100 &gt;= BQ$6, $G100 &lt; BP$6), 0, 2)+1)</f>
        <v/>
      </c>
      <c r="BQ100" s="71" t="str">
        <f ca="1">INDEX({"","_","-","="},IF(OR($D100 &gt;= BR$6, $E100 &lt; BQ$6), 0, 1)+IF(OR($F100 &gt;= BR$6, $G100 &lt; BQ$6), 0, 2)+1)</f>
        <v/>
      </c>
      <c r="BR100" s="71" t="str">
        <f ca="1">INDEX({"","_","-","="},IF(OR($D100 &gt;= BS$6, $E100 &lt; BR$6), 0, 1)+IF(OR($F100 &gt;= BS$6, $G100 &lt; BR$6), 0, 2)+1)</f>
        <v/>
      </c>
      <c r="BS100" s="71" t="str">
        <f ca="1">INDEX({"","_","-","="},IF(OR($D100 &gt;= BT$6, $E100 &lt; BS$6), 0, 1)+IF(OR($F100 &gt;= BT$6, $G100 &lt; BS$6), 0, 2)+1)</f>
        <v/>
      </c>
      <c r="BT100" s="71" t="str">
        <f ca="1">INDEX({"","_","-","="},IF(OR($D100 &gt;= BU$6, $E100 &lt; BT$6), 0, 1)+IF(OR($F100 &gt;= BU$6, $G100 &lt; BT$6), 0, 2)+1)</f>
        <v/>
      </c>
      <c r="BU100" s="71" t="str">
        <f ca="1">INDEX({"","_","-","="},IF(OR($D100 &gt;= BV$6, $E100 &lt; BU$6), 0, 1)+IF(OR($F100 &gt;= BV$6, $G100 &lt; BU$6), 0, 2)+1)</f>
        <v/>
      </c>
      <c r="BV100" s="71" t="str">
        <f ca="1">INDEX({"","_","-","="},IF(OR($D100 &gt;= BW$6, $E100 &lt; BV$6), 0, 1)+IF(OR($F100 &gt;= BW$6, $G100 &lt; BV$6), 0, 2)+1)</f>
        <v/>
      </c>
      <c r="BW100" s="71" t="str">
        <f ca="1">INDEX({"","_","-","="},IF(OR($D100 &gt;= BX$6, $E100 &lt; BW$6), 0, 1)+IF(OR($F100 &gt;= BX$6, $G100 &lt; BW$6), 0, 2)+1)</f>
        <v/>
      </c>
      <c r="BX100" s="71" t="str">
        <f ca="1">INDEX({"","_","-","="},IF(OR($D100 &gt;= BY$6, $E100 &lt; BX$6), 0, 1)+IF(OR($F100 &gt;= BY$6, $G100 &lt; BX$6), 0, 2)+1)</f>
        <v/>
      </c>
      <c r="BY100" s="71" t="str">
        <f ca="1">INDEX({"","_","-","="},IF(OR($D100 &gt;= BZ$6, $E100 &lt; BY$6), 0, 1)+IF(OR($F100 &gt;= BZ$6, $G100 &lt; BY$6), 0, 2)+1)</f>
        <v/>
      </c>
      <c r="BZ100" s="71" t="str">
        <f ca="1">INDEX({"","_","-","="},IF(OR($D100 &gt;= CA$6, $E100 &lt; BZ$6), 0, 1)+IF(OR($F100 &gt;= CA$6, $G100 &lt; BZ$6), 0, 2)+1)</f>
        <v/>
      </c>
      <c r="CA100" s="71" t="str">
        <f ca="1">INDEX({"","_","-","="},IF(OR($D100 &gt;= CB$6, $E100 &lt; CA$6), 0, 1)+IF(OR($F100 &gt;= CB$6, $G100 &lt; CA$6), 0, 2)+1)</f>
        <v/>
      </c>
      <c r="CB100" s="71" t="str">
        <f ca="1">INDEX({"","_","-","="},IF(OR($D100 &gt;= CC$6, $E100 &lt; CB$6), 0, 1)+IF(OR($F100 &gt;= CC$6, $G100 &lt; CB$6), 0, 2)+1)</f>
        <v/>
      </c>
      <c r="CC100" s="71" t="str">
        <f ca="1">INDEX({"","_","-","="},IF(OR($D100 &gt;= CD$6, $E100 &lt; CC$6), 0, 1)+IF(OR($F100 &gt;= CD$6, $G100 &lt; CC$6), 0, 2)+1)</f>
        <v/>
      </c>
      <c r="CD100" s="71" t="str">
        <f ca="1">INDEX({"","_","-","="},IF(OR($D100 &gt;= CE$6, $E100 &lt; CD$6), 0, 1)+IF(OR($F100 &gt;= CE$6, $G100 &lt; CD$6), 0, 2)+1)</f>
        <v/>
      </c>
    </row>
    <row r="101" spans="1:82">
      <c r="A101" s="8" t="str">
        <f ca="1">IF('临-进度'!N96,'临-进度'!$A96,"")</f>
        <v/>
      </c>
      <c r="B101" s="8" t="str">
        <f ca="1">IF('临-进度'!N96,'临-进度'!$B96,"")</f>
        <v/>
      </c>
      <c r="C101" s="8" t="str">
        <f ca="1">IF('临-进度'!N96,'临-进度'!$F96,"")</f>
        <v/>
      </c>
      <c r="D101" s="42" t="str">
        <f ca="1">IF('临-进度'!$N96,'临-进度'!$J96,"")</f>
        <v/>
      </c>
      <c r="E101" s="42" t="str">
        <f ca="1">IF('临-进度'!$N96,'临-进度'!$AF96,"")</f>
        <v/>
      </c>
      <c r="F101" s="42" t="str">
        <f ca="1">IF('临-进度'!$N96,'临-进度'!$K96,"")</f>
        <v/>
      </c>
      <c r="G101" s="76" t="str">
        <f ca="1">IF('临-进度'!$N96,'临-进度'!$AG96,"")</f>
        <v/>
      </c>
      <c r="H101" s="71" t="str">
        <f ca="1">INDEX({"","_","-","="},IF(OR($D101 &gt;= I$6, $E101 &lt; H$6), 0, 1)+IF(OR($F101 &gt;= I$6, $G101 &lt; H$6), 0, 2)+1)</f>
        <v/>
      </c>
      <c r="I101" s="71" t="str">
        <f ca="1">INDEX({"","_","-","="},IF(OR($D101 &gt;= J$6, $E101 &lt; I$6), 0, 1)+IF(OR($F101 &gt;= J$6, $G101 &lt; I$6), 0, 2)+1)</f>
        <v/>
      </c>
      <c r="J101" s="71" t="str">
        <f ca="1">INDEX({"","_","-","="},IF(OR($D101 &gt;= K$6, $E101 &lt; J$6), 0, 1)+IF(OR($F101 &gt;= K$6, $G101 &lt; J$6), 0, 2)+1)</f>
        <v/>
      </c>
      <c r="K101" s="71" t="str">
        <f ca="1">INDEX({"","_","-","="},IF(OR($D101 &gt;= L$6, $E101 &lt; K$6), 0, 1)+IF(OR($F101 &gt;= L$6, $G101 &lt; K$6), 0, 2)+1)</f>
        <v/>
      </c>
      <c r="L101" s="71" t="str">
        <f ca="1">INDEX({"","_","-","="},IF(OR($D101 &gt;= M$6, $E101 &lt; L$6), 0, 1)+IF(OR($F101 &gt;= M$6, $G101 &lt; L$6), 0, 2)+1)</f>
        <v/>
      </c>
      <c r="M101" s="71" t="str">
        <f ca="1">INDEX({"","_","-","="},IF(OR($D101 &gt;= N$6, $E101 &lt; M$6), 0, 1)+IF(OR($F101 &gt;= N$6, $G101 &lt; M$6), 0, 2)+1)</f>
        <v/>
      </c>
      <c r="N101" s="71" t="str">
        <f ca="1">INDEX({"","_","-","="},IF(OR($D101 &gt;= O$6, $E101 &lt; N$6), 0, 1)+IF(OR($F101 &gt;= O$6, $G101 &lt; N$6), 0, 2)+1)</f>
        <v/>
      </c>
      <c r="O101" s="71" t="str">
        <f ca="1">INDEX({"","_","-","="},IF(OR($D101 &gt;= P$6, $E101 &lt; O$6), 0, 1)+IF(OR($F101 &gt;= P$6, $G101 &lt; O$6), 0, 2)+1)</f>
        <v/>
      </c>
      <c r="P101" s="71" t="str">
        <f ca="1">INDEX({"","_","-","="},IF(OR($D101 &gt;= Q$6, $E101 &lt; P$6), 0, 1)+IF(OR($F101 &gt;= Q$6, $G101 &lt; P$6), 0, 2)+1)</f>
        <v/>
      </c>
      <c r="Q101" s="71" t="str">
        <f ca="1">INDEX({"","_","-","="},IF(OR($D101 &gt;= R$6, $E101 &lt; Q$6), 0, 1)+IF(OR($F101 &gt;= R$6, $G101 &lt; Q$6), 0, 2)+1)</f>
        <v/>
      </c>
      <c r="R101" s="71" t="str">
        <f ca="1">INDEX({"","_","-","="},IF(OR($D101 &gt;= S$6, $E101 &lt; R$6), 0, 1)+IF(OR($F101 &gt;= S$6, $G101 &lt; R$6), 0, 2)+1)</f>
        <v/>
      </c>
      <c r="S101" s="71" t="str">
        <f ca="1">INDEX({"","_","-","="},IF(OR($D101 &gt;= T$6, $E101 &lt; S$6), 0, 1)+IF(OR($F101 &gt;= T$6, $G101 &lt; S$6), 0, 2)+1)</f>
        <v/>
      </c>
      <c r="T101" s="71" t="str">
        <f ca="1">INDEX({"","_","-","="},IF(OR($D101 &gt;= U$6, $E101 &lt; T$6), 0, 1)+IF(OR($F101 &gt;= U$6, $G101 &lt; T$6), 0, 2)+1)</f>
        <v/>
      </c>
      <c r="U101" s="71" t="str">
        <f ca="1">INDEX({"","_","-","="},IF(OR($D101 &gt;= V$6, $E101 &lt; U$6), 0, 1)+IF(OR($F101 &gt;= V$6, $G101 &lt; U$6), 0, 2)+1)</f>
        <v/>
      </c>
      <c r="V101" s="71" t="str">
        <f ca="1">INDEX({"","_","-","="},IF(OR($D101 &gt;= W$6, $E101 &lt; V$6), 0, 1)+IF(OR($F101 &gt;= W$6, $G101 &lt; V$6), 0, 2)+1)</f>
        <v/>
      </c>
      <c r="W101" s="71" t="str">
        <f ca="1">INDEX({"","_","-","="},IF(OR($D101 &gt;= X$6, $E101 &lt; W$6), 0, 1)+IF(OR($F101 &gt;= X$6, $G101 &lt; W$6), 0, 2)+1)</f>
        <v/>
      </c>
      <c r="X101" s="71" t="str">
        <f ca="1">INDEX({"","_","-","="},IF(OR($D101 &gt;= Y$6, $E101 &lt; X$6), 0, 1)+IF(OR($F101 &gt;= Y$6, $G101 &lt; X$6), 0, 2)+1)</f>
        <v/>
      </c>
      <c r="Y101" s="71" t="str">
        <f ca="1">INDEX({"","_","-","="},IF(OR($D101 &gt;= Z$6, $E101 &lt; Y$6), 0, 1)+IF(OR($F101 &gt;= Z$6, $G101 &lt; Y$6), 0, 2)+1)</f>
        <v/>
      </c>
      <c r="Z101" s="71" t="str">
        <f ca="1">INDEX({"","_","-","="},IF(OR($D101 &gt;= AA$6, $E101 &lt; Z$6), 0, 1)+IF(OR($F101 &gt;= AA$6, $G101 &lt; Z$6), 0, 2)+1)</f>
        <v/>
      </c>
      <c r="AA101" s="71" t="str">
        <f ca="1">INDEX({"","_","-","="},IF(OR($D101 &gt;= AB$6, $E101 &lt; AA$6), 0, 1)+IF(OR($F101 &gt;= AB$6, $G101 &lt; AA$6), 0, 2)+1)</f>
        <v/>
      </c>
      <c r="AB101" s="71" t="str">
        <f ca="1">INDEX({"","_","-","="},IF(OR($D101 &gt;= AC$6, $E101 &lt; AB$6), 0, 1)+IF(OR($F101 &gt;= AC$6, $G101 &lt; AB$6), 0, 2)+1)</f>
        <v/>
      </c>
      <c r="AC101" s="71" t="str">
        <f ca="1">INDEX({"","_","-","="},IF(OR($D101 &gt;= AD$6, $E101 &lt; AC$6), 0, 1)+IF(OR($F101 &gt;= AD$6, $G101 &lt; AC$6), 0, 2)+1)</f>
        <v/>
      </c>
      <c r="AD101" s="71" t="str">
        <f ca="1">INDEX({"","_","-","="},IF(OR($D101 &gt;= AE$6, $E101 &lt; AD$6), 0, 1)+IF(OR($F101 &gt;= AE$6, $G101 &lt; AD$6), 0, 2)+1)</f>
        <v/>
      </c>
      <c r="AE101" s="71" t="str">
        <f ca="1">INDEX({"","_","-","="},IF(OR($D101 &gt;= AF$6, $E101 &lt; AE$6), 0, 1)+IF(OR($F101 &gt;= AF$6, $G101 &lt; AE$6), 0, 2)+1)</f>
        <v/>
      </c>
      <c r="AF101" s="71" t="str">
        <f ca="1">INDEX({"","_","-","="},IF(OR($D101 &gt;= AG$6, $E101 &lt; AF$6), 0, 1)+IF(OR($F101 &gt;= AG$6, $G101 &lt; AF$6), 0, 2)+1)</f>
        <v/>
      </c>
      <c r="AG101" s="71" t="str">
        <f ca="1">INDEX({"","_","-","="},IF(OR($D101 &gt;= AH$6, $E101 &lt; AG$6), 0, 1)+IF(OR($F101 &gt;= AH$6, $G101 &lt; AG$6), 0, 2)+1)</f>
        <v/>
      </c>
      <c r="AH101" s="71" t="str">
        <f ca="1">INDEX({"","_","-","="},IF(OR($D101 &gt;= AI$6, $E101 &lt; AH$6), 0, 1)+IF(OR($F101 &gt;= AI$6, $G101 &lt; AH$6), 0, 2)+1)</f>
        <v/>
      </c>
      <c r="AI101" s="71" t="str">
        <f ca="1">INDEX({"","_","-","="},IF(OR($D101 &gt;= AJ$6, $E101 &lt; AI$6), 0, 1)+IF(OR($F101 &gt;= AJ$6, $G101 &lt; AI$6), 0, 2)+1)</f>
        <v/>
      </c>
      <c r="AJ101" s="71" t="str">
        <f ca="1">INDEX({"","_","-","="},IF(OR($D101 &gt;= AK$6, $E101 &lt; AJ$6), 0, 1)+IF(OR($F101 &gt;= AK$6, $G101 &lt; AJ$6), 0, 2)+1)</f>
        <v/>
      </c>
      <c r="AK101" s="71" t="str">
        <f ca="1">INDEX({"","_","-","="},IF(OR($D101 &gt;= AL$6, $E101 &lt; AK$6), 0, 1)+IF(OR($F101 &gt;= AL$6, $G101 &lt; AK$6), 0, 2)+1)</f>
        <v/>
      </c>
      <c r="AL101" s="71" t="str">
        <f ca="1">INDEX({"","_","-","="},IF(OR($D101 &gt;= AM$6, $E101 &lt; AL$6), 0, 1)+IF(OR($F101 &gt;= AM$6, $G101 &lt; AL$6), 0, 2)+1)</f>
        <v/>
      </c>
      <c r="AM101" s="71" t="str">
        <f ca="1">INDEX({"","_","-","="},IF(OR($D101 &gt;= AN$6, $E101 &lt; AM$6), 0, 1)+IF(OR($F101 &gt;= AN$6, $G101 &lt; AM$6), 0, 2)+1)</f>
        <v/>
      </c>
      <c r="AN101" s="71" t="str">
        <f ca="1">INDEX({"","_","-","="},IF(OR($D101 &gt;= AO$6, $E101 &lt; AN$6), 0, 1)+IF(OR($F101 &gt;= AO$6, $G101 &lt; AN$6), 0, 2)+1)</f>
        <v/>
      </c>
      <c r="AO101" s="71" t="str">
        <f ca="1">INDEX({"","_","-","="},IF(OR($D101 &gt;= AP$6, $E101 &lt; AO$6), 0, 1)+IF(OR($F101 &gt;= AP$6, $G101 &lt; AO$6), 0, 2)+1)</f>
        <v/>
      </c>
      <c r="AP101" s="71" t="str">
        <f ca="1">INDEX({"","_","-","="},IF(OR($D101 &gt;= AQ$6, $E101 &lt; AP$6), 0, 1)+IF(OR($F101 &gt;= AQ$6, $G101 &lt; AP$6), 0, 2)+1)</f>
        <v/>
      </c>
      <c r="AQ101" s="71" t="str">
        <f ca="1">INDEX({"","_","-","="},IF(OR($D101 &gt;= AR$6, $E101 &lt; AQ$6), 0, 1)+IF(OR($F101 &gt;= AR$6, $G101 &lt; AQ$6), 0, 2)+1)</f>
        <v/>
      </c>
      <c r="AR101" s="71" t="str">
        <f ca="1">INDEX({"","_","-","="},IF(OR($D101 &gt;= AS$6, $E101 &lt; AR$6), 0, 1)+IF(OR($F101 &gt;= AS$6, $G101 &lt; AR$6), 0, 2)+1)</f>
        <v/>
      </c>
      <c r="AS101" s="71" t="str">
        <f ca="1">INDEX({"","_","-","="},IF(OR($D101 &gt;= AT$6, $E101 &lt; AS$6), 0, 1)+IF(OR($F101 &gt;= AT$6, $G101 &lt; AS$6), 0, 2)+1)</f>
        <v/>
      </c>
      <c r="AT101" s="71" t="str">
        <f ca="1">INDEX({"","_","-","="},IF(OR($D101 &gt;= AU$6, $E101 &lt; AT$6), 0, 1)+IF(OR($F101 &gt;= AU$6, $G101 &lt; AT$6), 0, 2)+1)</f>
        <v/>
      </c>
      <c r="AU101" s="71" t="str">
        <f ca="1">INDEX({"","_","-","="},IF(OR($D101 &gt;= AV$6, $E101 &lt; AU$6), 0, 1)+IF(OR($F101 &gt;= AV$6, $G101 &lt; AU$6), 0, 2)+1)</f>
        <v/>
      </c>
      <c r="AV101" s="71" t="str">
        <f ca="1">INDEX({"","_","-","="},IF(OR($D101 &gt;= AW$6, $E101 &lt; AV$6), 0, 1)+IF(OR($F101 &gt;= AW$6, $G101 &lt; AV$6), 0, 2)+1)</f>
        <v/>
      </c>
      <c r="AW101" s="71" t="str">
        <f ca="1">INDEX({"","_","-","="},IF(OR($D101 &gt;= AX$6, $E101 &lt; AW$6), 0, 1)+IF(OR($F101 &gt;= AX$6, $G101 &lt; AW$6), 0, 2)+1)</f>
        <v/>
      </c>
      <c r="AX101" s="71" t="str">
        <f ca="1">INDEX({"","_","-","="},IF(OR($D101 &gt;= AY$6, $E101 &lt; AX$6), 0, 1)+IF(OR($F101 &gt;= AY$6, $G101 &lt; AX$6), 0, 2)+1)</f>
        <v/>
      </c>
      <c r="AY101" s="71" t="str">
        <f ca="1">INDEX({"","_","-","="},IF(OR($D101 &gt;= AZ$6, $E101 &lt; AY$6), 0, 1)+IF(OR($F101 &gt;= AZ$6, $G101 &lt; AY$6), 0, 2)+1)</f>
        <v/>
      </c>
      <c r="AZ101" s="71" t="str">
        <f ca="1">INDEX({"","_","-","="},IF(OR($D101 &gt;= BA$6, $E101 &lt; AZ$6), 0, 1)+IF(OR($F101 &gt;= BA$6, $G101 &lt; AZ$6), 0, 2)+1)</f>
        <v/>
      </c>
      <c r="BA101" s="71" t="str">
        <f ca="1">INDEX({"","_","-","="},IF(OR($D101 &gt;= BB$6, $E101 &lt; BA$6), 0, 1)+IF(OR($F101 &gt;= BB$6, $G101 &lt; BA$6), 0, 2)+1)</f>
        <v/>
      </c>
      <c r="BB101" s="71" t="str">
        <f ca="1">INDEX({"","_","-","="},IF(OR($D101 &gt;= BC$6, $E101 &lt; BB$6), 0, 1)+IF(OR($F101 &gt;= BC$6, $G101 &lt; BB$6), 0, 2)+1)</f>
        <v/>
      </c>
      <c r="BC101" s="71" t="str">
        <f ca="1">INDEX({"","_","-","="},IF(OR($D101 &gt;= BD$6, $E101 &lt; BC$6), 0, 1)+IF(OR($F101 &gt;= BD$6, $G101 &lt; BC$6), 0, 2)+1)</f>
        <v/>
      </c>
      <c r="BD101" s="71" t="str">
        <f ca="1">INDEX({"","_","-","="},IF(OR($D101 &gt;= BE$6, $E101 &lt; BD$6), 0, 1)+IF(OR($F101 &gt;= BE$6, $G101 &lt; BD$6), 0, 2)+1)</f>
        <v/>
      </c>
      <c r="BE101" s="71" t="str">
        <f ca="1">INDEX({"","_","-","="},IF(OR($D101 &gt;= BF$6, $E101 &lt; BE$6), 0, 1)+IF(OR($F101 &gt;= BF$6, $G101 &lt; BE$6), 0, 2)+1)</f>
        <v/>
      </c>
      <c r="BF101" s="71" t="str">
        <f ca="1">INDEX({"","_","-","="},IF(OR($D101 &gt;= BG$6, $E101 &lt; BF$6), 0, 1)+IF(OR($F101 &gt;= BG$6, $G101 &lt; BF$6), 0, 2)+1)</f>
        <v/>
      </c>
      <c r="BG101" s="71" t="str">
        <f ca="1">INDEX({"","_","-","="},IF(OR($D101 &gt;= BH$6, $E101 &lt; BG$6), 0, 1)+IF(OR($F101 &gt;= BH$6, $G101 &lt; BG$6), 0, 2)+1)</f>
        <v/>
      </c>
      <c r="BH101" s="71" t="str">
        <f ca="1">INDEX({"","_","-","="},IF(OR($D101 &gt;= BI$6, $E101 &lt; BH$6), 0, 1)+IF(OR($F101 &gt;= BI$6, $G101 &lt; BH$6), 0, 2)+1)</f>
        <v/>
      </c>
      <c r="BI101" s="71" t="str">
        <f ca="1">INDEX({"","_","-","="},IF(OR($D101 &gt;= BJ$6, $E101 &lt; BI$6), 0, 1)+IF(OR($F101 &gt;= BJ$6, $G101 &lt; BI$6), 0, 2)+1)</f>
        <v/>
      </c>
      <c r="BJ101" s="71" t="str">
        <f ca="1">INDEX({"","_","-","="},IF(OR($D101 &gt;= BK$6, $E101 &lt; BJ$6), 0, 1)+IF(OR($F101 &gt;= BK$6, $G101 &lt; BJ$6), 0, 2)+1)</f>
        <v/>
      </c>
      <c r="BK101" s="71" t="str">
        <f ca="1">INDEX({"","_","-","="},IF(OR($D101 &gt;= BL$6, $E101 &lt; BK$6), 0, 1)+IF(OR($F101 &gt;= BL$6, $G101 &lt; BK$6), 0, 2)+1)</f>
        <v/>
      </c>
      <c r="BL101" s="71" t="str">
        <f ca="1">INDEX({"","_","-","="},IF(OR($D101 &gt;= BM$6, $E101 &lt; BL$6), 0, 1)+IF(OR($F101 &gt;= BM$6, $G101 &lt; BL$6), 0, 2)+1)</f>
        <v/>
      </c>
      <c r="BM101" s="71" t="str">
        <f ca="1">INDEX({"","_","-","="},IF(OR($D101 &gt;= BN$6, $E101 &lt; BM$6), 0, 1)+IF(OR($F101 &gt;= BN$6, $G101 &lt; BM$6), 0, 2)+1)</f>
        <v/>
      </c>
      <c r="BN101" s="71" t="str">
        <f ca="1">INDEX({"","_","-","="},IF(OR($D101 &gt;= BO$6, $E101 &lt; BN$6), 0, 1)+IF(OR($F101 &gt;= BO$6, $G101 &lt; BN$6), 0, 2)+1)</f>
        <v/>
      </c>
      <c r="BO101" s="71" t="str">
        <f ca="1">INDEX({"","_","-","="},IF(OR($D101 &gt;= BP$6, $E101 &lt; BO$6), 0, 1)+IF(OR($F101 &gt;= BP$6, $G101 &lt; BO$6), 0, 2)+1)</f>
        <v/>
      </c>
      <c r="BP101" s="71" t="str">
        <f ca="1">INDEX({"","_","-","="},IF(OR($D101 &gt;= BQ$6, $E101 &lt; BP$6), 0, 1)+IF(OR($F101 &gt;= BQ$6, $G101 &lt; BP$6), 0, 2)+1)</f>
        <v/>
      </c>
      <c r="BQ101" s="71" t="str">
        <f ca="1">INDEX({"","_","-","="},IF(OR($D101 &gt;= BR$6, $E101 &lt; BQ$6), 0, 1)+IF(OR($F101 &gt;= BR$6, $G101 &lt; BQ$6), 0, 2)+1)</f>
        <v/>
      </c>
      <c r="BR101" s="71" t="str">
        <f ca="1">INDEX({"","_","-","="},IF(OR($D101 &gt;= BS$6, $E101 &lt; BR$6), 0, 1)+IF(OR($F101 &gt;= BS$6, $G101 &lt; BR$6), 0, 2)+1)</f>
        <v/>
      </c>
      <c r="BS101" s="71" t="str">
        <f ca="1">INDEX({"","_","-","="},IF(OR($D101 &gt;= BT$6, $E101 &lt; BS$6), 0, 1)+IF(OR($F101 &gt;= BT$6, $G101 &lt; BS$6), 0, 2)+1)</f>
        <v/>
      </c>
      <c r="BT101" s="71" t="str">
        <f ca="1">INDEX({"","_","-","="},IF(OR($D101 &gt;= BU$6, $E101 &lt; BT$6), 0, 1)+IF(OR($F101 &gt;= BU$6, $G101 &lt; BT$6), 0, 2)+1)</f>
        <v/>
      </c>
      <c r="BU101" s="71" t="str">
        <f ca="1">INDEX({"","_","-","="},IF(OR($D101 &gt;= BV$6, $E101 &lt; BU$6), 0, 1)+IF(OR($F101 &gt;= BV$6, $G101 &lt; BU$6), 0, 2)+1)</f>
        <v/>
      </c>
      <c r="BV101" s="71" t="str">
        <f ca="1">INDEX({"","_","-","="},IF(OR($D101 &gt;= BW$6, $E101 &lt; BV$6), 0, 1)+IF(OR($F101 &gt;= BW$6, $G101 &lt; BV$6), 0, 2)+1)</f>
        <v/>
      </c>
      <c r="BW101" s="71" t="str">
        <f ca="1">INDEX({"","_","-","="},IF(OR($D101 &gt;= BX$6, $E101 &lt; BW$6), 0, 1)+IF(OR($F101 &gt;= BX$6, $G101 &lt; BW$6), 0, 2)+1)</f>
        <v/>
      </c>
      <c r="BX101" s="71" t="str">
        <f ca="1">INDEX({"","_","-","="},IF(OR($D101 &gt;= BY$6, $E101 &lt; BX$6), 0, 1)+IF(OR($F101 &gt;= BY$6, $G101 &lt; BX$6), 0, 2)+1)</f>
        <v/>
      </c>
      <c r="BY101" s="71" t="str">
        <f ca="1">INDEX({"","_","-","="},IF(OR($D101 &gt;= BZ$6, $E101 &lt; BY$6), 0, 1)+IF(OR($F101 &gt;= BZ$6, $G101 &lt; BY$6), 0, 2)+1)</f>
        <v/>
      </c>
      <c r="BZ101" s="71" t="str">
        <f ca="1">INDEX({"","_","-","="},IF(OR($D101 &gt;= CA$6, $E101 &lt; BZ$6), 0, 1)+IF(OR($F101 &gt;= CA$6, $G101 &lt; BZ$6), 0, 2)+1)</f>
        <v/>
      </c>
      <c r="CA101" s="71" t="str">
        <f ca="1">INDEX({"","_","-","="},IF(OR($D101 &gt;= CB$6, $E101 &lt; CA$6), 0, 1)+IF(OR($F101 &gt;= CB$6, $G101 &lt; CA$6), 0, 2)+1)</f>
        <v/>
      </c>
      <c r="CB101" s="71" t="str">
        <f ca="1">INDEX({"","_","-","="},IF(OR($D101 &gt;= CC$6, $E101 &lt; CB$6), 0, 1)+IF(OR($F101 &gt;= CC$6, $G101 &lt; CB$6), 0, 2)+1)</f>
        <v/>
      </c>
      <c r="CC101" s="71" t="str">
        <f ca="1">INDEX({"","_","-","="},IF(OR($D101 &gt;= CD$6, $E101 &lt; CC$6), 0, 1)+IF(OR($F101 &gt;= CD$6, $G101 &lt; CC$6), 0, 2)+1)</f>
        <v/>
      </c>
      <c r="CD101" s="71" t="str">
        <f ca="1">INDEX({"","_","-","="},IF(OR($D101 &gt;= CE$6, $E101 &lt; CD$6), 0, 1)+IF(OR($F101 &gt;= CE$6, $G101 &lt; CD$6), 0, 2)+1)</f>
        <v/>
      </c>
    </row>
    <row r="102" spans="1:82">
      <c r="A102" s="8" t="str">
        <f ca="1">IF('临-进度'!N97,'临-进度'!$A97,"")</f>
        <v/>
      </c>
      <c r="B102" s="8" t="str">
        <f ca="1">IF('临-进度'!N97,'临-进度'!$B97,"")</f>
        <v/>
      </c>
      <c r="C102" s="8" t="str">
        <f ca="1">IF('临-进度'!N97,'临-进度'!$F97,"")</f>
        <v/>
      </c>
      <c r="D102" s="42" t="str">
        <f ca="1">IF('临-进度'!$N97,'临-进度'!$J97,"")</f>
        <v/>
      </c>
      <c r="E102" s="42" t="str">
        <f ca="1">IF('临-进度'!$N97,'临-进度'!$AF97,"")</f>
        <v/>
      </c>
      <c r="F102" s="42" t="str">
        <f ca="1">IF('临-进度'!$N97,'临-进度'!$K97,"")</f>
        <v/>
      </c>
      <c r="G102" s="76" t="str">
        <f ca="1">IF('临-进度'!$N97,'临-进度'!$AG97,"")</f>
        <v/>
      </c>
      <c r="H102" s="71" t="str">
        <f ca="1">INDEX({"","_","-","="},IF(OR($D102 &gt;= I$6, $E102 &lt; H$6), 0, 1)+IF(OR($F102 &gt;= I$6, $G102 &lt; H$6), 0, 2)+1)</f>
        <v/>
      </c>
      <c r="I102" s="71" t="str">
        <f ca="1">INDEX({"","_","-","="},IF(OR($D102 &gt;= J$6, $E102 &lt; I$6), 0, 1)+IF(OR($F102 &gt;= J$6, $G102 &lt; I$6), 0, 2)+1)</f>
        <v/>
      </c>
      <c r="J102" s="71" t="str">
        <f ca="1">INDEX({"","_","-","="},IF(OR($D102 &gt;= K$6, $E102 &lt; J$6), 0, 1)+IF(OR($F102 &gt;= K$6, $G102 &lt; J$6), 0, 2)+1)</f>
        <v/>
      </c>
      <c r="K102" s="71" t="str">
        <f ca="1">INDEX({"","_","-","="},IF(OR($D102 &gt;= L$6, $E102 &lt; K$6), 0, 1)+IF(OR($F102 &gt;= L$6, $G102 &lt; K$6), 0, 2)+1)</f>
        <v/>
      </c>
      <c r="L102" s="71" t="str">
        <f ca="1">INDEX({"","_","-","="},IF(OR($D102 &gt;= M$6, $E102 &lt; L$6), 0, 1)+IF(OR($F102 &gt;= M$6, $G102 &lt; L$6), 0, 2)+1)</f>
        <v/>
      </c>
      <c r="M102" s="71" t="str">
        <f ca="1">INDEX({"","_","-","="},IF(OR($D102 &gt;= N$6, $E102 &lt; M$6), 0, 1)+IF(OR($F102 &gt;= N$6, $G102 &lt; M$6), 0, 2)+1)</f>
        <v/>
      </c>
      <c r="N102" s="71" t="str">
        <f ca="1">INDEX({"","_","-","="},IF(OR($D102 &gt;= O$6, $E102 &lt; N$6), 0, 1)+IF(OR($F102 &gt;= O$6, $G102 &lt; N$6), 0, 2)+1)</f>
        <v/>
      </c>
      <c r="O102" s="71" t="str">
        <f ca="1">INDEX({"","_","-","="},IF(OR($D102 &gt;= P$6, $E102 &lt; O$6), 0, 1)+IF(OR($F102 &gt;= P$6, $G102 &lt; O$6), 0, 2)+1)</f>
        <v/>
      </c>
      <c r="P102" s="71" t="str">
        <f ca="1">INDEX({"","_","-","="},IF(OR($D102 &gt;= Q$6, $E102 &lt; P$6), 0, 1)+IF(OR($F102 &gt;= Q$6, $G102 &lt; P$6), 0, 2)+1)</f>
        <v/>
      </c>
      <c r="Q102" s="71" t="str">
        <f ca="1">INDEX({"","_","-","="},IF(OR($D102 &gt;= R$6, $E102 &lt; Q$6), 0, 1)+IF(OR($F102 &gt;= R$6, $G102 &lt; Q$6), 0, 2)+1)</f>
        <v/>
      </c>
      <c r="R102" s="71" t="str">
        <f ca="1">INDEX({"","_","-","="},IF(OR($D102 &gt;= S$6, $E102 &lt; R$6), 0, 1)+IF(OR($F102 &gt;= S$6, $G102 &lt; R$6), 0, 2)+1)</f>
        <v/>
      </c>
      <c r="S102" s="71" t="str">
        <f ca="1">INDEX({"","_","-","="},IF(OR($D102 &gt;= T$6, $E102 &lt; S$6), 0, 1)+IF(OR($F102 &gt;= T$6, $G102 &lt; S$6), 0, 2)+1)</f>
        <v/>
      </c>
      <c r="T102" s="71" t="str">
        <f ca="1">INDEX({"","_","-","="},IF(OR($D102 &gt;= U$6, $E102 &lt; T$6), 0, 1)+IF(OR($F102 &gt;= U$6, $G102 &lt; T$6), 0, 2)+1)</f>
        <v/>
      </c>
      <c r="U102" s="71" t="str">
        <f ca="1">INDEX({"","_","-","="},IF(OR($D102 &gt;= V$6, $E102 &lt; U$6), 0, 1)+IF(OR($F102 &gt;= V$6, $G102 &lt; U$6), 0, 2)+1)</f>
        <v/>
      </c>
      <c r="V102" s="71" t="str">
        <f ca="1">INDEX({"","_","-","="},IF(OR($D102 &gt;= W$6, $E102 &lt; V$6), 0, 1)+IF(OR($F102 &gt;= W$6, $G102 &lt; V$6), 0, 2)+1)</f>
        <v/>
      </c>
      <c r="W102" s="71" t="str">
        <f ca="1">INDEX({"","_","-","="},IF(OR($D102 &gt;= X$6, $E102 &lt; W$6), 0, 1)+IF(OR($F102 &gt;= X$6, $G102 &lt; W$6), 0, 2)+1)</f>
        <v/>
      </c>
      <c r="X102" s="71" t="str">
        <f ca="1">INDEX({"","_","-","="},IF(OR($D102 &gt;= Y$6, $E102 &lt; X$6), 0, 1)+IF(OR($F102 &gt;= Y$6, $G102 &lt; X$6), 0, 2)+1)</f>
        <v/>
      </c>
      <c r="Y102" s="71" t="str">
        <f ca="1">INDEX({"","_","-","="},IF(OR($D102 &gt;= Z$6, $E102 &lt; Y$6), 0, 1)+IF(OR($F102 &gt;= Z$6, $G102 &lt; Y$6), 0, 2)+1)</f>
        <v/>
      </c>
      <c r="Z102" s="71" t="str">
        <f ca="1">INDEX({"","_","-","="},IF(OR($D102 &gt;= AA$6, $E102 &lt; Z$6), 0, 1)+IF(OR($F102 &gt;= AA$6, $G102 &lt; Z$6), 0, 2)+1)</f>
        <v/>
      </c>
      <c r="AA102" s="71" t="str">
        <f ca="1">INDEX({"","_","-","="},IF(OR($D102 &gt;= AB$6, $E102 &lt; AA$6), 0, 1)+IF(OR($F102 &gt;= AB$6, $G102 &lt; AA$6), 0, 2)+1)</f>
        <v/>
      </c>
      <c r="AB102" s="71" t="str">
        <f ca="1">INDEX({"","_","-","="},IF(OR($D102 &gt;= AC$6, $E102 &lt; AB$6), 0, 1)+IF(OR($F102 &gt;= AC$6, $G102 &lt; AB$6), 0, 2)+1)</f>
        <v/>
      </c>
      <c r="AC102" s="71" t="str">
        <f ca="1">INDEX({"","_","-","="},IF(OR($D102 &gt;= AD$6, $E102 &lt; AC$6), 0, 1)+IF(OR($F102 &gt;= AD$6, $G102 &lt; AC$6), 0, 2)+1)</f>
        <v/>
      </c>
      <c r="AD102" s="71" t="str">
        <f ca="1">INDEX({"","_","-","="},IF(OR($D102 &gt;= AE$6, $E102 &lt; AD$6), 0, 1)+IF(OR($F102 &gt;= AE$6, $G102 &lt; AD$6), 0, 2)+1)</f>
        <v/>
      </c>
      <c r="AE102" s="71" t="str">
        <f ca="1">INDEX({"","_","-","="},IF(OR($D102 &gt;= AF$6, $E102 &lt; AE$6), 0, 1)+IF(OR($F102 &gt;= AF$6, $G102 &lt; AE$6), 0, 2)+1)</f>
        <v/>
      </c>
      <c r="AF102" s="71" t="str">
        <f ca="1">INDEX({"","_","-","="},IF(OR($D102 &gt;= AG$6, $E102 &lt; AF$6), 0, 1)+IF(OR($F102 &gt;= AG$6, $G102 &lt; AF$6), 0, 2)+1)</f>
        <v/>
      </c>
      <c r="AG102" s="71" t="str">
        <f ca="1">INDEX({"","_","-","="},IF(OR($D102 &gt;= AH$6, $E102 &lt; AG$6), 0, 1)+IF(OR($F102 &gt;= AH$6, $G102 &lt; AG$6), 0, 2)+1)</f>
        <v/>
      </c>
      <c r="AH102" s="71" t="str">
        <f ca="1">INDEX({"","_","-","="},IF(OR($D102 &gt;= AI$6, $E102 &lt; AH$6), 0, 1)+IF(OR($F102 &gt;= AI$6, $G102 &lt; AH$6), 0, 2)+1)</f>
        <v/>
      </c>
      <c r="AI102" s="71" t="str">
        <f ca="1">INDEX({"","_","-","="},IF(OR($D102 &gt;= AJ$6, $E102 &lt; AI$6), 0, 1)+IF(OR($F102 &gt;= AJ$6, $G102 &lt; AI$6), 0, 2)+1)</f>
        <v/>
      </c>
      <c r="AJ102" s="71" t="str">
        <f ca="1">INDEX({"","_","-","="},IF(OR($D102 &gt;= AK$6, $E102 &lt; AJ$6), 0, 1)+IF(OR($F102 &gt;= AK$6, $G102 &lt; AJ$6), 0, 2)+1)</f>
        <v/>
      </c>
      <c r="AK102" s="71" t="str">
        <f ca="1">INDEX({"","_","-","="},IF(OR($D102 &gt;= AL$6, $E102 &lt; AK$6), 0, 1)+IF(OR($F102 &gt;= AL$6, $G102 &lt; AK$6), 0, 2)+1)</f>
        <v/>
      </c>
      <c r="AL102" s="71" t="str">
        <f ca="1">INDEX({"","_","-","="},IF(OR($D102 &gt;= AM$6, $E102 &lt; AL$6), 0, 1)+IF(OR($F102 &gt;= AM$6, $G102 &lt; AL$6), 0, 2)+1)</f>
        <v/>
      </c>
      <c r="AM102" s="71" t="str">
        <f ca="1">INDEX({"","_","-","="},IF(OR($D102 &gt;= AN$6, $E102 &lt; AM$6), 0, 1)+IF(OR($F102 &gt;= AN$6, $G102 &lt; AM$6), 0, 2)+1)</f>
        <v/>
      </c>
      <c r="AN102" s="71" t="str">
        <f ca="1">INDEX({"","_","-","="},IF(OR($D102 &gt;= AO$6, $E102 &lt; AN$6), 0, 1)+IF(OR($F102 &gt;= AO$6, $G102 &lt; AN$6), 0, 2)+1)</f>
        <v/>
      </c>
      <c r="AO102" s="71" t="str">
        <f ca="1">INDEX({"","_","-","="},IF(OR($D102 &gt;= AP$6, $E102 &lt; AO$6), 0, 1)+IF(OR($F102 &gt;= AP$6, $G102 &lt; AO$6), 0, 2)+1)</f>
        <v/>
      </c>
      <c r="AP102" s="71" t="str">
        <f ca="1">INDEX({"","_","-","="},IF(OR($D102 &gt;= AQ$6, $E102 &lt; AP$6), 0, 1)+IF(OR($F102 &gt;= AQ$6, $G102 &lt; AP$6), 0, 2)+1)</f>
        <v/>
      </c>
      <c r="AQ102" s="71" t="str">
        <f ca="1">INDEX({"","_","-","="},IF(OR($D102 &gt;= AR$6, $E102 &lt; AQ$6), 0, 1)+IF(OR($F102 &gt;= AR$6, $G102 &lt; AQ$6), 0, 2)+1)</f>
        <v/>
      </c>
      <c r="AR102" s="71" t="str">
        <f ca="1">INDEX({"","_","-","="},IF(OR($D102 &gt;= AS$6, $E102 &lt; AR$6), 0, 1)+IF(OR($F102 &gt;= AS$6, $G102 &lt; AR$6), 0, 2)+1)</f>
        <v/>
      </c>
      <c r="AS102" s="71" t="str">
        <f ca="1">INDEX({"","_","-","="},IF(OR($D102 &gt;= AT$6, $E102 &lt; AS$6), 0, 1)+IF(OR($F102 &gt;= AT$6, $G102 &lt; AS$6), 0, 2)+1)</f>
        <v/>
      </c>
      <c r="AT102" s="71" t="str">
        <f ca="1">INDEX({"","_","-","="},IF(OR($D102 &gt;= AU$6, $E102 &lt; AT$6), 0, 1)+IF(OR($F102 &gt;= AU$6, $G102 &lt; AT$6), 0, 2)+1)</f>
        <v/>
      </c>
      <c r="AU102" s="71" t="str">
        <f ca="1">INDEX({"","_","-","="},IF(OR($D102 &gt;= AV$6, $E102 &lt; AU$6), 0, 1)+IF(OR($F102 &gt;= AV$6, $G102 &lt; AU$6), 0, 2)+1)</f>
        <v/>
      </c>
      <c r="AV102" s="71" t="str">
        <f ca="1">INDEX({"","_","-","="},IF(OR($D102 &gt;= AW$6, $E102 &lt; AV$6), 0, 1)+IF(OR($F102 &gt;= AW$6, $G102 &lt; AV$6), 0, 2)+1)</f>
        <v/>
      </c>
      <c r="AW102" s="71" t="str">
        <f ca="1">INDEX({"","_","-","="},IF(OR($D102 &gt;= AX$6, $E102 &lt; AW$6), 0, 1)+IF(OR($F102 &gt;= AX$6, $G102 &lt; AW$6), 0, 2)+1)</f>
        <v/>
      </c>
      <c r="AX102" s="71" t="str">
        <f ca="1">INDEX({"","_","-","="},IF(OR($D102 &gt;= AY$6, $E102 &lt; AX$6), 0, 1)+IF(OR($F102 &gt;= AY$6, $G102 &lt; AX$6), 0, 2)+1)</f>
        <v/>
      </c>
      <c r="AY102" s="71" t="str">
        <f ca="1">INDEX({"","_","-","="},IF(OR($D102 &gt;= AZ$6, $E102 &lt; AY$6), 0, 1)+IF(OR($F102 &gt;= AZ$6, $G102 &lt; AY$6), 0, 2)+1)</f>
        <v/>
      </c>
      <c r="AZ102" s="71" t="str">
        <f ca="1">INDEX({"","_","-","="},IF(OR($D102 &gt;= BA$6, $E102 &lt; AZ$6), 0, 1)+IF(OR($F102 &gt;= BA$6, $G102 &lt; AZ$6), 0, 2)+1)</f>
        <v/>
      </c>
      <c r="BA102" s="71" t="str">
        <f ca="1">INDEX({"","_","-","="},IF(OR($D102 &gt;= BB$6, $E102 &lt; BA$6), 0, 1)+IF(OR($F102 &gt;= BB$6, $G102 &lt; BA$6), 0, 2)+1)</f>
        <v/>
      </c>
      <c r="BB102" s="71" t="str">
        <f ca="1">INDEX({"","_","-","="},IF(OR($D102 &gt;= BC$6, $E102 &lt; BB$6), 0, 1)+IF(OR($F102 &gt;= BC$6, $G102 &lt; BB$6), 0, 2)+1)</f>
        <v/>
      </c>
      <c r="BC102" s="71" t="str">
        <f ca="1">INDEX({"","_","-","="},IF(OR($D102 &gt;= BD$6, $E102 &lt; BC$6), 0, 1)+IF(OR($F102 &gt;= BD$6, $G102 &lt; BC$6), 0, 2)+1)</f>
        <v/>
      </c>
      <c r="BD102" s="71" t="str">
        <f ca="1">INDEX({"","_","-","="},IF(OR($D102 &gt;= BE$6, $E102 &lt; BD$6), 0, 1)+IF(OR($F102 &gt;= BE$6, $G102 &lt; BD$6), 0, 2)+1)</f>
        <v/>
      </c>
      <c r="BE102" s="71" t="str">
        <f ca="1">INDEX({"","_","-","="},IF(OR($D102 &gt;= BF$6, $E102 &lt; BE$6), 0, 1)+IF(OR($F102 &gt;= BF$6, $G102 &lt; BE$6), 0, 2)+1)</f>
        <v/>
      </c>
      <c r="BF102" s="71" t="str">
        <f ca="1">INDEX({"","_","-","="},IF(OR($D102 &gt;= BG$6, $E102 &lt; BF$6), 0, 1)+IF(OR($F102 &gt;= BG$6, $G102 &lt; BF$6), 0, 2)+1)</f>
        <v/>
      </c>
      <c r="BG102" s="71" t="str">
        <f ca="1">INDEX({"","_","-","="},IF(OR($D102 &gt;= BH$6, $E102 &lt; BG$6), 0, 1)+IF(OR($F102 &gt;= BH$6, $G102 &lt; BG$6), 0, 2)+1)</f>
        <v/>
      </c>
      <c r="BH102" s="71" t="str">
        <f ca="1">INDEX({"","_","-","="},IF(OR($D102 &gt;= BI$6, $E102 &lt; BH$6), 0, 1)+IF(OR($F102 &gt;= BI$6, $G102 &lt; BH$6), 0, 2)+1)</f>
        <v/>
      </c>
      <c r="BI102" s="71" t="str">
        <f ca="1">INDEX({"","_","-","="},IF(OR($D102 &gt;= BJ$6, $E102 &lt; BI$6), 0, 1)+IF(OR($F102 &gt;= BJ$6, $G102 &lt; BI$6), 0, 2)+1)</f>
        <v/>
      </c>
      <c r="BJ102" s="71" t="str">
        <f ca="1">INDEX({"","_","-","="},IF(OR($D102 &gt;= BK$6, $E102 &lt; BJ$6), 0, 1)+IF(OR($F102 &gt;= BK$6, $G102 &lt; BJ$6), 0, 2)+1)</f>
        <v/>
      </c>
      <c r="BK102" s="71" t="str">
        <f ca="1">INDEX({"","_","-","="},IF(OR($D102 &gt;= BL$6, $E102 &lt; BK$6), 0, 1)+IF(OR($F102 &gt;= BL$6, $G102 &lt; BK$6), 0, 2)+1)</f>
        <v/>
      </c>
      <c r="BL102" s="71" t="str">
        <f ca="1">INDEX({"","_","-","="},IF(OR($D102 &gt;= BM$6, $E102 &lt; BL$6), 0, 1)+IF(OR($F102 &gt;= BM$6, $G102 &lt; BL$6), 0, 2)+1)</f>
        <v/>
      </c>
      <c r="BM102" s="71" t="str">
        <f ca="1">INDEX({"","_","-","="},IF(OR($D102 &gt;= BN$6, $E102 &lt; BM$6), 0, 1)+IF(OR($F102 &gt;= BN$6, $G102 &lt; BM$6), 0, 2)+1)</f>
        <v/>
      </c>
      <c r="BN102" s="71" t="str">
        <f ca="1">INDEX({"","_","-","="},IF(OR($D102 &gt;= BO$6, $E102 &lt; BN$6), 0, 1)+IF(OR($F102 &gt;= BO$6, $G102 &lt; BN$6), 0, 2)+1)</f>
        <v/>
      </c>
      <c r="BO102" s="71" t="str">
        <f ca="1">INDEX({"","_","-","="},IF(OR($D102 &gt;= BP$6, $E102 &lt; BO$6), 0, 1)+IF(OR($F102 &gt;= BP$6, $G102 &lt; BO$6), 0, 2)+1)</f>
        <v/>
      </c>
      <c r="BP102" s="71" t="str">
        <f ca="1">INDEX({"","_","-","="},IF(OR($D102 &gt;= BQ$6, $E102 &lt; BP$6), 0, 1)+IF(OR($F102 &gt;= BQ$6, $G102 &lt; BP$6), 0, 2)+1)</f>
        <v/>
      </c>
      <c r="BQ102" s="71" t="str">
        <f ca="1">INDEX({"","_","-","="},IF(OR($D102 &gt;= BR$6, $E102 &lt; BQ$6), 0, 1)+IF(OR($F102 &gt;= BR$6, $G102 &lt; BQ$6), 0, 2)+1)</f>
        <v/>
      </c>
      <c r="BR102" s="71" t="str">
        <f ca="1">INDEX({"","_","-","="},IF(OR($D102 &gt;= BS$6, $E102 &lt; BR$6), 0, 1)+IF(OR($F102 &gt;= BS$6, $G102 &lt; BR$6), 0, 2)+1)</f>
        <v/>
      </c>
      <c r="BS102" s="71" t="str">
        <f ca="1">INDEX({"","_","-","="},IF(OR($D102 &gt;= BT$6, $E102 &lt; BS$6), 0, 1)+IF(OR($F102 &gt;= BT$6, $G102 &lt; BS$6), 0, 2)+1)</f>
        <v/>
      </c>
      <c r="BT102" s="71" t="str">
        <f ca="1">INDEX({"","_","-","="},IF(OR($D102 &gt;= BU$6, $E102 &lt; BT$6), 0, 1)+IF(OR($F102 &gt;= BU$6, $G102 &lt; BT$6), 0, 2)+1)</f>
        <v/>
      </c>
      <c r="BU102" s="71" t="str">
        <f ca="1">INDEX({"","_","-","="},IF(OR($D102 &gt;= BV$6, $E102 &lt; BU$6), 0, 1)+IF(OR($F102 &gt;= BV$6, $G102 &lt; BU$6), 0, 2)+1)</f>
        <v/>
      </c>
      <c r="BV102" s="71" t="str">
        <f ca="1">INDEX({"","_","-","="},IF(OR($D102 &gt;= BW$6, $E102 &lt; BV$6), 0, 1)+IF(OR($F102 &gt;= BW$6, $G102 &lt; BV$6), 0, 2)+1)</f>
        <v/>
      </c>
      <c r="BW102" s="71" t="str">
        <f ca="1">INDEX({"","_","-","="},IF(OR($D102 &gt;= BX$6, $E102 &lt; BW$6), 0, 1)+IF(OR($F102 &gt;= BX$6, $G102 &lt; BW$6), 0, 2)+1)</f>
        <v/>
      </c>
      <c r="BX102" s="71" t="str">
        <f ca="1">INDEX({"","_","-","="},IF(OR($D102 &gt;= BY$6, $E102 &lt; BX$6), 0, 1)+IF(OR($F102 &gt;= BY$6, $G102 &lt; BX$6), 0, 2)+1)</f>
        <v/>
      </c>
      <c r="BY102" s="71" t="str">
        <f ca="1">INDEX({"","_","-","="},IF(OR($D102 &gt;= BZ$6, $E102 &lt; BY$6), 0, 1)+IF(OR($F102 &gt;= BZ$6, $G102 &lt; BY$6), 0, 2)+1)</f>
        <v/>
      </c>
      <c r="BZ102" s="71" t="str">
        <f ca="1">INDEX({"","_","-","="},IF(OR($D102 &gt;= CA$6, $E102 &lt; BZ$6), 0, 1)+IF(OR($F102 &gt;= CA$6, $G102 &lt; BZ$6), 0, 2)+1)</f>
        <v/>
      </c>
      <c r="CA102" s="71" t="str">
        <f ca="1">INDEX({"","_","-","="},IF(OR($D102 &gt;= CB$6, $E102 &lt; CA$6), 0, 1)+IF(OR($F102 &gt;= CB$6, $G102 &lt; CA$6), 0, 2)+1)</f>
        <v/>
      </c>
      <c r="CB102" s="71" t="str">
        <f ca="1">INDEX({"","_","-","="},IF(OR($D102 &gt;= CC$6, $E102 &lt; CB$6), 0, 1)+IF(OR($F102 &gt;= CC$6, $G102 &lt; CB$6), 0, 2)+1)</f>
        <v/>
      </c>
      <c r="CC102" s="71" t="str">
        <f ca="1">INDEX({"","_","-","="},IF(OR($D102 &gt;= CD$6, $E102 &lt; CC$6), 0, 1)+IF(OR($F102 &gt;= CD$6, $G102 &lt; CC$6), 0, 2)+1)</f>
        <v/>
      </c>
      <c r="CD102" s="71" t="str">
        <f ca="1">INDEX({"","_","-","="},IF(OR($D102 &gt;= CE$6, $E102 &lt; CD$6), 0, 1)+IF(OR($F102 &gt;= CE$6, $G102 &lt; CD$6), 0, 2)+1)</f>
        <v/>
      </c>
    </row>
    <row r="103" spans="1:82">
      <c r="A103" s="8" t="str">
        <f ca="1">IF('临-进度'!N98,'临-进度'!$A98,"")</f>
        <v/>
      </c>
      <c r="B103" s="8" t="str">
        <f ca="1">IF('临-进度'!N98,'临-进度'!$B98,"")</f>
        <v/>
      </c>
      <c r="C103" s="8" t="str">
        <f ca="1">IF('临-进度'!N98,'临-进度'!$F98,"")</f>
        <v/>
      </c>
      <c r="D103" s="42" t="str">
        <f ca="1">IF('临-进度'!$N98,'临-进度'!$J98,"")</f>
        <v/>
      </c>
      <c r="E103" s="42" t="str">
        <f ca="1">IF('临-进度'!$N98,'临-进度'!$AF98,"")</f>
        <v/>
      </c>
      <c r="F103" s="42" t="str">
        <f ca="1">IF('临-进度'!$N98,'临-进度'!$K98,"")</f>
        <v/>
      </c>
      <c r="G103" s="76" t="str">
        <f ca="1">IF('临-进度'!$N98,'临-进度'!$AG98,"")</f>
        <v/>
      </c>
      <c r="H103" s="71" t="str">
        <f ca="1">INDEX({"","_","-","="},IF(OR($D103 &gt;= I$6, $E103 &lt; H$6), 0, 1)+IF(OR($F103 &gt;= I$6, $G103 &lt; H$6), 0, 2)+1)</f>
        <v/>
      </c>
      <c r="I103" s="71" t="str">
        <f ca="1">INDEX({"","_","-","="},IF(OR($D103 &gt;= J$6, $E103 &lt; I$6), 0, 1)+IF(OR($F103 &gt;= J$6, $G103 &lt; I$6), 0, 2)+1)</f>
        <v/>
      </c>
      <c r="J103" s="71" t="str">
        <f ca="1">INDEX({"","_","-","="},IF(OR($D103 &gt;= K$6, $E103 &lt; J$6), 0, 1)+IF(OR($F103 &gt;= K$6, $G103 &lt; J$6), 0, 2)+1)</f>
        <v/>
      </c>
      <c r="K103" s="71" t="str">
        <f ca="1">INDEX({"","_","-","="},IF(OR($D103 &gt;= L$6, $E103 &lt; K$6), 0, 1)+IF(OR($F103 &gt;= L$6, $G103 &lt; K$6), 0, 2)+1)</f>
        <v/>
      </c>
      <c r="L103" s="71" t="str">
        <f ca="1">INDEX({"","_","-","="},IF(OR($D103 &gt;= M$6, $E103 &lt; L$6), 0, 1)+IF(OR($F103 &gt;= M$6, $G103 &lt; L$6), 0, 2)+1)</f>
        <v/>
      </c>
      <c r="M103" s="71" t="str">
        <f ca="1">INDEX({"","_","-","="},IF(OR($D103 &gt;= N$6, $E103 &lt; M$6), 0, 1)+IF(OR($F103 &gt;= N$6, $G103 &lt; M$6), 0, 2)+1)</f>
        <v/>
      </c>
      <c r="N103" s="71" t="str">
        <f ca="1">INDEX({"","_","-","="},IF(OR($D103 &gt;= O$6, $E103 &lt; N$6), 0, 1)+IF(OR($F103 &gt;= O$6, $G103 &lt; N$6), 0, 2)+1)</f>
        <v/>
      </c>
      <c r="O103" s="71" t="str">
        <f ca="1">INDEX({"","_","-","="},IF(OR($D103 &gt;= P$6, $E103 &lt; O$6), 0, 1)+IF(OR($F103 &gt;= P$6, $G103 &lt; O$6), 0, 2)+1)</f>
        <v/>
      </c>
      <c r="P103" s="71" t="str">
        <f ca="1">INDEX({"","_","-","="},IF(OR($D103 &gt;= Q$6, $E103 &lt; P$6), 0, 1)+IF(OR($F103 &gt;= Q$6, $G103 &lt; P$6), 0, 2)+1)</f>
        <v/>
      </c>
      <c r="Q103" s="71" t="str">
        <f ca="1">INDEX({"","_","-","="},IF(OR($D103 &gt;= R$6, $E103 &lt; Q$6), 0, 1)+IF(OR($F103 &gt;= R$6, $G103 &lt; Q$6), 0, 2)+1)</f>
        <v/>
      </c>
      <c r="R103" s="71" t="str">
        <f ca="1">INDEX({"","_","-","="},IF(OR($D103 &gt;= S$6, $E103 &lt; R$6), 0, 1)+IF(OR($F103 &gt;= S$6, $G103 &lt; R$6), 0, 2)+1)</f>
        <v/>
      </c>
      <c r="S103" s="71" t="str">
        <f ca="1">INDEX({"","_","-","="},IF(OR($D103 &gt;= T$6, $E103 &lt; S$6), 0, 1)+IF(OR($F103 &gt;= T$6, $G103 &lt; S$6), 0, 2)+1)</f>
        <v/>
      </c>
      <c r="T103" s="71" t="str">
        <f ca="1">INDEX({"","_","-","="},IF(OR($D103 &gt;= U$6, $E103 &lt; T$6), 0, 1)+IF(OR($F103 &gt;= U$6, $G103 &lt; T$6), 0, 2)+1)</f>
        <v/>
      </c>
      <c r="U103" s="71" t="str">
        <f ca="1">INDEX({"","_","-","="},IF(OR($D103 &gt;= V$6, $E103 &lt; U$6), 0, 1)+IF(OR($F103 &gt;= V$6, $G103 &lt; U$6), 0, 2)+1)</f>
        <v/>
      </c>
      <c r="V103" s="71" t="str">
        <f ca="1">INDEX({"","_","-","="},IF(OR($D103 &gt;= W$6, $E103 &lt; V$6), 0, 1)+IF(OR($F103 &gt;= W$6, $G103 &lt; V$6), 0, 2)+1)</f>
        <v/>
      </c>
      <c r="W103" s="71" t="str">
        <f ca="1">INDEX({"","_","-","="},IF(OR($D103 &gt;= X$6, $E103 &lt; W$6), 0, 1)+IF(OR($F103 &gt;= X$6, $G103 &lt; W$6), 0, 2)+1)</f>
        <v/>
      </c>
      <c r="X103" s="71" t="str">
        <f ca="1">INDEX({"","_","-","="},IF(OR($D103 &gt;= Y$6, $E103 &lt; X$6), 0, 1)+IF(OR($F103 &gt;= Y$6, $G103 &lt; X$6), 0, 2)+1)</f>
        <v/>
      </c>
      <c r="Y103" s="71" t="str">
        <f ca="1">INDEX({"","_","-","="},IF(OR($D103 &gt;= Z$6, $E103 &lt; Y$6), 0, 1)+IF(OR($F103 &gt;= Z$6, $G103 &lt; Y$6), 0, 2)+1)</f>
        <v/>
      </c>
      <c r="Z103" s="71" t="str">
        <f ca="1">INDEX({"","_","-","="},IF(OR($D103 &gt;= AA$6, $E103 &lt; Z$6), 0, 1)+IF(OR($F103 &gt;= AA$6, $G103 &lt; Z$6), 0, 2)+1)</f>
        <v/>
      </c>
      <c r="AA103" s="71" t="str">
        <f ca="1">INDEX({"","_","-","="},IF(OR($D103 &gt;= AB$6, $E103 &lt; AA$6), 0, 1)+IF(OR($F103 &gt;= AB$6, $G103 &lt; AA$6), 0, 2)+1)</f>
        <v/>
      </c>
      <c r="AB103" s="71" t="str">
        <f ca="1">INDEX({"","_","-","="},IF(OR($D103 &gt;= AC$6, $E103 &lt; AB$6), 0, 1)+IF(OR($F103 &gt;= AC$6, $G103 &lt; AB$6), 0, 2)+1)</f>
        <v/>
      </c>
      <c r="AC103" s="71" t="str">
        <f ca="1">INDEX({"","_","-","="},IF(OR($D103 &gt;= AD$6, $E103 &lt; AC$6), 0, 1)+IF(OR($F103 &gt;= AD$6, $G103 &lt; AC$6), 0, 2)+1)</f>
        <v/>
      </c>
      <c r="AD103" s="71" t="str">
        <f ca="1">INDEX({"","_","-","="},IF(OR($D103 &gt;= AE$6, $E103 &lt; AD$6), 0, 1)+IF(OR($F103 &gt;= AE$6, $G103 &lt; AD$6), 0, 2)+1)</f>
        <v/>
      </c>
      <c r="AE103" s="71" t="str">
        <f ca="1">INDEX({"","_","-","="},IF(OR($D103 &gt;= AF$6, $E103 &lt; AE$6), 0, 1)+IF(OR($F103 &gt;= AF$6, $G103 &lt; AE$6), 0, 2)+1)</f>
        <v/>
      </c>
      <c r="AF103" s="71" t="str">
        <f ca="1">INDEX({"","_","-","="},IF(OR($D103 &gt;= AG$6, $E103 &lt; AF$6), 0, 1)+IF(OR($F103 &gt;= AG$6, $G103 &lt; AF$6), 0, 2)+1)</f>
        <v/>
      </c>
      <c r="AG103" s="71" t="str">
        <f ca="1">INDEX({"","_","-","="},IF(OR($D103 &gt;= AH$6, $E103 &lt; AG$6), 0, 1)+IF(OR($F103 &gt;= AH$6, $G103 &lt; AG$6), 0, 2)+1)</f>
        <v/>
      </c>
      <c r="AH103" s="71" t="str">
        <f ca="1">INDEX({"","_","-","="},IF(OR($D103 &gt;= AI$6, $E103 &lt; AH$6), 0, 1)+IF(OR($F103 &gt;= AI$6, $G103 &lt; AH$6), 0, 2)+1)</f>
        <v/>
      </c>
      <c r="AI103" s="71" t="str">
        <f ca="1">INDEX({"","_","-","="},IF(OR($D103 &gt;= AJ$6, $E103 &lt; AI$6), 0, 1)+IF(OR($F103 &gt;= AJ$6, $G103 &lt; AI$6), 0, 2)+1)</f>
        <v/>
      </c>
      <c r="AJ103" s="71" t="str">
        <f ca="1">INDEX({"","_","-","="},IF(OR($D103 &gt;= AK$6, $E103 &lt; AJ$6), 0, 1)+IF(OR($F103 &gt;= AK$6, $G103 &lt; AJ$6), 0, 2)+1)</f>
        <v/>
      </c>
      <c r="AK103" s="71" t="str">
        <f ca="1">INDEX({"","_","-","="},IF(OR($D103 &gt;= AL$6, $E103 &lt; AK$6), 0, 1)+IF(OR($F103 &gt;= AL$6, $G103 &lt; AK$6), 0, 2)+1)</f>
        <v/>
      </c>
      <c r="AL103" s="71" t="str">
        <f ca="1">INDEX({"","_","-","="},IF(OR($D103 &gt;= AM$6, $E103 &lt; AL$6), 0, 1)+IF(OR($F103 &gt;= AM$6, $G103 &lt; AL$6), 0, 2)+1)</f>
        <v/>
      </c>
      <c r="AM103" s="71" t="str">
        <f ca="1">INDEX({"","_","-","="},IF(OR($D103 &gt;= AN$6, $E103 &lt; AM$6), 0, 1)+IF(OR($F103 &gt;= AN$6, $G103 &lt; AM$6), 0, 2)+1)</f>
        <v/>
      </c>
      <c r="AN103" s="71" t="str">
        <f ca="1">INDEX({"","_","-","="},IF(OR($D103 &gt;= AO$6, $E103 &lt; AN$6), 0, 1)+IF(OR($F103 &gt;= AO$6, $G103 &lt; AN$6), 0, 2)+1)</f>
        <v/>
      </c>
      <c r="AO103" s="71" t="str">
        <f ca="1">INDEX({"","_","-","="},IF(OR($D103 &gt;= AP$6, $E103 &lt; AO$6), 0, 1)+IF(OR($F103 &gt;= AP$6, $G103 &lt; AO$6), 0, 2)+1)</f>
        <v/>
      </c>
      <c r="AP103" s="71" t="str">
        <f ca="1">INDEX({"","_","-","="},IF(OR($D103 &gt;= AQ$6, $E103 &lt; AP$6), 0, 1)+IF(OR($F103 &gt;= AQ$6, $G103 &lt; AP$6), 0, 2)+1)</f>
        <v/>
      </c>
      <c r="AQ103" s="71" t="str">
        <f ca="1">INDEX({"","_","-","="},IF(OR($D103 &gt;= AR$6, $E103 &lt; AQ$6), 0, 1)+IF(OR($F103 &gt;= AR$6, $G103 &lt; AQ$6), 0, 2)+1)</f>
        <v/>
      </c>
      <c r="AR103" s="71" t="str">
        <f ca="1">INDEX({"","_","-","="},IF(OR($D103 &gt;= AS$6, $E103 &lt; AR$6), 0, 1)+IF(OR($F103 &gt;= AS$6, $G103 &lt; AR$6), 0, 2)+1)</f>
        <v/>
      </c>
      <c r="AS103" s="71" t="str">
        <f ca="1">INDEX({"","_","-","="},IF(OR($D103 &gt;= AT$6, $E103 &lt; AS$6), 0, 1)+IF(OR($F103 &gt;= AT$6, $G103 &lt; AS$6), 0, 2)+1)</f>
        <v/>
      </c>
      <c r="AT103" s="71" t="str">
        <f ca="1">INDEX({"","_","-","="},IF(OR($D103 &gt;= AU$6, $E103 &lt; AT$6), 0, 1)+IF(OR($F103 &gt;= AU$6, $G103 &lt; AT$6), 0, 2)+1)</f>
        <v/>
      </c>
      <c r="AU103" s="71" t="str">
        <f ca="1">INDEX({"","_","-","="},IF(OR($D103 &gt;= AV$6, $E103 &lt; AU$6), 0, 1)+IF(OR($F103 &gt;= AV$6, $G103 &lt; AU$6), 0, 2)+1)</f>
        <v/>
      </c>
      <c r="AV103" s="71" t="str">
        <f ca="1">INDEX({"","_","-","="},IF(OR($D103 &gt;= AW$6, $E103 &lt; AV$6), 0, 1)+IF(OR($F103 &gt;= AW$6, $G103 &lt; AV$6), 0, 2)+1)</f>
        <v/>
      </c>
      <c r="AW103" s="71" t="str">
        <f ca="1">INDEX({"","_","-","="},IF(OR($D103 &gt;= AX$6, $E103 &lt; AW$6), 0, 1)+IF(OR($F103 &gt;= AX$6, $G103 &lt; AW$6), 0, 2)+1)</f>
        <v/>
      </c>
      <c r="AX103" s="71" t="str">
        <f ca="1">INDEX({"","_","-","="},IF(OR($D103 &gt;= AY$6, $E103 &lt; AX$6), 0, 1)+IF(OR($F103 &gt;= AY$6, $G103 &lt; AX$6), 0, 2)+1)</f>
        <v/>
      </c>
      <c r="AY103" s="71" t="str">
        <f ca="1">INDEX({"","_","-","="},IF(OR($D103 &gt;= AZ$6, $E103 &lt; AY$6), 0, 1)+IF(OR($F103 &gt;= AZ$6, $G103 &lt; AY$6), 0, 2)+1)</f>
        <v/>
      </c>
      <c r="AZ103" s="71" t="str">
        <f ca="1">INDEX({"","_","-","="},IF(OR($D103 &gt;= BA$6, $E103 &lt; AZ$6), 0, 1)+IF(OR($F103 &gt;= BA$6, $G103 &lt; AZ$6), 0, 2)+1)</f>
        <v/>
      </c>
      <c r="BA103" s="71" t="str">
        <f ca="1">INDEX({"","_","-","="},IF(OR($D103 &gt;= BB$6, $E103 &lt; BA$6), 0, 1)+IF(OR($F103 &gt;= BB$6, $G103 &lt; BA$6), 0, 2)+1)</f>
        <v/>
      </c>
      <c r="BB103" s="71" t="str">
        <f ca="1">INDEX({"","_","-","="},IF(OR($D103 &gt;= BC$6, $E103 &lt; BB$6), 0, 1)+IF(OR($F103 &gt;= BC$6, $G103 &lt; BB$6), 0, 2)+1)</f>
        <v/>
      </c>
      <c r="BC103" s="71" t="str">
        <f ca="1">INDEX({"","_","-","="},IF(OR($D103 &gt;= BD$6, $E103 &lt; BC$6), 0, 1)+IF(OR($F103 &gt;= BD$6, $G103 &lt; BC$6), 0, 2)+1)</f>
        <v/>
      </c>
      <c r="BD103" s="71" t="str">
        <f ca="1">INDEX({"","_","-","="},IF(OR($D103 &gt;= BE$6, $E103 &lt; BD$6), 0, 1)+IF(OR($F103 &gt;= BE$6, $G103 &lt; BD$6), 0, 2)+1)</f>
        <v/>
      </c>
      <c r="BE103" s="71" t="str">
        <f ca="1">INDEX({"","_","-","="},IF(OR($D103 &gt;= BF$6, $E103 &lt; BE$6), 0, 1)+IF(OR($F103 &gt;= BF$6, $G103 &lt; BE$6), 0, 2)+1)</f>
        <v/>
      </c>
      <c r="BF103" s="71" t="str">
        <f ca="1">INDEX({"","_","-","="},IF(OR($D103 &gt;= BG$6, $E103 &lt; BF$6), 0, 1)+IF(OR($F103 &gt;= BG$6, $G103 &lt; BF$6), 0, 2)+1)</f>
        <v/>
      </c>
      <c r="BG103" s="71" t="str">
        <f ca="1">INDEX({"","_","-","="},IF(OR($D103 &gt;= BH$6, $E103 &lt; BG$6), 0, 1)+IF(OR($F103 &gt;= BH$6, $G103 &lt; BG$6), 0, 2)+1)</f>
        <v/>
      </c>
      <c r="BH103" s="71" t="str">
        <f ca="1">INDEX({"","_","-","="},IF(OR($D103 &gt;= BI$6, $E103 &lt; BH$6), 0, 1)+IF(OR($F103 &gt;= BI$6, $G103 &lt; BH$6), 0, 2)+1)</f>
        <v/>
      </c>
      <c r="BI103" s="71" t="str">
        <f ca="1">INDEX({"","_","-","="},IF(OR($D103 &gt;= BJ$6, $E103 &lt; BI$6), 0, 1)+IF(OR($F103 &gt;= BJ$6, $G103 &lt; BI$6), 0, 2)+1)</f>
        <v/>
      </c>
      <c r="BJ103" s="71" t="str">
        <f ca="1">INDEX({"","_","-","="},IF(OR($D103 &gt;= BK$6, $E103 &lt; BJ$6), 0, 1)+IF(OR($F103 &gt;= BK$6, $G103 &lt; BJ$6), 0, 2)+1)</f>
        <v/>
      </c>
      <c r="BK103" s="71" t="str">
        <f ca="1">INDEX({"","_","-","="},IF(OR($D103 &gt;= BL$6, $E103 &lt; BK$6), 0, 1)+IF(OR($F103 &gt;= BL$6, $G103 &lt; BK$6), 0, 2)+1)</f>
        <v/>
      </c>
      <c r="BL103" s="71" t="str">
        <f ca="1">INDEX({"","_","-","="},IF(OR($D103 &gt;= BM$6, $E103 &lt; BL$6), 0, 1)+IF(OR($F103 &gt;= BM$6, $G103 &lt; BL$6), 0, 2)+1)</f>
        <v/>
      </c>
      <c r="BM103" s="71" t="str">
        <f ca="1">INDEX({"","_","-","="},IF(OR($D103 &gt;= BN$6, $E103 &lt; BM$6), 0, 1)+IF(OR($F103 &gt;= BN$6, $G103 &lt; BM$6), 0, 2)+1)</f>
        <v/>
      </c>
      <c r="BN103" s="71" t="str">
        <f ca="1">INDEX({"","_","-","="},IF(OR($D103 &gt;= BO$6, $E103 &lt; BN$6), 0, 1)+IF(OR($F103 &gt;= BO$6, $G103 &lt; BN$6), 0, 2)+1)</f>
        <v/>
      </c>
      <c r="BO103" s="71" t="str">
        <f ca="1">INDEX({"","_","-","="},IF(OR($D103 &gt;= BP$6, $E103 &lt; BO$6), 0, 1)+IF(OR($F103 &gt;= BP$6, $G103 &lt; BO$6), 0, 2)+1)</f>
        <v/>
      </c>
      <c r="BP103" s="71" t="str">
        <f ca="1">INDEX({"","_","-","="},IF(OR($D103 &gt;= BQ$6, $E103 &lt; BP$6), 0, 1)+IF(OR($F103 &gt;= BQ$6, $G103 &lt; BP$6), 0, 2)+1)</f>
        <v/>
      </c>
      <c r="BQ103" s="71" t="str">
        <f ca="1">INDEX({"","_","-","="},IF(OR($D103 &gt;= BR$6, $E103 &lt; BQ$6), 0, 1)+IF(OR($F103 &gt;= BR$6, $G103 &lt; BQ$6), 0, 2)+1)</f>
        <v/>
      </c>
      <c r="BR103" s="71" t="str">
        <f ca="1">INDEX({"","_","-","="},IF(OR($D103 &gt;= BS$6, $E103 &lt; BR$6), 0, 1)+IF(OR($F103 &gt;= BS$6, $G103 &lt; BR$6), 0, 2)+1)</f>
        <v/>
      </c>
      <c r="BS103" s="71" t="str">
        <f ca="1">INDEX({"","_","-","="},IF(OR($D103 &gt;= BT$6, $E103 &lt; BS$6), 0, 1)+IF(OR($F103 &gt;= BT$6, $G103 &lt; BS$6), 0, 2)+1)</f>
        <v/>
      </c>
      <c r="BT103" s="71" t="str">
        <f ca="1">INDEX({"","_","-","="},IF(OR($D103 &gt;= BU$6, $E103 &lt; BT$6), 0, 1)+IF(OR($F103 &gt;= BU$6, $G103 &lt; BT$6), 0, 2)+1)</f>
        <v/>
      </c>
      <c r="BU103" s="71" t="str">
        <f ca="1">INDEX({"","_","-","="},IF(OR($D103 &gt;= BV$6, $E103 &lt; BU$6), 0, 1)+IF(OR($F103 &gt;= BV$6, $G103 &lt; BU$6), 0, 2)+1)</f>
        <v/>
      </c>
      <c r="BV103" s="71" t="str">
        <f ca="1">INDEX({"","_","-","="},IF(OR($D103 &gt;= BW$6, $E103 &lt; BV$6), 0, 1)+IF(OR($F103 &gt;= BW$6, $G103 &lt; BV$6), 0, 2)+1)</f>
        <v/>
      </c>
      <c r="BW103" s="71" t="str">
        <f ca="1">INDEX({"","_","-","="},IF(OR($D103 &gt;= BX$6, $E103 &lt; BW$6), 0, 1)+IF(OR($F103 &gt;= BX$6, $G103 &lt; BW$6), 0, 2)+1)</f>
        <v/>
      </c>
      <c r="BX103" s="71" t="str">
        <f ca="1">INDEX({"","_","-","="},IF(OR($D103 &gt;= BY$6, $E103 &lt; BX$6), 0, 1)+IF(OR($F103 &gt;= BY$6, $G103 &lt; BX$6), 0, 2)+1)</f>
        <v/>
      </c>
      <c r="BY103" s="71" t="str">
        <f ca="1">INDEX({"","_","-","="},IF(OR($D103 &gt;= BZ$6, $E103 &lt; BY$6), 0, 1)+IF(OR($F103 &gt;= BZ$6, $G103 &lt; BY$6), 0, 2)+1)</f>
        <v/>
      </c>
      <c r="BZ103" s="71" t="str">
        <f ca="1">INDEX({"","_","-","="},IF(OR($D103 &gt;= CA$6, $E103 &lt; BZ$6), 0, 1)+IF(OR($F103 &gt;= CA$6, $G103 &lt; BZ$6), 0, 2)+1)</f>
        <v/>
      </c>
      <c r="CA103" s="71" t="str">
        <f ca="1">INDEX({"","_","-","="},IF(OR($D103 &gt;= CB$6, $E103 &lt; CA$6), 0, 1)+IF(OR($F103 &gt;= CB$6, $G103 &lt; CA$6), 0, 2)+1)</f>
        <v/>
      </c>
      <c r="CB103" s="71" t="str">
        <f ca="1">INDEX({"","_","-","="},IF(OR($D103 &gt;= CC$6, $E103 &lt; CB$6), 0, 1)+IF(OR($F103 &gt;= CC$6, $G103 &lt; CB$6), 0, 2)+1)</f>
        <v/>
      </c>
      <c r="CC103" s="71" t="str">
        <f ca="1">INDEX({"","_","-","="},IF(OR($D103 &gt;= CD$6, $E103 &lt; CC$6), 0, 1)+IF(OR($F103 &gt;= CD$6, $G103 &lt; CC$6), 0, 2)+1)</f>
        <v/>
      </c>
      <c r="CD103" s="71" t="str">
        <f ca="1">INDEX({"","_","-","="},IF(OR($D103 &gt;= CE$6, $E103 &lt; CD$6), 0, 1)+IF(OR($F103 &gt;= CE$6, $G103 &lt; CD$6), 0, 2)+1)</f>
        <v/>
      </c>
    </row>
    <row r="104" spans="1:82">
      <c r="A104" s="8" t="str">
        <f ca="1">IF('临-进度'!N99,'临-进度'!$A99,"")</f>
        <v/>
      </c>
      <c r="B104" s="8" t="str">
        <f ca="1">IF('临-进度'!N99,'临-进度'!$B99,"")</f>
        <v/>
      </c>
      <c r="C104" s="8" t="str">
        <f ca="1">IF('临-进度'!N99,'临-进度'!$F99,"")</f>
        <v/>
      </c>
      <c r="D104" s="42" t="str">
        <f ca="1">IF('临-进度'!$N99,'临-进度'!$J99,"")</f>
        <v/>
      </c>
      <c r="E104" s="42" t="str">
        <f ca="1">IF('临-进度'!$N99,'临-进度'!$AF99,"")</f>
        <v/>
      </c>
      <c r="F104" s="42" t="str">
        <f ca="1">IF('临-进度'!$N99,'临-进度'!$K99,"")</f>
        <v/>
      </c>
      <c r="G104" s="76" t="str">
        <f ca="1">IF('临-进度'!$N99,'临-进度'!$AG99,"")</f>
        <v/>
      </c>
      <c r="H104" s="71" t="str">
        <f ca="1">INDEX({"","_","-","="},IF(OR($D104 &gt;= I$6, $E104 &lt; H$6), 0, 1)+IF(OR($F104 &gt;= I$6, $G104 &lt; H$6), 0, 2)+1)</f>
        <v/>
      </c>
      <c r="I104" s="71" t="str">
        <f ca="1">INDEX({"","_","-","="},IF(OR($D104 &gt;= J$6, $E104 &lt; I$6), 0, 1)+IF(OR($F104 &gt;= J$6, $G104 &lt; I$6), 0, 2)+1)</f>
        <v/>
      </c>
      <c r="J104" s="71" t="str">
        <f ca="1">INDEX({"","_","-","="},IF(OR($D104 &gt;= K$6, $E104 &lt; J$6), 0, 1)+IF(OR($F104 &gt;= K$6, $G104 &lt; J$6), 0, 2)+1)</f>
        <v/>
      </c>
      <c r="K104" s="71" t="str">
        <f ca="1">INDEX({"","_","-","="},IF(OR($D104 &gt;= L$6, $E104 &lt; K$6), 0, 1)+IF(OR($F104 &gt;= L$6, $G104 &lt; K$6), 0, 2)+1)</f>
        <v/>
      </c>
      <c r="L104" s="71" t="str">
        <f ca="1">INDEX({"","_","-","="},IF(OR($D104 &gt;= M$6, $E104 &lt; L$6), 0, 1)+IF(OR($F104 &gt;= M$6, $G104 &lt; L$6), 0, 2)+1)</f>
        <v/>
      </c>
      <c r="M104" s="71" t="str">
        <f ca="1">INDEX({"","_","-","="},IF(OR($D104 &gt;= N$6, $E104 &lt; M$6), 0, 1)+IF(OR($F104 &gt;= N$6, $G104 &lt; M$6), 0, 2)+1)</f>
        <v/>
      </c>
      <c r="N104" s="71" t="str">
        <f ca="1">INDEX({"","_","-","="},IF(OR($D104 &gt;= O$6, $E104 &lt; N$6), 0, 1)+IF(OR($F104 &gt;= O$6, $G104 &lt; N$6), 0, 2)+1)</f>
        <v/>
      </c>
      <c r="O104" s="71" t="str">
        <f ca="1">INDEX({"","_","-","="},IF(OR($D104 &gt;= P$6, $E104 &lt; O$6), 0, 1)+IF(OR($F104 &gt;= P$6, $G104 &lt; O$6), 0, 2)+1)</f>
        <v/>
      </c>
      <c r="P104" s="71" t="str">
        <f ca="1">INDEX({"","_","-","="},IF(OR($D104 &gt;= Q$6, $E104 &lt; P$6), 0, 1)+IF(OR($F104 &gt;= Q$6, $G104 &lt; P$6), 0, 2)+1)</f>
        <v/>
      </c>
      <c r="Q104" s="71" t="str">
        <f ca="1">INDEX({"","_","-","="},IF(OR($D104 &gt;= R$6, $E104 &lt; Q$6), 0, 1)+IF(OR($F104 &gt;= R$6, $G104 &lt; Q$6), 0, 2)+1)</f>
        <v/>
      </c>
      <c r="R104" s="71" t="str">
        <f ca="1">INDEX({"","_","-","="},IF(OR($D104 &gt;= S$6, $E104 &lt; R$6), 0, 1)+IF(OR($F104 &gt;= S$6, $G104 &lt; R$6), 0, 2)+1)</f>
        <v/>
      </c>
      <c r="S104" s="71" t="str">
        <f ca="1">INDEX({"","_","-","="},IF(OR($D104 &gt;= T$6, $E104 &lt; S$6), 0, 1)+IF(OR($F104 &gt;= T$6, $G104 &lt; S$6), 0, 2)+1)</f>
        <v/>
      </c>
      <c r="T104" s="71" t="str">
        <f ca="1">INDEX({"","_","-","="},IF(OR($D104 &gt;= U$6, $E104 &lt; T$6), 0, 1)+IF(OR($F104 &gt;= U$6, $G104 &lt; T$6), 0, 2)+1)</f>
        <v/>
      </c>
      <c r="U104" s="71" t="str">
        <f ca="1">INDEX({"","_","-","="},IF(OR($D104 &gt;= V$6, $E104 &lt; U$6), 0, 1)+IF(OR($F104 &gt;= V$6, $G104 &lt; U$6), 0, 2)+1)</f>
        <v/>
      </c>
      <c r="V104" s="71" t="str">
        <f ca="1">INDEX({"","_","-","="},IF(OR($D104 &gt;= W$6, $E104 &lt; V$6), 0, 1)+IF(OR($F104 &gt;= W$6, $G104 &lt; V$6), 0, 2)+1)</f>
        <v/>
      </c>
      <c r="W104" s="71" t="str">
        <f ca="1">INDEX({"","_","-","="},IF(OR($D104 &gt;= X$6, $E104 &lt; W$6), 0, 1)+IF(OR($F104 &gt;= X$6, $G104 &lt; W$6), 0, 2)+1)</f>
        <v/>
      </c>
      <c r="X104" s="71" t="str">
        <f ca="1">INDEX({"","_","-","="},IF(OR($D104 &gt;= Y$6, $E104 &lt; X$6), 0, 1)+IF(OR($F104 &gt;= Y$6, $G104 &lt; X$6), 0, 2)+1)</f>
        <v/>
      </c>
      <c r="Y104" s="71" t="str">
        <f ca="1">INDEX({"","_","-","="},IF(OR($D104 &gt;= Z$6, $E104 &lt; Y$6), 0, 1)+IF(OR($F104 &gt;= Z$6, $G104 &lt; Y$6), 0, 2)+1)</f>
        <v/>
      </c>
      <c r="Z104" s="71" t="str">
        <f ca="1">INDEX({"","_","-","="},IF(OR($D104 &gt;= AA$6, $E104 &lt; Z$6), 0, 1)+IF(OR($F104 &gt;= AA$6, $G104 &lt; Z$6), 0, 2)+1)</f>
        <v/>
      </c>
      <c r="AA104" s="71" t="str">
        <f ca="1">INDEX({"","_","-","="},IF(OR($D104 &gt;= AB$6, $E104 &lt; AA$6), 0, 1)+IF(OR($F104 &gt;= AB$6, $G104 &lt; AA$6), 0, 2)+1)</f>
        <v/>
      </c>
      <c r="AB104" s="71" t="str">
        <f ca="1">INDEX({"","_","-","="},IF(OR($D104 &gt;= AC$6, $E104 &lt; AB$6), 0, 1)+IF(OR($F104 &gt;= AC$6, $G104 &lt; AB$6), 0, 2)+1)</f>
        <v/>
      </c>
      <c r="AC104" s="71" t="str">
        <f ca="1">INDEX({"","_","-","="},IF(OR($D104 &gt;= AD$6, $E104 &lt; AC$6), 0, 1)+IF(OR($F104 &gt;= AD$6, $G104 &lt; AC$6), 0, 2)+1)</f>
        <v/>
      </c>
      <c r="AD104" s="71" t="str">
        <f ca="1">INDEX({"","_","-","="},IF(OR($D104 &gt;= AE$6, $E104 &lt; AD$6), 0, 1)+IF(OR($F104 &gt;= AE$6, $G104 &lt; AD$6), 0, 2)+1)</f>
        <v/>
      </c>
      <c r="AE104" s="71" t="str">
        <f ca="1">INDEX({"","_","-","="},IF(OR($D104 &gt;= AF$6, $E104 &lt; AE$6), 0, 1)+IF(OR($F104 &gt;= AF$6, $G104 &lt; AE$6), 0, 2)+1)</f>
        <v/>
      </c>
      <c r="AF104" s="71" t="str">
        <f ca="1">INDEX({"","_","-","="},IF(OR($D104 &gt;= AG$6, $E104 &lt; AF$6), 0, 1)+IF(OR($F104 &gt;= AG$6, $G104 &lt; AF$6), 0, 2)+1)</f>
        <v/>
      </c>
      <c r="AG104" s="71" t="str">
        <f ca="1">INDEX({"","_","-","="},IF(OR($D104 &gt;= AH$6, $E104 &lt; AG$6), 0, 1)+IF(OR($F104 &gt;= AH$6, $G104 &lt; AG$6), 0, 2)+1)</f>
        <v/>
      </c>
      <c r="AH104" s="71" t="str">
        <f ca="1">INDEX({"","_","-","="},IF(OR($D104 &gt;= AI$6, $E104 &lt; AH$6), 0, 1)+IF(OR($F104 &gt;= AI$6, $G104 &lt; AH$6), 0, 2)+1)</f>
        <v/>
      </c>
      <c r="AI104" s="71" t="str">
        <f ca="1">INDEX({"","_","-","="},IF(OR($D104 &gt;= AJ$6, $E104 &lt; AI$6), 0, 1)+IF(OR($F104 &gt;= AJ$6, $G104 &lt; AI$6), 0, 2)+1)</f>
        <v/>
      </c>
      <c r="AJ104" s="71" t="str">
        <f ca="1">INDEX({"","_","-","="},IF(OR($D104 &gt;= AK$6, $E104 &lt; AJ$6), 0, 1)+IF(OR($F104 &gt;= AK$6, $G104 &lt; AJ$6), 0, 2)+1)</f>
        <v/>
      </c>
      <c r="AK104" s="71" t="str">
        <f ca="1">INDEX({"","_","-","="},IF(OR($D104 &gt;= AL$6, $E104 &lt; AK$6), 0, 1)+IF(OR($F104 &gt;= AL$6, $G104 &lt; AK$6), 0, 2)+1)</f>
        <v/>
      </c>
      <c r="AL104" s="71" t="str">
        <f ca="1">INDEX({"","_","-","="},IF(OR($D104 &gt;= AM$6, $E104 &lt; AL$6), 0, 1)+IF(OR($F104 &gt;= AM$6, $G104 &lt; AL$6), 0, 2)+1)</f>
        <v/>
      </c>
      <c r="AM104" s="71" t="str">
        <f ca="1">INDEX({"","_","-","="},IF(OR($D104 &gt;= AN$6, $E104 &lt; AM$6), 0, 1)+IF(OR($F104 &gt;= AN$6, $G104 &lt; AM$6), 0, 2)+1)</f>
        <v/>
      </c>
      <c r="AN104" s="71" t="str">
        <f ca="1">INDEX({"","_","-","="},IF(OR($D104 &gt;= AO$6, $E104 &lt; AN$6), 0, 1)+IF(OR($F104 &gt;= AO$6, $G104 &lt; AN$6), 0, 2)+1)</f>
        <v/>
      </c>
      <c r="AO104" s="71" t="str">
        <f ca="1">INDEX({"","_","-","="},IF(OR($D104 &gt;= AP$6, $E104 &lt; AO$6), 0, 1)+IF(OR($F104 &gt;= AP$6, $G104 &lt; AO$6), 0, 2)+1)</f>
        <v/>
      </c>
      <c r="AP104" s="71" t="str">
        <f ca="1">INDEX({"","_","-","="},IF(OR($D104 &gt;= AQ$6, $E104 &lt; AP$6), 0, 1)+IF(OR($F104 &gt;= AQ$6, $G104 &lt; AP$6), 0, 2)+1)</f>
        <v/>
      </c>
      <c r="AQ104" s="71" t="str">
        <f ca="1">INDEX({"","_","-","="},IF(OR($D104 &gt;= AR$6, $E104 &lt; AQ$6), 0, 1)+IF(OR($F104 &gt;= AR$6, $G104 &lt; AQ$6), 0, 2)+1)</f>
        <v/>
      </c>
      <c r="AR104" s="71" t="str">
        <f ca="1">INDEX({"","_","-","="},IF(OR($D104 &gt;= AS$6, $E104 &lt; AR$6), 0, 1)+IF(OR($F104 &gt;= AS$6, $G104 &lt; AR$6), 0, 2)+1)</f>
        <v/>
      </c>
      <c r="AS104" s="71" t="str">
        <f ca="1">INDEX({"","_","-","="},IF(OR($D104 &gt;= AT$6, $E104 &lt; AS$6), 0, 1)+IF(OR($F104 &gt;= AT$6, $G104 &lt; AS$6), 0, 2)+1)</f>
        <v/>
      </c>
      <c r="AT104" s="71" t="str">
        <f ca="1">INDEX({"","_","-","="},IF(OR($D104 &gt;= AU$6, $E104 &lt; AT$6), 0, 1)+IF(OR($F104 &gt;= AU$6, $G104 &lt; AT$6), 0, 2)+1)</f>
        <v/>
      </c>
      <c r="AU104" s="71" t="str">
        <f ca="1">INDEX({"","_","-","="},IF(OR($D104 &gt;= AV$6, $E104 &lt; AU$6), 0, 1)+IF(OR($F104 &gt;= AV$6, $G104 &lt; AU$6), 0, 2)+1)</f>
        <v/>
      </c>
      <c r="AV104" s="71" t="str">
        <f ca="1">INDEX({"","_","-","="},IF(OR($D104 &gt;= AW$6, $E104 &lt; AV$6), 0, 1)+IF(OR($F104 &gt;= AW$6, $G104 &lt; AV$6), 0, 2)+1)</f>
        <v/>
      </c>
      <c r="AW104" s="71" t="str">
        <f ca="1">INDEX({"","_","-","="},IF(OR($D104 &gt;= AX$6, $E104 &lt; AW$6), 0, 1)+IF(OR($F104 &gt;= AX$6, $G104 &lt; AW$6), 0, 2)+1)</f>
        <v/>
      </c>
      <c r="AX104" s="71" t="str">
        <f ca="1">INDEX({"","_","-","="},IF(OR($D104 &gt;= AY$6, $E104 &lt; AX$6), 0, 1)+IF(OR($F104 &gt;= AY$6, $G104 &lt; AX$6), 0, 2)+1)</f>
        <v/>
      </c>
      <c r="AY104" s="71" t="str">
        <f ca="1">INDEX({"","_","-","="},IF(OR($D104 &gt;= AZ$6, $E104 &lt; AY$6), 0, 1)+IF(OR($F104 &gt;= AZ$6, $G104 &lt; AY$6), 0, 2)+1)</f>
        <v/>
      </c>
      <c r="AZ104" s="71" t="str">
        <f ca="1">INDEX({"","_","-","="},IF(OR($D104 &gt;= BA$6, $E104 &lt; AZ$6), 0, 1)+IF(OR($F104 &gt;= BA$6, $G104 &lt; AZ$6), 0, 2)+1)</f>
        <v/>
      </c>
      <c r="BA104" s="71" t="str">
        <f ca="1">INDEX({"","_","-","="},IF(OR($D104 &gt;= BB$6, $E104 &lt; BA$6), 0, 1)+IF(OR($F104 &gt;= BB$6, $G104 &lt; BA$6), 0, 2)+1)</f>
        <v/>
      </c>
      <c r="BB104" s="71" t="str">
        <f ca="1">INDEX({"","_","-","="},IF(OR($D104 &gt;= BC$6, $E104 &lt; BB$6), 0, 1)+IF(OR($F104 &gt;= BC$6, $G104 &lt; BB$6), 0, 2)+1)</f>
        <v/>
      </c>
      <c r="BC104" s="71" t="str">
        <f ca="1">INDEX({"","_","-","="},IF(OR($D104 &gt;= BD$6, $E104 &lt; BC$6), 0, 1)+IF(OR($F104 &gt;= BD$6, $G104 &lt; BC$6), 0, 2)+1)</f>
        <v/>
      </c>
      <c r="BD104" s="71" t="str">
        <f ca="1">INDEX({"","_","-","="},IF(OR($D104 &gt;= BE$6, $E104 &lt; BD$6), 0, 1)+IF(OR($F104 &gt;= BE$6, $G104 &lt; BD$6), 0, 2)+1)</f>
        <v/>
      </c>
      <c r="BE104" s="71" t="str">
        <f ca="1">INDEX({"","_","-","="},IF(OR($D104 &gt;= BF$6, $E104 &lt; BE$6), 0, 1)+IF(OR($F104 &gt;= BF$6, $G104 &lt; BE$6), 0, 2)+1)</f>
        <v/>
      </c>
      <c r="BF104" s="71" t="str">
        <f ca="1">INDEX({"","_","-","="},IF(OR($D104 &gt;= BG$6, $E104 &lt; BF$6), 0, 1)+IF(OR($F104 &gt;= BG$6, $G104 &lt; BF$6), 0, 2)+1)</f>
        <v/>
      </c>
      <c r="BG104" s="71" t="str">
        <f ca="1">INDEX({"","_","-","="},IF(OR($D104 &gt;= BH$6, $E104 &lt; BG$6), 0, 1)+IF(OR($F104 &gt;= BH$6, $G104 &lt; BG$6), 0, 2)+1)</f>
        <v/>
      </c>
      <c r="BH104" s="71" t="str">
        <f ca="1">INDEX({"","_","-","="},IF(OR($D104 &gt;= BI$6, $E104 &lt; BH$6), 0, 1)+IF(OR($F104 &gt;= BI$6, $G104 &lt; BH$6), 0, 2)+1)</f>
        <v/>
      </c>
      <c r="BI104" s="71" t="str">
        <f ca="1">INDEX({"","_","-","="},IF(OR($D104 &gt;= BJ$6, $E104 &lt; BI$6), 0, 1)+IF(OR($F104 &gt;= BJ$6, $G104 &lt; BI$6), 0, 2)+1)</f>
        <v/>
      </c>
      <c r="BJ104" s="71" t="str">
        <f ca="1">INDEX({"","_","-","="},IF(OR($D104 &gt;= BK$6, $E104 &lt; BJ$6), 0, 1)+IF(OR($F104 &gt;= BK$6, $G104 &lt; BJ$6), 0, 2)+1)</f>
        <v/>
      </c>
      <c r="BK104" s="71" t="str">
        <f ca="1">INDEX({"","_","-","="},IF(OR($D104 &gt;= BL$6, $E104 &lt; BK$6), 0, 1)+IF(OR($F104 &gt;= BL$6, $G104 &lt; BK$6), 0, 2)+1)</f>
        <v/>
      </c>
      <c r="BL104" s="71" t="str">
        <f ca="1">INDEX({"","_","-","="},IF(OR($D104 &gt;= BM$6, $E104 &lt; BL$6), 0, 1)+IF(OR($F104 &gt;= BM$6, $G104 &lt; BL$6), 0, 2)+1)</f>
        <v/>
      </c>
      <c r="BM104" s="71" t="str">
        <f ca="1">INDEX({"","_","-","="},IF(OR($D104 &gt;= BN$6, $E104 &lt; BM$6), 0, 1)+IF(OR($F104 &gt;= BN$6, $G104 &lt; BM$6), 0, 2)+1)</f>
        <v/>
      </c>
      <c r="BN104" s="71" t="str">
        <f ca="1">INDEX({"","_","-","="},IF(OR($D104 &gt;= BO$6, $E104 &lt; BN$6), 0, 1)+IF(OR($F104 &gt;= BO$6, $G104 &lt; BN$6), 0, 2)+1)</f>
        <v/>
      </c>
      <c r="BO104" s="71" t="str">
        <f ca="1">INDEX({"","_","-","="},IF(OR($D104 &gt;= BP$6, $E104 &lt; BO$6), 0, 1)+IF(OR($F104 &gt;= BP$6, $G104 &lt; BO$6), 0, 2)+1)</f>
        <v/>
      </c>
      <c r="BP104" s="71" t="str">
        <f ca="1">INDEX({"","_","-","="},IF(OR($D104 &gt;= BQ$6, $E104 &lt; BP$6), 0, 1)+IF(OR($F104 &gt;= BQ$6, $G104 &lt; BP$6), 0, 2)+1)</f>
        <v/>
      </c>
      <c r="BQ104" s="71" t="str">
        <f ca="1">INDEX({"","_","-","="},IF(OR($D104 &gt;= BR$6, $E104 &lt; BQ$6), 0, 1)+IF(OR($F104 &gt;= BR$6, $G104 &lt; BQ$6), 0, 2)+1)</f>
        <v/>
      </c>
      <c r="BR104" s="71" t="str">
        <f ca="1">INDEX({"","_","-","="},IF(OR($D104 &gt;= BS$6, $E104 &lt; BR$6), 0, 1)+IF(OR($F104 &gt;= BS$6, $G104 &lt; BR$6), 0, 2)+1)</f>
        <v/>
      </c>
      <c r="BS104" s="71" t="str">
        <f ca="1">INDEX({"","_","-","="},IF(OR($D104 &gt;= BT$6, $E104 &lt; BS$6), 0, 1)+IF(OR($F104 &gt;= BT$6, $G104 &lt; BS$6), 0, 2)+1)</f>
        <v/>
      </c>
      <c r="BT104" s="71" t="str">
        <f ca="1">INDEX({"","_","-","="},IF(OR($D104 &gt;= BU$6, $E104 &lt; BT$6), 0, 1)+IF(OR($F104 &gt;= BU$6, $G104 &lt; BT$6), 0, 2)+1)</f>
        <v/>
      </c>
      <c r="BU104" s="71" t="str">
        <f ca="1">INDEX({"","_","-","="},IF(OR($D104 &gt;= BV$6, $E104 &lt; BU$6), 0, 1)+IF(OR($F104 &gt;= BV$6, $G104 &lt; BU$6), 0, 2)+1)</f>
        <v/>
      </c>
      <c r="BV104" s="71" t="str">
        <f ca="1">INDEX({"","_","-","="},IF(OR($D104 &gt;= BW$6, $E104 &lt; BV$6), 0, 1)+IF(OR($F104 &gt;= BW$6, $G104 &lt; BV$6), 0, 2)+1)</f>
        <v/>
      </c>
      <c r="BW104" s="71" t="str">
        <f ca="1">INDEX({"","_","-","="},IF(OR($D104 &gt;= BX$6, $E104 &lt; BW$6), 0, 1)+IF(OR($F104 &gt;= BX$6, $G104 &lt; BW$6), 0, 2)+1)</f>
        <v/>
      </c>
      <c r="BX104" s="71" t="str">
        <f ca="1">INDEX({"","_","-","="},IF(OR($D104 &gt;= BY$6, $E104 &lt; BX$6), 0, 1)+IF(OR($F104 &gt;= BY$6, $G104 &lt; BX$6), 0, 2)+1)</f>
        <v/>
      </c>
      <c r="BY104" s="71" t="str">
        <f ca="1">INDEX({"","_","-","="},IF(OR($D104 &gt;= BZ$6, $E104 &lt; BY$6), 0, 1)+IF(OR($F104 &gt;= BZ$6, $G104 &lt; BY$6), 0, 2)+1)</f>
        <v/>
      </c>
      <c r="BZ104" s="71" t="str">
        <f ca="1">INDEX({"","_","-","="},IF(OR($D104 &gt;= CA$6, $E104 &lt; BZ$6), 0, 1)+IF(OR($F104 &gt;= CA$6, $G104 &lt; BZ$6), 0, 2)+1)</f>
        <v/>
      </c>
      <c r="CA104" s="71" t="str">
        <f ca="1">INDEX({"","_","-","="},IF(OR($D104 &gt;= CB$6, $E104 &lt; CA$6), 0, 1)+IF(OR($F104 &gt;= CB$6, $G104 &lt; CA$6), 0, 2)+1)</f>
        <v/>
      </c>
      <c r="CB104" s="71" t="str">
        <f ca="1">INDEX({"","_","-","="},IF(OR($D104 &gt;= CC$6, $E104 &lt; CB$6), 0, 1)+IF(OR($F104 &gt;= CC$6, $G104 &lt; CB$6), 0, 2)+1)</f>
        <v/>
      </c>
      <c r="CC104" s="71" t="str">
        <f ca="1">INDEX({"","_","-","="},IF(OR($D104 &gt;= CD$6, $E104 &lt; CC$6), 0, 1)+IF(OR($F104 &gt;= CD$6, $G104 &lt; CC$6), 0, 2)+1)</f>
        <v/>
      </c>
      <c r="CD104" s="71" t="str">
        <f ca="1">INDEX({"","_","-","="},IF(OR($D104 &gt;= CE$6, $E104 &lt; CD$6), 0, 1)+IF(OR($F104 &gt;= CE$6, $G104 &lt; CD$6), 0, 2)+1)</f>
        <v/>
      </c>
    </row>
    <row r="105" spans="1:82">
      <c r="A105" s="8" t="str">
        <f ca="1">IF('临-进度'!N100,'临-进度'!$A100,"")</f>
        <v/>
      </c>
      <c r="B105" s="8" t="str">
        <f ca="1">IF('临-进度'!N100,'临-进度'!$B100,"")</f>
        <v/>
      </c>
      <c r="C105" s="8" t="str">
        <f ca="1">IF('临-进度'!N100,'临-进度'!$F100,"")</f>
        <v/>
      </c>
      <c r="D105" s="42" t="str">
        <f ca="1">IF('临-进度'!$N100,'临-进度'!$J100,"")</f>
        <v/>
      </c>
      <c r="E105" s="42" t="str">
        <f ca="1">IF('临-进度'!$N100,'临-进度'!$AF100,"")</f>
        <v/>
      </c>
      <c r="F105" s="42" t="str">
        <f ca="1">IF('临-进度'!$N100,'临-进度'!$K100,"")</f>
        <v/>
      </c>
      <c r="G105" s="76" t="str">
        <f ca="1">IF('临-进度'!$N100,'临-进度'!$AG100,"")</f>
        <v/>
      </c>
      <c r="H105" s="71" t="str">
        <f ca="1">INDEX({"","_","-","="},IF(OR($D105 &gt;= I$6, $E105 &lt; H$6), 0, 1)+IF(OR($F105 &gt;= I$6, $G105 &lt; H$6), 0, 2)+1)</f>
        <v/>
      </c>
      <c r="I105" s="71" t="str">
        <f ca="1">INDEX({"","_","-","="},IF(OR($D105 &gt;= J$6, $E105 &lt; I$6), 0, 1)+IF(OR($F105 &gt;= J$6, $G105 &lt; I$6), 0, 2)+1)</f>
        <v/>
      </c>
      <c r="J105" s="71" t="str">
        <f ca="1">INDEX({"","_","-","="},IF(OR($D105 &gt;= K$6, $E105 &lt; J$6), 0, 1)+IF(OR($F105 &gt;= K$6, $G105 &lt; J$6), 0, 2)+1)</f>
        <v/>
      </c>
      <c r="K105" s="71" t="str">
        <f ca="1">INDEX({"","_","-","="},IF(OR($D105 &gt;= L$6, $E105 &lt; K$6), 0, 1)+IF(OR($F105 &gt;= L$6, $G105 &lt; K$6), 0, 2)+1)</f>
        <v/>
      </c>
      <c r="L105" s="71" t="str">
        <f ca="1">INDEX({"","_","-","="},IF(OR($D105 &gt;= M$6, $E105 &lt; L$6), 0, 1)+IF(OR($F105 &gt;= M$6, $G105 &lt; L$6), 0, 2)+1)</f>
        <v/>
      </c>
      <c r="M105" s="71" t="str">
        <f ca="1">INDEX({"","_","-","="},IF(OR($D105 &gt;= N$6, $E105 &lt; M$6), 0, 1)+IF(OR($F105 &gt;= N$6, $G105 &lt; M$6), 0, 2)+1)</f>
        <v/>
      </c>
      <c r="N105" s="71" t="str">
        <f ca="1">INDEX({"","_","-","="},IF(OR($D105 &gt;= O$6, $E105 &lt; N$6), 0, 1)+IF(OR($F105 &gt;= O$6, $G105 &lt; N$6), 0, 2)+1)</f>
        <v/>
      </c>
      <c r="O105" s="71" t="str">
        <f ca="1">INDEX({"","_","-","="},IF(OR($D105 &gt;= P$6, $E105 &lt; O$6), 0, 1)+IF(OR($F105 &gt;= P$6, $G105 &lt; O$6), 0, 2)+1)</f>
        <v/>
      </c>
      <c r="P105" s="71" t="str">
        <f ca="1">INDEX({"","_","-","="},IF(OR($D105 &gt;= Q$6, $E105 &lt; P$6), 0, 1)+IF(OR($F105 &gt;= Q$6, $G105 &lt; P$6), 0, 2)+1)</f>
        <v/>
      </c>
      <c r="Q105" s="71" t="str">
        <f ca="1">INDEX({"","_","-","="},IF(OR($D105 &gt;= R$6, $E105 &lt; Q$6), 0, 1)+IF(OR($F105 &gt;= R$6, $G105 &lt; Q$6), 0, 2)+1)</f>
        <v/>
      </c>
      <c r="R105" s="71" t="str">
        <f ca="1">INDEX({"","_","-","="},IF(OR($D105 &gt;= S$6, $E105 &lt; R$6), 0, 1)+IF(OR($F105 &gt;= S$6, $G105 &lt; R$6), 0, 2)+1)</f>
        <v/>
      </c>
      <c r="S105" s="71" t="str">
        <f ca="1">INDEX({"","_","-","="},IF(OR($D105 &gt;= T$6, $E105 &lt; S$6), 0, 1)+IF(OR($F105 &gt;= T$6, $G105 &lt; S$6), 0, 2)+1)</f>
        <v/>
      </c>
      <c r="T105" s="71" t="str">
        <f ca="1">INDEX({"","_","-","="},IF(OR($D105 &gt;= U$6, $E105 &lt; T$6), 0, 1)+IF(OR($F105 &gt;= U$6, $G105 &lt; T$6), 0, 2)+1)</f>
        <v/>
      </c>
      <c r="U105" s="71" t="str">
        <f ca="1">INDEX({"","_","-","="},IF(OR($D105 &gt;= V$6, $E105 &lt; U$6), 0, 1)+IF(OR($F105 &gt;= V$6, $G105 &lt; U$6), 0, 2)+1)</f>
        <v/>
      </c>
      <c r="V105" s="71" t="str">
        <f ca="1">INDEX({"","_","-","="},IF(OR($D105 &gt;= W$6, $E105 &lt; V$6), 0, 1)+IF(OR($F105 &gt;= W$6, $G105 &lt; V$6), 0, 2)+1)</f>
        <v/>
      </c>
      <c r="W105" s="71" t="str">
        <f ca="1">INDEX({"","_","-","="},IF(OR($D105 &gt;= X$6, $E105 &lt; W$6), 0, 1)+IF(OR($F105 &gt;= X$6, $G105 &lt; W$6), 0, 2)+1)</f>
        <v/>
      </c>
      <c r="X105" s="71" t="str">
        <f ca="1">INDEX({"","_","-","="},IF(OR($D105 &gt;= Y$6, $E105 &lt; X$6), 0, 1)+IF(OR($F105 &gt;= Y$6, $G105 &lt; X$6), 0, 2)+1)</f>
        <v/>
      </c>
      <c r="Y105" s="71" t="str">
        <f ca="1">INDEX({"","_","-","="},IF(OR($D105 &gt;= Z$6, $E105 &lt; Y$6), 0, 1)+IF(OR($F105 &gt;= Z$6, $G105 &lt; Y$6), 0, 2)+1)</f>
        <v/>
      </c>
      <c r="Z105" s="71" t="str">
        <f ca="1">INDEX({"","_","-","="},IF(OR($D105 &gt;= AA$6, $E105 &lt; Z$6), 0, 1)+IF(OR($F105 &gt;= AA$6, $G105 &lt; Z$6), 0, 2)+1)</f>
        <v/>
      </c>
      <c r="AA105" s="71" t="str">
        <f ca="1">INDEX({"","_","-","="},IF(OR($D105 &gt;= AB$6, $E105 &lt; AA$6), 0, 1)+IF(OR($F105 &gt;= AB$6, $G105 &lt; AA$6), 0, 2)+1)</f>
        <v/>
      </c>
      <c r="AB105" s="71" t="str">
        <f ca="1">INDEX({"","_","-","="},IF(OR($D105 &gt;= AC$6, $E105 &lt; AB$6), 0, 1)+IF(OR($F105 &gt;= AC$6, $G105 &lt; AB$6), 0, 2)+1)</f>
        <v/>
      </c>
      <c r="AC105" s="71" t="str">
        <f ca="1">INDEX({"","_","-","="},IF(OR($D105 &gt;= AD$6, $E105 &lt; AC$6), 0, 1)+IF(OR($F105 &gt;= AD$6, $G105 &lt; AC$6), 0, 2)+1)</f>
        <v/>
      </c>
      <c r="AD105" s="71" t="str">
        <f ca="1">INDEX({"","_","-","="},IF(OR($D105 &gt;= AE$6, $E105 &lt; AD$6), 0, 1)+IF(OR($F105 &gt;= AE$6, $G105 &lt; AD$6), 0, 2)+1)</f>
        <v/>
      </c>
      <c r="AE105" s="71" t="str">
        <f ca="1">INDEX({"","_","-","="},IF(OR($D105 &gt;= AF$6, $E105 &lt; AE$6), 0, 1)+IF(OR($F105 &gt;= AF$6, $G105 &lt; AE$6), 0, 2)+1)</f>
        <v/>
      </c>
      <c r="AF105" s="71" t="str">
        <f ca="1">INDEX({"","_","-","="},IF(OR($D105 &gt;= AG$6, $E105 &lt; AF$6), 0, 1)+IF(OR($F105 &gt;= AG$6, $G105 &lt; AF$6), 0, 2)+1)</f>
        <v/>
      </c>
      <c r="AG105" s="71" t="str">
        <f ca="1">INDEX({"","_","-","="},IF(OR($D105 &gt;= AH$6, $E105 &lt; AG$6), 0, 1)+IF(OR($F105 &gt;= AH$6, $G105 &lt; AG$6), 0, 2)+1)</f>
        <v/>
      </c>
      <c r="AH105" s="71" t="str">
        <f ca="1">INDEX({"","_","-","="},IF(OR($D105 &gt;= AI$6, $E105 &lt; AH$6), 0, 1)+IF(OR($F105 &gt;= AI$6, $G105 &lt; AH$6), 0, 2)+1)</f>
        <v/>
      </c>
      <c r="AI105" s="71" t="str">
        <f ca="1">INDEX({"","_","-","="},IF(OR($D105 &gt;= AJ$6, $E105 &lt; AI$6), 0, 1)+IF(OR($F105 &gt;= AJ$6, $G105 &lt; AI$6), 0, 2)+1)</f>
        <v/>
      </c>
      <c r="AJ105" s="71" t="str">
        <f ca="1">INDEX({"","_","-","="},IF(OR($D105 &gt;= AK$6, $E105 &lt; AJ$6), 0, 1)+IF(OR($F105 &gt;= AK$6, $G105 &lt; AJ$6), 0, 2)+1)</f>
        <v/>
      </c>
      <c r="AK105" s="71" t="str">
        <f ca="1">INDEX({"","_","-","="},IF(OR($D105 &gt;= AL$6, $E105 &lt; AK$6), 0, 1)+IF(OR($F105 &gt;= AL$6, $G105 &lt; AK$6), 0, 2)+1)</f>
        <v/>
      </c>
      <c r="AL105" s="71" t="str">
        <f ca="1">INDEX({"","_","-","="},IF(OR($D105 &gt;= AM$6, $E105 &lt; AL$6), 0, 1)+IF(OR($F105 &gt;= AM$6, $G105 &lt; AL$6), 0, 2)+1)</f>
        <v/>
      </c>
      <c r="AM105" s="71" t="str">
        <f ca="1">INDEX({"","_","-","="},IF(OR($D105 &gt;= AN$6, $E105 &lt; AM$6), 0, 1)+IF(OR($F105 &gt;= AN$6, $G105 &lt; AM$6), 0, 2)+1)</f>
        <v/>
      </c>
      <c r="AN105" s="71" t="str">
        <f ca="1">INDEX({"","_","-","="},IF(OR($D105 &gt;= AO$6, $E105 &lt; AN$6), 0, 1)+IF(OR($F105 &gt;= AO$6, $G105 &lt; AN$6), 0, 2)+1)</f>
        <v/>
      </c>
      <c r="AO105" s="71" t="str">
        <f ca="1">INDEX({"","_","-","="},IF(OR($D105 &gt;= AP$6, $E105 &lt; AO$6), 0, 1)+IF(OR($F105 &gt;= AP$6, $G105 &lt; AO$6), 0, 2)+1)</f>
        <v/>
      </c>
      <c r="AP105" s="71" t="str">
        <f ca="1">INDEX({"","_","-","="},IF(OR($D105 &gt;= AQ$6, $E105 &lt; AP$6), 0, 1)+IF(OR($F105 &gt;= AQ$6, $G105 &lt; AP$6), 0, 2)+1)</f>
        <v/>
      </c>
      <c r="AQ105" s="71" t="str">
        <f ca="1">INDEX({"","_","-","="},IF(OR($D105 &gt;= AR$6, $E105 &lt; AQ$6), 0, 1)+IF(OR($F105 &gt;= AR$6, $G105 &lt; AQ$6), 0, 2)+1)</f>
        <v/>
      </c>
      <c r="AR105" s="71" t="str">
        <f ca="1">INDEX({"","_","-","="},IF(OR($D105 &gt;= AS$6, $E105 &lt; AR$6), 0, 1)+IF(OR($F105 &gt;= AS$6, $G105 &lt; AR$6), 0, 2)+1)</f>
        <v/>
      </c>
      <c r="AS105" s="71" t="str">
        <f ca="1">INDEX({"","_","-","="},IF(OR($D105 &gt;= AT$6, $E105 &lt; AS$6), 0, 1)+IF(OR($F105 &gt;= AT$6, $G105 &lt; AS$6), 0, 2)+1)</f>
        <v/>
      </c>
      <c r="AT105" s="71" t="str">
        <f ca="1">INDEX({"","_","-","="},IF(OR($D105 &gt;= AU$6, $E105 &lt; AT$6), 0, 1)+IF(OR($F105 &gt;= AU$6, $G105 &lt; AT$6), 0, 2)+1)</f>
        <v/>
      </c>
      <c r="AU105" s="71" t="str">
        <f ca="1">INDEX({"","_","-","="},IF(OR($D105 &gt;= AV$6, $E105 &lt; AU$6), 0, 1)+IF(OR($F105 &gt;= AV$6, $G105 &lt; AU$6), 0, 2)+1)</f>
        <v/>
      </c>
      <c r="AV105" s="71" t="str">
        <f ca="1">INDEX({"","_","-","="},IF(OR($D105 &gt;= AW$6, $E105 &lt; AV$6), 0, 1)+IF(OR($F105 &gt;= AW$6, $G105 &lt; AV$6), 0, 2)+1)</f>
        <v/>
      </c>
      <c r="AW105" s="71" t="str">
        <f ca="1">INDEX({"","_","-","="},IF(OR($D105 &gt;= AX$6, $E105 &lt; AW$6), 0, 1)+IF(OR($F105 &gt;= AX$6, $G105 &lt; AW$6), 0, 2)+1)</f>
        <v/>
      </c>
      <c r="AX105" s="71" t="str">
        <f ca="1">INDEX({"","_","-","="},IF(OR($D105 &gt;= AY$6, $E105 &lt; AX$6), 0, 1)+IF(OR($F105 &gt;= AY$6, $G105 &lt; AX$6), 0, 2)+1)</f>
        <v/>
      </c>
      <c r="AY105" s="71" t="str">
        <f ca="1">INDEX({"","_","-","="},IF(OR($D105 &gt;= AZ$6, $E105 &lt; AY$6), 0, 1)+IF(OR($F105 &gt;= AZ$6, $G105 &lt; AY$6), 0, 2)+1)</f>
        <v/>
      </c>
      <c r="AZ105" s="71" t="str">
        <f ca="1">INDEX({"","_","-","="},IF(OR($D105 &gt;= BA$6, $E105 &lt; AZ$6), 0, 1)+IF(OR($F105 &gt;= BA$6, $G105 &lt; AZ$6), 0, 2)+1)</f>
        <v/>
      </c>
      <c r="BA105" s="71" t="str">
        <f ca="1">INDEX({"","_","-","="},IF(OR($D105 &gt;= BB$6, $E105 &lt; BA$6), 0, 1)+IF(OR($F105 &gt;= BB$6, $G105 &lt; BA$6), 0, 2)+1)</f>
        <v/>
      </c>
      <c r="BB105" s="71" t="str">
        <f ca="1">INDEX({"","_","-","="},IF(OR($D105 &gt;= BC$6, $E105 &lt; BB$6), 0, 1)+IF(OR($F105 &gt;= BC$6, $G105 &lt; BB$6), 0, 2)+1)</f>
        <v/>
      </c>
      <c r="BC105" s="71" t="str">
        <f ca="1">INDEX({"","_","-","="},IF(OR($D105 &gt;= BD$6, $E105 &lt; BC$6), 0, 1)+IF(OR($F105 &gt;= BD$6, $G105 &lt; BC$6), 0, 2)+1)</f>
        <v/>
      </c>
      <c r="BD105" s="71" t="str">
        <f ca="1">INDEX({"","_","-","="},IF(OR($D105 &gt;= BE$6, $E105 &lt; BD$6), 0, 1)+IF(OR($F105 &gt;= BE$6, $G105 &lt; BD$6), 0, 2)+1)</f>
        <v/>
      </c>
      <c r="BE105" s="71" t="str">
        <f ca="1">INDEX({"","_","-","="},IF(OR($D105 &gt;= BF$6, $E105 &lt; BE$6), 0, 1)+IF(OR($F105 &gt;= BF$6, $G105 &lt; BE$6), 0, 2)+1)</f>
        <v/>
      </c>
      <c r="BF105" s="71" t="str">
        <f ca="1">INDEX({"","_","-","="},IF(OR($D105 &gt;= BG$6, $E105 &lt; BF$6), 0, 1)+IF(OR($F105 &gt;= BG$6, $G105 &lt; BF$6), 0, 2)+1)</f>
        <v/>
      </c>
      <c r="BG105" s="71" t="str">
        <f ca="1">INDEX({"","_","-","="},IF(OR($D105 &gt;= BH$6, $E105 &lt; BG$6), 0, 1)+IF(OR($F105 &gt;= BH$6, $G105 &lt; BG$6), 0, 2)+1)</f>
        <v/>
      </c>
      <c r="BH105" s="71" t="str">
        <f ca="1">INDEX({"","_","-","="},IF(OR($D105 &gt;= BI$6, $E105 &lt; BH$6), 0, 1)+IF(OR($F105 &gt;= BI$6, $G105 &lt; BH$6), 0, 2)+1)</f>
        <v/>
      </c>
      <c r="BI105" s="71" t="str">
        <f ca="1">INDEX({"","_","-","="},IF(OR($D105 &gt;= BJ$6, $E105 &lt; BI$6), 0, 1)+IF(OR($F105 &gt;= BJ$6, $G105 &lt; BI$6), 0, 2)+1)</f>
        <v/>
      </c>
      <c r="BJ105" s="71" t="str">
        <f ca="1">INDEX({"","_","-","="},IF(OR($D105 &gt;= BK$6, $E105 &lt; BJ$6), 0, 1)+IF(OR($F105 &gt;= BK$6, $G105 &lt; BJ$6), 0, 2)+1)</f>
        <v/>
      </c>
      <c r="BK105" s="71" t="str">
        <f ca="1">INDEX({"","_","-","="},IF(OR($D105 &gt;= BL$6, $E105 &lt; BK$6), 0, 1)+IF(OR($F105 &gt;= BL$6, $G105 &lt; BK$6), 0, 2)+1)</f>
        <v/>
      </c>
      <c r="BL105" s="71" t="str">
        <f ca="1">INDEX({"","_","-","="},IF(OR($D105 &gt;= BM$6, $E105 &lt; BL$6), 0, 1)+IF(OR($F105 &gt;= BM$6, $G105 &lt; BL$6), 0, 2)+1)</f>
        <v/>
      </c>
      <c r="BM105" s="71" t="str">
        <f ca="1">INDEX({"","_","-","="},IF(OR($D105 &gt;= BN$6, $E105 &lt; BM$6), 0, 1)+IF(OR($F105 &gt;= BN$6, $G105 &lt; BM$6), 0, 2)+1)</f>
        <v/>
      </c>
      <c r="BN105" s="71" t="str">
        <f ca="1">INDEX({"","_","-","="},IF(OR($D105 &gt;= BO$6, $E105 &lt; BN$6), 0, 1)+IF(OR($F105 &gt;= BO$6, $G105 &lt; BN$6), 0, 2)+1)</f>
        <v/>
      </c>
      <c r="BO105" s="71" t="str">
        <f ca="1">INDEX({"","_","-","="},IF(OR($D105 &gt;= BP$6, $E105 &lt; BO$6), 0, 1)+IF(OR($F105 &gt;= BP$6, $G105 &lt; BO$6), 0, 2)+1)</f>
        <v/>
      </c>
      <c r="BP105" s="71" t="str">
        <f ca="1">INDEX({"","_","-","="},IF(OR($D105 &gt;= BQ$6, $E105 &lt; BP$6), 0, 1)+IF(OR($F105 &gt;= BQ$6, $G105 &lt; BP$6), 0, 2)+1)</f>
        <v/>
      </c>
      <c r="BQ105" s="71" t="str">
        <f ca="1">INDEX({"","_","-","="},IF(OR($D105 &gt;= BR$6, $E105 &lt; BQ$6), 0, 1)+IF(OR($F105 &gt;= BR$6, $G105 &lt; BQ$6), 0, 2)+1)</f>
        <v/>
      </c>
      <c r="BR105" s="71" t="str">
        <f ca="1">INDEX({"","_","-","="},IF(OR($D105 &gt;= BS$6, $E105 &lt; BR$6), 0, 1)+IF(OR($F105 &gt;= BS$6, $G105 &lt; BR$6), 0, 2)+1)</f>
        <v/>
      </c>
      <c r="BS105" s="71" t="str">
        <f ca="1">INDEX({"","_","-","="},IF(OR($D105 &gt;= BT$6, $E105 &lt; BS$6), 0, 1)+IF(OR($F105 &gt;= BT$6, $G105 &lt; BS$6), 0, 2)+1)</f>
        <v/>
      </c>
      <c r="BT105" s="71" t="str">
        <f ca="1">INDEX({"","_","-","="},IF(OR($D105 &gt;= BU$6, $E105 &lt; BT$6), 0, 1)+IF(OR($F105 &gt;= BU$6, $G105 &lt; BT$6), 0, 2)+1)</f>
        <v/>
      </c>
      <c r="BU105" s="71" t="str">
        <f ca="1">INDEX({"","_","-","="},IF(OR($D105 &gt;= BV$6, $E105 &lt; BU$6), 0, 1)+IF(OR($F105 &gt;= BV$6, $G105 &lt; BU$6), 0, 2)+1)</f>
        <v/>
      </c>
      <c r="BV105" s="71" t="str">
        <f ca="1">INDEX({"","_","-","="},IF(OR($D105 &gt;= BW$6, $E105 &lt; BV$6), 0, 1)+IF(OR($F105 &gt;= BW$6, $G105 &lt; BV$6), 0, 2)+1)</f>
        <v/>
      </c>
      <c r="BW105" s="71" t="str">
        <f ca="1">INDEX({"","_","-","="},IF(OR($D105 &gt;= BX$6, $E105 &lt; BW$6), 0, 1)+IF(OR($F105 &gt;= BX$6, $G105 &lt; BW$6), 0, 2)+1)</f>
        <v/>
      </c>
      <c r="BX105" s="71" t="str">
        <f ca="1">INDEX({"","_","-","="},IF(OR($D105 &gt;= BY$6, $E105 &lt; BX$6), 0, 1)+IF(OR($F105 &gt;= BY$6, $G105 &lt; BX$6), 0, 2)+1)</f>
        <v/>
      </c>
      <c r="BY105" s="71" t="str">
        <f ca="1">INDEX({"","_","-","="},IF(OR($D105 &gt;= BZ$6, $E105 &lt; BY$6), 0, 1)+IF(OR($F105 &gt;= BZ$6, $G105 &lt; BY$6), 0, 2)+1)</f>
        <v/>
      </c>
      <c r="BZ105" s="71" t="str">
        <f ca="1">INDEX({"","_","-","="},IF(OR($D105 &gt;= CA$6, $E105 &lt; BZ$6), 0, 1)+IF(OR($F105 &gt;= CA$6, $G105 &lt; BZ$6), 0, 2)+1)</f>
        <v/>
      </c>
      <c r="CA105" s="71" t="str">
        <f ca="1">INDEX({"","_","-","="},IF(OR($D105 &gt;= CB$6, $E105 &lt; CA$6), 0, 1)+IF(OR($F105 &gt;= CB$6, $G105 &lt; CA$6), 0, 2)+1)</f>
        <v/>
      </c>
      <c r="CB105" s="71" t="str">
        <f ca="1">INDEX({"","_","-","="},IF(OR($D105 &gt;= CC$6, $E105 &lt; CB$6), 0, 1)+IF(OR($F105 &gt;= CC$6, $G105 &lt; CB$6), 0, 2)+1)</f>
        <v/>
      </c>
      <c r="CC105" s="71" t="str">
        <f ca="1">INDEX({"","_","-","="},IF(OR($D105 &gt;= CD$6, $E105 &lt; CC$6), 0, 1)+IF(OR($F105 &gt;= CD$6, $G105 &lt; CC$6), 0, 2)+1)</f>
        <v/>
      </c>
      <c r="CD105" s="71" t="str">
        <f ca="1">INDEX({"","_","-","="},IF(OR($D105 &gt;= CE$6, $E105 &lt; CD$6), 0, 1)+IF(OR($F105 &gt;= CE$6, $G105 &lt; CD$6), 0, 2)+1)</f>
        <v/>
      </c>
    </row>
    <row r="106" spans="1:82">
      <c r="A106" s="8" t="str">
        <f ca="1">IF('临-进度'!N101,'临-进度'!$A101,"")</f>
        <v/>
      </c>
      <c r="B106" s="8" t="str">
        <f ca="1">IF('临-进度'!N101,'临-进度'!$B101,"")</f>
        <v/>
      </c>
      <c r="C106" s="8" t="str">
        <f ca="1">IF('临-进度'!N101,'临-进度'!$F101,"")</f>
        <v/>
      </c>
      <c r="D106" s="42" t="str">
        <f ca="1">IF('临-进度'!$N101,'临-进度'!$J101,"")</f>
        <v/>
      </c>
      <c r="E106" s="42" t="str">
        <f ca="1">IF('临-进度'!$N101,'临-进度'!$AF101,"")</f>
        <v/>
      </c>
      <c r="F106" s="42" t="str">
        <f ca="1">IF('临-进度'!$N101,'临-进度'!$K101,"")</f>
        <v/>
      </c>
      <c r="G106" s="76" t="str">
        <f ca="1">IF('临-进度'!$N101,'临-进度'!$AG101,"")</f>
        <v/>
      </c>
      <c r="H106" s="71" t="str">
        <f ca="1">INDEX({"","_","-","="},IF(OR($D106 &gt;= I$6, $E106 &lt; H$6), 0, 1)+IF(OR($F106 &gt;= I$6, $G106 &lt; H$6), 0, 2)+1)</f>
        <v/>
      </c>
      <c r="I106" s="71" t="str">
        <f ca="1">INDEX({"","_","-","="},IF(OR($D106 &gt;= J$6, $E106 &lt; I$6), 0, 1)+IF(OR($F106 &gt;= J$6, $G106 &lt; I$6), 0, 2)+1)</f>
        <v/>
      </c>
      <c r="J106" s="71" t="str">
        <f ca="1">INDEX({"","_","-","="},IF(OR($D106 &gt;= K$6, $E106 &lt; J$6), 0, 1)+IF(OR($F106 &gt;= K$6, $G106 &lt; J$6), 0, 2)+1)</f>
        <v/>
      </c>
      <c r="K106" s="71" t="str">
        <f ca="1">INDEX({"","_","-","="},IF(OR($D106 &gt;= L$6, $E106 &lt; K$6), 0, 1)+IF(OR($F106 &gt;= L$6, $G106 &lt; K$6), 0, 2)+1)</f>
        <v/>
      </c>
      <c r="L106" s="71" t="str">
        <f ca="1">INDEX({"","_","-","="},IF(OR($D106 &gt;= M$6, $E106 &lt; L$6), 0, 1)+IF(OR($F106 &gt;= M$6, $G106 &lt; L$6), 0, 2)+1)</f>
        <v/>
      </c>
      <c r="M106" s="71" t="str">
        <f ca="1">INDEX({"","_","-","="},IF(OR($D106 &gt;= N$6, $E106 &lt; M$6), 0, 1)+IF(OR($F106 &gt;= N$6, $G106 &lt; M$6), 0, 2)+1)</f>
        <v/>
      </c>
      <c r="N106" s="71" t="str">
        <f ca="1">INDEX({"","_","-","="},IF(OR($D106 &gt;= O$6, $E106 &lt; N$6), 0, 1)+IF(OR($F106 &gt;= O$6, $G106 &lt; N$6), 0, 2)+1)</f>
        <v/>
      </c>
      <c r="O106" s="71" t="str">
        <f ca="1">INDEX({"","_","-","="},IF(OR($D106 &gt;= P$6, $E106 &lt; O$6), 0, 1)+IF(OR($F106 &gt;= P$6, $G106 &lt; O$6), 0, 2)+1)</f>
        <v/>
      </c>
      <c r="P106" s="71" t="str">
        <f ca="1">INDEX({"","_","-","="},IF(OR($D106 &gt;= Q$6, $E106 &lt; P$6), 0, 1)+IF(OR($F106 &gt;= Q$6, $G106 &lt; P$6), 0, 2)+1)</f>
        <v/>
      </c>
      <c r="Q106" s="71" t="str">
        <f ca="1">INDEX({"","_","-","="},IF(OR($D106 &gt;= R$6, $E106 &lt; Q$6), 0, 1)+IF(OR($F106 &gt;= R$6, $G106 &lt; Q$6), 0, 2)+1)</f>
        <v/>
      </c>
      <c r="R106" s="71" t="str">
        <f ca="1">INDEX({"","_","-","="},IF(OR($D106 &gt;= S$6, $E106 &lt; R$6), 0, 1)+IF(OR($F106 &gt;= S$6, $G106 &lt; R$6), 0, 2)+1)</f>
        <v/>
      </c>
      <c r="S106" s="71" t="str">
        <f ca="1">INDEX({"","_","-","="},IF(OR($D106 &gt;= T$6, $E106 &lt; S$6), 0, 1)+IF(OR($F106 &gt;= T$6, $G106 &lt; S$6), 0, 2)+1)</f>
        <v/>
      </c>
      <c r="T106" s="71" t="str">
        <f ca="1">INDEX({"","_","-","="},IF(OR($D106 &gt;= U$6, $E106 &lt; T$6), 0, 1)+IF(OR($F106 &gt;= U$6, $G106 &lt; T$6), 0, 2)+1)</f>
        <v/>
      </c>
      <c r="U106" s="71" t="str">
        <f ca="1">INDEX({"","_","-","="},IF(OR($D106 &gt;= V$6, $E106 &lt; U$6), 0, 1)+IF(OR($F106 &gt;= V$6, $G106 &lt; U$6), 0, 2)+1)</f>
        <v/>
      </c>
      <c r="V106" s="71" t="str">
        <f ca="1">INDEX({"","_","-","="},IF(OR($D106 &gt;= W$6, $E106 &lt; V$6), 0, 1)+IF(OR($F106 &gt;= W$6, $G106 &lt; V$6), 0, 2)+1)</f>
        <v/>
      </c>
      <c r="W106" s="71" t="str">
        <f ca="1">INDEX({"","_","-","="},IF(OR($D106 &gt;= X$6, $E106 &lt; W$6), 0, 1)+IF(OR($F106 &gt;= X$6, $G106 &lt; W$6), 0, 2)+1)</f>
        <v/>
      </c>
      <c r="X106" s="71" t="str">
        <f ca="1">INDEX({"","_","-","="},IF(OR($D106 &gt;= Y$6, $E106 &lt; X$6), 0, 1)+IF(OR($F106 &gt;= Y$6, $G106 &lt; X$6), 0, 2)+1)</f>
        <v/>
      </c>
      <c r="Y106" s="71" t="str">
        <f ca="1">INDEX({"","_","-","="},IF(OR($D106 &gt;= Z$6, $E106 &lt; Y$6), 0, 1)+IF(OR($F106 &gt;= Z$6, $G106 &lt; Y$6), 0, 2)+1)</f>
        <v/>
      </c>
      <c r="Z106" s="71" t="str">
        <f ca="1">INDEX({"","_","-","="},IF(OR($D106 &gt;= AA$6, $E106 &lt; Z$6), 0, 1)+IF(OR($F106 &gt;= AA$6, $G106 &lt; Z$6), 0, 2)+1)</f>
        <v/>
      </c>
      <c r="AA106" s="71" t="str">
        <f ca="1">INDEX({"","_","-","="},IF(OR($D106 &gt;= AB$6, $E106 &lt; AA$6), 0, 1)+IF(OR($F106 &gt;= AB$6, $G106 &lt; AA$6), 0, 2)+1)</f>
        <v/>
      </c>
      <c r="AB106" s="71" t="str">
        <f ca="1">INDEX({"","_","-","="},IF(OR($D106 &gt;= AC$6, $E106 &lt; AB$6), 0, 1)+IF(OR($F106 &gt;= AC$6, $G106 &lt; AB$6), 0, 2)+1)</f>
        <v/>
      </c>
      <c r="AC106" s="71" t="str">
        <f ca="1">INDEX({"","_","-","="},IF(OR($D106 &gt;= AD$6, $E106 &lt; AC$6), 0, 1)+IF(OR($F106 &gt;= AD$6, $G106 &lt; AC$6), 0, 2)+1)</f>
        <v/>
      </c>
      <c r="AD106" s="71" t="str">
        <f ca="1">INDEX({"","_","-","="},IF(OR($D106 &gt;= AE$6, $E106 &lt; AD$6), 0, 1)+IF(OR($F106 &gt;= AE$6, $G106 &lt; AD$6), 0, 2)+1)</f>
        <v/>
      </c>
      <c r="AE106" s="71" t="str">
        <f ca="1">INDEX({"","_","-","="},IF(OR($D106 &gt;= AF$6, $E106 &lt; AE$6), 0, 1)+IF(OR($F106 &gt;= AF$6, $G106 &lt; AE$6), 0, 2)+1)</f>
        <v/>
      </c>
      <c r="AF106" s="71" t="str">
        <f ca="1">INDEX({"","_","-","="},IF(OR($D106 &gt;= AG$6, $E106 &lt; AF$6), 0, 1)+IF(OR($F106 &gt;= AG$6, $G106 &lt; AF$6), 0, 2)+1)</f>
        <v/>
      </c>
      <c r="AG106" s="71" t="str">
        <f ca="1">INDEX({"","_","-","="},IF(OR($D106 &gt;= AH$6, $E106 &lt; AG$6), 0, 1)+IF(OR($F106 &gt;= AH$6, $G106 &lt; AG$6), 0, 2)+1)</f>
        <v/>
      </c>
      <c r="AH106" s="71" t="str">
        <f ca="1">INDEX({"","_","-","="},IF(OR($D106 &gt;= AI$6, $E106 &lt; AH$6), 0, 1)+IF(OR($F106 &gt;= AI$6, $G106 &lt; AH$6), 0, 2)+1)</f>
        <v/>
      </c>
      <c r="AI106" s="71" t="str">
        <f ca="1">INDEX({"","_","-","="},IF(OR($D106 &gt;= AJ$6, $E106 &lt; AI$6), 0, 1)+IF(OR($F106 &gt;= AJ$6, $G106 &lt; AI$6), 0, 2)+1)</f>
        <v/>
      </c>
      <c r="AJ106" s="71" t="str">
        <f ca="1">INDEX({"","_","-","="},IF(OR($D106 &gt;= AK$6, $E106 &lt; AJ$6), 0, 1)+IF(OR($F106 &gt;= AK$6, $G106 &lt; AJ$6), 0, 2)+1)</f>
        <v/>
      </c>
      <c r="AK106" s="71" t="str">
        <f ca="1">INDEX({"","_","-","="},IF(OR($D106 &gt;= AL$6, $E106 &lt; AK$6), 0, 1)+IF(OR($F106 &gt;= AL$6, $G106 &lt; AK$6), 0, 2)+1)</f>
        <v/>
      </c>
      <c r="AL106" s="71" t="str">
        <f ca="1">INDEX({"","_","-","="},IF(OR($D106 &gt;= AM$6, $E106 &lt; AL$6), 0, 1)+IF(OR($F106 &gt;= AM$6, $G106 &lt; AL$6), 0, 2)+1)</f>
        <v/>
      </c>
      <c r="AM106" s="71" t="str">
        <f ca="1">INDEX({"","_","-","="},IF(OR($D106 &gt;= AN$6, $E106 &lt; AM$6), 0, 1)+IF(OR($F106 &gt;= AN$6, $G106 &lt; AM$6), 0, 2)+1)</f>
        <v/>
      </c>
      <c r="AN106" s="71" t="str">
        <f ca="1">INDEX({"","_","-","="},IF(OR($D106 &gt;= AO$6, $E106 &lt; AN$6), 0, 1)+IF(OR($F106 &gt;= AO$6, $G106 &lt; AN$6), 0, 2)+1)</f>
        <v/>
      </c>
      <c r="AO106" s="71" t="str">
        <f ca="1">INDEX({"","_","-","="},IF(OR($D106 &gt;= AP$6, $E106 &lt; AO$6), 0, 1)+IF(OR($F106 &gt;= AP$6, $G106 &lt; AO$6), 0, 2)+1)</f>
        <v/>
      </c>
      <c r="AP106" s="71" t="str">
        <f ca="1">INDEX({"","_","-","="},IF(OR($D106 &gt;= AQ$6, $E106 &lt; AP$6), 0, 1)+IF(OR($F106 &gt;= AQ$6, $G106 &lt; AP$6), 0, 2)+1)</f>
        <v/>
      </c>
      <c r="AQ106" s="71" t="str">
        <f ca="1">INDEX({"","_","-","="},IF(OR($D106 &gt;= AR$6, $E106 &lt; AQ$6), 0, 1)+IF(OR($F106 &gt;= AR$6, $G106 &lt; AQ$6), 0, 2)+1)</f>
        <v/>
      </c>
      <c r="AR106" s="71" t="str">
        <f ca="1">INDEX({"","_","-","="},IF(OR($D106 &gt;= AS$6, $E106 &lt; AR$6), 0, 1)+IF(OR($F106 &gt;= AS$6, $G106 &lt; AR$6), 0, 2)+1)</f>
        <v/>
      </c>
      <c r="AS106" s="71" t="str">
        <f ca="1">INDEX({"","_","-","="},IF(OR($D106 &gt;= AT$6, $E106 &lt; AS$6), 0, 1)+IF(OR($F106 &gt;= AT$6, $G106 &lt; AS$6), 0, 2)+1)</f>
        <v/>
      </c>
      <c r="AT106" s="71" t="str">
        <f ca="1">INDEX({"","_","-","="},IF(OR($D106 &gt;= AU$6, $E106 &lt; AT$6), 0, 1)+IF(OR($F106 &gt;= AU$6, $G106 &lt; AT$6), 0, 2)+1)</f>
        <v/>
      </c>
      <c r="AU106" s="71" t="str">
        <f ca="1">INDEX({"","_","-","="},IF(OR($D106 &gt;= AV$6, $E106 &lt; AU$6), 0, 1)+IF(OR($F106 &gt;= AV$6, $G106 &lt; AU$6), 0, 2)+1)</f>
        <v/>
      </c>
      <c r="AV106" s="71" t="str">
        <f ca="1">INDEX({"","_","-","="},IF(OR($D106 &gt;= AW$6, $E106 &lt; AV$6), 0, 1)+IF(OR($F106 &gt;= AW$6, $G106 &lt; AV$6), 0, 2)+1)</f>
        <v/>
      </c>
      <c r="AW106" s="71" t="str">
        <f ca="1">INDEX({"","_","-","="},IF(OR($D106 &gt;= AX$6, $E106 &lt; AW$6), 0, 1)+IF(OR($F106 &gt;= AX$6, $G106 &lt; AW$6), 0, 2)+1)</f>
        <v/>
      </c>
      <c r="AX106" s="71" t="str">
        <f ca="1">INDEX({"","_","-","="},IF(OR($D106 &gt;= AY$6, $E106 &lt; AX$6), 0, 1)+IF(OR($F106 &gt;= AY$6, $G106 &lt; AX$6), 0, 2)+1)</f>
        <v/>
      </c>
      <c r="AY106" s="71" t="str">
        <f ca="1">INDEX({"","_","-","="},IF(OR($D106 &gt;= AZ$6, $E106 &lt; AY$6), 0, 1)+IF(OR($F106 &gt;= AZ$6, $G106 &lt; AY$6), 0, 2)+1)</f>
        <v/>
      </c>
      <c r="AZ106" s="71" t="str">
        <f ca="1">INDEX({"","_","-","="},IF(OR($D106 &gt;= BA$6, $E106 &lt; AZ$6), 0, 1)+IF(OR($F106 &gt;= BA$6, $G106 &lt; AZ$6), 0, 2)+1)</f>
        <v/>
      </c>
      <c r="BA106" s="71" t="str">
        <f ca="1">INDEX({"","_","-","="},IF(OR($D106 &gt;= BB$6, $E106 &lt; BA$6), 0, 1)+IF(OR($F106 &gt;= BB$6, $G106 &lt; BA$6), 0, 2)+1)</f>
        <v/>
      </c>
      <c r="BB106" s="71" t="str">
        <f ca="1">INDEX({"","_","-","="},IF(OR($D106 &gt;= BC$6, $E106 &lt; BB$6), 0, 1)+IF(OR($F106 &gt;= BC$6, $G106 &lt; BB$6), 0, 2)+1)</f>
        <v/>
      </c>
      <c r="BC106" s="71" t="str">
        <f ca="1">INDEX({"","_","-","="},IF(OR($D106 &gt;= BD$6, $E106 &lt; BC$6), 0, 1)+IF(OR($F106 &gt;= BD$6, $G106 &lt; BC$6), 0, 2)+1)</f>
        <v/>
      </c>
      <c r="BD106" s="71" t="str">
        <f ca="1">INDEX({"","_","-","="},IF(OR($D106 &gt;= BE$6, $E106 &lt; BD$6), 0, 1)+IF(OR($F106 &gt;= BE$6, $G106 &lt; BD$6), 0, 2)+1)</f>
        <v/>
      </c>
      <c r="BE106" s="71" t="str">
        <f ca="1">INDEX({"","_","-","="},IF(OR($D106 &gt;= BF$6, $E106 &lt; BE$6), 0, 1)+IF(OR($F106 &gt;= BF$6, $G106 &lt; BE$6), 0, 2)+1)</f>
        <v/>
      </c>
      <c r="BF106" s="71" t="str">
        <f ca="1">INDEX({"","_","-","="},IF(OR($D106 &gt;= BG$6, $E106 &lt; BF$6), 0, 1)+IF(OR($F106 &gt;= BG$6, $G106 &lt; BF$6), 0, 2)+1)</f>
        <v/>
      </c>
      <c r="BG106" s="71" t="str">
        <f ca="1">INDEX({"","_","-","="},IF(OR($D106 &gt;= BH$6, $E106 &lt; BG$6), 0, 1)+IF(OR($F106 &gt;= BH$6, $G106 &lt; BG$6), 0, 2)+1)</f>
        <v/>
      </c>
      <c r="BH106" s="71" t="str">
        <f ca="1">INDEX({"","_","-","="},IF(OR($D106 &gt;= BI$6, $E106 &lt; BH$6), 0, 1)+IF(OR($F106 &gt;= BI$6, $G106 &lt; BH$6), 0, 2)+1)</f>
        <v/>
      </c>
      <c r="BI106" s="71" t="str">
        <f ca="1">INDEX({"","_","-","="},IF(OR($D106 &gt;= BJ$6, $E106 &lt; BI$6), 0, 1)+IF(OR($F106 &gt;= BJ$6, $G106 &lt; BI$6), 0, 2)+1)</f>
        <v/>
      </c>
      <c r="BJ106" s="71" t="str">
        <f ca="1">INDEX({"","_","-","="},IF(OR($D106 &gt;= BK$6, $E106 &lt; BJ$6), 0, 1)+IF(OR($F106 &gt;= BK$6, $G106 &lt; BJ$6), 0, 2)+1)</f>
        <v/>
      </c>
      <c r="BK106" s="71" t="str">
        <f ca="1">INDEX({"","_","-","="},IF(OR($D106 &gt;= BL$6, $E106 &lt; BK$6), 0, 1)+IF(OR($F106 &gt;= BL$6, $G106 &lt; BK$6), 0, 2)+1)</f>
        <v/>
      </c>
      <c r="BL106" s="71" t="str">
        <f ca="1">INDEX({"","_","-","="},IF(OR($D106 &gt;= BM$6, $E106 &lt; BL$6), 0, 1)+IF(OR($F106 &gt;= BM$6, $G106 &lt; BL$6), 0, 2)+1)</f>
        <v/>
      </c>
      <c r="BM106" s="71" t="str">
        <f ca="1">INDEX({"","_","-","="},IF(OR($D106 &gt;= BN$6, $E106 &lt; BM$6), 0, 1)+IF(OR($F106 &gt;= BN$6, $G106 &lt; BM$6), 0, 2)+1)</f>
        <v/>
      </c>
      <c r="BN106" s="71" t="str">
        <f ca="1">INDEX({"","_","-","="},IF(OR($D106 &gt;= BO$6, $E106 &lt; BN$6), 0, 1)+IF(OR($F106 &gt;= BO$6, $G106 &lt; BN$6), 0, 2)+1)</f>
        <v/>
      </c>
      <c r="BO106" s="71" t="str">
        <f ca="1">INDEX({"","_","-","="},IF(OR($D106 &gt;= BP$6, $E106 &lt; BO$6), 0, 1)+IF(OR($F106 &gt;= BP$6, $G106 &lt; BO$6), 0, 2)+1)</f>
        <v/>
      </c>
      <c r="BP106" s="71" t="str">
        <f ca="1">INDEX({"","_","-","="},IF(OR($D106 &gt;= BQ$6, $E106 &lt; BP$6), 0, 1)+IF(OR($F106 &gt;= BQ$6, $G106 &lt; BP$6), 0, 2)+1)</f>
        <v/>
      </c>
      <c r="BQ106" s="71" t="str">
        <f ca="1">INDEX({"","_","-","="},IF(OR($D106 &gt;= BR$6, $E106 &lt; BQ$6), 0, 1)+IF(OR($F106 &gt;= BR$6, $G106 &lt; BQ$6), 0, 2)+1)</f>
        <v/>
      </c>
      <c r="BR106" s="71" t="str">
        <f ca="1">INDEX({"","_","-","="},IF(OR($D106 &gt;= BS$6, $E106 &lt; BR$6), 0, 1)+IF(OR($F106 &gt;= BS$6, $G106 &lt; BR$6), 0, 2)+1)</f>
        <v/>
      </c>
      <c r="BS106" s="71" t="str">
        <f ca="1">INDEX({"","_","-","="},IF(OR($D106 &gt;= BT$6, $E106 &lt; BS$6), 0, 1)+IF(OR($F106 &gt;= BT$6, $G106 &lt; BS$6), 0, 2)+1)</f>
        <v/>
      </c>
      <c r="BT106" s="71" t="str">
        <f ca="1">INDEX({"","_","-","="},IF(OR($D106 &gt;= BU$6, $E106 &lt; BT$6), 0, 1)+IF(OR($F106 &gt;= BU$6, $G106 &lt; BT$6), 0, 2)+1)</f>
        <v/>
      </c>
      <c r="BU106" s="71" t="str">
        <f ca="1">INDEX({"","_","-","="},IF(OR($D106 &gt;= BV$6, $E106 &lt; BU$6), 0, 1)+IF(OR($F106 &gt;= BV$6, $G106 &lt; BU$6), 0, 2)+1)</f>
        <v/>
      </c>
      <c r="BV106" s="71" t="str">
        <f ca="1">INDEX({"","_","-","="},IF(OR($D106 &gt;= BW$6, $E106 &lt; BV$6), 0, 1)+IF(OR($F106 &gt;= BW$6, $G106 &lt; BV$6), 0, 2)+1)</f>
        <v/>
      </c>
      <c r="BW106" s="71" t="str">
        <f ca="1">INDEX({"","_","-","="},IF(OR($D106 &gt;= BX$6, $E106 &lt; BW$6), 0, 1)+IF(OR($F106 &gt;= BX$6, $G106 &lt; BW$6), 0, 2)+1)</f>
        <v/>
      </c>
      <c r="BX106" s="71" t="str">
        <f ca="1">INDEX({"","_","-","="},IF(OR($D106 &gt;= BY$6, $E106 &lt; BX$6), 0, 1)+IF(OR($F106 &gt;= BY$6, $G106 &lt; BX$6), 0, 2)+1)</f>
        <v/>
      </c>
      <c r="BY106" s="71" t="str">
        <f ca="1">INDEX({"","_","-","="},IF(OR($D106 &gt;= BZ$6, $E106 &lt; BY$6), 0, 1)+IF(OR($F106 &gt;= BZ$6, $G106 &lt; BY$6), 0, 2)+1)</f>
        <v/>
      </c>
      <c r="BZ106" s="71" t="str">
        <f ca="1">INDEX({"","_","-","="},IF(OR($D106 &gt;= CA$6, $E106 &lt; BZ$6), 0, 1)+IF(OR($F106 &gt;= CA$6, $G106 &lt; BZ$6), 0, 2)+1)</f>
        <v/>
      </c>
      <c r="CA106" s="71" t="str">
        <f ca="1">INDEX({"","_","-","="},IF(OR($D106 &gt;= CB$6, $E106 &lt; CA$6), 0, 1)+IF(OR($F106 &gt;= CB$6, $G106 &lt; CA$6), 0, 2)+1)</f>
        <v/>
      </c>
      <c r="CB106" s="71" t="str">
        <f ca="1">INDEX({"","_","-","="},IF(OR($D106 &gt;= CC$6, $E106 &lt; CB$6), 0, 1)+IF(OR($F106 &gt;= CC$6, $G106 &lt; CB$6), 0, 2)+1)</f>
        <v/>
      </c>
      <c r="CC106" s="71" t="str">
        <f ca="1">INDEX({"","_","-","="},IF(OR($D106 &gt;= CD$6, $E106 &lt; CC$6), 0, 1)+IF(OR($F106 &gt;= CD$6, $G106 &lt; CC$6), 0, 2)+1)</f>
        <v/>
      </c>
      <c r="CD106" s="71" t="str">
        <f ca="1">INDEX({"","_","-","="},IF(OR($D106 &gt;= CE$6, $E106 &lt; CD$6), 0, 1)+IF(OR($F106 &gt;= CE$6, $G106 &lt; CD$6), 0, 2)+1)</f>
        <v/>
      </c>
    </row>
    <row r="107" spans="1:82">
      <c r="A107" s="8" t="str">
        <f ca="1">IF('临-进度'!N102,'临-进度'!$A102,"")</f>
        <v/>
      </c>
      <c r="B107" s="8" t="str">
        <f ca="1">IF('临-进度'!N102,'临-进度'!$B102,"")</f>
        <v/>
      </c>
      <c r="C107" s="8" t="str">
        <f ca="1">IF('临-进度'!N102,'临-进度'!$F102,"")</f>
        <v/>
      </c>
      <c r="D107" s="42" t="str">
        <f ca="1">IF('临-进度'!$N102,'临-进度'!$J102,"")</f>
        <v/>
      </c>
      <c r="E107" s="42" t="str">
        <f ca="1">IF('临-进度'!$N102,'临-进度'!$AF102,"")</f>
        <v/>
      </c>
      <c r="F107" s="42" t="str">
        <f ca="1">IF('临-进度'!$N102,'临-进度'!$K102,"")</f>
        <v/>
      </c>
      <c r="G107" s="76" t="str">
        <f ca="1">IF('临-进度'!$N102,'临-进度'!$AG102,"")</f>
        <v/>
      </c>
      <c r="H107" s="71" t="str">
        <f ca="1">INDEX({"","_","-","="},IF(OR($D107 &gt;= I$6, $E107 &lt; H$6), 0, 1)+IF(OR($F107 &gt;= I$6, $G107 &lt; H$6), 0, 2)+1)</f>
        <v/>
      </c>
      <c r="I107" s="71" t="str">
        <f ca="1">INDEX({"","_","-","="},IF(OR($D107 &gt;= J$6, $E107 &lt; I$6), 0, 1)+IF(OR($F107 &gt;= J$6, $G107 &lt; I$6), 0, 2)+1)</f>
        <v/>
      </c>
      <c r="J107" s="71" t="str">
        <f ca="1">INDEX({"","_","-","="},IF(OR($D107 &gt;= K$6, $E107 &lt; J$6), 0, 1)+IF(OR($F107 &gt;= K$6, $G107 &lt; J$6), 0, 2)+1)</f>
        <v/>
      </c>
      <c r="K107" s="71" t="str">
        <f ca="1">INDEX({"","_","-","="},IF(OR($D107 &gt;= L$6, $E107 &lt; K$6), 0, 1)+IF(OR($F107 &gt;= L$6, $G107 &lt; K$6), 0, 2)+1)</f>
        <v/>
      </c>
      <c r="L107" s="71" t="str">
        <f ca="1">INDEX({"","_","-","="},IF(OR($D107 &gt;= M$6, $E107 &lt; L$6), 0, 1)+IF(OR($F107 &gt;= M$6, $G107 &lt; L$6), 0, 2)+1)</f>
        <v/>
      </c>
      <c r="M107" s="71" t="str">
        <f ca="1">INDEX({"","_","-","="},IF(OR($D107 &gt;= N$6, $E107 &lt; M$6), 0, 1)+IF(OR($F107 &gt;= N$6, $G107 &lt; M$6), 0, 2)+1)</f>
        <v/>
      </c>
      <c r="N107" s="71" t="str">
        <f ca="1">INDEX({"","_","-","="},IF(OR($D107 &gt;= O$6, $E107 &lt; N$6), 0, 1)+IF(OR($F107 &gt;= O$6, $G107 &lt; N$6), 0, 2)+1)</f>
        <v/>
      </c>
      <c r="O107" s="71" t="str">
        <f ca="1">INDEX({"","_","-","="},IF(OR($D107 &gt;= P$6, $E107 &lt; O$6), 0, 1)+IF(OR($F107 &gt;= P$6, $G107 &lt; O$6), 0, 2)+1)</f>
        <v/>
      </c>
      <c r="P107" s="71" t="str">
        <f ca="1">INDEX({"","_","-","="},IF(OR($D107 &gt;= Q$6, $E107 &lt; P$6), 0, 1)+IF(OR($F107 &gt;= Q$6, $G107 &lt; P$6), 0, 2)+1)</f>
        <v/>
      </c>
      <c r="Q107" s="71" t="str">
        <f ca="1">INDEX({"","_","-","="},IF(OR($D107 &gt;= R$6, $E107 &lt; Q$6), 0, 1)+IF(OR($F107 &gt;= R$6, $G107 &lt; Q$6), 0, 2)+1)</f>
        <v/>
      </c>
      <c r="R107" s="71" t="str">
        <f ca="1">INDEX({"","_","-","="},IF(OR($D107 &gt;= S$6, $E107 &lt; R$6), 0, 1)+IF(OR($F107 &gt;= S$6, $G107 &lt; R$6), 0, 2)+1)</f>
        <v/>
      </c>
      <c r="S107" s="71" t="str">
        <f ca="1">INDEX({"","_","-","="},IF(OR($D107 &gt;= T$6, $E107 &lt; S$6), 0, 1)+IF(OR($F107 &gt;= T$6, $G107 &lt; S$6), 0, 2)+1)</f>
        <v/>
      </c>
      <c r="T107" s="71" t="str">
        <f ca="1">INDEX({"","_","-","="},IF(OR($D107 &gt;= U$6, $E107 &lt; T$6), 0, 1)+IF(OR($F107 &gt;= U$6, $G107 &lt; T$6), 0, 2)+1)</f>
        <v/>
      </c>
      <c r="U107" s="71" t="str">
        <f ca="1">INDEX({"","_","-","="},IF(OR($D107 &gt;= V$6, $E107 &lt; U$6), 0, 1)+IF(OR($F107 &gt;= V$6, $G107 &lt; U$6), 0, 2)+1)</f>
        <v/>
      </c>
      <c r="V107" s="71" t="str">
        <f ca="1">INDEX({"","_","-","="},IF(OR($D107 &gt;= W$6, $E107 &lt; V$6), 0, 1)+IF(OR($F107 &gt;= W$6, $G107 &lt; V$6), 0, 2)+1)</f>
        <v/>
      </c>
      <c r="W107" s="71" t="str">
        <f ca="1">INDEX({"","_","-","="},IF(OR($D107 &gt;= X$6, $E107 &lt; W$6), 0, 1)+IF(OR($F107 &gt;= X$6, $G107 &lt; W$6), 0, 2)+1)</f>
        <v/>
      </c>
      <c r="X107" s="71" t="str">
        <f ca="1">INDEX({"","_","-","="},IF(OR($D107 &gt;= Y$6, $E107 &lt; X$6), 0, 1)+IF(OR($F107 &gt;= Y$6, $G107 &lt; X$6), 0, 2)+1)</f>
        <v/>
      </c>
      <c r="Y107" s="71" t="str">
        <f ca="1">INDEX({"","_","-","="},IF(OR($D107 &gt;= Z$6, $E107 &lt; Y$6), 0, 1)+IF(OR($F107 &gt;= Z$6, $G107 &lt; Y$6), 0, 2)+1)</f>
        <v/>
      </c>
      <c r="Z107" s="71" t="str">
        <f ca="1">INDEX({"","_","-","="},IF(OR($D107 &gt;= AA$6, $E107 &lt; Z$6), 0, 1)+IF(OR($F107 &gt;= AA$6, $G107 &lt; Z$6), 0, 2)+1)</f>
        <v/>
      </c>
      <c r="AA107" s="71" t="str">
        <f ca="1">INDEX({"","_","-","="},IF(OR($D107 &gt;= AB$6, $E107 &lt; AA$6), 0, 1)+IF(OR($F107 &gt;= AB$6, $G107 &lt; AA$6), 0, 2)+1)</f>
        <v/>
      </c>
      <c r="AB107" s="71" t="str">
        <f ca="1">INDEX({"","_","-","="},IF(OR($D107 &gt;= AC$6, $E107 &lt; AB$6), 0, 1)+IF(OR($F107 &gt;= AC$6, $G107 &lt; AB$6), 0, 2)+1)</f>
        <v/>
      </c>
      <c r="AC107" s="71" t="str">
        <f ca="1">INDEX({"","_","-","="},IF(OR($D107 &gt;= AD$6, $E107 &lt; AC$6), 0, 1)+IF(OR($F107 &gt;= AD$6, $G107 &lt; AC$6), 0, 2)+1)</f>
        <v/>
      </c>
      <c r="AD107" s="71" t="str">
        <f ca="1">INDEX({"","_","-","="},IF(OR($D107 &gt;= AE$6, $E107 &lt; AD$6), 0, 1)+IF(OR($F107 &gt;= AE$6, $G107 &lt; AD$6), 0, 2)+1)</f>
        <v/>
      </c>
      <c r="AE107" s="71" t="str">
        <f ca="1">INDEX({"","_","-","="},IF(OR($D107 &gt;= AF$6, $E107 &lt; AE$6), 0, 1)+IF(OR($F107 &gt;= AF$6, $G107 &lt; AE$6), 0, 2)+1)</f>
        <v/>
      </c>
      <c r="AF107" s="71" t="str">
        <f ca="1">INDEX({"","_","-","="},IF(OR($D107 &gt;= AG$6, $E107 &lt; AF$6), 0, 1)+IF(OR($F107 &gt;= AG$6, $G107 &lt; AF$6), 0, 2)+1)</f>
        <v/>
      </c>
      <c r="AG107" s="71" t="str">
        <f ca="1">INDEX({"","_","-","="},IF(OR($D107 &gt;= AH$6, $E107 &lt; AG$6), 0, 1)+IF(OR($F107 &gt;= AH$6, $G107 &lt; AG$6), 0, 2)+1)</f>
        <v/>
      </c>
      <c r="AH107" s="71" t="str">
        <f ca="1">INDEX({"","_","-","="},IF(OR($D107 &gt;= AI$6, $E107 &lt; AH$6), 0, 1)+IF(OR($F107 &gt;= AI$6, $G107 &lt; AH$6), 0, 2)+1)</f>
        <v/>
      </c>
      <c r="AI107" s="71" t="str">
        <f ca="1">INDEX({"","_","-","="},IF(OR($D107 &gt;= AJ$6, $E107 &lt; AI$6), 0, 1)+IF(OR($F107 &gt;= AJ$6, $G107 &lt; AI$6), 0, 2)+1)</f>
        <v/>
      </c>
      <c r="AJ107" s="71" t="str">
        <f ca="1">INDEX({"","_","-","="},IF(OR($D107 &gt;= AK$6, $E107 &lt; AJ$6), 0, 1)+IF(OR($F107 &gt;= AK$6, $G107 &lt; AJ$6), 0, 2)+1)</f>
        <v/>
      </c>
      <c r="AK107" s="71" t="str">
        <f ca="1">INDEX({"","_","-","="},IF(OR($D107 &gt;= AL$6, $E107 &lt; AK$6), 0, 1)+IF(OR($F107 &gt;= AL$6, $G107 &lt; AK$6), 0, 2)+1)</f>
        <v/>
      </c>
      <c r="AL107" s="71" t="str">
        <f ca="1">INDEX({"","_","-","="},IF(OR($D107 &gt;= AM$6, $E107 &lt; AL$6), 0, 1)+IF(OR($F107 &gt;= AM$6, $G107 &lt; AL$6), 0, 2)+1)</f>
        <v/>
      </c>
      <c r="AM107" s="71" t="str">
        <f ca="1">INDEX({"","_","-","="},IF(OR($D107 &gt;= AN$6, $E107 &lt; AM$6), 0, 1)+IF(OR($F107 &gt;= AN$6, $G107 &lt; AM$6), 0, 2)+1)</f>
        <v/>
      </c>
      <c r="AN107" s="71" t="str">
        <f ca="1">INDEX({"","_","-","="},IF(OR($D107 &gt;= AO$6, $E107 &lt; AN$6), 0, 1)+IF(OR($F107 &gt;= AO$6, $G107 &lt; AN$6), 0, 2)+1)</f>
        <v/>
      </c>
      <c r="AO107" s="71" t="str">
        <f ca="1">INDEX({"","_","-","="},IF(OR($D107 &gt;= AP$6, $E107 &lt; AO$6), 0, 1)+IF(OR($F107 &gt;= AP$6, $G107 &lt; AO$6), 0, 2)+1)</f>
        <v/>
      </c>
      <c r="AP107" s="71" t="str">
        <f ca="1">INDEX({"","_","-","="},IF(OR($D107 &gt;= AQ$6, $E107 &lt; AP$6), 0, 1)+IF(OR($F107 &gt;= AQ$6, $G107 &lt; AP$6), 0, 2)+1)</f>
        <v/>
      </c>
      <c r="AQ107" s="71" t="str">
        <f ca="1">INDEX({"","_","-","="},IF(OR($D107 &gt;= AR$6, $E107 &lt; AQ$6), 0, 1)+IF(OR($F107 &gt;= AR$6, $G107 &lt; AQ$6), 0, 2)+1)</f>
        <v/>
      </c>
      <c r="AR107" s="71" t="str">
        <f ca="1">INDEX({"","_","-","="},IF(OR($D107 &gt;= AS$6, $E107 &lt; AR$6), 0, 1)+IF(OR($F107 &gt;= AS$6, $G107 &lt; AR$6), 0, 2)+1)</f>
        <v/>
      </c>
      <c r="AS107" s="71" t="str">
        <f ca="1">INDEX({"","_","-","="},IF(OR($D107 &gt;= AT$6, $E107 &lt; AS$6), 0, 1)+IF(OR($F107 &gt;= AT$6, $G107 &lt; AS$6), 0, 2)+1)</f>
        <v/>
      </c>
      <c r="AT107" s="71" t="str">
        <f ca="1">INDEX({"","_","-","="},IF(OR($D107 &gt;= AU$6, $E107 &lt; AT$6), 0, 1)+IF(OR($F107 &gt;= AU$6, $G107 &lt; AT$6), 0, 2)+1)</f>
        <v/>
      </c>
      <c r="AU107" s="71" t="str">
        <f ca="1">INDEX({"","_","-","="},IF(OR($D107 &gt;= AV$6, $E107 &lt; AU$6), 0, 1)+IF(OR($F107 &gt;= AV$6, $G107 &lt; AU$6), 0, 2)+1)</f>
        <v/>
      </c>
      <c r="AV107" s="71" t="str">
        <f ca="1">INDEX({"","_","-","="},IF(OR($D107 &gt;= AW$6, $E107 &lt; AV$6), 0, 1)+IF(OR($F107 &gt;= AW$6, $G107 &lt; AV$6), 0, 2)+1)</f>
        <v/>
      </c>
      <c r="AW107" s="71" t="str">
        <f ca="1">INDEX({"","_","-","="},IF(OR($D107 &gt;= AX$6, $E107 &lt; AW$6), 0, 1)+IF(OR($F107 &gt;= AX$6, $G107 &lt; AW$6), 0, 2)+1)</f>
        <v/>
      </c>
      <c r="AX107" s="71" t="str">
        <f ca="1">INDEX({"","_","-","="},IF(OR($D107 &gt;= AY$6, $E107 &lt; AX$6), 0, 1)+IF(OR($F107 &gt;= AY$6, $G107 &lt; AX$6), 0, 2)+1)</f>
        <v/>
      </c>
      <c r="AY107" s="71" t="str">
        <f ca="1">INDEX({"","_","-","="},IF(OR($D107 &gt;= AZ$6, $E107 &lt; AY$6), 0, 1)+IF(OR($F107 &gt;= AZ$6, $G107 &lt; AY$6), 0, 2)+1)</f>
        <v/>
      </c>
      <c r="AZ107" s="71" t="str">
        <f ca="1">INDEX({"","_","-","="},IF(OR($D107 &gt;= BA$6, $E107 &lt; AZ$6), 0, 1)+IF(OR($F107 &gt;= BA$6, $G107 &lt; AZ$6), 0, 2)+1)</f>
        <v/>
      </c>
      <c r="BA107" s="71" t="str">
        <f ca="1">INDEX({"","_","-","="},IF(OR($D107 &gt;= BB$6, $E107 &lt; BA$6), 0, 1)+IF(OR($F107 &gt;= BB$6, $G107 &lt; BA$6), 0, 2)+1)</f>
        <v/>
      </c>
      <c r="BB107" s="71" t="str">
        <f ca="1">INDEX({"","_","-","="},IF(OR($D107 &gt;= BC$6, $E107 &lt; BB$6), 0, 1)+IF(OR($F107 &gt;= BC$6, $G107 &lt; BB$6), 0, 2)+1)</f>
        <v/>
      </c>
      <c r="BC107" s="71" t="str">
        <f ca="1">INDEX({"","_","-","="},IF(OR($D107 &gt;= BD$6, $E107 &lt; BC$6), 0, 1)+IF(OR($F107 &gt;= BD$6, $G107 &lt; BC$6), 0, 2)+1)</f>
        <v/>
      </c>
      <c r="BD107" s="71" t="str">
        <f ca="1">INDEX({"","_","-","="},IF(OR($D107 &gt;= BE$6, $E107 &lt; BD$6), 0, 1)+IF(OR($F107 &gt;= BE$6, $G107 &lt; BD$6), 0, 2)+1)</f>
        <v/>
      </c>
      <c r="BE107" s="71" t="str">
        <f ca="1">INDEX({"","_","-","="},IF(OR($D107 &gt;= BF$6, $E107 &lt; BE$6), 0, 1)+IF(OR($F107 &gt;= BF$6, $G107 &lt; BE$6), 0, 2)+1)</f>
        <v/>
      </c>
      <c r="BF107" s="71" t="str">
        <f ca="1">INDEX({"","_","-","="},IF(OR($D107 &gt;= BG$6, $E107 &lt; BF$6), 0, 1)+IF(OR($F107 &gt;= BG$6, $G107 &lt; BF$6), 0, 2)+1)</f>
        <v/>
      </c>
      <c r="BG107" s="71" t="str">
        <f ca="1">INDEX({"","_","-","="},IF(OR($D107 &gt;= BH$6, $E107 &lt; BG$6), 0, 1)+IF(OR($F107 &gt;= BH$6, $G107 &lt; BG$6), 0, 2)+1)</f>
        <v/>
      </c>
      <c r="BH107" s="71" t="str">
        <f ca="1">INDEX({"","_","-","="},IF(OR($D107 &gt;= BI$6, $E107 &lt; BH$6), 0, 1)+IF(OR($F107 &gt;= BI$6, $G107 &lt; BH$6), 0, 2)+1)</f>
        <v/>
      </c>
      <c r="BI107" s="71" t="str">
        <f ca="1">INDEX({"","_","-","="},IF(OR($D107 &gt;= BJ$6, $E107 &lt; BI$6), 0, 1)+IF(OR($F107 &gt;= BJ$6, $G107 &lt; BI$6), 0, 2)+1)</f>
        <v/>
      </c>
      <c r="BJ107" s="71" t="str">
        <f ca="1">INDEX({"","_","-","="},IF(OR($D107 &gt;= BK$6, $E107 &lt; BJ$6), 0, 1)+IF(OR($F107 &gt;= BK$6, $G107 &lt; BJ$6), 0, 2)+1)</f>
        <v/>
      </c>
      <c r="BK107" s="71" t="str">
        <f ca="1">INDEX({"","_","-","="},IF(OR($D107 &gt;= BL$6, $E107 &lt; BK$6), 0, 1)+IF(OR($F107 &gt;= BL$6, $G107 &lt; BK$6), 0, 2)+1)</f>
        <v/>
      </c>
      <c r="BL107" s="71" t="str">
        <f ca="1">INDEX({"","_","-","="},IF(OR($D107 &gt;= BM$6, $E107 &lt; BL$6), 0, 1)+IF(OR($F107 &gt;= BM$6, $G107 &lt; BL$6), 0, 2)+1)</f>
        <v/>
      </c>
      <c r="BM107" s="71" t="str">
        <f ca="1">INDEX({"","_","-","="},IF(OR($D107 &gt;= BN$6, $E107 &lt; BM$6), 0, 1)+IF(OR($F107 &gt;= BN$6, $G107 &lt; BM$6), 0, 2)+1)</f>
        <v/>
      </c>
      <c r="BN107" s="71" t="str">
        <f ca="1">INDEX({"","_","-","="},IF(OR($D107 &gt;= BO$6, $E107 &lt; BN$6), 0, 1)+IF(OR($F107 &gt;= BO$6, $G107 &lt; BN$6), 0, 2)+1)</f>
        <v/>
      </c>
      <c r="BO107" s="71" t="str">
        <f ca="1">INDEX({"","_","-","="},IF(OR($D107 &gt;= BP$6, $E107 &lt; BO$6), 0, 1)+IF(OR($F107 &gt;= BP$6, $G107 &lt; BO$6), 0, 2)+1)</f>
        <v/>
      </c>
      <c r="BP107" s="71" t="str">
        <f ca="1">INDEX({"","_","-","="},IF(OR($D107 &gt;= BQ$6, $E107 &lt; BP$6), 0, 1)+IF(OR($F107 &gt;= BQ$6, $G107 &lt; BP$6), 0, 2)+1)</f>
        <v/>
      </c>
      <c r="BQ107" s="71" t="str">
        <f ca="1">INDEX({"","_","-","="},IF(OR($D107 &gt;= BR$6, $E107 &lt; BQ$6), 0, 1)+IF(OR($F107 &gt;= BR$6, $G107 &lt; BQ$6), 0, 2)+1)</f>
        <v/>
      </c>
      <c r="BR107" s="71" t="str">
        <f ca="1">INDEX({"","_","-","="},IF(OR($D107 &gt;= BS$6, $E107 &lt; BR$6), 0, 1)+IF(OR($F107 &gt;= BS$6, $G107 &lt; BR$6), 0, 2)+1)</f>
        <v/>
      </c>
      <c r="BS107" s="71" t="str">
        <f ca="1">INDEX({"","_","-","="},IF(OR($D107 &gt;= BT$6, $E107 &lt; BS$6), 0, 1)+IF(OR($F107 &gt;= BT$6, $G107 &lt; BS$6), 0, 2)+1)</f>
        <v/>
      </c>
      <c r="BT107" s="71" t="str">
        <f ca="1">INDEX({"","_","-","="},IF(OR($D107 &gt;= BU$6, $E107 &lt; BT$6), 0, 1)+IF(OR($F107 &gt;= BU$6, $G107 &lt; BT$6), 0, 2)+1)</f>
        <v/>
      </c>
      <c r="BU107" s="71" t="str">
        <f ca="1">INDEX({"","_","-","="},IF(OR($D107 &gt;= BV$6, $E107 &lt; BU$6), 0, 1)+IF(OR($F107 &gt;= BV$6, $G107 &lt; BU$6), 0, 2)+1)</f>
        <v/>
      </c>
      <c r="BV107" s="71" t="str">
        <f ca="1">INDEX({"","_","-","="},IF(OR($D107 &gt;= BW$6, $E107 &lt; BV$6), 0, 1)+IF(OR($F107 &gt;= BW$6, $G107 &lt; BV$6), 0, 2)+1)</f>
        <v/>
      </c>
      <c r="BW107" s="71" t="str">
        <f ca="1">INDEX({"","_","-","="},IF(OR($D107 &gt;= BX$6, $E107 &lt; BW$6), 0, 1)+IF(OR($F107 &gt;= BX$6, $G107 &lt; BW$6), 0, 2)+1)</f>
        <v/>
      </c>
      <c r="BX107" s="71" t="str">
        <f ca="1">INDEX({"","_","-","="},IF(OR($D107 &gt;= BY$6, $E107 &lt; BX$6), 0, 1)+IF(OR($F107 &gt;= BY$6, $G107 &lt; BX$6), 0, 2)+1)</f>
        <v/>
      </c>
      <c r="BY107" s="71" t="str">
        <f ca="1">INDEX({"","_","-","="},IF(OR($D107 &gt;= BZ$6, $E107 &lt; BY$6), 0, 1)+IF(OR($F107 &gt;= BZ$6, $G107 &lt; BY$6), 0, 2)+1)</f>
        <v/>
      </c>
      <c r="BZ107" s="71" t="str">
        <f ca="1">INDEX({"","_","-","="},IF(OR($D107 &gt;= CA$6, $E107 &lt; BZ$6), 0, 1)+IF(OR($F107 &gt;= CA$6, $G107 &lt; BZ$6), 0, 2)+1)</f>
        <v/>
      </c>
      <c r="CA107" s="71" t="str">
        <f ca="1">INDEX({"","_","-","="},IF(OR($D107 &gt;= CB$6, $E107 &lt; CA$6), 0, 1)+IF(OR($F107 &gt;= CB$6, $G107 &lt; CA$6), 0, 2)+1)</f>
        <v/>
      </c>
      <c r="CB107" s="71" t="str">
        <f ca="1">INDEX({"","_","-","="},IF(OR($D107 &gt;= CC$6, $E107 &lt; CB$6), 0, 1)+IF(OR($F107 &gt;= CC$6, $G107 &lt; CB$6), 0, 2)+1)</f>
        <v/>
      </c>
      <c r="CC107" s="71" t="str">
        <f ca="1">INDEX({"","_","-","="},IF(OR($D107 &gt;= CD$6, $E107 &lt; CC$6), 0, 1)+IF(OR($F107 &gt;= CD$6, $G107 &lt; CC$6), 0, 2)+1)</f>
        <v/>
      </c>
      <c r="CD107" s="71" t="str">
        <f ca="1">INDEX({"","_","-","="},IF(OR($D107 &gt;= CE$6, $E107 &lt; CD$6), 0, 1)+IF(OR($F107 &gt;= CE$6, $G107 &lt; CD$6), 0, 2)+1)</f>
        <v/>
      </c>
    </row>
    <row r="108" spans="1:82">
      <c r="A108" s="8" t="str">
        <f ca="1">IF('临-进度'!N103,'临-进度'!$A103,"")</f>
        <v/>
      </c>
      <c r="B108" s="8" t="str">
        <f ca="1">IF('临-进度'!N103,'临-进度'!$B103,"")</f>
        <v/>
      </c>
      <c r="C108" s="8" t="str">
        <f ca="1">IF('临-进度'!N103,'临-进度'!$F103,"")</f>
        <v/>
      </c>
      <c r="D108" s="42" t="str">
        <f ca="1">IF('临-进度'!$N103,'临-进度'!$J103,"")</f>
        <v/>
      </c>
      <c r="E108" s="42" t="str">
        <f ca="1">IF('临-进度'!$N103,'临-进度'!$AF103,"")</f>
        <v/>
      </c>
      <c r="F108" s="42" t="str">
        <f ca="1">IF('临-进度'!$N103,'临-进度'!$K103,"")</f>
        <v/>
      </c>
      <c r="G108" s="76" t="str">
        <f ca="1">IF('临-进度'!$N103,'临-进度'!$AG103,"")</f>
        <v/>
      </c>
      <c r="H108" s="71" t="str">
        <f ca="1">INDEX({"","_","-","="},IF(OR($D108 &gt;= I$6, $E108 &lt; H$6), 0, 1)+IF(OR($F108 &gt;= I$6, $G108 &lt; H$6), 0, 2)+1)</f>
        <v/>
      </c>
      <c r="I108" s="71" t="str">
        <f ca="1">INDEX({"","_","-","="},IF(OR($D108 &gt;= J$6, $E108 &lt; I$6), 0, 1)+IF(OR($F108 &gt;= J$6, $G108 &lt; I$6), 0, 2)+1)</f>
        <v/>
      </c>
      <c r="J108" s="71" t="str">
        <f ca="1">INDEX({"","_","-","="},IF(OR($D108 &gt;= K$6, $E108 &lt; J$6), 0, 1)+IF(OR($F108 &gt;= K$6, $G108 &lt; J$6), 0, 2)+1)</f>
        <v/>
      </c>
      <c r="K108" s="71" t="str">
        <f ca="1">INDEX({"","_","-","="},IF(OR($D108 &gt;= L$6, $E108 &lt; K$6), 0, 1)+IF(OR($F108 &gt;= L$6, $G108 &lt; K$6), 0, 2)+1)</f>
        <v/>
      </c>
      <c r="L108" s="71" t="str">
        <f ca="1">INDEX({"","_","-","="},IF(OR($D108 &gt;= M$6, $E108 &lt; L$6), 0, 1)+IF(OR($F108 &gt;= M$6, $G108 &lt; L$6), 0, 2)+1)</f>
        <v/>
      </c>
      <c r="M108" s="71" t="str">
        <f ca="1">INDEX({"","_","-","="},IF(OR($D108 &gt;= N$6, $E108 &lt; M$6), 0, 1)+IF(OR($F108 &gt;= N$6, $G108 &lt; M$6), 0, 2)+1)</f>
        <v/>
      </c>
      <c r="N108" s="71" t="str">
        <f ca="1">INDEX({"","_","-","="},IF(OR($D108 &gt;= O$6, $E108 &lt; N$6), 0, 1)+IF(OR($F108 &gt;= O$6, $G108 &lt; N$6), 0, 2)+1)</f>
        <v/>
      </c>
      <c r="O108" s="71" t="str">
        <f ca="1">INDEX({"","_","-","="},IF(OR($D108 &gt;= P$6, $E108 &lt; O$6), 0, 1)+IF(OR($F108 &gt;= P$6, $G108 &lt; O$6), 0, 2)+1)</f>
        <v/>
      </c>
      <c r="P108" s="71" t="str">
        <f ca="1">INDEX({"","_","-","="},IF(OR($D108 &gt;= Q$6, $E108 &lt; P$6), 0, 1)+IF(OR($F108 &gt;= Q$6, $G108 &lt; P$6), 0, 2)+1)</f>
        <v/>
      </c>
      <c r="Q108" s="71" t="str">
        <f ca="1">INDEX({"","_","-","="},IF(OR($D108 &gt;= R$6, $E108 &lt; Q$6), 0, 1)+IF(OR($F108 &gt;= R$6, $G108 &lt; Q$6), 0, 2)+1)</f>
        <v/>
      </c>
      <c r="R108" s="71" t="str">
        <f ca="1">INDEX({"","_","-","="},IF(OR($D108 &gt;= S$6, $E108 &lt; R$6), 0, 1)+IF(OR($F108 &gt;= S$6, $G108 &lt; R$6), 0, 2)+1)</f>
        <v/>
      </c>
      <c r="S108" s="71" t="str">
        <f ca="1">INDEX({"","_","-","="},IF(OR($D108 &gt;= T$6, $E108 &lt; S$6), 0, 1)+IF(OR($F108 &gt;= T$6, $G108 &lt; S$6), 0, 2)+1)</f>
        <v/>
      </c>
      <c r="T108" s="71" t="str">
        <f ca="1">INDEX({"","_","-","="},IF(OR($D108 &gt;= U$6, $E108 &lt; T$6), 0, 1)+IF(OR($F108 &gt;= U$6, $G108 &lt; T$6), 0, 2)+1)</f>
        <v/>
      </c>
      <c r="U108" s="71" t="str">
        <f ca="1">INDEX({"","_","-","="},IF(OR($D108 &gt;= V$6, $E108 &lt; U$6), 0, 1)+IF(OR($F108 &gt;= V$6, $G108 &lt; U$6), 0, 2)+1)</f>
        <v/>
      </c>
      <c r="V108" s="71" t="str">
        <f ca="1">INDEX({"","_","-","="},IF(OR($D108 &gt;= W$6, $E108 &lt; V$6), 0, 1)+IF(OR($F108 &gt;= W$6, $G108 &lt; V$6), 0, 2)+1)</f>
        <v/>
      </c>
      <c r="W108" s="71" t="str">
        <f ca="1">INDEX({"","_","-","="},IF(OR($D108 &gt;= X$6, $E108 &lt; W$6), 0, 1)+IF(OR($F108 &gt;= X$6, $G108 &lt; W$6), 0, 2)+1)</f>
        <v/>
      </c>
      <c r="X108" s="71" t="str">
        <f ca="1">INDEX({"","_","-","="},IF(OR($D108 &gt;= Y$6, $E108 &lt; X$6), 0, 1)+IF(OR($F108 &gt;= Y$6, $G108 &lt; X$6), 0, 2)+1)</f>
        <v/>
      </c>
      <c r="Y108" s="71" t="str">
        <f ca="1">INDEX({"","_","-","="},IF(OR($D108 &gt;= Z$6, $E108 &lt; Y$6), 0, 1)+IF(OR($F108 &gt;= Z$6, $G108 &lt; Y$6), 0, 2)+1)</f>
        <v/>
      </c>
      <c r="Z108" s="71" t="str">
        <f ca="1">INDEX({"","_","-","="},IF(OR($D108 &gt;= AA$6, $E108 &lt; Z$6), 0, 1)+IF(OR($F108 &gt;= AA$6, $G108 &lt; Z$6), 0, 2)+1)</f>
        <v/>
      </c>
      <c r="AA108" s="71" t="str">
        <f ca="1">INDEX({"","_","-","="},IF(OR($D108 &gt;= AB$6, $E108 &lt; AA$6), 0, 1)+IF(OR($F108 &gt;= AB$6, $G108 &lt; AA$6), 0, 2)+1)</f>
        <v/>
      </c>
      <c r="AB108" s="71" t="str">
        <f ca="1">INDEX({"","_","-","="},IF(OR($D108 &gt;= AC$6, $E108 &lt; AB$6), 0, 1)+IF(OR($F108 &gt;= AC$6, $G108 &lt; AB$6), 0, 2)+1)</f>
        <v/>
      </c>
      <c r="AC108" s="71" t="str">
        <f ca="1">INDEX({"","_","-","="},IF(OR($D108 &gt;= AD$6, $E108 &lt; AC$6), 0, 1)+IF(OR($F108 &gt;= AD$6, $G108 &lt; AC$6), 0, 2)+1)</f>
        <v/>
      </c>
      <c r="AD108" s="71" t="str">
        <f ca="1">INDEX({"","_","-","="},IF(OR($D108 &gt;= AE$6, $E108 &lt; AD$6), 0, 1)+IF(OR($F108 &gt;= AE$6, $G108 &lt; AD$6), 0, 2)+1)</f>
        <v/>
      </c>
      <c r="AE108" s="71" t="str">
        <f ca="1">INDEX({"","_","-","="},IF(OR($D108 &gt;= AF$6, $E108 &lt; AE$6), 0, 1)+IF(OR($F108 &gt;= AF$6, $G108 &lt; AE$6), 0, 2)+1)</f>
        <v/>
      </c>
      <c r="AF108" s="71" t="str">
        <f ca="1">INDEX({"","_","-","="},IF(OR($D108 &gt;= AG$6, $E108 &lt; AF$6), 0, 1)+IF(OR($F108 &gt;= AG$6, $G108 &lt; AF$6), 0, 2)+1)</f>
        <v/>
      </c>
      <c r="AG108" s="71" t="str">
        <f ca="1">INDEX({"","_","-","="},IF(OR($D108 &gt;= AH$6, $E108 &lt; AG$6), 0, 1)+IF(OR($F108 &gt;= AH$6, $G108 &lt; AG$6), 0, 2)+1)</f>
        <v/>
      </c>
      <c r="AH108" s="71" t="str">
        <f ca="1">INDEX({"","_","-","="},IF(OR($D108 &gt;= AI$6, $E108 &lt; AH$6), 0, 1)+IF(OR($F108 &gt;= AI$6, $G108 &lt; AH$6), 0, 2)+1)</f>
        <v/>
      </c>
      <c r="AI108" s="71" t="str">
        <f ca="1">INDEX({"","_","-","="},IF(OR($D108 &gt;= AJ$6, $E108 &lt; AI$6), 0, 1)+IF(OR($F108 &gt;= AJ$6, $G108 &lt; AI$6), 0, 2)+1)</f>
        <v/>
      </c>
      <c r="AJ108" s="71" t="str">
        <f ca="1">INDEX({"","_","-","="},IF(OR($D108 &gt;= AK$6, $E108 &lt; AJ$6), 0, 1)+IF(OR($F108 &gt;= AK$6, $G108 &lt; AJ$6), 0, 2)+1)</f>
        <v/>
      </c>
      <c r="AK108" s="71" t="str">
        <f ca="1">INDEX({"","_","-","="},IF(OR($D108 &gt;= AL$6, $E108 &lt; AK$6), 0, 1)+IF(OR($F108 &gt;= AL$6, $G108 &lt; AK$6), 0, 2)+1)</f>
        <v/>
      </c>
      <c r="AL108" s="71" t="str">
        <f ca="1">INDEX({"","_","-","="},IF(OR($D108 &gt;= AM$6, $E108 &lt; AL$6), 0, 1)+IF(OR($F108 &gt;= AM$6, $G108 &lt; AL$6), 0, 2)+1)</f>
        <v/>
      </c>
      <c r="AM108" s="71" t="str">
        <f ca="1">INDEX({"","_","-","="},IF(OR($D108 &gt;= AN$6, $E108 &lt; AM$6), 0, 1)+IF(OR($F108 &gt;= AN$6, $G108 &lt; AM$6), 0, 2)+1)</f>
        <v/>
      </c>
      <c r="AN108" s="71" t="str">
        <f ca="1">INDEX({"","_","-","="},IF(OR($D108 &gt;= AO$6, $E108 &lt; AN$6), 0, 1)+IF(OR($F108 &gt;= AO$6, $G108 &lt; AN$6), 0, 2)+1)</f>
        <v/>
      </c>
      <c r="AO108" s="71" t="str">
        <f ca="1">INDEX({"","_","-","="},IF(OR($D108 &gt;= AP$6, $E108 &lt; AO$6), 0, 1)+IF(OR($F108 &gt;= AP$6, $G108 &lt; AO$6), 0, 2)+1)</f>
        <v/>
      </c>
      <c r="AP108" s="71" t="str">
        <f ca="1">INDEX({"","_","-","="},IF(OR($D108 &gt;= AQ$6, $E108 &lt; AP$6), 0, 1)+IF(OR($F108 &gt;= AQ$6, $G108 &lt; AP$6), 0, 2)+1)</f>
        <v/>
      </c>
      <c r="AQ108" s="71" t="str">
        <f ca="1">INDEX({"","_","-","="},IF(OR($D108 &gt;= AR$6, $E108 &lt; AQ$6), 0, 1)+IF(OR($F108 &gt;= AR$6, $G108 &lt; AQ$6), 0, 2)+1)</f>
        <v/>
      </c>
      <c r="AR108" s="71" t="str">
        <f ca="1">INDEX({"","_","-","="},IF(OR($D108 &gt;= AS$6, $E108 &lt; AR$6), 0, 1)+IF(OR($F108 &gt;= AS$6, $G108 &lt; AR$6), 0, 2)+1)</f>
        <v/>
      </c>
      <c r="AS108" s="71" t="str">
        <f ca="1">INDEX({"","_","-","="},IF(OR($D108 &gt;= AT$6, $E108 &lt; AS$6), 0, 1)+IF(OR($F108 &gt;= AT$6, $G108 &lt; AS$6), 0, 2)+1)</f>
        <v/>
      </c>
      <c r="AT108" s="71" t="str">
        <f ca="1">INDEX({"","_","-","="},IF(OR($D108 &gt;= AU$6, $E108 &lt; AT$6), 0, 1)+IF(OR($F108 &gt;= AU$6, $G108 &lt; AT$6), 0, 2)+1)</f>
        <v/>
      </c>
      <c r="AU108" s="71" t="str">
        <f ca="1">INDEX({"","_","-","="},IF(OR($D108 &gt;= AV$6, $E108 &lt; AU$6), 0, 1)+IF(OR($F108 &gt;= AV$6, $G108 &lt; AU$6), 0, 2)+1)</f>
        <v/>
      </c>
      <c r="AV108" s="71" t="str">
        <f ca="1">INDEX({"","_","-","="},IF(OR($D108 &gt;= AW$6, $E108 &lt; AV$6), 0, 1)+IF(OR($F108 &gt;= AW$6, $G108 &lt; AV$6), 0, 2)+1)</f>
        <v/>
      </c>
      <c r="AW108" s="71" t="str">
        <f ca="1">INDEX({"","_","-","="},IF(OR($D108 &gt;= AX$6, $E108 &lt; AW$6), 0, 1)+IF(OR($F108 &gt;= AX$6, $G108 &lt; AW$6), 0, 2)+1)</f>
        <v/>
      </c>
      <c r="AX108" s="71" t="str">
        <f ca="1">INDEX({"","_","-","="},IF(OR($D108 &gt;= AY$6, $E108 &lt; AX$6), 0, 1)+IF(OR($F108 &gt;= AY$6, $G108 &lt; AX$6), 0, 2)+1)</f>
        <v/>
      </c>
      <c r="AY108" s="71" t="str">
        <f ca="1">INDEX({"","_","-","="},IF(OR($D108 &gt;= AZ$6, $E108 &lt; AY$6), 0, 1)+IF(OR($F108 &gt;= AZ$6, $G108 &lt; AY$6), 0, 2)+1)</f>
        <v/>
      </c>
      <c r="AZ108" s="71" t="str">
        <f ca="1">INDEX({"","_","-","="},IF(OR($D108 &gt;= BA$6, $E108 &lt; AZ$6), 0, 1)+IF(OR($F108 &gt;= BA$6, $G108 &lt; AZ$6), 0, 2)+1)</f>
        <v/>
      </c>
      <c r="BA108" s="71" t="str">
        <f ca="1">INDEX({"","_","-","="},IF(OR($D108 &gt;= BB$6, $E108 &lt; BA$6), 0, 1)+IF(OR($F108 &gt;= BB$6, $G108 &lt; BA$6), 0, 2)+1)</f>
        <v/>
      </c>
      <c r="BB108" s="71" t="str">
        <f ca="1">INDEX({"","_","-","="},IF(OR($D108 &gt;= BC$6, $E108 &lt; BB$6), 0, 1)+IF(OR($F108 &gt;= BC$6, $G108 &lt; BB$6), 0, 2)+1)</f>
        <v/>
      </c>
      <c r="BC108" s="71" t="str">
        <f ca="1">INDEX({"","_","-","="},IF(OR($D108 &gt;= BD$6, $E108 &lt; BC$6), 0, 1)+IF(OR($F108 &gt;= BD$6, $G108 &lt; BC$6), 0, 2)+1)</f>
        <v/>
      </c>
      <c r="BD108" s="71" t="str">
        <f ca="1">INDEX({"","_","-","="},IF(OR($D108 &gt;= BE$6, $E108 &lt; BD$6), 0, 1)+IF(OR($F108 &gt;= BE$6, $G108 &lt; BD$6), 0, 2)+1)</f>
        <v/>
      </c>
      <c r="BE108" s="71" t="str">
        <f ca="1">INDEX({"","_","-","="},IF(OR($D108 &gt;= BF$6, $E108 &lt; BE$6), 0, 1)+IF(OR($F108 &gt;= BF$6, $G108 &lt; BE$6), 0, 2)+1)</f>
        <v/>
      </c>
      <c r="BF108" s="71" t="str">
        <f ca="1">INDEX({"","_","-","="},IF(OR($D108 &gt;= BG$6, $E108 &lt; BF$6), 0, 1)+IF(OR($F108 &gt;= BG$6, $G108 &lt; BF$6), 0, 2)+1)</f>
        <v/>
      </c>
      <c r="BG108" s="71" t="str">
        <f ca="1">INDEX({"","_","-","="},IF(OR($D108 &gt;= BH$6, $E108 &lt; BG$6), 0, 1)+IF(OR($F108 &gt;= BH$6, $G108 &lt; BG$6), 0, 2)+1)</f>
        <v/>
      </c>
      <c r="BH108" s="71" t="str">
        <f ca="1">INDEX({"","_","-","="},IF(OR($D108 &gt;= BI$6, $E108 &lt; BH$6), 0, 1)+IF(OR($F108 &gt;= BI$6, $G108 &lt; BH$6), 0, 2)+1)</f>
        <v/>
      </c>
      <c r="BI108" s="71" t="str">
        <f ca="1">INDEX({"","_","-","="},IF(OR($D108 &gt;= BJ$6, $E108 &lt; BI$6), 0, 1)+IF(OR($F108 &gt;= BJ$6, $G108 &lt; BI$6), 0, 2)+1)</f>
        <v/>
      </c>
      <c r="BJ108" s="71" t="str">
        <f ca="1">INDEX({"","_","-","="},IF(OR($D108 &gt;= BK$6, $E108 &lt; BJ$6), 0, 1)+IF(OR($F108 &gt;= BK$6, $G108 &lt; BJ$6), 0, 2)+1)</f>
        <v/>
      </c>
      <c r="BK108" s="71" t="str">
        <f ca="1">INDEX({"","_","-","="},IF(OR($D108 &gt;= BL$6, $E108 &lt; BK$6), 0, 1)+IF(OR($F108 &gt;= BL$6, $G108 &lt; BK$6), 0, 2)+1)</f>
        <v/>
      </c>
      <c r="BL108" s="71" t="str">
        <f ca="1">INDEX({"","_","-","="},IF(OR($D108 &gt;= BM$6, $E108 &lt; BL$6), 0, 1)+IF(OR($F108 &gt;= BM$6, $G108 &lt; BL$6), 0, 2)+1)</f>
        <v/>
      </c>
      <c r="BM108" s="71" t="str">
        <f ca="1">INDEX({"","_","-","="},IF(OR($D108 &gt;= BN$6, $E108 &lt; BM$6), 0, 1)+IF(OR($F108 &gt;= BN$6, $G108 &lt; BM$6), 0, 2)+1)</f>
        <v/>
      </c>
      <c r="BN108" s="71" t="str">
        <f ca="1">INDEX({"","_","-","="},IF(OR($D108 &gt;= BO$6, $E108 &lt; BN$6), 0, 1)+IF(OR($F108 &gt;= BO$6, $G108 &lt; BN$6), 0, 2)+1)</f>
        <v/>
      </c>
      <c r="BO108" s="71" t="str">
        <f ca="1">INDEX({"","_","-","="},IF(OR($D108 &gt;= BP$6, $E108 &lt; BO$6), 0, 1)+IF(OR($F108 &gt;= BP$6, $G108 &lt; BO$6), 0, 2)+1)</f>
        <v/>
      </c>
      <c r="BP108" s="71" t="str">
        <f ca="1">INDEX({"","_","-","="},IF(OR($D108 &gt;= BQ$6, $E108 &lt; BP$6), 0, 1)+IF(OR($F108 &gt;= BQ$6, $G108 &lt; BP$6), 0, 2)+1)</f>
        <v/>
      </c>
      <c r="BQ108" s="71" t="str">
        <f ca="1">INDEX({"","_","-","="},IF(OR($D108 &gt;= BR$6, $E108 &lt; BQ$6), 0, 1)+IF(OR($F108 &gt;= BR$6, $G108 &lt; BQ$6), 0, 2)+1)</f>
        <v/>
      </c>
      <c r="BR108" s="71" t="str">
        <f ca="1">INDEX({"","_","-","="},IF(OR($D108 &gt;= BS$6, $E108 &lt; BR$6), 0, 1)+IF(OR($F108 &gt;= BS$6, $G108 &lt; BR$6), 0, 2)+1)</f>
        <v/>
      </c>
      <c r="BS108" s="71" t="str">
        <f ca="1">INDEX({"","_","-","="},IF(OR($D108 &gt;= BT$6, $E108 &lt; BS$6), 0, 1)+IF(OR($F108 &gt;= BT$6, $G108 &lt; BS$6), 0, 2)+1)</f>
        <v/>
      </c>
      <c r="BT108" s="71" t="str">
        <f ca="1">INDEX({"","_","-","="},IF(OR($D108 &gt;= BU$6, $E108 &lt; BT$6), 0, 1)+IF(OR($F108 &gt;= BU$6, $G108 &lt; BT$6), 0, 2)+1)</f>
        <v/>
      </c>
      <c r="BU108" s="71" t="str">
        <f ca="1">INDEX({"","_","-","="},IF(OR($D108 &gt;= BV$6, $E108 &lt; BU$6), 0, 1)+IF(OR($F108 &gt;= BV$6, $G108 &lt; BU$6), 0, 2)+1)</f>
        <v/>
      </c>
      <c r="BV108" s="71" t="str">
        <f ca="1">INDEX({"","_","-","="},IF(OR($D108 &gt;= BW$6, $E108 &lt; BV$6), 0, 1)+IF(OR($F108 &gt;= BW$6, $G108 &lt; BV$6), 0, 2)+1)</f>
        <v/>
      </c>
      <c r="BW108" s="71" t="str">
        <f ca="1">INDEX({"","_","-","="},IF(OR($D108 &gt;= BX$6, $E108 &lt; BW$6), 0, 1)+IF(OR($F108 &gt;= BX$6, $G108 &lt; BW$6), 0, 2)+1)</f>
        <v/>
      </c>
      <c r="BX108" s="71" t="str">
        <f ca="1">INDEX({"","_","-","="},IF(OR($D108 &gt;= BY$6, $E108 &lt; BX$6), 0, 1)+IF(OR($F108 &gt;= BY$6, $G108 &lt; BX$6), 0, 2)+1)</f>
        <v/>
      </c>
      <c r="BY108" s="71" t="str">
        <f ca="1">INDEX({"","_","-","="},IF(OR($D108 &gt;= BZ$6, $E108 &lt; BY$6), 0, 1)+IF(OR($F108 &gt;= BZ$6, $G108 &lt; BY$6), 0, 2)+1)</f>
        <v/>
      </c>
      <c r="BZ108" s="71" t="str">
        <f ca="1">INDEX({"","_","-","="},IF(OR($D108 &gt;= CA$6, $E108 &lt; BZ$6), 0, 1)+IF(OR($F108 &gt;= CA$6, $G108 &lt; BZ$6), 0, 2)+1)</f>
        <v/>
      </c>
      <c r="CA108" s="71" t="str">
        <f ca="1">INDEX({"","_","-","="},IF(OR($D108 &gt;= CB$6, $E108 &lt; CA$6), 0, 1)+IF(OR($F108 &gt;= CB$6, $G108 &lt; CA$6), 0, 2)+1)</f>
        <v/>
      </c>
      <c r="CB108" s="71" t="str">
        <f ca="1">INDEX({"","_","-","="},IF(OR($D108 &gt;= CC$6, $E108 &lt; CB$6), 0, 1)+IF(OR($F108 &gt;= CC$6, $G108 &lt; CB$6), 0, 2)+1)</f>
        <v/>
      </c>
      <c r="CC108" s="71" t="str">
        <f ca="1">INDEX({"","_","-","="},IF(OR($D108 &gt;= CD$6, $E108 &lt; CC$6), 0, 1)+IF(OR($F108 &gt;= CD$6, $G108 &lt; CC$6), 0, 2)+1)</f>
        <v/>
      </c>
      <c r="CD108" s="71" t="str">
        <f ca="1">INDEX({"","_","-","="},IF(OR($D108 &gt;= CE$6, $E108 &lt; CD$6), 0, 1)+IF(OR($F108 &gt;= CE$6, $G108 &lt; CD$6), 0, 2)+1)</f>
        <v/>
      </c>
    </row>
    <row r="109" spans="1:82">
      <c r="A109" s="8" t="str">
        <f ca="1">IF('临-进度'!N104,'临-进度'!$A104,"")</f>
        <v/>
      </c>
      <c r="B109" s="8" t="str">
        <f ca="1">IF('临-进度'!N104,'临-进度'!$B104,"")</f>
        <v/>
      </c>
      <c r="C109" s="8" t="str">
        <f ca="1">IF('临-进度'!N104,'临-进度'!$F104,"")</f>
        <v/>
      </c>
      <c r="D109" s="42" t="str">
        <f ca="1">IF('临-进度'!$N104,'临-进度'!$J104,"")</f>
        <v/>
      </c>
      <c r="E109" s="42" t="str">
        <f ca="1">IF('临-进度'!$N104,'临-进度'!$AF104,"")</f>
        <v/>
      </c>
      <c r="F109" s="42" t="str">
        <f ca="1">IF('临-进度'!$N104,'临-进度'!$K104,"")</f>
        <v/>
      </c>
      <c r="G109" s="76" t="str">
        <f ca="1">IF('临-进度'!$N104,'临-进度'!$AG104,"")</f>
        <v/>
      </c>
      <c r="H109" s="71" t="str">
        <f ca="1">INDEX({"","_","-","="},IF(OR($D109 &gt;= I$6, $E109 &lt; H$6), 0, 1)+IF(OR($F109 &gt;= I$6, $G109 &lt; H$6), 0, 2)+1)</f>
        <v/>
      </c>
      <c r="I109" s="71" t="str">
        <f ca="1">INDEX({"","_","-","="},IF(OR($D109 &gt;= J$6, $E109 &lt; I$6), 0, 1)+IF(OR($F109 &gt;= J$6, $G109 &lt; I$6), 0, 2)+1)</f>
        <v/>
      </c>
      <c r="J109" s="71" t="str">
        <f ca="1">INDEX({"","_","-","="},IF(OR($D109 &gt;= K$6, $E109 &lt; J$6), 0, 1)+IF(OR($F109 &gt;= K$6, $G109 &lt; J$6), 0, 2)+1)</f>
        <v/>
      </c>
      <c r="K109" s="71" t="str">
        <f ca="1">INDEX({"","_","-","="},IF(OR($D109 &gt;= L$6, $E109 &lt; K$6), 0, 1)+IF(OR($F109 &gt;= L$6, $G109 &lt; K$6), 0, 2)+1)</f>
        <v/>
      </c>
      <c r="L109" s="71" t="str">
        <f ca="1">INDEX({"","_","-","="},IF(OR($D109 &gt;= M$6, $E109 &lt; L$6), 0, 1)+IF(OR($F109 &gt;= M$6, $G109 &lt; L$6), 0, 2)+1)</f>
        <v/>
      </c>
      <c r="M109" s="71" t="str">
        <f ca="1">INDEX({"","_","-","="},IF(OR($D109 &gt;= N$6, $E109 &lt; M$6), 0, 1)+IF(OR($F109 &gt;= N$6, $G109 &lt; M$6), 0, 2)+1)</f>
        <v/>
      </c>
      <c r="N109" s="71" t="str">
        <f ca="1">INDEX({"","_","-","="},IF(OR($D109 &gt;= O$6, $E109 &lt; N$6), 0, 1)+IF(OR($F109 &gt;= O$6, $G109 &lt; N$6), 0, 2)+1)</f>
        <v/>
      </c>
      <c r="O109" s="71" t="str">
        <f ca="1">INDEX({"","_","-","="},IF(OR($D109 &gt;= P$6, $E109 &lt; O$6), 0, 1)+IF(OR($F109 &gt;= P$6, $G109 &lt; O$6), 0, 2)+1)</f>
        <v/>
      </c>
      <c r="P109" s="71" t="str">
        <f ca="1">INDEX({"","_","-","="},IF(OR($D109 &gt;= Q$6, $E109 &lt; P$6), 0, 1)+IF(OR($F109 &gt;= Q$6, $G109 &lt; P$6), 0, 2)+1)</f>
        <v/>
      </c>
      <c r="Q109" s="71" t="str">
        <f ca="1">INDEX({"","_","-","="},IF(OR($D109 &gt;= R$6, $E109 &lt; Q$6), 0, 1)+IF(OR($F109 &gt;= R$6, $G109 &lt; Q$6), 0, 2)+1)</f>
        <v/>
      </c>
      <c r="R109" s="71" t="str">
        <f ca="1">INDEX({"","_","-","="},IF(OR($D109 &gt;= S$6, $E109 &lt; R$6), 0, 1)+IF(OR($F109 &gt;= S$6, $G109 &lt; R$6), 0, 2)+1)</f>
        <v/>
      </c>
      <c r="S109" s="71" t="str">
        <f ca="1">INDEX({"","_","-","="},IF(OR($D109 &gt;= T$6, $E109 &lt; S$6), 0, 1)+IF(OR($F109 &gt;= T$6, $G109 &lt; S$6), 0, 2)+1)</f>
        <v/>
      </c>
      <c r="T109" s="71" t="str">
        <f ca="1">INDEX({"","_","-","="},IF(OR($D109 &gt;= U$6, $E109 &lt; T$6), 0, 1)+IF(OR($F109 &gt;= U$6, $G109 &lt; T$6), 0, 2)+1)</f>
        <v/>
      </c>
      <c r="U109" s="71" t="str">
        <f ca="1">INDEX({"","_","-","="},IF(OR($D109 &gt;= V$6, $E109 &lt; U$6), 0, 1)+IF(OR($F109 &gt;= V$6, $G109 &lt; U$6), 0, 2)+1)</f>
        <v/>
      </c>
      <c r="V109" s="71" t="str">
        <f ca="1">INDEX({"","_","-","="},IF(OR($D109 &gt;= W$6, $E109 &lt; V$6), 0, 1)+IF(OR($F109 &gt;= W$6, $G109 &lt; V$6), 0, 2)+1)</f>
        <v/>
      </c>
      <c r="W109" s="71" t="str">
        <f ca="1">INDEX({"","_","-","="},IF(OR($D109 &gt;= X$6, $E109 &lt; W$6), 0, 1)+IF(OR($F109 &gt;= X$6, $G109 &lt; W$6), 0, 2)+1)</f>
        <v/>
      </c>
      <c r="X109" s="71" t="str">
        <f ca="1">INDEX({"","_","-","="},IF(OR($D109 &gt;= Y$6, $E109 &lt; X$6), 0, 1)+IF(OR($F109 &gt;= Y$6, $G109 &lt; X$6), 0, 2)+1)</f>
        <v/>
      </c>
      <c r="Y109" s="71" t="str">
        <f ca="1">INDEX({"","_","-","="},IF(OR($D109 &gt;= Z$6, $E109 &lt; Y$6), 0, 1)+IF(OR($F109 &gt;= Z$6, $G109 &lt; Y$6), 0, 2)+1)</f>
        <v/>
      </c>
      <c r="Z109" s="71" t="str">
        <f ca="1">INDEX({"","_","-","="},IF(OR($D109 &gt;= AA$6, $E109 &lt; Z$6), 0, 1)+IF(OR($F109 &gt;= AA$6, $G109 &lt; Z$6), 0, 2)+1)</f>
        <v/>
      </c>
      <c r="AA109" s="71" t="str">
        <f ca="1">INDEX({"","_","-","="},IF(OR($D109 &gt;= AB$6, $E109 &lt; AA$6), 0, 1)+IF(OR($F109 &gt;= AB$6, $G109 &lt; AA$6), 0, 2)+1)</f>
        <v/>
      </c>
      <c r="AB109" s="71" t="str">
        <f ca="1">INDEX({"","_","-","="},IF(OR($D109 &gt;= AC$6, $E109 &lt; AB$6), 0, 1)+IF(OR($F109 &gt;= AC$6, $G109 &lt; AB$6), 0, 2)+1)</f>
        <v/>
      </c>
      <c r="AC109" s="71" t="str">
        <f ca="1">INDEX({"","_","-","="},IF(OR($D109 &gt;= AD$6, $E109 &lt; AC$6), 0, 1)+IF(OR($F109 &gt;= AD$6, $G109 &lt; AC$6), 0, 2)+1)</f>
        <v/>
      </c>
      <c r="AD109" s="71" t="str">
        <f ca="1">INDEX({"","_","-","="},IF(OR($D109 &gt;= AE$6, $E109 &lt; AD$6), 0, 1)+IF(OR($F109 &gt;= AE$6, $G109 &lt; AD$6), 0, 2)+1)</f>
        <v/>
      </c>
      <c r="AE109" s="71" t="str">
        <f ca="1">INDEX({"","_","-","="},IF(OR($D109 &gt;= AF$6, $E109 &lt; AE$6), 0, 1)+IF(OR($F109 &gt;= AF$6, $G109 &lt; AE$6), 0, 2)+1)</f>
        <v/>
      </c>
      <c r="AF109" s="71" t="str">
        <f ca="1">INDEX({"","_","-","="},IF(OR($D109 &gt;= AG$6, $E109 &lt; AF$6), 0, 1)+IF(OR($F109 &gt;= AG$6, $G109 &lt; AF$6), 0, 2)+1)</f>
        <v/>
      </c>
      <c r="AG109" s="71" t="str">
        <f ca="1">INDEX({"","_","-","="},IF(OR($D109 &gt;= AH$6, $E109 &lt; AG$6), 0, 1)+IF(OR($F109 &gt;= AH$6, $G109 &lt; AG$6), 0, 2)+1)</f>
        <v/>
      </c>
      <c r="AH109" s="71" t="str">
        <f ca="1">INDEX({"","_","-","="},IF(OR($D109 &gt;= AI$6, $E109 &lt; AH$6), 0, 1)+IF(OR($F109 &gt;= AI$6, $G109 &lt; AH$6), 0, 2)+1)</f>
        <v/>
      </c>
      <c r="AI109" s="71" t="str">
        <f ca="1">INDEX({"","_","-","="},IF(OR($D109 &gt;= AJ$6, $E109 &lt; AI$6), 0, 1)+IF(OR($F109 &gt;= AJ$6, $G109 &lt; AI$6), 0, 2)+1)</f>
        <v/>
      </c>
      <c r="AJ109" s="71" t="str">
        <f ca="1">INDEX({"","_","-","="},IF(OR($D109 &gt;= AK$6, $E109 &lt; AJ$6), 0, 1)+IF(OR($F109 &gt;= AK$6, $G109 &lt; AJ$6), 0, 2)+1)</f>
        <v/>
      </c>
      <c r="AK109" s="71" t="str">
        <f ca="1">INDEX({"","_","-","="},IF(OR($D109 &gt;= AL$6, $E109 &lt; AK$6), 0, 1)+IF(OR($F109 &gt;= AL$6, $G109 &lt; AK$6), 0, 2)+1)</f>
        <v/>
      </c>
      <c r="AL109" s="71" t="str">
        <f ca="1">INDEX({"","_","-","="},IF(OR($D109 &gt;= AM$6, $E109 &lt; AL$6), 0, 1)+IF(OR($F109 &gt;= AM$6, $G109 &lt; AL$6), 0, 2)+1)</f>
        <v/>
      </c>
      <c r="AM109" s="71" t="str">
        <f ca="1">INDEX({"","_","-","="},IF(OR($D109 &gt;= AN$6, $E109 &lt; AM$6), 0, 1)+IF(OR($F109 &gt;= AN$6, $G109 &lt; AM$6), 0, 2)+1)</f>
        <v/>
      </c>
      <c r="AN109" s="71" t="str">
        <f ca="1">INDEX({"","_","-","="},IF(OR($D109 &gt;= AO$6, $E109 &lt; AN$6), 0, 1)+IF(OR($F109 &gt;= AO$6, $G109 &lt; AN$6), 0, 2)+1)</f>
        <v/>
      </c>
      <c r="AO109" s="71" t="str">
        <f ca="1">INDEX({"","_","-","="},IF(OR($D109 &gt;= AP$6, $E109 &lt; AO$6), 0, 1)+IF(OR($F109 &gt;= AP$6, $G109 &lt; AO$6), 0, 2)+1)</f>
        <v/>
      </c>
      <c r="AP109" s="71" t="str">
        <f ca="1">INDEX({"","_","-","="},IF(OR($D109 &gt;= AQ$6, $E109 &lt; AP$6), 0, 1)+IF(OR($F109 &gt;= AQ$6, $G109 &lt; AP$6), 0, 2)+1)</f>
        <v/>
      </c>
      <c r="AQ109" s="71" t="str">
        <f ca="1">INDEX({"","_","-","="},IF(OR($D109 &gt;= AR$6, $E109 &lt; AQ$6), 0, 1)+IF(OR($F109 &gt;= AR$6, $G109 &lt; AQ$6), 0, 2)+1)</f>
        <v/>
      </c>
      <c r="AR109" s="71" t="str">
        <f ca="1">INDEX({"","_","-","="},IF(OR($D109 &gt;= AS$6, $E109 &lt; AR$6), 0, 1)+IF(OR($F109 &gt;= AS$6, $G109 &lt; AR$6), 0, 2)+1)</f>
        <v/>
      </c>
      <c r="AS109" s="71" t="str">
        <f ca="1">INDEX({"","_","-","="},IF(OR($D109 &gt;= AT$6, $E109 &lt; AS$6), 0, 1)+IF(OR($F109 &gt;= AT$6, $G109 &lt; AS$6), 0, 2)+1)</f>
        <v/>
      </c>
      <c r="AT109" s="71" t="str">
        <f ca="1">INDEX({"","_","-","="},IF(OR($D109 &gt;= AU$6, $E109 &lt; AT$6), 0, 1)+IF(OR($F109 &gt;= AU$6, $G109 &lt; AT$6), 0, 2)+1)</f>
        <v/>
      </c>
      <c r="AU109" s="71" t="str">
        <f ca="1">INDEX({"","_","-","="},IF(OR($D109 &gt;= AV$6, $E109 &lt; AU$6), 0, 1)+IF(OR($F109 &gt;= AV$6, $G109 &lt; AU$6), 0, 2)+1)</f>
        <v/>
      </c>
      <c r="AV109" s="71" t="str">
        <f ca="1">INDEX({"","_","-","="},IF(OR($D109 &gt;= AW$6, $E109 &lt; AV$6), 0, 1)+IF(OR($F109 &gt;= AW$6, $G109 &lt; AV$6), 0, 2)+1)</f>
        <v/>
      </c>
      <c r="AW109" s="71" t="str">
        <f ca="1">INDEX({"","_","-","="},IF(OR($D109 &gt;= AX$6, $E109 &lt; AW$6), 0, 1)+IF(OR($F109 &gt;= AX$6, $G109 &lt; AW$6), 0, 2)+1)</f>
        <v/>
      </c>
      <c r="AX109" s="71" t="str">
        <f ca="1">INDEX({"","_","-","="},IF(OR($D109 &gt;= AY$6, $E109 &lt; AX$6), 0, 1)+IF(OR($F109 &gt;= AY$6, $G109 &lt; AX$6), 0, 2)+1)</f>
        <v/>
      </c>
      <c r="AY109" s="71" t="str">
        <f ca="1">INDEX({"","_","-","="},IF(OR($D109 &gt;= AZ$6, $E109 &lt; AY$6), 0, 1)+IF(OR($F109 &gt;= AZ$6, $G109 &lt; AY$6), 0, 2)+1)</f>
        <v/>
      </c>
      <c r="AZ109" s="71" t="str">
        <f ca="1">INDEX({"","_","-","="},IF(OR($D109 &gt;= BA$6, $E109 &lt; AZ$6), 0, 1)+IF(OR($F109 &gt;= BA$6, $G109 &lt; AZ$6), 0, 2)+1)</f>
        <v/>
      </c>
      <c r="BA109" s="71" t="str">
        <f ca="1">INDEX({"","_","-","="},IF(OR($D109 &gt;= BB$6, $E109 &lt; BA$6), 0, 1)+IF(OR($F109 &gt;= BB$6, $G109 &lt; BA$6), 0, 2)+1)</f>
        <v/>
      </c>
      <c r="BB109" s="71" t="str">
        <f ca="1">INDEX({"","_","-","="},IF(OR($D109 &gt;= BC$6, $E109 &lt; BB$6), 0, 1)+IF(OR($F109 &gt;= BC$6, $G109 &lt; BB$6), 0, 2)+1)</f>
        <v/>
      </c>
      <c r="BC109" s="71" t="str">
        <f ca="1">INDEX({"","_","-","="},IF(OR($D109 &gt;= BD$6, $E109 &lt; BC$6), 0, 1)+IF(OR($F109 &gt;= BD$6, $G109 &lt; BC$6), 0, 2)+1)</f>
        <v/>
      </c>
      <c r="BD109" s="71" t="str">
        <f ca="1">INDEX({"","_","-","="},IF(OR($D109 &gt;= BE$6, $E109 &lt; BD$6), 0, 1)+IF(OR($F109 &gt;= BE$6, $G109 &lt; BD$6), 0, 2)+1)</f>
        <v/>
      </c>
      <c r="BE109" s="71" t="str">
        <f ca="1">INDEX({"","_","-","="},IF(OR($D109 &gt;= BF$6, $E109 &lt; BE$6), 0, 1)+IF(OR($F109 &gt;= BF$6, $G109 &lt; BE$6), 0, 2)+1)</f>
        <v/>
      </c>
      <c r="BF109" s="71" t="str">
        <f ca="1">INDEX({"","_","-","="},IF(OR($D109 &gt;= BG$6, $E109 &lt; BF$6), 0, 1)+IF(OR($F109 &gt;= BG$6, $G109 &lt; BF$6), 0, 2)+1)</f>
        <v/>
      </c>
      <c r="BG109" s="71" t="str">
        <f ca="1">INDEX({"","_","-","="},IF(OR($D109 &gt;= BH$6, $E109 &lt; BG$6), 0, 1)+IF(OR($F109 &gt;= BH$6, $G109 &lt; BG$6), 0, 2)+1)</f>
        <v/>
      </c>
      <c r="BH109" s="71" t="str">
        <f ca="1">INDEX({"","_","-","="},IF(OR($D109 &gt;= BI$6, $E109 &lt; BH$6), 0, 1)+IF(OR($F109 &gt;= BI$6, $G109 &lt; BH$6), 0, 2)+1)</f>
        <v/>
      </c>
      <c r="BI109" s="71" t="str">
        <f ca="1">INDEX({"","_","-","="},IF(OR($D109 &gt;= BJ$6, $E109 &lt; BI$6), 0, 1)+IF(OR($F109 &gt;= BJ$6, $G109 &lt; BI$6), 0, 2)+1)</f>
        <v/>
      </c>
      <c r="BJ109" s="71" t="str">
        <f ca="1">INDEX({"","_","-","="},IF(OR($D109 &gt;= BK$6, $E109 &lt; BJ$6), 0, 1)+IF(OR($F109 &gt;= BK$6, $G109 &lt; BJ$6), 0, 2)+1)</f>
        <v/>
      </c>
      <c r="BK109" s="71" t="str">
        <f ca="1">INDEX({"","_","-","="},IF(OR($D109 &gt;= BL$6, $E109 &lt; BK$6), 0, 1)+IF(OR($F109 &gt;= BL$6, $G109 &lt; BK$6), 0, 2)+1)</f>
        <v/>
      </c>
      <c r="BL109" s="71" t="str">
        <f ca="1">INDEX({"","_","-","="},IF(OR($D109 &gt;= BM$6, $E109 &lt; BL$6), 0, 1)+IF(OR($F109 &gt;= BM$6, $G109 &lt; BL$6), 0, 2)+1)</f>
        <v/>
      </c>
      <c r="BM109" s="71" t="str">
        <f ca="1">INDEX({"","_","-","="},IF(OR($D109 &gt;= BN$6, $E109 &lt; BM$6), 0, 1)+IF(OR($F109 &gt;= BN$6, $G109 &lt; BM$6), 0, 2)+1)</f>
        <v/>
      </c>
      <c r="BN109" s="71" t="str">
        <f ca="1">INDEX({"","_","-","="},IF(OR($D109 &gt;= BO$6, $E109 &lt; BN$6), 0, 1)+IF(OR($F109 &gt;= BO$6, $G109 &lt; BN$6), 0, 2)+1)</f>
        <v/>
      </c>
      <c r="BO109" s="71" t="str">
        <f ca="1">INDEX({"","_","-","="},IF(OR($D109 &gt;= BP$6, $E109 &lt; BO$6), 0, 1)+IF(OR($F109 &gt;= BP$6, $G109 &lt; BO$6), 0, 2)+1)</f>
        <v/>
      </c>
      <c r="BP109" s="71" t="str">
        <f ca="1">INDEX({"","_","-","="},IF(OR($D109 &gt;= BQ$6, $E109 &lt; BP$6), 0, 1)+IF(OR($F109 &gt;= BQ$6, $G109 &lt; BP$6), 0, 2)+1)</f>
        <v/>
      </c>
      <c r="BQ109" s="71" t="str">
        <f ca="1">INDEX({"","_","-","="},IF(OR($D109 &gt;= BR$6, $E109 &lt; BQ$6), 0, 1)+IF(OR($F109 &gt;= BR$6, $G109 &lt; BQ$6), 0, 2)+1)</f>
        <v/>
      </c>
      <c r="BR109" s="71" t="str">
        <f ca="1">INDEX({"","_","-","="},IF(OR($D109 &gt;= BS$6, $E109 &lt; BR$6), 0, 1)+IF(OR($F109 &gt;= BS$6, $G109 &lt; BR$6), 0, 2)+1)</f>
        <v/>
      </c>
      <c r="BS109" s="71" t="str">
        <f ca="1">INDEX({"","_","-","="},IF(OR($D109 &gt;= BT$6, $E109 &lt; BS$6), 0, 1)+IF(OR($F109 &gt;= BT$6, $G109 &lt; BS$6), 0, 2)+1)</f>
        <v/>
      </c>
      <c r="BT109" s="71" t="str">
        <f ca="1">INDEX({"","_","-","="},IF(OR($D109 &gt;= BU$6, $E109 &lt; BT$6), 0, 1)+IF(OR($F109 &gt;= BU$6, $G109 &lt; BT$6), 0, 2)+1)</f>
        <v/>
      </c>
      <c r="BU109" s="71" t="str">
        <f ca="1">INDEX({"","_","-","="},IF(OR($D109 &gt;= BV$6, $E109 &lt; BU$6), 0, 1)+IF(OR($F109 &gt;= BV$6, $G109 &lt; BU$6), 0, 2)+1)</f>
        <v/>
      </c>
      <c r="BV109" s="71" t="str">
        <f ca="1">INDEX({"","_","-","="},IF(OR($D109 &gt;= BW$6, $E109 &lt; BV$6), 0, 1)+IF(OR($F109 &gt;= BW$6, $G109 &lt; BV$6), 0, 2)+1)</f>
        <v/>
      </c>
      <c r="BW109" s="71" t="str">
        <f ca="1">INDEX({"","_","-","="},IF(OR($D109 &gt;= BX$6, $E109 &lt; BW$6), 0, 1)+IF(OR($F109 &gt;= BX$6, $G109 &lt; BW$6), 0, 2)+1)</f>
        <v/>
      </c>
      <c r="BX109" s="71" t="str">
        <f ca="1">INDEX({"","_","-","="},IF(OR($D109 &gt;= BY$6, $E109 &lt; BX$6), 0, 1)+IF(OR($F109 &gt;= BY$6, $G109 &lt; BX$6), 0, 2)+1)</f>
        <v/>
      </c>
      <c r="BY109" s="71" t="str">
        <f ca="1">INDEX({"","_","-","="},IF(OR($D109 &gt;= BZ$6, $E109 &lt; BY$6), 0, 1)+IF(OR($F109 &gt;= BZ$6, $G109 &lt; BY$6), 0, 2)+1)</f>
        <v/>
      </c>
      <c r="BZ109" s="71" t="str">
        <f ca="1">INDEX({"","_","-","="},IF(OR($D109 &gt;= CA$6, $E109 &lt; BZ$6), 0, 1)+IF(OR($F109 &gt;= CA$6, $G109 &lt; BZ$6), 0, 2)+1)</f>
        <v/>
      </c>
      <c r="CA109" s="71" t="str">
        <f ca="1">INDEX({"","_","-","="},IF(OR($D109 &gt;= CB$6, $E109 &lt; CA$6), 0, 1)+IF(OR($F109 &gt;= CB$6, $G109 &lt; CA$6), 0, 2)+1)</f>
        <v/>
      </c>
      <c r="CB109" s="71" t="str">
        <f ca="1">INDEX({"","_","-","="},IF(OR($D109 &gt;= CC$6, $E109 &lt; CB$6), 0, 1)+IF(OR($F109 &gt;= CC$6, $G109 &lt; CB$6), 0, 2)+1)</f>
        <v/>
      </c>
      <c r="CC109" s="71" t="str">
        <f ca="1">INDEX({"","_","-","="},IF(OR($D109 &gt;= CD$6, $E109 &lt; CC$6), 0, 1)+IF(OR($F109 &gt;= CD$6, $G109 &lt; CC$6), 0, 2)+1)</f>
        <v/>
      </c>
      <c r="CD109" s="71" t="str">
        <f ca="1">INDEX({"","_","-","="},IF(OR($D109 &gt;= CE$6, $E109 &lt; CD$6), 0, 1)+IF(OR($F109 &gt;= CE$6, $G109 &lt; CD$6), 0, 2)+1)</f>
        <v/>
      </c>
    </row>
    <row r="110" spans="1:82">
      <c r="A110" s="8" t="str">
        <f ca="1">IF('临-进度'!N105,'临-进度'!$A105,"")</f>
        <v/>
      </c>
      <c r="B110" s="8" t="str">
        <f ca="1">IF('临-进度'!N105,'临-进度'!$B105,"")</f>
        <v/>
      </c>
      <c r="C110" s="8" t="str">
        <f ca="1">IF('临-进度'!N105,'临-进度'!$F105,"")</f>
        <v/>
      </c>
      <c r="D110" s="42" t="str">
        <f ca="1">IF('临-进度'!$N105,'临-进度'!$J105,"")</f>
        <v/>
      </c>
      <c r="E110" s="42" t="str">
        <f ca="1">IF('临-进度'!$N105,'临-进度'!$AF105,"")</f>
        <v/>
      </c>
      <c r="F110" s="42" t="str">
        <f ca="1">IF('临-进度'!$N105,'临-进度'!$K105,"")</f>
        <v/>
      </c>
      <c r="G110" s="76" t="str">
        <f ca="1">IF('临-进度'!$N105,'临-进度'!$AG105,"")</f>
        <v/>
      </c>
      <c r="H110" s="71" t="str">
        <f ca="1">INDEX({"","_","-","="},IF(OR($D110 &gt;= I$6, $E110 &lt; H$6), 0, 1)+IF(OR($F110 &gt;= I$6, $G110 &lt; H$6), 0, 2)+1)</f>
        <v/>
      </c>
      <c r="I110" s="71" t="str">
        <f ca="1">INDEX({"","_","-","="},IF(OR($D110 &gt;= J$6, $E110 &lt; I$6), 0, 1)+IF(OR($F110 &gt;= J$6, $G110 &lt; I$6), 0, 2)+1)</f>
        <v/>
      </c>
      <c r="J110" s="71" t="str">
        <f ca="1">INDEX({"","_","-","="},IF(OR($D110 &gt;= K$6, $E110 &lt; J$6), 0, 1)+IF(OR($F110 &gt;= K$6, $G110 &lt; J$6), 0, 2)+1)</f>
        <v/>
      </c>
      <c r="K110" s="71" t="str">
        <f ca="1">INDEX({"","_","-","="},IF(OR($D110 &gt;= L$6, $E110 &lt; K$6), 0, 1)+IF(OR($F110 &gt;= L$6, $G110 &lt; K$6), 0, 2)+1)</f>
        <v/>
      </c>
      <c r="L110" s="71" t="str">
        <f ca="1">INDEX({"","_","-","="},IF(OR($D110 &gt;= M$6, $E110 &lt; L$6), 0, 1)+IF(OR($F110 &gt;= M$6, $G110 &lt; L$6), 0, 2)+1)</f>
        <v/>
      </c>
      <c r="M110" s="71" t="str">
        <f ca="1">INDEX({"","_","-","="},IF(OR($D110 &gt;= N$6, $E110 &lt; M$6), 0, 1)+IF(OR($F110 &gt;= N$6, $G110 &lt; M$6), 0, 2)+1)</f>
        <v/>
      </c>
      <c r="N110" s="71" t="str">
        <f ca="1">INDEX({"","_","-","="},IF(OR($D110 &gt;= O$6, $E110 &lt; N$6), 0, 1)+IF(OR($F110 &gt;= O$6, $G110 &lt; N$6), 0, 2)+1)</f>
        <v/>
      </c>
      <c r="O110" s="71" t="str">
        <f ca="1">INDEX({"","_","-","="},IF(OR($D110 &gt;= P$6, $E110 &lt; O$6), 0, 1)+IF(OR($F110 &gt;= P$6, $G110 &lt; O$6), 0, 2)+1)</f>
        <v/>
      </c>
      <c r="P110" s="71" t="str">
        <f ca="1">INDEX({"","_","-","="},IF(OR($D110 &gt;= Q$6, $E110 &lt; P$6), 0, 1)+IF(OR($F110 &gt;= Q$6, $G110 &lt; P$6), 0, 2)+1)</f>
        <v/>
      </c>
      <c r="Q110" s="71" t="str">
        <f ca="1">INDEX({"","_","-","="},IF(OR($D110 &gt;= R$6, $E110 &lt; Q$6), 0, 1)+IF(OR($F110 &gt;= R$6, $G110 &lt; Q$6), 0, 2)+1)</f>
        <v/>
      </c>
      <c r="R110" s="71" t="str">
        <f ca="1">INDEX({"","_","-","="},IF(OR($D110 &gt;= S$6, $E110 &lt; R$6), 0, 1)+IF(OR($F110 &gt;= S$6, $G110 &lt; R$6), 0, 2)+1)</f>
        <v/>
      </c>
      <c r="S110" s="71" t="str">
        <f ca="1">INDEX({"","_","-","="},IF(OR($D110 &gt;= T$6, $E110 &lt; S$6), 0, 1)+IF(OR($F110 &gt;= T$6, $G110 &lt; S$6), 0, 2)+1)</f>
        <v/>
      </c>
      <c r="T110" s="71" t="str">
        <f ca="1">INDEX({"","_","-","="},IF(OR($D110 &gt;= U$6, $E110 &lt; T$6), 0, 1)+IF(OR($F110 &gt;= U$6, $G110 &lt; T$6), 0, 2)+1)</f>
        <v/>
      </c>
      <c r="U110" s="71" t="str">
        <f ca="1">INDEX({"","_","-","="},IF(OR($D110 &gt;= V$6, $E110 &lt; U$6), 0, 1)+IF(OR($F110 &gt;= V$6, $G110 &lt; U$6), 0, 2)+1)</f>
        <v/>
      </c>
      <c r="V110" s="71" t="str">
        <f ca="1">INDEX({"","_","-","="},IF(OR($D110 &gt;= W$6, $E110 &lt; V$6), 0, 1)+IF(OR($F110 &gt;= W$6, $G110 &lt; V$6), 0, 2)+1)</f>
        <v/>
      </c>
      <c r="W110" s="71" t="str">
        <f ca="1">INDEX({"","_","-","="},IF(OR($D110 &gt;= X$6, $E110 &lt; W$6), 0, 1)+IF(OR($F110 &gt;= X$6, $G110 &lt; W$6), 0, 2)+1)</f>
        <v/>
      </c>
      <c r="X110" s="71" t="str">
        <f ca="1">INDEX({"","_","-","="},IF(OR($D110 &gt;= Y$6, $E110 &lt; X$6), 0, 1)+IF(OR($F110 &gt;= Y$6, $G110 &lt; X$6), 0, 2)+1)</f>
        <v/>
      </c>
      <c r="Y110" s="71" t="str">
        <f ca="1">INDEX({"","_","-","="},IF(OR($D110 &gt;= Z$6, $E110 &lt; Y$6), 0, 1)+IF(OR($F110 &gt;= Z$6, $G110 &lt; Y$6), 0, 2)+1)</f>
        <v/>
      </c>
      <c r="Z110" s="71" t="str">
        <f ca="1">INDEX({"","_","-","="},IF(OR($D110 &gt;= AA$6, $E110 &lt; Z$6), 0, 1)+IF(OR($F110 &gt;= AA$6, $G110 &lt; Z$6), 0, 2)+1)</f>
        <v/>
      </c>
      <c r="AA110" s="71" t="str">
        <f ca="1">INDEX({"","_","-","="},IF(OR($D110 &gt;= AB$6, $E110 &lt; AA$6), 0, 1)+IF(OR($F110 &gt;= AB$6, $G110 &lt; AA$6), 0, 2)+1)</f>
        <v/>
      </c>
      <c r="AB110" s="71" t="str">
        <f ca="1">INDEX({"","_","-","="},IF(OR($D110 &gt;= AC$6, $E110 &lt; AB$6), 0, 1)+IF(OR($F110 &gt;= AC$6, $G110 &lt; AB$6), 0, 2)+1)</f>
        <v/>
      </c>
      <c r="AC110" s="71" t="str">
        <f ca="1">INDEX({"","_","-","="},IF(OR($D110 &gt;= AD$6, $E110 &lt; AC$6), 0, 1)+IF(OR($F110 &gt;= AD$6, $G110 &lt; AC$6), 0, 2)+1)</f>
        <v/>
      </c>
      <c r="AD110" s="71" t="str">
        <f ca="1">INDEX({"","_","-","="},IF(OR($D110 &gt;= AE$6, $E110 &lt; AD$6), 0, 1)+IF(OR($F110 &gt;= AE$6, $G110 &lt; AD$6), 0, 2)+1)</f>
        <v/>
      </c>
      <c r="AE110" s="71" t="str">
        <f ca="1">INDEX({"","_","-","="},IF(OR($D110 &gt;= AF$6, $E110 &lt; AE$6), 0, 1)+IF(OR($F110 &gt;= AF$6, $G110 &lt; AE$6), 0, 2)+1)</f>
        <v/>
      </c>
      <c r="AF110" s="71" t="str">
        <f ca="1">INDEX({"","_","-","="},IF(OR($D110 &gt;= AG$6, $E110 &lt; AF$6), 0, 1)+IF(OR($F110 &gt;= AG$6, $G110 &lt; AF$6), 0, 2)+1)</f>
        <v/>
      </c>
      <c r="AG110" s="71" t="str">
        <f ca="1">INDEX({"","_","-","="},IF(OR($D110 &gt;= AH$6, $E110 &lt; AG$6), 0, 1)+IF(OR($F110 &gt;= AH$6, $G110 &lt; AG$6), 0, 2)+1)</f>
        <v/>
      </c>
      <c r="AH110" s="71" t="str">
        <f ca="1">INDEX({"","_","-","="},IF(OR($D110 &gt;= AI$6, $E110 &lt; AH$6), 0, 1)+IF(OR($F110 &gt;= AI$6, $G110 &lt; AH$6), 0, 2)+1)</f>
        <v/>
      </c>
      <c r="AI110" s="71" t="str">
        <f ca="1">INDEX({"","_","-","="},IF(OR($D110 &gt;= AJ$6, $E110 &lt; AI$6), 0, 1)+IF(OR($F110 &gt;= AJ$6, $G110 &lt; AI$6), 0, 2)+1)</f>
        <v/>
      </c>
      <c r="AJ110" s="71" t="str">
        <f ca="1">INDEX({"","_","-","="},IF(OR($D110 &gt;= AK$6, $E110 &lt; AJ$6), 0, 1)+IF(OR($F110 &gt;= AK$6, $G110 &lt; AJ$6), 0, 2)+1)</f>
        <v/>
      </c>
      <c r="AK110" s="71" t="str">
        <f ca="1">INDEX({"","_","-","="},IF(OR($D110 &gt;= AL$6, $E110 &lt; AK$6), 0, 1)+IF(OR($F110 &gt;= AL$6, $G110 &lt; AK$6), 0, 2)+1)</f>
        <v/>
      </c>
      <c r="AL110" s="71" t="str">
        <f ca="1">INDEX({"","_","-","="},IF(OR($D110 &gt;= AM$6, $E110 &lt; AL$6), 0, 1)+IF(OR($F110 &gt;= AM$6, $G110 &lt; AL$6), 0, 2)+1)</f>
        <v/>
      </c>
      <c r="AM110" s="71" t="str">
        <f ca="1">INDEX({"","_","-","="},IF(OR($D110 &gt;= AN$6, $E110 &lt; AM$6), 0, 1)+IF(OR($F110 &gt;= AN$6, $G110 &lt; AM$6), 0, 2)+1)</f>
        <v/>
      </c>
      <c r="AN110" s="71" t="str">
        <f ca="1">INDEX({"","_","-","="},IF(OR($D110 &gt;= AO$6, $E110 &lt; AN$6), 0, 1)+IF(OR($F110 &gt;= AO$6, $G110 &lt; AN$6), 0, 2)+1)</f>
        <v/>
      </c>
      <c r="AO110" s="71" t="str">
        <f ca="1">INDEX({"","_","-","="},IF(OR($D110 &gt;= AP$6, $E110 &lt; AO$6), 0, 1)+IF(OR($F110 &gt;= AP$6, $G110 &lt; AO$6), 0, 2)+1)</f>
        <v/>
      </c>
      <c r="AP110" s="71" t="str">
        <f ca="1">INDEX({"","_","-","="},IF(OR($D110 &gt;= AQ$6, $E110 &lt; AP$6), 0, 1)+IF(OR($F110 &gt;= AQ$6, $G110 &lt; AP$6), 0, 2)+1)</f>
        <v/>
      </c>
      <c r="AQ110" s="71" t="str">
        <f ca="1">INDEX({"","_","-","="},IF(OR($D110 &gt;= AR$6, $E110 &lt; AQ$6), 0, 1)+IF(OR($F110 &gt;= AR$6, $G110 &lt; AQ$6), 0, 2)+1)</f>
        <v/>
      </c>
      <c r="AR110" s="71" t="str">
        <f ca="1">INDEX({"","_","-","="},IF(OR($D110 &gt;= AS$6, $E110 &lt; AR$6), 0, 1)+IF(OR($F110 &gt;= AS$6, $G110 &lt; AR$6), 0, 2)+1)</f>
        <v/>
      </c>
      <c r="AS110" s="71" t="str">
        <f ca="1">INDEX({"","_","-","="},IF(OR($D110 &gt;= AT$6, $E110 &lt; AS$6), 0, 1)+IF(OR($F110 &gt;= AT$6, $G110 &lt; AS$6), 0, 2)+1)</f>
        <v/>
      </c>
      <c r="AT110" s="71" t="str">
        <f ca="1">INDEX({"","_","-","="},IF(OR($D110 &gt;= AU$6, $E110 &lt; AT$6), 0, 1)+IF(OR($F110 &gt;= AU$6, $G110 &lt; AT$6), 0, 2)+1)</f>
        <v/>
      </c>
      <c r="AU110" s="71" t="str">
        <f ca="1">INDEX({"","_","-","="},IF(OR($D110 &gt;= AV$6, $E110 &lt; AU$6), 0, 1)+IF(OR($F110 &gt;= AV$6, $G110 &lt; AU$6), 0, 2)+1)</f>
        <v/>
      </c>
      <c r="AV110" s="71" t="str">
        <f ca="1">INDEX({"","_","-","="},IF(OR($D110 &gt;= AW$6, $E110 &lt; AV$6), 0, 1)+IF(OR($F110 &gt;= AW$6, $G110 &lt; AV$6), 0, 2)+1)</f>
        <v/>
      </c>
      <c r="AW110" s="71" t="str">
        <f ca="1">INDEX({"","_","-","="},IF(OR($D110 &gt;= AX$6, $E110 &lt; AW$6), 0, 1)+IF(OR($F110 &gt;= AX$6, $G110 &lt; AW$6), 0, 2)+1)</f>
        <v/>
      </c>
      <c r="AX110" s="71" t="str">
        <f ca="1">INDEX({"","_","-","="},IF(OR($D110 &gt;= AY$6, $E110 &lt; AX$6), 0, 1)+IF(OR($F110 &gt;= AY$6, $G110 &lt; AX$6), 0, 2)+1)</f>
        <v/>
      </c>
      <c r="AY110" s="71" t="str">
        <f ca="1">INDEX({"","_","-","="},IF(OR($D110 &gt;= AZ$6, $E110 &lt; AY$6), 0, 1)+IF(OR($F110 &gt;= AZ$6, $G110 &lt; AY$6), 0, 2)+1)</f>
        <v/>
      </c>
      <c r="AZ110" s="71" t="str">
        <f ca="1">INDEX({"","_","-","="},IF(OR($D110 &gt;= BA$6, $E110 &lt; AZ$6), 0, 1)+IF(OR($F110 &gt;= BA$6, $G110 &lt; AZ$6), 0, 2)+1)</f>
        <v/>
      </c>
      <c r="BA110" s="71" t="str">
        <f ca="1">INDEX({"","_","-","="},IF(OR($D110 &gt;= BB$6, $E110 &lt; BA$6), 0, 1)+IF(OR($F110 &gt;= BB$6, $G110 &lt; BA$6), 0, 2)+1)</f>
        <v/>
      </c>
      <c r="BB110" s="71" t="str">
        <f ca="1">INDEX({"","_","-","="},IF(OR($D110 &gt;= BC$6, $E110 &lt; BB$6), 0, 1)+IF(OR($F110 &gt;= BC$6, $G110 &lt; BB$6), 0, 2)+1)</f>
        <v/>
      </c>
      <c r="BC110" s="71" t="str">
        <f ca="1">INDEX({"","_","-","="},IF(OR($D110 &gt;= BD$6, $E110 &lt; BC$6), 0, 1)+IF(OR($F110 &gt;= BD$6, $G110 &lt; BC$6), 0, 2)+1)</f>
        <v/>
      </c>
      <c r="BD110" s="71" t="str">
        <f ca="1">INDEX({"","_","-","="},IF(OR($D110 &gt;= BE$6, $E110 &lt; BD$6), 0, 1)+IF(OR($F110 &gt;= BE$6, $G110 &lt; BD$6), 0, 2)+1)</f>
        <v/>
      </c>
      <c r="BE110" s="71" t="str">
        <f ca="1">INDEX({"","_","-","="},IF(OR($D110 &gt;= BF$6, $E110 &lt; BE$6), 0, 1)+IF(OR($F110 &gt;= BF$6, $G110 &lt; BE$6), 0, 2)+1)</f>
        <v/>
      </c>
      <c r="BF110" s="71" t="str">
        <f ca="1">INDEX({"","_","-","="},IF(OR($D110 &gt;= BG$6, $E110 &lt; BF$6), 0, 1)+IF(OR($F110 &gt;= BG$6, $G110 &lt; BF$6), 0, 2)+1)</f>
        <v/>
      </c>
      <c r="BG110" s="71" t="str">
        <f ca="1">INDEX({"","_","-","="},IF(OR($D110 &gt;= BH$6, $E110 &lt; BG$6), 0, 1)+IF(OR($F110 &gt;= BH$6, $G110 &lt; BG$6), 0, 2)+1)</f>
        <v/>
      </c>
      <c r="BH110" s="71" t="str">
        <f ca="1">INDEX({"","_","-","="},IF(OR($D110 &gt;= BI$6, $E110 &lt; BH$6), 0, 1)+IF(OR($F110 &gt;= BI$6, $G110 &lt; BH$6), 0, 2)+1)</f>
        <v/>
      </c>
      <c r="BI110" s="71" t="str">
        <f ca="1">INDEX({"","_","-","="},IF(OR($D110 &gt;= BJ$6, $E110 &lt; BI$6), 0, 1)+IF(OR($F110 &gt;= BJ$6, $G110 &lt; BI$6), 0, 2)+1)</f>
        <v/>
      </c>
      <c r="BJ110" s="71" t="str">
        <f ca="1">INDEX({"","_","-","="},IF(OR($D110 &gt;= BK$6, $E110 &lt; BJ$6), 0, 1)+IF(OR($F110 &gt;= BK$6, $G110 &lt; BJ$6), 0, 2)+1)</f>
        <v/>
      </c>
      <c r="BK110" s="71" t="str">
        <f ca="1">INDEX({"","_","-","="},IF(OR($D110 &gt;= BL$6, $E110 &lt; BK$6), 0, 1)+IF(OR($F110 &gt;= BL$6, $G110 &lt; BK$6), 0, 2)+1)</f>
        <v/>
      </c>
      <c r="BL110" s="71" t="str">
        <f ca="1">INDEX({"","_","-","="},IF(OR($D110 &gt;= BM$6, $E110 &lt; BL$6), 0, 1)+IF(OR($F110 &gt;= BM$6, $G110 &lt; BL$6), 0, 2)+1)</f>
        <v/>
      </c>
      <c r="BM110" s="71" t="str">
        <f ca="1">INDEX({"","_","-","="},IF(OR($D110 &gt;= BN$6, $E110 &lt; BM$6), 0, 1)+IF(OR($F110 &gt;= BN$6, $G110 &lt; BM$6), 0, 2)+1)</f>
        <v/>
      </c>
      <c r="BN110" s="71" t="str">
        <f ca="1">INDEX({"","_","-","="},IF(OR($D110 &gt;= BO$6, $E110 &lt; BN$6), 0, 1)+IF(OR($F110 &gt;= BO$6, $G110 &lt; BN$6), 0, 2)+1)</f>
        <v/>
      </c>
      <c r="BO110" s="71" t="str">
        <f ca="1">INDEX({"","_","-","="},IF(OR($D110 &gt;= BP$6, $E110 &lt; BO$6), 0, 1)+IF(OR($F110 &gt;= BP$6, $G110 &lt; BO$6), 0, 2)+1)</f>
        <v/>
      </c>
      <c r="BP110" s="71" t="str">
        <f ca="1">INDEX({"","_","-","="},IF(OR($D110 &gt;= BQ$6, $E110 &lt; BP$6), 0, 1)+IF(OR($F110 &gt;= BQ$6, $G110 &lt; BP$6), 0, 2)+1)</f>
        <v/>
      </c>
      <c r="BQ110" s="71" t="str">
        <f ca="1">INDEX({"","_","-","="},IF(OR($D110 &gt;= BR$6, $E110 &lt; BQ$6), 0, 1)+IF(OR($F110 &gt;= BR$6, $G110 &lt; BQ$6), 0, 2)+1)</f>
        <v/>
      </c>
      <c r="BR110" s="71" t="str">
        <f ca="1">INDEX({"","_","-","="},IF(OR($D110 &gt;= BS$6, $E110 &lt; BR$6), 0, 1)+IF(OR($F110 &gt;= BS$6, $G110 &lt; BR$6), 0, 2)+1)</f>
        <v/>
      </c>
      <c r="BS110" s="71" t="str">
        <f ca="1">INDEX({"","_","-","="},IF(OR($D110 &gt;= BT$6, $E110 &lt; BS$6), 0, 1)+IF(OR($F110 &gt;= BT$6, $G110 &lt; BS$6), 0, 2)+1)</f>
        <v/>
      </c>
      <c r="BT110" s="71" t="str">
        <f ca="1">INDEX({"","_","-","="},IF(OR($D110 &gt;= BU$6, $E110 &lt; BT$6), 0, 1)+IF(OR($F110 &gt;= BU$6, $G110 &lt; BT$6), 0, 2)+1)</f>
        <v/>
      </c>
      <c r="BU110" s="71" t="str">
        <f ca="1">INDEX({"","_","-","="},IF(OR($D110 &gt;= BV$6, $E110 &lt; BU$6), 0, 1)+IF(OR($F110 &gt;= BV$6, $G110 &lt; BU$6), 0, 2)+1)</f>
        <v/>
      </c>
      <c r="BV110" s="71" t="str">
        <f ca="1">INDEX({"","_","-","="},IF(OR($D110 &gt;= BW$6, $E110 &lt; BV$6), 0, 1)+IF(OR($F110 &gt;= BW$6, $G110 &lt; BV$6), 0, 2)+1)</f>
        <v/>
      </c>
      <c r="BW110" s="71" t="str">
        <f ca="1">INDEX({"","_","-","="},IF(OR($D110 &gt;= BX$6, $E110 &lt; BW$6), 0, 1)+IF(OR($F110 &gt;= BX$6, $G110 &lt; BW$6), 0, 2)+1)</f>
        <v/>
      </c>
      <c r="BX110" s="71" t="str">
        <f ca="1">INDEX({"","_","-","="},IF(OR($D110 &gt;= BY$6, $E110 &lt; BX$6), 0, 1)+IF(OR($F110 &gt;= BY$6, $G110 &lt; BX$6), 0, 2)+1)</f>
        <v/>
      </c>
      <c r="BY110" s="71" t="str">
        <f ca="1">INDEX({"","_","-","="},IF(OR($D110 &gt;= BZ$6, $E110 &lt; BY$6), 0, 1)+IF(OR($F110 &gt;= BZ$6, $G110 &lt; BY$6), 0, 2)+1)</f>
        <v/>
      </c>
      <c r="BZ110" s="71" t="str">
        <f ca="1">INDEX({"","_","-","="},IF(OR($D110 &gt;= CA$6, $E110 &lt; BZ$6), 0, 1)+IF(OR($F110 &gt;= CA$6, $G110 &lt; BZ$6), 0, 2)+1)</f>
        <v/>
      </c>
      <c r="CA110" s="71" t="str">
        <f ca="1">INDEX({"","_","-","="},IF(OR($D110 &gt;= CB$6, $E110 &lt; CA$6), 0, 1)+IF(OR($F110 &gt;= CB$6, $G110 &lt; CA$6), 0, 2)+1)</f>
        <v/>
      </c>
      <c r="CB110" s="71" t="str">
        <f ca="1">INDEX({"","_","-","="},IF(OR($D110 &gt;= CC$6, $E110 &lt; CB$6), 0, 1)+IF(OR($F110 &gt;= CC$6, $G110 &lt; CB$6), 0, 2)+1)</f>
        <v/>
      </c>
      <c r="CC110" s="71" t="str">
        <f ca="1">INDEX({"","_","-","="},IF(OR($D110 &gt;= CD$6, $E110 &lt; CC$6), 0, 1)+IF(OR($F110 &gt;= CD$6, $G110 &lt; CC$6), 0, 2)+1)</f>
        <v/>
      </c>
      <c r="CD110" s="71" t="str">
        <f ca="1">INDEX({"","_","-","="},IF(OR($D110 &gt;= CE$6, $E110 &lt; CD$6), 0, 1)+IF(OR($F110 &gt;= CE$6, $G110 &lt; CD$6), 0, 2)+1)</f>
        <v/>
      </c>
    </row>
    <row r="111" spans="1:82">
      <c r="A111" s="8" t="str">
        <f ca="1">IF('临-进度'!N106,'临-进度'!$A106,"")</f>
        <v/>
      </c>
      <c r="B111" s="8" t="str">
        <f ca="1">IF('临-进度'!N106,'临-进度'!$B106,"")</f>
        <v/>
      </c>
      <c r="C111" s="8" t="str">
        <f ca="1">IF('临-进度'!N106,'临-进度'!$F106,"")</f>
        <v/>
      </c>
      <c r="D111" s="42" t="str">
        <f ca="1">IF('临-进度'!$N106,'临-进度'!$J106,"")</f>
        <v/>
      </c>
      <c r="E111" s="42" t="str">
        <f ca="1">IF('临-进度'!$N106,'临-进度'!$AF106,"")</f>
        <v/>
      </c>
      <c r="F111" s="42" t="str">
        <f ca="1">IF('临-进度'!$N106,'临-进度'!$K106,"")</f>
        <v/>
      </c>
      <c r="G111" s="76" t="str">
        <f ca="1">IF('临-进度'!$N106,'临-进度'!$AG106,"")</f>
        <v/>
      </c>
      <c r="H111" s="71" t="str">
        <f ca="1">INDEX({"","_","-","="},IF(OR($D111 &gt;= I$6, $E111 &lt; H$6), 0, 1)+IF(OR($F111 &gt;= I$6, $G111 &lt; H$6), 0, 2)+1)</f>
        <v/>
      </c>
      <c r="I111" s="71" t="str">
        <f ca="1">INDEX({"","_","-","="},IF(OR($D111 &gt;= J$6, $E111 &lt; I$6), 0, 1)+IF(OR($F111 &gt;= J$6, $G111 &lt; I$6), 0, 2)+1)</f>
        <v/>
      </c>
      <c r="J111" s="71" t="str">
        <f ca="1">INDEX({"","_","-","="},IF(OR($D111 &gt;= K$6, $E111 &lt; J$6), 0, 1)+IF(OR($F111 &gt;= K$6, $G111 &lt; J$6), 0, 2)+1)</f>
        <v/>
      </c>
      <c r="K111" s="71" t="str">
        <f ca="1">INDEX({"","_","-","="},IF(OR($D111 &gt;= L$6, $E111 &lt; K$6), 0, 1)+IF(OR($F111 &gt;= L$6, $G111 &lt; K$6), 0, 2)+1)</f>
        <v/>
      </c>
      <c r="L111" s="71" t="str">
        <f ca="1">INDEX({"","_","-","="},IF(OR($D111 &gt;= M$6, $E111 &lt; L$6), 0, 1)+IF(OR($F111 &gt;= M$6, $G111 &lt; L$6), 0, 2)+1)</f>
        <v/>
      </c>
      <c r="M111" s="71" t="str">
        <f ca="1">INDEX({"","_","-","="},IF(OR($D111 &gt;= N$6, $E111 &lt; M$6), 0, 1)+IF(OR($F111 &gt;= N$6, $G111 &lt; M$6), 0, 2)+1)</f>
        <v/>
      </c>
      <c r="N111" s="71" t="str">
        <f ca="1">INDEX({"","_","-","="},IF(OR($D111 &gt;= O$6, $E111 &lt; N$6), 0, 1)+IF(OR($F111 &gt;= O$6, $G111 &lt; N$6), 0, 2)+1)</f>
        <v/>
      </c>
      <c r="O111" s="71" t="str">
        <f ca="1">INDEX({"","_","-","="},IF(OR($D111 &gt;= P$6, $E111 &lt; O$6), 0, 1)+IF(OR($F111 &gt;= P$6, $G111 &lt; O$6), 0, 2)+1)</f>
        <v/>
      </c>
      <c r="P111" s="71" t="str">
        <f ca="1">INDEX({"","_","-","="},IF(OR($D111 &gt;= Q$6, $E111 &lt; P$6), 0, 1)+IF(OR($F111 &gt;= Q$6, $G111 &lt; P$6), 0, 2)+1)</f>
        <v/>
      </c>
      <c r="Q111" s="71" t="str">
        <f ca="1">INDEX({"","_","-","="},IF(OR($D111 &gt;= R$6, $E111 &lt; Q$6), 0, 1)+IF(OR($F111 &gt;= R$6, $G111 &lt; Q$6), 0, 2)+1)</f>
        <v/>
      </c>
      <c r="R111" s="71" t="str">
        <f ca="1">INDEX({"","_","-","="},IF(OR($D111 &gt;= S$6, $E111 &lt; R$6), 0, 1)+IF(OR($F111 &gt;= S$6, $G111 &lt; R$6), 0, 2)+1)</f>
        <v/>
      </c>
      <c r="S111" s="71" t="str">
        <f ca="1">INDEX({"","_","-","="},IF(OR($D111 &gt;= T$6, $E111 &lt; S$6), 0, 1)+IF(OR($F111 &gt;= T$6, $G111 &lt; S$6), 0, 2)+1)</f>
        <v/>
      </c>
      <c r="T111" s="71" t="str">
        <f ca="1">INDEX({"","_","-","="},IF(OR($D111 &gt;= U$6, $E111 &lt; T$6), 0, 1)+IF(OR($F111 &gt;= U$6, $G111 &lt; T$6), 0, 2)+1)</f>
        <v/>
      </c>
      <c r="U111" s="71" t="str">
        <f ca="1">INDEX({"","_","-","="},IF(OR($D111 &gt;= V$6, $E111 &lt; U$6), 0, 1)+IF(OR($F111 &gt;= V$6, $G111 &lt; U$6), 0, 2)+1)</f>
        <v/>
      </c>
      <c r="V111" s="71" t="str">
        <f ca="1">INDEX({"","_","-","="},IF(OR($D111 &gt;= W$6, $E111 &lt; V$6), 0, 1)+IF(OR($F111 &gt;= W$6, $G111 &lt; V$6), 0, 2)+1)</f>
        <v/>
      </c>
      <c r="W111" s="71" t="str">
        <f ca="1">INDEX({"","_","-","="},IF(OR($D111 &gt;= X$6, $E111 &lt; W$6), 0, 1)+IF(OR($F111 &gt;= X$6, $G111 &lt; W$6), 0, 2)+1)</f>
        <v/>
      </c>
      <c r="X111" s="71" t="str">
        <f ca="1">INDEX({"","_","-","="},IF(OR($D111 &gt;= Y$6, $E111 &lt; X$6), 0, 1)+IF(OR($F111 &gt;= Y$6, $G111 &lt; X$6), 0, 2)+1)</f>
        <v/>
      </c>
      <c r="Y111" s="71" t="str">
        <f ca="1">INDEX({"","_","-","="},IF(OR($D111 &gt;= Z$6, $E111 &lt; Y$6), 0, 1)+IF(OR($F111 &gt;= Z$6, $G111 &lt; Y$6), 0, 2)+1)</f>
        <v/>
      </c>
      <c r="Z111" s="71" t="str">
        <f ca="1">INDEX({"","_","-","="},IF(OR($D111 &gt;= AA$6, $E111 &lt; Z$6), 0, 1)+IF(OR($F111 &gt;= AA$6, $G111 &lt; Z$6), 0, 2)+1)</f>
        <v/>
      </c>
      <c r="AA111" s="71" t="str">
        <f ca="1">INDEX({"","_","-","="},IF(OR($D111 &gt;= AB$6, $E111 &lt; AA$6), 0, 1)+IF(OR($F111 &gt;= AB$6, $G111 &lt; AA$6), 0, 2)+1)</f>
        <v/>
      </c>
      <c r="AB111" s="71" t="str">
        <f ca="1">INDEX({"","_","-","="},IF(OR($D111 &gt;= AC$6, $E111 &lt; AB$6), 0, 1)+IF(OR($F111 &gt;= AC$6, $G111 &lt; AB$6), 0, 2)+1)</f>
        <v/>
      </c>
      <c r="AC111" s="71" t="str">
        <f ca="1">INDEX({"","_","-","="},IF(OR($D111 &gt;= AD$6, $E111 &lt; AC$6), 0, 1)+IF(OR($F111 &gt;= AD$6, $G111 &lt; AC$6), 0, 2)+1)</f>
        <v/>
      </c>
      <c r="AD111" s="71" t="str">
        <f ca="1">INDEX({"","_","-","="},IF(OR($D111 &gt;= AE$6, $E111 &lt; AD$6), 0, 1)+IF(OR($F111 &gt;= AE$6, $G111 &lt; AD$6), 0, 2)+1)</f>
        <v/>
      </c>
      <c r="AE111" s="71" t="str">
        <f ca="1">INDEX({"","_","-","="},IF(OR($D111 &gt;= AF$6, $E111 &lt; AE$6), 0, 1)+IF(OR($F111 &gt;= AF$6, $G111 &lt; AE$6), 0, 2)+1)</f>
        <v/>
      </c>
      <c r="AF111" s="71" t="str">
        <f ca="1">INDEX({"","_","-","="},IF(OR($D111 &gt;= AG$6, $E111 &lt; AF$6), 0, 1)+IF(OR($F111 &gt;= AG$6, $G111 &lt; AF$6), 0, 2)+1)</f>
        <v/>
      </c>
      <c r="AG111" s="71" t="str">
        <f ca="1">INDEX({"","_","-","="},IF(OR($D111 &gt;= AH$6, $E111 &lt; AG$6), 0, 1)+IF(OR($F111 &gt;= AH$6, $G111 &lt; AG$6), 0, 2)+1)</f>
        <v/>
      </c>
      <c r="AH111" s="71" t="str">
        <f ca="1">INDEX({"","_","-","="},IF(OR($D111 &gt;= AI$6, $E111 &lt; AH$6), 0, 1)+IF(OR($F111 &gt;= AI$6, $G111 &lt; AH$6), 0, 2)+1)</f>
        <v/>
      </c>
      <c r="AI111" s="71" t="str">
        <f ca="1">INDEX({"","_","-","="},IF(OR($D111 &gt;= AJ$6, $E111 &lt; AI$6), 0, 1)+IF(OR($F111 &gt;= AJ$6, $G111 &lt; AI$6), 0, 2)+1)</f>
        <v/>
      </c>
      <c r="AJ111" s="71" t="str">
        <f ca="1">INDEX({"","_","-","="},IF(OR($D111 &gt;= AK$6, $E111 &lt; AJ$6), 0, 1)+IF(OR($F111 &gt;= AK$6, $G111 &lt; AJ$6), 0, 2)+1)</f>
        <v/>
      </c>
      <c r="AK111" s="71" t="str">
        <f ca="1">INDEX({"","_","-","="},IF(OR($D111 &gt;= AL$6, $E111 &lt; AK$6), 0, 1)+IF(OR($F111 &gt;= AL$6, $G111 &lt; AK$6), 0, 2)+1)</f>
        <v/>
      </c>
      <c r="AL111" s="71" t="str">
        <f ca="1">INDEX({"","_","-","="},IF(OR($D111 &gt;= AM$6, $E111 &lt; AL$6), 0, 1)+IF(OR($F111 &gt;= AM$6, $G111 &lt; AL$6), 0, 2)+1)</f>
        <v/>
      </c>
      <c r="AM111" s="71" t="str">
        <f ca="1">INDEX({"","_","-","="},IF(OR($D111 &gt;= AN$6, $E111 &lt; AM$6), 0, 1)+IF(OR($F111 &gt;= AN$6, $G111 &lt; AM$6), 0, 2)+1)</f>
        <v/>
      </c>
      <c r="AN111" s="71" t="str">
        <f ca="1">INDEX({"","_","-","="},IF(OR($D111 &gt;= AO$6, $E111 &lt; AN$6), 0, 1)+IF(OR($F111 &gt;= AO$6, $G111 &lt; AN$6), 0, 2)+1)</f>
        <v/>
      </c>
      <c r="AO111" s="71" t="str">
        <f ca="1">INDEX({"","_","-","="},IF(OR($D111 &gt;= AP$6, $E111 &lt; AO$6), 0, 1)+IF(OR($F111 &gt;= AP$6, $G111 &lt; AO$6), 0, 2)+1)</f>
        <v/>
      </c>
      <c r="AP111" s="71" t="str">
        <f ca="1">INDEX({"","_","-","="},IF(OR($D111 &gt;= AQ$6, $E111 &lt; AP$6), 0, 1)+IF(OR($F111 &gt;= AQ$6, $G111 &lt; AP$6), 0, 2)+1)</f>
        <v/>
      </c>
      <c r="AQ111" s="71" t="str">
        <f ca="1">INDEX({"","_","-","="},IF(OR($D111 &gt;= AR$6, $E111 &lt; AQ$6), 0, 1)+IF(OR($F111 &gt;= AR$6, $G111 &lt; AQ$6), 0, 2)+1)</f>
        <v/>
      </c>
      <c r="AR111" s="71" t="str">
        <f ca="1">INDEX({"","_","-","="},IF(OR($D111 &gt;= AS$6, $E111 &lt; AR$6), 0, 1)+IF(OR($F111 &gt;= AS$6, $G111 &lt; AR$6), 0, 2)+1)</f>
        <v/>
      </c>
      <c r="AS111" s="71" t="str">
        <f ca="1">INDEX({"","_","-","="},IF(OR($D111 &gt;= AT$6, $E111 &lt; AS$6), 0, 1)+IF(OR($F111 &gt;= AT$6, $G111 &lt; AS$6), 0, 2)+1)</f>
        <v/>
      </c>
      <c r="AT111" s="71" t="str">
        <f ca="1">INDEX({"","_","-","="},IF(OR($D111 &gt;= AU$6, $E111 &lt; AT$6), 0, 1)+IF(OR($F111 &gt;= AU$6, $G111 &lt; AT$6), 0, 2)+1)</f>
        <v/>
      </c>
      <c r="AU111" s="71" t="str">
        <f ca="1">INDEX({"","_","-","="},IF(OR($D111 &gt;= AV$6, $E111 &lt; AU$6), 0, 1)+IF(OR($F111 &gt;= AV$6, $G111 &lt; AU$6), 0, 2)+1)</f>
        <v/>
      </c>
      <c r="AV111" s="71" t="str">
        <f ca="1">INDEX({"","_","-","="},IF(OR($D111 &gt;= AW$6, $E111 &lt; AV$6), 0, 1)+IF(OR($F111 &gt;= AW$6, $G111 &lt; AV$6), 0, 2)+1)</f>
        <v/>
      </c>
      <c r="AW111" s="71" t="str">
        <f ca="1">INDEX({"","_","-","="},IF(OR($D111 &gt;= AX$6, $E111 &lt; AW$6), 0, 1)+IF(OR($F111 &gt;= AX$6, $G111 &lt; AW$6), 0, 2)+1)</f>
        <v/>
      </c>
      <c r="AX111" s="71" t="str">
        <f ca="1">INDEX({"","_","-","="},IF(OR($D111 &gt;= AY$6, $E111 &lt; AX$6), 0, 1)+IF(OR($F111 &gt;= AY$6, $G111 &lt; AX$6), 0, 2)+1)</f>
        <v/>
      </c>
      <c r="AY111" s="71" t="str">
        <f ca="1">INDEX({"","_","-","="},IF(OR($D111 &gt;= AZ$6, $E111 &lt; AY$6), 0, 1)+IF(OR($F111 &gt;= AZ$6, $G111 &lt; AY$6), 0, 2)+1)</f>
        <v/>
      </c>
      <c r="AZ111" s="71" t="str">
        <f ca="1">INDEX({"","_","-","="},IF(OR($D111 &gt;= BA$6, $E111 &lt; AZ$6), 0, 1)+IF(OR($F111 &gt;= BA$6, $G111 &lt; AZ$6), 0, 2)+1)</f>
        <v/>
      </c>
      <c r="BA111" s="71" t="str">
        <f ca="1">INDEX({"","_","-","="},IF(OR($D111 &gt;= BB$6, $E111 &lt; BA$6), 0, 1)+IF(OR($F111 &gt;= BB$6, $G111 &lt; BA$6), 0, 2)+1)</f>
        <v/>
      </c>
      <c r="BB111" s="71" t="str">
        <f ca="1">INDEX({"","_","-","="},IF(OR($D111 &gt;= BC$6, $E111 &lt; BB$6), 0, 1)+IF(OR($F111 &gt;= BC$6, $G111 &lt; BB$6), 0, 2)+1)</f>
        <v/>
      </c>
      <c r="BC111" s="71" t="str">
        <f ca="1">INDEX({"","_","-","="},IF(OR($D111 &gt;= BD$6, $E111 &lt; BC$6), 0, 1)+IF(OR($F111 &gt;= BD$6, $G111 &lt; BC$6), 0, 2)+1)</f>
        <v/>
      </c>
      <c r="BD111" s="71" t="str">
        <f ca="1">INDEX({"","_","-","="},IF(OR($D111 &gt;= BE$6, $E111 &lt; BD$6), 0, 1)+IF(OR($F111 &gt;= BE$6, $G111 &lt; BD$6), 0, 2)+1)</f>
        <v/>
      </c>
      <c r="BE111" s="71" t="str">
        <f ca="1">INDEX({"","_","-","="},IF(OR($D111 &gt;= BF$6, $E111 &lt; BE$6), 0, 1)+IF(OR($F111 &gt;= BF$6, $G111 &lt; BE$6), 0, 2)+1)</f>
        <v/>
      </c>
      <c r="BF111" s="71" t="str">
        <f ca="1">INDEX({"","_","-","="},IF(OR($D111 &gt;= BG$6, $E111 &lt; BF$6), 0, 1)+IF(OR($F111 &gt;= BG$6, $G111 &lt; BF$6), 0, 2)+1)</f>
        <v/>
      </c>
      <c r="BG111" s="71" t="str">
        <f ca="1">INDEX({"","_","-","="},IF(OR($D111 &gt;= BH$6, $E111 &lt; BG$6), 0, 1)+IF(OR($F111 &gt;= BH$6, $G111 &lt; BG$6), 0, 2)+1)</f>
        <v/>
      </c>
      <c r="BH111" s="71" t="str">
        <f ca="1">INDEX({"","_","-","="},IF(OR($D111 &gt;= BI$6, $E111 &lt; BH$6), 0, 1)+IF(OR($F111 &gt;= BI$6, $G111 &lt; BH$6), 0, 2)+1)</f>
        <v/>
      </c>
      <c r="BI111" s="71" t="str">
        <f ca="1">INDEX({"","_","-","="},IF(OR($D111 &gt;= BJ$6, $E111 &lt; BI$6), 0, 1)+IF(OR($F111 &gt;= BJ$6, $G111 &lt; BI$6), 0, 2)+1)</f>
        <v/>
      </c>
      <c r="BJ111" s="71" t="str">
        <f ca="1">INDEX({"","_","-","="},IF(OR($D111 &gt;= BK$6, $E111 &lt; BJ$6), 0, 1)+IF(OR($F111 &gt;= BK$6, $G111 &lt; BJ$6), 0, 2)+1)</f>
        <v/>
      </c>
      <c r="BK111" s="71" t="str">
        <f ca="1">INDEX({"","_","-","="},IF(OR($D111 &gt;= BL$6, $E111 &lt; BK$6), 0, 1)+IF(OR($F111 &gt;= BL$6, $G111 &lt; BK$6), 0, 2)+1)</f>
        <v/>
      </c>
      <c r="BL111" s="71" t="str">
        <f ca="1">INDEX({"","_","-","="},IF(OR($D111 &gt;= BM$6, $E111 &lt; BL$6), 0, 1)+IF(OR($F111 &gt;= BM$6, $G111 &lt; BL$6), 0, 2)+1)</f>
        <v/>
      </c>
      <c r="BM111" s="71" t="str">
        <f ca="1">INDEX({"","_","-","="},IF(OR($D111 &gt;= BN$6, $E111 &lt; BM$6), 0, 1)+IF(OR($F111 &gt;= BN$6, $G111 &lt; BM$6), 0, 2)+1)</f>
        <v/>
      </c>
      <c r="BN111" s="71" t="str">
        <f ca="1">INDEX({"","_","-","="},IF(OR($D111 &gt;= BO$6, $E111 &lt; BN$6), 0, 1)+IF(OR($F111 &gt;= BO$6, $G111 &lt; BN$6), 0, 2)+1)</f>
        <v/>
      </c>
      <c r="BO111" s="71" t="str">
        <f ca="1">INDEX({"","_","-","="},IF(OR($D111 &gt;= BP$6, $E111 &lt; BO$6), 0, 1)+IF(OR($F111 &gt;= BP$6, $G111 &lt; BO$6), 0, 2)+1)</f>
        <v/>
      </c>
      <c r="BP111" s="71" t="str">
        <f ca="1">INDEX({"","_","-","="},IF(OR($D111 &gt;= BQ$6, $E111 &lt; BP$6), 0, 1)+IF(OR($F111 &gt;= BQ$6, $G111 &lt; BP$6), 0, 2)+1)</f>
        <v/>
      </c>
      <c r="BQ111" s="71" t="str">
        <f ca="1">INDEX({"","_","-","="},IF(OR($D111 &gt;= BR$6, $E111 &lt; BQ$6), 0, 1)+IF(OR($F111 &gt;= BR$6, $G111 &lt; BQ$6), 0, 2)+1)</f>
        <v/>
      </c>
      <c r="BR111" s="71" t="str">
        <f ca="1">INDEX({"","_","-","="},IF(OR($D111 &gt;= BS$6, $E111 &lt; BR$6), 0, 1)+IF(OR($F111 &gt;= BS$6, $G111 &lt; BR$6), 0, 2)+1)</f>
        <v/>
      </c>
      <c r="BS111" s="71" t="str">
        <f ca="1">INDEX({"","_","-","="},IF(OR($D111 &gt;= BT$6, $E111 &lt; BS$6), 0, 1)+IF(OR($F111 &gt;= BT$6, $G111 &lt; BS$6), 0, 2)+1)</f>
        <v/>
      </c>
      <c r="BT111" s="71" t="str">
        <f ca="1">INDEX({"","_","-","="},IF(OR($D111 &gt;= BU$6, $E111 &lt; BT$6), 0, 1)+IF(OR($F111 &gt;= BU$6, $G111 &lt; BT$6), 0, 2)+1)</f>
        <v/>
      </c>
      <c r="BU111" s="71" t="str">
        <f ca="1">INDEX({"","_","-","="},IF(OR($D111 &gt;= BV$6, $E111 &lt; BU$6), 0, 1)+IF(OR($F111 &gt;= BV$6, $G111 &lt; BU$6), 0, 2)+1)</f>
        <v/>
      </c>
      <c r="BV111" s="71" t="str">
        <f ca="1">INDEX({"","_","-","="},IF(OR($D111 &gt;= BW$6, $E111 &lt; BV$6), 0, 1)+IF(OR($F111 &gt;= BW$6, $G111 &lt; BV$6), 0, 2)+1)</f>
        <v/>
      </c>
      <c r="BW111" s="71" t="str">
        <f ca="1">INDEX({"","_","-","="},IF(OR($D111 &gt;= BX$6, $E111 &lt; BW$6), 0, 1)+IF(OR($F111 &gt;= BX$6, $G111 &lt; BW$6), 0, 2)+1)</f>
        <v/>
      </c>
      <c r="BX111" s="71" t="str">
        <f ca="1">INDEX({"","_","-","="},IF(OR($D111 &gt;= BY$6, $E111 &lt; BX$6), 0, 1)+IF(OR($F111 &gt;= BY$6, $G111 &lt; BX$6), 0, 2)+1)</f>
        <v/>
      </c>
      <c r="BY111" s="71" t="str">
        <f ca="1">INDEX({"","_","-","="},IF(OR($D111 &gt;= BZ$6, $E111 &lt; BY$6), 0, 1)+IF(OR($F111 &gt;= BZ$6, $G111 &lt; BY$6), 0, 2)+1)</f>
        <v/>
      </c>
      <c r="BZ111" s="71" t="str">
        <f ca="1">INDEX({"","_","-","="},IF(OR($D111 &gt;= CA$6, $E111 &lt; BZ$6), 0, 1)+IF(OR($F111 &gt;= CA$6, $G111 &lt; BZ$6), 0, 2)+1)</f>
        <v/>
      </c>
      <c r="CA111" s="71" t="str">
        <f ca="1">INDEX({"","_","-","="},IF(OR($D111 &gt;= CB$6, $E111 &lt; CA$6), 0, 1)+IF(OR($F111 &gt;= CB$6, $G111 &lt; CA$6), 0, 2)+1)</f>
        <v/>
      </c>
      <c r="CB111" s="71" t="str">
        <f ca="1">INDEX({"","_","-","="},IF(OR($D111 &gt;= CC$6, $E111 &lt; CB$6), 0, 1)+IF(OR($F111 &gt;= CC$6, $G111 &lt; CB$6), 0, 2)+1)</f>
        <v/>
      </c>
      <c r="CC111" s="71" t="str">
        <f ca="1">INDEX({"","_","-","="},IF(OR($D111 &gt;= CD$6, $E111 &lt; CC$6), 0, 1)+IF(OR($F111 &gt;= CD$6, $G111 &lt; CC$6), 0, 2)+1)</f>
        <v/>
      </c>
      <c r="CD111" s="71" t="str">
        <f ca="1">INDEX({"","_","-","="},IF(OR($D111 &gt;= CE$6, $E111 &lt; CD$6), 0, 1)+IF(OR($F111 &gt;= CE$6, $G111 &lt; CD$6), 0, 2)+1)</f>
        <v/>
      </c>
    </row>
    <row r="112" spans="1:82">
      <c r="A112" s="8" t="str">
        <f ca="1">IF('临-进度'!N107,'临-进度'!$A107,"")</f>
        <v/>
      </c>
      <c r="B112" s="8" t="str">
        <f ca="1">IF('临-进度'!N107,'临-进度'!$B107,"")</f>
        <v/>
      </c>
      <c r="C112" s="8" t="str">
        <f ca="1">IF('临-进度'!N107,'临-进度'!$F107,"")</f>
        <v/>
      </c>
      <c r="D112" s="42" t="str">
        <f ca="1">IF('临-进度'!$N107,'临-进度'!$J107,"")</f>
        <v/>
      </c>
      <c r="E112" s="42" t="str">
        <f ca="1">IF('临-进度'!$N107,'临-进度'!$AF107,"")</f>
        <v/>
      </c>
      <c r="F112" s="42" t="str">
        <f ca="1">IF('临-进度'!$N107,'临-进度'!$K107,"")</f>
        <v/>
      </c>
      <c r="G112" s="76" t="str">
        <f ca="1">IF('临-进度'!$N107,'临-进度'!$AG107,"")</f>
        <v/>
      </c>
      <c r="H112" s="71" t="str">
        <f ca="1">INDEX({"","_","-","="},IF(OR($D112 &gt;= I$6, $E112 &lt; H$6), 0, 1)+IF(OR($F112 &gt;= I$6, $G112 &lt; H$6), 0, 2)+1)</f>
        <v/>
      </c>
      <c r="I112" s="71" t="str">
        <f ca="1">INDEX({"","_","-","="},IF(OR($D112 &gt;= J$6, $E112 &lt; I$6), 0, 1)+IF(OR($F112 &gt;= J$6, $G112 &lt; I$6), 0, 2)+1)</f>
        <v/>
      </c>
      <c r="J112" s="71" t="str">
        <f ca="1">INDEX({"","_","-","="},IF(OR($D112 &gt;= K$6, $E112 &lt; J$6), 0, 1)+IF(OR($F112 &gt;= K$6, $G112 &lt; J$6), 0, 2)+1)</f>
        <v/>
      </c>
      <c r="K112" s="71" t="str">
        <f ca="1">INDEX({"","_","-","="},IF(OR($D112 &gt;= L$6, $E112 &lt; K$6), 0, 1)+IF(OR($F112 &gt;= L$6, $G112 &lt; K$6), 0, 2)+1)</f>
        <v/>
      </c>
      <c r="L112" s="71" t="str">
        <f ca="1">INDEX({"","_","-","="},IF(OR($D112 &gt;= M$6, $E112 &lt; L$6), 0, 1)+IF(OR($F112 &gt;= M$6, $G112 &lt; L$6), 0, 2)+1)</f>
        <v/>
      </c>
      <c r="M112" s="71" t="str">
        <f ca="1">INDEX({"","_","-","="},IF(OR($D112 &gt;= N$6, $E112 &lt; M$6), 0, 1)+IF(OR($F112 &gt;= N$6, $G112 &lt; M$6), 0, 2)+1)</f>
        <v/>
      </c>
      <c r="N112" s="71" t="str">
        <f ca="1">INDEX({"","_","-","="},IF(OR($D112 &gt;= O$6, $E112 &lt; N$6), 0, 1)+IF(OR($F112 &gt;= O$6, $G112 &lt; N$6), 0, 2)+1)</f>
        <v/>
      </c>
      <c r="O112" s="71" t="str">
        <f ca="1">INDEX({"","_","-","="},IF(OR($D112 &gt;= P$6, $E112 &lt; O$6), 0, 1)+IF(OR($F112 &gt;= P$6, $G112 &lt; O$6), 0, 2)+1)</f>
        <v/>
      </c>
      <c r="P112" s="71" t="str">
        <f ca="1">INDEX({"","_","-","="},IF(OR($D112 &gt;= Q$6, $E112 &lt; P$6), 0, 1)+IF(OR($F112 &gt;= Q$6, $G112 &lt; P$6), 0, 2)+1)</f>
        <v/>
      </c>
      <c r="Q112" s="71" t="str">
        <f ca="1">INDEX({"","_","-","="},IF(OR($D112 &gt;= R$6, $E112 &lt; Q$6), 0, 1)+IF(OR($F112 &gt;= R$6, $G112 &lt; Q$6), 0, 2)+1)</f>
        <v/>
      </c>
      <c r="R112" s="71" t="str">
        <f ca="1">INDEX({"","_","-","="},IF(OR($D112 &gt;= S$6, $E112 &lt; R$6), 0, 1)+IF(OR($F112 &gt;= S$6, $G112 &lt; R$6), 0, 2)+1)</f>
        <v/>
      </c>
      <c r="S112" s="71" t="str">
        <f ca="1">INDEX({"","_","-","="},IF(OR($D112 &gt;= T$6, $E112 &lt; S$6), 0, 1)+IF(OR($F112 &gt;= T$6, $G112 &lt; S$6), 0, 2)+1)</f>
        <v/>
      </c>
      <c r="T112" s="71" t="str">
        <f ca="1">INDEX({"","_","-","="},IF(OR($D112 &gt;= U$6, $E112 &lt; T$6), 0, 1)+IF(OR($F112 &gt;= U$6, $G112 &lt; T$6), 0, 2)+1)</f>
        <v/>
      </c>
      <c r="U112" s="71" t="str">
        <f ca="1">INDEX({"","_","-","="},IF(OR($D112 &gt;= V$6, $E112 &lt; U$6), 0, 1)+IF(OR($F112 &gt;= V$6, $G112 &lt; U$6), 0, 2)+1)</f>
        <v/>
      </c>
      <c r="V112" s="71" t="str">
        <f ca="1">INDEX({"","_","-","="},IF(OR($D112 &gt;= W$6, $E112 &lt; V$6), 0, 1)+IF(OR($F112 &gt;= W$6, $G112 &lt; V$6), 0, 2)+1)</f>
        <v/>
      </c>
      <c r="W112" s="71" t="str">
        <f ca="1">INDEX({"","_","-","="},IF(OR($D112 &gt;= X$6, $E112 &lt; W$6), 0, 1)+IF(OR($F112 &gt;= X$6, $G112 &lt; W$6), 0, 2)+1)</f>
        <v/>
      </c>
      <c r="X112" s="71" t="str">
        <f ca="1">INDEX({"","_","-","="},IF(OR($D112 &gt;= Y$6, $E112 &lt; X$6), 0, 1)+IF(OR($F112 &gt;= Y$6, $G112 &lt; X$6), 0, 2)+1)</f>
        <v/>
      </c>
      <c r="Y112" s="71" t="str">
        <f ca="1">INDEX({"","_","-","="},IF(OR($D112 &gt;= Z$6, $E112 &lt; Y$6), 0, 1)+IF(OR($F112 &gt;= Z$6, $G112 &lt; Y$6), 0, 2)+1)</f>
        <v/>
      </c>
      <c r="Z112" s="71" t="str">
        <f ca="1">INDEX({"","_","-","="},IF(OR($D112 &gt;= AA$6, $E112 &lt; Z$6), 0, 1)+IF(OR($F112 &gt;= AA$6, $G112 &lt; Z$6), 0, 2)+1)</f>
        <v/>
      </c>
      <c r="AA112" s="71" t="str">
        <f ca="1">INDEX({"","_","-","="},IF(OR($D112 &gt;= AB$6, $E112 &lt; AA$6), 0, 1)+IF(OR($F112 &gt;= AB$6, $G112 &lt; AA$6), 0, 2)+1)</f>
        <v/>
      </c>
      <c r="AB112" s="71" t="str">
        <f ca="1">INDEX({"","_","-","="},IF(OR($D112 &gt;= AC$6, $E112 &lt; AB$6), 0, 1)+IF(OR($F112 &gt;= AC$6, $G112 &lt; AB$6), 0, 2)+1)</f>
        <v/>
      </c>
      <c r="AC112" s="71" t="str">
        <f ca="1">INDEX({"","_","-","="},IF(OR($D112 &gt;= AD$6, $E112 &lt; AC$6), 0, 1)+IF(OR($F112 &gt;= AD$6, $G112 &lt; AC$6), 0, 2)+1)</f>
        <v/>
      </c>
      <c r="AD112" s="71" t="str">
        <f ca="1">INDEX({"","_","-","="},IF(OR($D112 &gt;= AE$6, $E112 &lt; AD$6), 0, 1)+IF(OR($F112 &gt;= AE$6, $G112 &lt; AD$6), 0, 2)+1)</f>
        <v/>
      </c>
      <c r="AE112" s="71" t="str">
        <f ca="1">INDEX({"","_","-","="},IF(OR($D112 &gt;= AF$6, $E112 &lt; AE$6), 0, 1)+IF(OR($F112 &gt;= AF$6, $G112 &lt; AE$6), 0, 2)+1)</f>
        <v/>
      </c>
      <c r="AF112" s="71" t="str">
        <f ca="1">INDEX({"","_","-","="},IF(OR($D112 &gt;= AG$6, $E112 &lt; AF$6), 0, 1)+IF(OR($F112 &gt;= AG$6, $G112 &lt; AF$6), 0, 2)+1)</f>
        <v/>
      </c>
      <c r="AG112" s="71" t="str">
        <f ca="1">INDEX({"","_","-","="},IF(OR($D112 &gt;= AH$6, $E112 &lt; AG$6), 0, 1)+IF(OR($F112 &gt;= AH$6, $G112 &lt; AG$6), 0, 2)+1)</f>
        <v/>
      </c>
      <c r="AH112" s="71" t="str">
        <f ca="1">INDEX({"","_","-","="},IF(OR($D112 &gt;= AI$6, $E112 &lt; AH$6), 0, 1)+IF(OR($F112 &gt;= AI$6, $G112 &lt; AH$6), 0, 2)+1)</f>
        <v/>
      </c>
      <c r="AI112" s="71" t="str">
        <f ca="1">INDEX({"","_","-","="},IF(OR($D112 &gt;= AJ$6, $E112 &lt; AI$6), 0, 1)+IF(OR($F112 &gt;= AJ$6, $G112 &lt; AI$6), 0, 2)+1)</f>
        <v/>
      </c>
      <c r="AJ112" s="71" t="str">
        <f ca="1">INDEX({"","_","-","="},IF(OR($D112 &gt;= AK$6, $E112 &lt; AJ$6), 0, 1)+IF(OR($F112 &gt;= AK$6, $G112 &lt; AJ$6), 0, 2)+1)</f>
        <v/>
      </c>
      <c r="AK112" s="71" t="str">
        <f ca="1">INDEX({"","_","-","="},IF(OR($D112 &gt;= AL$6, $E112 &lt; AK$6), 0, 1)+IF(OR($F112 &gt;= AL$6, $G112 &lt; AK$6), 0, 2)+1)</f>
        <v/>
      </c>
      <c r="AL112" s="71" t="str">
        <f ca="1">INDEX({"","_","-","="},IF(OR($D112 &gt;= AM$6, $E112 &lt; AL$6), 0, 1)+IF(OR($F112 &gt;= AM$6, $G112 &lt; AL$6), 0, 2)+1)</f>
        <v/>
      </c>
      <c r="AM112" s="71" t="str">
        <f ca="1">INDEX({"","_","-","="},IF(OR($D112 &gt;= AN$6, $E112 &lt; AM$6), 0, 1)+IF(OR($F112 &gt;= AN$6, $G112 &lt; AM$6), 0, 2)+1)</f>
        <v/>
      </c>
      <c r="AN112" s="71" t="str">
        <f ca="1">INDEX({"","_","-","="},IF(OR($D112 &gt;= AO$6, $E112 &lt; AN$6), 0, 1)+IF(OR($F112 &gt;= AO$6, $G112 &lt; AN$6), 0, 2)+1)</f>
        <v/>
      </c>
      <c r="AO112" s="71" t="str">
        <f ca="1">INDEX({"","_","-","="},IF(OR($D112 &gt;= AP$6, $E112 &lt; AO$6), 0, 1)+IF(OR($F112 &gt;= AP$6, $G112 &lt; AO$6), 0, 2)+1)</f>
        <v/>
      </c>
      <c r="AP112" s="71" t="str">
        <f ca="1">INDEX({"","_","-","="},IF(OR($D112 &gt;= AQ$6, $E112 &lt; AP$6), 0, 1)+IF(OR($F112 &gt;= AQ$6, $G112 &lt; AP$6), 0, 2)+1)</f>
        <v/>
      </c>
      <c r="AQ112" s="71" t="str">
        <f ca="1">INDEX({"","_","-","="},IF(OR($D112 &gt;= AR$6, $E112 &lt; AQ$6), 0, 1)+IF(OR($F112 &gt;= AR$6, $G112 &lt; AQ$6), 0, 2)+1)</f>
        <v/>
      </c>
      <c r="AR112" s="71" t="str">
        <f ca="1">INDEX({"","_","-","="},IF(OR($D112 &gt;= AS$6, $E112 &lt; AR$6), 0, 1)+IF(OR($F112 &gt;= AS$6, $G112 &lt; AR$6), 0, 2)+1)</f>
        <v/>
      </c>
      <c r="AS112" s="71" t="str">
        <f ca="1">INDEX({"","_","-","="},IF(OR($D112 &gt;= AT$6, $E112 &lt; AS$6), 0, 1)+IF(OR($F112 &gt;= AT$6, $G112 &lt; AS$6), 0, 2)+1)</f>
        <v/>
      </c>
      <c r="AT112" s="71" t="str">
        <f ca="1">INDEX({"","_","-","="},IF(OR($D112 &gt;= AU$6, $E112 &lt; AT$6), 0, 1)+IF(OR($F112 &gt;= AU$6, $G112 &lt; AT$6), 0, 2)+1)</f>
        <v/>
      </c>
      <c r="AU112" s="71" t="str">
        <f ca="1">INDEX({"","_","-","="},IF(OR($D112 &gt;= AV$6, $E112 &lt; AU$6), 0, 1)+IF(OR($F112 &gt;= AV$6, $G112 &lt; AU$6), 0, 2)+1)</f>
        <v/>
      </c>
      <c r="AV112" s="71" t="str">
        <f ca="1">INDEX({"","_","-","="},IF(OR($D112 &gt;= AW$6, $E112 &lt; AV$6), 0, 1)+IF(OR($F112 &gt;= AW$6, $G112 &lt; AV$6), 0, 2)+1)</f>
        <v/>
      </c>
      <c r="AW112" s="71" t="str">
        <f ca="1">INDEX({"","_","-","="},IF(OR($D112 &gt;= AX$6, $E112 &lt; AW$6), 0, 1)+IF(OR($F112 &gt;= AX$6, $G112 &lt; AW$6), 0, 2)+1)</f>
        <v/>
      </c>
      <c r="AX112" s="71" t="str">
        <f ca="1">INDEX({"","_","-","="},IF(OR($D112 &gt;= AY$6, $E112 &lt; AX$6), 0, 1)+IF(OR($F112 &gt;= AY$6, $G112 &lt; AX$6), 0, 2)+1)</f>
        <v/>
      </c>
      <c r="AY112" s="71" t="str">
        <f ca="1">INDEX({"","_","-","="},IF(OR($D112 &gt;= AZ$6, $E112 &lt; AY$6), 0, 1)+IF(OR($F112 &gt;= AZ$6, $G112 &lt; AY$6), 0, 2)+1)</f>
        <v/>
      </c>
      <c r="AZ112" s="71" t="str">
        <f ca="1">INDEX({"","_","-","="},IF(OR($D112 &gt;= BA$6, $E112 &lt; AZ$6), 0, 1)+IF(OR($F112 &gt;= BA$6, $G112 &lt; AZ$6), 0, 2)+1)</f>
        <v/>
      </c>
      <c r="BA112" s="71" t="str">
        <f ca="1">INDEX({"","_","-","="},IF(OR($D112 &gt;= BB$6, $E112 &lt; BA$6), 0, 1)+IF(OR($F112 &gt;= BB$6, $G112 &lt; BA$6), 0, 2)+1)</f>
        <v/>
      </c>
      <c r="BB112" s="71" t="str">
        <f ca="1">INDEX({"","_","-","="},IF(OR($D112 &gt;= BC$6, $E112 &lt; BB$6), 0, 1)+IF(OR($F112 &gt;= BC$6, $G112 &lt; BB$6), 0, 2)+1)</f>
        <v/>
      </c>
      <c r="BC112" s="71" t="str">
        <f ca="1">INDEX({"","_","-","="},IF(OR($D112 &gt;= BD$6, $E112 &lt; BC$6), 0, 1)+IF(OR($F112 &gt;= BD$6, $G112 &lt; BC$6), 0, 2)+1)</f>
        <v/>
      </c>
      <c r="BD112" s="71" t="str">
        <f ca="1">INDEX({"","_","-","="},IF(OR($D112 &gt;= BE$6, $E112 &lt; BD$6), 0, 1)+IF(OR($F112 &gt;= BE$6, $G112 &lt; BD$6), 0, 2)+1)</f>
        <v/>
      </c>
      <c r="BE112" s="71" t="str">
        <f ca="1">INDEX({"","_","-","="},IF(OR($D112 &gt;= BF$6, $E112 &lt; BE$6), 0, 1)+IF(OR($F112 &gt;= BF$6, $G112 &lt; BE$6), 0, 2)+1)</f>
        <v/>
      </c>
      <c r="BF112" s="71" t="str">
        <f ca="1">INDEX({"","_","-","="},IF(OR($D112 &gt;= BG$6, $E112 &lt; BF$6), 0, 1)+IF(OR($F112 &gt;= BG$6, $G112 &lt; BF$6), 0, 2)+1)</f>
        <v/>
      </c>
      <c r="BG112" s="71" t="str">
        <f ca="1">INDEX({"","_","-","="},IF(OR($D112 &gt;= BH$6, $E112 &lt; BG$6), 0, 1)+IF(OR($F112 &gt;= BH$6, $G112 &lt; BG$6), 0, 2)+1)</f>
        <v/>
      </c>
      <c r="BH112" s="71" t="str">
        <f ca="1">INDEX({"","_","-","="},IF(OR($D112 &gt;= BI$6, $E112 &lt; BH$6), 0, 1)+IF(OR($F112 &gt;= BI$6, $G112 &lt; BH$6), 0, 2)+1)</f>
        <v/>
      </c>
      <c r="BI112" s="71" t="str">
        <f ca="1">INDEX({"","_","-","="},IF(OR($D112 &gt;= BJ$6, $E112 &lt; BI$6), 0, 1)+IF(OR($F112 &gt;= BJ$6, $G112 &lt; BI$6), 0, 2)+1)</f>
        <v/>
      </c>
      <c r="BJ112" s="71" t="str">
        <f ca="1">INDEX({"","_","-","="},IF(OR($D112 &gt;= BK$6, $E112 &lt; BJ$6), 0, 1)+IF(OR($F112 &gt;= BK$6, $G112 &lt; BJ$6), 0, 2)+1)</f>
        <v/>
      </c>
      <c r="BK112" s="71" t="str">
        <f ca="1">INDEX({"","_","-","="},IF(OR($D112 &gt;= BL$6, $E112 &lt; BK$6), 0, 1)+IF(OR($F112 &gt;= BL$6, $G112 &lt; BK$6), 0, 2)+1)</f>
        <v/>
      </c>
      <c r="BL112" s="71" t="str">
        <f ca="1">INDEX({"","_","-","="},IF(OR($D112 &gt;= BM$6, $E112 &lt; BL$6), 0, 1)+IF(OR($F112 &gt;= BM$6, $G112 &lt; BL$6), 0, 2)+1)</f>
        <v/>
      </c>
      <c r="BM112" s="71" t="str">
        <f ca="1">INDEX({"","_","-","="},IF(OR($D112 &gt;= BN$6, $E112 &lt; BM$6), 0, 1)+IF(OR($F112 &gt;= BN$6, $G112 &lt; BM$6), 0, 2)+1)</f>
        <v/>
      </c>
      <c r="BN112" s="71" t="str">
        <f ca="1">INDEX({"","_","-","="},IF(OR($D112 &gt;= BO$6, $E112 &lt; BN$6), 0, 1)+IF(OR($F112 &gt;= BO$6, $G112 &lt; BN$6), 0, 2)+1)</f>
        <v/>
      </c>
      <c r="BO112" s="71" t="str">
        <f ca="1">INDEX({"","_","-","="},IF(OR($D112 &gt;= BP$6, $E112 &lt; BO$6), 0, 1)+IF(OR($F112 &gt;= BP$6, $G112 &lt; BO$6), 0, 2)+1)</f>
        <v/>
      </c>
      <c r="BP112" s="71" t="str">
        <f ca="1">INDEX({"","_","-","="},IF(OR($D112 &gt;= BQ$6, $E112 &lt; BP$6), 0, 1)+IF(OR($F112 &gt;= BQ$6, $G112 &lt; BP$6), 0, 2)+1)</f>
        <v/>
      </c>
      <c r="BQ112" s="71" t="str">
        <f ca="1">INDEX({"","_","-","="},IF(OR($D112 &gt;= BR$6, $E112 &lt; BQ$6), 0, 1)+IF(OR($F112 &gt;= BR$6, $G112 &lt; BQ$6), 0, 2)+1)</f>
        <v/>
      </c>
      <c r="BR112" s="71" t="str">
        <f ca="1">INDEX({"","_","-","="},IF(OR($D112 &gt;= BS$6, $E112 &lt; BR$6), 0, 1)+IF(OR($F112 &gt;= BS$6, $G112 &lt; BR$6), 0, 2)+1)</f>
        <v/>
      </c>
      <c r="BS112" s="71" t="str">
        <f ca="1">INDEX({"","_","-","="},IF(OR($D112 &gt;= BT$6, $E112 &lt; BS$6), 0, 1)+IF(OR($F112 &gt;= BT$6, $G112 &lt; BS$6), 0, 2)+1)</f>
        <v/>
      </c>
      <c r="BT112" s="71" t="str">
        <f ca="1">INDEX({"","_","-","="},IF(OR($D112 &gt;= BU$6, $E112 &lt; BT$6), 0, 1)+IF(OR($F112 &gt;= BU$6, $G112 &lt; BT$6), 0, 2)+1)</f>
        <v/>
      </c>
      <c r="BU112" s="71" t="str">
        <f ca="1">INDEX({"","_","-","="},IF(OR($D112 &gt;= BV$6, $E112 &lt; BU$6), 0, 1)+IF(OR($F112 &gt;= BV$6, $G112 &lt; BU$6), 0, 2)+1)</f>
        <v/>
      </c>
      <c r="BV112" s="71" t="str">
        <f ca="1">INDEX({"","_","-","="},IF(OR($D112 &gt;= BW$6, $E112 &lt; BV$6), 0, 1)+IF(OR($F112 &gt;= BW$6, $G112 &lt; BV$6), 0, 2)+1)</f>
        <v/>
      </c>
      <c r="BW112" s="71" t="str">
        <f ca="1">INDEX({"","_","-","="},IF(OR($D112 &gt;= BX$6, $E112 &lt; BW$6), 0, 1)+IF(OR($F112 &gt;= BX$6, $G112 &lt; BW$6), 0, 2)+1)</f>
        <v/>
      </c>
      <c r="BX112" s="71" t="str">
        <f ca="1">INDEX({"","_","-","="},IF(OR($D112 &gt;= BY$6, $E112 &lt; BX$6), 0, 1)+IF(OR($F112 &gt;= BY$6, $G112 &lt; BX$6), 0, 2)+1)</f>
        <v/>
      </c>
      <c r="BY112" s="71" t="str">
        <f ca="1">INDEX({"","_","-","="},IF(OR($D112 &gt;= BZ$6, $E112 &lt; BY$6), 0, 1)+IF(OR($F112 &gt;= BZ$6, $G112 &lt; BY$6), 0, 2)+1)</f>
        <v/>
      </c>
      <c r="BZ112" s="71" t="str">
        <f ca="1">INDEX({"","_","-","="},IF(OR($D112 &gt;= CA$6, $E112 &lt; BZ$6), 0, 1)+IF(OR($F112 &gt;= CA$6, $G112 &lt; BZ$6), 0, 2)+1)</f>
        <v/>
      </c>
      <c r="CA112" s="71" t="str">
        <f ca="1">INDEX({"","_","-","="},IF(OR($D112 &gt;= CB$6, $E112 &lt; CA$6), 0, 1)+IF(OR($F112 &gt;= CB$6, $G112 &lt; CA$6), 0, 2)+1)</f>
        <v/>
      </c>
      <c r="CB112" s="71" t="str">
        <f ca="1">INDEX({"","_","-","="},IF(OR($D112 &gt;= CC$6, $E112 &lt; CB$6), 0, 1)+IF(OR($F112 &gt;= CC$6, $G112 &lt; CB$6), 0, 2)+1)</f>
        <v/>
      </c>
      <c r="CC112" s="71" t="str">
        <f ca="1">INDEX({"","_","-","="},IF(OR($D112 &gt;= CD$6, $E112 &lt; CC$6), 0, 1)+IF(OR($F112 &gt;= CD$6, $G112 &lt; CC$6), 0, 2)+1)</f>
        <v/>
      </c>
      <c r="CD112" s="71" t="str">
        <f ca="1">INDEX({"","_","-","="},IF(OR($D112 &gt;= CE$6, $E112 &lt; CD$6), 0, 1)+IF(OR($F112 &gt;= CE$6, $G112 &lt; CD$6), 0, 2)+1)</f>
        <v/>
      </c>
    </row>
    <row r="113" spans="1:82">
      <c r="A113" s="8" t="str">
        <f ca="1">IF('临-进度'!N108,'临-进度'!$A108,"")</f>
        <v/>
      </c>
      <c r="B113" s="8" t="str">
        <f ca="1">IF('临-进度'!N108,'临-进度'!$B108,"")</f>
        <v/>
      </c>
      <c r="C113" s="8" t="str">
        <f ca="1">IF('临-进度'!N108,'临-进度'!$F108,"")</f>
        <v/>
      </c>
      <c r="D113" s="42" t="str">
        <f ca="1">IF('临-进度'!$N108,'临-进度'!$J108,"")</f>
        <v/>
      </c>
      <c r="E113" s="42" t="str">
        <f ca="1">IF('临-进度'!$N108,'临-进度'!$AF108,"")</f>
        <v/>
      </c>
      <c r="F113" s="42" t="str">
        <f ca="1">IF('临-进度'!$N108,'临-进度'!$K108,"")</f>
        <v/>
      </c>
      <c r="G113" s="76" t="str">
        <f ca="1">IF('临-进度'!$N108,'临-进度'!$AG108,"")</f>
        <v/>
      </c>
      <c r="H113" s="71" t="str">
        <f ca="1">INDEX({"","_","-","="},IF(OR($D113 &gt;= I$6, $E113 &lt; H$6), 0, 1)+IF(OR($F113 &gt;= I$6, $G113 &lt; H$6), 0, 2)+1)</f>
        <v/>
      </c>
      <c r="I113" s="71" t="str">
        <f ca="1">INDEX({"","_","-","="},IF(OR($D113 &gt;= J$6, $E113 &lt; I$6), 0, 1)+IF(OR($F113 &gt;= J$6, $G113 &lt; I$6), 0, 2)+1)</f>
        <v/>
      </c>
      <c r="J113" s="71" t="str">
        <f ca="1">INDEX({"","_","-","="},IF(OR($D113 &gt;= K$6, $E113 &lt; J$6), 0, 1)+IF(OR($F113 &gt;= K$6, $G113 &lt; J$6), 0, 2)+1)</f>
        <v/>
      </c>
      <c r="K113" s="71" t="str">
        <f ca="1">INDEX({"","_","-","="},IF(OR($D113 &gt;= L$6, $E113 &lt; K$6), 0, 1)+IF(OR($F113 &gt;= L$6, $G113 &lt; K$6), 0, 2)+1)</f>
        <v/>
      </c>
      <c r="L113" s="71" t="str">
        <f ca="1">INDEX({"","_","-","="},IF(OR($D113 &gt;= M$6, $E113 &lt; L$6), 0, 1)+IF(OR($F113 &gt;= M$6, $G113 &lt; L$6), 0, 2)+1)</f>
        <v/>
      </c>
      <c r="M113" s="71" t="str">
        <f ca="1">INDEX({"","_","-","="},IF(OR($D113 &gt;= N$6, $E113 &lt; M$6), 0, 1)+IF(OR($F113 &gt;= N$6, $G113 &lt; M$6), 0, 2)+1)</f>
        <v/>
      </c>
      <c r="N113" s="71" t="str">
        <f ca="1">INDEX({"","_","-","="},IF(OR($D113 &gt;= O$6, $E113 &lt; N$6), 0, 1)+IF(OR($F113 &gt;= O$6, $G113 &lt; N$6), 0, 2)+1)</f>
        <v/>
      </c>
      <c r="O113" s="71" t="str">
        <f ca="1">INDEX({"","_","-","="},IF(OR($D113 &gt;= P$6, $E113 &lt; O$6), 0, 1)+IF(OR($F113 &gt;= P$6, $G113 &lt; O$6), 0, 2)+1)</f>
        <v/>
      </c>
      <c r="P113" s="71" t="str">
        <f ca="1">INDEX({"","_","-","="},IF(OR($D113 &gt;= Q$6, $E113 &lt; P$6), 0, 1)+IF(OR($F113 &gt;= Q$6, $G113 &lt; P$6), 0, 2)+1)</f>
        <v/>
      </c>
      <c r="Q113" s="71" t="str">
        <f ca="1">INDEX({"","_","-","="},IF(OR($D113 &gt;= R$6, $E113 &lt; Q$6), 0, 1)+IF(OR($F113 &gt;= R$6, $G113 &lt; Q$6), 0, 2)+1)</f>
        <v/>
      </c>
      <c r="R113" s="71" t="str">
        <f ca="1">INDEX({"","_","-","="},IF(OR($D113 &gt;= S$6, $E113 &lt; R$6), 0, 1)+IF(OR($F113 &gt;= S$6, $G113 &lt; R$6), 0, 2)+1)</f>
        <v/>
      </c>
      <c r="S113" s="71" t="str">
        <f ca="1">INDEX({"","_","-","="},IF(OR($D113 &gt;= T$6, $E113 &lt; S$6), 0, 1)+IF(OR($F113 &gt;= T$6, $G113 &lt; S$6), 0, 2)+1)</f>
        <v/>
      </c>
      <c r="T113" s="71" t="str">
        <f ca="1">INDEX({"","_","-","="},IF(OR($D113 &gt;= U$6, $E113 &lt; T$6), 0, 1)+IF(OR($F113 &gt;= U$6, $G113 &lt; T$6), 0, 2)+1)</f>
        <v/>
      </c>
      <c r="U113" s="71" t="str">
        <f ca="1">INDEX({"","_","-","="},IF(OR($D113 &gt;= V$6, $E113 &lt; U$6), 0, 1)+IF(OR($F113 &gt;= V$6, $G113 &lt; U$6), 0, 2)+1)</f>
        <v/>
      </c>
      <c r="V113" s="71" t="str">
        <f ca="1">INDEX({"","_","-","="},IF(OR($D113 &gt;= W$6, $E113 &lt; V$6), 0, 1)+IF(OR($F113 &gt;= W$6, $G113 &lt; V$6), 0, 2)+1)</f>
        <v/>
      </c>
      <c r="W113" s="71" t="str">
        <f ca="1">INDEX({"","_","-","="},IF(OR($D113 &gt;= X$6, $E113 &lt; W$6), 0, 1)+IF(OR($F113 &gt;= X$6, $G113 &lt; W$6), 0, 2)+1)</f>
        <v/>
      </c>
      <c r="X113" s="71" t="str">
        <f ca="1">INDEX({"","_","-","="},IF(OR($D113 &gt;= Y$6, $E113 &lt; X$6), 0, 1)+IF(OR($F113 &gt;= Y$6, $G113 &lt; X$6), 0, 2)+1)</f>
        <v/>
      </c>
      <c r="Y113" s="71" t="str">
        <f ca="1">INDEX({"","_","-","="},IF(OR($D113 &gt;= Z$6, $E113 &lt; Y$6), 0, 1)+IF(OR($F113 &gt;= Z$6, $G113 &lt; Y$6), 0, 2)+1)</f>
        <v/>
      </c>
      <c r="Z113" s="71" t="str">
        <f ca="1">INDEX({"","_","-","="},IF(OR($D113 &gt;= AA$6, $E113 &lt; Z$6), 0, 1)+IF(OR($F113 &gt;= AA$6, $G113 &lt; Z$6), 0, 2)+1)</f>
        <v/>
      </c>
      <c r="AA113" s="71" t="str">
        <f ca="1">INDEX({"","_","-","="},IF(OR($D113 &gt;= AB$6, $E113 &lt; AA$6), 0, 1)+IF(OR($F113 &gt;= AB$6, $G113 &lt; AA$6), 0, 2)+1)</f>
        <v/>
      </c>
      <c r="AB113" s="71" t="str">
        <f ca="1">INDEX({"","_","-","="},IF(OR($D113 &gt;= AC$6, $E113 &lt; AB$6), 0, 1)+IF(OR($F113 &gt;= AC$6, $G113 &lt; AB$6), 0, 2)+1)</f>
        <v/>
      </c>
      <c r="AC113" s="71" t="str">
        <f ca="1">INDEX({"","_","-","="},IF(OR($D113 &gt;= AD$6, $E113 &lt; AC$6), 0, 1)+IF(OR($F113 &gt;= AD$6, $G113 &lt; AC$6), 0, 2)+1)</f>
        <v/>
      </c>
      <c r="AD113" s="71" t="str">
        <f ca="1">INDEX({"","_","-","="},IF(OR($D113 &gt;= AE$6, $E113 &lt; AD$6), 0, 1)+IF(OR($F113 &gt;= AE$6, $G113 &lt; AD$6), 0, 2)+1)</f>
        <v/>
      </c>
      <c r="AE113" s="71" t="str">
        <f ca="1">INDEX({"","_","-","="},IF(OR($D113 &gt;= AF$6, $E113 &lt; AE$6), 0, 1)+IF(OR($F113 &gt;= AF$6, $G113 &lt; AE$6), 0, 2)+1)</f>
        <v/>
      </c>
      <c r="AF113" s="71" t="str">
        <f ca="1">INDEX({"","_","-","="},IF(OR($D113 &gt;= AG$6, $E113 &lt; AF$6), 0, 1)+IF(OR($F113 &gt;= AG$6, $G113 &lt; AF$6), 0, 2)+1)</f>
        <v/>
      </c>
      <c r="AG113" s="71" t="str">
        <f ca="1">INDEX({"","_","-","="},IF(OR($D113 &gt;= AH$6, $E113 &lt; AG$6), 0, 1)+IF(OR($F113 &gt;= AH$6, $G113 &lt; AG$6), 0, 2)+1)</f>
        <v/>
      </c>
      <c r="AH113" s="71" t="str">
        <f ca="1">INDEX({"","_","-","="},IF(OR($D113 &gt;= AI$6, $E113 &lt; AH$6), 0, 1)+IF(OR($F113 &gt;= AI$6, $G113 &lt; AH$6), 0, 2)+1)</f>
        <v/>
      </c>
      <c r="AI113" s="71" t="str">
        <f ca="1">INDEX({"","_","-","="},IF(OR($D113 &gt;= AJ$6, $E113 &lt; AI$6), 0, 1)+IF(OR($F113 &gt;= AJ$6, $G113 &lt; AI$6), 0, 2)+1)</f>
        <v/>
      </c>
      <c r="AJ113" s="71" t="str">
        <f ca="1">INDEX({"","_","-","="},IF(OR($D113 &gt;= AK$6, $E113 &lt; AJ$6), 0, 1)+IF(OR($F113 &gt;= AK$6, $G113 &lt; AJ$6), 0, 2)+1)</f>
        <v/>
      </c>
      <c r="AK113" s="71" t="str">
        <f ca="1">INDEX({"","_","-","="},IF(OR($D113 &gt;= AL$6, $E113 &lt; AK$6), 0, 1)+IF(OR($F113 &gt;= AL$6, $G113 &lt; AK$6), 0, 2)+1)</f>
        <v/>
      </c>
      <c r="AL113" s="71" t="str">
        <f ca="1">INDEX({"","_","-","="},IF(OR($D113 &gt;= AM$6, $E113 &lt; AL$6), 0, 1)+IF(OR($F113 &gt;= AM$6, $G113 &lt; AL$6), 0, 2)+1)</f>
        <v/>
      </c>
      <c r="AM113" s="71" t="str">
        <f ca="1">INDEX({"","_","-","="},IF(OR($D113 &gt;= AN$6, $E113 &lt; AM$6), 0, 1)+IF(OR($F113 &gt;= AN$6, $G113 &lt; AM$6), 0, 2)+1)</f>
        <v/>
      </c>
      <c r="AN113" s="71" t="str">
        <f ca="1">INDEX({"","_","-","="},IF(OR($D113 &gt;= AO$6, $E113 &lt; AN$6), 0, 1)+IF(OR($F113 &gt;= AO$6, $G113 &lt; AN$6), 0, 2)+1)</f>
        <v/>
      </c>
      <c r="AO113" s="71" t="str">
        <f ca="1">INDEX({"","_","-","="},IF(OR($D113 &gt;= AP$6, $E113 &lt; AO$6), 0, 1)+IF(OR($F113 &gt;= AP$6, $G113 &lt; AO$6), 0, 2)+1)</f>
        <v/>
      </c>
      <c r="AP113" s="71" t="str">
        <f ca="1">INDEX({"","_","-","="},IF(OR($D113 &gt;= AQ$6, $E113 &lt; AP$6), 0, 1)+IF(OR($F113 &gt;= AQ$6, $G113 &lt; AP$6), 0, 2)+1)</f>
        <v/>
      </c>
      <c r="AQ113" s="71" t="str">
        <f ca="1">INDEX({"","_","-","="},IF(OR($D113 &gt;= AR$6, $E113 &lt; AQ$6), 0, 1)+IF(OR($F113 &gt;= AR$6, $G113 &lt; AQ$6), 0, 2)+1)</f>
        <v/>
      </c>
      <c r="AR113" s="71" t="str">
        <f ca="1">INDEX({"","_","-","="},IF(OR($D113 &gt;= AS$6, $E113 &lt; AR$6), 0, 1)+IF(OR($F113 &gt;= AS$6, $G113 &lt; AR$6), 0, 2)+1)</f>
        <v/>
      </c>
      <c r="AS113" s="71" t="str">
        <f ca="1">INDEX({"","_","-","="},IF(OR($D113 &gt;= AT$6, $E113 &lt; AS$6), 0, 1)+IF(OR($F113 &gt;= AT$6, $G113 &lt; AS$6), 0, 2)+1)</f>
        <v/>
      </c>
      <c r="AT113" s="71" t="str">
        <f ca="1">INDEX({"","_","-","="},IF(OR($D113 &gt;= AU$6, $E113 &lt; AT$6), 0, 1)+IF(OR($F113 &gt;= AU$6, $G113 &lt; AT$6), 0, 2)+1)</f>
        <v/>
      </c>
      <c r="AU113" s="71" t="str">
        <f ca="1">INDEX({"","_","-","="},IF(OR($D113 &gt;= AV$6, $E113 &lt; AU$6), 0, 1)+IF(OR($F113 &gt;= AV$6, $G113 &lt; AU$6), 0, 2)+1)</f>
        <v/>
      </c>
      <c r="AV113" s="71" t="str">
        <f ca="1">INDEX({"","_","-","="},IF(OR($D113 &gt;= AW$6, $E113 &lt; AV$6), 0, 1)+IF(OR($F113 &gt;= AW$6, $G113 &lt; AV$6), 0, 2)+1)</f>
        <v/>
      </c>
      <c r="AW113" s="71" t="str">
        <f ca="1">INDEX({"","_","-","="},IF(OR($D113 &gt;= AX$6, $E113 &lt; AW$6), 0, 1)+IF(OR($F113 &gt;= AX$6, $G113 &lt; AW$6), 0, 2)+1)</f>
        <v/>
      </c>
      <c r="AX113" s="71" t="str">
        <f ca="1">INDEX({"","_","-","="},IF(OR($D113 &gt;= AY$6, $E113 &lt; AX$6), 0, 1)+IF(OR($F113 &gt;= AY$6, $G113 &lt; AX$6), 0, 2)+1)</f>
        <v/>
      </c>
      <c r="AY113" s="71" t="str">
        <f ca="1">INDEX({"","_","-","="},IF(OR($D113 &gt;= AZ$6, $E113 &lt; AY$6), 0, 1)+IF(OR($F113 &gt;= AZ$6, $G113 &lt; AY$6), 0, 2)+1)</f>
        <v/>
      </c>
      <c r="AZ113" s="71" t="str">
        <f ca="1">INDEX({"","_","-","="},IF(OR($D113 &gt;= BA$6, $E113 &lt; AZ$6), 0, 1)+IF(OR($F113 &gt;= BA$6, $G113 &lt; AZ$6), 0, 2)+1)</f>
        <v/>
      </c>
      <c r="BA113" s="71" t="str">
        <f ca="1">INDEX({"","_","-","="},IF(OR($D113 &gt;= BB$6, $E113 &lt; BA$6), 0, 1)+IF(OR($F113 &gt;= BB$6, $G113 &lt; BA$6), 0, 2)+1)</f>
        <v/>
      </c>
      <c r="BB113" s="71" t="str">
        <f ca="1">INDEX({"","_","-","="},IF(OR($D113 &gt;= BC$6, $E113 &lt; BB$6), 0, 1)+IF(OR($F113 &gt;= BC$6, $G113 &lt; BB$6), 0, 2)+1)</f>
        <v/>
      </c>
      <c r="BC113" s="71" t="str">
        <f ca="1">INDEX({"","_","-","="},IF(OR($D113 &gt;= BD$6, $E113 &lt; BC$6), 0, 1)+IF(OR($F113 &gt;= BD$6, $G113 &lt; BC$6), 0, 2)+1)</f>
        <v/>
      </c>
      <c r="BD113" s="71" t="str">
        <f ca="1">INDEX({"","_","-","="},IF(OR($D113 &gt;= BE$6, $E113 &lt; BD$6), 0, 1)+IF(OR($F113 &gt;= BE$6, $G113 &lt; BD$6), 0, 2)+1)</f>
        <v/>
      </c>
      <c r="BE113" s="71" t="str">
        <f ca="1">INDEX({"","_","-","="},IF(OR($D113 &gt;= BF$6, $E113 &lt; BE$6), 0, 1)+IF(OR($F113 &gt;= BF$6, $G113 &lt; BE$6), 0, 2)+1)</f>
        <v/>
      </c>
      <c r="BF113" s="71" t="str">
        <f ca="1">INDEX({"","_","-","="},IF(OR($D113 &gt;= BG$6, $E113 &lt; BF$6), 0, 1)+IF(OR($F113 &gt;= BG$6, $G113 &lt; BF$6), 0, 2)+1)</f>
        <v/>
      </c>
      <c r="BG113" s="71" t="str">
        <f ca="1">INDEX({"","_","-","="},IF(OR($D113 &gt;= BH$6, $E113 &lt; BG$6), 0, 1)+IF(OR($F113 &gt;= BH$6, $G113 &lt; BG$6), 0, 2)+1)</f>
        <v/>
      </c>
      <c r="BH113" s="71" t="str">
        <f ca="1">INDEX({"","_","-","="},IF(OR($D113 &gt;= BI$6, $E113 &lt; BH$6), 0, 1)+IF(OR($F113 &gt;= BI$6, $G113 &lt; BH$6), 0, 2)+1)</f>
        <v/>
      </c>
      <c r="BI113" s="71" t="str">
        <f ca="1">INDEX({"","_","-","="},IF(OR($D113 &gt;= BJ$6, $E113 &lt; BI$6), 0, 1)+IF(OR($F113 &gt;= BJ$6, $G113 &lt; BI$6), 0, 2)+1)</f>
        <v/>
      </c>
      <c r="BJ113" s="71" t="str">
        <f ca="1">INDEX({"","_","-","="},IF(OR($D113 &gt;= BK$6, $E113 &lt; BJ$6), 0, 1)+IF(OR($F113 &gt;= BK$6, $G113 &lt; BJ$6), 0, 2)+1)</f>
        <v/>
      </c>
      <c r="BK113" s="71" t="str">
        <f ca="1">INDEX({"","_","-","="},IF(OR($D113 &gt;= BL$6, $E113 &lt; BK$6), 0, 1)+IF(OR($F113 &gt;= BL$6, $G113 &lt; BK$6), 0, 2)+1)</f>
        <v/>
      </c>
      <c r="BL113" s="71" t="str">
        <f ca="1">INDEX({"","_","-","="},IF(OR($D113 &gt;= BM$6, $E113 &lt; BL$6), 0, 1)+IF(OR($F113 &gt;= BM$6, $G113 &lt; BL$6), 0, 2)+1)</f>
        <v/>
      </c>
      <c r="BM113" s="71" t="str">
        <f ca="1">INDEX({"","_","-","="},IF(OR($D113 &gt;= BN$6, $E113 &lt; BM$6), 0, 1)+IF(OR($F113 &gt;= BN$6, $G113 &lt; BM$6), 0, 2)+1)</f>
        <v/>
      </c>
      <c r="BN113" s="71" t="str">
        <f ca="1">INDEX({"","_","-","="},IF(OR($D113 &gt;= BO$6, $E113 &lt; BN$6), 0, 1)+IF(OR($F113 &gt;= BO$6, $G113 &lt; BN$6), 0, 2)+1)</f>
        <v/>
      </c>
      <c r="BO113" s="71" t="str">
        <f ca="1">INDEX({"","_","-","="},IF(OR($D113 &gt;= BP$6, $E113 &lt; BO$6), 0, 1)+IF(OR($F113 &gt;= BP$6, $G113 &lt; BO$6), 0, 2)+1)</f>
        <v/>
      </c>
      <c r="BP113" s="71" t="str">
        <f ca="1">INDEX({"","_","-","="},IF(OR($D113 &gt;= BQ$6, $E113 &lt; BP$6), 0, 1)+IF(OR($F113 &gt;= BQ$6, $G113 &lt; BP$6), 0, 2)+1)</f>
        <v/>
      </c>
      <c r="BQ113" s="71" t="str">
        <f ca="1">INDEX({"","_","-","="},IF(OR($D113 &gt;= BR$6, $E113 &lt; BQ$6), 0, 1)+IF(OR($F113 &gt;= BR$6, $G113 &lt; BQ$6), 0, 2)+1)</f>
        <v/>
      </c>
      <c r="BR113" s="71" t="str">
        <f ca="1">INDEX({"","_","-","="},IF(OR($D113 &gt;= BS$6, $E113 &lt; BR$6), 0, 1)+IF(OR($F113 &gt;= BS$6, $G113 &lt; BR$6), 0, 2)+1)</f>
        <v/>
      </c>
      <c r="BS113" s="71" t="str">
        <f ca="1">INDEX({"","_","-","="},IF(OR($D113 &gt;= BT$6, $E113 &lt; BS$6), 0, 1)+IF(OR($F113 &gt;= BT$6, $G113 &lt; BS$6), 0, 2)+1)</f>
        <v/>
      </c>
      <c r="BT113" s="71" t="str">
        <f ca="1">INDEX({"","_","-","="},IF(OR($D113 &gt;= BU$6, $E113 &lt; BT$6), 0, 1)+IF(OR($F113 &gt;= BU$6, $G113 &lt; BT$6), 0, 2)+1)</f>
        <v/>
      </c>
      <c r="BU113" s="71" t="str">
        <f ca="1">INDEX({"","_","-","="},IF(OR($D113 &gt;= BV$6, $E113 &lt; BU$6), 0, 1)+IF(OR($F113 &gt;= BV$6, $G113 &lt; BU$6), 0, 2)+1)</f>
        <v/>
      </c>
      <c r="BV113" s="71" t="str">
        <f ca="1">INDEX({"","_","-","="},IF(OR($D113 &gt;= BW$6, $E113 &lt; BV$6), 0, 1)+IF(OR($F113 &gt;= BW$6, $G113 &lt; BV$6), 0, 2)+1)</f>
        <v/>
      </c>
      <c r="BW113" s="71" t="str">
        <f ca="1">INDEX({"","_","-","="},IF(OR($D113 &gt;= BX$6, $E113 &lt; BW$6), 0, 1)+IF(OR($F113 &gt;= BX$6, $G113 &lt; BW$6), 0, 2)+1)</f>
        <v/>
      </c>
      <c r="BX113" s="71" t="str">
        <f ca="1">INDEX({"","_","-","="},IF(OR($D113 &gt;= BY$6, $E113 &lt; BX$6), 0, 1)+IF(OR($F113 &gt;= BY$6, $G113 &lt; BX$6), 0, 2)+1)</f>
        <v/>
      </c>
      <c r="BY113" s="71" t="str">
        <f ca="1">INDEX({"","_","-","="},IF(OR($D113 &gt;= BZ$6, $E113 &lt; BY$6), 0, 1)+IF(OR($F113 &gt;= BZ$6, $G113 &lt; BY$6), 0, 2)+1)</f>
        <v/>
      </c>
      <c r="BZ113" s="71" t="str">
        <f ca="1">INDEX({"","_","-","="},IF(OR($D113 &gt;= CA$6, $E113 &lt; BZ$6), 0, 1)+IF(OR($F113 &gt;= CA$6, $G113 &lt; BZ$6), 0, 2)+1)</f>
        <v/>
      </c>
      <c r="CA113" s="71" t="str">
        <f ca="1">INDEX({"","_","-","="},IF(OR($D113 &gt;= CB$6, $E113 &lt; CA$6), 0, 1)+IF(OR($F113 &gt;= CB$6, $G113 &lt; CA$6), 0, 2)+1)</f>
        <v/>
      </c>
      <c r="CB113" s="71" t="str">
        <f ca="1">INDEX({"","_","-","="},IF(OR($D113 &gt;= CC$6, $E113 &lt; CB$6), 0, 1)+IF(OR($F113 &gt;= CC$6, $G113 &lt; CB$6), 0, 2)+1)</f>
        <v/>
      </c>
      <c r="CC113" s="71" t="str">
        <f ca="1">INDEX({"","_","-","="},IF(OR($D113 &gt;= CD$6, $E113 &lt; CC$6), 0, 1)+IF(OR($F113 &gt;= CD$6, $G113 &lt; CC$6), 0, 2)+1)</f>
        <v/>
      </c>
      <c r="CD113" s="71" t="str">
        <f ca="1">INDEX({"","_","-","="},IF(OR($D113 &gt;= CE$6, $E113 &lt; CD$6), 0, 1)+IF(OR($F113 &gt;= CE$6, $G113 &lt; CD$6), 0, 2)+1)</f>
        <v/>
      </c>
    </row>
    <row r="114" spans="1:82">
      <c r="A114" s="8" t="str">
        <f ca="1">IF('临-进度'!N109,'临-进度'!$A109,"")</f>
        <v/>
      </c>
      <c r="B114" s="8" t="str">
        <f ca="1">IF('临-进度'!N109,'临-进度'!$B109,"")</f>
        <v/>
      </c>
      <c r="C114" s="8" t="str">
        <f ca="1">IF('临-进度'!N109,'临-进度'!$F109,"")</f>
        <v/>
      </c>
      <c r="D114" s="42" t="str">
        <f ca="1">IF('临-进度'!$N109,'临-进度'!$J109,"")</f>
        <v/>
      </c>
      <c r="E114" s="42" t="str">
        <f ca="1">IF('临-进度'!$N109,'临-进度'!$AF109,"")</f>
        <v/>
      </c>
      <c r="F114" s="42" t="str">
        <f ca="1">IF('临-进度'!$N109,'临-进度'!$K109,"")</f>
        <v/>
      </c>
      <c r="G114" s="76" t="str">
        <f ca="1">IF('临-进度'!$N109,'临-进度'!$AG109,"")</f>
        <v/>
      </c>
      <c r="H114" s="71" t="str">
        <f ca="1">INDEX({"","_","-","="},IF(OR($D114 &gt;= I$6, $E114 &lt; H$6), 0, 1)+IF(OR($F114 &gt;= I$6, $G114 &lt; H$6), 0, 2)+1)</f>
        <v/>
      </c>
      <c r="I114" s="71" t="str">
        <f ca="1">INDEX({"","_","-","="},IF(OR($D114 &gt;= J$6, $E114 &lt; I$6), 0, 1)+IF(OR($F114 &gt;= J$6, $G114 &lt; I$6), 0, 2)+1)</f>
        <v/>
      </c>
      <c r="J114" s="71" t="str">
        <f ca="1">INDEX({"","_","-","="},IF(OR($D114 &gt;= K$6, $E114 &lt; J$6), 0, 1)+IF(OR($F114 &gt;= K$6, $G114 &lt; J$6), 0, 2)+1)</f>
        <v/>
      </c>
      <c r="K114" s="71" t="str">
        <f ca="1">INDEX({"","_","-","="},IF(OR($D114 &gt;= L$6, $E114 &lt; K$6), 0, 1)+IF(OR($F114 &gt;= L$6, $G114 &lt; K$6), 0, 2)+1)</f>
        <v/>
      </c>
      <c r="L114" s="71" t="str">
        <f ca="1">INDEX({"","_","-","="},IF(OR($D114 &gt;= M$6, $E114 &lt; L$6), 0, 1)+IF(OR($F114 &gt;= M$6, $G114 &lt; L$6), 0, 2)+1)</f>
        <v/>
      </c>
      <c r="M114" s="71" t="str">
        <f ca="1">INDEX({"","_","-","="},IF(OR($D114 &gt;= N$6, $E114 &lt; M$6), 0, 1)+IF(OR($F114 &gt;= N$6, $G114 &lt; M$6), 0, 2)+1)</f>
        <v/>
      </c>
      <c r="N114" s="71" t="str">
        <f ca="1">INDEX({"","_","-","="},IF(OR($D114 &gt;= O$6, $E114 &lt; N$6), 0, 1)+IF(OR($F114 &gt;= O$6, $G114 &lt; N$6), 0, 2)+1)</f>
        <v/>
      </c>
      <c r="O114" s="71" t="str">
        <f ca="1">INDEX({"","_","-","="},IF(OR($D114 &gt;= P$6, $E114 &lt; O$6), 0, 1)+IF(OR($F114 &gt;= P$6, $G114 &lt; O$6), 0, 2)+1)</f>
        <v/>
      </c>
      <c r="P114" s="71" t="str">
        <f ca="1">INDEX({"","_","-","="},IF(OR($D114 &gt;= Q$6, $E114 &lt; P$6), 0, 1)+IF(OR($F114 &gt;= Q$6, $G114 &lt; P$6), 0, 2)+1)</f>
        <v/>
      </c>
      <c r="Q114" s="71" t="str">
        <f ca="1">INDEX({"","_","-","="},IF(OR($D114 &gt;= R$6, $E114 &lt; Q$6), 0, 1)+IF(OR($F114 &gt;= R$6, $G114 &lt; Q$6), 0, 2)+1)</f>
        <v/>
      </c>
      <c r="R114" s="71" t="str">
        <f ca="1">INDEX({"","_","-","="},IF(OR($D114 &gt;= S$6, $E114 &lt; R$6), 0, 1)+IF(OR($F114 &gt;= S$6, $G114 &lt; R$6), 0, 2)+1)</f>
        <v/>
      </c>
      <c r="S114" s="71" t="str">
        <f ca="1">INDEX({"","_","-","="},IF(OR($D114 &gt;= T$6, $E114 &lt; S$6), 0, 1)+IF(OR($F114 &gt;= T$6, $G114 &lt; S$6), 0, 2)+1)</f>
        <v/>
      </c>
      <c r="T114" s="71" t="str">
        <f ca="1">INDEX({"","_","-","="},IF(OR($D114 &gt;= U$6, $E114 &lt; T$6), 0, 1)+IF(OR($F114 &gt;= U$6, $G114 &lt; T$6), 0, 2)+1)</f>
        <v/>
      </c>
      <c r="U114" s="71" t="str">
        <f ca="1">INDEX({"","_","-","="},IF(OR($D114 &gt;= V$6, $E114 &lt; U$6), 0, 1)+IF(OR($F114 &gt;= V$6, $G114 &lt; U$6), 0, 2)+1)</f>
        <v/>
      </c>
      <c r="V114" s="71" t="str">
        <f ca="1">INDEX({"","_","-","="},IF(OR($D114 &gt;= W$6, $E114 &lt; V$6), 0, 1)+IF(OR($F114 &gt;= W$6, $G114 &lt; V$6), 0, 2)+1)</f>
        <v/>
      </c>
      <c r="W114" s="71" t="str">
        <f ca="1">INDEX({"","_","-","="},IF(OR($D114 &gt;= X$6, $E114 &lt; W$6), 0, 1)+IF(OR($F114 &gt;= X$6, $G114 &lt; W$6), 0, 2)+1)</f>
        <v/>
      </c>
      <c r="X114" s="71" t="str">
        <f ca="1">INDEX({"","_","-","="},IF(OR($D114 &gt;= Y$6, $E114 &lt; X$6), 0, 1)+IF(OR($F114 &gt;= Y$6, $G114 &lt; X$6), 0, 2)+1)</f>
        <v/>
      </c>
      <c r="Y114" s="71" t="str">
        <f ca="1">INDEX({"","_","-","="},IF(OR($D114 &gt;= Z$6, $E114 &lt; Y$6), 0, 1)+IF(OR($F114 &gt;= Z$6, $G114 &lt; Y$6), 0, 2)+1)</f>
        <v/>
      </c>
      <c r="Z114" s="71" t="str">
        <f ca="1">INDEX({"","_","-","="},IF(OR($D114 &gt;= AA$6, $E114 &lt; Z$6), 0, 1)+IF(OR($F114 &gt;= AA$6, $G114 &lt; Z$6), 0, 2)+1)</f>
        <v/>
      </c>
      <c r="AA114" s="71" t="str">
        <f ca="1">INDEX({"","_","-","="},IF(OR($D114 &gt;= AB$6, $E114 &lt; AA$6), 0, 1)+IF(OR($F114 &gt;= AB$6, $G114 &lt; AA$6), 0, 2)+1)</f>
        <v/>
      </c>
      <c r="AB114" s="71" t="str">
        <f ca="1">INDEX({"","_","-","="},IF(OR($D114 &gt;= AC$6, $E114 &lt; AB$6), 0, 1)+IF(OR($F114 &gt;= AC$6, $G114 &lt; AB$6), 0, 2)+1)</f>
        <v/>
      </c>
      <c r="AC114" s="71" t="str">
        <f ca="1">INDEX({"","_","-","="},IF(OR($D114 &gt;= AD$6, $E114 &lt; AC$6), 0, 1)+IF(OR($F114 &gt;= AD$6, $G114 &lt; AC$6), 0, 2)+1)</f>
        <v/>
      </c>
      <c r="AD114" s="71" t="str">
        <f ca="1">INDEX({"","_","-","="},IF(OR($D114 &gt;= AE$6, $E114 &lt; AD$6), 0, 1)+IF(OR($F114 &gt;= AE$6, $G114 &lt; AD$6), 0, 2)+1)</f>
        <v/>
      </c>
      <c r="AE114" s="71" t="str">
        <f ca="1">INDEX({"","_","-","="},IF(OR($D114 &gt;= AF$6, $E114 &lt; AE$6), 0, 1)+IF(OR($F114 &gt;= AF$6, $G114 &lt; AE$6), 0, 2)+1)</f>
        <v/>
      </c>
      <c r="AF114" s="71" t="str">
        <f ca="1">INDEX({"","_","-","="},IF(OR($D114 &gt;= AG$6, $E114 &lt; AF$6), 0, 1)+IF(OR($F114 &gt;= AG$6, $G114 &lt; AF$6), 0, 2)+1)</f>
        <v/>
      </c>
      <c r="AG114" s="71" t="str">
        <f ca="1">INDEX({"","_","-","="},IF(OR($D114 &gt;= AH$6, $E114 &lt; AG$6), 0, 1)+IF(OR($F114 &gt;= AH$6, $G114 &lt; AG$6), 0, 2)+1)</f>
        <v/>
      </c>
      <c r="AH114" s="71" t="str">
        <f ca="1">INDEX({"","_","-","="},IF(OR($D114 &gt;= AI$6, $E114 &lt; AH$6), 0, 1)+IF(OR($F114 &gt;= AI$6, $G114 &lt; AH$6), 0, 2)+1)</f>
        <v/>
      </c>
      <c r="AI114" s="71" t="str">
        <f ca="1">INDEX({"","_","-","="},IF(OR($D114 &gt;= AJ$6, $E114 &lt; AI$6), 0, 1)+IF(OR($F114 &gt;= AJ$6, $G114 &lt; AI$6), 0, 2)+1)</f>
        <v/>
      </c>
      <c r="AJ114" s="71" t="str">
        <f ca="1">INDEX({"","_","-","="},IF(OR($D114 &gt;= AK$6, $E114 &lt; AJ$6), 0, 1)+IF(OR($F114 &gt;= AK$6, $G114 &lt; AJ$6), 0, 2)+1)</f>
        <v/>
      </c>
      <c r="AK114" s="71" t="str">
        <f ca="1">INDEX({"","_","-","="},IF(OR($D114 &gt;= AL$6, $E114 &lt; AK$6), 0, 1)+IF(OR($F114 &gt;= AL$6, $G114 &lt; AK$6), 0, 2)+1)</f>
        <v/>
      </c>
      <c r="AL114" s="71" t="str">
        <f ca="1">INDEX({"","_","-","="},IF(OR($D114 &gt;= AM$6, $E114 &lt; AL$6), 0, 1)+IF(OR($F114 &gt;= AM$6, $G114 &lt; AL$6), 0, 2)+1)</f>
        <v/>
      </c>
      <c r="AM114" s="71" t="str">
        <f ca="1">INDEX({"","_","-","="},IF(OR($D114 &gt;= AN$6, $E114 &lt; AM$6), 0, 1)+IF(OR($F114 &gt;= AN$6, $G114 &lt; AM$6), 0, 2)+1)</f>
        <v/>
      </c>
      <c r="AN114" s="71" t="str">
        <f ca="1">INDEX({"","_","-","="},IF(OR($D114 &gt;= AO$6, $E114 &lt; AN$6), 0, 1)+IF(OR($F114 &gt;= AO$6, $G114 &lt; AN$6), 0, 2)+1)</f>
        <v/>
      </c>
      <c r="AO114" s="71" t="str">
        <f ca="1">INDEX({"","_","-","="},IF(OR($D114 &gt;= AP$6, $E114 &lt; AO$6), 0, 1)+IF(OR($F114 &gt;= AP$6, $G114 &lt; AO$6), 0, 2)+1)</f>
        <v/>
      </c>
      <c r="AP114" s="71" t="str">
        <f ca="1">INDEX({"","_","-","="},IF(OR($D114 &gt;= AQ$6, $E114 &lt; AP$6), 0, 1)+IF(OR($F114 &gt;= AQ$6, $G114 &lt; AP$6), 0, 2)+1)</f>
        <v/>
      </c>
      <c r="AQ114" s="71" t="str">
        <f ca="1">INDEX({"","_","-","="},IF(OR($D114 &gt;= AR$6, $E114 &lt; AQ$6), 0, 1)+IF(OR($F114 &gt;= AR$6, $G114 &lt; AQ$6), 0, 2)+1)</f>
        <v/>
      </c>
      <c r="AR114" s="71" t="str">
        <f ca="1">INDEX({"","_","-","="},IF(OR($D114 &gt;= AS$6, $E114 &lt; AR$6), 0, 1)+IF(OR($F114 &gt;= AS$6, $G114 &lt; AR$6), 0, 2)+1)</f>
        <v/>
      </c>
      <c r="AS114" s="71" t="str">
        <f ca="1">INDEX({"","_","-","="},IF(OR($D114 &gt;= AT$6, $E114 &lt; AS$6), 0, 1)+IF(OR($F114 &gt;= AT$6, $G114 &lt; AS$6), 0, 2)+1)</f>
        <v/>
      </c>
      <c r="AT114" s="71" t="str">
        <f ca="1">INDEX({"","_","-","="},IF(OR($D114 &gt;= AU$6, $E114 &lt; AT$6), 0, 1)+IF(OR($F114 &gt;= AU$6, $G114 &lt; AT$6), 0, 2)+1)</f>
        <v/>
      </c>
      <c r="AU114" s="71" t="str">
        <f ca="1">INDEX({"","_","-","="},IF(OR($D114 &gt;= AV$6, $E114 &lt; AU$6), 0, 1)+IF(OR($F114 &gt;= AV$6, $G114 &lt; AU$6), 0, 2)+1)</f>
        <v/>
      </c>
      <c r="AV114" s="71" t="str">
        <f ca="1">INDEX({"","_","-","="},IF(OR($D114 &gt;= AW$6, $E114 &lt; AV$6), 0, 1)+IF(OR($F114 &gt;= AW$6, $G114 &lt; AV$6), 0, 2)+1)</f>
        <v/>
      </c>
      <c r="AW114" s="71" t="str">
        <f ca="1">INDEX({"","_","-","="},IF(OR($D114 &gt;= AX$6, $E114 &lt; AW$6), 0, 1)+IF(OR($F114 &gt;= AX$6, $G114 &lt; AW$6), 0, 2)+1)</f>
        <v/>
      </c>
      <c r="AX114" s="71" t="str">
        <f ca="1">INDEX({"","_","-","="},IF(OR($D114 &gt;= AY$6, $E114 &lt; AX$6), 0, 1)+IF(OR($F114 &gt;= AY$6, $G114 &lt; AX$6), 0, 2)+1)</f>
        <v/>
      </c>
      <c r="AY114" s="71" t="str">
        <f ca="1">INDEX({"","_","-","="},IF(OR($D114 &gt;= AZ$6, $E114 &lt; AY$6), 0, 1)+IF(OR($F114 &gt;= AZ$6, $G114 &lt; AY$6), 0, 2)+1)</f>
        <v/>
      </c>
      <c r="AZ114" s="71" t="str">
        <f ca="1">INDEX({"","_","-","="},IF(OR($D114 &gt;= BA$6, $E114 &lt; AZ$6), 0, 1)+IF(OR($F114 &gt;= BA$6, $G114 &lt; AZ$6), 0, 2)+1)</f>
        <v/>
      </c>
      <c r="BA114" s="71" t="str">
        <f ca="1">INDEX({"","_","-","="},IF(OR($D114 &gt;= BB$6, $E114 &lt; BA$6), 0, 1)+IF(OR($F114 &gt;= BB$6, $G114 &lt; BA$6), 0, 2)+1)</f>
        <v/>
      </c>
      <c r="BB114" s="71" t="str">
        <f ca="1">INDEX({"","_","-","="},IF(OR($D114 &gt;= BC$6, $E114 &lt; BB$6), 0, 1)+IF(OR($F114 &gt;= BC$6, $G114 &lt; BB$6), 0, 2)+1)</f>
        <v/>
      </c>
      <c r="BC114" s="71" t="str">
        <f ca="1">INDEX({"","_","-","="},IF(OR($D114 &gt;= BD$6, $E114 &lt; BC$6), 0, 1)+IF(OR($F114 &gt;= BD$6, $G114 &lt; BC$6), 0, 2)+1)</f>
        <v/>
      </c>
      <c r="BD114" s="71" t="str">
        <f ca="1">INDEX({"","_","-","="},IF(OR($D114 &gt;= BE$6, $E114 &lt; BD$6), 0, 1)+IF(OR($F114 &gt;= BE$6, $G114 &lt; BD$6), 0, 2)+1)</f>
        <v/>
      </c>
      <c r="BE114" s="71" t="str">
        <f ca="1">INDEX({"","_","-","="},IF(OR($D114 &gt;= BF$6, $E114 &lt; BE$6), 0, 1)+IF(OR($F114 &gt;= BF$6, $G114 &lt; BE$6), 0, 2)+1)</f>
        <v/>
      </c>
      <c r="BF114" s="71" t="str">
        <f ca="1">INDEX({"","_","-","="},IF(OR($D114 &gt;= BG$6, $E114 &lt; BF$6), 0, 1)+IF(OR($F114 &gt;= BG$6, $G114 &lt; BF$6), 0, 2)+1)</f>
        <v/>
      </c>
      <c r="BG114" s="71" t="str">
        <f ca="1">INDEX({"","_","-","="},IF(OR($D114 &gt;= BH$6, $E114 &lt; BG$6), 0, 1)+IF(OR($F114 &gt;= BH$6, $G114 &lt; BG$6), 0, 2)+1)</f>
        <v/>
      </c>
      <c r="BH114" s="71" t="str">
        <f ca="1">INDEX({"","_","-","="},IF(OR($D114 &gt;= BI$6, $E114 &lt; BH$6), 0, 1)+IF(OR($F114 &gt;= BI$6, $G114 &lt; BH$6), 0, 2)+1)</f>
        <v/>
      </c>
      <c r="BI114" s="71" t="str">
        <f ca="1">INDEX({"","_","-","="},IF(OR($D114 &gt;= BJ$6, $E114 &lt; BI$6), 0, 1)+IF(OR($F114 &gt;= BJ$6, $G114 &lt; BI$6), 0, 2)+1)</f>
        <v/>
      </c>
      <c r="BJ114" s="71" t="str">
        <f ca="1">INDEX({"","_","-","="},IF(OR($D114 &gt;= BK$6, $E114 &lt; BJ$6), 0, 1)+IF(OR($F114 &gt;= BK$6, $G114 &lt; BJ$6), 0, 2)+1)</f>
        <v/>
      </c>
      <c r="BK114" s="71" t="str">
        <f ca="1">INDEX({"","_","-","="},IF(OR($D114 &gt;= BL$6, $E114 &lt; BK$6), 0, 1)+IF(OR($F114 &gt;= BL$6, $G114 &lt; BK$6), 0, 2)+1)</f>
        <v/>
      </c>
      <c r="BL114" s="71" t="str">
        <f ca="1">INDEX({"","_","-","="},IF(OR($D114 &gt;= BM$6, $E114 &lt; BL$6), 0, 1)+IF(OR($F114 &gt;= BM$6, $G114 &lt; BL$6), 0, 2)+1)</f>
        <v/>
      </c>
      <c r="BM114" s="71" t="str">
        <f ca="1">INDEX({"","_","-","="},IF(OR($D114 &gt;= BN$6, $E114 &lt; BM$6), 0, 1)+IF(OR($F114 &gt;= BN$6, $G114 &lt; BM$6), 0, 2)+1)</f>
        <v/>
      </c>
      <c r="BN114" s="71" t="str">
        <f ca="1">INDEX({"","_","-","="},IF(OR($D114 &gt;= BO$6, $E114 &lt; BN$6), 0, 1)+IF(OR($F114 &gt;= BO$6, $G114 &lt; BN$6), 0, 2)+1)</f>
        <v/>
      </c>
      <c r="BO114" s="71" t="str">
        <f ca="1">INDEX({"","_","-","="},IF(OR($D114 &gt;= BP$6, $E114 &lt; BO$6), 0, 1)+IF(OR($F114 &gt;= BP$6, $G114 &lt; BO$6), 0, 2)+1)</f>
        <v/>
      </c>
      <c r="BP114" s="71" t="str">
        <f ca="1">INDEX({"","_","-","="},IF(OR($D114 &gt;= BQ$6, $E114 &lt; BP$6), 0, 1)+IF(OR($F114 &gt;= BQ$6, $G114 &lt; BP$6), 0, 2)+1)</f>
        <v/>
      </c>
      <c r="BQ114" s="71" t="str">
        <f ca="1">INDEX({"","_","-","="},IF(OR($D114 &gt;= BR$6, $E114 &lt; BQ$6), 0, 1)+IF(OR($F114 &gt;= BR$6, $G114 &lt; BQ$6), 0, 2)+1)</f>
        <v/>
      </c>
      <c r="BR114" s="71" t="str">
        <f ca="1">INDEX({"","_","-","="},IF(OR($D114 &gt;= BS$6, $E114 &lt; BR$6), 0, 1)+IF(OR($F114 &gt;= BS$6, $G114 &lt; BR$6), 0, 2)+1)</f>
        <v/>
      </c>
      <c r="BS114" s="71" t="str">
        <f ca="1">INDEX({"","_","-","="},IF(OR($D114 &gt;= BT$6, $E114 &lt; BS$6), 0, 1)+IF(OR($F114 &gt;= BT$6, $G114 &lt; BS$6), 0, 2)+1)</f>
        <v/>
      </c>
      <c r="BT114" s="71" t="str">
        <f ca="1">INDEX({"","_","-","="},IF(OR($D114 &gt;= BU$6, $E114 &lt; BT$6), 0, 1)+IF(OR($F114 &gt;= BU$6, $G114 &lt; BT$6), 0, 2)+1)</f>
        <v/>
      </c>
      <c r="BU114" s="71" t="str">
        <f ca="1">INDEX({"","_","-","="},IF(OR($D114 &gt;= BV$6, $E114 &lt; BU$6), 0, 1)+IF(OR($F114 &gt;= BV$6, $G114 &lt; BU$6), 0, 2)+1)</f>
        <v/>
      </c>
      <c r="BV114" s="71" t="str">
        <f ca="1">INDEX({"","_","-","="},IF(OR($D114 &gt;= BW$6, $E114 &lt; BV$6), 0, 1)+IF(OR($F114 &gt;= BW$6, $G114 &lt; BV$6), 0, 2)+1)</f>
        <v/>
      </c>
      <c r="BW114" s="71" t="str">
        <f ca="1">INDEX({"","_","-","="},IF(OR($D114 &gt;= BX$6, $E114 &lt; BW$6), 0, 1)+IF(OR($F114 &gt;= BX$6, $G114 &lt; BW$6), 0, 2)+1)</f>
        <v/>
      </c>
      <c r="BX114" s="71" t="str">
        <f ca="1">INDEX({"","_","-","="},IF(OR($D114 &gt;= BY$6, $E114 &lt; BX$6), 0, 1)+IF(OR($F114 &gt;= BY$6, $G114 &lt; BX$6), 0, 2)+1)</f>
        <v/>
      </c>
      <c r="BY114" s="71" t="str">
        <f ca="1">INDEX({"","_","-","="},IF(OR($D114 &gt;= BZ$6, $E114 &lt; BY$6), 0, 1)+IF(OR($F114 &gt;= BZ$6, $G114 &lt; BY$6), 0, 2)+1)</f>
        <v/>
      </c>
      <c r="BZ114" s="71" t="str">
        <f ca="1">INDEX({"","_","-","="},IF(OR($D114 &gt;= CA$6, $E114 &lt; BZ$6), 0, 1)+IF(OR($F114 &gt;= CA$6, $G114 &lt; BZ$6), 0, 2)+1)</f>
        <v/>
      </c>
      <c r="CA114" s="71" t="str">
        <f ca="1">INDEX({"","_","-","="},IF(OR($D114 &gt;= CB$6, $E114 &lt; CA$6), 0, 1)+IF(OR($F114 &gt;= CB$6, $G114 &lt; CA$6), 0, 2)+1)</f>
        <v/>
      </c>
      <c r="CB114" s="71" t="str">
        <f ca="1">INDEX({"","_","-","="},IF(OR($D114 &gt;= CC$6, $E114 &lt; CB$6), 0, 1)+IF(OR($F114 &gt;= CC$6, $G114 &lt; CB$6), 0, 2)+1)</f>
        <v/>
      </c>
      <c r="CC114" s="71" t="str">
        <f ca="1">INDEX({"","_","-","="},IF(OR($D114 &gt;= CD$6, $E114 &lt; CC$6), 0, 1)+IF(OR($F114 &gt;= CD$6, $G114 &lt; CC$6), 0, 2)+1)</f>
        <v/>
      </c>
      <c r="CD114" s="71" t="str">
        <f ca="1">INDEX({"","_","-","="},IF(OR($D114 &gt;= CE$6, $E114 &lt; CD$6), 0, 1)+IF(OR($F114 &gt;= CE$6, $G114 &lt; CD$6), 0, 2)+1)</f>
        <v/>
      </c>
    </row>
    <row r="115" spans="1:82">
      <c r="A115" s="8" t="str">
        <f ca="1">IF('临-进度'!N110,'临-进度'!$A110,"")</f>
        <v/>
      </c>
      <c r="B115" s="8" t="str">
        <f ca="1">IF('临-进度'!N110,'临-进度'!$B110,"")</f>
        <v/>
      </c>
      <c r="C115" s="8" t="str">
        <f ca="1">IF('临-进度'!N110,'临-进度'!$F110,"")</f>
        <v/>
      </c>
      <c r="D115" s="42" t="str">
        <f ca="1">IF('临-进度'!$N110,'临-进度'!$J110,"")</f>
        <v/>
      </c>
      <c r="E115" s="42" t="str">
        <f ca="1">IF('临-进度'!$N110,'临-进度'!$AF110,"")</f>
        <v/>
      </c>
      <c r="F115" s="42" t="str">
        <f ca="1">IF('临-进度'!$N110,'临-进度'!$K110,"")</f>
        <v/>
      </c>
      <c r="G115" s="76" t="str">
        <f ca="1">IF('临-进度'!$N110,'临-进度'!$AG110,"")</f>
        <v/>
      </c>
      <c r="H115" s="71" t="str">
        <f ca="1">INDEX({"","_","-","="},IF(OR($D115 &gt;= I$6, $E115 &lt; H$6), 0, 1)+IF(OR($F115 &gt;= I$6, $G115 &lt; H$6), 0, 2)+1)</f>
        <v/>
      </c>
      <c r="I115" s="71" t="str">
        <f ca="1">INDEX({"","_","-","="},IF(OR($D115 &gt;= J$6, $E115 &lt; I$6), 0, 1)+IF(OR($F115 &gt;= J$6, $G115 &lt; I$6), 0, 2)+1)</f>
        <v/>
      </c>
      <c r="J115" s="71" t="str">
        <f ca="1">INDEX({"","_","-","="},IF(OR($D115 &gt;= K$6, $E115 &lt; J$6), 0, 1)+IF(OR($F115 &gt;= K$6, $G115 &lt; J$6), 0, 2)+1)</f>
        <v/>
      </c>
      <c r="K115" s="71" t="str">
        <f ca="1">INDEX({"","_","-","="},IF(OR($D115 &gt;= L$6, $E115 &lt; K$6), 0, 1)+IF(OR($F115 &gt;= L$6, $G115 &lt; K$6), 0, 2)+1)</f>
        <v/>
      </c>
      <c r="L115" s="71" t="str">
        <f ca="1">INDEX({"","_","-","="},IF(OR($D115 &gt;= M$6, $E115 &lt; L$6), 0, 1)+IF(OR($F115 &gt;= M$6, $G115 &lt; L$6), 0, 2)+1)</f>
        <v/>
      </c>
      <c r="M115" s="71" t="str">
        <f ca="1">INDEX({"","_","-","="},IF(OR($D115 &gt;= N$6, $E115 &lt; M$6), 0, 1)+IF(OR($F115 &gt;= N$6, $G115 &lt; M$6), 0, 2)+1)</f>
        <v/>
      </c>
      <c r="N115" s="71" t="str">
        <f ca="1">INDEX({"","_","-","="},IF(OR($D115 &gt;= O$6, $E115 &lt; N$6), 0, 1)+IF(OR($F115 &gt;= O$6, $G115 &lt; N$6), 0, 2)+1)</f>
        <v/>
      </c>
      <c r="O115" s="71" t="str">
        <f ca="1">INDEX({"","_","-","="},IF(OR($D115 &gt;= P$6, $E115 &lt; O$6), 0, 1)+IF(OR($F115 &gt;= P$6, $G115 &lt; O$6), 0, 2)+1)</f>
        <v/>
      </c>
      <c r="P115" s="71" t="str">
        <f ca="1">INDEX({"","_","-","="},IF(OR($D115 &gt;= Q$6, $E115 &lt; P$6), 0, 1)+IF(OR($F115 &gt;= Q$6, $G115 &lt; P$6), 0, 2)+1)</f>
        <v/>
      </c>
      <c r="Q115" s="71" t="str">
        <f ca="1">INDEX({"","_","-","="},IF(OR($D115 &gt;= R$6, $E115 &lt; Q$6), 0, 1)+IF(OR($F115 &gt;= R$6, $G115 &lt; Q$6), 0, 2)+1)</f>
        <v/>
      </c>
      <c r="R115" s="71" t="str">
        <f ca="1">INDEX({"","_","-","="},IF(OR($D115 &gt;= S$6, $E115 &lt; R$6), 0, 1)+IF(OR($F115 &gt;= S$6, $G115 &lt; R$6), 0, 2)+1)</f>
        <v/>
      </c>
      <c r="S115" s="71" t="str">
        <f ca="1">INDEX({"","_","-","="},IF(OR($D115 &gt;= T$6, $E115 &lt; S$6), 0, 1)+IF(OR($F115 &gt;= T$6, $G115 &lt; S$6), 0, 2)+1)</f>
        <v/>
      </c>
      <c r="T115" s="71" t="str">
        <f ca="1">INDEX({"","_","-","="},IF(OR($D115 &gt;= U$6, $E115 &lt; T$6), 0, 1)+IF(OR($F115 &gt;= U$6, $G115 &lt; T$6), 0, 2)+1)</f>
        <v/>
      </c>
      <c r="U115" s="71" t="str">
        <f ca="1">INDEX({"","_","-","="},IF(OR($D115 &gt;= V$6, $E115 &lt; U$6), 0, 1)+IF(OR($F115 &gt;= V$6, $G115 &lt; U$6), 0, 2)+1)</f>
        <v/>
      </c>
      <c r="V115" s="71" t="str">
        <f ca="1">INDEX({"","_","-","="},IF(OR($D115 &gt;= W$6, $E115 &lt; V$6), 0, 1)+IF(OR($F115 &gt;= W$6, $G115 &lt; V$6), 0, 2)+1)</f>
        <v/>
      </c>
      <c r="W115" s="71" t="str">
        <f ca="1">INDEX({"","_","-","="},IF(OR($D115 &gt;= X$6, $E115 &lt; W$6), 0, 1)+IF(OR($F115 &gt;= X$6, $G115 &lt; W$6), 0, 2)+1)</f>
        <v/>
      </c>
      <c r="X115" s="71" t="str">
        <f ca="1">INDEX({"","_","-","="},IF(OR($D115 &gt;= Y$6, $E115 &lt; X$6), 0, 1)+IF(OR($F115 &gt;= Y$6, $G115 &lt; X$6), 0, 2)+1)</f>
        <v/>
      </c>
      <c r="Y115" s="71" t="str">
        <f ca="1">INDEX({"","_","-","="},IF(OR($D115 &gt;= Z$6, $E115 &lt; Y$6), 0, 1)+IF(OR($F115 &gt;= Z$6, $G115 &lt; Y$6), 0, 2)+1)</f>
        <v/>
      </c>
      <c r="Z115" s="71" t="str">
        <f ca="1">INDEX({"","_","-","="},IF(OR($D115 &gt;= AA$6, $E115 &lt; Z$6), 0, 1)+IF(OR($F115 &gt;= AA$6, $G115 &lt; Z$6), 0, 2)+1)</f>
        <v/>
      </c>
      <c r="AA115" s="71" t="str">
        <f ca="1">INDEX({"","_","-","="},IF(OR($D115 &gt;= AB$6, $E115 &lt; AA$6), 0, 1)+IF(OR($F115 &gt;= AB$6, $G115 &lt; AA$6), 0, 2)+1)</f>
        <v/>
      </c>
      <c r="AB115" s="71" t="str">
        <f ca="1">INDEX({"","_","-","="},IF(OR($D115 &gt;= AC$6, $E115 &lt; AB$6), 0, 1)+IF(OR($F115 &gt;= AC$6, $G115 &lt; AB$6), 0, 2)+1)</f>
        <v/>
      </c>
      <c r="AC115" s="71" t="str">
        <f ca="1">INDEX({"","_","-","="},IF(OR($D115 &gt;= AD$6, $E115 &lt; AC$6), 0, 1)+IF(OR($F115 &gt;= AD$6, $G115 &lt; AC$6), 0, 2)+1)</f>
        <v/>
      </c>
      <c r="AD115" s="71" t="str">
        <f ca="1">INDEX({"","_","-","="},IF(OR($D115 &gt;= AE$6, $E115 &lt; AD$6), 0, 1)+IF(OR($F115 &gt;= AE$6, $G115 &lt; AD$6), 0, 2)+1)</f>
        <v/>
      </c>
      <c r="AE115" s="71" t="str">
        <f ca="1">INDEX({"","_","-","="},IF(OR($D115 &gt;= AF$6, $E115 &lt; AE$6), 0, 1)+IF(OR($F115 &gt;= AF$6, $G115 &lt; AE$6), 0, 2)+1)</f>
        <v/>
      </c>
      <c r="AF115" s="71" t="str">
        <f ca="1">INDEX({"","_","-","="},IF(OR($D115 &gt;= AG$6, $E115 &lt; AF$6), 0, 1)+IF(OR($F115 &gt;= AG$6, $G115 &lt; AF$6), 0, 2)+1)</f>
        <v/>
      </c>
      <c r="AG115" s="71" t="str">
        <f ca="1">INDEX({"","_","-","="},IF(OR($D115 &gt;= AH$6, $E115 &lt; AG$6), 0, 1)+IF(OR($F115 &gt;= AH$6, $G115 &lt; AG$6), 0, 2)+1)</f>
        <v/>
      </c>
      <c r="AH115" s="71" t="str">
        <f ca="1">INDEX({"","_","-","="},IF(OR($D115 &gt;= AI$6, $E115 &lt; AH$6), 0, 1)+IF(OR($F115 &gt;= AI$6, $G115 &lt; AH$6), 0, 2)+1)</f>
        <v/>
      </c>
      <c r="AI115" s="71" t="str">
        <f ca="1">INDEX({"","_","-","="},IF(OR($D115 &gt;= AJ$6, $E115 &lt; AI$6), 0, 1)+IF(OR($F115 &gt;= AJ$6, $G115 &lt; AI$6), 0, 2)+1)</f>
        <v/>
      </c>
      <c r="AJ115" s="71" t="str">
        <f ca="1">INDEX({"","_","-","="},IF(OR($D115 &gt;= AK$6, $E115 &lt; AJ$6), 0, 1)+IF(OR($F115 &gt;= AK$6, $G115 &lt; AJ$6), 0, 2)+1)</f>
        <v/>
      </c>
      <c r="AK115" s="71" t="str">
        <f ca="1">INDEX({"","_","-","="},IF(OR($D115 &gt;= AL$6, $E115 &lt; AK$6), 0, 1)+IF(OR($F115 &gt;= AL$6, $G115 &lt; AK$6), 0, 2)+1)</f>
        <v/>
      </c>
      <c r="AL115" s="71" t="str">
        <f ca="1">INDEX({"","_","-","="},IF(OR($D115 &gt;= AM$6, $E115 &lt; AL$6), 0, 1)+IF(OR($F115 &gt;= AM$6, $G115 &lt; AL$6), 0, 2)+1)</f>
        <v/>
      </c>
      <c r="AM115" s="71" t="str">
        <f ca="1">INDEX({"","_","-","="},IF(OR($D115 &gt;= AN$6, $E115 &lt; AM$6), 0, 1)+IF(OR($F115 &gt;= AN$6, $G115 &lt; AM$6), 0, 2)+1)</f>
        <v/>
      </c>
      <c r="AN115" s="71" t="str">
        <f ca="1">INDEX({"","_","-","="},IF(OR($D115 &gt;= AO$6, $E115 &lt; AN$6), 0, 1)+IF(OR($F115 &gt;= AO$6, $G115 &lt; AN$6), 0, 2)+1)</f>
        <v/>
      </c>
      <c r="AO115" s="71" t="str">
        <f ca="1">INDEX({"","_","-","="},IF(OR($D115 &gt;= AP$6, $E115 &lt; AO$6), 0, 1)+IF(OR($F115 &gt;= AP$6, $G115 &lt; AO$6), 0, 2)+1)</f>
        <v/>
      </c>
      <c r="AP115" s="71" t="str">
        <f ca="1">INDEX({"","_","-","="},IF(OR($D115 &gt;= AQ$6, $E115 &lt; AP$6), 0, 1)+IF(OR($F115 &gt;= AQ$6, $G115 &lt; AP$6), 0, 2)+1)</f>
        <v/>
      </c>
      <c r="AQ115" s="71" t="str">
        <f ca="1">INDEX({"","_","-","="},IF(OR($D115 &gt;= AR$6, $E115 &lt; AQ$6), 0, 1)+IF(OR($F115 &gt;= AR$6, $G115 &lt; AQ$6), 0, 2)+1)</f>
        <v/>
      </c>
      <c r="AR115" s="71" t="str">
        <f ca="1">INDEX({"","_","-","="},IF(OR($D115 &gt;= AS$6, $E115 &lt; AR$6), 0, 1)+IF(OR($F115 &gt;= AS$6, $G115 &lt; AR$6), 0, 2)+1)</f>
        <v/>
      </c>
      <c r="AS115" s="71" t="str">
        <f ca="1">INDEX({"","_","-","="},IF(OR($D115 &gt;= AT$6, $E115 &lt; AS$6), 0, 1)+IF(OR($F115 &gt;= AT$6, $G115 &lt; AS$6), 0, 2)+1)</f>
        <v/>
      </c>
      <c r="AT115" s="71" t="str">
        <f ca="1">INDEX({"","_","-","="},IF(OR($D115 &gt;= AU$6, $E115 &lt; AT$6), 0, 1)+IF(OR($F115 &gt;= AU$6, $G115 &lt; AT$6), 0, 2)+1)</f>
        <v/>
      </c>
      <c r="AU115" s="71" t="str">
        <f ca="1">INDEX({"","_","-","="},IF(OR($D115 &gt;= AV$6, $E115 &lt; AU$6), 0, 1)+IF(OR($F115 &gt;= AV$6, $G115 &lt; AU$6), 0, 2)+1)</f>
        <v/>
      </c>
      <c r="AV115" s="71" t="str">
        <f ca="1">INDEX({"","_","-","="},IF(OR($D115 &gt;= AW$6, $E115 &lt; AV$6), 0, 1)+IF(OR($F115 &gt;= AW$6, $G115 &lt; AV$6), 0, 2)+1)</f>
        <v/>
      </c>
      <c r="AW115" s="71" t="str">
        <f ca="1">INDEX({"","_","-","="},IF(OR($D115 &gt;= AX$6, $E115 &lt; AW$6), 0, 1)+IF(OR($F115 &gt;= AX$6, $G115 &lt; AW$6), 0, 2)+1)</f>
        <v/>
      </c>
      <c r="AX115" s="71" t="str">
        <f ca="1">INDEX({"","_","-","="},IF(OR($D115 &gt;= AY$6, $E115 &lt; AX$6), 0, 1)+IF(OR($F115 &gt;= AY$6, $G115 &lt; AX$6), 0, 2)+1)</f>
        <v/>
      </c>
      <c r="AY115" s="71" t="str">
        <f ca="1">INDEX({"","_","-","="},IF(OR($D115 &gt;= AZ$6, $E115 &lt; AY$6), 0, 1)+IF(OR($F115 &gt;= AZ$6, $G115 &lt; AY$6), 0, 2)+1)</f>
        <v/>
      </c>
      <c r="AZ115" s="71" t="str">
        <f ca="1">INDEX({"","_","-","="},IF(OR($D115 &gt;= BA$6, $E115 &lt; AZ$6), 0, 1)+IF(OR($F115 &gt;= BA$6, $G115 &lt; AZ$6), 0, 2)+1)</f>
        <v/>
      </c>
      <c r="BA115" s="71" t="str">
        <f ca="1">INDEX({"","_","-","="},IF(OR($D115 &gt;= BB$6, $E115 &lt; BA$6), 0, 1)+IF(OR($F115 &gt;= BB$6, $G115 &lt; BA$6), 0, 2)+1)</f>
        <v/>
      </c>
      <c r="BB115" s="71" t="str">
        <f ca="1">INDEX({"","_","-","="},IF(OR($D115 &gt;= BC$6, $E115 &lt; BB$6), 0, 1)+IF(OR($F115 &gt;= BC$6, $G115 &lt; BB$6), 0, 2)+1)</f>
        <v/>
      </c>
      <c r="BC115" s="71" t="str">
        <f ca="1">INDEX({"","_","-","="},IF(OR($D115 &gt;= BD$6, $E115 &lt; BC$6), 0, 1)+IF(OR($F115 &gt;= BD$6, $G115 &lt; BC$6), 0, 2)+1)</f>
        <v/>
      </c>
      <c r="BD115" s="71" t="str">
        <f ca="1">INDEX({"","_","-","="},IF(OR($D115 &gt;= BE$6, $E115 &lt; BD$6), 0, 1)+IF(OR($F115 &gt;= BE$6, $G115 &lt; BD$6), 0, 2)+1)</f>
        <v/>
      </c>
      <c r="BE115" s="71" t="str">
        <f ca="1">INDEX({"","_","-","="},IF(OR($D115 &gt;= BF$6, $E115 &lt; BE$6), 0, 1)+IF(OR($F115 &gt;= BF$6, $G115 &lt; BE$6), 0, 2)+1)</f>
        <v/>
      </c>
      <c r="BF115" s="71" t="str">
        <f ca="1">INDEX({"","_","-","="},IF(OR($D115 &gt;= BG$6, $E115 &lt; BF$6), 0, 1)+IF(OR($F115 &gt;= BG$6, $G115 &lt; BF$6), 0, 2)+1)</f>
        <v/>
      </c>
      <c r="BG115" s="71" t="str">
        <f ca="1">INDEX({"","_","-","="},IF(OR($D115 &gt;= BH$6, $E115 &lt; BG$6), 0, 1)+IF(OR($F115 &gt;= BH$6, $G115 &lt; BG$6), 0, 2)+1)</f>
        <v/>
      </c>
      <c r="BH115" s="71" t="str">
        <f ca="1">INDEX({"","_","-","="},IF(OR($D115 &gt;= BI$6, $E115 &lt; BH$6), 0, 1)+IF(OR($F115 &gt;= BI$6, $G115 &lt; BH$6), 0, 2)+1)</f>
        <v/>
      </c>
      <c r="BI115" s="71" t="str">
        <f ca="1">INDEX({"","_","-","="},IF(OR($D115 &gt;= BJ$6, $E115 &lt; BI$6), 0, 1)+IF(OR($F115 &gt;= BJ$6, $G115 &lt; BI$6), 0, 2)+1)</f>
        <v/>
      </c>
      <c r="BJ115" s="71" t="str">
        <f ca="1">INDEX({"","_","-","="},IF(OR($D115 &gt;= BK$6, $E115 &lt; BJ$6), 0, 1)+IF(OR($F115 &gt;= BK$6, $G115 &lt; BJ$6), 0, 2)+1)</f>
        <v/>
      </c>
      <c r="BK115" s="71" t="str">
        <f ca="1">INDEX({"","_","-","="},IF(OR($D115 &gt;= BL$6, $E115 &lt; BK$6), 0, 1)+IF(OR($F115 &gt;= BL$6, $G115 &lt; BK$6), 0, 2)+1)</f>
        <v/>
      </c>
      <c r="BL115" s="71" t="str">
        <f ca="1">INDEX({"","_","-","="},IF(OR($D115 &gt;= BM$6, $E115 &lt; BL$6), 0, 1)+IF(OR($F115 &gt;= BM$6, $G115 &lt; BL$6), 0, 2)+1)</f>
        <v/>
      </c>
      <c r="BM115" s="71" t="str">
        <f ca="1">INDEX({"","_","-","="},IF(OR($D115 &gt;= BN$6, $E115 &lt; BM$6), 0, 1)+IF(OR($F115 &gt;= BN$6, $G115 &lt; BM$6), 0, 2)+1)</f>
        <v/>
      </c>
      <c r="BN115" s="71" t="str">
        <f ca="1">INDEX({"","_","-","="},IF(OR($D115 &gt;= BO$6, $E115 &lt; BN$6), 0, 1)+IF(OR($F115 &gt;= BO$6, $G115 &lt; BN$6), 0, 2)+1)</f>
        <v/>
      </c>
      <c r="BO115" s="71" t="str">
        <f ca="1">INDEX({"","_","-","="},IF(OR($D115 &gt;= BP$6, $E115 &lt; BO$6), 0, 1)+IF(OR($F115 &gt;= BP$6, $G115 &lt; BO$6), 0, 2)+1)</f>
        <v/>
      </c>
      <c r="BP115" s="71" t="str">
        <f ca="1">INDEX({"","_","-","="},IF(OR($D115 &gt;= BQ$6, $E115 &lt; BP$6), 0, 1)+IF(OR($F115 &gt;= BQ$6, $G115 &lt; BP$6), 0, 2)+1)</f>
        <v/>
      </c>
      <c r="BQ115" s="71" t="str">
        <f ca="1">INDEX({"","_","-","="},IF(OR($D115 &gt;= BR$6, $E115 &lt; BQ$6), 0, 1)+IF(OR($F115 &gt;= BR$6, $G115 &lt; BQ$6), 0, 2)+1)</f>
        <v/>
      </c>
      <c r="BR115" s="71" t="str">
        <f ca="1">INDEX({"","_","-","="},IF(OR($D115 &gt;= BS$6, $E115 &lt; BR$6), 0, 1)+IF(OR($F115 &gt;= BS$6, $G115 &lt; BR$6), 0, 2)+1)</f>
        <v/>
      </c>
      <c r="BS115" s="71" t="str">
        <f ca="1">INDEX({"","_","-","="},IF(OR($D115 &gt;= BT$6, $E115 &lt; BS$6), 0, 1)+IF(OR($F115 &gt;= BT$6, $G115 &lt; BS$6), 0, 2)+1)</f>
        <v/>
      </c>
      <c r="BT115" s="71" t="str">
        <f ca="1">INDEX({"","_","-","="},IF(OR($D115 &gt;= BU$6, $E115 &lt; BT$6), 0, 1)+IF(OR($F115 &gt;= BU$6, $G115 &lt; BT$6), 0, 2)+1)</f>
        <v/>
      </c>
      <c r="BU115" s="71" t="str">
        <f ca="1">INDEX({"","_","-","="},IF(OR($D115 &gt;= BV$6, $E115 &lt; BU$6), 0, 1)+IF(OR($F115 &gt;= BV$6, $G115 &lt; BU$6), 0, 2)+1)</f>
        <v/>
      </c>
      <c r="BV115" s="71" t="str">
        <f ca="1">INDEX({"","_","-","="},IF(OR($D115 &gt;= BW$6, $E115 &lt; BV$6), 0, 1)+IF(OR($F115 &gt;= BW$6, $G115 &lt; BV$6), 0, 2)+1)</f>
        <v/>
      </c>
      <c r="BW115" s="71" t="str">
        <f ca="1">INDEX({"","_","-","="},IF(OR($D115 &gt;= BX$6, $E115 &lt; BW$6), 0, 1)+IF(OR($F115 &gt;= BX$6, $G115 &lt; BW$6), 0, 2)+1)</f>
        <v/>
      </c>
      <c r="BX115" s="71" t="str">
        <f ca="1">INDEX({"","_","-","="},IF(OR($D115 &gt;= BY$6, $E115 &lt; BX$6), 0, 1)+IF(OR($F115 &gt;= BY$6, $G115 &lt; BX$6), 0, 2)+1)</f>
        <v/>
      </c>
      <c r="BY115" s="71" t="str">
        <f ca="1">INDEX({"","_","-","="},IF(OR($D115 &gt;= BZ$6, $E115 &lt; BY$6), 0, 1)+IF(OR($F115 &gt;= BZ$6, $G115 &lt; BY$6), 0, 2)+1)</f>
        <v/>
      </c>
      <c r="BZ115" s="71" t="str">
        <f ca="1">INDEX({"","_","-","="},IF(OR($D115 &gt;= CA$6, $E115 &lt; BZ$6), 0, 1)+IF(OR($F115 &gt;= CA$6, $G115 &lt; BZ$6), 0, 2)+1)</f>
        <v/>
      </c>
      <c r="CA115" s="71" t="str">
        <f ca="1">INDEX({"","_","-","="},IF(OR($D115 &gt;= CB$6, $E115 &lt; CA$6), 0, 1)+IF(OR($F115 &gt;= CB$6, $G115 &lt; CA$6), 0, 2)+1)</f>
        <v/>
      </c>
      <c r="CB115" s="71" t="str">
        <f ca="1">INDEX({"","_","-","="},IF(OR($D115 &gt;= CC$6, $E115 &lt; CB$6), 0, 1)+IF(OR($F115 &gt;= CC$6, $G115 &lt; CB$6), 0, 2)+1)</f>
        <v/>
      </c>
      <c r="CC115" s="71" t="str">
        <f ca="1">INDEX({"","_","-","="},IF(OR($D115 &gt;= CD$6, $E115 &lt; CC$6), 0, 1)+IF(OR($F115 &gt;= CD$6, $G115 &lt; CC$6), 0, 2)+1)</f>
        <v/>
      </c>
      <c r="CD115" s="71" t="str">
        <f ca="1">INDEX({"","_","-","="},IF(OR($D115 &gt;= CE$6, $E115 &lt; CD$6), 0, 1)+IF(OR($F115 &gt;= CE$6, $G115 &lt; CD$6), 0, 2)+1)</f>
        <v/>
      </c>
    </row>
    <row r="116" spans="1:82">
      <c r="A116" s="8" t="str">
        <f ca="1">IF('临-进度'!N111,'临-进度'!$A111,"")</f>
        <v/>
      </c>
      <c r="B116" s="8" t="str">
        <f ca="1">IF('临-进度'!N111,'临-进度'!$B111,"")</f>
        <v/>
      </c>
      <c r="C116" s="8" t="str">
        <f ca="1">IF('临-进度'!N111,'临-进度'!$F111,"")</f>
        <v/>
      </c>
      <c r="D116" s="42" t="str">
        <f ca="1">IF('临-进度'!$N111,'临-进度'!$J111,"")</f>
        <v/>
      </c>
      <c r="E116" s="42" t="str">
        <f ca="1">IF('临-进度'!$N111,'临-进度'!$AF111,"")</f>
        <v/>
      </c>
      <c r="F116" s="42" t="str">
        <f ca="1">IF('临-进度'!$N111,'临-进度'!$K111,"")</f>
        <v/>
      </c>
      <c r="G116" s="76" t="str">
        <f ca="1">IF('临-进度'!$N111,'临-进度'!$AG111,"")</f>
        <v/>
      </c>
      <c r="H116" s="71" t="str">
        <f ca="1">INDEX({"","_","-","="},IF(OR($D116 &gt;= I$6, $E116 &lt; H$6), 0, 1)+IF(OR($F116 &gt;= I$6, $G116 &lt; H$6), 0, 2)+1)</f>
        <v/>
      </c>
      <c r="I116" s="71" t="str">
        <f ca="1">INDEX({"","_","-","="},IF(OR($D116 &gt;= J$6, $E116 &lt; I$6), 0, 1)+IF(OR($F116 &gt;= J$6, $G116 &lt; I$6), 0, 2)+1)</f>
        <v/>
      </c>
      <c r="J116" s="71" t="str">
        <f ca="1">INDEX({"","_","-","="},IF(OR($D116 &gt;= K$6, $E116 &lt; J$6), 0, 1)+IF(OR($F116 &gt;= K$6, $G116 &lt; J$6), 0, 2)+1)</f>
        <v/>
      </c>
      <c r="K116" s="71" t="str">
        <f ca="1">INDEX({"","_","-","="},IF(OR($D116 &gt;= L$6, $E116 &lt; K$6), 0, 1)+IF(OR($F116 &gt;= L$6, $G116 &lt; K$6), 0, 2)+1)</f>
        <v/>
      </c>
      <c r="L116" s="71" t="str">
        <f ca="1">INDEX({"","_","-","="},IF(OR($D116 &gt;= M$6, $E116 &lt; L$6), 0, 1)+IF(OR($F116 &gt;= M$6, $G116 &lt; L$6), 0, 2)+1)</f>
        <v/>
      </c>
      <c r="M116" s="71" t="str">
        <f ca="1">INDEX({"","_","-","="},IF(OR($D116 &gt;= N$6, $E116 &lt; M$6), 0, 1)+IF(OR($F116 &gt;= N$6, $G116 &lt; M$6), 0, 2)+1)</f>
        <v/>
      </c>
      <c r="N116" s="71" t="str">
        <f ca="1">INDEX({"","_","-","="},IF(OR($D116 &gt;= O$6, $E116 &lt; N$6), 0, 1)+IF(OR($F116 &gt;= O$6, $G116 &lt; N$6), 0, 2)+1)</f>
        <v/>
      </c>
      <c r="O116" s="71" t="str">
        <f ca="1">INDEX({"","_","-","="},IF(OR($D116 &gt;= P$6, $E116 &lt; O$6), 0, 1)+IF(OR($F116 &gt;= P$6, $G116 &lt; O$6), 0, 2)+1)</f>
        <v/>
      </c>
      <c r="P116" s="71" t="str">
        <f ca="1">INDEX({"","_","-","="},IF(OR($D116 &gt;= Q$6, $E116 &lt; P$6), 0, 1)+IF(OR($F116 &gt;= Q$6, $G116 &lt; P$6), 0, 2)+1)</f>
        <v/>
      </c>
      <c r="Q116" s="71" t="str">
        <f ca="1">INDEX({"","_","-","="},IF(OR($D116 &gt;= R$6, $E116 &lt; Q$6), 0, 1)+IF(OR($F116 &gt;= R$6, $G116 &lt; Q$6), 0, 2)+1)</f>
        <v/>
      </c>
      <c r="R116" s="71" t="str">
        <f ca="1">INDEX({"","_","-","="},IF(OR($D116 &gt;= S$6, $E116 &lt; R$6), 0, 1)+IF(OR($F116 &gt;= S$6, $G116 &lt; R$6), 0, 2)+1)</f>
        <v/>
      </c>
      <c r="S116" s="71" t="str">
        <f ca="1">INDEX({"","_","-","="},IF(OR($D116 &gt;= T$6, $E116 &lt; S$6), 0, 1)+IF(OR($F116 &gt;= T$6, $G116 &lt; S$6), 0, 2)+1)</f>
        <v/>
      </c>
      <c r="T116" s="71" t="str">
        <f ca="1">INDEX({"","_","-","="},IF(OR($D116 &gt;= U$6, $E116 &lt; T$6), 0, 1)+IF(OR($F116 &gt;= U$6, $G116 &lt; T$6), 0, 2)+1)</f>
        <v/>
      </c>
      <c r="U116" s="71" t="str">
        <f ca="1">INDEX({"","_","-","="},IF(OR($D116 &gt;= V$6, $E116 &lt; U$6), 0, 1)+IF(OR($F116 &gt;= V$6, $G116 &lt; U$6), 0, 2)+1)</f>
        <v/>
      </c>
      <c r="V116" s="71" t="str">
        <f ca="1">INDEX({"","_","-","="},IF(OR($D116 &gt;= W$6, $E116 &lt; V$6), 0, 1)+IF(OR($F116 &gt;= W$6, $G116 &lt; V$6), 0, 2)+1)</f>
        <v/>
      </c>
      <c r="W116" s="71" t="str">
        <f ca="1">INDEX({"","_","-","="},IF(OR($D116 &gt;= X$6, $E116 &lt; W$6), 0, 1)+IF(OR($F116 &gt;= X$6, $G116 &lt; W$6), 0, 2)+1)</f>
        <v/>
      </c>
      <c r="X116" s="71" t="str">
        <f ca="1">INDEX({"","_","-","="},IF(OR($D116 &gt;= Y$6, $E116 &lt; X$6), 0, 1)+IF(OR($F116 &gt;= Y$6, $G116 &lt; X$6), 0, 2)+1)</f>
        <v/>
      </c>
      <c r="Y116" s="71" t="str">
        <f ca="1">INDEX({"","_","-","="},IF(OR($D116 &gt;= Z$6, $E116 &lt; Y$6), 0, 1)+IF(OR($F116 &gt;= Z$6, $G116 &lt; Y$6), 0, 2)+1)</f>
        <v/>
      </c>
      <c r="Z116" s="71" t="str">
        <f ca="1">INDEX({"","_","-","="},IF(OR($D116 &gt;= AA$6, $E116 &lt; Z$6), 0, 1)+IF(OR($F116 &gt;= AA$6, $G116 &lt; Z$6), 0, 2)+1)</f>
        <v/>
      </c>
      <c r="AA116" s="71" t="str">
        <f ca="1">INDEX({"","_","-","="},IF(OR($D116 &gt;= AB$6, $E116 &lt; AA$6), 0, 1)+IF(OR($F116 &gt;= AB$6, $G116 &lt; AA$6), 0, 2)+1)</f>
        <v/>
      </c>
      <c r="AB116" s="71" t="str">
        <f ca="1">INDEX({"","_","-","="},IF(OR($D116 &gt;= AC$6, $E116 &lt; AB$6), 0, 1)+IF(OR($F116 &gt;= AC$6, $G116 &lt; AB$6), 0, 2)+1)</f>
        <v/>
      </c>
      <c r="AC116" s="71" t="str">
        <f ca="1">INDEX({"","_","-","="},IF(OR($D116 &gt;= AD$6, $E116 &lt; AC$6), 0, 1)+IF(OR($F116 &gt;= AD$6, $G116 &lt; AC$6), 0, 2)+1)</f>
        <v/>
      </c>
      <c r="AD116" s="71" t="str">
        <f ca="1">INDEX({"","_","-","="},IF(OR($D116 &gt;= AE$6, $E116 &lt; AD$6), 0, 1)+IF(OR($F116 &gt;= AE$6, $G116 &lt; AD$6), 0, 2)+1)</f>
        <v/>
      </c>
      <c r="AE116" s="71" t="str">
        <f ca="1">INDEX({"","_","-","="},IF(OR($D116 &gt;= AF$6, $E116 &lt; AE$6), 0, 1)+IF(OR($F116 &gt;= AF$6, $G116 &lt; AE$6), 0, 2)+1)</f>
        <v/>
      </c>
      <c r="AF116" s="71" t="str">
        <f ca="1">INDEX({"","_","-","="},IF(OR($D116 &gt;= AG$6, $E116 &lt; AF$6), 0, 1)+IF(OR($F116 &gt;= AG$6, $G116 &lt; AF$6), 0, 2)+1)</f>
        <v/>
      </c>
      <c r="AG116" s="71" t="str">
        <f ca="1">INDEX({"","_","-","="},IF(OR($D116 &gt;= AH$6, $E116 &lt; AG$6), 0, 1)+IF(OR($F116 &gt;= AH$6, $G116 &lt; AG$6), 0, 2)+1)</f>
        <v/>
      </c>
      <c r="AH116" s="71" t="str">
        <f ca="1">INDEX({"","_","-","="},IF(OR($D116 &gt;= AI$6, $E116 &lt; AH$6), 0, 1)+IF(OR($F116 &gt;= AI$6, $G116 &lt; AH$6), 0, 2)+1)</f>
        <v/>
      </c>
      <c r="AI116" s="71" t="str">
        <f ca="1">INDEX({"","_","-","="},IF(OR($D116 &gt;= AJ$6, $E116 &lt; AI$6), 0, 1)+IF(OR($F116 &gt;= AJ$6, $G116 &lt; AI$6), 0, 2)+1)</f>
        <v/>
      </c>
      <c r="AJ116" s="71" t="str">
        <f ca="1">INDEX({"","_","-","="},IF(OR($D116 &gt;= AK$6, $E116 &lt; AJ$6), 0, 1)+IF(OR($F116 &gt;= AK$6, $G116 &lt; AJ$6), 0, 2)+1)</f>
        <v/>
      </c>
      <c r="AK116" s="71" t="str">
        <f ca="1">INDEX({"","_","-","="},IF(OR($D116 &gt;= AL$6, $E116 &lt; AK$6), 0, 1)+IF(OR($F116 &gt;= AL$6, $G116 &lt; AK$6), 0, 2)+1)</f>
        <v/>
      </c>
      <c r="AL116" s="71" t="str">
        <f ca="1">INDEX({"","_","-","="},IF(OR($D116 &gt;= AM$6, $E116 &lt; AL$6), 0, 1)+IF(OR($F116 &gt;= AM$6, $G116 &lt; AL$6), 0, 2)+1)</f>
        <v/>
      </c>
      <c r="AM116" s="71" t="str">
        <f ca="1">INDEX({"","_","-","="},IF(OR($D116 &gt;= AN$6, $E116 &lt; AM$6), 0, 1)+IF(OR($F116 &gt;= AN$6, $G116 &lt; AM$6), 0, 2)+1)</f>
        <v/>
      </c>
      <c r="AN116" s="71" t="str">
        <f ca="1">INDEX({"","_","-","="},IF(OR($D116 &gt;= AO$6, $E116 &lt; AN$6), 0, 1)+IF(OR($F116 &gt;= AO$6, $G116 &lt; AN$6), 0, 2)+1)</f>
        <v/>
      </c>
      <c r="AO116" s="71" t="str">
        <f ca="1">INDEX({"","_","-","="},IF(OR($D116 &gt;= AP$6, $E116 &lt; AO$6), 0, 1)+IF(OR($F116 &gt;= AP$6, $G116 &lt; AO$6), 0, 2)+1)</f>
        <v/>
      </c>
      <c r="AP116" s="71" t="str">
        <f ca="1">INDEX({"","_","-","="},IF(OR($D116 &gt;= AQ$6, $E116 &lt; AP$6), 0, 1)+IF(OR($F116 &gt;= AQ$6, $G116 &lt; AP$6), 0, 2)+1)</f>
        <v/>
      </c>
      <c r="AQ116" s="71" t="str">
        <f ca="1">INDEX({"","_","-","="},IF(OR($D116 &gt;= AR$6, $E116 &lt; AQ$6), 0, 1)+IF(OR($F116 &gt;= AR$6, $G116 &lt; AQ$6), 0, 2)+1)</f>
        <v/>
      </c>
      <c r="AR116" s="71" t="str">
        <f ca="1">INDEX({"","_","-","="},IF(OR($D116 &gt;= AS$6, $E116 &lt; AR$6), 0, 1)+IF(OR($F116 &gt;= AS$6, $G116 &lt; AR$6), 0, 2)+1)</f>
        <v/>
      </c>
      <c r="AS116" s="71" t="str">
        <f ca="1">INDEX({"","_","-","="},IF(OR($D116 &gt;= AT$6, $E116 &lt; AS$6), 0, 1)+IF(OR($F116 &gt;= AT$6, $G116 &lt; AS$6), 0, 2)+1)</f>
        <v/>
      </c>
      <c r="AT116" s="71" t="str">
        <f ca="1">INDEX({"","_","-","="},IF(OR($D116 &gt;= AU$6, $E116 &lt; AT$6), 0, 1)+IF(OR($F116 &gt;= AU$6, $G116 &lt; AT$6), 0, 2)+1)</f>
        <v/>
      </c>
      <c r="AU116" s="71" t="str">
        <f ca="1">INDEX({"","_","-","="},IF(OR($D116 &gt;= AV$6, $E116 &lt; AU$6), 0, 1)+IF(OR($F116 &gt;= AV$6, $G116 &lt; AU$6), 0, 2)+1)</f>
        <v/>
      </c>
      <c r="AV116" s="71" t="str">
        <f ca="1">INDEX({"","_","-","="},IF(OR($D116 &gt;= AW$6, $E116 &lt; AV$6), 0, 1)+IF(OR($F116 &gt;= AW$6, $G116 &lt; AV$6), 0, 2)+1)</f>
        <v/>
      </c>
      <c r="AW116" s="71" t="str">
        <f ca="1">INDEX({"","_","-","="},IF(OR($D116 &gt;= AX$6, $E116 &lt; AW$6), 0, 1)+IF(OR($F116 &gt;= AX$6, $G116 &lt; AW$6), 0, 2)+1)</f>
        <v/>
      </c>
      <c r="AX116" s="71" t="str">
        <f ca="1">INDEX({"","_","-","="},IF(OR($D116 &gt;= AY$6, $E116 &lt; AX$6), 0, 1)+IF(OR($F116 &gt;= AY$6, $G116 &lt; AX$6), 0, 2)+1)</f>
        <v/>
      </c>
      <c r="AY116" s="71" t="str">
        <f ca="1">INDEX({"","_","-","="},IF(OR($D116 &gt;= AZ$6, $E116 &lt; AY$6), 0, 1)+IF(OR($F116 &gt;= AZ$6, $G116 &lt; AY$6), 0, 2)+1)</f>
        <v/>
      </c>
      <c r="AZ116" s="71" t="str">
        <f ca="1">INDEX({"","_","-","="},IF(OR($D116 &gt;= BA$6, $E116 &lt; AZ$6), 0, 1)+IF(OR($F116 &gt;= BA$6, $G116 &lt; AZ$6), 0, 2)+1)</f>
        <v/>
      </c>
      <c r="BA116" s="71" t="str">
        <f ca="1">INDEX({"","_","-","="},IF(OR($D116 &gt;= BB$6, $E116 &lt; BA$6), 0, 1)+IF(OR($F116 &gt;= BB$6, $G116 &lt; BA$6), 0, 2)+1)</f>
        <v/>
      </c>
      <c r="BB116" s="71" t="str">
        <f ca="1">INDEX({"","_","-","="},IF(OR($D116 &gt;= BC$6, $E116 &lt; BB$6), 0, 1)+IF(OR($F116 &gt;= BC$6, $G116 &lt; BB$6), 0, 2)+1)</f>
        <v/>
      </c>
      <c r="BC116" s="71" t="str">
        <f ca="1">INDEX({"","_","-","="},IF(OR($D116 &gt;= BD$6, $E116 &lt; BC$6), 0, 1)+IF(OR($F116 &gt;= BD$6, $G116 &lt; BC$6), 0, 2)+1)</f>
        <v/>
      </c>
      <c r="BD116" s="71" t="str">
        <f ca="1">INDEX({"","_","-","="},IF(OR($D116 &gt;= BE$6, $E116 &lt; BD$6), 0, 1)+IF(OR($F116 &gt;= BE$6, $G116 &lt; BD$6), 0, 2)+1)</f>
        <v/>
      </c>
      <c r="BE116" s="71" t="str">
        <f ca="1">INDEX({"","_","-","="},IF(OR($D116 &gt;= BF$6, $E116 &lt; BE$6), 0, 1)+IF(OR($F116 &gt;= BF$6, $G116 &lt; BE$6), 0, 2)+1)</f>
        <v/>
      </c>
      <c r="BF116" s="71" t="str">
        <f ca="1">INDEX({"","_","-","="},IF(OR($D116 &gt;= BG$6, $E116 &lt; BF$6), 0, 1)+IF(OR($F116 &gt;= BG$6, $G116 &lt; BF$6), 0, 2)+1)</f>
        <v/>
      </c>
      <c r="BG116" s="71" t="str">
        <f ca="1">INDEX({"","_","-","="},IF(OR($D116 &gt;= BH$6, $E116 &lt; BG$6), 0, 1)+IF(OR($F116 &gt;= BH$6, $G116 &lt; BG$6), 0, 2)+1)</f>
        <v/>
      </c>
      <c r="BH116" s="71" t="str">
        <f ca="1">INDEX({"","_","-","="},IF(OR($D116 &gt;= BI$6, $E116 &lt; BH$6), 0, 1)+IF(OR($F116 &gt;= BI$6, $G116 &lt; BH$6), 0, 2)+1)</f>
        <v/>
      </c>
      <c r="BI116" s="71" t="str">
        <f ca="1">INDEX({"","_","-","="},IF(OR($D116 &gt;= BJ$6, $E116 &lt; BI$6), 0, 1)+IF(OR($F116 &gt;= BJ$6, $G116 &lt; BI$6), 0, 2)+1)</f>
        <v/>
      </c>
      <c r="BJ116" s="71" t="str">
        <f ca="1">INDEX({"","_","-","="},IF(OR($D116 &gt;= BK$6, $E116 &lt; BJ$6), 0, 1)+IF(OR($F116 &gt;= BK$6, $G116 &lt; BJ$6), 0, 2)+1)</f>
        <v/>
      </c>
      <c r="BK116" s="71" t="str">
        <f ca="1">INDEX({"","_","-","="},IF(OR($D116 &gt;= BL$6, $E116 &lt; BK$6), 0, 1)+IF(OR($F116 &gt;= BL$6, $G116 &lt; BK$6), 0, 2)+1)</f>
        <v/>
      </c>
      <c r="BL116" s="71" t="str">
        <f ca="1">INDEX({"","_","-","="},IF(OR($D116 &gt;= BM$6, $E116 &lt; BL$6), 0, 1)+IF(OR($F116 &gt;= BM$6, $G116 &lt; BL$6), 0, 2)+1)</f>
        <v/>
      </c>
      <c r="BM116" s="71" t="str">
        <f ca="1">INDEX({"","_","-","="},IF(OR($D116 &gt;= BN$6, $E116 &lt; BM$6), 0, 1)+IF(OR($F116 &gt;= BN$6, $G116 &lt; BM$6), 0, 2)+1)</f>
        <v/>
      </c>
      <c r="BN116" s="71" t="str">
        <f ca="1">INDEX({"","_","-","="},IF(OR($D116 &gt;= BO$6, $E116 &lt; BN$6), 0, 1)+IF(OR($F116 &gt;= BO$6, $G116 &lt; BN$6), 0, 2)+1)</f>
        <v/>
      </c>
      <c r="BO116" s="71" t="str">
        <f ca="1">INDEX({"","_","-","="},IF(OR($D116 &gt;= BP$6, $E116 &lt; BO$6), 0, 1)+IF(OR($F116 &gt;= BP$6, $G116 &lt; BO$6), 0, 2)+1)</f>
        <v/>
      </c>
      <c r="BP116" s="71" t="str">
        <f ca="1">INDEX({"","_","-","="},IF(OR($D116 &gt;= BQ$6, $E116 &lt; BP$6), 0, 1)+IF(OR($F116 &gt;= BQ$6, $G116 &lt; BP$6), 0, 2)+1)</f>
        <v/>
      </c>
      <c r="BQ116" s="71" t="str">
        <f ca="1">INDEX({"","_","-","="},IF(OR($D116 &gt;= BR$6, $E116 &lt; BQ$6), 0, 1)+IF(OR($F116 &gt;= BR$6, $G116 &lt; BQ$6), 0, 2)+1)</f>
        <v/>
      </c>
      <c r="BR116" s="71" t="str">
        <f ca="1">INDEX({"","_","-","="},IF(OR($D116 &gt;= BS$6, $E116 &lt; BR$6), 0, 1)+IF(OR($F116 &gt;= BS$6, $G116 &lt; BR$6), 0, 2)+1)</f>
        <v/>
      </c>
      <c r="BS116" s="71" t="str">
        <f ca="1">INDEX({"","_","-","="},IF(OR($D116 &gt;= BT$6, $E116 &lt; BS$6), 0, 1)+IF(OR($F116 &gt;= BT$6, $G116 &lt; BS$6), 0, 2)+1)</f>
        <v/>
      </c>
      <c r="BT116" s="71" t="str">
        <f ca="1">INDEX({"","_","-","="},IF(OR($D116 &gt;= BU$6, $E116 &lt; BT$6), 0, 1)+IF(OR($F116 &gt;= BU$6, $G116 &lt; BT$6), 0, 2)+1)</f>
        <v/>
      </c>
      <c r="BU116" s="71" t="str">
        <f ca="1">INDEX({"","_","-","="},IF(OR($D116 &gt;= BV$6, $E116 &lt; BU$6), 0, 1)+IF(OR($F116 &gt;= BV$6, $G116 &lt; BU$6), 0, 2)+1)</f>
        <v/>
      </c>
      <c r="BV116" s="71" t="str">
        <f ca="1">INDEX({"","_","-","="},IF(OR($D116 &gt;= BW$6, $E116 &lt; BV$6), 0, 1)+IF(OR($F116 &gt;= BW$6, $G116 &lt; BV$6), 0, 2)+1)</f>
        <v/>
      </c>
      <c r="BW116" s="71" t="str">
        <f ca="1">INDEX({"","_","-","="},IF(OR($D116 &gt;= BX$6, $E116 &lt; BW$6), 0, 1)+IF(OR($F116 &gt;= BX$6, $G116 &lt; BW$6), 0, 2)+1)</f>
        <v/>
      </c>
      <c r="BX116" s="71" t="str">
        <f ca="1">INDEX({"","_","-","="},IF(OR($D116 &gt;= BY$6, $E116 &lt; BX$6), 0, 1)+IF(OR($F116 &gt;= BY$6, $G116 &lt; BX$6), 0, 2)+1)</f>
        <v/>
      </c>
      <c r="BY116" s="71" t="str">
        <f ca="1">INDEX({"","_","-","="},IF(OR($D116 &gt;= BZ$6, $E116 &lt; BY$6), 0, 1)+IF(OR($F116 &gt;= BZ$6, $G116 &lt; BY$6), 0, 2)+1)</f>
        <v/>
      </c>
      <c r="BZ116" s="71" t="str">
        <f ca="1">INDEX({"","_","-","="},IF(OR($D116 &gt;= CA$6, $E116 &lt; BZ$6), 0, 1)+IF(OR($F116 &gt;= CA$6, $G116 &lt; BZ$6), 0, 2)+1)</f>
        <v/>
      </c>
      <c r="CA116" s="71" t="str">
        <f ca="1">INDEX({"","_","-","="},IF(OR($D116 &gt;= CB$6, $E116 &lt; CA$6), 0, 1)+IF(OR($F116 &gt;= CB$6, $G116 &lt; CA$6), 0, 2)+1)</f>
        <v/>
      </c>
      <c r="CB116" s="71" t="str">
        <f ca="1">INDEX({"","_","-","="},IF(OR($D116 &gt;= CC$6, $E116 &lt; CB$6), 0, 1)+IF(OR($F116 &gt;= CC$6, $G116 &lt; CB$6), 0, 2)+1)</f>
        <v/>
      </c>
      <c r="CC116" s="71" t="str">
        <f ca="1">INDEX({"","_","-","="},IF(OR($D116 &gt;= CD$6, $E116 &lt; CC$6), 0, 1)+IF(OR($F116 &gt;= CD$6, $G116 &lt; CC$6), 0, 2)+1)</f>
        <v/>
      </c>
      <c r="CD116" s="71" t="str">
        <f ca="1">INDEX({"","_","-","="},IF(OR($D116 &gt;= CE$6, $E116 &lt; CD$6), 0, 1)+IF(OR($F116 &gt;= CE$6, $G116 &lt; CD$6), 0, 2)+1)</f>
        <v/>
      </c>
    </row>
    <row r="117" spans="1:82">
      <c r="A117" s="8" t="str">
        <f ca="1">IF('临-进度'!N112,'临-进度'!$A112,"")</f>
        <v/>
      </c>
      <c r="B117" s="8" t="str">
        <f ca="1">IF('临-进度'!N112,'临-进度'!$B112,"")</f>
        <v/>
      </c>
      <c r="C117" s="8" t="str">
        <f ca="1">IF('临-进度'!N112,'临-进度'!$F112,"")</f>
        <v/>
      </c>
      <c r="D117" s="42" t="str">
        <f ca="1">IF('临-进度'!$N112,'临-进度'!$J112,"")</f>
        <v/>
      </c>
      <c r="E117" s="42" t="str">
        <f ca="1">IF('临-进度'!$N112,'临-进度'!$AF112,"")</f>
        <v/>
      </c>
      <c r="F117" s="42" t="str">
        <f ca="1">IF('临-进度'!$N112,'临-进度'!$K112,"")</f>
        <v/>
      </c>
      <c r="G117" s="76" t="str">
        <f ca="1">IF('临-进度'!$N112,'临-进度'!$AG112,"")</f>
        <v/>
      </c>
      <c r="H117" s="71" t="str">
        <f ca="1">INDEX({"","_","-","="},IF(OR($D117 &gt;= I$6, $E117 &lt; H$6), 0, 1)+IF(OR($F117 &gt;= I$6, $G117 &lt; H$6), 0, 2)+1)</f>
        <v/>
      </c>
      <c r="I117" s="71" t="str">
        <f ca="1">INDEX({"","_","-","="},IF(OR($D117 &gt;= J$6, $E117 &lt; I$6), 0, 1)+IF(OR($F117 &gt;= J$6, $G117 &lt; I$6), 0, 2)+1)</f>
        <v/>
      </c>
      <c r="J117" s="71" t="str">
        <f ca="1">INDEX({"","_","-","="},IF(OR($D117 &gt;= K$6, $E117 &lt; J$6), 0, 1)+IF(OR($F117 &gt;= K$6, $G117 &lt; J$6), 0, 2)+1)</f>
        <v/>
      </c>
      <c r="K117" s="71" t="str">
        <f ca="1">INDEX({"","_","-","="},IF(OR($D117 &gt;= L$6, $E117 &lt; K$6), 0, 1)+IF(OR($F117 &gt;= L$6, $G117 &lt; K$6), 0, 2)+1)</f>
        <v/>
      </c>
      <c r="L117" s="71" t="str">
        <f ca="1">INDEX({"","_","-","="},IF(OR($D117 &gt;= M$6, $E117 &lt; L$6), 0, 1)+IF(OR($F117 &gt;= M$6, $G117 &lt; L$6), 0, 2)+1)</f>
        <v/>
      </c>
      <c r="M117" s="71" t="str">
        <f ca="1">INDEX({"","_","-","="},IF(OR($D117 &gt;= N$6, $E117 &lt; M$6), 0, 1)+IF(OR($F117 &gt;= N$6, $G117 &lt; M$6), 0, 2)+1)</f>
        <v/>
      </c>
      <c r="N117" s="71" t="str">
        <f ca="1">INDEX({"","_","-","="},IF(OR($D117 &gt;= O$6, $E117 &lt; N$6), 0, 1)+IF(OR($F117 &gt;= O$6, $G117 &lt; N$6), 0, 2)+1)</f>
        <v/>
      </c>
      <c r="O117" s="71" t="str">
        <f ca="1">INDEX({"","_","-","="},IF(OR($D117 &gt;= P$6, $E117 &lt; O$6), 0, 1)+IF(OR($F117 &gt;= P$6, $G117 &lt; O$6), 0, 2)+1)</f>
        <v/>
      </c>
      <c r="P117" s="71" t="str">
        <f ca="1">INDEX({"","_","-","="},IF(OR($D117 &gt;= Q$6, $E117 &lt; P$6), 0, 1)+IF(OR($F117 &gt;= Q$6, $G117 &lt; P$6), 0, 2)+1)</f>
        <v/>
      </c>
      <c r="Q117" s="71" t="str">
        <f ca="1">INDEX({"","_","-","="},IF(OR($D117 &gt;= R$6, $E117 &lt; Q$6), 0, 1)+IF(OR($F117 &gt;= R$6, $G117 &lt; Q$6), 0, 2)+1)</f>
        <v/>
      </c>
      <c r="R117" s="71" t="str">
        <f ca="1">INDEX({"","_","-","="},IF(OR($D117 &gt;= S$6, $E117 &lt; R$6), 0, 1)+IF(OR($F117 &gt;= S$6, $G117 &lt; R$6), 0, 2)+1)</f>
        <v/>
      </c>
      <c r="S117" s="71" t="str">
        <f ca="1">INDEX({"","_","-","="},IF(OR($D117 &gt;= T$6, $E117 &lt; S$6), 0, 1)+IF(OR($F117 &gt;= T$6, $G117 &lt; S$6), 0, 2)+1)</f>
        <v/>
      </c>
      <c r="T117" s="71" t="str">
        <f ca="1">INDEX({"","_","-","="},IF(OR($D117 &gt;= U$6, $E117 &lt; T$6), 0, 1)+IF(OR($F117 &gt;= U$6, $G117 &lt; T$6), 0, 2)+1)</f>
        <v/>
      </c>
      <c r="U117" s="71" t="str">
        <f ca="1">INDEX({"","_","-","="},IF(OR($D117 &gt;= V$6, $E117 &lt; U$6), 0, 1)+IF(OR($F117 &gt;= V$6, $G117 &lt; U$6), 0, 2)+1)</f>
        <v/>
      </c>
      <c r="V117" s="71" t="str">
        <f ca="1">INDEX({"","_","-","="},IF(OR($D117 &gt;= W$6, $E117 &lt; V$6), 0, 1)+IF(OR($F117 &gt;= W$6, $G117 &lt; V$6), 0, 2)+1)</f>
        <v/>
      </c>
      <c r="W117" s="71" t="str">
        <f ca="1">INDEX({"","_","-","="},IF(OR($D117 &gt;= X$6, $E117 &lt; W$6), 0, 1)+IF(OR($F117 &gt;= X$6, $G117 &lt; W$6), 0, 2)+1)</f>
        <v/>
      </c>
      <c r="X117" s="71" t="str">
        <f ca="1">INDEX({"","_","-","="},IF(OR($D117 &gt;= Y$6, $E117 &lt; X$6), 0, 1)+IF(OR($F117 &gt;= Y$6, $G117 &lt; X$6), 0, 2)+1)</f>
        <v/>
      </c>
      <c r="Y117" s="71" t="str">
        <f ca="1">INDEX({"","_","-","="},IF(OR($D117 &gt;= Z$6, $E117 &lt; Y$6), 0, 1)+IF(OR($F117 &gt;= Z$6, $G117 &lt; Y$6), 0, 2)+1)</f>
        <v/>
      </c>
      <c r="Z117" s="71" t="str">
        <f ca="1">INDEX({"","_","-","="},IF(OR($D117 &gt;= AA$6, $E117 &lt; Z$6), 0, 1)+IF(OR($F117 &gt;= AA$6, $G117 &lt; Z$6), 0, 2)+1)</f>
        <v/>
      </c>
      <c r="AA117" s="71" t="str">
        <f ca="1">INDEX({"","_","-","="},IF(OR($D117 &gt;= AB$6, $E117 &lt; AA$6), 0, 1)+IF(OR($F117 &gt;= AB$6, $G117 &lt; AA$6), 0, 2)+1)</f>
        <v/>
      </c>
      <c r="AB117" s="71" t="str">
        <f ca="1">INDEX({"","_","-","="},IF(OR($D117 &gt;= AC$6, $E117 &lt; AB$6), 0, 1)+IF(OR($F117 &gt;= AC$6, $G117 &lt; AB$6), 0, 2)+1)</f>
        <v/>
      </c>
      <c r="AC117" s="71" t="str">
        <f ca="1">INDEX({"","_","-","="},IF(OR($D117 &gt;= AD$6, $E117 &lt; AC$6), 0, 1)+IF(OR($F117 &gt;= AD$6, $G117 &lt; AC$6), 0, 2)+1)</f>
        <v/>
      </c>
      <c r="AD117" s="71" t="str">
        <f ca="1">INDEX({"","_","-","="},IF(OR($D117 &gt;= AE$6, $E117 &lt; AD$6), 0, 1)+IF(OR($F117 &gt;= AE$6, $G117 &lt; AD$6), 0, 2)+1)</f>
        <v/>
      </c>
      <c r="AE117" s="71" t="str">
        <f ca="1">INDEX({"","_","-","="},IF(OR($D117 &gt;= AF$6, $E117 &lt; AE$6), 0, 1)+IF(OR($F117 &gt;= AF$6, $G117 &lt; AE$6), 0, 2)+1)</f>
        <v/>
      </c>
      <c r="AF117" s="71" t="str">
        <f ca="1">INDEX({"","_","-","="},IF(OR($D117 &gt;= AG$6, $E117 &lt; AF$6), 0, 1)+IF(OR($F117 &gt;= AG$6, $G117 &lt; AF$6), 0, 2)+1)</f>
        <v/>
      </c>
      <c r="AG117" s="71" t="str">
        <f ca="1">INDEX({"","_","-","="},IF(OR($D117 &gt;= AH$6, $E117 &lt; AG$6), 0, 1)+IF(OR($F117 &gt;= AH$6, $G117 &lt; AG$6), 0, 2)+1)</f>
        <v/>
      </c>
      <c r="AH117" s="71" t="str">
        <f ca="1">INDEX({"","_","-","="},IF(OR($D117 &gt;= AI$6, $E117 &lt; AH$6), 0, 1)+IF(OR($F117 &gt;= AI$6, $G117 &lt; AH$6), 0, 2)+1)</f>
        <v/>
      </c>
      <c r="AI117" s="71" t="str">
        <f ca="1">INDEX({"","_","-","="},IF(OR($D117 &gt;= AJ$6, $E117 &lt; AI$6), 0, 1)+IF(OR($F117 &gt;= AJ$6, $G117 &lt; AI$6), 0, 2)+1)</f>
        <v/>
      </c>
      <c r="AJ117" s="71" t="str">
        <f ca="1">INDEX({"","_","-","="},IF(OR($D117 &gt;= AK$6, $E117 &lt; AJ$6), 0, 1)+IF(OR($F117 &gt;= AK$6, $G117 &lt; AJ$6), 0, 2)+1)</f>
        <v/>
      </c>
      <c r="AK117" s="71" t="str">
        <f ca="1">INDEX({"","_","-","="},IF(OR($D117 &gt;= AL$6, $E117 &lt; AK$6), 0, 1)+IF(OR($F117 &gt;= AL$6, $G117 &lt; AK$6), 0, 2)+1)</f>
        <v/>
      </c>
      <c r="AL117" s="71" t="str">
        <f ca="1">INDEX({"","_","-","="},IF(OR($D117 &gt;= AM$6, $E117 &lt; AL$6), 0, 1)+IF(OR($F117 &gt;= AM$6, $G117 &lt; AL$6), 0, 2)+1)</f>
        <v/>
      </c>
      <c r="AM117" s="71" t="str">
        <f ca="1">INDEX({"","_","-","="},IF(OR($D117 &gt;= AN$6, $E117 &lt; AM$6), 0, 1)+IF(OR($F117 &gt;= AN$6, $G117 &lt; AM$6), 0, 2)+1)</f>
        <v/>
      </c>
      <c r="AN117" s="71" t="str">
        <f ca="1">INDEX({"","_","-","="},IF(OR($D117 &gt;= AO$6, $E117 &lt; AN$6), 0, 1)+IF(OR($F117 &gt;= AO$6, $G117 &lt; AN$6), 0, 2)+1)</f>
        <v/>
      </c>
      <c r="AO117" s="71" t="str">
        <f ca="1">INDEX({"","_","-","="},IF(OR($D117 &gt;= AP$6, $E117 &lt; AO$6), 0, 1)+IF(OR($F117 &gt;= AP$6, $G117 &lt; AO$6), 0, 2)+1)</f>
        <v/>
      </c>
      <c r="AP117" s="71" t="str">
        <f ca="1">INDEX({"","_","-","="},IF(OR($D117 &gt;= AQ$6, $E117 &lt; AP$6), 0, 1)+IF(OR($F117 &gt;= AQ$6, $G117 &lt; AP$6), 0, 2)+1)</f>
        <v/>
      </c>
      <c r="AQ117" s="71" t="str">
        <f ca="1">INDEX({"","_","-","="},IF(OR($D117 &gt;= AR$6, $E117 &lt; AQ$6), 0, 1)+IF(OR($F117 &gt;= AR$6, $G117 &lt; AQ$6), 0, 2)+1)</f>
        <v/>
      </c>
      <c r="AR117" s="71" t="str">
        <f ca="1">INDEX({"","_","-","="},IF(OR($D117 &gt;= AS$6, $E117 &lt; AR$6), 0, 1)+IF(OR($F117 &gt;= AS$6, $G117 &lt; AR$6), 0, 2)+1)</f>
        <v/>
      </c>
      <c r="AS117" s="71" t="str">
        <f ca="1">INDEX({"","_","-","="},IF(OR($D117 &gt;= AT$6, $E117 &lt; AS$6), 0, 1)+IF(OR($F117 &gt;= AT$6, $G117 &lt; AS$6), 0, 2)+1)</f>
        <v/>
      </c>
      <c r="AT117" s="71" t="str">
        <f ca="1">INDEX({"","_","-","="},IF(OR($D117 &gt;= AU$6, $E117 &lt; AT$6), 0, 1)+IF(OR($F117 &gt;= AU$6, $G117 &lt; AT$6), 0, 2)+1)</f>
        <v/>
      </c>
      <c r="AU117" s="71" t="str">
        <f ca="1">INDEX({"","_","-","="},IF(OR($D117 &gt;= AV$6, $E117 &lt; AU$6), 0, 1)+IF(OR($F117 &gt;= AV$6, $G117 &lt; AU$6), 0, 2)+1)</f>
        <v/>
      </c>
      <c r="AV117" s="71" t="str">
        <f ca="1">INDEX({"","_","-","="},IF(OR($D117 &gt;= AW$6, $E117 &lt; AV$6), 0, 1)+IF(OR($F117 &gt;= AW$6, $G117 &lt; AV$6), 0, 2)+1)</f>
        <v/>
      </c>
      <c r="AW117" s="71" t="str">
        <f ca="1">INDEX({"","_","-","="},IF(OR($D117 &gt;= AX$6, $E117 &lt; AW$6), 0, 1)+IF(OR($F117 &gt;= AX$6, $G117 &lt; AW$6), 0, 2)+1)</f>
        <v/>
      </c>
      <c r="AX117" s="71" t="str">
        <f ca="1">INDEX({"","_","-","="},IF(OR($D117 &gt;= AY$6, $E117 &lt; AX$6), 0, 1)+IF(OR($F117 &gt;= AY$6, $G117 &lt; AX$6), 0, 2)+1)</f>
        <v/>
      </c>
      <c r="AY117" s="71" t="str">
        <f ca="1">INDEX({"","_","-","="},IF(OR($D117 &gt;= AZ$6, $E117 &lt; AY$6), 0, 1)+IF(OR($F117 &gt;= AZ$6, $G117 &lt; AY$6), 0, 2)+1)</f>
        <v/>
      </c>
      <c r="AZ117" s="71" t="str">
        <f ca="1">INDEX({"","_","-","="},IF(OR($D117 &gt;= BA$6, $E117 &lt; AZ$6), 0, 1)+IF(OR($F117 &gt;= BA$6, $G117 &lt; AZ$6), 0, 2)+1)</f>
        <v/>
      </c>
      <c r="BA117" s="71" t="str">
        <f ca="1">INDEX({"","_","-","="},IF(OR($D117 &gt;= BB$6, $E117 &lt; BA$6), 0, 1)+IF(OR($F117 &gt;= BB$6, $G117 &lt; BA$6), 0, 2)+1)</f>
        <v/>
      </c>
      <c r="BB117" s="71" t="str">
        <f ca="1">INDEX({"","_","-","="},IF(OR($D117 &gt;= BC$6, $E117 &lt; BB$6), 0, 1)+IF(OR($F117 &gt;= BC$6, $G117 &lt; BB$6), 0, 2)+1)</f>
        <v/>
      </c>
      <c r="BC117" s="71" t="str">
        <f ca="1">INDEX({"","_","-","="},IF(OR($D117 &gt;= BD$6, $E117 &lt; BC$6), 0, 1)+IF(OR($F117 &gt;= BD$6, $G117 &lt; BC$6), 0, 2)+1)</f>
        <v/>
      </c>
      <c r="BD117" s="71" t="str">
        <f ca="1">INDEX({"","_","-","="},IF(OR($D117 &gt;= BE$6, $E117 &lt; BD$6), 0, 1)+IF(OR($F117 &gt;= BE$6, $G117 &lt; BD$6), 0, 2)+1)</f>
        <v/>
      </c>
      <c r="BE117" s="71" t="str">
        <f ca="1">INDEX({"","_","-","="},IF(OR($D117 &gt;= BF$6, $E117 &lt; BE$6), 0, 1)+IF(OR($F117 &gt;= BF$6, $G117 &lt; BE$6), 0, 2)+1)</f>
        <v/>
      </c>
      <c r="BF117" s="71" t="str">
        <f ca="1">INDEX({"","_","-","="},IF(OR($D117 &gt;= BG$6, $E117 &lt; BF$6), 0, 1)+IF(OR($F117 &gt;= BG$6, $G117 &lt; BF$6), 0, 2)+1)</f>
        <v/>
      </c>
      <c r="BG117" s="71" t="str">
        <f ca="1">INDEX({"","_","-","="},IF(OR($D117 &gt;= BH$6, $E117 &lt; BG$6), 0, 1)+IF(OR($F117 &gt;= BH$6, $G117 &lt; BG$6), 0, 2)+1)</f>
        <v/>
      </c>
      <c r="BH117" s="71" t="str">
        <f ca="1">INDEX({"","_","-","="},IF(OR($D117 &gt;= BI$6, $E117 &lt; BH$6), 0, 1)+IF(OR($F117 &gt;= BI$6, $G117 &lt; BH$6), 0, 2)+1)</f>
        <v/>
      </c>
      <c r="BI117" s="71" t="str">
        <f ca="1">INDEX({"","_","-","="},IF(OR($D117 &gt;= BJ$6, $E117 &lt; BI$6), 0, 1)+IF(OR($F117 &gt;= BJ$6, $G117 &lt; BI$6), 0, 2)+1)</f>
        <v/>
      </c>
      <c r="BJ117" s="71" t="str">
        <f ca="1">INDEX({"","_","-","="},IF(OR($D117 &gt;= BK$6, $E117 &lt; BJ$6), 0, 1)+IF(OR($F117 &gt;= BK$6, $G117 &lt; BJ$6), 0, 2)+1)</f>
        <v/>
      </c>
      <c r="BK117" s="71" t="str">
        <f ca="1">INDEX({"","_","-","="},IF(OR($D117 &gt;= BL$6, $E117 &lt; BK$6), 0, 1)+IF(OR($F117 &gt;= BL$6, $G117 &lt; BK$6), 0, 2)+1)</f>
        <v/>
      </c>
      <c r="BL117" s="71" t="str">
        <f ca="1">INDEX({"","_","-","="},IF(OR($D117 &gt;= BM$6, $E117 &lt; BL$6), 0, 1)+IF(OR($F117 &gt;= BM$6, $G117 &lt; BL$6), 0, 2)+1)</f>
        <v/>
      </c>
      <c r="BM117" s="71" t="str">
        <f ca="1">INDEX({"","_","-","="},IF(OR($D117 &gt;= BN$6, $E117 &lt; BM$6), 0, 1)+IF(OR($F117 &gt;= BN$6, $G117 &lt; BM$6), 0, 2)+1)</f>
        <v/>
      </c>
      <c r="BN117" s="71" t="str">
        <f ca="1">INDEX({"","_","-","="},IF(OR($D117 &gt;= BO$6, $E117 &lt; BN$6), 0, 1)+IF(OR($F117 &gt;= BO$6, $G117 &lt; BN$6), 0, 2)+1)</f>
        <v/>
      </c>
      <c r="BO117" s="71" t="str">
        <f ca="1">INDEX({"","_","-","="},IF(OR($D117 &gt;= BP$6, $E117 &lt; BO$6), 0, 1)+IF(OR($F117 &gt;= BP$6, $G117 &lt; BO$6), 0, 2)+1)</f>
        <v/>
      </c>
      <c r="BP117" s="71" t="str">
        <f ca="1">INDEX({"","_","-","="},IF(OR($D117 &gt;= BQ$6, $E117 &lt; BP$6), 0, 1)+IF(OR($F117 &gt;= BQ$6, $G117 &lt; BP$6), 0, 2)+1)</f>
        <v/>
      </c>
      <c r="BQ117" s="71" t="str">
        <f ca="1">INDEX({"","_","-","="},IF(OR($D117 &gt;= BR$6, $E117 &lt; BQ$6), 0, 1)+IF(OR($F117 &gt;= BR$6, $G117 &lt; BQ$6), 0, 2)+1)</f>
        <v/>
      </c>
      <c r="BR117" s="71" t="str">
        <f ca="1">INDEX({"","_","-","="},IF(OR($D117 &gt;= BS$6, $E117 &lt; BR$6), 0, 1)+IF(OR($F117 &gt;= BS$6, $G117 &lt; BR$6), 0, 2)+1)</f>
        <v/>
      </c>
      <c r="BS117" s="71" t="str">
        <f ca="1">INDEX({"","_","-","="},IF(OR($D117 &gt;= BT$6, $E117 &lt; BS$6), 0, 1)+IF(OR($F117 &gt;= BT$6, $G117 &lt; BS$6), 0, 2)+1)</f>
        <v/>
      </c>
      <c r="BT117" s="71" t="str">
        <f ca="1">INDEX({"","_","-","="},IF(OR($D117 &gt;= BU$6, $E117 &lt; BT$6), 0, 1)+IF(OR($F117 &gt;= BU$6, $G117 &lt; BT$6), 0, 2)+1)</f>
        <v/>
      </c>
      <c r="BU117" s="71" t="str">
        <f ca="1">INDEX({"","_","-","="},IF(OR($D117 &gt;= BV$6, $E117 &lt; BU$6), 0, 1)+IF(OR($F117 &gt;= BV$6, $G117 &lt; BU$6), 0, 2)+1)</f>
        <v/>
      </c>
      <c r="BV117" s="71" t="str">
        <f ca="1">INDEX({"","_","-","="},IF(OR($D117 &gt;= BW$6, $E117 &lt; BV$6), 0, 1)+IF(OR($F117 &gt;= BW$6, $G117 &lt; BV$6), 0, 2)+1)</f>
        <v/>
      </c>
      <c r="BW117" s="71" t="str">
        <f ca="1">INDEX({"","_","-","="},IF(OR($D117 &gt;= BX$6, $E117 &lt; BW$6), 0, 1)+IF(OR($F117 &gt;= BX$6, $G117 &lt; BW$6), 0, 2)+1)</f>
        <v/>
      </c>
      <c r="BX117" s="71" t="str">
        <f ca="1">INDEX({"","_","-","="},IF(OR($D117 &gt;= BY$6, $E117 &lt; BX$6), 0, 1)+IF(OR($F117 &gt;= BY$6, $G117 &lt; BX$6), 0, 2)+1)</f>
        <v/>
      </c>
      <c r="BY117" s="71" t="str">
        <f ca="1">INDEX({"","_","-","="},IF(OR($D117 &gt;= BZ$6, $E117 &lt; BY$6), 0, 1)+IF(OR($F117 &gt;= BZ$6, $G117 &lt; BY$6), 0, 2)+1)</f>
        <v/>
      </c>
      <c r="BZ117" s="71" t="str">
        <f ca="1">INDEX({"","_","-","="},IF(OR($D117 &gt;= CA$6, $E117 &lt; BZ$6), 0, 1)+IF(OR($F117 &gt;= CA$6, $G117 &lt; BZ$6), 0, 2)+1)</f>
        <v/>
      </c>
      <c r="CA117" s="71" t="str">
        <f ca="1">INDEX({"","_","-","="},IF(OR($D117 &gt;= CB$6, $E117 &lt; CA$6), 0, 1)+IF(OR($F117 &gt;= CB$6, $G117 &lt; CA$6), 0, 2)+1)</f>
        <v/>
      </c>
      <c r="CB117" s="71" t="str">
        <f ca="1">INDEX({"","_","-","="},IF(OR($D117 &gt;= CC$6, $E117 &lt; CB$6), 0, 1)+IF(OR($F117 &gt;= CC$6, $G117 &lt; CB$6), 0, 2)+1)</f>
        <v/>
      </c>
      <c r="CC117" s="71" t="str">
        <f ca="1">INDEX({"","_","-","="},IF(OR($D117 &gt;= CD$6, $E117 &lt; CC$6), 0, 1)+IF(OR($F117 &gt;= CD$6, $G117 &lt; CC$6), 0, 2)+1)</f>
        <v/>
      </c>
      <c r="CD117" s="71" t="str">
        <f ca="1">INDEX({"","_","-","="},IF(OR($D117 &gt;= CE$6, $E117 &lt; CD$6), 0, 1)+IF(OR($F117 &gt;= CE$6, $G117 &lt; CD$6), 0, 2)+1)</f>
        <v/>
      </c>
    </row>
    <row r="118" spans="1:82">
      <c r="A118" s="8" t="str">
        <f ca="1">IF('临-进度'!N113,'临-进度'!$A113,"")</f>
        <v/>
      </c>
      <c r="B118" s="8" t="str">
        <f ca="1">IF('临-进度'!N113,'临-进度'!$B113,"")</f>
        <v/>
      </c>
      <c r="C118" s="8" t="str">
        <f ca="1">IF('临-进度'!N113,'临-进度'!$F113,"")</f>
        <v/>
      </c>
      <c r="D118" s="42" t="str">
        <f ca="1">IF('临-进度'!$N113,'临-进度'!$J113,"")</f>
        <v/>
      </c>
      <c r="E118" s="42" t="str">
        <f ca="1">IF('临-进度'!$N113,'临-进度'!$AF113,"")</f>
        <v/>
      </c>
      <c r="F118" s="42" t="str">
        <f ca="1">IF('临-进度'!$N113,'临-进度'!$K113,"")</f>
        <v/>
      </c>
      <c r="G118" s="76" t="str">
        <f ca="1">IF('临-进度'!$N113,'临-进度'!$AG113,"")</f>
        <v/>
      </c>
      <c r="H118" s="71" t="str">
        <f ca="1">INDEX({"","_","-","="},IF(OR($D118 &gt;= I$6, $E118 &lt; H$6), 0, 1)+IF(OR($F118 &gt;= I$6, $G118 &lt; H$6), 0, 2)+1)</f>
        <v/>
      </c>
      <c r="I118" s="71" t="str">
        <f ca="1">INDEX({"","_","-","="},IF(OR($D118 &gt;= J$6, $E118 &lt; I$6), 0, 1)+IF(OR($F118 &gt;= J$6, $G118 &lt; I$6), 0, 2)+1)</f>
        <v/>
      </c>
      <c r="J118" s="71" t="str">
        <f ca="1">INDEX({"","_","-","="},IF(OR($D118 &gt;= K$6, $E118 &lt; J$6), 0, 1)+IF(OR($F118 &gt;= K$6, $G118 &lt; J$6), 0, 2)+1)</f>
        <v/>
      </c>
      <c r="K118" s="71" t="str">
        <f ca="1">INDEX({"","_","-","="},IF(OR($D118 &gt;= L$6, $E118 &lt; K$6), 0, 1)+IF(OR($F118 &gt;= L$6, $G118 &lt; K$6), 0, 2)+1)</f>
        <v/>
      </c>
      <c r="L118" s="71" t="str">
        <f ca="1">INDEX({"","_","-","="},IF(OR($D118 &gt;= M$6, $E118 &lt; L$6), 0, 1)+IF(OR($F118 &gt;= M$6, $G118 &lt; L$6), 0, 2)+1)</f>
        <v/>
      </c>
      <c r="M118" s="71" t="str">
        <f ca="1">INDEX({"","_","-","="},IF(OR($D118 &gt;= N$6, $E118 &lt; M$6), 0, 1)+IF(OR($F118 &gt;= N$6, $G118 &lt; M$6), 0, 2)+1)</f>
        <v/>
      </c>
      <c r="N118" s="71" t="str">
        <f ca="1">INDEX({"","_","-","="},IF(OR($D118 &gt;= O$6, $E118 &lt; N$6), 0, 1)+IF(OR($F118 &gt;= O$6, $G118 &lt; N$6), 0, 2)+1)</f>
        <v/>
      </c>
      <c r="O118" s="71" t="str">
        <f ca="1">INDEX({"","_","-","="},IF(OR($D118 &gt;= P$6, $E118 &lt; O$6), 0, 1)+IF(OR($F118 &gt;= P$6, $G118 &lt; O$6), 0, 2)+1)</f>
        <v/>
      </c>
      <c r="P118" s="71" t="str">
        <f ca="1">INDEX({"","_","-","="},IF(OR($D118 &gt;= Q$6, $E118 &lt; P$6), 0, 1)+IF(OR($F118 &gt;= Q$6, $G118 &lt; P$6), 0, 2)+1)</f>
        <v/>
      </c>
      <c r="Q118" s="71" t="str">
        <f ca="1">INDEX({"","_","-","="},IF(OR($D118 &gt;= R$6, $E118 &lt; Q$6), 0, 1)+IF(OR($F118 &gt;= R$6, $G118 &lt; Q$6), 0, 2)+1)</f>
        <v/>
      </c>
      <c r="R118" s="71" t="str">
        <f ca="1">INDEX({"","_","-","="},IF(OR($D118 &gt;= S$6, $E118 &lt; R$6), 0, 1)+IF(OR($F118 &gt;= S$6, $G118 &lt; R$6), 0, 2)+1)</f>
        <v/>
      </c>
      <c r="S118" s="71" t="str">
        <f ca="1">INDEX({"","_","-","="},IF(OR($D118 &gt;= T$6, $E118 &lt; S$6), 0, 1)+IF(OR($F118 &gt;= T$6, $G118 &lt; S$6), 0, 2)+1)</f>
        <v/>
      </c>
      <c r="T118" s="71" t="str">
        <f ca="1">INDEX({"","_","-","="},IF(OR($D118 &gt;= U$6, $E118 &lt; T$6), 0, 1)+IF(OR($F118 &gt;= U$6, $G118 &lt; T$6), 0, 2)+1)</f>
        <v/>
      </c>
      <c r="U118" s="71" t="str">
        <f ca="1">INDEX({"","_","-","="},IF(OR($D118 &gt;= V$6, $E118 &lt; U$6), 0, 1)+IF(OR($F118 &gt;= V$6, $G118 &lt; U$6), 0, 2)+1)</f>
        <v/>
      </c>
      <c r="V118" s="71" t="str">
        <f ca="1">INDEX({"","_","-","="},IF(OR($D118 &gt;= W$6, $E118 &lt; V$6), 0, 1)+IF(OR($F118 &gt;= W$6, $G118 &lt; V$6), 0, 2)+1)</f>
        <v/>
      </c>
      <c r="W118" s="71" t="str">
        <f ca="1">INDEX({"","_","-","="},IF(OR($D118 &gt;= X$6, $E118 &lt; W$6), 0, 1)+IF(OR($F118 &gt;= X$6, $G118 &lt; W$6), 0, 2)+1)</f>
        <v/>
      </c>
      <c r="X118" s="71" t="str">
        <f ca="1">INDEX({"","_","-","="},IF(OR($D118 &gt;= Y$6, $E118 &lt; X$6), 0, 1)+IF(OR($F118 &gt;= Y$6, $G118 &lt; X$6), 0, 2)+1)</f>
        <v/>
      </c>
      <c r="Y118" s="71" t="str">
        <f ca="1">INDEX({"","_","-","="},IF(OR($D118 &gt;= Z$6, $E118 &lt; Y$6), 0, 1)+IF(OR($F118 &gt;= Z$6, $G118 &lt; Y$6), 0, 2)+1)</f>
        <v/>
      </c>
      <c r="Z118" s="71" t="str">
        <f ca="1">INDEX({"","_","-","="},IF(OR($D118 &gt;= AA$6, $E118 &lt; Z$6), 0, 1)+IF(OR($F118 &gt;= AA$6, $G118 &lt; Z$6), 0, 2)+1)</f>
        <v/>
      </c>
      <c r="AA118" s="71" t="str">
        <f ca="1">INDEX({"","_","-","="},IF(OR($D118 &gt;= AB$6, $E118 &lt; AA$6), 0, 1)+IF(OR($F118 &gt;= AB$6, $G118 &lt; AA$6), 0, 2)+1)</f>
        <v/>
      </c>
      <c r="AB118" s="71" t="str">
        <f ca="1">INDEX({"","_","-","="},IF(OR($D118 &gt;= AC$6, $E118 &lt; AB$6), 0, 1)+IF(OR($F118 &gt;= AC$6, $G118 &lt; AB$6), 0, 2)+1)</f>
        <v/>
      </c>
      <c r="AC118" s="71" t="str">
        <f ca="1">INDEX({"","_","-","="},IF(OR($D118 &gt;= AD$6, $E118 &lt; AC$6), 0, 1)+IF(OR($F118 &gt;= AD$6, $G118 &lt; AC$6), 0, 2)+1)</f>
        <v/>
      </c>
      <c r="AD118" s="71" t="str">
        <f ca="1">INDEX({"","_","-","="},IF(OR($D118 &gt;= AE$6, $E118 &lt; AD$6), 0, 1)+IF(OR($F118 &gt;= AE$6, $G118 &lt; AD$6), 0, 2)+1)</f>
        <v/>
      </c>
      <c r="AE118" s="71" t="str">
        <f ca="1">INDEX({"","_","-","="},IF(OR($D118 &gt;= AF$6, $E118 &lt; AE$6), 0, 1)+IF(OR($F118 &gt;= AF$6, $G118 &lt; AE$6), 0, 2)+1)</f>
        <v/>
      </c>
      <c r="AF118" s="71" t="str">
        <f ca="1">INDEX({"","_","-","="},IF(OR($D118 &gt;= AG$6, $E118 &lt; AF$6), 0, 1)+IF(OR($F118 &gt;= AG$6, $G118 &lt; AF$6), 0, 2)+1)</f>
        <v/>
      </c>
      <c r="AG118" s="71" t="str">
        <f ca="1">INDEX({"","_","-","="},IF(OR($D118 &gt;= AH$6, $E118 &lt; AG$6), 0, 1)+IF(OR($F118 &gt;= AH$6, $G118 &lt; AG$6), 0, 2)+1)</f>
        <v/>
      </c>
      <c r="AH118" s="71" t="str">
        <f ca="1">INDEX({"","_","-","="},IF(OR($D118 &gt;= AI$6, $E118 &lt; AH$6), 0, 1)+IF(OR($F118 &gt;= AI$6, $G118 &lt; AH$6), 0, 2)+1)</f>
        <v/>
      </c>
      <c r="AI118" s="71" t="str">
        <f ca="1">INDEX({"","_","-","="},IF(OR($D118 &gt;= AJ$6, $E118 &lt; AI$6), 0, 1)+IF(OR($F118 &gt;= AJ$6, $G118 &lt; AI$6), 0, 2)+1)</f>
        <v/>
      </c>
      <c r="AJ118" s="71" t="str">
        <f ca="1">INDEX({"","_","-","="},IF(OR($D118 &gt;= AK$6, $E118 &lt; AJ$6), 0, 1)+IF(OR($F118 &gt;= AK$6, $G118 &lt; AJ$6), 0, 2)+1)</f>
        <v/>
      </c>
      <c r="AK118" s="71" t="str">
        <f ca="1">INDEX({"","_","-","="},IF(OR($D118 &gt;= AL$6, $E118 &lt; AK$6), 0, 1)+IF(OR($F118 &gt;= AL$6, $G118 &lt; AK$6), 0, 2)+1)</f>
        <v/>
      </c>
      <c r="AL118" s="71" t="str">
        <f ca="1">INDEX({"","_","-","="},IF(OR($D118 &gt;= AM$6, $E118 &lt; AL$6), 0, 1)+IF(OR($F118 &gt;= AM$6, $G118 &lt; AL$6), 0, 2)+1)</f>
        <v/>
      </c>
      <c r="AM118" s="71" t="str">
        <f ca="1">INDEX({"","_","-","="},IF(OR($D118 &gt;= AN$6, $E118 &lt; AM$6), 0, 1)+IF(OR($F118 &gt;= AN$6, $G118 &lt; AM$6), 0, 2)+1)</f>
        <v/>
      </c>
      <c r="AN118" s="71" t="str">
        <f ca="1">INDEX({"","_","-","="},IF(OR($D118 &gt;= AO$6, $E118 &lt; AN$6), 0, 1)+IF(OR($F118 &gt;= AO$6, $G118 &lt; AN$6), 0, 2)+1)</f>
        <v/>
      </c>
      <c r="AO118" s="71" t="str">
        <f ca="1">INDEX({"","_","-","="},IF(OR($D118 &gt;= AP$6, $E118 &lt; AO$6), 0, 1)+IF(OR($F118 &gt;= AP$6, $G118 &lt; AO$6), 0, 2)+1)</f>
        <v/>
      </c>
      <c r="AP118" s="71" t="str">
        <f ca="1">INDEX({"","_","-","="},IF(OR($D118 &gt;= AQ$6, $E118 &lt; AP$6), 0, 1)+IF(OR($F118 &gt;= AQ$6, $G118 &lt; AP$6), 0, 2)+1)</f>
        <v/>
      </c>
      <c r="AQ118" s="71" t="str">
        <f ca="1">INDEX({"","_","-","="},IF(OR($D118 &gt;= AR$6, $E118 &lt; AQ$6), 0, 1)+IF(OR($F118 &gt;= AR$6, $G118 &lt; AQ$6), 0, 2)+1)</f>
        <v/>
      </c>
      <c r="AR118" s="71" t="str">
        <f ca="1">INDEX({"","_","-","="},IF(OR($D118 &gt;= AS$6, $E118 &lt; AR$6), 0, 1)+IF(OR($F118 &gt;= AS$6, $G118 &lt; AR$6), 0, 2)+1)</f>
        <v/>
      </c>
      <c r="AS118" s="71" t="str">
        <f ca="1">INDEX({"","_","-","="},IF(OR($D118 &gt;= AT$6, $E118 &lt; AS$6), 0, 1)+IF(OR($F118 &gt;= AT$6, $G118 &lt; AS$6), 0, 2)+1)</f>
        <v/>
      </c>
      <c r="AT118" s="71" t="str">
        <f ca="1">INDEX({"","_","-","="},IF(OR($D118 &gt;= AU$6, $E118 &lt; AT$6), 0, 1)+IF(OR($F118 &gt;= AU$6, $G118 &lt; AT$6), 0, 2)+1)</f>
        <v/>
      </c>
      <c r="AU118" s="71" t="str">
        <f ca="1">INDEX({"","_","-","="},IF(OR($D118 &gt;= AV$6, $E118 &lt; AU$6), 0, 1)+IF(OR($F118 &gt;= AV$6, $G118 &lt; AU$6), 0, 2)+1)</f>
        <v/>
      </c>
      <c r="AV118" s="71" t="str">
        <f ca="1">INDEX({"","_","-","="},IF(OR($D118 &gt;= AW$6, $E118 &lt; AV$6), 0, 1)+IF(OR($F118 &gt;= AW$6, $G118 &lt; AV$6), 0, 2)+1)</f>
        <v/>
      </c>
      <c r="AW118" s="71" t="str">
        <f ca="1">INDEX({"","_","-","="},IF(OR($D118 &gt;= AX$6, $E118 &lt; AW$6), 0, 1)+IF(OR($F118 &gt;= AX$6, $G118 &lt; AW$6), 0, 2)+1)</f>
        <v/>
      </c>
      <c r="AX118" s="71" t="str">
        <f ca="1">INDEX({"","_","-","="},IF(OR($D118 &gt;= AY$6, $E118 &lt; AX$6), 0, 1)+IF(OR($F118 &gt;= AY$6, $G118 &lt; AX$6), 0, 2)+1)</f>
        <v/>
      </c>
      <c r="AY118" s="71" t="str">
        <f ca="1">INDEX({"","_","-","="},IF(OR($D118 &gt;= AZ$6, $E118 &lt; AY$6), 0, 1)+IF(OR($F118 &gt;= AZ$6, $G118 &lt; AY$6), 0, 2)+1)</f>
        <v/>
      </c>
      <c r="AZ118" s="71" t="str">
        <f ca="1">INDEX({"","_","-","="},IF(OR($D118 &gt;= BA$6, $E118 &lt; AZ$6), 0, 1)+IF(OR($F118 &gt;= BA$6, $G118 &lt; AZ$6), 0, 2)+1)</f>
        <v/>
      </c>
      <c r="BA118" s="71" t="str">
        <f ca="1">INDEX({"","_","-","="},IF(OR($D118 &gt;= BB$6, $E118 &lt; BA$6), 0, 1)+IF(OR($F118 &gt;= BB$6, $G118 &lt; BA$6), 0, 2)+1)</f>
        <v/>
      </c>
      <c r="BB118" s="71" t="str">
        <f ca="1">INDEX({"","_","-","="},IF(OR($D118 &gt;= BC$6, $E118 &lt; BB$6), 0, 1)+IF(OR($F118 &gt;= BC$6, $G118 &lt; BB$6), 0, 2)+1)</f>
        <v/>
      </c>
      <c r="BC118" s="71" t="str">
        <f ca="1">INDEX({"","_","-","="},IF(OR($D118 &gt;= BD$6, $E118 &lt; BC$6), 0, 1)+IF(OR($F118 &gt;= BD$6, $G118 &lt; BC$6), 0, 2)+1)</f>
        <v/>
      </c>
      <c r="BD118" s="71" t="str">
        <f ca="1">INDEX({"","_","-","="},IF(OR($D118 &gt;= BE$6, $E118 &lt; BD$6), 0, 1)+IF(OR($F118 &gt;= BE$6, $G118 &lt; BD$6), 0, 2)+1)</f>
        <v/>
      </c>
      <c r="BE118" s="71" t="str">
        <f ca="1">INDEX({"","_","-","="},IF(OR($D118 &gt;= BF$6, $E118 &lt; BE$6), 0, 1)+IF(OR($F118 &gt;= BF$6, $G118 &lt; BE$6), 0, 2)+1)</f>
        <v/>
      </c>
      <c r="BF118" s="71" t="str">
        <f ca="1">INDEX({"","_","-","="},IF(OR($D118 &gt;= BG$6, $E118 &lt; BF$6), 0, 1)+IF(OR($F118 &gt;= BG$6, $G118 &lt; BF$6), 0, 2)+1)</f>
        <v/>
      </c>
      <c r="BG118" s="71" t="str">
        <f ca="1">INDEX({"","_","-","="},IF(OR($D118 &gt;= BH$6, $E118 &lt; BG$6), 0, 1)+IF(OR($F118 &gt;= BH$6, $G118 &lt; BG$6), 0, 2)+1)</f>
        <v/>
      </c>
      <c r="BH118" s="71" t="str">
        <f ca="1">INDEX({"","_","-","="},IF(OR($D118 &gt;= BI$6, $E118 &lt; BH$6), 0, 1)+IF(OR($F118 &gt;= BI$6, $G118 &lt; BH$6), 0, 2)+1)</f>
        <v/>
      </c>
      <c r="BI118" s="71" t="str">
        <f ca="1">INDEX({"","_","-","="},IF(OR($D118 &gt;= BJ$6, $E118 &lt; BI$6), 0, 1)+IF(OR($F118 &gt;= BJ$6, $G118 &lt; BI$6), 0, 2)+1)</f>
        <v/>
      </c>
      <c r="BJ118" s="71" t="str">
        <f ca="1">INDEX({"","_","-","="},IF(OR($D118 &gt;= BK$6, $E118 &lt; BJ$6), 0, 1)+IF(OR($F118 &gt;= BK$6, $G118 &lt; BJ$6), 0, 2)+1)</f>
        <v/>
      </c>
      <c r="BK118" s="71" t="str">
        <f ca="1">INDEX({"","_","-","="},IF(OR($D118 &gt;= BL$6, $E118 &lt; BK$6), 0, 1)+IF(OR($F118 &gt;= BL$6, $G118 &lt; BK$6), 0, 2)+1)</f>
        <v/>
      </c>
      <c r="BL118" s="71" t="str">
        <f ca="1">INDEX({"","_","-","="},IF(OR($D118 &gt;= BM$6, $E118 &lt; BL$6), 0, 1)+IF(OR($F118 &gt;= BM$6, $G118 &lt; BL$6), 0, 2)+1)</f>
        <v/>
      </c>
      <c r="BM118" s="71" t="str">
        <f ca="1">INDEX({"","_","-","="},IF(OR($D118 &gt;= BN$6, $E118 &lt; BM$6), 0, 1)+IF(OR($F118 &gt;= BN$6, $G118 &lt; BM$6), 0, 2)+1)</f>
        <v/>
      </c>
      <c r="BN118" s="71" t="str">
        <f ca="1">INDEX({"","_","-","="},IF(OR($D118 &gt;= BO$6, $E118 &lt; BN$6), 0, 1)+IF(OR($F118 &gt;= BO$6, $G118 &lt; BN$6), 0, 2)+1)</f>
        <v/>
      </c>
      <c r="BO118" s="71" t="str">
        <f ca="1">INDEX({"","_","-","="},IF(OR($D118 &gt;= BP$6, $E118 &lt; BO$6), 0, 1)+IF(OR($F118 &gt;= BP$6, $G118 &lt; BO$6), 0, 2)+1)</f>
        <v/>
      </c>
      <c r="BP118" s="71" t="str">
        <f ca="1">INDEX({"","_","-","="},IF(OR($D118 &gt;= BQ$6, $E118 &lt; BP$6), 0, 1)+IF(OR($F118 &gt;= BQ$6, $G118 &lt; BP$6), 0, 2)+1)</f>
        <v/>
      </c>
      <c r="BQ118" s="71" t="str">
        <f ca="1">INDEX({"","_","-","="},IF(OR($D118 &gt;= BR$6, $E118 &lt; BQ$6), 0, 1)+IF(OR($F118 &gt;= BR$6, $G118 &lt; BQ$6), 0, 2)+1)</f>
        <v/>
      </c>
      <c r="BR118" s="71" t="str">
        <f ca="1">INDEX({"","_","-","="},IF(OR($D118 &gt;= BS$6, $E118 &lt; BR$6), 0, 1)+IF(OR($F118 &gt;= BS$6, $G118 &lt; BR$6), 0, 2)+1)</f>
        <v/>
      </c>
      <c r="BS118" s="71" t="str">
        <f ca="1">INDEX({"","_","-","="},IF(OR($D118 &gt;= BT$6, $E118 &lt; BS$6), 0, 1)+IF(OR($F118 &gt;= BT$6, $G118 &lt; BS$6), 0, 2)+1)</f>
        <v/>
      </c>
      <c r="BT118" s="71" t="str">
        <f ca="1">INDEX({"","_","-","="},IF(OR($D118 &gt;= BU$6, $E118 &lt; BT$6), 0, 1)+IF(OR($F118 &gt;= BU$6, $G118 &lt; BT$6), 0, 2)+1)</f>
        <v/>
      </c>
      <c r="BU118" s="71" t="str">
        <f ca="1">INDEX({"","_","-","="},IF(OR($D118 &gt;= BV$6, $E118 &lt; BU$6), 0, 1)+IF(OR($F118 &gt;= BV$6, $G118 &lt; BU$6), 0, 2)+1)</f>
        <v/>
      </c>
      <c r="BV118" s="71" t="str">
        <f ca="1">INDEX({"","_","-","="},IF(OR($D118 &gt;= BW$6, $E118 &lt; BV$6), 0, 1)+IF(OR($F118 &gt;= BW$6, $G118 &lt; BV$6), 0, 2)+1)</f>
        <v/>
      </c>
      <c r="BW118" s="71" t="str">
        <f ca="1">INDEX({"","_","-","="},IF(OR($D118 &gt;= BX$6, $E118 &lt; BW$6), 0, 1)+IF(OR($F118 &gt;= BX$6, $G118 &lt; BW$6), 0, 2)+1)</f>
        <v/>
      </c>
      <c r="BX118" s="71" t="str">
        <f ca="1">INDEX({"","_","-","="},IF(OR($D118 &gt;= BY$6, $E118 &lt; BX$6), 0, 1)+IF(OR($F118 &gt;= BY$6, $G118 &lt; BX$6), 0, 2)+1)</f>
        <v/>
      </c>
      <c r="BY118" s="71" t="str">
        <f ca="1">INDEX({"","_","-","="},IF(OR($D118 &gt;= BZ$6, $E118 &lt; BY$6), 0, 1)+IF(OR($F118 &gt;= BZ$6, $G118 &lt; BY$6), 0, 2)+1)</f>
        <v/>
      </c>
      <c r="BZ118" s="71" t="str">
        <f ca="1">INDEX({"","_","-","="},IF(OR($D118 &gt;= CA$6, $E118 &lt; BZ$6), 0, 1)+IF(OR($F118 &gt;= CA$6, $G118 &lt; BZ$6), 0, 2)+1)</f>
        <v/>
      </c>
      <c r="CA118" s="71" t="str">
        <f ca="1">INDEX({"","_","-","="},IF(OR($D118 &gt;= CB$6, $E118 &lt; CA$6), 0, 1)+IF(OR($F118 &gt;= CB$6, $G118 &lt; CA$6), 0, 2)+1)</f>
        <v/>
      </c>
      <c r="CB118" s="71" t="str">
        <f ca="1">INDEX({"","_","-","="},IF(OR($D118 &gt;= CC$6, $E118 &lt; CB$6), 0, 1)+IF(OR($F118 &gt;= CC$6, $G118 &lt; CB$6), 0, 2)+1)</f>
        <v/>
      </c>
      <c r="CC118" s="71" t="str">
        <f ca="1">INDEX({"","_","-","="},IF(OR($D118 &gt;= CD$6, $E118 &lt; CC$6), 0, 1)+IF(OR($F118 &gt;= CD$6, $G118 &lt; CC$6), 0, 2)+1)</f>
        <v/>
      </c>
      <c r="CD118" s="71" t="str">
        <f ca="1">INDEX({"","_","-","="},IF(OR($D118 &gt;= CE$6, $E118 &lt; CD$6), 0, 1)+IF(OR($F118 &gt;= CE$6, $G118 &lt; CD$6), 0, 2)+1)</f>
        <v/>
      </c>
    </row>
    <row r="119" spans="1:82">
      <c r="A119" s="8" t="str">
        <f ca="1">IF('临-进度'!N114,'临-进度'!$A114,"")</f>
        <v/>
      </c>
      <c r="B119" s="8" t="str">
        <f ca="1">IF('临-进度'!N114,'临-进度'!$B114,"")</f>
        <v/>
      </c>
      <c r="C119" s="8" t="str">
        <f ca="1">IF('临-进度'!N114,'临-进度'!$F114,"")</f>
        <v/>
      </c>
      <c r="D119" s="42" t="str">
        <f ca="1">IF('临-进度'!$N114,'临-进度'!$J114,"")</f>
        <v/>
      </c>
      <c r="E119" s="42" t="str">
        <f ca="1">IF('临-进度'!$N114,'临-进度'!$AF114,"")</f>
        <v/>
      </c>
      <c r="F119" s="42" t="str">
        <f ca="1">IF('临-进度'!$N114,'临-进度'!$K114,"")</f>
        <v/>
      </c>
      <c r="G119" s="76" t="str">
        <f ca="1">IF('临-进度'!$N114,'临-进度'!$AG114,"")</f>
        <v/>
      </c>
      <c r="H119" s="71" t="str">
        <f ca="1">INDEX({"","_","-","="},IF(OR($D119 &gt;= I$6, $E119 &lt; H$6), 0, 1)+IF(OR($F119 &gt;= I$6, $G119 &lt; H$6), 0, 2)+1)</f>
        <v/>
      </c>
      <c r="I119" s="71" t="str">
        <f ca="1">INDEX({"","_","-","="},IF(OR($D119 &gt;= J$6, $E119 &lt; I$6), 0, 1)+IF(OR($F119 &gt;= J$6, $G119 &lt; I$6), 0, 2)+1)</f>
        <v/>
      </c>
      <c r="J119" s="71" t="str">
        <f ca="1">INDEX({"","_","-","="},IF(OR($D119 &gt;= K$6, $E119 &lt; J$6), 0, 1)+IF(OR($F119 &gt;= K$6, $G119 &lt; J$6), 0, 2)+1)</f>
        <v/>
      </c>
      <c r="K119" s="71" t="str">
        <f ca="1">INDEX({"","_","-","="},IF(OR($D119 &gt;= L$6, $E119 &lt; K$6), 0, 1)+IF(OR($F119 &gt;= L$6, $G119 &lt; K$6), 0, 2)+1)</f>
        <v/>
      </c>
      <c r="L119" s="71" t="str">
        <f ca="1">INDEX({"","_","-","="},IF(OR($D119 &gt;= M$6, $E119 &lt; L$6), 0, 1)+IF(OR($F119 &gt;= M$6, $G119 &lt; L$6), 0, 2)+1)</f>
        <v/>
      </c>
      <c r="M119" s="71" t="str">
        <f ca="1">INDEX({"","_","-","="},IF(OR($D119 &gt;= N$6, $E119 &lt; M$6), 0, 1)+IF(OR($F119 &gt;= N$6, $G119 &lt; M$6), 0, 2)+1)</f>
        <v/>
      </c>
      <c r="N119" s="71" t="str">
        <f ca="1">INDEX({"","_","-","="},IF(OR($D119 &gt;= O$6, $E119 &lt; N$6), 0, 1)+IF(OR($F119 &gt;= O$6, $G119 &lt; N$6), 0, 2)+1)</f>
        <v/>
      </c>
      <c r="O119" s="71" t="str">
        <f ca="1">INDEX({"","_","-","="},IF(OR($D119 &gt;= P$6, $E119 &lt; O$6), 0, 1)+IF(OR($F119 &gt;= P$6, $G119 &lt; O$6), 0, 2)+1)</f>
        <v/>
      </c>
      <c r="P119" s="71" t="str">
        <f ca="1">INDEX({"","_","-","="},IF(OR($D119 &gt;= Q$6, $E119 &lt; P$6), 0, 1)+IF(OR($F119 &gt;= Q$6, $G119 &lt; P$6), 0, 2)+1)</f>
        <v/>
      </c>
      <c r="Q119" s="71" t="str">
        <f ca="1">INDEX({"","_","-","="},IF(OR($D119 &gt;= R$6, $E119 &lt; Q$6), 0, 1)+IF(OR($F119 &gt;= R$6, $G119 &lt; Q$6), 0, 2)+1)</f>
        <v/>
      </c>
      <c r="R119" s="71" t="str">
        <f ca="1">INDEX({"","_","-","="},IF(OR($D119 &gt;= S$6, $E119 &lt; R$6), 0, 1)+IF(OR($F119 &gt;= S$6, $G119 &lt; R$6), 0, 2)+1)</f>
        <v/>
      </c>
      <c r="S119" s="71" t="str">
        <f ca="1">INDEX({"","_","-","="},IF(OR($D119 &gt;= T$6, $E119 &lt; S$6), 0, 1)+IF(OR($F119 &gt;= T$6, $G119 &lt; S$6), 0, 2)+1)</f>
        <v/>
      </c>
      <c r="T119" s="71" t="str">
        <f ca="1">INDEX({"","_","-","="},IF(OR($D119 &gt;= U$6, $E119 &lt; T$6), 0, 1)+IF(OR($F119 &gt;= U$6, $G119 &lt; T$6), 0, 2)+1)</f>
        <v/>
      </c>
      <c r="U119" s="71" t="str">
        <f ca="1">INDEX({"","_","-","="},IF(OR($D119 &gt;= V$6, $E119 &lt; U$6), 0, 1)+IF(OR($F119 &gt;= V$6, $G119 &lt; U$6), 0, 2)+1)</f>
        <v/>
      </c>
      <c r="V119" s="71" t="str">
        <f ca="1">INDEX({"","_","-","="},IF(OR($D119 &gt;= W$6, $E119 &lt; V$6), 0, 1)+IF(OR($F119 &gt;= W$6, $G119 &lt; V$6), 0, 2)+1)</f>
        <v/>
      </c>
      <c r="W119" s="71" t="str">
        <f ca="1">INDEX({"","_","-","="},IF(OR($D119 &gt;= X$6, $E119 &lt; W$6), 0, 1)+IF(OR($F119 &gt;= X$6, $G119 &lt; W$6), 0, 2)+1)</f>
        <v/>
      </c>
      <c r="X119" s="71" t="str">
        <f ca="1">INDEX({"","_","-","="},IF(OR($D119 &gt;= Y$6, $E119 &lt; X$6), 0, 1)+IF(OR($F119 &gt;= Y$6, $G119 &lt; X$6), 0, 2)+1)</f>
        <v/>
      </c>
      <c r="Y119" s="71" t="str">
        <f ca="1">INDEX({"","_","-","="},IF(OR($D119 &gt;= Z$6, $E119 &lt; Y$6), 0, 1)+IF(OR($F119 &gt;= Z$6, $G119 &lt; Y$6), 0, 2)+1)</f>
        <v/>
      </c>
      <c r="Z119" s="71" t="str">
        <f ca="1">INDEX({"","_","-","="},IF(OR($D119 &gt;= AA$6, $E119 &lt; Z$6), 0, 1)+IF(OR($F119 &gt;= AA$6, $G119 &lt; Z$6), 0, 2)+1)</f>
        <v/>
      </c>
      <c r="AA119" s="71" t="str">
        <f ca="1">INDEX({"","_","-","="},IF(OR($D119 &gt;= AB$6, $E119 &lt; AA$6), 0, 1)+IF(OR($F119 &gt;= AB$6, $G119 &lt; AA$6), 0, 2)+1)</f>
        <v/>
      </c>
      <c r="AB119" s="71" t="str">
        <f ca="1">INDEX({"","_","-","="},IF(OR($D119 &gt;= AC$6, $E119 &lt; AB$6), 0, 1)+IF(OR($F119 &gt;= AC$6, $G119 &lt; AB$6), 0, 2)+1)</f>
        <v/>
      </c>
      <c r="AC119" s="71" t="str">
        <f ca="1">INDEX({"","_","-","="},IF(OR($D119 &gt;= AD$6, $E119 &lt; AC$6), 0, 1)+IF(OR($F119 &gt;= AD$6, $G119 &lt; AC$6), 0, 2)+1)</f>
        <v/>
      </c>
      <c r="AD119" s="71" t="str">
        <f ca="1">INDEX({"","_","-","="},IF(OR($D119 &gt;= AE$6, $E119 &lt; AD$6), 0, 1)+IF(OR($F119 &gt;= AE$6, $G119 &lt; AD$6), 0, 2)+1)</f>
        <v/>
      </c>
      <c r="AE119" s="71" t="str">
        <f ca="1">INDEX({"","_","-","="},IF(OR($D119 &gt;= AF$6, $E119 &lt; AE$6), 0, 1)+IF(OR($F119 &gt;= AF$6, $G119 &lt; AE$6), 0, 2)+1)</f>
        <v/>
      </c>
      <c r="AF119" s="71" t="str">
        <f ca="1">INDEX({"","_","-","="},IF(OR($D119 &gt;= AG$6, $E119 &lt; AF$6), 0, 1)+IF(OR($F119 &gt;= AG$6, $G119 &lt; AF$6), 0, 2)+1)</f>
        <v/>
      </c>
      <c r="AG119" s="71" t="str">
        <f ca="1">INDEX({"","_","-","="},IF(OR($D119 &gt;= AH$6, $E119 &lt; AG$6), 0, 1)+IF(OR($F119 &gt;= AH$6, $G119 &lt; AG$6), 0, 2)+1)</f>
        <v/>
      </c>
      <c r="AH119" s="71" t="str">
        <f ca="1">INDEX({"","_","-","="},IF(OR($D119 &gt;= AI$6, $E119 &lt; AH$6), 0, 1)+IF(OR($F119 &gt;= AI$6, $G119 &lt; AH$6), 0, 2)+1)</f>
        <v/>
      </c>
      <c r="AI119" s="71" t="str">
        <f ca="1">INDEX({"","_","-","="},IF(OR($D119 &gt;= AJ$6, $E119 &lt; AI$6), 0, 1)+IF(OR($F119 &gt;= AJ$6, $G119 &lt; AI$6), 0, 2)+1)</f>
        <v/>
      </c>
      <c r="AJ119" s="71" t="str">
        <f ca="1">INDEX({"","_","-","="},IF(OR($D119 &gt;= AK$6, $E119 &lt; AJ$6), 0, 1)+IF(OR($F119 &gt;= AK$6, $G119 &lt; AJ$6), 0, 2)+1)</f>
        <v/>
      </c>
      <c r="AK119" s="71" t="str">
        <f ca="1">INDEX({"","_","-","="},IF(OR($D119 &gt;= AL$6, $E119 &lt; AK$6), 0, 1)+IF(OR($F119 &gt;= AL$6, $G119 &lt; AK$6), 0, 2)+1)</f>
        <v/>
      </c>
      <c r="AL119" s="71" t="str">
        <f ca="1">INDEX({"","_","-","="},IF(OR($D119 &gt;= AM$6, $E119 &lt; AL$6), 0, 1)+IF(OR($F119 &gt;= AM$6, $G119 &lt; AL$6), 0, 2)+1)</f>
        <v/>
      </c>
      <c r="AM119" s="71" t="str">
        <f ca="1">INDEX({"","_","-","="},IF(OR($D119 &gt;= AN$6, $E119 &lt; AM$6), 0, 1)+IF(OR($F119 &gt;= AN$6, $G119 &lt; AM$6), 0, 2)+1)</f>
        <v/>
      </c>
      <c r="AN119" s="71" t="str">
        <f ca="1">INDEX({"","_","-","="},IF(OR($D119 &gt;= AO$6, $E119 &lt; AN$6), 0, 1)+IF(OR($F119 &gt;= AO$6, $G119 &lt; AN$6), 0, 2)+1)</f>
        <v/>
      </c>
      <c r="AO119" s="71" t="str">
        <f ca="1">INDEX({"","_","-","="},IF(OR($D119 &gt;= AP$6, $E119 &lt; AO$6), 0, 1)+IF(OR($F119 &gt;= AP$6, $G119 &lt; AO$6), 0, 2)+1)</f>
        <v/>
      </c>
      <c r="AP119" s="71" t="str">
        <f ca="1">INDEX({"","_","-","="},IF(OR($D119 &gt;= AQ$6, $E119 &lt; AP$6), 0, 1)+IF(OR($F119 &gt;= AQ$6, $G119 &lt; AP$6), 0, 2)+1)</f>
        <v/>
      </c>
      <c r="AQ119" s="71" t="str">
        <f ca="1">INDEX({"","_","-","="},IF(OR($D119 &gt;= AR$6, $E119 &lt; AQ$6), 0, 1)+IF(OR($F119 &gt;= AR$6, $G119 &lt; AQ$6), 0, 2)+1)</f>
        <v/>
      </c>
      <c r="AR119" s="71" t="str">
        <f ca="1">INDEX({"","_","-","="},IF(OR($D119 &gt;= AS$6, $E119 &lt; AR$6), 0, 1)+IF(OR($F119 &gt;= AS$6, $G119 &lt; AR$6), 0, 2)+1)</f>
        <v/>
      </c>
      <c r="AS119" s="71" t="str">
        <f ca="1">INDEX({"","_","-","="},IF(OR($D119 &gt;= AT$6, $E119 &lt; AS$6), 0, 1)+IF(OR($F119 &gt;= AT$6, $G119 &lt; AS$6), 0, 2)+1)</f>
        <v/>
      </c>
      <c r="AT119" s="71" t="str">
        <f ca="1">INDEX({"","_","-","="},IF(OR($D119 &gt;= AU$6, $E119 &lt; AT$6), 0, 1)+IF(OR($F119 &gt;= AU$6, $G119 &lt; AT$6), 0, 2)+1)</f>
        <v/>
      </c>
      <c r="AU119" s="71" t="str">
        <f ca="1">INDEX({"","_","-","="},IF(OR($D119 &gt;= AV$6, $E119 &lt; AU$6), 0, 1)+IF(OR($F119 &gt;= AV$6, $G119 &lt; AU$6), 0, 2)+1)</f>
        <v/>
      </c>
      <c r="AV119" s="71" t="str">
        <f ca="1">INDEX({"","_","-","="},IF(OR($D119 &gt;= AW$6, $E119 &lt; AV$6), 0, 1)+IF(OR($F119 &gt;= AW$6, $G119 &lt; AV$6), 0, 2)+1)</f>
        <v/>
      </c>
      <c r="AW119" s="71" t="str">
        <f ca="1">INDEX({"","_","-","="},IF(OR($D119 &gt;= AX$6, $E119 &lt; AW$6), 0, 1)+IF(OR($F119 &gt;= AX$6, $G119 &lt; AW$6), 0, 2)+1)</f>
        <v/>
      </c>
      <c r="AX119" s="71" t="str">
        <f ca="1">INDEX({"","_","-","="},IF(OR($D119 &gt;= AY$6, $E119 &lt; AX$6), 0, 1)+IF(OR($F119 &gt;= AY$6, $G119 &lt; AX$6), 0, 2)+1)</f>
        <v/>
      </c>
      <c r="AY119" s="71" t="str">
        <f ca="1">INDEX({"","_","-","="},IF(OR($D119 &gt;= AZ$6, $E119 &lt; AY$6), 0, 1)+IF(OR($F119 &gt;= AZ$6, $G119 &lt; AY$6), 0, 2)+1)</f>
        <v/>
      </c>
      <c r="AZ119" s="71" t="str">
        <f ca="1">INDEX({"","_","-","="},IF(OR($D119 &gt;= BA$6, $E119 &lt; AZ$6), 0, 1)+IF(OR($F119 &gt;= BA$6, $G119 &lt; AZ$6), 0, 2)+1)</f>
        <v/>
      </c>
      <c r="BA119" s="71" t="str">
        <f ca="1">INDEX({"","_","-","="},IF(OR($D119 &gt;= BB$6, $E119 &lt; BA$6), 0, 1)+IF(OR($F119 &gt;= BB$6, $G119 &lt; BA$6), 0, 2)+1)</f>
        <v/>
      </c>
      <c r="BB119" s="71" t="str">
        <f ca="1">INDEX({"","_","-","="},IF(OR($D119 &gt;= BC$6, $E119 &lt; BB$6), 0, 1)+IF(OR($F119 &gt;= BC$6, $G119 &lt; BB$6), 0, 2)+1)</f>
        <v/>
      </c>
      <c r="BC119" s="71" t="str">
        <f ca="1">INDEX({"","_","-","="},IF(OR($D119 &gt;= BD$6, $E119 &lt; BC$6), 0, 1)+IF(OR($F119 &gt;= BD$6, $G119 &lt; BC$6), 0, 2)+1)</f>
        <v/>
      </c>
      <c r="BD119" s="71" t="str">
        <f ca="1">INDEX({"","_","-","="},IF(OR($D119 &gt;= BE$6, $E119 &lt; BD$6), 0, 1)+IF(OR($F119 &gt;= BE$6, $G119 &lt; BD$6), 0, 2)+1)</f>
        <v/>
      </c>
      <c r="BE119" s="71" t="str">
        <f ca="1">INDEX({"","_","-","="},IF(OR($D119 &gt;= BF$6, $E119 &lt; BE$6), 0, 1)+IF(OR($F119 &gt;= BF$6, $G119 &lt; BE$6), 0, 2)+1)</f>
        <v/>
      </c>
      <c r="BF119" s="71" t="str">
        <f ca="1">INDEX({"","_","-","="},IF(OR($D119 &gt;= BG$6, $E119 &lt; BF$6), 0, 1)+IF(OR($F119 &gt;= BG$6, $G119 &lt; BF$6), 0, 2)+1)</f>
        <v/>
      </c>
      <c r="BG119" s="71" t="str">
        <f ca="1">INDEX({"","_","-","="},IF(OR($D119 &gt;= BH$6, $E119 &lt; BG$6), 0, 1)+IF(OR($F119 &gt;= BH$6, $G119 &lt; BG$6), 0, 2)+1)</f>
        <v/>
      </c>
      <c r="BH119" s="71" t="str">
        <f ca="1">INDEX({"","_","-","="},IF(OR($D119 &gt;= BI$6, $E119 &lt; BH$6), 0, 1)+IF(OR($F119 &gt;= BI$6, $G119 &lt; BH$6), 0, 2)+1)</f>
        <v/>
      </c>
      <c r="BI119" s="71" t="str">
        <f ca="1">INDEX({"","_","-","="},IF(OR($D119 &gt;= BJ$6, $E119 &lt; BI$6), 0, 1)+IF(OR($F119 &gt;= BJ$6, $G119 &lt; BI$6), 0, 2)+1)</f>
        <v/>
      </c>
      <c r="BJ119" s="71" t="str">
        <f ca="1">INDEX({"","_","-","="},IF(OR($D119 &gt;= BK$6, $E119 &lt; BJ$6), 0, 1)+IF(OR($F119 &gt;= BK$6, $G119 &lt; BJ$6), 0, 2)+1)</f>
        <v/>
      </c>
      <c r="BK119" s="71" t="str">
        <f ca="1">INDEX({"","_","-","="},IF(OR($D119 &gt;= BL$6, $E119 &lt; BK$6), 0, 1)+IF(OR($F119 &gt;= BL$6, $G119 &lt; BK$6), 0, 2)+1)</f>
        <v/>
      </c>
      <c r="BL119" s="71" t="str">
        <f ca="1">INDEX({"","_","-","="},IF(OR($D119 &gt;= BM$6, $E119 &lt; BL$6), 0, 1)+IF(OR($F119 &gt;= BM$6, $G119 &lt; BL$6), 0, 2)+1)</f>
        <v/>
      </c>
      <c r="BM119" s="71" t="str">
        <f ca="1">INDEX({"","_","-","="},IF(OR($D119 &gt;= BN$6, $E119 &lt; BM$6), 0, 1)+IF(OR($F119 &gt;= BN$6, $G119 &lt; BM$6), 0, 2)+1)</f>
        <v/>
      </c>
      <c r="BN119" s="71" t="str">
        <f ca="1">INDEX({"","_","-","="},IF(OR($D119 &gt;= BO$6, $E119 &lt; BN$6), 0, 1)+IF(OR($F119 &gt;= BO$6, $G119 &lt; BN$6), 0, 2)+1)</f>
        <v/>
      </c>
      <c r="BO119" s="71" t="str">
        <f ca="1">INDEX({"","_","-","="},IF(OR($D119 &gt;= BP$6, $E119 &lt; BO$6), 0, 1)+IF(OR($F119 &gt;= BP$6, $G119 &lt; BO$6), 0, 2)+1)</f>
        <v/>
      </c>
      <c r="BP119" s="71" t="str">
        <f ca="1">INDEX({"","_","-","="},IF(OR($D119 &gt;= BQ$6, $E119 &lt; BP$6), 0, 1)+IF(OR($F119 &gt;= BQ$6, $G119 &lt; BP$6), 0, 2)+1)</f>
        <v/>
      </c>
      <c r="BQ119" s="71" t="str">
        <f ca="1">INDEX({"","_","-","="},IF(OR($D119 &gt;= BR$6, $E119 &lt; BQ$6), 0, 1)+IF(OR($F119 &gt;= BR$6, $G119 &lt; BQ$6), 0, 2)+1)</f>
        <v/>
      </c>
      <c r="BR119" s="71" t="str">
        <f ca="1">INDEX({"","_","-","="},IF(OR($D119 &gt;= BS$6, $E119 &lt; BR$6), 0, 1)+IF(OR($F119 &gt;= BS$6, $G119 &lt; BR$6), 0, 2)+1)</f>
        <v/>
      </c>
      <c r="BS119" s="71" t="str">
        <f ca="1">INDEX({"","_","-","="},IF(OR($D119 &gt;= BT$6, $E119 &lt; BS$6), 0, 1)+IF(OR($F119 &gt;= BT$6, $G119 &lt; BS$6), 0, 2)+1)</f>
        <v/>
      </c>
      <c r="BT119" s="71" t="str">
        <f ca="1">INDEX({"","_","-","="},IF(OR($D119 &gt;= BU$6, $E119 &lt; BT$6), 0, 1)+IF(OR($F119 &gt;= BU$6, $G119 &lt; BT$6), 0, 2)+1)</f>
        <v/>
      </c>
      <c r="BU119" s="71" t="str">
        <f ca="1">INDEX({"","_","-","="},IF(OR($D119 &gt;= BV$6, $E119 &lt; BU$6), 0, 1)+IF(OR($F119 &gt;= BV$6, $G119 &lt; BU$6), 0, 2)+1)</f>
        <v/>
      </c>
      <c r="BV119" s="71" t="str">
        <f ca="1">INDEX({"","_","-","="},IF(OR($D119 &gt;= BW$6, $E119 &lt; BV$6), 0, 1)+IF(OR($F119 &gt;= BW$6, $G119 &lt; BV$6), 0, 2)+1)</f>
        <v/>
      </c>
      <c r="BW119" s="71" t="str">
        <f ca="1">INDEX({"","_","-","="},IF(OR($D119 &gt;= BX$6, $E119 &lt; BW$6), 0, 1)+IF(OR($F119 &gt;= BX$6, $G119 &lt; BW$6), 0, 2)+1)</f>
        <v/>
      </c>
      <c r="BX119" s="71" t="str">
        <f ca="1">INDEX({"","_","-","="},IF(OR($D119 &gt;= BY$6, $E119 &lt; BX$6), 0, 1)+IF(OR($F119 &gt;= BY$6, $G119 &lt; BX$6), 0, 2)+1)</f>
        <v/>
      </c>
      <c r="BY119" s="71" t="str">
        <f ca="1">INDEX({"","_","-","="},IF(OR($D119 &gt;= BZ$6, $E119 &lt; BY$6), 0, 1)+IF(OR($F119 &gt;= BZ$6, $G119 &lt; BY$6), 0, 2)+1)</f>
        <v/>
      </c>
      <c r="BZ119" s="71" t="str">
        <f ca="1">INDEX({"","_","-","="},IF(OR($D119 &gt;= CA$6, $E119 &lt; BZ$6), 0, 1)+IF(OR($F119 &gt;= CA$6, $G119 &lt; BZ$6), 0, 2)+1)</f>
        <v/>
      </c>
      <c r="CA119" s="71" t="str">
        <f ca="1">INDEX({"","_","-","="},IF(OR($D119 &gt;= CB$6, $E119 &lt; CA$6), 0, 1)+IF(OR($F119 &gt;= CB$6, $G119 &lt; CA$6), 0, 2)+1)</f>
        <v/>
      </c>
      <c r="CB119" s="71" t="str">
        <f ca="1">INDEX({"","_","-","="},IF(OR($D119 &gt;= CC$6, $E119 &lt; CB$6), 0, 1)+IF(OR($F119 &gt;= CC$6, $G119 &lt; CB$6), 0, 2)+1)</f>
        <v/>
      </c>
      <c r="CC119" s="71" t="str">
        <f ca="1">INDEX({"","_","-","="},IF(OR($D119 &gt;= CD$6, $E119 &lt; CC$6), 0, 1)+IF(OR($F119 &gt;= CD$6, $G119 &lt; CC$6), 0, 2)+1)</f>
        <v/>
      </c>
      <c r="CD119" s="71" t="str">
        <f ca="1">INDEX({"","_","-","="},IF(OR($D119 &gt;= CE$6, $E119 &lt; CD$6), 0, 1)+IF(OR($F119 &gt;= CE$6, $G119 &lt; CD$6), 0, 2)+1)</f>
        <v/>
      </c>
    </row>
    <row r="120" spans="1:82">
      <c r="A120" s="8" t="str">
        <f ca="1">IF('临-进度'!N115,'临-进度'!$A115,"")</f>
        <v/>
      </c>
      <c r="B120" s="8" t="str">
        <f ca="1">IF('临-进度'!N115,'临-进度'!$B115,"")</f>
        <v/>
      </c>
      <c r="C120" s="8" t="str">
        <f ca="1">IF('临-进度'!N115,'临-进度'!$F115,"")</f>
        <v/>
      </c>
      <c r="D120" s="42" t="str">
        <f ca="1">IF('临-进度'!$N115,'临-进度'!$J115,"")</f>
        <v/>
      </c>
      <c r="E120" s="42" t="str">
        <f ca="1">IF('临-进度'!$N115,'临-进度'!$AF115,"")</f>
        <v/>
      </c>
      <c r="F120" s="42" t="str">
        <f ca="1">IF('临-进度'!$N115,'临-进度'!$K115,"")</f>
        <v/>
      </c>
      <c r="G120" s="76" t="str">
        <f ca="1">IF('临-进度'!$N115,'临-进度'!$AG115,"")</f>
        <v/>
      </c>
      <c r="H120" s="71" t="str">
        <f ca="1">INDEX({"","_","-","="},IF(OR($D120 &gt;= I$6, $E120 &lt; H$6), 0, 1)+IF(OR($F120 &gt;= I$6, $G120 &lt; H$6), 0, 2)+1)</f>
        <v/>
      </c>
      <c r="I120" s="71" t="str">
        <f ca="1">INDEX({"","_","-","="},IF(OR($D120 &gt;= J$6, $E120 &lt; I$6), 0, 1)+IF(OR($F120 &gt;= J$6, $G120 &lt; I$6), 0, 2)+1)</f>
        <v/>
      </c>
      <c r="J120" s="71" t="str">
        <f ca="1">INDEX({"","_","-","="},IF(OR($D120 &gt;= K$6, $E120 &lt; J$6), 0, 1)+IF(OR($F120 &gt;= K$6, $G120 &lt; J$6), 0, 2)+1)</f>
        <v/>
      </c>
      <c r="K120" s="71" t="str">
        <f ca="1">INDEX({"","_","-","="},IF(OR($D120 &gt;= L$6, $E120 &lt; K$6), 0, 1)+IF(OR($F120 &gt;= L$6, $G120 &lt; K$6), 0, 2)+1)</f>
        <v/>
      </c>
      <c r="L120" s="71" t="str">
        <f ca="1">INDEX({"","_","-","="},IF(OR($D120 &gt;= M$6, $E120 &lt; L$6), 0, 1)+IF(OR($F120 &gt;= M$6, $G120 &lt; L$6), 0, 2)+1)</f>
        <v/>
      </c>
      <c r="M120" s="71" t="str">
        <f ca="1">INDEX({"","_","-","="},IF(OR($D120 &gt;= N$6, $E120 &lt; M$6), 0, 1)+IF(OR($F120 &gt;= N$6, $G120 &lt; M$6), 0, 2)+1)</f>
        <v/>
      </c>
      <c r="N120" s="71" t="str">
        <f ca="1">INDEX({"","_","-","="},IF(OR($D120 &gt;= O$6, $E120 &lt; N$6), 0, 1)+IF(OR($F120 &gt;= O$6, $G120 &lt; N$6), 0, 2)+1)</f>
        <v/>
      </c>
      <c r="O120" s="71" t="str">
        <f ca="1">INDEX({"","_","-","="},IF(OR($D120 &gt;= P$6, $E120 &lt; O$6), 0, 1)+IF(OR($F120 &gt;= P$6, $G120 &lt; O$6), 0, 2)+1)</f>
        <v/>
      </c>
      <c r="P120" s="71" t="str">
        <f ca="1">INDEX({"","_","-","="},IF(OR($D120 &gt;= Q$6, $E120 &lt; P$6), 0, 1)+IF(OR($F120 &gt;= Q$6, $G120 &lt; P$6), 0, 2)+1)</f>
        <v/>
      </c>
      <c r="Q120" s="71" t="str">
        <f ca="1">INDEX({"","_","-","="},IF(OR($D120 &gt;= R$6, $E120 &lt; Q$6), 0, 1)+IF(OR($F120 &gt;= R$6, $G120 &lt; Q$6), 0, 2)+1)</f>
        <v/>
      </c>
      <c r="R120" s="71" t="str">
        <f ca="1">INDEX({"","_","-","="},IF(OR($D120 &gt;= S$6, $E120 &lt; R$6), 0, 1)+IF(OR($F120 &gt;= S$6, $G120 &lt; R$6), 0, 2)+1)</f>
        <v/>
      </c>
      <c r="S120" s="71" t="str">
        <f ca="1">INDEX({"","_","-","="},IF(OR($D120 &gt;= T$6, $E120 &lt; S$6), 0, 1)+IF(OR($F120 &gt;= T$6, $G120 &lt; S$6), 0, 2)+1)</f>
        <v/>
      </c>
      <c r="T120" s="71" t="str">
        <f ca="1">INDEX({"","_","-","="},IF(OR($D120 &gt;= U$6, $E120 &lt; T$6), 0, 1)+IF(OR($F120 &gt;= U$6, $G120 &lt; T$6), 0, 2)+1)</f>
        <v/>
      </c>
      <c r="U120" s="71" t="str">
        <f ca="1">INDEX({"","_","-","="},IF(OR($D120 &gt;= V$6, $E120 &lt; U$6), 0, 1)+IF(OR($F120 &gt;= V$6, $G120 &lt; U$6), 0, 2)+1)</f>
        <v/>
      </c>
      <c r="V120" s="71" t="str">
        <f ca="1">INDEX({"","_","-","="},IF(OR($D120 &gt;= W$6, $E120 &lt; V$6), 0, 1)+IF(OR($F120 &gt;= W$6, $G120 &lt; V$6), 0, 2)+1)</f>
        <v/>
      </c>
      <c r="W120" s="71" t="str">
        <f ca="1">INDEX({"","_","-","="},IF(OR($D120 &gt;= X$6, $E120 &lt; W$6), 0, 1)+IF(OR($F120 &gt;= X$6, $G120 &lt; W$6), 0, 2)+1)</f>
        <v/>
      </c>
      <c r="X120" s="71" t="str">
        <f ca="1">INDEX({"","_","-","="},IF(OR($D120 &gt;= Y$6, $E120 &lt; X$6), 0, 1)+IF(OR($F120 &gt;= Y$6, $G120 &lt; X$6), 0, 2)+1)</f>
        <v/>
      </c>
      <c r="Y120" s="71" t="str">
        <f ca="1">INDEX({"","_","-","="},IF(OR($D120 &gt;= Z$6, $E120 &lt; Y$6), 0, 1)+IF(OR($F120 &gt;= Z$6, $G120 &lt; Y$6), 0, 2)+1)</f>
        <v/>
      </c>
      <c r="Z120" s="71" t="str">
        <f ca="1">INDEX({"","_","-","="},IF(OR($D120 &gt;= AA$6, $E120 &lt; Z$6), 0, 1)+IF(OR($F120 &gt;= AA$6, $G120 &lt; Z$6), 0, 2)+1)</f>
        <v/>
      </c>
      <c r="AA120" s="71" t="str">
        <f ca="1">INDEX({"","_","-","="},IF(OR($D120 &gt;= AB$6, $E120 &lt; AA$6), 0, 1)+IF(OR($F120 &gt;= AB$6, $G120 &lt; AA$6), 0, 2)+1)</f>
        <v/>
      </c>
      <c r="AB120" s="71" t="str">
        <f ca="1">INDEX({"","_","-","="},IF(OR($D120 &gt;= AC$6, $E120 &lt; AB$6), 0, 1)+IF(OR($F120 &gt;= AC$6, $G120 &lt; AB$6), 0, 2)+1)</f>
        <v/>
      </c>
      <c r="AC120" s="71" t="str">
        <f ca="1">INDEX({"","_","-","="},IF(OR($D120 &gt;= AD$6, $E120 &lt; AC$6), 0, 1)+IF(OR($F120 &gt;= AD$6, $G120 &lt; AC$6), 0, 2)+1)</f>
        <v/>
      </c>
      <c r="AD120" s="71" t="str">
        <f ca="1">INDEX({"","_","-","="},IF(OR($D120 &gt;= AE$6, $E120 &lt; AD$6), 0, 1)+IF(OR($F120 &gt;= AE$6, $G120 &lt; AD$6), 0, 2)+1)</f>
        <v/>
      </c>
      <c r="AE120" s="71" t="str">
        <f ca="1">INDEX({"","_","-","="},IF(OR($D120 &gt;= AF$6, $E120 &lt; AE$6), 0, 1)+IF(OR($F120 &gt;= AF$6, $G120 &lt; AE$6), 0, 2)+1)</f>
        <v/>
      </c>
      <c r="AF120" s="71" t="str">
        <f ca="1">INDEX({"","_","-","="},IF(OR($D120 &gt;= AG$6, $E120 &lt; AF$6), 0, 1)+IF(OR($F120 &gt;= AG$6, $G120 &lt; AF$6), 0, 2)+1)</f>
        <v/>
      </c>
      <c r="AG120" s="71" t="str">
        <f ca="1">INDEX({"","_","-","="},IF(OR($D120 &gt;= AH$6, $E120 &lt; AG$6), 0, 1)+IF(OR($F120 &gt;= AH$6, $G120 &lt; AG$6), 0, 2)+1)</f>
        <v/>
      </c>
      <c r="AH120" s="71" t="str">
        <f ca="1">INDEX({"","_","-","="},IF(OR($D120 &gt;= AI$6, $E120 &lt; AH$6), 0, 1)+IF(OR($F120 &gt;= AI$6, $G120 &lt; AH$6), 0, 2)+1)</f>
        <v/>
      </c>
      <c r="AI120" s="71" t="str">
        <f ca="1">INDEX({"","_","-","="},IF(OR($D120 &gt;= AJ$6, $E120 &lt; AI$6), 0, 1)+IF(OR($F120 &gt;= AJ$6, $G120 &lt; AI$6), 0, 2)+1)</f>
        <v/>
      </c>
      <c r="AJ120" s="71" t="str">
        <f ca="1">INDEX({"","_","-","="},IF(OR($D120 &gt;= AK$6, $E120 &lt; AJ$6), 0, 1)+IF(OR($F120 &gt;= AK$6, $G120 &lt; AJ$6), 0, 2)+1)</f>
        <v/>
      </c>
      <c r="AK120" s="71" t="str">
        <f ca="1">INDEX({"","_","-","="},IF(OR($D120 &gt;= AL$6, $E120 &lt; AK$6), 0, 1)+IF(OR($F120 &gt;= AL$6, $G120 &lt; AK$6), 0, 2)+1)</f>
        <v/>
      </c>
      <c r="AL120" s="71" t="str">
        <f ca="1">INDEX({"","_","-","="},IF(OR($D120 &gt;= AM$6, $E120 &lt; AL$6), 0, 1)+IF(OR($F120 &gt;= AM$6, $G120 &lt; AL$6), 0, 2)+1)</f>
        <v/>
      </c>
      <c r="AM120" s="71" t="str">
        <f ca="1">INDEX({"","_","-","="},IF(OR($D120 &gt;= AN$6, $E120 &lt; AM$6), 0, 1)+IF(OR($F120 &gt;= AN$6, $G120 &lt; AM$6), 0, 2)+1)</f>
        <v/>
      </c>
      <c r="AN120" s="71" t="str">
        <f ca="1">INDEX({"","_","-","="},IF(OR($D120 &gt;= AO$6, $E120 &lt; AN$6), 0, 1)+IF(OR($F120 &gt;= AO$6, $G120 &lt; AN$6), 0, 2)+1)</f>
        <v/>
      </c>
      <c r="AO120" s="71" t="str">
        <f ca="1">INDEX({"","_","-","="},IF(OR($D120 &gt;= AP$6, $E120 &lt; AO$6), 0, 1)+IF(OR($F120 &gt;= AP$6, $G120 &lt; AO$6), 0, 2)+1)</f>
        <v/>
      </c>
      <c r="AP120" s="71" t="str">
        <f ca="1">INDEX({"","_","-","="},IF(OR($D120 &gt;= AQ$6, $E120 &lt; AP$6), 0, 1)+IF(OR($F120 &gt;= AQ$6, $G120 &lt; AP$6), 0, 2)+1)</f>
        <v/>
      </c>
      <c r="AQ120" s="71" t="str">
        <f ca="1">INDEX({"","_","-","="},IF(OR($D120 &gt;= AR$6, $E120 &lt; AQ$6), 0, 1)+IF(OR($F120 &gt;= AR$6, $G120 &lt; AQ$6), 0, 2)+1)</f>
        <v/>
      </c>
      <c r="AR120" s="71" t="str">
        <f ca="1">INDEX({"","_","-","="},IF(OR($D120 &gt;= AS$6, $E120 &lt; AR$6), 0, 1)+IF(OR($F120 &gt;= AS$6, $G120 &lt; AR$6), 0, 2)+1)</f>
        <v/>
      </c>
      <c r="AS120" s="71" t="str">
        <f ca="1">INDEX({"","_","-","="},IF(OR($D120 &gt;= AT$6, $E120 &lt; AS$6), 0, 1)+IF(OR($F120 &gt;= AT$6, $G120 &lt; AS$6), 0, 2)+1)</f>
        <v/>
      </c>
      <c r="AT120" s="71" t="str">
        <f ca="1">INDEX({"","_","-","="},IF(OR($D120 &gt;= AU$6, $E120 &lt; AT$6), 0, 1)+IF(OR($F120 &gt;= AU$6, $G120 &lt; AT$6), 0, 2)+1)</f>
        <v/>
      </c>
      <c r="AU120" s="71" t="str">
        <f ca="1">INDEX({"","_","-","="},IF(OR($D120 &gt;= AV$6, $E120 &lt; AU$6), 0, 1)+IF(OR($F120 &gt;= AV$6, $G120 &lt; AU$6), 0, 2)+1)</f>
        <v/>
      </c>
      <c r="AV120" s="71" t="str">
        <f ca="1">INDEX({"","_","-","="},IF(OR($D120 &gt;= AW$6, $E120 &lt; AV$6), 0, 1)+IF(OR($F120 &gt;= AW$6, $G120 &lt; AV$6), 0, 2)+1)</f>
        <v/>
      </c>
      <c r="AW120" s="71" t="str">
        <f ca="1">INDEX({"","_","-","="},IF(OR($D120 &gt;= AX$6, $E120 &lt; AW$6), 0, 1)+IF(OR($F120 &gt;= AX$6, $G120 &lt; AW$6), 0, 2)+1)</f>
        <v/>
      </c>
      <c r="AX120" s="71" t="str">
        <f ca="1">INDEX({"","_","-","="},IF(OR($D120 &gt;= AY$6, $E120 &lt; AX$6), 0, 1)+IF(OR($F120 &gt;= AY$6, $G120 &lt; AX$6), 0, 2)+1)</f>
        <v/>
      </c>
      <c r="AY120" s="71" t="str">
        <f ca="1">INDEX({"","_","-","="},IF(OR($D120 &gt;= AZ$6, $E120 &lt; AY$6), 0, 1)+IF(OR($F120 &gt;= AZ$6, $G120 &lt; AY$6), 0, 2)+1)</f>
        <v/>
      </c>
      <c r="AZ120" s="71" t="str">
        <f ca="1">INDEX({"","_","-","="},IF(OR($D120 &gt;= BA$6, $E120 &lt; AZ$6), 0, 1)+IF(OR($F120 &gt;= BA$6, $G120 &lt; AZ$6), 0, 2)+1)</f>
        <v/>
      </c>
      <c r="BA120" s="71" t="str">
        <f ca="1">INDEX({"","_","-","="},IF(OR($D120 &gt;= BB$6, $E120 &lt; BA$6), 0, 1)+IF(OR($F120 &gt;= BB$6, $G120 &lt; BA$6), 0, 2)+1)</f>
        <v/>
      </c>
      <c r="BB120" s="71" t="str">
        <f ca="1">INDEX({"","_","-","="},IF(OR($D120 &gt;= BC$6, $E120 &lt; BB$6), 0, 1)+IF(OR($F120 &gt;= BC$6, $G120 &lt; BB$6), 0, 2)+1)</f>
        <v/>
      </c>
      <c r="BC120" s="71" t="str">
        <f ca="1">INDEX({"","_","-","="},IF(OR($D120 &gt;= BD$6, $E120 &lt; BC$6), 0, 1)+IF(OR($F120 &gt;= BD$6, $G120 &lt; BC$6), 0, 2)+1)</f>
        <v/>
      </c>
      <c r="BD120" s="71" t="str">
        <f ca="1">INDEX({"","_","-","="},IF(OR($D120 &gt;= BE$6, $E120 &lt; BD$6), 0, 1)+IF(OR($F120 &gt;= BE$6, $G120 &lt; BD$6), 0, 2)+1)</f>
        <v/>
      </c>
      <c r="BE120" s="71" t="str">
        <f ca="1">INDEX({"","_","-","="},IF(OR($D120 &gt;= BF$6, $E120 &lt; BE$6), 0, 1)+IF(OR($F120 &gt;= BF$6, $G120 &lt; BE$6), 0, 2)+1)</f>
        <v/>
      </c>
      <c r="BF120" s="71" t="str">
        <f ca="1">INDEX({"","_","-","="},IF(OR($D120 &gt;= BG$6, $E120 &lt; BF$6), 0, 1)+IF(OR($F120 &gt;= BG$6, $G120 &lt; BF$6), 0, 2)+1)</f>
        <v/>
      </c>
      <c r="BG120" s="71" t="str">
        <f ca="1">INDEX({"","_","-","="},IF(OR($D120 &gt;= BH$6, $E120 &lt; BG$6), 0, 1)+IF(OR($F120 &gt;= BH$6, $G120 &lt; BG$6), 0, 2)+1)</f>
        <v/>
      </c>
      <c r="BH120" s="71" t="str">
        <f ca="1">INDEX({"","_","-","="},IF(OR($D120 &gt;= BI$6, $E120 &lt; BH$6), 0, 1)+IF(OR($F120 &gt;= BI$6, $G120 &lt; BH$6), 0, 2)+1)</f>
        <v/>
      </c>
      <c r="BI120" s="71" t="str">
        <f ca="1">INDEX({"","_","-","="},IF(OR($D120 &gt;= BJ$6, $E120 &lt; BI$6), 0, 1)+IF(OR($F120 &gt;= BJ$6, $G120 &lt; BI$6), 0, 2)+1)</f>
        <v/>
      </c>
      <c r="BJ120" s="71" t="str">
        <f ca="1">INDEX({"","_","-","="},IF(OR($D120 &gt;= BK$6, $E120 &lt; BJ$6), 0, 1)+IF(OR($F120 &gt;= BK$6, $G120 &lt; BJ$6), 0, 2)+1)</f>
        <v/>
      </c>
      <c r="BK120" s="71" t="str">
        <f ca="1">INDEX({"","_","-","="},IF(OR($D120 &gt;= BL$6, $E120 &lt; BK$6), 0, 1)+IF(OR($F120 &gt;= BL$6, $G120 &lt; BK$6), 0, 2)+1)</f>
        <v/>
      </c>
      <c r="BL120" s="71" t="str">
        <f ca="1">INDEX({"","_","-","="},IF(OR($D120 &gt;= BM$6, $E120 &lt; BL$6), 0, 1)+IF(OR($F120 &gt;= BM$6, $G120 &lt; BL$6), 0, 2)+1)</f>
        <v/>
      </c>
      <c r="BM120" s="71" t="str">
        <f ca="1">INDEX({"","_","-","="},IF(OR($D120 &gt;= BN$6, $E120 &lt; BM$6), 0, 1)+IF(OR($F120 &gt;= BN$6, $G120 &lt; BM$6), 0, 2)+1)</f>
        <v/>
      </c>
      <c r="BN120" s="71" t="str">
        <f ca="1">INDEX({"","_","-","="},IF(OR($D120 &gt;= BO$6, $E120 &lt; BN$6), 0, 1)+IF(OR($F120 &gt;= BO$6, $G120 &lt; BN$6), 0, 2)+1)</f>
        <v/>
      </c>
      <c r="BO120" s="71" t="str">
        <f ca="1">INDEX({"","_","-","="},IF(OR($D120 &gt;= BP$6, $E120 &lt; BO$6), 0, 1)+IF(OR($F120 &gt;= BP$6, $G120 &lt; BO$6), 0, 2)+1)</f>
        <v/>
      </c>
      <c r="BP120" s="71" t="str">
        <f ca="1">INDEX({"","_","-","="},IF(OR($D120 &gt;= BQ$6, $E120 &lt; BP$6), 0, 1)+IF(OR($F120 &gt;= BQ$6, $G120 &lt; BP$6), 0, 2)+1)</f>
        <v/>
      </c>
      <c r="BQ120" s="71" t="str">
        <f ca="1">INDEX({"","_","-","="},IF(OR($D120 &gt;= BR$6, $E120 &lt; BQ$6), 0, 1)+IF(OR($F120 &gt;= BR$6, $G120 &lt; BQ$6), 0, 2)+1)</f>
        <v/>
      </c>
      <c r="BR120" s="71" t="str">
        <f ca="1">INDEX({"","_","-","="},IF(OR($D120 &gt;= BS$6, $E120 &lt; BR$6), 0, 1)+IF(OR($F120 &gt;= BS$6, $G120 &lt; BR$6), 0, 2)+1)</f>
        <v/>
      </c>
      <c r="BS120" s="71" t="str">
        <f ca="1">INDEX({"","_","-","="},IF(OR($D120 &gt;= BT$6, $E120 &lt; BS$6), 0, 1)+IF(OR($F120 &gt;= BT$6, $G120 &lt; BS$6), 0, 2)+1)</f>
        <v/>
      </c>
      <c r="BT120" s="71" t="str">
        <f ca="1">INDEX({"","_","-","="},IF(OR($D120 &gt;= BU$6, $E120 &lt; BT$6), 0, 1)+IF(OR($F120 &gt;= BU$6, $G120 &lt; BT$6), 0, 2)+1)</f>
        <v/>
      </c>
      <c r="BU120" s="71" t="str">
        <f ca="1">INDEX({"","_","-","="},IF(OR($D120 &gt;= BV$6, $E120 &lt; BU$6), 0, 1)+IF(OR($F120 &gt;= BV$6, $G120 &lt; BU$6), 0, 2)+1)</f>
        <v/>
      </c>
      <c r="BV120" s="71" t="str">
        <f ca="1">INDEX({"","_","-","="},IF(OR($D120 &gt;= BW$6, $E120 &lt; BV$6), 0, 1)+IF(OR($F120 &gt;= BW$6, $G120 &lt; BV$6), 0, 2)+1)</f>
        <v/>
      </c>
      <c r="BW120" s="71" t="str">
        <f ca="1">INDEX({"","_","-","="},IF(OR($D120 &gt;= BX$6, $E120 &lt; BW$6), 0, 1)+IF(OR($F120 &gt;= BX$6, $G120 &lt; BW$6), 0, 2)+1)</f>
        <v/>
      </c>
      <c r="BX120" s="71" t="str">
        <f ca="1">INDEX({"","_","-","="},IF(OR($D120 &gt;= BY$6, $E120 &lt; BX$6), 0, 1)+IF(OR($F120 &gt;= BY$6, $G120 &lt; BX$6), 0, 2)+1)</f>
        <v/>
      </c>
      <c r="BY120" s="71" t="str">
        <f ca="1">INDEX({"","_","-","="},IF(OR($D120 &gt;= BZ$6, $E120 &lt; BY$6), 0, 1)+IF(OR($F120 &gt;= BZ$6, $G120 &lt; BY$6), 0, 2)+1)</f>
        <v/>
      </c>
      <c r="BZ120" s="71" t="str">
        <f ca="1">INDEX({"","_","-","="},IF(OR($D120 &gt;= CA$6, $E120 &lt; BZ$6), 0, 1)+IF(OR($F120 &gt;= CA$6, $G120 &lt; BZ$6), 0, 2)+1)</f>
        <v/>
      </c>
      <c r="CA120" s="71" t="str">
        <f ca="1">INDEX({"","_","-","="},IF(OR($D120 &gt;= CB$6, $E120 &lt; CA$6), 0, 1)+IF(OR($F120 &gt;= CB$6, $G120 &lt; CA$6), 0, 2)+1)</f>
        <v/>
      </c>
      <c r="CB120" s="71" t="str">
        <f ca="1">INDEX({"","_","-","="},IF(OR($D120 &gt;= CC$6, $E120 &lt; CB$6), 0, 1)+IF(OR($F120 &gt;= CC$6, $G120 &lt; CB$6), 0, 2)+1)</f>
        <v/>
      </c>
      <c r="CC120" s="71" t="str">
        <f ca="1">INDEX({"","_","-","="},IF(OR($D120 &gt;= CD$6, $E120 &lt; CC$6), 0, 1)+IF(OR($F120 &gt;= CD$6, $G120 &lt; CC$6), 0, 2)+1)</f>
        <v/>
      </c>
      <c r="CD120" s="71" t="str">
        <f ca="1">INDEX({"","_","-","="},IF(OR($D120 &gt;= CE$6, $E120 &lt; CD$6), 0, 1)+IF(OR($F120 &gt;= CE$6, $G120 &lt; CD$6), 0, 2)+1)</f>
        <v/>
      </c>
    </row>
    <row r="121" spans="1:82">
      <c r="A121" s="8" t="str">
        <f ca="1">IF('临-进度'!N116,'临-进度'!$A116,"")</f>
        <v/>
      </c>
      <c r="B121" s="8" t="str">
        <f ca="1">IF('临-进度'!N116,'临-进度'!$B116,"")</f>
        <v/>
      </c>
      <c r="C121" s="8" t="str">
        <f ca="1">IF('临-进度'!N116,'临-进度'!$F116,"")</f>
        <v/>
      </c>
      <c r="D121" s="42" t="str">
        <f ca="1">IF('临-进度'!$N116,'临-进度'!$J116,"")</f>
        <v/>
      </c>
      <c r="E121" s="42" t="str">
        <f ca="1">IF('临-进度'!$N116,'临-进度'!$AF116,"")</f>
        <v/>
      </c>
      <c r="F121" s="42" t="str">
        <f ca="1">IF('临-进度'!$N116,'临-进度'!$K116,"")</f>
        <v/>
      </c>
      <c r="G121" s="76" t="str">
        <f ca="1">IF('临-进度'!$N116,'临-进度'!$AG116,"")</f>
        <v/>
      </c>
      <c r="H121" s="71" t="str">
        <f ca="1">INDEX({"","_","-","="},IF(OR($D121 &gt;= I$6, $E121 &lt; H$6), 0, 1)+IF(OR($F121 &gt;= I$6, $G121 &lt; H$6), 0, 2)+1)</f>
        <v/>
      </c>
      <c r="I121" s="71" t="str">
        <f ca="1">INDEX({"","_","-","="},IF(OR($D121 &gt;= J$6, $E121 &lt; I$6), 0, 1)+IF(OR($F121 &gt;= J$6, $G121 &lt; I$6), 0, 2)+1)</f>
        <v/>
      </c>
      <c r="J121" s="71" t="str">
        <f ca="1">INDEX({"","_","-","="},IF(OR($D121 &gt;= K$6, $E121 &lt; J$6), 0, 1)+IF(OR($F121 &gt;= K$6, $G121 &lt; J$6), 0, 2)+1)</f>
        <v/>
      </c>
      <c r="K121" s="71" t="str">
        <f ca="1">INDEX({"","_","-","="},IF(OR($D121 &gt;= L$6, $E121 &lt; K$6), 0, 1)+IF(OR($F121 &gt;= L$6, $G121 &lt; K$6), 0, 2)+1)</f>
        <v/>
      </c>
      <c r="L121" s="71" t="str">
        <f ca="1">INDEX({"","_","-","="},IF(OR($D121 &gt;= M$6, $E121 &lt; L$6), 0, 1)+IF(OR($F121 &gt;= M$6, $G121 &lt; L$6), 0, 2)+1)</f>
        <v/>
      </c>
      <c r="M121" s="71" t="str">
        <f ca="1">INDEX({"","_","-","="},IF(OR($D121 &gt;= N$6, $E121 &lt; M$6), 0, 1)+IF(OR($F121 &gt;= N$6, $G121 &lt; M$6), 0, 2)+1)</f>
        <v/>
      </c>
      <c r="N121" s="71" t="str">
        <f ca="1">INDEX({"","_","-","="},IF(OR($D121 &gt;= O$6, $E121 &lt; N$6), 0, 1)+IF(OR($F121 &gt;= O$6, $G121 &lt; N$6), 0, 2)+1)</f>
        <v/>
      </c>
      <c r="O121" s="71" t="str">
        <f ca="1">INDEX({"","_","-","="},IF(OR($D121 &gt;= P$6, $E121 &lt; O$6), 0, 1)+IF(OR($F121 &gt;= P$6, $G121 &lt; O$6), 0, 2)+1)</f>
        <v/>
      </c>
      <c r="P121" s="71" t="str">
        <f ca="1">INDEX({"","_","-","="},IF(OR($D121 &gt;= Q$6, $E121 &lt; P$6), 0, 1)+IF(OR($F121 &gt;= Q$6, $G121 &lt; P$6), 0, 2)+1)</f>
        <v/>
      </c>
      <c r="Q121" s="71" t="str">
        <f ca="1">INDEX({"","_","-","="},IF(OR($D121 &gt;= R$6, $E121 &lt; Q$6), 0, 1)+IF(OR($F121 &gt;= R$6, $G121 &lt; Q$6), 0, 2)+1)</f>
        <v/>
      </c>
      <c r="R121" s="71" t="str">
        <f ca="1">INDEX({"","_","-","="},IF(OR($D121 &gt;= S$6, $E121 &lt; R$6), 0, 1)+IF(OR($F121 &gt;= S$6, $G121 &lt; R$6), 0, 2)+1)</f>
        <v/>
      </c>
      <c r="S121" s="71" t="str">
        <f ca="1">INDEX({"","_","-","="},IF(OR($D121 &gt;= T$6, $E121 &lt; S$6), 0, 1)+IF(OR($F121 &gt;= T$6, $G121 &lt; S$6), 0, 2)+1)</f>
        <v/>
      </c>
      <c r="T121" s="71" t="str">
        <f ca="1">INDEX({"","_","-","="},IF(OR($D121 &gt;= U$6, $E121 &lt; T$6), 0, 1)+IF(OR($F121 &gt;= U$6, $G121 &lt; T$6), 0, 2)+1)</f>
        <v/>
      </c>
      <c r="U121" s="71" t="str">
        <f ca="1">INDEX({"","_","-","="},IF(OR($D121 &gt;= V$6, $E121 &lt; U$6), 0, 1)+IF(OR($F121 &gt;= V$6, $G121 &lt; U$6), 0, 2)+1)</f>
        <v/>
      </c>
      <c r="V121" s="71" t="str">
        <f ca="1">INDEX({"","_","-","="},IF(OR($D121 &gt;= W$6, $E121 &lt; V$6), 0, 1)+IF(OR($F121 &gt;= W$6, $G121 &lt; V$6), 0, 2)+1)</f>
        <v/>
      </c>
      <c r="W121" s="71" t="str">
        <f ca="1">INDEX({"","_","-","="},IF(OR($D121 &gt;= X$6, $E121 &lt; W$6), 0, 1)+IF(OR($F121 &gt;= X$6, $G121 &lt; W$6), 0, 2)+1)</f>
        <v/>
      </c>
      <c r="X121" s="71" t="str">
        <f ca="1">INDEX({"","_","-","="},IF(OR($D121 &gt;= Y$6, $E121 &lt; X$6), 0, 1)+IF(OR($F121 &gt;= Y$6, $G121 &lt; X$6), 0, 2)+1)</f>
        <v/>
      </c>
      <c r="Y121" s="71" t="str">
        <f ca="1">INDEX({"","_","-","="},IF(OR($D121 &gt;= Z$6, $E121 &lt; Y$6), 0, 1)+IF(OR($F121 &gt;= Z$6, $G121 &lt; Y$6), 0, 2)+1)</f>
        <v/>
      </c>
      <c r="Z121" s="71" t="str">
        <f ca="1">INDEX({"","_","-","="},IF(OR($D121 &gt;= AA$6, $E121 &lt; Z$6), 0, 1)+IF(OR($F121 &gt;= AA$6, $G121 &lt; Z$6), 0, 2)+1)</f>
        <v/>
      </c>
      <c r="AA121" s="71" t="str">
        <f ca="1">INDEX({"","_","-","="},IF(OR($D121 &gt;= AB$6, $E121 &lt; AA$6), 0, 1)+IF(OR($F121 &gt;= AB$6, $G121 &lt; AA$6), 0, 2)+1)</f>
        <v/>
      </c>
      <c r="AB121" s="71" t="str">
        <f ca="1">INDEX({"","_","-","="},IF(OR($D121 &gt;= AC$6, $E121 &lt; AB$6), 0, 1)+IF(OR($F121 &gt;= AC$6, $G121 &lt; AB$6), 0, 2)+1)</f>
        <v/>
      </c>
      <c r="AC121" s="71" t="str">
        <f ca="1">INDEX({"","_","-","="},IF(OR($D121 &gt;= AD$6, $E121 &lt; AC$6), 0, 1)+IF(OR($F121 &gt;= AD$6, $G121 &lt; AC$6), 0, 2)+1)</f>
        <v/>
      </c>
      <c r="AD121" s="71" t="str">
        <f ca="1">INDEX({"","_","-","="},IF(OR($D121 &gt;= AE$6, $E121 &lt; AD$6), 0, 1)+IF(OR($F121 &gt;= AE$6, $G121 &lt; AD$6), 0, 2)+1)</f>
        <v/>
      </c>
      <c r="AE121" s="71" t="str">
        <f ca="1">INDEX({"","_","-","="},IF(OR($D121 &gt;= AF$6, $E121 &lt; AE$6), 0, 1)+IF(OR($F121 &gt;= AF$6, $G121 &lt; AE$6), 0, 2)+1)</f>
        <v/>
      </c>
      <c r="AF121" s="71" t="str">
        <f ca="1">INDEX({"","_","-","="},IF(OR($D121 &gt;= AG$6, $E121 &lt; AF$6), 0, 1)+IF(OR($F121 &gt;= AG$6, $G121 &lt; AF$6), 0, 2)+1)</f>
        <v/>
      </c>
      <c r="AG121" s="71" t="str">
        <f ca="1">INDEX({"","_","-","="},IF(OR($D121 &gt;= AH$6, $E121 &lt; AG$6), 0, 1)+IF(OR($F121 &gt;= AH$6, $G121 &lt; AG$6), 0, 2)+1)</f>
        <v/>
      </c>
      <c r="AH121" s="71" t="str">
        <f ca="1">INDEX({"","_","-","="},IF(OR($D121 &gt;= AI$6, $E121 &lt; AH$6), 0, 1)+IF(OR($F121 &gt;= AI$6, $G121 &lt; AH$6), 0, 2)+1)</f>
        <v/>
      </c>
      <c r="AI121" s="71" t="str">
        <f ca="1">INDEX({"","_","-","="},IF(OR($D121 &gt;= AJ$6, $E121 &lt; AI$6), 0, 1)+IF(OR($F121 &gt;= AJ$6, $G121 &lt; AI$6), 0, 2)+1)</f>
        <v/>
      </c>
      <c r="AJ121" s="71" t="str">
        <f ca="1">INDEX({"","_","-","="},IF(OR($D121 &gt;= AK$6, $E121 &lt; AJ$6), 0, 1)+IF(OR($F121 &gt;= AK$6, $G121 &lt; AJ$6), 0, 2)+1)</f>
        <v/>
      </c>
      <c r="AK121" s="71" t="str">
        <f ca="1">INDEX({"","_","-","="},IF(OR($D121 &gt;= AL$6, $E121 &lt; AK$6), 0, 1)+IF(OR($F121 &gt;= AL$6, $G121 &lt; AK$6), 0, 2)+1)</f>
        <v/>
      </c>
      <c r="AL121" s="71" t="str">
        <f ca="1">INDEX({"","_","-","="},IF(OR($D121 &gt;= AM$6, $E121 &lt; AL$6), 0, 1)+IF(OR($F121 &gt;= AM$6, $G121 &lt; AL$6), 0, 2)+1)</f>
        <v/>
      </c>
      <c r="AM121" s="71" t="str">
        <f ca="1">INDEX({"","_","-","="},IF(OR($D121 &gt;= AN$6, $E121 &lt; AM$6), 0, 1)+IF(OR($F121 &gt;= AN$6, $G121 &lt; AM$6), 0, 2)+1)</f>
        <v/>
      </c>
      <c r="AN121" s="71" t="str">
        <f ca="1">INDEX({"","_","-","="},IF(OR($D121 &gt;= AO$6, $E121 &lt; AN$6), 0, 1)+IF(OR($F121 &gt;= AO$6, $G121 &lt; AN$6), 0, 2)+1)</f>
        <v/>
      </c>
      <c r="AO121" s="71" t="str">
        <f ca="1">INDEX({"","_","-","="},IF(OR($D121 &gt;= AP$6, $E121 &lt; AO$6), 0, 1)+IF(OR($F121 &gt;= AP$6, $G121 &lt; AO$6), 0, 2)+1)</f>
        <v/>
      </c>
      <c r="AP121" s="71" t="str">
        <f ca="1">INDEX({"","_","-","="},IF(OR($D121 &gt;= AQ$6, $E121 &lt; AP$6), 0, 1)+IF(OR($F121 &gt;= AQ$6, $G121 &lt; AP$6), 0, 2)+1)</f>
        <v/>
      </c>
      <c r="AQ121" s="71" t="str">
        <f ca="1">INDEX({"","_","-","="},IF(OR($D121 &gt;= AR$6, $E121 &lt; AQ$6), 0, 1)+IF(OR($F121 &gt;= AR$6, $G121 &lt; AQ$6), 0, 2)+1)</f>
        <v/>
      </c>
      <c r="AR121" s="71" t="str">
        <f ca="1">INDEX({"","_","-","="},IF(OR($D121 &gt;= AS$6, $E121 &lt; AR$6), 0, 1)+IF(OR($F121 &gt;= AS$6, $G121 &lt; AR$6), 0, 2)+1)</f>
        <v/>
      </c>
      <c r="AS121" s="71" t="str">
        <f ca="1">INDEX({"","_","-","="},IF(OR($D121 &gt;= AT$6, $E121 &lt; AS$6), 0, 1)+IF(OR($F121 &gt;= AT$6, $G121 &lt; AS$6), 0, 2)+1)</f>
        <v/>
      </c>
      <c r="AT121" s="71" t="str">
        <f ca="1">INDEX({"","_","-","="},IF(OR($D121 &gt;= AU$6, $E121 &lt; AT$6), 0, 1)+IF(OR($F121 &gt;= AU$6, $G121 &lt; AT$6), 0, 2)+1)</f>
        <v/>
      </c>
      <c r="AU121" s="71" t="str">
        <f ca="1">INDEX({"","_","-","="},IF(OR($D121 &gt;= AV$6, $E121 &lt; AU$6), 0, 1)+IF(OR($F121 &gt;= AV$6, $G121 &lt; AU$6), 0, 2)+1)</f>
        <v/>
      </c>
      <c r="AV121" s="71" t="str">
        <f ca="1">INDEX({"","_","-","="},IF(OR($D121 &gt;= AW$6, $E121 &lt; AV$6), 0, 1)+IF(OR($F121 &gt;= AW$6, $G121 &lt; AV$6), 0, 2)+1)</f>
        <v/>
      </c>
      <c r="AW121" s="71" t="str">
        <f ca="1">INDEX({"","_","-","="},IF(OR($D121 &gt;= AX$6, $E121 &lt; AW$6), 0, 1)+IF(OR($F121 &gt;= AX$6, $G121 &lt; AW$6), 0, 2)+1)</f>
        <v/>
      </c>
      <c r="AX121" s="71" t="str">
        <f ca="1">INDEX({"","_","-","="},IF(OR($D121 &gt;= AY$6, $E121 &lt; AX$6), 0, 1)+IF(OR($F121 &gt;= AY$6, $G121 &lt; AX$6), 0, 2)+1)</f>
        <v/>
      </c>
      <c r="AY121" s="71" t="str">
        <f ca="1">INDEX({"","_","-","="},IF(OR($D121 &gt;= AZ$6, $E121 &lt; AY$6), 0, 1)+IF(OR($F121 &gt;= AZ$6, $G121 &lt; AY$6), 0, 2)+1)</f>
        <v/>
      </c>
      <c r="AZ121" s="71" t="str">
        <f ca="1">INDEX({"","_","-","="},IF(OR($D121 &gt;= BA$6, $E121 &lt; AZ$6), 0, 1)+IF(OR($F121 &gt;= BA$6, $G121 &lt; AZ$6), 0, 2)+1)</f>
        <v/>
      </c>
      <c r="BA121" s="71" t="str">
        <f ca="1">INDEX({"","_","-","="},IF(OR($D121 &gt;= BB$6, $E121 &lt; BA$6), 0, 1)+IF(OR($F121 &gt;= BB$6, $G121 &lt; BA$6), 0, 2)+1)</f>
        <v/>
      </c>
      <c r="BB121" s="71" t="str">
        <f ca="1">INDEX({"","_","-","="},IF(OR($D121 &gt;= BC$6, $E121 &lt; BB$6), 0, 1)+IF(OR($F121 &gt;= BC$6, $G121 &lt; BB$6), 0, 2)+1)</f>
        <v/>
      </c>
      <c r="BC121" s="71" t="str">
        <f ca="1">INDEX({"","_","-","="},IF(OR($D121 &gt;= BD$6, $E121 &lt; BC$6), 0, 1)+IF(OR($F121 &gt;= BD$6, $G121 &lt; BC$6), 0, 2)+1)</f>
        <v/>
      </c>
      <c r="BD121" s="71" t="str">
        <f ca="1">INDEX({"","_","-","="},IF(OR($D121 &gt;= BE$6, $E121 &lt; BD$6), 0, 1)+IF(OR($F121 &gt;= BE$6, $G121 &lt; BD$6), 0, 2)+1)</f>
        <v/>
      </c>
      <c r="BE121" s="71" t="str">
        <f ca="1">INDEX({"","_","-","="},IF(OR($D121 &gt;= BF$6, $E121 &lt; BE$6), 0, 1)+IF(OR($F121 &gt;= BF$6, $G121 &lt; BE$6), 0, 2)+1)</f>
        <v/>
      </c>
      <c r="BF121" s="71" t="str">
        <f ca="1">INDEX({"","_","-","="},IF(OR($D121 &gt;= BG$6, $E121 &lt; BF$6), 0, 1)+IF(OR($F121 &gt;= BG$6, $G121 &lt; BF$6), 0, 2)+1)</f>
        <v/>
      </c>
      <c r="BG121" s="71" t="str">
        <f ca="1">INDEX({"","_","-","="},IF(OR($D121 &gt;= BH$6, $E121 &lt; BG$6), 0, 1)+IF(OR($F121 &gt;= BH$6, $G121 &lt; BG$6), 0, 2)+1)</f>
        <v/>
      </c>
      <c r="BH121" s="71" t="str">
        <f ca="1">INDEX({"","_","-","="},IF(OR($D121 &gt;= BI$6, $E121 &lt; BH$6), 0, 1)+IF(OR($F121 &gt;= BI$6, $G121 &lt; BH$6), 0, 2)+1)</f>
        <v/>
      </c>
      <c r="BI121" s="71" t="str">
        <f ca="1">INDEX({"","_","-","="},IF(OR($D121 &gt;= BJ$6, $E121 &lt; BI$6), 0, 1)+IF(OR($F121 &gt;= BJ$6, $G121 &lt; BI$6), 0, 2)+1)</f>
        <v/>
      </c>
      <c r="BJ121" s="71" t="str">
        <f ca="1">INDEX({"","_","-","="},IF(OR($D121 &gt;= BK$6, $E121 &lt; BJ$6), 0, 1)+IF(OR($F121 &gt;= BK$6, $G121 &lt; BJ$6), 0, 2)+1)</f>
        <v/>
      </c>
      <c r="BK121" s="71" t="str">
        <f ca="1">INDEX({"","_","-","="},IF(OR($D121 &gt;= BL$6, $E121 &lt; BK$6), 0, 1)+IF(OR($F121 &gt;= BL$6, $G121 &lt; BK$6), 0, 2)+1)</f>
        <v/>
      </c>
      <c r="BL121" s="71" t="str">
        <f ca="1">INDEX({"","_","-","="},IF(OR($D121 &gt;= BM$6, $E121 &lt; BL$6), 0, 1)+IF(OR($F121 &gt;= BM$6, $G121 &lt; BL$6), 0, 2)+1)</f>
        <v/>
      </c>
      <c r="BM121" s="71" t="str">
        <f ca="1">INDEX({"","_","-","="},IF(OR($D121 &gt;= BN$6, $E121 &lt; BM$6), 0, 1)+IF(OR($F121 &gt;= BN$6, $G121 &lt; BM$6), 0, 2)+1)</f>
        <v/>
      </c>
      <c r="BN121" s="71" t="str">
        <f ca="1">INDEX({"","_","-","="},IF(OR($D121 &gt;= BO$6, $E121 &lt; BN$6), 0, 1)+IF(OR($F121 &gt;= BO$6, $G121 &lt; BN$6), 0, 2)+1)</f>
        <v/>
      </c>
      <c r="BO121" s="71" t="str">
        <f ca="1">INDEX({"","_","-","="},IF(OR($D121 &gt;= BP$6, $E121 &lt; BO$6), 0, 1)+IF(OR($F121 &gt;= BP$6, $G121 &lt; BO$6), 0, 2)+1)</f>
        <v/>
      </c>
      <c r="BP121" s="71" t="str">
        <f ca="1">INDEX({"","_","-","="},IF(OR($D121 &gt;= BQ$6, $E121 &lt; BP$6), 0, 1)+IF(OR($F121 &gt;= BQ$6, $G121 &lt; BP$6), 0, 2)+1)</f>
        <v/>
      </c>
      <c r="BQ121" s="71" t="str">
        <f ca="1">INDEX({"","_","-","="},IF(OR($D121 &gt;= BR$6, $E121 &lt; BQ$6), 0, 1)+IF(OR($F121 &gt;= BR$6, $G121 &lt; BQ$6), 0, 2)+1)</f>
        <v/>
      </c>
      <c r="BR121" s="71" t="str">
        <f ca="1">INDEX({"","_","-","="},IF(OR($D121 &gt;= BS$6, $E121 &lt; BR$6), 0, 1)+IF(OR($F121 &gt;= BS$6, $G121 &lt; BR$6), 0, 2)+1)</f>
        <v/>
      </c>
      <c r="BS121" s="71" t="str">
        <f ca="1">INDEX({"","_","-","="},IF(OR($D121 &gt;= BT$6, $E121 &lt; BS$6), 0, 1)+IF(OR($F121 &gt;= BT$6, $G121 &lt; BS$6), 0, 2)+1)</f>
        <v/>
      </c>
      <c r="BT121" s="71" t="str">
        <f ca="1">INDEX({"","_","-","="},IF(OR($D121 &gt;= BU$6, $E121 &lt; BT$6), 0, 1)+IF(OR($F121 &gt;= BU$6, $G121 &lt; BT$6), 0, 2)+1)</f>
        <v/>
      </c>
      <c r="BU121" s="71" t="str">
        <f ca="1">INDEX({"","_","-","="},IF(OR($D121 &gt;= BV$6, $E121 &lt; BU$6), 0, 1)+IF(OR($F121 &gt;= BV$6, $G121 &lt; BU$6), 0, 2)+1)</f>
        <v/>
      </c>
      <c r="BV121" s="71" t="str">
        <f ca="1">INDEX({"","_","-","="},IF(OR($D121 &gt;= BW$6, $E121 &lt; BV$6), 0, 1)+IF(OR($F121 &gt;= BW$6, $G121 &lt; BV$6), 0, 2)+1)</f>
        <v/>
      </c>
      <c r="BW121" s="71" t="str">
        <f ca="1">INDEX({"","_","-","="},IF(OR($D121 &gt;= BX$6, $E121 &lt; BW$6), 0, 1)+IF(OR($F121 &gt;= BX$6, $G121 &lt; BW$6), 0, 2)+1)</f>
        <v/>
      </c>
      <c r="BX121" s="71" t="str">
        <f ca="1">INDEX({"","_","-","="},IF(OR($D121 &gt;= BY$6, $E121 &lt; BX$6), 0, 1)+IF(OR($F121 &gt;= BY$6, $G121 &lt; BX$6), 0, 2)+1)</f>
        <v/>
      </c>
      <c r="BY121" s="71" t="str">
        <f ca="1">INDEX({"","_","-","="},IF(OR($D121 &gt;= BZ$6, $E121 &lt; BY$6), 0, 1)+IF(OR($F121 &gt;= BZ$6, $G121 &lt; BY$6), 0, 2)+1)</f>
        <v/>
      </c>
      <c r="BZ121" s="71" t="str">
        <f ca="1">INDEX({"","_","-","="},IF(OR($D121 &gt;= CA$6, $E121 &lt; BZ$6), 0, 1)+IF(OR($F121 &gt;= CA$6, $G121 &lt; BZ$6), 0, 2)+1)</f>
        <v/>
      </c>
      <c r="CA121" s="71" t="str">
        <f ca="1">INDEX({"","_","-","="},IF(OR($D121 &gt;= CB$6, $E121 &lt; CA$6), 0, 1)+IF(OR($F121 &gt;= CB$6, $G121 &lt; CA$6), 0, 2)+1)</f>
        <v/>
      </c>
      <c r="CB121" s="71" t="str">
        <f ca="1">INDEX({"","_","-","="},IF(OR($D121 &gt;= CC$6, $E121 &lt; CB$6), 0, 1)+IF(OR($F121 &gt;= CC$6, $G121 &lt; CB$6), 0, 2)+1)</f>
        <v/>
      </c>
      <c r="CC121" s="71" t="str">
        <f ca="1">INDEX({"","_","-","="},IF(OR($D121 &gt;= CD$6, $E121 &lt; CC$6), 0, 1)+IF(OR($F121 &gt;= CD$6, $G121 &lt; CC$6), 0, 2)+1)</f>
        <v/>
      </c>
      <c r="CD121" s="71" t="str">
        <f ca="1">INDEX({"","_","-","="},IF(OR($D121 &gt;= CE$6, $E121 &lt; CD$6), 0, 1)+IF(OR($F121 &gt;= CE$6, $G121 &lt; CD$6), 0, 2)+1)</f>
        <v/>
      </c>
    </row>
    <row r="122" spans="1:82">
      <c r="A122" s="8" t="str">
        <f ca="1">IF('临-进度'!N117,'临-进度'!$A117,"")</f>
        <v/>
      </c>
      <c r="B122" s="8" t="str">
        <f ca="1">IF('临-进度'!N117,'临-进度'!$B117,"")</f>
        <v/>
      </c>
      <c r="C122" s="8" t="str">
        <f ca="1">IF('临-进度'!N117,'临-进度'!$F117,"")</f>
        <v/>
      </c>
      <c r="D122" s="42" t="str">
        <f ca="1">IF('临-进度'!$N117,'临-进度'!$J117,"")</f>
        <v/>
      </c>
      <c r="E122" s="42" t="str">
        <f ca="1">IF('临-进度'!$N117,'临-进度'!$AF117,"")</f>
        <v/>
      </c>
      <c r="F122" s="42" t="str">
        <f ca="1">IF('临-进度'!$N117,'临-进度'!$K117,"")</f>
        <v/>
      </c>
      <c r="G122" s="76" t="str">
        <f ca="1">IF('临-进度'!$N117,'临-进度'!$AG117,"")</f>
        <v/>
      </c>
      <c r="H122" s="71" t="str">
        <f ca="1">INDEX({"","_","-","="},IF(OR($D122 &gt;= I$6, $E122 &lt; H$6), 0, 1)+IF(OR($F122 &gt;= I$6, $G122 &lt; H$6), 0, 2)+1)</f>
        <v/>
      </c>
      <c r="I122" s="71" t="str">
        <f ca="1">INDEX({"","_","-","="},IF(OR($D122 &gt;= J$6, $E122 &lt; I$6), 0, 1)+IF(OR($F122 &gt;= J$6, $G122 &lt; I$6), 0, 2)+1)</f>
        <v/>
      </c>
      <c r="J122" s="71" t="str">
        <f ca="1">INDEX({"","_","-","="},IF(OR($D122 &gt;= K$6, $E122 &lt; J$6), 0, 1)+IF(OR($F122 &gt;= K$6, $G122 &lt; J$6), 0, 2)+1)</f>
        <v/>
      </c>
      <c r="K122" s="71" t="str">
        <f ca="1">INDEX({"","_","-","="},IF(OR($D122 &gt;= L$6, $E122 &lt; K$6), 0, 1)+IF(OR($F122 &gt;= L$6, $G122 &lt; K$6), 0, 2)+1)</f>
        <v/>
      </c>
      <c r="L122" s="71" t="str">
        <f ca="1">INDEX({"","_","-","="},IF(OR($D122 &gt;= M$6, $E122 &lt; L$6), 0, 1)+IF(OR($F122 &gt;= M$6, $G122 &lt; L$6), 0, 2)+1)</f>
        <v/>
      </c>
      <c r="M122" s="71" t="str">
        <f ca="1">INDEX({"","_","-","="},IF(OR($D122 &gt;= N$6, $E122 &lt; M$6), 0, 1)+IF(OR($F122 &gt;= N$6, $G122 &lt; M$6), 0, 2)+1)</f>
        <v/>
      </c>
      <c r="N122" s="71" t="str">
        <f ca="1">INDEX({"","_","-","="},IF(OR($D122 &gt;= O$6, $E122 &lt; N$6), 0, 1)+IF(OR($F122 &gt;= O$6, $G122 &lt; N$6), 0, 2)+1)</f>
        <v/>
      </c>
      <c r="O122" s="71" t="str">
        <f ca="1">INDEX({"","_","-","="},IF(OR($D122 &gt;= P$6, $E122 &lt; O$6), 0, 1)+IF(OR($F122 &gt;= P$6, $G122 &lt; O$6), 0, 2)+1)</f>
        <v/>
      </c>
      <c r="P122" s="71" t="str">
        <f ca="1">INDEX({"","_","-","="},IF(OR($D122 &gt;= Q$6, $E122 &lt; P$6), 0, 1)+IF(OR($F122 &gt;= Q$6, $G122 &lt; P$6), 0, 2)+1)</f>
        <v/>
      </c>
      <c r="Q122" s="71" t="str">
        <f ca="1">INDEX({"","_","-","="},IF(OR($D122 &gt;= R$6, $E122 &lt; Q$6), 0, 1)+IF(OR($F122 &gt;= R$6, $G122 &lt; Q$6), 0, 2)+1)</f>
        <v/>
      </c>
      <c r="R122" s="71" t="str">
        <f ca="1">INDEX({"","_","-","="},IF(OR($D122 &gt;= S$6, $E122 &lt; R$6), 0, 1)+IF(OR($F122 &gt;= S$6, $G122 &lt; R$6), 0, 2)+1)</f>
        <v/>
      </c>
      <c r="S122" s="71" t="str">
        <f ca="1">INDEX({"","_","-","="},IF(OR($D122 &gt;= T$6, $E122 &lt; S$6), 0, 1)+IF(OR($F122 &gt;= T$6, $G122 &lt; S$6), 0, 2)+1)</f>
        <v/>
      </c>
      <c r="T122" s="71" t="str">
        <f ca="1">INDEX({"","_","-","="},IF(OR($D122 &gt;= U$6, $E122 &lt; T$6), 0, 1)+IF(OR($F122 &gt;= U$6, $G122 &lt; T$6), 0, 2)+1)</f>
        <v/>
      </c>
      <c r="U122" s="71" t="str">
        <f ca="1">INDEX({"","_","-","="},IF(OR($D122 &gt;= V$6, $E122 &lt; U$6), 0, 1)+IF(OR($F122 &gt;= V$6, $G122 &lt; U$6), 0, 2)+1)</f>
        <v/>
      </c>
      <c r="V122" s="71" t="str">
        <f ca="1">INDEX({"","_","-","="},IF(OR($D122 &gt;= W$6, $E122 &lt; V$6), 0, 1)+IF(OR($F122 &gt;= W$6, $G122 &lt; V$6), 0, 2)+1)</f>
        <v/>
      </c>
      <c r="W122" s="71" t="str">
        <f ca="1">INDEX({"","_","-","="},IF(OR($D122 &gt;= X$6, $E122 &lt; W$6), 0, 1)+IF(OR($F122 &gt;= X$6, $G122 &lt; W$6), 0, 2)+1)</f>
        <v/>
      </c>
      <c r="X122" s="71" t="str">
        <f ca="1">INDEX({"","_","-","="},IF(OR($D122 &gt;= Y$6, $E122 &lt; X$6), 0, 1)+IF(OR($F122 &gt;= Y$6, $G122 &lt; X$6), 0, 2)+1)</f>
        <v/>
      </c>
      <c r="Y122" s="71" t="str">
        <f ca="1">INDEX({"","_","-","="},IF(OR($D122 &gt;= Z$6, $E122 &lt; Y$6), 0, 1)+IF(OR($F122 &gt;= Z$6, $G122 &lt; Y$6), 0, 2)+1)</f>
        <v/>
      </c>
      <c r="Z122" s="71" t="str">
        <f ca="1">INDEX({"","_","-","="},IF(OR($D122 &gt;= AA$6, $E122 &lt; Z$6), 0, 1)+IF(OR($F122 &gt;= AA$6, $G122 &lt; Z$6), 0, 2)+1)</f>
        <v/>
      </c>
      <c r="AA122" s="71" t="str">
        <f ca="1">INDEX({"","_","-","="},IF(OR($D122 &gt;= AB$6, $E122 &lt; AA$6), 0, 1)+IF(OR($F122 &gt;= AB$6, $G122 &lt; AA$6), 0, 2)+1)</f>
        <v/>
      </c>
      <c r="AB122" s="71" t="str">
        <f ca="1">INDEX({"","_","-","="},IF(OR($D122 &gt;= AC$6, $E122 &lt; AB$6), 0, 1)+IF(OR($F122 &gt;= AC$6, $G122 &lt; AB$6), 0, 2)+1)</f>
        <v/>
      </c>
      <c r="AC122" s="71" t="str">
        <f ca="1">INDEX({"","_","-","="},IF(OR($D122 &gt;= AD$6, $E122 &lt; AC$6), 0, 1)+IF(OR($F122 &gt;= AD$6, $G122 &lt; AC$6), 0, 2)+1)</f>
        <v/>
      </c>
      <c r="AD122" s="71" t="str">
        <f ca="1">INDEX({"","_","-","="},IF(OR($D122 &gt;= AE$6, $E122 &lt; AD$6), 0, 1)+IF(OR($F122 &gt;= AE$6, $G122 &lt; AD$6), 0, 2)+1)</f>
        <v/>
      </c>
      <c r="AE122" s="71" t="str">
        <f ca="1">INDEX({"","_","-","="},IF(OR($D122 &gt;= AF$6, $E122 &lt; AE$6), 0, 1)+IF(OR($F122 &gt;= AF$6, $G122 &lt; AE$6), 0, 2)+1)</f>
        <v/>
      </c>
      <c r="AF122" s="71" t="str">
        <f ca="1">INDEX({"","_","-","="},IF(OR($D122 &gt;= AG$6, $E122 &lt; AF$6), 0, 1)+IF(OR($F122 &gt;= AG$6, $G122 &lt; AF$6), 0, 2)+1)</f>
        <v/>
      </c>
      <c r="AG122" s="71" t="str">
        <f ca="1">INDEX({"","_","-","="},IF(OR($D122 &gt;= AH$6, $E122 &lt; AG$6), 0, 1)+IF(OR($F122 &gt;= AH$6, $G122 &lt; AG$6), 0, 2)+1)</f>
        <v/>
      </c>
      <c r="AH122" s="71" t="str">
        <f ca="1">INDEX({"","_","-","="},IF(OR($D122 &gt;= AI$6, $E122 &lt; AH$6), 0, 1)+IF(OR($F122 &gt;= AI$6, $G122 &lt; AH$6), 0, 2)+1)</f>
        <v/>
      </c>
      <c r="AI122" s="71" t="str">
        <f ca="1">INDEX({"","_","-","="},IF(OR($D122 &gt;= AJ$6, $E122 &lt; AI$6), 0, 1)+IF(OR($F122 &gt;= AJ$6, $G122 &lt; AI$6), 0, 2)+1)</f>
        <v/>
      </c>
      <c r="AJ122" s="71" t="str">
        <f ca="1">INDEX({"","_","-","="},IF(OR($D122 &gt;= AK$6, $E122 &lt; AJ$6), 0, 1)+IF(OR($F122 &gt;= AK$6, $G122 &lt; AJ$6), 0, 2)+1)</f>
        <v/>
      </c>
      <c r="AK122" s="71" t="str">
        <f ca="1">INDEX({"","_","-","="},IF(OR($D122 &gt;= AL$6, $E122 &lt; AK$6), 0, 1)+IF(OR($F122 &gt;= AL$6, $G122 &lt; AK$6), 0, 2)+1)</f>
        <v/>
      </c>
      <c r="AL122" s="71" t="str">
        <f ca="1">INDEX({"","_","-","="},IF(OR($D122 &gt;= AM$6, $E122 &lt; AL$6), 0, 1)+IF(OR($F122 &gt;= AM$6, $G122 &lt; AL$6), 0, 2)+1)</f>
        <v/>
      </c>
      <c r="AM122" s="71" t="str">
        <f ca="1">INDEX({"","_","-","="},IF(OR($D122 &gt;= AN$6, $E122 &lt; AM$6), 0, 1)+IF(OR($F122 &gt;= AN$6, $G122 &lt; AM$6), 0, 2)+1)</f>
        <v/>
      </c>
      <c r="AN122" s="71" t="str">
        <f ca="1">INDEX({"","_","-","="},IF(OR($D122 &gt;= AO$6, $E122 &lt; AN$6), 0, 1)+IF(OR($F122 &gt;= AO$6, $G122 &lt; AN$6), 0, 2)+1)</f>
        <v/>
      </c>
      <c r="AO122" s="71" t="str">
        <f ca="1">INDEX({"","_","-","="},IF(OR($D122 &gt;= AP$6, $E122 &lt; AO$6), 0, 1)+IF(OR($F122 &gt;= AP$6, $G122 &lt; AO$6), 0, 2)+1)</f>
        <v/>
      </c>
      <c r="AP122" s="71" t="str">
        <f ca="1">INDEX({"","_","-","="},IF(OR($D122 &gt;= AQ$6, $E122 &lt; AP$6), 0, 1)+IF(OR($F122 &gt;= AQ$6, $G122 &lt; AP$6), 0, 2)+1)</f>
        <v/>
      </c>
      <c r="AQ122" s="71" t="str">
        <f ca="1">INDEX({"","_","-","="},IF(OR($D122 &gt;= AR$6, $E122 &lt; AQ$6), 0, 1)+IF(OR($F122 &gt;= AR$6, $G122 &lt; AQ$6), 0, 2)+1)</f>
        <v/>
      </c>
      <c r="AR122" s="71" t="str">
        <f ca="1">INDEX({"","_","-","="},IF(OR($D122 &gt;= AS$6, $E122 &lt; AR$6), 0, 1)+IF(OR($F122 &gt;= AS$6, $G122 &lt; AR$6), 0, 2)+1)</f>
        <v/>
      </c>
      <c r="AS122" s="71" t="str">
        <f ca="1">INDEX({"","_","-","="},IF(OR($D122 &gt;= AT$6, $E122 &lt; AS$6), 0, 1)+IF(OR($F122 &gt;= AT$6, $G122 &lt; AS$6), 0, 2)+1)</f>
        <v/>
      </c>
      <c r="AT122" s="71" t="str">
        <f ca="1">INDEX({"","_","-","="},IF(OR($D122 &gt;= AU$6, $E122 &lt; AT$6), 0, 1)+IF(OR($F122 &gt;= AU$6, $G122 &lt; AT$6), 0, 2)+1)</f>
        <v/>
      </c>
      <c r="AU122" s="71" t="str">
        <f ca="1">INDEX({"","_","-","="},IF(OR($D122 &gt;= AV$6, $E122 &lt; AU$6), 0, 1)+IF(OR($F122 &gt;= AV$6, $G122 &lt; AU$6), 0, 2)+1)</f>
        <v/>
      </c>
      <c r="AV122" s="71" t="str">
        <f ca="1">INDEX({"","_","-","="},IF(OR($D122 &gt;= AW$6, $E122 &lt; AV$6), 0, 1)+IF(OR($F122 &gt;= AW$6, $G122 &lt; AV$6), 0, 2)+1)</f>
        <v/>
      </c>
      <c r="AW122" s="71" t="str">
        <f ca="1">INDEX({"","_","-","="},IF(OR($D122 &gt;= AX$6, $E122 &lt; AW$6), 0, 1)+IF(OR($F122 &gt;= AX$6, $G122 &lt; AW$6), 0, 2)+1)</f>
        <v/>
      </c>
      <c r="AX122" s="71" t="str">
        <f ca="1">INDEX({"","_","-","="},IF(OR($D122 &gt;= AY$6, $E122 &lt; AX$6), 0, 1)+IF(OR($F122 &gt;= AY$6, $G122 &lt; AX$6), 0, 2)+1)</f>
        <v/>
      </c>
      <c r="AY122" s="71" t="str">
        <f ca="1">INDEX({"","_","-","="},IF(OR($D122 &gt;= AZ$6, $E122 &lt; AY$6), 0, 1)+IF(OR($F122 &gt;= AZ$6, $G122 &lt; AY$6), 0, 2)+1)</f>
        <v/>
      </c>
      <c r="AZ122" s="71" t="str">
        <f ca="1">INDEX({"","_","-","="},IF(OR($D122 &gt;= BA$6, $E122 &lt; AZ$6), 0, 1)+IF(OR($F122 &gt;= BA$6, $G122 &lt; AZ$6), 0, 2)+1)</f>
        <v/>
      </c>
      <c r="BA122" s="71" t="str">
        <f ca="1">INDEX({"","_","-","="},IF(OR($D122 &gt;= BB$6, $E122 &lt; BA$6), 0, 1)+IF(OR($F122 &gt;= BB$6, $G122 &lt; BA$6), 0, 2)+1)</f>
        <v/>
      </c>
      <c r="BB122" s="71" t="str">
        <f ca="1">INDEX({"","_","-","="},IF(OR($D122 &gt;= BC$6, $E122 &lt; BB$6), 0, 1)+IF(OR($F122 &gt;= BC$6, $G122 &lt; BB$6), 0, 2)+1)</f>
        <v/>
      </c>
      <c r="BC122" s="71" t="str">
        <f ca="1">INDEX({"","_","-","="},IF(OR($D122 &gt;= BD$6, $E122 &lt; BC$6), 0, 1)+IF(OR($F122 &gt;= BD$6, $G122 &lt; BC$6), 0, 2)+1)</f>
        <v/>
      </c>
      <c r="BD122" s="71" t="str">
        <f ca="1">INDEX({"","_","-","="},IF(OR($D122 &gt;= BE$6, $E122 &lt; BD$6), 0, 1)+IF(OR($F122 &gt;= BE$6, $G122 &lt; BD$6), 0, 2)+1)</f>
        <v/>
      </c>
      <c r="BE122" s="71" t="str">
        <f ca="1">INDEX({"","_","-","="},IF(OR($D122 &gt;= BF$6, $E122 &lt; BE$6), 0, 1)+IF(OR($F122 &gt;= BF$6, $G122 &lt; BE$6), 0, 2)+1)</f>
        <v/>
      </c>
      <c r="BF122" s="71" t="str">
        <f ca="1">INDEX({"","_","-","="},IF(OR($D122 &gt;= BG$6, $E122 &lt; BF$6), 0, 1)+IF(OR($F122 &gt;= BG$6, $G122 &lt; BF$6), 0, 2)+1)</f>
        <v/>
      </c>
      <c r="BG122" s="71" t="str">
        <f ca="1">INDEX({"","_","-","="},IF(OR($D122 &gt;= BH$6, $E122 &lt; BG$6), 0, 1)+IF(OR($F122 &gt;= BH$6, $G122 &lt; BG$6), 0, 2)+1)</f>
        <v/>
      </c>
      <c r="BH122" s="71" t="str">
        <f ca="1">INDEX({"","_","-","="},IF(OR($D122 &gt;= BI$6, $E122 &lt; BH$6), 0, 1)+IF(OR($F122 &gt;= BI$6, $G122 &lt; BH$6), 0, 2)+1)</f>
        <v/>
      </c>
      <c r="BI122" s="71" t="str">
        <f ca="1">INDEX({"","_","-","="},IF(OR($D122 &gt;= BJ$6, $E122 &lt; BI$6), 0, 1)+IF(OR($F122 &gt;= BJ$6, $G122 &lt; BI$6), 0, 2)+1)</f>
        <v/>
      </c>
      <c r="BJ122" s="71" t="str">
        <f ca="1">INDEX({"","_","-","="},IF(OR($D122 &gt;= BK$6, $E122 &lt; BJ$6), 0, 1)+IF(OR($F122 &gt;= BK$6, $G122 &lt; BJ$6), 0, 2)+1)</f>
        <v/>
      </c>
      <c r="BK122" s="71" t="str">
        <f ca="1">INDEX({"","_","-","="},IF(OR($D122 &gt;= BL$6, $E122 &lt; BK$6), 0, 1)+IF(OR($F122 &gt;= BL$6, $G122 &lt; BK$6), 0, 2)+1)</f>
        <v/>
      </c>
      <c r="BL122" s="71" t="str">
        <f ca="1">INDEX({"","_","-","="},IF(OR($D122 &gt;= BM$6, $E122 &lt; BL$6), 0, 1)+IF(OR($F122 &gt;= BM$6, $G122 &lt; BL$6), 0, 2)+1)</f>
        <v/>
      </c>
      <c r="BM122" s="71" t="str">
        <f ca="1">INDEX({"","_","-","="},IF(OR($D122 &gt;= BN$6, $E122 &lt; BM$6), 0, 1)+IF(OR($F122 &gt;= BN$6, $G122 &lt; BM$6), 0, 2)+1)</f>
        <v/>
      </c>
      <c r="BN122" s="71" t="str">
        <f ca="1">INDEX({"","_","-","="},IF(OR($D122 &gt;= BO$6, $E122 &lt; BN$6), 0, 1)+IF(OR($F122 &gt;= BO$6, $G122 &lt; BN$6), 0, 2)+1)</f>
        <v/>
      </c>
      <c r="BO122" s="71" t="str">
        <f ca="1">INDEX({"","_","-","="},IF(OR($D122 &gt;= BP$6, $E122 &lt; BO$6), 0, 1)+IF(OR($F122 &gt;= BP$6, $G122 &lt; BO$6), 0, 2)+1)</f>
        <v/>
      </c>
      <c r="BP122" s="71" t="str">
        <f ca="1">INDEX({"","_","-","="},IF(OR($D122 &gt;= BQ$6, $E122 &lt; BP$6), 0, 1)+IF(OR($F122 &gt;= BQ$6, $G122 &lt; BP$6), 0, 2)+1)</f>
        <v/>
      </c>
      <c r="BQ122" s="71" t="str">
        <f ca="1">INDEX({"","_","-","="},IF(OR($D122 &gt;= BR$6, $E122 &lt; BQ$6), 0, 1)+IF(OR($F122 &gt;= BR$6, $G122 &lt; BQ$6), 0, 2)+1)</f>
        <v/>
      </c>
      <c r="BR122" s="71" t="str">
        <f ca="1">INDEX({"","_","-","="},IF(OR($D122 &gt;= BS$6, $E122 &lt; BR$6), 0, 1)+IF(OR($F122 &gt;= BS$6, $G122 &lt; BR$6), 0, 2)+1)</f>
        <v/>
      </c>
      <c r="BS122" s="71" t="str">
        <f ca="1">INDEX({"","_","-","="},IF(OR($D122 &gt;= BT$6, $E122 &lt; BS$6), 0, 1)+IF(OR($F122 &gt;= BT$6, $G122 &lt; BS$6), 0, 2)+1)</f>
        <v/>
      </c>
      <c r="BT122" s="71" t="str">
        <f ca="1">INDEX({"","_","-","="},IF(OR($D122 &gt;= BU$6, $E122 &lt; BT$6), 0, 1)+IF(OR($F122 &gt;= BU$6, $G122 &lt; BT$6), 0, 2)+1)</f>
        <v/>
      </c>
      <c r="BU122" s="71" t="str">
        <f ca="1">INDEX({"","_","-","="},IF(OR($D122 &gt;= BV$6, $E122 &lt; BU$6), 0, 1)+IF(OR($F122 &gt;= BV$6, $G122 &lt; BU$6), 0, 2)+1)</f>
        <v/>
      </c>
      <c r="BV122" s="71" t="str">
        <f ca="1">INDEX({"","_","-","="},IF(OR($D122 &gt;= BW$6, $E122 &lt; BV$6), 0, 1)+IF(OR($F122 &gt;= BW$6, $G122 &lt; BV$6), 0, 2)+1)</f>
        <v/>
      </c>
      <c r="BW122" s="71" t="str">
        <f ca="1">INDEX({"","_","-","="},IF(OR($D122 &gt;= BX$6, $E122 &lt; BW$6), 0, 1)+IF(OR($F122 &gt;= BX$6, $G122 &lt; BW$6), 0, 2)+1)</f>
        <v/>
      </c>
      <c r="BX122" s="71" t="str">
        <f ca="1">INDEX({"","_","-","="},IF(OR($D122 &gt;= BY$6, $E122 &lt; BX$6), 0, 1)+IF(OR($F122 &gt;= BY$6, $G122 &lt; BX$6), 0, 2)+1)</f>
        <v/>
      </c>
      <c r="BY122" s="71" t="str">
        <f ca="1">INDEX({"","_","-","="},IF(OR($D122 &gt;= BZ$6, $E122 &lt; BY$6), 0, 1)+IF(OR($F122 &gt;= BZ$6, $G122 &lt; BY$6), 0, 2)+1)</f>
        <v/>
      </c>
      <c r="BZ122" s="71" t="str">
        <f ca="1">INDEX({"","_","-","="},IF(OR($D122 &gt;= CA$6, $E122 &lt; BZ$6), 0, 1)+IF(OR($F122 &gt;= CA$6, $G122 &lt; BZ$6), 0, 2)+1)</f>
        <v/>
      </c>
      <c r="CA122" s="71" t="str">
        <f ca="1">INDEX({"","_","-","="},IF(OR($D122 &gt;= CB$6, $E122 &lt; CA$6), 0, 1)+IF(OR($F122 &gt;= CB$6, $G122 &lt; CA$6), 0, 2)+1)</f>
        <v/>
      </c>
      <c r="CB122" s="71" t="str">
        <f ca="1">INDEX({"","_","-","="},IF(OR($D122 &gt;= CC$6, $E122 &lt; CB$6), 0, 1)+IF(OR($F122 &gt;= CC$6, $G122 &lt; CB$6), 0, 2)+1)</f>
        <v/>
      </c>
      <c r="CC122" s="71" t="str">
        <f ca="1">INDEX({"","_","-","="},IF(OR($D122 &gt;= CD$6, $E122 &lt; CC$6), 0, 1)+IF(OR($F122 &gt;= CD$6, $G122 &lt; CC$6), 0, 2)+1)</f>
        <v/>
      </c>
      <c r="CD122" s="71" t="str">
        <f ca="1">INDEX({"","_","-","="},IF(OR($D122 &gt;= CE$6, $E122 &lt; CD$6), 0, 1)+IF(OR($F122 &gt;= CE$6, $G122 &lt; CD$6), 0, 2)+1)</f>
        <v/>
      </c>
    </row>
    <row r="123" spans="1:82">
      <c r="A123" s="8" t="str">
        <f ca="1">IF('临-进度'!N118,'临-进度'!$A118,"")</f>
        <v/>
      </c>
      <c r="B123" s="8" t="str">
        <f ca="1">IF('临-进度'!N118,'临-进度'!$B118,"")</f>
        <v/>
      </c>
      <c r="C123" s="8" t="str">
        <f ca="1">IF('临-进度'!N118,'临-进度'!$F118,"")</f>
        <v/>
      </c>
      <c r="D123" s="42" t="str">
        <f ca="1">IF('临-进度'!$N118,'临-进度'!$J118,"")</f>
        <v/>
      </c>
      <c r="E123" s="42" t="str">
        <f ca="1">IF('临-进度'!$N118,'临-进度'!$AF118,"")</f>
        <v/>
      </c>
      <c r="F123" s="42" t="str">
        <f ca="1">IF('临-进度'!$N118,'临-进度'!$K118,"")</f>
        <v/>
      </c>
      <c r="G123" s="76" t="str">
        <f ca="1">IF('临-进度'!$N118,'临-进度'!$AG118,"")</f>
        <v/>
      </c>
      <c r="H123" s="71" t="str">
        <f ca="1">INDEX({"","_","-","="},IF(OR($D123 &gt;= I$6, $E123 &lt; H$6), 0, 1)+IF(OR($F123 &gt;= I$6, $G123 &lt; H$6), 0, 2)+1)</f>
        <v/>
      </c>
      <c r="I123" s="71" t="str">
        <f ca="1">INDEX({"","_","-","="},IF(OR($D123 &gt;= J$6, $E123 &lt; I$6), 0, 1)+IF(OR($F123 &gt;= J$6, $G123 &lt; I$6), 0, 2)+1)</f>
        <v/>
      </c>
      <c r="J123" s="71" t="str">
        <f ca="1">INDEX({"","_","-","="},IF(OR($D123 &gt;= K$6, $E123 &lt; J$6), 0, 1)+IF(OR($F123 &gt;= K$6, $G123 &lt; J$6), 0, 2)+1)</f>
        <v/>
      </c>
      <c r="K123" s="71" t="str">
        <f ca="1">INDEX({"","_","-","="},IF(OR($D123 &gt;= L$6, $E123 &lt; K$6), 0, 1)+IF(OR($F123 &gt;= L$6, $G123 &lt; K$6), 0, 2)+1)</f>
        <v/>
      </c>
      <c r="L123" s="71" t="str">
        <f ca="1">INDEX({"","_","-","="},IF(OR($D123 &gt;= M$6, $E123 &lt; L$6), 0, 1)+IF(OR($F123 &gt;= M$6, $G123 &lt; L$6), 0, 2)+1)</f>
        <v/>
      </c>
      <c r="M123" s="71" t="str">
        <f ca="1">INDEX({"","_","-","="},IF(OR($D123 &gt;= N$6, $E123 &lt; M$6), 0, 1)+IF(OR($F123 &gt;= N$6, $G123 &lt; M$6), 0, 2)+1)</f>
        <v/>
      </c>
      <c r="N123" s="71" t="str">
        <f ca="1">INDEX({"","_","-","="},IF(OR($D123 &gt;= O$6, $E123 &lt; N$6), 0, 1)+IF(OR($F123 &gt;= O$6, $G123 &lt; N$6), 0, 2)+1)</f>
        <v/>
      </c>
      <c r="O123" s="71" t="str">
        <f ca="1">INDEX({"","_","-","="},IF(OR($D123 &gt;= P$6, $E123 &lt; O$6), 0, 1)+IF(OR($F123 &gt;= P$6, $G123 &lt; O$6), 0, 2)+1)</f>
        <v/>
      </c>
      <c r="P123" s="71" t="str">
        <f ca="1">INDEX({"","_","-","="},IF(OR($D123 &gt;= Q$6, $E123 &lt; P$6), 0, 1)+IF(OR($F123 &gt;= Q$6, $G123 &lt; P$6), 0, 2)+1)</f>
        <v/>
      </c>
      <c r="Q123" s="71" t="str">
        <f ca="1">INDEX({"","_","-","="},IF(OR($D123 &gt;= R$6, $E123 &lt; Q$6), 0, 1)+IF(OR($F123 &gt;= R$6, $G123 &lt; Q$6), 0, 2)+1)</f>
        <v/>
      </c>
      <c r="R123" s="71" t="str">
        <f ca="1">INDEX({"","_","-","="},IF(OR($D123 &gt;= S$6, $E123 &lt; R$6), 0, 1)+IF(OR($F123 &gt;= S$6, $G123 &lt; R$6), 0, 2)+1)</f>
        <v/>
      </c>
      <c r="S123" s="71" t="str">
        <f ca="1">INDEX({"","_","-","="},IF(OR($D123 &gt;= T$6, $E123 &lt; S$6), 0, 1)+IF(OR($F123 &gt;= T$6, $G123 &lt; S$6), 0, 2)+1)</f>
        <v/>
      </c>
      <c r="T123" s="71" t="str">
        <f ca="1">INDEX({"","_","-","="},IF(OR($D123 &gt;= U$6, $E123 &lt; T$6), 0, 1)+IF(OR($F123 &gt;= U$6, $G123 &lt; T$6), 0, 2)+1)</f>
        <v/>
      </c>
      <c r="U123" s="71" t="str">
        <f ca="1">INDEX({"","_","-","="},IF(OR($D123 &gt;= V$6, $E123 &lt; U$6), 0, 1)+IF(OR($F123 &gt;= V$6, $G123 &lt; U$6), 0, 2)+1)</f>
        <v/>
      </c>
      <c r="V123" s="71" t="str">
        <f ca="1">INDEX({"","_","-","="},IF(OR($D123 &gt;= W$6, $E123 &lt; V$6), 0, 1)+IF(OR($F123 &gt;= W$6, $G123 &lt; V$6), 0, 2)+1)</f>
        <v/>
      </c>
      <c r="W123" s="71" t="str">
        <f ca="1">INDEX({"","_","-","="},IF(OR($D123 &gt;= X$6, $E123 &lt; W$6), 0, 1)+IF(OR($F123 &gt;= X$6, $G123 &lt; W$6), 0, 2)+1)</f>
        <v/>
      </c>
      <c r="X123" s="71" t="str">
        <f ca="1">INDEX({"","_","-","="},IF(OR($D123 &gt;= Y$6, $E123 &lt; X$6), 0, 1)+IF(OR($F123 &gt;= Y$6, $G123 &lt; X$6), 0, 2)+1)</f>
        <v/>
      </c>
      <c r="Y123" s="71" t="str">
        <f ca="1">INDEX({"","_","-","="},IF(OR($D123 &gt;= Z$6, $E123 &lt; Y$6), 0, 1)+IF(OR($F123 &gt;= Z$6, $G123 &lt; Y$6), 0, 2)+1)</f>
        <v/>
      </c>
      <c r="Z123" s="71" t="str">
        <f ca="1">INDEX({"","_","-","="},IF(OR($D123 &gt;= AA$6, $E123 &lt; Z$6), 0, 1)+IF(OR($F123 &gt;= AA$6, $G123 &lt; Z$6), 0, 2)+1)</f>
        <v/>
      </c>
      <c r="AA123" s="71" t="str">
        <f ca="1">INDEX({"","_","-","="},IF(OR($D123 &gt;= AB$6, $E123 &lt; AA$6), 0, 1)+IF(OR($F123 &gt;= AB$6, $G123 &lt; AA$6), 0, 2)+1)</f>
        <v/>
      </c>
      <c r="AB123" s="71" t="str">
        <f ca="1">INDEX({"","_","-","="},IF(OR($D123 &gt;= AC$6, $E123 &lt; AB$6), 0, 1)+IF(OR($F123 &gt;= AC$6, $G123 &lt; AB$6), 0, 2)+1)</f>
        <v/>
      </c>
      <c r="AC123" s="71" t="str">
        <f ca="1">INDEX({"","_","-","="},IF(OR($D123 &gt;= AD$6, $E123 &lt; AC$6), 0, 1)+IF(OR($F123 &gt;= AD$6, $G123 &lt; AC$6), 0, 2)+1)</f>
        <v/>
      </c>
      <c r="AD123" s="71" t="str">
        <f ca="1">INDEX({"","_","-","="},IF(OR($D123 &gt;= AE$6, $E123 &lt; AD$6), 0, 1)+IF(OR($F123 &gt;= AE$6, $G123 &lt; AD$6), 0, 2)+1)</f>
        <v/>
      </c>
      <c r="AE123" s="71" t="str">
        <f ca="1">INDEX({"","_","-","="},IF(OR($D123 &gt;= AF$6, $E123 &lt; AE$6), 0, 1)+IF(OR($F123 &gt;= AF$6, $G123 &lt; AE$6), 0, 2)+1)</f>
        <v/>
      </c>
      <c r="AF123" s="71" t="str">
        <f ca="1">INDEX({"","_","-","="},IF(OR($D123 &gt;= AG$6, $E123 &lt; AF$6), 0, 1)+IF(OR($F123 &gt;= AG$6, $G123 &lt; AF$6), 0, 2)+1)</f>
        <v/>
      </c>
      <c r="AG123" s="71" t="str">
        <f ca="1">INDEX({"","_","-","="},IF(OR($D123 &gt;= AH$6, $E123 &lt; AG$6), 0, 1)+IF(OR($F123 &gt;= AH$6, $G123 &lt; AG$6), 0, 2)+1)</f>
        <v/>
      </c>
      <c r="AH123" s="71" t="str">
        <f ca="1">INDEX({"","_","-","="},IF(OR($D123 &gt;= AI$6, $E123 &lt; AH$6), 0, 1)+IF(OR($F123 &gt;= AI$6, $G123 &lt; AH$6), 0, 2)+1)</f>
        <v/>
      </c>
      <c r="AI123" s="71" t="str">
        <f ca="1">INDEX({"","_","-","="},IF(OR($D123 &gt;= AJ$6, $E123 &lt; AI$6), 0, 1)+IF(OR($F123 &gt;= AJ$6, $G123 &lt; AI$6), 0, 2)+1)</f>
        <v/>
      </c>
      <c r="AJ123" s="71" t="str">
        <f ca="1">INDEX({"","_","-","="},IF(OR($D123 &gt;= AK$6, $E123 &lt; AJ$6), 0, 1)+IF(OR($F123 &gt;= AK$6, $G123 &lt; AJ$6), 0, 2)+1)</f>
        <v/>
      </c>
      <c r="AK123" s="71" t="str">
        <f ca="1">INDEX({"","_","-","="},IF(OR($D123 &gt;= AL$6, $E123 &lt; AK$6), 0, 1)+IF(OR($F123 &gt;= AL$6, $G123 &lt; AK$6), 0, 2)+1)</f>
        <v/>
      </c>
      <c r="AL123" s="71" t="str">
        <f ca="1">INDEX({"","_","-","="},IF(OR($D123 &gt;= AM$6, $E123 &lt; AL$6), 0, 1)+IF(OR($F123 &gt;= AM$6, $G123 &lt; AL$6), 0, 2)+1)</f>
        <v/>
      </c>
      <c r="AM123" s="71" t="str">
        <f ca="1">INDEX({"","_","-","="},IF(OR($D123 &gt;= AN$6, $E123 &lt; AM$6), 0, 1)+IF(OR($F123 &gt;= AN$6, $G123 &lt; AM$6), 0, 2)+1)</f>
        <v/>
      </c>
      <c r="AN123" s="71" t="str">
        <f ca="1">INDEX({"","_","-","="},IF(OR($D123 &gt;= AO$6, $E123 &lt; AN$6), 0, 1)+IF(OR($F123 &gt;= AO$6, $G123 &lt; AN$6), 0, 2)+1)</f>
        <v/>
      </c>
      <c r="AO123" s="71" t="str">
        <f ca="1">INDEX({"","_","-","="},IF(OR($D123 &gt;= AP$6, $E123 &lt; AO$6), 0, 1)+IF(OR($F123 &gt;= AP$6, $G123 &lt; AO$6), 0, 2)+1)</f>
        <v/>
      </c>
      <c r="AP123" s="71" t="str">
        <f ca="1">INDEX({"","_","-","="},IF(OR($D123 &gt;= AQ$6, $E123 &lt; AP$6), 0, 1)+IF(OR($F123 &gt;= AQ$6, $G123 &lt; AP$6), 0, 2)+1)</f>
        <v/>
      </c>
      <c r="AQ123" s="71" t="str">
        <f ca="1">INDEX({"","_","-","="},IF(OR($D123 &gt;= AR$6, $E123 &lt; AQ$6), 0, 1)+IF(OR($F123 &gt;= AR$6, $G123 &lt; AQ$6), 0, 2)+1)</f>
        <v/>
      </c>
      <c r="AR123" s="71" t="str">
        <f ca="1">INDEX({"","_","-","="},IF(OR($D123 &gt;= AS$6, $E123 &lt; AR$6), 0, 1)+IF(OR($F123 &gt;= AS$6, $G123 &lt; AR$6), 0, 2)+1)</f>
        <v/>
      </c>
      <c r="AS123" s="71" t="str">
        <f ca="1">INDEX({"","_","-","="},IF(OR($D123 &gt;= AT$6, $E123 &lt; AS$6), 0, 1)+IF(OR($F123 &gt;= AT$6, $G123 &lt; AS$6), 0, 2)+1)</f>
        <v/>
      </c>
      <c r="AT123" s="71" t="str">
        <f ca="1">INDEX({"","_","-","="},IF(OR($D123 &gt;= AU$6, $E123 &lt; AT$6), 0, 1)+IF(OR($F123 &gt;= AU$6, $G123 &lt; AT$6), 0, 2)+1)</f>
        <v/>
      </c>
      <c r="AU123" s="71" t="str">
        <f ca="1">INDEX({"","_","-","="},IF(OR($D123 &gt;= AV$6, $E123 &lt; AU$6), 0, 1)+IF(OR($F123 &gt;= AV$6, $G123 &lt; AU$6), 0, 2)+1)</f>
        <v/>
      </c>
      <c r="AV123" s="71" t="str">
        <f ca="1">INDEX({"","_","-","="},IF(OR($D123 &gt;= AW$6, $E123 &lt; AV$6), 0, 1)+IF(OR($F123 &gt;= AW$6, $G123 &lt; AV$6), 0, 2)+1)</f>
        <v/>
      </c>
      <c r="AW123" s="71" t="str">
        <f ca="1">INDEX({"","_","-","="},IF(OR($D123 &gt;= AX$6, $E123 &lt; AW$6), 0, 1)+IF(OR($F123 &gt;= AX$6, $G123 &lt; AW$6), 0, 2)+1)</f>
        <v/>
      </c>
      <c r="AX123" s="71" t="str">
        <f ca="1">INDEX({"","_","-","="},IF(OR($D123 &gt;= AY$6, $E123 &lt; AX$6), 0, 1)+IF(OR($F123 &gt;= AY$6, $G123 &lt; AX$6), 0, 2)+1)</f>
        <v/>
      </c>
      <c r="AY123" s="71" t="str">
        <f ca="1">INDEX({"","_","-","="},IF(OR($D123 &gt;= AZ$6, $E123 &lt; AY$6), 0, 1)+IF(OR($F123 &gt;= AZ$6, $G123 &lt; AY$6), 0, 2)+1)</f>
        <v/>
      </c>
      <c r="AZ123" s="71" t="str">
        <f ca="1">INDEX({"","_","-","="},IF(OR($D123 &gt;= BA$6, $E123 &lt; AZ$6), 0, 1)+IF(OR($F123 &gt;= BA$6, $G123 &lt; AZ$6), 0, 2)+1)</f>
        <v/>
      </c>
      <c r="BA123" s="71" t="str">
        <f ca="1">INDEX({"","_","-","="},IF(OR($D123 &gt;= BB$6, $E123 &lt; BA$6), 0, 1)+IF(OR($F123 &gt;= BB$6, $G123 &lt; BA$6), 0, 2)+1)</f>
        <v/>
      </c>
      <c r="BB123" s="71" t="str">
        <f ca="1">INDEX({"","_","-","="},IF(OR($D123 &gt;= BC$6, $E123 &lt; BB$6), 0, 1)+IF(OR($F123 &gt;= BC$6, $G123 &lt; BB$6), 0, 2)+1)</f>
        <v/>
      </c>
      <c r="BC123" s="71" t="str">
        <f ca="1">INDEX({"","_","-","="},IF(OR($D123 &gt;= BD$6, $E123 &lt; BC$6), 0, 1)+IF(OR($F123 &gt;= BD$6, $G123 &lt; BC$6), 0, 2)+1)</f>
        <v/>
      </c>
      <c r="BD123" s="71" t="str">
        <f ca="1">INDEX({"","_","-","="},IF(OR($D123 &gt;= BE$6, $E123 &lt; BD$6), 0, 1)+IF(OR($F123 &gt;= BE$6, $G123 &lt; BD$6), 0, 2)+1)</f>
        <v/>
      </c>
      <c r="BE123" s="71" t="str">
        <f ca="1">INDEX({"","_","-","="},IF(OR($D123 &gt;= BF$6, $E123 &lt; BE$6), 0, 1)+IF(OR($F123 &gt;= BF$6, $G123 &lt; BE$6), 0, 2)+1)</f>
        <v/>
      </c>
      <c r="BF123" s="71" t="str">
        <f ca="1">INDEX({"","_","-","="},IF(OR($D123 &gt;= BG$6, $E123 &lt; BF$6), 0, 1)+IF(OR($F123 &gt;= BG$6, $G123 &lt; BF$6), 0, 2)+1)</f>
        <v/>
      </c>
      <c r="BG123" s="71" t="str">
        <f ca="1">INDEX({"","_","-","="},IF(OR($D123 &gt;= BH$6, $E123 &lt; BG$6), 0, 1)+IF(OR($F123 &gt;= BH$6, $G123 &lt; BG$6), 0, 2)+1)</f>
        <v/>
      </c>
      <c r="BH123" s="71" t="str">
        <f ca="1">INDEX({"","_","-","="},IF(OR($D123 &gt;= BI$6, $E123 &lt; BH$6), 0, 1)+IF(OR($F123 &gt;= BI$6, $G123 &lt; BH$6), 0, 2)+1)</f>
        <v/>
      </c>
      <c r="BI123" s="71" t="str">
        <f ca="1">INDEX({"","_","-","="},IF(OR($D123 &gt;= BJ$6, $E123 &lt; BI$6), 0, 1)+IF(OR($F123 &gt;= BJ$6, $G123 &lt; BI$6), 0, 2)+1)</f>
        <v/>
      </c>
      <c r="BJ123" s="71" t="str">
        <f ca="1">INDEX({"","_","-","="},IF(OR($D123 &gt;= BK$6, $E123 &lt; BJ$6), 0, 1)+IF(OR($F123 &gt;= BK$6, $G123 &lt; BJ$6), 0, 2)+1)</f>
        <v/>
      </c>
      <c r="BK123" s="71" t="str">
        <f ca="1">INDEX({"","_","-","="},IF(OR($D123 &gt;= BL$6, $E123 &lt; BK$6), 0, 1)+IF(OR($F123 &gt;= BL$6, $G123 &lt; BK$6), 0, 2)+1)</f>
        <v/>
      </c>
      <c r="BL123" s="71" t="str">
        <f ca="1">INDEX({"","_","-","="},IF(OR($D123 &gt;= BM$6, $E123 &lt; BL$6), 0, 1)+IF(OR($F123 &gt;= BM$6, $G123 &lt; BL$6), 0, 2)+1)</f>
        <v/>
      </c>
      <c r="BM123" s="71" t="str">
        <f ca="1">INDEX({"","_","-","="},IF(OR($D123 &gt;= BN$6, $E123 &lt; BM$6), 0, 1)+IF(OR($F123 &gt;= BN$6, $G123 &lt; BM$6), 0, 2)+1)</f>
        <v/>
      </c>
      <c r="BN123" s="71" t="str">
        <f ca="1">INDEX({"","_","-","="},IF(OR($D123 &gt;= BO$6, $E123 &lt; BN$6), 0, 1)+IF(OR($F123 &gt;= BO$6, $G123 &lt; BN$6), 0, 2)+1)</f>
        <v/>
      </c>
      <c r="BO123" s="71" t="str">
        <f ca="1">INDEX({"","_","-","="},IF(OR($D123 &gt;= BP$6, $E123 &lt; BO$6), 0, 1)+IF(OR($F123 &gt;= BP$6, $G123 &lt; BO$6), 0, 2)+1)</f>
        <v/>
      </c>
      <c r="BP123" s="71" t="str">
        <f ca="1">INDEX({"","_","-","="},IF(OR($D123 &gt;= BQ$6, $E123 &lt; BP$6), 0, 1)+IF(OR($F123 &gt;= BQ$6, $G123 &lt; BP$6), 0, 2)+1)</f>
        <v/>
      </c>
      <c r="BQ123" s="71" t="str">
        <f ca="1">INDEX({"","_","-","="},IF(OR($D123 &gt;= BR$6, $E123 &lt; BQ$6), 0, 1)+IF(OR($F123 &gt;= BR$6, $G123 &lt; BQ$6), 0, 2)+1)</f>
        <v/>
      </c>
      <c r="BR123" s="71" t="str">
        <f ca="1">INDEX({"","_","-","="},IF(OR($D123 &gt;= BS$6, $E123 &lt; BR$6), 0, 1)+IF(OR($F123 &gt;= BS$6, $G123 &lt; BR$6), 0, 2)+1)</f>
        <v/>
      </c>
      <c r="BS123" s="71" t="str">
        <f ca="1">INDEX({"","_","-","="},IF(OR($D123 &gt;= BT$6, $E123 &lt; BS$6), 0, 1)+IF(OR($F123 &gt;= BT$6, $G123 &lt; BS$6), 0, 2)+1)</f>
        <v/>
      </c>
      <c r="BT123" s="71" t="str">
        <f ca="1">INDEX({"","_","-","="},IF(OR($D123 &gt;= BU$6, $E123 &lt; BT$6), 0, 1)+IF(OR($F123 &gt;= BU$6, $G123 &lt; BT$6), 0, 2)+1)</f>
        <v/>
      </c>
      <c r="BU123" s="71" t="str">
        <f ca="1">INDEX({"","_","-","="},IF(OR($D123 &gt;= BV$6, $E123 &lt; BU$6), 0, 1)+IF(OR($F123 &gt;= BV$6, $G123 &lt; BU$6), 0, 2)+1)</f>
        <v/>
      </c>
      <c r="BV123" s="71" t="str">
        <f ca="1">INDEX({"","_","-","="},IF(OR($D123 &gt;= BW$6, $E123 &lt; BV$6), 0, 1)+IF(OR($F123 &gt;= BW$6, $G123 &lt; BV$6), 0, 2)+1)</f>
        <v/>
      </c>
      <c r="BW123" s="71" t="str">
        <f ca="1">INDEX({"","_","-","="},IF(OR($D123 &gt;= BX$6, $E123 &lt; BW$6), 0, 1)+IF(OR($F123 &gt;= BX$6, $G123 &lt; BW$6), 0, 2)+1)</f>
        <v/>
      </c>
      <c r="BX123" s="71" t="str">
        <f ca="1">INDEX({"","_","-","="},IF(OR($D123 &gt;= BY$6, $E123 &lt; BX$6), 0, 1)+IF(OR($F123 &gt;= BY$6, $G123 &lt; BX$6), 0, 2)+1)</f>
        <v/>
      </c>
      <c r="BY123" s="71" t="str">
        <f ca="1">INDEX({"","_","-","="},IF(OR($D123 &gt;= BZ$6, $E123 &lt; BY$6), 0, 1)+IF(OR($F123 &gt;= BZ$6, $G123 &lt; BY$6), 0, 2)+1)</f>
        <v/>
      </c>
      <c r="BZ123" s="71" t="str">
        <f ca="1">INDEX({"","_","-","="},IF(OR($D123 &gt;= CA$6, $E123 &lt; BZ$6), 0, 1)+IF(OR($F123 &gt;= CA$6, $G123 &lt; BZ$6), 0, 2)+1)</f>
        <v/>
      </c>
      <c r="CA123" s="71" t="str">
        <f ca="1">INDEX({"","_","-","="},IF(OR($D123 &gt;= CB$6, $E123 &lt; CA$6), 0, 1)+IF(OR($F123 &gt;= CB$6, $G123 &lt; CA$6), 0, 2)+1)</f>
        <v/>
      </c>
      <c r="CB123" s="71" t="str">
        <f ca="1">INDEX({"","_","-","="},IF(OR($D123 &gt;= CC$6, $E123 &lt; CB$6), 0, 1)+IF(OR($F123 &gt;= CC$6, $G123 &lt; CB$6), 0, 2)+1)</f>
        <v/>
      </c>
      <c r="CC123" s="71" t="str">
        <f ca="1">INDEX({"","_","-","="},IF(OR($D123 &gt;= CD$6, $E123 &lt; CC$6), 0, 1)+IF(OR($F123 &gt;= CD$6, $G123 &lt; CC$6), 0, 2)+1)</f>
        <v/>
      </c>
      <c r="CD123" s="71" t="str">
        <f ca="1">INDEX({"","_","-","="},IF(OR($D123 &gt;= CE$6, $E123 &lt; CD$6), 0, 1)+IF(OR($F123 &gt;= CE$6, $G123 &lt; CD$6), 0, 2)+1)</f>
        <v/>
      </c>
    </row>
    <row r="124" spans="1:82">
      <c r="A124" s="8" t="str">
        <f ca="1">IF('临-进度'!N119,'临-进度'!$A119,"")</f>
        <v/>
      </c>
      <c r="B124" s="8" t="str">
        <f ca="1">IF('临-进度'!N119,'临-进度'!$B119,"")</f>
        <v/>
      </c>
      <c r="C124" s="8" t="str">
        <f ca="1">IF('临-进度'!N119,'临-进度'!$F119,"")</f>
        <v/>
      </c>
      <c r="D124" s="42" t="str">
        <f ca="1">IF('临-进度'!$N119,'临-进度'!$J119,"")</f>
        <v/>
      </c>
      <c r="E124" s="42" t="str">
        <f ca="1">IF('临-进度'!$N119,'临-进度'!$AF119,"")</f>
        <v/>
      </c>
      <c r="F124" s="42" t="str">
        <f ca="1">IF('临-进度'!$N119,'临-进度'!$K119,"")</f>
        <v/>
      </c>
      <c r="G124" s="76" t="str">
        <f ca="1">IF('临-进度'!$N119,'临-进度'!$AG119,"")</f>
        <v/>
      </c>
      <c r="H124" s="71" t="str">
        <f ca="1">INDEX({"","_","-","="},IF(OR($D124 &gt;= I$6, $E124 &lt; H$6), 0, 1)+IF(OR($F124 &gt;= I$6, $G124 &lt; H$6), 0, 2)+1)</f>
        <v/>
      </c>
      <c r="I124" s="71" t="str">
        <f ca="1">INDEX({"","_","-","="},IF(OR($D124 &gt;= J$6, $E124 &lt; I$6), 0, 1)+IF(OR($F124 &gt;= J$6, $G124 &lt; I$6), 0, 2)+1)</f>
        <v/>
      </c>
      <c r="J124" s="71" t="str">
        <f ca="1">INDEX({"","_","-","="},IF(OR($D124 &gt;= K$6, $E124 &lt; J$6), 0, 1)+IF(OR($F124 &gt;= K$6, $G124 &lt; J$6), 0, 2)+1)</f>
        <v/>
      </c>
      <c r="K124" s="71" t="str">
        <f ca="1">INDEX({"","_","-","="},IF(OR($D124 &gt;= L$6, $E124 &lt; K$6), 0, 1)+IF(OR($F124 &gt;= L$6, $G124 &lt; K$6), 0, 2)+1)</f>
        <v/>
      </c>
      <c r="L124" s="71" t="str">
        <f ca="1">INDEX({"","_","-","="},IF(OR($D124 &gt;= M$6, $E124 &lt; L$6), 0, 1)+IF(OR($F124 &gt;= M$6, $G124 &lt; L$6), 0, 2)+1)</f>
        <v/>
      </c>
      <c r="M124" s="71" t="str">
        <f ca="1">INDEX({"","_","-","="},IF(OR($D124 &gt;= N$6, $E124 &lt; M$6), 0, 1)+IF(OR($F124 &gt;= N$6, $G124 &lt; M$6), 0, 2)+1)</f>
        <v/>
      </c>
      <c r="N124" s="71" t="str">
        <f ca="1">INDEX({"","_","-","="},IF(OR($D124 &gt;= O$6, $E124 &lt; N$6), 0, 1)+IF(OR($F124 &gt;= O$6, $G124 &lt; N$6), 0, 2)+1)</f>
        <v/>
      </c>
      <c r="O124" s="71" t="str">
        <f ca="1">INDEX({"","_","-","="},IF(OR($D124 &gt;= P$6, $E124 &lt; O$6), 0, 1)+IF(OR($F124 &gt;= P$6, $G124 &lt; O$6), 0, 2)+1)</f>
        <v/>
      </c>
      <c r="P124" s="71" t="str">
        <f ca="1">INDEX({"","_","-","="},IF(OR($D124 &gt;= Q$6, $E124 &lt; P$6), 0, 1)+IF(OR($F124 &gt;= Q$6, $G124 &lt; P$6), 0, 2)+1)</f>
        <v/>
      </c>
      <c r="Q124" s="71" t="str">
        <f ca="1">INDEX({"","_","-","="},IF(OR($D124 &gt;= R$6, $E124 &lt; Q$6), 0, 1)+IF(OR($F124 &gt;= R$6, $G124 &lt; Q$6), 0, 2)+1)</f>
        <v/>
      </c>
      <c r="R124" s="71" t="str">
        <f ca="1">INDEX({"","_","-","="},IF(OR($D124 &gt;= S$6, $E124 &lt; R$6), 0, 1)+IF(OR($F124 &gt;= S$6, $G124 &lt; R$6), 0, 2)+1)</f>
        <v/>
      </c>
      <c r="S124" s="71" t="str">
        <f ca="1">INDEX({"","_","-","="},IF(OR($D124 &gt;= T$6, $E124 &lt; S$6), 0, 1)+IF(OR($F124 &gt;= T$6, $G124 &lt; S$6), 0, 2)+1)</f>
        <v/>
      </c>
      <c r="T124" s="71" t="str">
        <f ca="1">INDEX({"","_","-","="},IF(OR($D124 &gt;= U$6, $E124 &lt; T$6), 0, 1)+IF(OR($F124 &gt;= U$6, $G124 &lt; T$6), 0, 2)+1)</f>
        <v/>
      </c>
      <c r="U124" s="71" t="str">
        <f ca="1">INDEX({"","_","-","="},IF(OR($D124 &gt;= V$6, $E124 &lt; U$6), 0, 1)+IF(OR($F124 &gt;= V$6, $G124 &lt; U$6), 0, 2)+1)</f>
        <v/>
      </c>
      <c r="V124" s="71" t="str">
        <f ca="1">INDEX({"","_","-","="},IF(OR($D124 &gt;= W$6, $E124 &lt; V$6), 0, 1)+IF(OR($F124 &gt;= W$6, $G124 &lt; V$6), 0, 2)+1)</f>
        <v/>
      </c>
      <c r="W124" s="71" t="str">
        <f ca="1">INDEX({"","_","-","="},IF(OR($D124 &gt;= X$6, $E124 &lt; W$6), 0, 1)+IF(OR($F124 &gt;= X$6, $G124 &lt; W$6), 0, 2)+1)</f>
        <v/>
      </c>
      <c r="X124" s="71" t="str">
        <f ca="1">INDEX({"","_","-","="},IF(OR($D124 &gt;= Y$6, $E124 &lt; X$6), 0, 1)+IF(OR($F124 &gt;= Y$6, $G124 &lt; X$6), 0, 2)+1)</f>
        <v/>
      </c>
      <c r="Y124" s="71" t="str">
        <f ca="1">INDEX({"","_","-","="},IF(OR($D124 &gt;= Z$6, $E124 &lt; Y$6), 0, 1)+IF(OR($F124 &gt;= Z$6, $G124 &lt; Y$6), 0, 2)+1)</f>
        <v/>
      </c>
      <c r="Z124" s="71" t="str">
        <f ca="1">INDEX({"","_","-","="},IF(OR($D124 &gt;= AA$6, $E124 &lt; Z$6), 0, 1)+IF(OR($F124 &gt;= AA$6, $G124 &lt; Z$6), 0, 2)+1)</f>
        <v/>
      </c>
      <c r="AA124" s="71" t="str">
        <f ca="1">INDEX({"","_","-","="},IF(OR($D124 &gt;= AB$6, $E124 &lt; AA$6), 0, 1)+IF(OR($F124 &gt;= AB$6, $G124 &lt; AA$6), 0, 2)+1)</f>
        <v/>
      </c>
      <c r="AB124" s="71" t="str">
        <f ca="1">INDEX({"","_","-","="},IF(OR($D124 &gt;= AC$6, $E124 &lt; AB$6), 0, 1)+IF(OR($F124 &gt;= AC$6, $G124 &lt; AB$6), 0, 2)+1)</f>
        <v/>
      </c>
      <c r="AC124" s="71" t="str">
        <f ca="1">INDEX({"","_","-","="},IF(OR($D124 &gt;= AD$6, $E124 &lt; AC$6), 0, 1)+IF(OR($F124 &gt;= AD$6, $G124 &lt; AC$6), 0, 2)+1)</f>
        <v/>
      </c>
      <c r="AD124" s="71" t="str">
        <f ca="1">INDEX({"","_","-","="},IF(OR($D124 &gt;= AE$6, $E124 &lt; AD$6), 0, 1)+IF(OR($F124 &gt;= AE$6, $G124 &lt; AD$6), 0, 2)+1)</f>
        <v/>
      </c>
      <c r="AE124" s="71" t="str">
        <f ca="1">INDEX({"","_","-","="},IF(OR($D124 &gt;= AF$6, $E124 &lt; AE$6), 0, 1)+IF(OR($F124 &gt;= AF$6, $G124 &lt; AE$6), 0, 2)+1)</f>
        <v/>
      </c>
      <c r="AF124" s="71" t="str">
        <f ca="1">INDEX({"","_","-","="},IF(OR($D124 &gt;= AG$6, $E124 &lt; AF$6), 0, 1)+IF(OR($F124 &gt;= AG$6, $G124 &lt; AF$6), 0, 2)+1)</f>
        <v/>
      </c>
      <c r="AG124" s="71" t="str">
        <f ca="1">INDEX({"","_","-","="},IF(OR($D124 &gt;= AH$6, $E124 &lt; AG$6), 0, 1)+IF(OR($F124 &gt;= AH$6, $G124 &lt; AG$6), 0, 2)+1)</f>
        <v/>
      </c>
      <c r="AH124" s="71" t="str">
        <f ca="1">INDEX({"","_","-","="},IF(OR($D124 &gt;= AI$6, $E124 &lt; AH$6), 0, 1)+IF(OR($F124 &gt;= AI$6, $G124 &lt; AH$6), 0, 2)+1)</f>
        <v/>
      </c>
      <c r="AI124" s="71" t="str">
        <f ca="1">INDEX({"","_","-","="},IF(OR($D124 &gt;= AJ$6, $E124 &lt; AI$6), 0, 1)+IF(OR($F124 &gt;= AJ$6, $G124 &lt; AI$6), 0, 2)+1)</f>
        <v/>
      </c>
      <c r="AJ124" s="71" t="str">
        <f ca="1">INDEX({"","_","-","="},IF(OR($D124 &gt;= AK$6, $E124 &lt; AJ$6), 0, 1)+IF(OR($F124 &gt;= AK$6, $G124 &lt; AJ$6), 0, 2)+1)</f>
        <v/>
      </c>
      <c r="AK124" s="71" t="str">
        <f ca="1">INDEX({"","_","-","="},IF(OR($D124 &gt;= AL$6, $E124 &lt; AK$6), 0, 1)+IF(OR($F124 &gt;= AL$6, $G124 &lt; AK$6), 0, 2)+1)</f>
        <v/>
      </c>
      <c r="AL124" s="71" t="str">
        <f ca="1">INDEX({"","_","-","="},IF(OR($D124 &gt;= AM$6, $E124 &lt; AL$6), 0, 1)+IF(OR($F124 &gt;= AM$6, $G124 &lt; AL$6), 0, 2)+1)</f>
        <v/>
      </c>
      <c r="AM124" s="71" t="str">
        <f ca="1">INDEX({"","_","-","="},IF(OR($D124 &gt;= AN$6, $E124 &lt; AM$6), 0, 1)+IF(OR($F124 &gt;= AN$6, $G124 &lt; AM$6), 0, 2)+1)</f>
        <v/>
      </c>
      <c r="AN124" s="71" t="str">
        <f ca="1">INDEX({"","_","-","="},IF(OR($D124 &gt;= AO$6, $E124 &lt; AN$6), 0, 1)+IF(OR($F124 &gt;= AO$6, $G124 &lt; AN$6), 0, 2)+1)</f>
        <v/>
      </c>
      <c r="AO124" s="71" t="str">
        <f ca="1">INDEX({"","_","-","="},IF(OR($D124 &gt;= AP$6, $E124 &lt; AO$6), 0, 1)+IF(OR($F124 &gt;= AP$6, $G124 &lt; AO$6), 0, 2)+1)</f>
        <v/>
      </c>
      <c r="AP124" s="71" t="str">
        <f ca="1">INDEX({"","_","-","="},IF(OR($D124 &gt;= AQ$6, $E124 &lt; AP$6), 0, 1)+IF(OR($F124 &gt;= AQ$6, $G124 &lt; AP$6), 0, 2)+1)</f>
        <v/>
      </c>
      <c r="AQ124" s="71" t="str">
        <f ca="1">INDEX({"","_","-","="},IF(OR($D124 &gt;= AR$6, $E124 &lt; AQ$6), 0, 1)+IF(OR($F124 &gt;= AR$6, $G124 &lt; AQ$6), 0, 2)+1)</f>
        <v/>
      </c>
      <c r="AR124" s="71" t="str">
        <f ca="1">INDEX({"","_","-","="},IF(OR($D124 &gt;= AS$6, $E124 &lt; AR$6), 0, 1)+IF(OR($F124 &gt;= AS$6, $G124 &lt; AR$6), 0, 2)+1)</f>
        <v/>
      </c>
      <c r="AS124" s="71" t="str">
        <f ca="1">INDEX({"","_","-","="},IF(OR($D124 &gt;= AT$6, $E124 &lt; AS$6), 0, 1)+IF(OR($F124 &gt;= AT$6, $G124 &lt; AS$6), 0, 2)+1)</f>
        <v/>
      </c>
      <c r="AT124" s="71" t="str">
        <f ca="1">INDEX({"","_","-","="},IF(OR($D124 &gt;= AU$6, $E124 &lt; AT$6), 0, 1)+IF(OR($F124 &gt;= AU$6, $G124 &lt; AT$6), 0, 2)+1)</f>
        <v/>
      </c>
      <c r="AU124" s="71" t="str">
        <f ca="1">INDEX({"","_","-","="},IF(OR($D124 &gt;= AV$6, $E124 &lt; AU$6), 0, 1)+IF(OR($F124 &gt;= AV$6, $G124 &lt; AU$6), 0, 2)+1)</f>
        <v/>
      </c>
      <c r="AV124" s="71" t="str">
        <f ca="1">INDEX({"","_","-","="},IF(OR($D124 &gt;= AW$6, $E124 &lt; AV$6), 0, 1)+IF(OR($F124 &gt;= AW$6, $G124 &lt; AV$6), 0, 2)+1)</f>
        <v/>
      </c>
      <c r="AW124" s="71" t="str">
        <f ca="1">INDEX({"","_","-","="},IF(OR($D124 &gt;= AX$6, $E124 &lt; AW$6), 0, 1)+IF(OR($F124 &gt;= AX$6, $G124 &lt; AW$6), 0, 2)+1)</f>
        <v/>
      </c>
      <c r="AX124" s="71" t="str">
        <f ca="1">INDEX({"","_","-","="},IF(OR($D124 &gt;= AY$6, $E124 &lt; AX$6), 0, 1)+IF(OR($F124 &gt;= AY$6, $G124 &lt; AX$6), 0, 2)+1)</f>
        <v/>
      </c>
      <c r="AY124" s="71" t="str">
        <f ca="1">INDEX({"","_","-","="},IF(OR($D124 &gt;= AZ$6, $E124 &lt; AY$6), 0, 1)+IF(OR($F124 &gt;= AZ$6, $G124 &lt; AY$6), 0, 2)+1)</f>
        <v/>
      </c>
      <c r="AZ124" s="71" t="str">
        <f ca="1">INDEX({"","_","-","="},IF(OR($D124 &gt;= BA$6, $E124 &lt; AZ$6), 0, 1)+IF(OR($F124 &gt;= BA$6, $G124 &lt; AZ$6), 0, 2)+1)</f>
        <v/>
      </c>
      <c r="BA124" s="71" t="str">
        <f ca="1">INDEX({"","_","-","="},IF(OR($D124 &gt;= BB$6, $E124 &lt; BA$6), 0, 1)+IF(OR($F124 &gt;= BB$6, $G124 &lt; BA$6), 0, 2)+1)</f>
        <v/>
      </c>
      <c r="BB124" s="71" t="str">
        <f ca="1">INDEX({"","_","-","="},IF(OR($D124 &gt;= BC$6, $E124 &lt; BB$6), 0, 1)+IF(OR($F124 &gt;= BC$6, $G124 &lt; BB$6), 0, 2)+1)</f>
        <v/>
      </c>
      <c r="BC124" s="71" t="str">
        <f ca="1">INDEX({"","_","-","="},IF(OR($D124 &gt;= BD$6, $E124 &lt; BC$6), 0, 1)+IF(OR($F124 &gt;= BD$6, $G124 &lt; BC$6), 0, 2)+1)</f>
        <v/>
      </c>
      <c r="BD124" s="71" t="str">
        <f ca="1">INDEX({"","_","-","="},IF(OR($D124 &gt;= BE$6, $E124 &lt; BD$6), 0, 1)+IF(OR($F124 &gt;= BE$6, $G124 &lt; BD$6), 0, 2)+1)</f>
        <v/>
      </c>
      <c r="BE124" s="71" t="str">
        <f ca="1">INDEX({"","_","-","="},IF(OR($D124 &gt;= BF$6, $E124 &lt; BE$6), 0, 1)+IF(OR($F124 &gt;= BF$6, $G124 &lt; BE$6), 0, 2)+1)</f>
        <v/>
      </c>
      <c r="BF124" s="71" t="str">
        <f ca="1">INDEX({"","_","-","="},IF(OR($D124 &gt;= BG$6, $E124 &lt; BF$6), 0, 1)+IF(OR($F124 &gt;= BG$6, $G124 &lt; BF$6), 0, 2)+1)</f>
        <v/>
      </c>
      <c r="BG124" s="71" t="str">
        <f ca="1">INDEX({"","_","-","="},IF(OR($D124 &gt;= BH$6, $E124 &lt; BG$6), 0, 1)+IF(OR($F124 &gt;= BH$6, $G124 &lt; BG$6), 0, 2)+1)</f>
        <v/>
      </c>
      <c r="BH124" s="71" t="str">
        <f ca="1">INDEX({"","_","-","="},IF(OR($D124 &gt;= BI$6, $E124 &lt; BH$6), 0, 1)+IF(OR($F124 &gt;= BI$6, $G124 &lt; BH$6), 0, 2)+1)</f>
        <v/>
      </c>
      <c r="BI124" s="71" t="str">
        <f ca="1">INDEX({"","_","-","="},IF(OR($D124 &gt;= BJ$6, $E124 &lt; BI$6), 0, 1)+IF(OR($F124 &gt;= BJ$6, $G124 &lt; BI$6), 0, 2)+1)</f>
        <v/>
      </c>
      <c r="BJ124" s="71" t="str">
        <f ca="1">INDEX({"","_","-","="},IF(OR($D124 &gt;= BK$6, $E124 &lt; BJ$6), 0, 1)+IF(OR($F124 &gt;= BK$6, $G124 &lt; BJ$6), 0, 2)+1)</f>
        <v/>
      </c>
      <c r="BK124" s="71" t="str">
        <f ca="1">INDEX({"","_","-","="},IF(OR($D124 &gt;= BL$6, $E124 &lt; BK$6), 0, 1)+IF(OR($F124 &gt;= BL$6, $G124 &lt; BK$6), 0, 2)+1)</f>
        <v/>
      </c>
      <c r="BL124" s="71" t="str">
        <f ca="1">INDEX({"","_","-","="},IF(OR($D124 &gt;= BM$6, $E124 &lt; BL$6), 0, 1)+IF(OR($F124 &gt;= BM$6, $G124 &lt; BL$6), 0, 2)+1)</f>
        <v/>
      </c>
      <c r="BM124" s="71" t="str">
        <f ca="1">INDEX({"","_","-","="},IF(OR($D124 &gt;= BN$6, $E124 &lt; BM$6), 0, 1)+IF(OR($F124 &gt;= BN$6, $G124 &lt; BM$6), 0, 2)+1)</f>
        <v/>
      </c>
      <c r="BN124" s="71" t="str">
        <f ca="1">INDEX({"","_","-","="},IF(OR($D124 &gt;= BO$6, $E124 &lt; BN$6), 0, 1)+IF(OR($F124 &gt;= BO$6, $G124 &lt; BN$6), 0, 2)+1)</f>
        <v/>
      </c>
      <c r="BO124" s="71" t="str">
        <f ca="1">INDEX({"","_","-","="},IF(OR($D124 &gt;= BP$6, $E124 &lt; BO$6), 0, 1)+IF(OR($F124 &gt;= BP$6, $G124 &lt; BO$6), 0, 2)+1)</f>
        <v/>
      </c>
      <c r="BP124" s="71" t="str">
        <f ca="1">INDEX({"","_","-","="},IF(OR($D124 &gt;= BQ$6, $E124 &lt; BP$6), 0, 1)+IF(OR($F124 &gt;= BQ$6, $G124 &lt; BP$6), 0, 2)+1)</f>
        <v/>
      </c>
      <c r="BQ124" s="71" t="str">
        <f ca="1">INDEX({"","_","-","="},IF(OR($D124 &gt;= BR$6, $E124 &lt; BQ$6), 0, 1)+IF(OR($F124 &gt;= BR$6, $G124 &lt; BQ$6), 0, 2)+1)</f>
        <v/>
      </c>
      <c r="BR124" s="71" t="str">
        <f ca="1">INDEX({"","_","-","="},IF(OR($D124 &gt;= BS$6, $E124 &lt; BR$6), 0, 1)+IF(OR($F124 &gt;= BS$6, $G124 &lt; BR$6), 0, 2)+1)</f>
        <v/>
      </c>
      <c r="BS124" s="71" t="str">
        <f ca="1">INDEX({"","_","-","="},IF(OR($D124 &gt;= BT$6, $E124 &lt; BS$6), 0, 1)+IF(OR($F124 &gt;= BT$6, $G124 &lt; BS$6), 0, 2)+1)</f>
        <v/>
      </c>
      <c r="BT124" s="71" t="str">
        <f ca="1">INDEX({"","_","-","="},IF(OR($D124 &gt;= BU$6, $E124 &lt; BT$6), 0, 1)+IF(OR($F124 &gt;= BU$6, $G124 &lt; BT$6), 0, 2)+1)</f>
        <v/>
      </c>
      <c r="BU124" s="71" t="str">
        <f ca="1">INDEX({"","_","-","="},IF(OR($D124 &gt;= BV$6, $E124 &lt; BU$6), 0, 1)+IF(OR($F124 &gt;= BV$6, $G124 &lt; BU$6), 0, 2)+1)</f>
        <v/>
      </c>
      <c r="BV124" s="71" t="str">
        <f ca="1">INDEX({"","_","-","="},IF(OR($D124 &gt;= BW$6, $E124 &lt; BV$6), 0, 1)+IF(OR($F124 &gt;= BW$6, $G124 &lt; BV$6), 0, 2)+1)</f>
        <v/>
      </c>
      <c r="BW124" s="71" t="str">
        <f ca="1">INDEX({"","_","-","="},IF(OR($D124 &gt;= BX$6, $E124 &lt; BW$6), 0, 1)+IF(OR($F124 &gt;= BX$6, $G124 &lt; BW$6), 0, 2)+1)</f>
        <v/>
      </c>
      <c r="BX124" s="71" t="str">
        <f ca="1">INDEX({"","_","-","="},IF(OR($D124 &gt;= BY$6, $E124 &lt; BX$6), 0, 1)+IF(OR($F124 &gt;= BY$6, $G124 &lt; BX$6), 0, 2)+1)</f>
        <v/>
      </c>
      <c r="BY124" s="71" t="str">
        <f ca="1">INDEX({"","_","-","="},IF(OR($D124 &gt;= BZ$6, $E124 &lt; BY$6), 0, 1)+IF(OR($F124 &gt;= BZ$6, $G124 &lt; BY$6), 0, 2)+1)</f>
        <v/>
      </c>
      <c r="BZ124" s="71" t="str">
        <f ca="1">INDEX({"","_","-","="},IF(OR($D124 &gt;= CA$6, $E124 &lt; BZ$6), 0, 1)+IF(OR($F124 &gt;= CA$6, $G124 &lt; BZ$6), 0, 2)+1)</f>
        <v/>
      </c>
      <c r="CA124" s="71" t="str">
        <f ca="1">INDEX({"","_","-","="},IF(OR($D124 &gt;= CB$6, $E124 &lt; CA$6), 0, 1)+IF(OR($F124 &gt;= CB$6, $G124 &lt; CA$6), 0, 2)+1)</f>
        <v/>
      </c>
      <c r="CB124" s="71" t="str">
        <f ca="1">INDEX({"","_","-","="},IF(OR($D124 &gt;= CC$6, $E124 &lt; CB$6), 0, 1)+IF(OR($F124 &gt;= CC$6, $G124 &lt; CB$6), 0, 2)+1)</f>
        <v/>
      </c>
      <c r="CC124" s="71" t="str">
        <f ca="1">INDEX({"","_","-","="},IF(OR($D124 &gt;= CD$6, $E124 &lt; CC$6), 0, 1)+IF(OR($F124 &gt;= CD$6, $G124 &lt; CC$6), 0, 2)+1)</f>
        <v/>
      </c>
      <c r="CD124" s="71" t="str">
        <f ca="1">INDEX({"","_","-","="},IF(OR($D124 &gt;= CE$6, $E124 &lt; CD$6), 0, 1)+IF(OR($F124 &gt;= CE$6, $G124 &lt; CD$6), 0, 2)+1)</f>
        <v/>
      </c>
    </row>
    <row r="125" spans="1:82">
      <c r="A125" s="8" t="str">
        <f ca="1">IF('临-进度'!N120,'临-进度'!$A120,"")</f>
        <v/>
      </c>
      <c r="B125" s="8" t="str">
        <f ca="1">IF('临-进度'!N120,'临-进度'!$B120,"")</f>
        <v/>
      </c>
      <c r="C125" s="8" t="str">
        <f ca="1">IF('临-进度'!N120,'临-进度'!$F120,"")</f>
        <v/>
      </c>
      <c r="D125" s="42" t="str">
        <f ca="1">IF('临-进度'!$N120,'临-进度'!$J120,"")</f>
        <v/>
      </c>
      <c r="E125" s="42" t="str">
        <f ca="1">IF('临-进度'!$N120,'临-进度'!$AF120,"")</f>
        <v/>
      </c>
      <c r="F125" s="42" t="str">
        <f ca="1">IF('临-进度'!$N120,'临-进度'!$K120,"")</f>
        <v/>
      </c>
      <c r="G125" s="76" t="str">
        <f ca="1">IF('临-进度'!$N120,'临-进度'!$AG120,"")</f>
        <v/>
      </c>
      <c r="H125" s="71" t="str">
        <f ca="1">INDEX({"","_","-","="},IF(OR($D125 &gt;= I$6, $E125 &lt; H$6), 0, 1)+IF(OR($F125 &gt;= I$6, $G125 &lt; H$6), 0, 2)+1)</f>
        <v/>
      </c>
      <c r="I125" s="71" t="str">
        <f ca="1">INDEX({"","_","-","="},IF(OR($D125 &gt;= J$6, $E125 &lt; I$6), 0, 1)+IF(OR($F125 &gt;= J$6, $G125 &lt; I$6), 0, 2)+1)</f>
        <v/>
      </c>
      <c r="J125" s="71" t="str">
        <f ca="1">INDEX({"","_","-","="},IF(OR($D125 &gt;= K$6, $E125 &lt; J$6), 0, 1)+IF(OR($F125 &gt;= K$6, $G125 &lt; J$6), 0, 2)+1)</f>
        <v/>
      </c>
      <c r="K125" s="71" t="str">
        <f ca="1">INDEX({"","_","-","="},IF(OR($D125 &gt;= L$6, $E125 &lt; K$6), 0, 1)+IF(OR($F125 &gt;= L$6, $G125 &lt; K$6), 0, 2)+1)</f>
        <v/>
      </c>
      <c r="L125" s="71" t="str">
        <f ca="1">INDEX({"","_","-","="},IF(OR($D125 &gt;= M$6, $E125 &lt; L$6), 0, 1)+IF(OR($F125 &gt;= M$6, $G125 &lt; L$6), 0, 2)+1)</f>
        <v/>
      </c>
      <c r="M125" s="71" t="str">
        <f ca="1">INDEX({"","_","-","="},IF(OR($D125 &gt;= N$6, $E125 &lt; M$6), 0, 1)+IF(OR($F125 &gt;= N$6, $G125 &lt; M$6), 0, 2)+1)</f>
        <v/>
      </c>
      <c r="N125" s="71" t="str">
        <f ca="1">INDEX({"","_","-","="},IF(OR($D125 &gt;= O$6, $E125 &lt; N$6), 0, 1)+IF(OR($F125 &gt;= O$6, $G125 &lt; N$6), 0, 2)+1)</f>
        <v/>
      </c>
      <c r="O125" s="71" t="str">
        <f ca="1">INDEX({"","_","-","="},IF(OR($D125 &gt;= P$6, $E125 &lt; O$6), 0, 1)+IF(OR($F125 &gt;= P$6, $G125 &lt; O$6), 0, 2)+1)</f>
        <v/>
      </c>
      <c r="P125" s="71" t="str">
        <f ca="1">INDEX({"","_","-","="},IF(OR($D125 &gt;= Q$6, $E125 &lt; P$6), 0, 1)+IF(OR($F125 &gt;= Q$6, $G125 &lt; P$6), 0, 2)+1)</f>
        <v/>
      </c>
      <c r="Q125" s="71" t="str">
        <f ca="1">INDEX({"","_","-","="},IF(OR($D125 &gt;= R$6, $E125 &lt; Q$6), 0, 1)+IF(OR($F125 &gt;= R$6, $G125 &lt; Q$6), 0, 2)+1)</f>
        <v/>
      </c>
      <c r="R125" s="71" t="str">
        <f ca="1">INDEX({"","_","-","="},IF(OR($D125 &gt;= S$6, $E125 &lt; R$6), 0, 1)+IF(OR($F125 &gt;= S$6, $G125 &lt; R$6), 0, 2)+1)</f>
        <v/>
      </c>
      <c r="S125" s="71" t="str">
        <f ca="1">INDEX({"","_","-","="},IF(OR($D125 &gt;= T$6, $E125 &lt; S$6), 0, 1)+IF(OR($F125 &gt;= T$6, $G125 &lt; S$6), 0, 2)+1)</f>
        <v/>
      </c>
      <c r="T125" s="71" t="str">
        <f ca="1">INDEX({"","_","-","="},IF(OR($D125 &gt;= U$6, $E125 &lt; T$6), 0, 1)+IF(OR($F125 &gt;= U$6, $G125 &lt; T$6), 0, 2)+1)</f>
        <v/>
      </c>
      <c r="U125" s="71" t="str">
        <f ca="1">INDEX({"","_","-","="},IF(OR($D125 &gt;= V$6, $E125 &lt; U$6), 0, 1)+IF(OR($F125 &gt;= V$6, $G125 &lt; U$6), 0, 2)+1)</f>
        <v/>
      </c>
      <c r="V125" s="71" t="str">
        <f ca="1">INDEX({"","_","-","="},IF(OR($D125 &gt;= W$6, $E125 &lt; V$6), 0, 1)+IF(OR($F125 &gt;= W$6, $G125 &lt; V$6), 0, 2)+1)</f>
        <v/>
      </c>
      <c r="W125" s="71" t="str">
        <f ca="1">INDEX({"","_","-","="},IF(OR($D125 &gt;= X$6, $E125 &lt; W$6), 0, 1)+IF(OR($F125 &gt;= X$6, $G125 &lt; W$6), 0, 2)+1)</f>
        <v/>
      </c>
      <c r="X125" s="71" t="str">
        <f ca="1">INDEX({"","_","-","="},IF(OR($D125 &gt;= Y$6, $E125 &lt; X$6), 0, 1)+IF(OR($F125 &gt;= Y$6, $G125 &lt; X$6), 0, 2)+1)</f>
        <v/>
      </c>
      <c r="Y125" s="71" t="str">
        <f ca="1">INDEX({"","_","-","="},IF(OR($D125 &gt;= Z$6, $E125 &lt; Y$6), 0, 1)+IF(OR($F125 &gt;= Z$6, $G125 &lt; Y$6), 0, 2)+1)</f>
        <v/>
      </c>
      <c r="Z125" s="71" t="str">
        <f ca="1">INDEX({"","_","-","="},IF(OR($D125 &gt;= AA$6, $E125 &lt; Z$6), 0, 1)+IF(OR($F125 &gt;= AA$6, $G125 &lt; Z$6), 0, 2)+1)</f>
        <v/>
      </c>
      <c r="AA125" s="71" t="str">
        <f ca="1">INDEX({"","_","-","="},IF(OR($D125 &gt;= AB$6, $E125 &lt; AA$6), 0, 1)+IF(OR($F125 &gt;= AB$6, $G125 &lt; AA$6), 0, 2)+1)</f>
        <v/>
      </c>
      <c r="AB125" s="71" t="str">
        <f ca="1">INDEX({"","_","-","="},IF(OR($D125 &gt;= AC$6, $E125 &lt; AB$6), 0, 1)+IF(OR($F125 &gt;= AC$6, $G125 &lt; AB$6), 0, 2)+1)</f>
        <v/>
      </c>
      <c r="AC125" s="71" t="str">
        <f ca="1">INDEX({"","_","-","="},IF(OR($D125 &gt;= AD$6, $E125 &lt; AC$6), 0, 1)+IF(OR($F125 &gt;= AD$6, $G125 &lt; AC$6), 0, 2)+1)</f>
        <v/>
      </c>
      <c r="AD125" s="71" t="str">
        <f ca="1">INDEX({"","_","-","="},IF(OR($D125 &gt;= AE$6, $E125 &lt; AD$6), 0, 1)+IF(OR($F125 &gt;= AE$6, $G125 &lt; AD$6), 0, 2)+1)</f>
        <v/>
      </c>
      <c r="AE125" s="71" t="str">
        <f ca="1">INDEX({"","_","-","="},IF(OR($D125 &gt;= AF$6, $E125 &lt; AE$6), 0, 1)+IF(OR($F125 &gt;= AF$6, $G125 &lt; AE$6), 0, 2)+1)</f>
        <v/>
      </c>
      <c r="AF125" s="71" t="str">
        <f ca="1">INDEX({"","_","-","="},IF(OR($D125 &gt;= AG$6, $E125 &lt; AF$6), 0, 1)+IF(OR($F125 &gt;= AG$6, $G125 &lt; AF$6), 0, 2)+1)</f>
        <v/>
      </c>
      <c r="AG125" s="71" t="str">
        <f ca="1">INDEX({"","_","-","="},IF(OR($D125 &gt;= AH$6, $E125 &lt; AG$6), 0, 1)+IF(OR($F125 &gt;= AH$6, $G125 &lt; AG$6), 0, 2)+1)</f>
        <v/>
      </c>
      <c r="AH125" s="71" t="str">
        <f ca="1">INDEX({"","_","-","="},IF(OR($D125 &gt;= AI$6, $E125 &lt; AH$6), 0, 1)+IF(OR($F125 &gt;= AI$6, $G125 &lt; AH$6), 0, 2)+1)</f>
        <v/>
      </c>
      <c r="AI125" s="71" t="str">
        <f ca="1">INDEX({"","_","-","="},IF(OR($D125 &gt;= AJ$6, $E125 &lt; AI$6), 0, 1)+IF(OR($F125 &gt;= AJ$6, $G125 &lt; AI$6), 0, 2)+1)</f>
        <v/>
      </c>
      <c r="AJ125" s="71" t="str">
        <f ca="1">INDEX({"","_","-","="},IF(OR($D125 &gt;= AK$6, $E125 &lt; AJ$6), 0, 1)+IF(OR($F125 &gt;= AK$6, $G125 &lt; AJ$6), 0, 2)+1)</f>
        <v/>
      </c>
      <c r="AK125" s="71" t="str">
        <f ca="1">INDEX({"","_","-","="},IF(OR($D125 &gt;= AL$6, $E125 &lt; AK$6), 0, 1)+IF(OR($F125 &gt;= AL$6, $G125 &lt; AK$6), 0, 2)+1)</f>
        <v/>
      </c>
      <c r="AL125" s="71" t="str">
        <f ca="1">INDEX({"","_","-","="},IF(OR($D125 &gt;= AM$6, $E125 &lt; AL$6), 0, 1)+IF(OR($F125 &gt;= AM$6, $G125 &lt; AL$6), 0, 2)+1)</f>
        <v/>
      </c>
      <c r="AM125" s="71" t="str">
        <f ca="1">INDEX({"","_","-","="},IF(OR($D125 &gt;= AN$6, $E125 &lt; AM$6), 0, 1)+IF(OR($F125 &gt;= AN$6, $G125 &lt; AM$6), 0, 2)+1)</f>
        <v/>
      </c>
      <c r="AN125" s="71" t="str">
        <f ca="1">INDEX({"","_","-","="},IF(OR($D125 &gt;= AO$6, $E125 &lt; AN$6), 0, 1)+IF(OR($F125 &gt;= AO$6, $G125 &lt; AN$6), 0, 2)+1)</f>
        <v/>
      </c>
      <c r="AO125" s="71" t="str">
        <f ca="1">INDEX({"","_","-","="},IF(OR($D125 &gt;= AP$6, $E125 &lt; AO$6), 0, 1)+IF(OR($F125 &gt;= AP$6, $G125 &lt; AO$6), 0, 2)+1)</f>
        <v/>
      </c>
      <c r="AP125" s="71" t="str">
        <f ca="1">INDEX({"","_","-","="},IF(OR($D125 &gt;= AQ$6, $E125 &lt; AP$6), 0, 1)+IF(OR($F125 &gt;= AQ$6, $G125 &lt; AP$6), 0, 2)+1)</f>
        <v/>
      </c>
      <c r="AQ125" s="71" t="str">
        <f ca="1">INDEX({"","_","-","="},IF(OR($D125 &gt;= AR$6, $E125 &lt; AQ$6), 0, 1)+IF(OR($F125 &gt;= AR$6, $G125 &lt; AQ$6), 0, 2)+1)</f>
        <v/>
      </c>
      <c r="AR125" s="71" t="str">
        <f ca="1">INDEX({"","_","-","="},IF(OR($D125 &gt;= AS$6, $E125 &lt; AR$6), 0, 1)+IF(OR($F125 &gt;= AS$6, $G125 &lt; AR$6), 0, 2)+1)</f>
        <v/>
      </c>
      <c r="AS125" s="71" t="str">
        <f ca="1">INDEX({"","_","-","="},IF(OR($D125 &gt;= AT$6, $E125 &lt; AS$6), 0, 1)+IF(OR($F125 &gt;= AT$6, $G125 &lt; AS$6), 0, 2)+1)</f>
        <v/>
      </c>
      <c r="AT125" s="71" t="str">
        <f ca="1">INDEX({"","_","-","="},IF(OR($D125 &gt;= AU$6, $E125 &lt; AT$6), 0, 1)+IF(OR($F125 &gt;= AU$6, $G125 &lt; AT$6), 0, 2)+1)</f>
        <v/>
      </c>
      <c r="AU125" s="71" t="str">
        <f ca="1">INDEX({"","_","-","="},IF(OR($D125 &gt;= AV$6, $E125 &lt; AU$6), 0, 1)+IF(OR($F125 &gt;= AV$6, $G125 &lt; AU$6), 0, 2)+1)</f>
        <v/>
      </c>
      <c r="AV125" s="71" t="str">
        <f ca="1">INDEX({"","_","-","="},IF(OR($D125 &gt;= AW$6, $E125 &lt; AV$6), 0, 1)+IF(OR($F125 &gt;= AW$6, $G125 &lt; AV$6), 0, 2)+1)</f>
        <v/>
      </c>
      <c r="AW125" s="71" t="str">
        <f ca="1">INDEX({"","_","-","="},IF(OR($D125 &gt;= AX$6, $E125 &lt; AW$6), 0, 1)+IF(OR($F125 &gt;= AX$6, $G125 &lt; AW$6), 0, 2)+1)</f>
        <v/>
      </c>
      <c r="AX125" s="71" t="str">
        <f ca="1">INDEX({"","_","-","="},IF(OR($D125 &gt;= AY$6, $E125 &lt; AX$6), 0, 1)+IF(OR($F125 &gt;= AY$6, $G125 &lt; AX$6), 0, 2)+1)</f>
        <v/>
      </c>
      <c r="AY125" s="71" t="str">
        <f ca="1">INDEX({"","_","-","="},IF(OR($D125 &gt;= AZ$6, $E125 &lt; AY$6), 0, 1)+IF(OR($F125 &gt;= AZ$6, $G125 &lt; AY$6), 0, 2)+1)</f>
        <v/>
      </c>
      <c r="AZ125" s="71" t="str">
        <f ca="1">INDEX({"","_","-","="},IF(OR($D125 &gt;= BA$6, $E125 &lt; AZ$6), 0, 1)+IF(OR($F125 &gt;= BA$6, $G125 &lt; AZ$6), 0, 2)+1)</f>
        <v/>
      </c>
      <c r="BA125" s="71" t="str">
        <f ca="1">INDEX({"","_","-","="},IF(OR($D125 &gt;= BB$6, $E125 &lt; BA$6), 0, 1)+IF(OR($F125 &gt;= BB$6, $G125 &lt; BA$6), 0, 2)+1)</f>
        <v/>
      </c>
      <c r="BB125" s="71" t="str">
        <f ca="1">INDEX({"","_","-","="},IF(OR($D125 &gt;= BC$6, $E125 &lt; BB$6), 0, 1)+IF(OR($F125 &gt;= BC$6, $G125 &lt; BB$6), 0, 2)+1)</f>
        <v/>
      </c>
      <c r="BC125" s="71" t="str">
        <f ca="1">INDEX({"","_","-","="},IF(OR($D125 &gt;= BD$6, $E125 &lt; BC$6), 0, 1)+IF(OR($F125 &gt;= BD$6, $G125 &lt; BC$6), 0, 2)+1)</f>
        <v/>
      </c>
      <c r="BD125" s="71" t="str">
        <f ca="1">INDEX({"","_","-","="},IF(OR($D125 &gt;= BE$6, $E125 &lt; BD$6), 0, 1)+IF(OR($F125 &gt;= BE$6, $G125 &lt; BD$6), 0, 2)+1)</f>
        <v/>
      </c>
      <c r="BE125" s="71" t="str">
        <f ca="1">INDEX({"","_","-","="},IF(OR($D125 &gt;= BF$6, $E125 &lt; BE$6), 0, 1)+IF(OR($F125 &gt;= BF$6, $G125 &lt; BE$6), 0, 2)+1)</f>
        <v/>
      </c>
      <c r="BF125" s="71" t="str">
        <f ca="1">INDEX({"","_","-","="},IF(OR($D125 &gt;= BG$6, $E125 &lt; BF$6), 0, 1)+IF(OR($F125 &gt;= BG$6, $G125 &lt; BF$6), 0, 2)+1)</f>
        <v/>
      </c>
      <c r="BG125" s="71" t="str">
        <f ca="1">INDEX({"","_","-","="},IF(OR($D125 &gt;= BH$6, $E125 &lt; BG$6), 0, 1)+IF(OR($F125 &gt;= BH$6, $G125 &lt; BG$6), 0, 2)+1)</f>
        <v/>
      </c>
      <c r="BH125" s="71" t="str">
        <f ca="1">INDEX({"","_","-","="},IF(OR($D125 &gt;= BI$6, $E125 &lt; BH$6), 0, 1)+IF(OR($F125 &gt;= BI$6, $G125 &lt; BH$6), 0, 2)+1)</f>
        <v/>
      </c>
      <c r="BI125" s="71" t="str">
        <f ca="1">INDEX({"","_","-","="},IF(OR($D125 &gt;= BJ$6, $E125 &lt; BI$6), 0, 1)+IF(OR($F125 &gt;= BJ$6, $G125 &lt; BI$6), 0, 2)+1)</f>
        <v/>
      </c>
      <c r="BJ125" s="71" t="str">
        <f ca="1">INDEX({"","_","-","="},IF(OR($D125 &gt;= BK$6, $E125 &lt; BJ$6), 0, 1)+IF(OR($F125 &gt;= BK$6, $G125 &lt; BJ$6), 0, 2)+1)</f>
        <v/>
      </c>
      <c r="BK125" s="71" t="str">
        <f ca="1">INDEX({"","_","-","="},IF(OR($D125 &gt;= BL$6, $E125 &lt; BK$6), 0, 1)+IF(OR($F125 &gt;= BL$6, $G125 &lt; BK$6), 0, 2)+1)</f>
        <v/>
      </c>
      <c r="BL125" s="71" t="str">
        <f ca="1">INDEX({"","_","-","="},IF(OR($D125 &gt;= BM$6, $E125 &lt; BL$6), 0, 1)+IF(OR($F125 &gt;= BM$6, $G125 &lt; BL$6), 0, 2)+1)</f>
        <v/>
      </c>
      <c r="BM125" s="71" t="str">
        <f ca="1">INDEX({"","_","-","="},IF(OR($D125 &gt;= BN$6, $E125 &lt; BM$6), 0, 1)+IF(OR($F125 &gt;= BN$6, $G125 &lt; BM$6), 0, 2)+1)</f>
        <v/>
      </c>
      <c r="BN125" s="71" t="str">
        <f ca="1">INDEX({"","_","-","="},IF(OR($D125 &gt;= BO$6, $E125 &lt; BN$6), 0, 1)+IF(OR($F125 &gt;= BO$6, $G125 &lt; BN$6), 0, 2)+1)</f>
        <v/>
      </c>
      <c r="BO125" s="71" t="str">
        <f ca="1">INDEX({"","_","-","="},IF(OR($D125 &gt;= BP$6, $E125 &lt; BO$6), 0, 1)+IF(OR($F125 &gt;= BP$6, $G125 &lt; BO$6), 0, 2)+1)</f>
        <v/>
      </c>
      <c r="BP125" s="71" t="str">
        <f ca="1">INDEX({"","_","-","="},IF(OR($D125 &gt;= BQ$6, $E125 &lt; BP$6), 0, 1)+IF(OR($F125 &gt;= BQ$6, $G125 &lt; BP$6), 0, 2)+1)</f>
        <v/>
      </c>
      <c r="BQ125" s="71" t="str">
        <f ca="1">INDEX({"","_","-","="},IF(OR($D125 &gt;= BR$6, $E125 &lt; BQ$6), 0, 1)+IF(OR($F125 &gt;= BR$6, $G125 &lt; BQ$6), 0, 2)+1)</f>
        <v/>
      </c>
      <c r="BR125" s="71" t="str">
        <f ca="1">INDEX({"","_","-","="},IF(OR($D125 &gt;= BS$6, $E125 &lt; BR$6), 0, 1)+IF(OR($F125 &gt;= BS$6, $G125 &lt; BR$6), 0, 2)+1)</f>
        <v/>
      </c>
      <c r="BS125" s="71" t="str">
        <f ca="1">INDEX({"","_","-","="},IF(OR($D125 &gt;= BT$6, $E125 &lt; BS$6), 0, 1)+IF(OR($F125 &gt;= BT$6, $G125 &lt; BS$6), 0, 2)+1)</f>
        <v/>
      </c>
      <c r="BT125" s="71" t="str">
        <f ca="1">INDEX({"","_","-","="},IF(OR($D125 &gt;= BU$6, $E125 &lt; BT$6), 0, 1)+IF(OR($F125 &gt;= BU$6, $G125 &lt; BT$6), 0, 2)+1)</f>
        <v/>
      </c>
      <c r="BU125" s="71" t="str">
        <f ca="1">INDEX({"","_","-","="},IF(OR($D125 &gt;= BV$6, $E125 &lt; BU$6), 0, 1)+IF(OR($F125 &gt;= BV$6, $G125 &lt; BU$6), 0, 2)+1)</f>
        <v/>
      </c>
      <c r="BV125" s="71" t="str">
        <f ca="1">INDEX({"","_","-","="},IF(OR($D125 &gt;= BW$6, $E125 &lt; BV$6), 0, 1)+IF(OR($F125 &gt;= BW$6, $G125 &lt; BV$6), 0, 2)+1)</f>
        <v/>
      </c>
      <c r="BW125" s="71" t="str">
        <f ca="1">INDEX({"","_","-","="},IF(OR($D125 &gt;= BX$6, $E125 &lt; BW$6), 0, 1)+IF(OR($F125 &gt;= BX$6, $G125 &lt; BW$6), 0, 2)+1)</f>
        <v/>
      </c>
      <c r="BX125" s="71" t="str">
        <f ca="1">INDEX({"","_","-","="},IF(OR($D125 &gt;= BY$6, $E125 &lt; BX$6), 0, 1)+IF(OR($F125 &gt;= BY$6, $G125 &lt; BX$6), 0, 2)+1)</f>
        <v/>
      </c>
      <c r="BY125" s="71" t="str">
        <f ca="1">INDEX({"","_","-","="},IF(OR($D125 &gt;= BZ$6, $E125 &lt; BY$6), 0, 1)+IF(OR($F125 &gt;= BZ$6, $G125 &lt; BY$6), 0, 2)+1)</f>
        <v/>
      </c>
      <c r="BZ125" s="71" t="str">
        <f ca="1">INDEX({"","_","-","="},IF(OR($D125 &gt;= CA$6, $E125 &lt; BZ$6), 0, 1)+IF(OR($F125 &gt;= CA$6, $G125 &lt; BZ$6), 0, 2)+1)</f>
        <v/>
      </c>
      <c r="CA125" s="71" t="str">
        <f ca="1">INDEX({"","_","-","="},IF(OR($D125 &gt;= CB$6, $E125 &lt; CA$6), 0, 1)+IF(OR($F125 &gt;= CB$6, $G125 &lt; CA$6), 0, 2)+1)</f>
        <v/>
      </c>
      <c r="CB125" s="71" t="str">
        <f ca="1">INDEX({"","_","-","="},IF(OR($D125 &gt;= CC$6, $E125 &lt; CB$6), 0, 1)+IF(OR($F125 &gt;= CC$6, $G125 &lt; CB$6), 0, 2)+1)</f>
        <v/>
      </c>
      <c r="CC125" s="71" t="str">
        <f ca="1">INDEX({"","_","-","="},IF(OR($D125 &gt;= CD$6, $E125 &lt; CC$6), 0, 1)+IF(OR($F125 &gt;= CD$6, $G125 &lt; CC$6), 0, 2)+1)</f>
        <v/>
      </c>
      <c r="CD125" s="71" t="str">
        <f ca="1">INDEX({"","_","-","="},IF(OR($D125 &gt;= CE$6, $E125 &lt; CD$6), 0, 1)+IF(OR($F125 &gt;= CE$6, $G125 &lt; CD$6), 0, 2)+1)</f>
        <v/>
      </c>
    </row>
    <row r="126" spans="1:82">
      <c r="A126" s="8" t="str">
        <f ca="1">IF('临-进度'!N121,'临-进度'!$A121,"")</f>
        <v/>
      </c>
      <c r="B126" s="8" t="str">
        <f ca="1">IF('临-进度'!N121,'临-进度'!$B121,"")</f>
        <v/>
      </c>
      <c r="C126" s="8" t="str">
        <f ca="1">IF('临-进度'!N121,'临-进度'!$F121,"")</f>
        <v/>
      </c>
      <c r="D126" s="42" t="str">
        <f ca="1">IF('临-进度'!$N121,'临-进度'!$J121,"")</f>
        <v/>
      </c>
      <c r="E126" s="42" t="str">
        <f ca="1">IF('临-进度'!$N121,'临-进度'!$AF121,"")</f>
        <v/>
      </c>
      <c r="F126" s="42" t="str">
        <f ca="1">IF('临-进度'!$N121,'临-进度'!$K121,"")</f>
        <v/>
      </c>
      <c r="G126" s="76" t="str">
        <f ca="1">IF('临-进度'!$N121,'临-进度'!$AG121,"")</f>
        <v/>
      </c>
      <c r="H126" s="71" t="str">
        <f ca="1">INDEX({"","_","-","="},IF(OR($D126 &gt;= I$6, $E126 &lt; H$6), 0, 1)+IF(OR($F126 &gt;= I$6, $G126 &lt; H$6), 0, 2)+1)</f>
        <v/>
      </c>
      <c r="I126" s="71" t="str">
        <f ca="1">INDEX({"","_","-","="},IF(OR($D126 &gt;= J$6, $E126 &lt; I$6), 0, 1)+IF(OR($F126 &gt;= J$6, $G126 &lt; I$6), 0, 2)+1)</f>
        <v/>
      </c>
      <c r="J126" s="71" t="str">
        <f ca="1">INDEX({"","_","-","="},IF(OR($D126 &gt;= K$6, $E126 &lt; J$6), 0, 1)+IF(OR($F126 &gt;= K$6, $G126 &lt; J$6), 0, 2)+1)</f>
        <v/>
      </c>
      <c r="K126" s="71" t="str">
        <f ca="1">INDEX({"","_","-","="},IF(OR($D126 &gt;= L$6, $E126 &lt; K$6), 0, 1)+IF(OR($F126 &gt;= L$6, $G126 &lt; K$6), 0, 2)+1)</f>
        <v/>
      </c>
      <c r="L126" s="71" t="str">
        <f ca="1">INDEX({"","_","-","="},IF(OR($D126 &gt;= M$6, $E126 &lt; L$6), 0, 1)+IF(OR($F126 &gt;= M$6, $G126 &lt; L$6), 0, 2)+1)</f>
        <v/>
      </c>
      <c r="M126" s="71" t="str">
        <f ca="1">INDEX({"","_","-","="},IF(OR($D126 &gt;= N$6, $E126 &lt; M$6), 0, 1)+IF(OR($F126 &gt;= N$6, $G126 &lt; M$6), 0, 2)+1)</f>
        <v/>
      </c>
      <c r="N126" s="71" t="str">
        <f ca="1">INDEX({"","_","-","="},IF(OR($D126 &gt;= O$6, $E126 &lt; N$6), 0, 1)+IF(OR($F126 &gt;= O$6, $G126 &lt; N$6), 0, 2)+1)</f>
        <v/>
      </c>
      <c r="O126" s="71" t="str">
        <f ca="1">INDEX({"","_","-","="},IF(OR($D126 &gt;= P$6, $E126 &lt; O$6), 0, 1)+IF(OR($F126 &gt;= P$6, $G126 &lt; O$6), 0, 2)+1)</f>
        <v/>
      </c>
      <c r="P126" s="71" t="str">
        <f ca="1">INDEX({"","_","-","="},IF(OR($D126 &gt;= Q$6, $E126 &lt; P$6), 0, 1)+IF(OR($F126 &gt;= Q$6, $G126 &lt; P$6), 0, 2)+1)</f>
        <v/>
      </c>
      <c r="Q126" s="71" t="str">
        <f ca="1">INDEX({"","_","-","="},IF(OR($D126 &gt;= R$6, $E126 &lt; Q$6), 0, 1)+IF(OR($F126 &gt;= R$6, $G126 &lt; Q$6), 0, 2)+1)</f>
        <v/>
      </c>
      <c r="R126" s="71" t="str">
        <f ca="1">INDEX({"","_","-","="},IF(OR($D126 &gt;= S$6, $E126 &lt; R$6), 0, 1)+IF(OR($F126 &gt;= S$6, $G126 &lt; R$6), 0, 2)+1)</f>
        <v/>
      </c>
      <c r="S126" s="71" t="str">
        <f ca="1">INDEX({"","_","-","="},IF(OR($D126 &gt;= T$6, $E126 &lt; S$6), 0, 1)+IF(OR($F126 &gt;= T$6, $G126 &lt; S$6), 0, 2)+1)</f>
        <v/>
      </c>
      <c r="T126" s="71" t="str">
        <f ca="1">INDEX({"","_","-","="},IF(OR($D126 &gt;= U$6, $E126 &lt; T$6), 0, 1)+IF(OR($F126 &gt;= U$6, $G126 &lt; T$6), 0, 2)+1)</f>
        <v/>
      </c>
      <c r="U126" s="71" t="str">
        <f ca="1">INDEX({"","_","-","="},IF(OR($D126 &gt;= V$6, $E126 &lt; U$6), 0, 1)+IF(OR($F126 &gt;= V$6, $G126 &lt; U$6), 0, 2)+1)</f>
        <v/>
      </c>
      <c r="V126" s="71" t="str">
        <f ca="1">INDEX({"","_","-","="},IF(OR($D126 &gt;= W$6, $E126 &lt; V$6), 0, 1)+IF(OR($F126 &gt;= W$6, $G126 &lt; V$6), 0, 2)+1)</f>
        <v/>
      </c>
      <c r="W126" s="71" t="str">
        <f ca="1">INDEX({"","_","-","="},IF(OR($D126 &gt;= X$6, $E126 &lt; W$6), 0, 1)+IF(OR($F126 &gt;= X$6, $G126 &lt; W$6), 0, 2)+1)</f>
        <v/>
      </c>
      <c r="X126" s="71" t="str">
        <f ca="1">INDEX({"","_","-","="},IF(OR($D126 &gt;= Y$6, $E126 &lt; X$6), 0, 1)+IF(OR($F126 &gt;= Y$6, $G126 &lt; X$6), 0, 2)+1)</f>
        <v/>
      </c>
      <c r="Y126" s="71" t="str">
        <f ca="1">INDEX({"","_","-","="},IF(OR($D126 &gt;= Z$6, $E126 &lt; Y$6), 0, 1)+IF(OR($F126 &gt;= Z$6, $G126 &lt; Y$6), 0, 2)+1)</f>
        <v/>
      </c>
      <c r="Z126" s="71" t="str">
        <f ca="1">INDEX({"","_","-","="},IF(OR($D126 &gt;= AA$6, $E126 &lt; Z$6), 0, 1)+IF(OR($F126 &gt;= AA$6, $G126 &lt; Z$6), 0, 2)+1)</f>
        <v/>
      </c>
      <c r="AA126" s="71" t="str">
        <f ca="1">INDEX({"","_","-","="},IF(OR($D126 &gt;= AB$6, $E126 &lt; AA$6), 0, 1)+IF(OR($F126 &gt;= AB$6, $G126 &lt; AA$6), 0, 2)+1)</f>
        <v/>
      </c>
      <c r="AB126" s="71" t="str">
        <f ca="1">INDEX({"","_","-","="},IF(OR($D126 &gt;= AC$6, $E126 &lt; AB$6), 0, 1)+IF(OR($F126 &gt;= AC$6, $G126 &lt; AB$6), 0, 2)+1)</f>
        <v/>
      </c>
      <c r="AC126" s="71" t="str">
        <f ca="1">INDEX({"","_","-","="},IF(OR($D126 &gt;= AD$6, $E126 &lt; AC$6), 0, 1)+IF(OR($F126 &gt;= AD$6, $G126 &lt; AC$6), 0, 2)+1)</f>
        <v/>
      </c>
      <c r="AD126" s="71" t="str">
        <f ca="1">INDEX({"","_","-","="},IF(OR($D126 &gt;= AE$6, $E126 &lt; AD$6), 0, 1)+IF(OR($F126 &gt;= AE$6, $G126 &lt; AD$6), 0, 2)+1)</f>
        <v/>
      </c>
      <c r="AE126" s="71" t="str">
        <f ca="1">INDEX({"","_","-","="},IF(OR($D126 &gt;= AF$6, $E126 &lt; AE$6), 0, 1)+IF(OR($F126 &gt;= AF$6, $G126 &lt; AE$6), 0, 2)+1)</f>
        <v/>
      </c>
      <c r="AF126" s="71" t="str">
        <f ca="1">INDEX({"","_","-","="},IF(OR($D126 &gt;= AG$6, $E126 &lt; AF$6), 0, 1)+IF(OR($F126 &gt;= AG$6, $G126 &lt; AF$6), 0, 2)+1)</f>
        <v/>
      </c>
      <c r="AG126" s="71" t="str">
        <f ca="1">INDEX({"","_","-","="},IF(OR($D126 &gt;= AH$6, $E126 &lt; AG$6), 0, 1)+IF(OR($F126 &gt;= AH$6, $G126 &lt; AG$6), 0, 2)+1)</f>
        <v/>
      </c>
      <c r="AH126" s="71" t="str">
        <f ca="1">INDEX({"","_","-","="},IF(OR($D126 &gt;= AI$6, $E126 &lt; AH$6), 0, 1)+IF(OR($F126 &gt;= AI$6, $G126 &lt; AH$6), 0, 2)+1)</f>
        <v/>
      </c>
      <c r="AI126" s="71" t="str">
        <f ca="1">INDEX({"","_","-","="},IF(OR($D126 &gt;= AJ$6, $E126 &lt; AI$6), 0, 1)+IF(OR($F126 &gt;= AJ$6, $G126 &lt; AI$6), 0, 2)+1)</f>
        <v/>
      </c>
      <c r="AJ126" s="71" t="str">
        <f ca="1">INDEX({"","_","-","="},IF(OR($D126 &gt;= AK$6, $E126 &lt; AJ$6), 0, 1)+IF(OR($F126 &gt;= AK$6, $G126 &lt; AJ$6), 0, 2)+1)</f>
        <v/>
      </c>
      <c r="AK126" s="71" t="str">
        <f ca="1">INDEX({"","_","-","="},IF(OR($D126 &gt;= AL$6, $E126 &lt; AK$6), 0, 1)+IF(OR($F126 &gt;= AL$6, $G126 &lt; AK$6), 0, 2)+1)</f>
        <v/>
      </c>
      <c r="AL126" s="71" t="str">
        <f ca="1">INDEX({"","_","-","="},IF(OR($D126 &gt;= AM$6, $E126 &lt; AL$6), 0, 1)+IF(OR($F126 &gt;= AM$6, $G126 &lt; AL$6), 0, 2)+1)</f>
        <v/>
      </c>
      <c r="AM126" s="71" t="str">
        <f ca="1">INDEX({"","_","-","="},IF(OR($D126 &gt;= AN$6, $E126 &lt; AM$6), 0, 1)+IF(OR($F126 &gt;= AN$6, $G126 &lt; AM$6), 0, 2)+1)</f>
        <v/>
      </c>
      <c r="AN126" s="71" t="str">
        <f ca="1">INDEX({"","_","-","="},IF(OR($D126 &gt;= AO$6, $E126 &lt; AN$6), 0, 1)+IF(OR($F126 &gt;= AO$6, $G126 &lt; AN$6), 0, 2)+1)</f>
        <v/>
      </c>
      <c r="AO126" s="71" t="str">
        <f ca="1">INDEX({"","_","-","="},IF(OR($D126 &gt;= AP$6, $E126 &lt; AO$6), 0, 1)+IF(OR($F126 &gt;= AP$6, $G126 &lt; AO$6), 0, 2)+1)</f>
        <v/>
      </c>
      <c r="AP126" s="71" t="str">
        <f ca="1">INDEX({"","_","-","="},IF(OR($D126 &gt;= AQ$6, $E126 &lt; AP$6), 0, 1)+IF(OR($F126 &gt;= AQ$6, $G126 &lt; AP$6), 0, 2)+1)</f>
        <v/>
      </c>
      <c r="AQ126" s="71" t="str">
        <f ca="1">INDEX({"","_","-","="},IF(OR($D126 &gt;= AR$6, $E126 &lt; AQ$6), 0, 1)+IF(OR($F126 &gt;= AR$6, $G126 &lt; AQ$6), 0, 2)+1)</f>
        <v/>
      </c>
      <c r="AR126" s="71" t="str">
        <f ca="1">INDEX({"","_","-","="},IF(OR($D126 &gt;= AS$6, $E126 &lt; AR$6), 0, 1)+IF(OR($F126 &gt;= AS$6, $G126 &lt; AR$6), 0, 2)+1)</f>
        <v/>
      </c>
      <c r="AS126" s="71" t="str">
        <f ca="1">INDEX({"","_","-","="},IF(OR($D126 &gt;= AT$6, $E126 &lt; AS$6), 0, 1)+IF(OR($F126 &gt;= AT$6, $G126 &lt; AS$6), 0, 2)+1)</f>
        <v/>
      </c>
      <c r="AT126" s="71" t="str">
        <f ca="1">INDEX({"","_","-","="},IF(OR($D126 &gt;= AU$6, $E126 &lt; AT$6), 0, 1)+IF(OR($F126 &gt;= AU$6, $G126 &lt; AT$6), 0, 2)+1)</f>
        <v/>
      </c>
      <c r="AU126" s="71" t="str">
        <f ca="1">INDEX({"","_","-","="},IF(OR($D126 &gt;= AV$6, $E126 &lt; AU$6), 0, 1)+IF(OR($F126 &gt;= AV$6, $G126 &lt; AU$6), 0, 2)+1)</f>
        <v/>
      </c>
      <c r="AV126" s="71" t="str">
        <f ca="1">INDEX({"","_","-","="},IF(OR($D126 &gt;= AW$6, $E126 &lt; AV$6), 0, 1)+IF(OR($F126 &gt;= AW$6, $G126 &lt; AV$6), 0, 2)+1)</f>
        <v/>
      </c>
      <c r="AW126" s="71" t="str">
        <f ca="1">INDEX({"","_","-","="},IF(OR($D126 &gt;= AX$6, $E126 &lt; AW$6), 0, 1)+IF(OR($F126 &gt;= AX$6, $G126 &lt; AW$6), 0, 2)+1)</f>
        <v/>
      </c>
      <c r="AX126" s="71" t="str">
        <f ca="1">INDEX({"","_","-","="},IF(OR($D126 &gt;= AY$6, $E126 &lt; AX$6), 0, 1)+IF(OR($F126 &gt;= AY$6, $G126 &lt; AX$6), 0, 2)+1)</f>
        <v/>
      </c>
      <c r="AY126" s="71" t="str">
        <f ca="1">INDEX({"","_","-","="},IF(OR($D126 &gt;= AZ$6, $E126 &lt; AY$6), 0, 1)+IF(OR($F126 &gt;= AZ$6, $G126 &lt; AY$6), 0, 2)+1)</f>
        <v/>
      </c>
      <c r="AZ126" s="71" t="str">
        <f ca="1">INDEX({"","_","-","="},IF(OR($D126 &gt;= BA$6, $E126 &lt; AZ$6), 0, 1)+IF(OR($F126 &gt;= BA$6, $G126 &lt; AZ$6), 0, 2)+1)</f>
        <v/>
      </c>
      <c r="BA126" s="71" t="str">
        <f ca="1">INDEX({"","_","-","="},IF(OR($D126 &gt;= BB$6, $E126 &lt; BA$6), 0, 1)+IF(OR($F126 &gt;= BB$6, $G126 &lt; BA$6), 0, 2)+1)</f>
        <v/>
      </c>
      <c r="BB126" s="71" t="str">
        <f ca="1">INDEX({"","_","-","="},IF(OR($D126 &gt;= BC$6, $E126 &lt; BB$6), 0, 1)+IF(OR($F126 &gt;= BC$6, $G126 &lt; BB$6), 0, 2)+1)</f>
        <v/>
      </c>
      <c r="BC126" s="71" t="str">
        <f ca="1">INDEX({"","_","-","="},IF(OR($D126 &gt;= BD$6, $E126 &lt; BC$6), 0, 1)+IF(OR($F126 &gt;= BD$6, $G126 &lt; BC$6), 0, 2)+1)</f>
        <v/>
      </c>
      <c r="BD126" s="71" t="str">
        <f ca="1">INDEX({"","_","-","="},IF(OR($D126 &gt;= BE$6, $E126 &lt; BD$6), 0, 1)+IF(OR($F126 &gt;= BE$6, $G126 &lt; BD$6), 0, 2)+1)</f>
        <v/>
      </c>
      <c r="BE126" s="71" t="str">
        <f ca="1">INDEX({"","_","-","="},IF(OR($D126 &gt;= BF$6, $E126 &lt; BE$6), 0, 1)+IF(OR($F126 &gt;= BF$6, $G126 &lt; BE$6), 0, 2)+1)</f>
        <v/>
      </c>
      <c r="BF126" s="71" t="str">
        <f ca="1">INDEX({"","_","-","="},IF(OR($D126 &gt;= BG$6, $E126 &lt; BF$6), 0, 1)+IF(OR($F126 &gt;= BG$6, $G126 &lt; BF$6), 0, 2)+1)</f>
        <v/>
      </c>
      <c r="BG126" s="71" t="str">
        <f ca="1">INDEX({"","_","-","="},IF(OR($D126 &gt;= BH$6, $E126 &lt; BG$6), 0, 1)+IF(OR($F126 &gt;= BH$6, $G126 &lt; BG$6), 0, 2)+1)</f>
        <v/>
      </c>
      <c r="BH126" s="71" t="str">
        <f ca="1">INDEX({"","_","-","="},IF(OR($D126 &gt;= BI$6, $E126 &lt; BH$6), 0, 1)+IF(OR($F126 &gt;= BI$6, $G126 &lt; BH$6), 0, 2)+1)</f>
        <v/>
      </c>
      <c r="BI126" s="71" t="str">
        <f ca="1">INDEX({"","_","-","="},IF(OR($D126 &gt;= BJ$6, $E126 &lt; BI$6), 0, 1)+IF(OR($F126 &gt;= BJ$6, $G126 &lt; BI$6), 0, 2)+1)</f>
        <v/>
      </c>
      <c r="BJ126" s="71" t="str">
        <f ca="1">INDEX({"","_","-","="},IF(OR($D126 &gt;= BK$6, $E126 &lt; BJ$6), 0, 1)+IF(OR($F126 &gt;= BK$6, $G126 &lt; BJ$6), 0, 2)+1)</f>
        <v/>
      </c>
      <c r="BK126" s="71" t="str">
        <f ca="1">INDEX({"","_","-","="},IF(OR($D126 &gt;= BL$6, $E126 &lt; BK$6), 0, 1)+IF(OR($F126 &gt;= BL$6, $G126 &lt; BK$6), 0, 2)+1)</f>
        <v/>
      </c>
      <c r="BL126" s="71" t="str">
        <f ca="1">INDEX({"","_","-","="},IF(OR($D126 &gt;= BM$6, $E126 &lt; BL$6), 0, 1)+IF(OR($F126 &gt;= BM$6, $G126 &lt; BL$6), 0, 2)+1)</f>
        <v/>
      </c>
      <c r="BM126" s="71" t="str">
        <f ca="1">INDEX({"","_","-","="},IF(OR($D126 &gt;= BN$6, $E126 &lt; BM$6), 0, 1)+IF(OR($F126 &gt;= BN$6, $G126 &lt; BM$6), 0, 2)+1)</f>
        <v/>
      </c>
      <c r="BN126" s="71" t="str">
        <f ca="1">INDEX({"","_","-","="},IF(OR($D126 &gt;= BO$6, $E126 &lt; BN$6), 0, 1)+IF(OR($F126 &gt;= BO$6, $G126 &lt; BN$6), 0, 2)+1)</f>
        <v/>
      </c>
      <c r="BO126" s="71" t="str">
        <f ca="1">INDEX({"","_","-","="},IF(OR($D126 &gt;= BP$6, $E126 &lt; BO$6), 0, 1)+IF(OR($F126 &gt;= BP$6, $G126 &lt; BO$6), 0, 2)+1)</f>
        <v/>
      </c>
      <c r="BP126" s="71" t="str">
        <f ca="1">INDEX({"","_","-","="},IF(OR($D126 &gt;= BQ$6, $E126 &lt; BP$6), 0, 1)+IF(OR($F126 &gt;= BQ$6, $G126 &lt; BP$6), 0, 2)+1)</f>
        <v/>
      </c>
      <c r="BQ126" s="71" t="str">
        <f ca="1">INDEX({"","_","-","="},IF(OR($D126 &gt;= BR$6, $E126 &lt; BQ$6), 0, 1)+IF(OR($F126 &gt;= BR$6, $G126 &lt; BQ$6), 0, 2)+1)</f>
        <v/>
      </c>
      <c r="BR126" s="71" t="str">
        <f ca="1">INDEX({"","_","-","="},IF(OR($D126 &gt;= BS$6, $E126 &lt; BR$6), 0, 1)+IF(OR($F126 &gt;= BS$6, $G126 &lt; BR$6), 0, 2)+1)</f>
        <v/>
      </c>
      <c r="BS126" s="71" t="str">
        <f ca="1">INDEX({"","_","-","="},IF(OR($D126 &gt;= BT$6, $E126 &lt; BS$6), 0, 1)+IF(OR($F126 &gt;= BT$6, $G126 &lt; BS$6), 0, 2)+1)</f>
        <v/>
      </c>
      <c r="BT126" s="71" t="str">
        <f ca="1">INDEX({"","_","-","="},IF(OR($D126 &gt;= BU$6, $E126 &lt; BT$6), 0, 1)+IF(OR($F126 &gt;= BU$6, $G126 &lt; BT$6), 0, 2)+1)</f>
        <v/>
      </c>
      <c r="BU126" s="71" t="str">
        <f ca="1">INDEX({"","_","-","="},IF(OR($D126 &gt;= BV$6, $E126 &lt; BU$6), 0, 1)+IF(OR($F126 &gt;= BV$6, $G126 &lt; BU$6), 0, 2)+1)</f>
        <v/>
      </c>
      <c r="BV126" s="71" t="str">
        <f ca="1">INDEX({"","_","-","="},IF(OR($D126 &gt;= BW$6, $E126 &lt; BV$6), 0, 1)+IF(OR($F126 &gt;= BW$6, $G126 &lt; BV$6), 0, 2)+1)</f>
        <v/>
      </c>
      <c r="BW126" s="71" t="str">
        <f ca="1">INDEX({"","_","-","="},IF(OR($D126 &gt;= BX$6, $E126 &lt; BW$6), 0, 1)+IF(OR($F126 &gt;= BX$6, $G126 &lt; BW$6), 0, 2)+1)</f>
        <v/>
      </c>
      <c r="BX126" s="71" t="str">
        <f ca="1">INDEX({"","_","-","="},IF(OR($D126 &gt;= BY$6, $E126 &lt; BX$6), 0, 1)+IF(OR($F126 &gt;= BY$6, $G126 &lt; BX$6), 0, 2)+1)</f>
        <v/>
      </c>
      <c r="BY126" s="71" t="str">
        <f ca="1">INDEX({"","_","-","="},IF(OR($D126 &gt;= BZ$6, $E126 &lt; BY$6), 0, 1)+IF(OR($F126 &gt;= BZ$6, $G126 &lt; BY$6), 0, 2)+1)</f>
        <v/>
      </c>
      <c r="BZ126" s="71" t="str">
        <f ca="1">INDEX({"","_","-","="},IF(OR($D126 &gt;= CA$6, $E126 &lt; BZ$6), 0, 1)+IF(OR($F126 &gt;= CA$6, $G126 &lt; BZ$6), 0, 2)+1)</f>
        <v/>
      </c>
      <c r="CA126" s="71" t="str">
        <f ca="1">INDEX({"","_","-","="},IF(OR($D126 &gt;= CB$6, $E126 &lt; CA$6), 0, 1)+IF(OR($F126 &gt;= CB$6, $G126 &lt; CA$6), 0, 2)+1)</f>
        <v/>
      </c>
      <c r="CB126" s="71" t="str">
        <f ca="1">INDEX({"","_","-","="},IF(OR($D126 &gt;= CC$6, $E126 &lt; CB$6), 0, 1)+IF(OR($F126 &gt;= CC$6, $G126 &lt; CB$6), 0, 2)+1)</f>
        <v/>
      </c>
      <c r="CC126" s="71" t="str">
        <f ca="1">INDEX({"","_","-","="},IF(OR($D126 &gt;= CD$6, $E126 &lt; CC$6), 0, 1)+IF(OR($F126 &gt;= CD$6, $G126 &lt; CC$6), 0, 2)+1)</f>
        <v/>
      </c>
      <c r="CD126" s="71" t="str">
        <f ca="1">INDEX({"","_","-","="},IF(OR($D126 &gt;= CE$6, $E126 &lt; CD$6), 0, 1)+IF(OR($F126 &gt;= CE$6, $G126 &lt; CD$6), 0, 2)+1)</f>
        <v/>
      </c>
    </row>
    <row r="127" spans="1:82">
      <c r="A127" s="8" t="str">
        <f ca="1">IF('临-进度'!N122,'临-进度'!$A122,"")</f>
        <v/>
      </c>
      <c r="B127" s="8" t="str">
        <f ca="1">IF('临-进度'!N122,'临-进度'!$B122,"")</f>
        <v/>
      </c>
      <c r="C127" s="8" t="str">
        <f ca="1">IF('临-进度'!N122,'临-进度'!$F122,"")</f>
        <v/>
      </c>
      <c r="D127" s="42" t="str">
        <f ca="1">IF('临-进度'!$N122,'临-进度'!$J122,"")</f>
        <v/>
      </c>
      <c r="E127" s="42" t="str">
        <f ca="1">IF('临-进度'!$N122,'临-进度'!$AF122,"")</f>
        <v/>
      </c>
      <c r="F127" s="42" t="str">
        <f ca="1">IF('临-进度'!$N122,'临-进度'!$K122,"")</f>
        <v/>
      </c>
      <c r="G127" s="76" t="str">
        <f ca="1">IF('临-进度'!$N122,'临-进度'!$AG122,"")</f>
        <v/>
      </c>
      <c r="H127" s="71" t="str">
        <f ca="1">INDEX({"","_","-","="},IF(OR($D127 &gt;= I$6, $E127 &lt; H$6), 0, 1)+IF(OR($F127 &gt;= I$6, $G127 &lt; H$6), 0, 2)+1)</f>
        <v/>
      </c>
      <c r="I127" s="71" t="str">
        <f ca="1">INDEX({"","_","-","="},IF(OR($D127 &gt;= J$6, $E127 &lt; I$6), 0, 1)+IF(OR($F127 &gt;= J$6, $G127 &lt; I$6), 0, 2)+1)</f>
        <v/>
      </c>
      <c r="J127" s="71" t="str">
        <f ca="1">INDEX({"","_","-","="},IF(OR($D127 &gt;= K$6, $E127 &lt; J$6), 0, 1)+IF(OR($F127 &gt;= K$6, $G127 &lt; J$6), 0, 2)+1)</f>
        <v/>
      </c>
      <c r="K127" s="71" t="str">
        <f ca="1">INDEX({"","_","-","="},IF(OR($D127 &gt;= L$6, $E127 &lt; K$6), 0, 1)+IF(OR($F127 &gt;= L$6, $G127 &lt; K$6), 0, 2)+1)</f>
        <v/>
      </c>
      <c r="L127" s="71" t="str">
        <f ca="1">INDEX({"","_","-","="},IF(OR($D127 &gt;= M$6, $E127 &lt; L$6), 0, 1)+IF(OR($F127 &gt;= M$6, $G127 &lt; L$6), 0, 2)+1)</f>
        <v/>
      </c>
      <c r="M127" s="71" t="str">
        <f ca="1">INDEX({"","_","-","="},IF(OR($D127 &gt;= N$6, $E127 &lt; M$6), 0, 1)+IF(OR($F127 &gt;= N$6, $G127 &lt; M$6), 0, 2)+1)</f>
        <v/>
      </c>
      <c r="N127" s="71" t="str">
        <f ca="1">INDEX({"","_","-","="},IF(OR($D127 &gt;= O$6, $E127 &lt; N$6), 0, 1)+IF(OR($F127 &gt;= O$6, $G127 &lt; N$6), 0, 2)+1)</f>
        <v/>
      </c>
      <c r="O127" s="71" t="str">
        <f ca="1">INDEX({"","_","-","="},IF(OR($D127 &gt;= P$6, $E127 &lt; O$6), 0, 1)+IF(OR($F127 &gt;= P$6, $G127 &lt; O$6), 0, 2)+1)</f>
        <v/>
      </c>
      <c r="P127" s="71" t="str">
        <f ca="1">INDEX({"","_","-","="},IF(OR($D127 &gt;= Q$6, $E127 &lt; P$6), 0, 1)+IF(OR($F127 &gt;= Q$6, $G127 &lt; P$6), 0, 2)+1)</f>
        <v/>
      </c>
      <c r="Q127" s="71" t="str">
        <f ca="1">INDEX({"","_","-","="},IF(OR($D127 &gt;= R$6, $E127 &lt; Q$6), 0, 1)+IF(OR($F127 &gt;= R$6, $G127 &lt; Q$6), 0, 2)+1)</f>
        <v/>
      </c>
      <c r="R127" s="71" t="str">
        <f ca="1">INDEX({"","_","-","="},IF(OR($D127 &gt;= S$6, $E127 &lt; R$6), 0, 1)+IF(OR($F127 &gt;= S$6, $G127 &lt; R$6), 0, 2)+1)</f>
        <v/>
      </c>
      <c r="S127" s="71" t="str">
        <f ca="1">INDEX({"","_","-","="},IF(OR($D127 &gt;= T$6, $E127 &lt; S$6), 0, 1)+IF(OR($F127 &gt;= T$6, $G127 &lt; S$6), 0, 2)+1)</f>
        <v/>
      </c>
      <c r="T127" s="71" t="str">
        <f ca="1">INDEX({"","_","-","="},IF(OR($D127 &gt;= U$6, $E127 &lt; T$6), 0, 1)+IF(OR($F127 &gt;= U$6, $G127 &lt; T$6), 0, 2)+1)</f>
        <v/>
      </c>
      <c r="U127" s="71" t="str">
        <f ca="1">INDEX({"","_","-","="},IF(OR($D127 &gt;= V$6, $E127 &lt; U$6), 0, 1)+IF(OR($F127 &gt;= V$6, $G127 &lt; U$6), 0, 2)+1)</f>
        <v/>
      </c>
      <c r="V127" s="71" t="str">
        <f ca="1">INDEX({"","_","-","="},IF(OR($D127 &gt;= W$6, $E127 &lt; V$6), 0, 1)+IF(OR($F127 &gt;= W$6, $G127 &lt; V$6), 0, 2)+1)</f>
        <v/>
      </c>
      <c r="W127" s="71" t="str">
        <f ca="1">INDEX({"","_","-","="},IF(OR($D127 &gt;= X$6, $E127 &lt; W$6), 0, 1)+IF(OR($F127 &gt;= X$6, $G127 &lt; W$6), 0, 2)+1)</f>
        <v/>
      </c>
      <c r="X127" s="71" t="str">
        <f ca="1">INDEX({"","_","-","="},IF(OR($D127 &gt;= Y$6, $E127 &lt; X$6), 0, 1)+IF(OR($F127 &gt;= Y$6, $G127 &lt; X$6), 0, 2)+1)</f>
        <v/>
      </c>
      <c r="Y127" s="71" t="str">
        <f ca="1">INDEX({"","_","-","="},IF(OR($D127 &gt;= Z$6, $E127 &lt; Y$6), 0, 1)+IF(OR($F127 &gt;= Z$6, $G127 &lt; Y$6), 0, 2)+1)</f>
        <v/>
      </c>
      <c r="Z127" s="71" t="str">
        <f ca="1">INDEX({"","_","-","="},IF(OR($D127 &gt;= AA$6, $E127 &lt; Z$6), 0, 1)+IF(OR($F127 &gt;= AA$6, $G127 &lt; Z$6), 0, 2)+1)</f>
        <v/>
      </c>
      <c r="AA127" s="71" t="str">
        <f ca="1">INDEX({"","_","-","="},IF(OR($D127 &gt;= AB$6, $E127 &lt; AA$6), 0, 1)+IF(OR($F127 &gt;= AB$6, $G127 &lt; AA$6), 0, 2)+1)</f>
        <v/>
      </c>
      <c r="AB127" s="71" t="str">
        <f ca="1">INDEX({"","_","-","="},IF(OR($D127 &gt;= AC$6, $E127 &lt; AB$6), 0, 1)+IF(OR($F127 &gt;= AC$6, $G127 &lt; AB$6), 0, 2)+1)</f>
        <v/>
      </c>
      <c r="AC127" s="71" t="str">
        <f ca="1">INDEX({"","_","-","="},IF(OR($D127 &gt;= AD$6, $E127 &lt; AC$6), 0, 1)+IF(OR($F127 &gt;= AD$6, $G127 &lt; AC$6), 0, 2)+1)</f>
        <v/>
      </c>
      <c r="AD127" s="71" t="str">
        <f ca="1">INDEX({"","_","-","="},IF(OR($D127 &gt;= AE$6, $E127 &lt; AD$6), 0, 1)+IF(OR($F127 &gt;= AE$6, $G127 &lt; AD$6), 0, 2)+1)</f>
        <v/>
      </c>
      <c r="AE127" s="71" t="str">
        <f ca="1">INDEX({"","_","-","="},IF(OR($D127 &gt;= AF$6, $E127 &lt; AE$6), 0, 1)+IF(OR($F127 &gt;= AF$6, $G127 &lt; AE$6), 0, 2)+1)</f>
        <v/>
      </c>
      <c r="AF127" s="71" t="str">
        <f ca="1">INDEX({"","_","-","="},IF(OR($D127 &gt;= AG$6, $E127 &lt; AF$6), 0, 1)+IF(OR($F127 &gt;= AG$6, $G127 &lt; AF$6), 0, 2)+1)</f>
        <v/>
      </c>
      <c r="AG127" s="71" t="str">
        <f ca="1">INDEX({"","_","-","="},IF(OR($D127 &gt;= AH$6, $E127 &lt; AG$6), 0, 1)+IF(OR($F127 &gt;= AH$6, $G127 &lt; AG$6), 0, 2)+1)</f>
        <v/>
      </c>
      <c r="AH127" s="71" t="str">
        <f ca="1">INDEX({"","_","-","="},IF(OR($D127 &gt;= AI$6, $E127 &lt; AH$6), 0, 1)+IF(OR($F127 &gt;= AI$6, $G127 &lt; AH$6), 0, 2)+1)</f>
        <v/>
      </c>
      <c r="AI127" s="71" t="str">
        <f ca="1">INDEX({"","_","-","="},IF(OR($D127 &gt;= AJ$6, $E127 &lt; AI$6), 0, 1)+IF(OR($F127 &gt;= AJ$6, $G127 &lt; AI$6), 0, 2)+1)</f>
        <v/>
      </c>
      <c r="AJ127" s="71" t="str">
        <f ca="1">INDEX({"","_","-","="},IF(OR($D127 &gt;= AK$6, $E127 &lt; AJ$6), 0, 1)+IF(OR($F127 &gt;= AK$6, $G127 &lt; AJ$6), 0, 2)+1)</f>
        <v/>
      </c>
      <c r="AK127" s="71" t="str">
        <f ca="1">INDEX({"","_","-","="},IF(OR($D127 &gt;= AL$6, $E127 &lt; AK$6), 0, 1)+IF(OR($F127 &gt;= AL$6, $G127 &lt; AK$6), 0, 2)+1)</f>
        <v/>
      </c>
      <c r="AL127" s="71" t="str">
        <f ca="1">INDEX({"","_","-","="},IF(OR($D127 &gt;= AM$6, $E127 &lt; AL$6), 0, 1)+IF(OR($F127 &gt;= AM$6, $G127 &lt; AL$6), 0, 2)+1)</f>
        <v/>
      </c>
      <c r="AM127" s="71" t="str">
        <f ca="1">INDEX({"","_","-","="},IF(OR($D127 &gt;= AN$6, $E127 &lt; AM$6), 0, 1)+IF(OR($F127 &gt;= AN$6, $G127 &lt; AM$6), 0, 2)+1)</f>
        <v/>
      </c>
      <c r="AN127" s="71" t="str">
        <f ca="1">INDEX({"","_","-","="},IF(OR($D127 &gt;= AO$6, $E127 &lt; AN$6), 0, 1)+IF(OR($F127 &gt;= AO$6, $G127 &lt; AN$6), 0, 2)+1)</f>
        <v/>
      </c>
      <c r="AO127" s="71" t="str">
        <f ca="1">INDEX({"","_","-","="},IF(OR($D127 &gt;= AP$6, $E127 &lt; AO$6), 0, 1)+IF(OR($F127 &gt;= AP$6, $G127 &lt; AO$6), 0, 2)+1)</f>
        <v/>
      </c>
      <c r="AP127" s="71" t="str">
        <f ca="1">INDEX({"","_","-","="},IF(OR($D127 &gt;= AQ$6, $E127 &lt; AP$6), 0, 1)+IF(OR($F127 &gt;= AQ$6, $G127 &lt; AP$6), 0, 2)+1)</f>
        <v/>
      </c>
      <c r="AQ127" s="71" t="str">
        <f ca="1">INDEX({"","_","-","="},IF(OR($D127 &gt;= AR$6, $E127 &lt; AQ$6), 0, 1)+IF(OR($F127 &gt;= AR$6, $G127 &lt; AQ$6), 0, 2)+1)</f>
        <v/>
      </c>
      <c r="AR127" s="71" t="str">
        <f ca="1">INDEX({"","_","-","="},IF(OR($D127 &gt;= AS$6, $E127 &lt; AR$6), 0, 1)+IF(OR($F127 &gt;= AS$6, $G127 &lt; AR$6), 0, 2)+1)</f>
        <v/>
      </c>
      <c r="AS127" s="71" t="str">
        <f ca="1">INDEX({"","_","-","="},IF(OR($D127 &gt;= AT$6, $E127 &lt; AS$6), 0, 1)+IF(OR($F127 &gt;= AT$6, $G127 &lt; AS$6), 0, 2)+1)</f>
        <v/>
      </c>
      <c r="AT127" s="71" t="str">
        <f ca="1">INDEX({"","_","-","="},IF(OR($D127 &gt;= AU$6, $E127 &lt; AT$6), 0, 1)+IF(OR($F127 &gt;= AU$6, $G127 &lt; AT$6), 0, 2)+1)</f>
        <v/>
      </c>
      <c r="AU127" s="71" t="str">
        <f ca="1">INDEX({"","_","-","="},IF(OR($D127 &gt;= AV$6, $E127 &lt; AU$6), 0, 1)+IF(OR($F127 &gt;= AV$6, $G127 &lt; AU$6), 0, 2)+1)</f>
        <v/>
      </c>
      <c r="AV127" s="71" t="str">
        <f ca="1">INDEX({"","_","-","="},IF(OR($D127 &gt;= AW$6, $E127 &lt; AV$6), 0, 1)+IF(OR($F127 &gt;= AW$6, $G127 &lt; AV$6), 0, 2)+1)</f>
        <v/>
      </c>
      <c r="AW127" s="71" t="str">
        <f ca="1">INDEX({"","_","-","="},IF(OR($D127 &gt;= AX$6, $E127 &lt; AW$6), 0, 1)+IF(OR($F127 &gt;= AX$6, $G127 &lt; AW$6), 0, 2)+1)</f>
        <v/>
      </c>
      <c r="AX127" s="71" t="str">
        <f ca="1">INDEX({"","_","-","="},IF(OR($D127 &gt;= AY$6, $E127 &lt; AX$6), 0, 1)+IF(OR($F127 &gt;= AY$6, $G127 &lt; AX$6), 0, 2)+1)</f>
        <v/>
      </c>
      <c r="AY127" s="71" t="str">
        <f ca="1">INDEX({"","_","-","="},IF(OR($D127 &gt;= AZ$6, $E127 &lt; AY$6), 0, 1)+IF(OR($F127 &gt;= AZ$6, $G127 &lt; AY$6), 0, 2)+1)</f>
        <v/>
      </c>
      <c r="AZ127" s="71" t="str">
        <f ca="1">INDEX({"","_","-","="},IF(OR($D127 &gt;= BA$6, $E127 &lt; AZ$6), 0, 1)+IF(OR($F127 &gt;= BA$6, $G127 &lt; AZ$6), 0, 2)+1)</f>
        <v/>
      </c>
      <c r="BA127" s="71" t="str">
        <f ca="1">INDEX({"","_","-","="},IF(OR($D127 &gt;= BB$6, $E127 &lt; BA$6), 0, 1)+IF(OR($F127 &gt;= BB$6, $G127 &lt; BA$6), 0, 2)+1)</f>
        <v/>
      </c>
      <c r="BB127" s="71" t="str">
        <f ca="1">INDEX({"","_","-","="},IF(OR($D127 &gt;= BC$6, $E127 &lt; BB$6), 0, 1)+IF(OR($F127 &gt;= BC$6, $G127 &lt; BB$6), 0, 2)+1)</f>
        <v/>
      </c>
      <c r="BC127" s="71" t="str">
        <f ca="1">INDEX({"","_","-","="},IF(OR($D127 &gt;= BD$6, $E127 &lt; BC$6), 0, 1)+IF(OR($F127 &gt;= BD$6, $G127 &lt; BC$6), 0, 2)+1)</f>
        <v/>
      </c>
      <c r="BD127" s="71" t="str">
        <f ca="1">INDEX({"","_","-","="},IF(OR($D127 &gt;= BE$6, $E127 &lt; BD$6), 0, 1)+IF(OR($F127 &gt;= BE$6, $G127 &lt; BD$6), 0, 2)+1)</f>
        <v/>
      </c>
      <c r="BE127" s="71" t="str">
        <f ca="1">INDEX({"","_","-","="},IF(OR($D127 &gt;= BF$6, $E127 &lt; BE$6), 0, 1)+IF(OR($F127 &gt;= BF$6, $G127 &lt; BE$6), 0, 2)+1)</f>
        <v/>
      </c>
      <c r="BF127" s="71" t="str">
        <f ca="1">INDEX({"","_","-","="},IF(OR($D127 &gt;= BG$6, $E127 &lt; BF$6), 0, 1)+IF(OR($F127 &gt;= BG$6, $G127 &lt; BF$6), 0, 2)+1)</f>
        <v/>
      </c>
      <c r="BG127" s="71" t="str">
        <f ca="1">INDEX({"","_","-","="},IF(OR($D127 &gt;= BH$6, $E127 &lt; BG$6), 0, 1)+IF(OR($F127 &gt;= BH$6, $G127 &lt; BG$6), 0, 2)+1)</f>
        <v/>
      </c>
      <c r="BH127" s="71" t="str">
        <f ca="1">INDEX({"","_","-","="},IF(OR($D127 &gt;= BI$6, $E127 &lt; BH$6), 0, 1)+IF(OR($F127 &gt;= BI$6, $G127 &lt; BH$6), 0, 2)+1)</f>
        <v/>
      </c>
      <c r="BI127" s="71" t="str">
        <f ca="1">INDEX({"","_","-","="},IF(OR($D127 &gt;= BJ$6, $E127 &lt; BI$6), 0, 1)+IF(OR($F127 &gt;= BJ$6, $G127 &lt; BI$6), 0, 2)+1)</f>
        <v/>
      </c>
      <c r="BJ127" s="71" t="str">
        <f ca="1">INDEX({"","_","-","="},IF(OR($D127 &gt;= BK$6, $E127 &lt; BJ$6), 0, 1)+IF(OR($F127 &gt;= BK$6, $G127 &lt; BJ$6), 0, 2)+1)</f>
        <v/>
      </c>
      <c r="BK127" s="71" t="str">
        <f ca="1">INDEX({"","_","-","="},IF(OR($D127 &gt;= BL$6, $E127 &lt; BK$6), 0, 1)+IF(OR($F127 &gt;= BL$6, $G127 &lt; BK$6), 0, 2)+1)</f>
        <v/>
      </c>
      <c r="BL127" s="71" t="str">
        <f ca="1">INDEX({"","_","-","="},IF(OR($D127 &gt;= BM$6, $E127 &lt; BL$6), 0, 1)+IF(OR($F127 &gt;= BM$6, $G127 &lt; BL$6), 0, 2)+1)</f>
        <v/>
      </c>
      <c r="BM127" s="71" t="str">
        <f ca="1">INDEX({"","_","-","="},IF(OR($D127 &gt;= BN$6, $E127 &lt; BM$6), 0, 1)+IF(OR($F127 &gt;= BN$6, $G127 &lt; BM$6), 0, 2)+1)</f>
        <v/>
      </c>
      <c r="BN127" s="71" t="str">
        <f ca="1">INDEX({"","_","-","="},IF(OR($D127 &gt;= BO$6, $E127 &lt; BN$6), 0, 1)+IF(OR($F127 &gt;= BO$6, $G127 &lt; BN$6), 0, 2)+1)</f>
        <v/>
      </c>
      <c r="BO127" s="71" t="str">
        <f ca="1">INDEX({"","_","-","="},IF(OR($D127 &gt;= BP$6, $E127 &lt; BO$6), 0, 1)+IF(OR($F127 &gt;= BP$6, $G127 &lt; BO$6), 0, 2)+1)</f>
        <v/>
      </c>
      <c r="BP127" s="71" t="str">
        <f ca="1">INDEX({"","_","-","="},IF(OR($D127 &gt;= BQ$6, $E127 &lt; BP$6), 0, 1)+IF(OR($F127 &gt;= BQ$6, $G127 &lt; BP$6), 0, 2)+1)</f>
        <v/>
      </c>
      <c r="BQ127" s="71" t="str">
        <f ca="1">INDEX({"","_","-","="},IF(OR($D127 &gt;= BR$6, $E127 &lt; BQ$6), 0, 1)+IF(OR($F127 &gt;= BR$6, $G127 &lt; BQ$6), 0, 2)+1)</f>
        <v/>
      </c>
      <c r="BR127" s="71" t="str">
        <f ca="1">INDEX({"","_","-","="},IF(OR($D127 &gt;= BS$6, $E127 &lt; BR$6), 0, 1)+IF(OR($F127 &gt;= BS$6, $G127 &lt; BR$6), 0, 2)+1)</f>
        <v/>
      </c>
      <c r="BS127" s="71" t="str">
        <f ca="1">INDEX({"","_","-","="},IF(OR($D127 &gt;= BT$6, $E127 &lt; BS$6), 0, 1)+IF(OR($F127 &gt;= BT$6, $G127 &lt; BS$6), 0, 2)+1)</f>
        <v/>
      </c>
      <c r="BT127" s="71" t="str">
        <f ca="1">INDEX({"","_","-","="},IF(OR($D127 &gt;= BU$6, $E127 &lt; BT$6), 0, 1)+IF(OR($F127 &gt;= BU$6, $G127 &lt; BT$6), 0, 2)+1)</f>
        <v/>
      </c>
      <c r="BU127" s="71" t="str">
        <f ca="1">INDEX({"","_","-","="},IF(OR($D127 &gt;= BV$6, $E127 &lt; BU$6), 0, 1)+IF(OR($F127 &gt;= BV$6, $G127 &lt; BU$6), 0, 2)+1)</f>
        <v/>
      </c>
      <c r="BV127" s="71" t="str">
        <f ca="1">INDEX({"","_","-","="},IF(OR($D127 &gt;= BW$6, $E127 &lt; BV$6), 0, 1)+IF(OR($F127 &gt;= BW$6, $G127 &lt; BV$6), 0, 2)+1)</f>
        <v/>
      </c>
      <c r="BW127" s="71" t="str">
        <f ca="1">INDEX({"","_","-","="},IF(OR($D127 &gt;= BX$6, $E127 &lt; BW$6), 0, 1)+IF(OR($F127 &gt;= BX$6, $G127 &lt; BW$6), 0, 2)+1)</f>
        <v/>
      </c>
      <c r="BX127" s="71" t="str">
        <f ca="1">INDEX({"","_","-","="},IF(OR($D127 &gt;= BY$6, $E127 &lt; BX$6), 0, 1)+IF(OR($F127 &gt;= BY$6, $G127 &lt; BX$6), 0, 2)+1)</f>
        <v/>
      </c>
      <c r="BY127" s="71" t="str">
        <f ca="1">INDEX({"","_","-","="},IF(OR($D127 &gt;= BZ$6, $E127 &lt; BY$6), 0, 1)+IF(OR($F127 &gt;= BZ$6, $G127 &lt; BY$6), 0, 2)+1)</f>
        <v/>
      </c>
      <c r="BZ127" s="71" t="str">
        <f ca="1">INDEX({"","_","-","="},IF(OR($D127 &gt;= CA$6, $E127 &lt; BZ$6), 0, 1)+IF(OR($F127 &gt;= CA$6, $G127 &lt; BZ$6), 0, 2)+1)</f>
        <v/>
      </c>
      <c r="CA127" s="71" t="str">
        <f ca="1">INDEX({"","_","-","="},IF(OR($D127 &gt;= CB$6, $E127 &lt; CA$6), 0, 1)+IF(OR($F127 &gt;= CB$6, $G127 &lt; CA$6), 0, 2)+1)</f>
        <v/>
      </c>
      <c r="CB127" s="71" t="str">
        <f ca="1">INDEX({"","_","-","="},IF(OR($D127 &gt;= CC$6, $E127 &lt; CB$6), 0, 1)+IF(OR($F127 &gt;= CC$6, $G127 &lt; CB$6), 0, 2)+1)</f>
        <v/>
      </c>
      <c r="CC127" s="71" t="str">
        <f ca="1">INDEX({"","_","-","="},IF(OR($D127 &gt;= CD$6, $E127 &lt; CC$6), 0, 1)+IF(OR($F127 &gt;= CD$6, $G127 &lt; CC$6), 0, 2)+1)</f>
        <v/>
      </c>
      <c r="CD127" s="71" t="str">
        <f ca="1">INDEX({"","_","-","="},IF(OR($D127 &gt;= CE$6, $E127 &lt; CD$6), 0, 1)+IF(OR($F127 &gt;= CE$6, $G127 &lt; CD$6), 0, 2)+1)</f>
        <v/>
      </c>
    </row>
    <row r="128" spans="1:82">
      <c r="A128" s="8" t="str">
        <f ca="1">IF('临-进度'!N123,'临-进度'!$A123,"")</f>
        <v/>
      </c>
      <c r="B128" s="8" t="str">
        <f ca="1">IF('临-进度'!N123,'临-进度'!$B123,"")</f>
        <v/>
      </c>
      <c r="C128" s="8" t="str">
        <f ca="1">IF('临-进度'!N123,'临-进度'!$F123,"")</f>
        <v/>
      </c>
      <c r="D128" s="42" t="str">
        <f ca="1">IF('临-进度'!$N123,'临-进度'!$J123,"")</f>
        <v/>
      </c>
      <c r="E128" s="42" t="str">
        <f ca="1">IF('临-进度'!$N123,'临-进度'!$AF123,"")</f>
        <v/>
      </c>
      <c r="F128" s="42" t="str">
        <f ca="1">IF('临-进度'!$N123,'临-进度'!$K123,"")</f>
        <v/>
      </c>
      <c r="G128" s="76" t="str">
        <f ca="1">IF('临-进度'!$N123,'临-进度'!$AG123,"")</f>
        <v/>
      </c>
      <c r="H128" s="71" t="str">
        <f ca="1">INDEX({"","_","-","="},IF(OR($D128 &gt;= I$6, $E128 &lt; H$6), 0, 1)+IF(OR($F128 &gt;= I$6, $G128 &lt; H$6), 0, 2)+1)</f>
        <v/>
      </c>
      <c r="I128" s="71" t="str">
        <f ca="1">INDEX({"","_","-","="},IF(OR($D128 &gt;= J$6, $E128 &lt; I$6), 0, 1)+IF(OR($F128 &gt;= J$6, $G128 &lt; I$6), 0, 2)+1)</f>
        <v/>
      </c>
      <c r="J128" s="71" t="str">
        <f ca="1">INDEX({"","_","-","="},IF(OR($D128 &gt;= K$6, $E128 &lt; J$6), 0, 1)+IF(OR($F128 &gt;= K$6, $G128 &lt; J$6), 0, 2)+1)</f>
        <v/>
      </c>
      <c r="K128" s="71" t="str">
        <f ca="1">INDEX({"","_","-","="},IF(OR($D128 &gt;= L$6, $E128 &lt; K$6), 0, 1)+IF(OR($F128 &gt;= L$6, $G128 &lt; K$6), 0, 2)+1)</f>
        <v/>
      </c>
      <c r="L128" s="71" t="str">
        <f ca="1">INDEX({"","_","-","="},IF(OR($D128 &gt;= M$6, $E128 &lt; L$6), 0, 1)+IF(OR($F128 &gt;= M$6, $G128 &lt; L$6), 0, 2)+1)</f>
        <v/>
      </c>
      <c r="M128" s="71" t="str">
        <f ca="1">INDEX({"","_","-","="},IF(OR($D128 &gt;= N$6, $E128 &lt; M$6), 0, 1)+IF(OR($F128 &gt;= N$6, $G128 &lt; M$6), 0, 2)+1)</f>
        <v/>
      </c>
      <c r="N128" s="71" t="str">
        <f ca="1">INDEX({"","_","-","="},IF(OR($D128 &gt;= O$6, $E128 &lt; N$6), 0, 1)+IF(OR($F128 &gt;= O$6, $G128 &lt; N$6), 0, 2)+1)</f>
        <v/>
      </c>
      <c r="O128" s="71" t="str">
        <f ca="1">INDEX({"","_","-","="},IF(OR($D128 &gt;= P$6, $E128 &lt; O$6), 0, 1)+IF(OR($F128 &gt;= P$6, $G128 &lt; O$6), 0, 2)+1)</f>
        <v/>
      </c>
      <c r="P128" s="71" t="str">
        <f ca="1">INDEX({"","_","-","="},IF(OR($D128 &gt;= Q$6, $E128 &lt; P$6), 0, 1)+IF(OR($F128 &gt;= Q$6, $G128 &lt; P$6), 0, 2)+1)</f>
        <v/>
      </c>
      <c r="Q128" s="71" t="str">
        <f ca="1">INDEX({"","_","-","="},IF(OR($D128 &gt;= R$6, $E128 &lt; Q$6), 0, 1)+IF(OR($F128 &gt;= R$6, $G128 &lt; Q$6), 0, 2)+1)</f>
        <v/>
      </c>
      <c r="R128" s="71" t="str">
        <f ca="1">INDEX({"","_","-","="},IF(OR($D128 &gt;= S$6, $E128 &lt; R$6), 0, 1)+IF(OR($F128 &gt;= S$6, $G128 &lt; R$6), 0, 2)+1)</f>
        <v/>
      </c>
      <c r="S128" s="71" t="str">
        <f ca="1">INDEX({"","_","-","="},IF(OR($D128 &gt;= T$6, $E128 &lt; S$6), 0, 1)+IF(OR($F128 &gt;= T$6, $G128 &lt; S$6), 0, 2)+1)</f>
        <v/>
      </c>
      <c r="T128" s="71" t="str">
        <f ca="1">INDEX({"","_","-","="},IF(OR($D128 &gt;= U$6, $E128 &lt; T$6), 0, 1)+IF(OR($F128 &gt;= U$6, $G128 &lt; T$6), 0, 2)+1)</f>
        <v/>
      </c>
      <c r="U128" s="71" t="str">
        <f ca="1">INDEX({"","_","-","="},IF(OR($D128 &gt;= V$6, $E128 &lt; U$6), 0, 1)+IF(OR($F128 &gt;= V$6, $G128 &lt; U$6), 0, 2)+1)</f>
        <v/>
      </c>
      <c r="V128" s="71" t="str">
        <f ca="1">INDEX({"","_","-","="},IF(OR($D128 &gt;= W$6, $E128 &lt; V$6), 0, 1)+IF(OR($F128 &gt;= W$6, $G128 &lt; V$6), 0, 2)+1)</f>
        <v/>
      </c>
      <c r="W128" s="71" t="str">
        <f ca="1">INDEX({"","_","-","="},IF(OR($D128 &gt;= X$6, $E128 &lt; W$6), 0, 1)+IF(OR($F128 &gt;= X$6, $G128 &lt; W$6), 0, 2)+1)</f>
        <v/>
      </c>
      <c r="X128" s="71" t="str">
        <f ca="1">INDEX({"","_","-","="},IF(OR($D128 &gt;= Y$6, $E128 &lt; X$6), 0, 1)+IF(OR($F128 &gt;= Y$6, $G128 &lt; X$6), 0, 2)+1)</f>
        <v/>
      </c>
      <c r="Y128" s="71" t="str">
        <f ca="1">INDEX({"","_","-","="},IF(OR($D128 &gt;= Z$6, $E128 &lt; Y$6), 0, 1)+IF(OR($F128 &gt;= Z$6, $G128 &lt; Y$6), 0, 2)+1)</f>
        <v/>
      </c>
      <c r="Z128" s="71" t="str">
        <f ca="1">INDEX({"","_","-","="},IF(OR($D128 &gt;= AA$6, $E128 &lt; Z$6), 0, 1)+IF(OR($F128 &gt;= AA$6, $G128 &lt; Z$6), 0, 2)+1)</f>
        <v/>
      </c>
      <c r="AA128" s="71" t="str">
        <f ca="1">INDEX({"","_","-","="},IF(OR($D128 &gt;= AB$6, $E128 &lt; AA$6), 0, 1)+IF(OR($F128 &gt;= AB$6, $G128 &lt; AA$6), 0, 2)+1)</f>
        <v/>
      </c>
      <c r="AB128" s="71" t="str">
        <f ca="1">INDEX({"","_","-","="},IF(OR($D128 &gt;= AC$6, $E128 &lt; AB$6), 0, 1)+IF(OR($F128 &gt;= AC$6, $G128 &lt; AB$6), 0, 2)+1)</f>
        <v/>
      </c>
      <c r="AC128" s="71" t="str">
        <f ca="1">INDEX({"","_","-","="},IF(OR($D128 &gt;= AD$6, $E128 &lt; AC$6), 0, 1)+IF(OR($F128 &gt;= AD$6, $G128 &lt; AC$6), 0, 2)+1)</f>
        <v/>
      </c>
      <c r="AD128" s="71" t="str">
        <f ca="1">INDEX({"","_","-","="},IF(OR($D128 &gt;= AE$6, $E128 &lt; AD$6), 0, 1)+IF(OR($F128 &gt;= AE$6, $G128 &lt; AD$6), 0, 2)+1)</f>
        <v/>
      </c>
      <c r="AE128" s="71" t="str">
        <f ca="1">INDEX({"","_","-","="},IF(OR($D128 &gt;= AF$6, $E128 &lt; AE$6), 0, 1)+IF(OR($F128 &gt;= AF$6, $G128 &lt; AE$6), 0, 2)+1)</f>
        <v/>
      </c>
      <c r="AF128" s="71" t="str">
        <f ca="1">INDEX({"","_","-","="},IF(OR($D128 &gt;= AG$6, $E128 &lt; AF$6), 0, 1)+IF(OR($F128 &gt;= AG$6, $G128 &lt; AF$6), 0, 2)+1)</f>
        <v/>
      </c>
      <c r="AG128" s="71" t="str">
        <f ca="1">INDEX({"","_","-","="},IF(OR($D128 &gt;= AH$6, $E128 &lt; AG$6), 0, 1)+IF(OR($F128 &gt;= AH$6, $G128 &lt; AG$6), 0, 2)+1)</f>
        <v/>
      </c>
      <c r="AH128" s="71" t="str">
        <f ca="1">INDEX({"","_","-","="},IF(OR($D128 &gt;= AI$6, $E128 &lt; AH$6), 0, 1)+IF(OR($F128 &gt;= AI$6, $G128 &lt; AH$6), 0, 2)+1)</f>
        <v/>
      </c>
      <c r="AI128" s="71" t="str">
        <f ca="1">INDEX({"","_","-","="},IF(OR($D128 &gt;= AJ$6, $E128 &lt; AI$6), 0, 1)+IF(OR($F128 &gt;= AJ$6, $G128 &lt; AI$6), 0, 2)+1)</f>
        <v/>
      </c>
      <c r="AJ128" s="71" t="str">
        <f ca="1">INDEX({"","_","-","="},IF(OR($D128 &gt;= AK$6, $E128 &lt; AJ$6), 0, 1)+IF(OR($F128 &gt;= AK$6, $G128 &lt; AJ$6), 0, 2)+1)</f>
        <v/>
      </c>
      <c r="AK128" s="71" t="str">
        <f ca="1">INDEX({"","_","-","="},IF(OR($D128 &gt;= AL$6, $E128 &lt; AK$6), 0, 1)+IF(OR($F128 &gt;= AL$6, $G128 &lt; AK$6), 0, 2)+1)</f>
        <v/>
      </c>
      <c r="AL128" s="71" t="str">
        <f ca="1">INDEX({"","_","-","="},IF(OR($D128 &gt;= AM$6, $E128 &lt; AL$6), 0, 1)+IF(OR($F128 &gt;= AM$6, $G128 &lt; AL$6), 0, 2)+1)</f>
        <v/>
      </c>
      <c r="AM128" s="71" t="str">
        <f ca="1">INDEX({"","_","-","="},IF(OR($D128 &gt;= AN$6, $E128 &lt; AM$6), 0, 1)+IF(OR($F128 &gt;= AN$6, $G128 &lt; AM$6), 0, 2)+1)</f>
        <v/>
      </c>
      <c r="AN128" s="71" t="str">
        <f ca="1">INDEX({"","_","-","="},IF(OR($D128 &gt;= AO$6, $E128 &lt; AN$6), 0, 1)+IF(OR($F128 &gt;= AO$6, $G128 &lt; AN$6), 0, 2)+1)</f>
        <v/>
      </c>
      <c r="AO128" s="71" t="str">
        <f ca="1">INDEX({"","_","-","="},IF(OR($D128 &gt;= AP$6, $E128 &lt; AO$6), 0, 1)+IF(OR($F128 &gt;= AP$6, $G128 &lt; AO$6), 0, 2)+1)</f>
        <v/>
      </c>
      <c r="AP128" s="71" t="str">
        <f ca="1">INDEX({"","_","-","="},IF(OR($D128 &gt;= AQ$6, $E128 &lt; AP$6), 0, 1)+IF(OR($F128 &gt;= AQ$6, $G128 &lt; AP$6), 0, 2)+1)</f>
        <v/>
      </c>
      <c r="AQ128" s="71" t="str">
        <f ca="1">INDEX({"","_","-","="},IF(OR($D128 &gt;= AR$6, $E128 &lt; AQ$6), 0, 1)+IF(OR($F128 &gt;= AR$6, $G128 &lt; AQ$6), 0, 2)+1)</f>
        <v/>
      </c>
      <c r="AR128" s="71" t="str">
        <f ca="1">INDEX({"","_","-","="},IF(OR($D128 &gt;= AS$6, $E128 &lt; AR$6), 0, 1)+IF(OR($F128 &gt;= AS$6, $G128 &lt; AR$6), 0, 2)+1)</f>
        <v/>
      </c>
      <c r="AS128" s="71" t="str">
        <f ca="1">INDEX({"","_","-","="},IF(OR($D128 &gt;= AT$6, $E128 &lt; AS$6), 0, 1)+IF(OR($F128 &gt;= AT$6, $G128 &lt; AS$6), 0, 2)+1)</f>
        <v/>
      </c>
      <c r="AT128" s="71" t="str">
        <f ca="1">INDEX({"","_","-","="},IF(OR($D128 &gt;= AU$6, $E128 &lt; AT$6), 0, 1)+IF(OR($F128 &gt;= AU$6, $G128 &lt; AT$6), 0, 2)+1)</f>
        <v/>
      </c>
      <c r="AU128" s="71" t="str">
        <f ca="1">INDEX({"","_","-","="},IF(OR($D128 &gt;= AV$6, $E128 &lt; AU$6), 0, 1)+IF(OR($F128 &gt;= AV$6, $G128 &lt; AU$6), 0, 2)+1)</f>
        <v/>
      </c>
      <c r="AV128" s="71" t="str">
        <f ca="1">INDEX({"","_","-","="},IF(OR($D128 &gt;= AW$6, $E128 &lt; AV$6), 0, 1)+IF(OR($F128 &gt;= AW$6, $G128 &lt; AV$6), 0, 2)+1)</f>
        <v/>
      </c>
      <c r="AW128" s="71" t="str">
        <f ca="1">INDEX({"","_","-","="},IF(OR($D128 &gt;= AX$6, $E128 &lt; AW$6), 0, 1)+IF(OR($F128 &gt;= AX$6, $G128 &lt; AW$6), 0, 2)+1)</f>
        <v/>
      </c>
      <c r="AX128" s="71" t="str">
        <f ca="1">INDEX({"","_","-","="},IF(OR($D128 &gt;= AY$6, $E128 &lt; AX$6), 0, 1)+IF(OR($F128 &gt;= AY$6, $G128 &lt; AX$6), 0, 2)+1)</f>
        <v/>
      </c>
      <c r="AY128" s="71" t="str">
        <f ca="1">INDEX({"","_","-","="},IF(OR($D128 &gt;= AZ$6, $E128 &lt; AY$6), 0, 1)+IF(OR($F128 &gt;= AZ$6, $G128 &lt; AY$6), 0, 2)+1)</f>
        <v/>
      </c>
      <c r="AZ128" s="71" t="str">
        <f ca="1">INDEX({"","_","-","="},IF(OR($D128 &gt;= BA$6, $E128 &lt; AZ$6), 0, 1)+IF(OR($F128 &gt;= BA$6, $G128 &lt; AZ$6), 0, 2)+1)</f>
        <v/>
      </c>
      <c r="BA128" s="71" t="str">
        <f ca="1">INDEX({"","_","-","="},IF(OR($D128 &gt;= BB$6, $E128 &lt; BA$6), 0, 1)+IF(OR($F128 &gt;= BB$6, $G128 &lt; BA$6), 0, 2)+1)</f>
        <v/>
      </c>
      <c r="BB128" s="71" t="str">
        <f ca="1">INDEX({"","_","-","="},IF(OR($D128 &gt;= BC$6, $E128 &lt; BB$6), 0, 1)+IF(OR($F128 &gt;= BC$6, $G128 &lt; BB$6), 0, 2)+1)</f>
        <v/>
      </c>
      <c r="BC128" s="71" t="str">
        <f ca="1">INDEX({"","_","-","="},IF(OR($D128 &gt;= BD$6, $E128 &lt; BC$6), 0, 1)+IF(OR($F128 &gt;= BD$6, $G128 &lt; BC$6), 0, 2)+1)</f>
        <v/>
      </c>
      <c r="BD128" s="71" t="str">
        <f ca="1">INDEX({"","_","-","="},IF(OR($D128 &gt;= BE$6, $E128 &lt; BD$6), 0, 1)+IF(OR($F128 &gt;= BE$6, $G128 &lt; BD$6), 0, 2)+1)</f>
        <v/>
      </c>
      <c r="BE128" s="71" t="str">
        <f ca="1">INDEX({"","_","-","="},IF(OR($D128 &gt;= BF$6, $E128 &lt; BE$6), 0, 1)+IF(OR($F128 &gt;= BF$6, $G128 &lt; BE$6), 0, 2)+1)</f>
        <v/>
      </c>
      <c r="BF128" s="71" t="str">
        <f ca="1">INDEX({"","_","-","="},IF(OR($D128 &gt;= BG$6, $E128 &lt; BF$6), 0, 1)+IF(OR($F128 &gt;= BG$6, $G128 &lt; BF$6), 0, 2)+1)</f>
        <v/>
      </c>
      <c r="BG128" s="71" t="str">
        <f ca="1">INDEX({"","_","-","="},IF(OR($D128 &gt;= BH$6, $E128 &lt; BG$6), 0, 1)+IF(OR($F128 &gt;= BH$6, $G128 &lt; BG$6), 0, 2)+1)</f>
        <v/>
      </c>
      <c r="BH128" s="71" t="str">
        <f ca="1">INDEX({"","_","-","="},IF(OR($D128 &gt;= BI$6, $E128 &lt; BH$6), 0, 1)+IF(OR($F128 &gt;= BI$6, $G128 &lt; BH$6), 0, 2)+1)</f>
        <v/>
      </c>
      <c r="BI128" s="71" t="str">
        <f ca="1">INDEX({"","_","-","="},IF(OR($D128 &gt;= BJ$6, $E128 &lt; BI$6), 0, 1)+IF(OR($F128 &gt;= BJ$6, $G128 &lt; BI$6), 0, 2)+1)</f>
        <v/>
      </c>
      <c r="BJ128" s="71" t="str">
        <f ca="1">INDEX({"","_","-","="},IF(OR($D128 &gt;= BK$6, $E128 &lt; BJ$6), 0, 1)+IF(OR($F128 &gt;= BK$6, $G128 &lt; BJ$6), 0, 2)+1)</f>
        <v/>
      </c>
      <c r="BK128" s="71" t="str">
        <f ca="1">INDEX({"","_","-","="},IF(OR($D128 &gt;= BL$6, $E128 &lt; BK$6), 0, 1)+IF(OR($F128 &gt;= BL$6, $G128 &lt; BK$6), 0, 2)+1)</f>
        <v/>
      </c>
      <c r="BL128" s="71" t="str">
        <f ca="1">INDEX({"","_","-","="},IF(OR($D128 &gt;= BM$6, $E128 &lt; BL$6), 0, 1)+IF(OR($F128 &gt;= BM$6, $G128 &lt; BL$6), 0, 2)+1)</f>
        <v/>
      </c>
      <c r="BM128" s="71" t="str">
        <f ca="1">INDEX({"","_","-","="},IF(OR($D128 &gt;= BN$6, $E128 &lt; BM$6), 0, 1)+IF(OR($F128 &gt;= BN$6, $G128 &lt; BM$6), 0, 2)+1)</f>
        <v/>
      </c>
      <c r="BN128" s="71" t="str">
        <f ca="1">INDEX({"","_","-","="},IF(OR($D128 &gt;= BO$6, $E128 &lt; BN$6), 0, 1)+IF(OR($F128 &gt;= BO$6, $G128 &lt; BN$6), 0, 2)+1)</f>
        <v/>
      </c>
      <c r="BO128" s="71" t="str">
        <f ca="1">INDEX({"","_","-","="},IF(OR($D128 &gt;= BP$6, $E128 &lt; BO$6), 0, 1)+IF(OR($F128 &gt;= BP$6, $G128 &lt; BO$6), 0, 2)+1)</f>
        <v/>
      </c>
      <c r="BP128" s="71" t="str">
        <f ca="1">INDEX({"","_","-","="},IF(OR($D128 &gt;= BQ$6, $E128 &lt; BP$6), 0, 1)+IF(OR($F128 &gt;= BQ$6, $G128 &lt; BP$6), 0, 2)+1)</f>
        <v/>
      </c>
      <c r="BQ128" s="71" t="str">
        <f ca="1">INDEX({"","_","-","="},IF(OR($D128 &gt;= BR$6, $E128 &lt; BQ$6), 0, 1)+IF(OR($F128 &gt;= BR$6, $G128 &lt; BQ$6), 0, 2)+1)</f>
        <v/>
      </c>
      <c r="BR128" s="71" t="str">
        <f ca="1">INDEX({"","_","-","="},IF(OR($D128 &gt;= BS$6, $E128 &lt; BR$6), 0, 1)+IF(OR($F128 &gt;= BS$6, $G128 &lt; BR$6), 0, 2)+1)</f>
        <v/>
      </c>
      <c r="BS128" s="71" t="str">
        <f ca="1">INDEX({"","_","-","="},IF(OR($D128 &gt;= BT$6, $E128 &lt; BS$6), 0, 1)+IF(OR($F128 &gt;= BT$6, $G128 &lt; BS$6), 0, 2)+1)</f>
        <v/>
      </c>
      <c r="BT128" s="71" t="str">
        <f ca="1">INDEX({"","_","-","="},IF(OR($D128 &gt;= BU$6, $E128 &lt; BT$6), 0, 1)+IF(OR($F128 &gt;= BU$6, $G128 &lt; BT$6), 0, 2)+1)</f>
        <v/>
      </c>
      <c r="BU128" s="71" t="str">
        <f ca="1">INDEX({"","_","-","="},IF(OR($D128 &gt;= BV$6, $E128 &lt; BU$6), 0, 1)+IF(OR($F128 &gt;= BV$6, $G128 &lt; BU$6), 0, 2)+1)</f>
        <v/>
      </c>
      <c r="BV128" s="71" t="str">
        <f ca="1">INDEX({"","_","-","="},IF(OR($D128 &gt;= BW$6, $E128 &lt; BV$6), 0, 1)+IF(OR($F128 &gt;= BW$6, $G128 &lt; BV$6), 0, 2)+1)</f>
        <v/>
      </c>
      <c r="BW128" s="71" t="str">
        <f ca="1">INDEX({"","_","-","="},IF(OR($D128 &gt;= BX$6, $E128 &lt; BW$6), 0, 1)+IF(OR($F128 &gt;= BX$6, $G128 &lt; BW$6), 0, 2)+1)</f>
        <v/>
      </c>
      <c r="BX128" s="71" t="str">
        <f ca="1">INDEX({"","_","-","="},IF(OR($D128 &gt;= BY$6, $E128 &lt; BX$6), 0, 1)+IF(OR($F128 &gt;= BY$6, $G128 &lt; BX$6), 0, 2)+1)</f>
        <v/>
      </c>
      <c r="BY128" s="71" t="str">
        <f ca="1">INDEX({"","_","-","="},IF(OR($D128 &gt;= BZ$6, $E128 &lt; BY$6), 0, 1)+IF(OR($F128 &gt;= BZ$6, $G128 &lt; BY$6), 0, 2)+1)</f>
        <v/>
      </c>
      <c r="BZ128" s="71" t="str">
        <f ca="1">INDEX({"","_","-","="},IF(OR($D128 &gt;= CA$6, $E128 &lt; BZ$6), 0, 1)+IF(OR($F128 &gt;= CA$6, $G128 &lt; BZ$6), 0, 2)+1)</f>
        <v/>
      </c>
      <c r="CA128" s="71" t="str">
        <f ca="1">INDEX({"","_","-","="},IF(OR($D128 &gt;= CB$6, $E128 &lt; CA$6), 0, 1)+IF(OR($F128 &gt;= CB$6, $G128 &lt; CA$6), 0, 2)+1)</f>
        <v/>
      </c>
      <c r="CB128" s="71" t="str">
        <f ca="1">INDEX({"","_","-","="},IF(OR($D128 &gt;= CC$6, $E128 &lt; CB$6), 0, 1)+IF(OR($F128 &gt;= CC$6, $G128 &lt; CB$6), 0, 2)+1)</f>
        <v/>
      </c>
      <c r="CC128" s="71" t="str">
        <f ca="1">INDEX({"","_","-","="},IF(OR($D128 &gt;= CD$6, $E128 &lt; CC$6), 0, 1)+IF(OR($F128 &gt;= CD$6, $G128 &lt; CC$6), 0, 2)+1)</f>
        <v/>
      </c>
      <c r="CD128" s="71" t="str">
        <f ca="1">INDEX({"","_","-","="},IF(OR($D128 &gt;= CE$6, $E128 &lt; CD$6), 0, 1)+IF(OR($F128 &gt;= CE$6, $G128 &lt; CD$6), 0, 2)+1)</f>
        <v/>
      </c>
    </row>
    <row r="129" spans="1:82">
      <c r="A129" s="8" t="str">
        <f ca="1">IF('临-进度'!N124,'临-进度'!$A124,"")</f>
        <v/>
      </c>
      <c r="B129" s="8" t="str">
        <f ca="1">IF('临-进度'!N124,'临-进度'!$B124,"")</f>
        <v/>
      </c>
      <c r="C129" s="8" t="str">
        <f ca="1">IF('临-进度'!N124,'临-进度'!$F124,"")</f>
        <v/>
      </c>
      <c r="D129" s="42" t="str">
        <f ca="1">IF('临-进度'!$N124,'临-进度'!$J124,"")</f>
        <v/>
      </c>
      <c r="E129" s="42" t="str">
        <f ca="1">IF('临-进度'!$N124,'临-进度'!$AF124,"")</f>
        <v/>
      </c>
      <c r="F129" s="42" t="str">
        <f ca="1">IF('临-进度'!$N124,'临-进度'!$K124,"")</f>
        <v/>
      </c>
      <c r="G129" s="76" t="str">
        <f ca="1">IF('临-进度'!$N124,'临-进度'!$AG124,"")</f>
        <v/>
      </c>
      <c r="H129" s="71" t="str">
        <f ca="1">INDEX({"","_","-","="},IF(OR($D129 &gt;= I$6, $E129 &lt; H$6), 0, 1)+IF(OR($F129 &gt;= I$6, $G129 &lt; H$6), 0, 2)+1)</f>
        <v/>
      </c>
      <c r="I129" s="71" t="str">
        <f ca="1">INDEX({"","_","-","="},IF(OR($D129 &gt;= J$6, $E129 &lt; I$6), 0, 1)+IF(OR($F129 &gt;= J$6, $G129 &lt; I$6), 0, 2)+1)</f>
        <v/>
      </c>
      <c r="J129" s="71" t="str">
        <f ca="1">INDEX({"","_","-","="},IF(OR($D129 &gt;= K$6, $E129 &lt; J$6), 0, 1)+IF(OR($F129 &gt;= K$6, $G129 &lt; J$6), 0, 2)+1)</f>
        <v/>
      </c>
      <c r="K129" s="71" t="str">
        <f ca="1">INDEX({"","_","-","="},IF(OR($D129 &gt;= L$6, $E129 &lt; K$6), 0, 1)+IF(OR($F129 &gt;= L$6, $G129 &lt; K$6), 0, 2)+1)</f>
        <v/>
      </c>
      <c r="L129" s="71" t="str">
        <f ca="1">INDEX({"","_","-","="},IF(OR($D129 &gt;= M$6, $E129 &lt; L$6), 0, 1)+IF(OR($F129 &gt;= M$6, $G129 &lt; L$6), 0, 2)+1)</f>
        <v/>
      </c>
      <c r="M129" s="71" t="str">
        <f ca="1">INDEX({"","_","-","="},IF(OR($D129 &gt;= N$6, $E129 &lt; M$6), 0, 1)+IF(OR($F129 &gt;= N$6, $G129 &lt; M$6), 0, 2)+1)</f>
        <v/>
      </c>
      <c r="N129" s="71" t="str">
        <f ca="1">INDEX({"","_","-","="},IF(OR($D129 &gt;= O$6, $E129 &lt; N$6), 0, 1)+IF(OR($F129 &gt;= O$6, $G129 &lt; N$6), 0, 2)+1)</f>
        <v/>
      </c>
      <c r="O129" s="71" t="str">
        <f ca="1">INDEX({"","_","-","="},IF(OR($D129 &gt;= P$6, $E129 &lt; O$6), 0, 1)+IF(OR($F129 &gt;= P$6, $G129 &lt; O$6), 0, 2)+1)</f>
        <v/>
      </c>
      <c r="P129" s="71" t="str">
        <f ca="1">INDEX({"","_","-","="},IF(OR($D129 &gt;= Q$6, $E129 &lt; P$6), 0, 1)+IF(OR($F129 &gt;= Q$6, $G129 &lt; P$6), 0, 2)+1)</f>
        <v/>
      </c>
      <c r="Q129" s="71" t="str">
        <f ca="1">INDEX({"","_","-","="},IF(OR($D129 &gt;= R$6, $E129 &lt; Q$6), 0, 1)+IF(OR($F129 &gt;= R$6, $G129 &lt; Q$6), 0, 2)+1)</f>
        <v/>
      </c>
      <c r="R129" s="71" t="str">
        <f ca="1">INDEX({"","_","-","="},IF(OR($D129 &gt;= S$6, $E129 &lt; R$6), 0, 1)+IF(OR($F129 &gt;= S$6, $G129 &lt; R$6), 0, 2)+1)</f>
        <v/>
      </c>
      <c r="S129" s="71" t="str">
        <f ca="1">INDEX({"","_","-","="},IF(OR($D129 &gt;= T$6, $E129 &lt; S$6), 0, 1)+IF(OR($F129 &gt;= T$6, $G129 &lt; S$6), 0, 2)+1)</f>
        <v/>
      </c>
      <c r="T129" s="71" t="str">
        <f ca="1">INDEX({"","_","-","="},IF(OR($D129 &gt;= U$6, $E129 &lt; T$6), 0, 1)+IF(OR($F129 &gt;= U$6, $G129 &lt; T$6), 0, 2)+1)</f>
        <v/>
      </c>
      <c r="U129" s="71" t="str">
        <f ca="1">INDEX({"","_","-","="},IF(OR($D129 &gt;= V$6, $E129 &lt; U$6), 0, 1)+IF(OR($F129 &gt;= V$6, $G129 &lt; U$6), 0, 2)+1)</f>
        <v/>
      </c>
      <c r="V129" s="71" t="str">
        <f ca="1">INDEX({"","_","-","="},IF(OR($D129 &gt;= W$6, $E129 &lt; V$6), 0, 1)+IF(OR($F129 &gt;= W$6, $G129 &lt; V$6), 0, 2)+1)</f>
        <v/>
      </c>
      <c r="W129" s="71" t="str">
        <f ca="1">INDEX({"","_","-","="},IF(OR($D129 &gt;= X$6, $E129 &lt; W$6), 0, 1)+IF(OR($F129 &gt;= X$6, $G129 &lt; W$6), 0, 2)+1)</f>
        <v/>
      </c>
      <c r="X129" s="71" t="str">
        <f ca="1">INDEX({"","_","-","="},IF(OR($D129 &gt;= Y$6, $E129 &lt; X$6), 0, 1)+IF(OR($F129 &gt;= Y$6, $G129 &lt; X$6), 0, 2)+1)</f>
        <v/>
      </c>
      <c r="Y129" s="71" t="str">
        <f ca="1">INDEX({"","_","-","="},IF(OR($D129 &gt;= Z$6, $E129 &lt; Y$6), 0, 1)+IF(OR($F129 &gt;= Z$6, $G129 &lt; Y$6), 0, 2)+1)</f>
        <v/>
      </c>
      <c r="Z129" s="71" t="str">
        <f ca="1">INDEX({"","_","-","="},IF(OR($D129 &gt;= AA$6, $E129 &lt; Z$6), 0, 1)+IF(OR($F129 &gt;= AA$6, $G129 &lt; Z$6), 0, 2)+1)</f>
        <v/>
      </c>
      <c r="AA129" s="71" t="str">
        <f ca="1">INDEX({"","_","-","="},IF(OR($D129 &gt;= AB$6, $E129 &lt; AA$6), 0, 1)+IF(OR($F129 &gt;= AB$6, $G129 &lt; AA$6), 0, 2)+1)</f>
        <v/>
      </c>
      <c r="AB129" s="71" t="str">
        <f ca="1">INDEX({"","_","-","="},IF(OR($D129 &gt;= AC$6, $E129 &lt; AB$6), 0, 1)+IF(OR($F129 &gt;= AC$6, $G129 &lt; AB$6), 0, 2)+1)</f>
        <v/>
      </c>
      <c r="AC129" s="71" t="str">
        <f ca="1">INDEX({"","_","-","="},IF(OR($D129 &gt;= AD$6, $E129 &lt; AC$6), 0, 1)+IF(OR($F129 &gt;= AD$6, $G129 &lt; AC$6), 0, 2)+1)</f>
        <v/>
      </c>
      <c r="AD129" s="71" t="str">
        <f ca="1">INDEX({"","_","-","="},IF(OR($D129 &gt;= AE$6, $E129 &lt; AD$6), 0, 1)+IF(OR($F129 &gt;= AE$6, $G129 &lt; AD$6), 0, 2)+1)</f>
        <v/>
      </c>
      <c r="AE129" s="71" t="str">
        <f ca="1">INDEX({"","_","-","="},IF(OR($D129 &gt;= AF$6, $E129 &lt; AE$6), 0, 1)+IF(OR($F129 &gt;= AF$6, $G129 &lt; AE$6), 0, 2)+1)</f>
        <v/>
      </c>
      <c r="AF129" s="71" t="str">
        <f ca="1">INDEX({"","_","-","="},IF(OR($D129 &gt;= AG$6, $E129 &lt; AF$6), 0, 1)+IF(OR($F129 &gt;= AG$6, $G129 &lt; AF$6), 0, 2)+1)</f>
        <v/>
      </c>
      <c r="AG129" s="71" t="str">
        <f ca="1">INDEX({"","_","-","="},IF(OR($D129 &gt;= AH$6, $E129 &lt; AG$6), 0, 1)+IF(OR($F129 &gt;= AH$6, $G129 &lt; AG$6), 0, 2)+1)</f>
        <v/>
      </c>
      <c r="AH129" s="71" t="str">
        <f ca="1">INDEX({"","_","-","="},IF(OR($D129 &gt;= AI$6, $E129 &lt; AH$6), 0, 1)+IF(OR($F129 &gt;= AI$6, $G129 &lt; AH$6), 0, 2)+1)</f>
        <v/>
      </c>
      <c r="AI129" s="71" t="str">
        <f ca="1">INDEX({"","_","-","="},IF(OR($D129 &gt;= AJ$6, $E129 &lt; AI$6), 0, 1)+IF(OR($F129 &gt;= AJ$6, $G129 &lt; AI$6), 0, 2)+1)</f>
        <v/>
      </c>
      <c r="AJ129" s="71" t="str">
        <f ca="1">INDEX({"","_","-","="},IF(OR($D129 &gt;= AK$6, $E129 &lt; AJ$6), 0, 1)+IF(OR($F129 &gt;= AK$6, $G129 &lt; AJ$6), 0, 2)+1)</f>
        <v/>
      </c>
      <c r="AK129" s="71" t="str">
        <f ca="1">INDEX({"","_","-","="},IF(OR($D129 &gt;= AL$6, $E129 &lt; AK$6), 0, 1)+IF(OR($F129 &gt;= AL$6, $G129 &lt; AK$6), 0, 2)+1)</f>
        <v/>
      </c>
      <c r="AL129" s="71" t="str">
        <f ca="1">INDEX({"","_","-","="},IF(OR($D129 &gt;= AM$6, $E129 &lt; AL$6), 0, 1)+IF(OR($F129 &gt;= AM$6, $G129 &lt; AL$6), 0, 2)+1)</f>
        <v/>
      </c>
      <c r="AM129" s="71" t="str">
        <f ca="1">INDEX({"","_","-","="},IF(OR($D129 &gt;= AN$6, $E129 &lt; AM$6), 0, 1)+IF(OR($F129 &gt;= AN$6, $G129 &lt; AM$6), 0, 2)+1)</f>
        <v/>
      </c>
      <c r="AN129" s="71" t="str">
        <f ca="1">INDEX({"","_","-","="},IF(OR($D129 &gt;= AO$6, $E129 &lt; AN$6), 0, 1)+IF(OR($F129 &gt;= AO$6, $G129 &lt; AN$6), 0, 2)+1)</f>
        <v/>
      </c>
      <c r="AO129" s="71" t="str">
        <f ca="1">INDEX({"","_","-","="},IF(OR($D129 &gt;= AP$6, $E129 &lt; AO$6), 0, 1)+IF(OR($F129 &gt;= AP$6, $G129 &lt; AO$6), 0, 2)+1)</f>
        <v/>
      </c>
      <c r="AP129" s="71" t="str">
        <f ca="1">INDEX({"","_","-","="},IF(OR($D129 &gt;= AQ$6, $E129 &lt; AP$6), 0, 1)+IF(OR($F129 &gt;= AQ$6, $G129 &lt; AP$6), 0, 2)+1)</f>
        <v/>
      </c>
      <c r="AQ129" s="71" t="str">
        <f ca="1">INDEX({"","_","-","="},IF(OR($D129 &gt;= AR$6, $E129 &lt; AQ$6), 0, 1)+IF(OR($F129 &gt;= AR$6, $G129 &lt; AQ$6), 0, 2)+1)</f>
        <v/>
      </c>
      <c r="AR129" s="71" t="str">
        <f ca="1">INDEX({"","_","-","="},IF(OR($D129 &gt;= AS$6, $E129 &lt; AR$6), 0, 1)+IF(OR($F129 &gt;= AS$6, $G129 &lt; AR$6), 0, 2)+1)</f>
        <v/>
      </c>
      <c r="AS129" s="71" t="str">
        <f ca="1">INDEX({"","_","-","="},IF(OR($D129 &gt;= AT$6, $E129 &lt; AS$6), 0, 1)+IF(OR($F129 &gt;= AT$6, $G129 &lt; AS$6), 0, 2)+1)</f>
        <v/>
      </c>
      <c r="AT129" s="71" t="str">
        <f ca="1">INDEX({"","_","-","="},IF(OR($D129 &gt;= AU$6, $E129 &lt; AT$6), 0, 1)+IF(OR($F129 &gt;= AU$6, $G129 &lt; AT$6), 0, 2)+1)</f>
        <v/>
      </c>
      <c r="AU129" s="71" t="str">
        <f ca="1">INDEX({"","_","-","="},IF(OR($D129 &gt;= AV$6, $E129 &lt; AU$6), 0, 1)+IF(OR($F129 &gt;= AV$6, $G129 &lt; AU$6), 0, 2)+1)</f>
        <v/>
      </c>
      <c r="AV129" s="71" t="str">
        <f ca="1">INDEX({"","_","-","="},IF(OR($D129 &gt;= AW$6, $E129 &lt; AV$6), 0, 1)+IF(OR($F129 &gt;= AW$6, $G129 &lt; AV$6), 0, 2)+1)</f>
        <v/>
      </c>
      <c r="AW129" s="71" t="str">
        <f ca="1">INDEX({"","_","-","="},IF(OR($D129 &gt;= AX$6, $E129 &lt; AW$6), 0, 1)+IF(OR($F129 &gt;= AX$6, $G129 &lt; AW$6), 0, 2)+1)</f>
        <v/>
      </c>
      <c r="AX129" s="71" t="str">
        <f ca="1">INDEX({"","_","-","="},IF(OR($D129 &gt;= AY$6, $E129 &lt; AX$6), 0, 1)+IF(OR($F129 &gt;= AY$6, $G129 &lt; AX$6), 0, 2)+1)</f>
        <v/>
      </c>
      <c r="AY129" s="71" t="str">
        <f ca="1">INDEX({"","_","-","="},IF(OR($D129 &gt;= AZ$6, $E129 &lt; AY$6), 0, 1)+IF(OR($F129 &gt;= AZ$6, $G129 &lt; AY$6), 0, 2)+1)</f>
        <v/>
      </c>
      <c r="AZ129" s="71" t="str">
        <f ca="1">INDEX({"","_","-","="},IF(OR($D129 &gt;= BA$6, $E129 &lt; AZ$6), 0, 1)+IF(OR($F129 &gt;= BA$6, $G129 &lt; AZ$6), 0, 2)+1)</f>
        <v/>
      </c>
      <c r="BA129" s="71" t="str">
        <f ca="1">INDEX({"","_","-","="},IF(OR($D129 &gt;= BB$6, $E129 &lt; BA$6), 0, 1)+IF(OR($F129 &gt;= BB$6, $G129 &lt; BA$6), 0, 2)+1)</f>
        <v/>
      </c>
      <c r="BB129" s="71" t="str">
        <f ca="1">INDEX({"","_","-","="},IF(OR($D129 &gt;= BC$6, $E129 &lt; BB$6), 0, 1)+IF(OR($F129 &gt;= BC$6, $G129 &lt; BB$6), 0, 2)+1)</f>
        <v/>
      </c>
      <c r="BC129" s="71" t="str">
        <f ca="1">INDEX({"","_","-","="},IF(OR($D129 &gt;= BD$6, $E129 &lt; BC$6), 0, 1)+IF(OR($F129 &gt;= BD$6, $G129 &lt; BC$6), 0, 2)+1)</f>
        <v/>
      </c>
      <c r="BD129" s="71" t="str">
        <f ca="1">INDEX({"","_","-","="},IF(OR($D129 &gt;= BE$6, $E129 &lt; BD$6), 0, 1)+IF(OR($F129 &gt;= BE$6, $G129 &lt; BD$6), 0, 2)+1)</f>
        <v/>
      </c>
      <c r="BE129" s="71" t="str">
        <f ca="1">INDEX({"","_","-","="},IF(OR($D129 &gt;= BF$6, $E129 &lt; BE$6), 0, 1)+IF(OR($F129 &gt;= BF$6, $G129 &lt; BE$6), 0, 2)+1)</f>
        <v/>
      </c>
      <c r="BF129" s="71" t="str">
        <f ca="1">INDEX({"","_","-","="},IF(OR($D129 &gt;= BG$6, $E129 &lt; BF$6), 0, 1)+IF(OR($F129 &gt;= BG$6, $G129 &lt; BF$6), 0, 2)+1)</f>
        <v/>
      </c>
      <c r="BG129" s="71" t="str">
        <f ca="1">INDEX({"","_","-","="},IF(OR($D129 &gt;= BH$6, $E129 &lt; BG$6), 0, 1)+IF(OR($F129 &gt;= BH$6, $G129 &lt; BG$6), 0, 2)+1)</f>
        <v/>
      </c>
      <c r="BH129" s="71" t="str">
        <f ca="1">INDEX({"","_","-","="},IF(OR($D129 &gt;= BI$6, $E129 &lt; BH$6), 0, 1)+IF(OR($F129 &gt;= BI$6, $G129 &lt; BH$6), 0, 2)+1)</f>
        <v/>
      </c>
      <c r="BI129" s="71" t="str">
        <f ca="1">INDEX({"","_","-","="},IF(OR($D129 &gt;= BJ$6, $E129 &lt; BI$6), 0, 1)+IF(OR($F129 &gt;= BJ$6, $G129 &lt; BI$6), 0, 2)+1)</f>
        <v/>
      </c>
      <c r="BJ129" s="71" t="str">
        <f ca="1">INDEX({"","_","-","="},IF(OR($D129 &gt;= BK$6, $E129 &lt; BJ$6), 0, 1)+IF(OR($F129 &gt;= BK$6, $G129 &lt; BJ$6), 0, 2)+1)</f>
        <v/>
      </c>
      <c r="BK129" s="71" t="str">
        <f ca="1">INDEX({"","_","-","="},IF(OR($D129 &gt;= BL$6, $E129 &lt; BK$6), 0, 1)+IF(OR($F129 &gt;= BL$6, $G129 &lt; BK$6), 0, 2)+1)</f>
        <v/>
      </c>
      <c r="BL129" s="71" t="str">
        <f ca="1">INDEX({"","_","-","="},IF(OR($D129 &gt;= BM$6, $E129 &lt; BL$6), 0, 1)+IF(OR($F129 &gt;= BM$6, $G129 &lt; BL$6), 0, 2)+1)</f>
        <v/>
      </c>
      <c r="BM129" s="71" t="str">
        <f ca="1">INDEX({"","_","-","="},IF(OR($D129 &gt;= BN$6, $E129 &lt; BM$6), 0, 1)+IF(OR($F129 &gt;= BN$6, $G129 &lt; BM$6), 0, 2)+1)</f>
        <v/>
      </c>
      <c r="BN129" s="71" t="str">
        <f ca="1">INDEX({"","_","-","="},IF(OR($D129 &gt;= BO$6, $E129 &lt; BN$6), 0, 1)+IF(OR($F129 &gt;= BO$6, $G129 &lt; BN$6), 0, 2)+1)</f>
        <v/>
      </c>
      <c r="BO129" s="71" t="str">
        <f ca="1">INDEX({"","_","-","="},IF(OR($D129 &gt;= BP$6, $E129 &lt; BO$6), 0, 1)+IF(OR($F129 &gt;= BP$6, $G129 &lt; BO$6), 0, 2)+1)</f>
        <v/>
      </c>
      <c r="BP129" s="71" t="str">
        <f ca="1">INDEX({"","_","-","="},IF(OR($D129 &gt;= BQ$6, $E129 &lt; BP$6), 0, 1)+IF(OR($F129 &gt;= BQ$6, $G129 &lt; BP$6), 0, 2)+1)</f>
        <v/>
      </c>
      <c r="BQ129" s="71" t="str">
        <f ca="1">INDEX({"","_","-","="},IF(OR($D129 &gt;= BR$6, $E129 &lt; BQ$6), 0, 1)+IF(OR($F129 &gt;= BR$6, $G129 &lt; BQ$6), 0, 2)+1)</f>
        <v/>
      </c>
      <c r="BR129" s="71" t="str">
        <f ca="1">INDEX({"","_","-","="},IF(OR($D129 &gt;= BS$6, $E129 &lt; BR$6), 0, 1)+IF(OR($F129 &gt;= BS$6, $G129 &lt; BR$6), 0, 2)+1)</f>
        <v/>
      </c>
      <c r="BS129" s="71" t="str">
        <f ca="1">INDEX({"","_","-","="},IF(OR($D129 &gt;= BT$6, $E129 &lt; BS$6), 0, 1)+IF(OR($F129 &gt;= BT$6, $G129 &lt; BS$6), 0, 2)+1)</f>
        <v/>
      </c>
      <c r="BT129" s="71" t="str">
        <f ca="1">INDEX({"","_","-","="},IF(OR($D129 &gt;= BU$6, $E129 &lt; BT$6), 0, 1)+IF(OR($F129 &gt;= BU$6, $G129 &lt; BT$6), 0, 2)+1)</f>
        <v/>
      </c>
      <c r="BU129" s="71" t="str">
        <f ca="1">INDEX({"","_","-","="},IF(OR($D129 &gt;= BV$6, $E129 &lt; BU$6), 0, 1)+IF(OR($F129 &gt;= BV$6, $G129 &lt; BU$6), 0, 2)+1)</f>
        <v/>
      </c>
      <c r="BV129" s="71" t="str">
        <f ca="1">INDEX({"","_","-","="},IF(OR($D129 &gt;= BW$6, $E129 &lt; BV$6), 0, 1)+IF(OR($F129 &gt;= BW$6, $G129 &lt; BV$6), 0, 2)+1)</f>
        <v/>
      </c>
      <c r="BW129" s="71" t="str">
        <f ca="1">INDEX({"","_","-","="},IF(OR($D129 &gt;= BX$6, $E129 &lt; BW$6), 0, 1)+IF(OR($F129 &gt;= BX$6, $G129 &lt; BW$6), 0, 2)+1)</f>
        <v/>
      </c>
      <c r="BX129" s="71" t="str">
        <f ca="1">INDEX({"","_","-","="},IF(OR($D129 &gt;= BY$6, $E129 &lt; BX$6), 0, 1)+IF(OR($F129 &gt;= BY$6, $G129 &lt; BX$6), 0, 2)+1)</f>
        <v/>
      </c>
      <c r="BY129" s="71" t="str">
        <f ca="1">INDEX({"","_","-","="},IF(OR($D129 &gt;= BZ$6, $E129 &lt; BY$6), 0, 1)+IF(OR($F129 &gt;= BZ$6, $G129 &lt; BY$6), 0, 2)+1)</f>
        <v/>
      </c>
      <c r="BZ129" s="71" t="str">
        <f ca="1">INDEX({"","_","-","="},IF(OR($D129 &gt;= CA$6, $E129 &lt; BZ$6), 0, 1)+IF(OR($F129 &gt;= CA$6, $G129 &lt; BZ$6), 0, 2)+1)</f>
        <v/>
      </c>
      <c r="CA129" s="71" t="str">
        <f ca="1">INDEX({"","_","-","="},IF(OR($D129 &gt;= CB$6, $E129 &lt; CA$6), 0, 1)+IF(OR($F129 &gt;= CB$6, $G129 &lt; CA$6), 0, 2)+1)</f>
        <v/>
      </c>
      <c r="CB129" s="71" t="str">
        <f ca="1">INDEX({"","_","-","="},IF(OR($D129 &gt;= CC$6, $E129 &lt; CB$6), 0, 1)+IF(OR($F129 &gt;= CC$6, $G129 &lt; CB$6), 0, 2)+1)</f>
        <v/>
      </c>
      <c r="CC129" s="71" t="str">
        <f ca="1">INDEX({"","_","-","="},IF(OR($D129 &gt;= CD$6, $E129 &lt; CC$6), 0, 1)+IF(OR($F129 &gt;= CD$6, $G129 &lt; CC$6), 0, 2)+1)</f>
        <v/>
      </c>
      <c r="CD129" s="71" t="str">
        <f ca="1">INDEX({"","_","-","="},IF(OR($D129 &gt;= CE$6, $E129 &lt; CD$6), 0, 1)+IF(OR($F129 &gt;= CE$6, $G129 &lt; CD$6), 0, 2)+1)</f>
        <v/>
      </c>
    </row>
    <row r="130" spans="1:82">
      <c r="A130" s="8" t="str">
        <f ca="1">IF('临-进度'!N125,'临-进度'!$A125,"")</f>
        <v/>
      </c>
      <c r="B130" s="8" t="str">
        <f ca="1">IF('临-进度'!N125,'临-进度'!$B125,"")</f>
        <v/>
      </c>
      <c r="C130" s="8" t="str">
        <f ca="1">IF('临-进度'!N125,'临-进度'!$F125,"")</f>
        <v/>
      </c>
      <c r="D130" s="42" t="str">
        <f ca="1">IF('临-进度'!$N125,'临-进度'!$J125,"")</f>
        <v/>
      </c>
      <c r="E130" s="42" t="str">
        <f ca="1">IF('临-进度'!$N125,'临-进度'!$AF125,"")</f>
        <v/>
      </c>
      <c r="F130" s="42" t="str">
        <f ca="1">IF('临-进度'!$N125,'临-进度'!$K125,"")</f>
        <v/>
      </c>
      <c r="G130" s="76" t="str">
        <f ca="1">IF('临-进度'!$N125,'临-进度'!$AG125,"")</f>
        <v/>
      </c>
      <c r="H130" s="71" t="str">
        <f ca="1">INDEX({"","_","-","="},IF(OR($D130 &gt;= I$6, $E130 &lt; H$6), 0, 1)+IF(OR($F130 &gt;= I$6, $G130 &lt; H$6), 0, 2)+1)</f>
        <v/>
      </c>
      <c r="I130" s="71" t="str">
        <f ca="1">INDEX({"","_","-","="},IF(OR($D130 &gt;= J$6, $E130 &lt; I$6), 0, 1)+IF(OR($F130 &gt;= J$6, $G130 &lt; I$6), 0, 2)+1)</f>
        <v/>
      </c>
      <c r="J130" s="71" t="str">
        <f ca="1">INDEX({"","_","-","="},IF(OR($D130 &gt;= K$6, $E130 &lt; J$6), 0, 1)+IF(OR($F130 &gt;= K$6, $G130 &lt; J$6), 0, 2)+1)</f>
        <v/>
      </c>
      <c r="K130" s="71" t="str">
        <f ca="1">INDEX({"","_","-","="},IF(OR($D130 &gt;= L$6, $E130 &lt; K$6), 0, 1)+IF(OR($F130 &gt;= L$6, $G130 &lt; K$6), 0, 2)+1)</f>
        <v/>
      </c>
      <c r="L130" s="71" t="str">
        <f ca="1">INDEX({"","_","-","="},IF(OR($D130 &gt;= M$6, $E130 &lt; L$6), 0, 1)+IF(OR($F130 &gt;= M$6, $G130 &lt; L$6), 0, 2)+1)</f>
        <v/>
      </c>
      <c r="M130" s="71" t="str">
        <f ca="1">INDEX({"","_","-","="},IF(OR($D130 &gt;= N$6, $E130 &lt; M$6), 0, 1)+IF(OR($F130 &gt;= N$6, $G130 &lt; M$6), 0, 2)+1)</f>
        <v/>
      </c>
      <c r="N130" s="71" t="str">
        <f ca="1">INDEX({"","_","-","="},IF(OR($D130 &gt;= O$6, $E130 &lt; N$6), 0, 1)+IF(OR($F130 &gt;= O$6, $G130 &lt; N$6), 0, 2)+1)</f>
        <v/>
      </c>
      <c r="O130" s="71" t="str">
        <f ca="1">INDEX({"","_","-","="},IF(OR($D130 &gt;= P$6, $E130 &lt; O$6), 0, 1)+IF(OR($F130 &gt;= P$6, $G130 &lt; O$6), 0, 2)+1)</f>
        <v/>
      </c>
      <c r="P130" s="71" t="str">
        <f ca="1">INDEX({"","_","-","="},IF(OR($D130 &gt;= Q$6, $E130 &lt; P$6), 0, 1)+IF(OR($F130 &gt;= Q$6, $G130 &lt; P$6), 0, 2)+1)</f>
        <v/>
      </c>
      <c r="Q130" s="71" t="str">
        <f ca="1">INDEX({"","_","-","="},IF(OR($D130 &gt;= R$6, $E130 &lt; Q$6), 0, 1)+IF(OR($F130 &gt;= R$6, $G130 &lt; Q$6), 0, 2)+1)</f>
        <v/>
      </c>
      <c r="R130" s="71" t="str">
        <f ca="1">INDEX({"","_","-","="},IF(OR($D130 &gt;= S$6, $E130 &lt; R$6), 0, 1)+IF(OR($F130 &gt;= S$6, $G130 &lt; R$6), 0, 2)+1)</f>
        <v/>
      </c>
      <c r="S130" s="71" t="str">
        <f ca="1">INDEX({"","_","-","="},IF(OR($D130 &gt;= T$6, $E130 &lt; S$6), 0, 1)+IF(OR($F130 &gt;= T$6, $G130 &lt; S$6), 0, 2)+1)</f>
        <v/>
      </c>
      <c r="T130" s="71" t="str">
        <f ca="1">INDEX({"","_","-","="},IF(OR($D130 &gt;= U$6, $E130 &lt; T$6), 0, 1)+IF(OR($F130 &gt;= U$6, $G130 &lt; T$6), 0, 2)+1)</f>
        <v/>
      </c>
      <c r="U130" s="71" t="str">
        <f ca="1">INDEX({"","_","-","="},IF(OR($D130 &gt;= V$6, $E130 &lt; U$6), 0, 1)+IF(OR($F130 &gt;= V$6, $G130 &lt; U$6), 0, 2)+1)</f>
        <v/>
      </c>
      <c r="V130" s="71" t="str">
        <f ca="1">INDEX({"","_","-","="},IF(OR($D130 &gt;= W$6, $E130 &lt; V$6), 0, 1)+IF(OR($F130 &gt;= W$6, $G130 &lt; V$6), 0, 2)+1)</f>
        <v/>
      </c>
      <c r="W130" s="71" t="str">
        <f ca="1">INDEX({"","_","-","="},IF(OR($D130 &gt;= X$6, $E130 &lt; W$6), 0, 1)+IF(OR($F130 &gt;= X$6, $G130 &lt; W$6), 0, 2)+1)</f>
        <v/>
      </c>
      <c r="X130" s="71" t="str">
        <f ca="1">INDEX({"","_","-","="},IF(OR($D130 &gt;= Y$6, $E130 &lt; X$6), 0, 1)+IF(OR($F130 &gt;= Y$6, $G130 &lt; X$6), 0, 2)+1)</f>
        <v/>
      </c>
      <c r="Y130" s="71" t="str">
        <f ca="1">INDEX({"","_","-","="},IF(OR($D130 &gt;= Z$6, $E130 &lt; Y$6), 0, 1)+IF(OR($F130 &gt;= Z$6, $G130 &lt; Y$6), 0, 2)+1)</f>
        <v/>
      </c>
      <c r="Z130" s="71" t="str">
        <f ca="1">INDEX({"","_","-","="},IF(OR($D130 &gt;= AA$6, $E130 &lt; Z$6), 0, 1)+IF(OR($F130 &gt;= AA$6, $G130 &lt; Z$6), 0, 2)+1)</f>
        <v/>
      </c>
      <c r="AA130" s="71" t="str">
        <f ca="1">INDEX({"","_","-","="},IF(OR($D130 &gt;= AB$6, $E130 &lt; AA$6), 0, 1)+IF(OR($F130 &gt;= AB$6, $G130 &lt; AA$6), 0, 2)+1)</f>
        <v/>
      </c>
      <c r="AB130" s="71" t="str">
        <f ca="1">INDEX({"","_","-","="},IF(OR($D130 &gt;= AC$6, $E130 &lt; AB$6), 0, 1)+IF(OR($F130 &gt;= AC$6, $G130 &lt; AB$6), 0, 2)+1)</f>
        <v/>
      </c>
      <c r="AC130" s="71" t="str">
        <f ca="1">INDEX({"","_","-","="},IF(OR($D130 &gt;= AD$6, $E130 &lt; AC$6), 0, 1)+IF(OR($F130 &gt;= AD$6, $G130 &lt; AC$6), 0, 2)+1)</f>
        <v/>
      </c>
      <c r="AD130" s="71" t="str">
        <f ca="1">INDEX({"","_","-","="},IF(OR($D130 &gt;= AE$6, $E130 &lt; AD$6), 0, 1)+IF(OR($F130 &gt;= AE$6, $G130 &lt; AD$6), 0, 2)+1)</f>
        <v/>
      </c>
      <c r="AE130" s="71" t="str">
        <f ca="1">INDEX({"","_","-","="},IF(OR($D130 &gt;= AF$6, $E130 &lt; AE$6), 0, 1)+IF(OR($F130 &gt;= AF$6, $G130 &lt; AE$6), 0, 2)+1)</f>
        <v/>
      </c>
      <c r="AF130" s="71" t="str">
        <f ca="1">INDEX({"","_","-","="},IF(OR($D130 &gt;= AG$6, $E130 &lt; AF$6), 0, 1)+IF(OR($F130 &gt;= AG$6, $G130 &lt; AF$6), 0, 2)+1)</f>
        <v/>
      </c>
      <c r="AG130" s="71" t="str">
        <f ca="1">INDEX({"","_","-","="},IF(OR($D130 &gt;= AH$6, $E130 &lt; AG$6), 0, 1)+IF(OR($F130 &gt;= AH$6, $G130 &lt; AG$6), 0, 2)+1)</f>
        <v/>
      </c>
      <c r="AH130" s="71" t="str">
        <f ca="1">INDEX({"","_","-","="},IF(OR($D130 &gt;= AI$6, $E130 &lt; AH$6), 0, 1)+IF(OR($F130 &gt;= AI$6, $G130 &lt; AH$6), 0, 2)+1)</f>
        <v/>
      </c>
      <c r="AI130" s="71" t="str">
        <f ca="1">INDEX({"","_","-","="},IF(OR($D130 &gt;= AJ$6, $E130 &lt; AI$6), 0, 1)+IF(OR($F130 &gt;= AJ$6, $G130 &lt; AI$6), 0, 2)+1)</f>
        <v/>
      </c>
      <c r="AJ130" s="71" t="str">
        <f ca="1">INDEX({"","_","-","="},IF(OR($D130 &gt;= AK$6, $E130 &lt; AJ$6), 0, 1)+IF(OR($F130 &gt;= AK$6, $G130 &lt; AJ$6), 0, 2)+1)</f>
        <v/>
      </c>
      <c r="AK130" s="71" t="str">
        <f ca="1">INDEX({"","_","-","="},IF(OR($D130 &gt;= AL$6, $E130 &lt; AK$6), 0, 1)+IF(OR($F130 &gt;= AL$6, $G130 &lt; AK$6), 0, 2)+1)</f>
        <v/>
      </c>
      <c r="AL130" s="71" t="str">
        <f ca="1">INDEX({"","_","-","="},IF(OR($D130 &gt;= AM$6, $E130 &lt; AL$6), 0, 1)+IF(OR($F130 &gt;= AM$6, $G130 &lt; AL$6), 0, 2)+1)</f>
        <v/>
      </c>
      <c r="AM130" s="71" t="str">
        <f ca="1">INDEX({"","_","-","="},IF(OR($D130 &gt;= AN$6, $E130 &lt; AM$6), 0, 1)+IF(OR($F130 &gt;= AN$6, $G130 &lt; AM$6), 0, 2)+1)</f>
        <v/>
      </c>
      <c r="AN130" s="71" t="str">
        <f ca="1">INDEX({"","_","-","="},IF(OR($D130 &gt;= AO$6, $E130 &lt; AN$6), 0, 1)+IF(OR($F130 &gt;= AO$6, $G130 &lt; AN$6), 0, 2)+1)</f>
        <v/>
      </c>
      <c r="AO130" s="71" t="str">
        <f ca="1">INDEX({"","_","-","="},IF(OR($D130 &gt;= AP$6, $E130 &lt; AO$6), 0, 1)+IF(OR($F130 &gt;= AP$6, $G130 &lt; AO$6), 0, 2)+1)</f>
        <v/>
      </c>
      <c r="AP130" s="71" t="str">
        <f ca="1">INDEX({"","_","-","="},IF(OR($D130 &gt;= AQ$6, $E130 &lt; AP$6), 0, 1)+IF(OR($F130 &gt;= AQ$6, $G130 &lt; AP$6), 0, 2)+1)</f>
        <v/>
      </c>
      <c r="AQ130" s="71" t="str">
        <f ca="1">INDEX({"","_","-","="},IF(OR($D130 &gt;= AR$6, $E130 &lt; AQ$6), 0, 1)+IF(OR($F130 &gt;= AR$6, $G130 &lt; AQ$6), 0, 2)+1)</f>
        <v/>
      </c>
      <c r="AR130" s="71" t="str">
        <f ca="1">INDEX({"","_","-","="},IF(OR($D130 &gt;= AS$6, $E130 &lt; AR$6), 0, 1)+IF(OR($F130 &gt;= AS$6, $G130 &lt; AR$6), 0, 2)+1)</f>
        <v/>
      </c>
      <c r="AS130" s="71" t="str">
        <f ca="1">INDEX({"","_","-","="},IF(OR($D130 &gt;= AT$6, $E130 &lt; AS$6), 0, 1)+IF(OR($F130 &gt;= AT$6, $G130 &lt; AS$6), 0, 2)+1)</f>
        <v/>
      </c>
      <c r="AT130" s="71" t="str">
        <f ca="1">INDEX({"","_","-","="},IF(OR($D130 &gt;= AU$6, $E130 &lt; AT$6), 0, 1)+IF(OR($F130 &gt;= AU$6, $G130 &lt; AT$6), 0, 2)+1)</f>
        <v/>
      </c>
      <c r="AU130" s="71" t="str">
        <f ca="1">INDEX({"","_","-","="},IF(OR($D130 &gt;= AV$6, $E130 &lt; AU$6), 0, 1)+IF(OR($F130 &gt;= AV$6, $G130 &lt; AU$6), 0, 2)+1)</f>
        <v/>
      </c>
      <c r="AV130" s="71" t="str">
        <f ca="1">INDEX({"","_","-","="},IF(OR($D130 &gt;= AW$6, $E130 &lt; AV$6), 0, 1)+IF(OR($F130 &gt;= AW$6, $G130 &lt; AV$6), 0, 2)+1)</f>
        <v/>
      </c>
      <c r="AW130" s="71" t="str">
        <f ca="1">INDEX({"","_","-","="},IF(OR($D130 &gt;= AX$6, $E130 &lt; AW$6), 0, 1)+IF(OR($F130 &gt;= AX$6, $G130 &lt; AW$6), 0, 2)+1)</f>
        <v/>
      </c>
      <c r="AX130" s="71" t="str">
        <f ca="1">INDEX({"","_","-","="},IF(OR($D130 &gt;= AY$6, $E130 &lt; AX$6), 0, 1)+IF(OR($F130 &gt;= AY$6, $G130 &lt; AX$6), 0, 2)+1)</f>
        <v/>
      </c>
      <c r="AY130" s="71" t="str">
        <f ca="1">INDEX({"","_","-","="},IF(OR($D130 &gt;= AZ$6, $E130 &lt; AY$6), 0, 1)+IF(OR($F130 &gt;= AZ$6, $G130 &lt; AY$6), 0, 2)+1)</f>
        <v/>
      </c>
      <c r="AZ130" s="71" t="str">
        <f ca="1">INDEX({"","_","-","="},IF(OR($D130 &gt;= BA$6, $E130 &lt; AZ$6), 0, 1)+IF(OR($F130 &gt;= BA$6, $G130 &lt; AZ$6), 0, 2)+1)</f>
        <v/>
      </c>
      <c r="BA130" s="71" t="str">
        <f ca="1">INDEX({"","_","-","="},IF(OR($D130 &gt;= BB$6, $E130 &lt; BA$6), 0, 1)+IF(OR($F130 &gt;= BB$6, $G130 &lt; BA$6), 0, 2)+1)</f>
        <v/>
      </c>
      <c r="BB130" s="71" t="str">
        <f ca="1">INDEX({"","_","-","="},IF(OR($D130 &gt;= BC$6, $E130 &lt; BB$6), 0, 1)+IF(OR($F130 &gt;= BC$6, $G130 &lt; BB$6), 0, 2)+1)</f>
        <v/>
      </c>
      <c r="BC130" s="71" t="str">
        <f ca="1">INDEX({"","_","-","="},IF(OR($D130 &gt;= BD$6, $E130 &lt; BC$6), 0, 1)+IF(OR($F130 &gt;= BD$6, $G130 &lt; BC$6), 0, 2)+1)</f>
        <v/>
      </c>
      <c r="BD130" s="71" t="str">
        <f ca="1">INDEX({"","_","-","="},IF(OR($D130 &gt;= BE$6, $E130 &lt; BD$6), 0, 1)+IF(OR($F130 &gt;= BE$6, $G130 &lt; BD$6), 0, 2)+1)</f>
        <v/>
      </c>
      <c r="BE130" s="71" t="str">
        <f ca="1">INDEX({"","_","-","="},IF(OR($D130 &gt;= BF$6, $E130 &lt; BE$6), 0, 1)+IF(OR($F130 &gt;= BF$6, $G130 &lt; BE$6), 0, 2)+1)</f>
        <v/>
      </c>
      <c r="BF130" s="71" t="str">
        <f ca="1">INDEX({"","_","-","="},IF(OR($D130 &gt;= BG$6, $E130 &lt; BF$6), 0, 1)+IF(OR($F130 &gt;= BG$6, $G130 &lt; BF$6), 0, 2)+1)</f>
        <v/>
      </c>
      <c r="BG130" s="71" t="str">
        <f ca="1">INDEX({"","_","-","="},IF(OR($D130 &gt;= BH$6, $E130 &lt; BG$6), 0, 1)+IF(OR($F130 &gt;= BH$6, $G130 &lt; BG$6), 0, 2)+1)</f>
        <v/>
      </c>
      <c r="BH130" s="71" t="str">
        <f ca="1">INDEX({"","_","-","="},IF(OR($D130 &gt;= BI$6, $E130 &lt; BH$6), 0, 1)+IF(OR($F130 &gt;= BI$6, $G130 &lt; BH$6), 0, 2)+1)</f>
        <v/>
      </c>
      <c r="BI130" s="71" t="str">
        <f ca="1">INDEX({"","_","-","="},IF(OR($D130 &gt;= BJ$6, $E130 &lt; BI$6), 0, 1)+IF(OR($F130 &gt;= BJ$6, $G130 &lt; BI$6), 0, 2)+1)</f>
        <v/>
      </c>
      <c r="BJ130" s="71" t="str">
        <f ca="1">INDEX({"","_","-","="},IF(OR($D130 &gt;= BK$6, $E130 &lt; BJ$6), 0, 1)+IF(OR($F130 &gt;= BK$6, $G130 &lt; BJ$6), 0, 2)+1)</f>
        <v/>
      </c>
      <c r="BK130" s="71" t="str">
        <f ca="1">INDEX({"","_","-","="},IF(OR($D130 &gt;= BL$6, $E130 &lt; BK$6), 0, 1)+IF(OR($F130 &gt;= BL$6, $G130 &lt; BK$6), 0, 2)+1)</f>
        <v/>
      </c>
      <c r="BL130" s="71" t="str">
        <f ca="1">INDEX({"","_","-","="},IF(OR($D130 &gt;= BM$6, $E130 &lt; BL$6), 0, 1)+IF(OR($F130 &gt;= BM$6, $G130 &lt; BL$6), 0, 2)+1)</f>
        <v/>
      </c>
      <c r="BM130" s="71" t="str">
        <f ca="1">INDEX({"","_","-","="},IF(OR($D130 &gt;= BN$6, $E130 &lt; BM$6), 0, 1)+IF(OR($F130 &gt;= BN$6, $G130 &lt; BM$6), 0, 2)+1)</f>
        <v/>
      </c>
      <c r="BN130" s="71" t="str">
        <f ca="1">INDEX({"","_","-","="},IF(OR($D130 &gt;= BO$6, $E130 &lt; BN$6), 0, 1)+IF(OR($F130 &gt;= BO$6, $G130 &lt; BN$6), 0, 2)+1)</f>
        <v/>
      </c>
      <c r="BO130" s="71" t="str">
        <f ca="1">INDEX({"","_","-","="},IF(OR($D130 &gt;= BP$6, $E130 &lt; BO$6), 0, 1)+IF(OR($F130 &gt;= BP$6, $G130 &lt; BO$6), 0, 2)+1)</f>
        <v/>
      </c>
      <c r="BP130" s="71" t="str">
        <f ca="1">INDEX({"","_","-","="},IF(OR($D130 &gt;= BQ$6, $E130 &lt; BP$6), 0, 1)+IF(OR($F130 &gt;= BQ$6, $G130 &lt; BP$6), 0, 2)+1)</f>
        <v/>
      </c>
      <c r="BQ130" s="71" t="str">
        <f ca="1">INDEX({"","_","-","="},IF(OR($D130 &gt;= BR$6, $E130 &lt; BQ$6), 0, 1)+IF(OR($F130 &gt;= BR$6, $G130 &lt; BQ$6), 0, 2)+1)</f>
        <v/>
      </c>
      <c r="BR130" s="71" t="str">
        <f ca="1">INDEX({"","_","-","="},IF(OR($D130 &gt;= BS$6, $E130 &lt; BR$6), 0, 1)+IF(OR($F130 &gt;= BS$6, $G130 &lt; BR$6), 0, 2)+1)</f>
        <v/>
      </c>
      <c r="BS130" s="71" t="str">
        <f ca="1">INDEX({"","_","-","="},IF(OR($D130 &gt;= BT$6, $E130 &lt; BS$6), 0, 1)+IF(OR($F130 &gt;= BT$6, $G130 &lt; BS$6), 0, 2)+1)</f>
        <v/>
      </c>
      <c r="BT130" s="71" t="str">
        <f ca="1">INDEX({"","_","-","="},IF(OR($D130 &gt;= BU$6, $E130 &lt; BT$6), 0, 1)+IF(OR($F130 &gt;= BU$6, $G130 &lt; BT$6), 0, 2)+1)</f>
        <v/>
      </c>
      <c r="BU130" s="71" t="str">
        <f ca="1">INDEX({"","_","-","="},IF(OR($D130 &gt;= BV$6, $E130 &lt; BU$6), 0, 1)+IF(OR($F130 &gt;= BV$6, $G130 &lt; BU$6), 0, 2)+1)</f>
        <v/>
      </c>
      <c r="BV130" s="71" t="str">
        <f ca="1">INDEX({"","_","-","="},IF(OR($D130 &gt;= BW$6, $E130 &lt; BV$6), 0, 1)+IF(OR($F130 &gt;= BW$6, $G130 &lt; BV$6), 0, 2)+1)</f>
        <v/>
      </c>
      <c r="BW130" s="71" t="str">
        <f ca="1">INDEX({"","_","-","="},IF(OR($D130 &gt;= BX$6, $E130 &lt; BW$6), 0, 1)+IF(OR($F130 &gt;= BX$6, $G130 &lt; BW$6), 0, 2)+1)</f>
        <v/>
      </c>
      <c r="BX130" s="71" t="str">
        <f ca="1">INDEX({"","_","-","="},IF(OR($D130 &gt;= BY$6, $E130 &lt; BX$6), 0, 1)+IF(OR($F130 &gt;= BY$6, $G130 &lt; BX$6), 0, 2)+1)</f>
        <v/>
      </c>
      <c r="BY130" s="71" t="str">
        <f ca="1">INDEX({"","_","-","="},IF(OR($D130 &gt;= BZ$6, $E130 &lt; BY$6), 0, 1)+IF(OR($F130 &gt;= BZ$6, $G130 &lt; BY$6), 0, 2)+1)</f>
        <v/>
      </c>
      <c r="BZ130" s="71" t="str">
        <f ca="1">INDEX({"","_","-","="},IF(OR($D130 &gt;= CA$6, $E130 &lt; BZ$6), 0, 1)+IF(OR($F130 &gt;= CA$6, $G130 &lt; BZ$6), 0, 2)+1)</f>
        <v/>
      </c>
      <c r="CA130" s="71" t="str">
        <f ca="1">INDEX({"","_","-","="},IF(OR($D130 &gt;= CB$6, $E130 &lt; CA$6), 0, 1)+IF(OR($F130 &gt;= CB$6, $G130 &lt; CA$6), 0, 2)+1)</f>
        <v/>
      </c>
      <c r="CB130" s="71" t="str">
        <f ca="1">INDEX({"","_","-","="},IF(OR($D130 &gt;= CC$6, $E130 &lt; CB$6), 0, 1)+IF(OR($F130 &gt;= CC$6, $G130 &lt; CB$6), 0, 2)+1)</f>
        <v/>
      </c>
      <c r="CC130" s="71" t="str">
        <f ca="1">INDEX({"","_","-","="},IF(OR($D130 &gt;= CD$6, $E130 &lt; CC$6), 0, 1)+IF(OR($F130 &gt;= CD$6, $G130 &lt; CC$6), 0, 2)+1)</f>
        <v/>
      </c>
      <c r="CD130" s="71" t="str">
        <f ca="1">INDEX({"","_","-","="},IF(OR($D130 &gt;= CE$6, $E130 &lt; CD$6), 0, 1)+IF(OR($F130 &gt;= CE$6, $G130 &lt; CD$6), 0, 2)+1)</f>
        <v/>
      </c>
    </row>
    <row r="131" spans="1:82">
      <c r="A131" s="8" t="str">
        <f ca="1">IF('临-进度'!N126,'临-进度'!$A126,"")</f>
        <v/>
      </c>
      <c r="B131" s="8" t="str">
        <f ca="1">IF('临-进度'!N126,'临-进度'!$B126,"")</f>
        <v/>
      </c>
      <c r="C131" s="8" t="str">
        <f ca="1">IF('临-进度'!N126,'临-进度'!$F126,"")</f>
        <v/>
      </c>
      <c r="D131" s="42" t="str">
        <f ca="1">IF('临-进度'!$N126,'临-进度'!$J126,"")</f>
        <v/>
      </c>
      <c r="E131" s="42" t="str">
        <f ca="1">IF('临-进度'!$N126,'临-进度'!$AF126,"")</f>
        <v/>
      </c>
      <c r="F131" s="42" t="str">
        <f ca="1">IF('临-进度'!$N126,'临-进度'!$K126,"")</f>
        <v/>
      </c>
      <c r="G131" s="76" t="str">
        <f ca="1">IF('临-进度'!$N126,'临-进度'!$AG126,"")</f>
        <v/>
      </c>
      <c r="H131" s="71" t="str">
        <f ca="1">INDEX({"","_","-","="},IF(OR($D131 &gt;= I$6, $E131 &lt; H$6), 0, 1)+IF(OR($F131 &gt;= I$6, $G131 &lt; H$6), 0, 2)+1)</f>
        <v/>
      </c>
      <c r="I131" s="71" t="str">
        <f ca="1">INDEX({"","_","-","="},IF(OR($D131 &gt;= J$6, $E131 &lt; I$6), 0, 1)+IF(OR($F131 &gt;= J$6, $G131 &lt; I$6), 0, 2)+1)</f>
        <v/>
      </c>
      <c r="J131" s="71" t="str">
        <f ca="1">INDEX({"","_","-","="},IF(OR($D131 &gt;= K$6, $E131 &lt; J$6), 0, 1)+IF(OR($F131 &gt;= K$6, $G131 &lt; J$6), 0, 2)+1)</f>
        <v/>
      </c>
      <c r="K131" s="71" t="str">
        <f ca="1">INDEX({"","_","-","="},IF(OR($D131 &gt;= L$6, $E131 &lt; K$6), 0, 1)+IF(OR($F131 &gt;= L$6, $G131 &lt; K$6), 0, 2)+1)</f>
        <v/>
      </c>
      <c r="L131" s="71" t="str">
        <f ca="1">INDEX({"","_","-","="},IF(OR($D131 &gt;= M$6, $E131 &lt; L$6), 0, 1)+IF(OR($F131 &gt;= M$6, $G131 &lt; L$6), 0, 2)+1)</f>
        <v/>
      </c>
      <c r="M131" s="71" t="str">
        <f ca="1">INDEX({"","_","-","="},IF(OR($D131 &gt;= N$6, $E131 &lt; M$6), 0, 1)+IF(OR($F131 &gt;= N$6, $G131 &lt; M$6), 0, 2)+1)</f>
        <v/>
      </c>
      <c r="N131" s="71" t="str">
        <f ca="1">INDEX({"","_","-","="},IF(OR($D131 &gt;= O$6, $E131 &lt; N$6), 0, 1)+IF(OR($F131 &gt;= O$6, $G131 &lt; N$6), 0, 2)+1)</f>
        <v/>
      </c>
      <c r="O131" s="71" t="str">
        <f ca="1">INDEX({"","_","-","="},IF(OR($D131 &gt;= P$6, $E131 &lt; O$6), 0, 1)+IF(OR($F131 &gt;= P$6, $G131 &lt; O$6), 0, 2)+1)</f>
        <v/>
      </c>
      <c r="P131" s="71" t="str">
        <f ca="1">INDEX({"","_","-","="},IF(OR($D131 &gt;= Q$6, $E131 &lt; P$6), 0, 1)+IF(OR($F131 &gt;= Q$6, $G131 &lt; P$6), 0, 2)+1)</f>
        <v/>
      </c>
      <c r="Q131" s="71" t="str">
        <f ca="1">INDEX({"","_","-","="},IF(OR($D131 &gt;= R$6, $E131 &lt; Q$6), 0, 1)+IF(OR($F131 &gt;= R$6, $G131 &lt; Q$6), 0, 2)+1)</f>
        <v/>
      </c>
      <c r="R131" s="71" t="str">
        <f ca="1">INDEX({"","_","-","="},IF(OR($D131 &gt;= S$6, $E131 &lt; R$6), 0, 1)+IF(OR($F131 &gt;= S$6, $G131 &lt; R$6), 0, 2)+1)</f>
        <v/>
      </c>
      <c r="S131" s="71" t="str">
        <f ca="1">INDEX({"","_","-","="},IF(OR($D131 &gt;= T$6, $E131 &lt; S$6), 0, 1)+IF(OR($F131 &gt;= T$6, $G131 &lt; S$6), 0, 2)+1)</f>
        <v/>
      </c>
      <c r="T131" s="71" t="str">
        <f ca="1">INDEX({"","_","-","="},IF(OR($D131 &gt;= U$6, $E131 &lt; T$6), 0, 1)+IF(OR($F131 &gt;= U$6, $G131 &lt; T$6), 0, 2)+1)</f>
        <v/>
      </c>
      <c r="U131" s="71" t="str">
        <f ca="1">INDEX({"","_","-","="},IF(OR($D131 &gt;= V$6, $E131 &lt; U$6), 0, 1)+IF(OR($F131 &gt;= V$6, $G131 &lt; U$6), 0, 2)+1)</f>
        <v/>
      </c>
      <c r="V131" s="71" t="str">
        <f ca="1">INDEX({"","_","-","="},IF(OR($D131 &gt;= W$6, $E131 &lt; V$6), 0, 1)+IF(OR($F131 &gt;= W$6, $G131 &lt; V$6), 0, 2)+1)</f>
        <v/>
      </c>
      <c r="W131" s="71" t="str">
        <f ca="1">INDEX({"","_","-","="},IF(OR($D131 &gt;= X$6, $E131 &lt; W$6), 0, 1)+IF(OR($F131 &gt;= X$6, $G131 &lt; W$6), 0, 2)+1)</f>
        <v/>
      </c>
      <c r="X131" s="71" t="str">
        <f ca="1">INDEX({"","_","-","="},IF(OR($D131 &gt;= Y$6, $E131 &lt; X$6), 0, 1)+IF(OR($F131 &gt;= Y$6, $G131 &lt; X$6), 0, 2)+1)</f>
        <v/>
      </c>
      <c r="Y131" s="71" t="str">
        <f ca="1">INDEX({"","_","-","="},IF(OR($D131 &gt;= Z$6, $E131 &lt; Y$6), 0, 1)+IF(OR($F131 &gt;= Z$6, $G131 &lt; Y$6), 0, 2)+1)</f>
        <v/>
      </c>
      <c r="Z131" s="71" t="str">
        <f ca="1">INDEX({"","_","-","="},IF(OR($D131 &gt;= AA$6, $E131 &lt; Z$6), 0, 1)+IF(OR($F131 &gt;= AA$6, $G131 &lt; Z$6), 0, 2)+1)</f>
        <v/>
      </c>
      <c r="AA131" s="71" t="str">
        <f ca="1">INDEX({"","_","-","="},IF(OR($D131 &gt;= AB$6, $E131 &lt; AA$6), 0, 1)+IF(OR($F131 &gt;= AB$6, $G131 &lt; AA$6), 0, 2)+1)</f>
        <v/>
      </c>
      <c r="AB131" s="71" t="str">
        <f ca="1">INDEX({"","_","-","="},IF(OR($D131 &gt;= AC$6, $E131 &lt; AB$6), 0, 1)+IF(OR($F131 &gt;= AC$6, $G131 &lt; AB$6), 0, 2)+1)</f>
        <v/>
      </c>
      <c r="AC131" s="71" t="str">
        <f ca="1">INDEX({"","_","-","="},IF(OR($D131 &gt;= AD$6, $E131 &lt; AC$6), 0, 1)+IF(OR($F131 &gt;= AD$6, $G131 &lt; AC$6), 0, 2)+1)</f>
        <v/>
      </c>
      <c r="AD131" s="71" t="str">
        <f ca="1">INDEX({"","_","-","="},IF(OR($D131 &gt;= AE$6, $E131 &lt; AD$6), 0, 1)+IF(OR($F131 &gt;= AE$6, $G131 &lt; AD$6), 0, 2)+1)</f>
        <v/>
      </c>
      <c r="AE131" s="71" t="str">
        <f ca="1">INDEX({"","_","-","="},IF(OR($D131 &gt;= AF$6, $E131 &lt; AE$6), 0, 1)+IF(OR($F131 &gt;= AF$6, $G131 &lt; AE$6), 0, 2)+1)</f>
        <v/>
      </c>
      <c r="AF131" s="71" t="str">
        <f ca="1">INDEX({"","_","-","="},IF(OR($D131 &gt;= AG$6, $E131 &lt; AF$6), 0, 1)+IF(OR($F131 &gt;= AG$6, $G131 &lt; AF$6), 0, 2)+1)</f>
        <v/>
      </c>
      <c r="AG131" s="71" t="str">
        <f ca="1">INDEX({"","_","-","="},IF(OR($D131 &gt;= AH$6, $E131 &lt; AG$6), 0, 1)+IF(OR($F131 &gt;= AH$6, $G131 &lt; AG$6), 0, 2)+1)</f>
        <v/>
      </c>
      <c r="AH131" s="71" t="str">
        <f ca="1">INDEX({"","_","-","="},IF(OR($D131 &gt;= AI$6, $E131 &lt; AH$6), 0, 1)+IF(OR($F131 &gt;= AI$6, $G131 &lt; AH$6), 0, 2)+1)</f>
        <v/>
      </c>
      <c r="AI131" s="71" t="str">
        <f ca="1">INDEX({"","_","-","="},IF(OR($D131 &gt;= AJ$6, $E131 &lt; AI$6), 0, 1)+IF(OR($F131 &gt;= AJ$6, $G131 &lt; AI$6), 0, 2)+1)</f>
        <v/>
      </c>
      <c r="AJ131" s="71" t="str">
        <f ca="1">INDEX({"","_","-","="},IF(OR($D131 &gt;= AK$6, $E131 &lt; AJ$6), 0, 1)+IF(OR($F131 &gt;= AK$6, $G131 &lt; AJ$6), 0, 2)+1)</f>
        <v/>
      </c>
      <c r="AK131" s="71" t="str">
        <f ca="1">INDEX({"","_","-","="},IF(OR($D131 &gt;= AL$6, $E131 &lt; AK$6), 0, 1)+IF(OR($F131 &gt;= AL$6, $G131 &lt; AK$6), 0, 2)+1)</f>
        <v/>
      </c>
      <c r="AL131" s="71" t="str">
        <f ca="1">INDEX({"","_","-","="},IF(OR($D131 &gt;= AM$6, $E131 &lt; AL$6), 0, 1)+IF(OR($F131 &gt;= AM$6, $G131 &lt; AL$6), 0, 2)+1)</f>
        <v/>
      </c>
      <c r="AM131" s="71" t="str">
        <f ca="1">INDEX({"","_","-","="},IF(OR($D131 &gt;= AN$6, $E131 &lt; AM$6), 0, 1)+IF(OR($F131 &gt;= AN$6, $G131 &lt; AM$6), 0, 2)+1)</f>
        <v/>
      </c>
      <c r="AN131" s="71" t="str">
        <f ca="1">INDEX({"","_","-","="},IF(OR($D131 &gt;= AO$6, $E131 &lt; AN$6), 0, 1)+IF(OR($F131 &gt;= AO$6, $G131 &lt; AN$6), 0, 2)+1)</f>
        <v/>
      </c>
      <c r="AO131" s="71" t="str">
        <f ca="1">INDEX({"","_","-","="},IF(OR($D131 &gt;= AP$6, $E131 &lt; AO$6), 0, 1)+IF(OR($F131 &gt;= AP$6, $G131 &lt; AO$6), 0, 2)+1)</f>
        <v/>
      </c>
      <c r="AP131" s="71" t="str">
        <f ca="1">INDEX({"","_","-","="},IF(OR($D131 &gt;= AQ$6, $E131 &lt; AP$6), 0, 1)+IF(OR($F131 &gt;= AQ$6, $G131 &lt; AP$6), 0, 2)+1)</f>
        <v/>
      </c>
      <c r="AQ131" s="71" t="str">
        <f ca="1">INDEX({"","_","-","="},IF(OR($D131 &gt;= AR$6, $E131 &lt; AQ$6), 0, 1)+IF(OR($F131 &gt;= AR$6, $G131 &lt; AQ$6), 0, 2)+1)</f>
        <v/>
      </c>
      <c r="AR131" s="71" t="str">
        <f ca="1">INDEX({"","_","-","="},IF(OR($D131 &gt;= AS$6, $E131 &lt; AR$6), 0, 1)+IF(OR($F131 &gt;= AS$6, $G131 &lt; AR$6), 0, 2)+1)</f>
        <v/>
      </c>
      <c r="AS131" s="71" t="str">
        <f ca="1">INDEX({"","_","-","="},IF(OR($D131 &gt;= AT$6, $E131 &lt; AS$6), 0, 1)+IF(OR($F131 &gt;= AT$6, $G131 &lt; AS$6), 0, 2)+1)</f>
        <v/>
      </c>
      <c r="AT131" s="71" t="str">
        <f ca="1">INDEX({"","_","-","="},IF(OR($D131 &gt;= AU$6, $E131 &lt; AT$6), 0, 1)+IF(OR($F131 &gt;= AU$6, $G131 &lt; AT$6), 0, 2)+1)</f>
        <v/>
      </c>
      <c r="AU131" s="71" t="str">
        <f ca="1">INDEX({"","_","-","="},IF(OR($D131 &gt;= AV$6, $E131 &lt; AU$6), 0, 1)+IF(OR($F131 &gt;= AV$6, $G131 &lt; AU$6), 0, 2)+1)</f>
        <v/>
      </c>
      <c r="AV131" s="71" t="str">
        <f ca="1">INDEX({"","_","-","="},IF(OR($D131 &gt;= AW$6, $E131 &lt; AV$6), 0, 1)+IF(OR($F131 &gt;= AW$6, $G131 &lt; AV$6), 0, 2)+1)</f>
        <v/>
      </c>
      <c r="AW131" s="71" t="str">
        <f ca="1">INDEX({"","_","-","="},IF(OR($D131 &gt;= AX$6, $E131 &lt; AW$6), 0, 1)+IF(OR($F131 &gt;= AX$6, $G131 &lt; AW$6), 0, 2)+1)</f>
        <v/>
      </c>
      <c r="AX131" s="71" t="str">
        <f ca="1">INDEX({"","_","-","="},IF(OR($D131 &gt;= AY$6, $E131 &lt; AX$6), 0, 1)+IF(OR($F131 &gt;= AY$6, $G131 &lt; AX$6), 0, 2)+1)</f>
        <v/>
      </c>
      <c r="AY131" s="71" t="str">
        <f ca="1">INDEX({"","_","-","="},IF(OR($D131 &gt;= AZ$6, $E131 &lt; AY$6), 0, 1)+IF(OR($F131 &gt;= AZ$6, $G131 &lt; AY$6), 0, 2)+1)</f>
        <v/>
      </c>
      <c r="AZ131" s="71" t="str">
        <f ca="1">INDEX({"","_","-","="},IF(OR($D131 &gt;= BA$6, $E131 &lt; AZ$6), 0, 1)+IF(OR($F131 &gt;= BA$6, $G131 &lt; AZ$6), 0, 2)+1)</f>
        <v/>
      </c>
      <c r="BA131" s="71" t="str">
        <f ca="1">INDEX({"","_","-","="},IF(OR($D131 &gt;= BB$6, $E131 &lt; BA$6), 0, 1)+IF(OR($F131 &gt;= BB$6, $G131 &lt; BA$6), 0, 2)+1)</f>
        <v/>
      </c>
      <c r="BB131" s="71" t="str">
        <f ca="1">INDEX({"","_","-","="},IF(OR($D131 &gt;= BC$6, $E131 &lt; BB$6), 0, 1)+IF(OR($F131 &gt;= BC$6, $G131 &lt; BB$6), 0, 2)+1)</f>
        <v/>
      </c>
      <c r="BC131" s="71" t="str">
        <f ca="1">INDEX({"","_","-","="},IF(OR($D131 &gt;= BD$6, $E131 &lt; BC$6), 0, 1)+IF(OR($F131 &gt;= BD$6, $G131 &lt; BC$6), 0, 2)+1)</f>
        <v/>
      </c>
      <c r="BD131" s="71" t="str">
        <f ca="1">INDEX({"","_","-","="},IF(OR($D131 &gt;= BE$6, $E131 &lt; BD$6), 0, 1)+IF(OR($F131 &gt;= BE$6, $G131 &lt; BD$6), 0, 2)+1)</f>
        <v/>
      </c>
      <c r="BE131" s="71" t="str">
        <f ca="1">INDEX({"","_","-","="},IF(OR($D131 &gt;= BF$6, $E131 &lt; BE$6), 0, 1)+IF(OR($F131 &gt;= BF$6, $G131 &lt; BE$6), 0, 2)+1)</f>
        <v/>
      </c>
      <c r="BF131" s="71" t="str">
        <f ca="1">INDEX({"","_","-","="},IF(OR($D131 &gt;= BG$6, $E131 &lt; BF$6), 0, 1)+IF(OR($F131 &gt;= BG$6, $G131 &lt; BF$6), 0, 2)+1)</f>
        <v/>
      </c>
      <c r="BG131" s="71" t="str">
        <f ca="1">INDEX({"","_","-","="},IF(OR($D131 &gt;= BH$6, $E131 &lt; BG$6), 0, 1)+IF(OR($F131 &gt;= BH$6, $G131 &lt; BG$6), 0, 2)+1)</f>
        <v/>
      </c>
      <c r="BH131" s="71" t="str">
        <f ca="1">INDEX({"","_","-","="},IF(OR($D131 &gt;= BI$6, $E131 &lt; BH$6), 0, 1)+IF(OR($F131 &gt;= BI$6, $G131 &lt; BH$6), 0, 2)+1)</f>
        <v/>
      </c>
      <c r="BI131" s="71" t="str">
        <f ca="1">INDEX({"","_","-","="},IF(OR($D131 &gt;= BJ$6, $E131 &lt; BI$6), 0, 1)+IF(OR($F131 &gt;= BJ$6, $G131 &lt; BI$6), 0, 2)+1)</f>
        <v/>
      </c>
      <c r="BJ131" s="71" t="str">
        <f ca="1">INDEX({"","_","-","="},IF(OR($D131 &gt;= BK$6, $E131 &lt; BJ$6), 0, 1)+IF(OR($F131 &gt;= BK$6, $G131 &lt; BJ$6), 0, 2)+1)</f>
        <v/>
      </c>
      <c r="BK131" s="71" t="str">
        <f ca="1">INDEX({"","_","-","="},IF(OR($D131 &gt;= BL$6, $E131 &lt; BK$6), 0, 1)+IF(OR($F131 &gt;= BL$6, $G131 &lt; BK$6), 0, 2)+1)</f>
        <v/>
      </c>
      <c r="BL131" s="71" t="str">
        <f ca="1">INDEX({"","_","-","="},IF(OR($D131 &gt;= BM$6, $E131 &lt; BL$6), 0, 1)+IF(OR($F131 &gt;= BM$6, $G131 &lt; BL$6), 0, 2)+1)</f>
        <v/>
      </c>
      <c r="BM131" s="71" t="str">
        <f ca="1">INDEX({"","_","-","="},IF(OR($D131 &gt;= BN$6, $E131 &lt; BM$6), 0, 1)+IF(OR($F131 &gt;= BN$6, $G131 &lt; BM$6), 0, 2)+1)</f>
        <v/>
      </c>
      <c r="BN131" s="71" t="str">
        <f ca="1">INDEX({"","_","-","="},IF(OR($D131 &gt;= BO$6, $E131 &lt; BN$6), 0, 1)+IF(OR($F131 &gt;= BO$6, $G131 &lt; BN$6), 0, 2)+1)</f>
        <v/>
      </c>
      <c r="BO131" s="71" t="str">
        <f ca="1">INDEX({"","_","-","="},IF(OR($D131 &gt;= BP$6, $E131 &lt; BO$6), 0, 1)+IF(OR($F131 &gt;= BP$6, $G131 &lt; BO$6), 0, 2)+1)</f>
        <v/>
      </c>
      <c r="BP131" s="71" t="str">
        <f ca="1">INDEX({"","_","-","="},IF(OR($D131 &gt;= BQ$6, $E131 &lt; BP$6), 0, 1)+IF(OR($F131 &gt;= BQ$6, $G131 &lt; BP$6), 0, 2)+1)</f>
        <v/>
      </c>
      <c r="BQ131" s="71" t="str">
        <f ca="1">INDEX({"","_","-","="},IF(OR($D131 &gt;= BR$6, $E131 &lt; BQ$6), 0, 1)+IF(OR($F131 &gt;= BR$6, $G131 &lt; BQ$6), 0, 2)+1)</f>
        <v/>
      </c>
      <c r="BR131" s="71" t="str">
        <f ca="1">INDEX({"","_","-","="},IF(OR($D131 &gt;= BS$6, $E131 &lt; BR$6), 0, 1)+IF(OR($F131 &gt;= BS$6, $G131 &lt; BR$6), 0, 2)+1)</f>
        <v/>
      </c>
      <c r="BS131" s="71" t="str">
        <f ca="1">INDEX({"","_","-","="},IF(OR($D131 &gt;= BT$6, $E131 &lt; BS$6), 0, 1)+IF(OR($F131 &gt;= BT$6, $G131 &lt; BS$6), 0, 2)+1)</f>
        <v/>
      </c>
      <c r="BT131" s="71" t="str">
        <f ca="1">INDEX({"","_","-","="},IF(OR($D131 &gt;= BU$6, $E131 &lt; BT$6), 0, 1)+IF(OR($F131 &gt;= BU$6, $G131 &lt; BT$6), 0, 2)+1)</f>
        <v/>
      </c>
      <c r="BU131" s="71" t="str">
        <f ca="1">INDEX({"","_","-","="},IF(OR($D131 &gt;= BV$6, $E131 &lt; BU$6), 0, 1)+IF(OR($F131 &gt;= BV$6, $G131 &lt; BU$6), 0, 2)+1)</f>
        <v/>
      </c>
      <c r="BV131" s="71" t="str">
        <f ca="1">INDEX({"","_","-","="},IF(OR($D131 &gt;= BW$6, $E131 &lt; BV$6), 0, 1)+IF(OR($F131 &gt;= BW$6, $G131 &lt; BV$6), 0, 2)+1)</f>
        <v/>
      </c>
      <c r="BW131" s="71" t="str">
        <f ca="1">INDEX({"","_","-","="},IF(OR($D131 &gt;= BX$6, $E131 &lt; BW$6), 0, 1)+IF(OR($F131 &gt;= BX$6, $G131 &lt; BW$6), 0, 2)+1)</f>
        <v/>
      </c>
      <c r="BX131" s="71" t="str">
        <f ca="1">INDEX({"","_","-","="},IF(OR($D131 &gt;= BY$6, $E131 &lt; BX$6), 0, 1)+IF(OR($F131 &gt;= BY$6, $G131 &lt; BX$6), 0, 2)+1)</f>
        <v/>
      </c>
      <c r="BY131" s="71" t="str">
        <f ca="1">INDEX({"","_","-","="},IF(OR($D131 &gt;= BZ$6, $E131 &lt; BY$6), 0, 1)+IF(OR($F131 &gt;= BZ$6, $G131 &lt; BY$6), 0, 2)+1)</f>
        <v/>
      </c>
      <c r="BZ131" s="71" t="str">
        <f ca="1">INDEX({"","_","-","="},IF(OR($D131 &gt;= CA$6, $E131 &lt; BZ$6), 0, 1)+IF(OR($F131 &gt;= CA$6, $G131 &lt; BZ$6), 0, 2)+1)</f>
        <v/>
      </c>
      <c r="CA131" s="71" t="str">
        <f ca="1">INDEX({"","_","-","="},IF(OR($D131 &gt;= CB$6, $E131 &lt; CA$6), 0, 1)+IF(OR($F131 &gt;= CB$6, $G131 &lt; CA$6), 0, 2)+1)</f>
        <v/>
      </c>
      <c r="CB131" s="71" t="str">
        <f ca="1">INDEX({"","_","-","="},IF(OR($D131 &gt;= CC$6, $E131 &lt; CB$6), 0, 1)+IF(OR($F131 &gt;= CC$6, $G131 &lt; CB$6), 0, 2)+1)</f>
        <v/>
      </c>
      <c r="CC131" s="71" t="str">
        <f ca="1">INDEX({"","_","-","="},IF(OR($D131 &gt;= CD$6, $E131 &lt; CC$6), 0, 1)+IF(OR($F131 &gt;= CD$6, $G131 &lt; CC$6), 0, 2)+1)</f>
        <v/>
      </c>
      <c r="CD131" s="71" t="str">
        <f ca="1">INDEX({"","_","-","="},IF(OR($D131 &gt;= CE$6, $E131 &lt; CD$6), 0, 1)+IF(OR($F131 &gt;= CE$6, $G131 &lt; CD$6), 0, 2)+1)</f>
        <v/>
      </c>
    </row>
    <row r="132" spans="1:82">
      <c r="A132" s="8" t="str">
        <f ca="1">IF('临-进度'!N127,'临-进度'!$A127,"")</f>
        <v/>
      </c>
      <c r="B132" s="8" t="str">
        <f ca="1">IF('临-进度'!N127,'临-进度'!$B127,"")</f>
        <v/>
      </c>
      <c r="C132" s="8" t="str">
        <f ca="1">IF('临-进度'!N127,'临-进度'!$F127,"")</f>
        <v/>
      </c>
      <c r="D132" s="42" t="str">
        <f ca="1">IF('临-进度'!$N127,'临-进度'!$J127,"")</f>
        <v/>
      </c>
      <c r="E132" s="42" t="str">
        <f ca="1">IF('临-进度'!$N127,'临-进度'!$AF127,"")</f>
        <v/>
      </c>
      <c r="F132" s="42" t="str">
        <f ca="1">IF('临-进度'!$N127,'临-进度'!$K127,"")</f>
        <v/>
      </c>
      <c r="G132" s="76" t="str">
        <f ca="1">IF('临-进度'!$N127,'临-进度'!$AG127,"")</f>
        <v/>
      </c>
      <c r="H132" s="71" t="str">
        <f ca="1">INDEX({"","_","-","="},IF(OR($D132 &gt;= I$6, $E132 &lt; H$6), 0, 1)+IF(OR($F132 &gt;= I$6, $G132 &lt; H$6), 0, 2)+1)</f>
        <v/>
      </c>
      <c r="I132" s="71" t="str">
        <f ca="1">INDEX({"","_","-","="},IF(OR($D132 &gt;= J$6, $E132 &lt; I$6), 0, 1)+IF(OR($F132 &gt;= J$6, $G132 &lt; I$6), 0, 2)+1)</f>
        <v/>
      </c>
      <c r="J132" s="71" t="str">
        <f ca="1">INDEX({"","_","-","="},IF(OR($D132 &gt;= K$6, $E132 &lt; J$6), 0, 1)+IF(OR($F132 &gt;= K$6, $G132 &lt; J$6), 0, 2)+1)</f>
        <v/>
      </c>
      <c r="K132" s="71" t="str">
        <f ca="1">INDEX({"","_","-","="},IF(OR($D132 &gt;= L$6, $E132 &lt; K$6), 0, 1)+IF(OR($F132 &gt;= L$6, $G132 &lt; K$6), 0, 2)+1)</f>
        <v/>
      </c>
      <c r="L132" s="71" t="str">
        <f ca="1">INDEX({"","_","-","="},IF(OR($D132 &gt;= M$6, $E132 &lt; L$6), 0, 1)+IF(OR($F132 &gt;= M$6, $G132 &lt; L$6), 0, 2)+1)</f>
        <v/>
      </c>
      <c r="M132" s="71" t="str">
        <f ca="1">INDEX({"","_","-","="},IF(OR($D132 &gt;= N$6, $E132 &lt; M$6), 0, 1)+IF(OR($F132 &gt;= N$6, $G132 &lt; M$6), 0, 2)+1)</f>
        <v/>
      </c>
      <c r="N132" s="71" t="str">
        <f ca="1">INDEX({"","_","-","="},IF(OR($D132 &gt;= O$6, $E132 &lt; N$6), 0, 1)+IF(OR($F132 &gt;= O$6, $G132 &lt; N$6), 0, 2)+1)</f>
        <v/>
      </c>
      <c r="O132" s="71" t="str">
        <f ca="1">INDEX({"","_","-","="},IF(OR($D132 &gt;= P$6, $E132 &lt; O$6), 0, 1)+IF(OR($F132 &gt;= P$6, $G132 &lt; O$6), 0, 2)+1)</f>
        <v/>
      </c>
      <c r="P132" s="71" t="str">
        <f ca="1">INDEX({"","_","-","="},IF(OR($D132 &gt;= Q$6, $E132 &lt; P$6), 0, 1)+IF(OR($F132 &gt;= Q$6, $G132 &lt; P$6), 0, 2)+1)</f>
        <v/>
      </c>
      <c r="Q132" s="71" t="str">
        <f ca="1">INDEX({"","_","-","="},IF(OR($D132 &gt;= R$6, $E132 &lt; Q$6), 0, 1)+IF(OR($F132 &gt;= R$6, $G132 &lt; Q$6), 0, 2)+1)</f>
        <v/>
      </c>
      <c r="R132" s="71" t="str">
        <f ca="1">INDEX({"","_","-","="},IF(OR($D132 &gt;= S$6, $E132 &lt; R$6), 0, 1)+IF(OR($F132 &gt;= S$6, $G132 &lt; R$6), 0, 2)+1)</f>
        <v/>
      </c>
      <c r="S132" s="71" t="str">
        <f ca="1">INDEX({"","_","-","="},IF(OR($D132 &gt;= T$6, $E132 &lt; S$6), 0, 1)+IF(OR($F132 &gt;= T$6, $G132 &lt; S$6), 0, 2)+1)</f>
        <v/>
      </c>
      <c r="T132" s="71" t="str">
        <f ca="1">INDEX({"","_","-","="},IF(OR($D132 &gt;= U$6, $E132 &lt; T$6), 0, 1)+IF(OR($F132 &gt;= U$6, $G132 &lt; T$6), 0, 2)+1)</f>
        <v/>
      </c>
      <c r="U132" s="71" t="str">
        <f ca="1">INDEX({"","_","-","="},IF(OR($D132 &gt;= V$6, $E132 &lt; U$6), 0, 1)+IF(OR($F132 &gt;= V$6, $G132 &lt; U$6), 0, 2)+1)</f>
        <v/>
      </c>
      <c r="V132" s="71" t="str">
        <f ca="1">INDEX({"","_","-","="},IF(OR($D132 &gt;= W$6, $E132 &lt; V$6), 0, 1)+IF(OR($F132 &gt;= W$6, $G132 &lt; V$6), 0, 2)+1)</f>
        <v/>
      </c>
      <c r="W132" s="71" t="str">
        <f ca="1">INDEX({"","_","-","="},IF(OR($D132 &gt;= X$6, $E132 &lt; W$6), 0, 1)+IF(OR($F132 &gt;= X$6, $G132 &lt; W$6), 0, 2)+1)</f>
        <v/>
      </c>
      <c r="X132" s="71" t="str">
        <f ca="1">INDEX({"","_","-","="},IF(OR($D132 &gt;= Y$6, $E132 &lt; X$6), 0, 1)+IF(OR($F132 &gt;= Y$6, $G132 &lt; X$6), 0, 2)+1)</f>
        <v/>
      </c>
      <c r="Y132" s="71" t="str">
        <f ca="1">INDEX({"","_","-","="},IF(OR($D132 &gt;= Z$6, $E132 &lt; Y$6), 0, 1)+IF(OR($F132 &gt;= Z$6, $G132 &lt; Y$6), 0, 2)+1)</f>
        <v/>
      </c>
      <c r="Z132" s="71" t="str">
        <f ca="1">INDEX({"","_","-","="},IF(OR($D132 &gt;= AA$6, $E132 &lt; Z$6), 0, 1)+IF(OR($F132 &gt;= AA$6, $G132 &lt; Z$6), 0, 2)+1)</f>
        <v/>
      </c>
      <c r="AA132" s="71" t="str">
        <f ca="1">INDEX({"","_","-","="},IF(OR($D132 &gt;= AB$6, $E132 &lt; AA$6), 0, 1)+IF(OR($F132 &gt;= AB$6, $G132 &lt; AA$6), 0, 2)+1)</f>
        <v/>
      </c>
      <c r="AB132" s="71" t="str">
        <f ca="1">INDEX({"","_","-","="},IF(OR($D132 &gt;= AC$6, $E132 &lt; AB$6), 0, 1)+IF(OR($F132 &gt;= AC$6, $G132 &lt; AB$6), 0, 2)+1)</f>
        <v/>
      </c>
      <c r="AC132" s="71" t="str">
        <f ca="1">INDEX({"","_","-","="},IF(OR($D132 &gt;= AD$6, $E132 &lt; AC$6), 0, 1)+IF(OR($F132 &gt;= AD$6, $G132 &lt; AC$6), 0, 2)+1)</f>
        <v/>
      </c>
      <c r="AD132" s="71" t="str">
        <f ca="1">INDEX({"","_","-","="},IF(OR($D132 &gt;= AE$6, $E132 &lt; AD$6), 0, 1)+IF(OR($F132 &gt;= AE$6, $G132 &lt; AD$6), 0, 2)+1)</f>
        <v/>
      </c>
      <c r="AE132" s="71" t="str">
        <f ca="1">INDEX({"","_","-","="},IF(OR($D132 &gt;= AF$6, $E132 &lt; AE$6), 0, 1)+IF(OR($F132 &gt;= AF$6, $G132 &lt; AE$6), 0, 2)+1)</f>
        <v/>
      </c>
      <c r="AF132" s="71" t="str">
        <f ca="1">INDEX({"","_","-","="},IF(OR($D132 &gt;= AG$6, $E132 &lt; AF$6), 0, 1)+IF(OR($F132 &gt;= AG$6, $G132 &lt; AF$6), 0, 2)+1)</f>
        <v/>
      </c>
      <c r="AG132" s="71" t="str">
        <f ca="1">INDEX({"","_","-","="},IF(OR($D132 &gt;= AH$6, $E132 &lt; AG$6), 0, 1)+IF(OR($F132 &gt;= AH$6, $G132 &lt; AG$6), 0, 2)+1)</f>
        <v/>
      </c>
      <c r="AH132" s="71" t="str">
        <f ca="1">INDEX({"","_","-","="},IF(OR($D132 &gt;= AI$6, $E132 &lt; AH$6), 0, 1)+IF(OR($F132 &gt;= AI$6, $G132 &lt; AH$6), 0, 2)+1)</f>
        <v/>
      </c>
      <c r="AI132" s="71" t="str">
        <f ca="1">INDEX({"","_","-","="},IF(OR($D132 &gt;= AJ$6, $E132 &lt; AI$6), 0, 1)+IF(OR($F132 &gt;= AJ$6, $G132 &lt; AI$6), 0, 2)+1)</f>
        <v/>
      </c>
      <c r="AJ132" s="71" t="str">
        <f ca="1">INDEX({"","_","-","="},IF(OR($D132 &gt;= AK$6, $E132 &lt; AJ$6), 0, 1)+IF(OR($F132 &gt;= AK$6, $G132 &lt; AJ$6), 0, 2)+1)</f>
        <v/>
      </c>
      <c r="AK132" s="71" t="str">
        <f ca="1">INDEX({"","_","-","="},IF(OR($D132 &gt;= AL$6, $E132 &lt; AK$6), 0, 1)+IF(OR($F132 &gt;= AL$6, $G132 &lt; AK$6), 0, 2)+1)</f>
        <v/>
      </c>
      <c r="AL132" s="71" t="str">
        <f ca="1">INDEX({"","_","-","="},IF(OR($D132 &gt;= AM$6, $E132 &lt; AL$6), 0, 1)+IF(OR($F132 &gt;= AM$6, $G132 &lt; AL$6), 0, 2)+1)</f>
        <v/>
      </c>
      <c r="AM132" s="71" t="str">
        <f ca="1">INDEX({"","_","-","="},IF(OR($D132 &gt;= AN$6, $E132 &lt; AM$6), 0, 1)+IF(OR($F132 &gt;= AN$6, $G132 &lt; AM$6), 0, 2)+1)</f>
        <v/>
      </c>
      <c r="AN132" s="71" t="str">
        <f ca="1">INDEX({"","_","-","="},IF(OR($D132 &gt;= AO$6, $E132 &lt; AN$6), 0, 1)+IF(OR($F132 &gt;= AO$6, $G132 &lt; AN$6), 0, 2)+1)</f>
        <v/>
      </c>
      <c r="AO132" s="71" t="str">
        <f ca="1">INDEX({"","_","-","="},IF(OR($D132 &gt;= AP$6, $E132 &lt; AO$6), 0, 1)+IF(OR($F132 &gt;= AP$6, $G132 &lt; AO$6), 0, 2)+1)</f>
        <v/>
      </c>
      <c r="AP132" s="71" t="str">
        <f ca="1">INDEX({"","_","-","="},IF(OR($D132 &gt;= AQ$6, $E132 &lt; AP$6), 0, 1)+IF(OR($F132 &gt;= AQ$6, $G132 &lt; AP$6), 0, 2)+1)</f>
        <v/>
      </c>
      <c r="AQ132" s="71" t="str">
        <f ca="1">INDEX({"","_","-","="},IF(OR($D132 &gt;= AR$6, $E132 &lt; AQ$6), 0, 1)+IF(OR($F132 &gt;= AR$6, $G132 &lt; AQ$6), 0, 2)+1)</f>
        <v/>
      </c>
      <c r="AR132" s="71" t="str">
        <f ca="1">INDEX({"","_","-","="},IF(OR($D132 &gt;= AS$6, $E132 &lt; AR$6), 0, 1)+IF(OR($F132 &gt;= AS$6, $G132 &lt; AR$6), 0, 2)+1)</f>
        <v/>
      </c>
      <c r="AS132" s="71" t="str">
        <f ca="1">INDEX({"","_","-","="},IF(OR($D132 &gt;= AT$6, $E132 &lt; AS$6), 0, 1)+IF(OR($F132 &gt;= AT$6, $G132 &lt; AS$6), 0, 2)+1)</f>
        <v/>
      </c>
      <c r="AT132" s="71" t="str">
        <f ca="1">INDEX({"","_","-","="},IF(OR($D132 &gt;= AU$6, $E132 &lt; AT$6), 0, 1)+IF(OR($F132 &gt;= AU$6, $G132 &lt; AT$6), 0, 2)+1)</f>
        <v/>
      </c>
      <c r="AU132" s="71" t="str">
        <f ca="1">INDEX({"","_","-","="},IF(OR($D132 &gt;= AV$6, $E132 &lt; AU$6), 0, 1)+IF(OR($F132 &gt;= AV$6, $G132 &lt; AU$6), 0, 2)+1)</f>
        <v/>
      </c>
      <c r="AV132" s="71" t="str">
        <f ca="1">INDEX({"","_","-","="},IF(OR($D132 &gt;= AW$6, $E132 &lt; AV$6), 0, 1)+IF(OR($F132 &gt;= AW$6, $G132 &lt; AV$6), 0, 2)+1)</f>
        <v/>
      </c>
      <c r="AW132" s="71" t="str">
        <f ca="1">INDEX({"","_","-","="},IF(OR($D132 &gt;= AX$6, $E132 &lt; AW$6), 0, 1)+IF(OR($F132 &gt;= AX$6, $G132 &lt; AW$6), 0, 2)+1)</f>
        <v/>
      </c>
      <c r="AX132" s="71" t="str">
        <f ca="1">INDEX({"","_","-","="},IF(OR($D132 &gt;= AY$6, $E132 &lt; AX$6), 0, 1)+IF(OR($F132 &gt;= AY$6, $G132 &lt; AX$6), 0, 2)+1)</f>
        <v/>
      </c>
      <c r="AY132" s="71" t="str">
        <f ca="1">INDEX({"","_","-","="},IF(OR($D132 &gt;= AZ$6, $E132 &lt; AY$6), 0, 1)+IF(OR($F132 &gt;= AZ$6, $G132 &lt; AY$6), 0, 2)+1)</f>
        <v/>
      </c>
      <c r="AZ132" s="71" t="str">
        <f ca="1">INDEX({"","_","-","="},IF(OR($D132 &gt;= BA$6, $E132 &lt; AZ$6), 0, 1)+IF(OR($F132 &gt;= BA$6, $G132 &lt; AZ$6), 0, 2)+1)</f>
        <v/>
      </c>
      <c r="BA132" s="71" t="str">
        <f ca="1">INDEX({"","_","-","="},IF(OR($D132 &gt;= BB$6, $E132 &lt; BA$6), 0, 1)+IF(OR($F132 &gt;= BB$6, $G132 &lt; BA$6), 0, 2)+1)</f>
        <v/>
      </c>
      <c r="BB132" s="71" t="str">
        <f ca="1">INDEX({"","_","-","="},IF(OR($D132 &gt;= BC$6, $E132 &lt; BB$6), 0, 1)+IF(OR($F132 &gt;= BC$6, $G132 &lt; BB$6), 0, 2)+1)</f>
        <v/>
      </c>
      <c r="BC132" s="71" t="str">
        <f ca="1">INDEX({"","_","-","="},IF(OR($D132 &gt;= BD$6, $E132 &lt; BC$6), 0, 1)+IF(OR($F132 &gt;= BD$6, $G132 &lt; BC$6), 0, 2)+1)</f>
        <v/>
      </c>
      <c r="BD132" s="71" t="str">
        <f ca="1">INDEX({"","_","-","="},IF(OR($D132 &gt;= BE$6, $E132 &lt; BD$6), 0, 1)+IF(OR($F132 &gt;= BE$6, $G132 &lt; BD$6), 0, 2)+1)</f>
        <v/>
      </c>
      <c r="BE132" s="71" t="str">
        <f ca="1">INDEX({"","_","-","="},IF(OR($D132 &gt;= BF$6, $E132 &lt; BE$6), 0, 1)+IF(OR($F132 &gt;= BF$6, $G132 &lt; BE$6), 0, 2)+1)</f>
        <v/>
      </c>
      <c r="BF132" s="71" t="str">
        <f ca="1">INDEX({"","_","-","="},IF(OR($D132 &gt;= BG$6, $E132 &lt; BF$6), 0, 1)+IF(OR($F132 &gt;= BG$6, $G132 &lt; BF$6), 0, 2)+1)</f>
        <v/>
      </c>
      <c r="BG132" s="71" t="str">
        <f ca="1">INDEX({"","_","-","="},IF(OR($D132 &gt;= BH$6, $E132 &lt; BG$6), 0, 1)+IF(OR($F132 &gt;= BH$6, $G132 &lt; BG$6), 0, 2)+1)</f>
        <v/>
      </c>
      <c r="BH132" s="71" t="str">
        <f ca="1">INDEX({"","_","-","="},IF(OR($D132 &gt;= BI$6, $E132 &lt; BH$6), 0, 1)+IF(OR($F132 &gt;= BI$6, $G132 &lt; BH$6), 0, 2)+1)</f>
        <v/>
      </c>
      <c r="BI132" s="71" t="str">
        <f ca="1">INDEX({"","_","-","="},IF(OR($D132 &gt;= BJ$6, $E132 &lt; BI$6), 0, 1)+IF(OR($F132 &gt;= BJ$6, $G132 &lt; BI$6), 0, 2)+1)</f>
        <v/>
      </c>
      <c r="BJ132" s="71" t="str">
        <f ca="1">INDEX({"","_","-","="},IF(OR($D132 &gt;= BK$6, $E132 &lt; BJ$6), 0, 1)+IF(OR($F132 &gt;= BK$6, $G132 &lt; BJ$6), 0, 2)+1)</f>
        <v/>
      </c>
      <c r="BK132" s="71" t="str">
        <f ca="1">INDEX({"","_","-","="},IF(OR($D132 &gt;= BL$6, $E132 &lt; BK$6), 0, 1)+IF(OR($F132 &gt;= BL$6, $G132 &lt; BK$6), 0, 2)+1)</f>
        <v/>
      </c>
      <c r="BL132" s="71" t="str">
        <f ca="1">INDEX({"","_","-","="},IF(OR($D132 &gt;= BM$6, $E132 &lt; BL$6), 0, 1)+IF(OR($F132 &gt;= BM$6, $G132 &lt; BL$6), 0, 2)+1)</f>
        <v/>
      </c>
      <c r="BM132" s="71" t="str">
        <f ca="1">INDEX({"","_","-","="},IF(OR($D132 &gt;= BN$6, $E132 &lt; BM$6), 0, 1)+IF(OR($F132 &gt;= BN$6, $G132 &lt; BM$6), 0, 2)+1)</f>
        <v/>
      </c>
      <c r="BN132" s="71" t="str">
        <f ca="1">INDEX({"","_","-","="},IF(OR($D132 &gt;= BO$6, $E132 &lt; BN$6), 0, 1)+IF(OR($F132 &gt;= BO$6, $G132 &lt; BN$6), 0, 2)+1)</f>
        <v/>
      </c>
      <c r="BO132" s="71" t="str">
        <f ca="1">INDEX({"","_","-","="},IF(OR($D132 &gt;= BP$6, $E132 &lt; BO$6), 0, 1)+IF(OR($F132 &gt;= BP$6, $G132 &lt; BO$6), 0, 2)+1)</f>
        <v/>
      </c>
      <c r="BP132" s="71" t="str">
        <f ca="1">INDEX({"","_","-","="},IF(OR($D132 &gt;= BQ$6, $E132 &lt; BP$6), 0, 1)+IF(OR($F132 &gt;= BQ$6, $G132 &lt; BP$6), 0, 2)+1)</f>
        <v/>
      </c>
      <c r="BQ132" s="71" t="str">
        <f ca="1">INDEX({"","_","-","="},IF(OR($D132 &gt;= BR$6, $E132 &lt; BQ$6), 0, 1)+IF(OR($F132 &gt;= BR$6, $G132 &lt; BQ$6), 0, 2)+1)</f>
        <v/>
      </c>
      <c r="BR132" s="71" t="str">
        <f ca="1">INDEX({"","_","-","="},IF(OR($D132 &gt;= BS$6, $E132 &lt; BR$6), 0, 1)+IF(OR($F132 &gt;= BS$6, $G132 &lt; BR$6), 0, 2)+1)</f>
        <v/>
      </c>
      <c r="BS132" s="71" t="str">
        <f ca="1">INDEX({"","_","-","="},IF(OR($D132 &gt;= BT$6, $E132 &lt; BS$6), 0, 1)+IF(OR($F132 &gt;= BT$6, $G132 &lt; BS$6), 0, 2)+1)</f>
        <v/>
      </c>
      <c r="BT132" s="71" t="str">
        <f ca="1">INDEX({"","_","-","="},IF(OR($D132 &gt;= BU$6, $E132 &lt; BT$6), 0, 1)+IF(OR($F132 &gt;= BU$6, $G132 &lt; BT$6), 0, 2)+1)</f>
        <v/>
      </c>
      <c r="BU132" s="71" t="str">
        <f ca="1">INDEX({"","_","-","="},IF(OR($D132 &gt;= BV$6, $E132 &lt; BU$6), 0, 1)+IF(OR($F132 &gt;= BV$6, $G132 &lt; BU$6), 0, 2)+1)</f>
        <v/>
      </c>
      <c r="BV132" s="71" t="str">
        <f ca="1">INDEX({"","_","-","="},IF(OR($D132 &gt;= BW$6, $E132 &lt; BV$6), 0, 1)+IF(OR($F132 &gt;= BW$6, $G132 &lt; BV$6), 0, 2)+1)</f>
        <v/>
      </c>
      <c r="BW132" s="71" t="str">
        <f ca="1">INDEX({"","_","-","="},IF(OR($D132 &gt;= BX$6, $E132 &lt; BW$6), 0, 1)+IF(OR($F132 &gt;= BX$6, $G132 &lt; BW$6), 0, 2)+1)</f>
        <v/>
      </c>
      <c r="BX132" s="71" t="str">
        <f ca="1">INDEX({"","_","-","="},IF(OR($D132 &gt;= BY$6, $E132 &lt; BX$6), 0, 1)+IF(OR($F132 &gt;= BY$6, $G132 &lt; BX$6), 0, 2)+1)</f>
        <v/>
      </c>
      <c r="BY132" s="71" t="str">
        <f ca="1">INDEX({"","_","-","="},IF(OR($D132 &gt;= BZ$6, $E132 &lt; BY$6), 0, 1)+IF(OR($F132 &gt;= BZ$6, $G132 &lt; BY$6), 0, 2)+1)</f>
        <v/>
      </c>
      <c r="BZ132" s="71" t="str">
        <f ca="1">INDEX({"","_","-","="},IF(OR($D132 &gt;= CA$6, $E132 &lt; BZ$6), 0, 1)+IF(OR($F132 &gt;= CA$6, $G132 &lt; BZ$6), 0, 2)+1)</f>
        <v/>
      </c>
      <c r="CA132" s="71" t="str">
        <f ca="1">INDEX({"","_","-","="},IF(OR($D132 &gt;= CB$6, $E132 &lt; CA$6), 0, 1)+IF(OR($F132 &gt;= CB$6, $G132 &lt; CA$6), 0, 2)+1)</f>
        <v/>
      </c>
      <c r="CB132" s="71" t="str">
        <f ca="1">INDEX({"","_","-","="},IF(OR($D132 &gt;= CC$6, $E132 &lt; CB$6), 0, 1)+IF(OR($F132 &gt;= CC$6, $G132 &lt; CB$6), 0, 2)+1)</f>
        <v/>
      </c>
      <c r="CC132" s="71" t="str">
        <f ca="1">INDEX({"","_","-","="},IF(OR($D132 &gt;= CD$6, $E132 &lt; CC$6), 0, 1)+IF(OR($F132 &gt;= CD$6, $G132 &lt; CC$6), 0, 2)+1)</f>
        <v/>
      </c>
      <c r="CD132" s="71" t="str">
        <f ca="1">INDEX({"","_","-","="},IF(OR($D132 &gt;= CE$6, $E132 &lt; CD$6), 0, 1)+IF(OR($F132 &gt;= CE$6, $G132 &lt; CD$6), 0, 2)+1)</f>
        <v/>
      </c>
    </row>
    <row r="133" spans="1:82">
      <c r="A133" s="8" t="str">
        <f ca="1">IF('临-进度'!N128,'临-进度'!$A128,"")</f>
        <v/>
      </c>
      <c r="B133" s="8" t="str">
        <f ca="1">IF('临-进度'!N128,'临-进度'!$B128,"")</f>
        <v/>
      </c>
      <c r="C133" s="8" t="str">
        <f ca="1">IF('临-进度'!N128,'临-进度'!$F128,"")</f>
        <v/>
      </c>
      <c r="D133" s="42" t="str">
        <f ca="1">IF('临-进度'!$N128,'临-进度'!$J128,"")</f>
        <v/>
      </c>
      <c r="E133" s="42" t="str">
        <f ca="1">IF('临-进度'!$N128,'临-进度'!$AF128,"")</f>
        <v/>
      </c>
      <c r="F133" s="42" t="str">
        <f ca="1">IF('临-进度'!$N128,'临-进度'!$K128,"")</f>
        <v/>
      </c>
      <c r="G133" s="76" t="str">
        <f ca="1">IF('临-进度'!$N128,'临-进度'!$AG128,"")</f>
        <v/>
      </c>
      <c r="H133" s="71" t="str">
        <f ca="1">INDEX({"","_","-","="},IF(OR($D133 &gt;= I$6, $E133 &lt; H$6), 0, 1)+IF(OR($F133 &gt;= I$6, $G133 &lt; H$6), 0, 2)+1)</f>
        <v/>
      </c>
      <c r="I133" s="71" t="str">
        <f ca="1">INDEX({"","_","-","="},IF(OR($D133 &gt;= J$6, $E133 &lt; I$6), 0, 1)+IF(OR($F133 &gt;= J$6, $G133 &lt; I$6), 0, 2)+1)</f>
        <v/>
      </c>
      <c r="J133" s="71" t="str">
        <f ca="1">INDEX({"","_","-","="},IF(OR($D133 &gt;= K$6, $E133 &lt; J$6), 0, 1)+IF(OR($F133 &gt;= K$6, $G133 &lt; J$6), 0, 2)+1)</f>
        <v/>
      </c>
      <c r="K133" s="71" t="str">
        <f ca="1">INDEX({"","_","-","="},IF(OR($D133 &gt;= L$6, $E133 &lt; K$6), 0, 1)+IF(OR($F133 &gt;= L$6, $G133 &lt; K$6), 0, 2)+1)</f>
        <v/>
      </c>
      <c r="L133" s="71" t="str">
        <f ca="1">INDEX({"","_","-","="},IF(OR($D133 &gt;= M$6, $E133 &lt; L$6), 0, 1)+IF(OR($F133 &gt;= M$6, $G133 &lt; L$6), 0, 2)+1)</f>
        <v/>
      </c>
      <c r="M133" s="71" t="str">
        <f ca="1">INDEX({"","_","-","="},IF(OR($D133 &gt;= N$6, $E133 &lt; M$6), 0, 1)+IF(OR($F133 &gt;= N$6, $G133 &lt; M$6), 0, 2)+1)</f>
        <v/>
      </c>
      <c r="N133" s="71" t="str">
        <f ca="1">INDEX({"","_","-","="},IF(OR($D133 &gt;= O$6, $E133 &lt; N$6), 0, 1)+IF(OR($F133 &gt;= O$6, $G133 &lt; N$6), 0, 2)+1)</f>
        <v/>
      </c>
      <c r="O133" s="71" t="str">
        <f ca="1">INDEX({"","_","-","="},IF(OR($D133 &gt;= P$6, $E133 &lt; O$6), 0, 1)+IF(OR($F133 &gt;= P$6, $G133 &lt; O$6), 0, 2)+1)</f>
        <v/>
      </c>
      <c r="P133" s="71" t="str">
        <f ca="1">INDEX({"","_","-","="},IF(OR($D133 &gt;= Q$6, $E133 &lt; P$6), 0, 1)+IF(OR($F133 &gt;= Q$6, $G133 &lt; P$6), 0, 2)+1)</f>
        <v/>
      </c>
      <c r="Q133" s="71" t="str">
        <f ca="1">INDEX({"","_","-","="},IF(OR($D133 &gt;= R$6, $E133 &lt; Q$6), 0, 1)+IF(OR($F133 &gt;= R$6, $G133 &lt; Q$6), 0, 2)+1)</f>
        <v/>
      </c>
      <c r="R133" s="71" t="str">
        <f ca="1">INDEX({"","_","-","="},IF(OR($D133 &gt;= S$6, $E133 &lt; R$6), 0, 1)+IF(OR($F133 &gt;= S$6, $G133 &lt; R$6), 0, 2)+1)</f>
        <v/>
      </c>
      <c r="S133" s="71" t="str">
        <f ca="1">INDEX({"","_","-","="},IF(OR($D133 &gt;= T$6, $E133 &lt; S$6), 0, 1)+IF(OR($F133 &gt;= T$6, $G133 &lt; S$6), 0, 2)+1)</f>
        <v/>
      </c>
      <c r="T133" s="71" t="str">
        <f ca="1">INDEX({"","_","-","="},IF(OR($D133 &gt;= U$6, $E133 &lt; T$6), 0, 1)+IF(OR($F133 &gt;= U$6, $G133 &lt; T$6), 0, 2)+1)</f>
        <v/>
      </c>
      <c r="U133" s="71" t="str">
        <f ca="1">INDEX({"","_","-","="},IF(OR($D133 &gt;= V$6, $E133 &lt; U$6), 0, 1)+IF(OR($F133 &gt;= V$6, $G133 &lt; U$6), 0, 2)+1)</f>
        <v/>
      </c>
      <c r="V133" s="71" t="str">
        <f ca="1">INDEX({"","_","-","="},IF(OR($D133 &gt;= W$6, $E133 &lt; V$6), 0, 1)+IF(OR($F133 &gt;= W$6, $G133 &lt; V$6), 0, 2)+1)</f>
        <v/>
      </c>
      <c r="W133" s="71" t="str">
        <f ca="1">INDEX({"","_","-","="},IF(OR($D133 &gt;= X$6, $E133 &lt; W$6), 0, 1)+IF(OR($F133 &gt;= X$6, $G133 &lt; W$6), 0, 2)+1)</f>
        <v/>
      </c>
      <c r="X133" s="71" t="str">
        <f ca="1">INDEX({"","_","-","="},IF(OR($D133 &gt;= Y$6, $E133 &lt; X$6), 0, 1)+IF(OR($F133 &gt;= Y$6, $G133 &lt; X$6), 0, 2)+1)</f>
        <v/>
      </c>
      <c r="Y133" s="71" t="str">
        <f ca="1">INDEX({"","_","-","="},IF(OR($D133 &gt;= Z$6, $E133 &lt; Y$6), 0, 1)+IF(OR($F133 &gt;= Z$6, $G133 &lt; Y$6), 0, 2)+1)</f>
        <v/>
      </c>
      <c r="Z133" s="71" t="str">
        <f ca="1">INDEX({"","_","-","="},IF(OR($D133 &gt;= AA$6, $E133 &lt; Z$6), 0, 1)+IF(OR($F133 &gt;= AA$6, $G133 &lt; Z$6), 0, 2)+1)</f>
        <v/>
      </c>
      <c r="AA133" s="71" t="str">
        <f ca="1">INDEX({"","_","-","="},IF(OR($D133 &gt;= AB$6, $E133 &lt; AA$6), 0, 1)+IF(OR($F133 &gt;= AB$6, $G133 &lt; AA$6), 0, 2)+1)</f>
        <v/>
      </c>
      <c r="AB133" s="71" t="str">
        <f ca="1">INDEX({"","_","-","="},IF(OR($D133 &gt;= AC$6, $E133 &lt; AB$6), 0, 1)+IF(OR($F133 &gt;= AC$6, $G133 &lt; AB$6), 0, 2)+1)</f>
        <v/>
      </c>
      <c r="AC133" s="71" t="str">
        <f ca="1">INDEX({"","_","-","="},IF(OR($D133 &gt;= AD$6, $E133 &lt; AC$6), 0, 1)+IF(OR($F133 &gt;= AD$6, $G133 &lt; AC$6), 0, 2)+1)</f>
        <v/>
      </c>
      <c r="AD133" s="71" t="str">
        <f ca="1">INDEX({"","_","-","="},IF(OR($D133 &gt;= AE$6, $E133 &lt; AD$6), 0, 1)+IF(OR($F133 &gt;= AE$6, $G133 &lt; AD$6), 0, 2)+1)</f>
        <v/>
      </c>
      <c r="AE133" s="71" t="str">
        <f ca="1">INDEX({"","_","-","="},IF(OR($D133 &gt;= AF$6, $E133 &lt; AE$6), 0, 1)+IF(OR($F133 &gt;= AF$6, $G133 &lt; AE$6), 0, 2)+1)</f>
        <v/>
      </c>
      <c r="AF133" s="71" t="str">
        <f ca="1">INDEX({"","_","-","="},IF(OR($D133 &gt;= AG$6, $E133 &lt; AF$6), 0, 1)+IF(OR($F133 &gt;= AG$6, $G133 &lt; AF$6), 0, 2)+1)</f>
        <v/>
      </c>
      <c r="AG133" s="71" t="str">
        <f ca="1">INDEX({"","_","-","="},IF(OR($D133 &gt;= AH$6, $E133 &lt; AG$6), 0, 1)+IF(OR($F133 &gt;= AH$6, $G133 &lt; AG$6), 0, 2)+1)</f>
        <v/>
      </c>
      <c r="AH133" s="71" t="str">
        <f ca="1">INDEX({"","_","-","="},IF(OR($D133 &gt;= AI$6, $E133 &lt; AH$6), 0, 1)+IF(OR($F133 &gt;= AI$6, $G133 &lt; AH$6), 0, 2)+1)</f>
        <v/>
      </c>
      <c r="AI133" s="71" t="str">
        <f ca="1">INDEX({"","_","-","="},IF(OR($D133 &gt;= AJ$6, $E133 &lt; AI$6), 0, 1)+IF(OR($F133 &gt;= AJ$6, $G133 &lt; AI$6), 0, 2)+1)</f>
        <v/>
      </c>
      <c r="AJ133" s="71" t="str">
        <f ca="1">INDEX({"","_","-","="},IF(OR($D133 &gt;= AK$6, $E133 &lt; AJ$6), 0, 1)+IF(OR($F133 &gt;= AK$6, $G133 &lt; AJ$6), 0, 2)+1)</f>
        <v/>
      </c>
      <c r="AK133" s="71" t="str">
        <f ca="1">INDEX({"","_","-","="},IF(OR($D133 &gt;= AL$6, $E133 &lt; AK$6), 0, 1)+IF(OR($F133 &gt;= AL$6, $G133 &lt; AK$6), 0, 2)+1)</f>
        <v/>
      </c>
      <c r="AL133" s="71" t="str">
        <f ca="1">INDEX({"","_","-","="},IF(OR($D133 &gt;= AM$6, $E133 &lt; AL$6), 0, 1)+IF(OR($F133 &gt;= AM$6, $G133 &lt; AL$6), 0, 2)+1)</f>
        <v/>
      </c>
      <c r="AM133" s="71" t="str">
        <f ca="1">INDEX({"","_","-","="},IF(OR($D133 &gt;= AN$6, $E133 &lt; AM$6), 0, 1)+IF(OR($F133 &gt;= AN$6, $G133 &lt; AM$6), 0, 2)+1)</f>
        <v/>
      </c>
      <c r="AN133" s="71" t="str">
        <f ca="1">INDEX({"","_","-","="},IF(OR($D133 &gt;= AO$6, $E133 &lt; AN$6), 0, 1)+IF(OR($F133 &gt;= AO$6, $G133 &lt; AN$6), 0, 2)+1)</f>
        <v/>
      </c>
      <c r="AO133" s="71" t="str">
        <f ca="1">INDEX({"","_","-","="},IF(OR($D133 &gt;= AP$6, $E133 &lt; AO$6), 0, 1)+IF(OR($F133 &gt;= AP$6, $G133 &lt; AO$6), 0, 2)+1)</f>
        <v/>
      </c>
      <c r="AP133" s="71" t="str">
        <f ca="1">INDEX({"","_","-","="},IF(OR($D133 &gt;= AQ$6, $E133 &lt; AP$6), 0, 1)+IF(OR($F133 &gt;= AQ$6, $G133 &lt; AP$6), 0, 2)+1)</f>
        <v/>
      </c>
      <c r="AQ133" s="71" t="str">
        <f ca="1">INDEX({"","_","-","="},IF(OR($D133 &gt;= AR$6, $E133 &lt; AQ$6), 0, 1)+IF(OR($F133 &gt;= AR$6, $G133 &lt; AQ$6), 0, 2)+1)</f>
        <v/>
      </c>
      <c r="AR133" s="71" t="str">
        <f ca="1">INDEX({"","_","-","="},IF(OR($D133 &gt;= AS$6, $E133 &lt; AR$6), 0, 1)+IF(OR($F133 &gt;= AS$6, $G133 &lt; AR$6), 0, 2)+1)</f>
        <v/>
      </c>
      <c r="AS133" s="71" t="str">
        <f ca="1">INDEX({"","_","-","="},IF(OR($D133 &gt;= AT$6, $E133 &lt; AS$6), 0, 1)+IF(OR($F133 &gt;= AT$6, $G133 &lt; AS$6), 0, 2)+1)</f>
        <v/>
      </c>
      <c r="AT133" s="71" t="str">
        <f ca="1">INDEX({"","_","-","="},IF(OR($D133 &gt;= AU$6, $E133 &lt; AT$6), 0, 1)+IF(OR($F133 &gt;= AU$6, $G133 &lt; AT$6), 0, 2)+1)</f>
        <v/>
      </c>
      <c r="AU133" s="71" t="str">
        <f ca="1">INDEX({"","_","-","="},IF(OR($D133 &gt;= AV$6, $E133 &lt; AU$6), 0, 1)+IF(OR($F133 &gt;= AV$6, $G133 &lt; AU$6), 0, 2)+1)</f>
        <v/>
      </c>
      <c r="AV133" s="71" t="str">
        <f ca="1">INDEX({"","_","-","="},IF(OR($D133 &gt;= AW$6, $E133 &lt; AV$6), 0, 1)+IF(OR($F133 &gt;= AW$6, $G133 &lt; AV$6), 0, 2)+1)</f>
        <v/>
      </c>
      <c r="AW133" s="71" t="str">
        <f ca="1">INDEX({"","_","-","="},IF(OR($D133 &gt;= AX$6, $E133 &lt; AW$6), 0, 1)+IF(OR($F133 &gt;= AX$6, $G133 &lt; AW$6), 0, 2)+1)</f>
        <v/>
      </c>
      <c r="AX133" s="71" t="str">
        <f ca="1">INDEX({"","_","-","="},IF(OR($D133 &gt;= AY$6, $E133 &lt; AX$6), 0, 1)+IF(OR($F133 &gt;= AY$6, $G133 &lt; AX$6), 0, 2)+1)</f>
        <v/>
      </c>
      <c r="AY133" s="71" t="str">
        <f ca="1">INDEX({"","_","-","="},IF(OR($D133 &gt;= AZ$6, $E133 &lt; AY$6), 0, 1)+IF(OR($F133 &gt;= AZ$6, $G133 &lt; AY$6), 0, 2)+1)</f>
        <v/>
      </c>
      <c r="AZ133" s="71" t="str">
        <f ca="1">INDEX({"","_","-","="},IF(OR($D133 &gt;= BA$6, $E133 &lt; AZ$6), 0, 1)+IF(OR($F133 &gt;= BA$6, $G133 &lt; AZ$6), 0, 2)+1)</f>
        <v/>
      </c>
      <c r="BA133" s="71" t="str">
        <f ca="1">INDEX({"","_","-","="},IF(OR($D133 &gt;= BB$6, $E133 &lt; BA$6), 0, 1)+IF(OR($F133 &gt;= BB$6, $G133 &lt; BA$6), 0, 2)+1)</f>
        <v/>
      </c>
      <c r="BB133" s="71" t="str">
        <f ca="1">INDEX({"","_","-","="},IF(OR($D133 &gt;= BC$6, $E133 &lt; BB$6), 0, 1)+IF(OR($F133 &gt;= BC$6, $G133 &lt; BB$6), 0, 2)+1)</f>
        <v/>
      </c>
      <c r="BC133" s="71" t="str">
        <f ca="1">INDEX({"","_","-","="},IF(OR($D133 &gt;= BD$6, $E133 &lt; BC$6), 0, 1)+IF(OR($F133 &gt;= BD$6, $G133 &lt; BC$6), 0, 2)+1)</f>
        <v/>
      </c>
      <c r="BD133" s="71" t="str">
        <f ca="1">INDEX({"","_","-","="},IF(OR($D133 &gt;= BE$6, $E133 &lt; BD$6), 0, 1)+IF(OR($F133 &gt;= BE$6, $G133 &lt; BD$6), 0, 2)+1)</f>
        <v/>
      </c>
      <c r="BE133" s="71" t="str">
        <f ca="1">INDEX({"","_","-","="},IF(OR($D133 &gt;= BF$6, $E133 &lt; BE$6), 0, 1)+IF(OR($F133 &gt;= BF$6, $G133 &lt; BE$6), 0, 2)+1)</f>
        <v/>
      </c>
      <c r="BF133" s="71" t="str">
        <f ca="1">INDEX({"","_","-","="},IF(OR($D133 &gt;= BG$6, $E133 &lt; BF$6), 0, 1)+IF(OR($F133 &gt;= BG$6, $G133 &lt; BF$6), 0, 2)+1)</f>
        <v/>
      </c>
      <c r="BG133" s="71" t="str">
        <f ca="1">INDEX({"","_","-","="},IF(OR($D133 &gt;= BH$6, $E133 &lt; BG$6), 0, 1)+IF(OR($F133 &gt;= BH$6, $G133 &lt; BG$6), 0, 2)+1)</f>
        <v/>
      </c>
      <c r="BH133" s="71" t="str">
        <f ca="1">INDEX({"","_","-","="},IF(OR($D133 &gt;= BI$6, $E133 &lt; BH$6), 0, 1)+IF(OR($F133 &gt;= BI$6, $G133 &lt; BH$6), 0, 2)+1)</f>
        <v/>
      </c>
      <c r="BI133" s="71" t="str">
        <f ca="1">INDEX({"","_","-","="},IF(OR($D133 &gt;= BJ$6, $E133 &lt; BI$6), 0, 1)+IF(OR($F133 &gt;= BJ$6, $G133 &lt; BI$6), 0, 2)+1)</f>
        <v/>
      </c>
      <c r="BJ133" s="71" t="str">
        <f ca="1">INDEX({"","_","-","="},IF(OR($D133 &gt;= BK$6, $E133 &lt; BJ$6), 0, 1)+IF(OR($F133 &gt;= BK$6, $G133 &lt; BJ$6), 0, 2)+1)</f>
        <v/>
      </c>
      <c r="BK133" s="71" t="str">
        <f ca="1">INDEX({"","_","-","="},IF(OR($D133 &gt;= BL$6, $E133 &lt; BK$6), 0, 1)+IF(OR($F133 &gt;= BL$6, $G133 &lt; BK$6), 0, 2)+1)</f>
        <v/>
      </c>
      <c r="BL133" s="71" t="str">
        <f ca="1">INDEX({"","_","-","="},IF(OR($D133 &gt;= BM$6, $E133 &lt; BL$6), 0, 1)+IF(OR($F133 &gt;= BM$6, $G133 &lt; BL$6), 0, 2)+1)</f>
        <v/>
      </c>
      <c r="BM133" s="71" t="str">
        <f ca="1">INDEX({"","_","-","="},IF(OR($D133 &gt;= BN$6, $E133 &lt; BM$6), 0, 1)+IF(OR($F133 &gt;= BN$6, $G133 &lt; BM$6), 0, 2)+1)</f>
        <v/>
      </c>
      <c r="BN133" s="71" t="str">
        <f ca="1">INDEX({"","_","-","="},IF(OR($D133 &gt;= BO$6, $E133 &lt; BN$6), 0, 1)+IF(OR($F133 &gt;= BO$6, $G133 &lt; BN$6), 0, 2)+1)</f>
        <v/>
      </c>
      <c r="BO133" s="71" t="str">
        <f ca="1">INDEX({"","_","-","="},IF(OR($D133 &gt;= BP$6, $E133 &lt; BO$6), 0, 1)+IF(OR($F133 &gt;= BP$6, $G133 &lt; BO$6), 0, 2)+1)</f>
        <v/>
      </c>
      <c r="BP133" s="71" t="str">
        <f ca="1">INDEX({"","_","-","="},IF(OR($D133 &gt;= BQ$6, $E133 &lt; BP$6), 0, 1)+IF(OR($F133 &gt;= BQ$6, $G133 &lt; BP$6), 0, 2)+1)</f>
        <v/>
      </c>
      <c r="BQ133" s="71" t="str">
        <f ca="1">INDEX({"","_","-","="},IF(OR($D133 &gt;= BR$6, $E133 &lt; BQ$6), 0, 1)+IF(OR($F133 &gt;= BR$6, $G133 &lt; BQ$6), 0, 2)+1)</f>
        <v/>
      </c>
      <c r="BR133" s="71" t="str">
        <f ca="1">INDEX({"","_","-","="},IF(OR($D133 &gt;= BS$6, $E133 &lt; BR$6), 0, 1)+IF(OR($F133 &gt;= BS$6, $G133 &lt; BR$6), 0, 2)+1)</f>
        <v/>
      </c>
      <c r="BS133" s="71" t="str">
        <f ca="1">INDEX({"","_","-","="},IF(OR($D133 &gt;= BT$6, $E133 &lt; BS$6), 0, 1)+IF(OR($F133 &gt;= BT$6, $G133 &lt; BS$6), 0, 2)+1)</f>
        <v/>
      </c>
      <c r="BT133" s="71" t="str">
        <f ca="1">INDEX({"","_","-","="},IF(OR($D133 &gt;= BU$6, $E133 &lt; BT$6), 0, 1)+IF(OR($F133 &gt;= BU$6, $G133 &lt; BT$6), 0, 2)+1)</f>
        <v/>
      </c>
      <c r="BU133" s="71" t="str">
        <f ca="1">INDEX({"","_","-","="},IF(OR($D133 &gt;= BV$6, $E133 &lt; BU$6), 0, 1)+IF(OR($F133 &gt;= BV$6, $G133 &lt; BU$6), 0, 2)+1)</f>
        <v/>
      </c>
      <c r="BV133" s="71" t="str">
        <f ca="1">INDEX({"","_","-","="},IF(OR($D133 &gt;= BW$6, $E133 &lt; BV$6), 0, 1)+IF(OR($F133 &gt;= BW$6, $G133 &lt; BV$6), 0, 2)+1)</f>
        <v/>
      </c>
      <c r="BW133" s="71" t="str">
        <f ca="1">INDEX({"","_","-","="},IF(OR($D133 &gt;= BX$6, $E133 &lt; BW$6), 0, 1)+IF(OR($F133 &gt;= BX$6, $G133 &lt; BW$6), 0, 2)+1)</f>
        <v/>
      </c>
      <c r="BX133" s="71" t="str">
        <f ca="1">INDEX({"","_","-","="},IF(OR($D133 &gt;= BY$6, $E133 &lt; BX$6), 0, 1)+IF(OR($F133 &gt;= BY$6, $G133 &lt; BX$6), 0, 2)+1)</f>
        <v/>
      </c>
      <c r="BY133" s="71" t="str">
        <f ca="1">INDEX({"","_","-","="},IF(OR($D133 &gt;= BZ$6, $E133 &lt; BY$6), 0, 1)+IF(OR($F133 &gt;= BZ$6, $G133 &lt; BY$6), 0, 2)+1)</f>
        <v/>
      </c>
      <c r="BZ133" s="71" t="str">
        <f ca="1">INDEX({"","_","-","="},IF(OR($D133 &gt;= CA$6, $E133 &lt; BZ$6), 0, 1)+IF(OR($F133 &gt;= CA$6, $G133 &lt; BZ$6), 0, 2)+1)</f>
        <v/>
      </c>
      <c r="CA133" s="71" t="str">
        <f ca="1">INDEX({"","_","-","="},IF(OR($D133 &gt;= CB$6, $E133 &lt; CA$6), 0, 1)+IF(OR($F133 &gt;= CB$6, $G133 &lt; CA$6), 0, 2)+1)</f>
        <v/>
      </c>
      <c r="CB133" s="71" t="str">
        <f ca="1">INDEX({"","_","-","="},IF(OR($D133 &gt;= CC$6, $E133 &lt; CB$6), 0, 1)+IF(OR($F133 &gt;= CC$6, $G133 &lt; CB$6), 0, 2)+1)</f>
        <v/>
      </c>
      <c r="CC133" s="71" t="str">
        <f ca="1">INDEX({"","_","-","="},IF(OR($D133 &gt;= CD$6, $E133 &lt; CC$6), 0, 1)+IF(OR($F133 &gt;= CD$6, $G133 &lt; CC$6), 0, 2)+1)</f>
        <v/>
      </c>
      <c r="CD133" s="71" t="str">
        <f ca="1">INDEX({"","_","-","="},IF(OR($D133 &gt;= CE$6, $E133 &lt; CD$6), 0, 1)+IF(OR($F133 &gt;= CE$6, $G133 &lt; CD$6), 0, 2)+1)</f>
        <v/>
      </c>
    </row>
    <row r="134" spans="1:82">
      <c r="A134" s="8" t="str">
        <f ca="1">IF('临-进度'!N129,'临-进度'!$A129,"")</f>
        <v/>
      </c>
      <c r="B134" s="8" t="str">
        <f ca="1">IF('临-进度'!N129,'临-进度'!$B129,"")</f>
        <v/>
      </c>
      <c r="C134" s="8" t="str">
        <f ca="1">IF('临-进度'!N129,'临-进度'!$F129,"")</f>
        <v/>
      </c>
      <c r="D134" s="42" t="str">
        <f ca="1">IF('临-进度'!$N129,'临-进度'!$J129,"")</f>
        <v/>
      </c>
      <c r="E134" s="42" t="str">
        <f ca="1">IF('临-进度'!$N129,'临-进度'!$AF129,"")</f>
        <v/>
      </c>
      <c r="F134" s="42" t="str">
        <f ca="1">IF('临-进度'!$N129,'临-进度'!$K129,"")</f>
        <v/>
      </c>
      <c r="G134" s="76" t="str">
        <f ca="1">IF('临-进度'!$N129,'临-进度'!$AG129,"")</f>
        <v/>
      </c>
      <c r="H134" s="71" t="str">
        <f ca="1">INDEX({"","_","-","="},IF(OR($D134 &gt;= I$6, $E134 &lt; H$6), 0, 1)+IF(OR($F134 &gt;= I$6, $G134 &lt; H$6), 0, 2)+1)</f>
        <v/>
      </c>
      <c r="I134" s="71" t="str">
        <f ca="1">INDEX({"","_","-","="},IF(OR($D134 &gt;= J$6, $E134 &lt; I$6), 0, 1)+IF(OR($F134 &gt;= J$6, $G134 &lt; I$6), 0, 2)+1)</f>
        <v/>
      </c>
      <c r="J134" s="71" t="str">
        <f ca="1">INDEX({"","_","-","="},IF(OR($D134 &gt;= K$6, $E134 &lt; J$6), 0, 1)+IF(OR($F134 &gt;= K$6, $G134 &lt; J$6), 0, 2)+1)</f>
        <v/>
      </c>
      <c r="K134" s="71" t="str">
        <f ca="1">INDEX({"","_","-","="},IF(OR($D134 &gt;= L$6, $E134 &lt; K$6), 0, 1)+IF(OR($F134 &gt;= L$6, $G134 &lt; K$6), 0, 2)+1)</f>
        <v/>
      </c>
      <c r="L134" s="71" t="str">
        <f ca="1">INDEX({"","_","-","="},IF(OR($D134 &gt;= M$6, $E134 &lt; L$6), 0, 1)+IF(OR($F134 &gt;= M$6, $G134 &lt; L$6), 0, 2)+1)</f>
        <v/>
      </c>
      <c r="M134" s="71" t="str">
        <f ca="1">INDEX({"","_","-","="},IF(OR($D134 &gt;= N$6, $E134 &lt; M$6), 0, 1)+IF(OR($F134 &gt;= N$6, $G134 &lt; M$6), 0, 2)+1)</f>
        <v/>
      </c>
      <c r="N134" s="71" t="str">
        <f ca="1">INDEX({"","_","-","="},IF(OR($D134 &gt;= O$6, $E134 &lt; N$6), 0, 1)+IF(OR($F134 &gt;= O$6, $G134 &lt; N$6), 0, 2)+1)</f>
        <v/>
      </c>
      <c r="O134" s="71" t="str">
        <f ca="1">INDEX({"","_","-","="},IF(OR($D134 &gt;= P$6, $E134 &lt; O$6), 0, 1)+IF(OR($F134 &gt;= P$6, $G134 &lt; O$6), 0, 2)+1)</f>
        <v/>
      </c>
      <c r="P134" s="71" t="str">
        <f ca="1">INDEX({"","_","-","="},IF(OR($D134 &gt;= Q$6, $E134 &lt; P$6), 0, 1)+IF(OR($F134 &gt;= Q$6, $G134 &lt; P$6), 0, 2)+1)</f>
        <v/>
      </c>
      <c r="Q134" s="71" t="str">
        <f ca="1">INDEX({"","_","-","="},IF(OR($D134 &gt;= R$6, $E134 &lt; Q$6), 0, 1)+IF(OR($F134 &gt;= R$6, $G134 &lt; Q$6), 0, 2)+1)</f>
        <v/>
      </c>
      <c r="R134" s="71" t="str">
        <f ca="1">INDEX({"","_","-","="},IF(OR($D134 &gt;= S$6, $E134 &lt; R$6), 0, 1)+IF(OR($F134 &gt;= S$6, $G134 &lt; R$6), 0, 2)+1)</f>
        <v/>
      </c>
      <c r="S134" s="71" t="str">
        <f ca="1">INDEX({"","_","-","="},IF(OR($D134 &gt;= T$6, $E134 &lt; S$6), 0, 1)+IF(OR($F134 &gt;= T$6, $G134 &lt; S$6), 0, 2)+1)</f>
        <v/>
      </c>
      <c r="T134" s="71" t="str">
        <f ca="1">INDEX({"","_","-","="},IF(OR($D134 &gt;= U$6, $E134 &lt; T$6), 0, 1)+IF(OR($F134 &gt;= U$6, $G134 &lt; T$6), 0, 2)+1)</f>
        <v/>
      </c>
      <c r="U134" s="71" t="str">
        <f ca="1">INDEX({"","_","-","="},IF(OR($D134 &gt;= V$6, $E134 &lt; U$6), 0, 1)+IF(OR($F134 &gt;= V$6, $G134 &lt; U$6), 0, 2)+1)</f>
        <v/>
      </c>
      <c r="V134" s="71" t="str">
        <f ca="1">INDEX({"","_","-","="},IF(OR($D134 &gt;= W$6, $E134 &lt; V$6), 0, 1)+IF(OR($F134 &gt;= W$6, $G134 &lt; V$6), 0, 2)+1)</f>
        <v/>
      </c>
      <c r="W134" s="71" t="str">
        <f ca="1">INDEX({"","_","-","="},IF(OR($D134 &gt;= X$6, $E134 &lt; W$6), 0, 1)+IF(OR($F134 &gt;= X$6, $G134 &lt; W$6), 0, 2)+1)</f>
        <v/>
      </c>
      <c r="X134" s="71" t="str">
        <f ca="1">INDEX({"","_","-","="},IF(OR($D134 &gt;= Y$6, $E134 &lt; X$6), 0, 1)+IF(OR($F134 &gt;= Y$6, $G134 &lt; X$6), 0, 2)+1)</f>
        <v/>
      </c>
      <c r="Y134" s="71" t="str">
        <f ca="1">INDEX({"","_","-","="},IF(OR($D134 &gt;= Z$6, $E134 &lt; Y$6), 0, 1)+IF(OR($F134 &gt;= Z$6, $G134 &lt; Y$6), 0, 2)+1)</f>
        <v/>
      </c>
      <c r="Z134" s="71" t="str">
        <f ca="1">INDEX({"","_","-","="},IF(OR($D134 &gt;= AA$6, $E134 &lt; Z$6), 0, 1)+IF(OR($F134 &gt;= AA$6, $G134 &lt; Z$6), 0, 2)+1)</f>
        <v/>
      </c>
      <c r="AA134" s="71" t="str">
        <f ca="1">INDEX({"","_","-","="},IF(OR($D134 &gt;= AB$6, $E134 &lt; AA$6), 0, 1)+IF(OR($F134 &gt;= AB$6, $G134 &lt; AA$6), 0, 2)+1)</f>
        <v/>
      </c>
      <c r="AB134" s="71" t="str">
        <f ca="1">INDEX({"","_","-","="},IF(OR($D134 &gt;= AC$6, $E134 &lt; AB$6), 0, 1)+IF(OR($F134 &gt;= AC$6, $G134 &lt; AB$6), 0, 2)+1)</f>
        <v/>
      </c>
      <c r="AC134" s="71" t="str">
        <f ca="1">INDEX({"","_","-","="},IF(OR($D134 &gt;= AD$6, $E134 &lt; AC$6), 0, 1)+IF(OR($F134 &gt;= AD$6, $G134 &lt; AC$6), 0, 2)+1)</f>
        <v/>
      </c>
      <c r="AD134" s="71" t="str">
        <f ca="1">INDEX({"","_","-","="},IF(OR($D134 &gt;= AE$6, $E134 &lt; AD$6), 0, 1)+IF(OR($F134 &gt;= AE$6, $G134 &lt; AD$6), 0, 2)+1)</f>
        <v/>
      </c>
      <c r="AE134" s="71" t="str">
        <f ca="1">INDEX({"","_","-","="},IF(OR($D134 &gt;= AF$6, $E134 &lt; AE$6), 0, 1)+IF(OR($F134 &gt;= AF$6, $G134 &lt; AE$6), 0, 2)+1)</f>
        <v/>
      </c>
      <c r="AF134" s="71" t="str">
        <f ca="1">INDEX({"","_","-","="},IF(OR($D134 &gt;= AG$6, $E134 &lt; AF$6), 0, 1)+IF(OR($F134 &gt;= AG$6, $G134 &lt; AF$6), 0, 2)+1)</f>
        <v/>
      </c>
      <c r="AG134" s="71" t="str">
        <f ca="1">INDEX({"","_","-","="},IF(OR($D134 &gt;= AH$6, $E134 &lt; AG$6), 0, 1)+IF(OR($F134 &gt;= AH$6, $G134 &lt; AG$6), 0, 2)+1)</f>
        <v/>
      </c>
      <c r="AH134" s="71" t="str">
        <f ca="1">INDEX({"","_","-","="},IF(OR($D134 &gt;= AI$6, $E134 &lt; AH$6), 0, 1)+IF(OR($F134 &gt;= AI$6, $G134 &lt; AH$6), 0, 2)+1)</f>
        <v/>
      </c>
      <c r="AI134" s="71" t="str">
        <f ca="1">INDEX({"","_","-","="},IF(OR($D134 &gt;= AJ$6, $E134 &lt; AI$6), 0, 1)+IF(OR($F134 &gt;= AJ$6, $G134 &lt; AI$6), 0, 2)+1)</f>
        <v/>
      </c>
      <c r="AJ134" s="71" t="str">
        <f ca="1">INDEX({"","_","-","="},IF(OR($D134 &gt;= AK$6, $E134 &lt; AJ$6), 0, 1)+IF(OR($F134 &gt;= AK$6, $G134 &lt; AJ$6), 0, 2)+1)</f>
        <v/>
      </c>
      <c r="AK134" s="71" t="str">
        <f ca="1">INDEX({"","_","-","="},IF(OR($D134 &gt;= AL$6, $E134 &lt; AK$6), 0, 1)+IF(OR($F134 &gt;= AL$6, $G134 &lt; AK$6), 0, 2)+1)</f>
        <v/>
      </c>
      <c r="AL134" s="71" t="str">
        <f ca="1">INDEX({"","_","-","="},IF(OR($D134 &gt;= AM$6, $E134 &lt; AL$6), 0, 1)+IF(OR($F134 &gt;= AM$6, $G134 &lt; AL$6), 0, 2)+1)</f>
        <v/>
      </c>
      <c r="AM134" s="71" t="str">
        <f ca="1">INDEX({"","_","-","="},IF(OR($D134 &gt;= AN$6, $E134 &lt; AM$6), 0, 1)+IF(OR($F134 &gt;= AN$6, $G134 &lt; AM$6), 0, 2)+1)</f>
        <v/>
      </c>
      <c r="AN134" s="71" t="str">
        <f ca="1">INDEX({"","_","-","="},IF(OR($D134 &gt;= AO$6, $E134 &lt; AN$6), 0, 1)+IF(OR($F134 &gt;= AO$6, $G134 &lt; AN$6), 0, 2)+1)</f>
        <v/>
      </c>
      <c r="AO134" s="71" t="str">
        <f ca="1">INDEX({"","_","-","="},IF(OR($D134 &gt;= AP$6, $E134 &lt; AO$6), 0, 1)+IF(OR($F134 &gt;= AP$6, $G134 &lt; AO$6), 0, 2)+1)</f>
        <v/>
      </c>
      <c r="AP134" s="71" t="str">
        <f ca="1">INDEX({"","_","-","="},IF(OR($D134 &gt;= AQ$6, $E134 &lt; AP$6), 0, 1)+IF(OR($F134 &gt;= AQ$6, $G134 &lt; AP$6), 0, 2)+1)</f>
        <v/>
      </c>
      <c r="AQ134" s="71" t="str">
        <f ca="1">INDEX({"","_","-","="},IF(OR($D134 &gt;= AR$6, $E134 &lt; AQ$6), 0, 1)+IF(OR($F134 &gt;= AR$6, $G134 &lt; AQ$6), 0, 2)+1)</f>
        <v/>
      </c>
      <c r="AR134" s="71" t="str">
        <f ca="1">INDEX({"","_","-","="},IF(OR($D134 &gt;= AS$6, $E134 &lt; AR$6), 0, 1)+IF(OR($F134 &gt;= AS$6, $G134 &lt; AR$6), 0, 2)+1)</f>
        <v/>
      </c>
      <c r="AS134" s="71" t="str">
        <f ca="1">INDEX({"","_","-","="},IF(OR($D134 &gt;= AT$6, $E134 &lt; AS$6), 0, 1)+IF(OR($F134 &gt;= AT$6, $G134 &lt; AS$6), 0, 2)+1)</f>
        <v/>
      </c>
      <c r="AT134" s="71" t="str">
        <f ca="1">INDEX({"","_","-","="},IF(OR($D134 &gt;= AU$6, $E134 &lt; AT$6), 0, 1)+IF(OR($F134 &gt;= AU$6, $G134 &lt; AT$6), 0, 2)+1)</f>
        <v/>
      </c>
      <c r="AU134" s="71" t="str">
        <f ca="1">INDEX({"","_","-","="},IF(OR($D134 &gt;= AV$6, $E134 &lt; AU$6), 0, 1)+IF(OR($F134 &gt;= AV$6, $G134 &lt; AU$6), 0, 2)+1)</f>
        <v/>
      </c>
      <c r="AV134" s="71" t="str">
        <f ca="1">INDEX({"","_","-","="},IF(OR($D134 &gt;= AW$6, $E134 &lt; AV$6), 0, 1)+IF(OR($F134 &gt;= AW$6, $G134 &lt; AV$6), 0, 2)+1)</f>
        <v/>
      </c>
      <c r="AW134" s="71" t="str">
        <f ca="1">INDEX({"","_","-","="},IF(OR($D134 &gt;= AX$6, $E134 &lt; AW$6), 0, 1)+IF(OR($F134 &gt;= AX$6, $G134 &lt; AW$6), 0, 2)+1)</f>
        <v/>
      </c>
      <c r="AX134" s="71" t="str">
        <f ca="1">INDEX({"","_","-","="},IF(OR($D134 &gt;= AY$6, $E134 &lt; AX$6), 0, 1)+IF(OR($F134 &gt;= AY$6, $G134 &lt; AX$6), 0, 2)+1)</f>
        <v/>
      </c>
      <c r="AY134" s="71" t="str">
        <f ca="1">INDEX({"","_","-","="},IF(OR($D134 &gt;= AZ$6, $E134 &lt; AY$6), 0, 1)+IF(OR($F134 &gt;= AZ$6, $G134 &lt; AY$6), 0, 2)+1)</f>
        <v/>
      </c>
      <c r="AZ134" s="71" t="str">
        <f ca="1">INDEX({"","_","-","="},IF(OR($D134 &gt;= BA$6, $E134 &lt; AZ$6), 0, 1)+IF(OR($F134 &gt;= BA$6, $G134 &lt; AZ$6), 0, 2)+1)</f>
        <v/>
      </c>
      <c r="BA134" s="71" t="str">
        <f ca="1">INDEX({"","_","-","="},IF(OR($D134 &gt;= BB$6, $E134 &lt; BA$6), 0, 1)+IF(OR($F134 &gt;= BB$6, $G134 &lt; BA$6), 0, 2)+1)</f>
        <v/>
      </c>
      <c r="BB134" s="71" t="str">
        <f ca="1">INDEX({"","_","-","="},IF(OR($D134 &gt;= BC$6, $E134 &lt; BB$6), 0, 1)+IF(OR($F134 &gt;= BC$6, $G134 &lt; BB$6), 0, 2)+1)</f>
        <v/>
      </c>
      <c r="BC134" s="71" t="str">
        <f ca="1">INDEX({"","_","-","="},IF(OR($D134 &gt;= BD$6, $E134 &lt; BC$6), 0, 1)+IF(OR($F134 &gt;= BD$6, $G134 &lt; BC$6), 0, 2)+1)</f>
        <v/>
      </c>
      <c r="BD134" s="71" t="str">
        <f ca="1">INDEX({"","_","-","="},IF(OR($D134 &gt;= BE$6, $E134 &lt; BD$6), 0, 1)+IF(OR($F134 &gt;= BE$6, $G134 &lt; BD$6), 0, 2)+1)</f>
        <v/>
      </c>
      <c r="BE134" s="71" t="str">
        <f ca="1">INDEX({"","_","-","="},IF(OR($D134 &gt;= BF$6, $E134 &lt; BE$6), 0, 1)+IF(OR($F134 &gt;= BF$6, $G134 &lt; BE$6), 0, 2)+1)</f>
        <v/>
      </c>
      <c r="BF134" s="71" t="str">
        <f ca="1">INDEX({"","_","-","="},IF(OR($D134 &gt;= BG$6, $E134 &lt; BF$6), 0, 1)+IF(OR($F134 &gt;= BG$6, $G134 &lt; BF$6), 0, 2)+1)</f>
        <v/>
      </c>
      <c r="BG134" s="71" t="str">
        <f ca="1">INDEX({"","_","-","="},IF(OR($D134 &gt;= BH$6, $E134 &lt; BG$6), 0, 1)+IF(OR($F134 &gt;= BH$6, $G134 &lt; BG$6), 0, 2)+1)</f>
        <v/>
      </c>
      <c r="BH134" s="71" t="str">
        <f ca="1">INDEX({"","_","-","="},IF(OR($D134 &gt;= BI$6, $E134 &lt; BH$6), 0, 1)+IF(OR($F134 &gt;= BI$6, $G134 &lt; BH$6), 0, 2)+1)</f>
        <v/>
      </c>
      <c r="BI134" s="71" t="str">
        <f ca="1">INDEX({"","_","-","="},IF(OR($D134 &gt;= BJ$6, $E134 &lt; BI$6), 0, 1)+IF(OR($F134 &gt;= BJ$6, $G134 &lt; BI$6), 0, 2)+1)</f>
        <v/>
      </c>
      <c r="BJ134" s="71" t="str">
        <f ca="1">INDEX({"","_","-","="},IF(OR($D134 &gt;= BK$6, $E134 &lt; BJ$6), 0, 1)+IF(OR($F134 &gt;= BK$6, $G134 &lt; BJ$6), 0, 2)+1)</f>
        <v/>
      </c>
      <c r="BK134" s="71" t="str">
        <f ca="1">INDEX({"","_","-","="},IF(OR($D134 &gt;= BL$6, $E134 &lt; BK$6), 0, 1)+IF(OR($F134 &gt;= BL$6, $G134 &lt; BK$6), 0, 2)+1)</f>
        <v/>
      </c>
      <c r="BL134" s="71" t="str">
        <f ca="1">INDEX({"","_","-","="},IF(OR($D134 &gt;= BM$6, $E134 &lt; BL$6), 0, 1)+IF(OR($F134 &gt;= BM$6, $G134 &lt; BL$6), 0, 2)+1)</f>
        <v/>
      </c>
      <c r="BM134" s="71" t="str">
        <f ca="1">INDEX({"","_","-","="},IF(OR($D134 &gt;= BN$6, $E134 &lt; BM$6), 0, 1)+IF(OR($F134 &gt;= BN$6, $G134 &lt; BM$6), 0, 2)+1)</f>
        <v/>
      </c>
      <c r="BN134" s="71" t="str">
        <f ca="1">INDEX({"","_","-","="},IF(OR($D134 &gt;= BO$6, $E134 &lt; BN$6), 0, 1)+IF(OR($F134 &gt;= BO$6, $G134 &lt; BN$6), 0, 2)+1)</f>
        <v/>
      </c>
      <c r="BO134" s="71" t="str">
        <f ca="1">INDEX({"","_","-","="},IF(OR($D134 &gt;= BP$6, $E134 &lt; BO$6), 0, 1)+IF(OR($F134 &gt;= BP$6, $G134 &lt; BO$6), 0, 2)+1)</f>
        <v/>
      </c>
      <c r="BP134" s="71" t="str">
        <f ca="1">INDEX({"","_","-","="},IF(OR($D134 &gt;= BQ$6, $E134 &lt; BP$6), 0, 1)+IF(OR($F134 &gt;= BQ$6, $G134 &lt; BP$6), 0, 2)+1)</f>
        <v/>
      </c>
      <c r="BQ134" s="71" t="str">
        <f ca="1">INDEX({"","_","-","="},IF(OR($D134 &gt;= BR$6, $E134 &lt; BQ$6), 0, 1)+IF(OR($F134 &gt;= BR$6, $G134 &lt; BQ$6), 0, 2)+1)</f>
        <v/>
      </c>
      <c r="BR134" s="71" t="str">
        <f ca="1">INDEX({"","_","-","="},IF(OR($D134 &gt;= BS$6, $E134 &lt; BR$6), 0, 1)+IF(OR($F134 &gt;= BS$6, $G134 &lt; BR$6), 0, 2)+1)</f>
        <v/>
      </c>
      <c r="BS134" s="71" t="str">
        <f ca="1">INDEX({"","_","-","="},IF(OR($D134 &gt;= BT$6, $E134 &lt; BS$6), 0, 1)+IF(OR($F134 &gt;= BT$6, $G134 &lt; BS$6), 0, 2)+1)</f>
        <v/>
      </c>
      <c r="BT134" s="71" t="str">
        <f ca="1">INDEX({"","_","-","="},IF(OR($D134 &gt;= BU$6, $E134 &lt; BT$6), 0, 1)+IF(OR($F134 &gt;= BU$6, $G134 &lt; BT$6), 0, 2)+1)</f>
        <v/>
      </c>
      <c r="BU134" s="71" t="str">
        <f ca="1">INDEX({"","_","-","="},IF(OR($D134 &gt;= BV$6, $E134 &lt; BU$6), 0, 1)+IF(OR($F134 &gt;= BV$6, $G134 &lt; BU$6), 0, 2)+1)</f>
        <v/>
      </c>
      <c r="BV134" s="71" t="str">
        <f ca="1">INDEX({"","_","-","="},IF(OR($D134 &gt;= BW$6, $E134 &lt; BV$6), 0, 1)+IF(OR($F134 &gt;= BW$6, $G134 &lt; BV$6), 0, 2)+1)</f>
        <v/>
      </c>
      <c r="BW134" s="71" t="str">
        <f ca="1">INDEX({"","_","-","="},IF(OR($D134 &gt;= BX$6, $E134 &lt; BW$6), 0, 1)+IF(OR($F134 &gt;= BX$6, $G134 &lt; BW$6), 0, 2)+1)</f>
        <v/>
      </c>
      <c r="BX134" s="71" t="str">
        <f ca="1">INDEX({"","_","-","="},IF(OR($D134 &gt;= BY$6, $E134 &lt; BX$6), 0, 1)+IF(OR($F134 &gt;= BY$6, $G134 &lt; BX$6), 0, 2)+1)</f>
        <v/>
      </c>
      <c r="BY134" s="71" t="str">
        <f ca="1">INDEX({"","_","-","="},IF(OR($D134 &gt;= BZ$6, $E134 &lt; BY$6), 0, 1)+IF(OR($F134 &gt;= BZ$6, $G134 &lt; BY$6), 0, 2)+1)</f>
        <v/>
      </c>
      <c r="BZ134" s="71" t="str">
        <f ca="1">INDEX({"","_","-","="},IF(OR($D134 &gt;= CA$6, $E134 &lt; BZ$6), 0, 1)+IF(OR($F134 &gt;= CA$6, $G134 &lt; BZ$6), 0, 2)+1)</f>
        <v/>
      </c>
      <c r="CA134" s="71" t="str">
        <f ca="1">INDEX({"","_","-","="},IF(OR($D134 &gt;= CB$6, $E134 &lt; CA$6), 0, 1)+IF(OR($F134 &gt;= CB$6, $G134 &lt; CA$6), 0, 2)+1)</f>
        <v/>
      </c>
      <c r="CB134" s="71" t="str">
        <f ca="1">INDEX({"","_","-","="},IF(OR($D134 &gt;= CC$6, $E134 &lt; CB$6), 0, 1)+IF(OR($F134 &gt;= CC$6, $G134 &lt; CB$6), 0, 2)+1)</f>
        <v/>
      </c>
      <c r="CC134" s="71" t="str">
        <f ca="1">INDEX({"","_","-","="},IF(OR($D134 &gt;= CD$6, $E134 &lt; CC$6), 0, 1)+IF(OR($F134 &gt;= CD$6, $G134 &lt; CC$6), 0, 2)+1)</f>
        <v/>
      </c>
      <c r="CD134" s="71" t="str">
        <f ca="1">INDEX({"","_","-","="},IF(OR($D134 &gt;= CE$6, $E134 &lt; CD$6), 0, 1)+IF(OR($F134 &gt;= CE$6, $G134 &lt; CD$6), 0, 2)+1)</f>
        <v/>
      </c>
    </row>
    <row r="135" spans="1:82">
      <c r="A135" s="8" t="str">
        <f ca="1">IF('临-进度'!N130,'临-进度'!$A130,"")</f>
        <v/>
      </c>
      <c r="B135" s="8" t="str">
        <f ca="1">IF('临-进度'!N130,'临-进度'!$B130,"")</f>
        <v/>
      </c>
      <c r="C135" s="8" t="str">
        <f ca="1">IF('临-进度'!N130,'临-进度'!$F130,"")</f>
        <v/>
      </c>
      <c r="D135" s="42" t="str">
        <f ca="1">IF('临-进度'!$N130,'临-进度'!$J130,"")</f>
        <v/>
      </c>
      <c r="E135" s="42" t="str">
        <f ca="1">IF('临-进度'!$N130,'临-进度'!$AF130,"")</f>
        <v/>
      </c>
      <c r="F135" s="42" t="str">
        <f ca="1">IF('临-进度'!$N130,'临-进度'!$K130,"")</f>
        <v/>
      </c>
      <c r="G135" s="76" t="str">
        <f ca="1">IF('临-进度'!$N130,'临-进度'!$AG130,"")</f>
        <v/>
      </c>
      <c r="H135" s="71" t="str">
        <f ca="1">INDEX({"","_","-","="},IF(OR($D135 &gt;= I$6, $E135 &lt; H$6), 0, 1)+IF(OR($F135 &gt;= I$6, $G135 &lt; H$6), 0, 2)+1)</f>
        <v/>
      </c>
      <c r="I135" s="71" t="str">
        <f ca="1">INDEX({"","_","-","="},IF(OR($D135 &gt;= J$6, $E135 &lt; I$6), 0, 1)+IF(OR($F135 &gt;= J$6, $G135 &lt; I$6), 0, 2)+1)</f>
        <v/>
      </c>
      <c r="J135" s="71" t="str">
        <f ca="1">INDEX({"","_","-","="},IF(OR($D135 &gt;= K$6, $E135 &lt; J$6), 0, 1)+IF(OR($F135 &gt;= K$6, $G135 &lt; J$6), 0, 2)+1)</f>
        <v/>
      </c>
      <c r="K135" s="71" t="str">
        <f ca="1">INDEX({"","_","-","="},IF(OR($D135 &gt;= L$6, $E135 &lt; K$6), 0, 1)+IF(OR($F135 &gt;= L$6, $G135 &lt; K$6), 0, 2)+1)</f>
        <v/>
      </c>
      <c r="L135" s="71" t="str">
        <f ca="1">INDEX({"","_","-","="},IF(OR($D135 &gt;= M$6, $E135 &lt; L$6), 0, 1)+IF(OR($F135 &gt;= M$6, $G135 &lt; L$6), 0, 2)+1)</f>
        <v/>
      </c>
      <c r="M135" s="71" t="str">
        <f ca="1">INDEX({"","_","-","="},IF(OR($D135 &gt;= N$6, $E135 &lt; M$6), 0, 1)+IF(OR($F135 &gt;= N$6, $G135 &lt; M$6), 0, 2)+1)</f>
        <v/>
      </c>
      <c r="N135" s="71" t="str">
        <f ca="1">INDEX({"","_","-","="},IF(OR($D135 &gt;= O$6, $E135 &lt; N$6), 0, 1)+IF(OR($F135 &gt;= O$6, $G135 &lt; N$6), 0, 2)+1)</f>
        <v/>
      </c>
      <c r="O135" s="71" t="str">
        <f ca="1">INDEX({"","_","-","="},IF(OR($D135 &gt;= P$6, $E135 &lt; O$6), 0, 1)+IF(OR($F135 &gt;= P$6, $G135 &lt; O$6), 0, 2)+1)</f>
        <v/>
      </c>
      <c r="P135" s="71" t="str">
        <f ca="1">INDEX({"","_","-","="},IF(OR($D135 &gt;= Q$6, $E135 &lt; P$6), 0, 1)+IF(OR($F135 &gt;= Q$6, $G135 &lt; P$6), 0, 2)+1)</f>
        <v/>
      </c>
      <c r="Q135" s="71" t="str">
        <f ca="1">INDEX({"","_","-","="},IF(OR($D135 &gt;= R$6, $E135 &lt; Q$6), 0, 1)+IF(OR($F135 &gt;= R$6, $G135 &lt; Q$6), 0, 2)+1)</f>
        <v/>
      </c>
      <c r="R135" s="71" t="str">
        <f ca="1">INDEX({"","_","-","="},IF(OR($D135 &gt;= S$6, $E135 &lt; R$6), 0, 1)+IF(OR($F135 &gt;= S$6, $G135 &lt; R$6), 0, 2)+1)</f>
        <v/>
      </c>
      <c r="S135" s="71" t="str">
        <f ca="1">INDEX({"","_","-","="},IF(OR($D135 &gt;= T$6, $E135 &lt; S$6), 0, 1)+IF(OR($F135 &gt;= T$6, $G135 &lt; S$6), 0, 2)+1)</f>
        <v/>
      </c>
      <c r="T135" s="71" t="str">
        <f ca="1">INDEX({"","_","-","="},IF(OR($D135 &gt;= U$6, $E135 &lt; T$6), 0, 1)+IF(OR($F135 &gt;= U$6, $G135 &lt; T$6), 0, 2)+1)</f>
        <v/>
      </c>
      <c r="U135" s="71" t="str">
        <f ca="1">INDEX({"","_","-","="},IF(OR($D135 &gt;= V$6, $E135 &lt; U$6), 0, 1)+IF(OR($F135 &gt;= V$6, $G135 &lt; U$6), 0, 2)+1)</f>
        <v/>
      </c>
      <c r="V135" s="71" t="str">
        <f ca="1">INDEX({"","_","-","="},IF(OR($D135 &gt;= W$6, $E135 &lt; V$6), 0, 1)+IF(OR($F135 &gt;= W$6, $G135 &lt; V$6), 0, 2)+1)</f>
        <v/>
      </c>
      <c r="W135" s="71" t="str">
        <f ca="1">INDEX({"","_","-","="},IF(OR($D135 &gt;= X$6, $E135 &lt; W$6), 0, 1)+IF(OR($F135 &gt;= X$6, $G135 &lt; W$6), 0, 2)+1)</f>
        <v/>
      </c>
      <c r="X135" s="71" t="str">
        <f ca="1">INDEX({"","_","-","="},IF(OR($D135 &gt;= Y$6, $E135 &lt; X$6), 0, 1)+IF(OR($F135 &gt;= Y$6, $G135 &lt; X$6), 0, 2)+1)</f>
        <v/>
      </c>
      <c r="Y135" s="71" t="str">
        <f ca="1">INDEX({"","_","-","="},IF(OR($D135 &gt;= Z$6, $E135 &lt; Y$6), 0, 1)+IF(OR($F135 &gt;= Z$6, $G135 &lt; Y$6), 0, 2)+1)</f>
        <v/>
      </c>
      <c r="Z135" s="71" t="str">
        <f ca="1">INDEX({"","_","-","="},IF(OR($D135 &gt;= AA$6, $E135 &lt; Z$6), 0, 1)+IF(OR($F135 &gt;= AA$6, $G135 &lt; Z$6), 0, 2)+1)</f>
        <v/>
      </c>
      <c r="AA135" s="71" t="str">
        <f ca="1">INDEX({"","_","-","="},IF(OR($D135 &gt;= AB$6, $E135 &lt; AA$6), 0, 1)+IF(OR($F135 &gt;= AB$6, $G135 &lt; AA$6), 0, 2)+1)</f>
        <v/>
      </c>
      <c r="AB135" s="71" t="str">
        <f ca="1">INDEX({"","_","-","="},IF(OR($D135 &gt;= AC$6, $E135 &lt; AB$6), 0, 1)+IF(OR($F135 &gt;= AC$6, $G135 &lt; AB$6), 0, 2)+1)</f>
        <v/>
      </c>
      <c r="AC135" s="71" t="str">
        <f ca="1">INDEX({"","_","-","="},IF(OR($D135 &gt;= AD$6, $E135 &lt; AC$6), 0, 1)+IF(OR($F135 &gt;= AD$6, $G135 &lt; AC$6), 0, 2)+1)</f>
        <v/>
      </c>
      <c r="AD135" s="71" t="str">
        <f ca="1">INDEX({"","_","-","="},IF(OR($D135 &gt;= AE$6, $E135 &lt; AD$6), 0, 1)+IF(OR($F135 &gt;= AE$6, $G135 &lt; AD$6), 0, 2)+1)</f>
        <v/>
      </c>
      <c r="AE135" s="71" t="str">
        <f ca="1">INDEX({"","_","-","="},IF(OR($D135 &gt;= AF$6, $E135 &lt; AE$6), 0, 1)+IF(OR($F135 &gt;= AF$6, $G135 &lt; AE$6), 0, 2)+1)</f>
        <v/>
      </c>
      <c r="AF135" s="71" t="str">
        <f ca="1">INDEX({"","_","-","="},IF(OR($D135 &gt;= AG$6, $E135 &lt; AF$6), 0, 1)+IF(OR($F135 &gt;= AG$6, $G135 &lt; AF$6), 0, 2)+1)</f>
        <v/>
      </c>
      <c r="AG135" s="71" t="str">
        <f ca="1">INDEX({"","_","-","="},IF(OR($D135 &gt;= AH$6, $E135 &lt; AG$6), 0, 1)+IF(OR($F135 &gt;= AH$6, $G135 &lt; AG$6), 0, 2)+1)</f>
        <v/>
      </c>
      <c r="AH135" s="71" t="str">
        <f ca="1">INDEX({"","_","-","="},IF(OR($D135 &gt;= AI$6, $E135 &lt; AH$6), 0, 1)+IF(OR($F135 &gt;= AI$6, $G135 &lt; AH$6), 0, 2)+1)</f>
        <v/>
      </c>
      <c r="AI135" s="71" t="str">
        <f ca="1">INDEX({"","_","-","="},IF(OR($D135 &gt;= AJ$6, $E135 &lt; AI$6), 0, 1)+IF(OR($F135 &gt;= AJ$6, $G135 &lt; AI$6), 0, 2)+1)</f>
        <v/>
      </c>
      <c r="AJ135" s="71" t="str">
        <f ca="1">INDEX({"","_","-","="},IF(OR($D135 &gt;= AK$6, $E135 &lt; AJ$6), 0, 1)+IF(OR($F135 &gt;= AK$6, $G135 &lt; AJ$6), 0, 2)+1)</f>
        <v/>
      </c>
      <c r="AK135" s="71" t="str">
        <f ca="1">INDEX({"","_","-","="},IF(OR($D135 &gt;= AL$6, $E135 &lt; AK$6), 0, 1)+IF(OR($F135 &gt;= AL$6, $G135 &lt; AK$6), 0, 2)+1)</f>
        <v/>
      </c>
      <c r="AL135" s="71" t="str">
        <f ca="1">INDEX({"","_","-","="},IF(OR($D135 &gt;= AM$6, $E135 &lt; AL$6), 0, 1)+IF(OR($F135 &gt;= AM$6, $G135 &lt; AL$6), 0, 2)+1)</f>
        <v/>
      </c>
      <c r="AM135" s="71" t="str">
        <f ca="1">INDEX({"","_","-","="},IF(OR($D135 &gt;= AN$6, $E135 &lt; AM$6), 0, 1)+IF(OR($F135 &gt;= AN$6, $G135 &lt; AM$6), 0, 2)+1)</f>
        <v/>
      </c>
      <c r="AN135" s="71" t="str">
        <f ca="1">INDEX({"","_","-","="},IF(OR($D135 &gt;= AO$6, $E135 &lt; AN$6), 0, 1)+IF(OR($F135 &gt;= AO$6, $G135 &lt; AN$6), 0, 2)+1)</f>
        <v/>
      </c>
      <c r="AO135" s="71" t="str">
        <f ca="1">INDEX({"","_","-","="},IF(OR($D135 &gt;= AP$6, $E135 &lt; AO$6), 0, 1)+IF(OR($F135 &gt;= AP$6, $G135 &lt; AO$6), 0, 2)+1)</f>
        <v/>
      </c>
      <c r="AP135" s="71" t="str">
        <f ca="1">INDEX({"","_","-","="},IF(OR($D135 &gt;= AQ$6, $E135 &lt; AP$6), 0, 1)+IF(OR($F135 &gt;= AQ$6, $G135 &lt; AP$6), 0, 2)+1)</f>
        <v/>
      </c>
      <c r="AQ135" s="71" t="str">
        <f ca="1">INDEX({"","_","-","="},IF(OR($D135 &gt;= AR$6, $E135 &lt; AQ$6), 0, 1)+IF(OR($F135 &gt;= AR$6, $G135 &lt; AQ$6), 0, 2)+1)</f>
        <v/>
      </c>
      <c r="AR135" s="71" t="str">
        <f ca="1">INDEX({"","_","-","="},IF(OR($D135 &gt;= AS$6, $E135 &lt; AR$6), 0, 1)+IF(OR($F135 &gt;= AS$6, $G135 &lt; AR$6), 0, 2)+1)</f>
        <v/>
      </c>
      <c r="AS135" s="71" t="str">
        <f ca="1">INDEX({"","_","-","="},IF(OR($D135 &gt;= AT$6, $E135 &lt; AS$6), 0, 1)+IF(OR($F135 &gt;= AT$6, $G135 &lt; AS$6), 0, 2)+1)</f>
        <v/>
      </c>
      <c r="AT135" s="71" t="str">
        <f ca="1">INDEX({"","_","-","="},IF(OR($D135 &gt;= AU$6, $E135 &lt; AT$6), 0, 1)+IF(OR($F135 &gt;= AU$6, $G135 &lt; AT$6), 0, 2)+1)</f>
        <v/>
      </c>
      <c r="AU135" s="71" t="str">
        <f ca="1">INDEX({"","_","-","="},IF(OR($D135 &gt;= AV$6, $E135 &lt; AU$6), 0, 1)+IF(OR($F135 &gt;= AV$6, $G135 &lt; AU$6), 0, 2)+1)</f>
        <v/>
      </c>
      <c r="AV135" s="71" t="str">
        <f ca="1">INDEX({"","_","-","="},IF(OR($D135 &gt;= AW$6, $E135 &lt; AV$6), 0, 1)+IF(OR($F135 &gt;= AW$6, $G135 &lt; AV$6), 0, 2)+1)</f>
        <v/>
      </c>
      <c r="AW135" s="71" t="str">
        <f ca="1">INDEX({"","_","-","="},IF(OR($D135 &gt;= AX$6, $E135 &lt; AW$6), 0, 1)+IF(OR($F135 &gt;= AX$6, $G135 &lt; AW$6), 0, 2)+1)</f>
        <v/>
      </c>
      <c r="AX135" s="71" t="str">
        <f ca="1">INDEX({"","_","-","="},IF(OR($D135 &gt;= AY$6, $E135 &lt; AX$6), 0, 1)+IF(OR($F135 &gt;= AY$6, $G135 &lt; AX$6), 0, 2)+1)</f>
        <v/>
      </c>
      <c r="AY135" s="71" t="str">
        <f ca="1">INDEX({"","_","-","="},IF(OR($D135 &gt;= AZ$6, $E135 &lt; AY$6), 0, 1)+IF(OR($F135 &gt;= AZ$6, $G135 &lt; AY$6), 0, 2)+1)</f>
        <v/>
      </c>
      <c r="AZ135" s="71" t="str">
        <f ca="1">INDEX({"","_","-","="},IF(OR($D135 &gt;= BA$6, $E135 &lt; AZ$6), 0, 1)+IF(OR($F135 &gt;= BA$6, $G135 &lt; AZ$6), 0, 2)+1)</f>
        <v/>
      </c>
      <c r="BA135" s="71" t="str">
        <f ca="1">INDEX({"","_","-","="},IF(OR($D135 &gt;= BB$6, $E135 &lt; BA$6), 0, 1)+IF(OR($F135 &gt;= BB$6, $G135 &lt; BA$6), 0, 2)+1)</f>
        <v/>
      </c>
      <c r="BB135" s="71" t="str">
        <f ca="1">INDEX({"","_","-","="},IF(OR($D135 &gt;= BC$6, $E135 &lt; BB$6), 0, 1)+IF(OR($F135 &gt;= BC$6, $G135 &lt; BB$6), 0, 2)+1)</f>
        <v/>
      </c>
      <c r="BC135" s="71" t="str">
        <f ca="1">INDEX({"","_","-","="},IF(OR($D135 &gt;= BD$6, $E135 &lt; BC$6), 0, 1)+IF(OR($F135 &gt;= BD$6, $G135 &lt; BC$6), 0, 2)+1)</f>
        <v/>
      </c>
      <c r="BD135" s="71" t="str">
        <f ca="1">INDEX({"","_","-","="},IF(OR($D135 &gt;= BE$6, $E135 &lt; BD$6), 0, 1)+IF(OR($F135 &gt;= BE$6, $G135 &lt; BD$6), 0, 2)+1)</f>
        <v/>
      </c>
      <c r="BE135" s="71" t="str">
        <f ca="1">INDEX({"","_","-","="},IF(OR($D135 &gt;= BF$6, $E135 &lt; BE$6), 0, 1)+IF(OR($F135 &gt;= BF$6, $G135 &lt; BE$6), 0, 2)+1)</f>
        <v/>
      </c>
      <c r="BF135" s="71" t="str">
        <f ca="1">INDEX({"","_","-","="},IF(OR($D135 &gt;= BG$6, $E135 &lt; BF$6), 0, 1)+IF(OR($F135 &gt;= BG$6, $G135 &lt; BF$6), 0, 2)+1)</f>
        <v/>
      </c>
      <c r="BG135" s="71" t="str">
        <f ca="1">INDEX({"","_","-","="},IF(OR($D135 &gt;= BH$6, $E135 &lt; BG$6), 0, 1)+IF(OR($F135 &gt;= BH$6, $G135 &lt; BG$6), 0, 2)+1)</f>
        <v/>
      </c>
      <c r="BH135" s="71" t="str">
        <f ca="1">INDEX({"","_","-","="},IF(OR($D135 &gt;= BI$6, $E135 &lt; BH$6), 0, 1)+IF(OR($F135 &gt;= BI$6, $G135 &lt; BH$6), 0, 2)+1)</f>
        <v/>
      </c>
      <c r="BI135" s="71" t="str">
        <f ca="1">INDEX({"","_","-","="},IF(OR($D135 &gt;= BJ$6, $E135 &lt; BI$6), 0, 1)+IF(OR($F135 &gt;= BJ$6, $G135 &lt; BI$6), 0, 2)+1)</f>
        <v/>
      </c>
      <c r="BJ135" s="71" t="str">
        <f ca="1">INDEX({"","_","-","="},IF(OR($D135 &gt;= BK$6, $E135 &lt; BJ$6), 0, 1)+IF(OR($F135 &gt;= BK$6, $G135 &lt; BJ$6), 0, 2)+1)</f>
        <v/>
      </c>
      <c r="BK135" s="71" t="str">
        <f ca="1">INDEX({"","_","-","="},IF(OR($D135 &gt;= BL$6, $E135 &lt; BK$6), 0, 1)+IF(OR($F135 &gt;= BL$6, $G135 &lt; BK$6), 0, 2)+1)</f>
        <v/>
      </c>
      <c r="BL135" s="71" t="str">
        <f ca="1">INDEX({"","_","-","="},IF(OR($D135 &gt;= BM$6, $E135 &lt; BL$6), 0, 1)+IF(OR($F135 &gt;= BM$6, $G135 &lt; BL$6), 0, 2)+1)</f>
        <v/>
      </c>
      <c r="BM135" s="71" t="str">
        <f ca="1">INDEX({"","_","-","="},IF(OR($D135 &gt;= BN$6, $E135 &lt; BM$6), 0, 1)+IF(OR($F135 &gt;= BN$6, $G135 &lt; BM$6), 0, 2)+1)</f>
        <v/>
      </c>
      <c r="BN135" s="71" t="str">
        <f ca="1">INDEX({"","_","-","="},IF(OR($D135 &gt;= BO$6, $E135 &lt; BN$6), 0, 1)+IF(OR($F135 &gt;= BO$6, $G135 &lt; BN$6), 0, 2)+1)</f>
        <v/>
      </c>
      <c r="BO135" s="71" t="str">
        <f ca="1">INDEX({"","_","-","="},IF(OR($D135 &gt;= BP$6, $E135 &lt; BO$6), 0, 1)+IF(OR($F135 &gt;= BP$6, $G135 &lt; BO$6), 0, 2)+1)</f>
        <v/>
      </c>
      <c r="BP135" s="71" t="str">
        <f ca="1">INDEX({"","_","-","="},IF(OR($D135 &gt;= BQ$6, $E135 &lt; BP$6), 0, 1)+IF(OR($F135 &gt;= BQ$6, $G135 &lt; BP$6), 0, 2)+1)</f>
        <v/>
      </c>
      <c r="BQ135" s="71" t="str">
        <f ca="1">INDEX({"","_","-","="},IF(OR($D135 &gt;= BR$6, $E135 &lt; BQ$6), 0, 1)+IF(OR($F135 &gt;= BR$6, $G135 &lt; BQ$6), 0, 2)+1)</f>
        <v/>
      </c>
      <c r="BR135" s="71" t="str">
        <f ca="1">INDEX({"","_","-","="},IF(OR($D135 &gt;= BS$6, $E135 &lt; BR$6), 0, 1)+IF(OR($F135 &gt;= BS$6, $G135 &lt; BR$6), 0, 2)+1)</f>
        <v/>
      </c>
      <c r="BS135" s="71" t="str">
        <f ca="1">INDEX({"","_","-","="},IF(OR($D135 &gt;= BT$6, $E135 &lt; BS$6), 0, 1)+IF(OR($F135 &gt;= BT$6, $G135 &lt; BS$6), 0, 2)+1)</f>
        <v/>
      </c>
      <c r="BT135" s="71" t="str">
        <f ca="1">INDEX({"","_","-","="},IF(OR($D135 &gt;= BU$6, $E135 &lt; BT$6), 0, 1)+IF(OR($F135 &gt;= BU$6, $G135 &lt; BT$6), 0, 2)+1)</f>
        <v/>
      </c>
      <c r="BU135" s="71" t="str">
        <f ca="1">INDEX({"","_","-","="},IF(OR($D135 &gt;= BV$6, $E135 &lt; BU$6), 0, 1)+IF(OR($F135 &gt;= BV$6, $G135 &lt; BU$6), 0, 2)+1)</f>
        <v/>
      </c>
      <c r="BV135" s="71" t="str">
        <f ca="1">INDEX({"","_","-","="},IF(OR($D135 &gt;= BW$6, $E135 &lt; BV$6), 0, 1)+IF(OR($F135 &gt;= BW$6, $G135 &lt; BV$6), 0, 2)+1)</f>
        <v/>
      </c>
      <c r="BW135" s="71" t="str">
        <f ca="1">INDEX({"","_","-","="},IF(OR($D135 &gt;= BX$6, $E135 &lt; BW$6), 0, 1)+IF(OR($F135 &gt;= BX$6, $G135 &lt; BW$6), 0, 2)+1)</f>
        <v/>
      </c>
      <c r="BX135" s="71" t="str">
        <f ca="1">INDEX({"","_","-","="},IF(OR($D135 &gt;= BY$6, $E135 &lt; BX$6), 0, 1)+IF(OR($F135 &gt;= BY$6, $G135 &lt; BX$6), 0, 2)+1)</f>
        <v/>
      </c>
      <c r="BY135" s="71" t="str">
        <f ca="1">INDEX({"","_","-","="},IF(OR($D135 &gt;= BZ$6, $E135 &lt; BY$6), 0, 1)+IF(OR($F135 &gt;= BZ$6, $G135 &lt; BY$6), 0, 2)+1)</f>
        <v/>
      </c>
      <c r="BZ135" s="71" t="str">
        <f ca="1">INDEX({"","_","-","="},IF(OR($D135 &gt;= CA$6, $E135 &lt; BZ$6), 0, 1)+IF(OR($F135 &gt;= CA$6, $G135 &lt; BZ$6), 0, 2)+1)</f>
        <v/>
      </c>
      <c r="CA135" s="71" t="str">
        <f ca="1">INDEX({"","_","-","="},IF(OR($D135 &gt;= CB$6, $E135 &lt; CA$6), 0, 1)+IF(OR($F135 &gt;= CB$6, $G135 &lt; CA$6), 0, 2)+1)</f>
        <v/>
      </c>
      <c r="CB135" s="71" t="str">
        <f ca="1">INDEX({"","_","-","="},IF(OR($D135 &gt;= CC$6, $E135 &lt; CB$6), 0, 1)+IF(OR($F135 &gt;= CC$6, $G135 &lt; CB$6), 0, 2)+1)</f>
        <v/>
      </c>
      <c r="CC135" s="71" t="str">
        <f ca="1">INDEX({"","_","-","="},IF(OR($D135 &gt;= CD$6, $E135 &lt; CC$6), 0, 1)+IF(OR($F135 &gt;= CD$6, $G135 &lt; CC$6), 0, 2)+1)</f>
        <v/>
      </c>
      <c r="CD135" s="71" t="str">
        <f ca="1">INDEX({"","_","-","="},IF(OR($D135 &gt;= CE$6, $E135 &lt; CD$6), 0, 1)+IF(OR($F135 &gt;= CE$6, $G135 &lt; CD$6), 0, 2)+1)</f>
        <v/>
      </c>
    </row>
    <row r="136" spans="1:82">
      <c r="A136" s="8" t="str">
        <f ca="1">IF('临-进度'!N131,'临-进度'!$A131,"")</f>
        <v/>
      </c>
      <c r="B136" s="8" t="str">
        <f ca="1">IF('临-进度'!N131,'临-进度'!$B131,"")</f>
        <v/>
      </c>
      <c r="C136" s="8" t="str">
        <f ca="1">IF('临-进度'!N131,'临-进度'!$F131,"")</f>
        <v/>
      </c>
      <c r="D136" s="42" t="str">
        <f ca="1">IF('临-进度'!$N131,'临-进度'!$J131,"")</f>
        <v/>
      </c>
      <c r="E136" s="42" t="str">
        <f ca="1">IF('临-进度'!$N131,'临-进度'!$AF131,"")</f>
        <v/>
      </c>
      <c r="F136" s="42" t="str">
        <f ca="1">IF('临-进度'!$N131,'临-进度'!$K131,"")</f>
        <v/>
      </c>
      <c r="G136" s="76" t="str">
        <f ca="1">IF('临-进度'!$N131,'临-进度'!$AG131,"")</f>
        <v/>
      </c>
      <c r="H136" s="71" t="str">
        <f ca="1">INDEX({"","_","-","="},IF(OR($D136 &gt;= I$6, $E136 &lt; H$6), 0, 1)+IF(OR($F136 &gt;= I$6, $G136 &lt; H$6), 0, 2)+1)</f>
        <v/>
      </c>
      <c r="I136" s="71" t="str">
        <f ca="1">INDEX({"","_","-","="},IF(OR($D136 &gt;= J$6, $E136 &lt; I$6), 0, 1)+IF(OR($F136 &gt;= J$6, $G136 &lt; I$6), 0, 2)+1)</f>
        <v/>
      </c>
      <c r="J136" s="71" t="str">
        <f ca="1">INDEX({"","_","-","="},IF(OR($D136 &gt;= K$6, $E136 &lt; J$6), 0, 1)+IF(OR($F136 &gt;= K$6, $G136 &lt; J$6), 0, 2)+1)</f>
        <v/>
      </c>
      <c r="K136" s="71" t="str">
        <f ca="1">INDEX({"","_","-","="},IF(OR($D136 &gt;= L$6, $E136 &lt; K$6), 0, 1)+IF(OR($F136 &gt;= L$6, $G136 &lt; K$6), 0, 2)+1)</f>
        <v/>
      </c>
      <c r="L136" s="71" t="str">
        <f ca="1">INDEX({"","_","-","="},IF(OR($D136 &gt;= M$6, $E136 &lt; L$6), 0, 1)+IF(OR($F136 &gt;= M$6, $G136 &lt; L$6), 0, 2)+1)</f>
        <v/>
      </c>
      <c r="M136" s="71" t="str">
        <f ca="1">INDEX({"","_","-","="},IF(OR($D136 &gt;= N$6, $E136 &lt; M$6), 0, 1)+IF(OR($F136 &gt;= N$6, $G136 &lt; M$6), 0, 2)+1)</f>
        <v/>
      </c>
      <c r="N136" s="71" t="str">
        <f ca="1">INDEX({"","_","-","="},IF(OR($D136 &gt;= O$6, $E136 &lt; N$6), 0, 1)+IF(OR($F136 &gt;= O$6, $G136 &lt; N$6), 0, 2)+1)</f>
        <v/>
      </c>
      <c r="O136" s="71" t="str">
        <f ca="1">INDEX({"","_","-","="},IF(OR($D136 &gt;= P$6, $E136 &lt; O$6), 0, 1)+IF(OR($F136 &gt;= P$6, $G136 &lt; O$6), 0, 2)+1)</f>
        <v/>
      </c>
      <c r="P136" s="71" t="str">
        <f ca="1">INDEX({"","_","-","="},IF(OR($D136 &gt;= Q$6, $E136 &lt; P$6), 0, 1)+IF(OR($F136 &gt;= Q$6, $G136 &lt; P$6), 0, 2)+1)</f>
        <v/>
      </c>
      <c r="Q136" s="71" t="str">
        <f ca="1">INDEX({"","_","-","="},IF(OR($D136 &gt;= R$6, $E136 &lt; Q$6), 0, 1)+IF(OR($F136 &gt;= R$6, $G136 &lt; Q$6), 0, 2)+1)</f>
        <v/>
      </c>
      <c r="R136" s="71" t="str">
        <f ca="1">INDEX({"","_","-","="},IF(OR($D136 &gt;= S$6, $E136 &lt; R$6), 0, 1)+IF(OR($F136 &gt;= S$6, $G136 &lt; R$6), 0, 2)+1)</f>
        <v/>
      </c>
      <c r="S136" s="71" t="str">
        <f ca="1">INDEX({"","_","-","="},IF(OR($D136 &gt;= T$6, $E136 &lt; S$6), 0, 1)+IF(OR($F136 &gt;= T$6, $G136 &lt; S$6), 0, 2)+1)</f>
        <v/>
      </c>
      <c r="T136" s="71" t="str">
        <f ca="1">INDEX({"","_","-","="},IF(OR($D136 &gt;= U$6, $E136 &lt; T$6), 0, 1)+IF(OR($F136 &gt;= U$6, $G136 &lt; T$6), 0, 2)+1)</f>
        <v/>
      </c>
      <c r="U136" s="71" t="str">
        <f ca="1">INDEX({"","_","-","="},IF(OR($D136 &gt;= V$6, $E136 &lt; U$6), 0, 1)+IF(OR($F136 &gt;= V$6, $G136 &lt; U$6), 0, 2)+1)</f>
        <v/>
      </c>
      <c r="V136" s="71" t="str">
        <f ca="1">INDEX({"","_","-","="},IF(OR($D136 &gt;= W$6, $E136 &lt; V$6), 0, 1)+IF(OR($F136 &gt;= W$6, $G136 &lt; V$6), 0, 2)+1)</f>
        <v/>
      </c>
      <c r="W136" s="71" t="str">
        <f ca="1">INDEX({"","_","-","="},IF(OR($D136 &gt;= X$6, $E136 &lt; W$6), 0, 1)+IF(OR($F136 &gt;= X$6, $G136 &lt; W$6), 0, 2)+1)</f>
        <v/>
      </c>
      <c r="X136" s="71" t="str">
        <f ca="1">INDEX({"","_","-","="},IF(OR($D136 &gt;= Y$6, $E136 &lt; X$6), 0, 1)+IF(OR($F136 &gt;= Y$6, $G136 &lt; X$6), 0, 2)+1)</f>
        <v/>
      </c>
      <c r="Y136" s="71" t="str">
        <f ca="1">INDEX({"","_","-","="},IF(OR($D136 &gt;= Z$6, $E136 &lt; Y$6), 0, 1)+IF(OR($F136 &gt;= Z$6, $G136 &lt; Y$6), 0, 2)+1)</f>
        <v/>
      </c>
      <c r="Z136" s="71" t="str">
        <f ca="1">INDEX({"","_","-","="},IF(OR($D136 &gt;= AA$6, $E136 &lt; Z$6), 0, 1)+IF(OR($F136 &gt;= AA$6, $G136 &lt; Z$6), 0, 2)+1)</f>
        <v/>
      </c>
      <c r="AA136" s="71" t="str">
        <f ca="1">INDEX({"","_","-","="},IF(OR($D136 &gt;= AB$6, $E136 &lt; AA$6), 0, 1)+IF(OR($F136 &gt;= AB$6, $G136 &lt; AA$6), 0, 2)+1)</f>
        <v/>
      </c>
      <c r="AB136" s="71" t="str">
        <f ca="1">INDEX({"","_","-","="},IF(OR($D136 &gt;= AC$6, $E136 &lt; AB$6), 0, 1)+IF(OR($F136 &gt;= AC$6, $G136 &lt; AB$6), 0, 2)+1)</f>
        <v/>
      </c>
      <c r="AC136" s="71" t="str">
        <f ca="1">INDEX({"","_","-","="},IF(OR($D136 &gt;= AD$6, $E136 &lt; AC$6), 0, 1)+IF(OR($F136 &gt;= AD$6, $G136 &lt; AC$6), 0, 2)+1)</f>
        <v/>
      </c>
      <c r="AD136" s="71" t="str">
        <f ca="1">INDEX({"","_","-","="},IF(OR($D136 &gt;= AE$6, $E136 &lt; AD$6), 0, 1)+IF(OR($F136 &gt;= AE$6, $G136 &lt; AD$6), 0, 2)+1)</f>
        <v/>
      </c>
      <c r="AE136" s="71" t="str">
        <f ca="1">INDEX({"","_","-","="},IF(OR($D136 &gt;= AF$6, $E136 &lt; AE$6), 0, 1)+IF(OR($F136 &gt;= AF$6, $G136 &lt; AE$6), 0, 2)+1)</f>
        <v/>
      </c>
      <c r="AF136" s="71" t="str">
        <f ca="1">INDEX({"","_","-","="},IF(OR($D136 &gt;= AG$6, $E136 &lt; AF$6), 0, 1)+IF(OR($F136 &gt;= AG$6, $G136 &lt; AF$6), 0, 2)+1)</f>
        <v/>
      </c>
      <c r="AG136" s="71" t="str">
        <f ca="1">INDEX({"","_","-","="},IF(OR($D136 &gt;= AH$6, $E136 &lt; AG$6), 0, 1)+IF(OR($F136 &gt;= AH$6, $G136 &lt; AG$6), 0, 2)+1)</f>
        <v/>
      </c>
      <c r="AH136" s="71" t="str">
        <f ca="1">INDEX({"","_","-","="},IF(OR($D136 &gt;= AI$6, $E136 &lt; AH$6), 0, 1)+IF(OR($F136 &gt;= AI$6, $G136 &lt; AH$6), 0, 2)+1)</f>
        <v/>
      </c>
      <c r="AI136" s="71" t="str">
        <f ca="1">INDEX({"","_","-","="},IF(OR($D136 &gt;= AJ$6, $E136 &lt; AI$6), 0, 1)+IF(OR($F136 &gt;= AJ$6, $G136 &lt; AI$6), 0, 2)+1)</f>
        <v/>
      </c>
      <c r="AJ136" s="71" t="str">
        <f ca="1">INDEX({"","_","-","="},IF(OR($D136 &gt;= AK$6, $E136 &lt; AJ$6), 0, 1)+IF(OR($F136 &gt;= AK$6, $G136 &lt; AJ$6), 0, 2)+1)</f>
        <v/>
      </c>
      <c r="AK136" s="71" t="str">
        <f ca="1">INDEX({"","_","-","="},IF(OR($D136 &gt;= AL$6, $E136 &lt; AK$6), 0, 1)+IF(OR($F136 &gt;= AL$6, $G136 &lt; AK$6), 0, 2)+1)</f>
        <v/>
      </c>
      <c r="AL136" s="71" t="str">
        <f ca="1">INDEX({"","_","-","="},IF(OR($D136 &gt;= AM$6, $E136 &lt; AL$6), 0, 1)+IF(OR($F136 &gt;= AM$6, $G136 &lt; AL$6), 0, 2)+1)</f>
        <v/>
      </c>
      <c r="AM136" s="71" t="str">
        <f ca="1">INDEX({"","_","-","="},IF(OR($D136 &gt;= AN$6, $E136 &lt; AM$6), 0, 1)+IF(OR($F136 &gt;= AN$6, $G136 &lt; AM$6), 0, 2)+1)</f>
        <v/>
      </c>
      <c r="AN136" s="71" t="str">
        <f ca="1">INDEX({"","_","-","="},IF(OR($D136 &gt;= AO$6, $E136 &lt; AN$6), 0, 1)+IF(OR($F136 &gt;= AO$6, $G136 &lt; AN$6), 0, 2)+1)</f>
        <v/>
      </c>
      <c r="AO136" s="71" t="str">
        <f ca="1">INDEX({"","_","-","="},IF(OR($D136 &gt;= AP$6, $E136 &lt; AO$6), 0, 1)+IF(OR($F136 &gt;= AP$6, $G136 &lt; AO$6), 0, 2)+1)</f>
        <v/>
      </c>
      <c r="AP136" s="71" t="str">
        <f ca="1">INDEX({"","_","-","="},IF(OR($D136 &gt;= AQ$6, $E136 &lt; AP$6), 0, 1)+IF(OR($F136 &gt;= AQ$6, $G136 &lt; AP$6), 0, 2)+1)</f>
        <v/>
      </c>
      <c r="AQ136" s="71" t="str">
        <f ca="1">INDEX({"","_","-","="},IF(OR($D136 &gt;= AR$6, $E136 &lt; AQ$6), 0, 1)+IF(OR($F136 &gt;= AR$6, $G136 &lt; AQ$6), 0, 2)+1)</f>
        <v/>
      </c>
      <c r="AR136" s="71" t="str">
        <f ca="1">INDEX({"","_","-","="},IF(OR($D136 &gt;= AS$6, $E136 &lt; AR$6), 0, 1)+IF(OR($F136 &gt;= AS$6, $G136 &lt; AR$6), 0, 2)+1)</f>
        <v/>
      </c>
      <c r="AS136" s="71" t="str">
        <f ca="1">INDEX({"","_","-","="},IF(OR($D136 &gt;= AT$6, $E136 &lt; AS$6), 0, 1)+IF(OR($F136 &gt;= AT$6, $G136 &lt; AS$6), 0, 2)+1)</f>
        <v/>
      </c>
      <c r="AT136" s="71" t="str">
        <f ca="1">INDEX({"","_","-","="},IF(OR($D136 &gt;= AU$6, $E136 &lt; AT$6), 0, 1)+IF(OR($F136 &gt;= AU$6, $G136 &lt; AT$6), 0, 2)+1)</f>
        <v/>
      </c>
      <c r="AU136" s="71" t="str">
        <f ca="1">INDEX({"","_","-","="},IF(OR($D136 &gt;= AV$6, $E136 &lt; AU$6), 0, 1)+IF(OR($F136 &gt;= AV$6, $G136 &lt; AU$6), 0, 2)+1)</f>
        <v/>
      </c>
      <c r="AV136" s="71" t="str">
        <f ca="1">INDEX({"","_","-","="},IF(OR($D136 &gt;= AW$6, $E136 &lt; AV$6), 0, 1)+IF(OR($F136 &gt;= AW$6, $G136 &lt; AV$6), 0, 2)+1)</f>
        <v/>
      </c>
      <c r="AW136" s="71" t="str">
        <f ca="1">INDEX({"","_","-","="},IF(OR($D136 &gt;= AX$6, $E136 &lt; AW$6), 0, 1)+IF(OR($F136 &gt;= AX$6, $G136 &lt; AW$6), 0, 2)+1)</f>
        <v/>
      </c>
      <c r="AX136" s="71" t="str">
        <f ca="1">INDEX({"","_","-","="},IF(OR($D136 &gt;= AY$6, $E136 &lt; AX$6), 0, 1)+IF(OR($F136 &gt;= AY$6, $G136 &lt; AX$6), 0, 2)+1)</f>
        <v/>
      </c>
      <c r="AY136" s="71" t="str">
        <f ca="1">INDEX({"","_","-","="},IF(OR($D136 &gt;= AZ$6, $E136 &lt; AY$6), 0, 1)+IF(OR($F136 &gt;= AZ$6, $G136 &lt; AY$6), 0, 2)+1)</f>
        <v/>
      </c>
      <c r="AZ136" s="71" t="str">
        <f ca="1">INDEX({"","_","-","="},IF(OR($D136 &gt;= BA$6, $E136 &lt; AZ$6), 0, 1)+IF(OR($F136 &gt;= BA$6, $G136 &lt; AZ$6), 0, 2)+1)</f>
        <v/>
      </c>
      <c r="BA136" s="71" t="str">
        <f ca="1">INDEX({"","_","-","="},IF(OR($D136 &gt;= BB$6, $E136 &lt; BA$6), 0, 1)+IF(OR($F136 &gt;= BB$6, $G136 &lt; BA$6), 0, 2)+1)</f>
        <v/>
      </c>
      <c r="BB136" s="71" t="str">
        <f ca="1">INDEX({"","_","-","="},IF(OR($D136 &gt;= BC$6, $E136 &lt; BB$6), 0, 1)+IF(OR($F136 &gt;= BC$6, $G136 &lt; BB$6), 0, 2)+1)</f>
        <v/>
      </c>
      <c r="BC136" s="71" t="str">
        <f ca="1">INDEX({"","_","-","="},IF(OR($D136 &gt;= BD$6, $E136 &lt; BC$6), 0, 1)+IF(OR($F136 &gt;= BD$6, $G136 &lt; BC$6), 0, 2)+1)</f>
        <v/>
      </c>
      <c r="BD136" s="71" t="str">
        <f ca="1">INDEX({"","_","-","="},IF(OR($D136 &gt;= BE$6, $E136 &lt; BD$6), 0, 1)+IF(OR($F136 &gt;= BE$6, $G136 &lt; BD$6), 0, 2)+1)</f>
        <v/>
      </c>
      <c r="BE136" s="71" t="str">
        <f ca="1">INDEX({"","_","-","="},IF(OR($D136 &gt;= BF$6, $E136 &lt; BE$6), 0, 1)+IF(OR($F136 &gt;= BF$6, $G136 &lt; BE$6), 0, 2)+1)</f>
        <v/>
      </c>
      <c r="BF136" s="71" t="str">
        <f ca="1">INDEX({"","_","-","="},IF(OR($D136 &gt;= BG$6, $E136 &lt; BF$6), 0, 1)+IF(OR($F136 &gt;= BG$6, $G136 &lt; BF$6), 0, 2)+1)</f>
        <v/>
      </c>
      <c r="BG136" s="71" t="str">
        <f ca="1">INDEX({"","_","-","="},IF(OR($D136 &gt;= BH$6, $E136 &lt; BG$6), 0, 1)+IF(OR($F136 &gt;= BH$6, $G136 &lt; BG$6), 0, 2)+1)</f>
        <v/>
      </c>
      <c r="BH136" s="71" t="str">
        <f ca="1">INDEX({"","_","-","="},IF(OR($D136 &gt;= BI$6, $E136 &lt; BH$6), 0, 1)+IF(OR($F136 &gt;= BI$6, $G136 &lt; BH$6), 0, 2)+1)</f>
        <v/>
      </c>
      <c r="BI136" s="71" t="str">
        <f ca="1">INDEX({"","_","-","="},IF(OR($D136 &gt;= BJ$6, $E136 &lt; BI$6), 0, 1)+IF(OR($F136 &gt;= BJ$6, $G136 &lt; BI$6), 0, 2)+1)</f>
        <v/>
      </c>
      <c r="BJ136" s="71" t="str">
        <f ca="1">INDEX({"","_","-","="},IF(OR($D136 &gt;= BK$6, $E136 &lt; BJ$6), 0, 1)+IF(OR($F136 &gt;= BK$6, $G136 &lt; BJ$6), 0, 2)+1)</f>
        <v/>
      </c>
      <c r="BK136" s="71" t="str">
        <f ca="1">INDEX({"","_","-","="},IF(OR($D136 &gt;= BL$6, $E136 &lt; BK$6), 0, 1)+IF(OR($F136 &gt;= BL$6, $G136 &lt; BK$6), 0, 2)+1)</f>
        <v/>
      </c>
      <c r="BL136" s="71" t="str">
        <f ca="1">INDEX({"","_","-","="},IF(OR($D136 &gt;= BM$6, $E136 &lt; BL$6), 0, 1)+IF(OR($F136 &gt;= BM$6, $G136 &lt; BL$6), 0, 2)+1)</f>
        <v/>
      </c>
      <c r="BM136" s="71" t="str">
        <f ca="1">INDEX({"","_","-","="},IF(OR($D136 &gt;= BN$6, $E136 &lt; BM$6), 0, 1)+IF(OR($F136 &gt;= BN$6, $G136 &lt; BM$6), 0, 2)+1)</f>
        <v/>
      </c>
      <c r="BN136" s="71" t="str">
        <f ca="1">INDEX({"","_","-","="},IF(OR($D136 &gt;= BO$6, $E136 &lt; BN$6), 0, 1)+IF(OR($F136 &gt;= BO$6, $G136 &lt; BN$6), 0, 2)+1)</f>
        <v/>
      </c>
      <c r="BO136" s="71" t="str">
        <f ca="1">INDEX({"","_","-","="},IF(OR($D136 &gt;= BP$6, $E136 &lt; BO$6), 0, 1)+IF(OR($F136 &gt;= BP$6, $G136 &lt; BO$6), 0, 2)+1)</f>
        <v/>
      </c>
      <c r="BP136" s="71" t="str">
        <f ca="1">INDEX({"","_","-","="},IF(OR($D136 &gt;= BQ$6, $E136 &lt; BP$6), 0, 1)+IF(OR($F136 &gt;= BQ$6, $G136 &lt; BP$6), 0, 2)+1)</f>
        <v/>
      </c>
      <c r="BQ136" s="71" t="str">
        <f ca="1">INDEX({"","_","-","="},IF(OR($D136 &gt;= BR$6, $E136 &lt; BQ$6), 0, 1)+IF(OR($F136 &gt;= BR$6, $G136 &lt; BQ$6), 0, 2)+1)</f>
        <v/>
      </c>
      <c r="BR136" s="71" t="str">
        <f ca="1">INDEX({"","_","-","="},IF(OR($D136 &gt;= BS$6, $E136 &lt; BR$6), 0, 1)+IF(OR($F136 &gt;= BS$6, $G136 &lt; BR$6), 0, 2)+1)</f>
        <v/>
      </c>
      <c r="BS136" s="71" t="str">
        <f ca="1">INDEX({"","_","-","="},IF(OR($D136 &gt;= BT$6, $E136 &lt; BS$6), 0, 1)+IF(OR($F136 &gt;= BT$6, $G136 &lt; BS$6), 0, 2)+1)</f>
        <v/>
      </c>
      <c r="BT136" s="71" t="str">
        <f ca="1">INDEX({"","_","-","="},IF(OR($D136 &gt;= BU$6, $E136 &lt; BT$6), 0, 1)+IF(OR($F136 &gt;= BU$6, $G136 &lt; BT$6), 0, 2)+1)</f>
        <v/>
      </c>
      <c r="BU136" s="71" t="str">
        <f ca="1">INDEX({"","_","-","="},IF(OR($D136 &gt;= BV$6, $E136 &lt; BU$6), 0, 1)+IF(OR($F136 &gt;= BV$6, $G136 &lt; BU$6), 0, 2)+1)</f>
        <v/>
      </c>
      <c r="BV136" s="71" t="str">
        <f ca="1">INDEX({"","_","-","="},IF(OR($D136 &gt;= BW$6, $E136 &lt; BV$6), 0, 1)+IF(OR($F136 &gt;= BW$6, $G136 &lt; BV$6), 0, 2)+1)</f>
        <v/>
      </c>
      <c r="BW136" s="71" t="str">
        <f ca="1">INDEX({"","_","-","="},IF(OR($D136 &gt;= BX$6, $E136 &lt; BW$6), 0, 1)+IF(OR($F136 &gt;= BX$6, $G136 &lt; BW$6), 0, 2)+1)</f>
        <v/>
      </c>
      <c r="BX136" s="71" t="str">
        <f ca="1">INDEX({"","_","-","="},IF(OR($D136 &gt;= BY$6, $E136 &lt; BX$6), 0, 1)+IF(OR($F136 &gt;= BY$6, $G136 &lt; BX$6), 0, 2)+1)</f>
        <v/>
      </c>
      <c r="BY136" s="71" t="str">
        <f ca="1">INDEX({"","_","-","="},IF(OR($D136 &gt;= BZ$6, $E136 &lt; BY$6), 0, 1)+IF(OR($F136 &gt;= BZ$6, $G136 &lt; BY$6), 0, 2)+1)</f>
        <v/>
      </c>
      <c r="BZ136" s="71" t="str">
        <f ca="1">INDEX({"","_","-","="},IF(OR($D136 &gt;= CA$6, $E136 &lt; BZ$6), 0, 1)+IF(OR($F136 &gt;= CA$6, $G136 &lt; BZ$6), 0, 2)+1)</f>
        <v/>
      </c>
      <c r="CA136" s="71" t="str">
        <f ca="1">INDEX({"","_","-","="},IF(OR($D136 &gt;= CB$6, $E136 &lt; CA$6), 0, 1)+IF(OR($F136 &gt;= CB$6, $G136 &lt; CA$6), 0, 2)+1)</f>
        <v/>
      </c>
      <c r="CB136" s="71" t="str">
        <f ca="1">INDEX({"","_","-","="},IF(OR($D136 &gt;= CC$6, $E136 &lt; CB$6), 0, 1)+IF(OR($F136 &gt;= CC$6, $G136 &lt; CB$6), 0, 2)+1)</f>
        <v/>
      </c>
      <c r="CC136" s="71" t="str">
        <f ca="1">INDEX({"","_","-","="},IF(OR($D136 &gt;= CD$6, $E136 &lt; CC$6), 0, 1)+IF(OR($F136 &gt;= CD$6, $G136 &lt; CC$6), 0, 2)+1)</f>
        <v/>
      </c>
      <c r="CD136" s="71" t="str">
        <f ca="1">INDEX({"","_","-","="},IF(OR($D136 &gt;= CE$6, $E136 &lt; CD$6), 0, 1)+IF(OR($F136 &gt;= CE$6, $G136 &lt; CD$6), 0, 2)+1)</f>
        <v/>
      </c>
    </row>
    <row r="137" spans="1:82">
      <c r="A137" s="8" t="str">
        <f ca="1">IF('临-进度'!N132,'临-进度'!$A132,"")</f>
        <v/>
      </c>
      <c r="B137" s="8" t="str">
        <f ca="1">IF('临-进度'!N132,'临-进度'!$B132,"")</f>
        <v/>
      </c>
      <c r="C137" s="8" t="str">
        <f ca="1">IF('临-进度'!N132,'临-进度'!$F132,"")</f>
        <v/>
      </c>
      <c r="D137" s="42" t="str">
        <f ca="1">IF('临-进度'!$N132,'临-进度'!$J132,"")</f>
        <v/>
      </c>
      <c r="E137" s="42" t="str">
        <f ca="1">IF('临-进度'!$N132,'临-进度'!$AF132,"")</f>
        <v/>
      </c>
      <c r="F137" s="42" t="str">
        <f ca="1">IF('临-进度'!$N132,'临-进度'!$K132,"")</f>
        <v/>
      </c>
      <c r="G137" s="76" t="str">
        <f ca="1">IF('临-进度'!$N132,'临-进度'!$AG132,"")</f>
        <v/>
      </c>
      <c r="H137" s="71" t="str">
        <f ca="1">INDEX({"","_","-","="},IF(OR($D137 &gt;= I$6, $E137 &lt; H$6), 0, 1)+IF(OR($F137 &gt;= I$6, $G137 &lt; H$6), 0, 2)+1)</f>
        <v/>
      </c>
      <c r="I137" s="71" t="str">
        <f ca="1">INDEX({"","_","-","="},IF(OR($D137 &gt;= J$6, $E137 &lt; I$6), 0, 1)+IF(OR($F137 &gt;= J$6, $G137 &lt; I$6), 0, 2)+1)</f>
        <v/>
      </c>
      <c r="J137" s="71" t="str">
        <f ca="1">INDEX({"","_","-","="},IF(OR($D137 &gt;= K$6, $E137 &lt; J$6), 0, 1)+IF(OR($F137 &gt;= K$6, $G137 &lt; J$6), 0, 2)+1)</f>
        <v/>
      </c>
      <c r="K137" s="71" t="str">
        <f ca="1">INDEX({"","_","-","="},IF(OR($D137 &gt;= L$6, $E137 &lt; K$6), 0, 1)+IF(OR($F137 &gt;= L$6, $G137 &lt; K$6), 0, 2)+1)</f>
        <v/>
      </c>
      <c r="L137" s="71" t="str">
        <f ca="1">INDEX({"","_","-","="},IF(OR($D137 &gt;= M$6, $E137 &lt; L$6), 0, 1)+IF(OR($F137 &gt;= M$6, $G137 &lt; L$6), 0, 2)+1)</f>
        <v/>
      </c>
      <c r="M137" s="71" t="str">
        <f ca="1">INDEX({"","_","-","="},IF(OR($D137 &gt;= N$6, $E137 &lt; M$6), 0, 1)+IF(OR($F137 &gt;= N$6, $G137 &lt; M$6), 0, 2)+1)</f>
        <v/>
      </c>
      <c r="N137" s="71" t="str">
        <f ca="1">INDEX({"","_","-","="},IF(OR($D137 &gt;= O$6, $E137 &lt; N$6), 0, 1)+IF(OR($F137 &gt;= O$6, $G137 &lt; N$6), 0, 2)+1)</f>
        <v/>
      </c>
      <c r="O137" s="71" t="str">
        <f ca="1">INDEX({"","_","-","="},IF(OR($D137 &gt;= P$6, $E137 &lt; O$6), 0, 1)+IF(OR($F137 &gt;= P$6, $G137 &lt; O$6), 0, 2)+1)</f>
        <v/>
      </c>
      <c r="P137" s="71" t="str">
        <f ca="1">INDEX({"","_","-","="},IF(OR($D137 &gt;= Q$6, $E137 &lt; P$6), 0, 1)+IF(OR($F137 &gt;= Q$6, $G137 &lt; P$6), 0, 2)+1)</f>
        <v/>
      </c>
      <c r="Q137" s="71" t="str">
        <f ca="1">INDEX({"","_","-","="},IF(OR($D137 &gt;= R$6, $E137 &lt; Q$6), 0, 1)+IF(OR($F137 &gt;= R$6, $G137 &lt; Q$6), 0, 2)+1)</f>
        <v/>
      </c>
      <c r="R137" s="71" t="str">
        <f ca="1">INDEX({"","_","-","="},IF(OR($D137 &gt;= S$6, $E137 &lt; R$6), 0, 1)+IF(OR($F137 &gt;= S$6, $G137 &lt; R$6), 0, 2)+1)</f>
        <v/>
      </c>
      <c r="S137" s="71" t="str">
        <f ca="1">INDEX({"","_","-","="},IF(OR($D137 &gt;= T$6, $E137 &lt; S$6), 0, 1)+IF(OR($F137 &gt;= T$6, $G137 &lt; S$6), 0, 2)+1)</f>
        <v/>
      </c>
      <c r="T137" s="71" t="str">
        <f ca="1">INDEX({"","_","-","="},IF(OR($D137 &gt;= U$6, $E137 &lt; T$6), 0, 1)+IF(OR($F137 &gt;= U$6, $G137 &lt; T$6), 0, 2)+1)</f>
        <v/>
      </c>
      <c r="U137" s="71" t="str">
        <f ca="1">INDEX({"","_","-","="},IF(OR($D137 &gt;= V$6, $E137 &lt; U$6), 0, 1)+IF(OR($F137 &gt;= V$6, $G137 &lt; U$6), 0, 2)+1)</f>
        <v/>
      </c>
      <c r="V137" s="71" t="str">
        <f ca="1">INDEX({"","_","-","="},IF(OR($D137 &gt;= W$6, $E137 &lt; V$6), 0, 1)+IF(OR($F137 &gt;= W$6, $G137 &lt; V$6), 0, 2)+1)</f>
        <v/>
      </c>
      <c r="W137" s="71" t="str">
        <f ca="1">INDEX({"","_","-","="},IF(OR($D137 &gt;= X$6, $E137 &lt; W$6), 0, 1)+IF(OR($F137 &gt;= X$6, $G137 &lt; W$6), 0, 2)+1)</f>
        <v/>
      </c>
      <c r="X137" s="71" t="str">
        <f ca="1">INDEX({"","_","-","="},IF(OR($D137 &gt;= Y$6, $E137 &lt; X$6), 0, 1)+IF(OR($F137 &gt;= Y$6, $G137 &lt; X$6), 0, 2)+1)</f>
        <v/>
      </c>
      <c r="Y137" s="71" t="str">
        <f ca="1">INDEX({"","_","-","="},IF(OR($D137 &gt;= Z$6, $E137 &lt; Y$6), 0, 1)+IF(OR($F137 &gt;= Z$6, $G137 &lt; Y$6), 0, 2)+1)</f>
        <v/>
      </c>
      <c r="Z137" s="71" t="str">
        <f ca="1">INDEX({"","_","-","="},IF(OR($D137 &gt;= AA$6, $E137 &lt; Z$6), 0, 1)+IF(OR($F137 &gt;= AA$6, $G137 &lt; Z$6), 0, 2)+1)</f>
        <v/>
      </c>
      <c r="AA137" s="71" t="str">
        <f ca="1">INDEX({"","_","-","="},IF(OR($D137 &gt;= AB$6, $E137 &lt; AA$6), 0, 1)+IF(OR($F137 &gt;= AB$6, $G137 &lt; AA$6), 0, 2)+1)</f>
        <v/>
      </c>
      <c r="AB137" s="71" t="str">
        <f ca="1">INDEX({"","_","-","="},IF(OR($D137 &gt;= AC$6, $E137 &lt; AB$6), 0, 1)+IF(OR($F137 &gt;= AC$6, $G137 &lt; AB$6), 0, 2)+1)</f>
        <v/>
      </c>
      <c r="AC137" s="71" t="str">
        <f ca="1">INDEX({"","_","-","="},IF(OR($D137 &gt;= AD$6, $E137 &lt; AC$6), 0, 1)+IF(OR($F137 &gt;= AD$6, $G137 &lt; AC$6), 0, 2)+1)</f>
        <v/>
      </c>
      <c r="AD137" s="71" t="str">
        <f ca="1">INDEX({"","_","-","="},IF(OR($D137 &gt;= AE$6, $E137 &lt; AD$6), 0, 1)+IF(OR($F137 &gt;= AE$6, $G137 &lt; AD$6), 0, 2)+1)</f>
        <v/>
      </c>
      <c r="AE137" s="71" t="str">
        <f ca="1">INDEX({"","_","-","="},IF(OR($D137 &gt;= AF$6, $E137 &lt; AE$6), 0, 1)+IF(OR($F137 &gt;= AF$6, $G137 &lt; AE$6), 0, 2)+1)</f>
        <v/>
      </c>
      <c r="AF137" s="71" t="str">
        <f ca="1">INDEX({"","_","-","="},IF(OR($D137 &gt;= AG$6, $E137 &lt; AF$6), 0, 1)+IF(OR($F137 &gt;= AG$6, $G137 &lt; AF$6), 0, 2)+1)</f>
        <v/>
      </c>
      <c r="AG137" s="71" t="str">
        <f ca="1">INDEX({"","_","-","="},IF(OR($D137 &gt;= AH$6, $E137 &lt; AG$6), 0, 1)+IF(OR($F137 &gt;= AH$6, $G137 &lt; AG$6), 0, 2)+1)</f>
        <v/>
      </c>
      <c r="AH137" s="71" t="str">
        <f ca="1">INDEX({"","_","-","="},IF(OR($D137 &gt;= AI$6, $E137 &lt; AH$6), 0, 1)+IF(OR($F137 &gt;= AI$6, $G137 &lt; AH$6), 0, 2)+1)</f>
        <v/>
      </c>
      <c r="AI137" s="71" t="str">
        <f ca="1">INDEX({"","_","-","="},IF(OR($D137 &gt;= AJ$6, $E137 &lt; AI$6), 0, 1)+IF(OR($F137 &gt;= AJ$6, $G137 &lt; AI$6), 0, 2)+1)</f>
        <v/>
      </c>
      <c r="AJ137" s="71" t="str">
        <f ca="1">INDEX({"","_","-","="},IF(OR($D137 &gt;= AK$6, $E137 &lt; AJ$6), 0, 1)+IF(OR($F137 &gt;= AK$6, $G137 &lt; AJ$6), 0, 2)+1)</f>
        <v/>
      </c>
      <c r="AK137" s="71" t="str">
        <f ca="1">INDEX({"","_","-","="},IF(OR($D137 &gt;= AL$6, $E137 &lt; AK$6), 0, 1)+IF(OR($F137 &gt;= AL$6, $G137 &lt; AK$6), 0, 2)+1)</f>
        <v/>
      </c>
      <c r="AL137" s="71" t="str">
        <f ca="1">INDEX({"","_","-","="},IF(OR($D137 &gt;= AM$6, $E137 &lt; AL$6), 0, 1)+IF(OR($F137 &gt;= AM$6, $G137 &lt; AL$6), 0, 2)+1)</f>
        <v/>
      </c>
      <c r="AM137" s="71" t="str">
        <f ca="1">INDEX({"","_","-","="},IF(OR($D137 &gt;= AN$6, $E137 &lt; AM$6), 0, 1)+IF(OR($F137 &gt;= AN$6, $G137 &lt; AM$6), 0, 2)+1)</f>
        <v/>
      </c>
      <c r="AN137" s="71" t="str">
        <f ca="1">INDEX({"","_","-","="},IF(OR($D137 &gt;= AO$6, $E137 &lt; AN$6), 0, 1)+IF(OR($F137 &gt;= AO$6, $G137 &lt; AN$6), 0, 2)+1)</f>
        <v/>
      </c>
      <c r="AO137" s="71" t="str">
        <f ca="1">INDEX({"","_","-","="},IF(OR($D137 &gt;= AP$6, $E137 &lt; AO$6), 0, 1)+IF(OR($F137 &gt;= AP$6, $G137 &lt; AO$6), 0, 2)+1)</f>
        <v/>
      </c>
      <c r="AP137" s="71" t="str">
        <f ca="1">INDEX({"","_","-","="},IF(OR($D137 &gt;= AQ$6, $E137 &lt; AP$6), 0, 1)+IF(OR($F137 &gt;= AQ$6, $G137 &lt; AP$6), 0, 2)+1)</f>
        <v/>
      </c>
      <c r="AQ137" s="71" t="str">
        <f ca="1">INDEX({"","_","-","="},IF(OR($D137 &gt;= AR$6, $E137 &lt; AQ$6), 0, 1)+IF(OR($F137 &gt;= AR$6, $G137 &lt; AQ$6), 0, 2)+1)</f>
        <v/>
      </c>
      <c r="AR137" s="71" t="str">
        <f ca="1">INDEX({"","_","-","="},IF(OR($D137 &gt;= AS$6, $E137 &lt; AR$6), 0, 1)+IF(OR($F137 &gt;= AS$6, $G137 &lt; AR$6), 0, 2)+1)</f>
        <v/>
      </c>
      <c r="AS137" s="71" t="str">
        <f ca="1">INDEX({"","_","-","="},IF(OR($D137 &gt;= AT$6, $E137 &lt; AS$6), 0, 1)+IF(OR($F137 &gt;= AT$6, $G137 &lt; AS$6), 0, 2)+1)</f>
        <v/>
      </c>
      <c r="AT137" s="71" t="str">
        <f ca="1">INDEX({"","_","-","="},IF(OR($D137 &gt;= AU$6, $E137 &lt; AT$6), 0, 1)+IF(OR($F137 &gt;= AU$6, $G137 &lt; AT$6), 0, 2)+1)</f>
        <v/>
      </c>
      <c r="AU137" s="71" t="str">
        <f ca="1">INDEX({"","_","-","="},IF(OR($D137 &gt;= AV$6, $E137 &lt; AU$6), 0, 1)+IF(OR($F137 &gt;= AV$6, $G137 &lt; AU$6), 0, 2)+1)</f>
        <v/>
      </c>
      <c r="AV137" s="71" t="str">
        <f ca="1">INDEX({"","_","-","="},IF(OR($D137 &gt;= AW$6, $E137 &lt; AV$6), 0, 1)+IF(OR($F137 &gt;= AW$6, $G137 &lt; AV$6), 0, 2)+1)</f>
        <v/>
      </c>
      <c r="AW137" s="71" t="str">
        <f ca="1">INDEX({"","_","-","="},IF(OR($D137 &gt;= AX$6, $E137 &lt; AW$6), 0, 1)+IF(OR($F137 &gt;= AX$6, $G137 &lt; AW$6), 0, 2)+1)</f>
        <v/>
      </c>
      <c r="AX137" s="71" t="str">
        <f ca="1">INDEX({"","_","-","="},IF(OR($D137 &gt;= AY$6, $E137 &lt; AX$6), 0, 1)+IF(OR($F137 &gt;= AY$6, $G137 &lt; AX$6), 0, 2)+1)</f>
        <v/>
      </c>
      <c r="AY137" s="71" t="str">
        <f ca="1">INDEX({"","_","-","="},IF(OR($D137 &gt;= AZ$6, $E137 &lt; AY$6), 0, 1)+IF(OR($F137 &gt;= AZ$6, $G137 &lt; AY$6), 0, 2)+1)</f>
        <v/>
      </c>
      <c r="AZ137" s="71" t="str">
        <f ca="1">INDEX({"","_","-","="},IF(OR($D137 &gt;= BA$6, $E137 &lt; AZ$6), 0, 1)+IF(OR($F137 &gt;= BA$6, $G137 &lt; AZ$6), 0, 2)+1)</f>
        <v/>
      </c>
      <c r="BA137" s="71" t="str">
        <f ca="1">INDEX({"","_","-","="},IF(OR($D137 &gt;= BB$6, $E137 &lt; BA$6), 0, 1)+IF(OR($F137 &gt;= BB$6, $G137 &lt; BA$6), 0, 2)+1)</f>
        <v/>
      </c>
      <c r="BB137" s="71" t="str">
        <f ca="1">INDEX({"","_","-","="},IF(OR($D137 &gt;= BC$6, $E137 &lt; BB$6), 0, 1)+IF(OR($F137 &gt;= BC$6, $G137 &lt; BB$6), 0, 2)+1)</f>
        <v/>
      </c>
      <c r="BC137" s="71" t="str">
        <f ca="1">INDEX({"","_","-","="},IF(OR($D137 &gt;= BD$6, $E137 &lt; BC$6), 0, 1)+IF(OR($F137 &gt;= BD$6, $G137 &lt; BC$6), 0, 2)+1)</f>
        <v/>
      </c>
      <c r="BD137" s="71" t="str">
        <f ca="1">INDEX({"","_","-","="},IF(OR($D137 &gt;= BE$6, $E137 &lt; BD$6), 0, 1)+IF(OR($F137 &gt;= BE$6, $G137 &lt; BD$6), 0, 2)+1)</f>
        <v/>
      </c>
      <c r="BE137" s="71" t="str">
        <f ca="1">INDEX({"","_","-","="},IF(OR($D137 &gt;= BF$6, $E137 &lt; BE$6), 0, 1)+IF(OR($F137 &gt;= BF$6, $G137 &lt; BE$6), 0, 2)+1)</f>
        <v/>
      </c>
      <c r="BF137" s="71" t="str">
        <f ca="1">INDEX({"","_","-","="},IF(OR($D137 &gt;= BG$6, $E137 &lt; BF$6), 0, 1)+IF(OR($F137 &gt;= BG$6, $G137 &lt; BF$6), 0, 2)+1)</f>
        <v/>
      </c>
      <c r="BG137" s="71" t="str">
        <f ca="1">INDEX({"","_","-","="},IF(OR($D137 &gt;= BH$6, $E137 &lt; BG$6), 0, 1)+IF(OR($F137 &gt;= BH$6, $G137 &lt; BG$6), 0, 2)+1)</f>
        <v/>
      </c>
      <c r="BH137" s="71" t="str">
        <f ca="1">INDEX({"","_","-","="},IF(OR($D137 &gt;= BI$6, $E137 &lt; BH$6), 0, 1)+IF(OR($F137 &gt;= BI$6, $G137 &lt; BH$6), 0, 2)+1)</f>
        <v/>
      </c>
      <c r="BI137" s="71" t="str">
        <f ca="1">INDEX({"","_","-","="},IF(OR($D137 &gt;= BJ$6, $E137 &lt; BI$6), 0, 1)+IF(OR($F137 &gt;= BJ$6, $G137 &lt; BI$6), 0, 2)+1)</f>
        <v/>
      </c>
      <c r="BJ137" s="71" t="str">
        <f ca="1">INDEX({"","_","-","="},IF(OR($D137 &gt;= BK$6, $E137 &lt; BJ$6), 0, 1)+IF(OR($F137 &gt;= BK$6, $G137 &lt; BJ$6), 0, 2)+1)</f>
        <v/>
      </c>
      <c r="BK137" s="71" t="str">
        <f ca="1">INDEX({"","_","-","="},IF(OR($D137 &gt;= BL$6, $E137 &lt; BK$6), 0, 1)+IF(OR($F137 &gt;= BL$6, $G137 &lt; BK$6), 0, 2)+1)</f>
        <v/>
      </c>
      <c r="BL137" s="71" t="str">
        <f ca="1">INDEX({"","_","-","="},IF(OR($D137 &gt;= BM$6, $E137 &lt; BL$6), 0, 1)+IF(OR($F137 &gt;= BM$6, $G137 &lt; BL$6), 0, 2)+1)</f>
        <v/>
      </c>
      <c r="BM137" s="71" t="str">
        <f ca="1">INDEX({"","_","-","="},IF(OR($D137 &gt;= BN$6, $E137 &lt; BM$6), 0, 1)+IF(OR($F137 &gt;= BN$6, $G137 &lt; BM$6), 0, 2)+1)</f>
        <v/>
      </c>
      <c r="BN137" s="71" t="str">
        <f ca="1">INDEX({"","_","-","="},IF(OR($D137 &gt;= BO$6, $E137 &lt; BN$6), 0, 1)+IF(OR($F137 &gt;= BO$6, $G137 &lt; BN$6), 0, 2)+1)</f>
        <v/>
      </c>
      <c r="BO137" s="71" t="str">
        <f ca="1">INDEX({"","_","-","="},IF(OR($D137 &gt;= BP$6, $E137 &lt; BO$6), 0, 1)+IF(OR($F137 &gt;= BP$6, $G137 &lt; BO$6), 0, 2)+1)</f>
        <v/>
      </c>
      <c r="BP137" s="71" t="str">
        <f ca="1">INDEX({"","_","-","="},IF(OR($D137 &gt;= BQ$6, $E137 &lt; BP$6), 0, 1)+IF(OR($F137 &gt;= BQ$6, $G137 &lt; BP$6), 0, 2)+1)</f>
        <v/>
      </c>
      <c r="BQ137" s="71" t="str">
        <f ca="1">INDEX({"","_","-","="},IF(OR($D137 &gt;= BR$6, $E137 &lt; BQ$6), 0, 1)+IF(OR($F137 &gt;= BR$6, $G137 &lt; BQ$6), 0, 2)+1)</f>
        <v/>
      </c>
      <c r="BR137" s="71" t="str">
        <f ca="1">INDEX({"","_","-","="},IF(OR($D137 &gt;= BS$6, $E137 &lt; BR$6), 0, 1)+IF(OR($F137 &gt;= BS$6, $G137 &lt; BR$6), 0, 2)+1)</f>
        <v/>
      </c>
      <c r="BS137" s="71" t="str">
        <f ca="1">INDEX({"","_","-","="},IF(OR($D137 &gt;= BT$6, $E137 &lt; BS$6), 0, 1)+IF(OR($F137 &gt;= BT$6, $G137 &lt; BS$6), 0, 2)+1)</f>
        <v/>
      </c>
      <c r="BT137" s="71" t="str">
        <f ca="1">INDEX({"","_","-","="},IF(OR($D137 &gt;= BU$6, $E137 &lt; BT$6), 0, 1)+IF(OR($F137 &gt;= BU$6, $G137 &lt; BT$6), 0, 2)+1)</f>
        <v/>
      </c>
      <c r="BU137" s="71" t="str">
        <f ca="1">INDEX({"","_","-","="},IF(OR($D137 &gt;= BV$6, $E137 &lt; BU$6), 0, 1)+IF(OR($F137 &gt;= BV$6, $G137 &lt; BU$6), 0, 2)+1)</f>
        <v/>
      </c>
      <c r="BV137" s="71" t="str">
        <f ca="1">INDEX({"","_","-","="},IF(OR($D137 &gt;= BW$6, $E137 &lt; BV$6), 0, 1)+IF(OR($F137 &gt;= BW$6, $G137 &lt; BV$6), 0, 2)+1)</f>
        <v/>
      </c>
      <c r="BW137" s="71" t="str">
        <f ca="1">INDEX({"","_","-","="},IF(OR($D137 &gt;= BX$6, $E137 &lt; BW$6), 0, 1)+IF(OR($F137 &gt;= BX$6, $G137 &lt; BW$6), 0, 2)+1)</f>
        <v/>
      </c>
      <c r="BX137" s="71" t="str">
        <f ca="1">INDEX({"","_","-","="},IF(OR($D137 &gt;= BY$6, $E137 &lt; BX$6), 0, 1)+IF(OR($F137 &gt;= BY$6, $G137 &lt; BX$6), 0, 2)+1)</f>
        <v/>
      </c>
      <c r="BY137" s="71" t="str">
        <f ca="1">INDEX({"","_","-","="},IF(OR($D137 &gt;= BZ$6, $E137 &lt; BY$6), 0, 1)+IF(OR($F137 &gt;= BZ$6, $G137 &lt; BY$6), 0, 2)+1)</f>
        <v/>
      </c>
      <c r="BZ137" s="71" t="str">
        <f ca="1">INDEX({"","_","-","="},IF(OR($D137 &gt;= CA$6, $E137 &lt; BZ$6), 0, 1)+IF(OR($F137 &gt;= CA$6, $G137 &lt; BZ$6), 0, 2)+1)</f>
        <v/>
      </c>
      <c r="CA137" s="71" t="str">
        <f ca="1">INDEX({"","_","-","="},IF(OR($D137 &gt;= CB$6, $E137 &lt; CA$6), 0, 1)+IF(OR($F137 &gt;= CB$6, $G137 &lt; CA$6), 0, 2)+1)</f>
        <v/>
      </c>
      <c r="CB137" s="71" t="str">
        <f ca="1">INDEX({"","_","-","="},IF(OR($D137 &gt;= CC$6, $E137 &lt; CB$6), 0, 1)+IF(OR($F137 &gt;= CC$6, $G137 &lt; CB$6), 0, 2)+1)</f>
        <v/>
      </c>
      <c r="CC137" s="71" t="str">
        <f ca="1">INDEX({"","_","-","="},IF(OR($D137 &gt;= CD$6, $E137 &lt; CC$6), 0, 1)+IF(OR($F137 &gt;= CD$6, $G137 &lt; CC$6), 0, 2)+1)</f>
        <v/>
      </c>
      <c r="CD137" s="71" t="str">
        <f ca="1">INDEX({"","_","-","="},IF(OR($D137 &gt;= CE$6, $E137 &lt; CD$6), 0, 1)+IF(OR($F137 &gt;= CE$6, $G137 &lt; CD$6), 0, 2)+1)</f>
        <v/>
      </c>
    </row>
    <row r="138" spans="1:82">
      <c r="A138" s="8" t="str">
        <f ca="1">IF('临-进度'!N133,'临-进度'!$A133,"")</f>
        <v/>
      </c>
      <c r="B138" s="8" t="str">
        <f ca="1">IF('临-进度'!N133,'临-进度'!$B133,"")</f>
        <v/>
      </c>
      <c r="C138" s="8" t="str">
        <f ca="1">IF('临-进度'!N133,'临-进度'!$F133,"")</f>
        <v/>
      </c>
      <c r="D138" s="42" t="str">
        <f ca="1">IF('临-进度'!$N133,'临-进度'!$J133,"")</f>
        <v/>
      </c>
      <c r="E138" s="42" t="str">
        <f ca="1">IF('临-进度'!$N133,'临-进度'!$AF133,"")</f>
        <v/>
      </c>
      <c r="F138" s="42" t="str">
        <f ca="1">IF('临-进度'!$N133,'临-进度'!$K133,"")</f>
        <v/>
      </c>
      <c r="G138" s="76" t="str">
        <f ca="1">IF('临-进度'!$N133,'临-进度'!$AG133,"")</f>
        <v/>
      </c>
      <c r="H138" s="71" t="str">
        <f ca="1">INDEX({"","_","-","="},IF(OR($D138 &gt;= I$6, $E138 &lt; H$6), 0, 1)+IF(OR($F138 &gt;= I$6, $G138 &lt; H$6), 0, 2)+1)</f>
        <v/>
      </c>
      <c r="I138" s="71" t="str">
        <f ca="1">INDEX({"","_","-","="},IF(OR($D138 &gt;= J$6, $E138 &lt; I$6), 0, 1)+IF(OR($F138 &gt;= J$6, $G138 &lt; I$6), 0, 2)+1)</f>
        <v/>
      </c>
      <c r="J138" s="71" t="str">
        <f ca="1">INDEX({"","_","-","="},IF(OR($D138 &gt;= K$6, $E138 &lt; J$6), 0, 1)+IF(OR($F138 &gt;= K$6, $G138 &lt; J$6), 0, 2)+1)</f>
        <v/>
      </c>
      <c r="K138" s="71" t="str">
        <f ca="1">INDEX({"","_","-","="},IF(OR($D138 &gt;= L$6, $E138 &lt; K$6), 0, 1)+IF(OR($F138 &gt;= L$6, $G138 &lt; K$6), 0, 2)+1)</f>
        <v/>
      </c>
      <c r="L138" s="71" t="str">
        <f ca="1">INDEX({"","_","-","="},IF(OR($D138 &gt;= M$6, $E138 &lt; L$6), 0, 1)+IF(OR($F138 &gt;= M$6, $G138 &lt; L$6), 0, 2)+1)</f>
        <v/>
      </c>
      <c r="M138" s="71" t="str">
        <f ca="1">INDEX({"","_","-","="},IF(OR($D138 &gt;= N$6, $E138 &lt; M$6), 0, 1)+IF(OR($F138 &gt;= N$6, $G138 &lt; M$6), 0, 2)+1)</f>
        <v/>
      </c>
      <c r="N138" s="71" t="str">
        <f ca="1">INDEX({"","_","-","="},IF(OR($D138 &gt;= O$6, $E138 &lt; N$6), 0, 1)+IF(OR($F138 &gt;= O$6, $G138 &lt; N$6), 0, 2)+1)</f>
        <v/>
      </c>
      <c r="O138" s="71" t="str">
        <f ca="1">INDEX({"","_","-","="},IF(OR($D138 &gt;= P$6, $E138 &lt; O$6), 0, 1)+IF(OR($F138 &gt;= P$6, $G138 &lt; O$6), 0, 2)+1)</f>
        <v/>
      </c>
      <c r="P138" s="71" t="str">
        <f ca="1">INDEX({"","_","-","="},IF(OR($D138 &gt;= Q$6, $E138 &lt; P$6), 0, 1)+IF(OR($F138 &gt;= Q$6, $G138 &lt; P$6), 0, 2)+1)</f>
        <v/>
      </c>
      <c r="Q138" s="71" t="str">
        <f ca="1">INDEX({"","_","-","="},IF(OR($D138 &gt;= R$6, $E138 &lt; Q$6), 0, 1)+IF(OR($F138 &gt;= R$6, $G138 &lt; Q$6), 0, 2)+1)</f>
        <v/>
      </c>
      <c r="R138" s="71" t="str">
        <f ca="1">INDEX({"","_","-","="},IF(OR($D138 &gt;= S$6, $E138 &lt; R$6), 0, 1)+IF(OR($F138 &gt;= S$6, $G138 &lt; R$6), 0, 2)+1)</f>
        <v/>
      </c>
      <c r="S138" s="71" t="str">
        <f ca="1">INDEX({"","_","-","="},IF(OR($D138 &gt;= T$6, $E138 &lt; S$6), 0, 1)+IF(OR($F138 &gt;= T$6, $G138 &lt; S$6), 0, 2)+1)</f>
        <v/>
      </c>
      <c r="T138" s="71" t="str">
        <f ca="1">INDEX({"","_","-","="},IF(OR($D138 &gt;= U$6, $E138 &lt; T$6), 0, 1)+IF(OR($F138 &gt;= U$6, $G138 &lt; T$6), 0, 2)+1)</f>
        <v/>
      </c>
      <c r="U138" s="71" t="str">
        <f ca="1">INDEX({"","_","-","="},IF(OR($D138 &gt;= V$6, $E138 &lt; U$6), 0, 1)+IF(OR($F138 &gt;= V$6, $G138 &lt; U$6), 0, 2)+1)</f>
        <v/>
      </c>
      <c r="V138" s="71" t="str">
        <f ca="1">INDEX({"","_","-","="},IF(OR($D138 &gt;= W$6, $E138 &lt; V$6), 0, 1)+IF(OR($F138 &gt;= W$6, $G138 &lt; V$6), 0, 2)+1)</f>
        <v/>
      </c>
      <c r="W138" s="71" t="str">
        <f ca="1">INDEX({"","_","-","="},IF(OR($D138 &gt;= X$6, $E138 &lt; W$6), 0, 1)+IF(OR($F138 &gt;= X$6, $G138 &lt; W$6), 0, 2)+1)</f>
        <v/>
      </c>
      <c r="X138" s="71" t="str">
        <f ca="1">INDEX({"","_","-","="},IF(OR($D138 &gt;= Y$6, $E138 &lt; X$6), 0, 1)+IF(OR($F138 &gt;= Y$6, $G138 &lt; X$6), 0, 2)+1)</f>
        <v/>
      </c>
      <c r="Y138" s="71" t="str">
        <f ca="1">INDEX({"","_","-","="},IF(OR($D138 &gt;= Z$6, $E138 &lt; Y$6), 0, 1)+IF(OR($F138 &gt;= Z$6, $G138 &lt; Y$6), 0, 2)+1)</f>
        <v/>
      </c>
      <c r="Z138" s="71" t="str">
        <f ca="1">INDEX({"","_","-","="},IF(OR($D138 &gt;= AA$6, $E138 &lt; Z$6), 0, 1)+IF(OR($F138 &gt;= AA$6, $G138 &lt; Z$6), 0, 2)+1)</f>
        <v/>
      </c>
      <c r="AA138" s="71" t="str">
        <f ca="1">INDEX({"","_","-","="},IF(OR($D138 &gt;= AB$6, $E138 &lt; AA$6), 0, 1)+IF(OR($F138 &gt;= AB$6, $G138 &lt; AA$6), 0, 2)+1)</f>
        <v/>
      </c>
      <c r="AB138" s="71" t="str">
        <f ca="1">INDEX({"","_","-","="},IF(OR($D138 &gt;= AC$6, $E138 &lt; AB$6), 0, 1)+IF(OR($F138 &gt;= AC$6, $G138 &lt; AB$6), 0, 2)+1)</f>
        <v/>
      </c>
      <c r="AC138" s="71" t="str">
        <f ca="1">INDEX({"","_","-","="},IF(OR($D138 &gt;= AD$6, $E138 &lt; AC$6), 0, 1)+IF(OR($F138 &gt;= AD$6, $G138 &lt; AC$6), 0, 2)+1)</f>
        <v/>
      </c>
      <c r="AD138" s="71" t="str">
        <f ca="1">INDEX({"","_","-","="},IF(OR($D138 &gt;= AE$6, $E138 &lt; AD$6), 0, 1)+IF(OR($F138 &gt;= AE$6, $G138 &lt; AD$6), 0, 2)+1)</f>
        <v/>
      </c>
      <c r="AE138" s="71" t="str">
        <f ca="1">INDEX({"","_","-","="},IF(OR($D138 &gt;= AF$6, $E138 &lt; AE$6), 0, 1)+IF(OR($F138 &gt;= AF$6, $G138 &lt; AE$6), 0, 2)+1)</f>
        <v/>
      </c>
      <c r="AF138" s="71" t="str">
        <f ca="1">INDEX({"","_","-","="},IF(OR($D138 &gt;= AG$6, $E138 &lt; AF$6), 0, 1)+IF(OR($F138 &gt;= AG$6, $G138 &lt; AF$6), 0, 2)+1)</f>
        <v/>
      </c>
      <c r="AG138" s="71" t="str">
        <f ca="1">INDEX({"","_","-","="},IF(OR($D138 &gt;= AH$6, $E138 &lt; AG$6), 0, 1)+IF(OR($F138 &gt;= AH$6, $G138 &lt; AG$6), 0, 2)+1)</f>
        <v/>
      </c>
      <c r="AH138" s="71" t="str">
        <f ca="1">INDEX({"","_","-","="},IF(OR($D138 &gt;= AI$6, $E138 &lt; AH$6), 0, 1)+IF(OR($F138 &gt;= AI$6, $G138 &lt; AH$6), 0, 2)+1)</f>
        <v/>
      </c>
      <c r="AI138" s="71" t="str">
        <f ca="1">INDEX({"","_","-","="},IF(OR($D138 &gt;= AJ$6, $E138 &lt; AI$6), 0, 1)+IF(OR($F138 &gt;= AJ$6, $G138 &lt; AI$6), 0, 2)+1)</f>
        <v/>
      </c>
      <c r="AJ138" s="71" t="str">
        <f ca="1">INDEX({"","_","-","="},IF(OR($D138 &gt;= AK$6, $E138 &lt; AJ$6), 0, 1)+IF(OR($F138 &gt;= AK$6, $G138 &lt; AJ$6), 0, 2)+1)</f>
        <v/>
      </c>
      <c r="AK138" s="71" t="str">
        <f ca="1">INDEX({"","_","-","="},IF(OR($D138 &gt;= AL$6, $E138 &lt; AK$6), 0, 1)+IF(OR($F138 &gt;= AL$6, $G138 &lt; AK$6), 0, 2)+1)</f>
        <v/>
      </c>
      <c r="AL138" s="71" t="str">
        <f ca="1">INDEX({"","_","-","="},IF(OR($D138 &gt;= AM$6, $E138 &lt; AL$6), 0, 1)+IF(OR($F138 &gt;= AM$6, $G138 &lt; AL$6), 0, 2)+1)</f>
        <v/>
      </c>
      <c r="AM138" s="71" t="str">
        <f ca="1">INDEX({"","_","-","="},IF(OR($D138 &gt;= AN$6, $E138 &lt; AM$6), 0, 1)+IF(OR($F138 &gt;= AN$6, $G138 &lt; AM$6), 0, 2)+1)</f>
        <v/>
      </c>
      <c r="AN138" s="71" t="str">
        <f ca="1">INDEX({"","_","-","="},IF(OR($D138 &gt;= AO$6, $E138 &lt; AN$6), 0, 1)+IF(OR($F138 &gt;= AO$6, $G138 &lt; AN$6), 0, 2)+1)</f>
        <v/>
      </c>
      <c r="AO138" s="71" t="str">
        <f ca="1">INDEX({"","_","-","="},IF(OR($D138 &gt;= AP$6, $E138 &lt; AO$6), 0, 1)+IF(OR($F138 &gt;= AP$6, $G138 &lt; AO$6), 0, 2)+1)</f>
        <v/>
      </c>
      <c r="AP138" s="71" t="str">
        <f ca="1">INDEX({"","_","-","="},IF(OR($D138 &gt;= AQ$6, $E138 &lt; AP$6), 0, 1)+IF(OR($F138 &gt;= AQ$6, $G138 &lt; AP$6), 0, 2)+1)</f>
        <v/>
      </c>
      <c r="AQ138" s="71" t="str">
        <f ca="1">INDEX({"","_","-","="},IF(OR($D138 &gt;= AR$6, $E138 &lt; AQ$6), 0, 1)+IF(OR($F138 &gt;= AR$6, $G138 &lt; AQ$6), 0, 2)+1)</f>
        <v/>
      </c>
      <c r="AR138" s="71" t="str">
        <f ca="1">INDEX({"","_","-","="},IF(OR($D138 &gt;= AS$6, $E138 &lt; AR$6), 0, 1)+IF(OR($F138 &gt;= AS$6, $G138 &lt; AR$6), 0, 2)+1)</f>
        <v/>
      </c>
      <c r="AS138" s="71" t="str">
        <f ca="1">INDEX({"","_","-","="},IF(OR($D138 &gt;= AT$6, $E138 &lt; AS$6), 0, 1)+IF(OR($F138 &gt;= AT$6, $G138 &lt; AS$6), 0, 2)+1)</f>
        <v/>
      </c>
      <c r="AT138" s="71" t="str">
        <f ca="1">INDEX({"","_","-","="},IF(OR($D138 &gt;= AU$6, $E138 &lt; AT$6), 0, 1)+IF(OR($F138 &gt;= AU$6, $G138 &lt; AT$6), 0, 2)+1)</f>
        <v/>
      </c>
      <c r="AU138" s="71" t="str">
        <f ca="1">INDEX({"","_","-","="},IF(OR($D138 &gt;= AV$6, $E138 &lt; AU$6), 0, 1)+IF(OR($F138 &gt;= AV$6, $G138 &lt; AU$6), 0, 2)+1)</f>
        <v/>
      </c>
      <c r="AV138" s="71" t="str">
        <f ca="1">INDEX({"","_","-","="},IF(OR($D138 &gt;= AW$6, $E138 &lt; AV$6), 0, 1)+IF(OR($F138 &gt;= AW$6, $G138 &lt; AV$6), 0, 2)+1)</f>
        <v/>
      </c>
      <c r="AW138" s="71" t="str">
        <f ca="1">INDEX({"","_","-","="},IF(OR($D138 &gt;= AX$6, $E138 &lt; AW$6), 0, 1)+IF(OR($F138 &gt;= AX$6, $G138 &lt; AW$6), 0, 2)+1)</f>
        <v/>
      </c>
      <c r="AX138" s="71" t="str">
        <f ca="1">INDEX({"","_","-","="},IF(OR($D138 &gt;= AY$6, $E138 &lt; AX$6), 0, 1)+IF(OR($F138 &gt;= AY$6, $G138 &lt; AX$6), 0, 2)+1)</f>
        <v/>
      </c>
      <c r="AY138" s="71" t="str">
        <f ca="1">INDEX({"","_","-","="},IF(OR($D138 &gt;= AZ$6, $E138 &lt; AY$6), 0, 1)+IF(OR($F138 &gt;= AZ$6, $G138 &lt; AY$6), 0, 2)+1)</f>
        <v/>
      </c>
      <c r="AZ138" s="71" t="str">
        <f ca="1">INDEX({"","_","-","="},IF(OR($D138 &gt;= BA$6, $E138 &lt; AZ$6), 0, 1)+IF(OR($F138 &gt;= BA$6, $G138 &lt; AZ$6), 0, 2)+1)</f>
        <v/>
      </c>
      <c r="BA138" s="71" t="str">
        <f ca="1">INDEX({"","_","-","="},IF(OR($D138 &gt;= BB$6, $E138 &lt; BA$6), 0, 1)+IF(OR($F138 &gt;= BB$6, $G138 &lt; BA$6), 0, 2)+1)</f>
        <v/>
      </c>
      <c r="BB138" s="71" t="str">
        <f ca="1">INDEX({"","_","-","="},IF(OR($D138 &gt;= BC$6, $E138 &lt; BB$6), 0, 1)+IF(OR($F138 &gt;= BC$6, $G138 &lt; BB$6), 0, 2)+1)</f>
        <v/>
      </c>
      <c r="BC138" s="71" t="str">
        <f ca="1">INDEX({"","_","-","="},IF(OR($D138 &gt;= BD$6, $E138 &lt; BC$6), 0, 1)+IF(OR($F138 &gt;= BD$6, $G138 &lt; BC$6), 0, 2)+1)</f>
        <v/>
      </c>
      <c r="BD138" s="71" t="str">
        <f ca="1">INDEX({"","_","-","="},IF(OR($D138 &gt;= BE$6, $E138 &lt; BD$6), 0, 1)+IF(OR($F138 &gt;= BE$6, $G138 &lt; BD$6), 0, 2)+1)</f>
        <v/>
      </c>
      <c r="BE138" s="71" t="str">
        <f ca="1">INDEX({"","_","-","="},IF(OR($D138 &gt;= BF$6, $E138 &lt; BE$6), 0, 1)+IF(OR($F138 &gt;= BF$6, $G138 &lt; BE$6), 0, 2)+1)</f>
        <v/>
      </c>
      <c r="BF138" s="71" t="str">
        <f ca="1">INDEX({"","_","-","="},IF(OR($D138 &gt;= BG$6, $E138 &lt; BF$6), 0, 1)+IF(OR($F138 &gt;= BG$6, $G138 &lt; BF$6), 0, 2)+1)</f>
        <v/>
      </c>
      <c r="BG138" s="71" t="str">
        <f ca="1">INDEX({"","_","-","="},IF(OR($D138 &gt;= BH$6, $E138 &lt; BG$6), 0, 1)+IF(OR($F138 &gt;= BH$6, $G138 &lt; BG$6), 0, 2)+1)</f>
        <v/>
      </c>
      <c r="BH138" s="71" t="str">
        <f ca="1">INDEX({"","_","-","="},IF(OR($D138 &gt;= BI$6, $E138 &lt; BH$6), 0, 1)+IF(OR($F138 &gt;= BI$6, $G138 &lt; BH$6), 0, 2)+1)</f>
        <v/>
      </c>
      <c r="BI138" s="71" t="str">
        <f ca="1">INDEX({"","_","-","="},IF(OR($D138 &gt;= BJ$6, $E138 &lt; BI$6), 0, 1)+IF(OR($F138 &gt;= BJ$6, $G138 &lt; BI$6), 0, 2)+1)</f>
        <v/>
      </c>
      <c r="BJ138" s="71" t="str">
        <f ca="1">INDEX({"","_","-","="},IF(OR($D138 &gt;= BK$6, $E138 &lt; BJ$6), 0, 1)+IF(OR($F138 &gt;= BK$6, $G138 &lt; BJ$6), 0, 2)+1)</f>
        <v/>
      </c>
      <c r="BK138" s="71" t="str">
        <f ca="1">INDEX({"","_","-","="},IF(OR($D138 &gt;= BL$6, $E138 &lt; BK$6), 0, 1)+IF(OR($F138 &gt;= BL$6, $G138 &lt; BK$6), 0, 2)+1)</f>
        <v/>
      </c>
      <c r="BL138" s="71" t="str">
        <f ca="1">INDEX({"","_","-","="},IF(OR($D138 &gt;= BM$6, $E138 &lt; BL$6), 0, 1)+IF(OR($F138 &gt;= BM$6, $G138 &lt; BL$6), 0, 2)+1)</f>
        <v/>
      </c>
      <c r="BM138" s="71" t="str">
        <f ca="1">INDEX({"","_","-","="},IF(OR($D138 &gt;= BN$6, $E138 &lt; BM$6), 0, 1)+IF(OR($F138 &gt;= BN$6, $G138 &lt; BM$6), 0, 2)+1)</f>
        <v/>
      </c>
      <c r="BN138" s="71" t="str">
        <f ca="1">INDEX({"","_","-","="},IF(OR($D138 &gt;= BO$6, $E138 &lt; BN$6), 0, 1)+IF(OR($F138 &gt;= BO$6, $G138 &lt; BN$6), 0, 2)+1)</f>
        <v/>
      </c>
      <c r="BO138" s="71" t="str">
        <f ca="1">INDEX({"","_","-","="},IF(OR($D138 &gt;= BP$6, $E138 &lt; BO$6), 0, 1)+IF(OR($F138 &gt;= BP$6, $G138 &lt; BO$6), 0, 2)+1)</f>
        <v/>
      </c>
      <c r="BP138" s="71" t="str">
        <f ca="1">INDEX({"","_","-","="},IF(OR($D138 &gt;= BQ$6, $E138 &lt; BP$6), 0, 1)+IF(OR($F138 &gt;= BQ$6, $G138 &lt; BP$6), 0, 2)+1)</f>
        <v/>
      </c>
      <c r="BQ138" s="71" t="str">
        <f ca="1">INDEX({"","_","-","="},IF(OR($D138 &gt;= BR$6, $E138 &lt; BQ$6), 0, 1)+IF(OR($F138 &gt;= BR$6, $G138 &lt; BQ$6), 0, 2)+1)</f>
        <v/>
      </c>
      <c r="BR138" s="71" t="str">
        <f ca="1">INDEX({"","_","-","="},IF(OR($D138 &gt;= BS$6, $E138 &lt; BR$6), 0, 1)+IF(OR($F138 &gt;= BS$6, $G138 &lt; BR$6), 0, 2)+1)</f>
        <v/>
      </c>
      <c r="BS138" s="71" t="str">
        <f ca="1">INDEX({"","_","-","="},IF(OR($D138 &gt;= BT$6, $E138 &lt; BS$6), 0, 1)+IF(OR($F138 &gt;= BT$6, $G138 &lt; BS$6), 0, 2)+1)</f>
        <v/>
      </c>
      <c r="BT138" s="71" t="str">
        <f ca="1">INDEX({"","_","-","="},IF(OR($D138 &gt;= BU$6, $E138 &lt; BT$6), 0, 1)+IF(OR($F138 &gt;= BU$6, $G138 &lt; BT$6), 0, 2)+1)</f>
        <v/>
      </c>
      <c r="BU138" s="71" t="str">
        <f ca="1">INDEX({"","_","-","="},IF(OR($D138 &gt;= BV$6, $E138 &lt; BU$6), 0, 1)+IF(OR($F138 &gt;= BV$6, $G138 &lt; BU$6), 0, 2)+1)</f>
        <v/>
      </c>
      <c r="BV138" s="71" t="str">
        <f ca="1">INDEX({"","_","-","="},IF(OR($D138 &gt;= BW$6, $E138 &lt; BV$6), 0, 1)+IF(OR($F138 &gt;= BW$6, $G138 &lt; BV$6), 0, 2)+1)</f>
        <v/>
      </c>
      <c r="BW138" s="71" t="str">
        <f ca="1">INDEX({"","_","-","="},IF(OR($D138 &gt;= BX$6, $E138 &lt; BW$6), 0, 1)+IF(OR($F138 &gt;= BX$6, $G138 &lt; BW$6), 0, 2)+1)</f>
        <v/>
      </c>
      <c r="BX138" s="71" t="str">
        <f ca="1">INDEX({"","_","-","="},IF(OR($D138 &gt;= BY$6, $E138 &lt; BX$6), 0, 1)+IF(OR($F138 &gt;= BY$6, $G138 &lt; BX$6), 0, 2)+1)</f>
        <v/>
      </c>
      <c r="BY138" s="71" t="str">
        <f ca="1">INDEX({"","_","-","="},IF(OR($D138 &gt;= BZ$6, $E138 &lt; BY$6), 0, 1)+IF(OR($F138 &gt;= BZ$6, $G138 &lt; BY$6), 0, 2)+1)</f>
        <v/>
      </c>
      <c r="BZ138" s="71" t="str">
        <f ca="1">INDEX({"","_","-","="},IF(OR($D138 &gt;= CA$6, $E138 &lt; BZ$6), 0, 1)+IF(OR($F138 &gt;= CA$6, $G138 &lt; BZ$6), 0, 2)+1)</f>
        <v/>
      </c>
      <c r="CA138" s="71" t="str">
        <f ca="1">INDEX({"","_","-","="},IF(OR($D138 &gt;= CB$6, $E138 &lt; CA$6), 0, 1)+IF(OR($F138 &gt;= CB$6, $G138 &lt; CA$6), 0, 2)+1)</f>
        <v/>
      </c>
      <c r="CB138" s="71" t="str">
        <f ca="1">INDEX({"","_","-","="},IF(OR($D138 &gt;= CC$6, $E138 &lt; CB$6), 0, 1)+IF(OR($F138 &gt;= CC$6, $G138 &lt; CB$6), 0, 2)+1)</f>
        <v/>
      </c>
      <c r="CC138" s="71" t="str">
        <f ca="1">INDEX({"","_","-","="},IF(OR($D138 &gt;= CD$6, $E138 &lt; CC$6), 0, 1)+IF(OR($F138 &gt;= CD$6, $G138 &lt; CC$6), 0, 2)+1)</f>
        <v/>
      </c>
      <c r="CD138" s="71" t="str">
        <f ca="1">INDEX({"","_","-","="},IF(OR($D138 &gt;= CE$6, $E138 &lt; CD$6), 0, 1)+IF(OR($F138 &gt;= CE$6, $G138 &lt; CD$6), 0, 2)+1)</f>
        <v/>
      </c>
    </row>
    <row r="139" spans="1:82">
      <c r="A139" s="8" t="str">
        <f ca="1">IF('临-进度'!N134,'临-进度'!$A134,"")</f>
        <v/>
      </c>
      <c r="B139" s="8" t="str">
        <f ca="1">IF('临-进度'!N134,'临-进度'!$B134,"")</f>
        <v/>
      </c>
      <c r="C139" s="8" t="str">
        <f ca="1">IF('临-进度'!N134,'临-进度'!$F134,"")</f>
        <v/>
      </c>
      <c r="D139" s="42" t="str">
        <f ca="1">IF('临-进度'!$N134,'临-进度'!$J134,"")</f>
        <v/>
      </c>
      <c r="E139" s="42" t="str">
        <f ca="1">IF('临-进度'!$N134,'临-进度'!$AF134,"")</f>
        <v/>
      </c>
      <c r="F139" s="42" t="str">
        <f ca="1">IF('临-进度'!$N134,'临-进度'!$K134,"")</f>
        <v/>
      </c>
      <c r="G139" s="76" t="str">
        <f ca="1">IF('临-进度'!$N134,'临-进度'!$AG134,"")</f>
        <v/>
      </c>
      <c r="H139" s="71" t="str">
        <f ca="1">INDEX({"","_","-","="},IF(OR($D139 &gt;= I$6, $E139 &lt; H$6), 0, 1)+IF(OR($F139 &gt;= I$6, $G139 &lt; H$6), 0, 2)+1)</f>
        <v/>
      </c>
      <c r="I139" s="71" t="str">
        <f ca="1">INDEX({"","_","-","="},IF(OR($D139 &gt;= J$6, $E139 &lt; I$6), 0, 1)+IF(OR($F139 &gt;= J$6, $G139 &lt; I$6), 0, 2)+1)</f>
        <v/>
      </c>
      <c r="J139" s="71" t="str">
        <f ca="1">INDEX({"","_","-","="},IF(OR($D139 &gt;= K$6, $E139 &lt; J$6), 0, 1)+IF(OR($F139 &gt;= K$6, $G139 &lt; J$6), 0, 2)+1)</f>
        <v/>
      </c>
      <c r="K139" s="71" t="str">
        <f ca="1">INDEX({"","_","-","="},IF(OR($D139 &gt;= L$6, $E139 &lt; K$6), 0, 1)+IF(OR($F139 &gt;= L$6, $G139 &lt; K$6), 0, 2)+1)</f>
        <v/>
      </c>
      <c r="L139" s="71" t="str">
        <f ca="1">INDEX({"","_","-","="},IF(OR($D139 &gt;= M$6, $E139 &lt; L$6), 0, 1)+IF(OR($F139 &gt;= M$6, $G139 &lt; L$6), 0, 2)+1)</f>
        <v/>
      </c>
      <c r="M139" s="71" t="str">
        <f ca="1">INDEX({"","_","-","="},IF(OR($D139 &gt;= N$6, $E139 &lt; M$6), 0, 1)+IF(OR($F139 &gt;= N$6, $G139 &lt; M$6), 0, 2)+1)</f>
        <v/>
      </c>
      <c r="N139" s="71" t="str">
        <f ca="1">INDEX({"","_","-","="},IF(OR($D139 &gt;= O$6, $E139 &lt; N$6), 0, 1)+IF(OR($F139 &gt;= O$6, $G139 &lt; N$6), 0, 2)+1)</f>
        <v/>
      </c>
      <c r="O139" s="71" t="str">
        <f ca="1">INDEX({"","_","-","="},IF(OR($D139 &gt;= P$6, $E139 &lt; O$6), 0, 1)+IF(OR($F139 &gt;= P$6, $G139 &lt; O$6), 0, 2)+1)</f>
        <v/>
      </c>
      <c r="P139" s="71" t="str">
        <f ca="1">INDEX({"","_","-","="},IF(OR($D139 &gt;= Q$6, $E139 &lt; P$6), 0, 1)+IF(OR($F139 &gt;= Q$6, $G139 &lt; P$6), 0, 2)+1)</f>
        <v/>
      </c>
      <c r="Q139" s="71" t="str">
        <f ca="1">INDEX({"","_","-","="},IF(OR($D139 &gt;= R$6, $E139 &lt; Q$6), 0, 1)+IF(OR($F139 &gt;= R$6, $G139 &lt; Q$6), 0, 2)+1)</f>
        <v/>
      </c>
      <c r="R139" s="71" t="str">
        <f ca="1">INDEX({"","_","-","="},IF(OR($D139 &gt;= S$6, $E139 &lt; R$6), 0, 1)+IF(OR($F139 &gt;= S$6, $G139 &lt; R$6), 0, 2)+1)</f>
        <v/>
      </c>
      <c r="S139" s="71" t="str">
        <f ca="1">INDEX({"","_","-","="},IF(OR($D139 &gt;= T$6, $E139 &lt; S$6), 0, 1)+IF(OR($F139 &gt;= T$6, $G139 &lt; S$6), 0, 2)+1)</f>
        <v/>
      </c>
      <c r="T139" s="71" t="str">
        <f ca="1">INDEX({"","_","-","="},IF(OR($D139 &gt;= U$6, $E139 &lt; T$6), 0, 1)+IF(OR($F139 &gt;= U$6, $G139 &lt; T$6), 0, 2)+1)</f>
        <v/>
      </c>
      <c r="U139" s="71" t="str">
        <f ca="1">INDEX({"","_","-","="},IF(OR($D139 &gt;= V$6, $E139 &lt; U$6), 0, 1)+IF(OR($F139 &gt;= V$6, $G139 &lt; U$6), 0, 2)+1)</f>
        <v/>
      </c>
      <c r="V139" s="71" t="str">
        <f ca="1">INDEX({"","_","-","="},IF(OR($D139 &gt;= W$6, $E139 &lt; V$6), 0, 1)+IF(OR($F139 &gt;= W$6, $G139 &lt; V$6), 0, 2)+1)</f>
        <v/>
      </c>
      <c r="W139" s="71" t="str">
        <f ca="1">INDEX({"","_","-","="},IF(OR($D139 &gt;= X$6, $E139 &lt; W$6), 0, 1)+IF(OR($F139 &gt;= X$6, $G139 &lt; W$6), 0, 2)+1)</f>
        <v/>
      </c>
      <c r="X139" s="71" t="str">
        <f ca="1">INDEX({"","_","-","="},IF(OR($D139 &gt;= Y$6, $E139 &lt; X$6), 0, 1)+IF(OR($F139 &gt;= Y$6, $G139 &lt; X$6), 0, 2)+1)</f>
        <v/>
      </c>
      <c r="Y139" s="71" t="str">
        <f ca="1">INDEX({"","_","-","="},IF(OR($D139 &gt;= Z$6, $E139 &lt; Y$6), 0, 1)+IF(OR($F139 &gt;= Z$6, $G139 &lt; Y$6), 0, 2)+1)</f>
        <v/>
      </c>
      <c r="Z139" s="71" t="str">
        <f ca="1">INDEX({"","_","-","="},IF(OR($D139 &gt;= AA$6, $E139 &lt; Z$6), 0, 1)+IF(OR($F139 &gt;= AA$6, $G139 &lt; Z$6), 0, 2)+1)</f>
        <v/>
      </c>
      <c r="AA139" s="71" t="str">
        <f ca="1">INDEX({"","_","-","="},IF(OR($D139 &gt;= AB$6, $E139 &lt; AA$6), 0, 1)+IF(OR($F139 &gt;= AB$6, $G139 &lt; AA$6), 0, 2)+1)</f>
        <v/>
      </c>
      <c r="AB139" s="71" t="str">
        <f ca="1">INDEX({"","_","-","="},IF(OR($D139 &gt;= AC$6, $E139 &lt; AB$6), 0, 1)+IF(OR($F139 &gt;= AC$6, $G139 &lt; AB$6), 0, 2)+1)</f>
        <v/>
      </c>
      <c r="AC139" s="71" t="str">
        <f ca="1">INDEX({"","_","-","="},IF(OR($D139 &gt;= AD$6, $E139 &lt; AC$6), 0, 1)+IF(OR($F139 &gt;= AD$6, $G139 &lt; AC$6), 0, 2)+1)</f>
        <v/>
      </c>
      <c r="AD139" s="71" t="str">
        <f ca="1">INDEX({"","_","-","="},IF(OR($D139 &gt;= AE$6, $E139 &lt; AD$6), 0, 1)+IF(OR($F139 &gt;= AE$6, $G139 &lt; AD$6), 0, 2)+1)</f>
        <v/>
      </c>
      <c r="AE139" s="71" t="str">
        <f ca="1">INDEX({"","_","-","="},IF(OR($D139 &gt;= AF$6, $E139 &lt; AE$6), 0, 1)+IF(OR($F139 &gt;= AF$6, $G139 &lt; AE$6), 0, 2)+1)</f>
        <v/>
      </c>
      <c r="AF139" s="71" t="str">
        <f ca="1">INDEX({"","_","-","="},IF(OR($D139 &gt;= AG$6, $E139 &lt; AF$6), 0, 1)+IF(OR($F139 &gt;= AG$6, $G139 &lt; AF$6), 0, 2)+1)</f>
        <v/>
      </c>
      <c r="AG139" s="71" t="str">
        <f ca="1">INDEX({"","_","-","="},IF(OR($D139 &gt;= AH$6, $E139 &lt; AG$6), 0, 1)+IF(OR($F139 &gt;= AH$6, $G139 &lt; AG$6), 0, 2)+1)</f>
        <v/>
      </c>
      <c r="AH139" s="71" t="str">
        <f ca="1">INDEX({"","_","-","="},IF(OR($D139 &gt;= AI$6, $E139 &lt; AH$6), 0, 1)+IF(OR($F139 &gt;= AI$6, $G139 &lt; AH$6), 0, 2)+1)</f>
        <v/>
      </c>
      <c r="AI139" s="71" t="str">
        <f ca="1">INDEX({"","_","-","="},IF(OR($D139 &gt;= AJ$6, $E139 &lt; AI$6), 0, 1)+IF(OR($F139 &gt;= AJ$6, $G139 &lt; AI$6), 0, 2)+1)</f>
        <v/>
      </c>
      <c r="AJ139" s="71" t="str">
        <f ca="1">INDEX({"","_","-","="},IF(OR($D139 &gt;= AK$6, $E139 &lt; AJ$6), 0, 1)+IF(OR($F139 &gt;= AK$6, $G139 &lt; AJ$6), 0, 2)+1)</f>
        <v/>
      </c>
      <c r="AK139" s="71" t="str">
        <f ca="1">INDEX({"","_","-","="},IF(OR($D139 &gt;= AL$6, $E139 &lt; AK$6), 0, 1)+IF(OR($F139 &gt;= AL$6, $G139 &lt; AK$6), 0, 2)+1)</f>
        <v/>
      </c>
      <c r="AL139" s="71" t="str">
        <f ca="1">INDEX({"","_","-","="},IF(OR($D139 &gt;= AM$6, $E139 &lt; AL$6), 0, 1)+IF(OR($F139 &gt;= AM$6, $G139 &lt; AL$6), 0, 2)+1)</f>
        <v/>
      </c>
      <c r="AM139" s="71" t="str">
        <f ca="1">INDEX({"","_","-","="},IF(OR($D139 &gt;= AN$6, $E139 &lt; AM$6), 0, 1)+IF(OR($F139 &gt;= AN$6, $G139 &lt; AM$6), 0, 2)+1)</f>
        <v/>
      </c>
      <c r="AN139" s="71" t="str">
        <f ca="1">INDEX({"","_","-","="},IF(OR($D139 &gt;= AO$6, $E139 &lt; AN$6), 0, 1)+IF(OR($F139 &gt;= AO$6, $G139 &lt; AN$6), 0, 2)+1)</f>
        <v/>
      </c>
      <c r="AO139" s="71" t="str">
        <f ca="1">INDEX({"","_","-","="},IF(OR($D139 &gt;= AP$6, $E139 &lt; AO$6), 0, 1)+IF(OR($F139 &gt;= AP$6, $G139 &lt; AO$6), 0, 2)+1)</f>
        <v/>
      </c>
      <c r="AP139" s="71" t="str">
        <f ca="1">INDEX({"","_","-","="},IF(OR($D139 &gt;= AQ$6, $E139 &lt; AP$6), 0, 1)+IF(OR($F139 &gt;= AQ$6, $G139 &lt; AP$6), 0, 2)+1)</f>
        <v/>
      </c>
      <c r="AQ139" s="71" t="str">
        <f ca="1">INDEX({"","_","-","="},IF(OR($D139 &gt;= AR$6, $E139 &lt; AQ$6), 0, 1)+IF(OR($F139 &gt;= AR$6, $G139 &lt; AQ$6), 0, 2)+1)</f>
        <v/>
      </c>
      <c r="AR139" s="71" t="str">
        <f ca="1">INDEX({"","_","-","="},IF(OR($D139 &gt;= AS$6, $E139 &lt; AR$6), 0, 1)+IF(OR($F139 &gt;= AS$6, $G139 &lt; AR$6), 0, 2)+1)</f>
        <v/>
      </c>
      <c r="AS139" s="71" t="str">
        <f ca="1">INDEX({"","_","-","="},IF(OR($D139 &gt;= AT$6, $E139 &lt; AS$6), 0, 1)+IF(OR($F139 &gt;= AT$6, $G139 &lt; AS$6), 0, 2)+1)</f>
        <v/>
      </c>
      <c r="AT139" s="71" t="str">
        <f ca="1">INDEX({"","_","-","="},IF(OR($D139 &gt;= AU$6, $E139 &lt; AT$6), 0, 1)+IF(OR($F139 &gt;= AU$6, $G139 &lt; AT$6), 0, 2)+1)</f>
        <v/>
      </c>
      <c r="AU139" s="71" t="str">
        <f ca="1">INDEX({"","_","-","="},IF(OR($D139 &gt;= AV$6, $E139 &lt; AU$6), 0, 1)+IF(OR($F139 &gt;= AV$6, $G139 &lt; AU$6), 0, 2)+1)</f>
        <v/>
      </c>
      <c r="AV139" s="71" t="str">
        <f ca="1">INDEX({"","_","-","="},IF(OR($D139 &gt;= AW$6, $E139 &lt; AV$6), 0, 1)+IF(OR($F139 &gt;= AW$6, $G139 &lt; AV$6), 0, 2)+1)</f>
        <v/>
      </c>
      <c r="AW139" s="71" t="str">
        <f ca="1">INDEX({"","_","-","="},IF(OR($D139 &gt;= AX$6, $E139 &lt; AW$6), 0, 1)+IF(OR($F139 &gt;= AX$6, $G139 &lt; AW$6), 0, 2)+1)</f>
        <v/>
      </c>
      <c r="AX139" s="71" t="str">
        <f ca="1">INDEX({"","_","-","="},IF(OR($D139 &gt;= AY$6, $E139 &lt; AX$6), 0, 1)+IF(OR($F139 &gt;= AY$6, $G139 &lt; AX$6), 0, 2)+1)</f>
        <v/>
      </c>
      <c r="AY139" s="71" t="str">
        <f ca="1">INDEX({"","_","-","="},IF(OR($D139 &gt;= AZ$6, $E139 &lt; AY$6), 0, 1)+IF(OR($F139 &gt;= AZ$6, $G139 &lt; AY$6), 0, 2)+1)</f>
        <v/>
      </c>
      <c r="AZ139" s="71" t="str">
        <f ca="1">INDEX({"","_","-","="},IF(OR($D139 &gt;= BA$6, $E139 &lt; AZ$6), 0, 1)+IF(OR($F139 &gt;= BA$6, $G139 &lt; AZ$6), 0, 2)+1)</f>
        <v/>
      </c>
      <c r="BA139" s="71" t="str">
        <f ca="1">INDEX({"","_","-","="},IF(OR($D139 &gt;= BB$6, $E139 &lt; BA$6), 0, 1)+IF(OR($F139 &gt;= BB$6, $G139 &lt; BA$6), 0, 2)+1)</f>
        <v/>
      </c>
      <c r="BB139" s="71" t="str">
        <f ca="1">INDEX({"","_","-","="},IF(OR($D139 &gt;= BC$6, $E139 &lt; BB$6), 0, 1)+IF(OR($F139 &gt;= BC$6, $G139 &lt; BB$6), 0, 2)+1)</f>
        <v/>
      </c>
      <c r="BC139" s="71" t="str">
        <f ca="1">INDEX({"","_","-","="},IF(OR($D139 &gt;= BD$6, $E139 &lt; BC$6), 0, 1)+IF(OR($F139 &gt;= BD$6, $G139 &lt; BC$6), 0, 2)+1)</f>
        <v/>
      </c>
      <c r="BD139" s="71" t="str">
        <f ca="1">INDEX({"","_","-","="},IF(OR($D139 &gt;= BE$6, $E139 &lt; BD$6), 0, 1)+IF(OR($F139 &gt;= BE$6, $G139 &lt; BD$6), 0, 2)+1)</f>
        <v/>
      </c>
      <c r="BE139" s="71" t="str">
        <f ca="1">INDEX({"","_","-","="},IF(OR($D139 &gt;= BF$6, $E139 &lt; BE$6), 0, 1)+IF(OR($F139 &gt;= BF$6, $G139 &lt; BE$6), 0, 2)+1)</f>
        <v/>
      </c>
      <c r="BF139" s="71" t="str">
        <f ca="1">INDEX({"","_","-","="},IF(OR($D139 &gt;= BG$6, $E139 &lt; BF$6), 0, 1)+IF(OR($F139 &gt;= BG$6, $G139 &lt; BF$6), 0, 2)+1)</f>
        <v/>
      </c>
      <c r="BG139" s="71" t="str">
        <f ca="1">INDEX({"","_","-","="},IF(OR($D139 &gt;= BH$6, $E139 &lt; BG$6), 0, 1)+IF(OR($F139 &gt;= BH$6, $G139 &lt; BG$6), 0, 2)+1)</f>
        <v/>
      </c>
      <c r="BH139" s="71" t="str">
        <f ca="1">INDEX({"","_","-","="},IF(OR($D139 &gt;= BI$6, $E139 &lt; BH$6), 0, 1)+IF(OR($F139 &gt;= BI$6, $G139 &lt; BH$6), 0, 2)+1)</f>
        <v/>
      </c>
      <c r="BI139" s="71" t="str">
        <f ca="1">INDEX({"","_","-","="},IF(OR($D139 &gt;= BJ$6, $E139 &lt; BI$6), 0, 1)+IF(OR($F139 &gt;= BJ$6, $G139 &lt; BI$6), 0, 2)+1)</f>
        <v/>
      </c>
      <c r="BJ139" s="71" t="str">
        <f ca="1">INDEX({"","_","-","="},IF(OR($D139 &gt;= BK$6, $E139 &lt; BJ$6), 0, 1)+IF(OR($F139 &gt;= BK$6, $G139 &lt; BJ$6), 0, 2)+1)</f>
        <v/>
      </c>
      <c r="BK139" s="71" t="str">
        <f ca="1">INDEX({"","_","-","="},IF(OR($D139 &gt;= BL$6, $E139 &lt; BK$6), 0, 1)+IF(OR($F139 &gt;= BL$6, $G139 &lt; BK$6), 0, 2)+1)</f>
        <v/>
      </c>
      <c r="BL139" s="71" t="str">
        <f ca="1">INDEX({"","_","-","="},IF(OR($D139 &gt;= BM$6, $E139 &lt; BL$6), 0, 1)+IF(OR($F139 &gt;= BM$6, $G139 &lt; BL$6), 0, 2)+1)</f>
        <v/>
      </c>
      <c r="BM139" s="71" t="str">
        <f ca="1">INDEX({"","_","-","="},IF(OR($D139 &gt;= BN$6, $E139 &lt; BM$6), 0, 1)+IF(OR($F139 &gt;= BN$6, $G139 &lt; BM$6), 0, 2)+1)</f>
        <v/>
      </c>
      <c r="BN139" s="71" t="str">
        <f ca="1">INDEX({"","_","-","="},IF(OR($D139 &gt;= BO$6, $E139 &lt; BN$6), 0, 1)+IF(OR($F139 &gt;= BO$6, $G139 &lt; BN$6), 0, 2)+1)</f>
        <v/>
      </c>
      <c r="BO139" s="71" t="str">
        <f ca="1">INDEX({"","_","-","="},IF(OR($D139 &gt;= BP$6, $E139 &lt; BO$6), 0, 1)+IF(OR($F139 &gt;= BP$6, $G139 &lt; BO$6), 0, 2)+1)</f>
        <v/>
      </c>
      <c r="BP139" s="71" t="str">
        <f ca="1">INDEX({"","_","-","="},IF(OR($D139 &gt;= BQ$6, $E139 &lt; BP$6), 0, 1)+IF(OR($F139 &gt;= BQ$6, $G139 &lt; BP$6), 0, 2)+1)</f>
        <v/>
      </c>
      <c r="BQ139" s="71" t="str">
        <f ca="1">INDEX({"","_","-","="},IF(OR($D139 &gt;= BR$6, $E139 &lt; BQ$6), 0, 1)+IF(OR($F139 &gt;= BR$6, $G139 &lt; BQ$6), 0, 2)+1)</f>
        <v/>
      </c>
      <c r="BR139" s="71" t="str">
        <f ca="1">INDEX({"","_","-","="},IF(OR($D139 &gt;= BS$6, $E139 &lt; BR$6), 0, 1)+IF(OR($F139 &gt;= BS$6, $G139 &lt; BR$6), 0, 2)+1)</f>
        <v/>
      </c>
      <c r="BS139" s="71" t="str">
        <f ca="1">INDEX({"","_","-","="},IF(OR($D139 &gt;= BT$6, $E139 &lt; BS$6), 0, 1)+IF(OR($F139 &gt;= BT$6, $G139 &lt; BS$6), 0, 2)+1)</f>
        <v/>
      </c>
      <c r="BT139" s="71" t="str">
        <f ca="1">INDEX({"","_","-","="},IF(OR($D139 &gt;= BU$6, $E139 &lt; BT$6), 0, 1)+IF(OR($F139 &gt;= BU$6, $G139 &lt; BT$6), 0, 2)+1)</f>
        <v/>
      </c>
      <c r="BU139" s="71" t="str">
        <f ca="1">INDEX({"","_","-","="},IF(OR($D139 &gt;= BV$6, $E139 &lt; BU$6), 0, 1)+IF(OR($F139 &gt;= BV$6, $G139 &lt; BU$6), 0, 2)+1)</f>
        <v/>
      </c>
      <c r="BV139" s="71" t="str">
        <f ca="1">INDEX({"","_","-","="},IF(OR($D139 &gt;= BW$6, $E139 &lt; BV$6), 0, 1)+IF(OR($F139 &gt;= BW$6, $G139 &lt; BV$6), 0, 2)+1)</f>
        <v/>
      </c>
      <c r="BW139" s="71" t="str">
        <f ca="1">INDEX({"","_","-","="},IF(OR($D139 &gt;= BX$6, $E139 &lt; BW$6), 0, 1)+IF(OR($F139 &gt;= BX$6, $G139 &lt; BW$6), 0, 2)+1)</f>
        <v/>
      </c>
      <c r="BX139" s="71" t="str">
        <f ca="1">INDEX({"","_","-","="},IF(OR($D139 &gt;= BY$6, $E139 &lt; BX$6), 0, 1)+IF(OR($F139 &gt;= BY$6, $G139 &lt; BX$6), 0, 2)+1)</f>
        <v/>
      </c>
      <c r="BY139" s="71" t="str">
        <f ca="1">INDEX({"","_","-","="},IF(OR($D139 &gt;= BZ$6, $E139 &lt; BY$6), 0, 1)+IF(OR($F139 &gt;= BZ$6, $G139 &lt; BY$6), 0, 2)+1)</f>
        <v/>
      </c>
      <c r="BZ139" s="71" t="str">
        <f ca="1">INDEX({"","_","-","="},IF(OR($D139 &gt;= CA$6, $E139 &lt; BZ$6), 0, 1)+IF(OR($F139 &gt;= CA$6, $G139 &lt; BZ$6), 0, 2)+1)</f>
        <v/>
      </c>
      <c r="CA139" s="71" t="str">
        <f ca="1">INDEX({"","_","-","="},IF(OR($D139 &gt;= CB$6, $E139 &lt; CA$6), 0, 1)+IF(OR($F139 &gt;= CB$6, $G139 &lt; CA$6), 0, 2)+1)</f>
        <v/>
      </c>
      <c r="CB139" s="71" t="str">
        <f ca="1">INDEX({"","_","-","="},IF(OR($D139 &gt;= CC$6, $E139 &lt; CB$6), 0, 1)+IF(OR($F139 &gt;= CC$6, $G139 &lt; CB$6), 0, 2)+1)</f>
        <v/>
      </c>
      <c r="CC139" s="71" t="str">
        <f ca="1">INDEX({"","_","-","="},IF(OR($D139 &gt;= CD$6, $E139 &lt; CC$6), 0, 1)+IF(OR($F139 &gt;= CD$6, $G139 &lt; CC$6), 0, 2)+1)</f>
        <v/>
      </c>
      <c r="CD139" s="71" t="str">
        <f ca="1">INDEX({"","_","-","="},IF(OR($D139 &gt;= CE$6, $E139 &lt; CD$6), 0, 1)+IF(OR($F139 &gt;= CE$6, $G139 &lt; CD$6), 0, 2)+1)</f>
        <v/>
      </c>
    </row>
    <row r="140" spans="1:82">
      <c r="A140" s="8" t="str">
        <f ca="1">IF('临-进度'!N135,'临-进度'!$A135,"")</f>
        <v/>
      </c>
      <c r="B140" s="8" t="str">
        <f ca="1">IF('临-进度'!N135,'临-进度'!$B135,"")</f>
        <v/>
      </c>
      <c r="C140" s="8" t="str">
        <f ca="1">IF('临-进度'!N135,'临-进度'!$F135,"")</f>
        <v/>
      </c>
      <c r="D140" s="42" t="str">
        <f ca="1">IF('临-进度'!$N135,'临-进度'!$J135,"")</f>
        <v/>
      </c>
      <c r="E140" s="42" t="str">
        <f ca="1">IF('临-进度'!$N135,'临-进度'!$AF135,"")</f>
        <v/>
      </c>
      <c r="F140" s="42" t="str">
        <f ca="1">IF('临-进度'!$N135,'临-进度'!$K135,"")</f>
        <v/>
      </c>
      <c r="G140" s="76" t="str">
        <f ca="1">IF('临-进度'!$N135,'临-进度'!$AG135,"")</f>
        <v/>
      </c>
      <c r="H140" s="71" t="str">
        <f ca="1">INDEX({"","_","-","="},IF(OR($D140 &gt;= I$6, $E140 &lt; H$6), 0, 1)+IF(OR($F140 &gt;= I$6, $G140 &lt; H$6), 0, 2)+1)</f>
        <v/>
      </c>
      <c r="I140" s="71" t="str">
        <f ca="1">INDEX({"","_","-","="},IF(OR($D140 &gt;= J$6, $E140 &lt; I$6), 0, 1)+IF(OR($F140 &gt;= J$6, $G140 &lt; I$6), 0, 2)+1)</f>
        <v/>
      </c>
      <c r="J140" s="71" t="str">
        <f ca="1">INDEX({"","_","-","="},IF(OR($D140 &gt;= K$6, $E140 &lt; J$6), 0, 1)+IF(OR($F140 &gt;= K$6, $G140 &lt; J$6), 0, 2)+1)</f>
        <v/>
      </c>
      <c r="K140" s="71" t="str">
        <f ca="1">INDEX({"","_","-","="},IF(OR($D140 &gt;= L$6, $E140 &lt; K$6), 0, 1)+IF(OR($F140 &gt;= L$6, $G140 &lt; K$6), 0, 2)+1)</f>
        <v/>
      </c>
      <c r="L140" s="71" t="str">
        <f ca="1">INDEX({"","_","-","="},IF(OR($D140 &gt;= M$6, $E140 &lt; L$6), 0, 1)+IF(OR($F140 &gt;= M$6, $G140 &lt; L$6), 0, 2)+1)</f>
        <v/>
      </c>
      <c r="M140" s="71" t="str">
        <f ca="1">INDEX({"","_","-","="},IF(OR($D140 &gt;= N$6, $E140 &lt; M$6), 0, 1)+IF(OR($F140 &gt;= N$6, $G140 &lt; M$6), 0, 2)+1)</f>
        <v/>
      </c>
      <c r="N140" s="71" t="str">
        <f ca="1">INDEX({"","_","-","="},IF(OR($D140 &gt;= O$6, $E140 &lt; N$6), 0, 1)+IF(OR($F140 &gt;= O$6, $G140 &lt; N$6), 0, 2)+1)</f>
        <v/>
      </c>
      <c r="O140" s="71" t="str">
        <f ca="1">INDEX({"","_","-","="},IF(OR($D140 &gt;= P$6, $E140 &lt; O$6), 0, 1)+IF(OR($F140 &gt;= P$6, $G140 &lt; O$6), 0, 2)+1)</f>
        <v/>
      </c>
      <c r="P140" s="71" t="str">
        <f ca="1">INDEX({"","_","-","="},IF(OR($D140 &gt;= Q$6, $E140 &lt; P$6), 0, 1)+IF(OR($F140 &gt;= Q$6, $G140 &lt; P$6), 0, 2)+1)</f>
        <v/>
      </c>
      <c r="Q140" s="71" t="str">
        <f ca="1">INDEX({"","_","-","="},IF(OR($D140 &gt;= R$6, $E140 &lt; Q$6), 0, 1)+IF(OR($F140 &gt;= R$6, $G140 &lt; Q$6), 0, 2)+1)</f>
        <v/>
      </c>
      <c r="R140" s="71" t="str">
        <f ca="1">INDEX({"","_","-","="},IF(OR($D140 &gt;= S$6, $E140 &lt; R$6), 0, 1)+IF(OR($F140 &gt;= S$6, $G140 &lt; R$6), 0, 2)+1)</f>
        <v/>
      </c>
      <c r="S140" s="71" t="str">
        <f ca="1">INDEX({"","_","-","="},IF(OR($D140 &gt;= T$6, $E140 &lt; S$6), 0, 1)+IF(OR($F140 &gt;= T$6, $G140 &lt; S$6), 0, 2)+1)</f>
        <v/>
      </c>
      <c r="T140" s="71" t="str">
        <f ca="1">INDEX({"","_","-","="},IF(OR($D140 &gt;= U$6, $E140 &lt; T$6), 0, 1)+IF(OR($F140 &gt;= U$6, $G140 &lt; T$6), 0, 2)+1)</f>
        <v/>
      </c>
      <c r="U140" s="71" t="str">
        <f ca="1">INDEX({"","_","-","="},IF(OR($D140 &gt;= V$6, $E140 &lt; U$6), 0, 1)+IF(OR($F140 &gt;= V$6, $G140 &lt; U$6), 0, 2)+1)</f>
        <v/>
      </c>
      <c r="V140" s="71" t="str">
        <f ca="1">INDEX({"","_","-","="},IF(OR($D140 &gt;= W$6, $E140 &lt; V$6), 0, 1)+IF(OR($F140 &gt;= W$6, $G140 &lt; V$6), 0, 2)+1)</f>
        <v/>
      </c>
      <c r="W140" s="71" t="str">
        <f ca="1">INDEX({"","_","-","="},IF(OR($D140 &gt;= X$6, $E140 &lt; W$6), 0, 1)+IF(OR($F140 &gt;= X$6, $G140 &lt; W$6), 0, 2)+1)</f>
        <v/>
      </c>
      <c r="X140" s="71" t="str">
        <f ca="1">INDEX({"","_","-","="},IF(OR($D140 &gt;= Y$6, $E140 &lt; X$6), 0, 1)+IF(OR($F140 &gt;= Y$6, $G140 &lt; X$6), 0, 2)+1)</f>
        <v/>
      </c>
      <c r="Y140" s="71" t="str">
        <f ca="1">INDEX({"","_","-","="},IF(OR($D140 &gt;= Z$6, $E140 &lt; Y$6), 0, 1)+IF(OR($F140 &gt;= Z$6, $G140 &lt; Y$6), 0, 2)+1)</f>
        <v/>
      </c>
      <c r="Z140" s="71" t="str">
        <f ca="1">INDEX({"","_","-","="},IF(OR($D140 &gt;= AA$6, $E140 &lt; Z$6), 0, 1)+IF(OR($F140 &gt;= AA$6, $G140 &lt; Z$6), 0, 2)+1)</f>
        <v/>
      </c>
      <c r="AA140" s="71" t="str">
        <f ca="1">INDEX({"","_","-","="},IF(OR($D140 &gt;= AB$6, $E140 &lt; AA$6), 0, 1)+IF(OR($F140 &gt;= AB$6, $G140 &lt; AA$6), 0, 2)+1)</f>
        <v/>
      </c>
      <c r="AB140" s="71" t="str">
        <f ca="1">INDEX({"","_","-","="},IF(OR($D140 &gt;= AC$6, $E140 &lt; AB$6), 0, 1)+IF(OR($F140 &gt;= AC$6, $G140 &lt; AB$6), 0, 2)+1)</f>
        <v/>
      </c>
      <c r="AC140" s="71" t="str">
        <f ca="1">INDEX({"","_","-","="},IF(OR($D140 &gt;= AD$6, $E140 &lt; AC$6), 0, 1)+IF(OR($F140 &gt;= AD$6, $G140 &lt; AC$6), 0, 2)+1)</f>
        <v/>
      </c>
      <c r="AD140" s="71" t="str">
        <f ca="1">INDEX({"","_","-","="},IF(OR($D140 &gt;= AE$6, $E140 &lt; AD$6), 0, 1)+IF(OR($F140 &gt;= AE$6, $G140 &lt; AD$6), 0, 2)+1)</f>
        <v/>
      </c>
      <c r="AE140" s="71" t="str">
        <f ca="1">INDEX({"","_","-","="},IF(OR($D140 &gt;= AF$6, $E140 &lt; AE$6), 0, 1)+IF(OR($F140 &gt;= AF$6, $G140 &lt; AE$6), 0, 2)+1)</f>
        <v/>
      </c>
      <c r="AF140" s="71" t="str">
        <f ca="1">INDEX({"","_","-","="},IF(OR($D140 &gt;= AG$6, $E140 &lt; AF$6), 0, 1)+IF(OR($F140 &gt;= AG$6, $G140 &lt; AF$6), 0, 2)+1)</f>
        <v/>
      </c>
      <c r="AG140" s="71" t="str">
        <f ca="1">INDEX({"","_","-","="},IF(OR($D140 &gt;= AH$6, $E140 &lt; AG$6), 0, 1)+IF(OR($F140 &gt;= AH$6, $G140 &lt; AG$6), 0, 2)+1)</f>
        <v/>
      </c>
      <c r="AH140" s="71" t="str">
        <f ca="1">INDEX({"","_","-","="},IF(OR($D140 &gt;= AI$6, $E140 &lt; AH$6), 0, 1)+IF(OR($F140 &gt;= AI$6, $G140 &lt; AH$6), 0, 2)+1)</f>
        <v/>
      </c>
      <c r="AI140" s="71" t="str">
        <f ca="1">INDEX({"","_","-","="},IF(OR($D140 &gt;= AJ$6, $E140 &lt; AI$6), 0, 1)+IF(OR($F140 &gt;= AJ$6, $G140 &lt; AI$6), 0, 2)+1)</f>
        <v/>
      </c>
      <c r="AJ140" s="71" t="str">
        <f ca="1">INDEX({"","_","-","="},IF(OR($D140 &gt;= AK$6, $E140 &lt; AJ$6), 0, 1)+IF(OR($F140 &gt;= AK$6, $G140 &lt; AJ$6), 0, 2)+1)</f>
        <v/>
      </c>
      <c r="AK140" s="71" t="str">
        <f ca="1">INDEX({"","_","-","="},IF(OR($D140 &gt;= AL$6, $E140 &lt; AK$6), 0, 1)+IF(OR($F140 &gt;= AL$6, $G140 &lt; AK$6), 0, 2)+1)</f>
        <v/>
      </c>
      <c r="AL140" s="71" t="str">
        <f ca="1">INDEX({"","_","-","="},IF(OR($D140 &gt;= AM$6, $E140 &lt; AL$6), 0, 1)+IF(OR($F140 &gt;= AM$6, $G140 &lt; AL$6), 0, 2)+1)</f>
        <v/>
      </c>
      <c r="AM140" s="71" t="str">
        <f ca="1">INDEX({"","_","-","="},IF(OR($D140 &gt;= AN$6, $E140 &lt; AM$6), 0, 1)+IF(OR($F140 &gt;= AN$6, $G140 &lt; AM$6), 0, 2)+1)</f>
        <v/>
      </c>
      <c r="AN140" s="71" t="str">
        <f ca="1">INDEX({"","_","-","="},IF(OR($D140 &gt;= AO$6, $E140 &lt; AN$6), 0, 1)+IF(OR($F140 &gt;= AO$6, $G140 &lt; AN$6), 0, 2)+1)</f>
        <v/>
      </c>
      <c r="AO140" s="71" t="str">
        <f ca="1">INDEX({"","_","-","="},IF(OR($D140 &gt;= AP$6, $E140 &lt; AO$6), 0, 1)+IF(OR($F140 &gt;= AP$6, $G140 &lt; AO$6), 0, 2)+1)</f>
        <v/>
      </c>
      <c r="AP140" s="71" t="str">
        <f ca="1">INDEX({"","_","-","="},IF(OR($D140 &gt;= AQ$6, $E140 &lt; AP$6), 0, 1)+IF(OR($F140 &gt;= AQ$6, $G140 &lt; AP$6), 0, 2)+1)</f>
        <v/>
      </c>
      <c r="AQ140" s="71" t="str">
        <f ca="1">INDEX({"","_","-","="},IF(OR($D140 &gt;= AR$6, $E140 &lt; AQ$6), 0, 1)+IF(OR($F140 &gt;= AR$6, $G140 &lt; AQ$6), 0, 2)+1)</f>
        <v/>
      </c>
      <c r="AR140" s="71" t="str">
        <f ca="1">INDEX({"","_","-","="},IF(OR($D140 &gt;= AS$6, $E140 &lt; AR$6), 0, 1)+IF(OR($F140 &gt;= AS$6, $G140 &lt; AR$6), 0, 2)+1)</f>
        <v/>
      </c>
      <c r="AS140" s="71" t="str">
        <f ca="1">INDEX({"","_","-","="},IF(OR($D140 &gt;= AT$6, $E140 &lt; AS$6), 0, 1)+IF(OR($F140 &gt;= AT$6, $G140 &lt; AS$6), 0, 2)+1)</f>
        <v/>
      </c>
      <c r="AT140" s="71" t="str">
        <f ca="1">INDEX({"","_","-","="},IF(OR($D140 &gt;= AU$6, $E140 &lt; AT$6), 0, 1)+IF(OR($F140 &gt;= AU$6, $G140 &lt; AT$6), 0, 2)+1)</f>
        <v/>
      </c>
      <c r="AU140" s="71" t="str">
        <f ca="1">INDEX({"","_","-","="},IF(OR($D140 &gt;= AV$6, $E140 &lt; AU$6), 0, 1)+IF(OR($F140 &gt;= AV$6, $G140 &lt; AU$6), 0, 2)+1)</f>
        <v/>
      </c>
      <c r="AV140" s="71" t="str">
        <f ca="1">INDEX({"","_","-","="},IF(OR($D140 &gt;= AW$6, $E140 &lt; AV$6), 0, 1)+IF(OR($F140 &gt;= AW$6, $G140 &lt; AV$6), 0, 2)+1)</f>
        <v/>
      </c>
      <c r="AW140" s="71" t="str">
        <f ca="1">INDEX({"","_","-","="},IF(OR($D140 &gt;= AX$6, $E140 &lt; AW$6), 0, 1)+IF(OR($F140 &gt;= AX$6, $G140 &lt; AW$6), 0, 2)+1)</f>
        <v/>
      </c>
      <c r="AX140" s="71" t="str">
        <f ca="1">INDEX({"","_","-","="},IF(OR($D140 &gt;= AY$6, $E140 &lt; AX$6), 0, 1)+IF(OR($F140 &gt;= AY$6, $G140 &lt; AX$6), 0, 2)+1)</f>
        <v/>
      </c>
      <c r="AY140" s="71" t="str">
        <f ca="1">INDEX({"","_","-","="},IF(OR($D140 &gt;= AZ$6, $E140 &lt; AY$6), 0, 1)+IF(OR($F140 &gt;= AZ$6, $G140 &lt; AY$6), 0, 2)+1)</f>
        <v/>
      </c>
      <c r="AZ140" s="71" t="str">
        <f ca="1">INDEX({"","_","-","="},IF(OR($D140 &gt;= BA$6, $E140 &lt; AZ$6), 0, 1)+IF(OR($F140 &gt;= BA$6, $G140 &lt; AZ$6), 0, 2)+1)</f>
        <v/>
      </c>
      <c r="BA140" s="71" t="str">
        <f ca="1">INDEX({"","_","-","="},IF(OR($D140 &gt;= BB$6, $E140 &lt; BA$6), 0, 1)+IF(OR($F140 &gt;= BB$6, $G140 &lt; BA$6), 0, 2)+1)</f>
        <v/>
      </c>
      <c r="BB140" s="71" t="str">
        <f ca="1">INDEX({"","_","-","="},IF(OR($D140 &gt;= BC$6, $E140 &lt; BB$6), 0, 1)+IF(OR($F140 &gt;= BC$6, $G140 &lt; BB$6), 0, 2)+1)</f>
        <v/>
      </c>
      <c r="BC140" s="71" t="str">
        <f ca="1">INDEX({"","_","-","="},IF(OR($D140 &gt;= BD$6, $E140 &lt; BC$6), 0, 1)+IF(OR($F140 &gt;= BD$6, $G140 &lt; BC$6), 0, 2)+1)</f>
        <v/>
      </c>
      <c r="BD140" s="71" t="str">
        <f ca="1">INDEX({"","_","-","="},IF(OR($D140 &gt;= BE$6, $E140 &lt; BD$6), 0, 1)+IF(OR($F140 &gt;= BE$6, $G140 &lt; BD$6), 0, 2)+1)</f>
        <v/>
      </c>
      <c r="BE140" s="71" t="str">
        <f ca="1">INDEX({"","_","-","="},IF(OR($D140 &gt;= BF$6, $E140 &lt; BE$6), 0, 1)+IF(OR($F140 &gt;= BF$6, $G140 &lt; BE$6), 0, 2)+1)</f>
        <v/>
      </c>
      <c r="BF140" s="71" t="str">
        <f ca="1">INDEX({"","_","-","="},IF(OR($D140 &gt;= BG$6, $E140 &lt; BF$6), 0, 1)+IF(OR($F140 &gt;= BG$6, $G140 &lt; BF$6), 0, 2)+1)</f>
        <v/>
      </c>
      <c r="BG140" s="71" t="str">
        <f ca="1">INDEX({"","_","-","="},IF(OR($D140 &gt;= BH$6, $E140 &lt; BG$6), 0, 1)+IF(OR($F140 &gt;= BH$6, $G140 &lt; BG$6), 0, 2)+1)</f>
        <v/>
      </c>
      <c r="BH140" s="71" t="str">
        <f ca="1">INDEX({"","_","-","="},IF(OR($D140 &gt;= BI$6, $E140 &lt; BH$6), 0, 1)+IF(OR($F140 &gt;= BI$6, $G140 &lt; BH$6), 0, 2)+1)</f>
        <v/>
      </c>
      <c r="BI140" s="71" t="str">
        <f ca="1">INDEX({"","_","-","="},IF(OR($D140 &gt;= BJ$6, $E140 &lt; BI$6), 0, 1)+IF(OR($F140 &gt;= BJ$6, $G140 &lt; BI$6), 0, 2)+1)</f>
        <v/>
      </c>
      <c r="BJ140" s="71" t="str">
        <f ca="1">INDEX({"","_","-","="},IF(OR($D140 &gt;= BK$6, $E140 &lt; BJ$6), 0, 1)+IF(OR($F140 &gt;= BK$6, $G140 &lt; BJ$6), 0, 2)+1)</f>
        <v/>
      </c>
      <c r="BK140" s="71" t="str">
        <f ca="1">INDEX({"","_","-","="},IF(OR($D140 &gt;= BL$6, $E140 &lt; BK$6), 0, 1)+IF(OR($F140 &gt;= BL$6, $G140 &lt; BK$6), 0, 2)+1)</f>
        <v/>
      </c>
      <c r="BL140" s="71" t="str">
        <f ca="1">INDEX({"","_","-","="},IF(OR($D140 &gt;= BM$6, $E140 &lt; BL$6), 0, 1)+IF(OR($F140 &gt;= BM$6, $G140 &lt; BL$6), 0, 2)+1)</f>
        <v/>
      </c>
      <c r="BM140" s="71" t="str">
        <f ca="1">INDEX({"","_","-","="},IF(OR($D140 &gt;= BN$6, $E140 &lt; BM$6), 0, 1)+IF(OR($F140 &gt;= BN$6, $G140 &lt; BM$6), 0, 2)+1)</f>
        <v/>
      </c>
      <c r="BN140" s="71" t="str">
        <f ca="1">INDEX({"","_","-","="},IF(OR($D140 &gt;= BO$6, $E140 &lt; BN$6), 0, 1)+IF(OR($F140 &gt;= BO$6, $G140 &lt; BN$6), 0, 2)+1)</f>
        <v/>
      </c>
      <c r="BO140" s="71" t="str">
        <f ca="1">INDEX({"","_","-","="},IF(OR($D140 &gt;= BP$6, $E140 &lt; BO$6), 0, 1)+IF(OR($F140 &gt;= BP$6, $G140 &lt; BO$6), 0, 2)+1)</f>
        <v/>
      </c>
      <c r="BP140" s="71" t="str">
        <f ca="1">INDEX({"","_","-","="},IF(OR($D140 &gt;= BQ$6, $E140 &lt; BP$6), 0, 1)+IF(OR($F140 &gt;= BQ$6, $G140 &lt; BP$6), 0, 2)+1)</f>
        <v/>
      </c>
      <c r="BQ140" s="71" t="str">
        <f ca="1">INDEX({"","_","-","="},IF(OR($D140 &gt;= BR$6, $E140 &lt; BQ$6), 0, 1)+IF(OR($F140 &gt;= BR$6, $G140 &lt; BQ$6), 0, 2)+1)</f>
        <v/>
      </c>
      <c r="BR140" s="71" t="str">
        <f ca="1">INDEX({"","_","-","="},IF(OR($D140 &gt;= BS$6, $E140 &lt; BR$6), 0, 1)+IF(OR($F140 &gt;= BS$6, $G140 &lt; BR$6), 0, 2)+1)</f>
        <v/>
      </c>
      <c r="BS140" s="71" t="str">
        <f ca="1">INDEX({"","_","-","="},IF(OR($D140 &gt;= BT$6, $E140 &lt; BS$6), 0, 1)+IF(OR($F140 &gt;= BT$6, $G140 &lt; BS$6), 0, 2)+1)</f>
        <v/>
      </c>
      <c r="BT140" s="71" t="str">
        <f ca="1">INDEX({"","_","-","="},IF(OR($D140 &gt;= BU$6, $E140 &lt; BT$6), 0, 1)+IF(OR($F140 &gt;= BU$6, $G140 &lt; BT$6), 0, 2)+1)</f>
        <v/>
      </c>
      <c r="BU140" s="71" t="str">
        <f ca="1">INDEX({"","_","-","="},IF(OR($D140 &gt;= BV$6, $E140 &lt; BU$6), 0, 1)+IF(OR($F140 &gt;= BV$6, $G140 &lt; BU$6), 0, 2)+1)</f>
        <v/>
      </c>
      <c r="BV140" s="71" t="str">
        <f ca="1">INDEX({"","_","-","="},IF(OR($D140 &gt;= BW$6, $E140 &lt; BV$6), 0, 1)+IF(OR($F140 &gt;= BW$6, $G140 &lt; BV$6), 0, 2)+1)</f>
        <v/>
      </c>
      <c r="BW140" s="71" t="str">
        <f ca="1">INDEX({"","_","-","="},IF(OR($D140 &gt;= BX$6, $E140 &lt; BW$6), 0, 1)+IF(OR($F140 &gt;= BX$6, $G140 &lt; BW$6), 0, 2)+1)</f>
        <v/>
      </c>
      <c r="BX140" s="71" t="str">
        <f ca="1">INDEX({"","_","-","="},IF(OR($D140 &gt;= BY$6, $E140 &lt; BX$6), 0, 1)+IF(OR($F140 &gt;= BY$6, $G140 &lt; BX$6), 0, 2)+1)</f>
        <v/>
      </c>
      <c r="BY140" s="71" t="str">
        <f ca="1">INDEX({"","_","-","="},IF(OR($D140 &gt;= BZ$6, $E140 &lt; BY$6), 0, 1)+IF(OR($F140 &gt;= BZ$6, $G140 &lt; BY$6), 0, 2)+1)</f>
        <v/>
      </c>
      <c r="BZ140" s="71" t="str">
        <f ca="1">INDEX({"","_","-","="},IF(OR($D140 &gt;= CA$6, $E140 &lt; BZ$6), 0, 1)+IF(OR($F140 &gt;= CA$6, $G140 &lt; BZ$6), 0, 2)+1)</f>
        <v/>
      </c>
      <c r="CA140" s="71" t="str">
        <f ca="1">INDEX({"","_","-","="},IF(OR($D140 &gt;= CB$6, $E140 &lt; CA$6), 0, 1)+IF(OR($F140 &gt;= CB$6, $G140 &lt; CA$6), 0, 2)+1)</f>
        <v/>
      </c>
      <c r="CB140" s="71" t="str">
        <f ca="1">INDEX({"","_","-","="},IF(OR($D140 &gt;= CC$6, $E140 &lt; CB$6), 0, 1)+IF(OR($F140 &gt;= CC$6, $G140 &lt; CB$6), 0, 2)+1)</f>
        <v/>
      </c>
      <c r="CC140" s="71" t="str">
        <f ca="1">INDEX({"","_","-","="},IF(OR($D140 &gt;= CD$6, $E140 &lt; CC$6), 0, 1)+IF(OR($F140 &gt;= CD$6, $G140 &lt; CC$6), 0, 2)+1)</f>
        <v/>
      </c>
      <c r="CD140" s="71" t="str">
        <f ca="1">INDEX({"","_","-","="},IF(OR($D140 &gt;= CE$6, $E140 &lt; CD$6), 0, 1)+IF(OR($F140 &gt;= CE$6, $G140 &lt; CD$6), 0, 2)+1)</f>
        <v/>
      </c>
    </row>
    <row r="141" spans="1:82">
      <c r="A141" s="8" t="str">
        <f ca="1">IF('临-进度'!N136,'临-进度'!$A136,"")</f>
        <v/>
      </c>
      <c r="B141" s="8" t="str">
        <f ca="1">IF('临-进度'!N136,'临-进度'!$B136,"")</f>
        <v/>
      </c>
      <c r="C141" s="8" t="str">
        <f ca="1">IF('临-进度'!N136,'临-进度'!$F136,"")</f>
        <v/>
      </c>
      <c r="D141" s="42" t="str">
        <f ca="1">IF('临-进度'!$N136,'临-进度'!$J136,"")</f>
        <v/>
      </c>
      <c r="E141" s="42" t="str">
        <f ca="1">IF('临-进度'!$N136,'临-进度'!$AF136,"")</f>
        <v/>
      </c>
      <c r="F141" s="42" t="str">
        <f ca="1">IF('临-进度'!$N136,'临-进度'!$K136,"")</f>
        <v/>
      </c>
      <c r="G141" s="76" t="str">
        <f ca="1">IF('临-进度'!$N136,'临-进度'!$AG136,"")</f>
        <v/>
      </c>
      <c r="H141" s="71" t="str">
        <f ca="1">INDEX({"","_","-","="},IF(OR($D141 &gt;= I$6, $E141 &lt; H$6), 0, 1)+IF(OR($F141 &gt;= I$6, $G141 &lt; H$6), 0, 2)+1)</f>
        <v/>
      </c>
      <c r="I141" s="71" t="str">
        <f ca="1">INDEX({"","_","-","="},IF(OR($D141 &gt;= J$6, $E141 &lt; I$6), 0, 1)+IF(OR($F141 &gt;= J$6, $G141 &lt; I$6), 0, 2)+1)</f>
        <v/>
      </c>
      <c r="J141" s="71" t="str">
        <f ca="1">INDEX({"","_","-","="},IF(OR($D141 &gt;= K$6, $E141 &lt; J$6), 0, 1)+IF(OR($F141 &gt;= K$6, $G141 &lt; J$6), 0, 2)+1)</f>
        <v/>
      </c>
      <c r="K141" s="71" t="str">
        <f ca="1">INDEX({"","_","-","="},IF(OR($D141 &gt;= L$6, $E141 &lt; K$6), 0, 1)+IF(OR($F141 &gt;= L$6, $G141 &lt; K$6), 0, 2)+1)</f>
        <v/>
      </c>
      <c r="L141" s="71" t="str">
        <f ca="1">INDEX({"","_","-","="},IF(OR($D141 &gt;= M$6, $E141 &lt; L$6), 0, 1)+IF(OR($F141 &gt;= M$6, $G141 &lt; L$6), 0, 2)+1)</f>
        <v/>
      </c>
      <c r="M141" s="71" t="str">
        <f ca="1">INDEX({"","_","-","="},IF(OR($D141 &gt;= N$6, $E141 &lt; M$6), 0, 1)+IF(OR($F141 &gt;= N$6, $G141 &lt; M$6), 0, 2)+1)</f>
        <v/>
      </c>
      <c r="N141" s="71" t="str">
        <f ca="1">INDEX({"","_","-","="},IF(OR($D141 &gt;= O$6, $E141 &lt; N$6), 0, 1)+IF(OR($F141 &gt;= O$6, $G141 &lt; N$6), 0, 2)+1)</f>
        <v/>
      </c>
      <c r="O141" s="71" t="str">
        <f ca="1">INDEX({"","_","-","="},IF(OR($D141 &gt;= P$6, $E141 &lt; O$6), 0, 1)+IF(OR($F141 &gt;= P$6, $G141 &lt; O$6), 0, 2)+1)</f>
        <v/>
      </c>
      <c r="P141" s="71" t="str">
        <f ca="1">INDEX({"","_","-","="},IF(OR($D141 &gt;= Q$6, $E141 &lt; P$6), 0, 1)+IF(OR($F141 &gt;= Q$6, $G141 &lt; P$6), 0, 2)+1)</f>
        <v/>
      </c>
      <c r="Q141" s="71" t="str">
        <f ca="1">INDEX({"","_","-","="},IF(OR($D141 &gt;= R$6, $E141 &lt; Q$6), 0, 1)+IF(OR($F141 &gt;= R$6, $G141 &lt; Q$6), 0, 2)+1)</f>
        <v/>
      </c>
      <c r="R141" s="71" t="str">
        <f ca="1">INDEX({"","_","-","="},IF(OR($D141 &gt;= S$6, $E141 &lt; R$6), 0, 1)+IF(OR($F141 &gt;= S$6, $G141 &lt; R$6), 0, 2)+1)</f>
        <v/>
      </c>
      <c r="S141" s="71" t="str">
        <f ca="1">INDEX({"","_","-","="},IF(OR($D141 &gt;= T$6, $E141 &lt; S$6), 0, 1)+IF(OR($F141 &gt;= T$6, $G141 &lt; S$6), 0, 2)+1)</f>
        <v/>
      </c>
      <c r="T141" s="71" t="str">
        <f ca="1">INDEX({"","_","-","="},IF(OR($D141 &gt;= U$6, $E141 &lt; T$6), 0, 1)+IF(OR($F141 &gt;= U$6, $G141 &lt; T$6), 0, 2)+1)</f>
        <v/>
      </c>
      <c r="U141" s="71" t="str">
        <f ca="1">INDEX({"","_","-","="},IF(OR($D141 &gt;= V$6, $E141 &lt; U$6), 0, 1)+IF(OR($F141 &gt;= V$6, $G141 &lt; U$6), 0, 2)+1)</f>
        <v/>
      </c>
      <c r="V141" s="71" t="str">
        <f ca="1">INDEX({"","_","-","="},IF(OR($D141 &gt;= W$6, $E141 &lt; V$6), 0, 1)+IF(OR($F141 &gt;= W$6, $G141 &lt; V$6), 0, 2)+1)</f>
        <v/>
      </c>
      <c r="W141" s="71" t="str">
        <f ca="1">INDEX({"","_","-","="},IF(OR($D141 &gt;= X$6, $E141 &lt; W$6), 0, 1)+IF(OR($F141 &gt;= X$6, $G141 &lt; W$6), 0, 2)+1)</f>
        <v/>
      </c>
      <c r="X141" s="71" t="str">
        <f ca="1">INDEX({"","_","-","="},IF(OR($D141 &gt;= Y$6, $E141 &lt; X$6), 0, 1)+IF(OR($F141 &gt;= Y$6, $G141 &lt; X$6), 0, 2)+1)</f>
        <v/>
      </c>
      <c r="Y141" s="71" t="str">
        <f ca="1">INDEX({"","_","-","="},IF(OR($D141 &gt;= Z$6, $E141 &lt; Y$6), 0, 1)+IF(OR($F141 &gt;= Z$6, $G141 &lt; Y$6), 0, 2)+1)</f>
        <v/>
      </c>
      <c r="Z141" s="71" t="str">
        <f ca="1">INDEX({"","_","-","="},IF(OR($D141 &gt;= AA$6, $E141 &lt; Z$6), 0, 1)+IF(OR($F141 &gt;= AA$6, $G141 &lt; Z$6), 0, 2)+1)</f>
        <v/>
      </c>
      <c r="AA141" s="71" t="str">
        <f ca="1">INDEX({"","_","-","="},IF(OR($D141 &gt;= AB$6, $E141 &lt; AA$6), 0, 1)+IF(OR($F141 &gt;= AB$6, $G141 &lt; AA$6), 0, 2)+1)</f>
        <v/>
      </c>
      <c r="AB141" s="71" t="str">
        <f ca="1">INDEX({"","_","-","="},IF(OR($D141 &gt;= AC$6, $E141 &lt; AB$6), 0, 1)+IF(OR($F141 &gt;= AC$6, $G141 &lt; AB$6), 0, 2)+1)</f>
        <v/>
      </c>
      <c r="AC141" s="71" t="str">
        <f ca="1">INDEX({"","_","-","="},IF(OR($D141 &gt;= AD$6, $E141 &lt; AC$6), 0, 1)+IF(OR($F141 &gt;= AD$6, $G141 &lt; AC$6), 0, 2)+1)</f>
        <v/>
      </c>
      <c r="AD141" s="71" t="str">
        <f ca="1">INDEX({"","_","-","="},IF(OR($D141 &gt;= AE$6, $E141 &lt; AD$6), 0, 1)+IF(OR($F141 &gt;= AE$6, $G141 &lt; AD$6), 0, 2)+1)</f>
        <v/>
      </c>
      <c r="AE141" s="71" t="str">
        <f ca="1">INDEX({"","_","-","="},IF(OR($D141 &gt;= AF$6, $E141 &lt; AE$6), 0, 1)+IF(OR($F141 &gt;= AF$6, $G141 &lt; AE$6), 0, 2)+1)</f>
        <v/>
      </c>
      <c r="AF141" s="71" t="str">
        <f ca="1">INDEX({"","_","-","="},IF(OR($D141 &gt;= AG$6, $E141 &lt; AF$6), 0, 1)+IF(OR($F141 &gt;= AG$6, $G141 &lt; AF$6), 0, 2)+1)</f>
        <v/>
      </c>
      <c r="AG141" s="71" t="str">
        <f ca="1">INDEX({"","_","-","="},IF(OR($D141 &gt;= AH$6, $E141 &lt; AG$6), 0, 1)+IF(OR($F141 &gt;= AH$6, $G141 &lt; AG$6), 0, 2)+1)</f>
        <v/>
      </c>
      <c r="AH141" s="71" t="str">
        <f ca="1">INDEX({"","_","-","="},IF(OR($D141 &gt;= AI$6, $E141 &lt; AH$6), 0, 1)+IF(OR($F141 &gt;= AI$6, $G141 &lt; AH$6), 0, 2)+1)</f>
        <v/>
      </c>
      <c r="AI141" s="71" t="str">
        <f ca="1">INDEX({"","_","-","="},IF(OR($D141 &gt;= AJ$6, $E141 &lt; AI$6), 0, 1)+IF(OR($F141 &gt;= AJ$6, $G141 &lt; AI$6), 0, 2)+1)</f>
        <v/>
      </c>
      <c r="AJ141" s="71" t="str">
        <f ca="1">INDEX({"","_","-","="},IF(OR($D141 &gt;= AK$6, $E141 &lt; AJ$6), 0, 1)+IF(OR($F141 &gt;= AK$6, $G141 &lt; AJ$6), 0, 2)+1)</f>
        <v/>
      </c>
      <c r="AK141" s="71" t="str">
        <f ca="1">INDEX({"","_","-","="},IF(OR($D141 &gt;= AL$6, $E141 &lt; AK$6), 0, 1)+IF(OR($F141 &gt;= AL$6, $G141 &lt; AK$6), 0, 2)+1)</f>
        <v/>
      </c>
      <c r="AL141" s="71" t="str">
        <f ca="1">INDEX({"","_","-","="},IF(OR($D141 &gt;= AM$6, $E141 &lt; AL$6), 0, 1)+IF(OR($F141 &gt;= AM$6, $G141 &lt; AL$6), 0, 2)+1)</f>
        <v/>
      </c>
      <c r="AM141" s="71" t="str">
        <f ca="1">INDEX({"","_","-","="},IF(OR($D141 &gt;= AN$6, $E141 &lt; AM$6), 0, 1)+IF(OR($F141 &gt;= AN$6, $G141 &lt; AM$6), 0, 2)+1)</f>
        <v/>
      </c>
      <c r="AN141" s="71" t="str">
        <f ca="1">INDEX({"","_","-","="},IF(OR($D141 &gt;= AO$6, $E141 &lt; AN$6), 0, 1)+IF(OR($F141 &gt;= AO$6, $G141 &lt; AN$6), 0, 2)+1)</f>
        <v/>
      </c>
      <c r="AO141" s="71" t="str">
        <f ca="1">INDEX({"","_","-","="},IF(OR($D141 &gt;= AP$6, $E141 &lt; AO$6), 0, 1)+IF(OR($F141 &gt;= AP$6, $G141 &lt; AO$6), 0, 2)+1)</f>
        <v/>
      </c>
      <c r="AP141" s="71" t="str">
        <f ca="1">INDEX({"","_","-","="},IF(OR($D141 &gt;= AQ$6, $E141 &lt; AP$6), 0, 1)+IF(OR($F141 &gt;= AQ$6, $G141 &lt; AP$6), 0, 2)+1)</f>
        <v/>
      </c>
      <c r="AQ141" s="71" t="str">
        <f ca="1">INDEX({"","_","-","="},IF(OR($D141 &gt;= AR$6, $E141 &lt; AQ$6), 0, 1)+IF(OR($F141 &gt;= AR$6, $G141 &lt; AQ$6), 0, 2)+1)</f>
        <v/>
      </c>
      <c r="AR141" s="71" t="str">
        <f ca="1">INDEX({"","_","-","="},IF(OR($D141 &gt;= AS$6, $E141 &lt; AR$6), 0, 1)+IF(OR($F141 &gt;= AS$6, $G141 &lt; AR$6), 0, 2)+1)</f>
        <v/>
      </c>
      <c r="AS141" s="71" t="str">
        <f ca="1">INDEX({"","_","-","="},IF(OR($D141 &gt;= AT$6, $E141 &lt; AS$6), 0, 1)+IF(OR($F141 &gt;= AT$6, $G141 &lt; AS$6), 0, 2)+1)</f>
        <v/>
      </c>
      <c r="AT141" s="71" t="str">
        <f ca="1">INDEX({"","_","-","="},IF(OR($D141 &gt;= AU$6, $E141 &lt; AT$6), 0, 1)+IF(OR($F141 &gt;= AU$6, $G141 &lt; AT$6), 0, 2)+1)</f>
        <v/>
      </c>
      <c r="AU141" s="71" t="str">
        <f ca="1">INDEX({"","_","-","="},IF(OR($D141 &gt;= AV$6, $E141 &lt; AU$6), 0, 1)+IF(OR($F141 &gt;= AV$6, $G141 &lt; AU$6), 0, 2)+1)</f>
        <v/>
      </c>
      <c r="AV141" s="71" t="str">
        <f ca="1">INDEX({"","_","-","="},IF(OR($D141 &gt;= AW$6, $E141 &lt; AV$6), 0, 1)+IF(OR($F141 &gt;= AW$6, $G141 &lt; AV$6), 0, 2)+1)</f>
        <v/>
      </c>
      <c r="AW141" s="71" t="str">
        <f ca="1">INDEX({"","_","-","="},IF(OR($D141 &gt;= AX$6, $E141 &lt; AW$6), 0, 1)+IF(OR($F141 &gt;= AX$6, $G141 &lt; AW$6), 0, 2)+1)</f>
        <v/>
      </c>
      <c r="AX141" s="71" t="str">
        <f ca="1">INDEX({"","_","-","="},IF(OR($D141 &gt;= AY$6, $E141 &lt; AX$6), 0, 1)+IF(OR($F141 &gt;= AY$6, $G141 &lt; AX$6), 0, 2)+1)</f>
        <v/>
      </c>
      <c r="AY141" s="71" t="str">
        <f ca="1">INDEX({"","_","-","="},IF(OR($D141 &gt;= AZ$6, $E141 &lt; AY$6), 0, 1)+IF(OR($F141 &gt;= AZ$6, $G141 &lt; AY$6), 0, 2)+1)</f>
        <v/>
      </c>
      <c r="AZ141" s="71" t="str">
        <f ca="1">INDEX({"","_","-","="},IF(OR($D141 &gt;= BA$6, $E141 &lt; AZ$6), 0, 1)+IF(OR($F141 &gt;= BA$6, $G141 &lt; AZ$6), 0, 2)+1)</f>
        <v/>
      </c>
      <c r="BA141" s="71" t="str">
        <f ca="1">INDEX({"","_","-","="},IF(OR($D141 &gt;= BB$6, $E141 &lt; BA$6), 0, 1)+IF(OR($F141 &gt;= BB$6, $G141 &lt; BA$6), 0, 2)+1)</f>
        <v/>
      </c>
      <c r="BB141" s="71" t="str">
        <f ca="1">INDEX({"","_","-","="},IF(OR($D141 &gt;= BC$6, $E141 &lt; BB$6), 0, 1)+IF(OR($F141 &gt;= BC$6, $G141 &lt; BB$6), 0, 2)+1)</f>
        <v/>
      </c>
      <c r="BC141" s="71" t="str">
        <f ca="1">INDEX({"","_","-","="},IF(OR($D141 &gt;= BD$6, $E141 &lt; BC$6), 0, 1)+IF(OR($F141 &gt;= BD$6, $G141 &lt; BC$6), 0, 2)+1)</f>
        <v/>
      </c>
      <c r="BD141" s="71" t="str">
        <f ca="1">INDEX({"","_","-","="},IF(OR($D141 &gt;= BE$6, $E141 &lt; BD$6), 0, 1)+IF(OR($F141 &gt;= BE$6, $G141 &lt; BD$6), 0, 2)+1)</f>
        <v/>
      </c>
      <c r="BE141" s="71" t="str">
        <f ca="1">INDEX({"","_","-","="},IF(OR($D141 &gt;= BF$6, $E141 &lt; BE$6), 0, 1)+IF(OR($F141 &gt;= BF$6, $G141 &lt; BE$6), 0, 2)+1)</f>
        <v/>
      </c>
      <c r="BF141" s="71" t="str">
        <f ca="1">INDEX({"","_","-","="},IF(OR($D141 &gt;= BG$6, $E141 &lt; BF$6), 0, 1)+IF(OR($F141 &gt;= BG$6, $G141 &lt; BF$6), 0, 2)+1)</f>
        <v/>
      </c>
      <c r="BG141" s="71" t="str">
        <f ca="1">INDEX({"","_","-","="},IF(OR($D141 &gt;= BH$6, $E141 &lt; BG$6), 0, 1)+IF(OR($F141 &gt;= BH$6, $G141 &lt; BG$6), 0, 2)+1)</f>
        <v/>
      </c>
      <c r="BH141" s="71" t="str">
        <f ca="1">INDEX({"","_","-","="},IF(OR($D141 &gt;= BI$6, $E141 &lt; BH$6), 0, 1)+IF(OR($F141 &gt;= BI$6, $G141 &lt; BH$6), 0, 2)+1)</f>
        <v/>
      </c>
      <c r="BI141" s="71" t="str">
        <f ca="1">INDEX({"","_","-","="},IF(OR($D141 &gt;= BJ$6, $E141 &lt; BI$6), 0, 1)+IF(OR($F141 &gt;= BJ$6, $G141 &lt; BI$6), 0, 2)+1)</f>
        <v/>
      </c>
      <c r="BJ141" s="71" t="str">
        <f ca="1">INDEX({"","_","-","="},IF(OR($D141 &gt;= BK$6, $E141 &lt; BJ$6), 0, 1)+IF(OR($F141 &gt;= BK$6, $G141 &lt; BJ$6), 0, 2)+1)</f>
        <v/>
      </c>
      <c r="BK141" s="71" t="str">
        <f ca="1">INDEX({"","_","-","="},IF(OR($D141 &gt;= BL$6, $E141 &lt; BK$6), 0, 1)+IF(OR($F141 &gt;= BL$6, $G141 &lt; BK$6), 0, 2)+1)</f>
        <v/>
      </c>
      <c r="BL141" s="71" t="str">
        <f ca="1">INDEX({"","_","-","="},IF(OR($D141 &gt;= BM$6, $E141 &lt; BL$6), 0, 1)+IF(OR($F141 &gt;= BM$6, $G141 &lt; BL$6), 0, 2)+1)</f>
        <v/>
      </c>
      <c r="BM141" s="71" t="str">
        <f ca="1">INDEX({"","_","-","="},IF(OR($D141 &gt;= BN$6, $E141 &lt; BM$6), 0, 1)+IF(OR($F141 &gt;= BN$6, $G141 &lt; BM$6), 0, 2)+1)</f>
        <v/>
      </c>
      <c r="BN141" s="71" t="str">
        <f ca="1">INDEX({"","_","-","="},IF(OR($D141 &gt;= BO$6, $E141 &lt; BN$6), 0, 1)+IF(OR($F141 &gt;= BO$6, $G141 &lt; BN$6), 0, 2)+1)</f>
        <v/>
      </c>
      <c r="BO141" s="71" t="str">
        <f ca="1">INDEX({"","_","-","="},IF(OR($D141 &gt;= BP$6, $E141 &lt; BO$6), 0, 1)+IF(OR($F141 &gt;= BP$6, $G141 &lt; BO$6), 0, 2)+1)</f>
        <v/>
      </c>
      <c r="BP141" s="71" t="str">
        <f ca="1">INDEX({"","_","-","="},IF(OR($D141 &gt;= BQ$6, $E141 &lt; BP$6), 0, 1)+IF(OR($F141 &gt;= BQ$6, $G141 &lt; BP$6), 0, 2)+1)</f>
        <v/>
      </c>
      <c r="BQ141" s="71" t="str">
        <f ca="1">INDEX({"","_","-","="},IF(OR($D141 &gt;= BR$6, $E141 &lt; BQ$6), 0, 1)+IF(OR($F141 &gt;= BR$6, $G141 &lt; BQ$6), 0, 2)+1)</f>
        <v/>
      </c>
      <c r="BR141" s="71" t="str">
        <f ca="1">INDEX({"","_","-","="},IF(OR($D141 &gt;= BS$6, $E141 &lt; BR$6), 0, 1)+IF(OR($F141 &gt;= BS$6, $G141 &lt; BR$6), 0, 2)+1)</f>
        <v/>
      </c>
      <c r="BS141" s="71" t="str">
        <f ca="1">INDEX({"","_","-","="},IF(OR($D141 &gt;= BT$6, $E141 &lt; BS$6), 0, 1)+IF(OR($F141 &gt;= BT$6, $G141 &lt; BS$6), 0, 2)+1)</f>
        <v/>
      </c>
      <c r="BT141" s="71" t="str">
        <f ca="1">INDEX({"","_","-","="},IF(OR($D141 &gt;= BU$6, $E141 &lt; BT$6), 0, 1)+IF(OR($F141 &gt;= BU$6, $G141 &lt; BT$6), 0, 2)+1)</f>
        <v/>
      </c>
      <c r="BU141" s="71" t="str">
        <f ca="1">INDEX({"","_","-","="},IF(OR($D141 &gt;= BV$6, $E141 &lt; BU$6), 0, 1)+IF(OR($F141 &gt;= BV$6, $G141 &lt; BU$6), 0, 2)+1)</f>
        <v/>
      </c>
      <c r="BV141" s="71" t="str">
        <f ca="1">INDEX({"","_","-","="},IF(OR($D141 &gt;= BW$6, $E141 &lt; BV$6), 0, 1)+IF(OR($F141 &gt;= BW$6, $G141 &lt; BV$6), 0, 2)+1)</f>
        <v/>
      </c>
      <c r="BW141" s="71" t="str">
        <f ca="1">INDEX({"","_","-","="},IF(OR($D141 &gt;= BX$6, $E141 &lt; BW$6), 0, 1)+IF(OR($F141 &gt;= BX$6, $G141 &lt; BW$6), 0, 2)+1)</f>
        <v/>
      </c>
      <c r="BX141" s="71" t="str">
        <f ca="1">INDEX({"","_","-","="},IF(OR($D141 &gt;= BY$6, $E141 &lt; BX$6), 0, 1)+IF(OR($F141 &gt;= BY$6, $G141 &lt; BX$6), 0, 2)+1)</f>
        <v/>
      </c>
      <c r="BY141" s="71" t="str">
        <f ca="1">INDEX({"","_","-","="},IF(OR($D141 &gt;= BZ$6, $E141 &lt; BY$6), 0, 1)+IF(OR($F141 &gt;= BZ$6, $G141 &lt; BY$6), 0, 2)+1)</f>
        <v/>
      </c>
      <c r="BZ141" s="71" t="str">
        <f ca="1">INDEX({"","_","-","="},IF(OR($D141 &gt;= CA$6, $E141 &lt; BZ$6), 0, 1)+IF(OR($F141 &gt;= CA$6, $G141 &lt; BZ$6), 0, 2)+1)</f>
        <v/>
      </c>
      <c r="CA141" s="71" t="str">
        <f ca="1">INDEX({"","_","-","="},IF(OR($D141 &gt;= CB$6, $E141 &lt; CA$6), 0, 1)+IF(OR($F141 &gt;= CB$6, $G141 &lt; CA$6), 0, 2)+1)</f>
        <v/>
      </c>
      <c r="CB141" s="71" t="str">
        <f ca="1">INDEX({"","_","-","="},IF(OR($D141 &gt;= CC$6, $E141 &lt; CB$6), 0, 1)+IF(OR($F141 &gt;= CC$6, $G141 &lt; CB$6), 0, 2)+1)</f>
        <v/>
      </c>
      <c r="CC141" s="71" t="str">
        <f ca="1">INDEX({"","_","-","="},IF(OR($D141 &gt;= CD$6, $E141 &lt; CC$6), 0, 1)+IF(OR($F141 &gt;= CD$6, $G141 &lt; CC$6), 0, 2)+1)</f>
        <v/>
      </c>
      <c r="CD141" s="71" t="str">
        <f ca="1">INDEX({"","_","-","="},IF(OR($D141 &gt;= CE$6, $E141 &lt; CD$6), 0, 1)+IF(OR($F141 &gt;= CE$6, $G141 &lt; CD$6), 0, 2)+1)</f>
        <v/>
      </c>
    </row>
    <row r="142" spans="1:82">
      <c r="A142" s="8" t="str">
        <f ca="1">IF('临-进度'!N137,'临-进度'!$A137,"")</f>
        <v/>
      </c>
      <c r="B142" s="8" t="str">
        <f ca="1">IF('临-进度'!N137,'临-进度'!$B137,"")</f>
        <v/>
      </c>
      <c r="C142" s="8" t="str">
        <f ca="1">IF('临-进度'!N137,'临-进度'!$F137,"")</f>
        <v/>
      </c>
      <c r="D142" s="42" t="str">
        <f ca="1">IF('临-进度'!$N137,'临-进度'!$J137,"")</f>
        <v/>
      </c>
      <c r="E142" s="42" t="str">
        <f ca="1">IF('临-进度'!$N137,'临-进度'!$AF137,"")</f>
        <v/>
      </c>
      <c r="F142" s="42" t="str">
        <f ca="1">IF('临-进度'!$N137,'临-进度'!$K137,"")</f>
        <v/>
      </c>
      <c r="G142" s="76" t="str">
        <f ca="1">IF('临-进度'!$N137,'临-进度'!$AG137,"")</f>
        <v/>
      </c>
      <c r="H142" s="71" t="str">
        <f ca="1">INDEX({"","_","-","="},IF(OR($D142 &gt;= I$6, $E142 &lt; H$6), 0, 1)+IF(OR($F142 &gt;= I$6, $G142 &lt; H$6), 0, 2)+1)</f>
        <v/>
      </c>
      <c r="I142" s="71" t="str">
        <f ca="1">INDEX({"","_","-","="},IF(OR($D142 &gt;= J$6, $E142 &lt; I$6), 0, 1)+IF(OR($F142 &gt;= J$6, $G142 &lt; I$6), 0, 2)+1)</f>
        <v/>
      </c>
      <c r="J142" s="71" t="str">
        <f ca="1">INDEX({"","_","-","="},IF(OR($D142 &gt;= K$6, $E142 &lt; J$6), 0, 1)+IF(OR($F142 &gt;= K$6, $G142 &lt; J$6), 0, 2)+1)</f>
        <v/>
      </c>
      <c r="K142" s="71" t="str">
        <f ca="1">INDEX({"","_","-","="},IF(OR($D142 &gt;= L$6, $E142 &lt; K$6), 0, 1)+IF(OR($F142 &gt;= L$6, $G142 &lt; K$6), 0, 2)+1)</f>
        <v/>
      </c>
      <c r="L142" s="71" t="str">
        <f ca="1">INDEX({"","_","-","="},IF(OR($D142 &gt;= M$6, $E142 &lt; L$6), 0, 1)+IF(OR($F142 &gt;= M$6, $G142 &lt; L$6), 0, 2)+1)</f>
        <v/>
      </c>
      <c r="M142" s="71" t="str">
        <f ca="1">INDEX({"","_","-","="},IF(OR($D142 &gt;= N$6, $E142 &lt; M$6), 0, 1)+IF(OR($F142 &gt;= N$6, $G142 &lt; M$6), 0, 2)+1)</f>
        <v/>
      </c>
      <c r="N142" s="71" t="str">
        <f ca="1">INDEX({"","_","-","="},IF(OR($D142 &gt;= O$6, $E142 &lt; N$6), 0, 1)+IF(OR($F142 &gt;= O$6, $G142 &lt; N$6), 0, 2)+1)</f>
        <v/>
      </c>
      <c r="O142" s="71" t="str">
        <f ca="1">INDEX({"","_","-","="},IF(OR($D142 &gt;= P$6, $E142 &lt; O$6), 0, 1)+IF(OR($F142 &gt;= P$6, $G142 &lt; O$6), 0, 2)+1)</f>
        <v/>
      </c>
      <c r="P142" s="71" t="str">
        <f ca="1">INDEX({"","_","-","="},IF(OR($D142 &gt;= Q$6, $E142 &lt; P$6), 0, 1)+IF(OR($F142 &gt;= Q$6, $G142 &lt; P$6), 0, 2)+1)</f>
        <v/>
      </c>
      <c r="Q142" s="71" t="str">
        <f ca="1">INDEX({"","_","-","="},IF(OR($D142 &gt;= R$6, $E142 &lt; Q$6), 0, 1)+IF(OR($F142 &gt;= R$6, $G142 &lt; Q$6), 0, 2)+1)</f>
        <v/>
      </c>
      <c r="R142" s="71" t="str">
        <f ca="1">INDEX({"","_","-","="},IF(OR($D142 &gt;= S$6, $E142 &lt; R$6), 0, 1)+IF(OR($F142 &gt;= S$6, $G142 &lt; R$6), 0, 2)+1)</f>
        <v/>
      </c>
      <c r="S142" s="71" t="str">
        <f ca="1">INDEX({"","_","-","="},IF(OR($D142 &gt;= T$6, $E142 &lt; S$6), 0, 1)+IF(OR($F142 &gt;= T$6, $G142 &lt; S$6), 0, 2)+1)</f>
        <v/>
      </c>
      <c r="T142" s="71" t="str">
        <f ca="1">INDEX({"","_","-","="},IF(OR($D142 &gt;= U$6, $E142 &lt; T$6), 0, 1)+IF(OR($F142 &gt;= U$6, $G142 &lt; T$6), 0, 2)+1)</f>
        <v/>
      </c>
      <c r="U142" s="71" t="str">
        <f ca="1">INDEX({"","_","-","="},IF(OR($D142 &gt;= V$6, $E142 &lt; U$6), 0, 1)+IF(OR($F142 &gt;= V$6, $G142 &lt; U$6), 0, 2)+1)</f>
        <v/>
      </c>
      <c r="V142" s="71" t="str">
        <f ca="1">INDEX({"","_","-","="},IF(OR($D142 &gt;= W$6, $E142 &lt; V$6), 0, 1)+IF(OR($F142 &gt;= W$6, $G142 &lt; V$6), 0, 2)+1)</f>
        <v/>
      </c>
      <c r="W142" s="71" t="str">
        <f ca="1">INDEX({"","_","-","="},IF(OR($D142 &gt;= X$6, $E142 &lt; W$6), 0, 1)+IF(OR($F142 &gt;= X$6, $G142 &lt; W$6), 0, 2)+1)</f>
        <v/>
      </c>
      <c r="X142" s="71" t="str">
        <f ca="1">INDEX({"","_","-","="},IF(OR($D142 &gt;= Y$6, $E142 &lt; X$6), 0, 1)+IF(OR($F142 &gt;= Y$6, $G142 &lt; X$6), 0, 2)+1)</f>
        <v/>
      </c>
      <c r="Y142" s="71" t="str">
        <f ca="1">INDEX({"","_","-","="},IF(OR($D142 &gt;= Z$6, $E142 &lt; Y$6), 0, 1)+IF(OR($F142 &gt;= Z$6, $G142 &lt; Y$6), 0, 2)+1)</f>
        <v/>
      </c>
      <c r="Z142" s="71" t="str">
        <f ca="1">INDEX({"","_","-","="},IF(OR($D142 &gt;= AA$6, $E142 &lt; Z$6), 0, 1)+IF(OR($F142 &gt;= AA$6, $G142 &lt; Z$6), 0, 2)+1)</f>
        <v/>
      </c>
      <c r="AA142" s="71" t="str">
        <f ca="1">INDEX({"","_","-","="},IF(OR($D142 &gt;= AB$6, $E142 &lt; AA$6), 0, 1)+IF(OR($F142 &gt;= AB$6, $G142 &lt; AA$6), 0, 2)+1)</f>
        <v/>
      </c>
      <c r="AB142" s="71" t="str">
        <f ca="1">INDEX({"","_","-","="},IF(OR($D142 &gt;= AC$6, $E142 &lt; AB$6), 0, 1)+IF(OR($F142 &gt;= AC$6, $G142 &lt; AB$6), 0, 2)+1)</f>
        <v/>
      </c>
      <c r="AC142" s="71" t="str">
        <f ca="1">INDEX({"","_","-","="},IF(OR($D142 &gt;= AD$6, $E142 &lt; AC$6), 0, 1)+IF(OR($F142 &gt;= AD$6, $G142 &lt; AC$6), 0, 2)+1)</f>
        <v/>
      </c>
      <c r="AD142" s="71" t="str">
        <f ca="1">INDEX({"","_","-","="},IF(OR($D142 &gt;= AE$6, $E142 &lt; AD$6), 0, 1)+IF(OR($F142 &gt;= AE$6, $G142 &lt; AD$6), 0, 2)+1)</f>
        <v/>
      </c>
      <c r="AE142" s="71" t="str">
        <f ca="1">INDEX({"","_","-","="},IF(OR($D142 &gt;= AF$6, $E142 &lt; AE$6), 0, 1)+IF(OR($F142 &gt;= AF$6, $G142 &lt; AE$6), 0, 2)+1)</f>
        <v/>
      </c>
      <c r="AF142" s="71" t="str">
        <f ca="1">INDEX({"","_","-","="},IF(OR($D142 &gt;= AG$6, $E142 &lt; AF$6), 0, 1)+IF(OR($F142 &gt;= AG$6, $G142 &lt; AF$6), 0, 2)+1)</f>
        <v/>
      </c>
      <c r="AG142" s="71" t="str">
        <f ca="1">INDEX({"","_","-","="},IF(OR($D142 &gt;= AH$6, $E142 &lt; AG$6), 0, 1)+IF(OR($F142 &gt;= AH$6, $G142 &lt; AG$6), 0, 2)+1)</f>
        <v/>
      </c>
      <c r="AH142" s="71" t="str">
        <f ca="1">INDEX({"","_","-","="},IF(OR($D142 &gt;= AI$6, $E142 &lt; AH$6), 0, 1)+IF(OR($F142 &gt;= AI$6, $G142 &lt; AH$6), 0, 2)+1)</f>
        <v/>
      </c>
      <c r="AI142" s="71" t="str">
        <f ca="1">INDEX({"","_","-","="},IF(OR($D142 &gt;= AJ$6, $E142 &lt; AI$6), 0, 1)+IF(OR($F142 &gt;= AJ$6, $G142 &lt; AI$6), 0, 2)+1)</f>
        <v/>
      </c>
      <c r="AJ142" s="71" t="str">
        <f ca="1">INDEX({"","_","-","="},IF(OR($D142 &gt;= AK$6, $E142 &lt; AJ$6), 0, 1)+IF(OR($F142 &gt;= AK$6, $G142 &lt; AJ$6), 0, 2)+1)</f>
        <v/>
      </c>
      <c r="AK142" s="71" t="str">
        <f ca="1">INDEX({"","_","-","="},IF(OR($D142 &gt;= AL$6, $E142 &lt; AK$6), 0, 1)+IF(OR($F142 &gt;= AL$6, $G142 &lt; AK$6), 0, 2)+1)</f>
        <v/>
      </c>
      <c r="AL142" s="71" t="str">
        <f ca="1">INDEX({"","_","-","="},IF(OR($D142 &gt;= AM$6, $E142 &lt; AL$6), 0, 1)+IF(OR($F142 &gt;= AM$6, $G142 &lt; AL$6), 0, 2)+1)</f>
        <v/>
      </c>
      <c r="AM142" s="71" t="str">
        <f ca="1">INDEX({"","_","-","="},IF(OR($D142 &gt;= AN$6, $E142 &lt; AM$6), 0, 1)+IF(OR($F142 &gt;= AN$6, $G142 &lt; AM$6), 0, 2)+1)</f>
        <v/>
      </c>
      <c r="AN142" s="71" t="str">
        <f ca="1">INDEX({"","_","-","="},IF(OR($D142 &gt;= AO$6, $E142 &lt; AN$6), 0, 1)+IF(OR($F142 &gt;= AO$6, $G142 &lt; AN$6), 0, 2)+1)</f>
        <v/>
      </c>
      <c r="AO142" s="71" t="str">
        <f ca="1">INDEX({"","_","-","="},IF(OR($D142 &gt;= AP$6, $E142 &lt; AO$6), 0, 1)+IF(OR($F142 &gt;= AP$6, $G142 &lt; AO$6), 0, 2)+1)</f>
        <v/>
      </c>
      <c r="AP142" s="71" t="str">
        <f ca="1">INDEX({"","_","-","="},IF(OR($D142 &gt;= AQ$6, $E142 &lt; AP$6), 0, 1)+IF(OR($F142 &gt;= AQ$6, $G142 &lt; AP$6), 0, 2)+1)</f>
        <v/>
      </c>
      <c r="AQ142" s="71" t="str">
        <f ca="1">INDEX({"","_","-","="},IF(OR($D142 &gt;= AR$6, $E142 &lt; AQ$6), 0, 1)+IF(OR($F142 &gt;= AR$6, $G142 &lt; AQ$6), 0, 2)+1)</f>
        <v/>
      </c>
      <c r="AR142" s="71" t="str">
        <f ca="1">INDEX({"","_","-","="},IF(OR($D142 &gt;= AS$6, $E142 &lt; AR$6), 0, 1)+IF(OR($F142 &gt;= AS$6, $G142 &lt; AR$6), 0, 2)+1)</f>
        <v/>
      </c>
      <c r="AS142" s="71" t="str">
        <f ca="1">INDEX({"","_","-","="},IF(OR($D142 &gt;= AT$6, $E142 &lt; AS$6), 0, 1)+IF(OR($F142 &gt;= AT$6, $G142 &lt; AS$6), 0, 2)+1)</f>
        <v/>
      </c>
      <c r="AT142" s="71" t="str">
        <f ca="1">INDEX({"","_","-","="},IF(OR($D142 &gt;= AU$6, $E142 &lt; AT$6), 0, 1)+IF(OR($F142 &gt;= AU$6, $G142 &lt; AT$6), 0, 2)+1)</f>
        <v/>
      </c>
      <c r="AU142" s="71" t="str">
        <f ca="1">INDEX({"","_","-","="},IF(OR($D142 &gt;= AV$6, $E142 &lt; AU$6), 0, 1)+IF(OR($F142 &gt;= AV$6, $G142 &lt; AU$6), 0, 2)+1)</f>
        <v/>
      </c>
      <c r="AV142" s="71" t="str">
        <f ca="1">INDEX({"","_","-","="},IF(OR($D142 &gt;= AW$6, $E142 &lt; AV$6), 0, 1)+IF(OR($F142 &gt;= AW$6, $G142 &lt; AV$6), 0, 2)+1)</f>
        <v/>
      </c>
      <c r="AW142" s="71" t="str">
        <f ca="1">INDEX({"","_","-","="},IF(OR($D142 &gt;= AX$6, $E142 &lt; AW$6), 0, 1)+IF(OR($F142 &gt;= AX$6, $G142 &lt; AW$6), 0, 2)+1)</f>
        <v/>
      </c>
      <c r="AX142" s="71" t="str">
        <f ca="1">INDEX({"","_","-","="},IF(OR($D142 &gt;= AY$6, $E142 &lt; AX$6), 0, 1)+IF(OR($F142 &gt;= AY$6, $G142 &lt; AX$6), 0, 2)+1)</f>
        <v/>
      </c>
      <c r="AY142" s="71" t="str">
        <f ca="1">INDEX({"","_","-","="},IF(OR($D142 &gt;= AZ$6, $E142 &lt; AY$6), 0, 1)+IF(OR($F142 &gt;= AZ$6, $G142 &lt; AY$6), 0, 2)+1)</f>
        <v/>
      </c>
      <c r="AZ142" s="71" t="str">
        <f ca="1">INDEX({"","_","-","="},IF(OR($D142 &gt;= BA$6, $E142 &lt; AZ$6), 0, 1)+IF(OR($F142 &gt;= BA$6, $G142 &lt; AZ$6), 0, 2)+1)</f>
        <v/>
      </c>
      <c r="BA142" s="71" t="str">
        <f ca="1">INDEX({"","_","-","="},IF(OR($D142 &gt;= BB$6, $E142 &lt; BA$6), 0, 1)+IF(OR($F142 &gt;= BB$6, $G142 &lt; BA$6), 0, 2)+1)</f>
        <v/>
      </c>
      <c r="BB142" s="71" t="str">
        <f ca="1">INDEX({"","_","-","="},IF(OR($D142 &gt;= BC$6, $E142 &lt; BB$6), 0, 1)+IF(OR($F142 &gt;= BC$6, $G142 &lt; BB$6), 0, 2)+1)</f>
        <v/>
      </c>
      <c r="BC142" s="71" t="str">
        <f ca="1">INDEX({"","_","-","="},IF(OR($D142 &gt;= BD$6, $E142 &lt; BC$6), 0, 1)+IF(OR($F142 &gt;= BD$6, $G142 &lt; BC$6), 0, 2)+1)</f>
        <v/>
      </c>
      <c r="BD142" s="71" t="str">
        <f ca="1">INDEX({"","_","-","="},IF(OR($D142 &gt;= BE$6, $E142 &lt; BD$6), 0, 1)+IF(OR($F142 &gt;= BE$6, $G142 &lt; BD$6), 0, 2)+1)</f>
        <v/>
      </c>
      <c r="BE142" s="71" t="str">
        <f ca="1">INDEX({"","_","-","="},IF(OR($D142 &gt;= BF$6, $E142 &lt; BE$6), 0, 1)+IF(OR($F142 &gt;= BF$6, $G142 &lt; BE$6), 0, 2)+1)</f>
        <v/>
      </c>
      <c r="BF142" s="71" t="str">
        <f ca="1">INDEX({"","_","-","="},IF(OR($D142 &gt;= BG$6, $E142 &lt; BF$6), 0, 1)+IF(OR($F142 &gt;= BG$6, $G142 &lt; BF$6), 0, 2)+1)</f>
        <v/>
      </c>
      <c r="BG142" s="71" t="str">
        <f ca="1">INDEX({"","_","-","="},IF(OR($D142 &gt;= BH$6, $E142 &lt; BG$6), 0, 1)+IF(OR($F142 &gt;= BH$6, $G142 &lt; BG$6), 0, 2)+1)</f>
        <v/>
      </c>
      <c r="BH142" s="71" t="str">
        <f ca="1">INDEX({"","_","-","="},IF(OR($D142 &gt;= BI$6, $E142 &lt; BH$6), 0, 1)+IF(OR($F142 &gt;= BI$6, $G142 &lt; BH$6), 0, 2)+1)</f>
        <v/>
      </c>
      <c r="BI142" s="71" t="str">
        <f ca="1">INDEX({"","_","-","="},IF(OR($D142 &gt;= BJ$6, $E142 &lt; BI$6), 0, 1)+IF(OR($F142 &gt;= BJ$6, $G142 &lt; BI$6), 0, 2)+1)</f>
        <v/>
      </c>
      <c r="BJ142" s="71" t="str">
        <f ca="1">INDEX({"","_","-","="},IF(OR($D142 &gt;= BK$6, $E142 &lt; BJ$6), 0, 1)+IF(OR($F142 &gt;= BK$6, $G142 &lt; BJ$6), 0, 2)+1)</f>
        <v/>
      </c>
      <c r="BK142" s="71" t="str">
        <f ca="1">INDEX({"","_","-","="},IF(OR($D142 &gt;= BL$6, $E142 &lt; BK$6), 0, 1)+IF(OR($F142 &gt;= BL$6, $G142 &lt; BK$6), 0, 2)+1)</f>
        <v/>
      </c>
      <c r="BL142" s="71" t="str">
        <f ca="1">INDEX({"","_","-","="},IF(OR($D142 &gt;= BM$6, $E142 &lt; BL$6), 0, 1)+IF(OR($F142 &gt;= BM$6, $G142 &lt; BL$6), 0, 2)+1)</f>
        <v/>
      </c>
      <c r="BM142" s="71" t="str">
        <f ca="1">INDEX({"","_","-","="},IF(OR($D142 &gt;= BN$6, $E142 &lt; BM$6), 0, 1)+IF(OR($F142 &gt;= BN$6, $G142 &lt; BM$6), 0, 2)+1)</f>
        <v/>
      </c>
      <c r="BN142" s="71" t="str">
        <f ca="1">INDEX({"","_","-","="},IF(OR($D142 &gt;= BO$6, $E142 &lt; BN$6), 0, 1)+IF(OR($F142 &gt;= BO$6, $G142 &lt; BN$6), 0, 2)+1)</f>
        <v/>
      </c>
      <c r="BO142" s="71" t="str">
        <f ca="1">INDEX({"","_","-","="},IF(OR($D142 &gt;= BP$6, $E142 &lt; BO$6), 0, 1)+IF(OR($F142 &gt;= BP$6, $G142 &lt; BO$6), 0, 2)+1)</f>
        <v/>
      </c>
      <c r="BP142" s="71" t="str">
        <f ca="1">INDEX({"","_","-","="},IF(OR($D142 &gt;= BQ$6, $E142 &lt; BP$6), 0, 1)+IF(OR($F142 &gt;= BQ$6, $G142 &lt; BP$6), 0, 2)+1)</f>
        <v/>
      </c>
      <c r="BQ142" s="71" t="str">
        <f ca="1">INDEX({"","_","-","="},IF(OR($D142 &gt;= BR$6, $E142 &lt; BQ$6), 0, 1)+IF(OR($F142 &gt;= BR$6, $G142 &lt; BQ$6), 0, 2)+1)</f>
        <v/>
      </c>
      <c r="BR142" s="71" t="str">
        <f ca="1">INDEX({"","_","-","="},IF(OR($D142 &gt;= BS$6, $E142 &lt; BR$6), 0, 1)+IF(OR($F142 &gt;= BS$6, $G142 &lt; BR$6), 0, 2)+1)</f>
        <v/>
      </c>
      <c r="BS142" s="71" t="str">
        <f ca="1">INDEX({"","_","-","="},IF(OR($D142 &gt;= BT$6, $E142 &lt; BS$6), 0, 1)+IF(OR($F142 &gt;= BT$6, $G142 &lt; BS$6), 0, 2)+1)</f>
        <v/>
      </c>
      <c r="BT142" s="71" t="str">
        <f ca="1">INDEX({"","_","-","="},IF(OR($D142 &gt;= BU$6, $E142 &lt; BT$6), 0, 1)+IF(OR($F142 &gt;= BU$6, $G142 &lt; BT$6), 0, 2)+1)</f>
        <v/>
      </c>
      <c r="BU142" s="71" t="str">
        <f ca="1">INDEX({"","_","-","="},IF(OR($D142 &gt;= BV$6, $E142 &lt; BU$6), 0, 1)+IF(OR($F142 &gt;= BV$6, $G142 &lt; BU$6), 0, 2)+1)</f>
        <v/>
      </c>
      <c r="BV142" s="71" t="str">
        <f ca="1">INDEX({"","_","-","="},IF(OR($D142 &gt;= BW$6, $E142 &lt; BV$6), 0, 1)+IF(OR($F142 &gt;= BW$6, $G142 &lt; BV$6), 0, 2)+1)</f>
        <v/>
      </c>
      <c r="BW142" s="71" t="str">
        <f ca="1">INDEX({"","_","-","="},IF(OR($D142 &gt;= BX$6, $E142 &lt; BW$6), 0, 1)+IF(OR($F142 &gt;= BX$6, $G142 &lt; BW$6), 0, 2)+1)</f>
        <v/>
      </c>
      <c r="BX142" s="71" t="str">
        <f ca="1">INDEX({"","_","-","="},IF(OR($D142 &gt;= BY$6, $E142 &lt; BX$6), 0, 1)+IF(OR($F142 &gt;= BY$6, $G142 &lt; BX$6), 0, 2)+1)</f>
        <v/>
      </c>
      <c r="BY142" s="71" t="str">
        <f ca="1">INDEX({"","_","-","="},IF(OR($D142 &gt;= BZ$6, $E142 &lt; BY$6), 0, 1)+IF(OR($F142 &gt;= BZ$6, $G142 &lt; BY$6), 0, 2)+1)</f>
        <v/>
      </c>
      <c r="BZ142" s="71" t="str">
        <f ca="1">INDEX({"","_","-","="},IF(OR($D142 &gt;= CA$6, $E142 &lt; BZ$6), 0, 1)+IF(OR($F142 &gt;= CA$6, $G142 &lt; BZ$6), 0, 2)+1)</f>
        <v/>
      </c>
      <c r="CA142" s="71" t="str">
        <f ca="1">INDEX({"","_","-","="},IF(OR($D142 &gt;= CB$6, $E142 &lt; CA$6), 0, 1)+IF(OR($F142 &gt;= CB$6, $G142 &lt; CA$6), 0, 2)+1)</f>
        <v/>
      </c>
      <c r="CB142" s="71" t="str">
        <f ca="1">INDEX({"","_","-","="},IF(OR($D142 &gt;= CC$6, $E142 &lt; CB$6), 0, 1)+IF(OR($F142 &gt;= CC$6, $G142 &lt; CB$6), 0, 2)+1)</f>
        <v/>
      </c>
      <c r="CC142" s="71" t="str">
        <f ca="1">INDEX({"","_","-","="},IF(OR($D142 &gt;= CD$6, $E142 &lt; CC$6), 0, 1)+IF(OR($F142 &gt;= CD$6, $G142 &lt; CC$6), 0, 2)+1)</f>
        <v/>
      </c>
      <c r="CD142" s="71" t="str">
        <f ca="1">INDEX({"","_","-","="},IF(OR($D142 &gt;= CE$6, $E142 &lt; CD$6), 0, 1)+IF(OR($F142 &gt;= CE$6, $G142 &lt; CD$6), 0, 2)+1)</f>
        <v/>
      </c>
    </row>
    <row r="143" spans="1:82">
      <c r="A143" s="8" t="str">
        <f ca="1">IF('临-进度'!N138,'临-进度'!$A138,"")</f>
        <v/>
      </c>
      <c r="B143" s="8" t="str">
        <f ca="1">IF('临-进度'!N138,'临-进度'!$B138,"")</f>
        <v/>
      </c>
      <c r="C143" s="8" t="str">
        <f ca="1">IF('临-进度'!N138,'临-进度'!$F138,"")</f>
        <v/>
      </c>
      <c r="D143" s="42" t="str">
        <f ca="1">IF('临-进度'!$N138,'临-进度'!$J138,"")</f>
        <v/>
      </c>
      <c r="E143" s="42" t="str">
        <f ca="1">IF('临-进度'!$N138,'临-进度'!$AF138,"")</f>
        <v/>
      </c>
      <c r="F143" s="42" t="str">
        <f ca="1">IF('临-进度'!$N138,'临-进度'!$K138,"")</f>
        <v/>
      </c>
      <c r="G143" s="76" t="str">
        <f ca="1">IF('临-进度'!$N138,'临-进度'!$AG138,"")</f>
        <v/>
      </c>
      <c r="H143" s="71" t="str">
        <f ca="1">INDEX({"","_","-","="},IF(OR($D143 &gt;= I$6, $E143 &lt; H$6), 0, 1)+IF(OR($F143 &gt;= I$6, $G143 &lt; H$6), 0, 2)+1)</f>
        <v/>
      </c>
      <c r="I143" s="71" t="str">
        <f ca="1">INDEX({"","_","-","="},IF(OR($D143 &gt;= J$6, $E143 &lt; I$6), 0, 1)+IF(OR($F143 &gt;= J$6, $G143 &lt; I$6), 0, 2)+1)</f>
        <v/>
      </c>
      <c r="J143" s="71" t="str">
        <f ca="1">INDEX({"","_","-","="},IF(OR($D143 &gt;= K$6, $E143 &lt; J$6), 0, 1)+IF(OR($F143 &gt;= K$6, $G143 &lt; J$6), 0, 2)+1)</f>
        <v/>
      </c>
      <c r="K143" s="71" t="str">
        <f ca="1">INDEX({"","_","-","="},IF(OR($D143 &gt;= L$6, $E143 &lt; K$6), 0, 1)+IF(OR($F143 &gt;= L$6, $G143 &lt; K$6), 0, 2)+1)</f>
        <v/>
      </c>
      <c r="L143" s="71" t="str">
        <f ca="1">INDEX({"","_","-","="},IF(OR($D143 &gt;= M$6, $E143 &lt; L$6), 0, 1)+IF(OR($F143 &gt;= M$6, $G143 &lt; L$6), 0, 2)+1)</f>
        <v/>
      </c>
      <c r="M143" s="71" t="str">
        <f ca="1">INDEX({"","_","-","="},IF(OR($D143 &gt;= N$6, $E143 &lt; M$6), 0, 1)+IF(OR($F143 &gt;= N$6, $G143 &lt; M$6), 0, 2)+1)</f>
        <v/>
      </c>
      <c r="N143" s="71" t="str">
        <f ca="1">INDEX({"","_","-","="},IF(OR($D143 &gt;= O$6, $E143 &lt; N$6), 0, 1)+IF(OR($F143 &gt;= O$6, $G143 &lt; N$6), 0, 2)+1)</f>
        <v/>
      </c>
      <c r="O143" s="71" t="str">
        <f ca="1">INDEX({"","_","-","="},IF(OR($D143 &gt;= P$6, $E143 &lt; O$6), 0, 1)+IF(OR($F143 &gt;= P$6, $G143 &lt; O$6), 0, 2)+1)</f>
        <v/>
      </c>
      <c r="P143" s="71" t="str">
        <f ca="1">INDEX({"","_","-","="},IF(OR($D143 &gt;= Q$6, $E143 &lt; P$6), 0, 1)+IF(OR($F143 &gt;= Q$6, $G143 &lt; P$6), 0, 2)+1)</f>
        <v/>
      </c>
      <c r="Q143" s="71" t="str">
        <f ca="1">INDEX({"","_","-","="},IF(OR($D143 &gt;= R$6, $E143 &lt; Q$6), 0, 1)+IF(OR($F143 &gt;= R$6, $G143 &lt; Q$6), 0, 2)+1)</f>
        <v/>
      </c>
      <c r="R143" s="71" t="str">
        <f ca="1">INDEX({"","_","-","="},IF(OR($D143 &gt;= S$6, $E143 &lt; R$6), 0, 1)+IF(OR($F143 &gt;= S$6, $G143 &lt; R$6), 0, 2)+1)</f>
        <v/>
      </c>
      <c r="S143" s="71" t="str">
        <f ca="1">INDEX({"","_","-","="},IF(OR($D143 &gt;= T$6, $E143 &lt; S$6), 0, 1)+IF(OR($F143 &gt;= T$6, $G143 &lt; S$6), 0, 2)+1)</f>
        <v/>
      </c>
      <c r="T143" s="71" t="str">
        <f ca="1">INDEX({"","_","-","="},IF(OR($D143 &gt;= U$6, $E143 &lt; T$6), 0, 1)+IF(OR($F143 &gt;= U$6, $G143 &lt; T$6), 0, 2)+1)</f>
        <v/>
      </c>
      <c r="U143" s="71" t="str">
        <f ca="1">INDEX({"","_","-","="},IF(OR($D143 &gt;= V$6, $E143 &lt; U$6), 0, 1)+IF(OR($F143 &gt;= V$6, $G143 &lt; U$6), 0, 2)+1)</f>
        <v/>
      </c>
      <c r="V143" s="71" t="str">
        <f ca="1">INDEX({"","_","-","="},IF(OR($D143 &gt;= W$6, $E143 &lt; V$6), 0, 1)+IF(OR($F143 &gt;= W$6, $G143 &lt; V$6), 0, 2)+1)</f>
        <v/>
      </c>
      <c r="W143" s="71" t="str">
        <f ca="1">INDEX({"","_","-","="},IF(OR($D143 &gt;= X$6, $E143 &lt; W$6), 0, 1)+IF(OR($F143 &gt;= X$6, $G143 &lt; W$6), 0, 2)+1)</f>
        <v/>
      </c>
      <c r="X143" s="71" t="str">
        <f ca="1">INDEX({"","_","-","="},IF(OR($D143 &gt;= Y$6, $E143 &lt; X$6), 0, 1)+IF(OR($F143 &gt;= Y$6, $G143 &lt; X$6), 0, 2)+1)</f>
        <v/>
      </c>
      <c r="Y143" s="71" t="str">
        <f ca="1">INDEX({"","_","-","="},IF(OR($D143 &gt;= Z$6, $E143 &lt; Y$6), 0, 1)+IF(OR($F143 &gt;= Z$6, $G143 &lt; Y$6), 0, 2)+1)</f>
        <v/>
      </c>
      <c r="Z143" s="71" t="str">
        <f ca="1">INDEX({"","_","-","="},IF(OR($D143 &gt;= AA$6, $E143 &lt; Z$6), 0, 1)+IF(OR($F143 &gt;= AA$6, $G143 &lt; Z$6), 0, 2)+1)</f>
        <v/>
      </c>
      <c r="AA143" s="71" t="str">
        <f ca="1">INDEX({"","_","-","="},IF(OR($D143 &gt;= AB$6, $E143 &lt; AA$6), 0, 1)+IF(OR($F143 &gt;= AB$6, $G143 &lt; AA$6), 0, 2)+1)</f>
        <v/>
      </c>
      <c r="AB143" s="71" t="str">
        <f ca="1">INDEX({"","_","-","="},IF(OR($D143 &gt;= AC$6, $E143 &lt; AB$6), 0, 1)+IF(OR($F143 &gt;= AC$6, $G143 &lt; AB$6), 0, 2)+1)</f>
        <v/>
      </c>
      <c r="AC143" s="71" t="str">
        <f ca="1">INDEX({"","_","-","="},IF(OR($D143 &gt;= AD$6, $E143 &lt; AC$6), 0, 1)+IF(OR($F143 &gt;= AD$6, $G143 &lt; AC$6), 0, 2)+1)</f>
        <v/>
      </c>
      <c r="AD143" s="71" t="str">
        <f ca="1">INDEX({"","_","-","="},IF(OR($D143 &gt;= AE$6, $E143 &lt; AD$6), 0, 1)+IF(OR($F143 &gt;= AE$6, $G143 &lt; AD$6), 0, 2)+1)</f>
        <v/>
      </c>
      <c r="AE143" s="71" t="str">
        <f ca="1">INDEX({"","_","-","="},IF(OR($D143 &gt;= AF$6, $E143 &lt; AE$6), 0, 1)+IF(OR($F143 &gt;= AF$6, $G143 &lt; AE$6), 0, 2)+1)</f>
        <v/>
      </c>
      <c r="AF143" s="71" t="str">
        <f ca="1">INDEX({"","_","-","="},IF(OR($D143 &gt;= AG$6, $E143 &lt; AF$6), 0, 1)+IF(OR($F143 &gt;= AG$6, $G143 &lt; AF$6), 0, 2)+1)</f>
        <v/>
      </c>
      <c r="AG143" s="71" t="str">
        <f ca="1">INDEX({"","_","-","="},IF(OR($D143 &gt;= AH$6, $E143 &lt; AG$6), 0, 1)+IF(OR($F143 &gt;= AH$6, $G143 &lt; AG$6), 0, 2)+1)</f>
        <v/>
      </c>
      <c r="AH143" s="71" t="str">
        <f ca="1">INDEX({"","_","-","="},IF(OR($D143 &gt;= AI$6, $E143 &lt; AH$6), 0, 1)+IF(OR($F143 &gt;= AI$6, $G143 &lt; AH$6), 0, 2)+1)</f>
        <v/>
      </c>
      <c r="AI143" s="71" t="str">
        <f ca="1">INDEX({"","_","-","="},IF(OR($D143 &gt;= AJ$6, $E143 &lt; AI$6), 0, 1)+IF(OR($F143 &gt;= AJ$6, $G143 &lt; AI$6), 0, 2)+1)</f>
        <v/>
      </c>
      <c r="AJ143" s="71" t="str">
        <f ca="1">INDEX({"","_","-","="},IF(OR($D143 &gt;= AK$6, $E143 &lt; AJ$6), 0, 1)+IF(OR($F143 &gt;= AK$6, $G143 &lt; AJ$6), 0, 2)+1)</f>
        <v/>
      </c>
      <c r="AK143" s="71" t="str">
        <f ca="1">INDEX({"","_","-","="},IF(OR($D143 &gt;= AL$6, $E143 &lt; AK$6), 0, 1)+IF(OR($F143 &gt;= AL$6, $G143 &lt; AK$6), 0, 2)+1)</f>
        <v/>
      </c>
      <c r="AL143" s="71" t="str">
        <f ca="1">INDEX({"","_","-","="},IF(OR($D143 &gt;= AM$6, $E143 &lt; AL$6), 0, 1)+IF(OR($F143 &gt;= AM$6, $G143 &lt; AL$6), 0, 2)+1)</f>
        <v/>
      </c>
      <c r="AM143" s="71" t="str">
        <f ca="1">INDEX({"","_","-","="},IF(OR($D143 &gt;= AN$6, $E143 &lt; AM$6), 0, 1)+IF(OR($F143 &gt;= AN$6, $G143 &lt; AM$6), 0, 2)+1)</f>
        <v/>
      </c>
      <c r="AN143" s="71" t="str">
        <f ca="1">INDEX({"","_","-","="},IF(OR($D143 &gt;= AO$6, $E143 &lt; AN$6), 0, 1)+IF(OR($F143 &gt;= AO$6, $G143 &lt; AN$6), 0, 2)+1)</f>
        <v/>
      </c>
      <c r="AO143" s="71" t="str">
        <f ca="1">INDEX({"","_","-","="},IF(OR($D143 &gt;= AP$6, $E143 &lt; AO$6), 0, 1)+IF(OR($F143 &gt;= AP$6, $G143 &lt; AO$6), 0, 2)+1)</f>
        <v/>
      </c>
      <c r="AP143" s="71" t="str">
        <f ca="1">INDEX({"","_","-","="},IF(OR($D143 &gt;= AQ$6, $E143 &lt; AP$6), 0, 1)+IF(OR($F143 &gt;= AQ$6, $G143 &lt; AP$6), 0, 2)+1)</f>
        <v/>
      </c>
      <c r="AQ143" s="71" t="str">
        <f ca="1">INDEX({"","_","-","="},IF(OR($D143 &gt;= AR$6, $E143 &lt; AQ$6), 0, 1)+IF(OR($F143 &gt;= AR$6, $G143 &lt; AQ$6), 0, 2)+1)</f>
        <v/>
      </c>
      <c r="AR143" s="71" t="str">
        <f ca="1">INDEX({"","_","-","="},IF(OR($D143 &gt;= AS$6, $E143 &lt; AR$6), 0, 1)+IF(OR($F143 &gt;= AS$6, $G143 &lt; AR$6), 0, 2)+1)</f>
        <v/>
      </c>
      <c r="AS143" s="71" t="str">
        <f ca="1">INDEX({"","_","-","="},IF(OR($D143 &gt;= AT$6, $E143 &lt; AS$6), 0, 1)+IF(OR($F143 &gt;= AT$6, $G143 &lt; AS$6), 0, 2)+1)</f>
        <v/>
      </c>
      <c r="AT143" s="71" t="str">
        <f ca="1">INDEX({"","_","-","="},IF(OR($D143 &gt;= AU$6, $E143 &lt; AT$6), 0, 1)+IF(OR($F143 &gt;= AU$6, $G143 &lt; AT$6), 0, 2)+1)</f>
        <v/>
      </c>
      <c r="AU143" s="71" t="str">
        <f ca="1">INDEX({"","_","-","="},IF(OR($D143 &gt;= AV$6, $E143 &lt; AU$6), 0, 1)+IF(OR($F143 &gt;= AV$6, $G143 &lt; AU$6), 0, 2)+1)</f>
        <v/>
      </c>
      <c r="AV143" s="71" t="str">
        <f ca="1">INDEX({"","_","-","="},IF(OR($D143 &gt;= AW$6, $E143 &lt; AV$6), 0, 1)+IF(OR($F143 &gt;= AW$6, $G143 &lt; AV$6), 0, 2)+1)</f>
        <v/>
      </c>
      <c r="AW143" s="71" t="str">
        <f ca="1">INDEX({"","_","-","="},IF(OR($D143 &gt;= AX$6, $E143 &lt; AW$6), 0, 1)+IF(OR($F143 &gt;= AX$6, $G143 &lt; AW$6), 0, 2)+1)</f>
        <v/>
      </c>
      <c r="AX143" s="71" t="str">
        <f ca="1">INDEX({"","_","-","="},IF(OR($D143 &gt;= AY$6, $E143 &lt; AX$6), 0, 1)+IF(OR($F143 &gt;= AY$6, $G143 &lt; AX$6), 0, 2)+1)</f>
        <v/>
      </c>
      <c r="AY143" s="71" t="str">
        <f ca="1">INDEX({"","_","-","="},IF(OR($D143 &gt;= AZ$6, $E143 &lt; AY$6), 0, 1)+IF(OR($F143 &gt;= AZ$6, $G143 &lt; AY$6), 0, 2)+1)</f>
        <v/>
      </c>
      <c r="AZ143" s="71" t="str">
        <f ca="1">INDEX({"","_","-","="},IF(OR($D143 &gt;= BA$6, $E143 &lt; AZ$6), 0, 1)+IF(OR($F143 &gt;= BA$6, $G143 &lt; AZ$6), 0, 2)+1)</f>
        <v/>
      </c>
      <c r="BA143" s="71" t="str">
        <f ca="1">INDEX({"","_","-","="},IF(OR($D143 &gt;= BB$6, $E143 &lt; BA$6), 0, 1)+IF(OR($F143 &gt;= BB$6, $G143 &lt; BA$6), 0, 2)+1)</f>
        <v/>
      </c>
      <c r="BB143" s="71" t="str">
        <f ca="1">INDEX({"","_","-","="},IF(OR($D143 &gt;= BC$6, $E143 &lt; BB$6), 0, 1)+IF(OR($F143 &gt;= BC$6, $G143 &lt; BB$6), 0, 2)+1)</f>
        <v/>
      </c>
      <c r="BC143" s="71" t="str">
        <f ca="1">INDEX({"","_","-","="},IF(OR($D143 &gt;= BD$6, $E143 &lt; BC$6), 0, 1)+IF(OR($F143 &gt;= BD$6, $G143 &lt; BC$6), 0, 2)+1)</f>
        <v/>
      </c>
      <c r="BD143" s="71" t="str">
        <f ca="1">INDEX({"","_","-","="},IF(OR($D143 &gt;= BE$6, $E143 &lt; BD$6), 0, 1)+IF(OR($F143 &gt;= BE$6, $G143 &lt; BD$6), 0, 2)+1)</f>
        <v/>
      </c>
      <c r="BE143" s="71" t="str">
        <f ca="1">INDEX({"","_","-","="},IF(OR($D143 &gt;= BF$6, $E143 &lt; BE$6), 0, 1)+IF(OR($F143 &gt;= BF$6, $G143 &lt; BE$6), 0, 2)+1)</f>
        <v/>
      </c>
      <c r="BF143" s="71" t="str">
        <f ca="1">INDEX({"","_","-","="},IF(OR($D143 &gt;= BG$6, $E143 &lt; BF$6), 0, 1)+IF(OR($F143 &gt;= BG$6, $G143 &lt; BF$6), 0, 2)+1)</f>
        <v/>
      </c>
      <c r="BG143" s="71" t="str">
        <f ca="1">INDEX({"","_","-","="},IF(OR($D143 &gt;= BH$6, $E143 &lt; BG$6), 0, 1)+IF(OR($F143 &gt;= BH$6, $G143 &lt; BG$6), 0, 2)+1)</f>
        <v/>
      </c>
      <c r="BH143" s="71" t="str">
        <f ca="1">INDEX({"","_","-","="},IF(OR($D143 &gt;= BI$6, $E143 &lt; BH$6), 0, 1)+IF(OR($F143 &gt;= BI$6, $G143 &lt; BH$6), 0, 2)+1)</f>
        <v/>
      </c>
      <c r="BI143" s="71" t="str">
        <f ca="1">INDEX({"","_","-","="},IF(OR($D143 &gt;= BJ$6, $E143 &lt; BI$6), 0, 1)+IF(OR($F143 &gt;= BJ$6, $G143 &lt; BI$6), 0, 2)+1)</f>
        <v/>
      </c>
      <c r="BJ143" s="71" t="str">
        <f ca="1">INDEX({"","_","-","="},IF(OR($D143 &gt;= BK$6, $E143 &lt; BJ$6), 0, 1)+IF(OR($F143 &gt;= BK$6, $G143 &lt; BJ$6), 0, 2)+1)</f>
        <v/>
      </c>
      <c r="BK143" s="71" t="str">
        <f ca="1">INDEX({"","_","-","="},IF(OR($D143 &gt;= BL$6, $E143 &lt; BK$6), 0, 1)+IF(OR($F143 &gt;= BL$6, $G143 &lt; BK$6), 0, 2)+1)</f>
        <v/>
      </c>
      <c r="BL143" s="71" t="str">
        <f ca="1">INDEX({"","_","-","="},IF(OR($D143 &gt;= BM$6, $E143 &lt; BL$6), 0, 1)+IF(OR($F143 &gt;= BM$6, $G143 &lt; BL$6), 0, 2)+1)</f>
        <v/>
      </c>
      <c r="BM143" s="71" t="str">
        <f ca="1">INDEX({"","_","-","="},IF(OR($D143 &gt;= BN$6, $E143 &lt; BM$6), 0, 1)+IF(OR($F143 &gt;= BN$6, $G143 &lt; BM$6), 0, 2)+1)</f>
        <v/>
      </c>
      <c r="BN143" s="71" t="str">
        <f ca="1">INDEX({"","_","-","="},IF(OR($D143 &gt;= BO$6, $E143 &lt; BN$6), 0, 1)+IF(OR($F143 &gt;= BO$6, $G143 &lt; BN$6), 0, 2)+1)</f>
        <v/>
      </c>
      <c r="BO143" s="71" t="str">
        <f ca="1">INDEX({"","_","-","="},IF(OR($D143 &gt;= BP$6, $E143 &lt; BO$6), 0, 1)+IF(OR($F143 &gt;= BP$6, $G143 &lt; BO$6), 0, 2)+1)</f>
        <v/>
      </c>
      <c r="BP143" s="71" t="str">
        <f ca="1">INDEX({"","_","-","="},IF(OR($D143 &gt;= BQ$6, $E143 &lt; BP$6), 0, 1)+IF(OR($F143 &gt;= BQ$6, $G143 &lt; BP$6), 0, 2)+1)</f>
        <v/>
      </c>
      <c r="BQ143" s="71" t="str">
        <f ca="1">INDEX({"","_","-","="},IF(OR($D143 &gt;= BR$6, $E143 &lt; BQ$6), 0, 1)+IF(OR($F143 &gt;= BR$6, $G143 &lt; BQ$6), 0, 2)+1)</f>
        <v/>
      </c>
      <c r="BR143" s="71" t="str">
        <f ca="1">INDEX({"","_","-","="},IF(OR($D143 &gt;= BS$6, $E143 &lt; BR$6), 0, 1)+IF(OR($F143 &gt;= BS$6, $G143 &lt; BR$6), 0, 2)+1)</f>
        <v/>
      </c>
      <c r="BS143" s="71" t="str">
        <f ca="1">INDEX({"","_","-","="},IF(OR($D143 &gt;= BT$6, $E143 &lt; BS$6), 0, 1)+IF(OR($F143 &gt;= BT$6, $G143 &lt; BS$6), 0, 2)+1)</f>
        <v/>
      </c>
      <c r="BT143" s="71" t="str">
        <f ca="1">INDEX({"","_","-","="},IF(OR($D143 &gt;= BU$6, $E143 &lt; BT$6), 0, 1)+IF(OR($F143 &gt;= BU$6, $G143 &lt; BT$6), 0, 2)+1)</f>
        <v/>
      </c>
      <c r="BU143" s="71" t="str">
        <f ca="1">INDEX({"","_","-","="},IF(OR($D143 &gt;= BV$6, $E143 &lt; BU$6), 0, 1)+IF(OR($F143 &gt;= BV$6, $G143 &lt; BU$6), 0, 2)+1)</f>
        <v/>
      </c>
      <c r="BV143" s="71" t="str">
        <f ca="1">INDEX({"","_","-","="},IF(OR($D143 &gt;= BW$6, $E143 &lt; BV$6), 0, 1)+IF(OR($F143 &gt;= BW$6, $G143 &lt; BV$6), 0, 2)+1)</f>
        <v/>
      </c>
      <c r="BW143" s="71" t="str">
        <f ca="1">INDEX({"","_","-","="},IF(OR($D143 &gt;= BX$6, $E143 &lt; BW$6), 0, 1)+IF(OR($F143 &gt;= BX$6, $G143 &lt; BW$6), 0, 2)+1)</f>
        <v/>
      </c>
      <c r="BX143" s="71" t="str">
        <f ca="1">INDEX({"","_","-","="},IF(OR($D143 &gt;= BY$6, $E143 &lt; BX$6), 0, 1)+IF(OR($F143 &gt;= BY$6, $G143 &lt; BX$6), 0, 2)+1)</f>
        <v/>
      </c>
      <c r="BY143" s="71" t="str">
        <f ca="1">INDEX({"","_","-","="},IF(OR($D143 &gt;= BZ$6, $E143 &lt; BY$6), 0, 1)+IF(OR($F143 &gt;= BZ$6, $G143 &lt; BY$6), 0, 2)+1)</f>
        <v/>
      </c>
      <c r="BZ143" s="71" t="str">
        <f ca="1">INDEX({"","_","-","="},IF(OR($D143 &gt;= CA$6, $E143 &lt; BZ$6), 0, 1)+IF(OR($F143 &gt;= CA$6, $G143 &lt; BZ$6), 0, 2)+1)</f>
        <v/>
      </c>
      <c r="CA143" s="71" t="str">
        <f ca="1">INDEX({"","_","-","="},IF(OR($D143 &gt;= CB$6, $E143 &lt; CA$6), 0, 1)+IF(OR($F143 &gt;= CB$6, $G143 &lt; CA$6), 0, 2)+1)</f>
        <v/>
      </c>
      <c r="CB143" s="71" t="str">
        <f ca="1">INDEX({"","_","-","="},IF(OR($D143 &gt;= CC$6, $E143 &lt; CB$6), 0, 1)+IF(OR($F143 &gt;= CC$6, $G143 &lt; CB$6), 0, 2)+1)</f>
        <v/>
      </c>
      <c r="CC143" s="71" t="str">
        <f ca="1">INDEX({"","_","-","="},IF(OR($D143 &gt;= CD$6, $E143 &lt; CC$6), 0, 1)+IF(OR($F143 &gt;= CD$6, $G143 &lt; CC$6), 0, 2)+1)</f>
        <v/>
      </c>
      <c r="CD143" s="71" t="str">
        <f ca="1">INDEX({"","_","-","="},IF(OR($D143 &gt;= CE$6, $E143 &lt; CD$6), 0, 1)+IF(OR($F143 &gt;= CE$6, $G143 &lt; CD$6), 0, 2)+1)</f>
        <v/>
      </c>
    </row>
    <row r="144" spans="1:82">
      <c r="A144" s="8" t="str">
        <f ca="1">IF('临-进度'!N139,'临-进度'!$A139,"")</f>
        <v/>
      </c>
      <c r="B144" s="8" t="str">
        <f ca="1">IF('临-进度'!N139,'临-进度'!$B139,"")</f>
        <v/>
      </c>
      <c r="C144" s="8" t="str">
        <f ca="1">IF('临-进度'!N139,'临-进度'!$F139,"")</f>
        <v/>
      </c>
      <c r="D144" s="42" t="str">
        <f ca="1">IF('临-进度'!$N139,'临-进度'!$J139,"")</f>
        <v/>
      </c>
      <c r="E144" s="42" t="str">
        <f ca="1">IF('临-进度'!$N139,'临-进度'!$AF139,"")</f>
        <v/>
      </c>
      <c r="F144" s="42" t="str">
        <f ca="1">IF('临-进度'!$N139,'临-进度'!$K139,"")</f>
        <v/>
      </c>
      <c r="G144" s="76" t="str">
        <f ca="1">IF('临-进度'!$N139,'临-进度'!$AG139,"")</f>
        <v/>
      </c>
      <c r="H144" s="71" t="str">
        <f ca="1">INDEX({"","_","-","="},IF(OR($D144 &gt;= I$6, $E144 &lt; H$6), 0, 1)+IF(OR($F144 &gt;= I$6, $G144 &lt; H$6), 0, 2)+1)</f>
        <v/>
      </c>
      <c r="I144" s="71" t="str">
        <f ca="1">INDEX({"","_","-","="},IF(OR($D144 &gt;= J$6, $E144 &lt; I$6), 0, 1)+IF(OR($F144 &gt;= J$6, $G144 &lt; I$6), 0, 2)+1)</f>
        <v/>
      </c>
      <c r="J144" s="71" t="str">
        <f ca="1">INDEX({"","_","-","="},IF(OR($D144 &gt;= K$6, $E144 &lt; J$6), 0, 1)+IF(OR($F144 &gt;= K$6, $G144 &lt; J$6), 0, 2)+1)</f>
        <v/>
      </c>
      <c r="K144" s="71" t="str">
        <f ca="1">INDEX({"","_","-","="},IF(OR($D144 &gt;= L$6, $E144 &lt; K$6), 0, 1)+IF(OR($F144 &gt;= L$6, $G144 &lt; K$6), 0, 2)+1)</f>
        <v/>
      </c>
      <c r="L144" s="71" t="str">
        <f ca="1">INDEX({"","_","-","="},IF(OR($D144 &gt;= M$6, $E144 &lt; L$6), 0, 1)+IF(OR($F144 &gt;= M$6, $G144 &lt; L$6), 0, 2)+1)</f>
        <v/>
      </c>
      <c r="M144" s="71" t="str">
        <f ca="1">INDEX({"","_","-","="},IF(OR($D144 &gt;= N$6, $E144 &lt; M$6), 0, 1)+IF(OR($F144 &gt;= N$6, $G144 &lt; M$6), 0, 2)+1)</f>
        <v/>
      </c>
      <c r="N144" s="71" t="str">
        <f ca="1">INDEX({"","_","-","="},IF(OR($D144 &gt;= O$6, $E144 &lt; N$6), 0, 1)+IF(OR($F144 &gt;= O$6, $G144 &lt; N$6), 0, 2)+1)</f>
        <v/>
      </c>
      <c r="O144" s="71" t="str">
        <f ca="1">INDEX({"","_","-","="},IF(OR($D144 &gt;= P$6, $E144 &lt; O$6), 0, 1)+IF(OR($F144 &gt;= P$6, $G144 &lt; O$6), 0, 2)+1)</f>
        <v/>
      </c>
      <c r="P144" s="71" t="str">
        <f ca="1">INDEX({"","_","-","="},IF(OR($D144 &gt;= Q$6, $E144 &lt; P$6), 0, 1)+IF(OR($F144 &gt;= Q$6, $G144 &lt; P$6), 0, 2)+1)</f>
        <v/>
      </c>
      <c r="Q144" s="71" t="str">
        <f ca="1">INDEX({"","_","-","="},IF(OR($D144 &gt;= R$6, $E144 &lt; Q$6), 0, 1)+IF(OR($F144 &gt;= R$6, $G144 &lt; Q$6), 0, 2)+1)</f>
        <v/>
      </c>
      <c r="R144" s="71" t="str">
        <f ca="1">INDEX({"","_","-","="},IF(OR($D144 &gt;= S$6, $E144 &lt; R$6), 0, 1)+IF(OR($F144 &gt;= S$6, $G144 &lt; R$6), 0, 2)+1)</f>
        <v/>
      </c>
      <c r="S144" s="71" t="str">
        <f ca="1">INDEX({"","_","-","="},IF(OR($D144 &gt;= T$6, $E144 &lt; S$6), 0, 1)+IF(OR($F144 &gt;= T$6, $G144 &lt; S$6), 0, 2)+1)</f>
        <v/>
      </c>
      <c r="T144" s="71" t="str">
        <f ca="1">INDEX({"","_","-","="},IF(OR($D144 &gt;= U$6, $E144 &lt; T$6), 0, 1)+IF(OR($F144 &gt;= U$6, $G144 &lt; T$6), 0, 2)+1)</f>
        <v/>
      </c>
      <c r="U144" s="71" t="str">
        <f ca="1">INDEX({"","_","-","="},IF(OR($D144 &gt;= V$6, $E144 &lt; U$6), 0, 1)+IF(OR($F144 &gt;= V$6, $G144 &lt; U$6), 0, 2)+1)</f>
        <v/>
      </c>
      <c r="V144" s="71" t="str">
        <f ca="1">INDEX({"","_","-","="},IF(OR($D144 &gt;= W$6, $E144 &lt; V$6), 0, 1)+IF(OR($F144 &gt;= W$6, $G144 &lt; V$6), 0, 2)+1)</f>
        <v/>
      </c>
      <c r="W144" s="71" t="str">
        <f ca="1">INDEX({"","_","-","="},IF(OR($D144 &gt;= X$6, $E144 &lt; W$6), 0, 1)+IF(OR($F144 &gt;= X$6, $G144 &lt; W$6), 0, 2)+1)</f>
        <v/>
      </c>
      <c r="X144" s="71" t="str">
        <f ca="1">INDEX({"","_","-","="},IF(OR($D144 &gt;= Y$6, $E144 &lt; X$6), 0, 1)+IF(OR($F144 &gt;= Y$6, $G144 &lt; X$6), 0, 2)+1)</f>
        <v/>
      </c>
      <c r="Y144" s="71" t="str">
        <f ca="1">INDEX({"","_","-","="},IF(OR($D144 &gt;= Z$6, $E144 &lt; Y$6), 0, 1)+IF(OR($F144 &gt;= Z$6, $G144 &lt; Y$6), 0, 2)+1)</f>
        <v/>
      </c>
      <c r="Z144" s="71" t="str">
        <f ca="1">INDEX({"","_","-","="},IF(OR($D144 &gt;= AA$6, $E144 &lt; Z$6), 0, 1)+IF(OR($F144 &gt;= AA$6, $G144 &lt; Z$6), 0, 2)+1)</f>
        <v/>
      </c>
      <c r="AA144" s="71" t="str">
        <f ca="1">INDEX({"","_","-","="},IF(OR($D144 &gt;= AB$6, $E144 &lt; AA$6), 0, 1)+IF(OR($F144 &gt;= AB$6, $G144 &lt; AA$6), 0, 2)+1)</f>
        <v/>
      </c>
      <c r="AB144" s="71" t="str">
        <f ca="1">INDEX({"","_","-","="},IF(OR($D144 &gt;= AC$6, $E144 &lt; AB$6), 0, 1)+IF(OR($F144 &gt;= AC$6, $G144 &lt; AB$6), 0, 2)+1)</f>
        <v/>
      </c>
      <c r="AC144" s="71" t="str">
        <f ca="1">INDEX({"","_","-","="},IF(OR($D144 &gt;= AD$6, $E144 &lt; AC$6), 0, 1)+IF(OR($F144 &gt;= AD$6, $G144 &lt; AC$6), 0, 2)+1)</f>
        <v/>
      </c>
      <c r="AD144" s="71" t="str">
        <f ca="1">INDEX({"","_","-","="},IF(OR($D144 &gt;= AE$6, $E144 &lt; AD$6), 0, 1)+IF(OR($F144 &gt;= AE$6, $G144 &lt; AD$6), 0, 2)+1)</f>
        <v/>
      </c>
      <c r="AE144" s="71" t="str">
        <f ca="1">INDEX({"","_","-","="},IF(OR($D144 &gt;= AF$6, $E144 &lt; AE$6), 0, 1)+IF(OR($F144 &gt;= AF$6, $G144 &lt; AE$6), 0, 2)+1)</f>
        <v/>
      </c>
      <c r="AF144" s="71" t="str">
        <f ca="1">INDEX({"","_","-","="},IF(OR($D144 &gt;= AG$6, $E144 &lt; AF$6), 0, 1)+IF(OR($F144 &gt;= AG$6, $G144 &lt; AF$6), 0, 2)+1)</f>
        <v/>
      </c>
      <c r="AG144" s="71" t="str">
        <f ca="1">INDEX({"","_","-","="},IF(OR($D144 &gt;= AH$6, $E144 &lt; AG$6), 0, 1)+IF(OR($F144 &gt;= AH$6, $G144 &lt; AG$6), 0, 2)+1)</f>
        <v/>
      </c>
      <c r="AH144" s="71" t="str">
        <f ca="1">INDEX({"","_","-","="},IF(OR($D144 &gt;= AI$6, $E144 &lt; AH$6), 0, 1)+IF(OR($F144 &gt;= AI$6, $G144 &lt; AH$6), 0, 2)+1)</f>
        <v/>
      </c>
      <c r="AI144" s="71" t="str">
        <f ca="1">INDEX({"","_","-","="},IF(OR($D144 &gt;= AJ$6, $E144 &lt; AI$6), 0, 1)+IF(OR($F144 &gt;= AJ$6, $G144 &lt; AI$6), 0, 2)+1)</f>
        <v/>
      </c>
      <c r="AJ144" s="71" t="str">
        <f ca="1">INDEX({"","_","-","="},IF(OR($D144 &gt;= AK$6, $E144 &lt; AJ$6), 0, 1)+IF(OR($F144 &gt;= AK$6, $G144 &lt; AJ$6), 0, 2)+1)</f>
        <v/>
      </c>
      <c r="AK144" s="71" t="str">
        <f ca="1">INDEX({"","_","-","="},IF(OR($D144 &gt;= AL$6, $E144 &lt; AK$6), 0, 1)+IF(OR($F144 &gt;= AL$6, $G144 &lt; AK$6), 0, 2)+1)</f>
        <v/>
      </c>
      <c r="AL144" s="71" t="str">
        <f ca="1">INDEX({"","_","-","="},IF(OR($D144 &gt;= AM$6, $E144 &lt; AL$6), 0, 1)+IF(OR($F144 &gt;= AM$6, $G144 &lt; AL$6), 0, 2)+1)</f>
        <v/>
      </c>
      <c r="AM144" s="71" t="str">
        <f ca="1">INDEX({"","_","-","="},IF(OR($D144 &gt;= AN$6, $E144 &lt; AM$6), 0, 1)+IF(OR($F144 &gt;= AN$6, $G144 &lt; AM$6), 0, 2)+1)</f>
        <v/>
      </c>
      <c r="AN144" s="71" t="str">
        <f ca="1">INDEX({"","_","-","="},IF(OR($D144 &gt;= AO$6, $E144 &lt; AN$6), 0, 1)+IF(OR($F144 &gt;= AO$6, $G144 &lt; AN$6), 0, 2)+1)</f>
        <v/>
      </c>
      <c r="AO144" s="71" t="str">
        <f ca="1">INDEX({"","_","-","="},IF(OR($D144 &gt;= AP$6, $E144 &lt; AO$6), 0, 1)+IF(OR($F144 &gt;= AP$6, $G144 &lt; AO$6), 0, 2)+1)</f>
        <v/>
      </c>
      <c r="AP144" s="71" t="str">
        <f ca="1">INDEX({"","_","-","="},IF(OR($D144 &gt;= AQ$6, $E144 &lt; AP$6), 0, 1)+IF(OR($F144 &gt;= AQ$6, $G144 &lt; AP$6), 0, 2)+1)</f>
        <v/>
      </c>
      <c r="AQ144" s="71" t="str">
        <f ca="1">INDEX({"","_","-","="},IF(OR($D144 &gt;= AR$6, $E144 &lt; AQ$6), 0, 1)+IF(OR($F144 &gt;= AR$6, $G144 &lt; AQ$6), 0, 2)+1)</f>
        <v/>
      </c>
      <c r="AR144" s="71" t="str">
        <f ca="1">INDEX({"","_","-","="},IF(OR($D144 &gt;= AS$6, $E144 &lt; AR$6), 0, 1)+IF(OR($F144 &gt;= AS$6, $G144 &lt; AR$6), 0, 2)+1)</f>
        <v/>
      </c>
      <c r="AS144" s="71" t="str">
        <f ca="1">INDEX({"","_","-","="},IF(OR($D144 &gt;= AT$6, $E144 &lt; AS$6), 0, 1)+IF(OR($F144 &gt;= AT$6, $G144 &lt; AS$6), 0, 2)+1)</f>
        <v/>
      </c>
      <c r="AT144" s="71" t="str">
        <f ca="1">INDEX({"","_","-","="},IF(OR($D144 &gt;= AU$6, $E144 &lt; AT$6), 0, 1)+IF(OR($F144 &gt;= AU$6, $G144 &lt; AT$6), 0, 2)+1)</f>
        <v/>
      </c>
      <c r="AU144" s="71" t="str">
        <f ca="1">INDEX({"","_","-","="},IF(OR($D144 &gt;= AV$6, $E144 &lt; AU$6), 0, 1)+IF(OR($F144 &gt;= AV$6, $G144 &lt; AU$6), 0, 2)+1)</f>
        <v/>
      </c>
      <c r="AV144" s="71" t="str">
        <f ca="1">INDEX({"","_","-","="},IF(OR($D144 &gt;= AW$6, $E144 &lt; AV$6), 0, 1)+IF(OR($F144 &gt;= AW$6, $G144 &lt; AV$6), 0, 2)+1)</f>
        <v/>
      </c>
      <c r="AW144" s="71" t="str">
        <f ca="1">INDEX({"","_","-","="},IF(OR($D144 &gt;= AX$6, $E144 &lt; AW$6), 0, 1)+IF(OR($F144 &gt;= AX$6, $G144 &lt; AW$6), 0, 2)+1)</f>
        <v/>
      </c>
      <c r="AX144" s="71" t="str">
        <f ca="1">INDEX({"","_","-","="},IF(OR($D144 &gt;= AY$6, $E144 &lt; AX$6), 0, 1)+IF(OR($F144 &gt;= AY$6, $G144 &lt; AX$6), 0, 2)+1)</f>
        <v/>
      </c>
      <c r="AY144" s="71" t="str">
        <f ca="1">INDEX({"","_","-","="},IF(OR($D144 &gt;= AZ$6, $E144 &lt; AY$6), 0, 1)+IF(OR($F144 &gt;= AZ$6, $G144 &lt; AY$6), 0, 2)+1)</f>
        <v/>
      </c>
      <c r="AZ144" s="71" t="str">
        <f ca="1">INDEX({"","_","-","="},IF(OR($D144 &gt;= BA$6, $E144 &lt; AZ$6), 0, 1)+IF(OR($F144 &gt;= BA$6, $G144 &lt; AZ$6), 0, 2)+1)</f>
        <v/>
      </c>
      <c r="BA144" s="71" t="str">
        <f ca="1">INDEX({"","_","-","="},IF(OR($D144 &gt;= BB$6, $E144 &lt; BA$6), 0, 1)+IF(OR($F144 &gt;= BB$6, $G144 &lt; BA$6), 0, 2)+1)</f>
        <v/>
      </c>
      <c r="BB144" s="71" t="str">
        <f ca="1">INDEX({"","_","-","="},IF(OR($D144 &gt;= BC$6, $E144 &lt; BB$6), 0, 1)+IF(OR($F144 &gt;= BC$6, $G144 &lt; BB$6), 0, 2)+1)</f>
        <v/>
      </c>
      <c r="BC144" s="71" t="str">
        <f ca="1">INDEX({"","_","-","="},IF(OR($D144 &gt;= BD$6, $E144 &lt; BC$6), 0, 1)+IF(OR($F144 &gt;= BD$6, $G144 &lt; BC$6), 0, 2)+1)</f>
        <v/>
      </c>
      <c r="BD144" s="71" t="str">
        <f ca="1">INDEX({"","_","-","="},IF(OR($D144 &gt;= BE$6, $E144 &lt; BD$6), 0, 1)+IF(OR($F144 &gt;= BE$6, $G144 &lt; BD$6), 0, 2)+1)</f>
        <v/>
      </c>
      <c r="BE144" s="71" t="str">
        <f ca="1">INDEX({"","_","-","="},IF(OR($D144 &gt;= BF$6, $E144 &lt; BE$6), 0, 1)+IF(OR($F144 &gt;= BF$6, $G144 &lt; BE$6), 0, 2)+1)</f>
        <v/>
      </c>
      <c r="BF144" s="71" t="str">
        <f ca="1">INDEX({"","_","-","="},IF(OR($D144 &gt;= BG$6, $E144 &lt; BF$6), 0, 1)+IF(OR($F144 &gt;= BG$6, $G144 &lt; BF$6), 0, 2)+1)</f>
        <v/>
      </c>
      <c r="BG144" s="71" t="str">
        <f ca="1">INDEX({"","_","-","="},IF(OR($D144 &gt;= BH$6, $E144 &lt; BG$6), 0, 1)+IF(OR($F144 &gt;= BH$6, $G144 &lt; BG$6), 0, 2)+1)</f>
        <v/>
      </c>
      <c r="BH144" s="71" t="str">
        <f ca="1">INDEX({"","_","-","="},IF(OR($D144 &gt;= BI$6, $E144 &lt; BH$6), 0, 1)+IF(OR($F144 &gt;= BI$6, $G144 &lt; BH$6), 0, 2)+1)</f>
        <v/>
      </c>
      <c r="BI144" s="71" t="str">
        <f ca="1">INDEX({"","_","-","="},IF(OR($D144 &gt;= BJ$6, $E144 &lt; BI$6), 0, 1)+IF(OR($F144 &gt;= BJ$6, $G144 &lt; BI$6), 0, 2)+1)</f>
        <v/>
      </c>
      <c r="BJ144" s="71" t="str">
        <f ca="1">INDEX({"","_","-","="},IF(OR($D144 &gt;= BK$6, $E144 &lt; BJ$6), 0, 1)+IF(OR($F144 &gt;= BK$6, $G144 &lt; BJ$6), 0, 2)+1)</f>
        <v/>
      </c>
      <c r="BK144" s="71" t="str">
        <f ca="1">INDEX({"","_","-","="},IF(OR($D144 &gt;= BL$6, $E144 &lt; BK$6), 0, 1)+IF(OR($F144 &gt;= BL$6, $G144 &lt; BK$6), 0, 2)+1)</f>
        <v/>
      </c>
      <c r="BL144" s="71" t="str">
        <f ca="1">INDEX({"","_","-","="},IF(OR($D144 &gt;= BM$6, $E144 &lt; BL$6), 0, 1)+IF(OR($F144 &gt;= BM$6, $G144 &lt; BL$6), 0, 2)+1)</f>
        <v/>
      </c>
      <c r="BM144" s="71" t="str">
        <f ca="1">INDEX({"","_","-","="},IF(OR($D144 &gt;= BN$6, $E144 &lt; BM$6), 0, 1)+IF(OR($F144 &gt;= BN$6, $G144 &lt; BM$6), 0, 2)+1)</f>
        <v/>
      </c>
      <c r="BN144" s="71" t="str">
        <f ca="1">INDEX({"","_","-","="},IF(OR($D144 &gt;= BO$6, $E144 &lt; BN$6), 0, 1)+IF(OR($F144 &gt;= BO$6, $G144 &lt; BN$6), 0, 2)+1)</f>
        <v/>
      </c>
      <c r="BO144" s="71" t="str">
        <f ca="1">INDEX({"","_","-","="},IF(OR($D144 &gt;= BP$6, $E144 &lt; BO$6), 0, 1)+IF(OR($F144 &gt;= BP$6, $G144 &lt; BO$6), 0, 2)+1)</f>
        <v/>
      </c>
      <c r="BP144" s="71" t="str">
        <f ca="1">INDEX({"","_","-","="},IF(OR($D144 &gt;= BQ$6, $E144 &lt; BP$6), 0, 1)+IF(OR($F144 &gt;= BQ$6, $G144 &lt; BP$6), 0, 2)+1)</f>
        <v/>
      </c>
      <c r="BQ144" s="71" t="str">
        <f ca="1">INDEX({"","_","-","="},IF(OR($D144 &gt;= BR$6, $E144 &lt; BQ$6), 0, 1)+IF(OR($F144 &gt;= BR$6, $G144 &lt; BQ$6), 0, 2)+1)</f>
        <v/>
      </c>
      <c r="BR144" s="71" t="str">
        <f ca="1">INDEX({"","_","-","="},IF(OR($D144 &gt;= BS$6, $E144 &lt; BR$6), 0, 1)+IF(OR($F144 &gt;= BS$6, $G144 &lt; BR$6), 0, 2)+1)</f>
        <v/>
      </c>
      <c r="BS144" s="71" t="str">
        <f ca="1">INDEX({"","_","-","="},IF(OR($D144 &gt;= BT$6, $E144 &lt; BS$6), 0, 1)+IF(OR($F144 &gt;= BT$6, $G144 &lt; BS$6), 0, 2)+1)</f>
        <v/>
      </c>
      <c r="BT144" s="71" t="str">
        <f ca="1">INDEX({"","_","-","="},IF(OR($D144 &gt;= BU$6, $E144 &lt; BT$6), 0, 1)+IF(OR($F144 &gt;= BU$6, $G144 &lt; BT$6), 0, 2)+1)</f>
        <v/>
      </c>
      <c r="BU144" s="71" t="str">
        <f ca="1">INDEX({"","_","-","="},IF(OR($D144 &gt;= BV$6, $E144 &lt; BU$6), 0, 1)+IF(OR($F144 &gt;= BV$6, $G144 &lt; BU$6), 0, 2)+1)</f>
        <v/>
      </c>
      <c r="BV144" s="71" t="str">
        <f ca="1">INDEX({"","_","-","="},IF(OR($D144 &gt;= BW$6, $E144 &lt; BV$6), 0, 1)+IF(OR($F144 &gt;= BW$6, $G144 &lt; BV$6), 0, 2)+1)</f>
        <v/>
      </c>
      <c r="BW144" s="71" t="str">
        <f ca="1">INDEX({"","_","-","="},IF(OR($D144 &gt;= BX$6, $E144 &lt; BW$6), 0, 1)+IF(OR($F144 &gt;= BX$6, $G144 &lt; BW$6), 0, 2)+1)</f>
        <v/>
      </c>
      <c r="BX144" s="71" t="str">
        <f ca="1">INDEX({"","_","-","="},IF(OR($D144 &gt;= BY$6, $E144 &lt; BX$6), 0, 1)+IF(OR($F144 &gt;= BY$6, $G144 &lt; BX$6), 0, 2)+1)</f>
        <v/>
      </c>
      <c r="BY144" s="71" t="str">
        <f ca="1">INDEX({"","_","-","="},IF(OR($D144 &gt;= BZ$6, $E144 &lt; BY$6), 0, 1)+IF(OR($F144 &gt;= BZ$6, $G144 &lt; BY$6), 0, 2)+1)</f>
        <v/>
      </c>
      <c r="BZ144" s="71" t="str">
        <f ca="1">INDEX({"","_","-","="},IF(OR($D144 &gt;= CA$6, $E144 &lt; BZ$6), 0, 1)+IF(OR($F144 &gt;= CA$6, $G144 &lt; BZ$6), 0, 2)+1)</f>
        <v/>
      </c>
      <c r="CA144" s="71" t="str">
        <f ca="1">INDEX({"","_","-","="},IF(OR($D144 &gt;= CB$6, $E144 &lt; CA$6), 0, 1)+IF(OR($F144 &gt;= CB$6, $G144 &lt; CA$6), 0, 2)+1)</f>
        <v/>
      </c>
      <c r="CB144" s="71" t="str">
        <f ca="1">INDEX({"","_","-","="},IF(OR($D144 &gt;= CC$6, $E144 &lt; CB$6), 0, 1)+IF(OR($F144 &gt;= CC$6, $G144 &lt; CB$6), 0, 2)+1)</f>
        <v/>
      </c>
      <c r="CC144" s="71" t="str">
        <f ca="1">INDEX({"","_","-","="},IF(OR($D144 &gt;= CD$6, $E144 &lt; CC$6), 0, 1)+IF(OR($F144 &gt;= CD$6, $G144 &lt; CC$6), 0, 2)+1)</f>
        <v/>
      </c>
      <c r="CD144" s="71" t="str">
        <f ca="1">INDEX({"","_","-","="},IF(OR($D144 &gt;= CE$6, $E144 &lt; CD$6), 0, 1)+IF(OR($F144 &gt;= CE$6, $G144 &lt; CD$6), 0, 2)+1)</f>
        <v/>
      </c>
    </row>
    <row r="145" spans="1:82">
      <c r="A145" s="8" t="str">
        <f ca="1">IF('临-进度'!N140,'临-进度'!$A140,"")</f>
        <v/>
      </c>
      <c r="B145" s="8" t="str">
        <f ca="1">IF('临-进度'!N140,'临-进度'!$B140,"")</f>
        <v/>
      </c>
      <c r="C145" s="8" t="str">
        <f ca="1">IF('临-进度'!N140,'临-进度'!$F140,"")</f>
        <v/>
      </c>
      <c r="D145" s="42" t="str">
        <f ca="1">IF('临-进度'!$N140,'临-进度'!$J140,"")</f>
        <v/>
      </c>
      <c r="E145" s="42" t="str">
        <f ca="1">IF('临-进度'!$N140,'临-进度'!$AF140,"")</f>
        <v/>
      </c>
      <c r="F145" s="42" t="str">
        <f ca="1">IF('临-进度'!$N140,'临-进度'!$K140,"")</f>
        <v/>
      </c>
      <c r="G145" s="76" t="str">
        <f ca="1">IF('临-进度'!$N140,'临-进度'!$AG140,"")</f>
        <v/>
      </c>
      <c r="H145" s="71" t="str">
        <f ca="1">INDEX({"","_","-","="},IF(OR($D145 &gt;= I$6, $E145 &lt; H$6), 0, 1)+IF(OR($F145 &gt;= I$6, $G145 &lt; H$6), 0, 2)+1)</f>
        <v/>
      </c>
      <c r="I145" s="71" t="str">
        <f ca="1">INDEX({"","_","-","="},IF(OR($D145 &gt;= J$6, $E145 &lt; I$6), 0, 1)+IF(OR($F145 &gt;= J$6, $G145 &lt; I$6), 0, 2)+1)</f>
        <v/>
      </c>
      <c r="J145" s="71" t="str">
        <f ca="1">INDEX({"","_","-","="},IF(OR($D145 &gt;= K$6, $E145 &lt; J$6), 0, 1)+IF(OR($F145 &gt;= K$6, $G145 &lt; J$6), 0, 2)+1)</f>
        <v/>
      </c>
      <c r="K145" s="71" t="str">
        <f ca="1">INDEX({"","_","-","="},IF(OR($D145 &gt;= L$6, $E145 &lt; K$6), 0, 1)+IF(OR($F145 &gt;= L$6, $G145 &lt; K$6), 0, 2)+1)</f>
        <v/>
      </c>
      <c r="L145" s="71" t="str">
        <f ca="1">INDEX({"","_","-","="},IF(OR($D145 &gt;= M$6, $E145 &lt; L$6), 0, 1)+IF(OR($F145 &gt;= M$6, $G145 &lt; L$6), 0, 2)+1)</f>
        <v/>
      </c>
      <c r="M145" s="71" t="str">
        <f ca="1">INDEX({"","_","-","="},IF(OR($D145 &gt;= N$6, $E145 &lt; M$6), 0, 1)+IF(OR($F145 &gt;= N$6, $G145 &lt; M$6), 0, 2)+1)</f>
        <v/>
      </c>
      <c r="N145" s="71" t="str">
        <f ca="1">INDEX({"","_","-","="},IF(OR($D145 &gt;= O$6, $E145 &lt; N$6), 0, 1)+IF(OR($F145 &gt;= O$6, $G145 &lt; N$6), 0, 2)+1)</f>
        <v/>
      </c>
      <c r="O145" s="71" t="str">
        <f ca="1">INDEX({"","_","-","="},IF(OR($D145 &gt;= P$6, $E145 &lt; O$6), 0, 1)+IF(OR($F145 &gt;= P$6, $G145 &lt; O$6), 0, 2)+1)</f>
        <v/>
      </c>
      <c r="P145" s="71" t="str">
        <f ca="1">INDEX({"","_","-","="},IF(OR($D145 &gt;= Q$6, $E145 &lt; P$6), 0, 1)+IF(OR($F145 &gt;= Q$6, $G145 &lt; P$6), 0, 2)+1)</f>
        <v/>
      </c>
      <c r="Q145" s="71" t="str">
        <f ca="1">INDEX({"","_","-","="},IF(OR($D145 &gt;= R$6, $E145 &lt; Q$6), 0, 1)+IF(OR($F145 &gt;= R$6, $G145 &lt; Q$6), 0, 2)+1)</f>
        <v/>
      </c>
      <c r="R145" s="71" t="str">
        <f ca="1">INDEX({"","_","-","="},IF(OR($D145 &gt;= S$6, $E145 &lt; R$6), 0, 1)+IF(OR($F145 &gt;= S$6, $G145 &lt; R$6), 0, 2)+1)</f>
        <v/>
      </c>
      <c r="S145" s="71" t="str">
        <f ca="1">INDEX({"","_","-","="},IF(OR($D145 &gt;= T$6, $E145 &lt; S$6), 0, 1)+IF(OR($F145 &gt;= T$6, $G145 &lt; S$6), 0, 2)+1)</f>
        <v/>
      </c>
      <c r="T145" s="71" t="str">
        <f ca="1">INDEX({"","_","-","="},IF(OR($D145 &gt;= U$6, $E145 &lt; T$6), 0, 1)+IF(OR($F145 &gt;= U$6, $G145 &lt; T$6), 0, 2)+1)</f>
        <v/>
      </c>
      <c r="U145" s="71" t="str">
        <f ca="1">INDEX({"","_","-","="},IF(OR($D145 &gt;= V$6, $E145 &lt; U$6), 0, 1)+IF(OR($F145 &gt;= V$6, $G145 &lt; U$6), 0, 2)+1)</f>
        <v/>
      </c>
      <c r="V145" s="71" t="str">
        <f ca="1">INDEX({"","_","-","="},IF(OR($D145 &gt;= W$6, $E145 &lt; V$6), 0, 1)+IF(OR($F145 &gt;= W$6, $G145 &lt; V$6), 0, 2)+1)</f>
        <v/>
      </c>
      <c r="W145" s="71" t="str">
        <f ca="1">INDEX({"","_","-","="},IF(OR($D145 &gt;= X$6, $E145 &lt; W$6), 0, 1)+IF(OR($F145 &gt;= X$6, $G145 &lt; W$6), 0, 2)+1)</f>
        <v/>
      </c>
      <c r="X145" s="71" t="str">
        <f ca="1">INDEX({"","_","-","="},IF(OR($D145 &gt;= Y$6, $E145 &lt; X$6), 0, 1)+IF(OR($F145 &gt;= Y$6, $G145 &lt; X$6), 0, 2)+1)</f>
        <v/>
      </c>
      <c r="Y145" s="71" t="str">
        <f ca="1">INDEX({"","_","-","="},IF(OR($D145 &gt;= Z$6, $E145 &lt; Y$6), 0, 1)+IF(OR($F145 &gt;= Z$6, $G145 &lt; Y$6), 0, 2)+1)</f>
        <v/>
      </c>
      <c r="Z145" s="71" t="str">
        <f ca="1">INDEX({"","_","-","="},IF(OR($D145 &gt;= AA$6, $E145 &lt; Z$6), 0, 1)+IF(OR($F145 &gt;= AA$6, $G145 &lt; Z$6), 0, 2)+1)</f>
        <v/>
      </c>
      <c r="AA145" s="71" t="str">
        <f ca="1">INDEX({"","_","-","="},IF(OR($D145 &gt;= AB$6, $E145 &lt; AA$6), 0, 1)+IF(OR($F145 &gt;= AB$6, $G145 &lt; AA$6), 0, 2)+1)</f>
        <v/>
      </c>
      <c r="AB145" s="71" t="str">
        <f ca="1">INDEX({"","_","-","="},IF(OR($D145 &gt;= AC$6, $E145 &lt; AB$6), 0, 1)+IF(OR($F145 &gt;= AC$6, $G145 &lt; AB$6), 0, 2)+1)</f>
        <v/>
      </c>
      <c r="AC145" s="71" t="str">
        <f ca="1">INDEX({"","_","-","="},IF(OR($D145 &gt;= AD$6, $E145 &lt; AC$6), 0, 1)+IF(OR($F145 &gt;= AD$6, $G145 &lt; AC$6), 0, 2)+1)</f>
        <v/>
      </c>
      <c r="AD145" s="71" t="str">
        <f ca="1">INDEX({"","_","-","="},IF(OR($D145 &gt;= AE$6, $E145 &lt; AD$6), 0, 1)+IF(OR($F145 &gt;= AE$6, $G145 &lt; AD$6), 0, 2)+1)</f>
        <v/>
      </c>
      <c r="AE145" s="71" t="str">
        <f ca="1">INDEX({"","_","-","="},IF(OR($D145 &gt;= AF$6, $E145 &lt; AE$6), 0, 1)+IF(OR($F145 &gt;= AF$6, $G145 &lt; AE$6), 0, 2)+1)</f>
        <v/>
      </c>
      <c r="AF145" s="71" t="str">
        <f ca="1">INDEX({"","_","-","="},IF(OR($D145 &gt;= AG$6, $E145 &lt; AF$6), 0, 1)+IF(OR($F145 &gt;= AG$6, $G145 &lt; AF$6), 0, 2)+1)</f>
        <v/>
      </c>
      <c r="AG145" s="71" t="str">
        <f ca="1">INDEX({"","_","-","="},IF(OR($D145 &gt;= AH$6, $E145 &lt; AG$6), 0, 1)+IF(OR($F145 &gt;= AH$6, $G145 &lt; AG$6), 0, 2)+1)</f>
        <v/>
      </c>
      <c r="AH145" s="71" t="str">
        <f ca="1">INDEX({"","_","-","="},IF(OR($D145 &gt;= AI$6, $E145 &lt; AH$6), 0, 1)+IF(OR($F145 &gt;= AI$6, $G145 &lt; AH$6), 0, 2)+1)</f>
        <v/>
      </c>
      <c r="AI145" s="71" t="str">
        <f ca="1">INDEX({"","_","-","="},IF(OR($D145 &gt;= AJ$6, $E145 &lt; AI$6), 0, 1)+IF(OR($F145 &gt;= AJ$6, $G145 &lt; AI$6), 0, 2)+1)</f>
        <v/>
      </c>
      <c r="AJ145" s="71" t="str">
        <f ca="1">INDEX({"","_","-","="},IF(OR($D145 &gt;= AK$6, $E145 &lt; AJ$6), 0, 1)+IF(OR($F145 &gt;= AK$6, $G145 &lt; AJ$6), 0, 2)+1)</f>
        <v/>
      </c>
      <c r="AK145" s="71" t="str">
        <f ca="1">INDEX({"","_","-","="},IF(OR($D145 &gt;= AL$6, $E145 &lt; AK$6), 0, 1)+IF(OR($F145 &gt;= AL$6, $G145 &lt; AK$6), 0, 2)+1)</f>
        <v/>
      </c>
      <c r="AL145" s="71" t="str">
        <f ca="1">INDEX({"","_","-","="},IF(OR($D145 &gt;= AM$6, $E145 &lt; AL$6), 0, 1)+IF(OR($F145 &gt;= AM$6, $G145 &lt; AL$6), 0, 2)+1)</f>
        <v/>
      </c>
      <c r="AM145" s="71" t="str">
        <f ca="1">INDEX({"","_","-","="},IF(OR($D145 &gt;= AN$6, $E145 &lt; AM$6), 0, 1)+IF(OR($F145 &gt;= AN$6, $G145 &lt; AM$6), 0, 2)+1)</f>
        <v/>
      </c>
      <c r="AN145" s="71" t="str">
        <f ca="1">INDEX({"","_","-","="},IF(OR($D145 &gt;= AO$6, $E145 &lt; AN$6), 0, 1)+IF(OR($F145 &gt;= AO$6, $G145 &lt; AN$6), 0, 2)+1)</f>
        <v/>
      </c>
      <c r="AO145" s="71" t="str">
        <f ca="1">INDEX({"","_","-","="},IF(OR($D145 &gt;= AP$6, $E145 &lt; AO$6), 0, 1)+IF(OR($F145 &gt;= AP$6, $G145 &lt; AO$6), 0, 2)+1)</f>
        <v/>
      </c>
      <c r="AP145" s="71" t="str">
        <f ca="1">INDEX({"","_","-","="},IF(OR($D145 &gt;= AQ$6, $E145 &lt; AP$6), 0, 1)+IF(OR($F145 &gt;= AQ$6, $G145 &lt; AP$6), 0, 2)+1)</f>
        <v/>
      </c>
      <c r="AQ145" s="71" t="str">
        <f ca="1">INDEX({"","_","-","="},IF(OR($D145 &gt;= AR$6, $E145 &lt; AQ$6), 0, 1)+IF(OR($F145 &gt;= AR$6, $G145 &lt; AQ$6), 0, 2)+1)</f>
        <v/>
      </c>
      <c r="AR145" s="71" t="str">
        <f ca="1">INDEX({"","_","-","="},IF(OR($D145 &gt;= AS$6, $E145 &lt; AR$6), 0, 1)+IF(OR($F145 &gt;= AS$6, $G145 &lt; AR$6), 0, 2)+1)</f>
        <v/>
      </c>
      <c r="AS145" s="71" t="str">
        <f ca="1">INDEX({"","_","-","="},IF(OR($D145 &gt;= AT$6, $E145 &lt; AS$6), 0, 1)+IF(OR($F145 &gt;= AT$6, $G145 &lt; AS$6), 0, 2)+1)</f>
        <v/>
      </c>
      <c r="AT145" s="71" t="str">
        <f ca="1">INDEX({"","_","-","="},IF(OR($D145 &gt;= AU$6, $E145 &lt; AT$6), 0, 1)+IF(OR($F145 &gt;= AU$6, $G145 &lt; AT$6), 0, 2)+1)</f>
        <v/>
      </c>
      <c r="AU145" s="71" t="str">
        <f ca="1">INDEX({"","_","-","="},IF(OR($D145 &gt;= AV$6, $E145 &lt; AU$6), 0, 1)+IF(OR($F145 &gt;= AV$6, $G145 &lt; AU$6), 0, 2)+1)</f>
        <v/>
      </c>
      <c r="AV145" s="71" t="str">
        <f ca="1">INDEX({"","_","-","="},IF(OR($D145 &gt;= AW$6, $E145 &lt; AV$6), 0, 1)+IF(OR($F145 &gt;= AW$6, $G145 &lt; AV$6), 0, 2)+1)</f>
        <v/>
      </c>
      <c r="AW145" s="71" t="str">
        <f ca="1">INDEX({"","_","-","="},IF(OR($D145 &gt;= AX$6, $E145 &lt; AW$6), 0, 1)+IF(OR($F145 &gt;= AX$6, $G145 &lt; AW$6), 0, 2)+1)</f>
        <v/>
      </c>
      <c r="AX145" s="71" t="str">
        <f ca="1">INDEX({"","_","-","="},IF(OR($D145 &gt;= AY$6, $E145 &lt; AX$6), 0, 1)+IF(OR($F145 &gt;= AY$6, $G145 &lt; AX$6), 0, 2)+1)</f>
        <v/>
      </c>
      <c r="AY145" s="71" t="str">
        <f ca="1">INDEX({"","_","-","="},IF(OR($D145 &gt;= AZ$6, $E145 &lt; AY$6), 0, 1)+IF(OR($F145 &gt;= AZ$6, $G145 &lt; AY$6), 0, 2)+1)</f>
        <v/>
      </c>
      <c r="AZ145" s="71" t="str">
        <f ca="1">INDEX({"","_","-","="},IF(OR($D145 &gt;= BA$6, $E145 &lt; AZ$6), 0, 1)+IF(OR($F145 &gt;= BA$6, $G145 &lt; AZ$6), 0, 2)+1)</f>
        <v/>
      </c>
      <c r="BA145" s="71" t="str">
        <f ca="1">INDEX({"","_","-","="},IF(OR($D145 &gt;= BB$6, $E145 &lt; BA$6), 0, 1)+IF(OR($F145 &gt;= BB$6, $G145 &lt; BA$6), 0, 2)+1)</f>
        <v/>
      </c>
      <c r="BB145" s="71" t="str">
        <f ca="1">INDEX({"","_","-","="},IF(OR($D145 &gt;= BC$6, $E145 &lt; BB$6), 0, 1)+IF(OR($F145 &gt;= BC$6, $G145 &lt; BB$6), 0, 2)+1)</f>
        <v/>
      </c>
      <c r="BC145" s="71" t="str">
        <f ca="1">INDEX({"","_","-","="},IF(OR($D145 &gt;= BD$6, $E145 &lt; BC$6), 0, 1)+IF(OR($F145 &gt;= BD$6, $G145 &lt; BC$6), 0, 2)+1)</f>
        <v/>
      </c>
      <c r="BD145" s="71" t="str">
        <f ca="1">INDEX({"","_","-","="},IF(OR($D145 &gt;= BE$6, $E145 &lt; BD$6), 0, 1)+IF(OR($F145 &gt;= BE$6, $G145 &lt; BD$6), 0, 2)+1)</f>
        <v/>
      </c>
      <c r="BE145" s="71" t="str">
        <f ca="1">INDEX({"","_","-","="},IF(OR($D145 &gt;= BF$6, $E145 &lt; BE$6), 0, 1)+IF(OR($F145 &gt;= BF$6, $G145 &lt; BE$6), 0, 2)+1)</f>
        <v/>
      </c>
      <c r="BF145" s="71" t="str">
        <f ca="1">INDEX({"","_","-","="},IF(OR($D145 &gt;= BG$6, $E145 &lt; BF$6), 0, 1)+IF(OR($F145 &gt;= BG$6, $G145 &lt; BF$6), 0, 2)+1)</f>
        <v/>
      </c>
      <c r="BG145" s="71" t="str">
        <f ca="1">INDEX({"","_","-","="},IF(OR($D145 &gt;= BH$6, $E145 &lt; BG$6), 0, 1)+IF(OR($F145 &gt;= BH$6, $G145 &lt; BG$6), 0, 2)+1)</f>
        <v/>
      </c>
      <c r="BH145" s="71" t="str">
        <f ca="1">INDEX({"","_","-","="},IF(OR($D145 &gt;= BI$6, $E145 &lt; BH$6), 0, 1)+IF(OR($F145 &gt;= BI$6, $G145 &lt; BH$6), 0, 2)+1)</f>
        <v/>
      </c>
      <c r="BI145" s="71" t="str">
        <f ca="1">INDEX({"","_","-","="},IF(OR($D145 &gt;= BJ$6, $E145 &lt; BI$6), 0, 1)+IF(OR($F145 &gt;= BJ$6, $G145 &lt; BI$6), 0, 2)+1)</f>
        <v/>
      </c>
      <c r="BJ145" s="71" t="str">
        <f ca="1">INDEX({"","_","-","="},IF(OR($D145 &gt;= BK$6, $E145 &lt; BJ$6), 0, 1)+IF(OR($F145 &gt;= BK$6, $G145 &lt; BJ$6), 0, 2)+1)</f>
        <v/>
      </c>
      <c r="BK145" s="71" t="str">
        <f ca="1">INDEX({"","_","-","="},IF(OR($D145 &gt;= BL$6, $E145 &lt; BK$6), 0, 1)+IF(OR($F145 &gt;= BL$6, $G145 &lt; BK$6), 0, 2)+1)</f>
        <v/>
      </c>
      <c r="BL145" s="71" t="str">
        <f ca="1">INDEX({"","_","-","="},IF(OR($D145 &gt;= BM$6, $E145 &lt; BL$6), 0, 1)+IF(OR($F145 &gt;= BM$6, $G145 &lt; BL$6), 0, 2)+1)</f>
        <v/>
      </c>
      <c r="BM145" s="71" t="str">
        <f ca="1">INDEX({"","_","-","="},IF(OR($D145 &gt;= BN$6, $E145 &lt; BM$6), 0, 1)+IF(OR($F145 &gt;= BN$6, $G145 &lt; BM$6), 0, 2)+1)</f>
        <v/>
      </c>
      <c r="BN145" s="71" t="str">
        <f ca="1">INDEX({"","_","-","="},IF(OR($D145 &gt;= BO$6, $E145 &lt; BN$6), 0, 1)+IF(OR($F145 &gt;= BO$6, $G145 &lt; BN$6), 0, 2)+1)</f>
        <v/>
      </c>
      <c r="BO145" s="71" t="str">
        <f ca="1">INDEX({"","_","-","="},IF(OR($D145 &gt;= BP$6, $E145 &lt; BO$6), 0, 1)+IF(OR($F145 &gt;= BP$6, $G145 &lt; BO$6), 0, 2)+1)</f>
        <v/>
      </c>
      <c r="BP145" s="71" t="str">
        <f ca="1">INDEX({"","_","-","="},IF(OR($D145 &gt;= BQ$6, $E145 &lt; BP$6), 0, 1)+IF(OR($F145 &gt;= BQ$6, $G145 &lt; BP$6), 0, 2)+1)</f>
        <v/>
      </c>
      <c r="BQ145" s="71" t="str">
        <f ca="1">INDEX({"","_","-","="},IF(OR($D145 &gt;= BR$6, $E145 &lt; BQ$6), 0, 1)+IF(OR($F145 &gt;= BR$6, $G145 &lt; BQ$6), 0, 2)+1)</f>
        <v/>
      </c>
      <c r="BR145" s="71" t="str">
        <f ca="1">INDEX({"","_","-","="},IF(OR($D145 &gt;= BS$6, $E145 &lt; BR$6), 0, 1)+IF(OR($F145 &gt;= BS$6, $G145 &lt; BR$6), 0, 2)+1)</f>
        <v/>
      </c>
      <c r="BS145" s="71" t="str">
        <f ca="1">INDEX({"","_","-","="},IF(OR($D145 &gt;= BT$6, $E145 &lt; BS$6), 0, 1)+IF(OR($F145 &gt;= BT$6, $G145 &lt; BS$6), 0, 2)+1)</f>
        <v/>
      </c>
      <c r="BT145" s="71" t="str">
        <f ca="1">INDEX({"","_","-","="},IF(OR($D145 &gt;= BU$6, $E145 &lt; BT$6), 0, 1)+IF(OR($F145 &gt;= BU$6, $G145 &lt; BT$6), 0, 2)+1)</f>
        <v/>
      </c>
      <c r="BU145" s="71" t="str">
        <f ca="1">INDEX({"","_","-","="},IF(OR($D145 &gt;= BV$6, $E145 &lt; BU$6), 0, 1)+IF(OR($F145 &gt;= BV$6, $G145 &lt; BU$6), 0, 2)+1)</f>
        <v/>
      </c>
      <c r="BV145" s="71" t="str">
        <f ca="1">INDEX({"","_","-","="},IF(OR($D145 &gt;= BW$6, $E145 &lt; BV$6), 0, 1)+IF(OR($F145 &gt;= BW$6, $G145 &lt; BV$6), 0, 2)+1)</f>
        <v/>
      </c>
      <c r="BW145" s="71" t="str">
        <f ca="1">INDEX({"","_","-","="},IF(OR($D145 &gt;= BX$6, $E145 &lt; BW$6), 0, 1)+IF(OR($F145 &gt;= BX$6, $G145 &lt; BW$6), 0, 2)+1)</f>
        <v/>
      </c>
      <c r="BX145" s="71" t="str">
        <f ca="1">INDEX({"","_","-","="},IF(OR($D145 &gt;= BY$6, $E145 &lt; BX$6), 0, 1)+IF(OR($F145 &gt;= BY$6, $G145 &lt; BX$6), 0, 2)+1)</f>
        <v/>
      </c>
      <c r="BY145" s="71" t="str">
        <f ca="1">INDEX({"","_","-","="},IF(OR($D145 &gt;= BZ$6, $E145 &lt; BY$6), 0, 1)+IF(OR($F145 &gt;= BZ$6, $G145 &lt; BY$6), 0, 2)+1)</f>
        <v/>
      </c>
      <c r="BZ145" s="71" t="str">
        <f ca="1">INDEX({"","_","-","="},IF(OR($D145 &gt;= CA$6, $E145 &lt; BZ$6), 0, 1)+IF(OR($F145 &gt;= CA$6, $G145 &lt; BZ$6), 0, 2)+1)</f>
        <v/>
      </c>
      <c r="CA145" s="71" t="str">
        <f ca="1">INDEX({"","_","-","="},IF(OR($D145 &gt;= CB$6, $E145 &lt; CA$6), 0, 1)+IF(OR($F145 &gt;= CB$6, $G145 &lt; CA$6), 0, 2)+1)</f>
        <v/>
      </c>
      <c r="CB145" s="71" t="str">
        <f ca="1">INDEX({"","_","-","="},IF(OR($D145 &gt;= CC$6, $E145 &lt; CB$6), 0, 1)+IF(OR($F145 &gt;= CC$6, $G145 &lt; CB$6), 0, 2)+1)</f>
        <v/>
      </c>
      <c r="CC145" s="71" t="str">
        <f ca="1">INDEX({"","_","-","="},IF(OR($D145 &gt;= CD$6, $E145 &lt; CC$6), 0, 1)+IF(OR($F145 &gt;= CD$6, $G145 &lt; CC$6), 0, 2)+1)</f>
        <v/>
      </c>
      <c r="CD145" s="71" t="str">
        <f ca="1">INDEX({"","_","-","="},IF(OR($D145 &gt;= CE$6, $E145 &lt; CD$6), 0, 1)+IF(OR($F145 &gt;= CE$6, $G145 &lt; CD$6), 0, 2)+1)</f>
        <v/>
      </c>
    </row>
    <row r="146" spans="1:82">
      <c r="A146" s="8" t="str">
        <f ca="1">IF('临-进度'!N141,'临-进度'!$A141,"")</f>
        <v/>
      </c>
      <c r="B146" s="8" t="str">
        <f ca="1">IF('临-进度'!N141,'临-进度'!$B141,"")</f>
        <v/>
      </c>
      <c r="C146" s="8" t="str">
        <f ca="1">IF('临-进度'!N141,'临-进度'!$F141,"")</f>
        <v/>
      </c>
      <c r="D146" s="42" t="str">
        <f ca="1">IF('临-进度'!$N141,'临-进度'!$J141,"")</f>
        <v/>
      </c>
      <c r="E146" s="42" t="str">
        <f ca="1">IF('临-进度'!$N141,'临-进度'!$AF141,"")</f>
        <v/>
      </c>
      <c r="F146" s="42" t="str">
        <f ca="1">IF('临-进度'!$N141,'临-进度'!$K141,"")</f>
        <v/>
      </c>
      <c r="G146" s="76" t="str">
        <f ca="1">IF('临-进度'!$N141,'临-进度'!$AG141,"")</f>
        <v/>
      </c>
      <c r="H146" s="71" t="str">
        <f ca="1">INDEX({"","_","-","="},IF(OR($D146 &gt;= I$6, $E146 &lt; H$6), 0, 1)+IF(OR($F146 &gt;= I$6, $G146 &lt; H$6), 0, 2)+1)</f>
        <v/>
      </c>
      <c r="I146" s="71" t="str">
        <f ca="1">INDEX({"","_","-","="},IF(OR($D146 &gt;= J$6, $E146 &lt; I$6), 0, 1)+IF(OR($F146 &gt;= J$6, $G146 &lt; I$6), 0, 2)+1)</f>
        <v/>
      </c>
      <c r="J146" s="71" t="str">
        <f ca="1">INDEX({"","_","-","="},IF(OR($D146 &gt;= K$6, $E146 &lt; J$6), 0, 1)+IF(OR($F146 &gt;= K$6, $G146 &lt; J$6), 0, 2)+1)</f>
        <v/>
      </c>
      <c r="K146" s="71" t="str">
        <f ca="1">INDEX({"","_","-","="},IF(OR($D146 &gt;= L$6, $E146 &lt; K$6), 0, 1)+IF(OR($F146 &gt;= L$6, $G146 &lt; K$6), 0, 2)+1)</f>
        <v/>
      </c>
      <c r="L146" s="71" t="str">
        <f ca="1">INDEX({"","_","-","="},IF(OR($D146 &gt;= M$6, $E146 &lt; L$6), 0, 1)+IF(OR($F146 &gt;= M$6, $G146 &lt; L$6), 0, 2)+1)</f>
        <v/>
      </c>
      <c r="M146" s="71" t="str">
        <f ca="1">INDEX({"","_","-","="},IF(OR($D146 &gt;= N$6, $E146 &lt; M$6), 0, 1)+IF(OR($F146 &gt;= N$6, $G146 &lt; M$6), 0, 2)+1)</f>
        <v/>
      </c>
      <c r="N146" s="71" t="str">
        <f ca="1">INDEX({"","_","-","="},IF(OR($D146 &gt;= O$6, $E146 &lt; N$6), 0, 1)+IF(OR($F146 &gt;= O$6, $G146 &lt; N$6), 0, 2)+1)</f>
        <v/>
      </c>
      <c r="O146" s="71" t="str">
        <f ca="1">INDEX({"","_","-","="},IF(OR($D146 &gt;= P$6, $E146 &lt; O$6), 0, 1)+IF(OR($F146 &gt;= P$6, $G146 &lt; O$6), 0, 2)+1)</f>
        <v/>
      </c>
      <c r="P146" s="71" t="str">
        <f ca="1">INDEX({"","_","-","="},IF(OR($D146 &gt;= Q$6, $E146 &lt; P$6), 0, 1)+IF(OR($F146 &gt;= Q$6, $G146 &lt; P$6), 0, 2)+1)</f>
        <v/>
      </c>
      <c r="Q146" s="71" t="str">
        <f ca="1">INDEX({"","_","-","="},IF(OR($D146 &gt;= R$6, $E146 &lt; Q$6), 0, 1)+IF(OR($F146 &gt;= R$6, $G146 &lt; Q$6), 0, 2)+1)</f>
        <v/>
      </c>
      <c r="R146" s="71" t="str">
        <f ca="1">INDEX({"","_","-","="},IF(OR($D146 &gt;= S$6, $E146 &lt; R$6), 0, 1)+IF(OR($F146 &gt;= S$6, $G146 &lt; R$6), 0, 2)+1)</f>
        <v/>
      </c>
      <c r="S146" s="71" t="str">
        <f ca="1">INDEX({"","_","-","="},IF(OR($D146 &gt;= T$6, $E146 &lt; S$6), 0, 1)+IF(OR($F146 &gt;= T$6, $G146 &lt; S$6), 0, 2)+1)</f>
        <v/>
      </c>
      <c r="T146" s="71" t="str">
        <f ca="1">INDEX({"","_","-","="},IF(OR($D146 &gt;= U$6, $E146 &lt; T$6), 0, 1)+IF(OR($F146 &gt;= U$6, $G146 &lt; T$6), 0, 2)+1)</f>
        <v/>
      </c>
      <c r="U146" s="71" t="str">
        <f ca="1">INDEX({"","_","-","="},IF(OR($D146 &gt;= V$6, $E146 &lt; U$6), 0, 1)+IF(OR($F146 &gt;= V$6, $G146 &lt; U$6), 0, 2)+1)</f>
        <v/>
      </c>
      <c r="V146" s="71" t="str">
        <f ca="1">INDEX({"","_","-","="},IF(OR($D146 &gt;= W$6, $E146 &lt; V$6), 0, 1)+IF(OR($F146 &gt;= W$6, $G146 &lt; V$6), 0, 2)+1)</f>
        <v/>
      </c>
      <c r="W146" s="71" t="str">
        <f ca="1">INDEX({"","_","-","="},IF(OR($D146 &gt;= X$6, $E146 &lt; W$6), 0, 1)+IF(OR($F146 &gt;= X$6, $G146 &lt; W$6), 0, 2)+1)</f>
        <v/>
      </c>
      <c r="X146" s="71" t="str">
        <f ca="1">INDEX({"","_","-","="},IF(OR($D146 &gt;= Y$6, $E146 &lt; X$6), 0, 1)+IF(OR($F146 &gt;= Y$6, $G146 &lt; X$6), 0, 2)+1)</f>
        <v/>
      </c>
      <c r="Y146" s="71" t="str">
        <f ca="1">INDEX({"","_","-","="},IF(OR($D146 &gt;= Z$6, $E146 &lt; Y$6), 0, 1)+IF(OR($F146 &gt;= Z$6, $G146 &lt; Y$6), 0, 2)+1)</f>
        <v/>
      </c>
      <c r="Z146" s="71" t="str">
        <f ca="1">INDEX({"","_","-","="},IF(OR($D146 &gt;= AA$6, $E146 &lt; Z$6), 0, 1)+IF(OR($F146 &gt;= AA$6, $G146 &lt; Z$6), 0, 2)+1)</f>
        <v/>
      </c>
      <c r="AA146" s="71" t="str">
        <f ca="1">INDEX({"","_","-","="},IF(OR($D146 &gt;= AB$6, $E146 &lt; AA$6), 0, 1)+IF(OR($F146 &gt;= AB$6, $G146 &lt; AA$6), 0, 2)+1)</f>
        <v/>
      </c>
      <c r="AB146" s="71" t="str">
        <f ca="1">INDEX({"","_","-","="},IF(OR($D146 &gt;= AC$6, $E146 &lt; AB$6), 0, 1)+IF(OR($F146 &gt;= AC$6, $G146 &lt; AB$6), 0, 2)+1)</f>
        <v/>
      </c>
      <c r="AC146" s="71" t="str">
        <f ca="1">INDEX({"","_","-","="},IF(OR($D146 &gt;= AD$6, $E146 &lt; AC$6), 0, 1)+IF(OR($F146 &gt;= AD$6, $G146 &lt; AC$6), 0, 2)+1)</f>
        <v/>
      </c>
      <c r="AD146" s="71" t="str">
        <f ca="1">INDEX({"","_","-","="},IF(OR($D146 &gt;= AE$6, $E146 &lt; AD$6), 0, 1)+IF(OR($F146 &gt;= AE$6, $G146 &lt; AD$6), 0, 2)+1)</f>
        <v/>
      </c>
      <c r="AE146" s="71" t="str">
        <f ca="1">INDEX({"","_","-","="},IF(OR($D146 &gt;= AF$6, $E146 &lt; AE$6), 0, 1)+IF(OR($F146 &gt;= AF$6, $G146 &lt; AE$6), 0, 2)+1)</f>
        <v/>
      </c>
      <c r="AF146" s="71" t="str">
        <f ca="1">INDEX({"","_","-","="},IF(OR($D146 &gt;= AG$6, $E146 &lt; AF$6), 0, 1)+IF(OR($F146 &gt;= AG$6, $G146 &lt; AF$6), 0, 2)+1)</f>
        <v/>
      </c>
      <c r="AG146" s="71" t="str">
        <f ca="1">INDEX({"","_","-","="},IF(OR($D146 &gt;= AH$6, $E146 &lt; AG$6), 0, 1)+IF(OR($F146 &gt;= AH$6, $G146 &lt; AG$6), 0, 2)+1)</f>
        <v/>
      </c>
      <c r="AH146" s="71" t="str">
        <f ca="1">INDEX({"","_","-","="},IF(OR($D146 &gt;= AI$6, $E146 &lt; AH$6), 0, 1)+IF(OR($F146 &gt;= AI$6, $G146 &lt; AH$6), 0, 2)+1)</f>
        <v/>
      </c>
      <c r="AI146" s="71" t="str">
        <f ca="1">INDEX({"","_","-","="},IF(OR($D146 &gt;= AJ$6, $E146 &lt; AI$6), 0, 1)+IF(OR($F146 &gt;= AJ$6, $G146 &lt; AI$6), 0, 2)+1)</f>
        <v/>
      </c>
      <c r="AJ146" s="71" t="str">
        <f ca="1">INDEX({"","_","-","="},IF(OR($D146 &gt;= AK$6, $E146 &lt; AJ$6), 0, 1)+IF(OR($F146 &gt;= AK$6, $G146 &lt; AJ$6), 0, 2)+1)</f>
        <v/>
      </c>
      <c r="AK146" s="71" t="str">
        <f ca="1">INDEX({"","_","-","="},IF(OR($D146 &gt;= AL$6, $E146 &lt; AK$6), 0, 1)+IF(OR($F146 &gt;= AL$6, $G146 &lt; AK$6), 0, 2)+1)</f>
        <v/>
      </c>
      <c r="AL146" s="71" t="str">
        <f ca="1">INDEX({"","_","-","="},IF(OR($D146 &gt;= AM$6, $E146 &lt; AL$6), 0, 1)+IF(OR($F146 &gt;= AM$6, $G146 &lt; AL$6), 0, 2)+1)</f>
        <v/>
      </c>
      <c r="AM146" s="71" t="str">
        <f ca="1">INDEX({"","_","-","="},IF(OR($D146 &gt;= AN$6, $E146 &lt; AM$6), 0, 1)+IF(OR($F146 &gt;= AN$6, $G146 &lt; AM$6), 0, 2)+1)</f>
        <v/>
      </c>
      <c r="AN146" s="71" t="str">
        <f ca="1">INDEX({"","_","-","="},IF(OR($D146 &gt;= AO$6, $E146 &lt; AN$6), 0, 1)+IF(OR($F146 &gt;= AO$6, $G146 &lt; AN$6), 0, 2)+1)</f>
        <v/>
      </c>
      <c r="AO146" s="71" t="str">
        <f ca="1">INDEX({"","_","-","="},IF(OR($D146 &gt;= AP$6, $E146 &lt; AO$6), 0, 1)+IF(OR($F146 &gt;= AP$6, $G146 &lt; AO$6), 0, 2)+1)</f>
        <v/>
      </c>
      <c r="AP146" s="71" t="str">
        <f ca="1">INDEX({"","_","-","="},IF(OR($D146 &gt;= AQ$6, $E146 &lt; AP$6), 0, 1)+IF(OR($F146 &gt;= AQ$6, $G146 &lt; AP$6), 0, 2)+1)</f>
        <v/>
      </c>
      <c r="AQ146" s="71" t="str">
        <f ca="1">INDEX({"","_","-","="},IF(OR($D146 &gt;= AR$6, $E146 &lt; AQ$6), 0, 1)+IF(OR($F146 &gt;= AR$6, $G146 &lt; AQ$6), 0, 2)+1)</f>
        <v/>
      </c>
      <c r="AR146" s="71" t="str">
        <f ca="1">INDEX({"","_","-","="},IF(OR($D146 &gt;= AS$6, $E146 &lt; AR$6), 0, 1)+IF(OR($F146 &gt;= AS$6, $G146 &lt; AR$6), 0, 2)+1)</f>
        <v/>
      </c>
      <c r="AS146" s="71" t="str">
        <f ca="1">INDEX({"","_","-","="},IF(OR($D146 &gt;= AT$6, $E146 &lt; AS$6), 0, 1)+IF(OR($F146 &gt;= AT$6, $G146 &lt; AS$6), 0, 2)+1)</f>
        <v/>
      </c>
      <c r="AT146" s="71" t="str">
        <f ca="1">INDEX({"","_","-","="},IF(OR($D146 &gt;= AU$6, $E146 &lt; AT$6), 0, 1)+IF(OR($F146 &gt;= AU$6, $G146 &lt; AT$6), 0, 2)+1)</f>
        <v/>
      </c>
      <c r="AU146" s="71" t="str">
        <f ca="1">INDEX({"","_","-","="},IF(OR($D146 &gt;= AV$6, $E146 &lt; AU$6), 0, 1)+IF(OR($F146 &gt;= AV$6, $G146 &lt; AU$6), 0, 2)+1)</f>
        <v/>
      </c>
      <c r="AV146" s="71" t="str">
        <f ca="1">INDEX({"","_","-","="},IF(OR($D146 &gt;= AW$6, $E146 &lt; AV$6), 0, 1)+IF(OR($F146 &gt;= AW$6, $G146 &lt; AV$6), 0, 2)+1)</f>
        <v/>
      </c>
      <c r="AW146" s="71" t="str">
        <f ca="1">INDEX({"","_","-","="},IF(OR($D146 &gt;= AX$6, $E146 &lt; AW$6), 0, 1)+IF(OR($F146 &gt;= AX$6, $G146 &lt; AW$6), 0, 2)+1)</f>
        <v/>
      </c>
      <c r="AX146" s="71" t="str">
        <f ca="1">INDEX({"","_","-","="},IF(OR($D146 &gt;= AY$6, $E146 &lt; AX$6), 0, 1)+IF(OR($F146 &gt;= AY$6, $G146 &lt; AX$6), 0, 2)+1)</f>
        <v/>
      </c>
      <c r="AY146" s="71" t="str">
        <f ca="1">INDEX({"","_","-","="},IF(OR($D146 &gt;= AZ$6, $E146 &lt; AY$6), 0, 1)+IF(OR($F146 &gt;= AZ$6, $G146 &lt; AY$6), 0, 2)+1)</f>
        <v/>
      </c>
      <c r="AZ146" s="71" t="str">
        <f ca="1">INDEX({"","_","-","="},IF(OR($D146 &gt;= BA$6, $E146 &lt; AZ$6), 0, 1)+IF(OR($F146 &gt;= BA$6, $G146 &lt; AZ$6), 0, 2)+1)</f>
        <v/>
      </c>
      <c r="BA146" s="71" t="str">
        <f ca="1">INDEX({"","_","-","="},IF(OR($D146 &gt;= BB$6, $E146 &lt; BA$6), 0, 1)+IF(OR($F146 &gt;= BB$6, $G146 &lt; BA$6), 0, 2)+1)</f>
        <v/>
      </c>
      <c r="BB146" s="71" t="str">
        <f ca="1">INDEX({"","_","-","="},IF(OR($D146 &gt;= BC$6, $E146 &lt; BB$6), 0, 1)+IF(OR($F146 &gt;= BC$6, $G146 &lt; BB$6), 0, 2)+1)</f>
        <v/>
      </c>
      <c r="BC146" s="71" t="str">
        <f ca="1">INDEX({"","_","-","="},IF(OR($D146 &gt;= BD$6, $E146 &lt; BC$6), 0, 1)+IF(OR($F146 &gt;= BD$6, $G146 &lt; BC$6), 0, 2)+1)</f>
        <v/>
      </c>
      <c r="BD146" s="71" t="str">
        <f ca="1">INDEX({"","_","-","="},IF(OR($D146 &gt;= BE$6, $E146 &lt; BD$6), 0, 1)+IF(OR($F146 &gt;= BE$6, $G146 &lt; BD$6), 0, 2)+1)</f>
        <v/>
      </c>
      <c r="BE146" s="71" t="str">
        <f ca="1">INDEX({"","_","-","="},IF(OR($D146 &gt;= BF$6, $E146 &lt; BE$6), 0, 1)+IF(OR($F146 &gt;= BF$6, $G146 &lt; BE$6), 0, 2)+1)</f>
        <v/>
      </c>
      <c r="BF146" s="71" t="str">
        <f ca="1">INDEX({"","_","-","="},IF(OR($D146 &gt;= BG$6, $E146 &lt; BF$6), 0, 1)+IF(OR($F146 &gt;= BG$6, $G146 &lt; BF$6), 0, 2)+1)</f>
        <v/>
      </c>
      <c r="BG146" s="71" t="str">
        <f ca="1">INDEX({"","_","-","="},IF(OR($D146 &gt;= BH$6, $E146 &lt; BG$6), 0, 1)+IF(OR($F146 &gt;= BH$6, $G146 &lt; BG$6), 0, 2)+1)</f>
        <v/>
      </c>
      <c r="BH146" s="71" t="str">
        <f ca="1">INDEX({"","_","-","="},IF(OR($D146 &gt;= BI$6, $E146 &lt; BH$6), 0, 1)+IF(OR($F146 &gt;= BI$6, $G146 &lt; BH$6), 0, 2)+1)</f>
        <v/>
      </c>
      <c r="BI146" s="71" t="str">
        <f ca="1">INDEX({"","_","-","="},IF(OR($D146 &gt;= BJ$6, $E146 &lt; BI$6), 0, 1)+IF(OR($F146 &gt;= BJ$6, $G146 &lt; BI$6), 0, 2)+1)</f>
        <v/>
      </c>
      <c r="BJ146" s="71" t="str">
        <f ca="1">INDEX({"","_","-","="},IF(OR($D146 &gt;= BK$6, $E146 &lt; BJ$6), 0, 1)+IF(OR($F146 &gt;= BK$6, $G146 &lt; BJ$6), 0, 2)+1)</f>
        <v/>
      </c>
      <c r="BK146" s="71" t="str">
        <f ca="1">INDEX({"","_","-","="},IF(OR($D146 &gt;= BL$6, $E146 &lt; BK$6), 0, 1)+IF(OR($F146 &gt;= BL$6, $G146 &lt; BK$6), 0, 2)+1)</f>
        <v/>
      </c>
      <c r="BL146" s="71" t="str">
        <f ca="1">INDEX({"","_","-","="},IF(OR($D146 &gt;= BM$6, $E146 &lt; BL$6), 0, 1)+IF(OR($F146 &gt;= BM$6, $G146 &lt; BL$6), 0, 2)+1)</f>
        <v/>
      </c>
      <c r="BM146" s="71" t="str">
        <f ca="1">INDEX({"","_","-","="},IF(OR($D146 &gt;= BN$6, $E146 &lt; BM$6), 0, 1)+IF(OR($F146 &gt;= BN$6, $G146 &lt; BM$6), 0, 2)+1)</f>
        <v/>
      </c>
      <c r="BN146" s="71" t="str">
        <f ca="1">INDEX({"","_","-","="},IF(OR($D146 &gt;= BO$6, $E146 &lt; BN$6), 0, 1)+IF(OR($F146 &gt;= BO$6, $G146 &lt; BN$6), 0, 2)+1)</f>
        <v/>
      </c>
      <c r="BO146" s="71" t="str">
        <f ca="1">INDEX({"","_","-","="},IF(OR($D146 &gt;= BP$6, $E146 &lt; BO$6), 0, 1)+IF(OR($F146 &gt;= BP$6, $G146 &lt; BO$6), 0, 2)+1)</f>
        <v/>
      </c>
      <c r="BP146" s="71" t="str">
        <f ca="1">INDEX({"","_","-","="},IF(OR($D146 &gt;= BQ$6, $E146 &lt; BP$6), 0, 1)+IF(OR($F146 &gt;= BQ$6, $G146 &lt; BP$6), 0, 2)+1)</f>
        <v/>
      </c>
      <c r="BQ146" s="71" t="str">
        <f ca="1">INDEX({"","_","-","="},IF(OR($D146 &gt;= BR$6, $E146 &lt; BQ$6), 0, 1)+IF(OR($F146 &gt;= BR$6, $G146 &lt; BQ$6), 0, 2)+1)</f>
        <v/>
      </c>
      <c r="BR146" s="71" t="str">
        <f ca="1">INDEX({"","_","-","="},IF(OR($D146 &gt;= BS$6, $E146 &lt; BR$6), 0, 1)+IF(OR($F146 &gt;= BS$6, $G146 &lt; BR$6), 0, 2)+1)</f>
        <v/>
      </c>
      <c r="BS146" s="71" t="str">
        <f ca="1">INDEX({"","_","-","="},IF(OR($D146 &gt;= BT$6, $E146 &lt; BS$6), 0, 1)+IF(OR($F146 &gt;= BT$6, $G146 &lt; BS$6), 0, 2)+1)</f>
        <v/>
      </c>
      <c r="BT146" s="71" t="str">
        <f ca="1">INDEX({"","_","-","="},IF(OR($D146 &gt;= BU$6, $E146 &lt; BT$6), 0, 1)+IF(OR($F146 &gt;= BU$6, $G146 &lt; BT$6), 0, 2)+1)</f>
        <v/>
      </c>
      <c r="BU146" s="71" t="str">
        <f ca="1">INDEX({"","_","-","="},IF(OR($D146 &gt;= BV$6, $E146 &lt; BU$6), 0, 1)+IF(OR($F146 &gt;= BV$6, $G146 &lt; BU$6), 0, 2)+1)</f>
        <v/>
      </c>
      <c r="BV146" s="71" t="str">
        <f ca="1">INDEX({"","_","-","="},IF(OR($D146 &gt;= BW$6, $E146 &lt; BV$6), 0, 1)+IF(OR($F146 &gt;= BW$6, $G146 &lt; BV$6), 0, 2)+1)</f>
        <v/>
      </c>
      <c r="BW146" s="71" t="str">
        <f ca="1">INDEX({"","_","-","="},IF(OR($D146 &gt;= BX$6, $E146 &lt; BW$6), 0, 1)+IF(OR($F146 &gt;= BX$6, $G146 &lt; BW$6), 0, 2)+1)</f>
        <v/>
      </c>
      <c r="BX146" s="71" t="str">
        <f ca="1">INDEX({"","_","-","="},IF(OR($D146 &gt;= BY$6, $E146 &lt; BX$6), 0, 1)+IF(OR($F146 &gt;= BY$6, $G146 &lt; BX$6), 0, 2)+1)</f>
        <v/>
      </c>
      <c r="BY146" s="71" t="str">
        <f ca="1">INDEX({"","_","-","="},IF(OR($D146 &gt;= BZ$6, $E146 &lt; BY$6), 0, 1)+IF(OR($F146 &gt;= BZ$6, $G146 &lt; BY$6), 0, 2)+1)</f>
        <v/>
      </c>
      <c r="BZ146" s="71" t="str">
        <f ca="1">INDEX({"","_","-","="},IF(OR($D146 &gt;= CA$6, $E146 &lt; BZ$6), 0, 1)+IF(OR($F146 &gt;= CA$6, $G146 &lt; BZ$6), 0, 2)+1)</f>
        <v/>
      </c>
      <c r="CA146" s="71" t="str">
        <f ca="1">INDEX({"","_","-","="},IF(OR($D146 &gt;= CB$6, $E146 &lt; CA$6), 0, 1)+IF(OR($F146 &gt;= CB$6, $G146 &lt; CA$6), 0, 2)+1)</f>
        <v/>
      </c>
      <c r="CB146" s="71" t="str">
        <f ca="1">INDEX({"","_","-","="},IF(OR($D146 &gt;= CC$6, $E146 &lt; CB$6), 0, 1)+IF(OR($F146 &gt;= CC$6, $G146 &lt; CB$6), 0, 2)+1)</f>
        <v/>
      </c>
      <c r="CC146" s="71" t="str">
        <f ca="1">INDEX({"","_","-","="},IF(OR($D146 &gt;= CD$6, $E146 &lt; CC$6), 0, 1)+IF(OR($F146 &gt;= CD$6, $G146 &lt; CC$6), 0, 2)+1)</f>
        <v/>
      </c>
      <c r="CD146" s="71" t="str">
        <f ca="1">INDEX({"","_","-","="},IF(OR($D146 &gt;= CE$6, $E146 &lt; CD$6), 0, 1)+IF(OR($F146 &gt;= CE$6, $G146 &lt; CD$6), 0, 2)+1)</f>
        <v/>
      </c>
    </row>
    <row r="147" spans="1:82">
      <c r="A147" s="8" t="str">
        <f ca="1">IF('临-进度'!N142,'临-进度'!$A142,"")</f>
        <v/>
      </c>
      <c r="B147" s="8" t="str">
        <f ca="1">IF('临-进度'!N142,'临-进度'!$B142,"")</f>
        <v/>
      </c>
      <c r="C147" s="8" t="str">
        <f ca="1">IF('临-进度'!N142,'临-进度'!$F142,"")</f>
        <v/>
      </c>
      <c r="D147" s="42" t="str">
        <f ca="1">IF('临-进度'!$N142,'临-进度'!$J142,"")</f>
        <v/>
      </c>
      <c r="E147" s="42" t="str">
        <f ca="1">IF('临-进度'!$N142,'临-进度'!$AF142,"")</f>
        <v/>
      </c>
      <c r="F147" s="42" t="str">
        <f ca="1">IF('临-进度'!$N142,'临-进度'!$K142,"")</f>
        <v/>
      </c>
      <c r="G147" s="76" t="str">
        <f ca="1">IF('临-进度'!$N142,'临-进度'!$AG142,"")</f>
        <v/>
      </c>
      <c r="H147" s="71" t="str">
        <f ca="1">INDEX({"","_","-","="},IF(OR($D147 &gt;= I$6, $E147 &lt; H$6), 0, 1)+IF(OR($F147 &gt;= I$6, $G147 &lt; H$6), 0, 2)+1)</f>
        <v/>
      </c>
      <c r="I147" s="71" t="str">
        <f ca="1">INDEX({"","_","-","="},IF(OR($D147 &gt;= J$6, $E147 &lt; I$6), 0, 1)+IF(OR($F147 &gt;= J$6, $G147 &lt; I$6), 0, 2)+1)</f>
        <v/>
      </c>
      <c r="J147" s="71" t="str">
        <f ca="1">INDEX({"","_","-","="},IF(OR($D147 &gt;= K$6, $E147 &lt; J$6), 0, 1)+IF(OR($F147 &gt;= K$6, $G147 &lt; J$6), 0, 2)+1)</f>
        <v/>
      </c>
      <c r="K147" s="71" t="str">
        <f ca="1">INDEX({"","_","-","="},IF(OR($D147 &gt;= L$6, $E147 &lt; K$6), 0, 1)+IF(OR($F147 &gt;= L$6, $G147 &lt; K$6), 0, 2)+1)</f>
        <v/>
      </c>
      <c r="L147" s="71" t="str">
        <f ca="1">INDEX({"","_","-","="},IF(OR($D147 &gt;= M$6, $E147 &lt; L$6), 0, 1)+IF(OR($F147 &gt;= M$6, $G147 &lt; L$6), 0, 2)+1)</f>
        <v/>
      </c>
      <c r="M147" s="71" t="str">
        <f ca="1">INDEX({"","_","-","="},IF(OR($D147 &gt;= N$6, $E147 &lt; M$6), 0, 1)+IF(OR($F147 &gt;= N$6, $G147 &lt; M$6), 0, 2)+1)</f>
        <v/>
      </c>
      <c r="N147" s="71" t="str">
        <f ca="1">INDEX({"","_","-","="},IF(OR($D147 &gt;= O$6, $E147 &lt; N$6), 0, 1)+IF(OR($F147 &gt;= O$6, $G147 &lt; N$6), 0, 2)+1)</f>
        <v/>
      </c>
      <c r="O147" s="71" t="str">
        <f ca="1">INDEX({"","_","-","="},IF(OR($D147 &gt;= P$6, $E147 &lt; O$6), 0, 1)+IF(OR($F147 &gt;= P$6, $G147 &lt; O$6), 0, 2)+1)</f>
        <v/>
      </c>
      <c r="P147" s="71" t="str">
        <f ca="1">INDEX({"","_","-","="},IF(OR($D147 &gt;= Q$6, $E147 &lt; P$6), 0, 1)+IF(OR($F147 &gt;= Q$6, $G147 &lt; P$6), 0, 2)+1)</f>
        <v/>
      </c>
      <c r="Q147" s="71" t="str">
        <f ca="1">INDEX({"","_","-","="},IF(OR($D147 &gt;= R$6, $E147 &lt; Q$6), 0, 1)+IF(OR($F147 &gt;= R$6, $G147 &lt; Q$6), 0, 2)+1)</f>
        <v/>
      </c>
      <c r="R147" s="71" t="str">
        <f ca="1">INDEX({"","_","-","="},IF(OR($D147 &gt;= S$6, $E147 &lt; R$6), 0, 1)+IF(OR($F147 &gt;= S$6, $G147 &lt; R$6), 0, 2)+1)</f>
        <v/>
      </c>
      <c r="S147" s="71" t="str">
        <f ca="1">INDEX({"","_","-","="},IF(OR($D147 &gt;= T$6, $E147 &lt; S$6), 0, 1)+IF(OR($F147 &gt;= T$6, $G147 &lt; S$6), 0, 2)+1)</f>
        <v/>
      </c>
      <c r="T147" s="71" t="str">
        <f ca="1">INDEX({"","_","-","="},IF(OR($D147 &gt;= U$6, $E147 &lt; T$6), 0, 1)+IF(OR($F147 &gt;= U$6, $G147 &lt; T$6), 0, 2)+1)</f>
        <v/>
      </c>
      <c r="U147" s="71" t="str">
        <f ca="1">INDEX({"","_","-","="},IF(OR($D147 &gt;= V$6, $E147 &lt; U$6), 0, 1)+IF(OR($F147 &gt;= V$6, $G147 &lt; U$6), 0, 2)+1)</f>
        <v/>
      </c>
      <c r="V147" s="71" t="str">
        <f ca="1">INDEX({"","_","-","="},IF(OR($D147 &gt;= W$6, $E147 &lt; V$6), 0, 1)+IF(OR($F147 &gt;= W$6, $G147 &lt; V$6), 0, 2)+1)</f>
        <v/>
      </c>
      <c r="W147" s="71" t="str">
        <f ca="1">INDEX({"","_","-","="},IF(OR($D147 &gt;= X$6, $E147 &lt; W$6), 0, 1)+IF(OR($F147 &gt;= X$6, $G147 &lt; W$6), 0, 2)+1)</f>
        <v/>
      </c>
      <c r="X147" s="71" t="str">
        <f ca="1">INDEX({"","_","-","="},IF(OR($D147 &gt;= Y$6, $E147 &lt; X$6), 0, 1)+IF(OR($F147 &gt;= Y$6, $G147 &lt; X$6), 0, 2)+1)</f>
        <v/>
      </c>
      <c r="Y147" s="71" t="str">
        <f ca="1">INDEX({"","_","-","="},IF(OR($D147 &gt;= Z$6, $E147 &lt; Y$6), 0, 1)+IF(OR($F147 &gt;= Z$6, $G147 &lt; Y$6), 0, 2)+1)</f>
        <v/>
      </c>
      <c r="Z147" s="71" t="str">
        <f ca="1">INDEX({"","_","-","="},IF(OR($D147 &gt;= AA$6, $E147 &lt; Z$6), 0, 1)+IF(OR($F147 &gt;= AA$6, $G147 &lt; Z$6), 0, 2)+1)</f>
        <v/>
      </c>
      <c r="AA147" s="71" t="str">
        <f ca="1">INDEX({"","_","-","="},IF(OR($D147 &gt;= AB$6, $E147 &lt; AA$6), 0, 1)+IF(OR($F147 &gt;= AB$6, $G147 &lt; AA$6), 0, 2)+1)</f>
        <v/>
      </c>
      <c r="AB147" s="71" t="str">
        <f ca="1">INDEX({"","_","-","="},IF(OR($D147 &gt;= AC$6, $E147 &lt; AB$6), 0, 1)+IF(OR($F147 &gt;= AC$6, $G147 &lt; AB$6), 0, 2)+1)</f>
        <v/>
      </c>
      <c r="AC147" s="71" t="str">
        <f ca="1">INDEX({"","_","-","="},IF(OR($D147 &gt;= AD$6, $E147 &lt; AC$6), 0, 1)+IF(OR($F147 &gt;= AD$6, $G147 &lt; AC$6), 0, 2)+1)</f>
        <v/>
      </c>
      <c r="AD147" s="71" t="str">
        <f ca="1">INDEX({"","_","-","="},IF(OR($D147 &gt;= AE$6, $E147 &lt; AD$6), 0, 1)+IF(OR($F147 &gt;= AE$6, $G147 &lt; AD$6), 0, 2)+1)</f>
        <v/>
      </c>
      <c r="AE147" s="71" t="str">
        <f ca="1">INDEX({"","_","-","="},IF(OR($D147 &gt;= AF$6, $E147 &lt; AE$6), 0, 1)+IF(OR($F147 &gt;= AF$6, $G147 &lt; AE$6), 0, 2)+1)</f>
        <v/>
      </c>
      <c r="AF147" s="71" t="str">
        <f ca="1">INDEX({"","_","-","="},IF(OR($D147 &gt;= AG$6, $E147 &lt; AF$6), 0, 1)+IF(OR($F147 &gt;= AG$6, $G147 &lt; AF$6), 0, 2)+1)</f>
        <v/>
      </c>
      <c r="AG147" s="71" t="str">
        <f ca="1">INDEX({"","_","-","="},IF(OR($D147 &gt;= AH$6, $E147 &lt; AG$6), 0, 1)+IF(OR($F147 &gt;= AH$6, $G147 &lt; AG$6), 0, 2)+1)</f>
        <v/>
      </c>
      <c r="AH147" s="71" t="str">
        <f ca="1">INDEX({"","_","-","="},IF(OR($D147 &gt;= AI$6, $E147 &lt; AH$6), 0, 1)+IF(OR($F147 &gt;= AI$6, $G147 &lt; AH$6), 0, 2)+1)</f>
        <v/>
      </c>
      <c r="AI147" s="71" t="str">
        <f ca="1">INDEX({"","_","-","="},IF(OR($D147 &gt;= AJ$6, $E147 &lt; AI$6), 0, 1)+IF(OR($F147 &gt;= AJ$6, $G147 &lt; AI$6), 0, 2)+1)</f>
        <v/>
      </c>
      <c r="AJ147" s="71" t="str">
        <f ca="1">INDEX({"","_","-","="},IF(OR($D147 &gt;= AK$6, $E147 &lt; AJ$6), 0, 1)+IF(OR($F147 &gt;= AK$6, $G147 &lt; AJ$6), 0, 2)+1)</f>
        <v/>
      </c>
      <c r="AK147" s="71" t="str">
        <f ca="1">INDEX({"","_","-","="},IF(OR($D147 &gt;= AL$6, $E147 &lt; AK$6), 0, 1)+IF(OR($F147 &gt;= AL$6, $G147 &lt; AK$6), 0, 2)+1)</f>
        <v/>
      </c>
      <c r="AL147" s="71" t="str">
        <f ca="1">INDEX({"","_","-","="},IF(OR($D147 &gt;= AM$6, $E147 &lt; AL$6), 0, 1)+IF(OR($F147 &gt;= AM$6, $G147 &lt; AL$6), 0, 2)+1)</f>
        <v/>
      </c>
      <c r="AM147" s="71" t="str">
        <f ca="1">INDEX({"","_","-","="},IF(OR($D147 &gt;= AN$6, $E147 &lt; AM$6), 0, 1)+IF(OR($F147 &gt;= AN$6, $G147 &lt; AM$6), 0, 2)+1)</f>
        <v/>
      </c>
      <c r="AN147" s="71" t="str">
        <f ca="1">INDEX({"","_","-","="},IF(OR($D147 &gt;= AO$6, $E147 &lt; AN$6), 0, 1)+IF(OR($F147 &gt;= AO$6, $G147 &lt; AN$6), 0, 2)+1)</f>
        <v/>
      </c>
      <c r="AO147" s="71" t="str">
        <f ca="1">INDEX({"","_","-","="},IF(OR($D147 &gt;= AP$6, $E147 &lt; AO$6), 0, 1)+IF(OR($F147 &gt;= AP$6, $G147 &lt; AO$6), 0, 2)+1)</f>
        <v/>
      </c>
      <c r="AP147" s="71" t="str">
        <f ca="1">INDEX({"","_","-","="},IF(OR($D147 &gt;= AQ$6, $E147 &lt; AP$6), 0, 1)+IF(OR($F147 &gt;= AQ$6, $G147 &lt; AP$6), 0, 2)+1)</f>
        <v/>
      </c>
      <c r="AQ147" s="71" t="str">
        <f ca="1">INDEX({"","_","-","="},IF(OR($D147 &gt;= AR$6, $E147 &lt; AQ$6), 0, 1)+IF(OR($F147 &gt;= AR$6, $G147 &lt; AQ$6), 0, 2)+1)</f>
        <v/>
      </c>
      <c r="AR147" s="71" t="str">
        <f ca="1">INDEX({"","_","-","="},IF(OR($D147 &gt;= AS$6, $E147 &lt; AR$6), 0, 1)+IF(OR($F147 &gt;= AS$6, $G147 &lt; AR$6), 0, 2)+1)</f>
        <v/>
      </c>
      <c r="AS147" s="71" t="str">
        <f ca="1">INDEX({"","_","-","="},IF(OR($D147 &gt;= AT$6, $E147 &lt; AS$6), 0, 1)+IF(OR($F147 &gt;= AT$6, $G147 &lt; AS$6), 0, 2)+1)</f>
        <v/>
      </c>
      <c r="AT147" s="71" t="str">
        <f ca="1">INDEX({"","_","-","="},IF(OR($D147 &gt;= AU$6, $E147 &lt; AT$6), 0, 1)+IF(OR($F147 &gt;= AU$6, $G147 &lt; AT$6), 0, 2)+1)</f>
        <v/>
      </c>
      <c r="AU147" s="71" t="str">
        <f ca="1">INDEX({"","_","-","="},IF(OR($D147 &gt;= AV$6, $E147 &lt; AU$6), 0, 1)+IF(OR($F147 &gt;= AV$6, $G147 &lt; AU$6), 0, 2)+1)</f>
        <v/>
      </c>
      <c r="AV147" s="71" t="str">
        <f ca="1">INDEX({"","_","-","="},IF(OR($D147 &gt;= AW$6, $E147 &lt; AV$6), 0, 1)+IF(OR($F147 &gt;= AW$6, $G147 &lt; AV$6), 0, 2)+1)</f>
        <v/>
      </c>
      <c r="AW147" s="71" t="str">
        <f ca="1">INDEX({"","_","-","="},IF(OR($D147 &gt;= AX$6, $E147 &lt; AW$6), 0, 1)+IF(OR($F147 &gt;= AX$6, $G147 &lt; AW$6), 0, 2)+1)</f>
        <v/>
      </c>
      <c r="AX147" s="71" t="str">
        <f ca="1">INDEX({"","_","-","="},IF(OR($D147 &gt;= AY$6, $E147 &lt; AX$6), 0, 1)+IF(OR($F147 &gt;= AY$6, $G147 &lt; AX$6), 0, 2)+1)</f>
        <v/>
      </c>
      <c r="AY147" s="71" t="str">
        <f ca="1">INDEX({"","_","-","="},IF(OR($D147 &gt;= AZ$6, $E147 &lt; AY$6), 0, 1)+IF(OR($F147 &gt;= AZ$6, $G147 &lt; AY$6), 0, 2)+1)</f>
        <v/>
      </c>
      <c r="AZ147" s="71" t="str">
        <f ca="1">INDEX({"","_","-","="},IF(OR($D147 &gt;= BA$6, $E147 &lt; AZ$6), 0, 1)+IF(OR($F147 &gt;= BA$6, $G147 &lt; AZ$6), 0, 2)+1)</f>
        <v/>
      </c>
      <c r="BA147" s="71" t="str">
        <f ca="1">INDEX({"","_","-","="},IF(OR($D147 &gt;= BB$6, $E147 &lt; BA$6), 0, 1)+IF(OR($F147 &gt;= BB$6, $G147 &lt; BA$6), 0, 2)+1)</f>
        <v/>
      </c>
      <c r="BB147" s="71" t="str">
        <f ca="1">INDEX({"","_","-","="},IF(OR($D147 &gt;= BC$6, $E147 &lt; BB$6), 0, 1)+IF(OR($F147 &gt;= BC$6, $G147 &lt; BB$6), 0, 2)+1)</f>
        <v/>
      </c>
      <c r="BC147" s="71" t="str">
        <f ca="1">INDEX({"","_","-","="},IF(OR($D147 &gt;= BD$6, $E147 &lt; BC$6), 0, 1)+IF(OR($F147 &gt;= BD$6, $G147 &lt; BC$6), 0, 2)+1)</f>
        <v/>
      </c>
      <c r="BD147" s="71" t="str">
        <f ca="1">INDEX({"","_","-","="},IF(OR($D147 &gt;= BE$6, $E147 &lt; BD$6), 0, 1)+IF(OR($F147 &gt;= BE$6, $G147 &lt; BD$6), 0, 2)+1)</f>
        <v/>
      </c>
      <c r="BE147" s="71" t="str">
        <f ca="1">INDEX({"","_","-","="},IF(OR($D147 &gt;= BF$6, $E147 &lt; BE$6), 0, 1)+IF(OR($F147 &gt;= BF$6, $G147 &lt; BE$6), 0, 2)+1)</f>
        <v/>
      </c>
      <c r="BF147" s="71" t="str">
        <f ca="1">INDEX({"","_","-","="},IF(OR($D147 &gt;= BG$6, $E147 &lt; BF$6), 0, 1)+IF(OR($F147 &gt;= BG$6, $G147 &lt; BF$6), 0, 2)+1)</f>
        <v/>
      </c>
      <c r="BG147" s="71" t="str">
        <f ca="1">INDEX({"","_","-","="},IF(OR($D147 &gt;= BH$6, $E147 &lt; BG$6), 0, 1)+IF(OR($F147 &gt;= BH$6, $G147 &lt; BG$6), 0, 2)+1)</f>
        <v/>
      </c>
      <c r="BH147" s="71" t="str">
        <f ca="1">INDEX({"","_","-","="},IF(OR($D147 &gt;= BI$6, $E147 &lt; BH$6), 0, 1)+IF(OR($F147 &gt;= BI$6, $G147 &lt; BH$6), 0, 2)+1)</f>
        <v/>
      </c>
      <c r="BI147" s="71" t="str">
        <f ca="1">INDEX({"","_","-","="},IF(OR($D147 &gt;= BJ$6, $E147 &lt; BI$6), 0, 1)+IF(OR($F147 &gt;= BJ$6, $G147 &lt; BI$6), 0, 2)+1)</f>
        <v/>
      </c>
      <c r="BJ147" s="71" t="str">
        <f ca="1">INDEX({"","_","-","="},IF(OR($D147 &gt;= BK$6, $E147 &lt; BJ$6), 0, 1)+IF(OR($F147 &gt;= BK$6, $G147 &lt; BJ$6), 0, 2)+1)</f>
        <v/>
      </c>
      <c r="BK147" s="71" t="str">
        <f ca="1">INDEX({"","_","-","="},IF(OR($D147 &gt;= BL$6, $E147 &lt; BK$6), 0, 1)+IF(OR($F147 &gt;= BL$6, $G147 &lt; BK$6), 0, 2)+1)</f>
        <v/>
      </c>
      <c r="BL147" s="71" t="str">
        <f ca="1">INDEX({"","_","-","="},IF(OR($D147 &gt;= BM$6, $E147 &lt; BL$6), 0, 1)+IF(OR($F147 &gt;= BM$6, $G147 &lt; BL$6), 0, 2)+1)</f>
        <v/>
      </c>
      <c r="BM147" s="71" t="str">
        <f ca="1">INDEX({"","_","-","="},IF(OR($D147 &gt;= BN$6, $E147 &lt; BM$6), 0, 1)+IF(OR($F147 &gt;= BN$6, $G147 &lt; BM$6), 0, 2)+1)</f>
        <v/>
      </c>
      <c r="BN147" s="71" t="str">
        <f ca="1">INDEX({"","_","-","="},IF(OR($D147 &gt;= BO$6, $E147 &lt; BN$6), 0, 1)+IF(OR($F147 &gt;= BO$6, $G147 &lt; BN$6), 0, 2)+1)</f>
        <v/>
      </c>
      <c r="BO147" s="71" t="str">
        <f ca="1">INDEX({"","_","-","="},IF(OR($D147 &gt;= BP$6, $E147 &lt; BO$6), 0, 1)+IF(OR($F147 &gt;= BP$6, $G147 &lt; BO$6), 0, 2)+1)</f>
        <v/>
      </c>
      <c r="BP147" s="71" t="str">
        <f ca="1">INDEX({"","_","-","="},IF(OR($D147 &gt;= BQ$6, $E147 &lt; BP$6), 0, 1)+IF(OR($F147 &gt;= BQ$6, $G147 &lt; BP$6), 0, 2)+1)</f>
        <v/>
      </c>
      <c r="BQ147" s="71" t="str">
        <f ca="1">INDEX({"","_","-","="},IF(OR($D147 &gt;= BR$6, $E147 &lt; BQ$6), 0, 1)+IF(OR($F147 &gt;= BR$6, $G147 &lt; BQ$6), 0, 2)+1)</f>
        <v/>
      </c>
      <c r="BR147" s="71" t="str">
        <f ca="1">INDEX({"","_","-","="},IF(OR($D147 &gt;= BS$6, $E147 &lt; BR$6), 0, 1)+IF(OR($F147 &gt;= BS$6, $G147 &lt; BR$6), 0, 2)+1)</f>
        <v/>
      </c>
      <c r="BS147" s="71" t="str">
        <f ca="1">INDEX({"","_","-","="},IF(OR($D147 &gt;= BT$6, $E147 &lt; BS$6), 0, 1)+IF(OR($F147 &gt;= BT$6, $G147 &lt; BS$6), 0, 2)+1)</f>
        <v/>
      </c>
      <c r="BT147" s="71" t="str">
        <f ca="1">INDEX({"","_","-","="},IF(OR($D147 &gt;= BU$6, $E147 &lt; BT$6), 0, 1)+IF(OR($F147 &gt;= BU$6, $G147 &lt; BT$6), 0, 2)+1)</f>
        <v/>
      </c>
      <c r="BU147" s="71" t="str">
        <f ca="1">INDEX({"","_","-","="},IF(OR($D147 &gt;= BV$6, $E147 &lt; BU$6), 0, 1)+IF(OR($F147 &gt;= BV$6, $G147 &lt; BU$6), 0, 2)+1)</f>
        <v/>
      </c>
      <c r="BV147" s="71" t="str">
        <f ca="1">INDEX({"","_","-","="},IF(OR($D147 &gt;= BW$6, $E147 &lt; BV$6), 0, 1)+IF(OR($F147 &gt;= BW$6, $G147 &lt; BV$6), 0, 2)+1)</f>
        <v/>
      </c>
      <c r="BW147" s="71" t="str">
        <f ca="1">INDEX({"","_","-","="},IF(OR($D147 &gt;= BX$6, $E147 &lt; BW$6), 0, 1)+IF(OR($F147 &gt;= BX$6, $G147 &lt; BW$6), 0, 2)+1)</f>
        <v/>
      </c>
      <c r="BX147" s="71" t="str">
        <f ca="1">INDEX({"","_","-","="},IF(OR($D147 &gt;= BY$6, $E147 &lt; BX$6), 0, 1)+IF(OR($F147 &gt;= BY$6, $G147 &lt; BX$6), 0, 2)+1)</f>
        <v/>
      </c>
      <c r="BY147" s="71" t="str">
        <f ca="1">INDEX({"","_","-","="},IF(OR($D147 &gt;= BZ$6, $E147 &lt; BY$6), 0, 1)+IF(OR($F147 &gt;= BZ$6, $G147 &lt; BY$6), 0, 2)+1)</f>
        <v/>
      </c>
      <c r="BZ147" s="71" t="str">
        <f ca="1">INDEX({"","_","-","="},IF(OR($D147 &gt;= CA$6, $E147 &lt; BZ$6), 0, 1)+IF(OR($F147 &gt;= CA$6, $G147 &lt; BZ$6), 0, 2)+1)</f>
        <v/>
      </c>
      <c r="CA147" s="71" t="str">
        <f ca="1">INDEX({"","_","-","="},IF(OR($D147 &gt;= CB$6, $E147 &lt; CA$6), 0, 1)+IF(OR($F147 &gt;= CB$6, $G147 &lt; CA$6), 0, 2)+1)</f>
        <v/>
      </c>
      <c r="CB147" s="71" t="str">
        <f ca="1">INDEX({"","_","-","="},IF(OR($D147 &gt;= CC$6, $E147 &lt; CB$6), 0, 1)+IF(OR($F147 &gt;= CC$6, $G147 &lt; CB$6), 0, 2)+1)</f>
        <v/>
      </c>
      <c r="CC147" s="71" t="str">
        <f ca="1">INDEX({"","_","-","="},IF(OR($D147 &gt;= CD$6, $E147 &lt; CC$6), 0, 1)+IF(OR($F147 &gt;= CD$6, $G147 &lt; CC$6), 0, 2)+1)</f>
        <v/>
      </c>
      <c r="CD147" s="71" t="str">
        <f ca="1">INDEX({"","_","-","="},IF(OR($D147 &gt;= CE$6, $E147 &lt; CD$6), 0, 1)+IF(OR($F147 &gt;= CE$6, $G147 &lt; CD$6), 0, 2)+1)</f>
        <v/>
      </c>
    </row>
    <row r="148" spans="1:82">
      <c r="A148" s="8" t="str">
        <f ca="1">IF('临-进度'!N143,'临-进度'!$A143,"")</f>
        <v/>
      </c>
      <c r="B148" s="8" t="str">
        <f ca="1">IF('临-进度'!N143,'临-进度'!$B143,"")</f>
        <v/>
      </c>
      <c r="C148" s="8" t="str">
        <f ca="1">IF('临-进度'!N143,'临-进度'!$F143,"")</f>
        <v/>
      </c>
      <c r="D148" s="42" t="str">
        <f ca="1">IF('临-进度'!$N143,'临-进度'!$J143,"")</f>
        <v/>
      </c>
      <c r="E148" s="42" t="str">
        <f ca="1">IF('临-进度'!$N143,'临-进度'!$AF143,"")</f>
        <v/>
      </c>
      <c r="F148" s="42" t="str">
        <f ca="1">IF('临-进度'!$N143,'临-进度'!$K143,"")</f>
        <v/>
      </c>
      <c r="G148" s="76" t="str">
        <f ca="1">IF('临-进度'!$N143,'临-进度'!$AG143,"")</f>
        <v/>
      </c>
      <c r="H148" s="71" t="str">
        <f ca="1">INDEX({"","_","-","="},IF(OR($D148 &gt;= I$6, $E148 &lt; H$6), 0, 1)+IF(OR($F148 &gt;= I$6, $G148 &lt; H$6), 0, 2)+1)</f>
        <v/>
      </c>
      <c r="I148" s="71" t="str">
        <f ca="1">INDEX({"","_","-","="},IF(OR($D148 &gt;= J$6, $E148 &lt; I$6), 0, 1)+IF(OR($F148 &gt;= J$6, $G148 &lt; I$6), 0, 2)+1)</f>
        <v/>
      </c>
      <c r="J148" s="71" t="str">
        <f ca="1">INDEX({"","_","-","="},IF(OR($D148 &gt;= K$6, $E148 &lt; J$6), 0, 1)+IF(OR($F148 &gt;= K$6, $G148 &lt; J$6), 0, 2)+1)</f>
        <v/>
      </c>
      <c r="K148" s="71" t="str">
        <f ca="1">INDEX({"","_","-","="},IF(OR($D148 &gt;= L$6, $E148 &lt; K$6), 0, 1)+IF(OR($F148 &gt;= L$6, $G148 &lt; K$6), 0, 2)+1)</f>
        <v/>
      </c>
      <c r="L148" s="71" t="str">
        <f ca="1">INDEX({"","_","-","="},IF(OR($D148 &gt;= M$6, $E148 &lt; L$6), 0, 1)+IF(OR($F148 &gt;= M$6, $G148 &lt; L$6), 0, 2)+1)</f>
        <v/>
      </c>
      <c r="M148" s="71" t="str">
        <f ca="1">INDEX({"","_","-","="},IF(OR($D148 &gt;= N$6, $E148 &lt; M$6), 0, 1)+IF(OR($F148 &gt;= N$6, $G148 &lt; M$6), 0, 2)+1)</f>
        <v/>
      </c>
      <c r="N148" s="71" t="str">
        <f ca="1">INDEX({"","_","-","="},IF(OR($D148 &gt;= O$6, $E148 &lt; N$6), 0, 1)+IF(OR($F148 &gt;= O$6, $G148 &lt; N$6), 0, 2)+1)</f>
        <v/>
      </c>
      <c r="O148" s="71" t="str">
        <f ca="1">INDEX({"","_","-","="},IF(OR($D148 &gt;= P$6, $E148 &lt; O$6), 0, 1)+IF(OR($F148 &gt;= P$6, $G148 &lt; O$6), 0, 2)+1)</f>
        <v/>
      </c>
      <c r="P148" s="71" t="str">
        <f ca="1">INDEX({"","_","-","="},IF(OR($D148 &gt;= Q$6, $E148 &lt; P$6), 0, 1)+IF(OR($F148 &gt;= Q$6, $G148 &lt; P$6), 0, 2)+1)</f>
        <v/>
      </c>
      <c r="Q148" s="71" t="str">
        <f ca="1">INDEX({"","_","-","="},IF(OR($D148 &gt;= R$6, $E148 &lt; Q$6), 0, 1)+IF(OR($F148 &gt;= R$6, $G148 &lt; Q$6), 0, 2)+1)</f>
        <v/>
      </c>
      <c r="R148" s="71" t="str">
        <f ca="1">INDEX({"","_","-","="},IF(OR($D148 &gt;= S$6, $E148 &lt; R$6), 0, 1)+IF(OR($F148 &gt;= S$6, $G148 &lt; R$6), 0, 2)+1)</f>
        <v/>
      </c>
      <c r="S148" s="71" t="str">
        <f ca="1">INDEX({"","_","-","="},IF(OR($D148 &gt;= T$6, $E148 &lt; S$6), 0, 1)+IF(OR($F148 &gt;= T$6, $G148 &lt; S$6), 0, 2)+1)</f>
        <v/>
      </c>
      <c r="T148" s="71" t="str">
        <f ca="1">INDEX({"","_","-","="},IF(OR($D148 &gt;= U$6, $E148 &lt; T$6), 0, 1)+IF(OR($F148 &gt;= U$6, $G148 &lt; T$6), 0, 2)+1)</f>
        <v/>
      </c>
      <c r="U148" s="71" t="str">
        <f ca="1">INDEX({"","_","-","="},IF(OR($D148 &gt;= V$6, $E148 &lt; U$6), 0, 1)+IF(OR($F148 &gt;= V$6, $G148 &lt; U$6), 0, 2)+1)</f>
        <v/>
      </c>
      <c r="V148" s="71" t="str">
        <f ca="1">INDEX({"","_","-","="},IF(OR($D148 &gt;= W$6, $E148 &lt; V$6), 0, 1)+IF(OR($F148 &gt;= W$6, $G148 &lt; V$6), 0, 2)+1)</f>
        <v/>
      </c>
      <c r="W148" s="71" t="str">
        <f ca="1">INDEX({"","_","-","="},IF(OR($D148 &gt;= X$6, $E148 &lt; W$6), 0, 1)+IF(OR($F148 &gt;= X$6, $G148 &lt; W$6), 0, 2)+1)</f>
        <v/>
      </c>
      <c r="X148" s="71" t="str">
        <f ca="1">INDEX({"","_","-","="},IF(OR($D148 &gt;= Y$6, $E148 &lt; X$6), 0, 1)+IF(OR($F148 &gt;= Y$6, $G148 &lt; X$6), 0, 2)+1)</f>
        <v/>
      </c>
      <c r="Y148" s="71" t="str">
        <f ca="1">INDEX({"","_","-","="},IF(OR($D148 &gt;= Z$6, $E148 &lt; Y$6), 0, 1)+IF(OR($F148 &gt;= Z$6, $G148 &lt; Y$6), 0, 2)+1)</f>
        <v/>
      </c>
      <c r="Z148" s="71" t="str">
        <f ca="1">INDEX({"","_","-","="},IF(OR($D148 &gt;= AA$6, $E148 &lt; Z$6), 0, 1)+IF(OR($F148 &gt;= AA$6, $G148 &lt; Z$6), 0, 2)+1)</f>
        <v/>
      </c>
      <c r="AA148" s="71" t="str">
        <f ca="1">INDEX({"","_","-","="},IF(OR($D148 &gt;= AB$6, $E148 &lt; AA$6), 0, 1)+IF(OR($F148 &gt;= AB$6, $G148 &lt; AA$6), 0, 2)+1)</f>
        <v/>
      </c>
      <c r="AB148" s="71" t="str">
        <f ca="1">INDEX({"","_","-","="},IF(OR($D148 &gt;= AC$6, $E148 &lt; AB$6), 0, 1)+IF(OR($F148 &gt;= AC$6, $G148 &lt; AB$6), 0, 2)+1)</f>
        <v/>
      </c>
      <c r="AC148" s="71" t="str">
        <f ca="1">INDEX({"","_","-","="},IF(OR($D148 &gt;= AD$6, $E148 &lt; AC$6), 0, 1)+IF(OR($F148 &gt;= AD$6, $G148 &lt; AC$6), 0, 2)+1)</f>
        <v/>
      </c>
      <c r="AD148" s="71" t="str">
        <f ca="1">INDEX({"","_","-","="},IF(OR($D148 &gt;= AE$6, $E148 &lt; AD$6), 0, 1)+IF(OR($F148 &gt;= AE$6, $G148 &lt; AD$6), 0, 2)+1)</f>
        <v/>
      </c>
      <c r="AE148" s="71" t="str">
        <f ca="1">INDEX({"","_","-","="},IF(OR($D148 &gt;= AF$6, $E148 &lt; AE$6), 0, 1)+IF(OR($F148 &gt;= AF$6, $G148 &lt; AE$6), 0, 2)+1)</f>
        <v/>
      </c>
      <c r="AF148" s="71" t="str">
        <f ca="1">INDEX({"","_","-","="},IF(OR($D148 &gt;= AG$6, $E148 &lt; AF$6), 0, 1)+IF(OR($F148 &gt;= AG$6, $G148 &lt; AF$6), 0, 2)+1)</f>
        <v/>
      </c>
      <c r="AG148" s="71" t="str">
        <f ca="1">INDEX({"","_","-","="},IF(OR($D148 &gt;= AH$6, $E148 &lt; AG$6), 0, 1)+IF(OR($F148 &gt;= AH$6, $G148 &lt; AG$6), 0, 2)+1)</f>
        <v/>
      </c>
      <c r="AH148" s="71" t="str">
        <f ca="1">INDEX({"","_","-","="},IF(OR($D148 &gt;= AI$6, $E148 &lt; AH$6), 0, 1)+IF(OR($F148 &gt;= AI$6, $G148 &lt; AH$6), 0, 2)+1)</f>
        <v/>
      </c>
      <c r="AI148" s="71" t="str">
        <f ca="1">INDEX({"","_","-","="},IF(OR($D148 &gt;= AJ$6, $E148 &lt; AI$6), 0, 1)+IF(OR($F148 &gt;= AJ$6, $G148 &lt; AI$6), 0, 2)+1)</f>
        <v/>
      </c>
      <c r="AJ148" s="71" t="str">
        <f ca="1">INDEX({"","_","-","="},IF(OR($D148 &gt;= AK$6, $E148 &lt; AJ$6), 0, 1)+IF(OR($F148 &gt;= AK$6, $G148 &lt; AJ$6), 0, 2)+1)</f>
        <v/>
      </c>
      <c r="AK148" s="71" t="str">
        <f ca="1">INDEX({"","_","-","="},IF(OR($D148 &gt;= AL$6, $E148 &lt; AK$6), 0, 1)+IF(OR($F148 &gt;= AL$6, $G148 &lt; AK$6), 0, 2)+1)</f>
        <v/>
      </c>
      <c r="AL148" s="71" t="str">
        <f ca="1">INDEX({"","_","-","="},IF(OR($D148 &gt;= AM$6, $E148 &lt; AL$6), 0, 1)+IF(OR($F148 &gt;= AM$6, $G148 &lt; AL$6), 0, 2)+1)</f>
        <v/>
      </c>
      <c r="AM148" s="71" t="str">
        <f ca="1">INDEX({"","_","-","="},IF(OR($D148 &gt;= AN$6, $E148 &lt; AM$6), 0, 1)+IF(OR($F148 &gt;= AN$6, $G148 &lt; AM$6), 0, 2)+1)</f>
        <v/>
      </c>
      <c r="AN148" s="71" t="str">
        <f ca="1">INDEX({"","_","-","="},IF(OR($D148 &gt;= AO$6, $E148 &lt; AN$6), 0, 1)+IF(OR($F148 &gt;= AO$6, $G148 &lt; AN$6), 0, 2)+1)</f>
        <v/>
      </c>
      <c r="AO148" s="71" t="str">
        <f ca="1">INDEX({"","_","-","="},IF(OR($D148 &gt;= AP$6, $E148 &lt; AO$6), 0, 1)+IF(OR($F148 &gt;= AP$6, $G148 &lt; AO$6), 0, 2)+1)</f>
        <v/>
      </c>
      <c r="AP148" s="71" t="str">
        <f ca="1">INDEX({"","_","-","="},IF(OR($D148 &gt;= AQ$6, $E148 &lt; AP$6), 0, 1)+IF(OR($F148 &gt;= AQ$6, $G148 &lt; AP$6), 0, 2)+1)</f>
        <v/>
      </c>
      <c r="AQ148" s="71" t="str">
        <f ca="1">INDEX({"","_","-","="},IF(OR($D148 &gt;= AR$6, $E148 &lt; AQ$6), 0, 1)+IF(OR($F148 &gt;= AR$6, $G148 &lt; AQ$6), 0, 2)+1)</f>
        <v/>
      </c>
      <c r="AR148" s="71" t="str">
        <f ca="1">INDEX({"","_","-","="},IF(OR($D148 &gt;= AS$6, $E148 &lt; AR$6), 0, 1)+IF(OR($F148 &gt;= AS$6, $G148 &lt; AR$6), 0, 2)+1)</f>
        <v/>
      </c>
      <c r="AS148" s="71" t="str">
        <f ca="1">INDEX({"","_","-","="},IF(OR($D148 &gt;= AT$6, $E148 &lt; AS$6), 0, 1)+IF(OR($F148 &gt;= AT$6, $G148 &lt; AS$6), 0, 2)+1)</f>
        <v/>
      </c>
      <c r="AT148" s="71" t="str">
        <f ca="1">INDEX({"","_","-","="},IF(OR($D148 &gt;= AU$6, $E148 &lt; AT$6), 0, 1)+IF(OR($F148 &gt;= AU$6, $G148 &lt; AT$6), 0, 2)+1)</f>
        <v/>
      </c>
      <c r="AU148" s="71" t="str">
        <f ca="1">INDEX({"","_","-","="},IF(OR($D148 &gt;= AV$6, $E148 &lt; AU$6), 0, 1)+IF(OR($F148 &gt;= AV$6, $G148 &lt; AU$6), 0, 2)+1)</f>
        <v/>
      </c>
      <c r="AV148" s="71" t="str">
        <f ca="1">INDEX({"","_","-","="},IF(OR($D148 &gt;= AW$6, $E148 &lt; AV$6), 0, 1)+IF(OR($F148 &gt;= AW$6, $G148 &lt; AV$6), 0, 2)+1)</f>
        <v/>
      </c>
      <c r="AW148" s="71" t="str">
        <f ca="1">INDEX({"","_","-","="},IF(OR($D148 &gt;= AX$6, $E148 &lt; AW$6), 0, 1)+IF(OR($F148 &gt;= AX$6, $G148 &lt; AW$6), 0, 2)+1)</f>
        <v/>
      </c>
      <c r="AX148" s="71" t="str">
        <f ca="1">INDEX({"","_","-","="},IF(OR($D148 &gt;= AY$6, $E148 &lt; AX$6), 0, 1)+IF(OR($F148 &gt;= AY$6, $G148 &lt; AX$6), 0, 2)+1)</f>
        <v/>
      </c>
      <c r="AY148" s="71" t="str">
        <f ca="1">INDEX({"","_","-","="},IF(OR($D148 &gt;= AZ$6, $E148 &lt; AY$6), 0, 1)+IF(OR($F148 &gt;= AZ$6, $G148 &lt; AY$6), 0, 2)+1)</f>
        <v/>
      </c>
      <c r="AZ148" s="71" t="str">
        <f ca="1">INDEX({"","_","-","="},IF(OR($D148 &gt;= BA$6, $E148 &lt; AZ$6), 0, 1)+IF(OR($F148 &gt;= BA$6, $G148 &lt; AZ$6), 0, 2)+1)</f>
        <v/>
      </c>
      <c r="BA148" s="71" t="str">
        <f ca="1">INDEX({"","_","-","="},IF(OR($D148 &gt;= BB$6, $E148 &lt; BA$6), 0, 1)+IF(OR($F148 &gt;= BB$6, $G148 &lt; BA$6), 0, 2)+1)</f>
        <v/>
      </c>
      <c r="BB148" s="71" t="str">
        <f ca="1">INDEX({"","_","-","="},IF(OR($D148 &gt;= BC$6, $E148 &lt; BB$6), 0, 1)+IF(OR($F148 &gt;= BC$6, $G148 &lt; BB$6), 0, 2)+1)</f>
        <v/>
      </c>
      <c r="BC148" s="71" t="str">
        <f ca="1">INDEX({"","_","-","="},IF(OR($D148 &gt;= BD$6, $E148 &lt; BC$6), 0, 1)+IF(OR($F148 &gt;= BD$6, $G148 &lt; BC$6), 0, 2)+1)</f>
        <v/>
      </c>
      <c r="BD148" s="71" t="str">
        <f ca="1">INDEX({"","_","-","="},IF(OR($D148 &gt;= BE$6, $E148 &lt; BD$6), 0, 1)+IF(OR($F148 &gt;= BE$6, $G148 &lt; BD$6), 0, 2)+1)</f>
        <v/>
      </c>
      <c r="BE148" s="71" t="str">
        <f ca="1">INDEX({"","_","-","="},IF(OR($D148 &gt;= BF$6, $E148 &lt; BE$6), 0, 1)+IF(OR($F148 &gt;= BF$6, $G148 &lt; BE$6), 0, 2)+1)</f>
        <v/>
      </c>
      <c r="BF148" s="71" t="str">
        <f ca="1">INDEX({"","_","-","="},IF(OR($D148 &gt;= BG$6, $E148 &lt; BF$6), 0, 1)+IF(OR($F148 &gt;= BG$6, $G148 &lt; BF$6), 0, 2)+1)</f>
        <v/>
      </c>
      <c r="BG148" s="71" t="str">
        <f ca="1">INDEX({"","_","-","="},IF(OR($D148 &gt;= BH$6, $E148 &lt; BG$6), 0, 1)+IF(OR($F148 &gt;= BH$6, $G148 &lt; BG$6), 0, 2)+1)</f>
        <v/>
      </c>
      <c r="BH148" s="71" t="str">
        <f ca="1">INDEX({"","_","-","="},IF(OR($D148 &gt;= BI$6, $E148 &lt; BH$6), 0, 1)+IF(OR($F148 &gt;= BI$6, $G148 &lt; BH$6), 0, 2)+1)</f>
        <v/>
      </c>
      <c r="BI148" s="71" t="str">
        <f ca="1">INDEX({"","_","-","="},IF(OR($D148 &gt;= BJ$6, $E148 &lt; BI$6), 0, 1)+IF(OR($F148 &gt;= BJ$6, $G148 &lt; BI$6), 0, 2)+1)</f>
        <v/>
      </c>
      <c r="BJ148" s="71" t="str">
        <f ca="1">INDEX({"","_","-","="},IF(OR($D148 &gt;= BK$6, $E148 &lt; BJ$6), 0, 1)+IF(OR($F148 &gt;= BK$6, $G148 &lt; BJ$6), 0, 2)+1)</f>
        <v/>
      </c>
      <c r="BK148" s="71" t="str">
        <f ca="1">INDEX({"","_","-","="},IF(OR($D148 &gt;= BL$6, $E148 &lt; BK$6), 0, 1)+IF(OR($F148 &gt;= BL$6, $G148 &lt; BK$6), 0, 2)+1)</f>
        <v/>
      </c>
      <c r="BL148" s="71" t="str">
        <f ca="1">INDEX({"","_","-","="},IF(OR($D148 &gt;= BM$6, $E148 &lt; BL$6), 0, 1)+IF(OR($F148 &gt;= BM$6, $G148 &lt; BL$6), 0, 2)+1)</f>
        <v/>
      </c>
      <c r="BM148" s="71" t="str">
        <f ca="1">INDEX({"","_","-","="},IF(OR($D148 &gt;= BN$6, $E148 &lt; BM$6), 0, 1)+IF(OR($F148 &gt;= BN$6, $G148 &lt; BM$6), 0, 2)+1)</f>
        <v/>
      </c>
      <c r="BN148" s="71" t="str">
        <f ca="1">INDEX({"","_","-","="},IF(OR($D148 &gt;= BO$6, $E148 &lt; BN$6), 0, 1)+IF(OR($F148 &gt;= BO$6, $G148 &lt; BN$6), 0, 2)+1)</f>
        <v/>
      </c>
      <c r="BO148" s="71" t="str">
        <f ca="1">INDEX({"","_","-","="},IF(OR($D148 &gt;= BP$6, $E148 &lt; BO$6), 0, 1)+IF(OR($F148 &gt;= BP$6, $G148 &lt; BO$6), 0, 2)+1)</f>
        <v/>
      </c>
      <c r="BP148" s="71" t="str">
        <f ca="1">INDEX({"","_","-","="},IF(OR($D148 &gt;= BQ$6, $E148 &lt; BP$6), 0, 1)+IF(OR($F148 &gt;= BQ$6, $G148 &lt; BP$6), 0, 2)+1)</f>
        <v/>
      </c>
      <c r="BQ148" s="71" t="str">
        <f ca="1">INDEX({"","_","-","="},IF(OR($D148 &gt;= BR$6, $E148 &lt; BQ$6), 0, 1)+IF(OR($F148 &gt;= BR$6, $G148 &lt; BQ$6), 0, 2)+1)</f>
        <v/>
      </c>
      <c r="BR148" s="71" t="str">
        <f ca="1">INDEX({"","_","-","="},IF(OR($D148 &gt;= BS$6, $E148 &lt; BR$6), 0, 1)+IF(OR($F148 &gt;= BS$6, $G148 &lt; BR$6), 0, 2)+1)</f>
        <v/>
      </c>
      <c r="BS148" s="71" t="str">
        <f ca="1">INDEX({"","_","-","="},IF(OR($D148 &gt;= BT$6, $E148 &lt; BS$6), 0, 1)+IF(OR($F148 &gt;= BT$6, $G148 &lt; BS$6), 0, 2)+1)</f>
        <v/>
      </c>
      <c r="BT148" s="71" t="str">
        <f ca="1">INDEX({"","_","-","="},IF(OR($D148 &gt;= BU$6, $E148 &lt; BT$6), 0, 1)+IF(OR($F148 &gt;= BU$6, $G148 &lt; BT$6), 0, 2)+1)</f>
        <v/>
      </c>
      <c r="BU148" s="71" t="str">
        <f ca="1">INDEX({"","_","-","="},IF(OR($D148 &gt;= BV$6, $E148 &lt; BU$6), 0, 1)+IF(OR($F148 &gt;= BV$6, $G148 &lt; BU$6), 0, 2)+1)</f>
        <v/>
      </c>
      <c r="BV148" s="71" t="str">
        <f ca="1">INDEX({"","_","-","="},IF(OR($D148 &gt;= BW$6, $E148 &lt; BV$6), 0, 1)+IF(OR($F148 &gt;= BW$6, $G148 &lt; BV$6), 0, 2)+1)</f>
        <v/>
      </c>
      <c r="BW148" s="71" t="str">
        <f ca="1">INDEX({"","_","-","="},IF(OR($D148 &gt;= BX$6, $E148 &lt; BW$6), 0, 1)+IF(OR($F148 &gt;= BX$6, $G148 &lt; BW$6), 0, 2)+1)</f>
        <v/>
      </c>
      <c r="BX148" s="71" t="str">
        <f ca="1">INDEX({"","_","-","="},IF(OR($D148 &gt;= BY$6, $E148 &lt; BX$6), 0, 1)+IF(OR($F148 &gt;= BY$6, $G148 &lt; BX$6), 0, 2)+1)</f>
        <v/>
      </c>
      <c r="BY148" s="71" t="str">
        <f ca="1">INDEX({"","_","-","="},IF(OR($D148 &gt;= BZ$6, $E148 &lt; BY$6), 0, 1)+IF(OR($F148 &gt;= BZ$6, $G148 &lt; BY$6), 0, 2)+1)</f>
        <v/>
      </c>
      <c r="BZ148" s="71" t="str">
        <f ca="1">INDEX({"","_","-","="},IF(OR($D148 &gt;= CA$6, $E148 &lt; BZ$6), 0, 1)+IF(OR($F148 &gt;= CA$6, $G148 &lt; BZ$6), 0, 2)+1)</f>
        <v/>
      </c>
      <c r="CA148" s="71" t="str">
        <f ca="1">INDEX({"","_","-","="},IF(OR($D148 &gt;= CB$6, $E148 &lt; CA$6), 0, 1)+IF(OR($F148 &gt;= CB$6, $G148 &lt; CA$6), 0, 2)+1)</f>
        <v/>
      </c>
      <c r="CB148" s="71" t="str">
        <f ca="1">INDEX({"","_","-","="},IF(OR($D148 &gt;= CC$6, $E148 &lt; CB$6), 0, 1)+IF(OR($F148 &gt;= CC$6, $G148 &lt; CB$6), 0, 2)+1)</f>
        <v/>
      </c>
      <c r="CC148" s="71" t="str">
        <f ca="1">INDEX({"","_","-","="},IF(OR($D148 &gt;= CD$6, $E148 &lt; CC$6), 0, 1)+IF(OR($F148 &gt;= CD$6, $G148 &lt; CC$6), 0, 2)+1)</f>
        <v/>
      </c>
      <c r="CD148" s="71" t="str">
        <f ca="1">INDEX({"","_","-","="},IF(OR($D148 &gt;= CE$6, $E148 &lt; CD$6), 0, 1)+IF(OR($F148 &gt;= CE$6, $G148 &lt; CD$6), 0, 2)+1)</f>
        <v/>
      </c>
    </row>
    <row r="149" spans="1:82">
      <c r="A149" s="8" t="str">
        <f ca="1">IF('临-进度'!N144,'临-进度'!$A144,"")</f>
        <v/>
      </c>
      <c r="B149" s="8" t="str">
        <f ca="1">IF('临-进度'!N144,'临-进度'!$B144,"")</f>
        <v/>
      </c>
      <c r="C149" s="8" t="str">
        <f ca="1">IF('临-进度'!N144,'临-进度'!$F144,"")</f>
        <v/>
      </c>
      <c r="D149" s="42" t="str">
        <f ca="1">IF('临-进度'!$N144,'临-进度'!$J144,"")</f>
        <v/>
      </c>
      <c r="E149" s="42" t="str">
        <f ca="1">IF('临-进度'!$N144,'临-进度'!$AF144,"")</f>
        <v/>
      </c>
      <c r="F149" s="42" t="str">
        <f ca="1">IF('临-进度'!$N144,'临-进度'!$K144,"")</f>
        <v/>
      </c>
      <c r="G149" s="76" t="str">
        <f ca="1">IF('临-进度'!$N144,'临-进度'!$AG144,"")</f>
        <v/>
      </c>
      <c r="H149" s="71" t="str">
        <f ca="1">INDEX({"","_","-","="},IF(OR($D149 &gt;= I$6, $E149 &lt; H$6), 0, 1)+IF(OR($F149 &gt;= I$6, $G149 &lt; H$6), 0, 2)+1)</f>
        <v/>
      </c>
      <c r="I149" s="71" t="str">
        <f ca="1">INDEX({"","_","-","="},IF(OR($D149 &gt;= J$6, $E149 &lt; I$6), 0, 1)+IF(OR($F149 &gt;= J$6, $G149 &lt; I$6), 0, 2)+1)</f>
        <v/>
      </c>
      <c r="J149" s="71" t="str">
        <f ca="1">INDEX({"","_","-","="},IF(OR($D149 &gt;= K$6, $E149 &lt; J$6), 0, 1)+IF(OR($F149 &gt;= K$6, $G149 &lt; J$6), 0, 2)+1)</f>
        <v/>
      </c>
      <c r="K149" s="71" t="str">
        <f ca="1">INDEX({"","_","-","="},IF(OR($D149 &gt;= L$6, $E149 &lt; K$6), 0, 1)+IF(OR($F149 &gt;= L$6, $G149 &lt; K$6), 0, 2)+1)</f>
        <v/>
      </c>
      <c r="L149" s="71" t="str">
        <f ca="1">INDEX({"","_","-","="},IF(OR($D149 &gt;= M$6, $E149 &lt; L$6), 0, 1)+IF(OR($F149 &gt;= M$6, $G149 &lt; L$6), 0, 2)+1)</f>
        <v/>
      </c>
      <c r="M149" s="71" t="str">
        <f ca="1">INDEX({"","_","-","="},IF(OR($D149 &gt;= N$6, $E149 &lt; M$6), 0, 1)+IF(OR($F149 &gt;= N$6, $G149 &lt; M$6), 0, 2)+1)</f>
        <v/>
      </c>
      <c r="N149" s="71" t="str">
        <f ca="1">INDEX({"","_","-","="},IF(OR($D149 &gt;= O$6, $E149 &lt; N$6), 0, 1)+IF(OR($F149 &gt;= O$6, $G149 &lt; N$6), 0, 2)+1)</f>
        <v/>
      </c>
      <c r="O149" s="71" t="str">
        <f ca="1">INDEX({"","_","-","="},IF(OR($D149 &gt;= P$6, $E149 &lt; O$6), 0, 1)+IF(OR($F149 &gt;= P$6, $G149 &lt; O$6), 0, 2)+1)</f>
        <v/>
      </c>
      <c r="P149" s="71" t="str">
        <f ca="1">INDEX({"","_","-","="},IF(OR($D149 &gt;= Q$6, $E149 &lt; P$6), 0, 1)+IF(OR($F149 &gt;= Q$6, $G149 &lt; P$6), 0, 2)+1)</f>
        <v/>
      </c>
      <c r="Q149" s="71" t="str">
        <f ca="1">INDEX({"","_","-","="},IF(OR($D149 &gt;= R$6, $E149 &lt; Q$6), 0, 1)+IF(OR($F149 &gt;= R$6, $G149 &lt; Q$6), 0, 2)+1)</f>
        <v/>
      </c>
      <c r="R149" s="71" t="str">
        <f ca="1">INDEX({"","_","-","="},IF(OR($D149 &gt;= S$6, $E149 &lt; R$6), 0, 1)+IF(OR($F149 &gt;= S$6, $G149 &lt; R$6), 0, 2)+1)</f>
        <v/>
      </c>
      <c r="S149" s="71" t="str">
        <f ca="1">INDEX({"","_","-","="},IF(OR($D149 &gt;= T$6, $E149 &lt; S$6), 0, 1)+IF(OR($F149 &gt;= T$6, $G149 &lt; S$6), 0, 2)+1)</f>
        <v/>
      </c>
      <c r="T149" s="71" t="str">
        <f ca="1">INDEX({"","_","-","="},IF(OR($D149 &gt;= U$6, $E149 &lt; T$6), 0, 1)+IF(OR($F149 &gt;= U$6, $G149 &lt; T$6), 0, 2)+1)</f>
        <v/>
      </c>
      <c r="U149" s="71" t="str">
        <f ca="1">INDEX({"","_","-","="},IF(OR($D149 &gt;= V$6, $E149 &lt; U$6), 0, 1)+IF(OR($F149 &gt;= V$6, $G149 &lt; U$6), 0, 2)+1)</f>
        <v/>
      </c>
      <c r="V149" s="71" t="str">
        <f ca="1">INDEX({"","_","-","="},IF(OR($D149 &gt;= W$6, $E149 &lt; V$6), 0, 1)+IF(OR($F149 &gt;= W$6, $G149 &lt; V$6), 0, 2)+1)</f>
        <v/>
      </c>
      <c r="W149" s="71" t="str">
        <f ca="1">INDEX({"","_","-","="},IF(OR($D149 &gt;= X$6, $E149 &lt; W$6), 0, 1)+IF(OR($F149 &gt;= X$6, $G149 &lt; W$6), 0, 2)+1)</f>
        <v/>
      </c>
      <c r="X149" s="71" t="str">
        <f ca="1">INDEX({"","_","-","="},IF(OR($D149 &gt;= Y$6, $E149 &lt; X$6), 0, 1)+IF(OR($F149 &gt;= Y$6, $G149 &lt; X$6), 0, 2)+1)</f>
        <v/>
      </c>
      <c r="Y149" s="71" t="str">
        <f ca="1">INDEX({"","_","-","="},IF(OR($D149 &gt;= Z$6, $E149 &lt; Y$6), 0, 1)+IF(OR($F149 &gt;= Z$6, $G149 &lt; Y$6), 0, 2)+1)</f>
        <v/>
      </c>
      <c r="Z149" s="71" t="str">
        <f ca="1">INDEX({"","_","-","="},IF(OR($D149 &gt;= AA$6, $E149 &lt; Z$6), 0, 1)+IF(OR($F149 &gt;= AA$6, $G149 &lt; Z$6), 0, 2)+1)</f>
        <v/>
      </c>
      <c r="AA149" s="71" t="str">
        <f ca="1">INDEX({"","_","-","="},IF(OR($D149 &gt;= AB$6, $E149 &lt; AA$6), 0, 1)+IF(OR($F149 &gt;= AB$6, $G149 &lt; AA$6), 0, 2)+1)</f>
        <v/>
      </c>
      <c r="AB149" s="71" t="str">
        <f ca="1">INDEX({"","_","-","="},IF(OR($D149 &gt;= AC$6, $E149 &lt; AB$6), 0, 1)+IF(OR($F149 &gt;= AC$6, $G149 &lt; AB$6), 0, 2)+1)</f>
        <v/>
      </c>
      <c r="AC149" s="71" t="str">
        <f ca="1">INDEX({"","_","-","="},IF(OR($D149 &gt;= AD$6, $E149 &lt; AC$6), 0, 1)+IF(OR($F149 &gt;= AD$6, $G149 &lt; AC$6), 0, 2)+1)</f>
        <v/>
      </c>
      <c r="AD149" s="71" t="str">
        <f ca="1">INDEX({"","_","-","="},IF(OR($D149 &gt;= AE$6, $E149 &lt; AD$6), 0, 1)+IF(OR($F149 &gt;= AE$6, $G149 &lt; AD$6), 0, 2)+1)</f>
        <v/>
      </c>
      <c r="AE149" s="71" t="str">
        <f ca="1">INDEX({"","_","-","="},IF(OR($D149 &gt;= AF$6, $E149 &lt; AE$6), 0, 1)+IF(OR($F149 &gt;= AF$6, $G149 &lt; AE$6), 0, 2)+1)</f>
        <v/>
      </c>
      <c r="AF149" s="71" t="str">
        <f ca="1">INDEX({"","_","-","="},IF(OR($D149 &gt;= AG$6, $E149 &lt; AF$6), 0, 1)+IF(OR($F149 &gt;= AG$6, $G149 &lt; AF$6), 0, 2)+1)</f>
        <v/>
      </c>
      <c r="AG149" s="71" t="str">
        <f ca="1">INDEX({"","_","-","="},IF(OR($D149 &gt;= AH$6, $E149 &lt; AG$6), 0, 1)+IF(OR($F149 &gt;= AH$6, $G149 &lt; AG$6), 0, 2)+1)</f>
        <v/>
      </c>
      <c r="AH149" s="71" t="str">
        <f ca="1">INDEX({"","_","-","="},IF(OR($D149 &gt;= AI$6, $E149 &lt; AH$6), 0, 1)+IF(OR($F149 &gt;= AI$6, $G149 &lt; AH$6), 0, 2)+1)</f>
        <v/>
      </c>
      <c r="AI149" s="71" t="str">
        <f ca="1">INDEX({"","_","-","="},IF(OR($D149 &gt;= AJ$6, $E149 &lt; AI$6), 0, 1)+IF(OR($F149 &gt;= AJ$6, $G149 &lt; AI$6), 0, 2)+1)</f>
        <v/>
      </c>
      <c r="AJ149" s="71" t="str">
        <f ca="1">INDEX({"","_","-","="},IF(OR($D149 &gt;= AK$6, $E149 &lt; AJ$6), 0, 1)+IF(OR($F149 &gt;= AK$6, $G149 &lt; AJ$6), 0, 2)+1)</f>
        <v/>
      </c>
      <c r="AK149" s="71" t="str">
        <f ca="1">INDEX({"","_","-","="},IF(OR($D149 &gt;= AL$6, $E149 &lt; AK$6), 0, 1)+IF(OR($F149 &gt;= AL$6, $G149 &lt; AK$6), 0, 2)+1)</f>
        <v/>
      </c>
      <c r="AL149" s="71" t="str">
        <f ca="1">INDEX({"","_","-","="},IF(OR($D149 &gt;= AM$6, $E149 &lt; AL$6), 0, 1)+IF(OR($F149 &gt;= AM$6, $G149 &lt; AL$6), 0, 2)+1)</f>
        <v/>
      </c>
      <c r="AM149" s="71" t="str">
        <f ca="1">INDEX({"","_","-","="},IF(OR($D149 &gt;= AN$6, $E149 &lt; AM$6), 0, 1)+IF(OR($F149 &gt;= AN$6, $G149 &lt; AM$6), 0, 2)+1)</f>
        <v/>
      </c>
      <c r="AN149" s="71" t="str">
        <f ca="1">INDEX({"","_","-","="},IF(OR($D149 &gt;= AO$6, $E149 &lt; AN$6), 0, 1)+IF(OR($F149 &gt;= AO$6, $G149 &lt; AN$6), 0, 2)+1)</f>
        <v/>
      </c>
      <c r="AO149" s="71" t="str">
        <f ca="1">INDEX({"","_","-","="},IF(OR($D149 &gt;= AP$6, $E149 &lt; AO$6), 0, 1)+IF(OR($F149 &gt;= AP$6, $G149 &lt; AO$6), 0, 2)+1)</f>
        <v/>
      </c>
      <c r="AP149" s="71" t="str">
        <f ca="1">INDEX({"","_","-","="},IF(OR($D149 &gt;= AQ$6, $E149 &lt; AP$6), 0, 1)+IF(OR($F149 &gt;= AQ$6, $G149 &lt; AP$6), 0, 2)+1)</f>
        <v/>
      </c>
      <c r="AQ149" s="71" t="str">
        <f ca="1">INDEX({"","_","-","="},IF(OR($D149 &gt;= AR$6, $E149 &lt; AQ$6), 0, 1)+IF(OR($F149 &gt;= AR$6, $G149 &lt; AQ$6), 0, 2)+1)</f>
        <v/>
      </c>
      <c r="AR149" s="71" t="str">
        <f ca="1">INDEX({"","_","-","="},IF(OR($D149 &gt;= AS$6, $E149 &lt; AR$6), 0, 1)+IF(OR($F149 &gt;= AS$6, $G149 &lt; AR$6), 0, 2)+1)</f>
        <v/>
      </c>
      <c r="AS149" s="71" t="str">
        <f ca="1">INDEX({"","_","-","="},IF(OR($D149 &gt;= AT$6, $E149 &lt; AS$6), 0, 1)+IF(OR($F149 &gt;= AT$6, $G149 &lt; AS$6), 0, 2)+1)</f>
        <v/>
      </c>
      <c r="AT149" s="71" t="str">
        <f ca="1">INDEX({"","_","-","="},IF(OR($D149 &gt;= AU$6, $E149 &lt; AT$6), 0, 1)+IF(OR($F149 &gt;= AU$6, $G149 &lt; AT$6), 0, 2)+1)</f>
        <v/>
      </c>
      <c r="AU149" s="71" t="str">
        <f ca="1">INDEX({"","_","-","="},IF(OR($D149 &gt;= AV$6, $E149 &lt; AU$6), 0, 1)+IF(OR($F149 &gt;= AV$6, $G149 &lt; AU$6), 0, 2)+1)</f>
        <v/>
      </c>
      <c r="AV149" s="71" t="str">
        <f ca="1">INDEX({"","_","-","="},IF(OR($D149 &gt;= AW$6, $E149 &lt; AV$6), 0, 1)+IF(OR($F149 &gt;= AW$6, $G149 &lt; AV$6), 0, 2)+1)</f>
        <v/>
      </c>
      <c r="AW149" s="71" t="str">
        <f ca="1">INDEX({"","_","-","="},IF(OR($D149 &gt;= AX$6, $E149 &lt; AW$6), 0, 1)+IF(OR($F149 &gt;= AX$6, $G149 &lt; AW$6), 0, 2)+1)</f>
        <v/>
      </c>
      <c r="AX149" s="71" t="str">
        <f ca="1">INDEX({"","_","-","="},IF(OR($D149 &gt;= AY$6, $E149 &lt; AX$6), 0, 1)+IF(OR($F149 &gt;= AY$6, $G149 &lt; AX$6), 0, 2)+1)</f>
        <v/>
      </c>
      <c r="AY149" s="71" t="str">
        <f ca="1">INDEX({"","_","-","="},IF(OR($D149 &gt;= AZ$6, $E149 &lt; AY$6), 0, 1)+IF(OR($F149 &gt;= AZ$6, $G149 &lt; AY$6), 0, 2)+1)</f>
        <v/>
      </c>
      <c r="AZ149" s="71" t="str">
        <f ca="1">INDEX({"","_","-","="},IF(OR($D149 &gt;= BA$6, $E149 &lt; AZ$6), 0, 1)+IF(OR($F149 &gt;= BA$6, $G149 &lt; AZ$6), 0, 2)+1)</f>
        <v/>
      </c>
      <c r="BA149" s="71" t="str">
        <f ca="1">INDEX({"","_","-","="},IF(OR($D149 &gt;= BB$6, $E149 &lt; BA$6), 0, 1)+IF(OR($F149 &gt;= BB$6, $G149 &lt; BA$6), 0, 2)+1)</f>
        <v/>
      </c>
      <c r="BB149" s="71" t="str">
        <f ca="1">INDEX({"","_","-","="},IF(OR($D149 &gt;= BC$6, $E149 &lt; BB$6), 0, 1)+IF(OR($F149 &gt;= BC$6, $G149 &lt; BB$6), 0, 2)+1)</f>
        <v/>
      </c>
      <c r="BC149" s="71" t="str">
        <f ca="1">INDEX({"","_","-","="},IF(OR($D149 &gt;= BD$6, $E149 &lt; BC$6), 0, 1)+IF(OR($F149 &gt;= BD$6, $G149 &lt; BC$6), 0, 2)+1)</f>
        <v/>
      </c>
      <c r="BD149" s="71" t="str">
        <f ca="1">INDEX({"","_","-","="},IF(OR($D149 &gt;= BE$6, $E149 &lt; BD$6), 0, 1)+IF(OR($F149 &gt;= BE$6, $G149 &lt; BD$6), 0, 2)+1)</f>
        <v/>
      </c>
      <c r="BE149" s="71" t="str">
        <f ca="1">INDEX({"","_","-","="},IF(OR($D149 &gt;= BF$6, $E149 &lt; BE$6), 0, 1)+IF(OR($F149 &gt;= BF$6, $G149 &lt; BE$6), 0, 2)+1)</f>
        <v/>
      </c>
      <c r="BF149" s="71" t="str">
        <f ca="1">INDEX({"","_","-","="},IF(OR($D149 &gt;= BG$6, $E149 &lt; BF$6), 0, 1)+IF(OR($F149 &gt;= BG$6, $G149 &lt; BF$6), 0, 2)+1)</f>
        <v/>
      </c>
      <c r="BG149" s="71" t="str">
        <f ca="1">INDEX({"","_","-","="},IF(OR($D149 &gt;= BH$6, $E149 &lt; BG$6), 0, 1)+IF(OR($F149 &gt;= BH$6, $G149 &lt; BG$6), 0, 2)+1)</f>
        <v/>
      </c>
      <c r="BH149" s="71" t="str">
        <f ca="1">INDEX({"","_","-","="},IF(OR($D149 &gt;= BI$6, $E149 &lt; BH$6), 0, 1)+IF(OR($F149 &gt;= BI$6, $G149 &lt; BH$6), 0, 2)+1)</f>
        <v/>
      </c>
      <c r="BI149" s="71" t="str">
        <f ca="1">INDEX({"","_","-","="},IF(OR($D149 &gt;= BJ$6, $E149 &lt; BI$6), 0, 1)+IF(OR($F149 &gt;= BJ$6, $G149 &lt; BI$6), 0, 2)+1)</f>
        <v/>
      </c>
      <c r="BJ149" s="71" t="str">
        <f ca="1">INDEX({"","_","-","="},IF(OR($D149 &gt;= BK$6, $E149 &lt; BJ$6), 0, 1)+IF(OR($F149 &gt;= BK$6, $G149 &lt; BJ$6), 0, 2)+1)</f>
        <v/>
      </c>
      <c r="BK149" s="71" t="str">
        <f ca="1">INDEX({"","_","-","="},IF(OR($D149 &gt;= BL$6, $E149 &lt; BK$6), 0, 1)+IF(OR($F149 &gt;= BL$6, $G149 &lt; BK$6), 0, 2)+1)</f>
        <v/>
      </c>
      <c r="BL149" s="71" t="str">
        <f ca="1">INDEX({"","_","-","="},IF(OR($D149 &gt;= BM$6, $E149 &lt; BL$6), 0, 1)+IF(OR($F149 &gt;= BM$6, $G149 &lt; BL$6), 0, 2)+1)</f>
        <v/>
      </c>
      <c r="BM149" s="71" t="str">
        <f ca="1">INDEX({"","_","-","="},IF(OR($D149 &gt;= BN$6, $E149 &lt; BM$6), 0, 1)+IF(OR($F149 &gt;= BN$6, $G149 &lt; BM$6), 0, 2)+1)</f>
        <v/>
      </c>
      <c r="BN149" s="71" t="str">
        <f ca="1">INDEX({"","_","-","="},IF(OR($D149 &gt;= BO$6, $E149 &lt; BN$6), 0, 1)+IF(OR($F149 &gt;= BO$6, $G149 &lt; BN$6), 0, 2)+1)</f>
        <v/>
      </c>
      <c r="BO149" s="71" t="str">
        <f ca="1">INDEX({"","_","-","="},IF(OR($D149 &gt;= BP$6, $E149 &lt; BO$6), 0, 1)+IF(OR($F149 &gt;= BP$6, $G149 &lt; BO$6), 0, 2)+1)</f>
        <v/>
      </c>
      <c r="BP149" s="71" t="str">
        <f ca="1">INDEX({"","_","-","="},IF(OR($D149 &gt;= BQ$6, $E149 &lt; BP$6), 0, 1)+IF(OR($F149 &gt;= BQ$6, $G149 &lt; BP$6), 0, 2)+1)</f>
        <v/>
      </c>
      <c r="BQ149" s="71" t="str">
        <f ca="1">INDEX({"","_","-","="},IF(OR($D149 &gt;= BR$6, $E149 &lt; BQ$6), 0, 1)+IF(OR($F149 &gt;= BR$6, $G149 &lt; BQ$6), 0, 2)+1)</f>
        <v/>
      </c>
      <c r="BR149" s="71" t="str">
        <f ca="1">INDEX({"","_","-","="},IF(OR($D149 &gt;= BS$6, $E149 &lt; BR$6), 0, 1)+IF(OR($F149 &gt;= BS$6, $G149 &lt; BR$6), 0, 2)+1)</f>
        <v/>
      </c>
      <c r="BS149" s="71" t="str">
        <f ca="1">INDEX({"","_","-","="},IF(OR($D149 &gt;= BT$6, $E149 &lt; BS$6), 0, 1)+IF(OR($F149 &gt;= BT$6, $G149 &lt; BS$6), 0, 2)+1)</f>
        <v/>
      </c>
      <c r="BT149" s="71" t="str">
        <f ca="1">INDEX({"","_","-","="},IF(OR($D149 &gt;= BU$6, $E149 &lt; BT$6), 0, 1)+IF(OR($F149 &gt;= BU$6, $G149 &lt; BT$6), 0, 2)+1)</f>
        <v/>
      </c>
      <c r="BU149" s="71" t="str">
        <f ca="1">INDEX({"","_","-","="},IF(OR($D149 &gt;= BV$6, $E149 &lt; BU$6), 0, 1)+IF(OR($F149 &gt;= BV$6, $G149 &lt; BU$6), 0, 2)+1)</f>
        <v/>
      </c>
      <c r="BV149" s="71" t="str">
        <f ca="1">INDEX({"","_","-","="},IF(OR($D149 &gt;= BW$6, $E149 &lt; BV$6), 0, 1)+IF(OR($F149 &gt;= BW$6, $G149 &lt; BV$6), 0, 2)+1)</f>
        <v/>
      </c>
      <c r="BW149" s="71" t="str">
        <f ca="1">INDEX({"","_","-","="},IF(OR($D149 &gt;= BX$6, $E149 &lt; BW$6), 0, 1)+IF(OR($F149 &gt;= BX$6, $G149 &lt; BW$6), 0, 2)+1)</f>
        <v/>
      </c>
      <c r="BX149" s="71" t="str">
        <f ca="1">INDEX({"","_","-","="},IF(OR($D149 &gt;= BY$6, $E149 &lt; BX$6), 0, 1)+IF(OR($F149 &gt;= BY$6, $G149 &lt; BX$6), 0, 2)+1)</f>
        <v/>
      </c>
      <c r="BY149" s="71" t="str">
        <f ca="1">INDEX({"","_","-","="},IF(OR($D149 &gt;= BZ$6, $E149 &lt; BY$6), 0, 1)+IF(OR($F149 &gt;= BZ$6, $G149 &lt; BY$6), 0, 2)+1)</f>
        <v/>
      </c>
      <c r="BZ149" s="71" t="str">
        <f ca="1">INDEX({"","_","-","="},IF(OR($D149 &gt;= CA$6, $E149 &lt; BZ$6), 0, 1)+IF(OR($F149 &gt;= CA$6, $G149 &lt; BZ$6), 0, 2)+1)</f>
        <v/>
      </c>
      <c r="CA149" s="71" t="str">
        <f ca="1">INDEX({"","_","-","="},IF(OR($D149 &gt;= CB$6, $E149 &lt; CA$6), 0, 1)+IF(OR($F149 &gt;= CB$6, $G149 &lt; CA$6), 0, 2)+1)</f>
        <v/>
      </c>
      <c r="CB149" s="71" t="str">
        <f ca="1">INDEX({"","_","-","="},IF(OR($D149 &gt;= CC$6, $E149 &lt; CB$6), 0, 1)+IF(OR($F149 &gt;= CC$6, $G149 &lt; CB$6), 0, 2)+1)</f>
        <v/>
      </c>
      <c r="CC149" s="71" t="str">
        <f ca="1">INDEX({"","_","-","="},IF(OR($D149 &gt;= CD$6, $E149 &lt; CC$6), 0, 1)+IF(OR($F149 &gt;= CD$6, $G149 &lt; CC$6), 0, 2)+1)</f>
        <v/>
      </c>
      <c r="CD149" s="71" t="str">
        <f ca="1">INDEX({"","_","-","="},IF(OR($D149 &gt;= CE$6, $E149 &lt; CD$6), 0, 1)+IF(OR($F149 &gt;= CE$6, $G149 &lt; CD$6), 0, 2)+1)</f>
        <v/>
      </c>
    </row>
    <row r="150" spans="1:82">
      <c r="A150" s="8" t="str">
        <f ca="1">IF('临-进度'!N145,'临-进度'!$A145,"")</f>
        <v/>
      </c>
      <c r="B150" s="8" t="str">
        <f ca="1">IF('临-进度'!N145,'临-进度'!$B145,"")</f>
        <v/>
      </c>
      <c r="C150" s="8" t="str">
        <f ca="1">IF('临-进度'!N145,'临-进度'!$F145,"")</f>
        <v/>
      </c>
      <c r="D150" s="42" t="str">
        <f ca="1">IF('临-进度'!$N145,'临-进度'!$J145,"")</f>
        <v/>
      </c>
      <c r="E150" s="42" t="str">
        <f ca="1">IF('临-进度'!$N145,'临-进度'!$AF145,"")</f>
        <v/>
      </c>
      <c r="F150" s="42" t="str">
        <f ca="1">IF('临-进度'!$N145,'临-进度'!$K145,"")</f>
        <v/>
      </c>
      <c r="G150" s="76" t="str">
        <f ca="1">IF('临-进度'!$N145,'临-进度'!$AG145,"")</f>
        <v/>
      </c>
      <c r="H150" s="71" t="str">
        <f ca="1">INDEX({"","_","-","="},IF(OR($D150 &gt;= I$6, $E150 &lt; H$6), 0, 1)+IF(OR($F150 &gt;= I$6, $G150 &lt; H$6), 0, 2)+1)</f>
        <v/>
      </c>
      <c r="I150" s="71" t="str">
        <f ca="1">INDEX({"","_","-","="},IF(OR($D150 &gt;= J$6, $E150 &lt; I$6), 0, 1)+IF(OR($F150 &gt;= J$6, $G150 &lt; I$6), 0, 2)+1)</f>
        <v/>
      </c>
      <c r="J150" s="71" t="str">
        <f ca="1">INDEX({"","_","-","="},IF(OR($D150 &gt;= K$6, $E150 &lt; J$6), 0, 1)+IF(OR($F150 &gt;= K$6, $G150 &lt; J$6), 0, 2)+1)</f>
        <v/>
      </c>
      <c r="K150" s="71" t="str">
        <f ca="1">INDEX({"","_","-","="},IF(OR($D150 &gt;= L$6, $E150 &lt; K$6), 0, 1)+IF(OR($F150 &gt;= L$6, $G150 &lt; K$6), 0, 2)+1)</f>
        <v/>
      </c>
      <c r="L150" s="71" t="str">
        <f ca="1">INDEX({"","_","-","="},IF(OR($D150 &gt;= M$6, $E150 &lt; L$6), 0, 1)+IF(OR($F150 &gt;= M$6, $G150 &lt; L$6), 0, 2)+1)</f>
        <v/>
      </c>
      <c r="M150" s="71" t="str">
        <f ca="1">INDEX({"","_","-","="},IF(OR($D150 &gt;= N$6, $E150 &lt; M$6), 0, 1)+IF(OR($F150 &gt;= N$6, $G150 &lt; M$6), 0, 2)+1)</f>
        <v/>
      </c>
      <c r="N150" s="71" t="str">
        <f ca="1">INDEX({"","_","-","="},IF(OR($D150 &gt;= O$6, $E150 &lt; N$6), 0, 1)+IF(OR($F150 &gt;= O$6, $G150 &lt; N$6), 0, 2)+1)</f>
        <v/>
      </c>
      <c r="O150" s="71" t="str">
        <f ca="1">INDEX({"","_","-","="},IF(OR($D150 &gt;= P$6, $E150 &lt; O$6), 0, 1)+IF(OR($F150 &gt;= P$6, $G150 &lt; O$6), 0, 2)+1)</f>
        <v/>
      </c>
      <c r="P150" s="71" t="str">
        <f ca="1">INDEX({"","_","-","="},IF(OR($D150 &gt;= Q$6, $E150 &lt; P$6), 0, 1)+IF(OR($F150 &gt;= Q$6, $G150 &lt; P$6), 0, 2)+1)</f>
        <v/>
      </c>
      <c r="Q150" s="71" t="str">
        <f ca="1">INDEX({"","_","-","="},IF(OR($D150 &gt;= R$6, $E150 &lt; Q$6), 0, 1)+IF(OR($F150 &gt;= R$6, $G150 &lt; Q$6), 0, 2)+1)</f>
        <v/>
      </c>
      <c r="R150" s="71" t="str">
        <f ca="1">INDEX({"","_","-","="},IF(OR($D150 &gt;= S$6, $E150 &lt; R$6), 0, 1)+IF(OR($F150 &gt;= S$6, $G150 &lt; R$6), 0, 2)+1)</f>
        <v/>
      </c>
      <c r="S150" s="71" t="str">
        <f ca="1">INDEX({"","_","-","="},IF(OR($D150 &gt;= T$6, $E150 &lt; S$6), 0, 1)+IF(OR($F150 &gt;= T$6, $G150 &lt; S$6), 0, 2)+1)</f>
        <v/>
      </c>
      <c r="T150" s="71" t="str">
        <f ca="1">INDEX({"","_","-","="},IF(OR($D150 &gt;= U$6, $E150 &lt; T$6), 0, 1)+IF(OR($F150 &gt;= U$6, $G150 &lt; T$6), 0, 2)+1)</f>
        <v/>
      </c>
      <c r="U150" s="71" t="str">
        <f ca="1">INDEX({"","_","-","="},IF(OR($D150 &gt;= V$6, $E150 &lt; U$6), 0, 1)+IF(OR($F150 &gt;= V$6, $G150 &lt; U$6), 0, 2)+1)</f>
        <v/>
      </c>
      <c r="V150" s="71" t="str">
        <f ca="1">INDEX({"","_","-","="},IF(OR($D150 &gt;= W$6, $E150 &lt; V$6), 0, 1)+IF(OR($F150 &gt;= W$6, $G150 &lt; V$6), 0, 2)+1)</f>
        <v/>
      </c>
      <c r="W150" s="71" t="str">
        <f ca="1">INDEX({"","_","-","="},IF(OR($D150 &gt;= X$6, $E150 &lt; W$6), 0, 1)+IF(OR($F150 &gt;= X$6, $G150 &lt; W$6), 0, 2)+1)</f>
        <v/>
      </c>
      <c r="X150" s="71" t="str">
        <f ca="1">INDEX({"","_","-","="},IF(OR($D150 &gt;= Y$6, $E150 &lt; X$6), 0, 1)+IF(OR($F150 &gt;= Y$6, $G150 &lt; X$6), 0, 2)+1)</f>
        <v/>
      </c>
      <c r="Y150" s="71" t="str">
        <f ca="1">INDEX({"","_","-","="},IF(OR($D150 &gt;= Z$6, $E150 &lt; Y$6), 0, 1)+IF(OR($F150 &gt;= Z$6, $G150 &lt; Y$6), 0, 2)+1)</f>
        <v/>
      </c>
      <c r="Z150" s="71" t="str">
        <f ca="1">INDEX({"","_","-","="},IF(OR($D150 &gt;= AA$6, $E150 &lt; Z$6), 0, 1)+IF(OR($F150 &gt;= AA$6, $G150 &lt; Z$6), 0, 2)+1)</f>
        <v/>
      </c>
      <c r="AA150" s="71" t="str">
        <f ca="1">INDEX({"","_","-","="},IF(OR($D150 &gt;= AB$6, $E150 &lt; AA$6), 0, 1)+IF(OR($F150 &gt;= AB$6, $G150 &lt; AA$6), 0, 2)+1)</f>
        <v/>
      </c>
      <c r="AB150" s="71" t="str">
        <f ca="1">INDEX({"","_","-","="},IF(OR($D150 &gt;= AC$6, $E150 &lt; AB$6), 0, 1)+IF(OR($F150 &gt;= AC$6, $G150 &lt; AB$6), 0, 2)+1)</f>
        <v/>
      </c>
      <c r="AC150" s="71" t="str">
        <f ca="1">INDEX({"","_","-","="},IF(OR($D150 &gt;= AD$6, $E150 &lt; AC$6), 0, 1)+IF(OR($F150 &gt;= AD$6, $G150 &lt; AC$6), 0, 2)+1)</f>
        <v/>
      </c>
      <c r="AD150" s="71" t="str">
        <f ca="1">INDEX({"","_","-","="},IF(OR($D150 &gt;= AE$6, $E150 &lt; AD$6), 0, 1)+IF(OR($F150 &gt;= AE$6, $G150 &lt; AD$6), 0, 2)+1)</f>
        <v/>
      </c>
      <c r="AE150" s="71" t="str">
        <f ca="1">INDEX({"","_","-","="},IF(OR($D150 &gt;= AF$6, $E150 &lt; AE$6), 0, 1)+IF(OR($F150 &gt;= AF$6, $G150 &lt; AE$6), 0, 2)+1)</f>
        <v/>
      </c>
      <c r="AF150" s="71" t="str">
        <f ca="1">INDEX({"","_","-","="},IF(OR($D150 &gt;= AG$6, $E150 &lt; AF$6), 0, 1)+IF(OR($F150 &gt;= AG$6, $G150 &lt; AF$6), 0, 2)+1)</f>
        <v/>
      </c>
      <c r="AG150" s="71" t="str">
        <f ca="1">INDEX({"","_","-","="},IF(OR($D150 &gt;= AH$6, $E150 &lt; AG$6), 0, 1)+IF(OR($F150 &gt;= AH$6, $G150 &lt; AG$6), 0, 2)+1)</f>
        <v/>
      </c>
      <c r="AH150" s="71" t="str">
        <f ca="1">INDEX({"","_","-","="},IF(OR($D150 &gt;= AI$6, $E150 &lt; AH$6), 0, 1)+IF(OR($F150 &gt;= AI$6, $G150 &lt; AH$6), 0, 2)+1)</f>
        <v/>
      </c>
      <c r="AI150" s="71" t="str">
        <f ca="1">INDEX({"","_","-","="},IF(OR($D150 &gt;= AJ$6, $E150 &lt; AI$6), 0, 1)+IF(OR($F150 &gt;= AJ$6, $G150 &lt; AI$6), 0, 2)+1)</f>
        <v/>
      </c>
      <c r="AJ150" s="71" t="str">
        <f ca="1">INDEX({"","_","-","="},IF(OR($D150 &gt;= AK$6, $E150 &lt; AJ$6), 0, 1)+IF(OR($F150 &gt;= AK$6, $G150 &lt; AJ$6), 0, 2)+1)</f>
        <v/>
      </c>
      <c r="AK150" s="71" t="str">
        <f ca="1">INDEX({"","_","-","="},IF(OR($D150 &gt;= AL$6, $E150 &lt; AK$6), 0, 1)+IF(OR($F150 &gt;= AL$6, $G150 &lt; AK$6), 0, 2)+1)</f>
        <v/>
      </c>
      <c r="AL150" s="71" t="str">
        <f ca="1">INDEX({"","_","-","="},IF(OR($D150 &gt;= AM$6, $E150 &lt; AL$6), 0, 1)+IF(OR($F150 &gt;= AM$6, $G150 &lt; AL$6), 0, 2)+1)</f>
        <v/>
      </c>
      <c r="AM150" s="71" t="str">
        <f ca="1">INDEX({"","_","-","="},IF(OR($D150 &gt;= AN$6, $E150 &lt; AM$6), 0, 1)+IF(OR($F150 &gt;= AN$6, $G150 &lt; AM$6), 0, 2)+1)</f>
        <v/>
      </c>
      <c r="AN150" s="71" t="str">
        <f ca="1">INDEX({"","_","-","="},IF(OR($D150 &gt;= AO$6, $E150 &lt; AN$6), 0, 1)+IF(OR($F150 &gt;= AO$6, $G150 &lt; AN$6), 0, 2)+1)</f>
        <v/>
      </c>
      <c r="AO150" s="71" t="str">
        <f ca="1">INDEX({"","_","-","="},IF(OR($D150 &gt;= AP$6, $E150 &lt; AO$6), 0, 1)+IF(OR($F150 &gt;= AP$6, $G150 &lt; AO$6), 0, 2)+1)</f>
        <v/>
      </c>
      <c r="AP150" s="71" t="str">
        <f ca="1">INDEX({"","_","-","="},IF(OR($D150 &gt;= AQ$6, $E150 &lt; AP$6), 0, 1)+IF(OR($F150 &gt;= AQ$6, $G150 &lt; AP$6), 0, 2)+1)</f>
        <v/>
      </c>
      <c r="AQ150" s="71" t="str">
        <f ca="1">INDEX({"","_","-","="},IF(OR($D150 &gt;= AR$6, $E150 &lt; AQ$6), 0, 1)+IF(OR($F150 &gt;= AR$6, $G150 &lt; AQ$6), 0, 2)+1)</f>
        <v/>
      </c>
      <c r="AR150" s="71" t="str">
        <f ca="1">INDEX({"","_","-","="},IF(OR($D150 &gt;= AS$6, $E150 &lt; AR$6), 0, 1)+IF(OR($F150 &gt;= AS$6, $G150 &lt; AR$6), 0, 2)+1)</f>
        <v/>
      </c>
      <c r="AS150" s="71" t="str">
        <f ca="1">INDEX({"","_","-","="},IF(OR($D150 &gt;= AT$6, $E150 &lt; AS$6), 0, 1)+IF(OR($F150 &gt;= AT$6, $G150 &lt; AS$6), 0, 2)+1)</f>
        <v/>
      </c>
      <c r="AT150" s="71" t="str">
        <f ca="1">INDEX({"","_","-","="},IF(OR($D150 &gt;= AU$6, $E150 &lt; AT$6), 0, 1)+IF(OR($F150 &gt;= AU$6, $G150 &lt; AT$6), 0, 2)+1)</f>
        <v/>
      </c>
      <c r="AU150" s="71" t="str">
        <f ca="1">INDEX({"","_","-","="},IF(OR($D150 &gt;= AV$6, $E150 &lt; AU$6), 0, 1)+IF(OR($F150 &gt;= AV$6, $G150 &lt; AU$6), 0, 2)+1)</f>
        <v/>
      </c>
      <c r="AV150" s="71" t="str">
        <f ca="1">INDEX({"","_","-","="},IF(OR($D150 &gt;= AW$6, $E150 &lt; AV$6), 0, 1)+IF(OR($F150 &gt;= AW$6, $G150 &lt; AV$6), 0, 2)+1)</f>
        <v/>
      </c>
      <c r="AW150" s="71" t="str">
        <f ca="1">INDEX({"","_","-","="},IF(OR($D150 &gt;= AX$6, $E150 &lt; AW$6), 0, 1)+IF(OR($F150 &gt;= AX$6, $G150 &lt; AW$6), 0, 2)+1)</f>
        <v/>
      </c>
      <c r="AX150" s="71" t="str">
        <f ca="1">INDEX({"","_","-","="},IF(OR($D150 &gt;= AY$6, $E150 &lt; AX$6), 0, 1)+IF(OR($F150 &gt;= AY$6, $G150 &lt; AX$6), 0, 2)+1)</f>
        <v/>
      </c>
      <c r="AY150" s="71" t="str">
        <f ca="1">INDEX({"","_","-","="},IF(OR($D150 &gt;= AZ$6, $E150 &lt; AY$6), 0, 1)+IF(OR($F150 &gt;= AZ$6, $G150 &lt; AY$6), 0, 2)+1)</f>
        <v/>
      </c>
      <c r="AZ150" s="71" t="str">
        <f ca="1">INDEX({"","_","-","="},IF(OR($D150 &gt;= BA$6, $E150 &lt; AZ$6), 0, 1)+IF(OR($F150 &gt;= BA$6, $G150 &lt; AZ$6), 0, 2)+1)</f>
        <v/>
      </c>
      <c r="BA150" s="71" t="str">
        <f ca="1">INDEX({"","_","-","="},IF(OR($D150 &gt;= BB$6, $E150 &lt; BA$6), 0, 1)+IF(OR($F150 &gt;= BB$6, $G150 &lt; BA$6), 0, 2)+1)</f>
        <v/>
      </c>
      <c r="BB150" s="71" t="str">
        <f ca="1">INDEX({"","_","-","="},IF(OR($D150 &gt;= BC$6, $E150 &lt; BB$6), 0, 1)+IF(OR($F150 &gt;= BC$6, $G150 &lt; BB$6), 0, 2)+1)</f>
        <v/>
      </c>
      <c r="BC150" s="71" t="str">
        <f ca="1">INDEX({"","_","-","="},IF(OR($D150 &gt;= BD$6, $E150 &lt; BC$6), 0, 1)+IF(OR($F150 &gt;= BD$6, $G150 &lt; BC$6), 0, 2)+1)</f>
        <v/>
      </c>
      <c r="BD150" s="71" t="str">
        <f ca="1">INDEX({"","_","-","="},IF(OR($D150 &gt;= BE$6, $E150 &lt; BD$6), 0, 1)+IF(OR($F150 &gt;= BE$6, $G150 &lt; BD$6), 0, 2)+1)</f>
        <v/>
      </c>
      <c r="BE150" s="71" t="str">
        <f ca="1">INDEX({"","_","-","="},IF(OR($D150 &gt;= BF$6, $E150 &lt; BE$6), 0, 1)+IF(OR($F150 &gt;= BF$6, $G150 &lt; BE$6), 0, 2)+1)</f>
        <v/>
      </c>
      <c r="BF150" s="71" t="str">
        <f ca="1">INDEX({"","_","-","="},IF(OR($D150 &gt;= BG$6, $E150 &lt; BF$6), 0, 1)+IF(OR($F150 &gt;= BG$6, $G150 &lt; BF$6), 0, 2)+1)</f>
        <v/>
      </c>
      <c r="BG150" s="71" t="str">
        <f ca="1">INDEX({"","_","-","="},IF(OR($D150 &gt;= BH$6, $E150 &lt; BG$6), 0, 1)+IF(OR($F150 &gt;= BH$6, $G150 &lt; BG$6), 0, 2)+1)</f>
        <v/>
      </c>
      <c r="BH150" s="71" t="str">
        <f ca="1">INDEX({"","_","-","="},IF(OR($D150 &gt;= BI$6, $E150 &lt; BH$6), 0, 1)+IF(OR($F150 &gt;= BI$6, $G150 &lt; BH$6), 0, 2)+1)</f>
        <v/>
      </c>
      <c r="BI150" s="71" t="str">
        <f ca="1">INDEX({"","_","-","="},IF(OR($D150 &gt;= BJ$6, $E150 &lt; BI$6), 0, 1)+IF(OR($F150 &gt;= BJ$6, $G150 &lt; BI$6), 0, 2)+1)</f>
        <v/>
      </c>
      <c r="BJ150" s="71" t="str">
        <f ca="1">INDEX({"","_","-","="},IF(OR($D150 &gt;= BK$6, $E150 &lt; BJ$6), 0, 1)+IF(OR($F150 &gt;= BK$6, $G150 &lt; BJ$6), 0, 2)+1)</f>
        <v/>
      </c>
      <c r="BK150" s="71" t="str">
        <f ca="1">INDEX({"","_","-","="},IF(OR($D150 &gt;= BL$6, $E150 &lt; BK$6), 0, 1)+IF(OR($F150 &gt;= BL$6, $G150 &lt; BK$6), 0, 2)+1)</f>
        <v/>
      </c>
      <c r="BL150" s="71" t="str">
        <f ca="1">INDEX({"","_","-","="},IF(OR($D150 &gt;= BM$6, $E150 &lt; BL$6), 0, 1)+IF(OR($F150 &gt;= BM$6, $G150 &lt; BL$6), 0, 2)+1)</f>
        <v/>
      </c>
      <c r="BM150" s="71" t="str">
        <f ca="1">INDEX({"","_","-","="},IF(OR($D150 &gt;= BN$6, $E150 &lt; BM$6), 0, 1)+IF(OR($F150 &gt;= BN$6, $G150 &lt; BM$6), 0, 2)+1)</f>
        <v/>
      </c>
      <c r="BN150" s="71" t="str">
        <f ca="1">INDEX({"","_","-","="},IF(OR($D150 &gt;= BO$6, $E150 &lt; BN$6), 0, 1)+IF(OR($F150 &gt;= BO$6, $G150 &lt; BN$6), 0, 2)+1)</f>
        <v/>
      </c>
      <c r="BO150" s="71" t="str">
        <f ca="1">INDEX({"","_","-","="},IF(OR($D150 &gt;= BP$6, $E150 &lt; BO$6), 0, 1)+IF(OR($F150 &gt;= BP$6, $G150 &lt; BO$6), 0, 2)+1)</f>
        <v/>
      </c>
      <c r="BP150" s="71" t="str">
        <f ca="1">INDEX({"","_","-","="},IF(OR($D150 &gt;= BQ$6, $E150 &lt; BP$6), 0, 1)+IF(OR($F150 &gt;= BQ$6, $G150 &lt; BP$6), 0, 2)+1)</f>
        <v/>
      </c>
      <c r="BQ150" s="71" t="str">
        <f ca="1">INDEX({"","_","-","="},IF(OR($D150 &gt;= BR$6, $E150 &lt; BQ$6), 0, 1)+IF(OR($F150 &gt;= BR$6, $G150 &lt; BQ$6), 0, 2)+1)</f>
        <v/>
      </c>
      <c r="BR150" s="71" t="str">
        <f ca="1">INDEX({"","_","-","="},IF(OR($D150 &gt;= BS$6, $E150 &lt; BR$6), 0, 1)+IF(OR($F150 &gt;= BS$6, $G150 &lt; BR$6), 0, 2)+1)</f>
        <v/>
      </c>
      <c r="BS150" s="71" t="str">
        <f ca="1">INDEX({"","_","-","="},IF(OR($D150 &gt;= BT$6, $E150 &lt; BS$6), 0, 1)+IF(OR($F150 &gt;= BT$6, $G150 &lt; BS$6), 0, 2)+1)</f>
        <v/>
      </c>
      <c r="BT150" s="71" t="str">
        <f ca="1">INDEX({"","_","-","="},IF(OR($D150 &gt;= BU$6, $E150 &lt; BT$6), 0, 1)+IF(OR($F150 &gt;= BU$6, $G150 &lt; BT$6), 0, 2)+1)</f>
        <v/>
      </c>
      <c r="BU150" s="71" t="str">
        <f ca="1">INDEX({"","_","-","="},IF(OR($D150 &gt;= BV$6, $E150 &lt; BU$6), 0, 1)+IF(OR($F150 &gt;= BV$6, $G150 &lt; BU$6), 0, 2)+1)</f>
        <v/>
      </c>
      <c r="BV150" s="71" t="str">
        <f ca="1">INDEX({"","_","-","="},IF(OR($D150 &gt;= BW$6, $E150 &lt; BV$6), 0, 1)+IF(OR($F150 &gt;= BW$6, $G150 &lt; BV$6), 0, 2)+1)</f>
        <v/>
      </c>
      <c r="BW150" s="71" t="str">
        <f ca="1">INDEX({"","_","-","="},IF(OR($D150 &gt;= BX$6, $E150 &lt; BW$6), 0, 1)+IF(OR($F150 &gt;= BX$6, $G150 &lt; BW$6), 0, 2)+1)</f>
        <v/>
      </c>
      <c r="BX150" s="71" t="str">
        <f ca="1">INDEX({"","_","-","="},IF(OR($D150 &gt;= BY$6, $E150 &lt; BX$6), 0, 1)+IF(OR($F150 &gt;= BY$6, $G150 &lt; BX$6), 0, 2)+1)</f>
        <v/>
      </c>
      <c r="BY150" s="71" t="str">
        <f ca="1">INDEX({"","_","-","="},IF(OR($D150 &gt;= BZ$6, $E150 &lt; BY$6), 0, 1)+IF(OR($F150 &gt;= BZ$6, $G150 &lt; BY$6), 0, 2)+1)</f>
        <v/>
      </c>
      <c r="BZ150" s="71" t="str">
        <f ca="1">INDEX({"","_","-","="},IF(OR($D150 &gt;= CA$6, $E150 &lt; BZ$6), 0, 1)+IF(OR($F150 &gt;= CA$6, $G150 &lt; BZ$6), 0, 2)+1)</f>
        <v/>
      </c>
      <c r="CA150" s="71" t="str">
        <f ca="1">INDEX({"","_","-","="},IF(OR($D150 &gt;= CB$6, $E150 &lt; CA$6), 0, 1)+IF(OR($F150 &gt;= CB$6, $G150 &lt; CA$6), 0, 2)+1)</f>
        <v/>
      </c>
      <c r="CB150" s="71" t="str">
        <f ca="1">INDEX({"","_","-","="},IF(OR($D150 &gt;= CC$6, $E150 &lt; CB$6), 0, 1)+IF(OR($F150 &gt;= CC$6, $G150 &lt; CB$6), 0, 2)+1)</f>
        <v/>
      </c>
      <c r="CC150" s="71" t="str">
        <f ca="1">INDEX({"","_","-","="},IF(OR($D150 &gt;= CD$6, $E150 &lt; CC$6), 0, 1)+IF(OR($F150 &gt;= CD$6, $G150 &lt; CC$6), 0, 2)+1)</f>
        <v/>
      </c>
      <c r="CD150" s="71" t="str">
        <f ca="1">INDEX({"","_","-","="},IF(OR($D150 &gt;= CE$6, $E150 &lt; CD$6), 0, 1)+IF(OR($F150 &gt;= CE$6, $G150 &lt; CD$6), 0, 2)+1)</f>
        <v/>
      </c>
    </row>
    <row r="151" spans="1:82">
      <c r="A151" s="8" t="str">
        <f ca="1">IF('临-进度'!N146,'临-进度'!$A146,"")</f>
        <v/>
      </c>
      <c r="B151" s="8" t="str">
        <f ca="1">IF('临-进度'!N146,'临-进度'!$B146,"")</f>
        <v/>
      </c>
      <c r="C151" s="8" t="str">
        <f ca="1">IF('临-进度'!N146,'临-进度'!$F146,"")</f>
        <v/>
      </c>
      <c r="D151" s="42" t="str">
        <f ca="1">IF('临-进度'!$N146,'临-进度'!$J146,"")</f>
        <v/>
      </c>
      <c r="E151" s="42" t="str">
        <f ca="1">IF('临-进度'!$N146,'临-进度'!$AF146,"")</f>
        <v/>
      </c>
      <c r="F151" s="42" t="str">
        <f ca="1">IF('临-进度'!$N146,'临-进度'!$K146,"")</f>
        <v/>
      </c>
      <c r="G151" s="76" t="str">
        <f ca="1">IF('临-进度'!$N146,'临-进度'!$AG146,"")</f>
        <v/>
      </c>
      <c r="H151" s="71" t="str">
        <f ca="1">INDEX({"","_","-","="},IF(OR($D151 &gt;= I$6, $E151 &lt; H$6), 0, 1)+IF(OR($F151 &gt;= I$6, $G151 &lt; H$6), 0, 2)+1)</f>
        <v/>
      </c>
      <c r="I151" s="71" t="str">
        <f ca="1">INDEX({"","_","-","="},IF(OR($D151 &gt;= J$6, $E151 &lt; I$6), 0, 1)+IF(OR($F151 &gt;= J$6, $G151 &lt; I$6), 0, 2)+1)</f>
        <v/>
      </c>
      <c r="J151" s="71" t="str">
        <f ca="1">INDEX({"","_","-","="},IF(OR($D151 &gt;= K$6, $E151 &lt; J$6), 0, 1)+IF(OR($F151 &gt;= K$6, $G151 &lt; J$6), 0, 2)+1)</f>
        <v/>
      </c>
      <c r="K151" s="71" t="str">
        <f ca="1">INDEX({"","_","-","="},IF(OR($D151 &gt;= L$6, $E151 &lt; K$6), 0, 1)+IF(OR($F151 &gt;= L$6, $G151 &lt; K$6), 0, 2)+1)</f>
        <v/>
      </c>
      <c r="L151" s="71" t="str">
        <f ca="1">INDEX({"","_","-","="},IF(OR($D151 &gt;= M$6, $E151 &lt; L$6), 0, 1)+IF(OR($F151 &gt;= M$6, $G151 &lt; L$6), 0, 2)+1)</f>
        <v/>
      </c>
      <c r="M151" s="71" t="str">
        <f ca="1">INDEX({"","_","-","="},IF(OR($D151 &gt;= N$6, $E151 &lt; M$6), 0, 1)+IF(OR($F151 &gt;= N$6, $G151 &lt; M$6), 0, 2)+1)</f>
        <v/>
      </c>
      <c r="N151" s="71" t="str">
        <f ca="1">INDEX({"","_","-","="},IF(OR($D151 &gt;= O$6, $E151 &lt; N$6), 0, 1)+IF(OR($F151 &gt;= O$6, $G151 &lt; N$6), 0, 2)+1)</f>
        <v/>
      </c>
      <c r="O151" s="71" t="str">
        <f ca="1">INDEX({"","_","-","="},IF(OR($D151 &gt;= P$6, $E151 &lt; O$6), 0, 1)+IF(OR($F151 &gt;= P$6, $G151 &lt; O$6), 0, 2)+1)</f>
        <v/>
      </c>
      <c r="P151" s="71" t="str">
        <f ca="1">INDEX({"","_","-","="},IF(OR($D151 &gt;= Q$6, $E151 &lt; P$6), 0, 1)+IF(OR($F151 &gt;= Q$6, $G151 &lt; P$6), 0, 2)+1)</f>
        <v/>
      </c>
      <c r="Q151" s="71" t="str">
        <f ca="1">INDEX({"","_","-","="},IF(OR($D151 &gt;= R$6, $E151 &lt; Q$6), 0, 1)+IF(OR($F151 &gt;= R$6, $G151 &lt; Q$6), 0, 2)+1)</f>
        <v/>
      </c>
      <c r="R151" s="71" t="str">
        <f ca="1">INDEX({"","_","-","="},IF(OR($D151 &gt;= S$6, $E151 &lt; R$6), 0, 1)+IF(OR($F151 &gt;= S$6, $G151 &lt; R$6), 0, 2)+1)</f>
        <v/>
      </c>
      <c r="S151" s="71" t="str">
        <f ca="1">INDEX({"","_","-","="},IF(OR($D151 &gt;= T$6, $E151 &lt; S$6), 0, 1)+IF(OR($F151 &gt;= T$6, $G151 &lt; S$6), 0, 2)+1)</f>
        <v/>
      </c>
      <c r="T151" s="71" t="str">
        <f ca="1">INDEX({"","_","-","="},IF(OR($D151 &gt;= U$6, $E151 &lt; T$6), 0, 1)+IF(OR($F151 &gt;= U$6, $G151 &lt; T$6), 0, 2)+1)</f>
        <v/>
      </c>
      <c r="U151" s="71" t="str">
        <f ca="1">INDEX({"","_","-","="},IF(OR($D151 &gt;= V$6, $E151 &lt; U$6), 0, 1)+IF(OR($F151 &gt;= V$6, $G151 &lt; U$6), 0, 2)+1)</f>
        <v/>
      </c>
      <c r="V151" s="71" t="str">
        <f ca="1">INDEX({"","_","-","="},IF(OR($D151 &gt;= W$6, $E151 &lt; V$6), 0, 1)+IF(OR($F151 &gt;= W$6, $G151 &lt; V$6), 0, 2)+1)</f>
        <v/>
      </c>
      <c r="W151" s="71" t="str">
        <f ca="1">INDEX({"","_","-","="},IF(OR($D151 &gt;= X$6, $E151 &lt; W$6), 0, 1)+IF(OR($F151 &gt;= X$6, $G151 &lt; W$6), 0, 2)+1)</f>
        <v/>
      </c>
      <c r="X151" s="71" t="str">
        <f ca="1">INDEX({"","_","-","="},IF(OR($D151 &gt;= Y$6, $E151 &lt; X$6), 0, 1)+IF(OR($F151 &gt;= Y$6, $G151 &lt; X$6), 0, 2)+1)</f>
        <v/>
      </c>
      <c r="Y151" s="71" t="str">
        <f ca="1">INDEX({"","_","-","="},IF(OR($D151 &gt;= Z$6, $E151 &lt; Y$6), 0, 1)+IF(OR($F151 &gt;= Z$6, $G151 &lt; Y$6), 0, 2)+1)</f>
        <v/>
      </c>
      <c r="Z151" s="71" t="str">
        <f ca="1">INDEX({"","_","-","="},IF(OR($D151 &gt;= AA$6, $E151 &lt; Z$6), 0, 1)+IF(OR($F151 &gt;= AA$6, $G151 &lt; Z$6), 0, 2)+1)</f>
        <v/>
      </c>
      <c r="AA151" s="71" t="str">
        <f ca="1">INDEX({"","_","-","="},IF(OR($D151 &gt;= AB$6, $E151 &lt; AA$6), 0, 1)+IF(OR($F151 &gt;= AB$6, $G151 &lt; AA$6), 0, 2)+1)</f>
        <v/>
      </c>
      <c r="AB151" s="71" t="str">
        <f ca="1">INDEX({"","_","-","="},IF(OR($D151 &gt;= AC$6, $E151 &lt; AB$6), 0, 1)+IF(OR($F151 &gt;= AC$6, $G151 &lt; AB$6), 0, 2)+1)</f>
        <v/>
      </c>
      <c r="AC151" s="71" t="str">
        <f ca="1">INDEX({"","_","-","="},IF(OR($D151 &gt;= AD$6, $E151 &lt; AC$6), 0, 1)+IF(OR($F151 &gt;= AD$6, $G151 &lt; AC$6), 0, 2)+1)</f>
        <v/>
      </c>
      <c r="AD151" s="71" t="str">
        <f ca="1">INDEX({"","_","-","="},IF(OR($D151 &gt;= AE$6, $E151 &lt; AD$6), 0, 1)+IF(OR($F151 &gt;= AE$6, $G151 &lt; AD$6), 0, 2)+1)</f>
        <v/>
      </c>
      <c r="AE151" s="71" t="str">
        <f ca="1">INDEX({"","_","-","="},IF(OR($D151 &gt;= AF$6, $E151 &lt; AE$6), 0, 1)+IF(OR($F151 &gt;= AF$6, $G151 &lt; AE$6), 0, 2)+1)</f>
        <v/>
      </c>
      <c r="AF151" s="71" t="str">
        <f ca="1">INDEX({"","_","-","="},IF(OR($D151 &gt;= AG$6, $E151 &lt; AF$6), 0, 1)+IF(OR($F151 &gt;= AG$6, $G151 &lt; AF$6), 0, 2)+1)</f>
        <v/>
      </c>
      <c r="AG151" s="71" t="str">
        <f ca="1">INDEX({"","_","-","="},IF(OR($D151 &gt;= AH$6, $E151 &lt; AG$6), 0, 1)+IF(OR($F151 &gt;= AH$6, $G151 &lt; AG$6), 0, 2)+1)</f>
        <v/>
      </c>
      <c r="AH151" s="71" t="str">
        <f ca="1">INDEX({"","_","-","="},IF(OR($D151 &gt;= AI$6, $E151 &lt; AH$6), 0, 1)+IF(OR($F151 &gt;= AI$6, $G151 &lt; AH$6), 0, 2)+1)</f>
        <v/>
      </c>
      <c r="AI151" s="71" t="str">
        <f ca="1">INDEX({"","_","-","="},IF(OR($D151 &gt;= AJ$6, $E151 &lt; AI$6), 0, 1)+IF(OR($F151 &gt;= AJ$6, $G151 &lt; AI$6), 0, 2)+1)</f>
        <v/>
      </c>
      <c r="AJ151" s="71" t="str">
        <f ca="1">INDEX({"","_","-","="},IF(OR($D151 &gt;= AK$6, $E151 &lt; AJ$6), 0, 1)+IF(OR($F151 &gt;= AK$6, $G151 &lt; AJ$6), 0, 2)+1)</f>
        <v/>
      </c>
      <c r="AK151" s="71" t="str">
        <f ca="1">INDEX({"","_","-","="},IF(OR($D151 &gt;= AL$6, $E151 &lt; AK$6), 0, 1)+IF(OR($F151 &gt;= AL$6, $G151 &lt; AK$6), 0, 2)+1)</f>
        <v/>
      </c>
      <c r="AL151" s="71" t="str">
        <f ca="1">INDEX({"","_","-","="},IF(OR($D151 &gt;= AM$6, $E151 &lt; AL$6), 0, 1)+IF(OR($F151 &gt;= AM$6, $G151 &lt; AL$6), 0, 2)+1)</f>
        <v/>
      </c>
      <c r="AM151" s="71" t="str">
        <f ca="1">INDEX({"","_","-","="},IF(OR($D151 &gt;= AN$6, $E151 &lt; AM$6), 0, 1)+IF(OR($F151 &gt;= AN$6, $G151 &lt; AM$6), 0, 2)+1)</f>
        <v/>
      </c>
      <c r="AN151" s="71" t="str">
        <f ca="1">INDEX({"","_","-","="},IF(OR($D151 &gt;= AO$6, $E151 &lt; AN$6), 0, 1)+IF(OR($F151 &gt;= AO$6, $G151 &lt; AN$6), 0, 2)+1)</f>
        <v/>
      </c>
      <c r="AO151" s="71" t="str">
        <f ca="1">INDEX({"","_","-","="},IF(OR($D151 &gt;= AP$6, $E151 &lt; AO$6), 0, 1)+IF(OR($F151 &gt;= AP$6, $G151 &lt; AO$6), 0, 2)+1)</f>
        <v/>
      </c>
      <c r="AP151" s="71" t="str">
        <f ca="1">INDEX({"","_","-","="},IF(OR($D151 &gt;= AQ$6, $E151 &lt; AP$6), 0, 1)+IF(OR($F151 &gt;= AQ$6, $G151 &lt; AP$6), 0, 2)+1)</f>
        <v/>
      </c>
      <c r="AQ151" s="71" t="str">
        <f ca="1">INDEX({"","_","-","="},IF(OR($D151 &gt;= AR$6, $E151 &lt; AQ$6), 0, 1)+IF(OR($F151 &gt;= AR$6, $G151 &lt; AQ$6), 0, 2)+1)</f>
        <v/>
      </c>
      <c r="AR151" s="71" t="str">
        <f ca="1">INDEX({"","_","-","="},IF(OR($D151 &gt;= AS$6, $E151 &lt; AR$6), 0, 1)+IF(OR($F151 &gt;= AS$6, $G151 &lt; AR$6), 0, 2)+1)</f>
        <v/>
      </c>
      <c r="AS151" s="71" t="str">
        <f ca="1">INDEX({"","_","-","="},IF(OR($D151 &gt;= AT$6, $E151 &lt; AS$6), 0, 1)+IF(OR($F151 &gt;= AT$6, $G151 &lt; AS$6), 0, 2)+1)</f>
        <v/>
      </c>
      <c r="AT151" s="71" t="str">
        <f ca="1">INDEX({"","_","-","="},IF(OR($D151 &gt;= AU$6, $E151 &lt; AT$6), 0, 1)+IF(OR($F151 &gt;= AU$6, $G151 &lt; AT$6), 0, 2)+1)</f>
        <v/>
      </c>
      <c r="AU151" s="71" t="str">
        <f ca="1">INDEX({"","_","-","="},IF(OR($D151 &gt;= AV$6, $E151 &lt; AU$6), 0, 1)+IF(OR($F151 &gt;= AV$6, $G151 &lt; AU$6), 0, 2)+1)</f>
        <v/>
      </c>
      <c r="AV151" s="71" t="str">
        <f ca="1">INDEX({"","_","-","="},IF(OR($D151 &gt;= AW$6, $E151 &lt; AV$6), 0, 1)+IF(OR($F151 &gt;= AW$6, $G151 &lt; AV$6), 0, 2)+1)</f>
        <v/>
      </c>
      <c r="AW151" s="71" t="str">
        <f ca="1">INDEX({"","_","-","="},IF(OR($D151 &gt;= AX$6, $E151 &lt; AW$6), 0, 1)+IF(OR($F151 &gt;= AX$6, $G151 &lt; AW$6), 0, 2)+1)</f>
        <v/>
      </c>
      <c r="AX151" s="71" t="str">
        <f ca="1">INDEX({"","_","-","="},IF(OR($D151 &gt;= AY$6, $E151 &lt; AX$6), 0, 1)+IF(OR($F151 &gt;= AY$6, $G151 &lt; AX$6), 0, 2)+1)</f>
        <v/>
      </c>
      <c r="AY151" s="71" t="str">
        <f ca="1">INDEX({"","_","-","="},IF(OR($D151 &gt;= AZ$6, $E151 &lt; AY$6), 0, 1)+IF(OR($F151 &gt;= AZ$6, $G151 &lt; AY$6), 0, 2)+1)</f>
        <v/>
      </c>
      <c r="AZ151" s="71" t="str">
        <f ca="1">INDEX({"","_","-","="},IF(OR($D151 &gt;= BA$6, $E151 &lt; AZ$6), 0, 1)+IF(OR($F151 &gt;= BA$6, $G151 &lt; AZ$6), 0, 2)+1)</f>
        <v/>
      </c>
      <c r="BA151" s="71" t="str">
        <f ca="1">INDEX({"","_","-","="},IF(OR($D151 &gt;= BB$6, $E151 &lt; BA$6), 0, 1)+IF(OR($F151 &gt;= BB$6, $G151 &lt; BA$6), 0, 2)+1)</f>
        <v/>
      </c>
      <c r="BB151" s="71" t="str">
        <f ca="1">INDEX({"","_","-","="},IF(OR($D151 &gt;= BC$6, $E151 &lt; BB$6), 0, 1)+IF(OR($F151 &gt;= BC$6, $G151 &lt; BB$6), 0, 2)+1)</f>
        <v/>
      </c>
      <c r="BC151" s="71" t="str">
        <f ca="1">INDEX({"","_","-","="},IF(OR($D151 &gt;= BD$6, $E151 &lt; BC$6), 0, 1)+IF(OR($F151 &gt;= BD$6, $G151 &lt; BC$6), 0, 2)+1)</f>
        <v/>
      </c>
      <c r="BD151" s="71" t="str">
        <f ca="1">INDEX({"","_","-","="},IF(OR($D151 &gt;= BE$6, $E151 &lt; BD$6), 0, 1)+IF(OR($F151 &gt;= BE$6, $G151 &lt; BD$6), 0, 2)+1)</f>
        <v/>
      </c>
      <c r="BE151" s="71" t="str">
        <f ca="1">INDEX({"","_","-","="},IF(OR($D151 &gt;= BF$6, $E151 &lt; BE$6), 0, 1)+IF(OR($F151 &gt;= BF$6, $G151 &lt; BE$6), 0, 2)+1)</f>
        <v/>
      </c>
      <c r="BF151" s="71" t="str">
        <f ca="1">INDEX({"","_","-","="},IF(OR($D151 &gt;= BG$6, $E151 &lt; BF$6), 0, 1)+IF(OR($F151 &gt;= BG$6, $G151 &lt; BF$6), 0, 2)+1)</f>
        <v/>
      </c>
      <c r="BG151" s="71" t="str">
        <f ca="1">INDEX({"","_","-","="},IF(OR($D151 &gt;= BH$6, $E151 &lt; BG$6), 0, 1)+IF(OR($F151 &gt;= BH$6, $G151 &lt; BG$6), 0, 2)+1)</f>
        <v/>
      </c>
      <c r="BH151" s="71" t="str">
        <f ca="1">INDEX({"","_","-","="},IF(OR($D151 &gt;= BI$6, $E151 &lt; BH$6), 0, 1)+IF(OR($F151 &gt;= BI$6, $G151 &lt; BH$6), 0, 2)+1)</f>
        <v/>
      </c>
      <c r="BI151" s="71" t="str">
        <f ca="1">INDEX({"","_","-","="},IF(OR($D151 &gt;= BJ$6, $E151 &lt; BI$6), 0, 1)+IF(OR($F151 &gt;= BJ$6, $G151 &lt; BI$6), 0, 2)+1)</f>
        <v/>
      </c>
      <c r="BJ151" s="71" t="str">
        <f ca="1">INDEX({"","_","-","="},IF(OR($D151 &gt;= BK$6, $E151 &lt; BJ$6), 0, 1)+IF(OR($F151 &gt;= BK$6, $G151 &lt; BJ$6), 0, 2)+1)</f>
        <v/>
      </c>
      <c r="BK151" s="71" t="str">
        <f ca="1">INDEX({"","_","-","="},IF(OR($D151 &gt;= BL$6, $E151 &lt; BK$6), 0, 1)+IF(OR($F151 &gt;= BL$6, $G151 &lt; BK$6), 0, 2)+1)</f>
        <v/>
      </c>
      <c r="BL151" s="71" t="str">
        <f ca="1">INDEX({"","_","-","="},IF(OR($D151 &gt;= BM$6, $E151 &lt; BL$6), 0, 1)+IF(OR($F151 &gt;= BM$6, $G151 &lt; BL$6), 0, 2)+1)</f>
        <v/>
      </c>
      <c r="BM151" s="71" t="str">
        <f ca="1">INDEX({"","_","-","="},IF(OR($D151 &gt;= BN$6, $E151 &lt; BM$6), 0, 1)+IF(OR($F151 &gt;= BN$6, $G151 &lt; BM$6), 0, 2)+1)</f>
        <v/>
      </c>
      <c r="BN151" s="71" t="str">
        <f ca="1">INDEX({"","_","-","="},IF(OR($D151 &gt;= BO$6, $E151 &lt; BN$6), 0, 1)+IF(OR($F151 &gt;= BO$6, $G151 &lt; BN$6), 0, 2)+1)</f>
        <v/>
      </c>
      <c r="BO151" s="71" t="str">
        <f ca="1">INDEX({"","_","-","="},IF(OR($D151 &gt;= BP$6, $E151 &lt; BO$6), 0, 1)+IF(OR($F151 &gt;= BP$6, $G151 &lt; BO$6), 0, 2)+1)</f>
        <v/>
      </c>
      <c r="BP151" s="71" t="str">
        <f ca="1">INDEX({"","_","-","="},IF(OR($D151 &gt;= BQ$6, $E151 &lt; BP$6), 0, 1)+IF(OR($F151 &gt;= BQ$6, $G151 &lt; BP$6), 0, 2)+1)</f>
        <v/>
      </c>
      <c r="BQ151" s="71" t="str">
        <f ca="1">INDEX({"","_","-","="},IF(OR($D151 &gt;= BR$6, $E151 &lt; BQ$6), 0, 1)+IF(OR($F151 &gt;= BR$6, $G151 &lt; BQ$6), 0, 2)+1)</f>
        <v/>
      </c>
      <c r="BR151" s="71" t="str">
        <f ca="1">INDEX({"","_","-","="},IF(OR($D151 &gt;= BS$6, $E151 &lt; BR$6), 0, 1)+IF(OR($F151 &gt;= BS$6, $G151 &lt; BR$6), 0, 2)+1)</f>
        <v/>
      </c>
      <c r="BS151" s="71" t="str">
        <f ca="1">INDEX({"","_","-","="},IF(OR($D151 &gt;= BT$6, $E151 &lt; BS$6), 0, 1)+IF(OR($F151 &gt;= BT$6, $G151 &lt; BS$6), 0, 2)+1)</f>
        <v/>
      </c>
      <c r="BT151" s="71" t="str">
        <f ca="1">INDEX({"","_","-","="},IF(OR($D151 &gt;= BU$6, $E151 &lt; BT$6), 0, 1)+IF(OR($F151 &gt;= BU$6, $G151 &lt; BT$6), 0, 2)+1)</f>
        <v/>
      </c>
      <c r="BU151" s="71" t="str">
        <f ca="1">INDEX({"","_","-","="},IF(OR($D151 &gt;= BV$6, $E151 &lt; BU$6), 0, 1)+IF(OR($F151 &gt;= BV$6, $G151 &lt; BU$6), 0, 2)+1)</f>
        <v/>
      </c>
      <c r="BV151" s="71" t="str">
        <f ca="1">INDEX({"","_","-","="},IF(OR($D151 &gt;= BW$6, $E151 &lt; BV$6), 0, 1)+IF(OR($F151 &gt;= BW$6, $G151 &lt; BV$6), 0, 2)+1)</f>
        <v/>
      </c>
      <c r="BW151" s="71" t="str">
        <f ca="1">INDEX({"","_","-","="},IF(OR($D151 &gt;= BX$6, $E151 &lt; BW$6), 0, 1)+IF(OR($F151 &gt;= BX$6, $G151 &lt; BW$6), 0, 2)+1)</f>
        <v/>
      </c>
      <c r="BX151" s="71" t="str">
        <f ca="1">INDEX({"","_","-","="},IF(OR($D151 &gt;= BY$6, $E151 &lt; BX$6), 0, 1)+IF(OR($F151 &gt;= BY$6, $G151 &lt; BX$6), 0, 2)+1)</f>
        <v/>
      </c>
      <c r="BY151" s="71" t="str">
        <f ca="1">INDEX({"","_","-","="},IF(OR($D151 &gt;= BZ$6, $E151 &lt; BY$6), 0, 1)+IF(OR($F151 &gt;= BZ$6, $G151 &lt; BY$6), 0, 2)+1)</f>
        <v/>
      </c>
      <c r="BZ151" s="71" t="str">
        <f ca="1">INDEX({"","_","-","="},IF(OR($D151 &gt;= CA$6, $E151 &lt; BZ$6), 0, 1)+IF(OR($F151 &gt;= CA$6, $G151 &lt; BZ$6), 0, 2)+1)</f>
        <v/>
      </c>
      <c r="CA151" s="71" t="str">
        <f ca="1">INDEX({"","_","-","="},IF(OR($D151 &gt;= CB$6, $E151 &lt; CA$6), 0, 1)+IF(OR($F151 &gt;= CB$6, $G151 &lt; CA$6), 0, 2)+1)</f>
        <v/>
      </c>
      <c r="CB151" s="71" t="str">
        <f ca="1">INDEX({"","_","-","="},IF(OR($D151 &gt;= CC$6, $E151 &lt; CB$6), 0, 1)+IF(OR($F151 &gt;= CC$6, $G151 &lt; CB$6), 0, 2)+1)</f>
        <v/>
      </c>
      <c r="CC151" s="71" t="str">
        <f ca="1">INDEX({"","_","-","="},IF(OR($D151 &gt;= CD$6, $E151 &lt; CC$6), 0, 1)+IF(OR($F151 &gt;= CD$6, $G151 &lt; CC$6), 0, 2)+1)</f>
        <v/>
      </c>
      <c r="CD151" s="71" t="str">
        <f ca="1">INDEX({"","_","-","="},IF(OR($D151 &gt;= CE$6, $E151 &lt; CD$6), 0, 1)+IF(OR($F151 &gt;= CE$6, $G151 &lt; CD$6), 0, 2)+1)</f>
        <v/>
      </c>
    </row>
    <row r="152" spans="1:82">
      <c r="A152" s="8" t="str">
        <f ca="1">IF('临-进度'!N147,'临-进度'!$A147,"")</f>
        <v/>
      </c>
      <c r="B152" s="8" t="str">
        <f ca="1">IF('临-进度'!N147,'临-进度'!$B147,"")</f>
        <v/>
      </c>
      <c r="C152" s="8" t="str">
        <f ca="1">IF('临-进度'!N147,'临-进度'!$F147,"")</f>
        <v/>
      </c>
      <c r="D152" s="42" t="str">
        <f ca="1">IF('临-进度'!$N147,'临-进度'!$J147,"")</f>
        <v/>
      </c>
      <c r="E152" s="42" t="str">
        <f ca="1">IF('临-进度'!$N147,'临-进度'!$AF147,"")</f>
        <v/>
      </c>
      <c r="F152" s="42" t="str">
        <f ca="1">IF('临-进度'!$N147,'临-进度'!$K147,"")</f>
        <v/>
      </c>
      <c r="G152" s="76" t="str">
        <f ca="1">IF('临-进度'!$N147,'临-进度'!$AG147,"")</f>
        <v/>
      </c>
      <c r="H152" s="71" t="str">
        <f ca="1">INDEX({"","_","-","="},IF(OR($D152 &gt;= I$6, $E152 &lt; H$6), 0, 1)+IF(OR($F152 &gt;= I$6, $G152 &lt; H$6), 0, 2)+1)</f>
        <v/>
      </c>
      <c r="I152" s="71" t="str">
        <f ca="1">INDEX({"","_","-","="},IF(OR($D152 &gt;= J$6, $E152 &lt; I$6), 0, 1)+IF(OR($F152 &gt;= J$6, $G152 &lt; I$6), 0, 2)+1)</f>
        <v/>
      </c>
      <c r="J152" s="71" t="str">
        <f ca="1">INDEX({"","_","-","="},IF(OR($D152 &gt;= K$6, $E152 &lt; J$6), 0, 1)+IF(OR($F152 &gt;= K$6, $G152 &lt; J$6), 0, 2)+1)</f>
        <v/>
      </c>
      <c r="K152" s="71" t="str">
        <f ca="1">INDEX({"","_","-","="},IF(OR($D152 &gt;= L$6, $E152 &lt; K$6), 0, 1)+IF(OR($F152 &gt;= L$6, $G152 &lt; K$6), 0, 2)+1)</f>
        <v/>
      </c>
      <c r="L152" s="71" t="str">
        <f ca="1">INDEX({"","_","-","="},IF(OR($D152 &gt;= M$6, $E152 &lt; L$6), 0, 1)+IF(OR($F152 &gt;= M$6, $G152 &lt; L$6), 0, 2)+1)</f>
        <v/>
      </c>
      <c r="M152" s="71" t="str">
        <f ca="1">INDEX({"","_","-","="},IF(OR($D152 &gt;= N$6, $E152 &lt; M$6), 0, 1)+IF(OR($F152 &gt;= N$6, $G152 &lt; M$6), 0, 2)+1)</f>
        <v/>
      </c>
      <c r="N152" s="71" t="str">
        <f ca="1">INDEX({"","_","-","="},IF(OR($D152 &gt;= O$6, $E152 &lt; N$6), 0, 1)+IF(OR($F152 &gt;= O$6, $G152 &lt; N$6), 0, 2)+1)</f>
        <v/>
      </c>
      <c r="O152" s="71" t="str">
        <f ca="1">INDEX({"","_","-","="},IF(OR($D152 &gt;= P$6, $E152 &lt; O$6), 0, 1)+IF(OR($F152 &gt;= P$6, $G152 &lt; O$6), 0, 2)+1)</f>
        <v/>
      </c>
      <c r="P152" s="71" t="str">
        <f ca="1">INDEX({"","_","-","="},IF(OR($D152 &gt;= Q$6, $E152 &lt; P$6), 0, 1)+IF(OR($F152 &gt;= Q$6, $G152 &lt; P$6), 0, 2)+1)</f>
        <v/>
      </c>
      <c r="Q152" s="71" t="str">
        <f ca="1">INDEX({"","_","-","="},IF(OR($D152 &gt;= R$6, $E152 &lt; Q$6), 0, 1)+IF(OR($F152 &gt;= R$6, $G152 &lt; Q$6), 0, 2)+1)</f>
        <v/>
      </c>
      <c r="R152" s="71" t="str">
        <f ca="1">INDEX({"","_","-","="},IF(OR($D152 &gt;= S$6, $E152 &lt; R$6), 0, 1)+IF(OR($F152 &gt;= S$6, $G152 &lt; R$6), 0, 2)+1)</f>
        <v/>
      </c>
      <c r="S152" s="71" t="str">
        <f ca="1">INDEX({"","_","-","="},IF(OR($D152 &gt;= T$6, $E152 &lt; S$6), 0, 1)+IF(OR($F152 &gt;= T$6, $G152 &lt; S$6), 0, 2)+1)</f>
        <v/>
      </c>
      <c r="T152" s="71" t="str">
        <f ca="1">INDEX({"","_","-","="},IF(OR($D152 &gt;= U$6, $E152 &lt; T$6), 0, 1)+IF(OR($F152 &gt;= U$6, $G152 &lt; T$6), 0, 2)+1)</f>
        <v/>
      </c>
      <c r="U152" s="71" t="str">
        <f ca="1">INDEX({"","_","-","="},IF(OR($D152 &gt;= V$6, $E152 &lt; U$6), 0, 1)+IF(OR($F152 &gt;= V$6, $G152 &lt; U$6), 0, 2)+1)</f>
        <v/>
      </c>
      <c r="V152" s="71" t="str">
        <f ca="1">INDEX({"","_","-","="},IF(OR($D152 &gt;= W$6, $E152 &lt; V$6), 0, 1)+IF(OR($F152 &gt;= W$6, $G152 &lt; V$6), 0, 2)+1)</f>
        <v/>
      </c>
      <c r="W152" s="71" t="str">
        <f ca="1">INDEX({"","_","-","="},IF(OR($D152 &gt;= X$6, $E152 &lt; W$6), 0, 1)+IF(OR($F152 &gt;= X$6, $G152 &lt; W$6), 0, 2)+1)</f>
        <v/>
      </c>
      <c r="X152" s="71" t="str">
        <f ca="1">INDEX({"","_","-","="},IF(OR($D152 &gt;= Y$6, $E152 &lt; X$6), 0, 1)+IF(OR($F152 &gt;= Y$6, $G152 &lt; X$6), 0, 2)+1)</f>
        <v/>
      </c>
      <c r="Y152" s="71" t="str">
        <f ca="1">INDEX({"","_","-","="},IF(OR($D152 &gt;= Z$6, $E152 &lt; Y$6), 0, 1)+IF(OR($F152 &gt;= Z$6, $G152 &lt; Y$6), 0, 2)+1)</f>
        <v/>
      </c>
      <c r="Z152" s="71" t="str">
        <f ca="1">INDEX({"","_","-","="},IF(OR($D152 &gt;= AA$6, $E152 &lt; Z$6), 0, 1)+IF(OR($F152 &gt;= AA$6, $G152 &lt; Z$6), 0, 2)+1)</f>
        <v/>
      </c>
      <c r="AA152" s="71" t="str">
        <f ca="1">INDEX({"","_","-","="},IF(OR($D152 &gt;= AB$6, $E152 &lt; AA$6), 0, 1)+IF(OR($F152 &gt;= AB$6, $G152 &lt; AA$6), 0, 2)+1)</f>
        <v/>
      </c>
      <c r="AB152" s="71" t="str">
        <f ca="1">INDEX({"","_","-","="},IF(OR($D152 &gt;= AC$6, $E152 &lt; AB$6), 0, 1)+IF(OR($F152 &gt;= AC$6, $G152 &lt; AB$6), 0, 2)+1)</f>
        <v/>
      </c>
      <c r="AC152" s="71" t="str">
        <f ca="1">INDEX({"","_","-","="},IF(OR($D152 &gt;= AD$6, $E152 &lt; AC$6), 0, 1)+IF(OR($F152 &gt;= AD$6, $G152 &lt; AC$6), 0, 2)+1)</f>
        <v/>
      </c>
      <c r="AD152" s="71" t="str">
        <f ca="1">INDEX({"","_","-","="},IF(OR($D152 &gt;= AE$6, $E152 &lt; AD$6), 0, 1)+IF(OR($F152 &gt;= AE$6, $G152 &lt; AD$6), 0, 2)+1)</f>
        <v/>
      </c>
      <c r="AE152" s="71" t="str">
        <f ca="1">INDEX({"","_","-","="},IF(OR($D152 &gt;= AF$6, $E152 &lt; AE$6), 0, 1)+IF(OR($F152 &gt;= AF$6, $G152 &lt; AE$6), 0, 2)+1)</f>
        <v/>
      </c>
      <c r="AF152" s="71" t="str">
        <f ca="1">INDEX({"","_","-","="},IF(OR($D152 &gt;= AG$6, $E152 &lt; AF$6), 0, 1)+IF(OR($F152 &gt;= AG$6, $G152 &lt; AF$6), 0, 2)+1)</f>
        <v/>
      </c>
      <c r="AG152" s="71" t="str">
        <f ca="1">INDEX({"","_","-","="},IF(OR($D152 &gt;= AH$6, $E152 &lt; AG$6), 0, 1)+IF(OR($F152 &gt;= AH$6, $G152 &lt; AG$6), 0, 2)+1)</f>
        <v/>
      </c>
      <c r="AH152" s="71" t="str">
        <f ca="1">INDEX({"","_","-","="},IF(OR($D152 &gt;= AI$6, $E152 &lt; AH$6), 0, 1)+IF(OR($F152 &gt;= AI$6, $G152 &lt; AH$6), 0, 2)+1)</f>
        <v/>
      </c>
      <c r="AI152" s="71" t="str">
        <f ca="1">INDEX({"","_","-","="},IF(OR($D152 &gt;= AJ$6, $E152 &lt; AI$6), 0, 1)+IF(OR($F152 &gt;= AJ$6, $G152 &lt; AI$6), 0, 2)+1)</f>
        <v/>
      </c>
      <c r="AJ152" s="71" t="str">
        <f ca="1">INDEX({"","_","-","="},IF(OR($D152 &gt;= AK$6, $E152 &lt; AJ$6), 0, 1)+IF(OR($F152 &gt;= AK$6, $G152 &lt; AJ$6), 0, 2)+1)</f>
        <v/>
      </c>
      <c r="AK152" s="71" t="str">
        <f ca="1">INDEX({"","_","-","="},IF(OR($D152 &gt;= AL$6, $E152 &lt; AK$6), 0, 1)+IF(OR($F152 &gt;= AL$6, $G152 &lt; AK$6), 0, 2)+1)</f>
        <v/>
      </c>
      <c r="AL152" s="71" t="str">
        <f ca="1">INDEX({"","_","-","="},IF(OR($D152 &gt;= AM$6, $E152 &lt; AL$6), 0, 1)+IF(OR($F152 &gt;= AM$6, $G152 &lt; AL$6), 0, 2)+1)</f>
        <v/>
      </c>
      <c r="AM152" s="71" t="str">
        <f ca="1">INDEX({"","_","-","="},IF(OR($D152 &gt;= AN$6, $E152 &lt; AM$6), 0, 1)+IF(OR($F152 &gt;= AN$6, $G152 &lt; AM$6), 0, 2)+1)</f>
        <v/>
      </c>
      <c r="AN152" s="71" t="str">
        <f ca="1">INDEX({"","_","-","="},IF(OR($D152 &gt;= AO$6, $E152 &lt; AN$6), 0, 1)+IF(OR($F152 &gt;= AO$6, $G152 &lt; AN$6), 0, 2)+1)</f>
        <v/>
      </c>
      <c r="AO152" s="71" t="str">
        <f ca="1">INDEX({"","_","-","="},IF(OR($D152 &gt;= AP$6, $E152 &lt; AO$6), 0, 1)+IF(OR($F152 &gt;= AP$6, $G152 &lt; AO$6), 0, 2)+1)</f>
        <v/>
      </c>
      <c r="AP152" s="71" t="str">
        <f ca="1">INDEX({"","_","-","="},IF(OR($D152 &gt;= AQ$6, $E152 &lt; AP$6), 0, 1)+IF(OR($F152 &gt;= AQ$6, $G152 &lt; AP$6), 0, 2)+1)</f>
        <v/>
      </c>
      <c r="AQ152" s="71" t="str">
        <f ca="1">INDEX({"","_","-","="},IF(OR($D152 &gt;= AR$6, $E152 &lt; AQ$6), 0, 1)+IF(OR($F152 &gt;= AR$6, $G152 &lt; AQ$6), 0, 2)+1)</f>
        <v/>
      </c>
      <c r="AR152" s="71" t="str">
        <f ca="1">INDEX({"","_","-","="},IF(OR($D152 &gt;= AS$6, $E152 &lt; AR$6), 0, 1)+IF(OR($F152 &gt;= AS$6, $G152 &lt; AR$6), 0, 2)+1)</f>
        <v/>
      </c>
      <c r="AS152" s="71" t="str">
        <f ca="1">INDEX({"","_","-","="},IF(OR($D152 &gt;= AT$6, $E152 &lt; AS$6), 0, 1)+IF(OR($F152 &gt;= AT$6, $G152 &lt; AS$6), 0, 2)+1)</f>
        <v/>
      </c>
      <c r="AT152" s="71" t="str">
        <f ca="1">INDEX({"","_","-","="},IF(OR($D152 &gt;= AU$6, $E152 &lt; AT$6), 0, 1)+IF(OR($F152 &gt;= AU$6, $G152 &lt; AT$6), 0, 2)+1)</f>
        <v/>
      </c>
      <c r="AU152" s="71" t="str">
        <f ca="1">INDEX({"","_","-","="},IF(OR($D152 &gt;= AV$6, $E152 &lt; AU$6), 0, 1)+IF(OR($F152 &gt;= AV$6, $G152 &lt; AU$6), 0, 2)+1)</f>
        <v/>
      </c>
      <c r="AV152" s="71" t="str">
        <f ca="1">INDEX({"","_","-","="},IF(OR($D152 &gt;= AW$6, $E152 &lt; AV$6), 0, 1)+IF(OR($F152 &gt;= AW$6, $G152 &lt; AV$6), 0, 2)+1)</f>
        <v/>
      </c>
      <c r="AW152" s="71" t="str">
        <f ca="1">INDEX({"","_","-","="},IF(OR($D152 &gt;= AX$6, $E152 &lt; AW$6), 0, 1)+IF(OR($F152 &gt;= AX$6, $G152 &lt; AW$6), 0, 2)+1)</f>
        <v/>
      </c>
      <c r="AX152" s="71" t="str">
        <f ca="1">INDEX({"","_","-","="},IF(OR($D152 &gt;= AY$6, $E152 &lt; AX$6), 0, 1)+IF(OR($F152 &gt;= AY$6, $G152 &lt; AX$6), 0, 2)+1)</f>
        <v/>
      </c>
      <c r="AY152" s="71" t="str">
        <f ca="1">INDEX({"","_","-","="},IF(OR($D152 &gt;= AZ$6, $E152 &lt; AY$6), 0, 1)+IF(OR($F152 &gt;= AZ$6, $G152 &lt; AY$6), 0, 2)+1)</f>
        <v/>
      </c>
      <c r="AZ152" s="71" t="str">
        <f ca="1">INDEX({"","_","-","="},IF(OR($D152 &gt;= BA$6, $E152 &lt; AZ$6), 0, 1)+IF(OR($F152 &gt;= BA$6, $G152 &lt; AZ$6), 0, 2)+1)</f>
        <v/>
      </c>
      <c r="BA152" s="71" t="str">
        <f ca="1">INDEX({"","_","-","="},IF(OR($D152 &gt;= BB$6, $E152 &lt; BA$6), 0, 1)+IF(OR($F152 &gt;= BB$6, $G152 &lt; BA$6), 0, 2)+1)</f>
        <v/>
      </c>
      <c r="BB152" s="71" t="str">
        <f ca="1">INDEX({"","_","-","="},IF(OR($D152 &gt;= BC$6, $E152 &lt; BB$6), 0, 1)+IF(OR($F152 &gt;= BC$6, $G152 &lt; BB$6), 0, 2)+1)</f>
        <v/>
      </c>
      <c r="BC152" s="71" t="str">
        <f ca="1">INDEX({"","_","-","="},IF(OR($D152 &gt;= BD$6, $E152 &lt; BC$6), 0, 1)+IF(OR($F152 &gt;= BD$6, $G152 &lt; BC$6), 0, 2)+1)</f>
        <v/>
      </c>
      <c r="BD152" s="71" t="str">
        <f ca="1">INDEX({"","_","-","="},IF(OR($D152 &gt;= BE$6, $E152 &lt; BD$6), 0, 1)+IF(OR($F152 &gt;= BE$6, $G152 &lt; BD$6), 0, 2)+1)</f>
        <v/>
      </c>
      <c r="BE152" s="71" t="str">
        <f ca="1">INDEX({"","_","-","="},IF(OR($D152 &gt;= BF$6, $E152 &lt; BE$6), 0, 1)+IF(OR($F152 &gt;= BF$6, $G152 &lt; BE$6), 0, 2)+1)</f>
        <v/>
      </c>
      <c r="BF152" s="71" t="str">
        <f ca="1">INDEX({"","_","-","="},IF(OR($D152 &gt;= BG$6, $E152 &lt; BF$6), 0, 1)+IF(OR($F152 &gt;= BG$6, $G152 &lt; BF$6), 0, 2)+1)</f>
        <v/>
      </c>
      <c r="BG152" s="71" t="str">
        <f ca="1">INDEX({"","_","-","="},IF(OR($D152 &gt;= BH$6, $E152 &lt; BG$6), 0, 1)+IF(OR($F152 &gt;= BH$6, $G152 &lt; BG$6), 0, 2)+1)</f>
        <v/>
      </c>
      <c r="BH152" s="71" t="str">
        <f ca="1">INDEX({"","_","-","="},IF(OR($D152 &gt;= BI$6, $E152 &lt; BH$6), 0, 1)+IF(OR($F152 &gt;= BI$6, $G152 &lt; BH$6), 0, 2)+1)</f>
        <v/>
      </c>
      <c r="BI152" s="71" t="str">
        <f ca="1">INDEX({"","_","-","="},IF(OR($D152 &gt;= BJ$6, $E152 &lt; BI$6), 0, 1)+IF(OR($F152 &gt;= BJ$6, $G152 &lt; BI$6), 0, 2)+1)</f>
        <v/>
      </c>
      <c r="BJ152" s="71" t="str">
        <f ca="1">INDEX({"","_","-","="},IF(OR($D152 &gt;= BK$6, $E152 &lt; BJ$6), 0, 1)+IF(OR($F152 &gt;= BK$6, $G152 &lt; BJ$6), 0, 2)+1)</f>
        <v/>
      </c>
      <c r="BK152" s="71" t="str">
        <f ca="1">INDEX({"","_","-","="},IF(OR($D152 &gt;= BL$6, $E152 &lt; BK$6), 0, 1)+IF(OR($F152 &gt;= BL$6, $G152 &lt; BK$6), 0, 2)+1)</f>
        <v/>
      </c>
      <c r="BL152" s="71" t="str">
        <f ca="1">INDEX({"","_","-","="},IF(OR($D152 &gt;= BM$6, $E152 &lt; BL$6), 0, 1)+IF(OR($F152 &gt;= BM$6, $G152 &lt; BL$6), 0, 2)+1)</f>
        <v/>
      </c>
      <c r="BM152" s="71" t="str">
        <f ca="1">INDEX({"","_","-","="},IF(OR($D152 &gt;= BN$6, $E152 &lt; BM$6), 0, 1)+IF(OR($F152 &gt;= BN$6, $G152 &lt; BM$6), 0, 2)+1)</f>
        <v/>
      </c>
      <c r="BN152" s="71" t="str">
        <f ca="1">INDEX({"","_","-","="},IF(OR($D152 &gt;= BO$6, $E152 &lt; BN$6), 0, 1)+IF(OR($F152 &gt;= BO$6, $G152 &lt; BN$6), 0, 2)+1)</f>
        <v/>
      </c>
      <c r="BO152" s="71" t="str">
        <f ca="1">INDEX({"","_","-","="},IF(OR($D152 &gt;= BP$6, $E152 &lt; BO$6), 0, 1)+IF(OR($F152 &gt;= BP$6, $G152 &lt; BO$6), 0, 2)+1)</f>
        <v/>
      </c>
      <c r="BP152" s="71" t="str">
        <f ca="1">INDEX({"","_","-","="},IF(OR($D152 &gt;= BQ$6, $E152 &lt; BP$6), 0, 1)+IF(OR($F152 &gt;= BQ$6, $G152 &lt; BP$6), 0, 2)+1)</f>
        <v/>
      </c>
      <c r="BQ152" s="71" t="str">
        <f ca="1">INDEX({"","_","-","="},IF(OR($D152 &gt;= BR$6, $E152 &lt; BQ$6), 0, 1)+IF(OR($F152 &gt;= BR$6, $G152 &lt; BQ$6), 0, 2)+1)</f>
        <v/>
      </c>
      <c r="BR152" s="71" t="str">
        <f ca="1">INDEX({"","_","-","="},IF(OR($D152 &gt;= BS$6, $E152 &lt; BR$6), 0, 1)+IF(OR($F152 &gt;= BS$6, $G152 &lt; BR$6), 0, 2)+1)</f>
        <v/>
      </c>
      <c r="BS152" s="71" t="str">
        <f ca="1">INDEX({"","_","-","="},IF(OR($D152 &gt;= BT$6, $E152 &lt; BS$6), 0, 1)+IF(OR($F152 &gt;= BT$6, $G152 &lt; BS$6), 0, 2)+1)</f>
        <v/>
      </c>
      <c r="BT152" s="71" t="str">
        <f ca="1">INDEX({"","_","-","="},IF(OR($D152 &gt;= BU$6, $E152 &lt; BT$6), 0, 1)+IF(OR($F152 &gt;= BU$6, $G152 &lt; BT$6), 0, 2)+1)</f>
        <v/>
      </c>
      <c r="BU152" s="71" t="str">
        <f ca="1">INDEX({"","_","-","="},IF(OR($D152 &gt;= BV$6, $E152 &lt; BU$6), 0, 1)+IF(OR($F152 &gt;= BV$6, $G152 &lt; BU$6), 0, 2)+1)</f>
        <v/>
      </c>
      <c r="BV152" s="71" t="str">
        <f ca="1">INDEX({"","_","-","="},IF(OR($D152 &gt;= BW$6, $E152 &lt; BV$6), 0, 1)+IF(OR($F152 &gt;= BW$6, $G152 &lt; BV$6), 0, 2)+1)</f>
        <v/>
      </c>
      <c r="BW152" s="71" t="str">
        <f ca="1">INDEX({"","_","-","="},IF(OR($D152 &gt;= BX$6, $E152 &lt; BW$6), 0, 1)+IF(OR($F152 &gt;= BX$6, $G152 &lt; BW$6), 0, 2)+1)</f>
        <v/>
      </c>
      <c r="BX152" s="71" t="str">
        <f ca="1">INDEX({"","_","-","="},IF(OR($D152 &gt;= BY$6, $E152 &lt; BX$6), 0, 1)+IF(OR($F152 &gt;= BY$6, $G152 &lt; BX$6), 0, 2)+1)</f>
        <v/>
      </c>
      <c r="BY152" s="71" t="str">
        <f ca="1">INDEX({"","_","-","="},IF(OR($D152 &gt;= BZ$6, $E152 &lt; BY$6), 0, 1)+IF(OR($F152 &gt;= BZ$6, $G152 &lt; BY$6), 0, 2)+1)</f>
        <v/>
      </c>
      <c r="BZ152" s="71" t="str">
        <f ca="1">INDEX({"","_","-","="},IF(OR($D152 &gt;= CA$6, $E152 &lt; BZ$6), 0, 1)+IF(OR($F152 &gt;= CA$6, $G152 &lt; BZ$6), 0, 2)+1)</f>
        <v/>
      </c>
      <c r="CA152" s="71" t="str">
        <f ca="1">INDEX({"","_","-","="},IF(OR($D152 &gt;= CB$6, $E152 &lt; CA$6), 0, 1)+IF(OR($F152 &gt;= CB$6, $G152 &lt; CA$6), 0, 2)+1)</f>
        <v/>
      </c>
      <c r="CB152" s="71" t="str">
        <f ca="1">INDEX({"","_","-","="},IF(OR($D152 &gt;= CC$6, $E152 &lt; CB$6), 0, 1)+IF(OR($F152 &gt;= CC$6, $G152 &lt; CB$6), 0, 2)+1)</f>
        <v/>
      </c>
      <c r="CC152" s="71" t="str">
        <f ca="1">INDEX({"","_","-","="},IF(OR($D152 &gt;= CD$6, $E152 &lt; CC$6), 0, 1)+IF(OR($F152 &gt;= CD$6, $G152 &lt; CC$6), 0, 2)+1)</f>
        <v/>
      </c>
      <c r="CD152" s="71" t="str">
        <f ca="1">INDEX({"","_","-","="},IF(OR($D152 &gt;= CE$6, $E152 &lt; CD$6), 0, 1)+IF(OR($F152 &gt;= CE$6, $G152 &lt; CD$6), 0, 2)+1)</f>
        <v/>
      </c>
    </row>
    <row r="153" spans="1:82">
      <c r="A153" s="8" t="str">
        <f ca="1">IF('临-进度'!N148,'临-进度'!$A148,"")</f>
        <v/>
      </c>
      <c r="B153" s="8" t="str">
        <f ca="1">IF('临-进度'!N148,'临-进度'!$B148,"")</f>
        <v/>
      </c>
      <c r="C153" s="8" t="str">
        <f ca="1">IF('临-进度'!N148,'临-进度'!$F148,"")</f>
        <v/>
      </c>
      <c r="D153" s="42" t="str">
        <f ca="1">IF('临-进度'!$N148,'临-进度'!$J148,"")</f>
        <v/>
      </c>
      <c r="E153" s="42" t="str">
        <f ca="1">IF('临-进度'!$N148,'临-进度'!$AF148,"")</f>
        <v/>
      </c>
      <c r="F153" s="42" t="str">
        <f ca="1">IF('临-进度'!$N148,'临-进度'!$K148,"")</f>
        <v/>
      </c>
      <c r="G153" s="76" t="str">
        <f ca="1">IF('临-进度'!$N148,'临-进度'!$AG148,"")</f>
        <v/>
      </c>
      <c r="H153" s="71" t="str">
        <f ca="1">INDEX({"","_","-","="},IF(OR($D153 &gt;= I$6, $E153 &lt; H$6), 0, 1)+IF(OR($F153 &gt;= I$6, $G153 &lt; H$6), 0, 2)+1)</f>
        <v/>
      </c>
      <c r="I153" s="71" t="str">
        <f ca="1">INDEX({"","_","-","="},IF(OR($D153 &gt;= J$6, $E153 &lt; I$6), 0, 1)+IF(OR($F153 &gt;= J$6, $G153 &lt; I$6), 0, 2)+1)</f>
        <v/>
      </c>
      <c r="J153" s="71" t="str">
        <f ca="1">INDEX({"","_","-","="},IF(OR($D153 &gt;= K$6, $E153 &lt; J$6), 0, 1)+IF(OR($F153 &gt;= K$6, $G153 &lt; J$6), 0, 2)+1)</f>
        <v/>
      </c>
      <c r="K153" s="71" t="str">
        <f ca="1">INDEX({"","_","-","="},IF(OR($D153 &gt;= L$6, $E153 &lt; K$6), 0, 1)+IF(OR($F153 &gt;= L$6, $G153 &lt; K$6), 0, 2)+1)</f>
        <v/>
      </c>
      <c r="L153" s="71" t="str">
        <f ca="1">INDEX({"","_","-","="},IF(OR($D153 &gt;= M$6, $E153 &lt; L$6), 0, 1)+IF(OR($F153 &gt;= M$6, $G153 &lt; L$6), 0, 2)+1)</f>
        <v/>
      </c>
      <c r="M153" s="71" t="str">
        <f ca="1">INDEX({"","_","-","="},IF(OR($D153 &gt;= N$6, $E153 &lt; M$6), 0, 1)+IF(OR($F153 &gt;= N$6, $G153 &lt; M$6), 0, 2)+1)</f>
        <v/>
      </c>
      <c r="N153" s="71" t="str">
        <f ca="1">INDEX({"","_","-","="},IF(OR($D153 &gt;= O$6, $E153 &lt; N$6), 0, 1)+IF(OR($F153 &gt;= O$6, $G153 &lt; N$6), 0, 2)+1)</f>
        <v/>
      </c>
      <c r="O153" s="71" t="str">
        <f ca="1">INDEX({"","_","-","="},IF(OR($D153 &gt;= P$6, $E153 &lt; O$6), 0, 1)+IF(OR($F153 &gt;= P$6, $G153 &lt; O$6), 0, 2)+1)</f>
        <v/>
      </c>
      <c r="P153" s="71" t="str">
        <f ca="1">INDEX({"","_","-","="},IF(OR($D153 &gt;= Q$6, $E153 &lt; P$6), 0, 1)+IF(OR($F153 &gt;= Q$6, $G153 &lt; P$6), 0, 2)+1)</f>
        <v/>
      </c>
      <c r="Q153" s="71" t="str">
        <f ca="1">INDEX({"","_","-","="},IF(OR($D153 &gt;= R$6, $E153 &lt; Q$6), 0, 1)+IF(OR($F153 &gt;= R$6, $G153 &lt; Q$6), 0, 2)+1)</f>
        <v/>
      </c>
      <c r="R153" s="71" t="str">
        <f ca="1">INDEX({"","_","-","="},IF(OR($D153 &gt;= S$6, $E153 &lt; R$6), 0, 1)+IF(OR($F153 &gt;= S$6, $G153 &lt; R$6), 0, 2)+1)</f>
        <v/>
      </c>
      <c r="S153" s="71" t="str">
        <f ca="1">INDEX({"","_","-","="},IF(OR($D153 &gt;= T$6, $E153 &lt; S$6), 0, 1)+IF(OR($F153 &gt;= T$6, $G153 &lt; S$6), 0, 2)+1)</f>
        <v/>
      </c>
      <c r="T153" s="71" t="str">
        <f ca="1">INDEX({"","_","-","="},IF(OR($D153 &gt;= U$6, $E153 &lt; T$6), 0, 1)+IF(OR($F153 &gt;= U$6, $G153 &lt; T$6), 0, 2)+1)</f>
        <v/>
      </c>
      <c r="U153" s="71" t="str">
        <f ca="1">INDEX({"","_","-","="},IF(OR($D153 &gt;= V$6, $E153 &lt; U$6), 0, 1)+IF(OR($F153 &gt;= V$6, $G153 &lt; U$6), 0, 2)+1)</f>
        <v/>
      </c>
      <c r="V153" s="71" t="str">
        <f ca="1">INDEX({"","_","-","="},IF(OR($D153 &gt;= W$6, $E153 &lt; V$6), 0, 1)+IF(OR($F153 &gt;= W$6, $G153 &lt; V$6), 0, 2)+1)</f>
        <v/>
      </c>
      <c r="W153" s="71" t="str">
        <f ca="1">INDEX({"","_","-","="},IF(OR($D153 &gt;= X$6, $E153 &lt; W$6), 0, 1)+IF(OR($F153 &gt;= X$6, $G153 &lt; W$6), 0, 2)+1)</f>
        <v/>
      </c>
      <c r="X153" s="71" t="str">
        <f ca="1">INDEX({"","_","-","="},IF(OR($D153 &gt;= Y$6, $E153 &lt; X$6), 0, 1)+IF(OR($F153 &gt;= Y$6, $G153 &lt; X$6), 0, 2)+1)</f>
        <v/>
      </c>
      <c r="Y153" s="71" t="str">
        <f ca="1">INDEX({"","_","-","="},IF(OR($D153 &gt;= Z$6, $E153 &lt; Y$6), 0, 1)+IF(OR($F153 &gt;= Z$6, $G153 &lt; Y$6), 0, 2)+1)</f>
        <v/>
      </c>
      <c r="Z153" s="71" t="str">
        <f ca="1">INDEX({"","_","-","="},IF(OR($D153 &gt;= AA$6, $E153 &lt; Z$6), 0, 1)+IF(OR($F153 &gt;= AA$6, $G153 &lt; Z$6), 0, 2)+1)</f>
        <v/>
      </c>
      <c r="AA153" s="71" t="str">
        <f ca="1">INDEX({"","_","-","="},IF(OR($D153 &gt;= AB$6, $E153 &lt; AA$6), 0, 1)+IF(OR($F153 &gt;= AB$6, $G153 &lt; AA$6), 0, 2)+1)</f>
        <v/>
      </c>
      <c r="AB153" s="71" t="str">
        <f ca="1">INDEX({"","_","-","="},IF(OR($D153 &gt;= AC$6, $E153 &lt; AB$6), 0, 1)+IF(OR($F153 &gt;= AC$6, $G153 &lt; AB$6), 0, 2)+1)</f>
        <v/>
      </c>
      <c r="AC153" s="71" t="str">
        <f ca="1">INDEX({"","_","-","="},IF(OR($D153 &gt;= AD$6, $E153 &lt; AC$6), 0, 1)+IF(OR($F153 &gt;= AD$6, $G153 &lt; AC$6), 0, 2)+1)</f>
        <v/>
      </c>
      <c r="AD153" s="71" t="str">
        <f ca="1">INDEX({"","_","-","="},IF(OR($D153 &gt;= AE$6, $E153 &lt; AD$6), 0, 1)+IF(OR($F153 &gt;= AE$6, $G153 &lt; AD$6), 0, 2)+1)</f>
        <v/>
      </c>
      <c r="AE153" s="71" t="str">
        <f ca="1">INDEX({"","_","-","="},IF(OR($D153 &gt;= AF$6, $E153 &lt; AE$6), 0, 1)+IF(OR($F153 &gt;= AF$6, $G153 &lt; AE$6), 0, 2)+1)</f>
        <v/>
      </c>
      <c r="AF153" s="71" t="str">
        <f ca="1">INDEX({"","_","-","="},IF(OR($D153 &gt;= AG$6, $E153 &lt; AF$6), 0, 1)+IF(OR($F153 &gt;= AG$6, $G153 &lt; AF$6), 0, 2)+1)</f>
        <v/>
      </c>
      <c r="AG153" s="71" t="str">
        <f ca="1">INDEX({"","_","-","="},IF(OR($D153 &gt;= AH$6, $E153 &lt; AG$6), 0, 1)+IF(OR($F153 &gt;= AH$6, $G153 &lt; AG$6), 0, 2)+1)</f>
        <v/>
      </c>
      <c r="AH153" s="71" t="str">
        <f ca="1">INDEX({"","_","-","="},IF(OR($D153 &gt;= AI$6, $E153 &lt; AH$6), 0, 1)+IF(OR($F153 &gt;= AI$6, $G153 &lt; AH$6), 0, 2)+1)</f>
        <v/>
      </c>
      <c r="AI153" s="71" t="str">
        <f ca="1">INDEX({"","_","-","="},IF(OR($D153 &gt;= AJ$6, $E153 &lt; AI$6), 0, 1)+IF(OR($F153 &gt;= AJ$6, $G153 &lt; AI$6), 0, 2)+1)</f>
        <v/>
      </c>
      <c r="AJ153" s="71" t="str">
        <f ca="1">INDEX({"","_","-","="},IF(OR($D153 &gt;= AK$6, $E153 &lt; AJ$6), 0, 1)+IF(OR($F153 &gt;= AK$6, $G153 &lt; AJ$6), 0, 2)+1)</f>
        <v/>
      </c>
      <c r="AK153" s="71" t="str">
        <f ca="1">INDEX({"","_","-","="},IF(OR($D153 &gt;= AL$6, $E153 &lt; AK$6), 0, 1)+IF(OR($F153 &gt;= AL$6, $G153 &lt; AK$6), 0, 2)+1)</f>
        <v/>
      </c>
      <c r="AL153" s="71" t="str">
        <f ca="1">INDEX({"","_","-","="},IF(OR($D153 &gt;= AM$6, $E153 &lt; AL$6), 0, 1)+IF(OR($F153 &gt;= AM$6, $G153 &lt; AL$6), 0, 2)+1)</f>
        <v/>
      </c>
      <c r="AM153" s="71" t="str">
        <f ca="1">INDEX({"","_","-","="},IF(OR($D153 &gt;= AN$6, $E153 &lt; AM$6), 0, 1)+IF(OR($F153 &gt;= AN$6, $G153 &lt; AM$6), 0, 2)+1)</f>
        <v/>
      </c>
      <c r="AN153" s="71" t="str">
        <f ca="1">INDEX({"","_","-","="},IF(OR($D153 &gt;= AO$6, $E153 &lt; AN$6), 0, 1)+IF(OR($F153 &gt;= AO$6, $G153 &lt; AN$6), 0, 2)+1)</f>
        <v/>
      </c>
      <c r="AO153" s="71" t="str">
        <f ca="1">INDEX({"","_","-","="},IF(OR($D153 &gt;= AP$6, $E153 &lt; AO$6), 0, 1)+IF(OR($F153 &gt;= AP$6, $G153 &lt; AO$6), 0, 2)+1)</f>
        <v/>
      </c>
      <c r="AP153" s="71" t="str">
        <f ca="1">INDEX({"","_","-","="},IF(OR($D153 &gt;= AQ$6, $E153 &lt; AP$6), 0, 1)+IF(OR($F153 &gt;= AQ$6, $G153 &lt; AP$6), 0, 2)+1)</f>
        <v/>
      </c>
      <c r="AQ153" s="71" t="str">
        <f ca="1">INDEX({"","_","-","="},IF(OR($D153 &gt;= AR$6, $E153 &lt; AQ$6), 0, 1)+IF(OR($F153 &gt;= AR$6, $G153 &lt; AQ$6), 0, 2)+1)</f>
        <v/>
      </c>
      <c r="AR153" s="71" t="str">
        <f ca="1">INDEX({"","_","-","="},IF(OR($D153 &gt;= AS$6, $E153 &lt; AR$6), 0, 1)+IF(OR($F153 &gt;= AS$6, $G153 &lt; AR$6), 0, 2)+1)</f>
        <v/>
      </c>
      <c r="AS153" s="71" t="str">
        <f ca="1">INDEX({"","_","-","="},IF(OR($D153 &gt;= AT$6, $E153 &lt; AS$6), 0, 1)+IF(OR($F153 &gt;= AT$6, $G153 &lt; AS$6), 0, 2)+1)</f>
        <v/>
      </c>
      <c r="AT153" s="71" t="str">
        <f ca="1">INDEX({"","_","-","="},IF(OR($D153 &gt;= AU$6, $E153 &lt; AT$6), 0, 1)+IF(OR($F153 &gt;= AU$6, $G153 &lt; AT$6), 0, 2)+1)</f>
        <v/>
      </c>
      <c r="AU153" s="71" t="str">
        <f ca="1">INDEX({"","_","-","="},IF(OR($D153 &gt;= AV$6, $E153 &lt; AU$6), 0, 1)+IF(OR($F153 &gt;= AV$6, $G153 &lt; AU$6), 0, 2)+1)</f>
        <v/>
      </c>
      <c r="AV153" s="71" t="str">
        <f ca="1">INDEX({"","_","-","="},IF(OR($D153 &gt;= AW$6, $E153 &lt; AV$6), 0, 1)+IF(OR($F153 &gt;= AW$6, $G153 &lt; AV$6), 0, 2)+1)</f>
        <v/>
      </c>
      <c r="AW153" s="71" t="str">
        <f ca="1">INDEX({"","_","-","="},IF(OR($D153 &gt;= AX$6, $E153 &lt; AW$6), 0, 1)+IF(OR($F153 &gt;= AX$6, $G153 &lt; AW$6), 0, 2)+1)</f>
        <v/>
      </c>
      <c r="AX153" s="71" t="str">
        <f ca="1">INDEX({"","_","-","="},IF(OR($D153 &gt;= AY$6, $E153 &lt; AX$6), 0, 1)+IF(OR($F153 &gt;= AY$6, $G153 &lt; AX$6), 0, 2)+1)</f>
        <v/>
      </c>
      <c r="AY153" s="71" t="str">
        <f ca="1">INDEX({"","_","-","="},IF(OR($D153 &gt;= AZ$6, $E153 &lt; AY$6), 0, 1)+IF(OR($F153 &gt;= AZ$6, $G153 &lt; AY$6), 0, 2)+1)</f>
        <v/>
      </c>
      <c r="AZ153" s="71" t="str">
        <f ca="1">INDEX({"","_","-","="},IF(OR($D153 &gt;= BA$6, $E153 &lt; AZ$6), 0, 1)+IF(OR($F153 &gt;= BA$6, $G153 &lt; AZ$6), 0, 2)+1)</f>
        <v/>
      </c>
      <c r="BA153" s="71" t="str">
        <f ca="1">INDEX({"","_","-","="},IF(OR($D153 &gt;= BB$6, $E153 &lt; BA$6), 0, 1)+IF(OR($F153 &gt;= BB$6, $G153 &lt; BA$6), 0, 2)+1)</f>
        <v/>
      </c>
      <c r="BB153" s="71" t="str">
        <f ca="1">INDEX({"","_","-","="},IF(OR($D153 &gt;= BC$6, $E153 &lt; BB$6), 0, 1)+IF(OR($F153 &gt;= BC$6, $G153 &lt; BB$6), 0, 2)+1)</f>
        <v/>
      </c>
      <c r="BC153" s="71" t="str">
        <f ca="1">INDEX({"","_","-","="},IF(OR($D153 &gt;= BD$6, $E153 &lt; BC$6), 0, 1)+IF(OR($F153 &gt;= BD$6, $G153 &lt; BC$6), 0, 2)+1)</f>
        <v/>
      </c>
      <c r="BD153" s="71" t="str">
        <f ca="1">INDEX({"","_","-","="},IF(OR($D153 &gt;= BE$6, $E153 &lt; BD$6), 0, 1)+IF(OR($F153 &gt;= BE$6, $G153 &lt; BD$6), 0, 2)+1)</f>
        <v/>
      </c>
      <c r="BE153" s="71" t="str">
        <f ca="1">INDEX({"","_","-","="},IF(OR($D153 &gt;= BF$6, $E153 &lt; BE$6), 0, 1)+IF(OR($F153 &gt;= BF$6, $G153 &lt; BE$6), 0, 2)+1)</f>
        <v/>
      </c>
      <c r="BF153" s="71" t="str">
        <f ca="1">INDEX({"","_","-","="},IF(OR($D153 &gt;= BG$6, $E153 &lt; BF$6), 0, 1)+IF(OR($F153 &gt;= BG$6, $G153 &lt; BF$6), 0, 2)+1)</f>
        <v/>
      </c>
      <c r="BG153" s="71" t="str">
        <f ca="1">INDEX({"","_","-","="},IF(OR($D153 &gt;= BH$6, $E153 &lt; BG$6), 0, 1)+IF(OR($F153 &gt;= BH$6, $G153 &lt; BG$6), 0, 2)+1)</f>
        <v/>
      </c>
      <c r="BH153" s="71" t="str">
        <f ca="1">INDEX({"","_","-","="},IF(OR($D153 &gt;= BI$6, $E153 &lt; BH$6), 0, 1)+IF(OR($F153 &gt;= BI$6, $G153 &lt; BH$6), 0, 2)+1)</f>
        <v/>
      </c>
      <c r="BI153" s="71" t="str">
        <f ca="1">INDEX({"","_","-","="},IF(OR($D153 &gt;= BJ$6, $E153 &lt; BI$6), 0, 1)+IF(OR($F153 &gt;= BJ$6, $G153 &lt; BI$6), 0, 2)+1)</f>
        <v/>
      </c>
      <c r="BJ153" s="71" t="str">
        <f ca="1">INDEX({"","_","-","="},IF(OR($D153 &gt;= BK$6, $E153 &lt; BJ$6), 0, 1)+IF(OR($F153 &gt;= BK$6, $G153 &lt; BJ$6), 0, 2)+1)</f>
        <v/>
      </c>
      <c r="BK153" s="71" t="str">
        <f ca="1">INDEX({"","_","-","="},IF(OR($D153 &gt;= BL$6, $E153 &lt; BK$6), 0, 1)+IF(OR($F153 &gt;= BL$6, $G153 &lt; BK$6), 0, 2)+1)</f>
        <v/>
      </c>
      <c r="BL153" s="71" t="str">
        <f ca="1">INDEX({"","_","-","="},IF(OR($D153 &gt;= BM$6, $E153 &lt; BL$6), 0, 1)+IF(OR($F153 &gt;= BM$6, $G153 &lt; BL$6), 0, 2)+1)</f>
        <v/>
      </c>
      <c r="BM153" s="71" t="str">
        <f ca="1">INDEX({"","_","-","="},IF(OR($D153 &gt;= BN$6, $E153 &lt; BM$6), 0, 1)+IF(OR($F153 &gt;= BN$6, $G153 &lt; BM$6), 0, 2)+1)</f>
        <v/>
      </c>
      <c r="BN153" s="71" t="str">
        <f ca="1">INDEX({"","_","-","="},IF(OR($D153 &gt;= BO$6, $E153 &lt; BN$6), 0, 1)+IF(OR($F153 &gt;= BO$6, $G153 &lt; BN$6), 0, 2)+1)</f>
        <v/>
      </c>
      <c r="BO153" s="71" t="str">
        <f ca="1">INDEX({"","_","-","="},IF(OR($D153 &gt;= BP$6, $E153 &lt; BO$6), 0, 1)+IF(OR($F153 &gt;= BP$6, $G153 &lt; BO$6), 0, 2)+1)</f>
        <v/>
      </c>
      <c r="BP153" s="71" t="str">
        <f ca="1">INDEX({"","_","-","="},IF(OR($D153 &gt;= BQ$6, $E153 &lt; BP$6), 0, 1)+IF(OR($F153 &gt;= BQ$6, $G153 &lt; BP$6), 0, 2)+1)</f>
        <v/>
      </c>
      <c r="BQ153" s="71" t="str">
        <f ca="1">INDEX({"","_","-","="},IF(OR($D153 &gt;= BR$6, $E153 &lt; BQ$6), 0, 1)+IF(OR($F153 &gt;= BR$6, $G153 &lt; BQ$6), 0, 2)+1)</f>
        <v/>
      </c>
      <c r="BR153" s="71" t="str">
        <f ca="1">INDEX({"","_","-","="},IF(OR($D153 &gt;= BS$6, $E153 &lt; BR$6), 0, 1)+IF(OR($F153 &gt;= BS$6, $G153 &lt; BR$6), 0, 2)+1)</f>
        <v/>
      </c>
      <c r="BS153" s="71" t="str">
        <f ca="1">INDEX({"","_","-","="},IF(OR($D153 &gt;= BT$6, $E153 &lt; BS$6), 0, 1)+IF(OR($F153 &gt;= BT$6, $G153 &lt; BS$6), 0, 2)+1)</f>
        <v/>
      </c>
      <c r="BT153" s="71" t="str">
        <f ca="1">INDEX({"","_","-","="},IF(OR($D153 &gt;= BU$6, $E153 &lt; BT$6), 0, 1)+IF(OR($F153 &gt;= BU$6, $G153 &lt; BT$6), 0, 2)+1)</f>
        <v/>
      </c>
      <c r="BU153" s="71" t="str">
        <f ca="1">INDEX({"","_","-","="},IF(OR($D153 &gt;= BV$6, $E153 &lt; BU$6), 0, 1)+IF(OR($F153 &gt;= BV$6, $G153 &lt; BU$6), 0, 2)+1)</f>
        <v/>
      </c>
      <c r="BV153" s="71" t="str">
        <f ca="1">INDEX({"","_","-","="},IF(OR($D153 &gt;= BW$6, $E153 &lt; BV$6), 0, 1)+IF(OR($F153 &gt;= BW$6, $G153 &lt; BV$6), 0, 2)+1)</f>
        <v/>
      </c>
      <c r="BW153" s="71" t="str">
        <f ca="1">INDEX({"","_","-","="},IF(OR($D153 &gt;= BX$6, $E153 &lt; BW$6), 0, 1)+IF(OR($F153 &gt;= BX$6, $G153 &lt; BW$6), 0, 2)+1)</f>
        <v/>
      </c>
      <c r="BX153" s="71" t="str">
        <f ca="1">INDEX({"","_","-","="},IF(OR($D153 &gt;= BY$6, $E153 &lt; BX$6), 0, 1)+IF(OR($F153 &gt;= BY$6, $G153 &lt; BX$6), 0, 2)+1)</f>
        <v/>
      </c>
      <c r="BY153" s="71" t="str">
        <f ca="1">INDEX({"","_","-","="},IF(OR($D153 &gt;= BZ$6, $E153 &lt; BY$6), 0, 1)+IF(OR($F153 &gt;= BZ$6, $G153 &lt; BY$6), 0, 2)+1)</f>
        <v/>
      </c>
      <c r="BZ153" s="71" t="str">
        <f ca="1">INDEX({"","_","-","="},IF(OR($D153 &gt;= CA$6, $E153 &lt; BZ$6), 0, 1)+IF(OR($F153 &gt;= CA$6, $G153 &lt; BZ$6), 0, 2)+1)</f>
        <v/>
      </c>
      <c r="CA153" s="71" t="str">
        <f ca="1">INDEX({"","_","-","="},IF(OR($D153 &gt;= CB$6, $E153 &lt; CA$6), 0, 1)+IF(OR($F153 &gt;= CB$6, $G153 &lt; CA$6), 0, 2)+1)</f>
        <v/>
      </c>
      <c r="CB153" s="71" t="str">
        <f ca="1">INDEX({"","_","-","="},IF(OR($D153 &gt;= CC$6, $E153 &lt; CB$6), 0, 1)+IF(OR($F153 &gt;= CC$6, $G153 &lt; CB$6), 0, 2)+1)</f>
        <v/>
      </c>
      <c r="CC153" s="71" t="str">
        <f ca="1">INDEX({"","_","-","="},IF(OR($D153 &gt;= CD$6, $E153 &lt; CC$6), 0, 1)+IF(OR($F153 &gt;= CD$6, $G153 &lt; CC$6), 0, 2)+1)</f>
        <v/>
      </c>
      <c r="CD153" s="71" t="str">
        <f ca="1">INDEX({"","_","-","="},IF(OR($D153 &gt;= CE$6, $E153 &lt; CD$6), 0, 1)+IF(OR($F153 &gt;= CE$6, $G153 &lt; CD$6), 0, 2)+1)</f>
        <v/>
      </c>
    </row>
    <row r="154" spans="1:82">
      <c r="A154" s="8" t="str">
        <f ca="1">IF('临-进度'!N149,'临-进度'!$A149,"")</f>
        <v/>
      </c>
      <c r="B154" s="8" t="str">
        <f ca="1">IF('临-进度'!N149,'临-进度'!$B149,"")</f>
        <v/>
      </c>
      <c r="C154" s="8" t="str">
        <f ca="1">IF('临-进度'!N149,'临-进度'!$F149,"")</f>
        <v/>
      </c>
      <c r="D154" s="42" t="str">
        <f ca="1">IF('临-进度'!$N149,'临-进度'!$J149,"")</f>
        <v/>
      </c>
      <c r="E154" s="42" t="str">
        <f ca="1">IF('临-进度'!$N149,'临-进度'!$AF149,"")</f>
        <v/>
      </c>
      <c r="F154" s="42" t="str">
        <f ca="1">IF('临-进度'!$N149,'临-进度'!$K149,"")</f>
        <v/>
      </c>
      <c r="G154" s="76" t="str">
        <f ca="1">IF('临-进度'!$N149,'临-进度'!$AG149,"")</f>
        <v/>
      </c>
      <c r="H154" s="71" t="str">
        <f ca="1">INDEX({"","_","-","="},IF(OR($D154 &gt;= I$6, $E154 &lt; H$6), 0, 1)+IF(OR($F154 &gt;= I$6, $G154 &lt; H$6), 0, 2)+1)</f>
        <v/>
      </c>
      <c r="I154" s="71" t="str">
        <f ca="1">INDEX({"","_","-","="},IF(OR($D154 &gt;= J$6, $E154 &lt; I$6), 0, 1)+IF(OR($F154 &gt;= J$6, $G154 &lt; I$6), 0, 2)+1)</f>
        <v/>
      </c>
      <c r="J154" s="71" t="str">
        <f ca="1">INDEX({"","_","-","="},IF(OR($D154 &gt;= K$6, $E154 &lt; J$6), 0, 1)+IF(OR($F154 &gt;= K$6, $G154 &lt; J$6), 0, 2)+1)</f>
        <v/>
      </c>
      <c r="K154" s="71" t="str">
        <f ca="1">INDEX({"","_","-","="},IF(OR($D154 &gt;= L$6, $E154 &lt; K$6), 0, 1)+IF(OR($F154 &gt;= L$6, $G154 &lt; K$6), 0, 2)+1)</f>
        <v/>
      </c>
      <c r="L154" s="71" t="str">
        <f ca="1">INDEX({"","_","-","="},IF(OR($D154 &gt;= M$6, $E154 &lt; L$6), 0, 1)+IF(OR($F154 &gt;= M$6, $G154 &lt; L$6), 0, 2)+1)</f>
        <v/>
      </c>
      <c r="M154" s="71" t="str">
        <f ca="1">INDEX({"","_","-","="},IF(OR($D154 &gt;= N$6, $E154 &lt; M$6), 0, 1)+IF(OR($F154 &gt;= N$6, $G154 &lt; M$6), 0, 2)+1)</f>
        <v/>
      </c>
      <c r="N154" s="71" t="str">
        <f ca="1">INDEX({"","_","-","="},IF(OR($D154 &gt;= O$6, $E154 &lt; N$6), 0, 1)+IF(OR($F154 &gt;= O$6, $G154 &lt; N$6), 0, 2)+1)</f>
        <v/>
      </c>
      <c r="O154" s="71" t="str">
        <f ca="1">INDEX({"","_","-","="},IF(OR($D154 &gt;= P$6, $E154 &lt; O$6), 0, 1)+IF(OR($F154 &gt;= P$6, $G154 &lt; O$6), 0, 2)+1)</f>
        <v/>
      </c>
      <c r="P154" s="71" t="str">
        <f ca="1">INDEX({"","_","-","="},IF(OR($D154 &gt;= Q$6, $E154 &lt; P$6), 0, 1)+IF(OR($F154 &gt;= Q$6, $G154 &lt; P$6), 0, 2)+1)</f>
        <v/>
      </c>
      <c r="Q154" s="71" t="str">
        <f ca="1">INDEX({"","_","-","="},IF(OR($D154 &gt;= R$6, $E154 &lt; Q$6), 0, 1)+IF(OR($F154 &gt;= R$6, $G154 &lt; Q$6), 0, 2)+1)</f>
        <v/>
      </c>
      <c r="R154" s="71" t="str">
        <f ca="1">INDEX({"","_","-","="},IF(OR($D154 &gt;= S$6, $E154 &lt; R$6), 0, 1)+IF(OR($F154 &gt;= S$6, $G154 &lt; R$6), 0, 2)+1)</f>
        <v/>
      </c>
      <c r="S154" s="71" t="str">
        <f ca="1">INDEX({"","_","-","="},IF(OR($D154 &gt;= T$6, $E154 &lt; S$6), 0, 1)+IF(OR($F154 &gt;= T$6, $G154 &lt; S$6), 0, 2)+1)</f>
        <v/>
      </c>
      <c r="T154" s="71" t="str">
        <f ca="1">INDEX({"","_","-","="},IF(OR($D154 &gt;= U$6, $E154 &lt; T$6), 0, 1)+IF(OR($F154 &gt;= U$6, $G154 &lt; T$6), 0, 2)+1)</f>
        <v/>
      </c>
      <c r="U154" s="71" t="str">
        <f ca="1">INDEX({"","_","-","="},IF(OR($D154 &gt;= V$6, $E154 &lt; U$6), 0, 1)+IF(OR($F154 &gt;= V$6, $G154 &lt; U$6), 0, 2)+1)</f>
        <v/>
      </c>
      <c r="V154" s="71" t="str">
        <f ca="1">INDEX({"","_","-","="},IF(OR($D154 &gt;= W$6, $E154 &lt; V$6), 0, 1)+IF(OR($F154 &gt;= W$6, $G154 &lt; V$6), 0, 2)+1)</f>
        <v/>
      </c>
      <c r="W154" s="71" t="str">
        <f ca="1">INDEX({"","_","-","="},IF(OR($D154 &gt;= X$6, $E154 &lt; W$6), 0, 1)+IF(OR($F154 &gt;= X$6, $G154 &lt; W$6), 0, 2)+1)</f>
        <v/>
      </c>
      <c r="X154" s="71" t="str">
        <f ca="1">INDEX({"","_","-","="},IF(OR($D154 &gt;= Y$6, $E154 &lt; X$6), 0, 1)+IF(OR($F154 &gt;= Y$6, $G154 &lt; X$6), 0, 2)+1)</f>
        <v/>
      </c>
      <c r="Y154" s="71" t="str">
        <f ca="1">INDEX({"","_","-","="},IF(OR($D154 &gt;= Z$6, $E154 &lt; Y$6), 0, 1)+IF(OR($F154 &gt;= Z$6, $G154 &lt; Y$6), 0, 2)+1)</f>
        <v/>
      </c>
      <c r="Z154" s="71" t="str">
        <f ca="1">INDEX({"","_","-","="},IF(OR($D154 &gt;= AA$6, $E154 &lt; Z$6), 0, 1)+IF(OR($F154 &gt;= AA$6, $G154 &lt; Z$6), 0, 2)+1)</f>
        <v/>
      </c>
      <c r="AA154" s="71" t="str">
        <f ca="1">INDEX({"","_","-","="},IF(OR($D154 &gt;= AB$6, $E154 &lt; AA$6), 0, 1)+IF(OR($F154 &gt;= AB$6, $G154 &lt; AA$6), 0, 2)+1)</f>
        <v/>
      </c>
      <c r="AB154" s="71" t="str">
        <f ca="1">INDEX({"","_","-","="},IF(OR($D154 &gt;= AC$6, $E154 &lt; AB$6), 0, 1)+IF(OR($F154 &gt;= AC$6, $G154 &lt; AB$6), 0, 2)+1)</f>
        <v/>
      </c>
      <c r="AC154" s="71" t="str">
        <f ca="1">INDEX({"","_","-","="},IF(OR($D154 &gt;= AD$6, $E154 &lt; AC$6), 0, 1)+IF(OR($F154 &gt;= AD$6, $G154 &lt; AC$6), 0, 2)+1)</f>
        <v/>
      </c>
      <c r="AD154" s="71" t="str">
        <f ca="1">INDEX({"","_","-","="},IF(OR($D154 &gt;= AE$6, $E154 &lt; AD$6), 0, 1)+IF(OR($F154 &gt;= AE$6, $G154 &lt; AD$6), 0, 2)+1)</f>
        <v/>
      </c>
      <c r="AE154" s="71" t="str">
        <f ca="1">INDEX({"","_","-","="},IF(OR($D154 &gt;= AF$6, $E154 &lt; AE$6), 0, 1)+IF(OR($F154 &gt;= AF$6, $G154 &lt; AE$6), 0, 2)+1)</f>
        <v/>
      </c>
      <c r="AF154" s="71" t="str">
        <f ca="1">INDEX({"","_","-","="},IF(OR($D154 &gt;= AG$6, $E154 &lt; AF$6), 0, 1)+IF(OR($F154 &gt;= AG$6, $G154 &lt; AF$6), 0, 2)+1)</f>
        <v/>
      </c>
      <c r="AG154" s="71" t="str">
        <f ca="1">INDEX({"","_","-","="},IF(OR($D154 &gt;= AH$6, $E154 &lt; AG$6), 0, 1)+IF(OR($F154 &gt;= AH$6, $G154 &lt; AG$6), 0, 2)+1)</f>
        <v/>
      </c>
      <c r="AH154" s="71" t="str">
        <f ca="1">INDEX({"","_","-","="},IF(OR($D154 &gt;= AI$6, $E154 &lt; AH$6), 0, 1)+IF(OR($F154 &gt;= AI$6, $G154 &lt; AH$6), 0, 2)+1)</f>
        <v/>
      </c>
      <c r="AI154" s="71" t="str">
        <f ca="1">INDEX({"","_","-","="},IF(OR($D154 &gt;= AJ$6, $E154 &lt; AI$6), 0, 1)+IF(OR($F154 &gt;= AJ$6, $G154 &lt; AI$6), 0, 2)+1)</f>
        <v/>
      </c>
      <c r="AJ154" s="71" t="str">
        <f ca="1">INDEX({"","_","-","="},IF(OR($D154 &gt;= AK$6, $E154 &lt; AJ$6), 0, 1)+IF(OR($F154 &gt;= AK$6, $G154 &lt; AJ$6), 0, 2)+1)</f>
        <v/>
      </c>
      <c r="AK154" s="71" t="str">
        <f ca="1">INDEX({"","_","-","="},IF(OR($D154 &gt;= AL$6, $E154 &lt; AK$6), 0, 1)+IF(OR($F154 &gt;= AL$6, $G154 &lt; AK$6), 0, 2)+1)</f>
        <v/>
      </c>
      <c r="AL154" s="71" t="str">
        <f ca="1">INDEX({"","_","-","="},IF(OR($D154 &gt;= AM$6, $E154 &lt; AL$6), 0, 1)+IF(OR($F154 &gt;= AM$6, $G154 &lt; AL$6), 0, 2)+1)</f>
        <v/>
      </c>
      <c r="AM154" s="71" t="str">
        <f ca="1">INDEX({"","_","-","="},IF(OR($D154 &gt;= AN$6, $E154 &lt; AM$6), 0, 1)+IF(OR($F154 &gt;= AN$6, $G154 &lt; AM$6), 0, 2)+1)</f>
        <v/>
      </c>
      <c r="AN154" s="71" t="str">
        <f ca="1">INDEX({"","_","-","="},IF(OR($D154 &gt;= AO$6, $E154 &lt; AN$6), 0, 1)+IF(OR($F154 &gt;= AO$6, $G154 &lt; AN$6), 0, 2)+1)</f>
        <v/>
      </c>
      <c r="AO154" s="71" t="str">
        <f ca="1">INDEX({"","_","-","="},IF(OR($D154 &gt;= AP$6, $E154 &lt; AO$6), 0, 1)+IF(OR($F154 &gt;= AP$6, $G154 &lt; AO$6), 0, 2)+1)</f>
        <v/>
      </c>
      <c r="AP154" s="71" t="str">
        <f ca="1">INDEX({"","_","-","="},IF(OR($D154 &gt;= AQ$6, $E154 &lt; AP$6), 0, 1)+IF(OR($F154 &gt;= AQ$6, $G154 &lt; AP$6), 0, 2)+1)</f>
        <v/>
      </c>
      <c r="AQ154" s="71" t="str">
        <f ca="1">INDEX({"","_","-","="},IF(OR($D154 &gt;= AR$6, $E154 &lt; AQ$6), 0, 1)+IF(OR($F154 &gt;= AR$6, $G154 &lt; AQ$6), 0, 2)+1)</f>
        <v/>
      </c>
      <c r="AR154" s="71" t="str">
        <f ca="1">INDEX({"","_","-","="},IF(OR($D154 &gt;= AS$6, $E154 &lt; AR$6), 0, 1)+IF(OR($F154 &gt;= AS$6, $G154 &lt; AR$6), 0, 2)+1)</f>
        <v/>
      </c>
      <c r="AS154" s="71" t="str">
        <f ca="1">INDEX({"","_","-","="},IF(OR($D154 &gt;= AT$6, $E154 &lt; AS$6), 0, 1)+IF(OR($F154 &gt;= AT$6, $G154 &lt; AS$6), 0, 2)+1)</f>
        <v/>
      </c>
      <c r="AT154" s="71" t="str">
        <f ca="1">INDEX({"","_","-","="},IF(OR($D154 &gt;= AU$6, $E154 &lt; AT$6), 0, 1)+IF(OR($F154 &gt;= AU$6, $G154 &lt; AT$6), 0, 2)+1)</f>
        <v/>
      </c>
      <c r="AU154" s="71" t="str">
        <f ca="1">INDEX({"","_","-","="},IF(OR($D154 &gt;= AV$6, $E154 &lt; AU$6), 0, 1)+IF(OR($F154 &gt;= AV$6, $G154 &lt; AU$6), 0, 2)+1)</f>
        <v/>
      </c>
      <c r="AV154" s="71" t="str">
        <f ca="1">INDEX({"","_","-","="},IF(OR($D154 &gt;= AW$6, $E154 &lt; AV$6), 0, 1)+IF(OR($F154 &gt;= AW$6, $G154 &lt; AV$6), 0, 2)+1)</f>
        <v/>
      </c>
      <c r="AW154" s="71" t="str">
        <f ca="1">INDEX({"","_","-","="},IF(OR($D154 &gt;= AX$6, $E154 &lt; AW$6), 0, 1)+IF(OR($F154 &gt;= AX$6, $G154 &lt; AW$6), 0, 2)+1)</f>
        <v/>
      </c>
      <c r="AX154" s="71" t="str">
        <f ca="1">INDEX({"","_","-","="},IF(OR($D154 &gt;= AY$6, $E154 &lt; AX$6), 0, 1)+IF(OR($F154 &gt;= AY$6, $G154 &lt; AX$6), 0, 2)+1)</f>
        <v/>
      </c>
      <c r="AY154" s="71" t="str">
        <f ca="1">INDEX({"","_","-","="},IF(OR($D154 &gt;= AZ$6, $E154 &lt; AY$6), 0, 1)+IF(OR($F154 &gt;= AZ$6, $G154 &lt; AY$6), 0, 2)+1)</f>
        <v/>
      </c>
      <c r="AZ154" s="71" t="str">
        <f ca="1">INDEX({"","_","-","="},IF(OR($D154 &gt;= BA$6, $E154 &lt; AZ$6), 0, 1)+IF(OR($F154 &gt;= BA$6, $G154 &lt; AZ$6), 0, 2)+1)</f>
        <v/>
      </c>
      <c r="BA154" s="71" t="str">
        <f ca="1">INDEX({"","_","-","="},IF(OR($D154 &gt;= BB$6, $E154 &lt; BA$6), 0, 1)+IF(OR($F154 &gt;= BB$6, $G154 &lt; BA$6), 0, 2)+1)</f>
        <v/>
      </c>
      <c r="BB154" s="71" t="str">
        <f ca="1">INDEX({"","_","-","="},IF(OR($D154 &gt;= BC$6, $E154 &lt; BB$6), 0, 1)+IF(OR($F154 &gt;= BC$6, $G154 &lt; BB$6), 0, 2)+1)</f>
        <v/>
      </c>
      <c r="BC154" s="71" t="str">
        <f ca="1">INDEX({"","_","-","="},IF(OR($D154 &gt;= BD$6, $E154 &lt; BC$6), 0, 1)+IF(OR($F154 &gt;= BD$6, $G154 &lt; BC$6), 0, 2)+1)</f>
        <v/>
      </c>
      <c r="BD154" s="71" t="str">
        <f ca="1">INDEX({"","_","-","="},IF(OR($D154 &gt;= BE$6, $E154 &lt; BD$6), 0, 1)+IF(OR($F154 &gt;= BE$6, $G154 &lt; BD$6), 0, 2)+1)</f>
        <v/>
      </c>
      <c r="BE154" s="71" t="str">
        <f ca="1">INDEX({"","_","-","="},IF(OR($D154 &gt;= BF$6, $E154 &lt; BE$6), 0, 1)+IF(OR($F154 &gt;= BF$6, $G154 &lt; BE$6), 0, 2)+1)</f>
        <v/>
      </c>
      <c r="BF154" s="71" t="str">
        <f ca="1">INDEX({"","_","-","="},IF(OR($D154 &gt;= BG$6, $E154 &lt; BF$6), 0, 1)+IF(OR($F154 &gt;= BG$6, $G154 &lt; BF$6), 0, 2)+1)</f>
        <v/>
      </c>
      <c r="BG154" s="71" t="str">
        <f ca="1">INDEX({"","_","-","="},IF(OR($D154 &gt;= BH$6, $E154 &lt; BG$6), 0, 1)+IF(OR($F154 &gt;= BH$6, $G154 &lt; BG$6), 0, 2)+1)</f>
        <v/>
      </c>
      <c r="BH154" s="71" t="str">
        <f ca="1">INDEX({"","_","-","="},IF(OR($D154 &gt;= BI$6, $E154 &lt; BH$6), 0, 1)+IF(OR($F154 &gt;= BI$6, $G154 &lt; BH$6), 0, 2)+1)</f>
        <v/>
      </c>
      <c r="BI154" s="71" t="str">
        <f ca="1">INDEX({"","_","-","="},IF(OR($D154 &gt;= BJ$6, $E154 &lt; BI$6), 0, 1)+IF(OR($F154 &gt;= BJ$6, $G154 &lt; BI$6), 0, 2)+1)</f>
        <v/>
      </c>
      <c r="BJ154" s="71" t="str">
        <f ca="1">INDEX({"","_","-","="},IF(OR($D154 &gt;= BK$6, $E154 &lt; BJ$6), 0, 1)+IF(OR($F154 &gt;= BK$6, $G154 &lt; BJ$6), 0, 2)+1)</f>
        <v/>
      </c>
      <c r="BK154" s="71" t="str">
        <f ca="1">INDEX({"","_","-","="},IF(OR($D154 &gt;= BL$6, $E154 &lt; BK$6), 0, 1)+IF(OR($F154 &gt;= BL$6, $G154 &lt; BK$6), 0, 2)+1)</f>
        <v/>
      </c>
      <c r="BL154" s="71" t="str">
        <f ca="1">INDEX({"","_","-","="},IF(OR($D154 &gt;= BM$6, $E154 &lt; BL$6), 0, 1)+IF(OR($F154 &gt;= BM$6, $G154 &lt; BL$6), 0, 2)+1)</f>
        <v/>
      </c>
      <c r="BM154" s="71" t="str">
        <f ca="1">INDEX({"","_","-","="},IF(OR($D154 &gt;= BN$6, $E154 &lt; BM$6), 0, 1)+IF(OR($F154 &gt;= BN$6, $G154 &lt; BM$6), 0, 2)+1)</f>
        <v/>
      </c>
      <c r="BN154" s="71" t="str">
        <f ca="1">INDEX({"","_","-","="},IF(OR($D154 &gt;= BO$6, $E154 &lt; BN$6), 0, 1)+IF(OR($F154 &gt;= BO$6, $G154 &lt; BN$6), 0, 2)+1)</f>
        <v/>
      </c>
      <c r="BO154" s="71" t="str">
        <f ca="1">INDEX({"","_","-","="},IF(OR($D154 &gt;= BP$6, $E154 &lt; BO$6), 0, 1)+IF(OR($F154 &gt;= BP$6, $G154 &lt; BO$6), 0, 2)+1)</f>
        <v/>
      </c>
      <c r="BP154" s="71" t="str">
        <f ca="1">INDEX({"","_","-","="},IF(OR($D154 &gt;= BQ$6, $E154 &lt; BP$6), 0, 1)+IF(OR($F154 &gt;= BQ$6, $G154 &lt; BP$6), 0, 2)+1)</f>
        <v/>
      </c>
      <c r="BQ154" s="71" t="str">
        <f ca="1">INDEX({"","_","-","="},IF(OR($D154 &gt;= BR$6, $E154 &lt; BQ$6), 0, 1)+IF(OR($F154 &gt;= BR$6, $G154 &lt; BQ$6), 0, 2)+1)</f>
        <v/>
      </c>
      <c r="BR154" s="71" t="str">
        <f ca="1">INDEX({"","_","-","="},IF(OR($D154 &gt;= BS$6, $E154 &lt; BR$6), 0, 1)+IF(OR($F154 &gt;= BS$6, $G154 &lt; BR$6), 0, 2)+1)</f>
        <v/>
      </c>
      <c r="BS154" s="71" t="str">
        <f ca="1">INDEX({"","_","-","="},IF(OR($D154 &gt;= BT$6, $E154 &lt; BS$6), 0, 1)+IF(OR($F154 &gt;= BT$6, $G154 &lt; BS$6), 0, 2)+1)</f>
        <v/>
      </c>
      <c r="BT154" s="71" t="str">
        <f ca="1">INDEX({"","_","-","="},IF(OR($D154 &gt;= BU$6, $E154 &lt; BT$6), 0, 1)+IF(OR($F154 &gt;= BU$6, $G154 &lt; BT$6), 0, 2)+1)</f>
        <v/>
      </c>
      <c r="BU154" s="71" t="str">
        <f ca="1">INDEX({"","_","-","="},IF(OR($D154 &gt;= BV$6, $E154 &lt; BU$6), 0, 1)+IF(OR($F154 &gt;= BV$6, $G154 &lt; BU$6), 0, 2)+1)</f>
        <v/>
      </c>
      <c r="BV154" s="71" t="str">
        <f ca="1">INDEX({"","_","-","="},IF(OR($D154 &gt;= BW$6, $E154 &lt; BV$6), 0, 1)+IF(OR($F154 &gt;= BW$6, $G154 &lt; BV$6), 0, 2)+1)</f>
        <v/>
      </c>
      <c r="BW154" s="71" t="str">
        <f ca="1">INDEX({"","_","-","="},IF(OR($D154 &gt;= BX$6, $E154 &lt; BW$6), 0, 1)+IF(OR($F154 &gt;= BX$6, $G154 &lt; BW$6), 0, 2)+1)</f>
        <v/>
      </c>
      <c r="BX154" s="71" t="str">
        <f ca="1">INDEX({"","_","-","="},IF(OR($D154 &gt;= BY$6, $E154 &lt; BX$6), 0, 1)+IF(OR($F154 &gt;= BY$6, $G154 &lt; BX$6), 0, 2)+1)</f>
        <v/>
      </c>
      <c r="BY154" s="71" t="str">
        <f ca="1">INDEX({"","_","-","="},IF(OR($D154 &gt;= BZ$6, $E154 &lt; BY$6), 0, 1)+IF(OR($F154 &gt;= BZ$6, $G154 &lt; BY$6), 0, 2)+1)</f>
        <v/>
      </c>
      <c r="BZ154" s="71" t="str">
        <f ca="1">INDEX({"","_","-","="},IF(OR($D154 &gt;= CA$6, $E154 &lt; BZ$6), 0, 1)+IF(OR($F154 &gt;= CA$6, $G154 &lt; BZ$6), 0, 2)+1)</f>
        <v/>
      </c>
      <c r="CA154" s="71" t="str">
        <f ca="1">INDEX({"","_","-","="},IF(OR($D154 &gt;= CB$6, $E154 &lt; CA$6), 0, 1)+IF(OR($F154 &gt;= CB$6, $G154 &lt; CA$6), 0, 2)+1)</f>
        <v/>
      </c>
      <c r="CB154" s="71" t="str">
        <f ca="1">INDEX({"","_","-","="},IF(OR($D154 &gt;= CC$6, $E154 &lt; CB$6), 0, 1)+IF(OR($F154 &gt;= CC$6, $G154 &lt; CB$6), 0, 2)+1)</f>
        <v/>
      </c>
      <c r="CC154" s="71" t="str">
        <f ca="1">INDEX({"","_","-","="},IF(OR($D154 &gt;= CD$6, $E154 &lt; CC$6), 0, 1)+IF(OR($F154 &gt;= CD$6, $G154 &lt; CC$6), 0, 2)+1)</f>
        <v/>
      </c>
      <c r="CD154" s="71" t="str">
        <f ca="1">INDEX({"","_","-","="},IF(OR($D154 &gt;= CE$6, $E154 &lt; CD$6), 0, 1)+IF(OR($F154 &gt;= CE$6, $G154 &lt; CD$6), 0, 2)+1)</f>
        <v/>
      </c>
    </row>
    <row r="155" spans="1:82">
      <c r="A155" s="8" t="str">
        <f ca="1">IF('临-进度'!N150,'临-进度'!$A150,"")</f>
        <v/>
      </c>
      <c r="B155" s="8" t="str">
        <f ca="1">IF('临-进度'!N150,'临-进度'!$B150,"")</f>
        <v/>
      </c>
      <c r="C155" s="8" t="str">
        <f ca="1">IF('临-进度'!N150,'临-进度'!$F150,"")</f>
        <v/>
      </c>
      <c r="D155" s="42" t="str">
        <f ca="1">IF('临-进度'!$N150,'临-进度'!$J150,"")</f>
        <v/>
      </c>
      <c r="E155" s="42" t="str">
        <f ca="1">IF('临-进度'!$N150,'临-进度'!$AF150,"")</f>
        <v/>
      </c>
      <c r="F155" s="42" t="str">
        <f ca="1">IF('临-进度'!$N150,'临-进度'!$K150,"")</f>
        <v/>
      </c>
      <c r="G155" s="76" t="str">
        <f ca="1">IF('临-进度'!$N150,'临-进度'!$AG150,"")</f>
        <v/>
      </c>
      <c r="H155" s="71" t="str">
        <f ca="1">INDEX({"","_","-","="},IF(OR($D155 &gt;= I$6, $E155 &lt; H$6), 0, 1)+IF(OR($F155 &gt;= I$6, $G155 &lt; H$6), 0, 2)+1)</f>
        <v/>
      </c>
      <c r="I155" s="71" t="str">
        <f ca="1">INDEX({"","_","-","="},IF(OR($D155 &gt;= J$6, $E155 &lt; I$6), 0, 1)+IF(OR($F155 &gt;= J$6, $G155 &lt; I$6), 0, 2)+1)</f>
        <v/>
      </c>
      <c r="J155" s="71" t="str">
        <f ca="1">INDEX({"","_","-","="},IF(OR($D155 &gt;= K$6, $E155 &lt; J$6), 0, 1)+IF(OR($F155 &gt;= K$6, $G155 &lt; J$6), 0, 2)+1)</f>
        <v/>
      </c>
      <c r="K155" s="71" t="str">
        <f ca="1">INDEX({"","_","-","="},IF(OR($D155 &gt;= L$6, $E155 &lt; K$6), 0, 1)+IF(OR($F155 &gt;= L$6, $G155 &lt; K$6), 0, 2)+1)</f>
        <v/>
      </c>
      <c r="L155" s="71" t="str">
        <f ca="1">INDEX({"","_","-","="},IF(OR($D155 &gt;= M$6, $E155 &lt; L$6), 0, 1)+IF(OR($F155 &gt;= M$6, $G155 &lt; L$6), 0, 2)+1)</f>
        <v/>
      </c>
      <c r="M155" s="71" t="str">
        <f ca="1">INDEX({"","_","-","="},IF(OR($D155 &gt;= N$6, $E155 &lt; M$6), 0, 1)+IF(OR($F155 &gt;= N$6, $G155 &lt; M$6), 0, 2)+1)</f>
        <v/>
      </c>
      <c r="N155" s="71" t="str">
        <f ca="1">INDEX({"","_","-","="},IF(OR($D155 &gt;= O$6, $E155 &lt; N$6), 0, 1)+IF(OR($F155 &gt;= O$6, $G155 &lt; N$6), 0, 2)+1)</f>
        <v/>
      </c>
      <c r="O155" s="71" t="str">
        <f ca="1">INDEX({"","_","-","="},IF(OR($D155 &gt;= P$6, $E155 &lt; O$6), 0, 1)+IF(OR($F155 &gt;= P$6, $G155 &lt; O$6), 0, 2)+1)</f>
        <v/>
      </c>
      <c r="P155" s="71" t="str">
        <f ca="1">INDEX({"","_","-","="},IF(OR($D155 &gt;= Q$6, $E155 &lt; P$6), 0, 1)+IF(OR($F155 &gt;= Q$6, $G155 &lt; P$6), 0, 2)+1)</f>
        <v/>
      </c>
      <c r="Q155" s="71" t="str">
        <f ca="1">INDEX({"","_","-","="},IF(OR($D155 &gt;= R$6, $E155 &lt; Q$6), 0, 1)+IF(OR($F155 &gt;= R$6, $G155 &lt; Q$6), 0, 2)+1)</f>
        <v/>
      </c>
      <c r="R155" s="71" t="str">
        <f ca="1">INDEX({"","_","-","="},IF(OR($D155 &gt;= S$6, $E155 &lt; R$6), 0, 1)+IF(OR($F155 &gt;= S$6, $G155 &lt; R$6), 0, 2)+1)</f>
        <v/>
      </c>
      <c r="S155" s="71" t="str">
        <f ca="1">INDEX({"","_","-","="},IF(OR($D155 &gt;= T$6, $E155 &lt; S$6), 0, 1)+IF(OR($F155 &gt;= T$6, $G155 &lt; S$6), 0, 2)+1)</f>
        <v/>
      </c>
      <c r="T155" s="71" t="str">
        <f ca="1">INDEX({"","_","-","="},IF(OR($D155 &gt;= U$6, $E155 &lt; T$6), 0, 1)+IF(OR($F155 &gt;= U$6, $G155 &lt; T$6), 0, 2)+1)</f>
        <v/>
      </c>
      <c r="U155" s="71" t="str">
        <f ca="1">INDEX({"","_","-","="},IF(OR($D155 &gt;= V$6, $E155 &lt; U$6), 0, 1)+IF(OR($F155 &gt;= V$6, $G155 &lt; U$6), 0, 2)+1)</f>
        <v/>
      </c>
      <c r="V155" s="71" t="str">
        <f ca="1">INDEX({"","_","-","="},IF(OR($D155 &gt;= W$6, $E155 &lt; V$6), 0, 1)+IF(OR($F155 &gt;= W$6, $G155 &lt; V$6), 0, 2)+1)</f>
        <v/>
      </c>
      <c r="W155" s="71" t="str">
        <f ca="1">INDEX({"","_","-","="},IF(OR($D155 &gt;= X$6, $E155 &lt; W$6), 0, 1)+IF(OR($F155 &gt;= X$6, $G155 &lt; W$6), 0, 2)+1)</f>
        <v/>
      </c>
      <c r="X155" s="71" t="str">
        <f ca="1">INDEX({"","_","-","="},IF(OR($D155 &gt;= Y$6, $E155 &lt; X$6), 0, 1)+IF(OR($F155 &gt;= Y$6, $G155 &lt; X$6), 0, 2)+1)</f>
        <v/>
      </c>
      <c r="Y155" s="71" t="str">
        <f ca="1">INDEX({"","_","-","="},IF(OR($D155 &gt;= Z$6, $E155 &lt; Y$6), 0, 1)+IF(OR($F155 &gt;= Z$6, $G155 &lt; Y$6), 0, 2)+1)</f>
        <v/>
      </c>
      <c r="Z155" s="71" t="str">
        <f ca="1">INDEX({"","_","-","="},IF(OR($D155 &gt;= AA$6, $E155 &lt; Z$6), 0, 1)+IF(OR($F155 &gt;= AA$6, $G155 &lt; Z$6), 0, 2)+1)</f>
        <v/>
      </c>
      <c r="AA155" s="71" t="str">
        <f ca="1">INDEX({"","_","-","="},IF(OR($D155 &gt;= AB$6, $E155 &lt; AA$6), 0, 1)+IF(OR($F155 &gt;= AB$6, $G155 &lt; AA$6), 0, 2)+1)</f>
        <v/>
      </c>
      <c r="AB155" s="71" t="str">
        <f ca="1">INDEX({"","_","-","="},IF(OR($D155 &gt;= AC$6, $E155 &lt; AB$6), 0, 1)+IF(OR($F155 &gt;= AC$6, $G155 &lt; AB$6), 0, 2)+1)</f>
        <v/>
      </c>
      <c r="AC155" s="71" t="str">
        <f ca="1">INDEX({"","_","-","="},IF(OR($D155 &gt;= AD$6, $E155 &lt; AC$6), 0, 1)+IF(OR($F155 &gt;= AD$6, $G155 &lt; AC$6), 0, 2)+1)</f>
        <v/>
      </c>
      <c r="AD155" s="71" t="str">
        <f ca="1">INDEX({"","_","-","="},IF(OR($D155 &gt;= AE$6, $E155 &lt; AD$6), 0, 1)+IF(OR($F155 &gt;= AE$6, $G155 &lt; AD$6), 0, 2)+1)</f>
        <v/>
      </c>
      <c r="AE155" s="71" t="str">
        <f ca="1">INDEX({"","_","-","="},IF(OR($D155 &gt;= AF$6, $E155 &lt; AE$6), 0, 1)+IF(OR($F155 &gt;= AF$6, $G155 &lt; AE$6), 0, 2)+1)</f>
        <v/>
      </c>
      <c r="AF155" s="71" t="str">
        <f ca="1">INDEX({"","_","-","="},IF(OR($D155 &gt;= AG$6, $E155 &lt; AF$6), 0, 1)+IF(OR($F155 &gt;= AG$6, $G155 &lt; AF$6), 0, 2)+1)</f>
        <v/>
      </c>
      <c r="AG155" s="71" t="str">
        <f ca="1">INDEX({"","_","-","="},IF(OR($D155 &gt;= AH$6, $E155 &lt; AG$6), 0, 1)+IF(OR($F155 &gt;= AH$6, $G155 &lt; AG$6), 0, 2)+1)</f>
        <v/>
      </c>
      <c r="AH155" s="71" t="str">
        <f ca="1">INDEX({"","_","-","="},IF(OR($D155 &gt;= AI$6, $E155 &lt; AH$6), 0, 1)+IF(OR($F155 &gt;= AI$6, $G155 &lt; AH$6), 0, 2)+1)</f>
        <v/>
      </c>
      <c r="AI155" s="71" t="str">
        <f ca="1">INDEX({"","_","-","="},IF(OR($D155 &gt;= AJ$6, $E155 &lt; AI$6), 0, 1)+IF(OR($F155 &gt;= AJ$6, $G155 &lt; AI$6), 0, 2)+1)</f>
        <v/>
      </c>
      <c r="AJ155" s="71" t="str">
        <f ca="1">INDEX({"","_","-","="},IF(OR($D155 &gt;= AK$6, $E155 &lt; AJ$6), 0, 1)+IF(OR($F155 &gt;= AK$6, $G155 &lt; AJ$6), 0, 2)+1)</f>
        <v/>
      </c>
      <c r="AK155" s="71" t="str">
        <f ca="1">INDEX({"","_","-","="},IF(OR($D155 &gt;= AL$6, $E155 &lt; AK$6), 0, 1)+IF(OR($F155 &gt;= AL$6, $G155 &lt; AK$6), 0, 2)+1)</f>
        <v/>
      </c>
      <c r="AL155" s="71" t="str">
        <f ca="1">INDEX({"","_","-","="},IF(OR($D155 &gt;= AM$6, $E155 &lt; AL$6), 0, 1)+IF(OR($F155 &gt;= AM$6, $G155 &lt; AL$6), 0, 2)+1)</f>
        <v/>
      </c>
      <c r="AM155" s="71" t="str">
        <f ca="1">INDEX({"","_","-","="},IF(OR($D155 &gt;= AN$6, $E155 &lt; AM$6), 0, 1)+IF(OR($F155 &gt;= AN$6, $G155 &lt; AM$6), 0, 2)+1)</f>
        <v/>
      </c>
      <c r="AN155" s="71" t="str">
        <f ca="1">INDEX({"","_","-","="},IF(OR($D155 &gt;= AO$6, $E155 &lt; AN$6), 0, 1)+IF(OR($F155 &gt;= AO$6, $G155 &lt; AN$6), 0, 2)+1)</f>
        <v/>
      </c>
      <c r="AO155" s="71" t="str">
        <f ca="1">INDEX({"","_","-","="},IF(OR($D155 &gt;= AP$6, $E155 &lt; AO$6), 0, 1)+IF(OR($F155 &gt;= AP$6, $G155 &lt; AO$6), 0, 2)+1)</f>
        <v/>
      </c>
      <c r="AP155" s="71" t="str">
        <f ca="1">INDEX({"","_","-","="},IF(OR($D155 &gt;= AQ$6, $E155 &lt; AP$6), 0, 1)+IF(OR($F155 &gt;= AQ$6, $G155 &lt; AP$6), 0, 2)+1)</f>
        <v/>
      </c>
      <c r="AQ155" s="71" t="str">
        <f ca="1">INDEX({"","_","-","="},IF(OR($D155 &gt;= AR$6, $E155 &lt; AQ$6), 0, 1)+IF(OR($F155 &gt;= AR$6, $G155 &lt; AQ$6), 0, 2)+1)</f>
        <v/>
      </c>
      <c r="AR155" s="71" t="str">
        <f ca="1">INDEX({"","_","-","="},IF(OR($D155 &gt;= AS$6, $E155 &lt; AR$6), 0, 1)+IF(OR($F155 &gt;= AS$6, $G155 &lt; AR$6), 0, 2)+1)</f>
        <v/>
      </c>
      <c r="AS155" s="71" t="str">
        <f ca="1">INDEX({"","_","-","="},IF(OR($D155 &gt;= AT$6, $E155 &lt; AS$6), 0, 1)+IF(OR($F155 &gt;= AT$6, $G155 &lt; AS$6), 0, 2)+1)</f>
        <v/>
      </c>
      <c r="AT155" s="71" t="str">
        <f ca="1">INDEX({"","_","-","="},IF(OR($D155 &gt;= AU$6, $E155 &lt; AT$6), 0, 1)+IF(OR($F155 &gt;= AU$6, $G155 &lt; AT$6), 0, 2)+1)</f>
        <v/>
      </c>
      <c r="AU155" s="71" t="str">
        <f ca="1">INDEX({"","_","-","="},IF(OR($D155 &gt;= AV$6, $E155 &lt; AU$6), 0, 1)+IF(OR($F155 &gt;= AV$6, $G155 &lt; AU$6), 0, 2)+1)</f>
        <v/>
      </c>
      <c r="AV155" s="71" t="str">
        <f ca="1">INDEX({"","_","-","="},IF(OR($D155 &gt;= AW$6, $E155 &lt; AV$6), 0, 1)+IF(OR($F155 &gt;= AW$6, $G155 &lt; AV$6), 0, 2)+1)</f>
        <v/>
      </c>
      <c r="AW155" s="71" t="str">
        <f ca="1">INDEX({"","_","-","="},IF(OR($D155 &gt;= AX$6, $E155 &lt; AW$6), 0, 1)+IF(OR($F155 &gt;= AX$6, $G155 &lt; AW$6), 0, 2)+1)</f>
        <v/>
      </c>
      <c r="AX155" s="71" t="str">
        <f ca="1">INDEX({"","_","-","="},IF(OR($D155 &gt;= AY$6, $E155 &lt; AX$6), 0, 1)+IF(OR($F155 &gt;= AY$6, $G155 &lt; AX$6), 0, 2)+1)</f>
        <v/>
      </c>
      <c r="AY155" s="71" t="str">
        <f ca="1">INDEX({"","_","-","="},IF(OR($D155 &gt;= AZ$6, $E155 &lt; AY$6), 0, 1)+IF(OR($F155 &gt;= AZ$6, $G155 &lt; AY$6), 0, 2)+1)</f>
        <v/>
      </c>
      <c r="AZ155" s="71" t="str">
        <f ca="1">INDEX({"","_","-","="},IF(OR($D155 &gt;= BA$6, $E155 &lt; AZ$6), 0, 1)+IF(OR($F155 &gt;= BA$6, $G155 &lt; AZ$6), 0, 2)+1)</f>
        <v/>
      </c>
      <c r="BA155" s="71" t="str">
        <f ca="1">INDEX({"","_","-","="},IF(OR($D155 &gt;= BB$6, $E155 &lt; BA$6), 0, 1)+IF(OR($F155 &gt;= BB$6, $G155 &lt; BA$6), 0, 2)+1)</f>
        <v/>
      </c>
      <c r="BB155" s="71" t="str">
        <f ca="1">INDEX({"","_","-","="},IF(OR($D155 &gt;= BC$6, $E155 &lt; BB$6), 0, 1)+IF(OR($F155 &gt;= BC$6, $G155 &lt; BB$6), 0, 2)+1)</f>
        <v/>
      </c>
      <c r="BC155" s="71" t="str">
        <f ca="1">INDEX({"","_","-","="},IF(OR($D155 &gt;= BD$6, $E155 &lt; BC$6), 0, 1)+IF(OR($F155 &gt;= BD$6, $G155 &lt; BC$6), 0, 2)+1)</f>
        <v/>
      </c>
      <c r="BD155" s="71" t="str">
        <f ca="1">INDEX({"","_","-","="},IF(OR($D155 &gt;= BE$6, $E155 &lt; BD$6), 0, 1)+IF(OR($F155 &gt;= BE$6, $G155 &lt; BD$6), 0, 2)+1)</f>
        <v/>
      </c>
      <c r="BE155" s="71" t="str">
        <f ca="1">INDEX({"","_","-","="},IF(OR($D155 &gt;= BF$6, $E155 &lt; BE$6), 0, 1)+IF(OR($F155 &gt;= BF$6, $G155 &lt; BE$6), 0, 2)+1)</f>
        <v/>
      </c>
      <c r="BF155" s="71" t="str">
        <f ca="1">INDEX({"","_","-","="},IF(OR($D155 &gt;= BG$6, $E155 &lt; BF$6), 0, 1)+IF(OR($F155 &gt;= BG$6, $G155 &lt; BF$6), 0, 2)+1)</f>
        <v/>
      </c>
      <c r="BG155" s="71" t="str">
        <f ca="1">INDEX({"","_","-","="},IF(OR($D155 &gt;= BH$6, $E155 &lt; BG$6), 0, 1)+IF(OR($F155 &gt;= BH$6, $G155 &lt; BG$6), 0, 2)+1)</f>
        <v/>
      </c>
      <c r="BH155" s="71" t="str">
        <f ca="1">INDEX({"","_","-","="},IF(OR($D155 &gt;= BI$6, $E155 &lt; BH$6), 0, 1)+IF(OR($F155 &gt;= BI$6, $G155 &lt; BH$6), 0, 2)+1)</f>
        <v/>
      </c>
      <c r="BI155" s="71" t="str">
        <f ca="1">INDEX({"","_","-","="},IF(OR($D155 &gt;= BJ$6, $E155 &lt; BI$6), 0, 1)+IF(OR($F155 &gt;= BJ$6, $G155 &lt; BI$6), 0, 2)+1)</f>
        <v/>
      </c>
      <c r="BJ155" s="71" t="str">
        <f ca="1">INDEX({"","_","-","="},IF(OR($D155 &gt;= BK$6, $E155 &lt; BJ$6), 0, 1)+IF(OR($F155 &gt;= BK$6, $G155 &lt; BJ$6), 0, 2)+1)</f>
        <v/>
      </c>
      <c r="BK155" s="71" t="str">
        <f ca="1">INDEX({"","_","-","="},IF(OR($D155 &gt;= BL$6, $E155 &lt; BK$6), 0, 1)+IF(OR($F155 &gt;= BL$6, $G155 &lt; BK$6), 0, 2)+1)</f>
        <v/>
      </c>
      <c r="BL155" s="71" t="str">
        <f ca="1">INDEX({"","_","-","="},IF(OR($D155 &gt;= BM$6, $E155 &lt; BL$6), 0, 1)+IF(OR($F155 &gt;= BM$6, $G155 &lt; BL$6), 0, 2)+1)</f>
        <v/>
      </c>
      <c r="BM155" s="71" t="str">
        <f ca="1">INDEX({"","_","-","="},IF(OR($D155 &gt;= BN$6, $E155 &lt; BM$6), 0, 1)+IF(OR($F155 &gt;= BN$6, $G155 &lt; BM$6), 0, 2)+1)</f>
        <v/>
      </c>
      <c r="BN155" s="71" t="str">
        <f ca="1">INDEX({"","_","-","="},IF(OR($D155 &gt;= BO$6, $E155 &lt; BN$6), 0, 1)+IF(OR($F155 &gt;= BO$6, $G155 &lt; BN$6), 0, 2)+1)</f>
        <v/>
      </c>
      <c r="BO155" s="71" t="str">
        <f ca="1">INDEX({"","_","-","="},IF(OR($D155 &gt;= BP$6, $E155 &lt; BO$6), 0, 1)+IF(OR($F155 &gt;= BP$6, $G155 &lt; BO$6), 0, 2)+1)</f>
        <v/>
      </c>
      <c r="BP155" s="71" t="str">
        <f ca="1">INDEX({"","_","-","="},IF(OR($D155 &gt;= BQ$6, $E155 &lt; BP$6), 0, 1)+IF(OR($F155 &gt;= BQ$6, $G155 &lt; BP$6), 0, 2)+1)</f>
        <v/>
      </c>
      <c r="BQ155" s="71" t="str">
        <f ca="1">INDEX({"","_","-","="},IF(OR($D155 &gt;= BR$6, $E155 &lt; BQ$6), 0, 1)+IF(OR($F155 &gt;= BR$6, $G155 &lt; BQ$6), 0, 2)+1)</f>
        <v/>
      </c>
      <c r="BR155" s="71" t="str">
        <f ca="1">INDEX({"","_","-","="},IF(OR($D155 &gt;= BS$6, $E155 &lt; BR$6), 0, 1)+IF(OR($F155 &gt;= BS$6, $G155 &lt; BR$6), 0, 2)+1)</f>
        <v/>
      </c>
      <c r="BS155" s="71" t="str">
        <f ca="1">INDEX({"","_","-","="},IF(OR($D155 &gt;= BT$6, $E155 &lt; BS$6), 0, 1)+IF(OR($F155 &gt;= BT$6, $G155 &lt; BS$6), 0, 2)+1)</f>
        <v/>
      </c>
      <c r="BT155" s="71" t="str">
        <f ca="1">INDEX({"","_","-","="},IF(OR($D155 &gt;= BU$6, $E155 &lt; BT$6), 0, 1)+IF(OR($F155 &gt;= BU$6, $G155 &lt; BT$6), 0, 2)+1)</f>
        <v/>
      </c>
      <c r="BU155" s="71" t="str">
        <f ca="1">INDEX({"","_","-","="},IF(OR($D155 &gt;= BV$6, $E155 &lt; BU$6), 0, 1)+IF(OR($F155 &gt;= BV$6, $G155 &lt; BU$6), 0, 2)+1)</f>
        <v/>
      </c>
      <c r="BV155" s="71" t="str">
        <f ca="1">INDEX({"","_","-","="},IF(OR($D155 &gt;= BW$6, $E155 &lt; BV$6), 0, 1)+IF(OR($F155 &gt;= BW$6, $G155 &lt; BV$6), 0, 2)+1)</f>
        <v/>
      </c>
      <c r="BW155" s="71" t="str">
        <f ca="1">INDEX({"","_","-","="},IF(OR($D155 &gt;= BX$6, $E155 &lt; BW$6), 0, 1)+IF(OR($F155 &gt;= BX$6, $G155 &lt; BW$6), 0, 2)+1)</f>
        <v/>
      </c>
      <c r="BX155" s="71" t="str">
        <f ca="1">INDEX({"","_","-","="},IF(OR($D155 &gt;= BY$6, $E155 &lt; BX$6), 0, 1)+IF(OR($F155 &gt;= BY$6, $G155 &lt; BX$6), 0, 2)+1)</f>
        <v/>
      </c>
      <c r="BY155" s="71" t="str">
        <f ca="1">INDEX({"","_","-","="},IF(OR($D155 &gt;= BZ$6, $E155 &lt; BY$6), 0, 1)+IF(OR($F155 &gt;= BZ$6, $G155 &lt; BY$6), 0, 2)+1)</f>
        <v/>
      </c>
      <c r="BZ155" s="71" t="str">
        <f ca="1">INDEX({"","_","-","="},IF(OR($D155 &gt;= CA$6, $E155 &lt; BZ$6), 0, 1)+IF(OR($F155 &gt;= CA$6, $G155 &lt; BZ$6), 0, 2)+1)</f>
        <v/>
      </c>
      <c r="CA155" s="71" t="str">
        <f ca="1">INDEX({"","_","-","="},IF(OR($D155 &gt;= CB$6, $E155 &lt; CA$6), 0, 1)+IF(OR($F155 &gt;= CB$6, $G155 &lt; CA$6), 0, 2)+1)</f>
        <v/>
      </c>
      <c r="CB155" s="71" t="str">
        <f ca="1">INDEX({"","_","-","="},IF(OR($D155 &gt;= CC$6, $E155 &lt; CB$6), 0, 1)+IF(OR($F155 &gt;= CC$6, $G155 &lt; CB$6), 0, 2)+1)</f>
        <v/>
      </c>
      <c r="CC155" s="71" t="str">
        <f ca="1">INDEX({"","_","-","="},IF(OR($D155 &gt;= CD$6, $E155 &lt; CC$6), 0, 1)+IF(OR($F155 &gt;= CD$6, $G155 &lt; CC$6), 0, 2)+1)</f>
        <v/>
      </c>
      <c r="CD155" s="71" t="str">
        <f ca="1">INDEX({"","_","-","="},IF(OR($D155 &gt;= CE$6, $E155 &lt; CD$6), 0, 1)+IF(OR($F155 &gt;= CE$6, $G155 &lt; CD$6), 0, 2)+1)</f>
        <v/>
      </c>
    </row>
    <row r="156" spans="1:82">
      <c r="A156" s="8" t="str">
        <f ca="1">IF('临-进度'!N151,'临-进度'!$A151,"")</f>
        <v/>
      </c>
      <c r="B156" s="8" t="str">
        <f ca="1">IF('临-进度'!N151,'临-进度'!$B151,"")</f>
        <v/>
      </c>
      <c r="C156" s="8" t="str">
        <f ca="1">IF('临-进度'!N151,'临-进度'!$F151,"")</f>
        <v/>
      </c>
      <c r="D156" s="42" t="str">
        <f ca="1">IF('临-进度'!$N151,'临-进度'!$J151,"")</f>
        <v/>
      </c>
      <c r="E156" s="42" t="str">
        <f ca="1">IF('临-进度'!$N151,'临-进度'!$AF151,"")</f>
        <v/>
      </c>
      <c r="F156" s="42" t="str">
        <f ca="1">IF('临-进度'!$N151,'临-进度'!$K151,"")</f>
        <v/>
      </c>
      <c r="G156" s="76" t="str">
        <f ca="1">IF('临-进度'!$N151,'临-进度'!$AG151,"")</f>
        <v/>
      </c>
      <c r="H156" s="71" t="str">
        <f ca="1">INDEX({"","_","-","="},IF(OR($D156 &gt;= I$6, $E156 &lt; H$6), 0, 1)+IF(OR($F156 &gt;= I$6, $G156 &lt; H$6), 0, 2)+1)</f>
        <v/>
      </c>
      <c r="I156" s="71" t="str">
        <f ca="1">INDEX({"","_","-","="},IF(OR($D156 &gt;= J$6, $E156 &lt; I$6), 0, 1)+IF(OR($F156 &gt;= J$6, $G156 &lt; I$6), 0, 2)+1)</f>
        <v/>
      </c>
      <c r="J156" s="71" t="str">
        <f ca="1">INDEX({"","_","-","="},IF(OR($D156 &gt;= K$6, $E156 &lt; J$6), 0, 1)+IF(OR($F156 &gt;= K$6, $G156 &lt; J$6), 0, 2)+1)</f>
        <v/>
      </c>
      <c r="K156" s="71" t="str">
        <f ca="1">INDEX({"","_","-","="},IF(OR($D156 &gt;= L$6, $E156 &lt; K$6), 0, 1)+IF(OR($F156 &gt;= L$6, $G156 &lt; K$6), 0, 2)+1)</f>
        <v/>
      </c>
      <c r="L156" s="71" t="str">
        <f ca="1">INDEX({"","_","-","="},IF(OR($D156 &gt;= M$6, $E156 &lt; L$6), 0, 1)+IF(OR($F156 &gt;= M$6, $G156 &lt; L$6), 0, 2)+1)</f>
        <v/>
      </c>
      <c r="M156" s="71" t="str">
        <f ca="1">INDEX({"","_","-","="},IF(OR($D156 &gt;= N$6, $E156 &lt; M$6), 0, 1)+IF(OR($F156 &gt;= N$6, $G156 &lt; M$6), 0, 2)+1)</f>
        <v/>
      </c>
      <c r="N156" s="71" t="str">
        <f ca="1">INDEX({"","_","-","="},IF(OR($D156 &gt;= O$6, $E156 &lt; N$6), 0, 1)+IF(OR($F156 &gt;= O$6, $G156 &lt; N$6), 0, 2)+1)</f>
        <v/>
      </c>
      <c r="O156" s="71" t="str">
        <f ca="1">INDEX({"","_","-","="},IF(OR($D156 &gt;= P$6, $E156 &lt; O$6), 0, 1)+IF(OR($F156 &gt;= P$6, $G156 &lt; O$6), 0, 2)+1)</f>
        <v/>
      </c>
      <c r="P156" s="71" t="str">
        <f ca="1">INDEX({"","_","-","="},IF(OR($D156 &gt;= Q$6, $E156 &lt; P$6), 0, 1)+IF(OR($F156 &gt;= Q$6, $G156 &lt; P$6), 0, 2)+1)</f>
        <v/>
      </c>
      <c r="Q156" s="71" t="str">
        <f ca="1">INDEX({"","_","-","="},IF(OR($D156 &gt;= R$6, $E156 &lt; Q$6), 0, 1)+IF(OR($F156 &gt;= R$6, $G156 &lt; Q$6), 0, 2)+1)</f>
        <v/>
      </c>
      <c r="R156" s="71" t="str">
        <f ca="1">INDEX({"","_","-","="},IF(OR($D156 &gt;= S$6, $E156 &lt; R$6), 0, 1)+IF(OR($F156 &gt;= S$6, $G156 &lt; R$6), 0, 2)+1)</f>
        <v/>
      </c>
      <c r="S156" s="71" t="str">
        <f ca="1">INDEX({"","_","-","="},IF(OR($D156 &gt;= T$6, $E156 &lt; S$6), 0, 1)+IF(OR($F156 &gt;= T$6, $G156 &lt; S$6), 0, 2)+1)</f>
        <v/>
      </c>
      <c r="T156" s="71" t="str">
        <f ca="1">INDEX({"","_","-","="},IF(OR($D156 &gt;= U$6, $E156 &lt; T$6), 0, 1)+IF(OR($F156 &gt;= U$6, $G156 &lt; T$6), 0, 2)+1)</f>
        <v/>
      </c>
      <c r="U156" s="71" t="str">
        <f ca="1">INDEX({"","_","-","="},IF(OR($D156 &gt;= V$6, $E156 &lt; U$6), 0, 1)+IF(OR($F156 &gt;= V$6, $G156 &lt; U$6), 0, 2)+1)</f>
        <v/>
      </c>
      <c r="V156" s="71" t="str">
        <f ca="1">INDEX({"","_","-","="},IF(OR($D156 &gt;= W$6, $E156 &lt; V$6), 0, 1)+IF(OR($F156 &gt;= W$6, $G156 &lt; V$6), 0, 2)+1)</f>
        <v/>
      </c>
      <c r="W156" s="71" t="str">
        <f ca="1">INDEX({"","_","-","="},IF(OR($D156 &gt;= X$6, $E156 &lt; W$6), 0, 1)+IF(OR($F156 &gt;= X$6, $G156 &lt; W$6), 0, 2)+1)</f>
        <v/>
      </c>
      <c r="X156" s="71" t="str">
        <f ca="1">INDEX({"","_","-","="},IF(OR($D156 &gt;= Y$6, $E156 &lt; X$6), 0, 1)+IF(OR($F156 &gt;= Y$6, $G156 &lt; X$6), 0, 2)+1)</f>
        <v/>
      </c>
      <c r="Y156" s="71" t="str">
        <f ca="1">INDEX({"","_","-","="},IF(OR($D156 &gt;= Z$6, $E156 &lt; Y$6), 0, 1)+IF(OR($F156 &gt;= Z$6, $G156 &lt; Y$6), 0, 2)+1)</f>
        <v/>
      </c>
      <c r="Z156" s="71" t="str">
        <f ca="1">INDEX({"","_","-","="},IF(OR($D156 &gt;= AA$6, $E156 &lt; Z$6), 0, 1)+IF(OR($F156 &gt;= AA$6, $G156 &lt; Z$6), 0, 2)+1)</f>
        <v/>
      </c>
      <c r="AA156" s="71" t="str">
        <f ca="1">INDEX({"","_","-","="},IF(OR($D156 &gt;= AB$6, $E156 &lt; AA$6), 0, 1)+IF(OR($F156 &gt;= AB$6, $G156 &lt; AA$6), 0, 2)+1)</f>
        <v/>
      </c>
      <c r="AB156" s="71" t="str">
        <f ca="1">INDEX({"","_","-","="},IF(OR($D156 &gt;= AC$6, $E156 &lt; AB$6), 0, 1)+IF(OR($F156 &gt;= AC$6, $G156 &lt; AB$6), 0, 2)+1)</f>
        <v/>
      </c>
      <c r="AC156" s="71" t="str">
        <f ca="1">INDEX({"","_","-","="},IF(OR($D156 &gt;= AD$6, $E156 &lt; AC$6), 0, 1)+IF(OR($F156 &gt;= AD$6, $G156 &lt; AC$6), 0, 2)+1)</f>
        <v/>
      </c>
      <c r="AD156" s="71" t="str">
        <f ca="1">INDEX({"","_","-","="},IF(OR($D156 &gt;= AE$6, $E156 &lt; AD$6), 0, 1)+IF(OR($F156 &gt;= AE$6, $G156 &lt; AD$6), 0, 2)+1)</f>
        <v/>
      </c>
      <c r="AE156" s="71" t="str">
        <f ca="1">INDEX({"","_","-","="},IF(OR($D156 &gt;= AF$6, $E156 &lt; AE$6), 0, 1)+IF(OR($F156 &gt;= AF$6, $G156 &lt; AE$6), 0, 2)+1)</f>
        <v/>
      </c>
      <c r="AF156" s="71" t="str">
        <f ca="1">INDEX({"","_","-","="},IF(OR($D156 &gt;= AG$6, $E156 &lt; AF$6), 0, 1)+IF(OR($F156 &gt;= AG$6, $G156 &lt; AF$6), 0, 2)+1)</f>
        <v/>
      </c>
      <c r="AG156" s="71" t="str">
        <f ca="1">INDEX({"","_","-","="},IF(OR($D156 &gt;= AH$6, $E156 &lt; AG$6), 0, 1)+IF(OR($F156 &gt;= AH$6, $G156 &lt; AG$6), 0, 2)+1)</f>
        <v/>
      </c>
      <c r="AH156" s="71" t="str">
        <f ca="1">INDEX({"","_","-","="},IF(OR($D156 &gt;= AI$6, $E156 &lt; AH$6), 0, 1)+IF(OR($F156 &gt;= AI$6, $G156 &lt; AH$6), 0, 2)+1)</f>
        <v/>
      </c>
      <c r="AI156" s="71" t="str">
        <f ca="1">INDEX({"","_","-","="},IF(OR($D156 &gt;= AJ$6, $E156 &lt; AI$6), 0, 1)+IF(OR($F156 &gt;= AJ$6, $G156 &lt; AI$6), 0, 2)+1)</f>
        <v/>
      </c>
      <c r="AJ156" s="71" t="str">
        <f ca="1">INDEX({"","_","-","="},IF(OR($D156 &gt;= AK$6, $E156 &lt; AJ$6), 0, 1)+IF(OR($F156 &gt;= AK$6, $G156 &lt; AJ$6), 0, 2)+1)</f>
        <v/>
      </c>
      <c r="AK156" s="71" t="str">
        <f ca="1">INDEX({"","_","-","="},IF(OR($D156 &gt;= AL$6, $E156 &lt; AK$6), 0, 1)+IF(OR($F156 &gt;= AL$6, $G156 &lt; AK$6), 0, 2)+1)</f>
        <v/>
      </c>
      <c r="AL156" s="71" t="str">
        <f ca="1">INDEX({"","_","-","="},IF(OR($D156 &gt;= AM$6, $E156 &lt; AL$6), 0, 1)+IF(OR($F156 &gt;= AM$6, $G156 &lt; AL$6), 0, 2)+1)</f>
        <v/>
      </c>
      <c r="AM156" s="71" t="str">
        <f ca="1">INDEX({"","_","-","="},IF(OR($D156 &gt;= AN$6, $E156 &lt; AM$6), 0, 1)+IF(OR($F156 &gt;= AN$6, $G156 &lt; AM$6), 0, 2)+1)</f>
        <v/>
      </c>
      <c r="AN156" s="71" t="str">
        <f ca="1">INDEX({"","_","-","="},IF(OR($D156 &gt;= AO$6, $E156 &lt; AN$6), 0, 1)+IF(OR($F156 &gt;= AO$6, $G156 &lt; AN$6), 0, 2)+1)</f>
        <v/>
      </c>
      <c r="AO156" s="71" t="str">
        <f ca="1">INDEX({"","_","-","="},IF(OR($D156 &gt;= AP$6, $E156 &lt; AO$6), 0, 1)+IF(OR($F156 &gt;= AP$6, $G156 &lt; AO$6), 0, 2)+1)</f>
        <v/>
      </c>
      <c r="AP156" s="71" t="str">
        <f ca="1">INDEX({"","_","-","="},IF(OR($D156 &gt;= AQ$6, $E156 &lt; AP$6), 0, 1)+IF(OR($F156 &gt;= AQ$6, $G156 &lt; AP$6), 0, 2)+1)</f>
        <v/>
      </c>
      <c r="AQ156" s="71" t="str">
        <f ca="1">INDEX({"","_","-","="},IF(OR($D156 &gt;= AR$6, $E156 &lt; AQ$6), 0, 1)+IF(OR($F156 &gt;= AR$6, $G156 &lt; AQ$6), 0, 2)+1)</f>
        <v/>
      </c>
      <c r="AR156" s="71" t="str">
        <f ca="1">INDEX({"","_","-","="},IF(OR($D156 &gt;= AS$6, $E156 &lt; AR$6), 0, 1)+IF(OR($F156 &gt;= AS$6, $G156 &lt; AR$6), 0, 2)+1)</f>
        <v/>
      </c>
      <c r="AS156" s="71" t="str">
        <f ca="1">INDEX({"","_","-","="},IF(OR($D156 &gt;= AT$6, $E156 &lt; AS$6), 0, 1)+IF(OR($F156 &gt;= AT$6, $G156 &lt; AS$6), 0, 2)+1)</f>
        <v/>
      </c>
      <c r="AT156" s="71" t="str">
        <f ca="1">INDEX({"","_","-","="},IF(OR($D156 &gt;= AU$6, $E156 &lt; AT$6), 0, 1)+IF(OR($F156 &gt;= AU$6, $G156 &lt; AT$6), 0, 2)+1)</f>
        <v/>
      </c>
      <c r="AU156" s="71" t="str">
        <f ca="1">INDEX({"","_","-","="},IF(OR($D156 &gt;= AV$6, $E156 &lt; AU$6), 0, 1)+IF(OR($F156 &gt;= AV$6, $G156 &lt; AU$6), 0, 2)+1)</f>
        <v/>
      </c>
      <c r="AV156" s="71" t="str">
        <f ca="1">INDEX({"","_","-","="},IF(OR($D156 &gt;= AW$6, $E156 &lt; AV$6), 0, 1)+IF(OR($F156 &gt;= AW$6, $G156 &lt; AV$6), 0, 2)+1)</f>
        <v/>
      </c>
      <c r="AW156" s="71" t="str">
        <f ca="1">INDEX({"","_","-","="},IF(OR($D156 &gt;= AX$6, $E156 &lt; AW$6), 0, 1)+IF(OR($F156 &gt;= AX$6, $G156 &lt; AW$6), 0, 2)+1)</f>
        <v/>
      </c>
      <c r="AX156" s="71" t="str">
        <f ca="1">INDEX({"","_","-","="},IF(OR($D156 &gt;= AY$6, $E156 &lt; AX$6), 0, 1)+IF(OR($F156 &gt;= AY$6, $G156 &lt; AX$6), 0, 2)+1)</f>
        <v/>
      </c>
      <c r="AY156" s="71" t="str">
        <f ca="1">INDEX({"","_","-","="},IF(OR($D156 &gt;= AZ$6, $E156 &lt; AY$6), 0, 1)+IF(OR($F156 &gt;= AZ$6, $G156 &lt; AY$6), 0, 2)+1)</f>
        <v/>
      </c>
      <c r="AZ156" s="71" t="str">
        <f ca="1">INDEX({"","_","-","="},IF(OR($D156 &gt;= BA$6, $E156 &lt; AZ$6), 0, 1)+IF(OR($F156 &gt;= BA$6, $G156 &lt; AZ$6), 0, 2)+1)</f>
        <v/>
      </c>
      <c r="BA156" s="71" t="str">
        <f ca="1">INDEX({"","_","-","="},IF(OR($D156 &gt;= BB$6, $E156 &lt; BA$6), 0, 1)+IF(OR($F156 &gt;= BB$6, $G156 &lt; BA$6), 0, 2)+1)</f>
        <v/>
      </c>
      <c r="BB156" s="71" t="str">
        <f ca="1">INDEX({"","_","-","="},IF(OR($D156 &gt;= BC$6, $E156 &lt; BB$6), 0, 1)+IF(OR($F156 &gt;= BC$6, $G156 &lt; BB$6), 0, 2)+1)</f>
        <v/>
      </c>
      <c r="BC156" s="71" t="str">
        <f ca="1">INDEX({"","_","-","="},IF(OR($D156 &gt;= BD$6, $E156 &lt; BC$6), 0, 1)+IF(OR($F156 &gt;= BD$6, $G156 &lt; BC$6), 0, 2)+1)</f>
        <v/>
      </c>
      <c r="BD156" s="71" t="str">
        <f ca="1">INDEX({"","_","-","="},IF(OR($D156 &gt;= BE$6, $E156 &lt; BD$6), 0, 1)+IF(OR($F156 &gt;= BE$6, $G156 &lt; BD$6), 0, 2)+1)</f>
        <v/>
      </c>
      <c r="BE156" s="71" t="str">
        <f ca="1">INDEX({"","_","-","="},IF(OR($D156 &gt;= BF$6, $E156 &lt; BE$6), 0, 1)+IF(OR($F156 &gt;= BF$6, $G156 &lt; BE$6), 0, 2)+1)</f>
        <v/>
      </c>
      <c r="BF156" s="71" t="str">
        <f ca="1">INDEX({"","_","-","="},IF(OR($D156 &gt;= BG$6, $E156 &lt; BF$6), 0, 1)+IF(OR($F156 &gt;= BG$6, $G156 &lt; BF$6), 0, 2)+1)</f>
        <v/>
      </c>
      <c r="BG156" s="71" t="str">
        <f ca="1">INDEX({"","_","-","="},IF(OR($D156 &gt;= BH$6, $E156 &lt; BG$6), 0, 1)+IF(OR($F156 &gt;= BH$6, $G156 &lt; BG$6), 0, 2)+1)</f>
        <v/>
      </c>
      <c r="BH156" s="71" t="str">
        <f ca="1">INDEX({"","_","-","="},IF(OR($D156 &gt;= BI$6, $E156 &lt; BH$6), 0, 1)+IF(OR($F156 &gt;= BI$6, $G156 &lt; BH$6), 0, 2)+1)</f>
        <v/>
      </c>
      <c r="BI156" s="71" t="str">
        <f ca="1">INDEX({"","_","-","="},IF(OR($D156 &gt;= BJ$6, $E156 &lt; BI$6), 0, 1)+IF(OR($F156 &gt;= BJ$6, $G156 &lt; BI$6), 0, 2)+1)</f>
        <v/>
      </c>
      <c r="BJ156" s="71" t="str">
        <f ca="1">INDEX({"","_","-","="},IF(OR($D156 &gt;= BK$6, $E156 &lt; BJ$6), 0, 1)+IF(OR($F156 &gt;= BK$6, $G156 &lt; BJ$6), 0, 2)+1)</f>
        <v/>
      </c>
      <c r="BK156" s="71" t="str">
        <f ca="1">INDEX({"","_","-","="},IF(OR($D156 &gt;= BL$6, $E156 &lt; BK$6), 0, 1)+IF(OR($F156 &gt;= BL$6, $G156 &lt; BK$6), 0, 2)+1)</f>
        <v/>
      </c>
      <c r="BL156" s="71" t="str">
        <f ca="1">INDEX({"","_","-","="},IF(OR($D156 &gt;= BM$6, $E156 &lt; BL$6), 0, 1)+IF(OR($F156 &gt;= BM$6, $G156 &lt; BL$6), 0, 2)+1)</f>
        <v/>
      </c>
      <c r="BM156" s="71" t="str">
        <f ca="1">INDEX({"","_","-","="},IF(OR($D156 &gt;= BN$6, $E156 &lt; BM$6), 0, 1)+IF(OR($F156 &gt;= BN$6, $G156 &lt; BM$6), 0, 2)+1)</f>
        <v/>
      </c>
      <c r="BN156" s="71" t="str">
        <f ca="1">INDEX({"","_","-","="},IF(OR($D156 &gt;= BO$6, $E156 &lt; BN$6), 0, 1)+IF(OR($F156 &gt;= BO$6, $G156 &lt; BN$6), 0, 2)+1)</f>
        <v/>
      </c>
      <c r="BO156" s="71" t="str">
        <f ca="1">INDEX({"","_","-","="},IF(OR($D156 &gt;= BP$6, $E156 &lt; BO$6), 0, 1)+IF(OR($F156 &gt;= BP$6, $G156 &lt; BO$6), 0, 2)+1)</f>
        <v/>
      </c>
      <c r="BP156" s="71" t="str">
        <f ca="1">INDEX({"","_","-","="},IF(OR($D156 &gt;= BQ$6, $E156 &lt; BP$6), 0, 1)+IF(OR($F156 &gt;= BQ$6, $G156 &lt; BP$6), 0, 2)+1)</f>
        <v/>
      </c>
      <c r="BQ156" s="71" t="str">
        <f ca="1">INDEX({"","_","-","="},IF(OR($D156 &gt;= BR$6, $E156 &lt; BQ$6), 0, 1)+IF(OR($F156 &gt;= BR$6, $G156 &lt; BQ$6), 0, 2)+1)</f>
        <v/>
      </c>
      <c r="BR156" s="71" t="str">
        <f ca="1">INDEX({"","_","-","="},IF(OR($D156 &gt;= BS$6, $E156 &lt; BR$6), 0, 1)+IF(OR($F156 &gt;= BS$6, $G156 &lt; BR$6), 0, 2)+1)</f>
        <v/>
      </c>
      <c r="BS156" s="71" t="str">
        <f ca="1">INDEX({"","_","-","="},IF(OR($D156 &gt;= BT$6, $E156 &lt; BS$6), 0, 1)+IF(OR($F156 &gt;= BT$6, $G156 &lt; BS$6), 0, 2)+1)</f>
        <v/>
      </c>
      <c r="BT156" s="71" t="str">
        <f ca="1">INDEX({"","_","-","="},IF(OR($D156 &gt;= BU$6, $E156 &lt; BT$6), 0, 1)+IF(OR($F156 &gt;= BU$6, $G156 &lt; BT$6), 0, 2)+1)</f>
        <v/>
      </c>
      <c r="BU156" s="71" t="str">
        <f ca="1">INDEX({"","_","-","="},IF(OR($D156 &gt;= BV$6, $E156 &lt; BU$6), 0, 1)+IF(OR($F156 &gt;= BV$6, $G156 &lt; BU$6), 0, 2)+1)</f>
        <v/>
      </c>
      <c r="BV156" s="71" t="str">
        <f ca="1">INDEX({"","_","-","="},IF(OR($D156 &gt;= BW$6, $E156 &lt; BV$6), 0, 1)+IF(OR($F156 &gt;= BW$6, $G156 &lt; BV$6), 0, 2)+1)</f>
        <v/>
      </c>
      <c r="BW156" s="71" t="str">
        <f ca="1">INDEX({"","_","-","="},IF(OR($D156 &gt;= BX$6, $E156 &lt; BW$6), 0, 1)+IF(OR($F156 &gt;= BX$6, $G156 &lt; BW$6), 0, 2)+1)</f>
        <v/>
      </c>
      <c r="BX156" s="71" t="str">
        <f ca="1">INDEX({"","_","-","="},IF(OR($D156 &gt;= BY$6, $E156 &lt; BX$6), 0, 1)+IF(OR($F156 &gt;= BY$6, $G156 &lt; BX$6), 0, 2)+1)</f>
        <v/>
      </c>
      <c r="BY156" s="71" t="str">
        <f ca="1">INDEX({"","_","-","="},IF(OR($D156 &gt;= BZ$6, $E156 &lt; BY$6), 0, 1)+IF(OR($F156 &gt;= BZ$6, $G156 &lt; BY$6), 0, 2)+1)</f>
        <v/>
      </c>
      <c r="BZ156" s="71" t="str">
        <f ca="1">INDEX({"","_","-","="},IF(OR($D156 &gt;= CA$6, $E156 &lt; BZ$6), 0, 1)+IF(OR($F156 &gt;= CA$6, $G156 &lt; BZ$6), 0, 2)+1)</f>
        <v/>
      </c>
      <c r="CA156" s="71" t="str">
        <f ca="1">INDEX({"","_","-","="},IF(OR($D156 &gt;= CB$6, $E156 &lt; CA$6), 0, 1)+IF(OR($F156 &gt;= CB$6, $G156 &lt; CA$6), 0, 2)+1)</f>
        <v/>
      </c>
      <c r="CB156" s="71" t="str">
        <f ca="1">INDEX({"","_","-","="},IF(OR($D156 &gt;= CC$6, $E156 &lt; CB$6), 0, 1)+IF(OR($F156 &gt;= CC$6, $G156 &lt; CB$6), 0, 2)+1)</f>
        <v/>
      </c>
      <c r="CC156" s="71" t="str">
        <f ca="1">INDEX({"","_","-","="},IF(OR($D156 &gt;= CD$6, $E156 &lt; CC$6), 0, 1)+IF(OR($F156 &gt;= CD$6, $G156 &lt; CC$6), 0, 2)+1)</f>
        <v/>
      </c>
      <c r="CD156" s="71" t="str">
        <f ca="1">INDEX({"","_","-","="},IF(OR($D156 &gt;= CE$6, $E156 &lt; CD$6), 0, 1)+IF(OR($F156 &gt;= CE$6, $G156 &lt; CD$6), 0, 2)+1)</f>
        <v/>
      </c>
    </row>
    <row r="157" spans="1:82">
      <c r="A157" s="8" t="str">
        <f ca="1">IF('临-进度'!N152,'临-进度'!$A152,"")</f>
        <v/>
      </c>
      <c r="B157" s="8" t="str">
        <f ca="1">IF('临-进度'!N152,'临-进度'!$B152,"")</f>
        <v/>
      </c>
      <c r="C157" s="8" t="str">
        <f ca="1">IF('临-进度'!N152,'临-进度'!$F152,"")</f>
        <v/>
      </c>
      <c r="D157" s="42" t="str">
        <f ca="1">IF('临-进度'!$N152,'临-进度'!$J152,"")</f>
        <v/>
      </c>
      <c r="E157" s="42" t="str">
        <f ca="1">IF('临-进度'!$N152,'临-进度'!$AF152,"")</f>
        <v/>
      </c>
      <c r="F157" s="42" t="str">
        <f ca="1">IF('临-进度'!$N152,'临-进度'!$K152,"")</f>
        <v/>
      </c>
      <c r="G157" s="76" t="str">
        <f ca="1">IF('临-进度'!$N152,'临-进度'!$AG152,"")</f>
        <v/>
      </c>
      <c r="H157" s="71" t="str">
        <f ca="1">INDEX({"","_","-","="},IF(OR($D157 &gt;= I$6, $E157 &lt; H$6), 0, 1)+IF(OR($F157 &gt;= I$6, $G157 &lt; H$6), 0, 2)+1)</f>
        <v/>
      </c>
      <c r="I157" s="71" t="str">
        <f ca="1">INDEX({"","_","-","="},IF(OR($D157 &gt;= J$6, $E157 &lt; I$6), 0, 1)+IF(OR($F157 &gt;= J$6, $G157 &lt; I$6), 0, 2)+1)</f>
        <v/>
      </c>
      <c r="J157" s="71" t="str">
        <f ca="1">INDEX({"","_","-","="},IF(OR($D157 &gt;= K$6, $E157 &lt; J$6), 0, 1)+IF(OR($F157 &gt;= K$6, $G157 &lt; J$6), 0, 2)+1)</f>
        <v/>
      </c>
      <c r="K157" s="71" t="str">
        <f ca="1">INDEX({"","_","-","="},IF(OR($D157 &gt;= L$6, $E157 &lt; K$6), 0, 1)+IF(OR($F157 &gt;= L$6, $G157 &lt; K$6), 0, 2)+1)</f>
        <v/>
      </c>
      <c r="L157" s="71" t="str">
        <f ca="1">INDEX({"","_","-","="},IF(OR($D157 &gt;= M$6, $E157 &lt; L$6), 0, 1)+IF(OR($F157 &gt;= M$6, $G157 &lt; L$6), 0, 2)+1)</f>
        <v/>
      </c>
      <c r="M157" s="71" t="str">
        <f ca="1">INDEX({"","_","-","="},IF(OR($D157 &gt;= N$6, $E157 &lt; M$6), 0, 1)+IF(OR($F157 &gt;= N$6, $G157 &lt; M$6), 0, 2)+1)</f>
        <v/>
      </c>
      <c r="N157" s="71" t="str">
        <f ca="1">INDEX({"","_","-","="},IF(OR($D157 &gt;= O$6, $E157 &lt; N$6), 0, 1)+IF(OR($F157 &gt;= O$6, $G157 &lt; N$6), 0, 2)+1)</f>
        <v/>
      </c>
      <c r="O157" s="71" t="str">
        <f ca="1">INDEX({"","_","-","="},IF(OR($D157 &gt;= P$6, $E157 &lt; O$6), 0, 1)+IF(OR($F157 &gt;= P$6, $G157 &lt; O$6), 0, 2)+1)</f>
        <v/>
      </c>
      <c r="P157" s="71" t="str">
        <f ca="1">INDEX({"","_","-","="},IF(OR($D157 &gt;= Q$6, $E157 &lt; P$6), 0, 1)+IF(OR($F157 &gt;= Q$6, $G157 &lt; P$6), 0, 2)+1)</f>
        <v/>
      </c>
      <c r="Q157" s="71" t="str">
        <f ca="1">INDEX({"","_","-","="},IF(OR($D157 &gt;= R$6, $E157 &lt; Q$6), 0, 1)+IF(OR($F157 &gt;= R$6, $G157 &lt; Q$6), 0, 2)+1)</f>
        <v/>
      </c>
      <c r="R157" s="71" t="str">
        <f ca="1">INDEX({"","_","-","="},IF(OR($D157 &gt;= S$6, $E157 &lt; R$6), 0, 1)+IF(OR($F157 &gt;= S$6, $G157 &lt; R$6), 0, 2)+1)</f>
        <v/>
      </c>
      <c r="S157" s="71" t="str">
        <f ca="1">INDEX({"","_","-","="},IF(OR($D157 &gt;= T$6, $E157 &lt; S$6), 0, 1)+IF(OR($F157 &gt;= T$6, $G157 &lt; S$6), 0, 2)+1)</f>
        <v/>
      </c>
      <c r="T157" s="71" t="str">
        <f ca="1">INDEX({"","_","-","="},IF(OR($D157 &gt;= U$6, $E157 &lt; T$6), 0, 1)+IF(OR($F157 &gt;= U$6, $G157 &lt; T$6), 0, 2)+1)</f>
        <v/>
      </c>
      <c r="U157" s="71" t="str">
        <f ca="1">INDEX({"","_","-","="},IF(OR($D157 &gt;= V$6, $E157 &lt; U$6), 0, 1)+IF(OR($F157 &gt;= V$6, $G157 &lt; U$6), 0, 2)+1)</f>
        <v/>
      </c>
      <c r="V157" s="71" t="str">
        <f ca="1">INDEX({"","_","-","="},IF(OR($D157 &gt;= W$6, $E157 &lt; V$6), 0, 1)+IF(OR($F157 &gt;= W$6, $G157 &lt; V$6), 0, 2)+1)</f>
        <v/>
      </c>
      <c r="W157" s="71" t="str">
        <f ca="1">INDEX({"","_","-","="},IF(OR($D157 &gt;= X$6, $E157 &lt; W$6), 0, 1)+IF(OR($F157 &gt;= X$6, $G157 &lt; W$6), 0, 2)+1)</f>
        <v/>
      </c>
      <c r="X157" s="71" t="str">
        <f ca="1">INDEX({"","_","-","="},IF(OR($D157 &gt;= Y$6, $E157 &lt; X$6), 0, 1)+IF(OR($F157 &gt;= Y$6, $G157 &lt; X$6), 0, 2)+1)</f>
        <v/>
      </c>
      <c r="Y157" s="71" t="str">
        <f ca="1">INDEX({"","_","-","="},IF(OR($D157 &gt;= Z$6, $E157 &lt; Y$6), 0, 1)+IF(OR($F157 &gt;= Z$6, $G157 &lt; Y$6), 0, 2)+1)</f>
        <v/>
      </c>
      <c r="Z157" s="71" t="str">
        <f ca="1">INDEX({"","_","-","="},IF(OR($D157 &gt;= AA$6, $E157 &lt; Z$6), 0, 1)+IF(OR($F157 &gt;= AA$6, $G157 &lt; Z$6), 0, 2)+1)</f>
        <v/>
      </c>
      <c r="AA157" s="71" t="str">
        <f ca="1">INDEX({"","_","-","="},IF(OR($D157 &gt;= AB$6, $E157 &lt; AA$6), 0, 1)+IF(OR($F157 &gt;= AB$6, $G157 &lt; AA$6), 0, 2)+1)</f>
        <v/>
      </c>
      <c r="AB157" s="71" t="str">
        <f ca="1">INDEX({"","_","-","="},IF(OR($D157 &gt;= AC$6, $E157 &lt; AB$6), 0, 1)+IF(OR($F157 &gt;= AC$6, $G157 &lt; AB$6), 0, 2)+1)</f>
        <v/>
      </c>
      <c r="AC157" s="71" t="str">
        <f ca="1">INDEX({"","_","-","="},IF(OR($D157 &gt;= AD$6, $E157 &lt; AC$6), 0, 1)+IF(OR($F157 &gt;= AD$6, $G157 &lt; AC$6), 0, 2)+1)</f>
        <v/>
      </c>
      <c r="AD157" s="71" t="str">
        <f ca="1">INDEX({"","_","-","="},IF(OR($D157 &gt;= AE$6, $E157 &lt; AD$6), 0, 1)+IF(OR($F157 &gt;= AE$6, $G157 &lt; AD$6), 0, 2)+1)</f>
        <v/>
      </c>
      <c r="AE157" s="71" t="str">
        <f ca="1">INDEX({"","_","-","="},IF(OR($D157 &gt;= AF$6, $E157 &lt; AE$6), 0, 1)+IF(OR($F157 &gt;= AF$6, $G157 &lt; AE$6), 0, 2)+1)</f>
        <v/>
      </c>
      <c r="AF157" s="71" t="str">
        <f ca="1">INDEX({"","_","-","="},IF(OR($D157 &gt;= AG$6, $E157 &lt; AF$6), 0, 1)+IF(OR($F157 &gt;= AG$6, $G157 &lt; AF$6), 0, 2)+1)</f>
        <v/>
      </c>
      <c r="AG157" s="71" t="str">
        <f ca="1">INDEX({"","_","-","="},IF(OR($D157 &gt;= AH$6, $E157 &lt; AG$6), 0, 1)+IF(OR($F157 &gt;= AH$6, $G157 &lt; AG$6), 0, 2)+1)</f>
        <v/>
      </c>
      <c r="AH157" s="71" t="str">
        <f ca="1">INDEX({"","_","-","="},IF(OR($D157 &gt;= AI$6, $E157 &lt; AH$6), 0, 1)+IF(OR($F157 &gt;= AI$6, $G157 &lt; AH$6), 0, 2)+1)</f>
        <v/>
      </c>
      <c r="AI157" s="71" t="str">
        <f ca="1">INDEX({"","_","-","="},IF(OR($D157 &gt;= AJ$6, $E157 &lt; AI$6), 0, 1)+IF(OR($F157 &gt;= AJ$6, $G157 &lt; AI$6), 0, 2)+1)</f>
        <v/>
      </c>
      <c r="AJ157" s="71" t="str">
        <f ca="1">INDEX({"","_","-","="},IF(OR($D157 &gt;= AK$6, $E157 &lt; AJ$6), 0, 1)+IF(OR($F157 &gt;= AK$6, $G157 &lt; AJ$6), 0, 2)+1)</f>
        <v/>
      </c>
      <c r="AK157" s="71" t="str">
        <f ca="1">INDEX({"","_","-","="},IF(OR($D157 &gt;= AL$6, $E157 &lt; AK$6), 0, 1)+IF(OR($F157 &gt;= AL$6, $G157 &lt; AK$6), 0, 2)+1)</f>
        <v/>
      </c>
      <c r="AL157" s="71" t="str">
        <f ca="1">INDEX({"","_","-","="},IF(OR($D157 &gt;= AM$6, $E157 &lt; AL$6), 0, 1)+IF(OR($F157 &gt;= AM$6, $G157 &lt; AL$6), 0, 2)+1)</f>
        <v/>
      </c>
      <c r="AM157" s="71" t="str">
        <f ca="1">INDEX({"","_","-","="},IF(OR($D157 &gt;= AN$6, $E157 &lt; AM$6), 0, 1)+IF(OR($F157 &gt;= AN$6, $G157 &lt; AM$6), 0, 2)+1)</f>
        <v/>
      </c>
      <c r="AN157" s="71" t="str">
        <f ca="1">INDEX({"","_","-","="},IF(OR($D157 &gt;= AO$6, $E157 &lt; AN$6), 0, 1)+IF(OR($F157 &gt;= AO$6, $G157 &lt; AN$6), 0, 2)+1)</f>
        <v/>
      </c>
      <c r="AO157" s="71" t="str">
        <f ca="1">INDEX({"","_","-","="},IF(OR($D157 &gt;= AP$6, $E157 &lt; AO$6), 0, 1)+IF(OR($F157 &gt;= AP$6, $G157 &lt; AO$6), 0, 2)+1)</f>
        <v/>
      </c>
      <c r="AP157" s="71" t="str">
        <f ca="1">INDEX({"","_","-","="},IF(OR($D157 &gt;= AQ$6, $E157 &lt; AP$6), 0, 1)+IF(OR($F157 &gt;= AQ$6, $G157 &lt; AP$6), 0, 2)+1)</f>
        <v/>
      </c>
      <c r="AQ157" s="71" t="str">
        <f ca="1">INDEX({"","_","-","="},IF(OR($D157 &gt;= AR$6, $E157 &lt; AQ$6), 0, 1)+IF(OR($F157 &gt;= AR$6, $G157 &lt; AQ$6), 0, 2)+1)</f>
        <v/>
      </c>
      <c r="AR157" s="71" t="str">
        <f ca="1">INDEX({"","_","-","="},IF(OR($D157 &gt;= AS$6, $E157 &lt; AR$6), 0, 1)+IF(OR($F157 &gt;= AS$6, $G157 &lt; AR$6), 0, 2)+1)</f>
        <v/>
      </c>
      <c r="AS157" s="71" t="str">
        <f ca="1">INDEX({"","_","-","="},IF(OR($D157 &gt;= AT$6, $E157 &lt; AS$6), 0, 1)+IF(OR($F157 &gt;= AT$6, $G157 &lt; AS$6), 0, 2)+1)</f>
        <v/>
      </c>
      <c r="AT157" s="71" t="str">
        <f ca="1">INDEX({"","_","-","="},IF(OR($D157 &gt;= AU$6, $E157 &lt; AT$6), 0, 1)+IF(OR($F157 &gt;= AU$6, $G157 &lt; AT$6), 0, 2)+1)</f>
        <v/>
      </c>
      <c r="AU157" s="71" t="str">
        <f ca="1">INDEX({"","_","-","="},IF(OR($D157 &gt;= AV$6, $E157 &lt; AU$6), 0, 1)+IF(OR($F157 &gt;= AV$6, $G157 &lt; AU$6), 0, 2)+1)</f>
        <v/>
      </c>
      <c r="AV157" s="71" t="str">
        <f ca="1">INDEX({"","_","-","="},IF(OR($D157 &gt;= AW$6, $E157 &lt; AV$6), 0, 1)+IF(OR($F157 &gt;= AW$6, $G157 &lt; AV$6), 0, 2)+1)</f>
        <v/>
      </c>
      <c r="AW157" s="71" t="str">
        <f ca="1">INDEX({"","_","-","="},IF(OR($D157 &gt;= AX$6, $E157 &lt; AW$6), 0, 1)+IF(OR($F157 &gt;= AX$6, $G157 &lt; AW$6), 0, 2)+1)</f>
        <v/>
      </c>
      <c r="AX157" s="71" t="str">
        <f ca="1">INDEX({"","_","-","="},IF(OR($D157 &gt;= AY$6, $E157 &lt; AX$6), 0, 1)+IF(OR($F157 &gt;= AY$6, $G157 &lt; AX$6), 0, 2)+1)</f>
        <v/>
      </c>
      <c r="AY157" s="71" t="str">
        <f ca="1">INDEX({"","_","-","="},IF(OR($D157 &gt;= AZ$6, $E157 &lt; AY$6), 0, 1)+IF(OR($F157 &gt;= AZ$6, $G157 &lt; AY$6), 0, 2)+1)</f>
        <v/>
      </c>
      <c r="AZ157" s="71" t="str">
        <f ca="1">INDEX({"","_","-","="},IF(OR($D157 &gt;= BA$6, $E157 &lt; AZ$6), 0, 1)+IF(OR($F157 &gt;= BA$6, $G157 &lt; AZ$6), 0, 2)+1)</f>
        <v/>
      </c>
      <c r="BA157" s="71" t="str">
        <f ca="1">INDEX({"","_","-","="},IF(OR($D157 &gt;= BB$6, $E157 &lt; BA$6), 0, 1)+IF(OR($F157 &gt;= BB$6, $G157 &lt; BA$6), 0, 2)+1)</f>
        <v/>
      </c>
      <c r="BB157" s="71" t="str">
        <f ca="1">INDEX({"","_","-","="},IF(OR($D157 &gt;= BC$6, $E157 &lt; BB$6), 0, 1)+IF(OR($F157 &gt;= BC$6, $G157 &lt; BB$6), 0, 2)+1)</f>
        <v/>
      </c>
      <c r="BC157" s="71" t="str">
        <f ca="1">INDEX({"","_","-","="},IF(OR($D157 &gt;= BD$6, $E157 &lt; BC$6), 0, 1)+IF(OR($F157 &gt;= BD$6, $G157 &lt; BC$6), 0, 2)+1)</f>
        <v/>
      </c>
      <c r="BD157" s="71" t="str">
        <f ca="1">INDEX({"","_","-","="},IF(OR($D157 &gt;= BE$6, $E157 &lt; BD$6), 0, 1)+IF(OR($F157 &gt;= BE$6, $G157 &lt; BD$6), 0, 2)+1)</f>
        <v/>
      </c>
      <c r="BE157" s="71" t="str">
        <f ca="1">INDEX({"","_","-","="},IF(OR($D157 &gt;= BF$6, $E157 &lt; BE$6), 0, 1)+IF(OR($F157 &gt;= BF$6, $G157 &lt; BE$6), 0, 2)+1)</f>
        <v/>
      </c>
      <c r="BF157" s="71" t="str">
        <f ca="1">INDEX({"","_","-","="},IF(OR($D157 &gt;= BG$6, $E157 &lt; BF$6), 0, 1)+IF(OR($F157 &gt;= BG$6, $G157 &lt; BF$6), 0, 2)+1)</f>
        <v/>
      </c>
      <c r="BG157" s="71" t="str">
        <f ca="1">INDEX({"","_","-","="},IF(OR($D157 &gt;= BH$6, $E157 &lt; BG$6), 0, 1)+IF(OR($F157 &gt;= BH$6, $G157 &lt; BG$6), 0, 2)+1)</f>
        <v/>
      </c>
      <c r="BH157" s="71" t="str">
        <f ca="1">INDEX({"","_","-","="},IF(OR($D157 &gt;= BI$6, $E157 &lt; BH$6), 0, 1)+IF(OR($F157 &gt;= BI$6, $G157 &lt; BH$6), 0, 2)+1)</f>
        <v/>
      </c>
      <c r="BI157" s="71" t="str">
        <f ca="1">INDEX({"","_","-","="},IF(OR($D157 &gt;= BJ$6, $E157 &lt; BI$6), 0, 1)+IF(OR($F157 &gt;= BJ$6, $G157 &lt; BI$6), 0, 2)+1)</f>
        <v/>
      </c>
      <c r="BJ157" s="71" t="str">
        <f ca="1">INDEX({"","_","-","="},IF(OR($D157 &gt;= BK$6, $E157 &lt; BJ$6), 0, 1)+IF(OR($F157 &gt;= BK$6, $G157 &lt; BJ$6), 0, 2)+1)</f>
        <v/>
      </c>
      <c r="BK157" s="71" t="str">
        <f ca="1">INDEX({"","_","-","="},IF(OR($D157 &gt;= BL$6, $E157 &lt; BK$6), 0, 1)+IF(OR($F157 &gt;= BL$6, $G157 &lt; BK$6), 0, 2)+1)</f>
        <v/>
      </c>
      <c r="BL157" s="71" t="str">
        <f ca="1">INDEX({"","_","-","="},IF(OR($D157 &gt;= BM$6, $E157 &lt; BL$6), 0, 1)+IF(OR($F157 &gt;= BM$6, $G157 &lt; BL$6), 0, 2)+1)</f>
        <v/>
      </c>
      <c r="BM157" s="71" t="str">
        <f ca="1">INDEX({"","_","-","="},IF(OR($D157 &gt;= BN$6, $E157 &lt; BM$6), 0, 1)+IF(OR($F157 &gt;= BN$6, $G157 &lt; BM$6), 0, 2)+1)</f>
        <v/>
      </c>
      <c r="BN157" s="71" t="str">
        <f ca="1">INDEX({"","_","-","="},IF(OR($D157 &gt;= BO$6, $E157 &lt; BN$6), 0, 1)+IF(OR($F157 &gt;= BO$6, $G157 &lt; BN$6), 0, 2)+1)</f>
        <v/>
      </c>
      <c r="BO157" s="71" t="str">
        <f ca="1">INDEX({"","_","-","="},IF(OR($D157 &gt;= BP$6, $E157 &lt; BO$6), 0, 1)+IF(OR($F157 &gt;= BP$6, $G157 &lt; BO$6), 0, 2)+1)</f>
        <v/>
      </c>
      <c r="BP157" s="71" t="str">
        <f ca="1">INDEX({"","_","-","="},IF(OR($D157 &gt;= BQ$6, $E157 &lt; BP$6), 0, 1)+IF(OR($F157 &gt;= BQ$6, $G157 &lt; BP$6), 0, 2)+1)</f>
        <v/>
      </c>
      <c r="BQ157" s="71" t="str">
        <f ca="1">INDEX({"","_","-","="},IF(OR($D157 &gt;= BR$6, $E157 &lt; BQ$6), 0, 1)+IF(OR($F157 &gt;= BR$6, $G157 &lt; BQ$6), 0, 2)+1)</f>
        <v/>
      </c>
      <c r="BR157" s="71" t="str">
        <f ca="1">INDEX({"","_","-","="},IF(OR($D157 &gt;= BS$6, $E157 &lt; BR$6), 0, 1)+IF(OR($F157 &gt;= BS$6, $G157 &lt; BR$6), 0, 2)+1)</f>
        <v/>
      </c>
      <c r="BS157" s="71" t="str">
        <f ca="1">INDEX({"","_","-","="},IF(OR($D157 &gt;= BT$6, $E157 &lt; BS$6), 0, 1)+IF(OR($F157 &gt;= BT$6, $G157 &lt; BS$6), 0, 2)+1)</f>
        <v/>
      </c>
      <c r="BT157" s="71" t="str">
        <f ca="1">INDEX({"","_","-","="},IF(OR($D157 &gt;= BU$6, $E157 &lt; BT$6), 0, 1)+IF(OR($F157 &gt;= BU$6, $G157 &lt; BT$6), 0, 2)+1)</f>
        <v/>
      </c>
      <c r="BU157" s="71" t="str">
        <f ca="1">INDEX({"","_","-","="},IF(OR($D157 &gt;= BV$6, $E157 &lt; BU$6), 0, 1)+IF(OR($F157 &gt;= BV$6, $G157 &lt; BU$6), 0, 2)+1)</f>
        <v/>
      </c>
      <c r="BV157" s="71" t="str">
        <f ca="1">INDEX({"","_","-","="},IF(OR($D157 &gt;= BW$6, $E157 &lt; BV$6), 0, 1)+IF(OR($F157 &gt;= BW$6, $G157 &lt; BV$6), 0, 2)+1)</f>
        <v/>
      </c>
      <c r="BW157" s="71" t="str">
        <f ca="1">INDEX({"","_","-","="},IF(OR($D157 &gt;= BX$6, $E157 &lt; BW$6), 0, 1)+IF(OR($F157 &gt;= BX$6, $G157 &lt; BW$6), 0, 2)+1)</f>
        <v/>
      </c>
      <c r="BX157" s="71" t="str">
        <f ca="1">INDEX({"","_","-","="},IF(OR($D157 &gt;= BY$6, $E157 &lt; BX$6), 0, 1)+IF(OR($F157 &gt;= BY$6, $G157 &lt; BX$6), 0, 2)+1)</f>
        <v/>
      </c>
      <c r="BY157" s="71" t="str">
        <f ca="1">INDEX({"","_","-","="},IF(OR($D157 &gt;= BZ$6, $E157 &lt; BY$6), 0, 1)+IF(OR($F157 &gt;= BZ$6, $G157 &lt; BY$6), 0, 2)+1)</f>
        <v/>
      </c>
      <c r="BZ157" s="71" t="str">
        <f ca="1">INDEX({"","_","-","="},IF(OR($D157 &gt;= CA$6, $E157 &lt; BZ$6), 0, 1)+IF(OR($F157 &gt;= CA$6, $G157 &lt; BZ$6), 0, 2)+1)</f>
        <v/>
      </c>
      <c r="CA157" s="71" t="str">
        <f ca="1">INDEX({"","_","-","="},IF(OR($D157 &gt;= CB$6, $E157 &lt; CA$6), 0, 1)+IF(OR($F157 &gt;= CB$6, $G157 &lt; CA$6), 0, 2)+1)</f>
        <v/>
      </c>
      <c r="CB157" s="71" t="str">
        <f ca="1">INDEX({"","_","-","="},IF(OR($D157 &gt;= CC$6, $E157 &lt; CB$6), 0, 1)+IF(OR($F157 &gt;= CC$6, $G157 &lt; CB$6), 0, 2)+1)</f>
        <v/>
      </c>
      <c r="CC157" s="71" t="str">
        <f ca="1">INDEX({"","_","-","="},IF(OR($D157 &gt;= CD$6, $E157 &lt; CC$6), 0, 1)+IF(OR($F157 &gt;= CD$6, $G157 &lt; CC$6), 0, 2)+1)</f>
        <v/>
      </c>
      <c r="CD157" s="71" t="str">
        <f ca="1">INDEX({"","_","-","="},IF(OR($D157 &gt;= CE$6, $E157 &lt; CD$6), 0, 1)+IF(OR($F157 &gt;= CE$6, $G157 &lt; CD$6), 0, 2)+1)</f>
        <v/>
      </c>
    </row>
    <row r="158" spans="1:82">
      <c r="A158" s="8" t="str">
        <f ca="1">IF('临-进度'!N153,'临-进度'!$A153,"")</f>
        <v/>
      </c>
      <c r="B158" s="8" t="str">
        <f ca="1">IF('临-进度'!N153,'临-进度'!$B153,"")</f>
        <v/>
      </c>
      <c r="C158" s="8" t="str">
        <f ca="1">IF('临-进度'!N153,'临-进度'!$F153,"")</f>
        <v/>
      </c>
      <c r="D158" s="42" t="str">
        <f ca="1">IF('临-进度'!$N153,'临-进度'!$J153,"")</f>
        <v/>
      </c>
      <c r="E158" s="42" t="str">
        <f ca="1">IF('临-进度'!$N153,'临-进度'!$AF153,"")</f>
        <v/>
      </c>
      <c r="F158" s="42" t="str">
        <f ca="1">IF('临-进度'!$N153,'临-进度'!$K153,"")</f>
        <v/>
      </c>
      <c r="G158" s="76" t="str">
        <f ca="1">IF('临-进度'!$N153,'临-进度'!$AG153,"")</f>
        <v/>
      </c>
      <c r="H158" s="71" t="str">
        <f ca="1">INDEX({"","_","-","="},IF(OR($D158 &gt;= I$6, $E158 &lt; H$6), 0, 1)+IF(OR($F158 &gt;= I$6, $G158 &lt; H$6), 0, 2)+1)</f>
        <v/>
      </c>
      <c r="I158" s="71" t="str">
        <f ca="1">INDEX({"","_","-","="},IF(OR($D158 &gt;= J$6, $E158 &lt; I$6), 0, 1)+IF(OR($F158 &gt;= J$6, $G158 &lt; I$6), 0, 2)+1)</f>
        <v/>
      </c>
      <c r="J158" s="71" t="str">
        <f ca="1">INDEX({"","_","-","="},IF(OR($D158 &gt;= K$6, $E158 &lt; J$6), 0, 1)+IF(OR($F158 &gt;= K$6, $G158 &lt; J$6), 0, 2)+1)</f>
        <v/>
      </c>
      <c r="K158" s="71" t="str">
        <f ca="1">INDEX({"","_","-","="},IF(OR($D158 &gt;= L$6, $E158 &lt; K$6), 0, 1)+IF(OR($F158 &gt;= L$6, $G158 &lt; K$6), 0, 2)+1)</f>
        <v/>
      </c>
      <c r="L158" s="71" t="str">
        <f ca="1">INDEX({"","_","-","="},IF(OR($D158 &gt;= M$6, $E158 &lt; L$6), 0, 1)+IF(OR($F158 &gt;= M$6, $G158 &lt; L$6), 0, 2)+1)</f>
        <v/>
      </c>
      <c r="M158" s="71" t="str">
        <f ca="1">INDEX({"","_","-","="},IF(OR($D158 &gt;= N$6, $E158 &lt; M$6), 0, 1)+IF(OR($F158 &gt;= N$6, $G158 &lt; M$6), 0, 2)+1)</f>
        <v/>
      </c>
      <c r="N158" s="71" t="str">
        <f ca="1">INDEX({"","_","-","="},IF(OR($D158 &gt;= O$6, $E158 &lt; N$6), 0, 1)+IF(OR($F158 &gt;= O$6, $G158 &lt; N$6), 0, 2)+1)</f>
        <v/>
      </c>
      <c r="O158" s="71" t="str">
        <f ca="1">INDEX({"","_","-","="},IF(OR($D158 &gt;= P$6, $E158 &lt; O$6), 0, 1)+IF(OR($F158 &gt;= P$6, $G158 &lt; O$6), 0, 2)+1)</f>
        <v/>
      </c>
      <c r="P158" s="71" t="str">
        <f ca="1">INDEX({"","_","-","="},IF(OR($D158 &gt;= Q$6, $E158 &lt; P$6), 0, 1)+IF(OR($F158 &gt;= Q$6, $G158 &lt; P$6), 0, 2)+1)</f>
        <v/>
      </c>
      <c r="Q158" s="71" t="str">
        <f ca="1">INDEX({"","_","-","="},IF(OR($D158 &gt;= R$6, $E158 &lt; Q$6), 0, 1)+IF(OR($F158 &gt;= R$6, $G158 &lt; Q$6), 0, 2)+1)</f>
        <v/>
      </c>
      <c r="R158" s="71" t="str">
        <f ca="1">INDEX({"","_","-","="},IF(OR($D158 &gt;= S$6, $E158 &lt; R$6), 0, 1)+IF(OR($F158 &gt;= S$6, $G158 &lt; R$6), 0, 2)+1)</f>
        <v/>
      </c>
      <c r="S158" s="71" t="str">
        <f ca="1">INDEX({"","_","-","="},IF(OR($D158 &gt;= T$6, $E158 &lt; S$6), 0, 1)+IF(OR($F158 &gt;= T$6, $G158 &lt; S$6), 0, 2)+1)</f>
        <v/>
      </c>
      <c r="T158" s="71" t="str">
        <f ca="1">INDEX({"","_","-","="},IF(OR($D158 &gt;= U$6, $E158 &lt; T$6), 0, 1)+IF(OR($F158 &gt;= U$6, $G158 &lt; T$6), 0, 2)+1)</f>
        <v/>
      </c>
      <c r="U158" s="71" t="str">
        <f ca="1">INDEX({"","_","-","="},IF(OR($D158 &gt;= V$6, $E158 &lt; U$6), 0, 1)+IF(OR($F158 &gt;= V$6, $G158 &lt; U$6), 0, 2)+1)</f>
        <v/>
      </c>
      <c r="V158" s="71" t="str">
        <f ca="1">INDEX({"","_","-","="},IF(OR($D158 &gt;= W$6, $E158 &lt; V$6), 0, 1)+IF(OR($F158 &gt;= W$6, $G158 &lt; V$6), 0, 2)+1)</f>
        <v/>
      </c>
      <c r="W158" s="71" t="str">
        <f ca="1">INDEX({"","_","-","="},IF(OR($D158 &gt;= X$6, $E158 &lt; W$6), 0, 1)+IF(OR($F158 &gt;= X$6, $G158 &lt; W$6), 0, 2)+1)</f>
        <v/>
      </c>
      <c r="X158" s="71" t="str">
        <f ca="1">INDEX({"","_","-","="},IF(OR($D158 &gt;= Y$6, $E158 &lt; X$6), 0, 1)+IF(OR($F158 &gt;= Y$6, $G158 &lt; X$6), 0, 2)+1)</f>
        <v/>
      </c>
      <c r="Y158" s="71" t="str">
        <f ca="1">INDEX({"","_","-","="},IF(OR($D158 &gt;= Z$6, $E158 &lt; Y$6), 0, 1)+IF(OR($F158 &gt;= Z$6, $G158 &lt; Y$6), 0, 2)+1)</f>
        <v/>
      </c>
      <c r="Z158" s="71" t="str">
        <f ca="1">INDEX({"","_","-","="},IF(OR($D158 &gt;= AA$6, $E158 &lt; Z$6), 0, 1)+IF(OR($F158 &gt;= AA$6, $G158 &lt; Z$6), 0, 2)+1)</f>
        <v/>
      </c>
      <c r="AA158" s="71" t="str">
        <f ca="1">INDEX({"","_","-","="},IF(OR($D158 &gt;= AB$6, $E158 &lt; AA$6), 0, 1)+IF(OR($F158 &gt;= AB$6, $G158 &lt; AA$6), 0, 2)+1)</f>
        <v/>
      </c>
      <c r="AB158" s="71" t="str">
        <f ca="1">INDEX({"","_","-","="},IF(OR($D158 &gt;= AC$6, $E158 &lt; AB$6), 0, 1)+IF(OR($F158 &gt;= AC$6, $G158 &lt; AB$6), 0, 2)+1)</f>
        <v/>
      </c>
      <c r="AC158" s="71" t="str">
        <f ca="1">INDEX({"","_","-","="},IF(OR($D158 &gt;= AD$6, $E158 &lt; AC$6), 0, 1)+IF(OR($F158 &gt;= AD$6, $G158 &lt; AC$6), 0, 2)+1)</f>
        <v/>
      </c>
      <c r="AD158" s="71" t="str">
        <f ca="1">INDEX({"","_","-","="},IF(OR($D158 &gt;= AE$6, $E158 &lt; AD$6), 0, 1)+IF(OR($F158 &gt;= AE$6, $G158 &lt; AD$6), 0, 2)+1)</f>
        <v/>
      </c>
      <c r="AE158" s="71" t="str">
        <f ca="1">INDEX({"","_","-","="},IF(OR($D158 &gt;= AF$6, $E158 &lt; AE$6), 0, 1)+IF(OR($F158 &gt;= AF$6, $G158 &lt; AE$6), 0, 2)+1)</f>
        <v/>
      </c>
      <c r="AF158" s="71" t="str">
        <f ca="1">INDEX({"","_","-","="},IF(OR($D158 &gt;= AG$6, $E158 &lt; AF$6), 0, 1)+IF(OR($F158 &gt;= AG$6, $G158 &lt; AF$6), 0, 2)+1)</f>
        <v/>
      </c>
      <c r="AG158" s="71" t="str">
        <f ca="1">INDEX({"","_","-","="},IF(OR($D158 &gt;= AH$6, $E158 &lt; AG$6), 0, 1)+IF(OR($F158 &gt;= AH$6, $G158 &lt; AG$6), 0, 2)+1)</f>
        <v/>
      </c>
      <c r="AH158" s="71" t="str">
        <f ca="1">INDEX({"","_","-","="},IF(OR($D158 &gt;= AI$6, $E158 &lt; AH$6), 0, 1)+IF(OR($F158 &gt;= AI$6, $G158 &lt; AH$6), 0, 2)+1)</f>
        <v/>
      </c>
      <c r="AI158" s="71" t="str">
        <f ca="1">INDEX({"","_","-","="},IF(OR($D158 &gt;= AJ$6, $E158 &lt; AI$6), 0, 1)+IF(OR($F158 &gt;= AJ$6, $G158 &lt; AI$6), 0, 2)+1)</f>
        <v/>
      </c>
      <c r="AJ158" s="71" t="str">
        <f ca="1">INDEX({"","_","-","="},IF(OR($D158 &gt;= AK$6, $E158 &lt; AJ$6), 0, 1)+IF(OR($F158 &gt;= AK$6, $G158 &lt; AJ$6), 0, 2)+1)</f>
        <v/>
      </c>
      <c r="AK158" s="71" t="str">
        <f ca="1">INDEX({"","_","-","="},IF(OR($D158 &gt;= AL$6, $E158 &lt; AK$6), 0, 1)+IF(OR($F158 &gt;= AL$6, $G158 &lt; AK$6), 0, 2)+1)</f>
        <v/>
      </c>
      <c r="AL158" s="71" t="str">
        <f ca="1">INDEX({"","_","-","="},IF(OR($D158 &gt;= AM$6, $E158 &lt; AL$6), 0, 1)+IF(OR($F158 &gt;= AM$6, $G158 &lt; AL$6), 0, 2)+1)</f>
        <v/>
      </c>
      <c r="AM158" s="71" t="str">
        <f ca="1">INDEX({"","_","-","="},IF(OR($D158 &gt;= AN$6, $E158 &lt; AM$6), 0, 1)+IF(OR($F158 &gt;= AN$6, $G158 &lt; AM$6), 0, 2)+1)</f>
        <v/>
      </c>
      <c r="AN158" s="71" t="str">
        <f ca="1">INDEX({"","_","-","="},IF(OR($D158 &gt;= AO$6, $E158 &lt; AN$6), 0, 1)+IF(OR($F158 &gt;= AO$6, $G158 &lt; AN$6), 0, 2)+1)</f>
        <v/>
      </c>
      <c r="AO158" s="71" t="str">
        <f ca="1">INDEX({"","_","-","="},IF(OR($D158 &gt;= AP$6, $E158 &lt; AO$6), 0, 1)+IF(OR($F158 &gt;= AP$6, $G158 &lt; AO$6), 0, 2)+1)</f>
        <v/>
      </c>
      <c r="AP158" s="71" t="str">
        <f ca="1">INDEX({"","_","-","="},IF(OR($D158 &gt;= AQ$6, $E158 &lt; AP$6), 0, 1)+IF(OR($F158 &gt;= AQ$6, $G158 &lt; AP$6), 0, 2)+1)</f>
        <v/>
      </c>
      <c r="AQ158" s="71" t="str">
        <f ca="1">INDEX({"","_","-","="},IF(OR($D158 &gt;= AR$6, $E158 &lt; AQ$6), 0, 1)+IF(OR($F158 &gt;= AR$6, $G158 &lt; AQ$6), 0, 2)+1)</f>
        <v/>
      </c>
      <c r="AR158" s="71" t="str">
        <f ca="1">INDEX({"","_","-","="},IF(OR($D158 &gt;= AS$6, $E158 &lt; AR$6), 0, 1)+IF(OR($F158 &gt;= AS$6, $G158 &lt; AR$6), 0, 2)+1)</f>
        <v/>
      </c>
      <c r="AS158" s="71" t="str">
        <f ca="1">INDEX({"","_","-","="},IF(OR($D158 &gt;= AT$6, $E158 &lt; AS$6), 0, 1)+IF(OR($F158 &gt;= AT$6, $G158 &lt; AS$6), 0, 2)+1)</f>
        <v/>
      </c>
      <c r="AT158" s="71" t="str">
        <f ca="1">INDEX({"","_","-","="},IF(OR($D158 &gt;= AU$6, $E158 &lt; AT$6), 0, 1)+IF(OR($F158 &gt;= AU$6, $G158 &lt; AT$6), 0, 2)+1)</f>
        <v/>
      </c>
      <c r="AU158" s="71" t="str">
        <f ca="1">INDEX({"","_","-","="},IF(OR($D158 &gt;= AV$6, $E158 &lt; AU$6), 0, 1)+IF(OR($F158 &gt;= AV$6, $G158 &lt; AU$6), 0, 2)+1)</f>
        <v/>
      </c>
      <c r="AV158" s="71" t="str">
        <f ca="1">INDEX({"","_","-","="},IF(OR($D158 &gt;= AW$6, $E158 &lt; AV$6), 0, 1)+IF(OR($F158 &gt;= AW$6, $G158 &lt; AV$6), 0, 2)+1)</f>
        <v/>
      </c>
      <c r="AW158" s="71" t="str">
        <f ca="1">INDEX({"","_","-","="},IF(OR($D158 &gt;= AX$6, $E158 &lt; AW$6), 0, 1)+IF(OR($F158 &gt;= AX$6, $G158 &lt; AW$6), 0, 2)+1)</f>
        <v/>
      </c>
      <c r="AX158" s="71" t="str">
        <f ca="1">INDEX({"","_","-","="},IF(OR($D158 &gt;= AY$6, $E158 &lt; AX$6), 0, 1)+IF(OR($F158 &gt;= AY$6, $G158 &lt; AX$6), 0, 2)+1)</f>
        <v/>
      </c>
      <c r="AY158" s="71" t="str">
        <f ca="1">INDEX({"","_","-","="},IF(OR($D158 &gt;= AZ$6, $E158 &lt; AY$6), 0, 1)+IF(OR($F158 &gt;= AZ$6, $G158 &lt; AY$6), 0, 2)+1)</f>
        <v/>
      </c>
      <c r="AZ158" s="71" t="str">
        <f ca="1">INDEX({"","_","-","="},IF(OR($D158 &gt;= BA$6, $E158 &lt; AZ$6), 0, 1)+IF(OR($F158 &gt;= BA$6, $G158 &lt; AZ$6), 0, 2)+1)</f>
        <v/>
      </c>
      <c r="BA158" s="71" t="str">
        <f ca="1">INDEX({"","_","-","="},IF(OR($D158 &gt;= BB$6, $E158 &lt; BA$6), 0, 1)+IF(OR($F158 &gt;= BB$6, $G158 &lt; BA$6), 0, 2)+1)</f>
        <v/>
      </c>
      <c r="BB158" s="71" t="str">
        <f ca="1">INDEX({"","_","-","="},IF(OR($D158 &gt;= BC$6, $E158 &lt; BB$6), 0, 1)+IF(OR($F158 &gt;= BC$6, $G158 &lt; BB$6), 0, 2)+1)</f>
        <v/>
      </c>
      <c r="BC158" s="71" t="str">
        <f ca="1">INDEX({"","_","-","="},IF(OR($D158 &gt;= BD$6, $E158 &lt; BC$6), 0, 1)+IF(OR($F158 &gt;= BD$6, $G158 &lt; BC$6), 0, 2)+1)</f>
        <v/>
      </c>
      <c r="BD158" s="71" t="str">
        <f ca="1">INDEX({"","_","-","="},IF(OR($D158 &gt;= BE$6, $E158 &lt; BD$6), 0, 1)+IF(OR($F158 &gt;= BE$6, $G158 &lt; BD$6), 0, 2)+1)</f>
        <v/>
      </c>
      <c r="BE158" s="71" t="str">
        <f ca="1">INDEX({"","_","-","="},IF(OR($D158 &gt;= BF$6, $E158 &lt; BE$6), 0, 1)+IF(OR($F158 &gt;= BF$6, $G158 &lt; BE$6), 0, 2)+1)</f>
        <v/>
      </c>
      <c r="BF158" s="71" t="str">
        <f ca="1">INDEX({"","_","-","="},IF(OR($D158 &gt;= BG$6, $E158 &lt; BF$6), 0, 1)+IF(OR($F158 &gt;= BG$6, $G158 &lt; BF$6), 0, 2)+1)</f>
        <v/>
      </c>
      <c r="BG158" s="71" t="str">
        <f ca="1">INDEX({"","_","-","="},IF(OR($D158 &gt;= BH$6, $E158 &lt; BG$6), 0, 1)+IF(OR($F158 &gt;= BH$6, $G158 &lt; BG$6), 0, 2)+1)</f>
        <v/>
      </c>
      <c r="BH158" s="71" t="str">
        <f ca="1">INDEX({"","_","-","="},IF(OR($D158 &gt;= BI$6, $E158 &lt; BH$6), 0, 1)+IF(OR($F158 &gt;= BI$6, $G158 &lt; BH$6), 0, 2)+1)</f>
        <v/>
      </c>
      <c r="BI158" s="71" t="str">
        <f ca="1">INDEX({"","_","-","="},IF(OR($D158 &gt;= BJ$6, $E158 &lt; BI$6), 0, 1)+IF(OR($F158 &gt;= BJ$6, $G158 &lt; BI$6), 0, 2)+1)</f>
        <v/>
      </c>
      <c r="BJ158" s="71" t="str">
        <f ca="1">INDEX({"","_","-","="},IF(OR($D158 &gt;= BK$6, $E158 &lt; BJ$6), 0, 1)+IF(OR($F158 &gt;= BK$6, $G158 &lt; BJ$6), 0, 2)+1)</f>
        <v/>
      </c>
      <c r="BK158" s="71" t="str">
        <f ca="1">INDEX({"","_","-","="},IF(OR($D158 &gt;= BL$6, $E158 &lt; BK$6), 0, 1)+IF(OR($F158 &gt;= BL$6, $G158 &lt; BK$6), 0, 2)+1)</f>
        <v/>
      </c>
      <c r="BL158" s="71" t="str">
        <f ca="1">INDEX({"","_","-","="},IF(OR($D158 &gt;= BM$6, $E158 &lt; BL$6), 0, 1)+IF(OR($F158 &gt;= BM$6, $G158 &lt; BL$6), 0, 2)+1)</f>
        <v/>
      </c>
      <c r="BM158" s="71" t="str">
        <f ca="1">INDEX({"","_","-","="},IF(OR($D158 &gt;= BN$6, $E158 &lt; BM$6), 0, 1)+IF(OR($F158 &gt;= BN$6, $G158 &lt; BM$6), 0, 2)+1)</f>
        <v/>
      </c>
      <c r="BN158" s="71" t="str">
        <f ca="1">INDEX({"","_","-","="},IF(OR($D158 &gt;= BO$6, $E158 &lt; BN$6), 0, 1)+IF(OR($F158 &gt;= BO$6, $G158 &lt; BN$6), 0, 2)+1)</f>
        <v/>
      </c>
      <c r="BO158" s="71" t="str">
        <f ca="1">INDEX({"","_","-","="},IF(OR($D158 &gt;= BP$6, $E158 &lt; BO$6), 0, 1)+IF(OR($F158 &gt;= BP$6, $G158 &lt; BO$6), 0, 2)+1)</f>
        <v/>
      </c>
      <c r="BP158" s="71" t="str">
        <f ca="1">INDEX({"","_","-","="},IF(OR($D158 &gt;= BQ$6, $E158 &lt; BP$6), 0, 1)+IF(OR($F158 &gt;= BQ$6, $G158 &lt; BP$6), 0, 2)+1)</f>
        <v/>
      </c>
      <c r="BQ158" s="71" t="str">
        <f ca="1">INDEX({"","_","-","="},IF(OR($D158 &gt;= BR$6, $E158 &lt; BQ$6), 0, 1)+IF(OR($F158 &gt;= BR$6, $G158 &lt; BQ$6), 0, 2)+1)</f>
        <v/>
      </c>
      <c r="BR158" s="71" t="str">
        <f ca="1">INDEX({"","_","-","="},IF(OR($D158 &gt;= BS$6, $E158 &lt; BR$6), 0, 1)+IF(OR($F158 &gt;= BS$6, $G158 &lt; BR$6), 0, 2)+1)</f>
        <v/>
      </c>
      <c r="BS158" s="71" t="str">
        <f ca="1">INDEX({"","_","-","="},IF(OR($D158 &gt;= BT$6, $E158 &lt; BS$6), 0, 1)+IF(OR($F158 &gt;= BT$6, $G158 &lt; BS$6), 0, 2)+1)</f>
        <v/>
      </c>
      <c r="BT158" s="71" t="str">
        <f ca="1">INDEX({"","_","-","="},IF(OR($D158 &gt;= BU$6, $E158 &lt; BT$6), 0, 1)+IF(OR($F158 &gt;= BU$6, $G158 &lt; BT$6), 0, 2)+1)</f>
        <v/>
      </c>
      <c r="BU158" s="71" t="str">
        <f ca="1">INDEX({"","_","-","="},IF(OR($D158 &gt;= BV$6, $E158 &lt; BU$6), 0, 1)+IF(OR($F158 &gt;= BV$6, $G158 &lt; BU$6), 0, 2)+1)</f>
        <v/>
      </c>
      <c r="BV158" s="71" t="str">
        <f ca="1">INDEX({"","_","-","="},IF(OR($D158 &gt;= BW$6, $E158 &lt; BV$6), 0, 1)+IF(OR($F158 &gt;= BW$6, $G158 &lt; BV$6), 0, 2)+1)</f>
        <v/>
      </c>
      <c r="BW158" s="71" t="str">
        <f ca="1">INDEX({"","_","-","="},IF(OR($D158 &gt;= BX$6, $E158 &lt; BW$6), 0, 1)+IF(OR($F158 &gt;= BX$6, $G158 &lt; BW$6), 0, 2)+1)</f>
        <v/>
      </c>
      <c r="BX158" s="71" t="str">
        <f ca="1">INDEX({"","_","-","="},IF(OR($D158 &gt;= BY$6, $E158 &lt; BX$6), 0, 1)+IF(OR($F158 &gt;= BY$6, $G158 &lt; BX$6), 0, 2)+1)</f>
        <v/>
      </c>
      <c r="BY158" s="71" t="str">
        <f ca="1">INDEX({"","_","-","="},IF(OR($D158 &gt;= BZ$6, $E158 &lt; BY$6), 0, 1)+IF(OR($F158 &gt;= BZ$6, $G158 &lt; BY$6), 0, 2)+1)</f>
        <v/>
      </c>
      <c r="BZ158" s="71" t="str">
        <f ca="1">INDEX({"","_","-","="},IF(OR($D158 &gt;= CA$6, $E158 &lt; BZ$6), 0, 1)+IF(OR($F158 &gt;= CA$6, $G158 &lt; BZ$6), 0, 2)+1)</f>
        <v/>
      </c>
      <c r="CA158" s="71" t="str">
        <f ca="1">INDEX({"","_","-","="},IF(OR($D158 &gt;= CB$6, $E158 &lt; CA$6), 0, 1)+IF(OR($F158 &gt;= CB$6, $G158 &lt; CA$6), 0, 2)+1)</f>
        <v/>
      </c>
      <c r="CB158" s="71" t="str">
        <f ca="1">INDEX({"","_","-","="},IF(OR($D158 &gt;= CC$6, $E158 &lt; CB$6), 0, 1)+IF(OR($F158 &gt;= CC$6, $G158 &lt; CB$6), 0, 2)+1)</f>
        <v/>
      </c>
      <c r="CC158" s="71" t="str">
        <f ca="1">INDEX({"","_","-","="},IF(OR($D158 &gt;= CD$6, $E158 &lt; CC$6), 0, 1)+IF(OR($F158 &gt;= CD$6, $G158 &lt; CC$6), 0, 2)+1)</f>
        <v/>
      </c>
      <c r="CD158" s="71" t="str">
        <f ca="1">INDEX({"","_","-","="},IF(OR($D158 &gt;= CE$6, $E158 &lt; CD$6), 0, 1)+IF(OR($F158 &gt;= CE$6, $G158 &lt; CD$6), 0, 2)+1)</f>
        <v/>
      </c>
    </row>
    <row r="159" spans="1:82">
      <c r="A159" s="8" t="str">
        <f ca="1">IF('临-进度'!N154,'临-进度'!$A154,"")</f>
        <v/>
      </c>
      <c r="B159" s="8" t="str">
        <f ca="1">IF('临-进度'!N154,'临-进度'!$B154,"")</f>
        <v/>
      </c>
      <c r="C159" s="8" t="str">
        <f ca="1">IF('临-进度'!N154,'临-进度'!$F154,"")</f>
        <v/>
      </c>
      <c r="D159" s="42" t="str">
        <f ca="1">IF('临-进度'!$N154,'临-进度'!$J154,"")</f>
        <v/>
      </c>
      <c r="E159" s="42" t="str">
        <f ca="1">IF('临-进度'!$N154,'临-进度'!$AF154,"")</f>
        <v/>
      </c>
      <c r="F159" s="42" t="str">
        <f ca="1">IF('临-进度'!$N154,'临-进度'!$K154,"")</f>
        <v/>
      </c>
      <c r="G159" s="76" t="str">
        <f ca="1">IF('临-进度'!$N154,'临-进度'!$AG154,"")</f>
        <v/>
      </c>
      <c r="H159" s="71" t="str">
        <f ca="1">INDEX({"","_","-","="},IF(OR($D159 &gt;= I$6, $E159 &lt; H$6), 0, 1)+IF(OR($F159 &gt;= I$6, $G159 &lt; H$6), 0, 2)+1)</f>
        <v/>
      </c>
      <c r="I159" s="71" t="str">
        <f ca="1">INDEX({"","_","-","="},IF(OR($D159 &gt;= J$6, $E159 &lt; I$6), 0, 1)+IF(OR($F159 &gt;= J$6, $G159 &lt; I$6), 0, 2)+1)</f>
        <v/>
      </c>
      <c r="J159" s="71" t="str">
        <f ca="1">INDEX({"","_","-","="},IF(OR($D159 &gt;= K$6, $E159 &lt; J$6), 0, 1)+IF(OR($F159 &gt;= K$6, $G159 &lt; J$6), 0, 2)+1)</f>
        <v/>
      </c>
      <c r="K159" s="71" t="str">
        <f ca="1">INDEX({"","_","-","="},IF(OR($D159 &gt;= L$6, $E159 &lt; K$6), 0, 1)+IF(OR($F159 &gt;= L$6, $G159 &lt; K$6), 0, 2)+1)</f>
        <v/>
      </c>
      <c r="L159" s="71" t="str">
        <f ca="1">INDEX({"","_","-","="},IF(OR($D159 &gt;= M$6, $E159 &lt; L$6), 0, 1)+IF(OR($F159 &gt;= M$6, $G159 &lt; L$6), 0, 2)+1)</f>
        <v/>
      </c>
      <c r="M159" s="71" t="str">
        <f ca="1">INDEX({"","_","-","="},IF(OR($D159 &gt;= N$6, $E159 &lt; M$6), 0, 1)+IF(OR($F159 &gt;= N$6, $G159 &lt; M$6), 0, 2)+1)</f>
        <v/>
      </c>
      <c r="N159" s="71" t="str">
        <f ca="1">INDEX({"","_","-","="},IF(OR($D159 &gt;= O$6, $E159 &lt; N$6), 0, 1)+IF(OR($F159 &gt;= O$6, $G159 &lt; N$6), 0, 2)+1)</f>
        <v/>
      </c>
      <c r="O159" s="71" t="str">
        <f ca="1">INDEX({"","_","-","="},IF(OR($D159 &gt;= P$6, $E159 &lt; O$6), 0, 1)+IF(OR($F159 &gt;= P$6, $G159 &lt; O$6), 0, 2)+1)</f>
        <v/>
      </c>
      <c r="P159" s="71" t="str">
        <f ca="1">INDEX({"","_","-","="},IF(OR($D159 &gt;= Q$6, $E159 &lt; P$6), 0, 1)+IF(OR($F159 &gt;= Q$6, $G159 &lt; P$6), 0, 2)+1)</f>
        <v/>
      </c>
      <c r="Q159" s="71" t="str">
        <f ca="1">INDEX({"","_","-","="},IF(OR($D159 &gt;= R$6, $E159 &lt; Q$6), 0, 1)+IF(OR($F159 &gt;= R$6, $G159 &lt; Q$6), 0, 2)+1)</f>
        <v/>
      </c>
      <c r="R159" s="71" t="str">
        <f ca="1">INDEX({"","_","-","="},IF(OR($D159 &gt;= S$6, $E159 &lt; R$6), 0, 1)+IF(OR($F159 &gt;= S$6, $G159 &lt; R$6), 0, 2)+1)</f>
        <v/>
      </c>
      <c r="S159" s="71" t="str">
        <f ca="1">INDEX({"","_","-","="},IF(OR($D159 &gt;= T$6, $E159 &lt; S$6), 0, 1)+IF(OR($F159 &gt;= T$6, $G159 &lt; S$6), 0, 2)+1)</f>
        <v/>
      </c>
      <c r="T159" s="71" t="str">
        <f ca="1">INDEX({"","_","-","="},IF(OR($D159 &gt;= U$6, $E159 &lt; T$6), 0, 1)+IF(OR($F159 &gt;= U$6, $G159 &lt; T$6), 0, 2)+1)</f>
        <v/>
      </c>
      <c r="U159" s="71" t="str">
        <f ca="1">INDEX({"","_","-","="},IF(OR($D159 &gt;= V$6, $E159 &lt; U$6), 0, 1)+IF(OR($F159 &gt;= V$6, $G159 &lt; U$6), 0, 2)+1)</f>
        <v/>
      </c>
      <c r="V159" s="71" t="str">
        <f ca="1">INDEX({"","_","-","="},IF(OR($D159 &gt;= W$6, $E159 &lt; V$6), 0, 1)+IF(OR($F159 &gt;= W$6, $G159 &lt; V$6), 0, 2)+1)</f>
        <v/>
      </c>
      <c r="W159" s="71" t="str">
        <f ca="1">INDEX({"","_","-","="},IF(OR($D159 &gt;= X$6, $E159 &lt; W$6), 0, 1)+IF(OR($F159 &gt;= X$6, $G159 &lt; W$6), 0, 2)+1)</f>
        <v/>
      </c>
      <c r="X159" s="71" t="str">
        <f ca="1">INDEX({"","_","-","="},IF(OR($D159 &gt;= Y$6, $E159 &lt; X$6), 0, 1)+IF(OR($F159 &gt;= Y$6, $G159 &lt; X$6), 0, 2)+1)</f>
        <v/>
      </c>
      <c r="Y159" s="71" t="str">
        <f ca="1">INDEX({"","_","-","="},IF(OR($D159 &gt;= Z$6, $E159 &lt; Y$6), 0, 1)+IF(OR($F159 &gt;= Z$6, $G159 &lt; Y$6), 0, 2)+1)</f>
        <v/>
      </c>
      <c r="Z159" s="71" t="str">
        <f ca="1">INDEX({"","_","-","="},IF(OR($D159 &gt;= AA$6, $E159 &lt; Z$6), 0, 1)+IF(OR($F159 &gt;= AA$6, $G159 &lt; Z$6), 0, 2)+1)</f>
        <v/>
      </c>
      <c r="AA159" s="71" t="str">
        <f ca="1">INDEX({"","_","-","="},IF(OR($D159 &gt;= AB$6, $E159 &lt; AA$6), 0, 1)+IF(OR($F159 &gt;= AB$6, $G159 &lt; AA$6), 0, 2)+1)</f>
        <v/>
      </c>
      <c r="AB159" s="71" t="str">
        <f ca="1">INDEX({"","_","-","="},IF(OR($D159 &gt;= AC$6, $E159 &lt; AB$6), 0, 1)+IF(OR($F159 &gt;= AC$6, $G159 &lt; AB$6), 0, 2)+1)</f>
        <v/>
      </c>
      <c r="AC159" s="71" t="str">
        <f ca="1">INDEX({"","_","-","="},IF(OR($D159 &gt;= AD$6, $E159 &lt; AC$6), 0, 1)+IF(OR($F159 &gt;= AD$6, $G159 &lt; AC$6), 0, 2)+1)</f>
        <v/>
      </c>
      <c r="AD159" s="71" t="str">
        <f ca="1">INDEX({"","_","-","="},IF(OR($D159 &gt;= AE$6, $E159 &lt; AD$6), 0, 1)+IF(OR($F159 &gt;= AE$6, $G159 &lt; AD$6), 0, 2)+1)</f>
        <v/>
      </c>
      <c r="AE159" s="71" t="str">
        <f ca="1">INDEX({"","_","-","="},IF(OR($D159 &gt;= AF$6, $E159 &lt; AE$6), 0, 1)+IF(OR($F159 &gt;= AF$6, $G159 &lt; AE$6), 0, 2)+1)</f>
        <v/>
      </c>
      <c r="AF159" s="71" t="str">
        <f ca="1">INDEX({"","_","-","="},IF(OR($D159 &gt;= AG$6, $E159 &lt; AF$6), 0, 1)+IF(OR($F159 &gt;= AG$6, $G159 &lt; AF$6), 0, 2)+1)</f>
        <v/>
      </c>
      <c r="AG159" s="71" t="str">
        <f ca="1">INDEX({"","_","-","="},IF(OR($D159 &gt;= AH$6, $E159 &lt; AG$6), 0, 1)+IF(OR($F159 &gt;= AH$6, $G159 &lt; AG$6), 0, 2)+1)</f>
        <v/>
      </c>
      <c r="AH159" s="71" t="str">
        <f ca="1">INDEX({"","_","-","="},IF(OR($D159 &gt;= AI$6, $E159 &lt; AH$6), 0, 1)+IF(OR($F159 &gt;= AI$6, $G159 &lt; AH$6), 0, 2)+1)</f>
        <v/>
      </c>
      <c r="AI159" s="71" t="str">
        <f ca="1">INDEX({"","_","-","="},IF(OR($D159 &gt;= AJ$6, $E159 &lt; AI$6), 0, 1)+IF(OR($F159 &gt;= AJ$6, $G159 &lt; AI$6), 0, 2)+1)</f>
        <v/>
      </c>
      <c r="AJ159" s="71" t="str">
        <f ca="1">INDEX({"","_","-","="},IF(OR($D159 &gt;= AK$6, $E159 &lt; AJ$6), 0, 1)+IF(OR($F159 &gt;= AK$6, $G159 &lt; AJ$6), 0, 2)+1)</f>
        <v/>
      </c>
      <c r="AK159" s="71" t="str">
        <f ca="1">INDEX({"","_","-","="},IF(OR($D159 &gt;= AL$6, $E159 &lt; AK$6), 0, 1)+IF(OR($F159 &gt;= AL$6, $G159 &lt; AK$6), 0, 2)+1)</f>
        <v/>
      </c>
      <c r="AL159" s="71" t="str">
        <f ca="1">INDEX({"","_","-","="},IF(OR($D159 &gt;= AM$6, $E159 &lt; AL$6), 0, 1)+IF(OR($F159 &gt;= AM$6, $G159 &lt; AL$6), 0, 2)+1)</f>
        <v/>
      </c>
      <c r="AM159" s="71" t="str">
        <f ca="1">INDEX({"","_","-","="},IF(OR($D159 &gt;= AN$6, $E159 &lt; AM$6), 0, 1)+IF(OR($F159 &gt;= AN$6, $G159 &lt; AM$6), 0, 2)+1)</f>
        <v/>
      </c>
      <c r="AN159" s="71" t="str">
        <f ca="1">INDEX({"","_","-","="},IF(OR($D159 &gt;= AO$6, $E159 &lt; AN$6), 0, 1)+IF(OR($F159 &gt;= AO$6, $G159 &lt; AN$6), 0, 2)+1)</f>
        <v/>
      </c>
      <c r="AO159" s="71" t="str">
        <f ca="1">INDEX({"","_","-","="},IF(OR($D159 &gt;= AP$6, $E159 &lt; AO$6), 0, 1)+IF(OR($F159 &gt;= AP$6, $G159 &lt; AO$6), 0, 2)+1)</f>
        <v/>
      </c>
      <c r="AP159" s="71" t="str">
        <f ca="1">INDEX({"","_","-","="},IF(OR($D159 &gt;= AQ$6, $E159 &lt; AP$6), 0, 1)+IF(OR($F159 &gt;= AQ$6, $G159 &lt; AP$6), 0, 2)+1)</f>
        <v/>
      </c>
      <c r="AQ159" s="71" t="str">
        <f ca="1">INDEX({"","_","-","="},IF(OR($D159 &gt;= AR$6, $E159 &lt; AQ$6), 0, 1)+IF(OR($F159 &gt;= AR$6, $G159 &lt; AQ$6), 0, 2)+1)</f>
        <v/>
      </c>
      <c r="AR159" s="71" t="str">
        <f ca="1">INDEX({"","_","-","="},IF(OR($D159 &gt;= AS$6, $E159 &lt; AR$6), 0, 1)+IF(OR($F159 &gt;= AS$6, $G159 &lt; AR$6), 0, 2)+1)</f>
        <v/>
      </c>
      <c r="AS159" s="71" t="str">
        <f ca="1">INDEX({"","_","-","="},IF(OR($D159 &gt;= AT$6, $E159 &lt; AS$6), 0, 1)+IF(OR($F159 &gt;= AT$6, $G159 &lt; AS$6), 0, 2)+1)</f>
        <v/>
      </c>
      <c r="AT159" s="71" t="str">
        <f ca="1">INDEX({"","_","-","="},IF(OR($D159 &gt;= AU$6, $E159 &lt; AT$6), 0, 1)+IF(OR($F159 &gt;= AU$6, $G159 &lt; AT$6), 0, 2)+1)</f>
        <v/>
      </c>
      <c r="AU159" s="71" t="str">
        <f ca="1">INDEX({"","_","-","="},IF(OR($D159 &gt;= AV$6, $E159 &lt; AU$6), 0, 1)+IF(OR($F159 &gt;= AV$6, $G159 &lt; AU$6), 0, 2)+1)</f>
        <v/>
      </c>
      <c r="AV159" s="71" t="str">
        <f ca="1">INDEX({"","_","-","="},IF(OR($D159 &gt;= AW$6, $E159 &lt; AV$6), 0, 1)+IF(OR($F159 &gt;= AW$6, $G159 &lt; AV$6), 0, 2)+1)</f>
        <v/>
      </c>
      <c r="AW159" s="71" t="str">
        <f ca="1">INDEX({"","_","-","="},IF(OR($D159 &gt;= AX$6, $E159 &lt; AW$6), 0, 1)+IF(OR($F159 &gt;= AX$6, $G159 &lt; AW$6), 0, 2)+1)</f>
        <v/>
      </c>
      <c r="AX159" s="71" t="str">
        <f ca="1">INDEX({"","_","-","="},IF(OR($D159 &gt;= AY$6, $E159 &lt; AX$6), 0, 1)+IF(OR($F159 &gt;= AY$6, $G159 &lt; AX$6), 0, 2)+1)</f>
        <v/>
      </c>
      <c r="AY159" s="71" t="str">
        <f ca="1">INDEX({"","_","-","="},IF(OR($D159 &gt;= AZ$6, $E159 &lt; AY$6), 0, 1)+IF(OR($F159 &gt;= AZ$6, $G159 &lt; AY$6), 0, 2)+1)</f>
        <v/>
      </c>
      <c r="AZ159" s="71" t="str">
        <f ca="1">INDEX({"","_","-","="},IF(OR($D159 &gt;= BA$6, $E159 &lt; AZ$6), 0, 1)+IF(OR($F159 &gt;= BA$6, $G159 &lt; AZ$6), 0, 2)+1)</f>
        <v/>
      </c>
      <c r="BA159" s="71" t="str">
        <f ca="1">INDEX({"","_","-","="},IF(OR($D159 &gt;= BB$6, $E159 &lt; BA$6), 0, 1)+IF(OR($F159 &gt;= BB$6, $G159 &lt; BA$6), 0, 2)+1)</f>
        <v/>
      </c>
      <c r="BB159" s="71" t="str">
        <f ca="1">INDEX({"","_","-","="},IF(OR($D159 &gt;= BC$6, $E159 &lt; BB$6), 0, 1)+IF(OR($F159 &gt;= BC$6, $G159 &lt; BB$6), 0, 2)+1)</f>
        <v/>
      </c>
      <c r="BC159" s="71" t="str">
        <f ca="1">INDEX({"","_","-","="},IF(OR($D159 &gt;= BD$6, $E159 &lt; BC$6), 0, 1)+IF(OR($F159 &gt;= BD$6, $G159 &lt; BC$6), 0, 2)+1)</f>
        <v/>
      </c>
      <c r="BD159" s="71" t="str">
        <f ca="1">INDEX({"","_","-","="},IF(OR($D159 &gt;= BE$6, $E159 &lt; BD$6), 0, 1)+IF(OR($F159 &gt;= BE$6, $G159 &lt; BD$6), 0, 2)+1)</f>
        <v/>
      </c>
      <c r="BE159" s="71" t="str">
        <f ca="1">INDEX({"","_","-","="},IF(OR($D159 &gt;= BF$6, $E159 &lt; BE$6), 0, 1)+IF(OR($F159 &gt;= BF$6, $G159 &lt; BE$6), 0, 2)+1)</f>
        <v/>
      </c>
      <c r="BF159" s="71" t="str">
        <f ca="1">INDEX({"","_","-","="},IF(OR($D159 &gt;= BG$6, $E159 &lt; BF$6), 0, 1)+IF(OR($F159 &gt;= BG$6, $G159 &lt; BF$6), 0, 2)+1)</f>
        <v/>
      </c>
      <c r="BG159" s="71" t="str">
        <f ca="1">INDEX({"","_","-","="},IF(OR($D159 &gt;= BH$6, $E159 &lt; BG$6), 0, 1)+IF(OR($F159 &gt;= BH$6, $G159 &lt; BG$6), 0, 2)+1)</f>
        <v/>
      </c>
      <c r="BH159" s="71" t="str">
        <f ca="1">INDEX({"","_","-","="},IF(OR($D159 &gt;= BI$6, $E159 &lt; BH$6), 0, 1)+IF(OR($F159 &gt;= BI$6, $G159 &lt; BH$6), 0, 2)+1)</f>
        <v/>
      </c>
      <c r="BI159" s="71" t="str">
        <f ca="1">INDEX({"","_","-","="},IF(OR($D159 &gt;= BJ$6, $E159 &lt; BI$6), 0, 1)+IF(OR($F159 &gt;= BJ$6, $G159 &lt; BI$6), 0, 2)+1)</f>
        <v/>
      </c>
      <c r="BJ159" s="71" t="str">
        <f ca="1">INDEX({"","_","-","="},IF(OR($D159 &gt;= BK$6, $E159 &lt; BJ$6), 0, 1)+IF(OR($F159 &gt;= BK$6, $G159 &lt; BJ$6), 0, 2)+1)</f>
        <v/>
      </c>
      <c r="BK159" s="71" t="str">
        <f ca="1">INDEX({"","_","-","="},IF(OR($D159 &gt;= BL$6, $E159 &lt; BK$6), 0, 1)+IF(OR($F159 &gt;= BL$6, $G159 &lt; BK$6), 0, 2)+1)</f>
        <v/>
      </c>
      <c r="BL159" s="71" t="str">
        <f ca="1">INDEX({"","_","-","="},IF(OR($D159 &gt;= BM$6, $E159 &lt; BL$6), 0, 1)+IF(OR($F159 &gt;= BM$6, $G159 &lt; BL$6), 0, 2)+1)</f>
        <v/>
      </c>
      <c r="BM159" s="71" t="str">
        <f ca="1">INDEX({"","_","-","="},IF(OR($D159 &gt;= BN$6, $E159 &lt; BM$6), 0, 1)+IF(OR($F159 &gt;= BN$6, $G159 &lt; BM$6), 0, 2)+1)</f>
        <v/>
      </c>
      <c r="BN159" s="71" t="str">
        <f ca="1">INDEX({"","_","-","="},IF(OR($D159 &gt;= BO$6, $E159 &lt; BN$6), 0, 1)+IF(OR($F159 &gt;= BO$6, $G159 &lt; BN$6), 0, 2)+1)</f>
        <v/>
      </c>
      <c r="BO159" s="71" t="str">
        <f ca="1">INDEX({"","_","-","="},IF(OR($D159 &gt;= BP$6, $E159 &lt; BO$6), 0, 1)+IF(OR($F159 &gt;= BP$6, $G159 &lt; BO$6), 0, 2)+1)</f>
        <v/>
      </c>
      <c r="BP159" s="71" t="str">
        <f ca="1">INDEX({"","_","-","="},IF(OR($D159 &gt;= BQ$6, $E159 &lt; BP$6), 0, 1)+IF(OR($F159 &gt;= BQ$6, $G159 &lt; BP$6), 0, 2)+1)</f>
        <v/>
      </c>
      <c r="BQ159" s="71" t="str">
        <f ca="1">INDEX({"","_","-","="},IF(OR($D159 &gt;= BR$6, $E159 &lt; BQ$6), 0, 1)+IF(OR($F159 &gt;= BR$6, $G159 &lt; BQ$6), 0, 2)+1)</f>
        <v/>
      </c>
      <c r="BR159" s="71" t="str">
        <f ca="1">INDEX({"","_","-","="},IF(OR($D159 &gt;= BS$6, $E159 &lt; BR$6), 0, 1)+IF(OR($F159 &gt;= BS$6, $G159 &lt; BR$6), 0, 2)+1)</f>
        <v/>
      </c>
      <c r="BS159" s="71" t="str">
        <f ca="1">INDEX({"","_","-","="},IF(OR($D159 &gt;= BT$6, $E159 &lt; BS$6), 0, 1)+IF(OR($F159 &gt;= BT$6, $G159 &lt; BS$6), 0, 2)+1)</f>
        <v/>
      </c>
      <c r="BT159" s="71" t="str">
        <f ca="1">INDEX({"","_","-","="},IF(OR($D159 &gt;= BU$6, $E159 &lt; BT$6), 0, 1)+IF(OR($F159 &gt;= BU$6, $G159 &lt; BT$6), 0, 2)+1)</f>
        <v/>
      </c>
      <c r="BU159" s="71" t="str">
        <f ca="1">INDEX({"","_","-","="},IF(OR($D159 &gt;= BV$6, $E159 &lt; BU$6), 0, 1)+IF(OR($F159 &gt;= BV$6, $G159 &lt; BU$6), 0, 2)+1)</f>
        <v/>
      </c>
      <c r="BV159" s="71" t="str">
        <f ca="1">INDEX({"","_","-","="},IF(OR($D159 &gt;= BW$6, $E159 &lt; BV$6), 0, 1)+IF(OR($F159 &gt;= BW$6, $G159 &lt; BV$6), 0, 2)+1)</f>
        <v/>
      </c>
      <c r="BW159" s="71" t="str">
        <f ca="1">INDEX({"","_","-","="},IF(OR($D159 &gt;= BX$6, $E159 &lt; BW$6), 0, 1)+IF(OR($F159 &gt;= BX$6, $G159 &lt; BW$6), 0, 2)+1)</f>
        <v/>
      </c>
      <c r="BX159" s="71" t="str">
        <f ca="1">INDEX({"","_","-","="},IF(OR($D159 &gt;= BY$6, $E159 &lt; BX$6), 0, 1)+IF(OR($F159 &gt;= BY$6, $G159 &lt; BX$6), 0, 2)+1)</f>
        <v/>
      </c>
      <c r="BY159" s="71" t="str">
        <f ca="1">INDEX({"","_","-","="},IF(OR($D159 &gt;= BZ$6, $E159 &lt; BY$6), 0, 1)+IF(OR($F159 &gt;= BZ$6, $G159 &lt; BY$6), 0, 2)+1)</f>
        <v/>
      </c>
      <c r="BZ159" s="71" t="str">
        <f ca="1">INDEX({"","_","-","="},IF(OR($D159 &gt;= CA$6, $E159 &lt; BZ$6), 0, 1)+IF(OR($F159 &gt;= CA$6, $G159 &lt; BZ$6), 0, 2)+1)</f>
        <v/>
      </c>
      <c r="CA159" s="71" t="str">
        <f ca="1">INDEX({"","_","-","="},IF(OR($D159 &gt;= CB$6, $E159 &lt; CA$6), 0, 1)+IF(OR($F159 &gt;= CB$6, $G159 &lt; CA$6), 0, 2)+1)</f>
        <v/>
      </c>
      <c r="CB159" s="71" t="str">
        <f ca="1">INDEX({"","_","-","="},IF(OR($D159 &gt;= CC$6, $E159 &lt; CB$6), 0, 1)+IF(OR($F159 &gt;= CC$6, $G159 &lt; CB$6), 0, 2)+1)</f>
        <v/>
      </c>
      <c r="CC159" s="71" t="str">
        <f ca="1">INDEX({"","_","-","="},IF(OR($D159 &gt;= CD$6, $E159 &lt; CC$6), 0, 1)+IF(OR($F159 &gt;= CD$6, $G159 &lt; CC$6), 0, 2)+1)</f>
        <v/>
      </c>
      <c r="CD159" s="71" t="str">
        <f ca="1">INDEX({"","_","-","="},IF(OR($D159 &gt;= CE$6, $E159 &lt; CD$6), 0, 1)+IF(OR($F159 &gt;= CE$6, $G159 &lt; CD$6), 0, 2)+1)</f>
        <v/>
      </c>
    </row>
    <row r="160" spans="1:82">
      <c r="A160" s="8" t="str">
        <f ca="1">IF('临-进度'!N155,'临-进度'!$A155,"")</f>
        <v/>
      </c>
      <c r="B160" s="8" t="str">
        <f ca="1">IF('临-进度'!N155,'临-进度'!$B155,"")</f>
        <v/>
      </c>
      <c r="C160" s="8" t="str">
        <f ca="1">IF('临-进度'!N155,'临-进度'!$F155,"")</f>
        <v/>
      </c>
      <c r="D160" s="42" t="str">
        <f ca="1">IF('临-进度'!$N155,'临-进度'!$J155,"")</f>
        <v/>
      </c>
      <c r="E160" s="42" t="str">
        <f ca="1">IF('临-进度'!$N155,'临-进度'!$AF155,"")</f>
        <v/>
      </c>
      <c r="F160" s="42" t="str">
        <f ca="1">IF('临-进度'!$N155,'临-进度'!$K155,"")</f>
        <v/>
      </c>
      <c r="G160" s="76" t="str">
        <f ca="1">IF('临-进度'!$N155,'临-进度'!$AG155,"")</f>
        <v/>
      </c>
      <c r="H160" s="71" t="str">
        <f ca="1">INDEX({"","_","-","="},IF(OR($D160 &gt;= I$6, $E160 &lt; H$6), 0, 1)+IF(OR($F160 &gt;= I$6, $G160 &lt; H$6), 0, 2)+1)</f>
        <v/>
      </c>
      <c r="I160" s="71" t="str">
        <f ca="1">INDEX({"","_","-","="},IF(OR($D160 &gt;= J$6, $E160 &lt; I$6), 0, 1)+IF(OR($F160 &gt;= J$6, $G160 &lt; I$6), 0, 2)+1)</f>
        <v/>
      </c>
      <c r="J160" s="71" t="str">
        <f ca="1">INDEX({"","_","-","="},IF(OR($D160 &gt;= K$6, $E160 &lt; J$6), 0, 1)+IF(OR($F160 &gt;= K$6, $G160 &lt; J$6), 0, 2)+1)</f>
        <v/>
      </c>
      <c r="K160" s="71" t="str">
        <f ca="1">INDEX({"","_","-","="},IF(OR($D160 &gt;= L$6, $E160 &lt; K$6), 0, 1)+IF(OR($F160 &gt;= L$6, $G160 &lt; K$6), 0, 2)+1)</f>
        <v/>
      </c>
      <c r="L160" s="71" t="str">
        <f ca="1">INDEX({"","_","-","="},IF(OR($D160 &gt;= M$6, $E160 &lt; L$6), 0, 1)+IF(OR($F160 &gt;= M$6, $G160 &lt; L$6), 0, 2)+1)</f>
        <v/>
      </c>
      <c r="M160" s="71" t="str">
        <f ca="1">INDEX({"","_","-","="},IF(OR($D160 &gt;= N$6, $E160 &lt; M$6), 0, 1)+IF(OR($F160 &gt;= N$6, $G160 &lt; M$6), 0, 2)+1)</f>
        <v/>
      </c>
      <c r="N160" s="71" t="str">
        <f ca="1">INDEX({"","_","-","="},IF(OR($D160 &gt;= O$6, $E160 &lt; N$6), 0, 1)+IF(OR($F160 &gt;= O$6, $G160 &lt; N$6), 0, 2)+1)</f>
        <v/>
      </c>
      <c r="O160" s="71" t="str">
        <f ca="1">INDEX({"","_","-","="},IF(OR($D160 &gt;= P$6, $E160 &lt; O$6), 0, 1)+IF(OR($F160 &gt;= P$6, $G160 &lt; O$6), 0, 2)+1)</f>
        <v/>
      </c>
      <c r="P160" s="71" t="str">
        <f ca="1">INDEX({"","_","-","="},IF(OR($D160 &gt;= Q$6, $E160 &lt; P$6), 0, 1)+IF(OR($F160 &gt;= Q$6, $G160 &lt; P$6), 0, 2)+1)</f>
        <v/>
      </c>
      <c r="Q160" s="71" t="str">
        <f ca="1">INDEX({"","_","-","="},IF(OR($D160 &gt;= R$6, $E160 &lt; Q$6), 0, 1)+IF(OR($F160 &gt;= R$6, $G160 &lt; Q$6), 0, 2)+1)</f>
        <v/>
      </c>
      <c r="R160" s="71" t="str">
        <f ca="1">INDEX({"","_","-","="},IF(OR($D160 &gt;= S$6, $E160 &lt; R$6), 0, 1)+IF(OR($F160 &gt;= S$6, $G160 &lt; R$6), 0, 2)+1)</f>
        <v/>
      </c>
      <c r="S160" s="71" t="str">
        <f ca="1">INDEX({"","_","-","="},IF(OR($D160 &gt;= T$6, $E160 &lt; S$6), 0, 1)+IF(OR($F160 &gt;= T$6, $G160 &lt; S$6), 0, 2)+1)</f>
        <v/>
      </c>
      <c r="T160" s="71" t="str">
        <f ca="1">INDEX({"","_","-","="},IF(OR($D160 &gt;= U$6, $E160 &lt; T$6), 0, 1)+IF(OR($F160 &gt;= U$6, $G160 &lt; T$6), 0, 2)+1)</f>
        <v/>
      </c>
      <c r="U160" s="71" t="str">
        <f ca="1">INDEX({"","_","-","="},IF(OR($D160 &gt;= V$6, $E160 &lt; U$6), 0, 1)+IF(OR($F160 &gt;= V$6, $G160 &lt; U$6), 0, 2)+1)</f>
        <v/>
      </c>
      <c r="V160" s="71" t="str">
        <f ca="1">INDEX({"","_","-","="},IF(OR($D160 &gt;= W$6, $E160 &lt; V$6), 0, 1)+IF(OR($F160 &gt;= W$6, $G160 &lt; V$6), 0, 2)+1)</f>
        <v/>
      </c>
      <c r="W160" s="71" t="str">
        <f ca="1">INDEX({"","_","-","="},IF(OR($D160 &gt;= X$6, $E160 &lt; W$6), 0, 1)+IF(OR($F160 &gt;= X$6, $G160 &lt; W$6), 0, 2)+1)</f>
        <v/>
      </c>
      <c r="X160" s="71" t="str">
        <f ca="1">INDEX({"","_","-","="},IF(OR($D160 &gt;= Y$6, $E160 &lt; X$6), 0, 1)+IF(OR($F160 &gt;= Y$6, $G160 &lt; X$6), 0, 2)+1)</f>
        <v/>
      </c>
      <c r="Y160" s="71" t="str">
        <f ca="1">INDEX({"","_","-","="},IF(OR($D160 &gt;= Z$6, $E160 &lt; Y$6), 0, 1)+IF(OR($F160 &gt;= Z$6, $G160 &lt; Y$6), 0, 2)+1)</f>
        <v/>
      </c>
      <c r="Z160" s="71" t="str">
        <f ca="1">INDEX({"","_","-","="},IF(OR($D160 &gt;= AA$6, $E160 &lt; Z$6), 0, 1)+IF(OR($F160 &gt;= AA$6, $G160 &lt; Z$6), 0, 2)+1)</f>
        <v/>
      </c>
      <c r="AA160" s="71" t="str">
        <f ca="1">INDEX({"","_","-","="},IF(OR($D160 &gt;= AB$6, $E160 &lt; AA$6), 0, 1)+IF(OR($F160 &gt;= AB$6, $G160 &lt; AA$6), 0, 2)+1)</f>
        <v/>
      </c>
      <c r="AB160" s="71" t="str">
        <f ca="1">INDEX({"","_","-","="},IF(OR($D160 &gt;= AC$6, $E160 &lt; AB$6), 0, 1)+IF(OR($F160 &gt;= AC$6, $G160 &lt; AB$6), 0, 2)+1)</f>
        <v/>
      </c>
      <c r="AC160" s="71" t="str">
        <f ca="1">INDEX({"","_","-","="},IF(OR($D160 &gt;= AD$6, $E160 &lt; AC$6), 0, 1)+IF(OR($F160 &gt;= AD$6, $G160 &lt; AC$6), 0, 2)+1)</f>
        <v/>
      </c>
      <c r="AD160" s="71" t="str">
        <f ca="1">INDEX({"","_","-","="},IF(OR($D160 &gt;= AE$6, $E160 &lt; AD$6), 0, 1)+IF(OR($F160 &gt;= AE$6, $G160 &lt; AD$6), 0, 2)+1)</f>
        <v/>
      </c>
      <c r="AE160" s="71" t="str">
        <f ca="1">INDEX({"","_","-","="},IF(OR($D160 &gt;= AF$6, $E160 &lt; AE$6), 0, 1)+IF(OR($F160 &gt;= AF$6, $G160 &lt; AE$6), 0, 2)+1)</f>
        <v/>
      </c>
      <c r="AF160" s="71" t="str">
        <f ca="1">INDEX({"","_","-","="},IF(OR($D160 &gt;= AG$6, $E160 &lt; AF$6), 0, 1)+IF(OR($F160 &gt;= AG$6, $G160 &lt; AF$6), 0, 2)+1)</f>
        <v/>
      </c>
      <c r="AG160" s="71" t="str">
        <f ca="1">INDEX({"","_","-","="},IF(OR($D160 &gt;= AH$6, $E160 &lt; AG$6), 0, 1)+IF(OR($F160 &gt;= AH$6, $G160 &lt; AG$6), 0, 2)+1)</f>
        <v/>
      </c>
      <c r="AH160" s="71" t="str">
        <f ca="1">INDEX({"","_","-","="},IF(OR($D160 &gt;= AI$6, $E160 &lt; AH$6), 0, 1)+IF(OR($F160 &gt;= AI$6, $G160 &lt; AH$6), 0, 2)+1)</f>
        <v/>
      </c>
      <c r="AI160" s="71" t="str">
        <f ca="1">INDEX({"","_","-","="},IF(OR($D160 &gt;= AJ$6, $E160 &lt; AI$6), 0, 1)+IF(OR($F160 &gt;= AJ$6, $G160 &lt; AI$6), 0, 2)+1)</f>
        <v/>
      </c>
      <c r="AJ160" s="71" t="str">
        <f ca="1">INDEX({"","_","-","="},IF(OR($D160 &gt;= AK$6, $E160 &lt; AJ$6), 0, 1)+IF(OR($F160 &gt;= AK$6, $G160 &lt; AJ$6), 0, 2)+1)</f>
        <v/>
      </c>
      <c r="AK160" s="71" t="str">
        <f ca="1">INDEX({"","_","-","="},IF(OR($D160 &gt;= AL$6, $E160 &lt; AK$6), 0, 1)+IF(OR($F160 &gt;= AL$6, $G160 &lt; AK$6), 0, 2)+1)</f>
        <v/>
      </c>
      <c r="AL160" s="71" t="str">
        <f ca="1">INDEX({"","_","-","="},IF(OR($D160 &gt;= AM$6, $E160 &lt; AL$6), 0, 1)+IF(OR($F160 &gt;= AM$6, $G160 &lt; AL$6), 0, 2)+1)</f>
        <v/>
      </c>
      <c r="AM160" s="71" t="str">
        <f ca="1">INDEX({"","_","-","="},IF(OR($D160 &gt;= AN$6, $E160 &lt; AM$6), 0, 1)+IF(OR($F160 &gt;= AN$6, $G160 &lt; AM$6), 0, 2)+1)</f>
        <v/>
      </c>
      <c r="AN160" s="71" t="str">
        <f ca="1">INDEX({"","_","-","="},IF(OR($D160 &gt;= AO$6, $E160 &lt; AN$6), 0, 1)+IF(OR($F160 &gt;= AO$6, $G160 &lt; AN$6), 0, 2)+1)</f>
        <v/>
      </c>
      <c r="AO160" s="71" t="str">
        <f ca="1">INDEX({"","_","-","="},IF(OR($D160 &gt;= AP$6, $E160 &lt; AO$6), 0, 1)+IF(OR($F160 &gt;= AP$6, $G160 &lt; AO$6), 0, 2)+1)</f>
        <v/>
      </c>
      <c r="AP160" s="71" t="str">
        <f ca="1">INDEX({"","_","-","="},IF(OR($D160 &gt;= AQ$6, $E160 &lt; AP$6), 0, 1)+IF(OR($F160 &gt;= AQ$6, $G160 &lt; AP$6), 0, 2)+1)</f>
        <v/>
      </c>
      <c r="AQ160" s="71" t="str">
        <f ca="1">INDEX({"","_","-","="},IF(OR($D160 &gt;= AR$6, $E160 &lt; AQ$6), 0, 1)+IF(OR($F160 &gt;= AR$6, $G160 &lt; AQ$6), 0, 2)+1)</f>
        <v/>
      </c>
      <c r="AR160" s="71" t="str">
        <f ca="1">INDEX({"","_","-","="},IF(OR($D160 &gt;= AS$6, $E160 &lt; AR$6), 0, 1)+IF(OR($F160 &gt;= AS$6, $G160 &lt; AR$6), 0, 2)+1)</f>
        <v/>
      </c>
      <c r="AS160" s="71" t="str">
        <f ca="1">INDEX({"","_","-","="},IF(OR($D160 &gt;= AT$6, $E160 &lt; AS$6), 0, 1)+IF(OR($F160 &gt;= AT$6, $G160 &lt; AS$6), 0, 2)+1)</f>
        <v/>
      </c>
      <c r="AT160" s="71" t="str">
        <f ca="1">INDEX({"","_","-","="},IF(OR($D160 &gt;= AU$6, $E160 &lt; AT$6), 0, 1)+IF(OR($F160 &gt;= AU$6, $G160 &lt; AT$6), 0, 2)+1)</f>
        <v/>
      </c>
      <c r="AU160" s="71" t="str">
        <f ca="1">INDEX({"","_","-","="},IF(OR($D160 &gt;= AV$6, $E160 &lt; AU$6), 0, 1)+IF(OR($F160 &gt;= AV$6, $G160 &lt; AU$6), 0, 2)+1)</f>
        <v/>
      </c>
      <c r="AV160" s="71" t="str">
        <f ca="1">INDEX({"","_","-","="},IF(OR($D160 &gt;= AW$6, $E160 &lt; AV$6), 0, 1)+IF(OR($F160 &gt;= AW$6, $G160 &lt; AV$6), 0, 2)+1)</f>
        <v/>
      </c>
      <c r="AW160" s="71" t="str">
        <f ca="1">INDEX({"","_","-","="},IF(OR($D160 &gt;= AX$6, $E160 &lt; AW$6), 0, 1)+IF(OR($F160 &gt;= AX$6, $G160 &lt; AW$6), 0, 2)+1)</f>
        <v/>
      </c>
      <c r="AX160" s="71" t="str">
        <f ca="1">INDEX({"","_","-","="},IF(OR($D160 &gt;= AY$6, $E160 &lt; AX$6), 0, 1)+IF(OR($F160 &gt;= AY$6, $G160 &lt; AX$6), 0, 2)+1)</f>
        <v/>
      </c>
      <c r="AY160" s="71" t="str">
        <f ca="1">INDEX({"","_","-","="},IF(OR($D160 &gt;= AZ$6, $E160 &lt; AY$6), 0, 1)+IF(OR($F160 &gt;= AZ$6, $G160 &lt; AY$6), 0, 2)+1)</f>
        <v/>
      </c>
      <c r="AZ160" s="71" t="str">
        <f ca="1">INDEX({"","_","-","="},IF(OR($D160 &gt;= BA$6, $E160 &lt; AZ$6), 0, 1)+IF(OR($F160 &gt;= BA$6, $G160 &lt; AZ$6), 0, 2)+1)</f>
        <v/>
      </c>
      <c r="BA160" s="71" t="str">
        <f ca="1">INDEX({"","_","-","="},IF(OR($D160 &gt;= BB$6, $E160 &lt; BA$6), 0, 1)+IF(OR($F160 &gt;= BB$6, $G160 &lt; BA$6), 0, 2)+1)</f>
        <v/>
      </c>
      <c r="BB160" s="71" t="str">
        <f ca="1">INDEX({"","_","-","="},IF(OR($D160 &gt;= BC$6, $E160 &lt; BB$6), 0, 1)+IF(OR($F160 &gt;= BC$6, $G160 &lt; BB$6), 0, 2)+1)</f>
        <v/>
      </c>
      <c r="BC160" s="71" t="str">
        <f ca="1">INDEX({"","_","-","="},IF(OR($D160 &gt;= BD$6, $E160 &lt; BC$6), 0, 1)+IF(OR($F160 &gt;= BD$6, $G160 &lt; BC$6), 0, 2)+1)</f>
        <v/>
      </c>
      <c r="BD160" s="71" t="str">
        <f ca="1">INDEX({"","_","-","="},IF(OR($D160 &gt;= BE$6, $E160 &lt; BD$6), 0, 1)+IF(OR($F160 &gt;= BE$6, $G160 &lt; BD$6), 0, 2)+1)</f>
        <v/>
      </c>
      <c r="BE160" s="71" t="str">
        <f ca="1">INDEX({"","_","-","="},IF(OR($D160 &gt;= BF$6, $E160 &lt; BE$6), 0, 1)+IF(OR($F160 &gt;= BF$6, $G160 &lt; BE$6), 0, 2)+1)</f>
        <v/>
      </c>
      <c r="BF160" s="71" t="str">
        <f ca="1">INDEX({"","_","-","="},IF(OR($D160 &gt;= BG$6, $E160 &lt; BF$6), 0, 1)+IF(OR($F160 &gt;= BG$6, $G160 &lt; BF$6), 0, 2)+1)</f>
        <v/>
      </c>
      <c r="BG160" s="71" t="str">
        <f ca="1">INDEX({"","_","-","="},IF(OR($D160 &gt;= BH$6, $E160 &lt; BG$6), 0, 1)+IF(OR($F160 &gt;= BH$6, $G160 &lt; BG$6), 0, 2)+1)</f>
        <v/>
      </c>
      <c r="BH160" s="71" t="str">
        <f ca="1">INDEX({"","_","-","="},IF(OR($D160 &gt;= BI$6, $E160 &lt; BH$6), 0, 1)+IF(OR($F160 &gt;= BI$6, $G160 &lt; BH$6), 0, 2)+1)</f>
        <v/>
      </c>
      <c r="BI160" s="71" t="str">
        <f ca="1">INDEX({"","_","-","="},IF(OR($D160 &gt;= BJ$6, $E160 &lt; BI$6), 0, 1)+IF(OR($F160 &gt;= BJ$6, $G160 &lt; BI$6), 0, 2)+1)</f>
        <v/>
      </c>
      <c r="BJ160" s="71" t="str">
        <f ca="1">INDEX({"","_","-","="},IF(OR($D160 &gt;= BK$6, $E160 &lt; BJ$6), 0, 1)+IF(OR($F160 &gt;= BK$6, $G160 &lt; BJ$6), 0, 2)+1)</f>
        <v/>
      </c>
      <c r="BK160" s="71" t="str">
        <f ca="1">INDEX({"","_","-","="},IF(OR($D160 &gt;= BL$6, $E160 &lt; BK$6), 0, 1)+IF(OR($F160 &gt;= BL$6, $G160 &lt; BK$6), 0, 2)+1)</f>
        <v/>
      </c>
      <c r="BL160" s="71" t="str">
        <f ca="1">INDEX({"","_","-","="},IF(OR($D160 &gt;= BM$6, $E160 &lt; BL$6), 0, 1)+IF(OR($F160 &gt;= BM$6, $G160 &lt; BL$6), 0, 2)+1)</f>
        <v/>
      </c>
      <c r="BM160" s="71" t="str">
        <f ca="1">INDEX({"","_","-","="},IF(OR($D160 &gt;= BN$6, $E160 &lt; BM$6), 0, 1)+IF(OR($F160 &gt;= BN$6, $G160 &lt; BM$6), 0, 2)+1)</f>
        <v/>
      </c>
      <c r="BN160" s="71" t="str">
        <f ca="1">INDEX({"","_","-","="},IF(OR($D160 &gt;= BO$6, $E160 &lt; BN$6), 0, 1)+IF(OR($F160 &gt;= BO$6, $G160 &lt; BN$6), 0, 2)+1)</f>
        <v/>
      </c>
      <c r="BO160" s="71" t="str">
        <f ca="1">INDEX({"","_","-","="},IF(OR($D160 &gt;= BP$6, $E160 &lt; BO$6), 0, 1)+IF(OR($F160 &gt;= BP$6, $G160 &lt; BO$6), 0, 2)+1)</f>
        <v/>
      </c>
      <c r="BP160" s="71" t="str">
        <f ca="1">INDEX({"","_","-","="},IF(OR($D160 &gt;= BQ$6, $E160 &lt; BP$6), 0, 1)+IF(OR($F160 &gt;= BQ$6, $G160 &lt; BP$6), 0, 2)+1)</f>
        <v/>
      </c>
      <c r="BQ160" s="71" t="str">
        <f ca="1">INDEX({"","_","-","="},IF(OR($D160 &gt;= BR$6, $E160 &lt; BQ$6), 0, 1)+IF(OR($F160 &gt;= BR$6, $G160 &lt; BQ$6), 0, 2)+1)</f>
        <v/>
      </c>
      <c r="BR160" s="71" t="str">
        <f ca="1">INDEX({"","_","-","="},IF(OR($D160 &gt;= BS$6, $E160 &lt; BR$6), 0, 1)+IF(OR($F160 &gt;= BS$6, $G160 &lt; BR$6), 0, 2)+1)</f>
        <v/>
      </c>
      <c r="BS160" s="71" t="str">
        <f ca="1">INDEX({"","_","-","="},IF(OR($D160 &gt;= BT$6, $E160 &lt; BS$6), 0, 1)+IF(OR($F160 &gt;= BT$6, $G160 &lt; BS$6), 0, 2)+1)</f>
        <v/>
      </c>
      <c r="BT160" s="71" t="str">
        <f ca="1">INDEX({"","_","-","="},IF(OR($D160 &gt;= BU$6, $E160 &lt; BT$6), 0, 1)+IF(OR($F160 &gt;= BU$6, $G160 &lt; BT$6), 0, 2)+1)</f>
        <v/>
      </c>
      <c r="BU160" s="71" t="str">
        <f ca="1">INDEX({"","_","-","="},IF(OR($D160 &gt;= BV$6, $E160 &lt; BU$6), 0, 1)+IF(OR($F160 &gt;= BV$6, $G160 &lt; BU$6), 0, 2)+1)</f>
        <v/>
      </c>
      <c r="BV160" s="71" t="str">
        <f ca="1">INDEX({"","_","-","="},IF(OR($D160 &gt;= BW$6, $E160 &lt; BV$6), 0, 1)+IF(OR($F160 &gt;= BW$6, $G160 &lt; BV$6), 0, 2)+1)</f>
        <v/>
      </c>
      <c r="BW160" s="71" t="str">
        <f ca="1">INDEX({"","_","-","="},IF(OR($D160 &gt;= BX$6, $E160 &lt; BW$6), 0, 1)+IF(OR($F160 &gt;= BX$6, $G160 &lt; BW$6), 0, 2)+1)</f>
        <v/>
      </c>
      <c r="BX160" s="71" t="str">
        <f ca="1">INDEX({"","_","-","="},IF(OR($D160 &gt;= BY$6, $E160 &lt; BX$6), 0, 1)+IF(OR($F160 &gt;= BY$6, $G160 &lt; BX$6), 0, 2)+1)</f>
        <v/>
      </c>
      <c r="BY160" s="71" t="str">
        <f ca="1">INDEX({"","_","-","="},IF(OR($D160 &gt;= BZ$6, $E160 &lt; BY$6), 0, 1)+IF(OR($F160 &gt;= BZ$6, $G160 &lt; BY$6), 0, 2)+1)</f>
        <v/>
      </c>
      <c r="BZ160" s="71" t="str">
        <f ca="1">INDEX({"","_","-","="},IF(OR($D160 &gt;= CA$6, $E160 &lt; BZ$6), 0, 1)+IF(OR($F160 &gt;= CA$6, $G160 &lt; BZ$6), 0, 2)+1)</f>
        <v/>
      </c>
      <c r="CA160" s="71" t="str">
        <f ca="1">INDEX({"","_","-","="},IF(OR($D160 &gt;= CB$6, $E160 &lt; CA$6), 0, 1)+IF(OR($F160 &gt;= CB$6, $G160 &lt; CA$6), 0, 2)+1)</f>
        <v/>
      </c>
      <c r="CB160" s="71" t="str">
        <f ca="1">INDEX({"","_","-","="},IF(OR($D160 &gt;= CC$6, $E160 &lt; CB$6), 0, 1)+IF(OR($F160 &gt;= CC$6, $G160 &lt; CB$6), 0, 2)+1)</f>
        <v/>
      </c>
      <c r="CC160" s="71" t="str">
        <f ca="1">INDEX({"","_","-","="},IF(OR($D160 &gt;= CD$6, $E160 &lt; CC$6), 0, 1)+IF(OR($F160 &gt;= CD$6, $G160 &lt; CC$6), 0, 2)+1)</f>
        <v/>
      </c>
      <c r="CD160" s="71" t="str">
        <f ca="1">INDEX({"","_","-","="},IF(OR($D160 &gt;= CE$6, $E160 &lt; CD$6), 0, 1)+IF(OR($F160 &gt;= CE$6, $G160 &lt; CD$6), 0, 2)+1)</f>
        <v/>
      </c>
    </row>
    <row r="161" spans="1:82">
      <c r="A161" s="8" t="str">
        <f ca="1">IF('临-进度'!N156,'临-进度'!$A156,"")</f>
        <v/>
      </c>
      <c r="B161" s="8" t="str">
        <f ca="1">IF('临-进度'!N156,'临-进度'!$B156,"")</f>
        <v/>
      </c>
      <c r="C161" s="8" t="str">
        <f ca="1">IF('临-进度'!N156,'临-进度'!$F156,"")</f>
        <v/>
      </c>
      <c r="D161" s="42" t="str">
        <f ca="1">IF('临-进度'!$N156,'临-进度'!$J156,"")</f>
        <v/>
      </c>
      <c r="E161" s="42" t="str">
        <f ca="1">IF('临-进度'!$N156,'临-进度'!$AF156,"")</f>
        <v/>
      </c>
      <c r="F161" s="42" t="str">
        <f ca="1">IF('临-进度'!$N156,'临-进度'!$K156,"")</f>
        <v/>
      </c>
      <c r="G161" s="76" t="str">
        <f ca="1">IF('临-进度'!$N156,'临-进度'!$AG156,"")</f>
        <v/>
      </c>
      <c r="H161" s="71" t="str">
        <f ca="1">INDEX({"","_","-","="},IF(OR($D161 &gt;= I$6, $E161 &lt; H$6), 0, 1)+IF(OR($F161 &gt;= I$6, $G161 &lt; H$6), 0, 2)+1)</f>
        <v/>
      </c>
      <c r="I161" s="71" t="str">
        <f ca="1">INDEX({"","_","-","="},IF(OR($D161 &gt;= J$6, $E161 &lt; I$6), 0, 1)+IF(OR($F161 &gt;= J$6, $G161 &lt; I$6), 0, 2)+1)</f>
        <v/>
      </c>
      <c r="J161" s="71" t="str">
        <f ca="1">INDEX({"","_","-","="},IF(OR($D161 &gt;= K$6, $E161 &lt; J$6), 0, 1)+IF(OR($F161 &gt;= K$6, $G161 &lt; J$6), 0, 2)+1)</f>
        <v/>
      </c>
      <c r="K161" s="71" t="str">
        <f ca="1">INDEX({"","_","-","="},IF(OR($D161 &gt;= L$6, $E161 &lt; K$6), 0, 1)+IF(OR($F161 &gt;= L$6, $G161 &lt; K$6), 0, 2)+1)</f>
        <v/>
      </c>
      <c r="L161" s="71" t="str">
        <f ca="1">INDEX({"","_","-","="},IF(OR($D161 &gt;= M$6, $E161 &lt; L$6), 0, 1)+IF(OR($F161 &gt;= M$6, $G161 &lt; L$6), 0, 2)+1)</f>
        <v/>
      </c>
      <c r="M161" s="71" t="str">
        <f ca="1">INDEX({"","_","-","="},IF(OR($D161 &gt;= N$6, $E161 &lt; M$6), 0, 1)+IF(OR($F161 &gt;= N$6, $G161 &lt; M$6), 0, 2)+1)</f>
        <v/>
      </c>
      <c r="N161" s="71" t="str">
        <f ca="1">INDEX({"","_","-","="},IF(OR($D161 &gt;= O$6, $E161 &lt; N$6), 0, 1)+IF(OR($F161 &gt;= O$6, $G161 &lt; N$6), 0, 2)+1)</f>
        <v/>
      </c>
      <c r="O161" s="71" t="str">
        <f ca="1">INDEX({"","_","-","="},IF(OR($D161 &gt;= P$6, $E161 &lt; O$6), 0, 1)+IF(OR($F161 &gt;= P$6, $G161 &lt; O$6), 0, 2)+1)</f>
        <v/>
      </c>
      <c r="P161" s="71" t="str">
        <f ca="1">INDEX({"","_","-","="},IF(OR($D161 &gt;= Q$6, $E161 &lt; P$6), 0, 1)+IF(OR($F161 &gt;= Q$6, $G161 &lt; P$6), 0, 2)+1)</f>
        <v/>
      </c>
      <c r="Q161" s="71" t="str">
        <f ca="1">INDEX({"","_","-","="},IF(OR($D161 &gt;= R$6, $E161 &lt; Q$6), 0, 1)+IF(OR($F161 &gt;= R$6, $G161 &lt; Q$6), 0, 2)+1)</f>
        <v/>
      </c>
      <c r="R161" s="71" t="str">
        <f ca="1">INDEX({"","_","-","="},IF(OR($D161 &gt;= S$6, $E161 &lt; R$6), 0, 1)+IF(OR($F161 &gt;= S$6, $G161 &lt; R$6), 0, 2)+1)</f>
        <v/>
      </c>
      <c r="S161" s="71" t="str">
        <f ca="1">INDEX({"","_","-","="},IF(OR($D161 &gt;= T$6, $E161 &lt; S$6), 0, 1)+IF(OR($F161 &gt;= T$6, $G161 &lt; S$6), 0, 2)+1)</f>
        <v/>
      </c>
      <c r="T161" s="71" t="str">
        <f ca="1">INDEX({"","_","-","="},IF(OR($D161 &gt;= U$6, $E161 &lt; T$6), 0, 1)+IF(OR($F161 &gt;= U$6, $G161 &lt; T$6), 0, 2)+1)</f>
        <v/>
      </c>
      <c r="U161" s="71" t="str">
        <f ca="1">INDEX({"","_","-","="},IF(OR($D161 &gt;= V$6, $E161 &lt; U$6), 0, 1)+IF(OR($F161 &gt;= V$6, $G161 &lt; U$6), 0, 2)+1)</f>
        <v/>
      </c>
      <c r="V161" s="71" t="str">
        <f ca="1">INDEX({"","_","-","="},IF(OR($D161 &gt;= W$6, $E161 &lt; V$6), 0, 1)+IF(OR($F161 &gt;= W$6, $G161 &lt; V$6), 0, 2)+1)</f>
        <v/>
      </c>
      <c r="W161" s="71" t="str">
        <f ca="1">INDEX({"","_","-","="},IF(OR($D161 &gt;= X$6, $E161 &lt; W$6), 0, 1)+IF(OR($F161 &gt;= X$6, $G161 &lt; W$6), 0, 2)+1)</f>
        <v/>
      </c>
      <c r="X161" s="71" t="str">
        <f ca="1">INDEX({"","_","-","="},IF(OR($D161 &gt;= Y$6, $E161 &lt; X$6), 0, 1)+IF(OR($F161 &gt;= Y$6, $G161 &lt; X$6), 0, 2)+1)</f>
        <v/>
      </c>
      <c r="Y161" s="71" t="str">
        <f ca="1">INDEX({"","_","-","="},IF(OR($D161 &gt;= Z$6, $E161 &lt; Y$6), 0, 1)+IF(OR($F161 &gt;= Z$6, $G161 &lt; Y$6), 0, 2)+1)</f>
        <v/>
      </c>
      <c r="Z161" s="71" t="str">
        <f ca="1">INDEX({"","_","-","="},IF(OR($D161 &gt;= AA$6, $E161 &lt; Z$6), 0, 1)+IF(OR($F161 &gt;= AA$6, $G161 &lt; Z$6), 0, 2)+1)</f>
        <v/>
      </c>
      <c r="AA161" s="71" t="str">
        <f ca="1">INDEX({"","_","-","="},IF(OR($D161 &gt;= AB$6, $E161 &lt; AA$6), 0, 1)+IF(OR($F161 &gt;= AB$6, $G161 &lt; AA$6), 0, 2)+1)</f>
        <v/>
      </c>
      <c r="AB161" s="71" t="str">
        <f ca="1">INDEX({"","_","-","="},IF(OR($D161 &gt;= AC$6, $E161 &lt; AB$6), 0, 1)+IF(OR($F161 &gt;= AC$6, $G161 &lt; AB$6), 0, 2)+1)</f>
        <v/>
      </c>
      <c r="AC161" s="71" t="str">
        <f ca="1">INDEX({"","_","-","="},IF(OR($D161 &gt;= AD$6, $E161 &lt; AC$6), 0, 1)+IF(OR($F161 &gt;= AD$6, $G161 &lt; AC$6), 0, 2)+1)</f>
        <v/>
      </c>
      <c r="AD161" s="71" t="str">
        <f ca="1">INDEX({"","_","-","="},IF(OR($D161 &gt;= AE$6, $E161 &lt; AD$6), 0, 1)+IF(OR($F161 &gt;= AE$6, $G161 &lt; AD$6), 0, 2)+1)</f>
        <v/>
      </c>
      <c r="AE161" s="71" t="str">
        <f ca="1">INDEX({"","_","-","="},IF(OR($D161 &gt;= AF$6, $E161 &lt; AE$6), 0, 1)+IF(OR($F161 &gt;= AF$6, $G161 &lt; AE$6), 0, 2)+1)</f>
        <v/>
      </c>
      <c r="AF161" s="71" t="str">
        <f ca="1">INDEX({"","_","-","="},IF(OR($D161 &gt;= AG$6, $E161 &lt; AF$6), 0, 1)+IF(OR($F161 &gt;= AG$6, $G161 &lt; AF$6), 0, 2)+1)</f>
        <v/>
      </c>
      <c r="AG161" s="71" t="str">
        <f ca="1">INDEX({"","_","-","="},IF(OR($D161 &gt;= AH$6, $E161 &lt; AG$6), 0, 1)+IF(OR($F161 &gt;= AH$6, $G161 &lt; AG$6), 0, 2)+1)</f>
        <v/>
      </c>
      <c r="AH161" s="71" t="str">
        <f ca="1">INDEX({"","_","-","="},IF(OR($D161 &gt;= AI$6, $E161 &lt; AH$6), 0, 1)+IF(OR($F161 &gt;= AI$6, $G161 &lt; AH$6), 0, 2)+1)</f>
        <v/>
      </c>
      <c r="AI161" s="71" t="str">
        <f ca="1">INDEX({"","_","-","="},IF(OR($D161 &gt;= AJ$6, $E161 &lt; AI$6), 0, 1)+IF(OR($F161 &gt;= AJ$6, $G161 &lt; AI$6), 0, 2)+1)</f>
        <v/>
      </c>
      <c r="AJ161" s="71" t="str">
        <f ca="1">INDEX({"","_","-","="},IF(OR($D161 &gt;= AK$6, $E161 &lt; AJ$6), 0, 1)+IF(OR($F161 &gt;= AK$6, $G161 &lt; AJ$6), 0, 2)+1)</f>
        <v/>
      </c>
      <c r="AK161" s="71" t="str">
        <f ca="1">INDEX({"","_","-","="},IF(OR($D161 &gt;= AL$6, $E161 &lt; AK$6), 0, 1)+IF(OR($F161 &gt;= AL$6, $G161 &lt; AK$6), 0, 2)+1)</f>
        <v/>
      </c>
      <c r="AL161" s="71" t="str">
        <f ca="1">INDEX({"","_","-","="},IF(OR($D161 &gt;= AM$6, $E161 &lt; AL$6), 0, 1)+IF(OR($F161 &gt;= AM$6, $G161 &lt; AL$6), 0, 2)+1)</f>
        <v/>
      </c>
      <c r="AM161" s="71" t="str">
        <f ca="1">INDEX({"","_","-","="},IF(OR($D161 &gt;= AN$6, $E161 &lt; AM$6), 0, 1)+IF(OR($F161 &gt;= AN$6, $G161 &lt; AM$6), 0, 2)+1)</f>
        <v/>
      </c>
      <c r="AN161" s="71" t="str">
        <f ca="1">INDEX({"","_","-","="},IF(OR($D161 &gt;= AO$6, $E161 &lt; AN$6), 0, 1)+IF(OR($F161 &gt;= AO$6, $G161 &lt; AN$6), 0, 2)+1)</f>
        <v/>
      </c>
      <c r="AO161" s="71" t="str">
        <f ca="1">INDEX({"","_","-","="},IF(OR($D161 &gt;= AP$6, $E161 &lt; AO$6), 0, 1)+IF(OR($F161 &gt;= AP$6, $G161 &lt; AO$6), 0, 2)+1)</f>
        <v/>
      </c>
      <c r="AP161" s="71" t="str">
        <f ca="1">INDEX({"","_","-","="},IF(OR($D161 &gt;= AQ$6, $E161 &lt; AP$6), 0, 1)+IF(OR($F161 &gt;= AQ$6, $G161 &lt; AP$6), 0, 2)+1)</f>
        <v/>
      </c>
      <c r="AQ161" s="71" t="str">
        <f ca="1">INDEX({"","_","-","="},IF(OR($D161 &gt;= AR$6, $E161 &lt; AQ$6), 0, 1)+IF(OR($F161 &gt;= AR$6, $G161 &lt; AQ$6), 0, 2)+1)</f>
        <v/>
      </c>
      <c r="AR161" s="71" t="str">
        <f ca="1">INDEX({"","_","-","="},IF(OR($D161 &gt;= AS$6, $E161 &lt; AR$6), 0, 1)+IF(OR($F161 &gt;= AS$6, $G161 &lt; AR$6), 0, 2)+1)</f>
        <v/>
      </c>
      <c r="AS161" s="71" t="str">
        <f ca="1">INDEX({"","_","-","="},IF(OR($D161 &gt;= AT$6, $E161 &lt; AS$6), 0, 1)+IF(OR($F161 &gt;= AT$6, $G161 &lt; AS$6), 0, 2)+1)</f>
        <v/>
      </c>
      <c r="AT161" s="71" t="str">
        <f ca="1">INDEX({"","_","-","="},IF(OR($D161 &gt;= AU$6, $E161 &lt; AT$6), 0, 1)+IF(OR($F161 &gt;= AU$6, $G161 &lt; AT$6), 0, 2)+1)</f>
        <v/>
      </c>
      <c r="AU161" s="71" t="str">
        <f ca="1">INDEX({"","_","-","="},IF(OR($D161 &gt;= AV$6, $E161 &lt; AU$6), 0, 1)+IF(OR($F161 &gt;= AV$6, $G161 &lt; AU$6), 0, 2)+1)</f>
        <v/>
      </c>
      <c r="AV161" s="71" t="str">
        <f ca="1">INDEX({"","_","-","="},IF(OR($D161 &gt;= AW$6, $E161 &lt; AV$6), 0, 1)+IF(OR($F161 &gt;= AW$6, $G161 &lt; AV$6), 0, 2)+1)</f>
        <v/>
      </c>
      <c r="AW161" s="71" t="str">
        <f ca="1">INDEX({"","_","-","="},IF(OR($D161 &gt;= AX$6, $E161 &lt; AW$6), 0, 1)+IF(OR($F161 &gt;= AX$6, $G161 &lt; AW$6), 0, 2)+1)</f>
        <v/>
      </c>
      <c r="AX161" s="71" t="str">
        <f ca="1">INDEX({"","_","-","="},IF(OR($D161 &gt;= AY$6, $E161 &lt; AX$6), 0, 1)+IF(OR($F161 &gt;= AY$6, $G161 &lt; AX$6), 0, 2)+1)</f>
        <v/>
      </c>
      <c r="AY161" s="71" t="str">
        <f ca="1">INDEX({"","_","-","="},IF(OR($D161 &gt;= AZ$6, $E161 &lt; AY$6), 0, 1)+IF(OR($F161 &gt;= AZ$6, $G161 &lt; AY$6), 0, 2)+1)</f>
        <v/>
      </c>
      <c r="AZ161" s="71" t="str">
        <f ca="1">INDEX({"","_","-","="},IF(OR($D161 &gt;= BA$6, $E161 &lt; AZ$6), 0, 1)+IF(OR($F161 &gt;= BA$6, $G161 &lt; AZ$6), 0, 2)+1)</f>
        <v/>
      </c>
      <c r="BA161" s="71" t="str">
        <f ca="1">INDEX({"","_","-","="},IF(OR($D161 &gt;= BB$6, $E161 &lt; BA$6), 0, 1)+IF(OR($F161 &gt;= BB$6, $G161 &lt; BA$6), 0, 2)+1)</f>
        <v/>
      </c>
      <c r="BB161" s="71" t="str">
        <f ca="1">INDEX({"","_","-","="},IF(OR($D161 &gt;= BC$6, $E161 &lt; BB$6), 0, 1)+IF(OR($F161 &gt;= BC$6, $G161 &lt; BB$6), 0, 2)+1)</f>
        <v/>
      </c>
      <c r="BC161" s="71" t="str">
        <f ca="1">INDEX({"","_","-","="},IF(OR($D161 &gt;= BD$6, $E161 &lt; BC$6), 0, 1)+IF(OR($F161 &gt;= BD$6, $G161 &lt; BC$6), 0, 2)+1)</f>
        <v/>
      </c>
      <c r="BD161" s="71" t="str">
        <f ca="1">INDEX({"","_","-","="},IF(OR($D161 &gt;= BE$6, $E161 &lt; BD$6), 0, 1)+IF(OR($F161 &gt;= BE$6, $G161 &lt; BD$6), 0, 2)+1)</f>
        <v/>
      </c>
      <c r="BE161" s="71" t="str">
        <f ca="1">INDEX({"","_","-","="},IF(OR($D161 &gt;= BF$6, $E161 &lt; BE$6), 0, 1)+IF(OR($F161 &gt;= BF$6, $G161 &lt; BE$6), 0, 2)+1)</f>
        <v/>
      </c>
      <c r="BF161" s="71" t="str">
        <f ca="1">INDEX({"","_","-","="},IF(OR($D161 &gt;= BG$6, $E161 &lt; BF$6), 0, 1)+IF(OR($F161 &gt;= BG$6, $G161 &lt; BF$6), 0, 2)+1)</f>
        <v/>
      </c>
      <c r="BG161" s="71" t="str">
        <f ca="1">INDEX({"","_","-","="},IF(OR($D161 &gt;= BH$6, $E161 &lt; BG$6), 0, 1)+IF(OR($F161 &gt;= BH$6, $G161 &lt; BG$6), 0, 2)+1)</f>
        <v/>
      </c>
      <c r="BH161" s="71" t="str">
        <f ca="1">INDEX({"","_","-","="},IF(OR($D161 &gt;= BI$6, $E161 &lt; BH$6), 0, 1)+IF(OR($F161 &gt;= BI$6, $G161 &lt; BH$6), 0, 2)+1)</f>
        <v/>
      </c>
      <c r="BI161" s="71" t="str">
        <f ca="1">INDEX({"","_","-","="},IF(OR($D161 &gt;= BJ$6, $E161 &lt; BI$6), 0, 1)+IF(OR($F161 &gt;= BJ$6, $G161 &lt; BI$6), 0, 2)+1)</f>
        <v/>
      </c>
      <c r="BJ161" s="71" t="str">
        <f ca="1">INDEX({"","_","-","="},IF(OR($D161 &gt;= BK$6, $E161 &lt; BJ$6), 0, 1)+IF(OR($F161 &gt;= BK$6, $G161 &lt; BJ$6), 0, 2)+1)</f>
        <v/>
      </c>
      <c r="BK161" s="71" t="str">
        <f ca="1">INDEX({"","_","-","="},IF(OR($D161 &gt;= BL$6, $E161 &lt; BK$6), 0, 1)+IF(OR($F161 &gt;= BL$6, $G161 &lt; BK$6), 0, 2)+1)</f>
        <v/>
      </c>
      <c r="BL161" s="71" t="str">
        <f ca="1">INDEX({"","_","-","="},IF(OR($D161 &gt;= BM$6, $E161 &lt; BL$6), 0, 1)+IF(OR($F161 &gt;= BM$6, $G161 &lt; BL$6), 0, 2)+1)</f>
        <v/>
      </c>
      <c r="BM161" s="71" t="str">
        <f ca="1">INDEX({"","_","-","="},IF(OR($D161 &gt;= BN$6, $E161 &lt; BM$6), 0, 1)+IF(OR($F161 &gt;= BN$6, $G161 &lt; BM$6), 0, 2)+1)</f>
        <v/>
      </c>
      <c r="BN161" s="71" t="str">
        <f ca="1">INDEX({"","_","-","="},IF(OR($D161 &gt;= BO$6, $E161 &lt; BN$6), 0, 1)+IF(OR($F161 &gt;= BO$6, $G161 &lt; BN$6), 0, 2)+1)</f>
        <v/>
      </c>
      <c r="BO161" s="71" t="str">
        <f ca="1">INDEX({"","_","-","="},IF(OR($D161 &gt;= BP$6, $E161 &lt; BO$6), 0, 1)+IF(OR($F161 &gt;= BP$6, $G161 &lt; BO$6), 0, 2)+1)</f>
        <v/>
      </c>
      <c r="BP161" s="71" t="str">
        <f ca="1">INDEX({"","_","-","="},IF(OR($D161 &gt;= BQ$6, $E161 &lt; BP$6), 0, 1)+IF(OR($F161 &gt;= BQ$6, $G161 &lt; BP$6), 0, 2)+1)</f>
        <v/>
      </c>
      <c r="BQ161" s="71" t="str">
        <f ca="1">INDEX({"","_","-","="},IF(OR($D161 &gt;= BR$6, $E161 &lt; BQ$6), 0, 1)+IF(OR($F161 &gt;= BR$6, $G161 &lt; BQ$6), 0, 2)+1)</f>
        <v/>
      </c>
      <c r="BR161" s="71" t="str">
        <f ca="1">INDEX({"","_","-","="},IF(OR($D161 &gt;= BS$6, $E161 &lt; BR$6), 0, 1)+IF(OR($F161 &gt;= BS$6, $G161 &lt; BR$6), 0, 2)+1)</f>
        <v/>
      </c>
      <c r="BS161" s="71" t="str">
        <f ca="1">INDEX({"","_","-","="},IF(OR($D161 &gt;= BT$6, $E161 &lt; BS$6), 0, 1)+IF(OR($F161 &gt;= BT$6, $G161 &lt; BS$6), 0, 2)+1)</f>
        <v/>
      </c>
      <c r="BT161" s="71" t="str">
        <f ca="1">INDEX({"","_","-","="},IF(OR($D161 &gt;= BU$6, $E161 &lt; BT$6), 0, 1)+IF(OR($F161 &gt;= BU$6, $G161 &lt; BT$6), 0, 2)+1)</f>
        <v/>
      </c>
      <c r="BU161" s="71" t="str">
        <f ca="1">INDEX({"","_","-","="},IF(OR($D161 &gt;= BV$6, $E161 &lt; BU$6), 0, 1)+IF(OR($F161 &gt;= BV$6, $G161 &lt; BU$6), 0, 2)+1)</f>
        <v/>
      </c>
      <c r="BV161" s="71" t="str">
        <f ca="1">INDEX({"","_","-","="},IF(OR($D161 &gt;= BW$6, $E161 &lt; BV$6), 0, 1)+IF(OR($F161 &gt;= BW$6, $G161 &lt; BV$6), 0, 2)+1)</f>
        <v/>
      </c>
      <c r="BW161" s="71" t="str">
        <f ca="1">INDEX({"","_","-","="},IF(OR($D161 &gt;= BX$6, $E161 &lt; BW$6), 0, 1)+IF(OR($F161 &gt;= BX$6, $G161 &lt; BW$6), 0, 2)+1)</f>
        <v/>
      </c>
      <c r="BX161" s="71" t="str">
        <f ca="1">INDEX({"","_","-","="},IF(OR($D161 &gt;= BY$6, $E161 &lt; BX$6), 0, 1)+IF(OR($F161 &gt;= BY$6, $G161 &lt; BX$6), 0, 2)+1)</f>
        <v/>
      </c>
      <c r="BY161" s="71" t="str">
        <f ca="1">INDEX({"","_","-","="},IF(OR($D161 &gt;= BZ$6, $E161 &lt; BY$6), 0, 1)+IF(OR($F161 &gt;= BZ$6, $G161 &lt; BY$6), 0, 2)+1)</f>
        <v/>
      </c>
      <c r="BZ161" s="71" t="str">
        <f ca="1">INDEX({"","_","-","="},IF(OR($D161 &gt;= CA$6, $E161 &lt; BZ$6), 0, 1)+IF(OR($F161 &gt;= CA$6, $G161 &lt; BZ$6), 0, 2)+1)</f>
        <v/>
      </c>
      <c r="CA161" s="71" t="str">
        <f ca="1">INDEX({"","_","-","="},IF(OR($D161 &gt;= CB$6, $E161 &lt; CA$6), 0, 1)+IF(OR($F161 &gt;= CB$6, $G161 &lt; CA$6), 0, 2)+1)</f>
        <v/>
      </c>
      <c r="CB161" s="71" t="str">
        <f ca="1">INDEX({"","_","-","="},IF(OR($D161 &gt;= CC$6, $E161 &lt; CB$6), 0, 1)+IF(OR($F161 &gt;= CC$6, $G161 &lt; CB$6), 0, 2)+1)</f>
        <v/>
      </c>
      <c r="CC161" s="71" t="str">
        <f ca="1">INDEX({"","_","-","="},IF(OR($D161 &gt;= CD$6, $E161 &lt; CC$6), 0, 1)+IF(OR($F161 &gt;= CD$6, $G161 &lt; CC$6), 0, 2)+1)</f>
        <v/>
      </c>
      <c r="CD161" s="71" t="str">
        <f ca="1">INDEX({"","_","-","="},IF(OR($D161 &gt;= CE$6, $E161 &lt; CD$6), 0, 1)+IF(OR($F161 &gt;= CE$6, $G161 &lt; CD$6), 0, 2)+1)</f>
        <v/>
      </c>
    </row>
    <row r="162" spans="1:82">
      <c r="A162" s="8" t="str">
        <f ca="1">IF('临-进度'!N157,'临-进度'!$A157,"")</f>
        <v/>
      </c>
      <c r="B162" s="8" t="str">
        <f ca="1">IF('临-进度'!N157,'临-进度'!$B157,"")</f>
        <v/>
      </c>
      <c r="C162" s="8" t="str">
        <f ca="1">IF('临-进度'!N157,'临-进度'!$F157,"")</f>
        <v/>
      </c>
      <c r="D162" s="42" t="str">
        <f ca="1">IF('临-进度'!$N157,'临-进度'!$J157,"")</f>
        <v/>
      </c>
      <c r="E162" s="42" t="str">
        <f ca="1">IF('临-进度'!$N157,'临-进度'!$AF157,"")</f>
        <v/>
      </c>
      <c r="F162" s="42" t="str">
        <f ca="1">IF('临-进度'!$N157,'临-进度'!$K157,"")</f>
        <v/>
      </c>
      <c r="G162" s="76" t="str">
        <f ca="1">IF('临-进度'!$N157,'临-进度'!$AG157,"")</f>
        <v/>
      </c>
      <c r="H162" s="71" t="str">
        <f ca="1">INDEX({"","_","-","="},IF(OR($D162 &gt;= I$6, $E162 &lt; H$6), 0, 1)+IF(OR($F162 &gt;= I$6, $G162 &lt; H$6), 0, 2)+1)</f>
        <v/>
      </c>
      <c r="I162" s="71" t="str">
        <f ca="1">INDEX({"","_","-","="},IF(OR($D162 &gt;= J$6, $E162 &lt; I$6), 0, 1)+IF(OR($F162 &gt;= J$6, $G162 &lt; I$6), 0, 2)+1)</f>
        <v/>
      </c>
      <c r="J162" s="71" t="str">
        <f ca="1">INDEX({"","_","-","="},IF(OR($D162 &gt;= K$6, $E162 &lt; J$6), 0, 1)+IF(OR($F162 &gt;= K$6, $G162 &lt; J$6), 0, 2)+1)</f>
        <v/>
      </c>
      <c r="K162" s="71" t="str">
        <f ca="1">INDEX({"","_","-","="},IF(OR($D162 &gt;= L$6, $E162 &lt; K$6), 0, 1)+IF(OR($F162 &gt;= L$6, $G162 &lt; K$6), 0, 2)+1)</f>
        <v/>
      </c>
      <c r="L162" s="71" t="str">
        <f ca="1">INDEX({"","_","-","="},IF(OR($D162 &gt;= M$6, $E162 &lt; L$6), 0, 1)+IF(OR($F162 &gt;= M$6, $G162 &lt; L$6), 0, 2)+1)</f>
        <v/>
      </c>
      <c r="M162" s="71" t="str">
        <f ca="1">INDEX({"","_","-","="},IF(OR($D162 &gt;= N$6, $E162 &lt; M$6), 0, 1)+IF(OR($F162 &gt;= N$6, $G162 &lt; M$6), 0, 2)+1)</f>
        <v/>
      </c>
      <c r="N162" s="71" t="str">
        <f ca="1">INDEX({"","_","-","="},IF(OR($D162 &gt;= O$6, $E162 &lt; N$6), 0, 1)+IF(OR($F162 &gt;= O$6, $G162 &lt; N$6), 0, 2)+1)</f>
        <v/>
      </c>
      <c r="O162" s="71" t="str">
        <f ca="1">INDEX({"","_","-","="},IF(OR($D162 &gt;= P$6, $E162 &lt; O$6), 0, 1)+IF(OR($F162 &gt;= P$6, $G162 &lt; O$6), 0, 2)+1)</f>
        <v/>
      </c>
      <c r="P162" s="71" t="str">
        <f ca="1">INDEX({"","_","-","="},IF(OR($D162 &gt;= Q$6, $E162 &lt; P$6), 0, 1)+IF(OR($F162 &gt;= Q$6, $G162 &lt; P$6), 0, 2)+1)</f>
        <v/>
      </c>
      <c r="Q162" s="71" t="str">
        <f ca="1">INDEX({"","_","-","="},IF(OR($D162 &gt;= R$6, $E162 &lt; Q$6), 0, 1)+IF(OR($F162 &gt;= R$6, $G162 &lt; Q$6), 0, 2)+1)</f>
        <v/>
      </c>
      <c r="R162" s="71" t="str">
        <f ca="1">INDEX({"","_","-","="},IF(OR($D162 &gt;= S$6, $E162 &lt; R$6), 0, 1)+IF(OR($F162 &gt;= S$6, $G162 &lt; R$6), 0, 2)+1)</f>
        <v/>
      </c>
      <c r="S162" s="71" t="str">
        <f ca="1">INDEX({"","_","-","="},IF(OR($D162 &gt;= T$6, $E162 &lt; S$6), 0, 1)+IF(OR($F162 &gt;= T$6, $G162 &lt; S$6), 0, 2)+1)</f>
        <v/>
      </c>
      <c r="T162" s="71" t="str">
        <f ca="1">INDEX({"","_","-","="},IF(OR($D162 &gt;= U$6, $E162 &lt; T$6), 0, 1)+IF(OR($F162 &gt;= U$6, $G162 &lt; T$6), 0, 2)+1)</f>
        <v/>
      </c>
      <c r="U162" s="71" t="str">
        <f ca="1">INDEX({"","_","-","="},IF(OR($D162 &gt;= V$6, $E162 &lt; U$6), 0, 1)+IF(OR($F162 &gt;= V$6, $G162 &lt; U$6), 0, 2)+1)</f>
        <v/>
      </c>
      <c r="V162" s="71" t="str">
        <f ca="1">INDEX({"","_","-","="},IF(OR($D162 &gt;= W$6, $E162 &lt; V$6), 0, 1)+IF(OR($F162 &gt;= W$6, $G162 &lt; V$6), 0, 2)+1)</f>
        <v/>
      </c>
      <c r="W162" s="71" t="str">
        <f ca="1">INDEX({"","_","-","="},IF(OR($D162 &gt;= X$6, $E162 &lt; W$6), 0, 1)+IF(OR($F162 &gt;= X$6, $G162 &lt; W$6), 0, 2)+1)</f>
        <v/>
      </c>
      <c r="X162" s="71" t="str">
        <f ca="1">INDEX({"","_","-","="},IF(OR($D162 &gt;= Y$6, $E162 &lt; X$6), 0, 1)+IF(OR($F162 &gt;= Y$6, $G162 &lt; X$6), 0, 2)+1)</f>
        <v/>
      </c>
      <c r="Y162" s="71" t="str">
        <f ca="1">INDEX({"","_","-","="},IF(OR($D162 &gt;= Z$6, $E162 &lt; Y$6), 0, 1)+IF(OR($F162 &gt;= Z$6, $G162 &lt; Y$6), 0, 2)+1)</f>
        <v/>
      </c>
      <c r="Z162" s="71" t="str">
        <f ca="1">INDEX({"","_","-","="},IF(OR($D162 &gt;= AA$6, $E162 &lt; Z$6), 0, 1)+IF(OR($F162 &gt;= AA$6, $G162 &lt; Z$6), 0, 2)+1)</f>
        <v/>
      </c>
      <c r="AA162" s="71" t="str">
        <f ca="1">INDEX({"","_","-","="},IF(OR($D162 &gt;= AB$6, $E162 &lt; AA$6), 0, 1)+IF(OR($F162 &gt;= AB$6, $G162 &lt; AA$6), 0, 2)+1)</f>
        <v/>
      </c>
      <c r="AB162" s="71" t="str">
        <f ca="1">INDEX({"","_","-","="},IF(OR($D162 &gt;= AC$6, $E162 &lt; AB$6), 0, 1)+IF(OR($F162 &gt;= AC$6, $G162 &lt; AB$6), 0, 2)+1)</f>
        <v/>
      </c>
      <c r="AC162" s="71" t="str">
        <f ca="1">INDEX({"","_","-","="},IF(OR($D162 &gt;= AD$6, $E162 &lt; AC$6), 0, 1)+IF(OR($F162 &gt;= AD$6, $G162 &lt; AC$6), 0, 2)+1)</f>
        <v/>
      </c>
      <c r="AD162" s="71" t="str">
        <f ca="1">INDEX({"","_","-","="},IF(OR($D162 &gt;= AE$6, $E162 &lt; AD$6), 0, 1)+IF(OR($F162 &gt;= AE$6, $G162 &lt; AD$6), 0, 2)+1)</f>
        <v/>
      </c>
      <c r="AE162" s="71" t="str">
        <f ca="1">INDEX({"","_","-","="},IF(OR($D162 &gt;= AF$6, $E162 &lt; AE$6), 0, 1)+IF(OR($F162 &gt;= AF$6, $G162 &lt; AE$6), 0, 2)+1)</f>
        <v/>
      </c>
      <c r="AF162" s="71" t="str">
        <f ca="1">INDEX({"","_","-","="},IF(OR($D162 &gt;= AG$6, $E162 &lt; AF$6), 0, 1)+IF(OR($F162 &gt;= AG$6, $G162 &lt; AF$6), 0, 2)+1)</f>
        <v/>
      </c>
      <c r="AG162" s="71" t="str">
        <f ca="1">INDEX({"","_","-","="},IF(OR($D162 &gt;= AH$6, $E162 &lt; AG$6), 0, 1)+IF(OR($F162 &gt;= AH$6, $G162 &lt; AG$6), 0, 2)+1)</f>
        <v/>
      </c>
      <c r="AH162" s="71" t="str">
        <f ca="1">INDEX({"","_","-","="},IF(OR($D162 &gt;= AI$6, $E162 &lt; AH$6), 0, 1)+IF(OR($F162 &gt;= AI$6, $G162 &lt; AH$6), 0, 2)+1)</f>
        <v/>
      </c>
      <c r="AI162" s="71" t="str">
        <f ca="1">INDEX({"","_","-","="},IF(OR($D162 &gt;= AJ$6, $E162 &lt; AI$6), 0, 1)+IF(OR($F162 &gt;= AJ$6, $G162 &lt; AI$6), 0, 2)+1)</f>
        <v/>
      </c>
      <c r="AJ162" s="71" t="str">
        <f ca="1">INDEX({"","_","-","="},IF(OR($D162 &gt;= AK$6, $E162 &lt; AJ$6), 0, 1)+IF(OR($F162 &gt;= AK$6, $G162 &lt; AJ$6), 0, 2)+1)</f>
        <v/>
      </c>
      <c r="AK162" s="71" t="str">
        <f ca="1">INDEX({"","_","-","="},IF(OR($D162 &gt;= AL$6, $E162 &lt; AK$6), 0, 1)+IF(OR($F162 &gt;= AL$6, $G162 &lt; AK$6), 0, 2)+1)</f>
        <v/>
      </c>
      <c r="AL162" s="71" t="str">
        <f ca="1">INDEX({"","_","-","="},IF(OR($D162 &gt;= AM$6, $E162 &lt; AL$6), 0, 1)+IF(OR($F162 &gt;= AM$6, $G162 &lt; AL$6), 0, 2)+1)</f>
        <v/>
      </c>
      <c r="AM162" s="71" t="str">
        <f ca="1">INDEX({"","_","-","="},IF(OR($D162 &gt;= AN$6, $E162 &lt; AM$6), 0, 1)+IF(OR($F162 &gt;= AN$6, $G162 &lt; AM$6), 0, 2)+1)</f>
        <v/>
      </c>
      <c r="AN162" s="71" t="str">
        <f ca="1">INDEX({"","_","-","="},IF(OR($D162 &gt;= AO$6, $E162 &lt; AN$6), 0, 1)+IF(OR($F162 &gt;= AO$6, $G162 &lt; AN$6), 0, 2)+1)</f>
        <v/>
      </c>
      <c r="AO162" s="71" t="str">
        <f ca="1">INDEX({"","_","-","="},IF(OR($D162 &gt;= AP$6, $E162 &lt; AO$6), 0, 1)+IF(OR($F162 &gt;= AP$6, $G162 &lt; AO$6), 0, 2)+1)</f>
        <v/>
      </c>
      <c r="AP162" s="71" t="str">
        <f ca="1">INDEX({"","_","-","="},IF(OR($D162 &gt;= AQ$6, $E162 &lt; AP$6), 0, 1)+IF(OR($F162 &gt;= AQ$6, $G162 &lt; AP$6), 0, 2)+1)</f>
        <v/>
      </c>
      <c r="AQ162" s="71" t="str">
        <f ca="1">INDEX({"","_","-","="},IF(OR($D162 &gt;= AR$6, $E162 &lt; AQ$6), 0, 1)+IF(OR($F162 &gt;= AR$6, $G162 &lt; AQ$6), 0, 2)+1)</f>
        <v/>
      </c>
      <c r="AR162" s="71" t="str">
        <f ca="1">INDEX({"","_","-","="},IF(OR($D162 &gt;= AS$6, $E162 &lt; AR$6), 0, 1)+IF(OR($F162 &gt;= AS$6, $G162 &lt; AR$6), 0, 2)+1)</f>
        <v/>
      </c>
      <c r="AS162" s="71" t="str">
        <f ca="1">INDEX({"","_","-","="},IF(OR($D162 &gt;= AT$6, $E162 &lt; AS$6), 0, 1)+IF(OR($F162 &gt;= AT$6, $G162 &lt; AS$6), 0, 2)+1)</f>
        <v/>
      </c>
      <c r="AT162" s="71" t="str">
        <f ca="1">INDEX({"","_","-","="},IF(OR($D162 &gt;= AU$6, $E162 &lt; AT$6), 0, 1)+IF(OR($F162 &gt;= AU$6, $G162 &lt; AT$6), 0, 2)+1)</f>
        <v/>
      </c>
      <c r="AU162" s="71" t="str">
        <f ca="1">INDEX({"","_","-","="},IF(OR($D162 &gt;= AV$6, $E162 &lt; AU$6), 0, 1)+IF(OR($F162 &gt;= AV$6, $G162 &lt; AU$6), 0, 2)+1)</f>
        <v/>
      </c>
      <c r="AV162" s="71" t="str">
        <f ca="1">INDEX({"","_","-","="},IF(OR($D162 &gt;= AW$6, $E162 &lt; AV$6), 0, 1)+IF(OR($F162 &gt;= AW$6, $G162 &lt; AV$6), 0, 2)+1)</f>
        <v/>
      </c>
      <c r="AW162" s="71" t="str">
        <f ca="1">INDEX({"","_","-","="},IF(OR($D162 &gt;= AX$6, $E162 &lt; AW$6), 0, 1)+IF(OR($F162 &gt;= AX$6, $G162 &lt; AW$6), 0, 2)+1)</f>
        <v/>
      </c>
      <c r="AX162" s="71" t="str">
        <f ca="1">INDEX({"","_","-","="},IF(OR($D162 &gt;= AY$6, $E162 &lt; AX$6), 0, 1)+IF(OR($F162 &gt;= AY$6, $G162 &lt; AX$6), 0, 2)+1)</f>
        <v/>
      </c>
      <c r="AY162" s="71" t="str">
        <f ca="1">INDEX({"","_","-","="},IF(OR($D162 &gt;= AZ$6, $E162 &lt; AY$6), 0, 1)+IF(OR($F162 &gt;= AZ$6, $G162 &lt; AY$6), 0, 2)+1)</f>
        <v/>
      </c>
      <c r="AZ162" s="71" t="str">
        <f ca="1">INDEX({"","_","-","="},IF(OR($D162 &gt;= BA$6, $E162 &lt; AZ$6), 0, 1)+IF(OR($F162 &gt;= BA$6, $G162 &lt; AZ$6), 0, 2)+1)</f>
        <v/>
      </c>
      <c r="BA162" s="71" t="str">
        <f ca="1">INDEX({"","_","-","="},IF(OR($D162 &gt;= BB$6, $E162 &lt; BA$6), 0, 1)+IF(OR($F162 &gt;= BB$6, $G162 &lt; BA$6), 0, 2)+1)</f>
        <v/>
      </c>
      <c r="BB162" s="71" t="str">
        <f ca="1">INDEX({"","_","-","="},IF(OR($D162 &gt;= BC$6, $E162 &lt; BB$6), 0, 1)+IF(OR($F162 &gt;= BC$6, $G162 &lt; BB$6), 0, 2)+1)</f>
        <v/>
      </c>
      <c r="BC162" s="71" t="str">
        <f ca="1">INDEX({"","_","-","="},IF(OR($D162 &gt;= BD$6, $E162 &lt; BC$6), 0, 1)+IF(OR($F162 &gt;= BD$6, $G162 &lt; BC$6), 0, 2)+1)</f>
        <v/>
      </c>
      <c r="BD162" s="71" t="str">
        <f ca="1">INDEX({"","_","-","="},IF(OR($D162 &gt;= BE$6, $E162 &lt; BD$6), 0, 1)+IF(OR($F162 &gt;= BE$6, $G162 &lt; BD$6), 0, 2)+1)</f>
        <v/>
      </c>
      <c r="BE162" s="71" t="str">
        <f ca="1">INDEX({"","_","-","="},IF(OR($D162 &gt;= BF$6, $E162 &lt; BE$6), 0, 1)+IF(OR($F162 &gt;= BF$6, $G162 &lt; BE$6), 0, 2)+1)</f>
        <v/>
      </c>
      <c r="BF162" s="71" t="str">
        <f ca="1">INDEX({"","_","-","="},IF(OR($D162 &gt;= BG$6, $E162 &lt; BF$6), 0, 1)+IF(OR($F162 &gt;= BG$6, $G162 &lt; BF$6), 0, 2)+1)</f>
        <v/>
      </c>
      <c r="BG162" s="71" t="str">
        <f ca="1">INDEX({"","_","-","="},IF(OR($D162 &gt;= BH$6, $E162 &lt; BG$6), 0, 1)+IF(OR($F162 &gt;= BH$6, $G162 &lt; BG$6), 0, 2)+1)</f>
        <v/>
      </c>
      <c r="BH162" s="71" t="str">
        <f ca="1">INDEX({"","_","-","="},IF(OR($D162 &gt;= BI$6, $E162 &lt; BH$6), 0, 1)+IF(OR($F162 &gt;= BI$6, $G162 &lt; BH$6), 0, 2)+1)</f>
        <v/>
      </c>
      <c r="BI162" s="71" t="str">
        <f ca="1">INDEX({"","_","-","="},IF(OR($D162 &gt;= BJ$6, $E162 &lt; BI$6), 0, 1)+IF(OR($F162 &gt;= BJ$6, $G162 &lt; BI$6), 0, 2)+1)</f>
        <v/>
      </c>
      <c r="BJ162" s="71" t="str">
        <f ca="1">INDEX({"","_","-","="},IF(OR($D162 &gt;= BK$6, $E162 &lt; BJ$6), 0, 1)+IF(OR($F162 &gt;= BK$6, $G162 &lt; BJ$6), 0, 2)+1)</f>
        <v/>
      </c>
      <c r="BK162" s="71" t="str">
        <f ca="1">INDEX({"","_","-","="},IF(OR($D162 &gt;= BL$6, $E162 &lt; BK$6), 0, 1)+IF(OR($F162 &gt;= BL$6, $G162 &lt; BK$6), 0, 2)+1)</f>
        <v/>
      </c>
      <c r="BL162" s="71" t="str">
        <f ca="1">INDEX({"","_","-","="},IF(OR($D162 &gt;= BM$6, $E162 &lt; BL$6), 0, 1)+IF(OR($F162 &gt;= BM$6, $G162 &lt; BL$6), 0, 2)+1)</f>
        <v/>
      </c>
      <c r="BM162" s="71" t="str">
        <f ca="1">INDEX({"","_","-","="},IF(OR($D162 &gt;= BN$6, $E162 &lt; BM$6), 0, 1)+IF(OR($F162 &gt;= BN$6, $G162 &lt; BM$6), 0, 2)+1)</f>
        <v/>
      </c>
      <c r="BN162" s="71" t="str">
        <f ca="1">INDEX({"","_","-","="},IF(OR($D162 &gt;= BO$6, $E162 &lt; BN$6), 0, 1)+IF(OR($F162 &gt;= BO$6, $G162 &lt; BN$6), 0, 2)+1)</f>
        <v/>
      </c>
      <c r="BO162" s="71" t="str">
        <f ca="1">INDEX({"","_","-","="},IF(OR($D162 &gt;= BP$6, $E162 &lt; BO$6), 0, 1)+IF(OR($F162 &gt;= BP$6, $G162 &lt; BO$6), 0, 2)+1)</f>
        <v/>
      </c>
      <c r="BP162" s="71" t="str">
        <f ca="1">INDEX({"","_","-","="},IF(OR($D162 &gt;= BQ$6, $E162 &lt; BP$6), 0, 1)+IF(OR($F162 &gt;= BQ$6, $G162 &lt; BP$6), 0, 2)+1)</f>
        <v/>
      </c>
      <c r="BQ162" s="71" t="str">
        <f ca="1">INDEX({"","_","-","="},IF(OR($D162 &gt;= BR$6, $E162 &lt; BQ$6), 0, 1)+IF(OR($F162 &gt;= BR$6, $G162 &lt; BQ$6), 0, 2)+1)</f>
        <v/>
      </c>
      <c r="BR162" s="71" t="str">
        <f ca="1">INDEX({"","_","-","="},IF(OR($D162 &gt;= BS$6, $E162 &lt; BR$6), 0, 1)+IF(OR($F162 &gt;= BS$6, $G162 &lt; BR$6), 0, 2)+1)</f>
        <v/>
      </c>
      <c r="BS162" s="71" t="str">
        <f ca="1">INDEX({"","_","-","="},IF(OR($D162 &gt;= BT$6, $E162 &lt; BS$6), 0, 1)+IF(OR($F162 &gt;= BT$6, $G162 &lt; BS$6), 0, 2)+1)</f>
        <v/>
      </c>
      <c r="BT162" s="71" t="str">
        <f ca="1">INDEX({"","_","-","="},IF(OR($D162 &gt;= BU$6, $E162 &lt; BT$6), 0, 1)+IF(OR($F162 &gt;= BU$6, $G162 &lt; BT$6), 0, 2)+1)</f>
        <v/>
      </c>
      <c r="BU162" s="71" t="str">
        <f ca="1">INDEX({"","_","-","="},IF(OR($D162 &gt;= BV$6, $E162 &lt; BU$6), 0, 1)+IF(OR($F162 &gt;= BV$6, $G162 &lt; BU$6), 0, 2)+1)</f>
        <v/>
      </c>
      <c r="BV162" s="71" t="str">
        <f ca="1">INDEX({"","_","-","="},IF(OR($D162 &gt;= BW$6, $E162 &lt; BV$6), 0, 1)+IF(OR($F162 &gt;= BW$6, $G162 &lt; BV$6), 0, 2)+1)</f>
        <v/>
      </c>
      <c r="BW162" s="71" t="str">
        <f ca="1">INDEX({"","_","-","="},IF(OR($D162 &gt;= BX$6, $E162 &lt; BW$6), 0, 1)+IF(OR($F162 &gt;= BX$6, $G162 &lt; BW$6), 0, 2)+1)</f>
        <v/>
      </c>
      <c r="BX162" s="71" t="str">
        <f ca="1">INDEX({"","_","-","="},IF(OR($D162 &gt;= BY$6, $E162 &lt; BX$6), 0, 1)+IF(OR($F162 &gt;= BY$6, $G162 &lt; BX$6), 0, 2)+1)</f>
        <v/>
      </c>
      <c r="BY162" s="71" t="str">
        <f ca="1">INDEX({"","_","-","="},IF(OR($D162 &gt;= BZ$6, $E162 &lt; BY$6), 0, 1)+IF(OR($F162 &gt;= BZ$6, $G162 &lt; BY$6), 0, 2)+1)</f>
        <v/>
      </c>
      <c r="BZ162" s="71" t="str">
        <f ca="1">INDEX({"","_","-","="},IF(OR($D162 &gt;= CA$6, $E162 &lt; BZ$6), 0, 1)+IF(OR($F162 &gt;= CA$6, $G162 &lt; BZ$6), 0, 2)+1)</f>
        <v/>
      </c>
      <c r="CA162" s="71" t="str">
        <f ca="1">INDEX({"","_","-","="},IF(OR($D162 &gt;= CB$6, $E162 &lt; CA$6), 0, 1)+IF(OR($F162 &gt;= CB$6, $G162 &lt; CA$6), 0, 2)+1)</f>
        <v/>
      </c>
      <c r="CB162" s="71" t="str">
        <f ca="1">INDEX({"","_","-","="},IF(OR($D162 &gt;= CC$6, $E162 &lt; CB$6), 0, 1)+IF(OR($F162 &gt;= CC$6, $G162 &lt; CB$6), 0, 2)+1)</f>
        <v/>
      </c>
      <c r="CC162" s="71" t="str">
        <f ca="1">INDEX({"","_","-","="},IF(OR($D162 &gt;= CD$6, $E162 &lt; CC$6), 0, 1)+IF(OR($F162 &gt;= CD$6, $G162 &lt; CC$6), 0, 2)+1)</f>
        <v/>
      </c>
      <c r="CD162" s="71" t="str">
        <f ca="1">INDEX({"","_","-","="},IF(OR($D162 &gt;= CE$6, $E162 &lt; CD$6), 0, 1)+IF(OR($F162 &gt;= CE$6, $G162 &lt; CD$6), 0, 2)+1)</f>
        <v/>
      </c>
    </row>
    <row r="163" spans="1:82">
      <c r="A163" s="8" t="str">
        <f ca="1">IF('临-进度'!N158,'临-进度'!$A158,"")</f>
        <v/>
      </c>
      <c r="B163" s="8" t="str">
        <f ca="1">IF('临-进度'!N158,'临-进度'!$B158,"")</f>
        <v/>
      </c>
      <c r="C163" s="8" t="str">
        <f ca="1">IF('临-进度'!N158,'临-进度'!$F158,"")</f>
        <v/>
      </c>
      <c r="D163" s="42" t="str">
        <f ca="1">IF('临-进度'!$N158,'临-进度'!$J158,"")</f>
        <v/>
      </c>
      <c r="E163" s="42" t="str">
        <f ca="1">IF('临-进度'!$N158,'临-进度'!$AF158,"")</f>
        <v/>
      </c>
      <c r="F163" s="42" t="str">
        <f ca="1">IF('临-进度'!$N158,'临-进度'!$K158,"")</f>
        <v/>
      </c>
      <c r="G163" s="76" t="str">
        <f ca="1">IF('临-进度'!$N158,'临-进度'!$AG158,"")</f>
        <v/>
      </c>
      <c r="H163" s="71" t="str">
        <f ca="1">INDEX({"","_","-","="},IF(OR($D163 &gt;= I$6, $E163 &lt; H$6), 0, 1)+IF(OR($F163 &gt;= I$6, $G163 &lt; H$6), 0, 2)+1)</f>
        <v/>
      </c>
      <c r="I163" s="71" t="str">
        <f ca="1">INDEX({"","_","-","="},IF(OR($D163 &gt;= J$6, $E163 &lt; I$6), 0, 1)+IF(OR($F163 &gt;= J$6, $G163 &lt; I$6), 0, 2)+1)</f>
        <v/>
      </c>
      <c r="J163" s="71" t="str">
        <f ca="1">INDEX({"","_","-","="},IF(OR($D163 &gt;= K$6, $E163 &lt; J$6), 0, 1)+IF(OR($F163 &gt;= K$6, $G163 &lt; J$6), 0, 2)+1)</f>
        <v/>
      </c>
      <c r="K163" s="71" t="str">
        <f ca="1">INDEX({"","_","-","="},IF(OR($D163 &gt;= L$6, $E163 &lt; K$6), 0, 1)+IF(OR($F163 &gt;= L$6, $G163 &lt; K$6), 0, 2)+1)</f>
        <v/>
      </c>
      <c r="L163" s="71" t="str">
        <f ca="1">INDEX({"","_","-","="},IF(OR($D163 &gt;= M$6, $E163 &lt; L$6), 0, 1)+IF(OR($F163 &gt;= M$6, $G163 &lt; L$6), 0, 2)+1)</f>
        <v/>
      </c>
      <c r="M163" s="71" t="str">
        <f ca="1">INDEX({"","_","-","="},IF(OR($D163 &gt;= N$6, $E163 &lt; M$6), 0, 1)+IF(OR($F163 &gt;= N$6, $G163 &lt; M$6), 0, 2)+1)</f>
        <v/>
      </c>
      <c r="N163" s="71" t="str">
        <f ca="1">INDEX({"","_","-","="},IF(OR($D163 &gt;= O$6, $E163 &lt; N$6), 0, 1)+IF(OR($F163 &gt;= O$6, $G163 &lt; N$6), 0, 2)+1)</f>
        <v/>
      </c>
      <c r="O163" s="71" t="str">
        <f ca="1">INDEX({"","_","-","="},IF(OR($D163 &gt;= P$6, $E163 &lt; O$6), 0, 1)+IF(OR($F163 &gt;= P$6, $G163 &lt; O$6), 0, 2)+1)</f>
        <v/>
      </c>
      <c r="P163" s="71" t="str">
        <f ca="1">INDEX({"","_","-","="},IF(OR($D163 &gt;= Q$6, $E163 &lt; P$6), 0, 1)+IF(OR($F163 &gt;= Q$6, $G163 &lt; P$6), 0, 2)+1)</f>
        <v/>
      </c>
      <c r="Q163" s="71" t="str">
        <f ca="1">INDEX({"","_","-","="},IF(OR($D163 &gt;= R$6, $E163 &lt; Q$6), 0, 1)+IF(OR($F163 &gt;= R$6, $G163 &lt; Q$6), 0, 2)+1)</f>
        <v/>
      </c>
      <c r="R163" s="71" t="str">
        <f ca="1">INDEX({"","_","-","="},IF(OR($D163 &gt;= S$6, $E163 &lt; R$6), 0, 1)+IF(OR($F163 &gt;= S$6, $G163 &lt; R$6), 0, 2)+1)</f>
        <v/>
      </c>
      <c r="S163" s="71" t="str">
        <f ca="1">INDEX({"","_","-","="},IF(OR($D163 &gt;= T$6, $E163 &lt; S$6), 0, 1)+IF(OR($F163 &gt;= T$6, $G163 &lt; S$6), 0, 2)+1)</f>
        <v/>
      </c>
      <c r="T163" s="71" t="str">
        <f ca="1">INDEX({"","_","-","="},IF(OR($D163 &gt;= U$6, $E163 &lt; T$6), 0, 1)+IF(OR($F163 &gt;= U$6, $G163 &lt; T$6), 0, 2)+1)</f>
        <v/>
      </c>
      <c r="U163" s="71" t="str">
        <f ca="1">INDEX({"","_","-","="},IF(OR($D163 &gt;= V$6, $E163 &lt; U$6), 0, 1)+IF(OR($F163 &gt;= V$6, $G163 &lt; U$6), 0, 2)+1)</f>
        <v/>
      </c>
      <c r="V163" s="71" t="str">
        <f ca="1">INDEX({"","_","-","="},IF(OR($D163 &gt;= W$6, $E163 &lt; V$6), 0, 1)+IF(OR($F163 &gt;= W$6, $G163 &lt; V$6), 0, 2)+1)</f>
        <v/>
      </c>
      <c r="W163" s="71" t="str">
        <f ca="1">INDEX({"","_","-","="},IF(OR($D163 &gt;= X$6, $E163 &lt; W$6), 0, 1)+IF(OR($F163 &gt;= X$6, $G163 &lt; W$6), 0, 2)+1)</f>
        <v/>
      </c>
      <c r="X163" s="71" t="str">
        <f ca="1">INDEX({"","_","-","="},IF(OR($D163 &gt;= Y$6, $E163 &lt; X$6), 0, 1)+IF(OR($F163 &gt;= Y$6, $G163 &lt; X$6), 0, 2)+1)</f>
        <v/>
      </c>
      <c r="Y163" s="71" t="str">
        <f ca="1">INDEX({"","_","-","="},IF(OR($D163 &gt;= Z$6, $E163 &lt; Y$6), 0, 1)+IF(OR($F163 &gt;= Z$6, $G163 &lt; Y$6), 0, 2)+1)</f>
        <v/>
      </c>
      <c r="Z163" s="71" t="str">
        <f ca="1">INDEX({"","_","-","="},IF(OR($D163 &gt;= AA$6, $E163 &lt; Z$6), 0, 1)+IF(OR($F163 &gt;= AA$6, $G163 &lt; Z$6), 0, 2)+1)</f>
        <v/>
      </c>
      <c r="AA163" s="71" t="str">
        <f ca="1">INDEX({"","_","-","="},IF(OR($D163 &gt;= AB$6, $E163 &lt; AA$6), 0, 1)+IF(OR($F163 &gt;= AB$6, $G163 &lt; AA$6), 0, 2)+1)</f>
        <v/>
      </c>
      <c r="AB163" s="71" t="str">
        <f ca="1">INDEX({"","_","-","="},IF(OR($D163 &gt;= AC$6, $E163 &lt; AB$6), 0, 1)+IF(OR($F163 &gt;= AC$6, $G163 &lt; AB$6), 0, 2)+1)</f>
        <v/>
      </c>
      <c r="AC163" s="71" t="str">
        <f ca="1">INDEX({"","_","-","="},IF(OR($D163 &gt;= AD$6, $E163 &lt; AC$6), 0, 1)+IF(OR($F163 &gt;= AD$6, $G163 &lt; AC$6), 0, 2)+1)</f>
        <v/>
      </c>
      <c r="AD163" s="71" t="str">
        <f ca="1">INDEX({"","_","-","="},IF(OR($D163 &gt;= AE$6, $E163 &lt; AD$6), 0, 1)+IF(OR($F163 &gt;= AE$6, $G163 &lt; AD$6), 0, 2)+1)</f>
        <v/>
      </c>
      <c r="AE163" s="71" t="str">
        <f ca="1">INDEX({"","_","-","="},IF(OR($D163 &gt;= AF$6, $E163 &lt; AE$6), 0, 1)+IF(OR($F163 &gt;= AF$6, $G163 &lt; AE$6), 0, 2)+1)</f>
        <v/>
      </c>
      <c r="AF163" s="71" t="str">
        <f ca="1">INDEX({"","_","-","="},IF(OR($D163 &gt;= AG$6, $E163 &lt; AF$6), 0, 1)+IF(OR($F163 &gt;= AG$6, $G163 &lt; AF$6), 0, 2)+1)</f>
        <v/>
      </c>
      <c r="AG163" s="71" t="str">
        <f ca="1">INDEX({"","_","-","="},IF(OR($D163 &gt;= AH$6, $E163 &lt; AG$6), 0, 1)+IF(OR($F163 &gt;= AH$6, $G163 &lt; AG$6), 0, 2)+1)</f>
        <v/>
      </c>
      <c r="AH163" s="71" t="str">
        <f ca="1">INDEX({"","_","-","="},IF(OR($D163 &gt;= AI$6, $E163 &lt; AH$6), 0, 1)+IF(OR($F163 &gt;= AI$6, $G163 &lt; AH$6), 0, 2)+1)</f>
        <v/>
      </c>
      <c r="AI163" s="71" t="str">
        <f ca="1">INDEX({"","_","-","="},IF(OR($D163 &gt;= AJ$6, $E163 &lt; AI$6), 0, 1)+IF(OR($F163 &gt;= AJ$6, $G163 &lt; AI$6), 0, 2)+1)</f>
        <v/>
      </c>
      <c r="AJ163" s="71" t="str">
        <f ca="1">INDEX({"","_","-","="},IF(OR($D163 &gt;= AK$6, $E163 &lt; AJ$6), 0, 1)+IF(OR($F163 &gt;= AK$6, $G163 &lt; AJ$6), 0, 2)+1)</f>
        <v/>
      </c>
      <c r="AK163" s="71" t="str">
        <f ca="1">INDEX({"","_","-","="},IF(OR($D163 &gt;= AL$6, $E163 &lt; AK$6), 0, 1)+IF(OR($F163 &gt;= AL$6, $G163 &lt; AK$6), 0, 2)+1)</f>
        <v/>
      </c>
      <c r="AL163" s="71" t="str">
        <f ca="1">INDEX({"","_","-","="},IF(OR($D163 &gt;= AM$6, $E163 &lt; AL$6), 0, 1)+IF(OR($F163 &gt;= AM$6, $G163 &lt; AL$6), 0, 2)+1)</f>
        <v/>
      </c>
      <c r="AM163" s="71" t="str">
        <f ca="1">INDEX({"","_","-","="},IF(OR($D163 &gt;= AN$6, $E163 &lt; AM$6), 0, 1)+IF(OR($F163 &gt;= AN$6, $G163 &lt; AM$6), 0, 2)+1)</f>
        <v/>
      </c>
      <c r="AN163" s="71" t="str">
        <f ca="1">INDEX({"","_","-","="},IF(OR($D163 &gt;= AO$6, $E163 &lt; AN$6), 0, 1)+IF(OR($F163 &gt;= AO$6, $G163 &lt; AN$6), 0, 2)+1)</f>
        <v/>
      </c>
      <c r="AO163" s="71" t="str">
        <f ca="1">INDEX({"","_","-","="},IF(OR($D163 &gt;= AP$6, $E163 &lt; AO$6), 0, 1)+IF(OR($F163 &gt;= AP$6, $G163 &lt; AO$6), 0, 2)+1)</f>
        <v/>
      </c>
      <c r="AP163" s="71" t="str">
        <f ca="1">INDEX({"","_","-","="},IF(OR($D163 &gt;= AQ$6, $E163 &lt; AP$6), 0, 1)+IF(OR($F163 &gt;= AQ$6, $G163 &lt; AP$6), 0, 2)+1)</f>
        <v/>
      </c>
      <c r="AQ163" s="71" t="str">
        <f ca="1">INDEX({"","_","-","="},IF(OR($D163 &gt;= AR$6, $E163 &lt; AQ$6), 0, 1)+IF(OR($F163 &gt;= AR$6, $G163 &lt; AQ$6), 0, 2)+1)</f>
        <v/>
      </c>
      <c r="AR163" s="71" t="str">
        <f ca="1">INDEX({"","_","-","="},IF(OR($D163 &gt;= AS$6, $E163 &lt; AR$6), 0, 1)+IF(OR($F163 &gt;= AS$6, $G163 &lt; AR$6), 0, 2)+1)</f>
        <v/>
      </c>
      <c r="AS163" s="71" t="str">
        <f ca="1">INDEX({"","_","-","="},IF(OR($D163 &gt;= AT$6, $E163 &lt; AS$6), 0, 1)+IF(OR($F163 &gt;= AT$6, $G163 &lt; AS$6), 0, 2)+1)</f>
        <v/>
      </c>
      <c r="AT163" s="71" t="str">
        <f ca="1">INDEX({"","_","-","="},IF(OR($D163 &gt;= AU$6, $E163 &lt; AT$6), 0, 1)+IF(OR($F163 &gt;= AU$6, $G163 &lt; AT$6), 0, 2)+1)</f>
        <v/>
      </c>
      <c r="AU163" s="71" t="str">
        <f ca="1">INDEX({"","_","-","="},IF(OR($D163 &gt;= AV$6, $E163 &lt; AU$6), 0, 1)+IF(OR($F163 &gt;= AV$6, $G163 &lt; AU$6), 0, 2)+1)</f>
        <v/>
      </c>
      <c r="AV163" s="71" t="str">
        <f ca="1">INDEX({"","_","-","="},IF(OR($D163 &gt;= AW$6, $E163 &lt; AV$6), 0, 1)+IF(OR($F163 &gt;= AW$6, $G163 &lt; AV$6), 0, 2)+1)</f>
        <v/>
      </c>
      <c r="AW163" s="71" t="str">
        <f ca="1">INDEX({"","_","-","="},IF(OR($D163 &gt;= AX$6, $E163 &lt; AW$6), 0, 1)+IF(OR($F163 &gt;= AX$6, $G163 &lt; AW$6), 0, 2)+1)</f>
        <v/>
      </c>
      <c r="AX163" s="71" t="str">
        <f ca="1">INDEX({"","_","-","="},IF(OR($D163 &gt;= AY$6, $E163 &lt; AX$6), 0, 1)+IF(OR($F163 &gt;= AY$6, $G163 &lt; AX$6), 0, 2)+1)</f>
        <v/>
      </c>
      <c r="AY163" s="71" t="str">
        <f ca="1">INDEX({"","_","-","="},IF(OR($D163 &gt;= AZ$6, $E163 &lt; AY$6), 0, 1)+IF(OR($F163 &gt;= AZ$6, $G163 &lt; AY$6), 0, 2)+1)</f>
        <v/>
      </c>
      <c r="AZ163" s="71" t="str">
        <f ca="1">INDEX({"","_","-","="},IF(OR($D163 &gt;= BA$6, $E163 &lt; AZ$6), 0, 1)+IF(OR($F163 &gt;= BA$6, $G163 &lt; AZ$6), 0, 2)+1)</f>
        <v/>
      </c>
      <c r="BA163" s="71" t="str">
        <f ca="1">INDEX({"","_","-","="},IF(OR($D163 &gt;= BB$6, $E163 &lt; BA$6), 0, 1)+IF(OR($F163 &gt;= BB$6, $G163 &lt; BA$6), 0, 2)+1)</f>
        <v/>
      </c>
      <c r="BB163" s="71" t="str">
        <f ca="1">INDEX({"","_","-","="},IF(OR($D163 &gt;= BC$6, $E163 &lt; BB$6), 0, 1)+IF(OR($F163 &gt;= BC$6, $G163 &lt; BB$6), 0, 2)+1)</f>
        <v/>
      </c>
      <c r="BC163" s="71" t="str">
        <f ca="1">INDEX({"","_","-","="},IF(OR($D163 &gt;= BD$6, $E163 &lt; BC$6), 0, 1)+IF(OR($F163 &gt;= BD$6, $G163 &lt; BC$6), 0, 2)+1)</f>
        <v/>
      </c>
      <c r="BD163" s="71" t="str">
        <f ca="1">INDEX({"","_","-","="},IF(OR($D163 &gt;= BE$6, $E163 &lt; BD$6), 0, 1)+IF(OR($F163 &gt;= BE$6, $G163 &lt; BD$6), 0, 2)+1)</f>
        <v/>
      </c>
      <c r="BE163" s="71" t="str">
        <f ca="1">INDEX({"","_","-","="},IF(OR($D163 &gt;= BF$6, $E163 &lt; BE$6), 0, 1)+IF(OR($F163 &gt;= BF$6, $G163 &lt; BE$6), 0, 2)+1)</f>
        <v/>
      </c>
      <c r="BF163" s="71" t="str">
        <f ca="1">INDEX({"","_","-","="},IF(OR($D163 &gt;= BG$6, $E163 &lt; BF$6), 0, 1)+IF(OR($F163 &gt;= BG$6, $G163 &lt; BF$6), 0, 2)+1)</f>
        <v/>
      </c>
      <c r="BG163" s="71" t="str">
        <f ca="1">INDEX({"","_","-","="},IF(OR($D163 &gt;= BH$6, $E163 &lt; BG$6), 0, 1)+IF(OR($F163 &gt;= BH$6, $G163 &lt; BG$6), 0, 2)+1)</f>
        <v/>
      </c>
      <c r="BH163" s="71" t="str">
        <f ca="1">INDEX({"","_","-","="},IF(OR($D163 &gt;= BI$6, $E163 &lt; BH$6), 0, 1)+IF(OR($F163 &gt;= BI$6, $G163 &lt; BH$6), 0, 2)+1)</f>
        <v/>
      </c>
      <c r="BI163" s="71" t="str">
        <f ca="1">INDEX({"","_","-","="},IF(OR($D163 &gt;= BJ$6, $E163 &lt; BI$6), 0, 1)+IF(OR($F163 &gt;= BJ$6, $G163 &lt; BI$6), 0, 2)+1)</f>
        <v/>
      </c>
      <c r="BJ163" s="71" t="str">
        <f ca="1">INDEX({"","_","-","="},IF(OR($D163 &gt;= BK$6, $E163 &lt; BJ$6), 0, 1)+IF(OR($F163 &gt;= BK$6, $G163 &lt; BJ$6), 0, 2)+1)</f>
        <v/>
      </c>
      <c r="BK163" s="71" t="str">
        <f ca="1">INDEX({"","_","-","="},IF(OR($D163 &gt;= BL$6, $E163 &lt; BK$6), 0, 1)+IF(OR($F163 &gt;= BL$6, $G163 &lt; BK$6), 0, 2)+1)</f>
        <v/>
      </c>
      <c r="BL163" s="71" t="str">
        <f ca="1">INDEX({"","_","-","="},IF(OR($D163 &gt;= BM$6, $E163 &lt; BL$6), 0, 1)+IF(OR($F163 &gt;= BM$6, $G163 &lt; BL$6), 0, 2)+1)</f>
        <v/>
      </c>
      <c r="BM163" s="71" t="str">
        <f ca="1">INDEX({"","_","-","="},IF(OR($D163 &gt;= BN$6, $E163 &lt; BM$6), 0, 1)+IF(OR($F163 &gt;= BN$6, $G163 &lt; BM$6), 0, 2)+1)</f>
        <v/>
      </c>
      <c r="BN163" s="71" t="str">
        <f ca="1">INDEX({"","_","-","="},IF(OR($D163 &gt;= BO$6, $E163 &lt; BN$6), 0, 1)+IF(OR($F163 &gt;= BO$6, $G163 &lt; BN$6), 0, 2)+1)</f>
        <v/>
      </c>
      <c r="BO163" s="71" t="str">
        <f ca="1">INDEX({"","_","-","="},IF(OR($D163 &gt;= BP$6, $E163 &lt; BO$6), 0, 1)+IF(OR($F163 &gt;= BP$6, $G163 &lt; BO$6), 0, 2)+1)</f>
        <v/>
      </c>
      <c r="BP163" s="71" t="str">
        <f ca="1">INDEX({"","_","-","="},IF(OR($D163 &gt;= BQ$6, $E163 &lt; BP$6), 0, 1)+IF(OR($F163 &gt;= BQ$6, $G163 &lt; BP$6), 0, 2)+1)</f>
        <v/>
      </c>
      <c r="BQ163" s="71" t="str">
        <f ca="1">INDEX({"","_","-","="},IF(OR($D163 &gt;= BR$6, $E163 &lt; BQ$6), 0, 1)+IF(OR($F163 &gt;= BR$6, $G163 &lt; BQ$6), 0, 2)+1)</f>
        <v/>
      </c>
      <c r="BR163" s="71" t="str">
        <f ca="1">INDEX({"","_","-","="},IF(OR($D163 &gt;= BS$6, $E163 &lt; BR$6), 0, 1)+IF(OR($F163 &gt;= BS$6, $G163 &lt; BR$6), 0, 2)+1)</f>
        <v/>
      </c>
      <c r="BS163" s="71" t="str">
        <f ca="1">INDEX({"","_","-","="},IF(OR($D163 &gt;= BT$6, $E163 &lt; BS$6), 0, 1)+IF(OR($F163 &gt;= BT$6, $G163 &lt; BS$6), 0, 2)+1)</f>
        <v/>
      </c>
      <c r="BT163" s="71" t="str">
        <f ca="1">INDEX({"","_","-","="},IF(OR($D163 &gt;= BU$6, $E163 &lt; BT$6), 0, 1)+IF(OR($F163 &gt;= BU$6, $G163 &lt; BT$6), 0, 2)+1)</f>
        <v/>
      </c>
      <c r="BU163" s="71" t="str">
        <f ca="1">INDEX({"","_","-","="},IF(OR($D163 &gt;= BV$6, $E163 &lt; BU$6), 0, 1)+IF(OR($F163 &gt;= BV$6, $G163 &lt; BU$6), 0, 2)+1)</f>
        <v/>
      </c>
      <c r="BV163" s="71" t="str">
        <f ca="1">INDEX({"","_","-","="},IF(OR($D163 &gt;= BW$6, $E163 &lt; BV$6), 0, 1)+IF(OR($F163 &gt;= BW$6, $G163 &lt; BV$6), 0, 2)+1)</f>
        <v/>
      </c>
      <c r="BW163" s="71" t="str">
        <f ca="1">INDEX({"","_","-","="},IF(OR($D163 &gt;= BX$6, $E163 &lt; BW$6), 0, 1)+IF(OR($F163 &gt;= BX$6, $G163 &lt; BW$6), 0, 2)+1)</f>
        <v/>
      </c>
      <c r="BX163" s="71" t="str">
        <f ca="1">INDEX({"","_","-","="},IF(OR($D163 &gt;= BY$6, $E163 &lt; BX$6), 0, 1)+IF(OR($F163 &gt;= BY$6, $G163 &lt; BX$6), 0, 2)+1)</f>
        <v/>
      </c>
      <c r="BY163" s="71" t="str">
        <f ca="1">INDEX({"","_","-","="},IF(OR($D163 &gt;= BZ$6, $E163 &lt; BY$6), 0, 1)+IF(OR($F163 &gt;= BZ$6, $G163 &lt; BY$6), 0, 2)+1)</f>
        <v/>
      </c>
      <c r="BZ163" s="71" t="str">
        <f ca="1">INDEX({"","_","-","="},IF(OR($D163 &gt;= CA$6, $E163 &lt; BZ$6), 0, 1)+IF(OR($F163 &gt;= CA$6, $G163 &lt; BZ$6), 0, 2)+1)</f>
        <v/>
      </c>
      <c r="CA163" s="71" t="str">
        <f ca="1">INDEX({"","_","-","="},IF(OR($D163 &gt;= CB$6, $E163 &lt; CA$6), 0, 1)+IF(OR($F163 &gt;= CB$6, $G163 &lt; CA$6), 0, 2)+1)</f>
        <v/>
      </c>
      <c r="CB163" s="71" t="str">
        <f ca="1">INDEX({"","_","-","="},IF(OR($D163 &gt;= CC$6, $E163 &lt; CB$6), 0, 1)+IF(OR($F163 &gt;= CC$6, $G163 &lt; CB$6), 0, 2)+1)</f>
        <v/>
      </c>
      <c r="CC163" s="71" t="str">
        <f ca="1">INDEX({"","_","-","="},IF(OR($D163 &gt;= CD$6, $E163 &lt; CC$6), 0, 1)+IF(OR($F163 &gt;= CD$6, $G163 &lt; CC$6), 0, 2)+1)</f>
        <v/>
      </c>
      <c r="CD163" s="71" t="str">
        <f ca="1">INDEX({"","_","-","="},IF(OR($D163 &gt;= CE$6, $E163 &lt; CD$6), 0, 1)+IF(OR($F163 &gt;= CE$6, $G163 &lt; CD$6), 0, 2)+1)</f>
        <v/>
      </c>
    </row>
    <row r="164" spans="1:82">
      <c r="A164" s="8" t="str">
        <f ca="1">IF('临-进度'!N159,'临-进度'!$A159,"")</f>
        <v/>
      </c>
      <c r="B164" s="8" t="str">
        <f ca="1">IF('临-进度'!N159,'临-进度'!$B159,"")</f>
        <v/>
      </c>
      <c r="C164" s="8" t="str">
        <f ca="1">IF('临-进度'!N159,'临-进度'!$F159,"")</f>
        <v/>
      </c>
      <c r="D164" s="42" t="str">
        <f ca="1">IF('临-进度'!$N159,'临-进度'!$J159,"")</f>
        <v/>
      </c>
      <c r="E164" s="42" t="str">
        <f ca="1">IF('临-进度'!$N159,'临-进度'!$AF159,"")</f>
        <v/>
      </c>
      <c r="F164" s="42" t="str">
        <f ca="1">IF('临-进度'!$N159,'临-进度'!$K159,"")</f>
        <v/>
      </c>
      <c r="G164" s="76" t="str">
        <f ca="1">IF('临-进度'!$N159,'临-进度'!$AG159,"")</f>
        <v/>
      </c>
      <c r="H164" s="71" t="str">
        <f ca="1">INDEX({"","_","-","="},IF(OR($D164 &gt;= I$6, $E164 &lt; H$6), 0, 1)+IF(OR($F164 &gt;= I$6, $G164 &lt; H$6), 0, 2)+1)</f>
        <v/>
      </c>
      <c r="I164" s="71" t="str">
        <f ca="1">INDEX({"","_","-","="},IF(OR($D164 &gt;= J$6, $E164 &lt; I$6), 0, 1)+IF(OR($F164 &gt;= J$6, $G164 &lt; I$6), 0, 2)+1)</f>
        <v/>
      </c>
      <c r="J164" s="71" t="str">
        <f ca="1">INDEX({"","_","-","="},IF(OR($D164 &gt;= K$6, $E164 &lt; J$6), 0, 1)+IF(OR($F164 &gt;= K$6, $G164 &lt; J$6), 0, 2)+1)</f>
        <v/>
      </c>
      <c r="K164" s="71" t="str">
        <f ca="1">INDEX({"","_","-","="},IF(OR($D164 &gt;= L$6, $E164 &lt; K$6), 0, 1)+IF(OR($F164 &gt;= L$6, $G164 &lt; K$6), 0, 2)+1)</f>
        <v/>
      </c>
      <c r="L164" s="71" t="str">
        <f ca="1">INDEX({"","_","-","="},IF(OR($D164 &gt;= M$6, $E164 &lt; L$6), 0, 1)+IF(OR($F164 &gt;= M$6, $G164 &lt; L$6), 0, 2)+1)</f>
        <v/>
      </c>
      <c r="M164" s="71" t="str">
        <f ca="1">INDEX({"","_","-","="},IF(OR($D164 &gt;= N$6, $E164 &lt; M$6), 0, 1)+IF(OR($F164 &gt;= N$6, $G164 &lt; M$6), 0, 2)+1)</f>
        <v/>
      </c>
      <c r="N164" s="71" t="str">
        <f ca="1">INDEX({"","_","-","="},IF(OR($D164 &gt;= O$6, $E164 &lt; N$6), 0, 1)+IF(OR($F164 &gt;= O$6, $G164 &lt; N$6), 0, 2)+1)</f>
        <v/>
      </c>
      <c r="O164" s="71" t="str">
        <f ca="1">INDEX({"","_","-","="},IF(OR($D164 &gt;= P$6, $E164 &lt; O$6), 0, 1)+IF(OR($F164 &gt;= P$6, $G164 &lt; O$6), 0, 2)+1)</f>
        <v/>
      </c>
      <c r="P164" s="71" t="str">
        <f ca="1">INDEX({"","_","-","="},IF(OR($D164 &gt;= Q$6, $E164 &lt; P$6), 0, 1)+IF(OR($F164 &gt;= Q$6, $G164 &lt; P$6), 0, 2)+1)</f>
        <v/>
      </c>
      <c r="Q164" s="71" t="str">
        <f ca="1">INDEX({"","_","-","="},IF(OR($D164 &gt;= R$6, $E164 &lt; Q$6), 0, 1)+IF(OR($F164 &gt;= R$6, $G164 &lt; Q$6), 0, 2)+1)</f>
        <v/>
      </c>
      <c r="R164" s="71" t="str">
        <f ca="1">INDEX({"","_","-","="},IF(OR($D164 &gt;= S$6, $E164 &lt; R$6), 0, 1)+IF(OR($F164 &gt;= S$6, $G164 &lt; R$6), 0, 2)+1)</f>
        <v/>
      </c>
      <c r="S164" s="71" t="str">
        <f ca="1">INDEX({"","_","-","="},IF(OR($D164 &gt;= T$6, $E164 &lt; S$6), 0, 1)+IF(OR($F164 &gt;= T$6, $G164 &lt; S$6), 0, 2)+1)</f>
        <v/>
      </c>
      <c r="T164" s="71" t="str">
        <f ca="1">INDEX({"","_","-","="},IF(OR($D164 &gt;= U$6, $E164 &lt; T$6), 0, 1)+IF(OR($F164 &gt;= U$6, $G164 &lt; T$6), 0, 2)+1)</f>
        <v/>
      </c>
      <c r="U164" s="71" t="str">
        <f ca="1">INDEX({"","_","-","="},IF(OR($D164 &gt;= V$6, $E164 &lt; U$6), 0, 1)+IF(OR($F164 &gt;= V$6, $G164 &lt; U$6), 0, 2)+1)</f>
        <v/>
      </c>
      <c r="V164" s="71" t="str">
        <f ca="1">INDEX({"","_","-","="},IF(OR($D164 &gt;= W$6, $E164 &lt; V$6), 0, 1)+IF(OR($F164 &gt;= W$6, $G164 &lt; V$6), 0, 2)+1)</f>
        <v/>
      </c>
      <c r="W164" s="71" t="str">
        <f ca="1">INDEX({"","_","-","="},IF(OR($D164 &gt;= X$6, $E164 &lt; W$6), 0, 1)+IF(OR($F164 &gt;= X$6, $G164 &lt; W$6), 0, 2)+1)</f>
        <v/>
      </c>
      <c r="X164" s="71" t="str">
        <f ca="1">INDEX({"","_","-","="},IF(OR($D164 &gt;= Y$6, $E164 &lt; X$6), 0, 1)+IF(OR($F164 &gt;= Y$6, $G164 &lt; X$6), 0, 2)+1)</f>
        <v/>
      </c>
      <c r="Y164" s="71" t="str">
        <f ca="1">INDEX({"","_","-","="},IF(OR($D164 &gt;= Z$6, $E164 &lt; Y$6), 0, 1)+IF(OR($F164 &gt;= Z$6, $G164 &lt; Y$6), 0, 2)+1)</f>
        <v/>
      </c>
      <c r="Z164" s="71" t="str">
        <f ca="1">INDEX({"","_","-","="},IF(OR($D164 &gt;= AA$6, $E164 &lt; Z$6), 0, 1)+IF(OR($F164 &gt;= AA$6, $G164 &lt; Z$6), 0, 2)+1)</f>
        <v/>
      </c>
      <c r="AA164" s="71" t="str">
        <f ca="1">INDEX({"","_","-","="},IF(OR($D164 &gt;= AB$6, $E164 &lt; AA$6), 0, 1)+IF(OR($F164 &gt;= AB$6, $G164 &lt; AA$6), 0, 2)+1)</f>
        <v/>
      </c>
      <c r="AB164" s="71" t="str">
        <f ca="1">INDEX({"","_","-","="},IF(OR($D164 &gt;= AC$6, $E164 &lt; AB$6), 0, 1)+IF(OR($F164 &gt;= AC$6, $G164 &lt; AB$6), 0, 2)+1)</f>
        <v/>
      </c>
      <c r="AC164" s="71" t="str">
        <f ca="1">INDEX({"","_","-","="},IF(OR($D164 &gt;= AD$6, $E164 &lt; AC$6), 0, 1)+IF(OR($F164 &gt;= AD$6, $G164 &lt; AC$6), 0, 2)+1)</f>
        <v/>
      </c>
      <c r="AD164" s="71" t="str">
        <f ca="1">INDEX({"","_","-","="},IF(OR($D164 &gt;= AE$6, $E164 &lt; AD$6), 0, 1)+IF(OR($F164 &gt;= AE$6, $G164 &lt; AD$6), 0, 2)+1)</f>
        <v/>
      </c>
      <c r="AE164" s="71" t="str">
        <f ca="1">INDEX({"","_","-","="},IF(OR($D164 &gt;= AF$6, $E164 &lt; AE$6), 0, 1)+IF(OR($F164 &gt;= AF$6, $G164 &lt; AE$6), 0, 2)+1)</f>
        <v/>
      </c>
      <c r="AF164" s="71" t="str">
        <f ca="1">INDEX({"","_","-","="},IF(OR($D164 &gt;= AG$6, $E164 &lt; AF$6), 0, 1)+IF(OR($F164 &gt;= AG$6, $G164 &lt; AF$6), 0, 2)+1)</f>
        <v/>
      </c>
      <c r="AG164" s="71" t="str">
        <f ca="1">INDEX({"","_","-","="},IF(OR($D164 &gt;= AH$6, $E164 &lt; AG$6), 0, 1)+IF(OR($F164 &gt;= AH$6, $G164 &lt; AG$6), 0, 2)+1)</f>
        <v/>
      </c>
      <c r="AH164" s="71" t="str">
        <f ca="1">INDEX({"","_","-","="},IF(OR($D164 &gt;= AI$6, $E164 &lt; AH$6), 0, 1)+IF(OR($F164 &gt;= AI$6, $G164 &lt; AH$6), 0, 2)+1)</f>
        <v/>
      </c>
      <c r="AI164" s="71" t="str">
        <f ca="1">INDEX({"","_","-","="},IF(OR($D164 &gt;= AJ$6, $E164 &lt; AI$6), 0, 1)+IF(OR($F164 &gt;= AJ$6, $G164 &lt; AI$6), 0, 2)+1)</f>
        <v/>
      </c>
      <c r="AJ164" s="71" t="str">
        <f ca="1">INDEX({"","_","-","="},IF(OR($D164 &gt;= AK$6, $E164 &lt; AJ$6), 0, 1)+IF(OR($F164 &gt;= AK$6, $G164 &lt; AJ$6), 0, 2)+1)</f>
        <v/>
      </c>
      <c r="AK164" s="71" t="str">
        <f ca="1">INDEX({"","_","-","="},IF(OR($D164 &gt;= AL$6, $E164 &lt; AK$6), 0, 1)+IF(OR($F164 &gt;= AL$6, $G164 &lt; AK$6), 0, 2)+1)</f>
        <v/>
      </c>
      <c r="AL164" s="71" t="str">
        <f ca="1">INDEX({"","_","-","="},IF(OR($D164 &gt;= AM$6, $E164 &lt; AL$6), 0, 1)+IF(OR($F164 &gt;= AM$6, $G164 &lt; AL$6), 0, 2)+1)</f>
        <v/>
      </c>
      <c r="AM164" s="71" t="str">
        <f ca="1">INDEX({"","_","-","="},IF(OR($D164 &gt;= AN$6, $E164 &lt; AM$6), 0, 1)+IF(OR($F164 &gt;= AN$6, $G164 &lt; AM$6), 0, 2)+1)</f>
        <v/>
      </c>
      <c r="AN164" s="71" t="str">
        <f ca="1">INDEX({"","_","-","="},IF(OR($D164 &gt;= AO$6, $E164 &lt; AN$6), 0, 1)+IF(OR($F164 &gt;= AO$6, $G164 &lt; AN$6), 0, 2)+1)</f>
        <v/>
      </c>
      <c r="AO164" s="71" t="str">
        <f ca="1">INDEX({"","_","-","="},IF(OR($D164 &gt;= AP$6, $E164 &lt; AO$6), 0, 1)+IF(OR($F164 &gt;= AP$6, $G164 &lt; AO$6), 0, 2)+1)</f>
        <v/>
      </c>
      <c r="AP164" s="71" t="str">
        <f ca="1">INDEX({"","_","-","="},IF(OR($D164 &gt;= AQ$6, $E164 &lt; AP$6), 0, 1)+IF(OR($F164 &gt;= AQ$6, $G164 &lt; AP$6), 0, 2)+1)</f>
        <v/>
      </c>
      <c r="AQ164" s="71" t="str">
        <f ca="1">INDEX({"","_","-","="},IF(OR($D164 &gt;= AR$6, $E164 &lt; AQ$6), 0, 1)+IF(OR($F164 &gt;= AR$6, $G164 &lt; AQ$6), 0, 2)+1)</f>
        <v/>
      </c>
      <c r="AR164" s="71" t="str">
        <f ca="1">INDEX({"","_","-","="},IF(OR($D164 &gt;= AS$6, $E164 &lt; AR$6), 0, 1)+IF(OR($F164 &gt;= AS$6, $G164 &lt; AR$6), 0, 2)+1)</f>
        <v/>
      </c>
      <c r="AS164" s="71" t="str">
        <f ca="1">INDEX({"","_","-","="},IF(OR($D164 &gt;= AT$6, $E164 &lt; AS$6), 0, 1)+IF(OR($F164 &gt;= AT$6, $G164 &lt; AS$6), 0, 2)+1)</f>
        <v/>
      </c>
      <c r="AT164" s="71" t="str">
        <f ca="1">INDEX({"","_","-","="},IF(OR($D164 &gt;= AU$6, $E164 &lt; AT$6), 0, 1)+IF(OR($F164 &gt;= AU$6, $G164 &lt; AT$6), 0, 2)+1)</f>
        <v/>
      </c>
      <c r="AU164" s="71" t="str">
        <f ca="1">INDEX({"","_","-","="},IF(OR($D164 &gt;= AV$6, $E164 &lt; AU$6), 0, 1)+IF(OR($F164 &gt;= AV$6, $G164 &lt; AU$6), 0, 2)+1)</f>
        <v/>
      </c>
      <c r="AV164" s="71" t="str">
        <f ca="1">INDEX({"","_","-","="},IF(OR($D164 &gt;= AW$6, $E164 &lt; AV$6), 0, 1)+IF(OR($F164 &gt;= AW$6, $G164 &lt; AV$6), 0, 2)+1)</f>
        <v/>
      </c>
      <c r="AW164" s="71" t="str">
        <f ca="1">INDEX({"","_","-","="},IF(OR($D164 &gt;= AX$6, $E164 &lt; AW$6), 0, 1)+IF(OR($F164 &gt;= AX$6, $G164 &lt; AW$6), 0, 2)+1)</f>
        <v/>
      </c>
      <c r="AX164" s="71" t="str">
        <f ca="1">INDEX({"","_","-","="},IF(OR($D164 &gt;= AY$6, $E164 &lt; AX$6), 0, 1)+IF(OR($F164 &gt;= AY$6, $G164 &lt; AX$6), 0, 2)+1)</f>
        <v/>
      </c>
      <c r="AY164" s="71" t="str">
        <f ca="1">INDEX({"","_","-","="},IF(OR($D164 &gt;= AZ$6, $E164 &lt; AY$6), 0, 1)+IF(OR($F164 &gt;= AZ$6, $G164 &lt; AY$6), 0, 2)+1)</f>
        <v/>
      </c>
      <c r="AZ164" s="71" t="str">
        <f ca="1">INDEX({"","_","-","="},IF(OR($D164 &gt;= BA$6, $E164 &lt; AZ$6), 0, 1)+IF(OR($F164 &gt;= BA$6, $G164 &lt; AZ$6), 0, 2)+1)</f>
        <v/>
      </c>
      <c r="BA164" s="71" t="str">
        <f ca="1">INDEX({"","_","-","="},IF(OR($D164 &gt;= BB$6, $E164 &lt; BA$6), 0, 1)+IF(OR($F164 &gt;= BB$6, $G164 &lt; BA$6), 0, 2)+1)</f>
        <v/>
      </c>
      <c r="BB164" s="71" t="str">
        <f ca="1">INDEX({"","_","-","="},IF(OR($D164 &gt;= BC$6, $E164 &lt; BB$6), 0, 1)+IF(OR($F164 &gt;= BC$6, $G164 &lt; BB$6), 0, 2)+1)</f>
        <v/>
      </c>
      <c r="BC164" s="71" t="str">
        <f ca="1">INDEX({"","_","-","="},IF(OR($D164 &gt;= BD$6, $E164 &lt; BC$6), 0, 1)+IF(OR($F164 &gt;= BD$6, $G164 &lt; BC$6), 0, 2)+1)</f>
        <v/>
      </c>
      <c r="BD164" s="71" t="str">
        <f ca="1">INDEX({"","_","-","="},IF(OR($D164 &gt;= BE$6, $E164 &lt; BD$6), 0, 1)+IF(OR($F164 &gt;= BE$6, $G164 &lt; BD$6), 0, 2)+1)</f>
        <v/>
      </c>
      <c r="BE164" s="71" t="str">
        <f ca="1">INDEX({"","_","-","="},IF(OR($D164 &gt;= BF$6, $E164 &lt; BE$6), 0, 1)+IF(OR($F164 &gt;= BF$6, $G164 &lt; BE$6), 0, 2)+1)</f>
        <v/>
      </c>
      <c r="BF164" s="71" t="str">
        <f ca="1">INDEX({"","_","-","="},IF(OR($D164 &gt;= BG$6, $E164 &lt; BF$6), 0, 1)+IF(OR($F164 &gt;= BG$6, $G164 &lt; BF$6), 0, 2)+1)</f>
        <v/>
      </c>
      <c r="BG164" s="71" t="str">
        <f ca="1">INDEX({"","_","-","="},IF(OR($D164 &gt;= BH$6, $E164 &lt; BG$6), 0, 1)+IF(OR($F164 &gt;= BH$6, $G164 &lt; BG$6), 0, 2)+1)</f>
        <v/>
      </c>
      <c r="BH164" s="71" t="str">
        <f ca="1">INDEX({"","_","-","="},IF(OR($D164 &gt;= BI$6, $E164 &lt; BH$6), 0, 1)+IF(OR($F164 &gt;= BI$6, $G164 &lt; BH$6), 0, 2)+1)</f>
        <v/>
      </c>
      <c r="BI164" s="71" t="str">
        <f ca="1">INDEX({"","_","-","="},IF(OR($D164 &gt;= BJ$6, $E164 &lt; BI$6), 0, 1)+IF(OR($F164 &gt;= BJ$6, $G164 &lt; BI$6), 0, 2)+1)</f>
        <v/>
      </c>
      <c r="BJ164" s="71" t="str">
        <f ca="1">INDEX({"","_","-","="},IF(OR($D164 &gt;= BK$6, $E164 &lt; BJ$6), 0, 1)+IF(OR($F164 &gt;= BK$6, $G164 &lt; BJ$6), 0, 2)+1)</f>
        <v/>
      </c>
      <c r="BK164" s="71" t="str">
        <f ca="1">INDEX({"","_","-","="},IF(OR($D164 &gt;= BL$6, $E164 &lt; BK$6), 0, 1)+IF(OR($F164 &gt;= BL$6, $G164 &lt; BK$6), 0, 2)+1)</f>
        <v/>
      </c>
      <c r="BL164" s="71" t="str">
        <f ca="1">INDEX({"","_","-","="},IF(OR($D164 &gt;= BM$6, $E164 &lt; BL$6), 0, 1)+IF(OR($F164 &gt;= BM$6, $G164 &lt; BL$6), 0, 2)+1)</f>
        <v/>
      </c>
      <c r="BM164" s="71" t="str">
        <f ca="1">INDEX({"","_","-","="},IF(OR($D164 &gt;= BN$6, $E164 &lt; BM$6), 0, 1)+IF(OR($F164 &gt;= BN$6, $G164 &lt; BM$6), 0, 2)+1)</f>
        <v/>
      </c>
      <c r="BN164" s="71" t="str">
        <f ca="1">INDEX({"","_","-","="},IF(OR($D164 &gt;= BO$6, $E164 &lt; BN$6), 0, 1)+IF(OR($F164 &gt;= BO$6, $G164 &lt; BN$6), 0, 2)+1)</f>
        <v/>
      </c>
      <c r="BO164" s="71" t="str">
        <f ca="1">INDEX({"","_","-","="},IF(OR($D164 &gt;= BP$6, $E164 &lt; BO$6), 0, 1)+IF(OR($F164 &gt;= BP$6, $G164 &lt; BO$6), 0, 2)+1)</f>
        <v/>
      </c>
      <c r="BP164" s="71" t="str">
        <f ca="1">INDEX({"","_","-","="},IF(OR($D164 &gt;= BQ$6, $E164 &lt; BP$6), 0, 1)+IF(OR($F164 &gt;= BQ$6, $G164 &lt; BP$6), 0, 2)+1)</f>
        <v/>
      </c>
      <c r="BQ164" s="71" t="str">
        <f ca="1">INDEX({"","_","-","="},IF(OR($D164 &gt;= BR$6, $E164 &lt; BQ$6), 0, 1)+IF(OR($F164 &gt;= BR$6, $G164 &lt; BQ$6), 0, 2)+1)</f>
        <v/>
      </c>
      <c r="BR164" s="71" t="str">
        <f ca="1">INDEX({"","_","-","="},IF(OR($D164 &gt;= BS$6, $E164 &lt; BR$6), 0, 1)+IF(OR($F164 &gt;= BS$6, $G164 &lt; BR$6), 0, 2)+1)</f>
        <v/>
      </c>
      <c r="BS164" s="71" t="str">
        <f ca="1">INDEX({"","_","-","="},IF(OR($D164 &gt;= BT$6, $E164 &lt; BS$6), 0, 1)+IF(OR($F164 &gt;= BT$6, $G164 &lt; BS$6), 0, 2)+1)</f>
        <v/>
      </c>
      <c r="BT164" s="71" t="str">
        <f ca="1">INDEX({"","_","-","="},IF(OR($D164 &gt;= BU$6, $E164 &lt; BT$6), 0, 1)+IF(OR($F164 &gt;= BU$6, $G164 &lt; BT$6), 0, 2)+1)</f>
        <v/>
      </c>
      <c r="BU164" s="71" t="str">
        <f ca="1">INDEX({"","_","-","="},IF(OR($D164 &gt;= BV$6, $E164 &lt; BU$6), 0, 1)+IF(OR($F164 &gt;= BV$6, $G164 &lt; BU$6), 0, 2)+1)</f>
        <v/>
      </c>
      <c r="BV164" s="71" t="str">
        <f ca="1">INDEX({"","_","-","="},IF(OR($D164 &gt;= BW$6, $E164 &lt; BV$6), 0, 1)+IF(OR($F164 &gt;= BW$6, $G164 &lt; BV$6), 0, 2)+1)</f>
        <v/>
      </c>
      <c r="BW164" s="71" t="str">
        <f ca="1">INDEX({"","_","-","="},IF(OR($D164 &gt;= BX$6, $E164 &lt; BW$6), 0, 1)+IF(OR($F164 &gt;= BX$6, $G164 &lt; BW$6), 0, 2)+1)</f>
        <v/>
      </c>
      <c r="BX164" s="71" t="str">
        <f ca="1">INDEX({"","_","-","="},IF(OR($D164 &gt;= BY$6, $E164 &lt; BX$6), 0, 1)+IF(OR($F164 &gt;= BY$6, $G164 &lt; BX$6), 0, 2)+1)</f>
        <v/>
      </c>
      <c r="BY164" s="71" t="str">
        <f ca="1">INDEX({"","_","-","="},IF(OR($D164 &gt;= BZ$6, $E164 &lt; BY$6), 0, 1)+IF(OR($F164 &gt;= BZ$6, $G164 &lt; BY$6), 0, 2)+1)</f>
        <v/>
      </c>
      <c r="BZ164" s="71" t="str">
        <f ca="1">INDEX({"","_","-","="},IF(OR($D164 &gt;= CA$6, $E164 &lt; BZ$6), 0, 1)+IF(OR($F164 &gt;= CA$6, $G164 &lt; BZ$6), 0, 2)+1)</f>
        <v/>
      </c>
      <c r="CA164" s="71" t="str">
        <f ca="1">INDEX({"","_","-","="},IF(OR($D164 &gt;= CB$6, $E164 &lt; CA$6), 0, 1)+IF(OR($F164 &gt;= CB$6, $G164 &lt; CA$6), 0, 2)+1)</f>
        <v/>
      </c>
      <c r="CB164" s="71" t="str">
        <f ca="1">INDEX({"","_","-","="},IF(OR($D164 &gt;= CC$6, $E164 &lt; CB$6), 0, 1)+IF(OR($F164 &gt;= CC$6, $G164 &lt; CB$6), 0, 2)+1)</f>
        <v/>
      </c>
      <c r="CC164" s="71" t="str">
        <f ca="1">INDEX({"","_","-","="},IF(OR($D164 &gt;= CD$6, $E164 &lt; CC$6), 0, 1)+IF(OR($F164 &gt;= CD$6, $G164 &lt; CC$6), 0, 2)+1)</f>
        <v/>
      </c>
      <c r="CD164" s="71" t="str">
        <f ca="1">INDEX({"","_","-","="},IF(OR($D164 &gt;= CE$6, $E164 &lt; CD$6), 0, 1)+IF(OR($F164 &gt;= CE$6, $G164 &lt; CD$6), 0, 2)+1)</f>
        <v/>
      </c>
    </row>
    <row r="165" spans="1:82">
      <c r="A165" s="8" t="str">
        <f ca="1">IF('临-进度'!N160,'临-进度'!$A160,"")</f>
        <v/>
      </c>
      <c r="B165" s="8" t="str">
        <f ca="1">IF('临-进度'!N160,'临-进度'!$B160,"")</f>
        <v/>
      </c>
      <c r="C165" s="8" t="str">
        <f ca="1">IF('临-进度'!N160,'临-进度'!$F160,"")</f>
        <v/>
      </c>
      <c r="D165" s="42" t="str">
        <f ca="1">IF('临-进度'!$N160,'临-进度'!$J160,"")</f>
        <v/>
      </c>
      <c r="E165" s="42" t="str">
        <f ca="1">IF('临-进度'!$N160,'临-进度'!$AF160,"")</f>
        <v/>
      </c>
      <c r="F165" s="42" t="str">
        <f ca="1">IF('临-进度'!$N160,'临-进度'!$K160,"")</f>
        <v/>
      </c>
      <c r="G165" s="76" t="str">
        <f ca="1">IF('临-进度'!$N160,'临-进度'!$AG160,"")</f>
        <v/>
      </c>
      <c r="H165" s="71" t="str">
        <f ca="1">INDEX({"","_","-","="},IF(OR($D165 &gt;= I$6, $E165 &lt; H$6), 0, 1)+IF(OR($F165 &gt;= I$6, $G165 &lt; H$6), 0, 2)+1)</f>
        <v/>
      </c>
      <c r="I165" s="71" t="str">
        <f ca="1">INDEX({"","_","-","="},IF(OR($D165 &gt;= J$6, $E165 &lt; I$6), 0, 1)+IF(OR($F165 &gt;= J$6, $G165 &lt; I$6), 0, 2)+1)</f>
        <v/>
      </c>
      <c r="J165" s="71" t="str">
        <f ca="1">INDEX({"","_","-","="},IF(OR($D165 &gt;= K$6, $E165 &lt; J$6), 0, 1)+IF(OR($F165 &gt;= K$6, $G165 &lt; J$6), 0, 2)+1)</f>
        <v/>
      </c>
      <c r="K165" s="71" t="str">
        <f ca="1">INDEX({"","_","-","="},IF(OR($D165 &gt;= L$6, $E165 &lt; K$6), 0, 1)+IF(OR($F165 &gt;= L$6, $G165 &lt; K$6), 0, 2)+1)</f>
        <v/>
      </c>
      <c r="L165" s="71" t="str">
        <f ca="1">INDEX({"","_","-","="},IF(OR($D165 &gt;= M$6, $E165 &lt; L$6), 0, 1)+IF(OR($F165 &gt;= M$6, $G165 &lt; L$6), 0, 2)+1)</f>
        <v/>
      </c>
      <c r="M165" s="71" t="str">
        <f ca="1">INDEX({"","_","-","="},IF(OR($D165 &gt;= N$6, $E165 &lt; M$6), 0, 1)+IF(OR($F165 &gt;= N$6, $G165 &lt; M$6), 0, 2)+1)</f>
        <v/>
      </c>
      <c r="N165" s="71" t="str">
        <f ca="1">INDEX({"","_","-","="},IF(OR($D165 &gt;= O$6, $E165 &lt; N$6), 0, 1)+IF(OR($F165 &gt;= O$6, $G165 &lt; N$6), 0, 2)+1)</f>
        <v/>
      </c>
      <c r="O165" s="71" t="str">
        <f ca="1">INDEX({"","_","-","="},IF(OR($D165 &gt;= P$6, $E165 &lt; O$6), 0, 1)+IF(OR($F165 &gt;= P$6, $G165 &lt; O$6), 0, 2)+1)</f>
        <v/>
      </c>
      <c r="P165" s="71" t="str">
        <f ca="1">INDEX({"","_","-","="},IF(OR($D165 &gt;= Q$6, $E165 &lt; P$6), 0, 1)+IF(OR($F165 &gt;= Q$6, $G165 &lt; P$6), 0, 2)+1)</f>
        <v/>
      </c>
      <c r="Q165" s="71" t="str">
        <f ca="1">INDEX({"","_","-","="},IF(OR($D165 &gt;= R$6, $E165 &lt; Q$6), 0, 1)+IF(OR($F165 &gt;= R$6, $G165 &lt; Q$6), 0, 2)+1)</f>
        <v/>
      </c>
      <c r="R165" s="71" t="str">
        <f ca="1">INDEX({"","_","-","="},IF(OR($D165 &gt;= S$6, $E165 &lt; R$6), 0, 1)+IF(OR($F165 &gt;= S$6, $G165 &lt; R$6), 0, 2)+1)</f>
        <v/>
      </c>
      <c r="S165" s="71" t="str">
        <f ca="1">INDEX({"","_","-","="},IF(OR($D165 &gt;= T$6, $E165 &lt; S$6), 0, 1)+IF(OR($F165 &gt;= T$6, $G165 &lt; S$6), 0, 2)+1)</f>
        <v/>
      </c>
      <c r="T165" s="71" t="str">
        <f ca="1">INDEX({"","_","-","="},IF(OR($D165 &gt;= U$6, $E165 &lt; T$6), 0, 1)+IF(OR($F165 &gt;= U$6, $G165 &lt; T$6), 0, 2)+1)</f>
        <v/>
      </c>
      <c r="U165" s="71" t="str">
        <f ca="1">INDEX({"","_","-","="},IF(OR($D165 &gt;= V$6, $E165 &lt; U$6), 0, 1)+IF(OR($F165 &gt;= V$6, $G165 &lt; U$6), 0, 2)+1)</f>
        <v/>
      </c>
      <c r="V165" s="71" t="str">
        <f ca="1">INDEX({"","_","-","="},IF(OR($D165 &gt;= W$6, $E165 &lt; V$6), 0, 1)+IF(OR($F165 &gt;= W$6, $G165 &lt; V$6), 0, 2)+1)</f>
        <v/>
      </c>
      <c r="W165" s="71" t="str">
        <f ca="1">INDEX({"","_","-","="},IF(OR($D165 &gt;= X$6, $E165 &lt; W$6), 0, 1)+IF(OR($F165 &gt;= X$6, $G165 &lt; W$6), 0, 2)+1)</f>
        <v/>
      </c>
      <c r="X165" s="71" t="str">
        <f ca="1">INDEX({"","_","-","="},IF(OR($D165 &gt;= Y$6, $E165 &lt; X$6), 0, 1)+IF(OR($F165 &gt;= Y$6, $G165 &lt; X$6), 0, 2)+1)</f>
        <v/>
      </c>
      <c r="Y165" s="71" t="str">
        <f ca="1">INDEX({"","_","-","="},IF(OR($D165 &gt;= Z$6, $E165 &lt; Y$6), 0, 1)+IF(OR($F165 &gt;= Z$6, $G165 &lt; Y$6), 0, 2)+1)</f>
        <v/>
      </c>
      <c r="Z165" s="71" t="str">
        <f ca="1">INDEX({"","_","-","="},IF(OR($D165 &gt;= AA$6, $E165 &lt; Z$6), 0, 1)+IF(OR($F165 &gt;= AA$6, $G165 &lt; Z$6), 0, 2)+1)</f>
        <v/>
      </c>
      <c r="AA165" s="71" t="str">
        <f ca="1">INDEX({"","_","-","="},IF(OR($D165 &gt;= AB$6, $E165 &lt; AA$6), 0, 1)+IF(OR($F165 &gt;= AB$6, $G165 &lt; AA$6), 0, 2)+1)</f>
        <v/>
      </c>
      <c r="AB165" s="71" t="str">
        <f ca="1">INDEX({"","_","-","="},IF(OR($D165 &gt;= AC$6, $E165 &lt; AB$6), 0, 1)+IF(OR($F165 &gt;= AC$6, $G165 &lt; AB$6), 0, 2)+1)</f>
        <v/>
      </c>
      <c r="AC165" s="71" t="str">
        <f ca="1">INDEX({"","_","-","="},IF(OR($D165 &gt;= AD$6, $E165 &lt; AC$6), 0, 1)+IF(OR($F165 &gt;= AD$6, $G165 &lt; AC$6), 0, 2)+1)</f>
        <v/>
      </c>
      <c r="AD165" s="71" t="str">
        <f ca="1">INDEX({"","_","-","="},IF(OR($D165 &gt;= AE$6, $E165 &lt; AD$6), 0, 1)+IF(OR($F165 &gt;= AE$6, $G165 &lt; AD$6), 0, 2)+1)</f>
        <v/>
      </c>
      <c r="AE165" s="71" t="str">
        <f ca="1">INDEX({"","_","-","="},IF(OR($D165 &gt;= AF$6, $E165 &lt; AE$6), 0, 1)+IF(OR($F165 &gt;= AF$6, $G165 &lt; AE$6), 0, 2)+1)</f>
        <v/>
      </c>
      <c r="AF165" s="71" t="str">
        <f ca="1">INDEX({"","_","-","="},IF(OR($D165 &gt;= AG$6, $E165 &lt; AF$6), 0, 1)+IF(OR($F165 &gt;= AG$6, $G165 &lt; AF$6), 0, 2)+1)</f>
        <v/>
      </c>
      <c r="AG165" s="71" t="str">
        <f ca="1">INDEX({"","_","-","="},IF(OR($D165 &gt;= AH$6, $E165 &lt; AG$6), 0, 1)+IF(OR($F165 &gt;= AH$6, $G165 &lt; AG$6), 0, 2)+1)</f>
        <v/>
      </c>
      <c r="AH165" s="71" t="str">
        <f ca="1">INDEX({"","_","-","="},IF(OR($D165 &gt;= AI$6, $E165 &lt; AH$6), 0, 1)+IF(OR($F165 &gt;= AI$6, $G165 &lt; AH$6), 0, 2)+1)</f>
        <v/>
      </c>
      <c r="AI165" s="71" t="str">
        <f ca="1">INDEX({"","_","-","="},IF(OR($D165 &gt;= AJ$6, $E165 &lt; AI$6), 0, 1)+IF(OR($F165 &gt;= AJ$6, $G165 &lt; AI$6), 0, 2)+1)</f>
        <v/>
      </c>
      <c r="AJ165" s="71" t="str">
        <f ca="1">INDEX({"","_","-","="},IF(OR($D165 &gt;= AK$6, $E165 &lt; AJ$6), 0, 1)+IF(OR($F165 &gt;= AK$6, $G165 &lt; AJ$6), 0, 2)+1)</f>
        <v/>
      </c>
      <c r="AK165" s="71" t="str">
        <f ca="1">INDEX({"","_","-","="},IF(OR($D165 &gt;= AL$6, $E165 &lt; AK$6), 0, 1)+IF(OR($F165 &gt;= AL$6, $G165 &lt; AK$6), 0, 2)+1)</f>
        <v/>
      </c>
      <c r="AL165" s="71" t="str">
        <f ca="1">INDEX({"","_","-","="},IF(OR($D165 &gt;= AM$6, $E165 &lt; AL$6), 0, 1)+IF(OR($F165 &gt;= AM$6, $G165 &lt; AL$6), 0, 2)+1)</f>
        <v/>
      </c>
      <c r="AM165" s="71" t="str">
        <f ca="1">INDEX({"","_","-","="},IF(OR($D165 &gt;= AN$6, $E165 &lt; AM$6), 0, 1)+IF(OR($F165 &gt;= AN$6, $G165 &lt; AM$6), 0, 2)+1)</f>
        <v/>
      </c>
      <c r="AN165" s="71" t="str">
        <f ca="1">INDEX({"","_","-","="},IF(OR($D165 &gt;= AO$6, $E165 &lt; AN$6), 0, 1)+IF(OR($F165 &gt;= AO$6, $G165 &lt; AN$6), 0, 2)+1)</f>
        <v/>
      </c>
      <c r="AO165" s="71" t="str">
        <f ca="1">INDEX({"","_","-","="},IF(OR($D165 &gt;= AP$6, $E165 &lt; AO$6), 0, 1)+IF(OR($F165 &gt;= AP$6, $G165 &lt; AO$6), 0, 2)+1)</f>
        <v/>
      </c>
      <c r="AP165" s="71" t="str">
        <f ca="1">INDEX({"","_","-","="},IF(OR($D165 &gt;= AQ$6, $E165 &lt; AP$6), 0, 1)+IF(OR($F165 &gt;= AQ$6, $G165 &lt; AP$6), 0, 2)+1)</f>
        <v/>
      </c>
      <c r="AQ165" s="71" t="str">
        <f ca="1">INDEX({"","_","-","="},IF(OR($D165 &gt;= AR$6, $E165 &lt; AQ$6), 0, 1)+IF(OR($F165 &gt;= AR$6, $G165 &lt; AQ$6), 0, 2)+1)</f>
        <v/>
      </c>
      <c r="AR165" s="71" t="str">
        <f ca="1">INDEX({"","_","-","="},IF(OR($D165 &gt;= AS$6, $E165 &lt; AR$6), 0, 1)+IF(OR($F165 &gt;= AS$6, $G165 &lt; AR$6), 0, 2)+1)</f>
        <v/>
      </c>
      <c r="AS165" s="71" t="str">
        <f ca="1">INDEX({"","_","-","="},IF(OR($D165 &gt;= AT$6, $E165 &lt; AS$6), 0, 1)+IF(OR($F165 &gt;= AT$6, $G165 &lt; AS$6), 0, 2)+1)</f>
        <v/>
      </c>
      <c r="AT165" s="71" t="str">
        <f ca="1">INDEX({"","_","-","="},IF(OR($D165 &gt;= AU$6, $E165 &lt; AT$6), 0, 1)+IF(OR($F165 &gt;= AU$6, $G165 &lt; AT$6), 0, 2)+1)</f>
        <v/>
      </c>
      <c r="AU165" s="71" t="str">
        <f ca="1">INDEX({"","_","-","="},IF(OR($D165 &gt;= AV$6, $E165 &lt; AU$6), 0, 1)+IF(OR($F165 &gt;= AV$6, $G165 &lt; AU$6), 0, 2)+1)</f>
        <v/>
      </c>
      <c r="AV165" s="71" t="str">
        <f ca="1">INDEX({"","_","-","="},IF(OR($D165 &gt;= AW$6, $E165 &lt; AV$6), 0, 1)+IF(OR($F165 &gt;= AW$6, $G165 &lt; AV$6), 0, 2)+1)</f>
        <v/>
      </c>
      <c r="AW165" s="71" t="str">
        <f ca="1">INDEX({"","_","-","="},IF(OR($D165 &gt;= AX$6, $E165 &lt; AW$6), 0, 1)+IF(OR($F165 &gt;= AX$6, $G165 &lt; AW$6), 0, 2)+1)</f>
        <v/>
      </c>
      <c r="AX165" s="71" t="str">
        <f ca="1">INDEX({"","_","-","="},IF(OR($D165 &gt;= AY$6, $E165 &lt; AX$6), 0, 1)+IF(OR($F165 &gt;= AY$6, $G165 &lt; AX$6), 0, 2)+1)</f>
        <v/>
      </c>
      <c r="AY165" s="71" t="str">
        <f ca="1">INDEX({"","_","-","="},IF(OR($D165 &gt;= AZ$6, $E165 &lt; AY$6), 0, 1)+IF(OR($F165 &gt;= AZ$6, $G165 &lt; AY$6), 0, 2)+1)</f>
        <v/>
      </c>
      <c r="AZ165" s="71" t="str">
        <f ca="1">INDEX({"","_","-","="},IF(OR($D165 &gt;= BA$6, $E165 &lt; AZ$6), 0, 1)+IF(OR($F165 &gt;= BA$6, $G165 &lt; AZ$6), 0, 2)+1)</f>
        <v/>
      </c>
      <c r="BA165" s="71" t="str">
        <f ca="1">INDEX({"","_","-","="},IF(OR($D165 &gt;= BB$6, $E165 &lt; BA$6), 0, 1)+IF(OR($F165 &gt;= BB$6, $G165 &lt; BA$6), 0, 2)+1)</f>
        <v/>
      </c>
      <c r="BB165" s="71" t="str">
        <f ca="1">INDEX({"","_","-","="},IF(OR($D165 &gt;= BC$6, $E165 &lt; BB$6), 0, 1)+IF(OR($F165 &gt;= BC$6, $G165 &lt; BB$6), 0, 2)+1)</f>
        <v/>
      </c>
      <c r="BC165" s="71" t="str">
        <f ca="1">INDEX({"","_","-","="},IF(OR($D165 &gt;= BD$6, $E165 &lt; BC$6), 0, 1)+IF(OR($F165 &gt;= BD$6, $G165 &lt; BC$6), 0, 2)+1)</f>
        <v/>
      </c>
      <c r="BD165" s="71" t="str">
        <f ca="1">INDEX({"","_","-","="},IF(OR($D165 &gt;= BE$6, $E165 &lt; BD$6), 0, 1)+IF(OR($F165 &gt;= BE$6, $G165 &lt; BD$6), 0, 2)+1)</f>
        <v/>
      </c>
      <c r="BE165" s="71" t="str">
        <f ca="1">INDEX({"","_","-","="},IF(OR($D165 &gt;= BF$6, $E165 &lt; BE$6), 0, 1)+IF(OR($F165 &gt;= BF$6, $G165 &lt; BE$6), 0, 2)+1)</f>
        <v/>
      </c>
      <c r="BF165" s="71" t="str">
        <f ca="1">INDEX({"","_","-","="},IF(OR($D165 &gt;= BG$6, $E165 &lt; BF$6), 0, 1)+IF(OR($F165 &gt;= BG$6, $G165 &lt; BF$6), 0, 2)+1)</f>
        <v/>
      </c>
      <c r="BG165" s="71" t="str">
        <f ca="1">INDEX({"","_","-","="},IF(OR($D165 &gt;= BH$6, $E165 &lt; BG$6), 0, 1)+IF(OR($F165 &gt;= BH$6, $G165 &lt; BG$6), 0, 2)+1)</f>
        <v/>
      </c>
      <c r="BH165" s="71" t="str">
        <f ca="1">INDEX({"","_","-","="},IF(OR($D165 &gt;= BI$6, $E165 &lt; BH$6), 0, 1)+IF(OR($F165 &gt;= BI$6, $G165 &lt; BH$6), 0, 2)+1)</f>
        <v/>
      </c>
      <c r="BI165" s="71" t="str">
        <f ca="1">INDEX({"","_","-","="},IF(OR($D165 &gt;= BJ$6, $E165 &lt; BI$6), 0, 1)+IF(OR($F165 &gt;= BJ$6, $G165 &lt; BI$6), 0, 2)+1)</f>
        <v/>
      </c>
      <c r="BJ165" s="71" t="str">
        <f ca="1">INDEX({"","_","-","="},IF(OR($D165 &gt;= BK$6, $E165 &lt; BJ$6), 0, 1)+IF(OR($F165 &gt;= BK$6, $G165 &lt; BJ$6), 0, 2)+1)</f>
        <v/>
      </c>
      <c r="BK165" s="71" t="str">
        <f ca="1">INDEX({"","_","-","="},IF(OR($D165 &gt;= BL$6, $E165 &lt; BK$6), 0, 1)+IF(OR($F165 &gt;= BL$6, $G165 &lt; BK$6), 0, 2)+1)</f>
        <v/>
      </c>
      <c r="BL165" s="71" t="str">
        <f ca="1">INDEX({"","_","-","="},IF(OR($D165 &gt;= BM$6, $E165 &lt; BL$6), 0, 1)+IF(OR($F165 &gt;= BM$6, $G165 &lt; BL$6), 0, 2)+1)</f>
        <v/>
      </c>
      <c r="BM165" s="71" t="str">
        <f ca="1">INDEX({"","_","-","="},IF(OR($D165 &gt;= BN$6, $E165 &lt; BM$6), 0, 1)+IF(OR($F165 &gt;= BN$6, $G165 &lt; BM$6), 0, 2)+1)</f>
        <v/>
      </c>
      <c r="BN165" s="71" t="str">
        <f ca="1">INDEX({"","_","-","="},IF(OR($D165 &gt;= BO$6, $E165 &lt; BN$6), 0, 1)+IF(OR($F165 &gt;= BO$6, $G165 &lt; BN$6), 0, 2)+1)</f>
        <v/>
      </c>
      <c r="BO165" s="71" t="str">
        <f ca="1">INDEX({"","_","-","="},IF(OR($D165 &gt;= BP$6, $E165 &lt; BO$6), 0, 1)+IF(OR($F165 &gt;= BP$6, $G165 &lt; BO$6), 0, 2)+1)</f>
        <v/>
      </c>
      <c r="BP165" s="71" t="str">
        <f ca="1">INDEX({"","_","-","="},IF(OR($D165 &gt;= BQ$6, $E165 &lt; BP$6), 0, 1)+IF(OR($F165 &gt;= BQ$6, $G165 &lt; BP$6), 0, 2)+1)</f>
        <v/>
      </c>
      <c r="BQ165" s="71" t="str">
        <f ca="1">INDEX({"","_","-","="},IF(OR($D165 &gt;= BR$6, $E165 &lt; BQ$6), 0, 1)+IF(OR($F165 &gt;= BR$6, $G165 &lt; BQ$6), 0, 2)+1)</f>
        <v/>
      </c>
      <c r="BR165" s="71" t="str">
        <f ca="1">INDEX({"","_","-","="},IF(OR($D165 &gt;= BS$6, $E165 &lt; BR$6), 0, 1)+IF(OR($F165 &gt;= BS$6, $G165 &lt; BR$6), 0, 2)+1)</f>
        <v/>
      </c>
      <c r="BS165" s="71" t="str">
        <f ca="1">INDEX({"","_","-","="},IF(OR($D165 &gt;= BT$6, $E165 &lt; BS$6), 0, 1)+IF(OR($F165 &gt;= BT$6, $G165 &lt; BS$6), 0, 2)+1)</f>
        <v/>
      </c>
      <c r="BT165" s="71" t="str">
        <f ca="1">INDEX({"","_","-","="},IF(OR($D165 &gt;= BU$6, $E165 &lt; BT$6), 0, 1)+IF(OR($F165 &gt;= BU$6, $G165 &lt; BT$6), 0, 2)+1)</f>
        <v/>
      </c>
      <c r="BU165" s="71" t="str">
        <f ca="1">INDEX({"","_","-","="},IF(OR($D165 &gt;= BV$6, $E165 &lt; BU$6), 0, 1)+IF(OR($F165 &gt;= BV$6, $G165 &lt; BU$6), 0, 2)+1)</f>
        <v/>
      </c>
      <c r="BV165" s="71" t="str">
        <f ca="1">INDEX({"","_","-","="},IF(OR($D165 &gt;= BW$6, $E165 &lt; BV$6), 0, 1)+IF(OR($F165 &gt;= BW$6, $G165 &lt; BV$6), 0, 2)+1)</f>
        <v/>
      </c>
      <c r="BW165" s="71" t="str">
        <f ca="1">INDEX({"","_","-","="},IF(OR($D165 &gt;= BX$6, $E165 &lt; BW$6), 0, 1)+IF(OR($F165 &gt;= BX$6, $G165 &lt; BW$6), 0, 2)+1)</f>
        <v/>
      </c>
      <c r="BX165" s="71" t="str">
        <f ca="1">INDEX({"","_","-","="},IF(OR($D165 &gt;= BY$6, $E165 &lt; BX$6), 0, 1)+IF(OR($F165 &gt;= BY$6, $G165 &lt; BX$6), 0, 2)+1)</f>
        <v/>
      </c>
      <c r="BY165" s="71" t="str">
        <f ca="1">INDEX({"","_","-","="},IF(OR($D165 &gt;= BZ$6, $E165 &lt; BY$6), 0, 1)+IF(OR($F165 &gt;= BZ$6, $G165 &lt; BY$6), 0, 2)+1)</f>
        <v/>
      </c>
      <c r="BZ165" s="71" t="str">
        <f ca="1">INDEX({"","_","-","="},IF(OR($D165 &gt;= CA$6, $E165 &lt; BZ$6), 0, 1)+IF(OR($F165 &gt;= CA$6, $G165 &lt; BZ$6), 0, 2)+1)</f>
        <v/>
      </c>
      <c r="CA165" s="71" t="str">
        <f ca="1">INDEX({"","_","-","="},IF(OR($D165 &gt;= CB$6, $E165 &lt; CA$6), 0, 1)+IF(OR($F165 &gt;= CB$6, $G165 &lt; CA$6), 0, 2)+1)</f>
        <v/>
      </c>
      <c r="CB165" s="71" t="str">
        <f ca="1">INDEX({"","_","-","="},IF(OR($D165 &gt;= CC$6, $E165 &lt; CB$6), 0, 1)+IF(OR($F165 &gt;= CC$6, $G165 &lt; CB$6), 0, 2)+1)</f>
        <v/>
      </c>
      <c r="CC165" s="71" t="str">
        <f ca="1">INDEX({"","_","-","="},IF(OR($D165 &gt;= CD$6, $E165 &lt; CC$6), 0, 1)+IF(OR($F165 &gt;= CD$6, $G165 &lt; CC$6), 0, 2)+1)</f>
        <v/>
      </c>
      <c r="CD165" s="71" t="str">
        <f ca="1">INDEX({"","_","-","="},IF(OR($D165 &gt;= CE$6, $E165 &lt; CD$6), 0, 1)+IF(OR($F165 &gt;= CE$6, $G165 &lt; CD$6), 0, 2)+1)</f>
        <v/>
      </c>
    </row>
    <row r="166" spans="1:82">
      <c r="A166" s="8" t="str">
        <f ca="1">IF('临-进度'!N161,'临-进度'!$A161,"")</f>
        <v/>
      </c>
      <c r="B166" s="8" t="str">
        <f ca="1">IF('临-进度'!N161,'临-进度'!$B161,"")</f>
        <v/>
      </c>
      <c r="C166" s="8" t="str">
        <f ca="1">IF('临-进度'!N161,'临-进度'!$F161,"")</f>
        <v/>
      </c>
      <c r="D166" s="42" t="str">
        <f ca="1">IF('临-进度'!$N161,'临-进度'!$J161,"")</f>
        <v/>
      </c>
      <c r="E166" s="42" t="str">
        <f ca="1">IF('临-进度'!$N161,'临-进度'!$AF161,"")</f>
        <v/>
      </c>
      <c r="F166" s="42" t="str">
        <f ca="1">IF('临-进度'!$N161,'临-进度'!$K161,"")</f>
        <v/>
      </c>
      <c r="G166" s="76" t="str">
        <f ca="1">IF('临-进度'!$N161,'临-进度'!$AG161,"")</f>
        <v/>
      </c>
      <c r="H166" s="71" t="str">
        <f ca="1">INDEX({"","_","-","="},IF(OR($D166 &gt;= I$6, $E166 &lt; H$6), 0, 1)+IF(OR($F166 &gt;= I$6, $G166 &lt; H$6), 0, 2)+1)</f>
        <v/>
      </c>
      <c r="I166" s="71" t="str">
        <f ca="1">INDEX({"","_","-","="},IF(OR($D166 &gt;= J$6, $E166 &lt; I$6), 0, 1)+IF(OR($F166 &gt;= J$6, $G166 &lt; I$6), 0, 2)+1)</f>
        <v/>
      </c>
      <c r="J166" s="71" t="str">
        <f ca="1">INDEX({"","_","-","="},IF(OR($D166 &gt;= K$6, $E166 &lt; J$6), 0, 1)+IF(OR($F166 &gt;= K$6, $G166 &lt; J$6), 0, 2)+1)</f>
        <v/>
      </c>
      <c r="K166" s="71" t="str">
        <f ca="1">INDEX({"","_","-","="},IF(OR($D166 &gt;= L$6, $E166 &lt; K$6), 0, 1)+IF(OR($F166 &gt;= L$6, $G166 &lt; K$6), 0, 2)+1)</f>
        <v/>
      </c>
      <c r="L166" s="71" t="str">
        <f ca="1">INDEX({"","_","-","="},IF(OR($D166 &gt;= M$6, $E166 &lt; L$6), 0, 1)+IF(OR($F166 &gt;= M$6, $G166 &lt; L$6), 0, 2)+1)</f>
        <v/>
      </c>
      <c r="M166" s="71" t="str">
        <f ca="1">INDEX({"","_","-","="},IF(OR($D166 &gt;= N$6, $E166 &lt; M$6), 0, 1)+IF(OR($F166 &gt;= N$6, $G166 &lt; M$6), 0, 2)+1)</f>
        <v/>
      </c>
      <c r="N166" s="71" t="str">
        <f ca="1">INDEX({"","_","-","="},IF(OR($D166 &gt;= O$6, $E166 &lt; N$6), 0, 1)+IF(OR($F166 &gt;= O$6, $G166 &lt; N$6), 0, 2)+1)</f>
        <v/>
      </c>
      <c r="O166" s="71" t="str">
        <f ca="1">INDEX({"","_","-","="},IF(OR($D166 &gt;= P$6, $E166 &lt; O$6), 0, 1)+IF(OR($F166 &gt;= P$6, $G166 &lt; O$6), 0, 2)+1)</f>
        <v/>
      </c>
      <c r="P166" s="71" t="str">
        <f ca="1">INDEX({"","_","-","="},IF(OR($D166 &gt;= Q$6, $E166 &lt; P$6), 0, 1)+IF(OR($F166 &gt;= Q$6, $G166 &lt; P$6), 0, 2)+1)</f>
        <v/>
      </c>
      <c r="Q166" s="71" t="str">
        <f ca="1">INDEX({"","_","-","="},IF(OR($D166 &gt;= R$6, $E166 &lt; Q$6), 0, 1)+IF(OR($F166 &gt;= R$6, $G166 &lt; Q$6), 0, 2)+1)</f>
        <v/>
      </c>
      <c r="R166" s="71" t="str">
        <f ca="1">INDEX({"","_","-","="},IF(OR($D166 &gt;= S$6, $E166 &lt; R$6), 0, 1)+IF(OR($F166 &gt;= S$6, $G166 &lt; R$6), 0, 2)+1)</f>
        <v/>
      </c>
      <c r="S166" s="71" t="str">
        <f ca="1">INDEX({"","_","-","="},IF(OR($D166 &gt;= T$6, $E166 &lt; S$6), 0, 1)+IF(OR($F166 &gt;= T$6, $G166 &lt; S$6), 0, 2)+1)</f>
        <v/>
      </c>
      <c r="T166" s="71" t="str">
        <f ca="1">INDEX({"","_","-","="},IF(OR($D166 &gt;= U$6, $E166 &lt; T$6), 0, 1)+IF(OR($F166 &gt;= U$6, $G166 &lt; T$6), 0, 2)+1)</f>
        <v/>
      </c>
      <c r="U166" s="71" t="str">
        <f ca="1">INDEX({"","_","-","="},IF(OR($D166 &gt;= V$6, $E166 &lt; U$6), 0, 1)+IF(OR($F166 &gt;= V$6, $G166 &lt; U$6), 0, 2)+1)</f>
        <v/>
      </c>
      <c r="V166" s="71" t="str">
        <f ca="1">INDEX({"","_","-","="},IF(OR($D166 &gt;= W$6, $E166 &lt; V$6), 0, 1)+IF(OR($F166 &gt;= W$6, $G166 &lt; V$6), 0, 2)+1)</f>
        <v/>
      </c>
      <c r="W166" s="71" t="str">
        <f ca="1">INDEX({"","_","-","="},IF(OR($D166 &gt;= X$6, $E166 &lt; W$6), 0, 1)+IF(OR($F166 &gt;= X$6, $G166 &lt; W$6), 0, 2)+1)</f>
        <v/>
      </c>
      <c r="X166" s="71" t="str">
        <f ca="1">INDEX({"","_","-","="},IF(OR($D166 &gt;= Y$6, $E166 &lt; X$6), 0, 1)+IF(OR($F166 &gt;= Y$6, $G166 &lt; X$6), 0, 2)+1)</f>
        <v/>
      </c>
      <c r="Y166" s="71" t="str">
        <f ca="1">INDEX({"","_","-","="},IF(OR($D166 &gt;= Z$6, $E166 &lt; Y$6), 0, 1)+IF(OR($F166 &gt;= Z$6, $G166 &lt; Y$6), 0, 2)+1)</f>
        <v/>
      </c>
      <c r="Z166" s="71" t="str">
        <f ca="1">INDEX({"","_","-","="},IF(OR($D166 &gt;= AA$6, $E166 &lt; Z$6), 0, 1)+IF(OR($F166 &gt;= AA$6, $G166 &lt; Z$6), 0, 2)+1)</f>
        <v/>
      </c>
      <c r="AA166" s="71" t="str">
        <f ca="1">INDEX({"","_","-","="},IF(OR($D166 &gt;= AB$6, $E166 &lt; AA$6), 0, 1)+IF(OR($F166 &gt;= AB$6, $G166 &lt; AA$6), 0, 2)+1)</f>
        <v/>
      </c>
      <c r="AB166" s="71" t="str">
        <f ca="1">INDEX({"","_","-","="},IF(OR($D166 &gt;= AC$6, $E166 &lt; AB$6), 0, 1)+IF(OR($F166 &gt;= AC$6, $G166 &lt; AB$6), 0, 2)+1)</f>
        <v/>
      </c>
      <c r="AC166" s="71" t="str">
        <f ca="1">INDEX({"","_","-","="},IF(OR($D166 &gt;= AD$6, $E166 &lt; AC$6), 0, 1)+IF(OR($F166 &gt;= AD$6, $G166 &lt; AC$6), 0, 2)+1)</f>
        <v/>
      </c>
      <c r="AD166" s="71" t="str">
        <f ca="1">INDEX({"","_","-","="},IF(OR($D166 &gt;= AE$6, $E166 &lt; AD$6), 0, 1)+IF(OR($F166 &gt;= AE$6, $G166 &lt; AD$6), 0, 2)+1)</f>
        <v/>
      </c>
      <c r="AE166" s="71" t="str">
        <f ca="1">INDEX({"","_","-","="},IF(OR($D166 &gt;= AF$6, $E166 &lt; AE$6), 0, 1)+IF(OR($F166 &gt;= AF$6, $G166 &lt; AE$6), 0, 2)+1)</f>
        <v/>
      </c>
      <c r="AF166" s="71" t="str">
        <f ca="1">INDEX({"","_","-","="},IF(OR($D166 &gt;= AG$6, $E166 &lt; AF$6), 0, 1)+IF(OR($F166 &gt;= AG$6, $G166 &lt; AF$6), 0, 2)+1)</f>
        <v/>
      </c>
      <c r="AG166" s="71" t="str">
        <f ca="1">INDEX({"","_","-","="},IF(OR($D166 &gt;= AH$6, $E166 &lt; AG$6), 0, 1)+IF(OR($F166 &gt;= AH$6, $G166 &lt; AG$6), 0, 2)+1)</f>
        <v/>
      </c>
      <c r="AH166" s="71" t="str">
        <f ca="1">INDEX({"","_","-","="},IF(OR($D166 &gt;= AI$6, $E166 &lt; AH$6), 0, 1)+IF(OR($F166 &gt;= AI$6, $G166 &lt; AH$6), 0, 2)+1)</f>
        <v/>
      </c>
      <c r="AI166" s="71" t="str">
        <f ca="1">INDEX({"","_","-","="},IF(OR($D166 &gt;= AJ$6, $E166 &lt; AI$6), 0, 1)+IF(OR($F166 &gt;= AJ$6, $G166 &lt; AI$6), 0, 2)+1)</f>
        <v/>
      </c>
      <c r="AJ166" s="71" t="str">
        <f ca="1">INDEX({"","_","-","="},IF(OR($D166 &gt;= AK$6, $E166 &lt; AJ$6), 0, 1)+IF(OR($F166 &gt;= AK$6, $G166 &lt; AJ$6), 0, 2)+1)</f>
        <v/>
      </c>
      <c r="AK166" s="71" t="str">
        <f ca="1">INDEX({"","_","-","="},IF(OR($D166 &gt;= AL$6, $E166 &lt; AK$6), 0, 1)+IF(OR($F166 &gt;= AL$6, $G166 &lt; AK$6), 0, 2)+1)</f>
        <v/>
      </c>
      <c r="AL166" s="71" t="str">
        <f ca="1">INDEX({"","_","-","="},IF(OR($D166 &gt;= AM$6, $E166 &lt; AL$6), 0, 1)+IF(OR($F166 &gt;= AM$6, $G166 &lt; AL$6), 0, 2)+1)</f>
        <v/>
      </c>
      <c r="AM166" s="71" t="str">
        <f ca="1">INDEX({"","_","-","="},IF(OR($D166 &gt;= AN$6, $E166 &lt; AM$6), 0, 1)+IF(OR($F166 &gt;= AN$6, $G166 &lt; AM$6), 0, 2)+1)</f>
        <v/>
      </c>
      <c r="AN166" s="71" t="str">
        <f ca="1">INDEX({"","_","-","="},IF(OR($D166 &gt;= AO$6, $E166 &lt; AN$6), 0, 1)+IF(OR($F166 &gt;= AO$6, $G166 &lt; AN$6), 0, 2)+1)</f>
        <v/>
      </c>
      <c r="AO166" s="71" t="str">
        <f ca="1">INDEX({"","_","-","="},IF(OR($D166 &gt;= AP$6, $E166 &lt; AO$6), 0, 1)+IF(OR($F166 &gt;= AP$6, $G166 &lt; AO$6), 0, 2)+1)</f>
        <v/>
      </c>
      <c r="AP166" s="71" t="str">
        <f ca="1">INDEX({"","_","-","="},IF(OR($D166 &gt;= AQ$6, $E166 &lt; AP$6), 0, 1)+IF(OR($F166 &gt;= AQ$6, $G166 &lt; AP$6), 0, 2)+1)</f>
        <v/>
      </c>
      <c r="AQ166" s="71" t="str">
        <f ca="1">INDEX({"","_","-","="},IF(OR($D166 &gt;= AR$6, $E166 &lt; AQ$6), 0, 1)+IF(OR($F166 &gt;= AR$6, $G166 &lt; AQ$6), 0, 2)+1)</f>
        <v/>
      </c>
      <c r="AR166" s="71" t="str">
        <f ca="1">INDEX({"","_","-","="},IF(OR($D166 &gt;= AS$6, $E166 &lt; AR$6), 0, 1)+IF(OR($F166 &gt;= AS$6, $G166 &lt; AR$6), 0, 2)+1)</f>
        <v/>
      </c>
      <c r="AS166" s="71" t="str">
        <f ca="1">INDEX({"","_","-","="},IF(OR($D166 &gt;= AT$6, $E166 &lt; AS$6), 0, 1)+IF(OR($F166 &gt;= AT$6, $G166 &lt; AS$6), 0, 2)+1)</f>
        <v/>
      </c>
      <c r="AT166" s="71" t="str">
        <f ca="1">INDEX({"","_","-","="},IF(OR($D166 &gt;= AU$6, $E166 &lt; AT$6), 0, 1)+IF(OR($F166 &gt;= AU$6, $G166 &lt; AT$6), 0, 2)+1)</f>
        <v/>
      </c>
      <c r="AU166" s="71" t="str">
        <f ca="1">INDEX({"","_","-","="},IF(OR($D166 &gt;= AV$6, $E166 &lt; AU$6), 0, 1)+IF(OR($F166 &gt;= AV$6, $G166 &lt; AU$6), 0, 2)+1)</f>
        <v/>
      </c>
      <c r="AV166" s="71" t="str">
        <f ca="1">INDEX({"","_","-","="},IF(OR($D166 &gt;= AW$6, $E166 &lt; AV$6), 0, 1)+IF(OR($F166 &gt;= AW$6, $G166 &lt; AV$6), 0, 2)+1)</f>
        <v/>
      </c>
      <c r="AW166" s="71" t="str">
        <f ca="1">INDEX({"","_","-","="},IF(OR($D166 &gt;= AX$6, $E166 &lt; AW$6), 0, 1)+IF(OR($F166 &gt;= AX$6, $G166 &lt; AW$6), 0, 2)+1)</f>
        <v/>
      </c>
      <c r="AX166" s="71" t="str">
        <f ca="1">INDEX({"","_","-","="},IF(OR($D166 &gt;= AY$6, $E166 &lt; AX$6), 0, 1)+IF(OR($F166 &gt;= AY$6, $G166 &lt; AX$6), 0, 2)+1)</f>
        <v/>
      </c>
      <c r="AY166" s="71" t="str">
        <f ca="1">INDEX({"","_","-","="},IF(OR($D166 &gt;= AZ$6, $E166 &lt; AY$6), 0, 1)+IF(OR($F166 &gt;= AZ$6, $G166 &lt; AY$6), 0, 2)+1)</f>
        <v/>
      </c>
      <c r="AZ166" s="71" t="str">
        <f ca="1">INDEX({"","_","-","="},IF(OR($D166 &gt;= BA$6, $E166 &lt; AZ$6), 0, 1)+IF(OR($F166 &gt;= BA$6, $G166 &lt; AZ$6), 0, 2)+1)</f>
        <v/>
      </c>
      <c r="BA166" s="71" t="str">
        <f ca="1">INDEX({"","_","-","="},IF(OR($D166 &gt;= BB$6, $E166 &lt; BA$6), 0, 1)+IF(OR($F166 &gt;= BB$6, $G166 &lt; BA$6), 0, 2)+1)</f>
        <v/>
      </c>
      <c r="BB166" s="71" t="str">
        <f ca="1">INDEX({"","_","-","="},IF(OR($D166 &gt;= BC$6, $E166 &lt; BB$6), 0, 1)+IF(OR($F166 &gt;= BC$6, $G166 &lt; BB$6), 0, 2)+1)</f>
        <v/>
      </c>
      <c r="BC166" s="71" t="str">
        <f ca="1">INDEX({"","_","-","="},IF(OR($D166 &gt;= BD$6, $E166 &lt; BC$6), 0, 1)+IF(OR($F166 &gt;= BD$6, $G166 &lt; BC$6), 0, 2)+1)</f>
        <v/>
      </c>
      <c r="BD166" s="71" t="str">
        <f ca="1">INDEX({"","_","-","="},IF(OR($D166 &gt;= BE$6, $E166 &lt; BD$6), 0, 1)+IF(OR($F166 &gt;= BE$6, $G166 &lt; BD$6), 0, 2)+1)</f>
        <v/>
      </c>
      <c r="BE166" s="71" t="str">
        <f ca="1">INDEX({"","_","-","="},IF(OR($D166 &gt;= BF$6, $E166 &lt; BE$6), 0, 1)+IF(OR($F166 &gt;= BF$6, $G166 &lt; BE$6), 0, 2)+1)</f>
        <v/>
      </c>
      <c r="BF166" s="71" t="str">
        <f ca="1">INDEX({"","_","-","="},IF(OR($D166 &gt;= BG$6, $E166 &lt; BF$6), 0, 1)+IF(OR($F166 &gt;= BG$6, $G166 &lt; BF$6), 0, 2)+1)</f>
        <v/>
      </c>
      <c r="BG166" s="71" t="str">
        <f ca="1">INDEX({"","_","-","="},IF(OR($D166 &gt;= BH$6, $E166 &lt; BG$6), 0, 1)+IF(OR($F166 &gt;= BH$6, $G166 &lt; BG$6), 0, 2)+1)</f>
        <v/>
      </c>
      <c r="BH166" s="71" t="str">
        <f ca="1">INDEX({"","_","-","="},IF(OR($D166 &gt;= BI$6, $E166 &lt; BH$6), 0, 1)+IF(OR($F166 &gt;= BI$6, $G166 &lt; BH$6), 0, 2)+1)</f>
        <v/>
      </c>
      <c r="BI166" s="71" t="str">
        <f ca="1">INDEX({"","_","-","="},IF(OR($D166 &gt;= BJ$6, $E166 &lt; BI$6), 0, 1)+IF(OR($F166 &gt;= BJ$6, $G166 &lt; BI$6), 0, 2)+1)</f>
        <v/>
      </c>
      <c r="BJ166" s="71" t="str">
        <f ca="1">INDEX({"","_","-","="},IF(OR($D166 &gt;= BK$6, $E166 &lt; BJ$6), 0, 1)+IF(OR($F166 &gt;= BK$6, $G166 &lt; BJ$6), 0, 2)+1)</f>
        <v/>
      </c>
      <c r="BK166" s="71" t="str">
        <f ca="1">INDEX({"","_","-","="},IF(OR($D166 &gt;= BL$6, $E166 &lt; BK$6), 0, 1)+IF(OR($F166 &gt;= BL$6, $G166 &lt; BK$6), 0, 2)+1)</f>
        <v/>
      </c>
      <c r="BL166" s="71" t="str">
        <f ca="1">INDEX({"","_","-","="},IF(OR($D166 &gt;= BM$6, $E166 &lt; BL$6), 0, 1)+IF(OR($F166 &gt;= BM$6, $G166 &lt; BL$6), 0, 2)+1)</f>
        <v/>
      </c>
      <c r="BM166" s="71" t="str">
        <f ca="1">INDEX({"","_","-","="},IF(OR($D166 &gt;= BN$6, $E166 &lt; BM$6), 0, 1)+IF(OR($F166 &gt;= BN$6, $G166 &lt; BM$6), 0, 2)+1)</f>
        <v/>
      </c>
      <c r="BN166" s="71" t="str">
        <f ca="1">INDEX({"","_","-","="},IF(OR($D166 &gt;= BO$6, $E166 &lt; BN$6), 0, 1)+IF(OR($F166 &gt;= BO$6, $G166 &lt; BN$6), 0, 2)+1)</f>
        <v/>
      </c>
      <c r="BO166" s="71" t="str">
        <f ca="1">INDEX({"","_","-","="},IF(OR($D166 &gt;= BP$6, $E166 &lt; BO$6), 0, 1)+IF(OR($F166 &gt;= BP$6, $G166 &lt; BO$6), 0, 2)+1)</f>
        <v/>
      </c>
      <c r="BP166" s="71" t="str">
        <f ca="1">INDEX({"","_","-","="},IF(OR($D166 &gt;= BQ$6, $E166 &lt; BP$6), 0, 1)+IF(OR($F166 &gt;= BQ$6, $G166 &lt; BP$6), 0, 2)+1)</f>
        <v/>
      </c>
      <c r="BQ166" s="71" t="str">
        <f ca="1">INDEX({"","_","-","="},IF(OR($D166 &gt;= BR$6, $E166 &lt; BQ$6), 0, 1)+IF(OR($F166 &gt;= BR$6, $G166 &lt; BQ$6), 0, 2)+1)</f>
        <v/>
      </c>
      <c r="BR166" s="71" t="str">
        <f ca="1">INDEX({"","_","-","="},IF(OR($D166 &gt;= BS$6, $E166 &lt; BR$6), 0, 1)+IF(OR($F166 &gt;= BS$6, $G166 &lt; BR$6), 0, 2)+1)</f>
        <v/>
      </c>
      <c r="BS166" s="71" t="str">
        <f ca="1">INDEX({"","_","-","="},IF(OR($D166 &gt;= BT$6, $E166 &lt; BS$6), 0, 1)+IF(OR($F166 &gt;= BT$6, $G166 &lt; BS$6), 0, 2)+1)</f>
        <v/>
      </c>
      <c r="BT166" s="71" t="str">
        <f ca="1">INDEX({"","_","-","="},IF(OR($D166 &gt;= BU$6, $E166 &lt; BT$6), 0, 1)+IF(OR($F166 &gt;= BU$6, $G166 &lt; BT$6), 0, 2)+1)</f>
        <v/>
      </c>
      <c r="BU166" s="71" t="str">
        <f ca="1">INDEX({"","_","-","="},IF(OR($D166 &gt;= BV$6, $E166 &lt; BU$6), 0, 1)+IF(OR($F166 &gt;= BV$6, $G166 &lt; BU$6), 0, 2)+1)</f>
        <v/>
      </c>
      <c r="BV166" s="71" t="str">
        <f ca="1">INDEX({"","_","-","="},IF(OR($D166 &gt;= BW$6, $E166 &lt; BV$6), 0, 1)+IF(OR($F166 &gt;= BW$6, $G166 &lt; BV$6), 0, 2)+1)</f>
        <v/>
      </c>
      <c r="BW166" s="71" t="str">
        <f ca="1">INDEX({"","_","-","="},IF(OR($D166 &gt;= BX$6, $E166 &lt; BW$6), 0, 1)+IF(OR($F166 &gt;= BX$6, $G166 &lt; BW$6), 0, 2)+1)</f>
        <v/>
      </c>
      <c r="BX166" s="71" t="str">
        <f ca="1">INDEX({"","_","-","="},IF(OR($D166 &gt;= BY$6, $E166 &lt; BX$6), 0, 1)+IF(OR($F166 &gt;= BY$6, $G166 &lt; BX$6), 0, 2)+1)</f>
        <v/>
      </c>
      <c r="BY166" s="71" t="str">
        <f ca="1">INDEX({"","_","-","="},IF(OR($D166 &gt;= BZ$6, $E166 &lt; BY$6), 0, 1)+IF(OR($F166 &gt;= BZ$6, $G166 &lt; BY$6), 0, 2)+1)</f>
        <v/>
      </c>
      <c r="BZ166" s="71" t="str">
        <f ca="1">INDEX({"","_","-","="},IF(OR($D166 &gt;= CA$6, $E166 &lt; BZ$6), 0, 1)+IF(OR($F166 &gt;= CA$6, $G166 &lt; BZ$6), 0, 2)+1)</f>
        <v/>
      </c>
      <c r="CA166" s="71" t="str">
        <f ca="1">INDEX({"","_","-","="},IF(OR($D166 &gt;= CB$6, $E166 &lt; CA$6), 0, 1)+IF(OR($F166 &gt;= CB$6, $G166 &lt; CA$6), 0, 2)+1)</f>
        <v/>
      </c>
      <c r="CB166" s="71" t="str">
        <f ca="1">INDEX({"","_","-","="},IF(OR($D166 &gt;= CC$6, $E166 &lt; CB$6), 0, 1)+IF(OR($F166 &gt;= CC$6, $G166 &lt; CB$6), 0, 2)+1)</f>
        <v/>
      </c>
      <c r="CC166" s="71" t="str">
        <f ca="1">INDEX({"","_","-","="},IF(OR($D166 &gt;= CD$6, $E166 &lt; CC$6), 0, 1)+IF(OR($F166 &gt;= CD$6, $G166 &lt; CC$6), 0, 2)+1)</f>
        <v/>
      </c>
      <c r="CD166" s="71" t="str">
        <f ca="1">INDEX({"","_","-","="},IF(OR($D166 &gt;= CE$6, $E166 &lt; CD$6), 0, 1)+IF(OR($F166 &gt;= CE$6, $G166 &lt; CD$6), 0, 2)+1)</f>
        <v/>
      </c>
    </row>
    <row r="167" spans="1:82">
      <c r="A167" s="8" t="str">
        <f ca="1">IF('临-进度'!N162,'临-进度'!$A162,"")</f>
        <v/>
      </c>
      <c r="B167" s="8" t="str">
        <f ca="1">IF('临-进度'!N162,'临-进度'!$B162,"")</f>
        <v/>
      </c>
      <c r="C167" s="8" t="str">
        <f ca="1">IF('临-进度'!N162,'临-进度'!$F162,"")</f>
        <v/>
      </c>
      <c r="D167" s="42" t="str">
        <f ca="1">IF('临-进度'!$N162,'临-进度'!$J162,"")</f>
        <v/>
      </c>
      <c r="E167" s="42" t="str">
        <f ca="1">IF('临-进度'!$N162,'临-进度'!$AF162,"")</f>
        <v/>
      </c>
      <c r="F167" s="42" t="str">
        <f ca="1">IF('临-进度'!$N162,'临-进度'!$K162,"")</f>
        <v/>
      </c>
      <c r="G167" s="76" t="str">
        <f ca="1">IF('临-进度'!$N162,'临-进度'!$AG162,"")</f>
        <v/>
      </c>
      <c r="H167" s="71" t="str">
        <f ca="1">INDEX({"","_","-","="},IF(OR($D167 &gt;= I$6, $E167 &lt; H$6), 0, 1)+IF(OR($F167 &gt;= I$6, $G167 &lt; H$6), 0, 2)+1)</f>
        <v/>
      </c>
      <c r="I167" s="71" t="str">
        <f ca="1">INDEX({"","_","-","="},IF(OR($D167 &gt;= J$6, $E167 &lt; I$6), 0, 1)+IF(OR($F167 &gt;= J$6, $G167 &lt; I$6), 0, 2)+1)</f>
        <v/>
      </c>
      <c r="J167" s="71" t="str">
        <f ca="1">INDEX({"","_","-","="},IF(OR($D167 &gt;= K$6, $E167 &lt; J$6), 0, 1)+IF(OR($F167 &gt;= K$6, $G167 &lt; J$6), 0, 2)+1)</f>
        <v/>
      </c>
      <c r="K167" s="71" t="str">
        <f ca="1">INDEX({"","_","-","="},IF(OR($D167 &gt;= L$6, $E167 &lt; K$6), 0, 1)+IF(OR($F167 &gt;= L$6, $G167 &lt; K$6), 0, 2)+1)</f>
        <v/>
      </c>
      <c r="L167" s="71" t="str">
        <f ca="1">INDEX({"","_","-","="},IF(OR($D167 &gt;= M$6, $E167 &lt; L$6), 0, 1)+IF(OR($F167 &gt;= M$6, $G167 &lt; L$6), 0, 2)+1)</f>
        <v/>
      </c>
      <c r="M167" s="71" t="str">
        <f ca="1">INDEX({"","_","-","="},IF(OR($D167 &gt;= N$6, $E167 &lt; M$6), 0, 1)+IF(OR($F167 &gt;= N$6, $G167 &lt; M$6), 0, 2)+1)</f>
        <v/>
      </c>
      <c r="N167" s="71" t="str">
        <f ca="1">INDEX({"","_","-","="},IF(OR($D167 &gt;= O$6, $E167 &lt; N$6), 0, 1)+IF(OR($F167 &gt;= O$6, $G167 &lt; N$6), 0, 2)+1)</f>
        <v/>
      </c>
      <c r="O167" s="71" t="str">
        <f ca="1">INDEX({"","_","-","="},IF(OR($D167 &gt;= P$6, $E167 &lt; O$6), 0, 1)+IF(OR($F167 &gt;= P$6, $G167 &lt; O$6), 0, 2)+1)</f>
        <v/>
      </c>
      <c r="P167" s="71" t="str">
        <f ca="1">INDEX({"","_","-","="},IF(OR($D167 &gt;= Q$6, $E167 &lt; P$6), 0, 1)+IF(OR($F167 &gt;= Q$6, $G167 &lt; P$6), 0, 2)+1)</f>
        <v/>
      </c>
      <c r="Q167" s="71" t="str">
        <f ca="1">INDEX({"","_","-","="},IF(OR($D167 &gt;= R$6, $E167 &lt; Q$6), 0, 1)+IF(OR($F167 &gt;= R$6, $G167 &lt; Q$6), 0, 2)+1)</f>
        <v/>
      </c>
      <c r="R167" s="71" t="str">
        <f ca="1">INDEX({"","_","-","="},IF(OR($D167 &gt;= S$6, $E167 &lt; R$6), 0, 1)+IF(OR($F167 &gt;= S$6, $G167 &lt; R$6), 0, 2)+1)</f>
        <v/>
      </c>
      <c r="S167" s="71" t="str">
        <f ca="1">INDEX({"","_","-","="},IF(OR($D167 &gt;= T$6, $E167 &lt; S$6), 0, 1)+IF(OR($F167 &gt;= T$6, $G167 &lt; S$6), 0, 2)+1)</f>
        <v/>
      </c>
      <c r="T167" s="71" t="str">
        <f ca="1">INDEX({"","_","-","="},IF(OR($D167 &gt;= U$6, $E167 &lt; T$6), 0, 1)+IF(OR($F167 &gt;= U$6, $G167 &lt; T$6), 0, 2)+1)</f>
        <v/>
      </c>
      <c r="U167" s="71" t="str">
        <f ca="1">INDEX({"","_","-","="},IF(OR($D167 &gt;= V$6, $E167 &lt; U$6), 0, 1)+IF(OR($F167 &gt;= V$6, $G167 &lt; U$6), 0, 2)+1)</f>
        <v/>
      </c>
      <c r="V167" s="71" t="str">
        <f ca="1">INDEX({"","_","-","="},IF(OR($D167 &gt;= W$6, $E167 &lt; V$6), 0, 1)+IF(OR($F167 &gt;= W$6, $G167 &lt; V$6), 0, 2)+1)</f>
        <v/>
      </c>
      <c r="W167" s="71" t="str">
        <f ca="1">INDEX({"","_","-","="},IF(OR($D167 &gt;= X$6, $E167 &lt; W$6), 0, 1)+IF(OR($F167 &gt;= X$6, $G167 &lt; W$6), 0, 2)+1)</f>
        <v/>
      </c>
      <c r="X167" s="71" t="str">
        <f ca="1">INDEX({"","_","-","="},IF(OR($D167 &gt;= Y$6, $E167 &lt; X$6), 0, 1)+IF(OR($F167 &gt;= Y$6, $G167 &lt; X$6), 0, 2)+1)</f>
        <v/>
      </c>
      <c r="Y167" s="71" t="str">
        <f ca="1">INDEX({"","_","-","="},IF(OR($D167 &gt;= Z$6, $E167 &lt; Y$6), 0, 1)+IF(OR($F167 &gt;= Z$6, $G167 &lt; Y$6), 0, 2)+1)</f>
        <v/>
      </c>
      <c r="Z167" s="71" t="str">
        <f ca="1">INDEX({"","_","-","="},IF(OR($D167 &gt;= AA$6, $E167 &lt; Z$6), 0, 1)+IF(OR($F167 &gt;= AA$6, $G167 &lt; Z$6), 0, 2)+1)</f>
        <v/>
      </c>
      <c r="AA167" s="71" t="str">
        <f ca="1">INDEX({"","_","-","="},IF(OR($D167 &gt;= AB$6, $E167 &lt; AA$6), 0, 1)+IF(OR($F167 &gt;= AB$6, $G167 &lt; AA$6), 0, 2)+1)</f>
        <v/>
      </c>
      <c r="AB167" s="71" t="str">
        <f ca="1">INDEX({"","_","-","="},IF(OR($D167 &gt;= AC$6, $E167 &lt; AB$6), 0, 1)+IF(OR($F167 &gt;= AC$6, $G167 &lt; AB$6), 0, 2)+1)</f>
        <v/>
      </c>
      <c r="AC167" s="71" t="str">
        <f ca="1">INDEX({"","_","-","="},IF(OR($D167 &gt;= AD$6, $E167 &lt; AC$6), 0, 1)+IF(OR($F167 &gt;= AD$6, $G167 &lt; AC$6), 0, 2)+1)</f>
        <v/>
      </c>
      <c r="AD167" s="71" t="str">
        <f ca="1">INDEX({"","_","-","="},IF(OR($D167 &gt;= AE$6, $E167 &lt; AD$6), 0, 1)+IF(OR($F167 &gt;= AE$6, $G167 &lt; AD$6), 0, 2)+1)</f>
        <v/>
      </c>
      <c r="AE167" s="71" t="str">
        <f ca="1">INDEX({"","_","-","="},IF(OR($D167 &gt;= AF$6, $E167 &lt; AE$6), 0, 1)+IF(OR($F167 &gt;= AF$6, $G167 &lt; AE$6), 0, 2)+1)</f>
        <v/>
      </c>
      <c r="AF167" s="71" t="str">
        <f ca="1">INDEX({"","_","-","="},IF(OR($D167 &gt;= AG$6, $E167 &lt; AF$6), 0, 1)+IF(OR($F167 &gt;= AG$6, $G167 &lt; AF$6), 0, 2)+1)</f>
        <v/>
      </c>
      <c r="AG167" s="71" t="str">
        <f ca="1">INDEX({"","_","-","="},IF(OR($D167 &gt;= AH$6, $E167 &lt; AG$6), 0, 1)+IF(OR($F167 &gt;= AH$6, $G167 &lt; AG$6), 0, 2)+1)</f>
        <v/>
      </c>
      <c r="AH167" s="71" t="str">
        <f ca="1">INDEX({"","_","-","="},IF(OR($D167 &gt;= AI$6, $E167 &lt; AH$6), 0, 1)+IF(OR($F167 &gt;= AI$6, $G167 &lt; AH$6), 0, 2)+1)</f>
        <v/>
      </c>
      <c r="AI167" s="71" t="str">
        <f ca="1">INDEX({"","_","-","="},IF(OR($D167 &gt;= AJ$6, $E167 &lt; AI$6), 0, 1)+IF(OR($F167 &gt;= AJ$6, $G167 &lt; AI$6), 0, 2)+1)</f>
        <v/>
      </c>
      <c r="AJ167" s="71" t="str">
        <f ca="1">INDEX({"","_","-","="},IF(OR($D167 &gt;= AK$6, $E167 &lt; AJ$6), 0, 1)+IF(OR($F167 &gt;= AK$6, $G167 &lt; AJ$6), 0, 2)+1)</f>
        <v/>
      </c>
      <c r="AK167" s="71" t="str">
        <f ca="1">INDEX({"","_","-","="},IF(OR($D167 &gt;= AL$6, $E167 &lt; AK$6), 0, 1)+IF(OR($F167 &gt;= AL$6, $G167 &lt; AK$6), 0, 2)+1)</f>
        <v/>
      </c>
      <c r="AL167" s="71" t="str">
        <f ca="1">INDEX({"","_","-","="},IF(OR($D167 &gt;= AM$6, $E167 &lt; AL$6), 0, 1)+IF(OR($F167 &gt;= AM$6, $G167 &lt; AL$6), 0, 2)+1)</f>
        <v/>
      </c>
      <c r="AM167" s="71" t="str">
        <f ca="1">INDEX({"","_","-","="},IF(OR($D167 &gt;= AN$6, $E167 &lt; AM$6), 0, 1)+IF(OR($F167 &gt;= AN$6, $G167 &lt; AM$6), 0, 2)+1)</f>
        <v/>
      </c>
      <c r="AN167" s="71" t="str">
        <f ca="1">INDEX({"","_","-","="},IF(OR($D167 &gt;= AO$6, $E167 &lt; AN$6), 0, 1)+IF(OR($F167 &gt;= AO$6, $G167 &lt; AN$6), 0, 2)+1)</f>
        <v/>
      </c>
      <c r="AO167" s="71" t="str">
        <f ca="1">INDEX({"","_","-","="},IF(OR($D167 &gt;= AP$6, $E167 &lt; AO$6), 0, 1)+IF(OR($F167 &gt;= AP$6, $G167 &lt; AO$6), 0, 2)+1)</f>
        <v/>
      </c>
      <c r="AP167" s="71" t="str">
        <f ca="1">INDEX({"","_","-","="},IF(OR($D167 &gt;= AQ$6, $E167 &lt; AP$6), 0, 1)+IF(OR($F167 &gt;= AQ$6, $G167 &lt; AP$6), 0, 2)+1)</f>
        <v/>
      </c>
      <c r="AQ167" s="71" t="str">
        <f ca="1">INDEX({"","_","-","="},IF(OR($D167 &gt;= AR$6, $E167 &lt; AQ$6), 0, 1)+IF(OR($F167 &gt;= AR$6, $G167 &lt; AQ$6), 0, 2)+1)</f>
        <v/>
      </c>
      <c r="AR167" s="71" t="str">
        <f ca="1">INDEX({"","_","-","="},IF(OR($D167 &gt;= AS$6, $E167 &lt; AR$6), 0, 1)+IF(OR($F167 &gt;= AS$6, $G167 &lt; AR$6), 0, 2)+1)</f>
        <v/>
      </c>
      <c r="AS167" s="71" t="str">
        <f ca="1">INDEX({"","_","-","="},IF(OR($D167 &gt;= AT$6, $E167 &lt; AS$6), 0, 1)+IF(OR($F167 &gt;= AT$6, $G167 &lt; AS$6), 0, 2)+1)</f>
        <v/>
      </c>
      <c r="AT167" s="71" t="str">
        <f ca="1">INDEX({"","_","-","="},IF(OR($D167 &gt;= AU$6, $E167 &lt; AT$6), 0, 1)+IF(OR($F167 &gt;= AU$6, $G167 &lt; AT$6), 0, 2)+1)</f>
        <v/>
      </c>
      <c r="AU167" s="71" t="str">
        <f ca="1">INDEX({"","_","-","="},IF(OR($D167 &gt;= AV$6, $E167 &lt; AU$6), 0, 1)+IF(OR($F167 &gt;= AV$6, $G167 &lt; AU$6), 0, 2)+1)</f>
        <v/>
      </c>
      <c r="AV167" s="71" t="str">
        <f ca="1">INDEX({"","_","-","="},IF(OR($D167 &gt;= AW$6, $E167 &lt; AV$6), 0, 1)+IF(OR($F167 &gt;= AW$6, $G167 &lt; AV$6), 0, 2)+1)</f>
        <v/>
      </c>
      <c r="AW167" s="71" t="str">
        <f ca="1">INDEX({"","_","-","="},IF(OR($D167 &gt;= AX$6, $E167 &lt; AW$6), 0, 1)+IF(OR($F167 &gt;= AX$6, $G167 &lt; AW$6), 0, 2)+1)</f>
        <v/>
      </c>
      <c r="AX167" s="71" t="str">
        <f ca="1">INDEX({"","_","-","="},IF(OR($D167 &gt;= AY$6, $E167 &lt; AX$6), 0, 1)+IF(OR($F167 &gt;= AY$6, $G167 &lt; AX$6), 0, 2)+1)</f>
        <v/>
      </c>
      <c r="AY167" s="71" t="str">
        <f ca="1">INDEX({"","_","-","="},IF(OR($D167 &gt;= AZ$6, $E167 &lt; AY$6), 0, 1)+IF(OR($F167 &gt;= AZ$6, $G167 &lt; AY$6), 0, 2)+1)</f>
        <v/>
      </c>
      <c r="AZ167" s="71" t="str">
        <f ca="1">INDEX({"","_","-","="},IF(OR($D167 &gt;= BA$6, $E167 &lt; AZ$6), 0, 1)+IF(OR($F167 &gt;= BA$6, $G167 &lt; AZ$6), 0, 2)+1)</f>
        <v/>
      </c>
      <c r="BA167" s="71" t="str">
        <f ca="1">INDEX({"","_","-","="},IF(OR($D167 &gt;= BB$6, $E167 &lt; BA$6), 0, 1)+IF(OR($F167 &gt;= BB$6, $G167 &lt; BA$6), 0, 2)+1)</f>
        <v/>
      </c>
      <c r="BB167" s="71" t="str">
        <f ca="1">INDEX({"","_","-","="},IF(OR($D167 &gt;= BC$6, $E167 &lt; BB$6), 0, 1)+IF(OR($F167 &gt;= BC$6, $G167 &lt; BB$6), 0, 2)+1)</f>
        <v/>
      </c>
      <c r="BC167" s="71" t="str">
        <f ca="1">INDEX({"","_","-","="},IF(OR($D167 &gt;= BD$6, $E167 &lt; BC$6), 0, 1)+IF(OR($F167 &gt;= BD$6, $G167 &lt; BC$6), 0, 2)+1)</f>
        <v/>
      </c>
      <c r="BD167" s="71" t="str">
        <f ca="1">INDEX({"","_","-","="},IF(OR($D167 &gt;= BE$6, $E167 &lt; BD$6), 0, 1)+IF(OR($F167 &gt;= BE$6, $G167 &lt; BD$6), 0, 2)+1)</f>
        <v/>
      </c>
      <c r="BE167" s="71" t="str">
        <f ca="1">INDEX({"","_","-","="},IF(OR($D167 &gt;= BF$6, $E167 &lt; BE$6), 0, 1)+IF(OR($F167 &gt;= BF$6, $G167 &lt; BE$6), 0, 2)+1)</f>
        <v/>
      </c>
      <c r="BF167" s="71" t="str">
        <f ca="1">INDEX({"","_","-","="},IF(OR($D167 &gt;= BG$6, $E167 &lt; BF$6), 0, 1)+IF(OR($F167 &gt;= BG$6, $G167 &lt; BF$6), 0, 2)+1)</f>
        <v/>
      </c>
      <c r="BG167" s="71" t="str">
        <f ca="1">INDEX({"","_","-","="},IF(OR($D167 &gt;= BH$6, $E167 &lt; BG$6), 0, 1)+IF(OR($F167 &gt;= BH$6, $G167 &lt; BG$6), 0, 2)+1)</f>
        <v/>
      </c>
      <c r="BH167" s="71" t="str">
        <f ca="1">INDEX({"","_","-","="},IF(OR($D167 &gt;= BI$6, $E167 &lt; BH$6), 0, 1)+IF(OR($F167 &gt;= BI$6, $G167 &lt; BH$6), 0, 2)+1)</f>
        <v/>
      </c>
      <c r="BI167" s="71" t="str">
        <f ca="1">INDEX({"","_","-","="},IF(OR($D167 &gt;= BJ$6, $E167 &lt; BI$6), 0, 1)+IF(OR($F167 &gt;= BJ$6, $G167 &lt; BI$6), 0, 2)+1)</f>
        <v/>
      </c>
      <c r="BJ167" s="71" t="str">
        <f ca="1">INDEX({"","_","-","="},IF(OR($D167 &gt;= BK$6, $E167 &lt; BJ$6), 0, 1)+IF(OR($F167 &gt;= BK$6, $G167 &lt; BJ$6), 0, 2)+1)</f>
        <v/>
      </c>
      <c r="BK167" s="71" t="str">
        <f ca="1">INDEX({"","_","-","="},IF(OR($D167 &gt;= BL$6, $E167 &lt; BK$6), 0, 1)+IF(OR($F167 &gt;= BL$6, $G167 &lt; BK$6), 0, 2)+1)</f>
        <v/>
      </c>
      <c r="BL167" s="71" t="str">
        <f ca="1">INDEX({"","_","-","="},IF(OR($D167 &gt;= BM$6, $E167 &lt; BL$6), 0, 1)+IF(OR($F167 &gt;= BM$6, $G167 &lt; BL$6), 0, 2)+1)</f>
        <v/>
      </c>
      <c r="BM167" s="71" t="str">
        <f ca="1">INDEX({"","_","-","="},IF(OR($D167 &gt;= BN$6, $E167 &lt; BM$6), 0, 1)+IF(OR($F167 &gt;= BN$6, $G167 &lt; BM$6), 0, 2)+1)</f>
        <v/>
      </c>
      <c r="BN167" s="71" t="str">
        <f ca="1">INDEX({"","_","-","="},IF(OR($D167 &gt;= BO$6, $E167 &lt; BN$6), 0, 1)+IF(OR($F167 &gt;= BO$6, $G167 &lt; BN$6), 0, 2)+1)</f>
        <v/>
      </c>
      <c r="BO167" s="71" t="str">
        <f ca="1">INDEX({"","_","-","="},IF(OR($D167 &gt;= BP$6, $E167 &lt; BO$6), 0, 1)+IF(OR($F167 &gt;= BP$6, $G167 &lt; BO$6), 0, 2)+1)</f>
        <v/>
      </c>
      <c r="BP167" s="71" t="str">
        <f ca="1">INDEX({"","_","-","="},IF(OR($D167 &gt;= BQ$6, $E167 &lt; BP$6), 0, 1)+IF(OR($F167 &gt;= BQ$6, $G167 &lt; BP$6), 0, 2)+1)</f>
        <v/>
      </c>
      <c r="BQ167" s="71" t="str">
        <f ca="1">INDEX({"","_","-","="},IF(OR($D167 &gt;= BR$6, $E167 &lt; BQ$6), 0, 1)+IF(OR($F167 &gt;= BR$6, $G167 &lt; BQ$6), 0, 2)+1)</f>
        <v/>
      </c>
      <c r="BR167" s="71" t="str">
        <f ca="1">INDEX({"","_","-","="},IF(OR($D167 &gt;= BS$6, $E167 &lt; BR$6), 0, 1)+IF(OR($F167 &gt;= BS$6, $G167 &lt; BR$6), 0, 2)+1)</f>
        <v/>
      </c>
      <c r="BS167" s="71" t="str">
        <f ca="1">INDEX({"","_","-","="},IF(OR($D167 &gt;= BT$6, $E167 &lt; BS$6), 0, 1)+IF(OR($F167 &gt;= BT$6, $G167 &lt; BS$6), 0, 2)+1)</f>
        <v/>
      </c>
      <c r="BT167" s="71" t="str">
        <f ca="1">INDEX({"","_","-","="},IF(OR($D167 &gt;= BU$6, $E167 &lt; BT$6), 0, 1)+IF(OR($F167 &gt;= BU$6, $G167 &lt; BT$6), 0, 2)+1)</f>
        <v/>
      </c>
      <c r="BU167" s="71" t="str">
        <f ca="1">INDEX({"","_","-","="},IF(OR($D167 &gt;= BV$6, $E167 &lt; BU$6), 0, 1)+IF(OR($F167 &gt;= BV$6, $G167 &lt; BU$6), 0, 2)+1)</f>
        <v/>
      </c>
      <c r="BV167" s="71" t="str">
        <f ca="1">INDEX({"","_","-","="},IF(OR($D167 &gt;= BW$6, $E167 &lt; BV$6), 0, 1)+IF(OR($F167 &gt;= BW$6, $G167 &lt; BV$6), 0, 2)+1)</f>
        <v/>
      </c>
      <c r="BW167" s="71" t="str">
        <f ca="1">INDEX({"","_","-","="},IF(OR($D167 &gt;= BX$6, $E167 &lt; BW$6), 0, 1)+IF(OR($F167 &gt;= BX$6, $G167 &lt; BW$6), 0, 2)+1)</f>
        <v/>
      </c>
      <c r="BX167" s="71" t="str">
        <f ca="1">INDEX({"","_","-","="},IF(OR($D167 &gt;= BY$6, $E167 &lt; BX$6), 0, 1)+IF(OR($F167 &gt;= BY$6, $G167 &lt; BX$6), 0, 2)+1)</f>
        <v/>
      </c>
      <c r="BY167" s="71" t="str">
        <f ca="1">INDEX({"","_","-","="},IF(OR($D167 &gt;= BZ$6, $E167 &lt; BY$6), 0, 1)+IF(OR($F167 &gt;= BZ$6, $G167 &lt; BY$6), 0, 2)+1)</f>
        <v/>
      </c>
      <c r="BZ167" s="71" t="str">
        <f ca="1">INDEX({"","_","-","="},IF(OR($D167 &gt;= CA$6, $E167 &lt; BZ$6), 0, 1)+IF(OR($F167 &gt;= CA$6, $G167 &lt; BZ$6), 0, 2)+1)</f>
        <v/>
      </c>
      <c r="CA167" s="71" t="str">
        <f ca="1">INDEX({"","_","-","="},IF(OR($D167 &gt;= CB$6, $E167 &lt; CA$6), 0, 1)+IF(OR($F167 &gt;= CB$6, $G167 &lt; CA$6), 0, 2)+1)</f>
        <v/>
      </c>
      <c r="CB167" s="71" t="str">
        <f ca="1">INDEX({"","_","-","="},IF(OR($D167 &gt;= CC$6, $E167 &lt; CB$6), 0, 1)+IF(OR($F167 &gt;= CC$6, $G167 &lt; CB$6), 0, 2)+1)</f>
        <v/>
      </c>
      <c r="CC167" s="71" t="str">
        <f ca="1">INDEX({"","_","-","="},IF(OR($D167 &gt;= CD$6, $E167 &lt; CC$6), 0, 1)+IF(OR($F167 &gt;= CD$6, $G167 &lt; CC$6), 0, 2)+1)</f>
        <v/>
      </c>
      <c r="CD167" s="71" t="str">
        <f ca="1">INDEX({"","_","-","="},IF(OR($D167 &gt;= CE$6, $E167 &lt; CD$6), 0, 1)+IF(OR($F167 &gt;= CE$6, $G167 &lt; CD$6), 0, 2)+1)</f>
        <v/>
      </c>
    </row>
    <row r="168" spans="1:82">
      <c r="A168" s="8" t="str">
        <f ca="1">IF('临-进度'!N163,'临-进度'!$A163,"")</f>
        <v/>
      </c>
      <c r="B168" s="8" t="str">
        <f ca="1">IF('临-进度'!N163,'临-进度'!$B163,"")</f>
        <v/>
      </c>
      <c r="C168" s="8" t="str">
        <f ca="1">IF('临-进度'!N163,'临-进度'!$F163,"")</f>
        <v/>
      </c>
      <c r="D168" s="42" t="str">
        <f ca="1">IF('临-进度'!$N163,'临-进度'!$J163,"")</f>
        <v/>
      </c>
      <c r="E168" s="42" t="str">
        <f ca="1">IF('临-进度'!$N163,'临-进度'!$AF163,"")</f>
        <v/>
      </c>
      <c r="F168" s="42" t="str">
        <f ca="1">IF('临-进度'!$N163,'临-进度'!$K163,"")</f>
        <v/>
      </c>
      <c r="G168" s="76" t="str">
        <f ca="1">IF('临-进度'!$N163,'临-进度'!$AG163,"")</f>
        <v/>
      </c>
      <c r="H168" s="71" t="str">
        <f ca="1">INDEX({"","_","-","="},IF(OR($D168 &gt;= I$6, $E168 &lt; H$6), 0, 1)+IF(OR($F168 &gt;= I$6, $G168 &lt; H$6), 0, 2)+1)</f>
        <v/>
      </c>
      <c r="I168" s="71" t="str">
        <f ca="1">INDEX({"","_","-","="},IF(OR($D168 &gt;= J$6, $E168 &lt; I$6), 0, 1)+IF(OR($F168 &gt;= J$6, $G168 &lt; I$6), 0, 2)+1)</f>
        <v/>
      </c>
      <c r="J168" s="71" t="str">
        <f ca="1">INDEX({"","_","-","="},IF(OR($D168 &gt;= K$6, $E168 &lt; J$6), 0, 1)+IF(OR($F168 &gt;= K$6, $G168 &lt; J$6), 0, 2)+1)</f>
        <v/>
      </c>
      <c r="K168" s="71" t="str">
        <f ca="1">INDEX({"","_","-","="},IF(OR($D168 &gt;= L$6, $E168 &lt; K$6), 0, 1)+IF(OR($F168 &gt;= L$6, $G168 &lt; K$6), 0, 2)+1)</f>
        <v/>
      </c>
      <c r="L168" s="71" t="str">
        <f ca="1">INDEX({"","_","-","="},IF(OR($D168 &gt;= M$6, $E168 &lt; L$6), 0, 1)+IF(OR($F168 &gt;= M$6, $G168 &lt; L$6), 0, 2)+1)</f>
        <v/>
      </c>
      <c r="M168" s="71" t="str">
        <f ca="1">INDEX({"","_","-","="},IF(OR($D168 &gt;= N$6, $E168 &lt; M$6), 0, 1)+IF(OR($F168 &gt;= N$6, $G168 &lt; M$6), 0, 2)+1)</f>
        <v/>
      </c>
      <c r="N168" s="71" t="str">
        <f ca="1">INDEX({"","_","-","="},IF(OR($D168 &gt;= O$6, $E168 &lt; N$6), 0, 1)+IF(OR($F168 &gt;= O$6, $G168 &lt; N$6), 0, 2)+1)</f>
        <v/>
      </c>
      <c r="O168" s="71" t="str">
        <f ca="1">INDEX({"","_","-","="},IF(OR($D168 &gt;= P$6, $E168 &lt; O$6), 0, 1)+IF(OR($F168 &gt;= P$6, $G168 &lt; O$6), 0, 2)+1)</f>
        <v/>
      </c>
      <c r="P168" s="71" t="str">
        <f ca="1">INDEX({"","_","-","="},IF(OR($D168 &gt;= Q$6, $E168 &lt; P$6), 0, 1)+IF(OR($F168 &gt;= Q$6, $G168 &lt; P$6), 0, 2)+1)</f>
        <v/>
      </c>
      <c r="Q168" s="71" t="str">
        <f ca="1">INDEX({"","_","-","="},IF(OR($D168 &gt;= R$6, $E168 &lt; Q$6), 0, 1)+IF(OR($F168 &gt;= R$6, $G168 &lt; Q$6), 0, 2)+1)</f>
        <v/>
      </c>
      <c r="R168" s="71" t="str">
        <f ca="1">INDEX({"","_","-","="},IF(OR($D168 &gt;= S$6, $E168 &lt; R$6), 0, 1)+IF(OR($F168 &gt;= S$6, $G168 &lt; R$6), 0, 2)+1)</f>
        <v/>
      </c>
      <c r="S168" s="71" t="str">
        <f ca="1">INDEX({"","_","-","="},IF(OR($D168 &gt;= T$6, $E168 &lt; S$6), 0, 1)+IF(OR($F168 &gt;= T$6, $G168 &lt; S$6), 0, 2)+1)</f>
        <v/>
      </c>
      <c r="T168" s="71" t="str">
        <f ca="1">INDEX({"","_","-","="},IF(OR($D168 &gt;= U$6, $E168 &lt; T$6), 0, 1)+IF(OR($F168 &gt;= U$6, $G168 &lt; T$6), 0, 2)+1)</f>
        <v/>
      </c>
      <c r="U168" s="71" t="str">
        <f ca="1">INDEX({"","_","-","="},IF(OR($D168 &gt;= V$6, $E168 &lt; U$6), 0, 1)+IF(OR($F168 &gt;= V$6, $G168 &lt; U$6), 0, 2)+1)</f>
        <v/>
      </c>
      <c r="V168" s="71" t="str">
        <f ca="1">INDEX({"","_","-","="},IF(OR($D168 &gt;= W$6, $E168 &lt; V$6), 0, 1)+IF(OR($F168 &gt;= W$6, $G168 &lt; V$6), 0, 2)+1)</f>
        <v/>
      </c>
      <c r="W168" s="71" t="str">
        <f ca="1">INDEX({"","_","-","="},IF(OR($D168 &gt;= X$6, $E168 &lt; W$6), 0, 1)+IF(OR($F168 &gt;= X$6, $G168 &lt; W$6), 0, 2)+1)</f>
        <v/>
      </c>
      <c r="X168" s="71" t="str">
        <f ca="1">INDEX({"","_","-","="},IF(OR($D168 &gt;= Y$6, $E168 &lt; X$6), 0, 1)+IF(OR($F168 &gt;= Y$6, $G168 &lt; X$6), 0, 2)+1)</f>
        <v/>
      </c>
      <c r="Y168" s="71" t="str">
        <f ca="1">INDEX({"","_","-","="},IF(OR($D168 &gt;= Z$6, $E168 &lt; Y$6), 0, 1)+IF(OR($F168 &gt;= Z$6, $G168 &lt; Y$6), 0, 2)+1)</f>
        <v/>
      </c>
      <c r="Z168" s="71" t="str">
        <f ca="1">INDEX({"","_","-","="},IF(OR($D168 &gt;= AA$6, $E168 &lt; Z$6), 0, 1)+IF(OR($F168 &gt;= AA$6, $G168 &lt; Z$6), 0, 2)+1)</f>
        <v/>
      </c>
      <c r="AA168" s="71" t="str">
        <f ca="1">INDEX({"","_","-","="},IF(OR($D168 &gt;= AB$6, $E168 &lt; AA$6), 0, 1)+IF(OR($F168 &gt;= AB$6, $G168 &lt; AA$6), 0, 2)+1)</f>
        <v/>
      </c>
      <c r="AB168" s="71" t="str">
        <f ca="1">INDEX({"","_","-","="},IF(OR($D168 &gt;= AC$6, $E168 &lt; AB$6), 0, 1)+IF(OR($F168 &gt;= AC$6, $G168 &lt; AB$6), 0, 2)+1)</f>
        <v/>
      </c>
      <c r="AC168" s="71" t="str">
        <f ca="1">INDEX({"","_","-","="},IF(OR($D168 &gt;= AD$6, $E168 &lt; AC$6), 0, 1)+IF(OR($F168 &gt;= AD$6, $G168 &lt; AC$6), 0, 2)+1)</f>
        <v/>
      </c>
      <c r="AD168" s="71" t="str">
        <f ca="1">INDEX({"","_","-","="},IF(OR($D168 &gt;= AE$6, $E168 &lt; AD$6), 0, 1)+IF(OR($F168 &gt;= AE$6, $G168 &lt; AD$6), 0, 2)+1)</f>
        <v/>
      </c>
      <c r="AE168" s="71" t="str">
        <f ca="1">INDEX({"","_","-","="},IF(OR($D168 &gt;= AF$6, $E168 &lt; AE$6), 0, 1)+IF(OR($F168 &gt;= AF$6, $G168 &lt; AE$6), 0, 2)+1)</f>
        <v/>
      </c>
      <c r="AF168" s="71" t="str">
        <f ca="1">INDEX({"","_","-","="},IF(OR($D168 &gt;= AG$6, $E168 &lt; AF$6), 0, 1)+IF(OR($F168 &gt;= AG$6, $G168 &lt; AF$6), 0, 2)+1)</f>
        <v/>
      </c>
      <c r="AG168" s="71" t="str">
        <f ca="1">INDEX({"","_","-","="},IF(OR($D168 &gt;= AH$6, $E168 &lt; AG$6), 0, 1)+IF(OR($F168 &gt;= AH$6, $G168 &lt; AG$6), 0, 2)+1)</f>
        <v/>
      </c>
      <c r="AH168" s="71" t="str">
        <f ca="1">INDEX({"","_","-","="},IF(OR($D168 &gt;= AI$6, $E168 &lt; AH$6), 0, 1)+IF(OR($F168 &gt;= AI$6, $G168 &lt; AH$6), 0, 2)+1)</f>
        <v/>
      </c>
      <c r="AI168" s="71" t="str">
        <f ca="1">INDEX({"","_","-","="},IF(OR($D168 &gt;= AJ$6, $E168 &lt; AI$6), 0, 1)+IF(OR($F168 &gt;= AJ$6, $G168 &lt; AI$6), 0, 2)+1)</f>
        <v/>
      </c>
      <c r="AJ168" s="71" t="str">
        <f ca="1">INDEX({"","_","-","="},IF(OR($D168 &gt;= AK$6, $E168 &lt; AJ$6), 0, 1)+IF(OR($F168 &gt;= AK$6, $G168 &lt; AJ$6), 0, 2)+1)</f>
        <v/>
      </c>
      <c r="AK168" s="71" t="str">
        <f ca="1">INDEX({"","_","-","="},IF(OR($D168 &gt;= AL$6, $E168 &lt; AK$6), 0, 1)+IF(OR($F168 &gt;= AL$6, $G168 &lt; AK$6), 0, 2)+1)</f>
        <v/>
      </c>
      <c r="AL168" s="71" t="str">
        <f ca="1">INDEX({"","_","-","="},IF(OR($D168 &gt;= AM$6, $E168 &lt; AL$6), 0, 1)+IF(OR($F168 &gt;= AM$6, $G168 &lt; AL$6), 0, 2)+1)</f>
        <v/>
      </c>
      <c r="AM168" s="71" t="str">
        <f ca="1">INDEX({"","_","-","="},IF(OR($D168 &gt;= AN$6, $E168 &lt; AM$6), 0, 1)+IF(OR($F168 &gt;= AN$6, $G168 &lt; AM$6), 0, 2)+1)</f>
        <v/>
      </c>
      <c r="AN168" s="71" t="str">
        <f ca="1">INDEX({"","_","-","="},IF(OR($D168 &gt;= AO$6, $E168 &lt; AN$6), 0, 1)+IF(OR($F168 &gt;= AO$6, $G168 &lt; AN$6), 0, 2)+1)</f>
        <v/>
      </c>
      <c r="AO168" s="71" t="str">
        <f ca="1">INDEX({"","_","-","="},IF(OR($D168 &gt;= AP$6, $E168 &lt; AO$6), 0, 1)+IF(OR($F168 &gt;= AP$6, $G168 &lt; AO$6), 0, 2)+1)</f>
        <v/>
      </c>
      <c r="AP168" s="71" t="str">
        <f ca="1">INDEX({"","_","-","="},IF(OR($D168 &gt;= AQ$6, $E168 &lt; AP$6), 0, 1)+IF(OR($F168 &gt;= AQ$6, $G168 &lt; AP$6), 0, 2)+1)</f>
        <v/>
      </c>
      <c r="AQ168" s="71" t="str">
        <f ca="1">INDEX({"","_","-","="},IF(OR($D168 &gt;= AR$6, $E168 &lt; AQ$6), 0, 1)+IF(OR($F168 &gt;= AR$6, $G168 &lt; AQ$6), 0, 2)+1)</f>
        <v/>
      </c>
      <c r="AR168" s="71" t="str">
        <f ca="1">INDEX({"","_","-","="},IF(OR($D168 &gt;= AS$6, $E168 &lt; AR$6), 0, 1)+IF(OR($F168 &gt;= AS$6, $G168 &lt; AR$6), 0, 2)+1)</f>
        <v/>
      </c>
      <c r="AS168" s="71" t="str">
        <f ca="1">INDEX({"","_","-","="},IF(OR($D168 &gt;= AT$6, $E168 &lt; AS$6), 0, 1)+IF(OR($F168 &gt;= AT$6, $G168 &lt; AS$6), 0, 2)+1)</f>
        <v/>
      </c>
      <c r="AT168" s="71" t="str">
        <f ca="1">INDEX({"","_","-","="},IF(OR($D168 &gt;= AU$6, $E168 &lt; AT$6), 0, 1)+IF(OR($F168 &gt;= AU$6, $G168 &lt; AT$6), 0, 2)+1)</f>
        <v/>
      </c>
      <c r="AU168" s="71" t="str">
        <f ca="1">INDEX({"","_","-","="},IF(OR($D168 &gt;= AV$6, $E168 &lt; AU$6), 0, 1)+IF(OR($F168 &gt;= AV$6, $G168 &lt; AU$6), 0, 2)+1)</f>
        <v/>
      </c>
      <c r="AV168" s="71" t="str">
        <f ca="1">INDEX({"","_","-","="},IF(OR($D168 &gt;= AW$6, $E168 &lt; AV$6), 0, 1)+IF(OR($F168 &gt;= AW$6, $G168 &lt; AV$6), 0, 2)+1)</f>
        <v/>
      </c>
      <c r="AW168" s="71" t="str">
        <f ca="1">INDEX({"","_","-","="},IF(OR($D168 &gt;= AX$6, $E168 &lt; AW$6), 0, 1)+IF(OR($F168 &gt;= AX$6, $G168 &lt; AW$6), 0, 2)+1)</f>
        <v/>
      </c>
      <c r="AX168" s="71" t="str">
        <f ca="1">INDEX({"","_","-","="},IF(OR($D168 &gt;= AY$6, $E168 &lt; AX$6), 0, 1)+IF(OR($F168 &gt;= AY$6, $G168 &lt; AX$6), 0, 2)+1)</f>
        <v/>
      </c>
      <c r="AY168" s="71" t="str">
        <f ca="1">INDEX({"","_","-","="},IF(OR($D168 &gt;= AZ$6, $E168 &lt; AY$6), 0, 1)+IF(OR($F168 &gt;= AZ$6, $G168 &lt; AY$6), 0, 2)+1)</f>
        <v/>
      </c>
      <c r="AZ168" s="71" t="str">
        <f ca="1">INDEX({"","_","-","="},IF(OR($D168 &gt;= BA$6, $E168 &lt; AZ$6), 0, 1)+IF(OR($F168 &gt;= BA$6, $G168 &lt; AZ$6), 0, 2)+1)</f>
        <v/>
      </c>
      <c r="BA168" s="71" t="str">
        <f ca="1">INDEX({"","_","-","="},IF(OR($D168 &gt;= BB$6, $E168 &lt; BA$6), 0, 1)+IF(OR($F168 &gt;= BB$6, $G168 &lt; BA$6), 0, 2)+1)</f>
        <v/>
      </c>
      <c r="BB168" s="71" t="str">
        <f ca="1">INDEX({"","_","-","="},IF(OR($D168 &gt;= BC$6, $E168 &lt; BB$6), 0, 1)+IF(OR($F168 &gt;= BC$6, $G168 &lt; BB$6), 0, 2)+1)</f>
        <v/>
      </c>
      <c r="BC168" s="71" t="str">
        <f ca="1">INDEX({"","_","-","="},IF(OR($D168 &gt;= BD$6, $E168 &lt; BC$6), 0, 1)+IF(OR($F168 &gt;= BD$6, $G168 &lt; BC$6), 0, 2)+1)</f>
        <v/>
      </c>
      <c r="BD168" s="71" t="str">
        <f ca="1">INDEX({"","_","-","="},IF(OR($D168 &gt;= BE$6, $E168 &lt; BD$6), 0, 1)+IF(OR($F168 &gt;= BE$6, $G168 &lt; BD$6), 0, 2)+1)</f>
        <v/>
      </c>
      <c r="BE168" s="71" t="str">
        <f ca="1">INDEX({"","_","-","="},IF(OR($D168 &gt;= BF$6, $E168 &lt; BE$6), 0, 1)+IF(OR($F168 &gt;= BF$6, $G168 &lt; BE$6), 0, 2)+1)</f>
        <v/>
      </c>
      <c r="BF168" s="71" t="str">
        <f ca="1">INDEX({"","_","-","="},IF(OR($D168 &gt;= BG$6, $E168 &lt; BF$6), 0, 1)+IF(OR($F168 &gt;= BG$6, $G168 &lt; BF$6), 0, 2)+1)</f>
        <v/>
      </c>
      <c r="BG168" s="71" t="str">
        <f ca="1">INDEX({"","_","-","="},IF(OR($D168 &gt;= BH$6, $E168 &lt; BG$6), 0, 1)+IF(OR($F168 &gt;= BH$6, $G168 &lt; BG$6), 0, 2)+1)</f>
        <v/>
      </c>
      <c r="BH168" s="71" t="str">
        <f ca="1">INDEX({"","_","-","="},IF(OR($D168 &gt;= BI$6, $E168 &lt; BH$6), 0, 1)+IF(OR($F168 &gt;= BI$6, $G168 &lt; BH$6), 0, 2)+1)</f>
        <v/>
      </c>
      <c r="BI168" s="71" t="str">
        <f ca="1">INDEX({"","_","-","="},IF(OR($D168 &gt;= BJ$6, $E168 &lt; BI$6), 0, 1)+IF(OR($F168 &gt;= BJ$6, $G168 &lt; BI$6), 0, 2)+1)</f>
        <v/>
      </c>
      <c r="BJ168" s="71" t="str">
        <f ca="1">INDEX({"","_","-","="},IF(OR($D168 &gt;= BK$6, $E168 &lt; BJ$6), 0, 1)+IF(OR($F168 &gt;= BK$6, $G168 &lt; BJ$6), 0, 2)+1)</f>
        <v/>
      </c>
      <c r="BK168" s="71" t="str">
        <f ca="1">INDEX({"","_","-","="},IF(OR($D168 &gt;= BL$6, $E168 &lt; BK$6), 0, 1)+IF(OR($F168 &gt;= BL$6, $G168 &lt; BK$6), 0, 2)+1)</f>
        <v/>
      </c>
      <c r="BL168" s="71" t="str">
        <f ca="1">INDEX({"","_","-","="},IF(OR($D168 &gt;= BM$6, $E168 &lt; BL$6), 0, 1)+IF(OR($F168 &gt;= BM$6, $G168 &lt; BL$6), 0, 2)+1)</f>
        <v/>
      </c>
      <c r="BM168" s="71" t="str">
        <f ca="1">INDEX({"","_","-","="},IF(OR($D168 &gt;= BN$6, $E168 &lt; BM$6), 0, 1)+IF(OR($F168 &gt;= BN$6, $G168 &lt; BM$6), 0, 2)+1)</f>
        <v/>
      </c>
      <c r="BN168" s="71" t="str">
        <f ca="1">INDEX({"","_","-","="},IF(OR($D168 &gt;= BO$6, $E168 &lt; BN$6), 0, 1)+IF(OR($F168 &gt;= BO$6, $G168 &lt; BN$6), 0, 2)+1)</f>
        <v/>
      </c>
      <c r="BO168" s="71" t="str">
        <f ca="1">INDEX({"","_","-","="},IF(OR($D168 &gt;= BP$6, $E168 &lt; BO$6), 0, 1)+IF(OR($F168 &gt;= BP$6, $G168 &lt; BO$6), 0, 2)+1)</f>
        <v/>
      </c>
      <c r="BP168" s="71" t="str">
        <f ca="1">INDEX({"","_","-","="},IF(OR($D168 &gt;= BQ$6, $E168 &lt; BP$6), 0, 1)+IF(OR($F168 &gt;= BQ$6, $G168 &lt; BP$6), 0, 2)+1)</f>
        <v/>
      </c>
      <c r="BQ168" s="71" t="str">
        <f ca="1">INDEX({"","_","-","="},IF(OR($D168 &gt;= BR$6, $E168 &lt; BQ$6), 0, 1)+IF(OR($F168 &gt;= BR$6, $G168 &lt; BQ$6), 0, 2)+1)</f>
        <v/>
      </c>
      <c r="BR168" s="71" t="str">
        <f ca="1">INDEX({"","_","-","="},IF(OR($D168 &gt;= BS$6, $E168 &lt; BR$6), 0, 1)+IF(OR($F168 &gt;= BS$6, $G168 &lt; BR$6), 0, 2)+1)</f>
        <v/>
      </c>
      <c r="BS168" s="71" t="str">
        <f ca="1">INDEX({"","_","-","="},IF(OR($D168 &gt;= BT$6, $E168 &lt; BS$6), 0, 1)+IF(OR($F168 &gt;= BT$6, $G168 &lt; BS$6), 0, 2)+1)</f>
        <v/>
      </c>
      <c r="BT168" s="71" t="str">
        <f ca="1">INDEX({"","_","-","="},IF(OR($D168 &gt;= BU$6, $E168 &lt; BT$6), 0, 1)+IF(OR($F168 &gt;= BU$6, $G168 &lt; BT$6), 0, 2)+1)</f>
        <v/>
      </c>
      <c r="BU168" s="71" t="str">
        <f ca="1">INDEX({"","_","-","="},IF(OR($D168 &gt;= BV$6, $E168 &lt; BU$6), 0, 1)+IF(OR($F168 &gt;= BV$6, $G168 &lt; BU$6), 0, 2)+1)</f>
        <v/>
      </c>
      <c r="BV168" s="71" t="str">
        <f ca="1">INDEX({"","_","-","="},IF(OR($D168 &gt;= BW$6, $E168 &lt; BV$6), 0, 1)+IF(OR($F168 &gt;= BW$6, $G168 &lt; BV$6), 0, 2)+1)</f>
        <v/>
      </c>
      <c r="BW168" s="71" t="str">
        <f ca="1">INDEX({"","_","-","="},IF(OR($D168 &gt;= BX$6, $E168 &lt; BW$6), 0, 1)+IF(OR($F168 &gt;= BX$6, $G168 &lt; BW$6), 0, 2)+1)</f>
        <v/>
      </c>
      <c r="BX168" s="71" t="str">
        <f ca="1">INDEX({"","_","-","="},IF(OR($D168 &gt;= BY$6, $E168 &lt; BX$6), 0, 1)+IF(OR($F168 &gt;= BY$6, $G168 &lt; BX$6), 0, 2)+1)</f>
        <v/>
      </c>
      <c r="BY168" s="71" t="str">
        <f ca="1">INDEX({"","_","-","="},IF(OR($D168 &gt;= BZ$6, $E168 &lt; BY$6), 0, 1)+IF(OR($F168 &gt;= BZ$6, $G168 &lt; BY$6), 0, 2)+1)</f>
        <v/>
      </c>
      <c r="BZ168" s="71" t="str">
        <f ca="1">INDEX({"","_","-","="},IF(OR($D168 &gt;= CA$6, $E168 &lt; BZ$6), 0, 1)+IF(OR($F168 &gt;= CA$6, $G168 &lt; BZ$6), 0, 2)+1)</f>
        <v/>
      </c>
      <c r="CA168" s="71" t="str">
        <f ca="1">INDEX({"","_","-","="},IF(OR($D168 &gt;= CB$6, $E168 &lt; CA$6), 0, 1)+IF(OR($F168 &gt;= CB$6, $G168 &lt; CA$6), 0, 2)+1)</f>
        <v/>
      </c>
      <c r="CB168" s="71" t="str">
        <f ca="1">INDEX({"","_","-","="},IF(OR($D168 &gt;= CC$6, $E168 &lt; CB$6), 0, 1)+IF(OR($F168 &gt;= CC$6, $G168 &lt; CB$6), 0, 2)+1)</f>
        <v/>
      </c>
      <c r="CC168" s="71" t="str">
        <f ca="1">INDEX({"","_","-","="},IF(OR($D168 &gt;= CD$6, $E168 &lt; CC$6), 0, 1)+IF(OR($F168 &gt;= CD$6, $G168 &lt; CC$6), 0, 2)+1)</f>
        <v/>
      </c>
      <c r="CD168" s="71" t="str">
        <f ca="1">INDEX({"","_","-","="},IF(OR($D168 &gt;= CE$6, $E168 &lt; CD$6), 0, 1)+IF(OR($F168 &gt;= CE$6, $G168 &lt; CD$6), 0, 2)+1)</f>
        <v/>
      </c>
    </row>
    <row r="169" spans="1:82">
      <c r="A169" s="8" t="str">
        <f ca="1">IF('临-进度'!N164,'临-进度'!$A164,"")</f>
        <v/>
      </c>
      <c r="B169" s="8" t="str">
        <f ca="1">IF('临-进度'!N164,'临-进度'!$B164,"")</f>
        <v/>
      </c>
      <c r="C169" s="8" t="str">
        <f ca="1">IF('临-进度'!N164,'临-进度'!$F164,"")</f>
        <v/>
      </c>
      <c r="D169" s="42" t="str">
        <f ca="1">IF('临-进度'!$N164,'临-进度'!$J164,"")</f>
        <v/>
      </c>
      <c r="E169" s="42" t="str">
        <f ca="1">IF('临-进度'!$N164,'临-进度'!$AF164,"")</f>
        <v/>
      </c>
      <c r="F169" s="42" t="str">
        <f ca="1">IF('临-进度'!$N164,'临-进度'!$K164,"")</f>
        <v/>
      </c>
      <c r="G169" s="76" t="str">
        <f ca="1">IF('临-进度'!$N164,'临-进度'!$AG164,"")</f>
        <v/>
      </c>
      <c r="H169" s="71" t="str">
        <f ca="1">INDEX({"","_","-","="},IF(OR($D169 &gt;= I$6, $E169 &lt; H$6), 0, 1)+IF(OR($F169 &gt;= I$6, $G169 &lt; H$6), 0, 2)+1)</f>
        <v/>
      </c>
      <c r="I169" s="71" t="str">
        <f ca="1">INDEX({"","_","-","="},IF(OR($D169 &gt;= J$6, $E169 &lt; I$6), 0, 1)+IF(OR($F169 &gt;= J$6, $G169 &lt; I$6), 0, 2)+1)</f>
        <v/>
      </c>
      <c r="J169" s="71" t="str">
        <f ca="1">INDEX({"","_","-","="},IF(OR($D169 &gt;= K$6, $E169 &lt; J$6), 0, 1)+IF(OR($F169 &gt;= K$6, $G169 &lt; J$6), 0, 2)+1)</f>
        <v/>
      </c>
      <c r="K169" s="71" t="str">
        <f ca="1">INDEX({"","_","-","="},IF(OR($D169 &gt;= L$6, $E169 &lt; K$6), 0, 1)+IF(OR($F169 &gt;= L$6, $G169 &lt; K$6), 0, 2)+1)</f>
        <v/>
      </c>
      <c r="L169" s="71" t="str">
        <f ca="1">INDEX({"","_","-","="},IF(OR($D169 &gt;= M$6, $E169 &lt; L$6), 0, 1)+IF(OR($F169 &gt;= M$6, $G169 &lt; L$6), 0, 2)+1)</f>
        <v/>
      </c>
      <c r="M169" s="71" t="str">
        <f ca="1">INDEX({"","_","-","="},IF(OR($D169 &gt;= N$6, $E169 &lt; M$6), 0, 1)+IF(OR($F169 &gt;= N$6, $G169 &lt; M$6), 0, 2)+1)</f>
        <v/>
      </c>
      <c r="N169" s="71" t="str">
        <f ca="1">INDEX({"","_","-","="},IF(OR($D169 &gt;= O$6, $E169 &lt; N$6), 0, 1)+IF(OR($F169 &gt;= O$6, $G169 &lt; N$6), 0, 2)+1)</f>
        <v/>
      </c>
      <c r="O169" s="71" t="str">
        <f ca="1">INDEX({"","_","-","="},IF(OR($D169 &gt;= P$6, $E169 &lt; O$6), 0, 1)+IF(OR($F169 &gt;= P$6, $G169 &lt; O$6), 0, 2)+1)</f>
        <v/>
      </c>
      <c r="P169" s="71" t="str">
        <f ca="1">INDEX({"","_","-","="},IF(OR($D169 &gt;= Q$6, $E169 &lt; P$6), 0, 1)+IF(OR($F169 &gt;= Q$6, $G169 &lt; P$6), 0, 2)+1)</f>
        <v/>
      </c>
      <c r="Q169" s="71" t="str">
        <f ca="1">INDEX({"","_","-","="},IF(OR($D169 &gt;= R$6, $E169 &lt; Q$6), 0, 1)+IF(OR($F169 &gt;= R$6, $G169 &lt; Q$6), 0, 2)+1)</f>
        <v/>
      </c>
      <c r="R169" s="71" t="str">
        <f ca="1">INDEX({"","_","-","="},IF(OR($D169 &gt;= S$6, $E169 &lt; R$6), 0, 1)+IF(OR($F169 &gt;= S$6, $G169 &lt; R$6), 0, 2)+1)</f>
        <v/>
      </c>
      <c r="S169" s="71" t="str">
        <f ca="1">INDEX({"","_","-","="},IF(OR($D169 &gt;= T$6, $E169 &lt; S$6), 0, 1)+IF(OR($F169 &gt;= T$6, $G169 &lt; S$6), 0, 2)+1)</f>
        <v/>
      </c>
      <c r="T169" s="71" t="str">
        <f ca="1">INDEX({"","_","-","="},IF(OR($D169 &gt;= U$6, $E169 &lt; T$6), 0, 1)+IF(OR($F169 &gt;= U$6, $G169 &lt; T$6), 0, 2)+1)</f>
        <v/>
      </c>
      <c r="U169" s="71" t="str">
        <f ca="1">INDEX({"","_","-","="},IF(OR($D169 &gt;= V$6, $E169 &lt; U$6), 0, 1)+IF(OR($F169 &gt;= V$6, $G169 &lt; U$6), 0, 2)+1)</f>
        <v/>
      </c>
      <c r="V169" s="71" t="str">
        <f ca="1">INDEX({"","_","-","="},IF(OR($D169 &gt;= W$6, $E169 &lt; V$6), 0, 1)+IF(OR($F169 &gt;= W$6, $G169 &lt; V$6), 0, 2)+1)</f>
        <v/>
      </c>
      <c r="W169" s="71" t="str">
        <f ca="1">INDEX({"","_","-","="},IF(OR($D169 &gt;= X$6, $E169 &lt; W$6), 0, 1)+IF(OR($F169 &gt;= X$6, $G169 &lt; W$6), 0, 2)+1)</f>
        <v/>
      </c>
      <c r="X169" s="71" t="str">
        <f ca="1">INDEX({"","_","-","="},IF(OR($D169 &gt;= Y$6, $E169 &lt; X$6), 0, 1)+IF(OR($F169 &gt;= Y$6, $G169 &lt; X$6), 0, 2)+1)</f>
        <v/>
      </c>
      <c r="Y169" s="71" t="str">
        <f ca="1">INDEX({"","_","-","="},IF(OR($D169 &gt;= Z$6, $E169 &lt; Y$6), 0, 1)+IF(OR($F169 &gt;= Z$6, $G169 &lt; Y$6), 0, 2)+1)</f>
        <v/>
      </c>
      <c r="Z169" s="71" t="str">
        <f ca="1">INDEX({"","_","-","="},IF(OR($D169 &gt;= AA$6, $E169 &lt; Z$6), 0, 1)+IF(OR($F169 &gt;= AA$6, $G169 &lt; Z$6), 0, 2)+1)</f>
        <v/>
      </c>
      <c r="AA169" s="71" t="str">
        <f ca="1">INDEX({"","_","-","="},IF(OR($D169 &gt;= AB$6, $E169 &lt; AA$6), 0, 1)+IF(OR($F169 &gt;= AB$6, $G169 &lt; AA$6), 0, 2)+1)</f>
        <v/>
      </c>
      <c r="AB169" s="71" t="str">
        <f ca="1">INDEX({"","_","-","="},IF(OR($D169 &gt;= AC$6, $E169 &lt; AB$6), 0, 1)+IF(OR($F169 &gt;= AC$6, $G169 &lt; AB$6), 0, 2)+1)</f>
        <v/>
      </c>
      <c r="AC169" s="71" t="str">
        <f ca="1">INDEX({"","_","-","="},IF(OR($D169 &gt;= AD$6, $E169 &lt; AC$6), 0, 1)+IF(OR($F169 &gt;= AD$6, $G169 &lt; AC$6), 0, 2)+1)</f>
        <v/>
      </c>
      <c r="AD169" s="71" t="str">
        <f ca="1">INDEX({"","_","-","="},IF(OR($D169 &gt;= AE$6, $E169 &lt; AD$6), 0, 1)+IF(OR($F169 &gt;= AE$6, $G169 &lt; AD$6), 0, 2)+1)</f>
        <v/>
      </c>
      <c r="AE169" s="71" t="str">
        <f ca="1">INDEX({"","_","-","="},IF(OR($D169 &gt;= AF$6, $E169 &lt; AE$6), 0, 1)+IF(OR($F169 &gt;= AF$6, $G169 &lt; AE$6), 0, 2)+1)</f>
        <v/>
      </c>
      <c r="AF169" s="71" t="str">
        <f ca="1">INDEX({"","_","-","="},IF(OR($D169 &gt;= AG$6, $E169 &lt; AF$6), 0, 1)+IF(OR($F169 &gt;= AG$6, $G169 &lt; AF$6), 0, 2)+1)</f>
        <v/>
      </c>
      <c r="AG169" s="71" t="str">
        <f ca="1">INDEX({"","_","-","="},IF(OR($D169 &gt;= AH$6, $E169 &lt; AG$6), 0, 1)+IF(OR($F169 &gt;= AH$6, $G169 &lt; AG$6), 0, 2)+1)</f>
        <v/>
      </c>
      <c r="AH169" s="71" t="str">
        <f ca="1">INDEX({"","_","-","="},IF(OR($D169 &gt;= AI$6, $E169 &lt; AH$6), 0, 1)+IF(OR($F169 &gt;= AI$6, $G169 &lt; AH$6), 0, 2)+1)</f>
        <v/>
      </c>
      <c r="AI169" s="71" t="str">
        <f ca="1">INDEX({"","_","-","="},IF(OR($D169 &gt;= AJ$6, $E169 &lt; AI$6), 0, 1)+IF(OR($F169 &gt;= AJ$6, $G169 &lt; AI$6), 0, 2)+1)</f>
        <v/>
      </c>
      <c r="AJ169" s="71" t="str">
        <f ca="1">INDEX({"","_","-","="},IF(OR($D169 &gt;= AK$6, $E169 &lt; AJ$6), 0, 1)+IF(OR($F169 &gt;= AK$6, $G169 &lt; AJ$6), 0, 2)+1)</f>
        <v/>
      </c>
      <c r="AK169" s="71" t="str">
        <f ca="1">INDEX({"","_","-","="},IF(OR($D169 &gt;= AL$6, $E169 &lt; AK$6), 0, 1)+IF(OR($F169 &gt;= AL$6, $G169 &lt; AK$6), 0, 2)+1)</f>
        <v/>
      </c>
      <c r="AL169" s="71" t="str">
        <f ca="1">INDEX({"","_","-","="},IF(OR($D169 &gt;= AM$6, $E169 &lt; AL$6), 0, 1)+IF(OR($F169 &gt;= AM$6, $G169 &lt; AL$6), 0, 2)+1)</f>
        <v/>
      </c>
      <c r="AM169" s="71" t="str">
        <f ca="1">INDEX({"","_","-","="},IF(OR($D169 &gt;= AN$6, $E169 &lt; AM$6), 0, 1)+IF(OR($F169 &gt;= AN$6, $G169 &lt; AM$6), 0, 2)+1)</f>
        <v/>
      </c>
      <c r="AN169" s="71" t="str">
        <f ca="1">INDEX({"","_","-","="},IF(OR($D169 &gt;= AO$6, $E169 &lt; AN$6), 0, 1)+IF(OR($F169 &gt;= AO$6, $G169 &lt; AN$6), 0, 2)+1)</f>
        <v/>
      </c>
      <c r="AO169" s="71" t="str">
        <f ca="1">INDEX({"","_","-","="},IF(OR($D169 &gt;= AP$6, $E169 &lt; AO$6), 0, 1)+IF(OR($F169 &gt;= AP$6, $G169 &lt; AO$6), 0, 2)+1)</f>
        <v/>
      </c>
      <c r="AP169" s="71" t="str">
        <f ca="1">INDEX({"","_","-","="},IF(OR($D169 &gt;= AQ$6, $E169 &lt; AP$6), 0, 1)+IF(OR($F169 &gt;= AQ$6, $G169 &lt; AP$6), 0, 2)+1)</f>
        <v/>
      </c>
      <c r="AQ169" s="71" t="str">
        <f ca="1">INDEX({"","_","-","="},IF(OR($D169 &gt;= AR$6, $E169 &lt; AQ$6), 0, 1)+IF(OR($F169 &gt;= AR$6, $G169 &lt; AQ$6), 0, 2)+1)</f>
        <v/>
      </c>
      <c r="AR169" s="71" t="str">
        <f ca="1">INDEX({"","_","-","="},IF(OR($D169 &gt;= AS$6, $E169 &lt; AR$6), 0, 1)+IF(OR($F169 &gt;= AS$6, $G169 &lt; AR$6), 0, 2)+1)</f>
        <v/>
      </c>
      <c r="AS169" s="71" t="str">
        <f ca="1">INDEX({"","_","-","="},IF(OR($D169 &gt;= AT$6, $E169 &lt; AS$6), 0, 1)+IF(OR($F169 &gt;= AT$6, $G169 &lt; AS$6), 0, 2)+1)</f>
        <v/>
      </c>
      <c r="AT169" s="71" t="str">
        <f ca="1">INDEX({"","_","-","="},IF(OR($D169 &gt;= AU$6, $E169 &lt; AT$6), 0, 1)+IF(OR($F169 &gt;= AU$6, $G169 &lt; AT$6), 0, 2)+1)</f>
        <v/>
      </c>
      <c r="AU169" s="71" t="str">
        <f ca="1">INDEX({"","_","-","="},IF(OR($D169 &gt;= AV$6, $E169 &lt; AU$6), 0, 1)+IF(OR($F169 &gt;= AV$6, $G169 &lt; AU$6), 0, 2)+1)</f>
        <v/>
      </c>
      <c r="AV169" s="71" t="str">
        <f ca="1">INDEX({"","_","-","="},IF(OR($D169 &gt;= AW$6, $E169 &lt; AV$6), 0, 1)+IF(OR($F169 &gt;= AW$6, $G169 &lt; AV$6), 0, 2)+1)</f>
        <v/>
      </c>
      <c r="AW169" s="71" t="str">
        <f ca="1">INDEX({"","_","-","="},IF(OR($D169 &gt;= AX$6, $E169 &lt; AW$6), 0, 1)+IF(OR($F169 &gt;= AX$6, $G169 &lt; AW$6), 0, 2)+1)</f>
        <v/>
      </c>
      <c r="AX169" s="71" t="str">
        <f ca="1">INDEX({"","_","-","="},IF(OR($D169 &gt;= AY$6, $E169 &lt; AX$6), 0, 1)+IF(OR($F169 &gt;= AY$6, $G169 &lt; AX$6), 0, 2)+1)</f>
        <v/>
      </c>
      <c r="AY169" s="71" t="str">
        <f ca="1">INDEX({"","_","-","="},IF(OR($D169 &gt;= AZ$6, $E169 &lt; AY$6), 0, 1)+IF(OR($F169 &gt;= AZ$6, $G169 &lt; AY$6), 0, 2)+1)</f>
        <v/>
      </c>
      <c r="AZ169" s="71" t="str">
        <f ca="1">INDEX({"","_","-","="},IF(OR($D169 &gt;= BA$6, $E169 &lt; AZ$6), 0, 1)+IF(OR($F169 &gt;= BA$6, $G169 &lt; AZ$6), 0, 2)+1)</f>
        <v/>
      </c>
      <c r="BA169" s="71" t="str">
        <f ca="1">INDEX({"","_","-","="},IF(OR($D169 &gt;= BB$6, $E169 &lt; BA$6), 0, 1)+IF(OR($F169 &gt;= BB$6, $G169 &lt; BA$6), 0, 2)+1)</f>
        <v/>
      </c>
      <c r="BB169" s="71" t="str">
        <f ca="1">INDEX({"","_","-","="},IF(OR($D169 &gt;= BC$6, $E169 &lt; BB$6), 0, 1)+IF(OR($F169 &gt;= BC$6, $G169 &lt; BB$6), 0, 2)+1)</f>
        <v/>
      </c>
      <c r="BC169" s="71" t="str">
        <f ca="1">INDEX({"","_","-","="},IF(OR($D169 &gt;= BD$6, $E169 &lt; BC$6), 0, 1)+IF(OR($F169 &gt;= BD$6, $G169 &lt; BC$6), 0, 2)+1)</f>
        <v/>
      </c>
      <c r="BD169" s="71" t="str">
        <f ca="1">INDEX({"","_","-","="},IF(OR($D169 &gt;= BE$6, $E169 &lt; BD$6), 0, 1)+IF(OR($F169 &gt;= BE$6, $G169 &lt; BD$6), 0, 2)+1)</f>
        <v/>
      </c>
      <c r="BE169" s="71" t="str">
        <f ca="1">INDEX({"","_","-","="},IF(OR($D169 &gt;= BF$6, $E169 &lt; BE$6), 0, 1)+IF(OR($F169 &gt;= BF$6, $G169 &lt; BE$6), 0, 2)+1)</f>
        <v/>
      </c>
      <c r="BF169" s="71" t="str">
        <f ca="1">INDEX({"","_","-","="},IF(OR($D169 &gt;= BG$6, $E169 &lt; BF$6), 0, 1)+IF(OR($F169 &gt;= BG$6, $G169 &lt; BF$6), 0, 2)+1)</f>
        <v/>
      </c>
      <c r="BG169" s="71" t="str">
        <f ca="1">INDEX({"","_","-","="},IF(OR($D169 &gt;= BH$6, $E169 &lt; BG$6), 0, 1)+IF(OR($F169 &gt;= BH$6, $G169 &lt; BG$6), 0, 2)+1)</f>
        <v/>
      </c>
      <c r="BH169" s="71" t="str">
        <f ca="1">INDEX({"","_","-","="},IF(OR($D169 &gt;= BI$6, $E169 &lt; BH$6), 0, 1)+IF(OR($F169 &gt;= BI$6, $G169 &lt; BH$6), 0, 2)+1)</f>
        <v/>
      </c>
      <c r="BI169" s="71" t="str">
        <f ca="1">INDEX({"","_","-","="},IF(OR($D169 &gt;= BJ$6, $E169 &lt; BI$6), 0, 1)+IF(OR($F169 &gt;= BJ$6, $G169 &lt; BI$6), 0, 2)+1)</f>
        <v/>
      </c>
      <c r="BJ169" s="71" t="str">
        <f ca="1">INDEX({"","_","-","="},IF(OR($D169 &gt;= BK$6, $E169 &lt; BJ$6), 0, 1)+IF(OR($F169 &gt;= BK$6, $G169 &lt; BJ$6), 0, 2)+1)</f>
        <v/>
      </c>
      <c r="BK169" s="71" t="str">
        <f ca="1">INDEX({"","_","-","="},IF(OR($D169 &gt;= BL$6, $E169 &lt; BK$6), 0, 1)+IF(OR($F169 &gt;= BL$6, $G169 &lt; BK$6), 0, 2)+1)</f>
        <v/>
      </c>
      <c r="BL169" s="71" t="str">
        <f ca="1">INDEX({"","_","-","="},IF(OR($D169 &gt;= BM$6, $E169 &lt; BL$6), 0, 1)+IF(OR($F169 &gt;= BM$6, $G169 &lt; BL$6), 0, 2)+1)</f>
        <v/>
      </c>
      <c r="BM169" s="71" t="str">
        <f ca="1">INDEX({"","_","-","="},IF(OR($D169 &gt;= BN$6, $E169 &lt; BM$6), 0, 1)+IF(OR($F169 &gt;= BN$6, $G169 &lt; BM$6), 0, 2)+1)</f>
        <v/>
      </c>
      <c r="BN169" s="71" t="str">
        <f ca="1">INDEX({"","_","-","="},IF(OR($D169 &gt;= BO$6, $E169 &lt; BN$6), 0, 1)+IF(OR($F169 &gt;= BO$6, $G169 &lt; BN$6), 0, 2)+1)</f>
        <v/>
      </c>
      <c r="BO169" s="71" t="str">
        <f ca="1">INDEX({"","_","-","="},IF(OR($D169 &gt;= BP$6, $E169 &lt; BO$6), 0, 1)+IF(OR($F169 &gt;= BP$6, $G169 &lt; BO$6), 0, 2)+1)</f>
        <v/>
      </c>
      <c r="BP169" s="71" t="str">
        <f ca="1">INDEX({"","_","-","="},IF(OR($D169 &gt;= BQ$6, $E169 &lt; BP$6), 0, 1)+IF(OR($F169 &gt;= BQ$6, $G169 &lt; BP$6), 0, 2)+1)</f>
        <v/>
      </c>
      <c r="BQ169" s="71" t="str">
        <f ca="1">INDEX({"","_","-","="},IF(OR($D169 &gt;= BR$6, $E169 &lt; BQ$6), 0, 1)+IF(OR($F169 &gt;= BR$6, $G169 &lt; BQ$6), 0, 2)+1)</f>
        <v/>
      </c>
      <c r="BR169" s="71" t="str">
        <f ca="1">INDEX({"","_","-","="},IF(OR($D169 &gt;= BS$6, $E169 &lt; BR$6), 0, 1)+IF(OR($F169 &gt;= BS$6, $G169 &lt; BR$6), 0, 2)+1)</f>
        <v/>
      </c>
      <c r="BS169" s="71" t="str">
        <f ca="1">INDEX({"","_","-","="},IF(OR($D169 &gt;= BT$6, $E169 &lt; BS$6), 0, 1)+IF(OR($F169 &gt;= BT$6, $G169 &lt; BS$6), 0, 2)+1)</f>
        <v/>
      </c>
      <c r="BT169" s="71" t="str">
        <f ca="1">INDEX({"","_","-","="},IF(OR($D169 &gt;= BU$6, $E169 &lt; BT$6), 0, 1)+IF(OR($F169 &gt;= BU$6, $G169 &lt; BT$6), 0, 2)+1)</f>
        <v/>
      </c>
      <c r="BU169" s="71" t="str">
        <f ca="1">INDEX({"","_","-","="},IF(OR($D169 &gt;= BV$6, $E169 &lt; BU$6), 0, 1)+IF(OR($F169 &gt;= BV$6, $G169 &lt; BU$6), 0, 2)+1)</f>
        <v/>
      </c>
      <c r="BV169" s="71" t="str">
        <f ca="1">INDEX({"","_","-","="},IF(OR($D169 &gt;= BW$6, $E169 &lt; BV$6), 0, 1)+IF(OR($F169 &gt;= BW$6, $G169 &lt; BV$6), 0, 2)+1)</f>
        <v/>
      </c>
      <c r="BW169" s="71" t="str">
        <f ca="1">INDEX({"","_","-","="},IF(OR($D169 &gt;= BX$6, $E169 &lt; BW$6), 0, 1)+IF(OR($F169 &gt;= BX$6, $G169 &lt; BW$6), 0, 2)+1)</f>
        <v/>
      </c>
      <c r="BX169" s="71" t="str">
        <f ca="1">INDEX({"","_","-","="},IF(OR($D169 &gt;= BY$6, $E169 &lt; BX$6), 0, 1)+IF(OR($F169 &gt;= BY$6, $G169 &lt; BX$6), 0, 2)+1)</f>
        <v/>
      </c>
      <c r="BY169" s="71" t="str">
        <f ca="1">INDEX({"","_","-","="},IF(OR($D169 &gt;= BZ$6, $E169 &lt; BY$6), 0, 1)+IF(OR($F169 &gt;= BZ$6, $G169 &lt; BY$6), 0, 2)+1)</f>
        <v/>
      </c>
      <c r="BZ169" s="71" t="str">
        <f ca="1">INDEX({"","_","-","="},IF(OR($D169 &gt;= CA$6, $E169 &lt; BZ$6), 0, 1)+IF(OR($F169 &gt;= CA$6, $G169 &lt; BZ$6), 0, 2)+1)</f>
        <v/>
      </c>
      <c r="CA169" s="71" t="str">
        <f ca="1">INDEX({"","_","-","="},IF(OR($D169 &gt;= CB$6, $E169 &lt; CA$6), 0, 1)+IF(OR($F169 &gt;= CB$6, $G169 &lt; CA$6), 0, 2)+1)</f>
        <v/>
      </c>
      <c r="CB169" s="71" t="str">
        <f ca="1">INDEX({"","_","-","="},IF(OR($D169 &gt;= CC$6, $E169 &lt; CB$6), 0, 1)+IF(OR($F169 &gt;= CC$6, $G169 &lt; CB$6), 0, 2)+1)</f>
        <v/>
      </c>
      <c r="CC169" s="71" t="str">
        <f ca="1">INDEX({"","_","-","="},IF(OR($D169 &gt;= CD$6, $E169 &lt; CC$6), 0, 1)+IF(OR($F169 &gt;= CD$6, $G169 &lt; CC$6), 0, 2)+1)</f>
        <v/>
      </c>
      <c r="CD169" s="71" t="str">
        <f ca="1">INDEX({"","_","-","="},IF(OR($D169 &gt;= CE$6, $E169 &lt; CD$6), 0, 1)+IF(OR($F169 &gt;= CE$6, $G169 &lt; CD$6), 0, 2)+1)</f>
        <v/>
      </c>
    </row>
    <row r="170" spans="1:82">
      <c r="A170" s="8" t="str">
        <f ca="1">IF('临-进度'!N165,'临-进度'!$A165,"")</f>
        <v/>
      </c>
      <c r="B170" s="8" t="str">
        <f ca="1">IF('临-进度'!N165,'临-进度'!$B165,"")</f>
        <v/>
      </c>
      <c r="C170" s="8" t="str">
        <f ca="1">IF('临-进度'!N165,'临-进度'!$F165,"")</f>
        <v/>
      </c>
      <c r="D170" s="42" t="str">
        <f ca="1">IF('临-进度'!$N165,'临-进度'!$J165,"")</f>
        <v/>
      </c>
      <c r="E170" s="42" t="str">
        <f ca="1">IF('临-进度'!$N165,'临-进度'!$AF165,"")</f>
        <v/>
      </c>
      <c r="F170" s="42" t="str">
        <f ca="1">IF('临-进度'!$N165,'临-进度'!$K165,"")</f>
        <v/>
      </c>
      <c r="G170" s="76" t="str">
        <f ca="1">IF('临-进度'!$N165,'临-进度'!$AG165,"")</f>
        <v/>
      </c>
      <c r="H170" s="71" t="str">
        <f ca="1">INDEX({"","_","-","="},IF(OR($D170 &gt;= I$6, $E170 &lt; H$6), 0, 1)+IF(OR($F170 &gt;= I$6, $G170 &lt; H$6), 0, 2)+1)</f>
        <v/>
      </c>
      <c r="I170" s="71" t="str">
        <f ca="1">INDEX({"","_","-","="},IF(OR($D170 &gt;= J$6, $E170 &lt; I$6), 0, 1)+IF(OR($F170 &gt;= J$6, $G170 &lt; I$6), 0, 2)+1)</f>
        <v/>
      </c>
      <c r="J170" s="71" t="str">
        <f ca="1">INDEX({"","_","-","="},IF(OR($D170 &gt;= K$6, $E170 &lt; J$6), 0, 1)+IF(OR($F170 &gt;= K$6, $G170 &lt; J$6), 0, 2)+1)</f>
        <v/>
      </c>
      <c r="K170" s="71" t="str">
        <f ca="1">INDEX({"","_","-","="},IF(OR($D170 &gt;= L$6, $E170 &lt; K$6), 0, 1)+IF(OR($F170 &gt;= L$6, $G170 &lt; K$6), 0, 2)+1)</f>
        <v/>
      </c>
      <c r="L170" s="71" t="str">
        <f ca="1">INDEX({"","_","-","="},IF(OR($D170 &gt;= M$6, $E170 &lt; L$6), 0, 1)+IF(OR($F170 &gt;= M$6, $G170 &lt; L$6), 0, 2)+1)</f>
        <v/>
      </c>
      <c r="M170" s="71" t="str">
        <f ca="1">INDEX({"","_","-","="},IF(OR($D170 &gt;= N$6, $E170 &lt; M$6), 0, 1)+IF(OR($F170 &gt;= N$6, $G170 &lt; M$6), 0, 2)+1)</f>
        <v/>
      </c>
      <c r="N170" s="71" t="str">
        <f ca="1">INDEX({"","_","-","="},IF(OR($D170 &gt;= O$6, $E170 &lt; N$6), 0, 1)+IF(OR($F170 &gt;= O$6, $G170 &lt; N$6), 0, 2)+1)</f>
        <v/>
      </c>
      <c r="O170" s="71" t="str">
        <f ca="1">INDEX({"","_","-","="},IF(OR($D170 &gt;= P$6, $E170 &lt; O$6), 0, 1)+IF(OR($F170 &gt;= P$6, $G170 &lt; O$6), 0, 2)+1)</f>
        <v/>
      </c>
      <c r="P170" s="71" t="str">
        <f ca="1">INDEX({"","_","-","="},IF(OR($D170 &gt;= Q$6, $E170 &lt; P$6), 0, 1)+IF(OR($F170 &gt;= Q$6, $G170 &lt; P$6), 0, 2)+1)</f>
        <v/>
      </c>
      <c r="Q170" s="71" t="str">
        <f ca="1">INDEX({"","_","-","="},IF(OR($D170 &gt;= R$6, $E170 &lt; Q$6), 0, 1)+IF(OR($F170 &gt;= R$6, $G170 &lt; Q$6), 0, 2)+1)</f>
        <v/>
      </c>
      <c r="R170" s="71" t="str">
        <f ca="1">INDEX({"","_","-","="},IF(OR($D170 &gt;= S$6, $E170 &lt; R$6), 0, 1)+IF(OR($F170 &gt;= S$6, $G170 &lt; R$6), 0, 2)+1)</f>
        <v/>
      </c>
      <c r="S170" s="71" t="str">
        <f ca="1">INDEX({"","_","-","="},IF(OR($D170 &gt;= T$6, $E170 &lt; S$6), 0, 1)+IF(OR($F170 &gt;= T$6, $G170 &lt; S$6), 0, 2)+1)</f>
        <v/>
      </c>
      <c r="T170" s="71" t="str">
        <f ca="1">INDEX({"","_","-","="},IF(OR($D170 &gt;= U$6, $E170 &lt; T$6), 0, 1)+IF(OR($F170 &gt;= U$6, $G170 &lt; T$6), 0, 2)+1)</f>
        <v/>
      </c>
      <c r="U170" s="71" t="str">
        <f ca="1">INDEX({"","_","-","="},IF(OR($D170 &gt;= V$6, $E170 &lt; U$6), 0, 1)+IF(OR($F170 &gt;= V$6, $G170 &lt; U$6), 0, 2)+1)</f>
        <v/>
      </c>
      <c r="V170" s="71" t="str">
        <f ca="1">INDEX({"","_","-","="},IF(OR($D170 &gt;= W$6, $E170 &lt; V$6), 0, 1)+IF(OR($F170 &gt;= W$6, $G170 &lt; V$6), 0, 2)+1)</f>
        <v/>
      </c>
      <c r="W170" s="71" t="str">
        <f ca="1">INDEX({"","_","-","="},IF(OR($D170 &gt;= X$6, $E170 &lt; W$6), 0, 1)+IF(OR($F170 &gt;= X$6, $G170 &lt; W$6), 0, 2)+1)</f>
        <v/>
      </c>
      <c r="X170" s="71" t="str">
        <f ca="1">INDEX({"","_","-","="},IF(OR($D170 &gt;= Y$6, $E170 &lt; X$6), 0, 1)+IF(OR($F170 &gt;= Y$6, $G170 &lt; X$6), 0, 2)+1)</f>
        <v/>
      </c>
      <c r="Y170" s="71" t="str">
        <f ca="1">INDEX({"","_","-","="},IF(OR($D170 &gt;= Z$6, $E170 &lt; Y$6), 0, 1)+IF(OR($F170 &gt;= Z$6, $G170 &lt; Y$6), 0, 2)+1)</f>
        <v/>
      </c>
      <c r="Z170" s="71" t="str">
        <f ca="1">INDEX({"","_","-","="},IF(OR($D170 &gt;= AA$6, $E170 &lt; Z$6), 0, 1)+IF(OR($F170 &gt;= AA$6, $G170 &lt; Z$6), 0, 2)+1)</f>
        <v/>
      </c>
      <c r="AA170" s="71" t="str">
        <f ca="1">INDEX({"","_","-","="},IF(OR($D170 &gt;= AB$6, $E170 &lt; AA$6), 0, 1)+IF(OR($F170 &gt;= AB$6, $G170 &lt; AA$6), 0, 2)+1)</f>
        <v/>
      </c>
      <c r="AB170" s="71" t="str">
        <f ca="1">INDEX({"","_","-","="},IF(OR($D170 &gt;= AC$6, $E170 &lt; AB$6), 0, 1)+IF(OR($F170 &gt;= AC$6, $G170 &lt; AB$6), 0, 2)+1)</f>
        <v/>
      </c>
      <c r="AC170" s="71" t="str">
        <f ca="1">INDEX({"","_","-","="},IF(OR($D170 &gt;= AD$6, $E170 &lt; AC$6), 0, 1)+IF(OR($F170 &gt;= AD$6, $G170 &lt; AC$6), 0, 2)+1)</f>
        <v/>
      </c>
      <c r="AD170" s="71" t="str">
        <f ca="1">INDEX({"","_","-","="},IF(OR($D170 &gt;= AE$6, $E170 &lt; AD$6), 0, 1)+IF(OR($F170 &gt;= AE$6, $G170 &lt; AD$6), 0, 2)+1)</f>
        <v/>
      </c>
      <c r="AE170" s="71" t="str">
        <f ca="1">INDEX({"","_","-","="},IF(OR($D170 &gt;= AF$6, $E170 &lt; AE$6), 0, 1)+IF(OR($F170 &gt;= AF$6, $G170 &lt; AE$6), 0, 2)+1)</f>
        <v/>
      </c>
      <c r="AF170" s="71" t="str">
        <f ca="1">INDEX({"","_","-","="},IF(OR($D170 &gt;= AG$6, $E170 &lt; AF$6), 0, 1)+IF(OR($F170 &gt;= AG$6, $G170 &lt; AF$6), 0, 2)+1)</f>
        <v/>
      </c>
      <c r="AG170" s="71" t="str">
        <f ca="1">INDEX({"","_","-","="},IF(OR($D170 &gt;= AH$6, $E170 &lt; AG$6), 0, 1)+IF(OR($F170 &gt;= AH$6, $G170 &lt; AG$6), 0, 2)+1)</f>
        <v/>
      </c>
      <c r="AH170" s="71" t="str">
        <f ca="1">INDEX({"","_","-","="},IF(OR($D170 &gt;= AI$6, $E170 &lt; AH$6), 0, 1)+IF(OR($F170 &gt;= AI$6, $G170 &lt; AH$6), 0, 2)+1)</f>
        <v/>
      </c>
      <c r="AI170" s="71" t="str">
        <f ca="1">INDEX({"","_","-","="},IF(OR($D170 &gt;= AJ$6, $E170 &lt; AI$6), 0, 1)+IF(OR($F170 &gt;= AJ$6, $G170 &lt; AI$6), 0, 2)+1)</f>
        <v/>
      </c>
      <c r="AJ170" s="71" t="str">
        <f ca="1">INDEX({"","_","-","="},IF(OR($D170 &gt;= AK$6, $E170 &lt; AJ$6), 0, 1)+IF(OR($F170 &gt;= AK$6, $G170 &lt; AJ$6), 0, 2)+1)</f>
        <v/>
      </c>
      <c r="AK170" s="71" t="str">
        <f ca="1">INDEX({"","_","-","="},IF(OR($D170 &gt;= AL$6, $E170 &lt; AK$6), 0, 1)+IF(OR($F170 &gt;= AL$6, $G170 &lt; AK$6), 0, 2)+1)</f>
        <v/>
      </c>
      <c r="AL170" s="71" t="str">
        <f ca="1">INDEX({"","_","-","="},IF(OR($D170 &gt;= AM$6, $E170 &lt; AL$6), 0, 1)+IF(OR($F170 &gt;= AM$6, $G170 &lt; AL$6), 0, 2)+1)</f>
        <v/>
      </c>
      <c r="AM170" s="71" t="str">
        <f ca="1">INDEX({"","_","-","="},IF(OR($D170 &gt;= AN$6, $E170 &lt; AM$6), 0, 1)+IF(OR($F170 &gt;= AN$6, $G170 &lt; AM$6), 0, 2)+1)</f>
        <v/>
      </c>
      <c r="AN170" s="71" t="str">
        <f ca="1">INDEX({"","_","-","="},IF(OR($D170 &gt;= AO$6, $E170 &lt; AN$6), 0, 1)+IF(OR($F170 &gt;= AO$6, $G170 &lt; AN$6), 0, 2)+1)</f>
        <v/>
      </c>
      <c r="AO170" s="71" t="str">
        <f ca="1">INDEX({"","_","-","="},IF(OR($D170 &gt;= AP$6, $E170 &lt; AO$6), 0, 1)+IF(OR($F170 &gt;= AP$6, $G170 &lt; AO$6), 0, 2)+1)</f>
        <v/>
      </c>
      <c r="AP170" s="71" t="str">
        <f ca="1">INDEX({"","_","-","="},IF(OR($D170 &gt;= AQ$6, $E170 &lt; AP$6), 0, 1)+IF(OR($F170 &gt;= AQ$6, $G170 &lt; AP$6), 0, 2)+1)</f>
        <v/>
      </c>
      <c r="AQ170" s="71" t="str">
        <f ca="1">INDEX({"","_","-","="},IF(OR($D170 &gt;= AR$6, $E170 &lt; AQ$6), 0, 1)+IF(OR($F170 &gt;= AR$6, $G170 &lt; AQ$6), 0, 2)+1)</f>
        <v/>
      </c>
      <c r="AR170" s="71" t="str">
        <f ca="1">INDEX({"","_","-","="},IF(OR($D170 &gt;= AS$6, $E170 &lt; AR$6), 0, 1)+IF(OR($F170 &gt;= AS$6, $G170 &lt; AR$6), 0, 2)+1)</f>
        <v/>
      </c>
      <c r="AS170" s="71" t="str">
        <f ca="1">INDEX({"","_","-","="},IF(OR($D170 &gt;= AT$6, $E170 &lt; AS$6), 0, 1)+IF(OR($F170 &gt;= AT$6, $G170 &lt; AS$6), 0, 2)+1)</f>
        <v/>
      </c>
      <c r="AT170" s="71" t="str">
        <f ca="1">INDEX({"","_","-","="},IF(OR($D170 &gt;= AU$6, $E170 &lt; AT$6), 0, 1)+IF(OR($F170 &gt;= AU$6, $G170 &lt; AT$6), 0, 2)+1)</f>
        <v/>
      </c>
      <c r="AU170" s="71" t="str">
        <f ca="1">INDEX({"","_","-","="},IF(OR($D170 &gt;= AV$6, $E170 &lt; AU$6), 0, 1)+IF(OR($F170 &gt;= AV$6, $G170 &lt; AU$6), 0, 2)+1)</f>
        <v/>
      </c>
      <c r="AV170" s="71" t="str">
        <f ca="1">INDEX({"","_","-","="},IF(OR($D170 &gt;= AW$6, $E170 &lt; AV$6), 0, 1)+IF(OR($F170 &gt;= AW$6, $G170 &lt; AV$6), 0, 2)+1)</f>
        <v/>
      </c>
      <c r="AW170" s="71" t="str">
        <f ca="1">INDEX({"","_","-","="},IF(OR($D170 &gt;= AX$6, $E170 &lt; AW$6), 0, 1)+IF(OR($F170 &gt;= AX$6, $G170 &lt; AW$6), 0, 2)+1)</f>
        <v/>
      </c>
      <c r="AX170" s="71" t="str">
        <f ca="1">INDEX({"","_","-","="},IF(OR($D170 &gt;= AY$6, $E170 &lt; AX$6), 0, 1)+IF(OR($F170 &gt;= AY$6, $G170 &lt; AX$6), 0, 2)+1)</f>
        <v/>
      </c>
      <c r="AY170" s="71" t="str">
        <f ca="1">INDEX({"","_","-","="},IF(OR($D170 &gt;= AZ$6, $E170 &lt; AY$6), 0, 1)+IF(OR($F170 &gt;= AZ$6, $G170 &lt; AY$6), 0, 2)+1)</f>
        <v/>
      </c>
      <c r="AZ170" s="71" t="str">
        <f ca="1">INDEX({"","_","-","="},IF(OR($D170 &gt;= BA$6, $E170 &lt; AZ$6), 0, 1)+IF(OR($F170 &gt;= BA$6, $G170 &lt; AZ$6), 0, 2)+1)</f>
        <v/>
      </c>
      <c r="BA170" s="71" t="str">
        <f ca="1">INDEX({"","_","-","="},IF(OR($D170 &gt;= BB$6, $E170 &lt; BA$6), 0, 1)+IF(OR($F170 &gt;= BB$6, $G170 &lt; BA$6), 0, 2)+1)</f>
        <v/>
      </c>
      <c r="BB170" s="71" t="str">
        <f ca="1">INDEX({"","_","-","="},IF(OR($D170 &gt;= BC$6, $E170 &lt; BB$6), 0, 1)+IF(OR($F170 &gt;= BC$6, $G170 &lt; BB$6), 0, 2)+1)</f>
        <v/>
      </c>
      <c r="BC170" s="71" t="str">
        <f ca="1">INDEX({"","_","-","="},IF(OR($D170 &gt;= BD$6, $E170 &lt; BC$6), 0, 1)+IF(OR($F170 &gt;= BD$6, $G170 &lt; BC$6), 0, 2)+1)</f>
        <v/>
      </c>
      <c r="BD170" s="71" t="str">
        <f ca="1">INDEX({"","_","-","="},IF(OR($D170 &gt;= BE$6, $E170 &lt; BD$6), 0, 1)+IF(OR($F170 &gt;= BE$6, $G170 &lt; BD$6), 0, 2)+1)</f>
        <v/>
      </c>
      <c r="BE170" s="71" t="str">
        <f ca="1">INDEX({"","_","-","="},IF(OR($D170 &gt;= BF$6, $E170 &lt; BE$6), 0, 1)+IF(OR($F170 &gt;= BF$6, $G170 &lt; BE$6), 0, 2)+1)</f>
        <v/>
      </c>
      <c r="BF170" s="71" t="str">
        <f ca="1">INDEX({"","_","-","="},IF(OR($D170 &gt;= BG$6, $E170 &lt; BF$6), 0, 1)+IF(OR($F170 &gt;= BG$6, $G170 &lt; BF$6), 0, 2)+1)</f>
        <v/>
      </c>
      <c r="BG170" s="71" t="str">
        <f ca="1">INDEX({"","_","-","="},IF(OR($D170 &gt;= BH$6, $E170 &lt; BG$6), 0, 1)+IF(OR($F170 &gt;= BH$6, $G170 &lt; BG$6), 0, 2)+1)</f>
        <v/>
      </c>
      <c r="BH170" s="71" t="str">
        <f ca="1">INDEX({"","_","-","="},IF(OR($D170 &gt;= BI$6, $E170 &lt; BH$6), 0, 1)+IF(OR($F170 &gt;= BI$6, $G170 &lt; BH$6), 0, 2)+1)</f>
        <v/>
      </c>
      <c r="BI170" s="71" t="str">
        <f ca="1">INDEX({"","_","-","="},IF(OR($D170 &gt;= BJ$6, $E170 &lt; BI$6), 0, 1)+IF(OR($F170 &gt;= BJ$6, $G170 &lt; BI$6), 0, 2)+1)</f>
        <v/>
      </c>
      <c r="BJ170" s="71" t="str">
        <f ca="1">INDEX({"","_","-","="},IF(OR($D170 &gt;= BK$6, $E170 &lt; BJ$6), 0, 1)+IF(OR($F170 &gt;= BK$6, $G170 &lt; BJ$6), 0, 2)+1)</f>
        <v/>
      </c>
      <c r="BK170" s="71" t="str">
        <f ca="1">INDEX({"","_","-","="},IF(OR($D170 &gt;= BL$6, $E170 &lt; BK$6), 0, 1)+IF(OR($F170 &gt;= BL$6, $G170 &lt; BK$6), 0, 2)+1)</f>
        <v/>
      </c>
      <c r="BL170" s="71" t="str">
        <f ca="1">INDEX({"","_","-","="},IF(OR($D170 &gt;= BM$6, $E170 &lt; BL$6), 0, 1)+IF(OR($F170 &gt;= BM$6, $G170 &lt; BL$6), 0, 2)+1)</f>
        <v/>
      </c>
      <c r="BM170" s="71" t="str">
        <f ca="1">INDEX({"","_","-","="},IF(OR($D170 &gt;= BN$6, $E170 &lt; BM$6), 0, 1)+IF(OR($F170 &gt;= BN$6, $G170 &lt; BM$6), 0, 2)+1)</f>
        <v/>
      </c>
      <c r="BN170" s="71" t="str">
        <f ca="1">INDEX({"","_","-","="},IF(OR($D170 &gt;= BO$6, $E170 &lt; BN$6), 0, 1)+IF(OR($F170 &gt;= BO$6, $G170 &lt; BN$6), 0, 2)+1)</f>
        <v/>
      </c>
      <c r="BO170" s="71" t="str">
        <f ca="1">INDEX({"","_","-","="},IF(OR($D170 &gt;= BP$6, $E170 &lt; BO$6), 0, 1)+IF(OR($F170 &gt;= BP$6, $G170 &lt; BO$6), 0, 2)+1)</f>
        <v/>
      </c>
      <c r="BP170" s="71" t="str">
        <f ca="1">INDEX({"","_","-","="},IF(OR($D170 &gt;= BQ$6, $E170 &lt; BP$6), 0, 1)+IF(OR($F170 &gt;= BQ$6, $G170 &lt; BP$6), 0, 2)+1)</f>
        <v/>
      </c>
      <c r="BQ170" s="71" t="str">
        <f ca="1">INDEX({"","_","-","="},IF(OR($D170 &gt;= BR$6, $E170 &lt; BQ$6), 0, 1)+IF(OR($F170 &gt;= BR$6, $G170 &lt; BQ$6), 0, 2)+1)</f>
        <v/>
      </c>
      <c r="BR170" s="71" t="str">
        <f ca="1">INDEX({"","_","-","="},IF(OR($D170 &gt;= BS$6, $E170 &lt; BR$6), 0, 1)+IF(OR($F170 &gt;= BS$6, $G170 &lt; BR$6), 0, 2)+1)</f>
        <v/>
      </c>
      <c r="BS170" s="71" t="str">
        <f ca="1">INDEX({"","_","-","="},IF(OR($D170 &gt;= BT$6, $E170 &lt; BS$6), 0, 1)+IF(OR($F170 &gt;= BT$6, $G170 &lt; BS$6), 0, 2)+1)</f>
        <v/>
      </c>
      <c r="BT170" s="71" t="str">
        <f ca="1">INDEX({"","_","-","="},IF(OR($D170 &gt;= BU$6, $E170 &lt; BT$6), 0, 1)+IF(OR($F170 &gt;= BU$6, $G170 &lt; BT$6), 0, 2)+1)</f>
        <v/>
      </c>
      <c r="BU170" s="71" t="str">
        <f ca="1">INDEX({"","_","-","="},IF(OR($D170 &gt;= BV$6, $E170 &lt; BU$6), 0, 1)+IF(OR($F170 &gt;= BV$6, $G170 &lt; BU$6), 0, 2)+1)</f>
        <v/>
      </c>
      <c r="BV170" s="71" t="str">
        <f ca="1">INDEX({"","_","-","="},IF(OR($D170 &gt;= BW$6, $E170 &lt; BV$6), 0, 1)+IF(OR($F170 &gt;= BW$6, $G170 &lt; BV$6), 0, 2)+1)</f>
        <v/>
      </c>
      <c r="BW170" s="71" t="str">
        <f ca="1">INDEX({"","_","-","="},IF(OR($D170 &gt;= BX$6, $E170 &lt; BW$6), 0, 1)+IF(OR($F170 &gt;= BX$6, $G170 &lt; BW$6), 0, 2)+1)</f>
        <v/>
      </c>
      <c r="BX170" s="71" t="str">
        <f ca="1">INDEX({"","_","-","="},IF(OR($D170 &gt;= BY$6, $E170 &lt; BX$6), 0, 1)+IF(OR($F170 &gt;= BY$6, $G170 &lt; BX$6), 0, 2)+1)</f>
        <v/>
      </c>
      <c r="BY170" s="71" t="str">
        <f ca="1">INDEX({"","_","-","="},IF(OR($D170 &gt;= BZ$6, $E170 &lt; BY$6), 0, 1)+IF(OR($F170 &gt;= BZ$6, $G170 &lt; BY$6), 0, 2)+1)</f>
        <v/>
      </c>
      <c r="BZ170" s="71" t="str">
        <f ca="1">INDEX({"","_","-","="},IF(OR($D170 &gt;= CA$6, $E170 &lt; BZ$6), 0, 1)+IF(OR($F170 &gt;= CA$6, $G170 &lt; BZ$6), 0, 2)+1)</f>
        <v/>
      </c>
      <c r="CA170" s="71" t="str">
        <f ca="1">INDEX({"","_","-","="},IF(OR($D170 &gt;= CB$6, $E170 &lt; CA$6), 0, 1)+IF(OR($F170 &gt;= CB$6, $G170 &lt; CA$6), 0, 2)+1)</f>
        <v/>
      </c>
      <c r="CB170" s="71" t="str">
        <f ca="1">INDEX({"","_","-","="},IF(OR($D170 &gt;= CC$6, $E170 &lt; CB$6), 0, 1)+IF(OR($F170 &gt;= CC$6, $G170 &lt; CB$6), 0, 2)+1)</f>
        <v/>
      </c>
      <c r="CC170" s="71" t="str">
        <f ca="1">INDEX({"","_","-","="},IF(OR($D170 &gt;= CD$6, $E170 &lt; CC$6), 0, 1)+IF(OR($F170 &gt;= CD$6, $G170 &lt; CC$6), 0, 2)+1)</f>
        <v/>
      </c>
      <c r="CD170" s="71" t="str">
        <f ca="1">INDEX({"","_","-","="},IF(OR($D170 &gt;= CE$6, $E170 &lt; CD$6), 0, 1)+IF(OR($F170 &gt;= CE$6, $G170 &lt; CD$6), 0, 2)+1)</f>
        <v/>
      </c>
    </row>
    <row r="171" spans="1:82">
      <c r="A171" s="8" t="str">
        <f ca="1">IF('临-进度'!N166,'临-进度'!$A166,"")</f>
        <v/>
      </c>
      <c r="B171" s="8" t="str">
        <f ca="1">IF('临-进度'!N166,'临-进度'!$B166,"")</f>
        <v/>
      </c>
      <c r="C171" s="8" t="str">
        <f ca="1">IF('临-进度'!N166,'临-进度'!$F166,"")</f>
        <v/>
      </c>
      <c r="D171" s="42" t="str">
        <f ca="1">IF('临-进度'!$N166,'临-进度'!$J166,"")</f>
        <v/>
      </c>
      <c r="E171" s="42" t="str">
        <f ca="1">IF('临-进度'!$N166,'临-进度'!$AF166,"")</f>
        <v/>
      </c>
      <c r="F171" s="42" t="str">
        <f ca="1">IF('临-进度'!$N166,'临-进度'!$K166,"")</f>
        <v/>
      </c>
      <c r="G171" s="76" t="str">
        <f ca="1">IF('临-进度'!$N166,'临-进度'!$AG166,"")</f>
        <v/>
      </c>
      <c r="H171" s="71" t="str">
        <f ca="1">INDEX({"","_","-","="},IF(OR($D171 &gt;= I$6, $E171 &lt; H$6), 0, 1)+IF(OR($F171 &gt;= I$6, $G171 &lt; H$6), 0, 2)+1)</f>
        <v/>
      </c>
      <c r="I171" s="71" t="str">
        <f ca="1">INDEX({"","_","-","="},IF(OR($D171 &gt;= J$6, $E171 &lt; I$6), 0, 1)+IF(OR($F171 &gt;= J$6, $G171 &lt; I$6), 0, 2)+1)</f>
        <v/>
      </c>
      <c r="J171" s="71" t="str">
        <f ca="1">INDEX({"","_","-","="},IF(OR($D171 &gt;= K$6, $E171 &lt; J$6), 0, 1)+IF(OR($F171 &gt;= K$6, $G171 &lt; J$6), 0, 2)+1)</f>
        <v/>
      </c>
      <c r="K171" s="71" t="str">
        <f ca="1">INDEX({"","_","-","="},IF(OR($D171 &gt;= L$6, $E171 &lt; K$6), 0, 1)+IF(OR($F171 &gt;= L$6, $G171 &lt; K$6), 0, 2)+1)</f>
        <v/>
      </c>
      <c r="L171" s="71" t="str">
        <f ca="1">INDEX({"","_","-","="},IF(OR($D171 &gt;= M$6, $E171 &lt; L$6), 0, 1)+IF(OR($F171 &gt;= M$6, $G171 &lt; L$6), 0, 2)+1)</f>
        <v/>
      </c>
      <c r="M171" s="71" t="str">
        <f ca="1">INDEX({"","_","-","="},IF(OR($D171 &gt;= N$6, $E171 &lt; M$6), 0, 1)+IF(OR($F171 &gt;= N$6, $G171 &lt; M$6), 0, 2)+1)</f>
        <v/>
      </c>
      <c r="N171" s="71" t="str">
        <f ca="1">INDEX({"","_","-","="},IF(OR($D171 &gt;= O$6, $E171 &lt; N$6), 0, 1)+IF(OR($F171 &gt;= O$6, $G171 &lt; N$6), 0, 2)+1)</f>
        <v/>
      </c>
      <c r="O171" s="71" t="str">
        <f ca="1">INDEX({"","_","-","="},IF(OR($D171 &gt;= P$6, $E171 &lt; O$6), 0, 1)+IF(OR($F171 &gt;= P$6, $G171 &lt; O$6), 0, 2)+1)</f>
        <v/>
      </c>
      <c r="P171" s="71" t="str">
        <f ca="1">INDEX({"","_","-","="},IF(OR($D171 &gt;= Q$6, $E171 &lt; P$6), 0, 1)+IF(OR($F171 &gt;= Q$6, $G171 &lt; P$6), 0, 2)+1)</f>
        <v/>
      </c>
      <c r="Q171" s="71" t="str">
        <f ca="1">INDEX({"","_","-","="},IF(OR($D171 &gt;= R$6, $E171 &lt; Q$6), 0, 1)+IF(OR($F171 &gt;= R$6, $G171 &lt; Q$6), 0, 2)+1)</f>
        <v/>
      </c>
      <c r="R171" s="71" t="str">
        <f ca="1">INDEX({"","_","-","="},IF(OR($D171 &gt;= S$6, $E171 &lt; R$6), 0, 1)+IF(OR($F171 &gt;= S$6, $G171 &lt; R$6), 0, 2)+1)</f>
        <v/>
      </c>
      <c r="S171" s="71" t="str">
        <f ca="1">INDEX({"","_","-","="},IF(OR($D171 &gt;= T$6, $E171 &lt; S$6), 0, 1)+IF(OR($F171 &gt;= T$6, $G171 &lt; S$6), 0, 2)+1)</f>
        <v/>
      </c>
      <c r="T171" s="71" t="str">
        <f ca="1">INDEX({"","_","-","="},IF(OR($D171 &gt;= U$6, $E171 &lt; T$6), 0, 1)+IF(OR($F171 &gt;= U$6, $G171 &lt; T$6), 0, 2)+1)</f>
        <v/>
      </c>
      <c r="U171" s="71" t="str">
        <f ca="1">INDEX({"","_","-","="},IF(OR($D171 &gt;= V$6, $E171 &lt; U$6), 0, 1)+IF(OR($F171 &gt;= V$6, $G171 &lt; U$6), 0, 2)+1)</f>
        <v/>
      </c>
      <c r="V171" s="71" t="str">
        <f ca="1">INDEX({"","_","-","="},IF(OR($D171 &gt;= W$6, $E171 &lt; V$6), 0, 1)+IF(OR($F171 &gt;= W$6, $G171 &lt; V$6), 0, 2)+1)</f>
        <v/>
      </c>
      <c r="W171" s="71" t="str">
        <f ca="1">INDEX({"","_","-","="},IF(OR($D171 &gt;= X$6, $E171 &lt; W$6), 0, 1)+IF(OR($F171 &gt;= X$6, $G171 &lt; W$6), 0, 2)+1)</f>
        <v/>
      </c>
      <c r="X171" s="71" t="str">
        <f ca="1">INDEX({"","_","-","="},IF(OR($D171 &gt;= Y$6, $E171 &lt; X$6), 0, 1)+IF(OR($F171 &gt;= Y$6, $G171 &lt; X$6), 0, 2)+1)</f>
        <v/>
      </c>
      <c r="Y171" s="71" t="str">
        <f ca="1">INDEX({"","_","-","="},IF(OR($D171 &gt;= Z$6, $E171 &lt; Y$6), 0, 1)+IF(OR($F171 &gt;= Z$6, $G171 &lt; Y$6), 0, 2)+1)</f>
        <v/>
      </c>
      <c r="Z171" s="71" t="str">
        <f ca="1">INDEX({"","_","-","="},IF(OR($D171 &gt;= AA$6, $E171 &lt; Z$6), 0, 1)+IF(OR($F171 &gt;= AA$6, $G171 &lt; Z$6), 0, 2)+1)</f>
        <v/>
      </c>
      <c r="AA171" s="71" t="str">
        <f ca="1">INDEX({"","_","-","="},IF(OR($D171 &gt;= AB$6, $E171 &lt; AA$6), 0, 1)+IF(OR($F171 &gt;= AB$6, $G171 &lt; AA$6), 0, 2)+1)</f>
        <v/>
      </c>
      <c r="AB171" s="71" t="str">
        <f ca="1">INDEX({"","_","-","="},IF(OR($D171 &gt;= AC$6, $E171 &lt; AB$6), 0, 1)+IF(OR($F171 &gt;= AC$6, $G171 &lt; AB$6), 0, 2)+1)</f>
        <v/>
      </c>
      <c r="AC171" s="71" t="str">
        <f ca="1">INDEX({"","_","-","="},IF(OR($D171 &gt;= AD$6, $E171 &lt; AC$6), 0, 1)+IF(OR($F171 &gt;= AD$6, $G171 &lt; AC$6), 0, 2)+1)</f>
        <v/>
      </c>
      <c r="AD171" s="71" t="str">
        <f ca="1">INDEX({"","_","-","="},IF(OR($D171 &gt;= AE$6, $E171 &lt; AD$6), 0, 1)+IF(OR($F171 &gt;= AE$6, $G171 &lt; AD$6), 0, 2)+1)</f>
        <v/>
      </c>
      <c r="AE171" s="71" t="str">
        <f ca="1">INDEX({"","_","-","="},IF(OR($D171 &gt;= AF$6, $E171 &lt; AE$6), 0, 1)+IF(OR($F171 &gt;= AF$6, $G171 &lt; AE$6), 0, 2)+1)</f>
        <v/>
      </c>
      <c r="AF171" s="71" t="str">
        <f ca="1">INDEX({"","_","-","="},IF(OR($D171 &gt;= AG$6, $E171 &lt; AF$6), 0, 1)+IF(OR($F171 &gt;= AG$6, $G171 &lt; AF$6), 0, 2)+1)</f>
        <v/>
      </c>
      <c r="AG171" s="71" t="str">
        <f ca="1">INDEX({"","_","-","="},IF(OR($D171 &gt;= AH$6, $E171 &lt; AG$6), 0, 1)+IF(OR($F171 &gt;= AH$6, $G171 &lt; AG$6), 0, 2)+1)</f>
        <v/>
      </c>
      <c r="AH171" s="71" t="str">
        <f ca="1">INDEX({"","_","-","="},IF(OR($D171 &gt;= AI$6, $E171 &lt; AH$6), 0, 1)+IF(OR($F171 &gt;= AI$6, $G171 &lt; AH$6), 0, 2)+1)</f>
        <v/>
      </c>
      <c r="AI171" s="71" t="str">
        <f ca="1">INDEX({"","_","-","="},IF(OR($D171 &gt;= AJ$6, $E171 &lt; AI$6), 0, 1)+IF(OR($F171 &gt;= AJ$6, $G171 &lt; AI$6), 0, 2)+1)</f>
        <v/>
      </c>
      <c r="AJ171" s="71" t="str">
        <f ca="1">INDEX({"","_","-","="},IF(OR($D171 &gt;= AK$6, $E171 &lt; AJ$6), 0, 1)+IF(OR($F171 &gt;= AK$6, $G171 &lt; AJ$6), 0, 2)+1)</f>
        <v/>
      </c>
      <c r="AK171" s="71" t="str">
        <f ca="1">INDEX({"","_","-","="},IF(OR($D171 &gt;= AL$6, $E171 &lt; AK$6), 0, 1)+IF(OR($F171 &gt;= AL$6, $G171 &lt; AK$6), 0, 2)+1)</f>
        <v/>
      </c>
      <c r="AL171" s="71" t="str">
        <f ca="1">INDEX({"","_","-","="},IF(OR($D171 &gt;= AM$6, $E171 &lt; AL$6), 0, 1)+IF(OR($F171 &gt;= AM$6, $G171 &lt; AL$6), 0, 2)+1)</f>
        <v/>
      </c>
      <c r="AM171" s="71" t="str">
        <f ca="1">INDEX({"","_","-","="},IF(OR($D171 &gt;= AN$6, $E171 &lt; AM$6), 0, 1)+IF(OR($F171 &gt;= AN$6, $G171 &lt; AM$6), 0, 2)+1)</f>
        <v/>
      </c>
      <c r="AN171" s="71" t="str">
        <f ca="1">INDEX({"","_","-","="},IF(OR($D171 &gt;= AO$6, $E171 &lt; AN$6), 0, 1)+IF(OR($F171 &gt;= AO$6, $G171 &lt; AN$6), 0, 2)+1)</f>
        <v/>
      </c>
      <c r="AO171" s="71" t="str">
        <f ca="1">INDEX({"","_","-","="},IF(OR($D171 &gt;= AP$6, $E171 &lt; AO$6), 0, 1)+IF(OR($F171 &gt;= AP$6, $G171 &lt; AO$6), 0, 2)+1)</f>
        <v/>
      </c>
      <c r="AP171" s="71" t="str">
        <f ca="1">INDEX({"","_","-","="},IF(OR($D171 &gt;= AQ$6, $E171 &lt; AP$6), 0, 1)+IF(OR($F171 &gt;= AQ$6, $G171 &lt; AP$6), 0, 2)+1)</f>
        <v/>
      </c>
      <c r="AQ171" s="71" t="str">
        <f ca="1">INDEX({"","_","-","="},IF(OR($D171 &gt;= AR$6, $E171 &lt; AQ$6), 0, 1)+IF(OR($F171 &gt;= AR$6, $G171 &lt; AQ$6), 0, 2)+1)</f>
        <v/>
      </c>
      <c r="AR171" s="71" t="str">
        <f ca="1">INDEX({"","_","-","="},IF(OR($D171 &gt;= AS$6, $E171 &lt; AR$6), 0, 1)+IF(OR($F171 &gt;= AS$6, $G171 &lt; AR$6), 0, 2)+1)</f>
        <v/>
      </c>
      <c r="AS171" s="71" t="str">
        <f ca="1">INDEX({"","_","-","="},IF(OR($D171 &gt;= AT$6, $E171 &lt; AS$6), 0, 1)+IF(OR($F171 &gt;= AT$6, $G171 &lt; AS$6), 0, 2)+1)</f>
        <v/>
      </c>
      <c r="AT171" s="71" t="str">
        <f ca="1">INDEX({"","_","-","="},IF(OR($D171 &gt;= AU$6, $E171 &lt; AT$6), 0, 1)+IF(OR($F171 &gt;= AU$6, $G171 &lt; AT$6), 0, 2)+1)</f>
        <v/>
      </c>
      <c r="AU171" s="71" t="str">
        <f ca="1">INDEX({"","_","-","="},IF(OR($D171 &gt;= AV$6, $E171 &lt; AU$6), 0, 1)+IF(OR($F171 &gt;= AV$6, $G171 &lt; AU$6), 0, 2)+1)</f>
        <v/>
      </c>
      <c r="AV171" s="71" t="str">
        <f ca="1">INDEX({"","_","-","="},IF(OR($D171 &gt;= AW$6, $E171 &lt; AV$6), 0, 1)+IF(OR($F171 &gt;= AW$6, $G171 &lt; AV$6), 0, 2)+1)</f>
        <v/>
      </c>
      <c r="AW171" s="71" t="str">
        <f ca="1">INDEX({"","_","-","="},IF(OR($D171 &gt;= AX$6, $E171 &lt; AW$6), 0, 1)+IF(OR($F171 &gt;= AX$6, $G171 &lt; AW$6), 0, 2)+1)</f>
        <v/>
      </c>
      <c r="AX171" s="71" t="str">
        <f ca="1">INDEX({"","_","-","="},IF(OR($D171 &gt;= AY$6, $E171 &lt; AX$6), 0, 1)+IF(OR($F171 &gt;= AY$6, $G171 &lt; AX$6), 0, 2)+1)</f>
        <v/>
      </c>
      <c r="AY171" s="71" t="str">
        <f ca="1">INDEX({"","_","-","="},IF(OR($D171 &gt;= AZ$6, $E171 &lt; AY$6), 0, 1)+IF(OR($F171 &gt;= AZ$6, $G171 &lt; AY$6), 0, 2)+1)</f>
        <v/>
      </c>
      <c r="AZ171" s="71" t="str">
        <f ca="1">INDEX({"","_","-","="},IF(OR($D171 &gt;= BA$6, $E171 &lt; AZ$6), 0, 1)+IF(OR($F171 &gt;= BA$6, $G171 &lt; AZ$6), 0, 2)+1)</f>
        <v/>
      </c>
      <c r="BA171" s="71" t="str">
        <f ca="1">INDEX({"","_","-","="},IF(OR($D171 &gt;= BB$6, $E171 &lt; BA$6), 0, 1)+IF(OR($F171 &gt;= BB$6, $G171 &lt; BA$6), 0, 2)+1)</f>
        <v/>
      </c>
      <c r="BB171" s="71" t="str">
        <f ca="1">INDEX({"","_","-","="},IF(OR($D171 &gt;= BC$6, $E171 &lt; BB$6), 0, 1)+IF(OR($F171 &gt;= BC$6, $G171 &lt; BB$6), 0, 2)+1)</f>
        <v/>
      </c>
      <c r="BC171" s="71" t="str">
        <f ca="1">INDEX({"","_","-","="},IF(OR($D171 &gt;= BD$6, $E171 &lt; BC$6), 0, 1)+IF(OR($F171 &gt;= BD$6, $G171 &lt; BC$6), 0, 2)+1)</f>
        <v/>
      </c>
      <c r="BD171" s="71" t="str">
        <f ca="1">INDEX({"","_","-","="},IF(OR($D171 &gt;= BE$6, $E171 &lt; BD$6), 0, 1)+IF(OR($F171 &gt;= BE$6, $G171 &lt; BD$6), 0, 2)+1)</f>
        <v/>
      </c>
      <c r="BE171" s="71" t="str">
        <f ca="1">INDEX({"","_","-","="},IF(OR($D171 &gt;= BF$6, $E171 &lt; BE$6), 0, 1)+IF(OR($F171 &gt;= BF$6, $G171 &lt; BE$6), 0, 2)+1)</f>
        <v/>
      </c>
      <c r="BF171" s="71" t="str">
        <f ca="1">INDEX({"","_","-","="},IF(OR($D171 &gt;= BG$6, $E171 &lt; BF$6), 0, 1)+IF(OR($F171 &gt;= BG$6, $G171 &lt; BF$6), 0, 2)+1)</f>
        <v/>
      </c>
      <c r="BG171" s="71" t="str">
        <f ca="1">INDEX({"","_","-","="},IF(OR($D171 &gt;= BH$6, $E171 &lt; BG$6), 0, 1)+IF(OR($F171 &gt;= BH$6, $G171 &lt; BG$6), 0, 2)+1)</f>
        <v/>
      </c>
      <c r="BH171" s="71" t="str">
        <f ca="1">INDEX({"","_","-","="},IF(OR($D171 &gt;= BI$6, $E171 &lt; BH$6), 0, 1)+IF(OR($F171 &gt;= BI$6, $G171 &lt; BH$6), 0, 2)+1)</f>
        <v/>
      </c>
      <c r="BI171" s="71" t="str">
        <f ca="1">INDEX({"","_","-","="},IF(OR($D171 &gt;= BJ$6, $E171 &lt; BI$6), 0, 1)+IF(OR($F171 &gt;= BJ$6, $G171 &lt; BI$6), 0, 2)+1)</f>
        <v/>
      </c>
      <c r="BJ171" s="71" t="str">
        <f ca="1">INDEX({"","_","-","="},IF(OR($D171 &gt;= BK$6, $E171 &lt; BJ$6), 0, 1)+IF(OR($F171 &gt;= BK$6, $G171 &lt; BJ$6), 0, 2)+1)</f>
        <v/>
      </c>
      <c r="BK171" s="71" t="str">
        <f ca="1">INDEX({"","_","-","="},IF(OR($D171 &gt;= BL$6, $E171 &lt; BK$6), 0, 1)+IF(OR($F171 &gt;= BL$6, $G171 &lt; BK$6), 0, 2)+1)</f>
        <v/>
      </c>
      <c r="BL171" s="71" t="str">
        <f ca="1">INDEX({"","_","-","="},IF(OR($D171 &gt;= BM$6, $E171 &lt; BL$6), 0, 1)+IF(OR($F171 &gt;= BM$6, $G171 &lt; BL$6), 0, 2)+1)</f>
        <v/>
      </c>
      <c r="BM171" s="71" t="str">
        <f ca="1">INDEX({"","_","-","="},IF(OR($D171 &gt;= BN$6, $E171 &lt; BM$6), 0, 1)+IF(OR($F171 &gt;= BN$6, $G171 &lt; BM$6), 0, 2)+1)</f>
        <v/>
      </c>
      <c r="BN171" s="71" t="str">
        <f ca="1">INDEX({"","_","-","="},IF(OR($D171 &gt;= BO$6, $E171 &lt; BN$6), 0, 1)+IF(OR($F171 &gt;= BO$6, $G171 &lt; BN$6), 0, 2)+1)</f>
        <v/>
      </c>
      <c r="BO171" s="71" t="str">
        <f ca="1">INDEX({"","_","-","="},IF(OR($D171 &gt;= BP$6, $E171 &lt; BO$6), 0, 1)+IF(OR($F171 &gt;= BP$6, $G171 &lt; BO$6), 0, 2)+1)</f>
        <v/>
      </c>
      <c r="BP171" s="71" t="str">
        <f ca="1">INDEX({"","_","-","="},IF(OR($D171 &gt;= BQ$6, $E171 &lt; BP$6), 0, 1)+IF(OR($F171 &gt;= BQ$6, $G171 &lt; BP$6), 0, 2)+1)</f>
        <v/>
      </c>
      <c r="BQ171" s="71" t="str">
        <f ca="1">INDEX({"","_","-","="},IF(OR($D171 &gt;= BR$6, $E171 &lt; BQ$6), 0, 1)+IF(OR($F171 &gt;= BR$6, $G171 &lt; BQ$6), 0, 2)+1)</f>
        <v/>
      </c>
      <c r="BR171" s="71" t="str">
        <f ca="1">INDEX({"","_","-","="},IF(OR($D171 &gt;= BS$6, $E171 &lt; BR$6), 0, 1)+IF(OR($F171 &gt;= BS$6, $G171 &lt; BR$6), 0, 2)+1)</f>
        <v/>
      </c>
      <c r="BS171" s="71" t="str">
        <f ca="1">INDEX({"","_","-","="},IF(OR($D171 &gt;= BT$6, $E171 &lt; BS$6), 0, 1)+IF(OR($F171 &gt;= BT$6, $G171 &lt; BS$6), 0, 2)+1)</f>
        <v/>
      </c>
      <c r="BT171" s="71" t="str">
        <f ca="1">INDEX({"","_","-","="},IF(OR($D171 &gt;= BU$6, $E171 &lt; BT$6), 0, 1)+IF(OR($F171 &gt;= BU$6, $G171 &lt; BT$6), 0, 2)+1)</f>
        <v/>
      </c>
      <c r="BU171" s="71" t="str">
        <f ca="1">INDEX({"","_","-","="},IF(OR($D171 &gt;= BV$6, $E171 &lt; BU$6), 0, 1)+IF(OR($F171 &gt;= BV$6, $G171 &lt; BU$6), 0, 2)+1)</f>
        <v/>
      </c>
      <c r="BV171" s="71" t="str">
        <f ca="1">INDEX({"","_","-","="},IF(OR($D171 &gt;= BW$6, $E171 &lt; BV$6), 0, 1)+IF(OR($F171 &gt;= BW$6, $G171 &lt; BV$6), 0, 2)+1)</f>
        <v/>
      </c>
      <c r="BW171" s="71" t="str">
        <f ca="1">INDEX({"","_","-","="},IF(OR($D171 &gt;= BX$6, $E171 &lt; BW$6), 0, 1)+IF(OR($F171 &gt;= BX$6, $G171 &lt; BW$6), 0, 2)+1)</f>
        <v/>
      </c>
      <c r="BX171" s="71" t="str">
        <f ca="1">INDEX({"","_","-","="},IF(OR($D171 &gt;= BY$6, $E171 &lt; BX$6), 0, 1)+IF(OR($F171 &gt;= BY$6, $G171 &lt; BX$6), 0, 2)+1)</f>
        <v/>
      </c>
      <c r="BY171" s="71" t="str">
        <f ca="1">INDEX({"","_","-","="},IF(OR($D171 &gt;= BZ$6, $E171 &lt; BY$6), 0, 1)+IF(OR($F171 &gt;= BZ$6, $G171 &lt; BY$6), 0, 2)+1)</f>
        <v/>
      </c>
      <c r="BZ171" s="71" t="str">
        <f ca="1">INDEX({"","_","-","="},IF(OR($D171 &gt;= CA$6, $E171 &lt; BZ$6), 0, 1)+IF(OR($F171 &gt;= CA$6, $G171 &lt; BZ$6), 0, 2)+1)</f>
        <v/>
      </c>
      <c r="CA171" s="71" t="str">
        <f ca="1">INDEX({"","_","-","="},IF(OR($D171 &gt;= CB$6, $E171 &lt; CA$6), 0, 1)+IF(OR($F171 &gt;= CB$6, $G171 &lt; CA$6), 0, 2)+1)</f>
        <v/>
      </c>
      <c r="CB171" s="71" t="str">
        <f ca="1">INDEX({"","_","-","="},IF(OR($D171 &gt;= CC$6, $E171 &lt; CB$6), 0, 1)+IF(OR($F171 &gt;= CC$6, $G171 &lt; CB$6), 0, 2)+1)</f>
        <v/>
      </c>
      <c r="CC171" s="71" t="str">
        <f ca="1">INDEX({"","_","-","="},IF(OR($D171 &gt;= CD$6, $E171 &lt; CC$6), 0, 1)+IF(OR($F171 &gt;= CD$6, $G171 &lt; CC$6), 0, 2)+1)</f>
        <v/>
      </c>
      <c r="CD171" s="71" t="str">
        <f ca="1">INDEX({"","_","-","="},IF(OR($D171 &gt;= CE$6, $E171 &lt; CD$6), 0, 1)+IF(OR($F171 &gt;= CE$6, $G171 &lt; CD$6), 0, 2)+1)</f>
        <v/>
      </c>
    </row>
    <row r="172" spans="1:82">
      <c r="A172" s="8" t="str">
        <f ca="1">IF('临-进度'!N167,'临-进度'!$A167,"")</f>
        <v/>
      </c>
      <c r="B172" s="8" t="str">
        <f ca="1">IF('临-进度'!N167,'临-进度'!$B167,"")</f>
        <v/>
      </c>
      <c r="C172" s="8" t="str">
        <f ca="1">IF('临-进度'!N167,'临-进度'!$F167,"")</f>
        <v/>
      </c>
      <c r="D172" s="42" t="str">
        <f ca="1">IF('临-进度'!$N167,'临-进度'!$J167,"")</f>
        <v/>
      </c>
      <c r="E172" s="42" t="str">
        <f ca="1">IF('临-进度'!$N167,'临-进度'!$AF167,"")</f>
        <v/>
      </c>
      <c r="F172" s="42" t="str">
        <f ca="1">IF('临-进度'!$N167,'临-进度'!$K167,"")</f>
        <v/>
      </c>
      <c r="G172" s="76" t="str">
        <f ca="1">IF('临-进度'!$N167,'临-进度'!$AG167,"")</f>
        <v/>
      </c>
      <c r="H172" s="71" t="str">
        <f ca="1">INDEX({"","_","-","="},IF(OR($D172 &gt;= I$6, $E172 &lt; H$6), 0, 1)+IF(OR($F172 &gt;= I$6, $G172 &lt; H$6), 0, 2)+1)</f>
        <v/>
      </c>
      <c r="I172" s="71" t="str">
        <f ca="1">INDEX({"","_","-","="},IF(OR($D172 &gt;= J$6, $E172 &lt; I$6), 0, 1)+IF(OR($F172 &gt;= J$6, $G172 &lt; I$6), 0, 2)+1)</f>
        <v/>
      </c>
      <c r="J172" s="71" t="str">
        <f ca="1">INDEX({"","_","-","="},IF(OR($D172 &gt;= K$6, $E172 &lt; J$6), 0, 1)+IF(OR($F172 &gt;= K$6, $G172 &lt; J$6), 0, 2)+1)</f>
        <v/>
      </c>
      <c r="K172" s="71" t="str">
        <f ca="1">INDEX({"","_","-","="},IF(OR($D172 &gt;= L$6, $E172 &lt; K$6), 0, 1)+IF(OR($F172 &gt;= L$6, $G172 &lt; K$6), 0, 2)+1)</f>
        <v/>
      </c>
      <c r="L172" s="71" t="str">
        <f ca="1">INDEX({"","_","-","="},IF(OR($D172 &gt;= M$6, $E172 &lt; L$6), 0, 1)+IF(OR($F172 &gt;= M$6, $G172 &lt; L$6), 0, 2)+1)</f>
        <v/>
      </c>
      <c r="M172" s="71" t="str">
        <f ca="1">INDEX({"","_","-","="},IF(OR($D172 &gt;= N$6, $E172 &lt; M$6), 0, 1)+IF(OR($F172 &gt;= N$6, $G172 &lt; M$6), 0, 2)+1)</f>
        <v/>
      </c>
      <c r="N172" s="71" t="str">
        <f ca="1">INDEX({"","_","-","="},IF(OR($D172 &gt;= O$6, $E172 &lt; N$6), 0, 1)+IF(OR($F172 &gt;= O$6, $G172 &lt; N$6), 0, 2)+1)</f>
        <v/>
      </c>
      <c r="O172" s="71" t="str">
        <f ca="1">INDEX({"","_","-","="},IF(OR($D172 &gt;= P$6, $E172 &lt; O$6), 0, 1)+IF(OR($F172 &gt;= P$6, $G172 &lt; O$6), 0, 2)+1)</f>
        <v/>
      </c>
      <c r="P172" s="71" t="str">
        <f ca="1">INDEX({"","_","-","="},IF(OR($D172 &gt;= Q$6, $E172 &lt; P$6), 0, 1)+IF(OR($F172 &gt;= Q$6, $G172 &lt; P$6), 0, 2)+1)</f>
        <v/>
      </c>
      <c r="Q172" s="71" t="str">
        <f ca="1">INDEX({"","_","-","="},IF(OR($D172 &gt;= R$6, $E172 &lt; Q$6), 0, 1)+IF(OR($F172 &gt;= R$6, $G172 &lt; Q$6), 0, 2)+1)</f>
        <v/>
      </c>
      <c r="R172" s="71" t="str">
        <f ca="1">INDEX({"","_","-","="},IF(OR($D172 &gt;= S$6, $E172 &lt; R$6), 0, 1)+IF(OR($F172 &gt;= S$6, $G172 &lt; R$6), 0, 2)+1)</f>
        <v/>
      </c>
      <c r="S172" s="71" t="str">
        <f ca="1">INDEX({"","_","-","="},IF(OR($D172 &gt;= T$6, $E172 &lt; S$6), 0, 1)+IF(OR($F172 &gt;= T$6, $G172 &lt; S$6), 0, 2)+1)</f>
        <v/>
      </c>
      <c r="T172" s="71" t="str">
        <f ca="1">INDEX({"","_","-","="},IF(OR($D172 &gt;= U$6, $E172 &lt; T$6), 0, 1)+IF(OR($F172 &gt;= U$6, $G172 &lt; T$6), 0, 2)+1)</f>
        <v/>
      </c>
      <c r="U172" s="71" t="str">
        <f ca="1">INDEX({"","_","-","="},IF(OR($D172 &gt;= V$6, $E172 &lt; U$6), 0, 1)+IF(OR($F172 &gt;= V$6, $G172 &lt; U$6), 0, 2)+1)</f>
        <v/>
      </c>
      <c r="V172" s="71" t="str">
        <f ca="1">INDEX({"","_","-","="},IF(OR($D172 &gt;= W$6, $E172 &lt; V$6), 0, 1)+IF(OR($F172 &gt;= W$6, $G172 &lt; V$6), 0, 2)+1)</f>
        <v/>
      </c>
      <c r="W172" s="71" t="str">
        <f ca="1">INDEX({"","_","-","="},IF(OR($D172 &gt;= X$6, $E172 &lt; W$6), 0, 1)+IF(OR($F172 &gt;= X$6, $G172 &lt; W$6), 0, 2)+1)</f>
        <v/>
      </c>
      <c r="X172" s="71" t="str">
        <f ca="1">INDEX({"","_","-","="},IF(OR($D172 &gt;= Y$6, $E172 &lt; X$6), 0, 1)+IF(OR($F172 &gt;= Y$6, $G172 &lt; X$6), 0, 2)+1)</f>
        <v/>
      </c>
      <c r="Y172" s="71" t="str">
        <f ca="1">INDEX({"","_","-","="},IF(OR($D172 &gt;= Z$6, $E172 &lt; Y$6), 0, 1)+IF(OR($F172 &gt;= Z$6, $G172 &lt; Y$6), 0, 2)+1)</f>
        <v/>
      </c>
      <c r="Z172" s="71" t="str">
        <f ca="1">INDEX({"","_","-","="},IF(OR($D172 &gt;= AA$6, $E172 &lt; Z$6), 0, 1)+IF(OR($F172 &gt;= AA$6, $G172 &lt; Z$6), 0, 2)+1)</f>
        <v/>
      </c>
      <c r="AA172" s="71" t="str">
        <f ca="1">INDEX({"","_","-","="},IF(OR($D172 &gt;= AB$6, $E172 &lt; AA$6), 0, 1)+IF(OR($F172 &gt;= AB$6, $G172 &lt; AA$6), 0, 2)+1)</f>
        <v/>
      </c>
      <c r="AB172" s="71" t="str">
        <f ca="1">INDEX({"","_","-","="},IF(OR($D172 &gt;= AC$6, $E172 &lt; AB$6), 0, 1)+IF(OR($F172 &gt;= AC$6, $G172 &lt; AB$6), 0, 2)+1)</f>
        <v/>
      </c>
      <c r="AC172" s="71" t="str">
        <f ca="1">INDEX({"","_","-","="},IF(OR($D172 &gt;= AD$6, $E172 &lt; AC$6), 0, 1)+IF(OR($F172 &gt;= AD$6, $G172 &lt; AC$6), 0, 2)+1)</f>
        <v/>
      </c>
      <c r="AD172" s="71" t="str">
        <f ca="1">INDEX({"","_","-","="},IF(OR($D172 &gt;= AE$6, $E172 &lt; AD$6), 0, 1)+IF(OR($F172 &gt;= AE$6, $G172 &lt; AD$6), 0, 2)+1)</f>
        <v/>
      </c>
      <c r="AE172" s="71" t="str">
        <f ca="1">INDEX({"","_","-","="},IF(OR($D172 &gt;= AF$6, $E172 &lt; AE$6), 0, 1)+IF(OR($F172 &gt;= AF$6, $G172 &lt; AE$6), 0, 2)+1)</f>
        <v/>
      </c>
      <c r="AF172" s="71" t="str">
        <f ca="1">INDEX({"","_","-","="},IF(OR($D172 &gt;= AG$6, $E172 &lt; AF$6), 0, 1)+IF(OR($F172 &gt;= AG$6, $G172 &lt; AF$6), 0, 2)+1)</f>
        <v/>
      </c>
      <c r="AG172" s="71" t="str">
        <f ca="1">INDEX({"","_","-","="},IF(OR($D172 &gt;= AH$6, $E172 &lt; AG$6), 0, 1)+IF(OR($F172 &gt;= AH$6, $G172 &lt; AG$6), 0, 2)+1)</f>
        <v/>
      </c>
      <c r="AH172" s="71" t="str">
        <f ca="1">INDEX({"","_","-","="},IF(OR($D172 &gt;= AI$6, $E172 &lt; AH$6), 0, 1)+IF(OR($F172 &gt;= AI$6, $G172 &lt; AH$6), 0, 2)+1)</f>
        <v/>
      </c>
      <c r="AI172" s="71" t="str">
        <f ca="1">INDEX({"","_","-","="},IF(OR($D172 &gt;= AJ$6, $E172 &lt; AI$6), 0, 1)+IF(OR($F172 &gt;= AJ$6, $G172 &lt; AI$6), 0, 2)+1)</f>
        <v/>
      </c>
      <c r="AJ172" s="71" t="str">
        <f ca="1">INDEX({"","_","-","="},IF(OR($D172 &gt;= AK$6, $E172 &lt; AJ$6), 0, 1)+IF(OR($F172 &gt;= AK$6, $G172 &lt; AJ$6), 0, 2)+1)</f>
        <v/>
      </c>
      <c r="AK172" s="71" t="str">
        <f ca="1">INDEX({"","_","-","="},IF(OR($D172 &gt;= AL$6, $E172 &lt; AK$6), 0, 1)+IF(OR($F172 &gt;= AL$6, $G172 &lt; AK$6), 0, 2)+1)</f>
        <v/>
      </c>
      <c r="AL172" s="71" t="str">
        <f ca="1">INDEX({"","_","-","="},IF(OR($D172 &gt;= AM$6, $E172 &lt; AL$6), 0, 1)+IF(OR($F172 &gt;= AM$6, $G172 &lt; AL$6), 0, 2)+1)</f>
        <v/>
      </c>
      <c r="AM172" s="71" t="str">
        <f ca="1">INDEX({"","_","-","="},IF(OR($D172 &gt;= AN$6, $E172 &lt; AM$6), 0, 1)+IF(OR($F172 &gt;= AN$6, $G172 &lt; AM$6), 0, 2)+1)</f>
        <v/>
      </c>
      <c r="AN172" s="71" t="str">
        <f ca="1">INDEX({"","_","-","="},IF(OR($D172 &gt;= AO$6, $E172 &lt; AN$6), 0, 1)+IF(OR($F172 &gt;= AO$6, $G172 &lt; AN$6), 0, 2)+1)</f>
        <v/>
      </c>
      <c r="AO172" s="71" t="str">
        <f ca="1">INDEX({"","_","-","="},IF(OR($D172 &gt;= AP$6, $E172 &lt; AO$6), 0, 1)+IF(OR($F172 &gt;= AP$6, $G172 &lt; AO$6), 0, 2)+1)</f>
        <v/>
      </c>
      <c r="AP172" s="71" t="str">
        <f ca="1">INDEX({"","_","-","="},IF(OR($D172 &gt;= AQ$6, $E172 &lt; AP$6), 0, 1)+IF(OR($F172 &gt;= AQ$6, $G172 &lt; AP$6), 0, 2)+1)</f>
        <v/>
      </c>
      <c r="AQ172" s="71" t="str">
        <f ca="1">INDEX({"","_","-","="},IF(OR($D172 &gt;= AR$6, $E172 &lt; AQ$6), 0, 1)+IF(OR($F172 &gt;= AR$6, $G172 &lt; AQ$6), 0, 2)+1)</f>
        <v/>
      </c>
      <c r="AR172" s="71" t="str">
        <f ca="1">INDEX({"","_","-","="},IF(OR($D172 &gt;= AS$6, $E172 &lt; AR$6), 0, 1)+IF(OR($F172 &gt;= AS$6, $G172 &lt; AR$6), 0, 2)+1)</f>
        <v/>
      </c>
      <c r="AS172" s="71" t="str">
        <f ca="1">INDEX({"","_","-","="},IF(OR($D172 &gt;= AT$6, $E172 &lt; AS$6), 0, 1)+IF(OR($F172 &gt;= AT$6, $G172 &lt; AS$6), 0, 2)+1)</f>
        <v/>
      </c>
      <c r="AT172" s="71" t="str">
        <f ca="1">INDEX({"","_","-","="},IF(OR($D172 &gt;= AU$6, $E172 &lt; AT$6), 0, 1)+IF(OR($F172 &gt;= AU$6, $G172 &lt; AT$6), 0, 2)+1)</f>
        <v/>
      </c>
      <c r="AU172" s="71" t="str">
        <f ca="1">INDEX({"","_","-","="},IF(OR($D172 &gt;= AV$6, $E172 &lt; AU$6), 0, 1)+IF(OR($F172 &gt;= AV$6, $G172 &lt; AU$6), 0, 2)+1)</f>
        <v/>
      </c>
      <c r="AV172" s="71" t="str">
        <f ca="1">INDEX({"","_","-","="},IF(OR($D172 &gt;= AW$6, $E172 &lt; AV$6), 0, 1)+IF(OR($F172 &gt;= AW$6, $G172 &lt; AV$6), 0, 2)+1)</f>
        <v/>
      </c>
      <c r="AW172" s="71" t="str">
        <f ca="1">INDEX({"","_","-","="},IF(OR($D172 &gt;= AX$6, $E172 &lt; AW$6), 0, 1)+IF(OR($F172 &gt;= AX$6, $G172 &lt; AW$6), 0, 2)+1)</f>
        <v/>
      </c>
      <c r="AX172" s="71" t="str">
        <f ca="1">INDEX({"","_","-","="},IF(OR($D172 &gt;= AY$6, $E172 &lt; AX$6), 0, 1)+IF(OR($F172 &gt;= AY$6, $G172 &lt; AX$6), 0, 2)+1)</f>
        <v/>
      </c>
      <c r="AY172" s="71" t="str">
        <f ca="1">INDEX({"","_","-","="},IF(OR($D172 &gt;= AZ$6, $E172 &lt; AY$6), 0, 1)+IF(OR($F172 &gt;= AZ$6, $G172 &lt; AY$6), 0, 2)+1)</f>
        <v/>
      </c>
      <c r="AZ172" s="71" t="str">
        <f ca="1">INDEX({"","_","-","="},IF(OR($D172 &gt;= BA$6, $E172 &lt; AZ$6), 0, 1)+IF(OR($F172 &gt;= BA$6, $G172 &lt; AZ$6), 0, 2)+1)</f>
        <v/>
      </c>
      <c r="BA172" s="71" t="str">
        <f ca="1">INDEX({"","_","-","="},IF(OR($D172 &gt;= BB$6, $E172 &lt; BA$6), 0, 1)+IF(OR($F172 &gt;= BB$6, $G172 &lt; BA$6), 0, 2)+1)</f>
        <v/>
      </c>
      <c r="BB172" s="71" t="str">
        <f ca="1">INDEX({"","_","-","="},IF(OR($D172 &gt;= BC$6, $E172 &lt; BB$6), 0, 1)+IF(OR($F172 &gt;= BC$6, $G172 &lt; BB$6), 0, 2)+1)</f>
        <v/>
      </c>
      <c r="BC172" s="71" t="str">
        <f ca="1">INDEX({"","_","-","="},IF(OR($D172 &gt;= BD$6, $E172 &lt; BC$6), 0, 1)+IF(OR($F172 &gt;= BD$6, $G172 &lt; BC$6), 0, 2)+1)</f>
        <v/>
      </c>
      <c r="BD172" s="71" t="str">
        <f ca="1">INDEX({"","_","-","="},IF(OR($D172 &gt;= BE$6, $E172 &lt; BD$6), 0, 1)+IF(OR($F172 &gt;= BE$6, $G172 &lt; BD$6), 0, 2)+1)</f>
        <v/>
      </c>
      <c r="BE172" s="71" t="str">
        <f ca="1">INDEX({"","_","-","="},IF(OR($D172 &gt;= BF$6, $E172 &lt; BE$6), 0, 1)+IF(OR($F172 &gt;= BF$6, $G172 &lt; BE$6), 0, 2)+1)</f>
        <v/>
      </c>
      <c r="BF172" s="71" t="str">
        <f ca="1">INDEX({"","_","-","="},IF(OR($D172 &gt;= BG$6, $E172 &lt; BF$6), 0, 1)+IF(OR($F172 &gt;= BG$6, $G172 &lt; BF$6), 0, 2)+1)</f>
        <v/>
      </c>
      <c r="BG172" s="71" t="str">
        <f ca="1">INDEX({"","_","-","="},IF(OR($D172 &gt;= BH$6, $E172 &lt; BG$6), 0, 1)+IF(OR($F172 &gt;= BH$6, $G172 &lt; BG$6), 0, 2)+1)</f>
        <v/>
      </c>
      <c r="BH172" s="71" t="str">
        <f ca="1">INDEX({"","_","-","="},IF(OR($D172 &gt;= BI$6, $E172 &lt; BH$6), 0, 1)+IF(OR($F172 &gt;= BI$6, $G172 &lt; BH$6), 0, 2)+1)</f>
        <v/>
      </c>
      <c r="BI172" s="71" t="str">
        <f ca="1">INDEX({"","_","-","="},IF(OR($D172 &gt;= BJ$6, $E172 &lt; BI$6), 0, 1)+IF(OR($F172 &gt;= BJ$6, $G172 &lt; BI$6), 0, 2)+1)</f>
        <v/>
      </c>
      <c r="BJ172" s="71" t="str">
        <f ca="1">INDEX({"","_","-","="},IF(OR($D172 &gt;= BK$6, $E172 &lt; BJ$6), 0, 1)+IF(OR($F172 &gt;= BK$6, $G172 &lt; BJ$6), 0, 2)+1)</f>
        <v/>
      </c>
      <c r="BK172" s="71" t="str">
        <f ca="1">INDEX({"","_","-","="},IF(OR($D172 &gt;= BL$6, $E172 &lt; BK$6), 0, 1)+IF(OR($F172 &gt;= BL$6, $G172 &lt; BK$6), 0, 2)+1)</f>
        <v/>
      </c>
      <c r="BL172" s="71" t="str">
        <f ca="1">INDEX({"","_","-","="},IF(OR($D172 &gt;= BM$6, $E172 &lt; BL$6), 0, 1)+IF(OR($F172 &gt;= BM$6, $G172 &lt; BL$6), 0, 2)+1)</f>
        <v/>
      </c>
      <c r="BM172" s="71" t="str">
        <f ca="1">INDEX({"","_","-","="},IF(OR($D172 &gt;= BN$6, $E172 &lt; BM$6), 0, 1)+IF(OR($F172 &gt;= BN$6, $G172 &lt; BM$6), 0, 2)+1)</f>
        <v/>
      </c>
      <c r="BN172" s="71" t="str">
        <f ca="1">INDEX({"","_","-","="},IF(OR($D172 &gt;= BO$6, $E172 &lt; BN$6), 0, 1)+IF(OR($F172 &gt;= BO$6, $G172 &lt; BN$6), 0, 2)+1)</f>
        <v/>
      </c>
      <c r="BO172" s="71" t="str">
        <f ca="1">INDEX({"","_","-","="},IF(OR($D172 &gt;= BP$6, $E172 &lt; BO$6), 0, 1)+IF(OR($F172 &gt;= BP$6, $G172 &lt; BO$6), 0, 2)+1)</f>
        <v/>
      </c>
      <c r="BP172" s="71" t="str">
        <f ca="1">INDEX({"","_","-","="},IF(OR($D172 &gt;= BQ$6, $E172 &lt; BP$6), 0, 1)+IF(OR($F172 &gt;= BQ$6, $G172 &lt; BP$6), 0, 2)+1)</f>
        <v/>
      </c>
      <c r="BQ172" s="71" t="str">
        <f ca="1">INDEX({"","_","-","="},IF(OR($D172 &gt;= BR$6, $E172 &lt; BQ$6), 0, 1)+IF(OR($F172 &gt;= BR$6, $G172 &lt; BQ$6), 0, 2)+1)</f>
        <v/>
      </c>
      <c r="BR172" s="71" t="str">
        <f ca="1">INDEX({"","_","-","="},IF(OR($D172 &gt;= BS$6, $E172 &lt; BR$6), 0, 1)+IF(OR($F172 &gt;= BS$6, $G172 &lt; BR$6), 0, 2)+1)</f>
        <v/>
      </c>
      <c r="BS172" s="71" t="str">
        <f ca="1">INDEX({"","_","-","="},IF(OR($D172 &gt;= BT$6, $E172 &lt; BS$6), 0, 1)+IF(OR($F172 &gt;= BT$6, $G172 &lt; BS$6), 0, 2)+1)</f>
        <v/>
      </c>
      <c r="BT172" s="71" t="str">
        <f ca="1">INDEX({"","_","-","="},IF(OR($D172 &gt;= BU$6, $E172 &lt; BT$6), 0, 1)+IF(OR($F172 &gt;= BU$6, $G172 &lt; BT$6), 0, 2)+1)</f>
        <v/>
      </c>
      <c r="BU172" s="71" t="str">
        <f ca="1">INDEX({"","_","-","="},IF(OR($D172 &gt;= BV$6, $E172 &lt; BU$6), 0, 1)+IF(OR($F172 &gt;= BV$6, $G172 &lt; BU$6), 0, 2)+1)</f>
        <v/>
      </c>
      <c r="BV172" s="71" t="str">
        <f ca="1">INDEX({"","_","-","="},IF(OR($D172 &gt;= BW$6, $E172 &lt; BV$6), 0, 1)+IF(OR($F172 &gt;= BW$6, $G172 &lt; BV$6), 0, 2)+1)</f>
        <v/>
      </c>
      <c r="BW172" s="71" t="str">
        <f ca="1">INDEX({"","_","-","="},IF(OR($D172 &gt;= BX$6, $E172 &lt; BW$6), 0, 1)+IF(OR($F172 &gt;= BX$6, $G172 &lt; BW$6), 0, 2)+1)</f>
        <v/>
      </c>
      <c r="BX172" s="71" t="str">
        <f ca="1">INDEX({"","_","-","="},IF(OR($D172 &gt;= BY$6, $E172 &lt; BX$6), 0, 1)+IF(OR($F172 &gt;= BY$6, $G172 &lt; BX$6), 0, 2)+1)</f>
        <v/>
      </c>
      <c r="BY172" s="71" t="str">
        <f ca="1">INDEX({"","_","-","="},IF(OR($D172 &gt;= BZ$6, $E172 &lt; BY$6), 0, 1)+IF(OR($F172 &gt;= BZ$6, $G172 &lt; BY$6), 0, 2)+1)</f>
        <v/>
      </c>
      <c r="BZ172" s="71" t="str">
        <f ca="1">INDEX({"","_","-","="},IF(OR($D172 &gt;= CA$6, $E172 &lt; BZ$6), 0, 1)+IF(OR($F172 &gt;= CA$6, $G172 &lt; BZ$6), 0, 2)+1)</f>
        <v/>
      </c>
      <c r="CA172" s="71" t="str">
        <f ca="1">INDEX({"","_","-","="},IF(OR($D172 &gt;= CB$6, $E172 &lt; CA$6), 0, 1)+IF(OR($F172 &gt;= CB$6, $G172 &lt; CA$6), 0, 2)+1)</f>
        <v/>
      </c>
      <c r="CB172" s="71" t="str">
        <f ca="1">INDEX({"","_","-","="},IF(OR($D172 &gt;= CC$6, $E172 &lt; CB$6), 0, 1)+IF(OR($F172 &gt;= CC$6, $G172 &lt; CB$6), 0, 2)+1)</f>
        <v/>
      </c>
      <c r="CC172" s="71" t="str">
        <f ca="1">INDEX({"","_","-","="},IF(OR($D172 &gt;= CD$6, $E172 &lt; CC$6), 0, 1)+IF(OR($F172 &gt;= CD$6, $G172 &lt; CC$6), 0, 2)+1)</f>
        <v/>
      </c>
      <c r="CD172" s="71" t="str">
        <f ca="1">INDEX({"","_","-","="},IF(OR($D172 &gt;= CE$6, $E172 &lt; CD$6), 0, 1)+IF(OR($F172 &gt;= CE$6, $G172 &lt; CD$6), 0, 2)+1)</f>
        <v/>
      </c>
    </row>
    <row r="173" spans="1:82">
      <c r="A173" s="8" t="str">
        <f ca="1">IF('临-进度'!N168,'临-进度'!$A168,"")</f>
        <v/>
      </c>
      <c r="B173" s="8" t="str">
        <f ca="1">IF('临-进度'!N168,'临-进度'!$B168,"")</f>
        <v/>
      </c>
      <c r="C173" s="8" t="str">
        <f ca="1">IF('临-进度'!N168,'临-进度'!$F168,"")</f>
        <v/>
      </c>
      <c r="D173" s="42" t="str">
        <f ca="1">IF('临-进度'!$N168,'临-进度'!$J168,"")</f>
        <v/>
      </c>
      <c r="E173" s="42" t="str">
        <f ca="1">IF('临-进度'!$N168,'临-进度'!$AF168,"")</f>
        <v/>
      </c>
      <c r="F173" s="42" t="str">
        <f ca="1">IF('临-进度'!$N168,'临-进度'!$K168,"")</f>
        <v/>
      </c>
      <c r="G173" s="76" t="str">
        <f ca="1">IF('临-进度'!$N168,'临-进度'!$AG168,"")</f>
        <v/>
      </c>
      <c r="H173" s="71" t="str">
        <f ca="1">INDEX({"","_","-","="},IF(OR($D173 &gt;= I$6, $E173 &lt; H$6), 0, 1)+IF(OR($F173 &gt;= I$6, $G173 &lt; H$6), 0, 2)+1)</f>
        <v/>
      </c>
      <c r="I173" s="71" t="str">
        <f ca="1">INDEX({"","_","-","="},IF(OR($D173 &gt;= J$6, $E173 &lt; I$6), 0, 1)+IF(OR($F173 &gt;= J$6, $G173 &lt; I$6), 0, 2)+1)</f>
        <v/>
      </c>
      <c r="J173" s="71" t="str">
        <f ca="1">INDEX({"","_","-","="},IF(OR($D173 &gt;= K$6, $E173 &lt; J$6), 0, 1)+IF(OR($F173 &gt;= K$6, $G173 &lt; J$6), 0, 2)+1)</f>
        <v/>
      </c>
      <c r="K173" s="71" t="str">
        <f ca="1">INDEX({"","_","-","="},IF(OR($D173 &gt;= L$6, $E173 &lt; K$6), 0, 1)+IF(OR($F173 &gt;= L$6, $G173 &lt; K$6), 0, 2)+1)</f>
        <v/>
      </c>
      <c r="L173" s="71" t="str">
        <f ca="1">INDEX({"","_","-","="},IF(OR($D173 &gt;= M$6, $E173 &lt; L$6), 0, 1)+IF(OR($F173 &gt;= M$6, $G173 &lt; L$6), 0, 2)+1)</f>
        <v/>
      </c>
      <c r="M173" s="71" t="str">
        <f ca="1">INDEX({"","_","-","="},IF(OR($D173 &gt;= N$6, $E173 &lt; M$6), 0, 1)+IF(OR($F173 &gt;= N$6, $G173 &lt; M$6), 0, 2)+1)</f>
        <v/>
      </c>
      <c r="N173" s="71" t="str">
        <f ca="1">INDEX({"","_","-","="},IF(OR($D173 &gt;= O$6, $E173 &lt; N$6), 0, 1)+IF(OR($F173 &gt;= O$6, $G173 &lt; N$6), 0, 2)+1)</f>
        <v/>
      </c>
      <c r="O173" s="71" t="str">
        <f ca="1">INDEX({"","_","-","="},IF(OR($D173 &gt;= P$6, $E173 &lt; O$6), 0, 1)+IF(OR($F173 &gt;= P$6, $G173 &lt; O$6), 0, 2)+1)</f>
        <v/>
      </c>
      <c r="P173" s="71" t="str">
        <f ca="1">INDEX({"","_","-","="},IF(OR($D173 &gt;= Q$6, $E173 &lt; P$6), 0, 1)+IF(OR($F173 &gt;= Q$6, $G173 &lt; P$6), 0, 2)+1)</f>
        <v/>
      </c>
      <c r="Q173" s="71" t="str">
        <f ca="1">INDEX({"","_","-","="},IF(OR($D173 &gt;= R$6, $E173 &lt; Q$6), 0, 1)+IF(OR($F173 &gt;= R$6, $G173 &lt; Q$6), 0, 2)+1)</f>
        <v/>
      </c>
      <c r="R173" s="71" t="str">
        <f ca="1">INDEX({"","_","-","="},IF(OR($D173 &gt;= S$6, $E173 &lt; R$6), 0, 1)+IF(OR($F173 &gt;= S$6, $G173 &lt; R$6), 0, 2)+1)</f>
        <v/>
      </c>
      <c r="S173" s="71" t="str">
        <f ca="1">INDEX({"","_","-","="},IF(OR($D173 &gt;= T$6, $E173 &lt; S$6), 0, 1)+IF(OR($F173 &gt;= T$6, $G173 &lt; S$6), 0, 2)+1)</f>
        <v/>
      </c>
      <c r="T173" s="71" t="str">
        <f ca="1">INDEX({"","_","-","="},IF(OR($D173 &gt;= U$6, $E173 &lt; T$6), 0, 1)+IF(OR($F173 &gt;= U$6, $G173 &lt; T$6), 0, 2)+1)</f>
        <v/>
      </c>
      <c r="U173" s="71" t="str">
        <f ca="1">INDEX({"","_","-","="},IF(OR($D173 &gt;= V$6, $E173 &lt; U$6), 0, 1)+IF(OR($F173 &gt;= V$6, $G173 &lt; U$6), 0, 2)+1)</f>
        <v/>
      </c>
      <c r="V173" s="71" t="str">
        <f ca="1">INDEX({"","_","-","="},IF(OR($D173 &gt;= W$6, $E173 &lt; V$6), 0, 1)+IF(OR($F173 &gt;= W$6, $G173 &lt; V$6), 0, 2)+1)</f>
        <v/>
      </c>
      <c r="W173" s="71" t="str">
        <f ca="1">INDEX({"","_","-","="},IF(OR($D173 &gt;= X$6, $E173 &lt; W$6), 0, 1)+IF(OR($F173 &gt;= X$6, $G173 &lt; W$6), 0, 2)+1)</f>
        <v/>
      </c>
      <c r="X173" s="71" t="str">
        <f ca="1">INDEX({"","_","-","="},IF(OR($D173 &gt;= Y$6, $E173 &lt; X$6), 0, 1)+IF(OR($F173 &gt;= Y$6, $G173 &lt; X$6), 0, 2)+1)</f>
        <v/>
      </c>
      <c r="Y173" s="71" t="str">
        <f ca="1">INDEX({"","_","-","="},IF(OR($D173 &gt;= Z$6, $E173 &lt; Y$6), 0, 1)+IF(OR($F173 &gt;= Z$6, $G173 &lt; Y$6), 0, 2)+1)</f>
        <v/>
      </c>
      <c r="Z173" s="71" t="str">
        <f ca="1">INDEX({"","_","-","="},IF(OR($D173 &gt;= AA$6, $E173 &lt; Z$6), 0, 1)+IF(OR($F173 &gt;= AA$6, $G173 &lt; Z$6), 0, 2)+1)</f>
        <v/>
      </c>
      <c r="AA173" s="71" t="str">
        <f ca="1">INDEX({"","_","-","="},IF(OR($D173 &gt;= AB$6, $E173 &lt; AA$6), 0, 1)+IF(OR($F173 &gt;= AB$6, $G173 &lt; AA$6), 0, 2)+1)</f>
        <v/>
      </c>
      <c r="AB173" s="71" t="str">
        <f ca="1">INDEX({"","_","-","="},IF(OR($D173 &gt;= AC$6, $E173 &lt; AB$6), 0, 1)+IF(OR($F173 &gt;= AC$6, $G173 &lt; AB$6), 0, 2)+1)</f>
        <v/>
      </c>
      <c r="AC173" s="71" t="str">
        <f ca="1">INDEX({"","_","-","="},IF(OR($D173 &gt;= AD$6, $E173 &lt; AC$6), 0, 1)+IF(OR($F173 &gt;= AD$6, $G173 &lt; AC$6), 0, 2)+1)</f>
        <v/>
      </c>
      <c r="AD173" s="71" t="str">
        <f ca="1">INDEX({"","_","-","="},IF(OR($D173 &gt;= AE$6, $E173 &lt; AD$6), 0, 1)+IF(OR($F173 &gt;= AE$6, $G173 &lt; AD$6), 0, 2)+1)</f>
        <v/>
      </c>
      <c r="AE173" s="71" t="str">
        <f ca="1">INDEX({"","_","-","="},IF(OR($D173 &gt;= AF$6, $E173 &lt; AE$6), 0, 1)+IF(OR($F173 &gt;= AF$6, $G173 &lt; AE$6), 0, 2)+1)</f>
        <v/>
      </c>
      <c r="AF173" s="71" t="str">
        <f ca="1">INDEX({"","_","-","="},IF(OR($D173 &gt;= AG$6, $E173 &lt; AF$6), 0, 1)+IF(OR($F173 &gt;= AG$6, $G173 &lt; AF$6), 0, 2)+1)</f>
        <v/>
      </c>
      <c r="AG173" s="71" t="str">
        <f ca="1">INDEX({"","_","-","="},IF(OR($D173 &gt;= AH$6, $E173 &lt; AG$6), 0, 1)+IF(OR($F173 &gt;= AH$6, $G173 &lt; AG$6), 0, 2)+1)</f>
        <v/>
      </c>
      <c r="AH173" s="71" t="str">
        <f ca="1">INDEX({"","_","-","="},IF(OR($D173 &gt;= AI$6, $E173 &lt; AH$6), 0, 1)+IF(OR($F173 &gt;= AI$6, $G173 &lt; AH$6), 0, 2)+1)</f>
        <v/>
      </c>
      <c r="AI173" s="71" t="str">
        <f ca="1">INDEX({"","_","-","="},IF(OR($D173 &gt;= AJ$6, $E173 &lt; AI$6), 0, 1)+IF(OR($F173 &gt;= AJ$6, $G173 &lt; AI$6), 0, 2)+1)</f>
        <v/>
      </c>
      <c r="AJ173" s="71" t="str">
        <f ca="1">INDEX({"","_","-","="},IF(OR($D173 &gt;= AK$6, $E173 &lt; AJ$6), 0, 1)+IF(OR($F173 &gt;= AK$6, $G173 &lt; AJ$6), 0, 2)+1)</f>
        <v/>
      </c>
      <c r="AK173" s="71" t="str">
        <f ca="1">INDEX({"","_","-","="},IF(OR($D173 &gt;= AL$6, $E173 &lt; AK$6), 0, 1)+IF(OR($F173 &gt;= AL$6, $G173 &lt; AK$6), 0, 2)+1)</f>
        <v/>
      </c>
      <c r="AL173" s="71" t="str">
        <f ca="1">INDEX({"","_","-","="},IF(OR($D173 &gt;= AM$6, $E173 &lt; AL$6), 0, 1)+IF(OR($F173 &gt;= AM$6, $G173 &lt; AL$6), 0, 2)+1)</f>
        <v/>
      </c>
      <c r="AM173" s="71" t="str">
        <f ca="1">INDEX({"","_","-","="},IF(OR($D173 &gt;= AN$6, $E173 &lt; AM$6), 0, 1)+IF(OR($F173 &gt;= AN$6, $G173 &lt; AM$6), 0, 2)+1)</f>
        <v/>
      </c>
      <c r="AN173" s="71" t="str">
        <f ca="1">INDEX({"","_","-","="},IF(OR($D173 &gt;= AO$6, $E173 &lt; AN$6), 0, 1)+IF(OR($F173 &gt;= AO$6, $G173 &lt; AN$6), 0, 2)+1)</f>
        <v/>
      </c>
      <c r="AO173" s="71" t="str">
        <f ca="1">INDEX({"","_","-","="},IF(OR($D173 &gt;= AP$6, $E173 &lt; AO$6), 0, 1)+IF(OR($F173 &gt;= AP$6, $G173 &lt; AO$6), 0, 2)+1)</f>
        <v/>
      </c>
      <c r="AP173" s="71" t="str">
        <f ca="1">INDEX({"","_","-","="},IF(OR($D173 &gt;= AQ$6, $E173 &lt; AP$6), 0, 1)+IF(OR($F173 &gt;= AQ$6, $G173 &lt; AP$6), 0, 2)+1)</f>
        <v/>
      </c>
      <c r="AQ173" s="71" t="str">
        <f ca="1">INDEX({"","_","-","="},IF(OR($D173 &gt;= AR$6, $E173 &lt; AQ$6), 0, 1)+IF(OR($F173 &gt;= AR$6, $G173 &lt; AQ$6), 0, 2)+1)</f>
        <v/>
      </c>
      <c r="AR173" s="71" t="str">
        <f ca="1">INDEX({"","_","-","="},IF(OR($D173 &gt;= AS$6, $E173 &lt; AR$6), 0, 1)+IF(OR($F173 &gt;= AS$6, $G173 &lt; AR$6), 0, 2)+1)</f>
        <v/>
      </c>
      <c r="AS173" s="71" t="str">
        <f ca="1">INDEX({"","_","-","="},IF(OR($D173 &gt;= AT$6, $E173 &lt; AS$6), 0, 1)+IF(OR($F173 &gt;= AT$6, $G173 &lt; AS$6), 0, 2)+1)</f>
        <v/>
      </c>
      <c r="AT173" s="71" t="str">
        <f ca="1">INDEX({"","_","-","="},IF(OR($D173 &gt;= AU$6, $E173 &lt; AT$6), 0, 1)+IF(OR($F173 &gt;= AU$6, $G173 &lt; AT$6), 0, 2)+1)</f>
        <v/>
      </c>
      <c r="AU173" s="71" t="str">
        <f ca="1">INDEX({"","_","-","="},IF(OR($D173 &gt;= AV$6, $E173 &lt; AU$6), 0, 1)+IF(OR($F173 &gt;= AV$6, $G173 &lt; AU$6), 0, 2)+1)</f>
        <v/>
      </c>
      <c r="AV173" s="71" t="str">
        <f ca="1">INDEX({"","_","-","="},IF(OR($D173 &gt;= AW$6, $E173 &lt; AV$6), 0, 1)+IF(OR($F173 &gt;= AW$6, $G173 &lt; AV$6), 0, 2)+1)</f>
        <v/>
      </c>
      <c r="AW173" s="71" t="str">
        <f ca="1">INDEX({"","_","-","="},IF(OR($D173 &gt;= AX$6, $E173 &lt; AW$6), 0, 1)+IF(OR($F173 &gt;= AX$6, $G173 &lt; AW$6), 0, 2)+1)</f>
        <v/>
      </c>
      <c r="AX173" s="71" t="str">
        <f ca="1">INDEX({"","_","-","="},IF(OR($D173 &gt;= AY$6, $E173 &lt; AX$6), 0, 1)+IF(OR($F173 &gt;= AY$6, $G173 &lt; AX$6), 0, 2)+1)</f>
        <v/>
      </c>
      <c r="AY173" s="71" t="str">
        <f ca="1">INDEX({"","_","-","="},IF(OR($D173 &gt;= AZ$6, $E173 &lt; AY$6), 0, 1)+IF(OR($F173 &gt;= AZ$6, $G173 &lt; AY$6), 0, 2)+1)</f>
        <v/>
      </c>
      <c r="AZ173" s="71" t="str">
        <f ca="1">INDEX({"","_","-","="},IF(OR($D173 &gt;= BA$6, $E173 &lt; AZ$6), 0, 1)+IF(OR($F173 &gt;= BA$6, $G173 &lt; AZ$6), 0, 2)+1)</f>
        <v/>
      </c>
      <c r="BA173" s="71" t="str">
        <f ca="1">INDEX({"","_","-","="},IF(OR($D173 &gt;= BB$6, $E173 &lt; BA$6), 0, 1)+IF(OR($F173 &gt;= BB$6, $G173 &lt; BA$6), 0, 2)+1)</f>
        <v/>
      </c>
      <c r="BB173" s="71" t="str">
        <f ca="1">INDEX({"","_","-","="},IF(OR($D173 &gt;= BC$6, $E173 &lt; BB$6), 0, 1)+IF(OR($F173 &gt;= BC$6, $G173 &lt; BB$6), 0, 2)+1)</f>
        <v/>
      </c>
      <c r="BC173" s="71" t="str">
        <f ca="1">INDEX({"","_","-","="},IF(OR($D173 &gt;= BD$6, $E173 &lt; BC$6), 0, 1)+IF(OR($F173 &gt;= BD$6, $G173 &lt; BC$6), 0, 2)+1)</f>
        <v/>
      </c>
      <c r="BD173" s="71" t="str">
        <f ca="1">INDEX({"","_","-","="},IF(OR($D173 &gt;= BE$6, $E173 &lt; BD$6), 0, 1)+IF(OR($F173 &gt;= BE$6, $G173 &lt; BD$6), 0, 2)+1)</f>
        <v/>
      </c>
      <c r="BE173" s="71" t="str">
        <f ca="1">INDEX({"","_","-","="},IF(OR($D173 &gt;= BF$6, $E173 &lt; BE$6), 0, 1)+IF(OR($F173 &gt;= BF$6, $G173 &lt; BE$6), 0, 2)+1)</f>
        <v/>
      </c>
      <c r="BF173" s="71" t="str">
        <f ca="1">INDEX({"","_","-","="},IF(OR($D173 &gt;= BG$6, $E173 &lt; BF$6), 0, 1)+IF(OR($F173 &gt;= BG$6, $G173 &lt; BF$6), 0, 2)+1)</f>
        <v/>
      </c>
      <c r="BG173" s="71" t="str">
        <f ca="1">INDEX({"","_","-","="},IF(OR($D173 &gt;= BH$6, $E173 &lt; BG$6), 0, 1)+IF(OR($F173 &gt;= BH$6, $G173 &lt; BG$6), 0, 2)+1)</f>
        <v/>
      </c>
      <c r="BH173" s="71" t="str">
        <f ca="1">INDEX({"","_","-","="},IF(OR($D173 &gt;= BI$6, $E173 &lt; BH$6), 0, 1)+IF(OR($F173 &gt;= BI$6, $G173 &lt; BH$6), 0, 2)+1)</f>
        <v/>
      </c>
      <c r="BI173" s="71" t="str">
        <f ca="1">INDEX({"","_","-","="},IF(OR($D173 &gt;= BJ$6, $E173 &lt; BI$6), 0, 1)+IF(OR($F173 &gt;= BJ$6, $G173 &lt; BI$6), 0, 2)+1)</f>
        <v/>
      </c>
      <c r="BJ173" s="71" t="str">
        <f ca="1">INDEX({"","_","-","="},IF(OR($D173 &gt;= BK$6, $E173 &lt; BJ$6), 0, 1)+IF(OR($F173 &gt;= BK$6, $G173 &lt; BJ$6), 0, 2)+1)</f>
        <v/>
      </c>
      <c r="BK173" s="71" t="str">
        <f ca="1">INDEX({"","_","-","="},IF(OR($D173 &gt;= BL$6, $E173 &lt; BK$6), 0, 1)+IF(OR($F173 &gt;= BL$6, $G173 &lt; BK$6), 0, 2)+1)</f>
        <v/>
      </c>
      <c r="BL173" s="71" t="str">
        <f ca="1">INDEX({"","_","-","="},IF(OR($D173 &gt;= BM$6, $E173 &lt; BL$6), 0, 1)+IF(OR($F173 &gt;= BM$6, $G173 &lt; BL$6), 0, 2)+1)</f>
        <v/>
      </c>
      <c r="BM173" s="71" t="str">
        <f ca="1">INDEX({"","_","-","="},IF(OR($D173 &gt;= BN$6, $E173 &lt; BM$6), 0, 1)+IF(OR($F173 &gt;= BN$6, $G173 &lt; BM$6), 0, 2)+1)</f>
        <v/>
      </c>
      <c r="BN173" s="71" t="str">
        <f ca="1">INDEX({"","_","-","="},IF(OR($D173 &gt;= BO$6, $E173 &lt; BN$6), 0, 1)+IF(OR($F173 &gt;= BO$6, $G173 &lt; BN$6), 0, 2)+1)</f>
        <v/>
      </c>
      <c r="BO173" s="71" t="str">
        <f ca="1">INDEX({"","_","-","="},IF(OR($D173 &gt;= BP$6, $E173 &lt; BO$6), 0, 1)+IF(OR($F173 &gt;= BP$6, $G173 &lt; BO$6), 0, 2)+1)</f>
        <v/>
      </c>
      <c r="BP173" s="71" t="str">
        <f ca="1">INDEX({"","_","-","="},IF(OR($D173 &gt;= BQ$6, $E173 &lt; BP$6), 0, 1)+IF(OR($F173 &gt;= BQ$6, $G173 &lt; BP$6), 0, 2)+1)</f>
        <v/>
      </c>
      <c r="BQ173" s="71" t="str">
        <f ca="1">INDEX({"","_","-","="},IF(OR($D173 &gt;= BR$6, $E173 &lt; BQ$6), 0, 1)+IF(OR($F173 &gt;= BR$6, $G173 &lt; BQ$6), 0, 2)+1)</f>
        <v/>
      </c>
      <c r="BR173" s="71" t="str">
        <f ca="1">INDEX({"","_","-","="},IF(OR($D173 &gt;= BS$6, $E173 &lt; BR$6), 0, 1)+IF(OR($F173 &gt;= BS$6, $G173 &lt; BR$6), 0, 2)+1)</f>
        <v/>
      </c>
      <c r="BS173" s="71" t="str">
        <f ca="1">INDEX({"","_","-","="},IF(OR($D173 &gt;= BT$6, $E173 &lt; BS$6), 0, 1)+IF(OR($F173 &gt;= BT$6, $G173 &lt; BS$6), 0, 2)+1)</f>
        <v/>
      </c>
      <c r="BT173" s="71" t="str">
        <f ca="1">INDEX({"","_","-","="},IF(OR($D173 &gt;= BU$6, $E173 &lt; BT$6), 0, 1)+IF(OR($F173 &gt;= BU$6, $G173 &lt; BT$6), 0, 2)+1)</f>
        <v/>
      </c>
      <c r="BU173" s="71" t="str">
        <f ca="1">INDEX({"","_","-","="},IF(OR($D173 &gt;= BV$6, $E173 &lt; BU$6), 0, 1)+IF(OR($F173 &gt;= BV$6, $G173 &lt; BU$6), 0, 2)+1)</f>
        <v/>
      </c>
      <c r="BV173" s="71" t="str">
        <f ca="1">INDEX({"","_","-","="},IF(OR($D173 &gt;= BW$6, $E173 &lt; BV$6), 0, 1)+IF(OR($F173 &gt;= BW$6, $G173 &lt; BV$6), 0, 2)+1)</f>
        <v/>
      </c>
      <c r="BW173" s="71" t="str">
        <f ca="1">INDEX({"","_","-","="},IF(OR($D173 &gt;= BX$6, $E173 &lt; BW$6), 0, 1)+IF(OR($F173 &gt;= BX$6, $G173 &lt; BW$6), 0, 2)+1)</f>
        <v/>
      </c>
      <c r="BX173" s="71" t="str">
        <f ca="1">INDEX({"","_","-","="},IF(OR($D173 &gt;= BY$6, $E173 &lt; BX$6), 0, 1)+IF(OR($F173 &gt;= BY$6, $G173 &lt; BX$6), 0, 2)+1)</f>
        <v/>
      </c>
      <c r="BY173" s="71" t="str">
        <f ca="1">INDEX({"","_","-","="},IF(OR($D173 &gt;= BZ$6, $E173 &lt; BY$6), 0, 1)+IF(OR($F173 &gt;= BZ$6, $G173 &lt; BY$6), 0, 2)+1)</f>
        <v/>
      </c>
      <c r="BZ173" s="71" t="str">
        <f ca="1">INDEX({"","_","-","="},IF(OR($D173 &gt;= CA$6, $E173 &lt; BZ$6), 0, 1)+IF(OR($F173 &gt;= CA$6, $G173 &lt; BZ$6), 0, 2)+1)</f>
        <v/>
      </c>
      <c r="CA173" s="71" t="str">
        <f ca="1">INDEX({"","_","-","="},IF(OR($D173 &gt;= CB$6, $E173 &lt; CA$6), 0, 1)+IF(OR($F173 &gt;= CB$6, $G173 &lt; CA$6), 0, 2)+1)</f>
        <v/>
      </c>
      <c r="CB173" s="71" t="str">
        <f ca="1">INDEX({"","_","-","="},IF(OR($D173 &gt;= CC$6, $E173 &lt; CB$6), 0, 1)+IF(OR($F173 &gt;= CC$6, $G173 &lt; CB$6), 0, 2)+1)</f>
        <v/>
      </c>
      <c r="CC173" s="71" t="str">
        <f ca="1">INDEX({"","_","-","="},IF(OR($D173 &gt;= CD$6, $E173 &lt; CC$6), 0, 1)+IF(OR($F173 &gt;= CD$6, $G173 &lt; CC$6), 0, 2)+1)</f>
        <v/>
      </c>
      <c r="CD173" s="71" t="str">
        <f ca="1">INDEX({"","_","-","="},IF(OR($D173 &gt;= CE$6, $E173 &lt; CD$6), 0, 1)+IF(OR($F173 &gt;= CE$6, $G173 &lt; CD$6), 0, 2)+1)</f>
        <v/>
      </c>
    </row>
    <row r="174" spans="1:82">
      <c r="A174" s="8" t="str">
        <f ca="1">IF('临-进度'!N169,'临-进度'!$A169,"")</f>
        <v/>
      </c>
      <c r="B174" s="8" t="str">
        <f ca="1">IF('临-进度'!N169,'临-进度'!$B169,"")</f>
        <v/>
      </c>
      <c r="C174" s="8" t="str">
        <f ca="1">IF('临-进度'!N169,'临-进度'!$F169,"")</f>
        <v/>
      </c>
      <c r="D174" s="42" t="str">
        <f ca="1">IF('临-进度'!$N169,'临-进度'!$J169,"")</f>
        <v/>
      </c>
      <c r="E174" s="42" t="str">
        <f ca="1">IF('临-进度'!$N169,'临-进度'!$AF169,"")</f>
        <v/>
      </c>
      <c r="F174" s="42" t="str">
        <f ca="1">IF('临-进度'!$N169,'临-进度'!$K169,"")</f>
        <v/>
      </c>
      <c r="G174" s="76" t="str">
        <f ca="1">IF('临-进度'!$N169,'临-进度'!$AG169,"")</f>
        <v/>
      </c>
      <c r="H174" s="71" t="str">
        <f ca="1">INDEX({"","_","-","="},IF(OR($D174 &gt;= I$6, $E174 &lt; H$6), 0, 1)+IF(OR($F174 &gt;= I$6, $G174 &lt; H$6), 0, 2)+1)</f>
        <v/>
      </c>
      <c r="I174" s="71" t="str">
        <f ca="1">INDEX({"","_","-","="},IF(OR($D174 &gt;= J$6, $E174 &lt; I$6), 0, 1)+IF(OR($F174 &gt;= J$6, $G174 &lt; I$6), 0, 2)+1)</f>
        <v/>
      </c>
      <c r="J174" s="71" t="str">
        <f ca="1">INDEX({"","_","-","="},IF(OR($D174 &gt;= K$6, $E174 &lt; J$6), 0, 1)+IF(OR($F174 &gt;= K$6, $G174 &lt; J$6), 0, 2)+1)</f>
        <v/>
      </c>
      <c r="K174" s="71" t="str">
        <f ca="1">INDEX({"","_","-","="},IF(OR($D174 &gt;= L$6, $E174 &lt; K$6), 0, 1)+IF(OR($F174 &gt;= L$6, $G174 &lt; K$6), 0, 2)+1)</f>
        <v/>
      </c>
      <c r="L174" s="71" t="str">
        <f ca="1">INDEX({"","_","-","="},IF(OR($D174 &gt;= M$6, $E174 &lt; L$6), 0, 1)+IF(OR($F174 &gt;= M$6, $G174 &lt; L$6), 0, 2)+1)</f>
        <v/>
      </c>
      <c r="M174" s="71" t="str">
        <f ca="1">INDEX({"","_","-","="},IF(OR($D174 &gt;= N$6, $E174 &lt; M$6), 0, 1)+IF(OR($F174 &gt;= N$6, $G174 &lt; M$6), 0, 2)+1)</f>
        <v/>
      </c>
      <c r="N174" s="71" t="str">
        <f ca="1">INDEX({"","_","-","="},IF(OR($D174 &gt;= O$6, $E174 &lt; N$6), 0, 1)+IF(OR($F174 &gt;= O$6, $G174 &lt; N$6), 0, 2)+1)</f>
        <v/>
      </c>
      <c r="O174" s="71" t="str">
        <f ca="1">INDEX({"","_","-","="},IF(OR($D174 &gt;= P$6, $E174 &lt; O$6), 0, 1)+IF(OR($F174 &gt;= P$6, $G174 &lt; O$6), 0, 2)+1)</f>
        <v/>
      </c>
      <c r="P174" s="71" t="str">
        <f ca="1">INDEX({"","_","-","="},IF(OR($D174 &gt;= Q$6, $E174 &lt; P$6), 0, 1)+IF(OR($F174 &gt;= Q$6, $G174 &lt; P$6), 0, 2)+1)</f>
        <v/>
      </c>
      <c r="Q174" s="71" t="str">
        <f ca="1">INDEX({"","_","-","="},IF(OR($D174 &gt;= R$6, $E174 &lt; Q$6), 0, 1)+IF(OR($F174 &gt;= R$6, $G174 &lt; Q$6), 0, 2)+1)</f>
        <v/>
      </c>
      <c r="R174" s="71" t="str">
        <f ca="1">INDEX({"","_","-","="},IF(OR($D174 &gt;= S$6, $E174 &lt; R$6), 0, 1)+IF(OR($F174 &gt;= S$6, $G174 &lt; R$6), 0, 2)+1)</f>
        <v/>
      </c>
      <c r="S174" s="71" t="str">
        <f ca="1">INDEX({"","_","-","="},IF(OR($D174 &gt;= T$6, $E174 &lt; S$6), 0, 1)+IF(OR($F174 &gt;= T$6, $G174 &lt; S$6), 0, 2)+1)</f>
        <v/>
      </c>
      <c r="T174" s="71" t="str">
        <f ca="1">INDEX({"","_","-","="},IF(OR($D174 &gt;= U$6, $E174 &lt; T$6), 0, 1)+IF(OR($F174 &gt;= U$6, $G174 &lt; T$6), 0, 2)+1)</f>
        <v/>
      </c>
      <c r="U174" s="71" t="str">
        <f ca="1">INDEX({"","_","-","="},IF(OR($D174 &gt;= V$6, $E174 &lt; U$6), 0, 1)+IF(OR($F174 &gt;= V$6, $G174 &lt; U$6), 0, 2)+1)</f>
        <v/>
      </c>
      <c r="V174" s="71" t="str">
        <f ca="1">INDEX({"","_","-","="},IF(OR($D174 &gt;= W$6, $E174 &lt; V$6), 0, 1)+IF(OR($F174 &gt;= W$6, $G174 &lt; V$6), 0, 2)+1)</f>
        <v/>
      </c>
      <c r="W174" s="71" t="str">
        <f ca="1">INDEX({"","_","-","="},IF(OR($D174 &gt;= X$6, $E174 &lt; W$6), 0, 1)+IF(OR($F174 &gt;= X$6, $G174 &lt; W$6), 0, 2)+1)</f>
        <v/>
      </c>
      <c r="X174" s="71" t="str">
        <f ca="1">INDEX({"","_","-","="},IF(OR($D174 &gt;= Y$6, $E174 &lt; X$6), 0, 1)+IF(OR($F174 &gt;= Y$6, $G174 &lt; X$6), 0, 2)+1)</f>
        <v/>
      </c>
      <c r="Y174" s="71" t="str">
        <f ca="1">INDEX({"","_","-","="},IF(OR($D174 &gt;= Z$6, $E174 &lt; Y$6), 0, 1)+IF(OR($F174 &gt;= Z$6, $G174 &lt; Y$6), 0, 2)+1)</f>
        <v/>
      </c>
      <c r="Z174" s="71" t="str">
        <f ca="1">INDEX({"","_","-","="},IF(OR($D174 &gt;= AA$6, $E174 &lt; Z$6), 0, 1)+IF(OR($F174 &gt;= AA$6, $G174 &lt; Z$6), 0, 2)+1)</f>
        <v/>
      </c>
      <c r="AA174" s="71" t="str">
        <f ca="1">INDEX({"","_","-","="},IF(OR($D174 &gt;= AB$6, $E174 &lt; AA$6), 0, 1)+IF(OR($F174 &gt;= AB$6, $G174 &lt; AA$6), 0, 2)+1)</f>
        <v/>
      </c>
      <c r="AB174" s="71" t="str">
        <f ca="1">INDEX({"","_","-","="},IF(OR($D174 &gt;= AC$6, $E174 &lt; AB$6), 0, 1)+IF(OR($F174 &gt;= AC$6, $G174 &lt; AB$6), 0, 2)+1)</f>
        <v/>
      </c>
      <c r="AC174" s="71" t="str">
        <f ca="1">INDEX({"","_","-","="},IF(OR($D174 &gt;= AD$6, $E174 &lt; AC$6), 0, 1)+IF(OR($F174 &gt;= AD$6, $G174 &lt; AC$6), 0, 2)+1)</f>
        <v/>
      </c>
      <c r="AD174" s="71" t="str">
        <f ca="1">INDEX({"","_","-","="},IF(OR($D174 &gt;= AE$6, $E174 &lt; AD$6), 0, 1)+IF(OR($F174 &gt;= AE$6, $G174 &lt; AD$6), 0, 2)+1)</f>
        <v/>
      </c>
      <c r="AE174" s="71" t="str">
        <f ca="1">INDEX({"","_","-","="},IF(OR($D174 &gt;= AF$6, $E174 &lt; AE$6), 0, 1)+IF(OR($F174 &gt;= AF$6, $G174 &lt; AE$6), 0, 2)+1)</f>
        <v/>
      </c>
      <c r="AF174" s="71" t="str">
        <f ca="1">INDEX({"","_","-","="},IF(OR($D174 &gt;= AG$6, $E174 &lt; AF$6), 0, 1)+IF(OR($F174 &gt;= AG$6, $G174 &lt; AF$6), 0, 2)+1)</f>
        <v/>
      </c>
      <c r="AG174" s="71" t="str">
        <f ca="1">INDEX({"","_","-","="},IF(OR($D174 &gt;= AH$6, $E174 &lt; AG$6), 0, 1)+IF(OR($F174 &gt;= AH$6, $G174 &lt; AG$6), 0, 2)+1)</f>
        <v/>
      </c>
      <c r="AH174" s="71" t="str">
        <f ca="1">INDEX({"","_","-","="},IF(OR($D174 &gt;= AI$6, $E174 &lt; AH$6), 0, 1)+IF(OR($F174 &gt;= AI$6, $G174 &lt; AH$6), 0, 2)+1)</f>
        <v/>
      </c>
      <c r="AI174" s="71" t="str">
        <f ca="1">INDEX({"","_","-","="},IF(OR($D174 &gt;= AJ$6, $E174 &lt; AI$6), 0, 1)+IF(OR($F174 &gt;= AJ$6, $G174 &lt; AI$6), 0, 2)+1)</f>
        <v/>
      </c>
      <c r="AJ174" s="71" t="str">
        <f ca="1">INDEX({"","_","-","="},IF(OR($D174 &gt;= AK$6, $E174 &lt; AJ$6), 0, 1)+IF(OR($F174 &gt;= AK$6, $G174 &lt; AJ$6), 0, 2)+1)</f>
        <v/>
      </c>
      <c r="AK174" s="71" t="str">
        <f ca="1">INDEX({"","_","-","="},IF(OR($D174 &gt;= AL$6, $E174 &lt; AK$6), 0, 1)+IF(OR($F174 &gt;= AL$6, $G174 &lt; AK$6), 0, 2)+1)</f>
        <v/>
      </c>
      <c r="AL174" s="71" t="str">
        <f ca="1">INDEX({"","_","-","="},IF(OR($D174 &gt;= AM$6, $E174 &lt; AL$6), 0, 1)+IF(OR($F174 &gt;= AM$6, $G174 &lt; AL$6), 0, 2)+1)</f>
        <v/>
      </c>
      <c r="AM174" s="71" t="str">
        <f ca="1">INDEX({"","_","-","="},IF(OR($D174 &gt;= AN$6, $E174 &lt; AM$6), 0, 1)+IF(OR($F174 &gt;= AN$6, $G174 &lt; AM$6), 0, 2)+1)</f>
        <v/>
      </c>
      <c r="AN174" s="71" t="str">
        <f ca="1">INDEX({"","_","-","="},IF(OR($D174 &gt;= AO$6, $E174 &lt; AN$6), 0, 1)+IF(OR($F174 &gt;= AO$6, $G174 &lt; AN$6), 0, 2)+1)</f>
        <v/>
      </c>
      <c r="AO174" s="71" t="str">
        <f ca="1">INDEX({"","_","-","="},IF(OR($D174 &gt;= AP$6, $E174 &lt; AO$6), 0, 1)+IF(OR($F174 &gt;= AP$6, $G174 &lt; AO$6), 0, 2)+1)</f>
        <v/>
      </c>
      <c r="AP174" s="71" t="str">
        <f ca="1">INDEX({"","_","-","="},IF(OR($D174 &gt;= AQ$6, $E174 &lt; AP$6), 0, 1)+IF(OR($F174 &gt;= AQ$6, $G174 &lt; AP$6), 0, 2)+1)</f>
        <v/>
      </c>
      <c r="AQ174" s="71" t="str">
        <f ca="1">INDEX({"","_","-","="},IF(OR($D174 &gt;= AR$6, $E174 &lt; AQ$6), 0, 1)+IF(OR($F174 &gt;= AR$6, $G174 &lt; AQ$6), 0, 2)+1)</f>
        <v/>
      </c>
      <c r="AR174" s="71" t="str">
        <f ca="1">INDEX({"","_","-","="},IF(OR($D174 &gt;= AS$6, $E174 &lt; AR$6), 0, 1)+IF(OR($F174 &gt;= AS$6, $G174 &lt; AR$6), 0, 2)+1)</f>
        <v/>
      </c>
      <c r="AS174" s="71" t="str">
        <f ca="1">INDEX({"","_","-","="},IF(OR($D174 &gt;= AT$6, $E174 &lt; AS$6), 0, 1)+IF(OR($F174 &gt;= AT$6, $G174 &lt; AS$6), 0, 2)+1)</f>
        <v/>
      </c>
      <c r="AT174" s="71" t="str">
        <f ca="1">INDEX({"","_","-","="},IF(OR($D174 &gt;= AU$6, $E174 &lt; AT$6), 0, 1)+IF(OR($F174 &gt;= AU$6, $G174 &lt; AT$6), 0, 2)+1)</f>
        <v/>
      </c>
      <c r="AU174" s="71" t="str">
        <f ca="1">INDEX({"","_","-","="},IF(OR($D174 &gt;= AV$6, $E174 &lt; AU$6), 0, 1)+IF(OR($F174 &gt;= AV$6, $G174 &lt; AU$6), 0, 2)+1)</f>
        <v/>
      </c>
      <c r="AV174" s="71" t="str">
        <f ca="1">INDEX({"","_","-","="},IF(OR($D174 &gt;= AW$6, $E174 &lt; AV$6), 0, 1)+IF(OR($F174 &gt;= AW$6, $G174 &lt; AV$6), 0, 2)+1)</f>
        <v/>
      </c>
      <c r="AW174" s="71" t="str">
        <f ca="1">INDEX({"","_","-","="},IF(OR($D174 &gt;= AX$6, $E174 &lt; AW$6), 0, 1)+IF(OR($F174 &gt;= AX$6, $G174 &lt; AW$6), 0, 2)+1)</f>
        <v/>
      </c>
      <c r="AX174" s="71" t="str">
        <f ca="1">INDEX({"","_","-","="},IF(OR($D174 &gt;= AY$6, $E174 &lt; AX$6), 0, 1)+IF(OR($F174 &gt;= AY$6, $G174 &lt; AX$6), 0, 2)+1)</f>
        <v/>
      </c>
      <c r="AY174" s="71" t="str">
        <f ca="1">INDEX({"","_","-","="},IF(OR($D174 &gt;= AZ$6, $E174 &lt; AY$6), 0, 1)+IF(OR($F174 &gt;= AZ$6, $G174 &lt; AY$6), 0, 2)+1)</f>
        <v/>
      </c>
      <c r="AZ174" s="71" t="str">
        <f ca="1">INDEX({"","_","-","="},IF(OR($D174 &gt;= BA$6, $E174 &lt; AZ$6), 0, 1)+IF(OR($F174 &gt;= BA$6, $G174 &lt; AZ$6), 0, 2)+1)</f>
        <v/>
      </c>
      <c r="BA174" s="71" t="str">
        <f ca="1">INDEX({"","_","-","="},IF(OR($D174 &gt;= BB$6, $E174 &lt; BA$6), 0, 1)+IF(OR($F174 &gt;= BB$6, $G174 &lt; BA$6), 0, 2)+1)</f>
        <v/>
      </c>
      <c r="BB174" s="71" t="str">
        <f ca="1">INDEX({"","_","-","="},IF(OR($D174 &gt;= BC$6, $E174 &lt; BB$6), 0, 1)+IF(OR($F174 &gt;= BC$6, $G174 &lt; BB$6), 0, 2)+1)</f>
        <v/>
      </c>
      <c r="BC174" s="71" t="str">
        <f ca="1">INDEX({"","_","-","="},IF(OR($D174 &gt;= BD$6, $E174 &lt; BC$6), 0, 1)+IF(OR($F174 &gt;= BD$6, $G174 &lt; BC$6), 0, 2)+1)</f>
        <v/>
      </c>
      <c r="BD174" s="71" t="str">
        <f ca="1">INDEX({"","_","-","="},IF(OR($D174 &gt;= BE$6, $E174 &lt; BD$6), 0, 1)+IF(OR($F174 &gt;= BE$6, $G174 &lt; BD$6), 0, 2)+1)</f>
        <v/>
      </c>
      <c r="BE174" s="71" t="str">
        <f ca="1">INDEX({"","_","-","="},IF(OR($D174 &gt;= BF$6, $E174 &lt; BE$6), 0, 1)+IF(OR($F174 &gt;= BF$6, $G174 &lt; BE$6), 0, 2)+1)</f>
        <v/>
      </c>
      <c r="BF174" s="71" t="str">
        <f ca="1">INDEX({"","_","-","="},IF(OR($D174 &gt;= BG$6, $E174 &lt; BF$6), 0, 1)+IF(OR($F174 &gt;= BG$6, $G174 &lt; BF$6), 0, 2)+1)</f>
        <v/>
      </c>
      <c r="BG174" s="71" t="str">
        <f ca="1">INDEX({"","_","-","="},IF(OR($D174 &gt;= BH$6, $E174 &lt; BG$6), 0, 1)+IF(OR($F174 &gt;= BH$6, $G174 &lt; BG$6), 0, 2)+1)</f>
        <v/>
      </c>
      <c r="BH174" s="71" t="str">
        <f ca="1">INDEX({"","_","-","="},IF(OR($D174 &gt;= BI$6, $E174 &lt; BH$6), 0, 1)+IF(OR($F174 &gt;= BI$6, $G174 &lt; BH$6), 0, 2)+1)</f>
        <v/>
      </c>
      <c r="BI174" s="71" t="str">
        <f ca="1">INDEX({"","_","-","="},IF(OR($D174 &gt;= BJ$6, $E174 &lt; BI$6), 0, 1)+IF(OR($F174 &gt;= BJ$6, $G174 &lt; BI$6), 0, 2)+1)</f>
        <v/>
      </c>
      <c r="BJ174" s="71" t="str">
        <f ca="1">INDEX({"","_","-","="},IF(OR($D174 &gt;= BK$6, $E174 &lt; BJ$6), 0, 1)+IF(OR($F174 &gt;= BK$6, $G174 &lt; BJ$6), 0, 2)+1)</f>
        <v/>
      </c>
      <c r="BK174" s="71" t="str">
        <f ca="1">INDEX({"","_","-","="},IF(OR($D174 &gt;= BL$6, $E174 &lt; BK$6), 0, 1)+IF(OR($F174 &gt;= BL$6, $G174 &lt; BK$6), 0, 2)+1)</f>
        <v/>
      </c>
      <c r="BL174" s="71" t="str">
        <f ca="1">INDEX({"","_","-","="},IF(OR($D174 &gt;= BM$6, $E174 &lt; BL$6), 0, 1)+IF(OR($F174 &gt;= BM$6, $G174 &lt; BL$6), 0, 2)+1)</f>
        <v/>
      </c>
      <c r="BM174" s="71" t="str">
        <f ca="1">INDEX({"","_","-","="},IF(OR($D174 &gt;= BN$6, $E174 &lt; BM$6), 0, 1)+IF(OR($F174 &gt;= BN$6, $G174 &lt; BM$6), 0, 2)+1)</f>
        <v/>
      </c>
      <c r="BN174" s="71" t="str">
        <f ca="1">INDEX({"","_","-","="},IF(OR($D174 &gt;= BO$6, $E174 &lt; BN$6), 0, 1)+IF(OR($F174 &gt;= BO$6, $G174 &lt; BN$6), 0, 2)+1)</f>
        <v/>
      </c>
      <c r="BO174" s="71" t="str">
        <f ca="1">INDEX({"","_","-","="},IF(OR($D174 &gt;= BP$6, $E174 &lt; BO$6), 0, 1)+IF(OR($F174 &gt;= BP$6, $G174 &lt; BO$6), 0, 2)+1)</f>
        <v/>
      </c>
      <c r="BP174" s="71" t="str">
        <f ca="1">INDEX({"","_","-","="},IF(OR($D174 &gt;= BQ$6, $E174 &lt; BP$6), 0, 1)+IF(OR($F174 &gt;= BQ$6, $G174 &lt; BP$6), 0, 2)+1)</f>
        <v/>
      </c>
      <c r="BQ174" s="71" t="str">
        <f ca="1">INDEX({"","_","-","="},IF(OR($D174 &gt;= BR$6, $E174 &lt; BQ$6), 0, 1)+IF(OR($F174 &gt;= BR$6, $G174 &lt; BQ$6), 0, 2)+1)</f>
        <v/>
      </c>
      <c r="BR174" s="71" t="str">
        <f ca="1">INDEX({"","_","-","="},IF(OR($D174 &gt;= BS$6, $E174 &lt; BR$6), 0, 1)+IF(OR($F174 &gt;= BS$6, $G174 &lt; BR$6), 0, 2)+1)</f>
        <v/>
      </c>
      <c r="BS174" s="71" t="str">
        <f ca="1">INDEX({"","_","-","="},IF(OR($D174 &gt;= BT$6, $E174 &lt; BS$6), 0, 1)+IF(OR($F174 &gt;= BT$6, $G174 &lt; BS$6), 0, 2)+1)</f>
        <v/>
      </c>
      <c r="BT174" s="71" t="str">
        <f ca="1">INDEX({"","_","-","="},IF(OR($D174 &gt;= BU$6, $E174 &lt; BT$6), 0, 1)+IF(OR($F174 &gt;= BU$6, $G174 &lt; BT$6), 0, 2)+1)</f>
        <v/>
      </c>
      <c r="BU174" s="71" t="str">
        <f ca="1">INDEX({"","_","-","="},IF(OR($D174 &gt;= BV$6, $E174 &lt; BU$6), 0, 1)+IF(OR($F174 &gt;= BV$6, $G174 &lt; BU$6), 0, 2)+1)</f>
        <v/>
      </c>
      <c r="BV174" s="71" t="str">
        <f ca="1">INDEX({"","_","-","="},IF(OR($D174 &gt;= BW$6, $E174 &lt; BV$6), 0, 1)+IF(OR($F174 &gt;= BW$6, $G174 &lt; BV$6), 0, 2)+1)</f>
        <v/>
      </c>
      <c r="BW174" s="71" t="str">
        <f ca="1">INDEX({"","_","-","="},IF(OR($D174 &gt;= BX$6, $E174 &lt; BW$6), 0, 1)+IF(OR($F174 &gt;= BX$6, $G174 &lt; BW$6), 0, 2)+1)</f>
        <v/>
      </c>
      <c r="BX174" s="71" t="str">
        <f ca="1">INDEX({"","_","-","="},IF(OR($D174 &gt;= BY$6, $E174 &lt; BX$6), 0, 1)+IF(OR($F174 &gt;= BY$6, $G174 &lt; BX$6), 0, 2)+1)</f>
        <v/>
      </c>
      <c r="BY174" s="71" t="str">
        <f ca="1">INDEX({"","_","-","="},IF(OR($D174 &gt;= BZ$6, $E174 &lt; BY$6), 0, 1)+IF(OR($F174 &gt;= BZ$6, $G174 &lt; BY$6), 0, 2)+1)</f>
        <v/>
      </c>
      <c r="BZ174" s="71" t="str">
        <f ca="1">INDEX({"","_","-","="},IF(OR($D174 &gt;= CA$6, $E174 &lt; BZ$6), 0, 1)+IF(OR($F174 &gt;= CA$6, $G174 &lt; BZ$6), 0, 2)+1)</f>
        <v/>
      </c>
      <c r="CA174" s="71" t="str">
        <f ca="1">INDEX({"","_","-","="},IF(OR($D174 &gt;= CB$6, $E174 &lt; CA$6), 0, 1)+IF(OR($F174 &gt;= CB$6, $G174 &lt; CA$6), 0, 2)+1)</f>
        <v/>
      </c>
      <c r="CB174" s="71" t="str">
        <f ca="1">INDEX({"","_","-","="},IF(OR($D174 &gt;= CC$6, $E174 &lt; CB$6), 0, 1)+IF(OR($F174 &gt;= CC$6, $G174 &lt; CB$6), 0, 2)+1)</f>
        <v/>
      </c>
      <c r="CC174" s="71" t="str">
        <f ca="1">INDEX({"","_","-","="},IF(OR($D174 &gt;= CD$6, $E174 &lt; CC$6), 0, 1)+IF(OR($F174 &gt;= CD$6, $G174 &lt; CC$6), 0, 2)+1)</f>
        <v/>
      </c>
      <c r="CD174" s="71" t="str">
        <f ca="1">INDEX({"","_","-","="},IF(OR($D174 &gt;= CE$6, $E174 &lt; CD$6), 0, 1)+IF(OR($F174 &gt;= CE$6, $G174 &lt; CD$6), 0, 2)+1)</f>
        <v/>
      </c>
    </row>
    <row r="175" spans="1:82">
      <c r="A175" s="8" t="str">
        <f ca="1">IF('临-进度'!N170,'临-进度'!$A170,"")</f>
        <v/>
      </c>
      <c r="B175" s="8" t="str">
        <f ca="1">IF('临-进度'!N170,'临-进度'!$B170,"")</f>
        <v/>
      </c>
      <c r="C175" s="8" t="str">
        <f ca="1">IF('临-进度'!N170,'临-进度'!$F170,"")</f>
        <v/>
      </c>
      <c r="D175" s="42" t="str">
        <f ca="1">IF('临-进度'!$N170,'临-进度'!$J170,"")</f>
        <v/>
      </c>
      <c r="E175" s="42" t="str">
        <f ca="1">IF('临-进度'!$N170,'临-进度'!$AF170,"")</f>
        <v/>
      </c>
      <c r="F175" s="42" t="str">
        <f ca="1">IF('临-进度'!$N170,'临-进度'!$K170,"")</f>
        <v/>
      </c>
      <c r="G175" s="76" t="str">
        <f ca="1">IF('临-进度'!$N170,'临-进度'!$AG170,"")</f>
        <v/>
      </c>
      <c r="H175" s="71" t="str">
        <f ca="1">INDEX({"","_","-","="},IF(OR($D175 &gt;= I$6, $E175 &lt; H$6), 0, 1)+IF(OR($F175 &gt;= I$6, $G175 &lt; H$6), 0, 2)+1)</f>
        <v/>
      </c>
      <c r="I175" s="71" t="str">
        <f ca="1">INDEX({"","_","-","="},IF(OR($D175 &gt;= J$6, $E175 &lt; I$6), 0, 1)+IF(OR($F175 &gt;= J$6, $G175 &lt; I$6), 0, 2)+1)</f>
        <v/>
      </c>
      <c r="J175" s="71" t="str">
        <f ca="1">INDEX({"","_","-","="},IF(OR($D175 &gt;= K$6, $E175 &lt; J$6), 0, 1)+IF(OR($F175 &gt;= K$6, $G175 &lt; J$6), 0, 2)+1)</f>
        <v/>
      </c>
      <c r="K175" s="71" t="str">
        <f ca="1">INDEX({"","_","-","="},IF(OR($D175 &gt;= L$6, $E175 &lt; K$6), 0, 1)+IF(OR($F175 &gt;= L$6, $G175 &lt; K$6), 0, 2)+1)</f>
        <v/>
      </c>
      <c r="L175" s="71" t="str">
        <f ca="1">INDEX({"","_","-","="},IF(OR($D175 &gt;= M$6, $E175 &lt; L$6), 0, 1)+IF(OR($F175 &gt;= M$6, $G175 &lt; L$6), 0, 2)+1)</f>
        <v/>
      </c>
      <c r="M175" s="71" t="str">
        <f ca="1">INDEX({"","_","-","="},IF(OR($D175 &gt;= N$6, $E175 &lt; M$6), 0, 1)+IF(OR($F175 &gt;= N$6, $G175 &lt; M$6), 0, 2)+1)</f>
        <v/>
      </c>
      <c r="N175" s="71" t="str">
        <f ca="1">INDEX({"","_","-","="},IF(OR($D175 &gt;= O$6, $E175 &lt; N$6), 0, 1)+IF(OR($F175 &gt;= O$6, $G175 &lt; N$6), 0, 2)+1)</f>
        <v/>
      </c>
      <c r="O175" s="71" t="str">
        <f ca="1">INDEX({"","_","-","="},IF(OR($D175 &gt;= P$6, $E175 &lt; O$6), 0, 1)+IF(OR($F175 &gt;= P$6, $G175 &lt; O$6), 0, 2)+1)</f>
        <v/>
      </c>
      <c r="P175" s="71" t="str">
        <f ca="1">INDEX({"","_","-","="},IF(OR($D175 &gt;= Q$6, $E175 &lt; P$6), 0, 1)+IF(OR($F175 &gt;= Q$6, $G175 &lt; P$6), 0, 2)+1)</f>
        <v/>
      </c>
      <c r="Q175" s="71" t="str">
        <f ca="1">INDEX({"","_","-","="},IF(OR($D175 &gt;= R$6, $E175 &lt; Q$6), 0, 1)+IF(OR($F175 &gt;= R$6, $G175 &lt; Q$6), 0, 2)+1)</f>
        <v/>
      </c>
      <c r="R175" s="71" t="str">
        <f ca="1">INDEX({"","_","-","="},IF(OR($D175 &gt;= S$6, $E175 &lt; R$6), 0, 1)+IF(OR($F175 &gt;= S$6, $G175 &lt; R$6), 0, 2)+1)</f>
        <v/>
      </c>
      <c r="S175" s="71" t="str">
        <f ca="1">INDEX({"","_","-","="},IF(OR($D175 &gt;= T$6, $E175 &lt; S$6), 0, 1)+IF(OR($F175 &gt;= T$6, $G175 &lt; S$6), 0, 2)+1)</f>
        <v/>
      </c>
      <c r="T175" s="71" t="str">
        <f ca="1">INDEX({"","_","-","="},IF(OR($D175 &gt;= U$6, $E175 &lt; T$6), 0, 1)+IF(OR($F175 &gt;= U$6, $G175 &lt; T$6), 0, 2)+1)</f>
        <v/>
      </c>
      <c r="U175" s="71" t="str">
        <f ca="1">INDEX({"","_","-","="},IF(OR($D175 &gt;= V$6, $E175 &lt; U$6), 0, 1)+IF(OR($F175 &gt;= V$6, $G175 &lt; U$6), 0, 2)+1)</f>
        <v/>
      </c>
      <c r="V175" s="71" t="str">
        <f ca="1">INDEX({"","_","-","="},IF(OR($D175 &gt;= W$6, $E175 &lt; V$6), 0, 1)+IF(OR($F175 &gt;= W$6, $G175 &lt; V$6), 0, 2)+1)</f>
        <v/>
      </c>
      <c r="W175" s="71" t="str">
        <f ca="1">INDEX({"","_","-","="},IF(OR($D175 &gt;= X$6, $E175 &lt; W$6), 0, 1)+IF(OR($F175 &gt;= X$6, $G175 &lt; W$6), 0, 2)+1)</f>
        <v/>
      </c>
      <c r="X175" s="71" t="str">
        <f ca="1">INDEX({"","_","-","="},IF(OR($D175 &gt;= Y$6, $E175 &lt; X$6), 0, 1)+IF(OR($F175 &gt;= Y$6, $G175 &lt; X$6), 0, 2)+1)</f>
        <v/>
      </c>
      <c r="Y175" s="71" t="str">
        <f ca="1">INDEX({"","_","-","="},IF(OR($D175 &gt;= Z$6, $E175 &lt; Y$6), 0, 1)+IF(OR($F175 &gt;= Z$6, $G175 &lt; Y$6), 0, 2)+1)</f>
        <v/>
      </c>
      <c r="Z175" s="71" t="str">
        <f ca="1">INDEX({"","_","-","="},IF(OR($D175 &gt;= AA$6, $E175 &lt; Z$6), 0, 1)+IF(OR($F175 &gt;= AA$6, $G175 &lt; Z$6), 0, 2)+1)</f>
        <v/>
      </c>
      <c r="AA175" s="71" t="str">
        <f ca="1">INDEX({"","_","-","="},IF(OR($D175 &gt;= AB$6, $E175 &lt; AA$6), 0, 1)+IF(OR($F175 &gt;= AB$6, $G175 &lt; AA$6), 0, 2)+1)</f>
        <v/>
      </c>
      <c r="AB175" s="71" t="str">
        <f ca="1">INDEX({"","_","-","="},IF(OR($D175 &gt;= AC$6, $E175 &lt; AB$6), 0, 1)+IF(OR($F175 &gt;= AC$6, $G175 &lt; AB$6), 0, 2)+1)</f>
        <v/>
      </c>
      <c r="AC175" s="71" t="str">
        <f ca="1">INDEX({"","_","-","="},IF(OR($D175 &gt;= AD$6, $E175 &lt; AC$6), 0, 1)+IF(OR($F175 &gt;= AD$6, $G175 &lt; AC$6), 0, 2)+1)</f>
        <v/>
      </c>
      <c r="AD175" s="71" t="str">
        <f ca="1">INDEX({"","_","-","="},IF(OR($D175 &gt;= AE$6, $E175 &lt; AD$6), 0, 1)+IF(OR($F175 &gt;= AE$6, $G175 &lt; AD$6), 0, 2)+1)</f>
        <v/>
      </c>
      <c r="AE175" s="71" t="str">
        <f ca="1">INDEX({"","_","-","="},IF(OR($D175 &gt;= AF$6, $E175 &lt; AE$6), 0, 1)+IF(OR($F175 &gt;= AF$6, $G175 &lt; AE$6), 0, 2)+1)</f>
        <v/>
      </c>
      <c r="AF175" s="71" t="str">
        <f ca="1">INDEX({"","_","-","="},IF(OR($D175 &gt;= AG$6, $E175 &lt; AF$6), 0, 1)+IF(OR($F175 &gt;= AG$6, $G175 &lt; AF$6), 0, 2)+1)</f>
        <v/>
      </c>
      <c r="AG175" s="71" t="str">
        <f ca="1">INDEX({"","_","-","="},IF(OR($D175 &gt;= AH$6, $E175 &lt; AG$6), 0, 1)+IF(OR($F175 &gt;= AH$6, $G175 &lt; AG$6), 0, 2)+1)</f>
        <v/>
      </c>
      <c r="AH175" s="71" t="str">
        <f ca="1">INDEX({"","_","-","="},IF(OR($D175 &gt;= AI$6, $E175 &lt; AH$6), 0, 1)+IF(OR($F175 &gt;= AI$6, $G175 &lt; AH$6), 0, 2)+1)</f>
        <v/>
      </c>
      <c r="AI175" s="71" t="str">
        <f ca="1">INDEX({"","_","-","="},IF(OR($D175 &gt;= AJ$6, $E175 &lt; AI$6), 0, 1)+IF(OR($F175 &gt;= AJ$6, $G175 &lt; AI$6), 0, 2)+1)</f>
        <v/>
      </c>
      <c r="AJ175" s="71" t="str">
        <f ca="1">INDEX({"","_","-","="},IF(OR($D175 &gt;= AK$6, $E175 &lt; AJ$6), 0, 1)+IF(OR($F175 &gt;= AK$6, $G175 &lt; AJ$6), 0, 2)+1)</f>
        <v/>
      </c>
      <c r="AK175" s="71" t="str">
        <f ca="1">INDEX({"","_","-","="},IF(OR($D175 &gt;= AL$6, $E175 &lt; AK$6), 0, 1)+IF(OR($F175 &gt;= AL$6, $G175 &lt; AK$6), 0, 2)+1)</f>
        <v/>
      </c>
      <c r="AL175" s="71" t="str">
        <f ca="1">INDEX({"","_","-","="},IF(OR($D175 &gt;= AM$6, $E175 &lt; AL$6), 0, 1)+IF(OR($F175 &gt;= AM$6, $G175 &lt; AL$6), 0, 2)+1)</f>
        <v/>
      </c>
      <c r="AM175" s="71" t="str">
        <f ca="1">INDEX({"","_","-","="},IF(OR($D175 &gt;= AN$6, $E175 &lt; AM$6), 0, 1)+IF(OR($F175 &gt;= AN$6, $G175 &lt; AM$6), 0, 2)+1)</f>
        <v/>
      </c>
      <c r="AN175" s="71" t="str">
        <f ca="1">INDEX({"","_","-","="},IF(OR($D175 &gt;= AO$6, $E175 &lt; AN$6), 0, 1)+IF(OR($F175 &gt;= AO$6, $G175 &lt; AN$6), 0, 2)+1)</f>
        <v/>
      </c>
      <c r="AO175" s="71" t="str">
        <f ca="1">INDEX({"","_","-","="},IF(OR($D175 &gt;= AP$6, $E175 &lt; AO$6), 0, 1)+IF(OR($F175 &gt;= AP$6, $G175 &lt; AO$6), 0, 2)+1)</f>
        <v/>
      </c>
      <c r="AP175" s="71" t="str">
        <f ca="1">INDEX({"","_","-","="},IF(OR($D175 &gt;= AQ$6, $E175 &lt; AP$6), 0, 1)+IF(OR($F175 &gt;= AQ$6, $G175 &lt; AP$6), 0, 2)+1)</f>
        <v/>
      </c>
      <c r="AQ175" s="71" t="str">
        <f ca="1">INDEX({"","_","-","="},IF(OR($D175 &gt;= AR$6, $E175 &lt; AQ$6), 0, 1)+IF(OR($F175 &gt;= AR$6, $G175 &lt; AQ$6), 0, 2)+1)</f>
        <v/>
      </c>
      <c r="AR175" s="71" t="str">
        <f ca="1">INDEX({"","_","-","="},IF(OR($D175 &gt;= AS$6, $E175 &lt; AR$6), 0, 1)+IF(OR($F175 &gt;= AS$6, $G175 &lt; AR$6), 0, 2)+1)</f>
        <v/>
      </c>
      <c r="AS175" s="71" t="str">
        <f ca="1">INDEX({"","_","-","="},IF(OR($D175 &gt;= AT$6, $E175 &lt; AS$6), 0, 1)+IF(OR($F175 &gt;= AT$6, $G175 &lt; AS$6), 0, 2)+1)</f>
        <v/>
      </c>
      <c r="AT175" s="71" t="str">
        <f ca="1">INDEX({"","_","-","="},IF(OR($D175 &gt;= AU$6, $E175 &lt; AT$6), 0, 1)+IF(OR($F175 &gt;= AU$6, $G175 &lt; AT$6), 0, 2)+1)</f>
        <v/>
      </c>
      <c r="AU175" s="71" t="str">
        <f ca="1">INDEX({"","_","-","="},IF(OR($D175 &gt;= AV$6, $E175 &lt; AU$6), 0, 1)+IF(OR($F175 &gt;= AV$6, $G175 &lt; AU$6), 0, 2)+1)</f>
        <v/>
      </c>
      <c r="AV175" s="71" t="str">
        <f ca="1">INDEX({"","_","-","="},IF(OR($D175 &gt;= AW$6, $E175 &lt; AV$6), 0, 1)+IF(OR($F175 &gt;= AW$6, $G175 &lt; AV$6), 0, 2)+1)</f>
        <v/>
      </c>
      <c r="AW175" s="71" t="str">
        <f ca="1">INDEX({"","_","-","="},IF(OR($D175 &gt;= AX$6, $E175 &lt; AW$6), 0, 1)+IF(OR($F175 &gt;= AX$6, $G175 &lt; AW$6), 0, 2)+1)</f>
        <v/>
      </c>
      <c r="AX175" s="71" t="str">
        <f ca="1">INDEX({"","_","-","="},IF(OR($D175 &gt;= AY$6, $E175 &lt; AX$6), 0, 1)+IF(OR($F175 &gt;= AY$6, $G175 &lt; AX$6), 0, 2)+1)</f>
        <v/>
      </c>
      <c r="AY175" s="71" t="str">
        <f ca="1">INDEX({"","_","-","="},IF(OR($D175 &gt;= AZ$6, $E175 &lt; AY$6), 0, 1)+IF(OR($F175 &gt;= AZ$6, $G175 &lt; AY$6), 0, 2)+1)</f>
        <v/>
      </c>
      <c r="AZ175" s="71" t="str">
        <f ca="1">INDEX({"","_","-","="},IF(OR($D175 &gt;= BA$6, $E175 &lt; AZ$6), 0, 1)+IF(OR($F175 &gt;= BA$6, $G175 &lt; AZ$6), 0, 2)+1)</f>
        <v/>
      </c>
      <c r="BA175" s="71" t="str">
        <f ca="1">INDEX({"","_","-","="},IF(OR($D175 &gt;= BB$6, $E175 &lt; BA$6), 0, 1)+IF(OR($F175 &gt;= BB$6, $G175 &lt; BA$6), 0, 2)+1)</f>
        <v/>
      </c>
      <c r="BB175" s="71" t="str">
        <f ca="1">INDEX({"","_","-","="},IF(OR($D175 &gt;= BC$6, $E175 &lt; BB$6), 0, 1)+IF(OR($F175 &gt;= BC$6, $G175 &lt; BB$6), 0, 2)+1)</f>
        <v/>
      </c>
      <c r="BC175" s="71" t="str">
        <f ca="1">INDEX({"","_","-","="},IF(OR($D175 &gt;= BD$6, $E175 &lt; BC$6), 0, 1)+IF(OR($F175 &gt;= BD$6, $G175 &lt; BC$6), 0, 2)+1)</f>
        <v/>
      </c>
      <c r="BD175" s="71" t="str">
        <f ca="1">INDEX({"","_","-","="},IF(OR($D175 &gt;= BE$6, $E175 &lt; BD$6), 0, 1)+IF(OR($F175 &gt;= BE$6, $G175 &lt; BD$6), 0, 2)+1)</f>
        <v/>
      </c>
      <c r="BE175" s="71" t="str">
        <f ca="1">INDEX({"","_","-","="},IF(OR($D175 &gt;= BF$6, $E175 &lt; BE$6), 0, 1)+IF(OR($F175 &gt;= BF$6, $G175 &lt; BE$6), 0, 2)+1)</f>
        <v/>
      </c>
      <c r="BF175" s="71" t="str">
        <f ca="1">INDEX({"","_","-","="},IF(OR($D175 &gt;= BG$6, $E175 &lt; BF$6), 0, 1)+IF(OR($F175 &gt;= BG$6, $G175 &lt; BF$6), 0, 2)+1)</f>
        <v/>
      </c>
      <c r="BG175" s="71" t="str">
        <f ca="1">INDEX({"","_","-","="},IF(OR($D175 &gt;= BH$6, $E175 &lt; BG$6), 0, 1)+IF(OR($F175 &gt;= BH$6, $G175 &lt; BG$6), 0, 2)+1)</f>
        <v/>
      </c>
      <c r="BH175" s="71" t="str">
        <f ca="1">INDEX({"","_","-","="},IF(OR($D175 &gt;= BI$6, $E175 &lt; BH$6), 0, 1)+IF(OR($F175 &gt;= BI$6, $G175 &lt; BH$6), 0, 2)+1)</f>
        <v/>
      </c>
      <c r="BI175" s="71" t="str">
        <f ca="1">INDEX({"","_","-","="},IF(OR($D175 &gt;= BJ$6, $E175 &lt; BI$6), 0, 1)+IF(OR($F175 &gt;= BJ$6, $G175 &lt; BI$6), 0, 2)+1)</f>
        <v/>
      </c>
      <c r="BJ175" s="71" t="str">
        <f ca="1">INDEX({"","_","-","="},IF(OR($D175 &gt;= BK$6, $E175 &lt; BJ$6), 0, 1)+IF(OR($F175 &gt;= BK$6, $G175 &lt; BJ$6), 0, 2)+1)</f>
        <v/>
      </c>
      <c r="BK175" s="71" t="str">
        <f ca="1">INDEX({"","_","-","="},IF(OR($D175 &gt;= BL$6, $E175 &lt; BK$6), 0, 1)+IF(OR($F175 &gt;= BL$6, $G175 &lt; BK$6), 0, 2)+1)</f>
        <v/>
      </c>
      <c r="BL175" s="71" t="str">
        <f ca="1">INDEX({"","_","-","="},IF(OR($D175 &gt;= BM$6, $E175 &lt; BL$6), 0, 1)+IF(OR($F175 &gt;= BM$6, $G175 &lt; BL$6), 0, 2)+1)</f>
        <v/>
      </c>
      <c r="BM175" s="71" t="str">
        <f ca="1">INDEX({"","_","-","="},IF(OR($D175 &gt;= BN$6, $E175 &lt; BM$6), 0, 1)+IF(OR($F175 &gt;= BN$6, $G175 &lt; BM$6), 0, 2)+1)</f>
        <v/>
      </c>
      <c r="BN175" s="71" t="str">
        <f ca="1">INDEX({"","_","-","="},IF(OR($D175 &gt;= BO$6, $E175 &lt; BN$6), 0, 1)+IF(OR($F175 &gt;= BO$6, $G175 &lt; BN$6), 0, 2)+1)</f>
        <v/>
      </c>
      <c r="BO175" s="71" t="str">
        <f ca="1">INDEX({"","_","-","="},IF(OR($D175 &gt;= BP$6, $E175 &lt; BO$6), 0, 1)+IF(OR($F175 &gt;= BP$6, $G175 &lt; BO$6), 0, 2)+1)</f>
        <v/>
      </c>
      <c r="BP175" s="71" t="str">
        <f ca="1">INDEX({"","_","-","="},IF(OR($D175 &gt;= BQ$6, $E175 &lt; BP$6), 0, 1)+IF(OR($F175 &gt;= BQ$6, $G175 &lt; BP$6), 0, 2)+1)</f>
        <v/>
      </c>
      <c r="BQ175" s="71" t="str">
        <f ca="1">INDEX({"","_","-","="},IF(OR($D175 &gt;= BR$6, $E175 &lt; BQ$6), 0, 1)+IF(OR($F175 &gt;= BR$6, $G175 &lt; BQ$6), 0, 2)+1)</f>
        <v/>
      </c>
      <c r="BR175" s="71" t="str">
        <f ca="1">INDEX({"","_","-","="},IF(OR($D175 &gt;= BS$6, $E175 &lt; BR$6), 0, 1)+IF(OR($F175 &gt;= BS$6, $G175 &lt; BR$6), 0, 2)+1)</f>
        <v/>
      </c>
      <c r="BS175" s="71" t="str">
        <f ca="1">INDEX({"","_","-","="},IF(OR($D175 &gt;= BT$6, $E175 &lt; BS$6), 0, 1)+IF(OR($F175 &gt;= BT$6, $G175 &lt; BS$6), 0, 2)+1)</f>
        <v/>
      </c>
      <c r="BT175" s="71" t="str">
        <f ca="1">INDEX({"","_","-","="},IF(OR($D175 &gt;= BU$6, $E175 &lt; BT$6), 0, 1)+IF(OR($F175 &gt;= BU$6, $G175 &lt; BT$6), 0, 2)+1)</f>
        <v/>
      </c>
      <c r="BU175" s="71" t="str">
        <f ca="1">INDEX({"","_","-","="},IF(OR($D175 &gt;= BV$6, $E175 &lt; BU$6), 0, 1)+IF(OR($F175 &gt;= BV$6, $G175 &lt; BU$6), 0, 2)+1)</f>
        <v/>
      </c>
      <c r="BV175" s="71" t="str">
        <f ca="1">INDEX({"","_","-","="},IF(OR($D175 &gt;= BW$6, $E175 &lt; BV$6), 0, 1)+IF(OR($F175 &gt;= BW$6, $G175 &lt; BV$6), 0, 2)+1)</f>
        <v/>
      </c>
      <c r="BW175" s="71" t="str">
        <f ca="1">INDEX({"","_","-","="},IF(OR($D175 &gt;= BX$6, $E175 &lt; BW$6), 0, 1)+IF(OR($F175 &gt;= BX$6, $G175 &lt; BW$6), 0, 2)+1)</f>
        <v/>
      </c>
      <c r="BX175" s="71" t="str">
        <f ca="1">INDEX({"","_","-","="},IF(OR($D175 &gt;= BY$6, $E175 &lt; BX$6), 0, 1)+IF(OR($F175 &gt;= BY$6, $G175 &lt; BX$6), 0, 2)+1)</f>
        <v/>
      </c>
      <c r="BY175" s="71" t="str">
        <f ca="1">INDEX({"","_","-","="},IF(OR($D175 &gt;= BZ$6, $E175 &lt; BY$6), 0, 1)+IF(OR($F175 &gt;= BZ$6, $G175 &lt; BY$6), 0, 2)+1)</f>
        <v/>
      </c>
      <c r="BZ175" s="71" t="str">
        <f ca="1">INDEX({"","_","-","="},IF(OR($D175 &gt;= CA$6, $E175 &lt; BZ$6), 0, 1)+IF(OR($F175 &gt;= CA$6, $G175 &lt; BZ$6), 0, 2)+1)</f>
        <v/>
      </c>
      <c r="CA175" s="71" t="str">
        <f ca="1">INDEX({"","_","-","="},IF(OR($D175 &gt;= CB$6, $E175 &lt; CA$6), 0, 1)+IF(OR($F175 &gt;= CB$6, $G175 &lt; CA$6), 0, 2)+1)</f>
        <v/>
      </c>
      <c r="CB175" s="71" t="str">
        <f ca="1">INDEX({"","_","-","="},IF(OR($D175 &gt;= CC$6, $E175 &lt; CB$6), 0, 1)+IF(OR($F175 &gt;= CC$6, $G175 &lt; CB$6), 0, 2)+1)</f>
        <v/>
      </c>
      <c r="CC175" s="71" t="str">
        <f ca="1">INDEX({"","_","-","="},IF(OR($D175 &gt;= CD$6, $E175 &lt; CC$6), 0, 1)+IF(OR($F175 &gt;= CD$6, $G175 &lt; CC$6), 0, 2)+1)</f>
        <v/>
      </c>
      <c r="CD175" s="71" t="str">
        <f ca="1">INDEX({"","_","-","="},IF(OR($D175 &gt;= CE$6, $E175 &lt; CD$6), 0, 1)+IF(OR($F175 &gt;= CE$6, $G175 &lt; CD$6), 0, 2)+1)</f>
        <v/>
      </c>
    </row>
    <row r="176" spans="1:82">
      <c r="A176" s="8" t="str">
        <f ca="1">IF('临-进度'!N171,'临-进度'!$A171,"")</f>
        <v/>
      </c>
      <c r="B176" s="8" t="str">
        <f ca="1">IF('临-进度'!N171,'临-进度'!$B171,"")</f>
        <v/>
      </c>
      <c r="C176" s="8" t="str">
        <f ca="1">IF('临-进度'!N171,'临-进度'!$F171,"")</f>
        <v/>
      </c>
      <c r="D176" s="42" t="str">
        <f ca="1">IF('临-进度'!$N171,'临-进度'!$J171,"")</f>
        <v/>
      </c>
      <c r="E176" s="42" t="str">
        <f ca="1">IF('临-进度'!$N171,'临-进度'!$AF171,"")</f>
        <v/>
      </c>
      <c r="F176" s="42" t="str">
        <f ca="1">IF('临-进度'!$N171,'临-进度'!$K171,"")</f>
        <v/>
      </c>
      <c r="G176" s="76" t="str">
        <f ca="1">IF('临-进度'!$N171,'临-进度'!$AG171,"")</f>
        <v/>
      </c>
      <c r="H176" s="71" t="str">
        <f ca="1">INDEX({"","_","-","="},IF(OR($D176 &gt;= I$6, $E176 &lt; H$6), 0, 1)+IF(OR($F176 &gt;= I$6, $G176 &lt; H$6), 0, 2)+1)</f>
        <v/>
      </c>
      <c r="I176" s="71" t="str">
        <f ca="1">INDEX({"","_","-","="},IF(OR($D176 &gt;= J$6, $E176 &lt; I$6), 0, 1)+IF(OR($F176 &gt;= J$6, $G176 &lt; I$6), 0, 2)+1)</f>
        <v/>
      </c>
      <c r="J176" s="71" t="str">
        <f ca="1">INDEX({"","_","-","="},IF(OR($D176 &gt;= K$6, $E176 &lt; J$6), 0, 1)+IF(OR($F176 &gt;= K$6, $G176 &lt; J$6), 0, 2)+1)</f>
        <v/>
      </c>
      <c r="K176" s="71" t="str">
        <f ca="1">INDEX({"","_","-","="},IF(OR($D176 &gt;= L$6, $E176 &lt; K$6), 0, 1)+IF(OR($F176 &gt;= L$6, $G176 &lt; K$6), 0, 2)+1)</f>
        <v/>
      </c>
      <c r="L176" s="71" t="str">
        <f ca="1">INDEX({"","_","-","="},IF(OR($D176 &gt;= M$6, $E176 &lt; L$6), 0, 1)+IF(OR($F176 &gt;= M$6, $G176 &lt; L$6), 0, 2)+1)</f>
        <v/>
      </c>
      <c r="M176" s="71" t="str">
        <f ca="1">INDEX({"","_","-","="},IF(OR($D176 &gt;= N$6, $E176 &lt; M$6), 0, 1)+IF(OR($F176 &gt;= N$6, $G176 &lt; M$6), 0, 2)+1)</f>
        <v/>
      </c>
      <c r="N176" s="71" t="str">
        <f ca="1">INDEX({"","_","-","="},IF(OR($D176 &gt;= O$6, $E176 &lt; N$6), 0, 1)+IF(OR($F176 &gt;= O$6, $G176 &lt; N$6), 0, 2)+1)</f>
        <v/>
      </c>
      <c r="O176" s="71" t="str">
        <f ca="1">INDEX({"","_","-","="},IF(OR($D176 &gt;= P$6, $E176 &lt; O$6), 0, 1)+IF(OR($F176 &gt;= P$6, $G176 &lt; O$6), 0, 2)+1)</f>
        <v/>
      </c>
      <c r="P176" s="71" t="str">
        <f ca="1">INDEX({"","_","-","="},IF(OR($D176 &gt;= Q$6, $E176 &lt; P$6), 0, 1)+IF(OR($F176 &gt;= Q$6, $G176 &lt; P$6), 0, 2)+1)</f>
        <v/>
      </c>
      <c r="Q176" s="71" t="str">
        <f ca="1">INDEX({"","_","-","="},IF(OR($D176 &gt;= R$6, $E176 &lt; Q$6), 0, 1)+IF(OR($F176 &gt;= R$6, $G176 &lt; Q$6), 0, 2)+1)</f>
        <v/>
      </c>
      <c r="R176" s="71" t="str">
        <f ca="1">INDEX({"","_","-","="},IF(OR($D176 &gt;= S$6, $E176 &lt; R$6), 0, 1)+IF(OR($F176 &gt;= S$6, $G176 &lt; R$6), 0, 2)+1)</f>
        <v/>
      </c>
      <c r="S176" s="71" t="str">
        <f ca="1">INDEX({"","_","-","="},IF(OR($D176 &gt;= T$6, $E176 &lt; S$6), 0, 1)+IF(OR($F176 &gt;= T$6, $G176 &lt; S$6), 0, 2)+1)</f>
        <v/>
      </c>
      <c r="T176" s="71" t="str">
        <f ca="1">INDEX({"","_","-","="},IF(OR($D176 &gt;= U$6, $E176 &lt; T$6), 0, 1)+IF(OR($F176 &gt;= U$6, $G176 &lt; T$6), 0, 2)+1)</f>
        <v/>
      </c>
      <c r="U176" s="71" t="str">
        <f ca="1">INDEX({"","_","-","="},IF(OR($D176 &gt;= V$6, $E176 &lt; U$6), 0, 1)+IF(OR($F176 &gt;= V$6, $G176 &lt; U$6), 0, 2)+1)</f>
        <v/>
      </c>
      <c r="V176" s="71" t="str">
        <f ca="1">INDEX({"","_","-","="},IF(OR($D176 &gt;= W$6, $E176 &lt; V$6), 0, 1)+IF(OR($F176 &gt;= W$6, $G176 &lt; V$6), 0, 2)+1)</f>
        <v/>
      </c>
      <c r="W176" s="71" t="str">
        <f ca="1">INDEX({"","_","-","="},IF(OR($D176 &gt;= X$6, $E176 &lt; W$6), 0, 1)+IF(OR($F176 &gt;= X$6, $G176 &lt; W$6), 0, 2)+1)</f>
        <v/>
      </c>
      <c r="X176" s="71" t="str">
        <f ca="1">INDEX({"","_","-","="},IF(OR($D176 &gt;= Y$6, $E176 &lt; X$6), 0, 1)+IF(OR($F176 &gt;= Y$6, $G176 &lt; X$6), 0, 2)+1)</f>
        <v/>
      </c>
      <c r="Y176" s="71" t="str">
        <f ca="1">INDEX({"","_","-","="},IF(OR($D176 &gt;= Z$6, $E176 &lt; Y$6), 0, 1)+IF(OR($F176 &gt;= Z$6, $G176 &lt; Y$6), 0, 2)+1)</f>
        <v/>
      </c>
      <c r="Z176" s="71" t="str">
        <f ca="1">INDEX({"","_","-","="},IF(OR($D176 &gt;= AA$6, $E176 &lt; Z$6), 0, 1)+IF(OR($F176 &gt;= AA$6, $G176 &lt; Z$6), 0, 2)+1)</f>
        <v/>
      </c>
      <c r="AA176" s="71" t="str">
        <f ca="1">INDEX({"","_","-","="},IF(OR($D176 &gt;= AB$6, $E176 &lt; AA$6), 0, 1)+IF(OR($F176 &gt;= AB$6, $G176 &lt; AA$6), 0, 2)+1)</f>
        <v/>
      </c>
      <c r="AB176" s="71" t="str">
        <f ca="1">INDEX({"","_","-","="},IF(OR($D176 &gt;= AC$6, $E176 &lt; AB$6), 0, 1)+IF(OR($F176 &gt;= AC$6, $G176 &lt; AB$6), 0, 2)+1)</f>
        <v/>
      </c>
      <c r="AC176" s="71" t="str">
        <f ca="1">INDEX({"","_","-","="},IF(OR($D176 &gt;= AD$6, $E176 &lt; AC$6), 0, 1)+IF(OR($F176 &gt;= AD$6, $G176 &lt; AC$6), 0, 2)+1)</f>
        <v/>
      </c>
      <c r="AD176" s="71" t="str">
        <f ca="1">INDEX({"","_","-","="},IF(OR($D176 &gt;= AE$6, $E176 &lt; AD$6), 0, 1)+IF(OR($F176 &gt;= AE$6, $G176 &lt; AD$6), 0, 2)+1)</f>
        <v/>
      </c>
      <c r="AE176" s="71" t="str">
        <f ca="1">INDEX({"","_","-","="},IF(OR($D176 &gt;= AF$6, $E176 &lt; AE$6), 0, 1)+IF(OR($F176 &gt;= AF$6, $G176 &lt; AE$6), 0, 2)+1)</f>
        <v/>
      </c>
      <c r="AF176" s="71" t="str">
        <f ca="1">INDEX({"","_","-","="},IF(OR($D176 &gt;= AG$6, $E176 &lt; AF$6), 0, 1)+IF(OR($F176 &gt;= AG$6, $G176 &lt; AF$6), 0, 2)+1)</f>
        <v/>
      </c>
      <c r="AG176" s="71" t="str">
        <f ca="1">INDEX({"","_","-","="},IF(OR($D176 &gt;= AH$6, $E176 &lt; AG$6), 0, 1)+IF(OR($F176 &gt;= AH$6, $G176 &lt; AG$6), 0, 2)+1)</f>
        <v/>
      </c>
      <c r="AH176" s="71" t="str">
        <f ca="1">INDEX({"","_","-","="},IF(OR($D176 &gt;= AI$6, $E176 &lt; AH$6), 0, 1)+IF(OR($F176 &gt;= AI$6, $G176 &lt; AH$6), 0, 2)+1)</f>
        <v/>
      </c>
      <c r="AI176" s="71" t="str">
        <f ca="1">INDEX({"","_","-","="},IF(OR($D176 &gt;= AJ$6, $E176 &lt; AI$6), 0, 1)+IF(OR($F176 &gt;= AJ$6, $G176 &lt; AI$6), 0, 2)+1)</f>
        <v/>
      </c>
      <c r="AJ176" s="71" t="str">
        <f ca="1">INDEX({"","_","-","="},IF(OR($D176 &gt;= AK$6, $E176 &lt; AJ$6), 0, 1)+IF(OR($F176 &gt;= AK$6, $G176 &lt; AJ$6), 0, 2)+1)</f>
        <v/>
      </c>
      <c r="AK176" s="71" t="str">
        <f ca="1">INDEX({"","_","-","="},IF(OR($D176 &gt;= AL$6, $E176 &lt; AK$6), 0, 1)+IF(OR($F176 &gt;= AL$6, $G176 &lt; AK$6), 0, 2)+1)</f>
        <v/>
      </c>
      <c r="AL176" s="71" t="str">
        <f ca="1">INDEX({"","_","-","="},IF(OR($D176 &gt;= AM$6, $E176 &lt; AL$6), 0, 1)+IF(OR($F176 &gt;= AM$6, $G176 &lt; AL$6), 0, 2)+1)</f>
        <v/>
      </c>
      <c r="AM176" s="71" t="str">
        <f ca="1">INDEX({"","_","-","="},IF(OR($D176 &gt;= AN$6, $E176 &lt; AM$6), 0, 1)+IF(OR($F176 &gt;= AN$6, $G176 &lt; AM$6), 0, 2)+1)</f>
        <v/>
      </c>
      <c r="AN176" s="71" t="str">
        <f ca="1">INDEX({"","_","-","="},IF(OR($D176 &gt;= AO$6, $E176 &lt; AN$6), 0, 1)+IF(OR($F176 &gt;= AO$6, $G176 &lt; AN$6), 0, 2)+1)</f>
        <v/>
      </c>
      <c r="AO176" s="71" t="str">
        <f ca="1">INDEX({"","_","-","="},IF(OR($D176 &gt;= AP$6, $E176 &lt; AO$6), 0, 1)+IF(OR($F176 &gt;= AP$6, $G176 &lt; AO$6), 0, 2)+1)</f>
        <v/>
      </c>
      <c r="AP176" s="71" t="str">
        <f ca="1">INDEX({"","_","-","="},IF(OR($D176 &gt;= AQ$6, $E176 &lt; AP$6), 0, 1)+IF(OR($F176 &gt;= AQ$6, $G176 &lt; AP$6), 0, 2)+1)</f>
        <v/>
      </c>
      <c r="AQ176" s="71" t="str">
        <f ca="1">INDEX({"","_","-","="},IF(OR($D176 &gt;= AR$6, $E176 &lt; AQ$6), 0, 1)+IF(OR($F176 &gt;= AR$6, $G176 &lt; AQ$6), 0, 2)+1)</f>
        <v/>
      </c>
      <c r="AR176" s="71" t="str">
        <f ca="1">INDEX({"","_","-","="},IF(OR($D176 &gt;= AS$6, $E176 &lt; AR$6), 0, 1)+IF(OR($F176 &gt;= AS$6, $G176 &lt; AR$6), 0, 2)+1)</f>
        <v/>
      </c>
      <c r="AS176" s="71" t="str">
        <f ca="1">INDEX({"","_","-","="},IF(OR($D176 &gt;= AT$6, $E176 &lt; AS$6), 0, 1)+IF(OR($F176 &gt;= AT$6, $G176 &lt; AS$6), 0, 2)+1)</f>
        <v/>
      </c>
      <c r="AT176" s="71" t="str">
        <f ca="1">INDEX({"","_","-","="},IF(OR($D176 &gt;= AU$6, $E176 &lt; AT$6), 0, 1)+IF(OR($F176 &gt;= AU$6, $G176 &lt; AT$6), 0, 2)+1)</f>
        <v/>
      </c>
      <c r="AU176" s="71" t="str">
        <f ca="1">INDEX({"","_","-","="},IF(OR($D176 &gt;= AV$6, $E176 &lt; AU$6), 0, 1)+IF(OR($F176 &gt;= AV$6, $G176 &lt; AU$6), 0, 2)+1)</f>
        <v/>
      </c>
      <c r="AV176" s="71" t="str">
        <f ca="1">INDEX({"","_","-","="},IF(OR($D176 &gt;= AW$6, $E176 &lt; AV$6), 0, 1)+IF(OR($F176 &gt;= AW$6, $G176 &lt; AV$6), 0, 2)+1)</f>
        <v/>
      </c>
      <c r="AW176" s="71" t="str">
        <f ca="1">INDEX({"","_","-","="},IF(OR($D176 &gt;= AX$6, $E176 &lt; AW$6), 0, 1)+IF(OR($F176 &gt;= AX$6, $G176 &lt; AW$6), 0, 2)+1)</f>
        <v/>
      </c>
      <c r="AX176" s="71" t="str">
        <f ca="1">INDEX({"","_","-","="},IF(OR($D176 &gt;= AY$6, $E176 &lt; AX$6), 0, 1)+IF(OR($F176 &gt;= AY$6, $G176 &lt; AX$6), 0, 2)+1)</f>
        <v/>
      </c>
      <c r="AY176" s="71" t="str">
        <f ca="1">INDEX({"","_","-","="},IF(OR($D176 &gt;= AZ$6, $E176 &lt; AY$6), 0, 1)+IF(OR($F176 &gt;= AZ$6, $G176 &lt; AY$6), 0, 2)+1)</f>
        <v/>
      </c>
      <c r="AZ176" s="71" t="str">
        <f ca="1">INDEX({"","_","-","="},IF(OR($D176 &gt;= BA$6, $E176 &lt; AZ$6), 0, 1)+IF(OR($F176 &gt;= BA$6, $G176 &lt; AZ$6), 0, 2)+1)</f>
        <v/>
      </c>
      <c r="BA176" s="71" t="str">
        <f ca="1">INDEX({"","_","-","="},IF(OR($D176 &gt;= BB$6, $E176 &lt; BA$6), 0, 1)+IF(OR($F176 &gt;= BB$6, $G176 &lt; BA$6), 0, 2)+1)</f>
        <v/>
      </c>
      <c r="BB176" s="71" t="str">
        <f ca="1">INDEX({"","_","-","="},IF(OR($D176 &gt;= BC$6, $E176 &lt; BB$6), 0, 1)+IF(OR($F176 &gt;= BC$6, $G176 &lt; BB$6), 0, 2)+1)</f>
        <v/>
      </c>
      <c r="BC176" s="71" t="str">
        <f ca="1">INDEX({"","_","-","="},IF(OR($D176 &gt;= BD$6, $E176 &lt; BC$6), 0, 1)+IF(OR($F176 &gt;= BD$6, $G176 &lt; BC$6), 0, 2)+1)</f>
        <v/>
      </c>
      <c r="BD176" s="71" t="str">
        <f ca="1">INDEX({"","_","-","="},IF(OR($D176 &gt;= BE$6, $E176 &lt; BD$6), 0, 1)+IF(OR($F176 &gt;= BE$6, $G176 &lt; BD$6), 0, 2)+1)</f>
        <v/>
      </c>
      <c r="BE176" s="71" t="str">
        <f ca="1">INDEX({"","_","-","="},IF(OR($D176 &gt;= BF$6, $E176 &lt; BE$6), 0, 1)+IF(OR($F176 &gt;= BF$6, $G176 &lt; BE$6), 0, 2)+1)</f>
        <v/>
      </c>
      <c r="BF176" s="71" t="str">
        <f ca="1">INDEX({"","_","-","="},IF(OR($D176 &gt;= BG$6, $E176 &lt; BF$6), 0, 1)+IF(OR($F176 &gt;= BG$6, $G176 &lt; BF$6), 0, 2)+1)</f>
        <v/>
      </c>
      <c r="BG176" s="71" t="str">
        <f ca="1">INDEX({"","_","-","="},IF(OR($D176 &gt;= BH$6, $E176 &lt; BG$6), 0, 1)+IF(OR($F176 &gt;= BH$6, $G176 &lt; BG$6), 0, 2)+1)</f>
        <v/>
      </c>
      <c r="BH176" s="71" t="str">
        <f ca="1">INDEX({"","_","-","="},IF(OR($D176 &gt;= BI$6, $E176 &lt; BH$6), 0, 1)+IF(OR($F176 &gt;= BI$6, $G176 &lt; BH$6), 0, 2)+1)</f>
        <v/>
      </c>
      <c r="BI176" s="71" t="str">
        <f ca="1">INDEX({"","_","-","="},IF(OR($D176 &gt;= BJ$6, $E176 &lt; BI$6), 0, 1)+IF(OR($F176 &gt;= BJ$6, $G176 &lt; BI$6), 0, 2)+1)</f>
        <v/>
      </c>
      <c r="BJ176" s="71" t="str">
        <f ca="1">INDEX({"","_","-","="},IF(OR($D176 &gt;= BK$6, $E176 &lt; BJ$6), 0, 1)+IF(OR($F176 &gt;= BK$6, $G176 &lt; BJ$6), 0, 2)+1)</f>
        <v/>
      </c>
      <c r="BK176" s="71" t="str">
        <f ca="1">INDEX({"","_","-","="},IF(OR($D176 &gt;= BL$6, $E176 &lt; BK$6), 0, 1)+IF(OR($F176 &gt;= BL$6, $G176 &lt; BK$6), 0, 2)+1)</f>
        <v/>
      </c>
      <c r="BL176" s="71" t="str">
        <f ca="1">INDEX({"","_","-","="},IF(OR($D176 &gt;= BM$6, $E176 &lt; BL$6), 0, 1)+IF(OR($F176 &gt;= BM$6, $G176 &lt; BL$6), 0, 2)+1)</f>
        <v/>
      </c>
      <c r="BM176" s="71" t="str">
        <f ca="1">INDEX({"","_","-","="},IF(OR($D176 &gt;= BN$6, $E176 &lt; BM$6), 0, 1)+IF(OR($F176 &gt;= BN$6, $G176 &lt; BM$6), 0, 2)+1)</f>
        <v/>
      </c>
      <c r="BN176" s="71" t="str">
        <f ca="1">INDEX({"","_","-","="},IF(OR($D176 &gt;= BO$6, $E176 &lt; BN$6), 0, 1)+IF(OR($F176 &gt;= BO$6, $G176 &lt; BN$6), 0, 2)+1)</f>
        <v/>
      </c>
      <c r="BO176" s="71" t="str">
        <f ca="1">INDEX({"","_","-","="},IF(OR($D176 &gt;= BP$6, $E176 &lt; BO$6), 0, 1)+IF(OR($F176 &gt;= BP$6, $G176 &lt; BO$6), 0, 2)+1)</f>
        <v/>
      </c>
      <c r="BP176" s="71" t="str">
        <f ca="1">INDEX({"","_","-","="},IF(OR($D176 &gt;= BQ$6, $E176 &lt; BP$6), 0, 1)+IF(OR($F176 &gt;= BQ$6, $G176 &lt; BP$6), 0, 2)+1)</f>
        <v/>
      </c>
      <c r="BQ176" s="71" t="str">
        <f ca="1">INDEX({"","_","-","="},IF(OR($D176 &gt;= BR$6, $E176 &lt; BQ$6), 0, 1)+IF(OR($F176 &gt;= BR$6, $G176 &lt; BQ$6), 0, 2)+1)</f>
        <v/>
      </c>
      <c r="BR176" s="71" t="str">
        <f ca="1">INDEX({"","_","-","="},IF(OR($D176 &gt;= BS$6, $E176 &lt; BR$6), 0, 1)+IF(OR($F176 &gt;= BS$6, $G176 &lt; BR$6), 0, 2)+1)</f>
        <v/>
      </c>
      <c r="BS176" s="71" t="str">
        <f ca="1">INDEX({"","_","-","="},IF(OR($D176 &gt;= BT$6, $E176 &lt; BS$6), 0, 1)+IF(OR($F176 &gt;= BT$6, $G176 &lt; BS$6), 0, 2)+1)</f>
        <v/>
      </c>
      <c r="BT176" s="71" t="str">
        <f ca="1">INDEX({"","_","-","="},IF(OR($D176 &gt;= BU$6, $E176 &lt; BT$6), 0, 1)+IF(OR($F176 &gt;= BU$6, $G176 &lt; BT$6), 0, 2)+1)</f>
        <v/>
      </c>
      <c r="BU176" s="71" t="str">
        <f ca="1">INDEX({"","_","-","="},IF(OR($D176 &gt;= BV$6, $E176 &lt; BU$6), 0, 1)+IF(OR($F176 &gt;= BV$6, $G176 &lt; BU$6), 0, 2)+1)</f>
        <v/>
      </c>
      <c r="BV176" s="71" t="str">
        <f ca="1">INDEX({"","_","-","="},IF(OR($D176 &gt;= BW$6, $E176 &lt; BV$6), 0, 1)+IF(OR($F176 &gt;= BW$6, $G176 &lt; BV$6), 0, 2)+1)</f>
        <v/>
      </c>
      <c r="BW176" s="71" t="str">
        <f ca="1">INDEX({"","_","-","="},IF(OR($D176 &gt;= BX$6, $E176 &lt; BW$6), 0, 1)+IF(OR($F176 &gt;= BX$6, $G176 &lt; BW$6), 0, 2)+1)</f>
        <v/>
      </c>
      <c r="BX176" s="71" t="str">
        <f ca="1">INDEX({"","_","-","="},IF(OR($D176 &gt;= BY$6, $E176 &lt; BX$6), 0, 1)+IF(OR($F176 &gt;= BY$6, $G176 &lt; BX$6), 0, 2)+1)</f>
        <v/>
      </c>
      <c r="BY176" s="71" t="str">
        <f ca="1">INDEX({"","_","-","="},IF(OR($D176 &gt;= BZ$6, $E176 &lt; BY$6), 0, 1)+IF(OR($F176 &gt;= BZ$6, $G176 &lt; BY$6), 0, 2)+1)</f>
        <v/>
      </c>
      <c r="BZ176" s="71" t="str">
        <f ca="1">INDEX({"","_","-","="},IF(OR($D176 &gt;= CA$6, $E176 &lt; BZ$6), 0, 1)+IF(OR($F176 &gt;= CA$6, $G176 &lt; BZ$6), 0, 2)+1)</f>
        <v/>
      </c>
      <c r="CA176" s="71" t="str">
        <f ca="1">INDEX({"","_","-","="},IF(OR($D176 &gt;= CB$6, $E176 &lt; CA$6), 0, 1)+IF(OR($F176 &gt;= CB$6, $G176 &lt; CA$6), 0, 2)+1)</f>
        <v/>
      </c>
      <c r="CB176" s="71" t="str">
        <f ca="1">INDEX({"","_","-","="},IF(OR($D176 &gt;= CC$6, $E176 &lt; CB$6), 0, 1)+IF(OR($F176 &gt;= CC$6, $G176 &lt; CB$6), 0, 2)+1)</f>
        <v/>
      </c>
      <c r="CC176" s="71" t="str">
        <f ca="1">INDEX({"","_","-","="},IF(OR($D176 &gt;= CD$6, $E176 &lt; CC$6), 0, 1)+IF(OR($F176 &gt;= CD$6, $G176 &lt; CC$6), 0, 2)+1)</f>
        <v/>
      </c>
      <c r="CD176" s="71" t="str">
        <f ca="1">INDEX({"","_","-","="},IF(OR($D176 &gt;= CE$6, $E176 &lt; CD$6), 0, 1)+IF(OR($F176 &gt;= CE$6, $G176 &lt; CD$6), 0, 2)+1)</f>
        <v/>
      </c>
    </row>
    <row r="177" spans="1:82">
      <c r="A177" s="8" t="str">
        <f ca="1">IF('临-进度'!N172,'临-进度'!$A172,"")</f>
        <v/>
      </c>
      <c r="B177" s="8" t="str">
        <f ca="1">IF('临-进度'!N172,'临-进度'!$B172,"")</f>
        <v/>
      </c>
      <c r="C177" s="8" t="str">
        <f ca="1">IF('临-进度'!N172,'临-进度'!$F172,"")</f>
        <v/>
      </c>
      <c r="D177" s="42" t="str">
        <f ca="1">IF('临-进度'!$N172,'临-进度'!$J172,"")</f>
        <v/>
      </c>
      <c r="E177" s="42" t="str">
        <f ca="1">IF('临-进度'!$N172,'临-进度'!$AF172,"")</f>
        <v/>
      </c>
      <c r="F177" s="42" t="str">
        <f ca="1">IF('临-进度'!$N172,'临-进度'!$K172,"")</f>
        <v/>
      </c>
      <c r="G177" s="76" t="str">
        <f ca="1">IF('临-进度'!$N172,'临-进度'!$AG172,"")</f>
        <v/>
      </c>
      <c r="H177" s="71" t="str">
        <f ca="1">INDEX({"","_","-","="},IF(OR($D177 &gt;= I$6, $E177 &lt; H$6), 0, 1)+IF(OR($F177 &gt;= I$6, $G177 &lt; H$6), 0, 2)+1)</f>
        <v/>
      </c>
      <c r="I177" s="71" t="str">
        <f ca="1">INDEX({"","_","-","="},IF(OR($D177 &gt;= J$6, $E177 &lt; I$6), 0, 1)+IF(OR($F177 &gt;= J$6, $G177 &lt; I$6), 0, 2)+1)</f>
        <v/>
      </c>
      <c r="J177" s="71" t="str">
        <f ca="1">INDEX({"","_","-","="},IF(OR($D177 &gt;= K$6, $E177 &lt; J$6), 0, 1)+IF(OR($F177 &gt;= K$6, $G177 &lt; J$6), 0, 2)+1)</f>
        <v/>
      </c>
      <c r="K177" s="71" t="str">
        <f ca="1">INDEX({"","_","-","="},IF(OR($D177 &gt;= L$6, $E177 &lt; K$6), 0, 1)+IF(OR($F177 &gt;= L$6, $G177 &lt; K$6), 0, 2)+1)</f>
        <v/>
      </c>
      <c r="L177" s="71" t="str">
        <f ca="1">INDEX({"","_","-","="},IF(OR($D177 &gt;= M$6, $E177 &lt; L$6), 0, 1)+IF(OR($F177 &gt;= M$6, $G177 &lt; L$6), 0, 2)+1)</f>
        <v/>
      </c>
      <c r="M177" s="71" t="str">
        <f ca="1">INDEX({"","_","-","="},IF(OR($D177 &gt;= N$6, $E177 &lt; M$6), 0, 1)+IF(OR($F177 &gt;= N$6, $G177 &lt; M$6), 0, 2)+1)</f>
        <v/>
      </c>
      <c r="N177" s="71" t="str">
        <f ca="1">INDEX({"","_","-","="},IF(OR($D177 &gt;= O$6, $E177 &lt; N$6), 0, 1)+IF(OR($F177 &gt;= O$6, $G177 &lt; N$6), 0, 2)+1)</f>
        <v/>
      </c>
      <c r="O177" s="71" t="str">
        <f ca="1">INDEX({"","_","-","="},IF(OR($D177 &gt;= P$6, $E177 &lt; O$6), 0, 1)+IF(OR($F177 &gt;= P$6, $G177 &lt; O$6), 0, 2)+1)</f>
        <v/>
      </c>
      <c r="P177" s="71" t="str">
        <f ca="1">INDEX({"","_","-","="},IF(OR($D177 &gt;= Q$6, $E177 &lt; P$6), 0, 1)+IF(OR($F177 &gt;= Q$6, $G177 &lt; P$6), 0, 2)+1)</f>
        <v/>
      </c>
      <c r="Q177" s="71" t="str">
        <f ca="1">INDEX({"","_","-","="},IF(OR($D177 &gt;= R$6, $E177 &lt; Q$6), 0, 1)+IF(OR($F177 &gt;= R$6, $G177 &lt; Q$6), 0, 2)+1)</f>
        <v/>
      </c>
      <c r="R177" s="71" t="str">
        <f ca="1">INDEX({"","_","-","="},IF(OR($D177 &gt;= S$6, $E177 &lt; R$6), 0, 1)+IF(OR($F177 &gt;= S$6, $G177 &lt; R$6), 0, 2)+1)</f>
        <v/>
      </c>
      <c r="S177" s="71" t="str">
        <f ca="1">INDEX({"","_","-","="},IF(OR($D177 &gt;= T$6, $E177 &lt; S$6), 0, 1)+IF(OR($F177 &gt;= T$6, $G177 &lt; S$6), 0, 2)+1)</f>
        <v/>
      </c>
      <c r="T177" s="71" t="str">
        <f ca="1">INDEX({"","_","-","="},IF(OR($D177 &gt;= U$6, $E177 &lt; T$6), 0, 1)+IF(OR($F177 &gt;= U$6, $G177 &lt; T$6), 0, 2)+1)</f>
        <v/>
      </c>
      <c r="U177" s="71" t="str">
        <f ca="1">INDEX({"","_","-","="},IF(OR($D177 &gt;= V$6, $E177 &lt; U$6), 0, 1)+IF(OR($F177 &gt;= V$6, $G177 &lt; U$6), 0, 2)+1)</f>
        <v/>
      </c>
      <c r="V177" s="71" t="str">
        <f ca="1">INDEX({"","_","-","="},IF(OR($D177 &gt;= W$6, $E177 &lt; V$6), 0, 1)+IF(OR($F177 &gt;= W$6, $G177 &lt; V$6), 0, 2)+1)</f>
        <v/>
      </c>
      <c r="W177" s="71" t="str">
        <f ca="1">INDEX({"","_","-","="},IF(OR($D177 &gt;= X$6, $E177 &lt; W$6), 0, 1)+IF(OR($F177 &gt;= X$6, $G177 &lt; W$6), 0, 2)+1)</f>
        <v/>
      </c>
      <c r="X177" s="71" t="str">
        <f ca="1">INDEX({"","_","-","="},IF(OR($D177 &gt;= Y$6, $E177 &lt; X$6), 0, 1)+IF(OR($F177 &gt;= Y$6, $G177 &lt; X$6), 0, 2)+1)</f>
        <v/>
      </c>
      <c r="Y177" s="71" t="str">
        <f ca="1">INDEX({"","_","-","="},IF(OR($D177 &gt;= Z$6, $E177 &lt; Y$6), 0, 1)+IF(OR($F177 &gt;= Z$6, $G177 &lt; Y$6), 0, 2)+1)</f>
        <v/>
      </c>
      <c r="Z177" s="71" t="str">
        <f ca="1">INDEX({"","_","-","="},IF(OR($D177 &gt;= AA$6, $E177 &lt; Z$6), 0, 1)+IF(OR($F177 &gt;= AA$6, $G177 &lt; Z$6), 0, 2)+1)</f>
        <v/>
      </c>
      <c r="AA177" s="71" t="str">
        <f ca="1">INDEX({"","_","-","="},IF(OR($D177 &gt;= AB$6, $E177 &lt; AA$6), 0, 1)+IF(OR($F177 &gt;= AB$6, $G177 &lt; AA$6), 0, 2)+1)</f>
        <v/>
      </c>
      <c r="AB177" s="71" t="str">
        <f ca="1">INDEX({"","_","-","="},IF(OR($D177 &gt;= AC$6, $E177 &lt; AB$6), 0, 1)+IF(OR($F177 &gt;= AC$6, $G177 &lt; AB$6), 0, 2)+1)</f>
        <v/>
      </c>
      <c r="AC177" s="71" t="str">
        <f ca="1">INDEX({"","_","-","="},IF(OR($D177 &gt;= AD$6, $E177 &lt; AC$6), 0, 1)+IF(OR($F177 &gt;= AD$6, $G177 &lt; AC$6), 0, 2)+1)</f>
        <v/>
      </c>
      <c r="AD177" s="71" t="str">
        <f ca="1">INDEX({"","_","-","="},IF(OR($D177 &gt;= AE$6, $E177 &lt; AD$6), 0, 1)+IF(OR($F177 &gt;= AE$6, $G177 &lt; AD$6), 0, 2)+1)</f>
        <v/>
      </c>
      <c r="AE177" s="71" t="str">
        <f ca="1">INDEX({"","_","-","="},IF(OR($D177 &gt;= AF$6, $E177 &lt; AE$6), 0, 1)+IF(OR($F177 &gt;= AF$6, $G177 &lt; AE$6), 0, 2)+1)</f>
        <v/>
      </c>
      <c r="AF177" s="71" t="str">
        <f ca="1">INDEX({"","_","-","="},IF(OR($D177 &gt;= AG$6, $E177 &lt; AF$6), 0, 1)+IF(OR($F177 &gt;= AG$6, $G177 &lt; AF$6), 0, 2)+1)</f>
        <v/>
      </c>
      <c r="AG177" s="71" t="str">
        <f ca="1">INDEX({"","_","-","="},IF(OR($D177 &gt;= AH$6, $E177 &lt; AG$6), 0, 1)+IF(OR($F177 &gt;= AH$6, $G177 &lt; AG$6), 0, 2)+1)</f>
        <v/>
      </c>
      <c r="AH177" s="71" t="str">
        <f ca="1">INDEX({"","_","-","="},IF(OR($D177 &gt;= AI$6, $E177 &lt; AH$6), 0, 1)+IF(OR($F177 &gt;= AI$6, $G177 &lt; AH$6), 0, 2)+1)</f>
        <v/>
      </c>
      <c r="AI177" s="71" t="str">
        <f ca="1">INDEX({"","_","-","="},IF(OR($D177 &gt;= AJ$6, $E177 &lt; AI$6), 0, 1)+IF(OR($F177 &gt;= AJ$6, $G177 &lt; AI$6), 0, 2)+1)</f>
        <v/>
      </c>
      <c r="AJ177" s="71" t="str">
        <f ca="1">INDEX({"","_","-","="},IF(OR($D177 &gt;= AK$6, $E177 &lt; AJ$6), 0, 1)+IF(OR($F177 &gt;= AK$6, $G177 &lt; AJ$6), 0, 2)+1)</f>
        <v/>
      </c>
      <c r="AK177" s="71" t="str">
        <f ca="1">INDEX({"","_","-","="},IF(OR($D177 &gt;= AL$6, $E177 &lt; AK$6), 0, 1)+IF(OR($F177 &gt;= AL$6, $G177 &lt; AK$6), 0, 2)+1)</f>
        <v/>
      </c>
      <c r="AL177" s="71" t="str">
        <f ca="1">INDEX({"","_","-","="},IF(OR($D177 &gt;= AM$6, $E177 &lt; AL$6), 0, 1)+IF(OR($F177 &gt;= AM$6, $G177 &lt; AL$6), 0, 2)+1)</f>
        <v/>
      </c>
      <c r="AM177" s="71" t="str">
        <f ca="1">INDEX({"","_","-","="},IF(OR($D177 &gt;= AN$6, $E177 &lt; AM$6), 0, 1)+IF(OR($F177 &gt;= AN$6, $G177 &lt; AM$6), 0, 2)+1)</f>
        <v/>
      </c>
      <c r="AN177" s="71" t="str">
        <f ca="1">INDEX({"","_","-","="},IF(OR($D177 &gt;= AO$6, $E177 &lt; AN$6), 0, 1)+IF(OR($F177 &gt;= AO$6, $G177 &lt; AN$6), 0, 2)+1)</f>
        <v/>
      </c>
      <c r="AO177" s="71" t="str">
        <f ca="1">INDEX({"","_","-","="},IF(OR($D177 &gt;= AP$6, $E177 &lt; AO$6), 0, 1)+IF(OR($F177 &gt;= AP$6, $G177 &lt; AO$6), 0, 2)+1)</f>
        <v/>
      </c>
      <c r="AP177" s="71" t="str">
        <f ca="1">INDEX({"","_","-","="},IF(OR($D177 &gt;= AQ$6, $E177 &lt; AP$6), 0, 1)+IF(OR($F177 &gt;= AQ$6, $G177 &lt; AP$6), 0, 2)+1)</f>
        <v/>
      </c>
      <c r="AQ177" s="71" t="str">
        <f ca="1">INDEX({"","_","-","="},IF(OR($D177 &gt;= AR$6, $E177 &lt; AQ$6), 0, 1)+IF(OR($F177 &gt;= AR$6, $G177 &lt; AQ$6), 0, 2)+1)</f>
        <v/>
      </c>
      <c r="AR177" s="71" t="str">
        <f ca="1">INDEX({"","_","-","="},IF(OR($D177 &gt;= AS$6, $E177 &lt; AR$6), 0, 1)+IF(OR($F177 &gt;= AS$6, $G177 &lt; AR$6), 0, 2)+1)</f>
        <v/>
      </c>
      <c r="AS177" s="71" t="str">
        <f ca="1">INDEX({"","_","-","="},IF(OR($D177 &gt;= AT$6, $E177 &lt; AS$6), 0, 1)+IF(OR($F177 &gt;= AT$6, $G177 &lt; AS$6), 0, 2)+1)</f>
        <v/>
      </c>
      <c r="AT177" s="71" t="str">
        <f ca="1">INDEX({"","_","-","="},IF(OR($D177 &gt;= AU$6, $E177 &lt; AT$6), 0, 1)+IF(OR($F177 &gt;= AU$6, $G177 &lt; AT$6), 0, 2)+1)</f>
        <v/>
      </c>
      <c r="AU177" s="71" t="str">
        <f ca="1">INDEX({"","_","-","="},IF(OR($D177 &gt;= AV$6, $E177 &lt; AU$6), 0, 1)+IF(OR($F177 &gt;= AV$6, $G177 &lt; AU$6), 0, 2)+1)</f>
        <v/>
      </c>
      <c r="AV177" s="71" t="str">
        <f ca="1">INDEX({"","_","-","="},IF(OR($D177 &gt;= AW$6, $E177 &lt; AV$6), 0, 1)+IF(OR($F177 &gt;= AW$6, $G177 &lt; AV$6), 0, 2)+1)</f>
        <v/>
      </c>
      <c r="AW177" s="71" t="str">
        <f ca="1">INDEX({"","_","-","="},IF(OR($D177 &gt;= AX$6, $E177 &lt; AW$6), 0, 1)+IF(OR($F177 &gt;= AX$6, $G177 &lt; AW$6), 0, 2)+1)</f>
        <v/>
      </c>
      <c r="AX177" s="71" t="str">
        <f ca="1">INDEX({"","_","-","="},IF(OR($D177 &gt;= AY$6, $E177 &lt; AX$6), 0, 1)+IF(OR($F177 &gt;= AY$6, $G177 &lt; AX$6), 0, 2)+1)</f>
        <v/>
      </c>
      <c r="AY177" s="71" t="str">
        <f ca="1">INDEX({"","_","-","="},IF(OR($D177 &gt;= AZ$6, $E177 &lt; AY$6), 0, 1)+IF(OR($F177 &gt;= AZ$6, $G177 &lt; AY$6), 0, 2)+1)</f>
        <v/>
      </c>
      <c r="AZ177" s="71" t="str">
        <f ca="1">INDEX({"","_","-","="},IF(OR($D177 &gt;= BA$6, $E177 &lt; AZ$6), 0, 1)+IF(OR($F177 &gt;= BA$6, $G177 &lt; AZ$6), 0, 2)+1)</f>
        <v/>
      </c>
      <c r="BA177" s="71" t="str">
        <f ca="1">INDEX({"","_","-","="},IF(OR($D177 &gt;= BB$6, $E177 &lt; BA$6), 0, 1)+IF(OR($F177 &gt;= BB$6, $G177 &lt; BA$6), 0, 2)+1)</f>
        <v/>
      </c>
      <c r="BB177" s="71" t="str">
        <f ca="1">INDEX({"","_","-","="},IF(OR($D177 &gt;= BC$6, $E177 &lt; BB$6), 0, 1)+IF(OR($F177 &gt;= BC$6, $G177 &lt; BB$6), 0, 2)+1)</f>
        <v/>
      </c>
      <c r="BC177" s="71" t="str">
        <f ca="1">INDEX({"","_","-","="},IF(OR($D177 &gt;= BD$6, $E177 &lt; BC$6), 0, 1)+IF(OR($F177 &gt;= BD$6, $G177 &lt; BC$6), 0, 2)+1)</f>
        <v/>
      </c>
      <c r="BD177" s="71" t="str">
        <f ca="1">INDEX({"","_","-","="},IF(OR($D177 &gt;= BE$6, $E177 &lt; BD$6), 0, 1)+IF(OR($F177 &gt;= BE$6, $G177 &lt; BD$6), 0, 2)+1)</f>
        <v/>
      </c>
      <c r="BE177" s="71" t="str">
        <f ca="1">INDEX({"","_","-","="},IF(OR($D177 &gt;= BF$6, $E177 &lt; BE$6), 0, 1)+IF(OR($F177 &gt;= BF$6, $G177 &lt; BE$6), 0, 2)+1)</f>
        <v/>
      </c>
      <c r="BF177" s="71" t="str">
        <f ca="1">INDEX({"","_","-","="},IF(OR($D177 &gt;= BG$6, $E177 &lt; BF$6), 0, 1)+IF(OR($F177 &gt;= BG$6, $G177 &lt; BF$6), 0, 2)+1)</f>
        <v/>
      </c>
      <c r="BG177" s="71" t="str">
        <f ca="1">INDEX({"","_","-","="},IF(OR($D177 &gt;= BH$6, $E177 &lt; BG$6), 0, 1)+IF(OR($F177 &gt;= BH$6, $G177 &lt; BG$6), 0, 2)+1)</f>
        <v/>
      </c>
      <c r="BH177" s="71" t="str">
        <f ca="1">INDEX({"","_","-","="},IF(OR($D177 &gt;= BI$6, $E177 &lt; BH$6), 0, 1)+IF(OR($F177 &gt;= BI$6, $G177 &lt; BH$6), 0, 2)+1)</f>
        <v/>
      </c>
      <c r="BI177" s="71" t="str">
        <f ca="1">INDEX({"","_","-","="},IF(OR($D177 &gt;= BJ$6, $E177 &lt; BI$6), 0, 1)+IF(OR($F177 &gt;= BJ$6, $G177 &lt; BI$6), 0, 2)+1)</f>
        <v/>
      </c>
      <c r="BJ177" s="71" t="str">
        <f ca="1">INDEX({"","_","-","="},IF(OR($D177 &gt;= BK$6, $E177 &lt; BJ$6), 0, 1)+IF(OR($F177 &gt;= BK$6, $G177 &lt; BJ$6), 0, 2)+1)</f>
        <v/>
      </c>
      <c r="BK177" s="71" t="str">
        <f ca="1">INDEX({"","_","-","="},IF(OR($D177 &gt;= BL$6, $E177 &lt; BK$6), 0, 1)+IF(OR($F177 &gt;= BL$6, $G177 &lt; BK$6), 0, 2)+1)</f>
        <v/>
      </c>
      <c r="BL177" s="71" t="str">
        <f ca="1">INDEX({"","_","-","="},IF(OR($D177 &gt;= BM$6, $E177 &lt; BL$6), 0, 1)+IF(OR($F177 &gt;= BM$6, $G177 &lt; BL$6), 0, 2)+1)</f>
        <v/>
      </c>
      <c r="BM177" s="71" t="str">
        <f ca="1">INDEX({"","_","-","="},IF(OR($D177 &gt;= BN$6, $E177 &lt; BM$6), 0, 1)+IF(OR($F177 &gt;= BN$6, $G177 &lt; BM$6), 0, 2)+1)</f>
        <v/>
      </c>
      <c r="BN177" s="71" t="str">
        <f ca="1">INDEX({"","_","-","="},IF(OR($D177 &gt;= BO$6, $E177 &lt; BN$6), 0, 1)+IF(OR($F177 &gt;= BO$6, $G177 &lt; BN$6), 0, 2)+1)</f>
        <v/>
      </c>
      <c r="BO177" s="71" t="str">
        <f ca="1">INDEX({"","_","-","="},IF(OR($D177 &gt;= BP$6, $E177 &lt; BO$6), 0, 1)+IF(OR($F177 &gt;= BP$6, $G177 &lt; BO$6), 0, 2)+1)</f>
        <v/>
      </c>
      <c r="BP177" s="71" t="str">
        <f ca="1">INDEX({"","_","-","="},IF(OR($D177 &gt;= BQ$6, $E177 &lt; BP$6), 0, 1)+IF(OR($F177 &gt;= BQ$6, $G177 &lt; BP$6), 0, 2)+1)</f>
        <v/>
      </c>
      <c r="BQ177" s="71" t="str">
        <f ca="1">INDEX({"","_","-","="},IF(OR($D177 &gt;= BR$6, $E177 &lt; BQ$6), 0, 1)+IF(OR($F177 &gt;= BR$6, $G177 &lt; BQ$6), 0, 2)+1)</f>
        <v/>
      </c>
      <c r="BR177" s="71" t="str">
        <f ca="1">INDEX({"","_","-","="},IF(OR($D177 &gt;= BS$6, $E177 &lt; BR$6), 0, 1)+IF(OR($F177 &gt;= BS$6, $G177 &lt; BR$6), 0, 2)+1)</f>
        <v/>
      </c>
      <c r="BS177" s="71" t="str">
        <f ca="1">INDEX({"","_","-","="},IF(OR($D177 &gt;= BT$6, $E177 &lt; BS$6), 0, 1)+IF(OR($F177 &gt;= BT$6, $G177 &lt; BS$6), 0, 2)+1)</f>
        <v/>
      </c>
      <c r="BT177" s="71" t="str">
        <f ca="1">INDEX({"","_","-","="},IF(OR($D177 &gt;= BU$6, $E177 &lt; BT$6), 0, 1)+IF(OR($F177 &gt;= BU$6, $G177 &lt; BT$6), 0, 2)+1)</f>
        <v/>
      </c>
      <c r="BU177" s="71" t="str">
        <f ca="1">INDEX({"","_","-","="},IF(OR($D177 &gt;= BV$6, $E177 &lt; BU$6), 0, 1)+IF(OR($F177 &gt;= BV$6, $G177 &lt; BU$6), 0, 2)+1)</f>
        <v/>
      </c>
      <c r="BV177" s="71" t="str">
        <f ca="1">INDEX({"","_","-","="},IF(OR($D177 &gt;= BW$6, $E177 &lt; BV$6), 0, 1)+IF(OR($F177 &gt;= BW$6, $G177 &lt; BV$6), 0, 2)+1)</f>
        <v/>
      </c>
      <c r="BW177" s="71" t="str">
        <f ca="1">INDEX({"","_","-","="},IF(OR($D177 &gt;= BX$6, $E177 &lt; BW$6), 0, 1)+IF(OR($F177 &gt;= BX$6, $G177 &lt; BW$6), 0, 2)+1)</f>
        <v/>
      </c>
      <c r="BX177" s="71" t="str">
        <f ca="1">INDEX({"","_","-","="},IF(OR($D177 &gt;= BY$6, $E177 &lt; BX$6), 0, 1)+IF(OR($F177 &gt;= BY$6, $G177 &lt; BX$6), 0, 2)+1)</f>
        <v/>
      </c>
      <c r="BY177" s="71" t="str">
        <f ca="1">INDEX({"","_","-","="},IF(OR($D177 &gt;= BZ$6, $E177 &lt; BY$6), 0, 1)+IF(OR($F177 &gt;= BZ$6, $G177 &lt; BY$6), 0, 2)+1)</f>
        <v/>
      </c>
      <c r="BZ177" s="71" t="str">
        <f ca="1">INDEX({"","_","-","="},IF(OR($D177 &gt;= CA$6, $E177 &lt; BZ$6), 0, 1)+IF(OR($F177 &gt;= CA$6, $G177 &lt; BZ$6), 0, 2)+1)</f>
        <v/>
      </c>
      <c r="CA177" s="71" t="str">
        <f ca="1">INDEX({"","_","-","="},IF(OR($D177 &gt;= CB$6, $E177 &lt; CA$6), 0, 1)+IF(OR($F177 &gt;= CB$6, $G177 &lt; CA$6), 0, 2)+1)</f>
        <v/>
      </c>
      <c r="CB177" s="71" t="str">
        <f ca="1">INDEX({"","_","-","="},IF(OR($D177 &gt;= CC$6, $E177 &lt; CB$6), 0, 1)+IF(OR($F177 &gt;= CC$6, $G177 &lt; CB$6), 0, 2)+1)</f>
        <v/>
      </c>
      <c r="CC177" s="71" t="str">
        <f ca="1">INDEX({"","_","-","="},IF(OR($D177 &gt;= CD$6, $E177 &lt; CC$6), 0, 1)+IF(OR($F177 &gt;= CD$6, $G177 &lt; CC$6), 0, 2)+1)</f>
        <v/>
      </c>
      <c r="CD177" s="71" t="str">
        <f ca="1">INDEX({"","_","-","="},IF(OR($D177 &gt;= CE$6, $E177 &lt; CD$6), 0, 1)+IF(OR($F177 &gt;= CE$6, $G177 &lt; CD$6), 0, 2)+1)</f>
        <v/>
      </c>
    </row>
    <row r="178" spans="1:82">
      <c r="A178" s="8" t="str">
        <f ca="1">IF('临-进度'!N173,'临-进度'!$A173,"")</f>
        <v/>
      </c>
      <c r="B178" s="8" t="str">
        <f ca="1">IF('临-进度'!N173,'临-进度'!$B173,"")</f>
        <v/>
      </c>
      <c r="C178" s="8" t="str">
        <f ca="1">IF('临-进度'!N173,'临-进度'!$F173,"")</f>
        <v/>
      </c>
      <c r="D178" s="42" t="str">
        <f ca="1">IF('临-进度'!$N173,'临-进度'!$J173,"")</f>
        <v/>
      </c>
      <c r="E178" s="42" t="str">
        <f ca="1">IF('临-进度'!$N173,'临-进度'!$AF173,"")</f>
        <v/>
      </c>
      <c r="F178" s="42" t="str">
        <f ca="1">IF('临-进度'!$N173,'临-进度'!$K173,"")</f>
        <v/>
      </c>
      <c r="G178" s="76" t="str">
        <f ca="1">IF('临-进度'!$N173,'临-进度'!$AG173,"")</f>
        <v/>
      </c>
      <c r="H178" s="71" t="str">
        <f ca="1">INDEX({"","_","-","="},IF(OR($D178 &gt;= I$6, $E178 &lt; H$6), 0, 1)+IF(OR($F178 &gt;= I$6, $G178 &lt; H$6), 0, 2)+1)</f>
        <v/>
      </c>
      <c r="I178" s="71" t="str">
        <f ca="1">INDEX({"","_","-","="},IF(OR($D178 &gt;= J$6, $E178 &lt; I$6), 0, 1)+IF(OR($F178 &gt;= J$6, $G178 &lt; I$6), 0, 2)+1)</f>
        <v/>
      </c>
      <c r="J178" s="71" t="str">
        <f ca="1">INDEX({"","_","-","="},IF(OR($D178 &gt;= K$6, $E178 &lt; J$6), 0, 1)+IF(OR($F178 &gt;= K$6, $G178 &lt; J$6), 0, 2)+1)</f>
        <v/>
      </c>
      <c r="K178" s="71" t="str">
        <f ca="1">INDEX({"","_","-","="},IF(OR($D178 &gt;= L$6, $E178 &lt; K$6), 0, 1)+IF(OR($F178 &gt;= L$6, $G178 &lt; K$6), 0, 2)+1)</f>
        <v/>
      </c>
      <c r="L178" s="71" t="str">
        <f ca="1">INDEX({"","_","-","="},IF(OR($D178 &gt;= M$6, $E178 &lt; L$6), 0, 1)+IF(OR($F178 &gt;= M$6, $G178 &lt; L$6), 0, 2)+1)</f>
        <v/>
      </c>
      <c r="M178" s="71" t="str">
        <f ca="1">INDEX({"","_","-","="},IF(OR($D178 &gt;= N$6, $E178 &lt; M$6), 0, 1)+IF(OR($F178 &gt;= N$6, $G178 &lt; M$6), 0, 2)+1)</f>
        <v/>
      </c>
      <c r="N178" s="71" t="str">
        <f ca="1">INDEX({"","_","-","="},IF(OR($D178 &gt;= O$6, $E178 &lt; N$6), 0, 1)+IF(OR($F178 &gt;= O$6, $G178 &lt; N$6), 0, 2)+1)</f>
        <v/>
      </c>
      <c r="O178" s="71" t="str">
        <f ca="1">INDEX({"","_","-","="},IF(OR($D178 &gt;= P$6, $E178 &lt; O$6), 0, 1)+IF(OR($F178 &gt;= P$6, $G178 &lt; O$6), 0, 2)+1)</f>
        <v/>
      </c>
      <c r="P178" s="71" t="str">
        <f ca="1">INDEX({"","_","-","="},IF(OR($D178 &gt;= Q$6, $E178 &lt; P$6), 0, 1)+IF(OR($F178 &gt;= Q$6, $G178 &lt; P$6), 0, 2)+1)</f>
        <v/>
      </c>
      <c r="Q178" s="71" t="str">
        <f ca="1">INDEX({"","_","-","="},IF(OR($D178 &gt;= R$6, $E178 &lt; Q$6), 0, 1)+IF(OR($F178 &gt;= R$6, $G178 &lt; Q$6), 0, 2)+1)</f>
        <v/>
      </c>
      <c r="R178" s="71" t="str">
        <f ca="1">INDEX({"","_","-","="},IF(OR($D178 &gt;= S$6, $E178 &lt; R$6), 0, 1)+IF(OR($F178 &gt;= S$6, $G178 &lt; R$6), 0, 2)+1)</f>
        <v/>
      </c>
      <c r="S178" s="71" t="str">
        <f ca="1">INDEX({"","_","-","="},IF(OR($D178 &gt;= T$6, $E178 &lt; S$6), 0, 1)+IF(OR($F178 &gt;= T$6, $G178 &lt; S$6), 0, 2)+1)</f>
        <v/>
      </c>
      <c r="T178" s="71" t="str">
        <f ca="1">INDEX({"","_","-","="},IF(OR($D178 &gt;= U$6, $E178 &lt; T$6), 0, 1)+IF(OR($F178 &gt;= U$6, $G178 &lt; T$6), 0, 2)+1)</f>
        <v/>
      </c>
      <c r="U178" s="71" t="str">
        <f ca="1">INDEX({"","_","-","="},IF(OR($D178 &gt;= V$6, $E178 &lt; U$6), 0, 1)+IF(OR($F178 &gt;= V$6, $G178 &lt; U$6), 0, 2)+1)</f>
        <v/>
      </c>
      <c r="V178" s="71" t="str">
        <f ca="1">INDEX({"","_","-","="},IF(OR($D178 &gt;= W$6, $E178 &lt; V$6), 0, 1)+IF(OR($F178 &gt;= W$6, $G178 &lt; V$6), 0, 2)+1)</f>
        <v/>
      </c>
      <c r="W178" s="71" t="str">
        <f ca="1">INDEX({"","_","-","="},IF(OR($D178 &gt;= X$6, $E178 &lt; W$6), 0, 1)+IF(OR($F178 &gt;= X$6, $G178 &lt; W$6), 0, 2)+1)</f>
        <v/>
      </c>
      <c r="X178" s="71" t="str">
        <f ca="1">INDEX({"","_","-","="},IF(OR($D178 &gt;= Y$6, $E178 &lt; X$6), 0, 1)+IF(OR($F178 &gt;= Y$6, $G178 &lt; X$6), 0, 2)+1)</f>
        <v/>
      </c>
      <c r="Y178" s="71" t="str">
        <f ca="1">INDEX({"","_","-","="},IF(OR($D178 &gt;= Z$6, $E178 &lt; Y$6), 0, 1)+IF(OR($F178 &gt;= Z$6, $G178 &lt; Y$6), 0, 2)+1)</f>
        <v/>
      </c>
      <c r="Z178" s="71" t="str">
        <f ca="1">INDEX({"","_","-","="},IF(OR($D178 &gt;= AA$6, $E178 &lt; Z$6), 0, 1)+IF(OR($F178 &gt;= AA$6, $G178 &lt; Z$6), 0, 2)+1)</f>
        <v/>
      </c>
      <c r="AA178" s="71" t="str">
        <f ca="1">INDEX({"","_","-","="},IF(OR($D178 &gt;= AB$6, $E178 &lt; AA$6), 0, 1)+IF(OR($F178 &gt;= AB$6, $G178 &lt; AA$6), 0, 2)+1)</f>
        <v/>
      </c>
      <c r="AB178" s="71" t="str">
        <f ca="1">INDEX({"","_","-","="},IF(OR($D178 &gt;= AC$6, $E178 &lt; AB$6), 0, 1)+IF(OR($F178 &gt;= AC$6, $G178 &lt; AB$6), 0, 2)+1)</f>
        <v/>
      </c>
      <c r="AC178" s="71" t="str">
        <f ca="1">INDEX({"","_","-","="},IF(OR($D178 &gt;= AD$6, $E178 &lt; AC$6), 0, 1)+IF(OR($F178 &gt;= AD$6, $G178 &lt; AC$6), 0, 2)+1)</f>
        <v/>
      </c>
      <c r="AD178" s="71" t="str">
        <f ca="1">INDEX({"","_","-","="},IF(OR($D178 &gt;= AE$6, $E178 &lt; AD$6), 0, 1)+IF(OR($F178 &gt;= AE$6, $G178 &lt; AD$6), 0, 2)+1)</f>
        <v/>
      </c>
      <c r="AE178" s="71" t="str">
        <f ca="1">INDEX({"","_","-","="},IF(OR($D178 &gt;= AF$6, $E178 &lt; AE$6), 0, 1)+IF(OR($F178 &gt;= AF$6, $G178 &lt; AE$6), 0, 2)+1)</f>
        <v/>
      </c>
      <c r="AF178" s="71" t="str">
        <f ca="1">INDEX({"","_","-","="},IF(OR($D178 &gt;= AG$6, $E178 &lt; AF$6), 0, 1)+IF(OR($F178 &gt;= AG$6, $G178 &lt; AF$6), 0, 2)+1)</f>
        <v/>
      </c>
      <c r="AG178" s="71" t="str">
        <f ca="1">INDEX({"","_","-","="},IF(OR($D178 &gt;= AH$6, $E178 &lt; AG$6), 0, 1)+IF(OR($F178 &gt;= AH$6, $G178 &lt; AG$6), 0, 2)+1)</f>
        <v/>
      </c>
      <c r="AH178" s="71" t="str">
        <f ca="1">INDEX({"","_","-","="},IF(OR($D178 &gt;= AI$6, $E178 &lt; AH$6), 0, 1)+IF(OR($F178 &gt;= AI$6, $G178 &lt; AH$6), 0, 2)+1)</f>
        <v/>
      </c>
      <c r="AI178" s="71" t="str">
        <f ca="1">INDEX({"","_","-","="},IF(OR($D178 &gt;= AJ$6, $E178 &lt; AI$6), 0, 1)+IF(OR($F178 &gt;= AJ$6, $G178 &lt; AI$6), 0, 2)+1)</f>
        <v/>
      </c>
      <c r="AJ178" s="71" t="str">
        <f ca="1">INDEX({"","_","-","="},IF(OR($D178 &gt;= AK$6, $E178 &lt; AJ$6), 0, 1)+IF(OR($F178 &gt;= AK$6, $G178 &lt; AJ$6), 0, 2)+1)</f>
        <v/>
      </c>
      <c r="AK178" s="71" t="str">
        <f ca="1">INDEX({"","_","-","="},IF(OR($D178 &gt;= AL$6, $E178 &lt; AK$6), 0, 1)+IF(OR($F178 &gt;= AL$6, $G178 &lt; AK$6), 0, 2)+1)</f>
        <v/>
      </c>
      <c r="AL178" s="71" t="str">
        <f ca="1">INDEX({"","_","-","="},IF(OR($D178 &gt;= AM$6, $E178 &lt; AL$6), 0, 1)+IF(OR($F178 &gt;= AM$6, $G178 &lt; AL$6), 0, 2)+1)</f>
        <v/>
      </c>
      <c r="AM178" s="71" t="str">
        <f ca="1">INDEX({"","_","-","="},IF(OR($D178 &gt;= AN$6, $E178 &lt; AM$6), 0, 1)+IF(OR($F178 &gt;= AN$6, $G178 &lt; AM$6), 0, 2)+1)</f>
        <v/>
      </c>
      <c r="AN178" s="71" t="str">
        <f ca="1">INDEX({"","_","-","="},IF(OR($D178 &gt;= AO$6, $E178 &lt; AN$6), 0, 1)+IF(OR($F178 &gt;= AO$6, $G178 &lt; AN$6), 0, 2)+1)</f>
        <v/>
      </c>
      <c r="AO178" s="71" t="str">
        <f ca="1">INDEX({"","_","-","="},IF(OR($D178 &gt;= AP$6, $E178 &lt; AO$6), 0, 1)+IF(OR($F178 &gt;= AP$6, $G178 &lt; AO$6), 0, 2)+1)</f>
        <v/>
      </c>
      <c r="AP178" s="71" t="str">
        <f ca="1">INDEX({"","_","-","="},IF(OR($D178 &gt;= AQ$6, $E178 &lt; AP$6), 0, 1)+IF(OR($F178 &gt;= AQ$6, $G178 &lt; AP$6), 0, 2)+1)</f>
        <v/>
      </c>
      <c r="AQ178" s="71" t="str">
        <f ca="1">INDEX({"","_","-","="},IF(OR($D178 &gt;= AR$6, $E178 &lt; AQ$6), 0, 1)+IF(OR($F178 &gt;= AR$6, $G178 &lt; AQ$6), 0, 2)+1)</f>
        <v/>
      </c>
      <c r="AR178" s="71" t="str">
        <f ca="1">INDEX({"","_","-","="},IF(OR($D178 &gt;= AS$6, $E178 &lt; AR$6), 0, 1)+IF(OR($F178 &gt;= AS$6, $G178 &lt; AR$6), 0, 2)+1)</f>
        <v/>
      </c>
      <c r="AS178" s="71" t="str">
        <f ca="1">INDEX({"","_","-","="},IF(OR($D178 &gt;= AT$6, $E178 &lt; AS$6), 0, 1)+IF(OR($F178 &gt;= AT$6, $G178 &lt; AS$6), 0, 2)+1)</f>
        <v/>
      </c>
      <c r="AT178" s="71" t="str">
        <f ca="1">INDEX({"","_","-","="},IF(OR($D178 &gt;= AU$6, $E178 &lt; AT$6), 0, 1)+IF(OR($F178 &gt;= AU$6, $G178 &lt; AT$6), 0, 2)+1)</f>
        <v/>
      </c>
      <c r="AU178" s="71" t="str">
        <f ca="1">INDEX({"","_","-","="},IF(OR($D178 &gt;= AV$6, $E178 &lt; AU$6), 0, 1)+IF(OR($F178 &gt;= AV$6, $G178 &lt; AU$6), 0, 2)+1)</f>
        <v/>
      </c>
      <c r="AV178" s="71" t="str">
        <f ca="1">INDEX({"","_","-","="},IF(OR($D178 &gt;= AW$6, $E178 &lt; AV$6), 0, 1)+IF(OR($F178 &gt;= AW$6, $G178 &lt; AV$6), 0, 2)+1)</f>
        <v/>
      </c>
      <c r="AW178" s="71" t="str">
        <f ca="1">INDEX({"","_","-","="},IF(OR($D178 &gt;= AX$6, $E178 &lt; AW$6), 0, 1)+IF(OR($F178 &gt;= AX$6, $G178 &lt; AW$6), 0, 2)+1)</f>
        <v/>
      </c>
      <c r="AX178" s="71" t="str">
        <f ca="1">INDEX({"","_","-","="},IF(OR($D178 &gt;= AY$6, $E178 &lt; AX$6), 0, 1)+IF(OR($F178 &gt;= AY$6, $G178 &lt; AX$6), 0, 2)+1)</f>
        <v/>
      </c>
      <c r="AY178" s="71" t="str">
        <f ca="1">INDEX({"","_","-","="},IF(OR($D178 &gt;= AZ$6, $E178 &lt; AY$6), 0, 1)+IF(OR($F178 &gt;= AZ$6, $G178 &lt; AY$6), 0, 2)+1)</f>
        <v/>
      </c>
      <c r="AZ178" s="71" t="str">
        <f ca="1">INDEX({"","_","-","="},IF(OR($D178 &gt;= BA$6, $E178 &lt; AZ$6), 0, 1)+IF(OR($F178 &gt;= BA$6, $G178 &lt; AZ$6), 0, 2)+1)</f>
        <v/>
      </c>
      <c r="BA178" s="71" t="str">
        <f ca="1">INDEX({"","_","-","="},IF(OR($D178 &gt;= BB$6, $E178 &lt; BA$6), 0, 1)+IF(OR($F178 &gt;= BB$6, $G178 &lt; BA$6), 0, 2)+1)</f>
        <v/>
      </c>
      <c r="BB178" s="71" t="str">
        <f ca="1">INDEX({"","_","-","="},IF(OR($D178 &gt;= BC$6, $E178 &lt; BB$6), 0, 1)+IF(OR($F178 &gt;= BC$6, $G178 &lt; BB$6), 0, 2)+1)</f>
        <v/>
      </c>
      <c r="BC178" s="71" t="str">
        <f ca="1">INDEX({"","_","-","="},IF(OR($D178 &gt;= BD$6, $E178 &lt; BC$6), 0, 1)+IF(OR($F178 &gt;= BD$6, $G178 &lt; BC$6), 0, 2)+1)</f>
        <v/>
      </c>
      <c r="BD178" s="71" t="str">
        <f ca="1">INDEX({"","_","-","="},IF(OR($D178 &gt;= BE$6, $E178 &lt; BD$6), 0, 1)+IF(OR($F178 &gt;= BE$6, $G178 &lt; BD$6), 0, 2)+1)</f>
        <v/>
      </c>
      <c r="BE178" s="71" t="str">
        <f ca="1">INDEX({"","_","-","="},IF(OR($D178 &gt;= BF$6, $E178 &lt; BE$6), 0, 1)+IF(OR($F178 &gt;= BF$6, $G178 &lt; BE$6), 0, 2)+1)</f>
        <v/>
      </c>
      <c r="BF178" s="71" t="str">
        <f ca="1">INDEX({"","_","-","="},IF(OR($D178 &gt;= BG$6, $E178 &lt; BF$6), 0, 1)+IF(OR($F178 &gt;= BG$6, $G178 &lt; BF$6), 0, 2)+1)</f>
        <v/>
      </c>
      <c r="BG178" s="71" t="str">
        <f ca="1">INDEX({"","_","-","="},IF(OR($D178 &gt;= BH$6, $E178 &lt; BG$6), 0, 1)+IF(OR($F178 &gt;= BH$6, $G178 &lt; BG$6), 0, 2)+1)</f>
        <v/>
      </c>
      <c r="BH178" s="71" t="str">
        <f ca="1">INDEX({"","_","-","="},IF(OR($D178 &gt;= BI$6, $E178 &lt; BH$6), 0, 1)+IF(OR($F178 &gt;= BI$6, $G178 &lt; BH$6), 0, 2)+1)</f>
        <v/>
      </c>
      <c r="BI178" s="71" t="str">
        <f ca="1">INDEX({"","_","-","="},IF(OR($D178 &gt;= BJ$6, $E178 &lt; BI$6), 0, 1)+IF(OR($F178 &gt;= BJ$6, $G178 &lt; BI$6), 0, 2)+1)</f>
        <v/>
      </c>
      <c r="BJ178" s="71" t="str">
        <f ca="1">INDEX({"","_","-","="},IF(OR($D178 &gt;= BK$6, $E178 &lt; BJ$6), 0, 1)+IF(OR($F178 &gt;= BK$6, $G178 &lt; BJ$6), 0, 2)+1)</f>
        <v/>
      </c>
      <c r="BK178" s="71" t="str">
        <f ca="1">INDEX({"","_","-","="},IF(OR($D178 &gt;= BL$6, $E178 &lt; BK$6), 0, 1)+IF(OR($F178 &gt;= BL$6, $G178 &lt; BK$6), 0, 2)+1)</f>
        <v/>
      </c>
      <c r="BL178" s="71" t="str">
        <f ca="1">INDEX({"","_","-","="},IF(OR($D178 &gt;= BM$6, $E178 &lt; BL$6), 0, 1)+IF(OR($F178 &gt;= BM$6, $G178 &lt; BL$6), 0, 2)+1)</f>
        <v/>
      </c>
      <c r="BM178" s="71" t="str">
        <f ca="1">INDEX({"","_","-","="},IF(OR($D178 &gt;= BN$6, $E178 &lt; BM$6), 0, 1)+IF(OR($F178 &gt;= BN$6, $G178 &lt; BM$6), 0, 2)+1)</f>
        <v/>
      </c>
      <c r="BN178" s="71" t="str">
        <f ca="1">INDEX({"","_","-","="},IF(OR($D178 &gt;= BO$6, $E178 &lt; BN$6), 0, 1)+IF(OR($F178 &gt;= BO$6, $G178 &lt; BN$6), 0, 2)+1)</f>
        <v/>
      </c>
      <c r="BO178" s="71" t="str">
        <f ca="1">INDEX({"","_","-","="},IF(OR($D178 &gt;= BP$6, $E178 &lt; BO$6), 0, 1)+IF(OR($F178 &gt;= BP$6, $G178 &lt; BO$6), 0, 2)+1)</f>
        <v/>
      </c>
      <c r="BP178" s="71" t="str">
        <f ca="1">INDEX({"","_","-","="},IF(OR($D178 &gt;= BQ$6, $E178 &lt; BP$6), 0, 1)+IF(OR($F178 &gt;= BQ$6, $G178 &lt; BP$6), 0, 2)+1)</f>
        <v/>
      </c>
      <c r="BQ178" s="71" t="str">
        <f ca="1">INDEX({"","_","-","="},IF(OR($D178 &gt;= BR$6, $E178 &lt; BQ$6), 0, 1)+IF(OR($F178 &gt;= BR$6, $G178 &lt; BQ$6), 0, 2)+1)</f>
        <v/>
      </c>
      <c r="BR178" s="71" t="str">
        <f ca="1">INDEX({"","_","-","="},IF(OR($D178 &gt;= BS$6, $E178 &lt; BR$6), 0, 1)+IF(OR($F178 &gt;= BS$6, $G178 &lt; BR$6), 0, 2)+1)</f>
        <v/>
      </c>
      <c r="BS178" s="71" t="str">
        <f ca="1">INDEX({"","_","-","="},IF(OR($D178 &gt;= BT$6, $E178 &lt; BS$6), 0, 1)+IF(OR($F178 &gt;= BT$6, $G178 &lt; BS$6), 0, 2)+1)</f>
        <v/>
      </c>
      <c r="BT178" s="71" t="str">
        <f ca="1">INDEX({"","_","-","="},IF(OR($D178 &gt;= BU$6, $E178 &lt; BT$6), 0, 1)+IF(OR($F178 &gt;= BU$6, $G178 &lt; BT$6), 0, 2)+1)</f>
        <v/>
      </c>
      <c r="BU178" s="71" t="str">
        <f ca="1">INDEX({"","_","-","="},IF(OR($D178 &gt;= BV$6, $E178 &lt; BU$6), 0, 1)+IF(OR($F178 &gt;= BV$6, $G178 &lt; BU$6), 0, 2)+1)</f>
        <v/>
      </c>
      <c r="BV178" s="71" t="str">
        <f ca="1">INDEX({"","_","-","="},IF(OR($D178 &gt;= BW$6, $E178 &lt; BV$6), 0, 1)+IF(OR($F178 &gt;= BW$6, $G178 &lt; BV$6), 0, 2)+1)</f>
        <v/>
      </c>
      <c r="BW178" s="71" t="str">
        <f ca="1">INDEX({"","_","-","="},IF(OR($D178 &gt;= BX$6, $E178 &lt; BW$6), 0, 1)+IF(OR($F178 &gt;= BX$6, $G178 &lt; BW$6), 0, 2)+1)</f>
        <v/>
      </c>
      <c r="BX178" s="71" t="str">
        <f ca="1">INDEX({"","_","-","="},IF(OR($D178 &gt;= BY$6, $E178 &lt; BX$6), 0, 1)+IF(OR($F178 &gt;= BY$6, $G178 &lt; BX$6), 0, 2)+1)</f>
        <v/>
      </c>
      <c r="BY178" s="71" t="str">
        <f ca="1">INDEX({"","_","-","="},IF(OR($D178 &gt;= BZ$6, $E178 &lt; BY$6), 0, 1)+IF(OR($F178 &gt;= BZ$6, $G178 &lt; BY$6), 0, 2)+1)</f>
        <v/>
      </c>
      <c r="BZ178" s="71" t="str">
        <f ca="1">INDEX({"","_","-","="},IF(OR($D178 &gt;= CA$6, $E178 &lt; BZ$6), 0, 1)+IF(OR($F178 &gt;= CA$6, $G178 &lt; BZ$6), 0, 2)+1)</f>
        <v/>
      </c>
      <c r="CA178" s="71" t="str">
        <f ca="1">INDEX({"","_","-","="},IF(OR($D178 &gt;= CB$6, $E178 &lt; CA$6), 0, 1)+IF(OR($F178 &gt;= CB$6, $G178 &lt; CA$6), 0, 2)+1)</f>
        <v/>
      </c>
      <c r="CB178" s="71" t="str">
        <f ca="1">INDEX({"","_","-","="},IF(OR($D178 &gt;= CC$6, $E178 &lt; CB$6), 0, 1)+IF(OR($F178 &gt;= CC$6, $G178 &lt; CB$6), 0, 2)+1)</f>
        <v/>
      </c>
      <c r="CC178" s="71" t="str">
        <f ca="1">INDEX({"","_","-","="},IF(OR($D178 &gt;= CD$6, $E178 &lt; CC$6), 0, 1)+IF(OR($F178 &gt;= CD$6, $G178 &lt; CC$6), 0, 2)+1)</f>
        <v/>
      </c>
      <c r="CD178" s="71" t="str">
        <f ca="1">INDEX({"","_","-","="},IF(OR($D178 &gt;= CE$6, $E178 &lt; CD$6), 0, 1)+IF(OR($F178 &gt;= CE$6, $G178 &lt; CD$6), 0, 2)+1)</f>
        <v/>
      </c>
    </row>
    <row r="179" spans="1:82">
      <c r="A179" s="8" t="str">
        <f ca="1">IF('临-进度'!N174,'临-进度'!$A174,"")</f>
        <v/>
      </c>
      <c r="B179" s="8" t="str">
        <f ca="1">IF('临-进度'!N174,'临-进度'!$B174,"")</f>
        <v/>
      </c>
      <c r="C179" s="8" t="str">
        <f ca="1">IF('临-进度'!N174,'临-进度'!$F174,"")</f>
        <v/>
      </c>
      <c r="D179" s="42" t="str">
        <f ca="1">IF('临-进度'!$N174,'临-进度'!$J174,"")</f>
        <v/>
      </c>
      <c r="E179" s="42" t="str">
        <f ca="1">IF('临-进度'!$N174,'临-进度'!$AF174,"")</f>
        <v/>
      </c>
      <c r="F179" s="42" t="str">
        <f ca="1">IF('临-进度'!$N174,'临-进度'!$K174,"")</f>
        <v/>
      </c>
      <c r="G179" s="76" t="str">
        <f ca="1">IF('临-进度'!$N174,'临-进度'!$AG174,"")</f>
        <v/>
      </c>
      <c r="H179" s="71" t="str">
        <f ca="1">INDEX({"","_","-","="},IF(OR($D179 &gt;= I$6, $E179 &lt; H$6), 0, 1)+IF(OR($F179 &gt;= I$6, $G179 &lt; H$6), 0, 2)+1)</f>
        <v/>
      </c>
      <c r="I179" s="71" t="str">
        <f ca="1">INDEX({"","_","-","="},IF(OR($D179 &gt;= J$6, $E179 &lt; I$6), 0, 1)+IF(OR($F179 &gt;= J$6, $G179 &lt; I$6), 0, 2)+1)</f>
        <v/>
      </c>
      <c r="J179" s="71" t="str">
        <f ca="1">INDEX({"","_","-","="},IF(OR($D179 &gt;= K$6, $E179 &lt; J$6), 0, 1)+IF(OR($F179 &gt;= K$6, $G179 &lt; J$6), 0, 2)+1)</f>
        <v/>
      </c>
      <c r="K179" s="71" t="str">
        <f ca="1">INDEX({"","_","-","="},IF(OR($D179 &gt;= L$6, $E179 &lt; K$6), 0, 1)+IF(OR($F179 &gt;= L$6, $G179 &lt; K$6), 0, 2)+1)</f>
        <v/>
      </c>
      <c r="L179" s="71" t="str">
        <f ca="1">INDEX({"","_","-","="},IF(OR($D179 &gt;= M$6, $E179 &lt; L$6), 0, 1)+IF(OR($F179 &gt;= M$6, $G179 &lt; L$6), 0, 2)+1)</f>
        <v/>
      </c>
      <c r="M179" s="71" t="str">
        <f ca="1">INDEX({"","_","-","="},IF(OR($D179 &gt;= N$6, $E179 &lt; M$6), 0, 1)+IF(OR($F179 &gt;= N$6, $G179 &lt; M$6), 0, 2)+1)</f>
        <v/>
      </c>
      <c r="N179" s="71" t="str">
        <f ca="1">INDEX({"","_","-","="},IF(OR($D179 &gt;= O$6, $E179 &lt; N$6), 0, 1)+IF(OR($F179 &gt;= O$6, $G179 &lt; N$6), 0, 2)+1)</f>
        <v/>
      </c>
      <c r="O179" s="71" t="str">
        <f ca="1">INDEX({"","_","-","="},IF(OR($D179 &gt;= P$6, $E179 &lt; O$6), 0, 1)+IF(OR($F179 &gt;= P$6, $G179 &lt; O$6), 0, 2)+1)</f>
        <v/>
      </c>
      <c r="P179" s="71" t="str">
        <f ca="1">INDEX({"","_","-","="},IF(OR($D179 &gt;= Q$6, $E179 &lt; P$6), 0, 1)+IF(OR($F179 &gt;= Q$6, $G179 &lt; P$6), 0, 2)+1)</f>
        <v/>
      </c>
      <c r="Q179" s="71" t="str">
        <f ca="1">INDEX({"","_","-","="},IF(OR($D179 &gt;= R$6, $E179 &lt; Q$6), 0, 1)+IF(OR($F179 &gt;= R$6, $G179 &lt; Q$6), 0, 2)+1)</f>
        <v/>
      </c>
      <c r="R179" s="71" t="str">
        <f ca="1">INDEX({"","_","-","="},IF(OR($D179 &gt;= S$6, $E179 &lt; R$6), 0, 1)+IF(OR($F179 &gt;= S$6, $G179 &lt; R$6), 0, 2)+1)</f>
        <v/>
      </c>
      <c r="S179" s="71" t="str">
        <f ca="1">INDEX({"","_","-","="},IF(OR($D179 &gt;= T$6, $E179 &lt; S$6), 0, 1)+IF(OR($F179 &gt;= T$6, $G179 &lt; S$6), 0, 2)+1)</f>
        <v/>
      </c>
      <c r="T179" s="71" t="str">
        <f ca="1">INDEX({"","_","-","="},IF(OR($D179 &gt;= U$6, $E179 &lt; T$6), 0, 1)+IF(OR($F179 &gt;= U$6, $G179 &lt; T$6), 0, 2)+1)</f>
        <v/>
      </c>
      <c r="U179" s="71" t="str">
        <f ca="1">INDEX({"","_","-","="},IF(OR($D179 &gt;= V$6, $E179 &lt; U$6), 0, 1)+IF(OR($F179 &gt;= V$6, $G179 &lt; U$6), 0, 2)+1)</f>
        <v/>
      </c>
      <c r="V179" s="71" t="str">
        <f ca="1">INDEX({"","_","-","="},IF(OR($D179 &gt;= W$6, $E179 &lt; V$6), 0, 1)+IF(OR($F179 &gt;= W$6, $G179 &lt; V$6), 0, 2)+1)</f>
        <v/>
      </c>
      <c r="W179" s="71" t="str">
        <f ca="1">INDEX({"","_","-","="},IF(OR($D179 &gt;= X$6, $E179 &lt; W$6), 0, 1)+IF(OR($F179 &gt;= X$6, $G179 &lt; W$6), 0, 2)+1)</f>
        <v/>
      </c>
      <c r="X179" s="71" t="str">
        <f ca="1">INDEX({"","_","-","="},IF(OR($D179 &gt;= Y$6, $E179 &lt; X$6), 0, 1)+IF(OR($F179 &gt;= Y$6, $G179 &lt; X$6), 0, 2)+1)</f>
        <v/>
      </c>
      <c r="Y179" s="71" t="str">
        <f ca="1">INDEX({"","_","-","="},IF(OR($D179 &gt;= Z$6, $E179 &lt; Y$6), 0, 1)+IF(OR($F179 &gt;= Z$6, $G179 &lt; Y$6), 0, 2)+1)</f>
        <v/>
      </c>
      <c r="Z179" s="71" t="str">
        <f ca="1">INDEX({"","_","-","="},IF(OR($D179 &gt;= AA$6, $E179 &lt; Z$6), 0, 1)+IF(OR($F179 &gt;= AA$6, $G179 &lt; Z$6), 0, 2)+1)</f>
        <v/>
      </c>
      <c r="AA179" s="71" t="str">
        <f ca="1">INDEX({"","_","-","="},IF(OR($D179 &gt;= AB$6, $E179 &lt; AA$6), 0, 1)+IF(OR($F179 &gt;= AB$6, $G179 &lt; AA$6), 0, 2)+1)</f>
        <v/>
      </c>
      <c r="AB179" s="71" t="str">
        <f ca="1">INDEX({"","_","-","="},IF(OR($D179 &gt;= AC$6, $E179 &lt; AB$6), 0, 1)+IF(OR($F179 &gt;= AC$6, $G179 &lt; AB$6), 0, 2)+1)</f>
        <v/>
      </c>
      <c r="AC179" s="71" t="str">
        <f ca="1">INDEX({"","_","-","="},IF(OR($D179 &gt;= AD$6, $E179 &lt; AC$6), 0, 1)+IF(OR($F179 &gt;= AD$6, $G179 &lt; AC$6), 0, 2)+1)</f>
        <v/>
      </c>
      <c r="AD179" s="71" t="str">
        <f ca="1">INDEX({"","_","-","="},IF(OR($D179 &gt;= AE$6, $E179 &lt; AD$6), 0, 1)+IF(OR($F179 &gt;= AE$6, $G179 &lt; AD$6), 0, 2)+1)</f>
        <v/>
      </c>
      <c r="AE179" s="71" t="str">
        <f ca="1">INDEX({"","_","-","="},IF(OR($D179 &gt;= AF$6, $E179 &lt; AE$6), 0, 1)+IF(OR($F179 &gt;= AF$6, $G179 &lt; AE$6), 0, 2)+1)</f>
        <v/>
      </c>
      <c r="AF179" s="71" t="str">
        <f ca="1">INDEX({"","_","-","="},IF(OR($D179 &gt;= AG$6, $E179 &lt; AF$6), 0, 1)+IF(OR($F179 &gt;= AG$6, $G179 &lt; AF$6), 0, 2)+1)</f>
        <v/>
      </c>
      <c r="AG179" s="71" t="str">
        <f ca="1">INDEX({"","_","-","="},IF(OR($D179 &gt;= AH$6, $E179 &lt; AG$6), 0, 1)+IF(OR($F179 &gt;= AH$6, $G179 &lt; AG$6), 0, 2)+1)</f>
        <v/>
      </c>
      <c r="AH179" s="71" t="str">
        <f ca="1">INDEX({"","_","-","="},IF(OR($D179 &gt;= AI$6, $E179 &lt; AH$6), 0, 1)+IF(OR($F179 &gt;= AI$6, $G179 &lt; AH$6), 0, 2)+1)</f>
        <v/>
      </c>
      <c r="AI179" s="71" t="str">
        <f ca="1">INDEX({"","_","-","="},IF(OR($D179 &gt;= AJ$6, $E179 &lt; AI$6), 0, 1)+IF(OR($F179 &gt;= AJ$6, $G179 &lt; AI$6), 0, 2)+1)</f>
        <v/>
      </c>
      <c r="AJ179" s="71" t="str">
        <f ca="1">INDEX({"","_","-","="},IF(OR($D179 &gt;= AK$6, $E179 &lt; AJ$6), 0, 1)+IF(OR($F179 &gt;= AK$6, $G179 &lt; AJ$6), 0, 2)+1)</f>
        <v/>
      </c>
      <c r="AK179" s="71" t="str">
        <f ca="1">INDEX({"","_","-","="},IF(OR($D179 &gt;= AL$6, $E179 &lt; AK$6), 0, 1)+IF(OR($F179 &gt;= AL$6, $G179 &lt; AK$6), 0, 2)+1)</f>
        <v/>
      </c>
      <c r="AL179" s="71" t="str">
        <f ca="1">INDEX({"","_","-","="},IF(OR($D179 &gt;= AM$6, $E179 &lt; AL$6), 0, 1)+IF(OR($F179 &gt;= AM$6, $G179 &lt; AL$6), 0, 2)+1)</f>
        <v/>
      </c>
      <c r="AM179" s="71" t="str">
        <f ca="1">INDEX({"","_","-","="},IF(OR($D179 &gt;= AN$6, $E179 &lt; AM$6), 0, 1)+IF(OR($F179 &gt;= AN$6, $G179 &lt; AM$6), 0, 2)+1)</f>
        <v/>
      </c>
      <c r="AN179" s="71" t="str">
        <f ca="1">INDEX({"","_","-","="},IF(OR($D179 &gt;= AO$6, $E179 &lt; AN$6), 0, 1)+IF(OR($F179 &gt;= AO$6, $G179 &lt; AN$6), 0, 2)+1)</f>
        <v/>
      </c>
      <c r="AO179" s="71" t="str">
        <f ca="1">INDEX({"","_","-","="},IF(OR($D179 &gt;= AP$6, $E179 &lt; AO$6), 0, 1)+IF(OR($F179 &gt;= AP$6, $G179 &lt; AO$6), 0, 2)+1)</f>
        <v/>
      </c>
      <c r="AP179" s="71" t="str">
        <f ca="1">INDEX({"","_","-","="},IF(OR($D179 &gt;= AQ$6, $E179 &lt; AP$6), 0, 1)+IF(OR($F179 &gt;= AQ$6, $G179 &lt; AP$6), 0, 2)+1)</f>
        <v/>
      </c>
      <c r="AQ179" s="71" t="str">
        <f ca="1">INDEX({"","_","-","="},IF(OR($D179 &gt;= AR$6, $E179 &lt; AQ$6), 0, 1)+IF(OR($F179 &gt;= AR$6, $G179 &lt; AQ$6), 0, 2)+1)</f>
        <v/>
      </c>
      <c r="AR179" s="71" t="str">
        <f ca="1">INDEX({"","_","-","="},IF(OR($D179 &gt;= AS$6, $E179 &lt; AR$6), 0, 1)+IF(OR($F179 &gt;= AS$6, $G179 &lt; AR$6), 0, 2)+1)</f>
        <v/>
      </c>
      <c r="AS179" s="71" t="str">
        <f ca="1">INDEX({"","_","-","="},IF(OR($D179 &gt;= AT$6, $E179 &lt; AS$6), 0, 1)+IF(OR($F179 &gt;= AT$6, $G179 &lt; AS$6), 0, 2)+1)</f>
        <v/>
      </c>
      <c r="AT179" s="71" t="str">
        <f ca="1">INDEX({"","_","-","="},IF(OR($D179 &gt;= AU$6, $E179 &lt; AT$6), 0, 1)+IF(OR($F179 &gt;= AU$6, $G179 &lt; AT$6), 0, 2)+1)</f>
        <v/>
      </c>
      <c r="AU179" s="71" t="str">
        <f ca="1">INDEX({"","_","-","="},IF(OR($D179 &gt;= AV$6, $E179 &lt; AU$6), 0, 1)+IF(OR($F179 &gt;= AV$6, $G179 &lt; AU$6), 0, 2)+1)</f>
        <v/>
      </c>
      <c r="AV179" s="71" t="str">
        <f ca="1">INDEX({"","_","-","="},IF(OR($D179 &gt;= AW$6, $E179 &lt; AV$6), 0, 1)+IF(OR($F179 &gt;= AW$6, $G179 &lt; AV$6), 0, 2)+1)</f>
        <v/>
      </c>
      <c r="AW179" s="71" t="str">
        <f ca="1">INDEX({"","_","-","="},IF(OR($D179 &gt;= AX$6, $E179 &lt; AW$6), 0, 1)+IF(OR($F179 &gt;= AX$6, $G179 &lt; AW$6), 0, 2)+1)</f>
        <v/>
      </c>
      <c r="AX179" s="71" t="str">
        <f ca="1">INDEX({"","_","-","="},IF(OR($D179 &gt;= AY$6, $E179 &lt; AX$6), 0, 1)+IF(OR($F179 &gt;= AY$6, $G179 &lt; AX$6), 0, 2)+1)</f>
        <v/>
      </c>
      <c r="AY179" s="71" t="str">
        <f ca="1">INDEX({"","_","-","="},IF(OR($D179 &gt;= AZ$6, $E179 &lt; AY$6), 0, 1)+IF(OR($F179 &gt;= AZ$6, $G179 &lt; AY$6), 0, 2)+1)</f>
        <v/>
      </c>
      <c r="AZ179" s="71" t="str">
        <f ca="1">INDEX({"","_","-","="},IF(OR($D179 &gt;= BA$6, $E179 &lt; AZ$6), 0, 1)+IF(OR($F179 &gt;= BA$6, $G179 &lt; AZ$6), 0, 2)+1)</f>
        <v/>
      </c>
      <c r="BA179" s="71" t="str">
        <f ca="1">INDEX({"","_","-","="},IF(OR($D179 &gt;= BB$6, $E179 &lt; BA$6), 0, 1)+IF(OR($F179 &gt;= BB$6, $G179 &lt; BA$6), 0, 2)+1)</f>
        <v/>
      </c>
      <c r="BB179" s="71" t="str">
        <f ca="1">INDEX({"","_","-","="},IF(OR($D179 &gt;= BC$6, $E179 &lt; BB$6), 0, 1)+IF(OR($F179 &gt;= BC$6, $G179 &lt; BB$6), 0, 2)+1)</f>
        <v/>
      </c>
      <c r="BC179" s="71" t="str">
        <f ca="1">INDEX({"","_","-","="},IF(OR($D179 &gt;= BD$6, $E179 &lt; BC$6), 0, 1)+IF(OR($F179 &gt;= BD$6, $G179 &lt; BC$6), 0, 2)+1)</f>
        <v/>
      </c>
      <c r="BD179" s="71" t="str">
        <f ca="1">INDEX({"","_","-","="},IF(OR($D179 &gt;= BE$6, $E179 &lt; BD$6), 0, 1)+IF(OR($F179 &gt;= BE$6, $G179 &lt; BD$6), 0, 2)+1)</f>
        <v/>
      </c>
      <c r="BE179" s="71" t="str">
        <f ca="1">INDEX({"","_","-","="},IF(OR($D179 &gt;= BF$6, $E179 &lt; BE$6), 0, 1)+IF(OR($F179 &gt;= BF$6, $G179 &lt; BE$6), 0, 2)+1)</f>
        <v/>
      </c>
      <c r="BF179" s="71" t="str">
        <f ca="1">INDEX({"","_","-","="},IF(OR($D179 &gt;= BG$6, $E179 &lt; BF$6), 0, 1)+IF(OR($F179 &gt;= BG$6, $G179 &lt; BF$6), 0, 2)+1)</f>
        <v/>
      </c>
      <c r="BG179" s="71" t="str">
        <f ca="1">INDEX({"","_","-","="},IF(OR($D179 &gt;= BH$6, $E179 &lt; BG$6), 0, 1)+IF(OR($F179 &gt;= BH$6, $G179 &lt; BG$6), 0, 2)+1)</f>
        <v/>
      </c>
      <c r="BH179" s="71" t="str">
        <f ca="1">INDEX({"","_","-","="},IF(OR($D179 &gt;= BI$6, $E179 &lt; BH$6), 0, 1)+IF(OR($F179 &gt;= BI$6, $G179 &lt; BH$6), 0, 2)+1)</f>
        <v/>
      </c>
      <c r="BI179" s="71" t="str">
        <f ca="1">INDEX({"","_","-","="},IF(OR($D179 &gt;= BJ$6, $E179 &lt; BI$6), 0, 1)+IF(OR($F179 &gt;= BJ$6, $G179 &lt; BI$6), 0, 2)+1)</f>
        <v/>
      </c>
      <c r="BJ179" s="71" t="str">
        <f ca="1">INDEX({"","_","-","="},IF(OR($D179 &gt;= BK$6, $E179 &lt; BJ$6), 0, 1)+IF(OR($F179 &gt;= BK$6, $G179 &lt; BJ$6), 0, 2)+1)</f>
        <v/>
      </c>
      <c r="BK179" s="71" t="str">
        <f ca="1">INDEX({"","_","-","="},IF(OR($D179 &gt;= BL$6, $E179 &lt; BK$6), 0, 1)+IF(OR($F179 &gt;= BL$6, $G179 &lt; BK$6), 0, 2)+1)</f>
        <v/>
      </c>
      <c r="BL179" s="71" t="str">
        <f ca="1">INDEX({"","_","-","="},IF(OR($D179 &gt;= BM$6, $E179 &lt; BL$6), 0, 1)+IF(OR($F179 &gt;= BM$6, $G179 &lt; BL$6), 0, 2)+1)</f>
        <v/>
      </c>
      <c r="BM179" s="71" t="str">
        <f ca="1">INDEX({"","_","-","="},IF(OR($D179 &gt;= BN$6, $E179 &lt; BM$6), 0, 1)+IF(OR($F179 &gt;= BN$6, $G179 &lt; BM$6), 0, 2)+1)</f>
        <v/>
      </c>
      <c r="BN179" s="71" t="str">
        <f ca="1">INDEX({"","_","-","="},IF(OR($D179 &gt;= BO$6, $E179 &lt; BN$6), 0, 1)+IF(OR($F179 &gt;= BO$6, $G179 &lt; BN$6), 0, 2)+1)</f>
        <v/>
      </c>
      <c r="BO179" s="71" t="str">
        <f ca="1">INDEX({"","_","-","="},IF(OR($D179 &gt;= BP$6, $E179 &lt; BO$6), 0, 1)+IF(OR($F179 &gt;= BP$6, $G179 &lt; BO$6), 0, 2)+1)</f>
        <v/>
      </c>
      <c r="BP179" s="71" t="str">
        <f ca="1">INDEX({"","_","-","="},IF(OR($D179 &gt;= BQ$6, $E179 &lt; BP$6), 0, 1)+IF(OR($F179 &gt;= BQ$6, $G179 &lt; BP$6), 0, 2)+1)</f>
        <v/>
      </c>
      <c r="BQ179" s="71" t="str">
        <f ca="1">INDEX({"","_","-","="},IF(OR($D179 &gt;= BR$6, $E179 &lt; BQ$6), 0, 1)+IF(OR($F179 &gt;= BR$6, $G179 &lt; BQ$6), 0, 2)+1)</f>
        <v/>
      </c>
      <c r="BR179" s="71" t="str">
        <f ca="1">INDEX({"","_","-","="},IF(OR($D179 &gt;= BS$6, $E179 &lt; BR$6), 0, 1)+IF(OR($F179 &gt;= BS$6, $G179 &lt; BR$6), 0, 2)+1)</f>
        <v/>
      </c>
      <c r="BS179" s="71" t="str">
        <f ca="1">INDEX({"","_","-","="},IF(OR($D179 &gt;= BT$6, $E179 &lt; BS$6), 0, 1)+IF(OR($F179 &gt;= BT$6, $G179 &lt; BS$6), 0, 2)+1)</f>
        <v/>
      </c>
      <c r="BT179" s="71" t="str">
        <f ca="1">INDEX({"","_","-","="},IF(OR($D179 &gt;= BU$6, $E179 &lt; BT$6), 0, 1)+IF(OR($F179 &gt;= BU$6, $G179 &lt; BT$6), 0, 2)+1)</f>
        <v/>
      </c>
      <c r="BU179" s="71" t="str">
        <f ca="1">INDEX({"","_","-","="},IF(OR($D179 &gt;= BV$6, $E179 &lt; BU$6), 0, 1)+IF(OR($F179 &gt;= BV$6, $G179 &lt; BU$6), 0, 2)+1)</f>
        <v/>
      </c>
      <c r="BV179" s="71" t="str">
        <f ca="1">INDEX({"","_","-","="},IF(OR($D179 &gt;= BW$6, $E179 &lt; BV$6), 0, 1)+IF(OR($F179 &gt;= BW$6, $G179 &lt; BV$6), 0, 2)+1)</f>
        <v/>
      </c>
      <c r="BW179" s="71" t="str">
        <f ca="1">INDEX({"","_","-","="},IF(OR($D179 &gt;= BX$6, $E179 &lt; BW$6), 0, 1)+IF(OR($F179 &gt;= BX$6, $G179 &lt; BW$6), 0, 2)+1)</f>
        <v/>
      </c>
      <c r="BX179" s="71" t="str">
        <f ca="1">INDEX({"","_","-","="},IF(OR($D179 &gt;= BY$6, $E179 &lt; BX$6), 0, 1)+IF(OR($F179 &gt;= BY$6, $G179 &lt; BX$6), 0, 2)+1)</f>
        <v/>
      </c>
      <c r="BY179" s="71" t="str">
        <f ca="1">INDEX({"","_","-","="},IF(OR($D179 &gt;= BZ$6, $E179 &lt; BY$6), 0, 1)+IF(OR($F179 &gt;= BZ$6, $G179 &lt; BY$6), 0, 2)+1)</f>
        <v/>
      </c>
      <c r="BZ179" s="71" t="str">
        <f ca="1">INDEX({"","_","-","="},IF(OR($D179 &gt;= CA$6, $E179 &lt; BZ$6), 0, 1)+IF(OR($F179 &gt;= CA$6, $G179 &lt; BZ$6), 0, 2)+1)</f>
        <v/>
      </c>
      <c r="CA179" s="71" t="str">
        <f ca="1">INDEX({"","_","-","="},IF(OR($D179 &gt;= CB$6, $E179 &lt; CA$6), 0, 1)+IF(OR($F179 &gt;= CB$6, $G179 &lt; CA$6), 0, 2)+1)</f>
        <v/>
      </c>
      <c r="CB179" s="71" t="str">
        <f ca="1">INDEX({"","_","-","="},IF(OR($D179 &gt;= CC$6, $E179 &lt; CB$6), 0, 1)+IF(OR($F179 &gt;= CC$6, $G179 &lt; CB$6), 0, 2)+1)</f>
        <v/>
      </c>
      <c r="CC179" s="71" t="str">
        <f ca="1">INDEX({"","_","-","="},IF(OR($D179 &gt;= CD$6, $E179 &lt; CC$6), 0, 1)+IF(OR($F179 &gt;= CD$6, $G179 &lt; CC$6), 0, 2)+1)</f>
        <v/>
      </c>
      <c r="CD179" s="71" t="str">
        <f ca="1">INDEX({"","_","-","="},IF(OR($D179 &gt;= CE$6, $E179 &lt; CD$6), 0, 1)+IF(OR($F179 &gt;= CE$6, $G179 &lt; CD$6), 0, 2)+1)</f>
        <v/>
      </c>
    </row>
    <row r="180" spans="1:82">
      <c r="A180" s="8" t="str">
        <f ca="1">IF('临-进度'!N175,'临-进度'!$A175,"")</f>
        <v/>
      </c>
      <c r="B180" s="8" t="str">
        <f ca="1">IF('临-进度'!N175,'临-进度'!$B175,"")</f>
        <v/>
      </c>
      <c r="C180" s="8" t="str">
        <f ca="1">IF('临-进度'!N175,'临-进度'!$F175,"")</f>
        <v/>
      </c>
      <c r="D180" s="42" t="str">
        <f ca="1">IF('临-进度'!$N175,'临-进度'!$J175,"")</f>
        <v/>
      </c>
      <c r="E180" s="42" t="str">
        <f ca="1">IF('临-进度'!$N175,'临-进度'!$AF175,"")</f>
        <v/>
      </c>
      <c r="F180" s="42" t="str">
        <f ca="1">IF('临-进度'!$N175,'临-进度'!$K175,"")</f>
        <v/>
      </c>
      <c r="G180" s="76" t="str">
        <f ca="1">IF('临-进度'!$N175,'临-进度'!$AG175,"")</f>
        <v/>
      </c>
      <c r="H180" s="71" t="str">
        <f ca="1">INDEX({"","_","-","="},IF(OR($D180 &gt;= I$6, $E180 &lt; H$6), 0, 1)+IF(OR($F180 &gt;= I$6, $G180 &lt; H$6), 0, 2)+1)</f>
        <v/>
      </c>
      <c r="I180" s="71" t="str">
        <f ca="1">INDEX({"","_","-","="},IF(OR($D180 &gt;= J$6, $E180 &lt; I$6), 0, 1)+IF(OR($F180 &gt;= J$6, $G180 &lt; I$6), 0, 2)+1)</f>
        <v/>
      </c>
      <c r="J180" s="71" t="str">
        <f ca="1">INDEX({"","_","-","="},IF(OR($D180 &gt;= K$6, $E180 &lt; J$6), 0, 1)+IF(OR($F180 &gt;= K$6, $G180 &lt; J$6), 0, 2)+1)</f>
        <v/>
      </c>
      <c r="K180" s="71" t="str">
        <f ca="1">INDEX({"","_","-","="},IF(OR($D180 &gt;= L$6, $E180 &lt; K$6), 0, 1)+IF(OR($F180 &gt;= L$6, $G180 &lt; K$6), 0, 2)+1)</f>
        <v/>
      </c>
      <c r="L180" s="71" t="str">
        <f ca="1">INDEX({"","_","-","="},IF(OR($D180 &gt;= M$6, $E180 &lt; L$6), 0, 1)+IF(OR($F180 &gt;= M$6, $G180 &lt; L$6), 0, 2)+1)</f>
        <v/>
      </c>
      <c r="M180" s="71" t="str">
        <f ca="1">INDEX({"","_","-","="},IF(OR($D180 &gt;= N$6, $E180 &lt; M$6), 0, 1)+IF(OR($F180 &gt;= N$6, $G180 &lt; M$6), 0, 2)+1)</f>
        <v/>
      </c>
      <c r="N180" s="71" t="str">
        <f ca="1">INDEX({"","_","-","="},IF(OR($D180 &gt;= O$6, $E180 &lt; N$6), 0, 1)+IF(OR($F180 &gt;= O$6, $G180 &lt; N$6), 0, 2)+1)</f>
        <v/>
      </c>
      <c r="O180" s="71" t="str">
        <f ca="1">INDEX({"","_","-","="},IF(OR($D180 &gt;= P$6, $E180 &lt; O$6), 0, 1)+IF(OR($F180 &gt;= P$6, $G180 &lt; O$6), 0, 2)+1)</f>
        <v/>
      </c>
      <c r="P180" s="71" t="str">
        <f ca="1">INDEX({"","_","-","="},IF(OR($D180 &gt;= Q$6, $E180 &lt; P$6), 0, 1)+IF(OR($F180 &gt;= Q$6, $G180 &lt; P$6), 0, 2)+1)</f>
        <v/>
      </c>
      <c r="Q180" s="71" t="str">
        <f ca="1">INDEX({"","_","-","="},IF(OR($D180 &gt;= R$6, $E180 &lt; Q$6), 0, 1)+IF(OR($F180 &gt;= R$6, $G180 &lt; Q$6), 0, 2)+1)</f>
        <v/>
      </c>
      <c r="R180" s="71" t="str">
        <f ca="1">INDEX({"","_","-","="},IF(OR($D180 &gt;= S$6, $E180 &lt; R$6), 0, 1)+IF(OR($F180 &gt;= S$6, $G180 &lt; R$6), 0, 2)+1)</f>
        <v/>
      </c>
      <c r="S180" s="71" t="str">
        <f ca="1">INDEX({"","_","-","="},IF(OR($D180 &gt;= T$6, $E180 &lt; S$6), 0, 1)+IF(OR($F180 &gt;= T$6, $G180 &lt; S$6), 0, 2)+1)</f>
        <v/>
      </c>
      <c r="T180" s="71" t="str">
        <f ca="1">INDEX({"","_","-","="},IF(OR($D180 &gt;= U$6, $E180 &lt; T$6), 0, 1)+IF(OR($F180 &gt;= U$6, $G180 &lt; T$6), 0, 2)+1)</f>
        <v/>
      </c>
      <c r="U180" s="71" t="str">
        <f ca="1">INDEX({"","_","-","="},IF(OR($D180 &gt;= V$6, $E180 &lt; U$6), 0, 1)+IF(OR($F180 &gt;= V$6, $G180 &lt; U$6), 0, 2)+1)</f>
        <v/>
      </c>
      <c r="V180" s="71" t="str">
        <f ca="1">INDEX({"","_","-","="},IF(OR($D180 &gt;= W$6, $E180 &lt; V$6), 0, 1)+IF(OR($F180 &gt;= W$6, $G180 &lt; V$6), 0, 2)+1)</f>
        <v/>
      </c>
      <c r="W180" s="71" t="str">
        <f ca="1">INDEX({"","_","-","="},IF(OR($D180 &gt;= X$6, $E180 &lt; W$6), 0, 1)+IF(OR($F180 &gt;= X$6, $G180 &lt; W$6), 0, 2)+1)</f>
        <v/>
      </c>
      <c r="X180" s="71" t="str">
        <f ca="1">INDEX({"","_","-","="},IF(OR($D180 &gt;= Y$6, $E180 &lt; X$6), 0, 1)+IF(OR($F180 &gt;= Y$6, $G180 &lt; X$6), 0, 2)+1)</f>
        <v/>
      </c>
      <c r="Y180" s="71" t="str">
        <f ca="1">INDEX({"","_","-","="},IF(OR($D180 &gt;= Z$6, $E180 &lt; Y$6), 0, 1)+IF(OR($F180 &gt;= Z$6, $G180 &lt; Y$6), 0, 2)+1)</f>
        <v/>
      </c>
      <c r="Z180" s="71" t="str">
        <f ca="1">INDEX({"","_","-","="},IF(OR($D180 &gt;= AA$6, $E180 &lt; Z$6), 0, 1)+IF(OR($F180 &gt;= AA$6, $G180 &lt; Z$6), 0, 2)+1)</f>
        <v/>
      </c>
      <c r="AA180" s="71" t="str">
        <f ca="1">INDEX({"","_","-","="},IF(OR($D180 &gt;= AB$6, $E180 &lt; AA$6), 0, 1)+IF(OR($F180 &gt;= AB$6, $G180 &lt; AA$6), 0, 2)+1)</f>
        <v/>
      </c>
      <c r="AB180" s="71" t="str">
        <f ca="1">INDEX({"","_","-","="},IF(OR($D180 &gt;= AC$6, $E180 &lt; AB$6), 0, 1)+IF(OR($F180 &gt;= AC$6, $G180 &lt; AB$6), 0, 2)+1)</f>
        <v/>
      </c>
      <c r="AC180" s="71" t="str">
        <f ca="1">INDEX({"","_","-","="},IF(OR($D180 &gt;= AD$6, $E180 &lt; AC$6), 0, 1)+IF(OR($F180 &gt;= AD$6, $G180 &lt; AC$6), 0, 2)+1)</f>
        <v/>
      </c>
      <c r="AD180" s="71" t="str">
        <f ca="1">INDEX({"","_","-","="},IF(OR($D180 &gt;= AE$6, $E180 &lt; AD$6), 0, 1)+IF(OR($F180 &gt;= AE$6, $G180 &lt; AD$6), 0, 2)+1)</f>
        <v/>
      </c>
      <c r="AE180" s="71" t="str">
        <f ca="1">INDEX({"","_","-","="},IF(OR($D180 &gt;= AF$6, $E180 &lt; AE$6), 0, 1)+IF(OR($F180 &gt;= AF$6, $G180 &lt; AE$6), 0, 2)+1)</f>
        <v/>
      </c>
      <c r="AF180" s="71" t="str">
        <f ca="1">INDEX({"","_","-","="},IF(OR($D180 &gt;= AG$6, $E180 &lt; AF$6), 0, 1)+IF(OR($F180 &gt;= AG$6, $G180 &lt; AF$6), 0, 2)+1)</f>
        <v/>
      </c>
      <c r="AG180" s="71" t="str">
        <f ca="1">INDEX({"","_","-","="},IF(OR($D180 &gt;= AH$6, $E180 &lt; AG$6), 0, 1)+IF(OR($F180 &gt;= AH$6, $G180 &lt; AG$6), 0, 2)+1)</f>
        <v/>
      </c>
      <c r="AH180" s="71" t="str">
        <f ca="1">INDEX({"","_","-","="},IF(OR($D180 &gt;= AI$6, $E180 &lt; AH$6), 0, 1)+IF(OR($F180 &gt;= AI$6, $G180 &lt; AH$6), 0, 2)+1)</f>
        <v/>
      </c>
      <c r="AI180" s="71" t="str">
        <f ca="1">INDEX({"","_","-","="},IF(OR($D180 &gt;= AJ$6, $E180 &lt; AI$6), 0, 1)+IF(OR($F180 &gt;= AJ$6, $G180 &lt; AI$6), 0, 2)+1)</f>
        <v/>
      </c>
      <c r="AJ180" s="71" t="str">
        <f ca="1">INDEX({"","_","-","="},IF(OR($D180 &gt;= AK$6, $E180 &lt; AJ$6), 0, 1)+IF(OR($F180 &gt;= AK$6, $G180 &lt; AJ$6), 0, 2)+1)</f>
        <v/>
      </c>
      <c r="AK180" s="71" t="str">
        <f ca="1">INDEX({"","_","-","="},IF(OR($D180 &gt;= AL$6, $E180 &lt; AK$6), 0, 1)+IF(OR($F180 &gt;= AL$6, $G180 &lt; AK$6), 0, 2)+1)</f>
        <v/>
      </c>
      <c r="AL180" s="71" t="str">
        <f ca="1">INDEX({"","_","-","="},IF(OR($D180 &gt;= AM$6, $E180 &lt; AL$6), 0, 1)+IF(OR($F180 &gt;= AM$6, $G180 &lt; AL$6), 0, 2)+1)</f>
        <v/>
      </c>
      <c r="AM180" s="71" t="str">
        <f ca="1">INDEX({"","_","-","="},IF(OR($D180 &gt;= AN$6, $E180 &lt; AM$6), 0, 1)+IF(OR($F180 &gt;= AN$6, $G180 &lt; AM$6), 0, 2)+1)</f>
        <v/>
      </c>
      <c r="AN180" s="71" t="str">
        <f ca="1">INDEX({"","_","-","="},IF(OR($D180 &gt;= AO$6, $E180 &lt; AN$6), 0, 1)+IF(OR($F180 &gt;= AO$6, $G180 &lt; AN$6), 0, 2)+1)</f>
        <v/>
      </c>
      <c r="AO180" s="71" t="str">
        <f ca="1">INDEX({"","_","-","="},IF(OR($D180 &gt;= AP$6, $E180 &lt; AO$6), 0, 1)+IF(OR($F180 &gt;= AP$6, $G180 &lt; AO$6), 0, 2)+1)</f>
        <v/>
      </c>
      <c r="AP180" s="71" t="str">
        <f ca="1">INDEX({"","_","-","="},IF(OR($D180 &gt;= AQ$6, $E180 &lt; AP$6), 0, 1)+IF(OR($F180 &gt;= AQ$6, $G180 &lt; AP$6), 0, 2)+1)</f>
        <v/>
      </c>
      <c r="AQ180" s="71" t="str">
        <f ca="1">INDEX({"","_","-","="},IF(OR($D180 &gt;= AR$6, $E180 &lt; AQ$6), 0, 1)+IF(OR($F180 &gt;= AR$6, $G180 &lt; AQ$6), 0, 2)+1)</f>
        <v/>
      </c>
      <c r="AR180" s="71" t="str">
        <f ca="1">INDEX({"","_","-","="},IF(OR($D180 &gt;= AS$6, $E180 &lt; AR$6), 0, 1)+IF(OR($F180 &gt;= AS$6, $G180 &lt; AR$6), 0, 2)+1)</f>
        <v/>
      </c>
      <c r="AS180" s="71" t="str">
        <f ca="1">INDEX({"","_","-","="},IF(OR($D180 &gt;= AT$6, $E180 &lt; AS$6), 0, 1)+IF(OR($F180 &gt;= AT$6, $G180 &lt; AS$6), 0, 2)+1)</f>
        <v/>
      </c>
      <c r="AT180" s="71" t="str">
        <f ca="1">INDEX({"","_","-","="},IF(OR($D180 &gt;= AU$6, $E180 &lt; AT$6), 0, 1)+IF(OR($F180 &gt;= AU$6, $G180 &lt; AT$6), 0, 2)+1)</f>
        <v/>
      </c>
      <c r="AU180" s="71" t="str">
        <f ca="1">INDEX({"","_","-","="},IF(OR($D180 &gt;= AV$6, $E180 &lt; AU$6), 0, 1)+IF(OR($F180 &gt;= AV$6, $G180 &lt; AU$6), 0, 2)+1)</f>
        <v/>
      </c>
      <c r="AV180" s="71" t="str">
        <f ca="1">INDEX({"","_","-","="},IF(OR($D180 &gt;= AW$6, $E180 &lt; AV$6), 0, 1)+IF(OR($F180 &gt;= AW$6, $G180 &lt; AV$6), 0, 2)+1)</f>
        <v/>
      </c>
      <c r="AW180" s="71" t="str">
        <f ca="1">INDEX({"","_","-","="},IF(OR($D180 &gt;= AX$6, $E180 &lt; AW$6), 0, 1)+IF(OR($F180 &gt;= AX$6, $G180 &lt; AW$6), 0, 2)+1)</f>
        <v/>
      </c>
      <c r="AX180" s="71" t="str">
        <f ca="1">INDEX({"","_","-","="},IF(OR($D180 &gt;= AY$6, $E180 &lt; AX$6), 0, 1)+IF(OR($F180 &gt;= AY$6, $G180 &lt; AX$6), 0, 2)+1)</f>
        <v/>
      </c>
      <c r="AY180" s="71" t="str">
        <f ca="1">INDEX({"","_","-","="},IF(OR($D180 &gt;= AZ$6, $E180 &lt; AY$6), 0, 1)+IF(OR($F180 &gt;= AZ$6, $G180 &lt; AY$6), 0, 2)+1)</f>
        <v/>
      </c>
      <c r="AZ180" s="71" t="str">
        <f ca="1">INDEX({"","_","-","="},IF(OR($D180 &gt;= BA$6, $E180 &lt; AZ$6), 0, 1)+IF(OR($F180 &gt;= BA$6, $G180 &lt; AZ$6), 0, 2)+1)</f>
        <v/>
      </c>
      <c r="BA180" s="71" t="str">
        <f ca="1">INDEX({"","_","-","="},IF(OR($D180 &gt;= BB$6, $E180 &lt; BA$6), 0, 1)+IF(OR($F180 &gt;= BB$6, $G180 &lt; BA$6), 0, 2)+1)</f>
        <v/>
      </c>
      <c r="BB180" s="71" t="str">
        <f ca="1">INDEX({"","_","-","="},IF(OR($D180 &gt;= BC$6, $E180 &lt; BB$6), 0, 1)+IF(OR($F180 &gt;= BC$6, $G180 &lt; BB$6), 0, 2)+1)</f>
        <v/>
      </c>
      <c r="BC180" s="71" t="str">
        <f ca="1">INDEX({"","_","-","="},IF(OR($D180 &gt;= BD$6, $E180 &lt; BC$6), 0, 1)+IF(OR($F180 &gt;= BD$6, $G180 &lt; BC$6), 0, 2)+1)</f>
        <v/>
      </c>
      <c r="BD180" s="71" t="str">
        <f ca="1">INDEX({"","_","-","="},IF(OR($D180 &gt;= BE$6, $E180 &lt; BD$6), 0, 1)+IF(OR($F180 &gt;= BE$6, $G180 &lt; BD$6), 0, 2)+1)</f>
        <v/>
      </c>
      <c r="BE180" s="71" t="str">
        <f ca="1">INDEX({"","_","-","="},IF(OR($D180 &gt;= BF$6, $E180 &lt; BE$6), 0, 1)+IF(OR($F180 &gt;= BF$6, $G180 &lt; BE$6), 0, 2)+1)</f>
        <v/>
      </c>
      <c r="BF180" s="71" t="str">
        <f ca="1">INDEX({"","_","-","="},IF(OR($D180 &gt;= BG$6, $E180 &lt; BF$6), 0, 1)+IF(OR($F180 &gt;= BG$6, $G180 &lt; BF$6), 0, 2)+1)</f>
        <v/>
      </c>
      <c r="BG180" s="71" t="str">
        <f ca="1">INDEX({"","_","-","="},IF(OR($D180 &gt;= BH$6, $E180 &lt; BG$6), 0, 1)+IF(OR($F180 &gt;= BH$6, $G180 &lt; BG$6), 0, 2)+1)</f>
        <v/>
      </c>
      <c r="BH180" s="71" t="str">
        <f ca="1">INDEX({"","_","-","="},IF(OR($D180 &gt;= BI$6, $E180 &lt; BH$6), 0, 1)+IF(OR($F180 &gt;= BI$6, $G180 &lt; BH$6), 0, 2)+1)</f>
        <v/>
      </c>
      <c r="BI180" s="71" t="str">
        <f ca="1">INDEX({"","_","-","="},IF(OR($D180 &gt;= BJ$6, $E180 &lt; BI$6), 0, 1)+IF(OR($F180 &gt;= BJ$6, $G180 &lt; BI$6), 0, 2)+1)</f>
        <v/>
      </c>
      <c r="BJ180" s="71" t="str">
        <f ca="1">INDEX({"","_","-","="},IF(OR($D180 &gt;= BK$6, $E180 &lt; BJ$6), 0, 1)+IF(OR($F180 &gt;= BK$6, $G180 &lt; BJ$6), 0, 2)+1)</f>
        <v/>
      </c>
      <c r="BK180" s="71" t="str">
        <f ca="1">INDEX({"","_","-","="},IF(OR($D180 &gt;= BL$6, $E180 &lt; BK$6), 0, 1)+IF(OR($F180 &gt;= BL$6, $G180 &lt; BK$6), 0, 2)+1)</f>
        <v/>
      </c>
      <c r="BL180" s="71" t="str">
        <f ca="1">INDEX({"","_","-","="},IF(OR($D180 &gt;= BM$6, $E180 &lt; BL$6), 0, 1)+IF(OR($F180 &gt;= BM$6, $G180 &lt; BL$6), 0, 2)+1)</f>
        <v/>
      </c>
      <c r="BM180" s="71" t="str">
        <f ca="1">INDEX({"","_","-","="},IF(OR($D180 &gt;= BN$6, $E180 &lt; BM$6), 0, 1)+IF(OR($F180 &gt;= BN$6, $G180 &lt; BM$6), 0, 2)+1)</f>
        <v/>
      </c>
      <c r="BN180" s="71" t="str">
        <f ca="1">INDEX({"","_","-","="},IF(OR($D180 &gt;= BO$6, $E180 &lt; BN$6), 0, 1)+IF(OR($F180 &gt;= BO$6, $G180 &lt; BN$6), 0, 2)+1)</f>
        <v/>
      </c>
      <c r="BO180" s="71" t="str">
        <f ca="1">INDEX({"","_","-","="},IF(OR($D180 &gt;= BP$6, $E180 &lt; BO$6), 0, 1)+IF(OR($F180 &gt;= BP$6, $G180 &lt; BO$6), 0, 2)+1)</f>
        <v/>
      </c>
      <c r="BP180" s="71" t="str">
        <f ca="1">INDEX({"","_","-","="},IF(OR($D180 &gt;= BQ$6, $E180 &lt; BP$6), 0, 1)+IF(OR($F180 &gt;= BQ$6, $G180 &lt; BP$6), 0, 2)+1)</f>
        <v/>
      </c>
      <c r="BQ180" s="71" t="str">
        <f ca="1">INDEX({"","_","-","="},IF(OR($D180 &gt;= BR$6, $E180 &lt; BQ$6), 0, 1)+IF(OR($F180 &gt;= BR$6, $G180 &lt; BQ$6), 0, 2)+1)</f>
        <v/>
      </c>
      <c r="BR180" s="71" t="str">
        <f ca="1">INDEX({"","_","-","="},IF(OR($D180 &gt;= BS$6, $E180 &lt; BR$6), 0, 1)+IF(OR($F180 &gt;= BS$6, $G180 &lt; BR$6), 0, 2)+1)</f>
        <v/>
      </c>
      <c r="BS180" s="71" t="str">
        <f ca="1">INDEX({"","_","-","="},IF(OR($D180 &gt;= BT$6, $E180 &lt; BS$6), 0, 1)+IF(OR($F180 &gt;= BT$6, $G180 &lt; BS$6), 0, 2)+1)</f>
        <v/>
      </c>
      <c r="BT180" s="71" t="str">
        <f ca="1">INDEX({"","_","-","="},IF(OR($D180 &gt;= BU$6, $E180 &lt; BT$6), 0, 1)+IF(OR($F180 &gt;= BU$6, $G180 &lt; BT$6), 0, 2)+1)</f>
        <v/>
      </c>
      <c r="BU180" s="71" t="str">
        <f ca="1">INDEX({"","_","-","="},IF(OR($D180 &gt;= BV$6, $E180 &lt; BU$6), 0, 1)+IF(OR($F180 &gt;= BV$6, $G180 &lt; BU$6), 0, 2)+1)</f>
        <v/>
      </c>
      <c r="BV180" s="71" t="str">
        <f ca="1">INDEX({"","_","-","="},IF(OR($D180 &gt;= BW$6, $E180 &lt; BV$6), 0, 1)+IF(OR($F180 &gt;= BW$6, $G180 &lt; BV$6), 0, 2)+1)</f>
        <v/>
      </c>
      <c r="BW180" s="71" t="str">
        <f ca="1">INDEX({"","_","-","="},IF(OR($D180 &gt;= BX$6, $E180 &lt; BW$6), 0, 1)+IF(OR($F180 &gt;= BX$6, $G180 &lt; BW$6), 0, 2)+1)</f>
        <v/>
      </c>
      <c r="BX180" s="71" t="str">
        <f ca="1">INDEX({"","_","-","="},IF(OR($D180 &gt;= BY$6, $E180 &lt; BX$6), 0, 1)+IF(OR($F180 &gt;= BY$6, $G180 &lt; BX$6), 0, 2)+1)</f>
        <v/>
      </c>
      <c r="BY180" s="71" t="str">
        <f ca="1">INDEX({"","_","-","="},IF(OR($D180 &gt;= BZ$6, $E180 &lt; BY$6), 0, 1)+IF(OR($F180 &gt;= BZ$6, $G180 &lt; BY$6), 0, 2)+1)</f>
        <v/>
      </c>
      <c r="BZ180" s="71" t="str">
        <f ca="1">INDEX({"","_","-","="},IF(OR($D180 &gt;= CA$6, $E180 &lt; BZ$6), 0, 1)+IF(OR($F180 &gt;= CA$6, $G180 &lt; BZ$6), 0, 2)+1)</f>
        <v/>
      </c>
      <c r="CA180" s="71" t="str">
        <f ca="1">INDEX({"","_","-","="},IF(OR($D180 &gt;= CB$6, $E180 &lt; CA$6), 0, 1)+IF(OR($F180 &gt;= CB$6, $G180 &lt; CA$6), 0, 2)+1)</f>
        <v/>
      </c>
      <c r="CB180" s="71" t="str">
        <f ca="1">INDEX({"","_","-","="},IF(OR($D180 &gt;= CC$6, $E180 &lt; CB$6), 0, 1)+IF(OR($F180 &gt;= CC$6, $G180 &lt; CB$6), 0, 2)+1)</f>
        <v/>
      </c>
      <c r="CC180" s="71" t="str">
        <f ca="1">INDEX({"","_","-","="},IF(OR($D180 &gt;= CD$6, $E180 &lt; CC$6), 0, 1)+IF(OR($F180 &gt;= CD$6, $G180 &lt; CC$6), 0, 2)+1)</f>
        <v/>
      </c>
      <c r="CD180" s="71" t="str">
        <f ca="1">INDEX({"","_","-","="},IF(OR($D180 &gt;= CE$6, $E180 &lt; CD$6), 0, 1)+IF(OR($F180 &gt;= CE$6, $G180 &lt; CD$6), 0, 2)+1)</f>
        <v/>
      </c>
    </row>
    <row r="181" spans="1:82">
      <c r="A181" s="8" t="str">
        <f ca="1">IF('临-进度'!N176,'临-进度'!$A176,"")</f>
        <v/>
      </c>
      <c r="B181" s="8" t="str">
        <f ca="1">IF('临-进度'!N176,'临-进度'!$B176,"")</f>
        <v/>
      </c>
      <c r="C181" s="8" t="str">
        <f ca="1">IF('临-进度'!N176,'临-进度'!$F176,"")</f>
        <v/>
      </c>
      <c r="D181" s="42" t="str">
        <f ca="1">IF('临-进度'!$N176,'临-进度'!$J176,"")</f>
        <v/>
      </c>
      <c r="E181" s="42" t="str">
        <f ca="1">IF('临-进度'!$N176,'临-进度'!$AF176,"")</f>
        <v/>
      </c>
      <c r="F181" s="42" t="str">
        <f ca="1">IF('临-进度'!$N176,'临-进度'!$K176,"")</f>
        <v/>
      </c>
      <c r="G181" s="76" t="str">
        <f ca="1">IF('临-进度'!$N176,'临-进度'!$AG176,"")</f>
        <v/>
      </c>
      <c r="H181" s="71" t="str">
        <f ca="1">INDEX({"","_","-","="},IF(OR($D181 &gt;= I$6, $E181 &lt; H$6), 0, 1)+IF(OR($F181 &gt;= I$6, $G181 &lt; H$6), 0, 2)+1)</f>
        <v/>
      </c>
      <c r="I181" s="71" t="str">
        <f ca="1">INDEX({"","_","-","="},IF(OR($D181 &gt;= J$6, $E181 &lt; I$6), 0, 1)+IF(OR($F181 &gt;= J$6, $G181 &lt; I$6), 0, 2)+1)</f>
        <v/>
      </c>
      <c r="J181" s="71" t="str">
        <f ca="1">INDEX({"","_","-","="},IF(OR($D181 &gt;= K$6, $E181 &lt; J$6), 0, 1)+IF(OR($F181 &gt;= K$6, $G181 &lt; J$6), 0, 2)+1)</f>
        <v/>
      </c>
      <c r="K181" s="71" t="str">
        <f ca="1">INDEX({"","_","-","="},IF(OR($D181 &gt;= L$6, $E181 &lt; K$6), 0, 1)+IF(OR($F181 &gt;= L$6, $G181 &lt; K$6), 0, 2)+1)</f>
        <v/>
      </c>
      <c r="L181" s="71" t="str">
        <f ca="1">INDEX({"","_","-","="},IF(OR($D181 &gt;= M$6, $E181 &lt; L$6), 0, 1)+IF(OR($F181 &gt;= M$6, $G181 &lt; L$6), 0, 2)+1)</f>
        <v/>
      </c>
      <c r="M181" s="71" t="str">
        <f ca="1">INDEX({"","_","-","="},IF(OR($D181 &gt;= N$6, $E181 &lt; M$6), 0, 1)+IF(OR($F181 &gt;= N$6, $G181 &lt; M$6), 0, 2)+1)</f>
        <v/>
      </c>
      <c r="N181" s="71" t="str">
        <f ca="1">INDEX({"","_","-","="},IF(OR($D181 &gt;= O$6, $E181 &lt; N$6), 0, 1)+IF(OR($F181 &gt;= O$6, $G181 &lt; N$6), 0, 2)+1)</f>
        <v/>
      </c>
      <c r="O181" s="71" t="str">
        <f ca="1">INDEX({"","_","-","="},IF(OR($D181 &gt;= P$6, $E181 &lt; O$6), 0, 1)+IF(OR($F181 &gt;= P$6, $G181 &lt; O$6), 0, 2)+1)</f>
        <v/>
      </c>
      <c r="P181" s="71" t="str">
        <f ca="1">INDEX({"","_","-","="},IF(OR($D181 &gt;= Q$6, $E181 &lt; P$6), 0, 1)+IF(OR($F181 &gt;= Q$6, $G181 &lt; P$6), 0, 2)+1)</f>
        <v/>
      </c>
      <c r="Q181" s="71" t="str">
        <f ca="1">INDEX({"","_","-","="},IF(OR($D181 &gt;= R$6, $E181 &lt; Q$6), 0, 1)+IF(OR($F181 &gt;= R$6, $G181 &lt; Q$6), 0, 2)+1)</f>
        <v/>
      </c>
      <c r="R181" s="71" t="str">
        <f ca="1">INDEX({"","_","-","="},IF(OR($D181 &gt;= S$6, $E181 &lt; R$6), 0, 1)+IF(OR($F181 &gt;= S$6, $G181 &lt; R$6), 0, 2)+1)</f>
        <v/>
      </c>
      <c r="S181" s="71" t="str">
        <f ca="1">INDEX({"","_","-","="},IF(OR($D181 &gt;= T$6, $E181 &lt; S$6), 0, 1)+IF(OR($F181 &gt;= T$6, $G181 &lt; S$6), 0, 2)+1)</f>
        <v/>
      </c>
      <c r="T181" s="71" t="str">
        <f ca="1">INDEX({"","_","-","="},IF(OR($D181 &gt;= U$6, $E181 &lt; T$6), 0, 1)+IF(OR($F181 &gt;= U$6, $G181 &lt; T$6), 0, 2)+1)</f>
        <v/>
      </c>
      <c r="U181" s="71" t="str">
        <f ca="1">INDEX({"","_","-","="},IF(OR($D181 &gt;= V$6, $E181 &lt; U$6), 0, 1)+IF(OR($F181 &gt;= V$6, $G181 &lt; U$6), 0, 2)+1)</f>
        <v/>
      </c>
      <c r="V181" s="71" t="str">
        <f ca="1">INDEX({"","_","-","="},IF(OR($D181 &gt;= W$6, $E181 &lt; V$6), 0, 1)+IF(OR($F181 &gt;= W$6, $G181 &lt; V$6), 0, 2)+1)</f>
        <v/>
      </c>
      <c r="W181" s="71" t="str">
        <f ca="1">INDEX({"","_","-","="},IF(OR($D181 &gt;= X$6, $E181 &lt; W$6), 0, 1)+IF(OR($F181 &gt;= X$6, $G181 &lt; W$6), 0, 2)+1)</f>
        <v/>
      </c>
      <c r="X181" s="71" t="str">
        <f ca="1">INDEX({"","_","-","="},IF(OR($D181 &gt;= Y$6, $E181 &lt; X$6), 0, 1)+IF(OR($F181 &gt;= Y$6, $G181 &lt; X$6), 0, 2)+1)</f>
        <v/>
      </c>
      <c r="Y181" s="71" t="str">
        <f ca="1">INDEX({"","_","-","="},IF(OR($D181 &gt;= Z$6, $E181 &lt; Y$6), 0, 1)+IF(OR($F181 &gt;= Z$6, $G181 &lt; Y$6), 0, 2)+1)</f>
        <v/>
      </c>
      <c r="Z181" s="71" t="str">
        <f ca="1">INDEX({"","_","-","="},IF(OR($D181 &gt;= AA$6, $E181 &lt; Z$6), 0, 1)+IF(OR($F181 &gt;= AA$6, $G181 &lt; Z$6), 0, 2)+1)</f>
        <v/>
      </c>
      <c r="AA181" s="71" t="str">
        <f ca="1">INDEX({"","_","-","="},IF(OR($D181 &gt;= AB$6, $E181 &lt; AA$6), 0, 1)+IF(OR($F181 &gt;= AB$6, $G181 &lt; AA$6), 0, 2)+1)</f>
        <v/>
      </c>
      <c r="AB181" s="71" t="str">
        <f ca="1">INDEX({"","_","-","="},IF(OR($D181 &gt;= AC$6, $E181 &lt; AB$6), 0, 1)+IF(OR($F181 &gt;= AC$6, $G181 &lt; AB$6), 0, 2)+1)</f>
        <v/>
      </c>
      <c r="AC181" s="71" t="str">
        <f ca="1">INDEX({"","_","-","="},IF(OR($D181 &gt;= AD$6, $E181 &lt; AC$6), 0, 1)+IF(OR($F181 &gt;= AD$6, $G181 &lt; AC$6), 0, 2)+1)</f>
        <v/>
      </c>
      <c r="AD181" s="71" t="str">
        <f ca="1">INDEX({"","_","-","="},IF(OR($D181 &gt;= AE$6, $E181 &lt; AD$6), 0, 1)+IF(OR($F181 &gt;= AE$6, $G181 &lt; AD$6), 0, 2)+1)</f>
        <v/>
      </c>
      <c r="AE181" s="71" t="str">
        <f ca="1">INDEX({"","_","-","="},IF(OR($D181 &gt;= AF$6, $E181 &lt; AE$6), 0, 1)+IF(OR($F181 &gt;= AF$6, $G181 &lt; AE$6), 0, 2)+1)</f>
        <v/>
      </c>
      <c r="AF181" s="71" t="str">
        <f ca="1">INDEX({"","_","-","="},IF(OR($D181 &gt;= AG$6, $E181 &lt; AF$6), 0, 1)+IF(OR($F181 &gt;= AG$6, $G181 &lt; AF$6), 0, 2)+1)</f>
        <v/>
      </c>
      <c r="AG181" s="71" t="str">
        <f ca="1">INDEX({"","_","-","="},IF(OR($D181 &gt;= AH$6, $E181 &lt; AG$6), 0, 1)+IF(OR($F181 &gt;= AH$6, $G181 &lt; AG$6), 0, 2)+1)</f>
        <v/>
      </c>
      <c r="AH181" s="71" t="str">
        <f ca="1">INDEX({"","_","-","="},IF(OR($D181 &gt;= AI$6, $E181 &lt; AH$6), 0, 1)+IF(OR($F181 &gt;= AI$6, $G181 &lt; AH$6), 0, 2)+1)</f>
        <v/>
      </c>
      <c r="AI181" s="71" t="str">
        <f ca="1">INDEX({"","_","-","="},IF(OR($D181 &gt;= AJ$6, $E181 &lt; AI$6), 0, 1)+IF(OR($F181 &gt;= AJ$6, $G181 &lt; AI$6), 0, 2)+1)</f>
        <v/>
      </c>
      <c r="AJ181" s="71" t="str">
        <f ca="1">INDEX({"","_","-","="},IF(OR($D181 &gt;= AK$6, $E181 &lt; AJ$6), 0, 1)+IF(OR($F181 &gt;= AK$6, $G181 &lt; AJ$6), 0, 2)+1)</f>
        <v/>
      </c>
      <c r="AK181" s="71" t="str">
        <f ca="1">INDEX({"","_","-","="},IF(OR($D181 &gt;= AL$6, $E181 &lt; AK$6), 0, 1)+IF(OR($F181 &gt;= AL$6, $G181 &lt; AK$6), 0, 2)+1)</f>
        <v/>
      </c>
      <c r="AL181" s="71" t="str">
        <f ca="1">INDEX({"","_","-","="},IF(OR($D181 &gt;= AM$6, $E181 &lt; AL$6), 0, 1)+IF(OR($F181 &gt;= AM$6, $G181 &lt; AL$6), 0, 2)+1)</f>
        <v/>
      </c>
      <c r="AM181" s="71" t="str">
        <f ca="1">INDEX({"","_","-","="},IF(OR($D181 &gt;= AN$6, $E181 &lt; AM$6), 0, 1)+IF(OR($F181 &gt;= AN$6, $G181 &lt; AM$6), 0, 2)+1)</f>
        <v/>
      </c>
      <c r="AN181" s="71" t="str">
        <f ca="1">INDEX({"","_","-","="},IF(OR($D181 &gt;= AO$6, $E181 &lt; AN$6), 0, 1)+IF(OR($F181 &gt;= AO$6, $G181 &lt; AN$6), 0, 2)+1)</f>
        <v/>
      </c>
      <c r="AO181" s="71" t="str">
        <f ca="1">INDEX({"","_","-","="},IF(OR($D181 &gt;= AP$6, $E181 &lt; AO$6), 0, 1)+IF(OR($F181 &gt;= AP$6, $G181 &lt; AO$6), 0, 2)+1)</f>
        <v/>
      </c>
      <c r="AP181" s="71" t="str">
        <f ca="1">INDEX({"","_","-","="},IF(OR($D181 &gt;= AQ$6, $E181 &lt; AP$6), 0, 1)+IF(OR($F181 &gt;= AQ$6, $G181 &lt; AP$6), 0, 2)+1)</f>
        <v/>
      </c>
      <c r="AQ181" s="71" t="str">
        <f ca="1">INDEX({"","_","-","="},IF(OR($D181 &gt;= AR$6, $E181 &lt; AQ$6), 0, 1)+IF(OR($F181 &gt;= AR$6, $G181 &lt; AQ$6), 0, 2)+1)</f>
        <v/>
      </c>
      <c r="AR181" s="71" t="str">
        <f ca="1">INDEX({"","_","-","="},IF(OR($D181 &gt;= AS$6, $E181 &lt; AR$6), 0, 1)+IF(OR($F181 &gt;= AS$6, $G181 &lt; AR$6), 0, 2)+1)</f>
        <v/>
      </c>
      <c r="AS181" s="71" t="str">
        <f ca="1">INDEX({"","_","-","="},IF(OR($D181 &gt;= AT$6, $E181 &lt; AS$6), 0, 1)+IF(OR($F181 &gt;= AT$6, $G181 &lt; AS$6), 0, 2)+1)</f>
        <v/>
      </c>
      <c r="AT181" s="71" t="str">
        <f ca="1">INDEX({"","_","-","="},IF(OR($D181 &gt;= AU$6, $E181 &lt; AT$6), 0, 1)+IF(OR($F181 &gt;= AU$6, $G181 &lt; AT$6), 0, 2)+1)</f>
        <v/>
      </c>
      <c r="AU181" s="71" t="str">
        <f ca="1">INDEX({"","_","-","="},IF(OR($D181 &gt;= AV$6, $E181 &lt; AU$6), 0, 1)+IF(OR($F181 &gt;= AV$6, $G181 &lt; AU$6), 0, 2)+1)</f>
        <v/>
      </c>
      <c r="AV181" s="71" t="str">
        <f ca="1">INDEX({"","_","-","="},IF(OR($D181 &gt;= AW$6, $E181 &lt; AV$6), 0, 1)+IF(OR($F181 &gt;= AW$6, $G181 &lt; AV$6), 0, 2)+1)</f>
        <v/>
      </c>
      <c r="AW181" s="71" t="str">
        <f ca="1">INDEX({"","_","-","="},IF(OR($D181 &gt;= AX$6, $E181 &lt; AW$6), 0, 1)+IF(OR($F181 &gt;= AX$6, $G181 &lt; AW$6), 0, 2)+1)</f>
        <v/>
      </c>
      <c r="AX181" s="71" t="str">
        <f ca="1">INDEX({"","_","-","="},IF(OR($D181 &gt;= AY$6, $E181 &lt; AX$6), 0, 1)+IF(OR($F181 &gt;= AY$6, $G181 &lt; AX$6), 0, 2)+1)</f>
        <v/>
      </c>
      <c r="AY181" s="71" t="str">
        <f ca="1">INDEX({"","_","-","="},IF(OR($D181 &gt;= AZ$6, $E181 &lt; AY$6), 0, 1)+IF(OR($F181 &gt;= AZ$6, $G181 &lt; AY$6), 0, 2)+1)</f>
        <v/>
      </c>
      <c r="AZ181" s="71" t="str">
        <f ca="1">INDEX({"","_","-","="},IF(OR($D181 &gt;= BA$6, $E181 &lt; AZ$6), 0, 1)+IF(OR($F181 &gt;= BA$6, $G181 &lt; AZ$6), 0, 2)+1)</f>
        <v/>
      </c>
      <c r="BA181" s="71" t="str">
        <f ca="1">INDEX({"","_","-","="},IF(OR($D181 &gt;= BB$6, $E181 &lt; BA$6), 0, 1)+IF(OR($F181 &gt;= BB$6, $G181 &lt; BA$6), 0, 2)+1)</f>
        <v/>
      </c>
      <c r="BB181" s="71" t="str">
        <f ca="1">INDEX({"","_","-","="},IF(OR($D181 &gt;= BC$6, $E181 &lt; BB$6), 0, 1)+IF(OR($F181 &gt;= BC$6, $G181 &lt; BB$6), 0, 2)+1)</f>
        <v/>
      </c>
      <c r="BC181" s="71" t="str">
        <f ca="1">INDEX({"","_","-","="},IF(OR($D181 &gt;= BD$6, $E181 &lt; BC$6), 0, 1)+IF(OR($F181 &gt;= BD$6, $G181 &lt; BC$6), 0, 2)+1)</f>
        <v/>
      </c>
      <c r="BD181" s="71" t="str">
        <f ca="1">INDEX({"","_","-","="},IF(OR($D181 &gt;= BE$6, $E181 &lt; BD$6), 0, 1)+IF(OR($F181 &gt;= BE$6, $G181 &lt; BD$6), 0, 2)+1)</f>
        <v/>
      </c>
      <c r="BE181" s="71" t="str">
        <f ca="1">INDEX({"","_","-","="},IF(OR($D181 &gt;= BF$6, $E181 &lt; BE$6), 0, 1)+IF(OR($F181 &gt;= BF$6, $G181 &lt; BE$6), 0, 2)+1)</f>
        <v/>
      </c>
      <c r="BF181" s="71" t="str">
        <f ca="1">INDEX({"","_","-","="},IF(OR($D181 &gt;= BG$6, $E181 &lt; BF$6), 0, 1)+IF(OR($F181 &gt;= BG$6, $G181 &lt; BF$6), 0, 2)+1)</f>
        <v/>
      </c>
      <c r="BG181" s="71" t="str">
        <f ca="1">INDEX({"","_","-","="},IF(OR($D181 &gt;= BH$6, $E181 &lt; BG$6), 0, 1)+IF(OR($F181 &gt;= BH$6, $G181 &lt; BG$6), 0, 2)+1)</f>
        <v/>
      </c>
      <c r="BH181" s="71" t="str">
        <f ca="1">INDEX({"","_","-","="},IF(OR($D181 &gt;= BI$6, $E181 &lt; BH$6), 0, 1)+IF(OR($F181 &gt;= BI$6, $G181 &lt; BH$6), 0, 2)+1)</f>
        <v/>
      </c>
      <c r="BI181" s="71" t="str">
        <f ca="1">INDEX({"","_","-","="},IF(OR($D181 &gt;= BJ$6, $E181 &lt; BI$6), 0, 1)+IF(OR($F181 &gt;= BJ$6, $G181 &lt; BI$6), 0, 2)+1)</f>
        <v/>
      </c>
      <c r="BJ181" s="71" t="str">
        <f ca="1">INDEX({"","_","-","="},IF(OR($D181 &gt;= BK$6, $E181 &lt; BJ$6), 0, 1)+IF(OR($F181 &gt;= BK$6, $G181 &lt; BJ$6), 0, 2)+1)</f>
        <v/>
      </c>
      <c r="BK181" s="71" t="str">
        <f ca="1">INDEX({"","_","-","="},IF(OR($D181 &gt;= BL$6, $E181 &lt; BK$6), 0, 1)+IF(OR($F181 &gt;= BL$6, $G181 &lt; BK$6), 0, 2)+1)</f>
        <v/>
      </c>
      <c r="BL181" s="71" t="str">
        <f ca="1">INDEX({"","_","-","="},IF(OR($D181 &gt;= BM$6, $E181 &lt; BL$6), 0, 1)+IF(OR($F181 &gt;= BM$6, $G181 &lt; BL$6), 0, 2)+1)</f>
        <v/>
      </c>
      <c r="BM181" s="71" t="str">
        <f ca="1">INDEX({"","_","-","="},IF(OR($D181 &gt;= BN$6, $E181 &lt; BM$6), 0, 1)+IF(OR($F181 &gt;= BN$6, $G181 &lt; BM$6), 0, 2)+1)</f>
        <v/>
      </c>
      <c r="BN181" s="71" t="str">
        <f ca="1">INDEX({"","_","-","="},IF(OR($D181 &gt;= BO$6, $E181 &lt; BN$6), 0, 1)+IF(OR($F181 &gt;= BO$6, $G181 &lt; BN$6), 0, 2)+1)</f>
        <v/>
      </c>
      <c r="BO181" s="71" t="str">
        <f ca="1">INDEX({"","_","-","="},IF(OR($D181 &gt;= BP$6, $E181 &lt; BO$6), 0, 1)+IF(OR($F181 &gt;= BP$6, $G181 &lt; BO$6), 0, 2)+1)</f>
        <v/>
      </c>
      <c r="BP181" s="71" t="str">
        <f ca="1">INDEX({"","_","-","="},IF(OR($D181 &gt;= BQ$6, $E181 &lt; BP$6), 0, 1)+IF(OR($F181 &gt;= BQ$6, $G181 &lt; BP$6), 0, 2)+1)</f>
        <v/>
      </c>
      <c r="BQ181" s="71" t="str">
        <f ca="1">INDEX({"","_","-","="},IF(OR($D181 &gt;= BR$6, $E181 &lt; BQ$6), 0, 1)+IF(OR($F181 &gt;= BR$6, $G181 &lt; BQ$6), 0, 2)+1)</f>
        <v/>
      </c>
      <c r="BR181" s="71" t="str">
        <f ca="1">INDEX({"","_","-","="},IF(OR($D181 &gt;= BS$6, $E181 &lt; BR$6), 0, 1)+IF(OR($F181 &gt;= BS$6, $G181 &lt; BR$6), 0, 2)+1)</f>
        <v/>
      </c>
      <c r="BS181" s="71" t="str">
        <f ca="1">INDEX({"","_","-","="},IF(OR($D181 &gt;= BT$6, $E181 &lt; BS$6), 0, 1)+IF(OR($F181 &gt;= BT$6, $G181 &lt; BS$6), 0, 2)+1)</f>
        <v/>
      </c>
      <c r="BT181" s="71" t="str">
        <f ca="1">INDEX({"","_","-","="},IF(OR($D181 &gt;= BU$6, $E181 &lt; BT$6), 0, 1)+IF(OR($F181 &gt;= BU$6, $G181 &lt; BT$6), 0, 2)+1)</f>
        <v/>
      </c>
      <c r="BU181" s="71" t="str">
        <f ca="1">INDEX({"","_","-","="},IF(OR($D181 &gt;= BV$6, $E181 &lt; BU$6), 0, 1)+IF(OR($F181 &gt;= BV$6, $G181 &lt; BU$6), 0, 2)+1)</f>
        <v/>
      </c>
      <c r="BV181" s="71" t="str">
        <f ca="1">INDEX({"","_","-","="},IF(OR($D181 &gt;= BW$6, $E181 &lt; BV$6), 0, 1)+IF(OR($F181 &gt;= BW$6, $G181 &lt; BV$6), 0, 2)+1)</f>
        <v/>
      </c>
      <c r="BW181" s="71" t="str">
        <f ca="1">INDEX({"","_","-","="},IF(OR($D181 &gt;= BX$6, $E181 &lt; BW$6), 0, 1)+IF(OR($F181 &gt;= BX$6, $G181 &lt; BW$6), 0, 2)+1)</f>
        <v/>
      </c>
      <c r="BX181" s="71" t="str">
        <f ca="1">INDEX({"","_","-","="},IF(OR($D181 &gt;= BY$6, $E181 &lt; BX$6), 0, 1)+IF(OR($F181 &gt;= BY$6, $G181 &lt; BX$6), 0, 2)+1)</f>
        <v/>
      </c>
      <c r="BY181" s="71" t="str">
        <f ca="1">INDEX({"","_","-","="},IF(OR($D181 &gt;= BZ$6, $E181 &lt; BY$6), 0, 1)+IF(OR($F181 &gt;= BZ$6, $G181 &lt; BY$6), 0, 2)+1)</f>
        <v/>
      </c>
      <c r="BZ181" s="71" t="str">
        <f ca="1">INDEX({"","_","-","="},IF(OR($D181 &gt;= CA$6, $E181 &lt; BZ$6), 0, 1)+IF(OR($F181 &gt;= CA$6, $G181 &lt; BZ$6), 0, 2)+1)</f>
        <v/>
      </c>
      <c r="CA181" s="71" t="str">
        <f ca="1">INDEX({"","_","-","="},IF(OR($D181 &gt;= CB$6, $E181 &lt; CA$6), 0, 1)+IF(OR($F181 &gt;= CB$6, $G181 &lt; CA$6), 0, 2)+1)</f>
        <v/>
      </c>
      <c r="CB181" s="71" t="str">
        <f ca="1">INDEX({"","_","-","="},IF(OR($D181 &gt;= CC$6, $E181 &lt; CB$6), 0, 1)+IF(OR($F181 &gt;= CC$6, $G181 &lt; CB$6), 0, 2)+1)</f>
        <v/>
      </c>
      <c r="CC181" s="71" t="str">
        <f ca="1">INDEX({"","_","-","="},IF(OR($D181 &gt;= CD$6, $E181 &lt; CC$6), 0, 1)+IF(OR($F181 &gt;= CD$6, $G181 &lt; CC$6), 0, 2)+1)</f>
        <v/>
      </c>
      <c r="CD181" s="71" t="str">
        <f ca="1">INDEX({"","_","-","="},IF(OR($D181 &gt;= CE$6, $E181 &lt; CD$6), 0, 1)+IF(OR($F181 &gt;= CE$6, $G181 &lt; CD$6), 0, 2)+1)</f>
        <v/>
      </c>
    </row>
    <row r="182" spans="1:82">
      <c r="A182" s="8" t="str">
        <f ca="1">IF('临-进度'!N177,'临-进度'!$A177,"")</f>
        <v/>
      </c>
      <c r="B182" s="8" t="str">
        <f ca="1">IF('临-进度'!N177,'临-进度'!$B177,"")</f>
        <v/>
      </c>
      <c r="C182" s="8" t="str">
        <f ca="1">IF('临-进度'!N177,'临-进度'!$F177,"")</f>
        <v/>
      </c>
      <c r="D182" s="42" t="str">
        <f ca="1">IF('临-进度'!$N177,'临-进度'!$J177,"")</f>
        <v/>
      </c>
      <c r="E182" s="42" t="str">
        <f ca="1">IF('临-进度'!$N177,'临-进度'!$AF177,"")</f>
        <v/>
      </c>
      <c r="F182" s="42" t="str">
        <f ca="1">IF('临-进度'!$N177,'临-进度'!$K177,"")</f>
        <v/>
      </c>
      <c r="G182" s="76" t="str">
        <f ca="1">IF('临-进度'!$N177,'临-进度'!$AG177,"")</f>
        <v/>
      </c>
      <c r="H182" s="71" t="str">
        <f ca="1">INDEX({"","_","-","="},IF(OR($D182 &gt;= I$6, $E182 &lt; H$6), 0, 1)+IF(OR($F182 &gt;= I$6, $G182 &lt; H$6), 0, 2)+1)</f>
        <v/>
      </c>
      <c r="I182" s="71" t="str">
        <f ca="1">INDEX({"","_","-","="},IF(OR($D182 &gt;= J$6, $E182 &lt; I$6), 0, 1)+IF(OR($F182 &gt;= J$6, $G182 &lt; I$6), 0, 2)+1)</f>
        <v/>
      </c>
      <c r="J182" s="71" t="str">
        <f ca="1">INDEX({"","_","-","="},IF(OR($D182 &gt;= K$6, $E182 &lt; J$6), 0, 1)+IF(OR($F182 &gt;= K$6, $G182 &lt; J$6), 0, 2)+1)</f>
        <v/>
      </c>
      <c r="K182" s="71" t="str">
        <f ca="1">INDEX({"","_","-","="},IF(OR($D182 &gt;= L$6, $E182 &lt; K$6), 0, 1)+IF(OR($F182 &gt;= L$6, $G182 &lt; K$6), 0, 2)+1)</f>
        <v/>
      </c>
      <c r="L182" s="71" t="str">
        <f ca="1">INDEX({"","_","-","="},IF(OR($D182 &gt;= M$6, $E182 &lt; L$6), 0, 1)+IF(OR($F182 &gt;= M$6, $G182 &lt; L$6), 0, 2)+1)</f>
        <v/>
      </c>
      <c r="M182" s="71" t="str">
        <f ca="1">INDEX({"","_","-","="},IF(OR($D182 &gt;= N$6, $E182 &lt; M$6), 0, 1)+IF(OR($F182 &gt;= N$6, $G182 &lt; M$6), 0, 2)+1)</f>
        <v/>
      </c>
      <c r="N182" s="71" t="str">
        <f ca="1">INDEX({"","_","-","="},IF(OR($D182 &gt;= O$6, $E182 &lt; N$6), 0, 1)+IF(OR($F182 &gt;= O$6, $G182 &lt; N$6), 0, 2)+1)</f>
        <v/>
      </c>
      <c r="O182" s="71" t="str">
        <f ca="1">INDEX({"","_","-","="},IF(OR($D182 &gt;= P$6, $E182 &lt; O$6), 0, 1)+IF(OR($F182 &gt;= P$6, $G182 &lt; O$6), 0, 2)+1)</f>
        <v/>
      </c>
      <c r="P182" s="71" t="str">
        <f ca="1">INDEX({"","_","-","="},IF(OR($D182 &gt;= Q$6, $E182 &lt; P$6), 0, 1)+IF(OR($F182 &gt;= Q$6, $G182 &lt; P$6), 0, 2)+1)</f>
        <v/>
      </c>
      <c r="Q182" s="71" t="str">
        <f ca="1">INDEX({"","_","-","="},IF(OR($D182 &gt;= R$6, $E182 &lt; Q$6), 0, 1)+IF(OR($F182 &gt;= R$6, $G182 &lt; Q$6), 0, 2)+1)</f>
        <v/>
      </c>
      <c r="R182" s="71" t="str">
        <f ca="1">INDEX({"","_","-","="},IF(OR($D182 &gt;= S$6, $E182 &lt; R$6), 0, 1)+IF(OR($F182 &gt;= S$6, $G182 &lt; R$6), 0, 2)+1)</f>
        <v/>
      </c>
      <c r="S182" s="71" t="str">
        <f ca="1">INDEX({"","_","-","="},IF(OR($D182 &gt;= T$6, $E182 &lt; S$6), 0, 1)+IF(OR($F182 &gt;= T$6, $G182 &lt; S$6), 0, 2)+1)</f>
        <v/>
      </c>
      <c r="T182" s="71" t="str">
        <f ca="1">INDEX({"","_","-","="},IF(OR($D182 &gt;= U$6, $E182 &lt; T$6), 0, 1)+IF(OR($F182 &gt;= U$6, $G182 &lt; T$6), 0, 2)+1)</f>
        <v/>
      </c>
      <c r="U182" s="71" t="str">
        <f ca="1">INDEX({"","_","-","="},IF(OR($D182 &gt;= V$6, $E182 &lt; U$6), 0, 1)+IF(OR($F182 &gt;= V$6, $G182 &lt; U$6), 0, 2)+1)</f>
        <v/>
      </c>
      <c r="V182" s="71" t="str">
        <f ca="1">INDEX({"","_","-","="},IF(OR($D182 &gt;= W$6, $E182 &lt; V$6), 0, 1)+IF(OR($F182 &gt;= W$6, $G182 &lt; V$6), 0, 2)+1)</f>
        <v/>
      </c>
      <c r="W182" s="71" t="str">
        <f ca="1">INDEX({"","_","-","="},IF(OR($D182 &gt;= X$6, $E182 &lt; W$6), 0, 1)+IF(OR($F182 &gt;= X$6, $G182 &lt; W$6), 0, 2)+1)</f>
        <v/>
      </c>
      <c r="X182" s="71" t="str">
        <f ca="1">INDEX({"","_","-","="},IF(OR($D182 &gt;= Y$6, $E182 &lt; X$6), 0, 1)+IF(OR($F182 &gt;= Y$6, $G182 &lt; X$6), 0, 2)+1)</f>
        <v/>
      </c>
      <c r="Y182" s="71" t="str">
        <f ca="1">INDEX({"","_","-","="},IF(OR($D182 &gt;= Z$6, $E182 &lt; Y$6), 0, 1)+IF(OR($F182 &gt;= Z$6, $G182 &lt; Y$6), 0, 2)+1)</f>
        <v/>
      </c>
      <c r="Z182" s="71" t="str">
        <f ca="1">INDEX({"","_","-","="},IF(OR($D182 &gt;= AA$6, $E182 &lt; Z$6), 0, 1)+IF(OR($F182 &gt;= AA$6, $G182 &lt; Z$6), 0, 2)+1)</f>
        <v/>
      </c>
      <c r="AA182" s="71" t="str">
        <f ca="1">INDEX({"","_","-","="},IF(OR($D182 &gt;= AB$6, $E182 &lt; AA$6), 0, 1)+IF(OR($F182 &gt;= AB$6, $G182 &lt; AA$6), 0, 2)+1)</f>
        <v/>
      </c>
      <c r="AB182" s="71" t="str">
        <f ca="1">INDEX({"","_","-","="},IF(OR($D182 &gt;= AC$6, $E182 &lt; AB$6), 0, 1)+IF(OR($F182 &gt;= AC$6, $G182 &lt; AB$6), 0, 2)+1)</f>
        <v/>
      </c>
      <c r="AC182" s="71" t="str">
        <f ca="1">INDEX({"","_","-","="},IF(OR($D182 &gt;= AD$6, $E182 &lt; AC$6), 0, 1)+IF(OR($F182 &gt;= AD$6, $G182 &lt; AC$6), 0, 2)+1)</f>
        <v/>
      </c>
      <c r="AD182" s="71" t="str">
        <f ca="1">INDEX({"","_","-","="},IF(OR($D182 &gt;= AE$6, $E182 &lt; AD$6), 0, 1)+IF(OR($F182 &gt;= AE$6, $G182 &lt; AD$6), 0, 2)+1)</f>
        <v/>
      </c>
      <c r="AE182" s="71" t="str">
        <f ca="1">INDEX({"","_","-","="},IF(OR($D182 &gt;= AF$6, $E182 &lt; AE$6), 0, 1)+IF(OR($F182 &gt;= AF$6, $G182 &lt; AE$6), 0, 2)+1)</f>
        <v/>
      </c>
      <c r="AF182" s="71" t="str">
        <f ca="1">INDEX({"","_","-","="},IF(OR($D182 &gt;= AG$6, $E182 &lt; AF$6), 0, 1)+IF(OR($F182 &gt;= AG$6, $G182 &lt; AF$6), 0, 2)+1)</f>
        <v/>
      </c>
      <c r="AG182" s="71" t="str">
        <f ca="1">INDEX({"","_","-","="},IF(OR($D182 &gt;= AH$6, $E182 &lt; AG$6), 0, 1)+IF(OR($F182 &gt;= AH$6, $G182 &lt; AG$6), 0, 2)+1)</f>
        <v/>
      </c>
      <c r="AH182" s="71" t="str">
        <f ca="1">INDEX({"","_","-","="},IF(OR($D182 &gt;= AI$6, $E182 &lt; AH$6), 0, 1)+IF(OR($F182 &gt;= AI$6, $G182 &lt; AH$6), 0, 2)+1)</f>
        <v/>
      </c>
      <c r="AI182" s="71" t="str">
        <f ca="1">INDEX({"","_","-","="},IF(OR($D182 &gt;= AJ$6, $E182 &lt; AI$6), 0, 1)+IF(OR($F182 &gt;= AJ$6, $G182 &lt; AI$6), 0, 2)+1)</f>
        <v/>
      </c>
      <c r="AJ182" s="71" t="str">
        <f ca="1">INDEX({"","_","-","="},IF(OR($D182 &gt;= AK$6, $E182 &lt; AJ$6), 0, 1)+IF(OR($F182 &gt;= AK$6, $G182 &lt; AJ$6), 0, 2)+1)</f>
        <v/>
      </c>
      <c r="AK182" s="71" t="str">
        <f ca="1">INDEX({"","_","-","="},IF(OR($D182 &gt;= AL$6, $E182 &lt; AK$6), 0, 1)+IF(OR($F182 &gt;= AL$6, $G182 &lt; AK$6), 0, 2)+1)</f>
        <v/>
      </c>
      <c r="AL182" s="71" t="str">
        <f ca="1">INDEX({"","_","-","="},IF(OR($D182 &gt;= AM$6, $E182 &lt; AL$6), 0, 1)+IF(OR($F182 &gt;= AM$6, $G182 &lt; AL$6), 0, 2)+1)</f>
        <v/>
      </c>
      <c r="AM182" s="71" t="str">
        <f ca="1">INDEX({"","_","-","="},IF(OR($D182 &gt;= AN$6, $E182 &lt; AM$6), 0, 1)+IF(OR($F182 &gt;= AN$6, $G182 &lt; AM$6), 0, 2)+1)</f>
        <v/>
      </c>
      <c r="AN182" s="71" t="str">
        <f ca="1">INDEX({"","_","-","="},IF(OR($D182 &gt;= AO$6, $E182 &lt; AN$6), 0, 1)+IF(OR($F182 &gt;= AO$6, $G182 &lt; AN$6), 0, 2)+1)</f>
        <v/>
      </c>
      <c r="AO182" s="71" t="str">
        <f ca="1">INDEX({"","_","-","="},IF(OR($D182 &gt;= AP$6, $E182 &lt; AO$6), 0, 1)+IF(OR($F182 &gt;= AP$6, $G182 &lt; AO$6), 0, 2)+1)</f>
        <v/>
      </c>
      <c r="AP182" s="71" t="str">
        <f ca="1">INDEX({"","_","-","="},IF(OR($D182 &gt;= AQ$6, $E182 &lt; AP$6), 0, 1)+IF(OR($F182 &gt;= AQ$6, $G182 &lt; AP$6), 0, 2)+1)</f>
        <v/>
      </c>
      <c r="AQ182" s="71" t="str">
        <f ca="1">INDEX({"","_","-","="},IF(OR($D182 &gt;= AR$6, $E182 &lt; AQ$6), 0, 1)+IF(OR($F182 &gt;= AR$6, $G182 &lt; AQ$6), 0, 2)+1)</f>
        <v/>
      </c>
      <c r="AR182" s="71" t="str">
        <f ca="1">INDEX({"","_","-","="},IF(OR($D182 &gt;= AS$6, $E182 &lt; AR$6), 0, 1)+IF(OR($F182 &gt;= AS$6, $G182 &lt; AR$6), 0, 2)+1)</f>
        <v/>
      </c>
      <c r="AS182" s="71" t="str">
        <f ca="1">INDEX({"","_","-","="},IF(OR($D182 &gt;= AT$6, $E182 &lt; AS$6), 0, 1)+IF(OR($F182 &gt;= AT$6, $G182 &lt; AS$6), 0, 2)+1)</f>
        <v/>
      </c>
      <c r="AT182" s="71" t="str">
        <f ca="1">INDEX({"","_","-","="},IF(OR($D182 &gt;= AU$6, $E182 &lt; AT$6), 0, 1)+IF(OR($F182 &gt;= AU$6, $G182 &lt; AT$6), 0, 2)+1)</f>
        <v/>
      </c>
      <c r="AU182" s="71" t="str">
        <f ca="1">INDEX({"","_","-","="},IF(OR($D182 &gt;= AV$6, $E182 &lt; AU$6), 0, 1)+IF(OR($F182 &gt;= AV$6, $G182 &lt; AU$6), 0, 2)+1)</f>
        <v/>
      </c>
      <c r="AV182" s="71" t="str">
        <f ca="1">INDEX({"","_","-","="},IF(OR($D182 &gt;= AW$6, $E182 &lt; AV$6), 0, 1)+IF(OR($F182 &gt;= AW$6, $G182 &lt; AV$6), 0, 2)+1)</f>
        <v/>
      </c>
      <c r="AW182" s="71" t="str">
        <f ca="1">INDEX({"","_","-","="},IF(OR($D182 &gt;= AX$6, $E182 &lt; AW$6), 0, 1)+IF(OR($F182 &gt;= AX$6, $G182 &lt; AW$6), 0, 2)+1)</f>
        <v/>
      </c>
      <c r="AX182" s="71" t="str">
        <f ca="1">INDEX({"","_","-","="},IF(OR($D182 &gt;= AY$6, $E182 &lt; AX$6), 0, 1)+IF(OR($F182 &gt;= AY$6, $G182 &lt; AX$6), 0, 2)+1)</f>
        <v/>
      </c>
      <c r="AY182" s="71" t="str">
        <f ca="1">INDEX({"","_","-","="},IF(OR($D182 &gt;= AZ$6, $E182 &lt; AY$6), 0, 1)+IF(OR($F182 &gt;= AZ$6, $G182 &lt; AY$6), 0, 2)+1)</f>
        <v/>
      </c>
      <c r="AZ182" s="71" t="str">
        <f ca="1">INDEX({"","_","-","="},IF(OR($D182 &gt;= BA$6, $E182 &lt; AZ$6), 0, 1)+IF(OR($F182 &gt;= BA$6, $G182 &lt; AZ$6), 0, 2)+1)</f>
        <v/>
      </c>
      <c r="BA182" s="71" t="str">
        <f ca="1">INDEX({"","_","-","="},IF(OR($D182 &gt;= BB$6, $E182 &lt; BA$6), 0, 1)+IF(OR($F182 &gt;= BB$6, $G182 &lt; BA$6), 0, 2)+1)</f>
        <v/>
      </c>
      <c r="BB182" s="71" t="str">
        <f ca="1">INDEX({"","_","-","="},IF(OR($D182 &gt;= BC$6, $E182 &lt; BB$6), 0, 1)+IF(OR($F182 &gt;= BC$6, $G182 &lt; BB$6), 0, 2)+1)</f>
        <v/>
      </c>
      <c r="BC182" s="71" t="str">
        <f ca="1">INDEX({"","_","-","="},IF(OR($D182 &gt;= BD$6, $E182 &lt; BC$6), 0, 1)+IF(OR($F182 &gt;= BD$6, $G182 &lt; BC$6), 0, 2)+1)</f>
        <v/>
      </c>
      <c r="BD182" s="71" t="str">
        <f ca="1">INDEX({"","_","-","="},IF(OR($D182 &gt;= BE$6, $E182 &lt; BD$6), 0, 1)+IF(OR($F182 &gt;= BE$6, $G182 &lt; BD$6), 0, 2)+1)</f>
        <v/>
      </c>
      <c r="BE182" s="71" t="str">
        <f ca="1">INDEX({"","_","-","="},IF(OR($D182 &gt;= BF$6, $E182 &lt; BE$6), 0, 1)+IF(OR($F182 &gt;= BF$6, $G182 &lt; BE$6), 0, 2)+1)</f>
        <v/>
      </c>
      <c r="BF182" s="71" t="str">
        <f ca="1">INDEX({"","_","-","="},IF(OR($D182 &gt;= BG$6, $E182 &lt; BF$6), 0, 1)+IF(OR($F182 &gt;= BG$6, $G182 &lt; BF$6), 0, 2)+1)</f>
        <v/>
      </c>
      <c r="BG182" s="71" t="str">
        <f ca="1">INDEX({"","_","-","="},IF(OR($D182 &gt;= BH$6, $E182 &lt; BG$6), 0, 1)+IF(OR($F182 &gt;= BH$6, $G182 &lt; BG$6), 0, 2)+1)</f>
        <v/>
      </c>
      <c r="BH182" s="71" t="str">
        <f ca="1">INDEX({"","_","-","="},IF(OR($D182 &gt;= BI$6, $E182 &lt; BH$6), 0, 1)+IF(OR($F182 &gt;= BI$6, $G182 &lt; BH$6), 0, 2)+1)</f>
        <v/>
      </c>
      <c r="BI182" s="71" t="str">
        <f ca="1">INDEX({"","_","-","="},IF(OR($D182 &gt;= BJ$6, $E182 &lt; BI$6), 0, 1)+IF(OR($F182 &gt;= BJ$6, $G182 &lt; BI$6), 0, 2)+1)</f>
        <v/>
      </c>
      <c r="BJ182" s="71" t="str">
        <f ca="1">INDEX({"","_","-","="},IF(OR($D182 &gt;= BK$6, $E182 &lt; BJ$6), 0, 1)+IF(OR($F182 &gt;= BK$6, $G182 &lt; BJ$6), 0, 2)+1)</f>
        <v/>
      </c>
      <c r="BK182" s="71" t="str">
        <f ca="1">INDEX({"","_","-","="},IF(OR($D182 &gt;= BL$6, $E182 &lt; BK$6), 0, 1)+IF(OR($F182 &gt;= BL$6, $G182 &lt; BK$6), 0, 2)+1)</f>
        <v/>
      </c>
      <c r="BL182" s="71" t="str">
        <f ca="1">INDEX({"","_","-","="},IF(OR($D182 &gt;= BM$6, $E182 &lt; BL$6), 0, 1)+IF(OR($F182 &gt;= BM$6, $G182 &lt; BL$6), 0, 2)+1)</f>
        <v/>
      </c>
      <c r="BM182" s="71" t="str">
        <f ca="1">INDEX({"","_","-","="},IF(OR($D182 &gt;= BN$6, $E182 &lt; BM$6), 0, 1)+IF(OR($F182 &gt;= BN$6, $G182 &lt; BM$6), 0, 2)+1)</f>
        <v/>
      </c>
      <c r="BN182" s="71" t="str">
        <f ca="1">INDEX({"","_","-","="},IF(OR($D182 &gt;= BO$6, $E182 &lt; BN$6), 0, 1)+IF(OR($F182 &gt;= BO$6, $G182 &lt; BN$6), 0, 2)+1)</f>
        <v/>
      </c>
      <c r="BO182" s="71" t="str">
        <f ca="1">INDEX({"","_","-","="},IF(OR($D182 &gt;= BP$6, $E182 &lt; BO$6), 0, 1)+IF(OR($F182 &gt;= BP$6, $G182 &lt; BO$6), 0, 2)+1)</f>
        <v/>
      </c>
      <c r="BP182" s="71" t="str">
        <f ca="1">INDEX({"","_","-","="},IF(OR($D182 &gt;= BQ$6, $E182 &lt; BP$6), 0, 1)+IF(OR($F182 &gt;= BQ$6, $G182 &lt; BP$6), 0, 2)+1)</f>
        <v/>
      </c>
      <c r="BQ182" s="71" t="str">
        <f ca="1">INDEX({"","_","-","="},IF(OR($D182 &gt;= BR$6, $E182 &lt; BQ$6), 0, 1)+IF(OR($F182 &gt;= BR$6, $G182 &lt; BQ$6), 0, 2)+1)</f>
        <v/>
      </c>
      <c r="BR182" s="71" t="str">
        <f ca="1">INDEX({"","_","-","="},IF(OR($D182 &gt;= BS$6, $E182 &lt; BR$6), 0, 1)+IF(OR($F182 &gt;= BS$6, $G182 &lt; BR$6), 0, 2)+1)</f>
        <v/>
      </c>
      <c r="BS182" s="71" t="str">
        <f ca="1">INDEX({"","_","-","="},IF(OR($D182 &gt;= BT$6, $E182 &lt; BS$6), 0, 1)+IF(OR($F182 &gt;= BT$6, $G182 &lt; BS$6), 0, 2)+1)</f>
        <v/>
      </c>
      <c r="BT182" s="71" t="str">
        <f ca="1">INDEX({"","_","-","="},IF(OR($D182 &gt;= BU$6, $E182 &lt; BT$6), 0, 1)+IF(OR($F182 &gt;= BU$6, $G182 &lt; BT$6), 0, 2)+1)</f>
        <v/>
      </c>
      <c r="BU182" s="71" t="str">
        <f ca="1">INDEX({"","_","-","="},IF(OR($D182 &gt;= BV$6, $E182 &lt; BU$6), 0, 1)+IF(OR($F182 &gt;= BV$6, $G182 &lt; BU$6), 0, 2)+1)</f>
        <v/>
      </c>
      <c r="BV182" s="71" t="str">
        <f ca="1">INDEX({"","_","-","="},IF(OR($D182 &gt;= BW$6, $E182 &lt; BV$6), 0, 1)+IF(OR($F182 &gt;= BW$6, $G182 &lt; BV$6), 0, 2)+1)</f>
        <v/>
      </c>
      <c r="BW182" s="71" t="str">
        <f ca="1">INDEX({"","_","-","="},IF(OR($D182 &gt;= BX$6, $E182 &lt; BW$6), 0, 1)+IF(OR($F182 &gt;= BX$6, $G182 &lt; BW$6), 0, 2)+1)</f>
        <v/>
      </c>
      <c r="BX182" s="71" t="str">
        <f ca="1">INDEX({"","_","-","="},IF(OR($D182 &gt;= BY$6, $E182 &lt; BX$6), 0, 1)+IF(OR($F182 &gt;= BY$6, $G182 &lt; BX$6), 0, 2)+1)</f>
        <v/>
      </c>
      <c r="BY182" s="71" t="str">
        <f ca="1">INDEX({"","_","-","="},IF(OR($D182 &gt;= BZ$6, $E182 &lt; BY$6), 0, 1)+IF(OR($F182 &gt;= BZ$6, $G182 &lt; BY$6), 0, 2)+1)</f>
        <v/>
      </c>
      <c r="BZ182" s="71" t="str">
        <f ca="1">INDEX({"","_","-","="},IF(OR($D182 &gt;= CA$6, $E182 &lt; BZ$6), 0, 1)+IF(OR($F182 &gt;= CA$6, $G182 &lt; BZ$6), 0, 2)+1)</f>
        <v/>
      </c>
      <c r="CA182" s="71" t="str">
        <f ca="1">INDEX({"","_","-","="},IF(OR($D182 &gt;= CB$6, $E182 &lt; CA$6), 0, 1)+IF(OR($F182 &gt;= CB$6, $G182 &lt; CA$6), 0, 2)+1)</f>
        <v/>
      </c>
      <c r="CB182" s="71" t="str">
        <f ca="1">INDEX({"","_","-","="},IF(OR($D182 &gt;= CC$6, $E182 &lt; CB$6), 0, 1)+IF(OR($F182 &gt;= CC$6, $G182 &lt; CB$6), 0, 2)+1)</f>
        <v/>
      </c>
      <c r="CC182" s="71" t="str">
        <f ca="1">INDEX({"","_","-","="},IF(OR($D182 &gt;= CD$6, $E182 &lt; CC$6), 0, 1)+IF(OR($F182 &gt;= CD$6, $G182 &lt; CC$6), 0, 2)+1)</f>
        <v/>
      </c>
      <c r="CD182" s="71" t="str">
        <f ca="1">INDEX({"","_","-","="},IF(OR($D182 &gt;= CE$6, $E182 &lt; CD$6), 0, 1)+IF(OR($F182 &gt;= CE$6, $G182 &lt; CD$6), 0, 2)+1)</f>
        <v/>
      </c>
    </row>
    <row r="183" spans="1:82">
      <c r="A183" s="8" t="str">
        <f ca="1">IF('临-进度'!N178,'临-进度'!$A178,"")</f>
        <v/>
      </c>
      <c r="B183" s="8" t="str">
        <f ca="1">IF('临-进度'!N178,'临-进度'!$B178,"")</f>
        <v/>
      </c>
      <c r="C183" s="8" t="str">
        <f ca="1">IF('临-进度'!N178,'临-进度'!$F178,"")</f>
        <v/>
      </c>
      <c r="D183" s="42" t="str">
        <f ca="1">IF('临-进度'!$N178,'临-进度'!$J178,"")</f>
        <v/>
      </c>
      <c r="E183" s="42" t="str">
        <f ca="1">IF('临-进度'!$N178,'临-进度'!$AF178,"")</f>
        <v/>
      </c>
      <c r="F183" s="42" t="str">
        <f ca="1">IF('临-进度'!$N178,'临-进度'!$K178,"")</f>
        <v/>
      </c>
      <c r="G183" s="76" t="str">
        <f ca="1">IF('临-进度'!$N178,'临-进度'!$AG178,"")</f>
        <v/>
      </c>
      <c r="H183" s="71" t="str">
        <f ca="1">INDEX({"","_","-","="},IF(OR($D183 &gt;= I$6, $E183 &lt; H$6), 0, 1)+IF(OR($F183 &gt;= I$6, $G183 &lt; H$6), 0, 2)+1)</f>
        <v/>
      </c>
      <c r="I183" s="71" t="str">
        <f ca="1">INDEX({"","_","-","="},IF(OR($D183 &gt;= J$6, $E183 &lt; I$6), 0, 1)+IF(OR($F183 &gt;= J$6, $G183 &lt; I$6), 0, 2)+1)</f>
        <v/>
      </c>
      <c r="J183" s="71" t="str">
        <f ca="1">INDEX({"","_","-","="},IF(OR($D183 &gt;= K$6, $E183 &lt; J$6), 0, 1)+IF(OR($F183 &gt;= K$6, $G183 &lt; J$6), 0, 2)+1)</f>
        <v/>
      </c>
      <c r="K183" s="71" t="str">
        <f ca="1">INDEX({"","_","-","="},IF(OR($D183 &gt;= L$6, $E183 &lt; K$6), 0, 1)+IF(OR($F183 &gt;= L$6, $G183 &lt; K$6), 0, 2)+1)</f>
        <v/>
      </c>
      <c r="L183" s="71" t="str">
        <f ca="1">INDEX({"","_","-","="},IF(OR($D183 &gt;= M$6, $E183 &lt; L$6), 0, 1)+IF(OR($F183 &gt;= M$6, $G183 &lt; L$6), 0, 2)+1)</f>
        <v/>
      </c>
      <c r="M183" s="71" t="str">
        <f ca="1">INDEX({"","_","-","="},IF(OR($D183 &gt;= N$6, $E183 &lt; M$6), 0, 1)+IF(OR($F183 &gt;= N$6, $G183 &lt; M$6), 0, 2)+1)</f>
        <v/>
      </c>
      <c r="N183" s="71" t="str">
        <f ca="1">INDEX({"","_","-","="},IF(OR($D183 &gt;= O$6, $E183 &lt; N$6), 0, 1)+IF(OR($F183 &gt;= O$6, $G183 &lt; N$6), 0, 2)+1)</f>
        <v/>
      </c>
      <c r="O183" s="71" t="str">
        <f ca="1">INDEX({"","_","-","="},IF(OR($D183 &gt;= P$6, $E183 &lt; O$6), 0, 1)+IF(OR($F183 &gt;= P$6, $G183 &lt; O$6), 0, 2)+1)</f>
        <v/>
      </c>
      <c r="P183" s="71" t="str">
        <f ca="1">INDEX({"","_","-","="},IF(OR($D183 &gt;= Q$6, $E183 &lt; P$6), 0, 1)+IF(OR($F183 &gt;= Q$6, $G183 &lt; P$6), 0, 2)+1)</f>
        <v/>
      </c>
      <c r="Q183" s="71" t="str">
        <f ca="1">INDEX({"","_","-","="},IF(OR($D183 &gt;= R$6, $E183 &lt; Q$6), 0, 1)+IF(OR($F183 &gt;= R$6, $G183 &lt; Q$6), 0, 2)+1)</f>
        <v/>
      </c>
      <c r="R183" s="71" t="str">
        <f ca="1">INDEX({"","_","-","="},IF(OR($D183 &gt;= S$6, $E183 &lt; R$6), 0, 1)+IF(OR($F183 &gt;= S$6, $G183 &lt; R$6), 0, 2)+1)</f>
        <v/>
      </c>
      <c r="S183" s="71" t="str">
        <f ca="1">INDEX({"","_","-","="},IF(OR($D183 &gt;= T$6, $E183 &lt; S$6), 0, 1)+IF(OR($F183 &gt;= T$6, $G183 &lt; S$6), 0, 2)+1)</f>
        <v/>
      </c>
      <c r="T183" s="71" t="str">
        <f ca="1">INDEX({"","_","-","="},IF(OR($D183 &gt;= U$6, $E183 &lt; T$6), 0, 1)+IF(OR($F183 &gt;= U$6, $G183 &lt; T$6), 0, 2)+1)</f>
        <v/>
      </c>
      <c r="U183" s="71" t="str">
        <f ca="1">INDEX({"","_","-","="},IF(OR($D183 &gt;= V$6, $E183 &lt; U$6), 0, 1)+IF(OR($F183 &gt;= V$6, $G183 &lt; U$6), 0, 2)+1)</f>
        <v/>
      </c>
      <c r="V183" s="71" t="str">
        <f ca="1">INDEX({"","_","-","="},IF(OR($D183 &gt;= W$6, $E183 &lt; V$6), 0, 1)+IF(OR($F183 &gt;= W$6, $G183 &lt; V$6), 0, 2)+1)</f>
        <v/>
      </c>
      <c r="W183" s="71" t="str">
        <f ca="1">INDEX({"","_","-","="},IF(OR($D183 &gt;= X$6, $E183 &lt; W$6), 0, 1)+IF(OR($F183 &gt;= X$6, $G183 &lt; W$6), 0, 2)+1)</f>
        <v/>
      </c>
      <c r="X183" s="71" t="str">
        <f ca="1">INDEX({"","_","-","="},IF(OR($D183 &gt;= Y$6, $E183 &lt; X$6), 0, 1)+IF(OR($F183 &gt;= Y$6, $G183 &lt; X$6), 0, 2)+1)</f>
        <v/>
      </c>
      <c r="Y183" s="71" t="str">
        <f ca="1">INDEX({"","_","-","="},IF(OR($D183 &gt;= Z$6, $E183 &lt; Y$6), 0, 1)+IF(OR($F183 &gt;= Z$6, $G183 &lt; Y$6), 0, 2)+1)</f>
        <v/>
      </c>
      <c r="Z183" s="71" t="str">
        <f ca="1">INDEX({"","_","-","="},IF(OR($D183 &gt;= AA$6, $E183 &lt; Z$6), 0, 1)+IF(OR($F183 &gt;= AA$6, $G183 &lt; Z$6), 0, 2)+1)</f>
        <v/>
      </c>
      <c r="AA183" s="71" t="str">
        <f ca="1">INDEX({"","_","-","="},IF(OR($D183 &gt;= AB$6, $E183 &lt; AA$6), 0, 1)+IF(OR($F183 &gt;= AB$6, $G183 &lt; AA$6), 0, 2)+1)</f>
        <v/>
      </c>
      <c r="AB183" s="71" t="str">
        <f ca="1">INDEX({"","_","-","="},IF(OR($D183 &gt;= AC$6, $E183 &lt; AB$6), 0, 1)+IF(OR($F183 &gt;= AC$6, $G183 &lt; AB$6), 0, 2)+1)</f>
        <v/>
      </c>
      <c r="AC183" s="71" t="str">
        <f ca="1">INDEX({"","_","-","="},IF(OR($D183 &gt;= AD$6, $E183 &lt; AC$6), 0, 1)+IF(OR($F183 &gt;= AD$6, $G183 &lt; AC$6), 0, 2)+1)</f>
        <v/>
      </c>
      <c r="AD183" s="71" t="str">
        <f ca="1">INDEX({"","_","-","="},IF(OR($D183 &gt;= AE$6, $E183 &lt; AD$6), 0, 1)+IF(OR($F183 &gt;= AE$6, $G183 &lt; AD$6), 0, 2)+1)</f>
        <v/>
      </c>
      <c r="AE183" s="71" t="str">
        <f ca="1">INDEX({"","_","-","="},IF(OR($D183 &gt;= AF$6, $E183 &lt; AE$6), 0, 1)+IF(OR($F183 &gt;= AF$6, $G183 &lt; AE$6), 0, 2)+1)</f>
        <v/>
      </c>
      <c r="AF183" s="71" t="str">
        <f ca="1">INDEX({"","_","-","="},IF(OR($D183 &gt;= AG$6, $E183 &lt; AF$6), 0, 1)+IF(OR($F183 &gt;= AG$6, $G183 &lt; AF$6), 0, 2)+1)</f>
        <v/>
      </c>
      <c r="AG183" s="71" t="str">
        <f ca="1">INDEX({"","_","-","="},IF(OR($D183 &gt;= AH$6, $E183 &lt; AG$6), 0, 1)+IF(OR($F183 &gt;= AH$6, $G183 &lt; AG$6), 0, 2)+1)</f>
        <v/>
      </c>
      <c r="AH183" s="71" t="str">
        <f ca="1">INDEX({"","_","-","="},IF(OR($D183 &gt;= AI$6, $E183 &lt; AH$6), 0, 1)+IF(OR($F183 &gt;= AI$6, $G183 &lt; AH$6), 0, 2)+1)</f>
        <v/>
      </c>
      <c r="AI183" s="71" t="str">
        <f ca="1">INDEX({"","_","-","="},IF(OR($D183 &gt;= AJ$6, $E183 &lt; AI$6), 0, 1)+IF(OR($F183 &gt;= AJ$6, $G183 &lt; AI$6), 0, 2)+1)</f>
        <v/>
      </c>
      <c r="AJ183" s="71" t="str">
        <f ca="1">INDEX({"","_","-","="},IF(OR($D183 &gt;= AK$6, $E183 &lt; AJ$6), 0, 1)+IF(OR($F183 &gt;= AK$6, $G183 &lt; AJ$6), 0, 2)+1)</f>
        <v/>
      </c>
      <c r="AK183" s="71" t="str">
        <f ca="1">INDEX({"","_","-","="},IF(OR($D183 &gt;= AL$6, $E183 &lt; AK$6), 0, 1)+IF(OR($F183 &gt;= AL$6, $G183 &lt; AK$6), 0, 2)+1)</f>
        <v/>
      </c>
      <c r="AL183" s="71" t="str">
        <f ca="1">INDEX({"","_","-","="},IF(OR($D183 &gt;= AM$6, $E183 &lt; AL$6), 0, 1)+IF(OR($F183 &gt;= AM$6, $G183 &lt; AL$6), 0, 2)+1)</f>
        <v/>
      </c>
      <c r="AM183" s="71" t="str">
        <f ca="1">INDEX({"","_","-","="},IF(OR($D183 &gt;= AN$6, $E183 &lt; AM$6), 0, 1)+IF(OR($F183 &gt;= AN$6, $G183 &lt; AM$6), 0, 2)+1)</f>
        <v/>
      </c>
      <c r="AN183" s="71" t="str">
        <f ca="1">INDEX({"","_","-","="},IF(OR($D183 &gt;= AO$6, $E183 &lt; AN$6), 0, 1)+IF(OR($F183 &gt;= AO$6, $G183 &lt; AN$6), 0, 2)+1)</f>
        <v/>
      </c>
      <c r="AO183" s="71" t="str">
        <f ca="1">INDEX({"","_","-","="},IF(OR($D183 &gt;= AP$6, $E183 &lt; AO$6), 0, 1)+IF(OR($F183 &gt;= AP$6, $G183 &lt; AO$6), 0, 2)+1)</f>
        <v/>
      </c>
      <c r="AP183" s="71" t="str">
        <f ca="1">INDEX({"","_","-","="},IF(OR($D183 &gt;= AQ$6, $E183 &lt; AP$6), 0, 1)+IF(OR($F183 &gt;= AQ$6, $G183 &lt; AP$6), 0, 2)+1)</f>
        <v/>
      </c>
      <c r="AQ183" s="71" t="str">
        <f ca="1">INDEX({"","_","-","="},IF(OR($D183 &gt;= AR$6, $E183 &lt; AQ$6), 0, 1)+IF(OR($F183 &gt;= AR$6, $G183 &lt; AQ$6), 0, 2)+1)</f>
        <v/>
      </c>
      <c r="AR183" s="71" t="str">
        <f ca="1">INDEX({"","_","-","="},IF(OR($D183 &gt;= AS$6, $E183 &lt; AR$6), 0, 1)+IF(OR($F183 &gt;= AS$6, $G183 &lt; AR$6), 0, 2)+1)</f>
        <v/>
      </c>
      <c r="AS183" s="71" t="str">
        <f ca="1">INDEX({"","_","-","="},IF(OR($D183 &gt;= AT$6, $E183 &lt; AS$6), 0, 1)+IF(OR($F183 &gt;= AT$6, $G183 &lt; AS$6), 0, 2)+1)</f>
        <v/>
      </c>
      <c r="AT183" s="71" t="str">
        <f ca="1">INDEX({"","_","-","="},IF(OR($D183 &gt;= AU$6, $E183 &lt; AT$6), 0, 1)+IF(OR($F183 &gt;= AU$6, $G183 &lt; AT$6), 0, 2)+1)</f>
        <v/>
      </c>
      <c r="AU183" s="71" t="str">
        <f ca="1">INDEX({"","_","-","="},IF(OR($D183 &gt;= AV$6, $E183 &lt; AU$6), 0, 1)+IF(OR($F183 &gt;= AV$6, $G183 &lt; AU$6), 0, 2)+1)</f>
        <v/>
      </c>
      <c r="AV183" s="71" t="str">
        <f ca="1">INDEX({"","_","-","="},IF(OR($D183 &gt;= AW$6, $E183 &lt; AV$6), 0, 1)+IF(OR($F183 &gt;= AW$6, $G183 &lt; AV$6), 0, 2)+1)</f>
        <v/>
      </c>
      <c r="AW183" s="71" t="str">
        <f ca="1">INDEX({"","_","-","="},IF(OR($D183 &gt;= AX$6, $E183 &lt; AW$6), 0, 1)+IF(OR($F183 &gt;= AX$6, $G183 &lt; AW$6), 0, 2)+1)</f>
        <v/>
      </c>
      <c r="AX183" s="71" t="str">
        <f ca="1">INDEX({"","_","-","="},IF(OR($D183 &gt;= AY$6, $E183 &lt; AX$6), 0, 1)+IF(OR($F183 &gt;= AY$6, $G183 &lt; AX$6), 0, 2)+1)</f>
        <v/>
      </c>
      <c r="AY183" s="71" t="str">
        <f ca="1">INDEX({"","_","-","="},IF(OR($D183 &gt;= AZ$6, $E183 &lt; AY$6), 0, 1)+IF(OR($F183 &gt;= AZ$6, $G183 &lt; AY$6), 0, 2)+1)</f>
        <v/>
      </c>
      <c r="AZ183" s="71" t="str">
        <f ca="1">INDEX({"","_","-","="},IF(OR($D183 &gt;= BA$6, $E183 &lt; AZ$6), 0, 1)+IF(OR($F183 &gt;= BA$6, $G183 &lt; AZ$6), 0, 2)+1)</f>
        <v/>
      </c>
      <c r="BA183" s="71" t="str">
        <f ca="1">INDEX({"","_","-","="},IF(OR($D183 &gt;= BB$6, $E183 &lt; BA$6), 0, 1)+IF(OR($F183 &gt;= BB$6, $G183 &lt; BA$6), 0, 2)+1)</f>
        <v/>
      </c>
      <c r="BB183" s="71" t="str">
        <f ca="1">INDEX({"","_","-","="},IF(OR($D183 &gt;= BC$6, $E183 &lt; BB$6), 0, 1)+IF(OR($F183 &gt;= BC$6, $G183 &lt; BB$6), 0, 2)+1)</f>
        <v/>
      </c>
      <c r="BC183" s="71" t="str">
        <f ca="1">INDEX({"","_","-","="},IF(OR($D183 &gt;= BD$6, $E183 &lt; BC$6), 0, 1)+IF(OR($F183 &gt;= BD$6, $G183 &lt; BC$6), 0, 2)+1)</f>
        <v/>
      </c>
      <c r="BD183" s="71" t="str">
        <f ca="1">INDEX({"","_","-","="},IF(OR($D183 &gt;= BE$6, $E183 &lt; BD$6), 0, 1)+IF(OR($F183 &gt;= BE$6, $G183 &lt; BD$6), 0, 2)+1)</f>
        <v/>
      </c>
      <c r="BE183" s="71" t="str">
        <f ca="1">INDEX({"","_","-","="},IF(OR($D183 &gt;= BF$6, $E183 &lt; BE$6), 0, 1)+IF(OR($F183 &gt;= BF$6, $G183 &lt; BE$6), 0, 2)+1)</f>
        <v/>
      </c>
      <c r="BF183" s="71" t="str">
        <f ca="1">INDEX({"","_","-","="},IF(OR($D183 &gt;= BG$6, $E183 &lt; BF$6), 0, 1)+IF(OR($F183 &gt;= BG$6, $G183 &lt; BF$6), 0, 2)+1)</f>
        <v/>
      </c>
      <c r="BG183" s="71" t="str">
        <f ca="1">INDEX({"","_","-","="},IF(OR($D183 &gt;= BH$6, $E183 &lt; BG$6), 0, 1)+IF(OR($F183 &gt;= BH$6, $G183 &lt; BG$6), 0, 2)+1)</f>
        <v/>
      </c>
      <c r="BH183" s="71" t="str">
        <f ca="1">INDEX({"","_","-","="},IF(OR($D183 &gt;= BI$6, $E183 &lt; BH$6), 0, 1)+IF(OR($F183 &gt;= BI$6, $G183 &lt; BH$6), 0, 2)+1)</f>
        <v/>
      </c>
      <c r="BI183" s="71" t="str">
        <f ca="1">INDEX({"","_","-","="},IF(OR($D183 &gt;= BJ$6, $E183 &lt; BI$6), 0, 1)+IF(OR($F183 &gt;= BJ$6, $G183 &lt; BI$6), 0, 2)+1)</f>
        <v/>
      </c>
      <c r="BJ183" s="71" t="str">
        <f ca="1">INDEX({"","_","-","="},IF(OR($D183 &gt;= BK$6, $E183 &lt; BJ$6), 0, 1)+IF(OR($F183 &gt;= BK$6, $G183 &lt; BJ$6), 0, 2)+1)</f>
        <v/>
      </c>
      <c r="BK183" s="71" t="str">
        <f ca="1">INDEX({"","_","-","="},IF(OR($D183 &gt;= BL$6, $E183 &lt; BK$6), 0, 1)+IF(OR($F183 &gt;= BL$6, $G183 &lt; BK$6), 0, 2)+1)</f>
        <v/>
      </c>
      <c r="BL183" s="71" t="str">
        <f ca="1">INDEX({"","_","-","="},IF(OR($D183 &gt;= BM$6, $E183 &lt; BL$6), 0, 1)+IF(OR($F183 &gt;= BM$6, $G183 &lt; BL$6), 0, 2)+1)</f>
        <v/>
      </c>
      <c r="BM183" s="71" t="str">
        <f ca="1">INDEX({"","_","-","="},IF(OR($D183 &gt;= BN$6, $E183 &lt; BM$6), 0, 1)+IF(OR($F183 &gt;= BN$6, $G183 &lt; BM$6), 0, 2)+1)</f>
        <v/>
      </c>
      <c r="BN183" s="71" t="str">
        <f ca="1">INDEX({"","_","-","="},IF(OR($D183 &gt;= BO$6, $E183 &lt; BN$6), 0, 1)+IF(OR($F183 &gt;= BO$6, $G183 &lt; BN$6), 0, 2)+1)</f>
        <v/>
      </c>
      <c r="BO183" s="71" t="str">
        <f ca="1">INDEX({"","_","-","="},IF(OR($D183 &gt;= BP$6, $E183 &lt; BO$6), 0, 1)+IF(OR($F183 &gt;= BP$6, $G183 &lt; BO$6), 0, 2)+1)</f>
        <v/>
      </c>
      <c r="BP183" s="71" t="str">
        <f ca="1">INDEX({"","_","-","="},IF(OR($D183 &gt;= BQ$6, $E183 &lt; BP$6), 0, 1)+IF(OR($F183 &gt;= BQ$6, $G183 &lt; BP$6), 0, 2)+1)</f>
        <v/>
      </c>
      <c r="BQ183" s="71" t="str">
        <f ca="1">INDEX({"","_","-","="},IF(OR($D183 &gt;= BR$6, $E183 &lt; BQ$6), 0, 1)+IF(OR($F183 &gt;= BR$6, $G183 &lt; BQ$6), 0, 2)+1)</f>
        <v/>
      </c>
      <c r="BR183" s="71" t="str">
        <f ca="1">INDEX({"","_","-","="},IF(OR($D183 &gt;= BS$6, $E183 &lt; BR$6), 0, 1)+IF(OR($F183 &gt;= BS$6, $G183 &lt; BR$6), 0, 2)+1)</f>
        <v/>
      </c>
      <c r="BS183" s="71" t="str">
        <f ca="1">INDEX({"","_","-","="},IF(OR($D183 &gt;= BT$6, $E183 &lt; BS$6), 0, 1)+IF(OR($F183 &gt;= BT$6, $G183 &lt; BS$6), 0, 2)+1)</f>
        <v/>
      </c>
      <c r="BT183" s="71" t="str">
        <f ca="1">INDEX({"","_","-","="},IF(OR($D183 &gt;= BU$6, $E183 &lt; BT$6), 0, 1)+IF(OR($F183 &gt;= BU$6, $G183 &lt; BT$6), 0, 2)+1)</f>
        <v/>
      </c>
      <c r="BU183" s="71" t="str">
        <f ca="1">INDEX({"","_","-","="},IF(OR($D183 &gt;= BV$6, $E183 &lt; BU$6), 0, 1)+IF(OR($F183 &gt;= BV$6, $G183 &lt; BU$6), 0, 2)+1)</f>
        <v/>
      </c>
      <c r="BV183" s="71" t="str">
        <f ca="1">INDEX({"","_","-","="},IF(OR($D183 &gt;= BW$6, $E183 &lt; BV$6), 0, 1)+IF(OR($F183 &gt;= BW$6, $G183 &lt; BV$6), 0, 2)+1)</f>
        <v/>
      </c>
      <c r="BW183" s="71" t="str">
        <f ca="1">INDEX({"","_","-","="},IF(OR($D183 &gt;= BX$6, $E183 &lt; BW$6), 0, 1)+IF(OR($F183 &gt;= BX$6, $G183 &lt; BW$6), 0, 2)+1)</f>
        <v/>
      </c>
      <c r="BX183" s="71" t="str">
        <f ca="1">INDEX({"","_","-","="},IF(OR($D183 &gt;= BY$6, $E183 &lt; BX$6), 0, 1)+IF(OR($F183 &gt;= BY$6, $G183 &lt; BX$6), 0, 2)+1)</f>
        <v/>
      </c>
      <c r="BY183" s="71" t="str">
        <f ca="1">INDEX({"","_","-","="},IF(OR($D183 &gt;= BZ$6, $E183 &lt; BY$6), 0, 1)+IF(OR($F183 &gt;= BZ$6, $G183 &lt; BY$6), 0, 2)+1)</f>
        <v/>
      </c>
      <c r="BZ183" s="71" t="str">
        <f ca="1">INDEX({"","_","-","="},IF(OR($D183 &gt;= CA$6, $E183 &lt; BZ$6), 0, 1)+IF(OR($F183 &gt;= CA$6, $G183 &lt; BZ$6), 0, 2)+1)</f>
        <v/>
      </c>
      <c r="CA183" s="71" t="str">
        <f ca="1">INDEX({"","_","-","="},IF(OR($D183 &gt;= CB$6, $E183 &lt; CA$6), 0, 1)+IF(OR($F183 &gt;= CB$6, $G183 &lt; CA$6), 0, 2)+1)</f>
        <v/>
      </c>
      <c r="CB183" s="71" t="str">
        <f ca="1">INDEX({"","_","-","="},IF(OR($D183 &gt;= CC$6, $E183 &lt; CB$6), 0, 1)+IF(OR($F183 &gt;= CC$6, $G183 &lt; CB$6), 0, 2)+1)</f>
        <v/>
      </c>
      <c r="CC183" s="71" t="str">
        <f ca="1">INDEX({"","_","-","="},IF(OR($D183 &gt;= CD$6, $E183 &lt; CC$6), 0, 1)+IF(OR($F183 &gt;= CD$6, $G183 &lt; CC$6), 0, 2)+1)</f>
        <v/>
      </c>
      <c r="CD183" s="71" t="str">
        <f ca="1">INDEX({"","_","-","="},IF(OR($D183 &gt;= CE$6, $E183 &lt; CD$6), 0, 1)+IF(OR($F183 &gt;= CE$6, $G183 &lt; CD$6), 0, 2)+1)</f>
        <v/>
      </c>
    </row>
    <row r="184" spans="1:82">
      <c r="A184" s="8" t="str">
        <f ca="1">IF('临-进度'!N179,'临-进度'!$A179,"")</f>
        <v/>
      </c>
      <c r="B184" s="8" t="str">
        <f ca="1">IF('临-进度'!N179,'临-进度'!$B179,"")</f>
        <v/>
      </c>
      <c r="C184" s="8" t="str">
        <f ca="1">IF('临-进度'!N179,'临-进度'!$F179,"")</f>
        <v/>
      </c>
      <c r="D184" s="42" t="str">
        <f ca="1">IF('临-进度'!$N179,'临-进度'!$J179,"")</f>
        <v/>
      </c>
      <c r="E184" s="42" t="str">
        <f ca="1">IF('临-进度'!$N179,'临-进度'!$AF179,"")</f>
        <v/>
      </c>
      <c r="F184" s="42" t="str">
        <f ca="1">IF('临-进度'!$N179,'临-进度'!$K179,"")</f>
        <v/>
      </c>
      <c r="G184" s="76" t="str">
        <f ca="1">IF('临-进度'!$N179,'临-进度'!$AG179,"")</f>
        <v/>
      </c>
      <c r="H184" s="71" t="str">
        <f ca="1">INDEX({"","_","-","="},IF(OR($D184 &gt;= I$6, $E184 &lt; H$6), 0, 1)+IF(OR($F184 &gt;= I$6, $G184 &lt; H$6), 0, 2)+1)</f>
        <v/>
      </c>
      <c r="I184" s="71" t="str">
        <f ca="1">INDEX({"","_","-","="},IF(OR($D184 &gt;= J$6, $E184 &lt; I$6), 0, 1)+IF(OR($F184 &gt;= J$6, $G184 &lt; I$6), 0, 2)+1)</f>
        <v/>
      </c>
      <c r="J184" s="71" t="str">
        <f ca="1">INDEX({"","_","-","="},IF(OR($D184 &gt;= K$6, $E184 &lt; J$6), 0, 1)+IF(OR($F184 &gt;= K$6, $G184 &lt; J$6), 0, 2)+1)</f>
        <v/>
      </c>
      <c r="K184" s="71" t="str">
        <f ca="1">INDEX({"","_","-","="},IF(OR($D184 &gt;= L$6, $E184 &lt; K$6), 0, 1)+IF(OR($F184 &gt;= L$6, $G184 &lt; K$6), 0, 2)+1)</f>
        <v/>
      </c>
      <c r="L184" s="71" t="str">
        <f ca="1">INDEX({"","_","-","="},IF(OR($D184 &gt;= M$6, $E184 &lt; L$6), 0, 1)+IF(OR($F184 &gt;= M$6, $G184 &lt; L$6), 0, 2)+1)</f>
        <v/>
      </c>
      <c r="M184" s="71" t="str">
        <f ca="1">INDEX({"","_","-","="},IF(OR($D184 &gt;= N$6, $E184 &lt; M$6), 0, 1)+IF(OR($F184 &gt;= N$6, $G184 &lt; M$6), 0, 2)+1)</f>
        <v/>
      </c>
      <c r="N184" s="71" t="str">
        <f ca="1">INDEX({"","_","-","="},IF(OR($D184 &gt;= O$6, $E184 &lt; N$6), 0, 1)+IF(OR($F184 &gt;= O$6, $G184 &lt; N$6), 0, 2)+1)</f>
        <v/>
      </c>
      <c r="O184" s="71" t="str">
        <f ca="1">INDEX({"","_","-","="},IF(OR($D184 &gt;= P$6, $E184 &lt; O$6), 0, 1)+IF(OR($F184 &gt;= P$6, $G184 &lt; O$6), 0, 2)+1)</f>
        <v/>
      </c>
      <c r="P184" s="71" t="str">
        <f ca="1">INDEX({"","_","-","="},IF(OR($D184 &gt;= Q$6, $E184 &lt; P$6), 0, 1)+IF(OR($F184 &gt;= Q$6, $G184 &lt; P$6), 0, 2)+1)</f>
        <v/>
      </c>
      <c r="Q184" s="71" t="str">
        <f ca="1">INDEX({"","_","-","="},IF(OR($D184 &gt;= R$6, $E184 &lt; Q$6), 0, 1)+IF(OR($F184 &gt;= R$6, $G184 &lt; Q$6), 0, 2)+1)</f>
        <v/>
      </c>
      <c r="R184" s="71" t="str">
        <f ca="1">INDEX({"","_","-","="},IF(OR($D184 &gt;= S$6, $E184 &lt; R$6), 0, 1)+IF(OR($F184 &gt;= S$6, $G184 &lt; R$6), 0, 2)+1)</f>
        <v/>
      </c>
      <c r="S184" s="71" t="str">
        <f ca="1">INDEX({"","_","-","="},IF(OR($D184 &gt;= T$6, $E184 &lt; S$6), 0, 1)+IF(OR($F184 &gt;= T$6, $G184 &lt; S$6), 0, 2)+1)</f>
        <v/>
      </c>
      <c r="T184" s="71" t="str">
        <f ca="1">INDEX({"","_","-","="},IF(OR($D184 &gt;= U$6, $E184 &lt; T$6), 0, 1)+IF(OR($F184 &gt;= U$6, $G184 &lt; T$6), 0, 2)+1)</f>
        <v/>
      </c>
      <c r="U184" s="71" t="str">
        <f ca="1">INDEX({"","_","-","="},IF(OR($D184 &gt;= V$6, $E184 &lt; U$6), 0, 1)+IF(OR($F184 &gt;= V$6, $G184 &lt; U$6), 0, 2)+1)</f>
        <v/>
      </c>
      <c r="V184" s="71" t="str">
        <f ca="1">INDEX({"","_","-","="},IF(OR($D184 &gt;= W$6, $E184 &lt; V$6), 0, 1)+IF(OR($F184 &gt;= W$6, $G184 &lt; V$6), 0, 2)+1)</f>
        <v/>
      </c>
      <c r="W184" s="71" t="str">
        <f ca="1">INDEX({"","_","-","="},IF(OR($D184 &gt;= X$6, $E184 &lt; W$6), 0, 1)+IF(OR($F184 &gt;= X$6, $G184 &lt; W$6), 0, 2)+1)</f>
        <v/>
      </c>
      <c r="X184" s="71" t="str">
        <f ca="1">INDEX({"","_","-","="},IF(OR($D184 &gt;= Y$6, $E184 &lt; X$6), 0, 1)+IF(OR($F184 &gt;= Y$6, $G184 &lt; X$6), 0, 2)+1)</f>
        <v/>
      </c>
      <c r="Y184" s="71" t="str">
        <f ca="1">INDEX({"","_","-","="},IF(OR($D184 &gt;= Z$6, $E184 &lt; Y$6), 0, 1)+IF(OR($F184 &gt;= Z$6, $G184 &lt; Y$6), 0, 2)+1)</f>
        <v/>
      </c>
      <c r="Z184" s="71" t="str">
        <f ca="1">INDEX({"","_","-","="},IF(OR($D184 &gt;= AA$6, $E184 &lt; Z$6), 0, 1)+IF(OR($F184 &gt;= AA$6, $G184 &lt; Z$6), 0, 2)+1)</f>
        <v/>
      </c>
      <c r="AA184" s="71" t="str">
        <f ca="1">INDEX({"","_","-","="},IF(OR($D184 &gt;= AB$6, $E184 &lt; AA$6), 0, 1)+IF(OR($F184 &gt;= AB$6, $G184 &lt; AA$6), 0, 2)+1)</f>
        <v/>
      </c>
      <c r="AB184" s="71" t="str">
        <f ca="1">INDEX({"","_","-","="},IF(OR($D184 &gt;= AC$6, $E184 &lt; AB$6), 0, 1)+IF(OR($F184 &gt;= AC$6, $G184 &lt; AB$6), 0, 2)+1)</f>
        <v/>
      </c>
      <c r="AC184" s="71" t="str">
        <f ca="1">INDEX({"","_","-","="},IF(OR($D184 &gt;= AD$6, $E184 &lt; AC$6), 0, 1)+IF(OR($F184 &gt;= AD$6, $G184 &lt; AC$6), 0, 2)+1)</f>
        <v/>
      </c>
      <c r="AD184" s="71" t="str">
        <f ca="1">INDEX({"","_","-","="},IF(OR($D184 &gt;= AE$6, $E184 &lt; AD$6), 0, 1)+IF(OR($F184 &gt;= AE$6, $G184 &lt; AD$6), 0, 2)+1)</f>
        <v/>
      </c>
      <c r="AE184" s="71" t="str">
        <f ca="1">INDEX({"","_","-","="},IF(OR($D184 &gt;= AF$6, $E184 &lt; AE$6), 0, 1)+IF(OR($F184 &gt;= AF$6, $G184 &lt; AE$6), 0, 2)+1)</f>
        <v/>
      </c>
      <c r="AF184" s="71" t="str">
        <f ca="1">INDEX({"","_","-","="},IF(OR($D184 &gt;= AG$6, $E184 &lt; AF$6), 0, 1)+IF(OR($F184 &gt;= AG$6, $G184 &lt; AF$6), 0, 2)+1)</f>
        <v/>
      </c>
      <c r="AG184" s="71" t="str">
        <f ca="1">INDEX({"","_","-","="},IF(OR($D184 &gt;= AH$6, $E184 &lt; AG$6), 0, 1)+IF(OR($F184 &gt;= AH$6, $G184 &lt; AG$6), 0, 2)+1)</f>
        <v/>
      </c>
      <c r="AH184" s="71" t="str">
        <f ca="1">INDEX({"","_","-","="},IF(OR($D184 &gt;= AI$6, $E184 &lt; AH$6), 0, 1)+IF(OR($F184 &gt;= AI$6, $G184 &lt; AH$6), 0, 2)+1)</f>
        <v/>
      </c>
      <c r="AI184" s="71" t="str">
        <f ca="1">INDEX({"","_","-","="},IF(OR($D184 &gt;= AJ$6, $E184 &lt; AI$6), 0, 1)+IF(OR($F184 &gt;= AJ$6, $G184 &lt; AI$6), 0, 2)+1)</f>
        <v/>
      </c>
      <c r="AJ184" s="71" t="str">
        <f ca="1">INDEX({"","_","-","="},IF(OR($D184 &gt;= AK$6, $E184 &lt; AJ$6), 0, 1)+IF(OR($F184 &gt;= AK$6, $G184 &lt; AJ$6), 0, 2)+1)</f>
        <v/>
      </c>
      <c r="AK184" s="71" t="str">
        <f ca="1">INDEX({"","_","-","="},IF(OR($D184 &gt;= AL$6, $E184 &lt; AK$6), 0, 1)+IF(OR($F184 &gt;= AL$6, $G184 &lt; AK$6), 0, 2)+1)</f>
        <v/>
      </c>
      <c r="AL184" s="71" t="str">
        <f ca="1">INDEX({"","_","-","="},IF(OR($D184 &gt;= AM$6, $E184 &lt; AL$6), 0, 1)+IF(OR($F184 &gt;= AM$6, $G184 &lt; AL$6), 0, 2)+1)</f>
        <v/>
      </c>
      <c r="AM184" s="71" t="str">
        <f ca="1">INDEX({"","_","-","="},IF(OR($D184 &gt;= AN$6, $E184 &lt; AM$6), 0, 1)+IF(OR($F184 &gt;= AN$6, $G184 &lt; AM$6), 0, 2)+1)</f>
        <v/>
      </c>
      <c r="AN184" s="71" t="str">
        <f ca="1">INDEX({"","_","-","="},IF(OR($D184 &gt;= AO$6, $E184 &lt; AN$6), 0, 1)+IF(OR($F184 &gt;= AO$6, $G184 &lt; AN$6), 0, 2)+1)</f>
        <v/>
      </c>
      <c r="AO184" s="71" t="str">
        <f ca="1">INDEX({"","_","-","="},IF(OR($D184 &gt;= AP$6, $E184 &lt; AO$6), 0, 1)+IF(OR($F184 &gt;= AP$6, $G184 &lt; AO$6), 0, 2)+1)</f>
        <v/>
      </c>
      <c r="AP184" s="71" t="str">
        <f ca="1">INDEX({"","_","-","="},IF(OR($D184 &gt;= AQ$6, $E184 &lt; AP$6), 0, 1)+IF(OR($F184 &gt;= AQ$6, $G184 &lt; AP$6), 0, 2)+1)</f>
        <v/>
      </c>
      <c r="AQ184" s="71" t="str">
        <f ca="1">INDEX({"","_","-","="},IF(OR($D184 &gt;= AR$6, $E184 &lt; AQ$6), 0, 1)+IF(OR($F184 &gt;= AR$6, $G184 &lt; AQ$6), 0, 2)+1)</f>
        <v/>
      </c>
      <c r="AR184" s="71" t="str">
        <f ca="1">INDEX({"","_","-","="},IF(OR($D184 &gt;= AS$6, $E184 &lt; AR$6), 0, 1)+IF(OR($F184 &gt;= AS$6, $G184 &lt; AR$6), 0, 2)+1)</f>
        <v/>
      </c>
      <c r="AS184" s="71" t="str">
        <f ca="1">INDEX({"","_","-","="},IF(OR($D184 &gt;= AT$6, $E184 &lt; AS$6), 0, 1)+IF(OR($F184 &gt;= AT$6, $G184 &lt; AS$6), 0, 2)+1)</f>
        <v/>
      </c>
      <c r="AT184" s="71" t="str">
        <f ca="1">INDEX({"","_","-","="},IF(OR($D184 &gt;= AU$6, $E184 &lt; AT$6), 0, 1)+IF(OR($F184 &gt;= AU$6, $G184 &lt; AT$6), 0, 2)+1)</f>
        <v/>
      </c>
      <c r="AU184" s="71" t="str">
        <f ca="1">INDEX({"","_","-","="},IF(OR($D184 &gt;= AV$6, $E184 &lt; AU$6), 0, 1)+IF(OR($F184 &gt;= AV$6, $G184 &lt; AU$6), 0, 2)+1)</f>
        <v/>
      </c>
      <c r="AV184" s="71" t="str">
        <f ca="1">INDEX({"","_","-","="},IF(OR($D184 &gt;= AW$6, $E184 &lt; AV$6), 0, 1)+IF(OR($F184 &gt;= AW$6, $G184 &lt; AV$6), 0, 2)+1)</f>
        <v/>
      </c>
      <c r="AW184" s="71" t="str">
        <f ca="1">INDEX({"","_","-","="},IF(OR($D184 &gt;= AX$6, $E184 &lt; AW$6), 0, 1)+IF(OR($F184 &gt;= AX$6, $G184 &lt; AW$6), 0, 2)+1)</f>
        <v/>
      </c>
      <c r="AX184" s="71" t="str">
        <f ca="1">INDEX({"","_","-","="},IF(OR($D184 &gt;= AY$6, $E184 &lt; AX$6), 0, 1)+IF(OR($F184 &gt;= AY$6, $G184 &lt; AX$6), 0, 2)+1)</f>
        <v/>
      </c>
      <c r="AY184" s="71" t="str">
        <f ca="1">INDEX({"","_","-","="},IF(OR($D184 &gt;= AZ$6, $E184 &lt; AY$6), 0, 1)+IF(OR($F184 &gt;= AZ$6, $G184 &lt; AY$6), 0, 2)+1)</f>
        <v/>
      </c>
      <c r="AZ184" s="71" t="str">
        <f ca="1">INDEX({"","_","-","="},IF(OR($D184 &gt;= BA$6, $E184 &lt; AZ$6), 0, 1)+IF(OR($F184 &gt;= BA$6, $G184 &lt; AZ$6), 0, 2)+1)</f>
        <v/>
      </c>
      <c r="BA184" s="71" t="str">
        <f ca="1">INDEX({"","_","-","="},IF(OR($D184 &gt;= BB$6, $E184 &lt; BA$6), 0, 1)+IF(OR($F184 &gt;= BB$6, $G184 &lt; BA$6), 0, 2)+1)</f>
        <v/>
      </c>
      <c r="BB184" s="71" t="str">
        <f ca="1">INDEX({"","_","-","="},IF(OR($D184 &gt;= BC$6, $E184 &lt; BB$6), 0, 1)+IF(OR($F184 &gt;= BC$6, $G184 &lt; BB$6), 0, 2)+1)</f>
        <v/>
      </c>
      <c r="BC184" s="71" t="str">
        <f ca="1">INDEX({"","_","-","="},IF(OR($D184 &gt;= BD$6, $E184 &lt; BC$6), 0, 1)+IF(OR($F184 &gt;= BD$6, $G184 &lt; BC$6), 0, 2)+1)</f>
        <v/>
      </c>
      <c r="BD184" s="71" t="str">
        <f ca="1">INDEX({"","_","-","="},IF(OR($D184 &gt;= BE$6, $E184 &lt; BD$6), 0, 1)+IF(OR($F184 &gt;= BE$6, $G184 &lt; BD$6), 0, 2)+1)</f>
        <v/>
      </c>
      <c r="BE184" s="71" t="str">
        <f ca="1">INDEX({"","_","-","="},IF(OR($D184 &gt;= BF$6, $E184 &lt; BE$6), 0, 1)+IF(OR($F184 &gt;= BF$6, $G184 &lt; BE$6), 0, 2)+1)</f>
        <v/>
      </c>
      <c r="BF184" s="71" t="str">
        <f ca="1">INDEX({"","_","-","="},IF(OR($D184 &gt;= BG$6, $E184 &lt; BF$6), 0, 1)+IF(OR($F184 &gt;= BG$6, $G184 &lt; BF$6), 0, 2)+1)</f>
        <v/>
      </c>
      <c r="BG184" s="71" t="str">
        <f ca="1">INDEX({"","_","-","="},IF(OR($D184 &gt;= BH$6, $E184 &lt; BG$6), 0, 1)+IF(OR($F184 &gt;= BH$6, $G184 &lt; BG$6), 0, 2)+1)</f>
        <v/>
      </c>
      <c r="BH184" s="71" t="str">
        <f ca="1">INDEX({"","_","-","="},IF(OR($D184 &gt;= BI$6, $E184 &lt; BH$6), 0, 1)+IF(OR($F184 &gt;= BI$6, $G184 &lt; BH$6), 0, 2)+1)</f>
        <v/>
      </c>
      <c r="BI184" s="71" t="str">
        <f ca="1">INDEX({"","_","-","="},IF(OR($D184 &gt;= BJ$6, $E184 &lt; BI$6), 0, 1)+IF(OR($F184 &gt;= BJ$6, $G184 &lt; BI$6), 0, 2)+1)</f>
        <v/>
      </c>
      <c r="BJ184" s="71" t="str">
        <f ca="1">INDEX({"","_","-","="},IF(OR($D184 &gt;= BK$6, $E184 &lt; BJ$6), 0, 1)+IF(OR($F184 &gt;= BK$6, $G184 &lt; BJ$6), 0, 2)+1)</f>
        <v/>
      </c>
      <c r="BK184" s="71" t="str">
        <f ca="1">INDEX({"","_","-","="},IF(OR($D184 &gt;= BL$6, $E184 &lt; BK$6), 0, 1)+IF(OR($F184 &gt;= BL$6, $G184 &lt; BK$6), 0, 2)+1)</f>
        <v/>
      </c>
      <c r="BL184" s="71" t="str">
        <f ca="1">INDEX({"","_","-","="},IF(OR($D184 &gt;= BM$6, $E184 &lt; BL$6), 0, 1)+IF(OR($F184 &gt;= BM$6, $G184 &lt; BL$6), 0, 2)+1)</f>
        <v/>
      </c>
      <c r="BM184" s="71" t="str">
        <f ca="1">INDEX({"","_","-","="},IF(OR($D184 &gt;= BN$6, $E184 &lt; BM$6), 0, 1)+IF(OR($F184 &gt;= BN$6, $G184 &lt; BM$6), 0, 2)+1)</f>
        <v/>
      </c>
      <c r="BN184" s="71" t="str">
        <f ca="1">INDEX({"","_","-","="},IF(OR($D184 &gt;= BO$6, $E184 &lt; BN$6), 0, 1)+IF(OR($F184 &gt;= BO$6, $G184 &lt; BN$6), 0, 2)+1)</f>
        <v/>
      </c>
      <c r="BO184" s="71" t="str">
        <f ca="1">INDEX({"","_","-","="},IF(OR($D184 &gt;= BP$6, $E184 &lt; BO$6), 0, 1)+IF(OR($F184 &gt;= BP$6, $G184 &lt; BO$6), 0, 2)+1)</f>
        <v/>
      </c>
      <c r="BP184" s="71" t="str">
        <f ca="1">INDEX({"","_","-","="},IF(OR($D184 &gt;= BQ$6, $E184 &lt; BP$6), 0, 1)+IF(OR($F184 &gt;= BQ$6, $G184 &lt; BP$6), 0, 2)+1)</f>
        <v/>
      </c>
      <c r="BQ184" s="71" t="str">
        <f ca="1">INDEX({"","_","-","="},IF(OR($D184 &gt;= BR$6, $E184 &lt; BQ$6), 0, 1)+IF(OR($F184 &gt;= BR$6, $G184 &lt; BQ$6), 0, 2)+1)</f>
        <v/>
      </c>
      <c r="BR184" s="71" t="str">
        <f ca="1">INDEX({"","_","-","="},IF(OR($D184 &gt;= BS$6, $E184 &lt; BR$6), 0, 1)+IF(OR($F184 &gt;= BS$6, $G184 &lt; BR$6), 0, 2)+1)</f>
        <v/>
      </c>
      <c r="BS184" s="71" t="str">
        <f ca="1">INDEX({"","_","-","="},IF(OR($D184 &gt;= BT$6, $E184 &lt; BS$6), 0, 1)+IF(OR($F184 &gt;= BT$6, $G184 &lt; BS$6), 0, 2)+1)</f>
        <v/>
      </c>
      <c r="BT184" s="71" t="str">
        <f ca="1">INDEX({"","_","-","="},IF(OR($D184 &gt;= BU$6, $E184 &lt; BT$6), 0, 1)+IF(OR($F184 &gt;= BU$6, $G184 &lt; BT$6), 0, 2)+1)</f>
        <v/>
      </c>
      <c r="BU184" s="71" t="str">
        <f ca="1">INDEX({"","_","-","="},IF(OR($D184 &gt;= BV$6, $E184 &lt; BU$6), 0, 1)+IF(OR($F184 &gt;= BV$6, $G184 &lt; BU$6), 0, 2)+1)</f>
        <v/>
      </c>
      <c r="BV184" s="71" t="str">
        <f ca="1">INDEX({"","_","-","="},IF(OR($D184 &gt;= BW$6, $E184 &lt; BV$6), 0, 1)+IF(OR($F184 &gt;= BW$6, $G184 &lt; BV$6), 0, 2)+1)</f>
        <v/>
      </c>
      <c r="BW184" s="71" t="str">
        <f ca="1">INDEX({"","_","-","="},IF(OR($D184 &gt;= BX$6, $E184 &lt; BW$6), 0, 1)+IF(OR($F184 &gt;= BX$6, $G184 &lt; BW$6), 0, 2)+1)</f>
        <v/>
      </c>
      <c r="BX184" s="71" t="str">
        <f ca="1">INDEX({"","_","-","="},IF(OR($D184 &gt;= BY$6, $E184 &lt; BX$6), 0, 1)+IF(OR($F184 &gt;= BY$6, $G184 &lt; BX$6), 0, 2)+1)</f>
        <v/>
      </c>
      <c r="BY184" s="71" t="str">
        <f ca="1">INDEX({"","_","-","="},IF(OR($D184 &gt;= BZ$6, $E184 &lt; BY$6), 0, 1)+IF(OR($F184 &gt;= BZ$6, $G184 &lt; BY$6), 0, 2)+1)</f>
        <v/>
      </c>
      <c r="BZ184" s="71" t="str">
        <f ca="1">INDEX({"","_","-","="},IF(OR($D184 &gt;= CA$6, $E184 &lt; BZ$6), 0, 1)+IF(OR($F184 &gt;= CA$6, $G184 &lt; BZ$6), 0, 2)+1)</f>
        <v/>
      </c>
      <c r="CA184" s="71" t="str">
        <f ca="1">INDEX({"","_","-","="},IF(OR($D184 &gt;= CB$6, $E184 &lt; CA$6), 0, 1)+IF(OR($F184 &gt;= CB$6, $G184 &lt; CA$6), 0, 2)+1)</f>
        <v/>
      </c>
      <c r="CB184" s="71" t="str">
        <f ca="1">INDEX({"","_","-","="},IF(OR($D184 &gt;= CC$6, $E184 &lt; CB$6), 0, 1)+IF(OR($F184 &gt;= CC$6, $G184 &lt; CB$6), 0, 2)+1)</f>
        <v/>
      </c>
      <c r="CC184" s="71" t="str">
        <f ca="1">INDEX({"","_","-","="},IF(OR($D184 &gt;= CD$6, $E184 &lt; CC$6), 0, 1)+IF(OR($F184 &gt;= CD$6, $G184 &lt; CC$6), 0, 2)+1)</f>
        <v/>
      </c>
      <c r="CD184" s="71" t="str">
        <f ca="1">INDEX({"","_","-","="},IF(OR($D184 &gt;= CE$6, $E184 &lt; CD$6), 0, 1)+IF(OR($F184 &gt;= CE$6, $G184 &lt; CD$6), 0, 2)+1)</f>
        <v/>
      </c>
    </row>
    <row r="185" spans="1:82">
      <c r="A185" s="8" t="str">
        <f ca="1">IF('临-进度'!N180,'临-进度'!$A180,"")</f>
        <v/>
      </c>
      <c r="B185" s="8" t="str">
        <f ca="1">IF('临-进度'!N180,'临-进度'!$B180,"")</f>
        <v/>
      </c>
      <c r="C185" s="8" t="str">
        <f ca="1">IF('临-进度'!N180,'临-进度'!$F180,"")</f>
        <v/>
      </c>
      <c r="D185" s="42" t="str">
        <f ca="1">IF('临-进度'!$N180,'临-进度'!$J180,"")</f>
        <v/>
      </c>
      <c r="E185" s="42" t="str">
        <f ca="1">IF('临-进度'!$N180,'临-进度'!$AF180,"")</f>
        <v/>
      </c>
      <c r="F185" s="42" t="str">
        <f ca="1">IF('临-进度'!$N180,'临-进度'!$K180,"")</f>
        <v/>
      </c>
      <c r="G185" s="76" t="str">
        <f ca="1">IF('临-进度'!$N180,'临-进度'!$AG180,"")</f>
        <v/>
      </c>
      <c r="H185" s="71" t="str">
        <f ca="1">INDEX({"","_","-","="},IF(OR($D185 &gt;= I$6, $E185 &lt; H$6), 0, 1)+IF(OR($F185 &gt;= I$6, $G185 &lt; H$6), 0, 2)+1)</f>
        <v/>
      </c>
      <c r="I185" s="71" t="str">
        <f ca="1">INDEX({"","_","-","="},IF(OR($D185 &gt;= J$6, $E185 &lt; I$6), 0, 1)+IF(OR($F185 &gt;= J$6, $G185 &lt; I$6), 0, 2)+1)</f>
        <v/>
      </c>
      <c r="J185" s="71" t="str">
        <f ca="1">INDEX({"","_","-","="},IF(OR($D185 &gt;= K$6, $E185 &lt; J$6), 0, 1)+IF(OR($F185 &gt;= K$6, $G185 &lt; J$6), 0, 2)+1)</f>
        <v/>
      </c>
      <c r="K185" s="71" t="str">
        <f ca="1">INDEX({"","_","-","="},IF(OR($D185 &gt;= L$6, $E185 &lt; K$6), 0, 1)+IF(OR($F185 &gt;= L$6, $G185 &lt; K$6), 0, 2)+1)</f>
        <v/>
      </c>
      <c r="L185" s="71" t="str">
        <f ca="1">INDEX({"","_","-","="},IF(OR($D185 &gt;= M$6, $E185 &lt; L$6), 0, 1)+IF(OR($F185 &gt;= M$6, $G185 &lt; L$6), 0, 2)+1)</f>
        <v/>
      </c>
      <c r="M185" s="71" t="str">
        <f ca="1">INDEX({"","_","-","="},IF(OR($D185 &gt;= N$6, $E185 &lt; M$6), 0, 1)+IF(OR($F185 &gt;= N$6, $G185 &lt; M$6), 0, 2)+1)</f>
        <v/>
      </c>
      <c r="N185" s="71" t="str">
        <f ca="1">INDEX({"","_","-","="},IF(OR($D185 &gt;= O$6, $E185 &lt; N$6), 0, 1)+IF(OR($F185 &gt;= O$6, $G185 &lt; N$6), 0, 2)+1)</f>
        <v/>
      </c>
      <c r="O185" s="71" t="str">
        <f ca="1">INDEX({"","_","-","="},IF(OR($D185 &gt;= P$6, $E185 &lt; O$6), 0, 1)+IF(OR($F185 &gt;= P$6, $G185 &lt; O$6), 0, 2)+1)</f>
        <v/>
      </c>
      <c r="P185" s="71" t="str">
        <f ca="1">INDEX({"","_","-","="},IF(OR($D185 &gt;= Q$6, $E185 &lt; P$6), 0, 1)+IF(OR($F185 &gt;= Q$6, $G185 &lt; P$6), 0, 2)+1)</f>
        <v/>
      </c>
      <c r="Q185" s="71" t="str">
        <f ca="1">INDEX({"","_","-","="},IF(OR($D185 &gt;= R$6, $E185 &lt; Q$6), 0, 1)+IF(OR($F185 &gt;= R$6, $G185 &lt; Q$6), 0, 2)+1)</f>
        <v/>
      </c>
      <c r="R185" s="71" t="str">
        <f ca="1">INDEX({"","_","-","="},IF(OR($D185 &gt;= S$6, $E185 &lt; R$6), 0, 1)+IF(OR($F185 &gt;= S$6, $G185 &lt; R$6), 0, 2)+1)</f>
        <v/>
      </c>
      <c r="S185" s="71" t="str">
        <f ca="1">INDEX({"","_","-","="},IF(OR($D185 &gt;= T$6, $E185 &lt; S$6), 0, 1)+IF(OR($F185 &gt;= T$6, $G185 &lt; S$6), 0, 2)+1)</f>
        <v/>
      </c>
      <c r="T185" s="71" t="str">
        <f ca="1">INDEX({"","_","-","="},IF(OR($D185 &gt;= U$6, $E185 &lt; T$6), 0, 1)+IF(OR($F185 &gt;= U$6, $G185 &lt; T$6), 0, 2)+1)</f>
        <v/>
      </c>
      <c r="U185" s="71" t="str">
        <f ca="1">INDEX({"","_","-","="},IF(OR($D185 &gt;= V$6, $E185 &lt; U$6), 0, 1)+IF(OR($F185 &gt;= V$6, $G185 &lt; U$6), 0, 2)+1)</f>
        <v/>
      </c>
      <c r="V185" s="71" t="str">
        <f ca="1">INDEX({"","_","-","="},IF(OR($D185 &gt;= W$6, $E185 &lt; V$6), 0, 1)+IF(OR($F185 &gt;= W$6, $G185 &lt; V$6), 0, 2)+1)</f>
        <v/>
      </c>
      <c r="W185" s="71" t="str">
        <f ca="1">INDEX({"","_","-","="},IF(OR($D185 &gt;= X$6, $E185 &lt; W$6), 0, 1)+IF(OR($F185 &gt;= X$6, $G185 &lt; W$6), 0, 2)+1)</f>
        <v/>
      </c>
      <c r="X185" s="71" t="str">
        <f ca="1">INDEX({"","_","-","="},IF(OR($D185 &gt;= Y$6, $E185 &lt; X$6), 0, 1)+IF(OR($F185 &gt;= Y$6, $G185 &lt; X$6), 0, 2)+1)</f>
        <v/>
      </c>
      <c r="Y185" s="71" t="str">
        <f ca="1">INDEX({"","_","-","="},IF(OR($D185 &gt;= Z$6, $E185 &lt; Y$6), 0, 1)+IF(OR($F185 &gt;= Z$6, $G185 &lt; Y$6), 0, 2)+1)</f>
        <v/>
      </c>
      <c r="Z185" s="71" t="str">
        <f ca="1">INDEX({"","_","-","="},IF(OR($D185 &gt;= AA$6, $E185 &lt; Z$6), 0, 1)+IF(OR($F185 &gt;= AA$6, $G185 &lt; Z$6), 0, 2)+1)</f>
        <v/>
      </c>
      <c r="AA185" s="71" t="str">
        <f ca="1">INDEX({"","_","-","="},IF(OR($D185 &gt;= AB$6, $E185 &lt; AA$6), 0, 1)+IF(OR($F185 &gt;= AB$6, $G185 &lt; AA$6), 0, 2)+1)</f>
        <v/>
      </c>
      <c r="AB185" s="71" t="str">
        <f ca="1">INDEX({"","_","-","="},IF(OR($D185 &gt;= AC$6, $E185 &lt; AB$6), 0, 1)+IF(OR($F185 &gt;= AC$6, $G185 &lt; AB$6), 0, 2)+1)</f>
        <v/>
      </c>
      <c r="AC185" s="71" t="str">
        <f ca="1">INDEX({"","_","-","="},IF(OR($D185 &gt;= AD$6, $E185 &lt; AC$6), 0, 1)+IF(OR($F185 &gt;= AD$6, $G185 &lt; AC$6), 0, 2)+1)</f>
        <v/>
      </c>
      <c r="AD185" s="71" t="str">
        <f ca="1">INDEX({"","_","-","="},IF(OR($D185 &gt;= AE$6, $E185 &lt; AD$6), 0, 1)+IF(OR($F185 &gt;= AE$6, $G185 &lt; AD$6), 0, 2)+1)</f>
        <v/>
      </c>
      <c r="AE185" s="71" t="str">
        <f ca="1">INDEX({"","_","-","="},IF(OR($D185 &gt;= AF$6, $E185 &lt; AE$6), 0, 1)+IF(OR($F185 &gt;= AF$6, $G185 &lt; AE$6), 0, 2)+1)</f>
        <v/>
      </c>
      <c r="AF185" s="71" t="str">
        <f ca="1">INDEX({"","_","-","="},IF(OR($D185 &gt;= AG$6, $E185 &lt; AF$6), 0, 1)+IF(OR($F185 &gt;= AG$6, $G185 &lt; AF$6), 0, 2)+1)</f>
        <v/>
      </c>
      <c r="AG185" s="71" t="str">
        <f ca="1">INDEX({"","_","-","="},IF(OR($D185 &gt;= AH$6, $E185 &lt; AG$6), 0, 1)+IF(OR($F185 &gt;= AH$6, $G185 &lt; AG$6), 0, 2)+1)</f>
        <v/>
      </c>
      <c r="AH185" s="71" t="str">
        <f ca="1">INDEX({"","_","-","="},IF(OR($D185 &gt;= AI$6, $E185 &lt; AH$6), 0, 1)+IF(OR($F185 &gt;= AI$6, $G185 &lt; AH$6), 0, 2)+1)</f>
        <v/>
      </c>
      <c r="AI185" s="71" t="str">
        <f ca="1">INDEX({"","_","-","="},IF(OR($D185 &gt;= AJ$6, $E185 &lt; AI$6), 0, 1)+IF(OR($F185 &gt;= AJ$6, $G185 &lt; AI$6), 0, 2)+1)</f>
        <v/>
      </c>
      <c r="AJ185" s="71" t="str">
        <f ca="1">INDEX({"","_","-","="},IF(OR($D185 &gt;= AK$6, $E185 &lt; AJ$6), 0, 1)+IF(OR($F185 &gt;= AK$6, $G185 &lt; AJ$6), 0, 2)+1)</f>
        <v/>
      </c>
      <c r="AK185" s="71" t="str">
        <f ca="1">INDEX({"","_","-","="},IF(OR($D185 &gt;= AL$6, $E185 &lt; AK$6), 0, 1)+IF(OR($F185 &gt;= AL$6, $G185 &lt; AK$6), 0, 2)+1)</f>
        <v/>
      </c>
      <c r="AL185" s="71" t="str">
        <f ca="1">INDEX({"","_","-","="},IF(OR($D185 &gt;= AM$6, $E185 &lt; AL$6), 0, 1)+IF(OR($F185 &gt;= AM$6, $G185 &lt; AL$6), 0, 2)+1)</f>
        <v/>
      </c>
      <c r="AM185" s="71" t="str">
        <f ca="1">INDEX({"","_","-","="},IF(OR($D185 &gt;= AN$6, $E185 &lt; AM$6), 0, 1)+IF(OR($F185 &gt;= AN$6, $G185 &lt; AM$6), 0, 2)+1)</f>
        <v/>
      </c>
      <c r="AN185" s="71" t="str">
        <f ca="1">INDEX({"","_","-","="},IF(OR($D185 &gt;= AO$6, $E185 &lt; AN$6), 0, 1)+IF(OR($F185 &gt;= AO$6, $G185 &lt; AN$6), 0, 2)+1)</f>
        <v/>
      </c>
      <c r="AO185" s="71" t="str">
        <f ca="1">INDEX({"","_","-","="},IF(OR($D185 &gt;= AP$6, $E185 &lt; AO$6), 0, 1)+IF(OR($F185 &gt;= AP$6, $G185 &lt; AO$6), 0, 2)+1)</f>
        <v/>
      </c>
      <c r="AP185" s="71" t="str">
        <f ca="1">INDEX({"","_","-","="},IF(OR($D185 &gt;= AQ$6, $E185 &lt; AP$6), 0, 1)+IF(OR($F185 &gt;= AQ$6, $G185 &lt; AP$6), 0, 2)+1)</f>
        <v/>
      </c>
      <c r="AQ185" s="71" t="str">
        <f ca="1">INDEX({"","_","-","="},IF(OR($D185 &gt;= AR$6, $E185 &lt; AQ$6), 0, 1)+IF(OR($F185 &gt;= AR$6, $G185 &lt; AQ$6), 0, 2)+1)</f>
        <v/>
      </c>
      <c r="AR185" s="71" t="str">
        <f ca="1">INDEX({"","_","-","="},IF(OR($D185 &gt;= AS$6, $E185 &lt; AR$6), 0, 1)+IF(OR($F185 &gt;= AS$6, $G185 &lt; AR$6), 0, 2)+1)</f>
        <v/>
      </c>
      <c r="AS185" s="71" t="str">
        <f ca="1">INDEX({"","_","-","="},IF(OR($D185 &gt;= AT$6, $E185 &lt; AS$6), 0, 1)+IF(OR($F185 &gt;= AT$6, $G185 &lt; AS$6), 0, 2)+1)</f>
        <v/>
      </c>
      <c r="AT185" s="71" t="str">
        <f ca="1">INDEX({"","_","-","="},IF(OR($D185 &gt;= AU$6, $E185 &lt; AT$6), 0, 1)+IF(OR($F185 &gt;= AU$6, $G185 &lt; AT$6), 0, 2)+1)</f>
        <v/>
      </c>
      <c r="AU185" s="71" t="str">
        <f ca="1">INDEX({"","_","-","="},IF(OR($D185 &gt;= AV$6, $E185 &lt; AU$6), 0, 1)+IF(OR($F185 &gt;= AV$6, $G185 &lt; AU$6), 0, 2)+1)</f>
        <v/>
      </c>
      <c r="AV185" s="71" t="str">
        <f ca="1">INDEX({"","_","-","="},IF(OR($D185 &gt;= AW$6, $E185 &lt; AV$6), 0, 1)+IF(OR($F185 &gt;= AW$6, $G185 &lt; AV$6), 0, 2)+1)</f>
        <v/>
      </c>
      <c r="AW185" s="71" t="str">
        <f ca="1">INDEX({"","_","-","="},IF(OR($D185 &gt;= AX$6, $E185 &lt; AW$6), 0, 1)+IF(OR($F185 &gt;= AX$6, $G185 &lt; AW$6), 0, 2)+1)</f>
        <v/>
      </c>
      <c r="AX185" s="71" t="str">
        <f ca="1">INDEX({"","_","-","="},IF(OR($D185 &gt;= AY$6, $E185 &lt; AX$6), 0, 1)+IF(OR($F185 &gt;= AY$6, $G185 &lt; AX$6), 0, 2)+1)</f>
        <v/>
      </c>
      <c r="AY185" s="71" t="str">
        <f ca="1">INDEX({"","_","-","="},IF(OR($D185 &gt;= AZ$6, $E185 &lt; AY$6), 0, 1)+IF(OR($F185 &gt;= AZ$6, $G185 &lt; AY$6), 0, 2)+1)</f>
        <v/>
      </c>
      <c r="AZ185" s="71" t="str">
        <f ca="1">INDEX({"","_","-","="},IF(OR($D185 &gt;= BA$6, $E185 &lt; AZ$6), 0, 1)+IF(OR($F185 &gt;= BA$6, $G185 &lt; AZ$6), 0, 2)+1)</f>
        <v/>
      </c>
      <c r="BA185" s="71" t="str">
        <f ca="1">INDEX({"","_","-","="},IF(OR($D185 &gt;= BB$6, $E185 &lt; BA$6), 0, 1)+IF(OR($F185 &gt;= BB$6, $G185 &lt; BA$6), 0, 2)+1)</f>
        <v/>
      </c>
      <c r="BB185" s="71" t="str">
        <f ca="1">INDEX({"","_","-","="},IF(OR($D185 &gt;= BC$6, $E185 &lt; BB$6), 0, 1)+IF(OR($F185 &gt;= BC$6, $G185 &lt; BB$6), 0, 2)+1)</f>
        <v/>
      </c>
      <c r="BC185" s="71" t="str">
        <f ca="1">INDEX({"","_","-","="},IF(OR($D185 &gt;= BD$6, $E185 &lt; BC$6), 0, 1)+IF(OR($F185 &gt;= BD$6, $G185 &lt; BC$6), 0, 2)+1)</f>
        <v/>
      </c>
      <c r="BD185" s="71" t="str">
        <f ca="1">INDEX({"","_","-","="},IF(OR($D185 &gt;= BE$6, $E185 &lt; BD$6), 0, 1)+IF(OR($F185 &gt;= BE$6, $G185 &lt; BD$6), 0, 2)+1)</f>
        <v/>
      </c>
      <c r="BE185" s="71" t="str">
        <f ca="1">INDEX({"","_","-","="},IF(OR($D185 &gt;= BF$6, $E185 &lt; BE$6), 0, 1)+IF(OR($F185 &gt;= BF$6, $G185 &lt; BE$6), 0, 2)+1)</f>
        <v/>
      </c>
      <c r="BF185" s="71" t="str">
        <f ca="1">INDEX({"","_","-","="},IF(OR($D185 &gt;= BG$6, $E185 &lt; BF$6), 0, 1)+IF(OR($F185 &gt;= BG$6, $G185 &lt; BF$6), 0, 2)+1)</f>
        <v/>
      </c>
      <c r="BG185" s="71" t="str">
        <f ca="1">INDEX({"","_","-","="},IF(OR($D185 &gt;= BH$6, $E185 &lt; BG$6), 0, 1)+IF(OR($F185 &gt;= BH$6, $G185 &lt; BG$6), 0, 2)+1)</f>
        <v/>
      </c>
      <c r="BH185" s="71" t="str">
        <f ca="1">INDEX({"","_","-","="},IF(OR($D185 &gt;= BI$6, $E185 &lt; BH$6), 0, 1)+IF(OR($F185 &gt;= BI$6, $G185 &lt; BH$6), 0, 2)+1)</f>
        <v/>
      </c>
      <c r="BI185" s="71" t="str">
        <f ca="1">INDEX({"","_","-","="},IF(OR($D185 &gt;= BJ$6, $E185 &lt; BI$6), 0, 1)+IF(OR($F185 &gt;= BJ$6, $G185 &lt; BI$6), 0, 2)+1)</f>
        <v/>
      </c>
      <c r="BJ185" s="71" t="str">
        <f ca="1">INDEX({"","_","-","="},IF(OR($D185 &gt;= BK$6, $E185 &lt; BJ$6), 0, 1)+IF(OR($F185 &gt;= BK$6, $G185 &lt; BJ$6), 0, 2)+1)</f>
        <v/>
      </c>
      <c r="BK185" s="71" t="str">
        <f ca="1">INDEX({"","_","-","="},IF(OR($D185 &gt;= BL$6, $E185 &lt; BK$6), 0, 1)+IF(OR($F185 &gt;= BL$6, $G185 &lt; BK$6), 0, 2)+1)</f>
        <v/>
      </c>
      <c r="BL185" s="71" t="str">
        <f ca="1">INDEX({"","_","-","="},IF(OR($D185 &gt;= BM$6, $E185 &lt; BL$6), 0, 1)+IF(OR($F185 &gt;= BM$6, $G185 &lt; BL$6), 0, 2)+1)</f>
        <v/>
      </c>
      <c r="BM185" s="71" t="str">
        <f ca="1">INDEX({"","_","-","="},IF(OR($D185 &gt;= BN$6, $E185 &lt; BM$6), 0, 1)+IF(OR($F185 &gt;= BN$6, $G185 &lt; BM$6), 0, 2)+1)</f>
        <v/>
      </c>
      <c r="BN185" s="71" t="str">
        <f ca="1">INDEX({"","_","-","="},IF(OR($D185 &gt;= BO$6, $E185 &lt; BN$6), 0, 1)+IF(OR($F185 &gt;= BO$6, $G185 &lt; BN$6), 0, 2)+1)</f>
        <v/>
      </c>
      <c r="BO185" s="71" t="str">
        <f ca="1">INDEX({"","_","-","="},IF(OR($D185 &gt;= BP$6, $E185 &lt; BO$6), 0, 1)+IF(OR($F185 &gt;= BP$6, $G185 &lt; BO$6), 0, 2)+1)</f>
        <v/>
      </c>
      <c r="BP185" s="71" t="str">
        <f ca="1">INDEX({"","_","-","="},IF(OR($D185 &gt;= BQ$6, $E185 &lt; BP$6), 0, 1)+IF(OR($F185 &gt;= BQ$6, $G185 &lt; BP$6), 0, 2)+1)</f>
        <v/>
      </c>
      <c r="BQ185" s="71" t="str">
        <f ca="1">INDEX({"","_","-","="},IF(OR($D185 &gt;= BR$6, $E185 &lt; BQ$6), 0, 1)+IF(OR($F185 &gt;= BR$6, $G185 &lt; BQ$6), 0, 2)+1)</f>
        <v/>
      </c>
      <c r="BR185" s="71" t="str">
        <f ca="1">INDEX({"","_","-","="},IF(OR($D185 &gt;= BS$6, $E185 &lt; BR$6), 0, 1)+IF(OR($F185 &gt;= BS$6, $G185 &lt; BR$6), 0, 2)+1)</f>
        <v/>
      </c>
      <c r="BS185" s="71" t="str">
        <f ca="1">INDEX({"","_","-","="},IF(OR($D185 &gt;= BT$6, $E185 &lt; BS$6), 0, 1)+IF(OR($F185 &gt;= BT$6, $G185 &lt; BS$6), 0, 2)+1)</f>
        <v/>
      </c>
      <c r="BT185" s="71" t="str">
        <f ca="1">INDEX({"","_","-","="},IF(OR($D185 &gt;= BU$6, $E185 &lt; BT$6), 0, 1)+IF(OR($F185 &gt;= BU$6, $G185 &lt; BT$6), 0, 2)+1)</f>
        <v/>
      </c>
      <c r="BU185" s="71" t="str">
        <f ca="1">INDEX({"","_","-","="},IF(OR($D185 &gt;= BV$6, $E185 &lt; BU$6), 0, 1)+IF(OR($F185 &gt;= BV$6, $G185 &lt; BU$6), 0, 2)+1)</f>
        <v/>
      </c>
      <c r="BV185" s="71" t="str">
        <f ca="1">INDEX({"","_","-","="},IF(OR($D185 &gt;= BW$6, $E185 &lt; BV$6), 0, 1)+IF(OR($F185 &gt;= BW$6, $G185 &lt; BV$6), 0, 2)+1)</f>
        <v/>
      </c>
      <c r="BW185" s="71" t="str">
        <f ca="1">INDEX({"","_","-","="},IF(OR($D185 &gt;= BX$6, $E185 &lt; BW$6), 0, 1)+IF(OR($F185 &gt;= BX$6, $G185 &lt; BW$6), 0, 2)+1)</f>
        <v/>
      </c>
      <c r="BX185" s="71" t="str">
        <f ca="1">INDEX({"","_","-","="},IF(OR($D185 &gt;= BY$6, $E185 &lt; BX$6), 0, 1)+IF(OR($F185 &gt;= BY$6, $G185 &lt; BX$6), 0, 2)+1)</f>
        <v/>
      </c>
      <c r="BY185" s="71" t="str">
        <f ca="1">INDEX({"","_","-","="},IF(OR($D185 &gt;= BZ$6, $E185 &lt; BY$6), 0, 1)+IF(OR($F185 &gt;= BZ$6, $G185 &lt; BY$6), 0, 2)+1)</f>
        <v/>
      </c>
      <c r="BZ185" s="71" t="str">
        <f ca="1">INDEX({"","_","-","="},IF(OR($D185 &gt;= CA$6, $E185 &lt; BZ$6), 0, 1)+IF(OR($F185 &gt;= CA$6, $G185 &lt; BZ$6), 0, 2)+1)</f>
        <v/>
      </c>
      <c r="CA185" s="71" t="str">
        <f ca="1">INDEX({"","_","-","="},IF(OR($D185 &gt;= CB$6, $E185 &lt; CA$6), 0, 1)+IF(OR($F185 &gt;= CB$6, $G185 &lt; CA$6), 0, 2)+1)</f>
        <v/>
      </c>
      <c r="CB185" s="71" t="str">
        <f ca="1">INDEX({"","_","-","="},IF(OR($D185 &gt;= CC$6, $E185 &lt; CB$6), 0, 1)+IF(OR($F185 &gt;= CC$6, $G185 &lt; CB$6), 0, 2)+1)</f>
        <v/>
      </c>
      <c r="CC185" s="71" t="str">
        <f ca="1">INDEX({"","_","-","="},IF(OR($D185 &gt;= CD$6, $E185 &lt; CC$6), 0, 1)+IF(OR($F185 &gt;= CD$6, $G185 &lt; CC$6), 0, 2)+1)</f>
        <v/>
      </c>
      <c r="CD185" s="71" t="str">
        <f ca="1">INDEX({"","_","-","="},IF(OR($D185 &gt;= CE$6, $E185 &lt; CD$6), 0, 1)+IF(OR($F185 &gt;= CE$6, $G185 &lt; CD$6), 0, 2)+1)</f>
        <v/>
      </c>
    </row>
    <row r="186" spans="1:82">
      <c r="A186" s="8" t="str">
        <f ca="1">IF('临-进度'!N181,'临-进度'!$A181,"")</f>
        <v/>
      </c>
      <c r="B186" s="8" t="str">
        <f ca="1">IF('临-进度'!N181,'临-进度'!$B181,"")</f>
        <v/>
      </c>
      <c r="C186" s="8" t="str">
        <f ca="1">IF('临-进度'!N181,'临-进度'!$F181,"")</f>
        <v/>
      </c>
      <c r="D186" s="42" t="str">
        <f ca="1">IF('临-进度'!$N181,'临-进度'!$J181,"")</f>
        <v/>
      </c>
      <c r="E186" s="42" t="str">
        <f ca="1">IF('临-进度'!$N181,'临-进度'!$AF181,"")</f>
        <v/>
      </c>
      <c r="F186" s="42" t="str">
        <f ca="1">IF('临-进度'!$N181,'临-进度'!$K181,"")</f>
        <v/>
      </c>
      <c r="G186" s="76" t="str">
        <f ca="1">IF('临-进度'!$N181,'临-进度'!$AG181,"")</f>
        <v/>
      </c>
      <c r="H186" s="71" t="str">
        <f ca="1">INDEX({"","_","-","="},IF(OR($D186 &gt;= I$6, $E186 &lt; H$6), 0, 1)+IF(OR($F186 &gt;= I$6, $G186 &lt; H$6), 0, 2)+1)</f>
        <v/>
      </c>
      <c r="I186" s="71" t="str">
        <f ca="1">INDEX({"","_","-","="},IF(OR($D186 &gt;= J$6, $E186 &lt; I$6), 0, 1)+IF(OR($F186 &gt;= J$6, $G186 &lt; I$6), 0, 2)+1)</f>
        <v/>
      </c>
      <c r="J186" s="71" t="str">
        <f ca="1">INDEX({"","_","-","="},IF(OR($D186 &gt;= K$6, $E186 &lt; J$6), 0, 1)+IF(OR($F186 &gt;= K$6, $G186 &lt; J$6), 0, 2)+1)</f>
        <v/>
      </c>
      <c r="K186" s="71" t="str">
        <f ca="1">INDEX({"","_","-","="},IF(OR($D186 &gt;= L$6, $E186 &lt; K$6), 0, 1)+IF(OR($F186 &gt;= L$6, $G186 &lt; K$6), 0, 2)+1)</f>
        <v/>
      </c>
      <c r="L186" s="71" t="str">
        <f ca="1">INDEX({"","_","-","="},IF(OR($D186 &gt;= M$6, $E186 &lt; L$6), 0, 1)+IF(OR($F186 &gt;= M$6, $G186 &lt; L$6), 0, 2)+1)</f>
        <v/>
      </c>
      <c r="M186" s="71" t="str">
        <f ca="1">INDEX({"","_","-","="},IF(OR($D186 &gt;= N$6, $E186 &lt; M$6), 0, 1)+IF(OR($F186 &gt;= N$6, $G186 &lt; M$6), 0, 2)+1)</f>
        <v/>
      </c>
      <c r="N186" s="71" t="str">
        <f ca="1">INDEX({"","_","-","="},IF(OR($D186 &gt;= O$6, $E186 &lt; N$6), 0, 1)+IF(OR($F186 &gt;= O$6, $G186 &lt; N$6), 0, 2)+1)</f>
        <v/>
      </c>
      <c r="O186" s="71" t="str">
        <f ca="1">INDEX({"","_","-","="},IF(OR($D186 &gt;= P$6, $E186 &lt; O$6), 0, 1)+IF(OR($F186 &gt;= P$6, $G186 &lt; O$6), 0, 2)+1)</f>
        <v/>
      </c>
      <c r="P186" s="71" t="str">
        <f ca="1">INDEX({"","_","-","="},IF(OR($D186 &gt;= Q$6, $E186 &lt; P$6), 0, 1)+IF(OR($F186 &gt;= Q$6, $G186 &lt; P$6), 0, 2)+1)</f>
        <v/>
      </c>
      <c r="Q186" s="71" t="str">
        <f ca="1">INDEX({"","_","-","="},IF(OR($D186 &gt;= R$6, $E186 &lt; Q$6), 0, 1)+IF(OR($F186 &gt;= R$6, $G186 &lt; Q$6), 0, 2)+1)</f>
        <v/>
      </c>
      <c r="R186" s="71" t="str">
        <f ca="1">INDEX({"","_","-","="},IF(OR($D186 &gt;= S$6, $E186 &lt; R$6), 0, 1)+IF(OR($F186 &gt;= S$6, $G186 &lt; R$6), 0, 2)+1)</f>
        <v/>
      </c>
      <c r="S186" s="71" t="str">
        <f ca="1">INDEX({"","_","-","="},IF(OR($D186 &gt;= T$6, $E186 &lt; S$6), 0, 1)+IF(OR($F186 &gt;= T$6, $G186 &lt; S$6), 0, 2)+1)</f>
        <v/>
      </c>
      <c r="T186" s="71" t="str">
        <f ca="1">INDEX({"","_","-","="},IF(OR($D186 &gt;= U$6, $E186 &lt; T$6), 0, 1)+IF(OR($F186 &gt;= U$6, $G186 &lt; T$6), 0, 2)+1)</f>
        <v/>
      </c>
      <c r="U186" s="71" t="str">
        <f ca="1">INDEX({"","_","-","="},IF(OR($D186 &gt;= V$6, $E186 &lt; U$6), 0, 1)+IF(OR($F186 &gt;= V$6, $G186 &lt; U$6), 0, 2)+1)</f>
        <v/>
      </c>
      <c r="V186" s="71" t="str">
        <f ca="1">INDEX({"","_","-","="},IF(OR($D186 &gt;= W$6, $E186 &lt; V$6), 0, 1)+IF(OR($F186 &gt;= W$6, $G186 &lt; V$6), 0, 2)+1)</f>
        <v/>
      </c>
      <c r="W186" s="71" t="str">
        <f ca="1">INDEX({"","_","-","="},IF(OR($D186 &gt;= X$6, $E186 &lt; W$6), 0, 1)+IF(OR($F186 &gt;= X$6, $G186 &lt; W$6), 0, 2)+1)</f>
        <v/>
      </c>
      <c r="X186" s="71" t="str">
        <f ca="1">INDEX({"","_","-","="},IF(OR($D186 &gt;= Y$6, $E186 &lt; X$6), 0, 1)+IF(OR($F186 &gt;= Y$6, $G186 &lt; X$6), 0, 2)+1)</f>
        <v/>
      </c>
      <c r="Y186" s="71" t="str">
        <f ca="1">INDEX({"","_","-","="},IF(OR($D186 &gt;= Z$6, $E186 &lt; Y$6), 0, 1)+IF(OR($F186 &gt;= Z$6, $G186 &lt; Y$6), 0, 2)+1)</f>
        <v/>
      </c>
      <c r="Z186" s="71" t="str">
        <f ca="1">INDEX({"","_","-","="},IF(OR($D186 &gt;= AA$6, $E186 &lt; Z$6), 0, 1)+IF(OR($F186 &gt;= AA$6, $G186 &lt; Z$6), 0, 2)+1)</f>
        <v/>
      </c>
      <c r="AA186" s="71" t="str">
        <f ca="1">INDEX({"","_","-","="},IF(OR($D186 &gt;= AB$6, $E186 &lt; AA$6), 0, 1)+IF(OR($F186 &gt;= AB$6, $G186 &lt; AA$6), 0, 2)+1)</f>
        <v/>
      </c>
      <c r="AB186" s="71" t="str">
        <f ca="1">INDEX({"","_","-","="},IF(OR($D186 &gt;= AC$6, $E186 &lt; AB$6), 0, 1)+IF(OR($F186 &gt;= AC$6, $G186 &lt; AB$6), 0, 2)+1)</f>
        <v/>
      </c>
      <c r="AC186" s="71" t="str">
        <f ca="1">INDEX({"","_","-","="},IF(OR($D186 &gt;= AD$6, $E186 &lt; AC$6), 0, 1)+IF(OR($F186 &gt;= AD$6, $G186 &lt; AC$6), 0, 2)+1)</f>
        <v/>
      </c>
      <c r="AD186" s="71" t="str">
        <f ca="1">INDEX({"","_","-","="},IF(OR($D186 &gt;= AE$6, $E186 &lt; AD$6), 0, 1)+IF(OR($F186 &gt;= AE$6, $G186 &lt; AD$6), 0, 2)+1)</f>
        <v/>
      </c>
      <c r="AE186" s="71" t="str">
        <f ca="1">INDEX({"","_","-","="},IF(OR($D186 &gt;= AF$6, $E186 &lt; AE$6), 0, 1)+IF(OR($F186 &gt;= AF$6, $G186 &lt; AE$6), 0, 2)+1)</f>
        <v/>
      </c>
      <c r="AF186" s="71" t="str">
        <f ca="1">INDEX({"","_","-","="},IF(OR($D186 &gt;= AG$6, $E186 &lt; AF$6), 0, 1)+IF(OR($F186 &gt;= AG$6, $G186 &lt; AF$6), 0, 2)+1)</f>
        <v/>
      </c>
      <c r="AG186" s="71" t="str">
        <f ca="1">INDEX({"","_","-","="},IF(OR($D186 &gt;= AH$6, $E186 &lt; AG$6), 0, 1)+IF(OR($F186 &gt;= AH$6, $G186 &lt; AG$6), 0, 2)+1)</f>
        <v/>
      </c>
      <c r="AH186" s="71" t="str">
        <f ca="1">INDEX({"","_","-","="},IF(OR($D186 &gt;= AI$6, $E186 &lt; AH$6), 0, 1)+IF(OR($F186 &gt;= AI$6, $G186 &lt; AH$6), 0, 2)+1)</f>
        <v/>
      </c>
      <c r="AI186" s="71" t="str">
        <f ca="1">INDEX({"","_","-","="},IF(OR($D186 &gt;= AJ$6, $E186 &lt; AI$6), 0, 1)+IF(OR($F186 &gt;= AJ$6, $G186 &lt; AI$6), 0, 2)+1)</f>
        <v/>
      </c>
      <c r="AJ186" s="71" t="str">
        <f ca="1">INDEX({"","_","-","="},IF(OR($D186 &gt;= AK$6, $E186 &lt; AJ$6), 0, 1)+IF(OR($F186 &gt;= AK$6, $G186 &lt; AJ$6), 0, 2)+1)</f>
        <v/>
      </c>
      <c r="AK186" s="71" t="str">
        <f ca="1">INDEX({"","_","-","="},IF(OR($D186 &gt;= AL$6, $E186 &lt; AK$6), 0, 1)+IF(OR($F186 &gt;= AL$6, $G186 &lt; AK$6), 0, 2)+1)</f>
        <v/>
      </c>
      <c r="AL186" s="71" t="str">
        <f ca="1">INDEX({"","_","-","="},IF(OR($D186 &gt;= AM$6, $E186 &lt; AL$6), 0, 1)+IF(OR($F186 &gt;= AM$6, $G186 &lt; AL$6), 0, 2)+1)</f>
        <v/>
      </c>
      <c r="AM186" s="71" t="str">
        <f ca="1">INDEX({"","_","-","="},IF(OR($D186 &gt;= AN$6, $E186 &lt; AM$6), 0, 1)+IF(OR($F186 &gt;= AN$6, $G186 &lt; AM$6), 0, 2)+1)</f>
        <v/>
      </c>
      <c r="AN186" s="71" t="str">
        <f ca="1">INDEX({"","_","-","="},IF(OR($D186 &gt;= AO$6, $E186 &lt; AN$6), 0, 1)+IF(OR($F186 &gt;= AO$6, $G186 &lt; AN$6), 0, 2)+1)</f>
        <v/>
      </c>
      <c r="AO186" s="71" t="str">
        <f ca="1">INDEX({"","_","-","="},IF(OR($D186 &gt;= AP$6, $E186 &lt; AO$6), 0, 1)+IF(OR($F186 &gt;= AP$6, $G186 &lt; AO$6), 0, 2)+1)</f>
        <v/>
      </c>
      <c r="AP186" s="71" t="str">
        <f ca="1">INDEX({"","_","-","="},IF(OR($D186 &gt;= AQ$6, $E186 &lt; AP$6), 0, 1)+IF(OR($F186 &gt;= AQ$6, $G186 &lt; AP$6), 0, 2)+1)</f>
        <v/>
      </c>
      <c r="AQ186" s="71" t="str">
        <f ca="1">INDEX({"","_","-","="},IF(OR($D186 &gt;= AR$6, $E186 &lt; AQ$6), 0, 1)+IF(OR($F186 &gt;= AR$6, $G186 &lt; AQ$6), 0, 2)+1)</f>
        <v/>
      </c>
      <c r="AR186" s="71" t="str">
        <f ca="1">INDEX({"","_","-","="},IF(OR($D186 &gt;= AS$6, $E186 &lt; AR$6), 0, 1)+IF(OR($F186 &gt;= AS$6, $G186 &lt; AR$6), 0, 2)+1)</f>
        <v/>
      </c>
      <c r="AS186" s="71" t="str">
        <f ca="1">INDEX({"","_","-","="},IF(OR($D186 &gt;= AT$6, $E186 &lt; AS$6), 0, 1)+IF(OR($F186 &gt;= AT$6, $G186 &lt; AS$6), 0, 2)+1)</f>
        <v/>
      </c>
      <c r="AT186" s="71" t="str">
        <f ca="1">INDEX({"","_","-","="},IF(OR($D186 &gt;= AU$6, $E186 &lt; AT$6), 0, 1)+IF(OR($F186 &gt;= AU$6, $G186 &lt; AT$6), 0, 2)+1)</f>
        <v/>
      </c>
      <c r="AU186" s="71" t="str">
        <f ca="1">INDEX({"","_","-","="},IF(OR($D186 &gt;= AV$6, $E186 &lt; AU$6), 0, 1)+IF(OR($F186 &gt;= AV$6, $G186 &lt; AU$6), 0, 2)+1)</f>
        <v/>
      </c>
      <c r="AV186" s="71" t="str">
        <f ca="1">INDEX({"","_","-","="},IF(OR($D186 &gt;= AW$6, $E186 &lt; AV$6), 0, 1)+IF(OR($F186 &gt;= AW$6, $G186 &lt; AV$6), 0, 2)+1)</f>
        <v/>
      </c>
      <c r="AW186" s="71" t="str">
        <f ca="1">INDEX({"","_","-","="},IF(OR($D186 &gt;= AX$6, $E186 &lt; AW$6), 0, 1)+IF(OR($F186 &gt;= AX$6, $G186 &lt; AW$6), 0, 2)+1)</f>
        <v/>
      </c>
      <c r="AX186" s="71" t="str">
        <f ca="1">INDEX({"","_","-","="},IF(OR($D186 &gt;= AY$6, $E186 &lt; AX$6), 0, 1)+IF(OR($F186 &gt;= AY$6, $G186 &lt; AX$6), 0, 2)+1)</f>
        <v/>
      </c>
      <c r="AY186" s="71" t="str">
        <f ca="1">INDEX({"","_","-","="},IF(OR($D186 &gt;= AZ$6, $E186 &lt; AY$6), 0, 1)+IF(OR($F186 &gt;= AZ$6, $G186 &lt; AY$6), 0, 2)+1)</f>
        <v/>
      </c>
      <c r="AZ186" s="71" t="str">
        <f ca="1">INDEX({"","_","-","="},IF(OR($D186 &gt;= BA$6, $E186 &lt; AZ$6), 0, 1)+IF(OR($F186 &gt;= BA$6, $G186 &lt; AZ$6), 0, 2)+1)</f>
        <v/>
      </c>
      <c r="BA186" s="71" t="str">
        <f ca="1">INDEX({"","_","-","="},IF(OR($D186 &gt;= BB$6, $E186 &lt; BA$6), 0, 1)+IF(OR($F186 &gt;= BB$6, $G186 &lt; BA$6), 0, 2)+1)</f>
        <v/>
      </c>
      <c r="BB186" s="71" t="str">
        <f ca="1">INDEX({"","_","-","="},IF(OR($D186 &gt;= BC$6, $E186 &lt; BB$6), 0, 1)+IF(OR($F186 &gt;= BC$6, $G186 &lt; BB$6), 0, 2)+1)</f>
        <v/>
      </c>
      <c r="BC186" s="71" t="str">
        <f ca="1">INDEX({"","_","-","="},IF(OR($D186 &gt;= BD$6, $E186 &lt; BC$6), 0, 1)+IF(OR($F186 &gt;= BD$6, $G186 &lt; BC$6), 0, 2)+1)</f>
        <v/>
      </c>
      <c r="BD186" s="71" t="str">
        <f ca="1">INDEX({"","_","-","="},IF(OR($D186 &gt;= BE$6, $E186 &lt; BD$6), 0, 1)+IF(OR($F186 &gt;= BE$6, $G186 &lt; BD$6), 0, 2)+1)</f>
        <v/>
      </c>
      <c r="BE186" s="71" t="str">
        <f ca="1">INDEX({"","_","-","="},IF(OR($D186 &gt;= BF$6, $E186 &lt; BE$6), 0, 1)+IF(OR($F186 &gt;= BF$6, $G186 &lt; BE$6), 0, 2)+1)</f>
        <v/>
      </c>
      <c r="BF186" s="71" t="str">
        <f ca="1">INDEX({"","_","-","="},IF(OR($D186 &gt;= BG$6, $E186 &lt; BF$6), 0, 1)+IF(OR($F186 &gt;= BG$6, $G186 &lt; BF$6), 0, 2)+1)</f>
        <v/>
      </c>
      <c r="BG186" s="71" t="str">
        <f ca="1">INDEX({"","_","-","="},IF(OR($D186 &gt;= BH$6, $E186 &lt; BG$6), 0, 1)+IF(OR($F186 &gt;= BH$6, $G186 &lt; BG$6), 0, 2)+1)</f>
        <v/>
      </c>
      <c r="BH186" s="71" t="str">
        <f ca="1">INDEX({"","_","-","="},IF(OR($D186 &gt;= BI$6, $E186 &lt; BH$6), 0, 1)+IF(OR($F186 &gt;= BI$6, $G186 &lt; BH$6), 0, 2)+1)</f>
        <v/>
      </c>
      <c r="BI186" s="71" t="str">
        <f ca="1">INDEX({"","_","-","="},IF(OR($D186 &gt;= BJ$6, $E186 &lt; BI$6), 0, 1)+IF(OR($F186 &gt;= BJ$6, $G186 &lt; BI$6), 0, 2)+1)</f>
        <v/>
      </c>
      <c r="BJ186" s="71" t="str">
        <f ca="1">INDEX({"","_","-","="},IF(OR($D186 &gt;= BK$6, $E186 &lt; BJ$6), 0, 1)+IF(OR($F186 &gt;= BK$6, $G186 &lt; BJ$6), 0, 2)+1)</f>
        <v/>
      </c>
      <c r="BK186" s="71" t="str">
        <f ca="1">INDEX({"","_","-","="},IF(OR($D186 &gt;= BL$6, $E186 &lt; BK$6), 0, 1)+IF(OR($F186 &gt;= BL$6, $G186 &lt; BK$6), 0, 2)+1)</f>
        <v/>
      </c>
      <c r="BL186" s="71" t="str">
        <f ca="1">INDEX({"","_","-","="},IF(OR($D186 &gt;= BM$6, $E186 &lt; BL$6), 0, 1)+IF(OR($F186 &gt;= BM$6, $G186 &lt; BL$6), 0, 2)+1)</f>
        <v/>
      </c>
      <c r="BM186" s="71" t="str">
        <f ca="1">INDEX({"","_","-","="},IF(OR($D186 &gt;= BN$6, $E186 &lt; BM$6), 0, 1)+IF(OR($F186 &gt;= BN$6, $G186 &lt; BM$6), 0, 2)+1)</f>
        <v/>
      </c>
      <c r="BN186" s="71" t="str">
        <f ca="1">INDEX({"","_","-","="},IF(OR($D186 &gt;= BO$6, $E186 &lt; BN$6), 0, 1)+IF(OR($F186 &gt;= BO$6, $G186 &lt; BN$6), 0, 2)+1)</f>
        <v/>
      </c>
      <c r="BO186" s="71" t="str">
        <f ca="1">INDEX({"","_","-","="},IF(OR($D186 &gt;= BP$6, $E186 &lt; BO$6), 0, 1)+IF(OR($F186 &gt;= BP$6, $G186 &lt; BO$6), 0, 2)+1)</f>
        <v/>
      </c>
      <c r="BP186" s="71" t="str">
        <f ca="1">INDEX({"","_","-","="},IF(OR($D186 &gt;= BQ$6, $E186 &lt; BP$6), 0, 1)+IF(OR($F186 &gt;= BQ$6, $G186 &lt; BP$6), 0, 2)+1)</f>
        <v/>
      </c>
      <c r="BQ186" s="71" t="str">
        <f ca="1">INDEX({"","_","-","="},IF(OR($D186 &gt;= BR$6, $E186 &lt; BQ$6), 0, 1)+IF(OR($F186 &gt;= BR$6, $G186 &lt; BQ$6), 0, 2)+1)</f>
        <v/>
      </c>
      <c r="BR186" s="71" t="str">
        <f ca="1">INDEX({"","_","-","="},IF(OR($D186 &gt;= BS$6, $E186 &lt; BR$6), 0, 1)+IF(OR($F186 &gt;= BS$6, $G186 &lt; BR$6), 0, 2)+1)</f>
        <v/>
      </c>
      <c r="BS186" s="71" t="str">
        <f ca="1">INDEX({"","_","-","="},IF(OR($D186 &gt;= BT$6, $E186 &lt; BS$6), 0, 1)+IF(OR($F186 &gt;= BT$6, $G186 &lt; BS$6), 0, 2)+1)</f>
        <v/>
      </c>
      <c r="BT186" s="71" t="str">
        <f ca="1">INDEX({"","_","-","="},IF(OR($D186 &gt;= BU$6, $E186 &lt; BT$6), 0, 1)+IF(OR($F186 &gt;= BU$6, $G186 &lt; BT$6), 0, 2)+1)</f>
        <v/>
      </c>
      <c r="BU186" s="71" t="str">
        <f ca="1">INDEX({"","_","-","="},IF(OR($D186 &gt;= BV$6, $E186 &lt; BU$6), 0, 1)+IF(OR($F186 &gt;= BV$6, $G186 &lt; BU$6), 0, 2)+1)</f>
        <v/>
      </c>
      <c r="BV186" s="71" t="str">
        <f ca="1">INDEX({"","_","-","="},IF(OR($D186 &gt;= BW$6, $E186 &lt; BV$6), 0, 1)+IF(OR($F186 &gt;= BW$6, $G186 &lt; BV$6), 0, 2)+1)</f>
        <v/>
      </c>
      <c r="BW186" s="71" t="str">
        <f ca="1">INDEX({"","_","-","="},IF(OR($D186 &gt;= BX$6, $E186 &lt; BW$6), 0, 1)+IF(OR($F186 &gt;= BX$6, $G186 &lt; BW$6), 0, 2)+1)</f>
        <v/>
      </c>
      <c r="BX186" s="71" t="str">
        <f ca="1">INDEX({"","_","-","="},IF(OR($D186 &gt;= BY$6, $E186 &lt; BX$6), 0, 1)+IF(OR($F186 &gt;= BY$6, $G186 &lt; BX$6), 0, 2)+1)</f>
        <v/>
      </c>
      <c r="BY186" s="71" t="str">
        <f ca="1">INDEX({"","_","-","="},IF(OR($D186 &gt;= BZ$6, $E186 &lt; BY$6), 0, 1)+IF(OR($F186 &gt;= BZ$6, $G186 &lt; BY$6), 0, 2)+1)</f>
        <v/>
      </c>
      <c r="BZ186" s="71" t="str">
        <f ca="1">INDEX({"","_","-","="},IF(OR($D186 &gt;= CA$6, $E186 &lt; BZ$6), 0, 1)+IF(OR($F186 &gt;= CA$6, $G186 &lt; BZ$6), 0, 2)+1)</f>
        <v/>
      </c>
      <c r="CA186" s="71" t="str">
        <f ca="1">INDEX({"","_","-","="},IF(OR($D186 &gt;= CB$6, $E186 &lt; CA$6), 0, 1)+IF(OR($F186 &gt;= CB$6, $G186 &lt; CA$6), 0, 2)+1)</f>
        <v/>
      </c>
      <c r="CB186" s="71" t="str">
        <f ca="1">INDEX({"","_","-","="},IF(OR($D186 &gt;= CC$6, $E186 &lt; CB$6), 0, 1)+IF(OR($F186 &gt;= CC$6, $G186 &lt; CB$6), 0, 2)+1)</f>
        <v/>
      </c>
      <c r="CC186" s="71" t="str">
        <f ca="1">INDEX({"","_","-","="},IF(OR($D186 &gt;= CD$6, $E186 &lt; CC$6), 0, 1)+IF(OR($F186 &gt;= CD$6, $G186 &lt; CC$6), 0, 2)+1)</f>
        <v/>
      </c>
      <c r="CD186" s="71" t="str">
        <f ca="1">INDEX({"","_","-","="},IF(OR($D186 &gt;= CE$6, $E186 &lt; CD$6), 0, 1)+IF(OR($F186 &gt;= CE$6, $G186 &lt; CD$6), 0, 2)+1)</f>
        <v/>
      </c>
    </row>
    <row r="187" spans="1:82">
      <c r="A187" s="8" t="str">
        <f ca="1">IF('临-进度'!N182,'临-进度'!$A182,"")</f>
        <v/>
      </c>
      <c r="B187" s="8" t="str">
        <f ca="1">IF('临-进度'!N182,'临-进度'!$B182,"")</f>
        <v/>
      </c>
      <c r="C187" s="8" t="str">
        <f ca="1">IF('临-进度'!N182,'临-进度'!$F182,"")</f>
        <v/>
      </c>
      <c r="D187" s="42" t="str">
        <f ca="1">IF('临-进度'!$N182,'临-进度'!$J182,"")</f>
        <v/>
      </c>
      <c r="E187" s="42" t="str">
        <f ca="1">IF('临-进度'!$N182,'临-进度'!$AF182,"")</f>
        <v/>
      </c>
      <c r="F187" s="42" t="str">
        <f ca="1">IF('临-进度'!$N182,'临-进度'!$K182,"")</f>
        <v/>
      </c>
      <c r="G187" s="76" t="str">
        <f ca="1">IF('临-进度'!$N182,'临-进度'!$AG182,"")</f>
        <v/>
      </c>
      <c r="H187" s="71" t="str">
        <f ca="1">INDEX({"","_","-","="},IF(OR($D187 &gt;= I$6, $E187 &lt; H$6), 0, 1)+IF(OR($F187 &gt;= I$6, $G187 &lt; H$6), 0, 2)+1)</f>
        <v/>
      </c>
      <c r="I187" s="71" t="str">
        <f ca="1">INDEX({"","_","-","="},IF(OR($D187 &gt;= J$6, $E187 &lt; I$6), 0, 1)+IF(OR($F187 &gt;= J$6, $G187 &lt; I$6), 0, 2)+1)</f>
        <v/>
      </c>
      <c r="J187" s="71" t="str">
        <f ca="1">INDEX({"","_","-","="},IF(OR($D187 &gt;= K$6, $E187 &lt; J$6), 0, 1)+IF(OR($F187 &gt;= K$6, $G187 &lt; J$6), 0, 2)+1)</f>
        <v/>
      </c>
      <c r="K187" s="71" t="str">
        <f ca="1">INDEX({"","_","-","="},IF(OR($D187 &gt;= L$6, $E187 &lt; K$6), 0, 1)+IF(OR($F187 &gt;= L$6, $G187 &lt; K$6), 0, 2)+1)</f>
        <v/>
      </c>
      <c r="L187" s="71" t="str">
        <f ca="1">INDEX({"","_","-","="},IF(OR($D187 &gt;= M$6, $E187 &lt; L$6), 0, 1)+IF(OR($F187 &gt;= M$6, $G187 &lt; L$6), 0, 2)+1)</f>
        <v/>
      </c>
      <c r="M187" s="71" t="str">
        <f ca="1">INDEX({"","_","-","="},IF(OR($D187 &gt;= N$6, $E187 &lt; M$6), 0, 1)+IF(OR($F187 &gt;= N$6, $G187 &lt; M$6), 0, 2)+1)</f>
        <v/>
      </c>
      <c r="N187" s="71" t="str">
        <f ca="1">INDEX({"","_","-","="},IF(OR($D187 &gt;= O$6, $E187 &lt; N$6), 0, 1)+IF(OR($F187 &gt;= O$6, $G187 &lt; N$6), 0, 2)+1)</f>
        <v/>
      </c>
      <c r="O187" s="71" t="str">
        <f ca="1">INDEX({"","_","-","="},IF(OR($D187 &gt;= P$6, $E187 &lt; O$6), 0, 1)+IF(OR($F187 &gt;= P$6, $G187 &lt; O$6), 0, 2)+1)</f>
        <v/>
      </c>
      <c r="P187" s="71" t="str">
        <f ca="1">INDEX({"","_","-","="},IF(OR($D187 &gt;= Q$6, $E187 &lt; P$6), 0, 1)+IF(OR($F187 &gt;= Q$6, $G187 &lt; P$6), 0, 2)+1)</f>
        <v/>
      </c>
      <c r="Q187" s="71" t="str">
        <f ca="1">INDEX({"","_","-","="},IF(OR($D187 &gt;= R$6, $E187 &lt; Q$6), 0, 1)+IF(OR($F187 &gt;= R$6, $G187 &lt; Q$6), 0, 2)+1)</f>
        <v/>
      </c>
      <c r="R187" s="71" t="str">
        <f ca="1">INDEX({"","_","-","="},IF(OR($D187 &gt;= S$6, $E187 &lt; R$6), 0, 1)+IF(OR($F187 &gt;= S$6, $G187 &lt; R$6), 0, 2)+1)</f>
        <v/>
      </c>
      <c r="S187" s="71" t="str">
        <f ca="1">INDEX({"","_","-","="},IF(OR($D187 &gt;= T$6, $E187 &lt; S$6), 0, 1)+IF(OR($F187 &gt;= T$6, $G187 &lt; S$6), 0, 2)+1)</f>
        <v/>
      </c>
      <c r="T187" s="71" t="str">
        <f ca="1">INDEX({"","_","-","="},IF(OR($D187 &gt;= U$6, $E187 &lt; T$6), 0, 1)+IF(OR($F187 &gt;= U$6, $G187 &lt; T$6), 0, 2)+1)</f>
        <v/>
      </c>
      <c r="U187" s="71" t="str">
        <f ca="1">INDEX({"","_","-","="},IF(OR($D187 &gt;= V$6, $E187 &lt; U$6), 0, 1)+IF(OR($F187 &gt;= V$6, $G187 &lt; U$6), 0, 2)+1)</f>
        <v/>
      </c>
      <c r="V187" s="71" t="str">
        <f ca="1">INDEX({"","_","-","="},IF(OR($D187 &gt;= W$6, $E187 &lt; V$6), 0, 1)+IF(OR($F187 &gt;= W$6, $G187 &lt; V$6), 0, 2)+1)</f>
        <v/>
      </c>
      <c r="W187" s="71" t="str">
        <f ca="1">INDEX({"","_","-","="},IF(OR($D187 &gt;= X$6, $E187 &lt; W$6), 0, 1)+IF(OR($F187 &gt;= X$6, $G187 &lt; W$6), 0, 2)+1)</f>
        <v/>
      </c>
      <c r="X187" s="71" t="str">
        <f ca="1">INDEX({"","_","-","="},IF(OR($D187 &gt;= Y$6, $E187 &lt; X$6), 0, 1)+IF(OR($F187 &gt;= Y$6, $G187 &lt; X$6), 0, 2)+1)</f>
        <v/>
      </c>
      <c r="Y187" s="71" t="str">
        <f ca="1">INDEX({"","_","-","="},IF(OR($D187 &gt;= Z$6, $E187 &lt; Y$6), 0, 1)+IF(OR($F187 &gt;= Z$6, $G187 &lt; Y$6), 0, 2)+1)</f>
        <v/>
      </c>
      <c r="Z187" s="71" t="str">
        <f ca="1">INDEX({"","_","-","="},IF(OR($D187 &gt;= AA$6, $E187 &lt; Z$6), 0, 1)+IF(OR($F187 &gt;= AA$6, $G187 &lt; Z$6), 0, 2)+1)</f>
        <v/>
      </c>
      <c r="AA187" s="71" t="str">
        <f ca="1">INDEX({"","_","-","="},IF(OR($D187 &gt;= AB$6, $E187 &lt; AA$6), 0, 1)+IF(OR($F187 &gt;= AB$6, $G187 &lt; AA$6), 0, 2)+1)</f>
        <v/>
      </c>
      <c r="AB187" s="71" t="str">
        <f ca="1">INDEX({"","_","-","="},IF(OR($D187 &gt;= AC$6, $E187 &lt; AB$6), 0, 1)+IF(OR($F187 &gt;= AC$6, $G187 &lt; AB$6), 0, 2)+1)</f>
        <v/>
      </c>
      <c r="AC187" s="71" t="str">
        <f ca="1">INDEX({"","_","-","="},IF(OR($D187 &gt;= AD$6, $E187 &lt; AC$6), 0, 1)+IF(OR($F187 &gt;= AD$6, $G187 &lt; AC$6), 0, 2)+1)</f>
        <v/>
      </c>
      <c r="AD187" s="71" t="str">
        <f ca="1">INDEX({"","_","-","="},IF(OR($D187 &gt;= AE$6, $E187 &lt; AD$6), 0, 1)+IF(OR($F187 &gt;= AE$6, $G187 &lt; AD$6), 0, 2)+1)</f>
        <v/>
      </c>
      <c r="AE187" s="71" t="str">
        <f ca="1">INDEX({"","_","-","="},IF(OR($D187 &gt;= AF$6, $E187 &lt; AE$6), 0, 1)+IF(OR($F187 &gt;= AF$6, $G187 &lt; AE$6), 0, 2)+1)</f>
        <v/>
      </c>
      <c r="AF187" s="71" t="str">
        <f ca="1">INDEX({"","_","-","="},IF(OR($D187 &gt;= AG$6, $E187 &lt; AF$6), 0, 1)+IF(OR($F187 &gt;= AG$6, $G187 &lt; AF$6), 0, 2)+1)</f>
        <v/>
      </c>
      <c r="AG187" s="71" t="str">
        <f ca="1">INDEX({"","_","-","="},IF(OR($D187 &gt;= AH$6, $E187 &lt; AG$6), 0, 1)+IF(OR($F187 &gt;= AH$6, $G187 &lt; AG$6), 0, 2)+1)</f>
        <v/>
      </c>
      <c r="AH187" s="71" t="str">
        <f ca="1">INDEX({"","_","-","="},IF(OR($D187 &gt;= AI$6, $E187 &lt; AH$6), 0, 1)+IF(OR($F187 &gt;= AI$6, $G187 &lt; AH$6), 0, 2)+1)</f>
        <v/>
      </c>
      <c r="AI187" s="71" t="str">
        <f ca="1">INDEX({"","_","-","="},IF(OR($D187 &gt;= AJ$6, $E187 &lt; AI$6), 0, 1)+IF(OR($F187 &gt;= AJ$6, $G187 &lt; AI$6), 0, 2)+1)</f>
        <v/>
      </c>
      <c r="AJ187" s="71" t="str">
        <f ca="1">INDEX({"","_","-","="},IF(OR($D187 &gt;= AK$6, $E187 &lt; AJ$6), 0, 1)+IF(OR($F187 &gt;= AK$6, $G187 &lt; AJ$6), 0, 2)+1)</f>
        <v/>
      </c>
      <c r="AK187" s="71" t="str">
        <f ca="1">INDEX({"","_","-","="},IF(OR($D187 &gt;= AL$6, $E187 &lt; AK$6), 0, 1)+IF(OR($F187 &gt;= AL$6, $G187 &lt; AK$6), 0, 2)+1)</f>
        <v/>
      </c>
      <c r="AL187" s="71" t="str">
        <f ca="1">INDEX({"","_","-","="},IF(OR($D187 &gt;= AM$6, $E187 &lt; AL$6), 0, 1)+IF(OR($F187 &gt;= AM$6, $G187 &lt; AL$6), 0, 2)+1)</f>
        <v/>
      </c>
      <c r="AM187" s="71" t="str">
        <f ca="1">INDEX({"","_","-","="},IF(OR($D187 &gt;= AN$6, $E187 &lt; AM$6), 0, 1)+IF(OR($F187 &gt;= AN$6, $G187 &lt; AM$6), 0, 2)+1)</f>
        <v/>
      </c>
      <c r="AN187" s="71" t="str">
        <f ca="1">INDEX({"","_","-","="},IF(OR($D187 &gt;= AO$6, $E187 &lt; AN$6), 0, 1)+IF(OR($F187 &gt;= AO$6, $G187 &lt; AN$6), 0, 2)+1)</f>
        <v/>
      </c>
      <c r="AO187" s="71" t="str">
        <f ca="1">INDEX({"","_","-","="},IF(OR($D187 &gt;= AP$6, $E187 &lt; AO$6), 0, 1)+IF(OR($F187 &gt;= AP$6, $G187 &lt; AO$6), 0, 2)+1)</f>
        <v/>
      </c>
      <c r="AP187" s="71" t="str">
        <f ca="1">INDEX({"","_","-","="},IF(OR($D187 &gt;= AQ$6, $E187 &lt; AP$6), 0, 1)+IF(OR($F187 &gt;= AQ$6, $G187 &lt; AP$6), 0, 2)+1)</f>
        <v/>
      </c>
      <c r="AQ187" s="71" t="str">
        <f ca="1">INDEX({"","_","-","="},IF(OR($D187 &gt;= AR$6, $E187 &lt; AQ$6), 0, 1)+IF(OR($F187 &gt;= AR$6, $G187 &lt; AQ$6), 0, 2)+1)</f>
        <v/>
      </c>
      <c r="AR187" s="71" t="str">
        <f ca="1">INDEX({"","_","-","="},IF(OR($D187 &gt;= AS$6, $E187 &lt; AR$6), 0, 1)+IF(OR($F187 &gt;= AS$6, $G187 &lt; AR$6), 0, 2)+1)</f>
        <v/>
      </c>
      <c r="AS187" s="71" t="str">
        <f ca="1">INDEX({"","_","-","="},IF(OR($D187 &gt;= AT$6, $E187 &lt; AS$6), 0, 1)+IF(OR($F187 &gt;= AT$6, $G187 &lt; AS$6), 0, 2)+1)</f>
        <v/>
      </c>
      <c r="AT187" s="71" t="str">
        <f ca="1">INDEX({"","_","-","="},IF(OR($D187 &gt;= AU$6, $E187 &lt; AT$6), 0, 1)+IF(OR($F187 &gt;= AU$6, $G187 &lt; AT$6), 0, 2)+1)</f>
        <v/>
      </c>
      <c r="AU187" s="71" t="str">
        <f ca="1">INDEX({"","_","-","="},IF(OR($D187 &gt;= AV$6, $E187 &lt; AU$6), 0, 1)+IF(OR($F187 &gt;= AV$6, $G187 &lt; AU$6), 0, 2)+1)</f>
        <v/>
      </c>
      <c r="AV187" s="71" t="str">
        <f ca="1">INDEX({"","_","-","="},IF(OR($D187 &gt;= AW$6, $E187 &lt; AV$6), 0, 1)+IF(OR($F187 &gt;= AW$6, $G187 &lt; AV$6), 0, 2)+1)</f>
        <v/>
      </c>
      <c r="AW187" s="71" t="str">
        <f ca="1">INDEX({"","_","-","="},IF(OR($D187 &gt;= AX$6, $E187 &lt; AW$6), 0, 1)+IF(OR($F187 &gt;= AX$6, $G187 &lt; AW$6), 0, 2)+1)</f>
        <v/>
      </c>
      <c r="AX187" s="71" t="str">
        <f ca="1">INDEX({"","_","-","="},IF(OR($D187 &gt;= AY$6, $E187 &lt; AX$6), 0, 1)+IF(OR($F187 &gt;= AY$6, $G187 &lt; AX$6), 0, 2)+1)</f>
        <v/>
      </c>
      <c r="AY187" s="71" t="str">
        <f ca="1">INDEX({"","_","-","="},IF(OR($D187 &gt;= AZ$6, $E187 &lt; AY$6), 0, 1)+IF(OR($F187 &gt;= AZ$6, $G187 &lt; AY$6), 0, 2)+1)</f>
        <v/>
      </c>
      <c r="AZ187" s="71" t="str">
        <f ca="1">INDEX({"","_","-","="},IF(OR($D187 &gt;= BA$6, $E187 &lt; AZ$6), 0, 1)+IF(OR($F187 &gt;= BA$6, $G187 &lt; AZ$6), 0, 2)+1)</f>
        <v/>
      </c>
      <c r="BA187" s="71" t="str">
        <f ca="1">INDEX({"","_","-","="},IF(OR($D187 &gt;= BB$6, $E187 &lt; BA$6), 0, 1)+IF(OR($F187 &gt;= BB$6, $G187 &lt; BA$6), 0, 2)+1)</f>
        <v/>
      </c>
      <c r="BB187" s="71" t="str">
        <f ca="1">INDEX({"","_","-","="},IF(OR($D187 &gt;= BC$6, $E187 &lt; BB$6), 0, 1)+IF(OR($F187 &gt;= BC$6, $G187 &lt; BB$6), 0, 2)+1)</f>
        <v/>
      </c>
      <c r="BC187" s="71" t="str">
        <f ca="1">INDEX({"","_","-","="},IF(OR($D187 &gt;= BD$6, $E187 &lt; BC$6), 0, 1)+IF(OR($F187 &gt;= BD$6, $G187 &lt; BC$6), 0, 2)+1)</f>
        <v/>
      </c>
      <c r="BD187" s="71" t="str">
        <f ca="1">INDEX({"","_","-","="},IF(OR($D187 &gt;= BE$6, $E187 &lt; BD$6), 0, 1)+IF(OR($F187 &gt;= BE$6, $G187 &lt; BD$6), 0, 2)+1)</f>
        <v/>
      </c>
      <c r="BE187" s="71" t="str">
        <f ca="1">INDEX({"","_","-","="},IF(OR($D187 &gt;= BF$6, $E187 &lt; BE$6), 0, 1)+IF(OR($F187 &gt;= BF$6, $G187 &lt; BE$6), 0, 2)+1)</f>
        <v/>
      </c>
      <c r="BF187" s="71" t="str">
        <f ca="1">INDEX({"","_","-","="},IF(OR($D187 &gt;= BG$6, $E187 &lt; BF$6), 0, 1)+IF(OR($F187 &gt;= BG$6, $G187 &lt; BF$6), 0, 2)+1)</f>
        <v/>
      </c>
      <c r="BG187" s="71" t="str">
        <f ca="1">INDEX({"","_","-","="},IF(OR($D187 &gt;= BH$6, $E187 &lt; BG$6), 0, 1)+IF(OR($F187 &gt;= BH$6, $G187 &lt; BG$6), 0, 2)+1)</f>
        <v/>
      </c>
      <c r="BH187" s="71" t="str">
        <f ca="1">INDEX({"","_","-","="},IF(OR($D187 &gt;= BI$6, $E187 &lt; BH$6), 0, 1)+IF(OR($F187 &gt;= BI$6, $G187 &lt; BH$6), 0, 2)+1)</f>
        <v/>
      </c>
      <c r="BI187" s="71" t="str">
        <f ca="1">INDEX({"","_","-","="},IF(OR($D187 &gt;= BJ$6, $E187 &lt; BI$6), 0, 1)+IF(OR($F187 &gt;= BJ$6, $G187 &lt; BI$6), 0, 2)+1)</f>
        <v/>
      </c>
      <c r="BJ187" s="71" t="str">
        <f ca="1">INDEX({"","_","-","="},IF(OR($D187 &gt;= BK$6, $E187 &lt; BJ$6), 0, 1)+IF(OR($F187 &gt;= BK$6, $G187 &lt; BJ$6), 0, 2)+1)</f>
        <v/>
      </c>
      <c r="BK187" s="71" t="str">
        <f ca="1">INDEX({"","_","-","="},IF(OR($D187 &gt;= BL$6, $E187 &lt; BK$6), 0, 1)+IF(OR($F187 &gt;= BL$6, $G187 &lt; BK$6), 0, 2)+1)</f>
        <v/>
      </c>
      <c r="BL187" s="71" t="str">
        <f ca="1">INDEX({"","_","-","="},IF(OR($D187 &gt;= BM$6, $E187 &lt; BL$6), 0, 1)+IF(OR($F187 &gt;= BM$6, $G187 &lt; BL$6), 0, 2)+1)</f>
        <v/>
      </c>
      <c r="BM187" s="71" t="str">
        <f ca="1">INDEX({"","_","-","="},IF(OR($D187 &gt;= BN$6, $E187 &lt; BM$6), 0, 1)+IF(OR($F187 &gt;= BN$6, $G187 &lt; BM$6), 0, 2)+1)</f>
        <v/>
      </c>
      <c r="BN187" s="71" t="str">
        <f ca="1">INDEX({"","_","-","="},IF(OR($D187 &gt;= BO$6, $E187 &lt; BN$6), 0, 1)+IF(OR($F187 &gt;= BO$6, $G187 &lt; BN$6), 0, 2)+1)</f>
        <v/>
      </c>
      <c r="BO187" s="71" t="str">
        <f ca="1">INDEX({"","_","-","="},IF(OR($D187 &gt;= BP$6, $E187 &lt; BO$6), 0, 1)+IF(OR($F187 &gt;= BP$6, $G187 &lt; BO$6), 0, 2)+1)</f>
        <v/>
      </c>
      <c r="BP187" s="71" t="str">
        <f ca="1">INDEX({"","_","-","="},IF(OR($D187 &gt;= BQ$6, $E187 &lt; BP$6), 0, 1)+IF(OR($F187 &gt;= BQ$6, $G187 &lt; BP$6), 0, 2)+1)</f>
        <v/>
      </c>
      <c r="BQ187" s="71" t="str">
        <f ca="1">INDEX({"","_","-","="},IF(OR($D187 &gt;= BR$6, $E187 &lt; BQ$6), 0, 1)+IF(OR($F187 &gt;= BR$6, $G187 &lt; BQ$6), 0, 2)+1)</f>
        <v/>
      </c>
      <c r="BR187" s="71" t="str">
        <f ca="1">INDEX({"","_","-","="},IF(OR($D187 &gt;= BS$6, $E187 &lt; BR$6), 0, 1)+IF(OR($F187 &gt;= BS$6, $G187 &lt; BR$6), 0, 2)+1)</f>
        <v/>
      </c>
      <c r="BS187" s="71" t="str">
        <f ca="1">INDEX({"","_","-","="},IF(OR($D187 &gt;= BT$6, $E187 &lt; BS$6), 0, 1)+IF(OR($F187 &gt;= BT$6, $G187 &lt; BS$6), 0, 2)+1)</f>
        <v/>
      </c>
      <c r="BT187" s="71" t="str">
        <f ca="1">INDEX({"","_","-","="},IF(OR($D187 &gt;= BU$6, $E187 &lt; BT$6), 0, 1)+IF(OR($F187 &gt;= BU$6, $G187 &lt; BT$6), 0, 2)+1)</f>
        <v/>
      </c>
      <c r="BU187" s="71" t="str">
        <f ca="1">INDEX({"","_","-","="},IF(OR($D187 &gt;= BV$6, $E187 &lt; BU$6), 0, 1)+IF(OR($F187 &gt;= BV$6, $G187 &lt; BU$6), 0, 2)+1)</f>
        <v/>
      </c>
      <c r="BV187" s="71" t="str">
        <f ca="1">INDEX({"","_","-","="},IF(OR($D187 &gt;= BW$6, $E187 &lt; BV$6), 0, 1)+IF(OR($F187 &gt;= BW$6, $G187 &lt; BV$6), 0, 2)+1)</f>
        <v/>
      </c>
      <c r="BW187" s="71" t="str">
        <f ca="1">INDEX({"","_","-","="},IF(OR($D187 &gt;= BX$6, $E187 &lt; BW$6), 0, 1)+IF(OR($F187 &gt;= BX$6, $G187 &lt; BW$6), 0, 2)+1)</f>
        <v/>
      </c>
      <c r="BX187" s="71" t="str">
        <f ca="1">INDEX({"","_","-","="},IF(OR($D187 &gt;= BY$6, $E187 &lt; BX$6), 0, 1)+IF(OR($F187 &gt;= BY$6, $G187 &lt; BX$6), 0, 2)+1)</f>
        <v/>
      </c>
      <c r="BY187" s="71" t="str">
        <f ca="1">INDEX({"","_","-","="},IF(OR($D187 &gt;= BZ$6, $E187 &lt; BY$6), 0, 1)+IF(OR($F187 &gt;= BZ$6, $G187 &lt; BY$6), 0, 2)+1)</f>
        <v/>
      </c>
      <c r="BZ187" s="71" t="str">
        <f ca="1">INDEX({"","_","-","="},IF(OR($D187 &gt;= CA$6, $E187 &lt; BZ$6), 0, 1)+IF(OR($F187 &gt;= CA$6, $G187 &lt; BZ$6), 0, 2)+1)</f>
        <v/>
      </c>
      <c r="CA187" s="71" t="str">
        <f ca="1">INDEX({"","_","-","="},IF(OR($D187 &gt;= CB$6, $E187 &lt; CA$6), 0, 1)+IF(OR($F187 &gt;= CB$6, $G187 &lt; CA$6), 0, 2)+1)</f>
        <v/>
      </c>
      <c r="CB187" s="71" t="str">
        <f ca="1">INDEX({"","_","-","="},IF(OR($D187 &gt;= CC$6, $E187 &lt; CB$6), 0, 1)+IF(OR($F187 &gt;= CC$6, $G187 &lt; CB$6), 0, 2)+1)</f>
        <v/>
      </c>
      <c r="CC187" s="71" t="str">
        <f ca="1">INDEX({"","_","-","="},IF(OR($D187 &gt;= CD$6, $E187 &lt; CC$6), 0, 1)+IF(OR($F187 &gt;= CD$6, $G187 &lt; CC$6), 0, 2)+1)</f>
        <v/>
      </c>
      <c r="CD187" s="71" t="str">
        <f ca="1">INDEX({"","_","-","="},IF(OR($D187 &gt;= CE$6, $E187 &lt; CD$6), 0, 1)+IF(OR($F187 &gt;= CE$6, $G187 &lt; CD$6), 0, 2)+1)</f>
        <v/>
      </c>
    </row>
    <row r="188" spans="1:82">
      <c r="A188" s="8" t="str">
        <f ca="1">IF('临-进度'!N183,'临-进度'!$A183,"")</f>
        <v/>
      </c>
      <c r="B188" s="8" t="str">
        <f ca="1">IF('临-进度'!N183,'临-进度'!$B183,"")</f>
        <v/>
      </c>
      <c r="C188" s="8" t="str">
        <f ca="1">IF('临-进度'!N183,'临-进度'!$F183,"")</f>
        <v/>
      </c>
      <c r="D188" s="42" t="str">
        <f ca="1">IF('临-进度'!$N183,'临-进度'!$J183,"")</f>
        <v/>
      </c>
      <c r="E188" s="42" t="str">
        <f ca="1">IF('临-进度'!$N183,'临-进度'!$AF183,"")</f>
        <v/>
      </c>
      <c r="F188" s="42" t="str">
        <f ca="1">IF('临-进度'!$N183,'临-进度'!$K183,"")</f>
        <v/>
      </c>
      <c r="G188" s="76" t="str">
        <f ca="1">IF('临-进度'!$N183,'临-进度'!$AG183,"")</f>
        <v/>
      </c>
      <c r="H188" s="71" t="str">
        <f ca="1">INDEX({"","_","-","="},IF(OR($D188 &gt;= I$6, $E188 &lt; H$6), 0, 1)+IF(OR($F188 &gt;= I$6, $G188 &lt; H$6), 0, 2)+1)</f>
        <v/>
      </c>
      <c r="I188" s="71" t="str">
        <f ca="1">INDEX({"","_","-","="},IF(OR($D188 &gt;= J$6, $E188 &lt; I$6), 0, 1)+IF(OR($F188 &gt;= J$6, $G188 &lt; I$6), 0, 2)+1)</f>
        <v/>
      </c>
      <c r="J188" s="71" t="str">
        <f ca="1">INDEX({"","_","-","="},IF(OR($D188 &gt;= K$6, $E188 &lt; J$6), 0, 1)+IF(OR($F188 &gt;= K$6, $G188 &lt; J$6), 0, 2)+1)</f>
        <v/>
      </c>
      <c r="K188" s="71" t="str">
        <f ca="1">INDEX({"","_","-","="},IF(OR($D188 &gt;= L$6, $E188 &lt; K$6), 0, 1)+IF(OR($F188 &gt;= L$6, $G188 &lt; K$6), 0, 2)+1)</f>
        <v/>
      </c>
      <c r="L188" s="71" t="str">
        <f ca="1">INDEX({"","_","-","="},IF(OR($D188 &gt;= M$6, $E188 &lt; L$6), 0, 1)+IF(OR($F188 &gt;= M$6, $G188 &lt; L$6), 0, 2)+1)</f>
        <v/>
      </c>
      <c r="M188" s="71" t="str">
        <f ca="1">INDEX({"","_","-","="},IF(OR($D188 &gt;= N$6, $E188 &lt; M$6), 0, 1)+IF(OR($F188 &gt;= N$6, $G188 &lt; M$6), 0, 2)+1)</f>
        <v/>
      </c>
      <c r="N188" s="71" t="str">
        <f ca="1">INDEX({"","_","-","="},IF(OR($D188 &gt;= O$6, $E188 &lt; N$6), 0, 1)+IF(OR($F188 &gt;= O$6, $G188 &lt; N$6), 0, 2)+1)</f>
        <v/>
      </c>
      <c r="O188" s="71" t="str">
        <f ca="1">INDEX({"","_","-","="},IF(OR($D188 &gt;= P$6, $E188 &lt; O$6), 0, 1)+IF(OR($F188 &gt;= P$6, $G188 &lt; O$6), 0, 2)+1)</f>
        <v/>
      </c>
      <c r="P188" s="71" t="str">
        <f ca="1">INDEX({"","_","-","="},IF(OR($D188 &gt;= Q$6, $E188 &lt; P$6), 0, 1)+IF(OR($F188 &gt;= Q$6, $G188 &lt; P$6), 0, 2)+1)</f>
        <v/>
      </c>
      <c r="Q188" s="71" t="str">
        <f ca="1">INDEX({"","_","-","="},IF(OR($D188 &gt;= R$6, $E188 &lt; Q$6), 0, 1)+IF(OR($F188 &gt;= R$6, $G188 &lt; Q$6), 0, 2)+1)</f>
        <v/>
      </c>
      <c r="R188" s="71" t="str">
        <f ca="1">INDEX({"","_","-","="},IF(OR($D188 &gt;= S$6, $E188 &lt; R$6), 0, 1)+IF(OR($F188 &gt;= S$6, $G188 &lt; R$6), 0, 2)+1)</f>
        <v/>
      </c>
      <c r="S188" s="71" t="str">
        <f ca="1">INDEX({"","_","-","="},IF(OR($D188 &gt;= T$6, $E188 &lt; S$6), 0, 1)+IF(OR($F188 &gt;= T$6, $G188 &lt; S$6), 0, 2)+1)</f>
        <v/>
      </c>
      <c r="T188" s="71" t="str">
        <f ca="1">INDEX({"","_","-","="},IF(OR($D188 &gt;= U$6, $E188 &lt; T$6), 0, 1)+IF(OR($F188 &gt;= U$6, $G188 &lt; T$6), 0, 2)+1)</f>
        <v/>
      </c>
      <c r="U188" s="71" t="str">
        <f ca="1">INDEX({"","_","-","="},IF(OR($D188 &gt;= V$6, $E188 &lt; U$6), 0, 1)+IF(OR($F188 &gt;= V$6, $G188 &lt; U$6), 0, 2)+1)</f>
        <v/>
      </c>
      <c r="V188" s="71" t="str">
        <f ca="1">INDEX({"","_","-","="},IF(OR($D188 &gt;= W$6, $E188 &lt; V$6), 0, 1)+IF(OR($F188 &gt;= W$6, $G188 &lt; V$6), 0, 2)+1)</f>
        <v/>
      </c>
      <c r="W188" s="71" t="str">
        <f ca="1">INDEX({"","_","-","="},IF(OR($D188 &gt;= X$6, $E188 &lt; W$6), 0, 1)+IF(OR($F188 &gt;= X$6, $G188 &lt; W$6), 0, 2)+1)</f>
        <v/>
      </c>
      <c r="X188" s="71" t="str">
        <f ca="1">INDEX({"","_","-","="},IF(OR($D188 &gt;= Y$6, $E188 &lt; X$6), 0, 1)+IF(OR($F188 &gt;= Y$6, $G188 &lt; X$6), 0, 2)+1)</f>
        <v/>
      </c>
      <c r="Y188" s="71" t="str">
        <f ca="1">INDEX({"","_","-","="},IF(OR($D188 &gt;= Z$6, $E188 &lt; Y$6), 0, 1)+IF(OR($F188 &gt;= Z$6, $G188 &lt; Y$6), 0, 2)+1)</f>
        <v/>
      </c>
      <c r="Z188" s="71" t="str">
        <f ca="1">INDEX({"","_","-","="},IF(OR($D188 &gt;= AA$6, $E188 &lt; Z$6), 0, 1)+IF(OR($F188 &gt;= AA$6, $G188 &lt; Z$6), 0, 2)+1)</f>
        <v/>
      </c>
      <c r="AA188" s="71" t="str">
        <f ca="1">INDEX({"","_","-","="},IF(OR($D188 &gt;= AB$6, $E188 &lt; AA$6), 0, 1)+IF(OR($F188 &gt;= AB$6, $G188 &lt; AA$6), 0, 2)+1)</f>
        <v/>
      </c>
      <c r="AB188" s="71" t="str">
        <f ca="1">INDEX({"","_","-","="},IF(OR($D188 &gt;= AC$6, $E188 &lt; AB$6), 0, 1)+IF(OR($F188 &gt;= AC$6, $G188 &lt; AB$6), 0, 2)+1)</f>
        <v/>
      </c>
      <c r="AC188" s="71" t="str">
        <f ca="1">INDEX({"","_","-","="},IF(OR($D188 &gt;= AD$6, $E188 &lt; AC$6), 0, 1)+IF(OR($F188 &gt;= AD$6, $G188 &lt; AC$6), 0, 2)+1)</f>
        <v/>
      </c>
      <c r="AD188" s="71" t="str">
        <f ca="1">INDEX({"","_","-","="},IF(OR($D188 &gt;= AE$6, $E188 &lt; AD$6), 0, 1)+IF(OR($F188 &gt;= AE$6, $G188 &lt; AD$6), 0, 2)+1)</f>
        <v/>
      </c>
      <c r="AE188" s="71" t="str">
        <f ca="1">INDEX({"","_","-","="},IF(OR($D188 &gt;= AF$6, $E188 &lt; AE$6), 0, 1)+IF(OR($F188 &gt;= AF$6, $G188 &lt; AE$6), 0, 2)+1)</f>
        <v/>
      </c>
      <c r="AF188" s="71" t="str">
        <f ca="1">INDEX({"","_","-","="},IF(OR($D188 &gt;= AG$6, $E188 &lt; AF$6), 0, 1)+IF(OR($F188 &gt;= AG$6, $G188 &lt; AF$6), 0, 2)+1)</f>
        <v/>
      </c>
      <c r="AG188" s="71" t="str">
        <f ca="1">INDEX({"","_","-","="},IF(OR($D188 &gt;= AH$6, $E188 &lt; AG$6), 0, 1)+IF(OR($F188 &gt;= AH$6, $G188 &lt; AG$6), 0, 2)+1)</f>
        <v/>
      </c>
      <c r="AH188" s="71" t="str">
        <f ca="1">INDEX({"","_","-","="},IF(OR($D188 &gt;= AI$6, $E188 &lt; AH$6), 0, 1)+IF(OR($F188 &gt;= AI$6, $G188 &lt; AH$6), 0, 2)+1)</f>
        <v/>
      </c>
      <c r="AI188" s="71" t="str">
        <f ca="1">INDEX({"","_","-","="},IF(OR($D188 &gt;= AJ$6, $E188 &lt; AI$6), 0, 1)+IF(OR($F188 &gt;= AJ$6, $G188 &lt; AI$6), 0, 2)+1)</f>
        <v/>
      </c>
      <c r="AJ188" s="71" t="str">
        <f ca="1">INDEX({"","_","-","="},IF(OR($D188 &gt;= AK$6, $E188 &lt; AJ$6), 0, 1)+IF(OR($F188 &gt;= AK$6, $G188 &lt; AJ$6), 0, 2)+1)</f>
        <v/>
      </c>
      <c r="AK188" s="71" t="str">
        <f ca="1">INDEX({"","_","-","="},IF(OR($D188 &gt;= AL$6, $E188 &lt; AK$6), 0, 1)+IF(OR($F188 &gt;= AL$6, $G188 &lt; AK$6), 0, 2)+1)</f>
        <v/>
      </c>
      <c r="AL188" s="71" t="str">
        <f ca="1">INDEX({"","_","-","="},IF(OR($D188 &gt;= AM$6, $E188 &lt; AL$6), 0, 1)+IF(OR($F188 &gt;= AM$6, $G188 &lt; AL$6), 0, 2)+1)</f>
        <v/>
      </c>
      <c r="AM188" s="71" t="str">
        <f ca="1">INDEX({"","_","-","="},IF(OR($D188 &gt;= AN$6, $E188 &lt; AM$6), 0, 1)+IF(OR($F188 &gt;= AN$6, $G188 &lt; AM$6), 0, 2)+1)</f>
        <v/>
      </c>
      <c r="AN188" s="71" t="str">
        <f ca="1">INDEX({"","_","-","="},IF(OR($D188 &gt;= AO$6, $E188 &lt; AN$6), 0, 1)+IF(OR($F188 &gt;= AO$6, $G188 &lt; AN$6), 0, 2)+1)</f>
        <v/>
      </c>
      <c r="AO188" s="71" t="str">
        <f ca="1">INDEX({"","_","-","="},IF(OR($D188 &gt;= AP$6, $E188 &lt; AO$6), 0, 1)+IF(OR($F188 &gt;= AP$6, $G188 &lt; AO$6), 0, 2)+1)</f>
        <v/>
      </c>
      <c r="AP188" s="71" t="str">
        <f ca="1">INDEX({"","_","-","="},IF(OR($D188 &gt;= AQ$6, $E188 &lt; AP$6), 0, 1)+IF(OR($F188 &gt;= AQ$6, $G188 &lt; AP$6), 0, 2)+1)</f>
        <v/>
      </c>
      <c r="AQ188" s="71" t="str">
        <f ca="1">INDEX({"","_","-","="},IF(OR($D188 &gt;= AR$6, $E188 &lt; AQ$6), 0, 1)+IF(OR($F188 &gt;= AR$6, $G188 &lt; AQ$6), 0, 2)+1)</f>
        <v/>
      </c>
      <c r="AR188" s="71" t="str">
        <f ca="1">INDEX({"","_","-","="},IF(OR($D188 &gt;= AS$6, $E188 &lt; AR$6), 0, 1)+IF(OR($F188 &gt;= AS$6, $G188 &lt; AR$6), 0, 2)+1)</f>
        <v/>
      </c>
      <c r="AS188" s="71" t="str">
        <f ca="1">INDEX({"","_","-","="},IF(OR($D188 &gt;= AT$6, $E188 &lt; AS$6), 0, 1)+IF(OR($F188 &gt;= AT$6, $G188 &lt; AS$6), 0, 2)+1)</f>
        <v/>
      </c>
      <c r="AT188" s="71" t="str">
        <f ca="1">INDEX({"","_","-","="},IF(OR($D188 &gt;= AU$6, $E188 &lt; AT$6), 0, 1)+IF(OR($F188 &gt;= AU$6, $G188 &lt; AT$6), 0, 2)+1)</f>
        <v/>
      </c>
      <c r="AU188" s="71" t="str">
        <f ca="1">INDEX({"","_","-","="},IF(OR($D188 &gt;= AV$6, $E188 &lt; AU$6), 0, 1)+IF(OR($F188 &gt;= AV$6, $G188 &lt; AU$6), 0, 2)+1)</f>
        <v/>
      </c>
      <c r="AV188" s="71" t="str">
        <f ca="1">INDEX({"","_","-","="},IF(OR($D188 &gt;= AW$6, $E188 &lt; AV$6), 0, 1)+IF(OR($F188 &gt;= AW$6, $G188 &lt; AV$6), 0, 2)+1)</f>
        <v/>
      </c>
      <c r="AW188" s="71" t="str">
        <f ca="1">INDEX({"","_","-","="},IF(OR($D188 &gt;= AX$6, $E188 &lt; AW$6), 0, 1)+IF(OR($F188 &gt;= AX$6, $G188 &lt; AW$6), 0, 2)+1)</f>
        <v/>
      </c>
      <c r="AX188" s="71" t="str">
        <f ca="1">INDEX({"","_","-","="},IF(OR($D188 &gt;= AY$6, $E188 &lt; AX$6), 0, 1)+IF(OR($F188 &gt;= AY$6, $G188 &lt; AX$6), 0, 2)+1)</f>
        <v/>
      </c>
      <c r="AY188" s="71" t="str">
        <f ca="1">INDEX({"","_","-","="},IF(OR($D188 &gt;= AZ$6, $E188 &lt; AY$6), 0, 1)+IF(OR($F188 &gt;= AZ$6, $G188 &lt; AY$6), 0, 2)+1)</f>
        <v/>
      </c>
      <c r="AZ188" s="71" t="str">
        <f ca="1">INDEX({"","_","-","="},IF(OR($D188 &gt;= BA$6, $E188 &lt; AZ$6), 0, 1)+IF(OR($F188 &gt;= BA$6, $G188 &lt; AZ$6), 0, 2)+1)</f>
        <v/>
      </c>
      <c r="BA188" s="71" t="str">
        <f ca="1">INDEX({"","_","-","="},IF(OR($D188 &gt;= BB$6, $E188 &lt; BA$6), 0, 1)+IF(OR($F188 &gt;= BB$6, $G188 &lt; BA$6), 0, 2)+1)</f>
        <v/>
      </c>
      <c r="BB188" s="71" t="str">
        <f ca="1">INDEX({"","_","-","="},IF(OR($D188 &gt;= BC$6, $E188 &lt; BB$6), 0, 1)+IF(OR($F188 &gt;= BC$6, $G188 &lt; BB$6), 0, 2)+1)</f>
        <v/>
      </c>
      <c r="BC188" s="71" t="str">
        <f ca="1">INDEX({"","_","-","="},IF(OR($D188 &gt;= BD$6, $E188 &lt; BC$6), 0, 1)+IF(OR($F188 &gt;= BD$6, $G188 &lt; BC$6), 0, 2)+1)</f>
        <v/>
      </c>
      <c r="BD188" s="71" t="str">
        <f ca="1">INDEX({"","_","-","="},IF(OR($D188 &gt;= BE$6, $E188 &lt; BD$6), 0, 1)+IF(OR($F188 &gt;= BE$6, $G188 &lt; BD$6), 0, 2)+1)</f>
        <v/>
      </c>
      <c r="BE188" s="71" t="str">
        <f ca="1">INDEX({"","_","-","="},IF(OR($D188 &gt;= BF$6, $E188 &lt; BE$6), 0, 1)+IF(OR($F188 &gt;= BF$6, $G188 &lt; BE$6), 0, 2)+1)</f>
        <v/>
      </c>
      <c r="BF188" s="71" t="str">
        <f ca="1">INDEX({"","_","-","="},IF(OR($D188 &gt;= BG$6, $E188 &lt; BF$6), 0, 1)+IF(OR($F188 &gt;= BG$6, $G188 &lt; BF$6), 0, 2)+1)</f>
        <v/>
      </c>
      <c r="BG188" s="71" t="str">
        <f ca="1">INDEX({"","_","-","="},IF(OR($D188 &gt;= BH$6, $E188 &lt; BG$6), 0, 1)+IF(OR($F188 &gt;= BH$6, $G188 &lt; BG$6), 0, 2)+1)</f>
        <v/>
      </c>
      <c r="BH188" s="71" t="str">
        <f ca="1">INDEX({"","_","-","="},IF(OR($D188 &gt;= BI$6, $E188 &lt; BH$6), 0, 1)+IF(OR($F188 &gt;= BI$6, $G188 &lt; BH$6), 0, 2)+1)</f>
        <v/>
      </c>
      <c r="BI188" s="71" t="str">
        <f ca="1">INDEX({"","_","-","="},IF(OR($D188 &gt;= BJ$6, $E188 &lt; BI$6), 0, 1)+IF(OR($F188 &gt;= BJ$6, $G188 &lt; BI$6), 0, 2)+1)</f>
        <v/>
      </c>
      <c r="BJ188" s="71" t="str">
        <f ca="1">INDEX({"","_","-","="},IF(OR($D188 &gt;= BK$6, $E188 &lt; BJ$6), 0, 1)+IF(OR($F188 &gt;= BK$6, $G188 &lt; BJ$6), 0, 2)+1)</f>
        <v/>
      </c>
      <c r="BK188" s="71" t="str">
        <f ca="1">INDEX({"","_","-","="},IF(OR($D188 &gt;= BL$6, $E188 &lt; BK$6), 0, 1)+IF(OR($F188 &gt;= BL$6, $G188 &lt; BK$6), 0, 2)+1)</f>
        <v/>
      </c>
      <c r="BL188" s="71" t="str">
        <f ca="1">INDEX({"","_","-","="},IF(OR($D188 &gt;= BM$6, $E188 &lt; BL$6), 0, 1)+IF(OR($F188 &gt;= BM$6, $G188 &lt; BL$6), 0, 2)+1)</f>
        <v/>
      </c>
      <c r="BM188" s="71" t="str">
        <f ca="1">INDEX({"","_","-","="},IF(OR($D188 &gt;= BN$6, $E188 &lt; BM$6), 0, 1)+IF(OR($F188 &gt;= BN$6, $G188 &lt; BM$6), 0, 2)+1)</f>
        <v/>
      </c>
      <c r="BN188" s="71" t="str">
        <f ca="1">INDEX({"","_","-","="},IF(OR($D188 &gt;= BO$6, $E188 &lt; BN$6), 0, 1)+IF(OR($F188 &gt;= BO$6, $G188 &lt; BN$6), 0, 2)+1)</f>
        <v/>
      </c>
      <c r="BO188" s="71" t="str">
        <f ca="1">INDEX({"","_","-","="},IF(OR($D188 &gt;= BP$6, $E188 &lt; BO$6), 0, 1)+IF(OR($F188 &gt;= BP$6, $G188 &lt; BO$6), 0, 2)+1)</f>
        <v/>
      </c>
      <c r="BP188" s="71" t="str">
        <f ca="1">INDEX({"","_","-","="},IF(OR($D188 &gt;= BQ$6, $E188 &lt; BP$6), 0, 1)+IF(OR($F188 &gt;= BQ$6, $G188 &lt; BP$6), 0, 2)+1)</f>
        <v/>
      </c>
      <c r="BQ188" s="71" t="str">
        <f ca="1">INDEX({"","_","-","="},IF(OR($D188 &gt;= BR$6, $E188 &lt; BQ$6), 0, 1)+IF(OR($F188 &gt;= BR$6, $G188 &lt; BQ$6), 0, 2)+1)</f>
        <v/>
      </c>
      <c r="BR188" s="71" t="str">
        <f ca="1">INDEX({"","_","-","="},IF(OR($D188 &gt;= BS$6, $E188 &lt; BR$6), 0, 1)+IF(OR($F188 &gt;= BS$6, $G188 &lt; BR$6), 0, 2)+1)</f>
        <v/>
      </c>
      <c r="BS188" s="71" t="str">
        <f ca="1">INDEX({"","_","-","="},IF(OR($D188 &gt;= BT$6, $E188 &lt; BS$6), 0, 1)+IF(OR($F188 &gt;= BT$6, $G188 &lt; BS$6), 0, 2)+1)</f>
        <v/>
      </c>
      <c r="BT188" s="71" t="str">
        <f ca="1">INDEX({"","_","-","="},IF(OR($D188 &gt;= BU$6, $E188 &lt; BT$6), 0, 1)+IF(OR($F188 &gt;= BU$6, $G188 &lt; BT$6), 0, 2)+1)</f>
        <v/>
      </c>
      <c r="BU188" s="71" t="str">
        <f ca="1">INDEX({"","_","-","="},IF(OR($D188 &gt;= BV$6, $E188 &lt; BU$6), 0, 1)+IF(OR($F188 &gt;= BV$6, $G188 &lt; BU$6), 0, 2)+1)</f>
        <v/>
      </c>
      <c r="BV188" s="71" t="str">
        <f ca="1">INDEX({"","_","-","="},IF(OR($D188 &gt;= BW$6, $E188 &lt; BV$6), 0, 1)+IF(OR($F188 &gt;= BW$6, $G188 &lt; BV$6), 0, 2)+1)</f>
        <v/>
      </c>
      <c r="BW188" s="71" t="str">
        <f ca="1">INDEX({"","_","-","="},IF(OR($D188 &gt;= BX$6, $E188 &lt; BW$6), 0, 1)+IF(OR($F188 &gt;= BX$6, $G188 &lt; BW$6), 0, 2)+1)</f>
        <v/>
      </c>
      <c r="BX188" s="71" t="str">
        <f ca="1">INDEX({"","_","-","="},IF(OR($D188 &gt;= BY$6, $E188 &lt; BX$6), 0, 1)+IF(OR($F188 &gt;= BY$6, $G188 &lt; BX$6), 0, 2)+1)</f>
        <v/>
      </c>
      <c r="BY188" s="71" t="str">
        <f ca="1">INDEX({"","_","-","="},IF(OR($D188 &gt;= BZ$6, $E188 &lt; BY$6), 0, 1)+IF(OR($F188 &gt;= BZ$6, $G188 &lt; BY$6), 0, 2)+1)</f>
        <v/>
      </c>
      <c r="BZ188" s="71" t="str">
        <f ca="1">INDEX({"","_","-","="},IF(OR($D188 &gt;= CA$6, $E188 &lt; BZ$6), 0, 1)+IF(OR($F188 &gt;= CA$6, $G188 &lt; BZ$6), 0, 2)+1)</f>
        <v/>
      </c>
      <c r="CA188" s="71" t="str">
        <f ca="1">INDEX({"","_","-","="},IF(OR($D188 &gt;= CB$6, $E188 &lt; CA$6), 0, 1)+IF(OR($F188 &gt;= CB$6, $G188 &lt; CA$6), 0, 2)+1)</f>
        <v/>
      </c>
      <c r="CB188" s="71" t="str">
        <f ca="1">INDEX({"","_","-","="},IF(OR($D188 &gt;= CC$6, $E188 &lt; CB$6), 0, 1)+IF(OR($F188 &gt;= CC$6, $G188 &lt; CB$6), 0, 2)+1)</f>
        <v/>
      </c>
      <c r="CC188" s="71" t="str">
        <f ca="1">INDEX({"","_","-","="},IF(OR($D188 &gt;= CD$6, $E188 &lt; CC$6), 0, 1)+IF(OR($F188 &gt;= CD$6, $G188 &lt; CC$6), 0, 2)+1)</f>
        <v/>
      </c>
      <c r="CD188" s="71" t="str">
        <f ca="1">INDEX({"","_","-","="},IF(OR($D188 &gt;= CE$6, $E188 &lt; CD$6), 0, 1)+IF(OR($F188 &gt;= CE$6, $G188 &lt; CD$6), 0, 2)+1)</f>
        <v/>
      </c>
    </row>
    <row r="189" spans="1:82">
      <c r="A189" s="8" t="str">
        <f ca="1">IF('临-进度'!N184,'临-进度'!$A184,"")</f>
        <v/>
      </c>
      <c r="B189" s="8" t="str">
        <f ca="1">IF('临-进度'!N184,'临-进度'!$B184,"")</f>
        <v/>
      </c>
      <c r="C189" s="8" t="str">
        <f ca="1">IF('临-进度'!N184,'临-进度'!$F184,"")</f>
        <v/>
      </c>
      <c r="D189" s="42" t="str">
        <f ca="1">IF('临-进度'!$N184,'临-进度'!$J184,"")</f>
        <v/>
      </c>
      <c r="E189" s="42" t="str">
        <f ca="1">IF('临-进度'!$N184,'临-进度'!$AF184,"")</f>
        <v/>
      </c>
      <c r="F189" s="42" t="str">
        <f ca="1">IF('临-进度'!$N184,'临-进度'!$K184,"")</f>
        <v/>
      </c>
      <c r="G189" s="76" t="str">
        <f ca="1">IF('临-进度'!$N184,'临-进度'!$AG184,"")</f>
        <v/>
      </c>
      <c r="H189" s="71" t="str">
        <f ca="1">INDEX({"","_","-","="},IF(OR($D189 &gt;= I$6, $E189 &lt; H$6), 0, 1)+IF(OR($F189 &gt;= I$6, $G189 &lt; H$6), 0, 2)+1)</f>
        <v/>
      </c>
      <c r="I189" s="71" t="str">
        <f ca="1">INDEX({"","_","-","="},IF(OR($D189 &gt;= J$6, $E189 &lt; I$6), 0, 1)+IF(OR($F189 &gt;= J$6, $G189 &lt; I$6), 0, 2)+1)</f>
        <v/>
      </c>
      <c r="J189" s="71" t="str">
        <f ca="1">INDEX({"","_","-","="},IF(OR($D189 &gt;= K$6, $E189 &lt; J$6), 0, 1)+IF(OR($F189 &gt;= K$6, $G189 &lt; J$6), 0, 2)+1)</f>
        <v/>
      </c>
      <c r="K189" s="71" t="str">
        <f ca="1">INDEX({"","_","-","="},IF(OR($D189 &gt;= L$6, $E189 &lt; K$6), 0, 1)+IF(OR($F189 &gt;= L$6, $G189 &lt; K$6), 0, 2)+1)</f>
        <v/>
      </c>
      <c r="L189" s="71" t="str">
        <f ca="1">INDEX({"","_","-","="},IF(OR($D189 &gt;= M$6, $E189 &lt; L$6), 0, 1)+IF(OR($F189 &gt;= M$6, $G189 &lt; L$6), 0, 2)+1)</f>
        <v/>
      </c>
      <c r="M189" s="71" t="str">
        <f ca="1">INDEX({"","_","-","="},IF(OR($D189 &gt;= N$6, $E189 &lt; M$6), 0, 1)+IF(OR($F189 &gt;= N$6, $G189 &lt; M$6), 0, 2)+1)</f>
        <v/>
      </c>
      <c r="N189" s="71" t="str">
        <f ca="1">INDEX({"","_","-","="},IF(OR($D189 &gt;= O$6, $E189 &lt; N$6), 0, 1)+IF(OR($F189 &gt;= O$6, $G189 &lt; N$6), 0, 2)+1)</f>
        <v/>
      </c>
      <c r="O189" s="71" t="str">
        <f ca="1">INDEX({"","_","-","="},IF(OR($D189 &gt;= P$6, $E189 &lt; O$6), 0, 1)+IF(OR($F189 &gt;= P$6, $G189 &lt; O$6), 0, 2)+1)</f>
        <v/>
      </c>
      <c r="P189" s="71" t="str">
        <f ca="1">INDEX({"","_","-","="},IF(OR($D189 &gt;= Q$6, $E189 &lt; P$6), 0, 1)+IF(OR($F189 &gt;= Q$6, $G189 &lt; P$6), 0, 2)+1)</f>
        <v/>
      </c>
      <c r="Q189" s="71" t="str">
        <f ca="1">INDEX({"","_","-","="},IF(OR($D189 &gt;= R$6, $E189 &lt; Q$6), 0, 1)+IF(OR($F189 &gt;= R$6, $G189 &lt; Q$6), 0, 2)+1)</f>
        <v/>
      </c>
      <c r="R189" s="71" t="str">
        <f ca="1">INDEX({"","_","-","="},IF(OR($D189 &gt;= S$6, $E189 &lt; R$6), 0, 1)+IF(OR($F189 &gt;= S$6, $G189 &lt; R$6), 0, 2)+1)</f>
        <v/>
      </c>
      <c r="S189" s="71" t="str">
        <f ca="1">INDEX({"","_","-","="},IF(OR($D189 &gt;= T$6, $E189 &lt; S$6), 0, 1)+IF(OR($F189 &gt;= T$6, $G189 &lt; S$6), 0, 2)+1)</f>
        <v/>
      </c>
      <c r="T189" s="71" t="str">
        <f ca="1">INDEX({"","_","-","="},IF(OR($D189 &gt;= U$6, $E189 &lt; T$6), 0, 1)+IF(OR($F189 &gt;= U$6, $G189 &lt; T$6), 0, 2)+1)</f>
        <v/>
      </c>
      <c r="U189" s="71" t="str">
        <f ca="1">INDEX({"","_","-","="},IF(OR($D189 &gt;= V$6, $E189 &lt; U$6), 0, 1)+IF(OR($F189 &gt;= V$6, $G189 &lt; U$6), 0, 2)+1)</f>
        <v/>
      </c>
      <c r="V189" s="71" t="str">
        <f ca="1">INDEX({"","_","-","="},IF(OR($D189 &gt;= W$6, $E189 &lt; V$6), 0, 1)+IF(OR($F189 &gt;= W$6, $G189 &lt; V$6), 0, 2)+1)</f>
        <v/>
      </c>
      <c r="W189" s="71" t="str">
        <f ca="1">INDEX({"","_","-","="},IF(OR($D189 &gt;= X$6, $E189 &lt; W$6), 0, 1)+IF(OR($F189 &gt;= X$6, $G189 &lt; W$6), 0, 2)+1)</f>
        <v/>
      </c>
      <c r="X189" s="71" t="str">
        <f ca="1">INDEX({"","_","-","="},IF(OR($D189 &gt;= Y$6, $E189 &lt; X$6), 0, 1)+IF(OR($F189 &gt;= Y$6, $G189 &lt; X$6), 0, 2)+1)</f>
        <v/>
      </c>
      <c r="Y189" s="71" t="str">
        <f ca="1">INDEX({"","_","-","="},IF(OR($D189 &gt;= Z$6, $E189 &lt; Y$6), 0, 1)+IF(OR($F189 &gt;= Z$6, $G189 &lt; Y$6), 0, 2)+1)</f>
        <v/>
      </c>
      <c r="Z189" s="71" t="str">
        <f ca="1">INDEX({"","_","-","="},IF(OR($D189 &gt;= AA$6, $E189 &lt; Z$6), 0, 1)+IF(OR($F189 &gt;= AA$6, $G189 &lt; Z$6), 0, 2)+1)</f>
        <v/>
      </c>
      <c r="AA189" s="71" t="str">
        <f ca="1">INDEX({"","_","-","="},IF(OR($D189 &gt;= AB$6, $E189 &lt; AA$6), 0, 1)+IF(OR($F189 &gt;= AB$6, $G189 &lt; AA$6), 0, 2)+1)</f>
        <v/>
      </c>
      <c r="AB189" s="71" t="str">
        <f ca="1">INDEX({"","_","-","="},IF(OR($D189 &gt;= AC$6, $E189 &lt; AB$6), 0, 1)+IF(OR($F189 &gt;= AC$6, $G189 &lt; AB$6), 0, 2)+1)</f>
        <v/>
      </c>
      <c r="AC189" s="71" t="str">
        <f ca="1">INDEX({"","_","-","="},IF(OR($D189 &gt;= AD$6, $E189 &lt; AC$6), 0, 1)+IF(OR($F189 &gt;= AD$6, $G189 &lt; AC$6), 0, 2)+1)</f>
        <v/>
      </c>
      <c r="AD189" s="71" t="str">
        <f ca="1">INDEX({"","_","-","="},IF(OR($D189 &gt;= AE$6, $E189 &lt; AD$6), 0, 1)+IF(OR($F189 &gt;= AE$6, $G189 &lt; AD$6), 0, 2)+1)</f>
        <v/>
      </c>
      <c r="AE189" s="71" t="str">
        <f ca="1">INDEX({"","_","-","="},IF(OR($D189 &gt;= AF$6, $E189 &lt; AE$6), 0, 1)+IF(OR($F189 &gt;= AF$6, $G189 &lt; AE$6), 0, 2)+1)</f>
        <v/>
      </c>
      <c r="AF189" s="71" t="str">
        <f ca="1">INDEX({"","_","-","="},IF(OR($D189 &gt;= AG$6, $E189 &lt; AF$6), 0, 1)+IF(OR($F189 &gt;= AG$6, $G189 &lt; AF$6), 0, 2)+1)</f>
        <v/>
      </c>
      <c r="AG189" s="71" t="str">
        <f ca="1">INDEX({"","_","-","="},IF(OR($D189 &gt;= AH$6, $E189 &lt; AG$6), 0, 1)+IF(OR($F189 &gt;= AH$6, $G189 &lt; AG$6), 0, 2)+1)</f>
        <v/>
      </c>
      <c r="AH189" s="71" t="str">
        <f ca="1">INDEX({"","_","-","="},IF(OR($D189 &gt;= AI$6, $E189 &lt; AH$6), 0, 1)+IF(OR($F189 &gt;= AI$6, $G189 &lt; AH$6), 0, 2)+1)</f>
        <v/>
      </c>
      <c r="AI189" s="71" t="str">
        <f ca="1">INDEX({"","_","-","="},IF(OR($D189 &gt;= AJ$6, $E189 &lt; AI$6), 0, 1)+IF(OR($F189 &gt;= AJ$6, $G189 &lt; AI$6), 0, 2)+1)</f>
        <v/>
      </c>
      <c r="AJ189" s="71" t="str">
        <f ca="1">INDEX({"","_","-","="},IF(OR($D189 &gt;= AK$6, $E189 &lt; AJ$6), 0, 1)+IF(OR($F189 &gt;= AK$6, $G189 &lt; AJ$6), 0, 2)+1)</f>
        <v/>
      </c>
      <c r="AK189" s="71" t="str">
        <f ca="1">INDEX({"","_","-","="},IF(OR($D189 &gt;= AL$6, $E189 &lt; AK$6), 0, 1)+IF(OR($F189 &gt;= AL$6, $G189 &lt; AK$6), 0, 2)+1)</f>
        <v/>
      </c>
      <c r="AL189" s="71" t="str">
        <f ca="1">INDEX({"","_","-","="},IF(OR($D189 &gt;= AM$6, $E189 &lt; AL$6), 0, 1)+IF(OR($F189 &gt;= AM$6, $G189 &lt; AL$6), 0, 2)+1)</f>
        <v/>
      </c>
      <c r="AM189" s="71" t="str">
        <f ca="1">INDEX({"","_","-","="},IF(OR($D189 &gt;= AN$6, $E189 &lt; AM$6), 0, 1)+IF(OR($F189 &gt;= AN$6, $G189 &lt; AM$6), 0, 2)+1)</f>
        <v/>
      </c>
      <c r="AN189" s="71" t="str">
        <f ca="1">INDEX({"","_","-","="},IF(OR($D189 &gt;= AO$6, $E189 &lt; AN$6), 0, 1)+IF(OR($F189 &gt;= AO$6, $G189 &lt; AN$6), 0, 2)+1)</f>
        <v/>
      </c>
      <c r="AO189" s="71" t="str">
        <f ca="1">INDEX({"","_","-","="},IF(OR($D189 &gt;= AP$6, $E189 &lt; AO$6), 0, 1)+IF(OR($F189 &gt;= AP$6, $G189 &lt; AO$6), 0, 2)+1)</f>
        <v/>
      </c>
      <c r="AP189" s="71" t="str">
        <f ca="1">INDEX({"","_","-","="},IF(OR($D189 &gt;= AQ$6, $E189 &lt; AP$6), 0, 1)+IF(OR($F189 &gt;= AQ$6, $G189 &lt; AP$6), 0, 2)+1)</f>
        <v/>
      </c>
      <c r="AQ189" s="71" t="str">
        <f ca="1">INDEX({"","_","-","="},IF(OR($D189 &gt;= AR$6, $E189 &lt; AQ$6), 0, 1)+IF(OR($F189 &gt;= AR$6, $G189 &lt; AQ$6), 0, 2)+1)</f>
        <v/>
      </c>
      <c r="AR189" s="71" t="str">
        <f ca="1">INDEX({"","_","-","="},IF(OR($D189 &gt;= AS$6, $E189 &lt; AR$6), 0, 1)+IF(OR($F189 &gt;= AS$6, $G189 &lt; AR$6), 0, 2)+1)</f>
        <v/>
      </c>
      <c r="AS189" s="71" t="str">
        <f ca="1">INDEX({"","_","-","="},IF(OR($D189 &gt;= AT$6, $E189 &lt; AS$6), 0, 1)+IF(OR($F189 &gt;= AT$6, $G189 &lt; AS$6), 0, 2)+1)</f>
        <v/>
      </c>
      <c r="AT189" s="71" t="str">
        <f ca="1">INDEX({"","_","-","="},IF(OR($D189 &gt;= AU$6, $E189 &lt; AT$6), 0, 1)+IF(OR($F189 &gt;= AU$6, $G189 &lt; AT$6), 0, 2)+1)</f>
        <v/>
      </c>
      <c r="AU189" s="71" t="str">
        <f ca="1">INDEX({"","_","-","="},IF(OR($D189 &gt;= AV$6, $E189 &lt; AU$6), 0, 1)+IF(OR($F189 &gt;= AV$6, $G189 &lt; AU$6), 0, 2)+1)</f>
        <v/>
      </c>
      <c r="AV189" s="71" t="str">
        <f ca="1">INDEX({"","_","-","="},IF(OR($D189 &gt;= AW$6, $E189 &lt; AV$6), 0, 1)+IF(OR($F189 &gt;= AW$6, $G189 &lt; AV$6), 0, 2)+1)</f>
        <v/>
      </c>
      <c r="AW189" s="71" t="str">
        <f ca="1">INDEX({"","_","-","="},IF(OR($D189 &gt;= AX$6, $E189 &lt; AW$6), 0, 1)+IF(OR($F189 &gt;= AX$6, $G189 &lt; AW$6), 0, 2)+1)</f>
        <v/>
      </c>
      <c r="AX189" s="71" t="str">
        <f ca="1">INDEX({"","_","-","="},IF(OR($D189 &gt;= AY$6, $E189 &lt; AX$6), 0, 1)+IF(OR($F189 &gt;= AY$6, $G189 &lt; AX$6), 0, 2)+1)</f>
        <v/>
      </c>
      <c r="AY189" s="71" t="str">
        <f ca="1">INDEX({"","_","-","="},IF(OR($D189 &gt;= AZ$6, $E189 &lt; AY$6), 0, 1)+IF(OR($F189 &gt;= AZ$6, $G189 &lt; AY$6), 0, 2)+1)</f>
        <v/>
      </c>
      <c r="AZ189" s="71" t="str">
        <f ca="1">INDEX({"","_","-","="},IF(OR($D189 &gt;= BA$6, $E189 &lt; AZ$6), 0, 1)+IF(OR($F189 &gt;= BA$6, $G189 &lt; AZ$6), 0, 2)+1)</f>
        <v/>
      </c>
      <c r="BA189" s="71" t="str">
        <f ca="1">INDEX({"","_","-","="},IF(OR($D189 &gt;= BB$6, $E189 &lt; BA$6), 0, 1)+IF(OR($F189 &gt;= BB$6, $G189 &lt; BA$6), 0, 2)+1)</f>
        <v/>
      </c>
      <c r="BB189" s="71" t="str">
        <f ca="1">INDEX({"","_","-","="},IF(OR($D189 &gt;= BC$6, $E189 &lt; BB$6), 0, 1)+IF(OR($F189 &gt;= BC$6, $G189 &lt; BB$6), 0, 2)+1)</f>
        <v/>
      </c>
      <c r="BC189" s="71" t="str">
        <f ca="1">INDEX({"","_","-","="},IF(OR($D189 &gt;= BD$6, $E189 &lt; BC$6), 0, 1)+IF(OR($F189 &gt;= BD$6, $G189 &lt; BC$6), 0, 2)+1)</f>
        <v/>
      </c>
      <c r="BD189" s="71" t="str">
        <f ca="1">INDEX({"","_","-","="},IF(OR($D189 &gt;= BE$6, $E189 &lt; BD$6), 0, 1)+IF(OR($F189 &gt;= BE$6, $G189 &lt; BD$6), 0, 2)+1)</f>
        <v/>
      </c>
      <c r="BE189" s="71" t="str">
        <f ca="1">INDEX({"","_","-","="},IF(OR($D189 &gt;= BF$6, $E189 &lt; BE$6), 0, 1)+IF(OR($F189 &gt;= BF$6, $G189 &lt; BE$6), 0, 2)+1)</f>
        <v/>
      </c>
      <c r="BF189" s="71" t="str">
        <f ca="1">INDEX({"","_","-","="},IF(OR($D189 &gt;= BG$6, $E189 &lt; BF$6), 0, 1)+IF(OR($F189 &gt;= BG$6, $G189 &lt; BF$6), 0, 2)+1)</f>
        <v/>
      </c>
      <c r="BG189" s="71" t="str">
        <f ca="1">INDEX({"","_","-","="},IF(OR($D189 &gt;= BH$6, $E189 &lt; BG$6), 0, 1)+IF(OR($F189 &gt;= BH$6, $G189 &lt; BG$6), 0, 2)+1)</f>
        <v/>
      </c>
      <c r="BH189" s="71" t="str">
        <f ca="1">INDEX({"","_","-","="},IF(OR($D189 &gt;= BI$6, $E189 &lt; BH$6), 0, 1)+IF(OR($F189 &gt;= BI$6, $G189 &lt; BH$6), 0, 2)+1)</f>
        <v/>
      </c>
      <c r="BI189" s="71" t="str">
        <f ca="1">INDEX({"","_","-","="},IF(OR($D189 &gt;= BJ$6, $E189 &lt; BI$6), 0, 1)+IF(OR($F189 &gt;= BJ$6, $G189 &lt; BI$6), 0, 2)+1)</f>
        <v/>
      </c>
      <c r="BJ189" s="71" t="str">
        <f ca="1">INDEX({"","_","-","="},IF(OR($D189 &gt;= BK$6, $E189 &lt; BJ$6), 0, 1)+IF(OR($F189 &gt;= BK$6, $G189 &lt; BJ$6), 0, 2)+1)</f>
        <v/>
      </c>
      <c r="BK189" s="71" t="str">
        <f ca="1">INDEX({"","_","-","="},IF(OR($D189 &gt;= BL$6, $E189 &lt; BK$6), 0, 1)+IF(OR($F189 &gt;= BL$6, $G189 &lt; BK$6), 0, 2)+1)</f>
        <v/>
      </c>
      <c r="BL189" s="71" t="str">
        <f ca="1">INDEX({"","_","-","="},IF(OR($D189 &gt;= BM$6, $E189 &lt; BL$6), 0, 1)+IF(OR($F189 &gt;= BM$6, $G189 &lt; BL$6), 0, 2)+1)</f>
        <v/>
      </c>
      <c r="BM189" s="71" t="str">
        <f ca="1">INDEX({"","_","-","="},IF(OR($D189 &gt;= BN$6, $E189 &lt; BM$6), 0, 1)+IF(OR($F189 &gt;= BN$6, $G189 &lt; BM$6), 0, 2)+1)</f>
        <v/>
      </c>
      <c r="BN189" s="71" t="str">
        <f ca="1">INDEX({"","_","-","="},IF(OR($D189 &gt;= BO$6, $E189 &lt; BN$6), 0, 1)+IF(OR($F189 &gt;= BO$6, $G189 &lt; BN$6), 0, 2)+1)</f>
        <v/>
      </c>
      <c r="BO189" s="71" t="str">
        <f ca="1">INDEX({"","_","-","="},IF(OR($D189 &gt;= BP$6, $E189 &lt; BO$6), 0, 1)+IF(OR($F189 &gt;= BP$6, $G189 &lt; BO$6), 0, 2)+1)</f>
        <v/>
      </c>
      <c r="BP189" s="71" t="str">
        <f ca="1">INDEX({"","_","-","="},IF(OR($D189 &gt;= BQ$6, $E189 &lt; BP$6), 0, 1)+IF(OR($F189 &gt;= BQ$6, $G189 &lt; BP$6), 0, 2)+1)</f>
        <v/>
      </c>
      <c r="BQ189" s="71" t="str">
        <f ca="1">INDEX({"","_","-","="},IF(OR($D189 &gt;= BR$6, $E189 &lt; BQ$6), 0, 1)+IF(OR($F189 &gt;= BR$6, $G189 &lt; BQ$6), 0, 2)+1)</f>
        <v/>
      </c>
      <c r="BR189" s="71" t="str">
        <f ca="1">INDEX({"","_","-","="},IF(OR($D189 &gt;= BS$6, $E189 &lt; BR$6), 0, 1)+IF(OR($F189 &gt;= BS$6, $G189 &lt; BR$6), 0, 2)+1)</f>
        <v/>
      </c>
      <c r="BS189" s="71" t="str">
        <f ca="1">INDEX({"","_","-","="},IF(OR($D189 &gt;= BT$6, $E189 &lt; BS$6), 0, 1)+IF(OR($F189 &gt;= BT$6, $G189 &lt; BS$6), 0, 2)+1)</f>
        <v/>
      </c>
      <c r="BT189" s="71" t="str">
        <f ca="1">INDEX({"","_","-","="},IF(OR($D189 &gt;= BU$6, $E189 &lt; BT$6), 0, 1)+IF(OR($F189 &gt;= BU$6, $G189 &lt; BT$6), 0, 2)+1)</f>
        <v/>
      </c>
      <c r="BU189" s="71" t="str">
        <f ca="1">INDEX({"","_","-","="},IF(OR($D189 &gt;= BV$6, $E189 &lt; BU$6), 0, 1)+IF(OR($F189 &gt;= BV$6, $G189 &lt; BU$6), 0, 2)+1)</f>
        <v/>
      </c>
      <c r="BV189" s="71" t="str">
        <f ca="1">INDEX({"","_","-","="},IF(OR($D189 &gt;= BW$6, $E189 &lt; BV$6), 0, 1)+IF(OR($F189 &gt;= BW$6, $G189 &lt; BV$6), 0, 2)+1)</f>
        <v/>
      </c>
      <c r="BW189" s="71" t="str">
        <f ca="1">INDEX({"","_","-","="},IF(OR($D189 &gt;= BX$6, $E189 &lt; BW$6), 0, 1)+IF(OR($F189 &gt;= BX$6, $G189 &lt; BW$6), 0, 2)+1)</f>
        <v/>
      </c>
      <c r="BX189" s="71" t="str">
        <f ca="1">INDEX({"","_","-","="},IF(OR($D189 &gt;= BY$6, $E189 &lt; BX$6), 0, 1)+IF(OR($F189 &gt;= BY$6, $G189 &lt; BX$6), 0, 2)+1)</f>
        <v/>
      </c>
      <c r="BY189" s="71" t="str">
        <f ca="1">INDEX({"","_","-","="},IF(OR($D189 &gt;= BZ$6, $E189 &lt; BY$6), 0, 1)+IF(OR($F189 &gt;= BZ$6, $G189 &lt; BY$6), 0, 2)+1)</f>
        <v/>
      </c>
      <c r="BZ189" s="71" t="str">
        <f ca="1">INDEX({"","_","-","="},IF(OR($D189 &gt;= CA$6, $E189 &lt; BZ$6), 0, 1)+IF(OR($F189 &gt;= CA$6, $G189 &lt; BZ$6), 0, 2)+1)</f>
        <v/>
      </c>
      <c r="CA189" s="71" t="str">
        <f ca="1">INDEX({"","_","-","="},IF(OR($D189 &gt;= CB$6, $E189 &lt; CA$6), 0, 1)+IF(OR($F189 &gt;= CB$6, $G189 &lt; CA$6), 0, 2)+1)</f>
        <v/>
      </c>
      <c r="CB189" s="71" t="str">
        <f ca="1">INDEX({"","_","-","="},IF(OR($D189 &gt;= CC$6, $E189 &lt; CB$6), 0, 1)+IF(OR($F189 &gt;= CC$6, $G189 &lt; CB$6), 0, 2)+1)</f>
        <v/>
      </c>
      <c r="CC189" s="71" t="str">
        <f ca="1">INDEX({"","_","-","="},IF(OR($D189 &gt;= CD$6, $E189 &lt; CC$6), 0, 1)+IF(OR($F189 &gt;= CD$6, $G189 &lt; CC$6), 0, 2)+1)</f>
        <v/>
      </c>
      <c r="CD189" s="71" t="str">
        <f ca="1">INDEX({"","_","-","="},IF(OR($D189 &gt;= CE$6, $E189 &lt; CD$6), 0, 1)+IF(OR($F189 &gt;= CE$6, $G189 &lt; CD$6), 0, 2)+1)</f>
        <v/>
      </c>
    </row>
    <row r="190" spans="1:82">
      <c r="A190" s="8" t="str">
        <f ca="1">IF('临-进度'!N185,'临-进度'!$A185,"")</f>
        <v/>
      </c>
      <c r="B190" s="8" t="str">
        <f ca="1">IF('临-进度'!N185,'临-进度'!$B185,"")</f>
        <v/>
      </c>
      <c r="C190" s="8" t="str">
        <f ca="1">IF('临-进度'!N185,'临-进度'!$F185,"")</f>
        <v/>
      </c>
      <c r="D190" s="42" t="str">
        <f ca="1">IF('临-进度'!$N185,'临-进度'!$J185,"")</f>
        <v/>
      </c>
      <c r="E190" s="42" t="str">
        <f ca="1">IF('临-进度'!$N185,'临-进度'!$AF185,"")</f>
        <v/>
      </c>
      <c r="F190" s="42" t="str">
        <f ca="1">IF('临-进度'!$N185,'临-进度'!$K185,"")</f>
        <v/>
      </c>
      <c r="G190" s="76" t="str">
        <f ca="1">IF('临-进度'!$N185,'临-进度'!$AG185,"")</f>
        <v/>
      </c>
      <c r="H190" s="71" t="str">
        <f ca="1">INDEX({"","_","-","="},IF(OR($D190 &gt;= I$6, $E190 &lt; H$6), 0, 1)+IF(OR($F190 &gt;= I$6, $G190 &lt; H$6), 0, 2)+1)</f>
        <v/>
      </c>
      <c r="I190" s="71" t="str">
        <f ca="1">INDEX({"","_","-","="},IF(OR($D190 &gt;= J$6, $E190 &lt; I$6), 0, 1)+IF(OR($F190 &gt;= J$6, $G190 &lt; I$6), 0, 2)+1)</f>
        <v/>
      </c>
      <c r="J190" s="71" t="str">
        <f ca="1">INDEX({"","_","-","="},IF(OR($D190 &gt;= K$6, $E190 &lt; J$6), 0, 1)+IF(OR($F190 &gt;= K$6, $G190 &lt; J$6), 0, 2)+1)</f>
        <v/>
      </c>
      <c r="K190" s="71" t="str">
        <f ca="1">INDEX({"","_","-","="},IF(OR($D190 &gt;= L$6, $E190 &lt; K$6), 0, 1)+IF(OR($F190 &gt;= L$6, $G190 &lt; K$6), 0, 2)+1)</f>
        <v/>
      </c>
      <c r="L190" s="71" t="str">
        <f ca="1">INDEX({"","_","-","="},IF(OR($D190 &gt;= M$6, $E190 &lt; L$6), 0, 1)+IF(OR($F190 &gt;= M$6, $G190 &lt; L$6), 0, 2)+1)</f>
        <v/>
      </c>
      <c r="M190" s="71" t="str">
        <f ca="1">INDEX({"","_","-","="},IF(OR($D190 &gt;= N$6, $E190 &lt; M$6), 0, 1)+IF(OR($F190 &gt;= N$6, $G190 &lt; M$6), 0, 2)+1)</f>
        <v/>
      </c>
      <c r="N190" s="71" t="str">
        <f ca="1">INDEX({"","_","-","="},IF(OR($D190 &gt;= O$6, $E190 &lt; N$6), 0, 1)+IF(OR($F190 &gt;= O$6, $G190 &lt; N$6), 0, 2)+1)</f>
        <v/>
      </c>
      <c r="O190" s="71" t="str">
        <f ca="1">INDEX({"","_","-","="},IF(OR($D190 &gt;= P$6, $E190 &lt; O$6), 0, 1)+IF(OR($F190 &gt;= P$6, $G190 &lt; O$6), 0, 2)+1)</f>
        <v/>
      </c>
      <c r="P190" s="71" t="str">
        <f ca="1">INDEX({"","_","-","="},IF(OR($D190 &gt;= Q$6, $E190 &lt; P$6), 0, 1)+IF(OR($F190 &gt;= Q$6, $G190 &lt; P$6), 0, 2)+1)</f>
        <v/>
      </c>
      <c r="Q190" s="71" t="str">
        <f ca="1">INDEX({"","_","-","="},IF(OR($D190 &gt;= R$6, $E190 &lt; Q$6), 0, 1)+IF(OR($F190 &gt;= R$6, $G190 &lt; Q$6), 0, 2)+1)</f>
        <v/>
      </c>
      <c r="R190" s="71" t="str">
        <f ca="1">INDEX({"","_","-","="},IF(OR($D190 &gt;= S$6, $E190 &lt; R$6), 0, 1)+IF(OR($F190 &gt;= S$6, $G190 &lt; R$6), 0, 2)+1)</f>
        <v/>
      </c>
      <c r="S190" s="71" t="str">
        <f ca="1">INDEX({"","_","-","="},IF(OR($D190 &gt;= T$6, $E190 &lt; S$6), 0, 1)+IF(OR($F190 &gt;= T$6, $G190 &lt; S$6), 0, 2)+1)</f>
        <v/>
      </c>
      <c r="T190" s="71" t="str">
        <f ca="1">INDEX({"","_","-","="},IF(OR($D190 &gt;= U$6, $E190 &lt; T$6), 0, 1)+IF(OR($F190 &gt;= U$6, $G190 &lt; T$6), 0, 2)+1)</f>
        <v/>
      </c>
      <c r="U190" s="71" t="str">
        <f ca="1">INDEX({"","_","-","="},IF(OR($D190 &gt;= V$6, $E190 &lt; U$6), 0, 1)+IF(OR($F190 &gt;= V$6, $G190 &lt; U$6), 0, 2)+1)</f>
        <v/>
      </c>
      <c r="V190" s="71" t="str">
        <f ca="1">INDEX({"","_","-","="},IF(OR($D190 &gt;= W$6, $E190 &lt; V$6), 0, 1)+IF(OR($F190 &gt;= W$6, $G190 &lt; V$6), 0, 2)+1)</f>
        <v/>
      </c>
      <c r="W190" s="71" t="str">
        <f ca="1">INDEX({"","_","-","="},IF(OR($D190 &gt;= X$6, $E190 &lt; W$6), 0, 1)+IF(OR($F190 &gt;= X$6, $G190 &lt; W$6), 0, 2)+1)</f>
        <v/>
      </c>
      <c r="X190" s="71" t="str">
        <f ca="1">INDEX({"","_","-","="},IF(OR($D190 &gt;= Y$6, $E190 &lt; X$6), 0, 1)+IF(OR($F190 &gt;= Y$6, $G190 &lt; X$6), 0, 2)+1)</f>
        <v/>
      </c>
      <c r="Y190" s="71" t="str">
        <f ca="1">INDEX({"","_","-","="},IF(OR($D190 &gt;= Z$6, $E190 &lt; Y$6), 0, 1)+IF(OR($F190 &gt;= Z$6, $G190 &lt; Y$6), 0, 2)+1)</f>
        <v/>
      </c>
      <c r="Z190" s="71" t="str">
        <f ca="1">INDEX({"","_","-","="},IF(OR($D190 &gt;= AA$6, $E190 &lt; Z$6), 0, 1)+IF(OR($F190 &gt;= AA$6, $G190 &lt; Z$6), 0, 2)+1)</f>
        <v/>
      </c>
      <c r="AA190" s="71" t="str">
        <f ca="1">INDEX({"","_","-","="},IF(OR($D190 &gt;= AB$6, $E190 &lt; AA$6), 0, 1)+IF(OR($F190 &gt;= AB$6, $G190 &lt; AA$6), 0, 2)+1)</f>
        <v/>
      </c>
      <c r="AB190" s="71" t="str">
        <f ca="1">INDEX({"","_","-","="},IF(OR($D190 &gt;= AC$6, $E190 &lt; AB$6), 0, 1)+IF(OR($F190 &gt;= AC$6, $G190 &lt; AB$6), 0, 2)+1)</f>
        <v/>
      </c>
      <c r="AC190" s="71" t="str">
        <f ca="1">INDEX({"","_","-","="},IF(OR($D190 &gt;= AD$6, $E190 &lt; AC$6), 0, 1)+IF(OR($F190 &gt;= AD$6, $G190 &lt; AC$6), 0, 2)+1)</f>
        <v/>
      </c>
      <c r="AD190" s="71" t="str">
        <f ca="1">INDEX({"","_","-","="},IF(OR($D190 &gt;= AE$6, $E190 &lt; AD$6), 0, 1)+IF(OR($F190 &gt;= AE$6, $G190 &lt; AD$6), 0, 2)+1)</f>
        <v/>
      </c>
      <c r="AE190" s="71" t="str">
        <f ca="1">INDEX({"","_","-","="},IF(OR($D190 &gt;= AF$6, $E190 &lt; AE$6), 0, 1)+IF(OR($F190 &gt;= AF$6, $G190 &lt; AE$6), 0, 2)+1)</f>
        <v/>
      </c>
      <c r="AF190" s="71" t="str">
        <f ca="1">INDEX({"","_","-","="},IF(OR($D190 &gt;= AG$6, $E190 &lt; AF$6), 0, 1)+IF(OR($F190 &gt;= AG$6, $G190 &lt; AF$6), 0, 2)+1)</f>
        <v/>
      </c>
      <c r="AG190" s="71" t="str">
        <f ca="1">INDEX({"","_","-","="},IF(OR($D190 &gt;= AH$6, $E190 &lt; AG$6), 0, 1)+IF(OR($F190 &gt;= AH$6, $G190 &lt; AG$6), 0, 2)+1)</f>
        <v/>
      </c>
      <c r="AH190" s="71" t="str">
        <f ca="1">INDEX({"","_","-","="},IF(OR($D190 &gt;= AI$6, $E190 &lt; AH$6), 0, 1)+IF(OR($F190 &gt;= AI$6, $G190 &lt; AH$6), 0, 2)+1)</f>
        <v/>
      </c>
      <c r="AI190" s="71" t="str">
        <f ca="1">INDEX({"","_","-","="},IF(OR($D190 &gt;= AJ$6, $E190 &lt; AI$6), 0, 1)+IF(OR($F190 &gt;= AJ$6, $G190 &lt; AI$6), 0, 2)+1)</f>
        <v/>
      </c>
      <c r="AJ190" s="71" t="str">
        <f ca="1">INDEX({"","_","-","="},IF(OR($D190 &gt;= AK$6, $E190 &lt; AJ$6), 0, 1)+IF(OR($F190 &gt;= AK$6, $G190 &lt; AJ$6), 0, 2)+1)</f>
        <v/>
      </c>
      <c r="AK190" s="71" t="str">
        <f ca="1">INDEX({"","_","-","="},IF(OR($D190 &gt;= AL$6, $E190 &lt; AK$6), 0, 1)+IF(OR($F190 &gt;= AL$6, $G190 &lt; AK$6), 0, 2)+1)</f>
        <v/>
      </c>
      <c r="AL190" s="71" t="str">
        <f ca="1">INDEX({"","_","-","="},IF(OR($D190 &gt;= AM$6, $E190 &lt; AL$6), 0, 1)+IF(OR($F190 &gt;= AM$6, $G190 &lt; AL$6), 0, 2)+1)</f>
        <v/>
      </c>
      <c r="AM190" s="71" t="str">
        <f ca="1">INDEX({"","_","-","="},IF(OR($D190 &gt;= AN$6, $E190 &lt; AM$6), 0, 1)+IF(OR($F190 &gt;= AN$6, $G190 &lt; AM$6), 0, 2)+1)</f>
        <v/>
      </c>
      <c r="AN190" s="71" t="str">
        <f ca="1">INDEX({"","_","-","="},IF(OR($D190 &gt;= AO$6, $E190 &lt; AN$6), 0, 1)+IF(OR($F190 &gt;= AO$6, $G190 &lt; AN$6), 0, 2)+1)</f>
        <v/>
      </c>
      <c r="AO190" s="71" t="str">
        <f ca="1">INDEX({"","_","-","="},IF(OR($D190 &gt;= AP$6, $E190 &lt; AO$6), 0, 1)+IF(OR($F190 &gt;= AP$6, $G190 &lt; AO$6), 0, 2)+1)</f>
        <v/>
      </c>
      <c r="AP190" s="71" t="str">
        <f ca="1">INDEX({"","_","-","="},IF(OR($D190 &gt;= AQ$6, $E190 &lt; AP$6), 0, 1)+IF(OR($F190 &gt;= AQ$6, $G190 &lt; AP$6), 0, 2)+1)</f>
        <v/>
      </c>
      <c r="AQ190" s="71" t="str">
        <f ca="1">INDEX({"","_","-","="},IF(OR($D190 &gt;= AR$6, $E190 &lt; AQ$6), 0, 1)+IF(OR($F190 &gt;= AR$6, $G190 &lt; AQ$6), 0, 2)+1)</f>
        <v/>
      </c>
      <c r="AR190" s="71" t="str">
        <f ca="1">INDEX({"","_","-","="},IF(OR($D190 &gt;= AS$6, $E190 &lt; AR$6), 0, 1)+IF(OR($F190 &gt;= AS$6, $G190 &lt; AR$6), 0, 2)+1)</f>
        <v/>
      </c>
      <c r="AS190" s="71" t="str">
        <f ca="1">INDEX({"","_","-","="},IF(OR($D190 &gt;= AT$6, $E190 &lt; AS$6), 0, 1)+IF(OR($F190 &gt;= AT$6, $G190 &lt; AS$6), 0, 2)+1)</f>
        <v/>
      </c>
      <c r="AT190" s="71" t="str">
        <f ca="1">INDEX({"","_","-","="},IF(OR($D190 &gt;= AU$6, $E190 &lt; AT$6), 0, 1)+IF(OR($F190 &gt;= AU$6, $G190 &lt; AT$6), 0, 2)+1)</f>
        <v/>
      </c>
      <c r="AU190" s="71" t="str">
        <f ca="1">INDEX({"","_","-","="},IF(OR($D190 &gt;= AV$6, $E190 &lt; AU$6), 0, 1)+IF(OR($F190 &gt;= AV$6, $G190 &lt; AU$6), 0, 2)+1)</f>
        <v/>
      </c>
      <c r="AV190" s="71" t="str">
        <f ca="1">INDEX({"","_","-","="},IF(OR($D190 &gt;= AW$6, $E190 &lt; AV$6), 0, 1)+IF(OR($F190 &gt;= AW$6, $G190 &lt; AV$6), 0, 2)+1)</f>
        <v/>
      </c>
      <c r="AW190" s="71" t="str">
        <f ca="1">INDEX({"","_","-","="},IF(OR($D190 &gt;= AX$6, $E190 &lt; AW$6), 0, 1)+IF(OR($F190 &gt;= AX$6, $G190 &lt; AW$6), 0, 2)+1)</f>
        <v/>
      </c>
      <c r="AX190" s="71" t="str">
        <f ca="1">INDEX({"","_","-","="},IF(OR($D190 &gt;= AY$6, $E190 &lt; AX$6), 0, 1)+IF(OR($F190 &gt;= AY$6, $G190 &lt; AX$6), 0, 2)+1)</f>
        <v/>
      </c>
      <c r="AY190" s="71" t="str">
        <f ca="1">INDEX({"","_","-","="},IF(OR($D190 &gt;= AZ$6, $E190 &lt; AY$6), 0, 1)+IF(OR($F190 &gt;= AZ$6, $G190 &lt; AY$6), 0, 2)+1)</f>
        <v/>
      </c>
      <c r="AZ190" s="71" t="str">
        <f ca="1">INDEX({"","_","-","="},IF(OR($D190 &gt;= BA$6, $E190 &lt; AZ$6), 0, 1)+IF(OR($F190 &gt;= BA$6, $G190 &lt; AZ$6), 0, 2)+1)</f>
        <v/>
      </c>
      <c r="BA190" s="71" t="str">
        <f ca="1">INDEX({"","_","-","="},IF(OR($D190 &gt;= BB$6, $E190 &lt; BA$6), 0, 1)+IF(OR($F190 &gt;= BB$6, $G190 &lt; BA$6), 0, 2)+1)</f>
        <v/>
      </c>
      <c r="BB190" s="71" t="str">
        <f ca="1">INDEX({"","_","-","="},IF(OR($D190 &gt;= BC$6, $E190 &lt; BB$6), 0, 1)+IF(OR($F190 &gt;= BC$6, $G190 &lt; BB$6), 0, 2)+1)</f>
        <v/>
      </c>
      <c r="BC190" s="71" t="str">
        <f ca="1">INDEX({"","_","-","="},IF(OR($D190 &gt;= BD$6, $E190 &lt; BC$6), 0, 1)+IF(OR($F190 &gt;= BD$6, $G190 &lt; BC$6), 0, 2)+1)</f>
        <v/>
      </c>
      <c r="BD190" s="71" t="str">
        <f ca="1">INDEX({"","_","-","="},IF(OR($D190 &gt;= BE$6, $E190 &lt; BD$6), 0, 1)+IF(OR($F190 &gt;= BE$6, $G190 &lt; BD$6), 0, 2)+1)</f>
        <v/>
      </c>
      <c r="BE190" s="71" t="str">
        <f ca="1">INDEX({"","_","-","="},IF(OR($D190 &gt;= BF$6, $E190 &lt; BE$6), 0, 1)+IF(OR($F190 &gt;= BF$6, $G190 &lt; BE$6), 0, 2)+1)</f>
        <v/>
      </c>
      <c r="BF190" s="71" t="str">
        <f ca="1">INDEX({"","_","-","="},IF(OR($D190 &gt;= BG$6, $E190 &lt; BF$6), 0, 1)+IF(OR($F190 &gt;= BG$6, $G190 &lt; BF$6), 0, 2)+1)</f>
        <v/>
      </c>
      <c r="BG190" s="71" t="str">
        <f ca="1">INDEX({"","_","-","="},IF(OR($D190 &gt;= BH$6, $E190 &lt; BG$6), 0, 1)+IF(OR($F190 &gt;= BH$6, $G190 &lt; BG$6), 0, 2)+1)</f>
        <v/>
      </c>
      <c r="BH190" s="71" t="str">
        <f ca="1">INDEX({"","_","-","="},IF(OR($D190 &gt;= BI$6, $E190 &lt; BH$6), 0, 1)+IF(OR($F190 &gt;= BI$6, $G190 &lt; BH$6), 0, 2)+1)</f>
        <v/>
      </c>
      <c r="BI190" s="71" t="str">
        <f ca="1">INDEX({"","_","-","="},IF(OR($D190 &gt;= BJ$6, $E190 &lt; BI$6), 0, 1)+IF(OR($F190 &gt;= BJ$6, $G190 &lt; BI$6), 0, 2)+1)</f>
        <v/>
      </c>
      <c r="BJ190" s="71" t="str">
        <f ca="1">INDEX({"","_","-","="},IF(OR($D190 &gt;= BK$6, $E190 &lt; BJ$6), 0, 1)+IF(OR($F190 &gt;= BK$6, $G190 &lt; BJ$6), 0, 2)+1)</f>
        <v/>
      </c>
      <c r="BK190" s="71" t="str">
        <f ca="1">INDEX({"","_","-","="},IF(OR($D190 &gt;= BL$6, $E190 &lt; BK$6), 0, 1)+IF(OR($F190 &gt;= BL$6, $G190 &lt; BK$6), 0, 2)+1)</f>
        <v/>
      </c>
      <c r="BL190" s="71" t="str">
        <f ca="1">INDEX({"","_","-","="},IF(OR($D190 &gt;= BM$6, $E190 &lt; BL$6), 0, 1)+IF(OR($F190 &gt;= BM$6, $G190 &lt; BL$6), 0, 2)+1)</f>
        <v/>
      </c>
      <c r="BM190" s="71" t="str">
        <f ca="1">INDEX({"","_","-","="},IF(OR($D190 &gt;= BN$6, $E190 &lt; BM$6), 0, 1)+IF(OR($F190 &gt;= BN$6, $G190 &lt; BM$6), 0, 2)+1)</f>
        <v/>
      </c>
      <c r="BN190" s="71" t="str">
        <f ca="1">INDEX({"","_","-","="},IF(OR($D190 &gt;= BO$6, $E190 &lt; BN$6), 0, 1)+IF(OR($F190 &gt;= BO$6, $G190 &lt; BN$6), 0, 2)+1)</f>
        <v/>
      </c>
      <c r="BO190" s="71" t="str">
        <f ca="1">INDEX({"","_","-","="},IF(OR($D190 &gt;= BP$6, $E190 &lt; BO$6), 0, 1)+IF(OR($F190 &gt;= BP$6, $G190 &lt; BO$6), 0, 2)+1)</f>
        <v/>
      </c>
      <c r="BP190" s="71" t="str">
        <f ca="1">INDEX({"","_","-","="},IF(OR($D190 &gt;= BQ$6, $E190 &lt; BP$6), 0, 1)+IF(OR($F190 &gt;= BQ$6, $G190 &lt; BP$6), 0, 2)+1)</f>
        <v/>
      </c>
      <c r="BQ190" s="71" t="str">
        <f ca="1">INDEX({"","_","-","="},IF(OR($D190 &gt;= BR$6, $E190 &lt; BQ$6), 0, 1)+IF(OR($F190 &gt;= BR$6, $G190 &lt; BQ$6), 0, 2)+1)</f>
        <v/>
      </c>
      <c r="BR190" s="71" t="str">
        <f ca="1">INDEX({"","_","-","="},IF(OR($D190 &gt;= BS$6, $E190 &lt; BR$6), 0, 1)+IF(OR($F190 &gt;= BS$6, $G190 &lt; BR$6), 0, 2)+1)</f>
        <v/>
      </c>
      <c r="BS190" s="71" t="str">
        <f ca="1">INDEX({"","_","-","="},IF(OR($D190 &gt;= BT$6, $E190 &lt; BS$6), 0, 1)+IF(OR($F190 &gt;= BT$6, $G190 &lt; BS$6), 0, 2)+1)</f>
        <v/>
      </c>
      <c r="BT190" s="71" t="str">
        <f ca="1">INDEX({"","_","-","="},IF(OR($D190 &gt;= BU$6, $E190 &lt; BT$6), 0, 1)+IF(OR($F190 &gt;= BU$6, $G190 &lt; BT$6), 0, 2)+1)</f>
        <v/>
      </c>
      <c r="BU190" s="71" t="str">
        <f ca="1">INDEX({"","_","-","="},IF(OR($D190 &gt;= BV$6, $E190 &lt; BU$6), 0, 1)+IF(OR($F190 &gt;= BV$6, $G190 &lt; BU$6), 0, 2)+1)</f>
        <v/>
      </c>
      <c r="BV190" s="71" t="str">
        <f ca="1">INDEX({"","_","-","="},IF(OR($D190 &gt;= BW$6, $E190 &lt; BV$6), 0, 1)+IF(OR($F190 &gt;= BW$6, $G190 &lt; BV$6), 0, 2)+1)</f>
        <v/>
      </c>
      <c r="BW190" s="71" t="str">
        <f ca="1">INDEX({"","_","-","="},IF(OR($D190 &gt;= BX$6, $E190 &lt; BW$6), 0, 1)+IF(OR($F190 &gt;= BX$6, $G190 &lt; BW$6), 0, 2)+1)</f>
        <v/>
      </c>
      <c r="BX190" s="71" t="str">
        <f ca="1">INDEX({"","_","-","="},IF(OR($D190 &gt;= BY$6, $E190 &lt; BX$6), 0, 1)+IF(OR($F190 &gt;= BY$6, $G190 &lt; BX$6), 0, 2)+1)</f>
        <v/>
      </c>
      <c r="BY190" s="71" t="str">
        <f ca="1">INDEX({"","_","-","="},IF(OR($D190 &gt;= BZ$6, $E190 &lt; BY$6), 0, 1)+IF(OR($F190 &gt;= BZ$6, $G190 &lt; BY$6), 0, 2)+1)</f>
        <v/>
      </c>
      <c r="BZ190" s="71" t="str">
        <f ca="1">INDEX({"","_","-","="},IF(OR($D190 &gt;= CA$6, $E190 &lt; BZ$6), 0, 1)+IF(OR($F190 &gt;= CA$6, $G190 &lt; BZ$6), 0, 2)+1)</f>
        <v/>
      </c>
      <c r="CA190" s="71" t="str">
        <f ca="1">INDEX({"","_","-","="},IF(OR($D190 &gt;= CB$6, $E190 &lt; CA$6), 0, 1)+IF(OR($F190 &gt;= CB$6, $G190 &lt; CA$6), 0, 2)+1)</f>
        <v/>
      </c>
      <c r="CB190" s="71" t="str">
        <f ca="1">INDEX({"","_","-","="},IF(OR($D190 &gt;= CC$6, $E190 &lt; CB$6), 0, 1)+IF(OR($F190 &gt;= CC$6, $G190 &lt; CB$6), 0, 2)+1)</f>
        <v/>
      </c>
      <c r="CC190" s="71" t="str">
        <f ca="1">INDEX({"","_","-","="},IF(OR($D190 &gt;= CD$6, $E190 &lt; CC$6), 0, 1)+IF(OR($F190 &gt;= CD$6, $G190 &lt; CC$6), 0, 2)+1)</f>
        <v/>
      </c>
      <c r="CD190" s="71" t="str">
        <f ca="1">INDEX({"","_","-","="},IF(OR($D190 &gt;= CE$6, $E190 &lt; CD$6), 0, 1)+IF(OR($F190 &gt;= CE$6, $G190 &lt; CD$6), 0, 2)+1)</f>
        <v/>
      </c>
    </row>
    <row r="191" spans="1:82">
      <c r="A191" s="8" t="str">
        <f ca="1">IF('临-进度'!N186,'临-进度'!$A186,"")</f>
        <v/>
      </c>
      <c r="B191" s="8" t="str">
        <f ca="1">IF('临-进度'!N186,'临-进度'!$B186,"")</f>
        <v/>
      </c>
      <c r="C191" s="8" t="str">
        <f ca="1">IF('临-进度'!N186,'临-进度'!$F186,"")</f>
        <v/>
      </c>
      <c r="D191" s="42" t="str">
        <f ca="1">IF('临-进度'!$N186,'临-进度'!$J186,"")</f>
        <v/>
      </c>
      <c r="E191" s="42" t="str">
        <f ca="1">IF('临-进度'!$N186,'临-进度'!$AF186,"")</f>
        <v/>
      </c>
      <c r="F191" s="42" t="str">
        <f ca="1">IF('临-进度'!$N186,'临-进度'!$K186,"")</f>
        <v/>
      </c>
      <c r="G191" s="76" t="str">
        <f ca="1">IF('临-进度'!$N186,'临-进度'!$AG186,"")</f>
        <v/>
      </c>
      <c r="H191" s="71" t="str">
        <f ca="1">INDEX({"","_","-","="},IF(OR($D191 &gt;= I$6, $E191 &lt; H$6), 0, 1)+IF(OR($F191 &gt;= I$6, $G191 &lt; H$6), 0, 2)+1)</f>
        <v/>
      </c>
      <c r="I191" s="71" t="str">
        <f ca="1">INDEX({"","_","-","="},IF(OR($D191 &gt;= J$6, $E191 &lt; I$6), 0, 1)+IF(OR($F191 &gt;= J$6, $G191 &lt; I$6), 0, 2)+1)</f>
        <v/>
      </c>
      <c r="J191" s="71" t="str">
        <f ca="1">INDEX({"","_","-","="},IF(OR($D191 &gt;= K$6, $E191 &lt; J$6), 0, 1)+IF(OR($F191 &gt;= K$6, $G191 &lt; J$6), 0, 2)+1)</f>
        <v/>
      </c>
      <c r="K191" s="71" t="str">
        <f ca="1">INDEX({"","_","-","="},IF(OR($D191 &gt;= L$6, $E191 &lt; K$6), 0, 1)+IF(OR($F191 &gt;= L$6, $G191 &lt; K$6), 0, 2)+1)</f>
        <v/>
      </c>
      <c r="L191" s="71" t="str">
        <f ca="1">INDEX({"","_","-","="},IF(OR($D191 &gt;= M$6, $E191 &lt; L$6), 0, 1)+IF(OR($F191 &gt;= M$6, $G191 &lt; L$6), 0, 2)+1)</f>
        <v/>
      </c>
      <c r="M191" s="71" t="str">
        <f ca="1">INDEX({"","_","-","="},IF(OR($D191 &gt;= N$6, $E191 &lt; M$6), 0, 1)+IF(OR($F191 &gt;= N$6, $G191 &lt; M$6), 0, 2)+1)</f>
        <v/>
      </c>
      <c r="N191" s="71" t="str">
        <f ca="1">INDEX({"","_","-","="},IF(OR($D191 &gt;= O$6, $E191 &lt; N$6), 0, 1)+IF(OR($F191 &gt;= O$6, $G191 &lt; N$6), 0, 2)+1)</f>
        <v/>
      </c>
      <c r="O191" s="71" t="str">
        <f ca="1">INDEX({"","_","-","="},IF(OR($D191 &gt;= P$6, $E191 &lt; O$6), 0, 1)+IF(OR($F191 &gt;= P$6, $G191 &lt; O$6), 0, 2)+1)</f>
        <v/>
      </c>
      <c r="P191" s="71" t="str">
        <f ca="1">INDEX({"","_","-","="},IF(OR($D191 &gt;= Q$6, $E191 &lt; P$6), 0, 1)+IF(OR($F191 &gt;= Q$6, $G191 &lt; P$6), 0, 2)+1)</f>
        <v/>
      </c>
      <c r="Q191" s="71" t="str">
        <f ca="1">INDEX({"","_","-","="},IF(OR($D191 &gt;= R$6, $E191 &lt; Q$6), 0, 1)+IF(OR($F191 &gt;= R$6, $G191 &lt; Q$6), 0, 2)+1)</f>
        <v/>
      </c>
      <c r="R191" s="71" t="str">
        <f ca="1">INDEX({"","_","-","="},IF(OR($D191 &gt;= S$6, $E191 &lt; R$6), 0, 1)+IF(OR($F191 &gt;= S$6, $G191 &lt; R$6), 0, 2)+1)</f>
        <v/>
      </c>
      <c r="S191" s="71" t="str">
        <f ca="1">INDEX({"","_","-","="},IF(OR($D191 &gt;= T$6, $E191 &lt; S$6), 0, 1)+IF(OR($F191 &gt;= T$6, $G191 &lt; S$6), 0, 2)+1)</f>
        <v/>
      </c>
      <c r="T191" s="71" t="str">
        <f ca="1">INDEX({"","_","-","="},IF(OR($D191 &gt;= U$6, $E191 &lt; T$6), 0, 1)+IF(OR($F191 &gt;= U$6, $G191 &lt; T$6), 0, 2)+1)</f>
        <v/>
      </c>
      <c r="U191" s="71" t="str">
        <f ca="1">INDEX({"","_","-","="},IF(OR($D191 &gt;= V$6, $E191 &lt; U$6), 0, 1)+IF(OR($F191 &gt;= V$6, $G191 &lt; U$6), 0, 2)+1)</f>
        <v/>
      </c>
      <c r="V191" s="71" t="str">
        <f ca="1">INDEX({"","_","-","="},IF(OR($D191 &gt;= W$6, $E191 &lt; V$6), 0, 1)+IF(OR($F191 &gt;= W$6, $G191 &lt; V$6), 0, 2)+1)</f>
        <v/>
      </c>
      <c r="W191" s="71" t="str">
        <f ca="1">INDEX({"","_","-","="},IF(OR($D191 &gt;= X$6, $E191 &lt; W$6), 0, 1)+IF(OR($F191 &gt;= X$6, $G191 &lt; W$6), 0, 2)+1)</f>
        <v/>
      </c>
      <c r="X191" s="71" t="str">
        <f ca="1">INDEX({"","_","-","="},IF(OR($D191 &gt;= Y$6, $E191 &lt; X$6), 0, 1)+IF(OR($F191 &gt;= Y$6, $G191 &lt; X$6), 0, 2)+1)</f>
        <v/>
      </c>
      <c r="Y191" s="71" t="str">
        <f ca="1">INDEX({"","_","-","="},IF(OR($D191 &gt;= Z$6, $E191 &lt; Y$6), 0, 1)+IF(OR($F191 &gt;= Z$6, $G191 &lt; Y$6), 0, 2)+1)</f>
        <v/>
      </c>
      <c r="Z191" s="71" t="str">
        <f ca="1">INDEX({"","_","-","="},IF(OR($D191 &gt;= AA$6, $E191 &lt; Z$6), 0, 1)+IF(OR($F191 &gt;= AA$6, $G191 &lt; Z$6), 0, 2)+1)</f>
        <v/>
      </c>
      <c r="AA191" s="71" t="str">
        <f ca="1">INDEX({"","_","-","="},IF(OR($D191 &gt;= AB$6, $E191 &lt; AA$6), 0, 1)+IF(OR($F191 &gt;= AB$6, $G191 &lt; AA$6), 0, 2)+1)</f>
        <v/>
      </c>
      <c r="AB191" s="71" t="str">
        <f ca="1">INDEX({"","_","-","="},IF(OR($D191 &gt;= AC$6, $E191 &lt; AB$6), 0, 1)+IF(OR($F191 &gt;= AC$6, $G191 &lt; AB$6), 0, 2)+1)</f>
        <v/>
      </c>
      <c r="AC191" s="71" t="str">
        <f ca="1">INDEX({"","_","-","="},IF(OR($D191 &gt;= AD$6, $E191 &lt; AC$6), 0, 1)+IF(OR($F191 &gt;= AD$6, $G191 &lt; AC$6), 0, 2)+1)</f>
        <v/>
      </c>
      <c r="AD191" s="71" t="str">
        <f ca="1">INDEX({"","_","-","="},IF(OR($D191 &gt;= AE$6, $E191 &lt; AD$6), 0, 1)+IF(OR($F191 &gt;= AE$6, $G191 &lt; AD$6), 0, 2)+1)</f>
        <v/>
      </c>
      <c r="AE191" s="71" t="str">
        <f ca="1">INDEX({"","_","-","="},IF(OR($D191 &gt;= AF$6, $E191 &lt; AE$6), 0, 1)+IF(OR($F191 &gt;= AF$6, $G191 &lt; AE$6), 0, 2)+1)</f>
        <v/>
      </c>
      <c r="AF191" s="71" t="str">
        <f ca="1">INDEX({"","_","-","="},IF(OR($D191 &gt;= AG$6, $E191 &lt; AF$6), 0, 1)+IF(OR($F191 &gt;= AG$6, $G191 &lt; AF$6), 0, 2)+1)</f>
        <v/>
      </c>
      <c r="AG191" s="71" t="str">
        <f ca="1">INDEX({"","_","-","="},IF(OR($D191 &gt;= AH$6, $E191 &lt; AG$6), 0, 1)+IF(OR($F191 &gt;= AH$6, $G191 &lt; AG$6), 0, 2)+1)</f>
        <v/>
      </c>
      <c r="AH191" s="71" t="str">
        <f ca="1">INDEX({"","_","-","="},IF(OR($D191 &gt;= AI$6, $E191 &lt; AH$6), 0, 1)+IF(OR($F191 &gt;= AI$6, $G191 &lt; AH$6), 0, 2)+1)</f>
        <v/>
      </c>
      <c r="AI191" s="71" t="str">
        <f ca="1">INDEX({"","_","-","="},IF(OR($D191 &gt;= AJ$6, $E191 &lt; AI$6), 0, 1)+IF(OR($F191 &gt;= AJ$6, $G191 &lt; AI$6), 0, 2)+1)</f>
        <v/>
      </c>
      <c r="AJ191" s="71" t="str">
        <f ca="1">INDEX({"","_","-","="},IF(OR($D191 &gt;= AK$6, $E191 &lt; AJ$6), 0, 1)+IF(OR($F191 &gt;= AK$6, $G191 &lt; AJ$6), 0, 2)+1)</f>
        <v/>
      </c>
      <c r="AK191" s="71" t="str">
        <f ca="1">INDEX({"","_","-","="},IF(OR($D191 &gt;= AL$6, $E191 &lt; AK$6), 0, 1)+IF(OR($F191 &gt;= AL$6, $G191 &lt; AK$6), 0, 2)+1)</f>
        <v/>
      </c>
      <c r="AL191" s="71" t="str">
        <f ca="1">INDEX({"","_","-","="},IF(OR($D191 &gt;= AM$6, $E191 &lt; AL$6), 0, 1)+IF(OR($F191 &gt;= AM$6, $G191 &lt; AL$6), 0, 2)+1)</f>
        <v/>
      </c>
      <c r="AM191" s="71" t="str">
        <f ca="1">INDEX({"","_","-","="},IF(OR($D191 &gt;= AN$6, $E191 &lt; AM$6), 0, 1)+IF(OR($F191 &gt;= AN$6, $G191 &lt; AM$6), 0, 2)+1)</f>
        <v/>
      </c>
      <c r="AN191" s="71" t="str">
        <f ca="1">INDEX({"","_","-","="},IF(OR($D191 &gt;= AO$6, $E191 &lt; AN$6), 0, 1)+IF(OR($F191 &gt;= AO$6, $G191 &lt; AN$6), 0, 2)+1)</f>
        <v/>
      </c>
      <c r="AO191" s="71" t="str">
        <f ca="1">INDEX({"","_","-","="},IF(OR($D191 &gt;= AP$6, $E191 &lt; AO$6), 0, 1)+IF(OR($F191 &gt;= AP$6, $G191 &lt; AO$6), 0, 2)+1)</f>
        <v/>
      </c>
      <c r="AP191" s="71" t="str">
        <f ca="1">INDEX({"","_","-","="},IF(OR($D191 &gt;= AQ$6, $E191 &lt; AP$6), 0, 1)+IF(OR($F191 &gt;= AQ$6, $G191 &lt; AP$6), 0, 2)+1)</f>
        <v/>
      </c>
      <c r="AQ191" s="71" t="str">
        <f ca="1">INDEX({"","_","-","="},IF(OR($D191 &gt;= AR$6, $E191 &lt; AQ$6), 0, 1)+IF(OR($F191 &gt;= AR$6, $G191 &lt; AQ$6), 0, 2)+1)</f>
        <v/>
      </c>
      <c r="AR191" s="71" t="str">
        <f ca="1">INDEX({"","_","-","="},IF(OR($D191 &gt;= AS$6, $E191 &lt; AR$6), 0, 1)+IF(OR($F191 &gt;= AS$6, $G191 &lt; AR$6), 0, 2)+1)</f>
        <v/>
      </c>
      <c r="AS191" s="71" t="str">
        <f ca="1">INDEX({"","_","-","="},IF(OR($D191 &gt;= AT$6, $E191 &lt; AS$6), 0, 1)+IF(OR($F191 &gt;= AT$6, $G191 &lt; AS$6), 0, 2)+1)</f>
        <v/>
      </c>
      <c r="AT191" s="71" t="str">
        <f ca="1">INDEX({"","_","-","="},IF(OR($D191 &gt;= AU$6, $E191 &lt; AT$6), 0, 1)+IF(OR($F191 &gt;= AU$6, $G191 &lt; AT$6), 0, 2)+1)</f>
        <v/>
      </c>
      <c r="AU191" s="71" t="str">
        <f ca="1">INDEX({"","_","-","="},IF(OR($D191 &gt;= AV$6, $E191 &lt; AU$6), 0, 1)+IF(OR($F191 &gt;= AV$6, $G191 &lt; AU$6), 0, 2)+1)</f>
        <v/>
      </c>
      <c r="AV191" s="71" t="str">
        <f ca="1">INDEX({"","_","-","="},IF(OR($D191 &gt;= AW$6, $E191 &lt; AV$6), 0, 1)+IF(OR($F191 &gt;= AW$6, $G191 &lt; AV$6), 0, 2)+1)</f>
        <v/>
      </c>
      <c r="AW191" s="71" t="str">
        <f ca="1">INDEX({"","_","-","="},IF(OR($D191 &gt;= AX$6, $E191 &lt; AW$6), 0, 1)+IF(OR($F191 &gt;= AX$6, $G191 &lt; AW$6), 0, 2)+1)</f>
        <v/>
      </c>
      <c r="AX191" s="71" t="str">
        <f ca="1">INDEX({"","_","-","="},IF(OR($D191 &gt;= AY$6, $E191 &lt; AX$6), 0, 1)+IF(OR($F191 &gt;= AY$6, $G191 &lt; AX$6), 0, 2)+1)</f>
        <v/>
      </c>
      <c r="AY191" s="71" t="str">
        <f ca="1">INDEX({"","_","-","="},IF(OR($D191 &gt;= AZ$6, $E191 &lt; AY$6), 0, 1)+IF(OR($F191 &gt;= AZ$6, $G191 &lt; AY$6), 0, 2)+1)</f>
        <v/>
      </c>
      <c r="AZ191" s="71" t="str">
        <f ca="1">INDEX({"","_","-","="},IF(OR($D191 &gt;= BA$6, $E191 &lt; AZ$6), 0, 1)+IF(OR($F191 &gt;= BA$6, $G191 &lt; AZ$6), 0, 2)+1)</f>
        <v/>
      </c>
      <c r="BA191" s="71" t="str">
        <f ca="1">INDEX({"","_","-","="},IF(OR($D191 &gt;= BB$6, $E191 &lt; BA$6), 0, 1)+IF(OR($F191 &gt;= BB$6, $G191 &lt; BA$6), 0, 2)+1)</f>
        <v/>
      </c>
      <c r="BB191" s="71" t="str">
        <f ca="1">INDEX({"","_","-","="},IF(OR($D191 &gt;= BC$6, $E191 &lt; BB$6), 0, 1)+IF(OR($F191 &gt;= BC$6, $G191 &lt; BB$6), 0, 2)+1)</f>
        <v/>
      </c>
      <c r="BC191" s="71" t="str">
        <f ca="1">INDEX({"","_","-","="},IF(OR($D191 &gt;= BD$6, $E191 &lt; BC$6), 0, 1)+IF(OR($F191 &gt;= BD$6, $G191 &lt; BC$6), 0, 2)+1)</f>
        <v/>
      </c>
      <c r="BD191" s="71" t="str">
        <f ca="1">INDEX({"","_","-","="},IF(OR($D191 &gt;= BE$6, $E191 &lt; BD$6), 0, 1)+IF(OR($F191 &gt;= BE$6, $G191 &lt; BD$6), 0, 2)+1)</f>
        <v/>
      </c>
      <c r="BE191" s="71" t="str">
        <f ca="1">INDEX({"","_","-","="},IF(OR($D191 &gt;= BF$6, $E191 &lt; BE$6), 0, 1)+IF(OR($F191 &gt;= BF$6, $G191 &lt; BE$6), 0, 2)+1)</f>
        <v/>
      </c>
      <c r="BF191" s="71" t="str">
        <f ca="1">INDEX({"","_","-","="},IF(OR($D191 &gt;= BG$6, $E191 &lt; BF$6), 0, 1)+IF(OR($F191 &gt;= BG$6, $G191 &lt; BF$6), 0, 2)+1)</f>
        <v/>
      </c>
      <c r="BG191" s="71" t="str">
        <f ca="1">INDEX({"","_","-","="},IF(OR($D191 &gt;= BH$6, $E191 &lt; BG$6), 0, 1)+IF(OR($F191 &gt;= BH$6, $G191 &lt; BG$6), 0, 2)+1)</f>
        <v/>
      </c>
      <c r="BH191" s="71" t="str">
        <f ca="1">INDEX({"","_","-","="},IF(OR($D191 &gt;= BI$6, $E191 &lt; BH$6), 0, 1)+IF(OR($F191 &gt;= BI$6, $G191 &lt; BH$6), 0, 2)+1)</f>
        <v/>
      </c>
      <c r="BI191" s="71" t="str">
        <f ca="1">INDEX({"","_","-","="},IF(OR($D191 &gt;= BJ$6, $E191 &lt; BI$6), 0, 1)+IF(OR($F191 &gt;= BJ$6, $G191 &lt; BI$6), 0, 2)+1)</f>
        <v/>
      </c>
      <c r="BJ191" s="71" t="str">
        <f ca="1">INDEX({"","_","-","="},IF(OR($D191 &gt;= BK$6, $E191 &lt; BJ$6), 0, 1)+IF(OR($F191 &gt;= BK$6, $G191 &lt; BJ$6), 0, 2)+1)</f>
        <v/>
      </c>
      <c r="BK191" s="71" t="str">
        <f ca="1">INDEX({"","_","-","="},IF(OR($D191 &gt;= BL$6, $E191 &lt; BK$6), 0, 1)+IF(OR($F191 &gt;= BL$6, $G191 &lt; BK$6), 0, 2)+1)</f>
        <v/>
      </c>
      <c r="BL191" s="71" t="str">
        <f ca="1">INDEX({"","_","-","="},IF(OR($D191 &gt;= BM$6, $E191 &lt; BL$6), 0, 1)+IF(OR($F191 &gt;= BM$6, $G191 &lt; BL$6), 0, 2)+1)</f>
        <v/>
      </c>
      <c r="BM191" s="71" t="str">
        <f ca="1">INDEX({"","_","-","="},IF(OR($D191 &gt;= BN$6, $E191 &lt; BM$6), 0, 1)+IF(OR($F191 &gt;= BN$6, $G191 &lt; BM$6), 0, 2)+1)</f>
        <v/>
      </c>
      <c r="BN191" s="71" t="str">
        <f ca="1">INDEX({"","_","-","="},IF(OR($D191 &gt;= BO$6, $E191 &lt; BN$6), 0, 1)+IF(OR($F191 &gt;= BO$6, $G191 &lt; BN$6), 0, 2)+1)</f>
        <v/>
      </c>
      <c r="BO191" s="71" t="str">
        <f ca="1">INDEX({"","_","-","="},IF(OR($D191 &gt;= BP$6, $E191 &lt; BO$6), 0, 1)+IF(OR($F191 &gt;= BP$6, $G191 &lt; BO$6), 0, 2)+1)</f>
        <v/>
      </c>
      <c r="BP191" s="71" t="str">
        <f ca="1">INDEX({"","_","-","="},IF(OR($D191 &gt;= BQ$6, $E191 &lt; BP$6), 0, 1)+IF(OR($F191 &gt;= BQ$6, $G191 &lt; BP$6), 0, 2)+1)</f>
        <v/>
      </c>
      <c r="BQ191" s="71" t="str">
        <f ca="1">INDEX({"","_","-","="},IF(OR($D191 &gt;= BR$6, $E191 &lt; BQ$6), 0, 1)+IF(OR($F191 &gt;= BR$6, $G191 &lt; BQ$6), 0, 2)+1)</f>
        <v/>
      </c>
      <c r="BR191" s="71" t="str">
        <f ca="1">INDEX({"","_","-","="},IF(OR($D191 &gt;= BS$6, $E191 &lt; BR$6), 0, 1)+IF(OR($F191 &gt;= BS$6, $G191 &lt; BR$6), 0, 2)+1)</f>
        <v/>
      </c>
      <c r="BS191" s="71" t="str">
        <f ca="1">INDEX({"","_","-","="},IF(OR($D191 &gt;= BT$6, $E191 &lt; BS$6), 0, 1)+IF(OR($F191 &gt;= BT$6, $G191 &lt; BS$6), 0, 2)+1)</f>
        <v/>
      </c>
      <c r="BT191" s="71" t="str">
        <f ca="1">INDEX({"","_","-","="},IF(OR($D191 &gt;= BU$6, $E191 &lt; BT$6), 0, 1)+IF(OR($F191 &gt;= BU$6, $G191 &lt; BT$6), 0, 2)+1)</f>
        <v/>
      </c>
      <c r="BU191" s="71" t="str">
        <f ca="1">INDEX({"","_","-","="},IF(OR($D191 &gt;= BV$6, $E191 &lt; BU$6), 0, 1)+IF(OR($F191 &gt;= BV$6, $G191 &lt; BU$6), 0, 2)+1)</f>
        <v/>
      </c>
      <c r="BV191" s="71" t="str">
        <f ca="1">INDEX({"","_","-","="},IF(OR($D191 &gt;= BW$6, $E191 &lt; BV$6), 0, 1)+IF(OR($F191 &gt;= BW$6, $G191 &lt; BV$6), 0, 2)+1)</f>
        <v/>
      </c>
      <c r="BW191" s="71" t="str">
        <f ca="1">INDEX({"","_","-","="},IF(OR($D191 &gt;= BX$6, $E191 &lt; BW$6), 0, 1)+IF(OR($F191 &gt;= BX$6, $G191 &lt; BW$6), 0, 2)+1)</f>
        <v/>
      </c>
      <c r="BX191" s="71" t="str">
        <f ca="1">INDEX({"","_","-","="},IF(OR($D191 &gt;= BY$6, $E191 &lt; BX$6), 0, 1)+IF(OR($F191 &gt;= BY$6, $G191 &lt; BX$6), 0, 2)+1)</f>
        <v/>
      </c>
      <c r="BY191" s="71" t="str">
        <f ca="1">INDEX({"","_","-","="},IF(OR($D191 &gt;= BZ$6, $E191 &lt; BY$6), 0, 1)+IF(OR($F191 &gt;= BZ$6, $G191 &lt; BY$6), 0, 2)+1)</f>
        <v/>
      </c>
      <c r="BZ191" s="71" t="str">
        <f ca="1">INDEX({"","_","-","="},IF(OR($D191 &gt;= CA$6, $E191 &lt; BZ$6), 0, 1)+IF(OR($F191 &gt;= CA$6, $G191 &lt; BZ$6), 0, 2)+1)</f>
        <v/>
      </c>
      <c r="CA191" s="71" t="str">
        <f ca="1">INDEX({"","_","-","="},IF(OR($D191 &gt;= CB$6, $E191 &lt; CA$6), 0, 1)+IF(OR($F191 &gt;= CB$6, $G191 &lt; CA$6), 0, 2)+1)</f>
        <v/>
      </c>
      <c r="CB191" s="71" t="str">
        <f ca="1">INDEX({"","_","-","="},IF(OR($D191 &gt;= CC$6, $E191 &lt; CB$6), 0, 1)+IF(OR($F191 &gt;= CC$6, $G191 &lt; CB$6), 0, 2)+1)</f>
        <v/>
      </c>
      <c r="CC191" s="71" t="str">
        <f ca="1">INDEX({"","_","-","="},IF(OR($D191 &gt;= CD$6, $E191 &lt; CC$6), 0, 1)+IF(OR($F191 &gt;= CD$6, $G191 &lt; CC$6), 0, 2)+1)</f>
        <v/>
      </c>
      <c r="CD191" s="71" t="str">
        <f ca="1">INDEX({"","_","-","="},IF(OR($D191 &gt;= CE$6, $E191 &lt; CD$6), 0, 1)+IF(OR($F191 &gt;= CE$6, $G191 &lt; CD$6), 0, 2)+1)</f>
        <v/>
      </c>
    </row>
    <row r="192" spans="1:82">
      <c r="A192" s="8" t="str">
        <f ca="1">IF('临-进度'!N187,'临-进度'!$A187,"")</f>
        <v/>
      </c>
      <c r="B192" s="8" t="str">
        <f ca="1">IF('临-进度'!N187,'临-进度'!$B187,"")</f>
        <v/>
      </c>
      <c r="C192" s="8" t="str">
        <f ca="1">IF('临-进度'!N187,'临-进度'!$F187,"")</f>
        <v/>
      </c>
      <c r="D192" s="42" t="str">
        <f ca="1">IF('临-进度'!$N187,'临-进度'!$J187,"")</f>
        <v/>
      </c>
      <c r="E192" s="42" t="str">
        <f ca="1">IF('临-进度'!$N187,'临-进度'!$AF187,"")</f>
        <v/>
      </c>
      <c r="F192" s="42" t="str">
        <f ca="1">IF('临-进度'!$N187,'临-进度'!$K187,"")</f>
        <v/>
      </c>
      <c r="G192" s="76" t="str">
        <f ca="1">IF('临-进度'!$N187,'临-进度'!$AG187,"")</f>
        <v/>
      </c>
      <c r="H192" s="71" t="str">
        <f ca="1">INDEX({"","_","-","="},IF(OR($D192 &gt;= I$6, $E192 &lt; H$6), 0, 1)+IF(OR($F192 &gt;= I$6, $G192 &lt; H$6), 0, 2)+1)</f>
        <v/>
      </c>
      <c r="I192" s="71" t="str">
        <f ca="1">INDEX({"","_","-","="},IF(OR($D192 &gt;= J$6, $E192 &lt; I$6), 0, 1)+IF(OR($F192 &gt;= J$6, $G192 &lt; I$6), 0, 2)+1)</f>
        <v/>
      </c>
      <c r="J192" s="71" t="str">
        <f ca="1">INDEX({"","_","-","="},IF(OR($D192 &gt;= K$6, $E192 &lt; J$6), 0, 1)+IF(OR($F192 &gt;= K$6, $G192 &lt; J$6), 0, 2)+1)</f>
        <v/>
      </c>
      <c r="K192" s="71" t="str">
        <f ca="1">INDEX({"","_","-","="},IF(OR($D192 &gt;= L$6, $E192 &lt; K$6), 0, 1)+IF(OR($F192 &gt;= L$6, $G192 &lt; K$6), 0, 2)+1)</f>
        <v/>
      </c>
      <c r="L192" s="71" t="str">
        <f ca="1">INDEX({"","_","-","="},IF(OR($D192 &gt;= M$6, $E192 &lt; L$6), 0, 1)+IF(OR($F192 &gt;= M$6, $G192 &lt; L$6), 0, 2)+1)</f>
        <v/>
      </c>
      <c r="M192" s="71" t="str">
        <f ca="1">INDEX({"","_","-","="},IF(OR($D192 &gt;= N$6, $E192 &lt; M$6), 0, 1)+IF(OR($F192 &gt;= N$6, $G192 &lt; M$6), 0, 2)+1)</f>
        <v/>
      </c>
      <c r="N192" s="71" t="str">
        <f ca="1">INDEX({"","_","-","="},IF(OR($D192 &gt;= O$6, $E192 &lt; N$6), 0, 1)+IF(OR($F192 &gt;= O$6, $G192 &lt; N$6), 0, 2)+1)</f>
        <v/>
      </c>
      <c r="O192" s="71" t="str">
        <f ca="1">INDEX({"","_","-","="},IF(OR($D192 &gt;= P$6, $E192 &lt; O$6), 0, 1)+IF(OR($F192 &gt;= P$6, $G192 &lt; O$6), 0, 2)+1)</f>
        <v/>
      </c>
      <c r="P192" s="71" t="str">
        <f ca="1">INDEX({"","_","-","="},IF(OR($D192 &gt;= Q$6, $E192 &lt; P$6), 0, 1)+IF(OR($F192 &gt;= Q$6, $G192 &lt; P$6), 0, 2)+1)</f>
        <v/>
      </c>
      <c r="Q192" s="71" t="str">
        <f ca="1">INDEX({"","_","-","="},IF(OR($D192 &gt;= R$6, $E192 &lt; Q$6), 0, 1)+IF(OR($F192 &gt;= R$6, $G192 &lt; Q$6), 0, 2)+1)</f>
        <v/>
      </c>
      <c r="R192" s="71" t="str">
        <f ca="1">INDEX({"","_","-","="},IF(OR($D192 &gt;= S$6, $E192 &lt; R$6), 0, 1)+IF(OR($F192 &gt;= S$6, $G192 &lt; R$6), 0, 2)+1)</f>
        <v/>
      </c>
      <c r="S192" s="71" t="str">
        <f ca="1">INDEX({"","_","-","="},IF(OR($D192 &gt;= T$6, $E192 &lt; S$6), 0, 1)+IF(OR($F192 &gt;= T$6, $G192 &lt; S$6), 0, 2)+1)</f>
        <v/>
      </c>
      <c r="T192" s="71" t="str">
        <f ca="1">INDEX({"","_","-","="},IF(OR($D192 &gt;= U$6, $E192 &lt; T$6), 0, 1)+IF(OR($F192 &gt;= U$6, $G192 &lt; T$6), 0, 2)+1)</f>
        <v/>
      </c>
      <c r="U192" s="71" t="str">
        <f ca="1">INDEX({"","_","-","="},IF(OR($D192 &gt;= V$6, $E192 &lt; U$6), 0, 1)+IF(OR($F192 &gt;= V$6, $G192 &lt; U$6), 0, 2)+1)</f>
        <v/>
      </c>
      <c r="V192" s="71" t="str">
        <f ca="1">INDEX({"","_","-","="},IF(OR($D192 &gt;= W$6, $E192 &lt; V$6), 0, 1)+IF(OR($F192 &gt;= W$6, $G192 &lt; V$6), 0, 2)+1)</f>
        <v/>
      </c>
      <c r="W192" s="71" t="str">
        <f ca="1">INDEX({"","_","-","="},IF(OR($D192 &gt;= X$6, $E192 &lt; W$6), 0, 1)+IF(OR($F192 &gt;= X$6, $G192 &lt; W$6), 0, 2)+1)</f>
        <v/>
      </c>
      <c r="X192" s="71" t="str">
        <f ca="1">INDEX({"","_","-","="},IF(OR($D192 &gt;= Y$6, $E192 &lt; X$6), 0, 1)+IF(OR($F192 &gt;= Y$6, $G192 &lt; X$6), 0, 2)+1)</f>
        <v/>
      </c>
      <c r="Y192" s="71" t="str">
        <f ca="1">INDEX({"","_","-","="},IF(OR($D192 &gt;= Z$6, $E192 &lt; Y$6), 0, 1)+IF(OR($F192 &gt;= Z$6, $G192 &lt; Y$6), 0, 2)+1)</f>
        <v/>
      </c>
      <c r="Z192" s="71" t="str">
        <f ca="1">INDEX({"","_","-","="},IF(OR($D192 &gt;= AA$6, $E192 &lt; Z$6), 0, 1)+IF(OR($F192 &gt;= AA$6, $G192 &lt; Z$6), 0, 2)+1)</f>
        <v/>
      </c>
      <c r="AA192" s="71" t="str">
        <f ca="1">INDEX({"","_","-","="},IF(OR($D192 &gt;= AB$6, $E192 &lt; AA$6), 0, 1)+IF(OR($F192 &gt;= AB$6, $G192 &lt; AA$6), 0, 2)+1)</f>
        <v/>
      </c>
      <c r="AB192" s="71" t="str">
        <f ca="1">INDEX({"","_","-","="},IF(OR($D192 &gt;= AC$6, $E192 &lt; AB$6), 0, 1)+IF(OR($F192 &gt;= AC$6, $G192 &lt; AB$6), 0, 2)+1)</f>
        <v/>
      </c>
      <c r="AC192" s="71" t="str">
        <f ca="1">INDEX({"","_","-","="},IF(OR($D192 &gt;= AD$6, $E192 &lt; AC$6), 0, 1)+IF(OR($F192 &gt;= AD$6, $G192 &lt; AC$6), 0, 2)+1)</f>
        <v/>
      </c>
      <c r="AD192" s="71" t="str">
        <f ca="1">INDEX({"","_","-","="},IF(OR($D192 &gt;= AE$6, $E192 &lt; AD$6), 0, 1)+IF(OR($F192 &gt;= AE$6, $G192 &lt; AD$6), 0, 2)+1)</f>
        <v/>
      </c>
      <c r="AE192" s="71" t="str">
        <f ca="1">INDEX({"","_","-","="},IF(OR($D192 &gt;= AF$6, $E192 &lt; AE$6), 0, 1)+IF(OR($F192 &gt;= AF$6, $G192 &lt; AE$6), 0, 2)+1)</f>
        <v/>
      </c>
      <c r="AF192" s="71" t="str">
        <f ca="1">INDEX({"","_","-","="},IF(OR($D192 &gt;= AG$6, $E192 &lt; AF$6), 0, 1)+IF(OR($F192 &gt;= AG$6, $G192 &lt; AF$6), 0, 2)+1)</f>
        <v/>
      </c>
      <c r="AG192" s="71" t="str">
        <f ca="1">INDEX({"","_","-","="},IF(OR($D192 &gt;= AH$6, $E192 &lt; AG$6), 0, 1)+IF(OR($F192 &gt;= AH$6, $G192 &lt; AG$6), 0, 2)+1)</f>
        <v/>
      </c>
      <c r="AH192" s="71" t="str">
        <f ca="1">INDEX({"","_","-","="},IF(OR($D192 &gt;= AI$6, $E192 &lt; AH$6), 0, 1)+IF(OR($F192 &gt;= AI$6, $G192 &lt; AH$6), 0, 2)+1)</f>
        <v/>
      </c>
      <c r="AI192" s="71" t="str">
        <f ca="1">INDEX({"","_","-","="},IF(OR($D192 &gt;= AJ$6, $E192 &lt; AI$6), 0, 1)+IF(OR($F192 &gt;= AJ$6, $G192 &lt; AI$6), 0, 2)+1)</f>
        <v/>
      </c>
      <c r="AJ192" s="71" t="str">
        <f ca="1">INDEX({"","_","-","="},IF(OR($D192 &gt;= AK$6, $E192 &lt; AJ$6), 0, 1)+IF(OR($F192 &gt;= AK$6, $G192 &lt; AJ$6), 0, 2)+1)</f>
        <v/>
      </c>
      <c r="AK192" s="71" t="str">
        <f ca="1">INDEX({"","_","-","="},IF(OR($D192 &gt;= AL$6, $E192 &lt; AK$6), 0, 1)+IF(OR($F192 &gt;= AL$6, $G192 &lt; AK$6), 0, 2)+1)</f>
        <v/>
      </c>
      <c r="AL192" s="71" t="str">
        <f ca="1">INDEX({"","_","-","="},IF(OR($D192 &gt;= AM$6, $E192 &lt; AL$6), 0, 1)+IF(OR($F192 &gt;= AM$6, $G192 &lt; AL$6), 0, 2)+1)</f>
        <v/>
      </c>
      <c r="AM192" s="71" t="str">
        <f ca="1">INDEX({"","_","-","="},IF(OR($D192 &gt;= AN$6, $E192 &lt; AM$6), 0, 1)+IF(OR($F192 &gt;= AN$6, $G192 &lt; AM$6), 0, 2)+1)</f>
        <v/>
      </c>
      <c r="AN192" s="71" t="str">
        <f ca="1">INDEX({"","_","-","="},IF(OR($D192 &gt;= AO$6, $E192 &lt; AN$6), 0, 1)+IF(OR($F192 &gt;= AO$6, $G192 &lt; AN$6), 0, 2)+1)</f>
        <v/>
      </c>
      <c r="AO192" s="71" t="str">
        <f ca="1">INDEX({"","_","-","="},IF(OR($D192 &gt;= AP$6, $E192 &lt; AO$6), 0, 1)+IF(OR($F192 &gt;= AP$6, $G192 &lt; AO$6), 0, 2)+1)</f>
        <v/>
      </c>
      <c r="AP192" s="71" t="str">
        <f ca="1">INDEX({"","_","-","="},IF(OR($D192 &gt;= AQ$6, $E192 &lt; AP$6), 0, 1)+IF(OR($F192 &gt;= AQ$6, $G192 &lt; AP$6), 0, 2)+1)</f>
        <v/>
      </c>
      <c r="AQ192" s="71" t="str">
        <f ca="1">INDEX({"","_","-","="},IF(OR($D192 &gt;= AR$6, $E192 &lt; AQ$6), 0, 1)+IF(OR($F192 &gt;= AR$6, $G192 &lt; AQ$6), 0, 2)+1)</f>
        <v/>
      </c>
      <c r="AR192" s="71" t="str">
        <f ca="1">INDEX({"","_","-","="},IF(OR($D192 &gt;= AS$6, $E192 &lt; AR$6), 0, 1)+IF(OR($F192 &gt;= AS$6, $G192 &lt; AR$6), 0, 2)+1)</f>
        <v/>
      </c>
      <c r="AS192" s="71" t="str">
        <f ca="1">INDEX({"","_","-","="},IF(OR($D192 &gt;= AT$6, $E192 &lt; AS$6), 0, 1)+IF(OR($F192 &gt;= AT$6, $G192 &lt; AS$6), 0, 2)+1)</f>
        <v/>
      </c>
      <c r="AT192" s="71" t="str">
        <f ca="1">INDEX({"","_","-","="},IF(OR($D192 &gt;= AU$6, $E192 &lt; AT$6), 0, 1)+IF(OR($F192 &gt;= AU$6, $G192 &lt; AT$6), 0, 2)+1)</f>
        <v/>
      </c>
      <c r="AU192" s="71" t="str">
        <f ca="1">INDEX({"","_","-","="},IF(OR($D192 &gt;= AV$6, $E192 &lt; AU$6), 0, 1)+IF(OR($F192 &gt;= AV$6, $G192 &lt; AU$6), 0, 2)+1)</f>
        <v/>
      </c>
      <c r="AV192" s="71" t="str">
        <f ca="1">INDEX({"","_","-","="},IF(OR($D192 &gt;= AW$6, $E192 &lt; AV$6), 0, 1)+IF(OR($F192 &gt;= AW$6, $G192 &lt; AV$6), 0, 2)+1)</f>
        <v/>
      </c>
      <c r="AW192" s="71" t="str">
        <f ca="1">INDEX({"","_","-","="},IF(OR($D192 &gt;= AX$6, $E192 &lt; AW$6), 0, 1)+IF(OR($F192 &gt;= AX$6, $G192 &lt; AW$6), 0, 2)+1)</f>
        <v/>
      </c>
      <c r="AX192" s="71" t="str">
        <f ca="1">INDEX({"","_","-","="},IF(OR($D192 &gt;= AY$6, $E192 &lt; AX$6), 0, 1)+IF(OR($F192 &gt;= AY$6, $G192 &lt; AX$6), 0, 2)+1)</f>
        <v/>
      </c>
      <c r="AY192" s="71" t="str">
        <f ca="1">INDEX({"","_","-","="},IF(OR($D192 &gt;= AZ$6, $E192 &lt; AY$6), 0, 1)+IF(OR($F192 &gt;= AZ$6, $G192 &lt; AY$6), 0, 2)+1)</f>
        <v/>
      </c>
      <c r="AZ192" s="71" t="str">
        <f ca="1">INDEX({"","_","-","="},IF(OR($D192 &gt;= BA$6, $E192 &lt; AZ$6), 0, 1)+IF(OR($F192 &gt;= BA$6, $G192 &lt; AZ$6), 0, 2)+1)</f>
        <v/>
      </c>
      <c r="BA192" s="71" t="str">
        <f ca="1">INDEX({"","_","-","="},IF(OR($D192 &gt;= BB$6, $E192 &lt; BA$6), 0, 1)+IF(OR($F192 &gt;= BB$6, $G192 &lt; BA$6), 0, 2)+1)</f>
        <v/>
      </c>
      <c r="BB192" s="71" t="str">
        <f ca="1">INDEX({"","_","-","="},IF(OR($D192 &gt;= BC$6, $E192 &lt; BB$6), 0, 1)+IF(OR($F192 &gt;= BC$6, $G192 &lt; BB$6), 0, 2)+1)</f>
        <v/>
      </c>
      <c r="BC192" s="71" t="str">
        <f ca="1">INDEX({"","_","-","="},IF(OR($D192 &gt;= BD$6, $E192 &lt; BC$6), 0, 1)+IF(OR($F192 &gt;= BD$6, $G192 &lt; BC$6), 0, 2)+1)</f>
        <v/>
      </c>
      <c r="BD192" s="71" t="str">
        <f ca="1">INDEX({"","_","-","="},IF(OR($D192 &gt;= BE$6, $E192 &lt; BD$6), 0, 1)+IF(OR($F192 &gt;= BE$6, $G192 &lt; BD$6), 0, 2)+1)</f>
        <v/>
      </c>
      <c r="BE192" s="71" t="str">
        <f ca="1">INDEX({"","_","-","="},IF(OR($D192 &gt;= BF$6, $E192 &lt; BE$6), 0, 1)+IF(OR($F192 &gt;= BF$6, $G192 &lt; BE$6), 0, 2)+1)</f>
        <v/>
      </c>
      <c r="BF192" s="71" t="str">
        <f ca="1">INDEX({"","_","-","="},IF(OR($D192 &gt;= BG$6, $E192 &lt; BF$6), 0, 1)+IF(OR($F192 &gt;= BG$6, $G192 &lt; BF$6), 0, 2)+1)</f>
        <v/>
      </c>
      <c r="BG192" s="71" t="str">
        <f ca="1">INDEX({"","_","-","="},IF(OR($D192 &gt;= BH$6, $E192 &lt; BG$6), 0, 1)+IF(OR($F192 &gt;= BH$6, $G192 &lt; BG$6), 0, 2)+1)</f>
        <v/>
      </c>
      <c r="BH192" s="71" t="str">
        <f ca="1">INDEX({"","_","-","="},IF(OR($D192 &gt;= BI$6, $E192 &lt; BH$6), 0, 1)+IF(OR($F192 &gt;= BI$6, $G192 &lt; BH$6), 0, 2)+1)</f>
        <v/>
      </c>
      <c r="BI192" s="71" t="str">
        <f ca="1">INDEX({"","_","-","="},IF(OR($D192 &gt;= BJ$6, $E192 &lt; BI$6), 0, 1)+IF(OR($F192 &gt;= BJ$6, $G192 &lt; BI$6), 0, 2)+1)</f>
        <v/>
      </c>
      <c r="BJ192" s="71" t="str">
        <f ca="1">INDEX({"","_","-","="},IF(OR($D192 &gt;= BK$6, $E192 &lt; BJ$6), 0, 1)+IF(OR($F192 &gt;= BK$6, $G192 &lt; BJ$6), 0, 2)+1)</f>
        <v/>
      </c>
      <c r="BK192" s="71" t="str">
        <f ca="1">INDEX({"","_","-","="},IF(OR($D192 &gt;= BL$6, $E192 &lt; BK$6), 0, 1)+IF(OR($F192 &gt;= BL$6, $G192 &lt; BK$6), 0, 2)+1)</f>
        <v/>
      </c>
      <c r="BL192" s="71" t="str">
        <f ca="1">INDEX({"","_","-","="},IF(OR($D192 &gt;= BM$6, $E192 &lt; BL$6), 0, 1)+IF(OR($F192 &gt;= BM$6, $G192 &lt; BL$6), 0, 2)+1)</f>
        <v/>
      </c>
      <c r="BM192" s="71" t="str">
        <f ca="1">INDEX({"","_","-","="},IF(OR($D192 &gt;= BN$6, $E192 &lt; BM$6), 0, 1)+IF(OR($F192 &gt;= BN$6, $G192 &lt; BM$6), 0, 2)+1)</f>
        <v/>
      </c>
      <c r="BN192" s="71" t="str">
        <f ca="1">INDEX({"","_","-","="},IF(OR($D192 &gt;= BO$6, $E192 &lt; BN$6), 0, 1)+IF(OR($F192 &gt;= BO$6, $G192 &lt; BN$6), 0, 2)+1)</f>
        <v/>
      </c>
      <c r="BO192" s="71" t="str">
        <f ca="1">INDEX({"","_","-","="},IF(OR($D192 &gt;= BP$6, $E192 &lt; BO$6), 0, 1)+IF(OR($F192 &gt;= BP$6, $G192 &lt; BO$6), 0, 2)+1)</f>
        <v/>
      </c>
      <c r="BP192" s="71" t="str">
        <f ca="1">INDEX({"","_","-","="},IF(OR($D192 &gt;= BQ$6, $E192 &lt; BP$6), 0, 1)+IF(OR($F192 &gt;= BQ$6, $G192 &lt; BP$6), 0, 2)+1)</f>
        <v/>
      </c>
      <c r="BQ192" s="71" t="str">
        <f ca="1">INDEX({"","_","-","="},IF(OR($D192 &gt;= BR$6, $E192 &lt; BQ$6), 0, 1)+IF(OR($F192 &gt;= BR$6, $G192 &lt; BQ$6), 0, 2)+1)</f>
        <v/>
      </c>
      <c r="BR192" s="71" t="str">
        <f ca="1">INDEX({"","_","-","="},IF(OR($D192 &gt;= BS$6, $E192 &lt; BR$6), 0, 1)+IF(OR($F192 &gt;= BS$6, $G192 &lt; BR$6), 0, 2)+1)</f>
        <v/>
      </c>
      <c r="BS192" s="71" t="str">
        <f ca="1">INDEX({"","_","-","="},IF(OR($D192 &gt;= BT$6, $E192 &lt; BS$6), 0, 1)+IF(OR($F192 &gt;= BT$6, $G192 &lt; BS$6), 0, 2)+1)</f>
        <v/>
      </c>
      <c r="BT192" s="71" t="str">
        <f ca="1">INDEX({"","_","-","="},IF(OR($D192 &gt;= BU$6, $E192 &lt; BT$6), 0, 1)+IF(OR($F192 &gt;= BU$6, $G192 &lt; BT$6), 0, 2)+1)</f>
        <v/>
      </c>
      <c r="BU192" s="71" t="str">
        <f ca="1">INDEX({"","_","-","="},IF(OR($D192 &gt;= BV$6, $E192 &lt; BU$6), 0, 1)+IF(OR($F192 &gt;= BV$6, $G192 &lt; BU$6), 0, 2)+1)</f>
        <v/>
      </c>
      <c r="BV192" s="71" t="str">
        <f ca="1">INDEX({"","_","-","="},IF(OR($D192 &gt;= BW$6, $E192 &lt; BV$6), 0, 1)+IF(OR($F192 &gt;= BW$6, $G192 &lt; BV$6), 0, 2)+1)</f>
        <v/>
      </c>
      <c r="BW192" s="71" t="str">
        <f ca="1">INDEX({"","_","-","="},IF(OR($D192 &gt;= BX$6, $E192 &lt; BW$6), 0, 1)+IF(OR($F192 &gt;= BX$6, $G192 &lt; BW$6), 0, 2)+1)</f>
        <v/>
      </c>
      <c r="BX192" s="71" t="str">
        <f ca="1">INDEX({"","_","-","="},IF(OR($D192 &gt;= BY$6, $E192 &lt; BX$6), 0, 1)+IF(OR($F192 &gt;= BY$6, $G192 &lt; BX$6), 0, 2)+1)</f>
        <v/>
      </c>
      <c r="BY192" s="71" t="str">
        <f ca="1">INDEX({"","_","-","="},IF(OR($D192 &gt;= BZ$6, $E192 &lt; BY$6), 0, 1)+IF(OR($F192 &gt;= BZ$6, $G192 &lt; BY$6), 0, 2)+1)</f>
        <v/>
      </c>
      <c r="BZ192" s="71" t="str">
        <f ca="1">INDEX({"","_","-","="},IF(OR($D192 &gt;= CA$6, $E192 &lt; BZ$6), 0, 1)+IF(OR($F192 &gt;= CA$6, $G192 &lt; BZ$6), 0, 2)+1)</f>
        <v/>
      </c>
      <c r="CA192" s="71" t="str">
        <f ca="1">INDEX({"","_","-","="},IF(OR($D192 &gt;= CB$6, $E192 &lt; CA$6), 0, 1)+IF(OR($F192 &gt;= CB$6, $G192 &lt; CA$6), 0, 2)+1)</f>
        <v/>
      </c>
      <c r="CB192" s="71" t="str">
        <f ca="1">INDEX({"","_","-","="},IF(OR($D192 &gt;= CC$6, $E192 &lt; CB$6), 0, 1)+IF(OR($F192 &gt;= CC$6, $G192 &lt; CB$6), 0, 2)+1)</f>
        <v/>
      </c>
      <c r="CC192" s="71" t="str">
        <f ca="1">INDEX({"","_","-","="},IF(OR($D192 &gt;= CD$6, $E192 &lt; CC$6), 0, 1)+IF(OR($F192 &gt;= CD$6, $G192 &lt; CC$6), 0, 2)+1)</f>
        <v/>
      </c>
      <c r="CD192" s="71" t="str">
        <f ca="1">INDEX({"","_","-","="},IF(OR($D192 &gt;= CE$6, $E192 &lt; CD$6), 0, 1)+IF(OR($F192 &gt;= CE$6, $G192 &lt; CD$6), 0, 2)+1)</f>
        <v/>
      </c>
    </row>
    <row r="193" spans="1:82">
      <c r="A193" s="8" t="str">
        <f ca="1">IF('临-进度'!N188,'临-进度'!$A188,"")</f>
        <v/>
      </c>
      <c r="B193" s="8" t="str">
        <f ca="1">IF('临-进度'!N188,'临-进度'!$B188,"")</f>
        <v/>
      </c>
      <c r="C193" s="8" t="str">
        <f ca="1">IF('临-进度'!N188,'临-进度'!$F188,"")</f>
        <v/>
      </c>
      <c r="D193" s="42" t="str">
        <f ca="1">IF('临-进度'!$N188,'临-进度'!$J188,"")</f>
        <v/>
      </c>
      <c r="E193" s="42" t="str">
        <f ca="1">IF('临-进度'!$N188,'临-进度'!$AF188,"")</f>
        <v/>
      </c>
      <c r="F193" s="42" t="str">
        <f ca="1">IF('临-进度'!$N188,'临-进度'!$K188,"")</f>
        <v/>
      </c>
      <c r="G193" s="76" t="str">
        <f ca="1">IF('临-进度'!$N188,'临-进度'!$AG188,"")</f>
        <v/>
      </c>
      <c r="H193" s="71" t="str">
        <f ca="1">INDEX({"","_","-","="},IF(OR($D193 &gt;= I$6, $E193 &lt; H$6), 0, 1)+IF(OR($F193 &gt;= I$6, $G193 &lt; H$6), 0, 2)+1)</f>
        <v/>
      </c>
      <c r="I193" s="71" t="str">
        <f ca="1">INDEX({"","_","-","="},IF(OR($D193 &gt;= J$6, $E193 &lt; I$6), 0, 1)+IF(OR($F193 &gt;= J$6, $G193 &lt; I$6), 0, 2)+1)</f>
        <v/>
      </c>
      <c r="J193" s="71" t="str">
        <f ca="1">INDEX({"","_","-","="},IF(OR($D193 &gt;= K$6, $E193 &lt; J$6), 0, 1)+IF(OR($F193 &gt;= K$6, $G193 &lt; J$6), 0, 2)+1)</f>
        <v/>
      </c>
      <c r="K193" s="71" t="str">
        <f ca="1">INDEX({"","_","-","="},IF(OR($D193 &gt;= L$6, $E193 &lt; K$6), 0, 1)+IF(OR($F193 &gt;= L$6, $G193 &lt; K$6), 0, 2)+1)</f>
        <v/>
      </c>
      <c r="L193" s="71" t="str">
        <f ca="1">INDEX({"","_","-","="},IF(OR($D193 &gt;= M$6, $E193 &lt; L$6), 0, 1)+IF(OR($F193 &gt;= M$6, $G193 &lt; L$6), 0, 2)+1)</f>
        <v/>
      </c>
      <c r="M193" s="71" t="str">
        <f ca="1">INDEX({"","_","-","="},IF(OR($D193 &gt;= N$6, $E193 &lt; M$6), 0, 1)+IF(OR($F193 &gt;= N$6, $G193 &lt; M$6), 0, 2)+1)</f>
        <v/>
      </c>
      <c r="N193" s="71" t="str">
        <f ca="1">INDEX({"","_","-","="},IF(OR($D193 &gt;= O$6, $E193 &lt; N$6), 0, 1)+IF(OR($F193 &gt;= O$6, $G193 &lt; N$6), 0, 2)+1)</f>
        <v/>
      </c>
      <c r="O193" s="71" t="str">
        <f ca="1">INDEX({"","_","-","="},IF(OR($D193 &gt;= P$6, $E193 &lt; O$6), 0, 1)+IF(OR($F193 &gt;= P$6, $G193 &lt; O$6), 0, 2)+1)</f>
        <v/>
      </c>
      <c r="P193" s="71" t="str">
        <f ca="1">INDEX({"","_","-","="},IF(OR($D193 &gt;= Q$6, $E193 &lt; P$6), 0, 1)+IF(OR($F193 &gt;= Q$6, $G193 &lt; P$6), 0, 2)+1)</f>
        <v/>
      </c>
      <c r="Q193" s="71" t="str">
        <f ca="1">INDEX({"","_","-","="},IF(OR($D193 &gt;= R$6, $E193 &lt; Q$6), 0, 1)+IF(OR($F193 &gt;= R$6, $G193 &lt; Q$6), 0, 2)+1)</f>
        <v/>
      </c>
      <c r="R193" s="71" t="str">
        <f ca="1">INDEX({"","_","-","="},IF(OR($D193 &gt;= S$6, $E193 &lt; R$6), 0, 1)+IF(OR($F193 &gt;= S$6, $G193 &lt; R$6), 0, 2)+1)</f>
        <v/>
      </c>
      <c r="S193" s="71" t="str">
        <f ca="1">INDEX({"","_","-","="},IF(OR($D193 &gt;= T$6, $E193 &lt; S$6), 0, 1)+IF(OR($F193 &gt;= T$6, $G193 &lt; S$6), 0, 2)+1)</f>
        <v/>
      </c>
      <c r="T193" s="71" t="str">
        <f ca="1">INDEX({"","_","-","="},IF(OR($D193 &gt;= U$6, $E193 &lt; T$6), 0, 1)+IF(OR($F193 &gt;= U$6, $G193 &lt; T$6), 0, 2)+1)</f>
        <v/>
      </c>
      <c r="U193" s="71" t="str">
        <f ca="1">INDEX({"","_","-","="},IF(OR($D193 &gt;= V$6, $E193 &lt; U$6), 0, 1)+IF(OR($F193 &gt;= V$6, $G193 &lt; U$6), 0, 2)+1)</f>
        <v/>
      </c>
      <c r="V193" s="71" t="str">
        <f ca="1">INDEX({"","_","-","="},IF(OR($D193 &gt;= W$6, $E193 &lt; V$6), 0, 1)+IF(OR($F193 &gt;= W$6, $G193 &lt; V$6), 0, 2)+1)</f>
        <v/>
      </c>
      <c r="W193" s="71" t="str">
        <f ca="1">INDEX({"","_","-","="},IF(OR($D193 &gt;= X$6, $E193 &lt; W$6), 0, 1)+IF(OR($F193 &gt;= X$6, $G193 &lt; W$6), 0, 2)+1)</f>
        <v/>
      </c>
      <c r="X193" s="71" t="str">
        <f ca="1">INDEX({"","_","-","="},IF(OR($D193 &gt;= Y$6, $E193 &lt; X$6), 0, 1)+IF(OR($F193 &gt;= Y$6, $G193 &lt; X$6), 0, 2)+1)</f>
        <v/>
      </c>
      <c r="Y193" s="71" t="str">
        <f ca="1">INDEX({"","_","-","="},IF(OR($D193 &gt;= Z$6, $E193 &lt; Y$6), 0, 1)+IF(OR($F193 &gt;= Z$6, $G193 &lt; Y$6), 0, 2)+1)</f>
        <v/>
      </c>
      <c r="Z193" s="71" t="str">
        <f ca="1">INDEX({"","_","-","="},IF(OR($D193 &gt;= AA$6, $E193 &lt; Z$6), 0, 1)+IF(OR($F193 &gt;= AA$6, $G193 &lt; Z$6), 0, 2)+1)</f>
        <v/>
      </c>
      <c r="AA193" s="71" t="str">
        <f ca="1">INDEX({"","_","-","="},IF(OR($D193 &gt;= AB$6, $E193 &lt; AA$6), 0, 1)+IF(OR($F193 &gt;= AB$6, $G193 &lt; AA$6), 0, 2)+1)</f>
        <v/>
      </c>
      <c r="AB193" s="71" t="str">
        <f ca="1">INDEX({"","_","-","="},IF(OR($D193 &gt;= AC$6, $E193 &lt; AB$6), 0, 1)+IF(OR($F193 &gt;= AC$6, $G193 &lt; AB$6), 0, 2)+1)</f>
        <v/>
      </c>
      <c r="AC193" s="71" t="str">
        <f ca="1">INDEX({"","_","-","="},IF(OR($D193 &gt;= AD$6, $E193 &lt; AC$6), 0, 1)+IF(OR($F193 &gt;= AD$6, $G193 &lt; AC$6), 0, 2)+1)</f>
        <v/>
      </c>
      <c r="AD193" s="71" t="str">
        <f ca="1">INDEX({"","_","-","="},IF(OR($D193 &gt;= AE$6, $E193 &lt; AD$6), 0, 1)+IF(OR($F193 &gt;= AE$6, $G193 &lt; AD$6), 0, 2)+1)</f>
        <v/>
      </c>
      <c r="AE193" s="71" t="str">
        <f ca="1">INDEX({"","_","-","="},IF(OR($D193 &gt;= AF$6, $E193 &lt; AE$6), 0, 1)+IF(OR($F193 &gt;= AF$6, $G193 &lt; AE$6), 0, 2)+1)</f>
        <v/>
      </c>
      <c r="AF193" s="71" t="str">
        <f ca="1">INDEX({"","_","-","="},IF(OR($D193 &gt;= AG$6, $E193 &lt; AF$6), 0, 1)+IF(OR($F193 &gt;= AG$6, $G193 &lt; AF$6), 0, 2)+1)</f>
        <v/>
      </c>
      <c r="AG193" s="71" t="str">
        <f ca="1">INDEX({"","_","-","="},IF(OR($D193 &gt;= AH$6, $E193 &lt; AG$6), 0, 1)+IF(OR($F193 &gt;= AH$6, $G193 &lt; AG$6), 0, 2)+1)</f>
        <v/>
      </c>
      <c r="AH193" s="71" t="str">
        <f ca="1">INDEX({"","_","-","="},IF(OR($D193 &gt;= AI$6, $E193 &lt; AH$6), 0, 1)+IF(OR($F193 &gt;= AI$6, $G193 &lt; AH$6), 0, 2)+1)</f>
        <v/>
      </c>
      <c r="AI193" s="71" t="str">
        <f ca="1">INDEX({"","_","-","="},IF(OR($D193 &gt;= AJ$6, $E193 &lt; AI$6), 0, 1)+IF(OR($F193 &gt;= AJ$6, $G193 &lt; AI$6), 0, 2)+1)</f>
        <v/>
      </c>
      <c r="AJ193" s="71" t="str">
        <f ca="1">INDEX({"","_","-","="},IF(OR($D193 &gt;= AK$6, $E193 &lt; AJ$6), 0, 1)+IF(OR($F193 &gt;= AK$6, $G193 &lt; AJ$6), 0, 2)+1)</f>
        <v/>
      </c>
      <c r="AK193" s="71" t="str">
        <f ca="1">INDEX({"","_","-","="},IF(OR($D193 &gt;= AL$6, $E193 &lt; AK$6), 0, 1)+IF(OR($F193 &gt;= AL$6, $G193 &lt; AK$6), 0, 2)+1)</f>
        <v/>
      </c>
      <c r="AL193" s="71" t="str">
        <f ca="1">INDEX({"","_","-","="},IF(OR($D193 &gt;= AM$6, $E193 &lt; AL$6), 0, 1)+IF(OR($F193 &gt;= AM$6, $G193 &lt; AL$6), 0, 2)+1)</f>
        <v/>
      </c>
      <c r="AM193" s="71" t="str">
        <f ca="1">INDEX({"","_","-","="},IF(OR($D193 &gt;= AN$6, $E193 &lt; AM$6), 0, 1)+IF(OR($F193 &gt;= AN$6, $G193 &lt; AM$6), 0, 2)+1)</f>
        <v/>
      </c>
      <c r="AN193" s="71" t="str">
        <f ca="1">INDEX({"","_","-","="},IF(OR($D193 &gt;= AO$6, $E193 &lt; AN$6), 0, 1)+IF(OR($F193 &gt;= AO$6, $G193 &lt; AN$6), 0, 2)+1)</f>
        <v/>
      </c>
      <c r="AO193" s="71" t="str">
        <f ca="1">INDEX({"","_","-","="},IF(OR($D193 &gt;= AP$6, $E193 &lt; AO$6), 0, 1)+IF(OR($F193 &gt;= AP$6, $G193 &lt; AO$6), 0, 2)+1)</f>
        <v/>
      </c>
      <c r="AP193" s="71" t="str">
        <f ca="1">INDEX({"","_","-","="},IF(OR($D193 &gt;= AQ$6, $E193 &lt; AP$6), 0, 1)+IF(OR($F193 &gt;= AQ$6, $G193 &lt; AP$6), 0, 2)+1)</f>
        <v/>
      </c>
      <c r="AQ193" s="71" t="str">
        <f ca="1">INDEX({"","_","-","="},IF(OR($D193 &gt;= AR$6, $E193 &lt; AQ$6), 0, 1)+IF(OR($F193 &gt;= AR$6, $G193 &lt; AQ$6), 0, 2)+1)</f>
        <v/>
      </c>
      <c r="AR193" s="71" t="str">
        <f ca="1">INDEX({"","_","-","="},IF(OR($D193 &gt;= AS$6, $E193 &lt; AR$6), 0, 1)+IF(OR($F193 &gt;= AS$6, $G193 &lt; AR$6), 0, 2)+1)</f>
        <v/>
      </c>
      <c r="AS193" s="71" t="str">
        <f ca="1">INDEX({"","_","-","="},IF(OR($D193 &gt;= AT$6, $E193 &lt; AS$6), 0, 1)+IF(OR($F193 &gt;= AT$6, $G193 &lt; AS$6), 0, 2)+1)</f>
        <v/>
      </c>
      <c r="AT193" s="71" t="str">
        <f ca="1">INDEX({"","_","-","="},IF(OR($D193 &gt;= AU$6, $E193 &lt; AT$6), 0, 1)+IF(OR($F193 &gt;= AU$6, $G193 &lt; AT$6), 0, 2)+1)</f>
        <v/>
      </c>
      <c r="AU193" s="71" t="str">
        <f ca="1">INDEX({"","_","-","="},IF(OR($D193 &gt;= AV$6, $E193 &lt; AU$6), 0, 1)+IF(OR($F193 &gt;= AV$6, $G193 &lt; AU$6), 0, 2)+1)</f>
        <v/>
      </c>
      <c r="AV193" s="71" t="str">
        <f ca="1">INDEX({"","_","-","="},IF(OR($D193 &gt;= AW$6, $E193 &lt; AV$6), 0, 1)+IF(OR($F193 &gt;= AW$6, $G193 &lt; AV$6), 0, 2)+1)</f>
        <v/>
      </c>
      <c r="AW193" s="71" t="str">
        <f ca="1">INDEX({"","_","-","="},IF(OR($D193 &gt;= AX$6, $E193 &lt; AW$6), 0, 1)+IF(OR($F193 &gt;= AX$6, $G193 &lt; AW$6), 0, 2)+1)</f>
        <v/>
      </c>
      <c r="AX193" s="71" t="str">
        <f ca="1">INDEX({"","_","-","="},IF(OR($D193 &gt;= AY$6, $E193 &lt; AX$6), 0, 1)+IF(OR($F193 &gt;= AY$6, $G193 &lt; AX$6), 0, 2)+1)</f>
        <v/>
      </c>
      <c r="AY193" s="71" t="str">
        <f ca="1">INDEX({"","_","-","="},IF(OR($D193 &gt;= AZ$6, $E193 &lt; AY$6), 0, 1)+IF(OR($F193 &gt;= AZ$6, $G193 &lt; AY$6), 0, 2)+1)</f>
        <v/>
      </c>
      <c r="AZ193" s="71" t="str">
        <f ca="1">INDEX({"","_","-","="},IF(OR($D193 &gt;= BA$6, $E193 &lt; AZ$6), 0, 1)+IF(OR($F193 &gt;= BA$6, $G193 &lt; AZ$6), 0, 2)+1)</f>
        <v/>
      </c>
      <c r="BA193" s="71" t="str">
        <f ca="1">INDEX({"","_","-","="},IF(OR($D193 &gt;= BB$6, $E193 &lt; BA$6), 0, 1)+IF(OR($F193 &gt;= BB$6, $G193 &lt; BA$6), 0, 2)+1)</f>
        <v/>
      </c>
      <c r="BB193" s="71" t="str">
        <f ca="1">INDEX({"","_","-","="},IF(OR($D193 &gt;= BC$6, $E193 &lt; BB$6), 0, 1)+IF(OR($F193 &gt;= BC$6, $G193 &lt; BB$6), 0, 2)+1)</f>
        <v/>
      </c>
      <c r="BC193" s="71" t="str">
        <f ca="1">INDEX({"","_","-","="},IF(OR($D193 &gt;= BD$6, $E193 &lt; BC$6), 0, 1)+IF(OR($F193 &gt;= BD$6, $G193 &lt; BC$6), 0, 2)+1)</f>
        <v/>
      </c>
      <c r="BD193" s="71" t="str">
        <f ca="1">INDEX({"","_","-","="},IF(OR($D193 &gt;= BE$6, $E193 &lt; BD$6), 0, 1)+IF(OR($F193 &gt;= BE$6, $G193 &lt; BD$6), 0, 2)+1)</f>
        <v/>
      </c>
      <c r="BE193" s="71" t="str">
        <f ca="1">INDEX({"","_","-","="},IF(OR($D193 &gt;= BF$6, $E193 &lt; BE$6), 0, 1)+IF(OR($F193 &gt;= BF$6, $G193 &lt; BE$6), 0, 2)+1)</f>
        <v/>
      </c>
      <c r="BF193" s="71" t="str">
        <f ca="1">INDEX({"","_","-","="},IF(OR($D193 &gt;= BG$6, $E193 &lt; BF$6), 0, 1)+IF(OR($F193 &gt;= BG$6, $G193 &lt; BF$6), 0, 2)+1)</f>
        <v/>
      </c>
      <c r="BG193" s="71" t="str">
        <f ca="1">INDEX({"","_","-","="},IF(OR($D193 &gt;= BH$6, $E193 &lt; BG$6), 0, 1)+IF(OR($F193 &gt;= BH$6, $G193 &lt; BG$6), 0, 2)+1)</f>
        <v/>
      </c>
      <c r="BH193" s="71" t="str">
        <f ca="1">INDEX({"","_","-","="},IF(OR($D193 &gt;= BI$6, $E193 &lt; BH$6), 0, 1)+IF(OR($F193 &gt;= BI$6, $G193 &lt; BH$6), 0, 2)+1)</f>
        <v/>
      </c>
      <c r="BI193" s="71" t="str">
        <f ca="1">INDEX({"","_","-","="},IF(OR($D193 &gt;= BJ$6, $E193 &lt; BI$6), 0, 1)+IF(OR($F193 &gt;= BJ$6, $G193 &lt; BI$6), 0, 2)+1)</f>
        <v/>
      </c>
      <c r="BJ193" s="71" t="str">
        <f ca="1">INDEX({"","_","-","="},IF(OR($D193 &gt;= BK$6, $E193 &lt; BJ$6), 0, 1)+IF(OR($F193 &gt;= BK$6, $G193 &lt; BJ$6), 0, 2)+1)</f>
        <v/>
      </c>
      <c r="BK193" s="71" t="str">
        <f ca="1">INDEX({"","_","-","="},IF(OR($D193 &gt;= BL$6, $E193 &lt; BK$6), 0, 1)+IF(OR($F193 &gt;= BL$6, $G193 &lt; BK$6), 0, 2)+1)</f>
        <v/>
      </c>
      <c r="BL193" s="71" t="str">
        <f ca="1">INDEX({"","_","-","="},IF(OR($D193 &gt;= BM$6, $E193 &lt; BL$6), 0, 1)+IF(OR($F193 &gt;= BM$6, $G193 &lt; BL$6), 0, 2)+1)</f>
        <v/>
      </c>
      <c r="BM193" s="71" t="str">
        <f ca="1">INDEX({"","_","-","="},IF(OR($D193 &gt;= BN$6, $E193 &lt; BM$6), 0, 1)+IF(OR($F193 &gt;= BN$6, $G193 &lt; BM$6), 0, 2)+1)</f>
        <v/>
      </c>
      <c r="BN193" s="71" t="str">
        <f ca="1">INDEX({"","_","-","="},IF(OR($D193 &gt;= BO$6, $E193 &lt; BN$6), 0, 1)+IF(OR($F193 &gt;= BO$6, $G193 &lt; BN$6), 0, 2)+1)</f>
        <v/>
      </c>
      <c r="BO193" s="71" t="str">
        <f ca="1">INDEX({"","_","-","="},IF(OR($D193 &gt;= BP$6, $E193 &lt; BO$6), 0, 1)+IF(OR($F193 &gt;= BP$6, $G193 &lt; BO$6), 0, 2)+1)</f>
        <v/>
      </c>
      <c r="BP193" s="71" t="str">
        <f ca="1">INDEX({"","_","-","="},IF(OR($D193 &gt;= BQ$6, $E193 &lt; BP$6), 0, 1)+IF(OR($F193 &gt;= BQ$6, $G193 &lt; BP$6), 0, 2)+1)</f>
        <v/>
      </c>
      <c r="BQ193" s="71" t="str">
        <f ca="1">INDEX({"","_","-","="},IF(OR($D193 &gt;= BR$6, $E193 &lt; BQ$6), 0, 1)+IF(OR($F193 &gt;= BR$6, $G193 &lt; BQ$6), 0, 2)+1)</f>
        <v/>
      </c>
      <c r="BR193" s="71" t="str">
        <f ca="1">INDEX({"","_","-","="},IF(OR($D193 &gt;= BS$6, $E193 &lt; BR$6), 0, 1)+IF(OR($F193 &gt;= BS$6, $G193 &lt; BR$6), 0, 2)+1)</f>
        <v/>
      </c>
      <c r="BS193" s="71" t="str">
        <f ca="1">INDEX({"","_","-","="},IF(OR($D193 &gt;= BT$6, $E193 &lt; BS$6), 0, 1)+IF(OR($F193 &gt;= BT$6, $G193 &lt; BS$6), 0, 2)+1)</f>
        <v/>
      </c>
      <c r="BT193" s="71" t="str">
        <f ca="1">INDEX({"","_","-","="},IF(OR($D193 &gt;= BU$6, $E193 &lt; BT$6), 0, 1)+IF(OR($F193 &gt;= BU$6, $G193 &lt; BT$6), 0, 2)+1)</f>
        <v/>
      </c>
      <c r="BU193" s="71" t="str">
        <f ca="1">INDEX({"","_","-","="},IF(OR($D193 &gt;= BV$6, $E193 &lt; BU$6), 0, 1)+IF(OR($F193 &gt;= BV$6, $G193 &lt; BU$6), 0, 2)+1)</f>
        <v/>
      </c>
      <c r="BV193" s="71" t="str">
        <f ca="1">INDEX({"","_","-","="},IF(OR($D193 &gt;= BW$6, $E193 &lt; BV$6), 0, 1)+IF(OR($F193 &gt;= BW$6, $G193 &lt; BV$6), 0, 2)+1)</f>
        <v/>
      </c>
      <c r="BW193" s="71" t="str">
        <f ca="1">INDEX({"","_","-","="},IF(OR($D193 &gt;= BX$6, $E193 &lt; BW$6), 0, 1)+IF(OR($F193 &gt;= BX$6, $G193 &lt; BW$6), 0, 2)+1)</f>
        <v/>
      </c>
      <c r="BX193" s="71" t="str">
        <f ca="1">INDEX({"","_","-","="},IF(OR($D193 &gt;= BY$6, $E193 &lt; BX$6), 0, 1)+IF(OR($F193 &gt;= BY$6, $G193 &lt; BX$6), 0, 2)+1)</f>
        <v/>
      </c>
      <c r="BY193" s="71" t="str">
        <f ca="1">INDEX({"","_","-","="},IF(OR($D193 &gt;= BZ$6, $E193 &lt; BY$6), 0, 1)+IF(OR($F193 &gt;= BZ$6, $G193 &lt; BY$6), 0, 2)+1)</f>
        <v/>
      </c>
      <c r="BZ193" s="71" t="str">
        <f ca="1">INDEX({"","_","-","="},IF(OR($D193 &gt;= CA$6, $E193 &lt; BZ$6), 0, 1)+IF(OR($F193 &gt;= CA$6, $G193 &lt; BZ$6), 0, 2)+1)</f>
        <v/>
      </c>
      <c r="CA193" s="71" t="str">
        <f ca="1">INDEX({"","_","-","="},IF(OR($D193 &gt;= CB$6, $E193 &lt; CA$6), 0, 1)+IF(OR($F193 &gt;= CB$6, $G193 &lt; CA$6), 0, 2)+1)</f>
        <v/>
      </c>
      <c r="CB193" s="71" t="str">
        <f ca="1">INDEX({"","_","-","="},IF(OR($D193 &gt;= CC$6, $E193 &lt; CB$6), 0, 1)+IF(OR($F193 &gt;= CC$6, $G193 &lt; CB$6), 0, 2)+1)</f>
        <v/>
      </c>
      <c r="CC193" s="71" t="str">
        <f ca="1">INDEX({"","_","-","="},IF(OR($D193 &gt;= CD$6, $E193 &lt; CC$6), 0, 1)+IF(OR($F193 &gt;= CD$6, $G193 &lt; CC$6), 0, 2)+1)</f>
        <v/>
      </c>
      <c r="CD193" s="71" t="str">
        <f ca="1">INDEX({"","_","-","="},IF(OR($D193 &gt;= CE$6, $E193 &lt; CD$6), 0, 1)+IF(OR($F193 &gt;= CE$6, $G193 &lt; CD$6), 0, 2)+1)</f>
        <v/>
      </c>
    </row>
    <row r="194" spans="1:82">
      <c r="A194" s="8" t="str">
        <f ca="1">IF('临-进度'!N189,'临-进度'!$A189,"")</f>
        <v/>
      </c>
      <c r="B194" s="8" t="str">
        <f ca="1">IF('临-进度'!N189,'临-进度'!$B189,"")</f>
        <v/>
      </c>
      <c r="C194" s="8" t="str">
        <f ca="1">IF('临-进度'!N189,'临-进度'!$F189,"")</f>
        <v/>
      </c>
      <c r="D194" s="42" t="str">
        <f ca="1">IF('临-进度'!$N189,'临-进度'!$J189,"")</f>
        <v/>
      </c>
      <c r="E194" s="42" t="str">
        <f ca="1">IF('临-进度'!$N189,'临-进度'!$AF189,"")</f>
        <v/>
      </c>
      <c r="F194" s="42" t="str">
        <f ca="1">IF('临-进度'!$N189,'临-进度'!$K189,"")</f>
        <v/>
      </c>
      <c r="G194" s="76" t="str">
        <f ca="1">IF('临-进度'!$N189,'临-进度'!$AG189,"")</f>
        <v/>
      </c>
      <c r="H194" s="71" t="str">
        <f ca="1">INDEX({"","_","-","="},IF(OR($D194 &gt;= I$6, $E194 &lt; H$6), 0, 1)+IF(OR($F194 &gt;= I$6, $G194 &lt; H$6), 0, 2)+1)</f>
        <v/>
      </c>
      <c r="I194" s="71" t="str">
        <f ca="1">INDEX({"","_","-","="},IF(OR($D194 &gt;= J$6, $E194 &lt; I$6), 0, 1)+IF(OR($F194 &gt;= J$6, $G194 &lt; I$6), 0, 2)+1)</f>
        <v/>
      </c>
      <c r="J194" s="71" t="str">
        <f ca="1">INDEX({"","_","-","="},IF(OR($D194 &gt;= K$6, $E194 &lt; J$6), 0, 1)+IF(OR($F194 &gt;= K$6, $G194 &lt; J$6), 0, 2)+1)</f>
        <v/>
      </c>
      <c r="K194" s="71" t="str">
        <f ca="1">INDEX({"","_","-","="},IF(OR($D194 &gt;= L$6, $E194 &lt; K$6), 0, 1)+IF(OR($F194 &gt;= L$6, $G194 &lt; K$6), 0, 2)+1)</f>
        <v/>
      </c>
      <c r="L194" s="71" t="str">
        <f ca="1">INDEX({"","_","-","="},IF(OR($D194 &gt;= M$6, $E194 &lt; L$6), 0, 1)+IF(OR($F194 &gt;= M$6, $G194 &lt; L$6), 0, 2)+1)</f>
        <v/>
      </c>
      <c r="M194" s="71" t="str">
        <f ca="1">INDEX({"","_","-","="},IF(OR($D194 &gt;= N$6, $E194 &lt; M$6), 0, 1)+IF(OR($F194 &gt;= N$6, $G194 &lt; M$6), 0, 2)+1)</f>
        <v/>
      </c>
      <c r="N194" s="71" t="str">
        <f ca="1">INDEX({"","_","-","="},IF(OR($D194 &gt;= O$6, $E194 &lt; N$6), 0, 1)+IF(OR($F194 &gt;= O$6, $G194 &lt; N$6), 0, 2)+1)</f>
        <v/>
      </c>
      <c r="O194" s="71" t="str">
        <f ca="1">INDEX({"","_","-","="},IF(OR($D194 &gt;= P$6, $E194 &lt; O$6), 0, 1)+IF(OR($F194 &gt;= P$6, $G194 &lt; O$6), 0, 2)+1)</f>
        <v/>
      </c>
      <c r="P194" s="71" t="str">
        <f ca="1">INDEX({"","_","-","="},IF(OR($D194 &gt;= Q$6, $E194 &lt; P$6), 0, 1)+IF(OR($F194 &gt;= Q$6, $G194 &lt; P$6), 0, 2)+1)</f>
        <v/>
      </c>
      <c r="Q194" s="71" t="str">
        <f ca="1">INDEX({"","_","-","="},IF(OR($D194 &gt;= R$6, $E194 &lt; Q$6), 0, 1)+IF(OR($F194 &gt;= R$6, $G194 &lt; Q$6), 0, 2)+1)</f>
        <v/>
      </c>
      <c r="R194" s="71" t="str">
        <f ca="1">INDEX({"","_","-","="},IF(OR($D194 &gt;= S$6, $E194 &lt; R$6), 0, 1)+IF(OR($F194 &gt;= S$6, $G194 &lt; R$6), 0, 2)+1)</f>
        <v/>
      </c>
      <c r="S194" s="71" t="str">
        <f ca="1">INDEX({"","_","-","="},IF(OR($D194 &gt;= T$6, $E194 &lt; S$6), 0, 1)+IF(OR($F194 &gt;= T$6, $G194 &lt; S$6), 0, 2)+1)</f>
        <v/>
      </c>
      <c r="T194" s="71" t="str">
        <f ca="1">INDEX({"","_","-","="},IF(OR($D194 &gt;= U$6, $E194 &lt; T$6), 0, 1)+IF(OR($F194 &gt;= U$6, $G194 &lt; T$6), 0, 2)+1)</f>
        <v/>
      </c>
      <c r="U194" s="71" t="str">
        <f ca="1">INDEX({"","_","-","="},IF(OR($D194 &gt;= V$6, $E194 &lt; U$6), 0, 1)+IF(OR($F194 &gt;= V$6, $G194 &lt; U$6), 0, 2)+1)</f>
        <v/>
      </c>
      <c r="V194" s="71" t="str">
        <f ca="1">INDEX({"","_","-","="},IF(OR($D194 &gt;= W$6, $E194 &lt; V$6), 0, 1)+IF(OR($F194 &gt;= W$6, $G194 &lt; V$6), 0, 2)+1)</f>
        <v/>
      </c>
      <c r="W194" s="71" t="str">
        <f ca="1">INDEX({"","_","-","="},IF(OR($D194 &gt;= X$6, $E194 &lt; W$6), 0, 1)+IF(OR($F194 &gt;= X$6, $G194 &lt; W$6), 0, 2)+1)</f>
        <v/>
      </c>
      <c r="X194" s="71" t="str">
        <f ca="1">INDEX({"","_","-","="},IF(OR($D194 &gt;= Y$6, $E194 &lt; X$6), 0, 1)+IF(OR($F194 &gt;= Y$6, $G194 &lt; X$6), 0, 2)+1)</f>
        <v/>
      </c>
      <c r="Y194" s="71" t="str">
        <f ca="1">INDEX({"","_","-","="},IF(OR($D194 &gt;= Z$6, $E194 &lt; Y$6), 0, 1)+IF(OR($F194 &gt;= Z$6, $G194 &lt; Y$6), 0, 2)+1)</f>
        <v/>
      </c>
      <c r="Z194" s="71" t="str">
        <f ca="1">INDEX({"","_","-","="},IF(OR($D194 &gt;= AA$6, $E194 &lt; Z$6), 0, 1)+IF(OR($F194 &gt;= AA$6, $G194 &lt; Z$6), 0, 2)+1)</f>
        <v/>
      </c>
      <c r="AA194" s="71" t="str">
        <f ca="1">INDEX({"","_","-","="},IF(OR($D194 &gt;= AB$6, $E194 &lt; AA$6), 0, 1)+IF(OR($F194 &gt;= AB$6, $G194 &lt; AA$6), 0, 2)+1)</f>
        <v/>
      </c>
      <c r="AB194" s="71" t="str">
        <f ca="1">INDEX({"","_","-","="},IF(OR($D194 &gt;= AC$6, $E194 &lt; AB$6), 0, 1)+IF(OR($F194 &gt;= AC$6, $G194 &lt; AB$6), 0, 2)+1)</f>
        <v/>
      </c>
      <c r="AC194" s="71" t="str">
        <f ca="1">INDEX({"","_","-","="},IF(OR($D194 &gt;= AD$6, $E194 &lt; AC$6), 0, 1)+IF(OR($F194 &gt;= AD$6, $G194 &lt; AC$6), 0, 2)+1)</f>
        <v/>
      </c>
      <c r="AD194" s="71" t="str">
        <f ca="1">INDEX({"","_","-","="},IF(OR($D194 &gt;= AE$6, $E194 &lt; AD$6), 0, 1)+IF(OR($F194 &gt;= AE$6, $G194 &lt; AD$6), 0, 2)+1)</f>
        <v/>
      </c>
      <c r="AE194" s="71" t="str">
        <f ca="1">INDEX({"","_","-","="},IF(OR($D194 &gt;= AF$6, $E194 &lt; AE$6), 0, 1)+IF(OR($F194 &gt;= AF$6, $G194 &lt; AE$6), 0, 2)+1)</f>
        <v/>
      </c>
      <c r="AF194" s="71" t="str">
        <f ca="1">INDEX({"","_","-","="},IF(OR($D194 &gt;= AG$6, $E194 &lt; AF$6), 0, 1)+IF(OR($F194 &gt;= AG$6, $G194 &lt; AF$6), 0, 2)+1)</f>
        <v/>
      </c>
      <c r="AG194" s="71" t="str">
        <f ca="1">INDEX({"","_","-","="},IF(OR($D194 &gt;= AH$6, $E194 &lt; AG$6), 0, 1)+IF(OR($F194 &gt;= AH$6, $G194 &lt; AG$6), 0, 2)+1)</f>
        <v/>
      </c>
      <c r="AH194" s="71" t="str">
        <f ca="1">INDEX({"","_","-","="},IF(OR($D194 &gt;= AI$6, $E194 &lt; AH$6), 0, 1)+IF(OR($F194 &gt;= AI$6, $G194 &lt; AH$6), 0, 2)+1)</f>
        <v/>
      </c>
      <c r="AI194" s="71" t="str">
        <f ca="1">INDEX({"","_","-","="},IF(OR($D194 &gt;= AJ$6, $E194 &lt; AI$6), 0, 1)+IF(OR($F194 &gt;= AJ$6, $G194 &lt; AI$6), 0, 2)+1)</f>
        <v/>
      </c>
      <c r="AJ194" s="71" t="str">
        <f ca="1">INDEX({"","_","-","="},IF(OR($D194 &gt;= AK$6, $E194 &lt; AJ$6), 0, 1)+IF(OR($F194 &gt;= AK$6, $G194 &lt; AJ$6), 0, 2)+1)</f>
        <v/>
      </c>
      <c r="AK194" s="71" t="str">
        <f ca="1">INDEX({"","_","-","="},IF(OR($D194 &gt;= AL$6, $E194 &lt; AK$6), 0, 1)+IF(OR($F194 &gt;= AL$6, $G194 &lt; AK$6), 0, 2)+1)</f>
        <v/>
      </c>
      <c r="AL194" s="71" t="str">
        <f ca="1">INDEX({"","_","-","="},IF(OR($D194 &gt;= AM$6, $E194 &lt; AL$6), 0, 1)+IF(OR($F194 &gt;= AM$6, $G194 &lt; AL$6), 0, 2)+1)</f>
        <v/>
      </c>
      <c r="AM194" s="71" t="str">
        <f ca="1">INDEX({"","_","-","="},IF(OR($D194 &gt;= AN$6, $E194 &lt; AM$6), 0, 1)+IF(OR($F194 &gt;= AN$6, $G194 &lt; AM$6), 0, 2)+1)</f>
        <v/>
      </c>
      <c r="AN194" s="71" t="str">
        <f ca="1">INDEX({"","_","-","="},IF(OR($D194 &gt;= AO$6, $E194 &lt; AN$6), 0, 1)+IF(OR($F194 &gt;= AO$6, $G194 &lt; AN$6), 0, 2)+1)</f>
        <v/>
      </c>
      <c r="AO194" s="71" t="str">
        <f ca="1">INDEX({"","_","-","="},IF(OR($D194 &gt;= AP$6, $E194 &lt; AO$6), 0, 1)+IF(OR($F194 &gt;= AP$6, $G194 &lt; AO$6), 0, 2)+1)</f>
        <v/>
      </c>
      <c r="AP194" s="71" t="str">
        <f ca="1">INDEX({"","_","-","="},IF(OR($D194 &gt;= AQ$6, $E194 &lt; AP$6), 0, 1)+IF(OR($F194 &gt;= AQ$6, $G194 &lt; AP$6), 0, 2)+1)</f>
        <v/>
      </c>
      <c r="AQ194" s="71" t="str">
        <f ca="1">INDEX({"","_","-","="},IF(OR($D194 &gt;= AR$6, $E194 &lt; AQ$6), 0, 1)+IF(OR($F194 &gt;= AR$6, $G194 &lt; AQ$6), 0, 2)+1)</f>
        <v/>
      </c>
      <c r="AR194" s="71" t="str">
        <f ca="1">INDEX({"","_","-","="},IF(OR($D194 &gt;= AS$6, $E194 &lt; AR$6), 0, 1)+IF(OR($F194 &gt;= AS$6, $G194 &lt; AR$6), 0, 2)+1)</f>
        <v/>
      </c>
      <c r="AS194" s="71" t="str">
        <f ca="1">INDEX({"","_","-","="},IF(OR($D194 &gt;= AT$6, $E194 &lt; AS$6), 0, 1)+IF(OR($F194 &gt;= AT$6, $G194 &lt; AS$6), 0, 2)+1)</f>
        <v/>
      </c>
      <c r="AT194" s="71" t="str">
        <f ca="1">INDEX({"","_","-","="},IF(OR($D194 &gt;= AU$6, $E194 &lt; AT$6), 0, 1)+IF(OR($F194 &gt;= AU$6, $G194 &lt; AT$6), 0, 2)+1)</f>
        <v/>
      </c>
      <c r="AU194" s="71" t="str">
        <f ca="1">INDEX({"","_","-","="},IF(OR($D194 &gt;= AV$6, $E194 &lt; AU$6), 0, 1)+IF(OR($F194 &gt;= AV$6, $G194 &lt; AU$6), 0, 2)+1)</f>
        <v/>
      </c>
      <c r="AV194" s="71" t="str">
        <f ca="1">INDEX({"","_","-","="},IF(OR($D194 &gt;= AW$6, $E194 &lt; AV$6), 0, 1)+IF(OR($F194 &gt;= AW$6, $G194 &lt; AV$6), 0, 2)+1)</f>
        <v/>
      </c>
      <c r="AW194" s="71" t="str">
        <f ca="1">INDEX({"","_","-","="},IF(OR($D194 &gt;= AX$6, $E194 &lt; AW$6), 0, 1)+IF(OR($F194 &gt;= AX$6, $G194 &lt; AW$6), 0, 2)+1)</f>
        <v/>
      </c>
      <c r="AX194" s="71" t="str">
        <f ca="1">INDEX({"","_","-","="},IF(OR($D194 &gt;= AY$6, $E194 &lt; AX$6), 0, 1)+IF(OR($F194 &gt;= AY$6, $G194 &lt; AX$6), 0, 2)+1)</f>
        <v/>
      </c>
      <c r="AY194" s="71" t="str">
        <f ca="1">INDEX({"","_","-","="},IF(OR($D194 &gt;= AZ$6, $E194 &lt; AY$6), 0, 1)+IF(OR($F194 &gt;= AZ$6, $G194 &lt; AY$6), 0, 2)+1)</f>
        <v/>
      </c>
      <c r="AZ194" s="71" t="str">
        <f ca="1">INDEX({"","_","-","="},IF(OR($D194 &gt;= BA$6, $E194 &lt; AZ$6), 0, 1)+IF(OR($F194 &gt;= BA$6, $G194 &lt; AZ$6), 0, 2)+1)</f>
        <v/>
      </c>
      <c r="BA194" s="71" t="str">
        <f ca="1">INDEX({"","_","-","="},IF(OR($D194 &gt;= BB$6, $E194 &lt; BA$6), 0, 1)+IF(OR($F194 &gt;= BB$6, $G194 &lt; BA$6), 0, 2)+1)</f>
        <v/>
      </c>
      <c r="BB194" s="71" t="str">
        <f ca="1">INDEX({"","_","-","="},IF(OR($D194 &gt;= BC$6, $E194 &lt; BB$6), 0, 1)+IF(OR($F194 &gt;= BC$6, $G194 &lt; BB$6), 0, 2)+1)</f>
        <v/>
      </c>
      <c r="BC194" s="71" t="str">
        <f ca="1">INDEX({"","_","-","="},IF(OR($D194 &gt;= BD$6, $E194 &lt; BC$6), 0, 1)+IF(OR($F194 &gt;= BD$6, $G194 &lt; BC$6), 0, 2)+1)</f>
        <v/>
      </c>
      <c r="BD194" s="71" t="str">
        <f ca="1">INDEX({"","_","-","="},IF(OR($D194 &gt;= BE$6, $E194 &lt; BD$6), 0, 1)+IF(OR($F194 &gt;= BE$6, $G194 &lt; BD$6), 0, 2)+1)</f>
        <v/>
      </c>
      <c r="BE194" s="71" t="str">
        <f ca="1">INDEX({"","_","-","="},IF(OR($D194 &gt;= BF$6, $E194 &lt; BE$6), 0, 1)+IF(OR($F194 &gt;= BF$6, $G194 &lt; BE$6), 0, 2)+1)</f>
        <v/>
      </c>
      <c r="BF194" s="71" t="str">
        <f ca="1">INDEX({"","_","-","="},IF(OR($D194 &gt;= BG$6, $E194 &lt; BF$6), 0, 1)+IF(OR($F194 &gt;= BG$6, $G194 &lt; BF$6), 0, 2)+1)</f>
        <v/>
      </c>
      <c r="BG194" s="71" t="str">
        <f ca="1">INDEX({"","_","-","="},IF(OR($D194 &gt;= BH$6, $E194 &lt; BG$6), 0, 1)+IF(OR($F194 &gt;= BH$6, $G194 &lt; BG$6), 0, 2)+1)</f>
        <v/>
      </c>
      <c r="BH194" s="71" t="str">
        <f ca="1">INDEX({"","_","-","="},IF(OR($D194 &gt;= BI$6, $E194 &lt; BH$6), 0, 1)+IF(OR($F194 &gt;= BI$6, $G194 &lt; BH$6), 0, 2)+1)</f>
        <v/>
      </c>
      <c r="BI194" s="71" t="str">
        <f ca="1">INDEX({"","_","-","="},IF(OR($D194 &gt;= BJ$6, $E194 &lt; BI$6), 0, 1)+IF(OR($F194 &gt;= BJ$6, $G194 &lt; BI$6), 0, 2)+1)</f>
        <v/>
      </c>
      <c r="BJ194" s="71" t="str">
        <f ca="1">INDEX({"","_","-","="},IF(OR($D194 &gt;= BK$6, $E194 &lt; BJ$6), 0, 1)+IF(OR($F194 &gt;= BK$6, $G194 &lt; BJ$6), 0, 2)+1)</f>
        <v/>
      </c>
      <c r="BK194" s="71" t="str">
        <f ca="1">INDEX({"","_","-","="},IF(OR($D194 &gt;= BL$6, $E194 &lt; BK$6), 0, 1)+IF(OR($F194 &gt;= BL$6, $G194 &lt; BK$6), 0, 2)+1)</f>
        <v/>
      </c>
      <c r="BL194" s="71" t="str">
        <f ca="1">INDEX({"","_","-","="},IF(OR($D194 &gt;= BM$6, $E194 &lt; BL$6), 0, 1)+IF(OR($F194 &gt;= BM$6, $G194 &lt; BL$6), 0, 2)+1)</f>
        <v/>
      </c>
      <c r="BM194" s="71" t="str">
        <f ca="1">INDEX({"","_","-","="},IF(OR($D194 &gt;= BN$6, $E194 &lt; BM$6), 0, 1)+IF(OR($F194 &gt;= BN$6, $G194 &lt; BM$6), 0, 2)+1)</f>
        <v/>
      </c>
      <c r="BN194" s="71" t="str">
        <f ca="1">INDEX({"","_","-","="},IF(OR($D194 &gt;= BO$6, $E194 &lt; BN$6), 0, 1)+IF(OR($F194 &gt;= BO$6, $G194 &lt; BN$6), 0, 2)+1)</f>
        <v/>
      </c>
      <c r="BO194" s="71" t="str">
        <f ca="1">INDEX({"","_","-","="},IF(OR($D194 &gt;= BP$6, $E194 &lt; BO$6), 0, 1)+IF(OR($F194 &gt;= BP$6, $G194 &lt; BO$6), 0, 2)+1)</f>
        <v/>
      </c>
      <c r="BP194" s="71" t="str">
        <f ca="1">INDEX({"","_","-","="},IF(OR($D194 &gt;= BQ$6, $E194 &lt; BP$6), 0, 1)+IF(OR($F194 &gt;= BQ$6, $G194 &lt; BP$6), 0, 2)+1)</f>
        <v/>
      </c>
      <c r="BQ194" s="71" t="str">
        <f ca="1">INDEX({"","_","-","="},IF(OR($D194 &gt;= BR$6, $E194 &lt; BQ$6), 0, 1)+IF(OR($F194 &gt;= BR$6, $G194 &lt; BQ$6), 0, 2)+1)</f>
        <v/>
      </c>
      <c r="BR194" s="71" t="str">
        <f ca="1">INDEX({"","_","-","="},IF(OR($D194 &gt;= BS$6, $E194 &lt; BR$6), 0, 1)+IF(OR($F194 &gt;= BS$6, $G194 &lt; BR$6), 0, 2)+1)</f>
        <v/>
      </c>
      <c r="BS194" s="71" t="str">
        <f ca="1">INDEX({"","_","-","="},IF(OR($D194 &gt;= BT$6, $E194 &lt; BS$6), 0, 1)+IF(OR($F194 &gt;= BT$6, $G194 &lt; BS$6), 0, 2)+1)</f>
        <v/>
      </c>
      <c r="BT194" s="71" t="str">
        <f ca="1">INDEX({"","_","-","="},IF(OR($D194 &gt;= BU$6, $E194 &lt; BT$6), 0, 1)+IF(OR($F194 &gt;= BU$6, $G194 &lt; BT$6), 0, 2)+1)</f>
        <v/>
      </c>
      <c r="BU194" s="71" t="str">
        <f ca="1">INDEX({"","_","-","="},IF(OR($D194 &gt;= BV$6, $E194 &lt; BU$6), 0, 1)+IF(OR($F194 &gt;= BV$6, $G194 &lt; BU$6), 0, 2)+1)</f>
        <v/>
      </c>
      <c r="BV194" s="71" t="str">
        <f ca="1">INDEX({"","_","-","="},IF(OR($D194 &gt;= BW$6, $E194 &lt; BV$6), 0, 1)+IF(OR($F194 &gt;= BW$6, $G194 &lt; BV$6), 0, 2)+1)</f>
        <v/>
      </c>
      <c r="BW194" s="71" t="str">
        <f ca="1">INDEX({"","_","-","="},IF(OR($D194 &gt;= BX$6, $E194 &lt; BW$6), 0, 1)+IF(OR($F194 &gt;= BX$6, $G194 &lt; BW$6), 0, 2)+1)</f>
        <v/>
      </c>
      <c r="BX194" s="71" t="str">
        <f ca="1">INDEX({"","_","-","="},IF(OR($D194 &gt;= BY$6, $E194 &lt; BX$6), 0, 1)+IF(OR($F194 &gt;= BY$6, $G194 &lt; BX$6), 0, 2)+1)</f>
        <v/>
      </c>
      <c r="BY194" s="71" t="str">
        <f ca="1">INDEX({"","_","-","="},IF(OR($D194 &gt;= BZ$6, $E194 &lt; BY$6), 0, 1)+IF(OR($F194 &gt;= BZ$6, $G194 &lt; BY$6), 0, 2)+1)</f>
        <v/>
      </c>
      <c r="BZ194" s="71" t="str">
        <f ca="1">INDEX({"","_","-","="},IF(OR($D194 &gt;= CA$6, $E194 &lt; BZ$6), 0, 1)+IF(OR($F194 &gt;= CA$6, $G194 &lt; BZ$6), 0, 2)+1)</f>
        <v/>
      </c>
      <c r="CA194" s="71" t="str">
        <f ca="1">INDEX({"","_","-","="},IF(OR($D194 &gt;= CB$6, $E194 &lt; CA$6), 0, 1)+IF(OR($F194 &gt;= CB$6, $G194 &lt; CA$6), 0, 2)+1)</f>
        <v/>
      </c>
      <c r="CB194" s="71" t="str">
        <f ca="1">INDEX({"","_","-","="},IF(OR($D194 &gt;= CC$6, $E194 &lt; CB$6), 0, 1)+IF(OR($F194 &gt;= CC$6, $G194 &lt; CB$6), 0, 2)+1)</f>
        <v/>
      </c>
      <c r="CC194" s="71" t="str">
        <f ca="1">INDEX({"","_","-","="},IF(OR($D194 &gt;= CD$6, $E194 &lt; CC$6), 0, 1)+IF(OR($F194 &gt;= CD$6, $G194 &lt; CC$6), 0, 2)+1)</f>
        <v/>
      </c>
      <c r="CD194" s="71" t="str">
        <f ca="1">INDEX({"","_","-","="},IF(OR($D194 &gt;= CE$6, $E194 &lt; CD$6), 0, 1)+IF(OR($F194 &gt;= CE$6, $G194 &lt; CD$6), 0, 2)+1)</f>
        <v/>
      </c>
    </row>
    <row r="195" spans="1:82">
      <c r="A195" s="8" t="str">
        <f ca="1">IF('临-进度'!N190,'临-进度'!$A190,"")</f>
        <v/>
      </c>
      <c r="B195" s="8" t="str">
        <f ca="1">IF('临-进度'!N190,'临-进度'!$B190,"")</f>
        <v/>
      </c>
      <c r="C195" s="8" t="str">
        <f ca="1">IF('临-进度'!N190,'临-进度'!$F190,"")</f>
        <v/>
      </c>
      <c r="D195" s="42" t="str">
        <f ca="1">IF('临-进度'!$N190,'临-进度'!$J190,"")</f>
        <v/>
      </c>
      <c r="E195" s="42" t="str">
        <f ca="1">IF('临-进度'!$N190,'临-进度'!$AF190,"")</f>
        <v/>
      </c>
      <c r="F195" s="42" t="str">
        <f ca="1">IF('临-进度'!$N190,'临-进度'!$K190,"")</f>
        <v/>
      </c>
      <c r="G195" s="76" t="str">
        <f ca="1">IF('临-进度'!$N190,'临-进度'!$AG190,"")</f>
        <v/>
      </c>
      <c r="H195" s="71" t="str">
        <f ca="1">INDEX({"","_","-","="},IF(OR($D195 &gt;= I$6, $E195 &lt; H$6), 0, 1)+IF(OR($F195 &gt;= I$6, $G195 &lt; H$6), 0, 2)+1)</f>
        <v/>
      </c>
      <c r="I195" s="71" t="str">
        <f ca="1">INDEX({"","_","-","="},IF(OR($D195 &gt;= J$6, $E195 &lt; I$6), 0, 1)+IF(OR($F195 &gt;= J$6, $G195 &lt; I$6), 0, 2)+1)</f>
        <v/>
      </c>
      <c r="J195" s="71" t="str">
        <f ca="1">INDEX({"","_","-","="},IF(OR($D195 &gt;= K$6, $E195 &lt; J$6), 0, 1)+IF(OR($F195 &gt;= K$6, $G195 &lt; J$6), 0, 2)+1)</f>
        <v/>
      </c>
      <c r="K195" s="71" t="str">
        <f ca="1">INDEX({"","_","-","="},IF(OR($D195 &gt;= L$6, $E195 &lt; K$6), 0, 1)+IF(OR($F195 &gt;= L$6, $G195 &lt; K$6), 0, 2)+1)</f>
        <v/>
      </c>
      <c r="L195" s="71" t="str">
        <f ca="1">INDEX({"","_","-","="},IF(OR($D195 &gt;= M$6, $E195 &lt; L$6), 0, 1)+IF(OR($F195 &gt;= M$6, $G195 &lt; L$6), 0, 2)+1)</f>
        <v/>
      </c>
      <c r="M195" s="71" t="str">
        <f ca="1">INDEX({"","_","-","="},IF(OR($D195 &gt;= N$6, $E195 &lt; M$6), 0, 1)+IF(OR($F195 &gt;= N$6, $G195 &lt; M$6), 0, 2)+1)</f>
        <v/>
      </c>
      <c r="N195" s="71" t="str">
        <f ca="1">INDEX({"","_","-","="},IF(OR($D195 &gt;= O$6, $E195 &lt; N$6), 0, 1)+IF(OR($F195 &gt;= O$6, $G195 &lt; N$6), 0, 2)+1)</f>
        <v/>
      </c>
      <c r="O195" s="71" t="str">
        <f ca="1">INDEX({"","_","-","="},IF(OR($D195 &gt;= P$6, $E195 &lt; O$6), 0, 1)+IF(OR($F195 &gt;= P$6, $G195 &lt; O$6), 0, 2)+1)</f>
        <v/>
      </c>
      <c r="P195" s="71" t="str">
        <f ca="1">INDEX({"","_","-","="},IF(OR($D195 &gt;= Q$6, $E195 &lt; P$6), 0, 1)+IF(OR($F195 &gt;= Q$6, $G195 &lt; P$6), 0, 2)+1)</f>
        <v/>
      </c>
      <c r="Q195" s="71" t="str">
        <f ca="1">INDEX({"","_","-","="},IF(OR($D195 &gt;= R$6, $E195 &lt; Q$6), 0, 1)+IF(OR($F195 &gt;= R$6, $G195 &lt; Q$6), 0, 2)+1)</f>
        <v/>
      </c>
      <c r="R195" s="71" t="str">
        <f ca="1">INDEX({"","_","-","="},IF(OR($D195 &gt;= S$6, $E195 &lt; R$6), 0, 1)+IF(OR($F195 &gt;= S$6, $G195 &lt; R$6), 0, 2)+1)</f>
        <v/>
      </c>
      <c r="S195" s="71" t="str">
        <f ca="1">INDEX({"","_","-","="},IF(OR($D195 &gt;= T$6, $E195 &lt; S$6), 0, 1)+IF(OR($F195 &gt;= T$6, $G195 &lt; S$6), 0, 2)+1)</f>
        <v/>
      </c>
      <c r="T195" s="71" t="str">
        <f ca="1">INDEX({"","_","-","="},IF(OR($D195 &gt;= U$6, $E195 &lt; T$6), 0, 1)+IF(OR($F195 &gt;= U$6, $G195 &lt; T$6), 0, 2)+1)</f>
        <v/>
      </c>
      <c r="U195" s="71" t="str">
        <f ca="1">INDEX({"","_","-","="},IF(OR($D195 &gt;= V$6, $E195 &lt; U$6), 0, 1)+IF(OR($F195 &gt;= V$6, $G195 &lt; U$6), 0, 2)+1)</f>
        <v/>
      </c>
      <c r="V195" s="71" t="str">
        <f ca="1">INDEX({"","_","-","="},IF(OR($D195 &gt;= W$6, $E195 &lt; V$6), 0, 1)+IF(OR($F195 &gt;= W$6, $G195 &lt; V$6), 0, 2)+1)</f>
        <v/>
      </c>
      <c r="W195" s="71" t="str">
        <f ca="1">INDEX({"","_","-","="},IF(OR($D195 &gt;= X$6, $E195 &lt; W$6), 0, 1)+IF(OR($F195 &gt;= X$6, $G195 &lt; W$6), 0, 2)+1)</f>
        <v/>
      </c>
      <c r="X195" s="71" t="str">
        <f ca="1">INDEX({"","_","-","="},IF(OR($D195 &gt;= Y$6, $E195 &lt; X$6), 0, 1)+IF(OR($F195 &gt;= Y$6, $G195 &lt; X$6), 0, 2)+1)</f>
        <v/>
      </c>
      <c r="Y195" s="71" t="str">
        <f ca="1">INDEX({"","_","-","="},IF(OR($D195 &gt;= Z$6, $E195 &lt; Y$6), 0, 1)+IF(OR($F195 &gt;= Z$6, $G195 &lt; Y$6), 0, 2)+1)</f>
        <v/>
      </c>
      <c r="Z195" s="71" t="str">
        <f ca="1">INDEX({"","_","-","="},IF(OR($D195 &gt;= AA$6, $E195 &lt; Z$6), 0, 1)+IF(OR($F195 &gt;= AA$6, $G195 &lt; Z$6), 0, 2)+1)</f>
        <v/>
      </c>
      <c r="AA195" s="71" t="str">
        <f ca="1">INDEX({"","_","-","="},IF(OR($D195 &gt;= AB$6, $E195 &lt; AA$6), 0, 1)+IF(OR($F195 &gt;= AB$6, $G195 &lt; AA$6), 0, 2)+1)</f>
        <v/>
      </c>
      <c r="AB195" s="71" t="str">
        <f ca="1">INDEX({"","_","-","="},IF(OR($D195 &gt;= AC$6, $E195 &lt; AB$6), 0, 1)+IF(OR($F195 &gt;= AC$6, $G195 &lt; AB$6), 0, 2)+1)</f>
        <v/>
      </c>
      <c r="AC195" s="71" t="str">
        <f ca="1">INDEX({"","_","-","="},IF(OR($D195 &gt;= AD$6, $E195 &lt; AC$6), 0, 1)+IF(OR($F195 &gt;= AD$6, $G195 &lt; AC$6), 0, 2)+1)</f>
        <v/>
      </c>
      <c r="AD195" s="71" t="str">
        <f ca="1">INDEX({"","_","-","="},IF(OR($D195 &gt;= AE$6, $E195 &lt; AD$6), 0, 1)+IF(OR($F195 &gt;= AE$6, $G195 &lt; AD$6), 0, 2)+1)</f>
        <v/>
      </c>
      <c r="AE195" s="71" t="str">
        <f ca="1">INDEX({"","_","-","="},IF(OR($D195 &gt;= AF$6, $E195 &lt; AE$6), 0, 1)+IF(OR($F195 &gt;= AF$6, $G195 &lt; AE$6), 0, 2)+1)</f>
        <v/>
      </c>
      <c r="AF195" s="71" t="str">
        <f ca="1">INDEX({"","_","-","="},IF(OR($D195 &gt;= AG$6, $E195 &lt; AF$6), 0, 1)+IF(OR($F195 &gt;= AG$6, $G195 &lt; AF$6), 0, 2)+1)</f>
        <v/>
      </c>
      <c r="AG195" s="71" t="str">
        <f ca="1">INDEX({"","_","-","="},IF(OR($D195 &gt;= AH$6, $E195 &lt; AG$6), 0, 1)+IF(OR($F195 &gt;= AH$6, $G195 &lt; AG$6), 0, 2)+1)</f>
        <v/>
      </c>
      <c r="AH195" s="71" t="str">
        <f ca="1">INDEX({"","_","-","="},IF(OR($D195 &gt;= AI$6, $E195 &lt; AH$6), 0, 1)+IF(OR($F195 &gt;= AI$6, $G195 &lt; AH$6), 0, 2)+1)</f>
        <v/>
      </c>
      <c r="AI195" s="71" t="str">
        <f ca="1">INDEX({"","_","-","="},IF(OR($D195 &gt;= AJ$6, $E195 &lt; AI$6), 0, 1)+IF(OR($F195 &gt;= AJ$6, $G195 &lt; AI$6), 0, 2)+1)</f>
        <v/>
      </c>
      <c r="AJ195" s="71" t="str">
        <f ca="1">INDEX({"","_","-","="},IF(OR($D195 &gt;= AK$6, $E195 &lt; AJ$6), 0, 1)+IF(OR($F195 &gt;= AK$6, $G195 &lt; AJ$6), 0, 2)+1)</f>
        <v/>
      </c>
      <c r="AK195" s="71" t="str">
        <f ca="1">INDEX({"","_","-","="},IF(OR($D195 &gt;= AL$6, $E195 &lt; AK$6), 0, 1)+IF(OR($F195 &gt;= AL$6, $G195 &lt; AK$6), 0, 2)+1)</f>
        <v/>
      </c>
      <c r="AL195" s="71" t="str">
        <f ca="1">INDEX({"","_","-","="},IF(OR($D195 &gt;= AM$6, $E195 &lt; AL$6), 0, 1)+IF(OR($F195 &gt;= AM$6, $G195 &lt; AL$6), 0, 2)+1)</f>
        <v/>
      </c>
      <c r="AM195" s="71" t="str">
        <f ca="1">INDEX({"","_","-","="},IF(OR($D195 &gt;= AN$6, $E195 &lt; AM$6), 0, 1)+IF(OR($F195 &gt;= AN$6, $G195 &lt; AM$6), 0, 2)+1)</f>
        <v/>
      </c>
      <c r="AN195" s="71" t="str">
        <f ca="1">INDEX({"","_","-","="},IF(OR($D195 &gt;= AO$6, $E195 &lt; AN$6), 0, 1)+IF(OR($F195 &gt;= AO$6, $G195 &lt; AN$6), 0, 2)+1)</f>
        <v/>
      </c>
      <c r="AO195" s="71" t="str">
        <f ca="1">INDEX({"","_","-","="},IF(OR($D195 &gt;= AP$6, $E195 &lt; AO$6), 0, 1)+IF(OR($F195 &gt;= AP$6, $G195 &lt; AO$6), 0, 2)+1)</f>
        <v/>
      </c>
      <c r="AP195" s="71" t="str">
        <f ca="1">INDEX({"","_","-","="},IF(OR($D195 &gt;= AQ$6, $E195 &lt; AP$6), 0, 1)+IF(OR($F195 &gt;= AQ$6, $G195 &lt; AP$6), 0, 2)+1)</f>
        <v/>
      </c>
      <c r="AQ195" s="71" t="str">
        <f ca="1">INDEX({"","_","-","="},IF(OR($D195 &gt;= AR$6, $E195 &lt; AQ$6), 0, 1)+IF(OR($F195 &gt;= AR$6, $G195 &lt; AQ$6), 0, 2)+1)</f>
        <v/>
      </c>
      <c r="AR195" s="71" t="str">
        <f ca="1">INDEX({"","_","-","="},IF(OR($D195 &gt;= AS$6, $E195 &lt; AR$6), 0, 1)+IF(OR($F195 &gt;= AS$6, $G195 &lt; AR$6), 0, 2)+1)</f>
        <v/>
      </c>
      <c r="AS195" s="71" t="str">
        <f ca="1">INDEX({"","_","-","="},IF(OR($D195 &gt;= AT$6, $E195 &lt; AS$6), 0, 1)+IF(OR($F195 &gt;= AT$6, $G195 &lt; AS$6), 0, 2)+1)</f>
        <v/>
      </c>
      <c r="AT195" s="71" t="str">
        <f ca="1">INDEX({"","_","-","="},IF(OR($D195 &gt;= AU$6, $E195 &lt; AT$6), 0, 1)+IF(OR($F195 &gt;= AU$6, $G195 &lt; AT$6), 0, 2)+1)</f>
        <v/>
      </c>
      <c r="AU195" s="71" t="str">
        <f ca="1">INDEX({"","_","-","="},IF(OR($D195 &gt;= AV$6, $E195 &lt; AU$6), 0, 1)+IF(OR($F195 &gt;= AV$6, $G195 &lt; AU$6), 0, 2)+1)</f>
        <v/>
      </c>
      <c r="AV195" s="71" t="str">
        <f ca="1">INDEX({"","_","-","="},IF(OR($D195 &gt;= AW$6, $E195 &lt; AV$6), 0, 1)+IF(OR($F195 &gt;= AW$6, $G195 &lt; AV$6), 0, 2)+1)</f>
        <v/>
      </c>
      <c r="AW195" s="71" t="str">
        <f ca="1">INDEX({"","_","-","="},IF(OR($D195 &gt;= AX$6, $E195 &lt; AW$6), 0, 1)+IF(OR($F195 &gt;= AX$6, $G195 &lt; AW$6), 0, 2)+1)</f>
        <v/>
      </c>
      <c r="AX195" s="71" t="str">
        <f ca="1">INDEX({"","_","-","="},IF(OR($D195 &gt;= AY$6, $E195 &lt; AX$6), 0, 1)+IF(OR($F195 &gt;= AY$6, $G195 &lt; AX$6), 0, 2)+1)</f>
        <v/>
      </c>
      <c r="AY195" s="71" t="str">
        <f ca="1">INDEX({"","_","-","="},IF(OR($D195 &gt;= AZ$6, $E195 &lt; AY$6), 0, 1)+IF(OR($F195 &gt;= AZ$6, $G195 &lt; AY$6), 0, 2)+1)</f>
        <v/>
      </c>
      <c r="AZ195" s="71" t="str">
        <f ca="1">INDEX({"","_","-","="},IF(OR($D195 &gt;= BA$6, $E195 &lt; AZ$6), 0, 1)+IF(OR($F195 &gt;= BA$6, $G195 &lt; AZ$6), 0, 2)+1)</f>
        <v/>
      </c>
      <c r="BA195" s="71" t="str">
        <f ca="1">INDEX({"","_","-","="},IF(OR($D195 &gt;= BB$6, $E195 &lt; BA$6), 0, 1)+IF(OR($F195 &gt;= BB$6, $G195 &lt; BA$6), 0, 2)+1)</f>
        <v/>
      </c>
      <c r="BB195" s="71" t="str">
        <f ca="1">INDEX({"","_","-","="},IF(OR($D195 &gt;= BC$6, $E195 &lt; BB$6), 0, 1)+IF(OR($F195 &gt;= BC$6, $G195 &lt; BB$6), 0, 2)+1)</f>
        <v/>
      </c>
      <c r="BC195" s="71" t="str">
        <f ca="1">INDEX({"","_","-","="},IF(OR($D195 &gt;= BD$6, $E195 &lt; BC$6), 0, 1)+IF(OR($F195 &gt;= BD$6, $G195 &lt; BC$6), 0, 2)+1)</f>
        <v/>
      </c>
      <c r="BD195" s="71" t="str">
        <f ca="1">INDEX({"","_","-","="},IF(OR($D195 &gt;= BE$6, $E195 &lt; BD$6), 0, 1)+IF(OR($F195 &gt;= BE$6, $G195 &lt; BD$6), 0, 2)+1)</f>
        <v/>
      </c>
      <c r="BE195" s="71" t="str">
        <f ca="1">INDEX({"","_","-","="},IF(OR($D195 &gt;= BF$6, $E195 &lt; BE$6), 0, 1)+IF(OR($F195 &gt;= BF$6, $G195 &lt; BE$6), 0, 2)+1)</f>
        <v/>
      </c>
      <c r="BF195" s="71" t="str">
        <f ca="1">INDEX({"","_","-","="},IF(OR($D195 &gt;= BG$6, $E195 &lt; BF$6), 0, 1)+IF(OR($F195 &gt;= BG$6, $G195 &lt; BF$6), 0, 2)+1)</f>
        <v/>
      </c>
      <c r="BG195" s="71" t="str">
        <f ca="1">INDEX({"","_","-","="},IF(OR($D195 &gt;= BH$6, $E195 &lt; BG$6), 0, 1)+IF(OR($F195 &gt;= BH$6, $G195 &lt; BG$6), 0, 2)+1)</f>
        <v/>
      </c>
      <c r="BH195" s="71" t="str">
        <f ca="1">INDEX({"","_","-","="},IF(OR($D195 &gt;= BI$6, $E195 &lt; BH$6), 0, 1)+IF(OR($F195 &gt;= BI$6, $G195 &lt; BH$6), 0, 2)+1)</f>
        <v/>
      </c>
      <c r="BI195" s="71" t="str">
        <f ca="1">INDEX({"","_","-","="},IF(OR($D195 &gt;= BJ$6, $E195 &lt; BI$6), 0, 1)+IF(OR($F195 &gt;= BJ$6, $G195 &lt; BI$6), 0, 2)+1)</f>
        <v/>
      </c>
      <c r="BJ195" s="71" t="str">
        <f ca="1">INDEX({"","_","-","="},IF(OR($D195 &gt;= BK$6, $E195 &lt; BJ$6), 0, 1)+IF(OR($F195 &gt;= BK$6, $G195 &lt; BJ$6), 0, 2)+1)</f>
        <v/>
      </c>
      <c r="BK195" s="71" t="str">
        <f ca="1">INDEX({"","_","-","="},IF(OR($D195 &gt;= BL$6, $E195 &lt; BK$6), 0, 1)+IF(OR($F195 &gt;= BL$6, $G195 &lt; BK$6), 0, 2)+1)</f>
        <v/>
      </c>
      <c r="BL195" s="71" t="str">
        <f ca="1">INDEX({"","_","-","="},IF(OR($D195 &gt;= BM$6, $E195 &lt; BL$6), 0, 1)+IF(OR($F195 &gt;= BM$6, $G195 &lt; BL$6), 0, 2)+1)</f>
        <v/>
      </c>
      <c r="BM195" s="71" t="str">
        <f ca="1">INDEX({"","_","-","="},IF(OR($D195 &gt;= BN$6, $E195 &lt; BM$6), 0, 1)+IF(OR($F195 &gt;= BN$6, $G195 &lt; BM$6), 0, 2)+1)</f>
        <v/>
      </c>
      <c r="BN195" s="71" t="str">
        <f ca="1">INDEX({"","_","-","="},IF(OR($D195 &gt;= BO$6, $E195 &lt; BN$6), 0, 1)+IF(OR($F195 &gt;= BO$6, $G195 &lt; BN$6), 0, 2)+1)</f>
        <v/>
      </c>
      <c r="BO195" s="71" t="str">
        <f ca="1">INDEX({"","_","-","="},IF(OR($D195 &gt;= BP$6, $E195 &lt; BO$6), 0, 1)+IF(OR($F195 &gt;= BP$6, $G195 &lt; BO$6), 0, 2)+1)</f>
        <v/>
      </c>
      <c r="BP195" s="71" t="str">
        <f ca="1">INDEX({"","_","-","="},IF(OR($D195 &gt;= BQ$6, $E195 &lt; BP$6), 0, 1)+IF(OR($F195 &gt;= BQ$6, $G195 &lt; BP$6), 0, 2)+1)</f>
        <v/>
      </c>
      <c r="BQ195" s="71" t="str">
        <f ca="1">INDEX({"","_","-","="},IF(OR($D195 &gt;= BR$6, $E195 &lt; BQ$6), 0, 1)+IF(OR($F195 &gt;= BR$6, $G195 &lt; BQ$6), 0, 2)+1)</f>
        <v/>
      </c>
      <c r="BR195" s="71" t="str">
        <f ca="1">INDEX({"","_","-","="},IF(OR($D195 &gt;= BS$6, $E195 &lt; BR$6), 0, 1)+IF(OR($F195 &gt;= BS$6, $G195 &lt; BR$6), 0, 2)+1)</f>
        <v/>
      </c>
      <c r="BS195" s="71" t="str">
        <f ca="1">INDEX({"","_","-","="},IF(OR($D195 &gt;= BT$6, $E195 &lt; BS$6), 0, 1)+IF(OR($F195 &gt;= BT$6, $G195 &lt; BS$6), 0, 2)+1)</f>
        <v/>
      </c>
      <c r="BT195" s="71" t="str">
        <f ca="1">INDEX({"","_","-","="},IF(OR($D195 &gt;= BU$6, $E195 &lt; BT$6), 0, 1)+IF(OR($F195 &gt;= BU$6, $G195 &lt; BT$6), 0, 2)+1)</f>
        <v/>
      </c>
      <c r="BU195" s="71" t="str">
        <f ca="1">INDEX({"","_","-","="},IF(OR($D195 &gt;= BV$6, $E195 &lt; BU$6), 0, 1)+IF(OR($F195 &gt;= BV$6, $G195 &lt; BU$6), 0, 2)+1)</f>
        <v/>
      </c>
      <c r="BV195" s="71" t="str">
        <f ca="1">INDEX({"","_","-","="},IF(OR($D195 &gt;= BW$6, $E195 &lt; BV$6), 0, 1)+IF(OR($F195 &gt;= BW$6, $G195 &lt; BV$6), 0, 2)+1)</f>
        <v/>
      </c>
      <c r="BW195" s="71" t="str">
        <f ca="1">INDEX({"","_","-","="},IF(OR($D195 &gt;= BX$6, $E195 &lt; BW$6), 0, 1)+IF(OR($F195 &gt;= BX$6, $G195 &lt; BW$6), 0, 2)+1)</f>
        <v/>
      </c>
      <c r="BX195" s="71" t="str">
        <f ca="1">INDEX({"","_","-","="},IF(OR($D195 &gt;= BY$6, $E195 &lt; BX$6), 0, 1)+IF(OR($F195 &gt;= BY$6, $G195 &lt; BX$6), 0, 2)+1)</f>
        <v/>
      </c>
      <c r="BY195" s="71" t="str">
        <f ca="1">INDEX({"","_","-","="},IF(OR($D195 &gt;= BZ$6, $E195 &lt; BY$6), 0, 1)+IF(OR($F195 &gt;= BZ$6, $G195 &lt; BY$6), 0, 2)+1)</f>
        <v/>
      </c>
      <c r="BZ195" s="71" t="str">
        <f ca="1">INDEX({"","_","-","="},IF(OR($D195 &gt;= CA$6, $E195 &lt; BZ$6), 0, 1)+IF(OR($F195 &gt;= CA$6, $G195 &lt; BZ$6), 0, 2)+1)</f>
        <v/>
      </c>
      <c r="CA195" s="71" t="str">
        <f ca="1">INDEX({"","_","-","="},IF(OR($D195 &gt;= CB$6, $E195 &lt; CA$6), 0, 1)+IF(OR($F195 &gt;= CB$6, $G195 &lt; CA$6), 0, 2)+1)</f>
        <v/>
      </c>
      <c r="CB195" s="71" t="str">
        <f ca="1">INDEX({"","_","-","="},IF(OR($D195 &gt;= CC$6, $E195 &lt; CB$6), 0, 1)+IF(OR($F195 &gt;= CC$6, $G195 &lt; CB$6), 0, 2)+1)</f>
        <v/>
      </c>
      <c r="CC195" s="71" t="str">
        <f ca="1">INDEX({"","_","-","="},IF(OR($D195 &gt;= CD$6, $E195 &lt; CC$6), 0, 1)+IF(OR($F195 &gt;= CD$6, $G195 &lt; CC$6), 0, 2)+1)</f>
        <v/>
      </c>
      <c r="CD195" s="71" t="str">
        <f ca="1">INDEX({"","_","-","="},IF(OR($D195 &gt;= CE$6, $E195 &lt; CD$6), 0, 1)+IF(OR($F195 &gt;= CE$6, $G195 &lt; CD$6), 0, 2)+1)</f>
        <v/>
      </c>
    </row>
    <row r="196" spans="1:82">
      <c r="A196" s="8" t="str">
        <f ca="1">IF('临-进度'!N191,'临-进度'!$A191,"")</f>
        <v/>
      </c>
      <c r="B196" s="8" t="str">
        <f ca="1">IF('临-进度'!N191,'临-进度'!$B191,"")</f>
        <v/>
      </c>
      <c r="C196" s="8" t="str">
        <f ca="1">IF('临-进度'!N191,'临-进度'!$F191,"")</f>
        <v/>
      </c>
      <c r="D196" s="42" t="str">
        <f ca="1">IF('临-进度'!$N191,'临-进度'!$J191,"")</f>
        <v/>
      </c>
      <c r="E196" s="42" t="str">
        <f ca="1">IF('临-进度'!$N191,'临-进度'!$AF191,"")</f>
        <v/>
      </c>
      <c r="F196" s="42" t="str">
        <f ca="1">IF('临-进度'!$N191,'临-进度'!$K191,"")</f>
        <v/>
      </c>
      <c r="G196" s="76" t="str">
        <f ca="1">IF('临-进度'!$N191,'临-进度'!$AG191,"")</f>
        <v/>
      </c>
      <c r="H196" s="71" t="str">
        <f ca="1">INDEX({"","_","-","="},IF(OR($D196 &gt;= I$6, $E196 &lt; H$6), 0, 1)+IF(OR($F196 &gt;= I$6, $G196 &lt; H$6), 0, 2)+1)</f>
        <v/>
      </c>
      <c r="I196" s="71" t="str">
        <f ca="1">INDEX({"","_","-","="},IF(OR($D196 &gt;= J$6, $E196 &lt; I$6), 0, 1)+IF(OR($F196 &gt;= J$6, $G196 &lt; I$6), 0, 2)+1)</f>
        <v/>
      </c>
      <c r="J196" s="71" t="str">
        <f ca="1">INDEX({"","_","-","="},IF(OR($D196 &gt;= K$6, $E196 &lt; J$6), 0, 1)+IF(OR($F196 &gt;= K$6, $G196 &lt; J$6), 0, 2)+1)</f>
        <v/>
      </c>
      <c r="K196" s="71" t="str">
        <f ca="1">INDEX({"","_","-","="},IF(OR($D196 &gt;= L$6, $E196 &lt; K$6), 0, 1)+IF(OR($F196 &gt;= L$6, $G196 &lt; K$6), 0, 2)+1)</f>
        <v/>
      </c>
      <c r="L196" s="71" t="str">
        <f ca="1">INDEX({"","_","-","="},IF(OR($D196 &gt;= M$6, $E196 &lt; L$6), 0, 1)+IF(OR($F196 &gt;= M$6, $G196 &lt; L$6), 0, 2)+1)</f>
        <v/>
      </c>
      <c r="M196" s="71" t="str">
        <f ca="1">INDEX({"","_","-","="},IF(OR($D196 &gt;= N$6, $E196 &lt; M$6), 0, 1)+IF(OR($F196 &gt;= N$6, $G196 &lt; M$6), 0, 2)+1)</f>
        <v/>
      </c>
      <c r="N196" s="71" t="str">
        <f ca="1">INDEX({"","_","-","="},IF(OR($D196 &gt;= O$6, $E196 &lt; N$6), 0, 1)+IF(OR($F196 &gt;= O$6, $G196 &lt; N$6), 0, 2)+1)</f>
        <v/>
      </c>
      <c r="O196" s="71" t="str">
        <f ca="1">INDEX({"","_","-","="},IF(OR($D196 &gt;= P$6, $E196 &lt; O$6), 0, 1)+IF(OR($F196 &gt;= P$6, $G196 &lt; O$6), 0, 2)+1)</f>
        <v/>
      </c>
      <c r="P196" s="71" t="str">
        <f ca="1">INDEX({"","_","-","="},IF(OR($D196 &gt;= Q$6, $E196 &lt; P$6), 0, 1)+IF(OR($F196 &gt;= Q$6, $G196 &lt; P$6), 0, 2)+1)</f>
        <v/>
      </c>
      <c r="Q196" s="71" t="str">
        <f ca="1">INDEX({"","_","-","="},IF(OR($D196 &gt;= R$6, $E196 &lt; Q$6), 0, 1)+IF(OR($F196 &gt;= R$6, $G196 &lt; Q$6), 0, 2)+1)</f>
        <v/>
      </c>
      <c r="R196" s="71" t="str">
        <f ca="1">INDEX({"","_","-","="},IF(OR($D196 &gt;= S$6, $E196 &lt; R$6), 0, 1)+IF(OR($F196 &gt;= S$6, $G196 &lt; R$6), 0, 2)+1)</f>
        <v/>
      </c>
      <c r="S196" s="71" t="str">
        <f ca="1">INDEX({"","_","-","="},IF(OR($D196 &gt;= T$6, $E196 &lt; S$6), 0, 1)+IF(OR($F196 &gt;= T$6, $G196 &lt; S$6), 0, 2)+1)</f>
        <v/>
      </c>
      <c r="T196" s="71" t="str">
        <f ca="1">INDEX({"","_","-","="},IF(OR($D196 &gt;= U$6, $E196 &lt; T$6), 0, 1)+IF(OR($F196 &gt;= U$6, $G196 &lt; T$6), 0, 2)+1)</f>
        <v/>
      </c>
      <c r="U196" s="71" t="str">
        <f ca="1">INDEX({"","_","-","="},IF(OR($D196 &gt;= V$6, $E196 &lt; U$6), 0, 1)+IF(OR($F196 &gt;= V$6, $G196 &lt; U$6), 0, 2)+1)</f>
        <v/>
      </c>
      <c r="V196" s="71" t="str">
        <f ca="1">INDEX({"","_","-","="},IF(OR($D196 &gt;= W$6, $E196 &lt; V$6), 0, 1)+IF(OR($F196 &gt;= W$6, $G196 &lt; V$6), 0, 2)+1)</f>
        <v/>
      </c>
      <c r="W196" s="71" t="str">
        <f ca="1">INDEX({"","_","-","="},IF(OR($D196 &gt;= X$6, $E196 &lt; W$6), 0, 1)+IF(OR($F196 &gt;= X$6, $G196 &lt; W$6), 0, 2)+1)</f>
        <v/>
      </c>
      <c r="X196" s="71" t="str">
        <f ca="1">INDEX({"","_","-","="},IF(OR($D196 &gt;= Y$6, $E196 &lt; X$6), 0, 1)+IF(OR($F196 &gt;= Y$6, $G196 &lt; X$6), 0, 2)+1)</f>
        <v/>
      </c>
      <c r="Y196" s="71" t="str">
        <f ca="1">INDEX({"","_","-","="},IF(OR($D196 &gt;= Z$6, $E196 &lt; Y$6), 0, 1)+IF(OR($F196 &gt;= Z$6, $G196 &lt; Y$6), 0, 2)+1)</f>
        <v/>
      </c>
      <c r="Z196" s="71" t="str">
        <f ca="1">INDEX({"","_","-","="},IF(OR($D196 &gt;= AA$6, $E196 &lt; Z$6), 0, 1)+IF(OR($F196 &gt;= AA$6, $G196 &lt; Z$6), 0, 2)+1)</f>
        <v/>
      </c>
      <c r="AA196" s="71" t="str">
        <f ca="1">INDEX({"","_","-","="},IF(OR($D196 &gt;= AB$6, $E196 &lt; AA$6), 0, 1)+IF(OR($F196 &gt;= AB$6, $G196 &lt; AA$6), 0, 2)+1)</f>
        <v/>
      </c>
      <c r="AB196" s="71" t="str">
        <f ca="1">INDEX({"","_","-","="},IF(OR($D196 &gt;= AC$6, $E196 &lt; AB$6), 0, 1)+IF(OR($F196 &gt;= AC$6, $G196 &lt; AB$6), 0, 2)+1)</f>
        <v/>
      </c>
      <c r="AC196" s="71" t="str">
        <f ca="1">INDEX({"","_","-","="},IF(OR($D196 &gt;= AD$6, $E196 &lt; AC$6), 0, 1)+IF(OR($F196 &gt;= AD$6, $G196 &lt; AC$6), 0, 2)+1)</f>
        <v/>
      </c>
      <c r="AD196" s="71" t="str">
        <f ca="1">INDEX({"","_","-","="},IF(OR($D196 &gt;= AE$6, $E196 &lt; AD$6), 0, 1)+IF(OR($F196 &gt;= AE$6, $G196 &lt; AD$6), 0, 2)+1)</f>
        <v/>
      </c>
      <c r="AE196" s="71" t="str">
        <f ca="1">INDEX({"","_","-","="},IF(OR($D196 &gt;= AF$6, $E196 &lt; AE$6), 0, 1)+IF(OR($F196 &gt;= AF$6, $G196 &lt; AE$6), 0, 2)+1)</f>
        <v/>
      </c>
      <c r="AF196" s="71" t="str">
        <f ca="1">INDEX({"","_","-","="},IF(OR($D196 &gt;= AG$6, $E196 &lt; AF$6), 0, 1)+IF(OR($F196 &gt;= AG$6, $G196 &lt; AF$6), 0, 2)+1)</f>
        <v/>
      </c>
      <c r="AG196" s="71" t="str">
        <f ca="1">INDEX({"","_","-","="},IF(OR($D196 &gt;= AH$6, $E196 &lt; AG$6), 0, 1)+IF(OR($F196 &gt;= AH$6, $G196 &lt; AG$6), 0, 2)+1)</f>
        <v/>
      </c>
      <c r="AH196" s="71" t="str">
        <f ca="1">INDEX({"","_","-","="},IF(OR($D196 &gt;= AI$6, $E196 &lt; AH$6), 0, 1)+IF(OR($F196 &gt;= AI$6, $G196 &lt; AH$6), 0, 2)+1)</f>
        <v/>
      </c>
      <c r="AI196" s="71" t="str">
        <f ca="1">INDEX({"","_","-","="},IF(OR($D196 &gt;= AJ$6, $E196 &lt; AI$6), 0, 1)+IF(OR($F196 &gt;= AJ$6, $G196 &lt; AI$6), 0, 2)+1)</f>
        <v/>
      </c>
      <c r="AJ196" s="71" t="str">
        <f ca="1">INDEX({"","_","-","="},IF(OR($D196 &gt;= AK$6, $E196 &lt; AJ$6), 0, 1)+IF(OR($F196 &gt;= AK$6, $G196 &lt; AJ$6), 0, 2)+1)</f>
        <v/>
      </c>
      <c r="AK196" s="71" t="str">
        <f ca="1">INDEX({"","_","-","="},IF(OR($D196 &gt;= AL$6, $E196 &lt; AK$6), 0, 1)+IF(OR($F196 &gt;= AL$6, $G196 &lt; AK$6), 0, 2)+1)</f>
        <v/>
      </c>
      <c r="AL196" s="71" t="str">
        <f ca="1">INDEX({"","_","-","="},IF(OR($D196 &gt;= AM$6, $E196 &lt; AL$6), 0, 1)+IF(OR($F196 &gt;= AM$6, $G196 &lt; AL$6), 0, 2)+1)</f>
        <v/>
      </c>
      <c r="AM196" s="71" t="str">
        <f ca="1">INDEX({"","_","-","="},IF(OR($D196 &gt;= AN$6, $E196 &lt; AM$6), 0, 1)+IF(OR($F196 &gt;= AN$6, $G196 &lt; AM$6), 0, 2)+1)</f>
        <v/>
      </c>
      <c r="AN196" s="71" t="str">
        <f ca="1">INDEX({"","_","-","="},IF(OR($D196 &gt;= AO$6, $E196 &lt; AN$6), 0, 1)+IF(OR($F196 &gt;= AO$6, $G196 &lt; AN$6), 0, 2)+1)</f>
        <v/>
      </c>
      <c r="AO196" s="71" t="str">
        <f ca="1">INDEX({"","_","-","="},IF(OR($D196 &gt;= AP$6, $E196 &lt; AO$6), 0, 1)+IF(OR($F196 &gt;= AP$6, $G196 &lt; AO$6), 0, 2)+1)</f>
        <v/>
      </c>
      <c r="AP196" s="71" t="str">
        <f ca="1">INDEX({"","_","-","="},IF(OR($D196 &gt;= AQ$6, $E196 &lt; AP$6), 0, 1)+IF(OR($F196 &gt;= AQ$6, $G196 &lt; AP$6), 0, 2)+1)</f>
        <v/>
      </c>
      <c r="AQ196" s="71" t="str">
        <f ca="1">INDEX({"","_","-","="},IF(OR($D196 &gt;= AR$6, $E196 &lt; AQ$6), 0, 1)+IF(OR($F196 &gt;= AR$6, $G196 &lt; AQ$6), 0, 2)+1)</f>
        <v/>
      </c>
      <c r="AR196" s="71" t="str">
        <f ca="1">INDEX({"","_","-","="},IF(OR($D196 &gt;= AS$6, $E196 &lt; AR$6), 0, 1)+IF(OR($F196 &gt;= AS$6, $G196 &lt; AR$6), 0, 2)+1)</f>
        <v/>
      </c>
      <c r="AS196" s="71" t="str">
        <f ca="1">INDEX({"","_","-","="},IF(OR($D196 &gt;= AT$6, $E196 &lt; AS$6), 0, 1)+IF(OR($F196 &gt;= AT$6, $G196 &lt; AS$6), 0, 2)+1)</f>
        <v/>
      </c>
      <c r="AT196" s="71" t="str">
        <f ca="1">INDEX({"","_","-","="},IF(OR($D196 &gt;= AU$6, $E196 &lt; AT$6), 0, 1)+IF(OR($F196 &gt;= AU$6, $G196 &lt; AT$6), 0, 2)+1)</f>
        <v/>
      </c>
      <c r="AU196" s="71" t="str">
        <f ca="1">INDEX({"","_","-","="},IF(OR($D196 &gt;= AV$6, $E196 &lt; AU$6), 0, 1)+IF(OR($F196 &gt;= AV$6, $G196 &lt; AU$6), 0, 2)+1)</f>
        <v/>
      </c>
      <c r="AV196" s="71" t="str">
        <f ca="1">INDEX({"","_","-","="},IF(OR($D196 &gt;= AW$6, $E196 &lt; AV$6), 0, 1)+IF(OR($F196 &gt;= AW$6, $G196 &lt; AV$6), 0, 2)+1)</f>
        <v/>
      </c>
      <c r="AW196" s="71" t="str">
        <f ca="1">INDEX({"","_","-","="},IF(OR($D196 &gt;= AX$6, $E196 &lt; AW$6), 0, 1)+IF(OR($F196 &gt;= AX$6, $G196 &lt; AW$6), 0, 2)+1)</f>
        <v/>
      </c>
      <c r="AX196" s="71" t="str">
        <f ca="1">INDEX({"","_","-","="},IF(OR($D196 &gt;= AY$6, $E196 &lt; AX$6), 0, 1)+IF(OR($F196 &gt;= AY$6, $G196 &lt; AX$6), 0, 2)+1)</f>
        <v/>
      </c>
      <c r="AY196" s="71" t="str">
        <f ca="1">INDEX({"","_","-","="},IF(OR($D196 &gt;= AZ$6, $E196 &lt; AY$6), 0, 1)+IF(OR($F196 &gt;= AZ$6, $G196 &lt; AY$6), 0, 2)+1)</f>
        <v/>
      </c>
      <c r="AZ196" s="71" t="str">
        <f ca="1">INDEX({"","_","-","="},IF(OR($D196 &gt;= BA$6, $E196 &lt; AZ$6), 0, 1)+IF(OR($F196 &gt;= BA$6, $G196 &lt; AZ$6), 0, 2)+1)</f>
        <v/>
      </c>
      <c r="BA196" s="71" t="str">
        <f ca="1">INDEX({"","_","-","="},IF(OR($D196 &gt;= BB$6, $E196 &lt; BA$6), 0, 1)+IF(OR($F196 &gt;= BB$6, $G196 &lt; BA$6), 0, 2)+1)</f>
        <v/>
      </c>
      <c r="BB196" s="71" t="str">
        <f ca="1">INDEX({"","_","-","="},IF(OR($D196 &gt;= BC$6, $E196 &lt; BB$6), 0, 1)+IF(OR($F196 &gt;= BC$6, $G196 &lt; BB$6), 0, 2)+1)</f>
        <v/>
      </c>
      <c r="BC196" s="71" t="str">
        <f ca="1">INDEX({"","_","-","="},IF(OR($D196 &gt;= BD$6, $E196 &lt; BC$6), 0, 1)+IF(OR($F196 &gt;= BD$6, $G196 &lt; BC$6), 0, 2)+1)</f>
        <v/>
      </c>
      <c r="BD196" s="71" t="str">
        <f ca="1">INDEX({"","_","-","="},IF(OR($D196 &gt;= BE$6, $E196 &lt; BD$6), 0, 1)+IF(OR($F196 &gt;= BE$6, $G196 &lt; BD$6), 0, 2)+1)</f>
        <v/>
      </c>
      <c r="BE196" s="71" t="str">
        <f ca="1">INDEX({"","_","-","="},IF(OR($D196 &gt;= BF$6, $E196 &lt; BE$6), 0, 1)+IF(OR($F196 &gt;= BF$6, $G196 &lt; BE$6), 0, 2)+1)</f>
        <v/>
      </c>
      <c r="BF196" s="71" t="str">
        <f ca="1">INDEX({"","_","-","="},IF(OR($D196 &gt;= BG$6, $E196 &lt; BF$6), 0, 1)+IF(OR($F196 &gt;= BG$6, $G196 &lt; BF$6), 0, 2)+1)</f>
        <v/>
      </c>
      <c r="BG196" s="71" t="str">
        <f ca="1">INDEX({"","_","-","="},IF(OR($D196 &gt;= BH$6, $E196 &lt; BG$6), 0, 1)+IF(OR($F196 &gt;= BH$6, $G196 &lt; BG$6), 0, 2)+1)</f>
        <v/>
      </c>
      <c r="BH196" s="71" t="str">
        <f ca="1">INDEX({"","_","-","="},IF(OR($D196 &gt;= BI$6, $E196 &lt; BH$6), 0, 1)+IF(OR($F196 &gt;= BI$6, $G196 &lt; BH$6), 0, 2)+1)</f>
        <v/>
      </c>
      <c r="BI196" s="71" t="str">
        <f ca="1">INDEX({"","_","-","="},IF(OR($D196 &gt;= BJ$6, $E196 &lt; BI$6), 0, 1)+IF(OR($F196 &gt;= BJ$6, $G196 &lt; BI$6), 0, 2)+1)</f>
        <v/>
      </c>
      <c r="BJ196" s="71" t="str">
        <f ca="1">INDEX({"","_","-","="},IF(OR($D196 &gt;= BK$6, $E196 &lt; BJ$6), 0, 1)+IF(OR($F196 &gt;= BK$6, $G196 &lt; BJ$6), 0, 2)+1)</f>
        <v/>
      </c>
      <c r="BK196" s="71" t="str">
        <f ca="1">INDEX({"","_","-","="},IF(OR($D196 &gt;= BL$6, $E196 &lt; BK$6), 0, 1)+IF(OR($F196 &gt;= BL$6, $G196 &lt; BK$6), 0, 2)+1)</f>
        <v/>
      </c>
      <c r="BL196" s="71" t="str">
        <f ca="1">INDEX({"","_","-","="},IF(OR($D196 &gt;= BM$6, $E196 &lt; BL$6), 0, 1)+IF(OR($F196 &gt;= BM$6, $G196 &lt; BL$6), 0, 2)+1)</f>
        <v/>
      </c>
      <c r="BM196" s="71" t="str">
        <f ca="1">INDEX({"","_","-","="},IF(OR($D196 &gt;= BN$6, $E196 &lt; BM$6), 0, 1)+IF(OR($F196 &gt;= BN$6, $G196 &lt; BM$6), 0, 2)+1)</f>
        <v/>
      </c>
      <c r="BN196" s="71" t="str">
        <f ca="1">INDEX({"","_","-","="},IF(OR($D196 &gt;= BO$6, $E196 &lt; BN$6), 0, 1)+IF(OR($F196 &gt;= BO$6, $G196 &lt; BN$6), 0, 2)+1)</f>
        <v/>
      </c>
      <c r="BO196" s="71" t="str">
        <f ca="1">INDEX({"","_","-","="},IF(OR($D196 &gt;= BP$6, $E196 &lt; BO$6), 0, 1)+IF(OR($F196 &gt;= BP$6, $G196 &lt; BO$6), 0, 2)+1)</f>
        <v/>
      </c>
      <c r="BP196" s="71" t="str">
        <f ca="1">INDEX({"","_","-","="},IF(OR($D196 &gt;= BQ$6, $E196 &lt; BP$6), 0, 1)+IF(OR($F196 &gt;= BQ$6, $G196 &lt; BP$6), 0, 2)+1)</f>
        <v/>
      </c>
      <c r="BQ196" s="71" t="str">
        <f ca="1">INDEX({"","_","-","="},IF(OR($D196 &gt;= BR$6, $E196 &lt; BQ$6), 0, 1)+IF(OR($F196 &gt;= BR$6, $G196 &lt; BQ$6), 0, 2)+1)</f>
        <v/>
      </c>
      <c r="BR196" s="71" t="str">
        <f ca="1">INDEX({"","_","-","="},IF(OR($D196 &gt;= BS$6, $E196 &lt; BR$6), 0, 1)+IF(OR($F196 &gt;= BS$6, $G196 &lt; BR$6), 0, 2)+1)</f>
        <v/>
      </c>
      <c r="BS196" s="71" t="str">
        <f ca="1">INDEX({"","_","-","="},IF(OR($D196 &gt;= BT$6, $E196 &lt; BS$6), 0, 1)+IF(OR($F196 &gt;= BT$6, $G196 &lt; BS$6), 0, 2)+1)</f>
        <v/>
      </c>
      <c r="BT196" s="71" t="str">
        <f ca="1">INDEX({"","_","-","="},IF(OR($D196 &gt;= BU$6, $E196 &lt; BT$6), 0, 1)+IF(OR($F196 &gt;= BU$6, $G196 &lt; BT$6), 0, 2)+1)</f>
        <v/>
      </c>
      <c r="BU196" s="71" t="str">
        <f ca="1">INDEX({"","_","-","="},IF(OR($D196 &gt;= BV$6, $E196 &lt; BU$6), 0, 1)+IF(OR($F196 &gt;= BV$6, $G196 &lt; BU$6), 0, 2)+1)</f>
        <v/>
      </c>
      <c r="BV196" s="71" t="str">
        <f ca="1">INDEX({"","_","-","="},IF(OR($D196 &gt;= BW$6, $E196 &lt; BV$6), 0, 1)+IF(OR($F196 &gt;= BW$6, $G196 &lt; BV$6), 0, 2)+1)</f>
        <v/>
      </c>
      <c r="BW196" s="71" t="str">
        <f ca="1">INDEX({"","_","-","="},IF(OR($D196 &gt;= BX$6, $E196 &lt; BW$6), 0, 1)+IF(OR($F196 &gt;= BX$6, $G196 &lt; BW$6), 0, 2)+1)</f>
        <v/>
      </c>
      <c r="BX196" s="71" t="str">
        <f ca="1">INDEX({"","_","-","="},IF(OR($D196 &gt;= BY$6, $E196 &lt; BX$6), 0, 1)+IF(OR($F196 &gt;= BY$6, $G196 &lt; BX$6), 0, 2)+1)</f>
        <v/>
      </c>
      <c r="BY196" s="71" t="str">
        <f ca="1">INDEX({"","_","-","="},IF(OR($D196 &gt;= BZ$6, $E196 &lt; BY$6), 0, 1)+IF(OR($F196 &gt;= BZ$6, $G196 &lt; BY$6), 0, 2)+1)</f>
        <v/>
      </c>
      <c r="BZ196" s="71" t="str">
        <f ca="1">INDEX({"","_","-","="},IF(OR($D196 &gt;= CA$6, $E196 &lt; BZ$6), 0, 1)+IF(OR($F196 &gt;= CA$6, $G196 &lt; BZ$6), 0, 2)+1)</f>
        <v/>
      </c>
      <c r="CA196" s="71" t="str">
        <f ca="1">INDEX({"","_","-","="},IF(OR($D196 &gt;= CB$6, $E196 &lt; CA$6), 0, 1)+IF(OR($F196 &gt;= CB$6, $G196 &lt; CA$6), 0, 2)+1)</f>
        <v/>
      </c>
      <c r="CB196" s="71" t="str">
        <f ca="1">INDEX({"","_","-","="},IF(OR($D196 &gt;= CC$6, $E196 &lt; CB$6), 0, 1)+IF(OR($F196 &gt;= CC$6, $G196 &lt; CB$6), 0, 2)+1)</f>
        <v/>
      </c>
      <c r="CC196" s="71" t="str">
        <f ca="1">INDEX({"","_","-","="},IF(OR($D196 &gt;= CD$6, $E196 &lt; CC$6), 0, 1)+IF(OR($F196 &gt;= CD$6, $G196 &lt; CC$6), 0, 2)+1)</f>
        <v/>
      </c>
      <c r="CD196" s="71" t="str">
        <f ca="1">INDEX({"","_","-","="},IF(OR($D196 &gt;= CE$6, $E196 &lt; CD$6), 0, 1)+IF(OR($F196 &gt;= CE$6, $G196 &lt; CD$6), 0, 2)+1)</f>
        <v/>
      </c>
    </row>
    <row r="197" spans="1:82">
      <c r="A197" s="8" t="str">
        <f ca="1">IF('临-进度'!N192,'临-进度'!$A192,"")</f>
        <v/>
      </c>
      <c r="B197" s="8" t="str">
        <f ca="1">IF('临-进度'!N192,'临-进度'!$B192,"")</f>
        <v/>
      </c>
      <c r="C197" s="8" t="str">
        <f ca="1">IF('临-进度'!N192,'临-进度'!$F192,"")</f>
        <v/>
      </c>
      <c r="D197" s="42" t="str">
        <f ca="1">IF('临-进度'!$N192,'临-进度'!$J192,"")</f>
        <v/>
      </c>
      <c r="E197" s="42" t="str">
        <f ca="1">IF('临-进度'!$N192,'临-进度'!$AF192,"")</f>
        <v/>
      </c>
      <c r="F197" s="42" t="str">
        <f ca="1">IF('临-进度'!$N192,'临-进度'!$K192,"")</f>
        <v/>
      </c>
      <c r="G197" s="76" t="str">
        <f ca="1">IF('临-进度'!$N192,'临-进度'!$AG192,"")</f>
        <v/>
      </c>
      <c r="H197" s="71" t="str">
        <f ca="1">INDEX({"","_","-","="},IF(OR($D197 &gt;= I$6, $E197 &lt; H$6), 0, 1)+IF(OR($F197 &gt;= I$6, $G197 &lt; H$6), 0, 2)+1)</f>
        <v/>
      </c>
      <c r="I197" s="71" t="str">
        <f ca="1">INDEX({"","_","-","="},IF(OR($D197 &gt;= J$6, $E197 &lt; I$6), 0, 1)+IF(OR($F197 &gt;= J$6, $G197 &lt; I$6), 0, 2)+1)</f>
        <v/>
      </c>
      <c r="J197" s="71" t="str">
        <f ca="1">INDEX({"","_","-","="},IF(OR($D197 &gt;= K$6, $E197 &lt; J$6), 0, 1)+IF(OR($F197 &gt;= K$6, $G197 &lt; J$6), 0, 2)+1)</f>
        <v/>
      </c>
      <c r="K197" s="71" t="str">
        <f ca="1">INDEX({"","_","-","="},IF(OR($D197 &gt;= L$6, $E197 &lt; K$6), 0, 1)+IF(OR($F197 &gt;= L$6, $G197 &lt; K$6), 0, 2)+1)</f>
        <v/>
      </c>
      <c r="L197" s="71" t="str">
        <f ca="1">INDEX({"","_","-","="},IF(OR($D197 &gt;= M$6, $E197 &lt; L$6), 0, 1)+IF(OR($F197 &gt;= M$6, $G197 &lt; L$6), 0, 2)+1)</f>
        <v/>
      </c>
      <c r="M197" s="71" t="str">
        <f ca="1">INDEX({"","_","-","="},IF(OR($D197 &gt;= N$6, $E197 &lt; M$6), 0, 1)+IF(OR($F197 &gt;= N$6, $G197 &lt; M$6), 0, 2)+1)</f>
        <v/>
      </c>
      <c r="N197" s="71" t="str">
        <f ca="1">INDEX({"","_","-","="},IF(OR($D197 &gt;= O$6, $E197 &lt; N$6), 0, 1)+IF(OR($F197 &gt;= O$6, $G197 &lt; N$6), 0, 2)+1)</f>
        <v/>
      </c>
      <c r="O197" s="71" t="str">
        <f ca="1">INDEX({"","_","-","="},IF(OR($D197 &gt;= P$6, $E197 &lt; O$6), 0, 1)+IF(OR($F197 &gt;= P$6, $G197 &lt; O$6), 0, 2)+1)</f>
        <v/>
      </c>
      <c r="P197" s="71" t="str">
        <f ca="1">INDEX({"","_","-","="},IF(OR($D197 &gt;= Q$6, $E197 &lt; P$6), 0, 1)+IF(OR($F197 &gt;= Q$6, $G197 &lt; P$6), 0, 2)+1)</f>
        <v/>
      </c>
      <c r="Q197" s="71" t="str">
        <f ca="1">INDEX({"","_","-","="},IF(OR($D197 &gt;= R$6, $E197 &lt; Q$6), 0, 1)+IF(OR($F197 &gt;= R$6, $G197 &lt; Q$6), 0, 2)+1)</f>
        <v/>
      </c>
      <c r="R197" s="71" t="str">
        <f ca="1">INDEX({"","_","-","="},IF(OR($D197 &gt;= S$6, $E197 &lt; R$6), 0, 1)+IF(OR($F197 &gt;= S$6, $G197 &lt; R$6), 0, 2)+1)</f>
        <v/>
      </c>
      <c r="S197" s="71" t="str">
        <f ca="1">INDEX({"","_","-","="},IF(OR($D197 &gt;= T$6, $E197 &lt; S$6), 0, 1)+IF(OR($F197 &gt;= T$6, $G197 &lt; S$6), 0, 2)+1)</f>
        <v/>
      </c>
      <c r="T197" s="71" t="str">
        <f ca="1">INDEX({"","_","-","="},IF(OR($D197 &gt;= U$6, $E197 &lt; T$6), 0, 1)+IF(OR($F197 &gt;= U$6, $G197 &lt; T$6), 0, 2)+1)</f>
        <v/>
      </c>
      <c r="U197" s="71" t="str">
        <f ca="1">INDEX({"","_","-","="},IF(OR($D197 &gt;= V$6, $E197 &lt; U$6), 0, 1)+IF(OR($F197 &gt;= V$6, $G197 &lt; U$6), 0, 2)+1)</f>
        <v/>
      </c>
      <c r="V197" s="71" t="str">
        <f ca="1">INDEX({"","_","-","="},IF(OR($D197 &gt;= W$6, $E197 &lt; V$6), 0, 1)+IF(OR($F197 &gt;= W$6, $G197 &lt; V$6), 0, 2)+1)</f>
        <v/>
      </c>
      <c r="W197" s="71" t="str">
        <f ca="1">INDEX({"","_","-","="},IF(OR($D197 &gt;= X$6, $E197 &lt; W$6), 0, 1)+IF(OR($F197 &gt;= X$6, $G197 &lt; W$6), 0, 2)+1)</f>
        <v/>
      </c>
      <c r="X197" s="71" t="str">
        <f ca="1">INDEX({"","_","-","="},IF(OR($D197 &gt;= Y$6, $E197 &lt; X$6), 0, 1)+IF(OR($F197 &gt;= Y$6, $G197 &lt; X$6), 0, 2)+1)</f>
        <v/>
      </c>
      <c r="Y197" s="71" t="str">
        <f ca="1">INDEX({"","_","-","="},IF(OR($D197 &gt;= Z$6, $E197 &lt; Y$6), 0, 1)+IF(OR($F197 &gt;= Z$6, $G197 &lt; Y$6), 0, 2)+1)</f>
        <v/>
      </c>
      <c r="Z197" s="71" t="str">
        <f ca="1">INDEX({"","_","-","="},IF(OR($D197 &gt;= AA$6, $E197 &lt; Z$6), 0, 1)+IF(OR($F197 &gt;= AA$6, $G197 &lt; Z$6), 0, 2)+1)</f>
        <v/>
      </c>
      <c r="AA197" s="71" t="str">
        <f ca="1">INDEX({"","_","-","="},IF(OR($D197 &gt;= AB$6, $E197 &lt; AA$6), 0, 1)+IF(OR($F197 &gt;= AB$6, $G197 &lt; AA$6), 0, 2)+1)</f>
        <v/>
      </c>
      <c r="AB197" s="71" t="str">
        <f ca="1">INDEX({"","_","-","="},IF(OR($D197 &gt;= AC$6, $E197 &lt; AB$6), 0, 1)+IF(OR($F197 &gt;= AC$6, $G197 &lt; AB$6), 0, 2)+1)</f>
        <v/>
      </c>
      <c r="AC197" s="71" t="str">
        <f ca="1">INDEX({"","_","-","="},IF(OR($D197 &gt;= AD$6, $E197 &lt; AC$6), 0, 1)+IF(OR($F197 &gt;= AD$6, $G197 &lt; AC$6), 0, 2)+1)</f>
        <v/>
      </c>
      <c r="AD197" s="71" t="str">
        <f ca="1">INDEX({"","_","-","="},IF(OR($D197 &gt;= AE$6, $E197 &lt; AD$6), 0, 1)+IF(OR($F197 &gt;= AE$6, $G197 &lt; AD$6), 0, 2)+1)</f>
        <v/>
      </c>
      <c r="AE197" s="71" t="str">
        <f ca="1">INDEX({"","_","-","="},IF(OR($D197 &gt;= AF$6, $E197 &lt; AE$6), 0, 1)+IF(OR($F197 &gt;= AF$6, $G197 &lt; AE$6), 0, 2)+1)</f>
        <v/>
      </c>
      <c r="AF197" s="71" t="str">
        <f ca="1">INDEX({"","_","-","="},IF(OR($D197 &gt;= AG$6, $E197 &lt; AF$6), 0, 1)+IF(OR($F197 &gt;= AG$6, $G197 &lt; AF$6), 0, 2)+1)</f>
        <v/>
      </c>
      <c r="AG197" s="71" t="str">
        <f ca="1">INDEX({"","_","-","="},IF(OR($D197 &gt;= AH$6, $E197 &lt; AG$6), 0, 1)+IF(OR($F197 &gt;= AH$6, $G197 &lt; AG$6), 0, 2)+1)</f>
        <v/>
      </c>
      <c r="AH197" s="71" t="str">
        <f ca="1">INDEX({"","_","-","="},IF(OR($D197 &gt;= AI$6, $E197 &lt; AH$6), 0, 1)+IF(OR($F197 &gt;= AI$6, $G197 &lt; AH$6), 0, 2)+1)</f>
        <v/>
      </c>
      <c r="AI197" s="71" t="str">
        <f ca="1">INDEX({"","_","-","="},IF(OR($D197 &gt;= AJ$6, $E197 &lt; AI$6), 0, 1)+IF(OR($F197 &gt;= AJ$6, $G197 &lt; AI$6), 0, 2)+1)</f>
        <v/>
      </c>
      <c r="AJ197" s="71" t="str">
        <f ca="1">INDEX({"","_","-","="},IF(OR($D197 &gt;= AK$6, $E197 &lt; AJ$6), 0, 1)+IF(OR($F197 &gt;= AK$6, $G197 &lt; AJ$6), 0, 2)+1)</f>
        <v/>
      </c>
      <c r="AK197" s="71" t="str">
        <f ca="1">INDEX({"","_","-","="},IF(OR($D197 &gt;= AL$6, $E197 &lt; AK$6), 0, 1)+IF(OR($F197 &gt;= AL$6, $G197 &lt; AK$6), 0, 2)+1)</f>
        <v/>
      </c>
      <c r="AL197" s="71" t="str">
        <f ca="1">INDEX({"","_","-","="},IF(OR($D197 &gt;= AM$6, $E197 &lt; AL$6), 0, 1)+IF(OR($F197 &gt;= AM$6, $G197 &lt; AL$6), 0, 2)+1)</f>
        <v/>
      </c>
      <c r="AM197" s="71" t="str">
        <f ca="1">INDEX({"","_","-","="},IF(OR($D197 &gt;= AN$6, $E197 &lt; AM$6), 0, 1)+IF(OR($F197 &gt;= AN$6, $G197 &lt; AM$6), 0, 2)+1)</f>
        <v/>
      </c>
      <c r="AN197" s="71" t="str">
        <f ca="1">INDEX({"","_","-","="},IF(OR($D197 &gt;= AO$6, $E197 &lt; AN$6), 0, 1)+IF(OR($F197 &gt;= AO$6, $G197 &lt; AN$6), 0, 2)+1)</f>
        <v/>
      </c>
      <c r="AO197" s="71" t="str">
        <f ca="1">INDEX({"","_","-","="},IF(OR($D197 &gt;= AP$6, $E197 &lt; AO$6), 0, 1)+IF(OR($F197 &gt;= AP$6, $G197 &lt; AO$6), 0, 2)+1)</f>
        <v/>
      </c>
      <c r="AP197" s="71" t="str">
        <f ca="1">INDEX({"","_","-","="},IF(OR($D197 &gt;= AQ$6, $E197 &lt; AP$6), 0, 1)+IF(OR($F197 &gt;= AQ$6, $G197 &lt; AP$6), 0, 2)+1)</f>
        <v/>
      </c>
      <c r="AQ197" s="71" t="str">
        <f ca="1">INDEX({"","_","-","="},IF(OR($D197 &gt;= AR$6, $E197 &lt; AQ$6), 0, 1)+IF(OR($F197 &gt;= AR$6, $G197 &lt; AQ$6), 0, 2)+1)</f>
        <v/>
      </c>
      <c r="AR197" s="71" t="str">
        <f ca="1">INDEX({"","_","-","="},IF(OR($D197 &gt;= AS$6, $E197 &lt; AR$6), 0, 1)+IF(OR($F197 &gt;= AS$6, $G197 &lt; AR$6), 0, 2)+1)</f>
        <v/>
      </c>
      <c r="AS197" s="71" t="str">
        <f ca="1">INDEX({"","_","-","="},IF(OR($D197 &gt;= AT$6, $E197 &lt; AS$6), 0, 1)+IF(OR($F197 &gt;= AT$6, $G197 &lt; AS$6), 0, 2)+1)</f>
        <v/>
      </c>
      <c r="AT197" s="71" t="str">
        <f ca="1">INDEX({"","_","-","="},IF(OR($D197 &gt;= AU$6, $E197 &lt; AT$6), 0, 1)+IF(OR($F197 &gt;= AU$6, $G197 &lt; AT$6), 0, 2)+1)</f>
        <v/>
      </c>
      <c r="AU197" s="71" t="str">
        <f ca="1">INDEX({"","_","-","="},IF(OR($D197 &gt;= AV$6, $E197 &lt; AU$6), 0, 1)+IF(OR($F197 &gt;= AV$6, $G197 &lt; AU$6), 0, 2)+1)</f>
        <v/>
      </c>
      <c r="AV197" s="71" t="str">
        <f ca="1">INDEX({"","_","-","="},IF(OR($D197 &gt;= AW$6, $E197 &lt; AV$6), 0, 1)+IF(OR($F197 &gt;= AW$6, $G197 &lt; AV$6), 0, 2)+1)</f>
        <v/>
      </c>
      <c r="AW197" s="71" t="str">
        <f ca="1">INDEX({"","_","-","="},IF(OR($D197 &gt;= AX$6, $E197 &lt; AW$6), 0, 1)+IF(OR($F197 &gt;= AX$6, $G197 &lt; AW$6), 0, 2)+1)</f>
        <v/>
      </c>
      <c r="AX197" s="71" t="str">
        <f ca="1">INDEX({"","_","-","="},IF(OR($D197 &gt;= AY$6, $E197 &lt; AX$6), 0, 1)+IF(OR($F197 &gt;= AY$6, $G197 &lt; AX$6), 0, 2)+1)</f>
        <v/>
      </c>
      <c r="AY197" s="71" t="str">
        <f ca="1">INDEX({"","_","-","="},IF(OR($D197 &gt;= AZ$6, $E197 &lt; AY$6), 0, 1)+IF(OR($F197 &gt;= AZ$6, $G197 &lt; AY$6), 0, 2)+1)</f>
        <v/>
      </c>
      <c r="AZ197" s="71" t="str">
        <f ca="1">INDEX({"","_","-","="},IF(OR($D197 &gt;= BA$6, $E197 &lt; AZ$6), 0, 1)+IF(OR($F197 &gt;= BA$6, $G197 &lt; AZ$6), 0, 2)+1)</f>
        <v/>
      </c>
      <c r="BA197" s="71" t="str">
        <f ca="1">INDEX({"","_","-","="},IF(OR($D197 &gt;= BB$6, $E197 &lt; BA$6), 0, 1)+IF(OR($F197 &gt;= BB$6, $G197 &lt; BA$6), 0, 2)+1)</f>
        <v/>
      </c>
      <c r="BB197" s="71" t="str">
        <f ca="1">INDEX({"","_","-","="},IF(OR($D197 &gt;= BC$6, $E197 &lt; BB$6), 0, 1)+IF(OR($F197 &gt;= BC$6, $G197 &lt; BB$6), 0, 2)+1)</f>
        <v/>
      </c>
      <c r="BC197" s="71" t="str">
        <f ca="1">INDEX({"","_","-","="},IF(OR($D197 &gt;= BD$6, $E197 &lt; BC$6), 0, 1)+IF(OR($F197 &gt;= BD$6, $G197 &lt; BC$6), 0, 2)+1)</f>
        <v/>
      </c>
      <c r="BD197" s="71" t="str">
        <f ca="1">INDEX({"","_","-","="},IF(OR($D197 &gt;= BE$6, $E197 &lt; BD$6), 0, 1)+IF(OR($F197 &gt;= BE$6, $G197 &lt; BD$6), 0, 2)+1)</f>
        <v/>
      </c>
      <c r="BE197" s="71" t="str">
        <f ca="1">INDEX({"","_","-","="},IF(OR($D197 &gt;= BF$6, $E197 &lt; BE$6), 0, 1)+IF(OR($F197 &gt;= BF$6, $G197 &lt; BE$6), 0, 2)+1)</f>
        <v/>
      </c>
      <c r="BF197" s="71" t="str">
        <f ca="1">INDEX({"","_","-","="},IF(OR($D197 &gt;= BG$6, $E197 &lt; BF$6), 0, 1)+IF(OR($F197 &gt;= BG$6, $G197 &lt; BF$6), 0, 2)+1)</f>
        <v/>
      </c>
      <c r="BG197" s="71" t="str">
        <f ca="1">INDEX({"","_","-","="},IF(OR($D197 &gt;= BH$6, $E197 &lt; BG$6), 0, 1)+IF(OR($F197 &gt;= BH$6, $G197 &lt; BG$6), 0, 2)+1)</f>
        <v/>
      </c>
      <c r="BH197" s="71" t="str">
        <f ca="1">INDEX({"","_","-","="},IF(OR($D197 &gt;= BI$6, $E197 &lt; BH$6), 0, 1)+IF(OR($F197 &gt;= BI$6, $G197 &lt; BH$6), 0, 2)+1)</f>
        <v/>
      </c>
      <c r="BI197" s="71" t="str">
        <f ca="1">INDEX({"","_","-","="},IF(OR($D197 &gt;= BJ$6, $E197 &lt; BI$6), 0, 1)+IF(OR($F197 &gt;= BJ$6, $G197 &lt; BI$6), 0, 2)+1)</f>
        <v/>
      </c>
      <c r="BJ197" s="71" t="str">
        <f ca="1">INDEX({"","_","-","="},IF(OR($D197 &gt;= BK$6, $E197 &lt; BJ$6), 0, 1)+IF(OR($F197 &gt;= BK$6, $G197 &lt; BJ$6), 0, 2)+1)</f>
        <v/>
      </c>
      <c r="BK197" s="71" t="str">
        <f ca="1">INDEX({"","_","-","="},IF(OR($D197 &gt;= BL$6, $E197 &lt; BK$6), 0, 1)+IF(OR($F197 &gt;= BL$6, $G197 &lt; BK$6), 0, 2)+1)</f>
        <v/>
      </c>
      <c r="BL197" s="71" t="str">
        <f ca="1">INDEX({"","_","-","="},IF(OR($D197 &gt;= BM$6, $E197 &lt; BL$6), 0, 1)+IF(OR($F197 &gt;= BM$6, $G197 &lt; BL$6), 0, 2)+1)</f>
        <v/>
      </c>
      <c r="BM197" s="71" t="str">
        <f ca="1">INDEX({"","_","-","="},IF(OR($D197 &gt;= BN$6, $E197 &lt; BM$6), 0, 1)+IF(OR($F197 &gt;= BN$6, $G197 &lt; BM$6), 0, 2)+1)</f>
        <v/>
      </c>
      <c r="BN197" s="71" t="str">
        <f ca="1">INDEX({"","_","-","="},IF(OR($D197 &gt;= BO$6, $E197 &lt; BN$6), 0, 1)+IF(OR($F197 &gt;= BO$6, $G197 &lt; BN$6), 0, 2)+1)</f>
        <v/>
      </c>
      <c r="BO197" s="71" t="str">
        <f ca="1">INDEX({"","_","-","="},IF(OR($D197 &gt;= BP$6, $E197 &lt; BO$6), 0, 1)+IF(OR($F197 &gt;= BP$6, $G197 &lt; BO$6), 0, 2)+1)</f>
        <v/>
      </c>
      <c r="BP197" s="71" t="str">
        <f ca="1">INDEX({"","_","-","="},IF(OR($D197 &gt;= BQ$6, $E197 &lt; BP$6), 0, 1)+IF(OR($F197 &gt;= BQ$6, $G197 &lt; BP$6), 0, 2)+1)</f>
        <v/>
      </c>
      <c r="BQ197" s="71" t="str">
        <f ca="1">INDEX({"","_","-","="},IF(OR($D197 &gt;= BR$6, $E197 &lt; BQ$6), 0, 1)+IF(OR($F197 &gt;= BR$6, $G197 &lt; BQ$6), 0, 2)+1)</f>
        <v/>
      </c>
      <c r="BR197" s="71" t="str">
        <f ca="1">INDEX({"","_","-","="},IF(OR($D197 &gt;= BS$6, $E197 &lt; BR$6), 0, 1)+IF(OR($F197 &gt;= BS$6, $G197 &lt; BR$6), 0, 2)+1)</f>
        <v/>
      </c>
      <c r="BS197" s="71" t="str">
        <f ca="1">INDEX({"","_","-","="},IF(OR($D197 &gt;= BT$6, $E197 &lt; BS$6), 0, 1)+IF(OR($F197 &gt;= BT$6, $G197 &lt; BS$6), 0, 2)+1)</f>
        <v/>
      </c>
      <c r="BT197" s="71" t="str">
        <f ca="1">INDEX({"","_","-","="},IF(OR($D197 &gt;= BU$6, $E197 &lt; BT$6), 0, 1)+IF(OR($F197 &gt;= BU$6, $G197 &lt; BT$6), 0, 2)+1)</f>
        <v/>
      </c>
      <c r="BU197" s="71" t="str">
        <f ca="1">INDEX({"","_","-","="},IF(OR($D197 &gt;= BV$6, $E197 &lt; BU$6), 0, 1)+IF(OR($F197 &gt;= BV$6, $G197 &lt; BU$6), 0, 2)+1)</f>
        <v/>
      </c>
      <c r="BV197" s="71" t="str">
        <f ca="1">INDEX({"","_","-","="},IF(OR($D197 &gt;= BW$6, $E197 &lt; BV$6), 0, 1)+IF(OR($F197 &gt;= BW$6, $G197 &lt; BV$6), 0, 2)+1)</f>
        <v/>
      </c>
      <c r="BW197" s="71" t="str">
        <f ca="1">INDEX({"","_","-","="},IF(OR($D197 &gt;= BX$6, $E197 &lt; BW$6), 0, 1)+IF(OR($F197 &gt;= BX$6, $G197 &lt; BW$6), 0, 2)+1)</f>
        <v/>
      </c>
      <c r="BX197" s="71" t="str">
        <f ca="1">INDEX({"","_","-","="},IF(OR($D197 &gt;= BY$6, $E197 &lt; BX$6), 0, 1)+IF(OR($F197 &gt;= BY$6, $G197 &lt; BX$6), 0, 2)+1)</f>
        <v/>
      </c>
      <c r="BY197" s="71" t="str">
        <f ca="1">INDEX({"","_","-","="},IF(OR($D197 &gt;= BZ$6, $E197 &lt; BY$6), 0, 1)+IF(OR($F197 &gt;= BZ$6, $G197 &lt; BY$6), 0, 2)+1)</f>
        <v/>
      </c>
      <c r="BZ197" s="71" t="str">
        <f ca="1">INDEX({"","_","-","="},IF(OR($D197 &gt;= CA$6, $E197 &lt; BZ$6), 0, 1)+IF(OR($F197 &gt;= CA$6, $G197 &lt; BZ$6), 0, 2)+1)</f>
        <v/>
      </c>
      <c r="CA197" s="71" t="str">
        <f ca="1">INDEX({"","_","-","="},IF(OR($D197 &gt;= CB$6, $E197 &lt; CA$6), 0, 1)+IF(OR($F197 &gt;= CB$6, $G197 &lt; CA$6), 0, 2)+1)</f>
        <v/>
      </c>
      <c r="CB197" s="71" t="str">
        <f ca="1">INDEX({"","_","-","="},IF(OR($D197 &gt;= CC$6, $E197 &lt; CB$6), 0, 1)+IF(OR($F197 &gt;= CC$6, $G197 &lt; CB$6), 0, 2)+1)</f>
        <v/>
      </c>
      <c r="CC197" s="71" t="str">
        <f ca="1">INDEX({"","_","-","="},IF(OR($D197 &gt;= CD$6, $E197 &lt; CC$6), 0, 1)+IF(OR($F197 &gt;= CD$6, $G197 &lt; CC$6), 0, 2)+1)</f>
        <v/>
      </c>
      <c r="CD197" s="71" t="str">
        <f ca="1">INDEX({"","_","-","="},IF(OR($D197 &gt;= CE$6, $E197 &lt; CD$6), 0, 1)+IF(OR($F197 &gt;= CE$6, $G197 &lt; CD$6), 0, 2)+1)</f>
        <v/>
      </c>
    </row>
    <row r="198" spans="1:82">
      <c r="A198" s="8" t="str">
        <f ca="1">IF('临-进度'!N193,'临-进度'!$A193,"")</f>
        <v/>
      </c>
      <c r="B198" s="8" t="str">
        <f ca="1">IF('临-进度'!N193,'临-进度'!$B193,"")</f>
        <v/>
      </c>
      <c r="C198" s="8" t="str">
        <f ca="1">IF('临-进度'!N193,'临-进度'!$F193,"")</f>
        <v/>
      </c>
      <c r="D198" s="42" t="str">
        <f ca="1">IF('临-进度'!$N193,'临-进度'!$J193,"")</f>
        <v/>
      </c>
      <c r="E198" s="42" t="str">
        <f ca="1">IF('临-进度'!$N193,'临-进度'!$AF193,"")</f>
        <v/>
      </c>
      <c r="F198" s="42" t="str">
        <f ca="1">IF('临-进度'!$N193,'临-进度'!$K193,"")</f>
        <v/>
      </c>
      <c r="G198" s="76" t="str">
        <f ca="1">IF('临-进度'!$N193,'临-进度'!$AG193,"")</f>
        <v/>
      </c>
      <c r="H198" s="71" t="str">
        <f ca="1">INDEX({"","_","-","="},IF(OR($D198 &gt;= I$6, $E198 &lt; H$6), 0, 1)+IF(OR($F198 &gt;= I$6, $G198 &lt; H$6), 0, 2)+1)</f>
        <v/>
      </c>
      <c r="I198" s="71" t="str">
        <f ca="1">INDEX({"","_","-","="},IF(OR($D198 &gt;= J$6, $E198 &lt; I$6), 0, 1)+IF(OR($F198 &gt;= J$6, $G198 &lt; I$6), 0, 2)+1)</f>
        <v/>
      </c>
      <c r="J198" s="71" t="str">
        <f ca="1">INDEX({"","_","-","="},IF(OR($D198 &gt;= K$6, $E198 &lt; J$6), 0, 1)+IF(OR($F198 &gt;= K$6, $G198 &lt; J$6), 0, 2)+1)</f>
        <v/>
      </c>
      <c r="K198" s="71" t="str">
        <f ca="1">INDEX({"","_","-","="},IF(OR($D198 &gt;= L$6, $E198 &lt; K$6), 0, 1)+IF(OR($F198 &gt;= L$6, $G198 &lt; K$6), 0, 2)+1)</f>
        <v/>
      </c>
      <c r="L198" s="71" t="str">
        <f ca="1">INDEX({"","_","-","="},IF(OR($D198 &gt;= M$6, $E198 &lt; L$6), 0, 1)+IF(OR($F198 &gt;= M$6, $G198 &lt; L$6), 0, 2)+1)</f>
        <v/>
      </c>
      <c r="M198" s="71" t="str">
        <f ca="1">INDEX({"","_","-","="},IF(OR($D198 &gt;= N$6, $E198 &lt; M$6), 0, 1)+IF(OR($F198 &gt;= N$6, $G198 &lt; M$6), 0, 2)+1)</f>
        <v/>
      </c>
      <c r="N198" s="71" t="str">
        <f ca="1">INDEX({"","_","-","="},IF(OR($D198 &gt;= O$6, $E198 &lt; N$6), 0, 1)+IF(OR($F198 &gt;= O$6, $G198 &lt; N$6), 0, 2)+1)</f>
        <v/>
      </c>
      <c r="O198" s="71" t="str">
        <f ca="1">INDEX({"","_","-","="},IF(OR($D198 &gt;= P$6, $E198 &lt; O$6), 0, 1)+IF(OR($F198 &gt;= P$6, $G198 &lt; O$6), 0, 2)+1)</f>
        <v/>
      </c>
      <c r="P198" s="71" t="str">
        <f ca="1">INDEX({"","_","-","="},IF(OR($D198 &gt;= Q$6, $E198 &lt; P$6), 0, 1)+IF(OR($F198 &gt;= Q$6, $G198 &lt; P$6), 0, 2)+1)</f>
        <v/>
      </c>
      <c r="Q198" s="71" t="str">
        <f ca="1">INDEX({"","_","-","="},IF(OR($D198 &gt;= R$6, $E198 &lt; Q$6), 0, 1)+IF(OR($F198 &gt;= R$6, $G198 &lt; Q$6), 0, 2)+1)</f>
        <v/>
      </c>
      <c r="R198" s="71" t="str">
        <f ca="1">INDEX({"","_","-","="},IF(OR($D198 &gt;= S$6, $E198 &lt; R$6), 0, 1)+IF(OR($F198 &gt;= S$6, $G198 &lt; R$6), 0, 2)+1)</f>
        <v/>
      </c>
      <c r="S198" s="71" t="str">
        <f ca="1">INDEX({"","_","-","="},IF(OR($D198 &gt;= T$6, $E198 &lt; S$6), 0, 1)+IF(OR($F198 &gt;= T$6, $G198 &lt; S$6), 0, 2)+1)</f>
        <v/>
      </c>
      <c r="T198" s="71" t="str">
        <f ca="1">INDEX({"","_","-","="},IF(OR($D198 &gt;= U$6, $E198 &lt; T$6), 0, 1)+IF(OR($F198 &gt;= U$6, $G198 &lt; T$6), 0, 2)+1)</f>
        <v/>
      </c>
      <c r="U198" s="71" t="str">
        <f ca="1">INDEX({"","_","-","="},IF(OR($D198 &gt;= V$6, $E198 &lt; U$6), 0, 1)+IF(OR($F198 &gt;= V$6, $G198 &lt; U$6), 0, 2)+1)</f>
        <v/>
      </c>
      <c r="V198" s="71" t="str">
        <f ca="1">INDEX({"","_","-","="},IF(OR($D198 &gt;= W$6, $E198 &lt; V$6), 0, 1)+IF(OR($F198 &gt;= W$6, $G198 &lt; V$6), 0, 2)+1)</f>
        <v/>
      </c>
      <c r="W198" s="71" t="str">
        <f ca="1">INDEX({"","_","-","="},IF(OR($D198 &gt;= X$6, $E198 &lt; W$6), 0, 1)+IF(OR($F198 &gt;= X$6, $G198 &lt; W$6), 0, 2)+1)</f>
        <v/>
      </c>
      <c r="X198" s="71" t="str">
        <f ca="1">INDEX({"","_","-","="},IF(OR($D198 &gt;= Y$6, $E198 &lt; X$6), 0, 1)+IF(OR($F198 &gt;= Y$6, $G198 &lt; X$6), 0, 2)+1)</f>
        <v/>
      </c>
      <c r="Y198" s="71" t="str">
        <f ca="1">INDEX({"","_","-","="},IF(OR($D198 &gt;= Z$6, $E198 &lt; Y$6), 0, 1)+IF(OR($F198 &gt;= Z$6, $G198 &lt; Y$6), 0, 2)+1)</f>
        <v/>
      </c>
      <c r="Z198" s="71" t="str">
        <f ca="1">INDEX({"","_","-","="},IF(OR($D198 &gt;= AA$6, $E198 &lt; Z$6), 0, 1)+IF(OR($F198 &gt;= AA$6, $G198 &lt; Z$6), 0, 2)+1)</f>
        <v/>
      </c>
      <c r="AA198" s="71" t="str">
        <f ca="1">INDEX({"","_","-","="},IF(OR($D198 &gt;= AB$6, $E198 &lt; AA$6), 0, 1)+IF(OR($F198 &gt;= AB$6, $G198 &lt; AA$6), 0, 2)+1)</f>
        <v/>
      </c>
      <c r="AB198" s="71" t="str">
        <f ca="1">INDEX({"","_","-","="},IF(OR($D198 &gt;= AC$6, $E198 &lt; AB$6), 0, 1)+IF(OR($F198 &gt;= AC$6, $G198 &lt; AB$6), 0, 2)+1)</f>
        <v/>
      </c>
      <c r="AC198" s="71" t="str">
        <f ca="1">INDEX({"","_","-","="},IF(OR($D198 &gt;= AD$6, $E198 &lt; AC$6), 0, 1)+IF(OR($F198 &gt;= AD$6, $G198 &lt; AC$6), 0, 2)+1)</f>
        <v/>
      </c>
      <c r="AD198" s="71" t="str">
        <f ca="1">INDEX({"","_","-","="},IF(OR($D198 &gt;= AE$6, $E198 &lt; AD$6), 0, 1)+IF(OR($F198 &gt;= AE$6, $G198 &lt; AD$6), 0, 2)+1)</f>
        <v/>
      </c>
      <c r="AE198" s="71" t="str">
        <f ca="1">INDEX({"","_","-","="},IF(OR($D198 &gt;= AF$6, $E198 &lt; AE$6), 0, 1)+IF(OR($F198 &gt;= AF$6, $G198 &lt; AE$6), 0, 2)+1)</f>
        <v/>
      </c>
      <c r="AF198" s="71" t="str">
        <f ca="1">INDEX({"","_","-","="},IF(OR($D198 &gt;= AG$6, $E198 &lt; AF$6), 0, 1)+IF(OR($F198 &gt;= AG$6, $G198 &lt; AF$6), 0, 2)+1)</f>
        <v/>
      </c>
      <c r="AG198" s="71" t="str">
        <f ca="1">INDEX({"","_","-","="},IF(OR($D198 &gt;= AH$6, $E198 &lt; AG$6), 0, 1)+IF(OR($F198 &gt;= AH$6, $G198 &lt; AG$6), 0, 2)+1)</f>
        <v/>
      </c>
      <c r="AH198" s="71" t="str">
        <f ca="1">INDEX({"","_","-","="},IF(OR($D198 &gt;= AI$6, $E198 &lt; AH$6), 0, 1)+IF(OR($F198 &gt;= AI$6, $G198 &lt; AH$6), 0, 2)+1)</f>
        <v/>
      </c>
      <c r="AI198" s="71" t="str">
        <f ca="1">INDEX({"","_","-","="},IF(OR($D198 &gt;= AJ$6, $E198 &lt; AI$6), 0, 1)+IF(OR($F198 &gt;= AJ$6, $G198 &lt; AI$6), 0, 2)+1)</f>
        <v/>
      </c>
      <c r="AJ198" s="71" t="str">
        <f ca="1">INDEX({"","_","-","="},IF(OR($D198 &gt;= AK$6, $E198 &lt; AJ$6), 0, 1)+IF(OR($F198 &gt;= AK$6, $G198 &lt; AJ$6), 0, 2)+1)</f>
        <v/>
      </c>
      <c r="AK198" s="71" t="str">
        <f ca="1">INDEX({"","_","-","="},IF(OR($D198 &gt;= AL$6, $E198 &lt; AK$6), 0, 1)+IF(OR($F198 &gt;= AL$6, $G198 &lt; AK$6), 0, 2)+1)</f>
        <v/>
      </c>
      <c r="AL198" s="71" t="str">
        <f ca="1">INDEX({"","_","-","="},IF(OR($D198 &gt;= AM$6, $E198 &lt; AL$6), 0, 1)+IF(OR($F198 &gt;= AM$6, $G198 &lt; AL$6), 0, 2)+1)</f>
        <v/>
      </c>
      <c r="AM198" s="71" t="str">
        <f ca="1">INDEX({"","_","-","="},IF(OR($D198 &gt;= AN$6, $E198 &lt; AM$6), 0, 1)+IF(OR($F198 &gt;= AN$6, $G198 &lt; AM$6), 0, 2)+1)</f>
        <v/>
      </c>
      <c r="AN198" s="71" t="str">
        <f ca="1">INDEX({"","_","-","="},IF(OR($D198 &gt;= AO$6, $E198 &lt; AN$6), 0, 1)+IF(OR($F198 &gt;= AO$6, $G198 &lt; AN$6), 0, 2)+1)</f>
        <v/>
      </c>
      <c r="AO198" s="71" t="str">
        <f ca="1">INDEX({"","_","-","="},IF(OR($D198 &gt;= AP$6, $E198 &lt; AO$6), 0, 1)+IF(OR($F198 &gt;= AP$6, $G198 &lt; AO$6), 0, 2)+1)</f>
        <v/>
      </c>
      <c r="AP198" s="71" t="str">
        <f ca="1">INDEX({"","_","-","="},IF(OR($D198 &gt;= AQ$6, $E198 &lt; AP$6), 0, 1)+IF(OR($F198 &gt;= AQ$6, $G198 &lt; AP$6), 0, 2)+1)</f>
        <v/>
      </c>
      <c r="AQ198" s="71" t="str">
        <f ca="1">INDEX({"","_","-","="},IF(OR($D198 &gt;= AR$6, $E198 &lt; AQ$6), 0, 1)+IF(OR($F198 &gt;= AR$6, $G198 &lt; AQ$6), 0, 2)+1)</f>
        <v/>
      </c>
      <c r="AR198" s="71" t="str">
        <f ca="1">INDEX({"","_","-","="},IF(OR($D198 &gt;= AS$6, $E198 &lt; AR$6), 0, 1)+IF(OR($F198 &gt;= AS$6, $G198 &lt; AR$6), 0, 2)+1)</f>
        <v/>
      </c>
      <c r="AS198" s="71" t="str">
        <f ca="1">INDEX({"","_","-","="},IF(OR($D198 &gt;= AT$6, $E198 &lt; AS$6), 0, 1)+IF(OR($F198 &gt;= AT$6, $G198 &lt; AS$6), 0, 2)+1)</f>
        <v/>
      </c>
      <c r="AT198" s="71" t="str">
        <f ca="1">INDEX({"","_","-","="},IF(OR($D198 &gt;= AU$6, $E198 &lt; AT$6), 0, 1)+IF(OR($F198 &gt;= AU$6, $G198 &lt; AT$6), 0, 2)+1)</f>
        <v/>
      </c>
      <c r="AU198" s="71" t="str">
        <f ca="1">INDEX({"","_","-","="},IF(OR($D198 &gt;= AV$6, $E198 &lt; AU$6), 0, 1)+IF(OR($F198 &gt;= AV$6, $G198 &lt; AU$6), 0, 2)+1)</f>
        <v/>
      </c>
      <c r="AV198" s="71" t="str">
        <f ca="1">INDEX({"","_","-","="},IF(OR($D198 &gt;= AW$6, $E198 &lt; AV$6), 0, 1)+IF(OR($F198 &gt;= AW$6, $G198 &lt; AV$6), 0, 2)+1)</f>
        <v/>
      </c>
      <c r="AW198" s="71" t="str">
        <f ca="1">INDEX({"","_","-","="},IF(OR($D198 &gt;= AX$6, $E198 &lt; AW$6), 0, 1)+IF(OR($F198 &gt;= AX$6, $G198 &lt; AW$6), 0, 2)+1)</f>
        <v/>
      </c>
      <c r="AX198" s="71" t="str">
        <f ca="1">INDEX({"","_","-","="},IF(OR($D198 &gt;= AY$6, $E198 &lt; AX$6), 0, 1)+IF(OR($F198 &gt;= AY$6, $G198 &lt; AX$6), 0, 2)+1)</f>
        <v/>
      </c>
      <c r="AY198" s="71" t="str">
        <f ca="1">INDEX({"","_","-","="},IF(OR($D198 &gt;= AZ$6, $E198 &lt; AY$6), 0, 1)+IF(OR($F198 &gt;= AZ$6, $G198 &lt; AY$6), 0, 2)+1)</f>
        <v/>
      </c>
      <c r="AZ198" s="71" t="str">
        <f ca="1">INDEX({"","_","-","="},IF(OR($D198 &gt;= BA$6, $E198 &lt; AZ$6), 0, 1)+IF(OR($F198 &gt;= BA$6, $G198 &lt; AZ$6), 0, 2)+1)</f>
        <v/>
      </c>
      <c r="BA198" s="71" t="str">
        <f ca="1">INDEX({"","_","-","="},IF(OR($D198 &gt;= BB$6, $E198 &lt; BA$6), 0, 1)+IF(OR($F198 &gt;= BB$6, $G198 &lt; BA$6), 0, 2)+1)</f>
        <v/>
      </c>
      <c r="BB198" s="71" t="str">
        <f ca="1">INDEX({"","_","-","="},IF(OR($D198 &gt;= BC$6, $E198 &lt; BB$6), 0, 1)+IF(OR($F198 &gt;= BC$6, $G198 &lt; BB$6), 0, 2)+1)</f>
        <v/>
      </c>
      <c r="BC198" s="71" t="str">
        <f ca="1">INDEX({"","_","-","="},IF(OR($D198 &gt;= BD$6, $E198 &lt; BC$6), 0, 1)+IF(OR($F198 &gt;= BD$6, $G198 &lt; BC$6), 0, 2)+1)</f>
        <v/>
      </c>
      <c r="BD198" s="71" t="str">
        <f ca="1">INDEX({"","_","-","="},IF(OR($D198 &gt;= BE$6, $E198 &lt; BD$6), 0, 1)+IF(OR($F198 &gt;= BE$6, $G198 &lt; BD$6), 0, 2)+1)</f>
        <v/>
      </c>
      <c r="BE198" s="71" t="str">
        <f ca="1">INDEX({"","_","-","="},IF(OR($D198 &gt;= BF$6, $E198 &lt; BE$6), 0, 1)+IF(OR($F198 &gt;= BF$6, $G198 &lt; BE$6), 0, 2)+1)</f>
        <v/>
      </c>
      <c r="BF198" s="71" t="str">
        <f ca="1">INDEX({"","_","-","="},IF(OR($D198 &gt;= BG$6, $E198 &lt; BF$6), 0, 1)+IF(OR($F198 &gt;= BG$6, $G198 &lt; BF$6), 0, 2)+1)</f>
        <v/>
      </c>
      <c r="BG198" s="71" t="str">
        <f ca="1">INDEX({"","_","-","="},IF(OR($D198 &gt;= BH$6, $E198 &lt; BG$6), 0, 1)+IF(OR($F198 &gt;= BH$6, $G198 &lt; BG$6), 0, 2)+1)</f>
        <v/>
      </c>
      <c r="BH198" s="71" t="str">
        <f ca="1">INDEX({"","_","-","="},IF(OR($D198 &gt;= BI$6, $E198 &lt; BH$6), 0, 1)+IF(OR($F198 &gt;= BI$6, $G198 &lt; BH$6), 0, 2)+1)</f>
        <v/>
      </c>
      <c r="BI198" s="71" t="str">
        <f ca="1">INDEX({"","_","-","="},IF(OR($D198 &gt;= BJ$6, $E198 &lt; BI$6), 0, 1)+IF(OR($F198 &gt;= BJ$6, $G198 &lt; BI$6), 0, 2)+1)</f>
        <v/>
      </c>
      <c r="BJ198" s="71" t="str">
        <f ca="1">INDEX({"","_","-","="},IF(OR($D198 &gt;= BK$6, $E198 &lt; BJ$6), 0, 1)+IF(OR($F198 &gt;= BK$6, $G198 &lt; BJ$6), 0, 2)+1)</f>
        <v/>
      </c>
      <c r="BK198" s="71" t="str">
        <f ca="1">INDEX({"","_","-","="},IF(OR($D198 &gt;= BL$6, $E198 &lt; BK$6), 0, 1)+IF(OR($F198 &gt;= BL$6, $G198 &lt; BK$6), 0, 2)+1)</f>
        <v/>
      </c>
      <c r="BL198" s="71" t="str">
        <f ca="1">INDEX({"","_","-","="},IF(OR($D198 &gt;= BM$6, $E198 &lt; BL$6), 0, 1)+IF(OR($F198 &gt;= BM$6, $G198 &lt; BL$6), 0, 2)+1)</f>
        <v/>
      </c>
      <c r="BM198" s="71" t="str">
        <f ca="1">INDEX({"","_","-","="},IF(OR($D198 &gt;= BN$6, $E198 &lt; BM$6), 0, 1)+IF(OR($F198 &gt;= BN$6, $G198 &lt; BM$6), 0, 2)+1)</f>
        <v/>
      </c>
      <c r="BN198" s="71" t="str">
        <f ca="1">INDEX({"","_","-","="},IF(OR($D198 &gt;= BO$6, $E198 &lt; BN$6), 0, 1)+IF(OR($F198 &gt;= BO$6, $G198 &lt; BN$6), 0, 2)+1)</f>
        <v/>
      </c>
      <c r="BO198" s="71" t="str">
        <f ca="1">INDEX({"","_","-","="},IF(OR($D198 &gt;= BP$6, $E198 &lt; BO$6), 0, 1)+IF(OR($F198 &gt;= BP$6, $G198 &lt; BO$6), 0, 2)+1)</f>
        <v/>
      </c>
      <c r="BP198" s="71" t="str">
        <f ca="1">INDEX({"","_","-","="},IF(OR($D198 &gt;= BQ$6, $E198 &lt; BP$6), 0, 1)+IF(OR($F198 &gt;= BQ$6, $G198 &lt; BP$6), 0, 2)+1)</f>
        <v/>
      </c>
      <c r="BQ198" s="71" t="str">
        <f ca="1">INDEX({"","_","-","="},IF(OR($D198 &gt;= BR$6, $E198 &lt; BQ$6), 0, 1)+IF(OR($F198 &gt;= BR$6, $G198 &lt; BQ$6), 0, 2)+1)</f>
        <v/>
      </c>
      <c r="BR198" s="71" t="str">
        <f ca="1">INDEX({"","_","-","="},IF(OR($D198 &gt;= BS$6, $E198 &lt; BR$6), 0, 1)+IF(OR($F198 &gt;= BS$6, $G198 &lt; BR$6), 0, 2)+1)</f>
        <v/>
      </c>
      <c r="BS198" s="71" t="str">
        <f ca="1">INDEX({"","_","-","="},IF(OR($D198 &gt;= BT$6, $E198 &lt; BS$6), 0, 1)+IF(OR($F198 &gt;= BT$6, $G198 &lt; BS$6), 0, 2)+1)</f>
        <v/>
      </c>
      <c r="BT198" s="71" t="str">
        <f ca="1">INDEX({"","_","-","="},IF(OR($D198 &gt;= BU$6, $E198 &lt; BT$6), 0, 1)+IF(OR($F198 &gt;= BU$6, $G198 &lt; BT$6), 0, 2)+1)</f>
        <v/>
      </c>
      <c r="BU198" s="71" t="str">
        <f ca="1">INDEX({"","_","-","="},IF(OR($D198 &gt;= BV$6, $E198 &lt; BU$6), 0, 1)+IF(OR($F198 &gt;= BV$6, $G198 &lt; BU$6), 0, 2)+1)</f>
        <v/>
      </c>
      <c r="BV198" s="71" t="str">
        <f ca="1">INDEX({"","_","-","="},IF(OR($D198 &gt;= BW$6, $E198 &lt; BV$6), 0, 1)+IF(OR($F198 &gt;= BW$6, $G198 &lt; BV$6), 0, 2)+1)</f>
        <v/>
      </c>
      <c r="BW198" s="71" t="str">
        <f ca="1">INDEX({"","_","-","="},IF(OR($D198 &gt;= BX$6, $E198 &lt; BW$6), 0, 1)+IF(OR($F198 &gt;= BX$6, $G198 &lt; BW$6), 0, 2)+1)</f>
        <v/>
      </c>
      <c r="BX198" s="71" t="str">
        <f ca="1">INDEX({"","_","-","="},IF(OR($D198 &gt;= BY$6, $E198 &lt; BX$6), 0, 1)+IF(OR($F198 &gt;= BY$6, $G198 &lt; BX$6), 0, 2)+1)</f>
        <v/>
      </c>
      <c r="BY198" s="71" t="str">
        <f ca="1">INDEX({"","_","-","="},IF(OR($D198 &gt;= BZ$6, $E198 &lt; BY$6), 0, 1)+IF(OR($F198 &gt;= BZ$6, $G198 &lt; BY$6), 0, 2)+1)</f>
        <v/>
      </c>
      <c r="BZ198" s="71" t="str">
        <f ca="1">INDEX({"","_","-","="},IF(OR($D198 &gt;= CA$6, $E198 &lt; BZ$6), 0, 1)+IF(OR($F198 &gt;= CA$6, $G198 &lt; BZ$6), 0, 2)+1)</f>
        <v/>
      </c>
      <c r="CA198" s="71" t="str">
        <f ca="1">INDEX({"","_","-","="},IF(OR($D198 &gt;= CB$6, $E198 &lt; CA$6), 0, 1)+IF(OR($F198 &gt;= CB$6, $G198 &lt; CA$6), 0, 2)+1)</f>
        <v/>
      </c>
      <c r="CB198" s="71" t="str">
        <f ca="1">INDEX({"","_","-","="},IF(OR($D198 &gt;= CC$6, $E198 &lt; CB$6), 0, 1)+IF(OR($F198 &gt;= CC$6, $G198 &lt; CB$6), 0, 2)+1)</f>
        <v/>
      </c>
      <c r="CC198" s="71" t="str">
        <f ca="1">INDEX({"","_","-","="},IF(OR($D198 &gt;= CD$6, $E198 &lt; CC$6), 0, 1)+IF(OR($F198 &gt;= CD$6, $G198 &lt; CC$6), 0, 2)+1)</f>
        <v/>
      </c>
      <c r="CD198" s="71" t="str">
        <f ca="1">INDEX({"","_","-","="},IF(OR($D198 &gt;= CE$6, $E198 &lt; CD$6), 0, 1)+IF(OR($F198 &gt;= CE$6, $G198 &lt; CD$6), 0, 2)+1)</f>
        <v/>
      </c>
    </row>
    <row r="199" spans="1:82">
      <c r="A199" s="8" t="str">
        <f ca="1">IF('临-进度'!N194,'临-进度'!$A194,"")</f>
        <v/>
      </c>
      <c r="B199" s="8" t="str">
        <f ca="1">IF('临-进度'!N194,'临-进度'!$B194,"")</f>
        <v/>
      </c>
      <c r="C199" s="8" t="str">
        <f ca="1">IF('临-进度'!N194,'临-进度'!$F194,"")</f>
        <v/>
      </c>
      <c r="D199" s="42" t="str">
        <f ca="1">IF('临-进度'!$N194,'临-进度'!$J194,"")</f>
        <v/>
      </c>
      <c r="E199" s="42" t="str">
        <f ca="1">IF('临-进度'!$N194,'临-进度'!$AF194,"")</f>
        <v/>
      </c>
      <c r="F199" s="42" t="str">
        <f ca="1">IF('临-进度'!$N194,'临-进度'!$K194,"")</f>
        <v/>
      </c>
      <c r="G199" s="76" t="str">
        <f ca="1">IF('临-进度'!$N194,'临-进度'!$AG194,"")</f>
        <v/>
      </c>
      <c r="H199" s="71" t="str">
        <f ca="1">INDEX({"","_","-","="},IF(OR($D199 &gt;= I$6, $E199 &lt; H$6), 0, 1)+IF(OR($F199 &gt;= I$6, $G199 &lt; H$6), 0, 2)+1)</f>
        <v/>
      </c>
      <c r="I199" s="71" t="str">
        <f ca="1">INDEX({"","_","-","="},IF(OR($D199 &gt;= J$6, $E199 &lt; I$6), 0, 1)+IF(OR($F199 &gt;= J$6, $G199 &lt; I$6), 0, 2)+1)</f>
        <v/>
      </c>
      <c r="J199" s="71" t="str">
        <f ca="1">INDEX({"","_","-","="},IF(OR($D199 &gt;= K$6, $E199 &lt; J$6), 0, 1)+IF(OR($F199 &gt;= K$6, $G199 &lt; J$6), 0, 2)+1)</f>
        <v/>
      </c>
      <c r="K199" s="71" t="str">
        <f ca="1">INDEX({"","_","-","="},IF(OR($D199 &gt;= L$6, $E199 &lt; K$6), 0, 1)+IF(OR($F199 &gt;= L$6, $G199 &lt; K$6), 0, 2)+1)</f>
        <v/>
      </c>
      <c r="L199" s="71" t="str">
        <f ca="1">INDEX({"","_","-","="},IF(OR($D199 &gt;= M$6, $E199 &lt; L$6), 0, 1)+IF(OR($F199 &gt;= M$6, $G199 &lt; L$6), 0, 2)+1)</f>
        <v/>
      </c>
      <c r="M199" s="71" t="str">
        <f ca="1">INDEX({"","_","-","="},IF(OR($D199 &gt;= N$6, $E199 &lt; M$6), 0, 1)+IF(OR($F199 &gt;= N$6, $G199 &lt; M$6), 0, 2)+1)</f>
        <v/>
      </c>
      <c r="N199" s="71" t="str">
        <f ca="1">INDEX({"","_","-","="},IF(OR($D199 &gt;= O$6, $E199 &lt; N$6), 0, 1)+IF(OR($F199 &gt;= O$6, $G199 &lt; N$6), 0, 2)+1)</f>
        <v/>
      </c>
      <c r="O199" s="71" t="str">
        <f ca="1">INDEX({"","_","-","="},IF(OR($D199 &gt;= P$6, $E199 &lt; O$6), 0, 1)+IF(OR($F199 &gt;= P$6, $G199 &lt; O$6), 0, 2)+1)</f>
        <v/>
      </c>
      <c r="P199" s="71" t="str">
        <f ca="1">INDEX({"","_","-","="},IF(OR($D199 &gt;= Q$6, $E199 &lt; P$6), 0, 1)+IF(OR($F199 &gt;= Q$6, $G199 &lt; P$6), 0, 2)+1)</f>
        <v/>
      </c>
      <c r="Q199" s="71" t="str">
        <f ca="1">INDEX({"","_","-","="},IF(OR($D199 &gt;= R$6, $E199 &lt; Q$6), 0, 1)+IF(OR($F199 &gt;= R$6, $G199 &lt; Q$6), 0, 2)+1)</f>
        <v/>
      </c>
      <c r="R199" s="71" t="str">
        <f ca="1">INDEX({"","_","-","="},IF(OR($D199 &gt;= S$6, $E199 &lt; R$6), 0, 1)+IF(OR($F199 &gt;= S$6, $G199 &lt; R$6), 0, 2)+1)</f>
        <v/>
      </c>
      <c r="S199" s="71" t="str">
        <f ca="1">INDEX({"","_","-","="},IF(OR($D199 &gt;= T$6, $E199 &lt; S$6), 0, 1)+IF(OR($F199 &gt;= T$6, $G199 &lt; S$6), 0, 2)+1)</f>
        <v/>
      </c>
      <c r="T199" s="71" t="str">
        <f ca="1">INDEX({"","_","-","="},IF(OR($D199 &gt;= U$6, $E199 &lt; T$6), 0, 1)+IF(OR($F199 &gt;= U$6, $G199 &lt; T$6), 0, 2)+1)</f>
        <v/>
      </c>
      <c r="U199" s="71" t="str">
        <f ca="1">INDEX({"","_","-","="},IF(OR($D199 &gt;= V$6, $E199 &lt; U$6), 0, 1)+IF(OR($F199 &gt;= V$6, $G199 &lt; U$6), 0, 2)+1)</f>
        <v/>
      </c>
      <c r="V199" s="71" t="str">
        <f ca="1">INDEX({"","_","-","="},IF(OR($D199 &gt;= W$6, $E199 &lt; V$6), 0, 1)+IF(OR($F199 &gt;= W$6, $G199 &lt; V$6), 0, 2)+1)</f>
        <v/>
      </c>
      <c r="W199" s="71" t="str">
        <f ca="1">INDEX({"","_","-","="},IF(OR($D199 &gt;= X$6, $E199 &lt; W$6), 0, 1)+IF(OR($F199 &gt;= X$6, $G199 &lt; W$6), 0, 2)+1)</f>
        <v/>
      </c>
      <c r="X199" s="71" t="str">
        <f ca="1">INDEX({"","_","-","="},IF(OR($D199 &gt;= Y$6, $E199 &lt; X$6), 0, 1)+IF(OR($F199 &gt;= Y$6, $G199 &lt; X$6), 0, 2)+1)</f>
        <v/>
      </c>
      <c r="Y199" s="71" t="str">
        <f ca="1">INDEX({"","_","-","="},IF(OR($D199 &gt;= Z$6, $E199 &lt; Y$6), 0, 1)+IF(OR($F199 &gt;= Z$6, $G199 &lt; Y$6), 0, 2)+1)</f>
        <v/>
      </c>
      <c r="Z199" s="71" t="str">
        <f ca="1">INDEX({"","_","-","="},IF(OR($D199 &gt;= AA$6, $E199 &lt; Z$6), 0, 1)+IF(OR($F199 &gt;= AA$6, $G199 &lt; Z$6), 0, 2)+1)</f>
        <v/>
      </c>
      <c r="AA199" s="71" t="str">
        <f ca="1">INDEX({"","_","-","="},IF(OR($D199 &gt;= AB$6, $E199 &lt; AA$6), 0, 1)+IF(OR($F199 &gt;= AB$6, $G199 &lt; AA$6), 0, 2)+1)</f>
        <v/>
      </c>
      <c r="AB199" s="71" t="str">
        <f ca="1">INDEX({"","_","-","="},IF(OR($D199 &gt;= AC$6, $E199 &lt; AB$6), 0, 1)+IF(OR($F199 &gt;= AC$6, $G199 &lt; AB$6), 0, 2)+1)</f>
        <v/>
      </c>
      <c r="AC199" s="71" t="str">
        <f ca="1">INDEX({"","_","-","="},IF(OR($D199 &gt;= AD$6, $E199 &lt; AC$6), 0, 1)+IF(OR($F199 &gt;= AD$6, $G199 &lt; AC$6), 0, 2)+1)</f>
        <v/>
      </c>
      <c r="AD199" s="71" t="str">
        <f ca="1">INDEX({"","_","-","="},IF(OR($D199 &gt;= AE$6, $E199 &lt; AD$6), 0, 1)+IF(OR($F199 &gt;= AE$6, $G199 &lt; AD$6), 0, 2)+1)</f>
        <v/>
      </c>
      <c r="AE199" s="71" t="str">
        <f ca="1">INDEX({"","_","-","="},IF(OR($D199 &gt;= AF$6, $E199 &lt; AE$6), 0, 1)+IF(OR($F199 &gt;= AF$6, $G199 &lt; AE$6), 0, 2)+1)</f>
        <v/>
      </c>
      <c r="AF199" s="71" t="str">
        <f ca="1">INDEX({"","_","-","="},IF(OR($D199 &gt;= AG$6, $E199 &lt; AF$6), 0, 1)+IF(OR($F199 &gt;= AG$6, $G199 &lt; AF$6), 0, 2)+1)</f>
        <v/>
      </c>
      <c r="AG199" s="71" t="str">
        <f ca="1">INDEX({"","_","-","="},IF(OR($D199 &gt;= AH$6, $E199 &lt; AG$6), 0, 1)+IF(OR($F199 &gt;= AH$6, $G199 &lt; AG$6), 0, 2)+1)</f>
        <v/>
      </c>
      <c r="AH199" s="71" t="str">
        <f ca="1">INDEX({"","_","-","="},IF(OR($D199 &gt;= AI$6, $E199 &lt; AH$6), 0, 1)+IF(OR($F199 &gt;= AI$6, $G199 &lt; AH$6), 0, 2)+1)</f>
        <v/>
      </c>
      <c r="AI199" s="71" t="str">
        <f ca="1">INDEX({"","_","-","="},IF(OR($D199 &gt;= AJ$6, $E199 &lt; AI$6), 0, 1)+IF(OR($F199 &gt;= AJ$6, $G199 &lt; AI$6), 0, 2)+1)</f>
        <v/>
      </c>
      <c r="AJ199" s="71" t="str">
        <f ca="1">INDEX({"","_","-","="},IF(OR($D199 &gt;= AK$6, $E199 &lt; AJ$6), 0, 1)+IF(OR($F199 &gt;= AK$6, $G199 &lt; AJ$6), 0, 2)+1)</f>
        <v/>
      </c>
      <c r="AK199" s="71" t="str">
        <f ca="1">INDEX({"","_","-","="},IF(OR($D199 &gt;= AL$6, $E199 &lt; AK$6), 0, 1)+IF(OR($F199 &gt;= AL$6, $G199 &lt; AK$6), 0, 2)+1)</f>
        <v/>
      </c>
      <c r="AL199" s="71" t="str">
        <f ca="1">INDEX({"","_","-","="},IF(OR($D199 &gt;= AM$6, $E199 &lt; AL$6), 0, 1)+IF(OR($F199 &gt;= AM$6, $G199 &lt; AL$6), 0, 2)+1)</f>
        <v/>
      </c>
      <c r="AM199" s="71" t="str">
        <f ca="1">INDEX({"","_","-","="},IF(OR($D199 &gt;= AN$6, $E199 &lt; AM$6), 0, 1)+IF(OR($F199 &gt;= AN$6, $G199 &lt; AM$6), 0, 2)+1)</f>
        <v/>
      </c>
      <c r="AN199" s="71" t="str">
        <f ca="1">INDEX({"","_","-","="},IF(OR($D199 &gt;= AO$6, $E199 &lt; AN$6), 0, 1)+IF(OR($F199 &gt;= AO$6, $G199 &lt; AN$6), 0, 2)+1)</f>
        <v/>
      </c>
      <c r="AO199" s="71" t="str">
        <f ca="1">INDEX({"","_","-","="},IF(OR($D199 &gt;= AP$6, $E199 &lt; AO$6), 0, 1)+IF(OR($F199 &gt;= AP$6, $G199 &lt; AO$6), 0, 2)+1)</f>
        <v/>
      </c>
      <c r="AP199" s="71" t="str">
        <f ca="1">INDEX({"","_","-","="},IF(OR($D199 &gt;= AQ$6, $E199 &lt; AP$6), 0, 1)+IF(OR($F199 &gt;= AQ$6, $G199 &lt; AP$6), 0, 2)+1)</f>
        <v/>
      </c>
      <c r="AQ199" s="71" t="str">
        <f ca="1">INDEX({"","_","-","="},IF(OR($D199 &gt;= AR$6, $E199 &lt; AQ$6), 0, 1)+IF(OR($F199 &gt;= AR$6, $G199 &lt; AQ$6), 0, 2)+1)</f>
        <v/>
      </c>
      <c r="AR199" s="71" t="str">
        <f ca="1">INDEX({"","_","-","="},IF(OR($D199 &gt;= AS$6, $E199 &lt; AR$6), 0, 1)+IF(OR($F199 &gt;= AS$6, $G199 &lt; AR$6), 0, 2)+1)</f>
        <v/>
      </c>
      <c r="AS199" s="71" t="str">
        <f ca="1">INDEX({"","_","-","="},IF(OR($D199 &gt;= AT$6, $E199 &lt; AS$6), 0, 1)+IF(OR($F199 &gt;= AT$6, $G199 &lt; AS$6), 0, 2)+1)</f>
        <v/>
      </c>
      <c r="AT199" s="71" t="str">
        <f ca="1">INDEX({"","_","-","="},IF(OR($D199 &gt;= AU$6, $E199 &lt; AT$6), 0, 1)+IF(OR($F199 &gt;= AU$6, $G199 &lt; AT$6), 0, 2)+1)</f>
        <v/>
      </c>
      <c r="AU199" s="71" t="str">
        <f ca="1">INDEX({"","_","-","="},IF(OR($D199 &gt;= AV$6, $E199 &lt; AU$6), 0, 1)+IF(OR($F199 &gt;= AV$6, $G199 &lt; AU$6), 0, 2)+1)</f>
        <v/>
      </c>
      <c r="AV199" s="71" t="str">
        <f ca="1">INDEX({"","_","-","="},IF(OR($D199 &gt;= AW$6, $E199 &lt; AV$6), 0, 1)+IF(OR($F199 &gt;= AW$6, $G199 &lt; AV$6), 0, 2)+1)</f>
        <v/>
      </c>
      <c r="AW199" s="71" t="str">
        <f ca="1">INDEX({"","_","-","="},IF(OR($D199 &gt;= AX$6, $E199 &lt; AW$6), 0, 1)+IF(OR($F199 &gt;= AX$6, $G199 &lt; AW$6), 0, 2)+1)</f>
        <v/>
      </c>
      <c r="AX199" s="71" t="str">
        <f ca="1">INDEX({"","_","-","="},IF(OR($D199 &gt;= AY$6, $E199 &lt; AX$6), 0, 1)+IF(OR($F199 &gt;= AY$6, $G199 &lt; AX$6), 0, 2)+1)</f>
        <v/>
      </c>
      <c r="AY199" s="71" t="str">
        <f ca="1">INDEX({"","_","-","="},IF(OR($D199 &gt;= AZ$6, $E199 &lt; AY$6), 0, 1)+IF(OR($F199 &gt;= AZ$6, $G199 &lt; AY$6), 0, 2)+1)</f>
        <v/>
      </c>
      <c r="AZ199" s="71" t="str">
        <f ca="1">INDEX({"","_","-","="},IF(OR($D199 &gt;= BA$6, $E199 &lt; AZ$6), 0, 1)+IF(OR($F199 &gt;= BA$6, $G199 &lt; AZ$6), 0, 2)+1)</f>
        <v/>
      </c>
      <c r="BA199" s="71" t="str">
        <f ca="1">INDEX({"","_","-","="},IF(OR($D199 &gt;= BB$6, $E199 &lt; BA$6), 0, 1)+IF(OR($F199 &gt;= BB$6, $G199 &lt; BA$6), 0, 2)+1)</f>
        <v/>
      </c>
      <c r="BB199" s="71" t="str">
        <f ca="1">INDEX({"","_","-","="},IF(OR($D199 &gt;= BC$6, $E199 &lt; BB$6), 0, 1)+IF(OR($F199 &gt;= BC$6, $G199 &lt; BB$6), 0, 2)+1)</f>
        <v/>
      </c>
      <c r="BC199" s="71" t="str">
        <f ca="1">INDEX({"","_","-","="},IF(OR($D199 &gt;= BD$6, $E199 &lt; BC$6), 0, 1)+IF(OR($F199 &gt;= BD$6, $G199 &lt; BC$6), 0, 2)+1)</f>
        <v/>
      </c>
      <c r="BD199" s="71" t="str">
        <f ca="1">INDEX({"","_","-","="},IF(OR($D199 &gt;= BE$6, $E199 &lt; BD$6), 0, 1)+IF(OR($F199 &gt;= BE$6, $G199 &lt; BD$6), 0, 2)+1)</f>
        <v/>
      </c>
      <c r="BE199" s="71" t="str">
        <f ca="1">INDEX({"","_","-","="},IF(OR($D199 &gt;= BF$6, $E199 &lt; BE$6), 0, 1)+IF(OR($F199 &gt;= BF$6, $G199 &lt; BE$6), 0, 2)+1)</f>
        <v/>
      </c>
      <c r="BF199" s="71" t="str">
        <f ca="1">INDEX({"","_","-","="},IF(OR($D199 &gt;= BG$6, $E199 &lt; BF$6), 0, 1)+IF(OR($F199 &gt;= BG$6, $G199 &lt; BF$6), 0, 2)+1)</f>
        <v/>
      </c>
      <c r="BG199" s="71" t="str">
        <f ca="1">INDEX({"","_","-","="},IF(OR($D199 &gt;= BH$6, $E199 &lt; BG$6), 0, 1)+IF(OR($F199 &gt;= BH$6, $G199 &lt; BG$6), 0, 2)+1)</f>
        <v/>
      </c>
      <c r="BH199" s="71" t="str">
        <f ca="1">INDEX({"","_","-","="},IF(OR($D199 &gt;= BI$6, $E199 &lt; BH$6), 0, 1)+IF(OR($F199 &gt;= BI$6, $G199 &lt; BH$6), 0, 2)+1)</f>
        <v/>
      </c>
      <c r="BI199" s="71" t="str">
        <f ca="1">INDEX({"","_","-","="},IF(OR($D199 &gt;= BJ$6, $E199 &lt; BI$6), 0, 1)+IF(OR($F199 &gt;= BJ$6, $G199 &lt; BI$6), 0, 2)+1)</f>
        <v/>
      </c>
      <c r="BJ199" s="71" t="str">
        <f ca="1">INDEX({"","_","-","="},IF(OR($D199 &gt;= BK$6, $E199 &lt; BJ$6), 0, 1)+IF(OR($F199 &gt;= BK$6, $G199 &lt; BJ$6), 0, 2)+1)</f>
        <v/>
      </c>
      <c r="BK199" s="71" t="str">
        <f ca="1">INDEX({"","_","-","="},IF(OR($D199 &gt;= BL$6, $E199 &lt; BK$6), 0, 1)+IF(OR($F199 &gt;= BL$6, $G199 &lt; BK$6), 0, 2)+1)</f>
        <v/>
      </c>
      <c r="BL199" s="71" t="str">
        <f ca="1">INDEX({"","_","-","="},IF(OR($D199 &gt;= BM$6, $E199 &lt; BL$6), 0, 1)+IF(OR($F199 &gt;= BM$6, $G199 &lt; BL$6), 0, 2)+1)</f>
        <v/>
      </c>
      <c r="BM199" s="71" t="str">
        <f ca="1">INDEX({"","_","-","="},IF(OR($D199 &gt;= BN$6, $E199 &lt; BM$6), 0, 1)+IF(OR($F199 &gt;= BN$6, $G199 &lt; BM$6), 0, 2)+1)</f>
        <v/>
      </c>
      <c r="BN199" s="71" t="str">
        <f ca="1">INDEX({"","_","-","="},IF(OR($D199 &gt;= BO$6, $E199 &lt; BN$6), 0, 1)+IF(OR($F199 &gt;= BO$6, $G199 &lt; BN$6), 0, 2)+1)</f>
        <v/>
      </c>
      <c r="BO199" s="71" t="str">
        <f ca="1">INDEX({"","_","-","="},IF(OR($D199 &gt;= BP$6, $E199 &lt; BO$6), 0, 1)+IF(OR($F199 &gt;= BP$6, $G199 &lt; BO$6), 0, 2)+1)</f>
        <v/>
      </c>
      <c r="BP199" s="71" t="str">
        <f ca="1">INDEX({"","_","-","="},IF(OR($D199 &gt;= BQ$6, $E199 &lt; BP$6), 0, 1)+IF(OR($F199 &gt;= BQ$6, $G199 &lt; BP$6), 0, 2)+1)</f>
        <v/>
      </c>
      <c r="BQ199" s="71" t="str">
        <f ca="1">INDEX({"","_","-","="},IF(OR($D199 &gt;= BR$6, $E199 &lt; BQ$6), 0, 1)+IF(OR($F199 &gt;= BR$6, $G199 &lt; BQ$6), 0, 2)+1)</f>
        <v/>
      </c>
      <c r="BR199" s="71" t="str">
        <f ca="1">INDEX({"","_","-","="},IF(OR($D199 &gt;= BS$6, $E199 &lt; BR$6), 0, 1)+IF(OR($F199 &gt;= BS$6, $G199 &lt; BR$6), 0, 2)+1)</f>
        <v/>
      </c>
      <c r="BS199" s="71" t="str">
        <f ca="1">INDEX({"","_","-","="},IF(OR($D199 &gt;= BT$6, $E199 &lt; BS$6), 0, 1)+IF(OR($F199 &gt;= BT$6, $G199 &lt; BS$6), 0, 2)+1)</f>
        <v/>
      </c>
      <c r="BT199" s="71" t="str">
        <f ca="1">INDEX({"","_","-","="},IF(OR($D199 &gt;= BU$6, $E199 &lt; BT$6), 0, 1)+IF(OR($F199 &gt;= BU$6, $G199 &lt; BT$6), 0, 2)+1)</f>
        <v/>
      </c>
      <c r="BU199" s="71" t="str">
        <f ca="1">INDEX({"","_","-","="},IF(OR($D199 &gt;= BV$6, $E199 &lt; BU$6), 0, 1)+IF(OR($F199 &gt;= BV$6, $G199 &lt; BU$6), 0, 2)+1)</f>
        <v/>
      </c>
      <c r="BV199" s="71" t="str">
        <f ca="1">INDEX({"","_","-","="},IF(OR($D199 &gt;= BW$6, $E199 &lt; BV$6), 0, 1)+IF(OR($F199 &gt;= BW$6, $G199 &lt; BV$6), 0, 2)+1)</f>
        <v/>
      </c>
      <c r="BW199" s="71" t="str">
        <f ca="1">INDEX({"","_","-","="},IF(OR($D199 &gt;= BX$6, $E199 &lt; BW$6), 0, 1)+IF(OR($F199 &gt;= BX$6, $G199 &lt; BW$6), 0, 2)+1)</f>
        <v/>
      </c>
      <c r="BX199" s="71" t="str">
        <f ca="1">INDEX({"","_","-","="},IF(OR($D199 &gt;= BY$6, $E199 &lt; BX$6), 0, 1)+IF(OR($F199 &gt;= BY$6, $G199 &lt; BX$6), 0, 2)+1)</f>
        <v/>
      </c>
      <c r="BY199" s="71" t="str">
        <f ca="1">INDEX({"","_","-","="},IF(OR($D199 &gt;= BZ$6, $E199 &lt; BY$6), 0, 1)+IF(OR($F199 &gt;= BZ$6, $G199 &lt; BY$6), 0, 2)+1)</f>
        <v/>
      </c>
      <c r="BZ199" s="71" t="str">
        <f ca="1">INDEX({"","_","-","="},IF(OR($D199 &gt;= CA$6, $E199 &lt; BZ$6), 0, 1)+IF(OR($F199 &gt;= CA$6, $G199 &lt; BZ$6), 0, 2)+1)</f>
        <v/>
      </c>
      <c r="CA199" s="71" t="str">
        <f ca="1">INDEX({"","_","-","="},IF(OR($D199 &gt;= CB$6, $E199 &lt; CA$6), 0, 1)+IF(OR($F199 &gt;= CB$6, $G199 &lt; CA$6), 0, 2)+1)</f>
        <v/>
      </c>
      <c r="CB199" s="71" t="str">
        <f ca="1">INDEX({"","_","-","="},IF(OR($D199 &gt;= CC$6, $E199 &lt; CB$6), 0, 1)+IF(OR($F199 &gt;= CC$6, $G199 &lt; CB$6), 0, 2)+1)</f>
        <v/>
      </c>
      <c r="CC199" s="71" t="str">
        <f ca="1">INDEX({"","_","-","="},IF(OR($D199 &gt;= CD$6, $E199 &lt; CC$6), 0, 1)+IF(OR($F199 &gt;= CD$6, $G199 &lt; CC$6), 0, 2)+1)</f>
        <v/>
      </c>
      <c r="CD199" s="71" t="str">
        <f ca="1">INDEX({"","_","-","="},IF(OR($D199 &gt;= CE$6, $E199 &lt; CD$6), 0, 1)+IF(OR($F199 &gt;= CE$6, $G199 &lt; CD$6), 0, 2)+1)</f>
        <v/>
      </c>
    </row>
    <row r="200" spans="1:82">
      <c r="A200" s="8" t="str">
        <f ca="1">IF('临-进度'!N195,'临-进度'!$A195,"")</f>
        <v/>
      </c>
      <c r="B200" s="8" t="str">
        <f ca="1">IF('临-进度'!N195,'临-进度'!$B195,"")</f>
        <v/>
      </c>
      <c r="C200" s="8" t="str">
        <f ca="1">IF('临-进度'!N195,'临-进度'!$F195,"")</f>
        <v/>
      </c>
      <c r="D200" s="42" t="str">
        <f ca="1">IF('临-进度'!$N195,'临-进度'!$J195,"")</f>
        <v/>
      </c>
      <c r="E200" s="42" t="str">
        <f ca="1">IF('临-进度'!$N195,'临-进度'!$AF195,"")</f>
        <v/>
      </c>
      <c r="F200" s="42" t="str">
        <f ca="1">IF('临-进度'!$N195,'临-进度'!$K195,"")</f>
        <v/>
      </c>
      <c r="G200" s="76" t="str">
        <f ca="1">IF('临-进度'!$N195,'临-进度'!$AG195,"")</f>
        <v/>
      </c>
      <c r="H200" s="71" t="str">
        <f ca="1">INDEX({"","_","-","="},IF(OR($D200 &gt;= I$6, $E200 &lt; H$6), 0, 1)+IF(OR($F200 &gt;= I$6, $G200 &lt; H$6), 0, 2)+1)</f>
        <v/>
      </c>
      <c r="I200" s="71" t="str">
        <f ca="1">INDEX({"","_","-","="},IF(OR($D200 &gt;= J$6, $E200 &lt; I$6), 0, 1)+IF(OR($F200 &gt;= J$6, $G200 &lt; I$6), 0, 2)+1)</f>
        <v/>
      </c>
      <c r="J200" s="71" t="str">
        <f ca="1">INDEX({"","_","-","="},IF(OR($D200 &gt;= K$6, $E200 &lt; J$6), 0, 1)+IF(OR($F200 &gt;= K$6, $G200 &lt; J$6), 0, 2)+1)</f>
        <v/>
      </c>
      <c r="K200" s="71" t="str">
        <f ca="1">INDEX({"","_","-","="},IF(OR($D200 &gt;= L$6, $E200 &lt; K$6), 0, 1)+IF(OR($F200 &gt;= L$6, $G200 &lt; K$6), 0, 2)+1)</f>
        <v/>
      </c>
      <c r="L200" s="71" t="str">
        <f ca="1">INDEX({"","_","-","="},IF(OR($D200 &gt;= M$6, $E200 &lt; L$6), 0, 1)+IF(OR($F200 &gt;= M$6, $G200 &lt; L$6), 0, 2)+1)</f>
        <v/>
      </c>
      <c r="M200" s="71" t="str">
        <f ca="1">INDEX({"","_","-","="},IF(OR($D200 &gt;= N$6, $E200 &lt; M$6), 0, 1)+IF(OR($F200 &gt;= N$6, $G200 &lt; M$6), 0, 2)+1)</f>
        <v/>
      </c>
      <c r="N200" s="71" t="str">
        <f ca="1">INDEX({"","_","-","="},IF(OR($D200 &gt;= O$6, $E200 &lt; N$6), 0, 1)+IF(OR($F200 &gt;= O$6, $G200 &lt; N$6), 0, 2)+1)</f>
        <v/>
      </c>
      <c r="O200" s="71" t="str">
        <f ca="1">INDEX({"","_","-","="},IF(OR($D200 &gt;= P$6, $E200 &lt; O$6), 0, 1)+IF(OR($F200 &gt;= P$6, $G200 &lt; O$6), 0, 2)+1)</f>
        <v/>
      </c>
      <c r="P200" s="71" t="str">
        <f ca="1">INDEX({"","_","-","="},IF(OR($D200 &gt;= Q$6, $E200 &lt; P$6), 0, 1)+IF(OR($F200 &gt;= Q$6, $G200 &lt; P$6), 0, 2)+1)</f>
        <v/>
      </c>
      <c r="Q200" s="71" t="str">
        <f ca="1">INDEX({"","_","-","="},IF(OR($D200 &gt;= R$6, $E200 &lt; Q$6), 0, 1)+IF(OR($F200 &gt;= R$6, $G200 &lt; Q$6), 0, 2)+1)</f>
        <v/>
      </c>
      <c r="R200" s="71" t="str">
        <f ca="1">INDEX({"","_","-","="},IF(OR($D200 &gt;= S$6, $E200 &lt; R$6), 0, 1)+IF(OR($F200 &gt;= S$6, $G200 &lt; R$6), 0, 2)+1)</f>
        <v/>
      </c>
      <c r="S200" s="71" t="str">
        <f ca="1">INDEX({"","_","-","="},IF(OR($D200 &gt;= T$6, $E200 &lt; S$6), 0, 1)+IF(OR($F200 &gt;= T$6, $G200 &lt; S$6), 0, 2)+1)</f>
        <v/>
      </c>
      <c r="T200" s="71" t="str">
        <f ca="1">INDEX({"","_","-","="},IF(OR($D200 &gt;= U$6, $E200 &lt; T$6), 0, 1)+IF(OR($F200 &gt;= U$6, $G200 &lt; T$6), 0, 2)+1)</f>
        <v/>
      </c>
      <c r="U200" s="71" t="str">
        <f ca="1">INDEX({"","_","-","="},IF(OR($D200 &gt;= V$6, $E200 &lt; U$6), 0, 1)+IF(OR($F200 &gt;= V$6, $G200 &lt; U$6), 0, 2)+1)</f>
        <v/>
      </c>
      <c r="V200" s="71" t="str">
        <f ca="1">INDEX({"","_","-","="},IF(OR($D200 &gt;= W$6, $E200 &lt; V$6), 0, 1)+IF(OR($F200 &gt;= W$6, $G200 &lt; V$6), 0, 2)+1)</f>
        <v/>
      </c>
      <c r="W200" s="71" t="str">
        <f ca="1">INDEX({"","_","-","="},IF(OR($D200 &gt;= X$6, $E200 &lt; W$6), 0, 1)+IF(OR($F200 &gt;= X$6, $G200 &lt; W$6), 0, 2)+1)</f>
        <v/>
      </c>
      <c r="X200" s="71" t="str">
        <f ca="1">INDEX({"","_","-","="},IF(OR($D200 &gt;= Y$6, $E200 &lt; X$6), 0, 1)+IF(OR($F200 &gt;= Y$6, $G200 &lt; X$6), 0, 2)+1)</f>
        <v/>
      </c>
      <c r="Y200" s="71" t="str">
        <f ca="1">INDEX({"","_","-","="},IF(OR($D200 &gt;= Z$6, $E200 &lt; Y$6), 0, 1)+IF(OR($F200 &gt;= Z$6, $G200 &lt; Y$6), 0, 2)+1)</f>
        <v/>
      </c>
      <c r="Z200" s="71" t="str">
        <f ca="1">INDEX({"","_","-","="},IF(OR($D200 &gt;= AA$6, $E200 &lt; Z$6), 0, 1)+IF(OR($F200 &gt;= AA$6, $G200 &lt; Z$6), 0, 2)+1)</f>
        <v/>
      </c>
      <c r="AA200" s="71" t="str">
        <f ca="1">INDEX({"","_","-","="},IF(OR($D200 &gt;= AB$6, $E200 &lt; AA$6), 0, 1)+IF(OR($F200 &gt;= AB$6, $G200 &lt; AA$6), 0, 2)+1)</f>
        <v/>
      </c>
      <c r="AB200" s="71" t="str">
        <f ca="1">INDEX({"","_","-","="},IF(OR($D200 &gt;= AC$6, $E200 &lt; AB$6), 0, 1)+IF(OR($F200 &gt;= AC$6, $G200 &lt; AB$6), 0, 2)+1)</f>
        <v/>
      </c>
      <c r="AC200" s="71" t="str">
        <f ca="1">INDEX({"","_","-","="},IF(OR($D200 &gt;= AD$6, $E200 &lt; AC$6), 0, 1)+IF(OR($F200 &gt;= AD$6, $G200 &lt; AC$6), 0, 2)+1)</f>
        <v/>
      </c>
      <c r="AD200" s="71" t="str">
        <f ca="1">INDEX({"","_","-","="},IF(OR($D200 &gt;= AE$6, $E200 &lt; AD$6), 0, 1)+IF(OR($F200 &gt;= AE$6, $G200 &lt; AD$6), 0, 2)+1)</f>
        <v/>
      </c>
      <c r="AE200" s="71" t="str">
        <f ca="1">INDEX({"","_","-","="},IF(OR($D200 &gt;= AF$6, $E200 &lt; AE$6), 0, 1)+IF(OR($F200 &gt;= AF$6, $G200 &lt; AE$6), 0, 2)+1)</f>
        <v/>
      </c>
      <c r="AF200" s="71" t="str">
        <f ca="1">INDEX({"","_","-","="},IF(OR($D200 &gt;= AG$6, $E200 &lt; AF$6), 0, 1)+IF(OR($F200 &gt;= AG$6, $G200 &lt; AF$6), 0, 2)+1)</f>
        <v/>
      </c>
      <c r="AG200" s="71" t="str">
        <f ca="1">INDEX({"","_","-","="},IF(OR($D200 &gt;= AH$6, $E200 &lt; AG$6), 0, 1)+IF(OR($F200 &gt;= AH$6, $G200 &lt; AG$6), 0, 2)+1)</f>
        <v/>
      </c>
      <c r="AH200" s="71" t="str">
        <f ca="1">INDEX({"","_","-","="},IF(OR($D200 &gt;= AI$6, $E200 &lt; AH$6), 0, 1)+IF(OR($F200 &gt;= AI$6, $G200 &lt; AH$6), 0, 2)+1)</f>
        <v/>
      </c>
      <c r="AI200" s="71" t="str">
        <f ca="1">INDEX({"","_","-","="},IF(OR($D200 &gt;= AJ$6, $E200 &lt; AI$6), 0, 1)+IF(OR($F200 &gt;= AJ$6, $G200 &lt; AI$6), 0, 2)+1)</f>
        <v/>
      </c>
      <c r="AJ200" s="71" t="str">
        <f ca="1">INDEX({"","_","-","="},IF(OR($D200 &gt;= AK$6, $E200 &lt; AJ$6), 0, 1)+IF(OR($F200 &gt;= AK$6, $G200 &lt; AJ$6), 0, 2)+1)</f>
        <v/>
      </c>
      <c r="AK200" s="71" t="str">
        <f ca="1">INDEX({"","_","-","="},IF(OR($D200 &gt;= AL$6, $E200 &lt; AK$6), 0, 1)+IF(OR($F200 &gt;= AL$6, $G200 &lt; AK$6), 0, 2)+1)</f>
        <v/>
      </c>
      <c r="AL200" s="71" t="str">
        <f ca="1">INDEX({"","_","-","="},IF(OR($D200 &gt;= AM$6, $E200 &lt; AL$6), 0, 1)+IF(OR($F200 &gt;= AM$6, $G200 &lt; AL$6), 0, 2)+1)</f>
        <v/>
      </c>
      <c r="AM200" s="71" t="str">
        <f ca="1">INDEX({"","_","-","="},IF(OR($D200 &gt;= AN$6, $E200 &lt; AM$6), 0, 1)+IF(OR($F200 &gt;= AN$6, $G200 &lt; AM$6), 0, 2)+1)</f>
        <v/>
      </c>
      <c r="AN200" s="71" t="str">
        <f ca="1">INDEX({"","_","-","="},IF(OR($D200 &gt;= AO$6, $E200 &lt; AN$6), 0, 1)+IF(OR($F200 &gt;= AO$6, $G200 &lt; AN$6), 0, 2)+1)</f>
        <v/>
      </c>
      <c r="AO200" s="71" t="str">
        <f ca="1">INDEX({"","_","-","="},IF(OR($D200 &gt;= AP$6, $E200 &lt; AO$6), 0, 1)+IF(OR($F200 &gt;= AP$6, $G200 &lt; AO$6), 0, 2)+1)</f>
        <v/>
      </c>
      <c r="AP200" s="71" t="str">
        <f ca="1">INDEX({"","_","-","="},IF(OR($D200 &gt;= AQ$6, $E200 &lt; AP$6), 0, 1)+IF(OR($F200 &gt;= AQ$6, $G200 &lt; AP$6), 0, 2)+1)</f>
        <v/>
      </c>
      <c r="AQ200" s="71" t="str">
        <f ca="1">INDEX({"","_","-","="},IF(OR($D200 &gt;= AR$6, $E200 &lt; AQ$6), 0, 1)+IF(OR($F200 &gt;= AR$6, $G200 &lt; AQ$6), 0, 2)+1)</f>
        <v/>
      </c>
      <c r="AR200" s="71" t="str">
        <f ca="1">INDEX({"","_","-","="},IF(OR($D200 &gt;= AS$6, $E200 &lt; AR$6), 0, 1)+IF(OR($F200 &gt;= AS$6, $G200 &lt; AR$6), 0, 2)+1)</f>
        <v/>
      </c>
      <c r="AS200" s="71" t="str">
        <f ca="1">INDEX({"","_","-","="},IF(OR($D200 &gt;= AT$6, $E200 &lt; AS$6), 0, 1)+IF(OR($F200 &gt;= AT$6, $G200 &lt; AS$6), 0, 2)+1)</f>
        <v/>
      </c>
      <c r="AT200" s="71" t="str">
        <f ca="1">INDEX({"","_","-","="},IF(OR($D200 &gt;= AU$6, $E200 &lt; AT$6), 0, 1)+IF(OR($F200 &gt;= AU$6, $G200 &lt; AT$6), 0, 2)+1)</f>
        <v/>
      </c>
      <c r="AU200" s="71" t="str">
        <f ca="1">INDEX({"","_","-","="},IF(OR($D200 &gt;= AV$6, $E200 &lt; AU$6), 0, 1)+IF(OR($F200 &gt;= AV$6, $G200 &lt; AU$6), 0, 2)+1)</f>
        <v/>
      </c>
      <c r="AV200" s="71" t="str">
        <f ca="1">INDEX({"","_","-","="},IF(OR($D200 &gt;= AW$6, $E200 &lt; AV$6), 0, 1)+IF(OR($F200 &gt;= AW$6, $G200 &lt; AV$6), 0, 2)+1)</f>
        <v/>
      </c>
      <c r="AW200" s="71" t="str">
        <f ca="1">INDEX({"","_","-","="},IF(OR($D200 &gt;= AX$6, $E200 &lt; AW$6), 0, 1)+IF(OR($F200 &gt;= AX$6, $G200 &lt; AW$6), 0, 2)+1)</f>
        <v/>
      </c>
      <c r="AX200" s="71" t="str">
        <f ca="1">INDEX({"","_","-","="},IF(OR($D200 &gt;= AY$6, $E200 &lt; AX$6), 0, 1)+IF(OR($F200 &gt;= AY$6, $G200 &lt; AX$6), 0, 2)+1)</f>
        <v/>
      </c>
      <c r="AY200" s="71" t="str">
        <f ca="1">INDEX({"","_","-","="},IF(OR($D200 &gt;= AZ$6, $E200 &lt; AY$6), 0, 1)+IF(OR($F200 &gt;= AZ$6, $G200 &lt; AY$6), 0, 2)+1)</f>
        <v/>
      </c>
      <c r="AZ200" s="71" t="str">
        <f ca="1">INDEX({"","_","-","="},IF(OR($D200 &gt;= BA$6, $E200 &lt; AZ$6), 0, 1)+IF(OR($F200 &gt;= BA$6, $G200 &lt; AZ$6), 0, 2)+1)</f>
        <v/>
      </c>
      <c r="BA200" s="71" t="str">
        <f ca="1">INDEX({"","_","-","="},IF(OR($D200 &gt;= BB$6, $E200 &lt; BA$6), 0, 1)+IF(OR($F200 &gt;= BB$6, $G200 &lt; BA$6), 0, 2)+1)</f>
        <v/>
      </c>
      <c r="BB200" s="71" t="str">
        <f ca="1">INDEX({"","_","-","="},IF(OR($D200 &gt;= BC$6, $E200 &lt; BB$6), 0, 1)+IF(OR($F200 &gt;= BC$6, $G200 &lt; BB$6), 0, 2)+1)</f>
        <v/>
      </c>
      <c r="BC200" s="71" t="str">
        <f ca="1">INDEX({"","_","-","="},IF(OR($D200 &gt;= BD$6, $E200 &lt; BC$6), 0, 1)+IF(OR($F200 &gt;= BD$6, $G200 &lt; BC$6), 0, 2)+1)</f>
        <v/>
      </c>
      <c r="BD200" s="71" t="str">
        <f ca="1">INDEX({"","_","-","="},IF(OR($D200 &gt;= BE$6, $E200 &lt; BD$6), 0, 1)+IF(OR($F200 &gt;= BE$6, $G200 &lt; BD$6), 0, 2)+1)</f>
        <v/>
      </c>
      <c r="BE200" s="71" t="str">
        <f ca="1">INDEX({"","_","-","="},IF(OR($D200 &gt;= BF$6, $E200 &lt; BE$6), 0, 1)+IF(OR($F200 &gt;= BF$6, $G200 &lt; BE$6), 0, 2)+1)</f>
        <v/>
      </c>
      <c r="BF200" s="71" t="str">
        <f ca="1">INDEX({"","_","-","="},IF(OR($D200 &gt;= BG$6, $E200 &lt; BF$6), 0, 1)+IF(OR($F200 &gt;= BG$6, $G200 &lt; BF$6), 0, 2)+1)</f>
        <v/>
      </c>
      <c r="BG200" s="71" t="str">
        <f ca="1">INDEX({"","_","-","="},IF(OR($D200 &gt;= BH$6, $E200 &lt; BG$6), 0, 1)+IF(OR($F200 &gt;= BH$6, $G200 &lt; BG$6), 0, 2)+1)</f>
        <v/>
      </c>
      <c r="BH200" s="71" t="str">
        <f ca="1">INDEX({"","_","-","="},IF(OR($D200 &gt;= BI$6, $E200 &lt; BH$6), 0, 1)+IF(OR($F200 &gt;= BI$6, $G200 &lt; BH$6), 0, 2)+1)</f>
        <v/>
      </c>
      <c r="BI200" s="71" t="str">
        <f ca="1">INDEX({"","_","-","="},IF(OR($D200 &gt;= BJ$6, $E200 &lt; BI$6), 0, 1)+IF(OR($F200 &gt;= BJ$6, $G200 &lt; BI$6), 0, 2)+1)</f>
        <v/>
      </c>
      <c r="BJ200" s="71" t="str">
        <f ca="1">INDEX({"","_","-","="},IF(OR($D200 &gt;= BK$6, $E200 &lt; BJ$6), 0, 1)+IF(OR($F200 &gt;= BK$6, $G200 &lt; BJ$6), 0, 2)+1)</f>
        <v/>
      </c>
      <c r="BK200" s="71" t="str">
        <f ca="1">INDEX({"","_","-","="},IF(OR($D200 &gt;= BL$6, $E200 &lt; BK$6), 0, 1)+IF(OR($F200 &gt;= BL$6, $G200 &lt; BK$6), 0, 2)+1)</f>
        <v/>
      </c>
      <c r="BL200" s="71" t="str">
        <f ca="1">INDEX({"","_","-","="},IF(OR($D200 &gt;= BM$6, $E200 &lt; BL$6), 0, 1)+IF(OR($F200 &gt;= BM$6, $G200 &lt; BL$6), 0, 2)+1)</f>
        <v/>
      </c>
      <c r="BM200" s="71" t="str">
        <f ca="1">INDEX({"","_","-","="},IF(OR($D200 &gt;= BN$6, $E200 &lt; BM$6), 0, 1)+IF(OR($F200 &gt;= BN$6, $G200 &lt; BM$6), 0, 2)+1)</f>
        <v/>
      </c>
      <c r="BN200" s="71" t="str">
        <f ca="1">INDEX({"","_","-","="},IF(OR($D200 &gt;= BO$6, $E200 &lt; BN$6), 0, 1)+IF(OR($F200 &gt;= BO$6, $G200 &lt; BN$6), 0, 2)+1)</f>
        <v/>
      </c>
      <c r="BO200" s="71" t="str">
        <f ca="1">INDEX({"","_","-","="},IF(OR($D200 &gt;= BP$6, $E200 &lt; BO$6), 0, 1)+IF(OR($F200 &gt;= BP$6, $G200 &lt; BO$6), 0, 2)+1)</f>
        <v/>
      </c>
      <c r="BP200" s="71" t="str">
        <f ca="1">INDEX({"","_","-","="},IF(OR($D200 &gt;= BQ$6, $E200 &lt; BP$6), 0, 1)+IF(OR($F200 &gt;= BQ$6, $G200 &lt; BP$6), 0, 2)+1)</f>
        <v/>
      </c>
      <c r="BQ200" s="71" t="str">
        <f ca="1">INDEX({"","_","-","="},IF(OR($D200 &gt;= BR$6, $E200 &lt; BQ$6), 0, 1)+IF(OR($F200 &gt;= BR$6, $G200 &lt; BQ$6), 0, 2)+1)</f>
        <v/>
      </c>
      <c r="BR200" s="71" t="str">
        <f ca="1">INDEX({"","_","-","="},IF(OR($D200 &gt;= BS$6, $E200 &lt; BR$6), 0, 1)+IF(OR($F200 &gt;= BS$6, $G200 &lt; BR$6), 0, 2)+1)</f>
        <v/>
      </c>
      <c r="BS200" s="71" t="str">
        <f ca="1">INDEX({"","_","-","="},IF(OR($D200 &gt;= BT$6, $E200 &lt; BS$6), 0, 1)+IF(OR($F200 &gt;= BT$6, $G200 &lt; BS$6), 0, 2)+1)</f>
        <v/>
      </c>
      <c r="BT200" s="71" t="str">
        <f ca="1">INDEX({"","_","-","="},IF(OR($D200 &gt;= BU$6, $E200 &lt; BT$6), 0, 1)+IF(OR($F200 &gt;= BU$6, $G200 &lt; BT$6), 0, 2)+1)</f>
        <v/>
      </c>
      <c r="BU200" s="71" t="str">
        <f ca="1">INDEX({"","_","-","="},IF(OR($D200 &gt;= BV$6, $E200 &lt; BU$6), 0, 1)+IF(OR($F200 &gt;= BV$6, $G200 &lt; BU$6), 0, 2)+1)</f>
        <v/>
      </c>
      <c r="BV200" s="71" t="str">
        <f ca="1">INDEX({"","_","-","="},IF(OR($D200 &gt;= BW$6, $E200 &lt; BV$6), 0, 1)+IF(OR($F200 &gt;= BW$6, $G200 &lt; BV$6), 0, 2)+1)</f>
        <v/>
      </c>
      <c r="BW200" s="71" t="str">
        <f ca="1">INDEX({"","_","-","="},IF(OR($D200 &gt;= BX$6, $E200 &lt; BW$6), 0, 1)+IF(OR($F200 &gt;= BX$6, $G200 &lt; BW$6), 0, 2)+1)</f>
        <v/>
      </c>
      <c r="BX200" s="71" t="str">
        <f ca="1">INDEX({"","_","-","="},IF(OR($D200 &gt;= BY$6, $E200 &lt; BX$6), 0, 1)+IF(OR($F200 &gt;= BY$6, $G200 &lt; BX$6), 0, 2)+1)</f>
        <v/>
      </c>
      <c r="BY200" s="71" t="str">
        <f ca="1">INDEX({"","_","-","="},IF(OR($D200 &gt;= BZ$6, $E200 &lt; BY$6), 0, 1)+IF(OR($F200 &gt;= BZ$6, $G200 &lt; BY$6), 0, 2)+1)</f>
        <v/>
      </c>
      <c r="BZ200" s="71" t="str">
        <f ca="1">INDEX({"","_","-","="},IF(OR($D200 &gt;= CA$6, $E200 &lt; BZ$6), 0, 1)+IF(OR($F200 &gt;= CA$6, $G200 &lt; BZ$6), 0, 2)+1)</f>
        <v/>
      </c>
      <c r="CA200" s="71" t="str">
        <f ca="1">INDEX({"","_","-","="},IF(OR($D200 &gt;= CB$6, $E200 &lt; CA$6), 0, 1)+IF(OR($F200 &gt;= CB$6, $G200 &lt; CA$6), 0, 2)+1)</f>
        <v/>
      </c>
      <c r="CB200" s="71" t="str">
        <f ca="1">INDEX({"","_","-","="},IF(OR($D200 &gt;= CC$6, $E200 &lt; CB$6), 0, 1)+IF(OR($F200 &gt;= CC$6, $G200 &lt; CB$6), 0, 2)+1)</f>
        <v/>
      </c>
      <c r="CC200" s="71" t="str">
        <f ca="1">INDEX({"","_","-","="},IF(OR($D200 &gt;= CD$6, $E200 &lt; CC$6), 0, 1)+IF(OR($F200 &gt;= CD$6, $G200 &lt; CC$6), 0, 2)+1)</f>
        <v/>
      </c>
      <c r="CD200" s="71" t="str">
        <f ca="1">INDEX({"","_","-","="},IF(OR($D200 &gt;= CE$6, $E200 &lt; CD$6), 0, 1)+IF(OR($F200 &gt;= CE$6, $G200 &lt; CD$6), 0, 2)+1)</f>
        <v/>
      </c>
    </row>
    <row r="201" spans="1:82">
      <c r="A201" s="8" t="str">
        <f ca="1">IF('临-进度'!N196,'临-进度'!$A196,"")</f>
        <v/>
      </c>
      <c r="B201" s="8" t="str">
        <f ca="1">IF('临-进度'!N196,'临-进度'!$B196,"")</f>
        <v/>
      </c>
      <c r="C201" s="8" t="str">
        <f ca="1">IF('临-进度'!N196,'临-进度'!$F196,"")</f>
        <v/>
      </c>
      <c r="D201" s="42" t="str">
        <f ca="1">IF('临-进度'!$N196,'临-进度'!$J196,"")</f>
        <v/>
      </c>
      <c r="E201" s="42" t="str">
        <f ca="1">IF('临-进度'!$N196,'临-进度'!$AF196,"")</f>
        <v/>
      </c>
      <c r="F201" s="42" t="str">
        <f ca="1">IF('临-进度'!$N196,'临-进度'!$K196,"")</f>
        <v/>
      </c>
      <c r="G201" s="76" t="str">
        <f ca="1">IF('临-进度'!$N196,'临-进度'!$AG196,"")</f>
        <v/>
      </c>
      <c r="H201" s="71" t="str">
        <f ca="1">INDEX({"","_","-","="},IF(OR($D201 &gt;= I$6, $E201 &lt; H$6), 0, 1)+IF(OR($F201 &gt;= I$6, $G201 &lt; H$6), 0, 2)+1)</f>
        <v/>
      </c>
      <c r="I201" s="71" t="str">
        <f ca="1">INDEX({"","_","-","="},IF(OR($D201 &gt;= J$6, $E201 &lt; I$6), 0, 1)+IF(OR($F201 &gt;= J$6, $G201 &lt; I$6), 0, 2)+1)</f>
        <v/>
      </c>
      <c r="J201" s="71" t="str">
        <f ca="1">INDEX({"","_","-","="},IF(OR($D201 &gt;= K$6, $E201 &lt; J$6), 0, 1)+IF(OR($F201 &gt;= K$6, $G201 &lt; J$6), 0, 2)+1)</f>
        <v/>
      </c>
      <c r="K201" s="71" t="str">
        <f ca="1">INDEX({"","_","-","="},IF(OR($D201 &gt;= L$6, $E201 &lt; K$6), 0, 1)+IF(OR($F201 &gt;= L$6, $G201 &lt; K$6), 0, 2)+1)</f>
        <v/>
      </c>
      <c r="L201" s="71" t="str">
        <f ca="1">INDEX({"","_","-","="},IF(OR($D201 &gt;= M$6, $E201 &lt; L$6), 0, 1)+IF(OR($F201 &gt;= M$6, $G201 &lt; L$6), 0, 2)+1)</f>
        <v/>
      </c>
      <c r="M201" s="71" t="str">
        <f ca="1">INDEX({"","_","-","="},IF(OR($D201 &gt;= N$6, $E201 &lt; M$6), 0, 1)+IF(OR($F201 &gt;= N$6, $G201 &lt; M$6), 0, 2)+1)</f>
        <v/>
      </c>
      <c r="N201" s="71" t="str">
        <f ca="1">INDEX({"","_","-","="},IF(OR($D201 &gt;= O$6, $E201 &lt; N$6), 0, 1)+IF(OR($F201 &gt;= O$6, $G201 &lt; N$6), 0, 2)+1)</f>
        <v/>
      </c>
      <c r="O201" s="71" t="str">
        <f ca="1">INDEX({"","_","-","="},IF(OR($D201 &gt;= P$6, $E201 &lt; O$6), 0, 1)+IF(OR($F201 &gt;= P$6, $G201 &lt; O$6), 0, 2)+1)</f>
        <v/>
      </c>
      <c r="P201" s="71" t="str">
        <f ca="1">INDEX({"","_","-","="},IF(OR($D201 &gt;= Q$6, $E201 &lt; P$6), 0, 1)+IF(OR($F201 &gt;= Q$6, $G201 &lt; P$6), 0, 2)+1)</f>
        <v/>
      </c>
      <c r="Q201" s="71" t="str">
        <f ca="1">INDEX({"","_","-","="},IF(OR($D201 &gt;= R$6, $E201 &lt; Q$6), 0, 1)+IF(OR($F201 &gt;= R$6, $G201 &lt; Q$6), 0, 2)+1)</f>
        <v/>
      </c>
      <c r="R201" s="71" t="str">
        <f ca="1">INDEX({"","_","-","="},IF(OR($D201 &gt;= S$6, $E201 &lt; R$6), 0, 1)+IF(OR($F201 &gt;= S$6, $G201 &lt; R$6), 0, 2)+1)</f>
        <v/>
      </c>
      <c r="S201" s="71" t="str">
        <f ca="1">INDEX({"","_","-","="},IF(OR($D201 &gt;= T$6, $E201 &lt; S$6), 0, 1)+IF(OR($F201 &gt;= T$6, $G201 &lt; S$6), 0, 2)+1)</f>
        <v/>
      </c>
      <c r="T201" s="71" t="str">
        <f ca="1">INDEX({"","_","-","="},IF(OR($D201 &gt;= U$6, $E201 &lt; T$6), 0, 1)+IF(OR($F201 &gt;= U$6, $G201 &lt; T$6), 0, 2)+1)</f>
        <v/>
      </c>
      <c r="U201" s="71" t="str">
        <f ca="1">INDEX({"","_","-","="},IF(OR($D201 &gt;= V$6, $E201 &lt; U$6), 0, 1)+IF(OR($F201 &gt;= V$6, $G201 &lt; U$6), 0, 2)+1)</f>
        <v/>
      </c>
      <c r="V201" s="71" t="str">
        <f ca="1">INDEX({"","_","-","="},IF(OR($D201 &gt;= W$6, $E201 &lt; V$6), 0, 1)+IF(OR($F201 &gt;= W$6, $G201 &lt; V$6), 0, 2)+1)</f>
        <v/>
      </c>
      <c r="W201" s="71" t="str">
        <f ca="1">INDEX({"","_","-","="},IF(OR($D201 &gt;= X$6, $E201 &lt; W$6), 0, 1)+IF(OR($F201 &gt;= X$6, $G201 &lt; W$6), 0, 2)+1)</f>
        <v/>
      </c>
      <c r="X201" s="71" t="str">
        <f ca="1">INDEX({"","_","-","="},IF(OR($D201 &gt;= Y$6, $E201 &lt; X$6), 0, 1)+IF(OR($F201 &gt;= Y$6, $G201 &lt; X$6), 0, 2)+1)</f>
        <v/>
      </c>
      <c r="Y201" s="71" t="str">
        <f ca="1">INDEX({"","_","-","="},IF(OR($D201 &gt;= Z$6, $E201 &lt; Y$6), 0, 1)+IF(OR($F201 &gt;= Z$6, $G201 &lt; Y$6), 0, 2)+1)</f>
        <v/>
      </c>
      <c r="Z201" s="71" t="str">
        <f ca="1">INDEX({"","_","-","="},IF(OR($D201 &gt;= AA$6, $E201 &lt; Z$6), 0, 1)+IF(OR($F201 &gt;= AA$6, $G201 &lt; Z$6), 0, 2)+1)</f>
        <v/>
      </c>
      <c r="AA201" s="71" t="str">
        <f ca="1">INDEX({"","_","-","="},IF(OR($D201 &gt;= AB$6, $E201 &lt; AA$6), 0, 1)+IF(OR($F201 &gt;= AB$6, $G201 &lt; AA$6), 0, 2)+1)</f>
        <v/>
      </c>
      <c r="AB201" s="71" t="str">
        <f ca="1">INDEX({"","_","-","="},IF(OR($D201 &gt;= AC$6, $E201 &lt; AB$6), 0, 1)+IF(OR($F201 &gt;= AC$6, $G201 &lt; AB$6), 0, 2)+1)</f>
        <v/>
      </c>
      <c r="AC201" s="71" t="str">
        <f ca="1">INDEX({"","_","-","="},IF(OR($D201 &gt;= AD$6, $E201 &lt; AC$6), 0, 1)+IF(OR($F201 &gt;= AD$6, $G201 &lt; AC$6), 0, 2)+1)</f>
        <v/>
      </c>
      <c r="AD201" s="71" t="str">
        <f ca="1">INDEX({"","_","-","="},IF(OR($D201 &gt;= AE$6, $E201 &lt; AD$6), 0, 1)+IF(OR($F201 &gt;= AE$6, $G201 &lt; AD$6), 0, 2)+1)</f>
        <v/>
      </c>
      <c r="AE201" s="71" t="str">
        <f ca="1">INDEX({"","_","-","="},IF(OR($D201 &gt;= AF$6, $E201 &lt; AE$6), 0, 1)+IF(OR($F201 &gt;= AF$6, $G201 &lt; AE$6), 0, 2)+1)</f>
        <v/>
      </c>
      <c r="AF201" s="71" t="str">
        <f ca="1">INDEX({"","_","-","="},IF(OR($D201 &gt;= AG$6, $E201 &lt; AF$6), 0, 1)+IF(OR($F201 &gt;= AG$6, $G201 &lt; AF$6), 0, 2)+1)</f>
        <v/>
      </c>
      <c r="AG201" s="71" t="str">
        <f ca="1">INDEX({"","_","-","="},IF(OR($D201 &gt;= AH$6, $E201 &lt; AG$6), 0, 1)+IF(OR($F201 &gt;= AH$6, $G201 &lt; AG$6), 0, 2)+1)</f>
        <v/>
      </c>
      <c r="AH201" s="71" t="str">
        <f ca="1">INDEX({"","_","-","="},IF(OR($D201 &gt;= AI$6, $E201 &lt; AH$6), 0, 1)+IF(OR($F201 &gt;= AI$6, $G201 &lt; AH$6), 0, 2)+1)</f>
        <v/>
      </c>
      <c r="AI201" s="71" t="str">
        <f ca="1">INDEX({"","_","-","="},IF(OR($D201 &gt;= AJ$6, $E201 &lt; AI$6), 0, 1)+IF(OR($F201 &gt;= AJ$6, $G201 &lt; AI$6), 0, 2)+1)</f>
        <v/>
      </c>
      <c r="AJ201" s="71" t="str">
        <f ca="1">INDEX({"","_","-","="},IF(OR($D201 &gt;= AK$6, $E201 &lt; AJ$6), 0, 1)+IF(OR($F201 &gt;= AK$6, $G201 &lt; AJ$6), 0, 2)+1)</f>
        <v/>
      </c>
      <c r="AK201" s="71" t="str">
        <f ca="1">INDEX({"","_","-","="},IF(OR($D201 &gt;= AL$6, $E201 &lt; AK$6), 0, 1)+IF(OR($F201 &gt;= AL$6, $G201 &lt; AK$6), 0, 2)+1)</f>
        <v/>
      </c>
      <c r="AL201" s="71" t="str">
        <f ca="1">INDEX({"","_","-","="},IF(OR($D201 &gt;= AM$6, $E201 &lt; AL$6), 0, 1)+IF(OR($F201 &gt;= AM$6, $G201 &lt; AL$6), 0, 2)+1)</f>
        <v/>
      </c>
      <c r="AM201" s="71" t="str">
        <f ca="1">INDEX({"","_","-","="},IF(OR($D201 &gt;= AN$6, $E201 &lt; AM$6), 0, 1)+IF(OR($F201 &gt;= AN$6, $G201 &lt; AM$6), 0, 2)+1)</f>
        <v/>
      </c>
      <c r="AN201" s="71" t="str">
        <f ca="1">INDEX({"","_","-","="},IF(OR($D201 &gt;= AO$6, $E201 &lt; AN$6), 0, 1)+IF(OR($F201 &gt;= AO$6, $G201 &lt; AN$6), 0, 2)+1)</f>
        <v/>
      </c>
      <c r="AO201" s="71" t="str">
        <f ca="1">INDEX({"","_","-","="},IF(OR($D201 &gt;= AP$6, $E201 &lt; AO$6), 0, 1)+IF(OR($F201 &gt;= AP$6, $G201 &lt; AO$6), 0, 2)+1)</f>
        <v/>
      </c>
      <c r="AP201" s="71" t="str">
        <f ca="1">INDEX({"","_","-","="},IF(OR($D201 &gt;= AQ$6, $E201 &lt; AP$6), 0, 1)+IF(OR($F201 &gt;= AQ$6, $G201 &lt; AP$6), 0, 2)+1)</f>
        <v/>
      </c>
      <c r="AQ201" s="71" t="str">
        <f ca="1">INDEX({"","_","-","="},IF(OR($D201 &gt;= AR$6, $E201 &lt; AQ$6), 0, 1)+IF(OR($F201 &gt;= AR$6, $G201 &lt; AQ$6), 0, 2)+1)</f>
        <v/>
      </c>
      <c r="AR201" s="71" t="str">
        <f ca="1">INDEX({"","_","-","="},IF(OR($D201 &gt;= AS$6, $E201 &lt; AR$6), 0, 1)+IF(OR($F201 &gt;= AS$6, $G201 &lt; AR$6), 0, 2)+1)</f>
        <v/>
      </c>
      <c r="AS201" s="71" t="str">
        <f ca="1">INDEX({"","_","-","="},IF(OR($D201 &gt;= AT$6, $E201 &lt; AS$6), 0, 1)+IF(OR($F201 &gt;= AT$6, $G201 &lt; AS$6), 0, 2)+1)</f>
        <v/>
      </c>
      <c r="AT201" s="71" t="str">
        <f ca="1">INDEX({"","_","-","="},IF(OR($D201 &gt;= AU$6, $E201 &lt; AT$6), 0, 1)+IF(OR($F201 &gt;= AU$6, $G201 &lt; AT$6), 0, 2)+1)</f>
        <v/>
      </c>
      <c r="AU201" s="71" t="str">
        <f ca="1">INDEX({"","_","-","="},IF(OR($D201 &gt;= AV$6, $E201 &lt; AU$6), 0, 1)+IF(OR($F201 &gt;= AV$6, $G201 &lt; AU$6), 0, 2)+1)</f>
        <v/>
      </c>
      <c r="AV201" s="71" t="str">
        <f ca="1">INDEX({"","_","-","="},IF(OR($D201 &gt;= AW$6, $E201 &lt; AV$6), 0, 1)+IF(OR($F201 &gt;= AW$6, $G201 &lt; AV$6), 0, 2)+1)</f>
        <v/>
      </c>
      <c r="AW201" s="71" t="str">
        <f ca="1">INDEX({"","_","-","="},IF(OR($D201 &gt;= AX$6, $E201 &lt; AW$6), 0, 1)+IF(OR($F201 &gt;= AX$6, $G201 &lt; AW$6), 0, 2)+1)</f>
        <v/>
      </c>
      <c r="AX201" s="71" t="str">
        <f ca="1">INDEX({"","_","-","="},IF(OR($D201 &gt;= AY$6, $E201 &lt; AX$6), 0, 1)+IF(OR($F201 &gt;= AY$6, $G201 &lt; AX$6), 0, 2)+1)</f>
        <v/>
      </c>
      <c r="AY201" s="71" t="str">
        <f ca="1">INDEX({"","_","-","="},IF(OR($D201 &gt;= AZ$6, $E201 &lt; AY$6), 0, 1)+IF(OR($F201 &gt;= AZ$6, $G201 &lt; AY$6), 0, 2)+1)</f>
        <v/>
      </c>
      <c r="AZ201" s="71" t="str">
        <f ca="1">INDEX({"","_","-","="},IF(OR($D201 &gt;= BA$6, $E201 &lt; AZ$6), 0, 1)+IF(OR($F201 &gt;= BA$6, $G201 &lt; AZ$6), 0, 2)+1)</f>
        <v/>
      </c>
      <c r="BA201" s="71" t="str">
        <f ca="1">INDEX({"","_","-","="},IF(OR($D201 &gt;= BB$6, $E201 &lt; BA$6), 0, 1)+IF(OR($F201 &gt;= BB$6, $G201 &lt; BA$6), 0, 2)+1)</f>
        <v/>
      </c>
      <c r="BB201" s="71" t="str">
        <f ca="1">INDEX({"","_","-","="},IF(OR($D201 &gt;= BC$6, $E201 &lt; BB$6), 0, 1)+IF(OR($F201 &gt;= BC$6, $G201 &lt; BB$6), 0, 2)+1)</f>
        <v/>
      </c>
      <c r="BC201" s="71" t="str">
        <f ca="1">INDEX({"","_","-","="},IF(OR($D201 &gt;= BD$6, $E201 &lt; BC$6), 0, 1)+IF(OR($F201 &gt;= BD$6, $G201 &lt; BC$6), 0, 2)+1)</f>
        <v/>
      </c>
      <c r="BD201" s="71" t="str">
        <f ca="1">INDEX({"","_","-","="},IF(OR($D201 &gt;= BE$6, $E201 &lt; BD$6), 0, 1)+IF(OR($F201 &gt;= BE$6, $G201 &lt; BD$6), 0, 2)+1)</f>
        <v/>
      </c>
      <c r="BE201" s="71" t="str">
        <f ca="1">INDEX({"","_","-","="},IF(OR($D201 &gt;= BF$6, $E201 &lt; BE$6), 0, 1)+IF(OR($F201 &gt;= BF$6, $G201 &lt; BE$6), 0, 2)+1)</f>
        <v/>
      </c>
      <c r="BF201" s="71" t="str">
        <f ca="1">INDEX({"","_","-","="},IF(OR($D201 &gt;= BG$6, $E201 &lt; BF$6), 0, 1)+IF(OR($F201 &gt;= BG$6, $G201 &lt; BF$6), 0, 2)+1)</f>
        <v/>
      </c>
      <c r="BG201" s="71" t="str">
        <f ca="1">INDEX({"","_","-","="},IF(OR($D201 &gt;= BH$6, $E201 &lt; BG$6), 0, 1)+IF(OR($F201 &gt;= BH$6, $G201 &lt; BG$6), 0, 2)+1)</f>
        <v/>
      </c>
      <c r="BH201" s="71" t="str">
        <f ca="1">INDEX({"","_","-","="},IF(OR($D201 &gt;= BI$6, $E201 &lt; BH$6), 0, 1)+IF(OR($F201 &gt;= BI$6, $G201 &lt; BH$6), 0, 2)+1)</f>
        <v/>
      </c>
      <c r="BI201" s="71" t="str">
        <f ca="1">INDEX({"","_","-","="},IF(OR($D201 &gt;= BJ$6, $E201 &lt; BI$6), 0, 1)+IF(OR($F201 &gt;= BJ$6, $G201 &lt; BI$6), 0, 2)+1)</f>
        <v/>
      </c>
      <c r="BJ201" s="71" t="str">
        <f ca="1">INDEX({"","_","-","="},IF(OR($D201 &gt;= BK$6, $E201 &lt; BJ$6), 0, 1)+IF(OR($F201 &gt;= BK$6, $G201 &lt; BJ$6), 0, 2)+1)</f>
        <v/>
      </c>
      <c r="BK201" s="71" t="str">
        <f ca="1">INDEX({"","_","-","="},IF(OR($D201 &gt;= BL$6, $E201 &lt; BK$6), 0, 1)+IF(OR($F201 &gt;= BL$6, $G201 &lt; BK$6), 0, 2)+1)</f>
        <v/>
      </c>
      <c r="BL201" s="71" t="str">
        <f ca="1">INDEX({"","_","-","="},IF(OR($D201 &gt;= BM$6, $E201 &lt; BL$6), 0, 1)+IF(OR($F201 &gt;= BM$6, $G201 &lt; BL$6), 0, 2)+1)</f>
        <v/>
      </c>
      <c r="BM201" s="71" t="str">
        <f ca="1">INDEX({"","_","-","="},IF(OR($D201 &gt;= BN$6, $E201 &lt; BM$6), 0, 1)+IF(OR($F201 &gt;= BN$6, $G201 &lt; BM$6), 0, 2)+1)</f>
        <v/>
      </c>
      <c r="BN201" s="71" t="str">
        <f ca="1">INDEX({"","_","-","="},IF(OR($D201 &gt;= BO$6, $E201 &lt; BN$6), 0, 1)+IF(OR($F201 &gt;= BO$6, $G201 &lt; BN$6), 0, 2)+1)</f>
        <v/>
      </c>
      <c r="BO201" s="71" t="str">
        <f ca="1">INDEX({"","_","-","="},IF(OR($D201 &gt;= BP$6, $E201 &lt; BO$6), 0, 1)+IF(OR($F201 &gt;= BP$6, $G201 &lt; BO$6), 0, 2)+1)</f>
        <v/>
      </c>
      <c r="BP201" s="71" t="str">
        <f ca="1">INDEX({"","_","-","="},IF(OR($D201 &gt;= BQ$6, $E201 &lt; BP$6), 0, 1)+IF(OR($F201 &gt;= BQ$6, $G201 &lt; BP$6), 0, 2)+1)</f>
        <v/>
      </c>
      <c r="BQ201" s="71" t="str">
        <f ca="1">INDEX({"","_","-","="},IF(OR($D201 &gt;= BR$6, $E201 &lt; BQ$6), 0, 1)+IF(OR($F201 &gt;= BR$6, $G201 &lt; BQ$6), 0, 2)+1)</f>
        <v/>
      </c>
      <c r="BR201" s="71" t="str">
        <f ca="1">INDEX({"","_","-","="},IF(OR($D201 &gt;= BS$6, $E201 &lt; BR$6), 0, 1)+IF(OR($F201 &gt;= BS$6, $G201 &lt; BR$6), 0, 2)+1)</f>
        <v/>
      </c>
      <c r="BS201" s="71" t="str">
        <f ca="1">INDEX({"","_","-","="},IF(OR($D201 &gt;= BT$6, $E201 &lt; BS$6), 0, 1)+IF(OR($F201 &gt;= BT$6, $G201 &lt; BS$6), 0, 2)+1)</f>
        <v/>
      </c>
      <c r="BT201" s="71" t="str">
        <f ca="1">INDEX({"","_","-","="},IF(OR($D201 &gt;= BU$6, $E201 &lt; BT$6), 0, 1)+IF(OR($F201 &gt;= BU$6, $G201 &lt; BT$6), 0, 2)+1)</f>
        <v/>
      </c>
      <c r="BU201" s="71" t="str">
        <f ca="1">INDEX({"","_","-","="},IF(OR($D201 &gt;= BV$6, $E201 &lt; BU$6), 0, 1)+IF(OR($F201 &gt;= BV$6, $G201 &lt; BU$6), 0, 2)+1)</f>
        <v/>
      </c>
      <c r="BV201" s="71" t="str">
        <f ca="1">INDEX({"","_","-","="},IF(OR($D201 &gt;= BW$6, $E201 &lt; BV$6), 0, 1)+IF(OR($F201 &gt;= BW$6, $G201 &lt; BV$6), 0, 2)+1)</f>
        <v/>
      </c>
      <c r="BW201" s="71" t="str">
        <f ca="1">INDEX({"","_","-","="},IF(OR($D201 &gt;= BX$6, $E201 &lt; BW$6), 0, 1)+IF(OR($F201 &gt;= BX$6, $G201 &lt; BW$6), 0, 2)+1)</f>
        <v/>
      </c>
      <c r="BX201" s="71" t="str">
        <f ca="1">INDEX({"","_","-","="},IF(OR($D201 &gt;= BY$6, $E201 &lt; BX$6), 0, 1)+IF(OR($F201 &gt;= BY$6, $G201 &lt; BX$6), 0, 2)+1)</f>
        <v/>
      </c>
      <c r="BY201" s="71" t="str">
        <f ca="1">INDEX({"","_","-","="},IF(OR($D201 &gt;= BZ$6, $E201 &lt; BY$6), 0, 1)+IF(OR($F201 &gt;= BZ$6, $G201 &lt; BY$6), 0, 2)+1)</f>
        <v/>
      </c>
      <c r="BZ201" s="71" t="str">
        <f ca="1">INDEX({"","_","-","="},IF(OR($D201 &gt;= CA$6, $E201 &lt; BZ$6), 0, 1)+IF(OR($F201 &gt;= CA$6, $G201 &lt; BZ$6), 0, 2)+1)</f>
        <v/>
      </c>
      <c r="CA201" s="71" t="str">
        <f ca="1">INDEX({"","_","-","="},IF(OR($D201 &gt;= CB$6, $E201 &lt; CA$6), 0, 1)+IF(OR($F201 &gt;= CB$6, $G201 &lt; CA$6), 0, 2)+1)</f>
        <v/>
      </c>
      <c r="CB201" s="71" t="str">
        <f ca="1">INDEX({"","_","-","="},IF(OR($D201 &gt;= CC$6, $E201 &lt; CB$6), 0, 1)+IF(OR($F201 &gt;= CC$6, $G201 &lt; CB$6), 0, 2)+1)</f>
        <v/>
      </c>
      <c r="CC201" s="71" t="str">
        <f ca="1">INDEX({"","_","-","="},IF(OR($D201 &gt;= CD$6, $E201 &lt; CC$6), 0, 1)+IF(OR($F201 &gt;= CD$6, $G201 &lt; CC$6), 0, 2)+1)</f>
        <v/>
      </c>
      <c r="CD201" s="71" t="str">
        <f ca="1">INDEX({"","_","-","="},IF(OR($D201 &gt;= CE$6, $E201 &lt; CD$6), 0, 1)+IF(OR($F201 &gt;= CE$6, $G201 &lt; CD$6), 0, 2)+1)</f>
        <v/>
      </c>
    </row>
    <row r="202" spans="1:82">
      <c r="A202" s="8" t="str">
        <f ca="1">IF('临-进度'!N197,'临-进度'!$A197,"")</f>
        <v/>
      </c>
      <c r="B202" s="8" t="str">
        <f ca="1">IF('临-进度'!N197,'临-进度'!$B197,"")</f>
        <v/>
      </c>
      <c r="C202" s="8" t="str">
        <f ca="1">IF('临-进度'!N197,'临-进度'!$F197,"")</f>
        <v/>
      </c>
      <c r="D202" s="42" t="str">
        <f ca="1">IF('临-进度'!$N197,'临-进度'!$J197,"")</f>
        <v/>
      </c>
      <c r="E202" s="42" t="str">
        <f ca="1">IF('临-进度'!$N197,'临-进度'!$AF197,"")</f>
        <v/>
      </c>
      <c r="F202" s="42" t="str">
        <f ca="1">IF('临-进度'!$N197,'临-进度'!$K197,"")</f>
        <v/>
      </c>
      <c r="G202" s="76" t="str">
        <f ca="1">IF('临-进度'!$N197,'临-进度'!$AG197,"")</f>
        <v/>
      </c>
      <c r="H202" s="71" t="str">
        <f ca="1">INDEX({"","_","-","="},IF(OR($D202 &gt;= I$6, $E202 &lt; H$6), 0, 1)+IF(OR($F202 &gt;= I$6, $G202 &lt; H$6), 0, 2)+1)</f>
        <v/>
      </c>
      <c r="I202" s="71" t="str">
        <f ca="1">INDEX({"","_","-","="},IF(OR($D202 &gt;= J$6, $E202 &lt; I$6), 0, 1)+IF(OR($F202 &gt;= J$6, $G202 &lt; I$6), 0, 2)+1)</f>
        <v/>
      </c>
      <c r="J202" s="71" t="str">
        <f ca="1">INDEX({"","_","-","="},IF(OR($D202 &gt;= K$6, $E202 &lt; J$6), 0, 1)+IF(OR($F202 &gt;= K$6, $G202 &lt; J$6), 0, 2)+1)</f>
        <v/>
      </c>
      <c r="K202" s="71" t="str">
        <f ca="1">INDEX({"","_","-","="},IF(OR($D202 &gt;= L$6, $E202 &lt; K$6), 0, 1)+IF(OR($F202 &gt;= L$6, $G202 &lt; K$6), 0, 2)+1)</f>
        <v/>
      </c>
      <c r="L202" s="71" t="str">
        <f ca="1">INDEX({"","_","-","="},IF(OR($D202 &gt;= M$6, $E202 &lt; L$6), 0, 1)+IF(OR($F202 &gt;= M$6, $G202 &lt; L$6), 0, 2)+1)</f>
        <v/>
      </c>
      <c r="M202" s="71" t="str">
        <f ca="1">INDEX({"","_","-","="},IF(OR($D202 &gt;= N$6, $E202 &lt; M$6), 0, 1)+IF(OR($F202 &gt;= N$6, $G202 &lt; M$6), 0, 2)+1)</f>
        <v/>
      </c>
      <c r="N202" s="71" t="str">
        <f ca="1">INDEX({"","_","-","="},IF(OR($D202 &gt;= O$6, $E202 &lt; N$6), 0, 1)+IF(OR($F202 &gt;= O$6, $G202 &lt; N$6), 0, 2)+1)</f>
        <v/>
      </c>
      <c r="O202" s="71" t="str">
        <f ca="1">INDEX({"","_","-","="},IF(OR($D202 &gt;= P$6, $E202 &lt; O$6), 0, 1)+IF(OR($F202 &gt;= P$6, $G202 &lt; O$6), 0, 2)+1)</f>
        <v/>
      </c>
      <c r="P202" s="71" t="str">
        <f ca="1">INDEX({"","_","-","="},IF(OR($D202 &gt;= Q$6, $E202 &lt; P$6), 0, 1)+IF(OR($F202 &gt;= Q$6, $G202 &lt; P$6), 0, 2)+1)</f>
        <v/>
      </c>
      <c r="Q202" s="71" t="str">
        <f ca="1">INDEX({"","_","-","="},IF(OR($D202 &gt;= R$6, $E202 &lt; Q$6), 0, 1)+IF(OR($F202 &gt;= R$6, $G202 &lt; Q$6), 0, 2)+1)</f>
        <v/>
      </c>
      <c r="R202" s="71" t="str">
        <f ca="1">INDEX({"","_","-","="},IF(OR($D202 &gt;= S$6, $E202 &lt; R$6), 0, 1)+IF(OR($F202 &gt;= S$6, $G202 &lt; R$6), 0, 2)+1)</f>
        <v/>
      </c>
      <c r="S202" s="71" t="str">
        <f ca="1">INDEX({"","_","-","="},IF(OR($D202 &gt;= T$6, $E202 &lt; S$6), 0, 1)+IF(OR($F202 &gt;= T$6, $G202 &lt; S$6), 0, 2)+1)</f>
        <v/>
      </c>
      <c r="T202" s="71" t="str">
        <f ca="1">INDEX({"","_","-","="},IF(OR($D202 &gt;= U$6, $E202 &lt; T$6), 0, 1)+IF(OR($F202 &gt;= U$6, $G202 &lt; T$6), 0, 2)+1)</f>
        <v/>
      </c>
      <c r="U202" s="71" t="str">
        <f ca="1">INDEX({"","_","-","="},IF(OR($D202 &gt;= V$6, $E202 &lt; U$6), 0, 1)+IF(OR($F202 &gt;= V$6, $G202 &lt; U$6), 0, 2)+1)</f>
        <v/>
      </c>
      <c r="V202" s="71" t="str">
        <f ca="1">INDEX({"","_","-","="},IF(OR($D202 &gt;= W$6, $E202 &lt; V$6), 0, 1)+IF(OR($F202 &gt;= W$6, $G202 &lt; V$6), 0, 2)+1)</f>
        <v/>
      </c>
      <c r="W202" s="71" t="str">
        <f ca="1">INDEX({"","_","-","="},IF(OR($D202 &gt;= X$6, $E202 &lt; W$6), 0, 1)+IF(OR($F202 &gt;= X$6, $G202 &lt; W$6), 0, 2)+1)</f>
        <v/>
      </c>
      <c r="X202" s="71" t="str">
        <f ca="1">INDEX({"","_","-","="},IF(OR($D202 &gt;= Y$6, $E202 &lt; X$6), 0, 1)+IF(OR($F202 &gt;= Y$6, $G202 &lt; X$6), 0, 2)+1)</f>
        <v/>
      </c>
      <c r="Y202" s="71" t="str">
        <f ca="1">INDEX({"","_","-","="},IF(OR($D202 &gt;= Z$6, $E202 &lt; Y$6), 0, 1)+IF(OR($F202 &gt;= Z$6, $G202 &lt; Y$6), 0, 2)+1)</f>
        <v/>
      </c>
      <c r="Z202" s="71" t="str">
        <f ca="1">INDEX({"","_","-","="},IF(OR($D202 &gt;= AA$6, $E202 &lt; Z$6), 0, 1)+IF(OR($F202 &gt;= AA$6, $G202 &lt; Z$6), 0, 2)+1)</f>
        <v/>
      </c>
      <c r="AA202" s="71" t="str">
        <f ca="1">INDEX({"","_","-","="},IF(OR($D202 &gt;= AB$6, $E202 &lt; AA$6), 0, 1)+IF(OR($F202 &gt;= AB$6, $G202 &lt; AA$6), 0, 2)+1)</f>
        <v/>
      </c>
      <c r="AB202" s="71" t="str">
        <f ca="1">INDEX({"","_","-","="},IF(OR($D202 &gt;= AC$6, $E202 &lt; AB$6), 0, 1)+IF(OR($F202 &gt;= AC$6, $G202 &lt; AB$6), 0, 2)+1)</f>
        <v/>
      </c>
      <c r="AC202" s="71" t="str">
        <f ca="1">INDEX({"","_","-","="},IF(OR($D202 &gt;= AD$6, $E202 &lt; AC$6), 0, 1)+IF(OR($F202 &gt;= AD$6, $G202 &lt; AC$6), 0, 2)+1)</f>
        <v/>
      </c>
      <c r="AD202" s="71" t="str">
        <f ca="1">INDEX({"","_","-","="},IF(OR($D202 &gt;= AE$6, $E202 &lt; AD$6), 0, 1)+IF(OR($F202 &gt;= AE$6, $G202 &lt; AD$6), 0, 2)+1)</f>
        <v/>
      </c>
      <c r="AE202" s="71" t="str">
        <f ca="1">INDEX({"","_","-","="},IF(OR($D202 &gt;= AF$6, $E202 &lt; AE$6), 0, 1)+IF(OR($F202 &gt;= AF$6, $G202 &lt; AE$6), 0, 2)+1)</f>
        <v/>
      </c>
      <c r="AF202" s="71" t="str">
        <f ca="1">INDEX({"","_","-","="},IF(OR($D202 &gt;= AG$6, $E202 &lt; AF$6), 0, 1)+IF(OR($F202 &gt;= AG$6, $G202 &lt; AF$6), 0, 2)+1)</f>
        <v/>
      </c>
      <c r="AG202" s="71" t="str">
        <f ca="1">INDEX({"","_","-","="},IF(OR($D202 &gt;= AH$6, $E202 &lt; AG$6), 0, 1)+IF(OR($F202 &gt;= AH$6, $G202 &lt; AG$6), 0, 2)+1)</f>
        <v/>
      </c>
      <c r="AH202" s="71" t="str">
        <f ca="1">INDEX({"","_","-","="},IF(OR($D202 &gt;= AI$6, $E202 &lt; AH$6), 0, 1)+IF(OR($F202 &gt;= AI$6, $G202 &lt; AH$6), 0, 2)+1)</f>
        <v/>
      </c>
      <c r="AI202" s="71" t="str">
        <f ca="1">INDEX({"","_","-","="},IF(OR($D202 &gt;= AJ$6, $E202 &lt; AI$6), 0, 1)+IF(OR($F202 &gt;= AJ$6, $G202 &lt; AI$6), 0, 2)+1)</f>
        <v/>
      </c>
      <c r="AJ202" s="71" t="str">
        <f ca="1">INDEX({"","_","-","="},IF(OR($D202 &gt;= AK$6, $E202 &lt; AJ$6), 0, 1)+IF(OR($F202 &gt;= AK$6, $G202 &lt; AJ$6), 0, 2)+1)</f>
        <v/>
      </c>
      <c r="AK202" s="71" t="str">
        <f ca="1">INDEX({"","_","-","="},IF(OR($D202 &gt;= AL$6, $E202 &lt; AK$6), 0, 1)+IF(OR($F202 &gt;= AL$6, $G202 &lt; AK$6), 0, 2)+1)</f>
        <v/>
      </c>
      <c r="AL202" s="71" t="str">
        <f ca="1">INDEX({"","_","-","="},IF(OR($D202 &gt;= AM$6, $E202 &lt; AL$6), 0, 1)+IF(OR($F202 &gt;= AM$6, $G202 &lt; AL$6), 0, 2)+1)</f>
        <v/>
      </c>
      <c r="AM202" s="71" t="str">
        <f ca="1">INDEX({"","_","-","="},IF(OR($D202 &gt;= AN$6, $E202 &lt; AM$6), 0, 1)+IF(OR($F202 &gt;= AN$6, $G202 &lt; AM$6), 0, 2)+1)</f>
        <v/>
      </c>
      <c r="AN202" s="71" t="str">
        <f ca="1">INDEX({"","_","-","="},IF(OR($D202 &gt;= AO$6, $E202 &lt; AN$6), 0, 1)+IF(OR($F202 &gt;= AO$6, $G202 &lt; AN$6), 0, 2)+1)</f>
        <v/>
      </c>
      <c r="AO202" s="71" t="str">
        <f ca="1">INDEX({"","_","-","="},IF(OR($D202 &gt;= AP$6, $E202 &lt; AO$6), 0, 1)+IF(OR($F202 &gt;= AP$6, $G202 &lt; AO$6), 0, 2)+1)</f>
        <v/>
      </c>
      <c r="AP202" s="71" t="str">
        <f ca="1">INDEX({"","_","-","="},IF(OR($D202 &gt;= AQ$6, $E202 &lt; AP$6), 0, 1)+IF(OR($F202 &gt;= AQ$6, $G202 &lt; AP$6), 0, 2)+1)</f>
        <v/>
      </c>
      <c r="AQ202" s="71" t="str">
        <f ca="1">INDEX({"","_","-","="},IF(OR($D202 &gt;= AR$6, $E202 &lt; AQ$6), 0, 1)+IF(OR($F202 &gt;= AR$6, $G202 &lt; AQ$6), 0, 2)+1)</f>
        <v/>
      </c>
      <c r="AR202" s="71" t="str">
        <f ca="1">INDEX({"","_","-","="},IF(OR($D202 &gt;= AS$6, $E202 &lt; AR$6), 0, 1)+IF(OR($F202 &gt;= AS$6, $G202 &lt; AR$6), 0, 2)+1)</f>
        <v/>
      </c>
      <c r="AS202" s="71" t="str">
        <f ca="1">INDEX({"","_","-","="},IF(OR($D202 &gt;= AT$6, $E202 &lt; AS$6), 0, 1)+IF(OR($F202 &gt;= AT$6, $G202 &lt; AS$6), 0, 2)+1)</f>
        <v/>
      </c>
      <c r="AT202" s="71" t="str">
        <f ca="1">INDEX({"","_","-","="},IF(OR($D202 &gt;= AU$6, $E202 &lt; AT$6), 0, 1)+IF(OR($F202 &gt;= AU$6, $G202 &lt; AT$6), 0, 2)+1)</f>
        <v/>
      </c>
      <c r="AU202" s="71" t="str">
        <f ca="1">INDEX({"","_","-","="},IF(OR($D202 &gt;= AV$6, $E202 &lt; AU$6), 0, 1)+IF(OR($F202 &gt;= AV$6, $G202 &lt; AU$6), 0, 2)+1)</f>
        <v/>
      </c>
      <c r="AV202" s="71" t="str">
        <f ca="1">INDEX({"","_","-","="},IF(OR($D202 &gt;= AW$6, $E202 &lt; AV$6), 0, 1)+IF(OR($F202 &gt;= AW$6, $G202 &lt; AV$6), 0, 2)+1)</f>
        <v/>
      </c>
      <c r="AW202" s="71" t="str">
        <f ca="1">INDEX({"","_","-","="},IF(OR($D202 &gt;= AX$6, $E202 &lt; AW$6), 0, 1)+IF(OR($F202 &gt;= AX$6, $G202 &lt; AW$6), 0, 2)+1)</f>
        <v/>
      </c>
      <c r="AX202" s="71" t="str">
        <f ca="1">INDEX({"","_","-","="},IF(OR($D202 &gt;= AY$6, $E202 &lt; AX$6), 0, 1)+IF(OR($F202 &gt;= AY$6, $G202 &lt; AX$6), 0, 2)+1)</f>
        <v/>
      </c>
      <c r="AY202" s="71" t="str">
        <f ca="1">INDEX({"","_","-","="},IF(OR($D202 &gt;= AZ$6, $E202 &lt; AY$6), 0, 1)+IF(OR($F202 &gt;= AZ$6, $G202 &lt; AY$6), 0, 2)+1)</f>
        <v/>
      </c>
      <c r="AZ202" s="71" t="str">
        <f ca="1">INDEX({"","_","-","="},IF(OR($D202 &gt;= BA$6, $E202 &lt; AZ$6), 0, 1)+IF(OR($F202 &gt;= BA$6, $G202 &lt; AZ$6), 0, 2)+1)</f>
        <v/>
      </c>
      <c r="BA202" s="71" t="str">
        <f ca="1">INDEX({"","_","-","="},IF(OR($D202 &gt;= BB$6, $E202 &lt; BA$6), 0, 1)+IF(OR($F202 &gt;= BB$6, $G202 &lt; BA$6), 0, 2)+1)</f>
        <v/>
      </c>
      <c r="BB202" s="71" t="str">
        <f ca="1">INDEX({"","_","-","="},IF(OR($D202 &gt;= BC$6, $E202 &lt; BB$6), 0, 1)+IF(OR($F202 &gt;= BC$6, $G202 &lt; BB$6), 0, 2)+1)</f>
        <v/>
      </c>
      <c r="BC202" s="71" t="str">
        <f ca="1">INDEX({"","_","-","="},IF(OR($D202 &gt;= BD$6, $E202 &lt; BC$6), 0, 1)+IF(OR($F202 &gt;= BD$6, $G202 &lt; BC$6), 0, 2)+1)</f>
        <v/>
      </c>
      <c r="BD202" s="71" t="str">
        <f ca="1">INDEX({"","_","-","="},IF(OR($D202 &gt;= BE$6, $E202 &lt; BD$6), 0, 1)+IF(OR($F202 &gt;= BE$6, $G202 &lt; BD$6), 0, 2)+1)</f>
        <v/>
      </c>
      <c r="BE202" s="71" t="str">
        <f ca="1">INDEX({"","_","-","="},IF(OR($D202 &gt;= BF$6, $E202 &lt; BE$6), 0, 1)+IF(OR($F202 &gt;= BF$6, $G202 &lt; BE$6), 0, 2)+1)</f>
        <v/>
      </c>
      <c r="BF202" s="71" t="str">
        <f ca="1">INDEX({"","_","-","="},IF(OR($D202 &gt;= BG$6, $E202 &lt; BF$6), 0, 1)+IF(OR($F202 &gt;= BG$6, $G202 &lt; BF$6), 0, 2)+1)</f>
        <v/>
      </c>
      <c r="BG202" s="71" t="str">
        <f ca="1">INDEX({"","_","-","="},IF(OR($D202 &gt;= BH$6, $E202 &lt; BG$6), 0, 1)+IF(OR($F202 &gt;= BH$6, $G202 &lt; BG$6), 0, 2)+1)</f>
        <v/>
      </c>
      <c r="BH202" s="71" t="str">
        <f ca="1">INDEX({"","_","-","="},IF(OR($D202 &gt;= BI$6, $E202 &lt; BH$6), 0, 1)+IF(OR($F202 &gt;= BI$6, $G202 &lt; BH$6), 0, 2)+1)</f>
        <v/>
      </c>
      <c r="BI202" s="71" t="str">
        <f ca="1">INDEX({"","_","-","="},IF(OR($D202 &gt;= BJ$6, $E202 &lt; BI$6), 0, 1)+IF(OR($F202 &gt;= BJ$6, $G202 &lt; BI$6), 0, 2)+1)</f>
        <v/>
      </c>
      <c r="BJ202" s="71" t="str">
        <f ca="1">INDEX({"","_","-","="},IF(OR($D202 &gt;= BK$6, $E202 &lt; BJ$6), 0, 1)+IF(OR($F202 &gt;= BK$6, $G202 &lt; BJ$6), 0, 2)+1)</f>
        <v/>
      </c>
      <c r="BK202" s="71" t="str">
        <f ca="1">INDEX({"","_","-","="},IF(OR($D202 &gt;= BL$6, $E202 &lt; BK$6), 0, 1)+IF(OR($F202 &gt;= BL$6, $G202 &lt; BK$6), 0, 2)+1)</f>
        <v/>
      </c>
      <c r="BL202" s="71" t="str">
        <f ca="1">INDEX({"","_","-","="},IF(OR($D202 &gt;= BM$6, $E202 &lt; BL$6), 0, 1)+IF(OR($F202 &gt;= BM$6, $G202 &lt; BL$6), 0, 2)+1)</f>
        <v/>
      </c>
      <c r="BM202" s="71" t="str">
        <f ca="1">INDEX({"","_","-","="},IF(OR($D202 &gt;= BN$6, $E202 &lt; BM$6), 0, 1)+IF(OR($F202 &gt;= BN$6, $G202 &lt; BM$6), 0, 2)+1)</f>
        <v/>
      </c>
      <c r="BN202" s="71" t="str">
        <f ca="1">INDEX({"","_","-","="},IF(OR($D202 &gt;= BO$6, $E202 &lt; BN$6), 0, 1)+IF(OR($F202 &gt;= BO$6, $G202 &lt; BN$6), 0, 2)+1)</f>
        <v/>
      </c>
      <c r="BO202" s="71" t="str">
        <f ca="1">INDEX({"","_","-","="},IF(OR($D202 &gt;= BP$6, $E202 &lt; BO$6), 0, 1)+IF(OR($F202 &gt;= BP$6, $G202 &lt; BO$6), 0, 2)+1)</f>
        <v/>
      </c>
      <c r="BP202" s="71" t="str">
        <f ca="1">INDEX({"","_","-","="},IF(OR($D202 &gt;= BQ$6, $E202 &lt; BP$6), 0, 1)+IF(OR($F202 &gt;= BQ$6, $G202 &lt; BP$6), 0, 2)+1)</f>
        <v/>
      </c>
      <c r="BQ202" s="71" t="str">
        <f ca="1">INDEX({"","_","-","="},IF(OR($D202 &gt;= BR$6, $E202 &lt; BQ$6), 0, 1)+IF(OR($F202 &gt;= BR$6, $G202 &lt; BQ$6), 0, 2)+1)</f>
        <v/>
      </c>
      <c r="BR202" s="71" t="str">
        <f ca="1">INDEX({"","_","-","="},IF(OR($D202 &gt;= BS$6, $E202 &lt; BR$6), 0, 1)+IF(OR($F202 &gt;= BS$6, $G202 &lt; BR$6), 0, 2)+1)</f>
        <v/>
      </c>
      <c r="BS202" s="71" t="str">
        <f ca="1">INDEX({"","_","-","="},IF(OR($D202 &gt;= BT$6, $E202 &lt; BS$6), 0, 1)+IF(OR($F202 &gt;= BT$6, $G202 &lt; BS$6), 0, 2)+1)</f>
        <v/>
      </c>
      <c r="BT202" s="71" t="str">
        <f ca="1">INDEX({"","_","-","="},IF(OR($D202 &gt;= BU$6, $E202 &lt; BT$6), 0, 1)+IF(OR($F202 &gt;= BU$6, $G202 &lt; BT$6), 0, 2)+1)</f>
        <v/>
      </c>
      <c r="BU202" s="71" t="str">
        <f ca="1">INDEX({"","_","-","="},IF(OR($D202 &gt;= BV$6, $E202 &lt; BU$6), 0, 1)+IF(OR($F202 &gt;= BV$6, $G202 &lt; BU$6), 0, 2)+1)</f>
        <v/>
      </c>
      <c r="BV202" s="71" t="str">
        <f ca="1">INDEX({"","_","-","="},IF(OR($D202 &gt;= BW$6, $E202 &lt; BV$6), 0, 1)+IF(OR($F202 &gt;= BW$6, $G202 &lt; BV$6), 0, 2)+1)</f>
        <v/>
      </c>
      <c r="BW202" s="71" t="str">
        <f ca="1">INDEX({"","_","-","="},IF(OR($D202 &gt;= BX$6, $E202 &lt; BW$6), 0, 1)+IF(OR($F202 &gt;= BX$6, $G202 &lt; BW$6), 0, 2)+1)</f>
        <v/>
      </c>
      <c r="BX202" s="71" t="str">
        <f ca="1">INDEX({"","_","-","="},IF(OR($D202 &gt;= BY$6, $E202 &lt; BX$6), 0, 1)+IF(OR($F202 &gt;= BY$6, $G202 &lt; BX$6), 0, 2)+1)</f>
        <v/>
      </c>
      <c r="BY202" s="71" t="str">
        <f ca="1">INDEX({"","_","-","="},IF(OR($D202 &gt;= BZ$6, $E202 &lt; BY$6), 0, 1)+IF(OR($F202 &gt;= BZ$6, $G202 &lt; BY$6), 0, 2)+1)</f>
        <v/>
      </c>
      <c r="BZ202" s="71" t="str">
        <f ca="1">INDEX({"","_","-","="},IF(OR($D202 &gt;= CA$6, $E202 &lt; BZ$6), 0, 1)+IF(OR($F202 &gt;= CA$6, $G202 &lt; BZ$6), 0, 2)+1)</f>
        <v/>
      </c>
      <c r="CA202" s="71" t="str">
        <f ca="1">INDEX({"","_","-","="},IF(OR($D202 &gt;= CB$6, $E202 &lt; CA$6), 0, 1)+IF(OR($F202 &gt;= CB$6, $G202 &lt; CA$6), 0, 2)+1)</f>
        <v/>
      </c>
      <c r="CB202" s="71" t="str">
        <f ca="1">INDEX({"","_","-","="},IF(OR($D202 &gt;= CC$6, $E202 &lt; CB$6), 0, 1)+IF(OR($F202 &gt;= CC$6, $G202 &lt; CB$6), 0, 2)+1)</f>
        <v/>
      </c>
      <c r="CC202" s="71" t="str">
        <f ca="1">INDEX({"","_","-","="},IF(OR($D202 &gt;= CD$6, $E202 &lt; CC$6), 0, 1)+IF(OR($F202 &gt;= CD$6, $G202 &lt; CC$6), 0, 2)+1)</f>
        <v/>
      </c>
      <c r="CD202" s="71" t="str">
        <f ca="1">INDEX({"","_","-","="},IF(OR($D202 &gt;= CE$6, $E202 &lt; CD$6), 0, 1)+IF(OR($F202 &gt;= CE$6, $G202 &lt; CD$6), 0, 2)+1)</f>
        <v/>
      </c>
    </row>
    <row r="203" spans="1:82">
      <c r="A203" s="8" t="str">
        <f ca="1">IF('临-进度'!N198,'临-进度'!$A198,"")</f>
        <v/>
      </c>
      <c r="B203" s="8" t="str">
        <f ca="1">IF('临-进度'!N198,'临-进度'!$B198,"")</f>
        <v/>
      </c>
      <c r="C203" s="8" t="str">
        <f ca="1">IF('临-进度'!N198,'临-进度'!$F198,"")</f>
        <v/>
      </c>
      <c r="D203" s="42" t="str">
        <f ca="1">IF('临-进度'!$N198,'临-进度'!$J198,"")</f>
        <v/>
      </c>
      <c r="E203" s="42" t="str">
        <f ca="1">IF('临-进度'!$N198,'临-进度'!$AF198,"")</f>
        <v/>
      </c>
      <c r="F203" s="42" t="str">
        <f ca="1">IF('临-进度'!$N198,'临-进度'!$K198,"")</f>
        <v/>
      </c>
      <c r="G203" s="76" t="str">
        <f ca="1">IF('临-进度'!$N198,'临-进度'!$AG198,"")</f>
        <v/>
      </c>
      <c r="H203" s="71" t="str">
        <f ca="1">INDEX({"","_","-","="},IF(OR($D203 &gt;= I$6, $E203 &lt; H$6), 0, 1)+IF(OR($F203 &gt;= I$6, $G203 &lt; H$6), 0, 2)+1)</f>
        <v/>
      </c>
      <c r="I203" s="71" t="str">
        <f ca="1">INDEX({"","_","-","="},IF(OR($D203 &gt;= J$6, $E203 &lt; I$6), 0, 1)+IF(OR($F203 &gt;= J$6, $G203 &lt; I$6), 0, 2)+1)</f>
        <v/>
      </c>
      <c r="J203" s="71" t="str">
        <f ca="1">INDEX({"","_","-","="},IF(OR($D203 &gt;= K$6, $E203 &lt; J$6), 0, 1)+IF(OR($F203 &gt;= K$6, $G203 &lt; J$6), 0, 2)+1)</f>
        <v/>
      </c>
      <c r="K203" s="71" t="str">
        <f ca="1">INDEX({"","_","-","="},IF(OR($D203 &gt;= L$6, $E203 &lt; K$6), 0, 1)+IF(OR($F203 &gt;= L$6, $G203 &lt; K$6), 0, 2)+1)</f>
        <v/>
      </c>
      <c r="L203" s="71" t="str">
        <f ca="1">INDEX({"","_","-","="},IF(OR($D203 &gt;= M$6, $E203 &lt; L$6), 0, 1)+IF(OR($F203 &gt;= M$6, $G203 &lt; L$6), 0, 2)+1)</f>
        <v/>
      </c>
      <c r="M203" s="71" t="str">
        <f ca="1">INDEX({"","_","-","="},IF(OR($D203 &gt;= N$6, $E203 &lt; M$6), 0, 1)+IF(OR($F203 &gt;= N$6, $G203 &lt; M$6), 0, 2)+1)</f>
        <v/>
      </c>
      <c r="N203" s="71" t="str">
        <f ca="1">INDEX({"","_","-","="},IF(OR($D203 &gt;= O$6, $E203 &lt; N$6), 0, 1)+IF(OR($F203 &gt;= O$6, $G203 &lt; N$6), 0, 2)+1)</f>
        <v/>
      </c>
      <c r="O203" s="71" t="str">
        <f ca="1">INDEX({"","_","-","="},IF(OR($D203 &gt;= P$6, $E203 &lt; O$6), 0, 1)+IF(OR($F203 &gt;= P$6, $G203 &lt; O$6), 0, 2)+1)</f>
        <v/>
      </c>
      <c r="P203" s="71" t="str">
        <f ca="1">INDEX({"","_","-","="},IF(OR($D203 &gt;= Q$6, $E203 &lt; P$6), 0, 1)+IF(OR($F203 &gt;= Q$6, $G203 &lt; P$6), 0, 2)+1)</f>
        <v/>
      </c>
      <c r="Q203" s="71" t="str">
        <f ca="1">INDEX({"","_","-","="},IF(OR($D203 &gt;= R$6, $E203 &lt; Q$6), 0, 1)+IF(OR($F203 &gt;= R$6, $G203 &lt; Q$6), 0, 2)+1)</f>
        <v/>
      </c>
      <c r="R203" s="71" t="str">
        <f ca="1">INDEX({"","_","-","="},IF(OR($D203 &gt;= S$6, $E203 &lt; R$6), 0, 1)+IF(OR($F203 &gt;= S$6, $G203 &lt; R$6), 0, 2)+1)</f>
        <v/>
      </c>
      <c r="S203" s="71" t="str">
        <f ca="1">INDEX({"","_","-","="},IF(OR($D203 &gt;= T$6, $E203 &lt; S$6), 0, 1)+IF(OR($F203 &gt;= T$6, $G203 &lt; S$6), 0, 2)+1)</f>
        <v/>
      </c>
      <c r="T203" s="71" t="str">
        <f ca="1">INDEX({"","_","-","="},IF(OR($D203 &gt;= U$6, $E203 &lt; T$6), 0, 1)+IF(OR($F203 &gt;= U$6, $G203 &lt; T$6), 0, 2)+1)</f>
        <v/>
      </c>
      <c r="U203" s="71" t="str">
        <f ca="1">INDEX({"","_","-","="},IF(OR($D203 &gt;= V$6, $E203 &lt; U$6), 0, 1)+IF(OR($F203 &gt;= V$6, $G203 &lt; U$6), 0, 2)+1)</f>
        <v/>
      </c>
      <c r="V203" s="71" t="str">
        <f ca="1">INDEX({"","_","-","="},IF(OR($D203 &gt;= W$6, $E203 &lt; V$6), 0, 1)+IF(OR($F203 &gt;= W$6, $G203 &lt; V$6), 0, 2)+1)</f>
        <v/>
      </c>
      <c r="W203" s="71" t="str">
        <f ca="1">INDEX({"","_","-","="},IF(OR($D203 &gt;= X$6, $E203 &lt; W$6), 0, 1)+IF(OR($F203 &gt;= X$6, $G203 &lt; W$6), 0, 2)+1)</f>
        <v/>
      </c>
      <c r="X203" s="71" t="str">
        <f ca="1">INDEX({"","_","-","="},IF(OR($D203 &gt;= Y$6, $E203 &lt; X$6), 0, 1)+IF(OR($F203 &gt;= Y$6, $G203 &lt; X$6), 0, 2)+1)</f>
        <v/>
      </c>
      <c r="Y203" s="71" t="str">
        <f ca="1">INDEX({"","_","-","="},IF(OR($D203 &gt;= Z$6, $E203 &lt; Y$6), 0, 1)+IF(OR($F203 &gt;= Z$6, $G203 &lt; Y$6), 0, 2)+1)</f>
        <v/>
      </c>
      <c r="Z203" s="71" t="str">
        <f ca="1">INDEX({"","_","-","="},IF(OR($D203 &gt;= AA$6, $E203 &lt; Z$6), 0, 1)+IF(OR($F203 &gt;= AA$6, $G203 &lt; Z$6), 0, 2)+1)</f>
        <v/>
      </c>
      <c r="AA203" s="71" t="str">
        <f ca="1">INDEX({"","_","-","="},IF(OR($D203 &gt;= AB$6, $E203 &lt; AA$6), 0, 1)+IF(OR($F203 &gt;= AB$6, $G203 &lt; AA$6), 0, 2)+1)</f>
        <v/>
      </c>
      <c r="AB203" s="71" t="str">
        <f ca="1">INDEX({"","_","-","="},IF(OR($D203 &gt;= AC$6, $E203 &lt; AB$6), 0, 1)+IF(OR($F203 &gt;= AC$6, $G203 &lt; AB$6), 0, 2)+1)</f>
        <v/>
      </c>
      <c r="AC203" s="71" t="str">
        <f ca="1">INDEX({"","_","-","="},IF(OR($D203 &gt;= AD$6, $E203 &lt; AC$6), 0, 1)+IF(OR($F203 &gt;= AD$6, $G203 &lt; AC$6), 0, 2)+1)</f>
        <v/>
      </c>
      <c r="AD203" s="71" t="str">
        <f ca="1">INDEX({"","_","-","="},IF(OR($D203 &gt;= AE$6, $E203 &lt; AD$6), 0, 1)+IF(OR($F203 &gt;= AE$6, $G203 &lt; AD$6), 0, 2)+1)</f>
        <v/>
      </c>
      <c r="AE203" s="71" t="str">
        <f ca="1">INDEX({"","_","-","="},IF(OR($D203 &gt;= AF$6, $E203 &lt; AE$6), 0, 1)+IF(OR($F203 &gt;= AF$6, $G203 &lt; AE$6), 0, 2)+1)</f>
        <v/>
      </c>
      <c r="AF203" s="71" t="str">
        <f ca="1">INDEX({"","_","-","="},IF(OR($D203 &gt;= AG$6, $E203 &lt; AF$6), 0, 1)+IF(OR($F203 &gt;= AG$6, $G203 &lt; AF$6), 0, 2)+1)</f>
        <v/>
      </c>
      <c r="AG203" s="71" t="str">
        <f ca="1">INDEX({"","_","-","="},IF(OR($D203 &gt;= AH$6, $E203 &lt; AG$6), 0, 1)+IF(OR($F203 &gt;= AH$6, $G203 &lt; AG$6), 0, 2)+1)</f>
        <v/>
      </c>
      <c r="AH203" s="71" t="str">
        <f ca="1">INDEX({"","_","-","="},IF(OR($D203 &gt;= AI$6, $E203 &lt; AH$6), 0, 1)+IF(OR($F203 &gt;= AI$6, $G203 &lt; AH$6), 0, 2)+1)</f>
        <v/>
      </c>
      <c r="AI203" s="71" t="str">
        <f ca="1">INDEX({"","_","-","="},IF(OR($D203 &gt;= AJ$6, $E203 &lt; AI$6), 0, 1)+IF(OR($F203 &gt;= AJ$6, $G203 &lt; AI$6), 0, 2)+1)</f>
        <v/>
      </c>
      <c r="AJ203" s="71" t="str">
        <f ca="1">INDEX({"","_","-","="},IF(OR($D203 &gt;= AK$6, $E203 &lt; AJ$6), 0, 1)+IF(OR($F203 &gt;= AK$6, $G203 &lt; AJ$6), 0, 2)+1)</f>
        <v/>
      </c>
      <c r="AK203" s="71" t="str">
        <f ca="1">INDEX({"","_","-","="},IF(OR($D203 &gt;= AL$6, $E203 &lt; AK$6), 0, 1)+IF(OR($F203 &gt;= AL$6, $G203 &lt; AK$6), 0, 2)+1)</f>
        <v/>
      </c>
      <c r="AL203" s="71" t="str">
        <f ca="1">INDEX({"","_","-","="},IF(OR($D203 &gt;= AM$6, $E203 &lt; AL$6), 0, 1)+IF(OR($F203 &gt;= AM$6, $G203 &lt; AL$6), 0, 2)+1)</f>
        <v/>
      </c>
      <c r="AM203" s="71" t="str">
        <f ca="1">INDEX({"","_","-","="},IF(OR($D203 &gt;= AN$6, $E203 &lt; AM$6), 0, 1)+IF(OR($F203 &gt;= AN$6, $G203 &lt; AM$6), 0, 2)+1)</f>
        <v/>
      </c>
      <c r="AN203" s="71" t="str">
        <f ca="1">INDEX({"","_","-","="},IF(OR($D203 &gt;= AO$6, $E203 &lt; AN$6), 0, 1)+IF(OR($F203 &gt;= AO$6, $G203 &lt; AN$6), 0, 2)+1)</f>
        <v/>
      </c>
      <c r="AO203" s="71" t="str">
        <f ca="1">INDEX({"","_","-","="},IF(OR($D203 &gt;= AP$6, $E203 &lt; AO$6), 0, 1)+IF(OR($F203 &gt;= AP$6, $G203 &lt; AO$6), 0, 2)+1)</f>
        <v/>
      </c>
      <c r="AP203" s="71" t="str">
        <f ca="1">INDEX({"","_","-","="},IF(OR($D203 &gt;= AQ$6, $E203 &lt; AP$6), 0, 1)+IF(OR($F203 &gt;= AQ$6, $G203 &lt; AP$6), 0, 2)+1)</f>
        <v/>
      </c>
      <c r="AQ203" s="71" t="str">
        <f ca="1">INDEX({"","_","-","="},IF(OR($D203 &gt;= AR$6, $E203 &lt; AQ$6), 0, 1)+IF(OR($F203 &gt;= AR$6, $G203 &lt; AQ$6), 0, 2)+1)</f>
        <v/>
      </c>
      <c r="AR203" s="71" t="str">
        <f ca="1">INDEX({"","_","-","="},IF(OR($D203 &gt;= AS$6, $E203 &lt; AR$6), 0, 1)+IF(OR($F203 &gt;= AS$6, $G203 &lt; AR$6), 0, 2)+1)</f>
        <v/>
      </c>
      <c r="AS203" s="71" t="str">
        <f ca="1">INDEX({"","_","-","="},IF(OR($D203 &gt;= AT$6, $E203 &lt; AS$6), 0, 1)+IF(OR($F203 &gt;= AT$6, $G203 &lt; AS$6), 0, 2)+1)</f>
        <v/>
      </c>
      <c r="AT203" s="71" t="str">
        <f ca="1">INDEX({"","_","-","="},IF(OR($D203 &gt;= AU$6, $E203 &lt; AT$6), 0, 1)+IF(OR($F203 &gt;= AU$6, $G203 &lt; AT$6), 0, 2)+1)</f>
        <v/>
      </c>
      <c r="AU203" s="71" t="str">
        <f ca="1">INDEX({"","_","-","="},IF(OR($D203 &gt;= AV$6, $E203 &lt; AU$6), 0, 1)+IF(OR($F203 &gt;= AV$6, $G203 &lt; AU$6), 0, 2)+1)</f>
        <v/>
      </c>
      <c r="AV203" s="71" t="str">
        <f ca="1">INDEX({"","_","-","="},IF(OR($D203 &gt;= AW$6, $E203 &lt; AV$6), 0, 1)+IF(OR($F203 &gt;= AW$6, $G203 &lt; AV$6), 0, 2)+1)</f>
        <v/>
      </c>
      <c r="AW203" s="71" t="str">
        <f ca="1">INDEX({"","_","-","="},IF(OR($D203 &gt;= AX$6, $E203 &lt; AW$6), 0, 1)+IF(OR($F203 &gt;= AX$6, $G203 &lt; AW$6), 0, 2)+1)</f>
        <v/>
      </c>
      <c r="AX203" s="71" t="str">
        <f ca="1">INDEX({"","_","-","="},IF(OR($D203 &gt;= AY$6, $E203 &lt; AX$6), 0, 1)+IF(OR($F203 &gt;= AY$6, $G203 &lt; AX$6), 0, 2)+1)</f>
        <v/>
      </c>
      <c r="AY203" s="71" t="str">
        <f ca="1">INDEX({"","_","-","="},IF(OR($D203 &gt;= AZ$6, $E203 &lt; AY$6), 0, 1)+IF(OR($F203 &gt;= AZ$6, $G203 &lt; AY$6), 0, 2)+1)</f>
        <v/>
      </c>
      <c r="AZ203" s="71" t="str">
        <f ca="1">INDEX({"","_","-","="},IF(OR($D203 &gt;= BA$6, $E203 &lt; AZ$6), 0, 1)+IF(OR($F203 &gt;= BA$6, $G203 &lt; AZ$6), 0, 2)+1)</f>
        <v/>
      </c>
      <c r="BA203" s="71" t="str">
        <f ca="1">INDEX({"","_","-","="},IF(OR($D203 &gt;= BB$6, $E203 &lt; BA$6), 0, 1)+IF(OR($F203 &gt;= BB$6, $G203 &lt; BA$6), 0, 2)+1)</f>
        <v/>
      </c>
      <c r="BB203" s="71" t="str">
        <f ca="1">INDEX({"","_","-","="},IF(OR($D203 &gt;= BC$6, $E203 &lt; BB$6), 0, 1)+IF(OR($F203 &gt;= BC$6, $G203 &lt; BB$6), 0, 2)+1)</f>
        <v/>
      </c>
      <c r="BC203" s="71" t="str">
        <f ca="1">INDEX({"","_","-","="},IF(OR($D203 &gt;= BD$6, $E203 &lt; BC$6), 0, 1)+IF(OR($F203 &gt;= BD$6, $G203 &lt; BC$6), 0, 2)+1)</f>
        <v/>
      </c>
      <c r="BD203" s="71" t="str">
        <f ca="1">INDEX({"","_","-","="},IF(OR($D203 &gt;= BE$6, $E203 &lt; BD$6), 0, 1)+IF(OR($F203 &gt;= BE$6, $G203 &lt; BD$6), 0, 2)+1)</f>
        <v/>
      </c>
      <c r="BE203" s="71" t="str">
        <f ca="1">INDEX({"","_","-","="},IF(OR($D203 &gt;= BF$6, $E203 &lt; BE$6), 0, 1)+IF(OR($F203 &gt;= BF$6, $G203 &lt; BE$6), 0, 2)+1)</f>
        <v/>
      </c>
      <c r="BF203" s="71" t="str">
        <f ca="1">INDEX({"","_","-","="},IF(OR($D203 &gt;= BG$6, $E203 &lt; BF$6), 0, 1)+IF(OR($F203 &gt;= BG$6, $G203 &lt; BF$6), 0, 2)+1)</f>
        <v/>
      </c>
      <c r="BG203" s="71" t="str">
        <f ca="1">INDEX({"","_","-","="},IF(OR($D203 &gt;= BH$6, $E203 &lt; BG$6), 0, 1)+IF(OR($F203 &gt;= BH$6, $G203 &lt; BG$6), 0, 2)+1)</f>
        <v/>
      </c>
      <c r="BH203" s="71" t="str">
        <f ca="1">INDEX({"","_","-","="},IF(OR($D203 &gt;= BI$6, $E203 &lt; BH$6), 0, 1)+IF(OR($F203 &gt;= BI$6, $G203 &lt; BH$6), 0, 2)+1)</f>
        <v/>
      </c>
      <c r="BI203" s="71" t="str">
        <f ca="1">INDEX({"","_","-","="},IF(OR($D203 &gt;= BJ$6, $E203 &lt; BI$6), 0, 1)+IF(OR($F203 &gt;= BJ$6, $G203 &lt; BI$6), 0, 2)+1)</f>
        <v/>
      </c>
      <c r="BJ203" s="71" t="str">
        <f ca="1">INDEX({"","_","-","="},IF(OR($D203 &gt;= BK$6, $E203 &lt; BJ$6), 0, 1)+IF(OR($F203 &gt;= BK$6, $G203 &lt; BJ$6), 0, 2)+1)</f>
        <v/>
      </c>
      <c r="BK203" s="71" t="str">
        <f ca="1">INDEX({"","_","-","="},IF(OR($D203 &gt;= BL$6, $E203 &lt; BK$6), 0, 1)+IF(OR($F203 &gt;= BL$6, $G203 &lt; BK$6), 0, 2)+1)</f>
        <v/>
      </c>
      <c r="BL203" s="71" t="str">
        <f ca="1">INDEX({"","_","-","="},IF(OR($D203 &gt;= BM$6, $E203 &lt; BL$6), 0, 1)+IF(OR($F203 &gt;= BM$6, $G203 &lt; BL$6), 0, 2)+1)</f>
        <v/>
      </c>
      <c r="BM203" s="71" t="str">
        <f ca="1">INDEX({"","_","-","="},IF(OR($D203 &gt;= BN$6, $E203 &lt; BM$6), 0, 1)+IF(OR($F203 &gt;= BN$6, $G203 &lt; BM$6), 0, 2)+1)</f>
        <v/>
      </c>
      <c r="BN203" s="71" t="str">
        <f ca="1">INDEX({"","_","-","="},IF(OR($D203 &gt;= BO$6, $E203 &lt; BN$6), 0, 1)+IF(OR($F203 &gt;= BO$6, $G203 &lt; BN$6), 0, 2)+1)</f>
        <v/>
      </c>
      <c r="BO203" s="71" t="str">
        <f ca="1">INDEX({"","_","-","="},IF(OR($D203 &gt;= BP$6, $E203 &lt; BO$6), 0, 1)+IF(OR($F203 &gt;= BP$6, $G203 &lt; BO$6), 0, 2)+1)</f>
        <v/>
      </c>
      <c r="BP203" s="71" t="str">
        <f ca="1">INDEX({"","_","-","="},IF(OR($D203 &gt;= BQ$6, $E203 &lt; BP$6), 0, 1)+IF(OR($F203 &gt;= BQ$6, $G203 &lt; BP$6), 0, 2)+1)</f>
        <v/>
      </c>
      <c r="BQ203" s="71" t="str">
        <f ca="1">INDEX({"","_","-","="},IF(OR($D203 &gt;= BR$6, $E203 &lt; BQ$6), 0, 1)+IF(OR($F203 &gt;= BR$6, $G203 &lt; BQ$6), 0, 2)+1)</f>
        <v/>
      </c>
      <c r="BR203" s="71" t="str">
        <f ca="1">INDEX({"","_","-","="},IF(OR($D203 &gt;= BS$6, $E203 &lt; BR$6), 0, 1)+IF(OR($F203 &gt;= BS$6, $G203 &lt; BR$6), 0, 2)+1)</f>
        <v/>
      </c>
      <c r="BS203" s="71" t="str">
        <f ca="1">INDEX({"","_","-","="},IF(OR($D203 &gt;= BT$6, $E203 &lt; BS$6), 0, 1)+IF(OR($F203 &gt;= BT$6, $G203 &lt; BS$6), 0, 2)+1)</f>
        <v/>
      </c>
      <c r="BT203" s="71" t="str">
        <f ca="1">INDEX({"","_","-","="},IF(OR($D203 &gt;= BU$6, $E203 &lt; BT$6), 0, 1)+IF(OR($F203 &gt;= BU$6, $G203 &lt; BT$6), 0, 2)+1)</f>
        <v/>
      </c>
      <c r="BU203" s="71" t="str">
        <f ca="1">INDEX({"","_","-","="},IF(OR($D203 &gt;= BV$6, $E203 &lt; BU$6), 0, 1)+IF(OR($F203 &gt;= BV$6, $G203 &lt; BU$6), 0, 2)+1)</f>
        <v/>
      </c>
      <c r="BV203" s="71" t="str">
        <f ca="1">INDEX({"","_","-","="},IF(OR($D203 &gt;= BW$6, $E203 &lt; BV$6), 0, 1)+IF(OR($F203 &gt;= BW$6, $G203 &lt; BV$6), 0, 2)+1)</f>
        <v/>
      </c>
      <c r="BW203" s="71" t="str">
        <f ca="1">INDEX({"","_","-","="},IF(OR($D203 &gt;= BX$6, $E203 &lt; BW$6), 0, 1)+IF(OR($F203 &gt;= BX$6, $G203 &lt; BW$6), 0, 2)+1)</f>
        <v/>
      </c>
      <c r="BX203" s="71" t="str">
        <f ca="1">INDEX({"","_","-","="},IF(OR($D203 &gt;= BY$6, $E203 &lt; BX$6), 0, 1)+IF(OR($F203 &gt;= BY$6, $G203 &lt; BX$6), 0, 2)+1)</f>
        <v/>
      </c>
      <c r="BY203" s="71" t="str">
        <f ca="1">INDEX({"","_","-","="},IF(OR($D203 &gt;= BZ$6, $E203 &lt; BY$6), 0, 1)+IF(OR($F203 &gt;= BZ$6, $G203 &lt; BY$6), 0, 2)+1)</f>
        <v/>
      </c>
      <c r="BZ203" s="71" t="str">
        <f ca="1">INDEX({"","_","-","="},IF(OR($D203 &gt;= CA$6, $E203 &lt; BZ$6), 0, 1)+IF(OR($F203 &gt;= CA$6, $G203 &lt; BZ$6), 0, 2)+1)</f>
        <v/>
      </c>
      <c r="CA203" s="71" t="str">
        <f ca="1">INDEX({"","_","-","="},IF(OR($D203 &gt;= CB$6, $E203 &lt; CA$6), 0, 1)+IF(OR($F203 &gt;= CB$6, $G203 &lt; CA$6), 0, 2)+1)</f>
        <v/>
      </c>
      <c r="CB203" s="71" t="str">
        <f ca="1">INDEX({"","_","-","="},IF(OR($D203 &gt;= CC$6, $E203 &lt; CB$6), 0, 1)+IF(OR($F203 &gt;= CC$6, $G203 &lt; CB$6), 0, 2)+1)</f>
        <v/>
      </c>
      <c r="CC203" s="71" t="str">
        <f ca="1">INDEX({"","_","-","="},IF(OR($D203 &gt;= CD$6, $E203 &lt; CC$6), 0, 1)+IF(OR($F203 &gt;= CD$6, $G203 &lt; CC$6), 0, 2)+1)</f>
        <v/>
      </c>
      <c r="CD203" s="71" t="str">
        <f ca="1">INDEX({"","_","-","="},IF(OR($D203 &gt;= CE$6, $E203 &lt; CD$6), 0, 1)+IF(OR($F203 &gt;= CE$6, $G203 &lt; CD$6), 0, 2)+1)</f>
        <v/>
      </c>
    </row>
    <row r="204" spans="1:82">
      <c r="A204" s="8" t="str">
        <f ca="1">IF('临-进度'!N199,'临-进度'!$A199,"")</f>
        <v/>
      </c>
      <c r="B204" s="8" t="str">
        <f ca="1">IF('临-进度'!N199,'临-进度'!$B199,"")</f>
        <v/>
      </c>
      <c r="C204" s="8" t="str">
        <f ca="1">IF('临-进度'!N199,'临-进度'!$F199,"")</f>
        <v/>
      </c>
      <c r="D204" s="42" t="str">
        <f ca="1">IF('临-进度'!$N199,'临-进度'!$J199,"")</f>
        <v/>
      </c>
      <c r="E204" s="42" t="str">
        <f ca="1">IF('临-进度'!$N199,'临-进度'!$AF199,"")</f>
        <v/>
      </c>
      <c r="F204" s="42" t="str">
        <f ca="1">IF('临-进度'!$N199,'临-进度'!$K199,"")</f>
        <v/>
      </c>
      <c r="G204" s="76" t="str">
        <f ca="1">IF('临-进度'!$N199,'临-进度'!$AG199,"")</f>
        <v/>
      </c>
      <c r="H204" s="71" t="str">
        <f ca="1">INDEX({"","_","-","="},IF(OR($D204 &gt;= I$6, $E204 &lt; H$6), 0, 1)+IF(OR($F204 &gt;= I$6, $G204 &lt; H$6), 0, 2)+1)</f>
        <v/>
      </c>
      <c r="I204" s="71" t="str">
        <f ca="1">INDEX({"","_","-","="},IF(OR($D204 &gt;= J$6, $E204 &lt; I$6), 0, 1)+IF(OR($F204 &gt;= J$6, $G204 &lt; I$6), 0, 2)+1)</f>
        <v/>
      </c>
      <c r="J204" s="71" t="str">
        <f ca="1">INDEX({"","_","-","="},IF(OR($D204 &gt;= K$6, $E204 &lt; J$6), 0, 1)+IF(OR($F204 &gt;= K$6, $G204 &lt; J$6), 0, 2)+1)</f>
        <v/>
      </c>
      <c r="K204" s="71" t="str">
        <f ca="1">INDEX({"","_","-","="},IF(OR($D204 &gt;= L$6, $E204 &lt; K$6), 0, 1)+IF(OR($F204 &gt;= L$6, $G204 &lt; K$6), 0, 2)+1)</f>
        <v/>
      </c>
      <c r="L204" s="71" t="str">
        <f ca="1">INDEX({"","_","-","="},IF(OR($D204 &gt;= M$6, $E204 &lt; L$6), 0, 1)+IF(OR($F204 &gt;= M$6, $G204 &lt; L$6), 0, 2)+1)</f>
        <v/>
      </c>
      <c r="M204" s="71" t="str">
        <f ca="1">INDEX({"","_","-","="},IF(OR($D204 &gt;= N$6, $E204 &lt; M$6), 0, 1)+IF(OR($F204 &gt;= N$6, $G204 &lt; M$6), 0, 2)+1)</f>
        <v/>
      </c>
      <c r="N204" s="71" t="str">
        <f ca="1">INDEX({"","_","-","="},IF(OR($D204 &gt;= O$6, $E204 &lt; N$6), 0, 1)+IF(OR($F204 &gt;= O$6, $G204 &lt; N$6), 0, 2)+1)</f>
        <v/>
      </c>
      <c r="O204" s="71" t="str">
        <f ca="1">INDEX({"","_","-","="},IF(OR($D204 &gt;= P$6, $E204 &lt; O$6), 0, 1)+IF(OR($F204 &gt;= P$6, $G204 &lt; O$6), 0, 2)+1)</f>
        <v/>
      </c>
      <c r="P204" s="71" t="str">
        <f ca="1">INDEX({"","_","-","="},IF(OR($D204 &gt;= Q$6, $E204 &lt; P$6), 0, 1)+IF(OR($F204 &gt;= Q$6, $G204 &lt; P$6), 0, 2)+1)</f>
        <v/>
      </c>
      <c r="Q204" s="71" t="str">
        <f ca="1">INDEX({"","_","-","="},IF(OR($D204 &gt;= R$6, $E204 &lt; Q$6), 0, 1)+IF(OR($F204 &gt;= R$6, $G204 &lt; Q$6), 0, 2)+1)</f>
        <v/>
      </c>
      <c r="R204" s="71" t="str">
        <f ca="1">INDEX({"","_","-","="},IF(OR($D204 &gt;= S$6, $E204 &lt; R$6), 0, 1)+IF(OR($F204 &gt;= S$6, $G204 &lt; R$6), 0, 2)+1)</f>
        <v/>
      </c>
      <c r="S204" s="71" t="str">
        <f ca="1">INDEX({"","_","-","="},IF(OR($D204 &gt;= T$6, $E204 &lt; S$6), 0, 1)+IF(OR($F204 &gt;= T$6, $G204 &lt; S$6), 0, 2)+1)</f>
        <v/>
      </c>
      <c r="T204" s="71" t="str">
        <f ca="1">INDEX({"","_","-","="},IF(OR($D204 &gt;= U$6, $E204 &lt; T$6), 0, 1)+IF(OR($F204 &gt;= U$6, $G204 &lt; T$6), 0, 2)+1)</f>
        <v/>
      </c>
      <c r="U204" s="71" t="str">
        <f ca="1">INDEX({"","_","-","="},IF(OR($D204 &gt;= V$6, $E204 &lt; U$6), 0, 1)+IF(OR($F204 &gt;= V$6, $G204 &lt; U$6), 0, 2)+1)</f>
        <v/>
      </c>
      <c r="V204" s="71" t="str">
        <f ca="1">INDEX({"","_","-","="},IF(OR($D204 &gt;= W$6, $E204 &lt; V$6), 0, 1)+IF(OR($F204 &gt;= W$6, $G204 &lt; V$6), 0, 2)+1)</f>
        <v/>
      </c>
      <c r="W204" s="71" t="str">
        <f ca="1">INDEX({"","_","-","="},IF(OR($D204 &gt;= X$6, $E204 &lt; W$6), 0, 1)+IF(OR($F204 &gt;= X$6, $G204 &lt; W$6), 0, 2)+1)</f>
        <v/>
      </c>
      <c r="X204" s="71" t="str">
        <f ca="1">INDEX({"","_","-","="},IF(OR($D204 &gt;= Y$6, $E204 &lt; X$6), 0, 1)+IF(OR($F204 &gt;= Y$6, $G204 &lt; X$6), 0, 2)+1)</f>
        <v/>
      </c>
      <c r="Y204" s="71" t="str">
        <f ca="1">INDEX({"","_","-","="},IF(OR($D204 &gt;= Z$6, $E204 &lt; Y$6), 0, 1)+IF(OR($F204 &gt;= Z$6, $G204 &lt; Y$6), 0, 2)+1)</f>
        <v/>
      </c>
      <c r="Z204" s="71" t="str">
        <f ca="1">INDEX({"","_","-","="},IF(OR($D204 &gt;= AA$6, $E204 &lt; Z$6), 0, 1)+IF(OR($F204 &gt;= AA$6, $G204 &lt; Z$6), 0, 2)+1)</f>
        <v/>
      </c>
      <c r="AA204" s="71" t="str">
        <f ca="1">INDEX({"","_","-","="},IF(OR($D204 &gt;= AB$6, $E204 &lt; AA$6), 0, 1)+IF(OR($F204 &gt;= AB$6, $G204 &lt; AA$6), 0, 2)+1)</f>
        <v/>
      </c>
      <c r="AB204" s="71" t="str">
        <f ca="1">INDEX({"","_","-","="},IF(OR($D204 &gt;= AC$6, $E204 &lt; AB$6), 0, 1)+IF(OR($F204 &gt;= AC$6, $G204 &lt; AB$6), 0, 2)+1)</f>
        <v/>
      </c>
      <c r="AC204" s="71" t="str">
        <f ca="1">INDEX({"","_","-","="},IF(OR($D204 &gt;= AD$6, $E204 &lt; AC$6), 0, 1)+IF(OR($F204 &gt;= AD$6, $G204 &lt; AC$6), 0, 2)+1)</f>
        <v/>
      </c>
      <c r="AD204" s="71" t="str">
        <f ca="1">INDEX({"","_","-","="},IF(OR($D204 &gt;= AE$6, $E204 &lt; AD$6), 0, 1)+IF(OR($F204 &gt;= AE$6, $G204 &lt; AD$6), 0, 2)+1)</f>
        <v/>
      </c>
      <c r="AE204" s="71" t="str">
        <f ca="1">INDEX({"","_","-","="},IF(OR($D204 &gt;= AF$6, $E204 &lt; AE$6), 0, 1)+IF(OR($F204 &gt;= AF$6, $G204 &lt; AE$6), 0, 2)+1)</f>
        <v/>
      </c>
      <c r="AF204" s="71" t="str">
        <f ca="1">INDEX({"","_","-","="},IF(OR($D204 &gt;= AG$6, $E204 &lt; AF$6), 0, 1)+IF(OR($F204 &gt;= AG$6, $G204 &lt; AF$6), 0, 2)+1)</f>
        <v/>
      </c>
      <c r="AG204" s="71" t="str">
        <f ca="1">INDEX({"","_","-","="},IF(OR($D204 &gt;= AH$6, $E204 &lt; AG$6), 0, 1)+IF(OR($F204 &gt;= AH$6, $G204 &lt; AG$6), 0, 2)+1)</f>
        <v/>
      </c>
      <c r="AH204" s="71" t="str">
        <f ca="1">INDEX({"","_","-","="},IF(OR($D204 &gt;= AI$6, $E204 &lt; AH$6), 0, 1)+IF(OR($F204 &gt;= AI$6, $G204 &lt; AH$6), 0, 2)+1)</f>
        <v/>
      </c>
      <c r="AI204" s="71" t="str">
        <f ca="1">INDEX({"","_","-","="},IF(OR($D204 &gt;= AJ$6, $E204 &lt; AI$6), 0, 1)+IF(OR($F204 &gt;= AJ$6, $G204 &lt; AI$6), 0, 2)+1)</f>
        <v/>
      </c>
      <c r="AJ204" s="71" t="str">
        <f ca="1">INDEX({"","_","-","="},IF(OR($D204 &gt;= AK$6, $E204 &lt; AJ$6), 0, 1)+IF(OR($F204 &gt;= AK$6, $G204 &lt; AJ$6), 0, 2)+1)</f>
        <v/>
      </c>
      <c r="AK204" s="71" t="str">
        <f ca="1">INDEX({"","_","-","="},IF(OR($D204 &gt;= AL$6, $E204 &lt; AK$6), 0, 1)+IF(OR($F204 &gt;= AL$6, $G204 &lt; AK$6), 0, 2)+1)</f>
        <v/>
      </c>
      <c r="AL204" s="71" t="str">
        <f ca="1">INDEX({"","_","-","="},IF(OR($D204 &gt;= AM$6, $E204 &lt; AL$6), 0, 1)+IF(OR($F204 &gt;= AM$6, $G204 &lt; AL$6), 0, 2)+1)</f>
        <v/>
      </c>
      <c r="AM204" s="71" t="str">
        <f ca="1">INDEX({"","_","-","="},IF(OR($D204 &gt;= AN$6, $E204 &lt; AM$6), 0, 1)+IF(OR($F204 &gt;= AN$6, $G204 &lt; AM$6), 0, 2)+1)</f>
        <v/>
      </c>
      <c r="AN204" s="71" t="str">
        <f ca="1">INDEX({"","_","-","="},IF(OR($D204 &gt;= AO$6, $E204 &lt; AN$6), 0, 1)+IF(OR($F204 &gt;= AO$6, $G204 &lt; AN$6), 0, 2)+1)</f>
        <v/>
      </c>
      <c r="AO204" s="71" t="str">
        <f ca="1">INDEX({"","_","-","="},IF(OR($D204 &gt;= AP$6, $E204 &lt; AO$6), 0, 1)+IF(OR($F204 &gt;= AP$6, $G204 &lt; AO$6), 0, 2)+1)</f>
        <v/>
      </c>
      <c r="AP204" s="71" t="str">
        <f ca="1">INDEX({"","_","-","="},IF(OR($D204 &gt;= AQ$6, $E204 &lt; AP$6), 0, 1)+IF(OR($F204 &gt;= AQ$6, $G204 &lt; AP$6), 0, 2)+1)</f>
        <v/>
      </c>
      <c r="AQ204" s="71" t="str">
        <f ca="1">INDEX({"","_","-","="},IF(OR($D204 &gt;= AR$6, $E204 &lt; AQ$6), 0, 1)+IF(OR($F204 &gt;= AR$6, $G204 &lt; AQ$6), 0, 2)+1)</f>
        <v/>
      </c>
      <c r="AR204" s="71" t="str">
        <f ca="1">INDEX({"","_","-","="},IF(OR($D204 &gt;= AS$6, $E204 &lt; AR$6), 0, 1)+IF(OR($F204 &gt;= AS$6, $G204 &lt; AR$6), 0, 2)+1)</f>
        <v/>
      </c>
      <c r="AS204" s="71" t="str">
        <f ca="1">INDEX({"","_","-","="},IF(OR($D204 &gt;= AT$6, $E204 &lt; AS$6), 0, 1)+IF(OR($F204 &gt;= AT$6, $G204 &lt; AS$6), 0, 2)+1)</f>
        <v/>
      </c>
      <c r="AT204" s="71" t="str">
        <f ca="1">INDEX({"","_","-","="},IF(OR($D204 &gt;= AU$6, $E204 &lt; AT$6), 0, 1)+IF(OR($F204 &gt;= AU$6, $G204 &lt; AT$6), 0, 2)+1)</f>
        <v/>
      </c>
      <c r="AU204" s="71" t="str">
        <f ca="1">INDEX({"","_","-","="},IF(OR($D204 &gt;= AV$6, $E204 &lt; AU$6), 0, 1)+IF(OR($F204 &gt;= AV$6, $G204 &lt; AU$6), 0, 2)+1)</f>
        <v/>
      </c>
      <c r="AV204" s="71" t="str">
        <f ca="1">INDEX({"","_","-","="},IF(OR($D204 &gt;= AW$6, $E204 &lt; AV$6), 0, 1)+IF(OR($F204 &gt;= AW$6, $G204 &lt; AV$6), 0, 2)+1)</f>
        <v/>
      </c>
      <c r="AW204" s="71" t="str">
        <f ca="1">INDEX({"","_","-","="},IF(OR($D204 &gt;= AX$6, $E204 &lt; AW$6), 0, 1)+IF(OR($F204 &gt;= AX$6, $G204 &lt; AW$6), 0, 2)+1)</f>
        <v/>
      </c>
      <c r="AX204" s="71" t="str">
        <f ca="1">INDEX({"","_","-","="},IF(OR($D204 &gt;= AY$6, $E204 &lt; AX$6), 0, 1)+IF(OR($F204 &gt;= AY$6, $G204 &lt; AX$6), 0, 2)+1)</f>
        <v/>
      </c>
      <c r="AY204" s="71" t="str">
        <f ca="1">INDEX({"","_","-","="},IF(OR($D204 &gt;= AZ$6, $E204 &lt; AY$6), 0, 1)+IF(OR($F204 &gt;= AZ$6, $G204 &lt; AY$6), 0, 2)+1)</f>
        <v/>
      </c>
      <c r="AZ204" s="71" t="str">
        <f ca="1">INDEX({"","_","-","="},IF(OR($D204 &gt;= BA$6, $E204 &lt; AZ$6), 0, 1)+IF(OR($F204 &gt;= BA$6, $G204 &lt; AZ$6), 0, 2)+1)</f>
        <v/>
      </c>
      <c r="BA204" s="71" t="str">
        <f ca="1">INDEX({"","_","-","="},IF(OR($D204 &gt;= BB$6, $E204 &lt; BA$6), 0, 1)+IF(OR($F204 &gt;= BB$6, $G204 &lt; BA$6), 0, 2)+1)</f>
        <v/>
      </c>
      <c r="BB204" s="71" t="str">
        <f ca="1">INDEX({"","_","-","="},IF(OR($D204 &gt;= BC$6, $E204 &lt; BB$6), 0, 1)+IF(OR($F204 &gt;= BC$6, $G204 &lt; BB$6), 0, 2)+1)</f>
        <v/>
      </c>
      <c r="BC204" s="71" t="str">
        <f ca="1">INDEX({"","_","-","="},IF(OR($D204 &gt;= BD$6, $E204 &lt; BC$6), 0, 1)+IF(OR($F204 &gt;= BD$6, $G204 &lt; BC$6), 0, 2)+1)</f>
        <v/>
      </c>
      <c r="BD204" s="71" t="str">
        <f ca="1">INDEX({"","_","-","="},IF(OR($D204 &gt;= BE$6, $E204 &lt; BD$6), 0, 1)+IF(OR($F204 &gt;= BE$6, $G204 &lt; BD$6), 0, 2)+1)</f>
        <v/>
      </c>
      <c r="BE204" s="71" t="str">
        <f ca="1">INDEX({"","_","-","="},IF(OR($D204 &gt;= BF$6, $E204 &lt; BE$6), 0, 1)+IF(OR($F204 &gt;= BF$6, $G204 &lt; BE$6), 0, 2)+1)</f>
        <v/>
      </c>
      <c r="BF204" s="71" t="str">
        <f ca="1">INDEX({"","_","-","="},IF(OR($D204 &gt;= BG$6, $E204 &lt; BF$6), 0, 1)+IF(OR($F204 &gt;= BG$6, $G204 &lt; BF$6), 0, 2)+1)</f>
        <v/>
      </c>
      <c r="BG204" s="71" t="str">
        <f ca="1">INDEX({"","_","-","="},IF(OR($D204 &gt;= BH$6, $E204 &lt; BG$6), 0, 1)+IF(OR($F204 &gt;= BH$6, $G204 &lt; BG$6), 0, 2)+1)</f>
        <v/>
      </c>
      <c r="BH204" s="71" t="str">
        <f ca="1">INDEX({"","_","-","="},IF(OR($D204 &gt;= BI$6, $E204 &lt; BH$6), 0, 1)+IF(OR($F204 &gt;= BI$6, $G204 &lt; BH$6), 0, 2)+1)</f>
        <v/>
      </c>
      <c r="BI204" s="71" t="str">
        <f ca="1">INDEX({"","_","-","="},IF(OR($D204 &gt;= BJ$6, $E204 &lt; BI$6), 0, 1)+IF(OR($F204 &gt;= BJ$6, $G204 &lt; BI$6), 0, 2)+1)</f>
        <v/>
      </c>
      <c r="BJ204" s="71" t="str">
        <f ca="1">INDEX({"","_","-","="},IF(OR($D204 &gt;= BK$6, $E204 &lt; BJ$6), 0, 1)+IF(OR($F204 &gt;= BK$6, $G204 &lt; BJ$6), 0, 2)+1)</f>
        <v/>
      </c>
      <c r="BK204" s="71" t="str">
        <f ca="1">INDEX({"","_","-","="},IF(OR($D204 &gt;= BL$6, $E204 &lt; BK$6), 0, 1)+IF(OR($F204 &gt;= BL$6, $G204 &lt; BK$6), 0, 2)+1)</f>
        <v/>
      </c>
      <c r="BL204" s="71" t="str">
        <f ca="1">INDEX({"","_","-","="},IF(OR($D204 &gt;= BM$6, $E204 &lt; BL$6), 0, 1)+IF(OR($F204 &gt;= BM$6, $G204 &lt; BL$6), 0, 2)+1)</f>
        <v/>
      </c>
      <c r="BM204" s="71" t="str">
        <f ca="1">INDEX({"","_","-","="},IF(OR($D204 &gt;= BN$6, $E204 &lt; BM$6), 0, 1)+IF(OR($F204 &gt;= BN$6, $G204 &lt; BM$6), 0, 2)+1)</f>
        <v/>
      </c>
      <c r="BN204" s="71" t="str">
        <f ca="1">INDEX({"","_","-","="},IF(OR($D204 &gt;= BO$6, $E204 &lt; BN$6), 0, 1)+IF(OR($F204 &gt;= BO$6, $G204 &lt; BN$6), 0, 2)+1)</f>
        <v/>
      </c>
      <c r="BO204" s="71" t="str">
        <f ca="1">INDEX({"","_","-","="},IF(OR($D204 &gt;= BP$6, $E204 &lt; BO$6), 0, 1)+IF(OR($F204 &gt;= BP$6, $G204 &lt; BO$6), 0, 2)+1)</f>
        <v/>
      </c>
      <c r="BP204" s="71" t="str">
        <f ca="1">INDEX({"","_","-","="},IF(OR($D204 &gt;= BQ$6, $E204 &lt; BP$6), 0, 1)+IF(OR($F204 &gt;= BQ$6, $G204 &lt; BP$6), 0, 2)+1)</f>
        <v/>
      </c>
      <c r="BQ204" s="71" t="str">
        <f ca="1">INDEX({"","_","-","="},IF(OR($D204 &gt;= BR$6, $E204 &lt; BQ$6), 0, 1)+IF(OR($F204 &gt;= BR$6, $G204 &lt; BQ$6), 0, 2)+1)</f>
        <v/>
      </c>
      <c r="BR204" s="71" t="str">
        <f ca="1">INDEX({"","_","-","="},IF(OR($D204 &gt;= BS$6, $E204 &lt; BR$6), 0, 1)+IF(OR($F204 &gt;= BS$6, $G204 &lt; BR$6), 0, 2)+1)</f>
        <v/>
      </c>
      <c r="BS204" s="71" t="str">
        <f ca="1">INDEX({"","_","-","="},IF(OR($D204 &gt;= BT$6, $E204 &lt; BS$6), 0, 1)+IF(OR($F204 &gt;= BT$6, $G204 &lt; BS$6), 0, 2)+1)</f>
        <v/>
      </c>
      <c r="BT204" s="71" t="str">
        <f ca="1">INDEX({"","_","-","="},IF(OR($D204 &gt;= BU$6, $E204 &lt; BT$6), 0, 1)+IF(OR($F204 &gt;= BU$6, $G204 &lt; BT$6), 0, 2)+1)</f>
        <v/>
      </c>
      <c r="BU204" s="71" t="str">
        <f ca="1">INDEX({"","_","-","="},IF(OR($D204 &gt;= BV$6, $E204 &lt; BU$6), 0, 1)+IF(OR($F204 &gt;= BV$6, $G204 &lt; BU$6), 0, 2)+1)</f>
        <v/>
      </c>
      <c r="BV204" s="71" t="str">
        <f ca="1">INDEX({"","_","-","="},IF(OR($D204 &gt;= BW$6, $E204 &lt; BV$6), 0, 1)+IF(OR($F204 &gt;= BW$6, $G204 &lt; BV$6), 0, 2)+1)</f>
        <v/>
      </c>
      <c r="BW204" s="71" t="str">
        <f ca="1">INDEX({"","_","-","="},IF(OR($D204 &gt;= BX$6, $E204 &lt; BW$6), 0, 1)+IF(OR($F204 &gt;= BX$6, $G204 &lt; BW$6), 0, 2)+1)</f>
        <v/>
      </c>
      <c r="BX204" s="71" t="str">
        <f ca="1">INDEX({"","_","-","="},IF(OR($D204 &gt;= BY$6, $E204 &lt; BX$6), 0, 1)+IF(OR($F204 &gt;= BY$6, $G204 &lt; BX$6), 0, 2)+1)</f>
        <v/>
      </c>
      <c r="BY204" s="71" t="str">
        <f ca="1">INDEX({"","_","-","="},IF(OR($D204 &gt;= BZ$6, $E204 &lt; BY$6), 0, 1)+IF(OR($F204 &gt;= BZ$6, $G204 &lt; BY$6), 0, 2)+1)</f>
        <v/>
      </c>
      <c r="BZ204" s="71" t="str">
        <f ca="1">INDEX({"","_","-","="},IF(OR($D204 &gt;= CA$6, $E204 &lt; BZ$6), 0, 1)+IF(OR($F204 &gt;= CA$6, $G204 &lt; BZ$6), 0, 2)+1)</f>
        <v/>
      </c>
      <c r="CA204" s="71" t="str">
        <f ca="1">INDEX({"","_","-","="},IF(OR($D204 &gt;= CB$6, $E204 &lt; CA$6), 0, 1)+IF(OR($F204 &gt;= CB$6, $G204 &lt; CA$6), 0, 2)+1)</f>
        <v/>
      </c>
      <c r="CB204" s="71" t="str">
        <f ca="1">INDEX({"","_","-","="},IF(OR($D204 &gt;= CC$6, $E204 &lt; CB$6), 0, 1)+IF(OR($F204 &gt;= CC$6, $G204 &lt; CB$6), 0, 2)+1)</f>
        <v/>
      </c>
      <c r="CC204" s="71" t="str">
        <f ca="1">INDEX({"","_","-","="},IF(OR($D204 &gt;= CD$6, $E204 &lt; CC$6), 0, 1)+IF(OR($F204 &gt;= CD$6, $G204 &lt; CC$6), 0, 2)+1)</f>
        <v/>
      </c>
      <c r="CD204" s="71" t="str">
        <f ca="1">INDEX({"","_","-","="},IF(OR($D204 &gt;= CE$6, $E204 &lt; CD$6), 0, 1)+IF(OR($F204 &gt;= CE$6, $G204 &lt; CD$6), 0, 2)+1)</f>
        <v/>
      </c>
    </row>
    <row r="205" spans="1:82">
      <c r="A205" s="8" t="str">
        <f ca="1">IF('临-进度'!N200,'临-进度'!$A200,"")</f>
        <v/>
      </c>
      <c r="B205" s="8" t="str">
        <f ca="1">IF('临-进度'!N200,'临-进度'!$B200,"")</f>
        <v/>
      </c>
      <c r="C205" s="8" t="str">
        <f ca="1">IF('临-进度'!N200,'临-进度'!$F200,"")</f>
        <v/>
      </c>
      <c r="D205" s="42" t="str">
        <f ca="1">IF('临-进度'!$N200,'临-进度'!$J200,"")</f>
        <v/>
      </c>
      <c r="E205" s="42" t="str">
        <f ca="1">IF('临-进度'!$N200,'临-进度'!$AF200,"")</f>
        <v/>
      </c>
      <c r="F205" s="42" t="str">
        <f ca="1">IF('临-进度'!$N200,'临-进度'!$K200,"")</f>
        <v/>
      </c>
      <c r="G205" s="76" t="str">
        <f ca="1">IF('临-进度'!$N200,'临-进度'!$AG200,"")</f>
        <v/>
      </c>
      <c r="H205" s="71" t="str">
        <f ca="1">INDEX({"","_","-","="},IF(OR($D205 &gt;= I$6, $E205 &lt; H$6), 0, 1)+IF(OR($F205 &gt;= I$6, $G205 &lt; H$6), 0, 2)+1)</f>
        <v/>
      </c>
      <c r="I205" s="71" t="str">
        <f ca="1">INDEX({"","_","-","="},IF(OR($D205 &gt;= J$6, $E205 &lt; I$6), 0, 1)+IF(OR($F205 &gt;= J$6, $G205 &lt; I$6), 0, 2)+1)</f>
        <v/>
      </c>
      <c r="J205" s="71" t="str">
        <f ca="1">INDEX({"","_","-","="},IF(OR($D205 &gt;= K$6, $E205 &lt; J$6), 0, 1)+IF(OR($F205 &gt;= K$6, $G205 &lt; J$6), 0, 2)+1)</f>
        <v/>
      </c>
      <c r="K205" s="71" t="str">
        <f ca="1">INDEX({"","_","-","="},IF(OR($D205 &gt;= L$6, $E205 &lt; K$6), 0, 1)+IF(OR($F205 &gt;= L$6, $G205 &lt; K$6), 0, 2)+1)</f>
        <v/>
      </c>
      <c r="L205" s="71" t="str">
        <f ca="1">INDEX({"","_","-","="},IF(OR($D205 &gt;= M$6, $E205 &lt; L$6), 0, 1)+IF(OR($F205 &gt;= M$6, $G205 &lt; L$6), 0, 2)+1)</f>
        <v/>
      </c>
      <c r="M205" s="71" t="str">
        <f ca="1">INDEX({"","_","-","="},IF(OR($D205 &gt;= N$6, $E205 &lt; M$6), 0, 1)+IF(OR($F205 &gt;= N$6, $G205 &lt; M$6), 0, 2)+1)</f>
        <v/>
      </c>
      <c r="N205" s="71" t="str">
        <f ca="1">INDEX({"","_","-","="},IF(OR($D205 &gt;= O$6, $E205 &lt; N$6), 0, 1)+IF(OR($F205 &gt;= O$6, $G205 &lt; N$6), 0, 2)+1)</f>
        <v/>
      </c>
      <c r="O205" s="71" t="str">
        <f ca="1">INDEX({"","_","-","="},IF(OR($D205 &gt;= P$6, $E205 &lt; O$6), 0, 1)+IF(OR($F205 &gt;= P$6, $G205 &lt; O$6), 0, 2)+1)</f>
        <v/>
      </c>
      <c r="P205" s="71" t="str">
        <f ca="1">INDEX({"","_","-","="},IF(OR($D205 &gt;= Q$6, $E205 &lt; P$6), 0, 1)+IF(OR($F205 &gt;= Q$6, $G205 &lt; P$6), 0, 2)+1)</f>
        <v/>
      </c>
      <c r="Q205" s="71" t="str">
        <f ca="1">INDEX({"","_","-","="},IF(OR($D205 &gt;= R$6, $E205 &lt; Q$6), 0, 1)+IF(OR($F205 &gt;= R$6, $G205 &lt; Q$6), 0, 2)+1)</f>
        <v/>
      </c>
      <c r="R205" s="71" t="str">
        <f ca="1">INDEX({"","_","-","="},IF(OR($D205 &gt;= S$6, $E205 &lt; R$6), 0, 1)+IF(OR($F205 &gt;= S$6, $G205 &lt; R$6), 0, 2)+1)</f>
        <v/>
      </c>
      <c r="S205" s="71" t="str">
        <f ca="1">INDEX({"","_","-","="},IF(OR($D205 &gt;= T$6, $E205 &lt; S$6), 0, 1)+IF(OR($F205 &gt;= T$6, $G205 &lt; S$6), 0, 2)+1)</f>
        <v/>
      </c>
      <c r="T205" s="71" t="str">
        <f ca="1">INDEX({"","_","-","="},IF(OR($D205 &gt;= U$6, $E205 &lt; T$6), 0, 1)+IF(OR($F205 &gt;= U$6, $G205 &lt; T$6), 0, 2)+1)</f>
        <v/>
      </c>
      <c r="U205" s="71" t="str">
        <f ca="1">INDEX({"","_","-","="},IF(OR($D205 &gt;= V$6, $E205 &lt; U$6), 0, 1)+IF(OR($F205 &gt;= V$6, $G205 &lt; U$6), 0, 2)+1)</f>
        <v/>
      </c>
      <c r="V205" s="71" t="str">
        <f ca="1">INDEX({"","_","-","="},IF(OR($D205 &gt;= W$6, $E205 &lt; V$6), 0, 1)+IF(OR($F205 &gt;= W$6, $G205 &lt; V$6), 0, 2)+1)</f>
        <v/>
      </c>
      <c r="W205" s="71" t="str">
        <f ca="1">INDEX({"","_","-","="},IF(OR($D205 &gt;= X$6, $E205 &lt; W$6), 0, 1)+IF(OR($F205 &gt;= X$6, $G205 &lt; W$6), 0, 2)+1)</f>
        <v/>
      </c>
      <c r="X205" s="71" t="str">
        <f ca="1">INDEX({"","_","-","="},IF(OR($D205 &gt;= Y$6, $E205 &lt; X$6), 0, 1)+IF(OR($F205 &gt;= Y$6, $G205 &lt; X$6), 0, 2)+1)</f>
        <v/>
      </c>
      <c r="Y205" s="71" t="str">
        <f ca="1">INDEX({"","_","-","="},IF(OR($D205 &gt;= Z$6, $E205 &lt; Y$6), 0, 1)+IF(OR($F205 &gt;= Z$6, $G205 &lt; Y$6), 0, 2)+1)</f>
        <v/>
      </c>
      <c r="Z205" s="71" t="str">
        <f ca="1">INDEX({"","_","-","="},IF(OR($D205 &gt;= AA$6, $E205 &lt; Z$6), 0, 1)+IF(OR($F205 &gt;= AA$6, $G205 &lt; Z$6), 0, 2)+1)</f>
        <v/>
      </c>
      <c r="AA205" s="71" t="str">
        <f ca="1">INDEX({"","_","-","="},IF(OR($D205 &gt;= AB$6, $E205 &lt; AA$6), 0, 1)+IF(OR($F205 &gt;= AB$6, $G205 &lt; AA$6), 0, 2)+1)</f>
        <v/>
      </c>
      <c r="AB205" s="71" t="str">
        <f ca="1">INDEX({"","_","-","="},IF(OR($D205 &gt;= AC$6, $E205 &lt; AB$6), 0, 1)+IF(OR($F205 &gt;= AC$6, $G205 &lt; AB$6), 0, 2)+1)</f>
        <v/>
      </c>
      <c r="AC205" s="71" t="str">
        <f ca="1">INDEX({"","_","-","="},IF(OR($D205 &gt;= AD$6, $E205 &lt; AC$6), 0, 1)+IF(OR($F205 &gt;= AD$6, $G205 &lt; AC$6), 0, 2)+1)</f>
        <v/>
      </c>
      <c r="AD205" s="71" t="str">
        <f ca="1">INDEX({"","_","-","="},IF(OR($D205 &gt;= AE$6, $E205 &lt; AD$6), 0, 1)+IF(OR($F205 &gt;= AE$6, $G205 &lt; AD$6), 0, 2)+1)</f>
        <v/>
      </c>
      <c r="AE205" s="71" t="str">
        <f ca="1">INDEX({"","_","-","="},IF(OR($D205 &gt;= AF$6, $E205 &lt; AE$6), 0, 1)+IF(OR($F205 &gt;= AF$6, $G205 &lt; AE$6), 0, 2)+1)</f>
        <v/>
      </c>
      <c r="AF205" s="71" t="str">
        <f ca="1">INDEX({"","_","-","="},IF(OR($D205 &gt;= AG$6, $E205 &lt; AF$6), 0, 1)+IF(OR($F205 &gt;= AG$6, $G205 &lt; AF$6), 0, 2)+1)</f>
        <v/>
      </c>
      <c r="AG205" s="71" t="str">
        <f ca="1">INDEX({"","_","-","="},IF(OR($D205 &gt;= AH$6, $E205 &lt; AG$6), 0, 1)+IF(OR($F205 &gt;= AH$6, $G205 &lt; AG$6), 0, 2)+1)</f>
        <v/>
      </c>
      <c r="AH205" s="71" t="str">
        <f ca="1">INDEX({"","_","-","="},IF(OR($D205 &gt;= AI$6, $E205 &lt; AH$6), 0, 1)+IF(OR($F205 &gt;= AI$6, $G205 &lt; AH$6), 0, 2)+1)</f>
        <v/>
      </c>
      <c r="AI205" s="71" t="str">
        <f ca="1">INDEX({"","_","-","="},IF(OR($D205 &gt;= AJ$6, $E205 &lt; AI$6), 0, 1)+IF(OR($F205 &gt;= AJ$6, $G205 &lt; AI$6), 0, 2)+1)</f>
        <v/>
      </c>
      <c r="AJ205" s="71" t="str">
        <f ca="1">INDEX({"","_","-","="},IF(OR($D205 &gt;= AK$6, $E205 &lt; AJ$6), 0, 1)+IF(OR($F205 &gt;= AK$6, $G205 &lt; AJ$6), 0, 2)+1)</f>
        <v/>
      </c>
      <c r="AK205" s="71" t="str">
        <f ca="1">INDEX({"","_","-","="},IF(OR($D205 &gt;= AL$6, $E205 &lt; AK$6), 0, 1)+IF(OR($F205 &gt;= AL$6, $G205 &lt; AK$6), 0, 2)+1)</f>
        <v/>
      </c>
      <c r="AL205" s="71" t="str">
        <f ca="1">INDEX({"","_","-","="},IF(OR($D205 &gt;= AM$6, $E205 &lt; AL$6), 0, 1)+IF(OR($F205 &gt;= AM$6, $G205 &lt; AL$6), 0, 2)+1)</f>
        <v/>
      </c>
      <c r="AM205" s="71" t="str">
        <f ca="1">INDEX({"","_","-","="},IF(OR($D205 &gt;= AN$6, $E205 &lt; AM$6), 0, 1)+IF(OR($F205 &gt;= AN$6, $G205 &lt; AM$6), 0, 2)+1)</f>
        <v/>
      </c>
      <c r="AN205" s="71" t="str">
        <f ca="1">INDEX({"","_","-","="},IF(OR($D205 &gt;= AO$6, $E205 &lt; AN$6), 0, 1)+IF(OR($F205 &gt;= AO$6, $G205 &lt; AN$6), 0, 2)+1)</f>
        <v/>
      </c>
      <c r="AO205" s="71" t="str">
        <f ca="1">INDEX({"","_","-","="},IF(OR($D205 &gt;= AP$6, $E205 &lt; AO$6), 0, 1)+IF(OR($F205 &gt;= AP$6, $G205 &lt; AO$6), 0, 2)+1)</f>
        <v/>
      </c>
      <c r="AP205" s="71" t="str">
        <f ca="1">INDEX({"","_","-","="},IF(OR($D205 &gt;= AQ$6, $E205 &lt; AP$6), 0, 1)+IF(OR($F205 &gt;= AQ$6, $G205 &lt; AP$6), 0, 2)+1)</f>
        <v/>
      </c>
      <c r="AQ205" s="71" t="str">
        <f ca="1">INDEX({"","_","-","="},IF(OR($D205 &gt;= AR$6, $E205 &lt; AQ$6), 0, 1)+IF(OR($F205 &gt;= AR$6, $G205 &lt; AQ$6), 0, 2)+1)</f>
        <v/>
      </c>
      <c r="AR205" s="71" t="str">
        <f ca="1">INDEX({"","_","-","="},IF(OR($D205 &gt;= AS$6, $E205 &lt; AR$6), 0, 1)+IF(OR($F205 &gt;= AS$6, $G205 &lt; AR$6), 0, 2)+1)</f>
        <v/>
      </c>
      <c r="AS205" s="71" t="str">
        <f ca="1">INDEX({"","_","-","="},IF(OR($D205 &gt;= AT$6, $E205 &lt; AS$6), 0, 1)+IF(OR($F205 &gt;= AT$6, $G205 &lt; AS$6), 0, 2)+1)</f>
        <v/>
      </c>
      <c r="AT205" s="71" t="str">
        <f ca="1">INDEX({"","_","-","="},IF(OR($D205 &gt;= AU$6, $E205 &lt; AT$6), 0, 1)+IF(OR($F205 &gt;= AU$6, $G205 &lt; AT$6), 0, 2)+1)</f>
        <v/>
      </c>
      <c r="AU205" s="71" t="str">
        <f ca="1">INDEX({"","_","-","="},IF(OR($D205 &gt;= AV$6, $E205 &lt; AU$6), 0, 1)+IF(OR($F205 &gt;= AV$6, $G205 &lt; AU$6), 0, 2)+1)</f>
        <v/>
      </c>
      <c r="AV205" s="71" t="str">
        <f ca="1">INDEX({"","_","-","="},IF(OR($D205 &gt;= AW$6, $E205 &lt; AV$6), 0, 1)+IF(OR($F205 &gt;= AW$6, $G205 &lt; AV$6), 0, 2)+1)</f>
        <v/>
      </c>
      <c r="AW205" s="71" t="str">
        <f ca="1">INDEX({"","_","-","="},IF(OR($D205 &gt;= AX$6, $E205 &lt; AW$6), 0, 1)+IF(OR($F205 &gt;= AX$6, $G205 &lt; AW$6), 0, 2)+1)</f>
        <v/>
      </c>
      <c r="AX205" s="71" t="str">
        <f ca="1">INDEX({"","_","-","="},IF(OR($D205 &gt;= AY$6, $E205 &lt; AX$6), 0, 1)+IF(OR($F205 &gt;= AY$6, $G205 &lt; AX$6), 0, 2)+1)</f>
        <v/>
      </c>
      <c r="AY205" s="71" t="str">
        <f ca="1">INDEX({"","_","-","="},IF(OR($D205 &gt;= AZ$6, $E205 &lt; AY$6), 0, 1)+IF(OR($F205 &gt;= AZ$6, $G205 &lt; AY$6), 0, 2)+1)</f>
        <v/>
      </c>
      <c r="AZ205" s="71" t="str">
        <f ca="1">INDEX({"","_","-","="},IF(OR($D205 &gt;= BA$6, $E205 &lt; AZ$6), 0, 1)+IF(OR($F205 &gt;= BA$6, $G205 &lt; AZ$6), 0, 2)+1)</f>
        <v/>
      </c>
      <c r="BA205" s="71" t="str">
        <f ca="1">INDEX({"","_","-","="},IF(OR($D205 &gt;= BB$6, $E205 &lt; BA$6), 0, 1)+IF(OR($F205 &gt;= BB$6, $G205 &lt; BA$6), 0, 2)+1)</f>
        <v/>
      </c>
      <c r="BB205" s="71" t="str">
        <f ca="1">INDEX({"","_","-","="},IF(OR($D205 &gt;= BC$6, $E205 &lt; BB$6), 0, 1)+IF(OR($F205 &gt;= BC$6, $G205 &lt; BB$6), 0, 2)+1)</f>
        <v/>
      </c>
      <c r="BC205" s="71" t="str">
        <f ca="1">INDEX({"","_","-","="},IF(OR($D205 &gt;= BD$6, $E205 &lt; BC$6), 0, 1)+IF(OR($F205 &gt;= BD$6, $G205 &lt; BC$6), 0, 2)+1)</f>
        <v/>
      </c>
      <c r="BD205" s="71" t="str">
        <f ca="1">INDEX({"","_","-","="},IF(OR($D205 &gt;= BE$6, $E205 &lt; BD$6), 0, 1)+IF(OR($F205 &gt;= BE$6, $G205 &lt; BD$6), 0, 2)+1)</f>
        <v/>
      </c>
      <c r="BE205" s="71" t="str">
        <f ca="1">INDEX({"","_","-","="},IF(OR($D205 &gt;= BF$6, $E205 &lt; BE$6), 0, 1)+IF(OR($F205 &gt;= BF$6, $G205 &lt; BE$6), 0, 2)+1)</f>
        <v/>
      </c>
      <c r="BF205" s="71" t="str">
        <f ca="1">INDEX({"","_","-","="},IF(OR($D205 &gt;= BG$6, $E205 &lt; BF$6), 0, 1)+IF(OR($F205 &gt;= BG$6, $G205 &lt; BF$6), 0, 2)+1)</f>
        <v/>
      </c>
      <c r="BG205" s="71" t="str">
        <f ca="1">INDEX({"","_","-","="},IF(OR($D205 &gt;= BH$6, $E205 &lt; BG$6), 0, 1)+IF(OR($F205 &gt;= BH$6, $G205 &lt; BG$6), 0, 2)+1)</f>
        <v/>
      </c>
      <c r="BH205" s="71" t="str">
        <f ca="1">INDEX({"","_","-","="},IF(OR($D205 &gt;= BI$6, $E205 &lt; BH$6), 0, 1)+IF(OR($F205 &gt;= BI$6, $G205 &lt; BH$6), 0, 2)+1)</f>
        <v/>
      </c>
      <c r="BI205" s="71" t="str">
        <f ca="1">INDEX({"","_","-","="},IF(OR($D205 &gt;= BJ$6, $E205 &lt; BI$6), 0, 1)+IF(OR($F205 &gt;= BJ$6, $G205 &lt; BI$6), 0, 2)+1)</f>
        <v/>
      </c>
      <c r="BJ205" s="71" t="str">
        <f ca="1">INDEX({"","_","-","="},IF(OR($D205 &gt;= BK$6, $E205 &lt; BJ$6), 0, 1)+IF(OR($F205 &gt;= BK$6, $G205 &lt; BJ$6), 0, 2)+1)</f>
        <v/>
      </c>
      <c r="BK205" s="71" t="str">
        <f ca="1">INDEX({"","_","-","="},IF(OR($D205 &gt;= BL$6, $E205 &lt; BK$6), 0, 1)+IF(OR($F205 &gt;= BL$6, $G205 &lt; BK$6), 0, 2)+1)</f>
        <v/>
      </c>
      <c r="BL205" s="71" t="str">
        <f ca="1">INDEX({"","_","-","="},IF(OR($D205 &gt;= BM$6, $E205 &lt; BL$6), 0, 1)+IF(OR($F205 &gt;= BM$6, $G205 &lt; BL$6), 0, 2)+1)</f>
        <v/>
      </c>
      <c r="BM205" s="71" t="str">
        <f ca="1">INDEX({"","_","-","="},IF(OR($D205 &gt;= BN$6, $E205 &lt; BM$6), 0, 1)+IF(OR($F205 &gt;= BN$6, $G205 &lt; BM$6), 0, 2)+1)</f>
        <v/>
      </c>
      <c r="BN205" s="71" t="str">
        <f ca="1">INDEX({"","_","-","="},IF(OR($D205 &gt;= BO$6, $E205 &lt; BN$6), 0, 1)+IF(OR($F205 &gt;= BO$6, $G205 &lt; BN$6), 0, 2)+1)</f>
        <v/>
      </c>
      <c r="BO205" s="71" t="str">
        <f ca="1">INDEX({"","_","-","="},IF(OR($D205 &gt;= BP$6, $E205 &lt; BO$6), 0, 1)+IF(OR($F205 &gt;= BP$6, $G205 &lt; BO$6), 0, 2)+1)</f>
        <v/>
      </c>
      <c r="BP205" s="71" t="str">
        <f ca="1">INDEX({"","_","-","="},IF(OR($D205 &gt;= BQ$6, $E205 &lt; BP$6), 0, 1)+IF(OR($F205 &gt;= BQ$6, $G205 &lt; BP$6), 0, 2)+1)</f>
        <v/>
      </c>
      <c r="BQ205" s="71" t="str">
        <f ca="1">INDEX({"","_","-","="},IF(OR($D205 &gt;= BR$6, $E205 &lt; BQ$6), 0, 1)+IF(OR($F205 &gt;= BR$6, $G205 &lt; BQ$6), 0, 2)+1)</f>
        <v/>
      </c>
      <c r="BR205" s="71" t="str">
        <f ca="1">INDEX({"","_","-","="},IF(OR($D205 &gt;= BS$6, $E205 &lt; BR$6), 0, 1)+IF(OR($F205 &gt;= BS$6, $G205 &lt; BR$6), 0, 2)+1)</f>
        <v/>
      </c>
      <c r="BS205" s="71" t="str">
        <f ca="1">INDEX({"","_","-","="},IF(OR($D205 &gt;= BT$6, $E205 &lt; BS$6), 0, 1)+IF(OR($F205 &gt;= BT$6, $G205 &lt; BS$6), 0, 2)+1)</f>
        <v/>
      </c>
      <c r="BT205" s="71" t="str">
        <f ca="1">INDEX({"","_","-","="},IF(OR($D205 &gt;= BU$6, $E205 &lt; BT$6), 0, 1)+IF(OR($F205 &gt;= BU$6, $G205 &lt; BT$6), 0, 2)+1)</f>
        <v/>
      </c>
      <c r="BU205" s="71" t="str">
        <f ca="1">INDEX({"","_","-","="},IF(OR($D205 &gt;= BV$6, $E205 &lt; BU$6), 0, 1)+IF(OR($F205 &gt;= BV$6, $G205 &lt; BU$6), 0, 2)+1)</f>
        <v/>
      </c>
      <c r="BV205" s="71" t="str">
        <f ca="1">INDEX({"","_","-","="},IF(OR($D205 &gt;= BW$6, $E205 &lt; BV$6), 0, 1)+IF(OR($F205 &gt;= BW$6, $G205 &lt; BV$6), 0, 2)+1)</f>
        <v/>
      </c>
      <c r="BW205" s="71" t="str">
        <f ca="1">INDEX({"","_","-","="},IF(OR($D205 &gt;= BX$6, $E205 &lt; BW$6), 0, 1)+IF(OR($F205 &gt;= BX$6, $G205 &lt; BW$6), 0, 2)+1)</f>
        <v/>
      </c>
      <c r="BX205" s="71" t="str">
        <f ca="1">INDEX({"","_","-","="},IF(OR($D205 &gt;= BY$6, $E205 &lt; BX$6), 0, 1)+IF(OR($F205 &gt;= BY$6, $G205 &lt; BX$6), 0, 2)+1)</f>
        <v/>
      </c>
      <c r="BY205" s="71" t="str">
        <f ca="1">INDEX({"","_","-","="},IF(OR($D205 &gt;= BZ$6, $E205 &lt; BY$6), 0, 1)+IF(OR($F205 &gt;= BZ$6, $G205 &lt; BY$6), 0, 2)+1)</f>
        <v/>
      </c>
      <c r="BZ205" s="71" t="str">
        <f ca="1">INDEX({"","_","-","="},IF(OR($D205 &gt;= CA$6, $E205 &lt; BZ$6), 0, 1)+IF(OR($F205 &gt;= CA$6, $G205 &lt; BZ$6), 0, 2)+1)</f>
        <v/>
      </c>
      <c r="CA205" s="71" t="str">
        <f ca="1">INDEX({"","_","-","="},IF(OR($D205 &gt;= CB$6, $E205 &lt; CA$6), 0, 1)+IF(OR($F205 &gt;= CB$6, $G205 &lt; CA$6), 0, 2)+1)</f>
        <v/>
      </c>
      <c r="CB205" s="71" t="str">
        <f ca="1">INDEX({"","_","-","="},IF(OR($D205 &gt;= CC$6, $E205 &lt; CB$6), 0, 1)+IF(OR($F205 &gt;= CC$6, $G205 &lt; CB$6), 0, 2)+1)</f>
        <v/>
      </c>
      <c r="CC205" s="71" t="str">
        <f ca="1">INDEX({"","_","-","="},IF(OR($D205 &gt;= CD$6, $E205 &lt; CC$6), 0, 1)+IF(OR($F205 &gt;= CD$6, $G205 &lt; CC$6), 0, 2)+1)</f>
        <v/>
      </c>
      <c r="CD205" s="71" t="str">
        <f ca="1">INDEX({"","_","-","="},IF(OR($D205 &gt;= CE$6, $E205 &lt; CD$6), 0, 1)+IF(OR($F205 &gt;= CE$6, $G205 &lt; CD$6), 0, 2)+1)</f>
        <v/>
      </c>
    </row>
    <row r="206" spans="1:82">
      <c r="A206" s="8" t="str">
        <f ca="1">IF('临-进度'!N201,'临-进度'!$A201,"")</f>
        <v/>
      </c>
      <c r="B206" s="8" t="str">
        <f ca="1">IF('临-进度'!N201,'临-进度'!$B201,"")</f>
        <v/>
      </c>
      <c r="C206" s="8" t="str">
        <f ca="1">IF('临-进度'!N201,'临-进度'!$F201,"")</f>
        <v/>
      </c>
      <c r="D206" s="42" t="str">
        <f ca="1">IF('临-进度'!$N201,'临-进度'!$J201,"")</f>
        <v/>
      </c>
      <c r="E206" s="42" t="str">
        <f ca="1">IF('临-进度'!$N201,'临-进度'!$AF201,"")</f>
        <v/>
      </c>
      <c r="F206" s="42" t="str">
        <f ca="1">IF('临-进度'!$N201,'临-进度'!$K201,"")</f>
        <v/>
      </c>
      <c r="G206" s="76" t="str">
        <f ca="1">IF('临-进度'!$N201,'临-进度'!$AG201,"")</f>
        <v/>
      </c>
      <c r="H206" s="71" t="str">
        <f ca="1">INDEX({"","_","-","="},IF(OR($D206 &gt;= I$6, $E206 &lt; H$6), 0, 1)+IF(OR($F206 &gt;= I$6, $G206 &lt; H$6), 0, 2)+1)</f>
        <v/>
      </c>
      <c r="I206" s="71" t="str">
        <f ca="1">INDEX({"","_","-","="},IF(OR($D206 &gt;= J$6, $E206 &lt; I$6), 0, 1)+IF(OR($F206 &gt;= J$6, $G206 &lt; I$6), 0, 2)+1)</f>
        <v/>
      </c>
      <c r="J206" s="71" t="str">
        <f ca="1">INDEX({"","_","-","="},IF(OR($D206 &gt;= K$6, $E206 &lt; J$6), 0, 1)+IF(OR($F206 &gt;= K$6, $G206 &lt; J$6), 0, 2)+1)</f>
        <v/>
      </c>
      <c r="K206" s="71" t="str">
        <f ca="1">INDEX({"","_","-","="},IF(OR($D206 &gt;= L$6, $E206 &lt; K$6), 0, 1)+IF(OR($F206 &gt;= L$6, $G206 &lt; K$6), 0, 2)+1)</f>
        <v/>
      </c>
      <c r="L206" s="71" t="str">
        <f ca="1">INDEX({"","_","-","="},IF(OR($D206 &gt;= M$6, $E206 &lt; L$6), 0, 1)+IF(OR($F206 &gt;= M$6, $G206 &lt; L$6), 0, 2)+1)</f>
        <v/>
      </c>
      <c r="M206" s="71" t="str">
        <f ca="1">INDEX({"","_","-","="},IF(OR($D206 &gt;= N$6, $E206 &lt; M$6), 0, 1)+IF(OR($F206 &gt;= N$6, $G206 &lt; M$6), 0, 2)+1)</f>
        <v/>
      </c>
      <c r="N206" s="71" t="str">
        <f ca="1">INDEX({"","_","-","="},IF(OR($D206 &gt;= O$6, $E206 &lt; N$6), 0, 1)+IF(OR($F206 &gt;= O$6, $G206 &lt; N$6), 0, 2)+1)</f>
        <v/>
      </c>
      <c r="O206" s="71" t="str">
        <f ca="1">INDEX({"","_","-","="},IF(OR($D206 &gt;= P$6, $E206 &lt; O$6), 0, 1)+IF(OR($F206 &gt;= P$6, $G206 &lt; O$6), 0, 2)+1)</f>
        <v/>
      </c>
      <c r="P206" s="71" t="str">
        <f ca="1">INDEX({"","_","-","="},IF(OR($D206 &gt;= Q$6, $E206 &lt; P$6), 0, 1)+IF(OR($F206 &gt;= Q$6, $G206 &lt; P$6), 0, 2)+1)</f>
        <v/>
      </c>
      <c r="Q206" s="71" t="str">
        <f ca="1">INDEX({"","_","-","="},IF(OR($D206 &gt;= R$6, $E206 &lt; Q$6), 0, 1)+IF(OR($F206 &gt;= R$6, $G206 &lt; Q$6), 0, 2)+1)</f>
        <v/>
      </c>
      <c r="R206" s="71" t="str">
        <f ca="1">INDEX({"","_","-","="},IF(OR($D206 &gt;= S$6, $E206 &lt; R$6), 0, 1)+IF(OR($F206 &gt;= S$6, $G206 &lt; R$6), 0, 2)+1)</f>
        <v/>
      </c>
      <c r="S206" s="71" t="str">
        <f ca="1">INDEX({"","_","-","="},IF(OR($D206 &gt;= T$6, $E206 &lt; S$6), 0, 1)+IF(OR($F206 &gt;= T$6, $G206 &lt; S$6), 0, 2)+1)</f>
        <v/>
      </c>
      <c r="T206" s="71" t="str">
        <f ca="1">INDEX({"","_","-","="},IF(OR($D206 &gt;= U$6, $E206 &lt; T$6), 0, 1)+IF(OR($F206 &gt;= U$6, $G206 &lt; T$6), 0, 2)+1)</f>
        <v/>
      </c>
      <c r="U206" s="71" t="str">
        <f ca="1">INDEX({"","_","-","="},IF(OR($D206 &gt;= V$6, $E206 &lt; U$6), 0, 1)+IF(OR($F206 &gt;= V$6, $G206 &lt; U$6), 0, 2)+1)</f>
        <v/>
      </c>
      <c r="V206" s="71" t="str">
        <f ca="1">INDEX({"","_","-","="},IF(OR($D206 &gt;= W$6, $E206 &lt; V$6), 0, 1)+IF(OR($F206 &gt;= W$6, $G206 &lt; V$6), 0, 2)+1)</f>
        <v/>
      </c>
      <c r="W206" s="71" t="str">
        <f ca="1">INDEX({"","_","-","="},IF(OR($D206 &gt;= X$6, $E206 &lt; W$6), 0, 1)+IF(OR($F206 &gt;= X$6, $G206 &lt; W$6), 0, 2)+1)</f>
        <v/>
      </c>
      <c r="X206" s="71" t="str">
        <f ca="1">INDEX({"","_","-","="},IF(OR($D206 &gt;= Y$6, $E206 &lt; X$6), 0, 1)+IF(OR($F206 &gt;= Y$6, $G206 &lt; X$6), 0, 2)+1)</f>
        <v/>
      </c>
      <c r="Y206" s="71" t="str">
        <f ca="1">INDEX({"","_","-","="},IF(OR($D206 &gt;= Z$6, $E206 &lt; Y$6), 0, 1)+IF(OR($F206 &gt;= Z$6, $G206 &lt; Y$6), 0, 2)+1)</f>
        <v/>
      </c>
      <c r="Z206" s="71" t="str">
        <f ca="1">INDEX({"","_","-","="},IF(OR($D206 &gt;= AA$6, $E206 &lt; Z$6), 0, 1)+IF(OR($F206 &gt;= AA$6, $G206 &lt; Z$6), 0, 2)+1)</f>
        <v/>
      </c>
      <c r="AA206" s="71" t="str">
        <f ca="1">INDEX({"","_","-","="},IF(OR($D206 &gt;= AB$6, $E206 &lt; AA$6), 0, 1)+IF(OR($F206 &gt;= AB$6, $G206 &lt; AA$6), 0, 2)+1)</f>
        <v/>
      </c>
      <c r="AB206" s="71" t="str">
        <f ca="1">INDEX({"","_","-","="},IF(OR($D206 &gt;= AC$6, $E206 &lt; AB$6), 0, 1)+IF(OR($F206 &gt;= AC$6, $G206 &lt; AB$6), 0, 2)+1)</f>
        <v/>
      </c>
      <c r="AC206" s="71" t="str">
        <f ca="1">INDEX({"","_","-","="},IF(OR($D206 &gt;= AD$6, $E206 &lt; AC$6), 0, 1)+IF(OR($F206 &gt;= AD$6, $G206 &lt; AC$6), 0, 2)+1)</f>
        <v/>
      </c>
      <c r="AD206" s="71" t="str">
        <f ca="1">INDEX({"","_","-","="},IF(OR($D206 &gt;= AE$6, $E206 &lt; AD$6), 0, 1)+IF(OR($F206 &gt;= AE$6, $G206 &lt; AD$6), 0, 2)+1)</f>
        <v/>
      </c>
      <c r="AE206" s="71" t="str">
        <f ca="1">INDEX({"","_","-","="},IF(OR($D206 &gt;= AF$6, $E206 &lt; AE$6), 0, 1)+IF(OR($F206 &gt;= AF$6, $G206 &lt; AE$6), 0, 2)+1)</f>
        <v/>
      </c>
      <c r="AF206" s="71" t="str">
        <f ca="1">INDEX({"","_","-","="},IF(OR($D206 &gt;= AG$6, $E206 &lt; AF$6), 0, 1)+IF(OR($F206 &gt;= AG$6, $G206 &lt; AF$6), 0, 2)+1)</f>
        <v/>
      </c>
      <c r="AG206" s="71" t="str">
        <f ca="1">INDEX({"","_","-","="},IF(OR($D206 &gt;= AH$6, $E206 &lt; AG$6), 0, 1)+IF(OR($F206 &gt;= AH$6, $G206 &lt; AG$6), 0, 2)+1)</f>
        <v/>
      </c>
      <c r="AH206" s="71" t="str">
        <f ca="1">INDEX({"","_","-","="},IF(OR($D206 &gt;= AI$6, $E206 &lt; AH$6), 0, 1)+IF(OR($F206 &gt;= AI$6, $G206 &lt; AH$6), 0, 2)+1)</f>
        <v/>
      </c>
      <c r="AI206" s="71" t="str">
        <f ca="1">INDEX({"","_","-","="},IF(OR($D206 &gt;= AJ$6, $E206 &lt; AI$6), 0, 1)+IF(OR($F206 &gt;= AJ$6, $G206 &lt; AI$6), 0, 2)+1)</f>
        <v/>
      </c>
      <c r="AJ206" s="71" t="str">
        <f ca="1">INDEX({"","_","-","="},IF(OR($D206 &gt;= AK$6, $E206 &lt; AJ$6), 0, 1)+IF(OR($F206 &gt;= AK$6, $G206 &lt; AJ$6), 0, 2)+1)</f>
        <v/>
      </c>
      <c r="AK206" s="71" t="str">
        <f ca="1">INDEX({"","_","-","="},IF(OR($D206 &gt;= AL$6, $E206 &lt; AK$6), 0, 1)+IF(OR($F206 &gt;= AL$6, $G206 &lt; AK$6), 0, 2)+1)</f>
        <v/>
      </c>
      <c r="AL206" s="71" t="str">
        <f ca="1">INDEX({"","_","-","="},IF(OR($D206 &gt;= AM$6, $E206 &lt; AL$6), 0, 1)+IF(OR($F206 &gt;= AM$6, $G206 &lt; AL$6), 0, 2)+1)</f>
        <v/>
      </c>
      <c r="AM206" s="71" t="str">
        <f ca="1">INDEX({"","_","-","="},IF(OR($D206 &gt;= AN$6, $E206 &lt; AM$6), 0, 1)+IF(OR($F206 &gt;= AN$6, $G206 &lt; AM$6), 0, 2)+1)</f>
        <v/>
      </c>
      <c r="AN206" s="71" t="str">
        <f ca="1">INDEX({"","_","-","="},IF(OR($D206 &gt;= AO$6, $E206 &lt; AN$6), 0, 1)+IF(OR($F206 &gt;= AO$6, $G206 &lt; AN$6), 0, 2)+1)</f>
        <v/>
      </c>
      <c r="AO206" s="71" t="str">
        <f ca="1">INDEX({"","_","-","="},IF(OR($D206 &gt;= AP$6, $E206 &lt; AO$6), 0, 1)+IF(OR($F206 &gt;= AP$6, $G206 &lt; AO$6), 0, 2)+1)</f>
        <v/>
      </c>
      <c r="AP206" s="71" t="str">
        <f ca="1">INDEX({"","_","-","="},IF(OR($D206 &gt;= AQ$6, $E206 &lt; AP$6), 0, 1)+IF(OR($F206 &gt;= AQ$6, $G206 &lt; AP$6), 0, 2)+1)</f>
        <v/>
      </c>
      <c r="AQ206" s="71" t="str">
        <f ca="1">INDEX({"","_","-","="},IF(OR($D206 &gt;= AR$6, $E206 &lt; AQ$6), 0, 1)+IF(OR($F206 &gt;= AR$6, $G206 &lt; AQ$6), 0, 2)+1)</f>
        <v/>
      </c>
      <c r="AR206" s="71" t="str">
        <f ca="1">INDEX({"","_","-","="},IF(OR($D206 &gt;= AS$6, $E206 &lt; AR$6), 0, 1)+IF(OR($F206 &gt;= AS$6, $G206 &lt; AR$6), 0, 2)+1)</f>
        <v/>
      </c>
      <c r="AS206" s="71" t="str">
        <f ca="1">INDEX({"","_","-","="},IF(OR($D206 &gt;= AT$6, $E206 &lt; AS$6), 0, 1)+IF(OR($F206 &gt;= AT$6, $G206 &lt; AS$6), 0, 2)+1)</f>
        <v/>
      </c>
      <c r="AT206" s="71" t="str">
        <f ca="1">INDEX({"","_","-","="},IF(OR($D206 &gt;= AU$6, $E206 &lt; AT$6), 0, 1)+IF(OR($F206 &gt;= AU$6, $G206 &lt; AT$6), 0, 2)+1)</f>
        <v/>
      </c>
      <c r="AU206" s="71" t="str">
        <f ca="1">INDEX({"","_","-","="},IF(OR($D206 &gt;= AV$6, $E206 &lt; AU$6), 0, 1)+IF(OR($F206 &gt;= AV$6, $G206 &lt; AU$6), 0, 2)+1)</f>
        <v/>
      </c>
      <c r="AV206" s="71" t="str">
        <f ca="1">INDEX({"","_","-","="},IF(OR($D206 &gt;= AW$6, $E206 &lt; AV$6), 0, 1)+IF(OR($F206 &gt;= AW$6, $G206 &lt; AV$6), 0, 2)+1)</f>
        <v/>
      </c>
      <c r="AW206" s="71" t="str">
        <f ca="1">INDEX({"","_","-","="},IF(OR($D206 &gt;= AX$6, $E206 &lt; AW$6), 0, 1)+IF(OR($F206 &gt;= AX$6, $G206 &lt; AW$6), 0, 2)+1)</f>
        <v/>
      </c>
      <c r="AX206" s="71" t="str">
        <f ca="1">INDEX({"","_","-","="},IF(OR($D206 &gt;= AY$6, $E206 &lt; AX$6), 0, 1)+IF(OR($F206 &gt;= AY$6, $G206 &lt; AX$6), 0, 2)+1)</f>
        <v/>
      </c>
      <c r="AY206" s="71" t="str">
        <f ca="1">INDEX({"","_","-","="},IF(OR($D206 &gt;= AZ$6, $E206 &lt; AY$6), 0, 1)+IF(OR($F206 &gt;= AZ$6, $G206 &lt; AY$6), 0, 2)+1)</f>
        <v/>
      </c>
      <c r="AZ206" s="71" t="str">
        <f ca="1">INDEX({"","_","-","="},IF(OR($D206 &gt;= BA$6, $E206 &lt; AZ$6), 0, 1)+IF(OR($F206 &gt;= BA$6, $G206 &lt; AZ$6), 0, 2)+1)</f>
        <v/>
      </c>
      <c r="BA206" s="71" t="str">
        <f ca="1">INDEX({"","_","-","="},IF(OR($D206 &gt;= BB$6, $E206 &lt; BA$6), 0, 1)+IF(OR($F206 &gt;= BB$6, $G206 &lt; BA$6), 0, 2)+1)</f>
        <v/>
      </c>
      <c r="BB206" s="71" t="str">
        <f ca="1">INDEX({"","_","-","="},IF(OR($D206 &gt;= BC$6, $E206 &lt; BB$6), 0, 1)+IF(OR($F206 &gt;= BC$6, $G206 &lt; BB$6), 0, 2)+1)</f>
        <v/>
      </c>
      <c r="BC206" s="71" t="str">
        <f ca="1">INDEX({"","_","-","="},IF(OR($D206 &gt;= BD$6, $E206 &lt; BC$6), 0, 1)+IF(OR($F206 &gt;= BD$6, $G206 &lt; BC$6), 0, 2)+1)</f>
        <v/>
      </c>
      <c r="BD206" s="71" t="str">
        <f ca="1">INDEX({"","_","-","="},IF(OR($D206 &gt;= BE$6, $E206 &lt; BD$6), 0, 1)+IF(OR($F206 &gt;= BE$6, $G206 &lt; BD$6), 0, 2)+1)</f>
        <v/>
      </c>
      <c r="BE206" s="71" t="str">
        <f ca="1">INDEX({"","_","-","="},IF(OR($D206 &gt;= BF$6, $E206 &lt; BE$6), 0, 1)+IF(OR($F206 &gt;= BF$6, $G206 &lt; BE$6), 0, 2)+1)</f>
        <v/>
      </c>
      <c r="BF206" s="71" t="str">
        <f ca="1">INDEX({"","_","-","="},IF(OR($D206 &gt;= BG$6, $E206 &lt; BF$6), 0, 1)+IF(OR($F206 &gt;= BG$6, $G206 &lt; BF$6), 0, 2)+1)</f>
        <v/>
      </c>
      <c r="BG206" s="71" t="str">
        <f ca="1">INDEX({"","_","-","="},IF(OR($D206 &gt;= BH$6, $E206 &lt; BG$6), 0, 1)+IF(OR($F206 &gt;= BH$6, $G206 &lt; BG$6), 0, 2)+1)</f>
        <v/>
      </c>
      <c r="BH206" s="71" t="str">
        <f ca="1">INDEX({"","_","-","="},IF(OR($D206 &gt;= BI$6, $E206 &lt; BH$6), 0, 1)+IF(OR($F206 &gt;= BI$6, $G206 &lt; BH$6), 0, 2)+1)</f>
        <v/>
      </c>
      <c r="BI206" s="71" t="str">
        <f ca="1">INDEX({"","_","-","="},IF(OR($D206 &gt;= BJ$6, $E206 &lt; BI$6), 0, 1)+IF(OR($F206 &gt;= BJ$6, $G206 &lt; BI$6), 0, 2)+1)</f>
        <v/>
      </c>
      <c r="BJ206" s="71" t="str">
        <f ca="1">INDEX({"","_","-","="},IF(OR($D206 &gt;= BK$6, $E206 &lt; BJ$6), 0, 1)+IF(OR($F206 &gt;= BK$6, $G206 &lt; BJ$6), 0, 2)+1)</f>
        <v/>
      </c>
      <c r="BK206" s="71" t="str">
        <f ca="1">INDEX({"","_","-","="},IF(OR($D206 &gt;= BL$6, $E206 &lt; BK$6), 0, 1)+IF(OR($F206 &gt;= BL$6, $G206 &lt; BK$6), 0, 2)+1)</f>
        <v/>
      </c>
      <c r="BL206" s="71" t="str">
        <f ca="1">INDEX({"","_","-","="},IF(OR($D206 &gt;= BM$6, $E206 &lt; BL$6), 0, 1)+IF(OR($F206 &gt;= BM$6, $G206 &lt; BL$6), 0, 2)+1)</f>
        <v/>
      </c>
      <c r="BM206" s="71" t="str">
        <f ca="1">INDEX({"","_","-","="},IF(OR($D206 &gt;= BN$6, $E206 &lt; BM$6), 0, 1)+IF(OR($F206 &gt;= BN$6, $G206 &lt; BM$6), 0, 2)+1)</f>
        <v/>
      </c>
      <c r="BN206" s="71" t="str">
        <f ca="1">INDEX({"","_","-","="},IF(OR($D206 &gt;= BO$6, $E206 &lt; BN$6), 0, 1)+IF(OR($F206 &gt;= BO$6, $G206 &lt; BN$6), 0, 2)+1)</f>
        <v/>
      </c>
      <c r="BO206" s="71" t="str">
        <f ca="1">INDEX({"","_","-","="},IF(OR($D206 &gt;= BP$6, $E206 &lt; BO$6), 0, 1)+IF(OR($F206 &gt;= BP$6, $G206 &lt; BO$6), 0, 2)+1)</f>
        <v/>
      </c>
      <c r="BP206" s="71" t="str">
        <f ca="1">INDEX({"","_","-","="},IF(OR($D206 &gt;= BQ$6, $E206 &lt; BP$6), 0, 1)+IF(OR($F206 &gt;= BQ$6, $G206 &lt; BP$6), 0, 2)+1)</f>
        <v/>
      </c>
      <c r="BQ206" s="71" t="str">
        <f ca="1">INDEX({"","_","-","="},IF(OR($D206 &gt;= BR$6, $E206 &lt; BQ$6), 0, 1)+IF(OR($F206 &gt;= BR$6, $G206 &lt; BQ$6), 0, 2)+1)</f>
        <v/>
      </c>
      <c r="BR206" s="71" t="str">
        <f ca="1">INDEX({"","_","-","="},IF(OR($D206 &gt;= BS$6, $E206 &lt; BR$6), 0, 1)+IF(OR($F206 &gt;= BS$6, $G206 &lt; BR$6), 0, 2)+1)</f>
        <v/>
      </c>
      <c r="BS206" s="71" t="str">
        <f ca="1">INDEX({"","_","-","="},IF(OR($D206 &gt;= BT$6, $E206 &lt; BS$6), 0, 1)+IF(OR($F206 &gt;= BT$6, $G206 &lt; BS$6), 0, 2)+1)</f>
        <v/>
      </c>
      <c r="BT206" s="71" t="str">
        <f ca="1">INDEX({"","_","-","="},IF(OR($D206 &gt;= BU$6, $E206 &lt; BT$6), 0, 1)+IF(OR($F206 &gt;= BU$6, $G206 &lt; BT$6), 0, 2)+1)</f>
        <v/>
      </c>
      <c r="BU206" s="71" t="str">
        <f ca="1">INDEX({"","_","-","="},IF(OR($D206 &gt;= BV$6, $E206 &lt; BU$6), 0, 1)+IF(OR($F206 &gt;= BV$6, $G206 &lt; BU$6), 0, 2)+1)</f>
        <v/>
      </c>
      <c r="BV206" s="71" t="str">
        <f ca="1">INDEX({"","_","-","="},IF(OR($D206 &gt;= BW$6, $E206 &lt; BV$6), 0, 1)+IF(OR($F206 &gt;= BW$6, $G206 &lt; BV$6), 0, 2)+1)</f>
        <v/>
      </c>
      <c r="BW206" s="71" t="str">
        <f ca="1">INDEX({"","_","-","="},IF(OR($D206 &gt;= BX$6, $E206 &lt; BW$6), 0, 1)+IF(OR($F206 &gt;= BX$6, $G206 &lt; BW$6), 0, 2)+1)</f>
        <v/>
      </c>
      <c r="BX206" s="71" t="str">
        <f ca="1">INDEX({"","_","-","="},IF(OR($D206 &gt;= BY$6, $E206 &lt; BX$6), 0, 1)+IF(OR($F206 &gt;= BY$6, $G206 &lt; BX$6), 0, 2)+1)</f>
        <v/>
      </c>
      <c r="BY206" s="71" t="str">
        <f ca="1">INDEX({"","_","-","="},IF(OR($D206 &gt;= BZ$6, $E206 &lt; BY$6), 0, 1)+IF(OR($F206 &gt;= BZ$6, $G206 &lt; BY$6), 0, 2)+1)</f>
        <v/>
      </c>
      <c r="BZ206" s="71" t="str">
        <f ca="1">INDEX({"","_","-","="},IF(OR($D206 &gt;= CA$6, $E206 &lt; BZ$6), 0, 1)+IF(OR($F206 &gt;= CA$6, $G206 &lt; BZ$6), 0, 2)+1)</f>
        <v/>
      </c>
      <c r="CA206" s="71" t="str">
        <f ca="1">INDEX({"","_","-","="},IF(OR($D206 &gt;= CB$6, $E206 &lt; CA$6), 0, 1)+IF(OR($F206 &gt;= CB$6, $G206 &lt; CA$6), 0, 2)+1)</f>
        <v/>
      </c>
      <c r="CB206" s="71" t="str">
        <f ca="1">INDEX({"","_","-","="},IF(OR($D206 &gt;= CC$6, $E206 &lt; CB$6), 0, 1)+IF(OR($F206 &gt;= CC$6, $G206 &lt; CB$6), 0, 2)+1)</f>
        <v/>
      </c>
      <c r="CC206" s="71" t="str">
        <f ca="1">INDEX({"","_","-","="},IF(OR($D206 &gt;= CD$6, $E206 &lt; CC$6), 0, 1)+IF(OR($F206 &gt;= CD$6, $G206 &lt; CC$6), 0, 2)+1)</f>
        <v/>
      </c>
      <c r="CD206" s="71" t="str">
        <f ca="1">INDEX({"","_","-","="},IF(OR($D206 &gt;= CE$6, $E206 &lt; CD$6), 0, 1)+IF(OR($F206 &gt;= CE$6, $G206 &lt; CD$6), 0, 2)+1)</f>
        <v/>
      </c>
    </row>
    <row r="207" spans="1:82">
      <c r="A207" s="8" t="str">
        <f ca="1">IF('临-进度'!N202,'临-进度'!$A202,"")</f>
        <v/>
      </c>
      <c r="B207" s="8" t="str">
        <f ca="1">IF('临-进度'!N202,'临-进度'!$B202,"")</f>
        <v/>
      </c>
      <c r="C207" s="8" t="str">
        <f ca="1">IF('临-进度'!N202,'临-进度'!$F202,"")</f>
        <v/>
      </c>
      <c r="D207" s="42" t="str">
        <f ca="1">IF('临-进度'!$N202,'临-进度'!$J202,"")</f>
        <v/>
      </c>
      <c r="E207" s="42" t="str">
        <f ca="1">IF('临-进度'!$N202,'临-进度'!$AF202,"")</f>
        <v/>
      </c>
      <c r="F207" s="42" t="str">
        <f ca="1">IF('临-进度'!$N202,'临-进度'!$K202,"")</f>
        <v/>
      </c>
      <c r="G207" s="76" t="str">
        <f ca="1">IF('临-进度'!$N202,'临-进度'!$AG202,"")</f>
        <v/>
      </c>
      <c r="H207" s="71" t="str">
        <f ca="1">INDEX({"","_","-","="},IF(OR($D207 &gt;= I$6, $E207 &lt; H$6), 0, 1)+IF(OR($F207 &gt;= I$6, $G207 &lt; H$6), 0, 2)+1)</f>
        <v/>
      </c>
      <c r="I207" s="71" t="str">
        <f ca="1">INDEX({"","_","-","="},IF(OR($D207 &gt;= J$6, $E207 &lt; I$6), 0, 1)+IF(OR($F207 &gt;= J$6, $G207 &lt; I$6), 0, 2)+1)</f>
        <v/>
      </c>
      <c r="J207" s="71" t="str">
        <f ca="1">INDEX({"","_","-","="},IF(OR($D207 &gt;= K$6, $E207 &lt; J$6), 0, 1)+IF(OR($F207 &gt;= K$6, $G207 &lt; J$6), 0, 2)+1)</f>
        <v/>
      </c>
      <c r="K207" s="71" t="str">
        <f ca="1">INDEX({"","_","-","="},IF(OR($D207 &gt;= L$6, $E207 &lt; K$6), 0, 1)+IF(OR($F207 &gt;= L$6, $G207 &lt; K$6), 0, 2)+1)</f>
        <v/>
      </c>
      <c r="L207" s="71" t="str">
        <f ca="1">INDEX({"","_","-","="},IF(OR($D207 &gt;= M$6, $E207 &lt; L$6), 0, 1)+IF(OR($F207 &gt;= M$6, $G207 &lt; L$6), 0, 2)+1)</f>
        <v/>
      </c>
      <c r="M207" s="71" t="str">
        <f ca="1">INDEX({"","_","-","="},IF(OR($D207 &gt;= N$6, $E207 &lt; M$6), 0, 1)+IF(OR($F207 &gt;= N$6, $G207 &lt; M$6), 0, 2)+1)</f>
        <v/>
      </c>
      <c r="N207" s="71" t="str">
        <f ca="1">INDEX({"","_","-","="},IF(OR($D207 &gt;= O$6, $E207 &lt; N$6), 0, 1)+IF(OR($F207 &gt;= O$6, $G207 &lt; N$6), 0, 2)+1)</f>
        <v/>
      </c>
      <c r="O207" s="71" t="str">
        <f ca="1">INDEX({"","_","-","="},IF(OR($D207 &gt;= P$6, $E207 &lt; O$6), 0, 1)+IF(OR($F207 &gt;= P$6, $G207 &lt; O$6), 0, 2)+1)</f>
        <v/>
      </c>
      <c r="P207" s="71" t="str">
        <f ca="1">INDEX({"","_","-","="},IF(OR($D207 &gt;= Q$6, $E207 &lt; P$6), 0, 1)+IF(OR($F207 &gt;= Q$6, $G207 &lt; P$6), 0, 2)+1)</f>
        <v/>
      </c>
      <c r="Q207" s="71" t="str">
        <f ca="1">INDEX({"","_","-","="},IF(OR($D207 &gt;= R$6, $E207 &lt; Q$6), 0, 1)+IF(OR($F207 &gt;= R$6, $G207 &lt; Q$6), 0, 2)+1)</f>
        <v/>
      </c>
      <c r="R207" s="71" t="str">
        <f ca="1">INDEX({"","_","-","="},IF(OR($D207 &gt;= S$6, $E207 &lt; R$6), 0, 1)+IF(OR($F207 &gt;= S$6, $G207 &lt; R$6), 0, 2)+1)</f>
        <v/>
      </c>
      <c r="S207" s="71" t="str">
        <f ca="1">INDEX({"","_","-","="},IF(OR($D207 &gt;= T$6, $E207 &lt; S$6), 0, 1)+IF(OR($F207 &gt;= T$6, $G207 &lt; S$6), 0, 2)+1)</f>
        <v/>
      </c>
      <c r="T207" s="71" t="str">
        <f ca="1">INDEX({"","_","-","="},IF(OR($D207 &gt;= U$6, $E207 &lt; T$6), 0, 1)+IF(OR($F207 &gt;= U$6, $G207 &lt; T$6), 0, 2)+1)</f>
        <v/>
      </c>
      <c r="U207" s="71" t="str">
        <f ca="1">INDEX({"","_","-","="},IF(OR($D207 &gt;= V$6, $E207 &lt; U$6), 0, 1)+IF(OR($F207 &gt;= V$6, $G207 &lt; U$6), 0, 2)+1)</f>
        <v/>
      </c>
      <c r="V207" s="71" t="str">
        <f ca="1">INDEX({"","_","-","="},IF(OR($D207 &gt;= W$6, $E207 &lt; V$6), 0, 1)+IF(OR($F207 &gt;= W$6, $G207 &lt; V$6), 0, 2)+1)</f>
        <v/>
      </c>
      <c r="W207" s="71" t="str">
        <f ca="1">INDEX({"","_","-","="},IF(OR($D207 &gt;= X$6, $E207 &lt; W$6), 0, 1)+IF(OR($F207 &gt;= X$6, $G207 &lt; W$6), 0, 2)+1)</f>
        <v/>
      </c>
      <c r="X207" s="71" t="str">
        <f ca="1">INDEX({"","_","-","="},IF(OR($D207 &gt;= Y$6, $E207 &lt; X$6), 0, 1)+IF(OR($F207 &gt;= Y$6, $G207 &lt; X$6), 0, 2)+1)</f>
        <v/>
      </c>
      <c r="Y207" s="71" t="str">
        <f ca="1">INDEX({"","_","-","="},IF(OR($D207 &gt;= Z$6, $E207 &lt; Y$6), 0, 1)+IF(OR($F207 &gt;= Z$6, $G207 &lt; Y$6), 0, 2)+1)</f>
        <v/>
      </c>
      <c r="Z207" s="71" t="str">
        <f ca="1">INDEX({"","_","-","="},IF(OR($D207 &gt;= AA$6, $E207 &lt; Z$6), 0, 1)+IF(OR($F207 &gt;= AA$6, $G207 &lt; Z$6), 0, 2)+1)</f>
        <v/>
      </c>
      <c r="AA207" s="71" t="str">
        <f ca="1">INDEX({"","_","-","="},IF(OR($D207 &gt;= AB$6, $E207 &lt; AA$6), 0, 1)+IF(OR($F207 &gt;= AB$6, $G207 &lt; AA$6), 0, 2)+1)</f>
        <v/>
      </c>
      <c r="AB207" s="71" t="str">
        <f ca="1">INDEX({"","_","-","="},IF(OR($D207 &gt;= AC$6, $E207 &lt; AB$6), 0, 1)+IF(OR($F207 &gt;= AC$6, $G207 &lt; AB$6), 0, 2)+1)</f>
        <v/>
      </c>
      <c r="AC207" s="71" t="str">
        <f ca="1">INDEX({"","_","-","="},IF(OR($D207 &gt;= AD$6, $E207 &lt; AC$6), 0, 1)+IF(OR($F207 &gt;= AD$6, $G207 &lt; AC$6), 0, 2)+1)</f>
        <v/>
      </c>
      <c r="AD207" s="71" t="str">
        <f ca="1">INDEX({"","_","-","="},IF(OR($D207 &gt;= AE$6, $E207 &lt; AD$6), 0, 1)+IF(OR($F207 &gt;= AE$6, $G207 &lt; AD$6), 0, 2)+1)</f>
        <v/>
      </c>
      <c r="AE207" s="71" t="str">
        <f ca="1">INDEX({"","_","-","="},IF(OR($D207 &gt;= AF$6, $E207 &lt; AE$6), 0, 1)+IF(OR($F207 &gt;= AF$6, $G207 &lt; AE$6), 0, 2)+1)</f>
        <v/>
      </c>
      <c r="AF207" s="71" t="str">
        <f ca="1">INDEX({"","_","-","="},IF(OR($D207 &gt;= AG$6, $E207 &lt; AF$6), 0, 1)+IF(OR($F207 &gt;= AG$6, $G207 &lt; AF$6), 0, 2)+1)</f>
        <v/>
      </c>
      <c r="AG207" s="71" t="str">
        <f ca="1">INDEX({"","_","-","="},IF(OR($D207 &gt;= AH$6, $E207 &lt; AG$6), 0, 1)+IF(OR($F207 &gt;= AH$6, $G207 &lt; AG$6), 0, 2)+1)</f>
        <v/>
      </c>
      <c r="AH207" s="71" t="str">
        <f ca="1">INDEX({"","_","-","="},IF(OR($D207 &gt;= AI$6, $E207 &lt; AH$6), 0, 1)+IF(OR($F207 &gt;= AI$6, $G207 &lt; AH$6), 0, 2)+1)</f>
        <v/>
      </c>
      <c r="AI207" s="71" t="str">
        <f ca="1">INDEX({"","_","-","="},IF(OR($D207 &gt;= AJ$6, $E207 &lt; AI$6), 0, 1)+IF(OR($F207 &gt;= AJ$6, $G207 &lt; AI$6), 0, 2)+1)</f>
        <v/>
      </c>
      <c r="AJ207" s="71" t="str">
        <f ca="1">INDEX({"","_","-","="},IF(OR($D207 &gt;= AK$6, $E207 &lt; AJ$6), 0, 1)+IF(OR($F207 &gt;= AK$6, $G207 &lt; AJ$6), 0, 2)+1)</f>
        <v/>
      </c>
      <c r="AK207" s="71" t="str">
        <f ca="1">INDEX({"","_","-","="},IF(OR($D207 &gt;= AL$6, $E207 &lt; AK$6), 0, 1)+IF(OR($F207 &gt;= AL$6, $G207 &lt; AK$6), 0, 2)+1)</f>
        <v/>
      </c>
      <c r="AL207" s="71" t="str">
        <f ca="1">INDEX({"","_","-","="},IF(OR($D207 &gt;= AM$6, $E207 &lt; AL$6), 0, 1)+IF(OR($F207 &gt;= AM$6, $G207 &lt; AL$6), 0, 2)+1)</f>
        <v/>
      </c>
      <c r="AM207" s="71" t="str">
        <f ca="1">INDEX({"","_","-","="},IF(OR($D207 &gt;= AN$6, $E207 &lt; AM$6), 0, 1)+IF(OR($F207 &gt;= AN$6, $G207 &lt; AM$6), 0, 2)+1)</f>
        <v/>
      </c>
      <c r="AN207" s="71" t="str">
        <f ca="1">INDEX({"","_","-","="},IF(OR($D207 &gt;= AO$6, $E207 &lt; AN$6), 0, 1)+IF(OR($F207 &gt;= AO$6, $G207 &lt; AN$6), 0, 2)+1)</f>
        <v/>
      </c>
      <c r="AO207" s="71" t="str">
        <f ca="1">INDEX({"","_","-","="},IF(OR($D207 &gt;= AP$6, $E207 &lt; AO$6), 0, 1)+IF(OR($F207 &gt;= AP$6, $G207 &lt; AO$6), 0, 2)+1)</f>
        <v/>
      </c>
      <c r="AP207" s="71" t="str">
        <f ca="1">INDEX({"","_","-","="},IF(OR($D207 &gt;= AQ$6, $E207 &lt; AP$6), 0, 1)+IF(OR($F207 &gt;= AQ$6, $G207 &lt; AP$6), 0, 2)+1)</f>
        <v/>
      </c>
      <c r="AQ207" s="71" t="str">
        <f ca="1">INDEX({"","_","-","="},IF(OR($D207 &gt;= AR$6, $E207 &lt; AQ$6), 0, 1)+IF(OR($F207 &gt;= AR$6, $G207 &lt; AQ$6), 0, 2)+1)</f>
        <v/>
      </c>
      <c r="AR207" s="71" t="str">
        <f ca="1">INDEX({"","_","-","="},IF(OR($D207 &gt;= AS$6, $E207 &lt; AR$6), 0, 1)+IF(OR($F207 &gt;= AS$6, $G207 &lt; AR$6), 0, 2)+1)</f>
        <v/>
      </c>
      <c r="AS207" s="71" t="str">
        <f ca="1">INDEX({"","_","-","="},IF(OR($D207 &gt;= AT$6, $E207 &lt; AS$6), 0, 1)+IF(OR($F207 &gt;= AT$6, $G207 &lt; AS$6), 0, 2)+1)</f>
        <v/>
      </c>
      <c r="AT207" s="71" t="str">
        <f ca="1">INDEX({"","_","-","="},IF(OR($D207 &gt;= AU$6, $E207 &lt; AT$6), 0, 1)+IF(OR($F207 &gt;= AU$6, $G207 &lt; AT$6), 0, 2)+1)</f>
        <v/>
      </c>
      <c r="AU207" s="71" t="str">
        <f ca="1">INDEX({"","_","-","="},IF(OR($D207 &gt;= AV$6, $E207 &lt; AU$6), 0, 1)+IF(OR($F207 &gt;= AV$6, $G207 &lt; AU$6), 0, 2)+1)</f>
        <v/>
      </c>
      <c r="AV207" s="71" t="str">
        <f ca="1">INDEX({"","_","-","="},IF(OR($D207 &gt;= AW$6, $E207 &lt; AV$6), 0, 1)+IF(OR($F207 &gt;= AW$6, $G207 &lt; AV$6), 0, 2)+1)</f>
        <v/>
      </c>
      <c r="AW207" s="71" t="str">
        <f ca="1">INDEX({"","_","-","="},IF(OR($D207 &gt;= AX$6, $E207 &lt; AW$6), 0, 1)+IF(OR($F207 &gt;= AX$6, $G207 &lt; AW$6), 0, 2)+1)</f>
        <v/>
      </c>
      <c r="AX207" s="71" t="str">
        <f ca="1">INDEX({"","_","-","="},IF(OR($D207 &gt;= AY$6, $E207 &lt; AX$6), 0, 1)+IF(OR($F207 &gt;= AY$6, $G207 &lt; AX$6), 0, 2)+1)</f>
        <v/>
      </c>
      <c r="AY207" s="71" t="str">
        <f ca="1">INDEX({"","_","-","="},IF(OR($D207 &gt;= AZ$6, $E207 &lt; AY$6), 0, 1)+IF(OR($F207 &gt;= AZ$6, $G207 &lt; AY$6), 0, 2)+1)</f>
        <v/>
      </c>
      <c r="AZ207" s="71" t="str">
        <f ca="1">INDEX({"","_","-","="},IF(OR($D207 &gt;= BA$6, $E207 &lt; AZ$6), 0, 1)+IF(OR($F207 &gt;= BA$6, $G207 &lt; AZ$6), 0, 2)+1)</f>
        <v/>
      </c>
      <c r="BA207" s="71" t="str">
        <f ca="1">INDEX({"","_","-","="},IF(OR($D207 &gt;= BB$6, $E207 &lt; BA$6), 0, 1)+IF(OR($F207 &gt;= BB$6, $G207 &lt; BA$6), 0, 2)+1)</f>
        <v/>
      </c>
      <c r="BB207" s="71" t="str">
        <f ca="1">INDEX({"","_","-","="},IF(OR($D207 &gt;= BC$6, $E207 &lt; BB$6), 0, 1)+IF(OR($F207 &gt;= BC$6, $G207 &lt; BB$6), 0, 2)+1)</f>
        <v/>
      </c>
      <c r="BC207" s="71" t="str">
        <f ca="1">INDEX({"","_","-","="},IF(OR($D207 &gt;= BD$6, $E207 &lt; BC$6), 0, 1)+IF(OR($F207 &gt;= BD$6, $G207 &lt; BC$6), 0, 2)+1)</f>
        <v/>
      </c>
      <c r="BD207" s="71" t="str">
        <f ca="1">INDEX({"","_","-","="},IF(OR($D207 &gt;= BE$6, $E207 &lt; BD$6), 0, 1)+IF(OR($F207 &gt;= BE$6, $G207 &lt; BD$6), 0, 2)+1)</f>
        <v/>
      </c>
      <c r="BE207" s="71" t="str">
        <f ca="1">INDEX({"","_","-","="},IF(OR($D207 &gt;= BF$6, $E207 &lt; BE$6), 0, 1)+IF(OR($F207 &gt;= BF$6, $G207 &lt; BE$6), 0, 2)+1)</f>
        <v/>
      </c>
      <c r="BF207" s="71" t="str">
        <f ca="1">INDEX({"","_","-","="},IF(OR($D207 &gt;= BG$6, $E207 &lt; BF$6), 0, 1)+IF(OR($F207 &gt;= BG$6, $G207 &lt; BF$6), 0, 2)+1)</f>
        <v/>
      </c>
      <c r="BG207" s="71" t="str">
        <f ca="1">INDEX({"","_","-","="},IF(OR($D207 &gt;= BH$6, $E207 &lt; BG$6), 0, 1)+IF(OR($F207 &gt;= BH$6, $G207 &lt; BG$6), 0, 2)+1)</f>
        <v/>
      </c>
      <c r="BH207" s="71" t="str">
        <f ca="1">INDEX({"","_","-","="},IF(OR($D207 &gt;= BI$6, $E207 &lt; BH$6), 0, 1)+IF(OR($F207 &gt;= BI$6, $G207 &lt; BH$6), 0, 2)+1)</f>
        <v/>
      </c>
      <c r="BI207" s="71" t="str">
        <f ca="1">INDEX({"","_","-","="},IF(OR($D207 &gt;= BJ$6, $E207 &lt; BI$6), 0, 1)+IF(OR($F207 &gt;= BJ$6, $G207 &lt; BI$6), 0, 2)+1)</f>
        <v/>
      </c>
      <c r="BJ207" s="71" t="str">
        <f ca="1">INDEX({"","_","-","="},IF(OR($D207 &gt;= BK$6, $E207 &lt; BJ$6), 0, 1)+IF(OR($F207 &gt;= BK$6, $G207 &lt; BJ$6), 0, 2)+1)</f>
        <v/>
      </c>
      <c r="BK207" s="71" t="str">
        <f ca="1">INDEX({"","_","-","="},IF(OR($D207 &gt;= BL$6, $E207 &lt; BK$6), 0, 1)+IF(OR($F207 &gt;= BL$6, $G207 &lt; BK$6), 0, 2)+1)</f>
        <v/>
      </c>
      <c r="BL207" s="71" t="str">
        <f ca="1">INDEX({"","_","-","="},IF(OR($D207 &gt;= BM$6, $E207 &lt; BL$6), 0, 1)+IF(OR($F207 &gt;= BM$6, $G207 &lt; BL$6), 0, 2)+1)</f>
        <v/>
      </c>
      <c r="BM207" s="71" t="str">
        <f ca="1">INDEX({"","_","-","="},IF(OR($D207 &gt;= BN$6, $E207 &lt; BM$6), 0, 1)+IF(OR($F207 &gt;= BN$6, $G207 &lt; BM$6), 0, 2)+1)</f>
        <v/>
      </c>
      <c r="BN207" s="71" t="str">
        <f ca="1">INDEX({"","_","-","="},IF(OR($D207 &gt;= BO$6, $E207 &lt; BN$6), 0, 1)+IF(OR($F207 &gt;= BO$6, $G207 &lt; BN$6), 0, 2)+1)</f>
        <v/>
      </c>
      <c r="BO207" s="71" t="str">
        <f ca="1">INDEX({"","_","-","="},IF(OR($D207 &gt;= BP$6, $E207 &lt; BO$6), 0, 1)+IF(OR($F207 &gt;= BP$6, $G207 &lt; BO$6), 0, 2)+1)</f>
        <v/>
      </c>
      <c r="BP207" s="71" t="str">
        <f ca="1">INDEX({"","_","-","="},IF(OR($D207 &gt;= BQ$6, $E207 &lt; BP$6), 0, 1)+IF(OR($F207 &gt;= BQ$6, $G207 &lt; BP$6), 0, 2)+1)</f>
        <v/>
      </c>
      <c r="BQ207" s="71" t="str">
        <f ca="1">INDEX({"","_","-","="},IF(OR($D207 &gt;= BR$6, $E207 &lt; BQ$6), 0, 1)+IF(OR($F207 &gt;= BR$6, $G207 &lt; BQ$6), 0, 2)+1)</f>
        <v/>
      </c>
      <c r="BR207" s="71" t="str">
        <f ca="1">INDEX({"","_","-","="},IF(OR($D207 &gt;= BS$6, $E207 &lt; BR$6), 0, 1)+IF(OR($F207 &gt;= BS$6, $G207 &lt; BR$6), 0, 2)+1)</f>
        <v/>
      </c>
      <c r="BS207" s="71" t="str">
        <f ca="1">INDEX({"","_","-","="},IF(OR($D207 &gt;= BT$6, $E207 &lt; BS$6), 0, 1)+IF(OR($F207 &gt;= BT$6, $G207 &lt; BS$6), 0, 2)+1)</f>
        <v/>
      </c>
      <c r="BT207" s="71" t="str">
        <f ca="1">INDEX({"","_","-","="},IF(OR($D207 &gt;= BU$6, $E207 &lt; BT$6), 0, 1)+IF(OR($F207 &gt;= BU$6, $G207 &lt; BT$6), 0, 2)+1)</f>
        <v/>
      </c>
      <c r="BU207" s="71" t="str">
        <f ca="1">INDEX({"","_","-","="},IF(OR($D207 &gt;= BV$6, $E207 &lt; BU$6), 0, 1)+IF(OR($F207 &gt;= BV$6, $G207 &lt; BU$6), 0, 2)+1)</f>
        <v/>
      </c>
      <c r="BV207" s="71" t="str">
        <f ca="1">INDEX({"","_","-","="},IF(OR($D207 &gt;= BW$6, $E207 &lt; BV$6), 0, 1)+IF(OR($F207 &gt;= BW$6, $G207 &lt; BV$6), 0, 2)+1)</f>
        <v/>
      </c>
      <c r="BW207" s="71" t="str">
        <f ca="1">INDEX({"","_","-","="},IF(OR($D207 &gt;= BX$6, $E207 &lt; BW$6), 0, 1)+IF(OR($F207 &gt;= BX$6, $G207 &lt; BW$6), 0, 2)+1)</f>
        <v/>
      </c>
      <c r="BX207" s="71" t="str">
        <f ca="1">INDEX({"","_","-","="},IF(OR($D207 &gt;= BY$6, $E207 &lt; BX$6), 0, 1)+IF(OR($F207 &gt;= BY$6, $G207 &lt; BX$6), 0, 2)+1)</f>
        <v/>
      </c>
      <c r="BY207" s="71" t="str">
        <f ca="1">INDEX({"","_","-","="},IF(OR($D207 &gt;= BZ$6, $E207 &lt; BY$6), 0, 1)+IF(OR($F207 &gt;= BZ$6, $G207 &lt; BY$6), 0, 2)+1)</f>
        <v/>
      </c>
      <c r="BZ207" s="71" t="str">
        <f ca="1">INDEX({"","_","-","="},IF(OR($D207 &gt;= CA$6, $E207 &lt; BZ$6), 0, 1)+IF(OR($F207 &gt;= CA$6, $G207 &lt; BZ$6), 0, 2)+1)</f>
        <v/>
      </c>
      <c r="CA207" s="71" t="str">
        <f ca="1">INDEX({"","_","-","="},IF(OR($D207 &gt;= CB$6, $E207 &lt; CA$6), 0, 1)+IF(OR($F207 &gt;= CB$6, $G207 &lt; CA$6), 0, 2)+1)</f>
        <v/>
      </c>
      <c r="CB207" s="71" t="str">
        <f ca="1">INDEX({"","_","-","="},IF(OR($D207 &gt;= CC$6, $E207 &lt; CB$6), 0, 1)+IF(OR($F207 &gt;= CC$6, $G207 &lt; CB$6), 0, 2)+1)</f>
        <v/>
      </c>
      <c r="CC207" s="71" t="str">
        <f ca="1">INDEX({"","_","-","="},IF(OR($D207 &gt;= CD$6, $E207 &lt; CC$6), 0, 1)+IF(OR($F207 &gt;= CD$6, $G207 &lt; CC$6), 0, 2)+1)</f>
        <v/>
      </c>
      <c r="CD207" s="71" t="str">
        <f ca="1">INDEX({"","_","-","="},IF(OR($D207 &gt;= CE$6, $E207 &lt; CD$6), 0, 1)+IF(OR($F207 &gt;= CE$6, $G207 &lt; CD$6), 0, 2)+1)</f>
        <v/>
      </c>
    </row>
    <row r="208" spans="1:82">
      <c r="A208" s="8" t="str">
        <f ca="1">IF('临-进度'!N203,'临-进度'!$A203,"")</f>
        <v/>
      </c>
      <c r="B208" s="8" t="str">
        <f ca="1">IF('临-进度'!N203,'临-进度'!$B203,"")</f>
        <v/>
      </c>
      <c r="C208" s="8" t="str">
        <f ca="1">IF('临-进度'!N203,'临-进度'!$F203,"")</f>
        <v/>
      </c>
      <c r="D208" s="42" t="str">
        <f ca="1">IF('临-进度'!$N203,'临-进度'!$J203,"")</f>
        <v/>
      </c>
      <c r="E208" s="42" t="str">
        <f ca="1">IF('临-进度'!$N203,'临-进度'!$AF203,"")</f>
        <v/>
      </c>
      <c r="F208" s="42" t="str">
        <f ca="1">IF('临-进度'!$N203,'临-进度'!$K203,"")</f>
        <v/>
      </c>
      <c r="G208" s="76" t="str">
        <f ca="1">IF('临-进度'!$N203,'临-进度'!$AG203,"")</f>
        <v/>
      </c>
      <c r="H208" s="71" t="str">
        <f ca="1">INDEX({"","_","-","="},IF(OR($D208 &gt;= I$6, $E208 &lt; H$6), 0, 1)+IF(OR($F208 &gt;= I$6, $G208 &lt; H$6), 0, 2)+1)</f>
        <v/>
      </c>
      <c r="I208" s="71" t="str">
        <f ca="1">INDEX({"","_","-","="},IF(OR($D208 &gt;= J$6, $E208 &lt; I$6), 0, 1)+IF(OR($F208 &gt;= J$6, $G208 &lt; I$6), 0, 2)+1)</f>
        <v/>
      </c>
      <c r="J208" s="71" t="str">
        <f ca="1">INDEX({"","_","-","="},IF(OR($D208 &gt;= K$6, $E208 &lt; J$6), 0, 1)+IF(OR($F208 &gt;= K$6, $G208 &lt; J$6), 0, 2)+1)</f>
        <v/>
      </c>
      <c r="K208" s="71" t="str">
        <f ca="1">INDEX({"","_","-","="},IF(OR($D208 &gt;= L$6, $E208 &lt; K$6), 0, 1)+IF(OR($F208 &gt;= L$6, $G208 &lt; K$6), 0, 2)+1)</f>
        <v/>
      </c>
      <c r="L208" s="71" t="str">
        <f ca="1">INDEX({"","_","-","="},IF(OR($D208 &gt;= M$6, $E208 &lt; L$6), 0, 1)+IF(OR($F208 &gt;= M$6, $G208 &lt; L$6), 0, 2)+1)</f>
        <v/>
      </c>
      <c r="M208" s="71" t="str">
        <f ca="1">INDEX({"","_","-","="},IF(OR($D208 &gt;= N$6, $E208 &lt; M$6), 0, 1)+IF(OR($F208 &gt;= N$6, $G208 &lt; M$6), 0, 2)+1)</f>
        <v/>
      </c>
      <c r="N208" s="71" t="str">
        <f ca="1">INDEX({"","_","-","="},IF(OR($D208 &gt;= O$6, $E208 &lt; N$6), 0, 1)+IF(OR($F208 &gt;= O$6, $G208 &lt; N$6), 0, 2)+1)</f>
        <v/>
      </c>
      <c r="O208" s="71" t="str">
        <f ca="1">INDEX({"","_","-","="},IF(OR($D208 &gt;= P$6, $E208 &lt; O$6), 0, 1)+IF(OR($F208 &gt;= P$6, $G208 &lt; O$6), 0, 2)+1)</f>
        <v/>
      </c>
      <c r="P208" s="71" t="str">
        <f ca="1">INDEX({"","_","-","="},IF(OR($D208 &gt;= Q$6, $E208 &lt; P$6), 0, 1)+IF(OR($F208 &gt;= Q$6, $G208 &lt; P$6), 0, 2)+1)</f>
        <v/>
      </c>
      <c r="Q208" s="71" t="str">
        <f ca="1">INDEX({"","_","-","="},IF(OR($D208 &gt;= R$6, $E208 &lt; Q$6), 0, 1)+IF(OR($F208 &gt;= R$6, $G208 &lt; Q$6), 0, 2)+1)</f>
        <v/>
      </c>
      <c r="R208" s="71" t="str">
        <f ca="1">INDEX({"","_","-","="},IF(OR($D208 &gt;= S$6, $E208 &lt; R$6), 0, 1)+IF(OR($F208 &gt;= S$6, $G208 &lt; R$6), 0, 2)+1)</f>
        <v/>
      </c>
      <c r="S208" s="71" t="str">
        <f ca="1">INDEX({"","_","-","="},IF(OR($D208 &gt;= T$6, $E208 &lt; S$6), 0, 1)+IF(OR($F208 &gt;= T$6, $G208 &lt; S$6), 0, 2)+1)</f>
        <v/>
      </c>
      <c r="T208" s="71" t="str">
        <f ca="1">INDEX({"","_","-","="},IF(OR($D208 &gt;= U$6, $E208 &lt; T$6), 0, 1)+IF(OR($F208 &gt;= U$6, $G208 &lt; T$6), 0, 2)+1)</f>
        <v/>
      </c>
      <c r="U208" s="71" t="str">
        <f ca="1">INDEX({"","_","-","="},IF(OR($D208 &gt;= V$6, $E208 &lt; U$6), 0, 1)+IF(OR($F208 &gt;= V$6, $G208 &lt; U$6), 0, 2)+1)</f>
        <v/>
      </c>
      <c r="V208" s="71" t="str">
        <f ca="1">INDEX({"","_","-","="},IF(OR($D208 &gt;= W$6, $E208 &lt; V$6), 0, 1)+IF(OR($F208 &gt;= W$6, $G208 &lt; V$6), 0, 2)+1)</f>
        <v/>
      </c>
      <c r="W208" s="71" t="str">
        <f ca="1">INDEX({"","_","-","="},IF(OR($D208 &gt;= X$6, $E208 &lt; W$6), 0, 1)+IF(OR($F208 &gt;= X$6, $G208 &lt; W$6), 0, 2)+1)</f>
        <v/>
      </c>
      <c r="X208" s="71" t="str">
        <f ca="1">INDEX({"","_","-","="},IF(OR($D208 &gt;= Y$6, $E208 &lt; X$6), 0, 1)+IF(OR($F208 &gt;= Y$6, $G208 &lt; X$6), 0, 2)+1)</f>
        <v/>
      </c>
      <c r="Y208" s="71" t="str">
        <f ca="1">INDEX({"","_","-","="},IF(OR($D208 &gt;= Z$6, $E208 &lt; Y$6), 0, 1)+IF(OR($F208 &gt;= Z$6, $G208 &lt; Y$6), 0, 2)+1)</f>
        <v/>
      </c>
      <c r="Z208" s="71" t="str">
        <f ca="1">INDEX({"","_","-","="},IF(OR($D208 &gt;= AA$6, $E208 &lt; Z$6), 0, 1)+IF(OR($F208 &gt;= AA$6, $G208 &lt; Z$6), 0, 2)+1)</f>
        <v/>
      </c>
      <c r="AA208" s="71" t="str">
        <f ca="1">INDEX({"","_","-","="},IF(OR($D208 &gt;= AB$6, $E208 &lt; AA$6), 0, 1)+IF(OR($F208 &gt;= AB$6, $G208 &lt; AA$6), 0, 2)+1)</f>
        <v/>
      </c>
      <c r="AB208" s="71" t="str">
        <f ca="1">INDEX({"","_","-","="},IF(OR($D208 &gt;= AC$6, $E208 &lt; AB$6), 0, 1)+IF(OR($F208 &gt;= AC$6, $G208 &lt; AB$6), 0, 2)+1)</f>
        <v/>
      </c>
      <c r="AC208" s="71" t="str">
        <f ca="1">INDEX({"","_","-","="},IF(OR($D208 &gt;= AD$6, $E208 &lt; AC$6), 0, 1)+IF(OR($F208 &gt;= AD$6, $G208 &lt; AC$6), 0, 2)+1)</f>
        <v/>
      </c>
      <c r="AD208" s="71" t="str">
        <f ca="1">INDEX({"","_","-","="},IF(OR($D208 &gt;= AE$6, $E208 &lt; AD$6), 0, 1)+IF(OR($F208 &gt;= AE$6, $G208 &lt; AD$6), 0, 2)+1)</f>
        <v/>
      </c>
      <c r="AE208" s="71" t="str">
        <f ca="1">INDEX({"","_","-","="},IF(OR($D208 &gt;= AF$6, $E208 &lt; AE$6), 0, 1)+IF(OR($F208 &gt;= AF$6, $G208 &lt; AE$6), 0, 2)+1)</f>
        <v/>
      </c>
      <c r="AF208" s="71" t="str">
        <f ca="1">INDEX({"","_","-","="},IF(OR($D208 &gt;= AG$6, $E208 &lt; AF$6), 0, 1)+IF(OR($F208 &gt;= AG$6, $G208 &lt; AF$6), 0, 2)+1)</f>
        <v/>
      </c>
      <c r="AG208" s="71" t="str">
        <f ca="1">INDEX({"","_","-","="},IF(OR($D208 &gt;= AH$6, $E208 &lt; AG$6), 0, 1)+IF(OR($F208 &gt;= AH$6, $G208 &lt; AG$6), 0, 2)+1)</f>
        <v/>
      </c>
      <c r="AH208" s="71" t="str">
        <f ca="1">INDEX({"","_","-","="},IF(OR($D208 &gt;= AI$6, $E208 &lt; AH$6), 0, 1)+IF(OR($F208 &gt;= AI$6, $G208 &lt; AH$6), 0, 2)+1)</f>
        <v/>
      </c>
      <c r="AI208" s="71" t="str">
        <f ca="1">INDEX({"","_","-","="},IF(OR($D208 &gt;= AJ$6, $E208 &lt; AI$6), 0, 1)+IF(OR($F208 &gt;= AJ$6, $G208 &lt; AI$6), 0, 2)+1)</f>
        <v/>
      </c>
      <c r="AJ208" s="71" t="str">
        <f ca="1">INDEX({"","_","-","="},IF(OR($D208 &gt;= AK$6, $E208 &lt; AJ$6), 0, 1)+IF(OR($F208 &gt;= AK$6, $G208 &lt; AJ$6), 0, 2)+1)</f>
        <v/>
      </c>
      <c r="AK208" s="71" t="str">
        <f ca="1">INDEX({"","_","-","="},IF(OR($D208 &gt;= AL$6, $E208 &lt; AK$6), 0, 1)+IF(OR($F208 &gt;= AL$6, $G208 &lt; AK$6), 0, 2)+1)</f>
        <v/>
      </c>
      <c r="AL208" s="71" t="str">
        <f ca="1">INDEX({"","_","-","="},IF(OR($D208 &gt;= AM$6, $E208 &lt; AL$6), 0, 1)+IF(OR($F208 &gt;= AM$6, $G208 &lt; AL$6), 0, 2)+1)</f>
        <v/>
      </c>
      <c r="AM208" s="71" t="str">
        <f ca="1">INDEX({"","_","-","="},IF(OR($D208 &gt;= AN$6, $E208 &lt; AM$6), 0, 1)+IF(OR($F208 &gt;= AN$6, $G208 &lt; AM$6), 0, 2)+1)</f>
        <v/>
      </c>
      <c r="AN208" s="71" t="str">
        <f ca="1">INDEX({"","_","-","="},IF(OR($D208 &gt;= AO$6, $E208 &lt; AN$6), 0, 1)+IF(OR($F208 &gt;= AO$6, $G208 &lt; AN$6), 0, 2)+1)</f>
        <v/>
      </c>
      <c r="AO208" s="71" t="str">
        <f ca="1">INDEX({"","_","-","="},IF(OR($D208 &gt;= AP$6, $E208 &lt; AO$6), 0, 1)+IF(OR($F208 &gt;= AP$6, $G208 &lt; AO$6), 0, 2)+1)</f>
        <v/>
      </c>
      <c r="AP208" s="71" t="str">
        <f ca="1">INDEX({"","_","-","="},IF(OR($D208 &gt;= AQ$6, $E208 &lt; AP$6), 0, 1)+IF(OR($F208 &gt;= AQ$6, $G208 &lt; AP$6), 0, 2)+1)</f>
        <v/>
      </c>
      <c r="AQ208" s="71" t="str">
        <f ca="1">INDEX({"","_","-","="},IF(OR($D208 &gt;= AR$6, $E208 &lt; AQ$6), 0, 1)+IF(OR($F208 &gt;= AR$6, $G208 &lt; AQ$6), 0, 2)+1)</f>
        <v/>
      </c>
      <c r="AR208" s="71" t="str">
        <f ca="1">INDEX({"","_","-","="},IF(OR($D208 &gt;= AS$6, $E208 &lt; AR$6), 0, 1)+IF(OR($F208 &gt;= AS$6, $G208 &lt; AR$6), 0, 2)+1)</f>
        <v/>
      </c>
      <c r="AS208" s="71" t="str">
        <f ca="1">INDEX({"","_","-","="},IF(OR($D208 &gt;= AT$6, $E208 &lt; AS$6), 0, 1)+IF(OR($F208 &gt;= AT$6, $G208 &lt; AS$6), 0, 2)+1)</f>
        <v/>
      </c>
      <c r="AT208" s="71" t="str">
        <f ca="1">INDEX({"","_","-","="},IF(OR($D208 &gt;= AU$6, $E208 &lt; AT$6), 0, 1)+IF(OR($F208 &gt;= AU$6, $G208 &lt; AT$6), 0, 2)+1)</f>
        <v/>
      </c>
      <c r="AU208" s="71" t="str">
        <f ca="1">INDEX({"","_","-","="},IF(OR($D208 &gt;= AV$6, $E208 &lt; AU$6), 0, 1)+IF(OR($F208 &gt;= AV$6, $G208 &lt; AU$6), 0, 2)+1)</f>
        <v/>
      </c>
      <c r="AV208" s="71" t="str">
        <f ca="1">INDEX({"","_","-","="},IF(OR($D208 &gt;= AW$6, $E208 &lt; AV$6), 0, 1)+IF(OR($F208 &gt;= AW$6, $G208 &lt; AV$6), 0, 2)+1)</f>
        <v/>
      </c>
      <c r="AW208" s="71" t="str">
        <f ca="1">INDEX({"","_","-","="},IF(OR($D208 &gt;= AX$6, $E208 &lt; AW$6), 0, 1)+IF(OR($F208 &gt;= AX$6, $G208 &lt; AW$6), 0, 2)+1)</f>
        <v/>
      </c>
      <c r="AX208" s="71" t="str">
        <f ca="1">INDEX({"","_","-","="},IF(OR($D208 &gt;= AY$6, $E208 &lt; AX$6), 0, 1)+IF(OR($F208 &gt;= AY$6, $G208 &lt; AX$6), 0, 2)+1)</f>
        <v/>
      </c>
      <c r="AY208" s="71" t="str">
        <f ca="1">INDEX({"","_","-","="},IF(OR($D208 &gt;= AZ$6, $E208 &lt; AY$6), 0, 1)+IF(OR($F208 &gt;= AZ$6, $G208 &lt; AY$6), 0, 2)+1)</f>
        <v/>
      </c>
      <c r="AZ208" s="71" t="str">
        <f ca="1">INDEX({"","_","-","="},IF(OR($D208 &gt;= BA$6, $E208 &lt; AZ$6), 0, 1)+IF(OR($F208 &gt;= BA$6, $G208 &lt; AZ$6), 0, 2)+1)</f>
        <v/>
      </c>
      <c r="BA208" s="71" t="str">
        <f ca="1">INDEX({"","_","-","="},IF(OR($D208 &gt;= BB$6, $E208 &lt; BA$6), 0, 1)+IF(OR($F208 &gt;= BB$6, $G208 &lt; BA$6), 0, 2)+1)</f>
        <v/>
      </c>
      <c r="BB208" s="71" t="str">
        <f ca="1">INDEX({"","_","-","="},IF(OR($D208 &gt;= BC$6, $E208 &lt; BB$6), 0, 1)+IF(OR($F208 &gt;= BC$6, $G208 &lt; BB$6), 0, 2)+1)</f>
        <v/>
      </c>
      <c r="BC208" s="71" t="str">
        <f ca="1">INDEX({"","_","-","="},IF(OR($D208 &gt;= BD$6, $E208 &lt; BC$6), 0, 1)+IF(OR($F208 &gt;= BD$6, $G208 &lt; BC$6), 0, 2)+1)</f>
        <v/>
      </c>
      <c r="BD208" s="71" t="str">
        <f ca="1">INDEX({"","_","-","="},IF(OR($D208 &gt;= BE$6, $E208 &lt; BD$6), 0, 1)+IF(OR($F208 &gt;= BE$6, $G208 &lt; BD$6), 0, 2)+1)</f>
        <v/>
      </c>
      <c r="BE208" s="71" t="str">
        <f ca="1">INDEX({"","_","-","="},IF(OR($D208 &gt;= BF$6, $E208 &lt; BE$6), 0, 1)+IF(OR($F208 &gt;= BF$6, $G208 &lt; BE$6), 0, 2)+1)</f>
        <v/>
      </c>
      <c r="BF208" s="71" t="str">
        <f ca="1">INDEX({"","_","-","="},IF(OR($D208 &gt;= BG$6, $E208 &lt; BF$6), 0, 1)+IF(OR($F208 &gt;= BG$6, $G208 &lt; BF$6), 0, 2)+1)</f>
        <v/>
      </c>
      <c r="BG208" s="71" t="str">
        <f ca="1">INDEX({"","_","-","="},IF(OR($D208 &gt;= BH$6, $E208 &lt; BG$6), 0, 1)+IF(OR($F208 &gt;= BH$6, $G208 &lt; BG$6), 0, 2)+1)</f>
        <v/>
      </c>
      <c r="BH208" s="71" t="str">
        <f ca="1">INDEX({"","_","-","="},IF(OR($D208 &gt;= BI$6, $E208 &lt; BH$6), 0, 1)+IF(OR($F208 &gt;= BI$6, $G208 &lt; BH$6), 0, 2)+1)</f>
        <v/>
      </c>
      <c r="BI208" s="71" t="str">
        <f ca="1">INDEX({"","_","-","="},IF(OR($D208 &gt;= BJ$6, $E208 &lt; BI$6), 0, 1)+IF(OR($F208 &gt;= BJ$6, $G208 &lt; BI$6), 0, 2)+1)</f>
        <v/>
      </c>
      <c r="BJ208" s="71" t="str">
        <f ca="1">INDEX({"","_","-","="},IF(OR($D208 &gt;= BK$6, $E208 &lt; BJ$6), 0, 1)+IF(OR($F208 &gt;= BK$6, $G208 &lt; BJ$6), 0, 2)+1)</f>
        <v/>
      </c>
      <c r="BK208" s="71" t="str">
        <f ca="1">INDEX({"","_","-","="},IF(OR($D208 &gt;= BL$6, $E208 &lt; BK$6), 0, 1)+IF(OR($F208 &gt;= BL$6, $G208 &lt; BK$6), 0, 2)+1)</f>
        <v/>
      </c>
      <c r="BL208" s="71" t="str">
        <f ca="1">INDEX({"","_","-","="},IF(OR($D208 &gt;= BM$6, $E208 &lt; BL$6), 0, 1)+IF(OR($F208 &gt;= BM$6, $G208 &lt; BL$6), 0, 2)+1)</f>
        <v/>
      </c>
      <c r="BM208" s="71" t="str">
        <f ca="1">INDEX({"","_","-","="},IF(OR($D208 &gt;= BN$6, $E208 &lt; BM$6), 0, 1)+IF(OR($F208 &gt;= BN$6, $G208 &lt; BM$6), 0, 2)+1)</f>
        <v/>
      </c>
      <c r="BN208" s="71" t="str">
        <f ca="1">INDEX({"","_","-","="},IF(OR($D208 &gt;= BO$6, $E208 &lt; BN$6), 0, 1)+IF(OR($F208 &gt;= BO$6, $G208 &lt; BN$6), 0, 2)+1)</f>
        <v/>
      </c>
      <c r="BO208" s="71" t="str">
        <f ca="1">INDEX({"","_","-","="},IF(OR($D208 &gt;= BP$6, $E208 &lt; BO$6), 0, 1)+IF(OR($F208 &gt;= BP$6, $G208 &lt; BO$6), 0, 2)+1)</f>
        <v/>
      </c>
      <c r="BP208" s="71" t="str">
        <f ca="1">INDEX({"","_","-","="},IF(OR($D208 &gt;= BQ$6, $E208 &lt; BP$6), 0, 1)+IF(OR($F208 &gt;= BQ$6, $G208 &lt; BP$6), 0, 2)+1)</f>
        <v/>
      </c>
      <c r="BQ208" s="71" t="str">
        <f ca="1">INDEX({"","_","-","="},IF(OR($D208 &gt;= BR$6, $E208 &lt; BQ$6), 0, 1)+IF(OR($F208 &gt;= BR$6, $G208 &lt; BQ$6), 0, 2)+1)</f>
        <v/>
      </c>
      <c r="BR208" s="71" t="str">
        <f ca="1">INDEX({"","_","-","="},IF(OR($D208 &gt;= BS$6, $E208 &lt; BR$6), 0, 1)+IF(OR($F208 &gt;= BS$6, $G208 &lt; BR$6), 0, 2)+1)</f>
        <v/>
      </c>
      <c r="BS208" s="71" t="str">
        <f ca="1">INDEX({"","_","-","="},IF(OR($D208 &gt;= BT$6, $E208 &lt; BS$6), 0, 1)+IF(OR($F208 &gt;= BT$6, $G208 &lt; BS$6), 0, 2)+1)</f>
        <v/>
      </c>
      <c r="BT208" s="71" t="str">
        <f ca="1">INDEX({"","_","-","="},IF(OR($D208 &gt;= BU$6, $E208 &lt; BT$6), 0, 1)+IF(OR($F208 &gt;= BU$6, $G208 &lt; BT$6), 0, 2)+1)</f>
        <v/>
      </c>
      <c r="BU208" s="71" t="str">
        <f ca="1">INDEX({"","_","-","="},IF(OR($D208 &gt;= BV$6, $E208 &lt; BU$6), 0, 1)+IF(OR($F208 &gt;= BV$6, $G208 &lt; BU$6), 0, 2)+1)</f>
        <v/>
      </c>
      <c r="BV208" s="71" t="str">
        <f ca="1">INDEX({"","_","-","="},IF(OR($D208 &gt;= BW$6, $E208 &lt; BV$6), 0, 1)+IF(OR($F208 &gt;= BW$6, $G208 &lt; BV$6), 0, 2)+1)</f>
        <v/>
      </c>
      <c r="BW208" s="71" t="str">
        <f ca="1">INDEX({"","_","-","="},IF(OR($D208 &gt;= BX$6, $E208 &lt; BW$6), 0, 1)+IF(OR($F208 &gt;= BX$6, $G208 &lt; BW$6), 0, 2)+1)</f>
        <v/>
      </c>
      <c r="BX208" s="71" t="str">
        <f ca="1">INDEX({"","_","-","="},IF(OR($D208 &gt;= BY$6, $E208 &lt; BX$6), 0, 1)+IF(OR($F208 &gt;= BY$6, $G208 &lt; BX$6), 0, 2)+1)</f>
        <v/>
      </c>
      <c r="BY208" s="71" t="str">
        <f ca="1">INDEX({"","_","-","="},IF(OR($D208 &gt;= BZ$6, $E208 &lt; BY$6), 0, 1)+IF(OR($F208 &gt;= BZ$6, $G208 &lt; BY$6), 0, 2)+1)</f>
        <v/>
      </c>
      <c r="BZ208" s="71" t="str">
        <f ca="1">INDEX({"","_","-","="},IF(OR($D208 &gt;= CA$6, $E208 &lt; BZ$6), 0, 1)+IF(OR($F208 &gt;= CA$6, $G208 &lt; BZ$6), 0, 2)+1)</f>
        <v/>
      </c>
      <c r="CA208" s="71" t="str">
        <f ca="1">INDEX({"","_","-","="},IF(OR($D208 &gt;= CB$6, $E208 &lt; CA$6), 0, 1)+IF(OR($F208 &gt;= CB$6, $G208 &lt; CA$6), 0, 2)+1)</f>
        <v/>
      </c>
      <c r="CB208" s="71" t="str">
        <f ca="1">INDEX({"","_","-","="},IF(OR($D208 &gt;= CC$6, $E208 &lt; CB$6), 0, 1)+IF(OR($F208 &gt;= CC$6, $G208 &lt; CB$6), 0, 2)+1)</f>
        <v/>
      </c>
      <c r="CC208" s="71" t="str">
        <f ca="1">INDEX({"","_","-","="},IF(OR($D208 &gt;= CD$6, $E208 &lt; CC$6), 0, 1)+IF(OR($F208 &gt;= CD$6, $G208 &lt; CC$6), 0, 2)+1)</f>
        <v/>
      </c>
      <c r="CD208" s="71" t="str">
        <f ca="1">INDEX({"","_","-","="},IF(OR($D208 &gt;= CE$6, $E208 &lt; CD$6), 0, 1)+IF(OR($F208 &gt;= CE$6, $G208 &lt; CD$6), 0, 2)+1)</f>
        <v/>
      </c>
    </row>
    <row r="209" spans="1:82">
      <c r="A209" s="8" t="str">
        <f ca="1">IF('临-进度'!N204,'临-进度'!$A204,"")</f>
        <v/>
      </c>
      <c r="B209" s="8" t="str">
        <f ca="1">IF('临-进度'!N204,'临-进度'!$B204,"")</f>
        <v/>
      </c>
      <c r="C209" s="8" t="str">
        <f ca="1">IF('临-进度'!N204,'临-进度'!$F204,"")</f>
        <v/>
      </c>
      <c r="D209" s="42" t="str">
        <f ca="1">IF('临-进度'!$N204,'临-进度'!$J204,"")</f>
        <v/>
      </c>
      <c r="E209" s="42" t="str">
        <f ca="1">IF('临-进度'!$N204,'临-进度'!$AF204,"")</f>
        <v/>
      </c>
      <c r="F209" s="42" t="str">
        <f ca="1">IF('临-进度'!$N204,'临-进度'!$K204,"")</f>
        <v/>
      </c>
      <c r="G209" s="76" t="str">
        <f ca="1">IF('临-进度'!$N204,'临-进度'!$AG204,"")</f>
        <v/>
      </c>
      <c r="H209" s="71" t="str">
        <f ca="1">INDEX({"","_","-","="},IF(OR($D209 &gt;= I$6, $E209 &lt; H$6), 0, 1)+IF(OR($F209 &gt;= I$6, $G209 &lt; H$6), 0, 2)+1)</f>
        <v/>
      </c>
      <c r="I209" s="71" t="str">
        <f ca="1">INDEX({"","_","-","="},IF(OR($D209 &gt;= J$6, $E209 &lt; I$6), 0, 1)+IF(OR($F209 &gt;= J$6, $G209 &lt; I$6), 0, 2)+1)</f>
        <v/>
      </c>
      <c r="J209" s="71" t="str">
        <f ca="1">INDEX({"","_","-","="},IF(OR($D209 &gt;= K$6, $E209 &lt; J$6), 0, 1)+IF(OR($F209 &gt;= K$6, $G209 &lt; J$6), 0, 2)+1)</f>
        <v/>
      </c>
      <c r="K209" s="71" t="str">
        <f ca="1">INDEX({"","_","-","="},IF(OR($D209 &gt;= L$6, $E209 &lt; K$6), 0, 1)+IF(OR($F209 &gt;= L$6, $G209 &lt; K$6), 0, 2)+1)</f>
        <v/>
      </c>
      <c r="L209" s="71" t="str">
        <f ca="1">INDEX({"","_","-","="},IF(OR($D209 &gt;= M$6, $E209 &lt; L$6), 0, 1)+IF(OR($F209 &gt;= M$6, $G209 &lt; L$6), 0, 2)+1)</f>
        <v/>
      </c>
      <c r="M209" s="71" t="str">
        <f ca="1">INDEX({"","_","-","="},IF(OR($D209 &gt;= N$6, $E209 &lt; M$6), 0, 1)+IF(OR($F209 &gt;= N$6, $G209 &lt; M$6), 0, 2)+1)</f>
        <v/>
      </c>
      <c r="N209" s="71" t="str">
        <f ca="1">INDEX({"","_","-","="},IF(OR($D209 &gt;= O$6, $E209 &lt; N$6), 0, 1)+IF(OR($F209 &gt;= O$6, $G209 &lt; N$6), 0, 2)+1)</f>
        <v/>
      </c>
      <c r="O209" s="71" t="str">
        <f ca="1">INDEX({"","_","-","="},IF(OR($D209 &gt;= P$6, $E209 &lt; O$6), 0, 1)+IF(OR($F209 &gt;= P$6, $G209 &lt; O$6), 0, 2)+1)</f>
        <v/>
      </c>
      <c r="P209" s="71" t="str">
        <f ca="1">INDEX({"","_","-","="},IF(OR($D209 &gt;= Q$6, $E209 &lt; P$6), 0, 1)+IF(OR($F209 &gt;= Q$6, $G209 &lt; P$6), 0, 2)+1)</f>
        <v/>
      </c>
      <c r="Q209" s="71" t="str">
        <f ca="1">INDEX({"","_","-","="},IF(OR($D209 &gt;= R$6, $E209 &lt; Q$6), 0, 1)+IF(OR($F209 &gt;= R$6, $G209 &lt; Q$6), 0, 2)+1)</f>
        <v/>
      </c>
      <c r="R209" s="71" t="str">
        <f ca="1">INDEX({"","_","-","="},IF(OR($D209 &gt;= S$6, $E209 &lt; R$6), 0, 1)+IF(OR($F209 &gt;= S$6, $G209 &lt; R$6), 0, 2)+1)</f>
        <v/>
      </c>
      <c r="S209" s="71" t="str">
        <f ca="1">INDEX({"","_","-","="},IF(OR($D209 &gt;= T$6, $E209 &lt; S$6), 0, 1)+IF(OR($F209 &gt;= T$6, $G209 &lt; S$6), 0, 2)+1)</f>
        <v/>
      </c>
      <c r="T209" s="71" t="str">
        <f ca="1">INDEX({"","_","-","="},IF(OR($D209 &gt;= U$6, $E209 &lt; T$6), 0, 1)+IF(OR($F209 &gt;= U$6, $G209 &lt; T$6), 0, 2)+1)</f>
        <v/>
      </c>
      <c r="U209" s="71" t="str">
        <f ca="1">INDEX({"","_","-","="},IF(OR($D209 &gt;= V$6, $E209 &lt; U$6), 0, 1)+IF(OR($F209 &gt;= V$6, $G209 &lt; U$6), 0, 2)+1)</f>
        <v/>
      </c>
      <c r="V209" s="71" t="str">
        <f ca="1">INDEX({"","_","-","="},IF(OR($D209 &gt;= W$6, $E209 &lt; V$6), 0, 1)+IF(OR($F209 &gt;= W$6, $G209 &lt; V$6), 0, 2)+1)</f>
        <v/>
      </c>
      <c r="W209" s="71" t="str">
        <f ca="1">INDEX({"","_","-","="},IF(OR($D209 &gt;= X$6, $E209 &lt; W$6), 0, 1)+IF(OR($F209 &gt;= X$6, $G209 &lt; W$6), 0, 2)+1)</f>
        <v/>
      </c>
      <c r="X209" s="71" t="str">
        <f ca="1">INDEX({"","_","-","="},IF(OR($D209 &gt;= Y$6, $E209 &lt; X$6), 0, 1)+IF(OR($F209 &gt;= Y$6, $G209 &lt; X$6), 0, 2)+1)</f>
        <v/>
      </c>
      <c r="Y209" s="71" t="str">
        <f ca="1">INDEX({"","_","-","="},IF(OR($D209 &gt;= Z$6, $E209 &lt; Y$6), 0, 1)+IF(OR($F209 &gt;= Z$6, $G209 &lt; Y$6), 0, 2)+1)</f>
        <v/>
      </c>
      <c r="Z209" s="71" t="str">
        <f ca="1">INDEX({"","_","-","="},IF(OR($D209 &gt;= AA$6, $E209 &lt; Z$6), 0, 1)+IF(OR($F209 &gt;= AA$6, $G209 &lt; Z$6), 0, 2)+1)</f>
        <v/>
      </c>
      <c r="AA209" s="71" t="str">
        <f ca="1">INDEX({"","_","-","="},IF(OR($D209 &gt;= AB$6, $E209 &lt; AA$6), 0, 1)+IF(OR($F209 &gt;= AB$6, $G209 &lt; AA$6), 0, 2)+1)</f>
        <v/>
      </c>
      <c r="AB209" s="71" t="str">
        <f ca="1">INDEX({"","_","-","="},IF(OR($D209 &gt;= AC$6, $E209 &lt; AB$6), 0, 1)+IF(OR($F209 &gt;= AC$6, $G209 &lt; AB$6), 0, 2)+1)</f>
        <v/>
      </c>
      <c r="AC209" s="71" t="str">
        <f ca="1">INDEX({"","_","-","="},IF(OR($D209 &gt;= AD$6, $E209 &lt; AC$6), 0, 1)+IF(OR($F209 &gt;= AD$6, $G209 &lt; AC$6), 0, 2)+1)</f>
        <v/>
      </c>
      <c r="AD209" s="71" t="str">
        <f ca="1">INDEX({"","_","-","="},IF(OR($D209 &gt;= AE$6, $E209 &lt; AD$6), 0, 1)+IF(OR($F209 &gt;= AE$6, $G209 &lt; AD$6), 0, 2)+1)</f>
        <v/>
      </c>
      <c r="AE209" s="71" t="str">
        <f ca="1">INDEX({"","_","-","="},IF(OR($D209 &gt;= AF$6, $E209 &lt; AE$6), 0, 1)+IF(OR($F209 &gt;= AF$6, $G209 &lt; AE$6), 0, 2)+1)</f>
        <v/>
      </c>
      <c r="AF209" s="71" t="str">
        <f ca="1">INDEX({"","_","-","="},IF(OR($D209 &gt;= AG$6, $E209 &lt; AF$6), 0, 1)+IF(OR($F209 &gt;= AG$6, $G209 &lt; AF$6), 0, 2)+1)</f>
        <v/>
      </c>
      <c r="AG209" s="71" t="str">
        <f ca="1">INDEX({"","_","-","="},IF(OR($D209 &gt;= AH$6, $E209 &lt; AG$6), 0, 1)+IF(OR($F209 &gt;= AH$6, $G209 &lt; AG$6), 0, 2)+1)</f>
        <v/>
      </c>
      <c r="AH209" s="71" t="str">
        <f ca="1">INDEX({"","_","-","="},IF(OR($D209 &gt;= AI$6, $E209 &lt; AH$6), 0, 1)+IF(OR($F209 &gt;= AI$6, $G209 &lt; AH$6), 0, 2)+1)</f>
        <v/>
      </c>
      <c r="AI209" s="71" t="str">
        <f ca="1">INDEX({"","_","-","="},IF(OR($D209 &gt;= AJ$6, $E209 &lt; AI$6), 0, 1)+IF(OR($F209 &gt;= AJ$6, $G209 &lt; AI$6), 0, 2)+1)</f>
        <v/>
      </c>
      <c r="AJ209" s="71" t="str">
        <f ca="1">INDEX({"","_","-","="},IF(OR($D209 &gt;= AK$6, $E209 &lt; AJ$6), 0, 1)+IF(OR($F209 &gt;= AK$6, $G209 &lt; AJ$6), 0, 2)+1)</f>
        <v/>
      </c>
      <c r="AK209" s="71" t="str">
        <f ca="1">INDEX({"","_","-","="},IF(OR($D209 &gt;= AL$6, $E209 &lt; AK$6), 0, 1)+IF(OR($F209 &gt;= AL$6, $G209 &lt; AK$6), 0, 2)+1)</f>
        <v/>
      </c>
      <c r="AL209" s="71" t="str">
        <f ca="1">INDEX({"","_","-","="},IF(OR($D209 &gt;= AM$6, $E209 &lt; AL$6), 0, 1)+IF(OR($F209 &gt;= AM$6, $G209 &lt; AL$6), 0, 2)+1)</f>
        <v/>
      </c>
      <c r="AM209" s="71" t="str">
        <f ca="1">INDEX({"","_","-","="},IF(OR($D209 &gt;= AN$6, $E209 &lt; AM$6), 0, 1)+IF(OR($F209 &gt;= AN$6, $G209 &lt; AM$6), 0, 2)+1)</f>
        <v/>
      </c>
      <c r="AN209" s="71" t="str">
        <f ca="1">INDEX({"","_","-","="},IF(OR($D209 &gt;= AO$6, $E209 &lt; AN$6), 0, 1)+IF(OR($F209 &gt;= AO$6, $G209 &lt; AN$6), 0, 2)+1)</f>
        <v/>
      </c>
      <c r="AO209" s="71" t="str">
        <f ca="1">INDEX({"","_","-","="},IF(OR($D209 &gt;= AP$6, $E209 &lt; AO$6), 0, 1)+IF(OR($F209 &gt;= AP$6, $G209 &lt; AO$6), 0, 2)+1)</f>
        <v/>
      </c>
      <c r="AP209" s="71" t="str">
        <f ca="1">INDEX({"","_","-","="},IF(OR($D209 &gt;= AQ$6, $E209 &lt; AP$6), 0, 1)+IF(OR($F209 &gt;= AQ$6, $G209 &lt; AP$6), 0, 2)+1)</f>
        <v/>
      </c>
      <c r="AQ209" s="71" t="str">
        <f ca="1">INDEX({"","_","-","="},IF(OR($D209 &gt;= AR$6, $E209 &lt; AQ$6), 0, 1)+IF(OR($F209 &gt;= AR$6, $G209 &lt; AQ$6), 0, 2)+1)</f>
        <v/>
      </c>
      <c r="AR209" s="71" t="str">
        <f ca="1">INDEX({"","_","-","="},IF(OR($D209 &gt;= AS$6, $E209 &lt; AR$6), 0, 1)+IF(OR($F209 &gt;= AS$6, $G209 &lt; AR$6), 0, 2)+1)</f>
        <v/>
      </c>
      <c r="AS209" s="71" t="str">
        <f ca="1">INDEX({"","_","-","="},IF(OR($D209 &gt;= AT$6, $E209 &lt; AS$6), 0, 1)+IF(OR($F209 &gt;= AT$6, $G209 &lt; AS$6), 0, 2)+1)</f>
        <v/>
      </c>
      <c r="AT209" s="71" t="str">
        <f ca="1">INDEX({"","_","-","="},IF(OR($D209 &gt;= AU$6, $E209 &lt; AT$6), 0, 1)+IF(OR($F209 &gt;= AU$6, $G209 &lt; AT$6), 0, 2)+1)</f>
        <v/>
      </c>
      <c r="AU209" s="71" t="str">
        <f ca="1">INDEX({"","_","-","="},IF(OR($D209 &gt;= AV$6, $E209 &lt; AU$6), 0, 1)+IF(OR($F209 &gt;= AV$6, $G209 &lt; AU$6), 0, 2)+1)</f>
        <v/>
      </c>
      <c r="AV209" s="71" t="str">
        <f ca="1">INDEX({"","_","-","="},IF(OR($D209 &gt;= AW$6, $E209 &lt; AV$6), 0, 1)+IF(OR($F209 &gt;= AW$6, $G209 &lt; AV$6), 0, 2)+1)</f>
        <v/>
      </c>
      <c r="AW209" s="71" t="str">
        <f ca="1">INDEX({"","_","-","="},IF(OR($D209 &gt;= AX$6, $E209 &lt; AW$6), 0, 1)+IF(OR($F209 &gt;= AX$6, $G209 &lt; AW$6), 0, 2)+1)</f>
        <v/>
      </c>
      <c r="AX209" s="71" t="str">
        <f ca="1">INDEX({"","_","-","="},IF(OR($D209 &gt;= AY$6, $E209 &lt; AX$6), 0, 1)+IF(OR($F209 &gt;= AY$6, $G209 &lt; AX$6), 0, 2)+1)</f>
        <v/>
      </c>
      <c r="AY209" s="71" t="str">
        <f ca="1">INDEX({"","_","-","="},IF(OR($D209 &gt;= AZ$6, $E209 &lt; AY$6), 0, 1)+IF(OR($F209 &gt;= AZ$6, $G209 &lt; AY$6), 0, 2)+1)</f>
        <v/>
      </c>
      <c r="AZ209" s="71" t="str">
        <f ca="1">INDEX({"","_","-","="},IF(OR($D209 &gt;= BA$6, $E209 &lt; AZ$6), 0, 1)+IF(OR($F209 &gt;= BA$6, $G209 &lt; AZ$6), 0, 2)+1)</f>
        <v/>
      </c>
      <c r="BA209" s="71" t="str">
        <f ca="1">INDEX({"","_","-","="},IF(OR($D209 &gt;= BB$6, $E209 &lt; BA$6), 0, 1)+IF(OR($F209 &gt;= BB$6, $G209 &lt; BA$6), 0, 2)+1)</f>
        <v/>
      </c>
      <c r="BB209" s="71" t="str">
        <f ca="1">INDEX({"","_","-","="},IF(OR($D209 &gt;= BC$6, $E209 &lt; BB$6), 0, 1)+IF(OR($F209 &gt;= BC$6, $G209 &lt; BB$6), 0, 2)+1)</f>
        <v/>
      </c>
      <c r="BC209" s="71" t="str">
        <f ca="1">INDEX({"","_","-","="},IF(OR($D209 &gt;= BD$6, $E209 &lt; BC$6), 0, 1)+IF(OR($F209 &gt;= BD$6, $G209 &lt; BC$6), 0, 2)+1)</f>
        <v/>
      </c>
      <c r="BD209" s="71" t="str">
        <f ca="1">INDEX({"","_","-","="},IF(OR($D209 &gt;= BE$6, $E209 &lt; BD$6), 0, 1)+IF(OR($F209 &gt;= BE$6, $G209 &lt; BD$6), 0, 2)+1)</f>
        <v/>
      </c>
      <c r="BE209" s="71" t="str">
        <f ca="1">INDEX({"","_","-","="},IF(OR($D209 &gt;= BF$6, $E209 &lt; BE$6), 0, 1)+IF(OR($F209 &gt;= BF$6, $G209 &lt; BE$6), 0, 2)+1)</f>
        <v/>
      </c>
      <c r="BF209" s="71" t="str">
        <f ca="1">INDEX({"","_","-","="},IF(OR($D209 &gt;= BG$6, $E209 &lt; BF$6), 0, 1)+IF(OR($F209 &gt;= BG$6, $G209 &lt; BF$6), 0, 2)+1)</f>
        <v/>
      </c>
      <c r="BG209" s="71" t="str">
        <f ca="1">INDEX({"","_","-","="},IF(OR($D209 &gt;= BH$6, $E209 &lt; BG$6), 0, 1)+IF(OR($F209 &gt;= BH$6, $G209 &lt; BG$6), 0, 2)+1)</f>
        <v/>
      </c>
      <c r="BH209" s="71" t="str">
        <f ca="1">INDEX({"","_","-","="},IF(OR($D209 &gt;= BI$6, $E209 &lt; BH$6), 0, 1)+IF(OR($F209 &gt;= BI$6, $G209 &lt; BH$6), 0, 2)+1)</f>
        <v/>
      </c>
      <c r="BI209" s="71" t="str">
        <f ca="1">INDEX({"","_","-","="},IF(OR($D209 &gt;= BJ$6, $E209 &lt; BI$6), 0, 1)+IF(OR($F209 &gt;= BJ$6, $G209 &lt; BI$6), 0, 2)+1)</f>
        <v/>
      </c>
      <c r="BJ209" s="71" t="str">
        <f ca="1">INDEX({"","_","-","="},IF(OR($D209 &gt;= BK$6, $E209 &lt; BJ$6), 0, 1)+IF(OR($F209 &gt;= BK$6, $G209 &lt; BJ$6), 0, 2)+1)</f>
        <v/>
      </c>
      <c r="BK209" s="71" t="str">
        <f ca="1">INDEX({"","_","-","="},IF(OR($D209 &gt;= BL$6, $E209 &lt; BK$6), 0, 1)+IF(OR($F209 &gt;= BL$6, $G209 &lt; BK$6), 0, 2)+1)</f>
        <v/>
      </c>
      <c r="BL209" s="71" t="str">
        <f ca="1">INDEX({"","_","-","="},IF(OR($D209 &gt;= BM$6, $E209 &lt; BL$6), 0, 1)+IF(OR($F209 &gt;= BM$6, $G209 &lt; BL$6), 0, 2)+1)</f>
        <v/>
      </c>
      <c r="BM209" s="71" t="str">
        <f ca="1">INDEX({"","_","-","="},IF(OR($D209 &gt;= BN$6, $E209 &lt; BM$6), 0, 1)+IF(OR($F209 &gt;= BN$6, $G209 &lt; BM$6), 0, 2)+1)</f>
        <v/>
      </c>
      <c r="BN209" s="71" t="str">
        <f ca="1">INDEX({"","_","-","="},IF(OR($D209 &gt;= BO$6, $E209 &lt; BN$6), 0, 1)+IF(OR($F209 &gt;= BO$6, $G209 &lt; BN$6), 0, 2)+1)</f>
        <v/>
      </c>
      <c r="BO209" s="71" t="str">
        <f ca="1">INDEX({"","_","-","="},IF(OR($D209 &gt;= BP$6, $E209 &lt; BO$6), 0, 1)+IF(OR($F209 &gt;= BP$6, $G209 &lt; BO$6), 0, 2)+1)</f>
        <v/>
      </c>
      <c r="BP209" s="71" t="str">
        <f ca="1">INDEX({"","_","-","="},IF(OR($D209 &gt;= BQ$6, $E209 &lt; BP$6), 0, 1)+IF(OR($F209 &gt;= BQ$6, $G209 &lt; BP$6), 0, 2)+1)</f>
        <v/>
      </c>
      <c r="BQ209" s="71" t="str">
        <f ca="1">INDEX({"","_","-","="},IF(OR($D209 &gt;= BR$6, $E209 &lt; BQ$6), 0, 1)+IF(OR($F209 &gt;= BR$6, $G209 &lt; BQ$6), 0, 2)+1)</f>
        <v/>
      </c>
      <c r="BR209" s="71" t="str">
        <f ca="1">INDEX({"","_","-","="},IF(OR($D209 &gt;= BS$6, $E209 &lt; BR$6), 0, 1)+IF(OR($F209 &gt;= BS$6, $G209 &lt; BR$6), 0, 2)+1)</f>
        <v/>
      </c>
      <c r="BS209" s="71" t="str">
        <f ca="1">INDEX({"","_","-","="},IF(OR($D209 &gt;= BT$6, $E209 &lt; BS$6), 0, 1)+IF(OR($F209 &gt;= BT$6, $G209 &lt; BS$6), 0, 2)+1)</f>
        <v/>
      </c>
      <c r="BT209" s="71" t="str">
        <f ca="1">INDEX({"","_","-","="},IF(OR($D209 &gt;= BU$6, $E209 &lt; BT$6), 0, 1)+IF(OR($F209 &gt;= BU$6, $G209 &lt; BT$6), 0, 2)+1)</f>
        <v/>
      </c>
      <c r="BU209" s="71" t="str">
        <f ca="1">INDEX({"","_","-","="},IF(OR($D209 &gt;= BV$6, $E209 &lt; BU$6), 0, 1)+IF(OR($F209 &gt;= BV$6, $G209 &lt; BU$6), 0, 2)+1)</f>
        <v/>
      </c>
      <c r="BV209" s="71" t="str">
        <f ca="1">INDEX({"","_","-","="},IF(OR($D209 &gt;= BW$6, $E209 &lt; BV$6), 0, 1)+IF(OR($F209 &gt;= BW$6, $G209 &lt; BV$6), 0, 2)+1)</f>
        <v/>
      </c>
      <c r="BW209" s="71" t="str">
        <f ca="1">INDEX({"","_","-","="},IF(OR($D209 &gt;= BX$6, $E209 &lt; BW$6), 0, 1)+IF(OR($F209 &gt;= BX$6, $G209 &lt; BW$6), 0, 2)+1)</f>
        <v/>
      </c>
      <c r="BX209" s="71" t="str">
        <f ca="1">INDEX({"","_","-","="},IF(OR($D209 &gt;= BY$6, $E209 &lt; BX$6), 0, 1)+IF(OR($F209 &gt;= BY$6, $G209 &lt; BX$6), 0, 2)+1)</f>
        <v/>
      </c>
      <c r="BY209" s="71" t="str">
        <f ca="1">INDEX({"","_","-","="},IF(OR($D209 &gt;= BZ$6, $E209 &lt; BY$6), 0, 1)+IF(OR($F209 &gt;= BZ$6, $G209 &lt; BY$6), 0, 2)+1)</f>
        <v/>
      </c>
      <c r="BZ209" s="71" t="str">
        <f ca="1">INDEX({"","_","-","="},IF(OR($D209 &gt;= CA$6, $E209 &lt; BZ$6), 0, 1)+IF(OR($F209 &gt;= CA$6, $G209 &lt; BZ$6), 0, 2)+1)</f>
        <v/>
      </c>
      <c r="CA209" s="71" t="str">
        <f ca="1">INDEX({"","_","-","="},IF(OR($D209 &gt;= CB$6, $E209 &lt; CA$6), 0, 1)+IF(OR($F209 &gt;= CB$6, $G209 &lt; CA$6), 0, 2)+1)</f>
        <v/>
      </c>
      <c r="CB209" s="71" t="str">
        <f ca="1">INDEX({"","_","-","="},IF(OR($D209 &gt;= CC$6, $E209 &lt; CB$6), 0, 1)+IF(OR($F209 &gt;= CC$6, $G209 &lt; CB$6), 0, 2)+1)</f>
        <v/>
      </c>
      <c r="CC209" s="71" t="str">
        <f ca="1">INDEX({"","_","-","="},IF(OR($D209 &gt;= CD$6, $E209 &lt; CC$6), 0, 1)+IF(OR($F209 &gt;= CD$6, $G209 &lt; CC$6), 0, 2)+1)</f>
        <v/>
      </c>
      <c r="CD209" s="71" t="str">
        <f ca="1">INDEX({"","_","-","="},IF(OR($D209 &gt;= CE$6, $E209 &lt; CD$6), 0, 1)+IF(OR($F209 &gt;= CE$6, $G209 &lt; CD$6), 0, 2)+1)</f>
        <v/>
      </c>
    </row>
    <row r="210" spans="1:82">
      <c r="A210" s="8" t="str">
        <f ca="1">IF('临-进度'!N205,'临-进度'!$A205,"")</f>
        <v/>
      </c>
      <c r="B210" s="8" t="str">
        <f ca="1">IF('临-进度'!N205,'临-进度'!$B205,"")</f>
        <v/>
      </c>
      <c r="C210" s="8" t="str">
        <f ca="1">IF('临-进度'!N205,'临-进度'!$F205,"")</f>
        <v/>
      </c>
      <c r="D210" s="42" t="str">
        <f ca="1">IF('临-进度'!$N205,'临-进度'!$J205,"")</f>
        <v/>
      </c>
      <c r="E210" s="42" t="str">
        <f ca="1">IF('临-进度'!$N205,'临-进度'!$AF205,"")</f>
        <v/>
      </c>
      <c r="F210" s="42" t="str">
        <f ca="1">IF('临-进度'!$N205,'临-进度'!$K205,"")</f>
        <v/>
      </c>
      <c r="G210" s="76" t="str">
        <f ca="1">IF('临-进度'!$N205,'临-进度'!$AG205,"")</f>
        <v/>
      </c>
      <c r="H210" s="71" t="str">
        <f ca="1">INDEX({"","_","-","="},IF(OR($D210 &gt;= I$6, $E210 &lt; H$6), 0, 1)+IF(OR($F210 &gt;= I$6, $G210 &lt; H$6), 0, 2)+1)</f>
        <v/>
      </c>
      <c r="I210" s="71" t="str">
        <f ca="1">INDEX({"","_","-","="},IF(OR($D210 &gt;= J$6, $E210 &lt; I$6), 0, 1)+IF(OR($F210 &gt;= J$6, $G210 &lt; I$6), 0, 2)+1)</f>
        <v/>
      </c>
      <c r="J210" s="71" t="str">
        <f ca="1">INDEX({"","_","-","="},IF(OR($D210 &gt;= K$6, $E210 &lt; J$6), 0, 1)+IF(OR($F210 &gt;= K$6, $G210 &lt; J$6), 0, 2)+1)</f>
        <v/>
      </c>
      <c r="K210" s="71" t="str">
        <f ca="1">INDEX({"","_","-","="},IF(OR($D210 &gt;= L$6, $E210 &lt; K$6), 0, 1)+IF(OR($F210 &gt;= L$6, $G210 &lt; K$6), 0, 2)+1)</f>
        <v/>
      </c>
      <c r="L210" s="71" t="str">
        <f ca="1">INDEX({"","_","-","="},IF(OR($D210 &gt;= M$6, $E210 &lt; L$6), 0, 1)+IF(OR($F210 &gt;= M$6, $G210 &lt; L$6), 0, 2)+1)</f>
        <v/>
      </c>
      <c r="M210" s="71" t="str">
        <f ca="1">INDEX({"","_","-","="},IF(OR($D210 &gt;= N$6, $E210 &lt; M$6), 0, 1)+IF(OR($F210 &gt;= N$6, $G210 &lt; M$6), 0, 2)+1)</f>
        <v/>
      </c>
      <c r="N210" s="71" t="str">
        <f ca="1">INDEX({"","_","-","="},IF(OR($D210 &gt;= O$6, $E210 &lt; N$6), 0, 1)+IF(OR($F210 &gt;= O$6, $G210 &lt; N$6), 0, 2)+1)</f>
        <v/>
      </c>
      <c r="O210" s="71" t="str">
        <f ca="1">INDEX({"","_","-","="},IF(OR($D210 &gt;= P$6, $E210 &lt; O$6), 0, 1)+IF(OR($F210 &gt;= P$6, $G210 &lt; O$6), 0, 2)+1)</f>
        <v/>
      </c>
      <c r="P210" s="71" t="str">
        <f ca="1">INDEX({"","_","-","="},IF(OR($D210 &gt;= Q$6, $E210 &lt; P$6), 0, 1)+IF(OR($F210 &gt;= Q$6, $G210 &lt; P$6), 0, 2)+1)</f>
        <v/>
      </c>
      <c r="Q210" s="71" t="str">
        <f ca="1">INDEX({"","_","-","="},IF(OR($D210 &gt;= R$6, $E210 &lt; Q$6), 0, 1)+IF(OR($F210 &gt;= R$6, $G210 &lt; Q$6), 0, 2)+1)</f>
        <v/>
      </c>
      <c r="R210" s="71" t="str">
        <f ca="1">INDEX({"","_","-","="},IF(OR($D210 &gt;= S$6, $E210 &lt; R$6), 0, 1)+IF(OR($F210 &gt;= S$6, $G210 &lt; R$6), 0, 2)+1)</f>
        <v/>
      </c>
      <c r="S210" s="71" t="str">
        <f ca="1">INDEX({"","_","-","="},IF(OR($D210 &gt;= T$6, $E210 &lt; S$6), 0, 1)+IF(OR($F210 &gt;= T$6, $G210 &lt; S$6), 0, 2)+1)</f>
        <v/>
      </c>
      <c r="T210" s="71" t="str">
        <f ca="1">INDEX({"","_","-","="},IF(OR($D210 &gt;= U$6, $E210 &lt; T$6), 0, 1)+IF(OR($F210 &gt;= U$6, $G210 &lt; T$6), 0, 2)+1)</f>
        <v/>
      </c>
      <c r="U210" s="71" t="str">
        <f ca="1">INDEX({"","_","-","="},IF(OR($D210 &gt;= V$6, $E210 &lt; U$6), 0, 1)+IF(OR($F210 &gt;= V$6, $G210 &lt; U$6), 0, 2)+1)</f>
        <v/>
      </c>
      <c r="V210" s="71" t="str">
        <f ca="1">INDEX({"","_","-","="},IF(OR($D210 &gt;= W$6, $E210 &lt; V$6), 0, 1)+IF(OR($F210 &gt;= W$6, $G210 &lt; V$6), 0, 2)+1)</f>
        <v/>
      </c>
      <c r="W210" s="71" t="str">
        <f ca="1">INDEX({"","_","-","="},IF(OR($D210 &gt;= X$6, $E210 &lt; W$6), 0, 1)+IF(OR($F210 &gt;= X$6, $G210 &lt; W$6), 0, 2)+1)</f>
        <v/>
      </c>
      <c r="X210" s="71" t="str">
        <f ca="1">INDEX({"","_","-","="},IF(OR($D210 &gt;= Y$6, $E210 &lt; X$6), 0, 1)+IF(OR($F210 &gt;= Y$6, $G210 &lt; X$6), 0, 2)+1)</f>
        <v/>
      </c>
      <c r="Y210" s="71" t="str">
        <f ca="1">INDEX({"","_","-","="},IF(OR($D210 &gt;= Z$6, $E210 &lt; Y$6), 0, 1)+IF(OR($F210 &gt;= Z$6, $G210 &lt; Y$6), 0, 2)+1)</f>
        <v/>
      </c>
      <c r="Z210" s="71" t="str">
        <f ca="1">INDEX({"","_","-","="},IF(OR($D210 &gt;= AA$6, $E210 &lt; Z$6), 0, 1)+IF(OR($F210 &gt;= AA$6, $G210 &lt; Z$6), 0, 2)+1)</f>
        <v/>
      </c>
      <c r="AA210" s="71" t="str">
        <f ca="1">INDEX({"","_","-","="},IF(OR($D210 &gt;= AB$6, $E210 &lt; AA$6), 0, 1)+IF(OR($F210 &gt;= AB$6, $G210 &lt; AA$6), 0, 2)+1)</f>
        <v/>
      </c>
      <c r="AB210" s="71" t="str">
        <f ca="1">INDEX({"","_","-","="},IF(OR($D210 &gt;= AC$6, $E210 &lt; AB$6), 0, 1)+IF(OR($F210 &gt;= AC$6, $G210 &lt; AB$6), 0, 2)+1)</f>
        <v/>
      </c>
      <c r="AC210" s="71" t="str">
        <f ca="1">INDEX({"","_","-","="},IF(OR($D210 &gt;= AD$6, $E210 &lt; AC$6), 0, 1)+IF(OR($F210 &gt;= AD$6, $G210 &lt; AC$6), 0, 2)+1)</f>
        <v/>
      </c>
      <c r="AD210" s="71" t="str">
        <f ca="1">INDEX({"","_","-","="},IF(OR($D210 &gt;= AE$6, $E210 &lt; AD$6), 0, 1)+IF(OR($F210 &gt;= AE$6, $G210 &lt; AD$6), 0, 2)+1)</f>
        <v/>
      </c>
      <c r="AE210" s="71" t="str">
        <f ca="1">INDEX({"","_","-","="},IF(OR($D210 &gt;= AF$6, $E210 &lt; AE$6), 0, 1)+IF(OR($F210 &gt;= AF$6, $G210 &lt; AE$6), 0, 2)+1)</f>
        <v/>
      </c>
      <c r="AF210" s="71" t="str">
        <f ca="1">INDEX({"","_","-","="},IF(OR($D210 &gt;= AG$6, $E210 &lt; AF$6), 0, 1)+IF(OR($F210 &gt;= AG$6, $G210 &lt; AF$6), 0, 2)+1)</f>
        <v/>
      </c>
      <c r="AG210" s="71" t="str">
        <f ca="1">INDEX({"","_","-","="},IF(OR($D210 &gt;= AH$6, $E210 &lt; AG$6), 0, 1)+IF(OR($F210 &gt;= AH$6, $G210 &lt; AG$6), 0, 2)+1)</f>
        <v/>
      </c>
      <c r="AH210" s="71" t="str">
        <f ca="1">INDEX({"","_","-","="},IF(OR($D210 &gt;= AI$6, $E210 &lt; AH$6), 0, 1)+IF(OR($F210 &gt;= AI$6, $G210 &lt; AH$6), 0, 2)+1)</f>
        <v/>
      </c>
      <c r="AI210" s="71" t="str">
        <f ca="1">INDEX({"","_","-","="},IF(OR($D210 &gt;= AJ$6, $E210 &lt; AI$6), 0, 1)+IF(OR($F210 &gt;= AJ$6, $G210 &lt; AI$6), 0, 2)+1)</f>
        <v/>
      </c>
      <c r="AJ210" s="71" t="str">
        <f ca="1">INDEX({"","_","-","="},IF(OR($D210 &gt;= AK$6, $E210 &lt; AJ$6), 0, 1)+IF(OR($F210 &gt;= AK$6, $G210 &lt; AJ$6), 0, 2)+1)</f>
        <v/>
      </c>
      <c r="AK210" s="71" t="str">
        <f ca="1">INDEX({"","_","-","="},IF(OR($D210 &gt;= AL$6, $E210 &lt; AK$6), 0, 1)+IF(OR($F210 &gt;= AL$6, $G210 &lt; AK$6), 0, 2)+1)</f>
        <v/>
      </c>
      <c r="AL210" s="71" t="str">
        <f ca="1">INDEX({"","_","-","="},IF(OR($D210 &gt;= AM$6, $E210 &lt; AL$6), 0, 1)+IF(OR($F210 &gt;= AM$6, $G210 &lt; AL$6), 0, 2)+1)</f>
        <v/>
      </c>
      <c r="AM210" s="71" t="str">
        <f ca="1">INDEX({"","_","-","="},IF(OR($D210 &gt;= AN$6, $E210 &lt; AM$6), 0, 1)+IF(OR($F210 &gt;= AN$6, $G210 &lt; AM$6), 0, 2)+1)</f>
        <v/>
      </c>
      <c r="AN210" s="71" t="str">
        <f ca="1">INDEX({"","_","-","="},IF(OR($D210 &gt;= AO$6, $E210 &lt; AN$6), 0, 1)+IF(OR($F210 &gt;= AO$6, $G210 &lt; AN$6), 0, 2)+1)</f>
        <v/>
      </c>
      <c r="AO210" s="71" t="str">
        <f ca="1">INDEX({"","_","-","="},IF(OR($D210 &gt;= AP$6, $E210 &lt; AO$6), 0, 1)+IF(OR($F210 &gt;= AP$6, $G210 &lt; AO$6), 0, 2)+1)</f>
        <v/>
      </c>
      <c r="AP210" s="71" t="str">
        <f ca="1">INDEX({"","_","-","="},IF(OR($D210 &gt;= AQ$6, $E210 &lt; AP$6), 0, 1)+IF(OR($F210 &gt;= AQ$6, $G210 &lt; AP$6), 0, 2)+1)</f>
        <v/>
      </c>
      <c r="AQ210" s="71" t="str">
        <f ca="1">INDEX({"","_","-","="},IF(OR($D210 &gt;= AR$6, $E210 &lt; AQ$6), 0, 1)+IF(OR($F210 &gt;= AR$6, $G210 &lt; AQ$6), 0, 2)+1)</f>
        <v/>
      </c>
      <c r="AR210" s="71" t="str">
        <f ca="1">INDEX({"","_","-","="},IF(OR($D210 &gt;= AS$6, $E210 &lt; AR$6), 0, 1)+IF(OR($F210 &gt;= AS$6, $G210 &lt; AR$6), 0, 2)+1)</f>
        <v/>
      </c>
      <c r="AS210" s="71" t="str">
        <f ca="1">INDEX({"","_","-","="},IF(OR($D210 &gt;= AT$6, $E210 &lt; AS$6), 0, 1)+IF(OR($F210 &gt;= AT$6, $G210 &lt; AS$6), 0, 2)+1)</f>
        <v/>
      </c>
      <c r="AT210" s="71" t="str">
        <f ca="1">INDEX({"","_","-","="},IF(OR($D210 &gt;= AU$6, $E210 &lt; AT$6), 0, 1)+IF(OR($F210 &gt;= AU$6, $G210 &lt; AT$6), 0, 2)+1)</f>
        <v/>
      </c>
      <c r="AU210" s="71" t="str">
        <f ca="1">INDEX({"","_","-","="},IF(OR($D210 &gt;= AV$6, $E210 &lt; AU$6), 0, 1)+IF(OR($F210 &gt;= AV$6, $G210 &lt; AU$6), 0, 2)+1)</f>
        <v/>
      </c>
      <c r="AV210" s="71" t="str">
        <f ca="1">INDEX({"","_","-","="},IF(OR($D210 &gt;= AW$6, $E210 &lt; AV$6), 0, 1)+IF(OR($F210 &gt;= AW$6, $G210 &lt; AV$6), 0, 2)+1)</f>
        <v/>
      </c>
      <c r="AW210" s="71" t="str">
        <f ca="1">INDEX({"","_","-","="},IF(OR($D210 &gt;= AX$6, $E210 &lt; AW$6), 0, 1)+IF(OR($F210 &gt;= AX$6, $G210 &lt; AW$6), 0, 2)+1)</f>
        <v/>
      </c>
      <c r="AX210" s="71" t="str">
        <f ca="1">INDEX({"","_","-","="},IF(OR($D210 &gt;= AY$6, $E210 &lt; AX$6), 0, 1)+IF(OR($F210 &gt;= AY$6, $G210 &lt; AX$6), 0, 2)+1)</f>
        <v/>
      </c>
      <c r="AY210" s="71" t="str">
        <f ca="1">INDEX({"","_","-","="},IF(OR($D210 &gt;= AZ$6, $E210 &lt; AY$6), 0, 1)+IF(OR($F210 &gt;= AZ$6, $G210 &lt; AY$6), 0, 2)+1)</f>
        <v/>
      </c>
      <c r="AZ210" s="71" t="str">
        <f ca="1">INDEX({"","_","-","="},IF(OR($D210 &gt;= BA$6, $E210 &lt; AZ$6), 0, 1)+IF(OR($F210 &gt;= BA$6, $G210 &lt; AZ$6), 0, 2)+1)</f>
        <v/>
      </c>
      <c r="BA210" s="71" t="str">
        <f ca="1">INDEX({"","_","-","="},IF(OR($D210 &gt;= BB$6, $E210 &lt; BA$6), 0, 1)+IF(OR($F210 &gt;= BB$6, $G210 &lt; BA$6), 0, 2)+1)</f>
        <v/>
      </c>
      <c r="BB210" s="71" t="str">
        <f ca="1">INDEX({"","_","-","="},IF(OR($D210 &gt;= BC$6, $E210 &lt; BB$6), 0, 1)+IF(OR($F210 &gt;= BC$6, $G210 &lt; BB$6), 0, 2)+1)</f>
        <v/>
      </c>
      <c r="BC210" s="71" t="str">
        <f ca="1">INDEX({"","_","-","="},IF(OR($D210 &gt;= BD$6, $E210 &lt; BC$6), 0, 1)+IF(OR($F210 &gt;= BD$6, $G210 &lt; BC$6), 0, 2)+1)</f>
        <v/>
      </c>
      <c r="BD210" s="71" t="str">
        <f ca="1">INDEX({"","_","-","="},IF(OR($D210 &gt;= BE$6, $E210 &lt; BD$6), 0, 1)+IF(OR($F210 &gt;= BE$6, $G210 &lt; BD$6), 0, 2)+1)</f>
        <v/>
      </c>
      <c r="BE210" s="71" t="str">
        <f ca="1">INDEX({"","_","-","="},IF(OR($D210 &gt;= BF$6, $E210 &lt; BE$6), 0, 1)+IF(OR($F210 &gt;= BF$6, $G210 &lt; BE$6), 0, 2)+1)</f>
        <v/>
      </c>
      <c r="BF210" s="71" t="str">
        <f ca="1">INDEX({"","_","-","="},IF(OR($D210 &gt;= BG$6, $E210 &lt; BF$6), 0, 1)+IF(OR($F210 &gt;= BG$6, $G210 &lt; BF$6), 0, 2)+1)</f>
        <v/>
      </c>
      <c r="BG210" s="71" t="str">
        <f ca="1">INDEX({"","_","-","="},IF(OR($D210 &gt;= BH$6, $E210 &lt; BG$6), 0, 1)+IF(OR($F210 &gt;= BH$6, $G210 &lt; BG$6), 0, 2)+1)</f>
        <v/>
      </c>
      <c r="BH210" s="71" t="str">
        <f ca="1">INDEX({"","_","-","="},IF(OR($D210 &gt;= BI$6, $E210 &lt; BH$6), 0, 1)+IF(OR($F210 &gt;= BI$6, $G210 &lt; BH$6), 0, 2)+1)</f>
        <v/>
      </c>
      <c r="BI210" s="71" t="str">
        <f ca="1">INDEX({"","_","-","="},IF(OR($D210 &gt;= BJ$6, $E210 &lt; BI$6), 0, 1)+IF(OR($F210 &gt;= BJ$6, $G210 &lt; BI$6), 0, 2)+1)</f>
        <v/>
      </c>
      <c r="BJ210" s="71" t="str">
        <f ca="1">INDEX({"","_","-","="},IF(OR($D210 &gt;= BK$6, $E210 &lt; BJ$6), 0, 1)+IF(OR($F210 &gt;= BK$6, $G210 &lt; BJ$6), 0, 2)+1)</f>
        <v/>
      </c>
      <c r="BK210" s="71" t="str">
        <f ca="1">INDEX({"","_","-","="},IF(OR($D210 &gt;= BL$6, $E210 &lt; BK$6), 0, 1)+IF(OR($F210 &gt;= BL$6, $G210 &lt; BK$6), 0, 2)+1)</f>
        <v/>
      </c>
      <c r="BL210" s="71" t="str">
        <f ca="1">INDEX({"","_","-","="},IF(OR($D210 &gt;= BM$6, $E210 &lt; BL$6), 0, 1)+IF(OR($F210 &gt;= BM$6, $G210 &lt; BL$6), 0, 2)+1)</f>
        <v/>
      </c>
      <c r="BM210" s="71" t="str">
        <f ca="1">INDEX({"","_","-","="},IF(OR($D210 &gt;= BN$6, $E210 &lt; BM$6), 0, 1)+IF(OR($F210 &gt;= BN$6, $G210 &lt; BM$6), 0, 2)+1)</f>
        <v/>
      </c>
      <c r="BN210" s="71" t="str">
        <f ca="1">INDEX({"","_","-","="},IF(OR($D210 &gt;= BO$6, $E210 &lt; BN$6), 0, 1)+IF(OR($F210 &gt;= BO$6, $G210 &lt; BN$6), 0, 2)+1)</f>
        <v/>
      </c>
      <c r="BO210" s="71" t="str">
        <f ca="1">INDEX({"","_","-","="},IF(OR($D210 &gt;= BP$6, $E210 &lt; BO$6), 0, 1)+IF(OR($F210 &gt;= BP$6, $G210 &lt; BO$6), 0, 2)+1)</f>
        <v/>
      </c>
      <c r="BP210" s="71" t="str">
        <f ca="1">INDEX({"","_","-","="},IF(OR($D210 &gt;= BQ$6, $E210 &lt; BP$6), 0, 1)+IF(OR($F210 &gt;= BQ$6, $G210 &lt; BP$6), 0, 2)+1)</f>
        <v/>
      </c>
      <c r="BQ210" s="71" t="str">
        <f ca="1">INDEX({"","_","-","="},IF(OR($D210 &gt;= BR$6, $E210 &lt; BQ$6), 0, 1)+IF(OR($F210 &gt;= BR$6, $G210 &lt; BQ$6), 0, 2)+1)</f>
        <v/>
      </c>
      <c r="BR210" s="71" t="str">
        <f ca="1">INDEX({"","_","-","="},IF(OR($D210 &gt;= BS$6, $E210 &lt; BR$6), 0, 1)+IF(OR($F210 &gt;= BS$6, $G210 &lt; BR$6), 0, 2)+1)</f>
        <v/>
      </c>
      <c r="BS210" s="71" t="str">
        <f ca="1">INDEX({"","_","-","="},IF(OR($D210 &gt;= BT$6, $E210 &lt; BS$6), 0, 1)+IF(OR($F210 &gt;= BT$6, $G210 &lt; BS$6), 0, 2)+1)</f>
        <v/>
      </c>
      <c r="BT210" s="71" t="str">
        <f ca="1">INDEX({"","_","-","="},IF(OR($D210 &gt;= BU$6, $E210 &lt; BT$6), 0, 1)+IF(OR($F210 &gt;= BU$6, $G210 &lt; BT$6), 0, 2)+1)</f>
        <v/>
      </c>
      <c r="BU210" s="71" t="str">
        <f ca="1">INDEX({"","_","-","="},IF(OR($D210 &gt;= BV$6, $E210 &lt; BU$6), 0, 1)+IF(OR($F210 &gt;= BV$6, $G210 &lt; BU$6), 0, 2)+1)</f>
        <v/>
      </c>
      <c r="BV210" s="71" t="str">
        <f ca="1">INDEX({"","_","-","="},IF(OR($D210 &gt;= BW$6, $E210 &lt; BV$6), 0, 1)+IF(OR($F210 &gt;= BW$6, $G210 &lt; BV$6), 0, 2)+1)</f>
        <v/>
      </c>
      <c r="BW210" s="71" t="str">
        <f ca="1">INDEX({"","_","-","="},IF(OR($D210 &gt;= BX$6, $E210 &lt; BW$6), 0, 1)+IF(OR($F210 &gt;= BX$6, $G210 &lt; BW$6), 0, 2)+1)</f>
        <v/>
      </c>
      <c r="BX210" s="71" t="str">
        <f ca="1">INDEX({"","_","-","="},IF(OR($D210 &gt;= BY$6, $E210 &lt; BX$6), 0, 1)+IF(OR($F210 &gt;= BY$6, $G210 &lt; BX$6), 0, 2)+1)</f>
        <v/>
      </c>
      <c r="BY210" s="71" t="str">
        <f ca="1">INDEX({"","_","-","="},IF(OR($D210 &gt;= BZ$6, $E210 &lt; BY$6), 0, 1)+IF(OR($F210 &gt;= BZ$6, $G210 &lt; BY$6), 0, 2)+1)</f>
        <v/>
      </c>
      <c r="BZ210" s="71" t="str">
        <f ca="1">INDEX({"","_","-","="},IF(OR($D210 &gt;= CA$6, $E210 &lt; BZ$6), 0, 1)+IF(OR($F210 &gt;= CA$6, $G210 &lt; BZ$6), 0, 2)+1)</f>
        <v/>
      </c>
      <c r="CA210" s="71" t="str">
        <f ca="1">INDEX({"","_","-","="},IF(OR($D210 &gt;= CB$6, $E210 &lt; CA$6), 0, 1)+IF(OR($F210 &gt;= CB$6, $G210 &lt; CA$6), 0, 2)+1)</f>
        <v/>
      </c>
      <c r="CB210" s="71" t="str">
        <f ca="1">INDEX({"","_","-","="},IF(OR($D210 &gt;= CC$6, $E210 &lt; CB$6), 0, 1)+IF(OR($F210 &gt;= CC$6, $G210 &lt; CB$6), 0, 2)+1)</f>
        <v/>
      </c>
      <c r="CC210" s="71" t="str">
        <f ca="1">INDEX({"","_","-","="},IF(OR($D210 &gt;= CD$6, $E210 &lt; CC$6), 0, 1)+IF(OR($F210 &gt;= CD$6, $G210 &lt; CC$6), 0, 2)+1)</f>
        <v/>
      </c>
      <c r="CD210" s="71" t="str">
        <f ca="1">INDEX({"","_","-","="},IF(OR($D210 &gt;= CE$6, $E210 &lt; CD$6), 0, 1)+IF(OR($F210 &gt;= CE$6, $G210 &lt; CD$6), 0, 2)+1)</f>
        <v/>
      </c>
    </row>
    <row r="211" spans="1:82">
      <c r="A211" s="8" t="str">
        <f ca="1">IF('临-进度'!N206,'临-进度'!$A206,"")</f>
        <v/>
      </c>
      <c r="B211" s="8" t="str">
        <f ca="1">IF('临-进度'!N206,'临-进度'!$B206,"")</f>
        <v/>
      </c>
      <c r="C211" s="8" t="str">
        <f ca="1">IF('临-进度'!N206,'临-进度'!$F206,"")</f>
        <v/>
      </c>
      <c r="D211" s="42" t="str">
        <f ca="1">IF('临-进度'!$N206,'临-进度'!$J206,"")</f>
        <v/>
      </c>
      <c r="E211" s="42" t="str">
        <f ca="1">IF('临-进度'!$N206,'临-进度'!$AF206,"")</f>
        <v/>
      </c>
      <c r="F211" s="42" t="str">
        <f ca="1">IF('临-进度'!$N206,'临-进度'!$K206,"")</f>
        <v/>
      </c>
      <c r="G211" s="76" t="str">
        <f ca="1">IF('临-进度'!$N206,'临-进度'!$AG206,"")</f>
        <v/>
      </c>
      <c r="H211" s="71" t="str">
        <f ca="1">INDEX({"","_","-","="},IF(OR($D211 &gt;= I$6, $E211 &lt; H$6), 0, 1)+IF(OR($F211 &gt;= I$6, $G211 &lt; H$6), 0, 2)+1)</f>
        <v/>
      </c>
      <c r="I211" s="71" t="str">
        <f ca="1">INDEX({"","_","-","="},IF(OR($D211 &gt;= J$6, $E211 &lt; I$6), 0, 1)+IF(OR($F211 &gt;= J$6, $G211 &lt; I$6), 0, 2)+1)</f>
        <v/>
      </c>
      <c r="J211" s="71" t="str">
        <f ca="1">INDEX({"","_","-","="},IF(OR($D211 &gt;= K$6, $E211 &lt; J$6), 0, 1)+IF(OR($F211 &gt;= K$6, $G211 &lt; J$6), 0, 2)+1)</f>
        <v/>
      </c>
      <c r="K211" s="71" t="str">
        <f ca="1">INDEX({"","_","-","="},IF(OR($D211 &gt;= L$6, $E211 &lt; K$6), 0, 1)+IF(OR($F211 &gt;= L$6, $G211 &lt; K$6), 0, 2)+1)</f>
        <v/>
      </c>
      <c r="L211" s="71" t="str">
        <f ca="1">INDEX({"","_","-","="},IF(OR($D211 &gt;= M$6, $E211 &lt; L$6), 0, 1)+IF(OR($F211 &gt;= M$6, $G211 &lt; L$6), 0, 2)+1)</f>
        <v/>
      </c>
      <c r="M211" s="71" t="str">
        <f ca="1">INDEX({"","_","-","="},IF(OR($D211 &gt;= N$6, $E211 &lt; M$6), 0, 1)+IF(OR($F211 &gt;= N$6, $G211 &lt; M$6), 0, 2)+1)</f>
        <v/>
      </c>
      <c r="N211" s="71" t="str">
        <f ca="1">INDEX({"","_","-","="},IF(OR($D211 &gt;= O$6, $E211 &lt; N$6), 0, 1)+IF(OR($F211 &gt;= O$6, $G211 &lt; N$6), 0, 2)+1)</f>
        <v/>
      </c>
      <c r="O211" s="71" t="str">
        <f ca="1">INDEX({"","_","-","="},IF(OR($D211 &gt;= P$6, $E211 &lt; O$6), 0, 1)+IF(OR($F211 &gt;= P$6, $G211 &lt; O$6), 0, 2)+1)</f>
        <v/>
      </c>
      <c r="P211" s="71" t="str">
        <f ca="1">INDEX({"","_","-","="},IF(OR($D211 &gt;= Q$6, $E211 &lt; P$6), 0, 1)+IF(OR($F211 &gt;= Q$6, $G211 &lt; P$6), 0, 2)+1)</f>
        <v/>
      </c>
      <c r="Q211" s="71" t="str">
        <f ca="1">INDEX({"","_","-","="},IF(OR($D211 &gt;= R$6, $E211 &lt; Q$6), 0, 1)+IF(OR($F211 &gt;= R$6, $G211 &lt; Q$6), 0, 2)+1)</f>
        <v/>
      </c>
      <c r="R211" s="71" t="str">
        <f ca="1">INDEX({"","_","-","="},IF(OR($D211 &gt;= S$6, $E211 &lt; R$6), 0, 1)+IF(OR($F211 &gt;= S$6, $G211 &lt; R$6), 0, 2)+1)</f>
        <v/>
      </c>
      <c r="S211" s="71" t="str">
        <f ca="1">INDEX({"","_","-","="},IF(OR($D211 &gt;= T$6, $E211 &lt; S$6), 0, 1)+IF(OR($F211 &gt;= T$6, $G211 &lt; S$6), 0, 2)+1)</f>
        <v/>
      </c>
      <c r="T211" s="71" t="str">
        <f ca="1">INDEX({"","_","-","="},IF(OR($D211 &gt;= U$6, $E211 &lt; T$6), 0, 1)+IF(OR($F211 &gt;= U$6, $G211 &lt; T$6), 0, 2)+1)</f>
        <v/>
      </c>
      <c r="U211" s="71" t="str">
        <f ca="1">INDEX({"","_","-","="},IF(OR($D211 &gt;= V$6, $E211 &lt; U$6), 0, 1)+IF(OR($F211 &gt;= V$6, $G211 &lt; U$6), 0, 2)+1)</f>
        <v/>
      </c>
      <c r="V211" s="71" t="str">
        <f ca="1">INDEX({"","_","-","="},IF(OR($D211 &gt;= W$6, $E211 &lt; V$6), 0, 1)+IF(OR($F211 &gt;= W$6, $G211 &lt; V$6), 0, 2)+1)</f>
        <v/>
      </c>
      <c r="W211" s="71" t="str">
        <f ca="1">INDEX({"","_","-","="},IF(OR($D211 &gt;= X$6, $E211 &lt; W$6), 0, 1)+IF(OR($F211 &gt;= X$6, $G211 &lt; W$6), 0, 2)+1)</f>
        <v/>
      </c>
      <c r="X211" s="71" t="str">
        <f ca="1">INDEX({"","_","-","="},IF(OR($D211 &gt;= Y$6, $E211 &lt; X$6), 0, 1)+IF(OR($F211 &gt;= Y$6, $G211 &lt; X$6), 0, 2)+1)</f>
        <v/>
      </c>
      <c r="Y211" s="71" t="str">
        <f ca="1">INDEX({"","_","-","="},IF(OR($D211 &gt;= Z$6, $E211 &lt; Y$6), 0, 1)+IF(OR($F211 &gt;= Z$6, $G211 &lt; Y$6), 0, 2)+1)</f>
        <v/>
      </c>
      <c r="Z211" s="71" t="str">
        <f ca="1">INDEX({"","_","-","="},IF(OR($D211 &gt;= AA$6, $E211 &lt; Z$6), 0, 1)+IF(OR($F211 &gt;= AA$6, $G211 &lt; Z$6), 0, 2)+1)</f>
        <v/>
      </c>
      <c r="AA211" s="71" t="str">
        <f ca="1">INDEX({"","_","-","="},IF(OR($D211 &gt;= AB$6, $E211 &lt; AA$6), 0, 1)+IF(OR($F211 &gt;= AB$6, $G211 &lt; AA$6), 0, 2)+1)</f>
        <v/>
      </c>
      <c r="AB211" s="71" t="str">
        <f ca="1">INDEX({"","_","-","="},IF(OR($D211 &gt;= AC$6, $E211 &lt; AB$6), 0, 1)+IF(OR($F211 &gt;= AC$6, $G211 &lt; AB$6), 0, 2)+1)</f>
        <v/>
      </c>
      <c r="AC211" s="71" t="str">
        <f ca="1">INDEX({"","_","-","="},IF(OR($D211 &gt;= AD$6, $E211 &lt; AC$6), 0, 1)+IF(OR($F211 &gt;= AD$6, $G211 &lt; AC$6), 0, 2)+1)</f>
        <v/>
      </c>
      <c r="AD211" s="71" t="str">
        <f ca="1">INDEX({"","_","-","="},IF(OR($D211 &gt;= AE$6, $E211 &lt; AD$6), 0, 1)+IF(OR($F211 &gt;= AE$6, $G211 &lt; AD$6), 0, 2)+1)</f>
        <v/>
      </c>
      <c r="AE211" s="71" t="str">
        <f ca="1">INDEX({"","_","-","="},IF(OR($D211 &gt;= AF$6, $E211 &lt; AE$6), 0, 1)+IF(OR($F211 &gt;= AF$6, $G211 &lt; AE$6), 0, 2)+1)</f>
        <v/>
      </c>
      <c r="AF211" s="71" t="str">
        <f ca="1">INDEX({"","_","-","="},IF(OR($D211 &gt;= AG$6, $E211 &lt; AF$6), 0, 1)+IF(OR($F211 &gt;= AG$6, $G211 &lt; AF$6), 0, 2)+1)</f>
        <v/>
      </c>
      <c r="AG211" s="71" t="str">
        <f ca="1">INDEX({"","_","-","="},IF(OR($D211 &gt;= AH$6, $E211 &lt; AG$6), 0, 1)+IF(OR($F211 &gt;= AH$6, $G211 &lt; AG$6), 0, 2)+1)</f>
        <v/>
      </c>
      <c r="AH211" s="71" t="str">
        <f ca="1">INDEX({"","_","-","="},IF(OR($D211 &gt;= AI$6, $E211 &lt; AH$6), 0, 1)+IF(OR($F211 &gt;= AI$6, $G211 &lt; AH$6), 0, 2)+1)</f>
        <v/>
      </c>
      <c r="AI211" s="71" t="str">
        <f ca="1">INDEX({"","_","-","="},IF(OR($D211 &gt;= AJ$6, $E211 &lt; AI$6), 0, 1)+IF(OR($F211 &gt;= AJ$6, $G211 &lt; AI$6), 0, 2)+1)</f>
        <v/>
      </c>
      <c r="AJ211" s="71" t="str">
        <f ca="1">INDEX({"","_","-","="},IF(OR($D211 &gt;= AK$6, $E211 &lt; AJ$6), 0, 1)+IF(OR($F211 &gt;= AK$6, $G211 &lt; AJ$6), 0, 2)+1)</f>
        <v/>
      </c>
      <c r="AK211" s="71" t="str">
        <f ca="1">INDEX({"","_","-","="},IF(OR($D211 &gt;= AL$6, $E211 &lt; AK$6), 0, 1)+IF(OR($F211 &gt;= AL$6, $G211 &lt; AK$6), 0, 2)+1)</f>
        <v/>
      </c>
      <c r="AL211" s="71" t="str">
        <f ca="1">INDEX({"","_","-","="},IF(OR($D211 &gt;= AM$6, $E211 &lt; AL$6), 0, 1)+IF(OR($F211 &gt;= AM$6, $G211 &lt; AL$6), 0, 2)+1)</f>
        <v/>
      </c>
      <c r="AM211" s="71" t="str">
        <f ca="1">INDEX({"","_","-","="},IF(OR($D211 &gt;= AN$6, $E211 &lt; AM$6), 0, 1)+IF(OR($F211 &gt;= AN$6, $G211 &lt; AM$6), 0, 2)+1)</f>
        <v/>
      </c>
      <c r="AN211" s="71" t="str">
        <f ca="1">INDEX({"","_","-","="},IF(OR($D211 &gt;= AO$6, $E211 &lt; AN$6), 0, 1)+IF(OR($F211 &gt;= AO$6, $G211 &lt; AN$6), 0, 2)+1)</f>
        <v/>
      </c>
      <c r="AO211" s="71" t="str">
        <f ca="1">INDEX({"","_","-","="},IF(OR($D211 &gt;= AP$6, $E211 &lt; AO$6), 0, 1)+IF(OR($F211 &gt;= AP$6, $G211 &lt; AO$6), 0, 2)+1)</f>
        <v/>
      </c>
      <c r="AP211" s="71" t="str">
        <f ca="1">INDEX({"","_","-","="},IF(OR($D211 &gt;= AQ$6, $E211 &lt; AP$6), 0, 1)+IF(OR($F211 &gt;= AQ$6, $G211 &lt; AP$6), 0, 2)+1)</f>
        <v/>
      </c>
      <c r="AQ211" s="71" t="str">
        <f ca="1">INDEX({"","_","-","="},IF(OR($D211 &gt;= AR$6, $E211 &lt; AQ$6), 0, 1)+IF(OR($F211 &gt;= AR$6, $G211 &lt; AQ$6), 0, 2)+1)</f>
        <v/>
      </c>
      <c r="AR211" s="71" t="str">
        <f ca="1">INDEX({"","_","-","="},IF(OR($D211 &gt;= AS$6, $E211 &lt; AR$6), 0, 1)+IF(OR($F211 &gt;= AS$6, $G211 &lt; AR$6), 0, 2)+1)</f>
        <v/>
      </c>
      <c r="AS211" s="71" t="str">
        <f ca="1">INDEX({"","_","-","="},IF(OR($D211 &gt;= AT$6, $E211 &lt; AS$6), 0, 1)+IF(OR($F211 &gt;= AT$6, $G211 &lt; AS$6), 0, 2)+1)</f>
        <v/>
      </c>
      <c r="AT211" s="71" t="str">
        <f ca="1">INDEX({"","_","-","="},IF(OR($D211 &gt;= AU$6, $E211 &lt; AT$6), 0, 1)+IF(OR($F211 &gt;= AU$6, $G211 &lt; AT$6), 0, 2)+1)</f>
        <v/>
      </c>
      <c r="AU211" s="71" t="str">
        <f ca="1">INDEX({"","_","-","="},IF(OR($D211 &gt;= AV$6, $E211 &lt; AU$6), 0, 1)+IF(OR($F211 &gt;= AV$6, $G211 &lt; AU$6), 0, 2)+1)</f>
        <v/>
      </c>
      <c r="AV211" s="71" t="str">
        <f ca="1">INDEX({"","_","-","="},IF(OR($D211 &gt;= AW$6, $E211 &lt; AV$6), 0, 1)+IF(OR($F211 &gt;= AW$6, $G211 &lt; AV$6), 0, 2)+1)</f>
        <v/>
      </c>
      <c r="AW211" s="71" t="str">
        <f ca="1">INDEX({"","_","-","="},IF(OR($D211 &gt;= AX$6, $E211 &lt; AW$6), 0, 1)+IF(OR($F211 &gt;= AX$6, $G211 &lt; AW$6), 0, 2)+1)</f>
        <v/>
      </c>
      <c r="AX211" s="71" t="str">
        <f ca="1">INDEX({"","_","-","="},IF(OR($D211 &gt;= AY$6, $E211 &lt; AX$6), 0, 1)+IF(OR($F211 &gt;= AY$6, $G211 &lt; AX$6), 0, 2)+1)</f>
        <v/>
      </c>
      <c r="AY211" s="71" t="str">
        <f ca="1">INDEX({"","_","-","="},IF(OR($D211 &gt;= AZ$6, $E211 &lt; AY$6), 0, 1)+IF(OR($F211 &gt;= AZ$6, $G211 &lt; AY$6), 0, 2)+1)</f>
        <v/>
      </c>
      <c r="AZ211" s="71" t="str">
        <f ca="1">INDEX({"","_","-","="},IF(OR($D211 &gt;= BA$6, $E211 &lt; AZ$6), 0, 1)+IF(OR($F211 &gt;= BA$6, $G211 &lt; AZ$6), 0, 2)+1)</f>
        <v/>
      </c>
      <c r="BA211" s="71" t="str">
        <f ca="1">INDEX({"","_","-","="},IF(OR($D211 &gt;= BB$6, $E211 &lt; BA$6), 0, 1)+IF(OR($F211 &gt;= BB$6, $G211 &lt; BA$6), 0, 2)+1)</f>
        <v/>
      </c>
      <c r="BB211" s="71" t="str">
        <f ca="1">INDEX({"","_","-","="},IF(OR($D211 &gt;= BC$6, $E211 &lt; BB$6), 0, 1)+IF(OR($F211 &gt;= BC$6, $G211 &lt; BB$6), 0, 2)+1)</f>
        <v/>
      </c>
      <c r="BC211" s="71" t="str">
        <f ca="1">INDEX({"","_","-","="},IF(OR($D211 &gt;= BD$6, $E211 &lt; BC$6), 0, 1)+IF(OR($F211 &gt;= BD$6, $G211 &lt; BC$6), 0, 2)+1)</f>
        <v/>
      </c>
      <c r="BD211" s="71" t="str">
        <f ca="1">INDEX({"","_","-","="},IF(OR($D211 &gt;= BE$6, $E211 &lt; BD$6), 0, 1)+IF(OR($F211 &gt;= BE$6, $G211 &lt; BD$6), 0, 2)+1)</f>
        <v/>
      </c>
      <c r="BE211" s="71" t="str">
        <f ca="1">INDEX({"","_","-","="},IF(OR($D211 &gt;= BF$6, $E211 &lt; BE$6), 0, 1)+IF(OR($F211 &gt;= BF$6, $G211 &lt; BE$6), 0, 2)+1)</f>
        <v/>
      </c>
      <c r="BF211" s="71" t="str">
        <f ca="1">INDEX({"","_","-","="},IF(OR($D211 &gt;= BG$6, $E211 &lt; BF$6), 0, 1)+IF(OR($F211 &gt;= BG$6, $G211 &lt; BF$6), 0, 2)+1)</f>
        <v/>
      </c>
      <c r="BG211" s="71" t="str">
        <f ca="1">INDEX({"","_","-","="},IF(OR($D211 &gt;= BH$6, $E211 &lt; BG$6), 0, 1)+IF(OR($F211 &gt;= BH$6, $G211 &lt; BG$6), 0, 2)+1)</f>
        <v/>
      </c>
      <c r="BH211" s="71" t="str">
        <f ca="1">INDEX({"","_","-","="},IF(OR($D211 &gt;= BI$6, $E211 &lt; BH$6), 0, 1)+IF(OR($F211 &gt;= BI$6, $G211 &lt; BH$6), 0, 2)+1)</f>
        <v/>
      </c>
      <c r="BI211" s="71" t="str">
        <f ca="1">INDEX({"","_","-","="},IF(OR($D211 &gt;= BJ$6, $E211 &lt; BI$6), 0, 1)+IF(OR($F211 &gt;= BJ$6, $G211 &lt; BI$6), 0, 2)+1)</f>
        <v/>
      </c>
      <c r="BJ211" s="71" t="str">
        <f ca="1">INDEX({"","_","-","="},IF(OR($D211 &gt;= BK$6, $E211 &lt; BJ$6), 0, 1)+IF(OR($F211 &gt;= BK$6, $G211 &lt; BJ$6), 0, 2)+1)</f>
        <v/>
      </c>
      <c r="BK211" s="71" t="str">
        <f ca="1">INDEX({"","_","-","="},IF(OR($D211 &gt;= BL$6, $E211 &lt; BK$6), 0, 1)+IF(OR($F211 &gt;= BL$6, $G211 &lt; BK$6), 0, 2)+1)</f>
        <v/>
      </c>
      <c r="BL211" s="71" t="str">
        <f ca="1">INDEX({"","_","-","="},IF(OR($D211 &gt;= BM$6, $E211 &lt; BL$6), 0, 1)+IF(OR($F211 &gt;= BM$6, $G211 &lt; BL$6), 0, 2)+1)</f>
        <v/>
      </c>
      <c r="BM211" s="71" t="str">
        <f ca="1">INDEX({"","_","-","="},IF(OR($D211 &gt;= BN$6, $E211 &lt; BM$6), 0, 1)+IF(OR($F211 &gt;= BN$6, $G211 &lt; BM$6), 0, 2)+1)</f>
        <v/>
      </c>
      <c r="BN211" s="71" t="str">
        <f ca="1">INDEX({"","_","-","="},IF(OR($D211 &gt;= BO$6, $E211 &lt; BN$6), 0, 1)+IF(OR($F211 &gt;= BO$6, $G211 &lt; BN$6), 0, 2)+1)</f>
        <v/>
      </c>
      <c r="BO211" s="71" t="str">
        <f ca="1">INDEX({"","_","-","="},IF(OR($D211 &gt;= BP$6, $E211 &lt; BO$6), 0, 1)+IF(OR($F211 &gt;= BP$6, $G211 &lt; BO$6), 0, 2)+1)</f>
        <v/>
      </c>
      <c r="BP211" s="71" t="str">
        <f ca="1">INDEX({"","_","-","="},IF(OR($D211 &gt;= BQ$6, $E211 &lt; BP$6), 0, 1)+IF(OR($F211 &gt;= BQ$6, $G211 &lt; BP$6), 0, 2)+1)</f>
        <v/>
      </c>
      <c r="BQ211" s="71" t="str">
        <f ca="1">INDEX({"","_","-","="},IF(OR($D211 &gt;= BR$6, $E211 &lt; BQ$6), 0, 1)+IF(OR($F211 &gt;= BR$6, $G211 &lt; BQ$6), 0, 2)+1)</f>
        <v/>
      </c>
      <c r="BR211" s="71" t="str">
        <f ca="1">INDEX({"","_","-","="},IF(OR($D211 &gt;= BS$6, $E211 &lt; BR$6), 0, 1)+IF(OR($F211 &gt;= BS$6, $G211 &lt; BR$6), 0, 2)+1)</f>
        <v/>
      </c>
      <c r="BS211" s="71" t="str">
        <f ca="1">INDEX({"","_","-","="},IF(OR($D211 &gt;= BT$6, $E211 &lt; BS$6), 0, 1)+IF(OR($F211 &gt;= BT$6, $G211 &lt; BS$6), 0, 2)+1)</f>
        <v/>
      </c>
      <c r="BT211" s="71" t="str">
        <f ca="1">INDEX({"","_","-","="},IF(OR($D211 &gt;= BU$6, $E211 &lt; BT$6), 0, 1)+IF(OR($F211 &gt;= BU$6, $G211 &lt; BT$6), 0, 2)+1)</f>
        <v/>
      </c>
      <c r="BU211" s="71" t="str">
        <f ca="1">INDEX({"","_","-","="},IF(OR($D211 &gt;= BV$6, $E211 &lt; BU$6), 0, 1)+IF(OR($F211 &gt;= BV$6, $G211 &lt; BU$6), 0, 2)+1)</f>
        <v/>
      </c>
      <c r="BV211" s="71" t="str">
        <f ca="1">INDEX({"","_","-","="},IF(OR($D211 &gt;= BW$6, $E211 &lt; BV$6), 0, 1)+IF(OR($F211 &gt;= BW$6, $G211 &lt; BV$6), 0, 2)+1)</f>
        <v/>
      </c>
      <c r="BW211" s="71" t="str">
        <f ca="1">INDEX({"","_","-","="},IF(OR($D211 &gt;= BX$6, $E211 &lt; BW$6), 0, 1)+IF(OR($F211 &gt;= BX$6, $G211 &lt; BW$6), 0, 2)+1)</f>
        <v/>
      </c>
      <c r="BX211" s="71" t="str">
        <f ca="1">INDEX({"","_","-","="},IF(OR($D211 &gt;= BY$6, $E211 &lt; BX$6), 0, 1)+IF(OR($F211 &gt;= BY$6, $G211 &lt; BX$6), 0, 2)+1)</f>
        <v/>
      </c>
      <c r="BY211" s="71" t="str">
        <f ca="1">INDEX({"","_","-","="},IF(OR($D211 &gt;= BZ$6, $E211 &lt; BY$6), 0, 1)+IF(OR($F211 &gt;= BZ$6, $G211 &lt; BY$6), 0, 2)+1)</f>
        <v/>
      </c>
      <c r="BZ211" s="71" t="str">
        <f ca="1">INDEX({"","_","-","="},IF(OR($D211 &gt;= CA$6, $E211 &lt; BZ$6), 0, 1)+IF(OR($F211 &gt;= CA$6, $G211 &lt; BZ$6), 0, 2)+1)</f>
        <v/>
      </c>
      <c r="CA211" s="71" t="str">
        <f ca="1">INDEX({"","_","-","="},IF(OR($D211 &gt;= CB$6, $E211 &lt; CA$6), 0, 1)+IF(OR($F211 &gt;= CB$6, $G211 &lt; CA$6), 0, 2)+1)</f>
        <v/>
      </c>
      <c r="CB211" s="71" t="str">
        <f ca="1">INDEX({"","_","-","="},IF(OR($D211 &gt;= CC$6, $E211 &lt; CB$6), 0, 1)+IF(OR($F211 &gt;= CC$6, $G211 &lt; CB$6), 0, 2)+1)</f>
        <v/>
      </c>
      <c r="CC211" s="71" t="str">
        <f ca="1">INDEX({"","_","-","="},IF(OR($D211 &gt;= CD$6, $E211 &lt; CC$6), 0, 1)+IF(OR($F211 &gt;= CD$6, $G211 &lt; CC$6), 0, 2)+1)</f>
        <v/>
      </c>
      <c r="CD211" s="71" t="str">
        <f ca="1">INDEX({"","_","-","="},IF(OR($D211 &gt;= CE$6, $E211 &lt; CD$6), 0, 1)+IF(OR($F211 &gt;= CE$6, $G211 &lt; CD$6), 0, 2)+1)</f>
        <v/>
      </c>
    </row>
    <row r="212" spans="1:82">
      <c r="A212" s="8" t="str">
        <f ca="1">IF('临-进度'!N207,'临-进度'!$A207,"")</f>
        <v/>
      </c>
      <c r="B212" s="8" t="str">
        <f ca="1">IF('临-进度'!N207,'临-进度'!$B207,"")</f>
        <v/>
      </c>
      <c r="C212" s="8" t="str">
        <f ca="1">IF('临-进度'!N207,'临-进度'!$F207,"")</f>
        <v/>
      </c>
      <c r="D212" s="42" t="str">
        <f ca="1">IF('临-进度'!$N207,'临-进度'!$J207,"")</f>
        <v/>
      </c>
      <c r="E212" s="42" t="str">
        <f ca="1">IF('临-进度'!$N207,'临-进度'!$AF207,"")</f>
        <v/>
      </c>
      <c r="F212" s="42" t="str">
        <f ca="1">IF('临-进度'!$N207,'临-进度'!$K207,"")</f>
        <v/>
      </c>
      <c r="G212" s="76" t="str">
        <f ca="1">IF('临-进度'!$N207,'临-进度'!$AG207,"")</f>
        <v/>
      </c>
      <c r="H212" s="71" t="str">
        <f ca="1">INDEX({"","_","-","="},IF(OR($D212 &gt;= I$6, $E212 &lt; H$6), 0, 1)+IF(OR($F212 &gt;= I$6, $G212 &lt; H$6), 0, 2)+1)</f>
        <v/>
      </c>
      <c r="I212" s="71" t="str">
        <f ca="1">INDEX({"","_","-","="},IF(OR($D212 &gt;= J$6, $E212 &lt; I$6), 0, 1)+IF(OR($F212 &gt;= J$6, $G212 &lt; I$6), 0, 2)+1)</f>
        <v/>
      </c>
      <c r="J212" s="71" t="str">
        <f ca="1">INDEX({"","_","-","="},IF(OR($D212 &gt;= K$6, $E212 &lt; J$6), 0, 1)+IF(OR($F212 &gt;= K$6, $G212 &lt; J$6), 0, 2)+1)</f>
        <v/>
      </c>
      <c r="K212" s="71" t="str">
        <f ca="1">INDEX({"","_","-","="},IF(OR($D212 &gt;= L$6, $E212 &lt; K$6), 0, 1)+IF(OR($F212 &gt;= L$6, $G212 &lt; K$6), 0, 2)+1)</f>
        <v/>
      </c>
      <c r="L212" s="71" t="str">
        <f ca="1">INDEX({"","_","-","="},IF(OR($D212 &gt;= M$6, $E212 &lt; L$6), 0, 1)+IF(OR($F212 &gt;= M$6, $G212 &lt; L$6), 0, 2)+1)</f>
        <v/>
      </c>
      <c r="M212" s="71" t="str">
        <f ca="1">INDEX({"","_","-","="},IF(OR($D212 &gt;= N$6, $E212 &lt; M$6), 0, 1)+IF(OR($F212 &gt;= N$6, $G212 &lt; M$6), 0, 2)+1)</f>
        <v/>
      </c>
      <c r="N212" s="71" t="str">
        <f ca="1">INDEX({"","_","-","="},IF(OR($D212 &gt;= O$6, $E212 &lt; N$6), 0, 1)+IF(OR($F212 &gt;= O$6, $G212 &lt; N$6), 0, 2)+1)</f>
        <v/>
      </c>
      <c r="O212" s="71" t="str">
        <f ca="1">INDEX({"","_","-","="},IF(OR($D212 &gt;= P$6, $E212 &lt; O$6), 0, 1)+IF(OR($F212 &gt;= P$6, $G212 &lt; O$6), 0, 2)+1)</f>
        <v/>
      </c>
      <c r="P212" s="71" t="str">
        <f ca="1">INDEX({"","_","-","="},IF(OR($D212 &gt;= Q$6, $E212 &lt; P$6), 0, 1)+IF(OR($F212 &gt;= Q$6, $G212 &lt; P$6), 0, 2)+1)</f>
        <v/>
      </c>
      <c r="Q212" s="71" t="str">
        <f ca="1">INDEX({"","_","-","="},IF(OR($D212 &gt;= R$6, $E212 &lt; Q$6), 0, 1)+IF(OR($F212 &gt;= R$6, $G212 &lt; Q$6), 0, 2)+1)</f>
        <v/>
      </c>
      <c r="R212" s="71" t="str">
        <f ca="1">INDEX({"","_","-","="},IF(OR($D212 &gt;= S$6, $E212 &lt; R$6), 0, 1)+IF(OR($F212 &gt;= S$6, $G212 &lt; R$6), 0, 2)+1)</f>
        <v/>
      </c>
      <c r="S212" s="71" t="str">
        <f ca="1">INDEX({"","_","-","="},IF(OR($D212 &gt;= T$6, $E212 &lt; S$6), 0, 1)+IF(OR($F212 &gt;= T$6, $G212 &lt; S$6), 0, 2)+1)</f>
        <v/>
      </c>
      <c r="T212" s="71" t="str">
        <f ca="1">INDEX({"","_","-","="},IF(OR($D212 &gt;= U$6, $E212 &lt; T$6), 0, 1)+IF(OR($F212 &gt;= U$6, $G212 &lt; T$6), 0, 2)+1)</f>
        <v/>
      </c>
      <c r="U212" s="71" t="str">
        <f ca="1">INDEX({"","_","-","="},IF(OR($D212 &gt;= V$6, $E212 &lt; U$6), 0, 1)+IF(OR($F212 &gt;= V$6, $G212 &lt; U$6), 0, 2)+1)</f>
        <v/>
      </c>
      <c r="V212" s="71" t="str">
        <f ca="1">INDEX({"","_","-","="},IF(OR($D212 &gt;= W$6, $E212 &lt; V$6), 0, 1)+IF(OR($F212 &gt;= W$6, $G212 &lt; V$6), 0, 2)+1)</f>
        <v/>
      </c>
      <c r="W212" s="71" t="str">
        <f ca="1">INDEX({"","_","-","="},IF(OR($D212 &gt;= X$6, $E212 &lt; W$6), 0, 1)+IF(OR($F212 &gt;= X$6, $G212 &lt; W$6), 0, 2)+1)</f>
        <v/>
      </c>
      <c r="X212" s="71" t="str">
        <f ca="1">INDEX({"","_","-","="},IF(OR($D212 &gt;= Y$6, $E212 &lt; X$6), 0, 1)+IF(OR($F212 &gt;= Y$6, $G212 &lt; X$6), 0, 2)+1)</f>
        <v/>
      </c>
      <c r="Y212" s="71" t="str">
        <f ca="1">INDEX({"","_","-","="},IF(OR($D212 &gt;= Z$6, $E212 &lt; Y$6), 0, 1)+IF(OR($F212 &gt;= Z$6, $G212 &lt; Y$6), 0, 2)+1)</f>
        <v/>
      </c>
      <c r="Z212" s="71" t="str">
        <f ca="1">INDEX({"","_","-","="},IF(OR($D212 &gt;= AA$6, $E212 &lt; Z$6), 0, 1)+IF(OR($F212 &gt;= AA$6, $G212 &lt; Z$6), 0, 2)+1)</f>
        <v/>
      </c>
      <c r="AA212" s="71" t="str">
        <f ca="1">INDEX({"","_","-","="},IF(OR($D212 &gt;= AB$6, $E212 &lt; AA$6), 0, 1)+IF(OR($F212 &gt;= AB$6, $G212 &lt; AA$6), 0, 2)+1)</f>
        <v/>
      </c>
      <c r="AB212" s="71" t="str">
        <f ca="1">INDEX({"","_","-","="},IF(OR($D212 &gt;= AC$6, $E212 &lt; AB$6), 0, 1)+IF(OR($F212 &gt;= AC$6, $G212 &lt; AB$6), 0, 2)+1)</f>
        <v/>
      </c>
      <c r="AC212" s="71" t="str">
        <f ca="1">INDEX({"","_","-","="},IF(OR($D212 &gt;= AD$6, $E212 &lt; AC$6), 0, 1)+IF(OR($F212 &gt;= AD$6, $G212 &lt; AC$6), 0, 2)+1)</f>
        <v/>
      </c>
      <c r="AD212" s="71" t="str">
        <f ca="1">INDEX({"","_","-","="},IF(OR($D212 &gt;= AE$6, $E212 &lt; AD$6), 0, 1)+IF(OR($F212 &gt;= AE$6, $G212 &lt; AD$6), 0, 2)+1)</f>
        <v/>
      </c>
      <c r="AE212" s="71" t="str">
        <f ca="1">INDEX({"","_","-","="},IF(OR($D212 &gt;= AF$6, $E212 &lt; AE$6), 0, 1)+IF(OR($F212 &gt;= AF$6, $G212 &lt; AE$6), 0, 2)+1)</f>
        <v/>
      </c>
      <c r="AF212" s="71" t="str">
        <f ca="1">INDEX({"","_","-","="},IF(OR($D212 &gt;= AG$6, $E212 &lt; AF$6), 0, 1)+IF(OR($F212 &gt;= AG$6, $G212 &lt; AF$6), 0, 2)+1)</f>
        <v/>
      </c>
      <c r="AG212" s="71" t="str">
        <f ca="1">INDEX({"","_","-","="},IF(OR($D212 &gt;= AH$6, $E212 &lt; AG$6), 0, 1)+IF(OR($F212 &gt;= AH$6, $G212 &lt; AG$6), 0, 2)+1)</f>
        <v/>
      </c>
      <c r="AH212" s="71" t="str">
        <f ca="1">INDEX({"","_","-","="},IF(OR($D212 &gt;= AI$6, $E212 &lt; AH$6), 0, 1)+IF(OR($F212 &gt;= AI$6, $G212 &lt; AH$6), 0, 2)+1)</f>
        <v/>
      </c>
      <c r="AI212" s="71" t="str">
        <f ca="1">INDEX({"","_","-","="},IF(OR($D212 &gt;= AJ$6, $E212 &lt; AI$6), 0, 1)+IF(OR($F212 &gt;= AJ$6, $G212 &lt; AI$6), 0, 2)+1)</f>
        <v/>
      </c>
      <c r="AJ212" s="71" t="str">
        <f ca="1">INDEX({"","_","-","="},IF(OR($D212 &gt;= AK$6, $E212 &lt; AJ$6), 0, 1)+IF(OR($F212 &gt;= AK$6, $G212 &lt; AJ$6), 0, 2)+1)</f>
        <v/>
      </c>
      <c r="AK212" s="71" t="str">
        <f ca="1">INDEX({"","_","-","="},IF(OR($D212 &gt;= AL$6, $E212 &lt; AK$6), 0, 1)+IF(OR($F212 &gt;= AL$6, $G212 &lt; AK$6), 0, 2)+1)</f>
        <v/>
      </c>
      <c r="AL212" s="71" t="str">
        <f ca="1">INDEX({"","_","-","="},IF(OR($D212 &gt;= AM$6, $E212 &lt; AL$6), 0, 1)+IF(OR($F212 &gt;= AM$6, $G212 &lt; AL$6), 0, 2)+1)</f>
        <v/>
      </c>
      <c r="AM212" s="71" t="str">
        <f ca="1">INDEX({"","_","-","="},IF(OR($D212 &gt;= AN$6, $E212 &lt; AM$6), 0, 1)+IF(OR($F212 &gt;= AN$6, $G212 &lt; AM$6), 0, 2)+1)</f>
        <v/>
      </c>
      <c r="AN212" s="71" t="str">
        <f ca="1">INDEX({"","_","-","="},IF(OR($D212 &gt;= AO$6, $E212 &lt; AN$6), 0, 1)+IF(OR($F212 &gt;= AO$6, $G212 &lt; AN$6), 0, 2)+1)</f>
        <v/>
      </c>
      <c r="AO212" s="71" t="str">
        <f ca="1">INDEX({"","_","-","="},IF(OR($D212 &gt;= AP$6, $E212 &lt; AO$6), 0, 1)+IF(OR($F212 &gt;= AP$6, $G212 &lt; AO$6), 0, 2)+1)</f>
        <v/>
      </c>
      <c r="AP212" s="71" t="str">
        <f ca="1">INDEX({"","_","-","="},IF(OR($D212 &gt;= AQ$6, $E212 &lt; AP$6), 0, 1)+IF(OR($F212 &gt;= AQ$6, $G212 &lt; AP$6), 0, 2)+1)</f>
        <v/>
      </c>
      <c r="AQ212" s="71" t="str">
        <f ca="1">INDEX({"","_","-","="},IF(OR($D212 &gt;= AR$6, $E212 &lt; AQ$6), 0, 1)+IF(OR($F212 &gt;= AR$6, $G212 &lt; AQ$6), 0, 2)+1)</f>
        <v/>
      </c>
      <c r="AR212" s="71" t="str">
        <f ca="1">INDEX({"","_","-","="},IF(OR($D212 &gt;= AS$6, $E212 &lt; AR$6), 0, 1)+IF(OR($F212 &gt;= AS$6, $G212 &lt; AR$6), 0, 2)+1)</f>
        <v/>
      </c>
      <c r="AS212" s="71" t="str">
        <f ca="1">INDEX({"","_","-","="},IF(OR($D212 &gt;= AT$6, $E212 &lt; AS$6), 0, 1)+IF(OR($F212 &gt;= AT$6, $G212 &lt; AS$6), 0, 2)+1)</f>
        <v/>
      </c>
      <c r="AT212" s="71" t="str">
        <f ca="1">INDEX({"","_","-","="},IF(OR($D212 &gt;= AU$6, $E212 &lt; AT$6), 0, 1)+IF(OR($F212 &gt;= AU$6, $G212 &lt; AT$6), 0, 2)+1)</f>
        <v/>
      </c>
      <c r="AU212" s="71" t="str">
        <f ca="1">INDEX({"","_","-","="},IF(OR($D212 &gt;= AV$6, $E212 &lt; AU$6), 0, 1)+IF(OR($F212 &gt;= AV$6, $G212 &lt; AU$6), 0, 2)+1)</f>
        <v/>
      </c>
      <c r="AV212" s="71" t="str">
        <f ca="1">INDEX({"","_","-","="},IF(OR($D212 &gt;= AW$6, $E212 &lt; AV$6), 0, 1)+IF(OR($F212 &gt;= AW$6, $G212 &lt; AV$6), 0, 2)+1)</f>
        <v/>
      </c>
      <c r="AW212" s="71" t="str">
        <f ca="1">INDEX({"","_","-","="},IF(OR($D212 &gt;= AX$6, $E212 &lt; AW$6), 0, 1)+IF(OR($F212 &gt;= AX$6, $G212 &lt; AW$6), 0, 2)+1)</f>
        <v/>
      </c>
      <c r="AX212" s="71" t="str">
        <f ca="1">INDEX({"","_","-","="},IF(OR($D212 &gt;= AY$6, $E212 &lt; AX$6), 0, 1)+IF(OR($F212 &gt;= AY$6, $G212 &lt; AX$6), 0, 2)+1)</f>
        <v/>
      </c>
      <c r="AY212" s="71" t="str">
        <f ca="1">INDEX({"","_","-","="},IF(OR($D212 &gt;= AZ$6, $E212 &lt; AY$6), 0, 1)+IF(OR($F212 &gt;= AZ$6, $G212 &lt; AY$6), 0, 2)+1)</f>
        <v/>
      </c>
      <c r="AZ212" s="71" t="str">
        <f ca="1">INDEX({"","_","-","="},IF(OR($D212 &gt;= BA$6, $E212 &lt; AZ$6), 0, 1)+IF(OR($F212 &gt;= BA$6, $G212 &lt; AZ$6), 0, 2)+1)</f>
        <v/>
      </c>
      <c r="BA212" s="71" t="str">
        <f ca="1">INDEX({"","_","-","="},IF(OR($D212 &gt;= BB$6, $E212 &lt; BA$6), 0, 1)+IF(OR($F212 &gt;= BB$6, $G212 &lt; BA$6), 0, 2)+1)</f>
        <v/>
      </c>
      <c r="BB212" s="71" t="str">
        <f ca="1">INDEX({"","_","-","="},IF(OR($D212 &gt;= BC$6, $E212 &lt; BB$6), 0, 1)+IF(OR($F212 &gt;= BC$6, $G212 &lt; BB$6), 0, 2)+1)</f>
        <v/>
      </c>
      <c r="BC212" s="71" t="str">
        <f ca="1">INDEX({"","_","-","="},IF(OR($D212 &gt;= BD$6, $E212 &lt; BC$6), 0, 1)+IF(OR($F212 &gt;= BD$6, $G212 &lt; BC$6), 0, 2)+1)</f>
        <v/>
      </c>
      <c r="BD212" s="71" t="str">
        <f ca="1">INDEX({"","_","-","="},IF(OR($D212 &gt;= BE$6, $E212 &lt; BD$6), 0, 1)+IF(OR($F212 &gt;= BE$6, $G212 &lt; BD$6), 0, 2)+1)</f>
        <v/>
      </c>
      <c r="BE212" s="71" t="str">
        <f ca="1">INDEX({"","_","-","="},IF(OR($D212 &gt;= BF$6, $E212 &lt; BE$6), 0, 1)+IF(OR($F212 &gt;= BF$6, $G212 &lt; BE$6), 0, 2)+1)</f>
        <v/>
      </c>
      <c r="BF212" s="71" t="str">
        <f ca="1">INDEX({"","_","-","="},IF(OR($D212 &gt;= BG$6, $E212 &lt; BF$6), 0, 1)+IF(OR($F212 &gt;= BG$6, $G212 &lt; BF$6), 0, 2)+1)</f>
        <v/>
      </c>
      <c r="BG212" s="71" t="str">
        <f ca="1">INDEX({"","_","-","="},IF(OR($D212 &gt;= BH$6, $E212 &lt; BG$6), 0, 1)+IF(OR($F212 &gt;= BH$6, $G212 &lt; BG$6), 0, 2)+1)</f>
        <v/>
      </c>
      <c r="BH212" s="71" t="str">
        <f ca="1">INDEX({"","_","-","="},IF(OR($D212 &gt;= BI$6, $E212 &lt; BH$6), 0, 1)+IF(OR($F212 &gt;= BI$6, $G212 &lt; BH$6), 0, 2)+1)</f>
        <v/>
      </c>
      <c r="BI212" s="71" t="str">
        <f ca="1">INDEX({"","_","-","="},IF(OR($D212 &gt;= BJ$6, $E212 &lt; BI$6), 0, 1)+IF(OR($F212 &gt;= BJ$6, $G212 &lt; BI$6), 0, 2)+1)</f>
        <v/>
      </c>
      <c r="BJ212" s="71" t="str">
        <f ca="1">INDEX({"","_","-","="},IF(OR($D212 &gt;= BK$6, $E212 &lt; BJ$6), 0, 1)+IF(OR($F212 &gt;= BK$6, $G212 &lt; BJ$6), 0, 2)+1)</f>
        <v/>
      </c>
      <c r="BK212" s="71" t="str">
        <f ca="1">INDEX({"","_","-","="},IF(OR($D212 &gt;= BL$6, $E212 &lt; BK$6), 0, 1)+IF(OR($F212 &gt;= BL$6, $G212 &lt; BK$6), 0, 2)+1)</f>
        <v/>
      </c>
      <c r="BL212" s="71" t="str">
        <f ca="1">INDEX({"","_","-","="},IF(OR($D212 &gt;= BM$6, $E212 &lt; BL$6), 0, 1)+IF(OR($F212 &gt;= BM$6, $G212 &lt; BL$6), 0, 2)+1)</f>
        <v/>
      </c>
      <c r="BM212" s="71" t="str">
        <f ca="1">INDEX({"","_","-","="},IF(OR($D212 &gt;= BN$6, $E212 &lt; BM$6), 0, 1)+IF(OR($F212 &gt;= BN$6, $G212 &lt; BM$6), 0, 2)+1)</f>
        <v/>
      </c>
      <c r="BN212" s="71" t="str">
        <f ca="1">INDEX({"","_","-","="},IF(OR($D212 &gt;= BO$6, $E212 &lt; BN$6), 0, 1)+IF(OR($F212 &gt;= BO$6, $G212 &lt; BN$6), 0, 2)+1)</f>
        <v/>
      </c>
      <c r="BO212" s="71" t="str">
        <f ca="1">INDEX({"","_","-","="},IF(OR($D212 &gt;= BP$6, $E212 &lt; BO$6), 0, 1)+IF(OR($F212 &gt;= BP$6, $G212 &lt; BO$6), 0, 2)+1)</f>
        <v/>
      </c>
      <c r="BP212" s="71" t="str">
        <f ca="1">INDEX({"","_","-","="},IF(OR($D212 &gt;= BQ$6, $E212 &lt; BP$6), 0, 1)+IF(OR($F212 &gt;= BQ$6, $G212 &lt; BP$6), 0, 2)+1)</f>
        <v/>
      </c>
      <c r="BQ212" s="71" t="str">
        <f ca="1">INDEX({"","_","-","="},IF(OR($D212 &gt;= BR$6, $E212 &lt; BQ$6), 0, 1)+IF(OR($F212 &gt;= BR$6, $G212 &lt; BQ$6), 0, 2)+1)</f>
        <v/>
      </c>
      <c r="BR212" s="71" t="str">
        <f ca="1">INDEX({"","_","-","="},IF(OR($D212 &gt;= BS$6, $E212 &lt; BR$6), 0, 1)+IF(OR($F212 &gt;= BS$6, $G212 &lt; BR$6), 0, 2)+1)</f>
        <v/>
      </c>
      <c r="BS212" s="71" t="str">
        <f ca="1">INDEX({"","_","-","="},IF(OR($D212 &gt;= BT$6, $E212 &lt; BS$6), 0, 1)+IF(OR($F212 &gt;= BT$6, $G212 &lt; BS$6), 0, 2)+1)</f>
        <v/>
      </c>
      <c r="BT212" s="71" t="str">
        <f ca="1">INDEX({"","_","-","="},IF(OR($D212 &gt;= BU$6, $E212 &lt; BT$6), 0, 1)+IF(OR($F212 &gt;= BU$6, $G212 &lt; BT$6), 0, 2)+1)</f>
        <v/>
      </c>
      <c r="BU212" s="71" t="str">
        <f ca="1">INDEX({"","_","-","="},IF(OR($D212 &gt;= BV$6, $E212 &lt; BU$6), 0, 1)+IF(OR($F212 &gt;= BV$6, $G212 &lt; BU$6), 0, 2)+1)</f>
        <v/>
      </c>
      <c r="BV212" s="71" t="str">
        <f ca="1">INDEX({"","_","-","="},IF(OR($D212 &gt;= BW$6, $E212 &lt; BV$6), 0, 1)+IF(OR($F212 &gt;= BW$6, $G212 &lt; BV$6), 0, 2)+1)</f>
        <v/>
      </c>
      <c r="BW212" s="71" t="str">
        <f ca="1">INDEX({"","_","-","="},IF(OR($D212 &gt;= BX$6, $E212 &lt; BW$6), 0, 1)+IF(OR($F212 &gt;= BX$6, $G212 &lt; BW$6), 0, 2)+1)</f>
        <v/>
      </c>
      <c r="BX212" s="71" t="str">
        <f ca="1">INDEX({"","_","-","="},IF(OR($D212 &gt;= BY$6, $E212 &lt; BX$6), 0, 1)+IF(OR($F212 &gt;= BY$6, $G212 &lt; BX$6), 0, 2)+1)</f>
        <v/>
      </c>
      <c r="BY212" s="71" t="str">
        <f ca="1">INDEX({"","_","-","="},IF(OR($D212 &gt;= BZ$6, $E212 &lt; BY$6), 0, 1)+IF(OR($F212 &gt;= BZ$6, $G212 &lt; BY$6), 0, 2)+1)</f>
        <v/>
      </c>
      <c r="BZ212" s="71" t="str">
        <f ca="1">INDEX({"","_","-","="},IF(OR($D212 &gt;= CA$6, $E212 &lt; BZ$6), 0, 1)+IF(OR($F212 &gt;= CA$6, $G212 &lt; BZ$6), 0, 2)+1)</f>
        <v/>
      </c>
      <c r="CA212" s="71" t="str">
        <f ca="1">INDEX({"","_","-","="},IF(OR($D212 &gt;= CB$6, $E212 &lt; CA$6), 0, 1)+IF(OR($F212 &gt;= CB$6, $G212 &lt; CA$6), 0, 2)+1)</f>
        <v/>
      </c>
      <c r="CB212" s="71" t="str">
        <f ca="1">INDEX({"","_","-","="},IF(OR($D212 &gt;= CC$6, $E212 &lt; CB$6), 0, 1)+IF(OR($F212 &gt;= CC$6, $G212 &lt; CB$6), 0, 2)+1)</f>
        <v/>
      </c>
      <c r="CC212" s="71" t="str">
        <f ca="1">INDEX({"","_","-","="},IF(OR($D212 &gt;= CD$6, $E212 &lt; CC$6), 0, 1)+IF(OR($F212 &gt;= CD$6, $G212 &lt; CC$6), 0, 2)+1)</f>
        <v/>
      </c>
      <c r="CD212" s="71" t="str">
        <f ca="1">INDEX({"","_","-","="},IF(OR($D212 &gt;= CE$6, $E212 &lt; CD$6), 0, 1)+IF(OR($F212 &gt;= CE$6, $G212 &lt; CD$6), 0, 2)+1)</f>
        <v/>
      </c>
    </row>
    <row r="213" spans="1:82">
      <c r="A213" s="8" t="str">
        <f ca="1">IF('临-进度'!N208,'临-进度'!$A208,"")</f>
        <v/>
      </c>
      <c r="B213" s="8" t="str">
        <f ca="1">IF('临-进度'!N208,'临-进度'!$B208,"")</f>
        <v/>
      </c>
      <c r="C213" s="8" t="str">
        <f ca="1">IF('临-进度'!N208,'临-进度'!$F208,"")</f>
        <v/>
      </c>
      <c r="D213" s="42" t="str">
        <f ca="1">IF('临-进度'!$N208,'临-进度'!$J208,"")</f>
        <v/>
      </c>
      <c r="E213" s="42" t="str">
        <f ca="1">IF('临-进度'!$N208,'临-进度'!$AF208,"")</f>
        <v/>
      </c>
      <c r="F213" s="42" t="str">
        <f ca="1">IF('临-进度'!$N208,'临-进度'!$K208,"")</f>
        <v/>
      </c>
      <c r="G213" s="76" t="str">
        <f ca="1">IF('临-进度'!$N208,'临-进度'!$AG208,"")</f>
        <v/>
      </c>
      <c r="H213" s="71" t="str">
        <f ca="1">INDEX({"","_","-","="},IF(OR($D213 &gt;= I$6, $E213 &lt; H$6), 0, 1)+IF(OR($F213 &gt;= I$6, $G213 &lt; H$6), 0, 2)+1)</f>
        <v/>
      </c>
      <c r="I213" s="71" t="str">
        <f ca="1">INDEX({"","_","-","="},IF(OR($D213 &gt;= J$6, $E213 &lt; I$6), 0, 1)+IF(OR($F213 &gt;= J$6, $G213 &lt; I$6), 0, 2)+1)</f>
        <v/>
      </c>
      <c r="J213" s="71" t="str">
        <f ca="1">INDEX({"","_","-","="},IF(OR($D213 &gt;= K$6, $E213 &lt; J$6), 0, 1)+IF(OR($F213 &gt;= K$6, $G213 &lt; J$6), 0, 2)+1)</f>
        <v/>
      </c>
      <c r="K213" s="71" t="str">
        <f ca="1">INDEX({"","_","-","="},IF(OR($D213 &gt;= L$6, $E213 &lt; K$6), 0, 1)+IF(OR($F213 &gt;= L$6, $G213 &lt; K$6), 0, 2)+1)</f>
        <v/>
      </c>
      <c r="L213" s="71" t="str">
        <f ca="1">INDEX({"","_","-","="},IF(OR($D213 &gt;= M$6, $E213 &lt; L$6), 0, 1)+IF(OR($F213 &gt;= M$6, $G213 &lt; L$6), 0, 2)+1)</f>
        <v/>
      </c>
      <c r="M213" s="71" t="str">
        <f ca="1">INDEX({"","_","-","="},IF(OR($D213 &gt;= N$6, $E213 &lt; M$6), 0, 1)+IF(OR($F213 &gt;= N$6, $G213 &lt; M$6), 0, 2)+1)</f>
        <v/>
      </c>
      <c r="N213" s="71" t="str">
        <f ca="1">INDEX({"","_","-","="},IF(OR($D213 &gt;= O$6, $E213 &lt; N$6), 0, 1)+IF(OR($F213 &gt;= O$6, $G213 &lt; N$6), 0, 2)+1)</f>
        <v/>
      </c>
      <c r="O213" s="71" t="str">
        <f ca="1">INDEX({"","_","-","="},IF(OR($D213 &gt;= P$6, $E213 &lt; O$6), 0, 1)+IF(OR($F213 &gt;= P$6, $G213 &lt; O$6), 0, 2)+1)</f>
        <v/>
      </c>
      <c r="P213" s="71" t="str">
        <f ca="1">INDEX({"","_","-","="},IF(OR($D213 &gt;= Q$6, $E213 &lt; P$6), 0, 1)+IF(OR($F213 &gt;= Q$6, $G213 &lt; P$6), 0, 2)+1)</f>
        <v/>
      </c>
      <c r="Q213" s="71" t="str">
        <f ca="1">INDEX({"","_","-","="},IF(OR($D213 &gt;= R$6, $E213 &lt; Q$6), 0, 1)+IF(OR($F213 &gt;= R$6, $G213 &lt; Q$6), 0, 2)+1)</f>
        <v/>
      </c>
      <c r="R213" s="71" t="str">
        <f ca="1">INDEX({"","_","-","="},IF(OR($D213 &gt;= S$6, $E213 &lt; R$6), 0, 1)+IF(OR($F213 &gt;= S$6, $G213 &lt; R$6), 0, 2)+1)</f>
        <v/>
      </c>
      <c r="S213" s="71" t="str">
        <f ca="1">INDEX({"","_","-","="},IF(OR($D213 &gt;= T$6, $E213 &lt; S$6), 0, 1)+IF(OR($F213 &gt;= T$6, $G213 &lt; S$6), 0, 2)+1)</f>
        <v/>
      </c>
      <c r="T213" s="71" t="str">
        <f ca="1">INDEX({"","_","-","="},IF(OR($D213 &gt;= U$6, $E213 &lt; T$6), 0, 1)+IF(OR($F213 &gt;= U$6, $G213 &lt; T$6), 0, 2)+1)</f>
        <v/>
      </c>
      <c r="U213" s="71" t="str">
        <f ca="1">INDEX({"","_","-","="},IF(OR($D213 &gt;= V$6, $E213 &lt; U$6), 0, 1)+IF(OR($F213 &gt;= V$6, $G213 &lt; U$6), 0, 2)+1)</f>
        <v/>
      </c>
      <c r="V213" s="71" t="str">
        <f ca="1">INDEX({"","_","-","="},IF(OR($D213 &gt;= W$6, $E213 &lt; V$6), 0, 1)+IF(OR($F213 &gt;= W$6, $G213 &lt; V$6), 0, 2)+1)</f>
        <v/>
      </c>
      <c r="W213" s="71" t="str">
        <f ca="1">INDEX({"","_","-","="},IF(OR($D213 &gt;= X$6, $E213 &lt; W$6), 0, 1)+IF(OR($F213 &gt;= X$6, $G213 &lt; W$6), 0, 2)+1)</f>
        <v/>
      </c>
      <c r="X213" s="71" t="str">
        <f ca="1">INDEX({"","_","-","="},IF(OR($D213 &gt;= Y$6, $E213 &lt; X$6), 0, 1)+IF(OR($F213 &gt;= Y$6, $G213 &lt; X$6), 0, 2)+1)</f>
        <v/>
      </c>
      <c r="Y213" s="71" t="str">
        <f ca="1">INDEX({"","_","-","="},IF(OR($D213 &gt;= Z$6, $E213 &lt; Y$6), 0, 1)+IF(OR($F213 &gt;= Z$6, $G213 &lt; Y$6), 0, 2)+1)</f>
        <v/>
      </c>
      <c r="Z213" s="71" t="str">
        <f ca="1">INDEX({"","_","-","="},IF(OR($D213 &gt;= AA$6, $E213 &lt; Z$6), 0, 1)+IF(OR($F213 &gt;= AA$6, $G213 &lt; Z$6), 0, 2)+1)</f>
        <v/>
      </c>
      <c r="AA213" s="71" t="str">
        <f ca="1">INDEX({"","_","-","="},IF(OR($D213 &gt;= AB$6, $E213 &lt; AA$6), 0, 1)+IF(OR($F213 &gt;= AB$6, $G213 &lt; AA$6), 0, 2)+1)</f>
        <v/>
      </c>
      <c r="AB213" s="71" t="str">
        <f ca="1">INDEX({"","_","-","="},IF(OR($D213 &gt;= AC$6, $E213 &lt; AB$6), 0, 1)+IF(OR($F213 &gt;= AC$6, $G213 &lt; AB$6), 0, 2)+1)</f>
        <v/>
      </c>
      <c r="AC213" s="71" t="str">
        <f ca="1">INDEX({"","_","-","="},IF(OR($D213 &gt;= AD$6, $E213 &lt; AC$6), 0, 1)+IF(OR($F213 &gt;= AD$6, $G213 &lt; AC$6), 0, 2)+1)</f>
        <v/>
      </c>
      <c r="AD213" s="71" t="str">
        <f ca="1">INDEX({"","_","-","="},IF(OR($D213 &gt;= AE$6, $E213 &lt; AD$6), 0, 1)+IF(OR($F213 &gt;= AE$6, $G213 &lt; AD$6), 0, 2)+1)</f>
        <v/>
      </c>
      <c r="AE213" s="71" t="str">
        <f ca="1">INDEX({"","_","-","="},IF(OR($D213 &gt;= AF$6, $E213 &lt; AE$6), 0, 1)+IF(OR($F213 &gt;= AF$6, $G213 &lt; AE$6), 0, 2)+1)</f>
        <v/>
      </c>
      <c r="AF213" s="71" t="str">
        <f ca="1">INDEX({"","_","-","="},IF(OR($D213 &gt;= AG$6, $E213 &lt; AF$6), 0, 1)+IF(OR($F213 &gt;= AG$6, $G213 &lt; AF$6), 0, 2)+1)</f>
        <v/>
      </c>
      <c r="AG213" s="71" t="str">
        <f ca="1">INDEX({"","_","-","="},IF(OR($D213 &gt;= AH$6, $E213 &lt; AG$6), 0, 1)+IF(OR($F213 &gt;= AH$6, $G213 &lt; AG$6), 0, 2)+1)</f>
        <v/>
      </c>
      <c r="AH213" s="71" t="str">
        <f ca="1">INDEX({"","_","-","="},IF(OR($D213 &gt;= AI$6, $E213 &lt; AH$6), 0, 1)+IF(OR($F213 &gt;= AI$6, $G213 &lt; AH$6), 0, 2)+1)</f>
        <v/>
      </c>
      <c r="AI213" s="71" t="str">
        <f ca="1">INDEX({"","_","-","="},IF(OR($D213 &gt;= AJ$6, $E213 &lt; AI$6), 0, 1)+IF(OR($F213 &gt;= AJ$6, $G213 &lt; AI$6), 0, 2)+1)</f>
        <v/>
      </c>
      <c r="AJ213" s="71" t="str">
        <f ca="1">INDEX({"","_","-","="},IF(OR($D213 &gt;= AK$6, $E213 &lt; AJ$6), 0, 1)+IF(OR($F213 &gt;= AK$6, $G213 &lt; AJ$6), 0, 2)+1)</f>
        <v/>
      </c>
      <c r="AK213" s="71" t="str">
        <f ca="1">INDEX({"","_","-","="},IF(OR($D213 &gt;= AL$6, $E213 &lt; AK$6), 0, 1)+IF(OR($F213 &gt;= AL$6, $G213 &lt; AK$6), 0, 2)+1)</f>
        <v/>
      </c>
      <c r="AL213" s="71" t="str">
        <f ca="1">INDEX({"","_","-","="},IF(OR($D213 &gt;= AM$6, $E213 &lt; AL$6), 0, 1)+IF(OR($F213 &gt;= AM$6, $G213 &lt; AL$6), 0, 2)+1)</f>
        <v/>
      </c>
      <c r="AM213" s="71" t="str">
        <f ca="1">INDEX({"","_","-","="},IF(OR($D213 &gt;= AN$6, $E213 &lt; AM$6), 0, 1)+IF(OR($F213 &gt;= AN$6, $G213 &lt; AM$6), 0, 2)+1)</f>
        <v/>
      </c>
      <c r="AN213" s="71" t="str">
        <f ca="1">INDEX({"","_","-","="},IF(OR($D213 &gt;= AO$6, $E213 &lt; AN$6), 0, 1)+IF(OR($F213 &gt;= AO$6, $G213 &lt; AN$6), 0, 2)+1)</f>
        <v/>
      </c>
      <c r="AO213" s="71" t="str">
        <f ca="1">INDEX({"","_","-","="},IF(OR($D213 &gt;= AP$6, $E213 &lt; AO$6), 0, 1)+IF(OR($F213 &gt;= AP$6, $G213 &lt; AO$6), 0, 2)+1)</f>
        <v/>
      </c>
      <c r="AP213" s="71" t="str">
        <f ca="1">INDEX({"","_","-","="},IF(OR($D213 &gt;= AQ$6, $E213 &lt; AP$6), 0, 1)+IF(OR($F213 &gt;= AQ$6, $G213 &lt; AP$6), 0, 2)+1)</f>
        <v/>
      </c>
      <c r="AQ213" s="71" t="str">
        <f ca="1">INDEX({"","_","-","="},IF(OR($D213 &gt;= AR$6, $E213 &lt; AQ$6), 0, 1)+IF(OR($F213 &gt;= AR$6, $G213 &lt; AQ$6), 0, 2)+1)</f>
        <v/>
      </c>
      <c r="AR213" s="71" t="str">
        <f ca="1">INDEX({"","_","-","="},IF(OR($D213 &gt;= AS$6, $E213 &lt; AR$6), 0, 1)+IF(OR($F213 &gt;= AS$6, $G213 &lt; AR$6), 0, 2)+1)</f>
        <v/>
      </c>
      <c r="AS213" s="71" t="str">
        <f ca="1">INDEX({"","_","-","="},IF(OR($D213 &gt;= AT$6, $E213 &lt; AS$6), 0, 1)+IF(OR($F213 &gt;= AT$6, $G213 &lt; AS$6), 0, 2)+1)</f>
        <v/>
      </c>
      <c r="AT213" s="71" t="str">
        <f ca="1">INDEX({"","_","-","="},IF(OR($D213 &gt;= AU$6, $E213 &lt; AT$6), 0, 1)+IF(OR($F213 &gt;= AU$6, $G213 &lt; AT$6), 0, 2)+1)</f>
        <v/>
      </c>
      <c r="AU213" s="71" t="str">
        <f ca="1">INDEX({"","_","-","="},IF(OR($D213 &gt;= AV$6, $E213 &lt; AU$6), 0, 1)+IF(OR($F213 &gt;= AV$6, $G213 &lt; AU$6), 0, 2)+1)</f>
        <v/>
      </c>
      <c r="AV213" s="71" t="str">
        <f ca="1">INDEX({"","_","-","="},IF(OR($D213 &gt;= AW$6, $E213 &lt; AV$6), 0, 1)+IF(OR($F213 &gt;= AW$6, $G213 &lt; AV$6), 0, 2)+1)</f>
        <v/>
      </c>
      <c r="AW213" s="71" t="str">
        <f ca="1">INDEX({"","_","-","="},IF(OR($D213 &gt;= AX$6, $E213 &lt; AW$6), 0, 1)+IF(OR($F213 &gt;= AX$6, $G213 &lt; AW$6), 0, 2)+1)</f>
        <v/>
      </c>
      <c r="AX213" s="71" t="str">
        <f ca="1">INDEX({"","_","-","="},IF(OR($D213 &gt;= AY$6, $E213 &lt; AX$6), 0, 1)+IF(OR($F213 &gt;= AY$6, $G213 &lt; AX$6), 0, 2)+1)</f>
        <v/>
      </c>
      <c r="AY213" s="71" t="str">
        <f ca="1">INDEX({"","_","-","="},IF(OR($D213 &gt;= AZ$6, $E213 &lt; AY$6), 0, 1)+IF(OR($F213 &gt;= AZ$6, $G213 &lt; AY$6), 0, 2)+1)</f>
        <v/>
      </c>
      <c r="AZ213" s="71" t="str">
        <f ca="1">INDEX({"","_","-","="},IF(OR($D213 &gt;= BA$6, $E213 &lt; AZ$6), 0, 1)+IF(OR($F213 &gt;= BA$6, $G213 &lt; AZ$6), 0, 2)+1)</f>
        <v/>
      </c>
      <c r="BA213" s="71" t="str">
        <f ca="1">INDEX({"","_","-","="},IF(OR($D213 &gt;= BB$6, $E213 &lt; BA$6), 0, 1)+IF(OR($F213 &gt;= BB$6, $G213 &lt; BA$6), 0, 2)+1)</f>
        <v/>
      </c>
      <c r="BB213" s="71" t="str">
        <f ca="1">INDEX({"","_","-","="},IF(OR($D213 &gt;= BC$6, $E213 &lt; BB$6), 0, 1)+IF(OR($F213 &gt;= BC$6, $G213 &lt; BB$6), 0, 2)+1)</f>
        <v/>
      </c>
      <c r="BC213" s="71" t="str">
        <f ca="1">INDEX({"","_","-","="},IF(OR($D213 &gt;= BD$6, $E213 &lt; BC$6), 0, 1)+IF(OR($F213 &gt;= BD$6, $G213 &lt; BC$6), 0, 2)+1)</f>
        <v/>
      </c>
      <c r="BD213" s="71" t="str">
        <f ca="1">INDEX({"","_","-","="},IF(OR($D213 &gt;= BE$6, $E213 &lt; BD$6), 0, 1)+IF(OR($F213 &gt;= BE$6, $G213 &lt; BD$6), 0, 2)+1)</f>
        <v/>
      </c>
      <c r="BE213" s="71" t="str">
        <f ca="1">INDEX({"","_","-","="},IF(OR($D213 &gt;= BF$6, $E213 &lt; BE$6), 0, 1)+IF(OR($F213 &gt;= BF$6, $G213 &lt; BE$6), 0, 2)+1)</f>
        <v/>
      </c>
      <c r="BF213" s="71" t="str">
        <f ca="1">INDEX({"","_","-","="},IF(OR($D213 &gt;= BG$6, $E213 &lt; BF$6), 0, 1)+IF(OR($F213 &gt;= BG$6, $G213 &lt; BF$6), 0, 2)+1)</f>
        <v/>
      </c>
      <c r="BG213" s="71" t="str">
        <f ca="1">INDEX({"","_","-","="},IF(OR($D213 &gt;= BH$6, $E213 &lt; BG$6), 0, 1)+IF(OR($F213 &gt;= BH$6, $G213 &lt; BG$6), 0, 2)+1)</f>
        <v/>
      </c>
      <c r="BH213" s="71" t="str">
        <f ca="1">INDEX({"","_","-","="},IF(OR($D213 &gt;= BI$6, $E213 &lt; BH$6), 0, 1)+IF(OR($F213 &gt;= BI$6, $G213 &lt; BH$6), 0, 2)+1)</f>
        <v/>
      </c>
      <c r="BI213" s="71" t="str">
        <f ca="1">INDEX({"","_","-","="},IF(OR($D213 &gt;= BJ$6, $E213 &lt; BI$6), 0, 1)+IF(OR($F213 &gt;= BJ$6, $G213 &lt; BI$6), 0, 2)+1)</f>
        <v/>
      </c>
      <c r="BJ213" s="71" t="str">
        <f ca="1">INDEX({"","_","-","="},IF(OR($D213 &gt;= BK$6, $E213 &lt; BJ$6), 0, 1)+IF(OR($F213 &gt;= BK$6, $G213 &lt; BJ$6), 0, 2)+1)</f>
        <v/>
      </c>
      <c r="BK213" s="71" t="str">
        <f ca="1">INDEX({"","_","-","="},IF(OR($D213 &gt;= BL$6, $E213 &lt; BK$6), 0, 1)+IF(OR($F213 &gt;= BL$6, $G213 &lt; BK$6), 0, 2)+1)</f>
        <v/>
      </c>
      <c r="BL213" s="71" t="str">
        <f ca="1">INDEX({"","_","-","="},IF(OR($D213 &gt;= BM$6, $E213 &lt; BL$6), 0, 1)+IF(OR($F213 &gt;= BM$6, $G213 &lt; BL$6), 0, 2)+1)</f>
        <v/>
      </c>
      <c r="BM213" s="71" t="str">
        <f ca="1">INDEX({"","_","-","="},IF(OR($D213 &gt;= BN$6, $E213 &lt; BM$6), 0, 1)+IF(OR($F213 &gt;= BN$6, $G213 &lt; BM$6), 0, 2)+1)</f>
        <v/>
      </c>
      <c r="BN213" s="71" t="str">
        <f ca="1">INDEX({"","_","-","="},IF(OR($D213 &gt;= BO$6, $E213 &lt; BN$6), 0, 1)+IF(OR($F213 &gt;= BO$6, $G213 &lt; BN$6), 0, 2)+1)</f>
        <v/>
      </c>
      <c r="BO213" s="71" t="str">
        <f ca="1">INDEX({"","_","-","="},IF(OR($D213 &gt;= BP$6, $E213 &lt; BO$6), 0, 1)+IF(OR($F213 &gt;= BP$6, $G213 &lt; BO$6), 0, 2)+1)</f>
        <v/>
      </c>
      <c r="BP213" s="71" t="str">
        <f ca="1">INDEX({"","_","-","="},IF(OR($D213 &gt;= BQ$6, $E213 &lt; BP$6), 0, 1)+IF(OR($F213 &gt;= BQ$6, $G213 &lt; BP$6), 0, 2)+1)</f>
        <v/>
      </c>
      <c r="BQ213" s="71" t="str">
        <f ca="1">INDEX({"","_","-","="},IF(OR($D213 &gt;= BR$6, $E213 &lt; BQ$6), 0, 1)+IF(OR($F213 &gt;= BR$6, $G213 &lt; BQ$6), 0, 2)+1)</f>
        <v/>
      </c>
      <c r="BR213" s="71" t="str">
        <f ca="1">INDEX({"","_","-","="},IF(OR($D213 &gt;= BS$6, $E213 &lt; BR$6), 0, 1)+IF(OR($F213 &gt;= BS$6, $G213 &lt; BR$6), 0, 2)+1)</f>
        <v/>
      </c>
      <c r="BS213" s="71" t="str">
        <f ca="1">INDEX({"","_","-","="},IF(OR($D213 &gt;= BT$6, $E213 &lt; BS$6), 0, 1)+IF(OR($F213 &gt;= BT$6, $G213 &lt; BS$6), 0, 2)+1)</f>
        <v/>
      </c>
      <c r="BT213" s="71" t="str">
        <f ca="1">INDEX({"","_","-","="},IF(OR($D213 &gt;= BU$6, $E213 &lt; BT$6), 0, 1)+IF(OR($F213 &gt;= BU$6, $G213 &lt; BT$6), 0, 2)+1)</f>
        <v/>
      </c>
      <c r="BU213" s="71" t="str">
        <f ca="1">INDEX({"","_","-","="},IF(OR($D213 &gt;= BV$6, $E213 &lt; BU$6), 0, 1)+IF(OR($F213 &gt;= BV$6, $G213 &lt; BU$6), 0, 2)+1)</f>
        <v/>
      </c>
      <c r="BV213" s="71" t="str">
        <f ca="1">INDEX({"","_","-","="},IF(OR($D213 &gt;= BW$6, $E213 &lt; BV$6), 0, 1)+IF(OR($F213 &gt;= BW$6, $G213 &lt; BV$6), 0, 2)+1)</f>
        <v/>
      </c>
      <c r="BW213" s="71" t="str">
        <f ca="1">INDEX({"","_","-","="},IF(OR($D213 &gt;= BX$6, $E213 &lt; BW$6), 0, 1)+IF(OR($F213 &gt;= BX$6, $G213 &lt; BW$6), 0, 2)+1)</f>
        <v/>
      </c>
      <c r="BX213" s="71" t="str">
        <f ca="1">INDEX({"","_","-","="},IF(OR($D213 &gt;= BY$6, $E213 &lt; BX$6), 0, 1)+IF(OR($F213 &gt;= BY$6, $G213 &lt; BX$6), 0, 2)+1)</f>
        <v/>
      </c>
      <c r="BY213" s="71" t="str">
        <f ca="1">INDEX({"","_","-","="},IF(OR($D213 &gt;= BZ$6, $E213 &lt; BY$6), 0, 1)+IF(OR($F213 &gt;= BZ$6, $G213 &lt; BY$6), 0, 2)+1)</f>
        <v/>
      </c>
      <c r="BZ213" s="71" t="str">
        <f ca="1">INDEX({"","_","-","="},IF(OR($D213 &gt;= CA$6, $E213 &lt; BZ$6), 0, 1)+IF(OR($F213 &gt;= CA$6, $G213 &lt; BZ$6), 0, 2)+1)</f>
        <v/>
      </c>
      <c r="CA213" s="71" t="str">
        <f ca="1">INDEX({"","_","-","="},IF(OR($D213 &gt;= CB$6, $E213 &lt; CA$6), 0, 1)+IF(OR($F213 &gt;= CB$6, $G213 &lt; CA$6), 0, 2)+1)</f>
        <v/>
      </c>
      <c r="CB213" s="71" t="str">
        <f ca="1">INDEX({"","_","-","="},IF(OR($D213 &gt;= CC$6, $E213 &lt; CB$6), 0, 1)+IF(OR($F213 &gt;= CC$6, $G213 &lt; CB$6), 0, 2)+1)</f>
        <v/>
      </c>
      <c r="CC213" s="71" t="str">
        <f ca="1">INDEX({"","_","-","="},IF(OR($D213 &gt;= CD$6, $E213 &lt; CC$6), 0, 1)+IF(OR($F213 &gt;= CD$6, $G213 &lt; CC$6), 0, 2)+1)</f>
        <v/>
      </c>
      <c r="CD213" s="71" t="str">
        <f ca="1">INDEX({"","_","-","="},IF(OR($D213 &gt;= CE$6, $E213 &lt; CD$6), 0, 1)+IF(OR($F213 &gt;= CE$6, $G213 &lt; CD$6), 0, 2)+1)</f>
        <v/>
      </c>
    </row>
    <row r="214" spans="1:82">
      <c r="A214" s="8" t="str">
        <f ca="1">IF('临-进度'!N209,'临-进度'!$A209,"")</f>
        <v/>
      </c>
      <c r="B214" s="8" t="str">
        <f ca="1">IF('临-进度'!N209,'临-进度'!$B209,"")</f>
        <v/>
      </c>
      <c r="C214" s="8" t="str">
        <f ca="1">IF('临-进度'!N209,'临-进度'!$F209,"")</f>
        <v/>
      </c>
      <c r="D214" s="42" t="str">
        <f ca="1">IF('临-进度'!$N209,'临-进度'!$J209,"")</f>
        <v/>
      </c>
      <c r="E214" s="42" t="str">
        <f ca="1">IF('临-进度'!$N209,'临-进度'!$AF209,"")</f>
        <v/>
      </c>
      <c r="F214" s="42" t="str">
        <f ca="1">IF('临-进度'!$N209,'临-进度'!$K209,"")</f>
        <v/>
      </c>
      <c r="G214" s="76" t="str">
        <f ca="1">IF('临-进度'!$N209,'临-进度'!$AG209,"")</f>
        <v/>
      </c>
      <c r="H214" s="71" t="str">
        <f ca="1">INDEX({"","_","-","="},IF(OR($D214 &gt;= I$6, $E214 &lt; H$6), 0, 1)+IF(OR($F214 &gt;= I$6, $G214 &lt; H$6), 0, 2)+1)</f>
        <v/>
      </c>
      <c r="I214" s="71" t="str">
        <f ca="1">INDEX({"","_","-","="},IF(OR($D214 &gt;= J$6, $E214 &lt; I$6), 0, 1)+IF(OR($F214 &gt;= J$6, $G214 &lt; I$6), 0, 2)+1)</f>
        <v/>
      </c>
      <c r="J214" s="71" t="str">
        <f ca="1">INDEX({"","_","-","="},IF(OR($D214 &gt;= K$6, $E214 &lt; J$6), 0, 1)+IF(OR($F214 &gt;= K$6, $G214 &lt; J$6), 0, 2)+1)</f>
        <v/>
      </c>
      <c r="K214" s="71" t="str">
        <f ca="1">INDEX({"","_","-","="},IF(OR($D214 &gt;= L$6, $E214 &lt; K$6), 0, 1)+IF(OR($F214 &gt;= L$6, $G214 &lt; K$6), 0, 2)+1)</f>
        <v/>
      </c>
      <c r="L214" s="71" t="str">
        <f ca="1">INDEX({"","_","-","="},IF(OR($D214 &gt;= M$6, $E214 &lt; L$6), 0, 1)+IF(OR($F214 &gt;= M$6, $G214 &lt; L$6), 0, 2)+1)</f>
        <v/>
      </c>
      <c r="M214" s="71" t="str">
        <f ca="1">INDEX({"","_","-","="},IF(OR($D214 &gt;= N$6, $E214 &lt; M$6), 0, 1)+IF(OR($F214 &gt;= N$6, $G214 &lt; M$6), 0, 2)+1)</f>
        <v/>
      </c>
      <c r="N214" s="71" t="str">
        <f ca="1">INDEX({"","_","-","="},IF(OR($D214 &gt;= O$6, $E214 &lt; N$6), 0, 1)+IF(OR($F214 &gt;= O$6, $G214 &lt; N$6), 0, 2)+1)</f>
        <v/>
      </c>
      <c r="O214" s="71" t="str">
        <f ca="1">INDEX({"","_","-","="},IF(OR($D214 &gt;= P$6, $E214 &lt; O$6), 0, 1)+IF(OR($F214 &gt;= P$6, $G214 &lt; O$6), 0, 2)+1)</f>
        <v/>
      </c>
      <c r="P214" s="71" t="str">
        <f ca="1">INDEX({"","_","-","="},IF(OR($D214 &gt;= Q$6, $E214 &lt; P$6), 0, 1)+IF(OR($F214 &gt;= Q$6, $G214 &lt; P$6), 0, 2)+1)</f>
        <v/>
      </c>
      <c r="Q214" s="71" t="str">
        <f ca="1">INDEX({"","_","-","="},IF(OR($D214 &gt;= R$6, $E214 &lt; Q$6), 0, 1)+IF(OR($F214 &gt;= R$6, $G214 &lt; Q$6), 0, 2)+1)</f>
        <v/>
      </c>
      <c r="R214" s="71" t="str">
        <f ca="1">INDEX({"","_","-","="},IF(OR($D214 &gt;= S$6, $E214 &lt; R$6), 0, 1)+IF(OR($F214 &gt;= S$6, $G214 &lt; R$6), 0, 2)+1)</f>
        <v/>
      </c>
      <c r="S214" s="71" t="str">
        <f ca="1">INDEX({"","_","-","="},IF(OR($D214 &gt;= T$6, $E214 &lt; S$6), 0, 1)+IF(OR($F214 &gt;= T$6, $G214 &lt; S$6), 0, 2)+1)</f>
        <v/>
      </c>
      <c r="T214" s="71" t="str">
        <f ca="1">INDEX({"","_","-","="},IF(OR($D214 &gt;= U$6, $E214 &lt; T$6), 0, 1)+IF(OR($F214 &gt;= U$6, $G214 &lt; T$6), 0, 2)+1)</f>
        <v/>
      </c>
      <c r="U214" s="71" t="str">
        <f ca="1">INDEX({"","_","-","="},IF(OR($D214 &gt;= V$6, $E214 &lt; U$6), 0, 1)+IF(OR($F214 &gt;= V$6, $G214 &lt; U$6), 0, 2)+1)</f>
        <v/>
      </c>
      <c r="V214" s="71" t="str">
        <f ca="1">INDEX({"","_","-","="},IF(OR($D214 &gt;= W$6, $E214 &lt; V$6), 0, 1)+IF(OR($F214 &gt;= W$6, $G214 &lt; V$6), 0, 2)+1)</f>
        <v/>
      </c>
      <c r="W214" s="71" t="str">
        <f ca="1">INDEX({"","_","-","="},IF(OR($D214 &gt;= X$6, $E214 &lt; W$6), 0, 1)+IF(OR($F214 &gt;= X$6, $G214 &lt; W$6), 0, 2)+1)</f>
        <v/>
      </c>
      <c r="X214" s="71" t="str">
        <f ca="1">INDEX({"","_","-","="},IF(OR($D214 &gt;= Y$6, $E214 &lt; X$6), 0, 1)+IF(OR($F214 &gt;= Y$6, $G214 &lt; X$6), 0, 2)+1)</f>
        <v/>
      </c>
      <c r="Y214" s="71" t="str">
        <f ca="1">INDEX({"","_","-","="},IF(OR($D214 &gt;= Z$6, $E214 &lt; Y$6), 0, 1)+IF(OR($F214 &gt;= Z$6, $G214 &lt; Y$6), 0, 2)+1)</f>
        <v/>
      </c>
      <c r="Z214" s="71" t="str">
        <f ca="1">INDEX({"","_","-","="},IF(OR($D214 &gt;= AA$6, $E214 &lt; Z$6), 0, 1)+IF(OR($F214 &gt;= AA$6, $G214 &lt; Z$6), 0, 2)+1)</f>
        <v/>
      </c>
      <c r="AA214" s="71" t="str">
        <f ca="1">INDEX({"","_","-","="},IF(OR($D214 &gt;= AB$6, $E214 &lt; AA$6), 0, 1)+IF(OR($F214 &gt;= AB$6, $G214 &lt; AA$6), 0, 2)+1)</f>
        <v/>
      </c>
      <c r="AB214" s="71" t="str">
        <f ca="1">INDEX({"","_","-","="},IF(OR($D214 &gt;= AC$6, $E214 &lt; AB$6), 0, 1)+IF(OR($F214 &gt;= AC$6, $G214 &lt; AB$6), 0, 2)+1)</f>
        <v/>
      </c>
      <c r="AC214" s="71" t="str">
        <f ca="1">INDEX({"","_","-","="},IF(OR($D214 &gt;= AD$6, $E214 &lt; AC$6), 0, 1)+IF(OR($F214 &gt;= AD$6, $G214 &lt; AC$6), 0, 2)+1)</f>
        <v/>
      </c>
      <c r="AD214" s="71" t="str">
        <f ca="1">INDEX({"","_","-","="},IF(OR($D214 &gt;= AE$6, $E214 &lt; AD$6), 0, 1)+IF(OR($F214 &gt;= AE$6, $G214 &lt; AD$6), 0, 2)+1)</f>
        <v/>
      </c>
      <c r="AE214" s="71" t="str">
        <f ca="1">INDEX({"","_","-","="},IF(OR($D214 &gt;= AF$6, $E214 &lt; AE$6), 0, 1)+IF(OR($F214 &gt;= AF$6, $G214 &lt; AE$6), 0, 2)+1)</f>
        <v/>
      </c>
      <c r="AF214" s="71" t="str">
        <f ca="1">INDEX({"","_","-","="},IF(OR($D214 &gt;= AG$6, $E214 &lt; AF$6), 0, 1)+IF(OR($F214 &gt;= AG$6, $G214 &lt; AF$6), 0, 2)+1)</f>
        <v/>
      </c>
      <c r="AG214" s="71" t="str">
        <f ca="1">INDEX({"","_","-","="},IF(OR($D214 &gt;= AH$6, $E214 &lt; AG$6), 0, 1)+IF(OR($F214 &gt;= AH$6, $G214 &lt; AG$6), 0, 2)+1)</f>
        <v/>
      </c>
      <c r="AH214" s="71" t="str">
        <f ca="1">INDEX({"","_","-","="},IF(OR($D214 &gt;= AI$6, $E214 &lt; AH$6), 0, 1)+IF(OR($F214 &gt;= AI$6, $G214 &lt; AH$6), 0, 2)+1)</f>
        <v/>
      </c>
      <c r="AI214" s="71" t="str">
        <f ca="1">INDEX({"","_","-","="},IF(OR($D214 &gt;= AJ$6, $E214 &lt; AI$6), 0, 1)+IF(OR($F214 &gt;= AJ$6, $G214 &lt; AI$6), 0, 2)+1)</f>
        <v/>
      </c>
      <c r="AJ214" s="71" t="str">
        <f ca="1">INDEX({"","_","-","="},IF(OR($D214 &gt;= AK$6, $E214 &lt; AJ$6), 0, 1)+IF(OR($F214 &gt;= AK$6, $G214 &lt; AJ$6), 0, 2)+1)</f>
        <v/>
      </c>
      <c r="AK214" s="71" t="str">
        <f ca="1">INDEX({"","_","-","="},IF(OR($D214 &gt;= AL$6, $E214 &lt; AK$6), 0, 1)+IF(OR($F214 &gt;= AL$6, $G214 &lt; AK$6), 0, 2)+1)</f>
        <v/>
      </c>
      <c r="AL214" s="71" t="str">
        <f ca="1">INDEX({"","_","-","="},IF(OR($D214 &gt;= AM$6, $E214 &lt; AL$6), 0, 1)+IF(OR($F214 &gt;= AM$6, $G214 &lt; AL$6), 0, 2)+1)</f>
        <v/>
      </c>
      <c r="AM214" s="71" t="str">
        <f ca="1">INDEX({"","_","-","="},IF(OR($D214 &gt;= AN$6, $E214 &lt; AM$6), 0, 1)+IF(OR($F214 &gt;= AN$6, $G214 &lt; AM$6), 0, 2)+1)</f>
        <v/>
      </c>
      <c r="AN214" s="71" t="str">
        <f ca="1">INDEX({"","_","-","="},IF(OR($D214 &gt;= AO$6, $E214 &lt; AN$6), 0, 1)+IF(OR($F214 &gt;= AO$6, $G214 &lt; AN$6), 0, 2)+1)</f>
        <v/>
      </c>
      <c r="AO214" s="71" t="str">
        <f ca="1">INDEX({"","_","-","="},IF(OR($D214 &gt;= AP$6, $E214 &lt; AO$6), 0, 1)+IF(OR($F214 &gt;= AP$6, $G214 &lt; AO$6), 0, 2)+1)</f>
        <v/>
      </c>
      <c r="AP214" s="71" t="str">
        <f ca="1">INDEX({"","_","-","="},IF(OR($D214 &gt;= AQ$6, $E214 &lt; AP$6), 0, 1)+IF(OR($F214 &gt;= AQ$6, $G214 &lt; AP$6), 0, 2)+1)</f>
        <v/>
      </c>
      <c r="AQ214" s="71" t="str">
        <f ca="1">INDEX({"","_","-","="},IF(OR($D214 &gt;= AR$6, $E214 &lt; AQ$6), 0, 1)+IF(OR($F214 &gt;= AR$6, $G214 &lt; AQ$6), 0, 2)+1)</f>
        <v/>
      </c>
      <c r="AR214" s="71" t="str">
        <f ca="1">INDEX({"","_","-","="},IF(OR($D214 &gt;= AS$6, $E214 &lt; AR$6), 0, 1)+IF(OR($F214 &gt;= AS$6, $G214 &lt; AR$6), 0, 2)+1)</f>
        <v/>
      </c>
      <c r="AS214" s="71" t="str">
        <f ca="1">INDEX({"","_","-","="},IF(OR($D214 &gt;= AT$6, $E214 &lt; AS$6), 0, 1)+IF(OR($F214 &gt;= AT$6, $G214 &lt; AS$6), 0, 2)+1)</f>
        <v/>
      </c>
      <c r="AT214" s="71" t="str">
        <f ca="1">INDEX({"","_","-","="},IF(OR($D214 &gt;= AU$6, $E214 &lt; AT$6), 0, 1)+IF(OR($F214 &gt;= AU$6, $G214 &lt; AT$6), 0, 2)+1)</f>
        <v/>
      </c>
      <c r="AU214" s="71" t="str">
        <f ca="1">INDEX({"","_","-","="},IF(OR($D214 &gt;= AV$6, $E214 &lt; AU$6), 0, 1)+IF(OR($F214 &gt;= AV$6, $G214 &lt; AU$6), 0, 2)+1)</f>
        <v/>
      </c>
      <c r="AV214" s="71" t="str">
        <f ca="1">INDEX({"","_","-","="},IF(OR($D214 &gt;= AW$6, $E214 &lt; AV$6), 0, 1)+IF(OR($F214 &gt;= AW$6, $G214 &lt; AV$6), 0, 2)+1)</f>
        <v/>
      </c>
      <c r="AW214" s="71" t="str">
        <f ca="1">INDEX({"","_","-","="},IF(OR($D214 &gt;= AX$6, $E214 &lt; AW$6), 0, 1)+IF(OR($F214 &gt;= AX$6, $G214 &lt; AW$6), 0, 2)+1)</f>
        <v/>
      </c>
      <c r="AX214" s="71" t="str">
        <f ca="1">INDEX({"","_","-","="},IF(OR($D214 &gt;= AY$6, $E214 &lt; AX$6), 0, 1)+IF(OR($F214 &gt;= AY$6, $G214 &lt; AX$6), 0, 2)+1)</f>
        <v/>
      </c>
      <c r="AY214" s="71" t="str">
        <f ca="1">INDEX({"","_","-","="},IF(OR($D214 &gt;= AZ$6, $E214 &lt; AY$6), 0, 1)+IF(OR($F214 &gt;= AZ$6, $G214 &lt; AY$6), 0, 2)+1)</f>
        <v/>
      </c>
      <c r="AZ214" s="71" t="str">
        <f ca="1">INDEX({"","_","-","="},IF(OR($D214 &gt;= BA$6, $E214 &lt; AZ$6), 0, 1)+IF(OR($F214 &gt;= BA$6, $G214 &lt; AZ$6), 0, 2)+1)</f>
        <v/>
      </c>
      <c r="BA214" s="71" t="str">
        <f ca="1">INDEX({"","_","-","="},IF(OR($D214 &gt;= BB$6, $E214 &lt; BA$6), 0, 1)+IF(OR($F214 &gt;= BB$6, $G214 &lt; BA$6), 0, 2)+1)</f>
        <v/>
      </c>
      <c r="BB214" s="71" t="str">
        <f ca="1">INDEX({"","_","-","="},IF(OR($D214 &gt;= BC$6, $E214 &lt; BB$6), 0, 1)+IF(OR($F214 &gt;= BC$6, $G214 &lt; BB$6), 0, 2)+1)</f>
        <v/>
      </c>
      <c r="BC214" s="71" t="str">
        <f ca="1">INDEX({"","_","-","="},IF(OR($D214 &gt;= BD$6, $E214 &lt; BC$6), 0, 1)+IF(OR($F214 &gt;= BD$6, $G214 &lt; BC$6), 0, 2)+1)</f>
        <v/>
      </c>
      <c r="BD214" s="71" t="str">
        <f ca="1">INDEX({"","_","-","="},IF(OR($D214 &gt;= BE$6, $E214 &lt; BD$6), 0, 1)+IF(OR($F214 &gt;= BE$6, $G214 &lt; BD$6), 0, 2)+1)</f>
        <v/>
      </c>
      <c r="BE214" s="71" t="str">
        <f ca="1">INDEX({"","_","-","="},IF(OR($D214 &gt;= BF$6, $E214 &lt; BE$6), 0, 1)+IF(OR($F214 &gt;= BF$6, $G214 &lt; BE$6), 0, 2)+1)</f>
        <v/>
      </c>
      <c r="BF214" s="71" t="str">
        <f ca="1">INDEX({"","_","-","="},IF(OR($D214 &gt;= BG$6, $E214 &lt; BF$6), 0, 1)+IF(OR($F214 &gt;= BG$6, $G214 &lt; BF$6), 0, 2)+1)</f>
        <v/>
      </c>
      <c r="BG214" s="71" t="str">
        <f ca="1">INDEX({"","_","-","="},IF(OR($D214 &gt;= BH$6, $E214 &lt; BG$6), 0, 1)+IF(OR($F214 &gt;= BH$6, $G214 &lt; BG$6), 0, 2)+1)</f>
        <v/>
      </c>
      <c r="BH214" s="71" t="str">
        <f ca="1">INDEX({"","_","-","="},IF(OR($D214 &gt;= BI$6, $E214 &lt; BH$6), 0, 1)+IF(OR($F214 &gt;= BI$6, $G214 &lt; BH$6), 0, 2)+1)</f>
        <v/>
      </c>
      <c r="BI214" s="71" t="str">
        <f ca="1">INDEX({"","_","-","="},IF(OR($D214 &gt;= BJ$6, $E214 &lt; BI$6), 0, 1)+IF(OR($F214 &gt;= BJ$6, $G214 &lt; BI$6), 0, 2)+1)</f>
        <v/>
      </c>
      <c r="BJ214" s="71" t="str">
        <f ca="1">INDEX({"","_","-","="},IF(OR($D214 &gt;= BK$6, $E214 &lt; BJ$6), 0, 1)+IF(OR($F214 &gt;= BK$6, $G214 &lt; BJ$6), 0, 2)+1)</f>
        <v/>
      </c>
      <c r="BK214" s="71" t="str">
        <f ca="1">INDEX({"","_","-","="},IF(OR($D214 &gt;= BL$6, $E214 &lt; BK$6), 0, 1)+IF(OR($F214 &gt;= BL$6, $G214 &lt; BK$6), 0, 2)+1)</f>
        <v/>
      </c>
      <c r="BL214" s="71" t="str">
        <f ca="1">INDEX({"","_","-","="},IF(OR($D214 &gt;= BM$6, $E214 &lt; BL$6), 0, 1)+IF(OR($F214 &gt;= BM$6, $G214 &lt; BL$6), 0, 2)+1)</f>
        <v/>
      </c>
      <c r="BM214" s="71" t="str">
        <f ca="1">INDEX({"","_","-","="},IF(OR($D214 &gt;= BN$6, $E214 &lt; BM$6), 0, 1)+IF(OR($F214 &gt;= BN$6, $G214 &lt; BM$6), 0, 2)+1)</f>
        <v/>
      </c>
      <c r="BN214" s="71" t="str">
        <f ca="1">INDEX({"","_","-","="},IF(OR($D214 &gt;= BO$6, $E214 &lt; BN$6), 0, 1)+IF(OR($F214 &gt;= BO$6, $G214 &lt; BN$6), 0, 2)+1)</f>
        <v/>
      </c>
      <c r="BO214" s="71" t="str">
        <f ca="1">INDEX({"","_","-","="},IF(OR($D214 &gt;= BP$6, $E214 &lt; BO$6), 0, 1)+IF(OR($F214 &gt;= BP$6, $G214 &lt; BO$6), 0, 2)+1)</f>
        <v/>
      </c>
      <c r="BP214" s="71" t="str">
        <f ca="1">INDEX({"","_","-","="},IF(OR($D214 &gt;= BQ$6, $E214 &lt; BP$6), 0, 1)+IF(OR($F214 &gt;= BQ$6, $G214 &lt; BP$6), 0, 2)+1)</f>
        <v/>
      </c>
      <c r="BQ214" s="71" t="str">
        <f ca="1">INDEX({"","_","-","="},IF(OR($D214 &gt;= BR$6, $E214 &lt; BQ$6), 0, 1)+IF(OR($F214 &gt;= BR$6, $G214 &lt; BQ$6), 0, 2)+1)</f>
        <v/>
      </c>
      <c r="BR214" s="71" t="str">
        <f ca="1">INDEX({"","_","-","="},IF(OR($D214 &gt;= BS$6, $E214 &lt; BR$6), 0, 1)+IF(OR($F214 &gt;= BS$6, $G214 &lt; BR$6), 0, 2)+1)</f>
        <v/>
      </c>
      <c r="BS214" s="71" t="str">
        <f ca="1">INDEX({"","_","-","="},IF(OR($D214 &gt;= BT$6, $E214 &lt; BS$6), 0, 1)+IF(OR($F214 &gt;= BT$6, $G214 &lt; BS$6), 0, 2)+1)</f>
        <v/>
      </c>
      <c r="BT214" s="71" t="str">
        <f ca="1">INDEX({"","_","-","="},IF(OR($D214 &gt;= BU$6, $E214 &lt; BT$6), 0, 1)+IF(OR($F214 &gt;= BU$6, $G214 &lt; BT$6), 0, 2)+1)</f>
        <v/>
      </c>
      <c r="BU214" s="71" t="str">
        <f ca="1">INDEX({"","_","-","="},IF(OR($D214 &gt;= BV$6, $E214 &lt; BU$6), 0, 1)+IF(OR($F214 &gt;= BV$6, $G214 &lt; BU$6), 0, 2)+1)</f>
        <v/>
      </c>
      <c r="BV214" s="71" t="str">
        <f ca="1">INDEX({"","_","-","="},IF(OR($D214 &gt;= BW$6, $E214 &lt; BV$6), 0, 1)+IF(OR($F214 &gt;= BW$6, $G214 &lt; BV$6), 0, 2)+1)</f>
        <v/>
      </c>
      <c r="BW214" s="71" t="str">
        <f ca="1">INDEX({"","_","-","="},IF(OR($D214 &gt;= BX$6, $E214 &lt; BW$6), 0, 1)+IF(OR($F214 &gt;= BX$6, $G214 &lt; BW$6), 0, 2)+1)</f>
        <v/>
      </c>
      <c r="BX214" s="71" t="str">
        <f ca="1">INDEX({"","_","-","="},IF(OR($D214 &gt;= BY$6, $E214 &lt; BX$6), 0, 1)+IF(OR($F214 &gt;= BY$6, $G214 &lt; BX$6), 0, 2)+1)</f>
        <v/>
      </c>
      <c r="BY214" s="71" t="str">
        <f ca="1">INDEX({"","_","-","="},IF(OR($D214 &gt;= BZ$6, $E214 &lt; BY$6), 0, 1)+IF(OR($F214 &gt;= BZ$6, $G214 &lt; BY$6), 0, 2)+1)</f>
        <v/>
      </c>
      <c r="BZ214" s="71" t="str">
        <f ca="1">INDEX({"","_","-","="},IF(OR($D214 &gt;= CA$6, $E214 &lt; BZ$6), 0, 1)+IF(OR($F214 &gt;= CA$6, $G214 &lt; BZ$6), 0, 2)+1)</f>
        <v/>
      </c>
      <c r="CA214" s="71" t="str">
        <f ca="1">INDEX({"","_","-","="},IF(OR($D214 &gt;= CB$6, $E214 &lt; CA$6), 0, 1)+IF(OR($F214 &gt;= CB$6, $G214 &lt; CA$6), 0, 2)+1)</f>
        <v/>
      </c>
      <c r="CB214" s="71" t="str">
        <f ca="1">INDEX({"","_","-","="},IF(OR($D214 &gt;= CC$6, $E214 &lt; CB$6), 0, 1)+IF(OR($F214 &gt;= CC$6, $G214 &lt; CB$6), 0, 2)+1)</f>
        <v/>
      </c>
      <c r="CC214" s="71" t="str">
        <f ca="1">INDEX({"","_","-","="},IF(OR($D214 &gt;= CD$6, $E214 &lt; CC$6), 0, 1)+IF(OR($F214 &gt;= CD$6, $G214 &lt; CC$6), 0, 2)+1)</f>
        <v/>
      </c>
      <c r="CD214" s="71" t="str">
        <f ca="1">INDEX({"","_","-","="},IF(OR($D214 &gt;= CE$6, $E214 &lt; CD$6), 0, 1)+IF(OR($F214 &gt;= CE$6, $G214 &lt; CD$6), 0, 2)+1)</f>
        <v/>
      </c>
    </row>
    <row r="215" spans="1:82">
      <c r="A215" s="8" t="str">
        <f ca="1">IF('临-进度'!N210,'临-进度'!$A210,"")</f>
        <v/>
      </c>
      <c r="B215" s="8" t="str">
        <f ca="1">IF('临-进度'!N210,'临-进度'!$B210,"")</f>
        <v/>
      </c>
      <c r="C215" s="8" t="str">
        <f ca="1">IF('临-进度'!N210,'临-进度'!$F210,"")</f>
        <v/>
      </c>
      <c r="D215" s="42" t="str">
        <f ca="1">IF('临-进度'!$N210,'临-进度'!$J210,"")</f>
        <v/>
      </c>
      <c r="E215" s="42" t="str">
        <f ca="1">IF('临-进度'!$N210,'临-进度'!$AF210,"")</f>
        <v/>
      </c>
      <c r="F215" s="42" t="str">
        <f ca="1">IF('临-进度'!$N210,'临-进度'!$K210,"")</f>
        <v/>
      </c>
      <c r="G215" s="76" t="str">
        <f ca="1">IF('临-进度'!$N210,'临-进度'!$AG210,"")</f>
        <v/>
      </c>
      <c r="H215" s="71" t="str">
        <f ca="1">INDEX({"","_","-","="},IF(OR($D215 &gt;= I$6, $E215 &lt; H$6), 0, 1)+IF(OR($F215 &gt;= I$6, $G215 &lt; H$6), 0, 2)+1)</f>
        <v/>
      </c>
      <c r="I215" s="71" t="str">
        <f ca="1">INDEX({"","_","-","="},IF(OR($D215 &gt;= J$6, $E215 &lt; I$6), 0, 1)+IF(OR($F215 &gt;= J$6, $G215 &lt; I$6), 0, 2)+1)</f>
        <v/>
      </c>
      <c r="J215" s="71" t="str">
        <f ca="1">INDEX({"","_","-","="},IF(OR($D215 &gt;= K$6, $E215 &lt; J$6), 0, 1)+IF(OR($F215 &gt;= K$6, $G215 &lt; J$6), 0, 2)+1)</f>
        <v/>
      </c>
      <c r="K215" s="71" t="str">
        <f ca="1">INDEX({"","_","-","="},IF(OR($D215 &gt;= L$6, $E215 &lt; K$6), 0, 1)+IF(OR($F215 &gt;= L$6, $G215 &lt; K$6), 0, 2)+1)</f>
        <v/>
      </c>
      <c r="L215" s="71" t="str">
        <f ca="1">INDEX({"","_","-","="},IF(OR($D215 &gt;= M$6, $E215 &lt; L$6), 0, 1)+IF(OR($F215 &gt;= M$6, $G215 &lt; L$6), 0, 2)+1)</f>
        <v/>
      </c>
      <c r="M215" s="71" t="str">
        <f ca="1">INDEX({"","_","-","="},IF(OR($D215 &gt;= N$6, $E215 &lt; M$6), 0, 1)+IF(OR($F215 &gt;= N$6, $G215 &lt; M$6), 0, 2)+1)</f>
        <v/>
      </c>
      <c r="N215" s="71" t="str">
        <f ca="1">INDEX({"","_","-","="},IF(OR($D215 &gt;= O$6, $E215 &lt; N$6), 0, 1)+IF(OR($F215 &gt;= O$6, $G215 &lt; N$6), 0, 2)+1)</f>
        <v/>
      </c>
      <c r="O215" s="71" t="str">
        <f ca="1">INDEX({"","_","-","="},IF(OR($D215 &gt;= P$6, $E215 &lt; O$6), 0, 1)+IF(OR($F215 &gt;= P$6, $G215 &lt; O$6), 0, 2)+1)</f>
        <v/>
      </c>
      <c r="P215" s="71" t="str">
        <f ca="1">INDEX({"","_","-","="},IF(OR($D215 &gt;= Q$6, $E215 &lt; P$6), 0, 1)+IF(OR($F215 &gt;= Q$6, $G215 &lt; P$6), 0, 2)+1)</f>
        <v/>
      </c>
      <c r="Q215" s="71" t="str">
        <f ca="1">INDEX({"","_","-","="},IF(OR($D215 &gt;= R$6, $E215 &lt; Q$6), 0, 1)+IF(OR($F215 &gt;= R$6, $G215 &lt; Q$6), 0, 2)+1)</f>
        <v/>
      </c>
      <c r="R215" s="71" t="str">
        <f ca="1">INDEX({"","_","-","="},IF(OR($D215 &gt;= S$6, $E215 &lt; R$6), 0, 1)+IF(OR($F215 &gt;= S$6, $G215 &lt; R$6), 0, 2)+1)</f>
        <v/>
      </c>
      <c r="S215" s="71" t="str">
        <f ca="1">INDEX({"","_","-","="},IF(OR($D215 &gt;= T$6, $E215 &lt; S$6), 0, 1)+IF(OR($F215 &gt;= T$6, $G215 &lt; S$6), 0, 2)+1)</f>
        <v/>
      </c>
      <c r="T215" s="71" t="str">
        <f ca="1">INDEX({"","_","-","="},IF(OR($D215 &gt;= U$6, $E215 &lt; T$6), 0, 1)+IF(OR($F215 &gt;= U$6, $G215 &lt; T$6), 0, 2)+1)</f>
        <v/>
      </c>
      <c r="U215" s="71" t="str">
        <f ca="1">INDEX({"","_","-","="},IF(OR($D215 &gt;= V$6, $E215 &lt; U$6), 0, 1)+IF(OR($F215 &gt;= V$6, $G215 &lt; U$6), 0, 2)+1)</f>
        <v/>
      </c>
      <c r="V215" s="71" t="str">
        <f ca="1">INDEX({"","_","-","="},IF(OR($D215 &gt;= W$6, $E215 &lt; V$6), 0, 1)+IF(OR($F215 &gt;= W$6, $G215 &lt; V$6), 0, 2)+1)</f>
        <v/>
      </c>
      <c r="W215" s="71" t="str">
        <f ca="1">INDEX({"","_","-","="},IF(OR($D215 &gt;= X$6, $E215 &lt; W$6), 0, 1)+IF(OR($F215 &gt;= X$6, $G215 &lt; W$6), 0, 2)+1)</f>
        <v/>
      </c>
      <c r="X215" s="71" t="str">
        <f ca="1">INDEX({"","_","-","="},IF(OR($D215 &gt;= Y$6, $E215 &lt; X$6), 0, 1)+IF(OR($F215 &gt;= Y$6, $G215 &lt; X$6), 0, 2)+1)</f>
        <v/>
      </c>
      <c r="Y215" s="71" t="str">
        <f ca="1">INDEX({"","_","-","="},IF(OR($D215 &gt;= Z$6, $E215 &lt; Y$6), 0, 1)+IF(OR($F215 &gt;= Z$6, $G215 &lt; Y$6), 0, 2)+1)</f>
        <v/>
      </c>
      <c r="Z215" s="71" t="str">
        <f ca="1">INDEX({"","_","-","="},IF(OR($D215 &gt;= AA$6, $E215 &lt; Z$6), 0, 1)+IF(OR($F215 &gt;= AA$6, $G215 &lt; Z$6), 0, 2)+1)</f>
        <v/>
      </c>
      <c r="AA215" s="71" t="str">
        <f ca="1">INDEX({"","_","-","="},IF(OR($D215 &gt;= AB$6, $E215 &lt; AA$6), 0, 1)+IF(OR($F215 &gt;= AB$6, $G215 &lt; AA$6), 0, 2)+1)</f>
        <v/>
      </c>
      <c r="AB215" s="71" t="str">
        <f ca="1">INDEX({"","_","-","="},IF(OR($D215 &gt;= AC$6, $E215 &lt; AB$6), 0, 1)+IF(OR($F215 &gt;= AC$6, $G215 &lt; AB$6), 0, 2)+1)</f>
        <v/>
      </c>
      <c r="AC215" s="71" t="str">
        <f ca="1">INDEX({"","_","-","="},IF(OR($D215 &gt;= AD$6, $E215 &lt; AC$6), 0, 1)+IF(OR($F215 &gt;= AD$6, $G215 &lt; AC$6), 0, 2)+1)</f>
        <v/>
      </c>
      <c r="AD215" s="71" t="str">
        <f ca="1">INDEX({"","_","-","="},IF(OR($D215 &gt;= AE$6, $E215 &lt; AD$6), 0, 1)+IF(OR($F215 &gt;= AE$6, $G215 &lt; AD$6), 0, 2)+1)</f>
        <v/>
      </c>
      <c r="AE215" s="71" t="str">
        <f ca="1">INDEX({"","_","-","="},IF(OR($D215 &gt;= AF$6, $E215 &lt; AE$6), 0, 1)+IF(OR($F215 &gt;= AF$6, $G215 &lt; AE$6), 0, 2)+1)</f>
        <v/>
      </c>
      <c r="AF215" s="71" t="str">
        <f ca="1">INDEX({"","_","-","="},IF(OR($D215 &gt;= AG$6, $E215 &lt; AF$6), 0, 1)+IF(OR($F215 &gt;= AG$6, $G215 &lt; AF$6), 0, 2)+1)</f>
        <v/>
      </c>
      <c r="AG215" s="71" t="str">
        <f ca="1">INDEX({"","_","-","="},IF(OR($D215 &gt;= AH$6, $E215 &lt; AG$6), 0, 1)+IF(OR($F215 &gt;= AH$6, $G215 &lt; AG$6), 0, 2)+1)</f>
        <v/>
      </c>
      <c r="AH215" s="71" t="str">
        <f ca="1">INDEX({"","_","-","="},IF(OR($D215 &gt;= AI$6, $E215 &lt; AH$6), 0, 1)+IF(OR($F215 &gt;= AI$6, $G215 &lt; AH$6), 0, 2)+1)</f>
        <v/>
      </c>
      <c r="AI215" s="71" t="str">
        <f ca="1">INDEX({"","_","-","="},IF(OR($D215 &gt;= AJ$6, $E215 &lt; AI$6), 0, 1)+IF(OR($F215 &gt;= AJ$6, $G215 &lt; AI$6), 0, 2)+1)</f>
        <v/>
      </c>
      <c r="AJ215" s="71" t="str">
        <f ca="1">INDEX({"","_","-","="},IF(OR($D215 &gt;= AK$6, $E215 &lt; AJ$6), 0, 1)+IF(OR($F215 &gt;= AK$6, $G215 &lt; AJ$6), 0, 2)+1)</f>
        <v/>
      </c>
      <c r="AK215" s="71" t="str">
        <f ca="1">INDEX({"","_","-","="},IF(OR($D215 &gt;= AL$6, $E215 &lt; AK$6), 0, 1)+IF(OR($F215 &gt;= AL$6, $G215 &lt; AK$6), 0, 2)+1)</f>
        <v/>
      </c>
      <c r="AL215" s="71" t="str">
        <f ca="1">INDEX({"","_","-","="},IF(OR($D215 &gt;= AM$6, $E215 &lt; AL$6), 0, 1)+IF(OR($F215 &gt;= AM$6, $G215 &lt; AL$6), 0, 2)+1)</f>
        <v/>
      </c>
      <c r="AM215" s="71" t="str">
        <f ca="1">INDEX({"","_","-","="},IF(OR($D215 &gt;= AN$6, $E215 &lt; AM$6), 0, 1)+IF(OR($F215 &gt;= AN$6, $G215 &lt; AM$6), 0, 2)+1)</f>
        <v/>
      </c>
      <c r="AN215" s="71" t="str">
        <f ca="1">INDEX({"","_","-","="},IF(OR($D215 &gt;= AO$6, $E215 &lt; AN$6), 0, 1)+IF(OR($F215 &gt;= AO$6, $G215 &lt; AN$6), 0, 2)+1)</f>
        <v/>
      </c>
      <c r="AO215" s="71" t="str">
        <f ca="1">INDEX({"","_","-","="},IF(OR($D215 &gt;= AP$6, $E215 &lt; AO$6), 0, 1)+IF(OR($F215 &gt;= AP$6, $G215 &lt; AO$6), 0, 2)+1)</f>
        <v/>
      </c>
      <c r="AP215" s="71" t="str">
        <f ca="1">INDEX({"","_","-","="},IF(OR($D215 &gt;= AQ$6, $E215 &lt; AP$6), 0, 1)+IF(OR($F215 &gt;= AQ$6, $G215 &lt; AP$6), 0, 2)+1)</f>
        <v/>
      </c>
      <c r="AQ215" s="71" t="str">
        <f ca="1">INDEX({"","_","-","="},IF(OR($D215 &gt;= AR$6, $E215 &lt; AQ$6), 0, 1)+IF(OR($F215 &gt;= AR$6, $G215 &lt; AQ$6), 0, 2)+1)</f>
        <v/>
      </c>
      <c r="AR215" s="71" t="str">
        <f ca="1">INDEX({"","_","-","="},IF(OR($D215 &gt;= AS$6, $E215 &lt; AR$6), 0, 1)+IF(OR($F215 &gt;= AS$6, $G215 &lt; AR$6), 0, 2)+1)</f>
        <v/>
      </c>
      <c r="AS215" s="71" t="str">
        <f ca="1">INDEX({"","_","-","="},IF(OR($D215 &gt;= AT$6, $E215 &lt; AS$6), 0, 1)+IF(OR($F215 &gt;= AT$6, $G215 &lt; AS$6), 0, 2)+1)</f>
        <v/>
      </c>
      <c r="AT215" s="71" t="str">
        <f ca="1">INDEX({"","_","-","="},IF(OR($D215 &gt;= AU$6, $E215 &lt; AT$6), 0, 1)+IF(OR($F215 &gt;= AU$6, $G215 &lt; AT$6), 0, 2)+1)</f>
        <v/>
      </c>
      <c r="AU215" s="71" t="str">
        <f ca="1">INDEX({"","_","-","="},IF(OR($D215 &gt;= AV$6, $E215 &lt; AU$6), 0, 1)+IF(OR($F215 &gt;= AV$6, $G215 &lt; AU$6), 0, 2)+1)</f>
        <v/>
      </c>
      <c r="AV215" s="71" t="str">
        <f ca="1">INDEX({"","_","-","="},IF(OR($D215 &gt;= AW$6, $E215 &lt; AV$6), 0, 1)+IF(OR($F215 &gt;= AW$6, $G215 &lt; AV$6), 0, 2)+1)</f>
        <v/>
      </c>
      <c r="AW215" s="71" t="str">
        <f ca="1">INDEX({"","_","-","="},IF(OR($D215 &gt;= AX$6, $E215 &lt; AW$6), 0, 1)+IF(OR($F215 &gt;= AX$6, $G215 &lt; AW$6), 0, 2)+1)</f>
        <v/>
      </c>
      <c r="AX215" s="71" t="str">
        <f ca="1">INDEX({"","_","-","="},IF(OR($D215 &gt;= AY$6, $E215 &lt; AX$6), 0, 1)+IF(OR($F215 &gt;= AY$6, $G215 &lt; AX$6), 0, 2)+1)</f>
        <v/>
      </c>
      <c r="AY215" s="71" t="str">
        <f ca="1">INDEX({"","_","-","="},IF(OR($D215 &gt;= AZ$6, $E215 &lt; AY$6), 0, 1)+IF(OR($F215 &gt;= AZ$6, $G215 &lt; AY$6), 0, 2)+1)</f>
        <v/>
      </c>
      <c r="AZ215" s="71" t="str">
        <f ca="1">INDEX({"","_","-","="},IF(OR($D215 &gt;= BA$6, $E215 &lt; AZ$6), 0, 1)+IF(OR($F215 &gt;= BA$6, $G215 &lt; AZ$6), 0, 2)+1)</f>
        <v/>
      </c>
      <c r="BA215" s="71" t="str">
        <f ca="1">INDEX({"","_","-","="},IF(OR($D215 &gt;= BB$6, $E215 &lt; BA$6), 0, 1)+IF(OR($F215 &gt;= BB$6, $G215 &lt; BA$6), 0, 2)+1)</f>
        <v/>
      </c>
      <c r="BB215" s="71" t="str">
        <f ca="1">INDEX({"","_","-","="},IF(OR($D215 &gt;= BC$6, $E215 &lt; BB$6), 0, 1)+IF(OR($F215 &gt;= BC$6, $G215 &lt; BB$6), 0, 2)+1)</f>
        <v/>
      </c>
      <c r="BC215" s="71" t="str">
        <f ca="1">INDEX({"","_","-","="},IF(OR($D215 &gt;= BD$6, $E215 &lt; BC$6), 0, 1)+IF(OR($F215 &gt;= BD$6, $G215 &lt; BC$6), 0, 2)+1)</f>
        <v/>
      </c>
      <c r="BD215" s="71" t="str">
        <f ca="1">INDEX({"","_","-","="},IF(OR($D215 &gt;= BE$6, $E215 &lt; BD$6), 0, 1)+IF(OR($F215 &gt;= BE$6, $G215 &lt; BD$6), 0, 2)+1)</f>
        <v/>
      </c>
      <c r="BE215" s="71" t="str">
        <f ca="1">INDEX({"","_","-","="},IF(OR($D215 &gt;= BF$6, $E215 &lt; BE$6), 0, 1)+IF(OR($F215 &gt;= BF$6, $G215 &lt; BE$6), 0, 2)+1)</f>
        <v/>
      </c>
      <c r="BF215" s="71" t="str">
        <f ca="1">INDEX({"","_","-","="},IF(OR($D215 &gt;= BG$6, $E215 &lt; BF$6), 0, 1)+IF(OR($F215 &gt;= BG$6, $G215 &lt; BF$6), 0, 2)+1)</f>
        <v/>
      </c>
      <c r="BG215" s="71" t="str">
        <f ca="1">INDEX({"","_","-","="},IF(OR($D215 &gt;= BH$6, $E215 &lt; BG$6), 0, 1)+IF(OR($F215 &gt;= BH$6, $G215 &lt; BG$6), 0, 2)+1)</f>
        <v/>
      </c>
      <c r="BH215" s="71" t="str">
        <f ca="1">INDEX({"","_","-","="},IF(OR($D215 &gt;= BI$6, $E215 &lt; BH$6), 0, 1)+IF(OR($F215 &gt;= BI$6, $G215 &lt; BH$6), 0, 2)+1)</f>
        <v/>
      </c>
      <c r="BI215" s="71" t="str">
        <f ca="1">INDEX({"","_","-","="},IF(OR($D215 &gt;= BJ$6, $E215 &lt; BI$6), 0, 1)+IF(OR($F215 &gt;= BJ$6, $G215 &lt; BI$6), 0, 2)+1)</f>
        <v/>
      </c>
      <c r="BJ215" s="71" t="str">
        <f ca="1">INDEX({"","_","-","="},IF(OR($D215 &gt;= BK$6, $E215 &lt; BJ$6), 0, 1)+IF(OR($F215 &gt;= BK$6, $G215 &lt; BJ$6), 0, 2)+1)</f>
        <v/>
      </c>
      <c r="BK215" s="71" t="str">
        <f ca="1">INDEX({"","_","-","="},IF(OR($D215 &gt;= BL$6, $E215 &lt; BK$6), 0, 1)+IF(OR($F215 &gt;= BL$6, $G215 &lt; BK$6), 0, 2)+1)</f>
        <v/>
      </c>
      <c r="BL215" s="71" t="str">
        <f ca="1">INDEX({"","_","-","="},IF(OR($D215 &gt;= BM$6, $E215 &lt; BL$6), 0, 1)+IF(OR($F215 &gt;= BM$6, $G215 &lt; BL$6), 0, 2)+1)</f>
        <v/>
      </c>
      <c r="BM215" s="71" t="str">
        <f ca="1">INDEX({"","_","-","="},IF(OR($D215 &gt;= BN$6, $E215 &lt; BM$6), 0, 1)+IF(OR($F215 &gt;= BN$6, $G215 &lt; BM$6), 0, 2)+1)</f>
        <v/>
      </c>
      <c r="BN215" s="71" t="str">
        <f ca="1">INDEX({"","_","-","="},IF(OR($D215 &gt;= BO$6, $E215 &lt; BN$6), 0, 1)+IF(OR($F215 &gt;= BO$6, $G215 &lt; BN$6), 0, 2)+1)</f>
        <v/>
      </c>
      <c r="BO215" s="71" t="str">
        <f ca="1">INDEX({"","_","-","="},IF(OR($D215 &gt;= BP$6, $E215 &lt; BO$6), 0, 1)+IF(OR($F215 &gt;= BP$6, $G215 &lt; BO$6), 0, 2)+1)</f>
        <v/>
      </c>
      <c r="BP215" s="71" t="str">
        <f ca="1">INDEX({"","_","-","="},IF(OR($D215 &gt;= BQ$6, $E215 &lt; BP$6), 0, 1)+IF(OR($F215 &gt;= BQ$6, $G215 &lt; BP$6), 0, 2)+1)</f>
        <v/>
      </c>
      <c r="BQ215" s="71" t="str">
        <f ca="1">INDEX({"","_","-","="},IF(OR($D215 &gt;= BR$6, $E215 &lt; BQ$6), 0, 1)+IF(OR($F215 &gt;= BR$6, $G215 &lt; BQ$6), 0, 2)+1)</f>
        <v/>
      </c>
      <c r="BR215" s="71" t="str">
        <f ca="1">INDEX({"","_","-","="},IF(OR($D215 &gt;= BS$6, $E215 &lt; BR$6), 0, 1)+IF(OR($F215 &gt;= BS$6, $G215 &lt; BR$6), 0, 2)+1)</f>
        <v/>
      </c>
      <c r="BS215" s="71" t="str">
        <f ca="1">INDEX({"","_","-","="},IF(OR($D215 &gt;= BT$6, $E215 &lt; BS$6), 0, 1)+IF(OR($F215 &gt;= BT$6, $G215 &lt; BS$6), 0, 2)+1)</f>
        <v/>
      </c>
      <c r="BT215" s="71" t="str">
        <f ca="1">INDEX({"","_","-","="},IF(OR($D215 &gt;= BU$6, $E215 &lt; BT$6), 0, 1)+IF(OR($F215 &gt;= BU$6, $G215 &lt; BT$6), 0, 2)+1)</f>
        <v/>
      </c>
      <c r="BU215" s="71" t="str">
        <f ca="1">INDEX({"","_","-","="},IF(OR($D215 &gt;= BV$6, $E215 &lt; BU$6), 0, 1)+IF(OR($F215 &gt;= BV$6, $G215 &lt; BU$6), 0, 2)+1)</f>
        <v/>
      </c>
      <c r="BV215" s="71" t="str">
        <f ca="1">INDEX({"","_","-","="},IF(OR($D215 &gt;= BW$6, $E215 &lt; BV$6), 0, 1)+IF(OR($F215 &gt;= BW$6, $G215 &lt; BV$6), 0, 2)+1)</f>
        <v/>
      </c>
      <c r="BW215" s="71" t="str">
        <f ca="1">INDEX({"","_","-","="},IF(OR($D215 &gt;= BX$6, $E215 &lt; BW$6), 0, 1)+IF(OR($F215 &gt;= BX$6, $G215 &lt; BW$6), 0, 2)+1)</f>
        <v/>
      </c>
      <c r="BX215" s="71" t="str">
        <f ca="1">INDEX({"","_","-","="},IF(OR($D215 &gt;= BY$6, $E215 &lt; BX$6), 0, 1)+IF(OR($F215 &gt;= BY$6, $G215 &lt; BX$6), 0, 2)+1)</f>
        <v/>
      </c>
      <c r="BY215" s="71" t="str">
        <f ca="1">INDEX({"","_","-","="},IF(OR($D215 &gt;= BZ$6, $E215 &lt; BY$6), 0, 1)+IF(OR($F215 &gt;= BZ$6, $G215 &lt; BY$6), 0, 2)+1)</f>
        <v/>
      </c>
      <c r="BZ215" s="71" t="str">
        <f ca="1">INDEX({"","_","-","="},IF(OR($D215 &gt;= CA$6, $E215 &lt; BZ$6), 0, 1)+IF(OR($F215 &gt;= CA$6, $G215 &lt; BZ$6), 0, 2)+1)</f>
        <v/>
      </c>
      <c r="CA215" s="71" t="str">
        <f ca="1">INDEX({"","_","-","="},IF(OR($D215 &gt;= CB$6, $E215 &lt; CA$6), 0, 1)+IF(OR($F215 &gt;= CB$6, $G215 &lt; CA$6), 0, 2)+1)</f>
        <v/>
      </c>
      <c r="CB215" s="71" t="str">
        <f ca="1">INDEX({"","_","-","="},IF(OR($D215 &gt;= CC$6, $E215 &lt; CB$6), 0, 1)+IF(OR($F215 &gt;= CC$6, $G215 &lt; CB$6), 0, 2)+1)</f>
        <v/>
      </c>
      <c r="CC215" s="71" t="str">
        <f ca="1">INDEX({"","_","-","="},IF(OR($D215 &gt;= CD$6, $E215 &lt; CC$6), 0, 1)+IF(OR($F215 &gt;= CD$6, $G215 &lt; CC$6), 0, 2)+1)</f>
        <v/>
      </c>
      <c r="CD215" s="71" t="str">
        <f ca="1">INDEX({"","_","-","="},IF(OR($D215 &gt;= CE$6, $E215 &lt; CD$6), 0, 1)+IF(OR($F215 &gt;= CE$6, $G215 &lt; CD$6), 0, 2)+1)</f>
        <v/>
      </c>
    </row>
    <row r="216" spans="1:82">
      <c r="A216" s="8" t="str">
        <f ca="1">IF('临-进度'!N211,'临-进度'!$A211,"")</f>
        <v/>
      </c>
      <c r="B216" s="8" t="str">
        <f ca="1">IF('临-进度'!N211,'临-进度'!$B211,"")</f>
        <v/>
      </c>
      <c r="C216" s="8" t="str">
        <f ca="1">IF('临-进度'!N211,'临-进度'!$F211,"")</f>
        <v/>
      </c>
      <c r="D216" s="42" t="str">
        <f ca="1">IF('临-进度'!$N211,'临-进度'!$J211,"")</f>
        <v/>
      </c>
      <c r="E216" s="42" t="str">
        <f ca="1">IF('临-进度'!$N211,'临-进度'!$AF211,"")</f>
        <v/>
      </c>
      <c r="F216" s="42" t="str">
        <f ca="1">IF('临-进度'!$N211,'临-进度'!$K211,"")</f>
        <v/>
      </c>
      <c r="G216" s="76" t="str">
        <f ca="1">IF('临-进度'!$N211,'临-进度'!$AG211,"")</f>
        <v/>
      </c>
      <c r="H216" s="71" t="str">
        <f ca="1">INDEX({"","_","-","="},IF(OR($D216 &gt;= I$6, $E216 &lt; H$6), 0, 1)+IF(OR($F216 &gt;= I$6, $G216 &lt; H$6), 0, 2)+1)</f>
        <v/>
      </c>
      <c r="I216" s="71" t="str">
        <f ca="1">INDEX({"","_","-","="},IF(OR($D216 &gt;= J$6, $E216 &lt; I$6), 0, 1)+IF(OR($F216 &gt;= J$6, $G216 &lt; I$6), 0, 2)+1)</f>
        <v/>
      </c>
      <c r="J216" s="71" t="str">
        <f ca="1">INDEX({"","_","-","="},IF(OR($D216 &gt;= K$6, $E216 &lt; J$6), 0, 1)+IF(OR($F216 &gt;= K$6, $G216 &lt; J$6), 0, 2)+1)</f>
        <v/>
      </c>
      <c r="K216" s="71" t="str">
        <f ca="1">INDEX({"","_","-","="},IF(OR($D216 &gt;= L$6, $E216 &lt; K$6), 0, 1)+IF(OR($F216 &gt;= L$6, $G216 &lt; K$6), 0, 2)+1)</f>
        <v/>
      </c>
      <c r="L216" s="71" t="str">
        <f ca="1">INDEX({"","_","-","="},IF(OR($D216 &gt;= M$6, $E216 &lt; L$6), 0, 1)+IF(OR($F216 &gt;= M$6, $G216 &lt; L$6), 0, 2)+1)</f>
        <v/>
      </c>
      <c r="M216" s="71" t="str">
        <f ca="1">INDEX({"","_","-","="},IF(OR($D216 &gt;= N$6, $E216 &lt; M$6), 0, 1)+IF(OR($F216 &gt;= N$6, $G216 &lt; M$6), 0, 2)+1)</f>
        <v/>
      </c>
      <c r="N216" s="71" t="str">
        <f ca="1">INDEX({"","_","-","="},IF(OR($D216 &gt;= O$6, $E216 &lt; N$6), 0, 1)+IF(OR($F216 &gt;= O$6, $G216 &lt; N$6), 0, 2)+1)</f>
        <v/>
      </c>
      <c r="O216" s="71" t="str">
        <f ca="1">INDEX({"","_","-","="},IF(OR($D216 &gt;= P$6, $E216 &lt; O$6), 0, 1)+IF(OR($F216 &gt;= P$6, $G216 &lt; O$6), 0, 2)+1)</f>
        <v/>
      </c>
      <c r="P216" s="71" t="str">
        <f ca="1">INDEX({"","_","-","="},IF(OR($D216 &gt;= Q$6, $E216 &lt; P$6), 0, 1)+IF(OR($F216 &gt;= Q$6, $G216 &lt; P$6), 0, 2)+1)</f>
        <v/>
      </c>
      <c r="Q216" s="71" t="str">
        <f ca="1">INDEX({"","_","-","="},IF(OR($D216 &gt;= R$6, $E216 &lt; Q$6), 0, 1)+IF(OR($F216 &gt;= R$6, $G216 &lt; Q$6), 0, 2)+1)</f>
        <v/>
      </c>
      <c r="R216" s="71" t="str">
        <f ca="1">INDEX({"","_","-","="},IF(OR($D216 &gt;= S$6, $E216 &lt; R$6), 0, 1)+IF(OR($F216 &gt;= S$6, $G216 &lt; R$6), 0, 2)+1)</f>
        <v/>
      </c>
      <c r="S216" s="71" t="str">
        <f ca="1">INDEX({"","_","-","="},IF(OR($D216 &gt;= T$6, $E216 &lt; S$6), 0, 1)+IF(OR($F216 &gt;= T$6, $G216 &lt; S$6), 0, 2)+1)</f>
        <v/>
      </c>
      <c r="T216" s="71" t="str">
        <f ca="1">INDEX({"","_","-","="},IF(OR($D216 &gt;= U$6, $E216 &lt; T$6), 0, 1)+IF(OR($F216 &gt;= U$6, $G216 &lt; T$6), 0, 2)+1)</f>
        <v/>
      </c>
      <c r="U216" s="71" t="str">
        <f ca="1">INDEX({"","_","-","="},IF(OR($D216 &gt;= V$6, $E216 &lt; U$6), 0, 1)+IF(OR($F216 &gt;= V$6, $G216 &lt; U$6), 0, 2)+1)</f>
        <v/>
      </c>
      <c r="V216" s="71" t="str">
        <f ca="1">INDEX({"","_","-","="},IF(OR($D216 &gt;= W$6, $E216 &lt; V$6), 0, 1)+IF(OR($F216 &gt;= W$6, $G216 &lt; V$6), 0, 2)+1)</f>
        <v/>
      </c>
      <c r="W216" s="71" t="str">
        <f ca="1">INDEX({"","_","-","="},IF(OR($D216 &gt;= X$6, $E216 &lt; W$6), 0, 1)+IF(OR($F216 &gt;= X$6, $G216 &lt; W$6), 0, 2)+1)</f>
        <v/>
      </c>
      <c r="X216" s="71" t="str">
        <f ca="1">INDEX({"","_","-","="},IF(OR($D216 &gt;= Y$6, $E216 &lt; X$6), 0, 1)+IF(OR($F216 &gt;= Y$6, $G216 &lt; X$6), 0, 2)+1)</f>
        <v/>
      </c>
      <c r="Y216" s="71" t="str">
        <f ca="1">INDEX({"","_","-","="},IF(OR($D216 &gt;= Z$6, $E216 &lt; Y$6), 0, 1)+IF(OR($F216 &gt;= Z$6, $G216 &lt; Y$6), 0, 2)+1)</f>
        <v/>
      </c>
      <c r="Z216" s="71" t="str">
        <f ca="1">INDEX({"","_","-","="},IF(OR($D216 &gt;= AA$6, $E216 &lt; Z$6), 0, 1)+IF(OR($F216 &gt;= AA$6, $G216 &lt; Z$6), 0, 2)+1)</f>
        <v/>
      </c>
      <c r="AA216" s="71" t="str">
        <f ca="1">INDEX({"","_","-","="},IF(OR($D216 &gt;= AB$6, $E216 &lt; AA$6), 0, 1)+IF(OR($F216 &gt;= AB$6, $G216 &lt; AA$6), 0, 2)+1)</f>
        <v/>
      </c>
      <c r="AB216" s="71" t="str">
        <f ca="1">INDEX({"","_","-","="},IF(OR($D216 &gt;= AC$6, $E216 &lt; AB$6), 0, 1)+IF(OR($F216 &gt;= AC$6, $G216 &lt; AB$6), 0, 2)+1)</f>
        <v/>
      </c>
      <c r="AC216" s="71" t="str">
        <f ca="1">INDEX({"","_","-","="},IF(OR($D216 &gt;= AD$6, $E216 &lt; AC$6), 0, 1)+IF(OR($F216 &gt;= AD$6, $G216 &lt; AC$6), 0, 2)+1)</f>
        <v/>
      </c>
      <c r="AD216" s="71" t="str">
        <f ca="1">INDEX({"","_","-","="},IF(OR($D216 &gt;= AE$6, $E216 &lt; AD$6), 0, 1)+IF(OR($F216 &gt;= AE$6, $G216 &lt; AD$6), 0, 2)+1)</f>
        <v/>
      </c>
      <c r="AE216" s="71" t="str">
        <f ca="1">INDEX({"","_","-","="},IF(OR($D216 &gt;= AF$6, $E216 &lt; AE$6), 0, 1)+IF(OR($F216 &gt;= AF$6, $G216 &lt; AE$6), 0, 2)+1)</f>
        <v/>
      </c>
      <c r="AF216" s="71" t="str">
        <f ca="1">INDEX({"","_","-","="},IF(OR($D216 &gt;= AG$6, $E216 &lt; AF$6), 0, 1)+IF(OR($F216 &gt;= AG$6, $G216 &lt; AF$6), 0, 2)+1)</f>
        <v/>
      </c>
      <c r="AG216" s="71" t="str">
        <f ca="1">INDEX({"","_","-","="},IF(OR($D216 &gt;= AH$6, $E216 &lt; AG$6), 0, 1)+IF(OR($F216 &gt;= AH$6, $G216 &lt; AG$6), 0, 2)+1)</f>
        <v/>
      </c>
      <c r="AH216" s="71" t="str">
        <f ca="1">INDEX({"","_","-","="},IF(OR($D216 &gt;= AI$6, $E216 &lt; AH$6), 0, 1)+IF(OR($F216 &gt;= AI$6, $G216 &lt; AH$6), 0, 2)+1)</f>
        <v/>
      </c>
      <c r="AI216" s="71" t="str">
        <f ca="1">INDEX({"","_","-","="},IF(OR($D216 &gt;= AJ$6, $E216 &lt; AI$6), 0, 1)+IF(OR($F216 &gt;= AJ$6, $G216 &lt; AI$6), 0, 2)+1)</f>
        <v/>
      </c>
      <c r="AJ216" s="71" t="str">
        <f ca="1">INDEX({"","_","-","="},IF(OR($D216 &gt;= AK$6, $E216 &lt; AJ$6), 0, 1)+IF(OR($F216 &gt;= AK$6, $G216 &lt; AJ$6), 0, 2)+1)</f>
        <v/>
      </c>
      <c r="AK216" s="71" t="str">
        <f ca="1">INDEX({"","_","-","="},IF(OR($D216 &gt;= AL$6, $E216 &lt; AK$6), 0, 1)+IF(OR($F216 &gt;= AL$6, $G216 &lt; AK$6), 0, 2)+1)</f>
        <v/>
      </c>
      <c r="AL216" s="71" t="str">
        <f ca="1">INDEX({"","_","-","="},IF(OR($D216 &gt;= AM$6, $E216 &lt; AL$6), 0, 1)+IF(OR($F216 &gt;= AM$6, $G216 &lt; AL$6), 0, 2)+1)</f>
        <v/>
      </c>
      <c r="AM216" s="71" t="str">
        <f ca="1">INDEX({"","_","-","="},IF(OR($D216 &gt;= AN$6, $E216 &lt; AM$6), 0, 1)+IF(OR($F216 &gt;= AN$6, $G216 &lt; AM$6), 0, 2)+1)</f>
        <v/>
      </c>
      <c r="AN216" s="71" t="str">
        <f ca="1">INDEX({"","_","-","="},IF(OR($D216 &gt;= AO$6, $E216 &lt; AN$6), 0, 1)+IF(OR($F216 &gt;= AO$6, $G216 &lt; AN$6), 0, 2)+1)</f>
        <v/>
      </c>
      <c r="AO216" s="71" t="str">
        <f ca="1">INDEX({"","_","-","="},IF(OR($D216 &gt;= AP$6, $E216 &lt; AO$6), 0, 1)+IF(OR($F216 &gt;= AP$6, $G216 &lt; AO$6), 0, 2)+1)</f>
        <v/>
      </c>
      <c r="AP216" s="71" t="str">
        <f ca="1">INDEX({"","_","-","="},IF(OR($D216 &gt;= AQ$6, $E216 &lt; AP$6), 0, 1)+IF(OR($F216 &gt;= AQ$6, $G216 &lt; AP$6), 0, 2)+1)</f>
        <v/>
      </c>
      <c r="AQ216" s="71" t="str">
        <f ca="1">INDEX({"","_","-","="},IF(OR($D216 &gt;= AR$6, $E216 &lt; AQ$6), 0, 1)+IF(OR($F216 &gt;= AR$6, $G216 &lt; AQ$6), 0, 2)+1)</f>
        <v/>
      </c>
      <c r="AR216" s="71" t="str">
        <f ca="1">INDEX({"","_","-","="},IF(OR($D216 &gt;= AS$6, $E216 &lt; AR$6), 0, 1)+IF(OR($F216 &gt;= AS$6, $G216 &lt; AR$6), 0, 2)+1)</f>
        <v/>
      </c>
      <c r="AS216" s="71" t="str">
        <f ca="1">INDEX({"","_","-","="},IF(OR($D216 &gt;= AT$6, $E216 &lt; AS$6), 0, 1)+IF(OR($F216 &gt;= AT$6, $G216 &lt; AS$6), 0, 2)+1)</f>
        <v/>
      </c>
      <c r="AT216" s="71" t="str">
        <f ca="1">INDEX({"","_","-","="},IF(OR($D216 &gt;= AU$6, $E216 &lt; AT$6), 0, 1)+IF(OR($F216 &gt;= AU$6, $G216 &lt; AT$6), 0, 2)+1)</f>
        <v/>
      </c>
      <c r="AU216" s="71" t="str">
        <f ca="1">INDEX({"","_","-","="},IF(OR($D216 &gt;= AV$6, $E216 &lt; AU$6), 0, 1)+IF(OR($F216 &gt;= AV$6, $G216 &lt; AU$6), 0, 2)+1)</f>
        <v/>
      </c>
      <c r="AV216" s="71" t="str">
        <f ca="1">INDEX({"","_","-","="},IF(OR($D216 &gt;= AW$6, $E216 &lt; AV$6), 0, 1)+IF(OR($F216 &gt;= AW$6, $G216 &lt; AV$6), 0, 2)+1)</f>
        <v/>
      </c>
      <c r="AW216" s="71" t="str">
        <f ca="1">INDEX({"","_","-","="},IF(OR($D216 &gt;= AX$6, $E216 &lt; AW$6), 0, 1)+IF(OR($F216 &gt;= AX$6, $G216 &lt; AW$6), 0, 2)+1)</f>
        <v/>
      </c>
      <c r="AX216" s="71" t="str">
        <f ca="1">INDEX({"","_","-","="},IF(OR($D216 &gt;= AY$6, $E216 &lt; AX$6), 0, 1)+IF(OR($F216 &gt;= AY$6, $G216 &lt; AX$6), 0, 2)+1)</f>
        <v/>
      </c>
      <c r="AY216" s="71" t="str">
        <f ca="1">INDEX({"","_","-","="},IF(OR($D216 &gt;= AZ$6, $E216 &lt; AY$6), 0, 1)+IF(OR($F216 &gt;= AZ$6, $G216 &lt; AY$6), 0, 2)+1)</f>
        <v/>
      </c>
      <c r="AZ216" s="71" t="str">
        <f ca="1">INDEX({"","_","-","="},IF(OR($D216 &gt;= BA$6, $E216 &lt; AZ$6), 0, 1)+IF(OR($F216 &gt;= BA$6, $G216 &lt; AZ$6), 0, 2)+1)</f>
        <v/>
      </c>
      <c r="BA216" s="71" t="str">
        <f ca="1">INDEX({"","_","-","="},IF(OR($D216 &gt;= BB$6, $E216 &lt; BA$6), 0, 1)+IF(OR($F216 &gt;= BB$6, $G216 &lt; BA$6), 0, 2)+1)</f>
        <v/>
      </c>
      <c r="BB216" s="71" t="str">
        <f ca="1">INDEX({"","_","-","="},IF(OR($D216 &gt;= BC$6, $E216 &lt; BB$6), 0, 1)+IF(OR($F216 &gt;= BC$6, $G216 &lt; BB$6), 0, 2)+1)</f>
        <v/>
      </c>
      <c r="BC216" s="71" t="str">
        <f ca="1">INDEX({"","_","-","="},IF(OR($D216 &gt;= BD$6, $E216 &lt; BC$6), 0, 1)+IF(OR($F216 &gt;= BD$6, $G216 &lt; BC$6), 0, 2)+1)</f>
        <v/>
      </c>
      <c r="BD216" s="71" t="str">
        <f ca="1">INDEX({"","_","-","="},IF(OR($D216 &gt;= BE$6, $E216 &lt; BD$6), 0, 1)+IF(OR($F216 &gt;= BE$6, $G216 &lt; BD$6), 0, 2)+1)</f>
        <v/>
      </c>
      <c r="BE216" s="71" t="str">
        <f ca="1">INDEX({"","_","-","="},IF(OR($D216 &gt;= BF$6, $E216 &lt; BE$6), 0, 1)+IF(OR($F216 &gt;= BF$6, $G216 &lt; BE$6), 0, 2)+1)</f>
        <v/>
      </c>
      <c r="BF216" s="71" t="str">
        <f ca="1">INDEX({"","_","-","="},IF(OR($D216 &gt;= BG$6, $E216 &lt; BF$6), 0, 1)+IF(OR($F216 &gt;= BG$6, $G216 &lt; BF$6), 0, 2)+1)</f>
        <v/>
      </c>
      <c r="BG216" s="71" t="str">
        <f ca="1">INDEX({"","_","-","="},IF(OR($D216 &gt;= BH$6, $E216 &lt; BG$6), 0, 1)+IF(OR($F216 &gt;= BH$6, $G216 &lt; BG$6), 0, 2)+1)</f>
        <v/>
      </c>
      <c r="BH216" s="71" t="str">
        <f ca="1">INDEX({"","_","-","="},IF(OR($D216 &gt;= BI$6, $E216 &lt; BH$6), 0, 1)+IF(OR($F216 &gt;= BI$6, $G216 &lt; BH$6), 0, 2)+1)</f>
        <v/>
      </c>
      <c r="BI216" s="71" t="str">
        <f ca="1">INDEX({"","_","-","="},IF(OR($D216 &gt;= BJ$6, $E216 &lt; BI$6), 0, 1)+IF(OR($F216 &gt;= BJ$6, $G216 &lt; BI$6), 0, 2)+1)</f>
        <v/>
      </c>
      <c r="BJ216" s="71" t="str">
        <f ca="1">INDEX({"","_","-","="},IF(OR($D216 &gt;= BK$6, $E216 &lt; BJ$6), 0, 1)+IF(OR($F216 &gt;= BK$6, $G216 &lt; BJ$6), 0, 2)+1)</f>
        <v/>
      </c>
      <c r="BK216" s="71" t="str">
        <f ca="1">INDEX({"","_","-","="},IF(OR($D216 &gt;= BL$6, $E216 &lt; BK$6), 0, 1)+IF(OR($F216 &gt;= BL$6, $G216 &lt; BK$6), 0, 2)+1)</f>
        <v/>
      </c>
      <c r="BL216" s="71" t="str">
        <f ca="1">INDEX({"","_","-","="},IF(OR($D216 &gt;= BM$6, $E216 &lt; BL$6), 0, 1)+IF(OR($F216 &gt;= BM$6, $G216 &lt; BL$6), 0, 2)+1)</f>
        <v/>
      </c>
      <c r="BM216" s="71" t="str">
        <f ca="1">INDEX({"","_","-","="},IF(OR($D216 &gt;= BN$6, $E216 &lt; BM$6), 0, 1)+IF(OR($F216 &gt;= BN$6, $G216 &lt; BM$6), 0, 2)+1)</f>
        <v/>
      </c>
      <c r="BN216" s="71" t="str">
        <f ca="1">INDEX({"","_","-","="},IF(OR($D216 &gt;= BO$6, $E216 &lt; BN$6), 0, 1)+IF(OR($F216 &gt;= BO$6, $G216 &lt; BN$6), 0, 2)+1)</f>
        <v/>
      </c>
      <c r="BO216" s="71" t="str">
        <f ca="1">INDEX({"","_","-","="},IF(OR($D216 &gt;= BP$6, $E216 &lt; BO$6), 0, 1)+IF(OR($F216 &gt;= BP$6, $G216 &lt; BO$6), 0, 2)+1)</f>
        <v/>
      </c>
      <c r="BP216" s="71" t="str">
        <f ca="1">INDEX({"","_","-","="},IF(OR($D216 &gt;= BQ$6, $E216 &lt; BP$6), 0, 1)+IF(OR($F216 &gt;= BQ$6, $G216 &lt; BP$6), 0, 2)+1)</f>
        <v/>
      </c>
      <c r="BQ216" s="71" t="str">
        <f ca="1">INDEX({"","_","-","="},IF(OR($D216 &gt;= BR$6, $E216 &lt; BQ$6), 0, 1)+IF(OR($F216 &gt;= BR$6, $G216 &lt; BQ$6), 0, 2)+1)</f>
        <v/>
      </c>
      <c r="BR216" s="71" t="str">
        <f ca="1">INDEX({"","_","-","="},IF(OR($D216 &gt;= BS$6, $E216 &lt; BR$6), 0, 1)+IF(OR($F216 &gt;= BS$6, $G216 &lt; BR$6), 0, 2)+1)</f>
        <v/>
      </c>
      <c r="BS216" s="71" t="str">
        <f ca="1">INDEX({"","_","-","="},IF(OR($D216 &gt;= BT$6, $E216 &lt; BS$6), 0, 1)+IF(OR($F216 &gt;= BT$6, $G216 &lt; BS$6), 0, 2)+1)</f>
        <v/>
      </c>
      <c r="BT216" s="71" t="str">
        <f ca="1">INDEX({"","_","-","="},IF(OR($D216 &gt;= BU$6, $E216 &lt; BT$6), 0, 1)+IF(OR($F216 &gt;= BU$6, $G216 &lt; BT$6), 0, 2)+1)</f>
        <v/>
      </c>
      <c r="BU216" s="71" t="str">
        <f ca="1">INDEX({"","_","-","="},IF(OR($D216 &gt;= BV$6, $E216 &lt; BU$6), 0, 1)+IF(OR($F216 &gt;= BV$6, $G216 &lt; BU$6), 0, 2)+1)</f>
        <v/>
      </c>
      <c r="BV216" s="71" t="str">
        <f ca="1">INDEX({"","_","-","="},IF(OR($D216 &gt;= BW$6, $E216 &lt; BV$6), 0, 1)+IF(OR($F216 &gt;= BW$6, $G216 &lt; BV$6), 0, 2)+1)</f>
        <v/>
      </c>
      <c r="BW216" s="71" t="str">
        <f ca="1">INDEX({"","_","-","="},IF(OR($D216 &gt;= BX$6, $E216 &lt; BW$6), 0, 1)+IF(OR($F216 &gt;= BX$6, $G216 &lt; BW$6), 0, 2)+1)</f>
        <v/>
      </c>
      <c r="BX216" s="71" t="str">
        <f ca="1">INDEX({"","_","-","="},IF(OR($D216 &gt;= BY$6, $E216 &lt; BX$6), 0, 1)+IF(OR($F216 &gt;= BY$6, $G216 &lt; BX$6), 0, 2)+1)</f>
        <v/>
      </c>
      <c r="BY216" s="71" t="str">
        <f ca="1">INDEX({"","_","-","="},IF(OR($D216 &gt;= BZ$6, $E216 &lt; BY$6), 0, 1)+IF(OR($F216 &gt;= BZ$6, $G216 &lt; BY$6), 0, 2)+1)</f>
        <v/>
      </c>
      <c r="BZ216" s="71" t="str">
        <f ca="1">INDEX({"","_","-","="},IF(OR($D216 &gt;= CA$6, $E216 &lt; BZ$6), 0, 1)+IF(OR($F216 &gt;= CA$6, $G216 &lt; BZ$6), 0, 2)+1)</f>
        <v/>
      </c>
      <c r="CA216" s="71" t="str">
        <f ca="1">INDEX({"","_","-","="},IF(OR($D216 &gt;= CB$6, $E216 &lt; CA$6), 0, 1)+IF(OR($F216 &gt;= CB$6, $G216 &lt; CA$6), 0, 2)+1)</f>
        <v/>
      </c>
      <c r="CB216" s="71" t="str">
        <f ca="1">INDEX({"","_","-","="},IF(OR($D216 &gt;= CC$6, $E216 &lt; CB$6), 0, 1)+IF(OR($F216 &gt;= CC$6, $G216 &lt; CB$6), 0, 2)+1)</f>
        <v/>
      </c>
      <c r="CC216" s="71" t="str">
        <f ca="1">INDEX({"","_","-","="},IF(OR($D216 &gt;= CD$6, $E216 &lt; CC$6), 0, 1)+IF(OR($F216 &gt;= CD$6, $G216 &lt; CC$6), 0, 2)+1)</f>
        <v/>
      </c>
      <c r="CD216" s="71" t="str">
        <f ca="1">INDEX({"","_","-","="},IF(OR($D216 &gt;= CE$6, $E216 &lt; CD$6), 0, 1)+IF(OR($F216 &gt;= CE$6, $G216 &lt; CD$6), 0, 2)+1)</f>
        <v/>
      </c>
    </row>
    <row r="217" spans="1:82">
      <c r="A217" s="8" t="str">
        <f ca="1">IF('临-进度'!N212,'临-进度'!$A212,"")</f>
        <v/>
      </c>
      <c r="B217" s="8" t="str">
        <f ca="1">IF('临-进度'!N212,'临-进度'!$B212,"")</f>
        <v/>
      </c>
      <c r="C217" s="8" t="str">
        <f ca="1">IF('临-进度'!N212,'临-进度'!$F212,"")</f>
        <v/>
      </c>
      <c r="D217" s="42" t="str">
        <f ca="1">IF('临-进度'!$N212,'临-进度'!$J212,"")</f>
        <v/>
      </c>
      <c r="E217" s="42" t="str">
        <f ca="1">IF('临-进度'!$N212,'临-进度'!$AF212,"")</f>
        <v/>
      </c>
      <c r="F217" s="42" t="str">
        <f ca="1">IF('临-进度'!$N212,'临-进度'!$K212,"")</f>
        <v/>
      </c>
      <c r="G217" s="76" t="str">
        <f ca="1">IF('临-进度'!$N212,'临-进度'!$AG212,"")</f>
        <v/>
      </c>
      <c r="H217" s="71" t="str">
        <f ca="1">INDEX({"","_","-","="},IF(OR($D217 &gt;= I$6, $E217 &lt; H$6), 0, 1)+IF(OR($F217 &gt;= I$6, $G217 &lt; H$6), 0, 2)+1)</f>
        <v/>
      </c>
      <c r="I217" s="71" t="str">
        <f ca="1">INDEX({"","_","-","="},IF(OR($D217 &gt;= J$6, $E217 &lt; I$6), 0, 1)+IF(OR($F217 &gt;= J$6, $G217 &lt; I$6), 0, 2)+1)</f>
        <v/>
      </c>
      <c r="J217" s="71" t="str">
        <f ca="1">INDEX({"","_","-","="},IF(OR($D217 &gt;= K$6, $E217 &lt; J$6), 0, 1)+IF(OR($F217 &gt;= K$6, $G217 &lt; J$6), 0, 2)+1)</f>
        <v/>
      </c>
      <c r="K217" s="71" t="str">
        <f ca="1">INDEX({"","_","-","="},IF(OR($D217 &gt;= L$6, $E217 &lt; K$6), 0, 1)+IF(OR($F217 &gt;= L$6, $G217 &lt; K$6), 0, 2)+1)</f>
        <v/>
      </c>
      <c r="L217" s="71" t="str">
        <f ca="1">INDEX({"","_","-","="},IF(OR($D217 &gt;= M$6, $E217 &lt; L$6), 0, 1)+IF(OR($F217 &gt;= M$6, $G217 &lt; L$6), 0, 2)+1)</f>
        <v/>
      </c>
      <c r="M217" s="71" t="str">
        <f ca="1">INDEX({"","_","-","="},IF(OR($D217 &gt;= N$6, $E217 &lt; M$6), 0, 1)+IF(OR($F217 &gt;= N$6, $G217 &lt; M$6), 0, 2)+1)</f>
        <v/>
      </c>
      <c r="N217" s="71" t="str">
        <f ca="1">INDEX({"","_","-","="},IF(OR($D217 &gt;= O$6, $E217 &lt; N$6), 0, 1)+IF(OR($F217 &gt;= O$6, $G217 &lt; N$6), 0, 2)+1)</f>
        <v/>
      </c>
      <c r="O217" s="71" t="str">
        <f ca="1">INDEX({"","_","-","="},IF(OR($D217 &gt;= P$6, $E217 &lt; O$6), 0, 1)+IF(OR($F217 &gt;= P$6, $G217 &lt; O$6), 0, 2)+1)</f>
        <v/>
      </c>
      <c r="P217" s="71" t="str">
        <f ca="1">INDEX({"","_","-","="},IF(OR($D217 &gt;= Q$6, $E217 &lt; P$6), 0, 1)+IF(OR($F217 &gt;= Q$6, $G217 &lt; P$6), 0, 2)+1)</f>
        <v/>
      </c>
      <c r="Q217" s="71" t="str">
        <f ca="1">INDEX({"","_","-","="},IF(OR($D217 &gt;= R$6, $E217 &lt; Q$6), 0, 1)+IF(OR($F217 &gt;= R$6, $G217 &lt; Q$6), 0, 2)+1)</f>
        <v/>
      </c>
      <c r="R217" s="71" t="str">
        <f ca="1">INDEX({"","_","-","="},IF(OR($D217 &gt;= S$6, $E217 &lt; R$6), 0, 1)+IF(OR($F217 &gt;= S$6, $G217 &lt; R$6), 0, 2)+1)</f>
        <v/>
      </c>
      <c r="S217" s="71" t="str">
        <f ca="1">INDEX({"","_","-","="},IF(OR($D217 &gt;= T$6, $E217 &lt; S$6), 0, 1)+IF(OR($F217 &gt;= T$6, $G217 &lt; S$6), 0, 2)+1)</f>
        <v/>
      </c>
      <c r="T217" s="71" t="str">
        <f ca="1">INDEX({"","_","-","="},IF(OR($D217 &gt;= U$6, $E217 &lt; T$6), 0, 1)+IF(OR($F217 &gt;= U$6, $G217 &lt; T$6), 0, 2)+1)</f>
        <v/>
      </c>
      <c r="U217" s="71" t="str">
        <f ca="1">INDEX({"","_","-","="},IF(OR($D217 &gt;= V$6, $E217 &lt; U$6), 0, 1)+IF(OR($F217 &gt;= V$6, $G217 &lt; U$6), 0, 2)+1)</f>
        <v/>
      </c>
      <c r="V217" s="71" t="str">
        <f ca="1">INDEX({"","_","-","="},IF(OR($D217 &gt;= W$6, $E217 &lt; V$6), 0, 1)+IF(OR($F217 &gt;= W$6, $G217 &lt; V$6), 0, 2)+1)</f>
        <v/>
      </c>
      <c r="W217" s="71" t="str">
        <f ca="1">INDEX({"","_","-","="},IF(OR($D217 &gt;= X$6, $E217 &lt; W$6), 0, 1)+IF(OR($F217 &gt;= X$6, $G217 &lt; W$6), 0, 2)+1)</f>
        <v/>
      </c>
      <c r="X217" s="71" t="str">
        <f ca="1">INDEX({"","_","-","="},IF(OR($D217 &gt;= Y$6, $E217 &lt; X$6), 0, 1)+IF(OR($F217 &gt;= Y$6, $G217 &lt; X$6), 0, 2)+1)</f>
        <v/>
      </c>
      <c r="Y217" s="71" t="str">
        <f ca="1">INDEX({"","_","-","="},IF(OR($D217 &gt;= Z$6, $E217 &lt; Y$6), 0, 1)+IF(OR($F217 &gt;= Z$6, $G217 &lt; Y$6), 0, 2)+1)</f>
        <v/>
      </c>
      <c r="Z217" s="71" t="str">
        <f ca="1">INDEX({"","_","-","="},IF(OR($D217 &gt;= AA$6, $E217 &lt; Z$6), 0, 1)+IF(OR($F217 &gt;= AA$6, $G217 &lt; Z$6), 0, 2)+1)</f>
        <v/>
      </c>
      <c r="AA217" s="71" t="str">
        <f ca="1">INDEX({"","_","-","="},IF(OR($D217 &gt;= AB$6, $E217 &lt; AA$6), 0, 1)+IF(OR($F217 &gt;= AB$6, $G217 &lt; AA$6), 0, 2)+1)</f>
        <v/>
      </c>
      <c r="AB217" s="71" t="str">
        <f ca="1">INDEX({"","_","-","="},IF(OR($D217 &gt;= AC$6, $E217 &lt; AB$6), 0, 1)+IF(OR($F217 &gt;= AC$6, $G217 &lt; AB$6), 0, 2)+1)</f>
        <v/>
      </c>
      <c r="AC217" s="71" t="str">
        <f ca="1">INDEX({"","_","-","="},IF(OR($D217 &gt;= AD$6, $E217 &lt; AC$6), 0, 1)+IF(OR($F217 &gt;= AD$6, $G217 &lt; AC$6), 0, 2)+1)</f>
        <v/>
      </c>
      <c r="AD217" s="71" t="str">
        <f ca="1">INDEX({"","_","-","="},IF(OR($D217 &gt;= AE$6, $E217 &lt; AD$6), 0, 1)+IF(OR($F217 &gt;= AE$6, $G217 &lt; AD$6), 0, 2)+1)</f>
        <v/>
      </c>
      <c r="AE217" s="71" t="str">
        <f ca="1">INDEX({"","_","-","="},IF(OR($D217 &gt;= AF$6, $E217 &lt; AE$6), 0, 1)+IF(OR($F217 &gt;= AF$6, $G217 &lt; AE$6), 0, 2)+1)</f>
        <v/>
      </c>
      <c r="AF217" s="71" t="str">
        <f ca="1">INDEX({"","_","-","="},IF(OR($D217 &gt;= AG$6, $E217 &lt; AF$6), 0, 1)+IF(OR($F217 &gt;= AG$6, $G217 &lt; AF$6), 0, 2)+1)</f>
        <v/>
      </c>
      <c r="AG217" s="71" t="str">
        <f ca="1">INDEX({"","_","-","="},IF(OR($D217 &gt;= AH$6, $E217 &lt; AG$6), 0, 1)+IF(OR($F217 &gt;= AH$6, $G217 &lt; AG$6), 0, 2)+1)</f>
        <v/>
      </c>
      <c r="AH217" s="71" t="str">
        <f ca="1">INDEX({"","_","-","="},IF(OR($D217 &gt;= AI$6, $E217 &lt; AH$6), 0, 1)+IF(OR($F217 &gt;= AI$6, $G217 &lt; AH$6), 0, 2)+1)</f>
        <v/>
      </c>
      <c r="AI217" s="71" t="str">
        <f ca="1">INDEX({"","_","-","="},IF(OR($D217 &gt;= AJ$6, $E217 &lt; AI$6), 0, 1)+IF(OR($F217 &gt;= AJ$6, $G217 &lt; AI$6), 0, 2)+1)</f>
        <v/>
      </c>
      <c r="AJ217" s="71" t="str">
        <f ca="1">INDEX({"","_","-","="},IF(OR($D217 &gt;= AK$6, $E217 &lt; AJ$6), 0, 1)+IF(OR($F217 &gt;= AK$6, $G217 &lt; AJ$6), 0, 2)+1)</f>
        <v/>
      </c>
      <c r="AK217" s="71" t="str">
        <f ca="1">INDEX({"","_","-","="},IF(OR($D217 &gt;= AL$6, $E217 &lt; AK$6), 0, 1)+IF(OR($F217 &gt;= AL$6, $G217 &lt; AK$6), 0, 2)+1)</f>
        <v/>
      </c>
      <c r="AL217" s="71" t="str">
        <f ca="1">INDEX({"","_","-","="},IF(OR($D217 &gt;= AM$6, $E217 &lt; AL$6), 0, 1)+IF(OR($F217 &gt;= AM$6, $G217 &lt; AL$6), 0, 2)+1)</f>
        <v/>
      </c>
      <c r="AM217" s="71" t="str">
        <f ca="1">INDEX({"","_","-","="},IF(OR($D217 &gt;= AN$6, $E217 &lt; AM$6), 0, 1)+IF(OR($F217 &gt;= AN$6, $G217 &lt; AM$6), 0, 2)+1)</f>
        <v/>
      </c>
      <c r="AN217" s="71" t="str">
        <f ca="1">INDEX({"","_","-","="},IF(OR($D217 &gt;= AO$6, $E217 &lt; AN$6), 0, 1)+IF(OR($F217 &gt;= AO$6, $G217 &lt; AN$6), 0, 2)+1)</f>
        <v/>
      </c>
      <c r="AO217" s="71" t="str">
        <f ca="1">INDEX({"","_","-","="},IF(OR($D217 &gt;= AP$6, $E217 &lt; AO$6), 0, 1)+IF(OR($F217 &gt;= AP$6, $G217 &lt; AO$6), 0, 2)+1)</f>
        <v/>
      </c>
      <c r="AP217" s="71" t="str">
        <f ca="1">INDEX({"","_","-","="},IF(OR($D217 &gt;= AQ$6, $E217 &lt; AP$6), 0, 1)+IF(OR($F217 &gt;= AQ$6, $G217 &lt; AP$6), 0, 2)+1)</f>
        <v/>
      </c>
      <c r="AQ217" s="71" t="str">
        <f ca="1">INDEX({"","_","-","="},IF(OR($D217 &gt;= AR$6, $E217 &lt; AQ$6), 0, 1)+IF(OR($F217 &gt;= AR$6, $G217 &lt; AQ$6), 0, 2)+1)</f>
        <v/>
      </c>
      <c r="AR217" s="71" t="str">
        <f ca="1">INDEX({"","_","-","="},IF(OR($D217 &gt;= AS$6, $E217 &lt; AR$6), 0, 1)+IF(OR($F217 &gt;= AS$6, $G217 &lt; AR$6), 0, 2)+1)</f>
        <v/>
      </c>
      <c r="AS217" s="71" t="str">
        <f ca="1">INDEX({"","_","-","="},IF(OR($D217 &gt;= AT$6, $E217 &lt; AS$6), 0, 1)+IF(OR($F217 &gt;= AT$6, $G217 &lt; AS$6), 0, 2)+1)</f>
        <v/>
      </c>
      <c r="AT217" s="71" t="str">
        <f ca="1">INDEX({"","_","-","="},IF(OR($D217 &gt;= AU$6, $E217 &lt; AT$6), 0, 1)+IF(OR($F217 &gt;= AU$6, $G217 &lt; AT$6), 0, 2)+1)</f>
        <v/>
      </c>
      <c r="AU217" s="71" t="str">
        <f ca="1">INDEX({"","_","-","="},IF(OR($D217 &gt;= AV$6, $E217 &lt; AU$6), 0, 1)+IF(OR($F217 &gt;= AV$6, $G217 &lt; AU$6), 0, 2)+1)</f>
        <v/>
      </c>
      <c r="AV217" s="71" t="str">
        <f ca="1">INDEX({"","_","-","="},IF(OR($D217 &gt;= AW$6, $E217 &lt; AV$6), 0, 1)+IF(OR($F217 &gt;= AW$6, $G217 &lt; AV$6), 0, 2)+1)</f>
        <v/>
      </c>
      <c r="AW217" s="71" t="str">
        <f ca="1">INDEX({"","_","-","="},IF(OR($D217 &gt;= AX$6, $E217 &lt; AW$6), 0, 1)+IF(OR($F217 &gt;= AX$6, $G217 &lt; AW$6), 0, 2)+1)</f>
        <v/>
      </c>
      <c r="AX217" s="71" t="str">
        <f ca="1">INDEX({"","_","-","="},IF(OR($D217 &gt;= AY$6, $E217 &lt; AX$6), 0, 1)+IF(OR($F217 &gt;= AY$6, $G217 &lt; AX$6), 0, 2)+1)</f>
        <v/>
      </c>
      <c r="AY217" s="71" t="str">
        <f ca="1">INDEX({"","_","-","="},IF(OR($D217 &gt;= AZ$6, $E217 &lt; AY$6), 0, 1)+IF(OR($F217 &gt;= AZ$6, $G217 &lt; AY$6), 0, 2)+1)</f>
        <v/>
      </c>
      <c r="AZ217" s="71" t="str">
        <f ca="1">INDEX({"","_","-","="},IF(OR($D217 &gt;= BA$6, $E217 &lt; AZ$6), 0, 1)+IF(OR($F217 &gt;= BA$6, $G217 &lt; AZ$6), 0, 2)+1)</f>
        <v/>
      </c>
      <c r="BA217" s="71" t="str">
        <f ca="1">INDEX({"","_","-","="},IF(OR($D217 &gt;= BB$6, $E217 &lt; BA$6), 0, 1)+IF(OR($F217 &gt;= BB$6, $G217 &lt; BA$6), 0, 2)+1)</f>
        <v/>
      </c>
      <c r="BB217" s="71" t="str">
        <f ca="1">INDEX({"","_","-","="},IF(OR($D217 &gt;= BC$6, $E217 &lt; BB$6), 0, 1)+IF(OR($F217 &gt;= BC$6, $G217 &lt; BB$6), 0, 2)+1)</f>
        <v/>
      </c>
      <c r="BC217" s="71" t="str">
        <f ca="1">INDEX({"","_","-","="},IF(OR($D217 &gt;= BD$6, $E217 &lt; BC$6), 0, 1)+IF(OR($F217 &gt;= BD$6, $G217 &lt; BC$6), 0, 2)+1)</f>
        <v/>
      </c>
      <c r="BD217" s="71" t="str">
        <f ca="1">INDEX({"","_","-","="},IF(OR($D217 &gt;= BE$6, $E217 &lt; BD$6), 0, 1)+IF(OR($F217 &gt;= BE$6, $G217 &lt; BD$6), 0, 2)+1)</f>
        <v/>
      </c>
      <c r="BE217" s="71" t="str">
        <f ca="1">INDEX({"","_","-","="},IF(OR($D217 &gt;= BF$6, $E217 &lt; BE$6), 0, 1)+IF(OR($F217 &gt;= BF$6, $G217 &lt; BE$6), 0, 2)+1)</f>
        <v/>
      </c>
      <c r="BF217" s="71" t="str">
        <f ca="1">INDEX({"","_","-","="},IF(OR($D217 &gt;= BG$6, $E217 &lt; BF$6), 0, 1)+IF(OR($F217 &gt;= BG$6, $G217 &lt; BF$6), 0, 2)+1)</f>
        <v/>
      </c>
      <c r="BG217" s="71" t="str">
        <f ca="1">INDEX({"","_","-","="},IF(OR($D217 &gt;= BH$6, $E217 &lt; BG$6), 0, 1)+IF(OR($F217 &gt;= BH$6, $G217 &lt; BG$6), 0, 2)+1)</f>
        <v/>
      </c>
      <c r="BH217" s="71" t="str">
        <f ca="1">INDEX({"","_","-","="},IF(OR($D217 &gt;= BI$6, $E217 &lt; BH$6), 0, 1)+IF(OR($F217 &gt;= BI$6, $G217 &lt; BH$6), 0, 2)+1)</f>
        <v/>
      </c>
      <c r="BI217" s="71" t="str">
        <f ca="1">INDEX({"","_","-","="},IF(OR($D217 &gt;= BJ$6, $E217 &lt; BI$6), 0, 1)+IF(OR($F217 &gt;= BJ$6, $G217 &lt; BI$6), 0, 2)+1)</f>
        <v/>
      </c>
      <c r="BJ217" s="71" t="str">
        <f ca="1">INDEX({"","_","-","="},IF(OR($D217 &gt;= BK$6, $E217 &lt; BJ$6), 0, 1)+IF(OR($F217 &gt;= BK$6, $G217 &lt; BJ$6), 0, 2)+1)</f>
        <v/>
      </c>
      <c r="BK217" s="71" t="str">
        <f ca="1">INDEX({"","_","-","="},IF(OR($D217 &gt;= BL$6, $E217 &lt; BK$6), 0, 1)+IF(OR($F217 &gt;= BL$6, $G217 &lt; BK$6), 0, 2)+1)</f>
        <v/>
      </c>
      <c r="BL217" s="71" t="str">
        <f ca="1">INDEX({"","_","-","="},IF(OR($D217 &gt;= BM$6, $E217 &lt; BL$6), 0, 1)+IF(OR($F217 &gt;= BM$6, $G217 &lt; BL$6), 0, 2)+1)</f>
        <v/>
      </c>
      <c r="BM217" s="71" t="str">
        <f ca="1">INDEX({"","_","-","="},IF(OR($D217 &gt;= BN$6, $E217 &lt; BM$6), 0, 1)+IF(OR($F217 &gt;= BN$6, $G217 &lt; BM$6), 0, 2)+1)</f>
        <v/>
      </c>
      <c r="BN217" s="71" t="str">
        <f ca="1">INDEX({"","_","-","="},IF(OR($D217 &gt;= BO$6, $E217 &lt; BN$6), 0, 1)+IF(OR($F217 &gt;= BO$6, $G217 &lt; BN$6), 0, 2)+1)</f>
        <v/>
      </c>
      <c r="BO217" s="71" t="str">
        <f ca="1">INDEX({"","_","-","="},IF(OR($D217 &gt;= BP$6, $E217 &lt; BO$6), 0, 1)+IF(OR($F217 &gt;= BP$6, $G217 &lt; BO$6), 0, 2)+1)</f>
        <v/>
      </c>
      <c r="BP217" s="71" t="str">
        <f ca="1">INDEX({"","_","-","="},IF(OR($D217 &gt;= BQ$6, $E217 &lt; BP$6), 0, 1)+IF(OR($F217 &gt;= BQ$6, $G217 &lt; BP$6), 0, 2)+1)</f>
        <v/>
      </c>
      <c r="BQ217" s="71" t="str">
        <f ca="1">INDEX({"","_","-","="},IF(OR($D217 &gt;= BR$6, $E217 &lt; BQ$6), 0, 1)+IF(OR($F217 &gt;= BR$6, $G217 &lt; BQ$6), 0, 2)+1)</f>
        <v/>
      </c>
      <c r="BR217" s="71" t="str">
        <f ca="1">INDEX({"","_","-","="},IF(OR($D217 &gt;= BS$6, $E217 &lt; BR$6), 0, 1)+IF(OR($F217 &gt;= BS$6, $G217 &lt; BR$6), 0, 2)+1)</f>
        <v/>
      </c>
      <c r="BS217" s="71" t="str">
        <f ca="1">INDEX({"","_","-","="},IF(OR($D217 &gt;= BT$6, $E217 &lt; BS$6), 0, 1)+IF(OR($F217 &gt;= BT$6, $G217 &lt; BS$6), 0, 2)+1)</f>
        <v/>
      </c>
      <c r="BT217" s="71" t="str">
        <f ca="1">INDEX({"","_","-","="},IF(OR($D217 &gt;= BU$6, $E217 &lt; BT$6), 0, 1)+IF(OR($F217 &gt;= BU$6, $G217 &lt; BT$6), 0, 2)+1)</f>
        <v/>
      </c>
      <c r="BU217" s="71" t="str">
        <f ca="1">INDEX({"","_","-","="},IF(OR($D217 &gt;= BV$6, $E217 &lt; BU$6), 0, 1)+IF(OR($F217 &gt;= BV$6, $G217 &lt; BU$6), 0, 2)+1)</f>
        <v/>
      </c>
      <c r="BV217" s="71" t="str">
        <f ca="1">INDEX({"","_","-","="},IF(OR($D217 &gt;= BW$6, $E217 &lt; BV$6), 0, 1)+IF(OR($F217 &gt;= BW$6, $G217 &lt; BV$6), 0, 2)+1)</f>
        <v/>
      </c>
      <c r="BW217" s="71" t="str">
        <f ca="1">INDEX({"","_","-","="},IF(OR($D217 &gt;= BX$6, $E217 &lt; BW$6), 0, 1)+IF(OR($F217 &gt;= BX$6, $G217 &lt; BW$6), 0, 2)+1)</f>
        <v/>
      </c>
      <c r="BX217" s="71" t="str">
        <f ca="1">INDEX({"","_","-","="},IF(OR($D217 &gt;= BY$6, $E217 &lt; BX$6), 0, 1)+IF(OR($F217 &gt;= BY$6, $G217 &lt; BX$6), 0, 2)+1)</f>
        <v/>
      </c>
      <c r="BY217" s="71" t="str">
        <f ca="1">INDEX({"","_","-","="},IF(OR($D217 &gt;= BZ$6, $E217 &lt; BY$6), 0, 1)+IF(OR($F217 &gt;= BZ$6, $G217 &lt; BY$6), 0, 2)+1)</f>
        <v/>
      </c>
      <c r="BZ217" s="71" t="str">
        <f ca="1">INDEX({"","_","-","="},IF(OR($D217 &gt;= CA$6, $E217 &lt; BZ$6), 0, 1)+IF(OR($F217 &gt;= CA$6, $G217 &lt; BZ$6), 0, 2)+1)</f>
        <v/>
      </c>
      <c r="CA217" s="71" t="str">
        <f ca="1">INDEX({"","_","-","="},IF(OR($D217 &gt;= CB$6, $E217 &lt; CA$6), 0, 1)+IF(OR($F217 &gt;= CB$6, $G217 &lt; CA$6), 0, 2)+1)</f>
        <v/>
      </c>
      <c r="CB217" s="71" t="str">
        <f ca="1">INDEX({"","_","-","="},IF(OR($D217 &gt;= CC$6, $E217 &lt; CB$6), 0, 1)+IF(OR($F217 &gt;= CC$6, $G217 &lt; CB$6), 0, 2)+1)</f>
        <v/>
      </c>
      <c r="CC217" s="71" t="str">
        <f ca="1">INDEX({"","_","-","="},IF(OR($D217 &gt;= CD$6, $E217 &lt; CC$6), 0, 1)+IF(OR($F217 &gt;= CD$6, $G217 &lt; CC$6), 0, 2)+1)</f>
        <v/>
      </c>
      <c r="CD217" s="71" t="str">
        <f ca="1">INDEX({"","_","-","="},IF(OR($D217 &gt;= CE$6, $E217 &lt; CD$6), 0, 1)+IF(OR($F217 &gt;= CE$6, $G217 &lt; CD$6), 0, 2)+1)</f>
        <v/>
      </c>
    </row>
    <row r="218" spans="1:82">
      <c r="A218" s="8" t="str">
        <f ca="1">IF('临-进度'!N213,'临-进度'!$A213,"")</f>
        <v/>
      </c>
      <c r="B218" s="8" t="str">
        <f ca="1">IF('临-进度'!N213,'临-进度'!$B213,"")</f>
        <v/>
      </c>
      <c r="C218" s="8" t="str">
        <f ca="1">IF('临-进度'!N213,'临-进度'!$F213,"")</f>
        <v/>
      </c>
      <c r="D218" s="42" t="str">
        <f ca="1">IF('临-进度'!$N213,'临-进度'!$J213,"")</f>
        <v/>
      </c>
      <c r="E218" s="42" t="str">
        <f ca="1">IF('临-进度'!$N213,'临-进度'!$AF213,"")</f>
        <v/>
      </c>
      <c r="F218" s="42" t="str">
        <f ca="1">IF('临-进度'!$N213,'临-进度'!$K213,"")</f>
        <v/>
      </c>
      <c r="G218" s="76" t="str">
        <f ca="1">IF('临-进度'!$N213,'临-进度'!$AG213,"")</f>
        <v/>
      </c>
      <c r="H218" s="71" t="str">
        <f ca="1">INDEX({"","_","-","="},IF(OR($D218 &gt;= I$6, $E218 &lt; H$6), 0, 1)+IF(OR($F218 &gt;= I$6, $G218 &lt; H$6), 0, 2)+1)</f>
        <v/>
      </c>
      <c r="I218" s="71" t="str">
        <f ca="1">INDEX({"","_","-","="},IF(OR($D218 &gt;= J$6, $E218 &lt; I$6), 0, 1)+IF(OR($F218 &gt;= J$6, $G218 &lt; I$6), 0, 2)+1)</f>
        <v/>
      </c>
      <c r="J218" s="71" t="str">
        <f ca="1">INDEX({"","_","-","="},IF(OR($D218 &gt;= K$6, $E218 &lt; J$6), 0, 1)+IF(OR($F218 &gt;= K$6, $G218 &lt; J$6), 0, 2)+1)</f>
        <v/>
      </c>
      <c r="K218" s="71" t="str">
        <f ca="1">INDEX({"","_","-","="},IF(OR($D218 &gt;= L$6, $E218 &lt; K$6), 0, 1)+IF(OR($F218 &gt;= L$6, $G218 &lt; K$6), 0, 2)+1)</f>
        <v/>
      </c>
      <c r="L218" s="71" t="str">
        <f ca="1">INDEX({"","_","-","="},IF(OR($D218 &gt;= M$6, $E218 &lt; L$6), 0, 1)+IF(OR($F218 &gt;= M$6, $G218 &lt; L$6), 0, 2)+1)</f>
        <v/>
      </c>
      <c r="M218" s="71" t="str">
        <f ca="1">INDEX({"","_","-","="},IF(OR($D218 &gt;= N$6, $E218 &lt; M$6), 0, 1)+IF(OR($F218 &gt;= N$6, $G218 &lt; M$6), 0, 2)+1)</f>
        <v/>
      </c>
      <c r="N218" s="71" t="str">
        <f ca="1">INDEX({"","_","-","="},IF(OR($D218 &gt;= O$6, $E218 &lt; N$6), 0, 1)+IF(OR($F218 &gt;= O$6, $G218 &lt; N$6), 0, 2)+1)</f>
        <v/>
      </c>
      <c r="O218" s="71" t="str">
        <f ca="1">INDEX({"","_","-","="},IF(OR($D218 &gt;= P$6, $E218 &lt; O$6), 0, 1)+IF(OR($F218 &gt;= P$6, $G218 &lt; O$6), 0, 2)+1)</f>
        <v/>
      </c>
      <c r="P218" s="71" t="str">
        <f ca="1">INDEX({"","_","-","="},IF(OR($D218 &gt;= Q$6, $E218 &lt; P$6), 0, 1)+IF(OR($F218 &gt;= Q$6, $G218 &lt; P$6), 0, 2)+1)</f>
        <v/>
      </c>
      <c r="Q218" s="71" t="str">
        <f ca="1">INDEX({"","_","-","="},IF(OR($D218 &gt;= R$6, $E218 &lt; Q$6), 0, 1)+IF(OR($F218 &gt;= R$6, $G218 &lt; Q$6), 0, 2)+1)</f>
        <v/>
      </c>
      <c r="R218" s="71" t="str">
        <f ca="1">INDEX({"","_","-","="},IF(OR($D218 &gt;= S$6, $E218 &lt; R$6), 0, 1)+IF(OR($F218 &gt;= S$6, $G218 &lt; R$6), 0, 2)+1)</f>
        <v/>
      </c>
      <c r="S218" s="71" t="str">
        <f ca="1">INDEX({"","_","-","="},IF(OR($D218 &gt;= T$6, $E218 &lt; S$6), 0, 1)+IF(OR($F218 &gt;= T$6, $G218 &lt; S$6), 0, 2)+1)</f>
        <v/>
      </c>
      <c r="T218" s="71" t="str">
        <f ca="1">INDEX({"","_","-","="},IF(OR($D218 &gt;= U$6, $E218 &lt; T$6), 0, 1)+IF(OR($F218 &gt;= U$6, $G218 &lt; T$6), 0, 2)+1)</f>
        <v/>
      </c>
      <c r="U218" s="71" t="str">
        <f ca="1">INDEX({"","_","-","="},IF(OR($D218 &gt;= V$6, $E218 &lt; U$6), 0, 1)+IF(OR($F218 &gt;= V$6, $G218 &lt; U$6), 0, 2)+1)</f>
        <v/>
      </c>
      <c r="V218" s="71" t="str">
        <f ca="1">INDEX({"","_","-","="},IF(OR($D218 &gt;= W$6, $E218 &lt; V$6), 0, 1)+IF(OR($F218 &gt;= W$6, $G218 &lt; V$6), 0, 2)+1)</f>
        <v/>
      </c>
      <c r="W218" s="71" t="str">
        <f ca="1">INDEX({"","_","-","="},IF(OR($D218 &gt;= X$6, $E218 &lt; W$6), 0, 1)+IF(OR($F218 &gt;= X$6, $G218 &lt; W$6), 0, 2)+1)</f>
        <v/>
      </c>
      <c r="X218" s="71" t="str">
        <f ca="1">INDEX({"","_","-","="},IF(OR($D218 &gt;= Y$6, $E218 &lt; X$6), 0, 1)+IF(OR($F218 &gt;= Y$6, $G218 &lt; X$6), 0, 2)+1)</f>
        <v/>
      </c>
      <c r="Y218" s="71" t="str">
        <f ca="1">INDEX({"","_","-","="},IF(OR($D218 &gt;= Z$6, $E218 &lt; Y$6), 0, 1)+IF(OR($F218 &gt;= Z$6, $G218 &lt; Y$6), 0, 2)+1)</f>
        <v/>
      </c>
      <c r="Z218" s="71" t="str">
        <f ca="1">INDEX({"","_","-","="},IF(OR($D218 &gt;= AA$6, $E218 &lt; Z$6), 0, 1)+IF(OR($F218 &gt;= AA$6, $G218 &lt; Z$6), 0, 2)+1)</f>
        <v/>
      </c>
      <c r="AA218" s="71" t="str">
        <f ca="1">INDEX({"","_","-","="},IF(OR($D218 &gt;= AB$6, $E218 &lt; AA$6), 0, 1)+IF(OR($F218 &gt;= AB$6, $G218 &lt; AA$6), 0, 2)+1)</f>
        <v/>
      </c>
      <c r="AB218" s="71" t="str">
        <f ca="1">INDEX({"","_","-","="},IF(OR($D218 &gt;= AC$6, $E218 &lt; AB$6), 0, 1)+IF(OR($F218 &gt;= AC$6, $G218 &lt; AB$6), 0, 2)+1)</f>
        <v/>
      </c>
      <c r="AC218" s="71" t="str">
        <f ca="1">INDEX({"","_","-","="},IF(OR($D218 &gt;= AD$6, $E218 &lt; AC$6), 0, 1)+IF(OR($F218 &gt;= AD$6, $G218 &lt; AC$6), 0, 2)+1)</f>
        <v/>
      </c>
      <c r="AD218" s="71" t="str">
        <f ca="1">INDEX({"","_","-","="},IF(OR($D218 &gt;= AE$6, $E218 &lt; AD$6), 0, 1)+IF(OR($F218 &gt;= AE$6, $G218 &lt; AD$6), 0, 2)+1)</f>
        <v/>
      </c>
      <c r="AE218" s="71" t="str">
        <f ca="1">INDEX({"","_","-","="},IF(OR($D218 &gt;= AF$6, $E218 &lt; AE$6), 0, 1)+IF(OR($F218 &gt;= AF$6, $G218 &lt; AE$6), 0, 2)+1)</f>
        <v/>
      </c>
      <c r="AF218" s="71" t="str">
        <f ca="1">INDEX({"","_","-","="},IF(OR($D218 &gt;= AG$6, $E218 &lt; AF$6), 0, 1)+IF(OR($F218 &gt;= AG$6, $G218 &lt; AF$6), 0, 2)+1)</f>
        <v/>
      </c>
      <c r="AG218" s="71" t="str">
        <f ca="1">INDEX({"","_","-","="},IF(OR($D218 &gt;= AH$6, $E218 &lt; AG$6), 0, 1)+IF(OR($F218 &gt;= AH$6, $G218 &lt; AG$6), 0, 2)+1)</f>
        <v/>
      </c>
      <c r="AH218" s="71" t="str">
        <f ca="1">INDEX({"","_","-","="},IF(OR($D218 &gt;= AI$6, $E218 &lt; AH$6), 0, 1)+IF(OR($F218 &gt;= AI$6, $G218 &lt; AH$6), 0, 2)+1)</f>
        <v/>
      </c>
      <c r="AI218" s="71" t="str">
        <f ca="1">INDEX({"","_","-","="},IF(OR($D218 &gt;= AJ$6, $E218 &lt; AI$6), 0, 1)+IF(OR($F218 &gt;= AJ$6, $G218 &lt; AI$6), 0, 2)+1)</f>
        <v/>
      </c>
      <c r="AJ218" s="71" t="str">
        <f ca="1">INDEX({"","_","-","="},IF(OR($D218 &gt;= AK$6, $E218 &lt; AJ$6), 0, 1)+IF(OR($F218 &gt;= AK$6, $G218 &lt; AJ$6), 0, 2)+1)</f>
        <v/>
      </c>
      <c r="AK218" s="71" t="str">
        <f ca="1">INDEX({"","_","-","="},IF(OR($D218 &gt;= AL$6, $E218 &lt; AK$6), 0, 1)+IF(OR($F218 &gt;= AL$6, $G218 &lt; AK$6), 0, 2)+1)</f>
        <v/>
      </c>
      <c r="AL218" s="71" t="str">
        <f ca="1">INDEX({"","_","-","="},IF(OR($D218 &gt;= AM$6, $E218 &lt; AL$6), 0, 1)+IF(OR($F218 &gt;= AM$6, $G218 &lt; AL$6), 0, 2)+1)</f>
        <v/>
      </c>
      <c r="AM218" s="71" t="str">
        <f ca="1">INDEX({"","_","-","="},IF(OR($D218 &gt;= AN$6, $E218 &lt; AM$6), 0, 1)+IF(OR($F218 &gt;= AN$6, $G218 &lt; AM$6), 0, 2)+1)</f>
        <v/>
      </c>
      <c r="AN218" s="71" t="str">
        <f ca="1">INDEX({"","_","-","="},IF(OR($D218 &gt;= AO$6, $E218 &lt; AN$6), 0, 1)+IF(OR($F218 &gt;= AO$6, $G218 &lt; AN$6), 0, 2)+1)</f>
        <v/>
      </c>
      <c r="AO218" s="71" t="str">
        <f ca="1">INDEX({"","_","-","="},IF(OR($D218 &gt;= AP$6, $E218 &lt; AO$6), 0, 1)+IF(OR($F218 &gt;= AP$6, $G218 &lt; AO$6), 0, 2)+1)</f>
        <v/>
      </c>
      <c r="AP218" s="71" t="str">
        <f ca="1">INDEX({"","_","-","="},IF(OR($D218 &gt;= AQ$6, $E218 &lt; AP$6), 0, 1)+IF(OR($F218 &gt;= AQ$6, $G218 &lt; AP$6), 0, 2)+1)</f>
        <v/>
      </c>
      <c r="AQ218" s="71" t="str">
        <f ca="1">INDEX({"","_","-","="},IF(OR($D218 &gt;= AR$6, $E218 &lt; AQ$6), 0, 1)+IF(OR($F218 &gt;= AR$6, $G218 &lt; AQ$6), 0, 2)+1)</f>
        <v/>
      </c>
      <c r="AR218" s="71" t="str">
        <f ca="1">INDEX({"","_","-","="},IF(OR($D218 &gt;= AS$6, $E218 &lt; AR$6), 0, 1)+IF(OR($F218 &gt;= AS$6, $G218 &lt; AR$6), 0, 2)+1)</f>
        <v/>
      </c>
      <c r="AS218" s="71" t="str">
        <f ca="1">INDEX({"","_","-","="},IF(OR($D218 &gt;= AT$6, $E218 &lt; AS$6), 0, 1)+IF(OR($F218 &gt;= AT$6, $G218 &lt; AS$6), 0, 2)+1)</f>
        <v/>
      </c>
      <c r="AT218" s="71" t="str">
        <f ca="1">INDEX({"","_","-","="},IF(OR($D218 &gt;= AU$6, $E218 &lt; AT$6), 0, 1)+IF(OR($F218 &gt;= AU$6, $G218 &lt; AT$6), 0, 2)+1)</f>
        <v/>
      </c>
      <c r="AU218" s="71" t="str">
        <f ca="1">INDEX({"","_","-","="},IF(OR($D218 &gt;= AV$6, $E218 &lt; AU$6), 0, 1)+IF(OR($F218 &gt;= AV$6, $G218 &lt; AU$6), 0, 2)+1)</f>
        <v/>
      </c>
      <c r="AV218" s="71" t="str">
        <f ca="1">INDEX({"","_","-","="},IF(OR($D218 &gt;= AW$6, $E218 &lt; AV$6), 0, 1)+IF(OR($F218 &gt;= AW$6, $G218 &lt; AV$6), 0, 2)+1)</f>
        <v/>
      </c>
      <c r="AW218" s="71" t="str">
        <f ca="1">INDEX({"","_","-","="},IF(OR($D218 &gt;= AX$6, $E218 &lt; AW$6), 0, 1)+IF(OR($F218 &gt;= AX$6, $G218 &lt; AW$6), 0, 2)+1)</f>
        <v/>
      </c>
      <c r="AX218" s="71" t="str">
        <f ca="1">INDEX({"","_","-","="},IF(OR($D218 &gt;= AY$6, $E218 &lt; AX$6), 0, 1)+IF(OR($F218 &gt;= AY$6, $G218 &lt; AX$6), 0, 2)+1)</f>
        <v/>
      </c>
      <c r="AY218" s="71" t="str">
        <f ca="1">INDEX({"","_","-","="},IF(OR($D218 &gt;= AZ$6, $E218 &lt; AY$6), 0, 1)+IF(OR($F218 &gt;= AZ$6, $G218 &lt; AY$6), 0, 2)+1)</f>
        <v/>
      </c>
      <c r="AZ218" s="71" t="str">
        <f ca="1">INDEX({"","_","-","="},IF(OR($D218 &gt;= BA$6, $E218 &lt; AZ$6), 0, 1)+IF(OR($F218 &gt;= BA$6, $G218 &lt; AZ$6), 0, 2)+1)</f>
        <v/>
      </c>
      <c r="BA218" s="71" t="str">
        <f ca="1">INDEX({"","_","-","="},IF(OR($D218 &gt;= BB$6, $E218 &lt; BA$6), 0, 1)+IF(OR($F218 &gt;= BB$6, $G218 &lt; BA$6), 0, 2)+1)</f>
        <v/>
      </c>
      <c r="BB218" s="71" t="str">
        <f ca="1">INDEX({"","_","-","="},IF(OR($D218 &gt;= BC$6, $E218 &lt; BB$6), 0, 1)+IF(OR($F218 &gt;= BC$6, $G218 &lt; BB$6), 0, 2)+1)</f>
        <v/>
      </c>
      <c r="BC218" s="71" t="str">
        <f ca="1">INDEX({"","_","-","="},IF(OR($D218 &gt;= BD$6, $E218 &lt; BC$6), 0, 1)+IF(OR($F218 &gt;= BD$6, $G218 &lt; BC$6), 0, 2)+1)</f>
        <v/>
      </c>
      <c r="BD218" s="71" t="str">
        <f ca="1">INDEX({"","_","-","="},IF(OR($D218 &gt;= BE$6, $E218 &lt; BD$6), 0, 1)+IF(OR($F218 &gt;= BE$6, $G218 &lt; BD$6), 0, 2)+1)</f>
        <v/>
      </c>
      <c r="BE218" s="71" t="str">
        <f ca="1">INDEX({"","_","-","="},IF(OR($D218 &gt;= BF$6, $E218 &lt; BE$6), 0, 1)+IF(OR($F218 &gt;= BF$6, $G218 &lt; BE$6), 0, 2)+1)</f>
        <v/>
      </c>
      <c r="BF218" s="71" t="str">
        <f ca="1">INDEX({"","_","-","="},IF(OR($D218 &gt;= BG$6, $E218 &lt; BF$6), 0, 1)+IF(OR($F218 &gt;= BG$6, $G218 &lt; BF$6), 0, 2)+1)</f>
        <v/>
      </c>
      <c r="BG218" s="71" t="str">
        <f ca="1">INDEX({"","_","-","="},IF(OR($D218 &gt;= BH$6, $E218 &lt; BG$6), 0, 1)+IF(OR($F218 &gt;= BH$6, $G218 &lt; BG$6), 0, 2)+1)</f>
        <v/>
      </c>
      <c r="BH218" s="71" t="str">
        <f ca="1">INDEX({"","_","-","="},IF(OR($D218 &gt;= BI$6, $E218 &lt; BH$6), 0, 1)+IF(OR($F218 &gt;= BI$6, $G218 &lt; BH$6), 0, 2)+1)</f>
        <v/>
      </c>
      <c r="BI218" s="71" t="str">
        <f ca="1">INDEX({"","_","-","="},IF(OR($D218 &gt;= BJ$6, $E218 &lt; BI$6), 0, 1)+IF(OR($F218 &gt;= BJ$6, $G218 &lt; BI$6), 0, 2)+1)</f>
        <v/>
      </c>
      <c r="BJ218" s="71" t="str">
        <f ca="1">INDEX({"","_","-","="},IF(OR($D218 &gt;= BK$6, $E218 &lt; BJ$6), 0, 1)+IF(OR($F218 &gt;= BK$6, $G218 &lt; BJ$6), 0, 2)+1)</f>
        <v/>
      </c>
      <c r="BK218" s="71" t="str">
        <f ca="1">INDEX({"","_","-","="},IF(OR($D218 &gt;= BL$6, $E218 &lt; BK$6), 0, 1)+IF(OR($F218 &gt;= BL$6, $G218 &lt; BK$6), 0, 2)+1)</f>
        <v/>
      </c>
      <c r="BL218" s="71" t="str">
        <f ca="1">INDEX({"","_","-","="},IF(OR($D218 &gt;= BM$6, $E218 &lt; BL$6), 0, 1)+IF(OR($F218 &gt;= BM$6, $G218 &lt; BL$6), 0, 2)+1)</f>
        <v/>
      </c>
      <c r="BM218" s="71" t="str">
        <f ca="1">INDEX({"","_","-","="},IF(OR($D218 &gt;= BN$6, $E218 &lt; BM$6), 0, 1)+IF(OR($F218 &gt;= BN$6, $G218 &lt; BM$6), 0, 2)+1)</f>
        <v/>
      </c>
      <c r="BN218" s="71" t="str">
        <f ca="1">INDEX({"","_","-","="},IF(OR($D218 &gt;= BO$6, $E218 &lt; BN$6), 0, 1)+IF(OR($F218 &gt;= BO$6, $G218 &lt; BN$6), 0, 2)+1)</f>
        <v/>
      </c>
      <c r="BO218" s="71" t="str">
        <f ca="1">INDEX({"","_","-","="},IF(OR($D218 &gt;= BP$6, $E218 &lt; BO$6), 0, 1)+IF(OR($F218 &gt;= BP$6, $G218 &lt; BO$6), 0, 2)+1)</f>
        <v/>
      </c>
      <c r="BP218" s="71" t="str">
        <f ca="1">INDEX({"","_","-","="},IF(OR($D218 &gt;= BQ$6, $E218 &lt; BP$6), 0, 1)+IF(OR($F218 &gt;= BQ$6, $G218 &lt; BP$6), 0, 2)+1)</f>
        <v/>
      </c>
      <c r="BQ218" s="71" t="str">
        <f ca="1">INDEX({"","_","-","="},IF(OR($D218 &gt;= BR$6, $E218 &lt; BQ$6), 0, 1)+IF(OR($F218 &gt;= BR$6, $G218 &lt; BQ$6), 0, 2)+1)</f>
        <v/>
      </c>
      <c r="BR218" s="71" t="str">
        <f ca="1">INDEX({"","_","-","="},IF(OR($D218 &gt;= BS$6, $E218 &lt; BR$6), 0, 1)+IF(OR($F218 &gt;= BS$6, $G218 &lt; BR$6), 0, 2)+1)</f>
        <v/>
      </c>
      <c r="BS218" s="71" t="str">
        <f ca="1">INDEX({"","_","-","="},IF(OR($D218 &gt;= BT$6, $E218 &lt; BS$6), 0, 1)+IF(OR($F218 &gt;= BT$6, $G218 &lt; BS$6), 0, 2)+1)</f>
        <v/>
      </c>
      <c r="BT218" s="71" t="str">
        <f ca="1">INDEX({"","_","-","="},IF(OR($D218 &gt;= BU$6, $E218 &lt; BT$6), 0, 1)+IF(OR($F218 &gt;= BU$6, $G218 &lt; BT$6), 0, 2)+1)</f>
        <v/>
      </c>
      <c r="BU218" s="71" t="str">
        <f ca="1">INDEX({"","_","-","="},IF(OR($D218 &gt;= BV$6, $E218 &lt; BU$6), 0, 1)+IF(OR($F218 &gt;= BV$6, $G218 &lt; BU$6), 0, 2)+1)</f>
        <v/>
      </c>
      <c r="BV218" s="71" t="str">
        <f ca="1">INDEX({"","_","-","="},IF(OR($D218 &gt;= BW$6, $E218 &lt; BV$6), 0, 1)+IF(OR($F218 &gt;= BW$6, $G218 &lt; BV$6), 0, 2)+1)</f>
        <v/>
      </c>
      <c r="BW218" s="71" t="str">
        <f ca="1">INDEX({"","_","-","="},IF(OR($D218 &gt;= BX$6, $E218 &lt; BW$6), 0, 1)+IF(OR($F218 &gt;= BX$6, $G218 &lt; BW$6), 0, 2)+1)</f>
        <v/>
      </c>
      <c r="BX218" s="71" t="str">
        <f ca="1">INDEX({"","_","-","="},IF(OR($D218 &gt;= BY$6, $E218 &lt; BX$6), 0, 1)+IF(OR($F218 &gt;= BY$6, $G218 &lt; BX$6), 0, 2)+1)</f>
        <v/>
      </c>
      <c r="BY218" s="71" t="str">
        <f ca="1">INDEX({"","_","-","="},IF(OR($D218 &gt;= BZ$6, $E218 &lt; BY$6), 0, 1)+IF(OR($F218 &gt;= BZ$6, $G218 &lt; BY$6), 0, 2)+1)</f>
        <v/>
      </c>
      <c r="BZ218" s="71" t="str">
        <f ca="1">INDEX({"","_","-","="},IF(OR($D218 &gt;= CA$6, $E218 &lt; BZ$6), 0, 1)+IF(OR($F218 &gt;= CA$6, $G218 &lt; BZ$6), 0, 2)+1)</f>
        <v/>
      </c>
      <c r="CA218" s="71" t="str">
        <f ca="1">INDEX({"","_","-","="},IF(OR($D218 &gt;= CB$6, $E218 &lt; CA$6), 0, 1)+IF(OR($F218 &gt;= CB$6, $G218 &lt; CA$6), 0, 2)+1)</f>
        <v/>
      </c>
      <c r="CB218" s="71" t="str">
        <f ca="1">INDEX({"","_","-","="},IF(OR($D218 &gt;= CC$6, $E218 &lt; CB$6), 0, 1)+IF(OR($F218 &gt;= CC$6, $G218 &lt; CB$6), 0, 2)+1)</f>
        <v/>
      </c>
      <c r="CC218" s="71" t="str">
        <f ca="1">INDEX({"","_","-","="},IF(OR($D218 &gt;= CD$6, $E218 &lt; CC$6), 0, 1)+IF(OR($F218 &gt;= CD$6, $G218 &lt; CC$6), 0, 2)+1)</f>
        <v/>
      </c>
      <c r="CD218" s="71" t="str">
        <f ca="1">INDEX({"","_","-","="},IF(OR($D218 &gt;= CE$6, $E218 &lt; CD$6), 0, 1)+IF(OR($F218 &gt;= CE$6, $G218 &lt; CD$6), 0, 2)+1)</f>
        <v/>
      </c>
    </row>
    <row r="219" spans="1:82">
      <c r="A219" s="8" t="str">
        <f ca="1">IF('临-进度'!N214,'临-进度'!$A214,"")</f>
        <v/>
      </c>
      <c r="B219" s="8" t="str">
        <f ca="1">IF('临-进度'!N214,'临-进度'!$B214,"")</f>
        <v/>
      </c>
      <c r="C219" s="8" t="str">
        <f ca="1">IF('临-进度'!N214,'临-进度'!$F214,"")</f>
        <v/>
      </c>
      <c r="D219" s="42" t="str">
        <f ca="1">IF('临-进度'!$N214,'临-进度'!$J214,"")</f>
        <v/>
      </c>
      <c r="E219" s="42" t="str">
        <f ca="1">IF('临-进度'!$N214,'临-进度'!$AF214,"")</f>
        <v/>
      </c>
      <c r="F219" s="42" t="str">
        <f ca="1">IF('临-进度'!$N214,'临-进度'!$K214,"")</f>
        <v/>
      </c>
      <c r="G219" s="76" t="str">
        <f ca="1">IF('临-进度'!$N214,'临-进度'!$AG214,"")</f>
        <v/>
      </c>
      <c r="H219" s="71" t="str">
        <f ca="1">INDEX({"","_","-","="},IF(OR($D219 &gt;= I$6, $E219 &lt; H$6), 0, 1)+IF(OR($F219 &gt;= I$6, $G219 &lt; H$6), 0, 2)+1)</f>
        <v/>
      </c>
      <c r="I219" s="71" t="str">
        <f ca="1">INDEX({"","_","-","="},IF(OR($D219 &gt;= J$6, $E219 &lt; I$6), 0, 1)+IF(OR($F219 &gt;= J$6, $G219 &lt; I$6), 0, 2)+1)</f>
        <v/>
      </c>
      <c r="J219" s="71" t="str">
        <f ca="1">INDEX({"","_","-","="},IF(OR($D219 &gt;= K$6, $E219 &lt; J$6), 0, 1)+IF(OR($F219 &gt;= K$6, $G219 &lt; J$6), 0, 2)+1)</f>
        <v/>
      </c>
      <c r="K219" s="71" t="str">
        <f ca="1">INDEX({"","_","-","="},IF(OR($D219 &gt;= L$6, $E219 &lt; K$6), 0, 1)+IF(OR($F219 &gt;= L$6, $G219 &lt; K$6), 0, 2)+1)</f>
        <v/>
      </c>
      <c r="L219" s="71" t="str">
        <f ca="1">INDEX({"","_","-","="},IF(OR($D219 &gt;= M$6, $E219 &lt; L$6), 0, 1)+IF(OR($F219 &gt;= M$6, $G219 &lt; L$6), 0, 2)+1)</f>
        <v/>
      </c>
      <c r="M219" s="71" t="str">
        <f ca="1">INDEX({"","_","-","="},IF(OR($D219 &gt;= N$6, $E219 &lt; M$6), 0, 1)+IF(OR($F219 &gt;= N$6, $G219 &lt; M$6), 0, 2)+1)</f>
        <v/>
      </c>
      <c r="N219" s="71" t="str">
        <f ca="1">INDEX({"","_","-","="},IF(OR($D219 &gt;= O$6, $E219 &lt; N$6), 0, 1)+IF(OR($F219 &gt;= O$6, $G219 &lt; N$6), 0, 2)+1)</f>
        <v/>
      </c>
      <c r="O219" s="71" t="str">
        <f ca="1">INDEX({"","_","-","="},IF(OR($D219 &gt;= P$6, $E219 &lt; O$6), 0, 1)+IF(OR($F219 &gt;= P$6, $G219 &lt; O$6), 0, 2)+1)</f>
        <v/>
      </c>
      <c r="P219" s="71" t="str">
        <f ca="1">INDEX({"","_","-","="},IF(OR($D219 &gt;= Q$6, $E219 &lt; P$6), 0, 1)+IF(OR($F219 &gt;= Q$6, $G219 &lt; P$6), 0, 2)+1)</f>
        <v/>
      </c>
      <c r="Q219" s="71" t="str">
        <f ca="1">INDEX({"","_","-","="},IF(OR($D219 &gt;= R$6, $E219 &lt; Q$6), 0, 1)+IF(OR($F219 &gt;= R$6, $G219 &lt; Q$6), 0, 2)+1)</f>
        <v/>
      </c>
      <c r="R219" s="71" t="str">
        <f ca="1">INDEX({"","_","-","="},IF(OR($D219 &gt;= S$6, $E219 &lt; R$6), 0, 1)+IF(OR($F219 &gt;= S$6, $G219 &lt; R$6), 0, 2)+1)</f>
        <v/>
      </c>
      <c r="S219" s="71" t="str">
        <f ca="1">INDEX({"","_","-","="},IF(OR($D219 &gt;= T$6, $E219 &lt; S$6), 0, 1)+IF(OR($F219 &gt;= T$6, $G219 &lt; S$6), 0, 2)+1)</f>
        <v/>
      </c>
      <c r="T219" s="71" t="str">
        <f ca="1">INDEX({"","_","-","="},IF(OR($D219 &gt;= U$6, $E219 &lt; T$6), 0, 1)+IF(OR($F219 &gt;= U$6, $G219 &lt; T$6), 0, 2)+1)</f>
        <v/>
      </c>
      <c r="U219" s="71" t="str">
        <f ca="1">INDEX({"","_","-","="},IF(OR($D219 &gt;= V$6, $E219 &lt; U$6), 0, 1)+IF(OR($F219 &gt;= V$6, $G219 &lt; U$6), 0, 2)+1)</f>
        <v/>
      </c>
      <c r="V219" s="71" t="str">
        <f ca="1">INDEX({"","_","-","="},IF(OR($D219 &gt;= W$6, $E219 &lt; V$6), 0, 1)+IF(OR($F219 &gt;= W$6, $G219 &lt; V$6), 0, 2)+1)</f>
        <v/>
      </c>
      <c r="W219" s="71" t="str">
        <f ca="1">INDEX({"","_","-","="},IF(OR($D219 &gt;= X$6, $E219 &lt; W$6), 0, 1)+IF(OR($F219 &gt;= X$6, $G219 &lt; W$6), 0, 2)+1)</f>
        <v/>
      </c>
      <c r="X219" s="71" t="str">
        <f ca="1">INDEX({"","_","-","="},IF(OR($D219 &gt;= Y$6, $E219 &lt; X$6), 0, 1)+IF(OR($F219 &gt;= Y$6, $G219 &lt; X$6), 0, 2)+1)</f>
        <v/>
      </c>
      <c r="Y219" s="71" t="str">
        <f ca="1">INDEX({"","_","-","="},IF(OR($D219 &gt;= Z$6, $E219 &lt; Y$6), 0, 1)+IF(OR($F219 &gt;= Z$6, $G219 &lt; Y$6), 0, 2)+1)</f>
        <v/>
      </c>
      <c r="Z219" s="71" t="str">
        <f ca="1">INDEX({"","_","-","="},IF(OR($D219 &gt;= AA$6, $E219 &lt; Z$6), 0, 1)+IF(OR($F219 &gt;= AA$6, $G219 &lt; Z$6), 0, 2)+1)</f>
        <v/>
      </c>
      <c r="AA219" s="71" t="str">
        <f ca="1">INDEX({"","_","-","="},IF(OR($D219 &gt;= AB$6, $E219 &lt; AA$6), 0, 1)+IF(OR($F219 &gt;= AB$6, $G219 &lt; AA$6), 0, 2)+1)</f>
        <v/>
      </c>
      <c r="AB219" s="71" t="str">
        <f ca="1">INDEX({"","_","-","="},IF(OR($D219 &gt;= AC$6, $E219 &lt; AB$6), 0, 1)+IF(OR($F219 &gt;= AC$6, $G219 &lt; AB$6), 0, 2)+1)</f>
        <v/>
      </c>
      <c r="AC219" s="71" t="str">
        <f ca="1">INDEX({"","_","-","="},IF(OR($D219 &gt;= AD$6, $E219 &lt; AC$6), 0, 1)+IF(OR($F219 &gt;= AD$6, $G219 &lt; AC$6), 0, 2)+1)</f>
        <v/>
      </c>
      <c r="AD219" s="71" t="str">
        <f ca="1">INDEX({"","_","-","="},IF(OR($D219 &gt;= AE$6, $E219 &lt; AD$6), 0, 1)+IF(OR($F219 &gt;= AE$6, $G219 &lt; AD$6), 0, 2)+1)</f>
        <v/>
      </c>
      <c r="AE219" s="71" t="str">
        <f ca="1">INDEX({"","_","-","="},IF(OR($D219 &gt;= AF$6, $E219 &lt; AE$6), 0, 1)+IF(OR($F219 &gt;= AF$6, $G219 &lt; AE$6), 0, 2)+1)</f>
        <v/>
      </c>
      <c r="AF219" s="71" t="str">
        <f ca="1">INDEX({"","_","-","="},IF(OR($D219 &gt;= AG$6, $E219 &lt; AF$6), 0, 1)+IF(OR($F219 &gt;= AG$6, $G219 &lt; AF$6), 0, 2)+1)</f>
        <v/>
      </c>
      <c r="AG219" s="71" t="str">
        <f ca="1">INDEX({"","_","-","="},IF(OR($D219 &gt;= AH$6, $E219 &lt; AG$6), 0, 1)+IF(OR($F219 &gt;= AH$6, $G219 &lt; AG$6), 0, 2)+1)</f>
        <v/>
      </c>
      <c r="AH219" s="71" t="str">
        <f ca="1">INDEX({"","_","-","="},IF(OR($D219 &gt;= AI$6, $E219 &lt; AH$6), 0, 1)+IF(OR($F219 &gt;= AI$6, $G219 &lt; AH$6), 0, 2)+1)</f>
        <v/>
      </c>
      <c r="AI219" s="71" t="str">
        <f ca="1">INDEX({"","_","-","="},IF(OR($D219 &gt;= AJ$6, $E219 &lt; AI$6), 0, 1)+IF(OR($F219 &gt;= AJ$6, $G219 &lt; AI$6), 0, 2)+1)</f>
        <v/>
      </c>
      <c r="AJ219" s="71" t="str">
        <f ca="1">INDEX({"","_","-","="},IF(OR($D219 &gt;= AK$6, $E219 &lt; AJ$6), 0, 1)+IF(OR($F219 &gt;= AK$6, $G219 &lt; AJ$6), 0, 2)+1)</f>
        <v/>
      </c>
      <c r="AK219" s="71" t="str">
        <f ca="1">INDEX({"","_","-","="},IF(OR($D219 &gt;= AL$6, $E219 &lt; AK$6), 0, 1)+IF(OR($F219 &gt;= AL$6, $G219 &lt; AK$6), 0, 2)+1)</f>
        <v/>
      </c>
      <c r="AL219" s="71" t="str">
        <f ca="1">INDEX({"","_","-","="},IF(OR($D219 &gt;= AM$6, $E219 &lt; AL$6), 0, 1)+IF(OR($F219 &gt;= AM$6, $G219 &lt; AL$6), 0, 2)+1)</f>
        <v/>
      </c>
      <c r="AM219" s="71" t="str">
        <f ca="1">INDEX({"","_","-","="},IF(OR($D219 &gt;= AN$6, $E219 &lt; AM$6), 0, 1)+IF(OR($F219 &gt;= AN$6, $G219 &lt; AM$6), 0, 2)+1)</f>
        <v/>
      </c>
      <c r="AN219" s="71" t="str">
        <f ca="1">INDEX({"","_","-","="},IF(OR($D219 &gt;= AO$6, $E219 &lt; AN$6), 0, 1)+IF(OR($F219 &gt;= AO$6, $G219 &lt; AN$6), 0, 2)+1)</f>
        <v/>
      </c>
      <c r="AO219" s="71" t="str">
        <f ca="1">INDEX({"","_","-","="},IF(OR($D219 &gt;= AP$6, $E219 &lt; AO$6), 0, 1)+IF(OR($F219 &gt;= AP$6, $G219 &lt; AO$6), 0, 2)+1)</f>
        <v/>
      </c>
      <c r="AP219" s="71" t="str">
        <f ca="1">INDEX({"","_","-","="},IF(OR($D219 &gt;= AQ$6, $E219 &lt; AP$6), 0, 1)+IF(OR($F219 &gt;= AQ$6, $G219 &lt; AP$6), 0, 2)+1)</f>
        <v/>
      </c>
      <c r="AQ219" s="71" t="str">
        <f ca="1">INDEX({"","_","-","="},IF(OR($D219 &gt;= AR$6, $E219 &lt; AQ$6), 0, 1)+IF(OR($F219 &gt;= AR$6, $G219 &lt; AQ$6), 0, 2)+1)</f>
        <v/>
      </c>
      <c r="AR219" s="71" t="str">
        <f ca="1">INDEX({"","_","-","="},IF(OR($D219 &gt;= AS$6, $E219 &lt; AR$6), 0, 1)+IF(OR($F219 &gt;= AS$6, $G219 &lt; AR$6), 0, 2)+1)</f>
        <v/>
      </c>
      <c r="AS219" s="71" t="str">
        <f ca="1">INDEX({"","_","-","="},IF(OR($D219 &gt;= AT$6, $E219 &lt; AS$6), 0, 1)+IF(OR($F219 &gt;= AT$6, $G219 &lt; AS$6), 0, 2)+1)</f>
        <v/>
      </c>
      <c r="AT219" s="71" t="str">
        <f ca="1">INDEX({"","_","-","="},IF(OR($D219 &gt;= AU$6, $E219 &lt; AT$6), 0, 1)+IF(OR($F219 &gt;= AU$6, $G219 &lt; AT$6), 0, 2)+1)</f>
        <v/>
      </c>
      <c r="AU219" s="71" t="str">
        <f ca="1">INDEX({"","_","-","="},IF(OR($D219 &gt;= AV$6, $E219 &lt; AU$6), 0, 1)+IF(OR($F219 &gt;= AV$6, $G219 &lt; AU$6), 0, 2)+1)</f>
        <v/>
      </c>
      <c r="AV219" s="71" t="str">
        <f ca="1">INDEX({"","_","-","="},IF(OR($D219 &gt;= AW$6, $E219 &lt; AV$6), 0, 1)+IF(OR($F219 &gt;= AW$6, $G219 &lt; AV$6), 0, 2)+1)</f>
        <v/>
      </c>
      <c r="AW219" s="71" t="str">
        <f ca="1">INDEX({"","_","-","="},IF(OR($D219 &gt;= AX$6, $E219 &lt; AW$6), 0, 1)+IF(OR($F219 &gt;= AX$6, $G219 &lt; AW$6), 0, 2)+1)</f>
        <v/>
      </c>
      <c r="AX219" s="71" t="str">
        <f ca="1">INDEX({"","_","-","="},IF(OR($D219 &gt;= AY$6, $E219 &lt; AX$6), 0, 1)+IF(OR($F219 &gt;= AY$6, $G219 &lt; AX$6), 0, 2)+1)</f>
        <v/>
      </c>
      <c r="AY219" s="71" t="str">
        <f ca="1">INDEX({"","_","-","="},IF(OR($D219 &gt;= AZ$6, $E219 &lt; AY$6), 0, 1)+IF(OR($F219 &gt;= AZ$6, $G219 &lt; AY$6), 0, 2)+1)</f>
        <v/>
      </c>
      <c r="AZ219" s="71" t="str">
        <f ca="1">INDEX({"","_","-","="},IF(OR($D219 &gt;= BA$6, $E219 &lt; AZ$6), 0, 1)+IF(OR($F219 &gt;= BA$6, $G219 &lt; AZ$6), 0, 2)+1)</f>
        <v/>
      </c>
      <c r="BA219" s="71" t="str">
        <f ca="1">INDEX({"","_","-","="},IF(OR($D219 &gt;= BB$6, $E219 &lt; BA$6), 0, 1)+IF(OR($F219 &gt;= BB$6, $G219 &lt; BA$6), 0, 2)+1)</f>
        <v/>
      </c>
      <c r="BB219" s="71" t="str">
        <f ca="1">INDEX({"","_","-","="},IF(OR($D219 &gt;= BC$6, $E219 &lt; BB$6), 0, 1)+IF(OR($F219 &gt;= BC$6, $G219 &lt; BB$6), 0, 2)+1)</f>
        <v/>
      </c>
      <c r="BC219" s="71" t="str">
        <f ca="1">INDEX({"","_","-","="},IF(OR($D219 &gt;= BD$6, $E219 &lt; BC$6), 0, 1)+IF(OR($F219 &gt;= BD$6, $G219 &lt; BC$6), 0, 2)+1)</f>
        <v/>
      </c>
      <c r="BD219" s="71" t="str">
        <f ca="1">INDEX({"","_","-","="},IF(OR($D219 &gt;= BE$6, $E219 &lt; BD$6), 0, 1)+IF(OR($F219 &gt;= BE$6, $G219 &lt; BD$6), 0, 2)+1)</f>
        <v/>
      </c>
      <c r="BE219" s="71" t="str">
        <f ca="1">INDEX({"","_","-","="},IF(OR($D219 &gt;= BF$6, $E219 &lt; BE$6), 0, 1)+IF(OR($F219 &gt;= BF$6, $G219 &lt; BE$6), 0, 2)+1)</f>
        <v/>
      </c>
      <c r="BF219" s="71" t="str">
        <f ca="1">INDEX({"","_","-","="},IF(OR($D219 &gt;= BG$6, $E219 &lt; BF$6), 0, 1)+IF(OR($F219 &gt;= BG$6, $G219 &lt; BF$6), 0, 2)+1)</f>
        <v/>
      </c>
      <c r="BG219" s="71" t="str">
        <f ca="1">INDEX({"","_","-","="},IF(OR($D219 &gt;= BH$6, $E219 &lt; BG$6), 0, 1)+IF(OR($F219 &gt;= BH$6, $G219 &lt; BG$6), 0, 2)+1)</f>
        <v/>
      </c>
      <c r="BH219" s="71" t="str">
        <f ca="1">INDEX({"","_","-","="},IF(OR($D219 &gt;= BI$6, $E219 &lt; BH$6), 0, 1)+IF(OR($F219 &gt;= BI$6, $G219 &lt; BH$6), 0, 2)+1)</f>
        <v/>
      </c>
      <c r="BI219" s="71" t="str">
        <f ca="1">INDEX({"","_","-","="},IF(OR($D219 &gt;= BJ$6, $E219 &lt; BI$6), 0, 1)+IF(OR($F219 &gt;= BJ$6, $G219 &lt; BI$6), 0, 2)+1)</f>
        <v/>
      </c>
      <c r="BJ219" s="71" t="str">
        <f ca="1">INDEX({"","_","-","="},IF(OR($D219 &gt;= BK$6, $E219 &lt; BJ$6), 0, 1)+IF(OR($F219 &gt;= BK$6, $G219 &lt; BJ$6), 0, 2)+1)</f>
        <v/>
      </c>
      <c r="BK219" s="71" t="str">
        <f ca="1">INDEX({"","_","-","="},IF(OR($D219 &gt;= BL$6, $E219 &lt; BK$6), 0, 1)+IF(OR($F219 &gt;= BL$6, $G219 &lt; BK$6), 0, 2)+1)</f>
        <v/>
      </c>
      <c r="BL219" s="71" t="str">
        <f ca="1">INDEX({"","_","-","="},IF(OR($D219 &gt;= BM$6, $E219 &lt; BL$6), 0, 1)+IF(OR($F219 &gt;= BM$6, $G219 &lt; BL$6), 0, 2)+1)</f>
        <v/>
      </c>
      <c r="BM219" s="71" t="str">
        <f ca="1">INDEX({"","_","-","="},IF(OR($D219 &gt;= BN$6, $E219 &lt; BM$6), 0, 1)+IF(OR($F219 &gt;= BN$6, $G219 &lt; BM$6), 0, 2)+1)</f>
        <v/>
      </c>
      <c r="BN219" s="71" t="str">
        <f ca="1">INDEX({"","_","-","="},IF(OR($D219 &gt;= BO$6, $E219 &lt; BN$6), 0, 1)+IF(OR($F219 &gt;= BO$6, $G219 &lt; BN$6), 0, 2)+1)</f>
        <v/>
      </c>
      <c r="BO219" s="71" t="str">
        <f ca="1">INDEX({"","_","-","="},IF(OR($D219 &gt;= BP$6, $E219 &lt; BO$6), 0, 1)+IF(OR($F219 &gt;= BP$6, $G219 &lt; BO$6), 0, 2)+1)</f>
        <v/>
      </c>
      <c r="BP219" s="71" t="str">
        <f ca="1">INDEX({"","_","-","="},IF(OR($D219 &gt;= BQ$6, $E219 &lt; BP$6), 0, 1)+IF(OR($F219 &gt;= BQ$6, $G219 &lt; BP$6), 0, 2)+1)</f>
        <v/>
      </c>
      <c r="BQ219" s="71" t="str">
        <f ca="1">INDEX({"","_","-","="},IF(OR($D219 &gt;= BR$6, $E219 &lt; BQ$6), 0, 1)+IF(OR($F219 &gt;= BR$6, $G219 &lt; BQ$6), 0, 2)+1)</f>
        <v/>
      </c>
      <c r="BR219" s="71" t="str">
        <f ca="1">INDEX({"","_","-","="},IF(OR($D219 &gt;= BS$6, $E219 &lt; BR$6), 0, 1)+IF(OR($F219 &gt;= BS$6, $G219 &lt; BR$6), 0, 2)+1)</f>
        <v/>
      </c>
      <c r="BS219" s="71" t="str">
        <f ca="1">INDEX({"","_","-","="},IF(OR($D219 &gt;= BT$6, $E219 &lt; BS$6), 0, 1)+IF(OR($F219 &gt;= BT$6, $G219 &lt; BS$6), 0, 2)+1)</f>
        <v/>
      </c>
      <c r="BT219" s="71" t="str">
        <f ca="1">INDEX({"","_","-","="},IF(OR($D219 &gt;= BU$6, $E219 &lt; BT$6), 0, 1)+IF(OR($F219 &gt;= BU$6, $G219 &lt; BT$6), 0, 2)+1)</f>
        <v/>
      </c>
      <c r="BU219" s="71" t="str">
        <f ca="1">INDEX({"","_","-","="},IF(OR($D219 &gt;= BV$6, $E219 &lt; BU$6), 0, 1)+IF(OR($F219 &gt;= BV$6, $G219 &lt; BU$6), 0, 2)+1)</f>
        <v/>
      </c>
      <c r="BV219" s="71" t="str">
        <f ca="1">INDEX({"","_","-","="},IF(OR($D219 &gt;= BW$6, $E219 &lt; BV$6), 0, 1)+IF(OR($F219 &gt;= BW$6, $G219 &lt; BV$6), 0, 2)+1)</f>
        <v/>
      </c>
      <c r="BW219" s="71" t="str">
        <f ca="1">INDEX({"","_","-","="},IF(OR($D219 &gt;= BX$6, $E219 &lt; BW$6), 0, 1)+IF(OR($F219 &gt;= BX$6, $G219 &lt; BW$6), 0, 2)+1)</f>
        <v/>
      </c>
      <c r="BX219" s="71" t="str">
        <f ca="1">INDEX({"","_","-","="},IF(OR($D219 &gt;= BY$6, $E219 &lt; BX$6), 0, 1)+IF(OR($F219 &gt;= BY$6, $G219 &lt; BX$6), 0, 2)+1)</f>
        <v/>
      </c>
      <c r="BY219" s="71" t="str">
        <f ca="1">INDEX({"","_","-","="},IF(OR($D219 &gt;= BZ$6, $E219 &lt; BY$6), 0, 1)+IF(OR($F219 &gt;= BZ$6, $G219 &lt; BY$6), 0, 2)+1)</f>
        <v/>
      </c>
      <c r="BZ219" s="71" t="str">
        <f ca="1">INDEX({"","_","-","="},IF(OR($D219 &gt;= CA$6, $E219 &lt; BZ$6), 0, 1)+IF(OR($F219 &gt;= CA$6, $G219 &lt; BZ$6), 0, 2)+1)</f>
        <v/>
      </c>
      <c r="CA219" s="71" t="str">
        <f ca="1">INDEX({"","_","-","="},IF(OR($D219 &gt;= CB$6, $E219 &lt; CA$6), 0, 1)+IF(OR($F219 &gt;= CB$6, $G219 &lt; CA$6), 0, 2)+1)</f>
        <v/>
      </c>
      <c r="CB219" s="71" t="str">
        <f ca="1">INDEX({"","_","-","="},IF(OR($D219 &gt;= CC$6, $E219 &lt; CB$6), 0, 1)+IF(OR($F219 &gt;= CC$6, $G219 &lt; CB$6), 0, 2)+1)</f>
        <v/>
      </c>
      <c r="CC219" s="71" t="str">
        <f ca="1">INDEX({"","_","-","="},IF(OR($D219 &gt;= CD$6, $E219 &lt; CC$6), 0, 1)+IF(OR($F219 &gt;= CD$6, $G219 &lt; CC$6), 0, 2)+1)</f>
        <v/>
      </c>
      <c r="CD219" s="71" t="str">
        <f ca="1">INDEX({"","_","-","="},IF(OR($D219 &gt;= CE$6, $E219 &lt; CD$6), 0, 1)+IF(OR($F219 &gt;= CE$6, $G219 &lt; CD$6), 0, 2)+1)</f>
        <v/>
      </c>
    </row>
    <row r="220" spans="1:82">
      <c r="A220" s="8" t="str">
        <f ca="1">IF('临-进度'!N215,'临-进度'!$A215,"")</f>
        <v/>
      </c>
      <c r="B220" s="8" t="str">
        <f ca="1">IF('临-进度'!N215,'临-进度'!$B215,"")</f>
        <v/>
      </c>
      <c r="C220" s="8" t="str">
        <f ca="1">IF('临-进度'!N215,'临-进度'!$F215,"")</f>
        <v/>
      </c>
      <c r="D220" s="42" t="str">
        <f ca="1">IF('临-进度'!$N215,'临-进度'!$J215,"")</f>
        <v/>
      </c>
      <c r="E220" s="42" t="str">
        <f ca="1">IF('临-进度'!$N215,'临-进度'!$AF215,"")</f>
        <v/>
      </c>
      <c r="F220" s="42" t="str">
        <f ca="1">IF('临-进度'!$N215,'临-进度'!$K215,"")</f>
        <v/>
      </c>
      <c r="G220" s="76" t="str">
        <f ca="1">IF('临-进度'!$N215,'临-进度'!$AG215,"")</f>
        <v/>
      </c>
      <c r="H220" s="71" t="str">
        <f ca="1">INDEX({"","_","-","="},IF(OR($D220 &gt;= I$6, $E220 &lt; H$6), 0, 1)+IF(OR($F220 &gt;= I$6, $G220 &lt; H$6), 0, 2)+1)</f>
        <v/>
      </c>
      <c r="I220" s="71" t="str">
        <f ca="1">INDEX({"","_","-","="},IF(OR($D220 &gt;= J$6, $E220 &lt; I$6), 0, 1)+IF(OR($F220 &gt;= J$6, $G220 &lt; I$6), 0, 2)+1)</f>
        <v/>
      </c>
      <c r="J220" s="71" t="str">
        <f ca="1">INDEX({"","_","-","="},IF(OR($D220 &gt;= K$6, $E220 &lt; J$6), 0, 1)+IF(OR($F220 &gt;= K$6, $G220 &lt; J$6), 0, 2)+1)</f>
        <v/>
      </c>
      <c r="K220" s="71" t="str">
        <f ca="1">INDEX({"","_","-","="},IF(OR($D220 &gt;= L$6, $E220 &lt; K$6), 0, 1)+IF(OR($F220 &gt;= L$6, $G220 &lt; K$6), 0, 2)+1)</f>
        <v/>
      </c>
      <c r="L220" s="71" t="str">
        <f ca="1">INDEX({"","_","-","="},IF(OR($D220 &gt;= M$6, $E220 &lt; L$6), 0, 1)+IF(OR($F220 &gt;= M$6, $G220 &lt; L$6), 0, 2)+1)</f>
        <v/>
      </c>
      <c r="M220" s="71" t="str">
        <f ca="1">INDEX({"","_","-","="},IF(OR($D220 &gt;= N$6, $E220 &lt; M$6), 0, 1)+IF(OR($F220 &gt;= N$6, $G220 &lt; M$6), 0, 2)+1)</f>
        <v/>
      </c>
      <c r="N220" s="71" t="str">
        <f ca="1">INDEX({"","_","-","="},IF(OR($D220 &gt;= O$6, $E220 &lt; N$6), 0, 1)+IF(OR($F220 &gt;= O$6, $G220 &lt; N$6), 0, 2)+1)</f>
        <v/>
      </c>
      <c r="O220" s="71" t="str">
        <f ca="1">INDEX({"","_","-","="},IF(OR($D220 &gt;= P$6, $E220 &lt; O$6), 0, 1)+IF(OR($F220 &gt;= P$6, $G220 &lt; O$6), 0, 2)+1)</f>
        <v/>
      </c>
      <c r="P220" s="71" t="str">
        <f ca="1">INDEX({"","_","-","="},IF(OR($D220 &gt;= Q$6, $E220 &lt; P$6), 0, 1)+IF(OR($F220 &gt;= Q$6, $G220 &lt; P$6), 0, 2)+1)</f>
        <v/>
      </c>
      <c r="Q220" s="71" t="str">
        <f ca="1">INDEX({"","_","-","="},IF(OR($D220 &gt;= R$6, $E220 &lt; Q$6), 0, 1)+IF(OR($F220 &gt;= R$6, $G220 &lt; Q$6), 0, 2)+1)</f>
        <v/>
      </c>
      <c r="R220" s="71" t="str">
        <f ca="1">INDEX({"","_","-","="},IF(OR($D220 &gt;= S$6, $E220 &lt; R$6), 0, 1)+IF(OR($F220 &gt;= S$6, $G220 &lt; R$6), 0, 2)+1)</f>
        <v/>
      </c>
      <c r="S220" s="71" t="str">
        <f ca="1">INDEX({"","_","-","="},IF(OR($D220 &gt;= T$6, $E220 &lt; S$6), 0, 1)+IF(OR($F220 &gt;= T$6, $G220 &lt; S$6), 0, 2)+1)</f>
        <v/>
      </c>
      <c r="T220" s="71" t="str">
        <f ca="1">INDEX({"","_","-","="},IF(OR($D220 &gt;= U$6, $E220 &lt; T$6), 0, 1)+IF(OR($F220 &gt;= U$6, $G220 &lt; T$6), 0, 2)+1)</f>
        <v/>
      </c>
      <c r="U220" s="71" t="str">
        <f ca="1">INDEX({"","_","-","="},IF(OR($D220 &gt;= V$6, $E220 &lt; U$6), 0, 1)+IF(OR($F220 &gt;= V$6, $G220 &lt; U$6), 0, 2)+1)</f>
        <v/>
      </c>
      <c r="V220" s="71" t="str">
        <f ca="1">INDEX({"","_","-","="},IF(OR($D220 &gt;= W$6, $E220 &lt; V$6), 0, 1)+IF(OR($F220 &gt;= W$6, $G220 &lt; V$6), 0, 2)+1)</f>
        <v/>
      </c>
      <c r="W220" s="71" t="str">
        <f ca="1">INDEX({"","_","-","="},IF(OR($D220 &gt;= X$6, $E220 &lt; W$6), 0, 1)+IF(OR($F220 &gt;= X$6, $G220 &lt; W$6), 0, 2)+1)</f>
        <v/>
      </c>
      <c r="X220" s="71" t="str">
        <f ca="1">INDEX({"","_","-","="},IF(OR($D220 &gt;= Y$6, $E220 &lt; X$6), 0, 1)+IF(OR($F220 &gt;= Y$6, $G220 &lt; X$6), 0, 2)+1)</f>
        <v/>
      </c>
      <c r="Y220" s="71" t="str">
        <f ca="1">INDEX({"","_","-","="},IF(OR($D220 &gt;= Z$6, $E220 &lt; Y$6), 0, 1)+IF(OR($F220 &gt;= Z$6, $G220 &lt; Y$6), 0, 2)+1)</f>
        <v/>
      </c>
      <c r="Z220" s="71" t="str">
        <f ca="1">INDEX({"","_","-","="},IF(OR($D220 &gt;= AA$6, $E220 &lt; Z$6), 0, 1)+IF(OR($F220 &gt;= AA$6, $G220 &lt; Z$6), 0, 2)+1)</f>
        <v/>
      </c>
      <c r="AA220" s="71" t="str">
        <f ca="1">INDEX({"","_","-","="},IF(OR($D220 &gt;= AB$6, $E220 &lt; AA$6), 0, 1)+IF(OR($F220 &gt;= AB$6, $G220 &lt; AA$6), 0, 2)+1)</f>
        <v/>
      </c>
      <c r="AB220" s="71" t="str">
        <f ca="1">INDEX({"","_","-","="},IF(OR($D220 &gt;= AC$6, $E220 &lt; AB$6), 0, 1)+IF(OR($F220 &gt;= AC$6, $G220 &lt; AB$6), 0, 2)+1)</f>
        <v/>
      </c>
      <c r="AC220" s="71" t="str">
        <f ca="1">INDEX({"","_","-","="},IF(OR($D220 &gt;= AD$6, $E220 &lt; AC$6), 0, 1)+IF(OR($F220 &gt;= AD$6, $G220 &lt; AC$6), 0, 2)+1)</f>
        <v/>
      </c>
      <c r="AD220" s="71" t="str">
        <f ca="1">INDEX({"","_","-","="},IF(OR($D220 &gt;= AE$6, $E220 &lt; AD$6), 0, 1)+IF(OR($F220 &gt;= AE$6, $G220 &lt; AD$6), 0, 2)+1)</f>
        <v/>
      </c>
      <c r="AE220" s="71" t="str">
        <f ca="1">INDEX({"","_","-","="},IF(OR($D220 &gt;= AF$6, $E220 &lt; AE$6), 0, 1)+IF(OR($F220 &gt;= AF$6, $G220 &lt; AE$6), 0, 2)+1)</f>
        <v/>
      </c>
      <c r="AF220" s="71" t="str">
        <f ca="1">INDEX({"","_","-","="},IF(OR($D220 &gt;= AG$6, $E220 &lt; AF$6), 0, 1)+IF(OR($F220 &gt;= AG$6, $G220 &lt; AF$6), 0, 2)+1)</f>
        <v/>
      </c>
      <c r="AG220" s="71" t="str">
        <f ca="1">INDEX({"","_","-","="},IF(OR($D220 &gt;= AH$6, $E220 &lt; AG$6), 0, 1)+IF(OR($F220 &gt;= AH$6, $G220 &lt; AG$6), 0, 2)+1)</f>
        <v/>
      </c>
      <c r="AH220" s="71" t="str">
        <f ca="1">INDEX({"","_","-","="},IF(OR($D220 &gt;= AI$6, $E220 &lt; AH$6), 0, 1)+IF(OR($F220 &gt;= AI$6, $G220 &lt; AH$6), 0, 2)+1)</f>
        <v/>
      </c>
      <c r="AI220" s="71" t="str">
        <f ca="1">INDEX({"","_","-","="},IF(OR($D220 &gt;= AJ$6, $E220 &lt; AI$6), 0, 1)+IF(OR($F220 &gt;= AJ$6, $G220 &lt; AI$6), 0, 2)+1)</f>
        <v/>
      </c>
      <c r="AJ220" s="71" t="str">
        <f ca="1">INDEX({"","_","-","="},IF(OR($D220 &gt;= AK$6, $E220 &lt; AJ$6), 0, 1)+IF(OR($F220 &gt;= AK$6, $G220 &lt; AJ$6), 0, 2)+1)</f>
        <v/>
      </c>
      <c r="AK220" s="71" t="str">
        <f ca="1">INDEX({"","_","-","="},IF(OR($D220 &gt;= AL$6, $E220 &lt; AK$6), 0, 1)+IF(OR($F220 &gt;= AL$6, $G220 &lt; AK$6), 0, 2)+1)</f>
        <v/>
      </c>
      <c r="AL220" s="71" t="str">
        <f ca="1">INDEX({"","_","-","="},IF(OR($D220 &gt;= AM$6, $E220 &lt; AL$6), 0, 1)+IF(OR($F220 &gt;= AM$6, $G220 &lt; AL$6), 0, 2)+1)</f>
        <v/>
      </c>
      <c r="AM220" s="71" t="str">
        <f ca="1">INDEX({"","_","-","="},IF(OR($D220 &gt;= AN$6, $E220 &lt; AM$6), 0, 1)+IF(OR($F220 &gt;= AN$6, $G220 &lt; AM$6), 0, 2)+1)</f>
        <v/>
      </c>
      <c r="AN220" s="71" t="str">
        <f ca="1">INDEX({"","_","-","="},IF(OR($D220 &gt;= AO$6, $E220 &lt; AN$6), 0, 1)+IF(OR($F220 &gt;= AO$6, $G220 &lt; AN$6), 0, 2)+1)</f>
        <v/>
      </c>
      <c r="AO220" s="71" t="str">
        <f ca="1">INDEX({"","_","-","="},IF(OR($D220 &gt;= AP$6, $E220 &lt; AO$6), 0, 1)+IF(OR($F220 &gt;= AP$6, $G220 &lt; AO$6), 0, 2)+1)</f>
        <v/>
      </c>
      <c r="AP220" s="71" t="str">
        <f ca="1">INDEX({"","_","-","="},IF(OR($D220 &gt;= AQ$6, $E220 &lt; AP$6), 0, 1)+IF(OR($F220 &gt;= AQ$6, $G220 &lt; AP$6), 0, 2)+1)</f>
        <v/>
      </c>
      <c r="AQ220" s="71" t="str">
        <f ca="1">INDEX({"","_","-","="},IF(OR($D220 &gt;= AR$6, $E220 &lt; AQ$6), 0, 1)+IF(OR($F220 &gt;= AR$6, $G220 &lt; AQ$6), 0, 2)+1)</f>
        <v/>
      </c>
      <c r="AR220" s="71" t="str">
        <f ca="1">INDEX({"","_","-","="},IF(OR($D220 &gt;= AS$6, $E220 &lt; AR$6), 0, 1)+IF(OR($F220 &gt;= AS$6, $G220 &lt; AR$6), 0, 2)+1)</f>
        <v/>
      </c>
      <c r="AS220" s="71" t="str">
        <f ca="1">INDEX({"","_","-","="},IF(OR($D220 &gt;= AT$6, $E220 &lt; AS$6), 0, 1)+IF(OR($F220 &gt;= AT$6, $G220 &lt; AS$6), 0, 2)+1)</f>
        <v/>
      </c>
      <c r="AT220" s="71" t="str">
        <f ca="1">INDEX({"","_","-","="},IF(OR($D220 &gt;= AU$6, $E220 &lt; AT$6), 0, 1)+IF(OR($F220 &gt;= AU$6, $G220 &lt; AT$6), 0, 2)+1)</f>
        <v/>
      </c>
      <c r="AU220" s="71" t="str">
        <f ca="1">INDEX({"","_","-","="},IF(OR($D220 &gt;= AV$6, $E220 &lt; AU$6), 0, 1)+IF(OR($F220 &gt;= AV$6, $G220 &lt; AU$6), 0, 2)+1)</f>
        <v/>
      </c>
      <c r="AV220" s="71" t="str">
        <f ca="1">INDEX({"","_","-","="},IF(OR($D220 &gt;= AW$6, $E220 &lt; AV$6), 0, 1)+IF(OR($F220 &gt;= AW$6, $G220 &lt; AV$6), 0, 2)+1)</f>
        <v/>
      </c>
      <c r="AW220" s="71" t="str">
        <f ca="1">INDEX({"","_","-","="},IF(OR($D220 &gt;= AX$6, $E220 &lt; AW$6), 0, 1)+IF(OR($F220 &gt;= AX$6, $G220 &lt; AW$6), 0, 2)+1)</f>
        <v/>
      </c>
      <c r="AX220" s="71" t="str">
        <f ca="1">INDEX({"","_","-","="},IF(OR($D220 &gt;= AY$6, $E220 &lt; AX$6), 0, 1)+IF(OR($F220 &gt;= AY$6, $G220 &lt; AX$6), 0, 2)+1)</f>
        <v/>
      </c>
      <c r="AY220" s="71" t="str">
        <f ca="1">INDEX({"","_","-","="},IF(OR($D220 &gt;= AZ$6, $E220 &lt; AY$6), 0, 1)+IF(OR($F220 &gt;= AZ$6, $G220 &lt; AY$6), 0, 2)+1)</f>
        <v/>
      </c>
      <c r="AZ220" s="71" t="str">
        <f ca="1">INDEX({"","_","-","="},IF(OR($D220 &gt;= BA$6, $E220 &lt; AZ$6), 0, 1)+IF(OR($F220 &gt;= BA$6, $G220 &lt; AZ$6), 0, 2)+1)</f>
        <v/>
      </c>
      <c r="BA220" s="71" t="str">
        <f ca="1">INDEX({"","_","-","="},IF(OR($D220 &gt;= BB$6, $E220 &lt; BA$6), 0, 1)+IF(OR($F220 &gt;= BB$6, $G220 &lt; BA$6), 0, 2)+1)</f>
        <v/>
      </c>
      <c r="BB220" s="71" t="str">
        <f ca="1">INDEX({"","_","-","="},IF(OR($D220 &gt;= BC$6, $E220 &lt; BB$6), 0, 1)+IF(OR($F220 &gt;= BC$6, $G220 &lt; BB$6), 0, 2)+1)</f>
        <v/>
      </c>
      <c r="BC220" s="71" t="str">
        <f ca="1">INDEX({"","_","-","="},IF(OR($D220 &gt;= BD$6, $E220 &lt; BC$6), 0, 1)+IF(OR($F220 &gt;= BD$6, $G220 &lt; BC$6), 0, 2)+1)</f>
        <v/>
      </c>
      <c r="BD220" s="71" t="str">
        <f ca="1">INDEX({"","_","-","="},IF(OR($D220 &gt;= BE$6, $E220 &lt; BD$6), 0, 1)+IF(OR($F220 &gt;= BE$6, $G220 &lt; BD$6), 0, 2)+1)</f>
        <v/>
      </c>
      <c r="BE220" s="71" t="str">
        <f ca="1">INDEX({"","_","-","="},IF(OR($D220 &gt;= BF$6, $E220 &lt; BE$6), 0, 1)+IF(OR($F220 &gt;= BF$6, $G220 &lt; BE$6), 0, 2)+1)</f>
        <v/>
      </c>
      <c r="BF220" s="71" t="str">
        <f ca="1">INDEX({"","_","-","="},IF(OR($D220 &gt;= BG$6, $E220 &lt; BF$6), 0, 1)+IF(OR($F220 &gt;= BG$6, $G220 &lt; BF$6), 0, 2)+1)</f>
        <v/>
      </c>
      <c r="BG220" s="71" t="str">
        <f ca="1">INDEX({"","_","-","="},IF(OR($D220 &gt;= BH$6, $E220 &lt; BG$6), 0, 1)+IF(OR($F220 &gt;= BH$6, $G220 &lt; BG$6), 0, 2)+1)</f>
        <v/>
      </c>
      <c r="BH220" s="71" t="str">
        <f ca="1">INDEX({"","_","-","="},IF(OR($D220 &gt;= BI$6, $E220 &lt; BH$6), 0, 1)+IF(OR($F220 &gt;= BI$6, $G220 &lt; BH$6), 0, 2)+1)</f>
        <v/>
      </c>
      <c r="BI220" s="71" t="str">
        <f ca="1">INDEX({"","_","-","="},IF(OR($D220 &gt;= BJ$6, $E220 &lt; BI$6), 0, 1)+IF(OR($F220 &gt;= BJ$6, $G220 &lt; BI$6), 0, 2)+1)</f>
        <v/>
      </c>
      <c r="BJ220" s="71" t="str">
        <f ca="1">INDEX({"","_","-","="},IF(OR($D220 &gt;= BK$6, $E220 &lt; BJ$6), 0, 1)+IF(OR($F220 &gt;= BK$6, $G220 &lt; BJ$6), 0, 2)+1)</f>
        <v/>
      </c>
      <c r="BK220" s="71" t="str">
        <f ca="1">INDEX({"","_","-","="},IF(OR($D220 &gt;= BL$6, $E220 &lt; BK$6), 0, 1)+IF(OR($F220 &gt;= BL$6, $G220 &lt; BK$6), 0, 2)+1)</f>
        <v/>
      </c>
      <c r="BL220" s="71" t="str">
        <f ca="1">INDEX({"","_","-","="},IF(OR($D220 &gt;= BM$6, $E220 &lt; BL$6), 0, 1)+IF(OR($F220 &gt;= BM$6, $G220 &lt; BL$6), 0, 2)+1)</f>
        <v/>
      </c>
      <c r="BM220" s="71" t="str">
        <f ca="1">INDEX({"","_","-","="},IF(OR($D220 &gt;= BN$6, $E220 &lt; BM$6), 0, 1)+IF(OR($F220 &gt;= BN$6, $G220 &lt; BM$6), 0, 2)+1)</f>
        <v/>
      </c>
      <c r="BN220" s="71" t="str">
        <f ca="1">INDEX({"","_","-","="},IF(OR($D220 &gt;= BO$6, $E220 &lt; BN$6), 0, 1)+IF(OR($F220 &gt;= BO$6, $G220 &lt; BN$6), 0, 2)+1)</f>
        <v/>
      </c>
      <c r="BO220" s="71" t="str">
        <f ca="1">INDEX({"","_","-","="},IF(OR($D220 &gt;= BP$6, $E220 &lt; BO$6), 0, 1)+IF(OR($F220 &gt;= BP$6, $G220 &lt; BO$6), 0, 2)+1)</f>
        <v/>
      </c>
      <c r="BP220" s="71" t="str">
        <f ca="1">INDEX({"","_","-","="},IF(OR($D220 &gt;= BQ$6, $E220 &lt; BP$6), 0, 1)+IF(OR($F220 &gt;= BQ$6, $G220 &lt; BP$6), 0, 2)+1)</f>
        <v/>
      </c>
      <c r="BQ220" s="71" t="str">
        <f ca="1">INDEX({"","_","-","="},IF(OR($D220 &gt;= BR$6, $E220 &lt; BQ$6), 0, 1)+IF(OR($F220 &gt;= BR$6, $G220 &lt; BQ$6), 0, 2)+1)</f>
        <v/>
      </c>
      <c r="BR220" s="71" t="str">
        <f ca="1">INDEX({"","_","-","="},IF(OR($D220 &gt;= BS$6, $E220 &lt; BR$6), 0, 1)+IF(OR($F220 &gt;= BS$6, $G220 &lt; BR$6), 0, 2)+1)</f>
        <v/>
      </c>
      <c r="BS220" s="71" t="str">
        <f ca="1">INDEX({"","_","-","="},IF(OR($D220 &gt;= BT$6, $E220 &lt; BS$6), 0, 1)+IF(OR($F220 &gt;= BT$6, $G220 &lt; BS$6), 0, 2)+1)</f>
        <v/>
      </c>
      <c r="BT220" s="71" t="str">
        <f ca="1">INDEX({"","_","-","="},IF(OR($D220 &gt;= BU$6, $E220 &lt; BT$6), 0, 1)+IF(OR($F220 &gt;= BU$6, $G220 &lt; BT$6), 0, 2)+1)</f>
        <v/>
      </c>
      <c r="BU220" s="71" t="str">
        <f ca="1">INDEX({"","_","-","="},IF(OR($D220 &gt;= BV$6, $E220 &lt; BU$6), 0, 1)+IF(OR($F220 &gt;= BV$6, $G220 &lt; BU$6), 0, 2)+1)</f>
        <v/>
      </c>
      <c r="BV220" s="71" t="str">
        <f ca="1">INDEX({"","_","-","="},IF(OR($D220 &gt;= BW$6, $E220 &lt; BV$6), 0, 1)+IF(OR($F220 &gt;= BW$6, $G220 &lt; BV$6), 0, 2)+1)</f>
        <v/>
      </c>
      <c r="BW220" s="71" t="str">
        <f ca="1">INDEX({"","_","-","="},IF(OR($D220 &gt;= BX$6, $E220 &lt; BW$6), 0, 1)+IF(OR($F220 &gt;= BX$6, $G220 &lt; BW$6), 0, 2)+1)</f>
        <v/>
      </c>
      <c r="BX220" s="71" t="str">
        <f ca="1">INDEX({"","_","-","="},IF(OR($D220 &gt;= BY$6, $E220 &lt; BX$6), 0, 1)+IF(OR($F220 &gt;= BY$6, $G220 &lt; BX$6), 0, 2)+1)</f>
        <v/>
      </c>
      <c r="BY220" s="71" t="str">
        <f ca="1">INDEX({"","_","-","="},IF(OR($D220 &gt;= BZ$6, $E220 &lt; BY$6), 0, 1)+IF(OR($F220 &gt;= BZ$6, $G220 &lt; BY$6), 0, 2)+1)</f>
        <v/>
      </c>
      <c r="BZ220" s="71" t="str">
        <f ca="1">INDEX({"","_","-","="},IF(OR($D220 &gt;= CA$6, $E220 &lt; BZ$6), 0, 1)+IF(OR($F220 &gt;= CA$6, $G220 &lt; BZ$6), 0, 2)+1)</f>
        <v/>
      </c>
      <c r="CA220" s="71" t="str">
        <f ca="1">INDEX({"","_","-","="},IF(OR($D220 &gt;= CB$6, $E220 &lt; CA$6), 0, 1)+IF(OR($F220 &gt;= CB$6, $G220 &lt; CA$6), 0, 2)+1)</f>
        <v/>
      </c>
      <c r="CB220" s="71" t="str">
        <f ca="1">INDEX({"","_","-","="},IF(OR($D220 &gt;= CC$6, $E220 &lt; CB$6), 0, 1)+IF(OR($F220 &gt;= CC$6, $G220 &lt; CB$6), 0, 2)+1)</f>
        <v/>
      </c>
      <c r="CC220" s="71" t="str">
        <f ca="1">INDEX({"","_","-","="},IF(OR($D220 &gt;= CD$6, $E220 &lt; CC$6), 0, 1)+IF(OR($F220 &gt;= CD$6, $G220 &lt; CC$6), 0, 2)+1)</f>
        <v/>
      </c>
      <c r="CD220" s="71" t="str">
        <f ca="1">INDEX({"","_","-","="},IF(OR($D220 &gt;= CE$6, $E220 &lt; CD$6), 0, 1)+IF(OR($F220 &gt;= CE$6, $G220 &lt; CD$6), 0, 2)+1)</f>
        <v/>
      </c>
    </row>
    <row r="221" spans="1:82">
      <c r="A221" s="8" t="str">
        <f ca="1">IF('临-进度'!N216,'临-进度'!$A216,"")</f>
        <v/>
      </c>
      <c r="B221" s="8" t="str">
        <f ca="1">IF('临-进度'!N216,'临-进度'!$B216,"")</f>
        <v/>
      </c>
      <c r="C221" s="8" t="str">
        <f ca="1">IF('临-进度'!N216,'临-进度'!$F216,"")</f>
        <v/>
      </c>
      <c r="D221" s="42" t="str">
        <f ca="1">IF('临-进度'!$N216,'临-进度'!$J216,"")</f>
        <v/>
      </c>
      <c r="E221" s="42" t="str">
        <f ca="1">IF('临-进度'!$N216,'临-进度'!$AF216,"")</f>
        <v/>
      </c>
      <c r="F221" s="42" t="str">
        <f ca="1">IF('临-进度'!$N216,'临-进度'!$K216,"")</f>
        <v/>
      </c>
      <c r="G221" s="76" t="str">
        <f ca="1">IF('临-进度'!$N216,'临-进度'!$AG216,"")</f>
        <v/>
      </c>
      <c r="H221" s="71" t="str">
        <f ca="1">INDEX({"","_","-","="},IF(OR($D221 &gt;= I$6, $E221 &lt; H$6), 0, 1)+IF(OR($F221 &gt;= I$6, $G221 &lt; H$6), 0, 2)+1)</f>
        <v/>
      </c>
      <c r="I221" s="71" t="str">
        <f ca="1">INDEX({"","_","-","="},IF(OR($D221 &gt;= J$6, $E221 &lt; I$6), 0, 1)+IF(OR($F221 &gt;= J$6, $G221 &lt; I$6), 0, 2)+1)</f>
        <v/>
      </c>
      <c r="J221" s="71" t="str">
        <f ca="1">INDEX({"","_","-","="},IF(OR($D221 &gt;= K$6, $E221 &lt; J$6), 0, 1)+IF(OR($F221 &gt;= K$6, $G221 &lt; J$6), 0, 2)+1)</f>
        <v/>
      </c>
      <c r="K221" s="71" t="str">
        <f ca="1">INDEX({"","_","-","="},IF(OR($D221 &gt;= L$6, $E221 &lt; K$6), 0, 1)+IF(OR($F221 &gt;= L$6, $G221 &lt; K$6), 0, 2)+1)</f>
        <v/>
      </c>
      <c r="L221" s="71" t="str">
        <f ca="1">INDEX({"","_","-","="},IF(OR($D221 &gt;= M$6, $E221 &lt; L$6), 0, 1)+IF(OR($F221 &gt;= M$6, $G221 &lt; L$6), 0, 2)+1)</f>
        <v/>
      </c>
      <c r="M221" s="71" t="str">
        <f ca="1">INDEX({"","_","-","="},IF(OR($D221 &gt;= N$6, $E221 &lt; M$6), 0, 1)+IF(OR($F221 &gt;= N$6, $G221 &lt; M$6), 0, 2)+1)</f>
        <v/>
      </c>
      <c r="N221" s="71" t="str">
        <f ca="1">INDEX({"","_","-","="},IF(OR($D221 &gt;= O$6, $E221 &lt; N$6), 0, 1)+IF(OR($F221 &gt;= O$6, $G221 &lt; N$6), 0, 2)+1)</f>
        <v/>
      </c>
      <c r="O221" s="71" t="str">
        <f ca="1">INDEX({"","_","-","="},IF(OR($D221 &gt;= P$6, $E221 &lt; O$6), 0, 1)+IF(OR($F221 &gt;= P$6, $G221 &lt; O$6), 0, 2)+1)</f>
        <v/>
      </c>
      <c r="P221" s="71" t="str">
        <f ca="1">INDEX({"","_","-","="},IF(OR($D221 &gt;= Q$6, $E221 &lt; P$6), 0, 1)+IF(OR($F221 &gt;= Q$6, $G221 &lt; P$6), 0, 2)+1)</f>
        <v/>
      </c>
      <c r="Q221" s="71" t="str">
        <f ca="1">INDEX({"","_","-","="},IF(OR($D221 &gt;= R$6, $E221 &lt; Q$6), 0, 1)+IF(OR($F221 &gt;= R$6, $G221 &lt; Q$6), 0, 2)+1)</f>
        <v/>
      </c>
      <c r="R221" s="71" t="str">
        <f ca="1">INDEX({"","_","-","="},IF(OR($D221 &gt;= S$6, $E221 &lt; R$6), 0, 1)+IF(OR($F221 &gt;= S$6, $G221 &lt; R$6), 0, 2)+1)</f>
        <v/>
      </c>
      <c r="S221" s="71" t="str">
        <f ca="1">INDEX({"","_","-","="},IF(OR($D221 &gt;= T$6, $E221 &lt; S$6), 0, 1)+IF(OR($F221 &gt;= T$6, $G221 &lt; S$6), 0, 2)+1)</f>
        <v/>
      </c>
      <c r="T221" s="71" t="str">
        <f ca="1">INDEX({"","_","-","="},IF(OR($D221 &gt;= U$6, $E221 &lt; T$6), 0, 1)+IF(OR($F221 &gt;= U$6, $G221 &lt; T$6), 0, 2)+1)</f>
        <v/>
      </c>
      <c r="U221" s="71" t="str">
        <f ca="1">INDEX({"","_","-","="},IF(OR($D221 &gt;= V$6, $E221 &lt; U$6), 0, 1)+IF(OR($F221 &gt;= V$6, $G221 &lt; U$6), 0, 2)+1)</f>
        <v/>
      </c>
      <c r="V221" s="71" t="str">
        <f ca="1">INDEX({"","_","-","="},IF(OR($D221 &gt;= W$6, $E221 &lt; V$6), 0, 1)+IF(OR($F221 &gt;= W$6, $G221 &lt; V$6), 0, 2)+1)</f>
        <v/>
      </c>
      <c r="W221" s="71" t="str">
        <f ca="1">INDEX({"","_","-","="},IF(OR($D221 &gt;= X$6, $E221 &lt; W$6), 0, 1)+IF(OR($F221 &gt;= X$6, $G221 &lt; W$6), 0, 2)+1)</f>
        <v/>
      </c>
      <c r="X221" s="71" t="str">
        <f ca="1">INDEX({"","_","-","="},IF(OR($D221 &gt;= Y$6, $E221 &lt; X$6), 0, 1)+IF(OR($F221 &gt;= Y$6, $G221 &lt; X$6), 0, 2)+1)</f>
        <v/>
      </c>
      <c r="Y221" s="71" t="str">
        <f ca="1">INDEX({"","_","-","="},IF(OR($D221 &gt;= Z$6, $E221 &lt; Y$6), 0, 1)+IF(OR($F221 &gt;= Z$6, $G221 &lt; Y$6), 0, 2)+1)</f>
        <v/>
      </c>
      <c r="Z221" s="71" t="str">
        <f ca="1">INDEX({"","_","-","="},IF(OR($D221 &gt;= AA$6, $E221 &lt; Z$6), 0, 1)+IF(OR($F221 &gt;= AA$6, $G221 &lt; Z$6), 0, 2)+1)</f>
        <v/>
      </c>
      <c r="AA221" s="71" t="str">
        <f ca="1">INDEX({"","_","-","="},IF(OR($D221 &gt;= AB$6, $E221 &lt; AA$6), 0, 1)+IF(OR($F221 &gt;= AB$6, $G221 &lt; AA$6), 0, 2)+1)</f>
        <v/>
      </c>
      <c r="AB221" s="71" t="str">
        <f ca="1">INDEX({"","_","-","="},IF(OR($D221 &gt;= AC$6, $E221 &lt; AB$6), 0, 1)+IF(OR($F221 &gt;= AC$6, $G221 &lt; AB$6), 0, 2)+1)</f>
        <v/>
      </c>
      <c r="AC221" s="71" t="str">
        <f ca="1">INDEX({"","_","-","="},IF(OR($D221 &gt;= AD$6, $E221 &lt; AC$6), 0, 1)+IF(OR($F221 &gt;= AD$6, $G221 &lt; AC$6), 0, 2)+1)</f>
        <v/>
      </c>
      <c r="AD221" s="71" t="str">
        <f ca="1">INDEX({"","_","-","="},IF(OR($D221 &gt;= AE$6, $E221 &lt; AD$6), 0, 1)+IF(OR($F221 &gt;= AE$6, $G221 &lt; AD$6), 0, 2)+1)</f>
        <v/>
      </c>
      <c r="AE221" s="71" t="str">
        <f ca="1">INDEX({"","_","-","="},IF(OR($D221 &gt;= AF$6, $E221 &lt; AE$6), 0, 1)+IF(OR($F221 &gt;= AF$6, $G221 &lt; AE$6), 0, 2)+1)</f>
        <v/>
      </c>
      <c r="AF221" s="71" t="str">
        <f ca="1">INDEX({"","_","-","="},IF(OR($D221 &gt;= AG$6, $E221 &lt; AF$6), 0, 1)+IF(OR($F221 &gt;= AG$6, $G221 &lt; AF$6), 0, 2)+1)</f>
        <v/>
      </c>
      <c r="AG221" s="71" t="str">
        <f ca="1">INDEX({"","_","-","="},IF(OR($D221 &gt;= AH$6, $E221 &lt; AG$6), 0, 1)+IF(OR($F221 &gt;= AH$6, $G221 &lt; AG$6), 0, 2)+1)</f>
        <v/>
      </c>
      <c r="AH221" s="71" t="str">
        <f ca="1">INDEX({"","_","-","="},IF(OR($D221 &gt;= AI$6, $E221 &lt; AH$6), 0, 1)+IF(OR($F221 &gt;= AI$6, $G221 &lt; AH$6), 0, 2)+1)</f>
        <v/>
      </c>
      <c r="AI221" s="71" t="str">
        <f ca="1">INDEX({"","_","-","="},IF(OR($D221 &gt;= AJ$6, $E221 &lt; AI$6), 0, 1)+IF(OR($F221 &gt;= AJ$6, $G221 &lt; AI$6), 0, 2)+1)</f>
        <v/>
      </c>
      <c r="AJ221" s="71" t="str">
        <f ca="1">INDEX({"","_","-","="},IF(OR($D221 &gt;= AK$6, $E221 &lt; AJ$6), 0, 1)+IF(OR($F221 &gt;= AK$6, $G221 &lt; AJ$6), 0, 2)+1)</f>
        <v/>
      </c>
      <c r="AK221" s="71" t="str">
        <f ca="1">INDEX({"","_","-","="},IF(OR($D221 &gt;= AL$6, $E221 &lt; AK$6), 0, 1)+IF(OR($F221 &gt;= AL$6, $G221 &lt; AK$6), 0, 2)+1)</f>
        <v/>
      </c>
      <c r="AL221" s="71" t="str">
        <f ca="1">INDEX({"","_","-","="},IF(OR($D221 &gt;= AM$6, $E221 &lt; AL$6), 0, 1)+IF(OR($F221 &gt;= AM$6, $G221 &lt; AL$6), 0, 2)+1)</f>
        <v/>
      </c>
      <c r="AM221" s="71" t="str">
        <f ca="1">INDEX({"","_","-","="},IF(OR($D221 &gt;= AN$6, $E221 &lt; AM$6), 0, 1)+IF(OR($F221 &gt;= AN$6, $G221 &lt; AM$6), 0, 2)+1)</f>
        <v/>
      </c>
      <c r="AN221" s="71" t="str">
        <f ca="1">INDEX({"","_","-","="},IF(OR($D221 &gt;= AO$6, $E221 &lt; AN$6), 0, 1)+IF(OR($F221 &gt;= AO$6, $G221 &lt; AN$6), 0, 2)+1)</f>
        <v/>
      </c>
      <c r="AO221" s="71" t="str">
        <f ca="1">INDEX({"","_","-","="},IF(OR($D221 &gt;= AP$6, $E221 &lt; AO$6), 0, 1)+IF(OR($F221 &gt;= AP$6, $G221 &lt; AO$6), 0, 2)+1)</f>
        <v/>
      </c>
      <c r="AP221" s="71" t="str">
        <f ca="1">INDEX({"","_","-","="},IF(OR($D221 &gt;= AQ$6, $E221 &lt; AP$6), 0, 1)+IF(OR($F221 &gt;= AQ$6, $G221 &lt; AP$6), 0, 2)+1)</f>
        <v/>
      </c>
      <c r="AQ221" s="71" t="str">
        <f ca="1">INDEX({"","_","-","="},IF(OR($D221 &gt;= AR$6, $E221 &lt; AQ$6), 0, 1)+IF(OR($F221 &gt;= AR$6, $G221 &lt; AQ$6), 0, 2)+1)</f>
        <v/>
      </c>
      <c r="AR221" s="71" t="str">
        <f ca="1">INDEX({"","_","-","="},IF(OR($D221 &gt;= AS$6, $E221 &lt; AR$6), 0, 1)+IF(OR($F221 &gt;= AS$6, $G221 &lt; AR$6), 0, 2)+1)</f>
        <v/>
      </c>
      <c r="AS221" s="71" t="str">
        <f ca="1">INDEX({"","_","-","="},IF(OR($D221 &gt;= AT$6, $E221 &lt; AS$6), 0, 1)+IF(OR($F221 &gt;= AT$6, $G221 &lt; AS$6), 0, 2)+1)</f>
        <v/>
      </c>
      <c r="AT221" s="71" t="str">
        <f ca="1">INDEX({"","_","-","="},IF(OR($D221 &gt;= AU$6, $E221 &lt; AT$6), 0, 1)+IF(OR($F221 &gt;= AU$6, $G221 &lt; AT$6), 0, 2)+1)</f>
        <v/>
      </c>
      <c r="AU221" s="71" t="str">
        <f ca="1">INDEX({"","_","-","="},IF(OR($D221 &gt;= AV$6, $E221 &lt; AU$6), 0, 1)+IF(OR($F221 &gt;= AV$6, $G221 &lt; AU$6), 0, 2)+1)</f>
        <v/>
      </c>
      <c r="AV221" s="71" t="str">
        <f ca="1">INDEX({"","_","-","="},IF(OR($D221 &gt;= AW$6, $E221 &lt; AV$6), 0, 1)+IF(OR($F221 &gt;= AW$6, $G221 &lt; AV$6), 0, 2)+1)</f>
        <v/>
      </c>
      <c r="AW221" s="71" t="str">
        <f ca="1">INDEX({"","_","-","="},IF(OR($D221 &gt;= AX$6, $E221 &lt; AW$6), 0, 1)+IF(OR($F221 &gt;= AX$6, $G221 &lt; AW$6), 0, 2)+1)</f>
        <v/>
      </c>
      <c r="AX221" s="71" t="str">
        <f ca="1">INDEX({"","_","-","="},IF(OR($D221 &gt;= AY$6, $E221 &lt; AX$6), 0, 1)+IF(OR($F221 &gt;= AY$6, $G221 &lt; AX$6), 0, 2)+1)</f>
        <v/>
      </c>
      <c r="AY221" s="71" t="str">
        <f ca="1">INDEX({"","_","-","="},IF(OR($D221 &gt;= AZ$6, $E221 &lt; AY$6), 0, 1)+IF(OR($F221 &gt;= AZ$6, $G221 &lt; AY$6), 0, 2)+1)</f>
        <v/>
      </c>
      <c r="AZ221" s="71" t="str">
        <f ca="1">INDEX({"","_","-","="},IF(OR($D221 &gt;= BA$6, $E221 &lt; AZ$6), 0, 1)+IF(OR($F221 &gt;= BA$6, $G221 &lt; AZ$6), 0, 2)+1)</f>
        <v/>
      </c>
      <c r="BA221" s="71" t="str">
        <f ca="1">INDEX({"","_","-","="},IF(OR($D221 &gt;= BB$6, $E221 &lt; BA$6), 0, 1)+IF(OR($F221 &gt;= BB$6, $G221 &lt; BA$6), 0, 2)+1)</f>
        <v/>
      </c>
      <c r="BB221" s="71" t="str">
        <f ca="1">INDEX({"","_","-","="},IF(OR($D221 &gt;= BC$6, $E221 &lt; BB$6), 0, 1)+IF(OR($F221 &gt;= BC$6, $G221 &lt; BB$6), 0, 2)+1)</f>
        <v/>
      </c>
      <c r="BC221" s="71" t="str">
        <f ca="1">INDEX({"","_","-","="},IF(OR($D221 &gt;= BD$6, $E221 &lt; BC$6), 0, 1)+IF(OR($F221 &gt;= BD$6, $G221 &lt; BC$6), 0, 2)+1)</f>
        <v/>
      </c>
      <c r="BD221" s="71" t="str">
        <f ca="1">INDEX({"","_","-","="},IF(OR($D221 &gt;= BE$6, $E221 &lt; BD$6), 0, 1)+IF(OR($F221 &gt;= BE$6, $G221 &lt; BD$6), 0, 2)+1)</f>
        <v/>
      </c>
      <c r="BE221" s="71" t="str">
        <f ca="1">INDEX({"","_","-","="},IF(OR($D221 &gt;= BF$6, $E221 &lt; BE$6), 0, 1)+IF(OR($F221 &gt;= BF$6, $G221 &lt; BE$6), 0, 2)+1)</f>
        <v/>
      </c>
      <c r="BF221" s="71" t="str">
        <f ca="1">INDEX({"","_","-","="},IF(OR($D221 &gt;= BG$6, $E221 &lt; BF$6), 0, 1)+IF(OR($F221 &gt;= BG$6, $G221 &lt; BF$6), 0, 2)+1)</f>
        <v/>
      </c>
      <c r="BG221" s="71" t="str">
        <f ca="1">INDEX({"","_","-","="},IF(OR($D221 &gt;= BH$6, $E221 &lt; BG$6), 0, 1)+IF(OR($F221 &gt;= BH$6, $G221 &lt; BG$6), 0, 2)+1)</f>
        <v/>
      </c>
      <c r="BH221" s="71" t="str">
        <f ca="1">INDEX({"","_","-","="},IF(OR($D221 &gt;= BI$6, $E221 &lt; BH$6), 0, 1)+IF(OR($F221 &gt;= BI$6, $G221 &lt; BH$6), 0, 2)+1)</f>
        <v/>
      </c>
      <c r="BI221" s="71" t="str">
        <f ca="1">INDEX({"","_","-","="},IF(OR($D221 &gt;= BJ$6, $E221 &lt; BI$6), 0, 1)+IF(OR($F221 &gt;= BJ$6, $G221 &lt; BI$6), 0, 2)+1)</f>
        <v/>
      </c>
      <c r="BJ221" s="71" t="str">
        <f ca="1">INDEX({"","_","-","="},IF(OR($D221 &gt;= BK$6, $E221 &lt; BJ$6), 0, 1)+IF(OR($F221 &gt;= BK$6, $G221 &lt; BJ$6), 0, 2)+1)</f>
        <v/>
      </c>
      <c r="BK221" s="71" t="str">
        <f ca="1">INDEX({"","_","-","="},IF(OR($D221 &gt;= BL$6, $E221 &lt; BK$6), 0, 1)+IF(OR($F221 &gt;= BL$6, $G221 &lt; BK$6), 0, 2)+1)</f>
        <v/>
      </c>
      <c r="BL221" s="71" t="str">
        <f ca="1">INDEX({"","_","-","="},IF(OR($D221 &gt;= BM$6, $E221 &lt; BL$6), 0, 1)+IF(OR($F221 &gt;= BM$6, $G221 &lt; BL$6), 0, 2)+1)</f>
        <v/>
      </c>
      <c r="BM221" s="71" t="str">
        <f ca="1">INDEX({"","_","-","="},IF(OR($D221 &gt;= BN$6, $E221 &lt; BM$6), 0, 1)+IF(OR($F221 &gt;= BN$6, $G221 &lt; BM$6), 0, 2)+1)</f>
        <v/>
      </c>
      <c r="BN221" s="71" t="str">
        <f ca="1">INDEX({"","_","-","="},IF(OR($D221 &gt;= BO$6, $E221 &lt; BN$6), 0, 1)+IF(OR($F221 &gt;= BO$6, $G221 &lt; BN$6), 0, 2)+1)</f>
        <v/>
      </c>
      <c r="BO221" s="71" t="str">
        <f ca="1">INDEX({"","_","-","="},IF(OR($D221 &gt;= BP$6, $E221 &lt; BO$6), 0, 1)+IF(OR($F221 &gt;= BP$6, $G221 &lt; BO$6), 0, 2)+1)</f>
        <v/>
      </c>
      <c r="BP221" s="71" t="str">
        <f ca="1">INDEX({"","_","-","="},IF(OR($D221 &gt;= BQ$6, $E221 &lt; BP$6), 0, 1)+IF(OR($F221 &gt;= BQ$6, $G221 &lt; BP$6), 0, 2)+1)</f>
        <v/>
      </c>
      <c r="BQ221" s="71" t="str">
        <f ca="1">INDEX({"","_","-","="},IF(OR($D221 &gt;= BR$6, $E221 &lt; BQ$6), 0, 1)+IF(OR($F221 &gt;= BR$6, $G221 &lt; BQ$6), 0, 2)+1)</f>
        <v/>
      </c>
      <c r="BR221" s="71" t="str">
        <f ca="1">INDEX({"","_","-","="},IF(OR($D221 &gt;= BS$6, $E221 &lt; BR$6), 0, 1)+IF(OR($F221 &gt;= BS$6, $G221 &lt; BR$6), 0, 2)+1)</f>
        <v/>
      </c>
      <c r="BS221" s="71" t="str">
        <f ca="1">INDEX({"","_","-","="},IF(OR($D221 &gt;= BT$6, $E221 &lt; BS$6), 0, 1)+IF(OR($F221 &gt;= BT$6, $G221 &lt; BS$6), 0, 2)+1)</f>
        <v/>
      </c>
      <c r="BT221" s="71" t="str">
        <f ca="1">INDEX({"","_","-","="},IF(OR($D221 &gt;= BU$6, $E221 &lt; BT$6), 0, 1)+IF(OR($F221 &gt;= BU$6, $G221 &lt; BT$6), 0, 2)+1)</f>
        <v/>
      </c>
      <c r="BU221" s="71" t="str">
        <f ca="1">INDEX({"","_","-","="},IF(OR($D221 &gt;= BV$6, $E221 &lt; BU$6), 0, 1)+IF(OR($F221 &gt;= BV$6, $G221 &lt; BU$6), 0, 2)+1)</f>
        <v/>
      </c>
      <c r="BV221" s="71" t="str">
        <f ca="1">INDEX({"","_","-","="},IF(OR($D221 &gt;= BW$6, $E221 &lt; BV$6), 0, 1)+IF(OR($F221 &gt;= BW$6, $G221 &lt; BV$6), 0, 2)+1)</f>
        <v/>
      </c>
      <c r="BW221" s="71" t="str">
        <f ca="1">INDEX({"","_","-","="},IF(OR($D221 &gt;= BX$6, $E221 &lt; BW$6), 0, 1)+IF(OR($F221 &gt;= BX$6, $G221 &lt; BW$6), 0, 2)+1)</f>
        <v/>
      </c>
      <c r="BX221" s="71" t="str">
        <f ca="1">INDEX({"","_","-","="},IF(OR($D221 &gt;= BY$6, $E221 &lt; BX$6), 0, 1)+IF(OR($F221 &gt;= BY$6, $G221 &lt; BX$6), 0, 2)+1)</f>
        <v/>
      </c>
      <c r="BY221" s="71" t="str">
        <f ca="1">INDEX({"","_","-","="},IF(OR($D221 &gt;= BZ$6, $E221 &lt; BY$6), 0, 1)+IF(OR($F221 &gt;= BZ$6, $G221 &lt; BY$6), 0, 2)+1)</f>
        <v/>
      </c>
      <c r="BZ221" s="71" t="str">
        <f ca="1">INDEX({"","_","-","="},IF(OR($D221 &gt;= CA$6, $E221 &lt; BZ$6), 0, 1)+IF(OR($F221 &gt;= CA$6, $G221 &lt; BZ$6), 0, 2)+1)</f>
        <v/>
      </c>
      <c r="CA221" s="71" t="str">
        <f ca="1">INDEX({"","_","-","="},IF(OR($D221 &gt;= CB$6, $E221 &lt; CA$6), 0, 1)+IF(OR($F221 &gt;= CB$6, $G221 &lt; CA$6), 0, 2)+1)</f>
        <v/>
      </c>
      <c r="CB221" s="71" t="str">
        <f ca="1">INDEX({"","_","-","="},IF(OR($D221 &gt;= CC$6, $E221 &lt; CB$6), 0, 1)+IF(OR($F221 &gt;= CC$6, $G221 &lt; CB$6), 0, 2)+1)</f>
        <v/>
      </c>
      <c r="CC221" s="71" t="str">
        <f ca="1">INDEX({"","_","-","="},IF(OR($D221 &gt;= CD$6, $E221 &lt; CC$6), 0, 1)+IF(OR($F221 &gt;= CD$6, $G221 &lt; CC$6), 0, 2)+1)</f>
        <v/>
      </c>
      <c r="CD221" s="71" t="str">
        <f ca="1">INDEX({"","_","-","="},IF(OR($D221 &gt;= CE$6, $E221 &lt; CD$6), 0, 1)+IF(OR($F221 &gt;= CE$6, $G221 &lt; CD$6), 0, 2)+1)</f>
        <v/>
      </c>
    </row>
    <row r="222" spans="1:82">
      <c r="A222" s="8" t="str">
        <f ca="1">IF('临-进度'!N217,'临-进度'!$A217,"")</f>
        <v/>
      </c>
      <c r="B222" s="8" t="str">
        <f ca="1">IF('临-进度'!N217,'临-进度'!$B217,"")</f>
        <v/>
      </c>
      <c r="C222" s="8" t="str">
        <f ca="1">IF('临-进度'!N217,'临-进度'!$F217,"")</f>
        <v/>
      </c>
      <c r="D222" s="42" t="str">
        <f ca="1">IF('临-进度'!$N217,'临-进度'!$J217,"")</f>
        <v/>
      </c>
      <c r="E222" s="42" t="str">
        <f ca="1">IF('临-进度'!$N217,'临-进度'!$AF217,"")</f>
        <v/>
      </c>
      <c r="F222" s="42" t="str">
        <f ca="1">IF('临-进度'!$N217,'临-进度'!$K217,"")</f>
        <v/>
      </c>
      <c r="G222" s="76" t="str">
        <f ca="1">IF('临-进度'!$N217,'临-进度'!$AG217,"")</f>
        <v/>
      </c>
      <c r="H222" s="71" t="str">
        <f ca="1">INDEX({"","_","-","="},IF(OR($D222 &gt;= I$6, $E222 &lt; H$6), 0, 1)+IF(OR($F222 &gt;= I$6, $G222 &lt; H$6), 0, 2)+1)</f>
        <v/>
      </c>
      <c r="I222" s="71" t="str">
        <f ca="1">INDEX({"","_","-","="},IF(OR($D222 &gt;= J$6, $E222 &lt; I$6), 0, 1)+IF(OR($F222 &gt;= J$6, $G222 &lt; I$6), 0, 2)+1)</f>
        <v/>
      </c>
      <c r="J222" s="71" t="str">
        <f ca="1">INDEX({"","_","-","="},IF(OR($D222 &gt;= K$6, $E222 &lt; J$6), 0, 1)+IF(OR($F222 &gt;= K$6, $G222 &lt; J$6), 0, 2)+1)</f>
        <v/>
      </c>
      <c r="K222" s="71" t="str">
        <f ca="1">INDEX({"","_","-","="},IF(OR($D222 &gt;= L$6, $E222 &lt; K$6), 0, 1)+IF(OR($F222 &gt;= L$6, $G222 &lt; K$6), 0, 2)+1)</f>
        <v/>
      </c>
      <c r="L222" s="71" t="str">
        <f ca="1">INDEX({"","_","-","="},IF(OR($D222 &gt;= M$6, $E222 &lt; L$6), 0, 1)+IF(OR($F222 &gt;= M$6, $G222 &lt; L$6), 0, 2)+1)</f>
        <v/>
      </c>
      <c r="M222" s="71" t="str">
        <f ca="1">INDEX({"","_","-","="},IF(OR($D222 &gt;= N$6, $E222 &lt; M$6), 0, 1)+IF(OR($F222 &gt;= N$6, $G222 &lt; M$6), 0, 2)+1)</f>
        <v/>
      </c>
      <c r="N222" s="71" t="str">
        <f ca="1">INDEX({"","_","-","="},IF(OR($D222 &gt;= O$6, $E222 &lt; N$6), 0, 1)+IF(OR($F222 &gt;= O$6, $G222 &lt; N$6), 0, 2)+1)</f>
        <v/>
      </c>
      <c r="O222" s="71" t="str">
        <f ca="1">INDEX({"","_","-","="},IF(OR($D222 &gt;= P$6, $E222 &lt; O$6), 0, 1)+IF(OR($F222 &gt;= P$6, $G222 &lt; O$6), 0, 2)+1)</f>
        <v/>
      </c>
      <c r="P222" s="71" t="str">
        <f ca="1">INDEX({"","_","-","="},IF(OR($D222 &gt;= Q$6, $E222 &lt; P$6), 0, 1)+IF(OR($F222 &gt;= Q$6, $G222 &lt; P$6), 0, 2)+1)</f>
        <v/>
      </c>
      <c r="Q222" s="71" t="str">
        <f ca="1">INDEX({"","_","-","="},IF(OR($D222 &gt;= R$6, $E222 &lt; Q$6), 0, 1)+IF(OR($F222 &gt;= R$6, $G222 &lt; Q$6), 0, 2)+1)</f>
        <v/>
      </c>
      <c r="R222" s="71" t="str">
        <f ca="1">INDEX({"","_","-","="},IF(OR($D222 &gt;= S$6, $E222 &lt; R$6), 0, 1)+IF(OR($F222 &gt;= S$6, $G222 &lt; R$6), 0, 2)+1)</f>
        <v/>
      </c>
      <c r="S222" s="71" t="str">
        <f ca="1">INDEX({"","_","-","="},IF(OR($D222 &gt;= T$6, $E222 &lt; S$6), 0, 1)+IF(OR($F222 &gt;= T$6, $G222 &lt; S$6), 0, 2)+1)</f>
        <v/>
      </c>
      <c r="T222" s="71" t="str">
        <f ca="1">INDEX({"","_","-","="},IF(OR($D222 &gt;= U$6, $E222 &lt; T$6), 0, 1)+IF(OR($F222 &gt;= U$6, $G222 &lt; T$6), 0, 2)+1)</f>
        <v/>
      </c>
      <c r="U222" s="71" t="str">
        <f ca="1">INDEX({"","_","-","="},IF(OR($D222 &gt;= V$6, $E222 &lt; U$6), 0, 1)+IF(OR($F222 &gt;= V$6, $G222 &lt; U$6), 0, 2)+1)</f>
        <v/>
      </c>
      <c r="V222" s="71" t="str">
        <f ca="1">INDEX({"","_","-","="},IF(OR($D222 &gt;= W$6, $E222 &lt; V$6), 0, 1)+IF(OR($F222 &gt;= W$6, $G222 &lt; V$6), 0, 2)+1)</f>
        <v/>
      </c>
      <c r="W222" s="71" t="str">
        <f ca="1">INDEX({"","_","-","="},IF(OR($D222 &gt;= X$6, $E222 &lt; W$6), 0, 1)+IF(OR($F222 &gt;= X$6, $G222 &lt; W$6), 0, 2)+1)</f>
        <v/>
      </c>
      <c r="X222" s="71" t="str">
        <f ca="1">INDEX({"","_","-","="},IF(OR($D222 &gt;= Y$6, $E222 &lt; X$6), 0, 1)+IF(OR($F222 &gt;= Y$6, $G222 &lt; X$6), 0, 2)+1)</f>
        <v/>
      </c>
      <c r="Y222" s="71" t="str">
        <f ca="1">INDEX({"","_","-","="},IF(OR($D222 &gt;= Z$6, $E222 &lt; Y$6), 0, 1)+IF(OR($F222 &gt;= Z$6, $G222 &lt; Y$6), 0, 2)+1)</f>
        <v/>
      </c>
      <c r="Z222" s="71" t="str">
        <f ca="1">INDEX({"","_","-","="},IF(OR($D222 &gt;= AA$6, $E222 &lt; Z$6), 0, 1)+IF(OR($F222 &gt;= AA$6, $G222 &lt; Z$6), 0, 2)+1)</f>
        <v/>
      </c>
      <c r="AA222" s="71" t="str">
        <f ca="1">INDEX({"","_","-","="},IF(OR($D222 &gt;= AB$6, $E222 &lt; AA$6), 0, 1)+IF(OR($F222 &gt;= AB$6, $G222 &lt; AA$6), 0, 2)+1)</f>
        <v/>
      </c>
      <c r="AB222" s="71" t="str">
        <f ca="1">INDEX({"","_","-","="},IF(OR($D222 &gt;= AC$6, $E222 &lt; AB$6), 0, 1)+IF(OR($F222 &gt;= AC$6, $G222 &lt; AB$6), 0, 2)+1)</f>
        <v/>
      </c>
      <c r="AC222" s="71" t="str">
        <f ca="1">INDEX({"","_","-","="},IF(OR($D222 &gt;= AD$6, $E222 &lt; AC$6), 0, 1)+IF(OR($F222 &gt;= AD$6, $G222 &lt; AC$6), 0, 2)+1)</f>
        <v/>
      </c>
      <c r="AD222" s="71" t="str">
        <f ca="1">INDEX({"","_","-","="},IF(OR($D222 &gt;= AE$6, $E222 &lt; AD$6), 0, 1)+IF(OR($F222 &gt;= AE$6, $G222 &lt; AD$6), 0, 2)+1)</f>
        <v/>
      </c>
      <c r="AE222" s="71" t="str">
        <f ca="1">INDEX({"","_","-","="},IF(OR($D222 &gt;= AF$6, $E222 &lt; AE$6), 0, 1)+IF(OR($F222 &gt;= AF$6, $G222 &lt; AE$6), 0, 2)+1)</f>
        <v/>
      </c>
      <c r="AF222" s="71" t="str">
        <f ca="1">INDEX({"","_","-","="},IF(OR($D222 &gt;= AG$6, $E222 &lt; AF$6), 0, 1)+IF(OR($F222 &gt;= AG$6, $G222 &lt; AF$6), 0, 2)+1)</f>
        <v/>
      </c>
      <c r="AG222" s="71" t="str">
        <f ca="1">INDEX({"","_","-","="},IF(OR($D222 &gt;= AH$6, $E222 &lt; AG$6), 0, 1)+IF(OR($F222 &gt;= AH$6, $G222 &lt; AG$6), 0, 2)+1)</f>
        <v/>
      </c>
      <c r="AH222" s="71" t="str">
        <f ca="1">INDEX({"","_","-","="},IF(OR($D222 &gt;= AI$6, $E222 &lt; AH$6), 0, 1)+IF(OR($F222 &gt;= AI$6, $G222 &lt; AH$6), 0, 2)+1)</f>
        <v/>
      </c>
      <c r="AI222" s="71" t="str">
        <f ca="1">INDEX({"","_","-","="},IF(OR($D222 &gt;= AJ$6, $E222 &lt; AI$6), 0, 1)+IF(OR($F222 &gt;= AJ$6, $G222 &lt; AI$6), 0, 2)+1)</f>
        <v/>
      </c>
      <c r="AJ222" s="71" t="str">
        <f ca="1">INDEX({"","_","-","="},IF(OR($D222 &gt;= AK$6, $E222 &lt; AJ$6), 0, 1)+IF(OR($F222 &gt;= AK$6, $G222 &lt; AJ$6), 0, 2)+1)</f>
        <v/>
      </c>
      <c r="AK222" s="71" t="str">
        <f ca="1">INDEX({"","_","-","="},IF(OR($D222 &gt;= AL$6, $E222 &lt; AK$6), 0, 1)+IF(OR($F222 &gt;= AL$6, $G222 &lt; AK$6), 0, 2)+1)</f>
        <v/>
      </c>
      <c r="AL222" s="71" t="str">
        <f ca="1">INDEX({"","_","-","="},IF(OR($D222 &gt;= AM$6, $E222 &lt; AL$6), 0, 1)+IF(OR($F222 &gt;= AM$6, $G222 &lt; AL$6), 0, 2)+1)</f>
        <v/>
      </c>
      <c r="AM222" s="71" t="str">
        <f ca="1">INDEX({"","_","-","="},IF(OR($D222 &gt;= AN$6, $E222 &lt; AM$6), 0, 1)+IF(OR($F222 &gt;= AN$6, $G222 &lt; AM$6), 0, 2)+1)</f>
        <v/>
      </c>
      <c r="AN222" s="71" t="str">
        <f ca="1">INDEX({"","_","-","="},IF(OR($D222 &gt;= AO$6, $E222 &lt; AN$6), 0, 1)+IF(OR($F222 &gt;= AO$6, $G222 &lt; AN$6), 0, 2)+1)</f>
        <v/>
      </c>
      <c r="AO222" s="71" t="str">
        <f ca="1">INDEX({"","_","-","="},IF(OR($D222 &gt;= AP$6, $E222 &lt; AO$6), 0, 1)+IF(OR($F222 &gt;= AP$6, $G222 &lt; AO$6), 0, 2)+1)</f>
        <v/>
      </c>
      <c r="AP222" s="71" t="str">
        <f ca="1">INDEX({"","_","-","="},IF(OR($D222 &gt;= AQ$6, $E222 &lt; AP$6), 0, 1)+IF(OR($F222 &gt;= AQ$6, $G222 &lt; AP$6), 0, 2)+1)</f>
        <v/>
      </c>
      <c r="AQ222" s="71" t="str">
        <f ca="1">INDEX({"","_","-","="},IF(OR($D222 &gt;= AR$6, $E222 &lt; AQ$6), 0, 1)+IF(OR($F222 &gt;= AR$6, $G222 &lt; AQ$6), 0, 2)+1)</f>
        <v/>
      </c>
      <c r="AR222" s="71" t="str">
        <f ca="1">INDEX({"","_","-","="},IF(OR($D222 &gt;= AS$6, $E222 &lt; AR$6), 0, 1)+IF(OR($F222 &gt;= AS$6, $G222 &lt; AR$6), 0, 2)+1)</f>
        <v/>
      </c>
      <c r="AS222" s="71" t="str">
        <f ca="1">INDEX({"","_","-","="},IF(OR($D222 &gt;= AT$6, $E222 &lt; AS$6), 0, 1)+IF(OR($F222 &gt;= AT$6, $G222 &lt; AS$6), 0, 2)+1)</f>
        <v/>
      </c>
      <c r="AT222" s="71" t="str">
        <f ca="1">INDEX({"","_","-","="},IF(OR($D222 &gt;= AU$6, $E222 &lt; AT$6), 0, 1)+IF(OR($F222 &gt;= AU$6, $G222 &lt; AT$6), 0, 2)+1)</f>
        <v/>
      </c>
      <c r="AU222" s="71" t="str">
        <f ca="1">INDEX({"","_","-","="},IF(OR($D222 &gt;= AV$6, $E222 &lt; AU$6), 0, 1)+IF(OR($F222 &gt;= AV$6, $G222 &lt; AU$6), 0, 2)+1)</f>
        <v/>
      </c>
      <c r="AV222" s="71" t="str">
        <f ca="1">INDEX({"","_","-","="},IF(OR($D222 &gt;= AW$6, $E222 &lt; AV$6), 0, 1)+IF(OR($F222 &gt;= AW$6, $G222 &lt; AV$6), 0, 2)+1)</f>
        <v/>
      </c>
      <c r="AW222" s="71" t="str">
        <f ca="1">INDEX({"","_","-","="},IF(OR($D222 &gt;= AX$6, $E222 &lt; AW$6), 0, 1)+IF(OR($F222 &gt;= AX$6, $G222 &lt; AW$6), 0, 2)+1)</f>
        <v/>
      </c>
      <c r="AX222" s="71" t="str">
        <f ca="1">INDEX({"","_","-","="},IF(OR($D222 &gt;= AY$6, $E222 &lt; AX$6), 0, 1)+IF(OR($F222 &gt;= AY$6, $G222 &lt; AX$6), 0, 2)+1)</f>
        <v/>
      </c>
      <c r="AY222" s="71" t="str">
        <f ca="1">INDEX({"","_","-","="},IF(OR($D222 &gt;= AZ$6, $E222 &lt; AY$6), 0, 1)+IF(OR($F222 &gt;= AZ$6, $G222 &lt; AY$6), 0, 2)+1)</f>
        <v/>
      </c>
      <c r="AZ222" s="71" t="str">
        <f ca="1">INDEX({"","_","-","="},IF(OR($D222 &gt;= BA$6, $E222 &lt; AZ$6), 0, 1)+IF(OR($F222 &gt;= BA$6, $G222 &lt; AZ$6), 0, 2)+1)</f>
        <v/>
      </c>
      <c r="BA222" s="71" t="str">
        <f ca="1">INDEX({"","_","-","="},IF(OR($D222 &gt;= BB$6, $E222 &lt; BA$6), 0, 1)+IF(OR($F222 &gt;= BB$6, $G222 &lt; BA$6), 0, 2)+1)</f>
        <v/>
      </c>
      <c r="BB222" s="71" t="str">
        <f ca="1">INDEX({"","_","-","="},IF(OR($D222 &gt;= BC$6, $E222 &lt; BB$6), 0, 1)+IF(OR($F222 &gt;= BC$6, $G222 &lt; BB$6), 0, 2)+1)</f>
        <v/>
      </c>
      <c r="BC222" s="71" t="str">
        <f ca="1">INDEX({"","_","-","="},IF(OR($D222 &gt;= BD$6, $E222 &lt; BC$6), 0, 1)+IF(OR($F222 &gt;= BD$6, $G222 &lt; BC$6), 0, 2)+1)</f>
        <v/>
      </c>
      <c r="BD222" s="71" t="str">
        <f ca="1">INDEX({"","_","-","="},IF(OR($D222 &gt;= BE$6, $E222 &lt; BD$6), 0, 1)+IF(OR($F222 &gt;= BE$6, $G222 &lt; BD$6), 0, 2)+1)</f>
        <v/>
      </c>
      <c r="BE222" s="71" t="str">
        <f ca="1">INDEX({"","_","-","="},IF(OR($D222 &gt;= BF$6, $E222 &lt; BE$6), 0, 1)+IF(OR($F222 &gt;= BF$6, $G222 &lt; BE$6), 0, 2)+1)</f>
        <v/>
      </c>
      <c r="BF222" s="71" t="str">
        <f ca="1">INDEX({"","_","-","="},IF(OR($D222 &gt;= BG$6, $E222 &lt; BF$6), 0, 1)+IF(OR($F222 &gt;= BG$6, $G222 &lt; BF$6), 0, 2)+1)</f>
        <v/>
      </c>
      <c r="BG222" s="71" t="str">
        <f ca="1">INDEX({"","_","-","="},IF(OR($D222 &gt;= BH$6, $E222 &lt; BG$6), 0, 1)+IF(OR($F222 &gt;= BH$6, $G222 &lt; BG$6), 0, 2)+1)</f>
        <v/>
      </c>
      <c r="BH222" s="71" t="str">
        <f ca="1">INDEX({"","_","-","="},IF(OR($D222 &gt;= BI$6, $E222 &lt; BH$6), 0, 1)+IF(OR($F222 &gt;= BI$6, $G222 &lt; BH$6), 0, 2)+1)</f>
        <v/>
      </c>
      <c r="BI222" s="71" t="str">
        <f ca="1">INDEX({"","_","-","="},IF(OR($D222 &gt;= BJ$6, $E222 &lt; BI$6), 0, 1)+IF(OR($F222 &gt;= BJ$6, $G222 &lt; BI$6), 0, 2)+1)</f>
        <v/>
      </c>
      <c r="BJ222" s="71" t="str">
        <f ca="1">INDEX({"","_","-","="},IF(OR($D222 &gt;= BK$6, $E222 &lt; BJ$6), 0, 1)+IF(OR($F222 &gt;= BK$6, $G222 &lt; BJ$6), 0, 2)+1)</f>
        <v/>
      </c>
      <c r="BK222" s="71" t="str">
        <f ca="1">INDEX({"","_","-","="},IF(OR($D222 &gt;= BL$6, $E222 &lt; BK$6), 0, 1)+IF(OR($F222 &gt;= BL$6, $G222 &lt; BK$6), 0, 2)+1)</f>
        <v/>
      </c>
      <c r="BL222" s="71" t="str">
        <f ca="1">INDEX({"","_","-","="},IF(OR($D222 &gt;= BM$6, $E222 &lt; BL$6), 0, 1)+IF(OR($F222 &gt;= BM$6, $G222 &lt; BL$6), 0, 2)+1)</f>
        <v/>
      </c>
      <c r="BM222" s="71" t="str">
        <f ca="1">INDEX({"","_","-","="},IF(OR($D222 &gt;= BN$6, $E222 &lt; BM$6), 0, 1)+IF(OR($F222 &gt;= BN$6, $G222 &lt; BM$6), 0, 2)+1)</f>
        <v/>
      </c>
      <c r="BN222" s="71" t="str">
        <f ca="1">INDEX({"","_","-","="},IF(OR($D222 &gt;= BO$6, $E222 &lt; BN$6), 0, 1)+IF(OR($F222 &gt;= BO$6, $G222 &lt; BN$6), 0, 2)+1)</f>
        <v/>
      </c>
      <c r="BO222" s="71" t="str">
        <f ca="1">INDEX({"","_","-","="},IF(OR($D222 &gt;= BP$6, $E222 &lt; BO$6), 0, 1)+IF(OR($F222 &gt;= BP$6, $G222 &lt; BO$6), 0, 2)+1)</f>
        <v/>
      </c>
      <c r="BP222" s="71" t="str">
        <f ca="1">INDEX({"","_","-","="},IF(OR($D222 &gt;= BQ$6, $E222 &lt; BP$6), 0, 1)+IF(OR($F222 &gt;= BQ$6, $G222 &lt; BP$6), 0, 2)+1)</f>
        <v/>
      </c>
      <c r="BQ222" s="71" t="str">
        <f ca="1">INDEX({"","_","-","="},IF(OR($D222 &gt;= BR$6, $E222 &lt; BQ$6), 0, 1)+IF(OR($F222 &gt;= BR$6, $G222 &lt; BQ$6), 0, 2)+1)</f>
        <v/>
      </c>
      <c r="BR222" s="71" t="str">
        <f ca="1">INDEX({"","_","-","="},IF(OR($D222 &gt;= BS$6, $E222 &lt; BR$6), 0, 1)+IF(OR($F222 &gt;= BS$6, $G222 &lt; BR$6), 0, 2)+1)</f>
        <v/>
      </c>
      <c r="BS222" s="71" t="str">
        <f ca="1">INDEX({"","_","-","="},IF(OR($D222 &gt;= BT$6, $E222 &lt; BS$6), 0, 1)+IF(OR($F222 &gt;= BT$6, $G222 &lt; BS$6), 0, 2)+1)</f>
        <v/>
      </c>
      <c r="BT222" s="71" t="str">
        <f ca="1">INDEX({"","_","-","="},IF(OR($D222 &gt;= BU$6, $E222 &lt; BT$6), 0, 1)+IF(OR($F222 &gt;= BU$6, $G222 &lt; BT$6), 0, 2)+1)</f>
        <v/>
      </c>
      <c r="BU222" s="71" t="str">
        <f ca="1">INDEX({"","_","-","="},IF(OR($D222 &gt;= BV$6, $E222 &lt; BU$6), 0, 1)+IF(OR($F222 &gt;= BV$6, $G222 &lt; BU$6), 0, 2)+1)</f>
        <v/>
      </c>
      <c r="BV222" s="71" t="str">
        <f ca="1">INDEX({"","_","-","="},IF(OR($D222 &gt;= BW$6, $E222 &lt; BV$6), 0, 1)+IF(OR($F222 &gt;= BW$6, $G222 &lt; BV$6), 0, 2)+1)</f>
        <v/>
      </c>
      <c r="BW222" s="71" t="str">
        <f ca="1">INDEX({"","_","-","="},IF(OR($D222 &gt;= BX$6, $E222 &lt; BW$6), 0, 1)+IF(OR($F222 &gt;= BX$6, $G222 &lt; BW$6), 0, 2)+1)</f>
        <v/>
      </c>
      <c r="BX222" s="71" t="str">
        <f ca="1">INDEX({"","_","-","="},IF(OR($D222 &gt;= BY$6, $E222 &lt; BX$6), 0, 1)+IF(OR($F222 &gt;= BY$6, $G222 &lt; BX$6), 0, 2)+1)</f>
        <v/>
      </c>
      <c r="BY222" s="71" t="str">
        <f ca="1">INDEX({"","_","-","="},IF(OR($D222 &gt;= BZ$6, $E222 &lt; BY$6), 0, 1)+IF(OR($F222 &gt;= BZ$6, $G222 &lt; BY$6), 0, 2)+1)</f>
        <v/>
      </c>
      <c r="BZ222" s="71" t="str">
        <f ca="1">INDEX({"","_","-","="},IF(OR($D222 &gt;= CA$6, $E222 &lt; BZ$6), 0, 1)+IF(OR($F222 &gt;= CA$6, $G222 &lt; BZ$6), 0, 2)+1)</f>
        <v/>
      </c>
      <c r="CA222" s="71" t="str">
        <f ca="1">INDEX({"","_","-","="},IF(OR($D222 &gt;= CB$6, $E222 &lt; CA$6), 0, 1)+IF(OR($F222 &gt;= CB$6, $G222 &lt; CA$6), 0, 2)+1)</f>
        <v/>
      </c>
      <c r="CB222" s="71" t="str">
        <f ca="1">INDEX({"","_","-","="},IF(OR($D222 &gt;= CC$6, $E222 &lt; CB$6), 0, 1)+IF(OR($F222 &gt;= CC$6, $G222 &lt; CB$6), 0, 2)+1)</f>
        <v/>
      </c>
      <c r="CC222" s="71" t="str">
        <f ca="1">INDEX({"","_","-","="},IF(OR($D222 &gt;= CD$6, $E222 &lt; CC$6), 0, 1)+IF(OR($F222 &gt;= CD$6, $G222 &lt; CC$6), 0, 2)+1)</f>
        <v/>
      </c>
      <c r="CD222" s="71" t="str">
        <f ca="1">INDEX({"","_","-","="},IF(OR($D222 &gt;= CE$6, $E222 &lt; CD$6), 0, 1)+IF(OR($F222 &gt;= CE$6, $G222 &lt; CD$6), 0, 2)+1)</f>
        <v/>
      </c>
    </row>
    <row r="223" spans="1:82">
      <c r="A223" s="8" t="str">
        <f ca="1">IF('临-进度'!N218,'临-进度'!$A218,"")</f>
        <v/>
      </c>
      <c r="B223" s="8" t="str">
        <f ca="1">IF('临-进度'!N218,'临-进度'!$B218,"")</f>
        <v/>
      </c>
      <c r="C223" s="8" t="str">
        <f ca="1">IF('临-进度'!N218,'临-进度'!$F218,"")</f>
        <v/>
      </c>
      <c r="D223" s="42" t="str">
        <f ca="1">IF('临-进度'!$N218,'临-进度'!$J218,"")</f>
        <v/>
      </c>
      <c r="E223" s="42" t="str">
        <f ca="1">IF('临-进度'!$N218,'临-进度'!$AF218,"")</f>
        <v/>
      </c>
      <c r="F223" s="42" t="str">
        <f ca="1">IF('临-进度'!$N218,'临-进度'!$K218,"")</f>
        <v/>
      </c>
      <c r="G223" s="76" t="str">
        <f ca="1">IF('临-进度'!$N218,'临-进度'!$AG218,"")</f>
        <v/>
      </c>
      <c r="H223" s="71" t="str">
        <f ca="1">INDEX({"","_","-","="},IF(OR($D223 &gt;= I$6, $E223 &lt; H$6), 0, 1)+IF(OR($F223 &gt;= I$6, $G223 &lt; H$6), 0, 2)+1)</f>
        <v/>
      </c>
      <c r="I223" s="71" t="str">
        <f ca="1">INDEX({"","_","-","="},IF(OR($D223 &gt;= J$6, $E223 &lt; I$6), 0, 1)+IF(OR($F223 &gt;= J$6, $G223 &lt; I$6), 0, 2)+1)</f>
        <v/>
      </c>
      <c r="J223" s="71" t="str">
        <f ca="1">INDEX({"","_","-","="},IF(OR($D223 &gt;= K$6, $E223 &lt; J$6), 0, 1)+IF(OR($F223 &gt;= K$6, $G223 &lt; J$6), 0, 2)+1)</f>
        <v/>
      </c>
      <c r="K223" s="71" t="str">
        <f ca="1">INDEX({"","_","-","="},IF(OR($D223 &gt;= L$6, $E223 &lt; K$6), 0, 1)+IF(OR($F223 &gt;= L$6, $G223 &lt; K$6), 0, 2)+1)</f>
        <v/>
      </c>
      <c r="L223" s="71" t="str">
        <f ca="1">INDEX({"","_","-","="},IF(OR($D223 &gt;= M$6, $E223 &lt; L$6), 0, 1)+IF(OR($F223 &gt;= M$6, $G223 &lt; L$6), 0, 2)+1)</f>
        <v/>
      </c>
      <c r="M223" s="71" t="str">
        <f ca="1">INDEX({"","_","-","="},IF(OR($D223 &gt;= N$6, $E223 &lt; M$6), 0, 1)+IF(OR($F223 &gt;= N$6, $G223 &lt; M$6), 0, 2)+1)</f>
        <v/>
      </c>
      <c r="N223" s="71" t="str">
        <f ca="1">INDEX({"","_","-","="},IF(OR($D223 &gt;= O$6, $E223 &lt; N$6), 0, 1)+IF(OR($F223 &gt;= O$6, $G223 &lt; N$6), 0, 2)+1)</f>
        <v/>
      </c>
      <c r="O223" s="71" t="str">
        <f ca="1">INDEX({"","_","-","="},IF(OR($D223 &gt;= P$6, $E223 &lt; O$6), 0, 1)+IF(OR($F223 &gt;= P$6, $G223 &lt; O$6), 0, 2)+1)</f>
        <v/>
      </c>
      <c r="P223" s="71" t="str">
        <f ca="1">INDEX({"","_","-","="},IF(OR($D223 &gt;= Q$6, $E223 &lt; P$6), 0, 1)+IF(OR($F223 &gt;= Q$6, $G223 &lt; P$6), 0, 2)+1)</f>
        <v/>
      </c>
      <c r="Q223" s="71" t="str">
        <f ca="1">INDEX({"","_","-","="},IF(OR($D223 &gt;= R$6, $E223 &lt; Q$6), 0, 1)+IF(OR($F223 &gt;= R$6, $G223 &lt; Q$6), 0, 2)+1)</f>
        <v/>
      </c>
      <c r="R223" s="71" t="str">
        <f ca="1">INDEX({"","_","-","="},IF(OR($D223 &gt;= S$6, $E223 &lt; R$6), 0, 1)+IF(OR($F223 &gt;= S$6, $G223 &lt; R$6), 0, 2)+1)</f>
        <v/>
      </c>
      <c r="S223" s="71" t="str">
        <f ca="1">INDEX({"","_","-","="},IF(OR($D223 &gt;= T$6, $E223 &lt; S$6), 0, 1)+IF(OR($F223 &gt;= T$6, $G223 &lt; S$6), 0, 2)+1)</f>
        <v/>
      </c>
      <c r="T223" s="71" t="str">
        <f ca="1">INDEX({"","_","-","="},IF(OR($D223 &gt;= U$6, $E223 &lt; T$6), 0, 1)+IF(OR($F223 &gt;= U$6, $G223 &lt; T$6), 0, 2)+1)</f>
        <v/>
      </c>
      <c r="U223" s="71" t="str">
        <f ca="1">INDEX({"","_","-","="},IF(OR($D223 &gt;= V$6, $E223 &lt; U$6), 0, 1)+IF(OR($F223 &gt;= V$6, $G223 &lt; U$6), 0, 2)+1)</f>
        <v/>
      </c>
      <c r="V223" s="71" t="str">
        <f ca="1">INDEX({"","_","-","="},IF(OR($D223 &gt;= W$6, $E223 &lt; V$6), 0, 1)+IF(OR($F223 &gt;= W$6, $G223 &lt; V$6), 0, 2)+1)</f>
        <v/>
      </c>
      <c r="W223" s="71" t="str">
        <f ca="1">INDEX({"","_","-","="},IF(OR($D223 &gt;= X$6, $E223 &lt; W$6), 0, 1)+IF(OR($F223 &gt;= X$6, $G223 &lt; W$6), 0, 2)+1)</f>
        <v/>
      </c>
      <c r="X223" s="71" t="str">
        <f ca="1">INDEX({"","_","-","="},IF(OR($D223 &gt;= Y$6, $E223 &lt; X$6), 0, 1)+IF(OR($F223 &gt;= Y$6, $G223 &lt; X$6), 0, 2)+1)</f>
        <v/>
      </c>
      <c r="Y223" s="71" t="str">
        <f ca="1">INDEX({"","_","-","="},IF(OR($D223 &gt;= Z$6, $E223 &lt; Y$6), 0, 1)+IF(OR($F223 &gt;= Z$6, $G223 &lt; Y$6), 0, 2)+1)</f>
        <v/>
      </c>
      <c r="Z223" s="71" t="str">
        <f ca="1">INDEX({"","_","-","="},IF(OR($D223 &gt;= AA$6, $E223 &lt; Z$6), 0, 1)+IF(OR($F223 &gt;= AA$6, $G223 &lt; Z$6), 0, 2)+1)</f>
        <v/>
      </c>
      <c r="AA223" s="71" t="str">
        <f ca="1">INDEX({"","_","-","="},IF(OR($D223 &gt;= AB$6, $E223 &lt; AA$6), 0, 1)+IF(OR($F223 &gt;= AB$6, $G223 &lt; AA$6), 0, 2)+1)</f>
        <v/>
      </c>
      <c r="AB223" s="71" t="str">
        <f ca="1">INDEX({"","_","-","="},IF(OR($D223 &gt;= AC$6, $E223 &lt; AB$6), 0, 1)+IF(OR($F223 &gt;= AC$6, $G223 &lt; AB$6), 0, 2)+1)</f>
        <v/>
      </c>
      <c r="AC223" s="71" t="str">
        <f ca="1">INDEX({"","_","-","="},IF(OR($D223 &gt;= AD$6, $E223 &lt; AC$6), 0, 1)+IF(OR($F223 &gt;= AD$6, $G223 &lt; AC$6), 0, 2)+1)</f>
        <v/>
      </c>
      <c r="AD223" s="71" t="str">
        <f ca="1">INDEX({"","_","-","="},IF(OR($D223 &gt;= AE$6, $E223 &lt; AD$6), 0, 1)+IF(OR($F223 &gt;= AE$6, $G223 &lt; AD$6), 0, 2)+1)</f>
        <v/>
      </c>
      <c r="AE223" s="71" t="str">
        <f ca="1">INDEX({"","_","-","="},IF(OR($D223 &gt;= AF$6, $E223 &lt; AE$6), 0, 1)+IF(OR($F223 &gt;= AF$6, $G223 &lt; AE$6), 0, 2)+1)</f>
        <v/>
      </c>
      <c r="AF223" s="71" t="str">
        <f ca="1">INDEX({"","_","-","="},IF(OR($D223 &gt;= AG$6, $E223 &lt; AF$6), 0, 1)+IF(OR($F223 &gt;= AG$6, $G223 &lt; AF$6), 0, 2)+1)</f>
        <v/>
      </c>
      <c r="AG223" s="71" t="str">
        <f ca="1">INDEX({"","_","-","="},IF(OR($D223 &gt;= AH$6, $E223 &lt; AG$6), 0, 1)+IF(OR($F223 &gt;= AH$6, $G223 &lt; AG$6), 0, 2)+1)</f>
        <v/>
      </c>
      <c r="AH223" s="71" t="str">
        <f ca="1">INDEX({"","_","-","="},IF(OR($D223 &gt;= AI$6, $E223 &lt; AH$6), 0, 1)+IF(OR($F223 &gt;= AI$6, $G223 &lt; AH$6), 0, 2)+1)</f>
        <v/>
      </c>
      <c r="AI223" s="71" t="str">
        <f ca="1">INDEX({"","_","-","="},IF(OR($D223 &gt;= AJ$6, $E223 &lt; AI$6), 0, 1)+IF(OR($F223 &gt;= AJ$6, $G223 &lt; AI$6), 0, 2)+1)</f>
        <v/>
      </c>
      <c r="AJ223" s="71" t="str">
        <f ca="1">INDEX({"","_","-","="},IF(OR($D223 &gt;= AK$6, $E223 &lt; AJ$6), 0, 1)+IF(OR($F223 &gt;= AK$6, $G223 &lt; AJ$6), 0, 2)+1)</f>
        <v/>
      </c>
      <c r="AK223" s="71" t="str">
        <f ca="1">INDEX({"","_","-","="},IF(OR($D223 &gt;= AL$6, $E223 &lt; AK$6), 0, 1)+IF(OR($F223 &gt;= AL$6, $G223 &lt; AK$6), 0, 2)+1)</f>
        <v/>
      </c>
      <c r="AL223" s="71" t="str">
        <f ca="1">INDEX({"","_","-","="},IF(OR($D223 &gt;= AM$6, $E223 &lt; AL$6), 0, 1)+IF(OR($F223 &gt;= AM$6, $G223 &lt; AL$6), 0, 2)+1)</f>
        <v/>
      </c>
      <c r="AM223" s="71" t="str">
        <f ca="1">INDEX({"","_","-","="},IF(OR($D223 &gt;= AN$6, $E223 &lt; AM$6), 0, 1)+IF(OR($F223 &gt;= AN$6, $G223 &lt; AM$6), 0, 2)+1)</f>
        <v/>
      </c>
      <c r="AN223" s="71" t="str">
        <f ca="1">INDEX({"","_","-","="},IF(OR($D223 &gt;= AO$6, $E223 &lt; AN$6), 0, 1)+IF(OR($F223 &gt;= AO$6, $G223 &lt; AN$6), 0, 2)+1)</f>
        <v/>
      </c>
      <c r="AO223" s="71" t="str">
        <f ca="1">INDEX({"","_","-","="},IF(OR($D223 &gt;= AP$6, $E223 &lt; AO$6), 0, 1)+IF(OR($F223 &gt;= AP$6, $G223 &lt; AO$6), 0, 2)+1)</f>
        <v/>
      </c>
      <c r="AP223" s="71" t="str">
        <f ca="1">INDEX({"","_","-","="},IF(OR($D223 &gt;= AQ$6, $E223 &lt; AP$6), 0, 1)+IF(OR($F223 &gt;= AQ$6, $G223 &lt; AP$6), 0, 2)+1)</f>
        <v/>
      </c>
      <c r="AQ223" s="71" t="str">
        <f ca="1">INDEX({"","_","-","="},IF(OR($D223 &gt;= AR$6, $E223 &lt; AQ$6), 0, 1)+IF(OR($F223 &gt;= AR$6, $G223 &lt; AQ$6), 0, 2)+1)</f>
        <v/>
      </c>
      <c r="AR223" s="71" t="str">
        <f ca="1">INDEX({"","_","-","="},IF(OR($D223 &gt;= AS$6, $E223 &lt; AR$6), 0, 1)+IF(OR($F223 &gt;= AS$6, $G223 &lt; AR$6), 0, 2)+1)</f>
        <v/>
      </c>
      <c r="AS223" s="71" t="str">
        <f ca="1">INDEX({"","_","-","="},IF(OR($D223 &gt;= AT$6, $E223 &lt; AS$6), 0, 1)+IF(OR($F223 &gt;= AT$6, $G223 &lt; AS$6), 0, 2)+1)</f>
        <v/>
      </c>
      <c r="AT223" s="71" t="str">
        <f ca="1">INDEX({"","_","-","="},IF(OR($D223 &gt;= AU$6, $E223 &lt; AT$6), 0, 1)+IF(OR($F223 &gt;= AU$6, $G223 &lt; AT$6), 0, 2)+1)</f>
        <v/>
      </c>
      <c r="AU223" s="71" t="str">
        <f ca="1">INDEX({"","_","-","="},IF(OR($D223 &gt;= AV$6, $E223 &lt; AU$6), 0, 1)+IF(OR($F223 &gt;= AV$6, $G223 &lt; AU$6), 0, 2)+1)</f>
        <v/>
      </c>
      <c r="AV223" s="71" t="str">
        <f ca="1">INDEX({"","_","-","="},IF(OR($D223 &gt;= AW$6, $E223 &lt; AV$6), 0, 1)+IF(OR($F223 &gt;= AW$6, $G223 &lt; AV$6), 0, 2)+1)</f>
        <v/>
      </c>
      <c r="AW223" s="71" t="str">
        <f ca="1">INDEX({"","_","-","="},IF(OR($D223 &gt;= AX$6, $E223 &lt; AW$6), 0, 1)+IF(OR($F223 &gt;= AX$6, $G223 &lt; AW$6), 0, 2)+1)</f>
        <v/>
      </c>
      <c r="AX223" s="71" t="str">
        <f ca="1">INDEX({"","_","-","="},IF(OR($D223 &gt;= AY$6, $E223 &lt; AX$6), 0, 1)+IF(OR($F223 &gt;= AY$6, $G223 &lt; AX$6), 0, 2)+1)</f>
        <v/>
      </c>
      <c r="AY223" s="71" t="str">
        <f ca="1">INDEX({"","_","-","="},IF(OR($D223 &gt;= AZ$6, $E223 &lt; AY$6), 0, 1)+IF(OR($F223 &gt;= AZ$6, $G223 &lt; AY$6), 0, 2)+1)</f>
        <v/>
      </c>
      <c r="AZ223" s="71" t="str">
        <f ca="1">INDEX({"","_","-","="},IF(OR($D223 &gt;= BA$6, $E223 &lt; AZ$6), 0, 1)+IF(OR($F223 &gt;= BA$6, $G223 &lt; AZ$6), 0, 2)+1)</f>
        <v/>
      </c>
      <c r="BA223" s="71" t="str">
        <f ca="1">INDEX({"","_","-","="},IF(OR($D223 &gt;= BB$6, $E223 &lt; BA$6), 0, 1)+IF(OR($F223 &gt;= BB$6, $G223 &lt; BA$6), 0, 2)+1)</f>
        <v/>
      </c>
      <c r="BB223" s="71" t="str">
        <f ca="1">INDEX({"","_","-","="},IF(OR($D223 &gt;= BC$6, $E223 &lt; BB$6), 0, 1)+IF(OR($F223 &gt;= BC$6, $G223 &lt; BB$6), 0, 2)+1)</f>
        <v/>
      </c>
      <c r="BC223" s="71" t="str">
        <f ca="1">INDEX({"","_","-","="},IF(OR($D223 &gt;= BD$6, $E223 &lt; BC$6), 0, 1)+IF(OR($F223 &gt;= BD$6, $G223 &lt; BC$6), 0, 2)+1)</f>
        <v/>
      </c>
      <c r="BD223" s="71" t="str">
        <f ca="1">INDEX({"","_","-","="},IF(OR($D223 &gt;= BE$6, $E223 &lt; BD$6), 0, 1)+IF(OR($F223 &gt;= BE$6, $G223 &lt; BD$6), 0, 2)+1)</f>
        <v/>
      </c>
      <c r="BE223" s="71" t="str">
        <f ca="1">INDEX({"","_","-","="},IF(OR($D223 &gt;= BF$6, $E223 &lt; BE$6), 0, 1)+IF(OR($F223 &gt;= BF$6, $G223 &lt; BE$6), 0, 2)+1)</f>
        <v/>
      </c>
      <c r="BF223" s="71" t="str">
        <f ca="1">INDEX({"","_","-","="},IF(OR($D223 &gt;= BG$6, $E223 &lt; BF$6), 0, 1)+IF(OR($F223 &gt;= BG$6, $G223 &lt; BF$6), 0, 2)+1)</f>
        <v/>
      </c>
      <c r="BG223" s="71" t="str">
        <f ca="1">INDEX({"","_","-","="},IF(OR($D223 &gt;= BH$6, $E223 &lt; BG$6), 0, 1)+IF(OR($F223 &gt;= BH$6, $G223 &lt; BG$6), 0, 2)+1)</f>
        <v/>
      </c>
      <c r="BH223" s="71" t="str">
        <f ca="1">INDEX({"","_","-","="},IF(OR($D223 &gt;= BI$6, $E223 &lt; BH$6), 0, 1)+IF(OR($F223 &gt;= BI$6, $G223 &lt; BH$6), 0, 2)+1)</f>
        <v/>
      </c>
      <c r="BI223" s="71" t="str">
        <f ca="1">INDEX({"","_","-","="},IF(OR($D223 &gt;= BJ$6, $E223 &lt; BI$6), 0, 1)+IF(OR($F223 &gt;= BJ$6, $G223 &lt; BI$6), 0, 2)+1)</f>
        <v/>
      </c>
      <c r="BJ223" s="71" t="str">
        <f ca="1">INDEX({"","_","-","="},IF(OR($D223 &gt;= BK$6, $E223 &lt; BJ$6), 0, 1)+IF(OR($F223 &gt;= BK$6, $G223 &lt; BJ$6), 0, 2)+1)</f>
        <v/>
      </c>
      <c r="BK223" s="71" t="str">
        <f ca="1">INDEX({"","_","-","="},IF(OR($D223 &gt;= BL$6, $E223 &lt; BK$6), 0, 1)+IF(OR($F223 &gt;= BL$6, $G223 &lt; BK$6), 0, 2)+1)</f>
        <v/>
      </c>
      <c r="BL223" s="71" t="str">
        <f ca="1">INDEX({"","_","-","="},IF(OR($D223 &gt;= BM$6, $E223 &lt; BL$6), 0, 1)+IF(OR($F223 &gt;= BM$6, $G223 &lt; BL$6), 0, 2)+1)</f>
        <v/>
      </c>
      <c r="BM223" s="71" t="str">
        <f ca="1">INDEX({"","_","-","="},IF(OR($D223 &gt;= BN$6, $E223 &lt; BM$6), 0, 1)+IF(OR($F223 &gt;= BN$6, $G223 &lt; BM$6), 0, 2)+1)</f>
        <v/>
      </c>
      <c r="BN223" s="71" t="str">
        <f ca="1">INDEX({"","_","-","="},IF(OR($D223 &gt;= BO$6, $E223 &lt; BN$6), 0, 1)+IF(OR($F223 &gt;= BO$6, $G223 &lt; BN$6), 0, 2)+1)</f>
        <v/>
      </c>
      <c r="BO223" s="71" t="str">
        <f ca="1">INDEX({"","_","-","="},IF(OR($D223 &gt;= BP$6, $E223 &lt; BO$6), 0, 1)+IF(OR($F223 &gt;= BP$6, $G223 &lt; BO$6), 0, 2)+1)</f>
        <v/>
      </c>
      <c r="BP223" s="71" t="str">
        <f ca="1">INDEX({"","_","-","="},IF(OR($D223 &gt;= BQ$6, $E223 &lt; BP$6), 0, 1)+IF(OR($F223 &gt;= BQ$6, $G223 &lt; BP$6), 0, 2)+1)</f>
        <v/>
      </c>
      <c r="BQ223" s="71" t="str">
        <f ca="1">INDEX({"","_","-","="},IF(OR($D223 &gt;= BR$6, $E223 &lt; BQ$6), 0, 1)+IF(OR($F223 &gt;= BR$6, $G223 &lt; BQ$6), 0, 2)+1)</f>
        <v/>
      </c>
      <c r="BR223" s="71" t="str">
        <f ca="1">INDEX({"","_","-","="},IF(OR($D223 &gt;= BS$6, $E223 &lt; BR$6), 0, 1)+IF(OR($F223 &gt;= BS$6, $G223 &lt; BR$6), 0, 2)+1)</f>
        <v/>
      </c>
      <c r="BS223" s="71" t="str">
        <f ca="1">INDEX({"","_","-","="},IF(OR($D223 &gt;= BT$6, $E223 &lt; BS$6), 0, 1)+IF(OR($F223 &gt;= BT$6, $G223 &lt; BS$6), 0, 2)+1)</f>
        <v/>
      </c>
      <c r="BT223" s="71" t="str">
        <f ca="1">INDEX({"","_","-","="},IF(OR($D223 &gt;= BU$6, $E223 &lt; BT$6), 0, 1)+IF(OR($F223 &gt;= BU$6, $G223 &lt; BT$6), 0, 2)+1)</f>
        <v/>
      </c>
      <c r="BU223" s="71" t="str">
        <f ca="1">INDEX({"","_","-","="},IF(OR($D223 &gt;= BV$6, $E223 &lt; BU$6), 0, 1)+IF(OR($F223 &gt;= BV$6, $G223 &lt; BU$6), 0, 2)+1)</f>
        <v/>
      </c>
      <c r="BV223" s="71" t="str">
        <f ca="1">INDEX({"","_","-","="},IF(OR($D223 &gt;= BW$6, $E223 &lt; BV$6), 0, 1)+IF(OR($F223 &gt;= BW$6, $G223 &lt; BV$6), 0, 2)+1)</f>
        <v/>
      </c>
      <c r="BW223" s="71" t="str">
        <f ca="1">INDEX({"","_","-","="},IF(OR($D223 &gt;= BX$6, $E223 &lt; BW$6), 0, 1)+IF(OR($F223 &gt;= BX$6, $G223 &lt; BW$6), 0, 2)+1)</f>
        <v/>
      </c>
      <c r="BX223" s="71" t="str">
        <f ca="1">INDEX({"","_","-","="},IF(OR($D223 &gt;= BY$6, $E223 &lt; BX$6), 0, 1)+IF(OR($F223 &gt;= BY$6, $G223 &lt; BX$6), 0, 2)+1)</f>
        <v/>
      </c>
      <c r="BY223" s="71" t="str">
        <f ca="1">INDEX({"","_","-","="},IF(OR($D223 &gt;= BZ$6, $E223 &lt; BY$6), 0, 1)+IF(OR($F223 &gt;= BZ$6, $G223 &lt; BY$6), 0, 2)+1)</f>
        <v/>
      </c>
      <c r="BZ223" s="71" t="str">
        <f ca="1">INDEX({"","_","-","="},IF(OR($D223 &gt;= CA$6, $E223 &lt; BZ$6), 0, 1)+IF(OR($F223 &gt;= CA$6, $G223 &lt; BZ$6), 0, 2)+1)</f>
        <v/>
      </c>
      <c r="CA223" s="71" t="str">
        <f ca="1">INDEX({"","_","-","="},IF(OR($D223 &gt;= CB$6, $E223 &lt; CA$6), 0, 1)+IF(OR($F223 &gt;= CB$6, $G223 &lt; CA$6), 0, 2)+1)</f>
        <v/>
      </c>
      <c r="CB223" s="71" t="str">
        <f ca="1">INDEX({"","_","-","="},IF(OR($D223 &gt;= CC$6, $E223 &lt; CB$6), 0, 1)+IF(OR($F223 &gt;= CC$6, $G223 &lt; CB$6), 0, 2)+1)</f>
        <v/>
      </c>
      <c r="CC223" s="71" t="str">
        <f ca="1">INDEX({"","_","-","="},IF(OR($D223 &gt;= CD$6, $E223 &lt; CC$6), 0, 1)+IF(OR($F223 &gt;= CD$6, $G223 &lt; CC$6), 0, 2)+1)</f>
        <v/>
      </c>
      <c r="CD223" s="71" t="str">
        <f ca="1">INDEX({"","_","-","="},IF(OR($D223 &gt;= CE$6, $E223 &lt; CD$6), 0, 1)+IF(OR($F223 &gt;= CE$6, $G223 &lt; CD$6), 0, 2)+1)</f>
        <v/>
      </c>
    </row>
    <row r="224" spans="1:82">
      <c r="A224" s="8" t="str">
        <f ca="1">IF('临-进度'!N219,'临-进度'!$A219,"")</f>
        <v/>
      </c>
      <c r="B224" s="8" t="str">
        <f ca="1">IF('临-进度'!N219,'临-进度'!$B219,"")</f>
        <v/>
      </c>
      <c r="C224" s="8" t="str">
        <f ca="1">IF('临-进度'!N219,'临-进度'!$F219,"")</f>
        <v/>
      </c>
      <c r="D224" s="42" t="str">
        <f ca="1">IF('临-进度'!$N219,'临-进度'!$J219,"")</f>
        <v/>
      </c>
      <c r="E224" s="42" t="str">
        <f ca="1">IF('临-进度'!$N219,'临-进度'!$AF219,"")</f>
        <v/>
      </c>
      <c r="F224" s="42" t="str">
        <f ca="1">IF('临-进度'!$N219,'临-进度'!$K219,"")</f>
        <v/>
      </c>
      <c r="G224" s="76" t="str">
        <f ca="1">IF('临-进度'!$N219,'临-进度'!$AG219,"")</f>
        <v/>
      </c>
      <c r="H224" s="71" t="str">
        <f ca="1">INDEX({"","_","-","="},IF(OR($D224 &gt;= I$6, $E224 &lt; H$6), 0, 1)+IF(OR($F224 &gt;= I$6, $G224 &lt; H$6), 0, 2)+1)</f>
        <v/>
      </c>
      <c r="I224" s="71" t="str">
        <f ca="1">INDEX({"","_","-","="},IF(OR($D224 &gt;= J$6, $E224 &lt; I$6), 0, 1)+IF(OR($F224 &gt;= J$6, $G224 &lt; I$6), 0, 2)+1)</f>
        <v/>
      </c>
      <c r="J224" s="71" t="str">
        <f ca="1">INDEX({"","_","-","="},IF(OR($D224 &gt;= K$6, $E224 &lt; J$6), 0, 1)+IF(OR($F224 &gt;= K$6, $G224 &lt; J$6), 0, 2)+1)</f>
        <v/>
      </c>
      <c r="K224" s="71" t="str">
        <f ca="1">INDEX({"","_","-","="},IF(OR($D224 &gt;= L$6, $E224 &lt; K$6), 0, 1)+IF(OR($F224 &gt;= L$6, $G224 &lt; K$6), 0, 2)+1)</f>
        <v/>
      </c>
      <c r="L224" s="71" t="str">
        <f ca="1">INDEX({"","_","-","="},IF(OR($D224 &gt;= M$6, $E224 &lt; L$6), 0, 1)+IF(OR($F224 &gt;= M$6, $G224 &lt; L$6), 0, 2)+1)</f>
        <v/>
      </c>
      <c r="M224" s="71" t="str">
        <f ca="1">INDEX({"","_","-","="},IF(OR($D224 &gt;= N$6, $E224 &lt; M$6), 0, 1)+IF(OR($F224 &gt;= N$6, $G224 &lt; M$6), 0, 2)+1)</f>
        <v/>
      </c>
      <c r="N224" s="71" t="str">
        <f ca="1">INDEX({"","_","-","="},IF(OR($D224 &gt;= O$6, $E224 &lt; N$6), 0, 1)+IF(OR($F224 &gt;= O$6, $G224 &lt; N$6), 0, 2)+1)</f>
        <v/>
      </c>
      <c r="O224" s="71" t="str">
        <f ca="1">INDEX({"","_","-","="},IF(OR($D224 &gt;= P$6, $E224 &lt; O$6), 0, 1)+IF(OR($F224 &gt;= P$6, $G224 &lt; O$6), 0, 2)+1)</f>
        <v/>
      </c>
      <c r="P224" s="71" t="str">
        <f ca="1">INDEX({"","_","-","="},IF(OR($D224 &gt;= Q$6, $E224 &lt; P$6), 0, 1)+IF(OR($F224 &gt;= Q$6, $G224 &lt; P$6), 0, 2)+1)</f>
        <v/>
      </c>
      <c r="Q224" s="71" t="str">
        <f ca="1">INDEX({"","_","-","="},IF(OR($D224 &gt;= R$6, $E224 &lt; Q$6), 0, 1)+IF(OR($F224 &gt;= R$6, $G224 &lt; Q$6), 0, 2)+1)</f>
        <v/>
      </c>
      <c r="R224" s="71" t="str">
        <f ca="1">INDEX({"","_","-","="},IF(OR($D224 &gt;= S$6, $E224 &lt; R$6), 0, 1)+IF(OR($F224 &gt;= S$6, $G224 &lt; R$6), 0, 2)+1)</f>
        <v/>
      </c>
      <c r="S224" s="71" t="str">
        <f ca="1">INDEX({"","_","-","="},IF(OR($D224 &gt;= T$6, $E224 &lt; S$6), 0, 1)+IF(OR($F224 &gt;= T$6, $G224 &lt; S$6), 0, 2)+1)</f>
        <v/>
      </c>
      <c r="T224" s="71" t="str">
        <f ca="1">INDEX({"","_","-","="},IF(OR($D224 &gt;= U$6, $E224 &lt; T$6), 0, 1)+IF(OR($F224 &gt;= U$6, $G224 &lt; T$6), 0, 2)+1)</f>
        <v/>
      </c>
      <c r="U224" s="71" t="str">
        <f ca="1">INDEX({"","_","-","="},IF(OR($D224 &gt;= V$6, $E224 &lt; U$6), 0, 1)+IF(OR($F224 &gt;= V$6, $G224 &lt; U$6), 0, 2)+1)</f>
        <v/>
      </c>
      <c r="V224" s="71" t="str">
        <f ca="1">INDEX({"","_","-","="},IF(OR($D224 &gt;= W$6, $E224 &lt; V$6), 0, 1)+IF(OR($F224 &gt;= W$6, $G224 &lt; V$6), 0, 2)+1)</f>
        <v/>
      </c>
      <c r="W224" s="71" t="str">
        <f ca="1">INDEX({"","_","-","="},IF(OR($D224 &gt;= X$6, $E224 &lt; W$6), 0, 1)+IF(OR($F224 &gt;= X$6, $G224 &lt; W$6), 0, 2)+1)</f>
        <v/>
      </c>
      <c r="X224" s="71" t="str">
        <f ca="1">INDEX({"","_","-","="},IF(OR($D224 &gt;= Y$6, $E224 &lt; X$6), 0, 1)+IF(OR($F224 &gt;= Y$6, $G224 &lt; X$6), 0, 2)+1)</f>
        <v/>
      </c>
      <c r="Y224" s="71" t="str">
        <f ca="1">INDEX({"","_","-","="},IF(OR($D224 &gt;= Z$6, $E224 &lt; Y$6), 0, 1)+IF(OR($F224 &gt;= Z$6, $G224 &lt; Y$6), 0, 2)+1)</f>
        <v/>
      </c>
      <c r="Z224" s="71" t="str">
        <f ca="1">INDEX({"","_","-","="},IF(OR($D224 &gt;= AA$6, $E224 &lt; Z$6), 0, 1)+IF(OR($F224 &gt;= AA$6, $G224 &lt; Z$6), 0, 2)+1)</f>
        <v/>
      </c>
      <c r="AA224" s="71" t="str">
        <f ca="1">INDEX({"","_","-","="},IF(OR($D224 &gt;= AB$6, $E224 &lt; AA$6), 0, 1)+IF(OR($F224 &gt;= AB$6, $G224 &lt; AA$6), 0, 2)+1)</f>
        <v/>
      </c>
      <c r="AB224" s="71" t="str">
        <f ca="1">INDEX({"","_","-","="},IF(OR($D224 &gt;= AC$6, $E224 &lt; AB$6), 0, 1)+IF(OR($F224 &gt;= AC$6, $G224 &lt; AB$6), 0, 2)+1)</f>
        <v/>
      </c>
      <c r="AC224" s="71" t="str">
        <f ca="1">INDEX({"","_","-","="},IF(OR($D224 &gt;= AD$6, $E224 &lt; AC$6), 0, 1)+IF(OR($F224 &gt;= AD$6, $G224 &lt; AC$6), 0, 2)+1)</f>
        <v/>
      </c>
      <c r="AD224" s="71" t="str">
        <f ca="1">INDEX({"","_","-","="},IF(OR($D224 &gt;= AE$6, $E224 &lt; AD$6), 0, 1)+IF(OR($F224 &gt;= AE$6, $G224 &lt; AD$6), 0, 2)+1)</f>
        <v/>
      </c>
      <c r="AE224" s="71" t="str">
        <f ca="1">INDEX({"","_","-","="},IF(OR($D224 &gt;= AF$6, $E224 &lt; AE$6), 0, 1)+IF(OR($F224 &gt;= AF$6, $G224 &lt; AE$6), 0, 2)+1)</f>
        <v/>
      </c>
      <c r="AF224" s="71" t="str">
        <f ca="1">INDEX({"","_","-","="},IF(OR($D224 &gt;= AG$6, $E224 &lt; AF$6), 0, 1)+IF(OR($F224 &gt;= AG$6, $G224 &lt; AF$6), 0, 2)+1)</f>
        <v/>
      </c>
      <c r="AG224" s="71" t="str">
        <f ca="1">INDEX({"","_","-","="},IF(OR($D224 &gt;= AH$6, $E224 &lt; AG$6), 0, 1)+IF(OR($F224 &gt;= AH$6, $G224 &lt; AG$6), 0, 2)+1)</f>
        <v/>
      </c>
      <c r="AH224" s="71" t="str">
        <f ca="1">INDEX({"","_","-","="},IF(OR($D224 &gt;= AI$6, $E224 &lt; AH$6), 0, 1)+IF(OR($F224 &gt;= AI$6, $G224 &lt; AH$6), 0, 2)+1)</f>
        <v/>
      </c>
      <c r="AI224" s="71" t="str">
        <f ca="1">INDEX({"","_","-","="},IF(OR($D224 &gt;= AJ$6, $E224 &lt; AI$6), 0, 1)+IF(OR($F224 &gt;= AJ$6, $G224 &lt; AI$6), 0, 2)+1)</f>
        <v/>
      </c>
      <c r="AJ224" s="71" t="str">
        <f ca="1">INDEX({"","_","-","="},IF(OR($D224 &gt;= AK$6, $E224 &lt; AJ$6), 0, 1)+IF(OR($F224 &gt;= AK$6, $G224 &lt; AJ$6), 0, 2)+1)</f>
        <v/>
      </c>
      <c r="AK224" s="71" t="str">
        <f ca="1">INDEX({"","_","-","="},IF(OR($D224 &gt;= AL$6, $E224 &lt; AK$6), 0, 1)+IF(OR($F224 &gt;= AL$6, $G224 &lt; AK$6), 0, 2)+1)</f>
        <v/>
      </c>
      <c r="AL224" s="71" t="str">
        <f ca="1">INDEX({"","_","-","="},IF(OR($D224 &gt;= AM$6, $E224 &lt; AL$6), 0, 1)+IF(OR($F224 &gt;= AM$6, $G224 &lt; AL$6), 0, 2)+1)</f>
        <v/>
      </c>
      <c r="AM224" s="71" t="str">
        <f ca="1">INDEX({"","_","-","="},IF(OR($D224 &gt;= AN$6, $E224 &lt; AM$6), 0, 1)+IF(OR($F224 &gt;= AN$6, $G224 &lt; AM$6), 0, 2)+1)</f>
        <v/>
      </c>
      <c r="AN224" s="71" t="str">
        <f ca="1">INDEX({"","_","-","="},IF(OR($D224 &gt;= AO$6, $E224 &lt; AN$6), 0, 1)+IF(OR($F224 &gt;= AO$6, $G224 &lt; AN$6), 0, 2)+1)</f>
        <v/>
      </c>
      <c r="AO224" s="71" t="str">
        <f ca="1">INDEX({"","_","-","="},IF(OR($D224 &gt;= AP$6, $E224 &lt; AO$6), 0, 1)+IF(OR($F224 &gt;= AP$6, $G224 &lt; AO$6), 0, 2)+1)</f>
        <v/>
      </c>
      <c r="AP224" s="71" t="str">
        <f ca="1">INDEX({"","_","-","="},IF(OR($D224 &gt;= AQ$6, $E224 &lt; AP$6), 0, 1)+IF(OR($F224 &gt;= AQ$6, $G224 &lt; AP$6), 0, 2)+1)</f>
        <v/>
      </c>
      <c r="AQ224" s="71" t="str">
        <f ca="1">INDEX({"","_","-","="},IF(OR($D224 &gt;= AR$6, $E224 &lt; AQ$6), 0, 1)+IF(OR($F224 &gt;= AR$6, $G224 &lt; AQ$6), 0, 2)+1)</f>
        <v/>
      </c>
      <c r="AR224" s="71" t="str">
        <f ca="1">INDEX({"","_","-","="},IF(OR($D224 &gt;= AS$6, $E224 &lt; AR$6), 0, 1)+IF(OR($F224 &gt;= AS$6, $G224 &lt; AR$6), 0, 2)+1)</f>
        <v/>
      </c>
      <c r="AS224" s="71" t="str">
        <f ca="1">INDEX({"","_","-","="},IF(OR($D224 &gt;= AT$6, $E224 &lt; AS$6), 0, 1)+IF(OR($F224 &gt;= AT$6, $G224 &lt; AS$6), 0, 2)+1)</f>
        <v/>
      </c>
      <c r="AT224" s="71" t="str">
        <f ca="1">INDEX({"","_","-","="},IF(OR($D224 &gt;= AU$6, $E224 &lt; AT$6), 0, 1)+IF(OR($F224 &gt;= AU$6, $G224 &lt; AT$6), 0, 2)+1)</f>
        <v/>
      </c>
      <c r="AU224" s="71" t="str">
        <f ca="1">INDEX({"","_","-","="},IF(OR($D224 &gt;= AV$6, $E224 &lt; AU$6), 0, 1)+IF(OR($F224 &gt;= AV$6, $G224 &lt; AU$6), 0, 2)+1)</f>
        <v/>
      </c>
      <c r="AV224" s="71" t="str">
        <f ca="1">INDEX({"","_","-","="},IF(OR($D224 &gt;= AW$6, $E224 &lt; AV$6), 0, 1)+IF(OR($F224 &gt;= AW$6, $G224 &lt; AV$6), 0, 2)+1)</f>
        <v/>
      </c>
      <c r="AW224" s="71" t="str">
        <f ca="1">INDEX({"","_","-","="},IF(OR($D224 &gt;= AX$6, $E224 &lt; AW$6), 0, 1)+IF(OR($F224 &gt;= AX$6, $G224 &lt; AW$6), 0, 2)+1)</f>
        <v/>
      </c>
      <c r="AX224" s="71" t="str">
        <f ca="1">INDEX({"","_","-","="},IF(OR($D224 &gt;= AY$6, $E224 &lt; AX$6), 0, 1)+IF(OR($F224 &gt;= AY$6, $G224 &lt; AX$6), 0, 2)+1)</f>
        <v/>
      </c>
      <c r="AY224" s="71" t="str">
        <f ca="1">INDEX({"","_","-","="},IF(OR($D224 &gt;= AZ$6, $E224 &lt; AY$6), 0, 1)+IF(OR($F224 &gt;= AZ$6, $G224 &lt; AY$6), 0, 2)+1)</f>
        <v/>
      </c>
      <c r="AZ224" s="71" t="str">
        <f ca="1">INDEX({"","_","-","="},IF(OR($D224 &gt;= BA$6, $E224 &lt; AZ$6), 0, 1)+IF(OR($F224 &gt;= BA$6, $G224 &lt; AZ$6), 0, 2)+1)</f>
        <v/>
      </c>
      <c r="BA224" s="71" t="str">
        <f ca="1">INDEX({"","_","-","="},IF(OR($D224 &gt;= BB$6, $E224 &lt; BA$6), 0, 1)+IF(OR($F224 &gt;= BB$6, $G224 &lt; BA$6), 0, 2)+1)</f>
        <v/>
      </c>
      <c r="BB224" s="71" t="str">
        <f ca="1">INDEX({"","_","-","="},IF(OR($D224 &gt;= BC$6, $E224 &lt; BB$6), 0, 1)+IF(OR($F224 &gt;= BC$6, $G224 &lt; BB$6), 0, 2)+1)</f>
        <v/>
      </c>
      <c r="BC224" s="71" t="str">
        <f ca="1">INDEX({"","_","-","="},IF(OR($D224 &gt;= BD$6, $E224 &lt; BC$6), 0, 1)+IF(OR($F224 &gt;= BD$6, $G224 &lt; BC$6), 0, 2)+1)</f>
        <v/>
      </c>
      <c r="BD224" s="71" t="str">
        <f ca="1">INDEX({"","_","-","="},IF(OR($D224 &gt;= BE$6, $E224 &lt; BD$6), 0, 1)+IF(OR($F224 &gt;= BE$6, $G224 &lt; BD$6), 0, 2)+1)</f>
        <v/>
      </c>
      <c r="BE224" s="71" t="str">
        <f ca="1">INDEX({"","_","-","="},IF(OR($D224 &gt;= BF$6, $E224 &lt; BE$6), 0, 1)+IF(OR($F224 &gt;= BF$6, $G224 &lt; BE$6), 0, 2)+1)</f>
        <v/>
      </c>
      <c r="BF224" s="71" t="str">
        <f ca="1">INDEX({"","_","-","="},IF(OR($D224 &gt;= BG$6, $E224 &lt; BF$6), 0, 1)+IF(OR($F224 &gt;= BG$6, $G224 &lt; BF$6), 0, 2)+1)</f>
        <v/>
      </c>
      <c r="BG224" s="71" t="str">
        <f ca="1">INDEX({"","_","-","="},IF(OR($D224 &gt;= BH$6, $E224 &lt; BG$6), 0, 1)+IF(OR($F224 &gt;= BH$6, $G224 &lt; BG$6), 0, 2)+1)</f>
        <v/>
      </c>
      <c r="BH224" s="71" t="str">
        <f ca="1">INDEX({"","_","-","="},IF(OR($D224 &gt;= BI$6, $E224 &lt; BH$6), 0, 1)+IF(OR($F224 &gt;= BI$6, $G224 &lt; BH$6), 0, 2)+1)</f>
        <v/>
      </c>
      <c r="BI224" s="71" t="str">
        <f ca="1">INDEX({"","_","-","="},IF(OR($D224 &gt;= BJ$6, $E224 &lt; BI$6), 0, 1)+IF(OR($F224 &gt;= BJ$6, $G224 &lt; BI$6), 0, 2)+1)</f>
        <v/>
      </c>
      <c r="BJ224" s="71" t="str">
        <f ca="1">INDEX({"","_","-","="},IF(OR($D224 &gt;= BK$6, $E224 &lt; BJ$6), 0, 1)+IF(OR($F224 &gt;= BK$6, $G224 &lt; BJ$6), 0, 2)+1)</f>
        <v/>
      </c>
      <c r="BK224" s="71" t="str">
        <f ca="1">INDEX({"","_","-","="},IF(OR($D224 &gt;= BL$6, $E224 &lt; BK$6), 0, 1)+IF(OR($F224 &gt;= BL$6, $G224 &lt; BK$6), 0, 2)+1)</f>
        <v/>
      </c>
      <c r="BL224" s="71" t="str">
        <f ca="1">INDEX({"","_","-","="},IF(OR($D224 &gt;= BM$6, $E224 &lt; BL$6), 0, 1)+IF(OR($F224 &gt;= BM$6, $G224 &lt; BL$6), 0, 2)+1)</f>
        <v/>
      </c>
      <c r="BM224" s="71" t="str">
        <f ca="1">INDEX({"","_","-","="},IF(OR($D224 &gt;= BN$6, $E224 &lt; BM$6), 0, 1)+IF(OR($F224 &gt;= BN$6, $G224 &lt; BM$6), 0, 2)+1)</f>
        <v/>
      </c>
      <c r="BN224" s="71" t="str">
        <f ca="1">INDEX({"","_","-","="},IF(OR($D224 &gt;= BO$6, $E224 &lt; BN$6), 0, 1)+IF(OR($F224 &gt;= BO$6, $G224 &lt; BN$6), 0, 2)+1)</f>
        <v/>
      </c>
      <c r="BO224" s="71" t="str">
        <f ca="1">INDEX({"","_","-","="},IF(OR($D224 &gt;= BP$6, $E224 &lt; BO$6), 0, 1)+IF(OR($F224 &gt;= BP$6, $G224 &lt; BO$6), 0, 2)+1)</f>
        <v/>
      </c>
      <c r="BP224" s="71" t="str">
        <f ca="1">INDEX({"","_","-","="},IF(OR($D224 &gt;= BQ$6, $E224 &lt; BP$6), 0, 1)+IF(OR($F224 &gt;= BQ$6, $G224 &lt; BP$6), 0, 2)+1)</f>
        <v/>
      </c>
      <c r="BQ224" s="71" t="str">
        <f ca="1">INDEX({"","_","-","="},IF(OR($D224 &gt;= BR$6, $E224 &lt; BQ$6), 0, 1)+IF(OR($F224 &gt;= BR$6, $G224 &lt; BQ$6), 0, 2)+1)</f>
        <v/>
      </c>
      <c r="BR224" s="71" t="str">
        <f ca="1">INDEX({"","_","-","="},IF(OR($D224 &gt;= BS$6, $E224 &lt; BR$6), 0, 1)+IF(OR($F224 &gt;= BS$6, $G224 &lt; BR$6), 0, 2)+1)</f>
        <v/>
      </c>
      <c r="BS224" s="71" t="str">
        <f ca="1">INDEX({"","_","-","="},IF(OR($D224 &gt;= BT$6, $E224 &lt; BS$6), 0, 1)+IF(OR($F224 &gt;= BT$6, $G224 &lt; BS$6), 0, 2)+1)</f>
        <v/>
      </c>
      <c r="BT224" s="71" t="str">
        <f ca="1">INDEX({"","_","-","="},IF(OR($D224 &gt;= BU$6, $E224 &lt; BT$6), 0, 1)+IF(OR($F224 &gt;= BU$6, $G224 &lt; BT$6), 0, 2)+1)</f>
        <v/>
      </c>
      <c r="BU224" s="71" t="str">
        <f ca="1">INDEX({"","_","-","="},IF(OR($D224 &gt;= BV$6, $E224 &lt; BU$6), 0, 1)+IF(OR($F224 &gt;= BV$6, $G224 &lt; BU$6), 0, 2)+1)</f>
        <v/>
      </c>
      <c r="BV224" s="71" t="str">
        <f ca="1">INDEX({"","_","-","="},IF(OR($D224 &gt;= BW$6, $E224 &lt; BV$6), 0, 1)+IF(OR($F224 &gt;= BW$6, $G224 &lt; BV$6), 0, 2)+1)</f>
        <v/>
      </c>
      <c r="BW224" s="71" t="str">
        <f ca="1">INDEX({"","_","-","="},IF(OR($D224 &gt;= BX$6, $E224 &lt; BW$6), 0, 1)+IF(OR($F224 &gt;= BX$6, $G224 &lt; BW$6), 0, 2)+1)</f>
        <v/>
      </c>
      <c r="BX224" s="71" t="str">
        <f ca="1">INDEX({"","_","-","="},IF(OR($D224 &gt;= BY$6, $E224 &lt; BX$6), 0, 1)+IF(OR($F224 &gt;= BY$6, $G224 &lt; BX$6), 0, 2)+1)</f>
        <v/>
      </c>
      <c r="BY224" s="71" t="str">
        <f ca="1">INDEX({"","_","-","="},IF(OR($D224 &gt;= BZ$6, $E224 &lt; BY$6), 0, 1)+IF(OR($F224 &gt;= BZ$6, $G224 &lt; BY$6), 0, 2)+1)</f>
        <v/>
      </c>
      <c r="BZ224" s="71" t="str">
        <f ca="1">INDEX({"","_","-","="},IF(OR($D224 &gt;= CA$6, $E224 &lt; BZ$6), 0, 1)+IF(OR($F224 &gt;= CA$6, $G224 &lt; BZ$6), 0, 2)+1)</f>
        <v/>
      </c>
      <c r="CA224" s="71" t="str">
        <f ca="1">INDEX({"","_","-","="},IF(OR($D224 &gt;= CB$6, $E224 &lt; CA$6), 0, 1)+IF(OR($F224 &gt;= CB$6, $G224 &lt; CA$6), 0, 2)+1)</f>
        <v/>
      </c>
      <c r="CB224" s="71" t="str">
        <f ca="1">INDEX({"","_","-","="},IF(OR($D224 &gt;= CC$6, $E224 &lt; CB$6), 0, 1)+IF(OR($F224 &gt;= CC$6, $G224 &lt; CB$6), 0, 2)+1)</f>
        <v/>
      </c>
      <c r="CC224" s="71" t="str">
        <f ca="1">INDEX({"","_","-","="},IF(OR($D224 &gt;= CD$6, $E224 &lt; CC$6), 0, 1)+IF(OR($F224 &gt;= CD$6, $G224 &lt; CC$6), 0, 2)+1)</f>
        <v/>
      </c>
      <c r="CD224" s="71" t="str">
        <f ca="1">INDEX({"","_","-","="},IF(OR($D224 &gt;= CE$6, $E224 &lt; CD$6), 0, 1)+IF(OR($F224 &gt;= CE$6, $G224 &lt; CD$6), 0, 2)+1)</f>
        <v/>
      </c>
    </row>
    <row r="225" spans="1:82">
      <c r="A225" s="8" t="str">
        <f ca="1">IF('临-进度'!N220,'临-进度'!$A220,"")</f>
        <v/>
      </c>
      <c r="B225" s="8" t="str">
        <f ca="1">IF('临-进度'!N220,'临-进度'!$B220,"")</f>
        <v/>
      </c>
      <c r="C225" s="8" t="str">
        <f ca="1">IF('临-进度'!N220,'临-进度'!$F220,"")</f>
        <v/>
      </c>
      <c r="D225" s="42" t="str">
        <f ca="1">IF('临-进度'!$N220,'临-进度'!$J220,"")</f>
        <v/>
      </c>
      <c r="E225" s="42" t="str">
        <f ca="1">IF('临-进度'!$N220,'临-进度'!$AF220,"")</f>
        <v/>
      </c>
      <c r="F225" s="42" t="str">
        <f ca="1">IF('临-进度'!$N220,'临-进度'!$K220,"")</f>
        <v/>
      </c>
      <c r="G225" s="76" t="str">
        <f ca="1">IF('临-进度'!$N220,'临-进度'!$AG220,"")</f>
        <v/>
      </c>
      <c r="H225" s="71" t="str">
        <f ca="1">INDEX({"","_","-","="},IF(OR($D225 &gt;= I$6, $E225 &lt; H$6), 0, 1)+IF(OR($F225 &gt;= I$6, $G225 &lt; H$6), 0, 2)+1)</f>
        <v/>
      </c>
      <c r="I225" s="71" t="str">
        <f ca="1">INDEX({"","_","-","="},IF(OR($D225 &gt;= J$6, $E225 &lt; I$6), 0, 1)+IF(OR($F225 &gt;= J$6, $G225 &lt; I$6), 0, 2)+1)</f>
        <v/>
      </c>
      <c r="J225" s="71" t="str">
        <f ca="1">INDEX({"","_","-","="},IF(OR($D225 &gt;= K$6, $E225 &lt; J$6), 0, 1)+IF(OR($F225 &gt;= K$6, $G225 &lt; J$6), 0, 2)+1)</f>
        <v/>
      </c>
      <c r="K225" s="71" t="str">
        <f ca="1">INDEX({"","_","-","="},IF(OR($D225 &gt;= L$6, $E225 &lt; K$6), 0, 1)+IF(OR($F225 &gt;= L$6, $G225 &lt; K$6), 0, 2)+1)</f>
        <v/>
      </c>
      <c r="L225" s="71" t="str">
        <f ca="1">INDEX({"","_","-","="},IF(OR($D225 &gt;= M$6, $E225 &lt; L$6), 0, 1)+IF(OR($F225 &gt;= M$6, $G225 &lt; L$6), 0, 2)+1)</f>
        <v/>
      </c>
      <c r="M225" s="71" t="str">
        <f ca="1">INDEX({"","_","-","="},IF(OR($D225 &gt;= N$6, $E225 &lt; M$6), 0, 1)+IF(OR($F225 &gt;= N$6, $G225 &lt; M$6), 0, 2)+1)</f>
        <v/>
      </c>
      <c r="N225" s="71" t="str">
        <f ca="1">INDEX({"","_","-","="},IF(OR($D225 &gt;= O$6, $E225 &lt; N$6), 0, 1)+IF(OR($F225 &gt;= O$6, $G225 &lt; N$6), 0, 2)+1)</f>
        <v/>
      </c>
      <c r="O225" s="71" t="str">
        <f ca="1">INDEX({"","_","-","="},IF(OR($D225 &gt;= P$6, $E225 &lt; O$6), 0, 1)+IF(OR($F225 &gt;= P$6, $G225 &lt; O$6), 0, 2)+1)</f>
        <v/>
      </c>
      <c r="P225" s="71" t="str">
        <f ca="1">INDEX({"","_","-","="},IF(OR($D225 &gt;= Q$6, $E225 &lt; P$6), 0, 1)+IF(OR($F225 &gt;= Q$6, $G225 &lt; P$6), 0, 2)+1)</f>
        <v/>
      </c>
      <c r="Q225" s="71" t="str">
        <f ca="1">INDEX({"","_","-","="},IF(OR($D225 &gt;= R$6, $E225 &lt; Q$6), 0, 1)+IF(OR($F225 &gt;= R$6, $G225 &lt; Q$6), 0, 2)+1)</f>
        <v/>
      </c>
      <c r="R225" s="71" t="str">
        <f ca="1">INDEX({"","_","-","="},IF(OR($D225 &gt;= S$6, $E225 &lt; R$6), 0, 1)+IF(OR($F225 &gt;= S$6, $G225 &lt; R$6), 0, 2)+1)</f>
        <v/>
      </c>
      <c r="S225" s="71" t="str">
        <f ca="1">INDEX({"","_","-","="},IF(OR($D225 &gt;= T$6, $E225 &lt; S$6), 0, 1)+IF(OR($F225 &gt;= T$6, $G225 &lt; S$6), 0, 2)+1)</f>
        <v/>
      </c>
      <c r="T225" s="71" t="str">
        <f ca="1">INDEX({"","_","-","="},IF(OR($D225 &gt;= U$6, $E225 &lt; T$6), 0, 1)+IF(OR($F225 &gt;= U$6, $G225 &lt; T$6), 0, 2)+1)</f>
        <v/>
      </c>
      <c r="U225" s="71" t="str">
        <f ca="1">INDEX({"","_","-","="},IF(OR($D225 &gt;= V$6, $E225 &lt; U$6), 0, 1)+IF(OR($F225 &gt;= V$6, $G225 &lt; U$6), 0, 2)+1)</f>
        <v/>
      </c>
      <c r="V225" s="71" t="str">
        <f ca="1">INDEX({"","_","-","="},IF(OR($D225 &gt;= W$6, $E225 &lt; V$6), 0, 1)+IF(OR($F225 &gt;= W$6, $G225 &lt; V$6), 0, 2)+1)</f>
        <v/>
      </c>
      <c r="W225" s="71" t="str">
        <f ca="1">INDEX({"","_","-","="},IF(OR($D225 &gt;= X$6, $E225 &lt; W$6), 0, 1)+IF(OR($F225 &gt;= X$6, $G225 &lt; W$6), 0, 2)+1)</f>
        <v/>
      </c>
      <c r="X225" s="71" t="str">
        <f ca="1">INDEX({"","_","-","="},IF(OR($D225 &gt;= Y$6, $E225 &lt; X$6), 0, 1)+IF(OR($F225 &gt;= Y$6, $G225 &lt; X$6), 0, 2)+1)</f>
        <v/>
      </c>
      <c r="Y225" s="71" t="str">
        <f ca="1">INDEX({"","_","-","="},IF(OR($D225 &gt;= Z$6, $E225 &lt; Y$6), 0, 1)+IF(OR($F225 &gt;= Z$6, $G225 &lt; Y$6), 0, 2)+1)</f>
        <v/>
      </c>
      <c r="Z225" s="71" t="str">
        <f ca="1">INDEX({"","_","-","="},IF(OR($D225 &gt;= AA$6, $E225 &lt; Z$6), 0, 1)+IF(OR($F225 &gt;= AA$6, $G225 &lt; Z$6), 0, 2)+1)</f>
        <v/>
      </c>
      <c r="AA225" s="71" t="str">
        <f ca="1">INDEX({"","_","-","="},IF(OR($D225 &gt;= AB$6, $E225 &lt; AA$6), 0, 1)+IF(OR($F225 &gt;= AB$6, $G225 &lt; AA$6), 0, 2)+1)</f>
        <v/>
      </c>
      <c r="AB225" s="71" t="str">
        <f ca="1">INDEX({"","_","-","="},IF(OR($D225 &gt;= AC$6, $E225 &lt; AB$6), 0, 1)+IF(OR($F225 &gt;= AC$6, $G225 &lt; AB$6), 0, 2)+1)</f>
        <v/>
      </c>
      <c r="AC225" s="71" t="str">
        <f ca="1">INDEX({"","_","-","="},IF(OR($D225 &gt;= AD$6, $E225 &lt; AC$6), 0, 1)+IF(OR($F225 &gt;= AD$6, $G225 &lt; AC$6), 0, 2)+1)</f>
        <v/>
      </c>
      <c r="AD225" s="71" t="str">
        <f ca="1">INDEX({"","_","-","="},IF(OR($D225 &gt;= AE$6, $E225 &lt; AD$6), 0, 1)+IF(OR($F225 &gt;= AE$6, $G225 &lt; AD$6), 0, 2)+1)</f>
        <v/>
      </c>
      <c r="AE225" s="71" t="str">
        <f ca="1">INDEX({"","_","-","="},IF(OR($D225 &gt;= AF$6, $E225 &lt; AE$6), 0, 1)+IF(OR($F225 &gt;= AF$6, $G225 &lt; AE$6), 0, 2)+1)</f>
        <v/>
      </c>
      <c r="AF225" s="71" t="str">
        <f ca="1">INDEX({"","_","-","="},IF(OR($D225 &gt;= AG$6, $E225 &lt; AF$6), 0, 1)+IF(OR($F225 &gt;= AG$6, $G225 &lt; AF$6), 0, 2)+1)</f>
        <v/>
      </c>
      <c r="AG225" s="71" t="str">
        <f ca="1">INDEX({"","_","-","="},IF(OR($D225 &gt;= AH$6, $E225 &lt; AG$6), 0, 1)+IF(OR($F225 &gt;= AH$6, $G225 &lt; AG$6), 0, 2)+1)</f>
        <v/>
      </c>
      <c r="AH225" s="71" t="str">
        <f ca="1">INDEX({"","_","-","="},IF(OR($D225 &gt;= AI$6, $E225 &lt; AH$6), 0, 1)+IF(OR($F225 &gt;= AI$6, $G225 &lt; AH$6), 0, 2)+1)</f>
        <v/>
      </c>
      <c r="AI225" s="71" t="str">
        <f ca="1">INDEX({"","_","-","="},IF(OR($D225 &gt;= AJ$6, $E225 &lt; AI$6), 0, 1)+IF(OR($F225 &gt;= AJ$6, $G225 &lt; AI$6), 0, 2)+1)</f>
        <v/>
      </c>
      <c r="AJ225" s="71" t="str">
        <f ca="1">INDEX({"","_","-","="},IF(OR($D225 &gt;= AK$6, $E225 &lt; AJ$6), 0, 1)+IF(OR($F225 &gt;= AK$6, $G225 &lt; AJ$6), 0, 2)+1)</f>
        <v/>
      </c>
      <c r="AK225" s="71" t="str">
        <f ca="1">INDEX({"","_","-","="},IF(OR($D225 &gt;= AL$6, $E225 &lt; AK$6), 0, 1)+IF(OR($F225 &gt;= AL$6, $G225 &lt; AK$6), 0, 2)+1)</f>
        <v/>
      </c>
      <c r="AL225" s="71" t="str">
        <f ca="1">INDEX({"","_","-","="},IF(OR($D225 &gt;= AM$6, $E225 &lt; AL$6), 0, 1)+IF(OR($F225 &gt;= AM$6, $G225 &lt; AL$6), 0, 2)+1)</f>
        <v/>
      </c>
      <c r="AM225" s="71" t="str">
        <f ca="1">INDEX({"","_","-","="},IF(OR($D225 &gt;= AN$6, $E225 &lt; AM$6), 0, 1)+IF(OR($F225 &gt;= AN$6, $G225 &lt; AM$6), 0, 2)+1)</f>
        <v/>
      </c>
      <c r="AN225" s="71" t="str">
        <f ca="1">INDEX({"","_","-","="},IF(OR($D225 &gt;= AO$6, $E225 &lt; AN$6), 0, 1)+IF(OR($F225 &gt;= AO$6, $G225 &lt; AN$6), 0, 2)+1)</f>
        <v/>
      </c>
      <c r="AO225" s="71" t="str">
        <f ca="1">INDEX({"","_","-","="},IF(OR($D225 &gt;= AP$6, $E225 &lt; AO$6), 0, 1)+IF(OR($F225 &gt;= AP$6, $G225 &lt; AO$6), 0, 2)+1)</f>
        <v/>
      </c>
      <c r="AP225" s="71" t="str">
        <f ca="1">INDEX({"","_","-","="},IF(OR($D225 &gt;= AQ$6, $E225 &lt; AP$6), 0, 1)+IF(OR($F225 &gt;= AQ$6, $G225 &lt; AP$6), 0, 2)+1)</f>
        <v/>
      </c>
      <c r="AQ225" s="71" t="str">
        <f ca="1">INDEX({"","_","-","="},IF(OR($D225 &gt;= AR$6, $E225 &lt; AQ$6), 0, 1)+IF(OR($F225 &gt;= AR$6, $G225 &lt; AQ$6), 0, 2)+1)</f>
        <v/>
      </c>
      <c r="AR225" s="71" t="str">
        <f ca="1">INDEX({"","_","-","="},IF(OR($D225 &gt;= AS$6, $E225 &lt; AR$6), 0, 1)+IF(OR($F225 &gt;= AS$6, $G225 &lt; AR$6), 0, 2)+1)</f>
        <v/>
      </c>
      <c r="AS225" s="71" t="str">
        <f ca="1">INDEX({"","_","-","="},IF(OR($D225 &gt;= AT$6, $E225 &lt; AS$6), 0, 1)+IF(OR($F225 &gt;= AT$6, $G225 &lt; AS$6), 0, 2)+1)</f>
        <v/>
      </c>
      <c r="AT225" s="71" t="str">
        <f ca="1">INDEX({"","_","-","="},IF(OR($D225 &gt;= AU$6, $E225 &lt; AT$6), 0, 1)+IF(OR($F225 &gt;= AU$6, $G225 &lt; AT$6), 0, 2)+1)</f>
        <v/>
      </c>
      <c r="AU225" s="71" t="str">
        <f ca="1">INDEX({"","_","-","="},IF(OR($D225 &gt;= AV$6, $E225 &lt; AU$6), 0, 1)+IF(OR($F225 &gt;= AV$6, $G225 &lt; AU$6), 0, 2)+1)</f>
        <v/>
      </c>
      <c r="AV225" s="71" t="str">
        <f ca="1">INDEX({"","_","-","="},IF(OR($D225 &gt;= AW$6, $E225 &lt; AV$6), 0, 1)+IF(OR($F225 &gt;= AW$6, $G225 &lt; AV$6), 0, 2)+1)</f>
        <v/>
      </c>
      <c r="AW225" s="71" t="str">
        <f ca="1">INDEX({"","_","-","="},IF(OR($D225 &gt;= AX$6, $E225 &lt; AW$6), 0, 1)+IF(OR($F225 &gt;= AX$6, $G225 &lt; AW$6), 0, 2)+1)</f>
        <v/>
      </c>
      <c r="AX225" s="71" t="str">
        <f ca="1">INDEX({"","_","-","="},IF(OR($D225 &gt;= AY$6, $E225 &lt; AX$6), 0, 1)+IF(OR($F225 &gt;= AY$6, $G225 &lt; AX$6), 0, 2)+1)</f>
        <v/>
      </c>
      <c r="AY225" s="71" t="str">
        <f ca="1">INDEX({"","_","-","="},IF(OR($D225 &gt;= AZ$6, $E225 &lt; AY$6), 0, 1)+IF(OR($F225 &gt;= AZ$6, $G225 &lt; AY$6), 0, 2)+1)</f>
        <v/>
      </c>
      <c r="AZ225" s="71" t="str">
        <f ca="1">INDEX({"","_","-","="},IF(OR($D225 &gt;= BA$6, $E225 &lt; AZ$6), 0, 1)+IF(OR($F225 &gt;= BA$6, $G225 &lt; AZ$6), 0, 2)+1)</f>
        <v/>
      </c>
      <c r="BA225" s="71" t="str">
        <f ca="1">INDEX({"","_","-","="},IF(OR($D225 &gt;= BB$6, $E225 &lt; BA$6), 0, 1)+IF(OR($F225 &gt;= BB$6, $G225 &lt; BA$6), 0, 2)+1)</f>
        <v/>
      </c>
      <c r="BB225" s="71" t="str">
        <f ca="1">INDEX({"","_","-","="},IF(OR($D225 &gt;= BC$6, $E225 &lt; BB$6), 0, 1)+IF(OR($F225 &gt;= BC$6, $G225 &lt; BB$6), 0, 2)+1)</f>
        <v/>
      </c>
      <c r="BC225" s="71" t="str">
        <f ca="1">INDEX({"","_","-","="},IF(OR($D225 &gt;= BD$6, $E225 &lt; BC$6), 0, 1)+IF(OR($F225 &gt;= BD$6, $G225 &lt; BC$6), 0, 2)+1)</f>
        <v/>
      </c>
      <c r="BD225" s="71" t="str">
        <f ca="1">INDEX({"","_","-","="},IF(OR($D225 &gt;= BE$6, $E225 &lt; BD$6), 0, 1)+IF(OR($F225 &gt;= BE$6, $G225 &lt; BD$6), 0, 2)+1)</f>
        <v/>
      </c>
      <c r="BE225" s="71" t="str">
        <f ca="1">INDEX({"","_","-","="},IF(OR($D225 &gt;= BF$6, $E225 &lt; BE$6), 0, 1)+IF(OR($F225 &gt;= BF$6, $G225 &lt; BE$6), 0, 2)+1)</f>
        <v/>
      </c>
      <c r="BF225" s="71" t="str">
        <f ca="1">INDEX({"","_","-","="},IF(OR($D225 &gt;= BG$6, $E225 &lt; BF$6), 0, 1)+IF(OR($F225 &gt;= BG$6, $G225 &lt; BF$6), 0, 2)+1)</f>
        <v/>
      </c>
      <c r="BG225" s="71" t="str">
        <f ca="1">INDEX({"","_","-","="},IF(OR($D225 &gt;= BH$6, $E225 &lt; BG$6), 0, 1)+IF(OR($F225 &gt;= BH$6, $G225 &lt; BG$6), 0, 2)+1)</f>
        <v/>
      </c>
      <c r="BH225" s="71" t="str">
        <f ca="1">INDEX({"","_","-","="},IF(OR($D225 &gt;= BI$6, $E225 &lt; BH$6), 0, 1)+IF(OR($F225 &gt;= BI$6, $G225 &lt; BH$6), 0, 2)+1)</f>
        <v/>
      </c>
      <c r="BI225" s="71" t="str">
        <f ca="1">INDEX({"","_","-","="},IF(OR($D225 &gt;= BJ$6, $E225 &lt; BI$6), 0, 1)+IF(OR($F225 &gt;= BJ$6, $G225 &lt; BI$6), 0, 2)+1)</f>
        <v/>
      </c>
      <c r="BJ225" s="71" t="str">
        <f ca="1">INDEX({"","_","-","="},IF(OR($D225 &gt;= BK$6, $E225 &lt; BJ$6), 0, 1)+IF(OR($F225 &gt;= BK$6, $G225 &lt; BJ$6), 0, 2)+1)</f>
        <v/>
      </c>
      <c r="BK225" s="71" t="str">
        <f ca="1">INDEX({"","_","-","="},IF(OR($D225 &gt;= BL$6, $E225 &lt; BK$6), 0, 1)+IF(OR($F225 &gt;= BL$6, $G225 &lt; BK$6), 0, 2)+1)</f>
        <v/>
      </c>
      <c r="BL225" s="71" t="str">
        <f ca="1">INDEX({"","_","-","="},IF(OR($D225 &gt;= BM$6, $E225 &lt; BL$6), 0, 1)+IF(OR($F225 &gt;= BM$6, $G225 &lt; BL$6), 0, 2)+1)</f>
        <v/>
      </c>
      <c r="BM225" s="71" t="str">
        <f ca="1">INDEX({"","_","-","="},IF(OR($D225 &gt;= BN$6, $E225 &lt; BM$6), 0, 1)+IF(OR($F225 &gt;= BN$6, $G225 &lt; BM$6), 0, 2)+1)</f>
        <v/>
      </c>
      <c r="BN225" s="71" t="str">
        <f ca="1">INDEX({"","_","-","="},IF(OR($D225 &gt;= BO$6, $E225 &lt; BN$6), 0, 1)+IF(OR($F225 &gt;= BO$6, $G225 &lt; BN$6), 0, 2)+1)</f>
        <v/>
      </c>
      <c r="BO225" s="71" t="str">
        <f ca="1">INDEX({"","_","-","="},IF(OR($D225 &gt;= BP$6, $E225 &lt; BO$6), 0, 1)+IF(OR($F225 &gt;= BP$6, $G225 &lt; BO$6), 0, 2)+1)</f>
        <v/>
      </c>
      <c r="BP225" s="71" t="str">
        <f ca="1">INDEX({"","_","-","="},IF(OR($D225 &gt;= BQ$6, $E225 &lt; BP$6), 0, 1)+IF(OR($F225 &gt;= BQ$6, $G225 &lt; BP$6), 0, 2)+1)</f>
        <v/>
      </c>
      <c r="BQ225" s="71" t="str">
        <f ca="1">INDEX({"","_","-","="},IF(OR($D225 &gt;= BR$6, $E225 &lt; BQ$6), 0, 1)+IF(OR($F225 &gt;= BR$6, $G225 &lt; BQ$6), 0, 2)+1)</f>
        <v/>
      </c>
      <c r="BR225" s="71" t="str">
        <f ca="1">INDEX({"","_","-","="},IF(OR($D225 &gt;= BS$6, $E225 &lt; BR$6), 0, 1)+IF(OR($F225 &gt;= BS$6, $G225 &lt; BR$6), 0, 2)+1)</f>
        <v/>
      </c>
      <c r="BS225" s="71" t="str">
        <f ca="1">INDEX({"","_","-","="},IF(OR($D225 &gt;= BT$6, $E225 &lt; BS$6), 0, 1)+IF(OR($F225 &gt;= BT$6, $G225 &lt; BS$6), 0, 2)+1)</f>
        <v/>
      </c>
      <c r="BT225" s="71" t="str">
        <f ca="1">INDEX({"","_","-","="},IF(OR($D225 &gt;= BU$6, $E225 &lt; BT$6), 0, 1)+IF(OR($F225 &gt;= BU$6, $G225 &lt; BT$6), 0, 2)+1)</f>
        <v/>
      </c>
      <c r="BU225" s="71" t="str">
        <f ca="1">INDEX({"","_","-","="},IF(OR($D225 &gt;= BV$6, $E225 &lt; BU$6), 0, 1)+IF(OR($F225 &gt;= BV$6, $G225 &lt; BU$6), 0, 2)+1)</f>
        <v/>
      </c>
      <c r="BV225" s="71" t="str">
        <f ca="1">INDEX({"","_","-","="},IF(OR($D225 &gt;= BW$6, $E225 &lt; BV$6), 0, 1)+IF(OR($F225 &gt;= BW$6, $G225 &lt; BV$6), 0, 2)+1)</f>
        <v/>
      </c>
      <c r="BW225" s="71" t="str">
        <f ca="1">INDEX({"","_","-","="},IF(OR($D225 &gt;= BX$6, $E225 &lt; BW$6), 0, 1)+IF(OR($F225 &gt;= BX$6, $G225 &lt; BW$6), 0, 2)+1)</f>
        <v/>
      </c>
      <c r="BX225" s="71" t="str">
        <f ca="1">INDEX({"","_","-","="},IF(OR($D225 &gt;= BY$6, $E225 &lt; BX$6), 0, 1)+IF(OR($F225 &gt;= BY$6, $G225 &lt; BX$6), 0, 2)+1)</f>
        <v/>
      </c>
      <c r="BY225" s="71" t="str">
        <f ca="1">INDEX({"","_","-","="},IF(OR($D225 &gt;= BZ$6, $E225 &lt; BY$6), 0, 1)+IF(OR($F225 &gt;= BZ$6, $G225 &lt; BY$6), 0, 2)+1)</f>
        <v/>
      </c>
      <c r="BZ225" s="71" t="str">
        <f ca="1">INDEX({"","_","-","="},IF(OR($D225 &gt;= CA$6, $E225 &lt; BZ$6), 0, 1)+IF(OR($F225 &gt;= CA$6, $G225 &lt; BZ$6), 0, 2)+1)</f>
        <v/>
      </c>
      <c r="CA225" s="71" t="str">
        <f ca="1">INDEX({"","_","-","="},IF(OR($D225 &gt;= CB$6, $E225 &lt; CA$6), 0, 1)+IF(OR($F225 &gt;= CB$6, $G225 &lt; CA$6), 0, 2)+1)</f>
        <v/>
      </c>
      <c r="CB225" s="71" t="str">
        <f ca="1">INDEX({"","_","-","="},IF(OR($D225 &gt;= CC$6, $E225 &lt; CB$6), 0, 1)+IF(OR($F225 &gt;= CC$6, $G225 &lt; CB$6), 0, 2)+1)</f>
        <v/>
      </c>
      <c r="CC225" s="71" t="str">
        <f ca="1">INDEX({"","_","-","="},IF(OR($D225 &gt;= CD$6, $E225 &lt; CC$6), 0, 1)+IF(OR($F225 &gt;= CD$6, $G225 &lt; CC$6), 0, 2)+1)</f>
        <v/>
      </c>
      <c r="CD225" s="71" t="str">
        <f ca="1">INDEX({"","_","-","="},IF(OR($D225 &gt;= CE$6, $E225 &lt; CD$6), 0, 1)+IF(OR($F225 &gt;= CE$6, $G225 &lt; CD$6), 0, 2)+1)</f>
        <v/>
      </c>
    </row>
    <row r="226" spans="1:82">
      <c r="A226" s="8" t="str">
        <f ca="1">IF('临-进度'!N221,'临-进度'!$A221,"")</f>
        <v/>
      </c>
      <c r="B226" s="8" t="str">
        <f ca="1">IF('临-进度'!N221,'临-进度'!$B221,"")</f>
        <v/>
      </c>
      <c r="C226" s="8" t="str">
        <f ca="1">IF('临-进度'!N221,'临-进度'!$F221,"")</f>
        <v/>
      </c>
      <c r="D226" s="42" t="str">
        <f ca="1">IF('临-进度'!$N221,'临-进度'!$J221,"")</f>
        <v/>
      </c>
      <c r="E226" s="42" t="str">
        <f ca="1">IF('临-进度'!$N221,'临-进度'!$AF221,"")</f>
        <v/>
      </c>
      <c r="F226" s="42" t="str">
        <f ca="1">IF('临-进度'!$N221,'临-进度'!$K221,"")</f>
        <v/>
      </c>
      <c r="G226" s="76" t="str">
        <f ca="1">IF('临-进度'!$N221,'临-进度'!$AG221,"")</f>
        <v/>
      </c>
      <c r="H226" s="71" t="str">
        <f ca="1">INDEX({"","_","-","="},IF(OR($D226 &gt;= I$6, $E226 &lt; H$6), 0, 1)+IF(OR($F226 &gt;= I$6, $G226 &lt; H$6), 0, 2)+1)</f>
        <v/>
      </c>
      <c r="I226" s="71" t="str">
        <f ca="1">INDEX({"","_","-","="},IF(OR($D226 &gt;= J$6, $E226 &lt; I$6), 0, 1)+IF(OR($F226 &gt;= J$6, $G226 &lt; I$6), 0, 2)+1)</f>
        <v/>
      </c>
      <c r="J226" s="71" t="str">
        <f ca="1">INDEX({"","_","-","="},IF(OR($D226 &gt;= K$6, $E226 &lt; J$6), 0, 1)+IF(OR($F226 &gt;= K$6, $G226 &lt; J$6), 0, 2)+1)</f>
        <v/>
      </c>
      <c r="K226" s="71" t="str">
        <f ca="1">INDEX({"","_","-","="},IF(OR($D226 &gt;= L$6, $E226 &lt; K$6), 0, 1)+IF(OR($F226 &gt;= L$6, $G226 &lt; K$6), 0, 2)+1)</f>
        <v/>
      </c>
      <c r="L226" s="71" t="str">
        <f ca="1">INDEX({"","_","-","="},IF(OR($D226 &gt;= M$6, $E226 &lt; L$6), 0, 1)+IF(OR($F226 &gt;= M$6, $G226 &lt; L$6), 0, 2)+1)</f>
        <v/>
      </c>
      <c r="M226" s="71" t="str">
        <f ca="1">INDEX({"","_","-","="},IF(OR($D226 &gt;= N$6, $E226 &lt; M$6), 0, 1)+IF(OR($F226 &gt;= N$6, $G226 &lt; M$6), 0, 2)+1)</f>
        <v/>
      </c>
      <c r="N226" s="71" t="str">
        <f ca="1">INDEX({"","_","-","="},IF(OR($D226 &gt;= O$6, $E226 &lt; N$6), 0, 1)+IF(OR($F226 &gt;= O$6, $G226 &lt; N$6), 0, 2)+1)</f>
        <v/>
      </c>
      <c r="O226" s="71" t="str">
        <f ca="1">INDEX({"","_","-","="},IF(OR($D226 &gt;= P$6, $E226 &lt; O$6), 0, 1)+IF(OR($F226 &gt;= P$6, $G226 &lt; O$6), 0, 2)+1)</f>
        <v/>
      </c>
      <c r="P226" s="71" t="str">
        <f ca="1">INDEX({"","_","-","="},IF(OR($D226 &gt;= Q$6, $E226 &lt; P$6), 0, 1)+IF(OR($F226 &gt;= Q$6, $G226 &lt; P$6), 0, 2)+1)</f>
        <v/>
      </c>
      <c r="Q226" s="71" t="str">
        <f ca="1">INDEX({"","_","-","="},IF(OR($D226 &gt;= R$6, $E226 &lt; Q$6), 0, 1)+IF(OR($F226 &gt;= R$6, $G226 &lt; Q$6), 0, 2)+1)</f>
        <v/>
      </c>
      <c r="R226" s="71" t="str">
        <f ca="1">INDEX({"","_","-","="},IF(OR($D226 &gt;= S$6, $E226 &lt; R$6), 0, 1)+IF(OR($F226 &gt;= S$6, $G226 &lt; R$6), 0, 2)+1)</f>
        <v/>
      </c>
      <c r="S226" s="71" t="str">
        <f ca="1">INDEX({"","_","-","="},IF(OR($D226 &gt;= T$6, $E226 &lt; S$6), 0, 1)+IF(OR($F226 &gt;= T$6, $G226 &lt; S$6), 0, 2)+1)</f>
        <v/>
      </c>
      <c r="T226" s="71" t="str">
        <f ca="1">INDEX({"","_","-","="},IF(OR($D226 &gt;= U$6, $E226 &lt; T$6), 0, 1)+IF(OR($F226 &gt;= U$6, $G226 &lt; T$6), 0, 2)+1)</f>
        <v/>
      </c>
      <c r="U226" s="71" t="str">
        <f ca="1">INDEX({"","_","-","="},IF(OR($D226 &gt;= V$6, $E226 &lt; U$6), 0, 1)+IF(OR($F226 &gt;= V$6, $G226 &lt; U$6), 0, 2)+1)</f>
        <v/>
      </c>
      <c r="V226" s="71" t="str">
        <f ca="1">INDEX({"","_","-","="},IF(OR($D226 &gt;= W$6, $E226 &lt; V$6), 0, 1)+IF(OR($F226 &gt;= W$6, $G226 &lt; V$6), 0, 2)+1)</f>
        <v/>
      </c>
      <c r="W226" s="71" t="str">
        <f ca="1">INDEX({"","_","-","="},IF(OR($D226 &gt;= X$6, $E226 &lt; W$6), 0, 1)+IF(OR($F226 &gt;= X$6, $G226 &lt; W$6), 0, 2)+1)</f>
        <v/>
      </c>
      <c r="X226" s="71" t="str">
        <f ca="1">INDEX({"","_","-","="},IF(OR($D226 &gt;= Y$6, $E226 &lt; X$6), 0, 1)+IF(OR($F226 &gt;= Y$6, $G226 &lt; X$6), 0, 2)+1)</f>
        <v/>
      </c>
      <c r="Y226" s="71" t="str">
        <f ca="1">INDEX({"","_","-","="},IF(OR($D226 &gt;= Z$6, $E226 &lt; Y$6), 0, 1)+IF(OR($F226 &gt;= Z$6, $G226 &lt; Y$6), 0, 2)+1)</f>
        <v/>
      </c>
      <c r="Z226" s="71" t="str">
        <f ca="1">INDEX({"","_","-","="},IF(OR($D226 &gt;= AA$6, $E226 &lt; Z$6), 0, 1)+IF(OR($F226 &gt;= AA$6, $G226 &lt; Z$6), 0, 2)+1)</f>
        <v/>
      </c>
      <c r="AA226" s="71" t="str">
        <f ca="1">INDEX({"","_","-","="},IF(OR($D226 &gt;= AB$6, $E226 &lt; AA$6), 0, 1)+IF(OR($F226 &gt;= AB$6, $G226 &lt; AA$6), 0, 2)+1)</f>
        <v/>
      </c>
      <c r="AB226" s="71" t="str">
        <f ca="1">INDEX({"","_","-","="},IF(OR($D226 &gt;= AC$6, $E226 &lt; AB$6), 0, 1)+IF(OR($F226 &gt;= AC$6, $G226 &lt; AB$6), 0, 2)+1)</f>
        <v/>
      </c>
      <c r="AC226" s="71" t="str">
        <f ca="1">INDEX({"","_","-","="},IF(OR($D226 &gt;= AD$6, $E226 &lt; AC$6), 0, 1)+IF(OR($F226 &gt;= AD$6, $G226 &lt; AC$6), 0, 2)+1)</f>
        <v/>
      </c>
      <c r="AD226" s="71" t="str">
        <f ca="1">INDEX({"","_","-","="},IF(OR($D226 &gt;= AE$6, $E226 &lt; AD$6), 0, 1)+IF(OR($F226 &gt;= AE$6, $G226 &lt; AD$6), 0, 2)+1)</f>
        <v/>
      </c>
      <c r="AE226" s="71" t="str">
        <f ca="1">INDEX({"","_","-","="},IF(OR($D226 &gt;= AF$6, $E226 &lt; AE$6), 0, 1)+IF(OR($F226 &gt;= AF$6, $G226 &lt; AE$6), 0, 2)+1)</f>
        <v/>
      </c>
      <c r="AF226" s="71" t="str">
        <f ca="1">INDEX({"","_","-","="},IF(OR($D226 &gt;= AG$6, $E226 &lt; AF$6), 0, 1)+IF(OR($F226 &gt;= AG$6, $G226 &lt; AF$6), 0, 2)+1)</f>
        <v/>
      </c>
      <c r="AG226" s="71" t="str">
        <f ca="1">INDEX({"","_","-","="},IF(OR($D226 &gt;= AH$6, $E226 &lt; AG$6), 0, 1)+IF(OR($F226 &gt;= AH$6, $G226 &lt; AG$6), 0, 2)+1)</f>
        <v/>
      </c>
      <c r="AH226" s="71" t="str">
        <f ca="1">INDEX({"","_","-","="},IF(OR($D226 &gt;= AI$6, $E226 &lt; AH$6), 0, 1)+IF(OR($F226 &gt;= AI$6, $G226 &lt; AH$6), 0, 2)+1)</f>
        <v/>
      </c>
      <c r="AI226" s="71" t="str">
        <f ca="1">INDEX({"","_","-","="},IF(OR($D226 &gt;= AJ$6, $E226 &lt; AI$6), 0, 1)+IF(OR($F226 &gt;= AJ$6, $G226 &lt; AI$6), 0, 2)+1)</f>
        <v/>
      </c>
      <c r="AJ226" s="71" t="str">
        <f ca="1">INDEX({"","_","-","="},IF(OR($D226 &gt;= AK$6, $E226 &lt; AJ$6), 0, 1)+IF(OR($F226 &gt;= AK$6, $G226 &lt; AJ$6), 0, 2)+1)</f>
        <v/>
      </c>
      <c r="AK226" s="71" t="str">
        <f ca="1">INDEX({"","_","-","="},IF(OR($D226 &gt;= AL$6, $E226 &lt; AK$6), 0, 1)+IF(OR($F226 &gt;= AL$6, $G226 &lt; AK$6), 0, 2)+1)</f>
        <v/>
      </c>
      <c r="AL226" s="71" t="str">
        <f ca="1">INDEX({"","_","-","="},IF(OR($D226 &gt;= AM$6, $E226 &lt; AL$6), 0, 1)+IF(OR($F226 &gt;= AM$6, $G226 &lt; AL$6), 0, 2)+1)</f>
        <v/>
      </c>
      <c r="AM226" s="71" t="str">
        <f ca="1">INDEX({"","_","-","="},IF(OR($D226 &gt;= AN$6, $E226 &lt; AM$6), 0, 1)+IF(OR($F226 &gt;= AN$6, $G226 &lt; AM$6), 0, 2)+1)</f>
        <v/>
      </c>
      <c r="AN226" s="71" t="str">
        <f ca="1">INDEX({"","_","-","="},IF(OR($D226 &gt;= AO$6, $E226 &lt; AN$6), 0, 1)+IF(OR($F226 &gt;= AO$6, $G226 &lt; AN$6), 0, 2)+1)</f>
        <v/>
      </c>
      <c r="AO226" s="71" t="str">
        <f ca="1">INDEX({"","_","-","="},IF(OR($D226 &gt;= AP$6, $E226 &lt; AO$6), 0, 1)+IF(OR($F226 &gt;= AP$6, $G226 &lt; AO$6), 0, 2)+1)</f>
        <v/>
      </c>
      <c r="AP226" s="71" t="str">
        <f ca="1">INDEX({"","_","-","="},IF(OR($D226 &gt;= AQ$6, $E226 &lt; AP$6), 0, 1)+IF(OR($F226 &gt;= AQ$6, $G226 &lt; AP$6), 0, 2)+1)</f>
        <v/>
      </c>
      <c r="AQ226" s="71" t="str">
        <f ca="1">INDEX({"","_","-","="},IF(OR($D226 &gt;= AR$6, $E226 &lt; AQ$6), 0, 1)+IF(OR($F226 &gt;= AR$6, $G226 &lt; AQ$6), 0, 2)+1)</f>
        <v/>
      </c>
      <c r="AR226" s="71" t="str">
        <f ca="1">INDEX({"","_","-","="},IF(OR($D226 &gt;= AS$6, $E226 &lt; AR$6), 0, 1)+IF(OR($F226 &gt;= AS$6, $G226 &lt; AR$6), 0, 2)+1)</f>
        <v/>
      </c>
      <c r="AS226" s="71" t="str">
        <f ca="1">INDEX({"","_","-","="},IF(OR($D226 &gt;= AT$6, $E226 &lt; AS$6), 0, 1)+IF(OR($F226 &gt;= AT$6, $G226 &lt; AS$6), 0, 2)+1)</f>
        <v/>
      </c>
      <c r="AT226" s="71" t="str">
        <f ca="1">INDEX({"","_","-","="},IF(OR($D226 &gt;= AU$6, $E226 &lt; AT$6), 0, 1)+IF(OR($F226 &gt;= AU$6, $G226 &lt; AT$6), 0, 2)+1)</f>
        <v/>
      </c>
      <c r="AU226" s="71" t="str">
        <f ca="1">INDEX({"","_","-","="},IF(OR($D226 &gt;= AV$6, $E226 &lt; AU$6), 0, 1)+IF(OR($F226 &gt;= AV$6, $G226 &lt; AU$6), 0, 2)+1)</f>
        <v/>
      </c>
      <c r="AV226" s="71" t="str">
        <f ca="1">INDEX({"","_","-","="},IF(OR($D226 &gt;= AW$6, $E226 &lt; AV$6), 0, 1)+IF(OR($F226 &gt;= AW$6, $G226 &lt; AV$6), 0, 2)+1)</f>
        <v/>
      </c>
      <c r="AW226" s="71" t="str">
        <f ca="1">INDEX({"","_","-","="},IF(OR($D226 &gt;= AX$6, $E226 &lt; AW$6), 0, 1)+IF(OR($F226 &gt;= AX$6, $G226 &lt; AW$6), 0, 2)+1)</f>
        <v/>
      </c>
      <c r="AX226" s="71" t="str">
        <f ca="1">INDEX({"","_","-","="},IF(OR($D226 &gt;= AY$6, $E226 &lt; AX$6), 0, 1)+IF(OR($F226 &gt;= AY$6, $G226 &lt; AX$6), 0, 2)+1)</f>
        <v/>
      </c>
      <c r="AY226" s="71" t="str">
        <f ca="1">INDEX({"","_","-","="},IF(OR($D226 &gt;= AZ$6, $E226 &lt; AY$6), 0, 1)+IF(OR($F226 &gt;= AZ$6, $G226 &lt; AY$6), 0, 2)+1)</f>
        <v/>
      </c>
      <c r="AZ226" s="71" t="str">
        <f ca="1">INDEX({"","_","-","="},IF(OR($D226 &gt;= BA$6, $E226 &lt; AZ$6), 0, 1)+IF(OR($F226 &gt;= BA$6, $G226 &lt; AZ$6), 0, 2)+1)</f>
        <v/>
      </c>
      <c r="BA226" s="71" t="str">
        <f ca="1">INDEX({"","_","-","="},IF(OR($D226 &gt;= BB$6, $E226 &lt; BA$6), 0, 1)+IF(OR($F226 &gt;= BB$6, $G226 &lt; BA$6), 0, 2)+1)</f>
        <v/>
      </c>
      <c r="BB226" s="71" t="str">
        <f ca="1">INDEX({"","_","-","="},IF(OR($D226 &gt;= BC$6, $E226 &lt; BB$6), 0, 1)+IF(OR($F226 &gt;= BC$6, $G226 &lt; BB$6), 0, 2)+1)</f>
        <v/>
      </c>
      <c r="BC226" s="71" t="str">
        <f ca="1">INDEX({"","_","-","="},IF(OR($D226 &gt;= BD$6, $E226 &lt; BC$6), 0, 1)+IF(OR($F226 &gt;= BD$6, $G226 &lt; BC$6), 0, 2)+1)</f>
        <v/>
      </c>
      <c r="BD226" s="71" t="str">
        <f ca="1">INDEX({"","_","-","="},IF(OR($D226 &gt;= BE$6, $E226 &lt; BD$6), 0, 1)+IF(OR($F226 &gt;= BE$6, $G226 &lt; BD$6), 0, 2)+1)</f>
        <v/>
      </c>
      <c r="BE226" s="71" t="str">
        <f ca="1">INDEX({"","_","-","="},IF(OR($D226 &gt;= BF$6, $E226 &lt; BE$6), 0, 1)+IF(OR($F226 &gt;= BF$6, $G226 &lt; BE$6), 0, 2)+1)</f>
        <v/>
      </c>
      <c r="BF226" s="71" t="str">
        <f ca="1">INDEX({"","_","-","="},IF(OR($D226 &gt;= BG$6, $E226 &lt; BF$6), 0, 1)+IF(OR($F226 &gt;= BG$6, $G226 &lt; BF$6), 0, 2)+1)</f>
        <v/>
      </c>
      <c r="BG226" s="71" t="str">
        <f ca="1">INDEX({"","_","-","="},IF(OR($D226 &gt;= BH$6, $E226 &lt; BG$6), 0, 1)+IF(OR($F226 &gt;= BH$6, $G226 &lt; BG$6), 0, 2)+1)</f>
        <v/>
      </c>
      <c r="BH226" s="71" t="str">
        <f ca="1">INDEX({"","_","-","="},IF(OR($D226 &gt;= BI$6, $E226 &lt; BH$6), 0, 1)+IF(OR($F226 &gt;= BI$6, $G226 &lt; BH$6), 0, 2)+1)</f>
        <v/>
      </c>
      <c r="BI226" s="71" t="str">
        <f ca="1">INDEX({"","_","-","="},IF(OR($D226 &gt;= BJ$6, $E226 &lt; BI$6), 0, 1)+IF(OR($F226 &gt;= BJ$6, $G226 &lt; BI$6), 0, 2)+1)</f>
        <v/>
      </c>
      <c r="BJ226" s="71" t="str">
        <f ca="1">INDEX({"","_","-","="},IF(OR($D226 &gt;= BK$6, $E226 &lt; BJ$6), 0, 1)+IF(OR($F226 &gt;= BK$6, $G226 &lt; BJ$6), 0, 2)+1)</f>
        <v/>
      </c>
      <c r="BK226" s="71" t="str">
        <f ca="1">INDEX({"","_","-","="},IF(OR($D226 &gt;= BL$6, $E226 &lt; BK$6), 0, 1)+IF(OR($F226 &gt;= BL$6, $G226 &lt; BK$6), 0, 2)+1)</f>
        <v/>
      </c>
      <c r="BL226" s="71" t="str">
        <f ca="1">INDEX({"","_","-","="},IF(OR($D226 &gt;= BM$6, $E226 &lt; BL$6), 0, 1)+IF(OR($F226 &gt;= BM$6, $G226 &lt; BL$6), 0, 2)+1)</f>
        <v/>
      </c>
      <c r="BM226" s="71" t="str">
        <f ca="1">INDEX({"","_","-","="},IF(OR($D226 &gt;= BN$6, $E226 &lt; BM$6), 0, 1)+IF(OR($F226 &gt;= BN$6, $G226 &lt; BM$6), 0, 2)+1)</f>
        <v/>
      </c>
      <c r="BN226" s="71" t="str">
        <f ca="1">INDEX({"","_","-","="},IF(OR($D226 &gt;= BO$6, $E226 &lt; BN$6), 0, 1)+IF(OR($F226 &gt;= BO$6, $G226 &lt; BN$6), 0, 2)+1)</f>
        <v/>
      </c>
      <c r="BO226" s="71" t="str">
        <f ca="1">INDEX({"","_","-","="},IF(OR($D226 &gt;= BP$6, $E226 &lt; BO$6), 0, 1)+IF(OR($F226 &gt;= BP$6, $G226 &lt; BO$6), 0, 2)+1)</f>
        <v/>
      </c>
      <c r="BP226" s="71" t="str">
        <f ca="1">INDEX({"","_","-","="},IF(OR($D226 &gt;= BQ$6, $E226 &lt; BP$6), 0, 1)+IF(OR($F226 &gt;= BQ$6, $G226 &lt; BP$6), 0, 2)+1)</f>
        <v/>
      </c>
      <c r="BQ226" s="71" t="str">
        <f ca="1">INDEX({"","_","-","="},IF(OR($D226 &gt;= BR$6, $E226 &lt; BQ$6), 0, 1)+IF(OR($F226 &gt;= BR$6, $G226 &lt; BQ$6), 0, 2)+1)</f>
        <v/>
      </c>
      <c r="BR226" s="71" t="str">
        <f ca="1">INDEX({"","_","-","="},IF(OR($D226 &gt;= BS$6, $E226 &lt; BR$6), 0, 1)+IF(OR($F226 &gt;= BS$6, $G226 &lt; BR$6), 0, 2)+1)</f>
        <v/>
      </c>
      <c r="BS226" s="71" t="str">
        <f ca="1">INDEX({"","_","-","="},IF(OR($D226 &gt;= BT$6, $E226 &lt; BS$6), 0, 1)+IF(OR($F226 &gt;= BT$6, $G226 &lt; BS$6), 0, 2)+1)</f>
        <v/>
      </c>
      <c r="BT226" s="71" t="str">
        <f ca="1">INDEX({"","_","-","="},IF(OR($D226 &gt;= BU$6, $E226 &lt; BT$6), 0, 1)+IF(OR($F226 &gt;= BU$6, $G226 &lt; BT$6), 0, 2)+1)</f>
        <v/>
      </c>
      <c r="BU226" s="71" t="str">
        <f ca="1">INDEX({"","_","-","="},IF(OR($D226 &gt;= BV$6, $E226 &lt; BU$6), 0, 1)+IF(OR($F226 &gt;= BV$6, $G226 &lt; BU$6), 0, 2)+1)</f>
        <v/>
      </c>
      <c r="BV226" s="71" t="str">
        <f ca="1">INDEX({"","_","-","="},IF(OR($D226 &gt;= BW$6, $E226 &lt; BV$6), 0, 1)+IF(OR($F226 &gt;= BW$6, $G226 &lt; BV$6), 0, 2)+1)</f>
        <v/>
      </c>
      <c r="BW226" s="71" t="str">
        <f ca="1">INDEX({"","_","-","="},IF(OR($D226 &gt;= BX$6, $E226 &lt; BW$6), 0, 1)+IF(OR($F226 &gt;= BX$6, $G226 &lt; BW$6), 0, 2)+1)</f>
        <v/>
      </c>
      <c r="BX226" s="71" t="str">
        <f ca="1">INDEX({"","_","-","="},IF(OR($D226 &gt;= BY$6, $E226 &lt; BX$6), 0, 1)+IF(OR($F226 &gt;= BY$6, $G226 &lt; BX$6), 0, 2)+1)</f>
        <v/>
      </c>
      <c r="BY226" s="71" t="str">
        <f ca="1">INDEX({"","_","-","="},IF(OR($D226 &gt;= BZ$6, $E226 &lt; BY$6), 0, 1)+IF(OR($F226 &gt;= BZ$6, $G226 &lt; BY$6), 0, 2)+1)</f>
        <v/>
      </c>
      <c r="BZ226" s="71" t="str">
        <f ca="1">INDEX({"","_","-","="},IF(OR($D226 &gt;= CA$6, $E226 &lt; BZ$6), 0, 1)+IF(OR($F226 &gt;= CA$6, $G226 &lt; BZ$6), 0, 2)+1)</f>
        <v/>
      </c>
      <c r="CA226" s="71" t="str">
        <f ca="1">INDEX({"","_","-","="},IF(OR($D226 &gt;= CB$6, $E226 &lt; CA$6), 0, 1)+IF(OR($F226 &gt;= CB$6, $G226 &lt; CA$6), 0, 2)+1)</f>
        <v/>
      </c>
      <c r="CB226" s="71" t="str">
        <f ca="1">INDEX({"","_","-","="},IF(OR($D226 &gt;= CC$6, $E226 &lt; CB$6), 0, 1)+IF(OR($F226 &gt;= CC$6, $G226 &lt; CB$6), 0, 2)+1)</f>
        <v/>
      </c>
      <c r="CC226" s="71" t="str">
        <f ca="1">INDEX({"","_","-","="},IF(OR($D226 &gt;= CD$6, $E226 &lt; CC$6), 0, 1)+IF(OR($F226 &gt;= CD$6, $G226 &lt; CC$6), 0, 2)+1)</f>
        <v/>
      </c>
      <c r="CD226" s="71" t="str">
        <f ca="1">INDEX({"","_","-","="},IF(OR($D226 &gt;= CE$6, $E226 &lt; CD$6), 0, 1)+IF(OR($F226 &gt;= CE$6, $G226 &lt; CD$6), 0, 2)+1)</f>
        <v/>
      </c>
    </row>
    <row r="227" spans="1:82">
      <c r="A227" s="8" t="str">
        <f ca="1">IF('临-进度'!N222,'临-进度'!$A222,"")</f>
        <v/>
      </c>
      <c r="B227" s="8" t="str">
        <f ca="1">IF('临-进度'!N222,'临-进度'!$B222,"")</f>
        <v/>
      </c>
      <c r="C227" s="8" t="str">
        <f ca="1">IF('临-进度'!N222,'临-进度'!$F222,"")</f>
        <v/>
      </c>
      <c r="D227" s="42" t="str">
        <f ca="1">IF('临-进度'!$N222,'临-进度'!$J222,"")</f>
        <v/>
      </c>
      <c r="E227" s="42" t="str">
        <f ca="1">IF('临-进度'!$N222,'临-进度'!$AF222,"")</f>
        <v/>
      </c>
      <c r="F227" s="42" t="str">
        <f ca="1">IF('临-进度'!$N222,'临-进度'!$K222,"")</f>
        <v/>
      </c>
      <c r="G227" s="76" t="str">
        <f ca="1">IF('临-进度'!$N222,'临-进度'!$AG222,"")</f>
        <v/>
      </c>
      <c r="H227" s="71" t="str">
        <f ca="1">INDEX({"","_","-","="},IF(OR($D227 &gt;= I$6, $E227 &lt; H$6), 0, 1)+IF(OR($F227 &gt;= I$6, $G227 &lt; H$6), 0, 2)+1)</f>
        <v/>
      </c>
      <c r="I227" s="71" t="str">
        <f ca="1">INDEX({"","_","-","="},IF(OR($D227 &gt;= J$6, $E227 &lt; I$6), 0, 1)+IF(OR($F227 &gt;= J$6, $G227 &lt; I$6), 0, 2)+1)</f>
        <v/>
      </c>
      <c r="J227" s="71" t="str">
        <f ca="1">INDEX({"","_","-","="},IF(OR($D227 &gt;= K$6, $E227 &lt; J$6), 0, 1)+IF(OR($F227 &gt;= K$6, $G227 &lt; J$6), 0, 2)+1)</f>
        <v/>
      </c>
      <c r="K227" s="71" t="str">
        <f ca="1">INDEX({"","_","-","="},IF(OR($D227 &gt;= L$6, $E227 &lt; K$6), 0, 1)+IF(OR($F227 &gt;= L$6, $G227 &lt; K$6), 0, 2)+1)</f>
        <v/>
      </c>
      <c r="L227" s="71" t="str">
        <f ca="1">INDEX({"","_","-","="},IF(OR($D227 &gt;= M$6, $E227 &lt; L$6), 0, 1)+IF(OR($F227 &gt;= M$6, $G227 &lt; L$6), 0, 2)+1)</f>
        <v/>
      </c>
      <c r="M227" s="71" t="str">
        <f ca="1">INDEX({"","_","-","="},IF(OR($D227 &gt;= N$6, $E227 &lt; M$6), 0, 1)+IF(OR($F227 &gt;= N$6, $G227 &lt; M$6), 0, 2)+1)</f>
        <v/>
      </c>
      <c r="N227" s="71" t="str">
        <f ca="1">INDEX({"","_","-","="},IF(OR($D227 &gt;= O$6, $E227 &lt; N$6), 0, 1)+IF(OR($F227 &gt;= O$6, $G227 &lt; N$6), 0, 2)+1)</f>
        <v/>
      </c>
      <c r="O227" s="71" t="str">
        <f ca="1">INDEX({"","_","-","="},IF(OR($D227 &gt;= P$6, $E227 &lt; O$6), 0, 1)+IF(OR($F227 &gt;= P$6, $G227 &lt; O$6), 0, 2)+1)</f>
        <v/>
      </c>
      <c r="P227" s="71" t="str">
        <f ca="1">INDEX({"","_","-","="},IF(OR($D227 &gt;= Q$6, $E227 &lt; P$6), 0, 1)+IF(OR($F227 &gt;= Q$6, $G227 &lt; P$6), 0, 2)+1)</f>
        <v/>
      </c>
      <c r="Q227" s="71" t="str">
        <f ca="1">INDEX({"","_","-","="},IF(OR($D227 &gt;= R$6, $E227 &lt; Q$6), 0, 1)+IF(OR($F227 &gt;= R$6, $G227 &lt; Q$6), 0, 2)+1)</f>
        <v/>
      </c>
      <c r="R227" s="71" t="str">
        <f ca="1">INDEX({"","_","-","="},IF(OR($D227 &gt;= S$6, $E227 &lt; R$6), 0, 1)+IF(OR($F227 &gt;= S$6, $G227 &lt; R$6), 0, 2)+1)</f>
        <v/>
      </c>
      <c r="S227" s="71" t="str">
        <f ca="1">INDEX({"","_","-","="},IF(OR($D227 &gt;= T$6, $E227 &lt; S$6), 0, 1)+IF(OR($F227 &gt;= T$6, $G227 &lt; S$6), 0, 2)+1)</f>
        <v/>
      </c>
      <c r="T227" s="71" t="str">
        <f ca="1">INDEX({"","_","-","="},IF(OR($D227 &gt;= U$6, $E227 &lt; T$6), 0, 1)+IF(OR($F227 &gt;= U$6, $G227 &lt; T$6), 0, 2)+1)</f>
        <v/>
      </c>
      <c r="U227" s="71" t="str">
        <f ca="1">INDEX({"","_","-","="},IF(OR($D227 &gt;= V$6, $E227 &lt; U$6), 0, 1)+IF(OR($F227 &gt;= V$6, $G227 &lt; U$6), 0, 2)+1)</f>
        <v/>
      </c>
      <c r="V227" s="71" t="str">
        <f ca="1">INDEX({"","_","-","="},IF(OR($D227 &gt;= W$6, $E227 &lt; V$6), 0, 1)+IF(OR($F227 &gt;= W$6, $G227 &lt; V$6), 0, 2)+1)</f>
        <v/>
      </c>
      <c r="W227" s="71" t="str">
        <f ca="1">INDEX({"","_","-","="},IF(OR($D227 &gt;= X$6, $E227 &lt; W$6), 0, 1)+IF(OR($F227 &gt;= X$6, $G227 &lt; W$6), 0, 2)+1)</f>
        <v/>
      </c>
      <c r="X227" s="71" t="str">
        <f ca="1">INDEX({"","_","-","="},IF(OR($D227 &gt;= Y$6, $E227 &lt; X$6), 0, 1)+IF(OR($F227 &gt;= Y$6, $G227 &lt; X$6), 0, 2)+1)</f>
        <v/>
      </c>
      <c r="Y227" s="71" t="str">
        <f ca="1">INDEX({"","_","-","="},IF(OR($D227 &gt;= Z$6, $E227 &lt; Y$6), 0, 1)+IF(OR($F227 &gt;= Z$6, $G227 &lt; Y$6), 0, 2)+1)</f>
        <v/>
      </c>
      <c r="Z227" s="71" t="str">
        <f ca="1">INDEX({"","_","-","="},IF(OR($D227 &gt;= AA$6, $E227 &lt; Z$6), 0, 1)+IF(OR($F227 &gt;= AA$6, $G227 &lt; Z$6), 0, 2)+1)</f>
        <v/>
      </c>
      <c r="AA227" s="71" t="str">
        <f ca="1">INDEX({"","_","-","="},IF(OR($D227 &gt;= AB$6, $E227 &lt; AA$6), 0, 1)+IF(OR($F227 &gt;= AB$6, $G227 &lt; AA$6), 0, 2)+1)</f>
        <v/>
      </c>
      <c r="AB227" s="71" t="str">
        <f ca="1">INDEX({"","_","-","="},IF(OR($D227 &gt;= AC$6, $E227 &lt; AB$6), 0, 1)+IF(OR($F227 &gt;= AC$6, $G227 &lt; AB$6), 0, 2)+1)</f>
        <v/>
      </c>
      <c r="AC227" s="71" t="str">
        <f ca="1">INDEX({"","_","-","="},IF(OR($D227 &gt;= AD$6, $E227 &lt; AC$6), 0, 1)+IF(OR($F227 &gt;= AD$6, $G227 &lt; AC$6), 0, 2)+1)</f>
        <v/>
      </c>
      <c r="AD227" s="71" t="str">
        <f ca="1">INDEX({"","_","-","="},IF(OR($D227 &gt;= AE$6, $E227 &lt; AD$6), 0, 1)+IF(OR($F227 &gt;= AE$6, $G227 &lt; AD$6), 0, 2)+1)</f>
        <v/>
      </c>
      <c r="AE227" s="71" t="str">
        <f ca="1">INDEX({"","_","-","="},IF(OR($D227 &gt;= AF$6, $E227 &lt; AE$6), 0, 1)+IF(OR($F227 &gt;= AF$6, $G227 &lt; AE$6), 0, 2)+1)</f>
        <v/>
      </c>
      <c r="AF227" s="71" t="str">
        <f ca="1">INDEX({"","_","-","="},IF(OR($D227 &gt;= AG$6, $E227 &lt; AF$6), 0, 1)+IF(OR($F227 &gt;= AG$6, $G227 &lt; AF$6), 0, 2)+1)</f>
        <v/>
      </c>
      <c r="AG227" s="71" t="str">
        <f ca="1">INDEX({"","_","-","="},IF(OR($D227 &gt;= AH$6, $E227 &lt; AG$6), 0, 1)+IF(OR($F227 &gt;= AH$6, $G227 &lt; AG$6), 0, 2)+1)</f>
        <v/>
      </c>
      <c r="AH227" s="71" t="str">
        <f ca="1">INDEX({"","_","-","="},IF(OR($D227 &gt;= AI$6, $E227 &lt; AH$6), 0, 1)+IF(OR($F227 &gt;= AI$6, $G227 &lt; AH$6), 0, 2)+1)</f>
        <v/>
      </c>
      <c r="AI227" s="71" t="str">
        <f ca="1">INDEX({"","_","-","="},IF(OR($D227 &gt;= AJ$6, $E227 &lt; AI$6), 0, 1)+IF(OR($F227 &gt;= AJ$6, $G227 &lt; AI$6), 0, 2)+1)</f>
        <v/>
      </c>
      <c r="AJ227" s="71" t="str">
        <f ca="1">INDEX({"","_","-","="},IF(OR($D227 &gt;= AK$6, $E227 &lt; AJ$6), 0, 1)+IF(OR($F227 &gt;= AK$6, $G227 &lt; AJ$6), 0, 2)+1)</f>
        <v/>
      </c>
      <c r="AK227" s="71" t="str">
        <f ca="1">INDEX({"","_","-","="},IF(OR($D227 &gt;= AL$6, $E227 &lt; AK$6), 0, 1)+IF(OR($F227 &gt;= AL$6, $G227 &lt; AK$6), 0, 2)+1)</f>
        <v/>
      </c>
      <c r="AL227" s="71" t="str">
        <f ca="1">INDEX({"","_","-","="},IF(OR($D227 &gt;= AM$6, $E227 &lt; AL$6), 0, 1)+IF(OR($F227 &gt;= AM$6, $G227 &lt; AL$6), 0, 2)+1)</f>
        <v/>
      </c>
      <c r="AM227" s="71" t="str">
        <f ca="1">INDEX({"","_","-","="},IF(OR($D227 &gt;= AN$6, $E227 &lt; AM$6), 0, 1)+IF(OR($F227 &gt;= AN$6, $G227 &lt; AM$6), 0, 2)+1)</f>
        <v/>
      </c>
      <c r="AN227" s="71" t="str">
        <f ca="1">INDEX({"","_","-","="},IF(OR($D227 &gt;= AO$6, $E227 &lt; AN$6), 0, 1)+IF(OR($F227 &gt;= AO$6, $G227 &lt; AN$6), 0, 2)+1)</f>
        <v/>
      </c>
      <c r="AO227" s="71" t="str">
        <f ca="1">INDEX({"","_","-","="},IF(OR($D227 &gt;= AP$6, $E227 &lt; AO$6), 0, 1)+IF(OR($F227 &gt;= AP$6, $G227 &lt; AO$6), 0, 2)+1)</f>
        <v/>
      </c>
      <c r="AP227" s="71" t="str">
        <f ca="1">INDEX({"","_","-","="},IF(OR($D227 &gt;= AQ$6, $E227 &lt; AP$6), 0, 1)+IF(OR($F227 &gt;= AQ$6, $G227 &lt; AP$6), 0, 2)+1)</f>
        <v/>
      </c>
      <c r="AQ227" s="71" t="str">
        <f ca="1">INDEX({"","_","-","="},IF(OR($D227 &gt;= AR$6, $E227 &lt; AQ$6), 0, 1)+IF(OR($F227 &gt;= AR$6, $G227 &lt; AQ$6), 0, 2)+1)</f>
        <v/>
      </c>
      <c r="AR227" s="71" t="str">
        <f ca="1">INDEX({"","_","-","="},IF(OR($D227 &gt;= AS$6, $E227 &lt; AR$6), 0, 1)+IF(OR($F227 &gt;= AS$6, $G227 &lt; AR$6), 0, 2)+1)</f>
        <v/>
      </c>
      <c r="AS227" s="71" t="str">
        <f ca="1">INDEX({"","_","-","="},IF(OR($D227 &gt;= AT$6, $E227 &lt; AS$6), 0, 1)+IF(OR($F227 &gt;= AT$6, $G227 &lt; AS$6), 0, 2)+1)</f>
        <v/>
      </c>
      <c r="AT227" s="71" t="str">
        <f ca="1">INDEX({"","_","-","="},IF(OR($D227 &gt;= AU$6, $E227 &lt; AT$6), 0, 1)+IF(OR($F227 &gt;= AU$6, $G227 &lt; AT$6), 0, 2)+1)</f>
        <v/>
      </c>
      <c r="AU227" s="71" t="str">
        <f ca="1">INDEX({"","_","-","="},IF(OR($D227 &gt;= AV$6, $E227 &lt; AU$6), 0, 1)+IF(OR($F227 &gt;= AV$6, $G227 &lt; AU$6), 0, 2)+1)</f>
        <v/>
      </c>
      <c r="AV227" s="71" t="str">
        <f ca="1">INDEX({"","_","-","="},IF(OR($D227 &gt;= AW$6, $E227 &lt; AV$6), 0, 1)+IF(OR($F227 &gt;= AW$6, $G227 &lt; AV$6), 0, 2)+1)</f>
        <v/>
      </c>
      <c r="AW227" s="71" t="str">
        <f ca="1">INDEX({"","_","-","="},IF(OR($D227 &gt;= AX$6, $E227 &lt; AW$6), 0, 1)+IF(OR($F227 &gt;= AX$6, $G227 &lt; AW$6), 0, 2)+1)</f>
        <v/>
      </c>
      <c r="AX227" s="71" t="str">
        <f ca="1">INDEX({"","_","-","="},IF(OR($D227 &gt;= AY$6, $E227 &lt; AX$6), 0, 1)+IF(OR($F227 &gt;= AY$6, $G227 &lt; AX$6), 0, 2)+1)</f>
        <v/>
      </c>
      <c r="AY227" s="71" t="str">
        <f ca="1">INDEX({"","_","-","="},IF(OR($D227 &gt;= AZ$6, $E227 &lt; AY$6), 0, 1)+IF(OR($F227 &gt;= AZ$6, $G227 &lt; AY$6), 0, 2)+1)</f>
        <v/>
      </c>
      <c r="AZ227" s="71" t="str">
        <f ca="1">INDEX({"","_","-","="},IF(OR($D227 &gt;= BA$6, $E227 &lt; AZ$6), 0, 1)+IF(OR($F227 &gt;= BA$6, $G227 &lt; AZ$6), 0, 2)+1)</f>
        <v/>
      </c>
      <c r="BA227" s="71" t="str">
        <f ca="1">INDEX({"","_","-","="},IF(OR($D227 &gt;= BB$6, $E227 &lt; BA$6), 0, 1)+IF(OR($F227 &gt;= BB$6, $G227 &lt; BA$6), 0, 2)+1)</f>
        <v/>
      </c>
      <c r="BB227" s="71" t="str">
        <f ca="1">INDEX({"","_","-","="},IF(OR($D227 &gt;= BC$6, $E227 &lt; BB$6), 0, 1)+IF(OR($F227 &gt;= BC$6, $G227 &lt; BB$6), 0, 2)+1)</f>
        <v/>
      </c>
      <c r="BC227" s="71" t="str">
        <f ca="1">INDEX({"","_","-","="},IF(OR($D227 &gt;= BD$6, $E227 &lt; BC$6), 0, 1)+IF(OR($F227 &gt;= BD$6, $G227 &lt; BC$6), 0, 2)+1)</f>
        <v/>
      </c>
      <c r="BD227" s="71" t="str">
        <f ca="1">INDEX({"","_","-","="},IF(OR($D227 &gt;= BE$6, $E227 &lt; BD$6), 0, 1)+IF(OR($F227 &gt;= BE$6, $G227 &lt; BD$6), 0, 2)+1)</f>
        <v/>
      </c>
      <c r="BE227" s="71" t="str">
        <f ca="1">INDEX({"","_","-","="},IF(OR($D227 &gt;= BF$6, $E227 &lt; BE$6), 0, 1)+IF(OR($F227 &gt;= BF$6, $G227 &lt; BE$6), 0, 2)+1)</f>
        <v/>
      </c>
      <c r="BF227" s="71" t="str">
        <f ca="1">INDEX({"","_","-","="},IF(OR($D227 &gt;= BG$6, $E227 &lt; BF$6), 0, 1)+IF(OR($F227 &gt;= BG$6, $G227 &lt; BF$6), 0, 2)+1)</f>
        <v/>
      </c>
      <c r="BG227" s="71" t="str">
        <f ca="1">INDEX({"","_","-","="},IF(OR($D227 &gt;= BH$6, $E227 &lt; BG$6), 0, 1)+IF(OR($F227 &gt;= BH$6, $G227 &lt; BG$6), 0, 2)+1)</f>
        <v/>
      </c>
      <c r="BH227" s="71" t="str">
        <f ca="1">INDEX({"","_","-","="},IF(OR($D227 &gt;= BI$6, $E227 &lt; BH$6), 0, 1)+IF(OR($F227 &gt;= BI$6, $G227 &lt; BH$6), 0, 2)+1)</f>
        <v/>
      </c>
      <c r="BI227" s="71" t="str">
        <f ca="1">INDEX({"","_","-","="},IF(OR($D227 &gt;= BJ$6, $E227 &lt; BI$6), 0, 1)+IF(OR($F227 &gt;= BJ$6, $G227 &lt; BI$6), 0, 2)+1)</f>
        <v/>
      </c>
      <c r="BJ227" s="71" t="str">
        <f ca="1">INDEX({"","_","-","="},IF(OR($D227 &gt;= BK$6, $E227 &lt; BJ$6), 0, 1)+IF(OR($F227 &gt;= BK$6, $G227 &lt; BJ$6), 0, 2)+1)</f>
        <v/>
      </c>
      <c r="BK227" s="71" t="str">
        <f ca="1">INDEX({"","_","-","="},IF(OR($D227 &gt;= BL$6, $E227 &lt; BK$6), 0, 1)+IF(OR($F227 &gt;= BL$6, $G227 &lt; BK$6), 0, 2)+1)</f>
        <v/>
      </c>
      <c r="BL227" s="71" t="str">
        <f ca="1">INDEX({"","_","-","="},IF(OR($D227 &gt;= BM$6, $E227 &lt; BL$6), 0, 1)+IF(OR($F227 &gt;= BM$6, $G227 &lt; BL$6), 0, 2)+1)</f>
        <v/>
      </c>
      <c r="BM227" s="71" t="str">
        <f ca="1">INDEX({"","_","-","="},IF(OR($D227 &gt;= BN$6, $E227 &lt; BM$6), 0, 1)+IF(OR($F227 &gt;= BN$6, $G227 &lt; BM$6), 0, 2)+1)</f>
        <v/>
      </c>
      <c r="BN227" s="71" t="str">
        <f ca="1">INDEX({"","_","-","="},IF(OR($D227 &gt;= BO$6, $E227 &lt; BN$6), 0, 1)+IF(OR($F227 &gt;= BO$6, $G227 &lt; BN$6), 0, 2)+1)</f>
        <v/>
      </c>
      <c r="BO227" s="71" t="str">
        <f ca="1">INDEX({"","_","-","="},IF(OR($D227 &gt;= BP$6, $E227 &lt; BO$6), 0, 1)+IF(OR($F227 &gt;= BP$6, $G227 &lt; BO$6), 0, 2)+1)</f>
        <v/>
      </c>
      <c r="BP227" s="71" t="str">
        <f ca="1">INDEX({"","_","-","="},IF(OR($D227 &gt;= BQ$6, $E227 &lt; BP$6), 0, 1)+IF(OR($F227 &gt;= BQ$6, $G227 &lt; BP$6), 0, 2)+1)</f>
        <v/>
      </c>
      <c r="BQ227" s="71" t="str">
        <f ca="1">INDEX({"","_","-","="},IF(OR($D227 &gt;= BR$6, $E227 &lt; BQ$6), 0, 1)+IF(OR($F227 &gt;= BR$6, $G227 &lt; BQ$6), 0, 2)+1)</f>
        <v/>
      </c>
      <c r="BR227" s="71" t="str">
        <f ca="1">INDEX({"","_","-","="},IF(OR($D227 &gt;= BS$6, $E227 &lt; BR$6), 0, 1)+IF(OR($F227 &gt;= BS$6, $G227 &lt; BR$6), 0, 2)+1)</f>
        <v/>
      </c>
      <c r="BS227" s="71" t="str">
        <f ca="1">INDEX({"","_","-","="},IF(OR($D227 &gt;= BT$6, $E227 &lt; BS$6), 0, 1)+IF(OR($F227 &gt;= BT$6, $G227 &lt; BS$6), 0, 2)+1)</f>
        <v/>
      </c>
      <c r="BT227" s="71" t="str">
        <f ca="1">INDEX({"","_","-","="},IF(OR($D227 &gt;= BU$6, $E227 &lt; BT$6), 0, 1)+IF(OR($F227 &gt;= BU$6, $G227 &lt; BT$6), 0, 2)+1)</f>
        <v/>
      </c>
      <c r="BU227" s="71" t="str">
        <f ca="1">INDEX({"","_","-","="},IF(OR($D227 &gt;= BV$6, $E227 &lt; BU$6), 0, 1)+IF(OR($F227 &gt;= BV$6, $G227 &lt; BU$6), 0, 2)+1)</f>
        <v/>
      </c>
      <c r="BV227" s="71" t="str">
        <f ca="1">INDEX({"","_","-","="},IF(OR($D227 &gt;= BW$6, $E227 &lt; BV$6), 0, 1)+IF(OR($F227 &gt;= BW$6, $G227 &lt; BV$6), 0, 2)+1)</f>
        <v/>
      </c>
      <c r="BW227" s="71" t="str">
        <f ca="1">INDEX({"","_","-","="},IF(OR($D227 &gt;= BX$6, $E227 &lt; BW$6), 0, 1)+IF(OR($F227 &gt;= BX$6, $G227 &lt; BW$6), 0, 2)+1)</f>
        <v/>
      </c>
      <c r="BX227" s="71" t="str">
        <f ca="1">INDEX({"","_","-","="},IF(OR($D227 &gt;= BY$6, $E227 &lt; BX$6), 0, 1)+IF(OR($F227 &gt;= BY$6, $G227 &lt; BX$6), 0, 2)+1)</f>
        <v/>
      </c>
      <c r="BY227" s="71" t="str">
        <f ca="1">INDEX({"","_","-","="},IF(OR($D227 &gt;= BZ$6, $E227 &lt; BY$6), 0, 1)+IF(OR($F227 &gt;= BZ$6, $G227 &lt; BY$6), 0, 2)+1)</f>
        <v/>
      </c>
      <c r="BZ227" s="71" t="str">
        <f ca="1">INDEX({"","_","-","="},IF(OR($D227 &gt;= CA$6, $E227 &lt; BZ$6), 0, 1)+IF(OR($F227 &gt;= CA$6, $G227 &lt; BZ$6), 0, 2)+1)</f>
        <v/>
      </c>
      <c r="CA227" s="71" t="str">
        <f ca="1">INDEX({"","_","-","="},IF(OR($D227 &gt;= CB$6, $E227 &lt; CA$6), 0, 1)+IF(OR($F227 &gt;= CB$6, $G227 &lt; CA$6), 0, 2)+1)</f>
        <v/>
      </c>
      <c r="CB227" s="71" t="str">
        <f ca="1">INDEX({"","_","-","="},IF(OR($D227 &gt;= CC$6, $E227 &lt; CB$6), 0, 1)+IF(OR($F227 &gt;= CC$6, $G227 &lt; CB$6), 0, 2)+1)</f>
        <v/>
      </c>
      <c r="CC227" s="71" t="str">
        <f ca="1">INDEX({"","_","-","="},IF(OR($D227 &gt;= CD$6, $E227 &lt; CC$6), 0, 1)+IF(OR($F227 &gt;= CD$6, $G227 &lt; CC$6), 0, 2)+1)</f>
        <v/>
      </c>
      <c r="CD227" s="71" t="str">
        <f ca="1">INDEX({"","_","-","="},IF(OR($D227 &gt;= CE$6, $E227 &lt; CD$6), 0, 1)+IF(OR($F227 &gt;= CE$6, $G227 &lt; CD$6), 0, 2)+1)</f>
        <v/>
      </c>
    </row>
    <row r="228" spans="1:82">
      <c r="A228" s="8" t="str">
        <f ca="1">IF('临-进度'!N223,'临-进度'!$A223,"")</f>
        <v/>
      </c>
      <c r="B228" s="8" t="str">
        <f ca="1">IF('临-进度'!N223,'临-进度'!$B223,"")</f>
        <v/>
      </c>
      <c r="C228" s="8" t="str">
        <f ca="1">IF('临-进度'!N223,'临-进度'!$F223,"")</f>
        <v/>
      </c>
      <c r="D228" s="42" t="str">
        <f ca="1">IF('临-进度'!$N223,'临-进度'!$J223,"")</f>
        <v/>
      </c>
      <c r="E228" s="42" t="str">
        <f ca="1">IF('临-进度'!$N223,'临-进度'!$AF223,"")</f>
        <v/>
      </c>
      <c r="F228" s="42" t="str">
        <f ca="1">IF('临-进度'!$N223,'临-进度'!$K223,"")</f>
        <v/>
      </c>
      <c r="G228" s="76" t="str">
        <f ca="1">IF('临-进度'!$N223,'临-进度'!$AG223,"")</f>
        <v/>
      </c>
      <c r="H228" s="71" t="str">
        <f ca="1">INDEX({"","_","-","="},IF(OR($D228 &gt;= I$6, $E228 &lt; H$6), 0, 1)+IF(OR($F228 &gt;= I$6, $G228 &lt; H$6), 0, 2)+1)</f>
        <v/>
      </c>
      <c r="I228" s="71" t="str">
        <f ca="1">INDEX({"","_","-","="},IF(OR($D228 &gt;= J$6, $E228 &lt; I$6), 0, 1)+IF(OR($F228 &gt;= J$6, $G228 &lt; I$6), 0, 2)+1)</f>
        <v/>
      </c>
      <c r="J228" s="71" t="str">
        <f ca="1">INDEX({"","_","-","="},IF(OR($D228 &gt;= K$6, $E228 &lt; J$6), 0, 1)+IF(OR($F228 &gt;= K$6, $G228 &lt; J$6), 0, 2)+1)</f>
        <v/>
      </c>
      <c r="K228" s="71" t="str">
        <f ca="1">INDEX({"","_","-","="},IF(OR($D228 &gt;= L$6, $E228 &lt; K$6), 0, 1)+IF(OR($F228 &gt;= L$6, $G228 &lt; K$6), 0, 2)+1)</f>
        <v/>
      </c>
      <c r="L228" s="71" t="str">
        <f ca="1">INDEX({"","_","-","="},IF(OR($D228 &gt;= M$6, $E228 &lt; L$6), 0, 1)+IF(OR($F228 &gt;= M$6, $G228 &lt; L$6), 0, 2)+1)</f>
        <v/>
      </c>
      <c r="M228" s="71" t="str">
        <f ca="1">INDEX({"","_","-","="},IF(OR($D228 &gt;= N$6, $E228 &lt; M$6), 0, 1)+IF(OR($F228 &gt;= N$6, $G228 &lt; M$6), 0, 2)+1)</f>
        <v/>
      </c>
      <c r="N228" s="71" t="str">
        <f ca="1">INDEX({"","_","-","="},IF(OR($D228 &gt;= O$6, $E228 &lt; N$6), 0, 1)+IF(OR($F228 &gt;= O$6, $G228 &lt; N$6), 0, 2)+1)</f>
        <v/>
      </c>
      <c r="O228" s="71" t="str">
        <f ca="1">INDEX({"","_","-","="},IF(OR($D228 &gt;= P$6, $E228 &lt; O$6), 0, 1)+IF(OR($F228 &gt;= P$6, $G228 &lt; O$6), 0, 2)+1)</f>
        <v/>
      </c>
      <c r="P228" s="71" t="str">
        <f ca="1">INDEX({"","_","-","="},IF(OR($D228 &gt;= Q$6, $E228 &lt; P$6), 0, 1)+IF(OR($F228 &gt;= Q$6, $G228 &lt; P$6), 0, 2)+1)</f>
        <v/>
      </c>
      <c r="Q228" s="71" t="str">
        <f ca="1">INDEX({"","_","-","="},IF(OR($D228 &gt;= R$6, $E228 &lt; Q$6), 0, 1)+IF(OR($F228 &gt;= R$6, $G228 &lt; Q$6), 0, 2)+1)</f>
        <v/>
      </c>
      <c r="R228" s="71" t="str">
        <f ca="1">INDEX({"","_","-","="},IF(OR($D228 &gt;= S$6, $E228 &lt; R$6), 0, 1)+IF(OR($F228 &gt;= S$6, $G228 &lt; R$6), 0, 2)+1)</f>
        <v/>
      </c>
      <c r="S228" s="71" t="str">
        <f ca="1">INDEX({"","_","-","="},IF(OR($D228 &gt;= T$6, $E228 &lt; S$6), 0, 1)+IF(OR($F228 &gt;= T$6, $G228 &lt; S$6), 0, 2)+1)</f>
        <v/>
      </c>
      <c r="T228" s="71" t="str">
        <f ca="1">INDEX({"","_","-","="},IF(OR($D228 &gt;= U$6, $E228 &lt; T$6), 0, 1)+IF(OR($F228 &gt;= U$6, $G228 &lt; T$6), 0, 2)+1)</f>
        <v/>
      </c>
      <c r="U228" s="71" t="str">
        <f ca="1">INDEX({"","_","-","="},IF(OR($D228 &gt;= V$6, $E228 &lt; U$6), 0, 1)+IF(OR($F228 &gt;= V$6, $G228 &lt; U$6), 0, 2)+1)</f>
        <v/>
      </c>
      <c r="V228" s="71" t="str">
        <f ca="1">INDEX({"","_","-","="},IF(OR($D228 &gt;= W$6, $E228 &lt; V$6), 0, 1)+IF(OR($F228 &gt;= W$6, $G228 &lt; V$6), 0, 2)+1)</f>
        <v/>
      </c>
      <c r="W228" s="71" t="str">
        <f ca="1">INDEX({"","_","-","="},IF(OR($D228 &gt;= X$6, $E228 &lt; W$6), 0, 1)+IF(OR($F228 &gt;= X$6, $G228 &lt; W$6), 0, 2)+1)</f>
        <v/>
      </c>
      <c r="X228" s="71" t="str">
        <f ca="1">INDEX({"","_","-","="},IF(OR($D228 &gt;= Y$6, $E228 &lt; X$6), 0, 1)+IF(OR($F228 &gt;= Y$6, $G228 &lt; X$6), 0, 2)+1)</f>
        <v/>
      </c>
      <c r="Y228" s="71" t="str">
        <f ca="1">INDEX({"","_","-","="},IF(OR($D228 &gt;= Z$6, $E228 &lt; Y$6), 0, 1)+IF(OR($F228 &gt;= Z$6, $G228 &lt; Y$6), 0, 2)+1)</f>
        <v/>
      </c>
      <c r="Z228" s="71" t="str">
        <f ca="1">INDEX({"","_","-","="},IF(OR($D228 &gt;= AA$6, $E228 &lt; Z$6), 0, 1)+IF(OR($F228 &gt;= AA$6, $G228 &lt; Z$6), 0, 2)+1)</f>
        <v/>
      </c>
      <c r="AA228" s="71" t="str">
        <f ca="1">INDEX({"","_","-","="},IF(OR($D228 &gt;= AB$6, $E228 &lt; AA$6), 0, 1)+IF(OR($F228 &gt;= AB$6, $G228 &lt; AA$6), 0, 2)+1)</f>
        <v/>
      </c>
      <c r="AB228" s="71" t="str">
        <f ca="1">INDEX({"","_","-","="},IF(OR($D228 &gt;= AC$6, $E228 &lt; AB$6), 0, 1)+IF(OR($F228 &gt;= AC$6, $G228 &lt; AB$6), 0, 2)+1)</f>
        <v/>
      </c>
      <c r="AC228" s="71" t="str">
        <f ca="1">INDEX({"","_","-","="},IF(OR($D228 &gt;= AD$6, $E228 &lt; AC$6), 0, 1)+IF(OR($F228 &gt;= AD$6, $G228 &lt; AC$6), 0, 2)+1)</f>
        <v/>
      </c>
      <c r="AD228" s="71" t="str">
        <f ca="1">INDEX({"","_","-","="},IF(OR($D228 &gt;= AE$6, $E228 &lt; AD$6), 0, 1)+IF(OR($F228 &gt;= AE$6, $G228 &lt; AD$6), 0, 2)+1)</f>
        <v/>
      </c>
      <c r="AE228" s="71" t="str">
        <f ca="1">INDEX({"","_","-","="},IF(OR($D228 &gt;= AF$6, $E228 &lt; AE$6), 0, 1)+IF(OR($F228 &gt;= AF$6, $G228 &lt; AE$6), 0, 2)+1)</f>
        <v/>
      </c>
      <c r="AF228" s="71" t="str">
        <f ca="1">INDEX({"","_","-","="},IF(OR($D228 &gt;= AG$6, $E228 &lt; AF$6), 0, 1)+IF(OR($F228 &gt;= AG$6, $G228 &lt; AF$6), 0, 2)+1)</f>
        <v/>
      </c>
      <c r="AG228" s="71" t="str">
        <f ca="1">INDEX({"","_","-","="},IF(OR($D228 &gt;= AH$6, $E228 &lt; AG$6), 0, 1)+IF(OR($F228 &gt;= AH$6, $G228 &lt; AG$6), 0, 2)+1)</f>
        <v/>
      </c>
      <c r="AH228" s="71" t="str">
        <f ca="1">INDEX({"","_","-","="},IF(OR($D228 &gt;= AI$6, $E228 &lt; AH$6), 0, 1)+IF(OR($F228 &gt;= AI$6, $G228 &lt; AH$6), 0, 2)+1)</f>
        <v/>
      </c>
      <c r="AI228" s="71" t="str">
        <f ca="1">INDEX({"","_","-","="},IF(OR($D228 &gt;= AJ$6, $E228 &lt; AI$6), 0, 1)+IF(OR($F228 &gt;= AJ$6, $G228 &lt; AI$6), 0, 2)+1)</f>
        <v/>
      </c>
      <c r="AJ228" s="71" t="str">
        <f ca="1">INDEX({"","_","-","="},IF(OR($D228 &gt;= AK$6, $E228 &lt; AJ$6), 0, 1)+IF(OR($F228 &gt;= AK$6, $G228 &lt; AJ$6), 0, 2)+1)</f>
        <v/>
      </c>
      <c r="AK228" s="71" t="str">
        <f ca="1">INDEX({"","_","-","="},IF(OR($D228 &gt;= AL$6, $E228 &lt; AK$6), 0, 1)+IF(OR($F228 &gt;= AL$6, $G228 &lt; AK$6), 0, 2)+1)</f>
        <v/>
      </c>
      <c r="AL228" s="71" t="str">
        <f ca="1">INDEX({"","_","-","="},IF(OR($D228 &gt;= AM$6, $E228 &lt; AL$6), 0, 1)+IF(OR($F228 &gt;= AM$6, $G228 &lt; AL$6), 0, 2)+1)</f>
        <v/>
      </c>
      <c r="AM228" s="71" t="str">
        <f ca="1">INDEX({"","_","-","="},IF(OR($D228 &gt;= AN$6, $E228 &lt; AM$6), 0, 1)+IF(OR($F228 &gt;= AN$6, $G228 &lt; AM$6), 0, 2)+1)</f>
        <v/>
      </c>
      <c r="AN228" s="71" t="str">
        <f ca="1">INDEX({"","_","-","="},IF(OR($D228 &gt;= AO$6, $E228 &lt; AN$6), 0, 1)+IF(OR($F228 &gt;= AO$6, $G228 &lt; AN$6), 0, 2)+1)</f>
        <v/>
      </c>
      <c r="AO228" s="71" t="str">
        <f ca="1">INDEX({"","_","-","="},IF(OR($D228 &gt;= AP$6, $E228 &lt; AO$6), 0, 1)+IF(OR($F228 &gt;= AP$6, $G228 &lt; AO$6), 0, 2)+1)</f>
        <v/>
      </c>
      <c r="AP228" s="71" t="str">
        <f ca="1">INDEX({"","_","-","="},IF(OR($D228 &gt;= AQ$6, $E228 &lt; AP$6), 0, 1)+IF(OR($F228 &gt;= AQ$6, $G228 &lt; AP$6), 0, 2)+1)</f>
        <v/>
      </c>
      <c r="AQ228" s="71" t="str">
        <f ca="1">INDEX({"","_","-","="},IF(OR($D228 &gt;= AR$6, $E228 &lt; AQ$6), 0, 1)+IF(OR($F228 &gt;= AR$6, $G228 &lt; AQ$6), 0, 2)+1)</f>
        <v/>
      </c>
      <c r="AR228" s="71" t="str">
        <f ca="1">INDEX({"","_","-","="},IF(OR($D228 &gt;= AS$6, $E228 &lt; AR$6), 0, 1)+IF(OR($F228 &gt;= AS$6, $G228 &lt; AR$6), 0, 2)+1)</f>
        <v/>
      </c>
      <c r="AS228" s="71" t="str">
        <f ca="1">INDEX({"","_","-","="},IF(OR($D228 &gt;= AT$6, $E228 &lt; AS$6), 0, 1)+IF(OR($F228 &gt;= AT$6, $G228 &lt; AS$6), 0, 2)+1)</f>
        <v/>
      </c>
      <c r="AT228" s="71" t="str">
        <f ca="1">INDEX({"","_","-","="},IF(OR($D228 &gt;= AU$6, $E228 &lt; AT$6), 0, 1)+IF(OR($F228 &gt;= AU$6, $G228 &lt; AT$6), 0, 2)+1)</f>
        <v/>
      </c>
      <c r="AU228" s="71" t="str">
        <f ca="1">INDEX({"","_","-","="},IF(OR($D228 &gt;= AV$6, $E228 &lt; AU$6), 0, 1)+IF(OR($F228 &gt;= AV$6, $G228 &lt; AU$6), 0, 2)+1)</f>
        <v/>
      </c>
      <c r="AV228" s="71" t="str">
        <f ca="1">INDEX({"","_","-","="},IF(OR($D228 &gt;= AW$6, $E228 &lt; AV$6), 0, 1)+IF(OR($F228 &gt;= AW$6, $G228 &lt; AV$6), 0, 2)+1)</f>
        <v/>
      </c>
      <c r="AW228" s="71" t="str">
        <f ca="1">INDEX({"","_","-","="},IF(OR($D228 &gt;= AX$6, $E228 &lt; AW$6), 0, 1)+IF(OR($F228 &gt;= AX$6, $G228 &lt; AW$6), 0, 2)+1)</f>
        <v/>
      </c>
      <c r="AX228" s="71" t="str">
        <f ca="1">INDEX({"","_","-","="},IF(OR($D228 &gt;= AY$6, $E228 &lt; AX$6), 0, 1)+IF(OR($F228 &gt;= AY$6, $G228 &lt; AX$6), 0, 2)+1)</f>
        <v/>
      </c>
      <c r="AY228" s="71" t="str">
        <f ca="1">INDEX({"","_","-","="},IF(OR($D228 &gt;= AZ$6, $E228 &lt; AY$6), 0, 1)+IF(OR($F228 &gt;= AZ$6, $G228 &lt; AY$6), 0, 2)+1)</f>
        <v/>
      </c>
      <c r="AZ228" s="71" t="str">
        <f ca="1">INDEX({"","_","-","="},IF(OR($D228 &gt;= BA$6, $E228 &lt; AZ$6), 0, 1)+IF(OR($F228 &gt;= BA$6, $G228 &lt; AZ$6), 0, 2)+1)</f>
        <v/>
      </c>
      <c r="BA228" s="71" t="str">
        <f ca="1">INDEX({"","_","-","="},IF(OR($D228 &gt;= BB$6, $E228 &lt; BA$6), 0, 1)+IF(OR($F228 &gt;= BB$6, $G228 &lt; BA$6), 0, 2)+1)</f>
        <v/>
      </c>
      <c r="BB228" s="71" t="str">
        <f ca="1">INDEX({"","_","-","="},IF(OR($D228 &gt;= BC$6, $E228 &lt; BB$6), 0, 1)+IF(OR($F228 &gt;= BC$6, $G228 &lt; BB$6), 0, 2)+1)</f>
        <v/>
      </c>
      <c r="BC228" s="71" t="str">
        <f ca="1">INDEX({"","_","-","="},IF(OR($D228 &gt;= BD$6, $E228 &lt; BC$6), 0, 1)+IF(OR($F228 &gt;= BD$6, $G228 &lt; BC$6), 0, 2)+1)</f>
        <v/>
      </c>
      <c r="BD228" s="71" t="str">
        <f ca="1">INDEX({"","_","-","="},IF(OR($D228 &gt;= BE$6, $E228 &lt; BD$6), 0, 1)+IF(OR($F228 &gt;= BE$6, $G228 &lt; BD$6), 0, 2)+1)</f>
        <v/>
      </c>
      <c r="BE228" s="71" t="str">
        <f ca="1">INDEX({"","_","-","="},IF(OR($D228 &gt;= BF$6, $E228 &lt; BE$6), 0, 1)+IF(OR($F228 &gt;= BF$6, $G228 &lt; BE$6), 0, 2)+1)</f>
        <v/>
      </c>
      <c r="BF228" s="71" t="str">
        <f ca="1">INDEX({"","_","-","="},IF(OR($D228 &gt;= BG$6, $E228 &lt; BF$6), 0, 1)+IF(OR($F228 &gt;= BG$6, $G228 &lt; BF$6), 0, 2)+1)</f>
        <v/>
      </c>
      <c r="BG228" s="71" t="str">
        <f ca="1">INDEX({"","_","-","="},IF(OR($D228 &gt;= BH$6, $E228 &lt; BG$6), 0, 1)+IF(OR($F228 &gt;= BH$6, $G228 &lt; BG$6), 0, 2)+1)</f>
        <v/>
      </c>
      <c r="BH228" s="71" t="str">
        <f ca="1">INDEX({"","_","-","="},IF(OR($D228 &gt;= BI$6, $E228 &lt; BH$6), 0, 1)+IF(OR($F228 &gt;= BI$6, $G228 &lt; BH$6), 0, 2)+1)</f>
        <v/>
      </c>
      <c r="BI228" s="71" t="str">
        <f ca="1">INDEX({"","_","-","="},IF(OR($D228 &gt;= BJ$6, $E228 &lt; BI$6), 0, 1)+IF(OR($F228 &gt;= BJ$6, $G228 &lt; BI$6), 0, 2)+1)</f>
        <v/>
      </c>
      <c r="BJ228" s="71" t="str">
        <f ca="1">INDEX({"","_","-","="},IF(OR($D228 &gt;= BK$6, $E228 &lt; BJ$6), 0, 1)+IF(OR($F228 &gt;= BK$6, $G228 &lt; BJ$6), 0, 2)+1)</f>
        <v/>
      </c>
      <c r="BK228" s="71" t="str">
        <f ca="1">INDEX({"","_","-","="},IF(OR($D228 &gt;= BL$6, $E228 &lt; BK$6), 0, 1)+IF(OR($F228 &gt;= BL$6, $G228 &lt; BK$6), 0, 2)+1)</f>
        <v/>
      </c>
      <c r="BL228" s="71" t="str">
        <f ca="1">INDEX({"","_","-","="},IF(OR($D228 &gt;= BM$6, $E228 &lt; BL$6), 0, 1)+IF(OR($F228 &gt;= BM$6, $G228 &lt; BL$6), 0, 2)+1)</f>
        <v/>
      </c>
      <c r="BM228" s="71" t="str">
        <f ca="1">INDEX({"","_","-","="},IF(OR($D228 &gt;= BN$6, $E228 &lt; BM$6), 0, 1)+IF(OR($F228 &gt;= BN$6, $G228 &lt; BM$6), 0, 2)+1)</f>
        <v/>
      </c>
      <c r="BN228" s="71" t="str">
        <f ca="1">INDEX({"","_","-","="},IF(OR($D228 &gt;= BO$6, $E228 &lt; BN$6), 0, 1)+IF(OR($F228 &gt;= BO$6, $G228 &lt; BN$6), 0, 2)+1)</f>
        <v/>
      </c>
      <c r="BO228" s="71" t="str">
        <f ca="1">INDEX({"","_","-","="},IF(OR($D228 &gt;= BP$6, $E228 &lt; BO$6), 0, 1)+IF(OR($F228 &gt;= BP$6, $G228 &lt; BO$6), 0, 2)+1)</f>
        <v/>
      </c>
      <c r="BP228" s="71" t="str">
        <f ca="1">INDEX({"","_","-","="},IF(OR($D228 &gt;= BQ$6, $E228 &lt; BP$6), 0, 1)+IF(OR($F228 &gt;= BQ$6, $G228 &lt; BP$6), 0, 2)+1)</f>
        <v/>
      </c>
      <c r="BQ228" s="71" t="str">
        <f ca="1">INDEX({"","_","-","="},IF(OR($D228 &gt;= BR$6, $E228 &lt; BQ$6), 0, 1)+IF(OR($F228 &gt;= BR$6, $G228 &lt; BQ$6), 0, 2)+1)</f>
        <v/>
      </c>
      <c r="BR228" s="71" t="str">
        <f ca="1">INDEX({"","_","-","="},IF(OR($D228 &gt;= BS$6, $E228 &lt; BR$6), 0, 1)+IF(OR($F228 &gt;= BS$6, $G228 &lt; BR$6), 0, 2)+1)</f>
        <v/>
      </c>
      <c r="BS228" s="71" t="str">
        <f ca="1">INDEX({"","_","-","="},IF(OR($D228 &gt;= BT$6, $E228 &lt; BS$6), 0, 1)+IF(OR($F228 &gt;= BT$6, $G228 &lt; BS$6), 0, 2)+1)</f>
        <v/>
      </c>
      <c r="BT228" s="71" t="str">
        <f ca="1">INDEX({"","_","-","="},IF(OR($D228 &gt;= BU$6, $E228 &lt; BT$6), 0, 1)+IF(OR($F228 &gt;= BU$6, $G228 &lt; BT$6), 0, 2)+1)</f>
        <v/>
      </c>
      <c r="BU228" s="71" t="str">
        <f ca="1">INDEX({"","_","-","="},IF(OR($D228 &gt;= BV$6, $E228 &lt; BU$6), 0, 1)+IF(OR($F228 &gt;= BV$6, $G228 &lt; BU$6), 0, 2)+1)</f>
        <v/>
      </c>
      <c r="BV228" s="71" t="str">
        <f ca="1">INDEX({"","_","-","="},IF(OR($D228 &gt;= BW$6, $E228 &lt; BV$6), 0, 1)+IF(OR($F228 &gt;= BW$6, $G228 &lt; BV$6), 0, 2)+1)</f>
        <v/>
      </c>
      <c r="BW228" s="71" t="str">
        <f ca="1">INDEX({"","_","-","="},IF(OR($D228 &gt;= BX$6, $E228 &lt; BW$6), 0, 1)+IF(OR($F228 &gt;= BX$6, $G228 &lt; BW$6), 0, 2)+1)</f>
        <v/>
      </c>
      <c r="BX228" s="71" t="str">
        <f ca="1">INDEX({"","_","-","="},IF(OR($D228 &gt;= BY$6, $E228 &lt; BX$6), 0, 1)+IF(OR($F228 &gt;= BY$6, $G228 &lt; BX$6), 0, 2)+1)</f>
        <v/>
      </c>
      <c r="BY228" s="71" t="str">
        <f ca="1">INDEX({"","_","-","="},IF(OR($D228 &gt;= BZ$6, $E228 &lt; BY$6), 0, 1)+IF(OR($F228 &gt;= BZ$6, $G228 &lt; BY$6), 0, 2)+1)</f>
        <v/>
      </c>
      <c r="BZ228" s="71" t="str">
        <f ca="1">INDEX({"","_","-","="},IF(OR($D228 &gt;= CA$6, $E228 &lt; BZ$6), 0, 1)+IF(OR($F228 &gt;= CA$6, $G228 &lt; BZ$6), 0, 2)+1)</f>
        <v/>
      </c>
      <c r="CA228" s="71" t="str">
        <f ca="1">INDEX({"","_","-","="},IF(OR($D228 &gt;= CB$6, $E228 &lt; CA$6), 0, 1)+IF(OR($F228 &gt;= CB$6, $G228 &lt; CA$6), 0, 2)+1)</f>
        <v/>
      </c>
      <c r="CB228" s="71" t="str">
        <f ca="1">INDEX({"","_","-","="},IF(OR($D228 &gt;= CC$6, $E228 &lt; CB$6), 0, 1)+IF(OR($F228 &gt;= CC$6, $G228 &lt; CB$6), 0, 2)+1)</f>
        <v/>
      </c>
      <c r="CC228" s="71" t="str">
        <f ca="1">INDEX({"","_","-","="},IF(OR($D228 &gt;= CD$6, $E228 &lt; CC$6), 0, 1)+IF(OR($F228 &gt;= CD$6, $G228 &lt; CC$6), 0, 2)+1)</f>
        <v/>
      </c>
      <c r="CD228" s="71" t="str">
        <f ca="1">INDEX({"","_","-","="},IF(OR($D228 &gt;= CE$6, $E228 &lt; CD$6), 0, 1)+IF(OR($F228 &gt;= CE$6, $G228 &lt; CD$6), 0, 2)+1)</f>
        <v/>
      </c>
    </row>
    <row r="229" spans="1:82">
      <c r="A229" s="8" t="str">
        <f ca="1">IF('临-进度'!N224,'临-进度'!$A224,"")</f>
        <v/>
      </c>
      <c r="B229" s="8" t="str">
        <f ca="1">IF('临-进度'!N224,'临-进度'!$B224,"")</f>
        <v/>
      </c>
      <c r="C229" s="8" t="str">
        <f ca="1">IF('临-进度'!N224,'临-进度'!$F224,"")</f>
        <v/>
      </c>
      <c r="D229" s="42" t="str">
        <f ca="1">IF('临-进度'!$N224,'临-进度'!$J224,"")</f>
        <v/>
      </c>
      <c r="E229" s="42" t="str">
        <f ca="1">IF('临-进度'!$N224,'临-进度'!$AF224,"")</f>
        <v/>
      </c>
      <c r="F229" s="42" t="str">
        <f ca="1">IF('临-进度'!$N224,'临-进度'!$K224,"")</f>
        <v/>
      </c>
      <c r="G229" s="76" t="str">
        <f ca="1">IF('临-进度'!$N224,'临-进度'!$AG224,"")</f>
        <v/>
      </c>
      <c r="H229" s="71" t="str">
        <f ca="1">INDEX({"","_","-","="},IF(OR($D229 &gt;= I$6, $E229 &lt; H$6), 0, 1)+IF(OR($F229 &gt;= I$6, $G229 &lt; H$6), 0, 2)+1)</f>
        <v/>
      </c>
      <c r="I229" s="71" t="str">
        <f ca="1">INDEX({"","_","-","="},IF(OR($D229 &gt;= J$6, $E229 &lt; I$6), 0, 1)+IF(OR($F229 &gt;= J$6, $G229 &lt; I$6), 0, 2)+1)</f>
        <v/>
      </c>
      <c r="J229" s="71" t="str">
        <f ca="1">INDEX({"","_","-","="},IF(OR($D229 &gt;= K$6, $E229 &lt; J$6), 0, 1)+IF(OR($F229 &gt;= K$6, $G229 &lt; J$6), 0, 2)+1)</f>
        <v/>
      </c>
      <c r="K229" s="71" t="str">
        <f ca="1">INDEX({"","_","-","="},IF(OR($D229 &gt;= L$6, $E229 &lt; K$6), 0, 1)+IF(OR($F229 &gt;= L$6, $G229 &lt; K$6), 0, 2)+1)</f>
        <v/>
      </c>
      <c r="L229" s="71" t="str">
        <f ca="1">INDEX({"","_","-","="},IF(OR($D229 &gt;= M$6, $E229 &lt; L$6), 0, 1)+IF(OR($F229 &gt;= M$6, $G229 &lt; L$6), 0, 2)+1)</f>
        <v/>
      </c>
      <c r="M229" s="71" t="str">
        <f ca="1">INDEX({"","_","-","="},IF(OR($D229 &gt;= N$6, $E229 &lt; M$6), 0, 1)+IF(OR($F229 &gt;= N$6, $G229 &lt; M$6), 0, 2)+1)</f>
        <v/>
      </c>
      <c r="N229" s="71" t="str">
        <f ca="1">INDEX({"","_","-","="},IF(OR($D229 &gt;= O$6, $E229 &lt; N$6), 0, 1)+IF(OR($F229 &gt;= O$6, $G229 &lt; N$6), 0, 2)+1)</f>
        <v/>
      </c>
      <c r="O229" s="71" t="str">
        <f ca="1">INDEX({"","_","-","="},IF(OR($D229 &gt;= P$6, $E229 &lt; O$6), 0, 1)+IF(OR($F229 &gt;= P$6, $G229 &lt; O$6), 0, 2)+1)</f>
        <v/>
      </c>
      <c r="P229" s="71" t="str">
        <f ca="1">INDEX({"","_","-","="},IF(OR($D229 &gt;= Q$6, $E229 &lt; P$6), 0, 1)+IF(OR($F229 &gt;= Q$6, $G229 &lt; P$6), 0, 2)+1)</f>
        <v/>
      </c>
      <c r="Q229" s="71" t="str">
        <f ca="1">INDEX({"","_","-","="},IF(OR($D229 &gt;= R$6, $E229 &lt; Q$6), 0, 1)+IF(OR($F229 &gt;= R$6, $G229 &lt; Q$6), 0, 2)+1)</f>
        <v/>
      </c>
      <c r="R229" s="71" t="str">
        <f ca="1">INDEX({"","_","-","="},IF(OR($D229 &gt;= S$6, $E229 &lt; R$6), 0, 1)+IF(OR($F229 &gt;= S$6, $G229 &lt; R$6), 0, 2)+1)</f>
        <v/>
      </c>
      <c r="S229" s="71" t="str">
        <f ca="1">INDEX({"","_","-","="},IF(OR($D229 &gt;= T$6, $E229 &lt; S$6), 0, 1)+IF(OR($F229 &gt;= T$6, $G229 &lt; S$6), 0, 2)+1)</f>
        <v/>
      </c>
      <c r="T229" s="71" t="str">
        <f ca="1">INDEX({"","_","-","="},IF(OR($D229 &gt;= U$6, $E229 &lt; T$6), 0, 1)+IF(OR($F229 &gt;= U$6, $G229 &lt; T$6), 0, 2)+1)</f>
        <v/>
      </c>
      <c r="U229" s="71" t="str">
        <f ca="1">INDEX({"","_","-","="},IF(OR($D229 &gt;= V$6, $E229 &lt; U$6), 0, 1)+IF(OR($F229 &gt;= V$6, $G229 &lt; U$6), 0, 2)+1)</f>
        <v/>
      </c>
      <c r="V229" s="71" t="str">
        <f ca="1">INDEX({"","_","-","="},IF(OR($D229 &gt;= W$6, $E229 &lt; V$6), 0, 1)+IF(OR($F229 &gt;= W$6, $G229 &lt; V$6), 0, 2)+1)</f>
        <v/>
      </c>
      <c r="W229" s="71" t="str">
        <f ca="1">INDEX({"","_","-","="},IF(OR($D229 &gt;= X$6, $E229 &lt; W$6), 0, 1)+IF(OR($F229 &gt;= X$6, $G229 &lt; W$6), 0, 2)+1)</f>
        <v/>
      </c>
      <c r="X229" s="71" t="str">
        <f ca="1">INDEX({"","_","-","="},IF(OR($D229 &gt;= Y$6, $E229 &lt; X$6), 0, 1)+IF(OR($F229 &gt;= Y$6, $G229 &lt; X$6), 0, 2)+1)</f>
        <v/>
      </c>
      <c r="Y229" s="71" t="str">
        <f ca="1">INDEX({"","_","-","="},IF(OR($D229 &gt;= Z$6, $E229 &lt; Y$6), 0, 1)+IF(OR($F229 &gt;= Z$6, $G229 &lt; Y$6), 0, 2)+1)</f>
        <v/>
      </c>
      <c r="Z229" s="71" t="str">
        <f ca="1">INDEX({"","_","-","="},IF(OR($D229 &gt;= AA$6, $E229 &lt; Z$6), 0, 1)+IF(OR($F229 &gt;= AA$6, $G229 &lt; Z$6), 0, 2)+1)</f>
        <v/>
      </c>
      <c r="AA229" s="71" t="str">
        <f ca="1">INDEX({"","_","-","="},IF(OR($D229 &gt;= AB$6, $E229 &lt; AA$6), 0, 1)+IF(OR($F229 &gt;= AB$6, $G229 &lt; AA$6), 0, 2)+1)</f>
        <v/>
      </c>
      <c r="AB229" s="71" t="str">
        <f ca="1">INDEX({"","_","-","="},IF(OR($D229 &gt;= AC$6, $E229 &lt; AB$6), 0, 1)+IF(OR($F229 &gt;= AC$6, $G229 &lt; AB$6), 0, 2)+1)</f>
        <v/>
      </c>
      <c r="AC229" s="71" t="str">
        <f ca="1">INDEX({"","_","-","="},IF(OR($D229 &gt;= AD$6, $E229 &lt; AC$6), 0, 1)+IF(OR($F229 &gt;= AD$6, $G229 &lt; AC$6), 0, 2)+1)</f>
        <v/>
      </c>
      <c r="AD229" s="71" t="str">
        <f ca="1">INDEX({"","_","-","="},IF(OR($D229 &gt;= AE$6, $E229 &lt; AD$6), 0, 1)+IF(OR($F229 &gt;= AE$6, $G229 &lt; AD$6), 0, 2)+1)</f>
        <v/>
      </c>
      <c r="AE229" s="71" t="str">
        <f ca="1">INDEX({"","_","-","="},IF(OR($D229 &gt;= AF$6, $E229 &lt; AE$6), 0, 1)+IF(OR($F229 &gt;= AF$6, $G229 &lt; AE$6), 0, 2)+1)</f>
        <v/>
      </c>
      <c r="AF229" s="71" t="str">
        <f ca="1">INDEX({"","_","-","="},IF(OR($D229 &gt;= AG$6, $E229 &lt; AF$6), 0, 1)+IF(OR($F229 &gt;= AG$6, $G229 &lt; AF$6), 0, 2)+1)</f>
        <v/>
      </c>
      <c r="AG229" s="71" t="str">
        <f ca="1">INDEX({"","_","-","="},IF(OR($D229 &gt;= AH$6, $E229 &lt; AG$6), 0, 1)+IF(OR($F229 &gt;= AH$6, $G229 &lt; AG$6), 0, 2)+1)</f>
        <v/>
      </c>
      <c r="AH229" s="71" t="str">
        <f ca="1">INDEX({"","_","-","="},IF(OR($D229 &gt;= AI$6, $E229 &lt; AH$6), 0, 1)+IF(OR($F229 &gt;= AI$6, $G229 &lt; AH$6), 0, 2)+1)</f>
        <v/>
      </c>
      <c r="AI229" s="71" t="str">
        <f ca="1">INDEX({"","_","-","="},IF(OR($D229 &gt;= AJ$6, $E229 &lt; AI$6), 0, 1)+IF(OR($F229 &gt;= AJ$6, $G229 &lt; AI$6), 0, 2)+1)</f>
        <v/>
      </c>
      <c r="AJ229" s="71" t="str">
        <f ca="1">INDEX({"","_","-","="},IF(OR($D229 &gt;= AK$6, $E229 &lt; AJ$6), 0, 1)+IF(OR($F229 &gt;= AK$6, $G229 &lt; AJ$6), 0, 2)+1)</f>
        <v/>
      </c>
      <c r="AK229" s="71" t="str">
        <f ca="1">INDEX({"","_","-","="},IF(OR($D229 &gt;= AL$6, $E229 &lt; AK$6), 0, 1)+IF(OR($F229 &gt;= AL$6, $G229 &lt; AK$6), 0, 2)+1)</f>
        <v/>
      </c>
      <c r="AL229" s="71" t="str">
        <f ca="1">INDEX({"","_","-","="},IF(OR($D229 &gt;= AM$6, $E229 &lt; AL$6), 0, 1)+IF(OR($F229 &gt;= AM$6, $G229 &lt; AL$6), 0, 2)+1)</f>
        <v/>
      </c>
      <c r="AM229" s="71" t="str">
        <f ca="1">INDEX({"","_","-","="},IF(OR($D229 &gt;= AN$6, $E229 &lt; AM$6), 0, 1)+IF(OR($F229 &gt;= AN$6, $G229 &lt; AM$6), 0, 2)+1)</f>
        <v/>
      </c>
      <c r="AN229" s="71" t="str">
        <f ca="1">INDEX({"","_","-","="},IF(OR($D229 &gt;= AO$6, $E229 &lt; AN$6), 0, 1)+IF(OR($F229 &gt;= AO$6, $G229 &lt; AN$6), 0, 2)+1)</f>
        <v/>
      </c>
      <c r="AO229" s="71" t="str">
        <f ca="1">INDEX({"","_","-","="},IF(OR($D229 &gt;= AP$6, $E229 &lt; AO$6), 0, 1)+IF(OR($F229 &gt;= AP$6, $G229 &lt; AO$6), 0, 2)+1)</f>
        <v/>
      </c>
      <c r="AP229" s="71" t="str">
        <f ca="1">INDEX({"","_","-","="},IF(OR($D229 &gt;= AQ$6, $E229 &lt; AP$6), 0, 1)+IF(OR($F229 &gt;= AQ$6, $G229 &lt; AP$6), 0, 2)+1)</f>
        <v/>
      </c>
      <c r="AQ229" s="71" t="str">
        <f ca="1">INDEX({"","_","-","="},IF(OR($D229 &gt;= AR$6, $E229 &lt; AQ$6), 0, 1)+IF(OR($F229 &gt;= AR$6, $G229 &lt; AQ$6), 0, 2)+1)</f>
        <v/>
      </c>
      <c r="AR229" s="71" t="str">
        <f ca="1">INDEX({"","_","-","="},IF(OR($D229 &gt;= AS$6, $E229 &lt; AR$6), 0, 1)+IF(OR($F229 &gt;= AS$6, $G229 &lt; AR$6), 0, 2)+1)</f>
        <v/>
      </c>
      <c r="AS229" s="71" t="str">
        <f ca="1">INDEX({"","_","-","="},IF(OR($D229 &gt;= AT$6, $E229 &lt; AS$6), 0, 1)+IF(OR($F229 &gt;= AT$6, $G229 &lt; AS$6), 0, 2)+1)</f>
        <v/>
      </c>
      <c r="AT229" s="71" t="str">
        <f ca="1">INDEX({"","_","-","="},IF(OR($D229 &gt;= AU$6, $E229 &lt; AT$6), 0, 1)+IF(OR($F229 &gt;= AU$6, $G229 &lt; AT$6), 0, 2)+1)</f>
        <v/>
      </c>
      <c r="AU229" s="71" t="str">
        <f ca="1">INDEX({"","_","-","="},IF(OR($D229 &gt;= AV$6, $E229 &lt; AU$6), 0, 1)+IF(OR($F229 &gt;= AV$6, $G229 &lt; AU$6), 0, 2)+1)</f>
        <v/>
      </c>
      <c r="AV229" s="71" t="str">
        <f ca="1">INDEX({"","_","-","="},IF(OR($D229 &gt;= AW$6, $E229 &lt; AV$6), 0, 1)+IF(OR($F229 &gt;= AW$6, $G229 &lt; AV$6), 0, 2)+1)</f>
        <v/>
      </c>
      <c r="AW229" s="71" t="str">
        <f ca="1">INDEX({"","_","-","="},IF(OR($D229 &gt;= AX$6, $E229 &lt; AW$6), 0, 1)+IF(OR($F229 &gt;= AX$6, $G229 &lt; AW$6), 0, 2)+1)</f>
        <v/>
      </c>
      <c r="AX229" s="71" t="str">
        <f ca="1">INDEX({"","_","-","="},IF(OR($D229 &gt;= AY$6, $E229 &lt; AX$6), 0, 1)+IF(OR($F229 &gt;= AY$6, $G229 &lt; AX$6), 0, 2)+1)</f>
        <v/>
      </c>
      <c r="AY229" s="71" t="str">
        <f ca="1">INDEX({"","_","-","="},IF(OR($D229 &gt;= AZ$6, $E229 &lt; AY$6), 0, 1)+IF(OR($F229 &gt;= AZ$6, $G229 &lt; AY$6), 0, 2)+1)</f>
        <v/>
      </c>
      <c r="AZ229" s="71" t="str">
        <f ca="1">INDEX({"","_","-","="},IF(OR($D229 &gt;= BA$6, $E229 &lt; AZ$6), 0, 1)+IF(OR($F229 &gt;= BA$6, $G229 &lt; AZ$6), 0, 2)+1)</f>
        <v/>
      </c>
      <c r="BA229" s="71" t="str">
        <f ca="1">INDEX({"","_","-","="},IF(OR($D229 &gt;= BB$6, $E229 &lt; BA$6), 0, 1)+IF(OR($F229 &gt;= BB$6, $G229 &lt; BA$6), 0, 2)+1)</f>
        <v/>
      </c>
      <c r="BB229" s="71" t="str">
        <f ca="1">INDEX({"","_","-","="},IF(OR($D229 &gt;= BC$6, $E229 &lt; BB$6), 0, 1)+IF(OR($F229 &gt;= BC$6, $G229 &lt; BB$6), 0, 2)+1)</f>
        <v/>
      </c>
      <c r="BC229" s="71" t="str">
        <f ca="1">INDEX({"","_","-","="},IF(OR($D229 &gt;= BD$6, $E229 &lt; BC$6), 0, 1)+IF(OR($F229 &gt;= BD$6, $G229 &lt; BC$6), 0, 2)+1)</f>
        <v/>
      </c>
      <c r="BD229" s="71" t="str">
        <f ca="1">INDEX({"","_","-","="},IF(OR($D229 &gt;= BE$6, $E229 &lt; BD$6), 0, 1)+IF(OR($F229 &gt;= BE$6, $G229 &lt; BD$6), 0, 2)+1)</f>
        <v/>
      </c>
      <c r="BE229" s="71" t="str">
        <f ca="1">INDEX({"","_","-","="},IF(OR($D229 &gt;= BF$6, $E229 &lt; BE$6), 0, 1)+IF(OR($F229 &gt;= BF$6, $G229 &lt; BE$6), 0, 2)+1)</f>
        <v/>
      </c>
      <c r="BF229" s="71" t="str">
        <f ca="1">INDEX({"","_","-","="},IF(OR($D229 &gt;= BG$6, $E229 &lt; BF$6), 0, 1)+IF(OR($F229 &gt;= BG$6, $G229 &lt; BF$6), 0, 2)+1)</f>
        <v/>
      </c>
      <c r="BG229" s="71" t="str">
        <f ca="1">INDEX({"","_","-","="},IF(OR($D229 &gt;= BH$6, $E229 &lt; BG$6), 0, 1)+IF(OR($F229 &gt;= BH$6, $G229 &lt; BG$6), 0, 2)+1)</f>
        <v/>
      </c>
      <c r="BH229" s="71" t="str">
        <f ca="1">INDEX({"","_","-","="},IF(OR($D229 &gt;= BI$6, $E229 &lt; BH$6), 0, 1)+IF(OR($F229 &gt;= BI$6, $G229 &lt; BH$6), 0, 2)+1)</f>
        <v/>
      </c>
      <c r="BI229" s="71" t="str">
        <f ca="1">INDEX({"","_","-","="},IF(OR($D229 &gt;= BJ$6, $E229 &lt; BI$6), 0, 1)+IF(OR($F229 &gt;= BJ$6, $G229 &lt; BI$6), 0, 2)+1)</f>
        <v/>
      </c>
      <c r="BJ229" s="71" t="str">
        <f ca="1">INDEX({"","_","-","="},IF(OR($D229 &gt;= BK$6, $E229 &lt; BJ$6), 0, 1)+IF(OR($F229 &gt;= BK$6, $G229 &lt; BJ$6), 0, 2)+1)</f>
        <v/>
      </c>
      <c r="BK229" s="71" t="str">
        <f ca="1">INDEX({"","_","-","="},IF(OR($D229 &gt;= BL$6, $E229 &lt; BK$6), 0, 1)+IF(OR($F229 &gt;= BL$6, $G229 &lt; BK$6), 0, 2)+1)</f>
        <v/>
      </c>
      <c r="BL229" s="71" t="str">
        <f ca="1">INDEX({"","_","-","="},IF(OR($D229 &gt;= BM$6, $E229 &lt; BL$6), 0, 1)+IF(OR($F229 &gt;= BM$6, $G229 &lt; BL$6), 0, 2)+1)</f>
        <v/>
      </c>
      <c r="BM229" s="71" t="str">
        <f ca="1">INDEX({"","_","-","="},IF(OR($D229 &gt;= BN$6, $E229 &lt; BM$6), 0, 1)+IF(OR($F229 &gt;= BN$6, $G229 &lt; BM$6), 0, 2)+1)</f>
        <v/>
      </c>
      <c r="BN229" s="71" t="str">
        <f ca="1">INDEX({"","_","-","="},IF(OR($D229 &gt;= BO$6, $E229 &lt; BN$6), 0, 1)+IF(OR($F229 &gt;= BO$6, $G229 &lt; BN$6), 0, 2)+1)</f>
        <v/>
      </c>
      <c r="BO229" s="71" t="str">
        <f ca="1">INDEX({"","_","-","="},IF(OR($D229 &gt;= BP$6, $E229 &lt; BO$6), 0, 1)+IF(OR($F229 &gt;= BP$6, $G229 &lt; BO$6), 0, 2)+1)</f>
        <v/>
      </c>
      <c r="BP229" s="71" t="str">
        <f ca="1">INDEX({"","_","-","="},IF(OR($D229 &gt;= BQ$6, $E229 &lt; BP$6), 0, 1)+IF(OR($F229 &gt;= BQ$6, $G229 &lt; BP$6), 0, 2)+1)</f>
        <v/>
      </c>
      <c r="BQ229" s="71" t="str">
        <f ca="1">INDEX({"","_","-","="},IF(OR($D229 &gt;= BR$6, $E229 &lt; BQ$6), 0, 1)+IF(OR($F229 &gt;= BR$6, $G229 &lt; BQ$6), 0, 2)+1)</f>
        <v/>
      </c>
      <c r="BR229" s="71" t="str">
        <f ca="1">INDEX({"","_","-","="},IF(OR($D229 &gt;= BS$6, $E229 &lt; BR$6), 0, 1)+IF(OR($F229 &gt;= BS$6, $G229 &lt; BR$6), 0, 2)+1)</f>
        <v/>
      </c>
      <c r="BS229" s="71" t="str">
        <f ca="1">INDEX({"","_","-","="},IF(OR($D229 &gt;= BT$6, $E229 &lt; BS$6), 0, 1)+IF(OR($F229 &gt;= BT$6, $G229 &lt; BS$6), 0, 2)+1)</f>
        <v/>
      </c>
      <c r="BT229" s="71" t="str">
        <f ca="1">INDEX({"","_","-","="},IF(OR($D229 &gt;= BU$6, $E229 &lt; BT$6), 0, 1)+IF(OR($F229 &gt;= BU$6, $G229 &lt; BT$6), 0, 2)+1)</f>
        <v/>
      </c>
      <c r="BU229" s="71" t="str">
        <f ca="1">INDEX({"","_","-","="},IF(OR($D229 &gt;= BV$6, $E229 &lt; BU$6), 0, 1)+IF(OR($F229 &gt;= BV$6, $G229 &lt; BU$6), 0, 2)+1)</f>
        <v/>
      </c>
      <c r="BV229" s="71" t="str">
        <f ca="1">INDEX({"","_","-","="},IF(OR($D229 &gt;= BW$6, $E229 &lt; BV$6), 0, 1)+IF(OR($F229 &gt;= BW$6, $G229 &lt; BV$6), 0, 2)+1)</f>
        <v/>
      </c>
      <c r="BW229" s="71" t="str">
        <f ca="1">INDEX({"","_","-","="},IF(OR($D229 &gt;= BX$6, $E229 &lt; BW$6), 0, 1)+IF(OR($F229 &gt;= BX$6, $G229 &lt; BW$6), 0, 2)+1)</f>
        <v/>
      </c>
      <c r="BX229" s="71" t="str">
        <f ca="1">INDEX({"","_","-","="},IF(OR($D229 &gt;= BY$6, $E229 &lt; BX$6), 0, 1)+IF(OR($F229 &gt;= BY$6, $G229 &lt; BX$6), 0, 2)+1)</f>
        <v/>
      </c>
      <c r="BY229" s="71" t="str">
        <f ca="1">INDEX({"","_","-","="},IF(OR($D229 &gt;= BZ$6, $E229 &lt; BY$6), 0, 1)+IF(OR($F229 &gt;= BZ$6, $G229 &lt; BY$6), 0, 2)+1)</f>
        <v/>
      </c>
      <c r="BZ229" s="71" t="str">
        <f ca="1">INDEX({"","_","-","="},IF(OR($D229 &gt;= CA$6, $E229 &lt; BZ$6), 0, 1)+IF(OR($F229 &gt;= CA$6, $G229 &lt; BZ$6), 0, 2)+1)</f>
        <v/>
      </c>
      <c r="CA229" s="71" t="str">
        <f ca="1">INDEX({"","_","-","="},IF(OR($D229 &gt;= CB$6, $E229 &lt; CA$6), 0, 1)+IF(OR($F229 &gt;= CB$6, $G229 &lt; CA$6), 0, 2)+1)</f>
        <v/>
      </c>
      <c r="CB229" s="71" t="str">
        <f ca="1">INDEX({"","_","-","="},IF(OR($D229 &gt;= CC$6, $E229 &lt; CB$6), 0, 1)+IF(OR($F229 &gt;= CC$6, $G229 &lt; CB$6), 0, 2)+1)</f>
        <v/>
      </c>
      <c r="CC229" s="71" t="str">
        <f ca="1">INDEX({"","_","-","="},IF(OR($D229 &gt;= CD$6, $E229 &lt; CC$6), 0, 1)+IF(OR($F229 &gt;= CD$6, $G229 &lt; CC$6), 0, 2)+1)</f>
        <v/>
      </c>
      <c r="CD229" s="71" t="str">
        <f ca="1">INDEX({"","_","-","="},IF(OR($D229 &gt;= CE$6, $E229 &lt; CD$6), 0, 1)+IF(OR($F229 &gt;= CE$6, $G229 &lt; CD$6), 0, 2)+1)</f>
        <v/>
      </c>
    </row>
    <row r="230" spans="1:82">
      <c r="A230" s="8" t="str">
        <f ca="1">IF('临-进度'!N225,'临-进度'!$A225,"")</f>
        <v/>
      </c>
      <c r="B230" s="8" t="str">
        <f ca="1">IF('临-进度'!N225,'临-进度'!$B225,"")</f>
        <v/>
      </c>
      <c r="C230" s="8" t="str">
        <f ca="1">IF('临-进度'!N225,'临-进度'!$F225,"")</f>
        <v/>
      </c>
      <c r="D230" s="42" t="str">
        <f ca="1">IF('临-进度'!$N225,'临-进度'!$J225,"")</f>
        <v/>
      </c>
      <c r="E230" s="42" t="str">
        <f ca="1">IF('临-进度'!$N225,'临-进度'!$AF225,"")</f>
        <v/>
      </c>
      <c r="F230" s="42" t="str">
        <f ca="1">IF('临-进度'!$N225,'临-进度'!$K225,"")</f>
        <v/>
      </c>
      <c r="G230" s="76" t="str">
        <f ca="1">IF('临-进度'!$N225,'临-进度'!$AG225,"")</f>
        <v/>
      </c>
      <c r="H230" s="71" t="str">
        <f ca="1">INDEX({"","_","-","="},IF(OR($D230 &gt;= I$6, $E230 &lt; H$6), 0, 1)+IF(OR($F230 &gt;= I$6, $G230 &lt; H$6), 0, 2)+1)</f>
        <v/>
      </c>
      <c r="I230" s="71" t="str">
        <f ca="1">INDEX({"","_","-","="},IF(OR($D230 &gt;= J$6, $E230 &lt; I$6), 0, 1)+IF(OR($F230 &gt;= J$6, $G230 &lt; I$6), 0, 2)+1)</f>
        <v/>
      </c>
      <c r="J230" s="71" t="str">
        <f ca="1">INDEX({"","_","-","="},IF(OR($D230 &gt;= K$6, $E230 &lt; J$6), 0, 1)+IF(OR($F230 &gt;= K$6, $G230 &lt; J$6), 0, 2)+1)</f>
        <v/>
      </c>
      <c r="K230" s="71" t="str">
        <f ca="1">INDEX({"","_","-","="},IF(OR($D230 &gt;= L$6, $E230 &lt; K$6), 0, 1)+IF(OR($F230 &gt;= L$6, $G230 &lt; K$6), 0, 2)+1)</f>
        <v/>
      </c>
      <c r="L230" s="71" t="str">
        <f ca="1">INDEX({"","_","-","="},IF(OR($D230 &gt;= M$6, $E230 &lt; L$6), 0, 1)+IF(OR($F230 &gt;= M$6, $G230 &lt; L$6), 0, 2)+1)</f>
        <v/>
      </c>
      <c r="M230" s="71" t="str">
        <f ca="1">INDEX({"","_","-","="},IF(OR($D230 &gt;= N$6, $E230 &lt; M$6), 0, 1)+IF(OR($F230 &gt;= N$6, $G230 &lt; M$6), 0, 2)+1)</f>
        <v/>
      </c>
      <c r="N230" s="71" t="str">
        <f ca="1">INDEX({"","_","-","="},IF(OR($D230 &gt;= O$6, $E230 &lt; N$6), 0, 1)+IF(OR($F230 &gt;= O$6, $G230 &lt; N$6), 0, 2)+1)</f>
        <v/>
      </c>
      <c r="O230" s="71" t="str">
        <f ca="1">INDEX({"","_","-","="},IF(OR($D230 &gt;= P$6, $E230 &lt; O$6), 0, 1)+IF(OR($F230 &gt;= P$6, $G230 &lt; O$6), 0, 2)+1)</f>
        <v/>
      </c>
      <c r="P230" s="71" t="str">
        <f ca="1">INDEX({"","_","-","="},IF(OR($D230 &gt;= Q$6, $E230 &lt; P$6), 0, 1)+IF(OR($F230 &gt;= Q$6, $G230 &lt; P$6), 0, 2)+1)</f>
        <v/>
      </c>
      <c r="Q230" s="71" t="str">
        <f ca="1">INDEX({"","_","-","="},IF(OR($D230 &gt;= R$6, $E230 &lt; Q$6), 0, 1)+IF(OR($F230 &gt;= R$6, $G230 &lt; Q$6), 0, 2)+1)</f>
        <v/>
      </c>
      <c r="R230" s="71" t="str">
        <f ca="1">INDEX({"","_","-","="},IF(OR($D230 &gt;= S$6, $E230 &lt; R$6), 0, 1)+IF(OR($F230 &gt;= S$6, $G230 &lt; R$6), 0, 2)+1)</f>
        <v/>
      </c>
      <c r="S230" s="71" t="str">
        <f ca="1">INDEX({"","_","-","="},IF(OR($D230 &gt;= T$6, $E230 &lt; S$6), 0, 1)+IF(OR($F230 &gt;= T$6, $G230 &lt; S$6), 0, 2)+1)</f>
        <v/>
      </c>
      <c r="T230" s="71" t="str">
        <f ca="1">INDEX({"","_","-","="},IF(OR($D230 &gt;= U$6, $E230 &lt; T$6), 0, 1)+IF(OR($F230 &gt;= U$6, $G230 &lt; T$6), 0, 2)+1)</f>
        <v/>
      </c>
      <c r="U230" s="71" t="str">
        <f ca="1">INDEX({"","_","-","="},IF(OR($D230 &gt;= V$6, $E230 &lt; U$6), 0, 1)+IF(OR($F230 &gt;= V$6, $G230 &lt; U$6), 0, 2)+1)</f>
        <v/>
      </c>
      <c r="V230" s="71" t="str">
        <f ca="1">INDEX({"","_","-","="},IF(OR($D230 &gt;= W$6, $E230 &lt; V$6), 0, 1)+IF(OR($F230 &gt;= W$6, $G230 &lt; V$6), 0, 2)+1)</f>
        <v/>
      </c>
      <c r="W230" s="71" t="str">
        <f ca="1">INDEX({"","_","-","="},IF(OR($D230 &gt;= X$6, $E230 &lt; W$6), 0, 1)+IF(OR($F230 &gt;= X$6, $G230 &lt; W$6), 0, 2)+1)</f>
        <v/>
      </c>
      <c r="X230" s="71" t="str">
        <f ca="1">INDEX({"","_","-","="},IF(OR($D230 &gt;= Y$6, $E230 &lt; X$6), 0, 1)+IF(OR($F230 &gt;= Y$6, $G230 &lt; X$6), 0, 2)+1)</f>
        <v/>
      </c>
      <c r="Y230" s="71" t="str">
        <f ca="1">INDEX({"","_","-","="},IF(OR($D230 &gt;= Z$6, $E230 &lt; Y$6), 0, 1)+IF(OR($F230 &gt;= Z$6, $G230 &lt; Y$6), 0, 2)+1)</f>
        <v/>
      </c>
      <c r="Z230" s="71" t="str">
        <f ca="1">INDEX({"","_","-","="},IF(OR($D230 &gt;= AA$6, $E230 &lt; Z$6), 0, 1)+IF(OR($F230 &gt;= AA$6, $G230 &lt; Z$6), 0, 2)+1)</f>
        <v/>
      </c>
      <c r="AA230" s="71" t="str">
        <f ca="1">INDEX({"","_","-","="},IF(OR($D230 &gt;= AB$6, $E230 &lt; AA$6), 0, 1)+IF(OR($F230 &gt;= AB$6, $G230 &lt; AA$6), 0, 2)+1)</f>
        <v/>
      </c>
      <c r="AB230" s="71" t="str">
        <f ca="1">INDEX({"","_","-","="},IF(OR($D230 &gt;= AC$6, $E230 &lt; AB$6), 0, 1)+IF(OR($F230 &gt;= AC$6, $G230 &lt; AB$6), 0, 2)+1)</f>
        <v/>
      </c>
      <c r="AC230" s="71" t="str">
        <f ca="1">INDEX({"","_","-","="},IF(OR($D230 &gt;= AD$6, $E230 &lt; AC$6), 0, 1)+IF(OR($F230 &gt;= AD$6, $G230 &lt; AC$6), 0, 2)+1)</f>
        <v/>
      </c>
      <c r="AD230" s="71" t="str">
        <f ca="1">INDEX({"","_","-","="},IF(OR($D230 &gt;= AE$6, $E230 &lt; AD$6), 0, 1)+IF(OR($F230 &gt;= AE$6, $G230 &lt; AD$6), 0, 2)+1)</f>
        <v/>
      </c>
      <c r="AE230" s="71" t="str">
        <f ca="1">INDEX({"","_","-","="},IF(OR($D230 &gt;= AF$6, $E230 &lt; AE$6), 0, 1)+IF(OR($F230 &gt;= AF$6, $G230 &lt; AE$6), 0, 2)+1)</f>
        <v/>
      </c>
      <c r="AF230" s="71" t="str">
        <f ca="1">INDEX({"","_","-","="},IF(OR($D230 &gt;= AG$6, $E230 &lt; AF$6), 0, 1)+IF(OR($F230 &gt;= AG$6, $G230 &lt; AF$6), 0, 2)+1)</f>
        <v/>
      </c>
      <c r="AG230" s="71" t="str">
        <f ca="1">INDEX({"","_","-","="},IF(OR($D230 &gt;= AH$6, $E230 &lt; AG$6), 0, 1)+IF(OR($F230 &gt;= AH$6, $G230 &lt; AG$6), 0, 2)+1)</f>
        <v/>
      </c>
      <c r="AH230" s="71" t="str">
        <f ca="1">INDEX({"","_","-","="},IF(OR($D230 &gt;= AI$6, $E230 &lt; AH$6), 0, 1)+IF(OR($F230 &gt;= AI$6, $G230 &lt; AH$6), 0, 2)+1)</f>
        <v/>
      </c>
      <c r="AI230" s="71" t="str">
        <f ca="1">INDEX({"","_","-","="},IF(OR($D230 &gt;= AJ$6, $E230 &lt; AI$6), 0, 1)+IF(OR($F230 &gt;= AJ$6, $G230 &lt; AI$6), 0, 2)+1)</f>
        <v/>
      </c>
      <c r="AJ230" s="71" t="str">
        <f ca="1">INDEX({"","_","-","="},IF(OR($D230 &gt;= AK$6, $E230 &lt; AJ$6), 0, 1)+IF(OR($F230 &gt;= AK$6, $G230 &lt; AJ$6), 0, 2)+1)</f>
        <v/>
      </c>
      <c r="AK230" s="71" t="str">
        <f ca="1">INDEX({"","_","-","="},IF(OR($D230 &gt;= AL$6, $E230 &lt; AK$6), 0, 1)+IF(OR($F230 &gt;= AL$6, $G230 &lt; AK$6), 0, 2)+1)</f>
        <v/>
      </c>
      <c r="AL230" s="71" t="str">
        <f ca="1">INDEX({"","_","-","="},IF(OR($D230 &gt;= AM$6, $E230 &lt; AL$6), 0, 1)+IF(OR($F230 &gt;= AM$6, $G230 &lt; AL$6), 0, 2)+1)</f>
        <v/>
      </c>
      <c r="AM230" s="71" t="str">
        <f ca="1">INDEX({"","_","-","="},IF(OR($D230 &gt;= AN$6, $E230 &lt; AM$6), 0, 1)+IF(OR($F230 &gt;= AN$6, $G230 &lt; AM$6), 0, 2)+1)</f>
        <v/>
      </c>
      <c r="AN230" s="71" t="str">
        <f ca="1">INDEX({"","_","-","="},IF(OR($D230 &gt;= AO$6, $E230 &lt; AN$6), 0, 1)+IF(OR($F230 &gt;= AO$6, $G230 &lt; AN$6), 0, 2)+1)</f>
        <v/>
      </c>
      <c r="AO230" s="71" t="str">
        <f ca="1">INDEX({"","_","-","="},IF(OR($D230 &gt;= AP$6, $E230 &lt; AO$6), 0, 1)+IF(OR($F230 &gt;= AP$6, $G230 &lt; AO$6), 0, 2)+1)</f>
        <v/>
      </c>
      <c r="AP230" s="71" t="str">
        <f ca="1">INDEX({"","_","-","="},IF(OR($D230 &gt;= AQ$6, $E230 &lt; AP$6), 0, 1)+IF(OR($F230 &gt;= AQ$6, $G230 &lt; AP$6), 0, 2)+1)</f>
        <v/>
      </c>
      <c r="AQ230" s="71" t="str">
        <f ca="1">INDEX({"","_","-","="},IF(OR($D230 &gt;= AR$6, $E230 &lt; AQ$6), 0, 1)+IF(OR($F230 &gt;= AR$6, $G230 &lt; AQ$6), 0, 2)+1)</f>
        <v/>
      </c>
      <c r="AR230" s="71" t="str">
        <f ca="1">INDEX({"","_","-","="},IF(OR($D230 &gt;= AS$6, $E230 &lt; AR$6), 0, 1)+IF(OR($F230 &gt;= AS$6, $G230 &lt; AR$6), 0, 2)+1)</f>
        <v/>
      </c>
      <c r="AS230" s="71" t="str">
        <f ca="1">INDEX({"","_","-","="},IF(OR($D230 &gt;= AT$6, $E230 &lt; AS$6), 0, 1)+IF(OR($F230 &gt;= AT$6, $G230 &lt; AS$6), 0, 2)+1)</f>
        <v/>
      </c>
      <c r="AT230" s="71" t="str">
        <f ca="1">INDEX({"","_","-","="},IF(OR($D230 &gt;= AU$6, $E230 &lt; AT$6), 0, 1)+IF(OR($F230 &gt;= AU$6, $G230 &lt; AT$6), 0, 2)+1)</f>
        <v/>
      </c>
      <c r="AU230" s="71" t="str">
        <f ca="1">INDEX({"","_","-","="},IF(OR($D230 &gt;= AV$6, $E230 &lt; AU$6), 0, 1)+IF(OR($F230 &gt;= AV$6, $G230 &lt; AU$6), 0, 2)+1)</f>
        <v/>
      </c>
      <c r="AV230" s="71" t="str">
        <f ca="1">INDEX({"","_","-","="},IF(OR($D230 &gt;= AW$6, $E230 &lt; AV$6), 0, 1)+IF(OR($F230 &gt;= AW$6, $G230 &lt; AV$6), 0, 2)+1)</f>
        <v/>
      </c>
      <c r="AW230" s="71" t="str">
        <f ca="1">INDEX({"","_","-","="},IF(OR($D230 &gt;= AX$6, $E230 &lt; AW$6), 0, 1)+IF(OR($F230 &gt;= AX$6, $G230 &lt; AW$6), 0, 2)+1)</f>
        <v/>
      </c>
      <c r="AX230" s="71" t="str">
        <f ca="1">INDEX({"","_","-","="},IF(OR($D230 &gt;= AY$6, $E230 &lt; AX$6), 0, 1)+IF(OR($F230 &gt;= AY$6, $G230 &lt; AX$6), 0, 2)+1)</f>
        <v/>
      </c>
      <c r="AY230" s="71" t="str">
        <f ca="1">INDEX({"","_","-","="},IF(OR($D230 &gt;= AZ$6, $E230 &lt; AY$6), 0, 1)+IF(OR($F230 &gt;= AZ$6, $G230 &lt; AY$6), 0, 2)+1)</f>
        <v/>
      </c>
      <c r="AZ230" s="71" t="str">
        <f ca="1">INDEX({"","_","-","="},IF(OR($D230 &gt;= BA$6, $E230 &lt; AZ$6), 0, 1)+IF(OR($F230 &gt;= BA$6, $G230 &lt; AZ$6), 0, 2)+1)</f>
        <v/>
      </c>
      <c r="BA230" s="71" t="str">
        <f ca="1">INDEX({"","_","-","="},IF(OR($D230 &gt;= BB$6, $E230 &lt; BA$6), 0, 1)+IF(OR($F230 &gt;= BB$6, $G230 &lt; BA$6), 0, 2)+1)</f>
        <v/>
      </c>
      <c r="BB230" s="71" t="str">
        <f ca="1">INDEX({"","_","-","="},IF(OR($D230 &gt;= BC$6, $E230 &lt; BB$6), 0, 1)+IF(OR($F230 &gt;= BC$6, $G230 &lt; BB$6), 0, 2)+1)</f>
        <v/>
      </c>
      <c r="BC230" s="71" t="str">
        <f ca="1">INDEX({"","_","-","="},IF(OR($D230 &gt;= BD$6, $E230 &lt; BC$6), 0, 1)+IF(OR($F230 &gt;= BD$6, $G230 &lt; BC$6), 0, 2)+1)</f>
        <v/>
      </c>
      <c r="BD230" s="71" t="str">
        <f ca="1">INDEX({"","_","-","="},IF(OR($D230 &gt;= BE$6, $E230 &lt; BD$6), 0, 1)+IF(OR($F230 &gt;= BE$6, $G230 &lt; BD$6), 0, 2)+1)</f>
        <v/>
      </c>
      <c r="BE230" s="71" t="str">
        <f ca="1">INDEX({"","_","-","="},IF(OR($D230 &gt;= BF$6, $E230 &lt; BE$6), 0, 1)+IF(OR($F230 &gt;= BF$6, $G230 &lt; BE$6), 0, 2)+1)</f>
        <v/>
      </c>
      <c r="BF230" s="71" t="str">
        <f ca="1">INDEX({"","_","-","="},IF(OR($D230 &gt;= BG$6, $E230 &lt; BF$6), 0, 1)+IF(OR($F230 &gt;= BG$6, $G230 &lt; BF$6), 0, 2)+1)</f>
        <v/>
      </c>
      <c r="BG230" s="71" t="str">
        <f ca="1">INDEX({"","_","-","="},IF(OR($D230 &gt;= BH$6, $E230 &lt; BG$6), 0, 1)+IF(OR($F230 &gt;= BH$6, $G230 &lt; BG$6), 0, 2)+1)</f>
        <v/>
      </c>
      <c r="BH230" s="71" t="str">
        <f ca="1">INDEX({"","_","-","="},IF(OR($D230 &gt;= BI$6, $E230 &lt; BH$6), 0, 1)+IF(OR($F230 &gt;= BI$6, $G230 &lt; BH$6), 0, 2)+1)</f>
        <v/>
      </c>
      <c r="BI230" s="71" t="str">
        <f ca="1">INDEX({"","_","-","="},IF(OR($D230 &gt;= BJ$6, $E230 &lt; BI$6), 0, 1)+IF(OR($F230 &gt;= BJ$6, $G230 &lt; BI$6), 0, 2)+1)</f>
        <v/>
      </c>
      <c r="BJ230" s="71" t="str">
        <f ca="1">INDEX({"","_","-","="},IF(OR($D230 &gt;= BK$6, $E230 &lt; BJ$6), 0, 1)+IF(OR($F230 &gt;= BK$6, $G230 &lt; BJ$6), 0, 2)+1)</f>
        <v/>
      </c>
      <c r="BK230" s="71" t="str">
        <f ca="1">INDEX({"","_","-","="},IF(OR($D230 &gt;= BL$6, $E230 &lt; BK$6), 0, 1)+IF(OR($F230 &gt;= BL$6, $G230 &lt; BK$6), 0, 2)+1)</f>
        <v/>
      </c>
      <c r="BL230" s="71" t="str">
        <f ca="1">INDEX({"","_","-","="},IF(OR($D230 &gt;= BM$6, $E230 &lt; BL$6), 0, 1)+IF(OR($F230 &gt;= BM$6, $G230 &lt; BL$6), 0, 2)+1)</f>
        <v/>
      </c>
      <c r="BM230" s="71" t="str">
        <f ca="1">INDEX({"","_","-","="},IF(OR($D230 &gt;= BN$6, $E230 &lt; BM$6), 0, 1)+IF(OR($F230 &gt;= BN$6, $G230 &lt; BM$6), 0, 2)+1)</f>
        <v/>
      </c>
      <c r="BN230" s="71" t="str">
        <f ca="1">INDEX({"","_","-","="},IF(OR($D230 &gt;= BO$6, $E230 &lt; BN$6), 0, 1)+IF(OR($F230 &gt;= BO$6, $G230 &lt; BN$6), 0, 2)+1)</f>
        <v/>
      </c>
      <c r="BO230" s="71" t="str">
        <f ca="1">INDEX({"","_","-","="},IF(OR($D230 &gt;= BP$6, $E230 &lt; BO$6), 0, 1)+IF(OR($F230 &gt;= BP$6, $G230 &lt; BO$6), 0, 2)+1)</f>
        <v/>
      </c>
      <c r="BP230" s="71" t="str">
        <f ca="1">INDEX({"","_","-","="},IF(OR($D230 &gt;= BQ$6, $E230 &lt; BP$6), 0, 1)+IF(OR($F230 &gt;= BQ$6, $G230 &lt; BP$6), 0, 2)+1)</f>
        <v/>
      </c>
      <c r="BQ230" s="71" t="str">
        <f ca="1">INDEX({"","_","-","="},IF(OR($D230 &gt;= BR$6, $E230 &lt; BQ$6), 0, 1)+IF(OR($F230 &gt;= BR$6, $G230 &lt; BQ$6), 0, 2)+1)</f>
        <v/>
      </c>
      <c r="BR230" s="71" t="str">
        <f ca="1">INDEX({"","_","-","="},IF(OR($D230 &gt;= BS$6, $E230 &lt; BR$6), 0, 1)+IF(OR($F230 &gt;= BS$6, $G230 &lt; BR$6), 0, 2)+1)</f>
        <v/>
      </c>
      <c r="BS230" s="71" t="str">
        <f ca="1">INDEX({"","_","-","="},IF(OR($D230 &gt;= BT$6, $E230 &lt; BS$6), 0, 1)+IF(OR($F230 &gt;= BT$6, $G230 &lt; BS$6), 0, 2)+1)</f>
        <v/>
      </c>
      <c r="BT230" s="71" t="str">
        <f ca="1">INDEX({"","_","-","="},IF(OR($D230 &gt;= BU$6, $E230 &lt; BT$6), 0, 1)+IF(OR($F230 &gt;= BU$6, $G230 &lt; BT$6), 0, 2)+1)</f>
        <v/>
      </c>
      <c r="BU230" s="71" t="str">
        <f ca="1">INDEX({"","_","-","="},IF(OR($D230 &gt;= BV$6, $E230 &lt; BU$6), 0, 1)+IF(OR($F230 &gt;= BV$6, $G230 &lt; BU$6), 0, 2)+1)</f>
        <v/>
      </c>
      <c r="BV230" s="71" t="str">
        <f ca="1">INDEX({"","_","-","="},IF(OR($D230 &gt;= BW$6, $E230 &lt; BV$6), 0, 1)+IF(OR($F230 &gt;= BW$6, $G230 &lt; BV$6), 0, 2)+1)</f>
        <v/>
      </c>
      <c r="BW230" s="71" t="str">
        <f ca="1">INDEX({"","_","-","="},IF(OR($D230 &gt;= BX$6, $E230 &lt; BW$6), 0, 1)+IF(OR($F230 &gt;= BX$6, $G230 &lt; BW$6), 0, 2)+1)</f>
        <v/>
      </c>
      <c r="BX230" s="71" t="str">
        <f ca="1">INDEX({"","_","-","="},IF(OR($D230 &gt;= BY$6, $E230 &lt; BX$6), 0, 1)+IF(OR($F230 &gt;= BY$6, $G230 &lt; BX$6), 0, 2)+1)</f>
        <v/>
      </c>
      <c r="BY230" s="71" t="str">
        <f ca="1">INDEX({"","_","-","="},IF(OR($D230 &gt;= BZ$6, $E230 &lt; BY$6), 0, 1)+IF(OR($F230 &gt;= BZ$6, $G230 &lt; BY$6), 0, 2)+1)</f>
        <v/>
      </c>
      <c r="BZ230" s="71" t="str">
        <f ca="1">INDEX({"","_","-","="},IF(OR($D230 &gt;= CA$6, $E230 &lt; BZ$6), 0, 1)+IF(OR($F230 &gt;= CA$6, $G230 &lt; BZ$6), 0, 2)+1)</f>
        <v/>
      </c>
      <c r="CA230" s="71" t="str">
        <f ca="1">INDEX({"","_","-","="},IF(OR($D230 &gt;= CB$6, $E230 &lt; CA$6), 0, 1)+IF(OR($F230 &gt;= CB$6, $G230 &lt; CA$6), 0, 2)+1)</f>
        <v/>
      </c>
      <c r="CB230" s="71" t="str">
        <f ca="1">INDEX({"","_","-","="},IF(OR($D230 &gt;= CC$6, $E230 &lt; CB$6), 0, 1)+IF(OR($F230 &gt;= CC$6, $G230 &lt; CB$6), 0, 2)+1)</f>
        <v/>
      </c>
      <c r="CC230" s="71" t="str">
        <f ca="1">INDEX({"","_","-","="},IF(OR($D230 &gt;= CD$6, $E230 &lt; CC$6), 0, 1)+IF(OR($F230 &gt;= CD$6, $G230 &lt; CC$6), 0, 2)+1)</f>
        <v/>
      </c>
      <c r="CD230" s="71" t="str">
        <f ca="1">INDEX({"","_","-","="},IF(OR($D230 &gt;= CE$6, $E230 &lt; CD$6), 0, 1)+IF(OR($F230 &gt;= CE$6, $G230 &lt; CD$6), 0, 2)+1)</f>
        <v/>
      </c>
    </row>
    <row r="231" spans="1:82">
      <c r="A231" s="8" t="str">
        <f ca="1">IF('临-进度'!N226,'临-进度'!$A226,"")</f>
        <v/>
      </c>
      <c r="B231" s="8" t="str">
        <f ca="1">IF('临-进度'!N226,'临-进度'!$B226,"")</f>
        <v/>
      </c>
      <c r="C231" s="8" t="str">
        <f ca="1">IF('临-进度'!N226,'临-进度'!$F226,"")</f>
        <v/>
      </c>
      <c r="D231" s="42" t="str">
        <f ca="1">IF('临-进度'!$N226,'临-进度'!$J226,"")</f>
        <v/>
      </c>
      <c r="E231" s="42" t="str">
        <f ca="1">IF('临-进度'!$N226,'临-进度'!$AF226,"")</f>
        <v/>
      </c>
      <c r="F231" s="42" t="str">
        <f ca="1">IF('临-进度'!$N226,'临-进度'!$K226,"")</f>
        <v/>
      </c>
      <c r="G231" s="76" t="str">
        <f ca="1">IF('临-进度'!$N226,'临-进度'!$AG226,"")</f>
        <v/>
      </c>
      <c r="H231" s="71" t="str">
        <f ca="1">INDEX({"","_","-","="},IF(OR($D231 &gt;= I$6, $E231 &lt; H$6), 0, 1)+IF(OR($F231 &gt;= I$6, $G231 &lt; H$6), 0, 2)+1)</f>
        <v/>
      </c>
      <c r="I231" s="71" t="str">
        <f ca="1">INDEX({"","_","-","="},IF(OR($D231 &gt;= J$6, $E231 &lt; I$6), 0, 1)+IF(OR($F231 &gt;= J$6, $G231 &lt; I$6), 0, 2)+1)</f>
        <v/>
      </c>
      <c r="J231" s="71" t="str">
        <f ca="1">INDEX({"","_","-","="},IF(OR($D231 &gt;= K$6, $E231 &lt; J$6), 0, 1)+IF(OR($F231 &gt;= K$6, $G231 &lt; J$6), 0, 2)+1)</f>
        <v/>
      </c>
      <c r="K231" s="71" t="str">
        <f ca="1">INDEX({"","_","-","="},IF(OR($D231 &gt;= L$6, $E231 &lt; K$6), 0, 1)+IF(OR($F231 &gt;= L$6, $G231 &lt; K$6), 0, 2)+1)</f>
        <v/>
      </c>
      <c r="L231" s="71" t="str">
        <f ca="1">INDEX({"","_","-","="},IF(OR($D231 &gt;= M$6, $E231 &lt; L$6), 0, 1)+IF(OR($F231 &gt;= M$6, $G231 &lt; L$6), 0, 2)+1)</f>
        <v/>
      </c>
      <c r="M231" s="71" t="str">
        <f ca="1">INDEX({"","_","-","="},IF(OR($D231 &gt;= N$6, $E231 &lt; M$6), 0, 1)+IF(OR($F231 &gt;= N$6, $G231 &lt; M$6), 0, 2)+1)</f>
        <v/>
      </c>
      <c r="N231" s="71" t="str">
        <f ca="1">INDEX({"","_","-","="},IF(OR($D231 &gt;= O$6, $E231 &lt; N$6), 0, 1)+IF(OR($F231 &gt;= O$6, $G231 &lt; N$6), 0, 2)+1)</f>
        <v/>
      </c>
      <c r="O231" s="71" t="str">
        <f ca="1">INDEX({"","_","-","="},IF(OR($D231 &gt;= P$6, $E231 &lt; O$6), 0, 1)+IF(OR($F231 &gt;= P$6, $G231 &lt; O$6), 0, 2)+1)</f>
        <v/>
      </c>
      <c r="P231" s="71" t="str">
        <f ca="1">INDEX({"","_","-","="},IF(OR($D231 &gt;= Q$6, $E231 &lt; P$6), 0, 1)+IF(OR($F231 &gt;= Q$6, $G231 &lt; P$6), 0, 2)+1)</f>
        <v/>
      </c>
      <c r="Q231" s="71" t="str">
        <f ca="1">INDEX({"","_","-","="},IF(OR($D231 &gt;= R$6, $E231 &lt; Q$6), 0, 1)+IF(OR($F231 &gt;= R$6, $G231 &lt; Q$6), 0, 2)+1)</f>
        <v/>
      </c>
      <c r="R231" s="71" t="str">
        <f ca="1">INDEX({"","_","-","="},IF(OR($D231 &gt;= S$6, $E231 &lt; R$6), 0, 1)+IF(OR($F231 &gt;= S$6, $G231 &lt; R$6), 0, 2)+1)</f>
        <v/>
      </c>
      <c r="S231" s="71" t="str">
        <f ca="1">INDEX({"","_","-","="},IF(OR($D231 &gt;= T$6, $E231 &lt; S$6), 0, 1)+IF(OR($F231 &gt;= T$6, $G231 &lt; S$6), 0, 2)+1)</f>
        <v/>
      </c>
      <c r="T231" s="71" t="str">
        <f ca="1">INDEX({"","_","-","="},IF(OR($D231 &gt;= U$6, $E231 &lt; T$6), 0, 1)+IF(OR($F231 &gt;= U$6, $G231 &lt; T$6), 0, 2)+1)</f>
        <v/>
      </c>
      <c r="U231" s="71" t="str">
        <f ca="1">INDEX({"","_","-","="},IF(OR($D231 &gt;= V$6, $E231 &lt; U$6), 0, 1)+IF(OR($F231 &gt;= V$6, $G231 &lt; U$6), 0, 2)+1)</f>
        <v/>
      </c>
      <c r="V231" s="71" t="str">
        <f ca="1">INDEX({"","_","-","="},IF(OR($D231 &gt;= W$6, $E231 &lt; V$6), 0, 1)+IF(OR($F231 &gt;= W$6, $G231 &lt; V$6), 0, 2)+1)</f>
        <v/>
      </c>
      <c r="W231" s="71" t="str">
        <f ca="1">INDEX({"","_","-","="},IF(OR($D231 &gt;= X$6, $E231 &lt; W$6), 0, 1)+IF(OR($F231 &gt;= X$6, $G231 &lt; W$6), 0, 2)+1)</f>
        <v/>
      </c>
      <c r="X231" s="71" t="str">
        <f ca="1">INDEX({"","_","-","="},IF(OR($D231 &gt;= Y$6, $E231 &lt; X$6), 0, 1)+IF(OR($F231 &gt;= Y$6, $G231 &lt; X$6), 0, 2)+1)</f>
        <v/>
      </c>
      <c r="Y231" s="71" t="str">
        <f ca="1">INDEX({"","_","-","="},IF(OR($D231 &gt;= Z$6, $E231 &lt; Y$6), 0, 1)+IF(OR($F231 &gt;= Z$6, $G231 &lt; Y$6), 0, 2)+1)</f>
        <v/>
      </c>
      <c r="Z231" s="71" t="str">
        <f ca="1">INDEX({"","_","-","="},IF(OR($D231 &gt;= AA$6, $E231 &lt; Z$6), 0, 1)+IF(OR($F231 &gt;= AA$6, $G231 &lt; Z$6), 0, 2)+1)</f>
        <v/>
      </c>
      <c r="AA231" s="71" t="str">
        <f ca="1">INDEX({"","_","-","="},IF(OR($D231 &gt;= AB$6, $E231 &lt; AA$6), 0, 1)+IF(OR($F231 &gt;= AB$6, $G231 &lt; AA$6), 0, 2)+1)</f>
        <v/>
      </c>
      <c r="AB231" s="71" t="str">
        <f ca="1">INDEX({"","_","-","="},IF(OR($D231 &gt;= AC$6, $E231 &lt; AB$6), 0, 1)+IF(OR($F231 &gt;= AC$6, $G231 &lt; AB$6), 0, 2)+1)</f>
        <v/>
      </c>
      <c r="AC231" s="71" t="str">
        <f ca="1">INDEX({"","_","-","="},IF(OR($D231 &gt;= AD$6, $E231 &lt; AC$6), 0, 1)+IF(OR($F231 &gt;= AD$6, $G231 &lt; AC$6), 0, 2)+1)</f>
        <v/>
      </c>
      <c r="AD231" s="71" t="str">
        <f ca="1">INDEX({"","_","-","="},IF(OR($D231 &gt;= AE$6, $E231 &lt; AD$6), 0, 1)+IF(OR($F231 &gt;= AE$6, $G231 &lt; AD$6), 0, 2)+1)</f>
        <v/>
      </c>
      <c r="AE231" s="71" t="str">
        <f ca="1">INDEX({"","_","-","="},IF(OR($D231 &gt;= AF$6, $E231 &lt; AE$6), 0, 1)+IF(OR($F231 &gt;= AF$6, $G231 &lt; AE$6), 0, 2)+1)</f>
        <v/>
      </c>
      <c r="AF231" s="71" t="str">
        <f ca="1">INDEX({"","_","-","="},IF(OR($D231 &gt;= AG$6, $E231 &lt; AF$6), 0, 1)+IF(OR($F231 &gt;= AG$6, $G231 &lt; AF$6), 0, 2)+1)</f>
        <v/>
      </c>
      <c r="AG231" s="71" t="str">
        <f ca="1">INDEX({"","_","-","="},IF(OR($D231 &gt;= AH$6, $E231 &lt; AG$6), 0, 1)+IF(OR($F231 &gt;= AH$6, $G231 &lt; AG$6), 0, 2)+1)</f>
        <v/>
      </c>
      <c r="AH231" s="71" t="str">
        <f ca="1">INDEX({"","_","-","="},IF(OR($D231 &gt;= AI$6, $E231 &lt; AH$6), 0, 1)+IF(OR($F231 &gt;= AI$6, $G231 &lt; AH$6), 0, 2)+1)</f>
        <v/>
      </c>
      <c r="AI231" s="71" t="str">
        <f ca="1">INDEX({"","_","-","="},IF(OR($D231 &gt;= AJ$6, $E231 &lt; AI$6), 0, 1)+IF(OR($F231 &gt;= AJ$6, $G231 &lt; AI$6), 0, 2)+1)</f>
        <v/>
      </c>
      <c r="AJ231" s="71" t="str">
        <f ca="1">INDEX({"","_","-","="},IF(OR($D231 &gt;= AK$6, $E231 &lt; AJ$6), 0, 1)+IF(OR($F231 &gt;= AK$6, $G231 &lt; AJ$6), 0, 2)+1)</f>
        <v/>
      </c>
      <c r="AK231" s="71" t="str">
        <f ca="1">INDEX({"","_","-","="},IF(OR($D231 &gt;= AL$6, $E231 &lt; AK$6), 0, 1)+IF(OR($F231 &gt;= AL$6, $G231 &lt; AK$6), 0, 2)+1)</f>
        <v/>
      </c>
      <c r="AL231" s="71" t="str">
        <f ca="1">INDEX({"","_","-","="},IF(OR($D231 &gt;= AM$6, $E231 &lt; AL$6), 0, 1)+IF(OR($F231 &gt;= AM$6, $G231 &lt; AL$6), 0, 2)+1)</f>
        <v/>
      </c>
      <c r="AM231" s="71" t="str">
        <f ca="1">INDEX({"","_","-","="},IF(OR($D231 &gt;= AN$6, $E231 &lt; AM$6), 0, 1)+IF(OR($F231 &gt;= AN$6, $G231 &lt; AM$6), 0, 2)+1)</f>
        <v/>
      </c>
      <c r="AN231" s="71" t="str">
        <f ca="1">INDEX({"","_","-","="},IF(OR($D231 &gt;= AO$6, $E231 &lt; AN$6), 0, 1)+IF(OR($F231 &gt;= AO$6, $G231 &lt; AN$6), 0, 2)+1)</f>
        <v/>
      </c>
      <c r="AO231" s="71" t="str">
        <f ca="1">INDEX({"","_","-","="},IF(OR($D231 &gt;= AP$6, $E231 &lt; AO$6), 0, 1)+IF(OR($F231 &gt;= AP$6, $G231 &lt; AO$6), 0, 2)+1)</f>
        <v/>
      </c>
      <c r="AP231" s="71" t="str">
        <f ca="1">INDEX({"","_","-","="},IF(OR($D231 &gt;= AQ$6, $E231 &lt; AP$6), 0, 1)+IF(OR($F231 &gt;= AQ$6, $G231 &lt; AP$6), 0, 2)+1)</f>
        <v/>
      </c>
      <c r="AQ231" s="71" t="str">
        <f ca="1">INDEX({"","_","-","="},IF(OR($D231 &gt;= AR$6, $E231 &lt; AQ$6), 0, 1)+IF(OR($F231 &gt;= AR$6, $G231 &lt; AQ$6), 0, 2)+1)</f>
        <v/>
      </c>
      <c r="AR231" s="71" t="str">
        <f ca="1">INDEX({"","_","-","="},IF(OR($D231 &gt;= AS$6, $E231 &lt; AR$6), 0, 1)+IF(OR($F231 &gt;= AS$6, $G231 &lt; AR$6), 0, 2)+1)</f>
        <v/>
      </c>
      <c r="AS231" s="71" t="str">
        <f ca="1">INDEX({"","_","-","="},IF(OR($D231 &gt;= AT$6, $E231 &lt; AS$6), 0, 1)+IF(OR($F231 &gt;= AT$6, $G231 &lt; AS$6), 0, 2)+1)</f>
        <v/>
      </c>
      <c r="AT231" s="71" t="str">
        <f ca="1">INDEX({"","_","-","="},IF(OR($D231 &gt;= AU$6, $E231 &lt; AT$6), 0, 1)+IF(OR($F231 &gt;= AU$6, $G231 &lt; AT$6), 0, 2)+1)</f>
        <v/>
      </c>
      <c r="AU231" s="71" t="str">
        <f ca="1">INDEX({"","_","-","="},IF(OR($D231 &gt;= AV$6, $E231 &lt; AU$6), 0, 1)+IF(OR($F231 &gt;= AV$6, $G231 &lt; AU$6), 0, 2)+1)</f>
        <v/>
      </c>
      <c r="AV231" s="71" t="str">
        <f ca="1">INDEX({"","_","-","="},IF(OR($D231 &gt;= AW$6, $E231 &lt; AV$6), 0, 1)+IF(OR($F231 &gt;= AW$6, $G231 &lt; AV$6), 0, 2)+1)</f>
        <v/>
      </c>
      <c r="AW231" s="71" t="str">
        <f ca="1">INDEX({"","_","-","="},IF(OR($D231 &gt;= AX$6, $E231 &lt; AW$6), 0, 1)+IF(OR($F231 &gt;= AX$6, $G231 &lt; AW$6), 0, 2)+1)</f>
        <v/>
      </c>
      <c r="AX231" s="71" t="str">
        <f ca="1">INDEX({"","_","-","="},IF(OR($D231 &gt;= AY$6, $E231 &lt; AX$6), 0, 1)+IF(OR($F231 &gt;= AY$6, $G231 &lt; AX$6), 0, 2)+1)</f>
        <v/>
      </c>
      <c r="AY231" s="71" t="str">
        <f ca="1">INDEX({"","_","-","="},IF(OR($D231 &gt;= AZ$6, $E231 &lt; AY$6), 0, 1)+IF(OR($F231 &gt;= AZ$6, $G231 &lt; AY$6), 0, 2)+1)</f>
        <v/>
      </c>
      <c r="AZ231" s="71" t="str">
        <f ca="1">INDEX({"","_","-","="},IF(OR($D231 &gt;= BA$6, $E231 &lt; AZ$6), 0, 1)+IF(OR($F231 &gt;= BA$6, $G231 &lt; AZ$6), 0, 2)+1)</f>
        <v/>
      </c>
      <c r="BA231" s="71" t="str">
        <f ca="1">INDEX({"","_","-","="},IF(OR($D231 &gt;= BB$6, $E231 &lt; BA$6), 0, 1)+IF(OR($F231 &gt;= BB$6, $G231 &lt; BA$6), 0, 2)+1)</f>
        <v/>
      </c>
      <c r="BB231" s="71" t="str">
        <f ca="1">INDEX({"","_","-","="},IF(OR($D231 &gt;= BC$6, $E231 &lt; BB$6), 0, 1)+IF(OR($F231 &gt;= BC$6, $G231 &lt; BB$6), 0, 2)+1)</f>
        <v/>
      </c>
      <c r="BC231" s="71" t="str">
        <f ca="1">INDEX({"","_","-","="},IF(OR($D231 &gt;= BD$6, $E231 &lt; BC$6), 0, 1)+IF(OR($F231 &gt;= BD$6, $G231 &lt; BC$6), 0, 2)+1)</f>
        <v/>
      </c>
      <c r="BD231" s="71" t="str">
        <f ca="1">INDEX({"","_","-","="},IF(OR($D231 &gt;= BE$6, $E231 &lt; BD$6), 0, 1)+IF(OR($F231 &gt;= BE$6, $G231 &lt; BD$6), 0, 2)+1)</f>
        <v/>
      </c>
      <c r="BE231" s="71" t="str">
        <f ca="1">INDEX({"","_","-","="},IF(OR($D231 &gt;= BF$6, $E231 &lt; BE$6), 0, 1)+IF(OR($F231 &gt;= BF$6, $G231 &lt; BE$6), 0, 2)+1)</f>
        <v/>
      </c>
      <c r="BF231" s="71" t="str">
        <f ca="1">INDEX({"","_","-","="},IF(OR($D231 &gt;= BG$6, $E231 &lt; BF$6), 0, 1)+IF(OR($F231 &gt;= BG$6, $G231 &lt; BF$6), 0, 2)+1)</f>
        <v/>
      </c>
      <c r="BG231" s="71" t="str">
        <f ca="1">INDEX({"","_","-","="},IF(OR($D231 &gt;= BH$6, $E231 &lt; BG$6), 0, 1)+IF(OR($F231 &gt;= BH$6, $G231 &lt; BG$6), 0, 2)+1)</f>
        <v/>
      </c>
      <c r="BH231" s="71" t="str">
        <f ca="1">INDEX({"","_","-","="},IF(OR($D231 &gt;= BI$6, $E231 &lt; BH$6), 0, 1)+IF(OR($F231 &gt;= BI$6, $G231 &lt; BH$6), 0, 2)+1)</f>
        <v/>
      </c>
      <c r="BI231" s="71" t="str">
        <f ca="1">INDEX({"","_","-","="},IF(OR($D231 &gt;= BJ$6, $E231 &lt; BI$6), 0, 1)+IF(OR($F231 &gt;= BJ$6, $G231 &lt; BI$6), 0, 2)+1)</f>
        <v/>
      </c>
      <c r="BJ231" s="71" t="str">
        <f ca="1">INDEX({"","_","-","="},IF(OR($D231 &gt;= BK$6, $E231 &lt; BJ$6), 0, 1)+IF(OR($F231 &gt;= BK$6, $G231 &lt; BJ$6), 0, 2)+1)</f>
        <v/>
      </c>
      <c r="BK231" s="71" t="str">
        <f ca="1">INDEX({"","_","-","="},IF(OR($D231 &gt;= BL$6, $E231 &lt; BK$6), 0, 1)+IF(OR($F231 &gt;= BL$6, $G231 &lt; BK$6), 0, 2)+1)</f>
        <v/>
      </c>
      <c r="BL231" s="71" t="str">
        <f ca="1">INDEX({"","_","-","="},IF(OR($D231 &gt;= BM$6, $E231 &lt; BL$6), 0, 1)+IF(OR($F231 &gt;= BM$6, $G231 &lt; BL$6), 0, 2)+1)</f>
        <v/>
      </c>
      <c r="BM231" s="71" t="str">
        <f ca="1">INDEX({"","_","-","="},IF(OR($D231 &gt;= BN$6, $E231 &lt; BM$6), 0, 1)+IF(OR($F231 &gt;= BN$6, $G231 &lt; BM$6), 0, 2)+1)</f>
        <v/>
      </c>
      <c r="BN231" s="71" t="str">
        <f ca="1">INDEX({"","_","-","="},IF(OR($D231 &gt;= BO$6, $E231 &lt; BN$6), 0, 1)+IF(OR($F231 &gt;= BO$6, $G231 &lt; BN$6), 0, 2)+1)</f>
        <v/>
      </c>
      <c r="BO231" s="71" t="str">
        <f ca="1">INDEX({"","_","-","="},IF(OR($D231 &gt;= BP$6, $E231 &lt; BO$6), 0, 1)+IF(OR($F231 &gt;= BP$6, $G231 &lt; BO$6), 0, 2)+1)</f>
        <v/>
      </c>
      <c r="BP231" s="71" t="str">
        <f ca="1">INDEX({"","_","-","="},IF(OR($D231 &gt;= BQ$6, $E231 &lt; BP$6), 0, 1)+IF(OR($F231 &gt;= BQ$6, $G231 &lt; BP$6), 0, 2)+1)</f>
        <v/>
      </c>
      <c r="BQ231" s="71" t="str">
        <f ca="1">INDEX({"","_","-","="},IF(OR($D231 &gt;= BR$6, $E231 &lt; BQ$6), 0, 1)+IF(OR($F231 &gt;= BR$6, $G231 &lt; BQ$6), 0, 2)+1)</f>
        <v/>
      </c>
      <c r="BR231" s="71" t="str">
        <f ca="1">INDEX({"","_","-","="},IF(OR($D231 &gt;= BS$6, $E231 &lt; BR$6), 0, 1)+IF(OR($F231 &gt;= BS$6, $G231 &lt; BR$6), 0, 2)+1)</f>
        <v/>
      </c>
      <c r="BS231" s="71" t="str">
        <f ca="1">INDEX({"","_","-","="},IF(OR($D231 &gt;= BT$6, $E231 &lt; BS$6), 0, 1)+IF(OR($F231 &gt;= BT$6, $G231 &lt; BS$6), 0, 2)+1)</f>
        <v/>
      </c>
      <c r="BT231" s="71" t="str">
        <f ca="1">INDEX({"","_","-","="},IF(OR($D231 &gt;= BU$6, $E231 &lt; BT$6), 0, 1)+IF(OR($F231 &gt;= BU$6, $G231 &lt; BT$6), 0, 2)+1)</f>
        <v/>
      </c>
      <c r="BU231" s="71" t="str">
        <f ca="1">INDEX({"","_","-","="},IF(OR($D231 &gt;= BV$6, $E231 &lt; BU$6), 0, 1)+IF(OR($F231 &gt;= BV$6, $G231 &lt; BU$6), 0, 2)+1)</f>
        <v/>
      </c>
      <c r="BV231" s="71" t="str">
        <f ca="1">INDEX({"","_","-","="},IF(OR($D231 &gt;= BW$6, $E231 &lt; BV$6), 0, 1)+IF(OR($F231 &gt;= BW$6, $G231 &lt; BV$6), 0, 2)+1)</f>
        <v/>
      </c>
      <c r="BW231" s="71" t="str">
        <f ca="1">INDEX({"","_","-","="},IF(OR($D231 &gt;= BX$6, $E231 &lt; BW$6), 0, 1)+IF(OR($F231 &gt;= BX$6, $G231 &lt; BW$6), 0, 2)+1)</f>
        <v/>
      </c>
      <c r="BX231" s="71" t="str">
        <f ca="1">INDEX({"","_","-","="},IF(OR($D231 &gt;= BY$6, $E231 &lt; BX$6), 0, 1)+IF(OR($F231 &gt;= BY$6, $G231 &lt; BX$6), 0, 2)+1)</f>
        <v/>
      </c>
      <c r="BY231" s="71" t="str">
        <f ca="1">INDEX({"","_","-","="},IF(OR($D231 &gt;= BZ$6, $E231 &lt; BY$6), 0, 1)+IF(OR($F231 &gt;= BZ$6, $G231 &lt; BY$6), 0, 2)+1)</f>
        <v/>
      </c>
      <c r="BZ231" s="71" t="str">
        <f ca="1">INDEX({"","_","-","="},IF(OR($D231 &gt;= CA$6, $E231 &lt; BZ$6), 0, 1)+IF(OR($F231 &gt;= CA$6, $G231 &lt; BZ$6), 0, 2)+1)</f>
        <v/>
      </c>
      <c r="CA231" s="71" t="str">
        <f ca="1">INDEX({"","_","-","="},IF(OR($D231 &gt;= CB$6, $E231 &lt; CA$6), 0, 1)+IF(OR($F231 &gt;= CB$6, $G231 &lt; CA$6), 0, 2)+1)</f>
        <v/>
      </c>
      <c r="CB231" s="71" t="str">
        <f ca="1">INDEX({"","_","-","="},IF(OR($D231 &gt;= CC$6, $E231 &lt; CB$6), 0, 1)+IF(OR($F231 &gt;= CC$6, $G231 &lt; CB$6), 0, 2)+1)</f>
        <v/>
      </c>
      <c r="CC231" s="71" t="str">
        <f ca="1">INDEX({"","_","-","="},IF(OR($D231 &gt;= CD$6, $E231 &lt; CC$6), 0, 1)+IF(OR($F231 &gt;= CD$6, $G231 &lt; CC$6), 0, 2)+1)</f>
        <v/>
      </c>
      <c r="CD231" s="71" t="str">
        <f ca="1">INDEX({"","_","-","="},IF(OR($D231 &gt;= CE$6, $E231 &lt; CD$6), 0, 1)+IF(OR($F231 &gt;= CE$6, $G231 &lt; CD$6), 0, 2)+1)</f>
        <v/>
      </c>
    </row>
    <row r="232" spans="1:82">
      <c r="A232" s="8" t="str">
        <f ca="1">IF('临-进度'!N227,'临-进度'!$A227,"")</f>
        <v/>
      </c>
      <c r="B232" s="8" t="str">
        <f ca="1">IF('临-进度'!N227,'临-进度'!$B227,"")</f>
        <v/>
      </c>
      <c r="C232" s="8" t="str">
        <f ca="1">IF('临-进度'!N227,'临-进度'!$F227,"")</f>
        <v/>
      </c>
      <c r="D232" s="42" t="str">
        <f ca="1">IF('临-进度'!$N227,'临-进度'!$J227,"")</f>
        <v/>
      </c>
      <c r="E232" s="42" t="str">
        <f ca="1">IF('临-进度'!$N227,'临-进度'!$AF227,"")</f>
        <v/>
      </c>
      <c r="F232" s="42" t="str">
        <f ca="1">IF('临-进度'!$N227,'临-进度'!$K227,"")</f>
        <v/>
      </c>
      <c r="G232" s="76" t="str">
        <f ca="1">IF('临-进度'!$N227,'临-进度'!$AG227,"")</f>
        <v/>
      </c>
      <c r="H232" s="71" t="str">
        <f ca="1">INDEX({"","_","-","="},IF(OR($D232 &gt;= I$6, $E232 &lt; H$6), 0, 1)+IF(OR($F232 &gt;= I$6, $G232 &lt; H$6), 0, 2)+1)</f>
        <v/>
      </c>
      <c r="I232" s="71" t="str">
        <f ca="1">INDEX({"","_","-","="},IF(OR($D232 &gt;= J$6, $E232 &lt; I$6), 0, 1)+IF(OR($F232 &gt;= J$6, $G232 &lt; I$6), 0, 2)+1)</f>
        <v/>
      </c>
      <c r="J232" s="71" t="str">
        <f ca="1">INDEX({"","_","-","="},IF(OR($D232 &gt;= K$6, $E232 &lt; J$6), 0, 1)+IF(OR($F232 &gt;= K$6, $G232 &lt; J$6), 0, 2)+1)</f>
        <v/>
      </c>
      <c r="K232" s="71" t="str">
        <f ca="1">INDEX({"","_","-","="},IF(OR($D232 &gt;= L$6, $E232 &lt; K$6), 0, 1)+IF(OR($F232 &gt;= L$6, $G232 &lt; K$6), 0, 2)+1)</f>
        <v/>
      </c>
      <c r="L232" s="71" t="str">
        <f ca="1">INDEX({"","_","-","="},IF(OR($D232 &gt;= M$6, $E232 &lt; L$6), 0, 1)+IF(OR($F232 &gt;= M$6, $G232 &lt; L$6), 0, 2)+1)</f>
        <v/>
      </c>
      <c r="M232" s="71" t="str">
        <f ca="1">INDEX({"","_","-","="},IF(OR($D232 &gt;= N$6, $E232 &lt; M$6), 0, 1)+IF(OR($F232 &gt;= N$6, $G232 &lt; M$6), 0, 2)+1)</f>
        <v/>
      </c>
      <c r="N232" s="71" t="str">
        <f ca="1">INDEX({"","_","-","="},IF(OR($D232 &gt;= O$6, $E232 &lt; N$6), 0, 1)+IF(OR($F232 &gt;= O$6, $G232 &lt; N$6), 0, 2)+1)</f>
        <v/>
      </c>
      <c r="O232" s="71" t="str">
        <f ca="1">INDEX({"","_","-","="},IF(OR($D232 &gt;= P$6, $E232 &lt; O$6), 0, 1)+IF(OR($F232 &gt;= P$6, $G232 &lt; O$6), 0, 2)+1)</f>
        <v/>
      </c>
      <c r="P232" s="71" t="str">
        <f ca="1">INDEX({"","_","-","="},IF(OR($D232 &gt;= Q$6, $E232 &lt; P$6), 0, 1)+IF(OR($F232 &gt;= Q$6, $G232 &lt; P$6), 0, 2)+1)</f>
        <v/>
      </c>
      <c r="Q232" s="71" t="str">
        <f ca="1">INDEX({"","_","-","="},IF(OR($D232 &gt;= R$6, $E232 &lt; Q$6), 0, 1)+IF(OR($F232 &gt;= R$6, $G232 &lt; Q$6), 0, 2)+1)</f>
        <v/>
      </c>
      <c r="R232" s="71" t="str">
        <f ca="1">INDEX({"","_","-","="},IF(OR($D232 &gt;= S$6, $E232 &lt; R$6), 0, 1)+IF(OR($F232 &gt;= S$6, $G232 &lt; R$6), 0, 2)+1)</f>
        <v/>
      </c>
      <c r="S232" s="71" t="str">
        <f ca="1">INDEX({"","_","-","="},IF(OR($D232 &gt;= T$6, $E232 &lt; S$6), 0, 1)+IF(OR($F232 &gt;= T$6, $G232 &lt; S$6), 0, 2)+1)</f>
        <v/>
      </c>
      <c r="T232" s="71" t="str">
        <f ca="1">INDEX({"","_","-","="},IF(OR($D232 &gt;= U$6, $E232 &lt; T$6), 0, 1)+IF(OR($F232 &gt;= U$6, $G232 &lt; T$6), 0, 2)+1)</f>
        <v/>
      </c>
      <c r="U232" s="71" t="str">
        <f ca="1">INDEX({"","_","-","="},IF(OR($D232 &gt;= V$6, $E232 &lt; U$6), 0, 1)+IF(OR($F232 &gt;= V$6, $G232 &lt; U$6), 0, 2)+1)</f>
        <v/>
      </c>
      <c r="V232" s="71" t="str">
        <f ca="1">INDEX({"","_","-","="},IF(OR($D232 &gt;= W$6, $E232 &lt; V$6), 0, 1)+IF(OR($F232 &gt;= W$6, $G232 &lt; V$6), 0, 2)+1)</f>
        <v/>
      </c>
      <c r="W232" s="71" t="str">
        <f ca="1">INDEX({"","_","-","="},IF(OR($D232 &gt;= X$6, $E232 &lt; W$6), 0, 1)+IF(OR($F232 &gt;= X$6, $G232 &lt; W$6), 0, 2)+1)</f>
        <v/>
      </c>
      <c r="X232" s="71" t="str">
        <f ca="1">INDEX({"","_","-","="},IF(OR($D232 &gt;= Y$6, $E232 &lt; X$6), 0, 1)+IF(OR($F232 &gt;= Y$6, $G232 &lt; X$6), 0, 2)+1)</f>
        <v/>
      </c>
      <c r="Y232" s="71" t="str">
        <f ca="1">INDEX({"","_","-","="},IF(OR($D232 &gt;= Z$6, $E232 &lt; Y$6), 0, 1)+IF(OR($F232 &gt;= Z$6, $G232 &lt; Y$6), 0, 2)+1)</f>
        <v/>
      </c>
      <c r="Z232" s="71" t="str">
        <f ca="1">INDEX({"","_","-","="},IF(OR($D232 &gt;= AA$6, $E232 &lt; Z$6), 0, 1)+IF(OR($F232 &gt;= AA$6, $G232 &lt; Z$6), 0, 2)+1)</f>
        <v/>
      </c>
      <c r="AA232" s="71" t="str">
        <f ca="1">INDEX({"","_","-","="},IF(OR($D232 &gt;= AB$6, $E232 &lt; AA$6), 0, 1)+IF(OR($F232 &gt;= AB$6, $G232 &lt; AA$6), 0, 2)+1)</f>
        <v/>
      </c>
      <c r="AB232" s="71" t="str">
        <f ca="1">INDEX({"","_","-","="},IF(OR($D232 &gt;= AC$6, $E232 &lt; AB$6), 0, 1)+IF(OR($F232 &gt;= AC$6, $G232 &lt; AB$6), 0, 2)+1)</f>
        <v/>
      </c>
      <c r="AC232" s="71" t="str">
        <f ca="1">INDEX({"","_","-","="},IF(OR($D232 &gt;= AD$6, $E232 &lt; AC$6), 0, 1)+IF(OR($F232 &gt;= AD$6, $G232 &lt; AC$6), 0, 2)+1)</f>
        <v/>
      </c>
      <c r="AD232" s="71" t="str">
        <f ca="1">INDEX({"","_","-","="},IF(OR($D232 &gt;= AE$6, $E232 &lt; AD$6), 0, 1)+IF(OR($F232 &gt;= AE$6, $G232 &lt; AD$6), 0, 2)+1)</f>
        <v/>
      </c>
      <c r="AE232" s="71" t="str">
        <f ca="1">INDEX({"","_","-","="},IF(OR($D232 &gt;= AF$6, $E232 &lt; AE$6), 0, 1)+IF(OR($F232 &gt;= AF$6, $G232 &lt; AE$6), 0, 2)+1)</f>
        <v/>
      </c>
      <c r="AF232" s="71" t="str">
        <f ca="1">INDEX({"","_","-","="},IF(OR($D232 &gt;= AG$6, $E232 &lt; AF$6), 0, 1)+IF(OR($F232 &gt;= AG$6, $G232 &lt; AF$6), 0, 2)+1)</f>
        <v/>
      </c>
      <c r="AG232" s="71" t="str">
        <f ca="1">INDEX({"","_","-","="},IF(OR($D232 &gt;= AH$6, $E232 &lt; AG$6), 0, 1)+IF(OR($F232 &gt;= AH$6, $G232 &lt; AG$6), 0, 2)+1)</f>
        <v/>
      </c>
      <c r="AH232" s="71" t="str">
        <f ca="1">INDEX({"","_","-","="},IF(OR($D232 &gt;= AI$6, $E232 &lt; AH$6), 0, 1)+IF(OR($F232 &gt;= AI$6, $G232 &lt; AH$6), 0, 2)+1)</f>
        <v/>
      </c>
      <c r="AI232" s="71" t="str">
        <f ca="1">INDEX({"","_","-","="},IF(OR($D232 &gt;= AJ$6, $E232 &lt; AI$6), 0, 1)+IF(OR($F232 &gt;= AJ$6, $G232 &lt; AI$6), 0, 2)+1)</f>
        <v/>
      </c>
      <c r="AJ232" s="71" t="str">
        <f ca="1">INDEX({"","_","-","="},IF(OR($D232 &gt;= AK$6, $E232 &lt; AJ$6), 0, 1)+IF(OR($F232 &gt;= AK$6, $G232 &lt; AJ$6), 0, 2)+1)</f>
        <v/>
      </c>
      <c r="AK232" s="71" t="str">
        <f ca="1">INDEX({"","_","-","="},IF(OR($D232 &gt;= AL$6, $E232 &lt; AK$6), 0, 1)+IF(OR($F232 &gt;= AL$6, $G232 &lt; AK$6), 0, 2)+1)</f>
        <v/>
      </c>
      <c r="AL232" s="71" t="str">
        <f ca="1">INDEX({"","_","-","="},IF(OR($D232 &gt;= AM$6, $E232 &lt; AL$6), 0, 1)+IF(OR($F232 &gt;= AM$6, $G232 &lt; AL$6), 0, 2)+1)</f>
        <v/>
      </c>
      <c r="AM232" s="71" t="str">
        <f ca="1">INDEX({"","_","-","="},IF(OR($D232 &gt;= AN$6, $E232 &lt; AM$6), 0, 1)+IF(OR($F232 &gt;= AN$6, $G232 &lt; AM$6), 0, 2)+1)</f>
        <v/>
      </c>
      <c r="AN232" s="71" t="str">
        <f ca="1">INDEX({"","_","-","="},IF(OR($D232 &gt;= AO$6, $E232 &lt; AN$6), 0, 1)+IF(OR($F232 &gt;= AO$6, $G232 &lt; AN$6), 0, 2)+1)</f>
        <v/>
      </c>
      <c r="AO232" s="71" t="str">
        <f ca="1">INDEX({"","_","-","="},IF(OR($D232 &gt;= AP$6, $E232 &lt; AO$6), 0, 1)+IF(OR($F232 &gt;= AP$6, $G232 &lt; AO$6), 0, 2)+1)</f>
        <v/>
      </c>
      <c r="AP232" s="71" t="str">
        <f ca="1">INDEX({"","_","-","="},IF(OR($D232 &gt;= AQ$6, $E232 &lt; AP$6), 0, 1)+IF(OR($F232 &gt;= AQ$6, $G232 &lt; AP$6), 0, 2)+1)</f>
        <v/>
      </c>
      <c r="AQ232" s="71" t="str">
        <f ca="1">INDEX({"","_","-","="},IF(OR($D232 &gt;= AR$6, $E232 &lt; AQ$6), 0, 1)+IF(OR($F232 &gt;= AR$6, $G232 &lt; AQ$6), 0, 2)+1)</f>
        <v/>
      </c>
      <c r="AR232" s="71" t="str">
        <f ca="1">INDEX({"","_","-","="},IF(OR($D232 &gt;= AS$6, $E232 &lt; AR$6), 0, 1)+IF(OR($F232 &gt;= AS$6, $G232 &lt; AR$6), 0, 2)+1)</f>
        <v/>
      </c>
      <c r="AS232" s="71" t="str">
        <f ca="1">INDEX({"","_","-","="},IF(OR($D232 &gt;= AT$6, $E232 &lt; AS$6), 0, 1)+IF(OR($F232 &gt;= AT$6, $G232 &lt; AS$6), 0, 2)+1)</f>
        <v/>
      </c>
      <c r="AT232" s="71" t="str">
        <f ca="1">INDEX({"","_","-","="},IF(OR($D232 &gt;= AU$6, $E232 &lt; AT$6), 0, 1)+IF(OR($F232 &gt;= AU$6, $G232 &lt; AT$6), 0, 2)+1)</f>
        <v/>
      </c>
      <c r="AU232" s="71" t="str">
        <f ca="1">INDEX({"","_","-","="},IF(OR($D232 &gt;= AV$6, $E232 &lt; AU$6), 0, 1)+IF(OR($F232 &gt;= AV$6, $G232 &lt; AU$6), 0, 2)+1)</f>
        <v/>
      </c>
      <c r="AV232" s="71" t="str">
        <f ca="1">INDEX({"","_","-","="},IF(OR($D232 &gt;= AW$6, $E232 &lt; AV$6), 0, 1)+IF(OR($F232 &gt;= AW$6, $G232 &lt; AV$6), 0, 2)+1)</f>
        <v/>
      </c>
      <c r="AW232" s="71" t="str">
        <f ca="1">INDEX({"","_","-","="},IF(OR($D232 &gt;= AX$6, $E232 &lt; AW$6), 0, 1)+IF(OR($F232 &gt;= AX$6, $G232 &lt; AW$6), 0, 2)+1)</f>
        <v/>
      </c>
      <c r="AX232" s="71" t="str">
        <f ca="1">INDEX({"","_","-","="},IF(OR($D232 &gt;= AY$6, $E232 &lt; AX$6), 0, 1)+IF(OR($F232 &gt;= AY$6, $G232 &lt; AX$6), 0, 2)+1)</f>
        <v/>
      </c>
      <c r="AY232" s="71" t="str">
        <f ca="1">INDEX({"","_","-","="},IF(OR($D232 &gt;= AZ$6, $E232 &lt; AY$6), 0, 1)+IF(OR($F232 &gt;= AZ$6, $G232 &lt; AY$6), 0, 2)+1)</f>
        <v/>
      </c>
      <c r="AZ232" s="71" t="str">
        <f ca="1">INDEX({"","_","-","="},IF(OR($D232 &gt;= BA$6, $E232 &lt; AZ$6), 0, 1)+IF(OR($F232 &gt;= BA$6, $G232 &lt; AZ$6), 0, 2)+1)</f>
        <v/>
      </c>
      <c r="BA232" s="71" t="str">
        <f ca="1">INDEX({"","_","-","="},IF(OR($D232 &gt;= BB$6, $E232 &lt; BA$6), 0, 1)+IF(OR($F232 &gt;= BB$6, $G232 &lt; BA$6), 0, 2)+1)</f>
        <v/>
      </c>
      <c r="BB232" s="71" t="str">
        <f ca="1">INDEX({"","_","-","="},IF(OR($D232 &gt;= BC$6, $E232 &lt; BB$6), 0, 1)+IF(OR($F232 &gt;= BC$6, $G232 &lt; BB$6), 0, 2)+1)</f>
        <v/>
      </c>
      <c r="BC232" s="71" t="str">
        <f ca="1">INDEX({"","_","-","="},IF(OR($D232 &gt;= BD$6, $E232 &lt; BC$6), 0, 1)+IF(OR($F232 &gt;= BD$6, $G232 &lt; BC$6), 0, 2)+1)</f>
        <v/>
      </c>
      <c r="BD232" s="71" t="str">
        <f ca="1">INDEX({"","_","-","="},IF(OR($D232 &gt;= BE$6, $E232 &lt; BD$6), 0, 1)+IF(OR($F232 &gt;= BE$6, $G232 &lt; BD$6), 0, 2)+1)</f>
        <v/>
      </c>
      <c r="BE232" s="71" t="str">
        <f ca="1">INDEX({"","_","-","="},IF(OR($D232 &gt;= BF$6, $E232 &lt; BE$6), 0, 1)+IF(OR($F232 &gt;= BF$6, $G232 &lt; BE$6), 0, 2)+1)</f>
        <v/>
      </c>
      <c r="BF232" s="71" t="str">
        <f ca="1">INDEX({"","_","-","="},IF(OR($D232 &gt;= BG$6, $E232 &lt; BF$6), 0, 1)+IF(OR($F232 &gt;= BG$6, $G232 &lt; BF$6), 0, 2)+1)</f>
        <v/>
      </c>
      <c r="BG232" s="71" t="str">
        <f ca="1">INDEX({"","_","-","="},IF(OR($D232 &gt;= BH$6, $E232 &lt; BG$6), 0, 1)+IF(OR($F232 &gt;= BH$6, $G232 &lt; BG$6), 0, 2)+1)</f>
        <v/>
      </c>
      <c r="BH232" s="71" t="str">
        <f ca="1">INDEX({"","_","-","="},IF(OR($D232 &gt;= BI$6, $E232 &lt; BH$6), 0, 1)+IF(OR($F232 &gt;= BI$6, $G232 &lt; BH$6), 0, 2)+1)</f>
        <v/>
      </c>
      <c r="BI232" s="71" t="str">
        <f ca="1">INDEX({"","_","-","="},IF(OR($D232 &gt;= BJ$6, $E232 &lt; BI$6), 0, 1)+IF(OR($F232 &gt;= BJ$6, $G232 &lt; BI$6), 0, 2)+1)</f>
        <v/>
      </c>
      <c r="BJ232" s="71" t="str">
        <f ca="1">INDEX({"","_","-","="},IF(OR($D232 &gt;= BK$6, $E232 &lt; BJ$6), 0, 1)+IF(OR($F232 &gt;= BK$6, $G232 &lt; BJ$6), 0, 2)+1)</f>
        <v/>
      </c>
      <c r="BK232" s="71" t="str">
        <f ca="1">INDEX({"","_","-","="},IF(OR($D232 &gt;= BL$6, $E232 &lt; BK$6), 0, 1)+IF(OR($F232 &gt;= BL$6, $G232 &lt; BK$6), 0, 2)+1)</f>
        <v/>
      </c>
      <c r="BL232" s="71" t="str">
        <f ca="1">INDEX({"","_","-","="},IF(OR($D232 &gt;= BM$6, $E232 &lt; BL$6), 0, 1)+IF(OR($F232 &gt;= BM$6, $G232 &lt; BL$6), 0, 2)+1)</f>
        <v/>
      </c>
      <c r="BM232" s="71" t="str">
        <f ca="1">INDEX({"","_","-","="},IF(OR($D232 &gt;= BN$6, $E232 &lt; BM$6), 0, 1)+IF(OR($F232 &gt;= BN$6, $G232 &lt; BM$6), 0, 2)+1)</f>
        <v/>
      </c>
      <c r="BN232" s="71" t="str">
        <f ca="1">INDEX({"","_","-","="},IF(OR($D232 &gt;= BO$6, $E232 &lt; BN$6), 0, 1)+IF(OR($F232 &gt;= BO$6, $G232 &lt; BN$6), 0, 2)+1)</f>
        <v/>
      </c>
      <c r="BO232" s="71" t="str">
        <f ca="1">INDEX({"","_","-","="},IF(OR($D232 &gt;= BP$6, $E232 &lt; BO$6), 0, 1)+IF(OR($F232 &gt;= BP$6, $G232 &lt; BO$6), 0, 2)+1)</f>
        <v/>
      </c>
      <c r="BP232" s="71" t="str">
        <f ca="1">INDEX({"","_","-","="},IF(OR($D232 &gt;= BQ$6, $E232 &lt; BP$6), 0, 1)+IF(OR($F232 &gt;= BQ$6, $G232 &lt; BP$6), 0, 2)+1)</f>
        <v/>
      </c>
      <c r="BQ232" s="71" t="str">
        <f ca="1">INDEX({"","_","-","="},IF(OR($D232 &gt;= BR$6, $E232 &lt; BQ$6), 0, 1)+IF(OR($F232 &gt;= BR$6, $G232 &lt; BQ$6), 0, 2)+1)</f>
        <v/>
      </c>
      <c r="BR232" s="71" t="str">
        <f ca="1">INDEX({"","_","-","="},IF(OR($D232 &gt;= BS$6, $E232 &lt; BR$6), 0, 1)+IF(OR($F232 &gt;= BS$6, $G232 &lt; BR$6), 0, 2)+1)</f>
        <v/>
      </c>
      <c r="BS232" s="71" t="str">
        <f ca="1">INDEX({"","_","-","="},IF(OR($D232 &gt;= BT$6, $E232 &lt; BS$6), 0, 1)+IF(OR($F232 &gt;= BT$6, $G232 &lt; BS$6), 0, 2)+1)</f>
        <v/>
      </c>
      <c r="BT232" s="71" t="str">
        <f ca="1">INDEX({"","_","-","="},IF(OR($D232 &gt;= BU$6, $E232 &lt; BT$6), 0, 1)+IF(OR($F232 &gt;= BU$6, $G232 &lt; BT$6), 0, 2)+1)</f>
        <v/>
      </c>
      <c r="BU232" s="71" t="str">
        <f ca="1">INDEX({"","_","-","="},IF(OR($D232 &gt;= BV$6, $E232 &lt; BU$6), 0, 1)+IF(OR($F232 &gt;= BV$6, $G232 &lt; BU$6), 0, 2)+1)</f>
        <v/>
      </c>
      <c r="BV232" s="71" t="str">
        <f ca="1">INDEX({"","_","-","="},IF(OR($D232 &gt;= BW$6, $E232 &lt; BV$6), 0, 1)+IF(OR($F232 &gt;= BW$6, $G232 &lt; BV$6), 0, 2)+1)</f>
        <v/>
      </c>
      <c r="BW232" s="71" t="str">
        <f ca="1">INDEX({"","_","-","="},IF(OR($D232 &gt;= BX$6, $E232 &lt; BW$6), 0, 1)+IF(OR($F232 &gt;= BX$6, $G232 &lt; BW$6), 0, 2)+1)</f>
        <v/>
      </c>
      <c r="BX232" s="71" t="str">
        <f ca="1">INDEX({"","_","-","="},IF(OR($D232 &gt;= BY$6, $E232 &lt; BX$6), 0, 1)+IF(OR($F232 &gt;= BY$6, $G232 &lt; BX$6), 0, 2)+1)</f>
        <v/>
      </c>
      <c r="BY232" s="71" t="str">
        <f ca="1">INDEX({"","_","-","="},IF(OR($D232 &gt;= BZ$6, $E232 &lt; BY$6), 0, 1)+IF(OR($F232 &gt;= BZ$6, $G232 &lt; BY$6), 0, 2)+1)</f>
        <v/>
      </c>
      <c r="BZ232" s="71" t="str">
        <f ca="1">INDEX({"","_","-","="},IF(OR($D232 &gt;= CA$6, $E232 &lt; BZ$6), 0, 1)+IF(OR($F232 &gt;= CA$6, $G232 &lt; BZ$6), 0, 2)+1)</f>
        <v/>
      </c>
      <c r="CA232" s="71" t="str">
        <f ca="1">INDEX({"","_","-","="},IF(OR($D232 &gt;= CB$6, $E232 &lt; CA$6), 0, 1)+IF(OR($F232 &gt;= CB$6, $G232 &lt; CA$6), 0, 2)+1)</f>
        <v/>
      </c>
      <c r="CB232" s="71" t="str">
        <f ca="1">INDEX({"","_","-","="},IF(OR($D232 &gt;= CC$6, $E232 &lt; CB$6), 0, 1)+IF(OR($F232 &gt;= CC$6, $G232 &lt; CB$6), 0, 2)+1)</f>
        <v/>
      </c>
      <c r="CC232" s="71" t="str">
        <f ca="1">INDEX({"","_","-","="},IF(OR($D232 &gt;= CD$6, $E232 &lt; CC$6), 0, 1)+IF(OR($F232 &gt;= CD$6, $G232 &lt; CC$6), 0, 2)+1)</f>
        <v/>
      </c>
      <c r="CD232" s="71" t="str">
        <f ca="1">INDEX({"","_","-","="},IF(OR($D232 &gt;= CE$6, $E232 &lt; CD$6), 0, 1)+IF(OR($F232 &gt;= CE$6, $G232 &lt; CD$6), 0, 2)+1)</f>
        <v/>
      </c>
    </row>
    <row r="233" spans="1:82">
      <c r="A233" s="8" t="str">
        <f ca="1">IF('临-进度'!N228,'临-进度'!$A228,"")</f>
        <v/>
      </c>
      <c r="B233" s="8" t="str">
        <f ca="1">IF('临-进度'!N228,'临-进度'!$B228,"")</f>
        <v/>
      </c>
      <c r="C233" s="8" t="str">
        <f ca="1">IF('临-进度'!N228,'临-进度'!$F228,"")</f>
        <v/>
      </c>
      <c r="D233" s="42" t="str">
        <f ca="1">IF('临-进度'!$N228,'临-进度'!$J228,"")</f>
        <v/>
      </c>
      <c r="E233" s="42" t="str">
        <f ca="1">IF('临-进度'!$N228,'临-进度'!$AF228,"")</f>
        <v/>
      </c>
      <c r="F233" s="42" t="str">
        <f ca="1">IF('临-进度'!$N228,'临-进度'!$K228,"")</f>
        <v/>
      </c>
      <c r="G233" s="76" t="str">
        <f ca="1">IF('临-进度'!$N228,'临-进度'!$AG228,"")</f>
        <v/>
      </c>
      <c r="H233" s="71" t="str">
        <f ca="1">INDEX({"","_","-","="},IF(OR($D233 &gt;= I$6, $E233 &lt; H$6), 0, 1)+IF(OR($F233 &gt;= I$6, $G233 &lt; H$6), 0, 2)+1)</f>
        <v/>
      </c>
      <c r="I233" s="71" t="str">
        <f ca="1">INDEX({"","_","-","="},IF(OR($D233 &gt;= J$6, $E233 &lt; I$6), 0, 1)+IF(OR($F233 &gt;= J$6, $G233 &lt; I$6), 0, 2)+1)</f>
        <v/>
      </c>
      <c r="J233" s="71" t="str">
        <f ca="1">INDEX({"","_","-","="},IF(OR($D233 &gt;= K$6, $E233 &lt; J$6), 0, 1)+IF(OR($F233 &gt;= K$6, $G233 &lt; J$6), 0, 2)+1)</f>
        <v/>
      </c>
      <c r="K233" s="71" t="str">
        <f ca="1">INDEX({"","_","-","="},IF(OR($D233 &gt;= L$6, $E233 &lt; K$6), 0, 1)+IF(OR($F233 &gt;= L$6, $G233 &lt; K$6), 0, 2)+1)</f>
        <v/>
      </c>
      <c r="L233" s="71" t="str">
        <f ca="1">INDEX({"","_","-","="},IF(OR($D233 &gt;= M$6, $E233 &lt; L$6), 0, 1)+IF(OR($F233 &gt;= M$6, $G233 &lt; L$6), 0, 2)+1)</f>
        <v/>
      </c>
      <c r="M233" s="71" t="str">
        <f ca="1">INDEX({"","_","-","="},IF(OR($D233 &gt;= N$6, $E233 &lt; M$6), 0, 1)+IF(OR($F233 &gt;= N$6, $G233 &lt; M$6), 0, 2)+1)</f>
        <v/>
      </c>
      <c r="N233" s="71" t="str">
        <f ca="1">INDEX({"","_","-","="},IF(OR($D233 &gt;= O$6, $E233 &lt; N$6), 0, 1)+IF(OR($F233 &gt;= O$6, $G233 &lt; N$6), 0, 2)+1)</f>
        <v/>
      </c>
      <c r="O233" s="71" t="str">
        <f ca="1">INDEX({"","_","-","="},IF(OR($D233 &gt;= P$6, $E233 &lt; O$6), 0, 1)+IF(OR($F233 &gt;= P$6, $G233 &lt; O$6), 0, 2)+1)</f>
        <v/>
      </c>
      <c r="P233" s="71" t="str">
        <f ca="1">INDEX({"","_","-","="},IF(OR($D233 &gt;= Q$6, $E233 &lt; P$6), 0, 1)+IF(OR($F233 &gt;= Q$6, $G233 &lt; P$6), 0, 2)+1)</f>
        <v/>
      </c>
      <c r="Q233" s="71" t="str">
        <f ca="1">INDEX({"","_","-","="},IF(OR($D233 &gt;= R$6, $E233 &lt; Q$6), 0, 1)+IF(OR($F233 &gt;= R$6, $G233 &lt; Q$6), 0, 2)+1)</f>
        <v/>
      </c>
      <c r="R233" s="71" t="str">
        <f ca="1">INDEX({"","_","-","="},IF(OR($D233 &gt;= S$6, $E233 &lt; R$6), 0, 1)+IF(OR($F233 &gt;= S$6, $G233 &lt; R$6), 0, 2)+1)</f>
        <v/>
      </c>
      <c r="S233" s="71" t="str">
        <f ca="1">INDEX({"","_","-","="},IF(OR($D233 &gt;= T$6, $E233 &lt; S$6), 0, 1)+IF(OR($F233 &gt;= T$6, $G233 &lt; S$6), 0, 2)+1)</f>
        <v/>
      </c>
      <c r="T233" s="71" t="str">
        <f ca="1">INDEX({"","_","-","="},IF(OR($D233 &gt;= U$6, $E233 &lt; T$6), 0, 1)+IF(OR($F233 &gt;= U$6, $G233 &lt; T$6), 0, 2)+1)</f>
        <v/>
      </c>
      <c r="U233" s="71" t="str">
        <f ca="1">INDEX({"","_","-","="},IF(OR($D233 &gt;= V$6, $E233 &lt; U$6), 0, 1)+IF(OR($F233 &gt;= V$6, $G233 &lt; U$6), 0, 2)+1)</f>
        <v/>
      </c>
      <c r="V233" s="71" t="str">
        <f ca="1">INDEX({"","_","-","="},IF(OR($D233 &gt;= W$6, $E233 &lt; V$6), 0, 1)+IF(OR($F233 &gt;= W$6, $G233 &lt; V$6), 0, 2)+1)</f>
        <v/>
      </c>
      <c r="W233" s="71" t="str">
        <f ca="1">INDEX({"","_","-","="},IF(OR($D233 &gt;= X$6, $E233 &lt; W$6), 0, 1)+IF(OR($F233 &gt;= X$6, $G233 &lt; W$6), 0, 2)+1)</f>
        <v/>
      </c>
      <c r="X233" s="71" t="str">
        <f ca="1">INDEX({"","_","-","="},IF(OR($D233 &gt;= Y$6, $E233 &lt; X$6), 0, 1)+IF(OR($F233 &gt;= Y$6, $G233 &lt; X$6), 0, 2)+1)</f>
        <v/>
      </c>
      <c r="Y233" s="71" t="str">
        <f ca="1">INDEX({"","_","-","="},IF(OR($D233 &gt;= Z$6, $E233 &lt; Y$6), 0, 1)+IF(OR($F233 &gt;= Z$6, $G233 &lt; Y$6), 0, 2)+1)</f>
        <v/>
      </c>
      <c r="Z233" s="71" t="str">
        <f ca="1">INDEX({"","_","-","="},IF(OR($D233 &gt;= AA$6, $E233 &lt; Z$6), 0, 1)+IF(OR($F233 &gt;= AA$6, $G233 &lt; Z$6), 0, 2)+1)</f>
        <v/>
      </c>
      <c r="AA233" s="71" t="str">
        <f ca="1">INDEX({"","_","-","="},IF(OR($D233 &gt;= AB$6, $E233 &lt; AA$6), 0, 1)+IF(OR($F233 &gt;= AB$6, $G233 &lt; AA$6), 0, 2)+1)</f>
        <v/>
      </c>
      <c r="AB233" s="71" t="str">
        <f ca="1">INDEX({"","_","-","="},IF(OR($D233 &gt;= AC$6, $E233 &lt; AB$6), 0, 1)+IF(OR($F233 &gt;= AC$6, $G233 &lt; AB$6), 0, 2)+1)</f>
        <v/>
      </c>
      <c r="AC233" s="71" t="str">
        <f ca="1">INDEX({"","_","-","="},IF(OR($D233 &gt;= AD$6, $E233 &lt; AC$6), 0, 1)+IF(OR($F233 &gt;= AD$6, $G233 &lt; AC$6), 0, 2)+1)</f>
        <v/>
      </c>
      <c r="AD233" s="71" t="str">
        <f ca="1">INDEX({"","_","-","="},IF(OR($D233 &gt;= AE$6, $E233 &lt; AD$6), 0, 1)+IF(OR($F233 &gt;= AE$6, $G233 &lt; AD$6), 0, 2)+1)</f>
        <v/>
      </c>
      <c r="AE233" s="71" t="str">
        <f ca="1">INDEX({"","_","-","="},IF(OR($D233 &gt;= AF$6, $E233 &lt; AE$6), 0, 1)+IF(OR($F233 &gt;= AF$6, $G233 &lt; AE$6), 0, 2)+1)</f>
        <v/>
      </c>
      <c r="AF233" s="71" t="str">
        <f ca="1">INDEX({"","_","-","="},IF(OR($D233 &gt;= AG$6, $E233 &lt; AF$6), 0, 1)+IF(OR($F233 &gt;= AG$6, $G233 &lt; AF$6), 0, 2)+1)</f>
        <v/>
      </c>
      <c r="AG233" s="71" t="str">
        <f ca="1">INDEX({"","_","-","="},IF(OR($D233 &gt;= AH$6, $E233 &lt; AG$6), 0, 1)+IF(OR($F233 &gt;= AH$6, $G233 &lt; AG$6), 0, 2)+1)</f>
        <v/>
      </c>
      <c r="AH233" s="71" t="str">
        <f ca="1">INDEX({"","_","-","="},IF(OR($D233 &gt;= AI$6, $E233 &lt; AH$6), 0, 1)+IF(OR($F233 &gt;= AI$6, $G233 &lt; AH$6), 0, 2)+1)</f>
        <v/>
      </c>
      <c r="AI233" s="71" t="str">
        <f ca="1">INDEX({"","_","-","="},IF(OR($D233 &gt;= AJ$6, $E233 &lt; AI$6), 0, 1)+IF(OR($F233 &gt;= AJ$6, $G233 &lt; AI$6), 0, 2)+1)</f>
        <v/>
      </c>
      <c r="AJ233" s="71" t="str">
        <f ca="1">INDEX({"","_","-","="},IF(OR($D233 &gt;= AK$6, $E233 &lt; AJ$6), 0, 1)+IF(OR($F233 &gt;= AK$6, $G233 &lt; AJ$6), 0, 2)+1)</f>
        <v/>
      </c>
      <c r="AK233" s="71" t="str">
        <f ca="1">INDEX({"","_","-","="},IF(OR($D233 &gt;= AL$6, $E233 &lt; AK$6), 0, 1)+IF(OR($F233 &gt;= AL$6, $G233 &lt; AK$6), 0, 2)+1)</f>
        <v/>
      </c>
      <c r="AL233" s="71" t="str">
        <f ca="1">INDEX({"","_","-","="},IF(OR($D233 &gt;= AM$6, $E233 &lt; AL$6), 0, 1)+IF(OR($F233 &gt;= AM$6, $G233 &lt; AL$6), 0, 2)+1)</f>
        <v/>
      </c>
      <c r="AM233" s="71" t="str">
        <f ca="1">INDEX({"","_","-","="},IF(OR($D233 &gt;= AN$6, $E233 &lt; AM$6), 0, 1)+IF(OR($F233 &gt;= AN$6, $G233 &lt; AM$6), 0, 2)+1)</f>
        <v/>
      </c>
      <c r="AN233" s="71" t="str">
        <f ca="1">INDEX({"","_","-","="},IF(OR($D233 &gt;= AO$6, $E233 &lt; AN$6), 0, 1)+IF(OR($F233 &gt;= AO$6, $G233 &lt; AN$6), 0, 2)+1)</f>
        <v/>
      </c>
      <c r="AO233" s="71" t="str">
        <f ca="1">INDEX({"","_","-","="},IF(OR($D233 &gt;= AP$6, $E233 &lt; AO$6), 0, 1)+IF(OR($F233 &gt;= AP$6, $G233 &lt; AO$6), 0, 2)+1)</f>
        <v/>
      </c>
      <c r="AP233" s="71" t="str">
        <f ca="1">INDEX({"","_","-","="},IF(OR($D233 &gt;= AQ$6, $E233 &lt; AP$6), 0, 1)+IF(OR($F233 &gt;= AQ$6, $G233 &lt; AP$6), 0, 2)+1)</f>
        <v/>
      </c>
      <c r="AQ233" s="71" t="str">
        <f ca="1">INDEX({"","_","-","="},IF(OR($D233 &gt;= AR$6, $E233 &lt; AQ$6), 0, 1)+IF(OR($F233 &gt;= AR$6, $G233 &lt; AQ$6), 0, 2)+1)</f>
        <v/>
      </c>
      <c r="AR233" s="71" t="str">
        <f ca="1">INDEX({"","_","-","="},IF(OR($D233 &gt;= AS$6, $E233 &lt; AR$6), 0, 1)+IF(OR($F233 &gt;= AS$6, $G233 &lt; AR$6), 0, 2)+1)</f>
        <v/>
      </c>
      <c r="AS233" s="71" t="str">
        <f ca="1">INDEX({"","_","-","="},IF(OR($D233 &gt;= AT$6, $E233 &lt; AS$6), 0, 1)+IF(OR($F233 &gt;= AT$6, $G233 &lt; AS$6), 0, 2)+1)</f>
        <v/>
      </c>
      <c r="AT233" s="71" t="str">
        <f ca="1">INDEX({"","_","-","="},IF(OR($D233 &gt;= AU$6, $E233 &lt; AT$6), 0, 1)+IF(OR($F233 &gt;= AU$6, $G233 &lt; AT$6), 0, 2)+1)</f>
        <v/>
      </c>
      <c r="AU233" s="71" t="str">
        <f ca="1">INDEX({"","_","-","="},IF(OR($D233 &gt;= AV$6, $E233 &lt; AU$6), 0, 1)+IF(OR($F233 &gt;= AV$6, $G233 &lt; AU$6), 0, 2)+1)</f>
        <v/>
      </c>
      <c r="AV233" s="71" t="str">
        <f ca="1">INDEX({"","_","-","="},IF(OR($D233 &gt;= AW$6, $E233 &lt; AV$6), 0, 1)+IF(OR($F233 &gt;= AW$6, $G233 &lt; AV$6), 0, 2)+1)</f>
        <v/>
      </c>
      <c r="AW233" s="71" t="str">
        <f ca="1">INDEX({"","_","-","="},IF(OR($D233 &gt;= AX$6, $E233 &lt; AW$6), 0, 1)+IF(OR($F233 &gt;= AX$6, $G233 &lt; AW$6), 0, 2)+1)</f>
        <v/>
      </c>
      <c r="AX233" s="71" t="str">
        <f ca="1">INDEX({"","_","-","="},IF(OR($D233 &gt;= AY$6, $E233 &lt; AX$6), 0, 1)+IF(OR($F233 &gt;= AY$6, $G233 &lt; AX$6), 0, 2)+1)</f>
        <v/>
      </c>
      <c r="AY233" s="71" t="str">
        <f ca="1">INDEX({"","_","-","="},IF(OR($D233 &gt;= AZ$6, $E233 &lt; AY$6), 0, 1)+IF(OR($F233 &gt;= AZ$6, $G233 &lt; AY$6), 0, 2)+1)</f>
        <v/>
      </c>
      <c r="AZ233" s="71" t="str">
        <f ca="1">INDEX({"","_","-","="},IF(OR($D233 &gt;= BA$6, $E233 &lt; AZ$6), 0, 1)+IF(OR($F233 &gt;= BA$6, $G233 &lt; AZ$6), 0, 2)+1)</f>
        <v/>
      </c>
      <c r="BA233" s="71" t="str">
        <f ca="1">INDEX({"","_","-","="},IF(OR($D233 &gt;= BB$6, $E233 &lt; BA$6), 0, 1)+IF(OR($F233 &gt;= BB$6, $G233 &lt; BA$6), 0, 2)+1)</f>
        <v/>
      </c>
      <c r="BB233" s="71" t="str">
        <f ca="1">INDEX({"","_","-","="},IF(OR($D233 &gt;= BC$6, $E233 &lt; BB$6), 0, 1)+IF(OR($F233 &gt;= BC$6, $G233 &lt; BB$6), 0, 2)+1)</f>
        <v/>
      </c>
      <c r="BC233" s="71" t="str">
        <f ca="1">INDEX({"","_","-","="},IF(OR($D233 &gt;= BD$6, $E233 &lt; BC$6), 0, 1)+IF(OR($F233 &gt;= BD$6, $G233 &lt; BC$6), 0, 2)+1)</f>
        <v/>
      </c>
      <c r="BD233" s="71" t="str">
        <f ca="1">INDEX({"","_","-","="},IF(OR($D233 &gt;= BE$6, $E233 &lt; BD$6), 0, 1)+IF(OR($F233 &gt;= BE$6, $G233 &lt; BD$6), 0, 2)+1)</f>
        <v/>
      </c>
      <c r="BE233" s="71" t="str">
        <f ca="1">INDEX({"","_","-","="},IF(OR($D233 &gt;= BF$6, $E233 &lt; BE$6), 0, 1)+IF(OR($F233 &gt;= BF$6, $G233 &lt; BE$6), 0, 2)+1)</f>
        <v/>
      </c>
      <c r="BF233" s="71" t="str">
        <f ca="1">INDEX({"","_","-","="},IF(OR($D233 &gt;= BG$6, $E233 &lt; BF$6), 0, 1)+IF(OR($F233 &gt;= BG$6, $G233 &lt; BF$6), 0, 2)+1)</f>
        <v/>
      </c>
      <c r="BG233" s="71" t="str">
        <f ca="1">INDEX({"","_","-","="},IF(OR($D233 &gt;= BH$6, $E233 &lt; BG$6), 0, 1)+IF(OR($F233 &gt;= BH$6, $G233 &lt; BG$6), 0, 2)+1)</f>
        <v/>
      </c>
      <c r="BH233" s="71" t="str">
        <f ca="1">INDEX({"","_","-","="},IF(OR($D233 &gt;= BI$6, $E233 &lt; BH$6), 0, 1)+IF(OR($F233 &gt;= BI$6, $G233 &lt; BH$6), 0, 2)+1)</f>
        <v/>
      </c>
      <c r="BI233" s="71" t="str">
        <f ca="1">INDEX({"","_","-","="},IF(OR($D233 &gt;= BJ$6, $E233 &lt; BI$6), 0, 1)+IF(OR($F233 &gt;= BJ$6, $G233 &lt; BI$6), 0, 2)+1)</f>
        <v/>
      </c>
      <c r="BJ233" s="71" t="str">
        <f ca="1">INDEX({"","_","-","="},IF(OR($D233 &gt;= BK$6, $E233 &lt; BJ$6), 0, 1)+IF(OR($F233 &gt;= BK$6, $G233 &lt; BJ$6), 0, 2)+1)</f>
        <v/>
      </c>
      <c r="BK233" s="71" t="str">
        <f ca="1">INDEX({"","_","-","="},IF(OR($D233 &gt;= BL$6, $E233 &lt; BK$6), 0, 1)+IF(OR($F233 &gt;= BL$6, $G233 &lt; BK$6), 0, 2)+1)</f>
        <v/>
      </c>
      <c r="BL233" s="71" t="str">
        <f ca="1">INDEX({"","_","-","="},IF(OR($D233 &gt;= BM$6, $E233 &lt; BL$6), 0, 1)+IF(OR($F233 &gt;= BM$6, $G233 &lt; BL$6), 0, 2)+1)</f>
        <v/>
      </c>
      <c r="BM233" s="71" t="str">
        <f ca="1">INDEX({"","_","-","="},IF(OR($D233 &gt;= BN$6, $E233 &lt; BM$6), 0, 1)+IF(OR($F233 &gt;= BN$6, $G233 &lt; BM$6), 0, 2)+1)</f>
        <v/>
      </c>
      <c r="BN233" s="71" t="str">
        <f ca="1">INDEX({"","_","-","="},IF(OR($D233 &gt;= BO$6, $E233 &lt; BN$6), 0, 1)+IF(OR($F233 &gt;= BO$6, $G233 &lt; BN$6), 0, 2)+1)</f>
        <v/>
      </c>
      <c r="BO233" s="71" t="str">
        <f ca="1">INDEX({"","_","-","="},IF(OR($D233 &gt;= BP$6, $E233 &lt; BO$6), 0, 1)+IF(OR($F233 &gt;= BP$6, $G233 &lt; BO$6), 0, 2)+1)</f>
        <v/>
      </c>
      <c r="BP233" s="71" t="str">
        <f ca="1">INDEX({"","_","-","="},IF(OR($D233 &gt;= BQ$6, $E233 &lt; BP$6), 0, 1)+IF(OR($F233 &gt;= BQ$6, $G233 &lt; BP$6), 0, 2)+1)</f>
        <v/>
      </c>
      <c r="BQ233" s="71" t="str">
        <f ca="1">INDEX({"","_","-","="},IF(OR($D233 &gt;= BR$6, $E233 &lt; BQ$6), 0, 1)+IF(OR($F233 &gt;= BR$6, $G233 &lt; BQ$6), 0, 2)+1)</f>
        <v/>
      </c>
      <c r="BR233" s="71" t="str">
        <f ca="1">INDEX({"","_","-","="},IF(OR($D233 &gt;= BS$6, $E233 &lt; BR$6), 0, 1)+IF(OR($F233 &gt;= BS$6, $G233 &lt; BR$6), 0, 2)+1)</f>
        <v/>
      </c>
      <c r="BS233" s="71" t="str">
        <f ca="1">INDEX({"","_","-","="},IF(OR($D233 &gt;= BT$6, $E233 &lt; BS$6), 0, 1)+IF(OR($F233 &gt;= BT$6, $G233 &lt; BS$6), 0, 2)+1)</f>
        <v/>
      </c>
      <c r="BT233" s="71" t="str">
        <f ca="1">INDEX({"","_","-","="},IF(OR($D233 &gt;= BU$6, $E233 &lt; BT$6), 0, 1)+IF(OR($F233 &gt;= BU$6, $G233 &lt; BT$6), 0, 2)+1)</f>
        <v/>
      </c>
      <c r="BU233" s="71" t="str">
        <f ca="1">INDEX({"","_","-","="},IF(OR($D233 &gt;= BV$6, $E233 &lt; BU$6), 0, 1)+IF(OR($F233 &gt;= BV$6, $G233 &lt; BU$6), 0, 2)+1)</f>
        <v/>
      </c>
      <c r="BV233" s="71" t="str">
        <f ca="1">INDEX({"","_","-","="},IF(OR($D233 &gt;= BW$6, $E233 &lt; BV$6), 0, 1)+IF(OR($F233 &gt;= BW$6, $G233 &lt; BV$6), 0, 2)+1)</f>
        <v/>
      </c>
      <c r="BW233" s="71" t="str">
        <f ca="1">INDEX({"","_","-","="},IF(OR($D233 &gt;= BX$6, $E233 &lt; BW$6), 0, 1)+IF(OR($F233 &gt;= BX$6, $G233 &lt; BW$6), 0, 2)+1)</f>
        <v/>
      </c>
      <c r="BX233" s="71" t="str">
        <f ca="1">INDEX({"","_","-","="},IF(OR($D233 &gt;= BY$6, $E233 &lt; BX$6), 0, 1)+IF(OR($F233 &gt;= BY$6, $G233 &lt; BX$6), 0, 2)+1)</f>
        <v/>
      </c>
      <c r="BY233" s="71" t="str">
        <f ca="1">INDEX({"","_","-","="},IF(OR($D233 &gt;= BZ$6, $E233 &lt; BY$6), 0, 1)+IF(OR($F233 &gt;= BZ$6, $G233 &lt; BY$6), 0, 2)+1)</f>
        <v/>
      </c>
      <c r="BZ233" s="71" t="str">
        <f ca="1">INDEX({"","_","-","="},IF(OR($D233 &gt;= CA$6, $E233 &lt; BZ$6), 0, 1)+IF(OR($F233 &gt;= CA$6, $G233 &lt; BZ$6), 0, 2)+1)</f>
        <v/>
      </c>
      <c r="CA233" s="71" t="str">
        <f ca="1">INDEX({"","_","-","="},IF(OR($D233 &gt;= CB$6, $E233 &lt; CA$6), 0, 1)+IF(OR($F233 &gt;= CB$6, $G233 &lt; CA$6), 0, 2)+1)</f>
        <v/>
      </c>
      <c r="CB233" s="71" t="str">
        <f ca="1">INDEX({"","_","-","="},IF(OR($D233 &gt;= CC$6, $E233 &lt; CB$6), 0, 1)+IF(OR($F233 &gt;= CC$6, $G233 &lt; CB$6), 0, 2)+1)</f>
        <v/>
      </c>
      <c r="CC233" s="71" t="str">
        <f ca="1">INDEX({"","_","-","="},IF(OR($D233 &gt;= CD$6, $E233 &lt; CC$6), 0, 1)+IF(OR($F233 &gt;= CD$6, $G233 &lt; CC$6), 0, 2)+1)</f>
        <v/>
      </c>
      <c r="CD233" s="71" t="str">
        <f ca="1">INDEX({"","_","-","="},IF(OR($D233 &gt;= CE$6, $E233 &lt; CD$6), 0, 1)+IF(OR($F233 &gt;= CE$6, $G233 &lt; CD$6), 0, 2)+1)</f>
        <v/>
      </c>
    </row>
    <row r="234" spans="1:82">
      <c r="A234" s="8" t="str">
        <f ca="1">IF('临-进度'!N229,'临-进度'!$A229,"")</f>
        <v/>
      </c>
      <c r="B234" s="8" t="str">
        <f ca="1">IF('临-进度'!N229,'临-进度'!$B229,"")</f>
        <v/>
      </c>
      <c r="C234" s="8" t="str">
        <f ca="1">IF('临-进度'!N229,'临-进度'!$F229,"")</f>
        <v/>
      </c>
      <c r="D234" s="42" t="str">
        <f ca="1">IF('临-进度'!$N229,'临-进度'!$J229,"")</f>
        <v/>
      </c>
      <c r="E234" s="42" t="str">
        <f ca="1">IF('临-进度'!$N229,'临-进度'!$AF229,"")</f>
        <v/>
      </c>
      <c r="F234" s="42" t="str">
        <f ca="1">IF('临-进度'!$N229,'临-进度'!$K229,"")</f>
        <v/>
      </c>
      <c r="G234" s="76" t="str">
        <f ca="1">IF('临-进度'!$N229,'临-进度'!$AG229,"")</f>
        <v/>
      </c>
      <c r="H234" s="71" t="str">
        <f ca="1">INDEX({"","_","-","="},IF(OR($D234 &gt;= I$6, $E234 &lt; H$6), 0, 1)+IF(OR($F234 &gt;= I$6, $G234 &lt; H$6), 0, 2)+1)</f>
        <v/>
      </c>
      <c r="I234" s="71" t="str">
        <f ca="1">INDEX({"","_","-","="},IF(OR($D234 &gt;= J$6, $E234 &lt; I$6), 0, 1)+IF(OR($F234 &gt;= J$6, $G234 &lt; I$6), 0, 2)+1)</f>
        <v/>
      </c>
      <c r="J234" s="71" t="str">
        <f ca="1">INDEX({"","_","-","="},IF(OR($D234 &gt;= K$6, $E234 &lt; J$6), 0, 1)+IF(OR($F234 &gt;= K$6, $G234 &lt; J$6), 0, 2)+1)</f>
        <v/>
      </c>
      <c r="K234" s="71" t="str">
        <f ca="1">INDEX({"","_","-","="},IF(OR($D234 &gt;= L$6, $E234 &lt; K$6), 0, 1)+IF(OR($F234 &gt;= L$6, $G234 &lt; K$6), 0, 2)+1)</f>
        <v/>
      </c>
      <c r="L234" s="71" t="str">
        <f ca="1">INDEX({"","_","-","="},IF(OR($D234 &gt;= M$6, $E234 &lt; L$6), 0, 1)+IF(OR($F234 &gt;= M$6, $G234 &lt; L$6), 0, 2)+1)</f>
        <v/>
      </c>
      <c r="M234" s="71" t="str">
        <f ca="1">INDEX({"","_","-","="},IF(OR($D234 &gt;= N$6, $E234 &lt; M$6), 0, 1)+IF(OR($F234 &gt;= N$6, $G234 &lt; M$6), 0, 2)+1)</f>
        <v/>
      </c>
      <c r="N234" s="71" t="str">
        <f ca="1">INDEX({"","_","-","="},IF(OR($D234 &gt;= O$6, $E234 &lt; N$6), 0, 1)+IF(OR($F234 &gt;= O$6, $G234 &lt; N$6), 0, 2)+1)</f>
        <v/>
      </c>
      <c r="O234" s="71" t="str">
        <f ca="1">INDEX({"","_","-","="},IF(OR($D234 &gt;= P$6, $E234 &lt; O$6), 0, 1)+IF(OR($F234 &gt;= P$6, $G234 &lt; O$6), 0, 2)+1)</f>
        <v/>
      </c>
      <c r="P234" s="71" t="str">
        <f ca="1">INDEX({"","_","-","="},IF(OR($D234 &gt;= Q$6, $E234 &lt; P$6), 0, 1)+IF(OR($F234 &gt;= Q$6, $G234 &lt; P$6), 0, 2)+1)</f>
        <v/>
      </c>
      <c r="Q234" s="71" t="str">
        <f ca="1">INDEX({"","_","-","="},IF(OR($D234 &gt;= R$6, $E234 &lt; Q$6), 0, 1)+IF(OR($F234 &gt;= R$6, $G234 &lt; Q$6), 0, 2)+1)</f>
        <v/>
      </c>
      <c r="R234" s="71" t="str">
        <f ca="1">INDEX({"","_","-","="},IF(OR($D234 &gt;= S$6, $E234 &lt; R$6), 0, 1)+IF(OR($F234 &gt;= S$6, $G234 &lt; R$6), 0, 2)+1)</f>
        <v/>
      </c>
      <c r="S234" s="71" t="str">
        <f ca="1">INDEX({"","_","-","="},IF(OR($D234 &gt;= T$6, $E234 &lt; S$6), 0, 1)+IF(OR($F234 &gt;= T$6, $G234 &lt; S$6), 0, 2)+1)</f>
        <v/>
      </c>
      <c r="T234" s="71" t="str">
        <f ca="1">INDEX({"","_","-","="},IF(OR($D234 &gt;= U$6, $E234 &lt; T$6), 0, 1)+IF(OR($F234 &gt;= U$6, $G234 &lt; T$6), 0, 2)+1)</f>
        <v/>
      </c>
      <c r="U234" s="71" t="str">
        <f ca="1">INDEX({"","_","-","="},IF(OR($D234 &gt;= V$6, $E234 &lt; U$6), 0, 1)+IF(OR($F234 &gt;= V$6, $G234 &lt; U$6), 0, 2)+1)</f>
        <v/>
      </c>
      <c r="V234" s="71" t="str">
        <f ca="1">INDEX({"","_","-","="},IF(OR($D234 &gt;= W$6, $E234 &lt; V$6), 0, 1)+IF(OR($F234 &gt;= W$6, $G234 &lt; V$6), 0, 2)+1)</f>
        <v/>
      </c>
      <c r="W234" s="71" t="str">
        <f ca="1">INDEX({"","_","-","="},IF(OR($D234 &gt;= X$6, $E234 &lt; W$6), 0, 1)+IF(OR($F234 &gt;= X$6, $G234 &lt; W$6), 0, 2)+1)</f>
        <v/>
      </c>
      <c r="X234" s="71" t="str">
        <f ca="1">INDEX({"","_","-","="},IF(OR($D234 &gt;= Y$6, $E234 &lt; X$6), 0, 1)+IF(OR($F234 &gt;= Y$6, $G234 &lt; X$6), 0, 2)+1)</f>
        <v/>
      </c>
      <c r="Y234" s="71" t="str">
        <f ca="1">INDEX({"","_","-","="},IF(OR($D234 &gt;= Z$6, $E234 &lt; Y$6), 0, 1)+IF(OR($F234 &gt;= Z$6, $G234 &lt; Y$6), 0, 2)+1)</f>
        <v/>
      </c>
      <c r="Z234" s="71" t="str">
        <f ca="1">INDEX({"","_","-","="},IF(OR($D234 &gt;= AA$6, $E234 &lt; Z$6), 0, 1)+IF(OR($F234 &gt;= AA$6, $G234 &lt; Z$6), 0, 2)+1)</f>
        <v/>
      </c>
      <c r="AA234" s="71" t="str">
        <f ca="1">INDEX({"","_","-","="},IF(OR($D234 &gt;= AB$6, $E234 &lt; AA$6), 0, 1)+IF(OR($F234 &gt;= AB$6, $G234 &lt; AA$6), 0, 2)+1)</f>
        <v/>
      </c>
      <c r="AB234" s="71" t="str">
        <f ca="1">INDEX({"","_","-","="},IF(OR($D234 &gt;= AC$6, $E234 &lt; AB$6), 0, 1)+IF(OR($F234 &gt;= AC$6, $G234 &lt; AB$6), 0, 2)+1)</f>
        <v/>
      </c>
      <c r="AC234" s="71" t="str">
        <f ca="1">INDEX({"","_","-","="},IF(OR($D234 &gt;= AD$6, $E234 &lt; AC$6), 0, 1)+IF(OR($F234 &gt;= AD$6, $G234 &lt; AC$6), 0, 2)+1)</f>
        <v/>
      </c>
      <c r="AD234" s="71" t="str">
        <f ca="1">INDEX({"","_","-","="},IF(OR($D234 &gt;= AE$6, $E234 &lt; AD$6), 0, 1)+IF(OR($F234 &gt;= AE$6, $G234 &lt; AD$6), 0, 2)+1)</f>
        <v/>
      </c>
      <c r="AE234" s="71" t="str">
        <f ca="1">INDEX({"","_","-","="},IF(OR($D234 &gt;= AF$6, $E234 &lt; AE$6), 0, 1)+IF(OR($F234 &gt;= AF$6, $G234 &lt; AE$6), 0, 2)+1)</f>
        <v/>
      </c>
      <c r="AF234" s="71" t="str">
        <f ca="1">INDEX({"","_","-","="},IF(OR($D234 &gt;= AG$6, $E234 &lt; AF$6), 0, 1)+IF(OR($F234 &gt;= AG$6, $G234 &lt; AF$6), 0, 2)+1)</f>
        <v/>
      </c>
      <c r="AG234" s="71" t="str">
        <f ca="1">INDEX({"","_","-","="},IF(OR($D234 &gt;= AH$6, $E234 &lt; AG$6), 0, 1)+IF(OR($F234 &gt;= AH$6, $G234 &lt; AG$6), 0, 2)+1)</f>
        <v/>
      </c>
      <c r="AH234" s="71" t="str">
        <f ca="1">INDEX({"","_","-","="},IF(OR($D234 &gt;= AI$6, $E234 &lt; AH$6), 0, 1)+IF(OR($F234 &gt;= AI$6, $G234 &lt; AH$6), 0, 2)+1)</f>
        <v/>
      </c>
      <c r="AI234" s="71" t="str">
        <f ca="1">INDEX({"","_","-","="},IF(OR($D234 &gt;= AJ$6, $E234 &lt; AI$6), 0, 1)+IF(OR($F234 &gt;= AJ$6, $G234 &lt; AI$6), 0, 2)+1)</f>
        <v/>
      </c>
      <c r="AJ234" s="71" t="str">
        <f ca="1">INDEX({"","_","-","="},IF(OR($D234 &gt;= AK$6, $E234 &lt; AJ$6), 0, 1)+IF(OR($F234 &gt;= AK$6, $G234 &lt; AJ$6), 0, 2)+1)</f>
        <v/>
      </c>
      <c r="AK234" s="71" t="str">
        <f ca="1">INDEX({"","_","-","="},IF(OR($D234 &gt;= AL$6, $E234 &lt; AK$6), 0, 1)+IF(OR($F234 &gt;= AL$6, $G234 &lt; AK$6), 0, 2)+1)</f>
        <v/>
      </c>
      <c r="AL234" s="71" t="str">
        <f ca="1">INDEX({"","_","-","="},IF(OR($D234 &gt;= AM$6, $E234 &lt; AL$6), 0, 1)+IF(OR($F234 &gt;= AM$6, $G234 &lt; AL$6), 0, 2)+1)</f>
        <v/>
      </c>
      <c r="AM234" s="71" t="str">
        <f ca="1">INDEX({"","_","-","="},IF(OR($D234 &gt;= AN$6, $E234 &lt; AM$6), 0, 1)+IF(OR($F234 &gt;= AN$6, $G234 &lt; AM$6), 0, 2)+1)</f>
        <v/>
      </c>
      <c r="AN234" s="71" t="str">
        <f ca="1">INDEX({"","_","-","="},IF(OR($D234 &gt;= AO$6, $E234 &lt; AN$6), 0, 1)+IF(OR($F234 &gt;= AO$6, $G234 &lt; AN$6), 0, 2)+1)</f>
        <v/>
      </c>
      <c r="AO234" s="71" t="str">
        <f ca="1">INDEX({"","_","-","="},IF(OR($D234 &gt;= AP$6, $E234 &lt; AO$6), 0, 1)+IF(OR($F234 &gt;= AP$6, $G234 &lt; AO$6), 0, 2)+1)</f>
        <v/>
      </c>
      <c r="AP234" s="71" t="str">
        <f ca="1">INDEX({"","_","-","="},IF(OR($D234 &gt;= AQ$6, $E234 &lt; AP$6), 0, 1)+IF(OR($F234 &gt;= AQ$6, $G234 &lt; AP$6), 0, 2)+1)</f>
        <v/>
      </c>
      <c r="AQ234" s="71" t="str">
        <f ca="1">INDEX({"","_","-","="},IF(OR($D234 &gt;= AR$6, $E234 &lt; AQ$6), 0, 1)+IF(OR($F234 &gt;= AR$6, $G234 &lt; AQ$6), 0, 2)+1)</f>
        <v/>
      </c>
      <c r="AR234" s="71" t="str">
        <f ca="1">INDEX({"","_","-","="},IF(OR($D234 &gt;= AS$6, $E234 &lt; AR$6), 0, 1)+IF(OR($F234 &gt;= AS$6, $G234 &lt; AR$6), 0, 2)+1)</f>
        <v/>
      </c>
      <c r="AS234" s="71" t="str">
        <f ca="1">INDEX({"","_","-","="},IF(OR($D234 &gt;= AT$6, $E234 &lt; AS$6), 0, 1)+IF(OR($F234 &gt;= AT$6, $G234 &lt; AS$6), 0, 2)+1)</f>
        <v/>
      </c>
      <c r="AT234" s="71" t="str">
        <f ca="1">INDEX({"","_","-","="},IF(OR($D234 &gt;= AU$6, $E234 &lt; AT$6), 0, 1)+IF(OR($F234 &gt;= AU$6, $G234 &lt; AT$6), 0, 2)+1)</f>
        <v/>
      </c>
      <c r="AU234" s="71" t="str">
        <f ca="1">INDEX({"","_","-","="},IF(OR($D234 &gt;= AV$6, $E234 &lt; AU$6), 0, 1)+IF(OR($F234 &gt;= AV$6, $G234 &lt; AU$6), 0, 2)+1)</f>
        <v/>
      </c>
      <c r="AV234" s="71" t="str">
        <f ca="1">INDEX({"","_","-","="},IF(OR($D234 &gt;= AW$6, $E234 &lt; AV$6), 0, 1)+IF(OR($F234 &gt;= AW$6, $G234 &lt; AV$6), 0, 2)+1)</f>
        <v/>
      </c>
      <c r="AW234" s="71" t="str">
        <f ca="1">INDEX({"","_","-","="},IF(OR($D234 &gt;= AX$6, $E234 &lt; AW$6), 0, 1)+IF(OR($F234 &gt;= AX$6, $G234 &lt; AW$6), 0, 2)+1)</f>
        <v/>
      </c>
      <c r="AX234" s="71" t="str">
        <f ca="1">INDEX({"","_","-","="},IF(OR($D234 &gt;= AY$6, $E234 &lt; AX$6), 0, 1)+IF(OR($F234 &gt;= AY$6, $G234 &lt; AX$6), 0, 2)+1)</f>
        <v/>
      </c>
      <c r="AY234" s="71" t="str">
        <f ca="1">INDEX({"","_","-","="},IF(OR($D234 &gt;= AZ$6, $E234 &lt; AY$6), 0, 1)+IF(OR($F234 &gt;= AZ$6, $G234 &lt; AY$6), 0, 2)+1)</f>
        <v/>
      </c>
      <c r="AZ234" s="71" t="str">
        <f ca="1">INDEX({"","_","-","="},IF(OR($D234 &gt;= BA$6, $E234 &lt; AZ$6), 0, 1)+IF(OR($F234 &gt;= BA$6, $G234 &lt; AZ$6), 0, 2)+1)</f>
        <v/>
      </c>
      <c r="BA234" s="71" t="str">
        <f ca="1">INDEX({"","_","-","="},IF(OR($D234 &gt;= BB$6, $E234 &lt; BA$6), 0, 1)+IF(OR($F234 &gt;= BB$6, $G234 &lt; BA$6), 0, 2)+1)</f>
        <v/>
      </c>
      <c r="BB234" s="71" t="str">
        <f ca="1">INDEX({"","_","-","="},IF(OR($D234 &gt;= BC$6, $E234 &lt; BB$6), 0, 1)+IF(OR($F234 &gt;= BC$6, $G234 &lt; BB$6), 0, 2)+1)</f>
        <v/>
      </c>
      <c r="BC234" s="71" t="str">
        <f ca="1">INDEX({"","_","-","="},IF(OR($D234 &gt;= BD$6, $E234 &lt; BC$6), 0, 1)+IF(OR($F234 &gt;= BD$6, $G234 &lt; BC$6), 0, 2)+1)</f>
        <v/>
      </c>
      <c r="BD234" s="71" t="str">
        <f ca="1">INDEX({"","_","-","="},IF(OR($D234 &gt;= BE$6, $E234 &lt; BD$6), 0, 1)+IF(OR($F234 &gt;= BE$6, $G234 &lt; BD$6), 0, 2)+1)</f>
        <v/>
      </c>
      <c r="BE234" s="71" t="str">
        <f ca="1">INDEX({"","_","-","="},IF(OR($D234 &gt;= BF$6, $E234 &lt; BE$6), 0, 1)+IF(OR($F234 &gt;= BF$6, $G234 &lt; BE$6), 0, 2)+1)</f>
        <v/>
      </c>
      <c r="BF234" s="71" t="str">
        <f ca="1">INDEX({"","_","-","="},IF(OR($D234 &gt;= BG$6, $E234 &lt; BF$6), 0, 1)+IF(OR($F234 &gt;= BG$6, $G234 &lt; BF$6), 0, 2)+1)</f>
        <v/>
      </c>
      <c r="BG234" s="71" t="str">
        <f ca="1">INDEX({"","_","-","="},IF(OR($D234 &gt;= BH$6, $E234 &lt; BG$6), 0, 1)+IF(OR($F234 &gt;= BH$6, $G234 &lt; BG$6), 0, 2)+1)</f>
        <v/>
      </c>
      <c r="BH234" s="71" t="str">
        <f ca="1">INDEX({"","_","-","="},IF(OR($D234 &gt;= BI$6, $E234 &lt; BH$6), 0, 1)+IF(OR($F234 &gt;= BI$6, $G234 &lt; BH$6), 0, 2)+1)</f>
        <v/>
      </c>
      <c r="BI234" s="71" t="str">
        <f ca="1">INDEX({"","_","-","="},IF(OR($D234 &gt;= BJ$6, $E234 &lt; BI$6), 0, 1)+IF(OR($F234 &gt;= BJ$6, $G234 &lt; BI$6), 0, 2)+1)</f>
        <v/>
      </c>
      <c r="BJ234" s="71" t="str">
        <f ca="1">INDEX({"","_","-","="},IF(OR($D234 &gt;= BK$6, $E234 &lt; BJ$6), 0, 1)+IF(OR($F234 &gt;= BK$6, $G234 &lt; BJ$6), 0, 2)+1)</f>
        <v/>
      </c>
      <c r="BK234" s="71" t="str">
        <f ca="1">INDEX({"","_","-","="},IF(OR($D234 &gt;= BL$6, $E234 &lt; BK$6), 0, 1)+IF(OR($F234 &gt;= BL$6, $G234 &lt; BK$6), 0, 2)+1)</f>
        <v/>
      </c>
      <c r="BL234" s="71" t="str">
        <f ca="1">INDEX({"","_","-","="},IF(OR($D234 &gt;= BM$6, $E234 &lt; BL$6), 0, 1)+IF(OR($F234 &gt;= BM$6, $G234 &lt; BL$6), 0, 2)+1)</f>
        <v/>
      </c>
      <c r="BM234" s="71" t="str">
        <f ca="1">INDEX({"","_","-","="},IF(OR($D234 &gt;= BN$6, $E234 &lt; BM$6), 0, 1)+IF(OR($F234 &gt;= BN$6, $G234 &lt; BM$6), 0, 2)+1)</f>
        <v/>
      </c>
      <c r="BN234" s="71" t="str">
        <f ca="1">INDEX({"","_","-","="},IF(OR($D234 &gt;= BO$6, $E234 &lt; BN$6), 0, 1)+IF(OR($F234 &gt;= BO$6, $G234 &lt; BN$6), 0, 2)+1)</f>
        <v/>
      </c>
      <c r="BO234" s="71" t="str">
        <f ca="1">INDEX({"","_","-","="},IF(OR($D234 &gt;= BP$6, $E234 &lt; BO$6), 0, 1)+IF(OR($F234 &gt;= BP$6, $G234 &lt; BO$6), 0, 2)+1)</f>
        <v/>
      </c>
      <c r="BP234" s="71" t="str">
        <f ca="1">INDEX({"","_","-","="},IF(OR($D234 &gt;= BQ$6, $E234 &lt; BP$6), 0, 1)+IF(OR($F234 &gt;= BQ$6, $G234 &lt; BP$6), 0, 2)+1)</f>
        <v/>
      </c>
      <c r="BQ234" s="71" t="str">
        <f ca="1">INDEX({"","_","-","="},IF(OR($D234 &gt;= BR$6, $E234 &lt; BQ$6), 0, 1)+IF(OR($F234 &gt;= BR$6, $G234 &lt; BQ$6), 0, 2)+1)</f>
        <v/>
      </c>
      <c r="BR234" s="71" t="str">
        <f ca="1">INDEX({"","_","-","="},IF(OR($D234 &gt;= BS$6, $E234 &lt; BR$6), 0, 1)+IF(OR($F234 &gt;= BS$6, $G234 &lt; BR$6), 0, 2)+1)</f>
        <v/>
      </c>
      <c r="BS234" s="71" t="str">
        <f ca="1">INDEX({"","_","-","="},IF(OR($D234 &gt;= BT$6, $E234 &lt; BS$6), 0, 1)+IF(OR($F234 &gt;= BT$6, $G234 &lt; BS$6), 0, 2)+1)</f>
        <v/>
      </c>
      <c r="BT234" s="71" t="str">
        <f ca="1">INDEX({"","_","-","="},IF(OR($D234 &gt;= BU$6, $E234 &lt; BT$6), 0, 1)+IF(OR($F234 &gt;= BU$6, $G234 &lt; BT$6), 0, 2)+1)</f>
        <v/>
      </c>
      <c r="BU234" s="71" t="str">
        <f ca="1">INDEX({"","_","-","="},IF(OR($D234 &gt;= BV$6, $E234 &lt; BU$6), 0, 1)+IF(OR($F234 &gt;= BV$6, $G234 &lt; BU$6), 0, 2)+1)</f>
        <v/>
      </c>
      <c r="BV234" s="71" t="str">
        <f ca="1">INDEX({"","_","-","="},IF(OR($D234 &gt;= BW$6, $E234 &lt; BV$6), 0, 1)+IF(OR($F234 &gt;= BW$6, $G234 &lt; BV$6), 0, 2)+1)</f>
        <v/>
      </c>
      <c r="BW234" s="71" t="str">
        <f ca="1">INDEX({"","_","-","="},IF(OR($D234 &gt;= BX$6, $E234 &lt; BW$6), 0, 1)+IF(OR($F234 &gt;= BX$6, $G234 &lt; BW$6), 0, 2)+1)</f>
        <v/>
      </c>
      <c r="BX234" s="71" t="str">
        <f ca="1">INDEX({"","_","-","="},IF(OR($D234 &gt;= BY$6, $E234 &lt; BX$6), 0, 1)+IF(OR($F234 &gt;= BY$6, $G234 &lt; BX$6), 0, 2)+1)</f>
        <v/>
      </c>
      <c r="BY234" s="71" t="str">
        <f ca="1">INDEX({"","_","-","="},IF(OR($D234 &gt;= BZ$6, $E234 &lt; BY$6), 0, 1)+IF(OR($F234 &gt;= BZ$6, $G234 &lt; BY$6), 0, 2)+1)</f>
        <v/>
      </c>
      <c r="BZ234" s="71" t="str">
        <f ca="1">INDEX({"","_","-","="},IF(OR($D234 &gt;= CA$6, $E234 &lt; BZ$6), 0, 1)+IF(OR($F234 &gt;= CA$6, $G234 &lt; BZ$6), 0, 2)+1)</f>
        <v/>
      </c>
      <c r="CA234" s="71" t="str">
        <f ca="1">INDEX({"","_","-","="},IF(OR($D234 &gt;= CB$6, $E234 &lt; CA$6), 0, 1)+IF(OR($F234 &gt;= CB$6, $G234 &lt; CA$6), 0, 2)+1)</f>
        <v/>
      </c>
      <c r="CB234" s="71" t="str">
        <f ca="1">INDEX({"","_","-","="},IF(OR($D234 &gt;= CC$6, $E234 &lt; CB$6), 0, 1)+IF(OR($F234 &gt;= CC$6, $G234 &lt; CB$6), 0, 2)+1)</f>
        <v/>
      </c>
      <c r="CC234" s="71" t="str">
        <f ca="1">INDEX({"","_","-","="},IF(OR($D234 &gt;= CD$6, $E234 &lt; CC$6), 0, 1)+IF(OR($F234 &gt;= CD$6, $G234 &lt; CC$6), 0, 2)+1)</f>
        <v/>
      </c>
      <c r="CD234" s="71" t="str">
        <f ca="1">INDEX({"","_","-","="},IF(OR($D234 &gt;= CE$6, $E234 &lt; CD$6), 0, 1)+IF(OR($F234 &gt;= CE$6, $G234 &lt; CD$6), 0, 2)+1)</f>
        <v/>
      </c>
    </row>
    <row r="235" spans="1:82">
      <c r="A235" s="8" t="str">
        <f ca="1">IF('临-进度'!N230,'临-进度'!$A230,"")</f>
        <v/>
      </c>
      <c r="B235" s="8" t="str">
        <f ca="1">IF('临-进度'!N230,'临-进度'!$B230,"")</f>
        <v/>
      </c>
      <c r="C235" s="8" t="str">
        <f ca="1">IF('临-进度'!N230,'临-进度'!$F230,"")</f>
        <v/>
      </c>
      <c r="D235" s="42" t="str">
        <f ca="1">IF('临-进度'!$N230,'临-进度'!$J230,"")</f>
        <v/>
      </c>
      <c r="E235" s="42" t="str">
        <f ca="1">IF('临-进度'!$N230,'临-进度'!$AF230,"")</f>
        <v/>
      </c>
      <c r="F235" s="42" t="str">
        <f ca="1">IF('临-进度'!$N230,'临-进度'!$K230,"")</f>
        <v/>
      </c>
      <c r="G235" s="76" t="str">
        <f ca="1">IF('临-进度'!$N230,'临-进度'!$AG230,"")</f>
        <v/>
      </c>
      <c r="H235" s="71" t="str">
        <f ca="1">INDEX({"","_","-","="},IF(OR($D235 &gt;= I$6, $E235 &lt; H$6), 0, 1)+IF(OR($F235 &gt;= I$6, $G235 &lt; H$6), 0, 2)+1)</f>
        <v/>
      </c>
      <c r="I235" s="71" t="str">
        <f ca="1">INDEX({"","_","-","="},IF(OR($D235 &gt;= J$6, $E235 &lt; I$6), 0, 1)+IF(OR($F235 &gt;= J$6, $G235 &lt; I$6), 0, 2)+1)</f>
        <v/>
      </c>
      <c r="J235" s="71" t="str">
        <f ca="1">INDEX({"","_","-","="},IF(OR($D235 &gt;= K$6, $E235 &lt; J$6), 0, 1)+IF(OR($F235 &gt;= K$6, $G235 &lt; J$6), 0, 2)+1)</f>
        <v/>
      </c>
      <c r="K235" s="71" t="str">
        <f ca="1">INDEX({"","_","-","="},IF(OR($D235 &gt;= L$6, $E235 &lt; K$6), 0, 1)+IF(OR($F235 &gt;= L$6, $G235 &lt; K$6), 0, 2)+1)</f>
        <v/>
      </c>
      <c r="L235" s="71" t="str">
        <f ca="1">INDEX({"","_","-","="},IF(OR($D235 &gt;= M$6, $E235 &lt; L$6), 0, 1)+IF(OR($F235 &gt;= M$6, $G235 &lt; L$6), 0, 2)+1)</f>
        <v/>
      </c>
      <c r="M235" s="71" t="str">
        <f ca="1">INDEX({"","_","-","="},IF(OR($D235 &gt;= N$6, $E235 &lt; M$6), 0, 1)+IF(OR($F235 &gt;= N$6, $G235 &lt; M$6), 0, 2)+1)</f>
        <v/>
      </c>
      <c r="N235" s="71" t="str">
        <f ca="1">INDEX({"","_","-","="},IF(OR($D235 &gt;= O$6, $E235 &lt; N$6), 0, 1)+IF(OR($F235 &gt;= O$6, $G235 &lt; N$6), 0, 2)+1)</f>
        <v/>
      </c>
      <c r="O235" s="71" t="str">
        <f ca="1">INDEX({"","_","-","="},IF(OR($D235 &gt;= P$6, $E235 &lt; O$6), 0, 1)+IF(OR($F235 &gt;= P$6, $G235 &lt; O$6), 0, 2)+1)</f>
        <v/>
      </c>
      <c r="P235" s="71" t="str">
        <f ca="1">INDEX({"","_","-","="},IF(OR($D235 &gt;= Q$6, $E235 &lt; P$6), 0, 1)+IF(OR($F235 &gt;= Q$6, $G235 &lt; P$6), 0, 2)+1)</f>
        <v/>
      </c>
      <c r="Q235" s="71" t="str">
        <f ca="1">INDEX({"","_","-","="},IF(OR($D235 &gt;= R$6, $E235 &lt; Q$6), 0, 1)+IF(OR($F235 &gt;= R$6, $G235 &lt; Q$6), 0, 2)+1)</f>
        <v/>
      </c>
      <c r="R235" s="71" t="str">
        <f ca="1">INDEX({"","_","-","="},IF(OR($D235 &gt;= S$6, $E235 &lt; R$6), 0, 1)+IF(OR($F235 &gt;= S$6, $G235 &lt; R$6), 0, 2)+1)</f>
        <v/>
      </c>
      <c r="S235" s="71" t="str">
        <f ca="1">INDEX({"","_","-","="},IF(OR($D235 &gt;= T$6, $E235 &lt; S$6), 0, 1)+IF(OR($F235 &gt;= T$6, $G235 &lt; S$6), 0, 2)+1)</f>
        <v/>
      </c>
      <c r="T235" s="71" t="str">
        <f ca="1">INDEX({"","_","-","="},IF(OR($D235 &gt;= U$6, $E235 &lt; T$6), 0, 1)+IF(OR($F235 &gt;= U$6, $G235 &lt; T$6), 0, 2)+1)</f>
        <v/>
      </c>
      <c r="U235" s="71" t="str">
        <f ca="1">INDEX({"","_","-","="},IF(OR($D235 &gt;= V$6, $E235 &lt; U$6), 0, 1)+IF(OR($F235 &gt;= V$6, $G235 &lt; U$6), 0, 2)+1)</f>
        <v/>
      </c>
      <c r="V235" s="71" t="str">
        <f ca="1">INDEX({"","_","-","="},IF(OR($D235 &gt;= W$6, $E235 &lt; V$6), 0, 1)+IF(OR($F235 &gt;= W$6, $G235 &lt; V$6), 0, 2)+1)</f>
        <v/>
      </c>
      <c r="W235" s="71" t="str">
        <f ca="1">INDEX({"","_","-","="},IF(OR($D235 &gt;= X$6, $E235 &lt; W$6), 0, 1)+IF(OR($F235 &gt;= X$6, $G235 &lt; W$6), 0, 2)+1)</f>
        <v/>
      </c>
      <c r="X235" s="71" t="str">
        <f ca="1">INDEX({"","_","-","="},IF(OR($D235 &gt;= Y$6, $E235 &lt; X$6), 0, 1)+IF(OR($F235 &gt;= Y$6, $G235 &lt; X$6), 0, 2)+1)</f>
        <v/>
      </c>
      <c r="Y235" s="71" t="str">
        <f ca="1">INDEX({"","_","-","="},IF(OR($D235 &gt;= Z$6, $E235 &lt; Y$6), 0, 1)+IF(OR($F235 &gt;= Z$6, $G235 &lt; Y$6), 0, 2)+1)</f>
        <v/>
      </c>
      <c r="Z235" s="71" t="str">
        <f ca="1">INDEX({"","_","-","="},IF(OR($D235 &gt;= AA$6, $E235 &lt; Z$6), 0, 1)+IF(OR($F235 &gt;= AA$6, $G235 &lt; Z$6), 0, 2)+1)</f>
        <v/>
      </c>
      <c r="AA235" s="71" t="str">
        <f ca="1">INDEX({"","_","-","="},IF(OR($D235 &gt;= AB$6, $E235 &lt; AA$6), 0, 1)+IF(OR($F235 &gt;= AB$6, $G235 &lt; AA$6), 0, 2)+1)</f>
        <v/>
      </c>
      <c r="AB235" s="71" t="str">
        <f ca="1">INDEX({"","_","-","="},IF(OR($D235 &gt;= AC$6, $E235 &lt; AB$6), 0, 1)+IF(OR($F235 &gt;= AC$6, $G235 &lt; AB$6), 0, 2)+1)</f>
        <v/>
      </c>
      <c r="AC235" s="71" t="str">
        <f ca="1">INDEX({"","_","-","="},IF(OR($D235 &gt;= AD$6, $E235 &lt; AC$6), 0, 1)+IF(OR($F235 &gt;= AD$6, $G235 &lt; AC$6), 0, 2)+1)</f>
        <v/>
      </c>
      <c r="AD235" s="71" t="str">
        <f ca="1">INDEX({"","_","-","="},IF(OR($D235 &gt;= AE$6, $E235 &lt; AD$6), 0, 1)+IF(OR($F235 &gt;= AE$6, $G235 &lt; AD$6), 0, 2)+1)</f>
        <v/>
      </c>
      <c r="AE235" s="71" t="str">
        <f ca="1">INDEX({"","_","-","="},IF(OR($D235 &gt;= AF$6, $E235 &lt; AE$6), 0, 1)+IF(OR($F235 &gt;= AF$6, $G235 &lt; AE$6), 0, 2)+1)</f>
        <v/>
      </c>
      <c r="AF235" s="71" t="str">
        <f ca="1">INDEX({"","_","-","="},IF(OR($D235 &gt;= AG$6, $E235 &lt; AF$6), 0, 1)+IF(OR($F235 &gt;= AG$6, $G235 &lt; AF$6), 0, 2)+1)</f>
        <v/>
      </c>
      <c r="AG235" s="71" t="str">
        <f ca="1">INDEX({"","_","-","="},IF(OR($D235 &gt;= AH$6, $E235 &lt; AG$6), 0, 1)+IF(OR($F235 &gt;= AH$6, $G235 &lt; AG$6), 0, 2)+1)</f>
        <v/>
      </c>
      <c r="AH235" s="71" t="str">
        <f ca="1">INDEX({"","_","-","="},IF(OR($D235 &gt;= AI$6, $E235 &lt; AH$6), 0, 1)+IF(OR($F235 &gt;= AI$6, $G235 &lt; AH$6), 0, 2)+1)</f>
        <v/>
      </c>
      <c r="AI235" s="71" t="str">
        <f ca="1">INDEX({"","_","-","="},IF(OR($D235 &gt;= AJ$6, $E235 &lt; AI$6), 0, 1)+IF(OR($F235 &gt;= AJ$6, $G235 &lt; AI$6), 0, 2)+1)</f>
        <v/>
      </c>
      <c r="AJ235" s="71" t="str">
        <f ca="1">INDEX({"","_","-","="},IF(OR($D235 &gt;= AK$6, $E235 &lt; AJ$6), 0, 1)+IF(OR($F235 &gt;= AK$6, $G235 &lt; AJ$6), 0, 2)+1)</f>
        <v/>
      </c>
      <c r="AK235" s="71" t="str">
        <f ca="1">INDEX({"","_","-","="},IF(OR($D235 &gt;= AL$6, $E235 &lt; AK$6), 0, 1)+IF(OR($F235 &gt;= AL$6, $G235 &lt; AK$6), 0, 2)+1)</f>
        <v/>
      </c>
      <c r="AL235" s="71" t="str">
        <f ca="1">INDEX({"","_","-","="},IF(OR($D235 &gt;= AM$6, $E235 &lt; AL$6), 0, 1)+IF(OR($F235 &gt;= AM$6, $G235 &lt; AL$6), 0, 2)+1)</f>
        <v/>
      </c>
      <c r="AM235" s="71" t="str">
        <f ca="1">INDEX({"","_","-","="},IF(OR($D235 &gt;= AN$6, $E235 &lt; AM$6), 0, 1)+IF(OR($F235 &gt;= AN$6, $G235 &lt; AM$6), 0, 2)+1)</f>
        <v/>
      </c>
      <c r="AN235" s="71" t="str">
        <f ca="1">INDEX({"","_","-","="},IF(OR($D235 &gt;= AO$6, $E235 &lt; AN$6), 0, 1)+IF(OR($F235 &gt;= AO$6, $G235 &lt; AN$6), 0, 2)+1)</f>
        <v/>
      </c>
      <c r="AO235" s="71" t="str">
        <f ca="1">INDEX({"","_","-","="},IF(OR($D235 &gt;= AP$6, $E235 &lt; AO$6), 0, 1)+IF(OR($F235 &gt;= AP$6, $G235 &lt; AO$6), 0, 2)+1)</f>
        <v/>
      </c>
      <c r="AP235" s="71" t="str">
        <f ca="1">INDEX({"","_","-","="},IF(OR($D235 &gt;= AQ$6, $E235 &lt; AP$6), 0, 1)+IF(OR($F235 &gt;= AQ$6, $G235 &lt; AP$6), 0, 2)+1)</f>
        <v/>
      </c>
      <c r="AQ235" s="71" t="str">
        <f ca="1">INDEX({"","_","-","="},IF(OR($D235 &gt;= AR$6, $E235 &lt; AQ$6), 0, 1)+IF(OR($F235 &gt;= AR$6, $G235 &lt; AQ$6), 0, 2)+1)</f>
        <v/>
      </c>
      <c r="AR235" s="71" t="str">
        <f ca="1">INDEX({"","_","-","="},IF(OR($D235 &gt;= AS$6, $E235 &lt; AR$6), 0, 1)+IF(OR($F235 &gt;= AS$6, $G235 &lt; AR$6), 0, 2)+1)</f>
        <v/>
      </c>
      <c r="AS235" s="71" t="str">
        <f ca="1">INDEX({"","_","-","="},IF(OR($D235 &gt;= AT$6, $E235 &lt; AS$6), 0, 1)+IF(OR($F235 &gt;= AT$6, $G235 &lt; AS$6), 0, 2)+1)</f>
        <v/>
      </c>
      <c r="AT235" s="71" t="str">
        <f ca="1">INDEX({"","_","-","="},IF(OR($D235 &gt;= AU$6, $E235 &lt; AT$6), 0, 1)+IF(OR($F235 &gt;= AU$6, $G235 &lt; AT$6), 0, 2)+1)</f>
        <v/>
      </c>
      <c r="AU235" s="71" t="str">
        <f ca="1">INDEX({"","_","-","="},IF(OR($D235 &gt;= AV$6, $E235 &lt; AU$6), 0, 1)+IF(OR($F235 &gt;= AV$6, $G235 &lt; AU$6), 0, 2)+1)</f>
        <v/>
      </c>
      <c r="AV235" s="71" t="str">
        <f ca="1">INDEX({"","_","-","="},IF(OR($D235 &gt;= AW$6, $E235 &lt; AV$6), 0, 1)+IF(OR($F235 &gt;= AW$6, $G235 &lt; AV$6), 0, 2)+1)</f>
        <v/>
      </c>
      <c r="AW235" s="71" t="str">
        <f ca="1">INDEX({"","_","-","="},IF(OR($D235 &gt;= AX$6, $E235 &lt; AW$6), 0, 1)+IF(OR($F235 &gt;= AX$6, $G235 &lt; AW$6), 0, 2)+1)</f>
        <v/>
      </c>
      <c r="AX235" s="71" t="str">
        <f ca="1">INDEX({"","_","-","="},IF(OR($D235 &gt;= AY$6, $E235 &lt; AX$6), 0, 1)+IF(OR($F235 &gt;= AY$6, $G235 &lt; AX$6), 0, 2)+1)</f>
        <v/>
      </c>
      <c r="AY235" s="71" t="str">
        <f ca="1">INDEX({"","_","-","="},IF(OR($D235 &gt;= AZ$6, $E235 &lt; AY$6), 0, 1)+IF(OR($F235 &gt;= AZ$6, $G235 &lt; AY$6), 0, 2)+1)</f>
        <v/>
      </c>
      <c r="AZ235" s="71" t="str">
        <f ca="1">INDEX({"","_","-","="},IF(OR($D235 &gt;= BA$6, $E235 &lt; AZ$6), 0, 1)+IF(OR($F235 &gt;= BA$6, $G235 &lt; AZ$6), 0, 2)+1)</f>
        <v/>
      </c>
      <c r="BA235" s="71" t="str">
        <f ca="1">INDEX({"","_","-","="},IF(OR($D235 &gt;= BB$6, $E235 &lt; BA$6), 0, 1)+IF(OR($F235 &gt;= BB$6, $G235 &lt; BA$6), 0, 2)+1)</f>
        <v/>
      </c>
      <c r="BB235" s="71" t="str">
        <f ca="1">INDEX({"","_","-","="},IF(OR($D235 &gt;= BC$6, $E235 &lt; BB$6), 0, 1)+IF(OR($F235 &gt;= BC$6, $G235 &lt; BB$6), 0, 2)+1)</f>
        <v/>
      </c>
      <c r="BC235" s="71" t="str">
        <f ca="1">INDEX({"","_","-","="},IF(OR($D235 &gt;= BD$6, $E235 &lt; BC$6), 0, 1)+IF(OR($F235 &gt;= BD$6, $G235 &lt; BC$6), 0, 2)+1)</f>
        <v/>
      </c>
      <c r="BD235" s="71" t="str">
        <f ca="1">INDEX({"","_","-","="},IF(OR($D235 &gt;= BE$6, $E235 &lt; BD$6), 0, 1)+IF(OR($F235 &gt;= BE$6, $G235 &lt; BD$6), 0, 2)+1)</f>
        <v/>
      </c>
      <c r="BE235" s="71" t="str">
        <f ca="1">INDEX({"","_","-","="},IF(OR($D235 &gt;= BF$6, $E235 &lt; BE$6), 0, 1)+IF(OR($F235 &gt;= BF$6, $G235 &lt; BE$6), 0, 2)+1)</f>
        <v/>
      </c>
      <c r="BF235" s="71" t="str">
        <f ca="1">INDEX({"","_","-","="},IF(OR($D235 &gt;= BG$6, $E235 &lt; BF$6), 0, 1)+IF(OR($F235 &gt;= BG$6, $G235 &lt; BF$6), 0, 2)+1)</f>
        <v/>
      </c>
      <c r="BG235" s="71" t="str">
        <f ca="1">INDEX({"","_","-","="},IF(OR($D235 &gt;= BH$6, $E235 &lt; BG$6), 0, 1)+IF(OR($F235 &gt;= BH$6, $G235 &lt; BG$6), 0, 2)+1)</f>
        <v/>
      </c>
      <c r="BH235" s="71" t="str">
        <f ca="1">INDEX({"","_","-","="},IF(OR($D235 &gt;= BI$6, $E235 &lt; BH$6), 0, 1)+IF(OR($F235 &gt;= BI$6, $G235 &lt; BH$6), 0, 2)+1)</f>
        <v/>
      </c>
      <c r="BI235" s="71" t="str">
        <f ca="1">INDEX({"","_","-","="},IF(OR($D235 &gt;= BJ$6, $E235 &lt; BI$6), 0, 1)+IF(OR($F235 &gt;= BJ$6, $G235 &lt; BI$6), 0, 2)+1)</f>
        <v/>
      </c>
      <c r="BJ235" s="71" t="str">
        <f ca="1">INDEX({"","_","-","="},IF(OR($D235 &gt;= BK$6, $E235 &lt; BJ$6), 0, 1)+IF(OR($F235 &gt;= BK$6, $G235 &lt; BJ$6), 0, 2)+1)</f>
        <v/>
      </c>
      <c r="BK235" s="71" t="str">
        <f ca="1">INDEX({"","_","-","="},IF(OR($D235 &gt;= BL$6, $E235 &lt; BK$6), 0, 1)+IF(OR($F235 &gt;= BL$6, $G235 &lt; BK$6), 0, 2)+1)</f>
        <v/>
      </c>
      <c r="BL235" s="71" t="str">
        <f ca="1">INDEX({"","_","-","="},IF(OR($D235 &gt;= BM$6, $E235 &lt; BL$6), 0, 1)+IF(OR($F235 &gt;= BM$6, $G235 &lt; BL$6), 0, 2)+1)</f>
        <v/>
      </c>
      <c r="BM235" s="71" t="str">
        <f ca="1">INDEX({"","_","-","="},IF(OR($D235 &gt;= BN$6, $E235 &lt; BM$6), 0, 1)+IF(OR($F235 &gt;= BN$6, $G235 &lt; BM$6), 0, 2)+1)</f>
        <v/>
      </c>
      <c r="BN235" s="71" t="str">
        <f ca="1">INDEX({"","_","-","="},IF(OR($D235 &gt;= BO$6, $E235 &lt; BN$6), 0, 1)+IF(OR($F235 &gt;= BO$6, $G235 &lt; BN$6), 0, 2)+1)</f>
        <v/>
      </c>
      <c r="BO235" s="71" t="str">
        <f ca="1">INDEX({"","_","-","="},IF(OR($D235 &gt;= BP$6, $E235 &lt; BO$6), 0, 1)+IF(OR($F235 &gt;= BP$6, $G235 &lt; BO$6), 0, 2)+1)</f>
        <v/>
      </c>
      <c r="BP235" s="71" t="str">
        <f ca="1">INDEX({"","_","-","="},IF(OR($D235 &gt;= BQ$6, $E235 &lt; BP$6), 0, 1)+IF(OR($F235 &gt;= BQ$6, $G235 &lt; BP$6), 0, 2)+1)</f>
        <v/>
      </c>
      <c r="BQ235" s="71" t="str">
        <f ca="1">INDEX({"","_","-","="},IF(OR($D235 &gt;= BR$6, $E235 &lt; BQ$6), 0, 1)+IF(OR($F235 &gt;= BR$6, $G235 &lt; BQ$6), 0, 2)+1)</f>
        <v/>
      </c>
      <c r="BR235" s="71" t="str">
        <f ca="1">INDEX({"","_","-","="},IF(OR($D235 &gt;= BS$6, $E235 &lt; BR$6), 0, 1)+IF(OR($F235 &gt;= BS$6, $G235 &lt; BR$6), 0, 2)+1)</f>
        <v/>
      </c>
      <c r="BS235" s="71" t="str">
        <f ca="1">INDEX({"","_","-","="},IF(OR($D235 &gt;= BT$6, $E235 &lt; BS$6), 0, 1)+IF(OR($F235 &gt;= BT$6, $G235 &lt; BS$6), 0, 2)+1)</f>
        <v/>
      </c>
      <c r="BT235" s="71" t="str">
        <f ca="1">INDEX({"","_","-","="},IF(OR($D235 &gt;= BU$6, $E235 &lt; BT$6), 0, 1)+IF(OR($F235 &gt;= BU$6, $G235 &lt; BT$6), 0, 2)+1)</f>
        <v/>
      </c>
      <c r="BU235" s="71" t="str">
        <f ca="1">INDEX({"","_","-","="},IF(OR($D235 &gt;= BV$6, $E235 &lt; BU$6), 0, 1)+IF(OR($F235 &gt;= BV$6, $G235 &lt; BU$6), 0, 2)+1)</f>
        <v/>
      </c>
      <c r="BV235" s="71" t="str">
        <f ca="1">INDEX({"","_","-","="},IF(OR($D235 &gt;= BW$6, $E235 &lt; BV$6), 0, 1)+IF(OR($F235 &gt;= BW$6, $G235 &lt; BV$6), 0, 2)+1)</f>
        <v/>
      </c>
      <c r="BW235" s="71" t="str">
        <f ca="1">INDEX({"","_","-","="},IF(OR($D235 &gt;= BX$6, $E235 &lt; BW$6), 0, 1)+IF(OR($F235 &gt;= BX$6, $G235 &lt; BW$6), 0, 2)+1)</f>
        <v/>
      </c>
      <c r="BX235" s="71" t="str">
        <f ca="1">INDEX({"","_","-","="},IF(OR($D235 &gt;= BY$6, $E235 &lt; BX$6), 0, 1)+IF(OR($F235 &gt;= BY$6, $G235 &lt; BX$6), 0, 2)+1)</f>
        <v/>
      </c>
      <c r="BY235" s="71" t="str">
        <f ca="1">INDEX({"","_","-","="},IF(OR($D235 &gt;= BZ$6, $E235 &lt; BY$6), 0, 1)+IF(OR($F235 &gt;= BZ$6, $G235 &lt; BY$6), 0, 2)+1)</f>
        <v/>
      </c>
      <c r="BZ235" s="71" t="str">
        <f ca="1">INDEX({"","_","-","="},IF(OR($D235 &gt;= CA$6, $E235 &lt; BZ$6), 0, 1)+IF(OR($F235 &gt;= CA$6, $G235 &lt; BZ$6), 0, 2)+1)</f>
        <v/>
      </c>
      <c r="CA235" s="71" t="str">
        <f ca="1">INDEX({"","_","-","="},IF(OR($D235 &gt;= CB$6, $E235 &lt; CA$6), 0, 1)+IF(OR($F235 &gt;= CB$6, $G235 &lt; CA$6), 0, 2)+1)</f>
        <v/>
      </c>
      <c r="CB235" s="71" t="str">
        <f ca="1">INDEX({"","_","-","="},IF(OR($D235 &gt;= CC$6, $E235 &lt; CB$6), 0, 1)+IF(OR($F235 &gt;= CC$6, $G235 &lt; CB$6), 0, 2)+1)</f>
        <v/>
      </c>
      <c r="CC235" s="71" t="str">
        <f ca="1">INDEX({"","_","-","="},IF(OR($D235 &gt;= CD$6, $E235 &lt; CC$6), 0, 1)+IF(OR($F235 &gt;= CD$6, $G235 &lt; CC$6), 0, 2)+1)</f>
        <v/>
      </c>
      <c r="CD235" s="71" t="str">
        <f ca="1">INDEX({"","_","-","="},IF(OR($D235 &gt;= CE$6, $E235 &lt; CD$6), 0, 1)+IF(OR($F235 &gt;= CE$6, $G235 &lt; CD$6), 0, 2)+1)</f>
        <v/>
      </c>
    </row>
    <row r="236" spans="1:82">
      <c r="A236" s="8" t="str">
        <f ca="1">IF('临-进度'!N231,'临-进度'!$A231,"")</f>
        <v/>
      </c>
      <c r="B236" s="8" t="str">
        <f ca="1">IF('临-进度'!N231,'临-进度'!$B231,"")</f>
        <v/>
      </c>
      <c r="C236" s="8" t="str">
        <f ca="1">IF('临-进度'!N231,'临-进度'!$F231,"")</f>
        <v/>
      </c>
      <c r="D236" s="42" t="str">
        <f ca="1">IF('临-进度'!$N231,'临-进度'!$J231,"")</f>
        <v/>
      </c>
      <c r="E236" s="42" t="str">
        <f ca="1">IF('临-进度'!$N231,'临-进度'!$AF231,"")</f>
        <v/>
      </c>
      <c r="F236" s="42" t="str">
        <f ca="1">IF('临-进度'!$N231,'临-进度'!$K231,"")</f>
        <v/>
      </c>
      <c r="G236" s="76" t="str">
        <f ca="1">IF('临-进度'!$N231,'临-进度'!$AG231,"")</f>
        <v/>
      </c>
      <c r="H236" s="71" t="str">
        <f ca="1">INDEX({"","_","-","="},IF(OR($D236 &gt;= I$6, $E236 &lt; H$6), 0, 1)+IF(OR($F236 &gt;= I$6, $G236 &lt; H$6), 0, 2)+1)</f>
        <v/>
      </c>
      <c r="I236" s="71" t="str">
        <f ca="1">INDEX({"","_","-","="},IF(OR($D236 &gt;= J$6, $E236 &lt; I$6), 0, 1)+IF(OR($F236 &gt;= J$6, $G236 &lt; I$6), 0, 2)+1)</f>
        <v/>
      </c>
      <c r="J236" s="71" t="str">
        <f ca="1">INDEX({"","_","-","="},IF(OR($D236 &gt;= K$6, $E236 &lt; J$6), 0, 1)+IF(OR($F236 &gt;= K$6, $G236 &lt; J$6), 0, 2)+1)</f>
        <v/>
      </c>
      <c r="K236" s="71" t="str">
        <f ca="1">INDEX({"","_","-","="},IF(OR($D236 &gt;= L$6, $E236 &lt; K$6), 0, 1)+IF(OR($F236 &gt;= L$6, $G236 &lt; K$6), 0, 2)+1)</f>
        <v/>
      </c>
      <c r="L236" s="71" t="str">
        <f ca="1">INDEX({"","_","-","="},IF(OR($D236 &gt;= M$6, $E236 &lt; L$6), 0, 1)+IF(OR($F236 &gt;= M$6, $G236 &lt; L$6), 0, 2)+1)</f>
        <v/>
      </c>
      <c r="M236" s="71" t="str">
        <f ca="1">INDEX({"","_","-","="},IF(OR($D236 &gt;= N$6, $E236 &lt; M$6), 0, 1)+IF(OR($F236 &gt;= N$6, $G236 &lt; M$6), 0, 2)+1)</f>
        <v/>
      </c>
      <c r="N236" s="71" t="str">
        <f ca="1">INDEX({"","_","-","="},IF(OR($D236 &gt;= O$6, $E236 &lt; N$6), 0, 1)+IF(OR($F236 &gt;= O$6, $G236 &lt; N$6), 0, 2)+1)</f>
        <v/>
      </c>
      <c r="O236" s="71" t="str">
        <f ca="1">INDEX({"","_","-","="},IF(OR($D236 &gt;= P$6, $E236 &lt; O$6), 0, 1)+IF(OR($F236 &gt;= P$6, $G236 &lt; O$6), 0, 2)+1)</f>
        <v/>
      </c>
      <c r="P236" s="71" t="str">
        <f ca="1">INDEX({"","_","-","="},IF(OR($D236 &gt;= Q$6, $E236 &lt; P$6), 0, 1)+IF(OR($F236 &gt;= Q$6, $G236 &lt; P$6), 0, 2)+1)</f>
        <v/>
      </c>
      <c r="Q236" s="71" t="str">
        <f ca="1">INDEX({"","_","-","="},IF(OR($D236 &gt;= R$6, $E236 &lt; Q$6), 0, 1)+IF(OR($F236 &gt;= R$6, $G236 &lt; Q$6), 0, 2)+1)</f>
        <v/>
      </c>
      <c r="R236" s="71" t="str">
        <f ca="1">INDEX({"","_","-","="},IF(OR($D236 &gt;= S$6, $E236 &lt; R$6), 0, 1)+IF(OR($F236 &gt;= S$6, $G236 &lt; R$6), 0, 2)+1)</f>
        <v/>
      </c>
      <c r="S236" s="71" t="str">
        <f ca="1">INDEX({"","_","-","="},IF(OR($D236 &gt;= T$6, $E236 &lt; S$6), 0, 1)+IF(OR($F236 &gt;= T$6, $G236 &lt; S$6), 0, 2)+1)</f>
        <v/>
      </c>
      <c r="T236" s="71" t="str">
        <f ca="1">INDEX({"","_","-","="},IF(OR($D236 &gt;= U$6, $E236 &lt; T$6), 0, 1)+IF(OR($F236 &gt;= U$6, $G236 &lt; T$6), 0, 2)+1)</f>
        <v/>
      </c>
      <c r="U236" s="71" t="str">
        <f ca="1">INDEX({"","_","-","="},IF(OR($D236 &gt;= V$6, $E236 &lt; U$6), 0, 1)+IF(OR($F236 &gt;= V$6, $G236 &lt; U$6), 0, 2)+1)</f>
        <v/>
      </c>
      <c r="V236" s="71" t="str">
        <f ca="1">INDEX({"","_","-","="},IF(OR($D236 &gt;= W$6, $E236 &lt; V$6), 0, 1)+IF(OR($F236 &gt;= W$6, $G236 &lt; V$6), 0, 2)+1)</f>
        <v/>
      </c>
      <c r="W236" s="71" t="str">
        <f ca="1">INDEX({"","_","-","="},IF(OR($D236 &gt;= X$6, $E236 &lt; W$6), 0, 1)+IF(OR($F236 &gt;= X$6, $G236 &lt; W$6), 0, 2)+1)</f>
        <v/>
      </c>
      <c r="X236" s="71" t="str">
        <f ca="1">INDEX({"","_","-","="},IF(OR($D236 &gt;= Y$6, $E236 &lt; X$6), 0, 1)+IF(OR($F236 &gt;= Y$6, $G236 &lt; X$6), 0, 2)+1)</f>
        <v/>
      </c>
      <c r="Y236" s="71" t="str">
        <f ca="1">INDEX({"","_","-","="},IF(OR($D236 &gt;= Z$6, $E236 &lt; Y$6), 0, 1)+IF(OR($F236 &gt;= Z$6, $G236 &lt; Y$6), 0, 2)+1)</f>
        <v/>
      </c>
      <c r="Z236" s="71" t="str">
        <f ca="1">INDEX({"","_","-","="},IF(OR($D236 &gt;= AA$6, $E236 &lt; Z$6), 0, 1)+IF(OR($F236 &gt;= AA$6, $G236 &lt; Z$6), 0, 2)+1)</f>
        <v/>
      </c>
      <c r="AA236" s="71" t="str">
        <f ca="1">INDEX({"","_","-","="},IF(OR($D236 &gt;= AB$6, $E236 &lt; AA$6), 0, 1)+IF(OR($F236 &gt;= AB$6, $G236 &lt; AA$6), 0, 2)+1)</f>
        <v/>
      </c>
      <c r="AB236" s="71" t="str">
        <f ca="1">INDEX({"","_","-","="},IF(OR($D236 &gt;= AC$6, $E236 &lt; AB$6), 0, 1)+IF(OR($F236 &gt;= AC$6, $G236 &lt; AB$6), 0, 2)+1)</f>
        <v/>
      </c>
      <c r="AC236" s="71" t="str">
        <f ca="1">INDEX({"","_","-","="},IF(OR($D236 &gt;= AD$6, $E236 &lt; AC$6), 0, 1)+IF(OR($F236 &gt;= AD$6, $G236 &lt; AC$6), 0, 2)+1)</f>
        <v/>
      </c>
      <c r="AD236" s="71" t="str">
        <f ca="1">INDEX({"","_","-","="},IF(OR($D236 &gt;= AE$6, $E236 &lt; AD$6), 0, 1)+IF(OR($F236 &gt;= AE$6, $G236 &lt; AD$6), 0, 2)+1)</f>
        <v/>
      </c>
      <c r="AE236" s="71" t="str">
        <f ca="1">INDEX({"","_","-","="},IF(OR($D236 &gt;= AF$6, $E236 &lt; AE$6), 0, 1)+IF(OR($F236 &gt;= AF$6, $G236 &lt; AE$6), 0, 2)+1)</f>
        <v/>
      </c>
      <c r="AF236" s="71" t="str">
        <f ca="1">INDEX({"","_","-","="},IF(OR($D236 &gt;= AG$6, $E236 &lt; AF$6), 0, 1)+IF(OR($F236 &gt;= AG$6, $G236 &lt; AF$6), 0, 2)+1)</f>
        <v/>
      </c>
      <c r="AG236" s="71" t="str">
        <f ca="1">INDEX({"","_","-","="},IF(OR($D236 &gt;= AH$6, $E236 &lt; AG$6), 0, 1)+IF(OR($F236 &gt;= AH$6, $G236 &lt; AG$6), 0, 2)+1)</f>
        <v/>
      </c>
      <c r="AH236" s="71" t="str">
        <f ca="1">INDEX({"","_","-","="},IF(OR($D236 &gt;= AI$6, $E236 &lt; AH$6), 0, 1)+IF(OR($F236 &gt;= AI$6, $G236 &lt; AH$6), 0, 2)+1)</f>
        <v/>
      </c>
      <c r="AI236" s="71" t="str">
        <f ca="1">INDEX({"","_","-","="},IF(OR($D236 &gt;= AJ$6, $E236 &lt; AI$6), 0, 1)+IF(OR($F236 &gt;= AJ$6, $G236 &lt; AI$6), 0, 2)+1)</f>
        <v/>
      </c>
      <c r="AJ236" s="71" t="str">
        <f ca="1">INDEX({"","_","-","="},IF(OR($D236 &gt;= AK$6, $E236 &lt; AJ$6), 0, 1)+IF(OR($F236 &gt;= AK$6, $G236 &lt; AJ$6), 0, 2)+1)</f>
        <v/>
      </c>
      <c r="AK236" s="71" t="str">
        <f ca="1">INDEX({"","_","-","="},IF(OR($D236 &gt;= AL$6, $E236 &lt; AK$6), 0, 1)+IF(OR($F236 &gt;= AL$6, $G236 &lt; AK$6), 0, 2)+1)</f>
        <v/>
      </c>
      <c r="AL236" s="71" t="str">
        <f ca="1">INDEX({"","_","-","="},IF(OR($D236 &gt;= AM$6, $E236 &lt; AL$6), 0, 1)+IF(OR($F236 &gt;= AM$6, $G236 &lt; AL$6), 0, 2)+1)</f>
        <v/>
      </c>
      <c r="AM236" s="71" t="str">
        <f ca="1">INDEX({"","_","-","="},IF(OR($D236 &gt;= AN$6, $E236 &lt; AM$6), 0, 1)+IF(OR($F236 &gt;= AN$6, $G236 &lt; AM$6), 0, 2)+1)</f>
        <v/>
      </c>
      <c r="AN236" s="71" t="str">
        <f ca="1">INDEX({"","_","-","="},IF(OR($D236 &gt;= AO$6, $E236 &lt; AN$6), 0, 1)+IF(OR($F236 &gt;= AO$6, $G236 &lt; AN$6), 0, 2)+1)</f>
        <v/>
      </c>
      <c r="AO236" s="71" t="str">
        <f ca="1">INDEX({"","_","-","="},IF(OR($D236 &gt;= AP$6, $E236 &lt; AO$6), 0, 1)+IF(OR($F236 &gt;= AP$6, $G236 &lt; AO$6), 0, 2)+1)</f>
        <v/>
      </c>
      <c r="AP236" s="71" t="str">
        <f ca="1">INDEX({"","_","-","="},IF(OR($D236 &gt;= AQ$6, $E236 &lt; AP$6), 0, 1)+IF(OR($F236 &gt;= AQ$6, $G236 &lt; AP$6), 0, 2)+1)</f>
        <v/>
      </c>
      <c r="AQ236" s="71" t="str">
        <f ca="1">INDEX({"","_","-","="},IF(OR($D236 &gt;= AR$6, $E236 &lt; AQ$6), 0, 1)+IF(OR($F236 &gt;= AR$6, $G236 &lt; AQ$6), 0, 2)+1)</f>
        <v/>
      </c>
      <c r="AR236" s="71" t="str">
        <f ca="1">INDEX({"","_","-","="},IF(OR($D236 &gt;= AS$6, $E236 &lt; AR$6), 0, 1)+IF(OR($F236 &gt;= AS$6, $G236 &lt; AR$6), 0, 2)+1)</f>
        <v/>
      </c>
      <c r="AS236" s="71" t="str">
        <f ca="1">INDEX({"","_","-","="},IF(OR($D236 &gt;= AT$6, $E236 &lt; AS$6), 0, 1)+IF(OR($F236 &gt;= AT$6, $G236 &lt; AS$6), 0, 2)+1)</f>
        <v/>
      </c>
      <c r="AT236" s="71" t="str">
        <f ca="1">INDEX({"","_","-","="},IF(OR($D236 &gt;= AU$6, $E236 &lt; AT$6), 0, 1)+IF(OR($F236 &gt;= AU$6, $G236 &lt; AT$6), 0, 2)+1)</f>
        <v/>
      </c>
      <c r="AU236" s="71" t="str">
        <f ca="1">INDEX({"","_","-","="},IF(OR($D236 &gt;= AV$6, $E236 &lt; AU$6), 0, 1)+IF(OR($F236 &gt;= AV$6, $G236 &lt; AU$6), 0, 2)+1)</f>
        <v/>
      </c>
      <c r="AV236" s="71" t="str">
        <f ca="1">INDEX({"","_","-","="},IF(OR($D236 &gt;= AW$6, $E236 &lt; AV$6), 0, 1)+IF(OR($F236 &gt;= AW$6, $G236 &lt; AV$6), 0, 2)+1)</f>
        <v/>
      </c>
      <c r="AW236" s="71" t="str">
        <f ca="1">INDEX({"","_","-","="},IF(OR($D236 &gt;= AX$6, $E236 &lt; AW$6), 0, 1)+IF(OR($F236 &gt;= AX$6, $G236 &lt; AW$6), 0, 2)+1)</f>
        <v/>
      </c>
      <c r="AX236" s="71" t="str">
        <f ca="1">INDEX({"","_","-","="},IF(OR($D236 &gt;= AY$6, $E236 &lt; AX$6), 0, 1)+IF(OR($F236 &gt;= AY$6, $G236 &lt; AX$6), 0, 2)+1)</f>
        <v/>
      </c>
      <c r="AY236" s="71" t="str">
        <f ca="1">INDEX({"","_","-","="},IF(OR($D236 &gt;= AZ$6, $E236 &lt; AY$6), 0, 1)+IF(OR($F236 &gt;= AZ$6, $G236 &lt; AY$6), 0, 2)+1)</f>
        <v/>
      </c>
      <c r="AZ236" s="71" t="str">
        <f ca="1">INDEX({"","_","-","="},IF(OR($D236 &gt;= BA$6, $E236 &lt; AZ$6), 0, 1)+IF(OR($F236 &gt;= BA$6, $G236 &lt; AZ$6), 0, 2)+1)</f>
        <v/>
      </c>
      <c r="BA236" s="71" t="str">
        <f ca="1">INDEX({"","_","-","="},IF(OR($D236 &gt;= BB$6, $E236 &lt; BA$6), 0, 1)+IF(OR($F236 &gt;= BB$6, $G236 &lt; BA$6), 0, 2)+1)</f>
        <v/>
      </c>
      <c r="BB236" s="71" t="str">
        <f ca="1">INDEX({"","_","-","="},IF(OR($D236 &gt;= BC$6, $E236 &lt; BB$6), 0, 1)+IF(OR($F236 &gt;= BC$6, $G236 &lt; BB$6), 0, 2)+1)</f>
        <v/>
      </c>
      <c r="BC236" s="71" t="str">
        <f ca="1">INDEX({"","_","-","="},IF(OR($D236 &gt;= BD$6, $E236 &lt; BC$6), 0, 1)+IF(OR($F236 &gt;= BD$6, $G236 &lt; BC$6), 0, 2)+1)</f>
        <v/>
      </c>
      <c r="BD236" s="71" t="str">
        <f ca="1">INDEX({"","_","-","="},IF(OR($D236 &gt;= BE$6, $E236 &lt; BD$6), 0, 1)+IF(OR($F236 &gt;= BE$6, $G236 &lt; BD$6), 0, 2)+1)</f>
        <v/>
      </c>
      <c r="BE236" s="71" t="str">
        <f ca="1">INDEX({"","_","-","="},IF(OR($D236 &gt;= BF$6, $E236 &lt; BE$6), 0, 1)+IF(OR($F236 &gt;= BF$6, $G236 &lt; BE$6), 0, 2)+1)</f>
        <v/>
      </c>
      <c r="BF236" s="71" t="str">
        <f ca="1">INDEX({"","_","-","="},IF(OR($D236 &gt;= BG$6, $E236 &lt; BF$6), 0, 1)+IF(OR($F236 &gt;= BG$6, $G236 &lt; BF$6), 0, 2)+1)</f>
        <v/>
      </c>
      <c r="BG236" s="71" t="str">
        <f ca="1">INDEX({"","_","-","="},IF(OR($D236 &gt;= BH$6, $E236 &lt; BG$6), 0, 1)+IF(OR($F236 &gt;= BH$6, $G236 &lt; BG$6), 0, 2)+1)</f>
        <v/>
      </c>
      <c r="BH236" s="71" t="str">
        <f ca="1">INDEX({"","_","-","="},IF(OR($D236 &gt;= BI$6, $E236 &lt; BH$6), 0, 1)+IF(OR($F236 &gt;= BI$6, $G236 &lt; BH$6), 0, 2)+1)</f>
        <v/>
      </c>
      <c r="BI236" s="71" t="str">
        <f ca="1">INDEX({"","_","-","="},IF(OR($D236 &gt;= BJ$6, $E236 &lt; BI$6), 0, 1)+IF(OR($F236 &gt;= BJ$6, $G236 &lt; BI$6), 0, 2)+1)</f>
        <v/>
      </c>
      <c r="BJ236" s="71" t="str">
        <f ca="1">INDEX({"","_","-","="},IF(OR($D236 &gt;= BK$6, $E236 &lt; BJ$6), 0, 1)+IF(OR($F236 &gt;= BK$6, $G236 &lt; BJ$6), 0, 2)+1)</f>
        <v/>
      </c>
      <c r="BK236" s="71" t="str">
        <f ca="1">INDEX({"","_","-","="},IF(OR($D236 &gt;= BL$6, $E236 &lt; BK$6), 0, 1)+IF(OR($F236 &gt;= BL$6, $G236 &lt; BK$6), 0, 2)+1)</f>
        <v/>
      </c>
      <c r="BL236" s="71" t="str">
        <f ca="1">INDEX({"","_","-","="},IF(OR($D236 &gt;= BM$6, $E236 &lt; BL$6), 0, 1)+IF(OR($F236 &gt;= BM$6, $G236 &lt; BL$6), 0, 2)+1)</f>
        <v/>
      </c>
      <c r="BM236" s="71" t="str">
        <f ca="1">INDEX({"","_","-","="},IF(OR($D236 &gt;= BN$6, $E236 &lt; BM$6), 0, 1)+IF(OR($F236 &gt;= BN$6, $G236 &lt; BM$6), 0, 2)+1)</f>
        <v/>
      </c>
      <c r="BN236" s="71" t="str">
        <f ca="1">INDEX({"","_","-","="},IF(OR($D236 &gt;= BO$6, $E236 &lt; BN$6), 0, 1)+IF(OR($F236 &gt;= BO$6, $G236 &lt; BN$6), 0, 2)+1)</f>
        <v/>
      </c>
      <c r="BO236" s="71" t="str">
        <f ca="1">INDEX({"","_","-","="},IF(OR($D236 &gt;= BP$6, $E236 &lt; BO$6), 0, 1)+IF(OR($F236 &gt;= BP$6, $G236 &lt; BO$6), 0, 2)+1)</f>
        <v/>
      </c>
      <c r="BP236" s="71" t="str">
        <f ca="1">INDEX({"","_","-","="},IF(OR($D236 &gt;= BQ$6, $E236 &lt; BP$6), 0, 1)+IF(OR($F236 &gt;= BQ$6, $G236 &lt; BP$6), 0, 2)+1)</f>
        <v/>
      </c>
      <c r="BQ236" s="71" t="str">
        <f ca="1">INDEX({"","_","-","="},IF(OR($D236 &gt;= BR$6, $E236 &lt; BQ$6), 0, 1)+IF(OR($F236 &gt;= BR$6, $G236 &lt; BQ$6), 0, 2)+1)</f>
        <v/>
      </c>
      <c r="BR236" s="71" t="str">
        <f ca="1">INDEX({"","_","-","="},IF(OR($D236 &gt;= BS$6, $E236 &lt; BR$6), 0, 1)+IF(OR($F236 &gt;= BS$6, $G236 &lt; BR$6), 0, 2)+1)</f>
        <v/>
      </c>
      <c r="BS236" s="71" t="str">
        <f ca="1">INDEX({"","_","-","="},IF(OR($D236 &gt;= BT$6, $E236 &lt; BS$6), 0, 1)+IF(OR($F236 &gt;= BT$6, $G236 &lt; BS$6), 0, 2)+1)</f>
        <v/>
      </c>
      <c r="BT236" s="71" t="str">
        <f ca="1">INDEX({"","_","-","="},IF(OR($D236 &gt;= BU$6, $E236 &lt; BT$6), 0, 1)+IF(OR($F236 &gt;= BU$6, $G236 &lt; BT$6), 0, 2)+1)</f>
        <v/>
      </c>
      <c r="BU236" s="71" t="str">
        <f ca="1">INDEX({"","_","-","="},IF(OR($D236 &gt;= BV$6, $E236 &lt; BU$6), 0, 1)+IF(OR($F236 &gt;= BV$6, $G236 &lt; BU$6), 0, 2)+1)</f>
        <v/>
      </c>
      <c r="BV236" s="71" t="str">
        <f ca="1">INDEX({"","_","-","="},IF(OR($D236 &gt;= BW$6, $E236 &lt; BV$6), 0, 1)+IF(OR($F236 &gt;= BW$6, $G236 &lt; BV$6), 0, 2)+1)</f>
        <v/>
      </c>
      <c r="BW236" s="71" t="str">
        <f ca="1">INDEX({"","_","-","="},IF(OR($D236 &gt;= BX$6, $E236 &lt; BW$6), 0, 1)+IF(OR($F236 &gt;= BX$6, $G236 &lt; BW$6), 0, 2)+1)</f>
        <v/>
      </c>
      <c r="BX236" s="71" t="str">
        <f ca="1">INDEX({"","_","-","="},IF(OR($D236 &gt;= BY$6, $E236 &lt; BX$6), 0, 1)+IF(OR($F236 &gt;= BY$6, $G236 &lt; BX$6), 0, 2)+1)</f>
        <v/>
      </c>
      <c r="BY236" s="71" t="str">
        <f ca="1">INDEX({"","_","-","="},IF(OR($D236 &gt;= BZ$6, $E236 &lt; BY$6), 0, 1)+IF(OR($F236 &gt;= BZ$6, $G236 &lt; BY$6), 0, 2)+1)</f>
        <v/>
      </c>
      <c r="BZ236" s="71" t="str">
        <f ca="1">INDEX({"","_","-","="},IF(OR($D236 &gt;= CA$6, $E236 &lt; BZ$6), 0, 1)+IF(OR($F236 &gt;= CA$6, $G236 &lt; BZ$6), 0, 2)+1)</f>
        <v/>
      </c>
      <c r="CA236" s="71" t="str">
        <f ca="1">INDEX({"","_","-","="},IF(OR($D236 &gt;= CB$6, $E236 &lt; CA$6), 0, 1)+IF(OR($F236 &gt;= CB$6, $G236 &lt; CA$6), 0, 2)+1)</f>
        <v/>
      </c>
      <c r="CB236" s="71" t="str">
        <f ca="1">INDEX({"","_","-","="},IF(OR($D236 &gt;= CC$6, $E236 &lt; CB$6), 0, 1)+IF(OR($F236 &gt;= CC$6, $G236 &lt; CB$6), 0, 2)+1)</f>
        <v/>
      </c>
      <c r="CC236" s="71" t="str">
        <f ca="1">INDEX({"","_","-","="},IF(OR($D236 &gt;= CD$6, $E236 &lt; CC$6), 0, 1)+IF(OR($F236 &gt;= CD$6, $G236 &lt; CC$6), 0, 2)+1)</f>
        <v/>
      </c>
      <c r="CD236" s="71" t="str">
        <f ca="1">INDEX({"","_","-","="},IF(OR($D236 &gt;= CE$6, $E236 &lt; CD$6), 0, 1)+IF(OR($F236 &gt;= CE$6, $G236 &lt; CD$6), 0, 2)+1)</f>
        <v/>
      </c>
    </row>
    <row r="237" spans="1:82">
      <c r="A237" s="8" t="str">
        <f ca="1">IF('临-进度'!N232,'临-进度'!$A232,"")</f>
        <v/>
      </c>
      <c r="B237" s="8" t="str">
        <f ca="1">IF('临-进度'!N232,'临-进度'!$B232,"")</f>
        <v/>
      </c>
      <c r="C237" s="8" t="str">
        <f ca="1">IF('临-进度'!N232,'临-进度'!$F232,"")</f>
        <v/>
      </c>
      <c r="D237" s="42" t="str">
        <f ca="1">IF('临-进度'!$N232,'临-进度'!$J232,"")</f>
        <v/>
      </c>
      <c r="E237" s="42" t="str">
        <f ca="1">IF('临-进度'!$N232,'临-进度'!$AF232,"")</f>
        <v/>
      </c>
      <c r="F237" s="42" t="str">
        <f ca="1">IF('临-进度'!$N232,'临-进度'!$K232,"")</f>
        <v/>
      </c>
      <c r="G237" s="76" t="str">
        <f ca="1">IF('临-进度'!$N232,'临-进度'!$AG232,"")</f>
        <v/>
      </c>
      <c r="H237" s="71" t="str">
        <f ca="1">INDEX({"","_","-","="},IF(OR($D237 &gt;= I$6, $E237 &lt; H$6), 0, 1)+IF(OR($F237 &gt;= I$6, $G237 &lt; H$6), 0, 2)+1)</f>
        <v/>
      </c>
      <c r="I237" s="71" t="str">
        <f ca="1">INDEX({"","_","-","="},IF(OR($D237 &gt;= J$6, $E237 &lt; I$6), 0, 1)+IF(OR($F237 &gt;= J$6, $G237 &lt; I$6), 0, 2)+1)</f>
        <v/>
      </c>
      <c r="J237" s="71" t="str">
        <f ca="1">INDEX({"","_","-","="},IF(OR($D237 &gt;= K$6, $E237 &lt; J$6), 0, 1)+IF(OR($F237 &gt;= K$6, $G237 &lt; J$6), 0, 2)+1)</f>
        <v/>
      </c>
      <c r="K237" s="71" t="str">
        <f ca="1">INDEX({"","_","-","="},IF(OR($D237 &gt;= L$6, $E237 &lt; K$6), 0, 1)+IF(OR($F237 &gt;= L$6, $G237 &lt; K$6), 0, 2)+1)</f>
        <v/>
      </c>
      <c r="L237" s="71" t="str">
        <f ca="1">INDEX({"","_","-","="},IF(OR($D237 &gt;= M$6, $E237 &lt; L$6), 0, 1)+IF(OR($F237 &gt;= M$6, $G237 &lt; L$6), 0, 2)+1)</f>
        <v/>
      </c>
      <c r="M237" s="71" t="str">
        <f ca="1">INDEX({"","_","-","="},IF(OR($D237 &gt;= N$6, $E237 &lt; M$6), 0, 1)+IF(OR($F237 &gt;= N$6, $G237 &lt; M$6), 0, 2)+1)</f>
        <v/>
      </c>
      <c r="N237" s="71" t="str">
        <f ca="1">INDEX({"","_","-","="},IF(OR($D237 &gt;= O$6, $E237 &lt; N$6), 0, 1)+IF(OR($F237 &gt;= O$6, $G237 &lt; N$6), 0, 2)+1)</f>
        <v/>
      </c>
      <c r="O237" s="71" t="str">
        <f ca="1">INDEX({"","_","-","="},IF(OR($D237 &gt;= P$6, $E237 &lt; O$6), 0, 1)+IF(OR($F237 &gt;= P$6, $G237 &lt; O$6), 0, 2)+1)</f>
        <v/>
      </c>
      <c r="P237" s="71" t="str">
        <f ca="1">INDEX({"","_","-","="},IF(OR($D237 &gt;= Q$6, $E237 &lt; P$6), 0, 1)+IF(OR($F237 &gt;= Q$6, $G237 &lt; P$6), 0, 2)+1)</f>
        <v/>
      </c>
      <c r="Q237" s="71" t="str">
        <f ca="1">INDEX({"","_","-","="},IF(OR($D237 &gt;= R$6, $E237 &lt; Q$6), 0, 1)+IF(OR($F237 &gt;= R$6, $G237 &lt; Q$6), 0, 2)+1)</f>
        <v/>
      </c>
      <c r="R237" s="71" t="str">
        <f ca="1">INDEX({"","_","-","="},IF(OR($D237 &gt;= S$6, $E237 &lt; R$6), 0, 1)+IF(OR($F237 &gt;= S$6, $G237 &lt; R$6), 0, 2)+1)</f>
        <v/>
      </c>
      <c r="S237" s="71" t="str">
        <f ca="1">INDEX({"","_","-","="},IF(OR($D237 &gt;= T$6, $E237 &lt; S$6), 0, 1)+IF(OR($F237 &gt;= T$6, $G237 &lt; S$6), 0, 2)+1)</f>
        <v/>
      </c>
      <c r="T237" s="71" t="str">
        <f ca="1">INDEX({"","_","-","="},IF(OR($D237 &gt;= U$6, $E237 &lt; T$6), 0, 1)+IF(OR($F237 &gt;= U$6, $G237 &lt; T$6), 0, 2)+1)</f>
        <v/>
      </c>
      <c r="U237" s="71" t="str">
        <f ca="1">INDEX({"","_","-","="},IF(OR($D237 &gt;= V$6, $E237 &lt; U$6), 0, 1)+IF(OR($F237 &gt;= V$6, $G237 &lt; U$6), 0, 2)+1)</f>
        <v/>
      </c>
      <c r="V237" s="71" t="str">
        <f ca="1">INDEX({"","_","-","="},IF(OR($D237 &gt;= W$6, $E237 &lt; V$6), 0, 1)+IF(OR($F237 &gt;= W$6, $G237 &lt; V$6), 0, 2)+1)</f>
        <v/>
      </c>
      <c r="W237" s="71" t="str">
        <f ca="1">INDEX({"","_","-","="},IF(OR($D237 &gt;= X$6, $E237 &lt; W$6), 0, 1)+IF(OR($F237 &gt;= X$6, $G237 &lt; W$6), 0, 2)+1)</f>
        <v/>
      </c>
      <c r="X237" s="71" t="str">
        <f ca="1">INDEX({"","_","-","="},IF(OR($D237 &gt;= Y$6, $E237 &lt; X$6), 0, 1)+IF(OR($F237 &gt;= Y$6, $G237 &lt; X$6), 0, 2)+1)</f>
        <v/>
      </c>
      <c r="Y237" s="71" t="str">
        <f ca="1">INDEX({"","_","-","="},IF(OR($D237 &gt;= Z$6, $E237 &lt; Y$6), 0, 1)+IF(OR($F237 &gt;= Z$6, $G237 &lt; Y$6), 0, 2)+1)</f>
        <v/>
      </c>
      <c r="Z237" s="71" t="str">
        <f ca="1">INDEX({"","_","-","="},IF(OR($D237 &gt;= AA$6, $E237 &lt; Z$6), 0, 1)+IF(OR($F237 &gt;= AA$6, $G237 &lt; Z$6), 0, 2)+1)</f>
        <v/>
      </c>
      <c r="AA237" s="71" t="str">
        <f ca="1">INDEX({"","_","-","="},IF(OR($D237 &gt;= AB$6, $E237 &lt; AA$6), 0, 1)+IF(OR($F237 &gt;= AB$6, $G237 &lt; AA$6), 0, 2)+1)</f>
        <v/>
      </c>
      <c r="AB237" s="71" t="str">
        <f ca="1">INDEX({"","_","-","="},IF(OR($D237 &gt;= AC$6, $E237 &lt; AB$6), 0, 1)+IF(OR($F237 &gt;= AC$6, $G237 &lt; AB$6), 0, 2)+1)</f>
        <v/>
      </c>
      <c r="AC237" s="71" t="str">
        <f ca="1">INDEX({"","_","-","="},IF(OR($D237 &gt;= AD$6, $E237 &lt; AC$6), 0, 1)+IF(OR($F237 &gt;= AD$6, $G237 &lt; AC$6), 0, 2)+1)</f>
        <v/>
      </c>
      <c r="AD237" s="71" t="str">
        <f ca="1">INDEX({"","_","-","="},IF(OR($D237 &gt;= AE$6, $E237 &lt; AD$6), 0, 1)+IF(OR($F237 &gt;= AE$6, $G237 &lt; AD$6), 0, 2)+1)</f>
        <v/>
      </c>
      <c r="AE237" s="71" t="str">
        <f ca="1">INDEX({"","_","-","="},IF(OR($D237 &gt;= AF$6, $E237 &lt; AE$6), 0, 1)+IF(OR($F237 &gt;= AF$6, $G237 &lt; AE$6), 0, 2)+1)</f>
        <v/>
      </c>
      <c r="AF237" s="71" t="str">
        <f ca="1">INDEX({"","_","-","="},IF(OR($D237 &gt;= AG$6, $E237 &lt; AF$6), 0, 1)+IF(OR($F237 &gt;= AG$6, $G237 &lt; AF$6), 0, 2)+1)</f>
        <v/>
      </c>
      <c r="AG237" s="71" t="str">
        <f ca="1">INDEX({"","_","-","="},IF(OR($D237 &gt;= AH$6, $E237 &lt; AG$6), 0, 1)+IF(OR($F237 &gt;= AH$6, $G237 &lt; AG$6), 0, 2)+1)</f>
        <v/>
      </c>
      <c r="AH237" s="71" t="str">
        <f ca="1">INDEX({"","_","-","="},IF(OR($D237 &gt;= AI$6, $E237 &lt; AH$6), 0, 1)+IF(OR($F237 &gt;= AI$6, $G237 &lt; AH$6), 0, 2)+1)</f>
        <v/>
      </c>
      <c r="AI237" s="71" t="str">
        <f ca="1">INDEX({"","_","-","="},IF(OR($D237 &gt;= AJ$6, $E237 &lt; AI$6), 0, 1)+IF(OR($F237 &gt;= AJ$6, $G237 &lt; AI$6), 0, 2)+1)</f>
        <v/>
      </c>
      <c r="AJ237" s="71" t="str">
        <f ca="1">INDEX({"","_","-","="},IF(OR($D237 &gt;= AK$6, $E237 &lt; AJ$6), 0, 1)+IF(OR($F237 &gt;= AK$6, $G237 &lt; AJ$6), 0, 2)+1)</f>
        <v/>
      </c>
      <c r="AK237" s="71" t="str">
        <f ca="1">INDEX({"","_","-","="},IF(OR($D237 &gt;= AL$6, $E237 &lt; AK$6), 0, 1)+IF(OR($F237 &gt;= AL$6, $G237 &lt; AK$6), 0, 2)+1)</f>
        <v/>
      </c>
      <c r="AL237" s="71" t="str">
        <f ca="1">INDEX({"","_","-","="},IF(OR($D237 &gt;= AM$6, $E237 &lt; AL$6), 0, 1)+IF(OR($F237 &gt;= AM$6, $G237 &lt; AL$6), 0, 2)+1)</f>
        <v/>
      </c>
      <c r="AM237" s="71" t="str">
        <f ca="1">INDEX({"","_","-","="},IF(OR($D237 &gt;= AN$6, $E237 &lt; AM$6), 0, 1)+IF(OR($F237 &gt;= AN$6, $G237 &lt; AM$6), 0, 2)+1)</f>
        <v/>
      </c>
      <c r="AN237" s="71" t="str">
        <f ca="1">INDEX({"","_","-","="},IF(OR($D237 &gt;= AO$6, $E237 &lt; AN$6), 0, 1)+IF(OR($F237 &gt;= AO$6, $G237 &lt; AN$6), 0, 2)+1)</f>
        <v/>
      </c>
      <c r="AO237" s="71" t="str">
        <f ca="1">INDEX({"","_","-","="},IF(OR($D237 &gt;= AP$6, $E237 &lt; AO$6), 0, 1)+IF(OR($F237 &gt;= AP$6, $G237 &lt; AO$6), 0, 2)+1)</f>
        <v/>
      </c>
      <c r="AP237" s="71" t="str">
        <f ca="1">INDEX({"","_","-","="},IF(OR($D237 &gt;= AQ$6, $E237 &lt; AP$6), 0, 1)+IF(OR($F237 &gt;= AQ$6, $G237 &lt; AP$6), 0, 2)+1)</f>
        <v/>
      </c>
      <c r="AQ237" s="71" t="str">
        <f ca="1">INDEX({"","_","-","="},IF(OR($D237 &gt;= AR$6, $E237 &lt; AQ$6), 0, 1)+IF(OR($F237 &gt;= AR$6, $G237 &lt; AQ$6), 0, 2)+1)</f>
        <v/>
      </c>
      <c r="AR237" s="71" t="str">
        <f ca="1">INDEX({"","_","-","="},IF(OR($D237 &gt;= AS$6, $E237 &lt; AR$6), 0, 1)+IF(OR($F237 &gt;= AS$6, $G237 &lt; AR$6), 0, 2)+1)</f>
        <v/>
      </c>
      <c r="AS237" s="71" t="str">
        <f ca="1">INDEX({"","_","-","="},IF(OR($D237 &gt;= AT$6, $E237 &lt; AS$6), 0, 1)+IF(OR($F237 &gt;= AT$6, $G237 &lt; AS$6), 0, 2)+1)</f>
        <v/>
      </c>
      <c r="AT237" s="71" t="str">
        <f ca="1">INDEX({"","_","-","="},IF(OR($D237 &gt;= AU$6, $E237 &lt; AT$6), 0, 1)+IF(OR($F237 &gt;= AU$6, $G237 &lt; AT$6), 0, 2)+1)</f>
        <v/>
      </c>
      <c r="AU237" s="71" t="str">
        <f ca="1">INDEX({"","_","-","="},IF(OR($D237 &gt;= AV$6, $E237 &lt; AU$6), 0, 1)+IF(OR($F237 &gt;= AV$6, $G237 &lt; AU$6), 0, 2)+1)</f>
        <v/>
      </c>
      <c r="AV237" s="71" t="str">
        <f ca="1">INDEX({"","_","-","="},IF(OR($D237 &gt;= AW$6, $E237 &lt; AV$6), 0, 1)+IF(OR($F237 &gt;= AW$6, $G237 &lt; AV$6), 0, 2)+1)</f>
        <v/>
      </c>
      <c r="AW237" s="71" t="str">
        <f ca="1">INDEX({"","_","-","="},IF(OR($D237 &gt;= AX$6, $E237 &lt; AW$6), 0, 1)+IF(OR($F237 &gt;= AX$6, $G237 &lt; AW$6), 0, 2)+1)</f>
        <v/>
      </c>
      <c r="AX237" s="71" t="str">
        <f ca="1">INDEX({"","_","-","="},IF(OR($D237 &gt;= AY$6, $E237 &lt; AX$6), 0, 1)+IF(OR($F237 &gt;= AY$6, $G237 &lt; AX$6), 0, 2)+1)</f>
        <v/>
      </c>
      <c r="AY237" s="71" t="str">
        <f ca="1">INDEX({"","_","-","="},IF(OR($D237 &gt;= AZ$6, $E237 &lt; AY$6), 0, 1)+IF(OR($F237 &gt;= AZ$6, $G237 &lt; AY$6), 0, 2)+1)</f>
        <v/>
      </c>
      <c r="AZ237" s="71" t="str">
        <f ca="1">INDEX({"","_","-","="},IF(OR($D237 &gt;= BA$6, $E237 &lt; AZ$6), 0, 1)+IF(OR($F237 &gt;= BA$6, $G237 &lt; AZ$6), 0, 2)+1)</f>
        <v/>
      </c>
      <c r="BA237" s="71" t="str">
        <f ca="1">INDEX({"","_","-","="},IF(OR($D237 &gt;= BB$6, $E237 &lt; BA$6), 0, 1)+IF(OR($F237 &gt;= BB$6, $G237 &lt; BA$6), 0, 2)+1)</f>
        <v/>
      </c>
      <c r="BB237" s="71" t="str">
        <f ca="1">INDEX({"","_","-","="},IF(OR($D237 &gt;= BC$6, $E237 &lt; BB$6), 0, 1)+IF(OR($F237 &gt;= BC$6, $G237 &lt; BB$6), 0, 2)+1)</f>
        <v/>
      </c>
      <c r="BC237" s="71" t="str">
        <f ca="1">INDEX({"","_","-","="},IF(OR($D237 &gt;= BD$6, $E237 &lt; BC$6), 0, 1)+IF(OR($F237 &gt;= BD$6, $G237 &lt; BC$6), 0, 2)+1)</f>
        <v/>
      </c>
      <c r="BD237" s="71" t="str">
        <f ca="1">INDEX({"","_","-","="},IF(OR($D237 &gt;= BE$6, $E237 &lt; BD$6), 0, 1)+IF(OR($F237 &gt;= BE$6, $G237 &lt; BD$6), 0, 2)+1)</f>
        <v/>
      </c>
      <c r="BE237" s="71" t="str">
        <f ca="1">INDEX({"","_","-","="},IF(OR($D237 &gt;= BF$6, $E237 &lt; BE$6), 0, 1)+IF(OR($F237 &gt;= BF$6, $G237 &lt; BE$6), 0, 2)+1)</f>
        <v/>
      </c>
      <c r="BF237" s="71" t="str">
        <f ca="1">INDEX({"","_","-","="},IF(OR($D237 &gt;= BG$6, $E237 &lt; BF$6), 0, 1)+IF(OR($F237 &gt;= BG$6, $G237 &lt; BF$6), 0, 2)+1)</f>
        <v/>
      </c>
      <c r="BG237" s="71" t="str">
        <f ca="1">INDEX({"","_","-","="},IF(OR($D237 &gt;= BH$6, $E237 &lt; BG$6), 0, 1)+IF(OR($F237 &gt;= BH$6, $G237 &lt; BG$6), 0, 2)+1)</f>
        <v/>
      </c>
      <c r="BH237" s="71" t="str">
        <f ca="1">INDEX({"","_","-","="},IF(OR($D237 &gt;= BI$6, $E237 &lt; BH$6), 0, 1)+IF(OR($F237 &gt;= BI$6, $G237 &lt; BH$6), 0, 2)+1)</f>
        <v/>
      </c>
      <c r="BI237" s="71" t="str">
        <f ca="1">INDEX({"","_","-","="},IF(OR($D237 &gt;= BJ$6, $E237 &lt; BI$6), 0, 1)+IF(OR($F237 &gt;= BJ$6, $G237 &lt; BI$6), 0, 2)+1)</f>
        <v/>
      </c>
      <c r="BJ237" s="71" t="str">
        <f ca="1">INDEX({"","_","-","="},IF(OR($D237 &gt;= BK$6, $E237 &lt; BJ$6), 0, 1)+IF(OR($F237 &gt;= BK$6, $G237 &lt; BJ$6), 0, 2)+1)</f>
        <v/>
      </c>
      <c r="BK237" s="71" t="str">
        <f ca="1">INDEX({"","_","-","="},IF(OR($D237 &gt;= BL$6, $E237 &lt; BK$6), 0, 1)+IF(OR($F237 &gt;= BL$6, $G237 &lt; BK$6), 0, 2)+1)</f>
        <v/>
      </c>
      <c r="BL237" s="71" t="str">
        <f ca="1">INDEX({"","_","-","="},IF(OR($D237 &gt;= BM$6, $E237 &lt; BL$6), 0, 1)+IF(OR($F237 &gt;= BM$6, $G237 &lt; BL$6), 0, 2)+1)</f>
        <v/>
      </c>
      <c r="BM237" s="71" t="str">
        <f ca="1">INDEX({"","_","-","="},IF(OR($D237 &gt;= BN$6, $E237 &lt; BM$6), 0, 1)+IF(OR($F237 &gt;= BN$6, $G237 &lt; BM$6), 0, 2)+1)</f>
        <v/>
      </c>
      <c r="BN237" s="71" t="str">
        <f ca="1">INDEX({"","_","-","="},IF(OR($D237 &gt;= BO$6, $E237 &lt; BN$6), 0, 1)+IF(OR($F237 &gt;= BO$6, $G237 &lt; BN$6), 0, 2)+1)</f>
        <v/>
      </c>
      <c r="BO237" s="71" t="str">
        <f ca="1">INDEX({"","_","-","="},IF(OR($D237 &gt;= BP$6, $E237 &lt; BO$6), 0, 1)+IF(OR($F237 &gt;= BP$6, $G237 &lt; BO$6), 0, 2)+1)</f>
        <v/>
      </c>
      <c r="BP237" s="71" t="str">
        <f ca="1">INDEX({"","_","-","="},IF(OR($D237 &gt;= BQ$6, $E237 &lt; BP$6), 0, 1)+IF(OR($F237 &gt;= BQ$6, $G237 &lt; BP$6), 0, 2)+1)</f>
        <v/>
      </c>
      <c r="BQ237" s="71" t="str">
        <f ca="1">INDEX({"","_","-","="},IF(OR($D237 &gt;= BR$6, $E237 &lt; BQ$6), 0, 1)+IF(OR($F237 &gt;= BR$6, $G237 &lt; BQ$6), 0, 2)+1)</f>
        <v/>
      </c>
      <c r="BR237" s="71" t="str">
        <f ca="1">INDEX({"","_","-","="},IF(OR($D237 &gt;= BS$6, $E237 &lt; BR$6), 0, 1)+IF(OR($F237 &gt;= BS$6, $G237 &lt; BR$6), 0, 2)+1)</f>
        <v/>
      </c>
      <c r="BS237" s="71" t="str">
        <f ca="1">INDEX({"","_","-","="},IF(OR($D237 &gt;= BT$6, $E237 &lt; BS$6), 0, 1)+IF(OR($F237 &gt;= BT$6, $G237 &lt; BS$6), 0, 2)+1)</f>
        <v/>
      </c>
      <c r="BT237" s="71" t="str">
        <f ca="1">INDEX({"","_","-","="},IF(OR($D237 &gt;= BU$6, $E237 &lt; BT$6), 0, 1)+IF(OR($F237 &gt;= BU$6, $G237 &lt; BT$6), 0, 2)+1)</f>
        <v/>
      </c>
      <c r="BU237" s="71" t="str">
        <f ca="1">INDEX({"","_","-","="},IF(OR($D237 &gt;= BV$6, $E237 &lt; BU$6), 0, 1)+IF(OR($F237 &gt;= BV$6, $G237 &lt; BU$6), 0, 2)+1)</f>
        <v/>
      </c>
      <c r="BV237" s="71" t="str">
        <f ca="1">INDEX({"","_","-","="},IF(OR($D237 &gt;= BW$6, $E237 &lt; BV$6), 0, 1)+IF(OR($F237 &gt;= BW$6, $G237 &lt; BV$6), 0, 2)+1)</f>
        <v/>
      </c>
      <c r="BW237" s="71" t="str">
        <f ca="1">INDEX({"","_","-","="},IF(OR($D237 &gt;= BX$6, $E237 &lt; BW$6), 0, 1)+IF(OR($F237 &gt;= BX$6, $G237 &lt; BW$6), 0, 2)+1)</f>
        <v/>
      </c>
      <c r="BX237" s="71" t="str">
        <f ca="1">INDEX({"","_","-","="},IF(OR($D237 &gt;= BY$6, $E237 &lt; BX$6), 0, 1)+IF(OR($F237 &gt;= BY$6, $G237 &lt; BX$6), 0, 2)+1)</f>
        <v/>
      </c>
      <c r="BY237" s="71" t="str">
        <f ca="1">INDEX({"","_","-","="},IF(OR($D237 &gt;= BZ$6, $E237 &lt; BY$6), 0, 1)+IF(OR($F237 &gt;= BZ$6, $G237 &lt; BY$6), 0, 2)+1)</f>
        <v/>
      </c>
      <c r="BZ237" s="71" t="str">
        <f ca="1">INDEX({"","_","-","="},IF(OR($D237 &gt;= CA$6, $E237 &lt; BZ$6), 0, 1)+IF(OR($F237 &gt;= CA$6, $G237 &lt; BZ$6), 0, 2)+1)</f>
        <v/>
      </c>
      <c r="CA237" s="71" t="str">
        <f ca="1">INDEX({"","_","-","="},IF(OR($D237 &gt;= CB$6, $E237 &lt; CA$6), 0, 1)+IF(OR($F237 &gt;= CB$6, $G237 &lt; CA$6), 0, 2)+1)</f>
        <v/>
      </c>
      <c r="CB237" s="71" t="str">
        <f ca="1">INDEX({"","_","-","="},IF(OR($D237 &gt;= CC$6, $E237 &lt; CB$6), 0, 1)+IF(OR($F237 &gt;= CC$6, $G237 &lt; CB$6), 0, 2)+1)</f>
        <v/>
      </c>
      <c r="CC237" s="71" t="str">
        <f ca="1">INDEX({"","_","-","="},IF(OR($D237 &gt;= CD$6, $E237 &lt; CC$6), 0, 1)+IF(OR($F237 &gt;= CD$6, $G237 &lt; CC$6), 0, 2)+1)</f>
        <v/>
      </c>
      <c r="CD237" s="71" t="str">
        <f ca="1">INDEX({"","_","-","="},IF(OR($D237 &gt;= CE$6, $E237 &lt; CD$6), 0, 1)+IF(OR($F237 &gt;= CE$6, $G237 &lt; CD$6), 0, 2)+1)</f>
        <v/>
      </c>
    </row>
    <row r="238" spans="1:82">
      <c r="A238" s="8" t="str">
        <f ca="1">IF('临-进度'!N233,'临-进度'!$A233,"")</f>
        <v/>
      </c>
      <c r="B238" s="8" t="str">
        <f ca="1">IF('临-进度'!N233,'临-进度'!$B233,"")</f>
        <v/>
      </c>
      <c r="C238" s="8" t="str">
        <f ca="1">IF('临-进度'!N233,'临-进度'!$F233,"")</f>
        <v/>
      </c>
      <c r="D238" s="42" t="str">
        <f ca="1">IF('临-进度'!$N233,'临-进度'!$J233,"")</f>
        <v/>
      </c>
      <c r="E238" s="42" t="str">
        <f ca="1">IF('临-进度'!$N233,'临-进度'!$AF233,"")</f>
        <v/>
      </c>
      <c r="F238" s="42" t="str">
        <f ca="1">IF('临-进度'!$N233,'临-进度'!$K233,"")</f>
        <v/>
      </c>
      <c r="G238" s="76" t="str">
        <f ca="1">IF('临-进度'!$N233,'临-进度'!$AG233,"")</f>
        <v/>
      </c>
      <c r="H238" s="71" t="str">
        <f ca="1">INDEX({"","_","-","="},IF(OR($D238 &gt;= I$6, $E238 &lt; H$6), 0, 1)+IF(OR($F238 &gt;= I$6, $G238 &lt; H$6), 0, 2)+1)</f>
        <v/>
      </c>
      <c r="I238" s="71" t="str">
        <f ca="1">INDEX({"","_","-","="},IF(OR($D238 &gt;= J$6, $E238 &lt; I$6), 0, 1)+IF(OR($F238 &gt;= J$6, $G238 &lt; I$6), 0, 2)+1)</f>
        <v/>
      </c>
      <c r="J238" s="71" t="str">
        <f ca="1">INDEX({"","_","-","="},IF(OR($D238 &gt;= K$6, $E238 &lt; J$6), 0, 1)+IF(OR($F238 &gt;= K$6, $G238 &lt; J$6), 0, 2)+1)</f>
        <v/>
      </c>
      <c r="K238" s="71" t="str">
        <f ca="1">INDEX({"","_","-","="},IF(OR($D238 &gt;= L$6, $E238 &lt; K$6), 0, 1)+IF(OR($F238 &gt;= L$6, $G238 &lt; K$6), 0, 2)+1)</f>
        <v/>
      </c>
      <c r="L238" s="71" t="str">
        <f ca="1">INDEX({"","_","-","="},IF(OR($D238 &gt;= M$6, $E238 &lt; L$6), 0, 1)+IF(OR($F238 &gt;= M$6, $G238 &lt; L$6), 0, 2)+1)</f>
        <v/>
      </c>
      <c r="M238" s="71" t="str">
        <f ca="1">INDEX({"","_","-","="},IF(OR($D238 &gt;= N$6, $E238 &lt; M$6), 0, 1)+IF(OR($F238 &gt;= N$6, $G238 &lt; M$6), 0, 2)+1)</f>
        <v/>
      </c>
      <c r="N238" s="71" t="str">
        <f ca="1">INDEX({"","_","-","="},IF(OR($D238 &gt;= O$6, $E238 &lt; N$6), 0, 1)+IF(OR($F238 &gt;= O$6, $G238 &lt; N$6), 0, 2)+1)</f>
        <v/>
      </c>
      <c r="O238" s="71" t="str">
        <f ca="1">INDEX({"","_","-","="},IF(OR($D238 &gt;= P$6, $E238 &lt; O$6), 0, 1)+IF(OR($F238 &gt;= P$6, $G238 &lt; O$6), 0, 2)+1)</f>
        <v/>
      </c>
      <c r="P238" s="71" t="str">
        <f ca="1">INDEX({"","_","-","="},IF(OR($D238 &gt;= Q$6, $E238 &lt; P$6), 0, 1)+IF(OR($F238 &gt;= Q$6, $G238 &lt; P$6), 0, 2)+1)</f>
        <v/>
      </c>
      <c r="Q238" s="71" t="str">
        <f ca="1">INDEX({"","_","-","="},IF(OR($D238 &gt;= R$6, $E238 &lt; Q$6), 0, 1)+IF(OR($F238 &gt;= R$6, $G238 &lt; Q$6), 0, 2)+1)</f>
        <v/>
      </c>
      <c r="R238" s="71" t="str">
        <f ca="1">INDEX({"","_","-","="},IF(OR($D238 &gt;= S$6, $E238 &lt; R$6), 0, 1)+IF(OR($F238 &gt;= S$6, $G238 &lt; R$6), 0, 2)+1)</f>
        <v/>
      </c>
      <c r="S238" s="71" t="str">
        <f ca="1">INDEX({"","_","-","="},IF(OR($D238 &gt;= T$6, $E238 &lt; S$6), 0, 1)+IF(OR($F238 &gt;= T$6, $G238 &lt; S$6), 0, 2)+1)</f>
        <v/>
      </c>
      <c r="T238" s="71" t="str">
        <f ca="1">INDEX({"","_","-","="},IF(OR($D238 &gt;= U$6, $E238 &lt; T$6), 0, 1)+IF(OR($F238 &gt;= U$6, $G238 &lt; T$6), 0, 2)+1)</f>
        <v/>
      </c>
      <c r="U238" s="71" t="str">
        <f ca="1">INDEX({"","_","-","="},IF(OR($D238 &gt;= V$6, $E238 &lt; U$6), 0, 1)+IF(OR($F238 &gt;= V$6, $G238 &lt; U$6), 0, 2)+1)</f>
        <v/>
      </c>
      <c r="V238" s="71" t="str">
        <f ca="1">INDEX({"","_","-","="},IF(OR($D238 &gt;= W$6, $E238 &lt; V$6), 0, 1)+IF(OR($F238 &gt;= W$6, $G238 &lt; V$6), 0, 2)+1)</f>
        <v/>
      </c>
      <c r="W238" s="71" t="str">
        <f ca="1">INDEX({"","_","-","="},IF(OR($D238 &gt;= X$6, $E238 &lt; W$6), 0, 1)+IF(OR($F238 &gt;= X$6, $G238 &lt; W$6), 0, 2)+1)</f>
        <v/>
      </c>
      <c r="X238" s="71" t="str">
        <f ca="1">INDEX({"","_","-","="},IF(OR($D238 &gt;= Y$6, $E238 &lt; X$6), 0, 1)+IF(OR($F238 &gt;= Y$6, $G238 &lt; X$6), 0, 2)+1)</f>
        <v/>
      </c>
      <c r="Y238" s="71" t="str">
        <f ca="1">INDEX({"","_","-","="},IF(OR($D238 &gt;= Z$6, $E238 &lt; Y$6), 0, 1)+IF(OR($F238 &gt;= Z$6, $G238 &lt; Y$6), 0, 2)+1)</f>
        <v/>
      </c>
      <c r="Z238" s="71" t="str">
        <f ca="1">INDEX({"","_","-","="},IF(OR($D238 &gt;= AA$6, $E238 &lt; Z$6), 0, 1)+IF(OR($F238 &gt;= AA$6, $G238 &lt; Z$6), 0, 2)+1)</f>
        <v/>
      </c>
      <c r="AA238" s="71" t="str">
        <f ca="1">INDEX({"","_","-","="},IF(OR($D238 &gt;= AB$6, $E238 &lt; AA$6), 0, 1)+IF(OR($F238 &gt;= AB$6, $G238 &lt; AA$6), 0, 2)+1)</f>
        <v/>
      </c>
      <c r="AB238" s="71" t="str">
        <f ca="1">INDEX({"","_","-","="},IF(OR($D238 &gt;= AC$6, $E238 &lt; AB$6), 0, 1)+IF(OR($F238 &gt;= AC$6, $G238 &lt; AB$6), 0, 2)+1)</f>
        <v/>
      </c>
      <c r="AC238" s="71" t="str">
        <f ca="1">INDEX({"","_","-","="},IF(OR($D238 &gt;= AD$6, $E238 &lt; AC$6), 0, 1)+IF(OR($F238 &gt;= AD$6, $G238 &lt; AC$6), 0, 2)+1)</f>
        <v/>
      </c>
      <c r="AD238" s="71" t="str">
        <f ca="1">INDEX({"","_","-","="},IF(OR($D238 &gt;= AE$6, $E238 &lt; AD$6), 0, 1)+IF(OR($F238 &gt;= AE$6, $G238 &lt; AD$6), 0, 2)+1)</f>
        <v/>
      </c>
      <c r="AE238" s="71" t="str">
        <f ca="1">INDEX({"","_","-","="},IF(OR($D238 &gt;= AF$6, $E238 &lt; AE$6), 0, 1)+IF(OR($F238 &gt;= AF$6, $G238 &lt; AE$6), 0, 2)+1)</f>
        <v/>
      </c>
      <c r="AF238" s="71" t="str">
        <f ca="1">INDEX({"","_","-","="},IF(OR($D238 &gt;= AG$6, $E238 &lt; AF$6), 0, 1)+IF(OR($F238 &gt;= AG$6, $G238 &lt; AF$6), 0, 2)+1)</f>
        <v/>
      </c>
      <c r="AG238" s="71" t="str">
        <f ca="1">INDEX({"","_","-","="},IF(OR($D238 &gt;= AH$6, $E238 &lt; AG$6), 0, 1)+IF(OR($F238 &gt;= AH$6, $G238 &lt; AG$6), 0, 2)+1)</f>
        <v/>
      </c>
      <c r="AH238" s="71" t="str">
        <f ca="1">INDEX({"","_","-","="},IF(OR($D238 &gt;= AI$6, $E238 &lt; AH$6), 0, 1)+IF(OR($F238 &gt;= AI$6, $G238 &lt; AH$6), 0, 2)+1)</f>
        <v/>
      </c>
      <c r="AI238" s="71" t="str">
        <f ca="1">INDEX({"","_","-","="},IF(OR($D238 &gt;= AJ$6, $E238 &lt; AI$6), 0, 1)+IF(OR($F238 &gt;= AJ$6, $G238 &lt; AI$6), 0, 2)+1)</f>
        <v/>
      </c>
      <c r="AJ238" s="71" t="str">
        <f ca="1">INDEX({"","_","-","="},IF(OR($D238 &gt;= AK$6, $E238 &lt; AJ$6), 0, 1)+IF(OR($F238 &gt;= AK$6, $G238 &lt; AJ$6), 0, 2)+1)</f>
        <v/>
      </c>
      <c r="AK238" s="71" t="str">
        <f ca="1">INDEX({"","_","-","="},IF(OR($D238 &gt;= AL$6, $E238 &lt; AK$6), 0, 1)+IF(OR($F238 &gt;= AL$6, $G238 &lt; AK$6), 0, 2)+1)</f>
        <v/>
      </c>
      <c r="AL238" s="71" t="str">
        <f ca="1">INDEX({"","_","-","="},IF(OR($D238 &gt;= AM$6, $E238 &lt; AL$6), 0, 1)+IF(OR($F238 &gt;= AM$6, $G238 &lt; AL$6), 0, 2)+1)</f>
        <v/>
      </c>
      <c r="AM238" s="71" t="str">
        <f ca="1">INDEX({"","_","-","="},IF(OR($D238 &gt;= AN$6, $E238 &lt; AM$6), 0, 1)+IF(OR($F238 &gt;= AN$6, $G238 &lt; AM$6), 0, 2)+1)</f>
        <v/>
      </c>
      <c r="AN238" s="71" t="str">
        <f ca="1">INDEX({"","_","-","="},IF(OR($D238 &gt;= AO$6, $E238 &lt; AN$6), 0, 1)+IF(OR($F238 &gt;= AO$6, $G238 &lt; AN$6), 0, 2)+1)</f>
        <v/>
      </c>
      <c r="AO238" s="71" t="str">
        <f ca="1">INDEX({"","_","-","="},IF(OR($D238 &gt;= AP$6, $E238 &lt; AO$6), 0, 1)+IF(OR($F238 &gt;= AP$6, $G238 &lt; AO$6), 0, 2)+1)</f>
        <v/>
      </c>
      <c r="AP238" s="71" t="str">
        <f ca="1">INDEX({"","_","-","="},IF(OR($D238 &gt;= AQ$6, $E238 &lt; AP$6), 0, 1)+IF(OR($F238 &gt;= AQ$6, $G238 &lt; AP$6), 0, 2)+1)</f>
        <v/>
      </c>
      <c r="AQ238" s="71" t="str">
        <f ca="1">INDEX({"","_","-","="},IF(OR($D238 &gt;= AR$6, $E238 &lt; AQ$6), 0, 1)+IF(OR($F238 &gt;= AR$6, $G238 &lt; AQ$6), 0, 2)+1)</f>
        <v/>
      </c>
      <c r="AR238" s="71" t="str">
        <f ca="1">INDEX({"","_","-","="},IF(OR($D238 &gt;= AS$6, $E238 &lt; AR$6), 0, 1)+IF(OR($F238 &gt;= AS$6, $G238 &lt; AR$6), 0, 2)+1)</f>
        <v/>
      </c>
      <c r="AS238" s="71" t="str">
        <f ca="1">INDEX({"","_","-","="},IF(OR($D238 &gt;= AT$6, $E238 &lt; AS$6), 0, 1)+IF(OR($F238 &gt;= AT$6, $G238 &lt; AS$6), 0, 2)+1)</f>
        <v/>
      </c>
      <c r="AT238" s="71" t="str">
        <f ca="1">INDEX({"","_","-","="},IF(OR($D238 &gt;= AU$6, $E238 &lt; AT$6), 0, 1)+IF(OR($F238 &gt;= AU$6, $G238 &lt; AT$6), 0, 2)+1)</f>
        <v/>
      </c>
      <c r="AU238" s="71" t="str">
        <f ca="1">INDEX({"","_","-","="},IF(OR($D238 &gt;= AV$6, $E238 &lt; AU$6), 0, 1)+IF(OR($F238 &gt;= AV$6, $G238 &lt; AU$6), 0, 2)+1)</f>
        <v/>
      </c>
      <c r="AV238" s="71" t="str">
        <f ca="1">INDEX({"","_","-","="},IF(OR($D238 &gt;= AW$6, $E238 &lt; AV$6), 0, 1)+IF(OR($F238 &gt;= AW$6, $G238 &lt; AV$6), 0, 2)+1)</f>
        <v/>
      </c>
      <c r="AW238" s="71" t="str">
        <f ca="1">INDEX({"","_","-","="},IF(OR($D238 &gt;= AX$6, $E238 &lt; AW$6), 0, 1)+IF(OR($F238 &gt;= AX$6, $G238 &lt; AW$6), 0, 2)+1)</f>
        <v/>
      </c>
      <c r="AX238" s="71" t="str">
        <f ca="1">INDEX({"","_","-","="},IF(OR($D238 &gt;= AY$6, $E238 &lt; AX$6), 0, 1)+IF(OR($F238 &gt;= AY$6, $G238 &lt; AX$6), 0, 2)+1)</f>
        <v/>
      </c>
      <c r="AY238" s="71" t="str">
        <f ca="1">INDEX({"","_","-","="},IF(OR($D238 &gt;= AZ$6, $E238 &lt; AY$6), 0, 1)+IF(OR($F238 &gt;= AZ$6, $G238 &lt; AY$6), 0, 2)+1)</f>
        <v/>
      </c>
      <c r="AZ238" s="71" t="str">
        <f ca="1">INDEX({"","_","-","="},IF(OR($D238 &gt;= BA$6, $E238 &lt; AZ$6), 0, 1)+IF(OR($F238 &gt;= BA$6, $G238 &lt; AZ$6), 0, 2)+1)</f>
        <v/>
      </c>
      <c r="BA238" s="71" t="str">
        <f ca="1">INDEX({"","_","-","="},IF(OR($D238 &gt;= BB$6, $E238 &lt; BA$6), 0, 1)+IF(OR($F238 &gt;= BB$6, $G238 &lt; BA$6), 0, 2)+1)</f>
        <v/>
      </c>
      <c r="BB238" s="71" t="str">
        <f ca="1">INDEX({"","_","-","="},IF(OR($D238 &gt;= BC$6, $E238 &lt; BB$6), 0, 1)+IF(OR($F238 &gt;= BC$6, $G238 &lt; BB$6), 0, 2)+1)</f>
        <v/>
      </c>
      <c r="BC238" s="71" t="str">
        <f ca="1">INDEX({"","_","-","="},IF(OR($D238 &gt;= BD$6, $E238 &lt; BC$6), 0, 1)+IF(OR($F238 &gt;= BD$6, $G238 &lt; BC$6), 0, 2)+1)</f>
        <v/>
      </c>
      <c r="BD238" s="71" t="str">
        <f ca="1">INDEX({"","_","-","="},IF(OR($D238 &gt;= BE$6, $E238 &lt; BD$6), 0, 1)+IF(OR($F238 &gt;= BE$6, $G238 &lt; BD$6), 0, 2)+1)</f>
        <v/>
      </c>
      <c r="BE238" s="71" t="str">
        <f ca="1">INDEX({"","_","-","="},IF(OR($D238 &gt;= BF$6, $E238 &lt; BE$6), 0, 1)+IF(OR($F238 &gt;= BF$6, $G238 &lt; BE$6), 0, 2)+1)</f>
        <v/>
      </c>
      <c r="BF238" s="71" t="str">
        <f ca="1">INDEX({"","_","-","="},IF(OR($D238 &gt;= BG$6, $E238 &lt; BF$6), 0, 1)+IF(OR($F238 &gt;= BG$6, $G238 &lt; BF$6), 0, 2)+1)</f>
        <v/>
      </c>
      <c r="BG238" s="71" t="str">
        <f ca="1">INDEX({"","_","-","="},IF(OR($D238 &gt;= BH$6, $E238 &lt; BG$6), 0, 1)+IF(OR($F238 &gt;= BH$6, $G238 &lt; BG$6), 0, 2)+1)</f>
        <v/>
      </c>
      <c r="BH238" s="71" t="str">
        <f ca="1">INDEX({"","_","-","="},IF(OR($D238 &gt;= BI$6, $E238 &lt; BH$6), 0, 1)+IF(OR($F238 &gt;= BI$6, $G238 &lt; BH$6), 0, 2)+1)</f>
        <v/>
      </c>
      <c r="BI238" s="71" t="str">
        <f ca="1">INDEX({"","_","-","="},IF(OR($D238 &gt;= BJ$6, $E238 &lt; BI$6), 0, 1)+IF(OR($F238 &gt;= BJ$6, $G238 &lt; BI$6), 0, 2)+1)</f>
        <v/>
      </c>
      <c r="BJ238" s="71" t="str">
        <f ca="1">INDEX({"","_","-","="},IF(OR($D238 &gt;= BK$6, $E238 &lt; BJ$6), 0, 1)+IF(OR($F238 &gt;= BK$6, $G238 &lt; BJ$6), 0, 2)+1)</f>
        <v/>
      </c>
      <c r="BK238" s="71" t="str">
        <f ca="1">INDEX({"","_","-","="},IF(OR($D238 &gt;= BL$6, $E238 &lt; BK$6), 0, 1)+IF(OR($F238 &gt;= BL$6, $G238 &lt; BK$6), 0, 2)+1)</f>
        <v/>
      </c>
      <c r="BL238" s="71" t="str">
        <f ca="1">INDEX({"","_","-","="},IF(OR($D238 &gt;= BM$6, $E238 &lt; BL$6), 0, 1)+IF(OR($F238 &gt;= BM$6, $G238 &lt; BL$6), 0, 2)+1)</f>
        <v/>
      </c>
      <c r="BM238" s="71" t="str">
        <f ca="1">INDEX({"","_","-","="},IF(OR($D238 &gt;= BN$6, $E238 &lt; BM$6), 0, 1)+IF(OR($F238 &gt;= BN$6, $G238 &lt; BM$6), 0, 2)+1)</f>
        <v/>
      </c>
      <c r="BN238" s="71" t="str">
        <f ca="1">INDEX({"","_","-","="},IF(OR($D238 &gt;= BO$6, $E238 &lt; BN$6), 0, 1)+IF(OR($F238 &gt;= BO$6, $G238 &lt; BN$6), 0, 2)+1)</f>
        <v/>
      </c>
      <c r="BO238" s="71" t="str">
        <f ca="1">INDEX({"","_","-","="},IF(OR($D238 &gt;= BP$6, $E238 &lt; BO$6), 0, 1)+IF(OR($F238 &gt;= BP$6, $G238 &lt; BO$6), 0, 2)+1)</f>
        <v/>
      </c>
      <c r="BP238" s="71" t="str">
        <f ca="1">INDEX({"","_","-","="},IF(OR($D238 &gt;= BQ$6, $E238 &lt; BP$6), 0, 1)+IF(OR($F238 &gt;= BQ$6, $G238 &lt; BP$6), 0, 2)+1)</f>
        <v/>
      </c>
      <c r="BQ238" s="71" t="str">
        <f ca="1">INDEX({"","_","-","="},IF(OR($D238 &gt;= BR$6, $E238 &lt; BQ$6), 0, 1)+IF(OR($F238 &gt;= BR$6, $G238 &lt; BQ$6), 0, 2)+1)</f>
        <v/>
      </c>
      <c r="BR238" s="71" t="str">
        <f ca="1">INDEX({"","_","-","="},IF(OR($D238 &gt;= BS$6, $E238 &lt; BR$6), 0, 1)+IF(OR($F238 &gt;= BS$6, $G238 &lt; BR$6), 0, 2)+1)</f>
        <v/>
      </c>
      <c r="BS238" s="71" t="str">
        <f ca="1">INDEX({"","_","-","="},IF(OR($D238 &gt;= BT$6, $E238 &lt; BS$6), 0, 1)+IF(OR($F238 &gt;= BT$6, $G238 &lt; BS$6), 0, 2)+1)</f>
        <v/>
      </c>
      <c r="BT238" s="71" t="str">
        <f ca="1">INDEX({"","_","-","="},IF(OR($D238 &gt;= BU$6, $E238 &lt; BT$6), 0, 1)+IF(OR($F238 &gt;= BU$6, $G238 &lt; BT$6), 0, 2)+1)</f>
        <v/>
      </c>
      <c r="BU238" s="71" t="str">
        <f ca="1">INDEX({"","_","-","="},IF(OR($D238 &gt;= BV$6, $E238 &lt; BU$6), 0, 1)+IF(OR($F238 &gt;= BV$6, $G238 &lt; BU$6), 0, 2)+1)</f>
        <v/>
      </c>
      <c r="BV238" s="71" t="str">
        <f ca="1">INDEX({"","_","-","="},IF(OR($D238 &gt;= BW$6, $E238 &lt; BV$6), 0, 1)+IF(OR($F238 &gt;= BW$6, $G238 &lt; BV$6), 0, 2)+1)</f>
        <v/>
      </c>
      <c r="BW238" s="71" t="str">
        <f ca="1">INDEX({"","_","-","="},IF(OR($D238 &gt;= BX$6, $E238 &lt; BW$6), 0, 1)+IF(OR($F238 &gt;= BX$6, $G238 &lt; BW$6), 0, 2)+1)</f>
        <v/>
      </c>
      <c r="BX238" s="71" t="str">
        <f ca="1">INDEX({"","_","-","="},IF(OR($D238 &gt;= BY$6, $E238 &lt; BX$6), 0, 1)+IF(OR($F238 &gt;= BY$6, $G238 &lt; BX$6), 0, 2)+1)</f>
        <v/>
      </c>
      <c r="BY238" s="71" t="str">
        <f ca="1">INDEX({"","_","-","="},IF(OR($D238 &gt;= BZ$6, $E238 &lt; BY$6), 0, 1)+IF(OR($F238 &gt;= BZ$6, $G238 &lt; BY$6), 0, 2)+1)</f>
        <v/>
      </c>
      <c r="BZ238" s="71" t="str">
        <f ca="1">INDEX({"","_","-","="},IF(OR($D238 &gt;= CA$6, $E238 &lt; BZ$6), 0, 1)+IF(OR($F238 &gt;= CA$6, $G238 &lt; BZ$6), 0, 2)+1)</f>
        <v/>
      </c>
      <c r="CA238" s="71" t="str">
        <f ca="1">INDEX({"","_","-","="},IF(OR($D238 &gt;= CB$6, $E238 &lt; CA$6), 0, 1)+IF(OR($F238 &gt;= CB$6, $G238 &lt; CA$6), 0, 2)+1)</f>
        <v/>
      </c>
      <c r="CB238" s="71" t="str">
        <f ca="1">INDEX({"","_","-","="},IF(OR($D238 &gt;= CC$6, $E238 &lt; CB$6), 0, 1)+IF(OR($F238 &gt;= CC$6, $G238 &lt; CB$6), 0, 2)+1)</f>
        <v/>
      </c>
      <c r="CC238" s="71" t="str">
        <f ca="1">INDEX({"","_","-","="},IF(OR($D238 &gt;= CD$6, $E238 &lt; CC$6), 0, 1)+IF(OR($F238 &gt;= CD$6, $G238 &lt; CC$6), 0, 2)+1)</f>
        <v/>
      </c>
      <c r="CD238" s="71" t="str">
        <f ca="1">INDEX({"","_","-","="},IF(OR($D238 &gt;= CE$6, $E238 &lt; CD$6), 0, 1)+IF(OR($F238 &gt;= CE$6, $G238 &lt; CD$6), 0, 2)+1)</f>
        <v/>
      </c>
    </row>
    <row r="239" spans="1:82">
      <c r="A239" s="8" t="str">
        <f ca="1">IF('临-进度'!N234,'临-进度'!$A234,"")</f>
        <v/>
      </c>
      <c r="B239" s="8" t="str">
        <f ca="1">IF('临-进度'!N234,'临-进度'!$B234,"")</f>
        <v/>
      </c>
      <c r="C239" s="8" t="str">
        <f ca="1">IF('临-进度'!N234,'临-进度'!$F234,"")</f>
        <v/>
      </c>
      <c r="D239" s="42" t="str">
        <f ca="1">IF('临-进度'!$N234,'临-进度'!$J234,"")</f>
        <v/>
      </c>
      <c r="E239" s="42" t="str">
        <f ca="1">IF('临-进度'!$N234,'临-进度'!$AF234,"")</f>
        <v/>
      </c>
      <c r="F239" s="42" t="str">
        <f ca="1">IF('临-进度'!$N234,'临-进度'!$K234,"")</f>
        <v/>
      </c>
      <c r="G239" s="76" t="str">
        <f ca="1">IF('临-进度'!$N234,'临-进度'!$AG234,"")</f>
        <v/>
      </c>
      <c r="H239" s="71" t="str">
        <f ca="1">INDEX({"","_","-","="},IF(OR($D239 &gt;= I$6, $E239 &lt; H$6), 0, 1)+IF(OR($F239 &gt;= I$6, $G239 &lt; H$6), 0, 2)+1)</f>
        <v/>
      </c>
      <c r="I239" s="71" t="str">
        <f ca="1">INDEX({"","_","-","="},IF(OR($D239 &gt;= J$6, $E239 &lt; I$6), 0, 1)+IF(OR($F239 &gt;= J$6, $G239 &lt; I$6), 0, 2)+1)</f>
        <v/>
      </c>
      <c r="J239" s="71" t="str">
        <f ca="1">INDEX({"","_","-","="},IF(OR($D239 &gt;= K$6, $E239 &lt; J$6), 0, 1)+IF(OR($F239 &gt;= K$6, $G239 &lt; J$6), 0, 2)+1)</f>
        <v/>
      </c>
      <c r="K239" s="71" t="str">
        <f ca="1">INDEX({"","_","-","="},IF(OR($D239 &gt;= L$6, $E239 &lt; K$6), 0, 1)+IF(OR($F239 &gt;= L$6, $G239 &lt; K$6), 0, 2)+1)</f>
        <v/>
      </c>
      <c r="L239" s="71" t="str">
        <f ca="1">INDEX({"","_","-","="},IF(OR($D239 &gt;= M$6, $E239 &lt; L$6), 0, 1)+IF(OR($F239 &gt;= M$6, $G239 &lt; L$6), 0, 2)+1)</f>
        <v/>
      </c>
      <c r="M239" s="71" t="str">
        <f ca="1">INDEX({"","_","-","="},IF(OR($D239 &gt;= N$6, $E239 &lt; M$6), 0, 1)+IF(OR($F239 &gt;= N$6, $G239 &lt; M$6), 0, 2)+1)</f>
        <v/>
      </c>
      <c r="N239" s="71" t="str">
        <f ca="1">INDEX({"","_","-","="},IF(OR($D239 &gt;= O$6, $E239 &lt; N$6), 0, 1)+IF(OR($F239 &gt;= O$6, $G239 &lt; N$6), 0, 2)+1)</f>
        <v/>
      </c>
      <c r="O239" s="71" t="str">
        <f ca="1">INDEX({"","_","-","="},IF(OR($D239 &gt;= P$6, $E239 &lt; O$6), 0, 1)+IF(OR($F239 &gt;= P$6, $G239 &lt; O$6), 0, 2)+1)</f>
        <v/>
      </c>
      <c r="P239" s="71" t="str">
        <f ca="1">INDEX({"","_","-","="},IF(OR($D239 &gt;= Q$6, $E239 &lt; P$6), 0, 1)+IF(OR($F239 &gt;= Q$6, $G239 &lt; P$6), 0, 2)+1)</f>
        <v/>
      </c>
      <c r="Q239" s="71" t="str">
        <f ca="1">INDEX({"","_","-","="},IF(OR($D239 &gt;= R$6, $E239 &lt; Q$6), 0, 1)+IF(OR($F239 &gt;= R$6, $G239 &lt; Q$6), 0, 2)+1)</f>
        <v/>
      </c>
      <c r="R239" s="71" t="str">
        <f ca="1">INDEX({"","_","-","="},IF(OR($D239 &gt;= S$6, $E239 &lt; R$6), 0, 1)+IF(OR($F239 &gt;= S$6, $G239 &lt; R$6), 0, 2)+1)</f>
        <v/>
      </c>
      <c r="S239" s="71" t="str">
        <f ca="1">INDEX({"","_","-","="},IF(OR($D239 &gt;= T$6, $E239 &lt; S$6), 0, 1)+IF(OR($F239 &gt;= T$6, $G239 &lt; S$6), 0, 2)+1)</f>
        <v/>
      </c>
      <c r="T239" s="71" t="str">
        <f ca="1">INDEX({"","_","-","="},IF(OR($D239 &gt;= U$6, $E239 &lt; T$6), 0, 1)+IF(OR($F239 &gt;= U$6, $G239 &lt; T$6), 0, 2)+1)</f>
        <v/>
      </c>
      <c r="U239" s="71" t="str">
        <f ca="1">INDEX({"","_","-","="},IF(OR($D239 &gt;= V$6, $E239 &lt; U$6), 0, 1)+IF(OR($F239 &gt;= V$6, $G239 &lt; U$6), 0, 2)+1)</f>
        <v/>
      </c>
      <c r="V239" s="71" t="str">
        <f ca="1">INDEX({"","_","-","="},IF(OR($D239 &gt;= W$6, $E239 &lt; V$6), 0, 1)+IF(OR($F239 &gt;= W$6, $G239 &lt; V$6), 0, 2)+1)</f>
        <v/>
      </c>
      <c r="W239" s="71" t="str">
        <f ca="1">INDEX({"","_","-","="},IF(OR($D239 &gt;= X$6, $E239 &lt; W$6), 0, 1)+IF(OR($F239 &gt;= X$6, $G239 &lt; W$6), 0, 2)+1)</f>
        <v/>
      </c>
      <c r="X239" s="71" t="str">
        <f ca="1">INDEX({"","_","-","="},IF(OR($D239 &gt;= Y$6, $E239 &lt; X$6), 0, 1)+IF(OR($F239 &gt;= Y$6, $G239 &lt; X$6), 0, 2)+1)</f>
        <v/>
      </c>
      <c r="Y239" s="71" t="str">
        <f ca="1">INDEX({"","_","-","="},IF(OR($D239 &gt;= Z$6, $E239 &lt; Y$6), 0, 1)+IF(OR($F239 &gt;= Z$6, $G239 &lt; Y$6), 0, 2)+1)</f>
        <v/>
      </c>
      <c r="Z239" s="71" t="str">
        <f ca="1">INDEX({"","_","-","="},IF(OR($D239 &gt;= AA$6, $E239 &lt; Z$6), 0, 1)+IF(OR($F239 &gt;= AA$6, $G239 &lt; Z$6), 0, 2)+1)</f>
        <v/>
      </c>
      <c r="AA239" s="71" t="str">
        <f ca="1">INDEX({"","_","-","="},IF(OR($D239 &gt;= AB$6, $E239 &lt; AA$6), 0, 1)+IF(OR($F239 &gt;= AB$6, $G239 &lt; AA$6), 0, 2)+1)</f>
        <v/>
      </c>
      <c r="AB239" s="71" t="str">
        <f ca="1">INDEX({"","_","-","="},IF(OR($D239 &gt;= AC$6, $E239 &lt; AB$6), 0, 1)+IF(OR($F239 &gt;= AC$6, $G239 &lt; AB$6), 0, 2)+1)</f>
        <v/>
      </c>
      <c r="AC239" s="71" t="str">
        <f ca="1">INDEX({"","_","-","="},IF(OR($D239 &gt;= AD$6, $E239 &lt; AC$6), 0, 1)+IF(OR($F239 &gt;= AD$6, $G239 &lt; AC$6), 0, 2)+1)</f>
        <v/>
      </c>
      <c r="AD239" s="71" t="str">
        <f ca="1">INDEX({"","_","-","="},IF(OR($D239 &gt;= AE$6, $E239 &lt; AD$6), 0, 1)+IF(OR($F239 &gt;= AE$6, $G239 &lt; AD$6), 0, 2)+1)</f>
        <v/>
      </c>
      <c r="AE239" s="71" t="str">
        <f ca="1">INDEX({"","_","-","="},IF(OR($D239 &gt;= AF$6, $E239 &lt; AE$6), 0, 1)+IF(OR($F239 &gt;= AF$6, $G239 &lt; AE$6), 0, 2)+1)</f>
        <v/>
      </c>
      <c r="AF239" s="71" t="str">
        <f ca="1">INDEX({"","_","-","="},IF(OR($D239 &gt;= AG$6, $E239 &lt; AF$6), 0, 1)+IF(OR($F239 &gt;= AG$6, $G239 &lt; AF$6), 0, 2)+1)</f>
        <v/>
      </c>
      <c r="AG239" s="71" t="str">
        <f ca="1">INDEX({"","_","-","="},IF(OR($D239 &gt;= AH$6, $E239 &lt; AG$6), 0, 1)+IF(OR($F239 &gt;= AH$6, $G239 &lt; AG$6), 0, 2)+1)</f>
        <v/>
      </c>
      <c r="AH239" s="71" t="str">
        <f ca="1">INDEX({"","_","-","="},IF(OR($D239 &gt;= AI$6, $E239 &lt; AH$6), 0, 1)+IF(OR($F239 &gt;= AI$6, $G239 &lt; AH$6), 0, 2)+1)</f>
        <v/>
      </c>
      <c r="AI239" s="71" t="str">
        <f ca="1">INDEX({"","_","-","="},IF(OR($D239 &gt;= AJ$6, $E239 &lt; AI$6), 0, 1)+IF(OR($F239 &gt;= AJ$6, $G239 &lt; AI$6), 0, 2)+1)</f>
        <v/>
      </c>
      <c r="AJ239" s="71" t="str">
        <f ca="1">INDEX({"","_","-","="},IF(OR($D239 &gt;= AK$6, $E239 &lt; AJ$6), 0, 1)+IF(OR($F239 &gt;= AK$6, $G239 &lt; AJ$6), 0, 2)+1)</f>
        <v/>
      </c>
      <c r="AK239" s="71" t="str">
        <f ca="1">INDEX({"","_","-","="},IF(OR($D239 &gt;= AL$6, $E239 &lt; AK$6), 0, 1)+IF(OR($F239 &gt;= AL$6, $G239 &lt; AK$6), 0, 2)+1)</f>
        <v/>
      </c>
      <c r="AL239" s="71" t="str">
        <f ca="1">INDEX({"","_","-","="},IF(OR($D239 &gt;= AM$6, $E239 &lt; AL$6), 0, 1)+IF(OR($F239 &gt;= AM$6, $G239 &lt; AL$6), 0, 2)+1)</f>
        <v/>
      </c>
      <c r="AM239" s="71" t="str">
        <f ca="1">INDEX({"","_","-","="},IF(OR($D239 &gt;= AN$6, $E239 &lt; AM$6), 0, 1)+IF(OR($F239 &gt;= AN$6, $G239 &lt; AM$6), 0, 2)+1)</f>
        <v/>
      </c>
      <c r="AN239" s="71" t="str">
        <f ca="1">INDEX({"","_","-","="},IF(OR($D239 &gt;= AO$6, $E239 &lt; AN$6), 0, 1)+IF(OR($F239 &gt;= AO$6, $G239 &lt; AN$6), 0, 2)+1)</f>
        <v/>
      </c>
      <c r="AO239" s="71" t="str">
        <f ca="1">INDEX({"","_","-","="},IF(OR($D239 &gt;= AP$6, $E239 &lt; AO$6), 0, 1)+IF(OR($F239 &gt;= AP$6, $G239 &lt; AO$6), 0, 2)+1)</f>
        <v/>
      </c>
      <c r="AP239" s="71" t="str">
        <f ca="1">INDEX({"","_","-","="},IF(OR($D239 &gt;= AQ$6, $E239 &lt; AP$6), 0, 1)+IF(OR($F239 &gt;= AQ$6, $G239 &lt; AP$6), 0, 2)+1)</f>
        <v/>
      </c>
      <c r="AQ239" s="71" t="str">
        <f ca="1">INDEX({"","_","-","="},IF(OR($D239 &gt;= AR$6, $E239 &lt; AQ$6), 0, 1)+IF(OR($F239 &gt;= AR$6, $G239 &lt; AQ$6), 0, 2)+1)</f>
        <v/>
      </c>
      <c r="AR239" s="71" t="str">
        <f ca="1">INDEX({"","_","-","="},IF(OR($D239 &gt;= AS$6, $E239 &lt; AR$6), 0, 1)+IF(OR($F239 &gt;= AS$6, $G239 &lt; AR$6), 0, 2)+1)</f>
        <v/>
      </c>
      <c r="AS239" s="71" t="str">
        <f ca="1">INDEX({"","_","-","="},IF(OR($D239 &gt;= AT$6, $E239 &lt; AS$6), 0, 1)+IF(OR($F239 &gt;= AT$6, $G239 &lt; AS$6), 0, 2)+1)</f>
        <v/>
      </c>
      <c r="AT239" s="71" t="str">
        <f ca="1">INDEX({"","_","-","="},IF(OR($D239 &gt;= AU$6, $E239 &lt; AT$6), 0, 1)+IF(OR($F239 &gt;= AU$6, $G239 &lt; AT$6), 0, 2)+1)</f>
        <v/>
      </c>
      <c r="AU239" s="71" t="str">
        <f ca="1">INDEX({"","_","-","="},IF(OR($D239 &gt;= AV$6, $E239 &lt; AU$6), 0, 1)+IF(OR($F239 &gt;= AV$6, $G239 &lt; AU$6), 0, 2)+1)</f>
        <v/>
      </c>
      <c r="AV239" s="71" t="str">
        <f ca="1">INDEX({"","_","-","="},IF(OR($D239 &gt;= AW$6, $E239 &lt; AV$6), 0, 1)+IF(OR($F239 &gt;= AW$6, $G239 &lt; AV$6), 0, 2)+1)</f>
        <v/>
      </c>
      <c r="AW239" s="71" t="str">
        <f ca="1">INDEX({"","_","-","="},IF(OR($D239 &gt;= AX$6, $E239 &lt; AW$6), 0, 1)+IF(OR($F239 &gt;= AX$6, $G239 &lt; AW$6), 0, 2)+1)</f>
        <v/>
      </c>
      <c r="AX239" s="71" t="str">
        <f ca="1">INDEX({"","_","-","="},IF(OR($D239 &gt;= AY$6, $E239 &lt; AX$6), 0, 1)+IF(OR($F239 &gt;= AY$6, $G239 &lt; AX$6), 0, 2)+1)</f>
        <v/>
      </c>
      <c r="AY239" s="71" t="str">
        <f ca="1">INDEX({"","_","-","="},IF(OR($D239 &gt;= AZ$6, $E239 &lt; AY$6), 0, 1)+IF(OR($F239 &gt;= AZ$6, $G239 &lt; AY$6), 0, 2)+1)</f>
        <v/>
      </c>
      <c r="AZ239" s="71" t="str">
        <f ca="1">INDEX({"","_","-","="},IF(OR($D239 &gt;= BA$6, $E239 &lt; AZ$6), 0, 1)+IF(OR($F239 &gt;= BA$6, $G239 &lt; AZ$6), 0, 2)+1)</f>
        <v/>
      </c>
      <c r="BA239" s="71" t="str">
        <f ca="1">INDEX({"","_","-","="},IF(OR($D239 &gt;= BB$6, $E239 &lt; BA$6), 0, 1)+IF(OR($F239 &gt;= BB$6, $G239 &lt; BA$6), 0, 2)+1)</f>
        <v/>
      </c>
      <c r="BB239" s="71" t="str">
        <f ca="1">INDEX({"","_","-","="},IF(OR($D239 &gt;= BC$6, $E239 &lt; BB$6), 0, 1)+IF(OR($F239 &gt;= BC$6, $G239 &lt; BB$6), 0, 2)+1)</f>
        <v/>
      </c>
      <c r="BC239" s="71" t="str">
        <f ca="1">INDEX({"","_","-","="},IF(OR($D239 &gt;= BD$6, $E239 &lt; BC$6), 0, 1)+IF(OR($F239 &gt;= BD$6, $G239 &lt; BC$6), 0, 2)+1)</f>
        <v/>
      </c>
      <c r="BD239" s="71" t="str">
        <f ca="1">INDEX({"","_","-","="},IF(OR($D239 &gt;= BE$6, $E239 &lt; BD$6), 0, 1)+IF(OR($F239 &gt;= BE$6, $G239 &lt; BD$6), 0, 2)+1)</f>
        <v/>
      </c>
      <c r="BE239" s="71" t="str">
        <f ca="1">INDEX({"","_","-","="},IF(OR($D239 &gt;= BF$6, $E239 &lt; BE$6), 0, 1)+IF(OR($F239 &gt;= BF$6, $G239 &lt; BE$6), 0, 2)+1)</f>
        <v/>
      </c>
      <c r="BF239" s="71" t="str">
        <f ca="1">INDEX({"","_","-","="},IF(OR($D239 &gt;= BG$6, $E239 &lt; BF$6), 0, 1)+IF(OR($F239 &gt;= BG$6, $G239 &lt; BF$6), 0, 2)+1)</f>
        <v/>
      </c>
      <c r="BG239" s="71" t="str">
        <f ca="1">INDEX({"","_","-","="},IF(OR($D239 &gt;= BH$6, $E239 &lt; BG$6), 0, 1)+IF(OR($F239 &gt;= BH$6, $G239 &lt; BG$6), 0, 2)+1)</f>
        <v/>
      </c>
      <c r="BH239" s="71" t="str">
        <f ca="1">INDEX({"","_","-","="},IF(OR($D239 &gt;= BI$6, $E239 &lt; BH$6), 0, 1)+IF(OR($F239 &gt;= BI$6, $G239 &lt; BH$6), 0, 2)+1)</f>
        <v/>
      </c>
      <c r="BI239" s="71" t="str">
        <f ca="1">INDEX({"","_","-","="},IF(OR($D239 &gt;= BJ$6, $E239 &lt; BI$6), 0, 1)+IF(OR($F239 &gt;= BJ$6, $G239 &lt; BI$6), 0, 2)+1)</f>
        <v/>
      </c>
      <c r="BJ239" s="71" t="str">
        <f ca="1">INDEX({"","_","-","="},IF(OR($D239 &gt;= BK$6, $E239 &lt; BJ$6), 0, 1)+IF(OR($F239 &gt;= BK$6, $G239 &lt; BJ$6), 0, 2)+1)</f>
        <v/>
      </c>
      <c r="BK239" s="71" t="str">
        <f ca="1">INDEX({"","_","-","="},IF(OR($D239 &gt;= BL$6, $E239 &lt; BK$6), 0, 1)+IF(OR($F239 &gt;= BL$6, $G239 &lt; BK$6), 0, 2)+1)</f>
        <v/>
      </c>
      <c r="BL239" s="71" t="str">
        <f ca="1">INDEX({"","_","-","="},IF(OR($D239 &gt;= BM$6, $E239 &lt; BL$6), 0, 1)+IF(OR($F239 &gt;= BM$6, $G239 &lt; BL$6), 0, 2)+1)</f>
        <v/>
      </c>
      <c r="BM239" s="71" t="str">
        <f ca="1">INDEX({"","_","-","="},IF(OR($D239 &gt;= BN$6, $E239 &lt; BM$6), 0, 1)+IF(OR($F239 &gt;= BN$6, $G239 &lt; BM$6), 0, 2)+1)</f>
        <v/>
      </c>
      <c r="BN239" s="71" t="str">
        <f ca="1">INDEX({"","_","-","="},IF(OR($D239 &gt;= BO$6, $E239 &lt; BN$6), 0, 1)+IF(OR($F239 &gt;= BO$6, $G239 &lt; BN$6), 0, 2)+1)</f>
        <v/>
      </c>
      <c r="BO239" s="71" t="str">
        <f ca="1">INDEX({"","_","-","="},IF(OR($D239 &gt;= BP$6, $E239 &lt; BO$6), 0, 1)+IF(OR($F239 &gt;= BP$6, $G239 &lt; BO$6), 0, 2)+1)</f>
        <v/>
      </c>
      <c r="BP239" s="71" t="str">
        <f ca="1">INDEX({"","_","-","="},IF(OR($D239 &gt;= BQ$6, $E239 &lt; BP$6), 0, 1)+IF(OR($F239 &gt;= BQ$6, $G239 &lt; BP$6), 0, 2)+1)</f>
        <v/>
      </c>
      <c r="BQ239" s="71" t="str">
        <f ca="1">INDEX({"","_","-","="},IF(OR($D239 &gt;= BR$6, $E239 &lt; BQ$6), 0, 1)+IF(OR($F239 &gt;= BR$6, $G239 &lt; BQ$6), 0, 2)+1)</f>
        <v/>
      </c>
      <c r="BR239" s="71" t="str">
        <f ca="1">INDEX({"","_","-","="},IF(OR($D239 &gt;= BS$6, $E239 &lt; BR$6), 0, 1)+IF(OR($F239 &gt;= BS$6, $G239 &lt; BR$6), 0, 2)+1)</f>
        <v/>
      </c>
      <c r="BS239" s="71" t="str">
        <f ca="1">INDEX({"","_","-","="},IF(OR($D239 &gt;= BT$6, $E239 &lt; BS$6), 0, 1)+IF(OR($F239 &gt;= BT$6, $G239 &lt; BS$6), 0, 2)+1)</f>
        <v/>
      </c>
      <c r="BT239" s="71" t="str">
        <f ca="1">INDEX({"","_","-","="},IF(OR($D239 &gt;= BU$6, $E239 &lt; BT$6), 0, 1)+IF(OR($F239 &gt;= BU$6, $G239 &lt; BT$6), 0, 2)+1)</f>
        <v/>
      </c>
      <c r="BU239" s="71" t="str">
        <f ca="1">INDEX({"","_","-","="},IF(OR($D239 &gt;= BV$6, $E239 &lt; BU$6), 0, 1)+IF(OR($F239 &gt;= BV$6, $G239 &lt; BU$6), 0, 2)+1)</f>
        <v/>
      </c>
      <c r="BV239" s="71" t="str">
        <f ca="1">INDEX({"","_","-","="},IF(OR($D239 &gt;= BW$6, $E239 &lt; BV$6), 0, 1)+IF(OR($F239 &gt;= BW$6, $G239 &lt; BV$6), 0, 2)+1)</f>
        <v/>
      </c>
      <c r="BW239" s="71" t="str">
        <f ca="1">INDEX({"","_","-","="},IF(OR($D239 &gt;= BX$6, $E239 &lt; BW$6), 0, 1)+IF(OR($F239 &gt;= BX$6, $G239 &lt; BW$6), 0, 2)+1)</f>
        <v/>
      </c>
      <c r="BX239" s="71" t="str">
        <f ca="1">INDEX({"","_","-","="},IF(OR($D239 &gt;= BY$6, $E239 &lt; BX$6), 0, 1)+IF(OR($F239 &gt;= BY$6, $G239 &lt; BX$6), 0, 2)+1)</f>
        <v/>
      </c>
      <c r="BY239" s="71" t="str">
        <f ca="1">INDEX({"","_","-","="},IF(OR($D239 &gt;= BZ$6, $E239 &lt; BY$6), 0, 1)+IF(OR($F239 &gt;= BZ$6, $G239 &lt; BY$6), 0, 2)+1)</f>
        <v/>
      </c>
      <c r="BZ239" s="71" t="str">
        <f ca="1">INDEX({"","_","-","="},IF(OR($D239 &gt;= CA$6, $E239 &lt; BZ$6), 0, 1)+IF(OR($F239 &gt;= CA$6, $G239 &lt; BZ$6), 0, 2)+1)</f>
        <v/>
      </c>
      <c r="CA239" s="71" t="str">
        <f ca="1">INDEX({"","_","-","="},IF(OR($D239 &gt;= CB$6, $E239 &lt; CA$6), 0, 1)+IF(OR($F239 &gt;= CB$6, $G239 &lt; CA$6), 0, 2)+1)</f>
        <v/>
      </c>
      <c r="CB239" s="71" t="str">
        <f ca="1">INDEX({"","_","-","="},IF(OR($D239 &gt;= CC$6, $E239 &lt; CB$6), 0, 1)+IF(OR($F239 &gt;= CC$6, $G239 &lt; CB$6), 0, 2)+1)</f>
        <v/>
      </c>
      <c r="CC239" s="71" t="str">
        <f ca="1">INDEX({"","_","-","="},IF(OR($D239 &gt;= CD$6, $E239 &lt; CC$6), 0, 1)+IF(OR($F239 &gt;= CD$6, $G239 &lt; CC$6), 0, 2)+1)</f>
        <v/>
      </c>
      <c r="CD239" s="71" t="str">
        <f ca="1">INDEX({"","_","-","="},IF(OR($D239 &gt;= CE$6, $E239 &lt; CD$6), 0, 1)+IF(OR($F239 &gt;= CE$6, $G239 &lt; CD$6), 0, 2)+1)</f>
        <v/>
      </c>
    </row>
    <row r="240" spans="1:82">
      <c r="A240" s="8" t="str">
        <f ca="1">IF('临-进度'!N235,'临-进度'!$A235,"")</f>
        <v/>
      </c>
      <c r="B240" s="8" t="str">
        <f ca="1">IF('临-进度'!N235,'临-进度'!$B235,"")</f>
        <v/>
      </c>
      <c r="C240" s="8" t="str">
        <f ca="1">IF('临-进度'!N235,'临-进度'!$F235,"")</f>
        <v/>
      </c>
      <c r="D240" s="42" t="str">
        <f ca="1">IF('临-进度'!$N235,'临-进度'!$J235,"")</f>
        <v/>
      </c>
      <c r="E240" s="42" t="str">
        <f ca="1">IF('临-进度'!$N235,'临-进度'!$AF235,"")</f>
        <v/>
      </c>
      <c r="F240" s="42" t="str">
        <f ca="1">IF('临-进度'!$N235,'临-进度'!$K235,"")</f>
        <v/>
      </c>
      <c r="G240" s="76" t="str">
        <f ca="1">IF('临-进度'!$N235,'临-进度'!$AG235,"")</f>
        <v/>
      </c>
      <c r="H240" s="71" t="str">
        <f ca="1">INDEX({"","_","-","="},IF(OR($D240 &gt;= I$6, $E240 &lt; H$6), 0, 1)+IF(OR($F240 &gt;= I$6, $G240 &lt; H$6), 0, 2)+1)</f>
        <v/>
      </c>
      <c r="I240" s="71" t="str">
        <f ca="1">INDEX({"","_","-","="},IF(OR($D240 &gt;= J$6, $E240 &lt; I$6), 0, 1)+IF(OR($F240 &gt;= J$6, $G240 &lt; I$6), 0, 2)+1)</f>
        <v/>
      </c>
      <c r="J240" s="71" t="str">
        <f ca="1">INDEX({"","_","-","="},IF(OR($D240 &gt;= K$6, $E240 &lt; J$6), 0, 1)+IF(OR($F240 &gt;= K$6, $G240 &lt; J$6), 0, 2)+1)</f>
        <v/>
      </c>
      <c r="K240" s="71" t="str">
        <f ca="1">INDEX({"","_","-","="},IF(OR($D240 &gt;= L$6, $E240 &lt; K$6), 0, 1)+IF(OR($F240 &gt;= L$6, $G240 &lt; K$6), 0, 2)+1)</f>
        <v/>
      </c>
      <c r="L240" s="71" t="str">
        <f ca="1">INDEX({"","_","-","="},IF(OR($D240 &gt;= M$6, $E240 &lt; L$6), 0, 1)+IF(OR($F240 &gt;= M$6, $G240 &lt; L$6), 0, 2)+1)</f>
        <v/>
      </c>
      <c r="M240" s="71" t="str">
        <f ca="1">INDEX({"","_","-","="},IF(OR($D240 &gt;= N$6, $E240 &lt; M$6), 0, 1)+IF(OR($F240 &gt;= N$6, $G240 &lt; M$6), 0, 2)+1)</f>
        <v/>
      </c>
      <c r="N240" s="71" t="str">
        <f ca="1">INDEX({"","_","-","="},IF(OR($D240 &gt;= O$6, $E240 &lt; N$6), 0, 1)+IF(OR($F240 &gt;= O$6, $G240 &lt; N$6), 0, 2)+1)</f>
        <v/>
      </c>
      <c r="O240" s="71" t="str">
        <f ca="1">INDEX({"","_","-","="},IF(OR($D240 &gt;= P$6, $E240 &lt; O$6), 0, 1)+IF(OR($F240 &gt;= P$6, $G240 &lt; O$6), 0, 2)+1)</f>
        <v/>
      </c>
      <c r="P240" s="71" t="str">
        <f ca="1">INDEX({"","_","-","="},IF(OR($D240 &gt;= Q$6, $E240 &lt; P$6), 0, 1)+IF(OR($F240 &gt;= Q$6, $G240 &lt; P$6), 0, 2)+1)</f>
        <v/>
      </c>
      <c r="Q240" s="71" t="str">
        <f ca="1">INDEX({"","_","-","="},IF(OR($D240 &gt;= R$6, $E240 &lt; Q$6), 0, 1)+IF(OR($F240 &gt;= R$6, $G240 &lt; Q$6), 0, 2)+1)</f>
        <v/>
      </c>
      <c r="R240" s="71" t="str">
        <f ca="1">INDEX({"","_","-","="},IF(OR($D240 &gt;= S$6, $E240 &lt; R$6), 0, 1)+IF(OR($F240 &gt;= S$6, $G240 &lt; R$6), 0, 2)+1)</f>
        <v/>
      </c>
      <c r="S240" s="71" t="str">
        <f ca="1">INDEX({"","_","-","="},IF(OR($D240 &gt;= T$6, $E240 &lt; S$6), 0, 1)+IF(OR($F240 &gt;= T$6, $G240 &lt; S$6), 0, 2)+1)</f>
        <v/>
      </c>
      <c r="T240" s="71" t="str">
        <f ca="1">INDEX({"","_","-","="},IF(OR($D240 &gt;= U$6, $E240 &lt; T$6), 0, 1)+IF(OR($F240 &gt;= U$6, $G240 &lt; T$6), 0, 2)+1)</f>
        <v/>
      </c>
      <c r="U240" s="71" t="str">
        <f ca="1">INDEX({"","_","-","="},IF(OR($D240 &gt;= V$6, $E240 &lt; U$6), 0, 1)+IF(OR($F240 &gt;= V$6, $G240 &lt; U$6), 0, 2)+1)</f>
        <v/>
      </c>
      <c r="V240" s="71" t="str">
        <f ca="1">INDEX({"","_","-","="},IF(OR($D240 &gt;= W$6, $E240 &lt; V$6), 0, 1)+IF(OR($F240 &gt;= W$6, $G240 &lt; V$6), 0, 2)+1)</f>
        <v/>
      </c>
      <c r="W240" s="71" t="str">
        <f ca="1">INDEX({"","_","-","="},IF(OR($D240 &gt;= X$6, $E240 &lt; W$6), 0, 1)+IF(OR($F240 &gt;= X$6, $G240 &lt; W$6), 0, 2)+1)</f>
        <v/>
      </c>
      <c r="X240" s="71" t="str">
        <f ca="1">INDEX({"","_","-","="},IF(OR($D240 &gt;= Y$6, $E240 &lt; X$6), 0, 1)+IF(OR($F240 &gt;= Y$6, $G240 &lt; X$6), 0, 2)+1)</f>
        <v/>
      </c>
      <c r="Y240" s="71" t="str">
        <f ca="1">INDEX({"","_","-","="},IF(OR($D240 &gt;= Z$6, $E240 &lt; Y$6), 0, 1)+IF(OR($F240 &gt;= Z$6, $G240 &lt; Y$6), 0, 2)+1)</f>
        <v/>
      </c>
      <c r="Z240" s="71" t="str">
        <f ca="1">INDEX({"","_","-","="},IF(OR($D240 &gt;= AA$6, $E240 &lt; Z$6), 0, 1)+IF(OR($F240 &gt;= AA$6, $G240 &lt; Z$6), 0, 2)+1)</f>
        <v/>
      </c>
      <c r="AA240" s="71" t="str">
        <f ca="1">INDEX({"","_","-","="},IF(OR($D240 &gt;= AB$6, $E240 &lt; AA$6), 0, 1)+IF(OR($F240 &gt;= AB$6, $G240 &lt; AA$6), 0, 2)+1)</f>
        <v/>
      </c>
      <c r="AB240" s="71" t="str">
        <f ca="1">INDEX({"","_","-","="},IF(OR($D240 &gt;= AC$6, $E240 &lt; AB$6), 0, 1)+IF(OR($F240 &gt;= AC$6, $G240 &lt; AB$6), 0, 2)+1)</f>
        <v/>
      </c>
      <c r="AC240" s="71" t="str">
        <f ca="1">INDEX({"","_","-","="},IF(OR($D240 &gt;= AD$6, $E240 &lt; AC$6), 0, 1)+IF(OR($F240 &gt;= AD$6, $G240 &lt; AC$6), 0, 2)+1)</f>
        <v/>
      </c>
      <c r="AD240" s="71" t="str">
        <f ca="1">INDEX({"","_","-","="},IF(OR($D240 &gt;= AE$6, $E240 &lt; AD$6), 0, 1)+IF(OR($F240 &gt;= AE$6, $G240 &lt; AD$6), 0, 2)+1)</f>
        <v/>
      </c>
      <c r="AE240" s="71" t="str">
        <f ca="1">INDEX({"","_","-","="},IF(OR($D240 &gt;= AF$6, $E240 &lt; AE$6), 0, 1)+IF(OR($F240 &gt;= AF$6, $G240 &lt; AE$6), 0, 2)+1)</f>
        <v/>
      </c>
      <c r="AF240" s="71" t="str">
        <f ca="1">INDEX({"","_","-","="},IF(OR($D240 &gt;= AG$6, $E240 &lt; AF$6), 0, 1)+IF(OR($F240 &gt;= AG$6, $G240 &lt; AF$6), 0, 2)+1)</f>
        <v/>
      </c>
      <c r="AG240" s="71" t="str">
        <f ca="1">INDEX({"","_","-","="},IF(OR($D240 &gt;= AH$6, $E240 &lt; AG$6), 0, 1)+IF(OR($F240 &gt;= AH$6, $G240 &lt; AG$6), 0, 2)+1)</f>
        <v/>
      </c>
      <c r="AH240" s="71" t="str">
        <f ca="1">INDEX({"","_","-","="},IF(OR($D240 &gt;= AI$6, $E240 &lt; AH$6), 0, 1)+IF(OR($F240 &gt;= AI$6, $G240 &lt; AH$6), 0, 2)+1)</f>
        <v/>
      </c>
      <c r="AI240" s="71" t="str">
        <f ca="1">INDEX({"","_","-","="},IF(OR($D240 &gt;= AJ$6, $E240 &lt; AI$6), 0, 1)+IF(OR($F240 &gt;= AJ$6, $G240 &lt; AI$6), 0, 2)+1)</f>
        <v/>
      </c>
      <c r="AJ240" s="71" t="str">
        <f ca="1">INDEX({"","_","-","="},IF(OR($D240 &gt;= AK$6, $E240 &lt; AJ$6), 0, 1)+IF(OR($F240 &gt;= AK$6, $G240 &lt; AJ$6), 0, 2)+1)</f>
        <v/>
      </c>
      <c r="AK240" s="71" t="str">
        <f ca="1">INDEX({"","_","-","="},IF(OR($D240 &gt;= AL$6, $E240 &lt; AK$6), 0, 1)+IF(OR($F240 &gt;= AL$6, $G240 &lt; AK$6), 0, 2)+1)</f>
        <v/>
      </c>
      <c r="AL240" s="71" t="str">
        <f ca="1">INDEX({"","_","-","="},IF(OR($D240 &gt;= AM$6, $E240 &lt; AL$6), 0, 1)+IF(OR($F240 &gt;= AM$6, $G240 &lt; AL$6), 0, 2)+1)</f>
        <v/>
      </c>
      <c r="AM240" s="71" t="str">
        <f ca="1">INDEX({"","_","-","="},IF(OR($D240 &gt;= AN$6, $E240 &lt; AM$6), 0, 1)+IF(OR($F240 &gt;= AN$6, $G240 &lt; AM$6), 0, 2)+1)</f>
        <v/>
      </c>
      <c r="AN240" s="71" t="str">
        <f ca="1">INDEX({"","_","-","="},IF(OR($D240 &gt;= AO$6, $E240 &lt; AN$6), 0, 1)+IF(OR($F240 &gt;= AO$6, $G240 &lt; AN$6), 0, 2)+1)</f>
        <v/>
      </c>
      <c r="AO240" s="71" t="str">
        <f ca="1">INDEX({"","_","-","="},IF(OR($D240 &gt;= AP$6, $E240 &lt; AO$6), 0, 1)+IF(OR($F240 &gt;= AP$6, $G240 &lt; AO$6), 0, 2)+1)</f>
        <v/>
      </c>
      <c r="AP240" s="71" t="str">
        <f ca="1">INDEX({"","_","-","="},IF(OR($D240 &gt;= AQ$6, $E240 &lt; AP$6), 0, 1)+IF(OR($F240 &gt;= AQ$6, $G240 &lt; AP$6), 0, 2)+1)</f>
        <v/>
      </c>
      <c r="AQ240" s="71" t="str">
        <f ca="1">INDEX({"","_","-","="},IF(OR($D240 &gt;= AR$6, $E240 &lt; AQ$6), 0, 1)+IF(OR($F240 &gt;= AR$6, $G240 &lt; AQ$6), 0, 2)+1)</f>
        <v/>
      </c>
      <c r="AR240" s="71" t="str">
        <f ca="1">INDEX({"","_","-","="},IF(OR($D240 &gt;= AS$6, $E240 &lt; AR$6), 0, 1)+IF(OR($F240 &gt;= AS$6, $G240 &lt; AR$6), 0, 2)+1)</f>
        <v/>
      </c>
      <c r="AS240" s="71" t="str">
        <f ca="1">INDEX({"","_","-","="},IF(OR($D240 &gt;= AT$6, $E240 &lt; AS$6), 0, 1)+IF(OR($F240 &gt;= AT$6, $G240 &lt; AS$6), 0, 2)+1)</f>
        <v/>
      </c>
      <c r="AT240" s="71" t="str">
        <f ca="1">INDEX({"","_","-","="},IF(OR($D240 &gt;= AU$6, $E240 &lt; AT$6), 0, 1)+IF(OR($F240 &gt;= AU$6, $G240 &lt; AT$6), 0, 2)+1)</f>
        <v/>
      </c>
      <c r="AU240" s="71" t="str">
        <f ca="1">INDEX({"","_","-","="},IF(OR($D240 &gt;= AV$6, $E240 &lt; AU$6), 0, 1)+IF(OR($F240 &gt;= AV$6, $G240 &lt; AU$6), 0, 2)+1)</f>
        <v/>
      </c>
      <c r="AV240" s="71" t="str">
        <f ca="1">INDEX({"","_","-","="},IF(OR($D240 &gt;= AW$6, $E240 &lt; AV$6), 0, 1)+IF(OR($F240 &gt;= AW$6, $G240 &lt; AV$6), 0, 2)+1)</f>
        <v/>
      </c>
      <c r="AW240" s="71" t="str">
        <f ca="1">INDEX({"","_","-","="},IF(OR($D240 &gt;= AX$6, $E240 &lt; AW$6), 0, 1)+IF(OR($F240 &gt;= AX$6, $G240 &lt; AW$6), 0, 2)+1)</f>
        <v/>
      </c>
      <c r="AX240" s="71" t="str">
        <f ca="1">INDEX({"","_","-","="},IF(OR($D240 &gt;= AY$6, $E240 &lt; AX$6), 0, 1)+IF(OR($F240 &gt;= AY$6, $G240 &lt; AX$6), 0, 2)+1)</f>
        <v/>
      </c>
      <c r="AY240" s="71" t="str">
        <f ca="1">INDEX({"","_","-","="},IF(OR($D240 &gt;= AZ$6, $E240 &lt; AY$6), 0, 1)+IF(OR($F240 &gt;= AZ$6, $G240 &lt; AY$6), 0, 2)+1)</f>
        <v/>
      </c>
      <c r="AZ240" s="71" t="str">
        <f ca="1">INDEX({"","_","-","="},IF(OR($D240 &gt;= BA$6, $E240 &lt; AZ$6), 0, 1)+IF(OR($F240 &gt;= BA$6, $G240 &lt; AZ$6), 0, 2)+1)</f>
        <v/>
      </c>
      <c r="BA240" s="71" t="str">
        <f ca="1">INDEX({"","_","-","="},IF(OR($D240 &gt;= BB$6, $E240 &lt; BA$6), 0, 1)+IF(OR($F240 &gt;= BB$6, $G240 &lt; BA$6), 0, 2)+1)</f>
        <v/>
      </c>
      <c r="BB240" s="71" t="str">
        <f ca="1">INDEX({"","_","-","="},IF(OR($D240 &gt;= BC$6, $E240 &lt; BB$6), 0, 1)+IF(OR($F240 &gt;= BC$6, $G240 &lt; BB$6), 0, 2)+1)</f>
        <v/>
      </c>
      <c r="BC240" s="71" t="str">
        <f ca="1">INDEX({"","_","-","="},IF(OR($D240 &gt;= BD$6, $E240 &lt; BC$6), 0, 1)+IF(OR($F240 &gt;= BD$6, $G240 &lt; BC$6), 0, 2)+1)</f>
        <v/>
      </c>
      <c r="BD240" s="71" t="str">
        <f ca="1">INDEX({"","_","-","="},IF(OR($D240 &gt;= BE$6, $E240 &lt; BD$6), 0, 1)+IF(OR($F240 &gt;= BE$6, $G240 &lt; BD$6), 0, 2)+1)</f>
        <v/>
      </c>
      <c r="BE240" s="71" t="str">
        <f ca="1">INDEX({"","_","-","="},IF(OR($D240 &gt;= BF$6, $E240 &lt; BE$6), 0, 1)+IF(OR($F240 &gt;= BF$6, $G240 &lt; BE$6), 0, 2)+1)</f>
        <v/>
      </c>
      <c r="BF240" s="71" t="str">
        <f ca="1">INDEX({"","_","-","="},IF(OR($D240 &gt;= BG$6, $E240 &lt; BF$6), 0, 1)+IF(OR($F240 &gt;= BG$6, $G240 &lt; BF$6), 0, 2)+1)</f>
        <v/>
      </c>
      <c r="BG240" s="71" t="str">
        <f ca="1">INDEX({"","_","-","="},IF(OR($D240 &gt;= BH$6, $E240 &lt; BG$6), 0, 1)+IF(OR($F240 &gt;= BH$6, $G240 &lt; BG$6), 0, 2)+1)</f>
        <v/>
      </c>
      <c r="BH240" s="71" t="str">
        <f ca="1">INDEX({"","_","-","="},IF(OR($D240 &gt;= BI$6, $E240 &lt; BH$6), 0, 1)+IF(OR($F240 &gt;= BI$6, $G240 &lt; BH$6), 0, 2)+1)</f>
        <v/>
      </c>
      <c r="BI240" s="71" t="str">
        <f ca="1">INDEX({"","_","-","="},IF(OR($D240 &gt;= BJ$6, $E240 &lt; BI$6), 0, 1)+IF(OR($F240 &gt;= BJ$6, $G240 &lt; BI$6), 0, 2)+1)</f>
        <v/>
      </c>
      <c r="BJ240" s="71" t="str">
        <f ca="1">INDEX({"","_","-","="},IF(OR($D240 &gt;= BK$6, $E240 &lt; BJ$6), 0, 1)+IF(OR($F240 &gt;= BK$6, $G240 &lt; BJ$6), 0, 2)+1)</f>
        <v/>
      </c>
      <c r="BK240" s="71" t="str">
        <f ca="1">INDEX({"","_","-","="},IF(OR($D240 &gt;= BL$6, $E240 &lt; BK$6), 0, 1)+IF(OR($F240 &gt;= BL$6, $G240 &lt; BK$6), 0, 2)+1)</f>
        <v/>
      </c>
      <c r="BL240" s="71" t="str">
        <f ca="1">INDEX({"","_","-","="},IF(OR($D240 &gt;= BM$6, $E240 &lt; BL$6), 0, 1)+IF(OR($F240 &gt;= BM$6, $G240 &lt; BL$6), 0, 2)+1)</f>
        <v/>
      </c>
      <c r="BM240" s="71" t="str">
        <f ca="1">INDEX({"","_","-","="},IF(OR($D240 &gt;= BN$6, $E240 &lt; BM$6), 0, 1)+IF(OR($F240 &gt;= BN$6, $G240 &lt; BM$6), 0, 2)+1)</f>
        <v/>
      </c>
      <c r="BN240" s="71" t="str">
        <f ca="1">INDEX({"","_","-","="},IF(OR($D240 &gt;= BO$6, $E240 &lt; BN$6), 0, 1)+IF(OR($F240 &gt;= BO$6, $G240 &lt; BN$6), 0, 2)+1)</f>
        <v/>
      </c>
      <c r="BO240" s="71" t="str">
        <f ca="1">INDEX({"","_","-","="},IF(OR($D240 &gt;= BP$6, $E240 &lt; BO$6), 0, 1)+IF(OR($F240 &gt;= BP$6, $G240 &lt; BO$6), 0, 2)+1)</f>
        <v/>
      </c>
      <c r="BP240" s="71" t="str">
        <f ca="1">INDEX({"","_","-","="},IF(OR($D240 &gt;= BQ$6, $E240 &lt; BP$6), 0, 1)+IF(OR($F240 &gt;= BQ$6, $G240 &lt; BP$6), 0, 2)+1)</f>
        <v/>
      </c>
      <c r="BQ240" s="71" t="str">
        <f ca="1">INDEX({"","_","-","="},IF(OR($D240 &gt;= BR$6, $E240 &lt; BQ$6), 0, 1)+IF(OR($F240 &gt;= BR$6, $G240 &lt; BQ$6), 0, 2)+1)</f>
        <v/>
      </c>
      <c r="BR240" s="71" t="str">
        <f ca="1">INDEX({"","_","-","="},IF(OR($D240 &gt;= BS$6, $E240 &lt; BR$6), 0, 1)+IF(OR($F240 &gt;= BS$6, $G240 &lt; BR$6), 0, 2)+1)</f>
        <v/>
      </c>
      <c r="BS240" s="71" t="str">
        <f ca="1">INDEX({"","_","-","="},IF(OR($D240 &gt;= BT$6, $E240 &lt; BS$6), 0, 1)+IF(OR($F240 &gt;= BT$6, $G240 &lt; BS$6), 0, 2)+1)</f>
        <v/>
      </c>
      <c r="BT240" s="71" t="str">
        <f ca="1">INDEX({"","_","-","="},IF(OR($D240 &gt;= BU$6, $E240 &lt; BT$6), 0, 1)+IF(OR($F240 &gt;= BU$6, $G240 &lt; BT$6), 0, 2)+1)</f>
        <v/>
      </c>
      <c r="BU240" s="71" t="str">
        <f ca="1">INDEX({"","_","-","="},IF(OR($D240 &gt;= BV$6, $E240 &lt; BU$6), 0, 1)+IF(OR($F240 &gt;= BV$6, $G240 &lt; BU$6), 0, 2)+1)</f>
        <v/>
      </c>
      <c r="BV240" s="71" t="str">
        <f ca="1">INDEX({"","_","-","="},IF(OR($D240 &gt;= BW$6, $E240 &lt; BV$6), 0, 1)+IF(OR($F240 &gt;= BW$6, $G240 &lt; BV$6), 0, 2)+1)</f>
        <v/>
      </c>
      <c r="BW240" s="71" t="str">
        <f ca="1">INDEX({"","_","-","="},IF(OR($D240 &gt;= BX$6, $E240 &lt; BW$6), 0, 1)+IF(OR($F240 &gt;= BX$6, $G240 &lt; BW$6), 0, 2)+1)</f>
        <v/>
      </c>
      <c r="BX240" s="71" t="str">
        <f ca="1">INDEX({"","_","-","="},IF(OR($D240 &gt;= BY$6, $E240 &lt; BX$6), 0, 1)+IF(OR($F240 &gt;= BY$6, $G240 &lt; BX$6), 0, 2)+1)</f>
        <v/>
      </c>
      <c r="BY240" s="71" t="str">
        <f ca="1">INDEX({"","_","-","="},IF(OR($D240 &gt;= BZ$6, $E240 &lt; BY$6), 0, 1)+IF(OR($F240 &gt;= BZ$6, $G240 &lt; BY$6), 0, 2)+1)</f>
        <v/>
      </c>
      <c r="BZ240" s="71" t="str">
        <f ca="1">INDEX({"","_","-","="},IF(OR($D240 &gt;= CA$6, $E240 &lt; BZ$6), 0, 1)+IF(OR($F240 &gt;= CA$6, $G240 &lt; BZ$6), 0, 2)+1)</f>
        <v/>
      </c>
      <c r="CA240" s="71" t="str">
        <f ca="1">INDEX({"","_","-","="},IF(OR($D240 &gt;= CB$6, $E240 &lt; CA$6), 0, 1)+IF(OR($F240 &gt;= CB$6, $G240 &lt; CA$6), 0, 2)+1)</f>
        <v/>
      </c>
      <c r="CB240" s="71" t="str">
        <f ca="1">INDEX({"","_","-","="},IF(OR($D240 &gt;= CC$6, $E240 &lt; CB$6), 0, 1)+IF(OR($F240 &gt;= CC$6, $G240 &lt; CB$6), 0, 2)+1)</f>
        <v/>
      </c>
      <c r="CC240" s="71" t="str">
        <f ca="1">INDEX({"","_","-","="},IF(OR($D240 &gt;= CD$6, $E240 &lt; CC$6), 0, 1)+IF(OR($F240 &gt;= CD$6, $G240 &lt; CC$6), 0, 2)+1)</f>
        <v/>
      </c>
      <c r="CD240" s="71" t="str">
        <f ca="1">INDEX({"","_","-","="},IF(OR($D240 &gt;= CE$6, $E240 &lt; CD$6), 0, 1)+IF(OR($F240 &gt;= CE$6, $G240 &lt; CD$6), 0, 2)+1)</f>
        <v/>
      </c>
    </row>
    <row r="241" spans="1:82">
      <c r="A241" s="8" t="str">
        <f ca="1">IF('临-进度'!N236,'临-进度'!$A236,"")</f>
        <v/>
      </c>
      <c r="B241" s="8" t="str">
        <f ca="1">IF('临-进度'!N236,'临-进度'!$B236,"")</f>
        <v/>
      </c>
      <c r="C241" s="8" t="str">
        <f ca="1">IF('临-进度'!N236,'临-进度'!$F236,"")</f>
        <v/>
      </c>
      <c r="D241" s="42" t="str">
        <f ca="1">IF('临-进度'!$N236,'临-进度'!$J236,"")</f>
        <v/>
      </c>
      <c r="E241" s="42" t="str">
        <f ca="1">IF('临-进度'!$N236,'临-进度'!$AF236,"")</f>
        <v/>
      </c>
      <c r="F241" s="42" t="str">
        <f ca="1">IF('临-进度'!$N236,'临-进度'!$K236,"")</f>
        <v/>
      </c>
      <c r="G241" s="76" t="str">
        <f ca="1">IF('临-进度'!$N236,'临-进度'!$AG236,"")</f>
        <v/>
      </c>
      <c r="H241" s="71" t="str">
        <f ca="1">INDEX({"","_","-","="},IF(OR($D241 &gt;= I$6, $E241 &lt; H$6), 0, 1)+IF(OR($F241 &gt;= I$6, $G241 &lt; H$6), 0, 2)+1)</f>
        <v/>
      </c>
      <c r="I241" s="71" t="str">
        <f ca="1">INDEX({"","_","-","="},IF(OR($D241 &gt;= J$6, $E241 &lt; I$6), 0, 1)+IF(OR($F241 &gt;= J$6, $G241 &lt; I$6), 0, 2)+1)</f>
        <v/>
      </c>
      <c r="J241" s="71" t="str">
        <f ca="1">INDEX({"","_","-","="},IF(OR($D241 &gt;= K$6, $E241 &lt; J$6), 0, 1)+IF(OR($F241 &gt;= K$6, $G241 &lt; J$6), 0, 2)+1)</f>
        <v/>
      </c>
      <c r="K241" s="71" t="str">
        <f ca="1">INDEX({"","_","-","="},IF(OR($D241 &gt;= L$6, $E241 &lt; K$6), 0, 1)+IF(OR($F241 &gt;= L$6, $G241 &lt; K$6), 0, 2)+1)</f>
        <v/>
      </c>
      <c r="L241" s="71" t="str">
        <f ca="1">INDEX({"","_","-","="},IF(OR($D241 &gt;= M$6, $E241 &lt; L$6), 0, 1)+IF(OR($F241 &gt;= M$6, $G241 &lt; L$6), 0, 2)+1)</f>
        <v/>
      </c>
      <c r="M241" s="71" t="str">
        <f ca="1">INDEX({"","_","-","="},IF(OR($D241 &gt;= N$6, $E241 &lt; M$6), 0, 1)+IF(OR($F241 &gt;= N$6, $G241 &lt; M$6), 0, 2)+1)</f>
        <v/>
      </c>
      <c r="N241" s="71" t="str">
        <f ca="1">INDEX({"","_","-","="},IF(OR($D241 &gt;= O$6, $E241 &lt; N$6), 0, 1)+IF(OR($F241 &gt;= O$6, $G241 &lt; N$6), 0, 2)+1)</f>
        <v/>
      </c>
      <c r="O241" s="71" t="str">
        <f ca="1">INDEX({"","_","-","="},IF(OR($D241 &gt;= P$6, $E241 &lt; O$6), 0, 1)+IF(OR($F241 &gt;= P$6, $G241 &lt; O$6), 0, 2)+1)</f>
        <v/>
      </c>
      <c r="P241" s="71" t="str">
        <f ca="1">INDEX({"","_","-","="},IF(OR($D241 &gt;= Q$6, $E241 &lt; P$6), 0, 1)+IF(OR($F241 &gt;= Q$6, $G241 &lt; P$6), 0, 2)+1)</f>
        <v/>
      </c>
      <c r="Q241" s="71" t="str">
        <f ca="1">INDEX({"","_","-","="},IF(OR($D241 &gt;= R$6, $E241 &lt; Q$6), 0, 1)+IF(OR($F241 &gt;= R$6, $G241 &lt; Q$6), 0, 2)+1)</f>
        <v/>
      </c>
      <c r="R241" s="71" t="str">
        <f ca="1">INDEX({"","_","-","="},IF(OR($D241 &gt;= S$6, $E241 &lt; R$6), 0, 1)+IF(OR($F241 &gt;= S$6, $G241 &lt; R$6), 0, 2)+1)</f>
        <v/>
      </c>
      <c r="S241" s="71" t="str">
        <f ca="1">INDEX({"","_","-","="},IF(OR($D241 &gt;= T$6, $E241 &lt; S$6), 0, 1)+IF(OR($F241 &gt;= T$6, $G241 &lt; S$6), 0, 2)+1)</f>
        <v/>
      </c>
      <c r="T241" s="71" t="str">
        <f ca="1">INDEX({"","_","-","="},IF(OR($D241 &gt;= U$6, $E241 &lt; T$6), 0, 1)+IF(OR($F241 &gt;= U$6, $G241 &lt; T$6), 0, 2)+1)</f>
        <v/>
      </c>
      <c r="U241" s="71" t="str">
        <f ca="1">INDEX({"","_","-","="},IF(OR($D241 &gt;= V$6, $E241 &lt; U$6), 0, 1)+IF(OR($F241 &gt;= V$6, $G241 &lt; U$6), 0, 2)+1)</f>
        <v/>
      </c>
      <c r="V241" s="71" t="str">
        <f ca="1">INDEX({"","_","-","="},IF(OR($D241 &gt;= W$6, $E241 &lt; V$6), 0, 1)+IF(OR($F241 &gt;= W$6, $G241 &lt; V$6), 0, 2)+1)</f>
        <v/>
      </c>
      <c r="W241" s="71" t="str">
        <f ca="1">INDEX({"","_","-","="},IF(OR($D241 &gt;= X$6, $E241 &lt; W$6), 0, 1)+IF(OR($F241 &gt;= X$6, $G241 &lt; W$6), 0, 2)+1)</f>
        <v/>
      </c>
      <c r="X241" s="71" t="str">
        <f ca="1">INDEX({"","_","-","="},IF(OR($D241 &gt;= Y$6, $E241 &lt; X$6), 0, 1)+IF(OR($F241 &gt;= Y$6, $G241 &lt; X$6), 0, 2)+1)</f>
        <v/>
      </c>
      <c r="Y241" s="71" t="str">
        <f ca="1">INDEX({"","_","-","="},IF(OR($D241 &gt;= Z$6, $E241 &lt; Y$6), 0, 1)+IF(OR($F241 &gt;= Z$6, $G241 &lt; Y$6), 0, 2)+1)</f>
        <v/>
      </c>
      <c r="Z241" s="71" t="str">
        <f ca="1">INDEX({"","_","-","="},IF(OR($D241 &gt;= AA$6, $E241 &lt; Z$6), 0, 1)+IF(OR($F241 &gt;= AA$6, $G241 &lt; Z$6), 0, 2)+1)</f>
        <v/>
      </c>
      <c r="AA241" s="71" t="str">
        <f ca="1">INDEX({"","_","-","="},IF(OR($D241 &gt;= AB$6, $E241 &lt; AA$6), 0, 1)+IF(OR($F241 &gt;= AB$6, $G241 &lt; AA$6), 0, 2)+1)</f>
        <v/>
      </c>
      <c r="AB241" s="71" t="str">
        <f ca="1">INDEX({"","_","-","="},IF(OR($D241 &gt;= AC$6, $E241 &lt; AB$6), 0, 1)+IF(OR($F241 &gt;= AC$6, $G241 &lt; AB$6), 0, 2)+1)</f>
        <v/>
      </c>
      <c r="AC241" s="71" t="str">
        <f ca="1">INDEX({"","_","-","="},IF(OR($D241 &gt;= AD$6, $E241 &lt; AC$6), 0, 1)+IF(OR($F241 &gt;= AD$6, $G241 &lt; AC$6), 0, 2)+1)</f>
        <v/>
      </c>
      <c r="AD241" s="71" t="str">
        <f ca="1">INDEX({"","_","-","="},IF(OR($D241 &gt;= AE$6, $E241 &lt; AD$6), 0, 1)+IF(OR($F241 &gt;= AE$6, $G241 &lt; AD$6), 0, 2)+1)</f>
        <v/>
      </c>
      <c r="AE241" s="71" t="str">
        <f ca="1">INDEX({"","_","-","="},IF(OR($D241 &gt;= AF$6, $E241 &lt; AE$6), 0, 1)+IF(OR($F241 &gt;= AF$6, $G241 &lt; AE$6), 0, 2)+1)</f>
        <v/>
      </c>
      <c r="AF241" s="71" t="str">
        <f ca="1">INDEX({"","_","-","="},IF(OR($D241 &gt;= AG$6, $E241 &lt; AF$6), 0, 1)+IF(OR($F241 &gt;= AG$6, $G241 &lt; AF$6), 0, 2)+1)</f>
        <v/>
      </c>
      <c r="AG241" s="71" t="str">
        <f ca="1">INDEX({"","_","-","="},IF(OR($D241 &gt;= AH$6, $E241 &lt; AG$6), 0, 1)+IF(OR($F241 &gt;= AH$6, $G241 &lt; AG$6), 0, 2)+1)</f>
        <v/>
      </c>
      <c r="AH241" s="71" t="str">
        <f ca="1">INDEX({"","_","-","="},IF(OR($D241 &gt;= AI$6, $E241 &lt; AH$6), 0, 1)+IF(OR($F241 &gt;= AI$6, $G241 &lt; AH$6), 0, 2)+1)</f>
        <v/>
      </c>
      <c r="AI241" s="71" t="str">
        <f ca="1">INDEX({"","_","-","="},IF(OR($D241 &gt;= AJ$6, $E241 &lt; AI$6), 0, 1)+IF(OR($F241 &gt;= AJ$6, $G241 &lt; AI$6), 0, 2)+1)</f>
        <v/>
      </c>
      <c r="AJ241" s="71" t="str">
        <f ca="1">INDEX({"","_","-","="},IF(OR($D241 &gt;= AK$6, $E241 &lt; AJ$6), 0, 1)+IF(OR($F241 &gt;= AK$6, $G241 &lt; AJ$6), 0, 2)+1)</f>
        <v/>
      </c>
      <c r="AK241" s="71" t="str">
        <f ca="1">INDEX({"","_","-","="},IF(OR($D241 &gt;= AL$6, $E241 &lt; AK$6), 0, 1)+IF(OR($F241 &gt;= AL$6, $G241 &lt; AK$6), 0, 2)+1)</f>
        <v/>
      </c>
      <c r="AL241" s="71" t="str">
        <f ca="1">INDEX({"","_","-","="},IF(OR($D241 &gt;= AM$6, $E241 &lt; AL$6), 0, 1)+IF(OR($F241 &gt;= AM$6, $G241 &lt; AL$6), 0, 2)+1)</f>
        <v/>
      </c>
      <c r="AM241" s="71" t="str">
        <f ca="1">INDEX({"","_","-","="},IF(OR($D241 &gt;= AN$6, $E241 &lt; AM$6), 0, 1)+IF(OR($F241 &gt;= AN$6, $G241 &lt; AM$6), 0, 2)+1)</f>
        <v/>
      </c>
      <c r="AN241" s="71" t="str">
        <f ca="1">INDEX({"","_","-","="},IF(OR($D241 &gt;= AO$6, $E241 &lt; AN$6), 0, 1)+IF(OR($F241 &gt;= AO$6, $G241 &lt; AN$6), 0, 2)+1)</f>
        <v/>
      </c>
      <c r="AO241" s="71" t="str">
        <f ca="1">INDEX({"","_","-","="},IF(OR($D241 &gt;= AP$6, $E241 &lt; AO$6), 0, 1)+IF(OR($F241 &gt;= AP$6, $G241 &lt; AO$6), 0, 2)+1)</f>
        <v/>
      </c>
      <c r="AP241" s="71" t="str">
        <f ca="1">INDEX({"","_","-","="},IF(OR($D241 &gt;= AQ$6, $E241 &lt; AP$6), 0, 1)+IF(OR($F241 &gt;= AQ$6, $G241 &lt; AP$6), 0, 2)+1)</f>
        <v/>
      </c>
      <c r="AQ241" s="71" t="str">
        <f ca="1">INDEX({"","_","-","="},IF(OR($D241 &gt;= AR$6, $E241 &lt; AQ$6), 0, 1)+IF(OR($F241 &gt;= AR$6, $G241 &lt; AQ$6), 0, 2)+1)</f>
        <v/>
      </c>
      <c r="AR241" s="71" t="str">
        <f ca="1">INDEX({"","_","-","="},IF(OR($D241 &gt;= AS$6, $E241 &lt; AR$6), 0, 1)+IF(OR($F241 &gt;= AS$6, $G241 &lt; AR$6), 0, 2)+1)</f>
        <v/>
      </c>
      <c r="AS241" s="71" t="str">
        <f ca="1">INDEX({"","_","-","="},IF(OR($D241 &gt;= AT$6, $E241 &lt; AS$6), 0, 1)+IF(OR($F241 &gt;= AT$6, $G241 &lt; AS$6), 0, 2)+1)</f>
        <v/>
      </c>
      <c r="AT241" s="71" t="str">
        <f ca="1">INDEX({"","_","-","="},IF(OR($D241 &gt;= AU$6, $E241 &lt; AT$6), 0, 1)+IF(OR($F241 &gt;= AU$6, $G241 &lt; AT$6), 0, 2)+1)</f>
        <v/>
      </c>
      <c r="AU241" s="71" t="str">
        <f ca="1">INDEX({"","_","-","="},IF(OR($D241 &gt;= AV$6, $E241 &lt; AU$6), 0, 1)+IF(OR($F241 &gt;= AV$6, $G241 &lt; AU$6), 0, 2)+1)</f>
        <v/>
      </c>
      <c r="AV241" s="71" t="str">
        <f ca="1">INDEX({"","_","-","="},IF(OR($D241 &gt;= AW$6, $E241 &lt; AV$6), 0, 1)+IF(OR($F241 &gt;= AW$6, $G241 &lt; AV$6), 0, 2)+1)</f>
        <v/>
      </c>
      <c r="AW241" s="71" t="str">
        <f ca="1">INDEX({"","_","-","="},IF(OR($D241 &gt;= AX$6, $E241 &lt; AW$6), 0, 1)+IF(OR($F241 &gt;= AX$6, $G241 &lt; AW$6), 0, 2)+1)</f>
        <v/>
      </c>
      <c r="AX241" s="71" t="str">
        <f ca="1">INDEX({"","_","-","="},IF(OR($D241 &gt;= AY$6, $E241 &lt; AX$6), 0, 1)+IF(OR($F241 &gt;= AY$6, $G241 &lt; AX$6), 0, 2)+1)</f>
        <v/>
      </c>
      <c r="AY241" s="71" t="str">
        <f ca="1">INDEX({"","_","-","="},IF(OR($D241 &gt;= AZ$6, $E241 &lt; AY$6), 0, 1)+IF(OR($F241 &gt;= AZ$6, $G241 &lt; AY$6), 0, 2)+1)</f>
        <v/>
      </c>
      <c r="AZ241" s="71" t="str">
        <f ca="1">INDEX({"","_","-","="},IF(OR($D241 &gt;= BA$6, $E241 &lt; AZ$6), 0, 1)+IF(OR($F241 &gt;= BA$6, $G241 &lt; AZ$6), 0, 2)+1)</f>
        <v/>
      </c>
      <c r="BA241" s="71" t="str">
        <f ca="1">INDEX({"","_","-","="},IF(OR($D241 &gt;= BB$6, $E241 &lt; BA$6), 0, 1)+IF(OR($F241 &gt;= BB$6, $G241 &lt; BA$6), 0, 2)+1)</f>
        <v/>
      </c>
      <c r="BB241" s="71" t="str">
        <f ca="1">INDEX({"","_","-","="},IF(OR($D241 &gt;= BC$6, $E241 &lt; BB$6), 0, 1)+IF(OR($F241 &gt;= BC$6, $G241 &lt; BB$6), 0, 2)+1)</f>
        <v/>
      </c>
      <c r="BC241" s="71" t="str">
        <f ca="1">INDEX({"","_","-","="},IF(OR($D241 &gt;= BD$6, $E241 &lt; BC$6), 0, 1)+IF(OR($F241 &gt;= BD$6, $G241 &lt; BC$6), 0, 2)+1)</f>
        <v/>
      </c>
      <c r="BD241" s="71" t="str">
        <f ca="1">INDEX({"","_","-","="},IF(OR($D241 &gt;= BE$6, $E241 &lt; BD$6), 0, 1)+IF(OR($F241 &gt;= BE$6, $G241 &lt; BD$6), 0, 2)+1)</f>
        <v/>
      </c>
      <c r="BE241" s="71" t="str">
        <f ca="1">INDEX({"","_","-","="},IF(OR($D241 &gt;= BF$6, $E241 &lt; BE$6), 0, 1)+IF(OR($F241 &gt;= BF$6, $G241 &lt; BE$6), 0, 2)+1)</f>
        <v/>
      </c>
      <c r="BF241" s="71" t="str">
        <f ca="1">INDEX({"","_","-","="},IF(OR($D241 &gt;= BG$6, $E241 &lt; BF$6), 0, 1)+IF(OR($F241 &gt;= BG$6, $G241 &lt; BF$6), 0, 2)+1)</f>
        <v/>
      </c>
      <c r="BG241" s="71" t="str">
        <f ca="1">INDEX({"","_","-","="},IF(OR($D241 &gt;= BH$6, $E241 &lt; BG$6), 0, 1)+IF(OR($F241 &gt;= BH$6, $G241 &lt; BG$6), 0, 2)+1)</f>
        <v/>
      </c>
      <c r="BH241" s="71" t="str">
        <f ca="1">INDEX({"","_","-","="},IF(OR($D241 &gt;= BI$6, $E241 &lt; BH$6), 0, 1)+IF(OR($F241 &gt;= BI$6, $G241 &lt; BH$6), 0, 2)+1)</f>
        <v/>
      </c>
      <c r="BI241" s="71" t="str">
        <f ca="1">INDEX({"","_","-","="},IF(OR($D241 &gt;= BJ$6, $E241 &lt; BI$6), 0, 1)+IF(OR($F241 &gt;= BJ$6, $G241 &lt; BI$6), 0, 2)+1)</f>
        <v/>
      </c>
      <c r="BJ241" s="71" t="str">
        <f ca="1">INDEX({"","_","-","="},IF(OR($D241 &gt;= BK$6, $E241 &lt; BJ$6), 0, 1)+IF(OR($F241 &gt;= BK$6, $G241 &lt; BJ$6), 0, 2)+1)</f>
        <v/>
      </c>
      <c r="BK241" s="71" t="str">
        <f ca="1">INDEX({"","_","-","="},IF(OR($D241 &gt;= BL$6, $E241 &lt; BK$6), 0, 1)+IF(OR($F241 &gt;= BL$6, $G241 &lt; BK$6), 0, 2)+1)</f>
        <v/>
      </c>
      <c r="BL241" s="71" t="str">
        <f ca="1">INDEX({"","_","-","="},IF(OR($D241 &gt;= BM$6, $E241 &lt; BL$6), 0, 1)+IF(OR($F241 &gt;= BM$6, $G241 &lt; BL$6), 0, 2)+1)</f>
        <v/>
      </c>
      <c r="BM241" s="71" t="str">
        <f ca="1">INDEX({"","_","-","="},IF(OR($D241 &gt;= BN$6, $E241 &lt; BM$6), 0, 1)+IF(OR($F241 &gt;= BN$6, $G241 &lt; BM$6), 0, 2)+1)</f>
        <v/>
      </c>
      <c r="BN241" s="71" t="str">
        <f ca="1">INDEX({"","_","-","="},IF(OR($D241 &gt;= BO$6, $E241 &lt; BN$6), 0, 1)+IF(OR($F241 &gt;= BO$6, $G241 &lt; BN$6), 0, 2)+1)</f>
        <v/>
      </c>
      <c r="BO241" s="71" t="str">
        <f ca="1">INDEX({"","_","-","="},IF(OR($D241 &gt;= BP$6, $E241 &lt; BO$6), 0, 1)+IF(OR($F241 &gt;= BP$6, $G241 &lt; BO$6), 0, 2)+1)</f>
        <v/>
      </c>
      <c r="BP241" s="71" t="str">
        <f ca="1">INDEX({"","_","-","="},IF(OR($D241 &gt;= BQ$6, $E241 &lt; BP$6), 0, 1)+IF(OR($F241 &gt;= BQ$6, $G241 &lt; BP$6), 0, 2)+1)</f>
        <v/>
      </c>
      <c r="BQ241" s="71" t="str">
        <f ca="1">INDEX({"","_","-","="},IF(OR($D241 &gt;= BR$6, $E241 &lt; BQ$6), 0, 1)+IF(OR($F241 &gt;= BR$6, $G241 &lt; BQ$6), 0, 2)+1)</f>
        <v/>
      </c>
      <c r="BR241" s="71" t="str">
        <f ca="1">INDEX({"","_","-","="},IF(OR($D241 &gt;= BS$6, $E241 &lt; BR$6), 0, 1)+IF(OR($F241 &gt;= BS$6, $G241 &lt; BR$6), 0, 2)+1)</f>
        <v/>
      </c>
      <c r="BS241" s="71" t="str">
        <f ca="1">INDEX({"","_","-","="},IF(OR($D241 &gt;= BT$6, $E241 &lt; BS$6), 0, 1)+IF(OR($F241 &gt;= BT$6, $G241 &lt; BS$6), 0, 2)+1)</f>
        <v/>
      </c>
      <c r="BT241" s="71" t="str">
        <f ca="1">INDEX({"","_","-","="},IF(OR($D241 &gt;= BU$6, $E241 &lt; BT$6), 0, 1)+IF(OR($F241 &gt;= BU$6, $G241 &lt; BT$6), 0, 2)+1)</f>
        <v/>
      </c>
      <c r="BU241" s="71" t="str">
        <f ca="1">INDEX({"","_","-","="},IF(OR($D241 &gt;= BV$6, $E241 &lt; BU$6), 0, 1)+IF(OR($F241 &gt;= BV$6, $G241 &lt; BU$6), 0, 2)+1)</f>
        <v/>
      </c>
      <c r="BV241" s="71" t="str">
        <f ca="1">INDEX({"","_","-","="},IF(OR($D241 &gt;= BW$6, $E241 &lt; BV$6), 0, 1)+IF(OR($F241 &gt;= BW$6, $G241 &lt; BV$6), 0, 2)+1)</f>
        <v/>
      </c>
      <c r="BW241" s="71" t="str">
        <f ca="1">INDEX({"","_","-","="},IF(OR($D241 &gt;= BX$6, $E241 &lt; BW$6), 0, 1)+IF(OR($F241 &gt;= BX$6, $G241 &lt; BW$6), 0, 2)+1)</f>
        <v/>
      </c>
      <c r="BX241" s="71" t="str">
        <f ca="1">INDEX({"","_","-","="},IF(OR($D241 &gt;= BY$6, $E241 &lt; BX$6), 0, 1)+IF(OR($F241 &gt;= BY$6, $G241 &lt; BX$6), 0, 2)+1)</f>
        <v/>
      </c>
      <c r="BY241" s="71" t="str">
        <f ca="1">INDEX({"","_","-","="},IF(OR($D241 &gt;= BZ$6, $E241 &lt; BY$6), 0, 1)+IF(OR($F241 &gt;= BZ$6, $G241 &lt; BY$6), 0, 2)+1)</f>
        <v/>
      </c>
      <c r="BZ241" s="71" t="str">
        <f ca="1">INDEX({"","_","-","="},IF(OR($D241 &gt;= CA$6, $E241 &lt; BZ$6), 0, 1)+IF(OR($F241 &gt;= CA$6, $G241 &lt; BZ$6), 0, 2)+1)</f>
        <v/>
      </c>
      <c r="CA241" s="71" t="str">
        <f ca="1">INDEX({"","_","-","="},IF(OR($D241 &gt;= CB$6, $E241 &lt; CA$6), 0, 1)+IF(OR($F241 &gt;= CB$6, $G241 &lt; CA$6), 0, 2)+1)</f>
        <v/>
      </c>
      <c r="CB241" s="71" t="str">
        <f ca="1">INDEX({"","_","-","="},IF(OR($D241 &gt;= CC$6, $E241 &lt; CB$6), 0, 1)+IF(OR($F241 &gt;= CC$6, $G241 &lt; CB$6), 0, 2)+1)</f>
        <v/>
      </c>
      <c r="CC241" s="71" t="str">
        <f ca="1">INDEX({"","_","-","="},IF(OR($D241 &gt;= CD$6, $E241 &lt; CC$6), 0, 1)+IF(OR($F241 &gt;= CD$6, $G241 &lt; CC$6), 0, 2)+1)</f>
        <v/>
      </c>
      <c r="CD241" s="71" t="str">
        <f ca="1">INDEX({"","_","-","="},IF(OR($D241 &gt;= CE$6, $E241 &lt; CD$6), 0, 1)+IF(OR($F241 &gt;= CE$6, $G241 &lt; CD$6), 0, 2)+1)</f>
        <v/>
      </c>
    </row>
    <row r="242" spans="1:82">
      <c r="A242" s="8" t="str">
        <f ca="1">IF('临-进度'!N237,'临-进度'!$A237,"")</f>
        <v/>
      </c>
      <c r="B242" s="8" t="str">
        <f ca="1">IF('临-进度'!N237,'临-进度'!$B237,"")</f>
        <v/>
      </c>
      <c r="C242" s="8" t="str">
        <f ca="1">IF('临-进度'!N237,'临-进度'!$F237,"")</f>
        <v/>
      </c>
      <c r="D242" s="42" t="str">
        <f ca="1">IF('临-进度'!$N237,'临-进度'!$J237,"")</f>
        <v/>
      </c>
      <c r="E242" s="42" t="str">
        <f ca="1">IF('临-进度'!$N237,'临-进度'!$AF237,"")</f>
        <v/>
      </c>
      <c r="F242" s="42" t="str">
        <f ca="1">IF('临-进度'!$N237,'临-进度'!$K237,"")</f>
        <v/>
      </c>
      <c r="G242" s="76" t="str">
        <f ca="1">IF('临-进度'!$N237,'临-进度'!$AG237,"")</f>
        <v/>
      </c>
      <c r="H242" s="71" t="str">
        <f ca="1">INDEX({"","_","-","="},IF(OR($D242 &gt;= I$6, $E242 &lt; H$6), 0, 1)+IF(OR($F242 &gt;= I$6, $G242 &lt; H$6), 0, 2)+1)</f>
        <v/>
      </c>
      <c r="I242" s="71" t="str">
        <f ca="1">INDEX({"","_","-","="},IF(OR($D242 &gt;= J$6, $E242 &lt; I$6), 0, 1)+IF(OR($F242 &gt;= J$6, $G242 &lt; I$6), 0, 2)+1)</f>
        <v/>
      </c>
      <c r="J242" s="71" t="str">
        <f ca="1">INDEX({"","_","-","="},IF(OR($D242 &gt;= K$6, $E242 &lt; J$6), 0, 1)+IF(OR($F242 &gt;= K$6, $G242 &lt; J$6), 0, 2)+1)</f>
        <v/>
      </c>
      <c r="K242" s="71" t="str">
        <f ca="1">INDEX({"","_","-","="},IF(OR($D242 &gt;= L$6, $E242 &lt; K$6), 0, 1)+IF(OR($F242 &gt;= L$6, $G242 &lt; K$6), 0, 2)+1)</f>
        <v/>
      </c>
      <c r="L242" s="71" t="str">
        <f ca="1">INDEX({"","_","-","="},IF(OR($D242 &gt;= M$6, $E242 &lt; L$6), 0, 1)+IF(OR($F242 &gt;= M$6, $G242 &lt; L$6), 0, 2)+1)</f>
        <v/>
      </c>
      <c r="M242" s="71" t="str">
        <f ca="1">INDEX({"","_","-","="},IF(OR($D242 &gt;= N$6, $E242 &lt; M$6), 0, 1)+IF(OR($F242 &gt;= N$6, $G242 &lt; M$6), 0, 2)+1)</f>
        <v/>
      </c>
      <c r="N242" s="71" t="str">
        <f ca="1">INDEX({"","_","-","="},IF(OR($D242 &gt;= O$6, $E242 &lt; N$6), 0, 1)+IF(OR($F242 &gt;= O$6, $G242 &lt; N$6), 0, 2)+1)</f>
        <v/>
      </c>
      <c r="O242" s="71" t="str">
        <f ca="1">INDEX({"","_","-","="},IF(OR($D242 &gt;= P$6, $E242 &lt; O$6), 0, 1)+IF(OR($F242 &gt;= P$6, $G242 &lt; O$6), 0, 2)+1)</f>
        <v/>
      </c>
      <c r="P242" s="71" t="str">
        <f ca="1">INDEX({"","_","-","="},IF(OR($D242 &gt;= Q$6, $E242 &lt; P$6), 0, 1)+IF(OR($F242 &gt;= Q$6, $G242 &lt; P$6), 0, 2)+1)</f>
        <v/>
      </c>
      <c r="Q242" s="71" t="str">
        <f ca="1">INDEX({"","_","-","="},IF(OR($D242 &gt;= R$6, $E242 &lt; Q$6), 0, 1)+IF(OR($F242 &gt;= R$6, $G242 &lt; Q$6), 0, 2)+1)</f>
        <v/>
      </c>
      <c r="R242" s="71" t="str">
        <f ca="1">INDEX({"","_","-","="},IF(OR($D242 &gt;= S$6, $E242 &lt; R$6), 0, 1)+IF(OR($F242 &gt;= S$6, $G242 &lt; R$6), 0, 2)+1)</f>
        <v/>
      </c>
      <c r="S242" s="71" t="str">
        <f ca="1">INDEX({"","_","-","="},IF(OR($D242 &gt;= T$6, $E242 &lt; S$6), 0, 1)+IF(OR($F242 &gt;= T$6, $G242 &lt; S$6), 0, 2)+1)</f>
        <v/>
      </c>
      <c r="T242" s="71" t="str">
        <f ca="1">INDEX({"","_","-","="},IF(OR($D242 &gt;= U$6, $E242 &lt; T$6), 0, 1)+IF(OR($F242 &gt;= U$6, $G242 &lt; T$6), 0, 2)+1)</f>
        <v/>
      </c>
      <c r="U242" s="71" t="str">
        <f ca="1">INDEX({"","_","-","="},IF(OR($D242 &gt;= V$6, $E242 &lt; U$6), 0, 1)+IF(OR($F242 &gt;= V$6, $G242 &lt; U$6), 0, 2)+1)</f>
        <v/>
      </c>
      <c r="V242" s="71" t="str">
        <f ca="1">INDEX({"","_","-","="},IF(OR($D242 &gt;= W$6, $E242 &lt; V$6), 0, 1)+IF(OR($F242 &gt;= W$6, $G242 &lt; V$6), 0, 2)+1)</f>
        <v/>
      </c>
      <c r="W242" s="71" t="str">
        <f ca="1">INDEX({"","_","-","="},IF(OR($D242 &gt;= X$6, $E242 &lt; W$6), 0, 1)+IF(OR($F242 &gt;= X$6, $G242 &lt; W$6), 0, 2)+1)</f>
        <v/>
      </c>
      <c r="X242" s="71" t="str">
        <f ca="1">INDEX({"","_","-","="},IF(OR($D242 &gt;= Y$6, $E242 &lt; X$6), 0, 1)+IF(OR($F242 &gt;= Y$6, $G242 &lt; X$6), 0, 2)+1)</f>
        <v/>
      </c>
      <c r="Y242" s="71" t="str">
        <f ca="1">INDEX({"","_","-","="},IF(OR($D242 &gt;= Z$6, $E242 &lt; Y$6), 0, 1)+IF(OR($F242 &gt;= Z$6, $G242 &lt; Y$6), 0, 2)+1)</f>
        <v/>
      </c>
      <c r="Z242" s="71" t="str">
        <f ca="1">INDEX({"","_","-","="},IF(OR($D242 &gt;= AA$6, $E242 &lt; Z$6), 0, 1)+IF(OR($F242 &gt;= AA$6, $G242 &lt; Z$6), 0, 2)+1)</f>
        <v/>
      </c>
      <c r="AA242" s="71" t="str">
        <f ca="1">INDEX({"","_","-","="},IF(OR($D242 &gt;= AB$6, $E242 &lt; AA$6), 0, 1)+IF(OR($F242 &gt;= AB$6, $G242 &lt; AA$6), 0, 2)+1)</f>
        <v/>
      </c>
      <c r="AB242" s="71" t="str">
        <f ca="1">INDEX({"","_","-","="},IF(OR($D242 &gt;= AC$6, $E242 &lt; AB$6), 0, 1)+IF(OR($F242 &gt;= AC$6, $G242 &lt; AB$6), 0, 2)+1)</f>
        <v/>
      </c>
      <c r="AC242" s="71" t="str">
        <f ca="1">INDEX({"","_","-","="},IF(OR($D242 &gt;= AD$6, $E242 &lt; AC$6), 0, 1)+IF(OR($F242 &gt;= AD$6, $G242 &lt; AC$6), 0, 2)+1)</f>
        <v/>
      </c>
      <c r="AD242" s="71" t="str">
        <f ca="1">INDEX({"","_","-","="},IF(OR($D242 &gt;= AE$6, $E242 &lt; AD$6), 0, 1)+IF(OR($F242 &gt;= AE$6, $G242 &lt; AD$6), 0, 2)+1)</f>
        <v/>
      </c>
      <c r="AE242" s="71" t="str">
        <f ca="1">INDEX({"","_","-","="},IF(OR($D242 &gt;= AF$6, $E242 &lt; AE$6), 0, 1)+IF(OR($F242 &gt;= AF$6, $G242 &lt; AE$6), 0, 2)+1)</f>
        <v/>
      </c>
      <c r="AF242" s="71" t="str">
        <f ca="1">INDEX({"","_","-","="},IF(OR($D242 &gt;= AG$6, $E242 &lt; AF$6), 0, 1)+IF(OR($F242 &gt;= AG$6, $G242 &lt; AF$6), 0, 2)+1)</f>
        <v/>
      </c>
      <c r="AG242" s="71" t="str">
        <f ca="1">INDEX({"","_","-","="},IF(OR($D242 &gt;= AH$6, $E242 &lt; AG$6), 0, 1)+IF(OR($F242 &gt;= AH$6, $G242 &lt; AG$6), 0, 2)+1)</f>
        <v/>
      </c>
      <c r="AH242" s="71" t="str">
        <f ca="1">INDEX({"","_","-","="},IF(OR($D242 &gt;= AI$6, $E242 &lt; AH$6), 0, 1)+IF(OR($F242 &gt;= AI$6, $G242 &lt; AH$6), 0, 2)+1)</f>
        <v/>
      </c>
      <c r="AI242" s="71" t="str">
        <f ca="1">INDEX({"","_","-","="},IF(OR($D242 &gt;= AJ$6, $E242 &lt; AI$6), 0, 1)+IF(OR($F242 &gt;= AJ$6, $G242 &lt; AI$6), 0, 2)+1)</f>
        <v/>
      </c>
      <c r="AJ242" s="71" t="str">
        <f ca="1">INDEX({"","_","-","="},IF(OR($D242 &gt;= AK$6, $E242 &lt; AJ$6), 0, 1)+IF(OR($F242 &gt;= AK$6, $G242 &lt; AJ$6), 0, 2)+1)</f>
        <v/>
      </c>
      <c r="AK242" s="71" t="str">
        <f ca="1">INDEX({"","_","-","="},IF(OR($D242 &gt;= AL$6, $E242 &lt; AK$6), 0, 1)+IF(OR($F242 &gt;= AL$6, $G242 &lt; AK$6), 0, 2)+1)</f>
        <v/>
      </c>
      <c r="AL242" s="71" t="str">
        <f ca="1">INDEX({"","_","-","="},IF(OR($D242 &gt;= AM$6, $E242 &lt; AL$6), 0, 1)+IF(OR($F242 &gt;= AM$6, $G242 &lt; AL$6), 0, 2)+1)</f>
        <v/>
      </c>
      <c r="AM242" s="71" t="str">
        <f ca="1">INDEX({"","_","-","="},IF(OR($D242 &gt;= AN$6, $E242 &lt; AM$6), 0, 1)+IF(OR($F242 &gt;= AN$6, $G242 &lt; AM$6), 0, 2)+1)</f>
        <v/>
      </c>
      <c r="AN242" s="71" t="str">
        <f ca="1">INDEX({"","_","-","="},IF(OR($D242 &gt;= AO$6, $E242 &lt; AN$6), 0, 1)+IF(OR($F242 &gt;= AO$6, $G242 &lt; AN$6), 0, 2)+1)</f>
        <v/>
      </c>
      <c r="AO242" s="71" t="str">
        <f ca="1">INDEX({"","_","-","="},IF(OR($D242 &gt;= AP$6, $E242 &lt; AO$6), 0, 1)+IF(OR($F242 &gt;= AP$6, $G242 &lt; AO$6), 0, 2)+1)</f>
        <v/>
      </c>
      <c r="AP242" s="71" t="str">
        <f ca="1">INDEX({"","_","-","="},IF(OR($D242 &gt;= AQ$6, $E242 &lt; AP$6), 0, 1)+IF(OR($F242 &gt;= AQ$6, $G242 &lt; AP$6), 0, 2)+1)</f>
        <v/>
      </c>
      <c r="AQ242" s="71" t="str">
        <f ca="1">INDEX({"","_","-","="},IF(OR($D242 &gt;= AR$6, $E242 &lt; AQ$6), 0, 1)+IF(OR($F242 &gt;= AR$6, $G242 &lt; AQ$6), 0, 2)+1)</f>
        <v/>
      </c>
      <c r="AR242" s="71" t="str">
        <f ca="1">INDEX({"","_","-","="},IF(OR($D242 &gt;= AS$6, $E242 &lt; AR$6), 0, 1)+IF(OR($F242 &gt;= AS$6, $G242 &lt; AR$6), 0, 2)+1)</f>
        <v/>
      </c>
      <c r="AS242" s="71" t="str">
        <f ca="1">INDEX({"","_","-","="},IF(OR($D242 &gt;= AT$6, $E242 &lt; AS$6), 0, 1)+IF(OR($F242 &gt;= AT$6, $G242 &lt; AS$6), 0, 2)+1)</f>
        <v/>
      </c>
      <c r="AT242" s="71" t="str">
        <f ca="1">INDEX({"","_","-","="},IF(OR($D242 &gt;= AU$6, $E242 &lt; AT$6), 0, 1)+IF(OR($F242 &gt;= AU$6, $G242 &lt; AT$6), 0, 2)+1)</f>
        <v/>
      </c>
      <c r="AU242" s="71" t="str">
        <f ca="1">INDEX({"","_","-","="},IF(OR($D242 &gt;= AV$6, $E242 &lt; AU$6), 0, 1)+IF(OR($F242 &gt;= AV$6, $G242 &lt; AU$6), 0, 2)+1)</f>
        <v/>
      </c>
      <c r="AV242" s="71" t="str">
        <f ca="1">INDEX({"","_","-","="},IF(OR($D242 &gt;= AW$6, $E242 &lt; AV$6), 0, 1)+IF(OR($F242 &gt;= AW$6, $G242 &lt; AV$6), 0, 2)+1)</f>
        <v/>
      </c>
      <c r="AW242" s="71" t="str">
        <f ca="1">INDEX({"","_","-","="},IF(OR($D242 &gt;= AX$6, $E242 &lt; AW$6), 0, 1)+IF(OR($F242 &gt;= AX$6, $G242 &lt; AW$6), 0, 2)+1)</f>
        <v/>
      </c>
      <c r="AX242" s="71" t="str">
        <f ca="1">INDEX({"","_","-","="},IF(OR($D242 &gt;= AY$6, $E242 &lt; AX$6), 0, 1)+IF(OR($F242 &gt;= AY$6, $G242 &lt; AX$6), 0, 2)+1)</f>
        <v/>
      </c>
      <c r="AY242" s="71" t="str">
        <f ca="1">INDEX({"","_","-","="},IF(OR($D242 &gt;= AZ$6, $E242 &lt; AY$6), 0, 1)+IF(OR($F242 &gt;= AZ$6, $G242 &lt; AY$6), 0, 2)+1)</f>
        <v/>
      </c>
      <c r="AZ242" s="71" t="str">
        <f ca="1">INDEX({"","_","-","="},IF(OR($D242 &gt;= BA$6, $E242 &lt; AZ$6), 0, 1)+IF(OR($F242 &gt;= BA$6, $G242 &lt; AZ$6), 0, 2)+1)</f>
        <v/>
      </c>
      <c r="BA242" s="71" t="str">
        <f ca="1">INDEX({"","_","-","="},IF(OR($D242 &gt;= BB$6, $E242 &lt; BA$6), 0, 1)+IF(OR($F242 &gt;= BB$6, $G242 &lt; BA$6), 0, 2)+1)</f>
        <v/>
      </c>
      <c r="BB242" s="71" t="str">
        <f ca="1">INDEX({"","_","-","="},IF(OR($D242 &gt;= BC$6, $E242 &lt; BB$6), 0, 1)+IF(OR($F242 &gt;= BC$6, $G242 &lt; BB$6), 0, 2)+1)</f>
        <v/>
      </c>
      <c r="BC242" s="71" t="str">
        <f ca="1">INDEX({"","_","-","="},IF(OR($D242 &gt;= BD$6, $E242 &lt; BC$6), 0, 1)+IF(OR($F242 &gt;= BD$6, $G242 &lt; BC$6), 0, 2)+1)</f>
        <v/>
      </c>
      <c r="BD242" s="71" t="str">
        <f ca="1">INDEX({"","_","-","="},IF(OR($D242 &gt;= BE$6, $E242 &lt; BD$6), 0, 1)+IF(OR($F242 &gt;= BE$6, $G242 &lt; BD$6), 0, 2)+1)</f>
        <v/>
      </c>
      <c r="BE242" s="71" t="str">
        <f ca="1">INDEX({"","_","-","="},IF(OR($D242 &gt;= BF$6, $E242 &lt; BE$6), 0, 1)+IF(OR($F242 &gt;= BF$6, $G242 &lt; BE$6), 0, 2)+1)</f>
        <v/>
      </c>
      <c r="BF242" s="71" t="str">
        <f ca="1">INDEX({"","_","-","="},IF(OR($D242 &gt;= BG$6, $E242 &lt; BF$6), 0, 1)+IF(OR($F242 &gt;= BG$6, $G242 &lt; BF$6), 0, 2)+1)</f>
        <v/>
      </c>
      <c r="BG242" s="71" t="str">
        <f ca="1">INDEX({"","_","-","="},IF(OR($D242 &gt;= BH$6, $E242 &lt; BG$6), 0, 1)+IF(OR($F242 &gt;= BH$6, $G242 &lt; BG$6), 0, 2)+1)</f>
        <v/>
      </c>
      <c r="BH242" s="71" t="str">
        <f ca="1">INDEX({"","_","-","="},IF(OR($D242 &gt;= BI$6, $E242 &lt; BH$6), 0, 1)+IF(OR($F242 &gt;= BI$6, $G242 &lt; BH$6), 0, 2)+1)</f>
        <v/>
      </c>
      <c r="BI242" s="71" t="str">
        <f ca="1">INDEX({"","_","-","="},IF(OR($D242 &gt;= BJ$6, $E242 &lt; BI$6), 0, 1)+IF(OR($F242 &gt;= BJ$6, $G242 &lt; BI$6), 0, 2)+1)</f>
        <v/>
      </c>
      <c r="BJ242" s="71" t="str">
        <f ca="1">INDEX({"","_","-","="},IF(OR($D242 &gt;= BK$6, $E242 &lt; BJ$6), 0, 1)+IF(OR($F242 &gt;= BK$6, $G242 &lt; BJ$6), 0, 2)+1)</f>
        <v/>
      </c>
      <c r="BK242" s="71" t="str">
        <f ca="1">INDEX({"","_","-","="},IF(OR($D242 &gt;= BL$6, $E242 &lt; BK$6), 0, 1)+IF(OR($F242 &gt;= BL$6, $G242 &lt; BK$6), 0, 2)+1)</f>
        <v/>
      </c>
      <c r="BL242" s="71" t="str">
        <f ca="1">INDEX({"","_","-","="},IF(OR($D242 &gt;= BM$6, $E242 &lt; BL$6), 0, 1)+IF(OR($F242 &gt;= BM$6, $G242 &lt; BL$6), 0, 2)+1)</f>
        <v/>
      </c>
      <c r="BM242" s="71" t="str">
        <f ca="1">INDEX({"","_","-","="},IF(OR($D242 &gt;= BN$6, $E242 &lt; BM$6), 0, 1)+IF(OR($F242 &gt;= BN$6, $G242 &lt; BM$6), 0, 2)+1)</f>
        <v/>
      </c>
      <c r="BN242" s="71" t="str">
        <f ca="1">INDEX({"","_","-","="},IF(OR($D242 &gt;= BO$6, $E242 &lt; BN$6), 0, 1)+IF(OR($F242 &gt;= BO$6, $G242 &lt; BN$6), 0, 2)+1)</f>
        <v/>
      </c>
      <c r="BO242" s="71" t="str">
        <f ca="1">INDEX({"","_","-","="},IF(OR($D242 &gt;= BP$6, $E242 &lt; BO$6), 0, 1)+IF(OR($F242 &gt;= BP$6, $G242 &lt; BO$6), 0, 2)+1)</f>
        <v/>
      </c>
      <c r="BP242" s="71" t="str">
        <f ca="1">INDEX({"","_","-","="},IF(OR($D242 &gt;= BQ$6, $E242 &lt; BP$6), 0, 1)+IF(OR($F242 &gt;= BQ$6, $G242 &lt; BP$6), 0, 2)+1)</f>
        <v/>
      </c>
      <c r="BQ242" s="71" t="str">
        <f ca="1">INDEX({"","_","-","="},IF(OR($D242 &gt;= BR$6, $E242 &lt; BQ$6), 0, 1)+IF(OR($F242 &gt;= BR$6, $G242 &lt; BQ$6), 0, 2)+1)</f>
        <v/>
      </c>
      <c r="BR242" s="71" t="str">
        <f ca="1">INDEX({"","_","-","="},IF(OR($D242 &gt;= BS$6, $E242 &lt; BR$6), 0, 1)+IF(OR($F242 &gt;= BS$6, $G242 &lt; BR$6), 0, 2)+1)</f>
        <v/>
      </c>
      <c r="BS242" s="71" t="str">
        <f ca="1">INDEX({"","_","-","="},IF(OR($D242 &gt;= BT$6, $E242 &lt; BS$6), 0, 1)+IF(OR($F242 &gt;= BT$6, $G242 &lt; BS$6), 0, 2)+1)</f>
        <v/>
      </c>
      <c r="BT242" s="71" t="str">
        <f ca="1">INDEX({"","_","-","="},IF(OR($D242 &gt;= BU$6, $E242 &lt; BT$6), 0, 1)+IF(OR($F242 &gt;= BU$6, $G242 &lt; BT$6), 0, 2)+1)</f>
        <v/>
      </c>
      <c r="BU242" s="71" t="str">
        <f ca="1">INDEX({"","_","-","="},IF(OR($D242 &gt;= BV$6, $E242 &lt; BU$6), 0, 1)+IF(OR($F242 &gt;= BV$6, $G242 &lt; BU$6), 0, 2)+1)</f>
        <v/>
      </c>
      <c r="BV242" s="71" t="str">
        <f ca="1">INDEX({"","_","-","="},IF(OR($D242 &gt;= BW$6, $E242 &lt; BV$6), 0, 1)+IF(OR($F242 &gt;= BW$6, $G242 &lt; BV$6), 0, 2)+1)</f>
        <v/>
      </c>
      <c r="BW242" s="71" t="str">
        <f ca="1">INDEX({"","_","-","="},IF(OR($D242 &gt;= BX$6, $E242 &lt; BW$6), 0, 1)+IF(OR($F242 &gt;= BX$6, $G242 &lt; BW$6), 0, 2)+1)</f>
        <v/>
      </c>
      <c r="BX242" s="71" t="str">
        <f ca="1">INDEX({"","_","-","="},IF(OR($D242 &gt;= BY$6, $E242 &lt; BX$6), 0, 1)+IF(OR($F242 &gt;= BY$6, $G242 &lt; BX$6), 0, 2)+1)</f>
        <v/>
      </c>
      <c r="BY242" s="71" t="str">
        <f ca="1">INDEX({"","_","-","="},IF(OR($D242 &gt;= BZ$6, $E242 &lt; BY$6), 0, 1)+IF(OR($F242 &gt;= BZ$6, $G242 &lt; BY$6), 0, 2)+1)</f>
        <v/>
      </c>
      <c r="BZ242" s="71" t="str">
        <f ca="1">INDEX({"","_","-","="},IF(OR($D242 &gt;= CA$6, $E242 &lt; BZ$6), 0, 1)+IF(OR($F242 &gt;= CA$6, $G242 &lt; BZ$6), 0, 2)+1)</f>
        <v/>
      </c>
      <c r="CA242" s="71" t="str">
        <f ca="1">INDEX({"","_","-","="},IF(OR($D242 &gt;= CB$6, $E242 &lt; CA$6), 0, 1)+IF(OR($F242 &gt;= CB$6, $G242 &lt; CA$6), 0, 2)+1)</f>
        <v/>
      </c>
      <c r="CB242" s="71" t="str">
        <f ca="1">INDEX({"","_","-","="},IF(OR($D242 &gt;= CC$6, $E242 &lt; CB$6), 0, 1)+IF(OR($F242 &gt;= CC$6, $G242 &lt; CB$6), 0, 2)+1)</f>
        <v/>
      </c>
      <c r="CC242" s="71" t="str">
        <f ca="1">INDEX({"","_","-","="},IF(OR($D242 &gt;= CD$6, $E242 &lt; CC$6), 0, 1)+IF(OR($F242 &gt;= CD$6, $G242 &lt; CC$6), 0, 2)+1)</f>
        <v/>
      </c>
      <c r="CD242" s="71" t="str">
        <f ca="1">INDEX({"","_","-","="},IF(OR($D242 &gt;= CE$6, $E242 &lt; CD$6), 0, 1)+IF(OR($F242 &gt;= CE$6, $G242 &lt; CD$6), 0, 2)+1)</f>
        <v/>
      </c>
    </row>
    <row r="243" spans="1:82">
      <c r="A243" s="8" t="str">
        <f ca="1">IF('临-进度'!N238,'临-进度'!$A238,"")</f>
        <v/>
      </c>
      <c r="B243" s="8" t="str">
        <f ca="1">IF('临-进度'!N238,'临-进度'!$B238,"")</f>
        <v/>
      </c>
      <c r="C243" s="8" t="str">
        <f ca="1">IF('临-进度'!N238,'临-进度'!$F238,"")</f>
        <v/>
      </c>
      <c r="D243" s="42" t="str">
        <f ca="1">IF('临-进度'!$N238,'临-进度'!$J238,"")</f>
        <v/>
      </c>
      <c r="E243" s="42" t="str">
        <f ca="1">IF('临-进度'!$N238,'临-进度'!$AF238,"")</f>
        <v/>
      </c>
      <c r="F243" s="42" t="str">
        <f ca="1">IF('临-进度'!$N238,'临-进度'!$K238,"")</f>
        <v/>
      </c>
      <c r="G243" s="76" t="str">
        <f ca="1">IF('临-进度'!$N238,'临-进度'!$AG238,"")</f>
        <v/>
      </c>
      <c r="H243" s="71" t="str">
        <f ca="1">INDEX({"","_","-","="},IF(OR($D243 &gt;= I$6, $E243 &lt; H$6), 0, 1)+IF(OR($F243 &gt;= I$6, $G243 &lt; H$6), 0, 2)+1)</f>
        <v/>
      </c>
      <c r="I243" s="71" t="str">
        <f ca="1">INDEX({"","_","-","="},IF(OR($D243 &gt;= J$6, $E243 &lt; I$6), 0, 1)+IF(OR($F243 &gt;= J$6, $G243 &lt; I$6), 0, 2)+1)</f>
        <v/>
      </c>
      <c r="J243" s="71" t="str">
        <f ca="1">INDEX({"","_","-","="},IF(OR($D243 &gt;= K$6, $E243 &lt; J$6), 0, 1)+IF(OR($F243 &gt;= K$6, $G243 &lt; J$6), 0, 2)+1)</f>
        <v/>
      </c>
      <c r="K243" s="71" t="str">
        <f ca="1">INDEX({"","_","-","="},IF(OR($D243 &gt;= L$6, $E243 &lt; K$6), 0, 1)+IF(OR($F243 &gt;= L$6, $G243 &lt; K$6), 0, 2)+1)</f>
        <v/>
      </c>
      <c r="L243" s="71" t="str">
        <f ca="1">INDEX({"","_","-","="},IF(OR($D243 &gt;= M$6, $E243 &lt; L$6), 0, 1)+IF(OR($F243 &gt;= M$6, $G243 &lt; L$6), 0, 2)+1)</f>
        <v/>
      </c>
      <c r="M243" s="71" t="str">
        <f ca="1">INDEX({"","_","-","="},IF(OR($D243 &gt;= N$6, $E243 &lt; M$6), 0, 1)+IF(OR($F243 &gt;= N$6, $G243 &lt; M$6), 0, 2)+1)</f>
        <v/>
      </c>
      <c r="N243" s="71" t="str">
        <f ca="1">INDEX({"","_","-","="},IF(OR($D243 &gt;= O$6, $E243 &lt; N$6), 0, 1)+IF(OR($F243 &gt;= O$6, $G243 &lt; N$6), 0, 2)+1)</f>
        <v/>
      </c>
      <c r="O243" s="71" t="str">
        <f ca="1">INDEX({"","_","-","="},IF(OR($D243 &gt;= P$6, $E243 &lt; O$6), 0, 1)+IF(OR($F243 &gt;= P$6, $G243 &lt; O$6), 0, 2)+1)</f>
        <v/>
      </c>
      <c r="P243" s="71" t="str">
        <f ca="1">INDEX({"","_","-","="},IF(OR($D243 &gt;= Q$6, $E243 &lt; P$6), 0, 1)+IF(OR($F243 &gt;= Q$6, $G243 &lt; P$6), 0, 2)+1)</f>
        <v/>
      </c>
      <c r="Q243" s="71" t="str">
        <f ca="1">INDEX({"","_","-","="},IF(OR($D243 &gt;= R$6, $E243 &lt; Q$6), 0, 1)+IF(OR($F243 &gt;= R$6, $G243 &lt; Q$6), 0, 2)+1)</f>
        <v/>
      </c>
      <c r="R243" s="71" t="str">
        <f ca="1">INDEX({"","_","-","="},IF(OR($D243 &gt;= S$6, $E243 &lt; R$6), 0, 1)+IF(OR($F243 &gt;= S$6, $G243 &lt; R$6), 0, 2)+1)</f>
        <v/>
      </c>
      <c r="S243" s="71" t="str">
        <f ca="1">INDEX({"","_","-","="},IF(OR($D243 &gt;= T$6, $E243 &lt; S$6), 0, 1)+IF(OR($F243 &gt;= T$6, $G243 &lt; S$6), 0, 2)+1)</f>
        <v/>
      </c>
      <c r="T243" s="71" t="str">
        <f ca="1">INDEX({"","_","-","="},IF(OR($D243 &gt;= U$6, $E243 &lt; T$6), 0, 1)+IF(OR($F243 &gt;= U$6, $G243 &lt; T$6), 0, 2)+1)</f>
        <v/>
      </c>
      <c r="U243" s="71" t="str">
        <f ca="1">INDEX({"","_","-","="},IF(OR($D243 &gt;= V$6, $E243 &lt; U$6), 0, 1)+IF(OR($F243 &gt;= V$6, $G243 &lt; U$6), 0, 2)+1)</f>
        <v/>
      </c>
      <c r="V243" s="71" t="str">
        <f ca="1">INDEX({"","_","-","="},IF(OR($D243 &gt;= W$6, $E243 &lt; V$6), 0, 1)+IF(OR($F243 &gt;= W$6, $G243 &lt; V$6), 0, 2)+1)</f>
        <v/>
      </c>
      <c r="W243" s="71" t="str">
        <f ca="1">INDEX({"","_","-","="},IF(OR($D243 &gt;= X$6, $E243 &lt; W$6), 0, 1)+IF(OR($F243 &gt;= X$6, $G243 &lt; W$6), 0, 2)+1)</f>
        <v/>
      </c>
      <c r="X243" s="71" t="str">
        <f ca="1">INDEX({"","_","-","="},IF(OR($D243 &gt;= Y$6, $E243 &lt; X$6), 0, 1)+IF(OR($F243 &gt;= Y$6, $G243 &lt; X$6), 0, 2)+1)</f>
        <v/>
      </c>
      <c r="Y243" s="71" t="str">
        <f ca="1">INDEX({"","_","-","="},IF(OR($D243 &gt;= Z$6, $E243 &lt; Y$6), 0, 1)+IF(OR($F243 &gt;= Z$6, $G243 &lt; Y$6), 0, 2)+1)</f>
        <v/>
      </c>
      <c r="Z243" s="71" t="str">
        <f ca="1">INDEX({"","_","-","="},IF(OR($D243 &gt;= AA$6, $E243 &lt; Z$6), 0, 1)+IF(OR($F243 &gt;= AA$6, $G243 &lt; Z$6), 0, 2)+1)</f>
        <v/>
      </c>
      <c r="AA243" s="71" t="str">
        <f ca="1">INDEX({"","_","-","="},IF(OR($D243 &gt;= AB$6, $E243 &lt; AA$6), 0, 1)+IF(OR($F243 &gt;= AB$6, $G243 &lt; AA$6), 0, 2)+1)</f>
        <v/>
      </c>
      <c r="AB243" s="71" t="str">
        <f ca="1">INDEX({"","_","-","="},IF(OR($D243 &gt;= AC$6, $E243 &lt; AB$6), 0, 1)+IF(OR($F243 &gt;= AC$6, $G243 &lt; AB$6), 0, 2)+1)</f>
        <v/>
      </c>
      <c r="AC243" s="71" t="str">
        <f ca="1">INDEX({"","_","-","="},IF(OR($D243 &gt;= AD$6, $E243 &lt; AC$6), 0, 1)+IF(OR($F243 &gt;= AD$6, $G243 &lt; AC$6), 0, 2)+1)</f>
        <v/>
      </c>
      <c r="AD243" s="71" t="str">
        <f ca="1">INDEX({"","_","-","="},IF(OR($D243 &gt;= AE$6, $E243 &lt; AD$6), 0, 1)+IF(OR($F243 &gt;= AE$6, $G243 &lt; AD$6), 0, 2)+1)</f>
        <v/>
      </c>
      <c r="AE243" s="71" t="str">
        <f ca="1">INDEX({"","_","-","="},IF(OR($D243 &gt;= AF$6, $E243 &lt; AE$6), 0, 1)+IF(OR($F243 &gt;= AF$6, $G243 &lt; AE$6), 0, 2)+1)</f>
        <v/>
      </c>
      <c r="AF243" s="71" t="str">
        <f ca="1">INDEX({"","_","-","="},IF(OR($D243 &gt;= AG$6, $E243 &lt; AF$6), 0, 1)+IF(OR($F243 &gt;= AG$6, $G243 &lt; AF$6), 0, 2)+1)</f>
        <v/>
      </c>
      <c r="AG243" s="71" t="str">
        <f ca="1">INDEX({"","_","-","="},IF(OR($D243 &gt;= AH$6, $E243 &lt; AG$6), 0, 1)+IF(OR($F243 &gt;= AH$6, $G243 &lt; AG$6), 0, 2)+1)</f>
        <v/>
      </c>
      <c r="AH243" s="71" t="str">
        <f ca="1">INDEX({"","_","-","="},IF(OR($D243 &gt;= AI$6, $E243 &lt; AH$6), 0, 1)+IF(OR($F243 &gt;= AI$6, $G243 &lt; AH$6), 0, 2)+1)</f>
        <v/>
      </c>
      <c r="AI243" s="71" t="str">
        <f ca="1">INDEX({"","_","-","="},IF(OR($D243 &gt;= AJ$6, $E243 &lt; AI$6), 0, 1)+IF(OR($F243 &gt;= AJ$6, $G243 &lt; AI$6), 0, 2)+1)</f>
        <v/>
      </c>
      <c r="AJ243" s="71" t="str">
        <f ca="1">INDEX({"","_","-","="},IF(OR($D243 &gt;= AK$6, $E243 &lt; AJ$6), 0, 1)+IF(OR($F243 &gt;= AK$6, $G243 &lt; AJ$6), 0, 2)+1)</f>
        <v/>
      </c>
      <c r="AK243" s="71" t="str">
        <f ca="1">INDEX({"","_","-","="},IF(OR($D243 &gt;= AL$6, $E243 &lt; AK$6), 0, 1)+IF(OR($F243 &gt;= AL$6, $G243 &lt; AK$6), 0, 2)+1)</f>
        <v/>
      </c>
      <c r="AL243" s="71" t="str">
        <f ca="1">INDEX({"","_","-","="},IF(OR($D243 &gt;= AM$6, $E243 &lt; AL$6), 0, 1)+IF(OR($F243 &gt;= AM$6, $G243 &lt; AL$6), 0, 2)+1)</f>
        <v/>
      </c>
      <c r="AM243" s="71" t="str">
        <f ca="1">INDEX({"","_","-","="},IF(OR($D243 &gt;= AN$6, $E243 &lt; AM$6), 0, 1)+IF(OR($F243 &gt;= AN$6, $G243 &lt; AM$6), 0, 2)+1)</f>
        <v/>
      </c>
      <c r="AN243" s="71" t="str">
        <f ca="1">INDEX({"","_","-","="},IF(OR($D243 &gt;= AO$6, $E243 &lt; AN$6), 0, 1)+IF(OR($F243 &gt;= AO$6, $G243 &lt; AN$6), 0, 2)+1)</f>
        <v/>
      </c>
      <c r="AO243" s="71" t="str">
        <f ca="1">INDEX({"","_","-","="},IF(OR($D243 &gt;= AP$6, $E243 &lt; AO$6), 0, 1)+IF(OR($F243 &gt;= AP$6, $G243 &lt; AO$6), 0, 2)+1)</f>
        <v/>
      </c>
      <c r="AP243" s="71" t="str">
        <f ca="1">INDEX({"","_","-","="},IF(OR($D243 &gt;= AQ$6, $E243 &lt; AP$6), 0, 1)+IF(OR($F243 &gt;= AQ$6, $G243 &lt; AP$6), 0, 2)+1)</f>
        <v/>
      </c>
      <c r="AQ243" s="71" t="str">
        <f ca="1">INDEX({"","_","-","="},IF(OR($D243 &gt;= AR$6, $E243 &lt; AQ$6), 0, 1)+IF(OR($F243 &gt;= AR$6, $G243 &lt; AQ$6), 0, 2)+1)</f>
        <v/>
      </c>
      <c r="AR243" s="71" t="str">
        <f ca="1">INDEX({"","_","-","="},IF(OR($D243 &gt;= AS$6, $E243 &lt; AR$6), 0, 1)+IF(OR($F243 &gt;= AS$6, $G243 &lt; AR$6), 0, 2)+1)</f>
        <v/>
      </c>
      <c r="AS243" s="71" t="str">
        <f ca="1">INDEX({"","_","-","="},IF(OR($D243 &gt;= AT$6, $E243 &lt; AS$6), 0, 1)+IF(OR($F243 &gt;= AT$6, $G243 &lt; AS$6), 0, 2)+1)</f>
        <v/>
      </c>
      <c r="AT243" s="71" t="str">
        <f ca="1">INDEX({"","_","-","="},IF(OR($D243 &gt;= AU$6, $E243 &lt; AT$6), 0, 1)+IF(OR($F243 &gt;= AU$6, $G243 &lt; AT$6), 0, 2)+1)</f>
        <v/>
      </c>
      <c r="AU243" s="71" t="str">
        <f ca="1">INDEX({"","_","-","="},IF(OR($D243 &gt;= AV$6, $E243 &lt; AU$6), 0, 1)+IF(OR($F243 &gt;= AV$6, $G243 &lt; AU$6), 0, 2)+1)</f>
        <v/>
      </c>
      <c r="AV243" s="71" t="str">
        <f ca="1">INDEX({"","_","-","="},IF(OR($D243 &gt;= AW$6, $E243 &lt; AV$6), 0, 1)+IF(OR($F243 &gt;= AW$6, $G243 &lt; AV$6), 0, 2)+1)</f>
        <v/>
      </c>
      <c r="AW243" s="71" t="str">
        <f ca="1">INDEX({"","_","-","="},IF(OR($D243 &gt;= AX$6, $E243 &lt; AW$6), 0, 1)+IF(OR($F243 &gt;= AX$6, $G243 &lt; AW$6), 0, 2)+1)</f>
        <v/>
      </c>
      <c r="AX243" s="71" t="str">
        <f ca="1">INDEX({"","_","-","="},IF(OR($D243 &gt;= AY$6, $E243 &lt; AX$6), 0, 1)+IF(OR($F243 &gt;= AY$6, $G243 &lt; AX$6), 0, 2)+1)</f>
        <v/>
      </c>
      <c r="AY243" s="71" t="str">
        <f ca="1">INDEX({"","_","-","="},IF(OR($D243 &gt;= AZ$6, $E243 &lt; AY$6), 0, 1)+IF(OR($F243 &gt;= AZ$6, $G243 &lt; AY$6), 0, 2)+1)</f>
        <v/>
      </c>
      <c r="AZ243" s="71" t="str">
        <f ca="1">INDEX({"","_","-","="},IF(OR($D243 &gt;= BA$6, $E243 &lt; AZ$6), 0, 1)+IF(OR($F243 &gt;= BA$6, $G243 &lt; AZ$6), 0, 2)+1)</f>
        <v/>
      </c>
      <c r="BA243" s="71" t="str">
        <f ca="1">INDEX({"","_","-","="},IF(OR($D243 &gt;= BB$6, $E243 &lt; BA$6), 0, 1)+IF(OR($F243 &gt;= BB$6, $G243 &lt; BA$6), 0, 2)+1)</f>
        <v/>
      </c>
      <c r="BB243" s="71" t="str">
        <f ca="1">INDEX({"","_","-","="},IF(OR($D243 &gt;= BC$6, $E243 &lt; BB$6), 0, 1)+IF(OR($F243 &gt;= BC$6, $G243 &lt; BB$6), 0, 2)+1)</f>
        <v/>
      </c>
      <c r="BC243" s="71" t="str">
        <f ca="1">INDEX({"","_","-","="},IF(OR($D243 &gt;= BD$6, $E243 &lt; BC$6), 0, 1)+IF(OR($F243 &gt;= BD$6, $G243 &lt; BC$6), 0, 2)+1)</f>
        <v/>
      </c>
      <c r="BD243" s="71" t="str">
        <f ca="1">INDEX({"","_","-","="},IF(OR($D243 &gt;= BE$6, $E243 &lt; BD$6), 0, 1)+IF(OR($F243 &gt;= BE$6, $G243 &lt; BD$6), 0, 2)+1)</f>
        <v/>
      </c>
      <c r="BE243" s="71" t="str">
        <f ca="1">INDEX({"","_","-","="},IF(OR($D243 &gt;= BF$6, $E243 &lt; BE$6), 0, 1)+IF(OR($F243 &gt;= BF$6, $G243 &lt; BE$6), 0, 2)+1)</f>
        <v/>
      </c>
      <c r="BF243" s="71" t="str">
        <f ca="1">INDEX({"","_","-","="},IF(OR($D243 &gt;= BG$6, $E243 &lt; BF$6), 0, 1)+IF(OR($F243 &gt;= BG$6, $G243 &lt; BF$6), 0, 2)+1)</f>
        <v/>
      </c>
      <c r="BG243" s="71" t="str">
        <f ca="1">INDEX({"","_","-","="},IF(OR($D243 &gt;= BH$6, $E243 &lt; BG$6), 0, 1)+IF(OR($F243 &gt;= BH$6, $G243 &lt; BG$6), 0, 2)+1)</f>
        <v/>
      </c>
      <c r="BH243" s="71" t="str">
        <f ca="1">INDEX({"","_","-","="},IF(OR($D243 &gt;= BI$6, $E243 &lt; BH$6), 0, 1)+IF(OR($F243 &gt;= BI$6, $G243 &lt; BH$6), 0, 2)+1)</f>
        <v/>
      </c>
      <c r="BI243" s="71" t="str">
        <f ca="1">INDEX({"","_","-","="},IF(OR($D243 &gt;= BJ$6, $E243 &lt; BI$6), 0, 1)+IF(OR($F243 &gt;= BJ$6, $G243 &lt; BI$6), 0, 2)+1)</f>
        <v/>
      </c>
      <c r="BJ243" s="71" t="str">
        <f ca="1">INDEX({"","_","-","="},IF(OR($D243 &gt;= BK$6, $E243 &lt; BJ$6), 0, 1)+IF(OR($F243 &gt;= BK$6, $G243 &lt; BJ$6), 0, 2)+1)</f>
        <v/>
      </c>
      <c r="BK243" s="71" t="str">
        <f ca="1">INDEX({"","_","-","="},IF(OR($D243 &gt;= BL$6, $E243 &lt; BK$6), 0, 1)+IF(OR($F243 &gt;= BL$6, $G243 &lt; BK$6), 0, 2)+1)</f>
        <v/>
      </c>
      <c r="BL243" s="71" t="str">
        <f ca="1">INDEX({"","_","-","="},IF(OR($D243 &gt;= BM$6, $E243 &lt; BL$6), 0, 1)+IF(OR($F243 &gt;= BM$6, $G243 &lt; BL$6), 0, 2)+1)</f>
        <v/>
      </c>
      <c r="BM243" s="71" t="str">
        <f ca="1">INDEX({"","_","-","="},IF(OR($D243 &gt;= BN$6, $E243 &lt; BM$6), 0, 1)+IF(OR($F243 &gt;= BN$6, $G243 &lt; BM$6), 0, 2)+1)</f>
        <v/>
      </c>
      <c r="BN243" s="71" t="str">
        <f ca="1">INDEX({"","_","-","="},IF(OR($D243 &gt;= BO$6, $E243 &lt; BN$6), 0, 1)+IF(OR($F243 &gt;= BO$6, $G243 &lt; BN$6), 0, 2)+1)</f>
        <v/>
      </c>
      <c r="BO243" s="71" t="str">
        <f ca="1">INDEX({"","_","-","="},IF(OR($D243 &gt;= BP$6, $E243 &lt; BO$6), 0, 1)+IF(OR($F243 &gt;= BP$6, $G243 &lt; BO$6), 0, 2)+1)</f>
        <v/>
      </c>
      <c r="BP243" s="71" t="str">
        <f ca="1">INDEX({"","_","-","="},IF(OR($D243 &gt;= BQ$6, $E243 &lt; BP$6), 0, 1)+IF(OR($F243 &gt;= BQ$6, $G243 &lt; BP$6), 0, 2)+1)</f>
        <v/>
      </c>
      <c r="BQ243" s="71" t="str">
        <f ca="1">INDEX({"","_","-","="},IF(OR($D243 &gt;= BR$6, $E243 &lt; BQ$6), 0, 1)+IF(OR($F243 &gt;= BR$6, $G243 &lt; BQ$6), 0, 2)+1)</f>
        <v/>
      </c>
      <c r="BR243" s="71" t="str">
        <f ca="1">INDEX({"","_","-","="},IF(OR($D243 &gt;= BS$6, $E243 &lt; BR$6), 0, 1)+IF(OR($F243 &gt;= BS$6, $G243 &lt; BR$6), 0, 2)+1)</f>
        <v/>
      </c>
      <c r="BS243" s="71" t="str">
        <f ca="1">INDEX({"","_","-","="},IF(OR($D243 &gt;= BT$6, $E243 &lt; BS$6), 0, 1)+IF(OR($F243 &gt;= BT$6, $G243 &lt; BS$6), 0, 2)+1)</f>
        <v/>
      </c>
      <c r="BT243" s="71" t="str">
        <f ca="1">INDEX({"","_","-","="},IF(OR($D243 &gt;= BU$6, $E243 &lt; BT$6), 0, 1)+IF(OR($F243 &gt;= BU$6, $G243 &lt; BT$6), 0, 2)+1)</f>
        <v/>
      </c>
      <c r="BU243" s="71" t="str">
        <f ca="1">INDEX({"","_","-","="},IF(OR($D243 &gt;= BV$6, $E243 &lt; BU$6), 0, 1)+IF(OR($F243 &gt;= BV$6, $G243 &lt; BU$6), 0, 2)+1)</f>
        <v/>
      </c>
      <c r="BV243" s="71" t="str">
        <f ca="1">INDEX({"","_","-","="},IF(OR($D243 &gt;= BW$6, $E243 &lt; BV$6), 0, 1)+IF(OR($F243 &gt;= BW$6, $G243 &lt; BV$6), 0, 2)+1)</f>
        <v/>
      </c>
      <c r="BW243" s="71" t="str">
        <f ca="1">INDEX({"","_","-","="},IF(OR($D243 &gt;= BX$6, $E243 &lt; BW$6), 0, 1)+IF(OR($F243 &gt;= BX$6, $G243 &lt; BW$6), 0, 2)+1)</f>
        <v/>
      </c>
      <c r="BX243" s="71" t="str">
        <f ca="1">INDEX({"","_","-","="},IF(OR($D243 &gt;= BY$6, $E243 &lt; BX$6), 0, 1)+IF(OR($F243 &gt;= BY$6, $G243 &lt; BX$6), 0, 2)+1)</f>
        <v/>
      </c>
      <c r="BY243" s="71" t="str">
        <f ca="1">INDEX({"","_","-","="},IF(OR($D243 &gt;= BZ$6, $E243 &lt; BY$6), 0, 1)+IF(OR($F243 &gt;= BZ$6, $G243 &lt; BY$6), 0, 2)+1)</f>
        <v/>
      </c>
      <c r="BZ243" s="71" t="str">
        <f ca="1">INDEX({"","_","-","="},IF(OR($D243 &gt;= CA$6, $E243 &lt; BZ$6), 0, 1)+IF(OR($F243 &gt;= CA$6, $G243 &lt; BZ$6), 0, 2)+1)</f>
        <v/>
      </c>
      <c r="CA243" s="71" t="str">
        <f ca="1">INDEX({"","_","-","="},IF(OR($D243 &gt;= CB$6, $E243 &lt; CA$6), 0, 1)+IF(OR($F243 &gt;= CB$6, $G243 &lt; CA$6), 0, 2)+1)</f>
        <v/>
      </c>
      <c r="CB243" s="71" t="str">
        <f ca="1">INDEX({"","_","-","="},IF(OR($D243 &gt;= CC$6, $E243 &lt; CB$6), 0, 1)+IF(OR($F243 &gt;= CC$6, $G243 &lt; CB$6), 0, 2)+1)</f>
        <v/>
      </c>
      <c r="CC243" s="71" t="str">
        <f ca="1">INDEX({"","_","-","="},IF(OR($D243 &gt;= CD$6, $E243 &lt; CC$6), 0, 1)+IF(OR($F243 &gt;= CD$6, $G243 &lt; CC$6), 0, 2)+1)</f>
        <v/>
      </c>
      <c r="CD243" s="71" t="str">
        <f ca="1">INDEX({"","_","-","="},IF(OR($D243 &gt;= CE$6, $E243 &lt; CD$6), 0, 1)+IF(OR($F243 &gt;= CE$6, $G243 &lt; CD$6), 0, 2)+1)</f>
        <v/>
      </c>
    </row>
    <row r="244" spans="1:82">
      <c r="A244" s="8" t="str">
        <f ca="1">IF('临-进度'!N239,'临-进度'!$A239,"")</f>
        <v/>
      </c>
      <c r="B244" s="8" t="str">
        <f ca="1">IF('临-进度'!N239,'临-进度'!$B239,"")</f>
        <v/>
      </c>
      <c r="C244" s="8" t="str">
        <f ca="1">IF('临-进度'!N239,'临-进度'!$F239,"")</f>
        <v/>
      </c>
      <c r="D244" s="42" t="str">
        <f ca="1">IF('临-进度'!$N239,'临-进度'!$J239,"")</f>
        <v/>
      </c>
      <c r="E244" s="42" t="str">
        <f ca="1">IF('临-进度'!$N239,'临-进度'!$AF239,"")</f>
        <v/>
      </c>
      <c r="F244" s="42" t="str">
        <f ca="1">IF('临-进度'!$N239,'临-进度'!$K239,"")</f>
        <v/>
      </c>
      <c r="G244" s="76" t="str">
        <f ca="1">IF('临-进度'!$N239,'临-进度'!$AG239,"")</f>
        <v/>
      </c>
      <c r="H244" s="71" t="str">
        <f ca="1">INDEX({"","_","-","="},IF(OR($D244 &gt;= I$6, $E244 &lt; H$6), 0, 1)+IF(OR($F244 &gt;= I$6, $G244 &lt; H$6), 0, 2)+1)</f>
        <v/>
      </c>
      <c r="I244" s="71" t="str">
        <f ca="1">INDEX({"","_","-","="},IF(OR($D244 &gt;= J$6, $E244 &lt; I$6), 0, 1)+IF(OR($F244 &gt;= J$6, $G244 &lt; I$6), 0, 2)+1)</f>
        <v/>
      </c>
      <c r="J244" s="71" t="str">
        <f ca="1">INDEX({"","_","-","="},IF(OR($D244 &gt;= K$6, $E244 &lt; J$6), 0, 1)+IF(OR($F244 &gt;= K$6, $G244 &lt; J$6), 0, 2)+1)</f>
        <v/>
      </c>
      <c r="K244" s="71" t="str">
        <f ca="1">INDEX({"","_","-","="},IF(OR($D244 &gt;= L$6, $E244 &lt; K$6), 0, 1)+IF(OR($F244 &gt;= L$6, $G244 &lt; K$6), 0, 2)+1)</f>
        <v/>
      </c>
      <c r="L244" s="71" t="str">
        <f ca="1">INDEX({"","_","-","="},IF(OR($D244 &gt;= M$6, $E244 &lt; L$6), 0, 1)+IF(OR($F244 &gt;= M$6, $G244 &lt; L$6), 0, 2)+1)</f>
        <v/>
      </c>
      <c r="M244" s="71" t="str">
        <f ca="1">INDEX({"","_","-","="},IF(OR($D244 &gt;= N$6, $E244 &lt; M$6), 0, 1)+IF(OR($F244 &gt;= N$6, $G244 &lt; M$6), 0, 2)+1)</f>
        <v/>
      </c>
      <c r="N244" s="71" t="str">
        <f ca="1">INDEX({"","_","-","="},IF(OR($D244 &gt;= O$6, $E244 &lt; N$6), 0, 1)+IF(OR($F244 &gt;= O$6, $G244 &lt; N$6), 0, 2)+1)</f>
        <v/>
      </c>
      <c r="O244" s="71" t="str">
        <f ca="1">INDEX({"","_","-","="},IF(OR($D244 &gt;= P$6, $E244 &lt; O$6), 0, 1)+IF(OR($F244 &gt;= P$6, $G244 &lt; O$6), 0, 2)+1)</f>
        <v/>
      </c>
      <c r="P244" s="71" t="str">
        <f ca="1">INDEX({"","_","-","="},IF(OR($D244 &gt;= Q$6, $E244 &lt; P$6), 0, 1)+IF(OR($F244 &gt;= Q$6, $G244 &lt; P$6), 0, 2)+1)</f>
        <v/>
      </c>
      <c r="Q244" s="71" t="str">
        <f ca="1">INDEX({"","_","-","="},IF(OR($D244 &gt;= R$6, $E244 &lt; Q$6), 0, 1)+IF(OR($F244 &gt;= R$6, $G244 &lt; Q$6), 0, 2)+1)</f>
        <v/>
      </c>
      <c r="R244" s="71" t="str">
        <f ca="1">INDEX({"","_","-","="},IF(OR($D244 &gt;= S$6, $E244 &lt; R$6), 0, 1)+IF(OR($F244 &gt;= S$6, $G244 &lt; R$6), 0, 2)+1)</f>
        <v/>
      </c>
      <c r="S244" s="71" t="str">
        <f ca="1">INDEX({"","_","-","="},IF(OR($D244 &gt;= T$6, $E244 &lt; S$6), 0, 1)+IF(OR($F244 &gt;= T$6, $G244 &lt; S$6), 0, 2)+1)</f>
        <v/>
      </c>
      <c r="T244" s="71" t="str">
        <f ca="1">INDEX({"","_","-","="},IF(OR($D244 &gt;= U$6, $E244 &lt; T$6), 0, 1)+IF(OR($F244 &gt;= U$6, $G244 &lt; T$6), 0, 2)+1)</f>
        <v/>
      </c>
      <c r="U244" s="71" t="str">
        <f ca="1">INDEX({"","_","-","="},IF(OR($D244 &gt;= V$6, $E244 &lt; U$6), 0, 1)+IF(OR($F244 &gt;= V$6, $G244 &lt; U$6), 0, 2)+1)</f>
        <v/>
      </c>
      <c r="V244" s="71" t="str">
        <f ca="1">INDEX({"","_","-","="},IF(OR($D244 &gt;= W$6, $E244 &lt; V$6), 0, 1)+IF(OR($F244 &gt;= W$6, $G244 &lt; V$6), 0, 2)+1)</f>
        <v/>
      </c>
      <c r="W244" s="71" t="str">
        <f ca="1">INDEX({"","_","-","="},IF(OR($D244 &gt;= X$6, $E244 &lt; W$6), 0, 1)+IF(OR($F244 &gt;= X$6, $G244 &lt; W$6), 0, 2)+1)</f>
        <v/>
      </c>
      <c r="X244" s="71" t="str">
        <f ca="1">INDEX({"","_","-","="},IF(OR($D244 &gt;= Y$6, $E244 &lt; X$6), 0, 1)+IF(OR($F244 &gt;= Y$6, $G244 &lt; X$6), 0, 2)+1)</f>
        <v/>
      </c>
      <c r="Y244" s="71" t="str">
        <f ca="1">INDEX({"","_","-","="},IF(OR($D244 &gt;= Z$6, $E244 &lt; Y$6), 0, 1)+IF(OR($F244 &gt;= Z$6, $G244 &lt; Y$6), 0, 2)+1)</f>
        <v/>
      </c>
      <c r="Z244" s="71" t="str">
        <f ca="1">INDEX({"","_","-","="},IF(OR($D244 &gt;= AA$6, $E244 &lt; Z$6), 0, 1)+IF(OR($F244 &gt;= AA$6, $G244 &lt; Z$6), 0, 2)+1)</f>
        <v/>
      </c>
      <c r="AA244" s="71" t="str">
        <f ca="1">INDEX({"","_","-","="},IF(OR($D244 &gt;= AB$6, $E244 &lt; AA$6), 0, 1)+IF(OR($F244 &gt;= AB$6, $G244 &lt; AA$6), 0, 2)+1)</f>
        <v/>
      </c>
      <c r="AB244" s="71" t="str">
        <f ca="1">INDEX({"","_","-","="},IF(OR($D244 &gt;= AC$6, $E244 &lt; AB$6), 0, 1)+IF(OR($F244 &gt;= AC$6, $G244 &lt; AB$6), 0, 2)+1)</f>
        <v/>
      </c>
      <c r="AC244" s="71" t="str">
        <f ca="1">INDEX({"","_","-","="},IF(OR($D244 &gt;= AD$6, $E244 &lt; AC$6), 0, 1)+IF(OR($F244 &gt;= AD$6, $G244 &lt; AC$6), 0, 2)+1)</f>
        <v/>
      </c>
      <c r="AD244" s="71" t="str">
        <f ca="1">INDEX({"","_","-","="},IF(OR($D244 &gt;= AE$6, $E244 &lt; AD$6), 0, 1)+IF(OR($F244 &gt;= AE$6, $G244 &lt; AD$6), 0, 2)+1)</f>
        <v/>
      </c>
      <c r="AE244" s="71" t="str">
        <f ca="1">INDEX({"","_","-","="},IF(OR($D244 &gt;= AF$6, $E244 &lt; AE$6), 0, 1)+IF(OR($F244 &gt;= AF$6, $G244 &lt; AE$6), 0, 2)+1)</f>
        <v/>
      </c>
      <c r="AF244" s="71" t="str">
        <f ca="1">INDEX({"","_","-","="},IF(OR($D244 &gt;= AG$6, $E244 &lt; AF$6), 0, 1)+IF(OR($F244 &gt;= AG$6, $G244 &lt; AF$6), 0, 2)+1)</f>
        <v/>
      </c>
      <c r="AG244" s="71" t="str">
        <f ca="1">INDEX({"","_","-","="},IF(OR($D244 &gt;= AH$6, $E244 &lt; AG$6), 0, 1)+IF(OR($F244 &gt;= AH$6, $G244 &lt; AG$6), 0, 2)+1)</f>
        <v/>
      </c>
      <c r="AH244" s="71" t="str">
        <f ca="1">INDEX({"","_","-","="},IF(OR($D244 &gt;= AI$6, $E244 &lt; AH$6), 0, 1)+IF(OR($F244 &gt;= AI$6, $G244 &lt; AH$6), 0, 2)+1)</f>
        <v/>
      </c>
      <c r="AI244" s="71" t="str">
        <f ca="1">INDEX({"","_","-","="},IF(OR($D244 &gt;= AJ$6, $E244 &lt; AI$6), 0, 1)+IF(OR($F244 &gt;= AJ$6, $G244 &lt; AI$6), 0, 2)+1)</f>
        <v/>
      </c>
      <c r="AJ244" s="71" t="str">
        <f ca="1">INDEX({"","_","-","="},IF(OR($D244 &gt;= AK$6, $E244 &lt; AJ$6), 0, 1)+IF(OR($F244 &gt;= AK$6, $G244 &lt; AJ$6), 0, 2)+1)</f>
        <v/>
      </c>
      <c r="AK244" s="71" t="str">
        <f ca="1">INDEX({"","_","-","="},IF(OR($D244 &gt;= AL$6, $E244 &lt; AK$6), 0, 1)+IF(OR($F244 &gt;= AL$6, $G244 &lt; AK$6), 0, 2)+1)</f>
        <v/>
      </c>
      <c r="AL244" s="71" t="str">
        <f ca="1">INDEX({"","_","-","="},IF(OR($D244 &gt;= AM$6, $E244 &lt; AL$6), 0, 1)+IF(OR($F244 &gt;= AM$6, $G244 &lt; AL$6), 0, 2)+1)</f>
        <v/>
      </c>
      <c r="AM244" s="71" t="str">
        <f ca="1">INDEX({"","_","-","="},IF(OR($D244 &gt;= AN$6, $E244 &lt; AM$6), 0, 1)+IF(OR($F244 &gt;= AN$6, $G244 &lt; AM$6), 0, 2)+1)</f>
        <v/>
      </c>
      <c r="AN244" s="71" t="str">
        <f ca="1">INDEX({"","_","-","="},IF(OR($D244 &gt;= AO$6, $E244 &lt; AN$6), 0, 1)+IF(OR($F244 &gt;= AO$6, $G244 &lt; AN$6), 0, 2)+1)</f>
        <v/>
      </c>
      <c r="AO244" s="71" t="str">
        <f ca="1">INDEX({"","_","-","="},IF(OR($D244 &gt;= AP$6, $E244 &lt; AO$6), 0, 1)+IF(OR($F244 &gt;= AP$6, $G244 &lt; AO$6), 0, 2)+1)</f>
        <v/>
      </c>
      <c r="AP244" s="71" t="str">
        <f ca="1">INDEX({"","_","-","="},IF(OR($D244 &gt;= AQ$6, $E244 &lt; AP$6), 0, 1)+IF(OR($F244 &gt;= AQ$6, $G244 &lt; AP$6), 0, 2)+1)</f>
        <v/>
      </c>
      <c r="AQ244" s="71" t="str">
        <f ca="1">INDEX({"","_","-","="},IF(OR($D244 &gt;= AR$6, $E244 &lt; AQ$6), 0, 1)+IF(OR($F244 &gt;= AR$6, $G244 &lt; AQ$6), 0, 2)+1)</f>
        <v/>
      </c>
      <c r="AR244" s="71" t="str">
        <f ca="1">INDEX({"","_","-","="},IF(OR($D244 &gt;= AS$6, $E244 &lt; AR$6), 0, 1)+IF(OR($F244 &gt;= AS$6, $G244 &lt; AR$6), 0, 2)+1)</f>
        <v/>
      </c>
      <c r="AS244" s="71" t="str">
        <f ca="1">INDEX({"","_","-","="},IF(OR($D244 &gt;= AT$6, $E244 &lt; AS$6), 0, 1)+IF(OR($F244 &gt;= AT$6, $G244 &lt; AS$6), 0, 2)+1)</f>
        <v/>
      </c>
      <c r="AT244" s="71" t="str">
        <f ca="1">INDEX({"","_","-","="},IF(OR($D244 &gt;= AU$6, $E244 &lt; AT$6), 0, 1)+IF(OR($F244 &gt;= AU$6, $G244 &lt; AT$6), 0, 2)+1)</f>
        <v/>
      </c>
      <c r="AU244" s="71" t="str">
        <f ca="1">INDEX({"","_","-","="},IF(OR($D244 &gt;= AV$6, $E244 &lt; AU$6), 0, 1)+IF(OR($F244 &gt;= AV$6, $G244 &lt; AU$6), 0, 2)+1)</f>
        <v/>
      </c>
      <c r="AV244" s="71" t="str">
        <f ca="1">INDEX({"","_","-","="},IF(OR($D244 &gt;= AW$6, $E244 &lt; AV$6), 0, 1)+IF(OR($F244 &gt;= AW$6, $G244 &lt; AV$6), 0, 2)+1)</f>
        <v/>
      </c>
      <c r="AW244" s="71" t="str">
        <f ca="1">INDEX({"","_","-","="},IF(OR($D244 &gt;= AX$6, $E244 &lt; AW$6), 0, 1)+IF(OR($F244 &gt;= AX$6, $G244 &lt; AW$6), 0, 2)+1)</f>
        <v/>
      </c>
      <c r="AX244" s="71" t="str">
        <f ca="1">INDEX({"","_","-","="},IF(OR($D244 &gt;= AY$6, $E244 &lt; AX$6), 0, 1)+IF(OR($F244 &gt;= AY$6, $G244 &lt; AX$6), 0, 2)+1)</f>
        <v/>
      </c>
      <c r="AY244" s="71" t="str">
        <f ca="1">INDEX({"","_","-","="},IF(OR($D244 &gt;= AZ$6, $E244 &lt; AY$6), 0, 1)+IF(OR($F244 &gt;= AZ$6, $G244 &lt; AY$6), 0, 2)+1)</f>
        <v/>
      </c>
      <c r="AZ244" s="71" t="str">
        <f ca="1">INDEX({"","_","-","="},IF(OR($D244 &gt;= BA$6, $E244 &lt; AZ$6), 0, 1)+IF(OR($F244 &gt;= BA$6, $G244 &lt; AZ$6), 0, 2)+1)</f>
        <v/>
      </c>
      <c r="BA244" s="71" t="str">
        <f ca="1">INDEX({"","_","-","="},IF(OR($D244 &gt;= BB$6, $E244 &lt; BA$6), 0, 1)+IF(OR($F244 &gt;= BB$6, $G244 &lt; BA$6), 0, 2)+1)</f>
        <v/>
      </c>
      <c r="BB244" s="71" t="str">
        <f ca="1">INDEX({"","_","-","="},IF(OR($D244 &gt;= BC$6, $E244 &lt; BB$6), 0, 1)+IF(OR($F244 &gt;= BC$6, $G244 &lt; BB$6), 0, 2)+1)</f>
        <v/>
      </c>
      <c r="BC244" s="71" t="str">
        <f ca="1">INDEX({"","_","-","="},IF(OR($D244 &gt;= BD$6, $E244 &lt; BC$6), 0, 1)+IF(OR($F244 &gt;= BD$6, $G244 &lt; BC$6), 0, 2)+1)</f>
        <v/>
      </c>
      <c r="BD244" s="71" t="str">
        <f ca="1">INDEX({"","_","-","="},IF(OR($D244 &gt;= BE$6, $E244 &lt; BD$6), 0, 1)+IF(OR($F244 &gt;= BE$6, $G244 &lt; BD$6), 0, 2)+1)</f>
        <v/>
      </c>
      <c r="BE244" s="71" t="str">
        <f ca="1">INDEX({"","_","-","="},IF(OR($D244 &gt;= BF$6, $E244 &lt; BE$6), 0, 1)+IF(OR($F244 &gt;= BF$6, $G244 &lt; BE$6), 0, 2)+1)</f>
        <v/>
      </c>
      <c r="BF244" s="71" t="str">
        <f ca="1">INDEX({"","_","-","="},IF(OR($D244 &gt;= BG$6, $E244 &lt; BF$6), 0, 1)+IF(OR($F244 &gt;= BG$6, $G244 &lt; BF$6), 0, 2)+1)</f>
        <v/>
      </c>
      <c r="BG244" s="71" t="str">
        <f ca="1">INDEX({"","_","-","="},IF(OR($D244 &gt;= BH$6, $E244 &lt; BG$6), 0, 1)+IF(OR($F244 &gt;= BH$6, $G244 &lt; BG$6), 0, 2)+1)</f>
        <v/>
      </c>
      <c r="BH244" s="71" t="str">
        <f ca="1">INDEX({"","_","-","="},IF(OR($D244 &gt;= BI$6, $E244 &lt; BH$6), 0, 1)+IF(OR($F244 &gt;= BI$6, $G244 &lt; BH$6), 0, 2)+1)</f>
        <v/>
      </c>
      <c r="BI244" s="71" t="str">
        <f ca="1">INDEX({"","_","-","="},IF(OR($D244 &gt;= BJ$6, $E244 &lt; BI$6), 0, 1)+IF(OR($F244 &gt;= BJ$6, $G244 &lt; BI$6), 0, 2)+1)</f>
        <v/>
      </c>
      <c r="BJ244" s="71" t="str">
        <f ca="1">INDEX({"","_","-","="},IF(OR($D244 &gt;= BK$6, $E244 &lt; BJ$6), 0, 1)+IF(OR($F244 &gt;= BK$6, $G244 &lt; BJ$6), 0, 2)+1)</f>
        <v/>
      </c>
      <c r="BK244" s="71" t="str">
        <f ca="1">INDEX({"","_","-","="},IF(OR($D244 &gt;= BL$6, $E244 &lt; BK$6), 0, 1)+IF(OR($F244 &gt;= BL$6, $G244 &lt; BK$6), 0, 2)+1)</f>
        <v/>
      </c>
      <c r="BL244" s="71" t="str">
        <f ca="1">INDEX({"","_","-","="},IF(OR($D244 &gt;= BM$6, $E244 &lt; BL$6), 0, 1)+IF(OR($F244 &gt;= BM$6, $G244 &lt; BL$6), 0, 2)+1)</f>
        <v/>
      </c>
      <c r="BM244" s="71" t="str">
        <f ca="1">INDEX({"","_","-","="},IF(OR($D244 &gt;= BN$6, $E244 &lt; BM$6), 0, 1)+IF(OR($F244 &gt;= BN$6, $G244 &lt; BM$6), 0, 2)+1)</f>
        <v/>
      </c>
      <c r="BN244" s="71" t="str">
        <f ca="1">INDEX({"","_","-","="},IF(OR($D244 &gt;= BO$6, $E244 &lt; BN$6), 0, 1)+IF(OR($F244 &gt;= BO$6, $G244 &lt; BN$6), 0, 2)+1)</f>
        <v/>
      </c>
      <c r="BO244" s="71" t="str">
        <f ca="1">INDEX({"","_","-","="},IF(OR($D244 &gt;= BP$6, $E244 &lt; BO$6), 0, 1)+IF(OR($F244 &gt;= BP$6, $G244 &lt; BO$6), 0, 2)+1)</f>
        <v/>
      </c>
      <c r="BP244" s="71" t="str">
        <f ca="1">INDEX({"","_","-","="},IF(OR($D244 &gt;= BQ$6, $E244 &lt; BP$6), 0, 1)+IF(OR($F244 &gt;= BQ$6, $G244 &lt; BP$6), 0, 2)+1)</f>
        <v/>
      </c>
      <c r="BQ244" s="71" t="str">
        <f ca="1">INDEX({"","_","-","="},IF(OR($D244 &gt;= BR$6, $E244 &lt; BQ$6), 0, 1)+IF(OR($F244 &gt;= BR$6, $G244 &lt; BQ$6), 0, 2)+1)</f>
        <v/>
      </c>
      <c r="BR244" s="71" t="str">
        <f ca="1">INDEX({"","_","-","="},IF(OR($D244 &gt;= BS$6, $E244 &lt; BR$6), 0, 1)+IF(OR($F244 &gt;= BS$6, $G244 &lt; BR$6), 0, 2)+1)</f>
        <v/>
      </c>
      <c r="BS244" s="71" t="str">
        <f ca="1">INDEX({"","_","-","="},IF(OR($D244 &gt;= BT$6, $E244 &lt; BS$6), 0, 1)+IF(OR($F244 &gt;= BT$6, $G244 &lt; BS$6), 0, 2)+1)</f>
        <v/>
      </c>
      <c r="BT244" s="71" t="str">
        <f ca="1">INDEX({"","_","-","="},IF(OR($D244 &gt;= BU$6, $E244 &lt; BT$6), 0, 1)+IF(OR($F244 &gt;= BU$6, $G244 &lt; BT$6), 0, 2)+1)</f>
        <v/>
      </c>
      <c r="BU244" s="71" t="str">
        <f ca="1">INDEX({"","_","-","="},IF(OR($D244 &gt;= BV$6, $E244 &lt; BU$6), 0, 1)+IF(OR($F244 &gt;= BV$6, $G244 &lt; BU$6), 0, 2)+1)</f>
        <v/>
      </c>
      <c r="BV244" s="71" t="str">
        <f ca="1">INDEX({"","_","-","="},IF(OR($D244 &gt;= BW$6, $E244 &lt; BV$6), 0, 1)+IF(OR($F244 &gt;= BW$6, $G244 &lt; BV$6), 0, 2)+1)</f>
        <v/>
      </c>
      <c r="BW244" s="71" t="str">
        <f ca="1">INDEX({"","_","-","="},IF(OR($D244 &gt;= BX$6, $E244 &lt; BW$6), 0, 1)+IF(OR($F244 &gt;= BX$6, $G244 &lt; BW$6), 0, 2)+1)</f>
        <v/>
      </c>
      <c r="BX244" s="71" t="str">
        <f ca="1">INDEX({"","_","-","="},IF(OR($D244 &gt;= BY$6, $E244 &lt; BX$6), 0, 1)+IF(OR($F244 &gt;= BY$6, $G244 &lt; BX$6), 0, 2)+1)</f>
        <v/>
      </c>
      <c r="BY244" s="71" t="str">
        <f ca="1">INDEX({"","_","-","="},IF(OR($D244 &gt;= BZ$6, $E244 &lt; BY$6), 0, 1)+IF(OR($F244 &gt;= BZ$6, $G244 &lt; BY$6), 0, 2)+1)</f>
        <v/>
      </c>
      <c r="BZ244" s="71" t="str">
        <f ca="1">INDEX({"","_","-","="},IF(OR($D244 &gt;= CA$6, $E244 &lt; BZ$6), 0, 1)+IF(OR($F244 &gt;= CA$6, $G244 &lt; BZ$6), 0, 2)+1)</f>
        <v/>
      </c>
      <c r="CA244" s="71" t="str">
        <f ca="1">INDEX({"","_","-","="},IF(OR($D244 &gt;= CB$6, $E244 &lt; CA$6), 0, 1)+IF(OR($F244 &gt;= CB$6, $G244 &lt; CA$6), 0, 2)+1)</f>
        <v/>
      </c>
      <c r="CB244" s="71" t="str">
        <f ca="1">INDEX({"","_","-","="},IF(OR($D244 &gt;= CC$6, $E244 &lt; CB$6), 0, 1)+IF(OR($F244 &gt;= CC$6, $G244 &lt; CB$6), 0, 2)+1)</f>
        <v/>
      </c>
      <c r="CC244" s="71" t="str">
        <f ca="1">INDEX({"","_","-","="},IF(OR($D244 &gt;= CD$6, $E244 &lt; CC$6), 0, 1)+IF(OR($F244 &gt;= CD$6, $G244 &lt; CC$6), 0, 2)+1)</f>
        <v/>
      </c>
      <c r="CD244" s="71" t="str">
        <f ca="1">INDEX({"","_","-","="},IF(OR($D244 &gt;= CE$6, $E244 &lt; CD$6), 0, 1)+IF(OR($F244 &gt;= CE$6, $G244 &lt; CD$6), 0, 2)+1)</f>
        <v/>
      </c>
    </row>
    <row r="245" spans="1:82">
      <c r="A245" s="8" t="str">
        <f ca="1">IF('临-进度'!N240,'临-进度'!$A240,"")</f>
        <v/>
      </c>
      <c r="B245" s="8" t="str">
        <f ca="1">IF('临-进度'!N240,'临-进度'!$B240,"")</f>
        <v/>
      </c>
      <c r="C245" s="8" t="str">
        <f ca="1">IF('临-进度'!N240,'临-进度'!$F240,"")</f>
        <v/>
      </c>
      <c r="D245" s="42" t="str">
        <f ca="1">IF('临-进度'!$N240,'临-进度'!$J240,"")</f>
        <v/>
      </c>
      <c r="E245" s="42" t="str">
        <f ca="1">IF('临-进度'!$N240,'临-进度'!$AF240,"")</f>
        <v/>
      </c>
      <c r="F245" s="42" t="str">
        <f ca="1">IF('临-进度'!$N240,'临-进度'!$K240,"")</f>
        <v/>
      </c>
      <c r="G245" s="76" t="str">
        <f ca="1">IF('临-进度'!$N240,'临-进度'!$AG240,"")</f>
        <v/>
      </c>
      <c r="H245" s="71" t="str">
        <f ca="1">INDEX({"","_","-","="},IF(OR($D245 &gt;= I$6, $E245 &lt; H$6), 0, 1)+IF(OR($F245 &gt;= I$6, $G245 &lt; H$6), 0, 2)+1)</f>
        <v/>
      </c>
      <c r="I245" s="71" t="str">
        <f ca="1">INDEX({"","_","-","="},IF(OR($D245 &gt;= J$6, $E245 &lt; I$6), 0, 1)+IF(OR($F245 &gt;= J$6, $G245 &lt; I$6), 0, 2)+1)</f>
        <v/>
      </c>
      <c r="J245" s="71" t="str">
        <f ca="1">INDEX({"","_","-","="},IF(OR($D245 &gt;= K$6, $E245 &lt; J$6), 0, 1)+IF(OR($F245 &gt;= K$6, $G245 &lt; J$6), 0, 2)+1)</f>
        <v/>
      </c>
      <c r="K245" s="71" t="str">
        <f ca="1">INDEX({"","_","-","="},IF(OR($D245 &gt;= L$6, $E245 &lt; K$6), 0, 1)+IF(OR($F245 &gt;= L$6, $G245 &lt; K$6), 0, 2)+1)</f>
        <v/>
      </c>
      <c r="L245" s="71" t="str">
        <f ca="1">INDEX({"","_","-","="},IF(OR($D245 &gt;= M$6, $E245 &lt; L$6), 0, 1)+IF(OR($F245 &gt;= M$6, $G245 &lt; L$6), 0, 2)+1)</f>
        <v/>
      </c>
      <c r="M245" s="71" t="str">
        <f ca="1">INDEX({"","_","-","="},IF(OR($D245 &gt;= N$6, $E245 &lt; M$6), 0, 1)+IF(OR($F245 &gt;= N$6, $G245 &lt; M$6), 0, 2)+1)</f>
        <v/>
      </c>
      <c r="N245" s="71" t="str">
        <f ca="1">INDEX({"","_","-","="},IF(OR($D245 &gt;= O$6, $E245 &lt; N$6), 0, 1)+IF(OR($F245 &gt;= O$6, $G245 &lt; N$6), 0, 2)+1)</f>
        <v/>
      </c>
      <c r="O245" s="71" t="str">
        <f ca="1">INDEX({"","_","-","="},IF(OR($D245 &gt;= P$6, $E245 &lt; O$6), 0, 1)+IF(OR($F245 &gt;= P$6, $G245 &lt; O$6), 0, 2)+1)</f>
        <v/>
      </c>
      <c r="P245" s="71" t="str">
        <f ca="1">INDEX({"","_","-","="},IF(OR($D245 &gt;= Q$6, $E245 &lt; P$6), 0, 1)+IF(OR($F245 &gt;= Q$6, $G245 &lt; P$6), 0, 2)+1)</f>
        <v/>
      </c>
      <c r="Q245" s="71" t="str">
        <f ca="1">INDEX({"","_","-","="},IF(OR($D245 &gt;= R$6, $E245 &lt; Q$6), 0, 1)+IF(OR($F245 &gt;= R$6, $G245 &lt; Q$6), 0, 2)+1)</f>
        <v/>
      </c>
      <c r="R245" s="71" t="str">
        <f ca="1">INDEX({"","_","-","="},IF(OR($D245 &gt;= S$6, $E245 &lt; R$6), 0, 1)+IF(OR($F245 &gt;= S$6, $G245 &lt; R$6), 0, 2)+1)</f>
        <v/>
      </c>
      <c r="S245" s="71" t="str">
        <f ca="1">INDEX({"","_","-","="},IF(OR($D245 &gt;= T$6, $E245 &lt; S$6), 0, 1)+IF(OR($F245 &gt;= T$6, $G245 &lt; S$6), 0, 2)+1)</f>
        <v/>
      </c>
      <c r="T245" s="71" t="str">
        <f ca="1">INDEX({"","_","-","="},IF(OR($D245 &gt;= U$6, $E245 &lt; T$6), 0, 1)+IF(OR($F245 &gt;= U$6, $G245 &lt; T$6), 0, 2)+1)</f>
        <v/>
      </c>
      <c r="U245" s="71" t="str">
        <f ca="1">INDEX({"","_","-","="},IF(OR($D245 &gt;= V$6, $E245 &lt; U$6), 0, 1)+IF(OR($F245 &gt;= V$6, $G245 &lt; U$6), 0, 2)+1)</f>
        <v/>
      </c>
      <c r="V245" s="71" t="str">
        <f ca="1">INDEX({"","_","-","="},IF(OR($D245 &gt;= W$6, $E245 &lt; V$6), 0, 1)+IF(OR($F245 &gt;= W$6, $G245 &lt; V$6), 0, 2)+1)</f>
        <v/>
      </c>
      <c r="W245" s="71" t="str">
        <f ca="1">INDEX({"","_","-","="},IF(OR($D245 &gt;= X$6, $E245 &lt; W$6), 0, 1)+IF(OR($F245 &gt;= X$6, $G245 &lt; W$6), 0, 2)+1)</f>
        <v/>
      </c>
      <c r="X245" s="71" t="str">
        <f ca="1">INDEX({"","_","-","="},IF(OR($D245 &gt;= Y$6, $E245 &lt; X$6), 0, 1)+IF(OR($F245 &gt;= Y$6, $G245 &lt; X$6), 0, 2)+1)</f>
        <v/>
      </c>
      <c r="Y245" s="71" t="str">
        <f ca="1">INDEX({"","_","-","="},IF(OR($D245 &gt;= Z$6, $E245 &lt; Y$6), 0, 1)+IF(OR($F245 &gt;= Z$6, $G245 &lt; Y$6), 0, 2)+1)</f>
        <v/>
      </c>
      <c r="Z245" s="71" t="str">
        <f ca="1">INDEX({"","_","-","="},IF(OR($D245 &gt;= AA$6, $E245 &lt; Z$6), 0, 1)+IF(OR($F245 &gt;= AA$6, $G245 &lt; Z$6), 0, 2)+1)</f>
        <v/>
      </c>
      <c r="AA245" s="71" t="str">
        <f ca="1">INDEX({"","_","-","="},IF(OR($D245 &gt;= AB$6, $E245 &lt; AA$6), 0, 1)+IF(OR($F245 &gt;= AB$6, $G245 &lt; AA$6), 0, 2)+1)</f>
        <v/>
      </c>
      <c r="AB245" s="71" t="str">
        <f ca="1">INDEX({"","_","-","="},IF(OR($D245 &gt;= AC$6, $E245 &lt; AB$6), 0, 1)+IF(OR($F245 &gt;= AC$6, $G245 &lt; AB$6), 0, 2)+1)</f>
        <v/>
      </c>
      <c r="AC245" s="71" t="str">
        <f ca="1">INDEX({"","_","-","="},IF(OR($D245 &gt;= AD$6, $E245 &lt; AC$6), 0, 1)+IF(OR($F245 &gt;= AD$6, $G245 &lt; AC$6), 0, 2)+1)</f>
        <v/>
      </c>
      <c r="AD245" s="71" t="str">
        <f ca="1">INDEX({"","_","-","="},IF(OR($D245 &gt;= AE$6, $E245 &lt; AD$6), 0, 1)+IF(OR($F245 &gt;= AE$6, $G245 &lt; AD$6), 0, 2)+1)</f>
        <v/>
      </c>
      <c r="AE245" s="71" t="str">
        <f ca="1">INDEX({"","_","-","="},IF(OR($D245 &gt;= AF$6, $E245 &lt; AE$6), 0, 1)+IF(OR($F245 &gt;= AF$6, $G245 &lt; AE$6), 0, 2)+1)</f>
        <v/>
      </c>
      <c r="AF245" s="71" t="str">
        <f ca="1">INDEX({"","_","-","="},IF(OR($D245 &gt;= AG$6, $E245 &lt; AF$6), 0, 1)+IF(OR($F245 &gt;= AG$6, $G245 &lt; AF$6), 0, 2)+1)</f>
        <v/>
      </c>
      <c r="AG245" s="71" t="str">
        <f ca="1">INDEX({"","_","-","="},IF(OR($D245 &gt;= AH$6, $E245 &lt; AG$6), 0, 1)+IF(OR($F245 &gt;= AH$6, $G245 &lt; AG$6), 0, 2)+1)</f>
        <v/>
      </c>
      <c r="AH245" s="71" t="str">
        <f ca="1">INDEX({"","_","-","="},IF(OR($D245 &gt;= AI$6, $E245 &lt; AH$6), 0, 1)+IF(OR($F245 &gt;= AI$6, $G245 &lt; AH$6), 0, 2)+1)</f>
        <v/>
      </c>
      <c r="AI245" s="71" t="str">
        <f ca="1">INDEX({"","_","-","="},IF(OR($D245 &gt;= AJ$6, $E245 &lt; AI$6), 0, 1)+IF(OR($F245 &gt;= AJ$6, $G245 &lt; AI$6), 0, 2)+1)</f>
        <v/>
      </c>
      <c r="AJ245" s="71" t="str">
        <f ca="1">INDEX({"","_","-","="},IF(OR($D245 &gt;= AK$6, $E245 &lt; AJ$6), 0, 1)+IF(OR($F245 &gt;= AK$6, $G245 &lt; AJ$6), 0, 2)+1)</f>
        <v/>
      </c>
      <c r="AK245" s="71" t="str">
        <f ca="1">INDEX({"","_","-","="},IF(OR($D245 &gt;= AL$6, $E245 &lt; AK$6), 0, 1)+IF(OR($F245 &gt;= AL$6, $G245 &lt; AK$6), 0, 2)+1)</f>
        <v/>
      </c>
      <c r="AL245" s="71" t="str">
        <f ca="1">INDEX({"","_","-","="},IF(OR($D245 &gt;= AM$6, $E245 &lt; AL$6), 0, 1)+IF(OR($F245 &gt;= AM$6, $G245 &lt; AL$6), 0, 2)+1)</f>
        <v/>
      </c>
      <c r="AM245" s="71" t="str">
        <f ca="1">INDEX({"","_","-","="},IF(OR($D245 &gt;= AN$6, $E245 &lt; AM$6), 0, 1)+IF(OR($F245 &gt;= AN$6, $G245 &lt; AM$6), 0, 2)+1)</f>
        <v/>
      </c>
      <c r="AN245" s="71" t="str">
        <f ca="1">INDEX({"","_","-","="},IF(OR($D245 &gt;= AO$6, $E245 &lt; AN$6), 0, 1)+IF(OR($F245 &gt;= AO$6, $G245 &lt; AN$6), 0, 2)+1)</f>
        <v/>
      </c>
      <c r="AO245" s="71" t="str">
        <f ca="1">INDEX({"","_","-","="},IF(OR($D245 &gt;= AP$6, $E245 &lt; AO$6), 0, 1)+IF(OR($F245 &gt;= AP$6, $G245 &lt; AO$6), 0, 2)+1)</f>
        <v/>
      </c>
      <c r="AP245" s="71" t="str">
        <f ca="1">INDEX({"","_","-","="},IF(OR($D245 &gt;= AQ$6, $E245 &lt; AP$6), 0, 1)+IF(OR($F245 &gt;= AQ$6, $G245 &lt; AP$6), 0, 2)+1)</f>
        <v/>
      </c>
      <c r="AQ245" s="71" t="str">
        <f ca="1">INDEX({"","_","-","="},IF(OR($D245 &gt;= AR$6, $E245 &lt; AQ$6), 0, 1)+IF(OR($F245 &gt;= AR$6, $G245 &lt; AQ$6), 0, 2)+1)</f>
        <v/>
      </c>
      <c r="AR245" s="71" t="str">
        <f ca="1">INDEX({"","_","-","="},IF(OR($D245 &gt;= AS$6, $E245 &lt; AR$6), 0, 1)+IF(OR($F245 &gt;= AS$6, $G245 &lt; AR$6), 0, 2)+1)</f>
        <v/>
      </c>
      <c r="AS245" s="71" t="str">
        <f ca="1">INDEX({"","_","-","="},IF(OR($D245 &gt;= AT$6, $E245 &lt; AS$6), 0, 1)+IF(OR($F245 &gt;= AT$6, $G245 &lt; AS$6), 0, 2)+1)</f>
        <v/>
      </c>
      <c r="AT245" s="71" t="str">
        <f ca="1">INDEX({"","_","-","="},IF(OR($D245 &gt;= AU$6, $E245 &lt; AT$6), 0, 1)+IF(OR($F245 &gt;= AU$6, $G245 &lt; AT$6), 0, 2)+1)</f>
        <v/>
      </c>
      <c r="AU245" s="71" t="str">
        <f ca="1">INDEX({"","_","-","="},IF(OR($D245 &gt;= AV$6, $E245 &lt; AU$6), 0, 1)+IF(OR($F245 &gt;= AV$6, $G245 &lt; AU$6), 0, 2)+1)</f>
        <v/>
      </c>
      <c r="AV245" s="71" t="str">
        <f ca="1">INDEX({"","_","-","="},IF(OR($D245 &gt;= AW$6, $E245 &lt; AV$6), 0, 1)+IF(OR($F245 &gt;= AW$6, $G245 &lt; AV$6), 0, 2)+1)</f>
        <v/>
      </c>
      <c r="AW245" s="71" t="str">
        <f ca="1">INDEX({"","_","-","="},IF(OR($D245 &gt;= AX$6, $E245 &lt; AW$6), 0, 1)+IF(OR($F245 &gt;= AX$6, $G245 &lt; AW$6), 0, 2)+1)</f>
        <v/>
      </c>
      <c r="AX245" s="71" t="str">
        <f ca="1">INDEX({"","_","-","="},IF(OR($D245 &gt;= AY$6, $E245 &lt; AX$6), 0, 1)+IF(OR($F245 &gt;= AY$6, $G245 &lt; AX$6), 0, 2)+1)</f>
        <v/>
      </c>
      <c r="AY245" s="71" t="str">
        <f ca="1">INDEX({"","_","-","="},IF(OR($D245 &gt;= AZ$6, $E245 &lt; AY$6), 0, 1)+IF(OR($F245 &gt;= AZ$6, $G245 &lt; AY$6), 0, 2)+1)</f>
        <v/>
      </c>
      <c r="AZ245" s="71" t="str">
        <f ca="1">INDEX({"","_","-","="},IF(OR($D245 &gt;= BA$6, $E245 &lt; AZ$6), 0, 1)+IF(OR($F245 &gt;= BA$6, $G245 &lt; AZ$6), 0, 2)+1)</f>
        <v/>
      </c>
      <c r="BA245" s="71" t="str">
        <f ca="1">INDEX({"","_","-","="},IF(OR($D245 &gt;= BB$6, $E245 &lt; BA$6), 0, 1)+IF(OR($F245 &gt;= BB$6, $G245 &lt; BA$6), 0, 2)+1)</f>
        <v/>
      </c>
      <c r="BB245" s="71" t="str">
        <f ca="1">INDEX({"","_","-","="},IF(OR($D245 &gt;= BC$6, $E245 &lt; BB$6), 0, 1)+IF(OR($F245 &gt;= BC$6, $G245 &lt; BB$6), 0, 2)+1)</f>
        <v/>
      </c>
      <c r="BC245" s="71" t="str">
        <f ca="1">INDEX({"","_","-","="},IF(OR($D245 &gt;= BD$6, $E245 &lt; BC$6), 0, 1)+IF(OR($F245 &gt;= BD$6, $G245 &lt; BC$6), 0, 2)+1)</f>
        <v/>
      </c>
      <c r="BD245" s="71" t="str">
        <f ca="1">INDEX({"","_","-","="},IF(OR($D245 &gt;= BE$6, $E245 &lt; BD$6), 0, 1)+IF(OR($F245 &gt;= BE$6, $G245 &lt; BD$6), 0, 2)+1)</f>
        <v/>
      </c>
      <c r="BE245" s="71" t="str">
        <f ca="1">INDEX({"","_","-","="},IF(OR($D245 &gt;= BF$6, $E245 &lt; BE$6), 0, 1)+IF(OR($F245 &gt;= BF$6, $G245 &lt; BE$6), 0, 2)+1)</f>
        <v/>
      </c>
      <c r="BF245" s="71" t="str">
        <f ca="1">INDEX({"","_","-","="},IF(OR($D245 &gt;= BG$6, $E245 &lt; BF$6), 0, 1)+IF(OR($F245 &gt;= BG$6, $G245 &lt; BF$6), 0, 2)+1)</f>
        <v/>
      </c>
      <c r="BG245" s="71" t="str">
        <f ca="1">INDEX({"","_","-","="},IF(OR($D245 &gt;= BH$6, $E245 &lt; BG$6), 0, 1)+IF(OR($F245 &gt;= BH$6, $G245 &lt; BG$6), 0, 2)+1)</f>
        <v/>
      </c>
      <c r="BH245" s="71" t="str">
        <f ca="1">INDEX({"","_","-","="},IF(OR($D245 &gt;= BI$6, $E245 &lt; BH$6), 0, 1)+IF(OR($F245 &gt;= BI$6, $G245 &lt; BH$6), 0, 2)+1)</f>
        <v/>
      </c>
      <c r="BI245" s="71" t="str">
        <f ca="1">INDEX({"","_","-","="},IF(OR($D245 &gt;= BJ$6, $E245 &lt; BI$6), 0, 1)+IF(OR($F245 &gt;= BJ$6, $G245 &lt; BI$6), 0, 2)+1)</f>
        <v/>
      </c>
      <c r="BJ245" s="71" t="str">
        <f ca="1">INDEX({"","_","-","="},IF(OR($D245 &gt;= BK$6, $E245 &lt; BJ$6), 0, 1)+IF(OR($F245 &gt;= BK$6, $G245 &lt; BJ$6), 0, 2)+1)</f>
        <v/>
      </c>
      <c r="BK245" s="71" t="str">
        <f ca="1">INDEX({"","_","-","="},IF(OR($D245 &gt;= BL$6, $E245 &lt; BK$6), 0, 1)+IF(OR($F245 &gt;= BL$6, $G245 &lt; BK$6), 0, 2)+1)</f>
        <v/>
      </c>
      <c r="BL245" s="71" t="str">
        <f ca="1">INDEX({"","_","-","="},IF(OR($D245 &gt;= BM$6, $E245 &lt; BL$6), 0, 1)+IF(OR($F245 &gt;= BM$6, $G245 &lt; BL$6), 0, 2)+1)</f>
        <v/>
      </c>
      <c r="BM245" s="71" t="str">
        <f ca="1">INDEX({"","_","-","="},IF(OR($D245 &gt;= BN$6, $E245 &lt; BM$6), 0, 1)+IF(OR($F245 &gt;= BN$6, $G245 &lt; BM$6), 0, 2)+1)</f>
        <v/>
      </c>
      <c r="BN245" s="71" t="str">
        <f ca="1">INDEX({"","_","-","="},IF(OR($D245 &gt;= BO$6, $E245 &lt; BN$6), 0, 1)+IF(OR($F245 &gt;= BO$6, $G245 &lt; BN$6), 0, 2)+1)</f>
        <v/>
      </c>
      <c r="BO245" s="71" t="str">
        <f ca="1">INDEX({"","_","-","="},IF(OR($D245 &gt;= BP$6, $E245 &lt; BO$6), 0, 1)+IF(OR($F245 &gt;= BP$6, $G245 &lt; BO$6), 0, 2)+1)</f>
        <v/>
      </c>
      <c r="BP245" s="71" t="str">
        <f ca="1">INDEX({"","_","-","="},IF(OR($D245 &gt;= BQ$6, $E245 &lt; BP$6), 0, 1)+IF(OR($F245 &gt;= BQ$6, $G245 &lt; BP$6), 0, 2)+1)</f>
        <v/>
      </c>
      <c r="BQ245" s="71" t="str">
        <f ca="1">INDEX({"","_","-","="},IF(OR($D245 &gt;= BR$6, $E245 &lt; BQ$6), 0, 1)+IF(OR($F245 &gt;= BR$6, $G245 &lt; BQ$6), 0, 2)+1)</f>
        <v/>
      </c>
      <c r="BR245" s="71" t="str">
        <f ca="1">INDEX({"","_","-","="},IF(OR($D245 &gt;= BS$6, $E245 &lt; BR$6), 0, 1)+IF(OR($F245 &gt;= BS$6, $G245 &lt; BR$6), 0, 2)+1)</f>
        <v/>
      </c>
      <c r="BS245" s="71" t="str">
        <f ca="1">INDEX({"","_","-","="},IF(OR($D245 &gt;= BT$6, $E245 &lt; BS$6), 0, 1)+IF(OR($F245 &gt;= BT$6, $G245 &lt; BS$6), 0, 2)+1)</f>
        <v/>
      </c>
      <c r="BT245" s="71" t="str">
        <f ca="1">INDEX({"","_","-","="},IF(OR($D245 &gt;= BU$6, $E245 &lt; BT$6), 0, 1)+IF(OR($F245 &gt;= BU$6, $G245 &lt; BT$6), 0, 2)+1)</f>
        <v/>
      </c>
      <c r="BU245" s="71" t="str">
        <f ca="1">INDEX({"","_","-","="},IF(OR($D245 &gt;= BV$6, $E245 &lt; BU$6), 0, 1)+IF(OR($F245 &gt;= BV$6, $G245 &lt; BU$6), 0, 2)+1)</f>
        <v/>
      </c>
      <c r="BV245" s="71" t="str">
        <f ca="1">INDEX({"","_","-","="},IF(OR($D245 &gt;= BW$6, $E245 &lt; BV$6), 0, 1)+IF(OR($F245 &gt;= BW$6, $G245 &lt; BV$6), 0, 2)+1)</f>
        <v/>
      </c>
      <c r="BW245" s="71" t="str">
        <f ca="1">INDEX({"","_","-","="},IF(OR($D245 &gt;= BX$6, $E245 &lt; BW$6), 0, 1)+IF(OR($F245 &gt;= BX$6, $G245 &lt; BW$6), 0, 2)+1)</f>
        <v/>
      </c>
      <c r="BX245" s="71" t="str">
        <f ca="1">INDEX({"","_","-","="},IF(OR($D245 &gt;= BY$6, $E245 &lt; BX$6), 0, 1)+IF(OR($F245 &gt;= BY$6, $G245 &lt; BX$6), 0, 2)+1)</f>
        <v/>
      </c>
      <c r="BY245" s="71" t="str">
        <f ca="1">INDEX({"","_","-","="},IF(OR($D245 &gt;= BZ$6, $E245 &lt; BY$6), 0, 1)+IF(OR($F245 &gt;= BZ$6, $G245 &lt; BY$6), 0, 2)+1)</f>
        <v/>
      </c>
      <c r="BZ245" s="71" t="str">
        <f ca="1">INDEX({"","_","-","="},IF(OR($D245 &gt;= CA$6, $E245 &lt; BZ$6), 0, 1)+IF(OR($F245 &gt;= CA$6, $G245 &lt; BZ$6), 0, 2)+1)</f>
        <v/>
      </c>
      <c r="CA245" s="71" t="str">
        <f ca="1">INDEX({"","_","-","="},IF(OR($D245 &gt;= CB$6, $E245 &lt; CA$6), 0, 1)+IF(OR($F245 &gt;= CB$6, $G245 &lt; CA$6), 0, 2)+1)</f>
        <v/>
      </c>
      <c r="CB245" s="71" t="str">
        <f ca="1">INDEX({"","_","-","="},IF(OR($D245 &gt;= CC$6, $E245 &lt; CB$6), 0, 1)+IF(OR($F245 &gt;= CC$6, $G245 &lt; CB$6), 0, 2)+1)</f>
        <v/>
      </c>
      <c r="CC245" s="71" t="str">
        <f ca="1">INDEX({"","_","-","="},IF(OR($D245 &gt;= CD$6, $E245 &lt; CC$6), 0, 1)+IF(OR($F245 &gt;= CD$6, $G245 &lt; CC$6), 0, 2)+1)</f>
        <v/>
      </c>
      <c r="CD245" s="71" t="str">
        <f ca="1">INDEX({"","_","-","="},IF(OR($D245 &gt;= CE$6, $E245 &lt; CD$6), 0, 1)+IF(OR($F245 &gt;= CE$6, $G245 &lt; CD$6), 0, 2)+1)</f>
        <v/>
      </c>
    </row>
    <row r="246" spans="1:82">
      <c r="A246" s="8" t="str">
        <f ca="1">IF('临-进度'!N241,'临-进度'!$A241,"")</f>
        <v/>
      </c>
      <c r="B246" s="8" t="str">
        <f ca="1">IF('临-进度'!N241,'临-进度'!$B241,"")</f>
        <v/>
      </c>
      <c r="C246" s="8" t="str">
        <f ca="1">IF('临-进度'!N241,'临-进度'!$F241,"")</f>
        <v/>
      </c>
      <c r="D246" s="42" t="str">
        <f ca="1">IF('临-进度'!$N241,'临-进度'!$J241,"")</f>
        <v/>
      </c>
      <c r="E246" s="42" t="str">
        <f ca="1">IF('临-进度'!$N241,'临-进度'!$AF241,"")</f>
        <v/>
      </c>
      <c r="F246" s="42" t="str">
        <f ca="1">IF('临-进度'!$N241,'临-进度'!$K241,"")</f>
        <v/>
      </c>
      <c r="G246" s="76" t="str">
        <f ca="1">IF('临-进度'!$N241,'临-进度'!$AG241,"")</f>
        <v/>
      </c>
      <c r="H246" s="71" t="str">
        <f ca="1">INDEX({"","_","-","="},IF(OR($D246 &gt;= I$6, $E246 &lt; H$6), 0, 1)+IF(OR($F246 &gt;= I$6, $G246 &lt; H$6), 0, 2)+1)</f>
        <v/>
      </c>
      <c r="I246" s="71" t="str">
        <f ca="1">INDEX({"","_","-","="},IF(OR($D246 &gt;= J$6, $E246 &lt; I$6), 0, 1)+IF(OR($F246 &gt;= J$6, $G246 &lt; I$6), 0, 2)+1)</f>
        <v/>
      </c>
      <c r="J246" s="71" t="str">
        <f ca="1">INDEX({"","_","-","="},IF(OR($D246 &gt;= K$6, $E246 &lt; J$6), 0, 1)+IF(OR($F246 &gt;= K$6, $G246 &lt; J$6), 0, 2)+1)</f>
        <v/>
      </c>
      <c r="K246" s="71" t="str">
        <f ca="1">INDEX({"","_","-","="},IF(OR($D246 &gt;= L$6, $E246 &lt; K$6), 0, 1)+IF(OR($F246 &gt;= L$6, $G246 &lt; K$6), 0, 2)+1)</f>
        <v/>
      </c>
      <c r="L246" s="71" t="str">
        <f ca="1">INDEX({"","_","-","="},IF(OR($D246 &gt;= M$6, $E246 &lt; L$6), 0, 1)+IF(OR($F246 &gt;= M$6, $G246 &lt; L$6), 0, 2)+1)</f>
        <v/>
      </c>
      <c r="M246" s="71" t="str">
        <f ca="1">INDEX({"","_","-","="},IF(OR($D246 &gt;= N$6, $E246 &lt; M$6), 0, 1)+IF(OR($F246 &gt;= N$6, $G246 &lt; M$6), 0, 2)+1)</f>
        <v/>
      </c>
      <c r="N246" s="71" t="str">
        <f ca="1">INDEX({"","_","-","="},IF(OR($D246 &gt;= O$6, $E246 &lt; N$6), 0, 1)+IF(OR($F246 &gt;= O$6, $G246 &lt; N$6), 0, 2)+1)</f>
        <v/>
      </c>
      <c r="O246" s="71" t="str">
        <f ca="1">INDEX({"","_","-","="},IF(OR($D246 &gt;= P$6, $E246 &lt; O$6), 0, 1)+IF(OR($F246 &gt;= P$6, $G246 &lt; O$6), 0, 2)+1)</f>
        <v/>
      </c>
      <c r="P246" s="71" t="str">
        <f ca="1">INDEX({"","_","-","="},IF(OR($D246 &gt;= Q$6, $E246 &lt; P$6), 0, 1)+IF(OR($F246 &gt;= Q$6, $G246 &lt; P$6), 0, 2)+1)</f>
        <v/>
      </c>
      <c r="Q246" s="71" t="str">
        <f ca="1">INDEX({"","_","-","="},IF(OR($D246 &gt;= R$6, $E246 &lt; Q$6), 0, 1)+IF(OR($F246 &gt;= R$6, $G246 &lt; Q$6), 0, 2)+1)</f>
        <v/>
      </c>
      <c r="R246" s="71" t="str">
        <f ca="1">INDEX({"","_","-","="},IF(OR($D246 &gt;= S$6, $E246 &lt; R$6), 0, 1)+IF(OR($F246 &gt;= S$6, $G246 &lt; R$6), 0, 2)+1)</f>
        <v/>
      </c>
      <c r="S246" s="71" t="str">
        <f ca="1">INDEX({"","_","-","="},IF(OR($D246 &gt;= T$6, $E246 &lt; S$6), 0, 1)+IF(OR($F246 &gt;= T$6, $G246 &lt; S$6), 0, 2)+1)</f>
        <v/>
      </c>
      <c r="T246" s="71" t="str">
        <f ca="1">INDEX({"","_","-","="},IF(OR($D246 &gt;= U$6, $E246 &lt; T$6), 0, 1)+IF(OR($F246 &gt;= U$6, $G246 &lt; T$6), 0, 2)+1)</f>
        <v/>
      </c>
      <c r="U246" s="71" t="str">
        <f ca="1">INDEX({"","_","-","="},IF(OR($D246 &gt;= V$6, $E246 &lt; U$6), 0, 1)+IF(OR($F246 &gt;= V$6, $G246 &lt; U$6), 0, 2)+1)</f>
        <v/>
      </c>
      <c r="V246" s="71" t="str">
        <f ca="1">INDEX({"","_","-","="},IF(OR($D246 &gt;= W$6, $E246 &lt; V$6), 0, 1)+IF(OR($F246 &gt;= W$6, $G246 &lt; V$6), 0, 2)+1)</f>
        <v/>
      </c>
      <c r="W246" s="71" t="str">
        <f ca="1">INDEX({"","_","-","="},IF(OR($D246 &gt;= X$6, $E246 &lt; W$6), 0, 1)+IF(OR($F246 &gt;= X$6, $G246 &lt; W$6), 0, 2)+1)</f>
        <v/>
      </c>
      <c r="X246" s="71" t="str">
        <f ca="1">INDEX({"","_","-","="},IF(OR($D246 &gt;= Y$6, $E246 &lt; X$6), 0, 1)+IF(OR($F246 &gt;= Y$6, $G246 &lt; X$6), 0, 2)+1)</f>
        <v/>
      </c>
      <c r="Y246" s="71" t="str">
        <f ca="1">INDEX({"","_","-","="},IF(OR($D246 &gt;= Z$6, $E246 &lt; Y$6), 0, 1)+IF(OR($F246 &gt;= Z$6, $G246 &lt; Y$6), 0, 2)+1)</f>
        <v/>
      </c>
      <c r="Z246" s="71" t="str">
        <f ca="1">INDEX({"","_","-","="},IF(OR($D246 &gt;= AA$6, $E246 &lt; Z$6), 0, 1)+IF(OR($F246 &gt;= AA$6, $G246 &lt; Z$6), 0, 2)+1)</f>
        <v/>
      </c>
      <c r="AA246" s="71" t="str">
        <f ca="1">INDEX({"","_","-","="},IF(OR($D246 &gt;= AB$6, $E246 &lt; AA$6), 0, 1)+IF(OR($F246 &gt;= AB$6, $G246 &lt; AA$6), 0, 2)+1)</f>
        <v/>
      </c>
      <c r="AB246" s="71" t="str">
        <f ca="1">INDEX({"","_","-","="},IF(OR($D246 &gt;= AC$6, $E246 &lt; AB$6), 0, 1)+IF(OR($F246 &gt;= AC$6, $G246 &lt; AB$6), 0, 2)+1)</f>
        <v/>
      </c>
      <c r="AC246" s="71" t="str">
        <f ca="1">INDEX({"","_","-","="},IF(OR($D246 &gt;= AD$6, $E246 &lt; AC$6), 0, 1)+IF(OR($F246 &gt;= AD$6, $G246 &lt; AC$6), 0, 2)+1)</f>
        <v/>
      </c>
      <c r="AD246" s="71" t="str">
        <f ca="1">INDEX({"","_","-","="},IF(OR($D246 &gt;= AE$6, $E246 &lt; AD$6), 0, 1)+IF(OR($F246 &gt;= AE$6, $G246 &lt; AD$6), 0, 2)+1)</f>
        <v/>
      </c>
      <c r="AE246" s="71" t="str">
        <f ca="1">INDEX({"","_","-","="},IF(OR($D246 &gt;= AF$6, $E246 &lt; AE$6), 0, 1)+IF(OR($F246 &gt;= AF$6, $G246 &lt; AE$6), 0, 2)+1)</f>
        <v/>
      </c>
      <c r="AF246" s="71" t="str">
        <f ca="1">INDEX({"","_","-","="},IF(OR($D246 &gt;= AG$6, $E246 &lt; AF$6), 0, 1)+IF(OR($F246 &gt;= AG$6, $G246 &lt; AF$6), 0, 2)+1)</f>
        <v/>
      </c>
      <c r="AG246" s="71" t="str">
        <f ca="1">INDEX({"","_","-","="},IF(OR($D246 &gt;= AH$6, $E246 &lt; AG$6), 0, 1)+IF(OR($F246 &gt;= AH$6, $G246 &lt; AG$6), 0, 2)+1)</f>
        <v/>
      </c>
      <c r="AH246" s="71" t="str">
        <f ca="1">INDEX({"","_","-","="},IF(OR($D246 &gt;= AI$6, $E246 &lt; AH$6), 0, 1)+IF(OR($F246 &gt;= AI$6, $G246 &lt; AH$6), 0, 2)+1)</f>
        <v/>
      </c>
      <c r="AI246" s="71" t="str">
        <f ca="1">INDEX({"","_","-","="},IF(OR($D246 &gt;= AJ$6, $E246 &lt; AI$6), 0, 1)+IF(OR($F246 &gt;= AJ$6, $G246 &lt; AI$6), 0, 2)+1)</f>
        <v/>
      </c>
      <c r="AJ246" s="71" t="str">
        <f ca="1">INDEX({"","_","-","="},IF(OR($D246 &gt;= AK$6, $E246 &lt; AJ$6), 0, 1)+IF(OR($F246 &gt;= AK$6, $G246 &lt; AJ$6), 0, 2)+1)</f>
        <v/>
      </c>
      <c r="AK246" s="71" t="str">
        <f ca="1">INDEX({"","_","-","="},IF(OR($D246 &gt;= AL$6, $E246 &lt; AK$6), 0, 1)+IF(OR($F246 &gt;= AL$6, $G246 &lt; AK$6), 0, 2)+1)</f>
        <v/>
      </c>
      <c r="AL246" s="71" t="str">
        <f ca="1">INDEX({"","_","-","="},IF(OR($D246 &gt;= AM$6, $E246 &lt; AL$6), 0, 1)+IF(OR($F246 &gt;= AM$6, $G246 &lt; AL$6), 0, 2)+1)</f>
        <v/>
      </c>
      <c r="AM246" s="71" t="str">
        <f ca="1">INDEX({"","_","-","="},IF(OR($D246 &gt;= AN$6, $E246 &lt; AM$6), 0, 1)+IF(OR($F246 &gt;= AN$6, $G246 &lt; AM$6), 0, 2)+1)</f>
        <v/>
      </c>
      <c r="AN246" s="71" t="str">
        <f ca="1">INDEX({"","_","-","="},IF(OR($D246 &gt;= AO$6, $E246 &lt; AN$6), 0, 1)+IF(OR($F246 &gt;= AO$6, $G246 &lt; AN$6), 0, 2)+1)</f>
        <v/>
      </c>
      <c r="AO246" s="71" t="str">
        <f ca="1">INDEX({"","_","-","="},IF(OR($D246 &gt;= AP$6, $E246 &lt; AO$6), 0, 1)+IF(OR($F246 &gt;= AP$6, $G246 &lt; AO$6), 0, 2)+1)</f>
        <v/>
      </c>
      <c r="AP246" s="71" t="str">
        <f ca="1">INDEX({"","_","-","="},IF(OR($D246 &gt;= AQ$6, $E246 &lt; AP$6), 0, 1)+IF(OR($F246 &gt;= AQ$6, $G246 &lt; AP$6), 0, 2)+1)</f>
        <v/>
      </c>
      <c r="AQ246" s="71" t="str">
        <f ca="1">INDEX({"","_","-","="},IF(OR($D246 &gt;= AR$6, $E246 &lt; AQ$6), 0, 1)+IF(OR($F246 &gt;= AR$6, $G246 &lt; AQ$6), 0, 2)+1)</f>
        <v/>
      </c>
      <c r="AR246" s="71" t="str">
        <f ca="1">INDEX({"","_","-","="},IF(OR($D246 &gt;= AS$6, $E246 &lt; AR$6), 0, 1)+IF(OR($F246 &gt;= AS$6, $G246 &lt; AR$6), 0, 2)+1)</f>
        <v/>
      </c>
      <c r="AS246" s="71" t="str">
        <f ca="1">INDEX({"","_","-","="},IF(OR($D246 &gt;= AT$6, $E246 &lt; AS$6), 0, 1)+IF(OR($F246 &gt;= AT$6, $G246 &lt; AS$6), 0, 2)+1)</f>
        <v/>
      </c>
      <c r="AT246" s="71" t="str">
        <f ca="1">INDEX({"","_","-","="},IF(OR($D246 &gt;= AU$6, $E246 &lt; AT$6), 0, 1)+IF(OR($F246 &gt;= AU$6, $G246 &lt; AT$6), 0, 2)+1)</f>
        <v/>
      </c>
      <c r="AU246" s="71" t="str">
        <f ca="1">INDEX({"","_","-","="},IF(OR($D246 &gt;= AV$6, $E246 &lt; AU$6), 0, 1)+IF(OR($F246 &gt;= AV$6, $G246 &lt; AU$6), 0, 2)+1)</f>
        <v/>
      </c>
      <c r="AV246" s="71" t="str">
        <f ca="1">INDEX({"","_","-","="},IF(OR($D246 &gt;= AW$6, $E246 &lt; AV$6), 0, 1)+IF(OR($F246 &gt;= AW$6, $G246 &lt; AV$6), 0, 2)+1)</f>
        <v/>
      </c>
      <c r="AW246" s="71" t="str">
        <f ca="1">INDEX({"","_","-","="},IF(OR($D246 &gt;= AX$6, $E246 &lt; AW$6), 0, 1)+IF(OR($F246 &gt;= AX$6, $G246 &lt; AW$6), 0, 2)+1)</f>
        <v/>
      </c>
      <c r="AX246" s="71" t="str">
        <f ca="1">INDEX({"","_","-","="},IF(OR($D246 &gt;= AY$6, $E246 &lt; AX$6), 0, 1)+IF(OR($F246 &gt;= AY$6, $G246 &lt; AX$6), 0, 2)+1)</f>
        <v/>
      </c>
      <c r="AY246" s="71" t="str">
        <f ca="1">INDEX({"","_","-","="},IF(OR($D246 &gt;= AZ$6, $E246 &lt; AY$6), 0, 1)+IF(OR($F246 &gt;= AZ$6, $G246 &lt; AY$6), 0, 2)+1)</f>
        <v/>
      </c>
      <c r="AZ246" s="71" t="str">
        <f ca="1">INDEX({"","_","-","="},IF(OR($D246 &gt;= BA$6, $E246 &lt; AZ$6), 0, 1)+IF(OR($F246 &gt;= BA$6, $G246 &lt; AZ$6), 0, 2)+1)</f>
        <v/>
      </c>
      <c r="BA246" s="71" t="str">
        <f ca="1">INDEX({"","_","-","="},IF(OR($D246 &gt;= BB$6, $E246 &lt; BA$6), 0, 1)+IF(OR($F246 &gt;= BB$6, $G246 &lt; BA$6), 0, 2)+1)</f>
        <v/>
      </c>
      <c r="BB246" s="71" t="str">
        <f ca="1">INDEX({"","_","-","="},IF(OR($D246 &gt;= BC$6, $E246 &lt; BB$6), 0, 1)+IF(OR($F246 &gt;= BC$6, $G246 &lt; BB$6), 0, 2)+1)</f>
        <v/>
      </c>
      <c r="BC246" s="71" t="str">
        <f ca="1">INDEX({"","_","-","="},IF(OR($D246 &gt;= BD$6, $E246 &lt; BC$6), 0, 1)+IF(OR($F246 &gt;= BD$6, $G246 &lt; BC$6), 0, 2)+1)</f>
        <v/>
      </c>
      <c r="BD246" s="71" t="str">
        <f ca="1">INDEX({"","_","-","="},IF(OR($D246 &gt;= BE$6, $E246 &lt; BD$6), 0, 1)+IF(OR($F246 &gt;= BE$6, $G246 &lt; BD$6), 0, 2)+1)</f>
        <v/>
      </c>
      <c r="BE246" s="71" t="str">
        <f ca="1">INDEX({"","_","-","="},IF(OR($D246 &gt;= BF$6, $E246 &lt; BE$6), 0, 1)+IF(OR($F246 &gt;= BF$6, $G246 &lt; BE$6), 0, 2)+1)</f>
        <v/>
      </c>
      <c r="BF246" s="71" t="str">
        <f ca="1">INDEX({"","_","-","="},IF(OR($D246 &gt;= BG$6, $E246 &lt; BF$6), 0, 1)+IF(OR($F246 &gt;= BG$6, $G246 &lt; BF$6), 0, 2)+1)</f>
        <v/>
      </c>
      <c r="BG246" s="71" t="str">
        <f ca="1">INDEX({"","_","-","="},IF(OR($D246 &gt;= BH$6, $E246 &lt; BG$6), 0, 1)+IF(OR($F246 &gt;= BH$6, $G246 &lt; BG$6), 0, 2)+1)</f>
        <v/>
      </c>
      <c r="BH246" s="71" t="str">
        <f ca="1">INDEX({"","_","-","="},IF(OR($D246 &gt;= BI$6, $E246 &lt; BH$6), 0, 1)+IF(OR($F246 &gt;= BI$6, $G246 &lt; BH$6), 0, 2)+1)</f>
        <v/>
      </c>
      <c r="BI246" s="71" t="str">
        <f ca="1">INDEX({"","_","-","="},IF(OR($D246 &gt;= BJ$6, $E246 &lt; BI$6), 0, 1)+IF(OR($F246 &gt;= BJ$6, $G246 &lt; BI$6), 0, 2)+1)</f>
        <v/>
      </c>
      <c r="BJ246" s="71" t="str">
        <f ca="1">INDEX({"","_","-","="},IF(OR($D246 &gt;= BK$6, $E246 &lt; BJ$6), 0, 1)+IF(OR($F246 &gt;= BK$6, $G246 &lt; BJ$6), 0, 2)+1)</f>
        <v/>
      </c>
      <c r="BK246" s="71" t="str">
        <f ca="1">INDEX({"","_","-","="},IF(OR($D246 &gt;= BL$6, $E246 &lt; BK$6), 0, 1)+IF(OR($F246 &gt;= BL$6, $G246 &lt; BK$6), 0, 2)+1)</f>
        <v/>
      </c>
      <c r="BL246" s="71" t="str">
        <f ca="1">INDEX({"","_","-","="},IF(OR($D246 &gt;= BM$6, $E246 &lt; BL$6), 0, 1)+IF(OR($F246 &gt;= BM$6, $G246 &lt; BL$6), 0, 2)+1)</f>
        <v/>
      </c>
      <c r="BM246" s="71" t="str">
        <f ca="1">INDEX({"","_","-","="},IF(OR($D246 &gt;= BN$6, $E246 &lt; BM$6), 0, 1)+IF(OR($F246 &gt;= BN$6, $G246 &lt; BM$6), 0, 2)+1)</f>
        <v/>
      </c>
      <c r="BN246" s="71" t="str">
        <f ca="1">INDEX({"","_","-","="},IF(OR($D246 &gt;= BO$6, $E246 &lt; BN$6), 0, 1)+IF(OR($F246 &gt;= BO$6, $G246 &lt; BN$6), 0, 2)+1)</f>
        <v/>
      </c>
      <c r="BO246" s="71" t="str">
        <f ca="1">INDEX({"","_","-","="},IF(OR($D246 &gt;= BP$6, $E246 &lt; BO$6), 0, 1)+IF(OR($F246 &gt;= BP$6, $G246 &lt; BO$6), 0, 2)+1)</f>
        <v/>
      </c>
      <c r="BP246" s="71" t="str">
        <f ca="1">INDEX({"","_","-","="},IF(OR($D246 &gt;= BQ$6, $E246 &lt; BP$6), 0, 1)+IF(OR($F246 &gt;= BQ$6, $G246 &lt; BP$6), 0, 2)+1)</f>
        <v/>
      </c>
      <c r="BQ246" s="71" t="str">
        <f ca="1">INDEX({"","_","-","="},IF(OR($D246 &gt;= BR$6, $E246 &lt; BQ$6), 0, 1)+IF(OR($F246 &gt;= BR$6, $G246 &lt; BQ$6), 0, 2)+1)</f>
        <v/>
      </c>
      <c r="BR246" s="71" t="str">
        <f ca="1">INDEX({"","_","-","="},IF(OR($D246 &gt;= BS$6, $E246 &lt; BR$6), 0, 1)+IF(OR($F246 &gt;= BS$6, $G246 &lt; BR$6), 0, 2)+1)</f>
        <v/>
      </c>
      <c r="BS246" s="71" t="str">
        <f ca="1">INDEX({"","_","-","="},IF(OR($D246 &gt;= BT$6, $E246 &lt; BS$6), 0, 1)+IF(OR($F246 &gt;= BT$6, $G246 &lt; BS$6), 0, 2)+1)</f>
        <v/>
      </c>
      <c r="BT246" s="71" t="str">
        <f ca="1">INDEX({"","_","-","="},IF(OR($D246 &gt;= BU$6, $E246 &lt; BT$6), 0, 1)+IF(OR($F246 &gt;= BU$6, $G246 &lt; BT$6), 0, 2)+1)</f>
        <v/>
      </c>
      <c r="BU246" s="71" t="str">
        <f ca="1">INDEX({"","_","-","="},IF(OR($D246 &gt;= BV$6, $E246 &lt; BU$6), 0, 1)+IF(OR($F246 &gt;= BV$6, $G246 &lt; BU$6), 0, 2)+1)</f>
        <v/>
      </c>
      <c r="BV246" s="71" t="str">
        <f ca="1">INDEX({"","_","-","="},IF(OR($D246 &gt;= BW$6, $E246 &lt; BV$6), 0, 1)+IF(OR($F246 &gt;= BW$6, $G246 &lt; BV$6), 0, 2)+1)</f>
        <v/>
      </c>
      <c r="BW246" s="71" t="str">
        <f ca="1">INDEX({"","_","-","="},IF(OR($D246 &gt;= BX$6, $E246 &lt; BW$6), 0, 1)+IF(OR($F246 &gt;= BX$6, $G246 &lt; BW$6), 0, 2)+1)</f>
        <v/>
      </c>
      <c r="BX246" s="71" t="str">
        <f ca="1">INDEX({"","_","-","="},IF(OR($D246 &gt;= BY$6, $E246 &lt; BX$6), 0, 1)+IF(OR($F246 &gt;= BY$6, $G246 &lt; BX$6), 0, 2)+1)</f>
        <v/>
      </c>
      <c r="BY246" s="71" t="str">
        <f ca="1">INDEX({"","_","-","="},IF(OR($D246 &gt;= BZ$6, $E246 &lt; BY$6), 0, 1)+IF(OR($F246 &gt;= BZ$6, $G246 &lt; BY$6), 0, 2)+1)</f>
        <v/>
      </c>
      <c r="BZ246" s="71" t="str">
        <f ca="1">INDEX({"","_","-","="},IF(OR($D246 &gt;= CA$6, $E246 &lt; BZ$6), 0, 1)+IF(OR($F246 &gt;= CA$6, $G246 &lt; BZ$6), 0, 2)+1)</f>
        <v/>
      </c>
      <c r="CA246" s="71" t="str">
        <f ca="1">INDEX({"","_","-","="},IF(OR($D246 &gt;= CB$6, $E246 &lt; CA$6), 0, 1)+IF(OR($F246 &gt;= CB$6, $G246 &lt; CA$6), 0, 2)+1)</f>
        <v/>
      </c>
      <c r="CB246" s="71" t="str">
        <f ca="1">INDEX({"","_","-","="},IF(OR($D246 &gt;= CC$6, $E246 &lt; CB$6), 0, 1)+IF(OR($F246 &gt;= CC$6, $G246 &lt; CB$6), 0, 2)+1)</f>
        <v/>
      </c>
      <c r="CC246" s="71" t="str">
        <f ca="1">INDEX({"","_","-","="},IF(OR($D246 &gt;= CD$6, $E246 &lt; CC$6), 0, 1)+IF(OR($F246 &gt;= CD$6, $G246 &lt; CC$6), 0, 2)+1)</f>
        <v/>
      </c>
      <c r="CD246" s="71" t="str">
        <f ca="1">INDEX({"","_","-","="},IF(OR($D246 &gt;= CE$6, $E246 &lt; CD$6), 0, 1)+IF(OR($F246 &gt;= CE$6, $G246 &lt; CD$6), 0, 2)+1)</f>
        <v/>
      </c>
    </row>
    <row r="247" spans="1:82">
      <c r="A247" s="8" t="str">
        <f ca="1">IF('临-进度'!N242,'临-进度'!$A242,"")</f>
        <v/>
      </c>
      <c r="B247" s="8" t="str">
        <f ca="1">IF('临-进度'!N242,'临-进度'!$B242,"")</f>
        <v/>
      </c>
      <c r="C247" s="8" t="str">
        <f ca="1">IF('临-进度'!N242,'临-进度'!$F242,"")</f>
        <v/>
      </c>
      <c r="D247" s="42" t="str">
        <f ca="1">IF('临-进度'!$N242,'临-进度'!$J242,"")</f>
        <v/>
      </c>
      <c r="E247" s="42" t="str">
        <f ca="1">IF('临-进度'!$N242,'临-进度'!$AF242,"")</f>
        <v/>
      </c>
      <c r="F247" s="42" t="str">
        <f ca="1">IF('临-进度'!$N242,'临-进度'!$K242,"")</f>
        <v/>
      </c>
      <c r="G247" s="76" t="str">
        <f ca="1">IF('临-进度'!$N242,'临-进度'!$AG242,"")</f>
        <v/>
      </c>
      <c r="H247" s="71" t="str">
        <f ca="1">INDEX({"","_","-","="},IF(OR($D247 &gt;= I$6, $E247 &lt; H$6), 0, 1)+IF(OR($F247 &gt;= I$6, $G247 &lt; H$6), 0, 2)+1)</f>
        <v/>
      </c>
      <c r="I247" s="71" t="str">
        <f ca="1">INDEX({"","_","-","="},IF(OR($D247 &gt;= J$6, $E247 &lt; I$6), 0, 1)+IF(OR($F247 &gt;= J$6, $G247 &lt; I$6), 0, 2)+1)</f>
        <v/>
      </c>
      <c r="J247" s="71" t="str">
        <f ca="1">INDEX({"","_","-","="},IF(OR($D247 &gt;= K$6, $E247 &lt; J$6), 0, 1)+IF(OR($F247 &gt;= K$6, $G247 &lt; J$6), 0, 2)+1)</f>
        <v/>
      </c>
      <c r="K247" s="71" t="str">
        <f ca="1">INDEX({"","_","-","="},IF(OR($D247 &gt;= L$6, $E247 &lt; K$6), 0, 1)+IF(OR($F247 &gt;= L$6, $G247 &lt; K$6), 0, 2)+1)</f>
        <v/>
      </c>
      <c r="L247" s="71" t="str">
        <f ca="1">INDEX({"","_","-","="},IF(OR($D247 &gt;= M$6, $E247 &lt; L$6), 0, 1)+IF(OR($F247 &gt;= M$6, $G247 &lt; L$6), 0, 2)+1)</f>
        <v/>
      </c>
      <c r="M247" s="71" t="str">
        <f ca="1">INDEX({"","_","-","="},IF(OR($D247 &gt;= N$6, $E247 &lt; M$6), 0, 1)+IF(OR($F247 &gt;= N$6, $G247 &lt; M$6), 0, 2)+1)</f>
        <v/>
      </c>
      <c r="N247" s="71" t="str">
        <f ca="1">INDEX({"","_","-","="},IF(OR($D247 &gt;= O$6, $E247 &lt; N$6), 0, 1)+IF(OR($F247 &gt;= O$6, $G247 &lt; N$6), 0, 2)+1)</f>
        <v/>
      </c>
      <c r="O247" s="71" t="str">
        <f ca="1">INDEX({"","_","-","="},IF(OR($D247 &gt;= P$6, $E247 &lt; O$6), 0, 1)+IF(OR($F247 &gt;= P$6, $G247 &lt; O$6), 0, 2)+1)</f>
        <v/>
      </c>
      <c r="P247" s="71" t="str">
        <f ca="1">INDEX({"","_","-","="},IF(OR($D247 &gt;= Q$6, $E247 &lt; P$6), 0, 1)+IF(OR($F247 &gt;= Q$6, $G247 &lt; P$6), 0, 2)+1)</f>
        <v/>
      </c>
      <c r="Q247" s="71" t="str">
        <f ca="1">INDEX({"","_","-","="},IF(OR($D247 &gt;= R$6, $E247 &lt; Q$6), 0, 1)+IF(OR($F247 &gt;= R$6, $G247 &lt; Q$6), 0, 2)+1)</f>
        <v/>
      </c>
      <c r="R247" s="71" t="str">
        <f ca="1">INDEX({"","_","-","="},IF(OR($D247 &gt;= S$6, $E247 &lt; R$6), 0, 1)+IF(OR($F247 &gt;= S$6, $G247 &lt; R$6), 0, 2)+1)</f>
        <v/>
      </c>
      <c r="S247" s="71" t="str">
        <f ca="1">INDEX({"","_","-","="},IF(OR($D247 &gt;= T$6, $E247 &lt; S$6), 0, 1)+IF(OR($F247 &gt;= T$6, $G247 &lt; S$6), 0, 2)+1)</f>
        <v/>
      </c>
      <c r="T247" s="71" t="str">
        <f ca="1">INDEX({"","_","-","="},IF(OR($D247 &gt;= U$6, $E247 &lt; T$6), 0, 1)+IF(OR($F247 &gt;= U$6, $G247 &lt; T$6), 0, 2)+1)</f>
        <v/>
      </c>
      <c r="U247" s="71" t="str">
        <f ca="1">INDEX({"","_","-","="},IF(OR($D247 &gt;= V$6, $E247 &lt; U$6), 0, 1)+IF(OR($F247 &gt;= V$6, $G247 &lt; U$6), 0, 2)+1)</f>
        <v/>
      </c>
      <c r="V247" s="71" t="str">
        <f ca="1">INDEX({"","_","-","="},IF(OR($D247 &gt;= W$6, $E247 &lt; V$6), 0, 1)+IF(OR($F247 &gt;= W$6, $G247 &lt; V$6), 0, 2)+1)</f>
        <v/>
      </c>
      <c r="W247" s="71" t="str">
        <f ca="1">INDEX({"","_","-","="},IF(OR($D247 &gt;= X$6, $E247 &lt; W$6), 0, 1)+IF(OR($F247 &gt;= X$6, $G247 &lt; W$6), 0, 2)+1)</f>
        <v/>
      </c>
      <c r="X247" s="71" t="str">
        <f ca="1">INDEX({"","_","-","="},IF(OR($D247 &gt;= Y$6, $E247 &lt; X$6), 0, 1)+IF(OR($F247 &gt;= Y$6, $G247 &lt; X$6), 0, 2)+1)</f>
        <v/>
      </c>
      <c r="Y247" s="71" t="str">
        <f ca="1">INDEX({"","_","-","="},IF(OR($D247 &gt;= Z$6, $E247 &lt; Y$6), 0, 1)+IF(OR($F247 &gt;= Z$6, $G247 &lt; Y$6), 0, 2)+1)</f>
        <v/>
      </c>
      <c r="Z247" s="71" t="str">
        <f ca="1">INDEX({"","_","-","="},IF(OR($D247 &gt;= AA$6, $E247 &lt; Z$6), 0, 1)+IF(OR($F247 &gt;= AA$6, $G247 &lt; Z$6), 0, 2)+1)</f>
        <v/>
      </c>
      <c r="AA247" s="71" t="str">
        <f ca="1">INDEX({"","_","-","="},IF(OR($D247 &gt;= AB$6, $E247 &lt; AA$6), 0, 1)+IF(OR($F247 &gt;= AB$6, $G247 &lt; AA$6), 0, 2)+1)</f>
        <v/>
      </c>
      <c r="AB247" s="71" t="str">
        <f ca="1">INDEX({"","_","-","="},IF(OR($D247 &gt;= AC$6, $E247 &lt; AB$6), 0, 1)+IF(OR($F247 &gt;= AC$6, $G247 &lt; AB$6), 0, 2)+1)</f>
        <v/>
      </c>
      <c r="AC247" s="71" t="str">
        <f ca="1">INDEX({"","_","-","="},IF(OR($D247 &gt;= AD$6, $E247 &lt; AC$6), 0, 1)+IF(OR($F247 &gt;= AD$6, $G247 &lt; AC$6), 0, 2)+1)</f>
        <v/>
      </c>
      <c r="AD247" s="71" t="str">
        <f ca="1">INDEX({"","_","-","="},IF(OR($D247 &gt;= AE$6, $E247 &lt; AD$6), 0, 1)+IF(OR($F247 &gt;= AE$6, $G247 &lt; AD$6), 0, 2)+1)</f>
        <v/>
      </c>
      <c r="AE247" s="71" t="str">
        <f ca="1">INDEX({"","_","-","="},IF(OR($D247 &gt;= AF$6, $E247 &lt; AE$6), 0, 1)+IF(OR($F247 &gt;= AF$6, $G247 &lt; AE$6), 0, 2)+1)</f>
        <v/>
      </c>
      <c r="AF247" s="71" t="str">
        <f ca="1">INDEX({"","_","-","="},IF(OR($D247 &gt;= AG$6, $E247 &lt; AF$6), 0, 1)+IF(OR($F247 &gt;= AG$6, $G247 &lt; AF$6), 0, 2)+1)</f>
        <v/>
      </c>
      <c r="AG247" s="71" t="str">
        <f ca="1">INDEX({"","_","-","="},IF(OR($D247 &gt;= AH$6, $E247 &lt; AG$6), 0, 1)+IF(OR($F247 &gt;= AH$6, $G247 &lt; AG$6), 0, 2)+1)</f>
        <v/>
      </c>
      <c r="AH247" s="71" t="str">
        <f ca="1">INDEX({"","_","-","="},IF(OR($D247 &gt;= AI$6, $E247 &lt; AH$6), 0, 1)+IF(OR($F247 &gt;= AI$6, $G247 &lt; AH$6), 0, 2)+1)</f>
        <v/>
      </c>
      <c r="AI247" s="71" t="str">
        <f ca="1">INDEX({"","_","-","="},IF(OR($D247 &gt;= AJ$6, $E247 &lt; AI$6), 0, 1)+IF(OR($F247 &gt;= AJ$6, $G247 &lt; AI$6), 0, 2)+1)</f>
        <v/>
      </c>
      <c r="AJ247" s="71" t="str">
        <f ca="1">INDEX({"","_","-","="},IF(OR($D247 &gt;= AK$6, $E247 &lt; AJ$6), 0, 1)+IF(OR($F247 &gt;= AK$6, $G247 &lt; AJ$6), 0, 2)+1)</f>
        <v/>
      </c>
      <c r="AK247" s="71" t="str">
        <f ca="1">INDEX({"","_","-","="},IF(OR($D247 &gt;= AL$6, $E247 &lt; AK$6), 0, 1)+IF(OR($F247 &gt;= AL$6, $G247 &lt; AK$6), 0, 2)+1)</f>
        <v/>
      </c>
      <c r="AL247" s="71" t="str">
        <f ca="1">INDEX({"","_","-","="},IF(OR($D247 &gt;= AM$6, $E247 &lt; AL$6), 0, 1)+IF(OR($F247 &gt;= AM$6, $G247 &lt; AL$6), 0, 2)+1)</f>
        <v/>
      </c>
      <c r="AM247" s="71" t="str">
        <f ca="1">INDEX({"","_","-","="},IF(OR($D247 &gt;= AN$6, $E247 &lt; AM$6), 0, 1)+IF(OR($F247 &gt;= AN$6, $G247 &lt; AM$6), 0, 2)+1)</f>
        <v/>
      </c>
      <c r="AN247" s="71" t="str">
        <f ca="1">INDEX({"","_","-","="},IF(OR($D247 &gt;= AO$6, $E247 &lt; AN$6), 0, 1)+IF(OR($F247 &gt;= AO$6, $G247 &lt; AN$6), 0, 2)+1)</f>
        <v/>
      </c>
      <c r="AO247" s="71" t="str">
        <f ca="1">INDEX({"","_","-","="},IF(OR($D247 &gt;= AP$6, $E247 &lt; AO$6), 0, 1)+IF(OR($F247 &gt;= AP$6, $G247 &lt; AO$6), 0, 2)+1)</f>
        <v/>
      </c>
      <c r="AP247" s="71" t="str">
        <f ca="1">INDEX({"","_","-","="},IF(OR($D247 &gt;= AQ$6, $E247 &lt; AP$6), 0, 1)+IF(OR($F247 &gt;= AQ$6, $G247 &lt; AP$6), 0, 2)+1)</f>
        <v/>
      </c>
      <c r="AQ247" s="71" t="str">
        <f ca="1">INDEX({"","_","-","="},IF(OR($D247 &gt;= AR$6, $E247 &lt; AQ$6), 0, 1)+IF(OR($F247 &gt;= AR$6, $G247 &lt; AQ$6), 0, 2)+1)</f>
        <v/>
      </c>
      <c r="AR247" s="71" t="str">
        <f ca="1">INDEX({"","_","-","="},IF(OR($D247 &gt;= AS$6, $E247 &lt; AR$6), 0, 1)+IF(OR($F247 &gt;= AS$6, $G247 &lt; AR$6), 0, 2)+1)</f>
        <v/>
      </c>
      <c r="AS247" s="71" t="str">
        <f ca="1">INDEX({"","_","-","="},IF(OR($D247 &gt;= AT$6, $E247 &lt; AS$6), 0, 1)+IF(OR($F247 &gt;= AT$6, $G247 &lt; AS$6), 0, 2)+1)</f>
        <v/>
      </c>
      <c r="AT247" s="71" t="str">
        <f ca="1">INDEX({"","_","-","="},IF(OR($D247 &gt;= AU$6, $E247 &lt; AT$6), 0, 1)+IF(OR($F247 &gt;= AU$6, $G247 &lt; AT$6), 0, 2)+1)</f>
        <v/>
      </c>
      <c r="AU247" s="71" t="str">
        <f ca="1">INDEX({"","_","-","="},IF(OR($D247 &gt;= AV$6, $E247 &lt; AU$6), 0, 1)+IF(OR($F247 &gt;= AV$6, $G247 &lt; AU$6), 0, 2)+1)</f>
        <v/>
      </c>
      <c r="AV247" s="71" t="str">
        <f ca="1">INDEX({"","_","-","="},IF(OR($D247 &gt;= AW$6, $E247 &lt; AV$6), 0, 1)+IF(OR($F247 &gt;= AW$6, $G247 &lt; AV$6), 0, 2)+1)</f>
        <v/>
      </c>
      <c r="AW247" s="71" t="str">
        <f ca="1">INDEX({"","_","-","="},IF(OR($D247 &gt;= AX$6, $E247 &lt; AW$6), 0, 1)+IF(OR($F247 &gt;= AX$6, $G247 &lt; AW$6), 0, 2)+1)</f>
        <v/>
      </c>
      <c r="AX247" s="71" t="str">
        <f ca="1">INDEX({"","_","-","="},IF(OR($D247 &gt;= AY$6, $E247 &lt; AX$6), 0, 1)+IF(OR($F247 &gt;= AY$6, $G247 &lt; AX$6), 0, 2)+1)</f>
        <v/>
      </c>
      <c r="AY247" s="71" t="str">
        <f ca="1">INDEX({"","_","-","="},IF(OR($D247 &gt;= AZ$6, $E247 &lt; AY$6), 0, 1)+IF(OR($F247 &gt;= AZ$6, $G247 &lt; AY$6), 0, 2)+1)</f>
        <v/>
      </c>
      <c r="AZ247" s="71" t="str">
        <f ca="1">INDEX({"","_","-","="},IF(OR($D247 &gt;= BA$6, $E247 &lt; AZ$6), 0, 1)+IF(OR($F247 &gt;= BA$6, $G247 &lt; AZ$6), 0, 2)+1)</f>
        <v/>
      </c>
      <c r="BA247" s="71" t="str">
        <f ca="1">INDEX({"","_","-","="},IF(OR($D247 &gt;= BB$6, $E247 &lt; BA$6), 0, 1)+IF(OR($F247 &gt;= BB$6, $G247 &lt; BA$6), 0, 2)+1)</f>
        <v/>
      </c>
      <c r="BB247" s="71" t="str">
        <f ca="1">INDEX({"","_","-","="},IF(OR($D247 &gt;= BC$6, $E247 &lt; BB$6), 0, 1)+IF(OR($F247 &gt;= BC$6, $G247 &lt; BB$6), 0, 2)+1)</f>
        <v/>
      </c>
      <c r="BC247" s="71" t="str">
        <f ca="1">INDEX({"","_","-","="},IF(OR($D247 &gt;= BD$6, $E247 &lt; BC$6), 0, 1)+IF(OR($F247 &gt;= BD$6, $G247 &lt; BC$6), 0, 2)+1)</f>
        <v/>
      </c>
      <c r="BD247" s="71" t="str">
        <f ca="1">INDEX({"","_","-","="},IF(OR($D247 &gt;= BE$6, $E247 &lt; BD$6), 0, 1)+IF(OR($F247 &gt;= BE$6, $G247 &lt; BD$6), 0, 2)+1)</f>
        <v/>
      </c>
      <c r="BE247" s="71" t="str">
        <f ca="1">INDEX({"","_","-","="},IF(OR($D247 &gt;= BF$6, $E247 &lt; BE$6), 0, 1)+IF(OR($F247 &gt;= BF$6, $G247 &lt; BE$6), 0, 2)+1)</f>
        <v/>
      </c>
      <c r="BF247" s="71" t="str">
        <f ca="1">INDEX({"","_","-","="},IF(OR($D247 &gt;= BG$6, $E247 &lt; BF$6), 0, 1)+IF(OR($F247 &gt;= BG$6, $G247 &lt; BF$6), 0, 2)+1)</f>
        <v/>
      </c>
      <c r="BG247" s="71" t="str">
        <f ca="1">INDEX({"","_","-","="},IF(OR($D247 &gt;= BH$6, $E247 &lt; BG$6), 0, 1)+IF(OR($F247 &gt;= BH$6, $G247 &lt; BG$6), 0, 2)+1)</f>
        <v/>
      </c>
      <c r="BH247" s="71" t="str">
        <f ca="1">INDEX({"","_","-","="},IF(OR($D247 &gt;= BI$6, $E247 &lt; BH$6), 0, 1)+IF(OR($F247 &gt;= BI$6, $G247 &lt; BH$6), 0, 2)+1)</f>
        <v/>
      </c>
      <c r="BI247" s="71" t="str">
        <f ca="1">INDEX({"","_","-","="},IF(OR($D247 &gt;= BJ$6, $E247 &lt; BI$6), 0, 1)+IF(OR($F247 &gt;= BJ$6, $G247 &lt; BI$6), 0, 2)+1)</f>
        <v/>
      </c>
      <c r="BJ247" s="71" t="str">
        <f ca="1">INDEX({"","_","-","="},IF(OR($D247 &gt;= BK$6, $E247 &lt; BJ$6), 0, 1)+IF(OR($F247 &gt;= BK$6, $G247 &lt; BJ$6), 0, 2)+1)</f>
        <v/>
      </c>
      <c r="BK247" s="71" t="str">
        <f ca="1">INDEX({"","_","-","="},IF(OR($D247 &gt;= BL$6, $E247 &lt; BK$6), 0, 1)+IF(OR($F247 &gt;= BL$6, $G247 &lt; BK$6), 0, 2)+1)</f>
        <v/>
      </c>
      <c r="BL247" s="71" t="str">
        <f ca="1">INDEX({"","_","-","="},IF(OR($D247 &gt;= BM$6, $E247 &lt; BL$6), 0, 1)+IF(OR($F247 &gt;= BM$6, $G247 &lt; BL$6), 0, 2)+1)</f>
        <v/>
      </c>
      <c r="BM247" s="71" t="str">
        <f ca="1">INDEX({"","_","-","="},IF(OR($D247 &gt;= BN$6, $E247 &lt; BM$6), 0, 1)+IF(OR($F247 &gt;= BN$6, $G247 &lt; BM$6), 0, 2)+1)</f>
        <v/>
      </c>
      <c r="BN247" s="71" t="str">
        <f ca="1">INDEX({"","_","-","="},IF(OR($D247 &gt;= BO$6, $E247 &lt; BN$6), 0, 1)+IF(OR($F247 &gt;= BO$6, $G247 &lt; BN$6), 0, 2)+1)</f>
        <v/>
      </c>
      <c r="BO247" s="71" t="str">
        <f ca="1">INDEX({"","_","-","="},IF(OR($D247 &gt;= BP$6, $E247 &lt; BO$6), 0, 1)+IF(OR($F247 &gt;= BP$6, $G247 &lt; BO$6), 0, 2)+1)</f>
        <v/>
      </c>
      <c r="BP247" s="71" t="str">
        <f ca="1">INDEX({"","_","-","="},IF(OR($D247 &gt;= BQ$6, $E247 &lt; BP$6), 0, 1)+IF(OR($F247 &gt;= BQ$6, $G247 &lt; BP$6), 0, 2)+1)</f>
        <v/>
      </c>
      <c r="BQ247" s="71" t="str">
        <f ca="1">INDEX({"","_","-","="},IF(OR($D247 &gt;= BR$6, $E247 &lt; BQ$6), 0, 1)+IF(OR($F247 &gt;= BR$6, $G247 &lt; BQ$6), 0, 2)+1)</f>
        <v/>
      </c>
      <c r="BR247" s="71" t="str">
        <f ca="1">INDEX({"","_","-","="},IF(OR($D247 &gt;= BS$6, $E247 &lt; BR$6), 0, 1)+IF(OR($F247 &gt;= BS$6, $G247 &lt; BR$6), 0, 2)+1)</f>
        <v/>
      </c>
      <c r="BS247" s="71" t="str">
        <f ca="1">INDEX({"","_","-","="},IF(OR($D247 &gt;= BT$6, $E247 &lt; BS$6), 0, 1)+IF(OR($F247 &gt;= BT$6, $G247 &lt; BS$6), 0, 2)+1)</f>
        <v/>
      </c>
      <c r="BT247" s="71" t="str">
        <f ca="1">INDEX({"","_","-","="},IF(OR($D247 &gt;= BU$6, $E247 &lt; BT$6), 0, 1)+IF(OR($F247 &gt;= BU$6, $G247 &lt; BT$6), 0, 2)+1)</f>
        <v/>
      </c>
      <c r="BU247" s="71" t="str">
        <f ca="1">INDEX({"","_","-","="},IF(OR($D247 &gt;= BV$6, $E247 &lt; BU$6), 0, 1)+IF(OR($F247 &gt;= BV$6, $G247 &lt; BU$6), 0, 2)+1)</f>
        <v/>
      </c>
      <c r="BV247" s="71" t="str">
        <f ca="1">INDEX({"","_","-","="},IF(OR($D247 &gt;= BW$6, $E247 &lt; BV$6), 0, 1)+IF(OR($F247 &gt;= BW$6, $G247 &lt; BV$6), 0, 2)+1)</f>
        <v/>
      </c>
      <c r="BW247" s="71" t="str">
        <f ca="1">INDEX({"","_","-","="},IF(OR($D247 &gt;= BX$6, $E247 &lt; BW$6), 0, 1)+IF(OR($F247 &gt;= BX$6, $G247 &lt; BW$6), 0, 2)+1)</f>
        <v/>
      </c>
      <c r="BX247" s="71" t="str">
        <f ca="1">INDEX({"","_","-","="},IF(OR($D247 &gt;= BY$6, $E247 &lt; BX$6), 0, 1)+IF(OR($F247 &gt;= BY$6, $G247 &lt; BX$6), 0, 2)+1)</f>
        <v/>
      </c>
      <c r="BY247" s="71" t="str">
        <f ca="1">INDEX({"","_","-","="},IF(OR($D247 &gt;= BZ$6, $E247 &lt; BY$6), 0, 1)+IF(OR($F247 &gt;= BZ$6, $G247 &lt; BY$6), 0, 2)+1)</f>
        <v/>
      </c>
      <c r="BZ247" s="71" t="str">
        <f ca="1">INDEX({"","_","-","="},IF(OR($D247 &gt;= CA$6, $E247 &lt; BZ$6), 0, 1)+IF(OR($F247 &gt;= CA$6, $G247 &lt; BZ$6), 0, 2)+1)</f>
        <v/>
      </c>
      <c r="CA247" s="71" t="str">
        <f ca="1">INDEX({"","_","-","="},IF(OR($D247 &gt;= CB$6, $E247 &lt; CA$6), 0, 1)+IF(OR($F247 &gt;= CB$6, $G247 &lt; CA$6), 0, 2)+1)</f>
        <v/>
      </c>
      <c r="CB247" s="71" t="str">
        <f ca="1">INDEX({"","_","-","="},IF(OR($D247 &gt;= CC$6, $E247 &lt; CB$6), 0, 1)+IF(OR($F247 &gt;= CC$6, $G247 &lt; CB$6), 0, 2)+1)</f>
        <v/>
      </c>
      <c r="CC247" s="71" t="str">
        <f ca="1">INDEX({"","_","-","="},IF(OR($D247 &gt;= CD$6, $E247 &lt; CC$6), 0, 1)+IF(OR($F247 &gt;= CD$6, $G247 &lt; CC$6), 0, 2)+1)</f>
        <v/>
      </c>
      <c r="CD247" s="71" t="str">
        <f ca="1">INDEX({"","_","-","="},IF(OR($D247 &gt;= CE$6, $E247 &lt; CD$6), 0, 1)+IF(OR($F247 &gt;= CE$6, $G247 &lt; CD$6), 0, 2)+1)</f>
        <v/>
      </c>
    </row>
    <row r="248" spans="1:82">
      <c r="A248" s="8" t="str">
        <f ca="1">IF('临-进度'!N243,'临-进度'!$A243,"")</f>
        <v/>
      </c>
      <c r="B248" s="8" t="str">
        <f ca="1">IF('临-进度'!N243,'临-进度'!$B243,"")</f>
        <v/>
      </c>
      <c r="C248" s="8" t="str">
        <f ca="1">IF('临-进度'!N243,'临-进度'!$F243,"")</f>
        <v/>
      </c>
      <c r="D248" s="42" t="str">
        <f ca="1">IF('临-进度'!$N243,'临-进度'!$J243,"")</f>
        <v/>
      </c>
      <c r="E248" s="42" t="str">
        <f ca="1">IF('临-进度'!$N243,'临-进度'!$AF243,"")</f>
        <v/>
      </c>
      <c r="F248" s="42" t="str">
        <f ca="1">IF('临-进度'!$N243,'临-进度'!$K243,"")</f>
        <v/>
      </c>
      <c r="G248" s="76" t="str">
        <f ca="1">IF('临-进度'!$N243,'临-进度'!$AG243,"")</f>
        <v/>
      </c>
      <c r="H248" s="71" t="str">
        <f ca="1">INDEX({"","_","-","="},IF(OR($D248 &gt;= I$6, $E248 &lt; H$6), 0, 1)+IF(OR($F248 &gt;= I$6, $G248 &lt; H$6), 0, 2)+1)</f>
        <v/>
      </c>
      <c r="I248" s="71" t="str">
        <f ca="1">INDEX({"","_","-","="},IF(OR($D248 &gt;= J$6, $E248 &lt; I$6), 0, 1)+IF(OR($F248 &gt;= J$6, $G248 &lt; I$6), 0, 2)+1)</f>
        <v/>
      </c>
      <c r="J248" s="71" t="str">
        <f ca="1">INDEX({"","_","-","="},IF(OR($D248 &gt;= K$6, $E248 &lt; J$6), 0, 1)+IF(OR($F248 &gt;= K$6, $G248 &lt; J$6), 0, 2)+1)</f>
        <v/>
      </c>
      <c r="K248" s="71" t="str">
        <f ca="1">INDEX({"","_","-","="},IF(OR($D248 &gt;= L$6, $E248 &lt; K$6), 0, 1)+IF(OR($F248 &gt;= L$6, $G248 &lt; K$6), 0, 2)+1)</f>
        <v/>
      </c>
      <c r="L248" s="71" t="str">
        <f ca="1">INDEX({"","_","-","="},IF(OR($D248 &gt;= M$6, $E248 &lt; L$6), 0, 1)+IF(OR($F248 &gt;= M$6, $G248 &lt; L$6), 0, 2)+1)</f>
        <v/>
      </c>
      <c r="M248" s="71" t="str">
        <f ca="1">INDEX({"","_","-","="},IF(OR($D248 &gt;= N$6, $E248 &lt; M$6), 0, 1)+IF(OR($F248 &gt;= N$6, $G248 &lt; M$6), 0, 2)+1)</f>
        <v/>
      </c>
      <c r="N248" s="71" t="str">
        <f ca="1">INDEX({"","_","-","="},IF(OR($D248 &gt;= O$6, $E248 &lt; N$6), 0, 1)+IF(OR($F248 &gt;= O$6, $G248 &lt; N$6), 0, 2)+1)</f>
        <v/>
      </c>
      <c r="O248" s="71" t="str">
        <f ca="1">INDEX({"","_","-","="},IF(OR($D248 &gt;= P$6, $E248 &lt; O$6), 0, 1)+IF(OR($F248 &gt;= P$6, $G248 &lt; O$6), 0, 2)+1)</f>
        <v/>
      </c>
      <c r="P248" s="71" t="str">
        <f ca="1">INDEX({"","_","-","="},IF(OR($D248 &gt;= Q$6, $E248 &lt; P$6), 0, 1)+IF(OR($F248 &gt;= Q$6, $G248 &lt; P$6), 0, 2)+1)</f>
        <v/>
      </c>
      <c r="Q248" s="71" t="str">
        <f ca="1">INDEX({"","_","-","="},IF(OR($D248 &gt;= R$6, $E248 &lt; Q$6), 0, 1)+IF(OR($F248 &gt;= R$6, $G248 &lt; Q$6), 0, 2)+1)</f>
        <v/>
      </c>
      <c r="R248" s="71" t="str">
        <f ca="1">INDEX({"","_","-","="},IF(OR($D248 &gt;= S$6, $E248 &lt; R$6), 0, 1)+IF(OR($F248 &gt;= S$6, $G248 &lt; R$6), 0, 2)+1)</f>
        <v/>
      </c>
      <c r="S248" s="71" t="str">
        <f ca="1">INDEX({"","_","-","="},IF(OR($D248 &gt;= T$6, $E248 &lt; S$6), 0, 1)+IF(OR($F248 &gt;= T$6, $G248 &lt; S$6), 0, 2)+1)</f>
        <v/>
      </c>
      <c r="T248" s="71" t="str">
        <f ca="1">INDEX({"","_","-","="},IF(OR($D248 &gt;= U$6, $E248 &lt; T$6), 0, 1)+IF(OR($F248 &gt;= U$6, $G248 &lt; T$6), 0, 2)+1)</f>
        <v/>
      </c>
      <c r="U248" s="71" t="str">
        <f ca="1">INDEX({"","_","-","="},IF(OR($D248 &gt;= V$6, $E248 &lt; U$6), 0, 1)+IF(OR($F248 &gt;= V$6, $G248 &lt; U$6), 0, 2)+1)</f>
        <v/>
      </c>
      <c r="V248" s="71" t="str">
        <f ca="1">INDEX({"","_","-","="},IF(OR($D248 &gt;= W$6, $E248 &lt; V$6), 0, 1)+IF(OR($F248 &gt;= W$6, $G248 &lt; V$6), 0, 2)+1)</f>
        <v/>
      </c>
      <c r="W248" s="71" t="str">
        <f ca="1">INDEX({"","_","-","="},IF(OR($D248 &gt;= X$6, $E248 &lt; W$6), 0, 1)+IF(OR($F248 &gt;= X$6, $G248 &lt; W$6), 0, 2)+1)</f>
        <v/>
      </c>
      <c r="X248" s="71" t="str">
        <f ca="1">INDEX({"","_","-","="},IF(OR($D248 &gt;= Y$6, $E248 &lt; X$6), 0, 1)+IF(OR($F248 &gt;= Y$6, $G248 &lt; X$6), 0, 2)+1)</f>
        <v/>
      </c>
      <c r="Y248" s="71" t="str">
        <f ca="1">INDEX({"","_","-","="},IF(OR($D248 &gt;= Z$6, $E248 &lt; Y$6), 0, 1)+IF(OR($F248 &gt;= Z$6, $G248 &lt; Y$6), 0, 2)+1)</f>
        <v/>
      </c>
      <c r="Z248" s="71" t="str">
        <f ca="1">INDEX({"","_","-","="},IF(OR($D248 &gt;= AA$6, $E248 &lt; Z$6), 0, 1)+IF(OR($F248 &gt;= AA$6, $G248 &lt; Z$6), 0, 2)+1)</f>
        <v/>
      </c>
      <c r="AA248" s="71" t="str">
        <f ca="1">INDEX({"","_","-","="},IF(OR($D248 &gt;= AB$6, $E248 &lt; AA$6), 0, 1)+IF(OR($F248 &gt;= AB$6, $G248 &lt; AA$6), 0, 2)+1)</f>
        <v/>
      </c>
      <c r="AB248" s="71" t="str">
        <f ca="1">INDEX({"","_","-","="},IF(OR($D248 &gt;= AC$6, $E248 &lt; AB$6), 0, 1)+IF(OR($F248 &gt;= AC$6, $G248 &lt; AB$6), 0, 2)+1)</f>
        <v/>
      </c>
      <c r="AC248" s="71" t="str">
        <f ca="1">INDEX({"","_","-","="},IF(OR($D248 &gt;= AD$6, $E248 &lt; AC$6), 0, 1)+IF(OR($F248 &gt;= AD$6, $G248 &lt; AC$6), 0, 2)+1)</f>
        <v/>
      </c>
      <c r="AD248" s="71" t="str">
        <f ca="1">INDEX({"","_","-","="},IF(OR($D248 &gt;= AE$6, $E248 &lt; AD$6), 0, 1)+IF(OR($F248 &gt;= AE$6, $G248 &lt; AD$6), 0, 2)+1)</f>
        <v/>
      </c>
      <c r="AE248" s="71" t="str">
        <f ca="1">INDEX({"","_","-","="},IF(OR($D248 &gt;= AF$6, $E248 &lt; AE$6), 0, 1)+IF(OR($F248 &gt;= AF$6, $G248 &lt; AE$6), 0, 2)+1)</f>
        <v/>
      </c>
      <c r="AF248" s="71" t="str">
        <f ca="1">INDEX({"","_","-","="},IF(OR($D248 &gt;= AG$6, $E248 &lt; AF$6), 0, 1)+IF(OR($F248 &gt;= AG$6, $G248 &lt; AF$6), 0, 2)+1)</f>
        <v/>
      </c>
      <c r="AG248" s="71" t="str">
        <f ca="1">INDEX({"","_","-","="},IF(OR($D248 &gt;= AH$6, $E248 &lt; AG$6), 0, 1)+IF(OR($F248 &gt;= AH$6, $G248 &lt; AG$6), 0, 2)+1)</f>
        <v/>
      </c>
      <c r="AH248" s="71" t="str">
        <f ca="1">INDEX({"","_","-","="},IF(OR($D248 &gt;= AI$6, $E248 &lt; AH$6), 0, 1)+IF(OR($F248 &gt;= AI$6, $G248 &lt; AH$6), 0, 2)+1)</f>
        <v/>
      </c>
      <c r="AI248" s="71" t="str">
        <f ca="1">INDEX({"","_","-","="},IF(OR($D248 &gt;= AJ$6, $E248 &lt; AI$6), 0, 1)+IF(OR($F248 &gt;= AJ$6, $G248 &lt; AI$6), 0, 2)+1)</f>
        <v/>
      </c>
      <c r="AJ248" s="71" t="str">
        <f ca="1">INDEX({"","_","-","="},IF(OR($D248 &gt;= AK$6, $E248 &lt; AJ$6), 0, 1)+IF(OR($F248 &gt;= AK$6, $G248 &lt; AJ$6), 0, 2)+1)</f>
        <v/>
      </c>
      <c r="AK248" s="71" t="str">
        <f ca="1">INDEX({"","_","-","="},IF(OR($D248 &gt;= AL$6, $E248 &lt; AK$6), 0, 1)+IF(OR($F248 &gt;= AL$6, $G248 &lt; AK$6), 0, 2)+1)</f>
        <v/>
      </c>
      <c r="AL248" s="71" t="str">
        <f ca="1">INDEX({"","_","-","="},IF(OR($D248 &gt;= AM$6, $E248 &lt; AL$6), 0, 1)+IF(OR($F248 &gt;= AM$6, $G248 &lt; AL$6), 0, 2)+1)</f>
        <v/>
      </c>
      <c r="AM248" s="71" t="str">
        <f ca="1">INDEX({"","_","-","="},IF(OR($D248 &gt;= AN$6, $E248 &lt; AM$6), 0, 1)+IF(OR($F248 &gt;= AN$6, $G248 &lt; AM$6), 0, 2)+1)</f>
        <v/>
      </c>
      <c r="AN248" s="71" t="str">
        <f ca="1">INDEX({"","_","-","="},IF(OR($D248 &gt;= AO$6, $E248 &lt; AN$6), 0, 1)+IF(OR($F248 &gt;= AO$6, $G248 &lt; AN$6), 0, 2)+1)</f>
        <v/>
      </c>
      <c r="AO248" s="71" t="str">
        <f ca="1">INDEX({"","_","-","="},IF(OR($D248 &gt;= AP$6, $E248 &lt; AO$6), 0, 1)+IF(OR($F248 &gt;= AP$6, $G248 &lt; AO$6), 0, 2)+1)</f>
        <v/>
      </c>
      <c r="AP248" s="71" t="str">
        <f ca="1">INDEX({"","_","-","="},IF(OR($D248 &gt;= AQ$6, $E248 &lt; AP$6), 0, 1)+IF(OR($F248 &gt;= AQ$6, $G248 &lt; AP$6), 0, 2)+1)</f>
        <v/>
      </c>
      <c r="AQ248" s="71" t="str">
        <f ca="1">INDEX({"","_","-","="},IF(OR($D248 &gt;= AR$6, $E248 &lt; AQ$6), 0, 1)+IF(OR($F248 &gt;= AR$6, $G248 &lt; AQ$6), 0, 2)+1)</f>
        <v/>
      </c>
      <c r="AR248" s="71" t="str">
        <f ca="1">INDEX({"","_","-","="},IF(OR($D248 &gt;= AS$6, $E248 &lt; AR$6), 0, 1)+IF(OR($F248 &gt;= AS$6, $G248 &lt; AR$6), 0, 2)+1)</f>
        <v/>
      </c>
      <c r="AS248" s="71" t="str">
        <f ca="1">INDEX({"","_","-","="},IF(OR($D248 &gt;= AT$6, $E248 &lt; AS$6), 0, 1)+IF(OR($F248 &gt;= AT$6, $G248 &lt; AS$6), 0, 2)+1)</f>
        <v/>
      </c>
      <c r="AT248" s="71" t="str">
        <f ca="1">INDEX({"","_","-","="},IF(OR($D248 &gt;= AU$6, $E248 &lt; AT$6), 0, 1)+IF(OR($F248 &gt;= AU$6, $G248 &lt; AT$6), 0, 2)+1)</f>
        <v/>
      </c>
      <c r="AU248" s="71" t="str">
        <f ca="1">INDEX({"","_","-","="},IF(OR($D248 &gt;= AV$6, $E248 &lt; AU$6), 0, 1)+IF(OR($F248 &gt;= AV$6, $G248 &lt; AU$6), 0, 2)+1)</f>
        <v/>
      </c>
      <c r="AV248" s="71" t="str">
        <f ca="1">INDEX({"","_","-","="},IF(OR($D248 &gt;= AW$6, $E248 &lt; AV$6), 0, 1)+IF(OR($F248 &gt;= AW$6, $G248 &lt; AV$6), 0, 2)+1)</f>
        <v/>
      </c>
      <c r="AW248" s="71" t="str">
        <f ca="1">INDEX({"","_","-","="},IF(OR($D248 &gt;= AX$6, $E248 &lt; AW$6), 0, 1)+IF(OR($F248 &gt;= AX$6, $G248 &lt; AW$6), 0, 2)+1)</f>
        <v/>
      </c>
      <c r="AX248" s="71" t="str">
        <f ca="1">INDEX({"","_","-","="},IF(OR($D248 &gt;= AY$6, $E248 &lt; AX$6), 0, 1)+IF(OR($F248 &gt;= AY$6, $G248 &lt; AX$6), 0, 2)+1)</f>
        <v/>
      </c>
      <c r="AY248" s="71" t="str">
        <f ca="1">INDEX({"","_","-","="},IF(OR($D248 &gt;= AZ$6, $E248 &lt; AY$6), 0, 1)+IF(OR($F248 &gt;= AZ$6, $G248 &lt; AY$6), 0, 2)+1)</f>
        <v/>
      </c>
      <c r="AZ248" s="71" t="str">
        <f ca="1">INDEX({"","_","-","="},IF(OR($D248 &gt;= BA$6, $E248 &lt; AZ$6), 0, 1)+IF(OR($F248 &gt;= BA$6, $G248 &lt; AZ$6), 0, 2)+1)</f>
        <v/>
      </c>
      <c r="BA248" s="71" t="str">
        <f ca="1">INDEX({"","_","-","="},IF(OR($D248 &gt;= BB$6, $E248 &lt; BA$6), 0, 1)+IF(OR($F248 &gt;= BB$6, $G248 &lt; BA$6), 0, 2)+1)</f>
        <v/>
      </c>
      <c r="BB248" s="71" t="str">
        <f ca="1">INDEX({"","_","-","="},IF(OR($D248 &gt;= BC$6, $E248 &lt; BB$6), 0, 1)+IF(OR($F248 &gt;= BC$6, $G248 &lt; BB$6), 0, 2)+1)</f>
        <v/>
      </c>
      <c r="BC248" s="71" t="str">
        <f ca="1">INDEX({"","_","-","="},IF(OR($D248 &gt;= BD$6, $E248 &lt; BC$6), 0, 1)+IF(OR($F248 &gt;= BD$6, $G248 &lt; BC$6), 0, 2)+1)</f>
        <v/>
      </c>
      <c r="BD248" s="71" t="str">
        <f ca="1">INDEX({"","_","-","="},IF(OR($D248 &gt;= BE$6, $E248 &lt; BD$6), 0, 1)+IF(OR($F248 &gt;= BE$6, $G248 &lt; BD$6), 0, 2)+1)</f>
        <v/>
      </c>
      <c r="BE248" s="71" t="str">
        <f ca="1">INDEX({"","_","-","="},IF(OR($D248 &gt;= BF$6, $E248 &lt; BE$6), 0, 1)+IF(OR($F248 &gt;= BF$6, $G248 &lt; BE$6), 0, 2)+1)</f>
        <v/>
      </c>
      <c r="BF248" s="71" t="str">
        <f ca="1">INDEX({"","_","-","="},IF(OR($D248 &gt;= BG$6, $E248 &lt; BF$6), 0, 1)+IF(OR($F248 &gt;= BG$6, $G248 &lt; BF$6), 0, 2)+1)</f>
        <v/>
      </c>
      <c r="BG248" s="71" t="str">
        <f ca="1">INDEX({"","_","-","="},IF(OR($D248 &gt;= BH$6, $E248 &lt; BG$6), 0, 1)+IF(OR($F248 &gt;= BH$6, $G248 &lt; BG$6), 0, 2)+1)</f>
        <v/>
      </c>
      <c r="BH248" s="71" t="str">
        <f ca="1">INDEX({"","_","-","="},IF(OR($D248 &gt;= BI$6, $E248 &lt; BH$6), 0, 1)+IF(OR($F248 &gt;= BI$6, $G248 &lt; BH$6), 0, 2)+1)</f>
        <v/>
      </c>
      <c r="BI248" s="71" t="str">
        <f ca="1">INDEX({"","_","-","="},IF(OR($D248 &gt;= BJ$6, $E248 &lt; BI$6), 0, 1)+IF(OR($F248 &gt;= BJ$6, $G248 &lt; BI$6), 0, 2)+1)</f>
        <v/>
      </c>
      <c r="BJ248" s="71" t="str">
        <f ca="1">INDEX({"","_","-","="},IF(OR($D248 &gt;= BK$6, $E248 &lt; BJ$6), 0, 1)+IF(OR($F248 &gt;= BK$6, $G248 &lt; BJ$6), 0, 2)+1)</f>
        <v/>
      </c>
      <c r="BK248" s="71" t="str">
        <f ca="1">INDEX({"","_","-","="},IF(OR($D248 &gt;= BL$6, $E248 &lt; BK$6), 0, 1)+IF(OR($F248 &gt;= BL$6, $G248 &lt; BK$6), 0, 2)+1)</f>
        <v/>
      </c>
      <c r="BL248" s="71" t="str">
        <f ca="1">INDEX({"","_","-","="},IF(OR($D248 &gt;= BM$6, $E248 &lt; BL$6), 0, 1)+IF(OR($F248 &gt;= BM$6, $G248 &lt; BL$6), 0, 2)+1)</f>
        <v/>
      </c>
      <c r="BM248" s="71" t="str">
        <f ca="1">INDEX({"","_","-","="},IF(OR($D248 &gt;= BN$6, $E248 &lt; BM$6), 0, 1)+IF(OR($F248 &gt;= BN$6, $G248 &lt; BM$6), 0, 2)+1)</f>
        <v/>
      </c>
      <c r="BN248" s="71" t="str">
        <f ca="1">INDEX({"","_","-","="},IF(OR($D248 &gt;= BO$6, $E248 &lt; BN$6), 0, 1)+IF(OR($F248 &gt;= BO$6, $G248 &lt; BN$6), 0, 2)+1)</f>
        <v/>
      </c>
      <c r="BO248" s="71" t="str">
        <f ca="1">INDEX({"","_","-","="},IF(OR($D248 &gt;= BP$6, $E248 &lt; BO$6), 0, 1)+IF(OR($F248 &gt;= BP$6, $G248 &lt; BO$6), 0, 2)+1)</f>
        <v/>
      </c>
      <c r="BP248" s="71" t="str">
        <f ca="1">INDEX({"","_","-","="},IF(OR($D248 &gt;= BQ$6, $E248 &lt; BP$6), 0, 1)+IF(OR($F248 &gt;= BQ$6, $G248 &lt; BP$6), 0, 2)+1)</f>
        <v/>
      </c>
      <c r="BQ248" s="71" t="str">
        <f ca="1">INDEX({"","_","-","="},IF(OR($D248 &gt;= BR$6, $E248 &lt; BQ$6), 0, 1)+IF(OR($F248 &gt;= BR$6, $G248 &lt; BQ$6), 0, 2)+1)</f>
        <v/>
      </c>
      <c r="BR248" s="71" t="str">
        <f ca="1">INDEX({"","_","-","="},IF(OR($D248 &gt;= BS$6, $E248 &lt; BR$6), 0, 1)+IF(OR($F248 &gt;= BS$6, $G248 &lt; BR$6), 0, 2)+1)</f>
        <v/>
      </c>
      <c r="BS248" s="71" t="str">
        <f ca="1">INDEX({"","_","-","="},IF(OR($D248 &gt;= BT$6, $E248 &lt; BS$6), 0, 1)+IF(OR($F248 &gt;= BT$6, $G248 &lt; BS$6), 0, 2)+1)</f>
        <v/>
      </c>
      <c r="BT248" s="71" t="str">
        <f ca="1">INDEX({"","_","-","="},IF(OR($D248 &gt;= BU$6, $E248 &lt; BT$6), 0, 1)+IF(OR($F248 &gt;= BU$6, $G248 &lt; BT$6), 0, 2)+1)</f>
        <v/>
      </c>
      <c r="BU248" s="71" t="str">
        <f ca="1">INDEX({"","_","-","="},IF(OR($D248 &gt;= BV$6, $E248 &lt; BU$6), 0, 1)+IF(OR($F248 &gt;= BV$6, $G248 &lt; BU$6), 0, 2)+1)</f>
        <v/>
      </c>
      <c r="BV248" s="71" t="str">
        <f ca="1">INDEX({"","_","-","="},IF(OR($D248 &gt;= BW$6, $E248 &lt; BV$6), 0, 1)+IF(OR($F248 &gt;= BW$6, $G248 &lt; BV$6), 0, 2)+1)</f>
        <v/>
      </c>
      <c r="BW248" s="71" t="str">
        <f ca="1">INDEX({"","_","-","="},IF(OR($D248 &gt;= BX$6, $E248 &lt; BW$6), 0, 1)+IF(OR($F248 &gt;= BX$6, $G248 &lt; BW$6), 0, 2)+1)</f>
        <v/>
      </c>
      <c r="BX248" s="71" t="str">
        <f ca="1">INDEX({"","_","-","="},IF(OR($D248 &gt;= BY$6, $E248 &lt; BX$6), 0, 1)+IF(OR($F248 &gt;= BY$6, $G248 &lt; BX$6), 0, 2)+1)</f>
        <v/>
      </c>
      <c r="BY248" s="71" t="str">
        <f ca="1">INDEX({"","_","-","="},IF(OR($D248 &gt;= BZ$6, $E248 &lt; BY$6), 0, 1)+IF(OR($F248 &gt;= BZ$6, $G248 &lt; BY$6), 0, 2)+1)</f>
        <v/>
      </c>
      <c r="BZ248" s="71" t="str">
        <f ca="1">INDEX({"","_","-","="},IF(OR($D248 &gt;= CA$6, $E248 &lt; BZ$6), 0, 1)+IF(OR($F248 &gt;= CA$6, $G248 &lt; BZ$6), 0, 2)+1)</f>
        <v/>
      </c>
      <c r="CA248" s="71" t="str">
        <f ca="1">INDEX({"","_","-","="},IF(OR($D248 &gt;= CB$6, $E248 &lt; CA$6), 0, 1)+IF(OR($F248 &gt;= CB$6, $G248 &lt; CA$6), 0, 2)+1)</f>
        <v/>
      </c>
      <c r="CB248" s="71" t="str">
        <f ca="1">INDEX({"","_","-","="},IF(OR($D248 &gt;= CC$6, $E248 &lt; CB$6), 0, 1)+IF(OR($F248 &gt;= CC$6, $G248 &lt; CB$6), 0, 2)+1)</f>
        <v/>
      </c>
      <c r="CC248" s="71" t="str">
        <f ca="1">INDEX({"","_","-","="},IF(OR($D248 &gt;= CD$6, $E248 &lt; CC$6), 0, 1)+IF(OR($F248 &gt;= CD$6, $G248 &lt; CC$6), 0, 2)+1)</f>
        <v/>
      </c>
      <c r="CD248" s="71" t="str">
        <f ca="1">INDEX({"","_","-","="},IF(OR($D248 &gt;= CE$6, $E248 &lt; CD$6), 0, 1)+IF(OR($F248 &gt;= CE$6, $G248 &lt; CD$6), 0, 2)+1)</f>
        <v/>
      </c>
    </row>
    <row r="249" spans="1:82">
      <c r="A249" s="8" t="str">
        <f ca="1">IF('临-进度'!N244,'临-进度'!$A244,"")</f>
        <v/>
      </c>
      <c r="B249" s="8" t="str">
        <f ca="1">IF('临-进度'!N244,'临-进度'!$B244,"")</f>
        <v/>
      </c>
      <c r="C249" s="8" t="str">
        <f ca="1">IF('临-进度'!N244,'临-进度'!$F244,"")</f>
        <v/>
      </c>
      <c r="D249" s="42" t="str">
        <f ca="1">IF('临-进度'!$N244,'临-进度'!$J244,"")</f>
        <v/>
      </c>
      <c r="E249" s="42" t="str">
        <f ca="1">IF('临-进度'!$N244,'临-进度'!$AF244,"")</f>
        <v/>
      </c>
      <c r="F249" s="42" t="str">
        <f ca="1">IF('临-进度'!$N244,'临-进度'!$K244,"")</f>
        <v/>
      </c>
      <c r="G249" s="76" t="str">
        <f ca="1">IF('临-进度'!$N244,'临-进度'!$AG244,"")</f>
        <v/>
      </c>
      <c r="H249" s="71" t="str">
        <f ca="1">INDEX({"","_","-","="},IF(OR($D249 &gt;= I$6, $E249 &lt; H$6), 0, 1)+IF(OR($F249 &gt;= I$6, $G249 &lt; H$6), 0, 2)+1)</f>
        <v/>
      </c>
      <c r="I249" s="71" t="str">
        <f ca="1">INDEX({"","_","-","="},IF(OR($D249 &gt;= J$6, $E249 &lt; I$6), 0, 1)+IF(OR($F249 &gt;= J$6, $G249 &lt; I$6), 0, 2)+1)</f>
        <v/>
      </c>
      <c r="J249" s="71" t="str">
        <f ca="1">INDEX({"","_","-","="},IF(OR($D249 &gt;= K$6, $E249 &lt; J$6), 0, 1)+IF(OR($F249 &gt;= K$6, $G249 &lt; J$6), 0, 2)+1)</f>
        <v/>
      </c>
      <c r="K249" s="71" t="str">
        <f ca="1">INDEX({"","_","-","="},IF(OR($D249 &gt;= L$6, $E249 &lt; K$6), 0, 1)+IF(OR($F249 &gt;= L$6, $G249 &lt; K$6), 0, 2)+1)</f>
        <v/>
      </c>
      <c r="L249" s="71" t="str">
        <f ca="1">INDEX({"","_","-","="},IF(OR($D249 &gt;= M$6, $E249 &lt; L$6), 0, 1)+IF(OR($F249 &gt;= M$6, $G249 &lt; L$6), 0, 2)+1)</f>
        <v/>
      </c>
      <c r="M249" s="71" t="str">
        <f ca="1">INDEX({"","_","-","="},IF(OR($D249 &gt;= N$6, $E249 &lt; M$6), 0, 1)+IF(OR($F249 &gt;= N$6, $G249 &lt; M$6), 0, 2)+1)</f>
        <v/>
      </c>
      <c r="N249" s="71" t="str">
        <f ca="1">INDEX({"","_","-","="},IF(OR($D249 &gt;= O$6, $E249 &lt; N$6), 0, 1)+IF(OR($F249 &gt;= O$6, $G249 &lt; N$6), 0, 2)+1)</f>
        <v/>
      </c>
      <c r="O249" s="71" t="str">
        <f ca="1">INDEX({"","_","-","="},IF(OR($D249 &gt;= P$6, $E249 &lt; O$6), 0, 1)+IF(OR($F249 &gt;= P$6, $G249 &lt; O$6), 0, 2)+1)</f>
        <v/>
      </c>
      <c r="P249" s="71" t="str">
        <f ca="1">INDEX({"","_","-","="},IF(OR($D249 &gt;= Q$6, $E249 &lt; P$6), 0, 1)+IF(OR($F249 &gt;= Q$6, $G249 &lt; P$6), 0, 2)+1)</f>
        <v/>
      </c>
      <c r="Q249" s="71" t="str">
        <f ca="1">INDEX({"","_","-","="},IF(OR($D249 &gt;= R$6, $E249 &lt; Q$6), 0, 1)+IF(OR($F249 &gt;= R$6, $G249 &lt; Q$6), 0, 2)+1)</f>
        <v/>
      </c>
      <c r="R249" s="71" t="str">
        <f ca="1">INDEX({"","_","-","="},IF(OR($D249 &gt;= S$6, $E249 &lt; R$6), 0, 1)+IF(OR($F249 &gt;= S$6, $G249 &lt; R$6), 0, 2)+1)</f>
        <v/>
      </c>
      <c r="S249" s="71" t="str">
        <f ca="1">INDEX({"","_","-","="},IF(OR($D249 &gt;= T$6, $E249 &lt; S$6), 0, 1)+IF(OR($F249 &gt;= T$6, $G249 &lt; S$6), 0, 2)+1)</f>
        <v/>
      </c>
      <c r="T249" s="71" t="str">
        <f ca="1">INDEX({"","_","-","="},IF(OR($D249 &gt;= U$6, $E249 &lt; T$6), 0, 1)+IF(OR($F249 &gt;= U$6, $G249 &lt; T$6), 0, 2)+1)</f>
        <v/>
      </c>
      <c r="U249" s="71" t="str">
        <f ca="1">INDEX({"","_","-","="},IF(OR($D249 &gt;= V$6, $E249 &lt; U$6), 0, 1)+IF(OR($F249 &gt;= V$6, $G249 &lt; U$6), 0, 2)+1)</f>
        <v/>
      </c>
      <c r="V249" s="71" t="str">
        <f ca="1">INDEX({"","_","-","="},IF(OR($D249 &gt;= W$6, $E249 &lt; V$6), 0, 1)+IF(OR($F249 &gt;= W$6, $G249 &lt; V$6), 0, 2)+1)</f>
        <v/>
      </c>
      <c r="W249" s="71" t="str">
        <f ca="1">INDEX({"","_","-","="},IF(OR($D249 &gt;= X$6, $E249 &lt; W$6), 0, 1)+IF(OR($F249 &gt;= X$6, $G249 &lt; W$6), 0, 2)+1)</f>
        <v/>
      </c>
      <c r="X249" s="71" t="str">
        <f ca="1">INDEX({"","_","-","="},IF(OR($D249 &gt;= Y$6, $E249 &lt; X$6), 0, 1)+IF(OR($F249 &gt;= Y$6, $G249 &lt; X$6), 0, 2)+1)</f>
        <v/>
      </c>
      <c r="Y249" s="71" t="str">
        <f ca="1">INDEX({"","_","-","="},IF(OR($D249 &gt;= Z$6, $E249 &lt; Y$6), 0, 1)+IF(OR($F249 &gt;= Z$6, $G249 &lt; Y$6), 0, 2)+1)</f>
        <v/>
      </c>
      <c r="Z249" s="71" t="str">
        <f ca="1">INDEX({"","_","-","="},IF(OR($D249 &gt;= AA$6, $E249 &lt; Z$6), 0, 1)+IF(OR($F249 &gt;= AA$6, $G249 &lt; Z$6), 0, 2)+1)</f>
        <v/>
      </c>
      <c r="AA249" s="71" t="str">
        <f ca="1">INDEX({"","_","-","="},IF(OR($D249 &gt;= AB$6, $E249 &lt; AA$6), 0, 1)+IF(OR($F249 &gt;= AB$6, $G249 &lt; AA$6), 0, 2)+1)</f>
        <v/>
      </c>
      <c r="AB249" s="71" t="str">
        <f ca="1">INDEX({"","_","-","="},IF(OR($D249 &gt;= AC$6, $E249 &lt; AB$6), 0, 1)+IF(OR($F249 &gt;= AC$6, $G249 &lt; AB$6), 0, 2)+1)</f>
        <v/>
      </c>
      <c r="AC249" s="71" t="str">
        <f ca="1">INDEX({"","_","-","="},IF(OR($D249 &gt;= AD$6, $E249 &lt; AC$6), 0, 1)+IF(OR($F249 &gt;= AD$6, $G249 &lt; AC$6), 0, 2)+1)</f>
        <v/>
      </c>
      <c r="AD249" s="71" t="str">
        <f ca="1">INDEX({"","_","-","="},IF(OR($D249 &gt;= AE$6, $E249 &lt; AD$6), 0, 1)+IF(OR($F249 &gt;= AE$6, $G249 &lt; AD$6), 0, 2)+1)</f>
        <v/>
      </c>
      <c r="AE249" s="71" t="str">
        <f ca="1">INDEX({"","_","-","="},IF(OR($D249 &gt;= AF$6, $E249 &lt; AE$6), 0, 1)+IF(OR($F249 &gt;= AF$6, $G249 &lt; AE$6), 0, 2)+1)</f>
        <v/>
      </c>
      <c r="AF249" s="71" t="str">
        <f ca="1">INDEX({"","_","-","="},IF(OR($D249 &gt;= AG$6, $E249 &lt; AF$6), 0, 1)+IF(OR($F249 &gt;= AG$6, $G249 &lt; AF$6), 0, 2)+1)</f>
        <v/>
      </c>
      <c r="AG249" s="71" t="str">
        <f ca="1">INDEX({"","_","-","="},IF(OR($D249 &gt;= AH$6, $E249 &lt; AG$6), 0, 1)+IF(OR($F249 &gt;= AH$6, $G249 &lt; AG$6), 0, 2)+1)</f>
        <v/>
      </c>
      <c r="AH249" s="71" t="str">
        <f ca="1">INDEX({"","_","-","="},IF(OR($D249 &gt;= AI$6, $E249 &lt; AH$6), 0, 1)+IF(OR($F249 &gt;= AI$6, $G249 &lt; AH$6), 0, 2)+1)</f>
        <v/>
      </c>
      <c r="AI249" s="71" t="str">
        <f ca="1">INDEX({"","_","-","="},IF(OR($D249 &gt;= AJ$6, $E249 &lt; AI$6), 0, 1)+IF(OR($F249 &gt;= AJ$6, $G249 &lt; AI$6), 0, 2)+1)</f>
        <v/>
      </c>
      <c r="AJ249" s="71" t="str">
        <f ca="1">INDEX({"","_","-","="},IF(OR($D249 &gt;= AK$6, $E249 &lt; AJ$6), 0, 1)+IF(OR($F249 &gt;= AK$6, $G249 &lt; AJ$6), 0, 2)+1)</f>
        <v/>
      </c>
      <c r="AK249" s="71" t="str">
        <f ca="1">INDEX({"","_","-","="},IF(OR($D249 &gt;= AL$6, $E249 &lt; AK$6), 0, 1)+IF(OR($F249 &gt;= AL$6, $G249 &lt; AK$6), 0, 2)+1)</f>
        <v/>
      </c>
      <c r="AL249" s="71" t="str">
        <f ca="1">INDEX({"","_","-","="},IF(OR($D249 &gt;= AM$6, $E249 &lt; AL$6), 0, 1)+IF(OR($F249 &gt;= AM$6, $G249 &lt; AL$6), 0, 2)+1)</f>
        <v/>
      </c>
      <c r="AM249" s="71" t="str">
        <f ca="1">INDEX({"","_","-","="},IF(OR($D249 &gt;= AN$6, $E249 &lt; AM$6), 0, 1)+IF(OR($F249 &gt;= AN$6, $G249 &lt; AM$6), 0, 2)+1)</f>
        <v/>
      </c>
      <c r="AN249" s="71" t="str">
        <f ca="1">INDEX({"","_","-","="},IF(OR($D249 &gt;= AO$6, $E249 &lt; AN$6), 0, 1)+IF(OR($F249 &gt;= AO$6, $G249 &lt; AN$6), 0, 2)+1)</f>
        <v/>
      </c>
      <c r="AO249" s="71" t="str">
        <f ca="1">INDEX({"","_","-","="},IF(OR($D249 &gt;= AP$6, $E249 &lt; AO$6), 0, 1)+IF(OR($F249 &gt;= AP$6, $G249 &lt; AO$6), 0, 2)+1)</f>
        <v/>
      </c>
      <c r="AP249" s="71" t="str">
        <f ca="1">INDEX({"","_","-","="},IF(OR($D249 &gt;= AQ$6, $E249 &lt; AP$6), 0, 1)+IF(OR($F249 &gt;= AQ$6, $G249 &lt; AP$6), 0, 2)+1)</f>
        <v/>
      </c>
      <c r="AQ249" s="71" t="str">
        <f ca="1">INDEX({"","_","-","="},IF(OR($D249 &gt;= AR$6, $E249 &lt; AQ$6), 0, 1)+IF(OR($F249 &gt;= AR$6, $G249 &lt; AQ$6), 0, 2)+1)</f>
        <v/>
      </c>
      <c r="AR249" s="71" t="str">
        <f ca="1">INDEX({"","_","-","="},IF(OR($D249 &gt;= AS$6, $E249 &lt; AR$6), 0, 1)+IF(OR($F249 &gt;= AS$6, $G249 &lt; AR$6), 0, 2)+1)</f>
        <v/>
      </c>
      <c r="AS249" s="71" t="str">
        <f ca="1">INDEX({"","_","-","="},IF(OR($D249 &gt;= AT$6, $E249 &lt; AS$6), 0, 1)+IF(OR($F249 &gt;= AT$6, $G249 &lt; AS$6), 0, 2)+1)</f>
        <v/>
      </c>
      <c r="AT249" s="71" t="str">
        <f ca="1">INDEX({"","_","-","="},IF(OR($D249 &gt;= AU$6, $E249 &lt; AT$6), 0, 1)+IF(OR($F249 &gt;= AU$6, $G249 &lt; AT$6), 0, 2)+1)</f>
        <v/>
      </c>
      <c r="AU249" s="71" t="str">
        <f ca="1">INDEX({"","_","-","="},IF(OR($D249 &gt;= AV$6, $E249 &lt; AU$6), 0, 1)+IF(OR($F249 &gt;= AV$6, $G249 &lt; AU$6), 0, 2)+1)</f>
        <v/>
      </c>
      <c r="AV249" s="71" t="str">
        <f ca="1">INDEX({"","_","-","="},IF(OR($D249 &gt;= AW$6, $E249 &lt; AV$6), 0, 1)+IF(OR($F249 &gt;= AW$6, $G249 &lt; AV$6), 0, 2)+1)</f>
        <v/>
      </c>
      <c r="AW249" s="71" t="str">
        <f ca="1">INDEX({"","_","-","="},IF(OR($D249 &gt;= AX$6, $E249 &lt; AW$6), 0, 1)+IF(OR($F249 &gt;= AX$6, $G249 &lt; AW$6), 0, 2)+1)</f>
        <v/>
      </c>
      <c r="AX249" s="71" t="str">
        <f ca="1">INDEX({"","_","-","="},IF(OR($D249 &gt;= AY$6, $E249 &lt; AX$6), 0, 1)+IF(OR($F249 &gt;= AY$6, $G249 &lt; AX$6), 0, 2)+1)</f>
        <v/>
      </c>
      <c r="AY249" s="71" t="str">
        <f ca="1">INDEX({"","_","-","="},IF(OR($D249 &gt;= AZ$6, $E249 &lt; AY$6), 0, 1)+IF(OR($F249 &gt;= AZ$6, $G249 &lt; AY$6), 0, 2)+1)</f>
        <v/>
      </c>
      <c r="AZ249" s="71" t="str">
        <f ca="1">INDEX({"","_","-","="},IF(OR($D249 &gt;= BA$6, $E249 &lt; AZ$6), 0, 1)+IF(OR($F249 &gt;= BA$6, $G249 &lt; AZ$6), 0, 2)+1)</f>
        <v/>
      </c>
      <c r="BA249" s="71" t="str">
        <f ca="1">INDEX({"","_","-","="},IF(OR($D249 &gt;= BB$6, $E249 &lt; BA$6), 0, 1)+IF(OR($F249 &gt;= BB$6, $G249 &lt; BA$6), 0, 2)+1)</f>
        <v/>
      </c>
      <c r="BB249" s="71" t="str">
        <f ca="1">INDEX({"","_","-","="},IF(OR($D249 &gt;= BC$6, $E249 &lt; BB$6), 0, 1)+IF(OR($F249 &gt;= BC$6, $G249 &lt; BB$6), 0, 2)+1)</f>
        <v/>
      </c>
      <c r="BC249" s="71" t="str">
        <f ca="1">INDEX({"","_","-","="},IF(OR($D249 &gt;= BD$6, $E249 &lt; BC$6), 0, 1)+IF(OR($F249 &gt;= BD$6, $G249 &lt; BC$6), 0, 2)+1)</f>
        <v/>
      </c>
      <c r="BD249" s="71" t="str">
        <f ca="1">INDEX({"","_","-","="},IF(OR($D249 &gt;= BE$6, $E249 &lt; BD$6), 0, 1)+IF(OR($F249 &gt;= BE$6, $G249 &lt; BD$6), 0, 2)+1)</f>
        <v/>
      </c>
      <c r="BE249" s="71" t="str">
        <f ca="1">INDEX({"","_","-","="},IF(OR($D249 &gt;= BF$6, $E249 &lt; BE$6), 0, 1)+IF(OR($F249 &gt;= BF$6, $G249 &lt; BE$6), 0, 2)+1)</f>
        <v/>
      </c>
      <c r="BF249" s="71" t="str">
        <f ca="1">INDEX({"","_","-","="},IF(OR($D249 &gt;= BG$6, $E249 &lt; BF$6), 0, 1)+IF(OR($F249 &gt;= BG$6, $G249 &lt; BF$6), 0, 2)+1)</f>
        <v/>
      </c>
      <c r="BG249" s="71" t="str">
        <f ca="1">INDEX({"","_","-","="},IF(OR($D249 &gt;= BH$6, $E249 &lt; BG$6), 0, 1)+IF(OR($F249 &gt;= BH$6, $G249 &lt; BG$6), 0, 2)+1)</f>
        <v/>
      </c>
      <c r="BH249" s="71" t="str">
        <f ca="1">INDEX({"","_","-","="},IF(OR($D249 &gt;= BI$6, $E249 &lt; BH$6), 0, 1)+IF(OR($F249 &gt;= BI$6, $G249 &lt; BH$6), 0, 2)+1)</f>
        <v/>
      </c>
      <c r="BI249" s="71" t="str">
        <f ca="1">INDEX({"","_","-","="},IF(OR($D249 &gt;= BJ$6, $E249 &lt; BI$6), 0, 1)+IF(OR($F249 &gt;= BJ$6, $G249 &lt; BI$6), 0, 2)+1)</f>
        <v/>
      </c>
      <c r="BJ249" s="71" t="str">
        <f ca="1">INDEX({"","_","-","="},IF(OR($D249 &gt;= BK$6, $E249 &lt; BJ$6), 0, 1)+IF(OR($F249 &gt;= BK$6, $G249 &lt; BJ$6), 0, 2)+1)</f>
        <v/>
      </c>
      <c r="BK249" s="71" t="str">
        <f ca="1">INDEX({"","_","-","="},IF(OR($D249 &gt;= BL$6, $E249 &lt; BK$6), 0, 1)+IF(OR($F249 &gt;= BL$6, $G249 &lt; BK$6), 0, 2)+1)</f>
        <v/>
      </c>
      <c r="BL249" s="71" t="str">
        <f ca="1">INDEX({"","_","-","="},IF(OR($D249 &gt;= BM$6, $E249 &lt; BL$6), 0, 1)+IF(OR($F249 &gt;= BM$6, $G249 &lt; BL$6), 0, 2)+1)</f>
        <v/>
      </c>
      <c r="BM249" s="71" t="str">
        <f ca="1">INDEX({"","_","-","="},IF(OR($D249 &gt;= BN$6, $E249 &lt; BM$6), 0, 1)+IF(OR($F249 &gt;= BN$6, $G249 &lt; BM$6), 0, 2)+1)</f>
        <v/>
      </c>
      <c r="BN249" s="71" t="str">
        <f ca="1">INDEX({"","_","-","="},IF(OR($D249 &gt;= BO$6, $E249 &lt; BN$6), 0, 1)+IF(OR($F249 &gt;= BO$6, $G249 &lt; BN$6), 0, 2)+1)</f>
        <v/>
      </c>
      <c r="BO249" s="71" t="str">
        <f ca="1">INDEX({"","_","-","="},IF(OR($D249 &gt;= BP$6, $E249 &lt; BO$6), 0, 1)+IF(OR($F249 &gt;= BP$6, $G249 &lt; BO$6), 0, 2)+1)</f>
        <v/>
      </c>
      <c r="BP249" s="71" t="str">
        <f ca="1">INDEX({"","_","-","="},IF(OR($D249 &gt;= BQ$6, $E249 &lt; BP$6), 0, 1)+IF(OR($F249 &gt;= BQ$6, $G249 &lt; BP$6), 0, 2)+1)</f>
        <v/>
      </c>
      <c r="BQ249" s="71" t="str">
        <f ca="1">INDEX({"","_","-","="},IF(OR($D249 &gt;= BR$6, $E249 &lt; BQ$6), 0, 1)+IF(OR($F249 &gt;= BR$6, $G249 &lt; BQ$6), 0, 2)+1)</f>
        <v/>
      </c>
      <c r="BR249" s="71" t="str">
        <f ca="1">INDEX({"","_","-","="},IF(OR($D249 &gt;= BS$6, $E249 &lt; BR$6), 0, 1)+IF(OR($F249 &gt;= BS$6, $G249 &lt; BR$6), 0, 2)+1)</f>
        <v/>
      </c>
      <c r="BS249" s="71" t="str">
        <f ca="1">INDEX({"","_","-","="},IF(OR($D249 &gt;= BT$6, $E249 &lt; BS$6), 0, 1)+IF(OR($F249 &gt;= BT$6, $G249 &lt; BS$6), 0, 2)+1)</f>
        <v/>
      </c>
      <c r="BT249" s="71" t="str">
        <f ca="1">INDEX({"","_","-","="},IF(OR($D249 &gt;= BU$6, $E249 &lt; BT$6), 0, 1)+IF(OR($F249 &gt;= BU$6, $G249 &lt; BT$6), 0, 2)+1)</f>
        <v/>
      </c>
      <c r="BU249" s="71" t="str">
        <f ca="1">INDEX({"","_","-","="},IF(OR($D249 &gt;= BV$6, $E249 &lt; BU$6), 0, 1)+IF(OR($F249 &gt;= BV$6, $G249 &lt; BU$6), 0, 2)+1)</f>
        <v/>
      </c>
      <c r="BV249" s="71" t="str">
        <f ca="1">INDEX({"","_","-","="},IF(OR($D249 &gt;= BW$6, $E249 &lt; BV$6), 0, 1)+IF(OR($F249 &gt;= BW$6, $G249 &lt; BV$6), 0, 2)+1)</f>
        <v/>
      </c>
      <c r="BW249" s="71" t="str">
        <f ca="1">INDEX({"","_","-","="},IF(OR($D249 &gt;= BX$6, $E249 &lt; BW$6), 0, 1)+IF(OR($F249 &gt;= BX$6, $G249 &lt; BW$6), 0, 2)+1)</f>
        <v/>
      </c>
      <c r="BX249" s="71" t="str">
        <f ca="1">INDEX({"","_","-","="},IF(OR($D249 &gt;= BY$6, $E249 &lt; BX$6), 0, 1)+IF(OR($F249 &gt;= BY$6, $G249 &lt; BX$6), 0, 2)+1)</f>
        <v/>
      </c>
      <c r="BY249" s="71" t="str">
        <f ca="1">INDEX({"","_","-","="},IF(OR($D249 &gt;= BZ$6, $E249 &lt; BY$6), 0, 1)+IF(OR($F249 &gt;= BZ$6, $G249 &lt; BY$6), 0, 2)+1)</f>
        <v/>
      </c>
      <c r="BZ249" s="71" t="str">
        <f ca="1">INDEX({"","_","-","="},IF(OR($D249 &gt;= CA$6, $E249 &lt; BZ$6), 0, 1)+IF(OR($F249 &gt;= CA$6, $G249 &lt; BZ$6), 0, 2)+1)</f>
        <v/>
      </c>
      <c r="CA249" s="71" t="str">
        <f ca="1">INDEX({"","_","-","="},IF(OR($D249 &gt;= CB$6, $E249 &lt; CA$6), 0, 1)+IF(OR($F249 &gt;= CB$6, $G249 &lt; CA$6), 0, 2)+1)</f>
        <v/>
      </c>
      <c r="CB249" s="71" t="str">
        <f ca="1">INDEX({"","_","-","="},IF(OR($D249 &gt;= CC$6, $E249 &lt; CB$6), 0, 1)+IF(OR($F249 &gt;= CC$6, $G249 &lt; CB$6), 0, 2)+1)</f>
        <v/>
      </c>
      <c r="CC249" s="71" t="str">
        <f ca="1">INDEX({"","_","-","="},IF(OR($D249 &gt;= CD$6, $E249 &lt; CC$6), 0, 1)+IF(OR($F249 &gt;= CD$6, $G249 &lt; CC$6), 0, 2)+1)</f>
        <v/>
      </c>
      <c r="CD249" s="71" t="str">
        <f ca="1">INDEX({"","_","-","="},IF(OR($D249 &gt;= CE$6, $E249 &lt; CD$6), 0, 1)+IF(OR($F249 &gt;= CE$6, $G249 &lt; CD$6), 0, 2)+1)</f>
        <v/>
      </c>
    </row>
    <row r="250" spans="1:82">
      <c r="A250" s="8" t="str">
        <f ca="1">IF('临-进度'!N245,'临-进度'!$A245,"")</f>
        <v/>
      </c>
      <c r="B250" s="8" t="str">
        <f ca="1">IF('临-进度'!N245,'临-进度'!$B245,"")</f>
        <v/>
      </c>
      <c r="C250" s="8" t="str">
        <f ca="1">IF('临-进度'!N245,'临-进度'!$F245,"")</f>
        <v/>
      </c>
      <c r="D250" s="42" t="str">
        <f ca="1">IF('临-进度'!$N245,'临-进度'!$J245,"")</f>
        <v/>
      </c>
      <c r="E250" s="42" t="str">
        <f ca="1">IF('临-进度'!$N245,'临-进度'!$AF245,"")</f>
        <v/>
      </c>
      <c r="F250" s="42" t="str">
        <f ca="1">IF('临-进度'!$N245,'临-进度'!$K245,"")</f>
        <v/>
      </c>
      <c r="G250" s="76" t="str">
        <f ca="1">IF('临-进度'!$N245,'临-进度'!$AG245,"")</f>
        <v/>
      </c>
      <c r="H250" s="71" t="str">
        <f ca="1">INDEX({"","_","-","="},IF(OR($D250 &gt;= I$6, $E250 &lt; H$6), 0, 1)+IF(OR($F250 &gt;= I$6, $G250 &lt; H$6), 0, 2)+1)</f>
        <v/>
      </c>
      <c r="I250" s="71" t="str">
        <f ca="1">INDEX({"","_","-","="},IF(OR($D250 &gt;= J$6, $E250 &lt; I$6), 0, 1)+IF(OR($F250 &gt;= J$6, $G250 &lt; I$6), 0, 2)+1)</f>
        <v/>
      </c>
      <c r="J250" s="71" t="str">
        <f ca="1">INDEX({"","_","-","="},IF(OR($D250 &gt;= K$6, $E250 &lt; J$6), 0, 1)+IF(OR($F250 &gt;= K$6, $G250 &lt; J$6), 0, 2)+1)</f>
        <v/>
      </c>
      <c r="K250" s="71" t="str">
        <f ca="1">INDEX({"","_","-","="},IF(OR($D250 &gt;= L$6, $E250 &lt; K$6), 0, 1)+IF(OR($F250 &gt;= L$6, $G250 &lt; K$6), 0, 2)+1)</f>
        <v/>
      </c>
      <c r="L250" s="71" t="str">
        <f ca="1">INDEX({"","_","-","="},IF(OR($D250 &gt;= M$6, $E250 &lt; L$6), 0, 1)+IF(OR($F250 &gt;= M$6, $G250 &lt; L$6), 0, 2)+1)</f>
        <v/>
      </c>
      <c r="M250" s="71" t="str">
        <f ca="1">INDEX({"","_","-","="},IF(OR($D250 &gt;= N$6, $E250 &lt; M$6), 0, 1)+IF(OR($F250 &gt;= N$6, $G250 &lt; M$6), 0, 2)+1)</f>
        <v/>
      </c>
      <c r="N250" s="71" t="str">
        <f ca="1">INDEX({"","_","-","="},IF(OR($D250 &gt;= O$6, $E250 &lt; N$6), 0, 1)+IF(OR($F250 &gt;= O$6, $G250 &lt; N$6), 0, 2)+1)</f>
        <v/>
      </c>
      <c r="O250" s="71" t="str">
        <f ca="1">INDEX({"","_","-","="},IF(OR($D250 &gt;= P$6, $E250 &lt; O$6), 0, 1)+IF(OR($F250 &gt;= P$6, $G250 &lt; O$6), 0, 2)+1)</f>
        <v/>
      </c>
      <c r="P250" s="71" t="str">
        <f ca="1">INDEX({"","_","-","="},IF(OR($D250 &gt;= Q$6, $E250 &lt; P$6), 0, 1)+IF(OR($F250 &gt;= Q$6, $G250 &lt; P$6), 0, 2)+1)</f>
        <v/>
      </c>
      <c r="Q250" s="71" t="str">
        <f ca="1">INDEX({"","_","-","="},IF(OR($D250 &gt;= R$6, $E250 &lt; Q$6), 0, 1)+IF(OR($F250 &gt;= R$6, $G250 &lt; Q$6), 0, 2)+1)</f>
        <v/>
      </c>
      <c r="R250" s="71" t="str">
        <f ca="1">INDEX({"","_","-","="},IF(OR($D250 &gt;= S$6, $E250 &lt; R$6), 0, 1)+IF(OR($F250 &gt;= S$6, $G250 &lt; R$6), 0, 2)+1)</f>
        <v/>
      </c>
      <c r="S250" s="71" t="str">
        <f ca="1">INDEX({"","_","-","="},IF(OR($D250 &gt;= T$6, $E250 &lt; S$6), 0, 1)+IF(OR($F250 &gt;= T$6, $G250 &lt; S$6), 0, 2)+1)</f>
        <v/>
      </c>
      <c r="T250" s="71" t="str">
        <f ca="1">INDEX({"","_","-","="},IF(OR($D250 &gt;= U$6, $E250 &lt; T$6), 0, 1)+IF(OR($F250 &gt;= U$6, $G250 &lt; T$6), 0, 2)+1)</f>
        <v/>
      </c>
      <c r="U250" s="71" t="str">
        <f ca="1">INDEX({"","_","-","="},IF(OR($D250 &gt;= V$6, $E250 &lt; U$6), 0, 1)+IF(OR($F250 &gt;= V$6, $G250 &lt; U$6), 0, 2)+1)</f>
        <v/>
      </c>
      <c r="V250" s="71" t="str">
        <f ca="1">INDEX({"","_","-","="},IF(OR($D250 &gt;= W$6, $E250 &lt; V$6), 0, 1)+IF(OR($F250 &gt;= W$6, $G250 &lt; V$6), 0, 2)+1)</f>
        <v/>
      </c>
      <c r="W250" s="71" t="str">
        <f ca="1">INDEX({"","_","-","="},IF(OR($D250 &gt;= X$6, $E250 &lt; W$6), 0, 1)+IF(OR($F250 &gt;= X$6, $G250 &lt; W$6), 0, 2)+1)</f>
        <v/>
      </c>
      <c r="X250" s="71" t="str">
        <f ca="1">INDEX({"","_","-","="},IF(OR($D250 &gt;= Y$6, $E250 &lt; X$6), 0, 1)+IF(OR($F250 &gt;= Y$6, $G250 &lt; X$6), 0, 2)+1)</f>
        <v/>
      </c>
      <c r="Y250" s="71" t="str">
        <f ca="1">INDEX({"","_","-","="},IF(OR($D250 &gt;= Z$6, $E250 &lt; Y$6), 0, 1)+IF(OR($F250 &gt;= Z$6, $G250 &lt; Y$6), 0, 2)+1)</f>
        <v/>
      </c>
      <c r="Z250" s="71" t="str">
        <f ca="1">INDEX({"","_","-","="},IF(OR($D250 &gt;= AA$6, $E250 &lt; Z$6), 0, 1)+IF(OR($F250 &gt;= AA$6, $G250 &lt; Z$6), 0, 2)+1)</f>
        <v/>
      </c>
      <c r="AA250" s="71" t="str">
        <f ca="1">INDEX({"","_","-","="},IF(OR($D250 &gt;= AB$6, $E250 &lt; AA$6), 0, 1)+IF(OR($F250 &gt;= AB$6, $G250 &lt; AA$6), 0, 2)+1)</f>
        <v/>
      </c>
      <c r="AB250" s="71" t="str">
        <f ca="1">INDEX({"","_","-","="},IF(OR($D250 &gt;= AC$6, $E250 &lt; AB$6), 0, 1)+IF(OR($F250 &gt;= AC$6, $G250 &lt; AB$6), 0, 2)+1)</f>
        <v/>
      </c>
      <c r="AC250" s="71" t="str">
        <f ca="1">INDEX({"","_","-","="},IF(OR($D250 &gt;= AD$6, $E250 &lt; AC$6), 0, 1)+IF(OR($F250 &gt;= AD$6, $G250 &lt; AC$6), 0, 2)+1)</f>
        <v/>
      </c>
      <c r="AD250" s="71" t="str">
        <f ca="1">INDEX({"","_","-","="},IF(OR($D250 &gt;= AE$6, $E250 &lt; AD$6), 0, 1)+IF(OR($F250 &gt;= AE$6, $G250 &lt; AD$6), 0, 2)+1)</f>
        <v/>
      </c>
      <c r="AE250" s="71" t="str">
        <f ca="1">INDEX({"","_","-","="},IF(OR($D250 &gt;= AF$6, $E250 &lt; AE$6), 0, 1)+IF(OR($F250 &gt;= AF$6, $G250 &lt; AE$6), 0, 2)+1)</f>
        <v/>
      </c>
      <c r="AF250" s="71" t="str">
        <f ca="1">INDEX({"","_","-","="},IF(OR($D250 &gt;= AG$6, $E250 &lt; AF$6), 0, 1)+IF(OR($F250 &gt;= AG$6, $G250 &lt; AF$6), 0, 2)+1)</f>
        <v/>
      </c>
      <c r="AG250" s="71" t="str">
        <f ca="1">INDEX({"","_","-","="},IF(OR($D250 &gt;= AH$6, $E250 &lt; AG$6), 0, 1)+IF(OR($F250 &gt;= AH$6, $G250 &lt; AG$6), 0, 2)+1)</f>
        <v/>
      </c>
      <c r="AH250" s="71" t="str">
        <f ca="1">INDEX({"","_","-","="},IF(OR($D250 &gt;= AI$6, $E250 &lt; AH$6), 0, 1)+IF(OR($F250 &gt;= AI$6, $G250 &lt; AH$6), 0, 2)+1)</f>
        <v/>
      </c>
      <c r="AI250" s="71" t="str">
        <f ca="1">INDEX({"","_","-","="},IF(OR($D250 &gt;= AJ$6, $E250 &lt; AI$6), 0, 1)+IF(OR($F250 &gt;= AJ$6, $G250 &lt; AI$6), 0, 2)+1)</f>
        <v/>
      </c>
      <c r="AJ250" s="71" t="str">
        <f ca="1">INDEX({"","_","-","="},IF(OR($D250 &gt;= AK$6, $E250 &lt; AJ$6), 0, 1)+IF(OR($F250 &gt;= AK$6, $G250 &lt; AJ$6), 0, 2)+1)</f>
        <v/>
      </c>
      <c r="AK250" s="71" t="str">
        <f ca="1">INDEX({"","_","-","="},IF(OR($D250 &gt;= AL$6, $E250 &lt; AK$6), 0, 1)+IF(OR($F250 &gt;= AL$6, $G250 &lt; AK$6), 0, 2)+1)</f>
        <v/>
      </c>
      <c r="AL250" s="71" t="str">
        <f ca="1">INDEX({"","_","-","="},IF(OR($D250 &gt;= AM$6, $E250 &lt; AL$6), 0, 1)+IF(OR($F250 &gt;= AM$6, $G250 &lt; AL$6), 0, 2)+1)</f>
        <v/>
      </c>
      <c r="AM250" s="71" t="str">
        <f ca="1">INDEX({"","_","-","="},IF(OR($D250 &gt;= AN$6, $E250 &lt; AM$6), 0, 1)+IF(OR($F250 &gt;= AN$6, $G250 &lt; AM$6), 0, 2)+1)</f>
        <v/>
      </c>
      <c r="AN250" s="71" t="str">
        <f ca="1">INDEX({"","_","-","="},IF(OR($D250 &gt;= AO$6, $E250 &lt; AN$6), 0, 1)+IF(OR($F250 &gt;= AO$6, $G250 &lt; AN$6), 0, 2)+1)</f>
        <v/>
      </c>
      <c r="AO250" s="71" t="str">
        <f ca="1">INDEX({"","_","-","="},IF(OR($D250 &gt;= AP$6, $E250 &lt; AO$6), 0, 1)+IF(OR($F250 &gt;= AP$6, $G250 &lt; AO$6), 0, 2)+1)</f>
        <v/>
      </c>
      <c r="AP250" s="71" t="str">
        <f ca="1">INDEX({"","_","-","="},IF(OR($D250 &gt;= AQ$6, $E250 &lt; AP$6), 0, 1)+IF(OR($F250 &gt;= AQ$6, $G250 &lt; AP$6), 0, 2)+1)</f>
        <v/>
      </c>
      <c r="AQ250" s="71" t="str">
        <f ca="1">INDEX({"","_","-","="},IF(OR($D250 &gt;= AR$6, $E250 &lt; AQ$6), 0, 1)+IF(OR($F250 &gt;= AR$6, $G250 &lt; AQ$6), 0, 2)+1)</f>
        <v/>
      </c>
      <c r="AR250" s="71" t="str">
        <f ca="1">INDEX({"","_","-","="},IF(OR($D250 &gt;= AS$6, $E250 &lt; AR$6), 0, 1)+IF(OR($F250 &gt;= AS$6, $G250 &lt; AR$6), 0, 2)+1)</f>
        <v/>
      </c>
      <c r="AS250" s="71" t="str">
        <f ca="1">INDEX({"","_","-","="},IF(OR($D250 &gt;= AT$6, $E250 &lt; AS$6), 0, 1)+IF(OR($F250 &gt;= AT$6, $G250 &lt; AS$6), 0, 2)+1)</f>
        <v/>
      </c>
      <c r="AT250" s="71" t="str">
        <f ca="1">INDEX({"","_","-","="},IF(OR($D250 &gt;= AU$6, $E250 &lt; AT$6), 0, 1)+IF(OR($F250 &gt;= AU$6, $G250 &lt; AT$6), 0, 2)+1)</f>
        <v/>
      </c>
      <c r="AU250" s="71" t="str">
        <f ca="1">INDEX({"","_","-","="},IF(OR($D250 &gt;= AV$6, $E250 &lt; AU$6), 0, 1)+IF(OR($F250 &gt;= AV$6, $G250 &lt; AU$6), 0, 2)+1)</f>
        <v/>
      </c>
      <c r="AV250" s="71" t="str">
        <f ca="1">INDEX({"","_","-","="},IF(OR($D250 &gt;= AW$6, $E250 &lt; AV$6), 0, 1)+IF(OR($F250 &gt;= AW$6, $G250 &lt; AV$6), 0, 2)+1)</f>
        <v/>
      </c>
      <c r="AW250" s="71" t="str">
        <f ca="1">INDEX({"","_","-","="},IF(OR($D250 &gt;= AX$6, $E250 &lt; AW$6), 0, 1)+IF(OR($F250 &gt;= AX$6, $G250 &lt; AW$6), 0, 2)+1)</f>
        <v/>
      </c>
      <c r="AX250" s="71" t="str">
        <f ca="1">INDEX({"","_","-","="},IF(OR($D250 &gt;= AY$6, $E250 &lt; AX$6), 0, 1)+IF(OR($F250 &gt;= AY$6, $G250 &lt; AX$6), 0, 2)+1)</f>
        <v/>
      </c>
      <c r="AY250" s="71" t="str">
        <f ca="1">INDEX({"","_","-","="},IF(OR($D250 &gt;= AZ$6, $E250 &lt; AY$6), 0, 1)+IF(OR($F250 &gt;= AZ$6, $G250 &lt; AY$6), 0, 2)+1)</f>
        <v/>
      </c>
      <c r="AZ250" s="71" t="str">
        <f ca="1">INDEX({"","_","-","="},IF(OR($D250 &gt;= BA$6, $E250 &lt; AZ$6), 0, 1)+IF(OR($F250 &gt;= BA$6, $G250 &lt; AZ$6), 0, 2)+1)</f>
        <v/>
      </c>
      <c r="BA250" s="71" t="str">
        <f ca="1">INDEX({"","_","-","="},IF(OR($D250 &gt;= BB$6, $E250 &lt; BA$6), 0, 1)+IF(OR($F250 &gt;= BB$6, $G250 &lt; BA$6), 0, 2)+1)</f>
        <v/>
      </c>
      <c r="BB250" s="71" t="str">
        <f ca="1">INDEX({"","_","-","="},IF(OR($D250 &gt;= BC$6, $E250 &lt; BB$6), 0, 1)+IF(OR($F250 &gt;= BC$6, $G250 &lt; BB$6), 0, 2)+1)</f>
        <v/>
      </c>
      <c r="BC250" s="71" t="str">
        <f ca="1">INDEX({"","_","-","="},IF(OR($D250 &gt;= BD$6, $E250 &lt; BC$6), 0, 1)+IF(OR($F250 &gt;= BD$6, $G250 &lt; BC$6), 0, 2)+1)</f>
        <v/>
      </c>
      <c r="BD250" s="71" t="str">
        <f ca="1">INDEX({"","_","-","="},IF(OR($D250 &gt;= BE$6, $E250 &lt; BD$6), 0, 1)+IF(OR($F250 &gt;= BE$6, $G250 &lt; BD$6), 0, 2)+1)</f>
        <v/>
      </c>
      <c r="BE250" s="71" t="str">
        <f ca="1">INDEX({"","_","-","="},IF(OR($D250 &gt;= BF$6, $E250 &lt; BE$6), 0, 1)+IF(OR($F250 &gt;= BF$6, $G250 &lt; BE$6), 0, 2)+1)</f>
        <v/>
      </c>
      <c r="BF250" s="71" t="str">
        <f ca="1">INDEX({"","_","-","="},IF(OR($D250 &gt;= BG$6, $E250 &lt; BF$6), 0, 1)+IF(OR($F250 &gt;= BG$6, $G250 &lt; BF$6), 0, 2)+1)</f>
        <v/>
      </c>
      <c r="BG250" s="71" t="str">
        <f ca="1">INDEX({"","_","-","="},IF(OR($D250 &gt;= BH$6, $E250 &lt; BG$6), 0, 1)+IF(OR($F250 &gt;= BH$6, $G250 &lt; BG$6), 0, 2)+1)</f>
        <v/>
      </c>
      <c r="BH250" s="71" t="str">
        <f ca="1">INDEX({"","_","-","="},IF(OR($D250 &gt;= BI$6, $E250 &lt; BH$6), 0, 1)+IF(OR($F250 &gt;= BI$6, $G250 &lt; BH$6), 0, 2)+1)</f>
        <v/>
      </c>
      <c r="BI250" s="71" t="str">
        <f ca="1">INDEX({"","_","-","="},IF(OR($D250 &gt;= BJ$6, $E250 &lt; BI$6), 0, 1)+IF(OR($F250 &gt;= BJ$6, $G250 &lt; BI$6), 0, 2)+1)</f>
        <v/>
      </c>
      <c r="BJ250" s="71" t="str">
        <f ca="1">INDEX({"","_","-","="},IF(OR($D250 &gt;= BK$6, $E250 &lt; BJ$6), 0, 1)+IF(OR($F250 &gt;= BK$6, $G250 &lt; BJ$6), 0, 2)+1)</f>
        <v/>
      </c>
      <c r="BK250" s="71" t="str">
        <f ca="1">INDEX({"","_","-","="},IF(OR($D250 &gt;= BL$6, $E250 &lt; BK$6), 0, 1)+IF(OR($F250 &gt;= BL$6, $G250 &lt; BK$6), 0, 2)+1)</f>
        <v/>
      </c>
      <c r="BL250" s="71" t="str">
        <f ca="1">INDEX({"","_","-","="},IF(OR($D250 &gt;= BM$6, $E250 &lt; BL$6), 0, 1)+IF(OR($F250 &gt;= BM$6, $G250 &lt; BL$6), 0, 2)+1)</f>
        <v/>
      </c>
      <c r="BM250" s="71" t="str">
        <f ca="1">INDEX({"","_","-","="},IF(OR($D250 &gt;= BN$6, $E250 &lt; BM$6), 0, 1)+IF(OR($F250 &gt;= BN$6, $G250 &lt; BM$6), 0, 2)+1)</f>
        <v/>
      </c>
      <c r="BN250" s="71" t="str">
        <f ca="1">INDEX({"","_","-","="},IF(OR($D250 &gt;= BO$6, $E250 &lt; BN$6), 0, 1)+IF(OR($F250 &gt;= BO$6, $G250 &lt; BN$6), 0, 2)+1)</f>
        <v/>
      </c>
      <c r="BO250" s="71" t="str">
        <f ca="1">INDEX({"","_","-","="},IF(OR($D250 &gt;= BP$6, $E250 &lt; BO$6), 0, 1)+IF(OR($F250 &gt;= BP$6, $G250 &lt; BO$6), 0, 2)+1)</f>
        <v/>
      </c>
      <c r="BP250" s="71" t="str">
        <f ca="1">INDEX({"","_","-","="},IF(OR($D250 &gt;= BQ$6, $E250 &lt; BP$6), 0, 1)+IF(OR($F250 &gt;= BQ$6, $G250 &lt; BP$6), 0, 2)+1)</f>
        <v/>
      </c>
      <c r="BQ250" s="71" t="str">
        <f ca="1">INDEX({"","_","-","="},IF(OR($D250 &gt;= BR$6, $E250 &lt; BQ$6), 0, 1)+IF(OR($F250 &gt;= BR$6, $G250 &lt; BQ$6), 0, 2)+1)</f>
        <v/>
      </c>
      <c r="BR250" s="71" t="str">
        <f ca="1">INDEX({"","_","-","="},IF(OR($D250 &gt;= BS$6, $E250 &lt; BR$6), 0, 1)+IF(OR($F250 &gt;= BS$6, $G250 &lt; BR$6), 0, 2)+1)</f>
        <v/>
      </c>
      <c r="BS250" s="71" t="str">
        <f ca="1">INDEX({"","_","-","="},IF(OR($D250 &gt;= BT$6, $E250 &lt; BS$6), 0, 1)+IF(OR($F250 &gt;= BT$6, $G250 &lt; BS$6), 0, 2)+1)</f>
        <v/>
      </c>
      <c r="BT250" s="71" t="str">
        <f ca="1">INDEX({"","_","-","="},IF(OR($D250 &gt;= BU$6, $E250 &lt; BT$6), 0, 1)+IF(OR($F250 &gt;= BU$6, $G250 &lt; BT$6), 0, 2)+1)</f>
        <v/>
      </c>
      <c r="BU250" s="71" t="str">
        <f ca="1">INDEX({"","_","-","="},IF(OR($D250 &gt;= BV$6, $E250 &lt; BU$6), 0, 1)+IF(OR($F250 &gt;= BV$6, $G250 &lt; BU$6), 0, 2)+1)</f>
        <v/>
      </c>
      <c r="BV250" s="71" t="str">
        <f ca="1">INDEX({"","_","-","="},IF(OR($D250 &gt;= BW$6, $E250 &lt; BV$6), 0, 1)+IF(OR($F250 &gt;= BW$6, $G250 &lt; BV$6), 0, 2)+1)</f>
        <v/>
      </c>
      <c r="BW250" s="71" t="str">
        <f ca="1">INDEX({"","_","-","="},IF(OR($D250 &gt;= BX$6, $E250 &lt; BW$6), 0, 1)+IF(OR($F250 &gt;= BX$6, $G250 &lt; BW$6), 0, 2)+1)</f>
        <v/>
      </c>
      <c r="BX250" s="71" t="str">
        <f ca="1">INDEX({"","_","-","="},IF(OR($D250 &gt;= BY$6, $E250 &lt; BX$6), 0, 1)+IF(OR($F250 &gt;= BY$6, $G250 &lt; BX$6), 0, 2)+1)</f>
        <v/>
      </c>
      <c r="BY250" s="71" t="str">
        <f ca="1">INDEX({"","_","-","="},IF(OR($D250 &gt;= BZ$6, $E250 &lt; BY$6), 0, 1)+IF(OR($F250 &gt;= BZ$6, $G250 &lt; BY$6), 0, 2)+1)</f>
        <v/>
      </c>
      <c r="BZ250" s="71" t="str">
        <f ca="1">INDEX({"","_","-","="},IF(OR($D250 &gt;= CA$6, $E250 &lt; BZ$6), 0, 1)+IF(OR($F250 &gt;= CA$6, $G250 &lt; BZ$6), 0, 2)+1)</f>
        <v/>
      </c>
      <c r="CA250" s="71" t="str">
        <f ca="1">INDEX({"","_","-","="},IF(OR($D250 &gt;= CB$6, $E250 &lt; CA$6), 0, 1)+IF(OR($F250 &gt;= CB$6, $G250 &lt; CA$6), 0, 2)+1)</f>
        <v/>
      </c>
      <c r="CB250" s="71" t="str">
        <f ca="1">INDEX({"","_","-","="},IF(OR($D250 &gt;= CC$6, $E250 &lt; CB$6), 0, 1)+IF(OR($F250 &gt;= CC$6, $G250 &lt; CB$6), 0, 2)+1)</f>
        <v/>
      </c>
      <c r="CC250" s="71" t="str">
        <f ca="1">INDEX({"","_","-","="},IF(OR($D250 &gt;= CD$6, $E250 &lt; CC$6), 0, 1)+IF(OR($F250 &gt;= CD$6, $G250 &lt; CC$6), 0, 2)+1)</f>
        <v/>
      </c>
      <c r="CD250" s="71" t="str">
        <f ca="1">INDEX({"","_","-","="},IF(OR($D250 &gt;= CE$6, $E250 &lt; CD$6), 0, 1)+IF(OR($F250 &gt;= CE$6, $G250 &lt; CD$6), 0, 2)+1)</f>
        <v/>
      </c>
    </row>
    <row r="251" spans="1:82">
      <c r="A251" s="8" t="str">
        <f ca="1">IF('临-进度'!N246,'临-进度'!$A246,"")</f>
        <v/>
      </c>
      <c r="B251" s="8" t="str">
        <f ca="1">IF('临-进度'!N246,'临-进度'!$B246,"")</f>
        <v/>
      </c>
      <c r="C251" s="8" t="str">
        <f ca="1">IF('临-进度'!N246,'临-进度'!$F246,"")</f>
        <v/>
      </c>
      <c r="D251" s="42" t="str">
        <f ca="1">IF('临-进度'!$N246,'临-进度'!$J246,"")</f>
        <v/>
      </c>
      <c r="E251" s="42" t="str">
        <f ca="1">IF('临-进度'!$N246,'临-进度'!$AF246,"")</f>
        <v/>
      </c>
      <c r="F251" s="42" t="str">
        <f ca="1">IF('临-进度'!$N246,'临-进度'!$K246,"")</f>
        <v/>
      </c>
      <c r="G251" s="76" t="str">
        <f ca="1">IF('临-进度'!$N246,'临-进度'!$AG246,"")</f>
        <v/>
      </c>
      <c r="H251" s="71" t="str">
        <f ca="1">INDEX({"","_","-","="},IF(OR($D251 &gt;= I$6, $E251 &lt; H$6), 0, 1)+IF(OR($F251 &gt;= I$6, $G251 &lt; H$6), 0, 2)+1)</f>
        <v/>
      </c>
      <c r="I251" s="71" t="str">
        <f ca="1">INDEX({"","_","-","="},IF(OR($D251 &gt;= J$6, $E251 &lt; I$6), 0, 1)+IF(OR($F251 &gt;= J$6, $G251 &lt; I$6), 0, 2)+1)</f>
        <v/>
      </c>
      <c r="J251" s="71" t="str">
        <f ca="1">INDEX({"","_","-","="},IF(OR($D251 &gt;= K$6, $E251 &lt; J$6), 0, 1)+IF(OR($F251 &gt;= K$6, $G251 &lt; J$6), 0, 2)+1)</f>
        <v/>
      </c>
      <c r="K251" s="71" t="str">
        <f ca="1">INDEX({"","_","-","="},IF(OR($D251 &gt;= L$6, $E251 &lt; K$6), 0, 1)+IF(OR($F251 &gt;= L$6, $G251 &lt; K$6), 0, 2)+1)</f>
        <v/>
      </c>
      <c r="L251" s="71" t="str">
        <f ca="1">INDEX({"","_","-","="},IF(OR($D251 &gt;= M$6, $E251 &lt; L$6), 0, 1)+IF(OR($F251 &gt;= M$6, $G251 &lt; L$6), 0, 2)+1)</f>
        <v/>
      </c>
      <c r="M251" s="71" t="str">
        <f ca="1">INDEX({"","_","-","="},IF(OR($D251 &gt;= N$6, $E251 &lt; M$6), 0, 1)+IF(OR($F251 &gt;= N$6, $G251 &lt; M$6), 0, 2)+1)</f>
        <v/>
      </c>
      <c r="N251" s="71" t="str">
        <f ca="1">INDEX({"","_","-","="},IF(OR($D251 &gt;= O$6, $E251 &lt; N$6), 0, 1)+IF(OR($F251 &gt;= O$6, $G251 &lt; N$6), 0, 2)+1)</f>
        <v/>
      </c>
      <c r="O251" s="71" t="str">
        <f ca="1">INDEX({"","_","-","="},IF(OR($D251 &gt;= P$6, $E251 &lt; O$6), 0, 1)+IF(OR($F251 &gt;= P$6, $G251 &lt; O$6), 0, 2)+1)</f>
        <v/>
      </c>
      <c r="P251" s="71" t="str">
        <f ca="1">INDEX({"","_","-","="},IF(OR($D251 &gt;= Q$6, $E251 &lt; P$6), 0, 1)+IF(OR($F251 &gt;= Q$6, $G251 &lt; P$6), 0, 2)+1)</f>
        <v/>
      </c>
      <c r="Q251" s="71" t="str">
        <f ca="1">INDEX({"","_","-","="},IF(OR($D251 &gt;= R$6, $E251 &lt; Q$6), 0, 1)+IF(OR($F251 &gt;= R$6, $G251 &lt; Q$6), 0, 2)+1)</f>
        <v/>
      </c>
      <c r="R251" s="71" t="str">
        <f ca="1">INDEX({"","_","-","="},IF(OR($D251 &gt;= S$6, $E251 &lt; R$6), 0, 1)+IF(OR($F251 &gt;= S$6, $G251 &lt; R$6), 0, 2)+1)</f>
        <v/>
      </c>
      <c r="S251" s="71" t="str">
        <f ca="1">INDEX({"","_","-","="},IF(OR($D251 &gt;= T$6, $E251 &lt; S$6), 0, 1)+IF(OR($F251 &gt;= T$6, $G251 &lt; S$6), 0, 2)+1)</f>
        <v/>
      </c>
      <c r="T251" s="71" t="str">
        <f ca="1">INDEX({"","_","-","="},IF(OR($D251 &gt;= U$6, $E251 &lt; T$6), 0, 1)+IF(OR($F251 &gt;= U$6, $G251 &lt; T$6), 0, 2)+1)</f>
        <v/>
      </c>
      <c r="U251" s="71" t="str">
        <f ca="1">INDEX({"","_","-","="},IF(OR($D251 &gt;= V$6, $E251 &lt; U$6), 0, 1)+IF(OR($F251 &gt;= V$6, $G251 &lt; U$6), 0, 2)+1)</f>
        <v/>
      </c>
      <c r="V251" s="71" t="str">
        <f ca="1">INDEX({"","_","-","="},IF(OR($D251 &gt;= W$6, $E251 &lt; V$6), 0, 1)+IF(OR($F251 &gt;= W$6, $G251 &lt; V$6), 0, 2)+1)</f>
        <v/>
      </c>
      <c r="W251" s="71" t="str">
        <f ca="1">INDEX({"","_","-","="},IF(OR($D251 &gt;= X$6, $E251 &lt; W$6), 0, 1)+IF(OR($F251 &gt;= X$6, $G251 &lt; W$6), 0, 2)+1)</f>
        <v/>
      </c>
      <c r="X251" s="71" t="str">
        <f ca="1">INDEX({"","_","-","="},IF(OR($D251 &gt;= Y$6, $E251 &lt; X$6), 0, 1)+IF(OR($F251 &gt;= Y$6, $G251 &lt; X$6), 0, 2)+1)</f>
        <v/>
      </c>
      <c r="Y251" s="71" t="str">
        <f ca="1">INDEX({"","_","-","="},IF(OR($D251 &gt;= Z$6, $E251 &lt; Y$6), 0, 1)+IF(OR($F251 &gt;= Z$6, $G251 &lt; Y$6), 0, 2)+1)</f>
        <v/>
      </c>
      <c r="Z251" s="71" t="str">
        <f ca="1">INDEX({"","_","-","="},IF(OR($D251 &gt;= AA$6, $E251 &lt; Z$6), 0, 1)+IF(OR($F251 &gt;= AA$6, $G251 &lt; Z$6), 0, 2)+1)</f>
        <v/>
      </c>
      <c r="AA251" s="71" t="str">
        <f ca="1">INDEX({"","_","-","="},IF(OR($D251 &gt;= AB$6, $E251 &lt; AA$6), 0, 1)+IF(OR($F251 &gt;= AB$6, $G251 &lt; AA$6), 0, 2)+1)</f>
        <v/>
      </c>
      <c r="AB251" s="71" t="str">
        <f ca="1">INDEX({"","_","-","="},IF(OR($D251 &gt;= AC$6, $E251 &lt; AB$6), 0, 1)+IF(OR($F251 &gt;= AC$6, $G251 &lt; AB$6), 0, 2)+1)</f>
        <v/>
      </c>
      <c r="AC251" s="71" t="str">
        <f ca="1">INDEX({"","_","-","="},IF(OR($D251 &gt;= AD$6, $E251 &lt; AC$6), 0, 1)+IF(OR($F251 &gt;= AD$6, $G251 &lt; AC$6), 0, 2)+1)</f>
        <v/>
      </c>
      <c r="AD251" s="71" t="str">
        <f ca="1">INDEX({"","_","-","="},IF(OR($D251 &gt;= AE$6, $E251 &lt; AD$6), 0, 1)+IF(OR($F251 &gt;= AE$6, $G251 &lt; AD$6), 0, 2)+1)</f>
        <v/>
      </c>
      <c r="AE251" s="71" t="str">
        <f ca="1">INDEX({"","_","-","="},IF(OR($D251 &gt;= AF$6, $E251 &lt; AE$6), 0, 1)+IF(OR($F251 &gt;= AF$6, $G251 &lt; AE$6), 0, 2)+1)</f>
        <v/>
      </c>
      <c r="AF251" s="71" t="str">
        <f ca="1">INDEX({"","_","-","="},IF(OR($D251 &gt;= AG$6, $E251 &lt; AF$6), 0, 1)+IF(OR($F251 &gt;= AG$6, $G251 &lt; AF$6), 0, 2)+1)</f>
        <v/>
      </c>
      <c r="AG251" s="71" t="str">
        <f ca="1">INDEX({"","_","-","="},IF(OR($D251 &gt;= AH$6, $E251 &lt; AG$6), 0, 1)+IF(OR($F251 &gt;= AH$6, $G251 &lt; AG$6), 0, 2)+1)</f>
        <v/>
      </c>
      <c r="AH251" s="71" t="str">
        <f ca="1">INDEX({"","_","-","="},IF(OR($D251 &gt;= AI$6, $E251 &lt; AH$6), 0, 1)+IF(OR($F251 &gt;= AI$6, $G251 &lt; AH$6), 0, 2)+1)</f>
        <v/>
      </c>
      <c r="AI251" s="71" t="str">
        <f ca="1">INDEX({"","_","-","="},IF(OR($D251 &gt;= AJ$6, $E251 &lt; AI$6), 0, 1)+IF(OR($F251 &gt;= AJ$6, $G251 &lt; AI$6), 0, 2)+1)</f>
        <v/>
      </c>
      <c r="AJ251" s="71" t="str">
        <f ca="1">INDEX({"","_","-","="},IF(OR($D251 &gt;= AK$6, $E251 &lt; AJ$6), 0, 1)+IF(OR($F251 &gt;= AK$6, $G251 &lt; AJ$6), 0, 2)+1)</f>
        <v/>
      </c>
      <c r="AK251" s="71" t="str">
        <f ca="1">INDEX({"","_","-","="},IF(OR($D251 &gt;= AL$6, $E251 &lt; AK$6), 0, 1)+IF(OR($F251 &gt;= AL$6, $G251 &lt; AK$6), 0, 2)+1)</f>
        <v/>
      </c>
      <c r="AL251" s="71" t="str">
        <f ca="1">INDEX({"","_","-","="},IF(OR($D251 &gt;= AM$6, $E251 &lt; AL$6), 0, 1)+IF(OR($F251 &gt;= AM$6, $G251 &lt; AL$6), 0, 2)+1)</f>
        <v/>
      </c>
      <c r="AM251" s="71" t="str">
        <f ca="1">INDEX({"","_","-","="},IF(OR($D251 &gt;= AN$6, $E251 &lt; AM$6), 0, 1)+IF(OR($F251 &gt;= AN$6, $G251 &lt; AM$6), 0, 2)+1)</f>
        <v/>
      </c>
      <c r="AN251" s="71" t="str">
        <f ca="1">INDEX({"","_","-","="},IF(OR($D251 &gt;= AO$6, $E251 &lt; AN$6), 0, 1)+IF(OR($F251 &gt;= AO$6, $G251 &lt; AN$6), 0, 2)+1)</f>
        <v/>
      </c>
      <c r="AO251" s="71" t="str">
        <f ca="1">INDEX({"","_","-","="},IF(OR($D251 &gt;= AP$6, $E251 &lt; AO$6), 0, 1)+IF(OR($F251 &gt;= AP$6, $G251 &lt; AO$6), 0, 2)+1)</f>
        <v/>
      </c>
      <c r="AP251" s="71" t="str">
        <f ca="1">INDEX({"","_","-","="},IF(OR($D251 &gt;= AQ$6, $E251 &lt; AP$6), 0, 1)+IF(OR($F251 &gt;= AQ$6, $G251 &lt; AP$6), 0, 2)+1)</f>
        <v/>
      </c>
      <c r="AQ251" s="71" t="str">
        <f ca="1">INDEX({"","_","-","="},IF(OR($D251 &gt;= AR$6, $E251 &lt; AQ$6), 0, 1)+IF(OR($F251 &gt;= AR$6, $G251 &lt; AQ$6), 0, 2)+1)</f>
        <v/>
      </c>
      <c r="AR251" s="71" t="str">
        <f ca="1">INDEX({"","_","-","="},IF(OR($D251 &gt;= AS$6, $E251 &lt; AR$6), 0, 1)+IF(OR($F251 &gt;= AS$6, $G251 &lt; AR$6), 0, 2)+1)</f>
        <v/>
      </c>
      <c r="AS251" s="71" t="str">
        <f ca="1">INDEX({"","_","-","="},IF(OR($D251 &gt;= AT$6, $E251 &lt; AS$6), 0, 1)+IF(OR($F251 &gt;= AT$6, $G251 &lt; AS$6), 0, 2)+1)</f>
        <v/>
      </c>
      <c r="AT251" s="71" t="str">
        <f ca="1">INDEX({"","_","-","="},IF(OR($D251 &gt;= AU$6, $E251 &lt; AT$6), 0, 1)+IF(OR($F251 &gt;= AU$6, $G251 &lt; AT$6), 0, 2)+1)</f>
        <v/>
      </c>
      <c r="AU251" s="71" t="str">
        <f ca="1">INDEX({"","_","-","="},IF(OR($D251 &gt;= AV$6, $E251 &lt; AU$6), 0, 1)+IF(OR($F251 &gt;= AV$6, $G251 &lt; AU$6), 0, 2)+1)</f>
        <v/>
      </c>
      <c r="AV251" s="71" t="str">
        <f ca="1">INDEX({"","_","-","="},IF(OR($D251 &gt;= AW$6, $E251 &lt; AV$6), 0, 1)+IF(OR($F251 &gt;= AW$6, $G251 &lt; AV$6), 0, 2)+1)</f>
        <v/>
      </c>
      <c r="AW251" s="71" t="str">
        <f ca="1">INDEX({"","_","-","="},IF(OR($D251 &gt;= AX$6, $E251 &lt; AW$6), 0, 1)+IF(OR($F251 &gt;= AX$6, $G251 &lt; AW$6), 0, 2)+1)</f>
        <v/>
      </c>
      <c r="AX251" s="71" t="str">
        <f ca="1">INDEX({"","_","-","="},IF(OR($D251 &gt;= AY$6, $E251 &lt; AX$6), 0, 1)+IF(OR($F251 &gt;= AY$6, $G251 &lt; AX$6), 0, 2)+1)</f>
        <v/>
      </c>
      <c r="AY251" s="71" t="str">
        <f ca="1">INDEX({"","_","-","="},IF(OR($D251 &gt;= AZ$6, $E251 &lt; AY$6), 0, 1)+IF(OR($F251 &gt;= AZ$6, $G251 &lt; AY$6), 0, 2)+1)</f>
        <v/>
      </c>
      <c r="AZ251" s="71" t="str">
        <f ca="1">INDEX({"","_","-","="},IF(OR($D251 &gt;= BA$6, $E251 &lt; AZ$6), 0, 1)+IF(OR($F251 &gt;= BA$6, $G251 &lt; AZ$6), 0, 2)+1)</f>
        <v/>
      </c>
      <c r="BA251" s="71" t="str">
        <f ca="1">INDEX({"","_","-","="},IF(OR($D251 &gt;= BB$6, $E251 &lt; BA$6), 0, 1)+IF(OR($F251 &gt;= BB$6, $G251 &lt; BA$6), 0, 2)+1)</f>
        <v/>
      </c>
      <c r="BB251" s="71" t="str">
        <f ca="1">INDEX({"","_","-","="},IF(OR($D251 &gt;= BC$6, $E251 &lt; BB$6), 0, 1)+IF(OR($F251 &gt;= BC$6, $G251 &lt; BB$6), 0, 2)+1)</f>
        <v/>
      </c>
      <c r="BC251" s="71" t="str">
        <f ca="1">INDEX({"","_","-","="},IF(OR($D251 &gt;= BD$6, $E251 &lt; BC$6), 0, 1)+IF(OR($F251 &gt;= BD$6, $G251 &lt; BC$6), 0, 2)+1)</f>
        <v/>
      </c>
      <c r="BD251" s="71" t="str">
        <f ca="1">INDEX({"","_","-","="},IF(OR($D251 &gt;= BE$6, $E251 &lt; BD$6), 0, 1)+IF(OR($F251 &gt;= BE$6, $G251 &lt; BD$6), 0, 2)+1)</f>
        <v/>
      </c>
      <c r="BE251" s="71" t="str">
        <f ca="1">INDEX({"","_","-","="},IF(OR($D251 &gt;= BF$6, $E251 &lt; BE$6), 0, 1)+IF(OR($F251 &gt;= BF$6, $G251 &lt; BE$6), 0, 2)+1)</f>
        <v/>
      </c>
      <c r="BF251" s="71" t="str">
        <f ca="1">INDEX({"","_","-","="},IF(OR($D251 &gt;= BG$6, $E251 &lt; BF$6), 0, 1)+IF(OR($F251 &gt;= BG$6, $G251 &lt; BF$6), 0, 2)+1)</f>
        <v/>
      </c>
      <c r="BG251" s="71" t="str">
        <f ca="1">INDEX({"","_","-","="},IF(OR($D251 &gt;= BH$6, $E251 &lt; BG$6), 0, 1)+IF(OR($F251 &gt;= BH$6, $G251 &lt; BG$6), 0, 2)+1)</f>
        <v/>
      </c>
      <c r="BH251" s="71" t="str">
        <f ca="1">INDEX({"","_","-","="},IF(OR($D251 &gt;= BI$6, $E251 &lt; BH$6), 0, 1)+IF(OR($F251 &gt;= BI$6, $G251 &lt; BH$6), 0, 2)+1)</f>
        <v/>
      </c>
      <c r="BI251" s="71" t="str">
        <f ca="1">INDEX({"","_","-","="},IF(OR($D251 &gt;= BJ$6, $E251 &lt; BI$6), 0, 1)+IF(OR($F251 &gt;= BJ$6, $G251 &lt; BI$6), 0, 2)+1)</f>
        <v/>
      </c>
      <c r="BJ251" s="71" t="str">
        <f ca="1">INDEX({"","_","-","="},IF(OR($D251 &gt;= BK$6, $E251 &lt; BJ$6), 0, 1)+IF(OR($F251 &gt;= BK$6, $G251 &lt; BJ$6), 0, 2)+1)</f>
        <v/>
      </c>
      <c r="BK251" s="71" t="str">
        <f ca="1">INDEX({"","_","-","="},IF(OR($D251 &gt;= BL$6, $E251 &lt; BK$6), 0, 1)+IF(OR($F251 &gt;= BL$6, $G251 &lt; BK$6), 0, 2)+1)</f>
        <v/>
      </c>
      <c r="BL251" s="71" t="str">
        <f ca="1">INDEX({"","_","-","="},IF(OR($D251 &gt;= BM$6, $E251 &lt; BL$6), 0, 1)+IF(OR($F251 &gt;= BM$6, $G251 &lt; BL$6), 0, 2)+1)</f>
        <v/>
      </c>
      <c r="BM251" s="71" t="str">
        <f ca="1">INDEX({"","_","-","="},IF(OR($D251 &gt;= BN$6, $E251 &lt; BM$6), 0, 1)+IF(OR($F251 &gt;= BN$6, $G251 &lt; BM$6), 0, 2)+1)</f>
        <v/>
      </c>
      <c r="BN251" s="71" t="str">
        <f ca="1">INDEX({"","_","-","="},IF(OR($D251 &gt;= BO$6, $E251 &lt; BN$6), 0, 1)+IF(OR($F251 &gt;= BO$6, $G251 &lt; BN$6), 0, 2)+1)</f>
        <v/>
      </c>
      <c r="BO251" s="71" t="str">
        <f ca="1">INDEX({"","_","-","="},IF(OR($D251 &gt;= BP$6, $E251 &lt; BO$6), 0, 1)+IF(OR($F251 &gt;= BP$6, $G251 &lt; BO$6), 0, 2)+1)</f>
        <v/>
      </c>
      <c r="BP251" s="71" t="str">
        <f ca="1">INDEX({"","_","-","="},IF(OR($D251 &gt;= BQ$6, $E251 &lt; BP$6), 0, 1)+IF(OR($F251 &gt;= BQ$6, $G251 &lt; BP$6), 0, 2)+1)</f>
        <v/>
      </c>
      <c r="BQ251" s="71" t="str">
        <f ca="1">INDEX({"","_","-","="},IF(OR($D251 &gt;= BR$6, $E251 &lt; BQ$6), 0, 1)+IF(OR($F251 &gt;= BR$6, $G251 &lt; BQ$6), 0, 2)+1)</f>
        <v/>
      </c>
      <c r="BR251" s="71" t="str">
        <f ca="1">INDEX({"","_","-","="},IF(OR($D251 &gt;= BS$6, $E251 &lt; BR$6), 0, 1)+IF(OR($F251 &gt;= BS$6, $G251 &lt; BR$6), 0, 2)+1)</f>
        <v/>
      </c>
      <c r="BS251" s="71" t="str">
        <f ca="1">INDEX({"","_","-","="},IF(OR($D251 &gt;= BT$6, $E251 &lt; BS$6), 0, 1)+IF(OR($F251 &gt;= BT$6, $G251 &lt; BS$6), 0, 2)+1)</f>
        <v/>
      </c>
      <c r="BT251" s="71" t="str">
        <f ca="1">INDEX({"","_","-","="},IF(OR($D251 &gt;= BU$6, $E251 &lt; BT$6), 0, 1)+IF(OR($F251 &gt;= BU$6, $G251 &lt; BT$6), 0, 2)+1)</f>
        <v/>
      </c>
      <c r="BU251" s="71" t="str">
        <f ca="1">INDEX({"","_","-","="},IF(OR($D251 &gt;= BV$6, $E251 &lt; BU$6), 0, 1)+IF(OR($F251 &gt;= BV$6, $G251 &lt; BU$6), 0, 2)+1)</f>
        <v/>
      </c>
      <c r="BV251" s="71" t="str">
        <f ca="1">INDEX({"","_","-","="},IF(OR($D251 &gt;= BW$6, $E251 &lt; BV$6), 0, 1)+IF(OR($F251 &gt;= BW$6, $G251 &lt; BV$6), 0, 2)+1)</f>
        <v/>
      </c>
      <c r="BW251" s="71" t="str">
        <f ca="1">INDEX({"","_","-","="},IF(OR($D251 &gt;= BX$6, $E251 &lt; BW$6), 0, 1)+IF(OR($F251 &gt;= BX$6, $G251 &lt; BW$6), 0, 2)+1)</f>
        <v/>
      </c>
      <c r="BX251" s="71" t="str">
        <f ca="1">INDEX({"","_","-","="},IF(OR($D251 &gt;= BY$6, $E251 &lt; BX$6), 0, 1)+IF(OR($F251 &gt;= BY$6, $G251 &lt; BX$6), 0, 2)+1)</f>
        <v/>
      </c>
      <c r="BY251" s="71" t="str">
        <f ca="1">INDEX({"","_","-","="},IF(OR($D251 &gt;= BZ$6, $E251 &lt; BY$6), 0, 1)+IF(OR($F251 &gt;= BZ$6, $G251 &lt; BY$6), 0, 2)+1)</f>
        <v/>
      </c>
      <c r="BZ251" s="71" t="str">
        <f ca="1">INDEX({"","_","-","="},IF(OR($D251 &gt;= CA$6, $E251 &lt; BZ$6), 0, 1)+IF(OR($F251 &gt;= CA$6, $G251 &lt; BZ$6), 0, 2)+1)</f>
        <v/>
      </c>
      <c r="CA251" s="71" t="str">
        <f ca="1">INDEX({"","_","-","="},IF(OR($D251 &gt;= CB$6, $E251 &lt; CA$6), 0, 1)+IF(OR($F251 &gt;= CB$6, $G251 &lt; CA$6), 0, 2)+1)</f>
        <v/>
      </c>
      <c r="CB251" s="71" t="str">
        <f ca="1">INDEX({"","_","-","="},IF(OR($D251 &gt;= CC$6, $E251 &lt; CB$6), 0, 1)+IF(OR($F251 &gt;= CC$6, $G251 &lt; CB$6), 0, 2)+1)</f>
        <v/>
      </c>
      <c r="CC251" s="71" t="str">
        <f ca="1">INDEX({"","_","-","="},IF(OR($D251 &gt;= CD$6, $E251 &lt; CC$6), 0, 1)+IF(OR($F251 &gt;= CD$6, $G251 &lt; CC$6), 0, 2)+1)</f>
        <v/>
      </c>
      <c r="CD251" s="71" t="str">
        <f ca="1">INDEX({"","_","-","="},IF(OR($D251 &gt;= CE$6, $E251 &lt; CD$6), 0, 1)+IF(OR($F251 &gt;= CE$6, $G251 &lt; CD$6), 0, 2)+1)</f>
        <v/>
      </c>
    </row>
    <row r="252" spans="1:82">
      <c r="A252" s="8" t="str">
        <f ca="1">IF('临-进度'!N247,'临-进度'!$A247,"")</f>
        <v/>
      </c>
      <c r="B252" s="8" t="str">
        <f ca="1">IF('临-进度'!N247,'临-进度'!$B247,"")</f>
        <v/>
      </c>
      <c r="C252" s="8" t="str">
        <f ca="1">IF('临-进度'!N247,'临-进度'!$F247,"")</f>
        <v/>
      </c>
      <c r="D252" s="42" t="str">
        <f ca="1">IF('临-进度'!$N247,'临-进度'!$J247,"")</f>
        <v/>
      </c>
      <c r="E252" s="42" t="str">
        <f ca="1">IF('临-进度'!$N247,'临-进度'!$AF247,"")</f>
        <v/>
      </c>
      <c r="F252" s="42" t="str">
        <f ca="1">IF('临-进度'!$N247,'临-进度'!$K247,"")</f>
        <v/>
      </c>
      <c r="G252" s="76" t="str">
        <f ca="1">IF('临-进度'!$N247,'临-进度'!$AG247,"")</f>
        <v/>
      </c>
      <c r="H252" s="71" t="str">
        <f ca="1">INDEX({"","_","-","="},IF(OR($D252 &gt;= I$6, $E252 &lt; H$6), 0, 1)+IF(OR($F252 &gt;= I$6, $G252 &lt; H$6), 0, 2)+1)</f>
        <v/>
      </c>
      <c r="I252" s="71" t="str">
        <f ca="1">INDEX({"","_","-","="},IF(OR($D252 &gt;= J$6, $E252 &lt; I$6), 0, 1)+IF(OR($F252 &gt;= J$6, $G252 &lt; I$6), 0, 2)+1)</f>
        <v/>
      </c>
      <c r="J252" s="71" t="str">
        <f ca="1">INDEX({"","_","-","="},IF(OR($D252 &gt;= K$6, $E252 &lt; J$6), 0, 1)+IF(OR($F252 &gt;= K$6, $G252 &lt; J$6), 0, 2)+1)</f>
        <v/>
      </c>
      <c r="K252" s="71" t="str">
        <f ca="1">INDEX({"","_","-","="},IF(OR($D252 &gt;= L$6, $E252 &lt; K$6), 0, 1)+IF(OR($F252 &gt;= L$6, $G252 &lt; K$6), 0, 2)+1)</f>
        <v/>
      </c>
      <c r="L252" s="71" t="str">
        <f ca="1">INDEX({"","_","-","="},IF(OR($D252 &gt;= M$6, $E252 &lt; L$6), 0, 1)+IF(OR($F252 &gt;= M$6, $G252 &lt; L$6), 0, 2)+1)</f>
        <v/>
      </c>
      <c r="M252" s="71" t="str">
        <f ca="1">INDEX({"","_","-","="},IF(OR($D252 &gt;= N$6, $E252 &lt; M$6), 0, 1)+IF(OR($F252 &gt;= N$6, $G252 &lt; M$6), 0, 2)+1)</f>
        <v/>
      </c>
      <c r="N252" s="71" t="str">
        <f ca="1">INDEX({"","_","-","="},IF(OR($D252 &gt;= O$6, $E252 &lt; N$6), 0, 1)+IF(OR($F252 &gt;= O$6, $G252 &lt; N$6), 0, 2)+1)</f>
        <v/>
      </c>
      <c r="O252" s="71" t="str">
        <f ca="1">INDEX({"","_","-","="},IF(OR($D252 &gt;= P$6, $E252 &lt; O$6), 0, 1)+IF(OR($F252 &gt;= P$6, $G252 &lt; O$6), 0, 2)+1)</f>
        <v/>
      </c>
      <c r="P252" s="71" t="str">
        <f ca="1">INDEX({"","_","-","="},IF(OR($D252 &gt;= Q$6, $E252 &lt; P$6), 0, 1)+IF(OR($F252 &gt;= Q$6, $G252 &lt; P$6), 0, 2)+1)</f>
        <v/>
      </c>
      <c r="Q252" s="71" t="str">
        <f ca="1">INDEX({"","_","-","="},IF(OR($D252 &gt;= R$6, $E252 &lt; Q$6), 0, 1)+IF(OR($F252 &gt;= R$6, $G252 &lt; Q$6), 0, 2)+1)</f>
        <v/>
      </c>
      <c r="R252" s="71" t="str">
        <f ca="1">INDEX({"","_","-","="},IF(OR($D252 &gt;= S$6, $E252 &lt; R$6), 0, 1)+IF(OR($F252 &gt;= S$6, $G252 &lt; R$6), 0, 2)+1)</f>
        <v/>
      </c>
      <c r="S252" s="71" t="str">
        <f ca="1">INDEX({"","_","-","="},IF(OR($D252 &gt;= T$6, $E252 &lt; S$6), 0, 1)+IF(OR($F252 &gt;= T$6, $G252 &lt; S$6), 0, 2)+1)</f>
        <v/>
      </c>
      <c r="T252" s="71" t="str">
        <f ca="1">INDEX({"","_","-","="},IF(OR($D252 &gt;= U$6, $E252 &lt; T$6), 0, 1)+IF(OR($F252 &gt;= U$6, $G252 &lt; T$6), 0, 2)+1)</f>
        <v/>
      </c>
      <c r="U252" s="71" t="str">
        <f ca="1">INDEX({"","_","-","="},IF(OR($D252 &gt;= V$6, $E252 &lt; U$6), 0, 1)+IF(OR($F252 &gt;= V$6, $G252 &lt; U$6), 0, 2)+1)</f>
        <v/>
      </c>
      <c r="V252" s="71" t="str">
        <f ca="1">INDEX({"","_","-","="},IF(OR($D252 &gt;= W$6, $E252 &lt; V$6), 0, 1)+IF(OR($F252 &gt;= W$6, $G252 &lt; V$6), 0, 2)+1)</f>
        <v/>
      </c>
      <c r="W252" s="71" t="str">
        <f ca="1">INDEX({"","_","-","="},IF(OR($D252 &gt;= X$6, $E252 &lt; W$6), 0, 1)+IF(OR($F252 &gt;= X$6, $G252 &lt; W$6), 0, 2)+1)</f>
        <v/>
      </c>
      <c r="X252" s="71" t="str">
        <f ca="1">INDEX({"","_","-","="},IF(OR($D252 &gt;= Y$6, $E252 &lt; X$6), 0, 1)+IF(OR($F252 &gt;= Y$6, $G252 &lt; X$6), 0, 2)+1)</f>
        <v/>
      </c>
      <c r="Y252" s="71" t="str">
        <f ca="1">INDEX({"","_","-","="},IF(OR($D252 &gt;= Z$6, $E252 &lt; Y$6), 0, 1)+IF(OR($F252 &gt;= Z$6, $G252 &lt; Y$6), 0, 2)+1)</f>
        <v/>
      </c>
      <c r="Z252" s="71" t="str">
        <f ca="1">INDEX({"","_","-","="},IF(OR($D252 &gt;= AA$6, $E252 &lt; Z$6), 0, 1)+IF(OR($F252 &gt;= AA$6, $G252 &lt; Z$6), 0, 2)+1)</f>
        <v/>
      </c>
      <c r="AA252" s="71" t="str">
        <f ca="1">INDEX({"","_","-","="},IF(OR($D252 &gt;= AB$6, $E252 &lt; AA$6), 0, 1)+IF(OR($F252 &gt;= AB$6, $G252 &lt; AA$6), 0, 2)+1)</f>
        <v/>
      </c>
      <c r="AB252" s="71" t="str">
        <f ca="1">INDEX({"","_","-","="},IF(OR($D252 &gt;= AC$6, $E252 &lt; AB$6), 0, 1)+IF(OR($F252 &gt;= AC$6, $G252 &lt; AB$6), 0, 2)+1)</f>
        <v/>
      </c>
      <c r="AC252" s="71" t="str">
        <f ca="1">INDEX({"","_","-","="},IF(OR($D252 &gt;= AD$6, $E252 &lt; AC$6), 0, 1)+IF(OR($F252 &gt;= AD$6, $G252 &lt; AC$6), 0, 2)+1)</f>
        <v/>
      </c>
      <c r="AD252" s="71" t="str">
        <f ca="1">INDEX({"","_","-","="},IF(OR($D252 &gt;= AE$6, $E252 &lt; AD$6), 0, 1)+IF(OR($F252 &gt;= AE$6, $G252 &lt; AD$6), 0, 2)+1)</f>
        <v/>
      </c>
      <c r="AE252" s="71" t="str">
        <f ca="1">INDEX({"","_","-","="},IF(OR($D252 &gt;= AF$6, $E252 &lt; AE$6), 0, 1)+IF(OR($F252 &gt;= AF$6, $G252 &lt; AE$6), 0, 2)+1)</f>
        <v/>
      </c>
      <c r="AF252" s="71" t="str">
        <f ca="1">INDEX({"","_","-","="},IF(OR($D252 &gt;= AG$6, $E252 &lt; AF$6), 0, 1)+IF(OR($F252 &gt;= AG$6, $G252 &lt; AF$6), 0, 2)+1)</f>
        <v/>
      </c>
      <c r="AG252" s="71" t="str">
        <f ca="1">INDEX({"","_","-","="},IF(OR($D252 &gt;= AH$6, $E252 &lt; AG$6), 0, 1)+IF(OR($F252 &gt;= AH$6, $G252 &lt; AG$6), 0, 2)+1)</f>
        <v/>
      </c>
      <c r="AH252" s="71" t="str">
        <f ca="1">INDEX({"","_","-","="},IF(OR($D252 &gt;= AI$6, $E252 &lt; AH$6), 0, 1)+IF(OR($F252 &gt;= AI$6, $G252 &lt; AH$6), 0, 2)+1)</f>
        <v/>
      </c>
      <c r="AI252" s="71" t="str">
        <f ca="1">INDEX({"","_","-","="},IF(OR($D252 &gt;= AJ$6, $E252 &lt; AI$6), 0, 1)+IF(OR($F252 &gt;= AJ$6, $G252 &lt; AI$6), 0, 2)+1)</f>
        <v/>
      </c>
      <c r="AJ252" s="71" t="str">
        <f ca="1">INDEX({"","_","-","="},IF(OR($D252 &gt;= AK$6, $E252 &lt; AJ$6), 0, 1)+IF(OR($F252 &gt;= AK$6, $G252 &lt; AJ$6), 0, 2)+1)</f>
        <v/>
      </c>
      <c r="AK252" s="71" t="str">
        <f ca="1">INDEX({"","_","-","="},IF(OR($D252 &gt;= AL$6, $E252 &lt; AK$6), 0, 1)+IF(OR($F252 &gt;= AL$6, $G252 &lt; AK$6), 0, 2)+1)</f>
        <v/>
      </c>
      <c r="AL252" s="71" t="str">
        <f ca="1">INDEX({"","_","-","="},IF(OR($D252 &gt;= AM$6, $E252 &lt; AL$6), 0, 1)+IF(OR($F252 &gt;= AM$6, $G252 &lt; AL$6), 0, 2)+1)</f>
        <v/>
      </c>
      <c r="AM252" s="71" t="str">
        <f ca="1">INDEX({"","_","-","="},IF(OR($D252 &gt;= AN$6, $E252 &lt; AM$6), 0, 1)+IF(OR($F252 &gt;= AN$6, $G252 &lt; AM$6), 0, 2)+1)</f>
        <v/>
      </c>
      <c r="AN252" s="71" t="str">
        <f ca="1">INDEX({"","_","-","="},IF(OR($D252 &gt;= AO$6, $E252 &lt; AN$6), 0, 1)+IF(OR($F252 &gt;= AO$6, $G252 &lt; AN$6), 0, 2)+1)</f>
        <v/>
      </c>
      <c r="AO252" s="71" t="str">
        <f ca="1">INDEX({"","_","-","="},IF(OR($D252 &gt;= AP$6, $E252 &lt; AO$6), 0, 1)+IF(OR($F252 &gt;= AP$6, $G252 &lt; AO$6), 0, 2)+1)</f>
        <v/>
      </c>
      <c r="AP252" s="71" t="str">
        <f ca="1">INDEX({"","_","-","="},IF(OR($D252 &gt;= AQ$6, $E252 &lt; AP$6), 0, 1)+IF(OR($F252 &gt;= AQ$6, $G252 &lt; AP$6), 0, 2)+1)</f>
        <v/>
      </c>
      <c r="AQ252" s="71" t="str">
        <f ca="1">INDEX({"","_","-","="},IF(OR($D252 &gt;= AR$6, $E252 &lt; AQ$6), 0, 1)+IF(OR($F252 &gt;= AR$6, $G252 &lt; AQ$6), 0, 2)+1)</f>
        <v/>
      </c>
      <c r="AR252" s="71" t="str">
        <f ca="1">INDEX({"","_","-","="},IF(OR($D252 &gt;= AS$6, $E252 &lt; AR$6), 0, 1)+IF(OR($F252 &gt;= AS$6, $G252 &lt; AR$6), 0, 2)+1)</f>
        <v/>
      </c>
      <c r="AS252" s="71" t="str">
        <f ca="1">INDEX({"","_","-","="},IF(OR($D252 &gt;= AT$6, $E252 &lt; AS$6), 0, 1)+IF(OR($F252 &gt;= AT$6, $G252 &lt; AS$6), 0, 2)+1)</f>
        <v/>
      </c>
      <c r="AT252" s="71" t="str">
        <f ca="1">INDEX({"","_","-","="},IF(OR($D252 &gt;= AU$6, $E252 &lt; AT$6), 0, 1)+IF(OR($F252 &gt;= AU$6, $G252 &lt; AT$6), 0, 2)+1)</f>
        <v/>
      </c>
      <c r="AU252" s="71" t="str">
        <f ca="1">INDEX({"","_","-","="},IF(OR($D252 &gt;= AV$6, $E252 &lt; AU$6), 0, 1)+IF(OR($F252 &gt;= AV$6, $G252 &lt; AU$6), 0, 2)+1)</f>
        <v/>
      </c>
      <c r="AV252" s="71" t="str">
        <f ca="1">INDEX({"","_","-","="},IF(OR($D252 &gt;= AW$6, $E252 &lt; AV$6), 0, 1)+IF(OR($F252 &gt;= AW$6, $G252 &lt; AV$6), 0, 2)+1)</f>
        <v/>
      </c>
      <c r="AW252" s="71" t="str">
        <f ca="1">INDEX({"","_","-","="},IF(OR($D252 &gt;= AX$6, $E252 &lt; AW$6), 0, 1)+IF(OR($F252 &gt;= AX$6, $G252 &lt; AW$6), 0, 2)+1)</f>
        <v/>
      </c>
      <c r="AX252" s="71" t="str">
        <f ca="1">INDEX({"","_","-","="},IF(OR($D252 &gt;= AY$6, $E252 &lt; AX$6), 0, 1)+IF(OR($F252 &gt;= AY$6, $G252 &lt; AX$6), 0, 2)+1)</f>
        <v/>
      </c>
      <c r="AY252" s="71" t="str">
        <f ca="1">INDEX({"","_","-","="},IF(OR($D252 &gt;= AZ$6, $E252 &lt; AY$6), 0, 1)+IF(OR($F252 &gt;= AZ$6, $G252 &lt; AY$6), 0, 2)+1)</f>
        <v/>
      </c>
      <c r="AZ252" s="71" t="str">
        <f ca="1">INDEX({"","_","-","="},IF(OR($D252 &gt;= BA$6, $E252 &lt; AZ$6), 0, 1)+IF(OR($F252 &gt;= BA$6, $G252 &lt; AZ$6), 0, 2)+1)</f>
        <v/>
      </c>
      <c r="BA252" s="71" t="str">
        <f ca="1">INDEX({"","_","-","="},IF(OR($D252 &gt;= BB$6, $E252 &lt; BA$6), 0, 1)+IF(OR($F252 &gt;= BB$6, $G252 &lt; BA$6), 0, 2)+1)</f>
        <v/>
      </c>
      <c r="BB252" s="71" t="str">
        <f ca="1">INDEX({"","_","-","="},IF(OR($D252 &gt;= BC$6, $E252 &lt; BB$6), 0, 1)+IF(OR($F252 &gt;= BC$6, $G252 &lt; BB$6), 0, 2)+1)</f>
        <v/>
      </c>
      <c r="BC252" s="71" t="str">
        <f ca="1">INDEX({"","_","-","="},IF(OR($D252 &gt;= BD$6, $E252 &lt; BC$6), 0, 1)+IF(OR($F252 &gt;= BD$6, $G252 &lt; BC$6), 0, 2)+1)</f>
        <v/>
      </c>
      <c r="BD252" s="71" t="str">
        <f ca="1">INDEX({"","_","-","="},IF(OR($D252 &gt;= BE$6, $E252 &lt; BD$6), 0, 1)+IF(OR($F252 &gt;= BE$6, $G252 &lt; BD$6), 0, 2)+1)</f>
        <v/>
      </c>
      <c r="BE252" s="71" t="str">
        <f ca="1">INDEX({"","_","-","="},IF(OR($D252 &gt;= BF$6, $E252 &lt; BE$6), 0, 1)+IF(OR($F252 &gt;= BF$6, $G252 &lt; BE$6), 0, 2)+1)</f>
        <v/>
      </c>
      <c r="BF252" s="71" t="str">
        <f ca="1">INDEX({"","_","-","="},IF(OR($D252 &gt;= BG$6, $E252 &lt; BF$6), 0, 1)+IF(OR($F252 &gt;= BG$6, $G252 &lt; BF$6), 0, 2)+1)</f>
        <v/>
      </c>
      <c r="BG252" s="71" t="str">
        <f ca="1">INDEX({"","_","-","="},IF(OR($D252 &gt;= BH$6, $E252 &lt; BG$6), 0, 1)+IF(OR($F252 &gt;= BH$6, $G252 &lt; BG$6), 0, 2)+1)</f>
        <v/>
      </c>
      <c r="BH252" s="71" t="str">
        <f ca="1">INDEX({"","_","-","="},IF(OR($D252 &gt;= BI$6, $E252 &lt; BH$6), 0, 1)+IF(OR($F252 &gt;= BI$6, $G252 &lt; BH$6), 0, 2)+1)</f>
        <v/>
      </c>
      <c r="BI252" s="71" t="str">
        <f ca="1">INDEX({"","_","-","="},IF(OR($D252 &gt;= BJ$6, $E252 &lt; BI$6), 0, 1)+IF(OR($F252 &gt;= BJ$6, $G252 &lt; BI$6), 0, 2)+1)</f>
        <v/>
      </c>
      <c r="BJ252" s="71" t="str">
        <f ca="1">INDEX({"","_","-","="},IF(OR($D252 &gt;= BK$6, $E252 &lt; BJ$6), 0, 1)+IF(OR($F252 &gt;= BK$6, $G252 &lt; BJ$6), 0, 2)+1)</f>
        <v/>
      </c>
      <c r="BK252" s="71" t="str">
        <f ca="1">INDEX({"","_","-","="},IF(OR($D252 &gt;= BL$6, $E252 &lt; BK$6), 0, 1)+IF(OR($F252 &gt;= BL$6, $G252 &lt; BK$6), 0, 2)+1)</f>
        <v/>
      </c>
      <c r="BL252" s="71" t="str">
        <f ca="1">INDEX({"","_","-","="},IF(OR($D252 &gt;= BM$6, $E252 &lt; BL$6), 0, 1)+IF(OR($F252 &gt;= BM$6, $G252 &lt; BL$6), 0, 2)+1)</f>
        <v/>
      </c>
      <c r="BM252" s="71" t="str">
        <f ca="1">INDEX({"","_","-","="},IF(OR($D252 &gt;= BN$6, $E252 &lt; BM$6), 0, 1)+IF(OR($F252 &gt;= BN$6, $G252 &lt; BM$6), 0, 2)+1)</f>
        <v/>
      </c>
      <c r="BN252" s="71" t="str">
        <f ca="1">INDEX({"","_","-","="},IF(OR($D252 &gt;= BO$6, $E252 &lt; BN$6), 0, 1)+IF(OR($F252 &gt;= BO$6, $G252 &lt; BN$6), 0, 2)+1)</f>
        <v/>
      </c>
      <c r="BO252" s="71" t="str">
        <f ca="1">INDEX({"","_","-","="},IF(OR($D252 &gt;= BP$6, $E252 &lt; BO$6), 0, 1)+IF(OR($F252 &gt;= BP$6, $G252 &lt; BO$6), 0, 2)+1)</f>
        <v/>
      </c>
      <c r="BP252" s="71" t="str">
        <f ca="1">INDEX({"","_","-","="},IF(OR($D252 &gt;= BQ$6, $E252 &lt; BP$6), 0, 1)+IF(OR($F252 &gt;= BQ$6, $G252 &lt; BP$6), 0, 2)+1)</f>
        <v/>
      </c>
      <c r="BQ252" s="71" t="str">
        <f ca="1">INDEX({"","_","-","="},IF(OR($D252 &gt;= BR$6, $E252 &lt; BQ$6), 0, 1)+IF(OR($F252 &gt;= BR$6, $G252 &lt; BQ$6), 0, 2)+1)</f>
        <v/>
      </c>
      <c r="BR252" s="71" t="str">
        <f ca="1">INDEX({"","_","-","="},IF(OR($D252 &gt;= BS$6, $E252 &lt; BR$6), 0, 1)+IF(OR($F252 &gt;= BS$6, $G252 &lt; BR$6), 0, 2)+1)</f>
        <v/>
      </c>
      <c r="BS252" s="71" t="str">
        <f ca="1">INDEX({"","_","-","="},IF(OR($D252 &gt;= BT$6, $E252 &lt; BS$6), 0, 1)+IF(OR($F252 &gt;= BT$6, $G252 &lt; BS$6), 0, 2)+1)</f>
        <v/>
      </c>
      <c r="BT252" s="71" t="str">
        <f ca="1">INDEX({"","_","-","="},IF(OR($D252 &gt;= BU$6, $E252 &lt; BT$6), 0, 1)+IF(OR($F252 &gt;= BU$6, $G252 &lt; BT$6), 0, 2)+1)</f>
        <v/>
      </c>
      <c r="BU252" s="71" t="str">
        <f ca="1">INDEX({"","_","-","="},IF(OR($D252 &gt;= BV$6, $E252 &lt; BU$6), 0, 1)+IF(OR($F252 &gt;= BV$6, $G252 &lt; BU$6), 0, 2)+1)</f>
        <v/>
      </c>
      <c r="BV252" s="71" t="str">
        <f ca="1">INDEX({"","_","-","="},IF(OR($D252 &gt;= BW$6, $E252 &lt; BV$6), 0, 1)+IF(OR($F252 &gt;= BW$6, $G252 &lt; BV$6), 0, 2)+1)</f>
        <v/>
      </c>
      <c r="BW252" s="71" t="str">
        <f ca="1">INDEX({"","_","-","="},IF(OR($D252 &gt;= BX$6, $E252 &lt; BW$6), 0, 1)+IF(OR($F252 &gt;= BX$6, $G252 &lt; BW$6), 0, 2)+1)</f>
        <v/>
      </c>
      <c r="BX252" s="71" t="str">
        <f ca="1">INDEX({"","_","-","="},IF(OR($D252 &gt;= BY$6, $E252 &lt; BX$6), 0, 1)+IF(OR($F252 &gt;= BY$6, $G252 &lt; BX$6), 0, 2)+1)</f>
        <v/>
      </c>
      <c r="BY252" s="71" t="str">
        <f ca="1">INDEX({"","_","-","="},IF(OR($D252 &gt;= BZ$6, $E252 &lt; BY$6), 0, 1)+IF(OR($F252 &gt;= BZ$6, $G252 &lt; BY$6), 0, 2)+1)</f>
        <v/>
      </c>
      <c r="BZ252" s="71" t="str">
        <f ca="1">INDEX({"","_","-","="},IF(OR($D252 &gt;= CA$6, $E252 &lt; BZ$6), 0, 1)+IF(OR($F252 &gt;= CA$6, $G252 &lt; BZ$6), 0, 2)+1)</f>
        <v/>
      </c>
      <c r="CA252" s="71" t="str">
        <f ca="1">INDEX({"","_","-","="},IF(OR($D252 &gt;= CB$6, $E252 &lt; CA$6), 0, 1)+IF(OR($F252 &gt;= CB$6, $G252 &lt; CA$6), 0, 2)+1)</f>
        <v/>
      </c>
      <c r="CB252" s="71" t="str">
        <f ca="1">INDEX({"","_","-","="},IF(OR($D252 &gt;= CC$6, $E252 &lt; CB$6), 0, 1)+IF(OR($F252 &gt;= CC$6, $G252 &lt; CB$6), 0, 2)+1)</f>
        <v/>
      </c>
      <c r="CC252" s="71" t="str">
        <f ca="1">INDEX({"","_","-","="},IF(OR($D252 &gt;= CD$6, $E252 &lt; CC$6), 0, 1)+IF(OR($F252 &gt;= CD$6, $G252 &lt; CC$6), 0, 2)+1)</f>
        <v/>
      </c>
      <c r="CD252" s="71" t="str">
        <f ca="1">INDEX({"","_","-","="},IF(OR($D252 &gt;= CE$6, $E252 &lt; CD$6), 0, 1)+IF(OR($F252 &gt;= CE$6, $G252 &lt; CD$6), 0, 2)+1)</f>
        <v/>
      </c>
    </row>
    <row r="253" spans="1:82">
      <c r="A253" s="8" t="str">
        <f ca="1">IF('临-进度'!N248,'临-进度'!$A248,"")</f>
        <v/>
      </c>
      <c r="B253" s="8" t="str">
        <f ca="1">IF('临-进度'!N248,'临-进度'!$B248,"")</f>
        <v/>
      </c>
      <c r="C253" s="8" t="str">
        <f ca="1">IF('临-进度'!N248,'临-进度'!$F248,"")</f>
        <v/>
      </c>
      <c r="D253" s="42" t="str">
        <f ca="1">IF('临-进度'!$N248,'临-进度'!$J248,"")</f>
        <v/>
      </c>
      <c r="E253" s="42" t="str">
        <f ca="1">IF('临-进度'!$N248,'临-进度'!$AF248,"")</f>
        <v/>
      </c>
      <c r="F253" s="42" t="str">
        <f ca="1">IF('临-进度'!$N248,'临-进度'!$K248,"")</f>
        <v/>
      </c>
      <c r="G253" s="76" t="str">
        <f ca="1">IF('临-进度'!$N248,'临-进度'!$AG248,"")</f>
        <v/>
      </c>
      <c r="H253" s="71" t="str">
        <f ca="1">INDEX({"","_","-","="},IF(OR($D253 &gt;= I$6, $E253 &lt; H$6), 0, 1)+IF(OR($F253 &gt;= I$6, $G253 &lt; H$6), 0, 2)+1)</f>
        <v/>
      </c>
      <c r="I253" s="71" t="str">
        <f ca="1">INDEX({"","_","-","="},IF(OR($D253 &gt;= J$6, $E253 &lt; I$6), 0, 1)+IF(OR($F253 &gt;= J$6, $G253 &lt; I$6), 0, 2)+1)</f>
        <v/>
      </c>
      <c r="J253" s="71" t="str">
        <f ca="1">INDEX({"","_","-","="},IF(OR($D253 &gt;= K$6, $E253 &lt; J$6), 0, 1)+IF(OR($F253 &gt;= K$6, $G253 &lt; J$6), 0, 2)+1)</f>
        <v/>
      </c>
      <c r="K253" s="71" t="str">
        <f ca="1">INDEX({"","_","-","="},IF(OR($D253 &gt;= L$6, $E253 &lt; K$6), 0, 1)+IF(OR($F253 &gt;= L$6, $G253 &lt; K$6), 0, 2)+1)</f>
        <v/>
      </c>
      <c r="L253" s="71" t="str">
        <f ca="1">INDEX({"","_","-","="},IF(OR($D253 &gt;= M$6, $E253 &lt; L$6), 0, 1)+IF(OR($F253 &gt;= M$6, $G253 &lt; L$6), 0, 2)+1)</f>
        <v/>
      </c>
      <c r="M253" s="71" t="str">
        <f ca="1">INDEX({"","_","-","="},IF(OR($D253 &gt;= N$6, $E253 &lt; M$6), 0, 1)+IF(OR($F253 &gt;= N$6, $G253 &lt; M$6), 0, 2)+1)</f>
        <v/>
      </c>
      <c r="N253" s="71" t="str">
        <f ca="1">INDEX({"","_","-","="},IF(OR($D253 &gt;= O$6, $E253 &lt; N$6), 0, 1)+IF(OR($F253 &gt;= O$6, $G253 &lt; N$6), 0, 2)+1)</f>
        <v/>
      </c>
      <c r="O253" s="71" t="str">
        <f ca="1">INDEX({"","_","-","="},IF(OR($D253 &gt;= P$6, $E253 &lt; O$6), 0, 1)+IF(OR($F253 &gt;= P$6, $G253 &lt; O$6), 0, 2)+1)</f>
        <v/>
      </c>
      <c r="P253" s="71" t="str">
        <f ca="1">INDEX({"","_","-","="},IF(OR($D253 &gt;= Q$6, $E253 &lt; P$6), 0, 1)+IF(OR($F253 &gt;= Q$6, $G253 &lt; P$6), 0, 2)+1)</f>
        <v/>
      </c>
      <c r="Q253" s="71" t="str">
        <f ca="1">INDEX({"","_","-","="},IF(OR($D253 &gt;= R$6, $E253 &lt; Q$6), 0, 1)+IF(OR($F253 &gt;= R$6, $G253 &lt; Q$6), 0, 2)+1)</f>
        <v/>
      </c>
      <c r="R253" s="71" t="str">
        <f ca="1">INDEX({"","_","-","="},IF(OR($D253 &gt;= S$6, $E253 &lt; R$6), 0, 1)+IF(OR($F253 &gt;= S$6, $G253 &lt; R$6), 0, 2)+1)</f>
        <v/>
      </c>
      <c r="S253" s="71" t="str">
        <f ca="1">INDEX({"","_","-","="},IF(OR($D253 &gt;= T$6, $E253 &lt; S$6), 0, 1)+IF(OR($F253 &gt;= T$6, $G253 &lt; S$6), 0, 2)+1)</f>
        <v/>
      </c>
      <c r="T253" s="71" t="str">
        <f ca="1">INDEX({"","_","-","="},IF(OR($D253 &gt;= U$6, $E253 &lt; T$6), 0, 1)+IF(OR($F253 &gt;= U$6, $G253 &lt; T$6), 0, 2)+1)</f>
        <v/>
      </c>
      <c r="U253" s="71" t="str">
        <f ca="1">INDEX({"","_","-","="},IF(OR($D253 &gt;= V$6, $E253 &lt; U$6), 0, 1)+IF(OR($F253 &gt;= V$6, $G253 &lt; U$6), 0, 2)+1)</f>
        <v/>
      </c>
      <c r="V253" s="71" t="str">
        <f ca="1">INDEX({"","_","-","="},IF(OR($D253 &gt;= W$6, $E253 &lt; V$6), 0, 1)+IF(OR($F253 &gt;= W$6, $G253 &lt; V$6), 0, 2)+1)</f>
        <v/>
      </c>
      <c r="W253" s="71" t="str">
        <f ca="1">INDEX({"","_","-","="},IF(OR($D253 &gt;= X$6, $E253 &lt; W$6), 0, 1)+IF(OR($F253 &gt;= X$6, $G253 &lt; W$6), 0, 2)+1)</f>
        <v/>
      </c>
      <c r="X253" s="71" t="str">
        <f ca="1">INDEX({"","_","-","="},IF(OR($D253 &gt;= Y$6, $E253 &lt; X$6), 0, 1)+IF(OR($F253 &gt;= Y$6, $G253 &lt; X$6), 0, 2)+1)</f>
        <v/>
      </c>
      <c r="Y253" s="71" t="str">
        <f ca="1">INDEX({"","_","-","="},IF(OR($D253 &gt;= Z$6, $E253 &lt; Y$6), 0, 1)+IF(OR($F253 &gt;= Z$6, $G253 &lt; Y$6), 0, 2)+1)</f>
        <v/>
      </c>
      <c r="Z253" s="71" t="str">
        <f ca="1">INDEX({"","_","-","="},IF(OR($D253 &gt;= AA$6, $E253 &lt; Z$6), 0, 1)+IF(OR($F253 &gt;= AA$6, $G253 &lt; Z$6), 0, 2)+1)</f>
        <v/>
      </c>
      <c r="AA253" s="71" t="str">
        <f ca="1">INDEX({"","_","-","="},IF(OR($D253 &gt;= AB$6, $E253 &lt; AA$6), 0, 1)+IF(OR($F253 &gt;= AB$6, $G253 &lt; AA$6), 0, 2)+1)</f>
        <v/>
      </c>
      <c r="AB253" s="71" t="str">
        <f ca="1">INDEX({"","_","-","="},IF(OR($D253 &gt;= AC$6, $E253 &lt; AB$6), 0, 1)+IF(OR($F253 &gt;= AC$6, $G253 &lt; AB$6), 0, 2)+1)</f>
        <v/>
      </c>
      <c r="AC253" s="71" t="str">
        <f ca="1">INDEX({"","_","-","="},IF(OR($D253 &gt;= AD$6, $E253 &lt; AC$6), 0, 1)+IF(OR($F253 &gt;= AD$6, $G253 &lt; AC$6), 0, 2)+1)</f>
        <v/>
      </c>
      <c r="AD253" s="71" t="str">
        <f ca="1">INDEX({"","_","-","="},IF(OR($D253 &gt;= AE$6, $E253 &lt; AD$6), 0, 1)+IF(OR($F253 &gt;= AE$6, $G253 &lt; AD$6), 0, 2)+1)</f>
        <v/>
      </c>
      <c r="AE253" s="71" t="str">
        <f ca="1">INDEX({"","_","-","="},IF(OR($D253 &gt;= AF$6, $E253 &lt; AE$6), 0, 1)+IF(OR($F253 &gt;= AF$6, $G253 &lt; AE$6), 0, 2)+1)</f>
        <v/>
      </c>
      <c r="AF253" s="71" t="str">
        <f ca="1">INDEX({"","_","-","="},IF(OR($D253 &gt;= AG$6, $E253 &lt; AF$6), 0, 1)+IF(OR($F253 &gt;= AG$6, $G253 &lt; AF$6), 0, 2)+1)</f>
        <v/>
      </c>
      <c r="AG253" s="71" t="str">
        <f ca="1">INDEX({"","_","-","="},IF(OR($D253 &gt;= AH$6, $E253 &lt; AG$6), 0, 1)+IF(OR($F253 &gt;= AH$6, $G253 &lt; AG$6), 0, 2)+1)</f>
        <v/>
      </c>
      <c r="AH253" s="71" t="str">
        <f ca="1">INDEX({"","_","-","="},IF(OR($D253 &gt;= AI$6, $E253 &lt; AH$6), 0, 1)+IF(OR($F253 &gt;= AI$6, $G253 &lt; AH$6), 0, 2)+1)</f>
        <v/>
      </c>
      <c r="AI253" s="71" t="str">
        <f ca="1">INDEX({"","_","-","="},IF(OR($D253 &gt;= AJ$6, $E253 &lt; AI$6), 0, 1)+IF(OR($F253 &gt;= AJ$6, $G253 &lt; AI$6), 0, 2)+1)</f>
        <v/>
      </c>
      <c r="AJ253" s="71" t="str">
        <f ca="1">INDEX({"","_","-","="},IF(OR($D253 &gt;= AK$6, $E253 &lt; AJ$6), 0, 1)+IF(OR($F253 &gt;= AK$6, $G253 &lt; AJ$6), 0, 2)+1)</f>
        <v/>
      </c>
      <c r="AK253" s="71" t="str">
        <f ca="1">INDEX({"","_","-","="},IF(OR($D253 &gt;= AL$6, $E253 &lt; AK$6), 0, 1)+IF(OR($F253 &gt;= AL$6, $G253 &lt; AK$6), 0, 2)+1)</f>
        <v/>
      </c>
      <c r="AL253" s="71" t="str">
        <f ca="1">INDEX({"","_","-","="},IF(OR($D253 &gt;= AM$6, $E253 &lt; AL$6), 0, 1)+IF(OR($F253 &gt;= AM$6, $G253 &lt; AL$6), 0, 2)+1)</f>
        <v/>
      </c>
      <c r="AM253" s="71" t="str">
        <f ca="1">INDEX({"","_","-","="},IF(OR($D253 &gt;= AN$6, $E253 &lt; AM$6), 0, 1)+IF(OR($F253 &gt;= AN$6, $G253 &lt; AM$6), 0, 2)+1)</f>
        <v/>
      </c>
      <c r="AN253" s="71" t="str">
        <f ca="1">INDEX({"","_","-","="},IF(OR($D253 &gt;= AO$6, $E253 &lt; AN$6), 0, 1)+IF(OR($F253 &gt;= AO$6, $G253 &lt; AN$6), 0, 2)+1)</f>
        <v/>
      </c>
      <c r="AO253" s="71" t="str">
        <f ca="1">INDEX({"","_","-","="},IF(OR($D253 &gt;= AP$6, $E253 &lt; AO$6), 0, 1)+IF(OR($F253 &gt;= AP$6, $G253 &lt; AO$6), 0, 2)+1)</f>
        <v/>
      </c>
      <c r="AP253" s="71" t="str">
        <f ca="1">INDEX({"","_","-","="},IF(OR($D253 &gt;= AQ$6, $E253 &lt; AP$6), 0, 1)+IF(OR($F253 &gt;= AQ$6, $G253 &lt; AP$6), 0, 2)+1)</f>
        <v/>
      </c>
      <c r="AQ253" s="71" t="str">
        <f ca="1">INDEX({"","_","-","="},IF(OR($D253 &gt;= AR$6, $E253 &lt; AQ$6), 0, 1)+IF(OR($F253 &gt;= AR$6, $G253 &lt; AQ$6), 0, 2)+1)</f>
        <v/>
      </c>
      <c r="AR253" s="71" t="str">
        <f ca="1">INDEX({"","_","-","="},IF(OR($D253 &gt;= AS$6, $E253 &lt; AR$6), 0, 1)+IF(OR($F253 &gt;= AS$6, $G253 &lt; AR$6), 0, 2)+1)</f>
        <v/>
      </c>
      <c r="AS253" s="71" t="str">
        <f ca="1">INDEX({"","_","-","="},IF(OR($D253 &gt;= AT$6, $E253 &lt; AS$6), 0, 1)+IF(OR($F253 &gt;= AT$6, $G253 &lt; AS$6), 0, 2)+1)</f>
        <v/>
      </c>
      <c r="AT253" s="71" t="str">
        <f ca="1">INDEX({"","_","-","="},IF(OR($D253 &gt;= AU$6, $E253 &lt; AT$6), 0, 1)+IF(OR($F253 &gt;= AU$6, $G253 &lt; AT$6), 0, 2)+1)</f>
        <v/>
      </c>
      <c r="AU253" s="71" t="str">
        <f ca="1">INDEX({"","_","-","="},IF(OR($D253 &gt;= AV$6, $E253 &lt; AU$6), 0, 1)+IF(OR($F253 &gt;= AV$6, $G253 &lt; AU$6), 0, 2)+1)</f>
        <v/>
      </c>
      <c r="AV253" s="71" t="str">
        <f ca="1">INDEX({"","_","-","="},IF(OR($D253 &gt;= AW$6, $E253 &lt; AV$6), 0, 1)+IF(OR($F253 &gt;= AW$6, $G253 &lt; AV$6), 0, 2)+1)</f>
        <v/>
      </c>
      <c r="AW253" s="71" t="str">
        <f ca="1">INDEX({"","_","-","="},IF(OR($D253 &gt;= AX$6, $E253 &lt; AW$6), 0, 1)+IF(OR($F253 &gt;= AX$6, $G253 &lt; AW$6), 0, 2)+1)</f>
        <v/>
      </c>
      <c r="AX253" s="71" t="str">
        <f ca="1">INDEX({"","_","-","="},IF(OR($D253 &gt;= AY$6, $E253 &lt; AX$6), 0, 1)+IF(OR($F253 &gt;= AY$6, $G253 &lt; AX$6), 0, 2)+1)</f>
        <v/>
      </c>
      <c r="AY253" s="71" t="str">
        <f ca="1">INDEX({"","_","-","="},IF(OR($D253 &gt;= AZ$6, $E253 &lt; AY$6), 0, 1)+IF(OR($F253 &gt;= AZ$6, $G253 &lt; AY$6), 0, 2)+1)</f>
        <v/>
      </c>
      <c r="AZ253" s="71" t="str">
        <f ca="1">INDEX({"","_","-","="},IF(OR($D253 &gt;= BA$6, $E253 &lt; AZ$6), 0, 1)+IF(OR($F253 &gt;= BA$6, $G253 &lt; AZ$6), 0, 2)+1)</f>
        <v/>
      </c>
      <c r="BA253" s="71" t="str">
        <f ca="1">INDEX({"","_","-","="},IF(OR($D253 &gt;= BB$6, $E253 &lt; BA$6), 0, 1)+IF(OR($F253 &gt;= BB$6, $G253 &lt; BA$6), 0, 2)+1)</f>
        <v/>
      </c>
      <c r="BB253" s="71" t="str">
        <f ca="1">INDEX({"","_","-","="},IF(OR($D253 &gt;= BC$6, $E253 &lt; BB$6), 0, 1)+IF(OR($F253 &gt;= BC$6, $G253 &lt; BB$6), 0, 2)+1)</f>
        <v/>
      </c>
      <c r="BC253" s="71" t="str">
        <f ca="1">INDEX({"","_","-","="},IF(OR($D253 &gt;= BD$6, $E253 &lt; BC$6), 0, 1)+IF(OR($F253 &gt;= BD$6, $G253 &lt; BC$6), 0, 2)+1)</f>
        <v/>
      </c>
      <c r="BD253" s="71" t="str">
        <f ca="1">INDEX({"","_","-","="},IF(OR($D253 &gt;= BE$6, $E253 &lt; BD$6), 0, 1)+IF(OR($F253 &gt;= BE$6, $G253 &lt; BD$6), 0, 2)+1)</f>
        <v/>
      </c>
      <c r="BE253" s="71" t="str">
        <f ca="1">INDEX({"","_","-","="},IF(OR($D253 &gt;= BF$6, $E253 &lt; BE$6), 0, 1)+IF(OR($F253 &gt;= BF$6, $G253 &lt; BE$6), 0, 2)+1)</f>
        <v/>
      </c>
      <c r="BF253" s="71" t="str">
        <f ca="1">INDEX({"","_","-","="},IF(OR($D253 &gt;= BG$6, $E253 &lt; BF$6), 0, 1)+IF(OR($F253 &gt;= BG$6, $G253 &lt; BF$6), 0, 2)+1)</f>
        <v/>
      </c>
      <c r="BG253" s="71" t="str">
        <f ca="1">INDEX({"","_","-","="},IF(OR($D253 &gt;= BH$6, $E253 &lt; BG$6), 0, 1)+IF(OR($F253 &gt;= BH$6, $G253 &lt; BG$6), 0, 2)+1)</f>
        <v/>
      </c>
      <c r="BH253" s="71" t="str">
        <f ca="1">INDEX({"","_","-","="},IF(OR($D253 &gt;= BI$6, $E253 &lt; BH$6), 0, 1)+IF(OR($F253 &gt;= BI$6, $G253 &lt; BH$6), 0, 2)+1)</f>
        <v/>
      </c>
      <c r="BI253" s="71" t="str">
        <f ca="1">INDEX({"","_","-","="},IF(OR($D253 &gt;= BJ$6, $E253 &lt; BI$6), 0, 1)+IF(OR($F253 &gt;= BJ$6, $G253 &lt; BI$6), 0, 2)+1)</f>
        <v/>
      </c>
      <c r="BJ253" s="71" t="str">
        <f ca="1">INDEX({"","_","-","="},IF(OR($D253 &gt;= BK$6, $E253 &lt; BJ$6), 0, 1)+IF(OR($F253 &gt;= BK$6, $G253 &lt; BJ$6), 0, 2)+1)</f>
        <v/>
      </c>
      <c r="BK253" s="71" t="str">
        <f ca="1">INDEX({"","_","-","="},IF(OR($D253 &gt;= BL$6, $E253 &lt; BK$6), 0, 1)+IF(OR($F253 &gt;= BL$6, $G253 &lt; BK$6), 0, 2)+1)</f>
        <v/>
      </c>
      <c r="BL253" s="71" t="str">
        <f ca="1">INDEX({"","_","-","="},IF(OR($D253 &gt;= BM$6, $E253 &lt; BL$6), 0, 1)+IF(OR($F253 &gt;= BM$6, $G253 &lt; BL$6), 0, 2)+1)</f>
        <v/>
      </c>
      <c r="BM253" s="71" t="str">
        <f ca="1">INDEX({"","_","-","="},IF(OR($D253 &gt;= BN$6, $E253 &lt; BM$6), 0, 1)+IF(OR($F253 &gt;= BN$6, $G253 &lt; BM$6), 0, 2)+1)</f>
        <v/>
      </c>
      <c r="BN253" s="71" t="str">
        <f ca="1">INDEX({"","_","-","="},IF(OR($D253 &gt;= BO$6, $E253 &lt; BN$6), 0, 1)+IF(OR($F253 &gt;= BO$6, $G253 &lt; BN$6), 0, 2)+1)</f>
        <v/>
      </c>
      <c r="BO253" s="71" t="str">
        <f ca="1">INDEX({"","_","-","="},IF(OR($D253 &gt;= BP$6, $E253 &lt; BO$6), 0, 1)+IF(OR($F253 &gt;= BP$6, $G253 &lt; BO$6), 0, 2)+1)</f>
        <v/>
      </c>
      <c r="BP253" s="71" t="str">
        <f ca="1">INDEX({"","_","-","="},IF(OR($D253 &gt;= BQ$6, $E253 &lt; BP$6), 0, 1)+IF(OR($F253 &gt;= BQ$6, $G253 &lt; BP$6), 0, 2)+1)</f>
        <v/>
      </c>
      <c r="BQ253" s="71" t="str">
        <f ca="1">INDEX({"","_","-","="},IF(OR($D253 &gt;= BR$6, $E253 &lt; BQ$6), 0, 1)+IF(OR($F253 &gt;= BR$6, $G253 &lt; BQ$6), 0, 2)+1)</f>
        <v/>
      </c>
      <c r="BR253" s="71" t="str">
        <f ca="1">INDEX({"","_","-","="},IF(OR($D253 &gt;= BS$6, $E253 &lt; BR$6), 0, 1)+IF(OR($F253 &gt;= BS$6, $G253 &lt; BR$6), 0, 2)+1)</f>
        <v/>
      </c>
      <c r="BS253" s="71" t="str">
        <f ca="1">INDEX({"","_","-","="},IF(OR($D253 &gt;= BT$6, $E253 &lt; BS$6), 0, 1)+IF(OR($F253 &gt;= BT$6, $G253 &lt; BS$6), 0, 2)+1)</f>
        <v/>
      </c>
      <c r="BT253" s="71" t="str">
        <f ca="1">INDEX({"","_","-","="},IF(OR($D253 &gt;= BU$6, $E253 &lt; BT$6), 0, 1)+IF(OR($F253 &gt;= BU$6, $G253 &lt; BT$6), 0, 2)+1)</f>
        <v/>
      </c>
      <c r="BU253" s="71" t="str">
        <f ca="1">INDEX({"","_","-","="},IF(OR($D253 &gt;= BV$6, $E253 &lt; BU$6), 0, 1)+IF(OR($F253 &gt;= BV$6, $G253 &lt; BU$6), 0, 2)+1)</f>
        <v/>
      </c>
      <c r="BV253" s="71" t="str">
        <f ca="1">INDEX({"","_","-","="},IF(OR($D253 &gt;= BW$6, $E253 &lt; BV$6), 0, 1)+IF(OR($F253 &gt;= BW$6, $G253 &lt; BV$6), 0, 2)+1)</f>
        <v/>
      </c>
      <c r="BW253" s="71" t="str">
        <f ca="1">INDEX({"","_","-","="},IF(OR($D253 &gt;= BX$6, $E253 &lt; BW$6), 0, 1)+IF(OR($F253 &gt;= BX$6, $G253 &lt; BW$6), 0, 2)+1)</f>
        <v/>
      </c>
      <c r="BX253" s="71" t="str">
        <f ca="1">INDEX({"","_","-","="},IF(OR($D253 &gt;= BY$6, $E253 &lt; BX$6), 0, 1)+IF(OR($F253 &gt;= BY$6, $G253 &lt; BX$6), 0, 2)+1)</f>
        <v/>
      </c>
      <c r="BY253" s="71" t="str">
        <f ca="1">INDEX({"","_","-","="},IF(OR($D253 &gt;= BZ$6, $E253 &lt; BY$6), 0, 1)+IF(OR($F253 &gt;= BZ$6, $G253 &lt; BY$6), 0, 2)+1)</f>
        <v/>
      </c>
      <c r="BZ253" s="71" t="str">
        <f ca="1">INDEX({"","_","-","="},IF(OR($D253 &gt;= CA$6, $E253 &lt; BZ$6), 0, 1)+IF(OR($F253 &gt;= CA$6, $G253 &lt; BZ$6), 0, 2)+1)</f>
        <v/>
      </c>
      <c r="CA253" s="71" t="str">
        <f ca="1">INDEX({"","_","-","="},IF(OR($D253 &gt;= CB$6, $E253 &lt; CA$6), 0, 1)+IF(OR($F253 &gt;= CB$6, $G253 &lt; CA$6), 0, 2)+1)</f>
        <v/>
      </c>
      <c r="CB253" s="71" t="str">
        <f ca="1">INDEX({"","_","-","="},IF(OR($D253 &gt;= CC$6, $E253 &lt; CB$6), 0, 1)+IF(OR($F253 &gt;= CC$6, $G253 &lt; CB$6), 0, 2)+1)</f>
        <v/>
      </c>
      <c r="CC253" s="71" t="str">
        <f ca="1">INDEX({"","_","-","="},IF(OR($D253 &gt;= CD$6, $E253 &lt; CC$6), 0, 1)+IF(OR($F253 &gt;= CD$6, $G253 &lt; CC$6), 0, 2)+1)</f>
        <v/>
      </c>
      <c r="CD253" s="71" t="str">
        <f ca="1">INDEX({"","_","-","="},IF(OR($D253 &gt;= CE$6, $E253 &lt; CD$6), 0, 1)+IF(OR($F253 &gt;= CE$6, $G253 &lt; CD$6), 0, 2)+1)</f>
        <v/>
      </c>
    </row>
    <row r="254" spans="1:82">
      <c r="A254" s="8" t="str">
        <f ca="1">IF('临-进度'!N249,'临-进度'!$A249,"")</f>
        <v/>
      </c>
      <c r="B254" s="8" t="str">
        <f ca="1">IF('临-进度'!N249,'临-进度'!$B249,"")</f>
        <v/>
      </c>
      <c r="C254" s="8" t="str">
        <f ca="1">IF('临-进度'!N249,'临-进度'!$F249,"")</f>
        <v/>
      </c>
      <c r="D254" s="42" t="str">
        <f ca="1">IF('临-进度'!$N249,'临-进度'!$J249,"")</f>
        <v/>
      </c>
      <c r="E254" s="42" t="str">
        <f ca="1">IF('临-进度'!$N249,'临-进度'!$AF249,"")</f>
        <v/>
      </c>
      <c r="F254" s="42" t="str">
        <f ca="1">IF('临-进度'!$N249,'临-进度'!$K249,"")</f>
        <v/>
      </c>
      <c r="G254" s="76" t="str">
        <f ca="1">IF('临-进度'!$N249,'临-进度'!$AG249,"")</f>
        <v/>
      </c>
      <c r="H254" s="71" t="str">
        <f ca="1">INDEX({"","_","-","="},IF(OR($D254 &gt;= I$6, $E254 &lt; H$6), 0, 1)+IF(OR($F254 &gt;= I$6, $G254 &lt; H$6), 0, 2)+1)</f>
        <v/>
      </c>
      <c r="I254" s="71" t="str">
        <f ca="1">INDEX({"","_","-","="},IF(OR($D254 &gt;= J$6, $E254 &lt; I$6), 0, 1)+IF(OR($F254 &gt;= J$6, $G254 &lt; I$6), 0, 2)+1)</f>
        <v/>
      </c>
      <c r="J254" s="71" t="str">
        <f ca="1">INDEX({"","_","-","="},IF(OR($D254 &gt;= K$6, $E254 &lt; J$6), 0, 1)+IF(OR($F254 &gt;= K$6, $G254 &lt; J$6), 0, 2)+1)</f>
        <v/>
      </c>
      <c r="K254" s="71" t="str">
        <f ca="1">INDEX({"","_","-","="},IF(OR($D254 &gt;= L$6, $E254 &lt; K$6), 0, 1)+IF(OR($F254 &gt;= L$6, $G254 &lt; K$6), 0, 2)+1)</f>
        <v/>
      </c>
      <c r="L254" s="71" t="str">
        <f ca="1">INDEX({"","_","-","="},IF(OR($D254 &gt;= M$6, $E254 &lt; L$6), 0, 1)+IF(OR($F254 &gt;= M$6, $G254 &lt; L$6), 0, 2)+1)</f>
        <v/>
      </c>
      <c r="M254" s="71" t="str">
        <f ca="1">INDEX({"","_","-","="},IF(OR($D254 &gt;= N$6, $E254 &lt; M$6), 0, 1)+IF(OR($F254 &gt;= N$6, $G254 &lt; M$6), 0, 2)+1)</f>
        <v/>
      </c>
      <c r="N254" s="71" t="str">
        <f ca="1">INDEX({"","_","-","="},IF(OR($D254 &gt;= O$6, $E254 &lt; N$6), 0, 1)+IF(OR($F254 &gt;= O$6, $G254 &lt; N$6), 0, 2)+1)</f>
        <v/>
      </c>
      <c r="O254" s="71" t="str">
        <f ca="1">INDEX({"","_","-","="},IF(OR($D254 &gt;= P$6, $E254 &lt; O$6), 0, 1)+IF(OR($F254 &gt;= P$6, $G254 &lt; O$6), 0, 2)+1)</f>
        <v/>
      </c>
      <c r="P254" s="71" t="str">
        <f ca="1">INDEX({"","_","-","="},IF(OR($D254 &gt;= Q$6, $E254 &lt; P$6), 0, 1)+IF(OR($F254 &gt;= Q$6, $G254 &lt; P$6), 0, 2)+1)</f>
        <v/>
      </c>
      <c r="Q254" s="71" t="str">
        <f ca="1">INDEX({"","_","-","="},IF(OR($D254 &gt;= R$6, $E254 &lt; Q$6), 0, 1)+IF(OR($F254 &gt;= R$6, $G254 &lt; Q$6), 0, 2)+1)</f>
        <v/>
      </c>
      <c r="R254" s="71" t="str">
        <f ca="1">INDEX({"","_","-","="},IF(OR($D254 &gt;= S$6, $E254 &lt; R$6), 0, 1)+IF(OR($F254 &gt;= S$6, $G254 &lt; R$6), 0, 2)+1)</f>
        <v/>
      </c>
      <c r="S254" s="71" t="str">
        <f ca="1">INDEX({"","_","-","="},IF(OR($D254 &gt;= T$6, $E254 &lt; S$6), 0, 1)+IF(OR($F254 &gt;= T$6, $G254 &lt; S$6), 0, 2)+1)</f>
        <v/>
      </c>
      <c r="T254" s="71" t="str">
        <f ca="1">INDEX({"","_","-","="},IF(OR($D254 &gt;= U$6, $E254 &lt; T$6), 0, 1)+IF(OR($F254 &gt;= U$6, $G254 &lt; T$6), 0, 2)+1)</f>
        <v/>
      </c>
      <c r="U254" s="71" t="str">
        <f ca="1">INDEX({"","_","-","="},IF(OR($D254 &gt;= V$6, $E254 &lt; U$6), 0, 1)+IF(OR($F254 &gt;= V$6, $G254 &lt; U$6), 0, 2)+1)</f>
        <v/>
      </c>
      <c r="V254" s="71" t="str">
        <f ca="1">INDEX({"","_","-","="},IF(OR($D254 &gt;= W$6, $E254 &lt; V$6), 0, 1)+IF(OR($F254 &gt;= W$6, $G254 &lt; V$6), 0, 2)+1)</f>
        <v/>
      </c>
      <c r="W254" s="71" t="str">
        <f ca="1">INDEX({"","_","-","="},IF(OR($D254 &gt;= X$6, $E254 &lt; W$6), 0, 1)+IF(OR($F254 &gt;= X$6, $G254 &lt; W$6), 0, 2)+1)</f>
        <v/>
      </c>
      <c r="X254" s="71" t="str">
        <f ca="1">INDEX({"","_","-","="},IF(OR($D254 &gt;= Y$6, $E254 &lt; X$6), 0, 1)+IF(OR($F254 &gt;= Y$6, $G254 &lt; X$6), 0, 2)+1)</f>
        <v/>
      </c>
      <c r="Y254" s="71" t="str">
        <f ca="1">INDEX({"","_","-","="},IF(OR($D254 &gt;= Z$6, $E254 &lt; Y$6), 0, 1)+IF(OR($F254 &gt;= Z$6, $G254 &lt; Y$6), 0, 2)+1)</f>
        <v/>
      </c>
      <c r="Z254" s="71" t="str">
        <f ca="1">INDEX({"","_","-","="},IF(OR($D254 &gt;= AA$6, $E254 &lt; Z$6), 0, 1)+IF(OR($F254 &gt;= AA$6, $G254 &lt; Z$6), 0, 2)+1)</f>
        <v/>
      </c>
      <c r="AA254" s="71" t="str">
        <f ca="1">INDEX({"","_","-","="},IF(OR($D254 &gt;= AB$6, $E254 &lt; AA$6), 0, 1)+IF(OR($F254 &gt;= AB$6, $G254 &lt; AA$6), 0, 2)+1)</f>
        <v/>
      </c>
      <c r="AB254" s="71" t="str">
        <f ca="1">INDEX({"","_","-","="},IF(OR($D254 &gt;= AC$6, $E254 &lt; AB$6), 0, 1)+IF(OR($F254 &gt;= AC$6, $G254 &lt; AB$6), 0, 2)+1)</f>
        <v/>
      </c>
      <c r="AC254" s="71" t="str">
        <f ca="1">INDEX({"","_","-","="},IF(OR($D254 &gt;= AD$6, $E254 &lt; AC$6), 0, 1)+IF(OR($F254 &gt;= AD$6, $G254 &lt; AC$6), 0, 2)+1)</f>
        <v/>
      </c>
      <c r="AD254" s="71" t="str">
        <f ca="1">INDEX({"","_","-","="},IF(OR($D254 &gt;= AE$6, $E254 &lt; AD$6), 0, 1)+IF(OR($F254 &gt;= AE$6, $G254 &lt; AD$6), 0, 2)+1)</f>
        <v/>
      </c>
      <c r="AE254" s="71" t="str">
        <f ca="1">INDEX({"","_","-","="},IF(OR($D254 &gt;= AF$6, $E254 &lt; AE$6), 0, 1)+IF(OR($F254 &gt;= AF$6, $G254 &lt; AE$6), 0, 2)+1)</f>
        <v/>
      </c>
      <c r="AF254" s="71" t="str">
        <f ca="1">INDEX({"","_","-","="},IF(OR($D254 &gt;= AG$6, $E254 &lt; AF$6), 0, 1)+IF(OR($F254 &gt;= AG$6, $G254 &lt; AF$6), 0, 2)+1)</f>
        <v/>
      </c>
      <c r="AG254" s="71" t="str">
        <f ca="1">INDEX({"","_","-","="},IF(OR($D254 &gt;= AH$6, $E254 &lt; AG$6), 0, 1)+IF(OR($F254 &gt;= AH$6, $G254 &lt; AG$6), 0, 2)+1)</f>
        <v/>
      </c>
      <c r="AH254" s="71" t="str">
        <f ca="1">INDEX({"","_","-","="},IF(OR($D254 &gt;= AI$6, $E254 &lt; AH$6), 0, 1)+IF(OR($F254 &gt;= AI$6, $G254 &lt; AH$6), 0, 2)+1)</f>
        <v/>
      </c>
      <c r="AI254" s="71" t="str">
        <f ca="1">INDEX({"","_","-","="},IF(OR($D254 &gt;= AJ$6, $E254 &lt; AI$6), 0, 1)+IF(OR($F254 &gt;= AJ$6, $G254 &lt; AI$6), 0, 2)+1)</f>
        <v/>
      </c>
      <c r="AJ254" s="71" t="str">
        <f ca="1">INDEX({"","_","-","="},IF(OR($D254 &gt;= AK$6, $E254 &lt; AJ$6), 0, 1)+IF(OR($F254 &gt;= AK$6, $G254 &lt; AJ$6), 0, 2)+1)</f>
        <v/>
      </c>
      <c r="AK254" s="71" t="str">
        <f ca="1">INDEX({"","_","-","="},IF(OR($D254 &gt;= AL$6, $E254 &lt; AK$6), 0, 1)+IF(OR($F254 &gt;= AL$6, $G254 &lt; AK$6), 0, 2)+1)</f>
        <v/>
      </c>
      <c r="AL254" s="71" t="str">
        <f ca="1">INDEX({"","_","-","="},IF(OR($D254 &gt;= AM$6, $E254 &lt; AL$6), 0, 1)+IF(OR($F254 &gt;= AM$6, $G254 &lt; AL$6), 0, 2)+1)</f>
        <v/>
      </c>
      <c r="AM254" s="71" t="str">
        <f ca="1">INDEX({"","_","-","="},IF(OR($D254 &gt;= AN$6, $E254 &lt; AM$6), 0, 1)+IF(OR($F254 &gt;= AN$6, $G254 &lt; AM$6), 0, 2)+1)</f>
        <v/>
      </c>
      <c r="AN254" s="71" t="str">
        <f ca="1">INDEX({"","_","-","="},IF(OR($D254 &gt;= AO$6, $E254 &lt; AN$6), 0, 1)+IF(OR($F254 &gt;= AO$6, $G254 &lt; AN$6), 0, 2)+1)</f>
        <v/>
      </c>
      <c r="AO254" s="71" t="str">
        <f ca="1">INDEX({"","_","-","="},IF(OR($D254 &gt;= AP$6, $E254 &lt; AO$6), 0, 1)+IF(OR($F254 &gt;= AP$6, $G254 &lt; AO$6), 0, 2)+1)</f>
        <v/>
      </c>
      <c r="AP254" s="71" t="str">
        <f ca="1">INDEX({"","_","-","="},IF(OR($D254 &gt;= AQ$6, $E254 &lt; AP$6), 0, 1)+IF(OR($F254 &gt;= AQ$6, $G254 &lt; AP$6), 0, 2)+1)</f>
        <v/>
      </c>
      <c r="AQ254" s="71" t="str">
        <f ca="1">INDEX({"","_","-","="},IF(OR($D254 &gt;= AR$6, $E254 &lt; AQ$6), 0, 1)+IF(OR($F254 &gt;= AR$6, $G254 &lt; AQ$6), 0, 2)+1)</f>
        <v/>
      </c>
      <c r="AR254" s="71" t="str">
        <f ca="1">INDEX({"","_","-","="},IF(OR($D254 &gt;= AS$6, $E254 &lt; AR$6), 0, 1)+IF(OR($F254 &gt;= AS$6, $G254 &lt; AR$6), 0, 2)+1)</f>
        <v/>
      </c>
      <c r="AS254" s="71" t="str">
        <f ca="1">INDEX({"","_","-","="},IF(OR($D254 &gt;= AT$6, $E254 &lt; AS$6), 0, 1)+IF(OR($F254 &gt;= AT$6, $G254 &lt; AS$6), 0, 2)+1)</f>
        <v/>
      </c>
      <c r="AT254" s="71" t="str">
        <f ca="1">INDEX({"","_","-","="},IF(OR($D254 &gt;= AU$6, $E254 &lt; AT$6), 0, 1)+IF(OR($F254 &gt;= AU$6, $G254 &lt; AT$6), 0, 2)+1)</f>
        <v/>
      </c>
      <c r="AU254" s="71" t="str">
        <f ca="1">INDEX({"","_","-","="},IF(OR($D254 &gt;= AV$6, $E254 &lt; AU$6), 0, 1)+IF(OR($F254 &gt;= AV$6, $G254 &lt; AU$6), 0, 2)+1)</f>
        <v/>
      </c>
      <c r="AV254" s="71" t="str">
        <f ca="1">INDEX({"","_","-","="},IF(OR($D254 &gt;= AW$6, $E254 &lt; AV$6), 0, 1)+IF(OR($F254 &gt;= AW$6, $G254 &lt; AV$6), 0, 2)+1)</f>
        <v/>
      </c>
      <c r="AW254" s="71" t="str">
        <f ca="1">INDEX({"","_","-","="},IF(OR($D254 &gt;= AX$6, $E254 &lt; AW$6), 0, 1)+IF(OR($F254 &gt;= AX$6, $G254 &lt; AW$6), 0, 2)+1)</f>
        <v/>
      </c>
      <c r="AX254" s="71" t="str">
        <f ca="1">INDEX({"","_","-","="},IF(OR($D254 &gt;= AY$6, $E254 &lt; AX$6), 0, 1)+IF(OR($F254 &gt;= AY$6, $G254 &lt; AX$6), 0, 2)+1)</f>
        <v/>
      </c>
      <c r="AY254" s="71" t="str">
        <f ca="1">INDEX({"","_","-","="},IF(OR($D254 &gt;= AZ$6, $E254 &lt; AY$6), 0, 1)+IF(OR($F254 &gt;= AZ$6, $G254 &lt; AY$6), 0, 2)+1)</f>
        <v/>
      </c>
      <c r="AZ254" s="71" t="str">
        <f ca="1">INDEX({"","_","-","="},IF(OR($D254 &gt;= BA$6, $E254 &lt; AZ$6), 0, 1)+IF(OR($F254 &gt;= BA$6, $G254 &lt; AZ$6), 0, 2)+1)</f>
        <v/>
      </c>
      <c r="BA254" s="71" t="str">
        <f ca="1">INDEX({"","_","-","="},IF(OR($D254 &gt;= BB$6, $E254 &lt; BA$6), 0, 1)+IF(OR($F254 &gt;= BB$6, $G254 &lt; BA$6), 0, 2)+1)</f>
        <v/>
      </c>
      <c r="BB254" s="71" t="str">
        <f ca="1">INDEX({"","_","-","="},IF(OR($D254 &gt;= BC$6, $E254 &lt; BB$6), 0, 1)+IF(OR($F254 &gt;= BC$6, $G254 &lt; BB$6), 0, 2)+1)</f>
        <v/>
      </c>
      <c r="BC254" s="71" t="str">
        <f ca="1">INDEX({"","_","-","="},IF(OR($D254 &gt;= BD$6, $E254 &lt; BC$6), 0, 1)+IF(OR($F254 &gt;= BD$6, $G254 &lt; BC$6), 0, 2)+1)</f>
        <v/>
      </c>
      <c r="BD254" s="71" t="str">
        <f ca="1">INDEX({"","_","-","="},IF(OR($D254 &gt;= BE$6, $E254 &lt; BD$6), 0, 1)+IF(OR($F254 &gt;= BE$6, $G254 &lt; BD$6), 0, 2)+1)</f>
        <v/>
      </c>
      <c r="BE254" s="71" t="str">
        <f ca="1">INDEX({"","_","-","="},IF(OR($D254 &gt;= BF$6, $E254 &lt; BE$6), 0, 1)+IF(OR($F254 &gt;= BF$6, $G254 &lt; BE$6), 0, 2)+1)</f>
        <v/>
      </c>
      <c r="BF254" s="71" t="str">
        <f ca="1">INDEX({"","_","-","="},IF(OR($D254 &gt;= BG$6, $E254 &lt; BF$6), 0, 1)+IF(OR($F254 &gt;= BG$6, $G254 &lt; BF$6), 0, 2)+1)</f>
        <v/>
      </c>
      <c r="BG254" s="71" t="str">
        <f ca="1">INDEX({"","_","-","="},IF(OR($D254 &gt;= BH$6, $E254 &lt; BG$6), 0, 1)+IF(OR($F254 &gt;= BH$6, $G254 &lt; BG$6), 0, 2)+1)</f>
        <v/>
      </c>
      <c r="BH254" s="71" t="str">
        <f ca="1">INDEX({"","_","-","="},IF(OR($D254 &gt;= BI$6, $E254 &lt; BH$6), 0, 1)+IF(OR($F254 &gt;= BI$6, $G254 &lt; BH$6), 0, 2)+1)</f>
        <v/>
      </c>
      <c r="BI254" s="71" t="str">
        <f ca="1">INDEX({"","_","-","="},IF(OR($D254 &gt;= BJ$6, $E254 &lt; BI$6), 0, 1)+IF(OR($F254 &gt;= BJ$6, $G254 &lt; BI$6), 0, 2)+1)</f>
        <v/>
      </c>
      <c r="BJ254" s="71" t="str">
        <f ca="1">INDEX({"","_","-","="},IF(OR($D254 &gt;= BK$6, $E254 &lt; BJ$6), 0, 1)+IF(OR($F254 &gt;= BK$6, $G254 &lt; BJ$6), 0, 2)+1)</f>
        <v/>
      </c>
      <c r="BK254" s="71" t="str">
        <f ca="1">INDEX({"","_","-","="},IF(OR($D254 &gt;= BL$6, $E254 &lt; BK$6), 0, 1)+IF(OR($F254 &gt;= BL$6, $G254 &lt; BK$6), 0, 2)+1)</f>
        <v/>
      </c>
      <c r="BL254" s="71" t="str">
        <f ca="1">INDEX({"","_","-","="},IF(OR($D254 &gt;= BM$6, $E254 &lt; BL$6), 0, 1)+IF(OR($F254 &gt;= BM$6, $G254 &lt; BL$6), 0, 2)+1)</f>
        <v/>
      </c>
      <c r="BM254" s="71" t="str">
        <f ca="1">INDEX({"","_","-","="},IF(OR($D254 &gt;= BN$6, $E254 &lt; BM$6), 0, 1)+IF(OR($F254 &gt;= BN$6, $G254 &lt; BM$6), 0, 2)+1)</f>
        <v/>
      </c>
      <c r="BN254" s="71" t="str">
        <f ca="1">INDEX({"","_","-","="},IF(OR($D254 &gt;= BO$6, $E254 &lt; BN$6), 0, 1)+IF(OR($F254 &gt;= BO$6, $G254 &lt; BN$6), 0, 2)+1)</f>
        <v/>
      </c>
      <c r="BO254" s="71" t="str">
        <f ca="1">INDEX({"","_","-","="},IF(OR($D254 &gt;= BP$6, $E254 &lt; BO$6), 0, 1)+IF(OR($F254 &gt;= BP$6, $G254 &lt; BO$6), 0, 2)+1)</f>
        <v/>
      </c>
      <c r="BP254" s="71" t="str">
        <f ca="1">INDEX({"","_","-","="},IF(OR($D254 &gt;= BQ$6, $E254 &lt; BP$6), 0, 1)+IF(OR($F254 &gt;= BQ$6, $G254 &lt; BP$6), 0, 2)+1)</f>
        <v/>
      </c>
      <c r="BQ254" s="71" t="str">
        <f ca="1">INDEX({"","_","-","="},IF(OR($D254 &gt;= BR$6, $E254 &lt; BQ$6), 0, 1)+IF(OR($F254 &gt;= BR$6, $G254 &lt; BQ$6), 0, 2)+1)</f>
        <v/>
      </c>
      <c r="BR254" s="71" t="str">
        <f ca="1">INDEX({"","_","-","="},IF(OR($D254 &gt;= BS$6, $E254 &lt; BR$6), 0, 1)+IF(OR($F254 &gt;= BS$6, $G254 &lt; BR$6), 0, 2)+1)</f>
        <v/>
      </c>
      <c r="BS254" s="71" t="str">
        <f ca="1">INDEX({"","_","-","="},IF(OR($D254 &gt;= BT$6, $E254 &lt; BS$6), 0, 1)+IF(OR($F254 &gt;= BT$6, $G254 &lt; BS$6), 0, 2)+1)</f>
        <v/>
      </c>
      <c r="BT254" s="71" t="str">
        <f ca="1">INDEX({"","_","-","="},IF(OR($D254 &gt;= BU$6, $E254 &lt; BT$6), 0, 1)+IF(OR($F254 &gt;= BU$6, $G254 &lt; BT$6), 0, 2)+1)</f>
        <v/>
      </c>
      <c r="BU254" s="71" t="str">
        <f ca="1">INDEX({"","_","-","="},IF(OR($D254 &gt;= BV$6, $E254 &lt; BU$6), 0, 1)+IF(OR($F254 &gt;= BV$6, $G254 &lt; BU$6), 0, 2)+1)</f>
        <v/>
      </c>
      <c r="BV254" s="71" t="str">
        <f ca="1">INDEX({"","_","-","="},IF(OR($D254 &gt;= BW$6, $E254 &lt; BV$6), 0, 1)+IF(OR($F254 &gt;= BW$6, $G254 &lt; BV$6), 0, 2)+1)</f>
        <v/>
      </c>
      <c r="BW254" s="71" t="str">
        <f ca="1">INDEX({"","_","-","="},IF(OR($D254 &gt;= BX$6, $E254 &lt; BW$6), 0, 1)+IF(OR($F254 &gt;= BX$6, $G254 &lt; BW$6), 0, 2)+1)</f>
        <v/>
      </c>
      <c r="BX254" s="71" t="str">
        <f ca="1">INDEX({"","_","-","="},IF(OR($D254 &gt;= BY$6, $E254 &lt; BX$6), 0, 1)+IF(OR($F254 &gt;= BY$6, $G254 &lt; BX$6), 0, 2)+1)</f>
        <v/>
      </c>
      <c r="BY254" s="71" t="str">
        <f ca="1">INDEX({"","_","-","="},IF(OR($D254 &gt;= BZ$6, $E254 &lt; BY$6), 0, 1)+IF(OR($F254 &gt;= BZ$6, $G254 &lt; BY$6), 0, 2)+1)</f>
        <v/>
      </c>
      <c r="BZ254" s="71" t="str">
        <f ca="1">INDEX({"","_","-","="},IF(OR($D254 &gt;= CA$6, $E254 &lt; BZ$6), 0, 1)+IF(OR($F254 &gt;= CA$6, $G254 &lt; BZ$6), 0, 2)+1)</f>
        <v/>
      </c>
      <c r="CA254" s="71" t="str">
        <f ca="1">INDEX({"","_","-","="},IF(OR($D254 &gt;= CB$6, $E254 &lt; CA$6), 0, 1)+IF(OR($F254 &gt;= CB$6, $G254 &lt; CA$6), 0, 2)+1)</f>
        <v/>
      </c>
      <c r="CB254" s="71" t="str">
        <f ca="1">INDEX({"","_","-","="},IF(OR($D254 &gt;= CC$6, $E254 &lt; CB$6), 0, 1)+IF(OR($F254 &gt;= CC$6, $G254 &lt; CB$6), 0, 2)+1)</f>
        <v/>
      </c>
      <c r="CC254" s="71" t="str">
        <f ca="1">INDEX({"","_","-","="},IF(OR($D254 &gt;= CD$6, $E254 &lt; CC$6), 0, 1)+IF(OR($F254 &gt;= CD$6, $G254 &lt; CC$6), 0, 2)+1)</f>
        <v/>
      </c>
      <c r="CD254" s="71" t="str">
        <f ca="1">INDEX({"","_","-","="},IF(OR($D254 &gt;= CE$6, $E254 &lt; CD$6), 0, 1)+IF(OR($F254 &gt;= CE$6, $G254 &lt; CD$6), 0, 2)+1)</f>
        <v/>
      </c>
    </row>
    <row r="255" spans="1:82">
      <c r="A255" s="8" t="str">
        <f ca="1">IF('临-进度'!N250,'临-进度'!$A250,"")</f>
        <v/>
      </c>
      <c r="B255" s="8" t="str">
        <f ca="1">IF('临-进度'!N250,'临-进度'!$B250,"")</f>
        <v/>
      </c>
      <c r="C255" s="8" t="str">
        <f ca="1">IF('临-进度'!N250,'临-进度'!$F250,"")</f>
        <v/>
      </c>
      <c r="D255" s="42" t="str">
        <f ca="1">IF('临-进度'!$N250,'临-进度'!$J250,"")</f>
        <v/>
      </c>
      <c r="E255" s="42" t="str">
        <f ca="1">IF('临-进度'!$N250,'临-进度'!$AF250,"")</f>
        <v/>
      </c>
      <c r="F255" s="42" t="str">
        <f ca="1">IF('临-进度'!$N250,'临-进度'!$K250,"")</f>
        <v/>
      </c>
      <c r="G255" s="76" t="str">
        <f ca="1">IF('临-进度'!$N250,'临-进度'!$AG250,"")</f>
        <v/>
      </c>
      <c r="H255" s="71" t="str">
        <f ca="1">INDEX({"","_","-","="},IF(OR($D255 &gt;= I$6, $E255 &lt; H$6), 0, 1)+IF(OR($F255 &gt;= I$6, $G255 &lt; H$6), 0, 2)+1)</f>
        <v/>
      </c>
      <c r="I255" s="71" t="str">
        <f ca="1">INDEX({"","_","-","="},IF(OR($D255 &gt;= J$6, $E255 &lt; I$6), 0, 1)+IF(OR($F255 &gt;= J$6, $G255 &lt; I$6), 0, 2)+1)</f>
        <v/>
      </c>
      <c r="J255" s="71" t="str">
        <f ca="1">INDEX({"","_","-","="},IF(OR($D255 &gt;= K$6, $E255 &lt; J$6), 0, 1)+IF(OR($F255 &gt;= K$6, $G255 &lt; J$6), 0, 2)+1)</f>
        <v/>
      </c>
      <c r="K255" s="71" t="str">
        <f ca="1">INDEX({"","_","-","="},IF(OR($D255 &gt;= L$6, $E255 &lt; K$6), 0, 1)+IF(OR($F255 &gt;= L$6, $G255 &lt; K$6), 0, 2)+1)</f>
        <v/>
      </c>
      <c r="L255" s="71" t="str">
        <f ca="1">INDEX({"","_","-","="},IF(OR($D255 &gt;= M$6, $E255 &lt; L$6), 0, 1)+IF(OR($F255 &gt;= M$6, $G255 &lt; L$6), 0, 2)+1)</f>
        <v/>
      </c>
      <c r="M255" s="71" t="str">
        <f ca="1">INDEX({"","_","-","="},IF(OR($D255 &gt;= N$6, $E255 &lt; M$6), 0, 1)+IF(OR($F255 &gt;= N$6, $G255 &lt; M$6), 0, 2)+1)</f>
        <v/>
      </c>
      <c r="N255" s="71" t="str">
        <f ca="1">INDEX({"","_","-","="},IF(OR($D255 &gt;= O$6, $E255 &lt; N$6), 0, 1)+IF(OR($F255 &gt;= O$6, $G255 &lt; N$6), 0, 2)+1)</f>
        <v/>
      </c>
      <c r="O255" s="71" t="str">
        <f ca="1">INDEX({"","_","-","="},IF(OR($D255 &gt;= P$6, $E255 &lt; O$6), 0, 1)+IF(OR($F255 &gt;= P$6, $G255 &lt; O$6), 0, 2)+1)</f>
        <v/>
      </c>
      <c r="P255" s="71" t="str">
        <f ca="1">INDEX({"","_","-","="},IF(OR($D255 &gt;= Q$6, $E255 &lt; P$6), 0, 1)+IF(OR($F255 &gt;= Q$6, $G255 &lt; P$6), 0, 2)+1)</f>
        <v/>
      </c>
      <c r="Q255" s="71" t="str">
        <f ca="1">INDEX({"","_","-","="},IF(OR($D255 &gt;= R$6, $E255 &lt; Q$6), 0, 1)+IF(OR($F255 &gt;= R$6, $G255 &lt; Q$6), 0, 2)+1)</f>
        <v/>
      </c>
      <c r="R255" s="71" t="str">
        <f ca="1">INDEX({"","_","-","="},IF(OR($D255 &gt;= S$6, $E255 &lt; R$6), 0, 1)+IF(OR($F255 &gt;= S$6, $G255 &lt; R$6), 0, 2)+1)</f>
        <v/>
      </c>
      <c r="S255" s="71" t="str">
        <f ca="1">INDEX({"","_","-","="},IF(OR($D255 &gt;= T$6, $E255 &lt; S$6), 0, 1)+IF(OR($F255 &gt;= T$6, $G255 &lt; S$6), 0, 2)+1)</f>
        <v/>
      </c>
      <c r="T255" s="71" t="str">
        <f ca="1">INDEX({"","_","-","="},IF(OR($D255 &gt;= U$6, $E255 &lt; T$6), 0, 1)+IF(OR($F255 &gt;= U$6, $G255 &lt; T$6), 0, 2)+1)</f>
        <v/>
      </c>
      <c r="U255" s="71" t="str">
        <f ca="1">INDEX({"","_","-","="},IF(OR($D255 &gt;= V$6, $E255 &lt; U$6), 0, 1)+IF(OR($F255 &gt;= V$6, $G255 &lt; U$6), 0, 2)+1)</f>
        <v/>
      </c>
      <c r="V255" s="71" t="str">
        <f ca="1">INDEX({"","_","-","="},IF(OR($D255 &gt;= W$6, $E255 &lt; V$6), 0, 1)+IF(OR($F255 &gt;= W$6, $G255 &lt; V$6), 0, 2)+1)</f>
        <v/>
      </c>
      <c r="W255" s="71" t="str">
        <f ca="1">INDEX({"","_","-","="},IF(OR($D255 &gt;= X$6, $E255 &lt; W$6), 0, 1)+IF(OR($F255 &gt;= X$6, $G255 &lt; W$6), 0, 2)+1)</f>
        <v/>
      </c>
      <c r="X255" s="71" t="str">
        <f ca="1">INDEX({"","_","-","="},IF(OR($D255 &gt;= Y$6, $E255 &lt; X$6), 0, 1)+IF(OR($F255 &gt;= Y$6, $G255 &lt; X$6), 0, 2)+1)</f>
        <v/>
      </c>
      <c r="Y255" s="71" t="str">
        <f ca="1">INDEX({"","_","-","="},IF(OR($D255 &gt;= Z$6, $E255 &lt; Y$6), 0, 1)+IF(OR($F255 &gt;= Z$6, $G255 &lt; Y$6), 0, 2)+1)</f>
        <v/>
      </c>
      <c r="Z255" s="71" t="str">
        <f ca="1">INDEX({"","_","-","="},IF(OR($D255 &gt;= AA$6, $E255 &lt; Z$6), 0, 1)+IF(OR($F255 &gt;= AA$6, $G255 &lt; Z$6), 0, 2)+1)</f>
        <v/>
      </c>
      <c r="AA255" s="71" t="str">
        <f ca="1">INDEX({"","_","-","="},IF(OR($D255 &gt;= AB$6, $E255 &lt; AA$6), 0, 1)+IF(OR($F255 &gt;= AB$6, $G255 &lt; AA$6), 0, 2)+1)</f>
        <v/>
      </c>
      <c r="AB255" s="71" t="str">
        <f ca="1">INDEX({"","_","-","="},IF(OR($D255 &gt;= AC$6, $E255 &lt; AB$6), 0, 1)+IF(OR($F255 &gt;= AC$6, $G255 &lt; AB$6), 0, 2)+1)</f>
        <v/>
      </c>
      <c r="AC255" s="71" t="str">
        <f ca="1">INDEX({"","_","-","="},IF(OR($D255 &gt;= AD$6, $E255 &lt; AC$6), 0, 1)+IF(OR($F255 &gt;= AD$6, $G255 &lt; AC$6), 0, 2)+1)</f>
        <v/>
      </c>
      <c r="AD255" s="71" t="str">
        <f ca="1">INDEX({"","_","-","="},IF(OR($D255 &gt;= AE$6, $E255 &lt; AD$6), 0, 1)+IF(OR($F255 &gt;= AE$6, $G255 &lt; AD$6), 0, 2)+1)</f>
        <v/>
      </c>
      <c r="AE255" s="71" t="str">
        <f ca="1">INDEX({"","_","-","="},IF(OR($D255 &gt;= AF$6, $E255 &lt; AE$6), 0, 1)+IF(OR($F255 &gt;= AF$6, $G255 &lt; AE$6), 0, 2)+1)</f>
        <v/>
      </c>
      <c r="AF255" s="71" t="str">
        <f ca="1">INDEX({"","_","-","="},IF(OR($D255 &gt;= AG$6, $E255 &lt; AF$6), 0, 1)+IF(OR($F255 &gt;= AG$6, $G255 &lt; AF$6), 0, 2)+1)</f>
        <v/>
      </c>
      <c r="AG255" s="71" t="str">
        <f ca="1">INDEX({"","_","-","="},IF(OR($D255 &gt;= AH$6, $E255 &lt; AG$6), 0, 1)+IF(OR($F255 &gt;= AH$6, $G255 &lt; AG$6), 0, 2)+1)</f>
        <v/>
      </c>
      <c r="AH255" s="71" t="str">
        <f ca="1">INDEX({"","_","-","="},IF(OR($D255 &gt;= AI$6, $E255 &lt; AH$6), 0, 1)+IF(OR($F255 &gt;= AI$6, $G255 &lt; AH$6), 0, 2)+1)</f>
        <v/>
      </c>
      <c r="AI255" s="71" t="str">
        <f ca="1">INDEX({"","_","-","="},IF(OR($D255 &gt;= AJ$6, $E255 &lt; AI$6), 0, 1)+IF(OR($F255 &gt;= AJ$6, $G255 &lt; AI$6), 0, 2)+1)</f>
        <v/>
      </c>
      <c r="AJ255" s="71" t="str">
        <f ca="1">INDEX({"","_","-","="},IF(OR($D255 &gt;= AK$6, $E255 &lt; AJ$6), 0, 1)+IF(OR($F255 &gt;= AK$6, $G255 &lt; AJ$6), 0, 2)+1)</f>
        <v/>
      </c>
      <c r="AK255" s="71" t="str">
        <f ca="1">INDEX({"","_","-","="},IF(OR($D255 &gt;= AL$6, $E255 &lt; AK$6), 0, 1)+IF(OR($F255 &gt;= AL$6, $G255 &lt; AK$6), 0, 2)+1)</f>
        <v/>
      </c>
      <c r="AL255" s="71" t="str">
        <f ca="1">INDEX({"","_","-","="},IF(OR($D255 &gt;= AM$6, $E255 &lt; AL$6), 0, 1)+IF(OR($F255 &gt;= AM$6, $G255 &lt; AL$6), 0, 2)+1)</f>
        <v/>
      </c>
      <c r="AM255" s="71" t="str">
        <f ca="1">INDEX({"","_","-","="},IF(OR($D255 &gt;= AN$6, $E255 &lt; AM$6), 0, 1)+IF(OR($F255 &gt;= AN$6, $G255 &lt; AM$6), 0, 2)+1)</f>
        <v/>
      </c>
      <c r="AN255" s="71" t="str">
        <f ca="1">INDEX({"","_","-","="},IF(OR($D255 &gt;= AO$6, $E255 &lt; AN$6), 0, 1)+IF(OR($F255 &gt;= AO$6, $G255 &lt; AN$6), 0, 2)+1)</f>
        <v/>
      </c>
      <c r="AO255" s="71" t="str">
        <f ca="1">INDEX({"","_","-","="},IF(OR($D255 &gt;= AP$6, $E255 &lt; AO$6), 0, 1)+IF(OR($F255 &gt;= AP$6, $G255 &lt; AO$6), 0, 2)+1)</f>
        <v/>
      </c>
      <c r="AP255" s="71" t="str">
        <f ca="1">INDEX({"","_","-","="},IF(OR($D255 &gt;= AQ$6, $E255 &lt; AP$6), 0, 1)+IF(OR($F255 &gt;= AQ$6, $G255 &lt; AP$6), 0, 2)+1)</f>
        <v/>
      </c>
      <c r="AQ255" s="71" t="str">
        <f ca="1">INDEX({"","_","-","="},IF(OR($D255 &gt;= AR$6, $E255 &lt; AQ$6), 0, 1)+IF(OR($F255 &gt;= AR$6, $G255 &lt; AQ$6), 0, 2)+1)</f>
        <v/>
      </c>
      <c r="AR255" s="71" t="str">
        <f ca="1">INDEX({"","_","-","="},IF(OR($D255 &gt;= AS$6, $E255 &lt; AR$6), 0, 1)+IF(OR($F255 &gt;= AS$6, $G255 &lt; AR$6), 0, 2)+1)</f>
        <v/>
      </c>
      <c r="AS255" s="71" t="str">
        <f ca="1">INDEX({"","_","-","="},IF(OR($D255 &gt;= AT$6, $E255 &lt; AS$6), 0, 1)+IF(OR($F255 &gt;= AT$6, $G255 &lt; AS$6), 0, 2)+1)</f>
        <v/>
      </c>
      <c r="AT255" s="71" t="str">
        <f ca="1">INDEX({"","_","-","="},IF(OR($D255 &gt;= AU$6, $E255 &lt; AT$6), 0, 1)+IF(OR($F255 &gt;= AU$6, $G255 &lt; AT$6), 0, 2)+1)</f>
        <v/>
      </c>
      <c r="AU255" s="71" t="str">
        <f ca="1">INDEX({"","_","-","="},IF(OR($D255 &gt;= AV$6, $E255 &lt; AU$6), 0, 1)+IF(OR($F255 &gt;= AV$6, $G255 &lt; AU$6), 0, 2)+1)</f>
        <v/>
      </c>
      <c r="AV255" s="71" t="str">
        <f ca="1">INDEX({"","_","-","="},IF(OR($D255 &gt;= AW$6, $E255 &lt; AV$6), 0, 1)+IF(OR($F255 &gt;= AW$6, $G255 &lt; AV$6), 0, 2)+1)</f>
        <v/>
      </c>
      <c r="AW255" s="71" t="str">
        <f ca="1">INDEX({"","_","-","="},IF(OR($D255 &gt;= AX$6, $E255 &lt; AW$6), 0, 1)+IF(OR($F255 &gt;= AX$6, $G255 &lt; AW$6), 0, 2)+1)</f>
        <v/>
      </c>
      <c r="AX255" s="71" t="str">
        <f ca="1">INDEX({"","_","-","="},IF(OR($D255 &gt;= AY$6, $E255 &lt; AX$6), 0, 1)+IF(OR($F255 &gt;= AY$6, $G255 &lt; AX$6), 0, 2)+1)</f>
        <v/>
      </c>
      <c r="AY255" s="71" t="str">
        <f ca="1">INDEX({"","_","-","="},IF(OR($D255 &gt;= AZ$6, $E255 &lt; AY$6), 0, 1)+IF(OR($F255 &gt;= AZ$6, $G255 &lt; AY$6), 0, 2)+1)</f>
        <v/>
      </c>
      <c r="AZ255" s="71" t="str">
        <f ca="1">INDEX({"","_","-","="},IF(OR($D255 &gt;= BA$6, $E255 &lt; AZ$6), 0, 1)+IF(OR($F255 &gt;= BA$6, $G255 &lt; AZ$6), 0, 2)+1)</f>
        <v/>
      </c>
      <c r="BA255" s="71" t="str">
        <f ca="1">INDEX({"","_","-","="},IF(OR($D255 &gt;= BB$6, $E255 &lt; BA$6), 0, 1)+IF(OR($F255 &gt;= BB$6, $G255 &lt; BA$6), 0, 2)+1)</f>
        <v/>
      </c>
      <c r="BB255" s="71" t="str">
        <f ca="1">INDEX({"","_","-","="},IF(OR($D255 &gt;= BC$6, $E255 &lt; BB$6), 0, 1)+IF(OR($F255 &gt;= BC$6, $G255 &lt; BB$6), 0, 2)+1)</f>
        <v/>
      </c>
      <c r="BC255" s="71" t="str">
        <f ca="1">INDEX({"","_","-","="},IF(OR($D255 &gt;= BD$6, $E255 &lt; BC$6), 0, 1)+IF(OR($F255 &gt;= BD$6, $G255 &lt; BC$6), 0, 2)+1)</f>
        <v/>
      </c>
      <c r="BD255" s="71" t="str">
        <f ca="1">INDEX({"","_","-","="},IF(OR($D255 &gt;= BE$6, $E255 &lt; BD$6), 0, 1)+IF(OR($F255 &gt;= BE$6, $G255 &lt; BD$6), 0, 2)+1)</f>
        <v/>
      </c>
      <c r="BE255" s="71" t="str">
        <f ca="1">INDEX({"","_","-","="},IF(OR($D255 &gt;= BF$6, $E255 &lt; BE$6), 0, 1)+IF(OR($F255 &gt;= BF$6, $G255 &lt; BE$6), 0, 2)+1)</f>
        <v/>
      </c>
      <c r="BF255" s="71" t="str">
        <f ca="1">INDEX({"","_","-","="},IF(OR($D255 &gt;= BG$6, $E255 &lt; BF$6), 0, 1)+IF(OR($F255 &gt;= BG$6, $G255 &lt; BF$6), 0, 2)+1)</f>
        <v/>
      </c>
      <c r="BG255" s="71" t="str">
        <f ca="1">INDEX({"","_","-","="},IF(OR($D255 &gt;= BH$6, $E255 &lt; BG$6), 0, 1)+IF(OR($F255 &gt;= BH$6, $G255 &lt; BG$6), 0, 2)+1)</f>
        <v/>
      </c>
      <c r="BH255" s="71" t="str">
        <f ca="1">INDEX({"","_","-","="},IF(OR($D255 &gt;= BI$6, $E255 &lt; BH$6), 0, 1)+IF(OR($F255 &gt;= BI$6, $G255 &lt; BH$6), 0, 2)+1)</f>
        <v/>
      </c>
      <c r="BI255" s="71" t="str">
        <f ca="1">INDEX({"","_","-","="},IF(OR($D255 &gt;= BJ$6, $E255 &lt; BI$6), 0, 1)+IF(OR($F255 &gt;= BJ$6, $G255 &lt; BI$6), 0, 2)+1)</f>
        <v/>
      </c>
      <c r="BJ255" s="71" t="str">
        <f ca="1">INDEX({"","_","-","="},IF(OR($D255 &gt;= BK$6, $E255 &lt; BJ$6), 0, 1)+IF(OR($F255 &gt;= BK$6, $G255 &lt; BJ$6), 0, 2)+1)</f>
        <v/>
      </c>
      <c r="BK255" s="71" t="str">
        <f ca="1">INDEX({"","_","-","="},IF(OR($D255 &gt;= BL$6, $E255 &lt; BK$6), 0, 1)+IF(OR($F255 &gt;= BL$6, $G255 &lt; BK$6), 0, 2)+1)</f>
        <v/>
      </c>
      <c r="BL255" s="71" t="str">
        <f ca="1">INDEX({"","_","-","="},IF(OR($D255 &gt;= BM$6, $E255 &lt; BL$6), 0, 1)+IF(OR($F255 &gt;= BM$6, $G255 &lt; BL$6), 0, 2)+1)</f>
        <v/>
      </c>
      <c r="BM255" s="71" t="str">
        <f ca="1">INDEX({"","_","-","="},IF(OR($D255 &gt;= BN$6, $E255 &lt; BM$6), 0, 1)+IF(OR($F255 &gt;= BN$6, $G255 &lt; BM$6), 0, 2)+1)</f>
        <v/>
      </c>
      <c r="BN255" s="71" t="str">
        <f ca="1">INDEX({"","_","-","="},IF(OR($D255 &gt;= BO$6, $E255 &lt; BN$6), 0, 1)+IF(OR($F255 &gt;= BO$6, $G255 &lt; BN$6), 0, 2)+1)</f>
        <v/>
      </c>
      <c r="BO255" s="71" t="str">
        <f ca="1">INDEX({"","_","-","="},IF(OR($D255 &gt;= BP$6, $E255 &lt; BO$6), 0, 1)+IF(OR($F255 &gt;= BP$6, $G255 &lt; BO$6), 0, 2)+1)</f>
        <v/>
      </c>
      <c r="BP255" s="71" t="str">
        <f ca="1">INDEX({"","_","-","="},IF(OR($D255 &gt;= BQ$6, $E255 &lt; BP$6), 0, 1)+IF(OR($F255 &gt;= BQ$6, $G255 &lt; BP$6), 0, 2)+1)</f>
        <v/>
      </c>
      <c r="BQ255" s="71" t="str">
        <f ca="1">INDEX({"","_","-","="},IF(OR($D255 &gt;= BR$6, $E255 &lt; BQ$6), 0, 1)+IF(OR($F255 &gt;= BR$6, $G255 &lt; BQ$6), 0, 2)+1)</f>
        <v/>
      </c>
      <c r="BR255" s="71" t="str">
        <f ca="1">INDEX({"","_","-","="},IF(OR($D255 &gt;= BS$6, $E255 &lt; BR$6), 0, 1)+IF(OR($F255 &gt;= BS$6, $G255 &lt; BR$6), 0, 2)+1)</f>
        <v/>
      </c>
      <c r="BS255" s="71" t="str">
        <f ca="1">INDEX({"","_","-","="},IF(OR($D255 &gt;= BT$6, $E255 &lt; BS$6), 0, 1)+IF(OR($F255 &gt;= BT$6, $G255 &lt; BS$6), 0, 2)+1)</f>
        <v/>
      </c>
      <c r="BT255" s="71" t="str">
        <f ca="1">INDEX({"","_","-","="},IF(OR($D255 &gt;= BU$6, $E255 &lt; BT$6), 0, 1)+IF(OR($F255 &gt;= BU$6, $G255 &lt; BT$6), 0, 2)+1)</f>
        <v/>
      </c>
      <c r="BU255" s="71" t="str">
        <f ca="1">INDEX({"","_","-","="},IF(OR($D255 &gt;= BV$6, $E255 &lt; BU$6), 0, 1)+IF(OR($F255 &gt;= BV$6, $G255 &lt; BU$6), 0, 2)+1)</f>
        <v/>
      </c>
      <c r="BV255" s="71" t="str">
        <f ca="1">INDEX({"","_","-","="},IF(OR($D255 &gt;= BW$6, $E255 &lt; BV$6), 0, 1)+IF(OR($F255 &gt;= BW$6, $G255 &lt; BV$6), 0, 2)+1)</f>
        <v/>
      </c>
      <c r="BW255" s="71" t="str">
        <f ca="1">INDEX({"","_","-","="},IF(OR($D255 &gt;= BX$6, $E255 &lt; BW$6), 0, 1)+IF(OR($F255 &gt;= BX$6, $G255 &lt; BW$6), 0, 2)+1)</f>
        <v/>
      </c>
      <c r="BX255" s="71" t="str">
        <f ca="1">INDEX({"","_","-","="},IF(OR($D255 &gt;= BY$6, $E255 &lt; BX$6), 0, 1)+IF(OR($F255 &gt;= BY$6, $G255 &lt; BX$6), 0, 2)+1)</f>
        <v/>
      </c>
      <c r="BY255" s="71" t="str">
        <f ca="1">INDEX({"","_","-","="},IF(OR($D255 &gt;= BZ$6, $E255 &lt; BY$6), 0, 1)+IF(OR($F255 &gt;= BZ$6, $G255 &lt; BY$6), 0, 2)+1)</f>
        <v/>
      </c>
      <c r="BZ255" s="71" t="str">
        <f ca="1">INDEX({"","_","-","="},IF(OR($D255 &gt;= CA$6, $E255 &lt; BZ$6), 0, 1)+IF(OR($F255 &gt;= CA$6, $G255 &lt; BZ$6), 0, 2)+1)</f>
        <v/>
      </c>
      <c r="CA255" s="71" t="str">
        <f ca="1">INDEX({"","_","-","="},IF(OR($D255 &gt;= CB$6, $E255 &lt; CA$6), 0, 1)+IF(OR($F255 &gt;= CB$6, $G255 &lt; CA$6), 0, 2)+1)</f>
        <v/>
      </c>
      <c r="CB255" s="71" t="str">
        <f ca="1">INDEX({"","_","-","="},IF(OR($D255 &gt;= CC$6, $E255 &lt; CB$6), 0, 1)+IF(OR($F255 &gt;= CC$6, $G255 &lt; CB$6), 0, 2)+1)</f>
        <v/>
      </c>
      <c r="CC255" s="71" t="str">
        <f ca="1">INDEX({"","_","-","="},IF(OR($D255 &gt;= CD$6, $E255 &lt; CC$6), 0, 1)+IF(OR($F255 &gt;= CD$6, $G255 &lt; CC$6), 0, 2)+1)</f>
        <v/>
      </c>
      <c r="CD255" s="71" t="str">
        <f ca="1">INDEX({"","_","-","="},IF(OR($D255 &gt;= CE$6, $E255 &lt; CD$6), 0, 1)+IF(OR($F255 &gt;= CE$6, $G255 &lt; CD$6), 0, 2)+1)</f>
        <v/>
      </c>
    </row>
    <row r="256" spans="1:82">
      <c r="A256" s="8" t="str">
        <f ca="1">IF('临-进度'!N251,'临-进度'!$A251,"")</f>
        <v/>
      </c>
      <c r="B256" s="8" t="str">
        <f ca="1">IF('临-进度'!N251,'临-进度'!$B251,"")</f>
        <v/>
      </c>
      <c r="C256" s="8" t="str">
        <f ca="1">IF('临-进度'!N251,'临-进度'!$F251,"")</f>
        <v/>
      </c>
      <c r="D256" s="42" t="str">
        <f ca="1">IF('临-进度'!$N251,'临-进度'!$J251,"")</f>
        <v/>
      </c>
      <c r="E256" s="42" t="str">
        <f ca="1">IF('临-进度'!$N251,'临-进度'!$AF251,"")</f>
        <v/>
      </c>
      <c r="F256" s="42" t="str">
        <f ca="1">IF('临-进度'!$N251,'临-进度'!$K251,"")</f>
        <v/>
      </c>
      <c r="G256" s="76" t="str">
        <f ca="1">IF('临-进度'!$N251,'临-进度'!$AG251,"")</f>
        <v/>
      </c>
      <c r="H256" s="71" t="str">
        <f ca="1">INDEX({"","_","-","="},IF(OR($D256 &gt;= I$6, $E256 &lt; H$6), 0, 1)+IF(OR($F256 &gt;= I$6, $G256 &lt; H$6), 0, 2)+1)</f>
        <v/>
      </c>
      <c r="I256" s="71" t="str">
        <f ca="1">INDEX({"","_","-","="},IF(OR($D256 &gt;= J$6, $E256 &lt; I$6), 0, 1)+IF(OR($F256 &gt;= J$6, $G256 &lt; I$6), 0, 2)+1)</f>
        <v/>
      </c>
      <c r="J256" s="71" t="str">
        <f ca="1">INDEX({"","_","-","="},IF(OR($D256 &gt;= K$6, $E256 &lt; J$6), 0, 1)+IF(OR($F256 &gt;= K$6, $G256 &lt; J$6), 0, 2)+1)</f>
        <v/>
      </c>
      <c r="K256" s="71" t="str">
        <f ca="1">INDEX({"","_","-","="},IF(OR($D256 &gt;= L$6, $E256 &lt; K$6), 0, 1)+IF(OR($F256 &gt;= L$6, $G256 &lt; K$6), 0, 2)+1)</f>
        <v/>
      </c>
      <c r="L256" s="71" t="str">
        <f ca="1">INDEX({"","_","-","="},IF(OR($D256 &gt;= M$6, $E256 &lt; L$6), 0, 1)+IF(OR($F256 &gt;= M$6, $G256 &lt; L$6), 0, 2)+1)</f>
        <v/>
      </c>
      <c r="M256" s="71" t="str">
        <f ca="1">INDEX({"","_","-","="},IF(OR($D256 &gt;= N$6, $E256 &lt; M$6), 0, 1)+IF(OR($F256 &gt;= N$6, $G256 &lt; M$6), 0, 2)+1)</f>
        <v/>
      </c>
      <c r="N256" s="71" t="str">
        <f ca="1">INDEX({"","_","-","="},IF(OR($D256 &gt;= O$6, $E256 &lt; N$6), 0, 1)+IF(OR($F256 &gt;= O$6, $G256 &lt; N$6), 0, 2)+1)</f>
        <v/>
      </c>
      <c r="O256" s="71" t="str">
        <f ca="1">INDEX({"","_","-","="},IF(OR($D256 &gt;= P$6, $E256 &lt; O$6), 0, 1)+IF(OR($F256 &gt;= P$6, $G256 &lt; O$6), 0, 2)+1)</f>
        <v/>
      </c>
      <c r="P256" s="71" t="str">
        <f ca="1">INDEX({"","_","-","="},IF(OR($D256 &gt;= Q$6, $E256 &lt; P$6), 0, 1)+IF(OR($F256 &gt;= Q$6, $G256 &lt; P$6), 0, 2)+1)</f>
        <v/>
      </c>
      <c r="Q256" s="71" t="str">
        <f ca="1">INDEX({"","_","-","="},IF(OR($D256 &gt;= R$6, $E256 &lt; Q$6), 0, 1)+IF(OR($F256 &gt;= R$6, $G256 &lt; Q$6), 0, 2)+1)</f>
        <v/>
      </c>
      <c r="R256" s="71" t="str">
        <f ca="1">INDEX({"","_","-","="},IF(OR($D256 &gt;= S$6, $E256 &lt; R$6), 0, 1)+IF(OR($F256 &gt;= S$6, $G256 &lt; R$6), 0, 2)+1)</f>
        <v/>
      </c>
      <c r="S256" s="71" t="str">
        <f ca="1">INDEX({"","_","-","="},IF(OR($D256 &gt;= T$6, $E256 &lt; S$6), 0, 1)+IF(OR($F256 &gt;= T$6, $G256 &lt; S$6), 0, 2)+1)</f>
        <v/>
      </c>
      <c r="T256" s="71" t="str">
        <f ca="1">INDEX({"","_","-","="},IF(OR($D256 &gt;= U$6, $E256 &lt; T$6), 0, 1)+IF(OR($F256 &gt;= U$6, $G256 &lt; T$6), 0, 2)+1)</f>
        <v/>
      </c>
      <c r="U256" s="71" t="str">
        <f ca="1">INDEX({"","_","-","="},IF(OR($D256 &gt;= V$6, $E256 &lt; U$6), 0, 1)+IF(OR($F256 &gt;= V$6, $G256 &lt; U$6), 0, 2)+1)</f>
        <v/>
      </c>
      <c r="V256" s="71" t="str">
        <f ca="1">INDEX({"","_","-","="},IF(OR($D256 &gt;= W$6, $E256 &lt; V$6), 0, 1)+IF(OR($F256 &gt;= W$6, $G256 &lt; V$6), 0, 2)+1)</f>
        <v/>
      </c>
      <c r="W256" s="71" t="str">
        <f ca="1">INDEX({"","_","-","="},IF(OR($D256 &gt;= X$6, $E256 &lt; W$6), 0, 1)+IF(OR($F256 &gt;= X$6, $G256 &lt; W$6), 0, 2)+1)</f>
        <v/>
      </c>
      <c r="X256" s="71" t="str">
        <f ca="1">INDEX({"","_","-","="},IF(OR($D256 &gt;= Y$6, $E256 &lt; X$6), 0, 1)+IF(OR($F256 &gt;= Y$6, $G256 &lt; X$6), 0, 2)+1)</f>
        <v/>
      </c>
      <c r="Y256" s="71" t="str">
        <f ca="1">INDEX({"","_","-","="},IF(OR($D256 &gt;= Z$6, $E256 &lt; Y$6), 0, 1)+IF(OR($F256 &gt;= Z$6, $G256 &lt; Y$6), 0, 2)+1)</f>
        <v/>
      </c>
      <c r="Z256" s="71" t="str">
        <f ca="1">INDEX({"","_","-","="},IF(OR($D256 &gt;= AA$6, $E256 &lt; Z$6), 0, 1)+IF(OR($F256 &gt;= AA$6, $G256 &lt; Z$6), 0, 2)+1)</f>
        <v/>
      </c>
      <c r="AA256" s="71" t="str">
        <f ca="1">INDEX({"","_","-","="},IF(OR($D256 &gt;= AB$6, $E256 &lt; AA$6), 0, 1)+IF(OR($F256 &gt;= AB$6, $G256 &lt; AA$6), 0, 2)+1)</f>
        <v/>
      </c>
      <c r="AB256" s="71" t="str">
        <f ca="1">INDEX({"","_","-","="},IF(OR($D256 &gt;= AC$6, $E256 &lt; AB$6), 0, 1)+IF(OR($F256 &gt;= AC$6, $G256 &lt; AB$6), 0, 2)+1)</f>
        <v/>
      </c>
      <c r="AC256" s="71" t="str">
        <f ca="1">INDEX({"","_","-","="},IF(OR($D256 &gt;= AD$6, $E256 &lt; AC$6), 0, 1)+IF(OR($F256 &gt;= AD$6, $G256 &lt; AC$6), 0, 2)+1)</f>
        <v/>
      </c>
      <c r="AD256" s="71" t="str">
        <f ca="1">INDEX({"","_","-","="},IF(OR($D256 &gt;= AE$6, $E256 &lt; AD$6), 0, 1)+IF(OR($F256 &gt;= AE$6, $G256 &lt; AD$6), 0, 2)+1)</f>
        <v/>
      </c>
      <c r="AE256" s="71" t="str">
        <f ca="1">INDEX({"","_","-","="},IF(OR($D256 &gt;= AF$6, $E256 &lt; AE$6), 0, 1)+IF(OR($F256 &gt;= AF$6, $G256 &lt; AE$6), 0, 2)+1)</f>
        <v/>
      </c>
      <c r="AF256" s="71" t="str">
        <f ca="1">INDEX({"","_","-","="},IF(OR($D256 &gt;= AG$6, $E256 &lt; AF$6), 0, 1)+IF(OR($F256 &gt;= AG$6, $G256 &lt; AF$6), 0, 2)+1)</f>
        <v/>
      </c>
      <c r="AG256" s="71" t="str">
        <f ca="1">INDEX({"","_","-","="},IF(OR($D256 &gt;= AH$6, $E256 &lt; AG$6), 0, 1)+IF(OR($F256 &gt;= AH$6, $G256 &lt; AG$6), 0, 2)+1)</f>
        <v/>
      </c>
      <c r="AH256" s="71" t="str">
        <f ca="1">INDEX({"","_","-","="},IF(OR($D256 &gt;= AI$6, $E256 &lt; AH$6), 0, 1)+IF(OR($F256 &gt;= AI$6, $G256 &lt; AH$6), 0, 2)+1)</f>
        <v/>
      </c>
      <c r="AI256" s="71" t="str">
        <f ca="1">INDEX({"","_","-","="},IF(OR($D256 &gt;= AJ$6, $E256 &lt; AI$6), 0, 1)+IF(OR($F256 &gt;= AJ$6, $G256 &lt; AI$6), 0, 2)+1)</f>
        <v/>
      </c>
      <c r="AJ256" s="71" t="str">
        <f ca="1">INDEX({"","_","-","="},IF(OR($D256 &gt;= AK$6, $E256 &lt; AJ$6), 0, 1)+IF(OR($F256 &gt;= AK$6, $G256 &lt; AJ$6), 0, 2)+1)</f>
        <v/>
      </c>
      <c r="AK256" s="71" t="str">
        <f ca="1">INDEX({"","_","-","="},IF(OR($D256 &gt;= AL$6, $E256 &lt; AK$6), 0, 1)+IF(OR($F256 &gt;= AL$6, $G256 &lt; AK$6), 0, 2)+1)</f>
        <v/>
      </c>
      <c r="AL256" s="71" t="str">
        <f ca="1">INDEX({"","_","-","="},IF(OR($D256 &gt;= AM$6, $E256 &lt; AL$6), 0, 1)+IF(OR($F256 &gt;= AM$6, $G256 &lt; AL$6), 0, 2)+1)</f>
        <v/>
      </c>
      <c r="AM256" s="71" t="str">
        <f ca="1">INDEX({"","_","-","="},IF(OR($D256 &gt;= AN$6, $E256 &lt; AM$6), 0, 1)+IF(OR($F256 &gt;= AN$6, $G256 &lt; AM$6), 0, 2)+1)</f>
        <v/>
      </c>
      <c r="AN256" s="71" t="str">
        <f ca="1">INDEX({"","_","-","="},IF(OR($D256 &gt;= AO$6, $E256 &lt; AN$6), 0, 1)+IF(OR($F256 &gt;= AO$6, $G256 &lt; AN$6), 0, 2)+1)</f>
        <v/>
      </c>
      <c r="AO256" s="71" t="str">
        <f ca="1">INDEX({"","_","-","="},IF(OR($D256 &gt;= AP$6, $E256 &lt; AO$6), 0, 1)+IF(OR($F256 &gt;= AP$6, $G256 &lt; AO$6), 0, 2)+1)</f>
        <v/>
      </c>
      <c r="AP256" s="71" t="str">
        <f ca="1">INDEX({"","_","-","="},IF(OR($D256 &gt;= AQ$6, $E256 &lt; AP$6), 0, 1)+IF(OR($F256 &gt;= AQ$6, $G256 &lt; AP$6), 0, 2)+1)</f>
        <v/>
      </c>
      <c r="AQ256" s="71" t="str">
        <f ca="1">INDEX({"","_","-","="},IF(OR($D256 &gt;= AR$6, $E256 &lt; AQ$6), 0, 1)+IF(OR($F256 &gt;= AR$6, $G256 &lt; AQ$6), 0, 2)+1)</f>
        <v/>
      </c>
      <c r="AR256" s="71" t="str">
        <f ca="1">INDEX({"","_","-","="},IF(OR($D256 &gt;= AS$6, $E256 &lt; AR$6), 0, 1)+IF(OR($F256 &gt;= AS$6, $G256 &lt; AR$6), 0, 2)+1)</f>
        <v/>
      </c>
      <c r="AS256" s="71" t="str">
        <f ca="1">INDEX({"","_","-","="},IF(OR($D256 &gt;= AT$6, $E256 &lt; AS$6), 0, 1)+IF(OR($F256 &gt;= AT$6, $G256 &lt; AS$6), 0, 2)+1)</f>
        <v/>
      </c>
      <c r="AT256" s="71" t="str">
        <f ca="1">INDEX({"","_","-","="},IF(OR($D256 &gt;= AU$6, $E256 &lt; AT$6), 0, 1)+IF(OR($F256 &gt;= AU$6, $G256 &lt; AT$6), 0, 2)+1)</f>
        <v/>
      </c>
      <c r="AU256" s="71" t="str">
        <f ca="1">INDEX({"","_","-","="},IF(OR($D256 &gt;= AV$6, $E256 &lt; AU$6), 0, 1)+IF(OR($F256 &gt;= AV$6, $G256 &lt; AU$6), 0, 2)+1)</f>
        <v/>
      </c>
      <c r="AV256" s="71" t="str">
        <f ca="1">INDEX({"","_","-","="},IF(OR($D256 &gt;= AW$6, $E256 &lt; AV$6), 0, 1)+IF(OR($F256 &gt;= AW$6, $G256 &lt; AV$6), 0, 2)+1)</f>
        <v/>
      </c>
      <c r="AW256" s="71" t="str">
        <f ca="1">INDEX({"","_","-","="},IF(OR($D256 &gt;= AX$6, $E256 &lt; AW$6), 0, 1)+IF(OR($F256 &gt;= AX$6, $G256 &lt; AW$6), 0, 2)+1)</f>
        <v/>
      </c>
      <c r="AX256" s="71" t="str">
        <f ca="1">INDEX({"","_","-","="},IF(OR($D256 &gt;= AY$6, $E256 &lt; AX$6), 0, 1)+IF(OR($F256 &gt;= AY$6, $G256 &lt; AX$6), 0, 2)+1)</f>
        <v/>
      </c>
      <c r="AY256" s="71" t="str">
        <f ca="1">INDEX({"","_","-","="},IF(OR($D256 &gt;= AZ$6, $E256 &lt; AY$6), 0, 1)+IF(OR($F256 &gt;= AZ$6, $G256 &lt; AY$6), 0, 2)+1)</f>
        <v/>
      </c>
      <c r="AZ256" s="71" t="str">
        <f ca="1">INDEX({"","_","-","="},IF(OR($D256 &gt;= BA$6, $E256 &lt; AZ$6), 0, 1)+IF(OR($F256 &gt;= BA$6, $G256 &lt; AZ$6), 0, 2)+1)</f>
        <v/>
      </c>
      <c r="BA256" s="71" t="str">
        <f ca="1">INDEX({"","_","-","="},IF(OR($D256 &gt;= BB$6, $E256 &lt; BA$6), 0, 1)+IF(OR($F256 &gt;= BB$6, $G256 &lt; BA$6), 0, 2)+1)</f>
        <v/>
      </c>
      <c r="BB256" s="71" t="str">
        <f ca="1">INDEX({"","_","-","="},IF(OR($D256 &gt;= BC$6, $E256 &lt; BB$6), 0, 1)+IF(OR($F256 &gt;= BC$6, $G256 &lt; BB$6), 0, 2)+1)</f>
        <v/>
      </c>
      <c r="BC256" s="71" t="str">
        <f ca="1">INDEX({"","_","-","="},IF(OR($D256 &gt;= BD$6, $E256 &lt; BC$6), 0, 1)+IF(OR($F256 &gt;= BD$6, $G256 &lt; BC$6), 0, 2)+1)</f>
        <v/>
      </c>
      <c r="BD256" s="71" t="str">
        <f ca="1">INDEX({"","_","-","="},IF(OR($D256 &gt;= BE$6, $E256 &lt; BD$6), 0, 1)+IF(OR($F256 &gt;= BE$6, $G256 &lt; BD$6), 0, 2)+1)</f>
        <v/>
      </c>
      <c r="BE256" s="71" t="str">
        <f ca="1">INDEX({"","_","-","="},IF(OR($D256 &gt;= BF$6, $E256 &lt; BE$6), 0, 1)+IF(OR($F256 &gt;= BF$6, $G256 &lt; BE$6), 0, 2)+1)</f>
        <v/>
      </c>
      <c r="BF256" s="71" t="str">
        <f ca="1">INDEX({"","_","-","="},IF(OR($D256 &gt;= BG$6, $E256 &lt; BF$6), 0, 1)+IF(OR($F256 &gt;= BG$6, $G256 &lt; BF$6), 0, 2)+1)</f>
        <v/>
      </c>
      <c r="BG256" s="71" t="str">
        <f ca="1">INDEX({"","_","-","="},IF(OR($D256 &gt;= BH$6, $E256 &lt; BG$6), 0, 1)+IF(OR($F256 &gt;= BH$6, $G256 &lt; BG$6), 0, 2)+1)</f>
        <v/>
      </c>
      <c r="BH256" s="71" t="str">
        <f ca="1">INDEX({"","_","-","="},IF(OR($D256 &gt;= BI$6, $E256 &lt; BH$6), 0, 1)+IF(OR($F256 &gt;= BI$6, $G256 &lt; BH$6), 0, 2)+1)</f>
        <v/>
      </c>
      <c r="BI256" s="71" t="str">
        <f ca="1">INDEX({"","_","-","="},IF(OR($D256 &gt;= BJ$6, $E256 &lt; BI$6), 0, 1)+IF(OR($F256 &gt;= BJ$6, $G256 &lt; BI$6), 0, 2)+1)</f>
        <v/>
      </c>
      <c r="BJ256" s="71" t="str">
        <f ca="1">INDEX({"","_","-","="},IF(OR($D256 &gt;= BK$6, $E256 &lt; BJ$6), 0, 1)+IF(OR($F256 &gt;= BK$6, $G256 &lt; BJ$6), 0, 2)+1)</f>
        <v/>
      </c>
      <c r="BK256" s="71" t="str">
        <f ca="1">INDEX({"","_","-","="},IF(OR($D256 &gt;= BL$6, $E256 &lt; BK$6), 0, 1)+IF(OR($F256 &gt;= BL$6, $G256 &lt; BK$6), 0, 2)+1)</f>
        <v/>
      </c>
      <c r="BL256" s="71" t="str">
        <f ca="1">INDEX({"","_","-","="},IF(OR($D256 &gt;= BM$6, $E256 &lt; BL$6), 0, 1)+IF(OR($F256 &gt;= BM$6, $G256 &lt; BL$6), 0, 2)+1)</f>
        <v/>
      </c>
      <c r="BM256" s="71" t="str">
        <f ca="1">INDEX({"","_","-","="},IF(OR($D256 &gt;= BN$6, $E256 &lt; BM$6), 0, 1)+IF(OR($F256 &gt;= BN$6, $G256 &lt; BM$6), 0, 2)+1)</f>
        <v/>
      </c>
      <c r="BN256" s="71" t="str">
        <f ca="1">INDEX({"","_","-","="},IF(OR($D256 &gt;= BO$6, $E256 &lt; BN$6), 0, 1)+IF(OR($F256 &gt;= BO$6, $G256 &lt; BN$6), 0, 2)+1)</f>
        <v/>
      </c>
      <c r="BO256" s="71" t="str">
        <f ca="1">INDEX({"","_","-","="},IF(OR($D256 &gt;= BP$6, $E256 &lt; BO$6), 0, 1)+IF(OR($F256 &gt;= BP$6, $G256 &lt; BO$6), 0, 2)+1)</f>
        <v/>
      </c>
      <c r="BP256" s="71" t="str">
        <f ca="1">INDEX({"","_","-","="},IF(OR($D256 &gt;= BQ$6, $E256 &lt; BP$6), 0, 1)+IF(OR($F256 &gt;= BQ$6, $G256 &lt; BP$6), 0, 2)+1)</f>
        <v/>
      </c>
      <c r="BQ256" s="71" t="str">
        <f ca="1">INDEX({"","_","-","="},IF(OR($D256 &gt;= BR$6, $E256 &lt; BQ$6), 0, 1)+IF(OR($F256 &gt;= BR$6, $G256 &lt; BQ$6), 0, 2)+1)</f>
        <v/>
      </c>
      <c r="BR256" s="71" t="str">
        <f ca="1">INDEX({"","_","-","="},IF(OR($D256 &gt;= BS$6, $E256 &lt; BR$6), 0, 1)+IF(OR($F256 &gt;= BS$6, $G256 &lt; BR$6), 0, 2)+1)</f>
        <v/>
      </c>
      <c r="BS256" s="71" t="str">
        <f ca="1">INDEX({"","_","-","="},IF(OR($D256 &gt;= BT$6, $E256 &lt; BS$6), 0, 1)+IF(OR($F256 &gt;= BT$6, $G256 &lt; BS$6), 0, 2)+1)</f>
        <v/>
      </c>
      <c r="BT256" s="71" t="str">
        <f ca="1">INDEX({"","_","-","="},IF(OR($D256 &gt;= BU$6, $E256 &lt; BT$6), 0, 1)+IF(OR($F256 &gt;= BU$6, $G256 &lt; BT$6), 0, 2)+1)</f>
        <v/>
      </c>
      <c r="BU256" s="71" t="str">
        <f ca="1">INDEX({"","_","-","="},IF(OR($D256 &gt;= BV$6, $E256 &lt; BU$6), 0, 1)+IF(OR($F256 &gt;= BV$6, $G256 &lt; BU$6), 0, 2)+1)</f>
        <v/>
      </c>
      <c r="BV256" s="71" t="str">
        <f ca="1">INDEX({"","_","-","="},IF(OR($D256 &gt;= BW$6, $E256 &lt; BV$6), 0, 1)+IF(OR($F256 &gt;= BW$6, $G256 &lt; BV$6), 0, 2)+1)</f>
        <v/>
      </c>
      <c r="BW256" s="71" t="str">
        <f ca="1">INDEX({"","_","-","="},IF(OR($D256 &gt;= BX$6, $E256 &lt; BW$6), 0, 1)+IF(OR($F256 &gt;= BX$6, $G256 &lt; BW$6), 0, 2)+1)</f>
        <v/>
      </c>
      <c r="BX256" s="71" t="str">
        <f ca="1">INDEX({"","_","-","="},IF(OR($D256 &gt;= BY$6, $E256 &lt; BX$6), 0, 1)+IF(OR($F256 &gt;= BY$6, $G256 &lt; BX$6), 0, 2)+1)</f>
        <v/>
      </c>
      <c r="BY256" s="71" t="str">
        <f ca="1">INDEX({"","_","-","="},IF(OR($D256 &gt;= BZ$6, $E256 &lt; BY$6), 0, 1)+IF(OR($F256 &gt;= BZ$6, $G256 &lt; BY$6), 0, 2)+1)</f>
        <v/>
      </c>
      <c r="BZ256" s="71" t="str">
        <f ca="1">INDEX({"","_","-","="},IF(OR($D256 &gt;= CA$6, $E256 &lt; BZ$6), 0, 1)+IF(OR($F256 &gt;= CA$6, $G256 &lt; BZ$6), 0, 2)+1)</f>
        <v/>
      </c>
      <c r="CA256" s="71" t="str">
        <f ca="1">INDEX({"","_","-","="},IF(OR($D256 &gt;= CB$6, $E256 &lt; CA$6), 0, 1)+IF(OR($F256 &gt;= CB$6, $G256 &lt; CA$6), 0, 2)+1)</f>
        <v/>
      </c>
      <c r="CB256" s="71" t="str">
        <f ca="1">INDEX({"","_","-","="},IF(OR($D256 &gt;= CC$6, $E256 &lt; CB$6), 0, 1)+IF(OR($F256 &gt;= CC$6, $G256 &lt; CB$6), 0, 2)+1)</f>
        <v/>
      </c>
      <c r="CC256" s="71" t="str">
        <f ca="1">INDEX({"","_","-","="},IF(OR($D256 &gt;= CD$6, $E256 &lt; CC$6), 0, 1)+IF(OR($F256 &gt;= CD$6, $G256 &lt; CC$6), 0, 2)+1)</f>
        <v/>
      </c>
      <c r="CD256" s="71" t="str">
        <f ca="1">INDEX({"","_","-","="},IF(OR($D256 &gt;= CE$6, $E256 &lt; CD$6), 0, 1)+IF(OR($F256 &gt;= CE$6, $G256 &lt; CD$6), 0, 2)+1)</f>
        <v/>
      </c>
    </row>
    <row r="257" spans="1:82">
      <c r="A257" s="8" t="str">
        <f ca="1">IF('临-进度'!N252,'临-进度'!$A252,"")</f>
        <v/>
      </c>
      <c r="B257" s="8" t="str">
        <f ca="1">IF('临-进度'!N252,'临-进度'!$B252,"")</f>
        <v/>
      </c>
      <c r="C257" s="8" t="str">
        <f ca="1">IF('临-进度'!N252,'临-进度'!$F252,"")</f>
        <v/>
      </c>
      <c r="D257" s="42" t="str">
        <f ca="1">IF('临-进度'!$N252,'临-进度'!$J252,"")</f>
        <v/>
      </c>
      <c r="E257" s="42" t="str">
        <f ca="1">IF('临-进度'!$N252,'临-进度'!$AF252,"")</f>
        <v/>
      </c>
      <c r="F257" s="42" t="str">
        <f ca="1">IF('临-进度'!$N252,'临-进度'!$K252,"")</f>
        <v/>
      </c>
      <c r="G257" s="76" t="str">
        <f ca="1">IF('临-进度'!$N252,'临-进度'!$AG252,"")</f>
        <v/>
      </c>
      <c r="H257" s="71" t="str">
        <f ca="1">INDEX({"","_","-","="},IF(OR($D257 &gt;= I$6, $E257 &lt; H$6), 0, 1)+IF(OR($F257 &gt;= I$6, $G257 &lt; H$6), 0, 2)+1)</f>
        <v/>
      </c>
      <c r="I257" s="71" t="str">
        <f ca="1">INDEX({"","_","-","="},IF(OR($D257 &gt;= J$6, $E257 &lt; I$6), 0, 1)+IF(OR($F257 &gt;= J$6, $G257 &lt; I$6), 0, 2)+1)</f>
        <v/>
      </c>
      <c r="J257" s="71" t="str">
        <f ca="1">INDEX({"","_","-","="},IF(OR($D257 &gt;= K$6, $E257 &lt; J$6), 0, 1)+IF(OR($F257 &gt;= K$6, $G257 &lt; J$6), 0, 2)+1)</f>
        <v/>
      </c>
      <c r="K257" s="71" t="str">
        <f ca="1">INDEX({"","_","-","="},IF(OR($D257 &gt;= L$6, $E257 &lt; K$6), 0, 1)+IF(OR($F257 &gt;= L$6, $G257 &lt; K$6), 0, 2)+1)</f>
        <v/>
      </c>
      <c r="L257" s="71" t="str">
        <f ca="1">INDEX({"","_","-","="},IF(OR($D257 &gt;= M$6, $E257 &lt; L$6), 0, 1)+IF(OR($F257 &gt;= M$6, $G257 &lt; L$6), 0, 2)+1)</f>
        <v/>
      </c>
      <c r="M257" s="71" t="str">
        <f ca="1">INDEX({"","_","-","="},IF(OR($D257 &gt;= N$6, $E257 &lt; M$6), 0, 1)+IF(OR($F257 &gt;= N$6, $G257 &lt; M$6), 0, 2)+1)</f>
        <v/>
      </c>
      <c r="N257" s="71" t="str">
        <f ca="1">INDEX({"","_","-","="},IF(OR($D257 &gt;= O$6, $E257 &lt; N$6), 0, 1)+IF(OR($F257 &gt;= O$6, $G257 &lt; N$6), 0, 2)+1)</f>
        <v/>
      </c>
      <c r="O257" s="71" t="str">
        <f ca="1">INDEX({"","_","-","="},IF(OR($D257 &gt;= P$6, $E257 &lt; O$6), 0, 1)+IF(OR($F257 &gt;= P$6, $G257 &lt; O$6), 0, 2)+1)</f>
        <v/>
      </c>
      <c r="P257" s="71" t="str">
        <f ca="1">INDEX({"","_","-","="},IF(OR($D257 &gt;= Q$6, $E257 &lt; P$6), 0, 1)+IF(OR($F257 &gt;= Q$6, $G257 &lt; P$6), 0, 2)+1)</f>
        <v/>
      </c>
      <c r="Q257" s="71" t="str">
        <f ca="1">INDEX({"","_","-","="},IF(OR($D257 &gt;= R$6, $E257 &lt; Q$6), 0, 1)+IF(OR($F257 &gt;= R$6, $G257 &lt; Q$6), 0, 2)+1)</f>
        <v/>
      </c>
      <c r="R257" s="71" t="str">
        <f ca="1">INDEX({"","_","-","="},IF(OR($D257 &gt;= S$6, $E257 &lt; R$6), 0, 1)+IF(OR($F257 &gt;= S$6, $G257 &lt; R$6), 0, 2)+1)</f>
        <v/>
      </c>
      <c r="S257" s="71" t="str">
        <f ca="1">INDEX({"","_","-","="},IF(OR($D257 &gt;= T$6, $E257 &lt; S$6), 0, 1)+IF(OR($F257 &gt;= T$6, $G257 &lt; S$6), 0, 2)+1)</f>
        <v/>
      </c>
      <c r="T257" s="71" t="str">
        <f ca="1">INDEX({"","_","-","="},IF(OR($D257 &gt;= U$6, $E257 &lt; T$6), 0, 1)+IF(OR($F257 &gt;= U$6, $G257 &lt; T$6), 0, 2)+1)</f>
        <v/>
      </c>
      <c r="U257" s="71" t="str">
        <f ca="1">INDEX({"","_","-","="},IF(OR($D257 &gt;= V$6, $E257 &lt; U$6), 0, 1)+IF(OR($F257 &gt;= V$6, $G257 &lt; U$6), 0, 2)+1)</f>
        <v/>
      </c>
      <c r="V257" s="71" t="str">
        <f ca="1">INDEX({"","_","-","="},IF(OR($D257 &gt;= W$6, $E257 &lt; V$6), 0, 1)+IF(OR($F257 &gt;= W$6, $G257 &lt; V$6), 0, 2)+1)</f>
        <v/>
      </c>
      <c r="W257" s="71" t="str">
        <f ca="1">INDEX({"","_","-","="},IF(OR($D257 &gt;= X$6, $E257 &lt; W$6), 0, 1)+IF(OR($F257 &gt;= X$6, $G257 &lt; W$6), 0, 2)+1)</f>
        <v/>
      </c>
      <c r="X257" s="71" t="str">
        <f ca="1">INDEX({"","_","-","="},IF(OR($D257 &gt;= Y$6, $E257 &lt; X$6), 0, 1)+IF(OR($F257 &gt;= Y$6, $G257 &lt; X$6), 0, 2)+1)</f>
        <v/>
      </c>
      <c r="Y257" s="71" t="str">
        <f ca="1">INDEX({"","_","-","="},IF(OR($D257 &gt;= Z$6, $E257 &lt; Y$6), 0, 1)+IF(OR($F257 &gt;= Z$6, $G257 &lt; Y$6), 0, 2)+1)</f>
        <v/>
      </c>
      <c r="Z257" s="71" t="str">
        <f ca="1">INDEX({"","_","-","="},IF(OR($D257 &gt;= AA$6, $E257 &lt; Z$6), 0, 1)+IF(OR($F257 &gt;= AA$6, $G257 &lt; Z$6), 0, 2)+1)</f>
        <v/>
      </c>
      <c r="AA257" s="71" t="str">
        <f ca="1">INDEX({"","_","-","="},IF(OR($D257 &gt;= AB$6, $E257 &lt; AA$6), 0, 1)+IF(OR($F257 &gt;= AB$6, $G257 &lt; AA$6), 0, 2)+1)</f>
        <v/>
      </c>
      <c r="AB257" s="71" t="str">
        <f ca="1">INDEX({"","_","-","="},IF(OR($D257 &gt;= AC$6, $E257 &lt; AB$6), 0, 1)+IF(OR($F257 &gt;= AC$6, $G257 &lt; AB$6), 0, 2)+1)</f>
        <v/>
      </c>
      <c r="AC257" s="71" t="str">
        <f ca="1">INDEX({"","_","-","="},IF(OR($D257 &gt;= AD$6, $E257 &lt; AC$6), 0, 1)+IF(OR($F257 &gt;= AD$6, $G257 &lt; AC$6), 0, 2)+1)</f>
        <v/>
      </c>
      <c r="AD257" s="71" t="str">
        <f ca="1">INDEX({"","_","-","="},IF(OR($D257 &gt;= AE$6, $E257 &lt; AD$6), 0, 1)+IF(OR($F257 &gt;= AE$6, $G257 &lt; AD$6), 0, 2)+1)</f>
        <v/>
      </c>
      <c r="AE257" s="71" t="str">
        <f ca="1">INDEX({"","_","-","="},IF(OR($D257 &gt;= AF$6, $E257 &lt; AE$6), 0, 1)+IF(OR($F257 &gt;= AF$6, $G257 &lt; AE$6), 0, 2)+1)</f>
        <v/>
      </c>
      <c r="AF257" s="71" t="str">
        <f ca="1">INDEX({"","_","-","="},IF(OR($D257 &gt;= AG$6, $E257 &lt; AF$6), 0, 1)+IF(OR($F257 &gt;= AG$6, $G257 &lt; AF$6), 0, 2)+1)</f>
        <v/>
      </c>
      <c r="AG257" s="71" t="str">
        <f ca="1">INDEX({"","_","-","="},IF(OR($D257 &gt;= AH$6, $E257 &lt; AG$6), 0, 1)+IF(OR($F257 &gt;= AH$6, $G257 &lt; AG$6), 0, 2)+1)</f>
        <v/>
      </c>
      <c r="AH257" s="71" t="str">
        <f ca="1">INDEX({"","_","-","="},IF(OR($D257 &gt;= AI$6, $E257 &lt; AH$6), 0, 1)+IF(OR($F257 &gt;= AI$6, $G257 &lt; AH$6), 0, 2)+1)</f>
        <v/>
      </c>
      <c r="AI257" s="71" t="str">
        <f ca="1">INDEX({"","_","-","="},IF(OR($D257 &gt;= AJ$6, $E257 &lt; AI$6), 0, 1)+IF(OR($F257 &gt;= AJ$6, $G257 &lt; AI$6), 0, 2)+1)</f>
        <v/>
      </c>
      <c r="AJ257" s="71" t="str">
        <f ca="1">INDEX({"","_","-","="},IF(OR($D257 &gt;= AK$6, $E257 &lt; AJ$6), 0, 1)+IF(OR($F257 &gt;= AK$6, $G257 &lt; AJ$6), 0, 2)+1)</f>
        <v/>
      </c>
      <c r="AK257" s="71" t="str">
        <f ca="1">INDEX({"","_","-","="},IF(OR($D257 &gt;= AL$6, $E257 &lt; AK$6), 0, 1)+IF(OR($F257 &gt;= AL$6, $G257 &lt; AK$6), 0, 2)+1)</f>
        <v/>
      </c>
      <c r="AL257" s="71" t="str">
        <f ca="1">INDEX({"","_","-","="},IF(OR($D257 &gt;= AM$6, $E257 &lt; AL$6), 0, 1)+IF(OR($F257 &gt;= AM$6, $G257 &lt; AL$6), 0, 2)+1)</f>
        <v/>
      </c>
      <c r="AM257" s="71" t="str">
        <f ca="1">INDEX({"","_","-","="},IF(OR($D257 &gt;= AN$6, $E257 &lt; AM$6), 0, 1)+IF(OR($F257 &gt;= AN$6, $G257 &lt; AM$6), 0, 2)+1)</f>
        <v/>
      </c>
      <c r="AN257" s="71" t="str">
        <f ca="1">INDEX({"","_","-","="},IF(OR($D257 &gt;= AO$6, $E257 &lt; AN$6), 0, 1)+IF(OR($F257 &gt;= AO$6, $G257 &lt; AN$6), 0, 2)+1)</f>
        <v/>
      </c>
      <c r="AO257" s="71" t="str">
        <f ca="1">INDEX({"","_","-","="},IF(OR($D257 &gt;= AP$6, $E257 &lt; AO$6), 0, 1)+IF(OR($F257 &gt;= AP$6, $G257 &lt; AO$6), 0, 2)+1)</f>
        <v/>
      </c>
      <c r="AP257" s="71" t="str">
        <f ca="1">INDEX({"","_","-","="},IF(OR($D257 &gt;= AQ$6, $E257 &lt; AP$6), 0, 1)+IF(OR($F257 &gt;= AQ$6, $G257 &lt; AP$6), 0, 2)+1)</f>
        <v/>
      </c>
      <c r="AQ257" s="71" t="str">
        <f ca="1">INDEX({"","_","-","="},IF(OR($D257 &gt;= AR$6, $E257 &lt; AQ$6), 0, 1)+IF(OR($F257 &gt;= AR$6, $G257 &lt; AQ$6), 0, 2)+1)</f>
        <v/>
      </c>
      <c r="AR257" s="71" t="str">
        <f ca="1">INDEX({"","_","-","="},IF(OR($D257 &gt;= AS$6, $E257 &lt; AR$6), 0, 1)+IF(OR($F257 &gt;= AS$6, $G257 &lt; AR$6), 0, 2)+1)</f>
        <v/>
      </c>
      <c r="AS257" s="71" t="str">
        <f ca="1">INDEX({"","_","-","="},IF(OR($D257 &gt;= AT$6, $E257 &lt; AS$6), 0, 1)+IF(OR($F257 &gt;= AT$6, $G257 &lt; AS$6), 0, 2)+1)</f>
        <v/>
      </c>
      <c r="AT257" s="71" t="str">
        <f ca="1">INDEX({"","_","-","="},IF(OR($D257 &gt;= AU$6, $E257 &lt; AT$6), 0, 1)+IF(OR($F257 &gt;= AU$6, $G257 &lt; AT$6), 0, 2)+1)</f>
        <v/>
      </c>
      <c r="AU257" s="71" t="str">
        <f ca="1">INDEX({"","_","-","="},IF(OR($D257 &gt;= AV$6, $E257 &lt; AU$6), 0, 1)+IF(OR($F257 &gt;= AV$6, $G257 &lt; AU$6), 0, 2)+1)</f>
        <v/>
      </c>
      <c r="AV257" s="71" t="str">
        <f ca="1">INDEX({"","_","-","="},IF(OR($D257 &gt;= AW$6, $E257 &lt; AV$6), 0, 1)+IF(OR($F257 &gt;= AW$6, $G257 &lt; AV$6), 0, 2)+1)</f>
        <v/>
      </c>
      <c r="AW257" s="71" t="str">
        <f ca="1">INDEX({"","_","-","="},IF(OR($D257 &gt;= AX$6, $E257 &lt; AW$6), 0, 1)+IF(OR($F257 &gt;= AX$6, $G257 &lt; AW$6), 0, 2)+1)</f>
        <v/>
      </c>
      <c r="AX257" s="71" t="str">
        <f ca="1">INDEX({"","_","-","="},IF(OR($D257 &gt;= AY$6, $E257 &lt; AX$6), 0, 1)+IF(OR($F257 &gt;= AY$6, $G257 &lt; AX$6), 0, 2)+1)</f>
        <v/>
      </c>
      <c r="AY257" s="71" t="str">
        <f ca="1">INDEX({"","_","-","="},IF(OR($D257 &gt;= AZ$6, $E257 &lt; AY$6), 0, 1)+IF(OR($F257 &gt;= AZ$6, $G257 &lt; AY$6), 0, 2)+1)</f>
        <v/>
      </c>
      <c r="AZ257" s="71" t="str">
        <f ca="1">INDEX({"","_","-","="},IF(OR($D257 &gt;= BA$6, $E257 &lt; AZ$6), 0, 1)+IF(OR($F257 &gt;= BA$6, $G257 &lt; AZ$6), 0, 2)+1)</f>
        <v/>
      </c>
      <c r="BA257" s="71" t="str">
        <f ca="1">INDEX({"","_","-","="},IF(OR($D257 &gt;= BB$6, $E257 &lt; BA$6), 0, 1)+IF(OR($F257 &gt;= BB$6, $G257 &lt; BA$6), 0, 2)+1)</f>
        <v/>
      </c>
      <c r="BB257" s="71" t="str">
        <f ca="1">INDEX({"","_","-","="},IF(OR($D257 &gt;= BC$6, $E257 &lt; BB$6), 0, 1)+IF(OR($F257 &gt;= BC$6, $G257 &lt; BB$6), 0, 2)+1)</f>
        <v/>
      </c>
      <c r="BC257" s="71" t="str">
        <f ca="1">INDEX({"","_","-","="},IF(OR($D257 &gt;= BD$6, $E257 &lt; BC$6), 0, 1)+IF(OR($F257 &gt;= BD$6, $G257 &lt; BC$6), 0, 2)+1)</f>
        <v/>
      </c>
      <c r="BD257" s="71" t="str">
        <f ca="1">INDEX({"","_","-","="},IF(OR($D257 &gt;= BE$6, $E257 &lt; BD$6), 0, 1)+IF(OR($F257 &gt;= BE$6, $G257 &lt; BD$6), 0, 2)+1)</f>
        <v/>
      </c>
      <c r="BE257" s="71" t="str">
        <f ca="1">INDEX({"","_","-","="},IF(OR($D257 &gt;= BF$6, $E257 &lt; BE$6), 0, 1)+IF(OR($F257 &gt;= BF$6, $G257 &lt; BE$6), 0, 2)+1)</f>
        <v/>
      </c>
      <c r="BF257" s="71" t="str">
        <f ca="1">INDEX({"","_","-","="},IF(OR($D257 &gt;= BG$6, $E257 &lt; BF$6), 0, 1)+IF(OR($F257 &gt;= BG$6, $G257 &lt; BF$6), 0, 2)+1)</f>
        <v/>
      </c>
      <c r="BG257" s="71" t="str">
        <f ca="1">INDEX({"","_","-","="},IF(OR($D257 &gt;= BH$6, $E257 &lt; BG$6), 0, 1)+IF(OR($F257 &gt;= BH$6, $G257 &lt; BG$6), 0, 2)+1)</f>
        <v/>
      </c>
      <c r="BH257" s="71" t="str">
        <f ca="1">INDEX({"","_","-","="},IF(OR($D257 &gt;= BI$6, $E257 &lt; BH$6), 0, 1)+IF(OR($F257 &gt;= BI$6, $G257 &lt; BH$6), 0, 2)+1)</f>
        <v/>
      </c>
      <c r="BI257" s="71" t="str">
        <f ca="1">INDEX({"","_","-","="},IF(OR($D257 &gt;= BJ$6, $E257 &lt; BI$6), 0, 1)+IF(OR($F257 &gt;= BJ$6, $G257 &lt; BI$6), 0, 2)+1)</f>
        <v/>
      </c>
      <c r="BJ257" s="71" t="str">
        <f ca="1">INDEX({"","_","-","="},IF(OR($D257 &gt;= BK$6, $E257 &lt; BJ$6), 0, 1)+IF(OR($F257 &gt;= BK$6, $G257 &lt; BJ$6), 0, 2)+1)</f>
        <v/>
      </c>
      <c r="BK257" s="71" t="str">
        <f ca="1">INDEX({"","_","-","="},IF(OR($D257 &gt;= BL$6, $E257 &lt; BK$6), 0, 1)+IF(OR($F257 &gt;= BL$6, $G257 &lt; BK$6), 0, 2)+1)</f>
        <v/>
      </c>
      <c r="BL257" s="71" t="str">
        <f ca="1">INDEX({"","_","-","="},IF(OR($D257 &gt;= BM$6, $E257 &lt; BL$6), 0, 1)+IF(OR($F257 &gt;= BM$6, $G257 &lt; BL$6), 0, 2)+1)</f>
        <v/>
      </c>
      <c r="BM257" s="71" t="str">
        <f ca="1">INDEX({"","_","-","="},IF(OR($D257 &gt;= BN$6, $E257 &lt; BM$6), 0, 1)+IF(OR($F257 &gt;= BN$6, $G257 &lt; BM$6), 0, 2)+1)</f>
        <v/>
      </c>
      <c r="BN257" s="71" t="str">
        <f ca="1">INDEX({"","_","-","="},IF(OR($D257 &gt;= BO$6, $E257 &lt; BN$6), 0, 1)+IF(OR($F257 &gt;= BO$6, $G257 &lt; BN$6), 0, 2)+1)</f>
        <v/>
      </c>
      <c r="BO257" s="71" t="str">
        <f ca="1">INDEX({"","_","-","="},IF(OR($D257 &gt;= BP$6, $E257 &lt; BO$6), 0, 1)+IF(OR($F257 &gt;= BP$6, $G257 &lt; BO$6), 0, 2)+1)</f>
        <v/>
      </c>
      <c r="BP257" s="71" t="str">
        <f ca="1">INDEX({"","_","-","="},IF(OR($D257 &gt;= BQ$6, $E257 &lt; BP$6), 0, 1)+IF(OR($F257 &gt;= BQ$6, $G257 &lt; BP$6), 0, 2)+1)</f>
        <v/>
      </c>
      <c r="BQ257" s="71" t="str">
        <f ca="1">INDEX({"","_","-","="},IF(OR($D257 &gt;= BR$6, $E257 &lt; BQ$6), 0, 1)+IF(OR($F257 &gt;= BR$6, $G257 &lt; BQ$6), 0, 2)+1)</f>
        <v/>
      </c>
      <c r="BR257" s="71" t="str">
        <f ca="1">INDEX({"","_","-","="},IF(OR($D257 &gt;= BS$6, $E257 &lt; BR$6), 0, 1)+IF(OR($F257 &gt;= BS$6, $G257 &lt; BR$6), 0, 2)+1)</f>
        <v/>
      </c>
      <c r="BS257" s="71" t="str">
        <f ca="1">INDEX({"","_","-","="},IF(OR($D257 &gt;= BT$6, $E257 &lt; BS$6), 0, 1)+IF(OR($F257 &gt;= BT$6, $G257 &lt; BS$6), 0, 2)+1)</f>
        <v/>
      </c>
      <c r="BT257" s="71" t="str">
        <f ca="1">INDEX({"","_","-","="},IF(OR($D257 &gt;= BU$6, $E257 &lt; BT$6), 0, 1)+IF(OR($F257 &gt;= BU$6, $G257 &lt; BT$6), 0, 2)+1)</f>
        <v/>
      </c>
      <c r="BU257" s="71" t="str">
        <f ca="1">INDEX({"","_","-","="},IF(OR($D257 &gt;= BV$6, $E257 &lt; BU$6), 0, 1)+IF(OR($F257 &gt;= BV$6, $G257 &lt; BU$6), 0, 2)+1)</f>
        <v/>
      </c>
      <c r="BV257" s="71" t="str">
        <f ca="1">INDEX({"","_","-","="},IF(OR($D257 &gt;= BW$6, $E257 &lt; BV$6), 0, 1)+IF(OR($F257 &gt;= BW$6, $G257 &lt; BV$6), 0, 2)+1)</f>
        <v/>
      </c>
      <c r="BW257" s="71" t="str">
        <f ca="1">INDEX({"","_","-","="},IF(OR($D257 &gt;= BX$6, $E257 &lt; BW$6), 0, 1)+IF(OR($F257 &gt;= BX$6, $G257 &lt; BW$6), 0, 2)+1)</f>
        <v/>
      </c>
      <c r="BX257" s="71" t="str">
        <f ca="1">INDEX({"","_","-","="},IF(OR($D257 &gt;= BY$6, $E257 &lt; BX$6), 0, 1)+IF(OR($F257 &gt;= BY$6, $G257 &lt; BX$6), 0, 2)+1)</f>
        <v/>
      </c>
      <c r="BY257" s="71" t="str">
        <f ca="1">INDEX({"","_","-","="},IF(OR($D257 &gt;= BZ$6, $E257 &lt; BY$6), 0, 1)+IF(OR($F257 &gt;= BZ$6, $G257 &lt; BY$6), 0, 2)+1)</f>
        <v/>
      </c>
      <c r="BZ257" s="71" t="str">
        <f ca="1">INDEX({"","_","-","="},IF(OR($D257 &gt;= CA$6, $E257 &lt; BZ$6), 0, 1)+IF(OR($F257 &gt;= CA$6, $G257 &lt; BZ$6), 0, 2)+1)</f>
        <v/>
      </c>
      <c r="CA257" s="71" t="str">
        <f ca="1">INDEX({"","_","-","="},IF(OR($D257 &gt;= CB$6, $E257 &lt; CA$6), 0, 1)+IF(OR($F257 &gt;= CB$6, $G257 &lt; CA$6), 0, 2)+1)</f>
        <v/>
      </c>
      <c r="CB257" s="71" t="str">
        <f ca="1">INDEX({"","_","-","="},IF(OR($D257 &gt;= CC$6, $E257 &lt; CB$6), 0, 1)+IF(OR($F257 &gt;= CC$6, $G257 &lt; CB$6), 0, 2)+1)</f>
        <v/>
      </c>
      <c r="CC257" s="71" t="str">
        <f ca="1">INDEX({"","_","-","="},IF(OR($D257 &gt;= CD$6, $E257 &lt; CC$6), 0, 1)+IF(OR($F257 &gt;= CD$6, $G257 &lt; CC$6), 0, 2)+1)</f>
        <v/>
      </c>
      <c r="CD257" s="71" t="str">
        <f ca="1">INDEX({"","_","-","="},IF(OR($D257 &gt;= CE$6, $E257 &lt; CD$6), 0, 1)+IF(OR($F257 &gt;= CE$6, $G257 &lt; CD$6), 0, 2)+1)</f>
        <v/>
      </c>
    </row>
    <row r="258" spans="1:82">
      <c r="A258" s="8" t="str">
        <f ca="1">IF('临-进度'!N253,'临-进度'!$A253,"")</f>
        <v/>
      </c>
      <c r="B258" s="8" t="str">
        <f ca="1">IF('临-进度'!N253,'临-进度'!$B253,"")</f>
        <v/>
      </c>
      <c r="C258" s="8" t="str">
        <f ca="1">IF('临-进度'!N253,'临-进度'!$F253,"")</f>
        <v/>
      </c>
      <c r="D258" s="42" t="str">
        <f ca="1">IF('临-进度'!$N253,'临-进度'!$J253,"")</f>
        <v/>
      </c>
      <c r="E258" s="42" t="str">
        <f ca="1">IF('临-进度'!$N253,'临-进度'!$AF253,"")</f>
        <v/>
      </c>
      <c r="F258" s="42" t="str">
        <f ca="1">IF('临-进度'!$N253,'临-进度'!$K253,"")</f>
        <v/>
      </c>
      <c r="G258" s="76" t="str">
        <f ca="1">IF('临-进度'!$N253,'临-进度'!$AG253,"")</f>
        <v/>
      </c>
      <c r="H258" s="71" t="str">
        <f ca="1">INDEX({"","_","-","="},IF(OR($D258 &gt;= I$6, $E258 &lt; H$6), 0, 1)+IF(OR($F258 &gt;= I$6, $G258 &lt; H$6), 0, 2)+1)</f>
        <v/>
      </c>
      <c r="I258" s="71" t="str">
        <f ca="1">INDEX({"","_","-","="},IF(OR($D258 &gt;= J$6, $E258 &lt; I$6), 0, 1)+IF(OR($F258 &gt;= J$6, $G258 &lt; I$6), 0, 2)+1)</f>
        <v/>
      </c>
      <c r="J258" s="71" t="str">
        <f ca="1">INDEX({"","_","-","="},IF(OR($D258 &gt;= K$6, $E258 &lt; J$6), 0, 1)+IF(OR($F258 &gt;= K$6, $G258 &lt; J$6), 0, 2)+1)</f>
        <v/>
      </c>
      <c r="K258" s="71" t="str">
        <f ca="1">INDEX({"","_","-","="},IF(OR($D258 &gt;= L$6, $E258 &lt; K$6), 0, 1)+IF(OR($F258 &gt;= L$6, $G258 &lt; K$6), 0, 2)+1)</f>
        <v/>
      </c>
      <c r="L258" s="71" t="str">
        <f ca="1">INDEX({"","_","-","="},IF(OR($D258 &gt;= M$6, $E258 &lt; L$6), 0, 1)+IF(OR($F258 &gt;= M$6, $G258 &lt; L$6), 0, 2)+1)</f>
        <v/>
      </c>
      <c r="M258" s="71" t="str">
        <f ca="1">INDEX({"","_","-","="},IF(OR($D258 &gt;= N$6, $E258 &lt; M$6), 0, 1)+IF(OR($F258 &gt;= N$6, $G258 &lt; M$6), 0, 2)+1)</f>
        <v/>
      </c>
      <c r="N258" s="71" t="str">
        <f ca="1">INDEX({"","_","-","="},IF(OR($D258 &gt;= O$6, $E258 &lt; N$6), 0, 1)+IF(OR($F258 &gt;= O$6, $G258 &lt; N$6), 0, 2)+1)</f>
        <v/>
      </c>
      <c r="O258" s="71" t="str">
        <f ca="1">INDEX({"","_","-","="},IF(OR($D258 &gt;= P$6, $E258 &lt; O$6), 0, 1)+IF(OR($F258 &gt;= P$6, $G258 &lt; O$6), 0, 2)+1)</f>
        <v/>
      </c>
      <c r="P258" s="71" t="str">
        <f ca="1">INDEX({"","_","-","="},IF(OR($D258 &gt;= Q$6, $E258 &lt; P$6), 0, 1)+IF(OR($F258 &gt;= Q$6, $G258 &lt; P$6), 0, 2)+1)</f>
        <v/>
      </c>
      <c r="Q258" s="71" t="str">
        <f ca="1">INDEX({"","_","-","="},IF(OR($D258 &gt;= R$6, $E258 &lt; Q$6), 0, 1)+IF(OR($F258 &gt;= R$6, $G258 &lt; Q$6), 0, 2)+1)</f>
        <v/>
      </c>
      <c r="R258" s="71" t="str">
        <f ca="1">INDEX({"","_","-","="},IF(OR($D258 &gt;= S$6, $E258 &lt; R$6), 0, 1)+IF(OR($F258 &gt;= S$6, $G258 &lt; R$6), 0, 2)+1)</f>
        <v/>
      </c>
      <c r="S258" s="71" t="str">
        <f ca="1">INDEX({"","_","-","="},IF(OR($D258 &gt;= T$6, $E258 &lt; S$6), 0, 1)+IF(OR($F258 &gt;= T$6, $G258 &lt; S$6), 0, 2)+1)</f>
        <v/>
      </c>
      <c r="T258" s="71" t="str">
        <f ca="1">INDEX({"","_","-","="},IF(OR($D258 &gt;= U$6, $E258 &lt; T$6), 0, 1)+IF(OR($F258 &gt;= U$6, $G258 &lt; T$6), 0, 2)+1)</f>
        <v/>
      </c>
      <c r="U258" s="71" t="str">
        <f ca="1">INDEX({"","_","-","="},IF(OR($D258 &gt;= V$6, $E258 &lt; U$6), 0, 1)+IF(OR($F258 &gt;= V$6, $G258 &lt; U$6), 0, 2)+1)</f>
        <v/>
      </c>
      <c r="V258" s="71" t="str">
        <f ca="1">INDEX({"","_","-","="},IF(OR($D258 &gt;= W$6, $E258 &lt; V$6), 0, 1)+IF(OR($F258 &gt;= W$6, $G258 &lt; V$6), 0, 2)+1)</f>
        <v/>
      </c>
      <c r="W258" s="71" t="str">
        <f ca="1">INDEX({"","_","-","="},IF(OR($D258 &gt;= X$6, $E258 &lt; W$6), 0, 1)+IF(OR($F258 &gt;= X$6, $G258 &lt; W$6), 0, 2)+1)</f>
        <v/>
      </c>
      <c r="X258" s="71" t="str">
        <f ca="1">INDEX({"","_","-","="},IF(OR($D258 &gt;= Y$6, $E258 &lt; X$6), 0, 1)+IF(OR($F258 &gt;= Y$6, $G258 &lt; X$6), 0, 2)+1)</f>
        <v/>
      </c>
      <c r="Y258" s="71" t="str">
        <f ca="1">INDEX({"","_","-","="},IF(OR($D258 &gt;= Z$6, $E258 &lt; Y$6), 0, 1)+IF(OR($F258 &gt;= Z$6, $G258 &lt; Y$6), 0, 2)+1)</f>
        <v/>
      </c>
      <c r="Z258" s="71" t="str">
        <f ca="1">INDEX({"","_","-","="},IF(OR($D258 &gt;= AA$6, $E258 &lt; Z$6), 0, 1)+IF(OR($F258 &gt;= AA$6, $G258 &lt; Z$6), 0, 2)+1)</f>
        <v/>
      </c>
      <c r="AA258" s="71" t="str">
        <f ca="1">INDEX({"","_","-","="},IF(OR($D258 &gt;= AB$6, $E258 &lt; AA$6), 0, 1)+IF(OR($F258 &gt;= AB$6, $G258 &lt; AA$6), 0, 2)+1)</f>
        <v/>
      </c>
      <c r="AB258" s="71" t="str">
        <f ca="1">INDEX({"","_","-","="},IF(OR($D258 &gt;= AC$6, $E258 &lt; AB$6), 0, 1)+IF(OR($F258 &gt;= AC$6, $G258 &lt; AB$6), 0, 2)+1)</f>
        <v/>
      </c>
      <c r="AC258" s="71" t="str">
        <f ca="1">INDEX({"","_","-","="},IF(OR($D258 &gt;= AD$6, $E258 &lt; AC$6), 0, 1)+IF(OR($F258 &gt;= AD$6, $G258 &lt; AC$6), 0, 2)+1)</f>
        <v/>
      </c>
      <c r="AD258" s="71" t="str">
        <f ca="1">INDEX({"","_","-","="},IF(OR($D258 &gt;= AE$6, $E258 &lt; AD$6), 0, 1)+IF(OR($F258 &gt;= AE$6, $G258 &lt; AD$6), 0, 2)+1)</f>
        <v/>
      </c>
      <c r="AE258" s="71" t="str">
        <f ca="1">INDEX({"","_","-","="},IF(OR($D258 &gt;= AF$6, $E258 &lt; AE$6), 0, 1)+IF(OR($F258 &gt;= AF$6, $G258 &lt; AE$6), 0, 2)+1)</f>
        <v/>
      </c>
      <c r="AF258" s="71" t="str">
        <f ca="1">INDEX({"","_","-","="},IF(OR($D258 &gt;= AG$6, $E258 &lt; AF$6), 0, 1)+IF(OR($F258 &gt;= AG$6, $G258 &lt; AF$6), 0, 2)+1)</f>
        <v/>
      </c>
      <c r="AG258" s="71" t="str">
        <f ca="1">INDEX({"","_","-","="},IF(OR($D258 &gt;= AH$6, $E258 &lt; AG$6), 0, 1)+IF(OR($F258 &gt;= AH$6, $G258 &lt; AG$6), 0, 2)+1)</f>
        <v/>
      </c>
      <c r="AH258" s="71" t="str">
        <f ca="1">INDEX({"","_","-","="},IF(OR($D258 &gt;= AI$6, $E258 &lt; AH$6), 0, 1)+IF(OR($F258 &gt;= AI$6, $G258 &lt; AH$6), 0, 2)+1)</f>
        <v/>
      </c>
      <c r="AI258" s="71" t="str">
        <f ca="1">INDEX({"","_","-","="},IF(OR($D258 &gt;= AJ$6, $E258 &lt; AI$6), 0, 1)+IF(OR($F258 &gt;= AJ$6, $G258 &lt; AI$6), 0, 2)+1)</f>
        <v/>
      </c>
      <c r="AJ258" s="71" t="str">
        <f ca="1">INDEX({"","_","-","="},IF(OR($D258 &gt;= AK$6, $E258 &lt; AJ$6), 0, 1)+IF(OR($F258 &gt;= AK$6, $G258 &lt; AJ$6), 0, 2)+1)</f>
        <v/>
      </c>
      <c r="AK258" s="71" t="str">
        <f ca="1">INDEX({"","_","-","="},IF(OR($D258 &gt;= AL$6, $E258 &lt; AK$6), 0, 1)+IF(OR($F258 &gt;= AL$6, $G258 &lt; AK$6), 0, 2)+1)</f>
        <v/>
      </c>
      <c r="AL258" s="71" t="str">
        <f ca="1">INDEX({"","_","-","="},IF(OR($D258 &gt;= AM$6, $E258 &lt; AL$6), 0, 1)+IF(OR($F258 &gt;= AM$6, $G258 &lt; AL$6), 0, 2)+1)</f>
        <v/>
      </c>
      <c r="AM258" s="71" t="str">
        <f ca="1">INDEX({"","_","-","="},IF(OR($D258 &gt;= AN$6, $E258 &lt; AM$6), 0, 1)+IF(OR($F258 &gt;= AN$6, $G258 &lt; AM$6), 0, 2)+1)</f>
        <v/>
      </c>
      <c r="AN258" s="71" t="str">
        <f ca="1">INDEX({"","_","-","="},IF(OR($D258 &gt;= AO$6, $E258 &lt; AN$6), 0, 1)+IF(OR($F258 &gt;= AO$6, $G258 &lt; AN$6), 0, 2)+1)</f>
        <v/>
      </c>
      <c r="AO258" s="71" t="str">
        <f ca="1">INDEX({"","_","-","="},IF(OR($D258 &gt;= AP$6, $E258 &lt; AO$6), 0, 1)+IF(OR($F258 &gt;= AP$6, $G258 &lt; AO$6), 0, 2)+1)</f>
        <v/>
      </c>
      <c r="AP258" s="71" t="str">
        <f ca="1">INDEX({"","_","-","="},IF(OR($D258 &gt;= AQ$6, $E258 &lt; AP$6), 0, 1)+IF(OR($F258 &gt;= AQ$6, $G258 &lt; AP$6), 0, 2)+1)</f>
        <v/>
      </c>
      <c r="AQ258" s="71" t="str">
        <f ca="1">INDEX({"","_","-","="},IF(OR($D258 &gt;= AR$6, $E258 &lt; AQ$6), 0, 1)+IF(OR($F258 &gt;= AR$6, $G258 &lt; AQ$6), 0, 2)+1)</f>
        <v/>
      </c>
      <c r="AR258" s="71" t="str">
        <f ca="1">INDEX({"","_","-","="},IF(OR($D258 &gt;= AS$6, $E258 &lt; AR$6), 0, 1)+IF(OR($F258 &gt;= AS$6, $G258 &lt; AR$6), 0, 2)+1)</f>
        <v/>
      </c>
      <c r="AS258" s="71" t="str">
        <f ca="1">INDEX({"","_","-","="},IF(OR($D258 &gt;= AT$6, $E258 &lt; AS$6), 0, 1)+IF(OR($F258 &gt;= AT$6, $G258 &lt; AS$6), 0, 2)+1)</f>
        <v/>
      </c>
      <c r="AT258" s="71" t="str">
        <f ca="1">INDEX({"","_","-","="},IF(OR($D258 &gt;= AU$6, $E258 &lt; AT$6), 0, 1)+IF(OR($F258 &gt;= AU$6, $G258 &lt; AT$6), 0, 2)+1)</f>
        <v/>
      </c>
      <c r="AU258" s="71" t="str">
        <f ca="1">INDEX({"","_","-","="},IF(OR($D258 &gt;= AV$6, $E258 &lt; AU$6), 0, 1)+IF(OR($F258 &gt;= AV$6, $G258 &lt; AU$6), 0, 2)+1)</f>
        <v/>
      </c>
      <c r="AV258" s="71" t="str">
        <f ca="1">INDEX({"","_","-","="},IF(OR($D258 &gt;= AW$6, $E258 &lt; AV$6), 0, 1)+IF(OR($F258 &gt;= AW$6, $G258 &lt; AV$6), 0, 2)+1)</f>
        <v/>
      </c>
      <c r="AW258" s="71" t="str">
        <f ca="1">INDEX({"","_","-","="},IF(OR($D258 &gt;= AX$6, $E258 &lt; AW$6), 0, 1)+IF(OR($F258 &gt;= AX$6, $G258 &lt; AW$6), 0, 2)+1)</f>
        <v/>
      </c>
      <c r="AX258" s="71" t="str">
        <f ca="1">INDEX({"","_","-","="},IF(OR($D258 &gt;= AY$6, $E258 &lt; AX$6), 0, 1)+IF(OR($F258 &gt;= AY$6, $G258 &lt; AX$6), 0, 2)+1)</f>
        <v/>
      </c>
      <c r="AY258" s="71" t="str">
        <f ca="1">INDEX({"","_","-","="},IF(OR($D258 &gt;= AZ$6, $E258 &lt; AY$6), 0, 1)+IF(OR($F258 &gt;= AZ$6, $G258 &lt; AY$6), 0, 2)+1)</f>
        <v/>
      </c>
      <c r="AZ258" s="71" t="str">
        <f ca="1">INDEX({"","_","-","="},IF(OR($D258 &gt;= BA$6, $E258 &lt; AZ$6), 0, 1)+IF(OR($F258 &gt;= BA$6, $G258 &lt; AZ$6), 0, 2)+1)</f>
        <v/>
      </c>
      <c r="BA258" s="71" t="str">
        <f ca="1">INDEX({"","_","-","="},IF(OR($D258 &gt;= BB$6, $E258 &lt; BA$6), 0, 1)+IF(OR($F258 &gt;= BB$6, $G258 &lt; BA$6), 0, 2)+1)</f>
        <v/>
      </c>
      <c r="BB258" s="71" t="str">
        <f ca="1">INDEX({"","_","-","="},IF(OR($D258 &gt;= BC$6, $E258 &lt; BB$6), 0, 1)+IF(OR($F258 &gt;= BC$6, $G258 &lt; BB$6), 0, 2)+1)</f>
        <v/>
      </c>
      <c r="BC258" s="71" t="str">
        <f ca="1">INDEX({"","_","-","="},IF(OR($D258 &gt;= BD$6, $E258 &lt; BC$6), 0, 1)+IF(OR($F258 &gt;= BD$6, $G258 &lt; BC$6), 0, 2)+1)</f>
        <v/>
      </c>
      <c r="BD258" s="71" t="str">
        <f ca="1">INDEX({"","_","-","="},IF(OR($D258 &gt;= BE$6, $E258 &lt; BD$6), 0, 1)+IF(OR($F258 &gt;= BE$6, $G258 &lt; BD$6), 0, 2)+1)</f>
        <v/>
      </c>
      <c r="BE258" s="71" t="str">
        <f ca="1">INDEX({"","_","-","="},IF(OR($D258 &gt;= BF$6, $E258 &lt; BE$6), 0, 1)+IF(OR($F258 &gt;= BF$6, $G258 &lt; BE$6), 0, 2)+1)</f>
        <v/>
      </c>
      <c r="BF258" s="71" t="str">
        <f ca="1">INDEX({"","_","-","="},IF(OR($D258 &gt;= BG$6, $E258 &lt; BF$6), 0, 1)+IF(OR($F258 &gt;= BG$6, $G258 &lt; BF$6), 0, 2)+1)</f>
        <v/>
      </c>
      <c r="BG258" s="71" t="str">
        <f ca="1">INDEX({"","_","-","="},IF(OR($D258 &gt;= BH$6, $E258 &lt; BG$6), 0, 1)+IF(OR($F258 &gt;= BH$6, $G258 &lt; BG$6), 0, 2)+1)</f>
        <v/>
      </c>
      <c r="BH258" s="71" t="str">
        <f ca="1">INDEX({"","_","-","="},IF(OR($D258 &gt;= BI$6, $E258 &lt; BH$6), 0, 1)+IF(OR($F258 &gt;= BI$6, $G258 &lt; BH$6), 0, 2)+1)</f>
        <v/>
      </c>
      <c r="BI258" s="71" t="str">
        <f ca="1">INDEX({"","_","-","="},IF(OR($D258 &gt;= BJ$6, $E258 &lt; BI$6), 0, 1)+IF(OR($F258 &gt;= BJ$6, $G258 &lt; BI$6), 0, 2)+1)</f>
        <v/>
      </c>
      <c r="BJ258" s="71" t="str">
        <f ca="1">INDEX({"","_","-","="},IF(OR($D258 &gt;= BK$6, $E258 &lt; BJ$6), 0, 1)+IF(OR($F258 &gt;= BK$6, $G258 &lt; BJ$6), 0, 2)+1)</f>
        <v/>
      </c>
      <c r="BK258" s="71" t="str">
        <f ca="1">INDEX({"","_","-","="},IF(OR($D258 &gt;= BL$6, $E258 &lt; BK$6), 0, 1)+IF(OR($F258 &gt;= BL$6, $G258 &lt; BK$6), 0, 2)+1)</f>
        <v/>
      </c>
      <c r="BL258" s="71" t="str">
        <f ca="1">INDEX({"","_","-","="},IF(OR($D258 &gt;= BM$6, $E258 &lt; BL$6), 0, 1)+IF(OR($F258 &gt;= BM$6, $G258 &lt; BL$6), 0, 2)+1)</f>
        <v/>
      </c>
      <c r="BM258" s="71" t="str">
        <f ca="1">INDEX({"","_","-","="},IF(OR($D258 &gt;= BN$6, $E258 &lt; BM$6), 0, 1)+IF(OR($F258 &gt;= BN$6, $G258 &lt; BM$6), 0, 2)+1)</f>
        <v/>
      </c>
      <c r="BN258" s="71" t="str">
        <f ca="1">INDEX({"","_","-","="},IF(OR($D258 &gt;= BO$6, $E258 &lt; BN$6), 0, 1)+IF(OR($F258 &gt;= BO$6, $G258 &lt; BN$6), 0, 2)+1)</f>
        <v/>
      </c>
      <c r="BO258" s="71" t="str">
        <f ca="1">INDEX({"","_","-","="},IF(OR($D258 &gt;= BP$6, $E258 &lt; BO$6), 0, 1)+IF(OR($F258 &gt;= BP$6, $G258 &lt; BO$6), 0, 2)+1)</f>
        <v/>
      </c>
      <c r="BP258" s="71" t="str">
        <f ca="1">INDEX({"","_","-","="},IF(OR($D258 &gt;= BQ$6, $E258 &lt; BP$6), 0, 1)+IF(OR($F258 &gt;= BQ$6, $G258 &lt; BP$6), 0, 2)+1)</f>
        <v/>
      </c>
      <c r="BQ258" s="71" t="str">
        <f ca="1">INDEX({"","_","-","="},IF(OR($D258 &gt;= BR$6, $E258 &lt; BQ$6), 0, 1)+IF(OR($F258 &gt;= BR$6, $G258 &lt; BQ$6), 0, 2)+1)</f>
        <v/>
      </c>
      <c r="BR258" s="71" t="str">
        <f ca="1">INDEX({"","_","-","="},IF(OR($D258 &gt;= BS$6, $E258 &lt; BR$6), 0, 1)+IF(OR($F258 &gt;= BS$6, $G258 &lt; BR$6), 0, 2)+1)</f>
        <v/>
      </c>
      <c r="BS258" s="71" t="str">
        <f ca="1">INDEX({"","_","-","="},IF(OR($D258 &gt;= BT$6, $E258 &lt; BS$6), 0, 1)+IF(OR($F258 &gt;= BT$6, $G258 &lt; BS$6), 0, 2)+1)</f>
        <v/>
      </c>
      <c r="BT258" s="71" t="str">
        <f ca="1">INDEX({"","_","-","="},IF(OR($D258 &gt;= BU$6, $E258 &lt; BT$6), 0, 1)+IF(OR($F258 &gt;= BU$6, $G258 &lt; BT$6), 0, 2)+1)</f>
        <v/>
      </c>
      <c r="BU258" s="71" t="str">
        <f ca="1">INDEX({"","_","-","="},IF(OR($D258 &gt;= BV$6, $E258 &lt; BU$6), 0, 1)+IF(OR($F258 &gt;= BV$6, $G258 &lt; BU$6), 0, 2)+1)</f>
        <v/>
      </c>
      <c r="BV258" s="71" t="str">
        <f ca="1">INDEX({"","_","-","="},IF(OR($D258 &gt;= BW$6, $E258 &lt; BV$6), 0, 1)+IF(OR($F258 &gt;= BW$6, $G258 &lt; BV$6), 0, 2)+1)</f>
        <v/>
      </c>
      <c r="BW258" s="71" t="str">
        <f ca="1">INDEX({"","_","-","="},IF(OR($D258 &gt;= BX$6, $E258 &lt; BW$6), 0, 1)+IF(OR($F258 &gt;= BX$6, $G258 &lt; BW$6), 0, 2)+1)</f>
        <v/>
      </c>
      <c r="BX258" s="71" t="str">
        <f ca="1">INDEX({"","_","-","="},IF(OR($D258 &gt;= BY$6, $E258 &lt; BX$6), 0, 1)+IF(OR($F258 &gt;= BY$6, $G258 &lt; BX$6), 0, 2)+1)</f>
        <v/>
      </c>
      <c r="BY258" s="71" t="str">
        <f ca="1">INDEX({"","_","-","="},IF(OR($D258 &gt;= BZ$6, $E258 &lt; BY$6), 0, 1)+IF(OR($F258 &gt;= BZ$6, $G258 &lt; BY$6), 0, 2)+1)</f>
        <v/>
      </c>
      <c r="BZ258" s="71" t="str">
        <f ca="1">INDEX({"","_","-","="},IF(OR($D258 &gt;= CA$6, $E258 &lt; BZ$6), 0, 1)+IF(OR($F258 &gt;= CA$6, $G258 &lt; BZ$6), 0, 2)+1)</f>
        <v/>
      </c>
      <c r="CA258" s="71" t="str">
        <f ca="1">INDEX({"","_","-","="},IF(OR($D258 &gt;= CB$6, $E258 &lt; CA$6), 0, 1)+IF(OR($F258 &gt;= CB$6, $G258 &lt; CA$6), 0, 2)+1)</f>
        <v/>
      </c>
      <c r="CB258" s="71" t="str">
        <f ca="1">INDEX({"","_","-","="},IF(OR($D258 &gt;= CC$6, $E258 &lt; CB$6), 0, 1)+IF(OR($F258 &gt;= CC$6, $G258 &lt; CB$6), 0, 2)+1)</f>
        <v/>
      </c>
      <c r="CC258" s="71" t="str">
        <f ca="1">INDEX({"","_","-","="},IF(OR($D258 &gt;= CD$6, $E258 &lt; CC$6), 0, 1)+IF(OR($F258 &gt;= CD$6, $G258 &lt; CC$6), 0, 2)+1)</f>
        <v/>
      </c>
      <c r="CD258" s="71" t="str">
        <f ca="1">INDEX({"","_","-","="},IF(OR($D258 &gt;= CE$6, $E258 &lt; CD$6), 0, 1)+IF(OR($F258 &gt;= CE$6, $G258 &lt; CD$6), 0, 2)+1)</f>
        <v/>
      </c>
    </row>
    <row r="259" spans="1:82">
      <c r="A259" s="8" t="str">
        <f ca="1">IF('临-进度'!N254,'临-进度'!$A254,"")</f>
        <v/>
      </c>
      <c r="B259" s="8" t="str">
        <f ca="1">IF('临-进度'!N254,'临-进度'!$B254,"")</f>
        <v/>
      </c>
      <c r="C259" s="8" t="str">
        <f ca="1">IF('临-进度'!N254,'临-进度'!$F254,"")</f>
        <v/>
      </c>
      <c r="D259" s="42" t="str">
        <f ca="1">IF('临-进度'!$N254,'临-进度'!$J254,"")</f>
        <v/>
      </c>
      <c r="E259" s="42" t="str">
        <f ca="1">IF('临-进度'!$N254,'临-进度'!$AF254,"")</f>
        <v/>
      </c>
      <c r="F259" s="42" t="str">
        <f ca="1">IF('临-进度'!$N254,'临-进度'!$K254,"")</f>
        <v/>
      </c>
      <c r="G259" s="76" t="str">
        <f ca="1">IF('临-进度'!$N254,'临-进度'!$AG254,"")</f>
        <v/>
      </c>
      <c r="H259" s="71" t="str">
        <f ca="1">INDEX({"","_","-","="},IF(OR($D259 &gt;= I$6, $E259 &lt; H$6), 0, 1)+IF(OR($F259 &gt;= I$6, $G259 &lt; H$6), 0, 2)+1)</f>
        <v/>
      </c>
      <c r="I259" s="71" t="str">
        <f ca="1">INDEX({"","_","-","="},IF(OR($D259 &gt;= J$6, $E259 &lt; I$6), 0, 1)+IF(OR($F259 &gt;= J$6, $G259 &lt; I$6), 0, 2)+1)</f>
        <v/>
      </c>
      <c r="J259" s="71" t="str">
        <f ca="1">INDEX({"","_","-","="},IF(OR($D259 &gt;= K$6, $E259 &lt; J$6), 0, 1)+IF(OR($F259 &gt;= K$6, $G259 &lt; J$6), 0, 2)+1)</f>
        <v/>
      </c>
      <c r="K259" s="71" t="str">
        <f ca="1">INDEX({"","_","-","="},IF(OR($D259 &gt;= L$6, $E259 &lt; K$6), 0, 1)+IF(OR($F259 &gt;= L$6, $G259 &lt; K$6), 0, 2)+1)</f>
        <v/>
      </c>
      <c r="L259" s="71" t="str">
        <f ca="1">INDEX({"","_","-","="},IF(OR($D259 &gt;= M$6, $E259 &lt; L$6), 0, 1)+IF(OR($F259 &gt;= M$6, $G259 &lt; L$6), 0, 2)+1)</f>
        <v/>
      </c>
      <c r="M259" s="71" t="str">
        <f ca="1">INDEX({"","_","-","="},IF(OR($D259 &gt;= N$6, $E259 &lt; M$6), 0, 1)+IF(OR($F259 &gt;= N$6, $G259 &lt; M$6), 0, 2)+1)</f>
        <v/>
      </c>
      <c r="N259" s="71" t="str">
        <f ca="1">INDEX({"","_","-","="},IF(OR($D259 &gt;= O$6, $E259 &lt; N$6), 0, 1)+IF(OR($F259 &gt;= O$6, $G259 &lt; N$6), 0, 2)+1)</f>
        <v/>
      </c>
      <c r="O259" s="71" t="str">
        <f ca="1">INDEX({"","_","-","="},IF(OR($D259 &gt;= P$6, $E259 &lt; O$6), 0, 1)+IF(OR($F259 &gt;= P$6, $G259 &lt; O$6), 0, 2)+1)</f>
        <v/>
      </c>
      <c r="P259" s="71" t="str">
        <f ca="1">INDEX({"","_","-","="},IF(OR($D259 &gt;= Q$6, $E259 &lt; P$6), 0, 1)+IF(OR($F259 &gt;= Q$6, $G259 &lt; P$6), 0, 2)+1)</f>
        <v/>
      </c>
      <c r="Q259" s="71" t="str">
        <f ca="1">INDEX({"","_","-","="},IF(OR($D259 &gt;= R$6, $E259 &lt; Q$6), 0, 1)+IF(OR($F259 &gt;= R$6, $G259 &lt; Q$6), 0, 2)+1)</f>
        <v/>
      </c>
      <c r="R259" s="71" t="str">
        <f ca="1">INDEX({"","_","-","="},IF(OR($D259 &gt;= S$6, $E259 &lt; R$6), 0, 1)+IF(OR($F259 &gt;= S$6, $G259 &lt; R$6), 0, 2)+1)</f>
        <v/>
      </c>
      <c r="S259" s="71" t="str">
        <f ca="1">INDEX({"","_","-","="},IF(OR($D259 &gt;= T$6, $E259 &lt; S$6), 0, 1)+IF(OR($F259 &gt;= T$6, $G259 &lt; S$6), 0, 2)+1)</f>
        <v/>
      </c>
      <c r="T259" s="71" t="str">
        <f ca="1">INDEX({"","_","-","="},IF(OR($D259 &gt;= U$6, $E259 &lt; T$6), 0, 1)+IF(OR($F259 &gt;= U$6, $G259 &lt; T$6), 0, 2)+1)</f>
        <v/>
      </c>
      <c r="U259" s="71" t="str">
        <f ca="1">INDEX({"","_","-","="},IF(OR($D259 &gt;= V$6, $E259 &lt; U$6), 0, 1)+IF(OR($F259 &gt;= V$6, $G259 &lt; U$6), 0, 2)+1)</f>
        <v/>
      </c>
      <c r="V259" s="71" t="str">
        <f ca="1">INDEX({"","_","-","="},IF(OR($D259 &gt;= W$6, $E259 &lt; V$6), 0, 1)+IF(OR($F259 &gt;= W$6, $G259 &lt; V$6), 0, 2)+1)</f>
        <v/>
      </c>
      <c r="W259" s="71" t="str">
        <f ca="1">INDEX({"","_","-","="},IF(OR($D259 &gt;= X$6, $E259 &lt; W$6), 0, 1)+IF(OR($F259 &gt;= X$6, $G259 &lt; W$6), 0, 2)+1)</f>
        <v/>
      </c>
      <c r="X259" s="71" t="str">
        <f ca="1">INDEX({"","_","-","="},IF(OR($D259 &gt;= Y$6, $E259 &lt; X$6), 0, 1)+IF(OR($F259 &gt;= Y$6, $G259 &lt; X$6), 0, 2)+1)</f>
        <v/>
      </c>
      <c r="Y259" s="71" t="str">
        <f ca="1">INDEX({"","_","-","="},IF(OR($D259 &gt;= Z$6, $E259 &lt; Y$6), 0, 1)+IF(OR($F259 &gt;= Z$6, $G259 &lt; Y$6), 0, 2)+1)</f>
        <v/>
      </c>
      <c r="Z259" s="71" t="str">
        <f ca="1">INDEX({"","_","-","="},IF(OR($D259 &gt;= AA$6, $E259 &lt; Z$6), 0, 1)+IF(OR($F259 &gt;= AA$6, $G259 &lt; Z$6), 0, 2)+1)</f>
        <v/>
      </c>
      <c r="AA259" s="71" t="str">
        <f ca="1">INDEX({"","_","-","="},IF(OR($D259 &gt;= AB$6, $E259 &lt; AA$6), 0, 1)+IF(OR($F259 &gt;= AB$6, $G259 &lt; AA$6), 0, 2)+1)</f>
        <v/>
      </c>
      <c r="AB259" s="71" t="str">
        <f ca="1">INDEX({"","_","-","="},IF(OR($D259 &gt;= AC$6, $E259 &lt; AB$6), 0, 1)+IF(OR($F259 &gt;= AC$6, $G259 &lt; AB$6), 0, 2)+1)</f>
        <v/>
      </c>
      <c r="AC259" s="71" t="str">
        <f ca="1">INDEX({"","_","-","="},IF(OR($D259 &gt;= AD$6, $E259 &lt; AC$6), 0, 1)+IF(OR($F259 &gt;= AD$6, $G259 &lt; AC$6), 0, 2)+1)</f>
        <v/>
      </c>
      <c r="AD259" s="71" t="str">
        <f ca="1">INDEX({"","_","-","="},IF(OR($D259 &gt;= AE$6, $E259 &lt; AD$6), 0, 1)+IF(OR($F259 &gt;= AE$6, $G259 &lt; AD$6), 0, 2)+1)</f>
        <v/>
      </c>
      <c r="AE259" s="71" t="str">
        <f ca="1">INDEX({"","_","-","="},IF(OR($D259 &gt;= AF$6, $E259 &lt; AE$6), 0, 1)+IF(OR($F259 &gt;= AF$6, $G259 &lt; AE$6), 0, 2)+1)</f>
        <v/>
      </c>
      <c r="AF259" s="71" t="str">
        <f ca="1">INDEX({"","_","-","="},IF(OR($D259 &gt;= AG$6, $E259 &lt; AF$6), 0, 1)+IF(OR($F259 &gt;= AG$6, $G259 &lt; AF$6), 0, 2)+1)</f>
        <v/>
      </c>
      <c r="AG259" s="71" t="str">
        <f ca="1">INDEX({"","_","-","="},IF(OR($D259 &gt;= AH$6, $E259 &lt; AG$6), 0, 1)+IF(OR($F259 &gt;= AH$6, $G259 &lt; AG$6), 0, 2)+1)</f>
        <v/>
      </c>
      <c r="AH259" s="71" t="str">
        <f ca="1">INDEX({"","_","-","="},IF(OR($D259 &gt;= AI$6, $E259 &lt; AH$6), 0, 1)+IF(OR($F259 &gt;= AI$6, $G259 &lt; AH$6), 0, 2)+1)</f>
        <v/>
      </c>
      <c r="AI259" s="71" t="str">
        <f ca="1">INDEX({"","_","-","="},IF(OR($D259 &gt;= AJ$6, $E259 &lt; AI$6), 0, 1)+IF(OR($F259 &gt;= AJ$6, $G259 &lt; AI$6), 0, 2)+1)</f>
        <v/>
      </c>
      <c r="AJ259" s="71" t="str">
        <f ca="1">INDEX({"","_","-","="},IF(OR($D259 &gt;= AK$6, $E259 &lt; AJ$6), 0, 1)+IF(OR($F259 &gt;= AK$6, $G259 &lt; AJ$6), 0, 2)+1)</f>
        <v/>
      </c>
      <c r="AK259" s="71" t="str">
        <f ca="1">INDEX({"","_","-","="},IF(OR($D259 &gt;= AL$6, $E259 &lt; AK$6), 0, 1)+IF(OR($F259 &gt;= AL$6, $G259 &lt; AK$6), 0, 2)+1)</f>
        <v/>
      </c>
      <c r="AL259" s="71" t="str">
        <f ca="1">INDEX({"","_","-","="},IF(OR($D259 &gt;= AM$6, $E259 &lt; AL$6), 0, 1)+IF(OR($F259 &gt;= AM$6, $G259 &lt; AL$6), 0, 2)+1)</f>
        <v/>
      </c>
      <c r="AM259" s="71" t="str">
        <f ca="1">INDEX({"","_","-","="},IF(OR($D259 &gt;= AN$6, $E259 &lt; AM$6), 0, 1)+IF(OR($F259 &gt;= AN$6, $G259 &lt; AM$6), 0, 2)+1)</f>
        <v/>
      </c>
      <c r="AN259" s="71" t="str">
        <f ca="1">INDEX({"","_","-","="},IF(OR($D259 &gt;= AO$6, $E259 &lt; AN$6), 0, 1)+IF(OR($F259 &gt;= AO$6, $G259 &lt; AN$6), 0, 2)+1)</f>
        <v/>
      </c>
      <c r="AO259" s="71" t="str">
        <f ca="1">INDEX({"","_","-","="},IF(OR($D259 &gt;= AP$6, $E259 &lt; AO$6), 0, 1)+IF(OR($F259 &gt;= AP$6, $G259 &lt; AO$6), 0, 2)+1)</f>
        <v/>
      </c>
      <c r="AP259" s="71" t="str">
        <f ca="1">INDEX({"","_","-","="},IF(OR($D259 &gt;= AQ$6, $E259 &lt; AP$6), 0, 1)+IF(OR($F259 &gt;= AQ$6, $G259 &lt; AP$6), 0, 2)+1)</f>
        <v/>
      </c>
      <c r="AQ259" s="71" t="str">
        <f ca="1">INDEX({"","_","-","="},IF(OR($D259 &gt;= AR$6, $E259 &lt; AQ$6), 0, 1)+IF(OR($F259 &gt;= AR$6, $G259 &lt; AQ$6), 0, 2)+1)</f>
        <v/>
      </c>
      <c r="AR259" s="71" t="str">
        <f ca="1">INDEX({"","_","-","="},IF(OR($D259 &gt;= AS$6, $E259 &lt; AR$6), 0, 1)+IF(OR($F259 &gt;= AS$6, $G259 &lt; AR$6), 0, 2)+1)</f>
        <v/>
      </c>
      <c r="AS259" s="71" t="str">
        <f ca="1">INDEX({"","_","-","="},IF(OR($D259 &gt;= AT$6, $E259 &lt; AS$6), 0, 1)+IF(OR($F259 &gt;= AT$6, $G259 &lt; AS$6), 0, 2)+1)</f>
        <v/>
      </c>
      <c r="AT259" s="71" t="str">
        <f ca="1">INDEX({"","_","-","="},IF(OR($D259 &gt;= AU$6, $E259 &lt; AT$6), 0, 1)+IF(OR($F259 &gt;= AU$6, $G259 &lt; AT$6), 0, 2)+1)</f>
        <v/>
      </c>
      <c r="AU259" s="71" t="str">
        <f ca="1">INDEX({"","_","-","="},IF(OR($D259 &gt;= AV$6, $E259 &lt; AU$6), 0, 1)+IF(OR($F259 &gt;= AV$6, $G259 &lt; AU$6), 0, 2)+1)</f>
        <v/>
      </c>
      <c r="AV259" s="71" t="str">
        <f ca="1">INDEX({"","_","-","="},IF(OR($D259 &gt;= AW$6, $E259 &lt; AV$6), 0, 1)+IF(OR($F259 &gt;= AW$6, $G259 &lt; AV$6), 0, 2)+1)</f>
        <v/>
      </c>
      <c r="AW259" s="71" t="str">
        <f ca="1">INDEX({"","_","-","="},IF(OR($D259 &gt;= AX$6, $E259 &lt; AW$6), 0, 1)+IF(OR($F259 &gt;= AX$6, $G259 &lt; AW$6), 0, 2)+1)</f>
        <v/>
      </c>
      <c r="AX259" s="71" t="str">
        <f ca="1">INDEX({"","_","-","="},IF(OR($D259 &gt;= AY$6, $E259 &lt; AX$6), 0, 1)+IF(OR($F259 &gt;= AY$6, $G259 &lt; AX$6), 0, 2)+1)</f>
        <v/>
      </c>
      <c r="AY259" s="71" t="str">
        <f ca="1">INDEX({"","_","-","="},IF(OR($D259 &gt;= AZ$6, $E259 &lt; AY$6), 0, 1)+IF(OR($F259 &gt;= AZ$6, $G259 &lt; AY$6), 0, 2)+1)</f>
        <v/>
      </c>
      <c r="AZ259" s="71" t="str">
        <f ca="1">INDEX({"","_","-","="},IF(OR($D259 &gt;= BA$6, $E259 &lt; AZ$6), 0, 1)+IF(OR($F259 &gt;= BA$6, $G259 &lt; AZ$6), 0, 2)+1)</f>
        <v/>
      </c>
      <c r="BA259" s="71" t="str">
        <f ca="1">INDEX({"","_","-","="},IF(OR($D259 &gt;= BB$6, $E259 &lt; BA$6), 0, 1)+IF(OR($F259 &gt;= BB$6, $G259 &lt; BA$6), 0, 2)+1)</f>
        <v/>
      </c>
      <c r="BB259" s="71" t="str">
        <f ca="1">INDEX({"","_","-","="},IF(OR($D259 &gt;= BC$6, $E259 &lt; BB$6), 0, 1)+IF(OR($F259 &gt;= BC$6, $G259 &lt; BB$6), 0, 2)+1)</f>
        <v/>
      </c>
      <c r="BC259" s="71" t="str">
        <f ca="1">INDEX({"","_","-","="},IF(OR($D259 &gt;= BD$6, $E259 &lt; BC$6), 0, 1)+IF(OR($F259 &gt;= BD$6, $G259 &lt; BC$6), 0, 2)+1)</f>
        <v/>
      </c>
      <c r="BD259" s="71" t="str">
        <f ca="1">INDEX({"","_","-","="},IF(OR($D259 &gt;= BE$6, $E259 &lt; BD$6), 0, 1)+IF(OR($F259 &gt;= BE$6, $G259 &lt; BD$6), 0, 2)+1)</f>
        <v/>
      </c>
      <c r="BE259" s="71" t="str">
        <f ca="1">INDEX({"","_","-","="},IF(OR($D259 &gt;= BF$6, $E259 &lt; BE$6), 0, 1)+IF(OR($F259 &gt;= BF$6, $G259 &lt; BE$6), 0, 2)+1)</f>
        <v/>
      </c>
      <c r="BF259" s="71" t="str">
        <f ca="1">INDEX({"","_","-","="},IF(OR($D259 &gt;= BG$6, $E259 &lt; BF$6), 0, 1)+IF(OR($F259 &gt;= BG$6, $G259 &lt; BF$6), 0, 2)+1)</f>
        <v/>
      </c>
      <c r="BG259" s="71" t="str">
        <f ca="1">INDEX({"","_","-","="},IF(OR($D259 &gt;= BH$6, $E259 &lt; BG$6), 0, 1)+IF(OR($F259 &gt;= BH$6, $G259 &lt; BG$6), 0, 2)+1)</f>
        <v/>
      </c>
      <c r="BH259" s="71" t="str">
        <f ca="1">INDEX({"","_","-","="},IF(OR($D259 &gt;= BI$6, $E259 &lt; BH$6), 0, 1)+IF(OR($F259 &gt;= BI$6, $G259 &lt; BH$6), 0, 2)+1)</f>
        <v/>
      </c>
      <c r="BI259" s="71" t="str">
        <f ca="1">INDEX({"","_","-","="},IF(OR($D259 &gt;= BJ$6, $E259 &lt; BI$6), 0, 1)+IF(OR($F259 &gt;= BJ$6, $G259 &lt; BI$6), 0, 2)+1)</f>
        <v/>
      </c>
      <c r="BJ259" s="71" t="str">
        <f ca="1">INDEX({"","_","-","="},IF(OR($D259 &gt;= BK$6, $E259 &lt; BJ$6), 0, 1)+IF(OR($F259 &gt;= BK$6, $G259 &lt; BJ$6), 0, 2)+1)</f>
        <v/>
      </c>
      <c r="BK259" s="71" t="str">
        <f ca="1">INDEX({"","_","-","="},IF(OR($D259 &gt;= BL$6, $E259 &lt; BK$6), 0, 1)+IF(OR($F259 &gt;= BL$6, $G259 &lt; BK$6), 0, 2)+1)</f>
        <v/>
      </c>
      <c r="BL259" s="71" t="str">
        <f ca="1">INDEX({"","_","-","="},IF(OR($D259 &gt;= BM$6, $E259 &lt; BL$6), 0, 1)+IF(OR($F259 &gt;= BM$6, $G259 &lt; BL$6), 0, 2)+1)</f>
        <v/>
      </c>
      <c r="BM259" s="71" t="str">
        <f ca="1">INDEX({"","_","-","="},IF(OR($D259 &gt;= BN$6, $E259 &lt; BM$6), 0, 1)+IF(OR($F259 &gt;= BN$6, $G259 &lt; BM$6), 0, 2)+1)</f>
        <v/>
      </c>
      <c r="BN259" s="71" t="str">
        <f ca="1">INDEX({"","_","-","="},IF(OR($D259 &gt;= BO$6, $E259 &lt; BN$6), 0, 1)+IF(OR($F259 &gt;= BO$6, $G259 &lt; BN$6), 0, 2)+1)</f>
        <v/>
      </c>
      <c r="BO259" s="71" t="str">
        <f ca="1">INDEX({"","_","-","="},IF(OR($D259 &gt;= BP$6, $E259 &lt; BO$6), 0, 1)+IF(OR($F259 &gt;= BP$6, $G259 &lt; BO$6), 0, 2)+1)</f>
        <v/>
      </c>
      <c r="BP259" s="71" t="str">
        <f ca="1">INDEX({"","_","-","="},IF(OR($D259 &gt;= BQ$6, $E259 &lt; BP$6), 0, 1)+IF(OR($F259 &gt;= BQ$6, $G259 &lt; BP$6), 0, 2)+1)</f>
        <v/>
      </c>
      <c r="BQ259" s="71" t="str">
        <f ca="1">INDEX({"","_","-","="},IF(OR($D259 &gt;= BR$6, $E259 &lt; BQ$6), 0, 1)+IF(OR($F259 &gt;= BR$6, $G259 &lt; BQ$6), 0, 2)+1)</f>
        <v/>
      </c>
      <c r="BR259" s="71" t="str">
        <f ca="1">INDEX({"","_","-","="},IF(OR($D259 &gt;= BS$6, $E259 &lt; BR$6), 0, 1)+IF(OR($F259 &gt;= BS$6, $G259 &lt; BR$6), 0, 2)+1)</f>
        <v/>
      </c>
      <c r="BS259" s="71" t="str">
        <f ca="1">INDEX({"","_","-","="},IF(OR($D259 &gt;= BT$6, $E259 &lt; BS$6), 0, 1)+IF(OR($F259 &gt;= BT$6, $G259 &lt; BS$6), 0, 2)+1)</f>
        <v/>
      </c>
      <c r="BT259" s="71" t="str">
        <f ca="1">INDEX({"","_","-","="},IF(OR($D259 &gt;= BU$6, $E259 &lt; BT$6), 0, 1)+IF(OR($F259 &gt;= BU$6, $G259 &lt; BT$6), 0, 2)+1)</f>
        <v/>
      </c>
      <c r="BU259" s="71" t="str">
        <f ca="1">INDEX({"","_","-","="},IF(OR($D259 &gt;= BV$6, $E259 &lt; BU$6), 0, 1)+IF(OR($F259 &gt;= BV$6, $G259 &lt; BU$6), 0, 2)+1)</f>
        <v/>
      </c>
      <c r="BV259" s="71" t="str">
        <f ca="1">INDEX({"","_","-","="},IF(OR($D259 &gt;= BW$6, $E259 &lt; BV$6), 0, 1)+IF(OR($F259 &gt;= BW$6, $G259 &lt; BV$6), 0, 2)+1)</f>
        <v/>
      </c>
      <c r="BW259" s="71" t="str">
        <f ca="1">INDEX({"","_","-","="},IF(OR($D259 &gt;= BX$6, $E259 &lt; BW$6), 0, 1)+IF(OR($F259 &gt;= BX$6, $G259 &lt; BW$6), 0, 2)+1)</f>
        <v/>
      </c>
      <c r="BX259" s="71" t="str">
        <f ca="1">INDEX({"","_","-","="},IF(OR($D259 &gt;= BY$6, $E259 &lt; BX$6), 0, 1)+IF(OR($F259 &gt;= BY$6, $G259 &lt; BX$6), 0, 2)+1)</f>
        <v/>
      </c>
      <c r="BY259" s="71" t="str">
        <f ca="1">INDEX({"","_","-","="},IF(OR($D259 &gt;= BZ$6, $E259 &lt; BY$6), 0, 1)+IF(OR($F259 &gt;= BZ$6, $G259 &lt; BY$6), 0, 2)+1)</f>
        <v/>
      </c>
      <c r="BZ259" s="71" t="str">
        <f ca="1">INDEX({"","_","-","="},IF(OR($D259 &gt;= CA$6, $E259 &lt; BZ$6), 0, 1)+IF(OR($F259 &gt;= CA$6, $G259 &lt; BZ$6), 0, 2)+1)</f>
        <v/>
      </c>
      <c r="CA259" s="71" t="str">
        <f ca="1">INDEX({"","_","-","="},IF(OR($D259 &gt;= CB$6, $E259 &lt; CA$6), 0, 1)+IF(OR($F259 &gt;= CB$6, $G259 &lt; CA$6), 0, 2)+1)</f>
        <v/>
      </c>
      <c r="CB259" s="71" t="str">
        <f ca="1">INDEX({"","_","-","="},IF(OR($D259 &gt;= CC$6, $E259 &lt; CB$6), 0, 1)+IF(OR($F259 &gt;= CC$6, $G259 &lt; CB$6), 0, 2)+1)</f>
        <v/>
      </c>
      <c r="CC259" s="71" t="str">
        <f ca="1">INDEX({"","_","-","="},IF(OR($D259 &gt;= CD$6, $E259 &lt; CC$6), 0, 1)+IF(OR($F259 &gt;= CD$6, $G259 &lt; CC$6), 0, 2)+1)</f>
        <v/>
      </c>
      <c r="CD259" s="71" t="str">
        <f ca="1">INDEX({"","_","-","="},IF(OR($D259 &gt;= CE$6, $E259 &lt; CD$6), 0, 1)+IF(OR($F259 &gt;= CE$6, $G259 &lt; CD$6), 0, 2)+1)</f>
        <v/>
      </c>
    </row>
    <row r="260" spans="1:82">
      <c r="A260" s="8" t="str">
        <f ca="1">IF('临-进度'!N255,'临-进度'!$A255,"")</f>
        <v/>
      </c>
      <c r="B260" s="8" t="str">
        <f ca="1">IF('临-进度'!N255,'临-进度'!$B255,"")</f>
        <v/>
      </c>
      <c r="C260" s="8" t="str">
        <f ca="1">IF('临-进度'!N255,'临-进度'!$F255,"")</f>
        <v/>
      </c>
      <c r="D260" s="42" t="str">
        <f ca="1">IF('临-进度'!$N255,'临-进度'!$J255,"")</f>
        <v/>
      </c>
      <c r="E260" s="42" t="str">
        <f ca="1">IF('临-进度'!$N255,'临-进度'!$AF255,"")</f>
        <v/>
      </c>
      <c r="F260" s="42" t="str">
        <f ca="1">IF('临-进度'!$N255,'临-进度'!$K255,"")</f>
        <v/>
      </c>
      <c r="G260" s="76" t="str">
        <f ca="1">IF('临-进度'!$N255,'临-进度'!$AG255,"")</f>
        <v/>
      </c>
      <c r="H260" s="71" t="str">
        <f ca="1">INDEX({"","_","-","="},IF(OR($D260 &gt;= I$6, $E260 &lt; H$6), 0, 1)+IF(OR($F260 &gt;= I$6, $G260 &lt; H$6), 0, 2)+1)</f>
        <v/>
      </c>
      <c r="I260" s="71" t="str">
        <f ca="1">INDEX({"","_","-","="},IF(OR($D260 &gt;= J$6, $E260 &lt; I$6), 0, 1)+IF(OR($F260 &gt;= J$6, $G260 &lt; I$6), 0, 2)+1)</f>
        <v/>
      </c>
      <c r="J260" s="71" t="str">
        <f ca="1">INDEX({"","_","-","="},IF(OR($D260 &gt;= K$6, $E260 &lt; J$6), 0, 1)+IF(OR($F260 &gt;= K$6, $G260 &lt; J$6), 0, 2)+1)</f>
        <v/>
      </c>
      <c r="K260" s="71" t="str">
        <f ca="1">INDEX({"","_","-","="},IF(OR($D260 &gt;= L$6, $E260 &lt; K$6), 0, 1)+IF(OR($F260 &gt;= L$6, $G260 &lt; K$6), 0, 2)+1)</f>
        <v/>
      </c>
      <c r="L260" s="71" t="str">
        <f ca="1">INDEX({"","_","-","="},IF(OR($D260 &gt;= M$6, $E260 &lt; L$6), 0, 1)+IF(OR($F260 &gt;= M$6, $G260 &lt; L$6), 0, 2)+1)</f>
        <v/>
      </c>
      <c r="M260" s="71" t="str">
        <f ca="1">INDEX({"","_","-","="},IF(OR($D260 &gt;= N$6, $E260 &lt; M$6), 0, 1)+IF(OR($F260 &gt;= N$6, $G260 &lt; M$6), 0, 2)+1)</f>
        <v/>
      </c>
      <c r="N260" s="71" t="str">
        <f ca="1">INDEX({"","_","-","="},IF(OR($D260 &gt;= O$6, $E260 &lt; N$6), 0, 1)+IF(OR($F260 &gt;= O$6, $G260 &lt; N$6), 0, 2)+1)</f>
        <v/>
      </c>
      <c r="O260" s="71" t="str">
        <f ca="1">INDEX({"","_","-","="},IF(OR($D260 &gt;= P$6, $E260 &lt; O$6), 0, 1)+IF(OR($F260 &gt;= P$6, $G260 &lt; O$6), 0, 2)+1)</f>
        <v/>
      </c>
      <c r="P260" s="71" t="str">
        <f ca="1">INDEX({"","_","-","="},IF(OR($D260 &gt;= Q$6, $E260 &lt; P$6), 0, 1)+IF(OR($F260 &gt;= Q$6, $G260 &lt; P$6), 0, 2)+1)</f>
        <v/>
      </c>
      <c r="Q260" s="71" t="str">
        <f ca="1">INDEX({"","_","-","="},IF(OR($D260 &gt;= R$6, $E260 &lt; Q$6), 0, 1)+IF(OR($F260 &gt;= R$6, $G260 &lt; Q$6), 0, 2)+1)</f>
        <v/>
      </c>
      <c r="R260" s="71" t="str">
        <f ca="1">INDEX({"","_","-","="},IF(OR($D260 &gt;= S$6, $E260 &lt; R$6), 0, 1)+IF(OR($F260 &gt;= S$6, $G260 &lt; R$6), 0, 2)+1)</f>
        <v/>
      </c>
      <c r="S260" s="71" t="str">
        <f ca="1">INDEX({"","_","-","="},IF(OR($D260 &gt;= T$6, $E260 &lt; S$6), 0, 1)+IF(OR($F260 &gt;= T$6, $G260 &lt; S$6), 0, 2)+1)</f>
        <v/>
      </c>
      <c r="T260" s="71" t="str">
        <f ca="1">INDEX({"","_","-","="},IF(OR($D260 &gt;= U$6, $E260 &lt; T$6), 0, 1)+IF(OR($F260 &gt;= U$6, $G260 &lt; T$6), 0, 2)+1)</f>
        <v/>
      </c>
      <c r="U260" s="71" t="str">
        <f ca="1">INDEX({"","_","-","="},IF(OR($D260 &gt;= V$6, $E260 &lt; U$6), 0, 1)+IF(OR($F260 &gt;= V$6, $G260 &lt; U$6), 0, 2)+1)</f>
        <v/>
      </c>
      <c r="V260" s="71" t="str">
        <f ca="1">INDEX({"","_","-","="},IF(OR($D260 &gt;= W$6, $E260 &lt; V$6), 0, 1)+IF(OR($F260 &gt;= W$6, $G260 &lt; V$6), 0, 2)+1)</f>
        <v/>
      </c>
      <c r="W260" s="71" t="str">
        <f ca="1">INDEX({"","_","-","="},IF(OR($D260 &gt;= X$6, $E260 &lt; W$6), 0, 1)+IF(OR($F260 &gt;= X$6, $G260 &lt; W$6), 0, 2)+1)</f>
        <v/>
      </c>
      <c r="X260" s="71" t="str">
        <f ca="1">INDEX({"","_","-","="},IF(OR($D260 &gt;= Y$6, $E260 &lt; X$6), 0, 1)+IF(OR($F260 &gt;= Y$6, $G260 &lt; X$6), 0, 2)+1)</f>
        <v/>
      </c>
      <c r="Y260" s="71" t="str">
        <f ca="1">INDEX({"","_","-","="},IF(OR($D260 &gt;= Z$6, $E260 &lt; Y$6), 0, 1)+IF(OR($F260 &gt;= Z$6, $G260 &lt; Y$6), 0, 2)+1)</f>
        <v/>
      </c>
      <c r="Z260" s="71" t="str">
        <f ca="1">INDEX({"","_","-","="},IF(OR($D260 &gt;= AA$6, $E260 &lt; Z$6), 0, 1)+IF(OR($F260 &gt;= AA$6, $G260 &lt; Z$6), 0, 2)+1)</f>
        <v/>
      </c>
      <c r="AA260" s="71" t="str">
        <f ca="1">INDEX({"","_","-","="},IF(OR($D260 &gt;= AB$6, $E260 &lt; AA$6), 0, 1)+IF(OR($F260 &gt;= AB$6, $G260 &lt; AA$6), 0, 2)+1)</f>
        <v/>
      </c>
      <c r="AB260" s="71" t="str">
        <f ca="1">INDEX({"","_","-","="},IF(OR($D260 &gt;= AC$6, $E260 &lt; AB$6), 0, 1)+IF(OR($F260 &gt;= AC$6, $G260 &lt; AB$6), 0, 2)+1)</f>
        <v/>
      </c>
      <c r="AC260" s="71" t="str">
        <f ca="1">INDEX({"","_","-","="},IF(OR($D260 &gt;= AD$6, $E260 &lt; AC$6), 0, 1)+IF(OR($F260 &gt;= AD$6, $G260 &lt; AC$6), 0, 2)+1)</f>
        <v/>
      </c>
      <c r="AD260" s="71" t="str">
        <f ca="1">INDEX({"","_","-","="},IF(OR($D260 &gt;= AE$6, $E260 &lt; AD$6), 0, 1)+IF(OR($F260 &gt;= AE$6, $G260 &lt; AD$6), 0, 2)+1)</f>
        <v/>
      </c>
      <c r="AE260" s="71" t="str">
        <f ca="1">INDEX({"","_","-","="},IF(OR($D260 &gt;= AF$6, $E260 &lt; AE$6), 0, 1)+IF(OR($F260 &gt;= AF$6, $G260 &lt; AE$6), 0, 2)+1)</f>
        <v/>
      </c>
      <c r="AF260" s="71" t="str">
        <f ca="1">INDEX({"","_","-","="},IF(OR($D260 &gt;= AG$6, $E260 &lt; AF$6), 0, 1)+IF(OR($F260 &gt;= AG$6, $G260 &lt; AF$6), 0, 2)+1)</f>
        <v/>
      </c>
      <c r="AG260" s="71" t="str">
        <f ca="1">INDEX({"","_","-","="},IF(OR($D260 &gt;= AH$6, $E260 &lt; AG$6), 0, 1)+IF(OR($F260 &gt;= AH$6, $G260 &lt; AG$6), 0, 2)+1)</f>
        <v/>
      </c>
      <c r="AH260" s="71" t="str">
        <f ca="1">INDEX({"","_","-","="},IF(OR($D260 &gt;= AI$6, $E260 &lt; AH$6), 0, 1)+IF(OR($F260 &gt;= AI$6, $G260 &lt; AH$6), 0, 2)+1)</f>
        <v/>
      </c>
      <c r="AI260" s="71" t="str">
        <f ca="1">INDEX({"","_","-","="},IF(OR($D260 &gt;= AJ$6, $E260 &lt; AI$6), 0, 1)+IF(OR($F260 &gt;= AJ$6, $G260 &lt; AI$6), 0, 2)+1)</f>
        <v/>
      </c>
      <c r="AJ260" s="71" t="str">
        <f ca="1">INDEX({"","_","-","="},IF(OR($D260 &gt;= AK$6, $E260 &lt; AJ$6), 0, 1)+IF(OR($F260 &gt;= AK$6, $G260 &lt; AJ$6), 0, 2)+1)</f>
        <v/>
      </c>
      <c r="AK260" s="71" t="str">
        <f ca="1">INDEX({"","_","-","="},IF(OR($D260 &gt;= AL$6, $E260 &lt; AK$6), 0, 1)+IF(OR($F260 &gt;= AL$6, $G260 &lt; AK$6), 0, 2)+1)</f>
        <v/>
      </c>
      <c r="AL260" s="71" t="str">
        <f ca="1">INDEX({"","_","-","="},IF(OR($D260 &gt;= AM$6, $E260 &lt; AL$6), 0, 1)+IF(OR($F260 &gt;= AM$6, $G260 &lt; AL$6), 0, 2)+1)</f>
        <v/>
      </c>
      <c r="AM260" s="71" t="str">
        <f ca="1">INDEX({"","_","-","="},IF(OR($D260 &gt;= AN$6, $E260 &lt; AM$6), 0, 1)+IF(OR($F260 &gt;= AN$6, $G260 &lt; AM$6), 0, 2)+1)</f>
        <v/>
      </c>
      <c r="AN260" s="71" t="str">
        <f ca="1">INDEX({"","_","-","="},IF(OR($D260 &gt;= AO$6, $E260 &lt; AN$6), 0, 1)+IF(OR($F260 &gt;= AO$6, $G260 &lt; AN$6), 0, 2)+1)</f>
        <v/>
      </c>
      <c r="AO260" s="71" t="str">
        <f ca="1">INDEX({"","_","-","="},IF(OR($D260 &gt;= AP$6, $E260 &lt; AO$6), 0, 1)+IF(OR($F260 &gt;= AP$6, $G260 &lt; AO$6), 0, 2)+1)</f>
        <v/>
      </c>
      <c r="AP260" s="71" t="str">
        <f ca="1">INDEX({"","_","-","="},IF(OR($D260 &gt;= AQ$6, $E260 &lt; AP$6), 0, 1)+IF(OR($F260 &gt;= AQ$6, $G260 &lt; AP$6), 0, 2)+1)</f>
        <v/>
      </c>
      <c r="AQ260" s="71" t="str">
        <f ca="1">INDEX({"","_","-","="},IF(OR($D260 &gt;= AR$6, $E260 &lt; AQ$6), 0, 1)+IF(OR($F260 &gt;= AR$6, $G260 &lt; AQ$6), 0, 2)+1)</f>
        <v/>
      </c>
      <c r="AR260" s="71" t="str">
        <f ca="1">INDEX({"","_","-","="},IF(OR($D260 &gt;= AS$6, $E260 &lt; AR$6), 0, 1)+IF(OR($F260 &gt;= AS$6, $G260 &lt; AR$6), 0, 2)+1)</f>
        <v/>
      </c>
      <c r="AS260" s="71" t="str">
        <f ca="1">INDEX({"","_","-","="},IF(OR($D260 &gt;= AT$6, $E260 &lt; AS$6), 0, 1)+IF(OR($F260 &gt;= AT$6, $G260 &lt; AS$6), 0, 2)+1)</f>
        <v/>
      </c>
      <c r="AT260" s="71" t="str">
        <f ca="1">INDEX({"","_","-","="},IF(OR($D260 &gt;= AU$6, $E260 &lt; AT$6), 0, 1)+IF(OR($F260 &gt;= AU$6, $G260 &lt; AT$6), 0, 2)+1)</f>
        <v/>
      </c>
      <c r="AU260" s="71" t="str">
        <f ca="1">INDEX({"","_","-","="},IF(OR($D260 &gt;= AV$6, $E260 &lt; AU$6), 0, 1)+IF(OR($F260 &gt;= AV$6, $G260 &lt; AU$6), 0, 2)+1)</f>
        <v/>
      </c>
      <c r="AV260" s="71" t="str">
        <f ca="1">INDEX({"","_","-","="},IF(OR($D260 &gt;= AW$6, $E260 &lt; AV$6), 0, 1)+IF(OR($F260 &gt;= AW$6, $G260 &lt; AV$6), 0, 2)+1)</f>
        <v/>
      </c>
      <c r="AW260" s="71" t="str">
        <f ca="1">INDEX({"","_","-","="},IF(OR($D260 &gt;= AX$6, $E260 &lt; AW$6), 0, 1)+IF(OR($F260 &gt;= AX$6, $G260 &lt; AW$6), 0, 2)+1)</f>
        <v/>
      </c>
      <c r="AX260" s="71" t="str">
        <f ca="1">INDEX({"","_","-","="},IF(OR($D260 &gt;= AY$6, $E260 &lt; AX$6), 0, 1)+IF(OR($F260 &gt;= AY$6, $G260 &lt; AX$6), 0, 2)+1)</f>
        <v/>
      </c>
      <c r="AY260" s="71" t="str">
        <f ca="1">INDEX({"","_","-","="},IF(OR($D260 &gt;= AZ$6, $E260 &lt; AY$6), 0, 1)+IF(OR($F260 &gt;= AZ$6, $G260 &lt; AY$6), 0, 2)+1)</f>
        <v/>
      </c>
      <c r="AZ260" s="71" t="str">
        <f ca="1">INDEX({"","_","-","="},IF(OR($D260 &gt;= BA$6, $E260 &lt; AZ$6), 0, 1)+IF(OR($F260 &gt;= BA$6, $G260 &lt; AZ$6), 0, 2)+1)</f>
        <v/>
      </c>
      <c r="BA260" s="71" t="str">
        <f ca="1">INDEX({"","_","-","="},IF(OR($D260 &gt;= BB$6, $E260 &lt; BA$6), 0, 1)+IF(OR($F260 &gt;= BB$6, $G260 &lt; BA$6), 0, 2)+1)</f>
        <v/>
      </c>
      <c r="BB260" s="71" t="str">
        <f ca="1">INDEX({"","_","-","="},IF(OR($D260 &gt;= BC$6, $E260 &lt; BB$6), 0, 1)+IF(OR($F260 &gt;= BC$6, $G260 &lt; BB$6), 0, 2)+1)</f>
        <v/>
      </c>
      <c r="BC260" s="71" t="str">
        <f ca="1">INDEX({"","_","-","="},IF(OR($D260 &gt;= BD$6, $E260 &lt; BC$6), 0, 1)+IF(OR($F260 &gt;= BD$6, $G260 &lt; BC$6), 0, 2)+1)</f>
        <v/>
      </c>
      <c r="BD260" s="71" t="str">
        <f ca="1">INDEX({"","_","-","="},IF(OR($D260 &gt;= BE$6, $E260 &lt; BD$6), 0, 1)+IF(OR($F260 &gt;= BE$6, $G260 &lt; BD$6), 0, 2)+1)</f>
        <v/>
      </c>
      <c r="BE260" s="71" t="str">
        <f ca="1">INDEX({"","_","-","="},IF(OR($D260 &gt;= BF$6, $E260 &lt; BE$6), 0, 1)+IF(OR($F260 &gt;= BF$6, $G260 &lt; BE$6), 0, 2)+1)</f>
        <v/>
      </c>
      <c r="BF260" s="71" t="str">
        <f ca="1">INDEX({"","_","-","="},IF(OR($D260 &gt;= BG$6, $E260 &lt; BF$6), 0, 1)+IF(OR($F260 &gt;= BG$6, $G260 &lt; BF$6), 0, 2)+1)</f>
        <v/>
      </c>
      <c r="BG260" s="71" t="str">
        <f ca="1">INDEX({"","_","-","="},IF(OR($D260 &gt;= BH$6, $E260 &lt; BG$6), 0, 1)+IF(OR($F260 &gt;= BH$6, $G260 &lt; BG$6), 0, 2)+1)</f>
        <v/>
      </c>
      <c r="BH260" s="71" t="str">
        <f ca="1">INDEX({"","_","-","="},IF(OR($D260 &gt;= BI$6, $E260 &lt; BH$6), 0, 1)+IF(OR($F260 &gt;= BI$6, $G260 &lt; BH$6), 0, 2)+1)</f>
        <v/>
      </c>
      <c r="BI260" s="71" t="str">
        <f ca="1">INDEX({"","_","-","="},IF(OR($D260 &gt;= BJ$6, $E260 &lt; BI$6), 0, 1)+IF(OR($F260 &gt;= BJ$6, $G260 &lt; BI$6), 0, 2)+1)</f>
        <v/>
      </c>
      <c r="BJ260" s="71" t="str">
        <f ca="1">INDEX({"","_","-","="},IF(OR($D260 &gt;= BK$6, $E260 &lt; BJ$6), 0, 1)+IF(OR($F260 &gt;= BK$6, $G260 &lt; BJ$6), 0, 2)+1)</f>
        <v/>
      </c>
      <c r="BK260" s="71" t="str">
        <f ca="1">INDEX({"","_","-","="},IF(OR($D260 &gt;= BL$6, $E260 &lt; BK$6), 0, 1)+IF(OR($F260 &gt;= BL$6, $G260 &lt; BK$6), 0, 2)+1)</f>
        <v/>
      </c>
      <c r="BL260" s="71" t="str">
        <f ca="1">INDEX({"","_","-","="},IF(OR($D260 &gt;= BM$6, $E260 &lt; BL$6), 0, 1)+IF(OR($F260 &gt;= BM$6, $G260 &lt; BL$6), 0, 2)+1)</f>
        <v/>
      </c>
      <c r="BM260" s="71" t="str">
        <f ca="1">INDEX({"","_","-","="},IF(OR($D260 &gt;= BN$6, $E260 &lt; BM$6), 0, 1)+IF(OR($F260 &gt;= BN$6, $G260 &lt; BM$6), 0, 2)+1)</f>
        <v/>
      </c>
      <c r="BN260" s="71" t="str">
        <f ca="1">INDEX({"","_","-","="},IF(OR($D260 &gt;= BO$6, $E260 &lt; BN$6), 0, 1)+IF(OR($F260 &gt;= BO$6, $G260 &lt; BN$6), 0, 2)+1)</f>
        <v/>
      </c>
      <c r="BO260" s="71" t="str">
        <f ca="1">INDEX({"","_","-","="},IF(OR($D260 &gt;= BP$6, $E260 &lt; BO$6), 0, 1)+IF(OR($F260 &gt;= BP$6, $G260 &lt; BO$6), 0, 2)+1)</f>
        <v/>
      </c>
      <c r="BP260" s="71" t="str">
        <f ca="1">INDEX({"","_","-","="},IF(OR($D260 &gt;= BQ$6, $E260 &lt; BP$6), 0, 1)+IF(OR($F260 &gt;= BQ$6, $G260 &lt; BP$6), 0, 2)+1)</f>
        <v/>
      </c>
      <c r="BQ260" s="71" t="str">
        <f ca="1">INDEX({"","_","-","="},IF(OR($D260 &gt;= BR$6, $E260 &lt; BQ$6), 0, 1)+IF(OR($F260 &gt;= BR$6, $G260 &lt; BQ$6), 0, 2)+1)</f>
        <v/>
      </c>
      <c r="BR260" s="71" t="str">
        <f ca="1">INDEX({"","_","-","="},IF(OR($D260 &gt;= BS$6, $E260 &lt; BR$6), 0, 1)+IF(OR($F260 &gt;= BS$6, $G260 &lt; BR$6), 0, 2)+1)</f>
        <v/>
      </c>
      <c r="BS260" s="71" t="str">
        <f ca="1">INDEX({"","_","-","="},IF(OR($D260 &gt;= BT$6, $E260 &lt; BS$6), 0, 1)+IF(OR($F260 &gt;= BT$6, $G260 &lt; BS$6), 0, 2)+1)</f>
        <v/>
      </c>
      <c r="BT260" s="71" t="str">
        <f ca="1">INDEX({"","_","-","="},IF(OR($D260 &gt;= BU$6, $E260 &lt; BT$6), 0, 1)+IF(OR($F260 &gt;= BU$6, $G260 &lt; BT$6), 0, 2)+1)</f>
        <v/>
      </c>
      <c r="BU260" s="71" t="str">
        <f ca="1">INDEX({"","_","-","="},IF(OR($D260 &gt;= BV$6, $E260 &lt; BU$6), 0, 1)+IF(OR($F260 &gt;= BV$6, $G260 &lt; BU$6), 0, 2)+1)</f>
        <v/>
      </c>
      <c r="BV260" s="71" t="str">
        <f ca="1">INDEX({"","_","-","="},IF(OR($D260 &gt;= BW$6, $E260 &lt; BV$6), 0, 1)+IF(OR($F260 &gt;= BW$6, $G260 &lt; BV$6), 0, 2)+1)</f>
        <v/>
      </c>
      <c r="BW260" s="71" t="str">
        <f ca="1">INDEX({"","_","-","="},IF(OR($D260 &gt;= BX$6, $E260 &lt; BW$6), 0, 1)+IF(OR($F260 &gt;= BX$6, $G260 &lt; BW$6), 0, 2)+1)</f>
        <v/>
      </c>
      <c r="BX260" s="71" t="str">
        <f ca="1">INDEX({"","_","-","="},IF(OR($D260 &gt;= BY$6, $E260 &lt; BX$6), 0, 1)+IF(OR($F260 &gt;= BY$6, $G260 &lt; BX$6), 0, 2)+1)</f>
        <v/>
      </c>
      <c r="BY260" s="71" t="str">
        <f ca="1">INDEX({"","_","-","="},IF(OR($D260 &gt;= BZ$6, $E260 &lt; BY$6), 0, 1)+IF(OR($F260 &gt;= BZ$6, $G260 &lt; BY$6), 0, 2)+1)</f>
        <v/>
      </c>
      <c r="BZ260" s="71" t="str">
        <f ca="1">INDEX({"","_","-","="},IF(OR($D260 &gt;= CA$6, $E260 &lt; BZ$6), 0, 1)+IF(OR($F260 &gt;= CA$6, $G260 &lt; BZ$6), 0, 2)+1)</f>
        <v/>
      </c>
      <c r="CA260" s="71" t="str">
        <f ca="1">INDEX({"","_","-","="},IF(OR($D260 &gt;= CB$6, $E260 &lt; CA$6), 0, 1)+IF(OR($F260 &gt;= CB$6, $G260 &lt; CA$6), 0, 2)+1)</f>
        <v/>
      </c>
      <c r="CB260" s="71" t="str">
        <f ca="1">INDEX({"","_","-","="},IF(OR($D260 &gt;= CC$6, $E260 &lt; CB$6), 0, 1)+IF(OR($F260 &gt;= CC$6, $G260 &lt; CB$6), 0, 2)+1)</f>
        <v/>
      </c>
      <c r="CC260" s="71" t="str">
        <f ca="1">INDEX({"","_","-","="},IF(OR($D260 &gt;= CD$6, $E260 &lt; CC$6), 0, 1)+IF(OR($F260 &gt;= CD$6, $G260 &lt; CC$6), 0, 2)+1)</f>
        <v/>
      </c>
      <c r="CD260" s="71" t="str">
        <f ca="1">INDEX({"","_","-","="},IF(OR($D260 &gt;= CE$6, $E260 &lt; CD$6), 0, 1)+IF(OR($F260 &gt;= CE$6, $G260 &lt; CD$6), 0, 2)+1)</f>
        <v/>
      </c>
    </row>
    <row r="261" spans="1:82">
      <c r="A261" s="8" t="str">
        <f ca="1">IF('临-进度'!N256,'临-进度'!$A256,"")</f>
        <v/>
      </c>
      <c r="B261" s="8" t="str">
        <f ca="1">IF('临-进度'!N256,'临-进度'!$B256,"")</f>
        <v/>
      </c>
      <c r="C261" s="8" t="str">
        <f ca="1">IF('临-进度'!N256,'临-进度'!$F256,"")</f>
        <v/>
      </c>
      <c r="D261" s="42" t="str">
        <f ca="1">IF('临-进度'!$N256,'临-进度'!$J256,"")</f>
        <v/>
      </c>
      <c r="E261" s="42" t="str">
        <f ca="1">IF('临-进度'!$N256,'临-进度'!$AF256,"")</f>
        <v/>
      </c>
      <c r="F261" s="42" t="str">
        <f ca="1">IF('临-进度'!$N256,'临-进度'!$K256,"")</f>
        <v/>
      </c>
      <c r="G261" s="76" t="str">
        <f ca="1">IF('临-进度'!$N256,'临-进度'!$AG256,"")</f>
        <v/>
      </c>
      <c r="H261" s="71" t="str">
        <f ca="1">INDEX({"","_","-","="},IF(OR($D261 &gt;= I$6, $E261 &lt; H$6), 0, 1)+IF(OR($F261 &gt;= I$6, $G261 &lt; H$6), 0, 2)+1)</f>
        <v/>
      </c>
      <c r="I261" s="71" t="str">
        <f ca="1">INDEX({"","_","-","="},IF(OR($D261 &gt;= J$6, $E261 &lt; I$6), 0, 1)+IF(OR($F261 &gt;= J$6, $G261 &lt; I$6), 0, 2)+1)</f>
        <v/>
      </c>
      <c r="J261" s="71" t="str">
        <f ca="1">INDEX({"","_","-","="},IF(OR($D261 &gt;= K$6, $E261 &lt; J$6), 0, 1)+IF(OR($F261 &gt;= K$6, $G261 &lt; J$6), 0, 2)+1)</f>
        <v/>
      </c>
      <c r="K261" s="71" t="str">
        <f ca="1">INDEX({"","_","-","="},IF(OR($D261 &gt;= L$6, $E261 &lt; K$6), 0, 1)+IF(OR($F261 &gt;= L$6, $G261 &lt; K$6), 0, 2)+1)</f>
        <v/>
      </c>
      <c r="L261" s="71" t="str">
        <f ca="1">INDEX({"","_","-","="},IF(OR($D261 &gt;= M$6, $E261 &lt; L$6), 0, 1)+IF(OR($F261 &gt;= M$6, $G261 &lt; L$6), 0, 2)+1)</f>
        <v/>
      </c>
      <c r="M261" s="71" t="str">
        <f ca="1">INDEX({"","_","-","="},IF(OR($D261 &gt;= N$6, $E261 &lt; M$6), 0, 1)+IF(OR($F261 &gt;= N$6, $G261 &lt; M$6), 0, 2)+1)</f>
        <v/>
      </c>
      <c r="N261" s="71" t="str">
        <f ca="1">INDEX({"","_","-","="},IF(OR($D261 &gt;= O$6, $E261 &lt; N$6), 0, 1)+IF(OR($F261 &gt;= O$6, $G261 &lt; N$6), 0, 2)+1)</f>
        <v/>
      </c>
      <c r="O261" s="71" t="str">
        <f ca="1">INDEX({"","_","-","="},IF(OR($D261 &gt;= P$6, $E261 &lt; O$6), 0, 1)+IF(OR($F261 &gt;= P$6, $G261 &lt; O$6), 0, 2)+1)</f>
        <v/>
      </c>
      <c r="P261" s="71" t="str">
        <f ca="1">INDEX({"","_","-","="},IF(OR($D261 &gt;= Q$6, $E261 &lt; P$6), 0, 1)+IF(OR($F261 &gt;= Q$6, $G261 &lt; P$6), 0, 2)+1)</f>
        <v/>
      </c>
      <c r="Q261" s="71" t="str">
        <f ca="1">INDEX({"","_","-","="},IF(OR($D261 &gt;= R$6, $E261 &lt; Q$6), 0, 1)+IF(OR($F261 &gt;= R$6, $G261 &lt; Q$6), 0, 2)+1)</f>
        <v/>
      </c>
      <c r="R261" s="71" t="str">
        <f ca="1">INDEX({"","_","-","="},IF(OR($D261 &gt;= S$6, $E261 &lt; R$6), 0, 1)+IF(OR($F261 &gt;= S$6, $G261 &lt; R$6), 0, 2)+1)</f>
        <v/>
      </c>
      <c r="S261" s="71" t="str">
        <f ca="1">INDEX({"","_","-","="},IF(OR($D261 &gt;= T$6, $E261 &lt; S$6), 0, 1)+IF(OR($F261 &gt;= T$6, $G261 &lt; S$6), 0, 2)+1)</f>
        <v/>
      </c>
      <c r="T261" s="71" t="str">
        <f ca="1">INDEX({"","_","-","="},IF(OR($D261 &gt;= U$6, $E261 &lt; T$6), 0, 1)+IF(OR($F261 &gt;= U$6, $G261 &lt; T$6), 0, 2)+1)</f>
        <v/>
      </c>
      <c r="U261" s="71" t="str">
        <f ca="1">INDEX({"","_","-","="},IF(OR($D261 &gt;= V$6, $E261 &lt; U$6), 0, 1)+IF(OR($F261 &gt;= V$6, $G261 &lt; U$6), 0, 2)+1)</f>
        <v/>
      </c>
      <c r="V261" s="71" t="str">
        <f ca="1">INDEX({"","_","-","="},IF(OR($D261 &gt;= W$6, $E261 &lt; V$6), 0, 1)+IF(OR($F261 &gt;= W$6, $G261 &lt; V$6), 0, 2)+1)</f>
        <v/>
      </c>
      <c r="W261" s="71" t="str">
        <f ca="1">INDEX({"","_","-","="},IF(OR($D261 &gt;= X$6, $E261 &lt; W$6), 0, 1)+IF(OR($F261 &gt;= X$6, $G261 &lt; W$6), 0, 2)+1)</f>
        <v/>
      </c>
      <c r="X261" s="71" t="str">
        <f ca="1">INDEX({"","_","-","="},IF(OR($D261 &gt;= Y$6, $E261 &lt; X$6), 0, 1)+IF(OR($F261 &gt;= Y$6, $G261 &lt; X$6), 0, 2)+1)</f>
        <v/>
      </c>
      <c r="Y261" s="71" t="str">
        <f ca="1">INDEX({"","_","-","="},IF(OR($D261 &gt;= Z$6, $E261 &lt; Y$6), 0, 1)+IF(OR($F261 &gt;= Z$6, $G261 &lt; Y$6), 0, 2)+1)</f>
        <v/>
      </c>
      <c r="Z261" s="71" t="str">
        <f ca="1">INDEX({"","_","-","="},IF(OR($D261 &gt;= AA$6, $E261 &lt; Z$6), 0, 1)+IF(OR($F261 &gt;= AA$6, $G261 &lt; Z$6), 0, 2)+1)</f>
        <v/>
      </c>
      <c r="AA261" s="71" t="str">
        <f ca="1">INDEX({"","_","-","="},IF(OR($D261 &gt;= AB$6, $E261 &lt; AA$6), 0, 1)+IF(OR($F261 &gt;= AB$6, $G261 &lt; AA$6), 0, 2)+1)</f>
        <v/>
      </c>
      <c r="AB261" s="71" t="str">
        <f ca="1">INDEX({"","_","-","="},IF(OR($D261 &gt;= AC$6, $E261 &lt; AB$6), 0, 1)+IF(OR($F261 &gt;= AC$6, $G261 &lt; AB$6), 0, 2)+1)</f>
        <v/>
      </c>
      <c r="AC261" s="71" t="str">
        <f ca="1">INDEX({"","_","-","="},IF(OR($D261 &gt;= AD$6, $E261 &lt; AC$6), 0, 1)+IF(OR($F261 &gt;= AD$6, $G261 &lt; AC$6), 0, 2)+1)</f>
        <v/>
      </c>
      <c r="AD261" s="71" t="str">
        <f ca="1">INDEX({"","_","-","="},IF(OR($D261 &gt;= AE$6, $E261 &lt; AD$6), 0, 1)+IF(OR($F261 &gt;= AE$6, $G261 &lt; AD$6), 0, 2)+1)</f>
        <v/>
      </c>
      <c r="AE261" s="71" t="str">
        <f ca="1">INDEX({"","_","-","="},IF(OR($D261 &gt;= AF$6, $E261 &lt; AE$6), 0, 1)+IF(OR($F261 &gt;= AF$6, $G261 &lt; AE$6), 0, 2)+1)</f>
        <v/>
      </c>
      <c r="AF261" s="71" t="str">
        <f ca="1">INDEX({"","_","-","="},IF(OR($D261 &gt;= AG$6, $E261 &lt; AF$6), 0, 1)+IF(OR($F261 &gt;= AG$6, $G261 &lt; AF$6), 0, 2)+1)</f>
        <v/>
      </c>
      <c r="AG261" s="71" t="str">
        <f ca="1">INDEX({"","_","-","="},IF(OR($D261 &gt;= AH$6, $E261 &lt; AG$6), 0, 1)+IF(OR($F261 &gt;= AH$6, $G261 &lt; AG$6), 0, 2)+1)</f>
        <v/>
      </c>
      <c r="AH261" s="71" t="str">
        <f ca="1">INDEX({"","_","-","="},IF(OR($D261 &gt;= AI$6, $E261 &lt; AH$6), 0, 1)+IF(OR($F261 &gt;= AI$6, $G261 &lt; AH$6), 0, 2)+1)</f>
        <v/>
      </c>
      <c r="AI261" s="71" t="str">
        <f ca="1">INDEX({"","_","-","="},IF(OR($D261 &gt;= AJ$6, $E261 &lt; AI$6), 0, 1)+IF(OR($F261 &gt;= AJ$6, $G261 &lt; AI$6), 0, 2)+1)</f>
        <v/>
      </c>
      <c r="AJ261" s="71" t="str">
        <f ca="1">INDEX({"","_","-","="},IF(OR($D261 &gt;= AK$6, $E261 &lt; AJ$6), 0, 1)+IF(OR($F261 &gt;= AK$6, $G261 &lt; AJ$6), 0, 2)+1)</f>
        <v/>
      </c>
      <c r="AK261" s="71" t="str">
        <f ca="1">INDEX({"","_","-","="},IF(OR($D261 &gt;= AL$6, $E261 &lt; AK$6), 0, 1)+IF(OR($F261 &gt;= AL$6, $G261 &lt; AK$6), 0, 2)+1)</f>
        <v/>
      </c>
      <c r="AL261" s="71" t="str">
        <f ca="1">INDEX({"","_","-","="},IF(OR($D261 &gt;= AM$6, $E261 &lt; AL$6), 0, 1)+IF(OR($F261 &gt;= AM$6, $G261 &lt; AL$6), 0, 2)+1)</f>
        <v/>
      </c>
      <c r="AM261" s="71" t="str">
        <f ca="1">INDEX({"","_","-","="},IF(OR($D261 &gt;= AN$6, $E261 &lt; AM$6), 0, 1)+IF(OR($F261 &gt;= AN$6, $G261 &lt; AM$6), 0, 2)+1)</f>
        <v/>
      </c>
      <c r="AN261" s="71" t="str">
        <f ca="1">INDEX({"","_","-","="},IF(OR($D261 &gt;= AO$6, $E261 &lt; AN$6), 0, 1)+IF(OR($F261 &gt;= AO$6, $G261 &lt; AN$6), 0, 2)+1)</f>
        <v/>
      </c>
      <c r="AO261" s="71" t="str">
        <f ca="1">INDEX({"","_","-","="},IF(OR($D261 &gt;= AP$6, $E261 &lt; AO$6), 0, 1)+IF(OR($F261 &gt;= AP$6, $G261 &lt; AO$6), 0, 2)+1)</f>
        <v/>
      </c>
      <c r="AP261" s="71" t="str">
        <f ca="1">INDEX({"","_","-","="},IF(OR($D261 &gt;= AQ$6, $E261 &lt; AP$6), 0, 1)+IF(OR($F261 &gt;= AQ$6, $G261 &lt; AP$6), 0, 2)+1)</f>
        <v/>
      </c>
      <c r="AQ261" s="71" t="str">
        <f ca="1">INDEX({"","_","-","="},IF(OR($D261 &gt;= AR$6, $E261 &lt; AQ$6), 0, 1)+IF(OR($F261 &gt;= AR$6, $G261 &lt; AQ$6), 0, 2)+1)</f>
        <v/>
      </c>
      <c r="AR261" s="71" t="str">
        <f ca="1">INDEX({"","_","-","="},IF(OR($D261 &gt;= AS$6, $E261 &lt; AR$6), 0, 1)+IF(OR($F261 &gt;= AS$6, $G261 &lt; AR$6), 0, 2)+1)</f>
        <v/>
      </c>
      <c r="AS261" s="71" t="str">
        <f ca="1">INDEX({"","_","-","="},IF(OR($D261 &gt;= AT$6, $E261 &lt; AS$6), 0, 1)+IF(OR($F261 &gt;= AT$6, $G261 &lt; AS$6), 0, 2)+1)</f>
        <v/>
      </c>
      <c r="AT261" s="71" t="str">
        <f ca="1">INDEX({"","_","-","="},IF(OR($D261 &gt;= AU$6, $E261 &lt; AT$6), 0, 1)+IF(OR($F261 &gt;= AU$6, $G261 &lt; AT$6), 0, 2)+1)</f>
        <v/>
      </c>
      <c r="AU261" s="71" t="str">
        <f ca="1">INDEX({"","_","-","="},IF(OR($D261 &gt;= AV$6, $E261 &lt; AU$6), 0, 1)+IF(OR($F261 &gt;= AV$6, $G261 &lt; AU$6), 0, 2)+1)</f>
        <v/>
      </c>
      <c r="AV261" s="71" t="str">
        <f ca="1">INDEX({"","_","-","="},IF(OR($D261 &gt;= AW$6, $E261 &lt; AV$6), 0, 1)+IF(OR($F261 &gt;= AW$6, $G261 &lt; AV$6), 0, 2)+1)</f>
        <v/>
      </c>
      <c r="AW261" s="71" t="str">
        <f ca="1">INDEX({"","_","-","="},IF(OR($D261 &gt;= AX$6, $E261 &lt; AW$6), 0, 1)+IF(OR($F261 &gt;= AX$6, $G261 &lt; AW$6), 0, 2)+1)</f>
        <v/>
      </c>
      <c r="AX261" s="71" t="str">
        <f ca="1">INDEX({"","_","-","="},IF(OR($D261 &gt;= AY$6, $E261 &lt; AX$6), 0, 1)+IF(OR($F261 &gt;= AY$6, $G261 &lt; AX$6), 0, 2)+1)</f>
        <v/>
      </c>
      <c r="AY261" s="71" t="str">
        <f ca="1">INDEX({"","_","-","="},IF(OR($D261 &gt;= AZ$6, $E261 &lt; AY$6), 0, 1)+IF(OR($F261 &gt;= AZ$6, $G261 &lt; AY$6), 0, 2)+1)</f>
        <v/>
      </c>
      <c r="AZ261" s="71" t="str">
        <f ca="1">INDEX({"","_","-","="},IF(OR($D261 &gt;= BA$6, $E261 &lt; AZ$6), 0, 1)+IF(OR($F261 &gt;= BA$6, $G261 &lt; AZ$6), 0, 2)+1)</f>
        <v/>
      </c>
      <c r="BA261" s="71" t="str">
        <f ca="1">INDEX({"","_","-","="},IF(OR($D261 &gt;= BB$6, $E261 &lt; BA$6), 0, 1)+IF(OR($F261 &gt;= BB$6, $G261 &lt; BA$6), 0, 2)+1)</f>
        <v/>
      </c>
      <c r="BB261" s="71" t="str">
        <f ca="1">INDEX({"","_","-","="},IF(OR($D261 &gt;= BC$6, $E261 &lt; BB$6), 0, 1)+IF(OR($F261 &gt;= BC$6, $G261 &lt; BB$6), 0, 2)+1)</f>
        <v/>
      </c>
      <c r="BC261" s="71" t="str">
        <f ca="1">INDEX({"","_","-","="},IF(OR($D261 &gt;= BD$6, $E261 &lt; BC$6), 0, 1)+IF(OR($F261 &gt;= BD$6, $G261 &lt; BC$6), 0, 2)+1)</f>
        <v/>
      </c>
      <c r="BD261" s="71" t="str">
        <f ca="1">INDEX({"","_","-","="},IF(OR($D261 &gt;= BE$6, $E261 &lt; BD$6), 0, 1)+IF(OR($F261 &gt;= BE$6, $G261 &lt; BD$6), 0, 2)+1)</f>
        <v/>
      </c>
      <c r="BE261" s="71" t="str">
        <f ca="1">INDEX({"","_","-","="},IF(OR($D261 &gt;= BF$6, $E261 &lt; BE$6), 0, 1)+IF(OR($F261 &gt;= BF$6, $G261 &lt; BE$6), 0, 2)+1)</f>
        <v/>
      </c>
      <c r="BF261" s="71" t="str">
        <f ca="1">INDEX({"","_","-","="},IF(OR($D261 &gt;= BG$6, $E261 &lt; BF$6), 0, 1)+IF(OR($F261 &gt;= BG$6, $G261 &lt; BF$6), 0, 2)+1)</f>
        <v/>
      </c>
      <c r="BG261" s="71" t="str">
        <f ca="1">INDEX({"","_","-","="},IF(OR($D261 &gt;= BH$6, $E261 &lt; BG$6), 0, 1)+IF(OR($F261 &gt;= BH$6, $G261 &lt; BG$6), 0, 2)+1)</f>
        <v/>
      </c>
      <c r="BH261" s="71" t="str">
        <f ca="1">INDEX({"","_","-","="},IF(OR($D261 &gt;= BI$6, $E261 &lt; BH$6), 0, 1)+IF(OR($F261 &gt;= BI$6, $G261 &lt; BH$6), 0, 2)+1)</f>
        <v/>
      </c>
      <c r="BI261" s="71" t="str">
        <f ca="1">INDEX({"","_","-","="},IF(OR($D261 &gt;= BJ$6, $E261 &lt; BI$6), 0, 1)+IF(OR($F261 &gt;= BJ$6, $G261 &lt; BI$6), 0, 2)+1)</f>
        <v/>
      </c>
      <c r="BJ261" s="71" t="str">
        <f ca="1">INDEX({"","_","-","="},IF(OR($D261 &gt;= BK$6, $E261 &lt; BJ$6), 0, 1)+IF(OR($F261 &gt;= BK$6, $G261 &lt; BJ$6), 0, 2)+1)</f>
        <v/>
      </c>
      <c r="BK261" s="71" t="str">
        <f ca="1">INDEX({"","_","-","="},IF(OR($D261 &gt;= BL$6, $E261 &lt; BK$6), 0, 1)+IF(OR($F261 &gt;= BL$6, $G261 &lt; BK$6), 0, 2)+1)</f>
        <v/>
      </c>
      <c r="BL261" s="71" t="str">
        <f ca="1">INDEX({"","_","-","="},IF(OR($D261 &gt;= BM$6, $E261 &lt; BL$6), 0, 1)+IF(OR($F261 &gt;= BM$6, $G261 &lt; BL$6), 0, 2)+1)</f>
        <v/>
      </c>
      <c r="BM261" s="71" t="str">
        <f ca="1">INDEX({"","_","-","="},IF(OR($D261 &gt;= BN$6, $E261 &lt; BM$6), 0, 1)+IF(OR($F261 &gt;= BN$6, $G261 &lt; BM$6), 0, 2)+1)</f>
        <v/>
      </c>
      <c r="BN261" s="71" t="str">
        <f ca="1">INDEX({"","_","-","="},IF(OR($D261 &gt;= BO$6, $E261 &lt; BN$6), 0, 1)+IF(OR($F261 &gt;= BO$6, $G261 &lt; BN$6), 0, 2)+1)</f>
        <v/>
      </c>
      <c r="BO261" s="71" t="str">
        <f ca="1">INDEX({"","_","-","="},IF(OR($D261 &gt;= BP$6, $E261 &lt; BO$6), 0, 1)+IF(OR($F261 &gt;= BP$6, $G261 &lt; BO$6), 0, 2)+1)</f>
        <v/>
      </c>
      <c r="BP261" s="71" t="str">
        <f ca="1">INDEX({"","_","-","="},IF(OR($D261 &gt;= BQ$6, $E261 &lt; BP$6), 0, 1)+IF(OR($F261 &gt;= BQ$6, $G261 &lt; BP$6), 0, 2)+1)</f>
        <v/>
      </c>
      <c r="BQ261" s="71" t="str">
        <f ca="1">INDEX({"","_","-","="},IF(OR($D261 &gt;= BR$6, $E261 &lt; BQ$6), 0, 1)+IF(OR($F261 &gt;= BR$6, $G261 &lt; BQ$6), 0, 2)+1)</f>
        <v/>
      </c>
      <c r="BR261" s="71" t="str">
        <f ca="1">INDEX({"","_","-","="},IF(OR($D261 &gt;= BS$6, $E261 &lt; BR$6), 0, 1)+IF(OR($F261 &gt;= BS$6, $G261 &lt; BR$6), 0, 2)+1)</f>
        <v/>
      </c>
      <c r="BS261" s="71" t="str">
        <f ca="1">INDEX({"","_","-","="},IF(OR($D261 &gt;= BT$6, $E261 &lt; BS$6), 0, 1)+IF(OR($F261 &gt;= BT$6, $G261 &lt; BS$6), 0, 2)+1)</f>
        <v/>
      </c>
      <c r="BT261" s="71" t="str">
        <f ca="1">INDEX({"","_","-","="},IF(OR($D261 &gt;= BU$6, $E261 &lt; BT$6), 0, 1)+IF(OR($F261 &gt;= BU$6, $G261 &lt; BT$6), 0, 2)+1)</f>
        <v/>
      </c>
      <c r="BU261" s="71" t="str">
        <f ca="1">INDEX({"","_","-","="},IF(OR($D261 &gt;= BV$6, $E261 &lt; BU$6), 0, 1)+IF(OR($F261 &gt;= BV$6, $G261 &lt; BU$6), 0, 2)+1)</f>
        <v/>
      </c>
      <c r="BV261" s="71" t="str">
        <f ca="1">INDEX({"","_","-","="},IF(OR($D261 &gt;= BW$6, $E261 &lt; BV$6), 0, 1)+IF(OR($F261 &gt;= BW$6, $G261 &lt; BV$6), 0, 2)+1)</f>
        <v/>
      </c>
      <c r="BW261" s="71" t="str">
        <f ca="1">INDEX({"","_","-","="},IF(OR($D261 &gt;= BX$6, $E261 &lt; BW$6), 0, 1)+IF(OR($F261 &gt;= BX$6, $G261 &lt; BW$6), 0, 2)+1)</f>
        <v/>
      </c>
      <c r="BX261" s="71" t="str">
        <f ca="1">INDEX({"","_","-","="},IF(OR($D261 &gt;= BY$6, $E261 &lt; BX$6), 0, 1)+IF(OR($F261 &gt;= BY$6, $G261 &lt; BX$6), 0, 2)+1)</f>
        <v/>
      </c>
      <c r="BY261" s="71" t="str">
        <f ca="1">INDEX({"","_","-","="},IF(OR($D261 &gt;= BZ$6, $E261 &lt; BY$6), 0, 1)+IF(OR($F261 &gt;= BZ$6, $G261 &lt; BY$6), 0, 2)+1)</f>
        <v/>
      </c>
      <c r="BZ261" s="71" t="str">
        <f ca="1">INDEX({"","_","-","="},IF(OR($D261 &gt;= CA$6, $E261 &lt; BZ$6), 0, 1)+IF(OR($F261 &gt;= CA$6, $G261 &lt; BZ$6), 0, 2)+1)</f>
        <v/>
      </c>
      <c r="CA261" s="71" t="str">
        <f ca="1">INDEX({"","_","-","="},IF(OR($D261 &gt;= CB$6, $E261 &lt; CA$6), 0, 1)+IF(OR($F261 &gt;= CB$6, $G261 &lt; CA$6), 0, 2)+1)</f>
        <v/>
      </c>
      <c r="CB261" s="71" t="str">
        <f ca="1">INDEX({"","_","-","="},IF(OR($D261 &gt;= CC$6, $E261 &lt; CB$6), 0, 1)+IF(OR($F261 &gt;= CC$6, $G261 &lt; CB$6), 0, 2)+1)</f>
        <v/>
      </c>
      <c r="CC261" s="71" t="str">
        <f ca="1">INDEX({"","_","-","="},IF(OR($D261 &gt;= CD$6, $E261 &lt; CC$6), 0, 1)+IF(OR($F261 &gt;= CD$6, $G261 &lt; CC$6), 0, 2)+1)</f>
        <v/>
      </c>
      <c r="CD261" s="71" t="str">
        <f ca="1">INDEX({"","_","-","="},IF(OR($D261 &gt;= CE$6, $E261 &lt; CD$6), 0, 1)+IF(OR($F261 &gt;= CE$6, $G261 &lt; CD$6), 0, 2)+1)</f>
        <v/>
      </c>
    </row>
    <row r="262" spans="1:82">
      <c r="A262" s="8" t="str">
        <f ca="1">IF('临-进度'!N257,'临-进度'!$A257,"")</f>
        <v/>
      </c>
      <c r="B262" s="8" t="str">
        <f ca="1">IF('临-进度'!N257,'临-进度'!$B257,"")</f>
        <v/>
      </c>
      <c r="C262" s="8" t="str">
        <f ca="1">IF('临-进度'!N257,'临-进度'!$F257,"")</f>
        <v/>
      </c>
      <c r="D262" s="42" t="str">
        <f ca="1">IF('临-进度'!$N257,'临-进度'!$J257,"")</f>
        <v/>
      </c>
      <c r="E262" s="42" t="str">
        <f ca="1">IF('临-进度'!$N257,'临-进度'!$AF257,"")</f>
        <v/>
      </c>
      <c r="F262" s="42" t="str">
        <f ca="1">IF('临-进度'!$N257,'临-进度'!$K257,"")</f>
        <v/>
      </c>
      <c r="G262" s="76" t="str">
        <f ca="1">IF('临-进度'!$N257,'临-进度'!$AG257,"")</f>
        <v/>
      </c>
      <c r="H262" s="71" t="str">
        <f ca="1">INDEX({"","_","-","="},IF(OR($D262 &gt;= I$6, $E262 &lt; H$6), 0, 1)+IF(OR($F262 &gt;= I$6, $G262 &lt; H$6), 0, 2)+1)</f>
        <v/>
      </c>
      <c r="I262" s="71" t="str">
        <f ca="1">INDEX({"","_","-","="},IF(OR($D262 &gt;= J$6, $E262 &lt; I$6), 0, 1)+IF(OR($F262 &gt;= J$6, $G262 &lt; I$6), 0, 2)+1)</f>
        <v/>
      </c>
      <c r="J262" s="71" t="str">
        <f ca="1">INDEX({"","_","-","="},IF(OR($D262 &gt;= K$6, $E262 &lt; J$6), 0, 1)+IF(OR($F262 &gt;= K$6, $G262 &lt; J$6), 0, 2)+1)</f>
        <v/>
      </c>
      <c r="K262" s="71" t="str">
        <f ca="1">INDEX({"","_","-","="},IF(OR($D262 &gt;= L$6, $E262 &lt; K$6), 0, 1)+IF(OR($F262 &gt;= L$6, $G262 &lt; K$6), 0, 2)+1)</f>
        <v/>
      </c>
      <c r="L262" s="71" t="str">
        <f ca="1">INDEX({"","_","-","="},IF(OR($D262 &gt;= M$6, $E262 &lt; L$6), 0, 1)+IF(OR($F262 &gt;= M$6, $G262 &lt; L$6), 0, 2)+1)</f>
        <v/>
      </c>
      <c r="M262" s="71" t="str">
        <f ca="1">INDEX({"","_","-","="},IF(OR($D262 &gt;= N$6, $E262 &lt; M$6), 0, 1)+IF(OR($F262 &gt;= N$6, $G262 &lt; M$6), 0, 2)+1)</f>
        <v/>
      </c>
      <c r="N262" s="71" t="str">
        <f ca="1">INDEX({"","_","-","="},IF(OR($D262 &gt;= O$6, $E262 &lt; N$6), 0, 1)+IF(OR($F262 &gt;= O$6, $G262 &lt; N$6), 0, 2)+1)</f>
        <v/>
      </c>
      <c r="O262" s="71" t="str">
        <f ca="1">INDEX({"","_","-","="},IF(OR($D262 &gt;= P$6, $E262 &lt; O$6), 0, 1)+IF(OR($F262 &gt;= P$6, $G262 &lt; O$6), 0, 2)+1)</f>
        <v/>
      </c>
      <c r="P262" s="71" t="str">
        <f ca="1">INDEX({"","_","-","="},IF(OR($D262 &gt;= Q$6, $E262 &lt; P$6), 0, 1)+IF(OR($F262 &gt;= Q$6, $G262 &lt; P$6), 0, 2)+1)</f>
        <v/>
      </c>
      <c r="Q262" s="71" t="str">
        <f ca="1">INDEX({"","_","-","="},IF(OR($D262 &gt;= R$6, $E262 &lt; Q$6), 0, 1)+IF(OR($F262 &gt;= R$6, $G262 &lt; Q$6), 0, 2)+1)</f>
        <v/>
      </c>
      <c r="R262" s="71" t="str">
        <f ca="1">INDEX({"","_","-","="},IF(OR($D262 &gt;= S$6, $E262 &lt; R$6), 0, 1)+IF(OR($F262 &gt;= S$6, $G262 &lt; R$6), 0, 2)+1)</f>
        <v/>
      </c>
      <c r="S262" s="71" t="str">
        <f ca="1">INDEX({"","_","-","="},IF(OR($D262 &gt;= T$6, $E262 &lt; S$6), 0, 1)+IF(OR($F262 &gt;= T$6, $G262 &lt; S$6), 0, 2)+1)</f>
        <v/>
      </c>
      <c r="T262" s="71" t="str">
        <f ca="1">INDEX({"","_","-","="},IF(OR($D262 &gt;= U$6, $E262 &lt; T$6), 0, 1)+IF(OR($F262 &gt;= U$6, $G262 &lt; T$6), 0, 2)+1)</f>
        <v/>
      </c>
      <c r="U262" s="71" t="str">
        <f ca="1">INDEX({"","_","-","="},IF(OR($D262 &gt;= V$6, $E262 &lt; U$6), 0, 1)+IF(OR($F262 &gt;= V$6, $G262 &lt; U$6), 0, 2)+1)</f>
        <v/>
      </c>
      <c r="V262" s="71" t="str">
        <f ca="1">INDEX({"","_","-","="},IF(OR($D262 &gt;= W$6, $E262 &lt; V$6), 0, 1)+IF(OR($F262 &gt;= W$6, $G262 &lt; V$6), 0, 2)+1)</f>
        <v/>
      </c>
      <c r="W262" s="71" t="str">
        <f ca="1">INDEX({"","_","-","="},IF(OR($D262 &gt;= X$6, $E262 &lt; W$6), 0, 1)+IF(OR($F262 &gt;= X$6, $G262 &lt; W$6), 0, 2)+1)</f>
        <v/>
      </c>
      <c r="X262" s="71" t="str">
        <f ca="1">INDEX({"","_","-","="},IF(OR($D262 &gt;= Y$6, $E262 &lt; X$6), 0, 1)+IF(OR($F262 &gt;= Y$6, $G262 &lt; X$6), 0, 2)+1)</f>
        <v/>
      </c>
      <c r="Y262" s="71" t="str">
        <f ca="1">INDEX({"","_","-","="},IF(OR($D262 &gt;= Z$6, $E262 &lt; Y$6), 0, 1)+IF(OR($F262 &gt;= Z$6, $G262 &lt; Y$6), 0, 2)+1)</f>
        <v/>
      </c>
      <c r="Z262" s="71" t="str">
        <f ca="1">INDEX({"","_","-","="},IF(OR($D262 &gt;= AA$6, $E262 &lt; Z$6), 0, 1)+IF(OR($F262 &gt;= AA$6, $G262 &lt; Z$6), 0, 2)+1)</f>
        <v/>
      </c>
      <c r="AA262" s="71" t="str">
        <f ca="1">INDEX({"","_","-","="},IF(OR($D262 &gt;= AB$6, $E262 &lt; AA$6), 0, 1)+IF(OR($F262 &gt;= AB$6, $G262 &lt; AA$6), 0, 2)+1)</f>
        <v/>
      </c>
      <c r="AB262" s="71" t="str">
        <f ca="1">INDEX({"","_","-","="},IF(OR($D262 &gt;= AC$6, $E262 &lt; AB$6), 0, 1)+IF(OR($F262 &gt;= AC$6, $G262 &lt; AB$6), 0, 2)+1)</f>
        <v/>
      </c>
      <c r="AC262" s="71" t="str">
        <f ca="1">INDEX({"","_","-","="},IF(OR($D262 &gt;= AD$6, $E262 &lt; AC$6), 0, 1)+IF(OR($F262 &gt;= AD$6, $G262 &lt; AC$6), 0, 2)+1)</f>
        <v/>
      </c>
      <c r="AD262" s="71" t="str">
        <f ca="1">INDEX({"","_","-","="},IF(OR($D262 &gt;= AE$6, $E262 &lt; AD$6), 0, 1)+IF(OR($F262 &gt;= AE$6, $G262 &lt; AD$6), 0, 2)+1)</f>
        <v/>
      </c>
      <c r="AE262" s="71" t="str">
        <f ca="1">INDEX({"","_","-","="},IF(OR($D262 &gt;= AF$6, $E262 &lt; AE$6), 0, 1)+IF(OR($F262 &gt;= AF$6, $G262 &lt; AE$6), 0, 2)+1)</f>
        <v/>
      </c>
      <c r="AF262" s="71" t="str">
        <f ca="1">INDEX({"","_","-","="},IF(OR($D262 &gt;= AG$6, $E262 &lt; AF$6), 0, 1)+IF(OR($F262 &gt;= AG$6, $G262 &lt; AF$6), 0, 2)+1)</f>
        <v/>
      </c>
      <c r="AG262" s="71" t="str">
        <f ca="1">INDEX({"","_","-","="},IF(OR($D262 &gt;= AH$6, $E262 &lt; AG$6), 0, 1)+IF(OR($F262 &gt;= AH$6, $G262 &lt; AG$6), 0, 2)+1)</f>
        <v/>
      </c>
      <c r="AH262" s="71" t="str">
        <f ca="1">INDEX({"","_","-","="},IF(OR($D262 &gt;= AI$6, $E262 &lt; AH$6), 0, 1)+IF(OR($F262 &gt;= AI$6, $G262 &lt; AH$6), 0, 2)+1)</f>
        <v/>
      </c>
      <c r="AI262" s="71" t="str">
        <f ca="1">INDEX({"","_","-","="},IF(OR($D262 &gt;= AJ$6, $E262 &lt; AI$6), 0, 1)+IF(OR($F262 &gt;= AJ$6, $G262 &lt; AI$6), 0, 2)+1)</f>
        <v/>
      </c>
      <c r="AJ262" s="71" t="str">
        <f ca="1">INDEX({"","_","-","="},IF(OR($D262 &gt;= AK$6, $E262 &lt; AJ$6), 0, 1)+IF(OR($F262 &gt;= AK$6, $G262 &lt; AJ$6), 0, 2)+1)</f>
        <v/>
      </c>
      <c r="AK262" s="71" t="str">
        <f ca="1">INDEX({"","_","-","="},IF(OR($D262 &gt;= AL$6, $E262 &lt; AK$6), 0, 1)+IF(OR($F262 &gt;= AL$6, $G262 &lt; AK$6), 0, 2)+1)</f>
        <v/>
      </c>
      <c r="AL262" s="71" t="str">
        <f ca="1">INDEX({"","_","-","="},IF(OR($D262 &gt;= AM$6, $E262 &lt; AL$6), 0, 1)+IF(OR($F262 &gt;= AM$6, $G262 &lt; AL$6), 0, 2)+1)</f>
        <v/>
      </c>
      <c r="AM262" s="71" t="str">
        <f ca="1">INDEX({"","_","-","="},IF(OR($D262 &gt;= AN$6, $E262 &lt; AM$6), 0, 1)+IF(OR($F262 &gt;= AN$6, $G262 &lt; AM$6), 0, 2)+1)</f>
        <v/>
      </c>
      <c r="AN262" s="71" t="str">
        <f ca="1">INDEX({"","_","-","="},IF(OR($D262 &gt;= AO$6, $E262 &lt; AN$6), 0, 1)+IF(OR($F262 &gt;= AO$6, $G262 &lt; AN$6), 0, 2)+1)</f>
        <v/>
      </c>
      <c r="AO262" s="71" t="str">
        <f ca="1">INDEX({"","_","-","="},IF(OR($D262 &gt;= AP$6, $E262 &lt; AO$6), 0, 1)+IF(OR($F262 &gt;= AP$6, $G262 &lt; AO$6), 0, 2)+1)</f>
        <v/>
      </c>
      <c r="AP262" s="71" t="str">
        <f ca="1">INDEX({"","_","-","="},IF(OR($D262 &gt;= AQ$6, $E262 &lt; AP$6), 0, 1)+IF(OR($F262 &gt;= AQ$6, $G262 &lt; AP$6), 0, 2)+1)</f>
        <v/>
      </c>
      <c r="AQ262" s="71" t="str">
        <f ca="1">INDEX({"","_","-","="},IF(OR($D262 &gt;= AR$6, $E262 &lt; AQ$6), 0, 1)+IF(OR($F262 &gt;= AR$6, $G262 &lt; AQ$6), 0, 2)+1)</f>
        <v/>
      </c>
      <c r="AR262" s="71" t="str">
        <f ca="1">INDEX({"","_","-","="},IF(OR($D262 &gt;= AS$6, $E262 &lt; AR$6), 0, 1)+IF(OR($F262 &gt;= AS$6, $G262 &lt; AR$6), 0, 2)+1)</f>
        <v/>
      </c>
      <c r="AS262" s="71" t="str">
        <f ca="1">INDEX({"","_","-","="},IF(OR($D262 &gt;= AT$6, $E262 &lt; AS$6), 0, 1)+IF(OR($F262 &gt;= AT$6, $G262 &lt; AS$6), 0, 2)+1)</f>
        <v/>
      </c>
      <c r="AT262" s="71" t="str">
        <f ca="1">INDEX({"","_","-","="},IF(OR($D262 &gt;= AU$6, $E262 &lt; AT$6), 0, 1)+IF(OR($F262 &gt;= AU$6, $G262 &lt; AT$6), 0, 2)+1)</f>
        <v/>
      </c>
      <c r="AU262" s="71" t="str">
        <f ca="1">INDEX({"","_","-","="},IF(OR($D262 &gt;= AV$6, $E262 &lt; AU$6), 0, 1)+IF(OR($F262 &gt;= AV$6, $G262 &lt; AU$6), 0, 2)+1)</f>
        <v/>
      </c>
      <c r="AV262" s="71" t="str">
        <f ca="1">INDEX({"","_","-","="},IF(OR($D262 &gt;= AW$6, $E262 &lt; AV$6), 0, 1)+IF(OR($F262 &gt;= AW$6, $G262 &lt; AV$6), 0, 2)+1)</f>
        <v/>
      </c>
      <c r="AW262" s="71" t="str">
        <f ca="1">INDEX({"","_","-","="},IF(OR($D262 &gt;= AX$6, $E262 &lt; AW$6), 0, 1)+IF(OR($F262 &gt;= AX$6, $G262 &lt; AW$6), 0, 2)+1)</f>
        <v/>
      </c>
      <c r="AX262" s="71" t="str">
        <f ca="1">INDEX({"","_","-","="},IF(OR($D262 &gt;= AY$6, $E262 &lt; AX$6), 0, 1)+IF(OR($F262 &gt;= AY$6, $G262 &lt; AX$6), 0, 2)+1)</f>
        <v/>
      </c>
      <c r="AY262" s="71" t="str">
        <f ca="1">INDEX({"","_","-","="},IF(OR($D262 &gt;= AZ$6, $E262 &lt; AY$6), 0, 1)+IF(OR($F262 &gt;= AZ$6, $G262 &lt; AY$6), 0, 2)+1)</f>
        <v/>
      </c>
      <c r="AZ262" s="71" t="str">
        <f ca="1">INDEX({"","_","-","="},IF(OR($D262 &gt;= BA$6, $E262 &lt; AZ$6), 0, 1)+IF(OR($F262 &gt;= BA$6, $G262 &lt; AZ$6), 0, 2)+1)</f>
        <v/>
      </c>
      <c r="BA262" s="71" t="str">
        <f ca="1">INDEX({"","_","-","="},IF(OR($D262 &gt;= BB$6, $E262 &lt; BA$6), 0, 1)+IF(OR($F262 &gt;= BB$6, $G262 &lt; BA$6), 0, 2)+1)</f>
        <v/>
      </c>
      <c r="BB262" s="71" t="str">
        <f ca="1">INDEX({"","_","-","="},IF(OR($D262 &gt;= BC$6, $E262 &lt; BB$6), 0, 1)+IF(OR($F262 &gt;= BC$6, $G262 &lt; BB$6), 0, 2)+1)</f>
        <v/>
      </c>
      <c r="BC262" s="71" t="str">
        <f ca="1">INDEX({"","_","-","="},IF(OR($D262 &gt;= BD$6, $E262 &lt; BC$6), 0, 1)+IF(OR($F262 &gt;= BD$6, $G262 &lt; BC$6), 0, 2)+1)</f>
        <v/>
      </c>
      <c r="BD262" s="71" t="str">
        <f ca="1">INDEX({"","_","-","="},IF(OR($D262 &gt;= BE$6, $E262 &lt; BD$6), 0, 1)+IF(OR($F262 &gt;= BE$6, $G262 &lt; BD$6), 0, 2)+1)</f>
        <v/>
      </c>
      <c r="BE262" s="71" t="str">
        <f ca="1">INDEX({"","_","-","="},IF(OR($D262 &gt;= BF$6, $E262 &lt; BE$6), 0, 1)+IF(OR($F262 &gt;= BF$6, $G262 &lt; BE$6), 0, 2)+1)</f>
        <v/>
      </c>
      <c r="BF262" s="71" t="str">
        <f ca="1">INDEX({"","_","-","="},IF(OR($D262 &gt;= BG$6, $E262 &lt; BF$6), 0, 1)+IF(OR($F262 &gt;= BG$6, $G262 &lt; BF$6), 0, 2)+1)</f>
        <v/>
      </c>
      <c r="BG262" s="71" t="str">
        <f ca="1">INDEX({"","_","-","="},IF(OR($D262 &gt;= BH$6, $E262 &lt; BG$6), 0, 1)+IF(OR($F262 &gt;= BH$6, $G262 &lt; BG$6), 0, 2)+1)</f>
        <v/>
      </c>
      <c r="BH262" s="71" t="str">
        <f ca="1">INDEX({"","_","-","="},IF(OR($D262 &gt;= BI$6, $E262 &lt; BH$6), 0, 1)+IF(OR($F262 &gt;= BI$6, $G262 &lt; BH$6), 0, 2)+1)</f>
        <v/>
      </c>
      <c r="BI262" s="71" t="str">
        <f ca="1">INDEX({"","_","-","="},IF(OR($D262 &gt;= BJ$6, $E262 &lt; BI$6), 0, 1)+IF(OR($F262 &gt;= BJ$6, $G262 &lt; BI$6), 0, 2)+1)</f>
        <v/>
      </c>
      <c r="BJ262" s="71" t="str">
        <f ca="1">INDEX({"","_","-","="},IF(OR($D262 &gt;= BK$6, $E262 &lt; BJ$6), 0, 1)+IF(OR($F262 &gt;= BK$6, $G262 &lt; BJ$6), 0, 2)+1)</f>
        <v/>
      </c>
      <c r="BK262" s="71" t="str">
        <f ca="1">INDEX({"","_","-","="},IF(OR($D262 &gt;= BL$6, $E262 &lt; BK$6), 0, 1)+IF(OR($F262 &gt;= BL$6, $G262 &lt; BK$6), 0, 2)+1)</f>
        <v/>
      </c>
      <c r="BL262" s="71" t="str">
        <f ca="1">INDEX({"","_","-","="},IF(OR($D262 &gt;= BM$6, $E262 &lt; BL$6), 0, 1)+IF(OR($F262 &gt;= BM$6, $G262 &lt; BL$6), 0, 2)+1)</f>
        <v/>
      </c>
      <c r="BM262" s="71" t="str">
        <f ca="1">INDEX({"","_","-","="},IF(OR($D262 &gt;= BN$6, $E262 &lt; BM$6), 0, 1)+IF(OR($F262 &gt;= BN$6, $G262 &lt; BM$6), 0, 2)+1)</f>
        <v/>
      </c>
      <c r="BN262" s="71" t="str">
        <f ca="1">INDEX({"","_","-","="},IF(OR($D262 &gt;= BO$6, $E262 &lt; BN$6), 0, 1)+IF(OR($F262 &gt;= BO$6, $G262 &lt; BN$6), 0, 2)+1)</f>
        <v/>
      </c>
      <c r="BO262" s="71" t="str">
        <f ca="1">INDEX({"","_","-","="},IF(OR($D262 &gt;= BP$6, $E262 &lt; BO$6), 0, 1)+IF(OR($F262 &gt;= BP$6, $G262 &lt; BO$6), 0, 2)+1)</f>
        <v/>
      </c>
      <c r="BP262" s="71" t="str">
        <f ca="1">INDEX({"","_","-","="},IF(OR($D262 &gt;= BQ$6, $E262 &lt; BP$6), 0, 1)+IF(OR($F262 &gt;= BQ$6, $G262 &lt; BP$6), 0, 2)+1)</f>
        <v/>
      </c>
      <c r="BQ262" s="71" t="str">
        <f ca="1">INDEX({"","_","-","="},IF(OR($D262 &gt;= BR$6, $E262 &lt; BQ$6), 0, 1)+IF(OR($F262 &gt;= BR$6, $G262 &lt; BQ$6), 0, 2)+1)</f>
        <v/>
      </c>
      <c r="BR262" s="71" t="str">
        <f ca="1">INDEX({"","_","-","="},IF(OR($D262 &gt;= BS$6, $E262 &lt; BR$6), 0, 1)+IF(OR($F262 &gt;= BS$6, $G262 &lt; BR$6), 0, 2)+1)</f>
        <v/>
      </c>
      <c r="BS262" s="71" t="str">
        <f ca="1">INDEX({"","_","-","="},IF(OR($D262 &gt;= BT$6, $E262 &lt; BS$6), 0, 1)+IF(OR($F262 &gt;= BT$6, $G262 &lt; BS$6), 0, 2)+1)</f>
        <v/>
      </c>
      <c r="BT262" s="71" t="str">
        <f ca="1">INDEX({"","_","-","="},IF(OR($D262 &gt;= BU$6, $E262 &lt; BT$6), 0, 1)+IF(OR($F262 &gt;= BU$6, $G262 &lt; BT$6), 0, 2)+1)</f>
        <v/>
      </c>
      <c r="BU262" s="71" t="str">
        <f ca="1">INDEX({"","_","-","="},IF(OR($D262 &gt;= BV$6, $E262 &lt; BU$6), 0, 1)+IF(OR($F262 &gt;= BV$6, $G262 &lt; BU$6), 0, 2)+1)</f>
        <v/>
      </c>
      <c r="BV262" s="71" t="str">
        <f ca="1">INDEX({"","_","-","="},IF(OR($D262 &gt;= BW$6, $E262 &lt; BV$6), 0, 1)+IF(OR($F262 &gt;= BW$6, $G262 &lt; BV$6), 0, 2)+1)</f>
        <v/>
      </c>
      <c r="BW262" s="71" t="str">
        <f ca="1">INDEX({"","_","-","="},IF(OR($D262 &gt;= BX$6, $E262 &lt; BW$6), 0, 1)+IF(OR($F262 &gt;= BX$6, $G262 &lt; BW$6), 0, 2)+1)</f>
        <v/>
      </c>
      <c r="BX262" s="71" t="str">
        <f ca="1">INDEX({"","_","-","="},IF(OR($D262 &gt;= BY$6, $E262 &lt; BX$6), 0, 1)+IF(OR($F262 &gt;= BY$6, $G262 &lt; BX$6), 0, 2)+1)</f>
        <v/>
      </c>
      <c r="BY262" s="71" t="str">
        <f ca="1">INDEX({"","_","-","="},IF(OR($D262 &gt;= BZ$6, $E262 &lt; BY$6), 0, 1)+IF(OR($F262 &gt;= BZ$6, $G262 &lt; BY$6), 0, 2)+1)</f>
        <v/>
      </c>
      <c r="BZ262" s="71" t="str">
        <f ca="1">INDEX({"","_","-","="},IF(OR($D262 &gt;= CA$6, $E262 &lt; BZ$6), 0, 1)+IF(OR($F262 &gt;= CA$6, $G262 &lt; BZ$6), 0, 2)+1)</f>
        <v/>
      </c>
      <c r="CA262" s="71" t="str">
        <f ca="1">INDEX({"","_","-","="},IF(OR($D262 &gt;= CB$6, $E262 &lt; CA$6), 0, 1)+IF(OR($F262 &gt;= CB$6, $G262 &lt; CA$6), 0, 2)+1)</f>
        <v/>
      </c>
      <c r="CB262" s="71" t="str">
        <f ca="1">INDEX({"","_","-","="},IF(OR($D262 &gt;= CC$6, $E262 &lt; CB$6), 0, 1)+IF(OR($F262 &gt;= CC$6, $G262 &lt; CB$6), 0, 2)+1)</f>
        <v/>
      </c>
      <c r="CC262" s="71" t="str">
        <f ca="1">INDEX({"","_","-","="},IF(OR($D262 &gt;= CD$6, $E262 &lt; CC$6), 0, 1)+IF(OR($F262 &gt;= CD$6, $G262 &lt; CC$6), 0, 2)+1)</f>
        <v/>
      </c>
      <c r="CD262" s="71" t="str">
        <f ca="1">INDEX({"","_","-","="},IF(OR($D262 &gt;= CE$6, $E262 &lt; CD$6), 0, 1)+IF(OR($F262 &gt;= CE$6, $G262 &lt; CD$6), 0, 2)+1)</f>
        <v/>
      </c>
    </row>
    <row r="263" spans="1:82">
      <c r="A263" s="8" t="str">
        <f ca="1">IF('临-进度'!N258,'临-进度'!$A258,"")</f>
        <v/>
      </c>
      <c r="B263" s="8" t="str">
        <f ca="1">IF('临-进度'!N258,'临-进度'!$B258,"")</f>
        <v/>
      </c>
      <c r="C263" s="8" t="str">
        <f ca="1">IF('临-进度'!N258,'临-进度'!$F258,"")</f>
        <v/>
      </c>
      <c r="D263" s="42" t="str">
        <f ca="1">IF('临-进度'!$N258,'临-进度'!$J258,"")</f>
        <v/>
      </c>
      <c r="E263" s="42" t="str">
        <f ca="1">IF('临-进度'!$N258,'临-进度'!$AF258,"")</f>
        <v/>
      </c>
      <c r="F263" s="42" t="str">
        <f ca="1">IF('临-进度'!$N258,'临-进度'!$K258,"")</f>
        <v/>
      </c>
      <c r="G263" s="76" t="str">
        <f ca="1">IF('临-进度'!$N258,'临-进度'!$AG258,"")</f>
        <v/>
      </c>
      <c r="H263" s="71" t="str">
        <f ca="1">INDEX({"","_","-","="},IF(OR($D263 &gt;= I$6, $E263 &lt; H$6), 0, 1)+IF(OR($F263 &gt;= I$6, $G263 &lt; H$6), 0, 2)+1)</f>
        <v/>
      </c>
      <c r="I263" s="71" t="str">
        <f ca="1">INDEX({"","_","-","="},IF(OR($D263 &gt;= J$6, $E263 &lt; I$6), 0, 1)+IF(OR($F263 &gt;= J$6, $G263 &lt; I$6), 0, 2)+1)</f>
        <v/>
      </c>
      <c r="J263" s="71" t="str">
        <f ca="1">INDEX({"","_","-","="},IF(OR($D263 &gt;= K$6, $E263 &lt; J$6), 0, 1)+IF(OR($F263 &gt;= K$6, $G263 &lt; J$6), 0, 2)+1)</f>
        <v/>
      </c>
      <c r="K263" s="71" t="str">
        <f ca="1">INDEX({"","_","-","="},IF(OR($D263 &gt;= L$6, $E263 &lt; K$6), 0, 1)+IF(OR($F263 &gt;= L$6, $G263 &lt; K$6), 0, 2)+1)</f>
        <v/>
      </c>
      <c r="L263" s="71" t="str">
        <f ca="1">INDEX({"","_","-","="},IF(OR($D263 &gt;= M$6, $E263 &lt; L$6), 0, 1)+IF(OR($F263 &gt;= M$6, $G263 &lt; L$6), 0, 2)+1)</f>
        <v/>
      </c>
      <c r="M263" s="71" t="str">
        <f ca="1">INDEX({"","_","-","="},IF(OR($D263 &gt;= N$6, $E263 &lt; M$6), 0, 1)+IF(OR($F263 &gt;= N$6, $G263 &lt; M$6), 0, 2)+1)</f>
        <v/>
      </c>
      <c r="N263" s="71" t="str">
        <f ca="1">INDEX({"","_","-","="},IF(OR($D263 &gt;= O$6, $E263 &lt; N$6), 0, 1)+IF(OR($F263 &gt;= O$6, $G263 &lt; N$6), 0, 2)+1)</f>
        <v/>
      </c>
      <c r="O263" s="71" t="str">
        <f ca="1">INDEX({"","_","-","="},IF(OR($D263 &gt;= P$6, $E263 &lt; O$6), 0, 1)+IF(OR($F263 &gt;= P$6, $G263 &lt; O$6), 0, 2)+1)</f>
        <v/>
      </c>
      <c r="P263" s="71" t="str">
        <f ca="1">INDEX({"","_","-","="},IF(OR($D263 &gt;= Q$6, $E263 &lt; P$6), 0, 1)+IF(OR($F263 &gt;= Q$6, $G263 &lt; P$6), 0, 2)+1)</f>
        <v/>
      </c>
      <c r="Q263" s="71" t="str">
        <f ca="1">INDEX({"","_","-","="},IF(OR($D263 &gt;= R$6, $E263 &lt; Q$6), 0, 1)+IF(OR($F263 &gt;= R$6, $G263 &lt; Q$6), 0, 2)+1)</f>
        <v/>
      </c>
      <c r="R263" s="71" t="str">
        <f ca="1">INDEX({"","_","-","="},IF(OR($D263 &gt;= S$6, $E263 &lt; R$6), 0, 1)+IF(OR($F263 &gt;= S$6, $G263 &lt; R$6), 0, 2)+1)</f>
        <v/>
      </c>
      <c r="S263" s="71" t="str">
        <f ca="1">INDEX({"","_","-","="},IF(OR($D263 &gt;= T$6, $E263 &lt; S$6), 0, 1)+IF(OR($F263 &gt;= T$6, $G263 &lt; S$6), 0, 2)+1)</f>
        <v/>
      </c>
      <c r="T263" s="71" t="str">
        <f ca="1">INDEX({"","_","-","="},IF(OR($D263 &gt;= U$6, $E263 &lt; T$6), 0, 1)+IF(OR($F263 &gt;= U$6, $G263 &lt; T$6), 0, 2)+1)</f>
        <v/>
      </c>
      <c r="U263" s="71" t="str">
        <f ca="1">INDEX({"","_","-","="},IF(OR($D263 &gt;= V$6, $E263 &lt; U$6), 0, 1)+IF(OR($F263 &gt;= V$6, $G263 &lt; U$6), 0, 2)+1)</f>
        <v/>
      </c>
      <c r="V263" s="71" t="str">
        <f ca="1">INDEX({"","_","-","="},IF(OR($D263 &gt;= W$6, $E263 &lt; V$6), 0, 1)+IF(OR($F263 &gt;= W$6, $G263 &lt; V$6), 0, 2)+1)</f>
        <v/>
      </c>
      <c r="W263" s="71" t="str">
        <f ca="1">INDEX({"","_","-","="},IF(OR($D263 &gt;= X$6, $E263 &lt; W$6), 0, 1)+IF(OR($F263 &gt;= X$6, $G263 &lt; W$6), 0, 2)+1)</f>
        <v/>
      </c>
      <c r="X263" s="71" t="str">
        <f ca="1">INDEX({"","_","-","="},IF(OR($D263 &gt;= Y$6, $E263 &lt; X$6), 0, 1)+IF(OR($F263 &gt;= Y$6, $G263 &lt; X$6), 0, 2)+1)</f>
        <v/>
      </c>
      <c r="Y263" s="71" t="str">
        <f ca="1">INDEX({"","_","-","="},IF(OR($D263 &gt;= Z$6, $E263 &lt; Y$6), 0, 1)+IF(OR($F263 &gt;= Z$6, $G263 &lt; Y$6), 0, 2)+1)</f>
        <v/>
      </c>
      <c r="Z263" s="71" t="str">
        <f ca="1">INDEX({"","_","-","="},IF(OR($D263 &gt;= AA$6, $E263 &lt; Z$6), 0, 1)+IF(OR($F263 &gt;= AA$6, $G263 &lt; Z$6), 0, 2)+1)</f>
        <v/>
      </c>
      <c r="AA263" s="71" t="str">
        <f ca="1">INDEX({"","_","-","="},IF(OR($D263 &gt;= AB$6, $E263 &lt; AA$6), 0, 1)+IF(OR($F263 &gt;= AB$6, $G263 &lt; AA$6), 0, 2)+1)</f>
        <v/>
      </c>
      <c r="AB263" s="71" t="str">
        <f ca="1">INDEX({"","_","-","="},IF(OR($D263 &gt;= AC$6, $E263 &lt; AB$6), 0, 1)+IF(OR($F263 &gt;= AC$6, $G263 &lt; AB$6), 0, 2)+1)</f>
        <v/>
      </c>
      <c r="AC263" s="71" t="str">
        <f ca="1">INDEX({"","_","-","="},IF(OR($D263 &gt;= AD$6, $E263 &lt; AC$6), 0, 1)+IF(OR($F263 &gt;= AD$6, $G263 &lt; AC$6), 0, 2)+1)</f>
        <v/>
      </c>
      <c r="AD263" s="71" t="str">
        <f ca="1">INDEX({"","_","-","="},IF(OR($D263 &gt;= AE$6, $E263 &lt; AD$6), 0, 1)+IF(OR($F263 &gt;= AE$6, $G263 &lt; AD$6), 0, 2)+1)</f>
        <v/>
      </c>
      <c r="AE263" s="71" t="str">
        <f ca="1">INDEX({"","_","-","="},IF(OR($D263 &gt;= AF$6, $E263 &lt; AE$6), 0, 1)+IF(OR($F263 &gt;= AF$6, $G263 &lt; AE$6), 0, 2)+1)</f>
        <v/>
      </c>
      <c r="AF263" s="71" t="str">
        <f ca="1">INDEX({"","_","-","="},IF(OR($D263 &gt;= AG$6, $E263 &lt; AF$6), 0, 1)+IF(OR($F263 &gt;= AG$6, $G263 &lt; AF$6), 0, 2)+1)</f>
        <v/>
      </c>
      <c r="AG263" s="71" t="str">
        <f ca="1">INDEX({"","_","-","="},IF(OR($D263 &gt;= AH$6, $E263 &lt; AG$6), 0, 1)+IF(OR($F263 &gt;= AH$6, $G263 &lt; AG$6), 0, 2)+1)</f>
        <v/>
      </c>
      <c r="AH263" s="71" t="str">
        <f ca="1">INDEX({"","_","-","="},IF(OR($D263 &gt;= AI$6, $E263 &lt; AH$6), 0, 1)+IF(OR($F263 &gt;= AI$6, $G263 &lt; AH$6), 0, 2)+1)</f>
        <v/>
      </c>
      <c r="AI263" s="71" t="str">
        <f ca="1">INDEX({"","_","-","="},IF(OR($D263 &gt;= AJ$6, $E263 &lt; AI$6), 0, 1)+IF(OR($F263 &gt;= AJ$6, $G263 &lt; AI$6), 0, 2)+1)</f>
        <v/>
      </c>
      <c r="AJ263" s="71" t="str">
        <f ca="1">INDEX({"","_","-","="},IF(OR($D263 &gt;= AK$6, $E263 &lt; AJ$6), 0, 1)+IF(OR($F263 &gt;= AK$6, $G263 &lt; AJ$6), 0, 2)+1)</f>
        <v/>
      </c>
      <c r="AK263" s="71" t="str">
        <f ca="1">INDEX({"","_","-","="},IF(OR($D263 &gt;= AL$6, $E263 &lt; AK$6), 0, 1)+IF(OR($F263 &gt;= AL$6, $G263 &lt; AK$6), 0, 2)+1)</f>
        <v/>
      </c>
      <c r="AL263" s="71" t="str">
        <f ca="1">INDEX({"","_","-","="},IF(OR($D263 &gt;= AM$6, $E263 &lt; AL$6), 0, 1)+IF(OR($F263 &gt;= AM$6, $G263 &lt; AL$6), 0, 2)+1)</f>
        <v/>
      </c>
      <c r="AM263" s="71" t="str">
        <f ca="1">INDEX({"","_","-","="},IF(OR($D263 &gt;= AN$6, $E263 &lt; AM$6), 0, 1)+IF(OR($F263 &gt;= AN$6, $G263 &lt; AM$6), 0, 2)+1)</f>
        <v/>
      </c>
      <c r="AN263" s="71" t="str">
        <f ca="1">INDEX({"","_","-","="},IF(OR($D263 &gt;= AO$6, $E263 &lt; AN$6), 0, 1)+IF(OR($F263 &gt;= AO$6, $G263 &lt; AN$6), 0, 2)+1)</f>
        <v/>
      </c>
      <c r="AO263" s="71" t="str">
        <f ca="1">INDEX({"","_","-","="},IF(OR($D263 &gt;= AP$6, $E263 &lt; AO$6), 0, 1)+IF(OR($F263 &gt;= AP$6, $G263 &lt; AO$6), 0, 2)+1)</f>
        <v/>
      </c>
      <c r="AP263" s="71" t="str">
        <f ca="1">INDEX({"","_","-","="},IF(OR($D263 &gt;= AQ$6, $E263 &lt; AP$6), 0, 1)+IF(OR($F263 &gt;= AQ$6, $G263 &lt; AP$6), 0, 2)+1)</f>
        <v/>
      </c>
      <c r="AQ263" s="71" t="str">
        <f ca="1">INDEX({"","_","-","="},IF(OR($D263 &gt;= AR$6, $E263 &lt; AQ$6), 0, 1)+IF(OR($F263 &gt;= AR$6, $G263 &lt; AQ$6), 0, 2)+1)</f>
        <v/>
      </c>
      <c r="AR263" s="71" t="str">
        <f ca="1">INDEX({"","_","-","="},IF(OR($D263 &gt;= AS$6, $E263 &lt; AR$6), 0, 1)+IF(OR($F263 &gt;= AS$6, $G263 &lt; AR$6), 0, 2)+1)</f>
        <v/>
      </c>
      <c r="AS263" s="71" t="str">
        <f ca="1">INDEX({"","_","-","="},IF(OR($D263 &gt;= AT$6, $E263 &lt; AS$6), 0, 1)+IF(OR($F263 &gt;= AT$6, $G263 &lt; AS$6), 0, 2)+1)</f>
        <v/>
      </c>
      <c r="AT263" s="71" t="str">
        <f ca="1">INDEX({"","_","-","="},IF(OR($D263 &gt;= AU$6, $E263 &lt; AT$6), 0, 1)+IF(OR($F263 &gt;= AU$6, $G263 &lt; AT$6), 0, 2)+1)</f>
        <v/>
      </c>
      <c r="AU263" s="71" t="str">
        <f ca="1">INDEX({"","_","-","="},IF(OR($D263 &gt;= AV$6, $E263 &lt; AU$6), 0, 1)+IF(OR($F263 &gt;= AV$6, $G263 &lt; AU$6), 0, 2)+1)</f>
        <v/>
      </c>
      <c r="AV263" s="71" t="str">
        <f ca="1">INDEX({"","_","-","="},IF(OR($D263 &gt;= AW$6, $E263 &lt; AV$6), 0, 1)+IF(OR($F263 &gt;= AW$6, $G263 &lt; AV$6), 0, 2)+1)</f>
        <v/>
      </c>
      <c r="AW263" s="71" t="str">
        <f ca="1">INDEX({"","_","-","="},IF(OR($D263 &gt;= AX$6, $E263 &lt; AW$6), 0, 1)+IF(OR($F263 &gt;= AX$6, $G263 &lt; AW$6), 0, 2)+1)</f>
        <v/>
      </c>
      <c r="AX263" s="71" t="str">
        <f ca="1">INDEX({"","_","-","="},IF(OR($D263 &gt;= AY$6, $E263 &lt; AX$6), 0, 1)+IF(OR($F263 &gt;= AY$6, $G263 &lt; AX$6), 0, 2)+1)</f>
        <v/>
      </c>
      <c r="AY263" s="71" t="str">
        <f ca="1">INDEX({"","_","-","="},IF(OR($D263 &gt;= AZ$6, $E263 &lt; AY$6), 0, 1)+IF(OR($F263 &gt;= AZ$6, $G263 &lt; AY$6), 0, 2)+1)</f>
        <v/>
      </c>
      <c r="AZ263" s="71" t="str">
        <f ca="1">INDEX({"","_","-","="},IF(OR($D263 &gt;= BA$6, $E263 &lt; AZ$6), 0, 1)+IF(OR($F263 &gt;= BA$6, $G263 &lt; AZ$6), 0, 2)+1)</f>
        <v/>
      </c>
      <c r="BA263" s="71" t="str">
        <f ca="1">INDEX({"","_","-","="},IF(OR($D263 &gt;= BB$6, $E263 &lt; BA$6), 0, 1)+IF(OR($F263 &gt;= BB$6, $G263 &lt; BA$6), 0, 2)+1)</f>
        <v/>
      </c>
      <c r="BB263" s="71" t="str">
        <f ca="1">INDEX({"","_","-","="},IF(OR($D263 &gt;= BC$6, $E263 &lt; BB$6), 0, 1)+IF(OR($F263 &gt;= BC$6, $G263 &lt; BB$6), 0, 2)+1)</f>
        <v/>
      </c>
      <c r="BC263" s="71" t="str">
        <f ca="1">INDEX({"","_","-","="},IF(OR($D263 &gt;= BD$6, $E263 &lt; BC$6), 0, 1)+IF(OR($F263 &gt;= BD$6, $G263 &lt; BC$6), 0, 2)+1)</f>
        <v/>
      </c>
      <c r="BD263" s="71" t="str">
        <f ca="1">INDEX({"","_","-","="},IF(OR($D263 &gt;= BE$6, $E263 &lt; BD$6), 0, 1)+IF(OR($F263 &gt;= BE$6, $G263 &lt; BD$6), 0, 2)+1)</f>
        <v/>
      </c>
      <c r="BE263" s="71" t="str">
        <f ca="1">INDEX({"","_","-","="},IF(OR($D263 &gt;= BF$6, $E263 &lt; BE$6), 0, 1)+IF(OR($F263 &gt;= BF$6, $G263 &lt; BE$6), 0, 2)+1)</f>
        <v/>
      </c>
      <c r="BF263" s="71" t="str">
        <f ca="1">INDEX({"","_","-","="},IF(OR($D263 &gt;= BG$6, $E263 &lt; BF$6), 0, 1)+IF(OR($F263 &gt;= BG$6, $G263 &lt; BF$6), 0, 2)+1)</f>
        <v/>
      </c>
      <c r="BG263" s="71" t="str">
        <f ca="1">INDEX({"","_","-","="},IF(OR($D263 &gt;= BH$6, $E263 &lt; BG$6), 0, 1)+IF(OR($F263 &gt;= BH$6, $G263 &lt; BG$6), 0, 2)+1)</f>
        <v/>
      </c>
      <c r="BH263" s="71" t="str">
        <f ca="1">INDEX({"","_","-","="},IF(OR($D263 &gt;= BI$6, $E263 &lt; BH$6), 0, 1)+IF(OR($F263 &gt;= BI$6, $G263 &lt; BH$6), 0, 2)+1)</f>
        <v/>
      </c>
      <c r="BI263" s="71" t="str">
        <f ca="1">INDEX({"","_","-","="},IF(OR($D263 &gt;= BJ$6, $E263 &lt; BI$6), 0, 1)+IF(OR($F263 &gt;= BJ$6, $G263 &lt; BI$6), 0, 2)+1)</f>
        <v/>
      </c>
      <c r="BJ263" s="71" t="str">
        <f ca="1">INDEX({"","_","-","="},IF(OR($D263 &gt;= BK$6, $E263 &lt; BJ$6), 0, 1)+IF(OR($F263 &gt;= BK$6, $G263 &lt; BJ$6), 0, 2)+1)</f>
        <v/>
      </c>
      <c r="BK263" s="71" t="str">
        <f ca="1">INDEX({"","_","-","="},IF(OR($D263 &gt;= BL$6, $E263 &lt; BK$6), 0, 1)+IF(OR($F263 &gt;= BL$6, $G263 &lt; BK$6), 0, 2)+1)</f>
        <v/>
      </c>
      <c r="BL263" s="71" t="str">
        <f ca="1">INDEX({"","_","-","="},IF(OR($D263 &gt;= BM$6, $E263 &lt; BL$6), 0, 1)+IF(OR($F263 &gt;= BM$6, $G263 &lt; BL$6), 0, 2)+1)</f>
        <v/>
      </c>
      <c r="BM263" s="71" t="str">
        <f ca="1">INDEX({"","_","-","="},IF(OR($D263 &gt;= BN$6, $E263 &lt; BM$6), 0, 1)+IF(OR($F263 &gt;= BN$6, $G263 &lt; BM$6), 0, 2)+1)</f>
        <v/>
      </c>
      <c r="BN263" s="71" t="str">
        <f ca="1">INDEX({"","_","-","="},IF(OR($D263 &gt;= BO$6, $E263 &lt; BN$6), 0, 1)+IF(OR($F263 &gt;= BO$6, $G263 &lt; BN$6), 0, 2)+1)</f>
        <v/>
      </c>
      <c r="BO263" s="71" t="str">
        <f ca="1">INDEX({"","_","-","="},IF(OR($D263 &gt;= BP$6, $E263 &lt; BO$6), 0, 1)+IF(OR($F263 &gt;= BP$6, $G263 &lt; BO$6), 0, 2)+1)</f>
        <v/>
      </c>
      <c r="BP263" s="71" t="str">
        <f ca="1">INDEX({"","_","-","="},IF(OR($D263 &gt;= BQ$6, $E263 &lt; BP$6), 0, 1)+IF(OR($F263 &gt;= BQ$6, $G263 &lt; BP$6), 0, 2)+1)</f>
        <v/>
      </c>
      <c r="BQ263" s="71" t="str">
        <f ca="1">INDEX({"","_","-","="},IF(OR($D263 &gt;= BR$6, $E263 &lt; BQ$6), 0, 1)+IF(OR($F263 &gt;= BR$6, $G263 &lt; BQ$6), 0, 2)+1)</f>
        <v/>
      </c>
      <c r="BR263" s="71" t="str">
        <f ca="1">INDEX({"","_","-","="},IF(OR($D263 &gt;= BS$6, $E263 &lt; BR$6), 0, 1)+IF(OR($F263 &gt;= BS$6, $G263 &lt; BR$6), 0, 2)+1)</f>
        <v/>
      </c>
      <c r="BS263" s="71" t="str">
        <f ca="1">INDEX({"","_","-","="},IF(OR($D263 &gt;= BT$6, $E263 &lt; BS$6), 0, 1)+IF(OR($F263 &gt;= BT$6, $G263 &lt; BS$6), 0, 2)+1)</f>
        <v/>
      </c>
      <c r="BT263" s="71" t="str">
        <f ca="1">INDEX({"","_","-","="},IF(OR($D263 &gt;= BU$6, $E263 &lt; BT$6), 0, 1)+IF(OR($F263 &gt;= BU$6, $G263 &lt; BT$6), 0, 2)+1)</f>
        <v/>
      </c>
      <c r="BU263" s="71" t="str">
        <f ca="1">INDEX({"","_","-","="},IF(OR($D263 &gt;= BV$6, $E263 &lt; BU$6), 0, 1)+IF(OR($F263 &gt;= BV$6, $G263 &lt; BU$6), 0, 2)+1)</f>
        <v/>
      </c>
      <c r="BV263" s="71" t="str">
        <f ca="1">INDEX({"","_","-","="},IF(OR($D263 &gt;= BW$6, $E263 &lt; BV$6), 0, 1)+IF(OR($F263 &gt;= BW$6, $G263 &lt; BV$6), 0, 2)+1)</f>
        <v/>
      </c>
      <c r="BW263" s="71" t="str">
        <f ca="1">INDEX({"","_","-","="},IF(OR($D263 &gt;= BX$6, $E263 &lt; BW$6), 0, 1)+IF(OR($F263 &gt;= BX$6, $G263 &lt; BW$6), 0, 2)+1)</f>
        <v/>
      </c>
      <c r="BX263" s="71" t="str">
        <f ca="1">INDEX({"","_","-","="},IF(OR($D263 &gt;= BY$6, $E263 &lt; BX$6), 0, 1)+IF(OR($F263 &gt;= BY$6, $G263 &lt; BX$6), 0, 2)+1)</f>
        <v/>
      </c>
      <c r="BY263" s="71" t="str">
        <f ca="1">INDEX({"","_","-","="},IF(OR($D263 &gt;= BZ$6, $E263 &lt; BY$6), 0, 1)+IF(OR($F263 &gt;= BZ$6, $G263 &lt; BY$6), 0, 2)+1)</f>
        <v/>
      </c>
      <c r="BZ263" s="71" t="str">
        <f ca="1">INDEX({"","_","-","="},IF(OR($D263 &gt;= CA$6, $E263 &lt; BZ$6), 0, 1)+IF(OR($F263 &gt;= CA$6, $G263 &lt; BZ$6), 0, 2)+1)</f>
        <v/>
      </c>
      <c r="CA263" s="71" t="str">
        <f ca="1">INDEX({"","_","-","="},IF(OR($D263 &gt;= CB$6, $E263 &lt; CA$6), 0, 1)+IF(OR($F263 &gt;= CB$6, $G263 &lt; CA$6), 0, 2)+1)</f>
        <v/>
      </c>
      <c r="CB263" s="71" t="str">
        <f ca="1">INDEX({"","_","-","="},IF(OR($D263 &gt;= CC$6, $E263 &lt; CB$6), 0, 1)+IF(OR($F263 &gt;= CC$6, $G263 &lt; CB$6), 0, 2)+1)</f>
        <v/>
      </c>
      <c r="CC263" s="71" t="str">
        <f ca="1">INDEX({"","_","-","="},IF(OR($D263 &gt;= CD$6, $E263 &lt; CC$6), 0, 1)+IF(OR($F263 &gt;= CD$6, $G263 &lt; CC$6), 0, 2)+1)</f>
        <v/>
      </c>
      <c r="CD263" s="71" t="str">
        <f ca="1">INDEX({"","_","-","="},IF(OR($D263 &gt;= CE$6, $E263 &lt; CD$6), 0, 1)+IF(OR($F263 &gt;= CE$6, $G263 &lt; CD$6), 0, 2)+1)</f>
        <v/>
      </c>
    </row>
    <row r="264" spans="1:82">
      <c r="A264" s="8" t="str">
        <f ca="1">IF('临-进度'!N259,'临-进度'!$A259,"")</f>
        <v/>
      </c>
      <c r="B264" s="8" t="str">
        <f ca="1">IF('临-进度'!N259,'临-进度'!$B259,"")</f>
        <v/>
      </c>
      <c r="C264" s="8" t="str">
        <f ca="1">IF('临-进度'!N259,'临-进度'!$F259,"")</f>
        <v/>
      </c>
      <c r="D264" s="42" t="str">
        <f ca="1">IF('临-进度'!$N259,'临-进度'!$J259,"")</f>
        <v/>
      </c>
      <c r="E264" s="42" t="str">
        <f ca="1">IF('临-进度'!$N259,'临-进度'!$AF259,"")</f>
        <v/>
      </c>
      <c r="F264" s="42" t="str">
        <f ca="1">IF('临-进度'!$N259,'临-进度'!$K259,"")</f>
        <v/>
      </c>
      <c r="G264" s="76" t="str">
        <f ca="1">IF('临-进度'!$N259,'临-进度'!$AG259,"")</f>
        <v/>
      </c>
      <c r="H264" s="71" t="str">
        <f ca="1">INDEX({"","_","-","="},IF(OR($D264 &gt;= I$6, $E264 &lt; H$6), 0, 1)+IF(OR($F264 &gt;= I$6, $G264 &lt; H$6), 0, 2)+1)</f>
        <v/>
      </c>
      <c r="I264" s="71" t="str">
        <f ca="1">INDEX({"","_","-","="},IF(OR($D264 &gt;= J$6, $E264 &lt; I$6), 0, 1)+IF(OR($F264 &gt;= J$6, $G264 &lt; I$6), 0, 2)+1)</f>
        <v/>
      </c>
      <c r="J264" s="71" t="str">
        <f ca="1">INDEX({"","_","-","="},IF(OR($D264 &gt;= K$6, $E264 &lt; J$6), 0, 1)+IF(OR($F264 &gt;= K$6, $G264 &lt; J$6), 0, 2)+1)</f>
        <v/>
      </c>
      <c r="K264" s="71" t="str">
        <f ca="1">INDEX({"","_","-","="},IF(OR($D264 &gt;= L$6, $E264 &lt; K$6), 0, 1)+IF(OR($F264 &gt;= L$6, $G264 &lt; K$6), 0, 2)+1)</f>
        <v/>
      </c>
      <c r="L264" s="71" t="str">
        <f ca="1">INDEX({"","_","-","="},IF(OR($D264 &gt;= M$6, $E264 &lt; L$6), 0, 1)+IF(OR($F264 &gt;= M$6, $G264 &lt; L$6), 0, 2)+1)</f>
        <v/>
      </c>
      <c r="M264" s="71" t="str">
        <f ca="1">INDEX({"","_","-","="},IF(OR($D264 &gt;= N$6, $E264 &lt; M$6), 0, 1)+IF(OR($F264 &gt;= N$6, $G264 &lt; M$6), 0, 2)+1)</f>
        <v/>
      </c>
      <c r="N264" s="71" t="str">
        <f ca="1">INDEX({"","_","-","="},IF(OR($D264 &gt;= O$6, $E264 &lt; N$6), 0, 1)+IF(OR($F264 &gt;= O$6, $G264 &lt; N$6), 0, 2)+1)</f>
        <v/>
      </c>
      <c r="O264" s="71" t="str">
        <f ca="1">INDEX({"","_","-","="},IF(OR($D264 &gt;= P$6, $E264 &lt; O$6), 0, 1)+IF(OR($F264 &gt;= P$6, $G264 &lt; O$6), 0, 2)+1)</f>
        <v/>
      </c>
      <c r="P264" s="71" t="str">
        <f ca="1">INDEX({"","_","-","="},IF(OR($D264 &gt;= Q$6, $E264 &lt; P$6), 0, 1)+IF(OR($F264 &gt;= Q$6, $G264 &lt; P$6), 0, 2)+1)</f>
        <v/>
      </c>
      <c r="Q264" s="71" t="str">
        <f ca="1">INDEX({"","_","-","="},IF(OR($D264 &gt;= R$6, $E264 &lt; Q$6), 0, 1)+IF(OR($F264 &gt;= R$6, $G264 &lt; Q$6), 0, 2)+1)</f>
        <v/>
      </c>
      <c r="R264" s="71" t="str">
        <f ca="1">INDEX({"","_","-","="},IF(OR($D264 &gt;= S$6, $E264 &lt; R$6), 0, 1)+IF(OR($F264 &gt;= S$6, $G264 &lt; R$6), 0, 2)+1)</f>
        <v/>
      </c>
      <c r="S264" s="71" t="str">
        <f ca="1">INDEX({"","_","-","="},IF(OR($D264 &gt;= T$6, $E264 &lt; S$6), 0, 1)+IF(OR($F264 &gt;= T$6, $G264 &lt; S$6), 0, 2)+1)</f>
        <v/>
      </c>
      <c r="T264" s="71" t="str">
        <f ca="1">INDEX({"","_","-","="},IF(OR($D264 &gt;= U$6, $E264 &lt; T$6), 0, 1)+IF(OR($F264 &gt;= U$6, $G264 &lt; T$6), 0, 2)+1)</f>
        <v/>
      </c>
      <c r="U264" s="71" t="str">
        <f ca="1">INDEX({"","_","-","="},IF(OR($D264 &gt;= V$6, $E264 &lt; U$6), 0, 1)+IF(OR($F264 &gt;= V$6, $G264 &lt; U$6), 0, 2)+1)</f>
        <v/>
      </c>
      <c r="V264" s="71" t="str">
        <f ca="1">INDEX({"","_","-","="},IF(OR($D264 &gt;= W$6, $E264 &lt; V$6), 0, 1)+IF(OR($F264 &gt;= W$6, $G264 &lt; V$6), 0, 2)+1)</f>
        <v/>
      </c>
      <c r="W264" s="71" t="str">
        <f ca="1">INDEX({"","_","-","="},IF(OR($D264 &gt;= X$6, $E264 &lt; W$6), 0, 1)+IF(OR($F264 &gt;= X$6, $G264 &lt; W$6), 0, 2)+1)</f>
        <v/>
      </c>
      <c r="X264" s="71" t="str">
        <f ca="1">INDEX({"","_","-","="},IF(OR($D264 &gt;= Y$6, $E264 &lt; X$6), 0, 1)+IF(OR($F264 &gt;= Y$6, $G264 &lt; X$6), 0, 2)+1)</f>
        <v/>
      </c>
      <c r="Y264" s="71" t="str">
        <f ca="1">INDEX({"","_","-","="},IF(OR($D264 &gt;= Z$6, $E264 &lt; Y$6), 0, 1)+IF(OR($F264 &gt;= Z$6, $G264 &lt; Y$6), 0, 2)+1)</f>
        <v/>
      </c>
      <c r="Z264" s="71" t="str">
        <f ca="1">INDEX({"","_","-","="},IF(OR($D264 &gt;= AA$6, $E264 &lt; Z$6), 0, 1)+IF(OR($F264 &gt;= AA$6, $G264 &lt; Z$6), 0, 2)+1)</f>
        <v/>
      </c>
      <c r="AA264" s="71" t="str">
        <f ca="1">INDEX({"","_","-","="},IF(OR($D264 &gt;= AB$6, $E264 &lt; AA$6), 0, 1)+IF(OR($F264 &gt;= AB$6, $G264 &lt; AA$6), 0, 2)+1)</f>
        <v/>
      </c>
      <c r="AB264" s="71" t="str">
        <f ca="1">INDEX({"","_","-","="},IF(OR($D264 &gt;= AC$6, $E264 &lt; AB$6), 0, 1)+IF(OR($F264 &gt;= AC$6, $G264 &lt; AB$6), 0, 2)+1)</f>
        <v/>
      </c>
      <c r="AC264" s="71" t="str">
        <f ca="1">INDEX({"","_","-","="},IF(OR($D264 &gt;= AD$6, $E264 &lt; AC$6), 0, 1)+IF(OR($F264 &gt;= AD$6, $G264 &lt; AC$6), 0, 2)+1)</f>
        <v/>
      </c>
      <c r="AD264" s="71" t="str">
        <f ca="1">INDEX({"","_","-","="},IF(OR($D264 &gt;= AE$6, $E264 &lt; AD$6), 0, 1)+IF(OR($F264 &gt;= AE$6, $G264 &lt; AD$6), 0, 2)+1)</f>
        <v/>
      </c>
      <c r="AE264" s="71" t="str">
        <f ca="1">INDEX({"","_","-","="},IF(OR($D264 &gt;= AF$6, $E264 &lt; AE$6), 0, 1)+IF(OR($F264 &gt;= AF$6, $G264 &lt; AE$6), 0, 2)+1)</f>
        <v/>
      </c>
      <c r="AF264" s="71" t="str">
        <f ca="1">INDEX({"","_","-","="},IF(OR($D264 &gt;= AG$6, $E264 &lt; AF$6), 0, 1)+IF(OR($F264 &gt;= AG$6, $G264 &lt; AF$6), 0, 2)+1)</f>
        <v/>
      </c>
      <c r="AG264" s="71" t="str">
        <f ca="1">INDEX({"","_","-","="},IF(OR($D264 &gt;= AH$6, $E264 &lt; AG$6), 0, 1)+IF(OR($F264 &gt;= AH$6, $G264 &lt; AG$6), 0, 2)+1)</f>
        <v/>
      </c>
      <c r="AH264" s="71" t="str">
        <f ca="1">INDEX({"","_","-","="},IF(OR($D264 &gt;= AI$6, $E264 &lt; AH$6), 0, 1)+IF(OR($F264 &gt;= AI$6, $G264 &lt; AH$6), 0, 2)+1)</f>
        <v/>
      </c>
      <c r="AI264" s="71" t="str">
        <f ca="1">INDEX({"","_","-","="},IF(OR($D264 &gt;= AJ$6, $E264 &lt; AI$6), 0, 1)+IF(OR($F264 &gt;= AJ$6, $G264 &lt; AI$6), 0, 2)+1)</f>
        <v/>
      </c>
      <c r="AJ264" s="71" t="str">
        <f ca="1">INDEX({"","_","-","="},IF(OR($D264 &gt;= AK$6, $E264 &lt; AJ$6), 0, 1)+IF(OR($F264 &gt;= AK$6, $G264 &lt; AJ$6), 0, 2)+1)</f>
        <v/>
      </c>
      <c r="AK264" s="71" t="str">
        <f ca="1">INDEX({"","_","-","="},IF(OR($D264 &gt;= AL$6, $E264 &lt; AK$6), 0, 1)+IF(OR($F264 &gt;= AL$6, $G264 &lt; AK$6), 0, 2)+1)</f>
        <v/>
      </c>
      <c r="AL264" s="71" t="str">
        <f ca="1">INDEX({"","_","-","="},IF(OR($D264 &gt;= AM$6, $E264 &lt; AL$6), 0, 1)+IF(OR($F264 &gt;= AM$6, $G264 &lt; AL$6), 0, 2)+1)</f>
        <v/>
      </c>
      <c r="AM264" s="71" t="str">
        <f ca="1">INDEX({"","_","-","="},IF(OR($D264 &gt;= AN$6, $E264 &lt; AM$6), 0, 1)+IF(OR($F264 &gt;= AN$6, $G264 &lt; AM$6), 0, 2)+1)</f>
        <v/>
      </c>
      <c r="AN264" s="71" t="str">
        <f ca="1">INDEX({"","_","-","="},IF(OR($D264 &gt;= AO$6, $E264 &lt; AN$6), 0, 1)+IF(OR($F264 &gt;= AO$6, $G264 &lt; AN$6), 0, 2)+1)</f>
        <v/>
      </c>
      <c r="AO264" s="71" t="str">
        <f ca="1">INDEX({"","_","-","="},IF(OR($D264 &gt;= AP$6, $E264 &lt; AO$6), 0, 1)+IF(OR($F264 &gt;= AP$6, $G264 &lt; AO$6), 0, 2)+1)</f>
        <v/>
      </c>
      <c r="AP264" s="71" t="str">
        <f ca="1">INDEX({"","_","-","="},IF(OR($D264 &gt;= AQ$6, $E264 &lt; AP$6), 0, 1)+IF(OR($F264 &gt;= AQ$6, $G264 &lt; AP$6), 0, 2)+1)</f>
        <v/>
      </c>
      <c r="AQ264" s="71" t="str">
        <f ca="1">INDEX({"","_","-","="},IF(OR($D264 &gt;= AR$6, $E264 &lt; AQ$6), 0, 1)+IF(OR($F264 &gt;= AR$6, $G264 &lt; AQ$6), 0, 2)+1)</f>
        <v/>
      </c>
      <c r="AR264" s="71" t="str">
        <f ca="1">INDEX({"","_","-","="},IF(OR($D264 &gt;= AS$6, $E264 &lt; AR$6), 0, 1)+IF(OR($F264 &gt;= AS$6, $G264 &lt; AR$6), 0, 2)+1)</f>
        <v/>
      </c>
      <c r="AS264" s="71" t="str">
        <f ca="1">INDEX({"","_","-","="},IF(OR($D264 &gt;= AT$6, $E264 &lt; AS$6), 0, 1)+IF(OR($F264 &gt;= AT$6, $G264 &lt; AS$6), 0, 2)+1)</f>
        <v/>
      </c>
      <c r="AT264" s="71" t="str">
        <f ca="1">INDEX({"","_","-","="},IF(OR($D264 &gt;= AU$6, $E264 &lt; AT$6), 0, 1)+IF(OR($F264 &gt;= AU$6, $G264 &lt; AT$6), 0, 2)+1)</f>
        <v/>
      </c>
      <c r="AU264" s="71" t="str">
        <f ca="1">INDEX({"","_","-","="},IF(OR($D264 &gt;= AV$6, $E264 &lt; AU$6), 0, 1)+IF(OR($F264 &gt;= AV$6, $G264 &lt; AU$6), 0, 2)+1)</f>
        <v/>
      </c>
      <c r="AV264" s="71" t="str">
        <f ca="1">INDEX({"","_","-","="},IF(OR($D264 &gt;= AW$6, $E264 &lt; AV$6), 0, 1)+IF(OR($F264 &gt;= AW$6, $G264 &lt; AV$6), 0, 2)+1)</f>
        <v/>
      </c>
      <c r="AW264" s="71" t="str">
        <f ca="1">INDEX({"","_","-","="},IF(OR($D264 &gt;= AX$6, $E264 &lt; AW$6), 0, 1)+IF(OR($F264 &gt;= AX$6, $G264 &lt; AW$6), 0, 2)+1)</f>
        <v/>
      </c>
      <c r="AX264" s="71" t="str">
        <f ca="1">INDEX({"","_","-","="},IF(OR($D264 &gt;= AY$6, $E264 &lt; AX$6), 0, 1)+IF(OR($F264 &gt;= AY$6, $G264 &lt; AX$6), 0, 2)+1)</f>
        <v/>
      </c>
      <c r="AY264" s="71" t="str">
        <f ca="1">INDEX({"","_","-","="},IF(OR($D264 &gt;= AZ$6, $E264 &lt; AY$6), 0, 1)+IF(OR($F264 &gt;= AZ$6, $G264 &lt; AY$6), 0, 2)+1)</f>
        <v/>
      </c>
      <c r="AZ264" s="71" t="str">
        <f ca="1">INDEX({"","_","-","="},IF(OR($D264 &gt;= BA$6, $E264 &lt; AZ$6), 0, 1)+IF(OR($F264 &gt;= BA$6, $G264 &lt; AZ$6), 0, 2)+1)</f>
        <v/>
      </c>
      <c r="BA264" s="71" t="str">
        <f ca="1">INDEX({"","_","-","="},IF(OR($D264 &gt;= BB$6, $E264 &lt; BA$6), 0, 1)+IF(OR($F264 &gt;= BB$6, $G264 &lt; BA$6), 0, 2)+1)</f>
        <v/>
      </c>
      <c r="BB264" s="71" t="str">
        <f ca="1">INDEX({"","_","-","="},IF(OR($D264 &gt;= BC$6, $E264 &lt; BB$6), 0, 1)+IF(OR($F264 &gt;= BC$6, $G264 &lt; BB$6), 0, 2)+1)</f>
        <v/>
      </c>
      <c r="BC264" s="71" t="str">
        <f ca="1">INDEX({"","_","-","="},IF(OR($D264 &gt;= BD$6, $E264 &lt; BC$6), 0, 1)+IF(OR($F264 &gt;= BD$6, $G264 &lt; BC$6), 0, 2)+1)</f>
        <v/>
      </c>
      <c r="BD264" s="71" t="str">
        <f ca="1">INDEX({"","_","-","="},IF(OR($D264 &gt;= BE$6, $E264 &lt; BD$6), 0, 1)+IF(OR($F264 &gt;= BE$6, $G264 &lt; BD$6), 0, 2)+1)</f>
        <v/>
      </c>
      <c r="BE264" s="71" t="str">
        <f ca="1">INDEX({"","_","-","="},IF(OR($D264 &gt;= BF$6, $E264 &lt; BE$6), 0, 1)+IF(OR($F264 &gt;= BF$6, $G264 &lt; BE$6), 0, 2)+1)</f>
        <v/>
      </c>
      <c r="BF264" s="71" t="str">
        <f ca="1">INDEX({"","_","-","="},IF(OR($D264 &gt;= BG$6, $E264 &lt; BF$6), 0, 1)+IF(OR($F264 &gt;= BG$6, $G264 &lt; BF$6), 0, 2)+1)</f>
        <v/>
      </c>
      <c r="BG264" s="71" t="str">
        <f ca="1">INDEX({"","_","-","="},IF(OR($D264 &gt;= BH$6, $E264 &lt; BG$6), 0, 1)+IF(OR($F264 &gt;= BH$6, $G264 &lt; BG$6), 0, 2)+1)</f>
        <v/>
      </c>
      <c r="BH264" s="71" t="str">
        <f ca="1">INDEX({"","_","-","="},IF(OR($D264 &gt;= BI$6, $E264 &lt; BH$6), 0, 1)+IF(OR($F264 &gt;= BI$6, $G264 &lt; BH$6), 0, 2)+1)</f>
        <v/>
      </c>
      <c r="BI264" s="71" t="str">
        <f ca="1">INDEX({"","_","-","="},IF(OR($D264 &gt;= BJ$6, $E264 &lt; BI$6), 0, 1)+IF(OR($F264 &gt;= BJ$6, $G264 &lt; BI$6), 0, 2)+1)</f>
        <v/>
      </c>
      <c r="BJ264" s="71" t="str">
        <f ca="1">INDEX({"","_","-","="},IF(OR($D264 &gt;= BK$6, $E264 &lt; BJ$6), 0, 1)+IF(OR($F264 &gt;= BK$6, $G264 &lt; BJ$6), 0, 2)+1)</f>
        <v/>
      </c>
      <c r="BK264" s="71" t="str">
        <f ca="1">INDEX({"","_","-","="},IF(OR($D264 &gt;= BL$6, $E264 &lt; BK$6), 0, 1)+IF(OR($F264 &gt;= BL$6, $G264 &lt; BK$6), 0, 2)+1)</f>
        <v/>
      </c>
      <c r="BL264" s="71" t="str">
        <f ca="1">INDEX({"","_","-","="},IF(OR($D264 &gt;= BM$6, $E264 &lt; BL$6), 0, 1)+IF(OR($F264 &gt;= BM$6, $G264 &lt; BL$6), 0, 2)+1)</f>
        <v/>
      </c>
      <c r="BM264" s="71" t="str">
        <f ca="1">INDEX({"","_","-","="},IF(OR($D264 &gt;= BN$6, $E264 &lt; BM$6), 0, 1)+IF(OR($F264 &gt;= BN$6, $G264 &lt; BM$6), 0, 2)+1)</f>
        <v/>
      </c>
      <c r="BN264" s="71" t="str">
        <f ca="1">INDEX({"","_","-","="},IF(OR($D264 &gt;= BO$6, $E264 &lt; BN$6), 0, 1)+IF(OR($F264 &gt;= BO$6, $G264 &lt; BN$6), 0, 2)+1)</f>
        <v/>
      </c>
      <c r="BO264" s="71" t="str">
        <f ca="1">INDEX({"","_","-","="},IF(OR($D264 &gt;= BP$6, $E264 &lt; BO$6), 0, 1)+IF(OR($F264 &gt;= BP$6, $G264 &lt; BO$6), 0, 2)+1)</f>
        <v/>
      </c>
      <c r="BP264" s="71" t="str">
        <f ca="1">INDEX({"","_","-","="},IF(OR($D264 &gt;= BQ$6, $E264 &lt; BP$6), 0, 1)+IF(OR($F264 &gt;= BQ$6, $G264 &lt; BP$6), 0, 2)+1)</f>
        <v/>
      </c>
      <c r="BQ264" s="71" t="str">
        <f ca="1">INDEX({"","_","-","="},IF(OR($D264 &gt;= BR$6, $E264 &lt; BQ$6), 0, 1)+IF(OR($F264 &gt;= BR$6, $G264 &lt; BQ$6), 0, 2)+1)</f>
        <v/>
      </c>
      <c r="BR264" s="71" t="str">
        <f ca="1">INDEX({"","_","-","="},IF(OR($D264 &gt;= BS$6, $E264 &lt; BR$6), 0, 1)+IF(OR($F264 &gt;= BS$6, $G264 &lt; BR$6), 0, 2)+1)</f>
        <v/>
      </c>
      <c r="BS264" s="71" t="str">
        <f ca="1">INDEX({"","_","-","="},IF(OR($D264 &gt;= BT$6, $E264 &lt; BS$6), 0, 1)+IF(OR($F264 &gt;= BT$6, $G264 &lt; BS$6), 0, 2)+1)</f>
        <v/>
      </c>
      <c r="BT264" s="71" t="str">
        <f ca="1">INDEX({"","_","-","="},IF(OR($D264 &gt;= BU$6, $E264 &lt; BT$6), 0, 1)+IF(OR($F264 &gt;= BU$6, $G264 &lt; BT$6), 0, 2)+1)</f>
        <v/>
      </c>
      <c r="BU264" s="71" t="str">
        <f ca="1">INDEX({"","_","-","="},IF(OR($D264 &gt;= BV$6, $E264 &lt; BU$6), 0, 1)+IF(OR($F264 &gt;= BV$6, $G264 &lt; BU$6), 0, 2)+1)</f>
        <v/>
      </c>
      <c r="BV264" s="71" t="str">
        <f ca="1">INDEX({"","_","-","="},IF(OR($D264 &gt;= BW$6, $E264 &lt; BV$6), 0, 1)+IF(OR($F264 &gt;= BW$6, $G264 &lt; BV$6), 0, 2)+1)</f>
        <v/>
      </c>
      <c r="BW264" s="71" t="str">
        <f ca="1">INDEX({"","_","-","="},IF(OR($D264 &gt;= BX$6, $E264 &lt; BW$6), 0, 1)+IF(OR($F264 &gt;= BX$6, $G264 &lt; BW$6), 0, 2)+1)</f>
        <v/>
      </c>
      <c r="BX264" s="71" t="str">
        <f ca="1">INDEX({"","_","-","="},IF(OR($D264 &gt;= BY$6, $E264 &lt; BX$6), 0, 1)+IF(OR($F264 &gt;= BY$6, $G264 &lt; BX$6), 0, 2)+1)</f>
        <v/>
      </c>
      <c r="BY264" s="71" t="str">
        <f ca="1">INDEX({"","_","-","="},IF(OR($D264 &gt;= BZ$6, $E264 &lt; BY$6), 0, 1)+IF(OR($F264 &gt;= BZ$6, $G264 &lt; BY$6), 0, 2)+1)</f>
        <v/>
      </c>
      <c r="BZ264" s="71" t="str">
        <f ca="1">INDEX({"","_","-","="},IF(OR($D264 &gt;= CA$6, $E264 &lt; BZ$6), 0, 1)+IF(OR($F264 &gt;= CA$6, $G264 &lt; BZ$6), 0, 2)+1)</f>
        <v/>
      </c>
      <c r="CA264" s="71" t="str">
        <f ca="1">INDEX({"","_","-","="},IF(OR($D264 &gt;= CB$6, $E264 &lt; CA$6), 0, 1)+IF(OR($F264 &gt;= CB$6, $G264 &lt; CA$6), 0, 2)+1)</f>
        <v/>
      </c>
      <c r="CB264" s="71" t="str">
        <f ca="1">INDEX({"","_","-","="},IF(OR($D264 &gt;= CC$6, $E264 &lt; CB$6), 0, 1)+IF(OR($F264 &gt;= CC$6, $G264 &lt; CB$6), 0, 2)+1)</f>
        <v/>
      </c>
      <c r="CC264" s="71" t="str">
        <f ca="1">INDEX({"","_","-","="},IF(OR($D264 &gt;= CD$6, $E264 &lt; CC$6), 0, 1)+IF(OR($F264 &gt;= CD$6, $G264 &lt; CC$6), 0, 2)+1)</f>
        <v/>
      </c>
      <c r="CD264" s="71" t="str">
        <f ca="1">INDEX({"","_","-","="},IF(OR($D264 &gt;= CE$6, $E264 &lt; CD$6), 0, 1)+IF(OR($F264 &gt;= CE$6, $G264 &lt; CD$6), 0, 2)+1)</f>
        <v/>
      </c>
    </row>
    <row r="265" spans="1:82">
      <c r="A265" s="8" t="str">
        <f ca="1">IF('临-进度'!N260,'临-进度'!$A260,"")</f>
        <v/>
      </c>
      <c r="B265" s="8" t="str">
        <f ca="1">IF('临-进度'!N260,'临-进度'!$B260,"")</f>
        <v/>
      </c>
      <c r="C265" s="8" t="str">
        <f ca="1">IF('临-进度'!N260,'临-进度'!$F260,"")</f>
        <v/>
      </c>
      <c r="D265" s="42" t="str">
        <f ca="1">IF('临-进度'!$N260,'临-进度'!$J260,"")</f>
        <v/>
      </c>
      <c r="E265" s="42" t="str">
        <f ca="1">IF('临-进度'!$N260,'临-进度'!$AF260,"")</f>
        <v/>
      </c>
      <c r="F265" s="42" t="str">
        <f ca="1">IF('临-进度'!$N260,'临-进度'!$K260,"")</f>
        <v/>
      </c>
      <c r="G265" s="76" t="str">
        <f ca="1">IF('临-进度'!$N260,'临-进度'!$AG260,"")</f>
        <v/>
      </c>
      <c r="H265" s="71" t="str">
        <f ca="1">INDEX({"","_","-","="},IF(OR($D265 &gt;= I$6, $E265 &lt; H$6), 0, 1)+IF(OR($F265 &gt;= I$6, $G265 &lt; H$6), 0, 2)+1)</f>
        <v/>
      </c>
      <c r="I265" s="71" t="str">
        <f ca="1">INDEX({"","_","-","="},IF(OR($D265 &gt;= J$6, $E265 &lt; I$6), 0, 1)+IF(OR($F265 &gt;= J$6, $G265 &lt; I$6), 0, 2)+1)</f>
        <v/>
      </c>
      <c r="J265" s="71" t="str">
        <f ca="1">INDEX({"","_","-","="},IF(OR($D265 &gt;= K$6, $E265 &lt; J$6), 0, 1)+IF(OR($F265 &gt;= K$6, $G265 &lt; J$6), 0, 2)+1)</f>
        <v/>
      </c>
      <c r="K265" s="71" t="str">
        <f ca="1">INDEX({"","_","-","="},IF(OR($D265 &gt;= L$6, $E265 &lt; K$6), 0, 1)+IF(OR($F265 &gt;= L$6, $G265 &lt; K$6), 0, 2)+1)</f>
        <v/>
      </c>
      <c r="L265" s="71" t="str">
        <f ca="1">INDEX({"","_","-","="},IF(OR($D265 &gt;= M$6, $E265 &lt; L$6), 0, 1)+IF(OR($F265 &gt;= M$6, $G265 &lt; L$6), 0, 2)+1)</f>
        <v/>
      </c>
      <c r="M265" s="71" t="str">
        <f ca="1">INDEX({"","_","-","="},IF(OR($D265 &gt;= N$6, $E265 &lt; M$6), 0, 1)+IF(OR($F265 &gt;= N$6, $G265 &lt; M$6), 0, 2)+1)</f>
        <v/>
      </c>
      <c r="N265" s="71" t="str">
        <f ca="1">INDEX({"","_","-","="},IF(OR($D265 &gt;= O$6, $E265 &lt; N$6), 0, 1)+IF(OR($F265 &gt;= O$6, $G265 &lt; N$6), 0, 2)+1)</f>
        <v/>
      </c>
      <c r="O265" s="71" t="str">
        <f ca="1">INDEX({"","_","-","="},IF(OR($D265 &gt;= P$6, $E265 &lt; O$6), 0, 1)+IF(OR($F265 &gt;= P$6, $G265 &lt; O$6), 0, 2)+1)</f>
        <v/>
      </c>
      <c r="P265" s="71" t="str">
        <f ca="1">INDEX({"","_","-","="},IF(OR($D265 &gt;= Q$6, $E265 &lt; P$6), 0, 1)+IF(OR($F265 &gt;= Q$6, $G265 &lt; P$6), 0, 2)+1)</f>
        <v/>
      </c>
      <c r="Q265" s="71" t="str">
        <f ca="1">INDEX({"","_","-","="},IF(OR($D265 &gt;= R$6, $E265 &lt; Q$6), 0, 1)+IF(OR($F265 &gt;= R$6, $G265 &lt; Q$6), 0, 2)+1)</f>
        <v/>
      </c>
      <c r="R265" s="71" t="str">
        <f ca="1">INDEX({"","_","-","="},IF(OR($D265 &gt;= S$6, $E265 &lt; R$6), 0, 1)+IF(OR($F265 &gt;= S$6, $G265 &lt; R$6), 0, 2)+1)</f>
        <v/>
      </c>
      <c r="S265" s="71" t="str">
        <f ca="1">INDEX({"","_","-","="},IF(OR($D265 &gt;= T$6, $E265 &lt; S$6), 0, 1)+IF(OR($F265 &gt;= T$6, $G265 &lt; S$6), 0, 2)+1)</f>
        <v/>
      </c>
      <c r="T265" s="71" t="str">
        <f ca="1">INDEX({"","_","-","="},IF(OR($D265 &gt;= U$6, $E265 &lt; T$6), 0, 1)+IF(OR($F265 &gt;= U$6, $G265 &lt; T$6), 0, 2)+1)</f>
        <v/>
      </c>
      <c r="U265" s="71" t="str">
        <f ca="1">INDEX({"","_","-","="},IF(OR($D265 &gt;= V$6, $E265 &lt; U$6), 0, 1)+IF(OR($F265 &gt;= V$6, $G265 &lt; U$6), 0, 2)+1)</f>
        <v/>
      </c>
      <c r="V265" s="71" t="str">
        <f ca="1">INDEX({"","_","-","="},IF(OR($D265 &gt;= W$6, $E265 &lt; V$6), 0, 1)+IF(OR($F265 &gt;= W$6, $G265 &lt; V$6), 0, 2)+1)</f>
        <v/>
      </c>
      <c r="W265" s="71" t="str">
        <f ca="1">INDEX({"","_","-","="},IF(OR($D265 &gt;= X$6, $E265 &lt; W$6), 0, 1)+IF(OR($F265 &gt;= X$6, $G265 &lt; W$6), 0, 2)+1)</f>
        <v/>
      </c>
      <c r="X265" s="71" t="str">
        <f ca="1">INDEX({"","_","-","="},IF(OR($D265 &gt;= Y$6, $E265 &lt; X$6), 0, 1)+IF(OR($F265 &gt;= Y$6, $G265 &lt; X$6), 0, 2)+1)</f>
        <v/>
      </c>
      <c r="Y265" s="71" t="str">
        <f ca="1">INDEX({"","_","-","="},IF(OR($D265 &gt;= Z$6, $E265 &lt; Y$6), 0, 1)+IF(OR($F265 &gt;= Z$6, $G265 &lt; Y$6), 0, 2)+1)</f>
        <v/>
      </c>
      <c r="Z265" s="71" t="str">
        <f ca="1">INDEX({"","_","-","="},IF(OR($D265 &gt;= AA$6, $E265 &lt; Z$6), 0, 1)+IF(OR($F265 &gt;= AA$6, $G265 &lt; Z$6), 0, 2)+1)</f>
        <v/>
      </c>
      <c r="AA265" s="71" t="str">
        <f ca="1">INDEX({"","_","-","="},IF(OR($D265 &gt;= AB$6, $E265 &lt; AA$6), 0, 1)+IF(OR($F265 &gt;= AB$6, $G265 &lt; AA$6), 0, 2)+1)</f>
        <v/>
      </c>
      <c r="AB265" s="71" t="str">
        <f ca="1">INDEX({"","_","-","="},IF(OR($D265 &gt;= AC$6, $E265 &lt; AB$6), 0, 1)+IF(OR($F265 &gt;= AC$6, $G265 &lt; AB$6), 0, 2)+1)</f>
        <v/>
      </c>
      <c r="AC265" s="71" t="str">
        <f ca="1">INDEX({"","_","-","="},IF(OR($D265 &gt;= AD$6, $E265 &lt; AC$6), 0, 1)+IF(OR($F265 &gt;= AD$6, $G265 &lt; AC$6), 0, 2)+1)</f>
        <v/>
      </c>
      <c r="AD265" s="71" t="str">
        <f ca="1">INDEX({"","_","-","="},IF(OR($D265 &gt;= AE$6, $E265 &lt; AD$6), 0, 1)+IF(OR($F265 &gt;= AE$6, $G265 &lt; AD$6), 0, 2)+1)</f>
        <v/>
      </c>
      <c r="AE265" s="71" t="str">
        <f ca="1">INDEX({"","_","-","="},IF(OR($D265 &gt;= AF$6, $E265 &lt; AE$6), 0, 1)+IF(OR($F265 &gt;= AF$6, $G265 &lt; AE$6), 0, 2)+1)</f>
        <v/>
      </c>
      <c r="AF265" s="71" t="str">
        <f ca="1">INDEX({"","_","-","="},IF(OR($D265 &gt;= AG$6, $E265 &lt; AF$6), 0, 1)+IF(OR($F265 &gt;= AG$6, $G265 &lt; AF$6), 0, 2)+1)</f>
        <v/>
      </c>
      <c r="AG265" s="71" t="str">
        <f ca="1">INDEX({"","_","-","="},IF(OR($D265 &gt;= AH$6, $E265 &lt; AG$6), 0, 1)+IF(OR($F265 &gt;= AH$6, $G265 &lt; AG$6), 0, 2)+1)</f>
        <v/>
      </c>
      <c r="AH265" s="71" t="str">
        <f ca="1">INDEX({"","_","-","="},IF(OR($D265 &gt;= AI$6, $E265 &lt; AH$6), 0, 1)+IF(OR($F265 &gt;= AI$6, $G265 &lt; AH$6), 0, 2)+1)</f>
        <v/>
      </c>
      <c r="AI265" s="71" t="str">
        <f ca="1">INDEX({"","_","-","="},IF(OR($D265 &gt;= AJ$6, $E265 &lt; AI$6), 0, 1)+IF(OR($F265 &gt;= AJ$6, $G265 &lt; AI$6), 0, 2)+1)</f>
        <v/>
      </c>
      <c r="AJ265" s="71" t="str">
        <f ca="1">INDEX({"","_","-","="},IF(OR($D265 &gt;= AK$6, $E265 &lt; AJ$6), 0, 1)+IF(OR($F265 &gt;= AK$6, $G265 &lt; AJ$6), 0, 2)+1)</f>
        <v/>
      </c>
      <c r="AK265" s="71" t="str">
        <f ca="1">INDEX({"","_","-","="},IF(OR($D265 &gt;= AL$6, $E265 &lt; AK$6), 0, 1)+IF(OR($F265 &gt;= AL$6, $G265 &lt; AK$6), 0, 2)+1)</f>
        <v/>
      </c>
      <c r="AL265" s="71" t="str">
        <f ca="1">INDEX({"","_","-","="},IF(OR($D265 &gt;= AM$6, $E265 &lt; AL$6), 0, 1)+IF(OR($F265 &gt;= AM$6, $G265 &lt; AL$6), 0, 2)+1)</f>
        <v/>
      </c>
      <c r="AM265" s="71" t="str">
        <f ca="1">INDEX({"","_","-","="},IF(OR($D265 &gt;= AN$6, $E265 &lt; AM$6), 0, 1)+IF(OR($F265 &gt;= AN$6, $G265 &lt; AM$6), 0, 2)+1)</f>
        <v/>
      </c>
      <c r="AN265" s="71" t="str">
        <f ca="1">INDEX({"","_","-","="},IF(OR($D265 &gt;= AO$6, $E265 &lt; AN$6), 0, 1)+IF(OR($F265 &gt;= AO$6, $G265 &lt; AN$6), 0, 2)+1)</f>
        <v/>
      </c>
      <c r="AO265" s="71" t="str">
        <f ca="1">INDEX({"","_","-","="},IF(OR($D265 &gt;= AP$6, $E265 &lt; AO$6), 0, 1)+IF(OR($F265 &gt;= AP$6, $G265 &lt; AO$6), 0, 2)+1)</f>
        <v/>
      </c>
      <c r="AP265" s="71" t="str">
        <f ca="1">INDEX({"","_","-","="},IF(OR($D265 &gt;= AQ$6, $E265 &lt; AP$6), 0, 1)+IF(OR($F265 &gt;= AQ$6, $G265 &lt; AP$6), 0, 2)+1)</f>
        <v/>
      </c>
      <c r="AQ265" s="71" t="str">
        <f ca="1">INDEX({"","_","-","="},IF(OR($D265 &gt;= AR$6, $E265 &lt; AQ$6), 0, 1)+IF(OR($F265 &gt;= AR$6, $G265 &lt; AQ$6), 0, 2)+1)</f>
        <v/>
      </c>
      <c r="AR265" s="71" t="str">
        <f ca="1">INDEX({"","_","-","="},IF(OR($D265 &gt;= AS$6, $E265 &lt; AR$6), 0, 1)+IF(OR($F265 &gt;= AS$6, $G265 &lt; AR$6), 0, 2)+1)</f>
        <v/>
      </c>
      <c r="AS265" s="71" t="str">
        <f ca="1">INDEX({"","_","-","="},IF(OR($D265 &gt;= AT$6, $E265 &lt; AS$6), 0, 1)+IF(OR($F265 &gt;= AT$6, $G265 &lt; AS$6), 0, 2)+1)</f>
        <v/>
      </c>
      <c r="AT265" s="71" t="str">
        <f ca="1">INDEX({"","_","-","="},IF(OR($D265 &gt;= AU$6, $E265 &lt; AT$6), 0, 1)+IF(OR($F265 &gt;= AU$6, $G265 &lt; AT$6), 0, 2)+1)</f>
        <v/>
      </c>
      <c r="AU265" s="71" t="str">
        <f ca="1">INDEX({"","_","-","="},IF(OR($D265 &gt;= AV$6, $E265 &lt; AU$6), 0, 1)+IF(OR($F265 &gt;= AV$6, $G265 &lt; AU$6), 0, 2)+1)</f>
        <v/>
      </c>
      <c r="AV265" s="71" t="str">
        <f ca="1">INDEX({"","_","-","="},IF(OR($D265 &gt;= AW$6, $E265 &lt; AV$6), 0, 1)+IF(OR($F265 &gt;= AW$6, $G265 &lt; AV$6), 0, 2)+1)</f>
        <v/>
      </c>
      <c r="AW265" s="71" t="str">
        <f ca="1">INDEX({"","_","-","="},IF(OR($D265 &gt;= AX$6, $E265 &lt; AW$6), 0, 1)+IF(OR($F265 &gt;= AX$6, $G265 &lt; AW$6), 0, 2)+1)</f>
        <v/>
      </c>
      <c r="AX265" s="71" t="str">
        <f ca="1">INDEX({"","_","-","="},IF(OR($D265 &gt;= AY$6, $E265 &lt; AX$6), 0, 1)+IF(OR($F265 &gt;= AY$6, $G265 &lt; AX$6), 0, 2)+1)</f>
        <v/>
      </c>
      <c r="AY265" s="71" t="str">
        <f ca="1">INDEX({"","_","-","="},IF(OR($D265 &gt;= AZ$6, $E265 &lt; AY$6), 0, 1)+IF(OR($F265 &gt;= AZ$6, $G265 &lt; AY$6), 0, 2)+1)</f>
        <v/>
      </c>
      <c r="AZ265" s="71" t="str">
        <f ca="1">INDEX({"","_","-","="},IF(OR($D265 &gt;= BA$6, $E265 &lt; AZ$6), 0, 1)+IF(OR($F265 &gt;= BA$6, $G265 &lt; AZ$6), 0, 2)+1)</f>
        <v/>
      </c>
      <c r="BA265" s="71" t="str">
        <f ca="1">INDEX({"","_","-","="},IF(OR($D265 &gt;= BB$6, $E265 &lt; BA$6), 0, 1)+IF(OR($F265 &gt;= BB$6, $G265 &lt; BA$6), 0, 2)+1)</f>
        <v/>
      </c>
      <c r="BB265" s="71" t="str">
        <f ca="1">INDEX({"","_","-","="},IF(OR($D265 &gt;= BC$6, $E265 &lt; BB$6), 0, 1)+IF(OR($F265 &gt;= BC$6, $G265 &lt; BB$6), 0, 2)+1)</f>
        <v/>
      </c>
      <c r="BC265" s="71" t="str">
        <f ca="1">INDEX({"","_","-","="},IF(OR($D265 &gt;= BD$6, $E265 &lt; BC$6), 0, 1)+IF(OR($F265 &gt;= BD$6, $G265 &lt; BC$6), 0, 2)+1)</f>
        <v/>
      </c>
      <c r="BD265" s="71" t="str">
        <f ca="1">INDEX({"","_","-","="},IF(OR($D265 &gt;= BE$6, $E265 &lt; BD$6), 0, 1)+IF(OR($F265 &gt;= BE$6, $G265 &lt; BD$6), 0, 2)+1)</f>
        <v/>
      </c>
      <c r="BE265" s="71" t="str">
        <f ca="1">INDEX({"","_","-","="},IF(OR($D265 &gt;= BF$6, $E265 &lt; BE$6), 0, 1)+IF(OR($F265 &gt;= BF$6, $G265 &lt; BE$6), 0, 2)+1)</f>
        <v/>
      </c>
      <c r="BF265" s="71" t="str">
        <f ca="1">INDEX({"","_","-","="},IF(OR($D265 &gt;= BG$6, $E265 &lt; BF$6), 0, 1)+IF(OR($F265 &gt;= BG$6, $G265 &lt; BF$6), 0, 2)+1)</f>
        <v/>
      </c>
      <c r="BG265" s="71" t="str">
        <f ca="1">INDEX({"","_","-","="},IF(OR($D265 &gt;= BH$6, $E265 &lt; BG$6), 0, 1)+IF(OR($F265 &gt;= BH$6, $G265 &lt; BG$6), 0, 2)+1)</f>
        <v/>
      </c>
      <c r="BH265" s="71" t="str">
        <f ca="1">INDEX({"","_","-","="},IF(OR($D265 &gt;= BI$6, $E265 &lt; BH$6), 0, 1)+IF(OR($F265 &gt;= BI$6, $G265 &lt; BH$6), 0, 2)+1)</f>
        <v/>
      </c>
      <c r="BI265" s="71" t="str">
        <f ca="1">INDEX({"","_","-","="},IF(OR($D265 &gt;= BJ$6, $E265 &lt; BI$6), 0, 1)+IF(OR($F265 &gt;= BJ$6, $G265 &lt; BI$6), 0, 2)+1)</f>
        <v/>
      </c>
      <c r="BJ265" s="71" t="str">
        <f ca="1">INDEX({"","_","-","="},IF(OR($D265 &gt;= BK$6, $E265 &lt; BJ$6), 0, 1)+IF(OR($F265 &gt;= BK$6, $G265 &lt; BJ$6), 0, 2)+1)</f>
        <v/>
      </c>
      <c r="BK265" s="71" t="str">
        <f ca="1">INDEX({"","_","-","="},IF(OR($D265 &gt;= BL$6, $E265 &lt; BK$6), 0, 1)+IF(OR($F265 &gt;= BL$6, $G265 &lt; BK$6), 0, 2)+1)</f>
        <v/>
      </c>
      <c r="BL265" s="71" t="str">
        <f ca="1">INDEX({"","_","-","="},IF(OR($D265 &gt;= BM$6, $E265 &lt; BL$6), 0, 1)+IF(OR($F265 &gt;= BM$6, $G265 &lt; BL$6), 0, 2)+1)</f>
        <v/>
      </c>
      <c r="BM265" s="71" t="str">
        <f ca="1">INDEX({"","_","-","="},IF(OR($D265 &gt;= BN$6, $E265 &lt; BM$6), 0, 1)+IF(OR($F265 &gt;= BN$6, $G265 &lt; BM$6), 0, 2)+1)</f>
        <v/>
      </c>
      <c r="BN265" s="71" t="str">
        <f ca="1">INDEX({"","_","-","="},IF(OR($D265 &gt;= BO$6, $E265 &lt; BN$6), 0, 1)+IF(OR($F265 &gt;= BO$6, $G265 &lt; BN$6), 0, 2)+1)</f>
        <v/>
      </c>
      <c r="BO265" s="71" t="str">
        <f ca="1">INDEX({"","_","-","="},IF(OR($D265 &gt;= BP$6, $E265 &lt; BO$6), 0, 1)+IF(OR($F265 &gt;= BP$6, $G265 &lt; BO$6), 0, 2)+1)</f>
        <v/>
      </c>
      <c r="BP265" s="71" t="str">
        <f ca="1">INDEX({"","_","-","="},IF(OR($D265 &gt;= BQ$6, $E265 &lt; BP$6), 0, 1)+IF(OR($F265 &gt;= BQ$6, $G265 &lt; BP$6), 0, 2)+1)</f>
        <v/>
      </c>
      <c r="BQ265" s="71" t="str">
        <f ca="1">INDEX({"","_","-","="},IF(OR($D265 &gt;= BR$6, $E265 &lt; BQ$6), 0, 1)+IF(OR($F265 &gt;= BR$6, $G265 &lt; BQ$6), 0, 2)+1)</f>
        <v/>
      </c>
      <c r="BR265" s="71" t="str">
        <f ca="1">INDEX({"","_","-","="},IF(OR($D265 &gt;= BS$6, $E265 &lt; BR$6), 0, 1)+IF(OR($F265 &gt;= BS$6, $G265 &lt; BR$6), 0, 2)+1)</f>
        <v/>
      </c>
      <c r="BS265" s="71" t="str">
        <f ca="1">INDEX({"","_","-","="},IF(OR($D265 &gt;= BT$6, $E265 &lt; BS$6), 0, 1)+IF(OR($F265 &gt;= BT$6, $G265 &lt; BS$6), 0, 2)+1)</f>
        <v/>
      </c>
      <c r="BT265" s="71" t="str">
        <f ca="1">INDEX({"","_","-","="},IF(OR($D265 &gt;= BU$6, $E265 &lt; BT$6), 0, 1)+IF(OR($F265 &gt;= BU$6, $G265 &lt; BT$6), 0, 2)+1)</f>
        <v/>
      </c>
      <c r="BU265" s="71" t="str">
        <f ca="1">INDEX({"","_","-","="},IF(OR($D265 &gt;= BV$6, $E265 &lt; BU$6), 0, 1)+IF(OR($F265 &gt;= BV$6, $G265 &lt; BU$6), 0, 2)+1)</f>
        <v/>
      </c>
      <c r="BV265" s="71" t="str">
        <f ca="1">INDEX({"","_","-","="},IF(OR($D265 &gt;= BW$6, $E265 &lt; BV$6), 0, 1)+IF(OR($F265 &gt;= BW$6, $G265 &lt; BV$6), 0, 2)+1)</f>
        <v/>
      </c>
      <c r="BW265" s="71" t="str">
        <f ca="1">INDEX({"","_","-","="},IF(OR($D265 &gt;= BX$6, $E265 &lt; BW$6), 0, 1)+IF(OR($F265 &gt;= BX$6, $G265 &lt; BW$6), 0, 2)+1)</f>
        <v/>
      </c>
      <c r="BX265" s="71" t="str">
        <f ca="1">INDEX({"","_","-","="},IF(OR($D265 &gt;= BY$6, $E265 &lt; BX$6), 0, 1)+IF(OR($F265 &gt;= BY$6, $G265 &lt; BX$6), 0, 2)+1)</f>
        <v/>
      </c>
      <c r="BY265" s="71" t="str">
        <f ca="1">INDEX({"","_","-","="},IF(OR($D265 &gt;= BZ$6, $E265 &lt; BY$6), 0, 1)+IF(OR($F265 &gt;= BZ$6, $G265 &lt; BY$6), 0, 2)+1)</f>
        <v/>
      </c>
      <c r="BZ265" s="71" t="str">
        <f ca="1">INDEX({"","_","-","="},IF(OR($D265 &gt;= CA$6, $E265 &lt; BZ$6), 0, 1)+IF(OR($F265 &gt;= CA$6, $G265 &lt; BZ$6), 0, 2)+1)</f>
        <v/>
      </c>
      <c r="CA265" s="71" t="str">
        <f ca="1">INDEX({"","_","-","="},IF(OR($D265 &gt;= CB$6, $E265 &lt; CA$6), 0, 1)+IF(OR($F265 &gt;= CB$6, $G265 &lt; CA$6), 0, 2)+1)</f>
        <v/>
      </c>
      <c r="CB265" s="71" t="str">
        <f ca="1">INDEX({"","_","-","="},IF(OR($D265 &gt;= CC$6, $E265 &lt; CB$6), 0, 1)+IF(OR($F265 &gt;= CC$6, $G265 &lt; CB$6), 0, 2)+1)</f>
        <v/>
      </c>
      <c r="CC265" s="71" t="str">
        <f ca="1">INDEX({"","_","-","="},IF(OR($D265 &gt;= CD$6, $E265 &lt; CC$6), 0, 1)+IF(OR($F265 &gt;= CD$6, $G265 &lt; CC$6), 0, 2)+1)</f>
        <v/>
      </c>
      <c r="CD265" s="71" t="str">
        <f ca="1">INDEX({"","_","-","="},IF(OR($D265 &gt;= CE$6, $E265 &lt; CD$6), 0, 1)+IF(OR($F265 &gt;= CE$6, $G265 &lt; CD$6), 0, 2)+1)</f>
        <v/>
      </c>
    </row>
    <row r="266" spans="1:82">
      <c r="A266" s="8" t="str">
        <f ca="1">IF('临-进度'!N261,'临-进度'!$A261,"")</f>
        <v/>
      </c>
      <c r="B266" s="8" t="str">
        <f ca="1">IF('临-进度'!N261,'临-进度'!$B261,"")</f>
        <v/>
      </c>
      <c r="C266" s="8" t="str">
        <f ca="1">IF('临-进度'!N261,'临-进度'!$F261,"")</f>
        <v/>
      </c>
      <c r="D266" s="42" t="str">
        <f ca="1">IF('临-进度'!$N261,'临-进度'!$J261,"")</f>
        <v/>
      </c>
      <c r="E266" s="42" t="str">
        <f ca="1">IF('临-进度'!$N261,'临-进度'!$AF261,"")</f>
        <v/>
      </c>
      <c r="F266" s="42" t="str">
        <f ca="1">IF('临-进度'!$N261,'临-进度'!$K261,"")</f>
        <v/>
      </c>
      <c r="G266" s="76" t="str">
        <f ca="1">IF('临-进度'!$N261,'临-进度'!$AG261,"")</f>
        <v/>
      </c>
      <c r="H266" s="71" t="str">
        <f ca="1">INDEX({"","_","-","="},IF(OR($D266 &gt;= I$6, $E266 &lt; H$6), 0, 1)+IF(OR($F266 &gt;= I$6, $G266 &lt; H$6), 0, 2)+1)</f>
        <v/>
      </c>
      <c r="I266" s="71" t="str">
        <f ca="1">INDEX({"","_","-","="},IF(OR($D266 &gt;= J$6, $E266 &lt; I$6), 0, 1)+IF(OR($F266 &gt;= J$6, $G266 &lt; I$6), 0, 2)+1)</f>
        <v/>
      </c>
      <c r="J266" s="71" t="str">
        <f ca="1">INDEX({"","_","-","="},IF(OR($D266 &gt;= K$6, $E266 &lt; J$6), 0, 1)+IF(OR($F266 &gt;= K$6, $G266 &lt; J$6), 0, 2)+1)</f>
        <v/>
      </c>
      <c r="K266" s="71" t="str">
        <f ca="1">INDEX({"","_","-","="},IF(OR($D266 &gt;= L$6, $E266 &lt; K$6), 0, 1)+IF(OR($F266 &gt;= L$6, $G266 &lt; K$6), 0, 2)+1)</f>
        <v/>
      </c>
      <c r="L266" s="71" t="str">
        <f ca="1">INDEX({"","_","-","="},IF(OR($D266 &gt;= M$6, $E266 &lt; L$6), 0, 1)+IF(OR($F266 &gt;= M$6, $G266 &lt; L$6), 0, 2)+1)</f>
        <v/>
      </c>
      <c r="M266" s="71" t="str">
        <f ca="1">INDEX({"","_","-","="},IF(OR($D266 &gt;= N$6, $E266 &lt; M$6), 0, 1)+IF(OR($F266 &gt;= N$6, $G266 &lt; M$6), 0, 2)+1)</f>
        <v/>
      </c>
      <c r="N266" s="71" t="str">
        <f ca="1">INDEX({"","_","-","="},IF(OR($D266 &gt;= O$6, $E266 &lt; N$6), 0, 1)+IF(OR($F266 &gt;= O$6, $G266 &lt; N$6), 0, 2)+1)</f>
        <v/>
      </c>
      <c r="O266" s="71" t="str">
        <f ca="1">INDEX({"","_","-","="},IF(OR($D266 &gt;= P$6, $E266 &lt; O$6), 0, 1)+IF(OR($F266 &gt;= P$6, $G266 &lt; O$6), 0, 2)+1)</f>
        <v/>
      </c>
      <c r="P266" s="71" t="str">
        <f ca="1">INDEX({"","_","-","="},IF(OR($D266 &gt;= Q$6, $E266 &lt; P$6), 0, 1)+IF(OR($F266 &gt;= Q$6, $G266 &lt; P$6), 0, 2)+1)</f>
        <v/>
      </c>
      <c r="Q266" s="71" t="str">
        <f ca="1">INDEX({"","_","-","="},IF(OR($D266 &gt;= R$6, $E266 &lt; Q$6), 0, 1)+IF(OR($F266 &gt;= R$6, $G266 &lt; Q$6), 0, 2)+1)</f>
        <v/>
      </c>
      <c r="R266" s="71" t="str">
        <f ca="1">INDEX({"","_","-","="},IF(OR($D266 &gt;= S$6, $E266 &lt; R$6), 0, 1)+IF(OR($F266 &gt;= S$6, $G266 &lt; R$6), 0, 2)+1)</f>
        <v/>
      </c>
      <c r="S266" s="71" t="str">
        <f ca="1">INDEX({"","_","-","="},IF(OR($D266 &gt;= T$6, $E266 &lt; S$6), 0, 1)+IF(OR($F266 &gt;= T$6, $G266 &lt; S$6), 0, 2)+1)</f>
        <v/>
      </c>
      <c r="T266" s="71" t="str">
        <f ca="1">INDEX({"","_","-","="},IF(OR($D266 &gt;= U$6, $E266 &lt; T$6), 0, 1)+IF(OR($F266 &gt;= U$6, $G266 &lt; T$6), 0, 2)+1)</f>
        <v/>
      </c>
      <c r="U266" s="71" t="str">
        <f ca="1">INDEX({"","_","-","="},IF(OR($D266 &gt;= V$6, $E266 &lt; U$6), 0, 1)+IF(OR($F266 &gt;= V$6, $G266 &lt; U$6), 0, 2)+1)</f>
        <v/>
      </c>
      <c r="V266" s="71" t="str">
        <f ca="1">INDEX({"","_","-","="},IF(OR($D266 &gt;= W$6, $E266 &lt; V$6), 0, 1)+IF(OR($F266 &gt;= W$6, $G266 &lt; V$6), 0, 2)+1)</f>
        <v/>
      </c>
      <c r="W266" s="71" t="str">
        <f ca="1">INDEX({"","_","-","="},IF(OR($D266 &gt;= X$6, $E266 &lt; W$6), 0, 1)+IF(OR($F266 &gt;= X$6, $G266 &lt; W$6), 0, 2)+1)</f>
        <v/>
      </c>
      <c r="X266" s="71" t="str">
        <f ca="1">INDEX({"","_","-","="},IF(OR($D266 &gt;= Y$6, $E266 &lt; X$6), 0, 1)+IF(OR($F266 &gt;= Y$6, $G266 &lt; X$6), 0, 2)+1)</f>
        <v/>
      </c>
      <c r="Y266" s="71" t="str">
        <f ca="1">INDEX({"","_","-","="},IF(OR($D266 &gt;= Z$6, $E266 &lt; Y$6), 0, 1)+IF(OR($F266 &gt;= Z$6, $G266 &lt; Y$6), 0, 2)+1)</f>
        <v/>
      </c>
      <c r="Z266" s="71" t="str">
        <f ca="1">INDEX({"","_","-","="},IF(OR($D266 &gt;= AA$6, $E266 &lt; Z$6), 0, 1)+IF(OR($F266 &gt;= AA$6, $G266 &lt; Z$6), 0, 2)+1)</f>
        <v/>
      </c>
      <c r="AA266" s="71" t="str">
        <f ca="1">INDEX({"","_","-","="},IF(OR($D266 &gt;= AB$6, $E266 &lt; AA$6), 0, 1)+IF(OR($F266 &gt;= AB$6, $G266 &lt; AA$6), 0, 2)+1)</f>
        <v/>
      </c>
      <c r="AB266" s="71" t="str">
        <f ca="1">INDEX({"","_","-","="},IF(OR($D266 &gt;= AC$6, $E266 &lt; AB$6), 0, 1)+IF(OR($F266 &gt;= AC$6, $G266 &lt; AB$6), 0, 2)+1)</f>
        <v/>
      </c>
      <c r="AC266" s="71" t="str">
        <f ca="1">INDEX({"","_","-","="},IF(OR($D266 &gt;= AD$6, $E266 &lt; AC$6), 0, 1)+IF(OR($F266 &gt;= AD$6, $G266 &lt; AC$6), 0, 2)+1)</f>
        <v/>
      </c>
      <c r="AD266" s="71" t="str">
        <f ca="1">INDEX({"","_","-","="},IF(OR($D266 &gt;= AE$6, $E266 &lt; AD$6), 0, 1)+IF(OR($F266 &gt;= AE$6, $G266 &lt; AD$6), 0, 2)+1)</f>
        <v/>
      </c>
      <c r="AE266" s="71" t="str">
        <f ca="1">INDEX({"","_","-","="},IF(OR($D266 &gt;= AF$6, $E266 &lt; AE$6), 0, 1)+IF(OR($F266 &gt;= AF$6, $G266 &lt; AE$6), 0, 2)+1)</f>
        <v/>
      </c>
      <c r="AF266" s="71" t="str">
        <f ca="1">INDEX({"","_","-","="},IF(OR($D266 &gt;= AG$6, $E266 &lt; AF$6), 0, 1)+IF(OR($F266 &gt;= AG$6, $G266 &lt; AF$6), 0, 2)+1)</f>
        <v/>
      </c>
      <c r="AG266" s="71" t="str">
        <f ca="1">INDEX({"","_","-","="},IF(OR($D266 &gt;= AH$6, $E266 &lt; AG$6), 0, 1)+IF(OR($F266 &gt;= AH$6, $G266 &lt; AG$6), 0, 2)+1)</f>
        <v/>
      </c>
      <c r="AH266" s="71" t="str">
        <f ca="1">INDEX({"","_","-","="},IF(OR($D266 &gt;= AI$6, $E266 &lt; AH$6), 0, 1)+IF(OR($F266 &gt;= AI$6, $G266 &lt; AH$6), 0, 2)+1)</f>
        <v/>
      </c>
      <c r="AI266" s="71" t="str">
        <f ca="1">INDEX({"","_","-","="},IF(OR($D266 &gt;= AJ$6, $E266 &lt; AI$6), 0, 1)+IF(OR($F266 &gt;= AJ$6, $G266 &lt; AI$6), 0, 2)+1)</f>
        <v/>
      </c>
      <c r="AJ266" s="71" t="str">
        <f ca="1">INDEX({"","_","-","="},IF(OR($D266 &gt;= AK$6, $E266 &lt; AJ$6), 0, 1)+IF(OR($F266 &gt;= AK$6, $G266 &lt; AJ$6), 0, 2)+1)</f>
        <v/>
      </c>
      <c r="AK266" s="71" t="str">
        <f ca="1">INDEX({"","_","-","="},IF(OR($D266 &gt;= AL$6, $E266 &lt; AK$6), 0, 1)+IF(OR($F266 &gt;= AL$6, $G266 &lt; AK$6), 0, 2)+1)</f>
        <v/>
      </c>
      <c r="AL266" s="71" t="str">
        <f ca="1">INDEX({"","_","-","="},IF(OR($D266 &gt;= AM$6, $E266 &lt; AL$6), 0, 1)+IF(OR($F266 &gt;= AM$6, $G266 &lt; AL$6), 0, 2)+1)</f>
        <v/>
      </c>
      <c r="AM266" s="71" t="str">
        <f ca="1">INDEX({"","_","-","="},IF(OR($D266 &gt;= AN$6, $E266 &lt; AM$6), 0, 1)+IF(OR($F266 &gt;= AN$6, $G266 &lt; AM$6), 0, 2)+1)</f>
        <v/>
      </c>
      <c r="AN266" s="71" t="str">
        <f ca="1">INDEX({"","_","-","="},IF(OR($D266 &gt;= AO$6, $E266 &lt; AN$6), 0, 1)+IF(OR($F266 &gt;= AO$6, $G266 &lt; AN$6), 0, 2)+1)</f>
        <v/>
      </c>
      <c r="AO266" s="71" t="str">
        <f ca="1">INDEX({"","_","-","="},IF(OR($D266 &gt;= AP$6, $E266 &lt; AO$6), 0, 1)+IF(OR($F266 &gt;= AP$6, $G266 &lt; AO$6), 0, 2)+1)</f>
        <v/>
      </c>
      <c r="AP266" s="71" t="str">
        <f ca="1">INDEX({"","_","-","="},IF(OR($D266 &gt;= AQ$6, $E266 &lt; AP$6), 0, 1)+IF(OR($F266 &gt;= AQ$6, $G266 &lt; AP$6), 0, 2)+1)</f>
        <v/>
      </c>
      <c r="AQ266" s="71" t="str">
        <f ca="1">INDEX({"","_","-","="},IF(OR($D266 &gt;= AR$6, $E266 &lt; AQ$6), 0, 1)+IF(OR($F266 &gt;= AR$6, $G266 &lt; AQ$6), 0, 2)+1)</f>
        <v/>
      </c>
      <c r="AR266" s="71" t="str">
        <f ca="1">INDEX({"","_","-","="},IF(OR($D266 &gt;= AS$6, $E266 &lt; AR$6), 0, 1)+IF(OR($F266 &gt;= AS$6, $G266 &lt; AR$6), 0, 2)+1)</f>
        <v/>
      </c>
      <c r="AS266" s="71" t="str">
        <f ca="1">INDEX({"","_","-","="},IF(OR($D266 &gt;= AT$6, $E266 &lt; AS$6), 0, 1)+IF(OR($F266 &gt;= AT$6, $G266 &lt; AS$6), 0, 2)+1)</f>
        <v/>
      </c>
      <c r="AT266" s="71" t="str">
        <f ca="1">INDEX({"","_","-","="},IF(OR($D266 &gt;= AU$6, $E266 &lt; AT$6), 0, 1)+IF(OR($F266 &gt;= AU$6, $G266 &lt; AT$6), 0, 2)+1)</f>
        <v/>
      </c>
      <c r="AU266" s="71" t="str">
        <f ca="1">INDEX({"","_","-","="},IF(OR($D266 &gt;= AV$6, $E266 &lt; AU$6), 0, 1)+IF(OR($F266 &gt;= AV$6, $G266 &lt; AU$6), 0, 2)+1)</f>
        <v/>
      </c>
      <c r="AV266" s="71" t="str">
        <f ca="1">INDEX({"","_","-","="},IF(OR($D266 &gt;= AW$6, $E266 &lt; AV$6), 0, 1)+IF(OR($F266 &gt;= AW$6, $G266 &lt; AV$6), 0, 2)+1)</f>
        <v/>
      </c>
      <c r="AW266" s="71" t="str">
        <f ca="1">INDEX({"","_","-","="},IF(OR($D266 &gt;= AX$6, $E266 &lt; AW$6), 0, 1)+IF(OR($F266 &gt;= AX$6, $G266 &lt; AW$6), 0, 2)+1)</f>
        <v/>
      </c>
      <c r="AX266" s="71" t="str">
        <f ca="1">INDEX({"","_","-","="},IF(OR($D266 &gt;= AY$6, $E266 &lt; AX$6), 0, 1)+IF(OR($F266 &gt;= AY$6, $G266 &lt; AX$6), 0, 2)+1)</f>
        <v/>
      </c>
      <c r="AY266" s="71" t="str">
        <f ca="1">INDEX({"","_","-","="},IF(OR($D266 &gt;= AZ$6, $E266 &lt; AY$6), 0, 1)+IF(OR($F266 &gt;= AZ$6, $G266 &lt; AY$6), 0, 2)+1)</f>
        <v/>
      </c>
      <c r="AZ266" s="71" t="str">
        <f ca="1">INDEX({"","_","-","="},IF(OR($D266 &gt;= BA$6, $E266 &lt; AZ$6), 0, 1)+IF(OR($F266 &gt;= BA$6, $G266 &lt; AZ$6), 0, 2)+1)</f>
        <v/>
      </c>
      <c r="BA266" s="71" t="str">
        <f ca="1">INDEX({"","_","-","="},IF(OR($D266 &gt;= BB$6, $E266 &lt; BA$6), 0, 1)+IF(OR($F266 &gt;= BB$6, $G266 &lt; BA$6), 0, 2)+1)</f>
        <v/>
      </c>
      <c r="BB266" s="71" t="str">
        <f ca="1">INDEX({"","_","-","="},IF(OR($D266 &gt;= BC$6, $E266 &lt; BB$6), 0, 1)+IF(OR($F266 &gt;= BC$6, $G266 &lt; BB$6), 0, 2)+1)</f>
        <v/>
      </c>
      <c r="BC266" s="71" t="str">
        <f ca="1">INDEX({"","_","-","="},IF(OR($D266 &gt;= BD$6, $E266 &lt; BC$6), 0, 1)+IF(OR($F266 &gt;= BD$6, $G266 &lt; BC$6), 0, 2)+1)</f>
        <v/>
      </c>
      <c r="BD266" s="71" t="str">
        <f ca="1">INDEX({"","_","-","="},IF(OR($D266 &gt;= BE$6, $E266 &lt; BD$6), 0, 1)+IF(OR($F266 &gt;= BE$6, $G266 &lt; BD$6), 0, 2)+1)</f>
        <v/>
      </c>
      <c r="BE266" s="71" t="str">
        <f ca="1">INDEX({"","_","-","="},IF(OR($D266 &gt;= BF$6, $E266 &lt; BE$6), 0, 1)+IF(OR($F266 &gt;= BF$6, $G266 &lt; BE$6), 0, 2)+1)</f>
        <v/>
      </c>
      <c r="BF266" s="71" t="str">
        <f ca="1">INDEX({"","_","-","="},IF(OR($D266 &gt;= BG$6, $E266 &lt; BF$6), 0, 1)+IF(OR($F266 &gt;= BG$6, $G266 &lt; BF$6), 0, 2)+1)</f>
        <v/>
      </c>
      <c r="BG266" s="71" t="str">
        <f ca="1">INDEX({"","_","-","="},IF(OR($D266 &gt;= BH$6, $E266 &lt; BG$6), 0, 1)+IF(OR($F266 &gt;= BH$6, $G266 &lt; BG$6), 0, 2)+1)</f>
        <v/>
      </c>
      <c r="BH266" s="71" t="str">
        <f ca="1">INDEX({"","_","-","="},IF(OR($D266 &gt;= BI$6, $E266 &lt; BH$6), 0, 1)+IF(OR($F266 &gt;= BI$6, $G266 &lt; BH$6), 0, 2)+1)</f>
        <v/>
      </c>
      <c r="BI266" s="71" t="str">
        <f ca="1">INDEX({"","_","-","="},IF(OR($D266 &gt;= BJ$6, $E266 &lt; BI$6), 0, 1)+IF(OR($F266 &gt;= BJ$6, $G266 &lt; BI$6), 0, 2)+1)</f>
        <v/>
      </c>
      <c r="BJ266" s="71" t="str">
        <f ca="1">INDEX({"","_","-","="},IF(OR($D266 &gt;= BK$6, $E266 &lt; BJ$6), 0, 1)+IF(OR($F266 &gt;= BK$6, $G266 &lt; BJ$6), 0, 2)+1)</f>
        <v/>
      </c>
      <c r="BK266" s="71" t="str">
        <f ca="1">INDEX({"","_","-","="},IF(OR($D266 &gt;= BL$6, $E266 &lt; BK$6), 0, 1)+IF(OR($F266 &gt;= BL$6, $G266 &lt; BK$6), 0, 2)+1)</f>
        <v/>
      </c>
      <c r="BL266" s="71" t="str">
        <f ca="1">INDEX({"","_","-","="},IF(OR($D266 &gt;= BM$6, $E266 &lt; BL$6), 0, 1)+IF(OR($F266 &gt;= BM$6, $G266 &lt; BL$6), 0, 2)+1)</f>
        <v/>
      </c>
      <c r="BM266" s="71" t="str">
        <f ca="1">INDEX({"","_","-","="},IF(OR($D266 &gt;= BN$6, $E266 &lt; BM$6), 0, 1)+IF(OR($F266 &gt;= BN$6, $G266 &lt; BM$6), 0, 2)+1)</f>
        <v/>
      </c>
      <c r="BN266" s="71" t="str">
        <f ca="1">INDEX({"","_","-","="},IF(OR($D266 &gt;= BO$6, $E266 &lt; BN$6), 0, 1)+IF(OR($F266 &gt;= BO$6, $G266 &lt; BN$6), 0, 2)+1)</f>
        <v/>
      </c>
      <c r="BO266" s="71" t="str">
        <f ca="1">INDEX({"","_","-","="},IF(OR($D266 &gt;= BP$6, $E266 &lt; BO$6), 0, 1)+IF(OR($F266 &gt;= BP$6, $G266 &lt; BO$6), 0, 2)+1)</f>
        <v/>
      </c>
      <c r="BP266" s="71" t="str">
        <f ca="1">INDEX({"","_","-","="},IF(OR($D266 &gt;= BQ$6, $E266 &lt; BP$6), 0, 1)+IF(OR($F266 &gt;= BQ$6, $G266 &lt; BP$6), 0, 2)+1)</f>
        <v/>
      </c>
      <c r="BQ266" s="71" t="str">
        <f ca="1">INDEX({"","_","-","="},IF(OR($D266 &gt;= BR$6, $E266 &lt; BQ$6), 0, 1)+IF(OR($F266 &gt;= BR$6, $G266 &lt; BQ$6), 0, 2)+1)</f>
        <v/>
      </c>
      <c r="BR266" s="71" t="str">
        <f ca="1">INDEX({"","_","-","="},IF(OR($D266 &gt;= BS$6, $E266 &lt; BR$6), 0, 1)+IF(OR($F266 &gt;= BS$6, $G266 &lt; BR$6), 0, 2)+1)</f>
        <v/>
      </c>
      <c r="BS266" s="71" t="str">
        <f ca="1">INDEX({"","_","-","="},IF(OR($D266 &gt;= BT$6, $E266 &lt; BS$6), 0, 1)+IF(OR($F266 &gt;= BT$6, $G266 &lt; BS$6), 0, 2)+1)</f>
        <v/>
      </c>
      <c r="BT266" s="71" t="str">
        <f ca="1">INDEX({"","_","-","="},IF(OR($D266 &gt;= BU$6, $E266 &lt; BT$6), 0, 1)+IF(OR($F266 &gt;= BU$6, $G266 &lt; BT$6), 0, 2)+1)</f>
        <v/>
      </c>
      <c r="BU266" s="71" t="str">
        <f ca="1">INDEX({"","_","-","="},IF(OR($D266 &gt;= BV$6, $E266 &lt; BU$6), 0, 1)+IF(OR($F266 &gt;= BV$6, $G266 &lt; BU$6), 0, 2)+1)</f>
        <v/>
      </c>
      <c r="BV266" s="71" t="str">
        <f ca="1">INDEX({"","_","-","="},IF(OR($D266 &gt;= BW$6, $E266 &lt; BV$6), 0, 1)+IF(OR($F266 &gt;= BW$6, $G266 &lt; BV$6), 0, 2)+1)</f>
        <v/>
      </c>
      <c r="BW266" s="71" t="str">
        <f ca="1">INDEX({"","_","-","="},IF(OR($D266 &gt;= BX$6, $E266 &lt; BW$6), 0, 1)+IF(OR($F266 &gt;= BX$6, $G266 &lt; BW$6), 0, 2)+1)</f>
        <v/>
      </c>
      <c r="BX266" s="71" t="str">
        <f ca="1">INDEX({"","_","-","="},IF(OR($D266 &gt;= BY$6, $E266 &lt; BX$6), 0, 1)+IF(OR($F266 &gt;= BY$6, $G266 &lt; BX$6), 0, 2)+1)</f>
        <v/>
      </c>
      <c r="BY266" s="71" t="str">
        <f ca="1">INDEX({"","_","-","="},IF(OR($D266 &gt;= BZ$6, $E266 &lt; BY$6), 0, 1)+IF(OR($F266 &gt;= BZ$6, $G266 &lt; BY$6), 0, 2)+1)</f>
        <v/>
      </c>
      <c r="BZ266" s="71" t="str">
        <f ca="1">INDEX({"","_","-","="},IF(OR($D266 &gt;= CA$6, $E266 &lt; BZ$6), 0, 1)+IF(OR($F266 &gt;= CA$6, $G266 &lt; BZ$6), 0, 2)+1)</f>
        <v/>
      </c>
      <c r="CA266" s="71" t="str">
        <f ca="1">INDEX({"","_","-","="},IF(OR($D266 &gt;= CB$6, $E266 &lt; CA$6), 0, 1)+IF(OR($F266 &gt;= CB$6, $G266 &lt; CA$6), 0, 2)+1)</f>
        <v/>
      </c>
      <c r="CB266" s="71" t="str">
        <f ca="1">INDEX({"","_","-","="},IF(OR($D266 &gt;= CC$6, $E266 &lt; CB$6), 0, 1)+IF(OR($F266 &gt;= CC$6, $G266 &lt; CB$6), 0, 2)+1)</f>
        <v/>
      </c>
      <c r="CC266" s="71" t="str">
        <f ca="1">INDEX({"","_","-","="},IF(OR($D266 &gt;= CD$6, $E266 &lt; CC$6), 0, 1)+IF(OR($F266 &gt;= CD$6, $G266 &lt; CC$6), 0, 2)+1)</f>
        <v/>
      </c>
      <c r="CD266" s="71" t="str">
        <f ca="1">INDEX({"","_","-","="},IF(OR($D266 &gt;= CE$6, $E266 &lt; CD$6), 0, 1)+IF(OR($F266 &gt;= CE$6, $G266 &lt; CD$6), 0, 2)+1)</f>
        <v/>
      </c>
    </row>
    <row r="267" spans="1:82">
      <c r="A267" s="8" t="str">
        <f ca="1">IF('临-进度'!N262,'临-进度'!$A262,"")</f>
        <v/>
      </c>
      <c r="B267" s="8" t="str">
        <f ca="1">IF('临-进度'!N262,'临-进度'!$B262,"")</f>
        <v/>
      </c>
      <c r="C267" s="8" t="str">
        <f ca="1">IF('临-进度'!N262,'临-进度'!$F262,"")</f>
        <v/>
      </c>
      <c r="D267" s="42" t="str">
        <f ca="1">IF('临-进度'!$N262,'临-进度'!$J262,"")</f>
        <v/>
      </c>
      <c r="E267" s="42" t="str">
        <f ca="1">IF('临-进度'!$N262,'临-进度'!$AF262,"")</f>
        <v/>
      </c>
      <c r="F267" s="42" t="str">
        <f ca="1">IF('临-进度'!$N262,'临-进度'!$K262,"")</f>
        <v/>
      </c>
      <c r="G267" s="76" t="str">
        <f ca="1">IF('临-进度'!$N262,'临-进度'!$AG262,"")</f>
        <v/>
      </c>
      <c r="H267" s="71" t="str">
        <f ca="1">INDEX({"","_","-","="},IF(OR($D267 &gt;= I$6, $E267 &lt; H$6), 0, 1)+IF(OR($F267 &gt;= I$6, $G267 &lt; H$6), 0, 2)+1)</f>
        <v/>
      </c>
      <c r="I267" s="71" t="str">
        <f ca="1">INDEX({"","_","-","="},IF(OR($D267 &gt;= J$6, $E267 &lt; I$6), 0, 1)+IF(OR($F267 &gt;= J$6, $G267 &lt; I$6), 0, 2)+1)</f>
        <v/>
      </c>
      <c r="J267" s="71" t="str">
        <f ca="1">INDEX({"","_","-","="},IF(OR($D267 &gt;= K$6, $E267 &lt; J$6), 0, 1)+IF(OR($F267 &gt;= K$6, $G267 &lt; J$6), 0, 2)+1)</f>
        <v/>
      </c>
      <c r="K267" s="71" t="str">
        <f ca="1">INDEX({"","_","-","="},IF(OR($D267 &gt;= L$6, $E267 &lt; K$6), 0, 1)+IF(OR($F267 &gt;= L$6, $G267 &lt; K$6), 0, 2)+1)</f>
        <v/>
      </c>
      <c r="L267" s="71" t="str">
        <f ca="1">INDEX({"","_","-","="},IF(OR($D267 &gt;= M$6, $E267 &lt; L$6), 0, 1)+IF(OR($F267 &gt;= M$6, $G267 &lt; L$6), 0, 2)+1)</f>
        <v/>
      </c>
      <c r="M267" s="71" t="str">
        <f ca="1">INDEX({"","_","-","="},IF(OR($D267 &gt;= N$6, $E267 &lt; M$6), 0, 1)+IF(OR($F267 &gt;= N$6, $G267 &lt; M$6), 0, 2)+1)</f>
        <v/>
      </c>
      <c r="N267" s="71" t="str">
        <f ca="1">INDEX({"","_","-","="},IF(OR($D267 &gt;= O$6, $E267 &lt; N$6), 0, 1)+IF(OR($F267 &gt;= O$6, $G267 &lt; N$6), 0, 2)+1)</f>
        <v/>
      </c>
      <c r="O267" s="71" t="str">
        <f ca="1">INDEX({"","_","-","="},IF(OR($D267 &gt;= P$6, $E267 &lt; O$6), 0, 1)+IF(OR($F267 &gt;= P$6, $G267 &lt; O$6), 0, 2)+1)</f>
        <v/>
      </c>
      <c r="P267" s="71" t="str">
        <f ca="1">INDEX({"","_","-","="},IF(OR($D267 &gt;= Q$6, $E267 &lt; P$6), 0, 1)+IF(OR($F267 &gt;= Q$6, $G267 &lt; P$6), 0, 2)+1)</f>
        <v/>
      </c>
      <c r="Q267" s="71" t="str">
        <f ca="1">INDEX({"","_","-","="},IF(OR($D267 &gt;= R$6, $E267 &lt; Q$6), 0, 1)+IF(OR($F267 &gt;= R$6, $G267 &lt; Q$6), 0, 2)+1)</f>
        <v/>
      </c>
      <c r="R267" s="71" t="str">
        <f ca="1">INDEX({"","_","-","="},IF(OR($D267 &gt;= S$6, $E267 &lt; R$6), 0, 1)+IF(OR($F267 &gt;= S$6, $G267 &lt; R$6), 0, 2)+1)</f>
        <v/>
      </c>
      <c r="S267" s="71" t="str">
        <f ca="1">INDEX({"","_","-","="},IF(OR($D267 &gt;= T$6, $E267 &lt; S$6), 0, 1)+IF(OR($F267 &gt;= T$6, $G267 &lt; S$6), 0, 2)+1)</f>
        <v/>
      </c>
      <c r="T267" s="71" t="str">
        <f ca="1">INDEX({"","_","-","="},IF(OR($D267 &gt;= U$6, $E267 &lt; T$6), 0, 1)+IF(OR($F267 &gt;= U$6, $G267 &lt; T$6), 0, 2)+1)</f>
        <v/>
      </c>
      <c r="U267" s="71" t="str">
        <f ca="1">INDEX({"","_","-","="},IF(OR($D267 &gt;= V$6, $E267 &lt; U$6), 0, 1)+IF(OR($F267 &gt;= V$6, $G267 &lt; U$6), 0, 2)+1)</f>
        <v/>
      </c>
      <c r="V267" s="71" t="str">
        <f ca="1">INDEX({"","_","-","="},IF(OR($D267 &gt;= W$6, $E267 &lt; V$6), 0, 1)+IF(OR($F267 &gt;= W$6, $G267 &lt; V$6), 0, 2)+1)</f>
        <v/>
      </c>
      <c r="W267" s="71" t="str">
        <f ca="1">INDEX({"","_","-","="},IF(OR($D267 &gt;= X$6, $E267 &lt; W$6), 0, 1)+IF(OR($F267 &gt;= X$6, $G267 &lt; W$6), 0, 2)+1)</f>
        <v/>
      </c>
      <c r="X267" s="71" t="str">
        <f ca="1">INDEX({"","_","-","="},IF(OR($D267 &gt;= Y$6, $E267 &lt; X$6), 0, 1)+IF(OR($F267 &gt;= Y$6, $G267 &lt; X$6), 0, 2)+1)</f>
        <v/>
      </c>
      <c r="Y267" s="71" t="str">
        <f ca="1">INDEX({"","_","-","="},IF(OR($D267 &gt;= Z$6, $E267 &lt; Y$6), 0, 1)+IF(OR($F267 &gt;= Z$6, $G267 &lt; Y$6), 0, 2)+1)</f>
        <v/>
      </c>
      <c r="Z267" s="71" t="str">
        <f ca="1">INDEX({"","_","-","="},IF(OR($D267 &gt;= AA$6, $E267 &lt; Z$6), 0, 1)+IF(OR($F267 &gt;= AA$6, $G267 &lt; Z$6), 0, 2)+1)</f>
        <v/>
      </c>
      <c r="AA267" s="71" t="str">
        <f ca="1">INDEX({"","_","-","="},IF(OR($D267 &gt;= AB$6, $E267 &lt; AA$6), 0, 1)+IF(OR($F267 &gt;= AB$6, $G267 &lt; AA$6), 0, 2)+1)</f>
        <v/>
      </c>
      <c r="AB267" s="71" t="str">
        <f ca="1">INDEX({"","_","-","="},IF(OR($D267 &gt;= AC$6, $E267 &lt; AB$6), 0, 1)+IF(OR($F267 &gt;= AC$6, $G267 &lt; AB$6), 0, 2)+1)</f>
        <v/>
      </c>
      <c r="AC267" s="71" t="str">
        <f ca="1">INDEX({"","_","-","="},IF(OR($D267 &gt;= AD$6, $E267 &lt; AC$6), 0, 1)+IF(OR($F267 &gt;= AD$6, $G267 &lt; AC$6), 0, 2)+1)</f>
        <v/>
      </c>
      <c r="AD267" s="71" t="str">
        <f ca="1">INDEX({"","_","-","="},IF(OR($D267 &gt;= AE$6, $E267 &lt; AD$6), 0, 1)+IF(OR($F267 &gt;= AE$6, $G267 &lt; AD$6), 0, 2)+1)</f>
        <v/>
      </c>
      <c r="AE267" s="71" t="str">
        <f ca="1">INDEX({"","_","-","="},IF(OR($D267 &gt;= AF$6, $E267 &lt; AE$6), 0, 1)+IF(OR($F267 &gt;= AF$6, $G267 &lt; AE$6), 0, 2)+1)</f>
        <v/>
      </c>
      <c r="AF267" s="71" t="str">
        <f ca="1">INDEX({"","_","-","="},IF(OR($D267 &gt;= AG$6, $E267 &lt; AF$6), 0, 1)+IF(OR($F267 &gt;= AG$6, $G267 &lt; AF$6), 0, 2)+1)</f>
        <v/>
      </c>
      <c r="AG267" s="71" t="str">
        <f ca="1">INDEX({"","_","-","="},IF(OR($D267 &gt;= AH$6, $E267 &lt; AG$6), 0, 1)+IF(OR($F267 &gt;= AH$6, $G267 &lt; AG$6), 0, 2)+1)</f>
        <v/>
      </c>
      <c r="AH267" s="71" t="str">
        <f ca="1">INDEX({"","_","-","="},IF(OR($D267 &gt;= AI$6, $E267 &lt; AH$6), 0, 1)+IF(OR($F267 &gt;= AI$6, $G267 &lt; AH$6), 0, 2)+1)</f>
        <v/>
      </c>
      <c r="AI267" s="71" t="str">
        <f ca="1">INDEX({"","_","-","="},IF(OR($D267 &gt;= AJ$6, $E267 &lt; AI$6), 0, 1)+IF(OR($F267 &gt;= AJ$6, $G267 &lt; AI$6), 0, 2)+1)</f>
        <v/>
      </c>
      <c r="AJ267" s="71" t="str">
        <f ca="1">INDEX({"","_","-","="},IF(OR($D267 &gt;= AK$6, $E267 &lt; AJ$6), 0, 1)+IF(OR($F267 &gt;= AK$6, $G267 &lt; AJ$6), 0, 2)+1)</f>
        <v/>
      </c>
      <c r="AK267" s="71" t="str">
        <f ca="1">INDEX({"","_","-","="},IF(OR($D267 &gt;= AL$6, $E267 &lt; AK$6), 0, 1)+IF(OR($F267 &gt;= AL$6, $G267 &lt; AK$6), 0, 2)+1)</f>
        <v/>
      </c>
      <c r="AL267" s="71" t="str">
        <f ca="1">INDEX({"","_","-","="},IF(OR($D267 &gt;= AM$6, $E267 &lt; AL$6), 0, 1)+IF(OR($F267 &gt;= AM$6, $G267 &lt; AL$6), 0, 2)+1)</f>
        <v/>
      </c>
      <c r="AM267" s="71" t="str">
        <f ca="1">INDEX({"","_","-","="},IF(OR($D267 &gt;= AN$6, $E267 &lt; AM$6), 0, 1)+IF(OR($F267 &gt;= AN$6, $G267 &lt; AM$6), 0, 2)+1)</f>
        <v/>
      </c>
      <c r="AN267" s="71" t="str">
        <f ca="1">INDEX({"","_","-","="},IF(OR($D267 &gt;= AO$6, $E267 &lt; AN$6), 0, 1)+IF(OR($F267 &gt;= AO$6, $G267 &lt; AN$6), 0, 2)+1)</f>
        <v/>
      </c>
      <c r="AO267" s="71" t="str">
        <f ca="1">INDEX({"","_","-","="},IF(OR($D267 &gt;= AP$6, $E267 &lt; AO$6), 0, 1)+IF(OR($F267 &gt;= AP$6, $G267 &lt; AO$6), 0, 2)+1)</f>
        <v/>
      </c>
      <c r="AP267" s="71" t="str">
        <f ca="1">INDEX({"","_","-","="},IF(OR($D267 &gt;= AQ$6, $E267 &lt; AP$6), 0, 1)+IF(OR($F267 &gt;= AQ$6, $G267 &lt; AP$6), 0, 2)+1)</f>
        <v/>
      </c>
      <c r="AQ267" s="71" t="str">
        <f ca="1">INDEX({"","_","-","="},IF(OR($D267 &gt;= AR$6, $E267 &lt; AQ$6), 0, 1)+IF(OR($F267 &gt;= AR$6, $G267 &lt; AQ$6), 0, 2)+1)</f>
        <v/>
      </c>
      <c r="AR267" s="71" t="str">
        <f ca="1">INDEX({"","_","-","="},IF(OR($D267 &gt;= AS$6, $E267 &lt; AR$6), 0, 1)+IF(OR($F267 &gt;= AS$6, $G267 &lt; AR$6), 0, 2)+1)</f>
        <v/>
      </c>
      <c r="AS267" s="71" t="str">
        <f ca="1">INDEX({"","_","-","="},IF(OR($D267 &gt;= AT$6, $E267 &lt; AS$6), 0, 1)+IF(OR($F267 &gt;= AT$6, $G267 &lt; AS$6), 0, 2)+1)</f>
        <v/>
      </c>
      <c r="AT267" s="71" t="str">
        <f ca="1">INDEX({"","_","-","="},IF(OR($D267 &gt;= AU$6, $E267 &lt; AT$6), 0, 1)+IF(OR($F267 &gt;= AU$6, $G267 &lt; AT$6), 0, 2)+1)</f>
        <v/>
      </c>
      <c r="AU267" s="71" t="str">
        <f ca="1">INDEX({"","_","-","="},IF(OR($D267 &gt;= AV$6, $E267 &lt; AU$6), 0, 1)+IF(OR($F267 &gt;= AV$6, $G267 &lt; AU$6), 0, 2)+1)</f>
        <v/>
      </c>
      <c r="AV267" s="71" t="str">
        <f ca="1">INDEX({"","_","-","="},IF(OR($D267 &gt;= AW$6, $E267 &lt; AV$6), 0, 1)+IF(OR($F267 &gt;= AW$6, $G267 &lt; AV$6), 0, 2)+1)</f>
        <v/>
      </c>
      <c r="AW267" s="71" t="str">
        <f ca="1">INDEX({"","_","-","="},IF(OR($D267 &gt;= AX$6, $E267 &lt; AW$6), 0, 1)+IF(OR($F267 &gt;= AX$6, $G267 &lt; AW$6), 0, 2)+1)</f>
        <v/>
      </c>
      <c r="AX267" s="71" t="str">
        <f ca="1">INDEX({"","_","-","="},IF(OR($D267 &gt;= AY$6, $E267 &lt; AX$6), 0, 1)+IF(OR($F267 &gt;= AY$6, $G267 &lt; AX$6), 0, 2)+1)</f>
        <v/>
      </c>
      <c r="AY267" s="71" t="str">
        <f ca="1">INDEX({"","_","-","="},IF(OR($D267 &gt;= AZ$6, $E267 &lt; AY$6), 0, 1)+IF(OR($F267 &gt;= AZ$6, $G267 &lt; AY$6), 0, 2)+1)</f>
        <v/>
      </c>
      <c r="AZ267" s="71" t="str">
        <f ca="1">INDEX({"","_","-","="},IF(OR($D267 &gt;= BA$6, $E267 &lt; AZ$6), 0, 1)+IF(OR($F267 &gt;= BA$6, $G267 &lt; AZ$6), 0, 2)+1)</f>
        <v/>
      </c>
      <c r="BA267" s="71" t="str">
        <f ca="1">INDEX({"","_","-","="},IF(OR($D267 &gt;= BB$6, $E267 &lt; BA$6), 0, 1)+IF(OR($F267 &gt;= BB$6, $G267 &lt; BA$6), 0, 2)+1)</f>
        <v/>
      </c>
      <c r="BB267" s="71" t="str">
        <f ca="1">INDEX({"","_","-","="},IF(OR($D267 &gt;= BC$6, $E267 &lt; BB$6), 0, 1)+IF(OR($F267 &gt;= BC$6, $G267 &lt; BB$6), 0, 2)+1)</f>
        <v/>
      </c>
      <c r="BC267" s="71" t="str">
        <f ca="1">INDEX({"","_","-","="},IF(OR($D267 &gt;= BD$6, $E267 &lt; BC$6), 0, 1)+IF(OR($F267 &gt;= BD$6, $G267 &lt; BC$6), 0, 2)+1)</f>
        <v/>
      </c>
      <c r="BD267" s="71" t="str">
        <f ca="1">INDEX({"","_","-","="},IF(OR($D267 &gt;= BE$6, $E267 &lt; BD$6), 0, 1)+IF(OR($F267 &gt;= BE$6, $G267 &lt; BD$6), 0, 2)+1)</f>
        <v/>
      </c>
      <c r="BE267" s="71" t="str">
        <f ca="1">INDEX({"","_","-","="},IF(OR($D267 &gt;= BF$6, $E267 &lt; BE$6), 0, 1)+IF(OR($F267 &gt;= BF$6, $G267 &lt; BE$6), 0, 2)+1)</f>
        <v/>
      </c>
      <c r="BF267" s="71" t="str">
        <f ca="1">INDEX({"","_","-","="},IF(OR($D267 &gt;= BG$6, $E267 &lt; BF$6), 0, 1)+IF(OR($F267 &gt;= BG$6, $G267 &lt; BF$6), 0, 2)+1)</f>
        <v/>
      </c>
      <c r="BG267" s="71" t="str">
        <f ca="1">INDEX({"","_","-","="},IF(OR($D267 &gt;= BH$6, $E267 &lt; BG$6), 0, 1)+IF(OR($F267 &gt;= BH$6, $G267 &lt; BG$6), 0, 2)+1)</f>
        <v/>
      </c>
      <c r="BH267" s="71" t="str">
        <f ca="1">INDEX({"","_","-","="},IF(OR($D267 &gt;= BI$6, $E267 &lt; BH$6), 0, 1)+IF(OR($F267 &gt;= BI$6, $G267 &lt; BH$6), 0, 2)+1)</f>
        <v/>
      </c>
      <c r="BI267" s="71" t="str">
        <f ca="1">INDEX({"","_","-","="},IF(OR($D267 &gt;= BJ$6, $E267 &lt; BI$6), 0, 1)+IF(OR($F267 &gt;= BJ$6, $G267 &lt; BI$6), 0, 2)+1)</f>
        <v/>
      </c>
      <c r="BJ267" s="71" t="str">
        <f ca="1">INDEX({"","_","-","="},IF(OR($D267 &gt;= BK$6, $E267 &lt; BJ$6), 0, 1)+IF(OR($F267 &gt;= BK$6, $G267 &lt; BJ$6), 0, 2)+1)</f>
        <v/>
      </c>
      <c r="BK267" s="71" t="str">
        <f ca="1">INDEX({"","_","-","="},IF(OR($D267 &gt;= BL$6, $E267 &lt; BK$6), 0, 1)+IF(OR($F267 &gt;= BL$6, $G267 &lt; BK$6), 0, 2)+1)</f>
        <v/>
      </c>
      <c r="BL267" s="71" t="str">
        <f ca="1">INDEX({"","_","-","="},IF(OR($D267 &gt;= BM$6, $E267 &lt; BL$6), 0, 1)+IF(OR($F267 &gt;= BM$6, $G267 &lt; BL$6), 0, 2)+1)</f>
        <v/>
      </c>
      <c r="BM267" s="71" t="str">
        <f ca="1">INDEX({"","_","-","="},IF(OR($D267 &gt;= BN$6, $E267 &lt; BM$6), 0, 1)+IF(OR($F267 &gt;= BN$6, $G267 &lt; BM$6), 0, 2)+1)</f>
        <v/>
      </c>
      <c r="BN267" s="71" t="str">
        <f ca="1">INDEX({"","_","-","="},IF(OR($D267 &gt;= BO$6, $E267 &lt; BN$6), 0, 1)+IF(OR($F267 &gt;= BO$6, $G267 &lt; BN$6), 0, 2)+1)</f>
        <v/>
      </c>
      <c r="BO267" s="71" t="str">
        <f ca="1">INDEX({"","_","-","="},IF(OR($D267 &gt;= BP$6, $E267 &lt; BO$6), 0, 1)+IF(OR($F267 &gt;= BP$6, $G267 &lt; BO$6), 0, 2)+1)</f>
        <v/>
      </c>
      <c r="BP267" s="71" t="str">
        <f ca="1">INDEX({"","_","-","="},IF(OR($D267 &gt;= BQ$6, $E267 &lt; BP$6), 0, 1)+IF(OR($F267 &gt;= BQ$6, $G267 &lt; BP$6), 0, 2)+1)</f>
        <v/>
      </c>
      <c r="BQ267" s="71" t="str">
        <f ca="1">INDEX({"","_","-","="},IF(OR($D267 &gt;= BR$6, $E267 &lt; BQ$6), 0, 1)+IF(OR($F267 &gt;= BR$6, $G267 &lt; BQ$6), 0, 2)+1)</f>
        <v/>
      </c>
      <c r="BR267" s="71" t="str">
        <f ca="1">INDEX({"","_","-","="},IF(OR($D267 &gt;= BS$6, $E267 &lt; BR$6), 0, 1)+IF(OR($F267 &gt;= BS$6, $G267 &lt; BR$6), 0, 2)+1)</f>
        <v/>
      </c>
      <c r="BS267" s="71" t="str">
        <f ca="1">INDEX({"","_","-","="},IF(OR($D267 &gt;= BT$6, $E267 &lt; BS$6), 0, 1)+IF(OR($F267 &gt;= BT$6, $G267 &lt; BS$6), 0, 2)+1)</f>
        <v/>
      </c>
      <c r="BT267" s="71" t="str">
        <f ca="1">INDEX({"","_","-","="},IF(OR($D267 &gt;= BU$6, $E267 &lt; BT$6), 0, 1)+IF(OR($F267 &gt;= BU$6, $G267 &lt; BT$6), 0, 2)+1)</f>
        <v/>
      </c>
      <c r="BU267" s="71" t="str">
        <f ca="1">INDEX({"","_","-","="},IF(OR($D267 &gt;= BV$6, $E267 &lt; BU$6), 0, 1)+IF(OR($F267 &gt;= BV$6, $G267 &lt; BU$6), 0, 2)+1)</f>
        <v/>
      </c>
      <c r="BV267" s="71" t="str">
        <f ca="1">INDEX({"","_","-","="},IF(OR($D267 &gt;= BW$6, $E267 &lt; BV$6), 0, 1)+IF(OR($F267 &gt;= BW$6, $G267 &lt; BV$6), 0, 2)+1)</f>
        <v/>
      </c>
      <c r="BW267" s="71" t="str">
        <f ca="1">INDEX({"","_","-","="},IF(OR($D267 &gt;= BX$6, $E267 &lt; BW$6), 0, 1)+IF(OR($F267 &gt;= BX$6, $G267 &lt; BW$6), 0, 2)+1)</f>
        <v/>
      </c>
      <c r="BX267" s="71" t="str">
        <f ca="1">INDEX({"","_","-","="},IF(OR($D267 &gt;= BY$6, $E267 &lt; BX$6), 0, 1)+IF(OR($F267 &gt;= BY$6, $G267 &lt; BX$6), 0, 2)+1)</f>
        <v/>
      </c>
      <c r="BY267" s="71" t="str">
        <f ca="1">INDEX({"","_","-","="},IF(OR($D267 &gt;= BZ$6, $E267 &lt; BY$6), 0, 1)+IF(OR($F267 &gt;= BZ$6, $G267 &lt; BY$6), 0, 2)+1)</f>
        <v/>
      </c>
      <c r="BZ267" s="71" t="str">
        <f ca="1">INDEX({"","_","-","="},IF(OR($D267 &gt;= CA$6, $E267 &lt; BZ$6), 0, 1)+IF(OR($F267 &gt;= CA$6, $G267 &lt; BZ$6), 0, 2)+1)</f>
        <v/>
      </c>
      <c r="CA267" s="71" t="str">
        <f ca="1">INDEX({"","_","-","="},IF(OR($D267 &gt;= CB$6, $E267 &lt; CA$6), 0, 1)+IF(OR($F267 &gt;= CB$6, $G267 &lt; CA$6), 0, 2)+1)</f>
        <v/>
      </c>
      <c r="CB267" s="71" t="str">
        <f ca="1">INDEX({"","_","-","="},IF(OR($D267 &gt;= CC$6, $E267 &lt; CB$6), 0, 1)+IF(OR($F267 &gt;= CC$6, $G267 &lt; CB$6), 0, 2)+1)</f>
        <v/>
      </c>
      <c r="CC267" s="71" t="str">
        <f ca="1">INDEX({"","_","-","="},IF(OR($D267 &gt;= CD$6, $E267 &lt; CC$6), 0, 1)+IF(OR($F267 &gt;= CD$6, $G267 &lt; CC$6), 0, 2)+1)</f>
        <v/>
      </c>
      <c r="CD267" s="71" t="str">
        <f ca="1">INDEX({"","_","-","="},IF(OR($D267 &gt;= CE$6, $E267 &lt; CD$6), 0, 1)+IF(OR($F267 &gt;= CE$6, $G267 &lt; CD$6), 0, 2)+1)</f>
        <v/>
      </c>
    </row>
    <row r="268" spans="1:82">
      <c r="A268" s="8" t="str">
        <f ca="1">IF('临-进度'!N263,'临-进度'!$A263,"")</f>
        <v/>
      </c>
      <c r="B268" s="8" t="str">
        <f ca="1">IF('临-进度'!N263,'临-进度'!$B263,"")</f>
        <v/>
      </c>
      <c r="C268" s="8" t="str">
        <f ca="1">IF('临-进度'!N263,'临-进度'!$F263,"")</f>
        <v/>
      </c>
      <c r="D268" s="42" t="str">
        <f ca="1">IF('临-进度'!$N263,'临-进度'!$J263,"")</f>
        <v/>
      </c>
      <c r="E268" s="42" t="str">
        <f ca="1">IF('临-进度'!$N263,'临-进度'!$AF263,"")</f>
        <v/>
      </c>
      <c r="F268" s="42" t="str">
        <f ca="1">IF('临-进度'!$N263,'临-进度'!$K263,"")</f>
        <v/>
      </c>
      <c r="G268" s="76" t="str">
        <f ca="1">IF('临-进度'!$N263,'临-进度'!$AG263,"")</f>
        <v/>
      </c>
      <c r="H268" s="71" t="str">
        <f ca="1">INDEX({"","_","-","="},IF(OR($D268 &gt;= I$6, $E268 &lt; H$6), 0, 1)+IF(OR($F268 &gt;= I$6, $G268 &lt; H$6), 0, 2)+1)</f>
        <v/>
      </c>
      <c r="I268" s="71" t="str">
        <f ca="1">INDEX({"","_","-","="},IF(OR($D268 &gt;= J$6, $E268 &lt; I$6), 0, 1)+IF(OR($F268 &gt;= J$6, $G268 &lt; I$6), 0, 2)+1)</f>
        <v/>
      </c>
      <c r="J268" s="71" t="str">
        <f ca="1">INDEX({"","_","-","="},IF(OR($D268 &gt;= K$6, $E268 &lt; J$6), 0, 1)+IF(OR($F268 &gt;= K$6, $G268 &lt; J$6), 0, 2)+1)</f>
        <v/>
      </c>
      <c r="K268" s="71" t="str">
        <f ca="1">INDEX({"","_","-","="},IF(OR($D268 &gt;= L$6, $E268 &lt; K$6), 0, 1)+IF(OR($F268 &gt;= L$6, $G268 &lt; K$6), 0, 2)+1)</f>
        <v/>
      </c>
      <c r="L268" s="71" t="str">
        <f ca="1">INDEX({"","_","-","="},IF(OR($D268 &gt;= M$6, $E268 &lt; L$6), 0, 1)+IF(OR($F268 &gt;= M$6, $G268 &lt; L$6), 0, 2)+1)</f>
        <v/>
      </c>
      <c r="M268" s="71" t="str">
        <f ca="1">INDEX({"","_","-","="},IF(OR($D268 &gt;= N$6, $E268 &lt; M$6), 0, 1)+IF(OR($F268 &gt;= N$6, $G268 &lt; M$6), 0, 2)+1)</f>
        <v/>
      </c>
      <c r="N268" s="71" t="str">
        <f ca="1">INDEX({"","_","-","="},IF(OR($D268 &gt;= O$6, $E268 &lt; N$6), 0, 1)+IF(OR($F268 &gt;= O$6, $G268 &lt; N$6), 0, 2)+1)</f>
        <v/>
      </c>
      <c r="O268" s="71" t="str">
        <f ca="1">INDEX({"","_","-","="},IF(OR($D268 &gt;= P$6, $E268 &lt; O$6), 0, 1)+IF(OR($F268 &gt;= P$6, $G268 &lt; O$6), 0, 2)+1)</f>
        <v/>
      </c>
      <c r="P268" s="71" t="str">
        <f ca="1">INDEX({"","_","-","="},IF(OR($D268 &gt;= Q$6, $E268 &lt; P$6), 0, 1)+IF(OR($F268 &gt;= Q$6, $G268 &lt; P$6), 0, 2)+1)</f>
        <v/>
      </c>
      <c r="Q268" s="71" t="str">
        <f ca="1">INDEX({"","_","-","="},IF(OR($D268 &gt;= R$6, $E268 &lt; Q$6), 0, 1)+IF(OR($F268 &gt;= R$6, $G268 &lt; Q$6), 0, 2)+1)</f>
        <v/>
      </c>
      <c r="R268" s="71" t="str">
        <f ca="1">INDEX({"","_","-","="},IF(OR($D268 &gt;= S$6, $E268 &lt; R$6), 0, 1)+IF(OR($F268 &gt;= S$6, $G268 &lt; R$6), 0, 2)+1)</f>
        <v/>
      </c>
      <c r="S268" s="71" t="str">
        <f ca="1">INDEX({"","_","-","="},IF(OR($D268 &gt;= T$6, $E268 &lt; S$6), 0, 1)+IF(OR($F268 &gt;= T$6, $G268 &lt; S$6), 0, 2)+1)</f>
        <v/>
      </c>
      <c r="T268" s="71" t="str">
        <f ca="1">INDEX({"","_","-","="},IF(OR($D268 &gt;= U$6, $E268 &lt; T$6), 0, 1)+IF(OR($F268 &gt;= U$6, $G268 &lt; T$6), 0, 2)+1)</f>
        <v/>
      </c>
      <c r="U268" s="71" t="str">
        <f ca="1">INDEX({"","_","-","="},IF(OR($D268 &gt;= V$6, $E268 &lt; U$6), 0, 1)+IF(OR($F268 &gt;= V$6, $G268 &lt; U$6), 0, 2)+1)</f>
        <v/>
      </c>
      <c r="V268" s="71" t="str">
        <f ca="1">INDEX({"","_","-","="},IF(OR($D268 &gt;= W$6, $E268 &lt; V$6), 0, 1)+IF(OR($F268 &gt;= W$6, $G268 &lt; V$6), 0, 2)+1)</f>
        <v/>
      </c>
      <c r="W268" s="71" t="str">
        <f ca="1">INDEX({"","_","-","="},IF(OR($D268 &gt;= X$6, $E268 &lt; W$6), 0, 1)+IF(OR($F268 &gt;= X$6, $G268 &lt; W$6), 0, 2)+1)</f>
        <v/>
      </c>
      <c r="X268" s="71" t="str">
        <f ca="1">INDEX({"","_","-","="},IF(OR($D268 &gt;= Y$6, $E268 &lt; X$6), 0, 1)+IF(OR($F268 &gt;= Y$6, $G268 &lt; X$6), 0, 2)+1)</f>
        <v/>
      </c>
      <c r="Y268" s="71" t="str">
        <f ca="1">INDEX({"","_","-","="},IF(OR($D268 &gt;= Z$6, $E268 &lt; Y$6), 0, 1)+IF(OR($F268 &gt;= Z$6, $G268 &lt; Y$6), 0, 2)+1)</f>
        <v/>
      </c>
      <c r="Z268" s="71" t="str">
        <f ca="1">INDEX({"","_","-","="},IF(OR($D268 &gt;= AA$6, $E268 &lt; Z$6), 0, 1)+IF(OR($F268 &gt;= AA$6, $G268 &lt; Z$6), 0, 2)+1)</f>
        <v/>
      </c>
      <c r="AA268" s="71" t="str">
        <f ca="1">INDEX({"","_","-","="},IF(OR($D268 &gt;= AB$6, $E268 &lt; AA$6), 0, 1)+IF(OR($F268 &gt;= AB$6, $G268 &lt; AA$6), 0, 2)+1)</f>
        <v/>
      </c>
      <c r="AB268" s="71" t="str">
        <f ca="1">INDEX({"","_","-","="},IF(OR($D268 &gt;= AC$6, $E268 &lt; AB$6), 0, 1)+IF(OR($F268 &gt;= AC$6, $G268 &lt; AB$6), 0, 2)+1)</f>
        <v/>
      </c>
      <c r="AC268" s="71" t="str">
        <f ca="1">INDEX({"","_","-","="},IF(OR($D268 &gt;= AD$6, $E268 &lt; AC$6), 0, 1)+IF(OR($F268 &gt;= AD$6, $G268 &lt; AC$6), 0, 2)+1)</f>
        <v/>
      </c>
      <c r="AD268" s="71" t="str">
        <f ca="1">INDEX({"","_","-","="},IF(OR($D268 &gt;= AE$6, $E268 &lt; AD$6), 0, 1)+IF(OR($F268 &gt;= AE$6, $G268 &lt; AD$6), 0, 2)+1)</f>
        <v/>
      </c>
      <c r="AE268" s="71" t="str">
        <f ca="1">INDEX({"","_","-","="},IF(OR($D268 &gt;= AF$6, $E268 &lt; AE$6), 0, 1)+IF(OR($F268 &gt;= AF$6, $G268 &lt; AE$6), 0, 2)+1)</f>
        <v/>
      </c>
      <c r="AF268" s="71" t="str">
        <f ca="1">INDEX({"","_","-","="},IF(OR($D268 &gt;= AG$6, $E268 &lt; AF$6), 0, 1)+IF(OR($F268 &gt;= AG$6, $G268 &lt; AF$6), 0, 2)+1)</f>
        <v/>
      </c>
      <c r="AG268" s="71" t="str">
        <f ca="1">INDEX({"","_","-","="},IF(OR($D268 &gt;= AH$6, $E268 &lt; AG$6), 0, 1)+IF(OR($F268 &gt;= AH$6, $G268 &lt; AG$6), 0, 2)+1)</f>
        <v/>
      </c>
      <c r="AH268" s="71" t="str">
        <f ca="1">INDEX({"","_","-","="},IF(OR($D268 &gt;= AI$6, $E268 &lt; AH$6), 0, 1)+IF(OR($F268 &gt;= AI$6, $G268 &lt; AH$6), 0, 2)+1)</f>
        <v/>
      </c>
      <c r="AI268" s="71" t="str">
        <f ca="1">INDEX({"","_","-","="},IF(OR($D268 &gt;= AJ$6, $E268 &lt; AI$6), 0, 1)+IF(OR($F268 &gt;= AJ$6, $G268 &lt; AI$6), 0, 2)+1)</f>
        <v/>
      </c>
      <c r="AJ268" s="71" t="str">
        <f ca="1">INDEX({"","_","-","="},IF(OR($D268 &gt;= AK$6, $E268 &lt; AJ$6), 0, 1)+IF(OR($F268 &gt;= AK$6, $G268 &lt; AJ$6), 0, 2)+1)</f>
        <v/>
      </c>
      <c r="AK268" s="71" t="str">
        <f ca="1">INDEX({"","_","-","="},IF(OR($D268 &gt;= AL$6, $E268 &lt; AK$6), 0, 1)+IF(OR($F268 &gt;= AL$6, $G268 &lt; AK$6), 0, 2)+1)</f>
        <v/>
      </c>
      <c r="AL268" s="71" t="str">
        <f ca="1">INDEX({"","_","-","="},IF(OR($D268 &gt;= AM$6, $E268 &lt; AL$6), 0, 1)+IF(OR($F268 &gt;= AM$6, $G268 &lt; AL$6), 0, 2)+1)</f>
        <v/>
      </c>
      <c r="AM268" s="71" t="str">
        <f ca="1">INDEX({"","_","-","="},IF(OR($D268 &gt;= AN$6, $E268 &lt; AM$6), 0, 1)+IF(OR($F268 &gt;= AN$6, $G268 &lt; AM$6), 0, 2)+1)</f>
        <v/>
      </c>
      <c r="AN268" s="71" t="str">
        <f ca="1">INDEX({"","_","-","="},IF(OR($D268 &gt;= AO$6, $E268 &lt; AN$6), 0, 1)+IF(OR($F268 &gt;= AO$6, $G268 &lt; AN$6), 0, 2)+1)</f>
        <v/>
      </c>
      <c r="AO268" s="71" t="str">
        <f ca="1">INDEX({"","_","-","="},IF(OR($D268 &gt;= AP$6, $E268 &lt; AO$6), 0, 1)+IF(OR($F268 &gt;= AP$6, $G268 &lt; AO$6), 0, 2)+1)</f>
        <v/>
      </c>
      <c r="AP268" s="71" t="str">
        <f ca="1">INDEX({"","_","-","="},IF(OR($D268 &gt;= AQ$6, $E268 &lt; AP$6), 0, 1)+IF(OR($F268 &gt;= AQ$6, $G268 &lt; AP$6), 0, 2)+1)</f>
        <v/>
      </c>
      <c r="AQ268" s="71" t="str">
        <f ca="1">INDEX({"","_","-","="},IF(OR($D268 &gt;= AR$6, $E268 &lt; AQ$6), 0, 1)+IF(OR($F268 &gt;= AR$6, $G268 &lt; AQ$6), 0, 2)+1)</f>
        <v/>
      </c>
      <c r="AR268" s="71" t="str">
        <f ca="1">INDEX({"","_","-","="},IF(OR($D268 &gt;= AS$6, $E268 &lt; AR$6), 0, 1)+IF(OR($F268 &gt;= AS$6, $G268 &lt; AR$6), 0, 2)+1)</f>
        <v/>
      </c>
      <c r="AS268" s="71" t="str">
        <f ca="1">INDEX({"","_","-","="},IF(OR($D268 &gt;= AT$6, $E268 &lt; AS$6), 0, 1)+IF(OR($F268 &gt;= AT$6, $G268 &lt; AS$6), 0, 2)+1)</f>
        <v/>
      </c>
      <c r="AT268" s="71" t="str">
        <f ca="1">INDEX({"","_","-","="},IF(OR($D268 &gt;= AU$6, $E268 &lt; AT$6), 0, 1)+IF(OR($F268 &gt;= AU$6, $G268 &lt; AT$6), 0, 2)+1)</f>
        <v/>
      </c>
      <c r="AU268" s="71" t="str">
        <f ca="1">INDEX({"","_","-","="},IF(OR($D268 &gt;= AV$6, $E268 &lt; AU$6), 0, 1)+IF(OR($F268 &gt;= AV$6, $G268 &lt; AU$6), 0, 2)+1)</f>
        <v/>
      </c>
      <c r="AV268" s="71" t="str">
        <f ca="1">INDEX({"","_","-","="},IF(OR($D268 &gt;= AW$6, $E268 &lt; AV$6), 0, 1)+IF(OR($F268 &gt;= AW$6, $G268 &lt; AV$6), 0, 2)+1)</f>
        <v/>
      </c>
      <c r="AW268" s="71" t="str">
        <f ca="1">INDEX({"","_","-","="},IF(OR($D268 &gt;= AX$6, $E268 &lt; AW$6), 0, 1)+IF(OR($F268 &gt;= AX$6, $G268 &lt; AW$6), 0, 2)+1)</f>
        <v/>
      </c>
      <c r="AX268" s="71" t="str">
        <f ca="1">INDEX({"","_","-","="},IF(OR($D268 &gt;= AY$6, $E268 &lt; AX$6), 0, 1)+IF(OR($F268 &gt;= AY$6, $G268 &lt; AX$6), 0, 2)+1)</f>
        <v/>
      </c>
      <c r="AY268" s="71" t="str">
        <f ca="1">INDEX({"","_","-","="},IF(OR($D268 &gt;= AZ$6, $E268 &lt; AY$6), 0, 1)+IF(OR($F268 &gt;= AZ$6, $G268 &lt; AY$6), 0, 2)+1)</f>
        <v/>
      </c>
      <c r="AZ268" s="71" t="str">
        <f ca="1">INDEX({"","_","-","="},IF(OR($D268 &gt;= BA$6, $E268 &lt; AZ$6), 0, 1)+IF(OR($F268 &gt;= BA$6, $G268 &lt; AZ$6), 0, 2)+1)</f>
        <v/>
      </c>
      <c r="BA268" s="71" t="str">
        <f ca="1">INDEX({"","_","-","="},IF(OR($D268 &gt;= BB$6, $E268 &lt; BA$6), 0, 1)+IF(OR($F268 &gt;= BB$6, $G268 &lt; BA$6), 0, 2)+1)</f>
        <v/>
      </c>
      <c r="BB268" s="71" t="str">
        <f ca="1">INDEX({"","_","-","="},IF(OR($D268 &gt;= BC$6, $E268 &lt; BB$6), 0, 1)+IF(OR($F268 &gt;= BC$6, $G268 &lt; BB$6), 0, 2)+1)</f>
        <v/>
      </c>
      <c r="BC268" s="71" t="str">
        <f ca="1">INDEX({"","_","-","="},IF(OR($D268 &gt;= BD$6, $E268 &lt; BC$6), 0, 1)+IF(OR($F268 &gt;= BD$6, $G268 &lt; BC$6), 0, 2)+1)</f>
        <v/>
      </c>
      <c r="BD268" s="71" t="str">
        <f ca="1">INDEX({"","_","-","="},IF(OR($D268 &gt;= BE$6, $E268 &lt; BD$6), 0, 1)+IF(OR($F268 &gt;= BE$6, $G268 &lt; BD$6), 0, 2)+1)</f>
        <v/>
      </c>
      <c r="BE268" s="71" t="str">
        <f ca="1">INDEX({"","_","-","="},IF(OR($D268 &gt;= BF$6, $E268 &lt; BE$6), 0, 1)+IF(OR($F268 &gt;= BF$6, $G268 &lt; BE$6), 0, 2)+1)</f>
        <v/>
      </c>
      <c r="BF268" s="71" t="str">
        <f ca="1">INDEX({"","_","-","="},IF(OR($D268 &gt;= BG$6, $E268 &lt; BF$6), 0, 1)+IF(OR($F268 &gt;= BG$6, $G268 &lt; BF$6), 0, 2)+1)</f>
        <v/>
      </c>
      <c r="BG268" s="71" t="str">
        <f ca="1">INDEX({"","_","-","="},IF(OR($D268 &gt;= BH$6, $E268 &lt; BG$6), 0, 1)+IF(OR($F268 &gt;= BH$6, $G268 &lt; BG$6), 0, 2)+1)</f>
        <v/>
      </c>
      <c r="BH268" s="71" t="str">
        <f ca="1">INDEX({"","_","-","="},IF(OR($D268 &gt;= BI$6, $E268 &lt; BH$6), 0, 1)+IF(OR($F268 &gt;= BI$6, $G268 &lt; BH$6), 0, 2)+1)</f>
        <v/>
      </c>
      <c r="BI268" s="71" t="str">
        <f ca="1">INDEX({"","_","-","="},IF(OR($D268 &gt;= BJ$6, $E268 &lt; BI$6), 0, 1)+IF(OR($F268 &gt;= BJ$6, $G268 &lt; BI$6), 0, 2)+1)</f>
        <v/>
      </c>
      <c r="BJ268" s="71" t="str">
        <f ca="1">INDEX({"","_","-","="},IF(OR($D268 &gt;= BK$6, $E268 &lt; BJ$6), 0, 1)+IF(OR($F268 &gt;= BK$6, $G268 &lt; BJ$6), 0, 2)+1)</f>
        <v/>
      </c>
      <c r="BK268" s="71" t="str">
        <f ca="1">INDEX({"","_","-","="},IF(OR($D268 &gt;= BL$6, $E268 &lt; BK$6), 0, 1)+IF(OR($F268 &gt;= BL$6, $G268 &lt; BK$6), 0, 2)+1)</f>
        <v/>
      </c>
      <c r="BL268" s="71" t="str">
        <f ca="1">INDEX({"","_","-","="},IF(OR($D268 &gt;= BM$6, $E268 &lt; BL$6), 0, 1)+IF(OR($F268 &gt;= BM$6, $G268 &lt; BL$6), 0, 2)+1)</f>
        <v/>
      </c>
      <c r="BM268" s="71" t="str">
        <f ca="1">INDEX({"","_","-","="},IF(OR($D268 &gt;= BN$6, $E268 &lt; BM$6), 0, 1)+IF(OR($F268 &gt;= BN$6, $G268 &lt; BM$6), 0, 2)+1)</f>
        <v/>
      </c>
      <c r="BN268" s="71" t="str">
        <f ca="1">INDEX({"","_","-","="},IF(OR($D268 &gt;= BO$6, $E268 &lt; BN$6), 0, 1)+IF(OR($F268 &gt;= BO$6, $G268 &lt; BN$6), 0, 2)+1)</f>
        <v/>
      </c>
      <c r="BO268" s="71" t="str">
        <f ca="1">INDEX({"","_","-","="},IF(OR($D268 &gt;= BP$6, $E268 &lt; BO$6), 0, 1)+IF(OR($F268 &gt;= BP$6, $G268 &lt; BO$6), 0, 2)+1)</f>
        <v/>
      </c>
      <c r="BP268" s="71" t="str">
        <f ca="1">INDEX({"","_","-","="},IF(OR($D268 &gt;= BQ$6, $E268 &lt; BP$6), 0, 1)+IF(OR($F268 &gt;= BQ$6, $G268 &lt; BP$6), 0, 2)+1)</f>
        <v/>
      </c>
      <c r="BQ268" s="71" t="str">
        <f ca="1">INDEX({"","_","-","="},IF(OR($D268 &gt;= BR$6, $E268 &lt; BQ$6), 0, 1)+IF(OR($F268 &gt;= BR$6, $G268 &lt; BQ$6), 0, 2)+1)</f>
        <v/>
      </c>
      <c r="BR268" s="71" t="str">
        <f ca="1">INDEX({"","_","-","="},IF(OR($D268 &gt;= BS$6, $E268 &lt; BR$6), 0, 1)+IF(OR($F268 &gt;= BS$6, $G268 &lt; BR$6), 0, 2)+1)</f>
        <v/>
      </c>
      <c r="BS268" s="71" t="str">
        <f ca="1">INDEX({"","_","-","="},IF(OR($D268 &gt;= BT$6, $E268 &lt; BS$6), 0, 1)+IF(OR($F268 &gt;= BT$6, $G268 &lt; BS$6), 0, 2)+1)</f>
        <v/>
      </c>
      <c r="BT268" s="71" t="str">
        <f ca="1">INDEX({"","_","-","="},IF(OR($D268 &gt;= BU$6, $E268 &lt; BT$6), 0, 1)+IF(OR($F268 &gt;= BU$6, $G268 &lt; BT$6), 0, 2)+1)</f>
        <v/>
      </c>
      <c r="BU268" s="71" t="str">
        <f ca="1">INDEX({"","_","-","="},IF(OR($D268 &gt;= BV$6, $E268 &lt; BU$6), 0, 1)+IF(OR($F268 &gt;= BV$6, $G268 &lt; BU$6), 0, 2)+1)</f>
        <v/>
      </c>
      <c r="BV268" s="71" t="str">
        <f ca="1">INDEX({"","_","-","="},IF(OR($D268 &gt;= BW$6, $E268 &lt; BV$6), 0, 1)+IF(OR($F268 &gt;= BW$6, $G268 &lt; BV$6), 0, 2)+1)</f>
        <v/>
      </c>
      <c r="BW268" s="71" t="str">
        <f ca="1">INDEX({"","_","-","="},IF(OR($D268 &gt;= BX$6, $E268 &lt; BW$6), 0, 1)+IF(OR($F268 &gt;= BX$6, $G268 &lt; BW$6), 0, 2)+1)</f>
        <v/>
      </c>
      <c r="BX268" s="71" t="str">
        <f ca="1">INDEX({"","_","-","="},IF(OR($D268 &gt;= BY$6, $E268 &lt; BX$6), 0, 1)+IF(OR($F268 &gt;= BY$6, $G268 &lt; BX$6), 0, 2)+1)</f>
        <v/>
      </c>
      <c r="BY268" s="71" t="str">
        <f ca="1">INDEX({"","_","-","="},IF(OR($D268 &gt;= BZ$6, $E268 &lt; BY$6), 0, 1)+IF(OR($F268 &gt;= BZ$6, $G268 &lt; BY$6), 0, 2)+1)</f>
        <v/>
      </c>
      <c r="BZ268" s="71" t="str">
        <f ca="1">INDEX({"","_","-","="},IF(OR($D268 &gt;= CA$6, $E268 &lt; BZ$6), 0, 1)+IF(OR($F268 &gt;= CA$6, $G268 &lt; BZ$6), 0, 2)+1)</f>
        <v/>
      </c>
      <c r="CA268" s="71" t="str">
        <f ca="1">INDEX({"","_","-","="},IF(OR($D268 &gt;= CB$6, $E268 &lt; CA$6), 0, 1)+IF(OR($F268 &gt;= CB$6, $G268 &lt; CA$6), 0, 2)+1)</f>
        <v/>
      </c>
      <c r="CB268" s="71" t="str">
        <f ca="1">INDEX({"","_","-","="},IF(OR($D268 &gt;= CC$6, $E268 &lt; CB$6), 0, 1)+IF(OR($F268 &gt;= CC$6, $G268 &lt; CB$6), 0, 2)+1)</f>
        <v/>
      </c>
      <c r="CC268" s="71" t="str">
        <f ca="1">INDEX({"","_","-","="},IF(OR($D268 &gt;= CD$6, $E268 &lt; CC$6), 0, 1)+IF(OR($F268 &gt;= CD$6, $G268 &lt; CC$6), 0, 2)+1)</f>
        <v/>
      </c>
      <c r="CD268" s="71" t="str">
        <f ca="1">INDEX({"","_","-","="},IF(OR($D268 &gt;= CE$6, $E268 &lt; CD$6), 0, 1)+IF(OR($F268 &gt;= CE$6, $G268 &lt; CD$6), 0, 2)+1)</f>
        <v/>
      </c>
    </row>
    <row r="269" spans="1:82">
      <c r="A269" s="8" t="str">
        <f ca="1">IF('临-进度'!N264,'临-进度'!$A264,"")</f>
        <v/>
      </c>
      <c r="B269" s="8" t="str">
        <f ca="1">IF('临-进度'!N264,'临-进度'!$B264,"")</f>
        <v/>
      </c>
      <c r="C269" s="8" t="str">
        <f ca="1">IF('临-进度'!N264,'临-进度'!$F264,"")</f>
        <v/>
      </c>
      <c r="D269" s="42" t="str">
        <f ca="1">IF('临-进度'!$N264,'临-进度'!$J264,"")</f>
        <v/>
      </c>
      <c r="E269" s="42" t="str">
        <f ca="1">IF('临-进度'!$N264,'临-进度'!$AF264,"")</f>
        <v/>
      </c>
      <c r="F269" s="42" t="str">
        <f ca="1">IF('临-进度'!$N264,'临-进度'!$K264,"")</f>
        <v/>
      </c>
      <c r="G269" s="76" t="str">
        <f ca="1">IF('临-进度'!$N264,'临-进度'!$AG264,"")</f>
        <v/>
      </c>
      <c r="H269" s="71" t="str">
        <f ca="1">INDEX({"","_","-","="},IF(OR($D269 &gt;= I$6, $E269 &lt; H$6), 0, 1)+IF(OR($F269 &gt;= I$6, $G269 &lt; H$6), 0, 2)+1)</f>
        <v/>
      </c>
      <c r="I269" s="71" t="str">
        <f ca="1">INDEX({"","_","-","="},IF(OR($D269 &gt;= J$6, $E269 &lt; I$6), 0, 1)+IF(OR($F269 &gt;= J$6, $G269 &lt; I$6), 0, 2)+1)</f>
        <v/>
      </c>
      <c r="J269" s="71" t="str">
        <f ca="1">INDEX({"","_","-","="},IF(OR($D269 &gt;= K$6, $E269 &lt; J$6), 0, 1)+IF(OR($F269 &gt;= K$6, $G269 &lt; J$6), 0, 2)+1)</f>
        <v/>
      </c>
      <c r="K269" s="71" t="str">
        <f ca="1">INDEX({"","_","-","="},IF(OR($D269 &gt;= L$6, $E269 &lt; K$6), 0, 1)+IF(OR($F269 &gt;= L$6, $G269 &lt; K$6), 0, 2)+1)</f>
        <v/>
      </c>
      <c r="L269" s="71" t="str">
        <f ca="1">INDEX({"","_","-","="},IF(OR($D269 &gt;= M$6, $E269 &lt; L$6), 0, 1)+IF(OR($F269 &gt;= M$6, $G269 &lt; L$6), 0, 2)+1)</f>
        <v/>
      </c>
      <c r="M269" s="71" t="str">
        <f ca="1">INDEX({"","_","-","="},IF(OR($D269 &gt;= N$6, $E269 &lt; M$6), 0, 1)+IF(OR($F269 &gt;= N$6, $G269 &lt; M$6), 0, 2)+1)</f>
        <v/>
      </c>
      <c r="N269" s="71" t="str">
        <f ca="1">INDEX({"","_","-","="},IF(OR($D269 &gt;= O$6, $E269 &lt; N$6), 0, 1)+IF(OR($F269 &gt;= O$6, $G269 &lt; N$6), 0, 2)+1)</f>
        <v/>
      </c>
      <c r="O269" s="71" t="str">
        <f ca="1">INDEX({"","_","-","="},IF(OR($D269 &gt;= P$6, $E269 &lt; O$6), 0, 1)+IF(OR($F269 &gt;= P$6, $G269 &lt; O$6), 0, 2)+1)</f>
        <v/>
      </c>
      <c r="P269" s="71" t="str">
        <f ca="1">INDEX({"","_","-","="},IF(OR($D269 &gt;= Q$6, $E269 &lt; P$6), 0, 1)+IF(OR($F269 &gt;= Q$6, $G269 &lt; P$6), 0, 2)+1)</f>
        <v/>
      </c>
      <c r="Q269" s="71" t="str">
        <f ca="1">INDEX({"","_","-","="},IF(OR($D269 &gt;= R$6, $E269 &lt; Q$6), 0, 1)+IF(OR($F269 &gt;= R$6, $G269 &lt; Q$6), 0, 2)+1)</f>
        <v/>
      </c>
      <c r="R269" s="71" t="str">
        <f ca="1">INDEX({"","_","-","="},IF(OR($D269 &gt;= S$6, $E269 &lt; R$6), 0, 1)+IF(OR($F269 &gt;= S$6, $G269 &lt; R$6), 0, 2)+1)</f>
        <v/>
      </c>
      <c r="S269" s="71" t="str">
        <f ca="1">INDEX({"","_","-","="},IF(OR($D269 &gt;= T$6, $E269 &lt; S$6), 0, 1)+IF(OR($F269 &gt;= T$6, $G269 &lt; S$6), 0, 2)+1)</f>
        <v/>
      </c>
      <c r="T269" s="71" t="str">
        <f ca="1">INDEX({"","_","-","="},IF(OR($D269 &gt;= U$6, $E269 &lt; T$6), 0, 1)+IF(OR($F269 &gt;= U$6, $G269 &lt; T$6), 0, 2)+1)</f>
        <v/>
      </c>
      <c r="U269" s="71" t="str">
        <f ca="1">INDEX({"","_","-","="},IF(OR($D269 &gt;= V$6, $E269 &lt; U$6), 0, 1)+IF(OR($F269 &gt;= V$6, $G269 &lt; U$6), 0, 2)+1)</f>
        <v/>
      </c>
      <c r="V269" s="71" t="str">
        <f ca="1">INDEX({"","_","-","="},IF(OR($D269 &gt;= W$6, $E269 &lt; V$6), 0, 1)+IF(OR($F269 &gt;= W$6, $G269 &lt; V$6), 0, 2)+1)</f>
        <v/>
      </c>
      <c r="W269" s="71" t="str">
        <f ca="1">INDEX({"","_","-","="},IF(OR($D269 &gt;= X$6, $E269 &lt; W$6), 0, 1)+IF(OR($F269 &gt;= X$6, $G269 &lt; W$6), 0, 2)+1)</f>
        <v/>
      </c>
      <c r="X269" s="71" t="str">
        <f ca="1">INDEX({"","_","-","="},IF(OR($D269 &gt;= Y$6, $E269 &lt; X$6), 0, 1)+IF(OR($F269 &gt;= Y$6, $G269 &lt; X$6), 0, 2)+1)</f>
        <v/>
      </c>
      <c r="Y269" s="71" t="str">
        <f ca="1">INDEX({"","_","-","="},IF(OR($D269 &gt;= Z$6, $E269 &lt; Y$6), 0, 1)+IF(OR($F269 &gt;= Z$6, $G269 &lt; Y$6), 0, 2)+1)</f>
        <v/>
      </c>
      <c r="Z269" s="71" t="str">
        <f ca="1">INDEX({"","_","-","="},IF(OR($D269 &gt;= AA$6, $E269 &lt; Z$6), 0, 1)+IF(OR($F269 &gt;= AA$6, $G269 &lt; Z$6), 0, 2)+1)</f>
        <v/>
      </c>
      <c r="AA269" s="71" t="str">
        <f ca="1">INDEX({"","_","-","="},IF(OR($D269 &gt;= AB$6, $E269 &lt; AA$6), 0, 1)+IF(OR($F269 &gt;= AB$6, $G269 &lt; AA$6), 0, 2)+1)</f>
        <v/>
      </c>
      <c r="AB269" s="71" t="str">
        <f ca="1">INDEX({"","_","-","="},IF(OR($D269 &gt;= AC$6, $E269 &lt; AB$6), 0, 1)+IF(OR($F269 &gt;= AC$6, $G269 &lt; AB$6), 0, 2)+1)</f>
        <v/>
      </c>
      <c r="AC269" s="71" t="str">
        <f ca="1">INDEX({"","_","-","="},IF(OR($D269 &gt;= AD$6, $E269 &lt; AC$6), 0, 1)+IF(OR($F269 &gt;= AD$6, $G269 &lt; AC$6), 0, 2)+1)</f>
        <v/>
      </c>
      <c r="AD269" s="71" t="str">
        <f ca="1">INDEX({"","_","-","="},IF(OR($D269 &gt;= AE$6, $E269 &lt; AD$6), 0, 1)+IF(OR($F269 &gt;= AE$6, $G269 &lt; AD$6), 0, 2)+1)</f>
        <v/>
      </c>
      <c r="AE269" s="71" t="str">
        <f ca="1">INDEX({"","_","-","="},IF(OR($D269 &gt;= AF$6, $E269 &lt; AE$6), 0, 1)+IF(OR($F269 &gt;= AF$6, $G269 &lt; AE$6), 0, 2)+1)</f>
        <v/>
      </c>
      <c r="AF269" s="71" t="str">
        <f ca="1">INDEX({"","_","-","="},IF(OR($D269 &gt;= AG$6, $E269 &lt; AF$6), 0, 1)+IF(OR($F269 &gt;= AG$6, $G269 &lt; AF$6), 0, 2)+1)</f>
        <v/>
      </c>
      <c r="AG269" s="71" t="str">
        <f ca="1">INDEX({"","_","-","="},IF(OR($D269 &gt;= AH$6, $E269 &lt; AG$6), 0, 1)+IF(OR($F269 &gt;= AH$6, $G269 &lt; AG$6), 0, 2)+1)</f>
        <v/>
      </c>
      <c r="AH269" s="71" t="str">
        <f ca="1">INDEX({"","_","-","="},IF(OR($D269 &gt;= AI$6, $E269 &lt; AH$6), 0, 1)+IF(OR($F269 &gt;= AI$6, $G269 &lt; AH$6), 0, 2)+1)</f>
        <v/>
      </c>
      <c r="AI269" s="71" t="str">
        <f ca="1">INDEX({"","_","-","="},IF(OR($D269 &gt;= AJ$6, $E269 &lt; AI$6), 0, 1)+IF(OR($F269 &gt;= AJ$6, $G269 &lt; AI$6), 0, 2)+1)</f>
        <v/>
      </c>
      <c r="AJ269" s="71" t="str">
        <f ca="1">INDEX({"","_","-","="},IF(OR($D269 &gt;= AK$6, $E269 &lt; AJ$6), 0, 1)+IF(OR($F269 &gt;= AK$6, $G269 &lt; AJ$6), 0, 2)+1)</f>
        <v/>
      </c>
      <c r="AK269" s="71" t="str">
        <f ca="1">INDEX({"","_","-","="},IF(OR($D269 &gt;= AL$6, $E269 &lt; AK$6), 0, 1)+IF(OR($F269 &gt;= AL$6, $G269 &lt; AK$6), 0, 2)+1)</f>
        <v/>
      </c>
      <c r="AL269" s="71" t="str">
        <f ca="1">INDEX({"","_","-","="},IF(OR($D269 &gt;= AM$6, $E269 &lt; AL$6), 0, 1)+IF(OR($F269 &gt;= AM$6, $G269 &lt; AL$6), 0, 2)+1)</f>
        <v/>
      </c>
      <c r="AM269" s="71" t="str">
        <f ca="1">INDEX({"","_","-","="},IF(OR($D269 &gt;= AN$6, $E269 &lt; AM$6), 0, 1)+IF(OR($F269 &gt;= AN$6, $G269 &lt; AM$6), 0, 2)+1)</f>
        <v/>
      </c>
      <c r="AN269" s="71" t="str">
        <f ca="1">INDEX({"","_","-","="},IF(OR($D269 &gt;= AO$6, $E269 &lt; AN$6), 0, 1)+IF(OR($F269 &gt;= AO$6, $G269 &lt; AN$6), 0, 2)+1)</f>
        <v/>
      </c>
      <c r="AO269" s="71" t="str">
        <f ca="1">INDEX({"","_","-","="},IF(OR($D269 &gt;= AP$6, $E269 &lt; AO$6), 0, 1)+IF(OR($F269 &gt;= AP$6, $G269 &lt; AO$6), 0, 2)+1)</f>
        <v/>
      </c>
      <c r="AP269" s="71" t="str">
        <f ca="1">INDEX({"","_","-","="},IF(OR($D269 &gt;= AQ$6, $E269 &lt; AP$6), 0, 1)+IF(OR($F269 &gt;= AQ$6, $G269 &lt; AP$6), 0, 2)+1)</f>
        <v/>
      </c>
      <c r="AQ269" s="71" t="str">
        <f ca="1">INDEX({"","_","-","="},IF(OR($D269 &gt;= AR$6, $E269 &lt; AQ$6), 0, 1)+IF(OR($F269 &gt;= AR$6, $G269 &lt; AQ$6), 0, 2)+1)</f>
        <v/>
      </c>
      <c r="AR269" s="71" t="str">
        <f ca="1">INDEX({"","_","-","="},IF(OR($D269 &gt;= AS$6, $E269 &lt; AR$6), 0, 1)+IF(OR($F269 &gt;= AS$6, $G269 &lt; AR$6), 0, 2)+1)</f>
        <v/>
      </c>
      <c r="AS269" s="71" t="str">
        <f ca="1">INDEX({"","_","-","="},IF(OR($D269 &gt;= AT$6, $E269 &lt; AS$6), 0, 1)+IF(OR($F269 &gt;= AT$6, $G269 &lt; AS$6), 0, 2)+1)</f>
        <v/>
      </c>
      <c r="AT269" s="71" t="str">
        <f ca="1">INDEX({"","_","-","="},IF(OR($D269 &gt;= AU$6, $E269 &lt; AT$6), 0, 1)+IF(OR($F269 &gt;= AU$6, $G269 &lt; AT$6), 0, 2)+1)</f>
        <v/>
      </c>
      <c r="AU269" s="71" t="str">
        <f ca="1">INDEX({"","_","-","="},IF(OR($D269 &gt;= AV$6, $E269 &lt; AU$6), 0, 1)+IF(OR($F269 &gt;= AV$6, $G269 &lt; AU$6), 0, 2)+1)</f>
        <v/>
      </c>
      <c r="AV269" s="71" t="str">
        <f ca="1">INDEX({"","_","-","="},IF(OR($D269 &gt;= AW$6, $E269 &lt; AV$6), 0, 1)+IF(OR($F269 &gt;= AW$6, $G269 &lt; AV$6), 0, 2)+1)</f>
        <v/>
      </c>
      <c r="AW269" s="71" t="str">
        <f ca="1">INDEX({"","_","-","="},IF(OR($D269 &gt;= AX$6, $E269 &lt; AW$6), 0, 1)+IF(OR($F269 &gt;= AX$6, $G269 &lt; AW$6), 0, 2)+1)</f>
        <v/>
      </c>
      <c r="AX269" s="71" t="str">
        <f ca="1">INDEX({"","_","-","="},IF(OR($D269 &gt;= AY$6, $E269 &lt; AX$6), 0, 1)+IF(OR($F269 &gt;= AY$6, $G269 &lt; AX$6), 0, 2)+1)</f>
        <v/>
      </c>
      <c r="AY269" s="71" t="str">
        <f ca="1">INDEX({"","_","-","="},IF(OR($D269 &gt;= AZ$6, $E269 &lt; AY$6), 0, 1)+IF(OR($F269 &gt;= AZ$6, $G269 &lt; AY$6), 0, 2)+1)</f>
        <v/>
      </c>
      <c r="AZ269" s="71" t="str">
        <f ca="1">INDEX({"","_","-","="},IF(OR($D269 &gt;= BA$6, $E269 &lt; AZ$6), 0, 1)+IF(OR($F269 &gt;= BA$6, $G269 &lt; AZ$6), 0, 2)+1)</f>
        <v/>
      </c>
      <c r="BA269" s="71" t="str">
        <f ca="1">INDEX({"","_","-","="},IF(OR($D269 &gt;= BB$6, $E269 &lt; BA$6), 0, 1)+IF(OR($F269 &gt;= BB$6, $G269 &lt; BA$6), 0, 2)+1)</f>
        <v/>
      </c>
      <c r="BB269" s="71" t="str">
        <f ca="1">INDEX({"","_","-","="},IF(OR($D269 &gt;= BC$6, $E269 &lt; BB$6), 0, 1)+IF(OR($F269 &gt;= BC$6, $G269 &lt; BB$6), 0, 2)+1)</f>
        <v/>
      </c>
      <c r="BC269" s="71" t="str">
        <f ca="1">INDEX({"","_","-","="},IF(OR($D269 &gt;= BD$6, $E269 &lt; BC$6), 0, 1)+IF(OR($F269 &gt;= BD$6, $G269 &lt; BC$6), 0, 2)+1)</f>
        <v/>
      </c>
      <c r="BD269" s="71" t="str">
        <f ca="1">INDEX({"","_","-","="},IF(OR($D269 &gt;= BE$6, $E269 &lt; BD$6), 0, 1)+IF(OR($F269 &gt;= BE$6, $G269 &lt; BD$6), 0, 2)+1)</f>
        <v/>
      </c>
      <c r="BE269" s="71" t="str">
        <f ca="1">INDEX({"","_","-","="},IF(OR($D269 &gt;= BF$6, $E269 &lt; BE$6), 0, 1)+IF(OR($F269 &gt;= BF$6, $G269 &lt; BE$6), 0, 2)+1)</f>
        <v/>
      </c>
      <c r="BF269" s="71" t="str">
        <f ca="1">INDEX({"","_","-","="},IF(OR($D269 &gt;= BG$6, $E269 &lt; BF$6), 0, 1)+IF(OR($F269 &gt;= BG$6, $G269 &lt; BF$6), 0, 2)+1)</f>
        <v/>
      </c>
      <c r="BG269" s="71" t="str">
        <f ca="1">INDEX({"","_","-","="},IF(OR($D269 &gt;= BH$6, $E269 &lt; BG$6), 0, 1)+IF(OR($F269 &gt;= BH$6, $G269 &lt; BG$6), 0, 2)+1)</f>
        <v/>
      </c>
      <c r="BH269" s="71" t="str">
        <f ca="1">INDEX({"","_","-","="},IF(OR($D269 &gt;= BI$6, $E269 &lt; BH$6), 0, 1)+IF(OR($F269 &gt;= BI$6, $G269 &lt; BH$6), 0, 2)+1)</f>
        <v/>
      </c>
      <c r="BI269" s="71" t="str">
        <f ca="1">INDEX({"","_","-","="},IF(OR($D269 &gt;= BJ$6, $E269 &lt; BI$6), 0, 1)+IF(OR($F269 &gt;= BJ$6, $G269 &lt; BI$6), 0, 2)+1)</f>
        <v/>
      </c>
      <c r="BJ269" s="71" t="str">
        <f ca="1">INDEX({"","_","-","="},IF(OR($D269 &gt;= BK$6, $E269 &lt; BJ$6), 0, 1)+IF(OR($F269 &gt;= BK$6, $G269 &lt; BJ$6), 0, 2)+1)</f>
        <v/>
      </c>
      <c r="BK269" s="71" t="str">
        <f ca="1">INDEX({"","_","-","="},IF(OR($D269 &gt;= BL$6, $E269 &lt; BK$6), 0, 1)+IF(OR($F269 &gt;= BL$6, $G269 &lt; BK$6), 0, 2)+1)</f>
        <v/>
      </c>
      <c r="BL269" s="71" t="str">
        <f ca="1">INDEX({"","_","-","="},IF(OR($D269 &gt;= BM$6, $E269 &lt; BL$6), 0, 1)+IF(OR($F269 &gt;= BM$6, $G269 &lt; BL$6), 0, 2)+1)</f>
        <v/>
      </c>
      <c r="BM269" s="71" t="str">
        <f ca="1">INDEX({"","_","-","="},IF(OR($D269 &gt;= BN$6, $E269 &lt; BM$6), 0, 1)+IF(OR($F269 &gt;= BN$6, $G269 &lt; BM$6), 0, 2)+1)</f>
        <v/>
      </c>
      <c r="BN269" s="71" t="str">
        <f ca="1">INDEX({"","_","-","="},IF(OR($D269 &gt;= BO$6, $E269 &lt; BN$6), 0, 1)+IF(OR($F269 &gt;= BO$6, $G269 &lt; BN$6), 0, 2)+1)</f>
        <v/>
      </c>
      <c r="BO269" s="71" t="str">
        <f ca="1">INDEX({"","_","-","="},IF(OR($D269 &gt;= BP$6, $E269 &lt; BO$6), 0, 1)+IF(OR($F269 &gt;= BP$6, $G269 &lt; BO$6), 0, 2)+1)</f>
        <v/>
      </c>
      <c r="BP269" s="71" t="str">
        <f ca="1">INDEX({"","_","-","="},IF(OR($D269 &gt;= BQ$6, $E269 &lt; BP$6), 0, 1)+IF(OR($F269 &gt;= BQ$6, $G269 &lt; BP$6), 0, 2)+1)</f>
        <v/>
      </c>
      <c r="BQ269" s="71" t="str">
        <f ca="1">INDEX({"","_","-","="},IF(OR($D269 &gt;= BR$6, $E269 &lt; BQ$6), 0, 1)+IF(OR($F269 &gt;= BR$6, $G269 &lt; BQ$6), 0, 2)+1)</f>
        <v/>
      </c>
      <c r="BR269" s="71" t="str">
        <f ca="1">INDEX({"","_","-","="},IF(OR($D269 &gt;= BS$6, $E269 &lt; BR$6), 0, 1)+IF(OR($F269 &gt;= BS$6, $G269 &lt; BR$6), 0, 2)+1)</f>
        <v/>
      </c>
      <c r="BS269" s="71" t="str">
        <f ca="1">INDEX({"","_","-","="},IF(OR($D269 &gt;= BT$6, $E269 &lt; BS$6), 0, 1)+IF(OR($F269 &gt;= BT$6, $G269 &lt; BS$6), 0, 2)+1)</f>
        <v/>
      </c>
      <c r="BT269" s="71" t="str">
        <f ca="1">INDEX({"","_","-","="},IF(OR($D269 &gt;= BU$6, $E269 &lt; BT$6), 0, 1)+IF(OR($F269 &gt;= BU$6, $G269 &lt; BT$6), 0, 2)+1)</f>
        <v/>
      </c>
      <c r="BU269" s="71" t="str">
        <f ca="1">INDEX({"","_","-","="},IF(OR($D269 &gt;= BV$6, $E269 &lt; BU$6), 0, 1)+IF(OR($F269 &gt;= BV$6, $G269 &lt; BU$6), 0, 2)+1)</f>
        <v/>
      </c>
      <c r="BV269" s="71" t="str">
        <f ca="1">INDEX({"","_","-","="},IF(OR($D269 &gt;= BW$6, $E269 &lt; BV$6), 0, 1)+IF(OR($F269 &gt;= BW$6, $G269 &lt; BV$6), 0, 2)+1)</f>
        <v/>
      </c>
      <c r="BW269" s="71" t="str">
        <f ca="1">INDEX({"","_","-","="},IF(OR($D269 &gt;= BX$6, $E269 &lt; BW$6), 0, 1)+IF(OR($F269 &gt;= BX$6, $G269 &lt; BW$6), 0, 2)+1)</f>
        <v/>
      </c>
      <c r="BX269" s="71" t="str">
        <f ca="1">INDEX({"","_","-","="},IF(OR($D269 &gt;= BY$6, $E269 &lt; BX$6), 0, 1)+IF(OR($F269 &gt;= BY$6, $G269 &lt; BX$6), 0, 2)+1)</f>
        <v/>
      </c>
      <c r="BY269" s="71" t="str">
        <f ca="1">INDEX({"","_","-","="},IF(OR($D269 &gt;= BZ$6, $E269 &lt; BY$6), 0, 1)+IF(OR($F269 &gt;= BZ$6, $G269 &lt; BY$6), 0, 2)+1)</f>
        <v/>
      </c>
      <c r="BZ269" s="71" t="str">
        <f ca="1">INDEX({"","_","-","="},IF(OR($D269 &gt;= CA$6, $E269 &lt; BZ$6), 0, 1)+IF(OR($F269 &gt;= CA$6, $G269 &lt; BZ$6), 0, 2)+1)</f>
        <v/>
      </c>
      <c r="CA269" s="71" t="str">
        <f ca="1">INDEX({"","_","-","="},IF(OR($D269 &gt;= CB$6, $E269 &lt; CA$6), 0, 1)+IF(OR($F269 &gt;= CB$6, $G269 &lt; CA$6), 0, 2)+1)</f>
        <v/>
      </c>
      <c r="CB269" s="71" t="str">
        <f ca="1">INDEX({"","_","-","="},IF(OR($D269 &gt;= CC$6, $E269 &lt; CB$6), 0, 1)+IF(OR($F269 &gt;= CC$6, $G269 &lt; CB$6), 0, 2)+1)</f>
        <v/>
      </c>
      <c r="CC269" s="71" t="str">
        <f ca="1">INDEX({"","_","-","="},IF(OR($D269 &gt;= CD$6, $E269 &lt; CC$6), 0, 1)+IF(OR($F269 &gt;= CD$6, $G269 &lt; CC$6), 0, 2)+1)</f>
        <v/>
      </c>
      <c r="CD269" s="71" t="str">
        <f ca="1">INDEX({"","_","-","="},IF(OR($D269 &gt;= CE$6, $E269 &lt; CD$6), 0, 1)+IF(OR($F269 &gt;= CE$6, $G269 &lt; CD$6), 0, 2)+1)</f>
        <v/>
      </c>
    </row>
    <row r="270" spans="1:82">
      <c r="A270" s="8" t="str">
        <f ca="1">IF('临-进度'!N265,'临-进度'!$A265,"")</f>
        <v/>
      </c>
      <c r="B270" s="8" t="str">
        <f ca="1">IF('临-进度'!N265,'临-进度'!$B265,"")</f>
        <v/>
      </c>
      <c r="C270" s="8" t="str">
        <f ca="1">IF('临-进度'!N265,'临-进度'!$F265,"")</f>
        <v/>
      </c>
      <c r="D270" s="42" t="str">
        <f ca="1">IF('临-进度'!$N265,'临-进度'!$J265,"")</f>
        <v/>
      </c>
      <c r="E270" s="42" t="str">
        <f ca="1">IF('临-进度'!$N265,'临-进度'!$AF265,"")</f>
        <v/>
      </c>
      <c r="F270" s="42" t="str">
        <f ca="1">IF('临-进度'!$N265,'临-进度'!$K265,"")</f>
        <v/>
      </c>
      <c r="G270" s="76" t="str">
        <f ca="1">IF('临-进度'!$N265,'临-进度'!$AG265,"")</f>
        <v/>
      </c>
      <c r="H270" s="71" t="str">
        <f ca="1">INDEX({"","_","-","="},IF(OR($D270 &gt;= I$6, $E270 &lt; H$6), 0, 1)+IF(OR($F270 &gt;= I$6, $G270 &lt; H$6), 0, 2)+1)</f>
        <v/>
      </c>
      <c r="I270" s="71" t="str">
        <f ca="1">INDEX({"","_","-","="},IF(OR($D270 &gt;= J$6, $E270 &lt; I$6), 0, 1)+IF(OR($F270 &gt;= J$6, $G270 &lt; I$6), 0, 2)+1)</f>
        <v/>
      </c>
      <c r="J270" s="71" t="str">
        <f ca="1">INDEX({"","_","-","="},IF(OR($D270 &gt;= K$6, $E270 &lt; J$6), 0, 1)+IF(OR($F270 &gt;= K$6, $G270 &lt; J$6), 0, 2)+1)</f>
        <v/>
      </c>
      <c r="K270" s="71" t="str">
        <f ca="1">INDEX({"","_","-","="},IF(OR($D270 &gt;= L$6, $E270 &lt; K$6), 0, 1)+IF(OR($F270 &gt;= L$6, $G270 &lt; K$6), 0, 2)+1)</f>
        <v/>
      </c>
      <c r="L270" s="71" t="str">
        <f ca="1">INDEX({"","_","-","="},IF(OR($D270 &gt;= M$6, $E270 &lt; L$6), 0, 1)+IF(OR($F270 &gt;= M$6, $G270 &lt; L$6), 0, 2)+1)</f>
        <v/>
      </c>
      <c r="M270" s="71" t="str">
        <f ca="1">INDEX({"","_","-","="},IF(OR($D270 &gt;= N$6, $E270 &lt; M$6), 0, 1)+IF(OR($F270 &gt;= N$6, $G270 &lt; M$6), 0, 2)+1)</f>
        <v/>
      </c>
      <c r="N270" s="71" t="str">
        <f ca="1">INDEX({"","_","-","="},IF(OR($D270 &gt;= O$6, $E270 &lt; N$6), 0, 1)+IF(OR($F270 &gt;= O$6, $G270 &lt; N$6), 0, 2)+1)</f>
        <v/>
      </c>
      <c r="O270" s="71" t="str">
        <f ca="1">INDEX({"","_","-","="},IF(OR($D270 &gt;= P$6, $E270 &lt; O$6), 0, 1)+IF(OR($F270 &gt;= P$6, $G270 &lt; O$6), 0, 2)+1)</f>
        <v/>
      </c>
      <c r="P270" s="71" t="str">
        <f ca="1">INDEX({"","_","-","="},IF(OR($D270 &gt;= Q$6, $E270 &lt; P$6), 0, 1)+IF(OR($F270 &gt;= Q$6, $G270 &lt; P$6), 0, 2)+1)</f>
        <v/>
      </c>
      <c r="Q270" s="71" t="str">
        <f ca="1">INDEX({"","_","-","="},IF(OR($D270 &gt;= R$6, $E270 &lt; Q$6), 0, 1)+IF(OR($F270 &gt;= R$6, $G270 &lt; Q$6), 0, 2)+1)</f>
        <v/>
      </c>
      <c r="R270" s="71" t="str">
        <f ca="1">INDEX({"","_","-","="},IF(OR($D270 &gt;= S$6, $E270 &lt; R$6), 0, 1)+IF(OR($F270 &gt;= S$6, $G270 &lt; R$6), 0, 2)+1)</f>
        <v/>
      </c>
      <c r="S270" s="71" t="str">
        <f ca="1">INDEX({"","_","-","="},IF(OR($D270 &gt;= T$6, $E270 &lt; S$6), 0, 1)+IF(OR($F270 &gt;= T$6, $G270 &lt; S$6), 0, 2)+1)</f>
        <v/>
      </c>
      <c r="T270" s="71" t="str">
        <f ca="1">INDEX({"","_","-","="},IF(OR($D270 &gt;= U$6, $E270 &lt; T$6), 0, 1)+IF(OR($F270 &gt;= U$6, $G270 &lt; T$6), 0, 2)+1)</f>
        <v/>
      </c>
      <c r="U270" s="71" t="str">
        <f ca="1">INDEX({"","_","-","="},IF(OR($D270 &gt;= V$6, $E270 &lt; U$6), 0, 1)+IF(OR($F270 &gt;= V$6, $G270 &lt; U$6), 0, 2)+1)</f>
        <v/>
      </c>
      <c r="V270" s="71" t="str">
        <f ca="1">INDEX({"","_","-","="},IF(OR($D270 &gt;= W$6, $E270 &lt; V$6), 0, 1)+IF(OR($F270 &gt;= W$6, $G270 &lt; V$6), 0, 2)+1)</f>
        <v/>
      </c>
      <c r="W270" s="71" t="str">
        <f ca="1">INDEX({"","_","-","="},IF(OR($D270 &gt;= X$6, $E270 &lt; W$6), 0, 1)+IF(OR($F270 &gt;= X$6, $G270 &lt; W$6), 0, 2)+1)</f>
        <v/>
      </c>
      <c r="X270" s="71" t="str">
        <f ca="1">INDEX({"","_","-","="},IF(OR($D270 &gt;= Y$6, $E270 &lt; X$6), 0, 1)+IF(OR($F270 &gt;= Y$6, $G270 &lt; X$6), 0, 2)+1)</f>
        <v/>
      </c>
      <c r="Y270" s="71" t="str">
        <f ca="1">INDEX({"","_","-","="},IF(OR($D270 &gt;= Z$6, $E270 &lt; Y$6), 0, 1)+IF(OR($F270 &gt;= Z$6, $G270 &lt; Y$6), 0, 2)+1)</f>
        <v/>
      </c>
      <c r="Z270" s="71" t="str">
        <f ca="1">INDEX({"","_","-","="},IF(OR($D270 &gt;= AA$6, $E270 &lt; Z$6), 0, 1)+IF(OR($F270 &gt;= AA$6, $G270 &lt; Z$6), 0, 2)+1)</f>
        <v/>
      </c>
      <c r="AA270" s="71" t="str">
        <f ca="1">INDEX({"","_","-","="},IF(OR($D270 &gt;= AB$6, $E270 &lt; AA$6), 0, 1)+IF(OR($F270 &gt;= AB$6, $G270 &lt; AA$6), 0, 2)+1)</f>
        <v/>
      </c>
      <c r="AB270" s="71" t="str">
        <f ca="1">INDEX({"","_","-","="},IF(OR($D270 &gt;= AC$6, $E270 &lt; AB$6), 0, 1)+IF(OR($F270 &gt;= AC$6, $G270 &lt; AB$6), 0, 2)+1)</f>
        <v/>
      </c>
      <c r="AC270" s="71" t="str">
        <f ca="1">INDEX({"","_","-","="},IF(OR($D270 &gt;= AD$6, $E270 &lt; AC$6), 0, 1)+IF(OR($F270 &gt;= AD$6, $G270 &lt; AC$6), 0, 2)+1)</f>
        <v/>
      </c>
      <c r="AD270" s="71" t="str">
        <f ca="1">INDEX({"","_","-","="},IF(OR($D270 &gt;= AE$6, $E270 &lt; AD$6), 0, 1)+IF(OR($F270 &gt;= AE$6, $G270 &lt; AD$6), 0, 2)+1)</f>
        <v/>
      </c>
      <c r="AE270" s="71" t="str">
        <f ca="1">INDEX({"","_","-","="},IF(OR($D270 &gt;= AF$6, $E270 &lt; AE$6), 0, 1)+IF(OR($F270 &gt;= AF$6, $G270 &lt; AE$6), 0, 2)+1)</f>
        <v/>
      </c>
      <c r="AF270" s="71" t="str">
        <f ca="1">INDEX({"","_","-","="},IF(OR($D270 &gt;= AG$6, $E270 &lt; AF$6), 0, 1)+IF(OR($F270 &gt;= AG$6, $G270 &lt; AF$6), 0, 2)+1)</f>
        <v/>
      </c>
      <c r="AG270" s="71" t="str">
        <f ca="1">INDEX({"","_","-","="},IF(OR($D270 &gt;= AH$6, $E270 &lt; AG$6), 0, 1)+IF(OR($F270 &gt;= AH$6, $G270 &lt; AG$6), 0, 2)+1)</f>
        <v/>
      </c>
      <c r="AH270" s="71" t="str">
        <f ca="1">INDEX({"","_","-","="},IF(OR($D270 &gt;= AI$6, $E270 &lt; AH$6), 0, 1)+IF(OR($F270 &gt;= AI$6, $G270 &lt; AH$6), 0, 2)+1)</f>
        <v/>
      </c>
      <c r="AI270" s="71" t="str">
        <f ca="1">INDEX({"","_","-","="},IF(OR($D270 &gt;= AJ$6, $E270 &lt; AI$6), 0, 1)+IF(OR($F270 &gt;= AJ$6, $G270 &lt; AI$6), 0, 2)+1)</f>
        <v/>
      </c>
      <c r="AJ270" s="71" t="str">
        <f ca="1">INDEX({"","_","-","="},IF(OR($D270 &gt;= AK$6, $E270 &lt; AJ$6), 0, 1)+IF(OR($F270 &gt;= AK$6, $G270 &lt; AJ$6), 0, 2)+1)</f>
        <v/>
      </c>
      <c r="AK270" s="71" t="str">
        <f ca="1">INDEX({"","_","-","="},IF(OR($D270 &gt;= AL$6, $E270 &lt; AK$6), 0, 1)+IF(OR($F270 &gt;= AL$6, $G270 &lt; AK$6), 0, 2)+1)</f>
        <v/>
      </c>
      <c r="AL270" s="71" t="str">
        <f ca="1">INDEX({"","_","-","="},IF(OR($D270 &gt;= AM$6, $E270 &lt; AL$6), 0, 1)+IF(OR($F270 &gt;= AM$6, $G270 &lt; AL$6), 0, 2)+1)</f>
        <v/>
      </c>
      <c r="AM270" s="71" t="str">
        <f ca="1">INDEX({"","_","-","="},IF(OR($D270 &gt;= AN$6, $E270 &lt; AM$6), 0, 1)+IF(OR($F270 &gt;= AN$6, $G270 &lt; AM$6), 0, 2)+1)</f>
        <v/>
      </c>
      <c r="AN270" s="71" t="str">
        <f ca="1">INDEX({"","_","-","="},IF(OR($D270 &gt;= AO$6, $E270 &lt; AN$6), 0, 1)+IF(OR($F270 &gt;= AO$6, $G270 &lt; AN$6), 0, 2)+1)</f>
        <v/>
      </c>
      <c r="AO270" s="71" t="str">
        <f ca="1">INDEX({"","_","-","="},IF(OR($D270 &gt;= AP$6, $E270 &lt; AO$6), 0, 1)+IF(OR($F270 &gt;= AP$6, $G270 &lt; AO$6), 0, 2)+1)</f>
        <v/>
      </c>
      <c r="AP270" s="71" t="str">
        <f ca="1">INDEX({"","_","-","="},IF(OR($D270 &gt;= AQ$6, $E270 &lt; AP$6), 0, 1)+IF(OR($F270 &gt;= AQ$6, $G270 &lt; AP$6), 0, 2)+1)</f>
        <v/>
      </c>
      <c r="AQ270" s="71" t="str">
        <f ca="1">INDEX({"","_","-","="},IF(OR($D270 &gt;= AR$6, $E270 &lt; AQ$6), 0, 1)+IF(OR($F270 &gt;= AR$6, $G270 &lt; AQ$6), 0, 2)+1)</f>
        <v/>
      </c>
      <c r="AR270" s="71" t="str">
        <f ca="1">INDEX({"","_","-","="},IF(OR($D270 &gt;= AS$6, $E270 &lt; AR$6), 0, 1)+IF(OR($F270 &gt;= AS$6, $G270 &lt; AR$6), 0, 2)+1)</f>
        <v/>
      </c>
      <c r="AS270" s="71" t="str">
        <f ca="1">INDEX({"","_","-","="},IF(OR($D270 &gt;= AT$6, $E270 &lt; AS$6), 0, 1)+IF(OR($F270 &gt;= AT$6, $G270 &lt; AS$6), 0, 2)+1)</f>
        <v/>
      </c>
      <c r="AT270" s="71" t="str">
        <f ca="1">INDEX({"","_","-","="},IF(OR($D270 &gt;= AU$6, $E270 &lt; AT$6), 0, 1)+IF(OR($F270 &gt;= AU$6, $G270 &lt; AT$6), 0, 2)+1)</f>
        <v/>
      </c>
      <c r="AU270" s="71" t="str">
        <f ca="1">INDEX({"","_","-","="},IF(OR($D270 &gt;= AV$6, $E270 &lt; AU$6), 0, 1)+IF(OR($F270 &gt;= AV$6, $G270 &lt; AU$6), 0, 2)+1)</f>
        <v/>
      </c>
      <c r="AV270" s="71" t="str">
        <f ca="1">INDEX({"","_","-","="},IF(OR($D270 &gt;= AW$6, $E270 &lt; AV$6), 0, 1)+IF(OR($F270 &gt;= AW$6, $G270 &lt; AV$6), 0, 2)+1)</f>
        <v/>
      </c>
      <c r="AW270" s="71" t="str">
        <f ca="1">INDEX({"","_","-","="},IF(OR($D270 &gt;= AX$6, $E270 &lt; AW$6), 0, 1)+IF(OR($F270 &gt;= AX$6, $G270 &lt; AW$6), 0, 2)+1)</f>
        <v/>
      </c>
      <c r="AX270" s="71" t="str">
        <f ca="1">INDEX({"","_","-","="},IF(OR($D270 &gt;= AY$6, $E270 &lt; AX$6), 0, 1)+IF(OR($F270 &gt;= AY$6, $G270 &lt; AX$6), 0, 2)+1)</f>
        <v/>
      </c>
      <c r="AY270" s="71" t="str">
        <f ca="1">INDEX({"","_","-","="},IF(OR($D270 &gt;= AZ$6, $E270 &lt; AY$6), 0, 1)+IF(OR($F270 &gt;= AZ$6, $G270 &lt; AY$6), 0, 2)+1)</f>
        <v/>
      </c>
      <c r="AZ270" s="71" t="str">
        <f ca="1">INDEX({"","_","-","="},IF(OR($D270 &gt;= BA$6, $E270 &lt; AZ$6), 0, 1)+IF(OR($F270 &gt;= BA$6, $G270 &lt; AZ$6), 0, 2)+1)</f>
        <v/>
      </c>
      <c r="BA270" s="71" t="str">
        <f ca="1">INDEX({"","_","-","="},IF(OR($D270 &gt;= BB$6, $E270 &lt; BA$6), 0, 1)+IF(OR($F270 &gt;= BB$6, $G270 &lt; BA$6), 0, 2)+1)</f>
        <v/>
      </c>
      <c r="BB270" s="71" t="str">
        <f ca="1">INDEX({"","_","-","="},IF(OR($D270 &gt;= BC$6, $E270 &lt; BB$6), 0, 1)+IF(OR($F270 &gt;= BC$6, $G270 &lt; BB$6), 0, 2)+1)</f>
        <v/>
      </c>
      <c r="BC270" s="71" t="str">
        <f ca="1">INDEX({"","_","-","="},IF(OR($D270 &gt;= BD$6, $E270 &lt; BC$6), 0, 1)+IF(OR($F270 &gt;= BD$6, $G270 &lt; BC$6), 0, 2)+1)</f>
        <v/>
      </c>
      <c r="BD270" s="71" t="str">
        <f ca="1">INDEX({"","_","-","="},IF(OR($D270 &gt;= BE$6, $E270 &lt; BD$6), 0, 1)+IF(OR($F270 &gt;= BE$6, $G270 &lt; BD$6), 0, 2)+1)</f>
        <v/>
      </c>
      <c r="BE270" s="71" t="str">
        <f ca="1">INDEX({"","_","-","="},IF(OR($D270 &gt;= BF$6, $E270 &lt; BE$6), 0, 1)+IF(OR($F270 &gt;= BF$6, $G270 &lt; BE$6), 0, 2)+1)</f>
        <v/>
      </c>
      <c r="BF270" s="71" t="str">
        <f ca="1">INDEX({"","_","-","="},IF(OR($D270 &gt;= BG$6, $E270 &lt; BF$6), 0, 1)+IF(OR($F270 &gt;= BG$6, $G270 &lt; BF$6), 0, 2)+1)</f>
        <v/>
      </c>
      <c r="BG270" s="71" t="str">
        <f ca="1">INDEX({"","_","-","="},IF(OR($D270 &gt;= BH$6, $E270 &lt; BG$6), 0, 1)+IF(OR($F270 &gt;= BH$6, $G270 &lt; BG$6), 0, 2)+1)</f>
        <v/>
      </c>
      <c r="BH270" s="71" t="str">
        <f ca="1">INDEX({"","_","-","="},IF(OR($D270 &gt;= BI$6, $E270 &lt; BH$6), 0, 1)+IF(OR($F270 &gt;= BI$6, $G270 &lt; BH$6), 0, 2)+1)</f>
        <v/>
      </c>
      <c r="BI270" s="71" t="str">
        <f ca="1">INDEX({"","_","-","="},IF(OR($D270 &gt;= BJ$6, $E270 &lt; BI$6), 0, 1)+IF(OR($F270 &gt;= BJ$6, $G270 &lt; BI$6), 0, 2)+1)</f>
        <v/>
      </c>
      <c r="BJ270" s="71" t="str">
        <f ca="1">INDEX({"","_","-","="},IF(OR($D270 &gt;= BK$6, $E270 &lt; BJ$6), 0, 1)+IF(OR($F270 &gt;= BK$6, $G270 &lt; BJ$6), 0, 2)+1)</f>
        <v/>
      </c>
      <c r="BK270" s="71" t="str">
        <f ca="1">INDEX({"","_","-","="},IF(OR($D270 &gt;= BL$6, $E270 &lt; BK$6), 0, 1)+IF(OR($F270 &gt;= BL$6, $G270 &lt; BK$6), 0, 2)+1)</f>
        <v/>
      </c>
      <c r="BL270" s="71" t="str">
        <f ca="1">INDEX({"","_","-","="},IF(OR($D270 &gt;= BM$6, $E270 &lt; BL$6), 0, 1)+IF(OR($F270 &gt;= BM$6, $G270 &lt; BL$6), 0, 2)+1)</f>
        <v/>
      </c>
      <c r="BM270" s="71" t="str">
        <f ca="1">INDEX({"","_","-","="},IF(OR($D270 &gt;= BN$6, $E270 &lt; BM$6), 0, 1)+IF(OR($F270 &gt;= BN$6, $G270 &lt; BM$6), 0, 2)+1)</f>
        <v/>
      </c>
      <c r="BN270" s="71" t="str">
        <f ca="1">INDEX({"","_","-","="},IF(OR($D270 &gt;= BO$6, $E270 &lt; BN$6), 0, 1)+IF(OR($F270 &gt;= BO$6, $G270 &lt; BN$6), 0, 2)+1)</f>
        <v/>
      </c>
      <c r="BO270" s="71" t="str">
        <f ca="1">INDEX({"","_","-","="},IF(OR($D270 &gt;= BP$6, $E270 &lt; BO$6), 0, 1)+IF(OR($F270 &gt;= BP$6, $G270 &lt; BO$6), 0, 2)+1)</f>
        <v/>
      </c>
      <c r="BP270" s="71" t="str">
        <f ca="1">INDEX({"","_","-","="},IF(OR($D270 &gt;= BQ$6, $E270 &lt; BP$6), 0, 1)+IF(OR($F270 &gt;= BQ$6, $G270 &lt; BP$6), 0, 2)+1)</f>
        <v/>
      </c>
      <c r="BQ270" s="71" t="str">
        <f ca="1">INDEX({"","_","-","="},IF(OR($D270 &gt;= BR$6, $E270 &lt; BQ$6), 0, 1)+IF(OR($F270 &gt;= BR$6, $G270 &lt; BQ$6), 0, 2)+1)</f>
        <v/>
      </c>
      <c r="BR270" s="71" t="str">
        <f ca="1">INDEX({"","_","-","="},IF(OR($D270 &gt;= BS$6, $E270 &lt; BR$6), 0, 1)+IF(OR($F270 &gt;= BS$6, $G270 &lt; BR$6), 0, 2)+1)</f>
        <v/>
      </c>
      <c r="BS270" s="71" t="str">
        <f ca="1">INDEX({"","_","-","="},IF(OR($D270 &gt;= BT$6, $E270 &lt; BS$6), 0, 1)+IF(OR($F270 &gt;= BT$6, $G270 &lt; BS$6), 0, 2)+1)</f>
        <v/>
      </c>
      <c r="BT270" s="71" t="str">
        <f ca="1">INDEX({"","_","-","="},IF(OR($D270 &gt;= BU$6, $E270 &lt; BT$6), 0, 1)+IF(OR($F270 &gt;= BU$6, $G270 &lt; BT$6), 0, 2)+1)</f>
        <v/>
      </c>
      <c r="BU270" s="71" t="str">
        <f ca="1">INDEX({"","_","-","="},IF(OR($D270 &gt;= BV$6, $E270 &lt; BU$6), 0, 1)+IF(OR($F270 &gt;= BV$6, $G270 &lt; BU$6), 0, 2)+1)</f>
        <v/>
      </c>
      <c r="BV270" s="71" t="str">
        <f ca="1">INDEX({"","_","-","="},IF(OR($D270 &gt;= BW$6, $E270 &lt; BV$6), 0, 1)+IF(OR($F270 &gt;= BW$6, $G270 &lt; BV$6), 0, 2)+1)</f>
        <v/>
      </c>
      <c r="BW270" s="71" t="str">
        <f ca="1">INDEX({"","_","-","="},IF(OR($D270 &gt;= BX$6, $E270 &lt; BW$6), 0, 1)+IF(OR($F270 &gt;= BX$6, $G270 &lt; BW$6), 0, 2)+1)</f>
        <v/>
      </c>
      <c r="BX270" s="71" t="str">
        <f ca="1">INDEX({"","_","-","="},IF(OR($D270 &gt;= BY$6, $E270 &lt; BX$6), 0, 1)+IF(OR($F270 &gt;= BY$6, $G270 &lt; BX$6), 0, 2)+1)</f>
        <v/>
      </c>
      <c r="BY270" s="71" t="str">
        <f ca="1">INDEX({"","_","-","="},IF(OR($D270 &gt;= BZ$6, $E270 &lt; BY$6), 0, 1)+IF(OR($F270 &gt;= BZ$6, $G270 &lt; BY$6), 0, 2)+1)</f>
        <v/>
      </c>
      <c r="BZ270" s="71" t="str">
        <f ca="1">INDEX({"","_","-","="},IF(OR($D270 &gt;= CA$6, $E270 &lt; BZ$6), 0, 1)+IF(OR($F270 &gt;= CA$6, $G270 &lt; BZ$6), 0, 2)+1)</f>
        <v/>
      </c>
      <c r="CA270" s="71" t="str">
        <f ca="1">INDEX({"","_","-","="},IF(OR($D270 &gt;= CB$6, $E270 &lt; CA$6), 0, 1)+IF(OR($F270 &gt;= CB$6, $G270 &lt; CA$6), 0, 2)+1)</f>
        <v/>
      </c>
      <c r="CB270" s="71" t="str">
        <f ca="1">INDEX({"","_","-","="},IF(OR($D270 &gt;= CC$6, $E270 &lt; CB$6), 0, 1)+IF(OR($F270 &gt;= CC$6, $G270 &lt; CB$6), 0, 2)+1)</f>
        <v/>
      </c>
      <c r="CC270" s="71" t="str">
        <f ca="1">INDEX({"","_","-","="},IF(OR($D270 &gt;= CD$6, $E270 &lt; CC$6), 0, 1)+IF(OR($F270 &gt;= CD$6, $G270 &lt; CC$6), 0, 2)+1)</f>
        <v/>
      </c>
      <c r="CD270" s="71" t="str">
        <f ca="1">INDEX({"","_","-","="},IF(OR($D270 &gt;= CE$6, $E270 &lt; CD$6), 0, 1)+IF(OR($F270 &gt;= CE$6, $G270 &lt; CD$6), 0, 2)+1)</f>
        <v/>
      </c>
    </row>
    <row r="271" spans="1:82">
      <c r="A271" s="8" t="str">
        <f ca="1">IF('临-进度'!N266,'临-进度'!$A266,"")</f>
        <v/>
      </c>
      <c r="B271" s="8" t="str">
        <f ca="1">IF('临-进度'!N266,'临-进度'!$B266,"")</f>
        <v/>
      </c>
      <c r="C271" s="8" t="str">
        <f ca="1">IF('临-进度'!N266,'临-进度'!$F266,"")</f>
        <v/>
      </c>
      <c r="D271" s="42" t="str">
        <f ca="1">IF('临-进度'!$N266,'临-进度'!$J266,"")</f>
        <v/>
      </c>
      <c r="E271" s="42" t="str">
        <f ca="1">IF('临-进度'!$N266,'临-进度'!$AF266,"")</f>
        <v/>
      </c>
      <c r="F271" s="42" t="str">
        <f ca="1">IF('临-进度'!$N266,'临-进度'!$K266,"")</f>
        <v/>
      </c>
      <c r="G271" s="76" t="str">
        <f ca="1">IF('临-进度'!$N266,'临-进度'!$AG266,"")</f>
        <v/>
      </c>
      <c r="H271" s="71" t="str">
        <f ca="1">INDEX({"","_","-","="},IF(OR($D271 &gt;= I$6, $E271 &lt; H$6), 0, 1)+IF(OR($F271 &gt;= I$6, $G271 &lt; H$6), 0, 2)+1)</f>
        <v/>
      </c>
      <c r="I271" s="71" t="str">
        <f ca="1">INDEX({"","_","-","="},IF(OR($D271 &gt;= J$6, $E271 &lt; I$6), 0, 1)+IF(OR($F271 &gt;= J$6, $G271 &lt; I$6), 0, 2)+1)</f>
        <v/>
      </c>
      <c r="J271" s="71" t="str">
        <f ca="1">INDEX({"","_","-","="},IF(OR($D271 &gt;= K$6, $E271 &lt; J$6), 0, 1)+IF(OR($F271 &gt;= K$6, $G271 &lt; J$6), 0, 2)+1)</f>
        <v/>
      </c>
      <c r="K271" s="71" t="str">
        <f ca="1">INDEX({"","_","-","="},IF(OR($D271 &gt;= L$6, $E271 &lt; K$6), 0, 1)+IF(OR($F271 &gt;= L$6, $G271 &lt; K$6), 0, 2)+1)</f>
        <v/>
      </c>
      <c r="L271" s="71" t="str">
        <f ca="1">INDEX({"","_","-","="},IF(OR($D271 &gt;= M$6, $E271 &lt; L$6), 0, 1)+IF(OR($F271 &gt;= M$6, $G271 &lt; L$6), 0, 2)+1)</f>
        <v/>
      </c>
      <c r="M271" s="71" t="str">
        <f ca="1">INDEX({"","_","-","="},IF(OR($D271 &gt;= N$6, $E271 &lt; M$6), 0, 1)+IF(OR($F271 &gt;= N$6, $G271 &lt; M$6), 0, 2)+1)</f>
        <v/>
      </c>
      <c r="N271" s="71" t="str">
        <f ca="1">INDEX({"","_","-","="},IF(OR($D271 &gt;= O$6, $E271 &lt; N$6), 0, 1)+IF(OR($F271 &gt;= O$6, $G271 &lt; N$6), 0, 2)+1)</f>
        <v/>
      </c>
      <c r="O271" s="71" t="str">
        <f ca="1">INDEX({"","_","-","="},IF(OR($D271 &gt;= P$6, $E271 &lt; O$6), 0, 1)+IF(OR($F271 &gt;= P$6, $G271 &lt; O$6), 0, 2)+1)</f>
        <v/>
      </c>
      <c r="P271" s="71" t="str">
        <f ca="1">INDEX({"","_","-","="},IF(OR($D271 &gt;= Q$6, $E271 &lt; P$6), 0, 1)+IF(OR($F271 &gt;= Q$6, $G271 &lt; P$6), 0, 2)+1)</f>
        <v/>
      </c>
      <c r="Q271" s="71" t="str">
        <f ca="1">INDEX({"","_","-","="},IF(OR($D271 &gt;= R$6, $E271 &lt; Q$6), 0, 1)+IF(OR($F271 &gt;= R$6, $G271 &lt; Q$6), 0, 2)+1)</f>
        <v/>
      </c>
      <c r="R271" s="71" t="str">
        <f ca="1">INDEX({"","_","-","="},IF(OR($D271 &gt;= S$6, $E271 &lt; R$6), 0, 1)+IF(OR($F271 &gt;= S$6, $G271 &lt; R$6), 0, 2)+1)</f>
        <v/>
      </c>
      <c r="S271" s="71" t="str">
        <f ca="1">INDEX({"","_","-","="},IF(OR($D271 &gt;= T$6, $E271 &lt; S$6), 0, 1)+IF(OR($F271 &gt;= T$6, $G271 &lt; S$6), 0, 2)+1)</f>
        <v/>
      </c>
      <c r="T271" s="71" t="str">
        <f ca="1">INDEX({"","_","-","="},IF(OR($D271 &gt;= U$6, $E271 &lt; T$6), 0, 1)+IF(OR($F271 &gt;= U$6, $G271 &lt; T$6), 0, 2)+1)</f>
        <v/>
      </c>
      <c r="U271" s="71" t="str">
        <f ca="1">INDEX({"","_","-","="},IF(OR($D271 &gt;= V$6, $E271 &lt; U$6), 0, 1)+IF(OR($F271 &gt;= V$6, $G271 &lt; U$6), 0, 2)+1)</f>
        <v/>
      </c>
      <c r="V271" s="71" t="str">
        <f ca="1">INDEX({"","_","-","="},IF(OR($D271 &gt;= W$6, $E271 &lt; V$6), 0, 1)+IF(OR($F271 &gt;= W$6, $G271 &lt; V$6), 0, 2)+1)</f>
        <v/>
      </c>
      <c r="W271" s="71" t="str">
        <f ca="1">INDEX({"","_","-","="},IF(OR($D271 &gt;= X$6, $E271 &lt; W$6), 0, 1)+IF(OR($F271 &gt;= X$6, $G271 &lt; W$6), 0, 2)+1)</f>
        <v/>
      </c>
      <c r="X271" s="71" t="str">
        <f ca="1">INDEX({"","_","-","="},IF(OR($D271 &gt;= Y$6, $E271 &lt; X$6), 0, 1)+IF(OR($F271 &gt;= Y$6, $G271 &lt; X$6), 0, 2)+1)</f>
        <v/>
      </c>
      <c r="Y271" s="71" t="str">
        <f ca="1">INDEX({"","_","-","="},IF(OR($D271 &gt;= Z$6, $E271 &lt; Y$6), 0, 1)+IF(OR($F271 &gt;= Z$6, $G271 &lt; Y$6), 0, 2)+1)</f>
        <v/>
      </c>
      <c r="Z271" s="71" t="str">
        <f ca="1">INDEX({"","_","-","="},IF(OR($D271 &gt;= AA$6, $E271 &lt; Z$6), 0, 1)+IF(OR($F271 &gt;= AA$6, $G271 &lt; Z$6), 0, 2)+1)</f>
        <v/>
      </c>
      <c r="AA271" s="71" t="str">
        <f ca="1">INDEX({"","_","-","="},IF(OR($D271 &gt;= AB$6, $E271 &lt; AA$6), 0, 1)+IF(OR($F271 &gt;= AB$6, $G271 &lt; AA$6), 0, 2)+1)</f>
        <v/>
      </c>
      <c r="AB271" s="71" t="str">
        <f ca="1">INDEX({"","_","-","="},IF(OR($D271 &gt;= AC$6, $E271 &lt; AB$6), 0, 1)+IF(OR($F271 &gt;= AC$6, $G271 &lt; AB$6), 0, 2)+1)</f>
        <v/>
      </c>
      <c r="AC271" s="71" t="str">
        <f ca="1">INDEX({"","_","-","="},IF(OR($D271 &gt;= AD$6, $E271 &lt; AC$6), 0, 1)+IF(OR($F271 &gt;= AD$6, $G271 &lt; AC$6), 0, 2)+1)</f>
        <v/>
      </c>
      <c r="AD271" s="71" t="str">
        <f ca="1">INDEX({"","_","-","="},IF(OR($D271 &gt;= AE$6, $E271 &lt; AD$6), 0, 1)+IF(OR($F271 &gt;= AE$6, $G271 &lt; AD$6), 0, 2)+1)</f>
        <v/>
      </c>
      <c r="AE271" s="71" t="str">
        <f ca="1">INDEX({"","_","-","="},IF(OR($D271 &gt;= AF$6, $E271 &lt; AE$6), 0, 1)+IF(OR($F271 &gt;= AF$6, $G271 &lt; AE$6), 0, 2)+1)</f>
        <v/>
      </c>
      <c r="AF271" s="71" t="str">
        <f ca="1">INDEX({"","_","-","="},IF(OR($D271 &gt;= AG$6, $E271 &lt; AF$6), 0, 1)+IF(OR($F271 &gt;= AG$6, $G271 &lt; AF$6), 0, 2)+1)</f>
        <v/>
      </c>
      <c r="AG271" s="71" t="str">
        <f ca="1">INDEX({"","_","-","="},IF(OR($D271 &gt;= AH$6, $E271 &lt; AG$6), 0, 1)+IF(OR($F271 &gt;= AH$6, $G271 &lt; AG$6), 0, 2)+1)</f>
        <v/>
      </c>
      <c r="AH271" s="71" t="str">
        <f ca="1">INDEX({"","_","-","="},IF(OR($D271 &gt;= AI$6, $E271 &lt; AH$6), 0, 1)+IF(OR($F271 &gt;= AI$6, $G271 &lt; AH$6), 0, 2)+1)</f>
        <v/>
      </c>
      <c r="AI271" s="71" t="str">
        <f ca="1">INDEX({"","_","-","="},IF(OR($D271 &gt;= AJ$6, $E271 &lt; AI$6), 0, 1)+IF(OR($F271 &gt;= AJ$6, $G271 &lt; AI$6), 0, 2)+1)</f>
        <v/>
      </c>
      <c r="AJ271" s="71" t="str">
        <f ca="1">INDEX({"","_","-","="},IF(OR($D271 &gt;= AK$6, $E271 &lt; AJ$6), 0, 1)+IF(OR($F271 &gt;= AK$6, $G271 &lt; AJ$6), 0, 2)+1)</f>
        <v/>
      </c>
      <c r="AK271" s="71" t="str">
        <f ca="1">INDEX({"","_","-","="},IF(OR($D271 &gt;= AL$6, $E271 &lt; AK$6), 0, 1)+IF(OR($F271 &gt;= AL$6, $G271 &lt; AK$6), 0, 2)+1)</f>
        <v/>
      </c>
      <c r="AL271" s="71" t="str">
        <f ca="1">INDEX({"","_","-","="},IF(OR($D271 &gt;= AM$6, $E271 &lt; AL$6), 0, 1)+IF(OR($F271 &gt;= AM$6, $G271 &lt; AL$6), 0, 2)+1)</f>
        <v/>
      </c>
      <c r="AM271" s="71" t="str">
        <f ca="1">INDEX({"","_","-","="},IF(OR($D271 &gt;= AN$6, $E271 &lt; AM$6), 0, 1)+IF(OR($F271 &gt;= AN$6, $G271 &lt; AM$6), 0, 2)+1)</f>
        <v/>
      </c>
      <c r="AN271" s="71" t="str">
        <f ca="1">INDEX({"","_","-","="},IF(OR($D271 &gt;= AO$6, $E271 &lt; AN$6), 0, 1)+IF(OR($F271 &gt;= AO$6, $G271 &lt; AN$6), 0, 2)+1)</f>
        <v/>
      </c>
      <c r="AO271" s="71" t="str">
        <f ca="1">INDEX({"","_","-","="},IF(OR($D271 &gt;= AP$6, $E271 &lt; AO$6), 0, 1)+IF(OR($F271 &gt;= AP$6, $G271 &lt; AO$6), 0, 2)+1)</f>
        <v/>
      </c>
      <c r="AP271" s="71" t="str">
        <f ca="1">INDEX({"","_","-","="},IF(OR($D271 &gt;= AQ$6, $E271 &lt; AP$6), 0, 1)+IF(OR($F271 &gt;= AQ$6, $G271 &lt; AP$6), 0, 2)+1)</f>
        <v/>
      </c>
      <c r="AQ271" s="71" t="str">
        <f ca="1">INDEX({"","_","-","="},IF(OR($D271 &gt;= AR$6, $E271 &lt; AQ$6), 0, 1)+IF(OR($F271 &gt;= AR$6, $G271 &lt; AQ$6), 0, 2)+1)</f>
        <v/>
      </c>
      <c r="AR271" s="71" t="str">
        <f ca="1">INDEX({"","_","-","="},IF(OR($D271 &gt;= AS$6, $E271 &lt; AR$6), 0, 1)+IF(OR($F271 &gt;= AS$6, $G271 &lt; AR$6), 0, 2)+1)</f>
        <v/>
      </c>
      <c r="AS271" s="71" t="str">
        <f ca="1">INDEX({"","_","-","="},IF(OR($D271 &gt;= AT$6, $E271 &lt; AS$6), 0, 1)+IF(OR($F271 &gt;= AT$6, $G271 &lt; AS$6), 0, 2)+1)</f>
        <v/>
      </c>
      <c r="AT271" s="71" t="str">
        <f ca="1">INDEX({"","_","-","="},IF(OR($D271 &gt;= AU$6, $E271 &lt; AT$6), 0, 1)+IF(OR($F271 &gt;= AU$6, $G271 &lt; AT$6), 0, 2)+1)</f>
        <v/>
      </c>
      <c r="AU271" s="71" t="str">
        <f ca="1">INDEX({"","_","-","="},IF(OR($D271 &gt;= AV$6, $E271 &lt; AU$6), 0, 1)+IF(OR($F271 &gt;= AV$6, $G271 &lt; AU$6), 0, 2)+1)</f>
        <v/>
      </c>
      <c r="AV271" s="71" t="str">
        <f ca="1">INDEX({"","_","-","="},IF(OR($D271 &gt;= AW$6, $E271 &lt; AV$6), 0, 1)+IF(OR($F271 &gt;= AW$6, $G271 &lt; AV$6), 0, 2)+1)</f>
        <v/>
      </c>
      <c r="AW271" s="71" t="str">
        <f ca="1">INDEX({"","_","-","="},IF(OR($D271 &gt;= AX$6, $E271 &lt; AW$6), 0, 1)+IF(OR($F271 &gt;= AX$6, $G271 &lt; AW$6), 0, 2)+1)</f>
        <v/>
      </c>
      <c r="AX271" s="71" t="str">
        <f ca="1">INDEX({"","_","-","="},IF(OR($D271 &gt;= AY$6, $E271 &lt; AX$6), 0, 1)+IF(OR($F271 &gt;= AY$6, $G271 &lt; AX$6), 0, 2)+1)</f>
        <v/>
      </c>
      <c r="AY271" s="71" t="str">
        <f ca="1">INDEX({"","_","-","="},IF(OR($D271 &gt;= AZ$6, $E271 &lt; AY$6), 0, 1)+IF(OR($F271 &gt;= AZ$6, $G271 &lt; AY$6), 0, 2)+1)</f>
        <v/>
      </c>
      <c r="AZ271" s="71" t="str">
        <f ca="1">INDEX({"","_","-","="},IF(OR($D271 &gt;= BA$6, $E271 &lt; AZ$6), 0, 1)+IF(OR($F271 &gt;= BA$6, $G271 &lt; AZ$6), 0, 2)+1)</f>
        <v/>
      </c>
      <c r="BA271" s="71" t="str">
        <f ca="1">INDEX({"","_","-","="},IF(OR($D271 &gt;= BB$6, $E271 &lt; BA$6), 0, 1)+IF(OR($F271 &gt;= BB$6, $G271 &lt; BA$6), 0, 2)+1)</f>
        <v/>
      </c>
      <c r="BB271" s="71" t="str">
        <f ca="1">INDEX({"","_","-","="},IF(OR($D271 &gt;= BC$6, $E271 &lt; BB$6), 0, 1)+IF(OR($F271 &gt;= BC$6, $G271 &lt; BB$6), 0, 2)+1)</f>
        <v/>
      </c>
      <c r="BC271" s="71" t="str">
        <f ca="1">INDEX({"","_","-","="},IF(OR($D271 &gt;= BD$6, $E271 &lt; BC$6), 0, 1)+IF(OR($F271 &gt;= BD$6, $G271 &lt; BC$6), 0, 2)+1)</f>
        <v/>
      </c>
      <c r="BD271" s="71" t="str">
        <f ca="1">INDEX({"","_","-","="},IF(OR($D271 &gt;= BE$6, $E271 &lt; BD$6), 0, 1)+IF(OR($F271 &gt;= BE$6, $G271 &lt; BD$6), 0, 2)+1)</f>
        <v/>
      </c>
      <c r="BE271" s="71" t="str">
        <f ca="1">INDEX({"","_","-","="},IF(OR($D271 &gt;= BF$6, $E271 &lt; BE$6), 0, 1)+IF(OR($F271 &gt;= BF$6, $G271 &lt; BE$6), 0, 2)+1)</f>
        <v/>
      </c>
      <c r="BF271" s="71" t="str">
        <f ca="1">INDEX({"","_","-","="},IF(OR($D271 &gt;= BG$6, $E271 &lt; BF$6), 0, 1)+IF(OR($F271 &gt;= BG$6, $G271 &lt; BF$6), 0, 2)+1)</f>
        <v/>
      </c>
      <c r="BG271" s="71" t="str">
        <f ca="1">INDEX({"","_","-","="},IF(OR($D271 &gt;= BH$6, $E271 &lt; BG$6), 0, 1)+IF(OR($F271 &gt;= BH$6, $G271 &lt; BG$6), 0, 2)+1)</f>
        <v/>
      </c>
      <c r="BH271" s="71" t="str">
        <f ca="1">INDEX({"","_","-","="},IF(OR($D271 &gt;= BI$6, $E271 &lt; BH$6), 0, 1)+IF(OR($F271 &gt;= BI$6, $G271 &lt; BH$6), 0, 2)+1)</f>
        <v/>
      </c>
      <c r="BI271" s="71" t="str">
        <f ca="1">INDEX({"","_","-","="},IF(OR($D271 &gt;= BJ$6, $E271 &lt; BI$6), 0, 1)+IF(OR($F271 &gt;= BJ$6, $G271 &lt; BI$6), 0, 2)+1)</f>
        <v/>
      </c>
      <c r="BJ271" s="71" t="str">
        <f ca="1">INDEX({"","_","-","="},IF(OR($D271 &gt;= BK$6, $E271 &lt; BJ$6), 0, 1)+IF(OR($F271 &gt;= BK$6, $G271 &lt; BJ$6), 0, 2)+1)</f>
        <v/>
      </c>
      <c r="BK271" s="71" t="str">
        <f ca="1">INDEX({"","_","-","="},IF(OR($D271 &gt;= BL$6, $E271 &lt; BK$6), 0, 1)+IF(OR($F271 &gt;= BL$6, $G271 &lt; BK$6), 0, 2)+1)</f>
        <v/>
      </c>
      <c r="BL271" s="71" t="str">
        <f ca="1">INDEX({"","_","-","="},IF(OR($D271 &gt;= BM$6, $E271 &lt; BL$6), 0, 1)+IF(OR($F271 &gt;= BM$6, $G271 &lt; BL$6), 0, 2)+1)</f>
        <v/>
      </c>
      <c r="BM271" s="71" t="str">
        <f ca="1">INDEX({"","_","-","="},IF(OR($D271 &gt;= BN$6, $E271 &lt; BM$6), 0, 1)+IF(OR($F271 &gt;= BN$6, $G271 &lt; BM$6), 0, 2)+1)</f>
        <v/>
      </c>
      <c r="BN271" s="71" t="str">
        <f ca="1">INDEX({"","_","-","="},IF(OR($D271 &gt;= BO$6, $E271 &lt; BN$6), 0, 1)+IF(OR($F271 &gt;= BO$6, $G271 &lt; BN$6), 0, 2)+1)</f>
        <v/>
      </c>
      <c r="BO271" s="71" t="str">
        <f ca="1">INDEX({"","_","-","="},IF(OR($D271 &gt;= BP$6, $E271 &lt; BO$6), 0, 1)+IF(OR($F271 &gt;= BP$6, $G271 &lt; BO$6), 0, 2)+1)</f>
        <v/>
      </c>
      <c r="BP271" s="71" t="str">
        <f ca="1">INDEX({"","_","-","="},IF(OR($D271 &gt;= BQ$6, $E271 &lt; BP$6), 0, 1)+IF(OR($F271 &gt;= BQ$6, $G271 &lt; BP$6), 0, 2)+1)</f>
        <v/>
      </c>
      <c r="BQ271" s="71" t="str">
        <f ca="1">INDEX({"","_","-","="},IF(OR($D271 &gt;= BR$6, $E271 &lt; BQ$6), 0, 1)+IF(OR($F271 &gt;= BR$6, $G271 &lt; BQ$6), 0, 2)+1)</f>
        <v/>
      </c>
      <c r="BR271" s="71" t="str">
        <f ca="1">INDEX({"","_","-","="},IF(OR($D271 &gt;= BS$6, $E271 &lt; BR$6), 0, 1)+IF(OR($F271 &gt;= BS$6, $G271 &lt; BR$6), 0, 2)+1)</f>
        <v/>
      </c>
      <c r="BS271" s="71" t="str">
        <f ca="1">INDEX({"","_","-","="},IF(OR($D271 &gt;= BT$6, $E271 &lt; BS$6), 0, 1)+IF(OR($F271 &gt;= BT$6, $G271 &lt; BS$6), 0, 2)+1)</f>
        <v/>
      </c>
      <c r="BT271" s="71" t="str">
        <f ca="1">INDEX({"","_","-","="},IF(OR($D271 &gt;= BU$6, $E271 &lt; BT$6), 0, 1)+IF(OR($F271 &gt;= BU$6, $G271 &lt; BT$6), 0, 2)+1)</f>
        <v/>
      </c>
      <c r="BU271" s="71" t="str">
        <f ca="1">INDEX({"","_","-","="},IF(OR($D271 &gt;= BV$6, $E271 &lt; BU$6), 0, 1)+IF(OR($F271 &gt;= BV$6, $G271 &lt; BU$6), 0, 2)+1)</f>
        <v/>
      </c>
      <c r="BV271" s="71" t="str">
        <f ca="1">INDEX({"","_","-","="},IF(OR($D271 &gt;= BW$6, $E271 &lt; BV$6), 0, 1)+IF(OR($F271 &gt;= BW$6, $G271 &lt; BV$6), 0, 2)+1)</f>
        <v/>
      </c>
      <c r="BW271" s="71" t="str">
        <f ca="1">INDEX({"","_","-","="},IF(OR($D271 &gt;= BX$6, $E271 &lt; BW$6), 0, 1)+IF(OR($F271 &gt;= BX$6, $G271 &lt; BW$6), 0, 2)+1)</f>
        <v/>
      </c>
      <c r="BX271" s="71" t="str">
        <f ca="1">INDEX({"","_","-","="},IF(OR($D271 &gt;= BY$6, $E271 &lt; BX$6), 0, 1)+IF(OR($F271 &gt;= BY$6, $G271 &lt; BX$6), 0, 2)+1)</f>
        <v/>
      </c>
      <c r="BY271" s="71" t="str">
        <f ca="1">INDEX({"","_","-","="},IF(OR($D271 &gt;= BZ$6, $E271 &lt; BY$6), 0, 1)+IF(OR($F271 &gt;= BZ$6, $G271 &lt; BY$6), 0, 2)+1)</f>
        <v/>
      </c>
      <c r="BZ271" s="71" t="str">
        <f ca="1">INDEX({"","_","-","="},IF(OR($D271 &gt;= CA$6, $E271 &lt; BZ$6), 0, 1)+IF(OR($F271 &gt;= CA$6, $G271 &lt; BZ$6), 0, 2)+1)</f>
        <v/>
      </c>
      <c r="CA271" s="71" t="str">
        <f ca="1">INDEX({"","_","-","="},IF(OR($D271 &gt;= CB$6, $E271 &lt; CA$6), 0, 1)+IF(OR($F271 &gt;= CB$6, $G271 &lt; CA$6), 0, 2)+1)</f>
        <v/>
      </c>
      <c r="CB271" s="71" t="str">
        <f ca="1">INDEX({"","_","-","="},IF(OR($D271 &gt;= CC$6, $E271 &lt; CB$6), 0, 1)+IF(OR($F271 &gt;= CC$6, $G271 &lt; CB$6), 0, 2)+1)</f>
        <v/>
      </c>
      <c r="CC271" s="71" t="str">
        <f ca="1">INDEX({"","_","-","="},IF(OR($D271 &gt;= CD$6, $E271 &lt; CC$6), 0, 1)+IF(OR($F271 &gt;= CD$6, $G271 &lt; CC$6), 0, 2)+1)</f>
        <v/>
      </c>
      <c r="CD271" s="71" t="str">
        <f ca="1">INDEX({"","_","-","="},IF(OR($D271 &gt;= CE$6, $E271 &lt; CD$6), 0, 1)+IF(OR($F271 &gt;= CE$6, $G271 &lt; CD$6), 0, 2)+1)</f>
        <v/>
      </c>
    </row>
    <row r="272" spans="1:82">
      <c r="A272" s="8" t="str">
        <f ca="1">IF('临-进度'!N267,'临-进度'!$A267,"")</f>
        <v/>
      </c>
      <c r="B272" s="8" t="str">
        <f ca="1">IF('临-进度'!N267,'临-进度'!$B267,"")</f>
        <v/>
      </c>
      <c r="C272" s="8" t="str">
        <f ca="1">IF('临-进度'!N267,'临-进度'!$F267,"")</f>
        <v/>
      </c>
      <c r="D272" s="42" t="str">
        <f ca="1">IF('临-进度'!$N267,'临-进度'!$J267,"")</f>
        <v/>
      </c>
      <c r="E272" s="42" t="str">
        <f ca="1">IF('临-进度'!$N267,'临-进度'!$AF267,"")</f>
        <v/>
      </c>
      <c r="F272" s="42" t="str">
        <f ca="1">IF('临-进度'!$N267,'临-进度'!$K267,"")</f>
        <v/>
      </c>
      <c r="G272" s="76" t="str">
        <f ca="1">IF('临-进度'!$N267,'临-进度'!$AG267,"")</f>
        <v/>
      </c>
      <c r="H272" s="71" t="str">
        <f ca="1">INDEX({"","_","-","="},IF(OR($D272 &gt;= I$6, $E272 &lt; H$6), 0, 1)+IF(OR($F272 &gt;= I$6, $G272 &lt; H$6), 0, 2)+1)</f>
        <v/>
      </c>
      <c r="I272" s="71" t="str">
        <f ca="1">INDEX({"","_","-","="},IF(OR($D272 &gt;= J$6, $E272 &lt; I$6), 0, 1)+IF(OR($F272 &gt;= J$6, $G272 &lt; I$6), 0, 2)+1)</f>
        <v/>
      </c>
      <c r="J272" s="71" t="str">
        <f ca="1">INDEX({"","_","-","="},IF(OR($D272 &gt;= K$6, $E272 &lt; J$6), 0, 1)+IF(OR($F272 &gt;= K$6, $G272 &lt; J$6), 0, 2)+1)</f>
        <v/>
      </c>
      <c r="K272" s="71" t="str">
        <f ca="1">INDEX({"","_","-","="},IF(OR($D272 &gt;= L$6, $E272 &lt; K$6), 0, 1)+IF(OR($F272 &gt;= L$6, $G272 &lt; K$6), 0, 2)+1)</f>
        <v/>
      </c>
      <c r="L272" s="71" t="str">
        <f ca="1">INDEX({"","_","-","="},IF(OR($D272 &gt;= M$6, $E272 &lt; L$6), 0, 1)+IF(OR($F272 &gt;= M$6, $G272 &lt; L$6), 0, 2)+1)</f>
        <v/>
      </c>
      <c r="M272" s="71" t="str">
        <f ca="1">INDEX({"","_","-","="},IF(OR($D272 &gt;= N$6, $E272 &lt; M$6), 0, 1)+IF(OR($F272 &gt;= N$6, $G272 &lt; M$6), 0, 2)+1)</f>
        <v/>
      </c>
      <c r="N272" s="71" t="str">
        <f ca="1">INDEX({"","_","-","="},IF(OR($D272 &gt;= O$6, $E272 &lt; N$6), 0, 1)+IF(OR($F272 &gt;= O$6, $G272 &lt; N$6), 0, 2)+1)</f>
        <v/>
      </c>
      <c r="O272" s="71" t="str">
        <f ca="1">INDEX({"","_","-","="},IF(OR($D272 &gt;= P$6, $E272 &lt; O$6), 0, 1)+IF(OR($F272 &gt;= P$6, $G272 &lt; O$6), 0, 2)+1)</f>
        <v/>
      </c>
      <c r="P272" s="71" t="str">
        <f ca="1">INDEX({"","_","-","="},IF(OR($D272 &gt;= Q$6, $E272 &lt; P$6), 0, 1)+IF(OR($F272 &gt;= Q$6, $G272 &lt; P$6), 0, 2)+1)</f>
        <v/>
      </c>
      <c r="Q272" s="71" t="str">
        <f ca="1">INDEX({"","_","-","="},IF(OR($D272 &gt;= R$6, $E272 &lt; Q$6), 0, 1)+IF(OR($F272 &gt;= R$6, $G272 &lt; Q$6), 0, 2)+1)</f>
        <v/>
      </c>
      <c r="R272" s="71" t="str">
        <f ca="1">INDEX({"","_","-","="},IF(OR($D272 &gt;= S$6, $E272 &lt; R$6), 0, 1)+IF(OR($F272 &gt;= S$6, $G272 &lt; R$6), 0, 2)+1)</f>
        <v/>
      </c>
      <c r="S272" s="71" t="str">
        <f ca="1">INDEX({"","_","-","="},IF(OR($D272 &gt;= T$6, $E272 &lt; S$6), 0, 1)+IF(OR($F272 &gt;= T$6, $G272 &lt; S$6), 0, 2)+1)</f>
        <v/>
      </c>
      <c r="T272" s="71" t="str">
        <f ca="1">INDEX({"","_","-","="},IF(OR($D272 &gt;= U$6, $E272 &lt; T$6), 0, 1)+IF(OR($F272 &gt;= U$6, $G272 &lt; T$6), 0, 2)+1)</f>
        <v/>
      </c>
      <c r="U272" s="71" t="str">
        <f ca="1">INDEX({"","_","-","="},IF(OR($D272 &gt;= V$6, $E272 &lt; U$6), 0, 1)+IF(OR($F272 &gt;= V$6, $G272 &lt; U$6), 0, 2)+1)</f>
        <v/>
      </c>
      <c r="V272" s="71" t="str">
        <f ca="1">INDEX({"","_","-","="},IF(OR($D272 &gt;= W$6, $E272 &lt; V$6), 0, 1)+IF(OR($F272 &gt;= W$6, $G272 &lt; V$6), 0, 2)+1)</f>
        <v/>
      </c>
      <c r="W272" s="71" t="str">
        <f ca="1">INDEX({"","_","-","="},IF(OR($D272 &gt;= X$6, $E272 &lt; W$6), 0, 1)+IF(OR($F272 &gt;= X$6, $G272 &lt; W$6), 0, 2)+1)</f>
        <v/>
      </c>
      <c r="X272" s="71" t="str">
        <f ca="1">INDEX({"","_","-","="},IF(OR($D272 &gt;= Y$6, $E272 &lt; X$6), 0, 1)+IF(OR($F272 &gt;= Y$6, $G272 &lt; X$6), 0, 2)+1)</f>
        <v/>
      </c>
      <c r="Y272" s="71" t="str">
        <f ca="1">INDEX({"","_","-","="},IF(OR($D272 &gt;= Z$6, $E272 &lt; Y$6), 0, 1)+IF(OR($F272 &gt;= Z$6, $G272 &lt; Y$6), 0, 2)+1)</f>
        <v/>
      </c>
      <c r="Z272" s="71" t="str">
        <f ca="1">INDEX({"","_","-","="},IF(OR($D272 &gt;= AA$6, $E272 &lt; Z$6), 0, 1)+IF(OR($F272 &gt;= AA$6, $G272 &lt; Z$6), 0, 2)+1)</f>
        <v/>
      </c>
      <c r="AA272" s="71" t="str">
        <f ca="1">INDEX({"","_","-","="},IF(OR($D272 &gt;= AB$6, $E272 &lt; AA$6), 0, 1)+IF(OR($F272 &gt;= AB$6, $G272 &lt; AA$6), 0, 2)+1)</f>
        <v/>
      </c>
      <c r="AB272" s="71" t="str">
        <f ca="1">INDEX({"","_","-","="},IF(OR($D272 &gt;= AC$6, $E272 &lt; AB$6), 0, 1)+IF(OR($F272 &gt;= AC$6, $G272 &lt; AB$6), 0, 2)+1)</f>
        <v/>
      </c>
      <c r="AC272" s="71" t="str">
        <f ca="1">INDEX({"","_","-","="},IF(OR($D272 &gt;= AD$6, $E272 &lt; AC$6), 0, 1)+IF(OR($F272 &gt;= AD$6, $G272 &lt; AC$6), 0, 2)+1)</f>
        <v/>
      </c>
      <c r="AD272" s="71" t="str">
        <f ca="1">INDEX({"","_","-","="},IF(OR($D272 &gt;= AE$6, $E272 &lt; AD$6), 0, 1)+IF(OR($F272 &gt;= AE$6, $G272 &lt; AD$6), 0, 2)+1)</f>
        <v/>
      </c>
      <c r="AE272" s="71" t="str">
        <f ca="1">INDEX({"","_","-","="},IF(OR($D272 &gt;= AF$6, $E272 &lt; AE$6), 0, 1)+IF(OR($F272 &gt;= AF$6, $G272 &lt; AE$6), 0, 2)+1)</f>
        <v/>
      </c>
      <c r="AF272" s="71" t="str">
        <f ca="1">INDEX({"","_","-","="},IF(OR($D272 &gt;= AG$6, $E272 &lt; AF$6), 0, 1)+IF(OR($F272 &gt;= AG$6, $G272 &lt; AF$6), 0, 2)+1)</f>
        <v/>
      </c>
      <c r="AG272" s="71" t="str">
        <f ca="1">INDEX({"","_","-","="},IF(OR($D272 &gt;= AH$6, $E272 &lt; AG$6), 0, 1)+IF(OR($F272 &gt;= AH$6, $G272 &lt; AG$6), 0, 2)+1)</f>
        <v/>
      </c>
      <c r="AH272" s="71" t="str">
        <f ca="1">INDEX({"","_","-","="},IF(OR($D272 &gt;= AI$6, $E272 &lt; AH$6), 0, 1)+IF(OR($F272 &gt;= AI$6, $G272 &lt; AH$6), 0, 2)+1)</f>
        <v/>
      </c>
      <c r="AI272" s="71" t="str">
        <f ca="1">INDEX({"","_","-","="},IF(OR($D272 &gt;= AJ$6, $E272 &lt; AI$6), 0, 1)+IF(OR($F272 &gt;= AJ$6, $G272 &lt; AI$6), 0, 2)+1)</f>
        <v/>
      </c>
      <c r="AJ272" s="71" t="str">
        <f ca="1">INDEX({"","_","-","="},IF(OR($D272 &gt;= AK$6, $E272 &lt; AJ$6), 0, 1)+IF(OR($F272 &gt;= AK$6, $G272 &lt; AJ$6), 0, 2)+1)</f>
        <v/>
      </c>
      <c r="AK272" s="71" t="str">
        <f ca="1">INDEX({"","_","-","="},IF(OR($D272 &gt;= AL$6, $E272 &lt; AK$6), 0, 1)+IF(OR($F272 &gt;= AL$6, $G272 &lt; AK$6), 0, 2)+1)</f>
        <v/>
      </c>
      <c r="AL272" s="71" t="str">
        <f ca="1">INDEX({"","_","-","="},IF(OR($D272 &gt;= AM$6, $E272 &lt; AL$6), 0, 1)+IF(OR($F272 &gt;= AM$6, $G272 &lt; AL$6), 0, 2)+1)</f>
        <v/>
      </c>
      <c r="AM272" s="71" t="str">
        <f ca="1">INDEX({"","_","-","="},IF(OR($D272 &gt;= AN$6, $E272 &lt; AM$6), 0, 1)+IF(OR($F272 &gt;= AN$6, $G272 &lt; AM$6), 0, 2)+1)</f>
        <v/>
      </c>
      <c r="AN272" s="71" t="str">
        <f ca="1">INDEX({"","_","-","="},IF(OR($D272 &gt;= AO$6, $E272 &lt; AN$6), 0, 1)+IF(OR($F272 &gt;= AO$6, $G272 &lt; AN$6), 0, 2)+1)</f>
        <v/>
      </c>
      <c r="AO272" s="71" t="str">
        <f ca="1">INDEX({"","_","-","="},IF(OR($D272 &gt;= AP$6, $E272 &lt; AO$6), 0, 1)+IF(OR($F272 &gt;= AP$6, $G272 &lt; AO$6), 0, 2)+1)</f>
        <v/>
      </c>
      <c r="AP272" s="71" t="str">
        <f ca="1">INDEX({"","_","-","="},IF(OR($D272 &gt;= AQ$6, $E272 &lt; AP$6), 0, 1)+IF(OR($F272 &gt;= AQ$6, $G272 &lt; AP$6), 0, 2)+1)</f>
        <v/>
      </c>
      <c r="AQ272" s="71" t="str">
        <f ca="1">INDEX({"","_","-","="},IF(OR($D272 &gt;= AR$6, $E272 &lt; AQ$6), 0, 1)+IF(OR($F272 &gt;= AR$6, $G272 &lt; AQ$6), 0, 2)+1)</f>
        <v/>
      </c>
      <c r="AR272" s="71" t="str">
        <f ca="1">INDEX({"","_","-","="},IF(OR($D272 &gt;= AS$6, $E272 &lt; AR$6), 0, 1)+IF(OR($F272 &gt;= AS$6, $G272 &lt; AR$6), 0, 2)+1)</f>
        <v/>
      </c>
      <c r="AS272" s="71" t="str">
        <f ca="1">INDEX({"","_","-","="},IF(OR($D272 &gt;= AT$6, $E272 &lt; AS$6), 0, 1)+IF(OR($F272 &gt;= AT$6, $G272 &lt; AS$6), 0, 2)+1)</f>
        <v/>
      </c>
      <c r="AT272" s="71" t="str">
        <f ca="1">INDEX({"","_","-","="},IF(OR($D272 &gt;= AU$6, $E272 &lt; AT$6), 0, 1)+IF(OR($F272 &gt;= AU$6, $G272 &lt; AT$6), 0, 2)+1)</f>
        <v/>
      </c>
      <c r="AU272" s="71" t="str">
        <f ca="1">INDEX({"","_","-","="},IF(OR($D272 &gt;= AV$6, $E272 &lt; AU$6), 0, 1)+IF(OR($F272 &gt;= AV$6, $G272 &lt; AU$6), 0, 2)+1)</f>
        <v/>
      </c>
      <c r="AV272" s="71" t="str">
        <f ca="1">INDEX({"","_","-","="},IF(OR($D272 &gt;= AW$6, $E272 &lt; AV$6), 0, 1)+IF(OR($F272 &gt;= AW$6, $G272 &lt; AV$6), 0, 2)+1)</f>
        <v/>
      </c>
      <c r="AW272" s="71" t="str">
        <f ca="1">INDEX({"","_","-","="},IF(OR($D272 &gt;= AX$6, $E272 &lt; AW$6), 0, 1)+IF(OR($F272 &gt;= AX$6, $G272 &lt; AW$6), 0, 2)+1)</f>
        <v/>
      </c>
      <c r="AX272" s="71" t="str">
        <f ca="1">INDEX({"","_","-","="},IF(OR($D272 &gt;= AY$6, $E272 &lt; AX$6), 0, 1)+IF(OR($F272 &gt;= AY$6, $G272 &lt; AX$6), 0, 2)+1)</f>
        <v/>
      </c>
      <c r="AY272" s="71" t="str">
        <f ca="1">INDEX({"","_","-","="},IF(OR($D272 &gt;= AZ$6, $E272 &lt; AY$6), 0, 1)+IF(OR($F272 &gt;= AZ$6, $G272 &lt; AY$6), 0, 2)+1)</f>
        <v/>
      </c>
      <c r="AZ272" s="71" t="str">
        <f ca="1">INDEX({"","_","-","="},IF(OR($D272 &gt;= BA$6, $E272 &lt; AZ$6), 0, 1)+IF(OR($F272 &gt;= BA$6, $G272 &lt; AZ$6), 0, 2)+1)</f>
        <v/>
      </c>
      <c r="BA272" s="71" t="str">
        <f ca="1">INDEX({"","_","-","="},IF(OR($D272 &gt;= BB$6, $E272 &lt; BA$6), 0, 1)+IF(OR($F272 &gt;= BB$6, $G272 &lt; BA$6), 0, 2)+1)</f>
        <v/>
      </c>
      <c r="BB272" s="71" t="str">
        <f ca="1">INDEX({"","_","-","="},IF(OR($D272 &gt;= BC$6, $E272 &lt; BB$6), 0, 1)+IF(OR($F272 &gt;= BC$6, $G272 &lt; BB$6), 0, 2)+1)</f>
        <v/>
      </c>
      <c r="BC272" s="71" t="str">
        <f ca="1">INDEX({"","_","-","="},IF(OR($D272 &gt;= BD$6, $E272 &lt; BC$6), 0, 1)+IF(OR($F272 &gt;= BD$6, $G272 &lt; BC$6), 0, 2)+1)</f>
        <v/>
      </c>
      <c r="BD272" s="71" t="str">
        <f ca="1">INDEX({"","_","-","="},IF(OR($D272 &gt;= BE$6, $E272 &lt; BD$6), 0, 1)+IF(OR($F272 &gt;= BE$6, $G272 &lt; BD$6), 0, 2)+1)</f>
        <v/>
      </c>
      <c r="BE272" s="71" t="str">
        <f ca="1">INDEX({"","_","-","="},IF(OR($D272 &gt;= BF$6, $E272 &lt; BE$6), 0, 1)+IF(OR($F272 &gt;= BF$6, $G272 &lt; BE$6), 0, 2)+1)</f>
        <v/>
      </c>
      <c r="BF272" s="71" t="str">
        <f ca="1">INDEX({"","_","-","="},IF(OR($D272 &gt;= BG$6, $E272 &lt; BF$6), 0, 1)+IF(OR($F272 &gt;= BG$6, $G272 &lt; BF$6), 0, 2)+1)</f>
        <v/>
      </c>
      <c r="BG272" s="71" t="str">
        <f ca="1">INDEX({"","_","-","="},IF(OR($D272 &gt;= BH$6, $E272 &lt; BG$6), 0, 1)+IF(OR($F272 &gt;= BH$6, $G272 &lt; BG$6), 0, 2)+1)</f>
        <v/>
      </c>
      <c r="BH272" s="71" t="str">
        <f ca="1">INDEX({"","_","-","="},IF(OR($D272 &gt;= BI$6, $E272 &lt; BH$6), 0, 1)+IF(OR($F272 &gt;= BI$6, $G272 &lt; BH$6), 0, 2)+1)</f>
        <v/>
      </c>
      <c r="BI272" s="71" t="str">
        <f ca="1">INDEX({"","_","-","="},IF(OR($D272 &gt;= BJ$6, $E272 &lt; BI$6), 0, 1)+IF(OR($F272 &gt;= BJ$6, $G272 &lt; BI$6), 0, 2)+1)</f>
        <v/>
      </c>
      <c r="BJ272" s="71" t="str">
        <f ca="1">INDEX({"","_","-","="},IF(OR($D272 &gt;= BK$6, $E272 &lt; BJ$6), 0, 1)+IF(OR($F272 &gt;= BK$6, $G272 &lt; BJ$6), 0, 2)+1)</f>
        <v/>
      </c>
      <c r="BK272" s="71" t="str">
        <f ca="1">INDEX({"","_","-","="},IF(OR($D272 &gt;= BL$6, $E272 &lt; BK$6), 0, 1)+IF(OR($F272 &gt;= BL$6, $G272 &lt; BK$6), 0, 2)+1)</f>
        <v/>
      </c>
      <c r="BL272" s="71" t="str">
        <f ca="1">INDEX({"","_","-","="},IF(OR($D272 &gt;= BM$6, $E272 &lt; BL$6), 0, 1)+IF(OR($F272 &gt;= BM$6, $G272 &lt; BL$6), 0, 2)+1)</f>
        <v/>
      </c>
      <c r="BM272" s="71" t="str">
        <f ca="1">INDEX({"","_","-","="},IF(OR($D272 &gt;= BN$6, $E272 &lt; BM$6), 0, 1)+IF(OR($F272 &gt;= BN$6, $G272 &lt; BM$6), 0, 2)+1)</f>
        <v/>
      </c>
      <c r="BN272" s="71" t="str">
        <f ca="1">INDEX({"","_","-","="},IF(OR($D272 &gt;= BO$6, $E272 &lt; BN$6), 0, 1)+IF(OR($F272 &gt;= BO$6, $G272 &lt; BN$6), 0, 2)+1)</f>
        <v/>
      </c>
      <c r="BO272" s="71" t="str">
        <f ca="1">INDEX({"","_","-","="},IF(OR($D272 &gt;= BP$6, $E272 &lt; BO$6), 0, 1)+IF(OR($F272 &gt;= BP$6, $G272 &lt; BO$6), 0, 2)+1)</f>
        <v/>
      </c>
      <c r="BP272" s="71" t="str">
        <f ca="1">INDEX({"","_","-","="},IF(OR($D272 &gt;= BQ$6, $E272 &lt; BP$6), 0, 1)+IF(OR($F272 &gt;= BQ$6, $G272 &lt; BP$6), 0, 2)+1)</f>
        <v/>
      </c>
      <c r="BQ272" s="71" t="str">
        <f ca="1">INDEX({"","_","-","="},IF(OR($D272 &gt;= BR$6, $E272 &lt; BQ$6), 0, 1)+IF(OR($F272 &gt;= BR$6, $G272 &lt; BQ$6), 0, 2)+1)</f>
        <v/>
      </c>
      <c r="BR272" s="71" t="str">
        <f ca="1">INDEX({"","_","-","="},IF(OR($D272 &gt;= BS$6, $E272 &lt; BR$6), 0, 1)+IF(OR($F272 &gt;= BS$6, $G272 &lt; BR$6), 0, 2)+1)</f>
        <v/>
      </c>
      <c r="BS272" s="71" t="str">
        <f ca="1">INDEX({"","_","-","="},IF(OR($D272 &gt;= BT$6, $E272 &lt; BS$6), 0, 1)+IF(OR($F272 &gt;= BT$6, $G272 &lt; BS$6), 0, 2)+1)</f>
        <v/>
      </c>
      <c r="BT272" s="71" t="str">
        <f ca="1">INDEX({"","_","-","="},IF(OR($D272 &gt;= BU$6, $E272 &lt; BT$6), 0, 1)+IF(OR($F272 &gt;= BU$6, $G272 &lt; BT$6), 0, 2)+1)</f>
        <v/>
      </c>
      <c r="BU272" s="71" t="str">
        <f ca="1">INDEX({"","_","-","="},IF(OR($D272 &gt;= BV$6, $E272 &lt; BU$6), 0, 1)+IF(OR($F272 &gt;= BV$6, $G272 &lt; BU$6), 0, 2)+1)</f>
        <v/>
      </c>
      <c r="BV272" s="71" t="str">
        <f ca="1">INDEX({"","_","-","="},IF(OR($D272 &gt;= BW$6, $E272 &lt; BV$6), 0, 1)+IF(OR($F272 &gt;= BW$6, $G272 &lt; BV$6), 0, 2)+1)</f>
        <v/>
      </c>
      <c r="BW272" s="71" t="str">
        <f ca="1">INDEX({"","_","-","="},IF(OR($D272 &gt;= BX$6, $E272 &lt; BW$6), 0, 1)+IF(OR($F272 &gt;= BX$6, $G272 &lt; BW$6), 0, 2)+1)</f>
        <v/>
      </c>
      <c r="BX272" s="71" t="str">
        <f ca="1">INDEX({"","_","-","="},IF(OR($D272 &gt;= BY$6, $E272 &lt; BX$6), 0, 1)+IF(OR($F272 &gt;= BY$6, $G272 &lt; BX$6), 0, 2)+1)</f>
        <v/>
      </c>
      <c r="BY272" s="71" t="str">
        <f ca="1">INDEX({"","_","-","="},IF(OR($D272 &gt;= BZ$6, $E272 &lt; BY$6), 0, 1)+IF(OR($F272 &gt;= BZ$6, $G272 &lt; BY$6), 0, 2)+1)</f>
        <v/>
      </c>
      <c r="BZ272" s="71" t="str">
        <f ca="1">INDEX({"","_","-","="},IF(OR($D272 &gt;= CA$6, $E272 &lt; BZ$6), 0, 1)+IF(OR($F272 &gt;= CA$6, $G272 &lt; BZ$6), 0, 2)+1)</f>
        <v/>
      </c>
      <c r="CA272" s="71" t="str">
        <f ca="1">INDEX({"","_","-","="},IF(OR($D272 &gt;= CB$6, $E272 &lt; CA$6), 0, 1)+IF(OR($F272 &gt;= CB$6, $G272 &lt; CA$6), 0, 2)+1)</f>
        <v/>
      </c>
      <c r="CB272" s="71" t="str">
        <f ca="1">INDEX({"","_","-","="},IF(OR($D272 &gt;= CC$6, $E272 &lt; CB$6), 0, 1)+IF(OR($F272 &gt;= CC$6, $G272 &lt; CB$6), 0, 2)+1)</f>
        <v/>
      </c>
      <c r="CC272" s="71" t="str">
        <f ca="1">INDEX({"","_","-","="},IF(OR($D272 &gt;= CD$6, $E272 &lt; CC$6), 0, 1)+IF(OR($F272 &gt;= CD$6, $G272 &lt; CC$6), 0, 2)+1)</f>
        <v/>
      </c>
      <c r="CD272" s="71" t="str">
        <f ca="1">INDEX({"","_","-","="},IF(OR($D272 &gt;= CE$6, $E272 &lt; CD$6), 0, 1)+IF(OR($F272 &gt;= CE$6, $G272 &lt; CD$6), 0, 2)+1)</f>
        <v/>
      </c>
    </row>
    <row r="273" spans="1:82">
      <c r="A273" s="8" t="str">
        <f ca="1">IF('临-进度'!N268,'临-进度'!$A268,"")</f>
        <v/>
      </c>
      <c r="B273" s="8" t="str">
        <f ca="1">IF('临-进度'!N268,'临-进度'!$B268,"")</f>
        <v/>
      </c>
      <c r="C273" s="8" t="str">
        <f ca="1">IF('临-进度'!N268,'临-进度'!$F268,"")</f>
        <v/>
      </c>
      <c r="D273" s="42" t="str">
        <f ca="1">IF('临-进度'!$N268,'临-进度'!$J268,"")</f>
        <v/>
      </c>
      <c r="E273" s="42" t="str">
        <f ca="1">IF('临-进度'!$N268,'临-进度'!$AF268,"")</f>
        <v/>
      </c>
      <c r="F273" s="42" t="str">
        <f ca="1">IF('临-进度'!$N268,'临-进度'!$K268,"")</f>
        <v/>
      </c>
      <c r="G273" s="76" t="str">
        <f ca="1">IF('临-进度'!$N268,'临-进度'!$AG268,"")</f>
        <v/>
      </c>
      <c r="H273" s="71" t="str">
        <f ca="1">INDEX({"","_","-","="},IF(OR($D273 &gt;= I$6, $E273 &lt; H$6), 0, 1)+IF(OR($F273 &gt;= I$6, $G273 &lt; H$6), 0, 2)+1)</f>
        <v/>
      </c>
      <c r="I273" s="71" t="str">
        <f ca="1">INDEX({"","_","-","="},IF(OR($D273 &gt;= J$6, $E273 &lt; I$6), 0, 1)+IF(OR($F273 &gt;= J$6, $G273 &lt; I$6), 0, 2)+1)</f>
        <v/>
      </c>
      <c r="J273" s="71" t="str">
        <f ca="1">INDEX({"","_","-","="},IF(OR($D273 &gt;= K$6, $E273 &lt; J$6), 0, 1)+IF(OR($F273 &gt;= K$6, $G273 &lt; J$6), 0, 2)+1)</f>
        <v/>
      </c>
      <c r="K273" s="71" t="str">
        <f ca="1">INDEX({"","_","-","="},IF(OR($D273 &gt;= L$6, $E273 &lt; K$6), 0, 1)+IF(OR($F273 &gt;= L$6, $G273 &lt; K$6), 0, 2)+1)</f>
        <v/>
      </c>
      <c r="L273" s="71" t="str">
        <f ca="1">INDEX({"","_","-","="},IF(OR($D273 &gt;= M$6, $E273 &lt; L$6), 0, 1)+IF(OR($F273 &gt;= M$6, $G273 &lt; L$6), 0, 2)+1)</f>
        <v/>
      </c>
      <c r="M273" s="71" t="str">
        <f ca="1">INDEX({"","_","-","="},IF(OR($D273 &gt;= N$6, $E273 &lt; M$6), 0, 1)+IF(OR($F273 &gt;= N$6, $G273 &lt; M$6), 0, 2)+1)</f>
        <v/>
      </c>
      <c r="N273" s="71" t="str">
        <f ca="1">INDEX({"","_","-","="},IF(OR($D273 &gt;= O$6, $E273 &lt; N$6), 0, 1)+IF(OR($F273 &gt;= O$6, $G273 &lt; N$6), 0, 2)+1)</f>
        <v/>
      </c>
      <c r="O273" s="71" t="str">
        <f ca="1">INDEX({"","_","-","="},IF(OR($D273 &gt;= P$6, $E273 &lt; O$6), 0, 1)+IF(OR($F273 &gt;= P$6, $G273 &lt; O$6), 0, 2)+1)</f>
        <v/>
      </c>
      <c r="P273" s="71" t="str">
        <f ca="1">INDEX({"","_","-","="},IF(OR($D273 &gt;= Q$6, $E273 &lt; P$6), 0, 1)+IF(OR($F273 &gt;= Q$6, $G273 &lt; P$6), 0, 2)+1)</f>
        <v/>
      </c>
      <c r="Q273" s="71" t="str">
        <f ca="1">INDEX({"","_","-","="},IF(OR($D273 &gt;= R$6, $E273 &lt; Q$6), 0, 1)+IF(OR($F273 &gt;= R$6, $G273 &lt; Q$6), 0, 2)+1)</f>
        <v/>
      </c>
      <c r="R273" s="71" t="str">
        <f ca="1">INDEX({"","_","-","="},IF(OR($D273 &gt;= S$6, $E273 &lt; R$6), 0, 1)+IF(OR($F273 &gt;= S$6, $G273 &lt; R$6), 0, 2)+1)</f>
        <v/>
      </c>
      <c r="S273" s="71" t="str">
        <f ca="1">INDEX({"","_","-","="},IF(OR($D273 &gt;= T$6, $E273 &lt; S$6), 0, 1)+IF(OR($F273 &gt;= T$6, $G273 &lt; S$6), 0, 2)+1)</f>
        <v/>
      </c>
      <c r="T273" s="71" t="str">
        <f ca="1">INDEX({"","_","-","="},IF(OR($D273 &gt;= U$6, $E273 &lt; T$6), 0, 1)+IF(OR($F273 &gt;= U$6, $G273 &lt; T$6), 0, 2)+1)</f>
        <v/>
      </c>
      <c r="U273" s="71" t="str">
        <f ca="1">INDEX({"","_","-","="},IF(OR($D273 &gt;= V$6, $E273 &lt; U$6), 0, 1)+IF(OR($F273 &gt;= V$6, $G273 &lt; U$6), 0, 2)+1)</f>
        <v/>
      </c>
      <c r="V273" s="71" t="str">
        <f ca="1">INDEX({"","_","-","="},IF(OR($D273 &gt;= W$6, $E273 &lt; V$6), 0, 1)+IF(OR($F273 &gt;= W$6, $G273 &lt; V$6), 0, 2)+1)</f>
        <v/>
      </c>
      <c r="W273" s="71" t="str">
        <f ca="1">INDEX({"","_","-","="},IF(OR($D273 &gt;= X$6, $E273 &lt; W$6), 0, 1)+IF(OR($F273 &gt;= X$6, $G273 &lt; W$6), 0, 2)+1)</f>
        <v/>
      </c>
      <c r="X273" s="71" t="str">
        <f ca="1">INDEX({"","_","-","="},IF(OR($D273 &gt;= Y$6, $E273 &lt; X$6), 0, 1)+IF(OR($F273 &gt;= Y$6, $G273 &lt; X$6), 0, 2)+1)</f>
        <v/>
      </c>
      <c r="Y273" s="71" t="str">
        <f ca="1">INDEX({"","_","-","="},IF(OR($D273 &gt;= Z$6, $E273 &lt; Y$6), 0, 1)+IF(OR($F273 &gt;= Z$6, $G273 &lt; Y$6), 0, 2)+1)</f>
        <v/>
      </c>
      <c r="Z273" s="71" t="str">
        <f ca="1">INDEX({"","_","-","="},IF(OR($D273 &gt;= AA$6, $E273 &lt; Z$6), 0, 1)+IF(OR($F273 &gt;= AA$6, $G273 &lt; Z$6), 0, 2)+1)</f>
        <v/>
      </c>
      <c r="AA273" s="71" t="str">
        <f ca="1">INDEX({"","_","-","="},IF(OR($D273 &gt;= AB$6, $E273 &lt; AA$6), 0, 1)+IF(OR($F273 &gt;= AB$6, $G273 &lt; AA$6), 0, 2)+1)</f>
        <v/>
      </c>
      <c r="AB273" s="71" t="str">
        <f ca="1">INDEX({"","_","-","="},IF(OR($D273 &gt;= AC$6, $E273 &lt; AB$6), 0, 1)+IF(OR($F273 &gt;= AC$6, $G273 &lt; AB$6), 0, 2)+1)</f>
        <v/>
      </c>
      <c r="AC273" s="71" t="str">
        <f ca="1">INDEX({"","_","-","="},IF(OR($D273 &gt;= AD$6, $E273 &lt; AC$6), 0, 1)+IF(OR($F273 &gt;= AD$6, $G273 &lt; AC$6), 0, 2)+1)</f>
        <v/>
      </c>
      <c r="AD273" s="71" t="str">
        <f ca="1">INDEX({"","_","-","="},IF(OR($D273 &gt;= AE$6, $E273 &lt; AD$6), 0, 1)+IF(OR($F273 &gt;= AE$6, $G273 &lt; AD$6), 0, 2)+1)</f>
        <v/>
      </c>
      <c r="AE273" s="71" t="str">
        <f ca="1">INDEX({"","_","-","="},IF(OR($D273 &gt;= AF$6, $E273 &lt; AE$6), 0, 1)+IF(OR($F273 &gt;= AF$6, $G273 &lt; AE$6), 0, 2)+1)</f>
        <v/>
      </c>
      <c r="AF273" s="71" t="str">
        <f ca="1">INDEX({"","_","-","="},IF(OR($D273 &gt;= AG$6, $E273 &lt; AF$6), 0, 1)+IF(OR($F273 &gt;= AG$6, $G273 &lt; AF$6), 0, 2)+1)</f>
        <v/>
      </c>
      <c r="AG273" s="71" t="str">
        <f ca="1">INDEX({"","_","-","="},IF(OR($D273 &gt;= AH$6, $E273 &lt; AG$6), 0, 1)+IF(OR($F273 &gt;= AH$6, $G273 &lt; AG$6), 0, 2)+1)</f>
        <v/>
      </c>
      <c r="AH273" s="71" t="str">
        <f ca="1">INDEX({"","_","-","="},IF(OR($D273 &gt;= AI$6, $E273 &lt; AH$6), 0, 1)+IF(OR($F273 &gt;= AI$6, $G273 &lt; AH$6), 0, 2)+1)</f>
        <v/>
      </c>
      <c r="AI273" s="71" t="str">
        <f ca="1">INDEX({"","_","-","="},IF(OR($D273 &gt;= AJ$6, $E273 &lt; AI$6), 0, 1)+IF(OR($F273 &gt;= AJ$6, $G273 &lt; AI$6), 0, 2)+1)</f>
        <v/>
      </c>
      <c r="AJ273" s="71" t="str">
        <f ca="1">INDEX({"","_","-","="},IF(OR($D273 &gt;= AK$6, $E273 &lt; AJ$6), 0, 1)+IF(OR($F273 &gt;= AK$6, $G273 &lt; AJ$6), 0, 2)+1)</f>
        <v/>
      </c>
      <c r="AK273" s="71" t="str">
        <f ca="1">INDEX({"","_","-","="},IF(OR($D273 &gt;= AL$6, $E273 &lt; AK$6), 0, 1)+IF(OR($F273 &gt;= AL$6, $G273 &lt; AK$6), 0, 2)+1)</f>
        <v/>
      </c>
      <c r="AL273" s="71" t="str">
        <f ca="1">INDEX({"","_","-","="},IF(OR($D273 &gt;= AM$6, $E273 &lt; AL$6), 0, 1)+IF(OR($F273 &gt;= AM$6, $G273 &lt; AL$6), 0, 2)+1)</f>
        <v/>
      </c>
      <c r="AM273" s="71" t="str">
        <f ca="1">INDEX({"","_","-","="},IF(OR($D273 &gt;= AN$6, $E273 &lt; AM$6), 0, 1)+IF(OR($F273 &gt;= AN$6, $G273 &lt; AM$6), 0, 2)+1)</f>
        <v/>
      </c>
      <c r="AN273" s="71" t="str">
        <f ca="1">INDEX({"","_","-","="},IF(OR($D273 &gt;= AO$6, $E273 &lt; AN$6), 0, 1)+IF(OR($F273 &gt;= AO$6, $G273 &lt; AN$6), 0, 2)+1)</f>
        <v/>
      </c>
      <c r="AO273" s="71" t="str">
        <f ca="1">INDEX({"","_","-","="},IF(OR($D273 &gt;= AP$6, $E273 &lt; AO$6), 0, 1)+IF(OR($F273 &gt;= AP$6, $G273 &lt; AO$6), 0, 2)+1)</f>
        <v/>
      </c>
      <c r="AP273" s="71" t="str">
        <f ca="1">INDEX({"","_","-","="},IF(OR($D273 &gt;= AQ$6, $E273 &lt; AP$6), 0, 1)+IF(OR($F273 &gt;= AQ$6, $G273 &lt; AP$6), 0, 2)+1)</f>
        <v/>
      </c>
      <c r="AQ273" s="71" t="str">
        <f ca="1">INDEX({"","_","-","="},IF(OR($D273 &gt;= AR$6, $E273 &lt; AQ$6), 0, 1)+IF(OR($F273 &gt;= AR$6, $G273 &lt; AQ$6), 0, 2)+1)</f>
        <v/>
      </c>
      <c r="AR273" s="71" t="str">
        <f ca="1">INDEX({"","_","-","="},IF(OR($D273 &gt;= AS$6, $E273 &lt; AR$6), 0, 1)+IF(OR($F273 &gt;= AS$6, $G273 &lt; AR$6), 0, 2)+1)</f>
        <v/>
      </c>
      <c r="AS273" s="71" t="str">
        <f ca="1">INDEX({"","_","-","="},IF(OR($D273 &gt;= AT$6, $E273 &lt; AS$6), 0, 1)+IF(OR($F273 &gt;= AT$6, $G273 &lt; AS$6), 0, 2)+1)</f>
        <v/>
      </c>
      <c r="AT273" s="71" t="str">
        <f ca="1">INDEX({"","_","-","="},IF(OR($D273 &gt;= AU$6, $E273 &lt; AT$6), 0, 1)+IF(OR($F273 &gt;= AU$6, $G273 &lt; AT$6), 0, 2)+1)</f>
        <v/>
      </c>
      <c r="AU273" s="71" t="str">
        <f ca="1">INDEX({"","_","-","="},IF(OR($D273 &gt;= AV$6, $E273 &lt; AU$6), 0, 1)+IF(OR($F273 &gt;= AV$6, $G273 &lt; AU$6), 0, 2)+1)</f>
        <v/>
      </c>
      <c r="AV273" s="71" t="str">
        <f ca="1">INDEX({"","_","-","="},IF(OR($D273 &gt;= AW$6, $E273 &lt; AV$6), 0, 1)+IF(OR($F273 &gt;= AW$6, $G273 &lt; AV$6), 0, 2)+1)</f>
        <v/>
      </c>
      <c r="AW273" s="71" t="str">
        <f ca="1">INDEX({"","_","-","="},IF(OR($D273 &gt;= AX$6, $E273 &lt; AW$6), 0, 1)+IF(OR($F273 &gt;= AX$6, $G273 &lt; AW$6), 0, 2)+1)</f>
        <v/>
      </c>
      <c r="AX273" s="71" t="str">
        <f ca="1">INDEX({"","_","-","="},IF(OR($D273 &gt;= AY$6, $E273 &lt; AX$6), 0, 1)+IF(OR($F273 &gt;= AY$6, $G273 &lt; AX$6), 0, 2)+1)</f>
        <v/>
      </c>
      <c r="AY273" s="71" t="str">
        <f ca="1">INDEX({"","_","-","="},IF(OR($D273 &gt;= AZ$6, $E273 &lt; AY$6), 0, 1)+IF(OR($F273 &gt;= AZ$6, $G273 &lt; AY$6), 0, 2)+1)</f>
        <v/>
      </c>
      <c r="AZ273" s="71" t="str">
        <f ca="1">INDEX({"","_","-","="},IF(OR($D273 &gt;= BA$6, $E273 &lt; AZ$6), 0, 1)+IF(OR($F273 &gt;= BA$6, $G273 &lt; AZ$6), 0, 2)+1)</f>
        <v/>
      </c>
      <c r="BA273" s="71" t="str">
        <f ca="1">INDEX({"","_","-","="},IF(OR($D273 &gt;= BB$6, $E273 &lt; BA$6), 0, 1)+IF(OR($F273 &gt;= BB$6, $G273 &lt; BA$6), 0, 2)+1)</f>
        <v/>
      </c>
      <c r="BB273" s="71" t="str">
        <f ca="1">INDEX({"","_","-","="},IF(OR($D273 &gt;= BC$6, $E273 &lt; BB$6), 0, 1)+IF(OR($F273 &gt;= BC$6, $G273 &lt; BB$6), 0, 2)+1)</f>
        <v/>
      </c>
      <c r="BC273" s="71" t="str">
        <f ca="1">INDEX({"","_","-","="},IF(OR($D273 &gt;= BD$6, $E273 &lt; BC$6), 0, 1)+IF(OR($F273 &gt;= BD$6, $G273 &lt; BC$6), 0, 2)+1)</f>
        <v/>
      </c>
      <c r="BD273" s="71" t="str">
        <f ca="1">INDEX({"","_","-","="},IF(OR($D273 &gt;= BE$6, $E273 &lt; BD$6), 0, 1)+IF(OR($F273 &gt;= BE$6, $G273 &lt; BD$6), 0, 2)+1)</f>
        <v/>
      </c>
      <c r="BE273" s="71" t="str">
        <f ca="1">INDEX({"","_","-","="},IF(OR($D273 &gt;= BF$6, $E273 &lt; BE$6), 0, 1)+IF(OR($F273 &gt;= BF$6, $G273 &lt; BE$6), 0, 2)+1)</f>
        <v/>
      </c>
      <c r="BF273" s="71" t="str">
        <f ca="1">INDEX({"","_","-","="},IF(OR($D273 &gt;= BG$6, $E273 &lt; BF$6), 0, 1)+IF(OR($F273 &gt;= BG$6, $G273 &lt; BF$6), 0, 2)+1)</f>
        <v/>
      </c>
      <c r="BG273" s="71" t="str">
        <f ca="1">INDEX({"","_","-","="},IF(OR($D273 &gt;= BH$6, $E273 &lt; BG$6), 0, 1)+IF(OR($F273 &gt;= BH$6, $G273 &lt; BG$6), 0, 2)+1)</f>
        <v/>
      </c>
      <c r="BH273" s="71" t="str">
        <f ca="1">INDEX({"","_","-","="},IF(OR($D273 &gt;= BI$6, $E273 &lt; BH$6), 0, 1)+IF(OR($F273 &gt;= BI$6, $G273 &lt; BH$6), 0, 2)+1)</f>
        <v/>
      </c>
      <c r="BI273" s="71" t="str">
        <f ca="1">INDEX({"","_","-","="},IF(OR($D273 &gt;= BJ$6, $E273 &lt; BI$6), 0, 1)+IF(OR($F273 &gt;= BJ$6, $G273 &lt; BI$6), 0, 2)+1)</f>
        <v/>
      </c>
      <c r="BJ273" s="71" t="str">
        <f ca="1">INDEX({"","_","-","="},IF(OR($D273 &gt;= BK$6, $E273 &lt; BJ$6), 0, 1)+IF(OR($F273 &gt;= BK$6, $G273 &lt; BJ$6), 0, 2)+1)</f>
        <v/>
      </c>
      <c r="BK273" s="71" t="str">
        <f ca="1">INDEX({"","_","-","="},IF(OR($D273 &gt;= BL$6, $E273 &lt; BK$6), 0, 1)+IF(OR($F273 &gt;= BL$6, $G273 &lt; BK$6), 0, 2)+1)</f>
        <v/>
      </c>
      <c r="BL273" s="71" t="str">
        <f ca="1">INDEX({"","_","-","="},IF(OR($D273 &gt;= BM$6, $E273 &lt; BL$6), 0, 1)+IF(OR($F273 &gt;= BM$6, $G273 &lt; BL$6), 0, 2)+1)</f>
        <v/>
      </c>
      <c r="BM273" s="71" t="str">
        <f ca="1">INDEX({"","_","-","="},IF(OR($D273 &gt;= BN$6, $E273 &lt; BM$6), 0, 1)+IF(OR($F273 &gt;= BN$6, $G273 &lt; BM$6), 0, 2)+1)</f>
        <v/>
      </c>
      <c r="BN273" s="71" t="str">
        <f ca="1">INDEX({"","_","-","="},IF(OR($D273 &gt;= BO$6, $E273 &lt; BN$6), 0, 1)+IF(OR($F273 &gt;= BO$6, $G273 &lt; BN$6), 0, 2)+1)</f>
        <v/>
      </c>
      <c r="BO273" s="71" t="str">
        <f ca="1">INDEX({"","_","-","="},IF(OR($D273 &gt;= BP$6, $E273 &lt; BO$6), 0, 1)+IF(OR($F273 &gt;= BP$6, $G273 &lt; BO$6), 0, 2)+1)</f>
        <v/>
      </c>
      <c r="BP273" s="71" t="str">
        <f ca="1">INDEX({"","_","-","="},IF(OR($D273 &gt;= BQ$6, $E273 &lt; BP$6), 0, 1)+IF(OR($F273 &gt;= BQ$6, $G273 &lt; BP$6), 0, 2)+1)</f>
        <v/>
      </c>
      <c r="BQ273" s="71" t="str">
        <f ca="1">INDEX({"","_","-","="},IF(OR($D273 &gt;= BR$6, $E273 &lt; BQ$6), 0, 1)+IF(OR($F273 &gt;= BR$6, $G273 &lt; BQ$6), 0, 2)+1)</f>
        <v/>
      </c>
      <c r="BR273" s="71" t="str">
        <f ca="1">INDEX({"","_","-","="},IF(OR($D273 &gt;= BS$6, $E273 &lt; BR$6), 0, 1)+IF(OR($F273 &gt;= BS$6, $G273 &lt; BR$6), 0, 2)+1)</f>
        <v/>
      </c>
      <c r="BS273" s="71" t="str">
        <f ca="1">INDEX({"","_","-","="},IF(OR($D273 &gt;= BT$6, $E273 &lt; BS$6), 0, 1)+IF(OR($F273 &gt;= BT$6, $G273 &lt; BS$6), 0, 2)+1)</f>
        <v/>
      </c>
      <c r="BT273" s="71" t="str">
        <f ca="1">INDEX({"","_","-","="},IF(OR($D273 &gt;= BU$6, $E273 &lt; BT$6), 0, 1)+IF(OR($F273 &gt;= BU$6, $G273 &lt; BT$6), 0, 2)+1)</f>
        <v/>
      </c>
      <c r="BU273" s="71" t="str">
        <f ca="1">INDEX({"","_","-","="},IF(OR($D273 &gt;= BV$6, $E273 &lt; BU$6), 0, 1)+IF(OR($F273 &gt;= BV$6, $G273 &lt; BU$6), 0, 2)+1)</f>
        <v/>
      </c>
      <c r="BV273" s="71" t="str">
        <f ca="1">INDEX({"","_","-","="},IF(OR($D273 &gt;= BW$6, $E273 &lt; BV$6), 0, 1)+IF(OR($F273 &gt;= BW$6, $G273 &lt; BV$6), 0, 2)+1)</f>
        <v/>
      </c>
      <c r="BW273" s="71" t="str">
        <f ca="1">INDEX({"","_","-","="},IF(OR($D273 &gt;= BX$6, $E273 &lt; BW$6), 0, 1)+IF(OR($F273 &gt;= BX$6, $G273 &lt; BW$6), 0, 2)+1)</f>
        <v/>
      </c>
      <c r="BX273" s="71" t="str">
        <f ca="1">INDEX({"","_","-","="},IF(OR($D273 &gt;= BY$6, $E273 &lt; BX$6), 0, 1)+IF(OR($F273 &gt;= BY$6, $G273 &lt; BX$6), 0, 2)+1)</f>
        <v/>
      </c>
      <c r="BY273" s="71" t="str">
        <f ca="1">INDEX({"","_","-","="},IF(OR($D273 &gt;= BZ$6, $E273 &lt; BY$6), 0, 1)+IF(OR($F273 &gt;= BZ$6, $G273 &lt; BY$6), 0, 2)+1)</f>
        <v/>
      </c>
      <c r="BZ273" s="71" t="str">
        <f ca="1">INDEX({"","_","-","="},IF(OR($D273 &gt;= CA$6, $E273 &lt; BZ$6), 0, 1)+IF(OR($F273 &gt;= CA$6, $G273 &lt; BZ$6), 0, 2)+1)</f>
        <v/>
      </c>
      <c r="CA273" s="71" t="str">
        <f ca="1">INDEX({"","_","-","="},IF(OR($D273 &gt;= CB$6, $E273 &lt; CA$6), 0, 1)+IF(OR($F273 &gt;= CB$6, $G273 &lt; CA$6), 0, 2)+1)</f>
        <v/>
      </c>
      <c r="CB273" s="71" t="str">
        <f ca="1">INDEX({"","_","-","="},IF(OR($D273 &gt;= CC$6, $E273 &lt; CB$6), 0, 1)+IF(OR($F273 &gt;= CC$6, $G273 &lt; CB$6), 0, 2)+1)</f>
        <v/>
      </c>
      <c r="CC273" s="71" t="str">
        <f ca="1">INDEX({"","_","-","="},IF(OR($D273 &gt;= CD$6, $E273 &lt; CC$6), 0, 1)+IF(OR($F273 &gt;= CD$6, $G273 &lt; CC$6), 0, 2)+1)</f>
        <v/>
      </c>
      <c r="CD273" s="71" t="str">
        <f ca="1">INDEX({"","_","-","="},IF(OR($D273 &gt;= CE$6, $E273 &lt; CD$6), 0, 1)+IF(OR($F273 &gt;= CE$6, $G273 &lt; CD$6), 0, 2)+1)</f>
        <v/>
      </c>
    </row>
    <row r="274" spans="1:82">
      <c r="A274" s="8" t="str">
        <f ca="1">IF('临-进度'!N269,'临-进度'!$A269,"")</f>
        <v/>
      </c>
      <c r="B274" s="8" t="str">
        <f ca="1">IF('临-进度'!N269,'临-进度'!$B269,"")</f>
        <v/>
      </c>
      <c r="C274" s="8" t="str">
        <f ca="1">IF('临-进度'!N269,'临-进度'!$F269,"")</f>
        <v/>
      </c>
      <c r="D274" s="42" t="str">
        <f ca="1">IF('临-进度'!$N269,'临-进度'!$J269,"")</f>
        <v/>
      </c>
      <c r="E274" s="42" t="str">
        <f ca="1">IF('临-进度'!$N269,'临-进度'!$AF269,"")</f>
        <v/>
      </c>
      <c r="F274" s="42" t="str">
        <f ca="1">IF('临-进度'!$N269,'临-进度'!$K269,"")</f>
        <v/>
      </c>
      <c r="G274" s="76" t="str">
        <f ca="1">IF('临-进度'!$N269,'临-进度'!$AG269,"")</f>
        <v/>
      </c>
      <c r="H274" s="71" t="str">
        <f ca="1">INDEX({"","_","-","="},IF(OR($D274 &gt;= I$6, $E274 &lt; H$6), 0, 1)+IF(OR($F274 &gt;= I$6, $G274 &lt; H$6), 0, 2)+1)</f>
        <v/>
      </c>
      <c r="I274" s="71" t="str">
        <f ca="1">INDEX({"","_","-","="},IF(OR($D274 &gt;= J$6, $E274 &lt; I$6), 0, 1)+IF(OR($F274 &gt;= J$6, $G274 &lt; I$6), 0, 2)+1)</f>
        <v/>
      </c>
      <c r="J274" s="71" t="str">
        <f ca="1">INDEX({"","_","-","="},IF(OR($D274 &gt;= K$6, $E274 &lt; J$6), 0, 1)+IF(OR($F274 &gt;= K$6, $G274 &lt; J$6), 0, 2)+1)</f>
        <v/>
      </c>
      <c r="K274" s="71" t="str">
        <f ca="1">INDEX({"","_","-","="},IF(OR($D274 &gt;= L$6, $E274 &lt; K$6), 0, 1)+IF(OR($F274 &gt;= L$6, $G274 &lt; K$6), 0, 2)+1)</f>
        <v/>
      </c>
      <c r="L274" s="71" t="str">
        <f ca="1">INDEX({"","_","-","="},IF(OR($D274 &gt;= M$6, $E274 &lt; L$6), 0, 1)+IF(OR($F274 &gt;= M$6, $G274 &lt; L$6), 0, 2)+1)</f>
        <v/>
      </c>
      <c r="M274" s="71" t="str">
        <f ca="1">INDEX({"","_","-","="},IF(OR($D274 &gt;= N$6, $E274 &lt; M$6), 0, 1)+IF(OR($F274 &gt;= N$6, $G274 &lt; M$6), 0, 2)+1)</f>
        <v/>
      </c>
      <c r="N274" s="71" t="str">
        <f ca="1">INDEX({"","_","-","="},IF(OR($D274 &gt;= O$6, $E274 &lt; N$6), 0, 1)+IF(OR($F274 &gt;= O$6, $G274 &lt; N$6), 0, 2)+1)</f>
        <v/>
      </c>
      <c r="O274" s="71" t="str">
        <f ca="1">INDEX({"","_","-","="},IF(OR($D274 &gt;= P$6, $E274 &lt; O$6), 0, 1)+IF(OR($F274 &gt;= P$6, $G274 &lt; O$6), 0, 2)+1)</f>
        <v/>
      </c>
      <c r="P274" s="71" t="str">
        <f ca="1">INDEX({"","_","-","="},IF(OR($D274 &gt;= Q$6, $E274 &lt; P$6), 0, 1)+IF(OR($F274 &gt;= Q$6, $G274 &lt; P$6), 0, 2)+1)</f>
        <v/>
      </c>
      <c r="Q274" s="71" t="str">
        <f ca="1">INDEX({"","_","-","="},IF(OR($D274 &gt;= R$6, $E274 &lt; Q$6), 0, 1)+IF(OR($F274 &gt;= R$6, $G274 &lt; Q$6), 0, 2)+1)</f>
        <v/>
      </c>
      <c r="R274" s="71" t="str">
        <f ca="1">INDEX({"","_","-","="},IF(OR($D274 &gt;= S$6, $E274 &lt; R$6), 0, 1)+IF(OR($F274 &gt;= S$6, $G274 &lt; R$6), 0, 2)+1)</f>
        <v/>
      </c>
      <c r="S274" s="71" t="str">
        <f ca="1">INDEX({"","_","-","="},IF(OR($D274 &gt;= T$6, $E274 &lt; S$6), 0, 1)+IF(OR($F274 &gt;= T$6, $G274 &lt; S$6), 0, 2)+1)</f>
        <v/>
      </c>
      <c r="T274" s="71" t="str">
        <f ca="1">INDEX({"","_","-","="},IF(OR($D274 &gt;= U$6, $E274 &lt; T$6), 0, 1)+IF(OR($F274 &gt;= U$6, $G274 &lt; T$6), 0, 2)+1)</f>
        <v/>
      </c>
      <c r="U274" s="71" t="str">
        <f ca="1">INDEX({"","_","-","="},IF(OR($D274 &gt;= V$6, $E274 &lt; U$6), 0, 1)+IF(OR($F274 &gt;= V$6, $G274 &lt; U$6), 0, 2)+1)</f>
        <v/>
      </c>
      <c r="V274" s="71" t="str">
        <f ca="1">INDEX({"","_","-","="},IF(OR($D274 &gt;= W$6, $E274 &lt; V$6), 0, 1)+IF(OR($F274 &gt;= W$6, $G274 &lt; V$6), 0, 2)+1)</f>
        <v/>
      </c>
      <c r="W274" s="71" t="str">
        <f ca="1">INDEX({"","_","-","="},IF(OR($D274 &gt;= X$6, $E274 &lt; W$6), 0, 1)+IF(OR($F274 &gt;= X$6, $G274 &lt; W$6), 0, 2)+1)</f>
        <v/>
      </c>
      <c r="X274" s="71" t="str">
        <f ca="1">INDEX({"","_","-","="},IF(OR($D274 &gt;= Y$6, $E274 &lt; X$6), 0, 1)+IF(OR($F274 &gt;= Y$6, $G274 &lt; X$6), 0, 2)+1)</f>
        <v/>
      </c>
      <c r="Y274" s="71" t="str">
        <f ca="1">INDEX({"","_","-","="},IF(OR($D274 &gt;= Z$6, $E274 &lt; Y$6), 0, 1)+IF(OR($F274 &gt;= Z$6, $G274 &lt; Y$6), 0, 2)+1)</f>
        <v/>
      </c>
      <c r="Z274" s="71" t="str">
        <f ca="1">INDEX({"","_","-","="},IF(OR($D274 &gt;= AA$6, $E274 &lt; Z$6), 0, 1)+IF(OR($F274 &gt;= AA$6, $G274 &lt; Z$6), 0, 2)+1)</f>
        <v/>
      </c>
      <c r="AA274" s="71" t="str">
        <f ca="1">INDEX({"","_","-","="},IF(OR($D274 &gt;= AB$6, $E274 &lt; AA$6), 0, 1)+IF(OR($F274 &gt;= AB$6, $G274 &lt; AA$6), 0, 2)+1)</f>
        <v/>
      </c>
      <c r="AB274" s="71" t="str">
        <f ca="1">INDEX({"","_","-","="},IF(OR($D274 &gt;= AC$6, $E274 &lt; AB$6), 0, 1)+IF(OR($F274 &gt;= AC$6, $G274 &lt; AB$6), 0, 2)+1)</f>
        <v/>
      </c>
      <c r="AC274" s="71" t="str">
        <f ca="1">INDEX({"","_","-","="},IF(OR($D274 &gt;= AD$6, $E274 &lt; AC$6), 0, 1)+IF(OR($F274 &gt;= AD$6, $G274 &lt; AC$6), 0, 2)+1)</f>
        <v/>
      </c>
      <c r="AD274" s="71" t="str">
        <f ca="1">INDEX({"","_","-","="},IF(OR($D274 &gt;= AE$6, $E274 &lt; AD$6), 0, 1)+IF(OR($F274 &gt;= AE$6, $G274 &lt; AD$6), 0, 2)+1)</f>
        <v/>
      </c>
      <c r="AE274" s="71" t="str">
        <f ca="1">INDEX({"","_","-","="},IF(OR($D274 &gt;= AF$6, $E274 &lt; AE$6), 0, 1)+IF(OR($F274 &gt;= AF$6, $G274 &lt; AE$6), 0, 2)+1)</f>
        <v/>
      </c>
      <c r="AF274" s="71" t="str">
        <f ca="1">INDEX({"","_","-","="},IF(OR($D274 &gt;= AG$6, $E274 &lt; AF$6), 0, 1)+IF(OR($F274 &gt;= AG$6, $G274 &lt; AF$6), 0, 2)+1)</f>
        <v/>
      </c>
      <c r="AG274" s="71" t="str">
        <f ca="1">INDEX({"","_","-","="},IF(OR($D274 &gt;= AH$6, $E274 &lt; AG$6), 0, 1)+IF(OR($F274 &gt;= AH$6, $G274 &lt; AG$6), 0, 2)+1)</f>
        <v/>
      </c>
      <c r="AH274" s="71" t="str">
        <f ca="1">INDEX({"","_","-","="},IF(OR($D274 &gt;= AI$6, $E274 &lt; AH$6), 0, 1)+IF(OR($F274 &gt;= AI$6, $G274 &lt; AH$6), 0, 2)+1)</f>
        <v/>
      </c>
      <c r="AI274" s="71" t="str">
        <f ca="1">INDEX({"","_","-","="},IF(OR($D274 &gt;= AJ$6, $E274 &lt; AI$6), 0, 1)+IF(OR($F274 &gt;= AJ$6, $G274 &lt; AI$6), 0, 2)+1)</f>
        <v/>
      </c>
      <c r="AJ274" s="71" t="str">
        <f ca="1">INDEX({"","_","-","="},IF(OR($D274 &gt;= AK$6, $E274 &lt; AJ$6), 0, 1)+IF(OR($F274 &gt;= AK$6, $G274 &lt; AJ$6), 0, 2)+1)</f>
        <v/>
      </c>
      <c r="AK274" s="71" t="str">
        <f ca="1">INDEX({"","_","-","="},IF(OR($D274 &gt;= AL$6, $E274 &lt; AK$6), 0, 1)+IF(OR($F274 &gt;= AL$6, $G274 &lt; AK$6), 0, 2)+1)</f>
        <v/>
      </c>
      <c r="AL274" s="71" t="str">
        <f ca="1">INDEX({"","_","-","="},IF(OR($D274 &gt;= AM$6, $E274 &lt; AL$6), 0, 1)+IF(OR($F274 &gt;= AM$6, $G274 &lt; AL$6), 0, 2)+1)</f>
        <v/>
      </c>
      <c r="AM274" s="71" t="str">
        <f ca="1">INDEX({"","_","-","="},IF(OR($D274 &gt;= AN$6, $E274 &lt; AM$6), 0, 1)+IF(OR($F274 &gt;= AN$6, $G274 &lt; AM$6), 0, 2)+1)</f>
        <v/>
      </c>
      <c r="AN274" s="71" t="str">
        <f ca="1">INDEX({"","_","-","="},IF(OR($D274 &gt;= AO$6, $E274 &lt; AN$6), 0, 1)+IF(OR($F274 &gt;= AO$6, $G274 &lt; AN$6), 0, 2)+1)</f>
        <v/>
      </c>
      <c r="AO274" s="71" t="str">
        <f ca="1">INDEX({"","_","-","="},IF(OR($D274 &gt;= AP$6, $E274 &lt; AO$6), 0, 1)+IF(OR($F274 &gt;= AP$6, $G274 &lt; AO$6), 0, 2)+1)</f>
        <v/>
      </c>
      <c r="AP274" s="71" t="str">
        <f ca="1">INDEX({"","_","-","="},IF(OR($D274 &gt;= AQ$6, $E274 &lt; AP$6), 0, 1)+IF(OR($F274 &gt;= AQ$6, $G274 &lt; AP$6), 0, 2)+1)</f>
        <v/>
      </c>
      <c r="AQ274" s="71" t="str">
        <f ca="1">INDEX({"","_","-","="},IF(OR($D274 &gt;= AR$6, $E274 &lt; AQ$6), 0, 1)+IF(OR($F274 &gt;= AR$6, $G274 &lt; AQ$6), 0, 2)+1)</f>
        <v/>
      </c>
      <c r="AR274" s="71" t="str">
        <f ca="1">INDEX({"","_","-","="},IF(OR($D274 &gt;= AS$6, $E274 &lt; AR$6), 0, 1)+IF(OR($F274 &gt;= AS$6, $G274 &lt; AR$6), 0, 2)+1)</f>
        <v/>
      </c>
      <c r="AS274" s="71" t="str">
        <f ca="1">INDEX({"","_","-","="},IF(OR($D274 &gt;= AT$6, $E274 &lt; AS$6), 0, 1)+IF(OR($F274 &gt;= AT$6, $G274 &lt; AS$6), 0, 2)+1)</f>
        <v/>
      </c>
      <c r="AT274" s="71" t="str">
        <f ca="1">INDEX({"","_","-","="},IF(OR($D274 &gt;= AU$6, $E274 &lt; AT$6), 0, 1)+IF(OR($F274 &gt;= AU$6, $G274 &lt; AT$6), 0, 2)+1)</f>
        <v/>
      </c>
      <c r="AU274" s="71" t="str">
        <f ca="1">INDEX({"","_","-","="},IF(OR($D274 &gt;= AV$6, $E274 &lt; AU$6), 0, 1)+IF(OR($F274 &gt;= AV$6, $G274 &lt; AU$6), 0, 2)+1)</f>
        <v/>
      </c>
      <c r="AV274" s="71" t="str">
        <f ca="1">INDEX({"","_","-","="},IF(OR($D274 &gt;= AW$6, $E274 &lt; AV$6), 0, 1)+IF(OR($F274 &gt;= AW$6, $G274 &lt; AV$6), 0, 2)+1)</f>
        <v/>
      </c>
      <c r="AW274" s="71" t="str">
        <f ca="1">INDEX({"","_","-","="},IF(OR($D274 &gt;= AX$6, $E274 &lt; AW$6), 0, 1)+IF(OR($F274 &gt;= AX$6, $G274 &lt; AW$6), 0, 2)+1)</f>
        <v/>
      </c>
      <c r="AX274" s="71" t="str">
        <f ca="1">INDEX({"","_","-","="},IF(OR($D274 &gt;= AY$6, $E274 &lt; AX$6), 0, 1)+IF(OR($F274 &gt;= AY$6, $G274 &lt; AX$6), 0, 2)+1)</f>
        <v/>
      </c>
      <c r="AY274" s="71" t="str">
        <f ca="1">INDEX({"","_","-","="},IF(OR($D274 &gt;= AZ$6, $E274 &lt; AY$6), 0, 1)+IF(OR($F274 &gt;= AZ$6, $G274 &lt; AY$6), 0, 2)+1)</f>
        <v/>
      </c>
      <c r="AZ274" s="71" t="str">
        <f ca="1">INDEX({"","_","-","="},IF(OR($D274 &gt;= BA$6, $E274 &lt; AZ$6), 0, 1)+IF(OR($F274 &gt;= BA$6, $G274 &lt; AZ$6), 0, 2)+1)</f>
        <v/>
      </c>
      <c r="BA274" s="71" t="str">
        <f ca="1">INDEX({"","_","-","="},IF(OR($D274 &gt;= BB$6, $E274 &lt; BA$6), 0, 1)+IF(OR($F274 &gt;= BB$6, $G274 &lt; BA$6), 0, 2)+1)</f>
        <v/>
      </c>
      <c r="BB274" s="71" t="str">
        <f ca="1">INDEX({"","_","-","="},IF(OR($D274 &gt;= BC$6, $E274 &lt; BB$6), 0, 1)+IF(OR($F274 &gt;= BC$6, $G274 &lt; BB$6), 0, 2)+1)</f>
        <v/>
      </c>
      <c r="BC274" s="71" t="str">
        <f ca="1">INDEX({"","_","-","="},IF(OR($D274 &gt;= BD$6, $E274 &lt; BC$6), 0, 1)+IF(OR($F274 &gt;= BD$6, $G274 &lt; BC$6), 0, 2)+1)</f>
        <v/>
      </c>
      <c r="BD274" s="71" t="str">
        <f ca="1">INDEX({"","_","-","="},IF(OR($D274 &gt;= BE$6, $E274 &lt; BD$6), 0, 1)+IF(OR($F274 &gt;= BE$6, $G274 &lt; BD$6), 0, 2)+1)</f>
        <v/>
      </c>
      <c r="BE274" s="71" t="str">
        <f ca="1">INDEX({"","_","-","="},IF(OR($D274 &gt;= BF$6, $E274 &lt; BE$6), 0, 1)+IF(OR($F274 &gt;= BF$6, $G274 &lt; BE$6), 0, 2)+1)</f>
        <v/>
      </c>
      <c r="BF274" s="71" t="str">
        <f ca="1">INDEX({"","_","-","="},IF(OR($D274 &gt;= BG$6, $E274 &lt; BF$6), 0, 1)+IF(OR($F274 &gt;= BG$6, $G274 &lt; BF$6), 0, 2)+1)</f>
        <v/>
      </c>
      <c r="BG274" s="71" t="str">
        <f ca="1">INDEX({"","_","-","="},IF(OR($D274 &gt;= BH$6, $E274 &lt; BG$6), 0, 1)+IF(OR($F274 &gt;= BH$6, $G274 &lt; BG$6), 0, 2)+1)</f>
        <v/>
      </c>
      <c r="BH274" s="71" t="str">
        <f ca="1">INDEX({"","_","-","="},IF(OR($D274 &gt;= BI$6, $E274 &lt; BH$6), 0, 1)+IF(OR($F274 &gt;= BI$6, $G274 &lt; BH$6), 0, 2)+1)</f>
        <v/>
      </c>
      <c r="BI274" s="71" t="str">
        <f ca="1">INDEX({"","_","-","="},IF(OR($D274 &gt;= BJ$6, $E274 &lt; BI$6), 0, 1)+IF(OR($F274 &gt;= BJ$6, $G274 &lt; BI$6), 0, 2)+1)</f>
        <v/>
      </c>
      <c r="BJ274" s="71" t="str">
        <f ca="1">INDEX({"","_","-","="},IF(OR($D274 &gt;= BK$6, $E274 &lt; BJ$6), 0, 1)+IF(OR($F274 &gt;= BK$6, $G274 &lt; BJ$6), 0, 2)+1)</f>
        <v/>
      </c>
      <c r="BK274" s="71" t="str">
        <f ca="1">INDEX({"","_","-","="},IF(OR($D274 &gt;= BL$6, $E274 &lt; BK$6), 0, 1)+IF(OR($F274 &gt;= BL$6, $G274 &lt; BK$6), 0, 2)+1)</f>
        <v/>
      </c>
      <c r="BL274" s="71" t="str">
        <f ca="1">INDEX({"","_","-","="},IF(OR($D274 &gt;= BM$6, $E274 &lt; BL$6), 0, 1)+IF(OR($F274 &gt;= BM$6, $G274 &lt; BL$6), 0, 2)+1)</f>
        <v/>
      </c>
      <c r="BM274" s="71" t="str">
        <f ca="1">INDEX({"","_","-","="},IF(OR($D274 &gt;= BN$6, $E274 &lt; BM$6), 0, 1)+IF(OR($F274 &gt;= BN$6, $G274 &lt; BM$6), 0, 2)+1)</f>
        <v/>
      </c>
      <c r="BN274" s="71" t="str">
        <f ca="1">INDEX({"","_","-","="},IF(OR($D274 &gt;= BO$6, $E274 &lt; BN$6), 0, 1)+IF(OR($F274 &gt;= BO$6, $G274 &lt; BN$6), 0, 2)+1)</f>
        <v/>
      </c>
      <c r="BO274" s="71" t="str">
        <f ca="1">INDEX({"","_","-","="},IF(OR($D274 &gt;= BP$6, $E274 &lt; BO$6), 0, 1)+IF(OR($F274 &gt;= BP$6, $G274 &lt; BO$6), 0, 2)+1)</f>
        <v/>
      </c>
      <c r="BP274" s="71" t="str">
        <f ca="1">INDEX({"","_","-","="},IF(OR($D274 &gt;= BQ$6, $E274 &lt; BP$6), 0, 1)+IF(OR($F274 &gt;= BQ$6, $G274 &lt; BP$6), 0, 2)+1)</f>
        <v/>
      </c>
      <c r="BQ274" s="71" t="str">
        <f ca="1">INDEX({"","_","-","="},IF(OR($D274 &gt;= BR$6, $E274 &lt; BQ$6), 0, 1)+IF(OR($F274 &gt;= BR$6, $G274 &lt; BQ$6), 0, 2)+1)</f>
        <v/>
      </c>
      <c r="BR274" s="71" t="str">
        <f ca="1">INDEX({"","_","-","="},IF(OR($D274 &gt;= BS$6, $E274 &lt; BR$6), 0, 1)+IF(OR($F274 &gt;= BS$6, $G274 &lt; BR$6), 0, 2)+1)</f>
        <v/>
      </c>
      <c r="BS274" s="71" t="str">
        <f ca="1">INDEX({"","_","-","="},IF(OR($D274 &gt;= BT$6, $E274 &lt; BS$6), 0, 1)+IF(OR($F274 &gt;= BT$6, $G274 &lt; BS$6), 0, 2)+1)</f>
        <v/>
      </c>
      <c r="BT274" s="71" t="str">
        <f ca="1">INDEX({"","_","-","="},IF(OR($D274 &gt;= BU$6, $E274 &lt; BT$6), 0, 1)+IF(OR($F274 &gt;= BU$6, $G274 &lt; BT$6), 0, 2)+1)</f>
        <v/>
      </c>
      <c r="BU274" s="71" t="str">
        <f ca="1">INDEX({"","_","-","="},IF(OR($D274 &gt;= BV$6, $E274 &lt; BU$6), 0, 1)+IF(OR($F274 &gt;= BV$6, $G274 &lt; BU$6), 0, 2)+1)</f>
        <v/>
      </c>
      <c r="BV274" s="71" t="str">
        <f ca="1">INDEX({"","_","-","="},IF(OR($D274 &gt;= BW$6, $E274 &lt; BV$6), 0, 1)+IF(OR($F274 &gt;= BW$6, $G274 &lt; BV$6), 0, 2)+1)</f>
        <v/>
      </c>
      <c r="BW274" s="71" t="str">
        <f ca="1">INDEX({"","_","-","="},IF(OR($D274 &gt;= BX$6, $E274 &lt; BW$6), 0, 1)+IF(OR($F274 &gt;= BX$6, $G274 &lt; BW$6), 0, 2)+1)</f>
        <v/>
      </c>
      <c r="BX274" s="71" t="str">
        <f ca="1">INDEX({"","_","-","="},IF(OR($D274 &gt;= BY$6, $E274 &lt; BX$6), 0, 1)+IF(OR($F274 &gt;= BY$6, $G274 &lt; BX$6), 0, 2)+1)</f>
        <v/>
      </c>
      <c r="BY274" s="71" t="str">
        <f ca="1">INDEX({"","_","-","="},IF(OR($D274 &gt;= BZ$6, $E274 &lt; BY$6), 0, 1)+IF(OR($F274 &gt;= BZ$6, $G274 &lt; BY$6), 0, 2)+1)</f>
        <v/>
      </c>
      <c r="BZ274" s="71" t="str">
        <f ca="1">INDEX({"","_","-","="},IF(OR($D274 &gt;= CA$6, $E274 &lt; BZ$6), 0, 1)+IF(OR($F274 &gt;= CA$6, $G274 &lt; BZ$6), 0, 2)+1)</f>
        <v/>
      </c>
      <c r="CA274" s="71" t="str">
        <f ca="1">INDEX({"","_","-","="},IF(OR($D274 &gt;= CB$6, $E274 &lt; CA$6), 0, 1)+IF(OR($F274 &gt;= CB$6, $G274 &lt; CA$6), 0, 2)+1)</f>
        <v/>
      </c>
      <c r="CB274" s="71" t="str">
        <f ca="1">INDEX({"","_","-","="},IF(OR($D274 &gt;= CC$6, $E274 &lt; CB$6), 0, 1)+IF(OR($F274 &gt;= CC$6, $G274 &lt; CB$6), 0, 2)+1)</f>
        <v/>
      </c>
      <c r="CC274" s="71" t="str">
        <f ca="1">INDEX({"","_","-","="},IF(OR($D274 &gt;= CD$6, $E274 &lt; CC$6), 0, 1)+IF(OR($F274 &gt;= CD$6, $G274 &lt; CC$6), 0, 2)+1)</f>
        <v/>
      </c>
      <c r="CD274" s="71" t="str">
        <f ca="1">INDEX({"","_","-","="},IF(OR($D274 &gt;= CE$6, $E274 &lt; CD$6), 0, 1)+IF(OR($F274 &gt;= CE$6, $G274 &lt; CD$6), 0, 2)+1)</f>
        <v/>
      </c>
    </row>
    <row r="275" spans="1:82">
      <c r="A275" s="8" t="str">
        <f ca="1">IF('临-进度'!N270,'临-进度'!$A270,"")</f>
        <v/>
      </c>
      <c r="B275" s="8" t="str">
        <f ca="1">IF('临-进度'!N270,'临-进度'!$B270,"")</f>
        <v/>
      </c>
      <c r="C275" s="8" t="str">
        <f ca="1">IF('临-进度'!N270,'临-进度'!$F270,"")</f>
        <v/>
      </c>
      <c r="D275" s="42" t="str">
        <f ca="1">IF('临-进度'!$N270,'临-进度'!$J270,"")</f>
        <v/>
      </c>
      <c r="E275" s="42" t="str">
        <f ca="1">IF('临-进度'!$N270,'临-进度'!$AF270,"")</f>
        <v/>
      </c>
      <c r="F275" s="42" t="str">
        <f ca="1">IF('临-进度'!$N270,'临-进度'!$K270,"")</f>
        <v/>
      </c>
      <c r="G275" s="76" t="str">
        <f ca="1">IF('临-进度'!$N270,'临-进度'!$AG270,"")</f>
        <v/>
      </c>
      <c r="H275" s="71" t="str">
        <f ca="1">INDEX({"","_","-","="},IF(OR($D275 &gt;= I$6, $E275 &lt; H$6), 0, 1)+IF(OR($F275 &gt;= I$6, $G275 &lt; H$6), 0, 2)+1)</f>
        <v/>
      </c>
      <c r="I275" s="71" t="str">
        <f ca="1">INDEX({"","_","-","="},IF(OR($D275 &gt;= J$6, $E275 &lt; I$6), 0, 1)+IF(OR($F275 &gt;= J$6, $G275 &lt; I$6), 0, 2)+1)</f>
        <v/>
      </c>
      <c r="J275" s="71" t="str">
        <f ca="1">INDEX({"","_","-","="},IF(OR($D275 &gt;= K$6, $E275 &lt; J$6), 0, 1)+IF(OR($F275 &gt;= K$6, $G275 &lt; J$6), 0, 2)+1)</f>
        <v/>
      </c>
      <c r="K275" s="71" t="str">
        <f ca="1">INDEX({"","_","-","="},IF(OR($D275 &gt;= L$6, $E275 &lt; K$6), 0, 1)+IF(OR($F275 &gt;= L$6, $G275 &lt; K$6), 0, 2)+1)</f>
        <v/>
      </c>
      <c r="L275" s="71" t="str">
        <f ca="1">INDEX({"","_","-","="},IF(OR($D275 &gt;= M$6, $E275 &lt; L$6), 0, 1)+IF(OR($F275 &gt;= M$6, $G275 &lt; L$6), 0, 2)+1)</f>
        <v/>
      </c>
      <c r="M275" s="71" t="str">
        <f ca="1">INDEX({"","_","-","="},IF(OR($D275 &gt;= N$6, $E275 &lt; M$6), 0, 1)+IF(OR($F275 &gt;= N$6, $G275 &lt; M$6), 0, 2)+1)</f>
        <v/>
      </c>
      <c r="N275" s="71" t="str">
        <f ca="1">INDEX({"","_","-","="},IF(OR($D275 &gt;= O$6, $E275 &lt; N$6), 0, 1)+IF(OR($F275 &gt;= O$6, $G275 &lt; N$6), 0, 2)+1)</f>
        <v/>
      </c>
      <c r="O275" s="71" t="str">
        <f ca="1">INDEX({"","_","-","="},IF(OR($D275 &gt;= P$6, $E275 &lt; O$6), 0, 1)+IF(OR($F275 &gt;= P$6, $G275 &lt; O$6), 0, 2)+1)</f>
        <v/>
      </c>
      <c r="P275" s="71" t="str">
        <f ca="1">INDEX({"","_","-","="},IF(OR($D275 &gt;= Q$6, $E275 &lt; P$6), 0, 1)+IF(OR($F275 &gt;= Q$6, $G275 &lt; P$6), 0, 2)+1)</f>
        <v/>
      </c>
      <c r="Q275" s="71" t="str">
        <f ca="1">INDEX({"","_","-","="},IF(OR($D275 &gt;= R$6, $E275 &lt; Q$6), 0, 1)+IF(OR($F275 &gt;= R$6, $G275 &lt; Q$6), 0, 2)+1)</f>
        <v/>
      </c>
      <c r="R275" s="71" t="str">
        <f ca="1">INDEX({"","_","-","="},IF(OR($D275 &gt;= S$6, $E275 &lt; R$6), 0, 1)+IF(OR($F275 &gt;= S$6, $G275 &lt; R$6), 0, 2)+1)</f>
        <v/>
      </c>
      <c r="S275" s="71" t="str">
        <f ca="1">INDEX({"","_","-","="},IF(OR($D275 &gt;= T$6, $E275 &lt; S$6), 0, 1)+IF(OR($F275 &gt;= T$6, $G275 &lt; S$6), 0, 2)+1)</f>
        <v/>
      </c>
      <c r="T275" s="71" t="str">
        <f ca="1">INDEX({"","_","-","="},IF(OR($D275 &gt;= U$6, $E275 &lt; T$6), 0, 1)+IF(OR($F275 &gt;= U$6, $G275 &lt; T$6), 0, 2)+1)</f>
        <v/>
      </c>
      <c r="U275" s="71" t="str">
        <f ca="1">INDEX({"","_","-","="},IF(OR($D275 &gt;= V$6, $E275 &lt; U$6), 0, 1)+IF(OR($F275 &gt;= V$6, $G275 &lt; U$6), 0, 2)+1)</f>
        <v/>
      </c>
      <c r="V275" s="71" t="str">
        <f ca="1">INDEX({"","_","-","="},IF(OR($D275 &gt;= W$6, $E275 &lt; V$6), 0, 1)+IF(OR($F275 &gt;= W$6, $G275 &lt; V$6), 0, 2)+1)</f>
        <v/>
      </c>
      <c r="W275" s="71" t="str">
        <f ca="1">INDEX({"","_","-","="},IF(OR($D275 &gt;= X$6, $E275 &lt; W$6), 0, 1)+IF(OR($F275 &gt;= X$6, $G275 &lt; W$6), 0, 2)+1)</f>
        <v/>
      </c>
      <c r="X275" s="71" t="str">
        <f ca="1">INDEX({"","_","-","="},IF(OR($D275 &gt;= Y$6, $E275 &lt; X$6), 0, 1)+IF(OR($F275 &gt;= Y$6, $G275 &lt; X$6), 0, 2)+1)</f>
        <v/>
      </c>
      <c r="Y275" s="71" t="str">
        <f ca="1">INDEX({"","_","-","="},IF(OR($D275 &gt;= Z$6, $E275 &lt; Y$6), 0, 1)+IF(OR($F275 &gt;= Z$6, $G275 &lt; Y$6), 0, 2)+1)</f>
        <v/>
      </c>
      <c r="Z275" s="71" t="str">
        <f ca="1">INDEX({"","_","-","="},IF(OR($D275 &gt;= AA$6, $E275 &lt; Z$6), 0, 1)+IF(OR($F275 &gt;= AA$6, $G275 &lt; Z$6), 0, 2)+1)</f>
        <v/>
      </c>
      <c r="AA275" s="71" t="str">
        <f ca="1">INDEX({"","_","-","="},IF(OR($D275 &gt;= AB$6, $E275 &lt; AA$6), 0, 1)+IF(OR($F275 &gt;= AB$6, $G275 &lt; AA$6), 0, 2)+1)</f>
        <v/>
      </c>
      <c r="AB275" s="71" t="str">
        <f ca="1">INDEX({"","_","-","="},IF(OR($D275 &gt;= AC$6, $E275 &lt; AB$6), 0, 1)+IF(OR($F275 &gt;= AC$6, $G275 &lt; AB$6), 0, 2)+1)</f>
        <v/>
      </c>
      <c r="AC275" s="71" t="str">
        <f ca="1">INDEX({"","_","-","="},IF(OR($D275 &gt;= AD$6, $E275 &lt; AC$6), 0, 1)+IF(OR($F275 &gt;= AD$6, $G275 &lt; AC$6), 0, 2)+1)</f>
        <v/>
      </c>
      <c r="AD275" s="71" t="str">
        <f ca="1">INDEX({"","_","-","="},IF(OR($D275 &gt;= AE$6, $E275 &lt; AD$6), 0, 1)+IF(OR($F275 &gt;= AE$6, $G275 &lt; AD$6), 0, 2)+1)</f>
        <v/>
      </c>
      <c r="AE275" s="71" t="str">
        <f ca="1">INDEX({"","_","-","="},IF(OR($D275 &gt;= AF$6, $E275 &lt; AE$6), 0, 1)+IF(OR($F275 &gt;= AF$6, $G275 &lt; AE$6), 0, 2)+1)</f>
        <v/>
      </c>
      <c r="AF275" s="71" t="str">
        <f ca="1">INDEX({"","_","-","="},IF(OR($D275 &gt;= AG$6, $E275 &lt; AF$6), 0, 1)+IF(OR($F275 &gt;= AG$6, $G275 &lt; AF$6), 0, 2)+1)</f>
        <v/>
      </c>
      <c r="AG275" s="71" t="str">
        <f ca="1">INDEX({"","_","-","="},IF(OR($D275 &gt;= AH$6, $E275 &lt; AG$6), 0, 1)+IF(OR($F275 &gt;= AH$6, $G275 &lt; AG$6), 0, 2)+1)</f>
        <v/>
      </c>
      <c r="AH275" s="71" t="str">
        <f ca="1">INDEX({"","_","-","="},IF(OR($D275 &gt;= AI$6, $E275 &lt; AH$6), 0, 1)+IF(OR($F275 &gt;= AI$6, $G275 &lt; AH$6), 0, 2)+1)</f>
        <v/>
      </c>
      <c r="AI275" s="71" t="str">
        <f ca="1">INDEX({"","_","-","="},IF(OR($D275 &gt;= AJ$6, $E275 &lt; AI$6), 0, 1)+IF(OR($F275 &gt;= AJ$6, $G275 &lt; AI$6), 0, 2)+1)</f>
        <v/>
      </c>
      <c r="AJ275" s="71" t="str">
        <f ca="1">INDEX({"","_","-","="},IF(OR($D275 &gt;= AK$6, $E275 &lt; AJ$6), 0, 1)+IF(OR($F275 &gt;= AK$6, $G275 &lt; AJ$6), 0, 2)+1)</f>
        <v/>
      </c>
      <c r="AK275" s="71" t="str">
        <f ca="1">INDEX({"","_","-","="},IF(OR($D275 &gt;= AL$6, $E275 &lt; AK$6), 0, 1)+IF(OR($F275 &gt;= AL$6, $G275 &lt; AK$6), 0, 2)+1)</f>
        <v/>
      </c>
      <c r="AL275" s="71" t="str">
        <f ca="1">INDEX({"","_","-","="},IF(OR($D275 &gt;= AM$6, $E275 &lt; AL$6), 0, 1)+IF(OR($F275 &gt;= AM$6, $G275 &lt; AL$6), 0, 2)+1)</f>
        <v/>
      </c>
      <c r="AM275" s="71" t="str">
        <f ca="1">INDEX({"","_","-","="},IF(OR($D275 &gt;= AN$6, $E275 &lt; AM$6), 0, 1)+IF(OR($F275 &gt;= AN$6, $G275 &lt; AM$6), 0, 2)+1)</f>
        <v/>
      </c>
      <c r="AN275" s="71" t="str">
        <f ca="1">INDEX({"","_","-","="},IF(OR($D275 &gt;= AO$6, $E275 &lt; AN$6), 0, 1)+IF(OR($F275 &gt;= AO$6, $G275 &lt; AN$6), 0, 2)+1)</f>
        <v/>
      </c>
      <c r="AO275" s="71" t="str">
        <f ca="1">INDEX({"","_","-","="},IF(OR($D275 &gt;= AP$6, $E275 &lt; AO$6), 0, 1)+IF(OR($F275 &gt;= AP$6, $G275 &lt; AO$6), 0, 2)+1)</f>
        <v/>
      </c>
      <c r="AP275" s="71" t="str">
        <f ca="1">INDEX({"","_","-","="},IF(OR($D275 &gt;= AQ$6, $E275 &lt; AP$6), 0, 1)+IF(OR($F275 &gt;= AQ$6, $G275 &lt; AP$6), 0, 2)+1)</f>
        <v/>
      </c>
      <c r="AQ275" s="71" t="str">
        <f ca="1">INDEX({"","_","-","="},IF(OR($D275 &gt;= AR$6, $E275 &lt; AQ$6), 0, 1)+IF(OR($F275 &gt;= AR$6, $G275 &lt; AQ$6), 0, 2)+1)</f>
        <v/>
      </c>
      <c r="AR275" s="71" t="str">
        <f ca="1">INDEX({"","_","-","="},IF(OR($D275 &gt;= AS$6, $E275 &lt; AR$6), 0, 1)+IF(OR($F275 &gt;= AS$6, $G275 &lt; AR$6), 0, 2)+1)</f>
        <v/>
      </c>
      <c r="AS275" s="71" t="str">
        <f ca="1">INDEX({"","_","-","="},IF(OR($D275 &gt;= AT$6, $E275 &lt; AS$6), 0, 1)+IF(OR($F275 &gt;= AT$6, $G275 &lt; AS$6), 0, 2)+1)</f>
        <v/>
      </c>
      <c r="AT275" s="71" t="str">
        <f ca="1">INDEX({"","_","-","="},IF(OR($D275 &gt;= AU$6, $E275 &lt; AT$6), 0, 1)+IF(OR($F275 &gt;= AU$6, $G275 &lt; AT$6), 0, 2)+1)</f>
        <v/>
      </c>
      <c r="AU275" s="71" t="str">
        <f ca="1">INDEX({"","_","-","="},IF(OR($D275 &gt;= AV$6, $E275 &lt; AU$6), 0, 1)+IF(OR($F275 &gt;= AV$6, $G275 &lt; AU$6), 0, 2)+1)</f>
        <v/>
      </c>
      <c r="AV275" s="71" t="str">
        <f ca="1">INDEX({"","_","-","="},IF(OR($D275 &gt;= AW$6, $E275 &lt; AV$6), 0, 1)+IF(OR($F275 &gt;= AW$6, $G275 &lt; AV$6), 0, 2)+1)</f>
        <v/>
      </c>
      <c r="AW275" s="71" t="str">
        <f ca="1">INDEX({"","_","-","="},IF(OR($D275 &gt;= AX$6, $E275 &lt; AW$6), 0, 1)+IF(OR($F275 &gt;= AX$6, $G275 &lt; AW$6), 0, 2)+1)</f>
        <v/>
      </c>
      <c r="AX275" s="71" t="str">
        <f ca="1">INDEX({"","_","-","="},IF(OR($D275 &gt;= AY$6, $E275 &lt; AX$6), 0, 1)+IF(OR($F275 &gt;= AY$6, $G275 &lt; AX$6), 0, 2)+1)</f>
        <v/>
      </c>
      <c r="AY275" s="71" t="str">
        <f ca="1">INDEX({"","_","-","="},IF(OR($D275 &gt;= AZ$6, $E275 &lt; AY$6), 0, 1)+IF(OR($F275 &gt;= AZ$6, $G275 &lt; AY$6), 0, 2)+1)</f>
        <v/>
      </c>
      <c r="AZ275" s="71" t="str">
        <f ca="1">INDEX({"","_","-","="},IF(OR($D275 &gt;= BA$6, $E275 &lt; AZ$6), 0, 1)+IF(OR($F275 &gt;= BA$6, $G275 &lt; AZ$6), 0, 2)+1)</f>
        <v/>
      </c>
      <c r="BA275" s="71" t="str">
        <f ca="1">INDEX({"","_","-","="},IF(OR($D275 &gt;= BB$6, $E275 &lt; BA$6), 0, 1)+IF(OR($F275 &gt;= BB$6, $G275 &lt; BA$6), 0, 2)+1)</f>
        <v/>
      </c>
      <c r="BB275" s="71" t="str">
        <f ca="1">INDEX({"","_","-","="},IF(OR($D275 &gt;= BC$6, $E275 &lt; BB$6), 0, 1)+IF(OR($F275 &gt;= BC$6, $G275 &lt; BB$6), 0, 2)+1)</f>
        <v/>
      </c>
      <c r="BC275" s="71" t="str">
        <f ca="1">INDEX({"","_","-","="},IF(OR($D275 &gt;= BD$6, $E275 &lt; BC$6), 0, 1)+IF(OR($F275 &gt;= BD$6, $G275 &lt; BC$6), 0, 2)+1)</f>
        <v/>
      </c>
      <c r="BD275" s="71" t="str">
        <f ca="1">INDEX({"","_","-","="},IF(OR($D275 &gt;= BE$6, $E275 &lt; BD$6), 0, 1)+IF(OR($F275 &gt;= BE$6, $G275 &lt; BD$6), 0, 2)+1)</f>
        <v/>
      </c>
      <c r="BE275" s="71" t="str">
        <f ca="1">INDEX({"","_","-","="},IF(OR($D275 &gt;= BF$6, $E275 &lt; BE$6), 0, 1)+IF(OR($F275 &gt;= BF$6, $G275 &lt; BE$6), 0, 2)+1)</f>
        <v/>
      </c>
      <c r="BF275" s="71" t="str">
        <f ca="1">INDEX({"","_","-","="},IF(OR($D275 &gt;= BG$6, $E275 &lt; BF$6), 0, 1)+IF(OR($F275 &gt;= BG$6, $G275 &lt; BF$6), 0, 2)+1)</f>
        <v/>
      </c>
      <c r="BG275" s="71" t="str">
        <f ca="1">INDEX({"","_","-","="},IF(OR($D275 &gt;= BH$6, $E275 &lt; BG$6), 0, 1)+IF(OR($F275 &gt;= BH$6, $G275 &lt; BG$6), 0, 2)+1)</f>
        <v/>
      </c>
      <c r="BH275" s="71" t="str">
        <f ca="1">INDEX({"","_","-","="},IF(OR($D275 &gt;= BI$6, $E275 &lt; BH$6), 0, 1)+IF(OR($F275 &gt;= BI$6, $G275 &lt; BH$6), 0, 2)+1)</f>
        <v/>
      </c>
      <c r="BI275" s="71" t="str">
        <f ca="1">INDEX({"","_","-","="},IF(OR($D275 &gt;= BJ$6, $E275 &lt; BI$6), 0, 1)+IF(OR($F275 &gt;= BJ$6, $G275 &lt; BI$6), 0, 2)+1)</f>
        <v/>
      </c>
      <c r="BJ275" s="71" t="str">
        <f ca="1">INDEX({"","_","-","="},IF(OR($D275 &gt;= BK$6, $E275 &lt; BJ$6), 0, 1)+IF(OR($F275 &gt;= BK$6, $G275 &lt; BJ$6), 0, 2)+1)</f>
        <v/>
      </c>
      <c r="BK275" s="71" t="str">
        <f ca="1">INDEX({"","_","-","="},IF(OR($D275 &gt;= BL$6, $E275 &lt; BK$6), 0, 1)+IF(OR($F275 &gt;= BL$6, $G275 &lt; BK$6), 0, 2)+1)</f>
        <v/>
      </c>
      <c r="BL275" s="71" t="str">
        <f ca="1">INDEX({"","_","-","="},IF(OR($D275 &gt;= BM$6, $E275 &lt; BL$6), 0, 1)+IF(OR($F275 &gt;= BM$6, $G275 &lt; BL$6), 0, 2)+1)</f>
        <v/>
      </c>
      <c r="BM275" s="71" t="str">
        <f ca="1">INDEX({"","_","-","="},IF(OR($D275 &gt;= BN$6, $E275 &lt; BM$6), 0, 1)+IF(OR($F275 &gt;= BN$6, $G275 &lt; BM$6), 0, 2)+1)</f>
        <v/>
      </c>
      <c r="BN275" s="71" t="str">
        <f ca="1">INDEX({"","_","-","="},IF(OR($D275 &gt;= BO$6, $E275 &lt; BN$6), 0, 1)+IF(OR($F275 &gt;= BO$6, $G275 &lt; BN$6), 0, 2)+1)</f>
        <v/>
      </c>
      <c r="BO275" s="71" t="str">
        <f ca="1">INDEX({"","_","-","="},IF(OR($D275 &gt;= BP$6, $E275 &lt; BO$6), 0, 1)+IF(OR($F275 &gt;= BP$6, $G275 &lt; BO$6), 0, 2)+1)</f>
        <v/>
      </c>
      <c r="BP275" s="71" t="str">
        <f ca="1">INDEX({"","_","-","="},IF(OR($D275 &gt;= BQ$6, $E275 &lt; BP$6), 0, 1)+IF(OR($F275 &gt;= BQ$6, $G275 &lt; BP$6), 0, 2)+1)</f>
        <v/>
      </c>
      <c r="BQ275" s="71" t="str">
        <f ca="1">INDEX({"","_","-","="},IF(OR($D275 &gt;= BR$6, $E275 &lt; BQ$6), 0, 1)+IF(OR($F275 &gt;= BR$6, $G275 &lt; BQ$6), 0, 2)+1)</f>
        <v/>
      </c>
      <c r="BR275" s="71" t="str">
        <f ca="1">INDEX({"","_","-","="},IF(OR($D275 &gt;= BS$6, $E275 &lt; BR$6), 0, 1)+IF(OR($F275 &gt;= BS$6, $G275 &lt; BR$6), 0, 2)+1)</f>
        <v/>
      </c>
      <c r="BS275" s="71" t="str">
        <f ca="1">INDEX({"","_","-","="},IF(OR($D275 &gt;= BT$6, $E275 &lt; BS$6), 0, 1)+IF(OR($F275 &gt;= BT$6, $G275 &lt; BS$6), 0, 2)+1)</f>
        <v/>
      </c>
      <c r="BT275" s="71" t="str">
        <f ca="1">INDEX({"","_","-","="},IF(OR($D275 &gt;= BU$6, $E275 &lt; BT$6), 0, 1)+IF(OR($F275 &gt;= BU$6, $G275 &lt; BT$6), 0, 2)+1)</f>
        <v/>
      </c>
      <c r="BU275" s="71" t="str">
        <f ca="1">INDEX({"","_","-","="},IF(OR($D275 &gt;= BV$6, $E275 &lt; BU$6), 0, 1)+IF(OR($F275 &gt;= BV$6, $G275 &lt; BU$6), 0, 2)+1)</f>
        <v/>
      </c>
      <c r="BV275" s="71" t="str">
        <f ca="1">INDEX({"","_","-","="},IF(OR($D275 &gt;= BW$6, $E275 &lt; BV$6), 0, 1)+IF(OR($F275 &gt;= BW$6, $G275 &lt; BV$6), 0, 2)+1)</f>
        <v/>
      </c>
      <c r="BW275" s="71" t="str">
        <f ca="1">INDEX({"","_","-","="},IF(OR($D275 &gt;= BX$6, $E275 &lt; BW$6), 0, 1)+IF(OR($F275 &gt;= BX$6, $G275 &lt; BW$6), 0, 2)+1)</f>
        <v/>
      </c>
      <c r="BX275" s="71" t="str">
        <f ca="1">INDEX({"","_","-","="},IF(OR($D275 &gt;= BY$6, $E275 &lt; BX$6), 0, 1)+IF(OR($F275 &gt;= BY$6, $G275 &lt; BX$6), 0, 2)+1)</f>
        <v/>
      </c>
      <c r="BY275" s="71" t="str">
        <f ca="1">INDEX({"","_","-","="},IF(OR($D275 &gt;= BZ$6, $E275 &lt; BY$6), 0, 1)+IF(OR($F275 &gt;= BZ$6, $G275 &lt; BY$6), 0, 2)+1)</f>
        <v/>
      </c>
      <c r="BZ275" s="71" t="str">
        <f ca="1">INDEX({"","_","-","="},IF(OR($D275 &gt;= CA$6, $E275 &lt; BZ$6), 0, 1)+IF(OR($F275 &gt;= CA$6, $G275 &lt; BZ$6), 0, 2)+1)</f>
        <v/>
      </c>
      <c r="CA275" s="71" t="str">
        <f ca="1">INDEX({"","_","-","="},IF(OR($D275 &gt;= CB$6, $E275 &lt; CA$6), 0, 1)+IF(OR($F275 &gt;= CB$6, $G275 &lt; CA$6), 0, 2)+1)</f>
        <v/>
      </c>
      <c r="CB275" s="71" t="str">
        <f ca="1">INDEX({"","_","-","="},IF(OR($D275 &gt;= CC$6, $E275 &lt; CB$6), 0, 1)+IF(OR($F275 &gt;= CC$6, $G275 &lt; CB$6), 0, 2)+1)</f>
        <v/>
      </c>
      <c r="CC275" s="71" t="str">
        <f ca="1">INDEX({"","_","-","="},IF(OR($D275 &gt;= CD$6, $E275 &lt; CC$6), 0, 1)+IF(OR($F275 &gt;= CD$6, $G275 &lt; CC$6), 0, 2)+1)</f>
        <v/>
      </c>
      <c r="CD275" s="71" t="str">
        <f ca="1">INDEX({"","_","-","="},IF(OR($D275 &gt;= CE$6, $E275 &lt; CD$6), 0, 1)+IF(OR($F275 &gt;= CE$6, $G275 &lt; CD$6), 0, 2)+1)</f>
        <v/>
      </c>
    </row>
    <row r="276" spans="1:82">
      <c r="A276" s="8" t="str">
        <f ca="1">IF('临-进度'!N271,'临-进度'!$A271,"")</f>
        <v/>
      </c>
      <c r="B276" s="8" t="str">
        <f ca="1">IF('临-进度'!N271,'临-进度'!$B271,"")</f>
        <v/>
      </c>
      <c r="C276" s="8" t="str">
        <f ca="1">IF('临-进度'!N271,'临-进度'!$F271,"")</f>
        <v/>
      </c>
      <c r="D276" s="42" t="str">
        <f ca="1">IF('临-进度'!$N271,'临-进度'!$J271,"")</f>
        <v/>
      </c>
      <c r="E276" s="42" t="str">
        <f ca="1">IF('临-进度'!$N271,'临-进度'!$AF271,"")</f>
        <v/>
      </c>
      <c r="F276" s="42" t="str">
        <f ca="1">IF('临-进度'!$N271,'临-进度'!$K271,"")</f>
        <v/>
      </c>
      <c r="G276" s="76" t="str">
        <f ca="1">IF('临-进度'!$N271,'临-进度'!$AG271,"")</f>
        <v/>
      </c>
      <c r="H276" s="71" t="str">
        <f ca="1">INDEX({"","_","-","="},IF(OR($D276 &gt;= I$6, $E276 &lt; H$6), 0, 1)+IF(OR($F276 &gt;= I$6, $G276 &lt; H$6), 0, 2)+1)</f>
        <v/>
      </c>
      <c r="I276" s="71" t="str">
        <f ca="1">INDEX({"","_","-","="},IF(OR($D276 &gt;= J$6, $E276 &lt; I$6), 0, 1)+IF(OR($F276 &gt;= J$6, $G276 &lt; I$6), 0, 2)+1)</f>
        <v/>
      </c>
      <c r="J276" s="71" t="str">
        <f ca="1">INDEX({"","_","-","="},IF(OR($D276 &gt;= K$6, $E276 &lt; J$6), 0, 1)+IF(OR($F276 &gt;= K$6, $G276 &lt; J$6), 0, 2)+1)</f>
        <v/>
      </c>
      <c r="K276" s="71" t="str">
        <f ca="1">INDEX({"","_","-","="},IF(OR($D276 &gt;= L$6, $E276 &lt; K$6), 0, 1)+IF(OR($F276 &gt;= L$6, $G276 &lt; K$6), 0, 2)+1)</f>
        <v/>
      </c>
      <c r="L276" s="71" t="str">
        <f ca="1">INDEX({"","_","-","="},IF(OR($D276 &gt;= M$6, $E276 &lt; L$6), 0, 1)+IF(OR($F276 &gt;= M$6, $G276 &lt; L$6), 0, 2)+1)</f>
        <v/>
      </c>
      <c r="M276" s="71" t="str">
        <f ca="1">INDEX({"","_","-","="},IF(OR($D276 &gt;= N$6, $E276 &lt; M$6), 0, 1)+IF(OR($F276 &gt;= N$6, $G276 &lt; M$6), 0, 2)+1)</f>
        <v/>
      </c>
      <c r="N276" s="71" t="str">
        <f ca="1">INDEX({"","_","-","="},IF(OR($D276 &gt;= O$6, $E276 &lt; N$6), 0, 1)+IF(OR($F276 &gt;= O$6, $G276 &lt; N$6), 0, 2)+1)</f>
        <v/>
      </c>
      <c r="O276" s="71" t="str">
        <f ca="1">INDEX({"","_","-","="},IF(OR($D276 &gt;= P$6, $E276 &lt; O$6), 0, 1)+IF(OR($F276 &gt;= P$6, $G276 &lt; O$6), 0, 2)+1)</f>
        <v/>
      </c>
      <c r="P276" s="71" t="str">
        <f ca="1">INDEX({"","_","-","="},IF(OR($D276 &gt;= Q$6, $E276 &lt; P$6), 0, 1)+IF(OR($F276 &gt;= Q$6, $G276 &lt; P$6), 0, 2)+1)</f>
        <v/>
      </c>
      <c r="Q276" s="71" t="str">
        <f ca="1">INDEX({"","_","-","="},IF(OR($D276 &gt;= R$6, $E276 &lt; Q$6), 0, 1)+IF(OR($F276 &gt;= R$6, $G276 &lt; Q$6), 0, 2)+1)</f>
        <v/>
      </c>
      <c r="R276" s="71" t="str">
        <f ca="1">INDEX({"","_","-","="},IF(OR($D276 &gt;= S$6, $E276 &lt; R$6), 0, 1)+IF(OR($F276 &gt;= S$6, $G276 &lt; R$6), 0, 2)+1)</f>
        <v/>
      </c>
      <c r="S276" s="71" t="str">
        <f ca="1">INDEX({"","_","-","="},IF(OR($D276 &gt;= T$6, $E276 &lt; S$6), 0, 1)+IF(OR($F276 &gt;= T$6, $G276 &lt; S$6), 0, 2)+1)</f>
        <v/>
      </c>
      <c r="T276" s="71" t="str">
        <f ca="1">INDEX({"","_","-","="},IF(OR($D276 &gt;= U$6, $E276 &lt; T$6), 0, 1)+IF(OR($F276 &gt;= U$6, $G276 &lt; T$6), 0, 2)+1)</f>
        <v/>
      </c>
      <c r="U276" s="71" t="str">
        <f ca="1">INDEX({"","_","-","="},IF(OR($D276 &gt;= V$6, $E276 &lt; U$6), 0, 1)+IF(OR($F276 &gt;= V$6, $G276 &lt; U$6), 0, 2)+1)</f>
        <v/>
      </c>
      <c r="V276" s="71" t="str">
        <f ca="1">INDEX({"","_","-","="},IF(OR($D276 &gt;= W$6, $E276 &lt; V$6), 0, 1)+IF(OR($F276 &gt;= W$6, $G276 &lt; V$6), 0, 2)+1)</f>
        <v/>
      </c>
      <c r="W276" s="71" t="str">
        <f ca="1">INDEX({"","_","-","="},IF(OR($D276 &gt;= X$6, $E276 &lt; W$6), 0, 1)+IF(OR($F276 &gt;= X$6, $G276 &lt; W$6), 0, 2)+1)</f>
        <v/>
      </c>
      <c r="X276" s="71" t="str">
        <f ca="1">INDEX({"","_","-","="},IF(OR($D276 &gt;= Y$6, $E276 &lt; X$6), 0, 1)+IF(OR($F276 &gt;= Y$6, $G276 &lt; X$6), 0, 2)+1)</f>
        <v/>
      </c>
      <c r="Y276" s="71" t="str">
        <f ca="1">INDEX({"","_","-","="},IF(OR($D276 &gt;= Z$6, $E276 &lt; Y$6), 0, 1)+IF(OR($F276 &gt;= Z$6, $G276 &lt; Y$6), 0, 2)+1)</f>
        <v/>
      </c>
      <c r="Z276" s="71" t="str">
        <f ca="1">INDEX({"","_","-","="},IF(OR($D276 &gt;= AA$6, $E276 &lt; Z$6), 0, 1)+IF(OR($F276 &gt;= AA$6, $G276 &lt; Z$6), 0, 2)+1)</f>
        <v/>
      </c>
      <c r="AA276" s="71" t="str">
        <f ca="1">INDEX({"","_","-","="},IF(OR($D276 &gt;= AB$6, $E276 &lt; AA$6), 0, 1)+IF(OR($F276 &gt;= AB$6, $G276 &lt; AA$6), 0, 2)+1)</f>
        <v/>
      </c>
      <c r="AB276" s="71" t="str">
        <f ca="1">INDEX({"","_","-","="},IF(OR($D276 &gt;= AC$6, $E276 &lt; AB$6), 0, 1)+IF(OR($F276 &gt;= AC$6, $G276 &lt; AB$6), 0, 2)+1)</f>
        <v/>
      </c>
      <c r="AC276" s="71" t="str">
        <f ca="1">INDEX({"","_","-","="},IF(OR($D276 &gt;= AD$6, $E276 &lt; AC$6), 0, 1)+IF(OR($F276 &gt;= AD$6, $G276 &lt; AC$6), 0, 2)+1)</f>
        <v/>
      </c>
      <c r="AD276" s="71" t="str">
        <f ca="1">INDEX({"","_","-","="},IF(OR($D276 &gt;= AE$6, $E276 &lt; AD$6), 0, 1)+IF(OR($F276 &gt;= AE$6, $G276 &lt; AD$6), 0, 2)+1)</f>
        <v/>
      </c>
      <c r="AE276" s="71" t="str">
        <f ca="1">INDEX({"","_","-","="},IF(OR($D276 &gt;= AF$6, $E276 &lt; AE$6), 0, 1)+IF(OR($F276 &gt;= AF$6, $G276 &lt; AE$6), 0, 2)+1)</f>
        <v/>
      </c>
      <c r="AF276" s="71" t="str">
        <f ca="1">INDEX({"","_","-","="},IF(OR($D276 &gt;= AG$6, $E276 &lt; AF$6), 0, 1)+IF(OR($F276 &gt;= AG$6, $G276 &lt; AF$6), 0, 2)+1)</f>
        <v/>
      </c>
      <c r="AG276" s="71" t="str">
        <f ca="1">INDEX({"","_","-","="},IF(OR($D276 &gt;= AH$6, $E276 &lt; AG$6), 0, 1)+IF(OR($F276 &gt;= AH$6, $G276 &lt; AG$6), 0, 2)+1)</f>
        <v/>
      </c>
      <c r="AH276" s="71" t="str">
        <f ca="1">INDEX({"","_","-","="},IF(OR($D276 &gt;= AI$6, $E276 &lt; AH$6), 0, 1)+IF(OR($F276 &gt;= AI$6, $G276 &lt; AH$6), 0, 2)+1)</f>
        <v/>
      </c>
      <c r="AI276" s="71" t="str">
        <f ca="1">INDEX({"","_","-","="},IF(OR($D276 &gt;= AJ$6, $E276 &lt; AI$6), 0, 1)+IF(OR($F276 &gt;= AJ$6, $G276 &lt; AI$6), 0, 2)+1)</f>
        <v/>
      </c>
      <c r="AJ276" s="71" t="str">
        <f ca="1">INDEX({"","_","-","="},IF(OR($D276 &gt;= AK$6, $E276 &lt; AJ$6), 0, 1)+IF(OR($F276 &gt;= AK$6, $G276 &lt; AJ$6), 0, 2)+1)</f>
        <v/>
      </c>
      <c r="AK276" s="71" t="str">
        <f ca="1">INDEX({"","_","-","="},IF(OR($D276 &gt;= AL$6, $E276 &lt; AK$6), 0, 1)+IF(OR($F276 &gt;= AL$6, $G276 &lt; AK$6), 0, 2)+1)</f>
        <v/>
      </c>
      <c r="AL276" s="71" t="str">
        <f ca="1">INDEX({"","_","-","="},IF(OR($D276 &gt;= AM$6, $E276 &lt; AL$6), 0, 1)+IF(OR($F276 &gt;= AM$6, $G276 &lt; AL$6), 0, 2)+1)</f>
        <v/>
      </c>
      <c r="AM276" s="71" t="str">
        <f ca="1">INDEX({"","_","-","="},IF(OR($D276 &gt;= AN$6, $E276 &lt; AM$6), 0, 1)+IF(OR($F276 &gt;= AN$6, $G276 &lt; AM$6), 0, 2)+1)</f>
        <v/>
      </c>
      <c r="AN276" s="71" t="str">
        <f ca="1">INDEX({"","_","-","="},IF(OR($D276 &gt;= AO$6, $E276 &lt; AN$6), 0, 1)+IF(OR($F276 &gt;= AO$6, $G276 &lt; AN$6), 0, 2)+1)</f>
        <v/>
      </c>
      <c r="AO276" s="71" t="str">
        <f ca="1">INDEX({"","_","-","="},IF(OR($D276 &gt;= AP$6, $E276 &lt; AO$6), 0, 1)+IF(OR($F276 &gt;= AP$6, $G276 &lt; AO$6), 0, 2)+1)</f>
        <v/>
      </c>
      <c r="AP276" s="71" t="str">
        <f ca="1">INDEX({"","_","-","="},IF(OR($D276 &gt;= AQ$6, $E276 &lt; AP$6), 0, 1)+IF(OR($F276 &gt;= AQ$6, $G276 &lt; AP$6), 0, 2)+1)</f>
        <v/>
      </c>
      <c r="AQ276" s="71" t="str">
        <f ca="1">INDEX({"","_","-","="},IF(OR($D276 &gt;= AR$6, $E276 &lt; AQ$6), 0, 1)+IF(OR($F276 &gt;= AR$6, $G276 &lt; AQ$6), 0, 2)+1)</f>
        <v/>
      </c>
      <c r="AR276" s="71" t="str">
        <f ca="1">INDEX({"","_","-","="},IF(OR($D276 &gt;= AS$6, $E276 &lt; AR$6), 0, 1)+IF(OR($F276 &gt;= AS$6, $G276 &lt; AR$6), 0, 2)+1)</f>
        <v/>
      </c>
      <c r="AS276" s="71" t="str">
        <f ca="1">INDEX({"","_","-","="},IF(OR($D276 &gt;= AT$6, $E276 &lt; AS$6), 0, 1)+IF(OR($F276 &gt;= AT$6, $G276 &lt; AS$6), 0, 2)+1)</f>
        <v/>
      </c>
      <c r="AT276" s="71" t="str">
        <f ca="1">INDEX({"","_","-","="},IF(OR($D276 &gt;= AU$6, $E276 &lt; AT$6), 0, 1)+IF(OR($F276 &gt;= AU$6, $G276 &lt; AT$6), 0, 2)+1)</f>
        <v/>
      </c>
      <c r="AU276" s="71" t="str">
        <f ca="1">INDEX({"","_","-","="},IF(OR($D276 &gt;= AV$6, $E276 &lt; AU$6), 0, 1)+IF(OR($F276 &gt;= AV$6, $G276 &lt; AU$6), 0, 2)+1)</f>
        <v/>
      </c>
      <c r="AV276" s="71" t="str">
        <f ca="1">INDEX({"","_","-","="},IF(OR($D276 &gt;= AW$6, $E276 &lt; AV$6), 0, 1)+IF(OR($F276 &gt;= AW$6, $G276 &lt; AV$6), 0, 2)+1)</f>
        <v/>
      </c>
      <c r="AW276" s="71" t="str">
        <f ca="1">INDEX({"","_","-","="},IF(OR($D276 &gt;= AX$6, $E276 &lt; AW$6), 0, 1)+IF(OR($F276 &gt;= AX$6, $G276 &lt; AW$6), 0, 2)+1)</f>
        <v/>
      </c>
      <c r="AX276" s="71" t="str">
        <f ca="1">INDEX({"","_","-","="},IF(OR($D276 &gt;= AY$6, $E276 &lt; AX$6), 0, 1)+IF(OR($F276 &gt;= AY$6, $G276 &lt; AX$6), 0, 2)+1)</f>
        <v/>
      </c>
      <c r="AY276" s="71" t="str">
        <f ca="1">INDEX({"","_","-","="},IF(OR($D276 &gt;= AZ$6, $E276 &lt; AY$6), 0, 1)+IF(OR($F276 &gt;= AZ$6, $G276 &lt; AY$6), 0, 2)+1)</f>
        <v/>
      </c>
      <c r="AZ276" s="71" t="str">
        <f ca="1">INDEX({"","_","-","="},IF(OR($D276 &gt;= BA$6, $E276 &lt; AZ$6), 0, 1)+IF(OR($F276 &gt;= BA$6, $G276 &lt; AZ$6), 0, 2)+1)</f>
        <v/>
      </c>
      <c r="BA276" s="71" t="str">
        <f ca="1">INDEX({"","_","-","="},IF(OR($D276 &gt;= BB$6, $E276 &lt; BA$6), 0, 1)+IF(OR($F276 &gt;= BB$6, $G276 &lt; BA$6), 0, 2)+1)</f>
        <v/>
      </c>
      <c r="BB276" s="71" t="str">
        <f ca="1">INDEX({"","_","-","="},IF(OR($D276 &gt;= BC$6, $E276 &lt; BB$6), 0, 1)+IF(OR($F276 &gt;= BC$6, $G276 &lt; BB$6), 0, 2)+1)</f>
        <v/>
      </c>
      <c r="BC276" s="71" t="str">
        <f ca="1">INDEX({"","_","-","="},IF(OR($D276 &gt;= BD$6, $E276 &lt; BC$6), 0, 1)+IF(OR($F276 &gt;= BD$6, $G276 &lt; BC$6), 0, 2)+1)</f>
        <v/>
      </c>
      <c r="BD276" s="71" t="str">
        <f ca="1">INDEX({"","_","-","="},IF(OR($D276 &gt;= BE$6, $E276 &lt; BD$6), 0, 1)+IF(OR($F276 &gt;= BE$6, $G276 &lt; BD$6), 0, 2)+1)</f>
        <v/>
      </c>
      <c r="BE276" s="71" t="str">
        <f ca="1">INDEX({"","_","-","="},IF(OR($D276 &gt;= BF$6, $E276 &lt; BE$6), 0, 1)+IF(OR($F276 &gt;= BF$6, $G276 &lt; BE$6), 0, 2)+1)</f>
        <v/>
      </c>
      <c r="BF276" s="71" t="str">
        <f ca="1">INDEX({"","_","-","="},IF(OR($D276 &gt;= BG$6, $E276 &lt; BF$6), 0, 1)+IF(OR($F276 &gt;= BG$6, $G276 &lt; BF$6), 0, 2)+1)</f>
        <v/>
      </c>
      <c r="BG276" s="71" t="str">
        <f ca="1">INDEX({"","_","-","="},IF(OR($D276 &gt;= BH$6, $E276 &lt; BG$6), 0, 1)+IF(OR($F276 &gt;= BH$6, $G276 &lt; BG$6), 0, 2)+1)</f>
        <v/>
      </c>
      <c r="BH276" s="71" t="str">
        <f ca="1">INDEX({"","_","-","="},IF(OR($D276 &gt;= BI$6, $E276 &lt; BH$6), 0, 1)+IF(OR($F276 &gt;= BI$6, $G276 &lt; BH$6), 0, 2)+1)</f>
        <v/>
      </c>
      <c r="BI276" s="71" t="str">
        <f ca="1">INDEX({"","_","-","="},IF(OR($D276 &gt;= BJ$6, $E276 &lt; BI$6), 0, 1)+IF(OR($F276 &gt;= BJ$6, $G276 &lt; BI$6), 0, 2)+1)</f>
        <v/>
      </c>
      <c r="BJ276" s="71" t="str">
        <f ca="1">INDEX({"","_","-","="},IF(OR($D276 &gt;= BK$6, $E276 &lt; BJ$6), 0, 1)+IF(OR($F276 &gt;= BK$6, $G276 &lt; BJ$6), 0, 2)+1)</f>
        <v/>
      </c>
      <c r="BK276" s="71" t="str">
        <f ca="1">INDEX({"","_","-","="},IF(OR($D276 &gt;= BL$6, $E276 &lt; BK$6), 0, 1)+IF(OR($F276 &gt;= BL$6, $G276 &lt; BK$6), 0, 2)+1)</f>
        <v/>
      </c>
      <c r="BL276" s="71" t="str">
        <f ca="1">INDEX({"","_","-","="},IF(OR($D276 &gt;= BM$6, $E276 &lt; BL$6), 0, 1)+IF(OR($F276 &gt;= BM$6, $G276 &lt; BL$6), 0, 2)+1)</f>
        <v/>
      </c>
      <c r="BM276" s="71" t="str">
        <f ca="1">INDEX({"","_","-","="},IF(OR($D276 &gt;= BN$6, $E276 &lt; BM$6), 0, 1)+IF(OR($F276 &gt;= BN$6, $G276 &lt; BM$6), 0, 2)+1)</f>
        <v/>
      </c>
      <c r="BN276" s="71" t="str">
        <f ca="1">INDEX({"","_","-","="},IF(OR($D276 &gt;= BO$6, $E276 &lt; BN$6), 0, 1)+IF(OR($F276 &gt;= BO$6, $G276 &lt; BN$6), 0, 2)+1)</f>
        <v/>
      </c>
      <c r="BO276" s="71" t="str">
        <f ca="1">INDEX({"","_","-","="},IF(OR($D276 &gt;= BP$6, $E276 &lt; BO$6), 0, 1)+IF(OR($F276 &gt;= BP$6, $G276 &lt; BO$6), 0, 2)+1)</f>
        <v/>
      </c>
      <c r="BP276" s="71" t="str">
        <f ca="1">INDEX({"","_","-","="},IF(OR($D276 &gt;= BQ$6, $E276 &lt; BP$6), 0, 1)+IF(OR($F276 &gt;= BQ$6, $G276 &lt; BP$6), 0, 2)+1)</f>
        <v/>
      </c>
      <c r="BQ276" s="71" t="str">
        <f ca="1">INDEX({"","_","-","="},IF(OR($D276 &gt;= BR$6, $E276 &lt; BQ$6), 0, 1)+IF(OR($F276 &gt;= BR$6, $G276 &lt; BQ$6), 0, 2)+1)</f>
        <v/>
      </c>
      <c r="BR276" s="71" t="str">
        <f ca="1">INDEX({"","_","-","="},IF(OR($D276 &gt;= BS$6, $E276 &lt; BR$6), 0, 1)+IF(OR($F276 &gt;= BS$6, $G276 &lt; BR$6), 0, 2)+1)</f>
        <v/>
      </c>
      <c r="BS276" s="71" t="str">
        <f ca="1">INDEX({"","_","-","="},IF(OR($D276 &gt;= BT$6, $E276 &lt; BS$6), 0, 1)+IF(OR($F276 &gt;= BT$6, $G276 &lt; BS$6), 0, 2)+1)</f>
        <v/>
      </c>
      <c r="BT276" s="71" t="str">
        <f ca="1">INDEX({"","_","-","="},IF(OR($D276 &gt;= BU$6, $E276 &lt; BT$6), 0, 1)+IF(OR($F276 &gt;= BU$6, $G276 &lt; BT$6), 0, 2)+1)</f>
        <v/>
      </c>
      <c r="BU276" s="71" t="str">
        <f ca="1">INDEX({"","_","-","="},IF(OR($D276 &gt;= BV$6, $E276 &lt; BU$6), 0, 1)+IF(OR($F276 &gt;= BV$6, $G276 &lt; BU$6), 0, 2)+1)</f>
        <v/>
      </c>
      <c r="BV276" s="71" t="str">
        <f ca="1">INDEX({"","_","-","="},IF(OR($D276 &gt;= BW$6, $E276 &lt; BV$6), 0, 1)+IF(OR($F276 &gt;= BW$6, $G276 &lt; BV$6), 0, 2)+1)</f>
        <v/>
      </c>
      <c r="BW276" s="71" t="str">
        <f ca="1">INDEX({"","_","-","="},IF(OR($D276 &gt;= BX$6, $E276 &lt; BW$6), 0, 1)+IF(OR($F276 &gt;= BX$6, $G276 &lt; BW$6), 0, 2)+1)</f>
        <v/>
      </c>
      <c r="BX276" s="71" t="str">
        <f ca="1">INDEX({"","_","-","="},IF(OR($D276 &gt;= BY$6, $E276 &lt; BX$6), 0, 1)+IF(OR($F276 &gt;= BY$6, $G276 &lt; BX$6), 0, 2)+1)</f>
        <v/>
      </c>
      <c r="BY276" s="71" t="str">
        <f ca="1">INDEX({"","_","-","="},IF(OR($D276 &gt;= BZ$6, $E276 &lt; BY$6), 0, 1)+IF(OR($F276 &gt;= BZ$6, $G276 &lt; BY$6), 0, 2)+1)</f>
        <v/>
      </c>
      <c r="BZ276" s="71" t="str">
        <f ca="1">INDEX({"","_","-","="},IF(OR($D276 &gt;= CA$6, $E276 &lt; BZ$6), 0, 1)+IF(OR($F276 &gt;= CA$6, $G276 &lt; BZ$6), 0, 2)+1)</f>
        <v/>
      </c>
      <c r="CA276" s="71" t="str">
        <f ca="1">INDEX({"","_","-","="},IF(OR($D276 &gt;= CB$6, $E276 &lt; CA$6), 0, 1)+IF(OR($F276 &gt;= CB$6, $G276 &lt; CA$6), 0, 2)+1)</f>
        <v/>
      </c>
      <c r="CB276" s="71" t="str">
        <f ca="1">INDEX({"","_","-","="},IF(OR($D276 &gt;= CC$6, $E276 &lt; CB$6), 0, 1)+IF(OR($F276 &gt;= CC$6, $G276 &lt; CB$6), 0, 2)+1)</f>
        <v/>
      </c>
      <c r="CC276" s="71" t="str">
        <f ca="1">INDEX({"","_","-","="},IF(OR($D276 &gt;= CD$6, $E276 &lt; CC$6), 0, 1)+IF(OR($F276 &gt;= CD$6, $G276 &lt; CC$6), 0, 2)+1)</f>
        <v/>
      </c>
      <c r="CD276" s="71" t="str">
        <f ca="1">INDEX({"","_","-","="},IF(OR($D276 &gt;= CE$6, $E276 &lt; CD$6), 0, 1)+IF(OR($F276 &gt;= CE$6, $G276 &lt; CD$6), 0, 2)+1)</f>
        <v/>
      </c>
    </row>
    <row r="277" spans="1:82">
      <c r="A277" s="8" t="str">
        <f ca="1">IF('临-进度'!N272,'临-进度'!$A272,"")</f>
        <v/>
      </c>
      <c r="B277" s="8" t="str">
        <f ca="1">IF('临-进度'!N272,'临-进度'!$B272,"")</f>
        <v/>
      </c>
      <c r="C277" s="8" t="str">
        <f ca="1">IF('临-进度'!N272,'临-进度'!$F272,"")</f>
        <v/>
      </c>
      <c r="D277" s="42" t="str">
        <f ca="1">IF('临-进度'!$N272,'临-进度'!$J272,"")</f>
        <v/>
      </c>
      <c r="E277" s="42" t="str">
        <f ca="1">IF('临-进度'!$N272,'临-进度'!$AF272,"")</f>
        <v/>
      </c>
      <c r="F277" s="42" t="str">
        <f ca="1">IF('临-进度'!$N272,'临-进度'!$K272,"")</f>
        <v/>
      </c>
      <c r="G277" s="76" t="str">
        <f ca="1">IF('临-进度'!$N272,'临-进度'!$AG272,"")</f>
        <v/>
      </c>
      <c r="H277" s="71" t="str">
        <f ca="1">INDEX({"","_","-","="},IF(OR($D277 &gt;= I$6, $E277 &lt; H$6), 0, 1)+IF(OR($F277 &gt;= I$6, $G277 &lt; H$6), 0, 2)+1)</f>
        <v/>
      </c>
      <c r="I277" s="71" t="str">
        <f ca="1">INDEX({"","_","-","="},IF(OR($D277 &gt;= J$6, $E277 &lt; I$6), 0, 1)+IF(OR($F277 &gt;= J$6, $G277 &lt; I$6), 0, 2)+1)</f>
        <v/>
      </c>
      <c r="J277" s="71" t="str">
        <f ca="1">INDEX({"","_","-","="},IF(OR($D277 &gt;= K$6, $E277 &lt; J$6), 0, 1)+IF(OR($F277 &gt;= K$6, $G277 &lt; J$6), 0, 2)+1)</f>
        <v/>
      </c>
      <c r="K277" s="71" t="str">
        <f ca="1">INDEX({"","_","-","="},IF(OR($D277 &gt;= L$6, $E277 &lt; K$6), 0, 1)+IF(OR($F277 &gt;= L$6, $G277 &lt; K$6), 0, 2)+1)</f>
        <v/>
      </c>
      <c r="L277" s="71" t="str">
        <f ca="1">INDEX({"","_","-","="},IF(OR($D277 &gt;= M$6, $E277 &lt; L$6), 0, 1)+IF(OR($F277 &gt;= M$6, $G277 &lt; L$6), 0, 2)+1)</f>
        <v/>
      </c>
      <c r="M277" s="71" t="str">
        <f ca="1">INDEX({"","_","-","="},IF(OR($D277 &gt;= N$6, $E277 &lt; M$6), 0, 1)+IF(OR($F277 &gt;= N$6, $G277 &lt; M$6), 0, 2)+1)</f>
        <v/>
      </c>
      <c r="N277" s="71" t="str">
        <f ca="1">INDEX({"","_","-","="},IF(OR($D277 &gt;= O$6, $E277 &lt; N$6), 0, 1)+IF(OR($F277 &gt;= O$6, $G277 &lt; N$6), 0, 2)+1)</f>
        <v/>
      </c>
      <c r="O277" s="71" t="str">
        <f ca="1">INDEX({"","_","-","="},IF(OR($D277 &gt;= P$6, $E277 &lt; O$6), 0, 1)+IF(OR($F277 &gt;= P$6, $G277 &lt; O$6), 0, 2)+1)</f>
        <v/>
      </c>
      <c r="P277" s="71" t="str">
        <f ca="1">INDEX({"","_","-","="},IF(OR($D277 &gt;= Q$6, $E277 &lt; P$6), 0, 1)+IF(OR($F277 &gt;= Q$6, $G277 &lt; P$6), 0, 2)+1)</f>
        <v/>
      </c>
      <c r="Q277" s="71" t="str">
        <f ca="1">INDEX({"","_","-","="},IF(OR($D277 &gt;= R$6, $E277 &lt; Q$6), 0, 1)+IF(OR($F277 &gt;= R$6, $G277 &lt; Q$6), 0, 2)+1)</f>
        <v/>
      </c>
      <c r="R277" s="71" t="str">
        <f ca="1">INDEX({"","_","-","="},IF(OR($D277 &gt;= S$6, $E277 &lt; R$6), 0, 1)+IF(OR($F277 &gt;= S$6, $G277 &lt; R$6), 0, 2)+1)</f>
        <v/>
      </c>
      <c r="S277" s="71" t="str">
        <f ca="1">INDEX({"","_","-","="},IF(OR($D277 &gt;= T$6, $E277 &lt; S$6), 0, 1)+IF(OR($F277 &gt;= T$6, $G277 &lt; S$6), 0, 2)+1)</f>
        <v/>
      </c>
      <c r="T277" s="71" t="str">
        <f ca="1">INDEX({"","_","-","="},IF(OR($D277 &gt;= U$6, $E277 &lt; T$6), 0, 1)+IF(OR($F277 &gt;= U$6, $G277 &lt; T$6), 0, 2)+1)</f>
        <v/>
      </c>
      <c r="U277" s="71" t="str">
        <f ca="1">INDEX({"","_","-","="},IF(OR($D277 &gt;= V$6, $E277 &lt; U$6), 0, 1)+IF(OR($F277 &gt;= V$6, $G277 &lt; U$6), 0, 2)+1)</f>
        <v/>
      </c>
      <c r="V277" s="71" t="str">
        <f ca="1">INDEX({"","_","-","="},IF(OR($D277 &gt;= W$6, $E277 &lt; V$6), 0, 1)+IF(OR($F277 &gt;= W$6, $G277 &lt; V$6), 0, 2)+1)</f>
        <v/>
      </c>
      <c r="W277" s="71" t="str">
        <f ca="1">INDEX({"","_","-","="},IF(OR($D277 &gt;= X$6, $E277 &lt; W$6), 0, 1)+IF(OR($F277 &gt;= X$6, $G277 &lt; W$6), 0, 2)+1)</f>
        <v/>
      </c>
      <c r="X277" s="71" t="str">
        <f ca="1">INDEX({"","_","-","="},IF(OR($D277 &gt;= Y$6, $E277 &lt; X$6), 0, 1)+IF(OR($F277 &gt;= Y$6, $G277 &lt; X$6), 0, 2)+1)</f>
        <v/>
      </c>
      <c r="Y277" s="71" t="str">
        <f ca="1">INDEX({"","_","-","="},IF(OR($D277 &gt;= Z$6, $E277 &lt; Y$6), 0, 1)+IF(OR($F277 &gt;= Z$6, $G277 &lt; Y$6), 0, 2)+1)</f>
        <v/>
      </c>
      <c r="Z277" s="71" t="str">
        <f ca="1">INDEX({"","_","-","="},IF(OR($D277 &gt;= AA$6, $E277 &lt; Z$6), 0, 1)+IF(OR($F277 &gt;= AA$6, $G277 &lt; Z$6), 0, 2)+1)</f>
        <v/>
      </c>
      <c r="AA277" s="71" t="str">
        <f ca="1">INDEX({"","_","-","="},IF(OR($D277 &gt;= AB$6, $E277 &lt; AA$6), 0, 1)+IF(OR($F277 &gt;= AB$6, $G277 &lt; AA$6), 0, 2)+1)</f>
        <v/>
      </c>
      <c r="AB277" s="71" t="str">
        <f ca="1">INDEX({"","_","-","="},IF(OR($D277 &gt;= AC$6, $E277 &lt; AB$6), 0, 1)+IF(OR($F277 &gt;= AC$6, $G277 &lt; AB$6), 0, 2)+1)</f>
        <v/>
      </c>
      <c r="AC277" s="71" t="str">
        <f ca="1">INDEX({"","_","-","="},IF(OR($D277 &gt;= AD$6, $E277 &lt; AC$6), 0, 1)+IF(OR($F277 &gt;= AD$6, $G277 &lt; AC$6), 0, 2)+1)</f>
        <v/>
      </c>
      <c r="AD277" s="71" t="str">
        <f ca="1">INDEX({"","_","-","="},IF(OR($D277 &gt;= AE$6, $E277 &lt; AD$6), 0, 1)+IF(OR($F277 &gt;= AE$6, $G277 &lt; AD$6), 0, 2)+1)</f>
        <v/>
      </c>
      <c r="AE277" s="71" t="str">
        <f ca="1">INDEX({"","_","-","="},IF(OR($D277 &gt;= AF$6, $E277 &lt; AE$6), 0, 1)+IF(OR($F277 &gt;= AF$6, $G277 &lt; AE$6), 0, 2)+1)</f>
        <v/>
      </c>
      <c r="AF277" s="71" t="str">
        <f ca="1">INDEX({"","_","-","="},IF(OR($D277 &gt;= AG$6, $E277 &lt; AF$6), 0, 1)+IF(OR($F277 &gt;= AG$6, $G277 &lt; AF$6), 0, 2)+1)</f>
        <v/>
      </c>
      <c r="AG277" s="71" t="str">
        <f ca="1">INDEX({"","_","-","="},IF(OR($D277 &gt;= AH$6, $E277 &lt; AG$6), 0, 1)+IF(OR($F277 &gt;= AH$6, $G277 &lt; AG$6), 0, 2)+1)</f>
        <v/>
      </c>
      <c r="AH277" s="71" t="str">
        <f ca="1">INDEX({"","_","-","="},IF(OR($D277 &gt;= AI$6, $E277 &lt; AH$6), 0, 1)+IF(OR($F277 &gt;= AI$6, $G277 &lt; AH$6), 0, 2)+1)</f>
        <v/>
      </c>
      <c r="AI277" s="71" t="str">
        <f ca="1">INDEX({"","_","-","="},IF(OR($D277 &gt;= AJ$6, $E277 &lt; AI$6), 0, 1)+IF(OR($F277 &gt;= AJ$6, $G277 &lt; AI$6), 0, 2)+1)</f>
        <v/>
      </c>
      <c r="AJ277" s="71" t="str">
        <f ca="1">INDEX({"","_","-","="},IF(OR($D277 &gt;= AK$6, $E277 &lt; AJ$6), 0, 1)+IF(OR($F277 &gt;= AK$6, $G277 &lt; AJ$6), 0, 2)+1)</f>
        <v/>
      </c>
      <c r="AK277" s="71" t="str">
        <f ca="1">INDEX({"","_","-","="},IF(OR($D277 &gt;= AL$6, $E277 &lt; AK$6), 0, 1)+IF(OR($F277 &gt;= AL$6, $G277 &lt; AK$6), 0, 2)+1)</f>
        <v/>
      </c>
      <c r="AL277" s="71" t="str">
        <f ca="1">INDEX({"","_","-","="},IF(OR($D277 &gt;= AM$6, $E277 &lt; AL$6), 0, 1)+IF(OR($F277 &gt;= AM$6, $G277 &lt; AL$6), 0, 2)+1)</f>
        <v/>
      </c>
      <c r="AM277" s="71" t="str">
        <f ca="1">INDEX({"","_","-","="},IF(OR($D277 &gt;= AN$6, $E277 &lt; AM$6), 0, 1)+IF(OR($F277 &gt;= AN$6, $G277 &lt; AM$6), 0, 2)+1)</f>
        <v/>
      </c>
      <c r="AN277" s="71" t="str">
        <f ca="1">INDEX({"","_","-","="},IF(OR($D277 &gt;= AO$6, $E277 &lt; AN$6), 0, 1)+IF(OR($F277 &gt;= AO$6, $G277 &lt; AN$6), 0, 2)+1)</f>
        <v/>
      </c>
      <c r="AO277" s="71" t="str">
        <f ca="1">INDEX({"","_","-","="},IF(OR($D277 &gt;= AP$6, $E277 &lt; AO$6), 0, 1)+IF(OR($F277 &gt;= AP$6, $G277 &lt; AO$6), 0, 2)+1)</f>
        <v/>
      </c>
      <c r="AP277" s="71" t="str">
        <f ca="1">INDEX({"","_","-","="},IF(OR($D277 &gt;= AQ$6, $E277 &lt; AP$6), 0, 1)+IF(OR($F277 &gt;= AQ$6, $G277 &lt; AP$6), 0, 2)+1)</f>
        <v/>
      </c>
      <c r="AQ277" s="71" t="str">
        <f ca="1">INDEX({"","_","-","="},IF(OR($D277 &gt;= AR$6, $E277 &lt; AQ$6), 0, 1)+IF(OR($F277 &gt;= AR$6, $G277 &lt; AQ$6), 0, 2)+1)</f>
        <v/>
      </c>
      <c r="AR277" s="71" t="str">
        <f ca="1">INDEX({"","_","-","="},IF(OR($D277 &gt;= AS$6, $E277 &lt; AR$6), 0, 1)+IF(OR($F277 &gt;= AS$6, $G277 &lt; AR$6), 0, 2)+1)</f>
        <v/>
      </c>
      <c r="AS277" s="71" t="str">
        <f ca="1">INDEX({"","_","-","="},IF(OR($D277 &gt;= AT$6, $E277 &lt; AS$6), 0, 1)+IF(OR($F277 &gt;= AT$6, $G277 &lt; AS$6), 0, 2)+1)</f>
        <v/>
      </c>
      <c r="AT277" s="71" t="str">
        <f ca="1">INDEX({"","_","-","="},IF(OR($D277 &gt;= AU$6, $E277 &lt; AT$6), 0, 1)+IF(OR($F277 &gt;= AU$6, $G277 &lt; AT$6), 0, 2)+1)</f>
        <v/>
      </c>
      <c r="AU277" s="71" t="str">
        <f ca="1">INDEX({"","_","-","="},IF(OR($D277 &gt;= AV$6, $E277 &lt; AU$6), 0, 1)+IF(OR($F277 &gt;= AV$6, $G277 &lt; AU$6), 0, 2)+1)</f>
        <v/>
      </c>
      <c r="AV277" s="71" t="str">
        <f ca="1">INDEX({"","_","-","="},IF(OR($D277 &gt;= AW$6, $E277 &lt; AV$6), 0, 1)+IF(OR($F277 &gt;= AW$6, $G277 &lt; AV$6), 0, 2)+1)</f>
        <v/>
      </c>
      <c r="AW277" s="71" t="str">
        <f ca="1">INDEX({"","_","-","="},IF(OR($D277 &gt;= AX$6, $E277 &lt; AW$6), 0, 1)+IF(OR($F277 &gt;= AX$6, $G277 &lt; AW$6), 0, 2)+1)</f>
        <v/>
      </c>
      <c r="AX277" s="71" t="str">
        <f ca="1">INDEX({"","_","-","="},IF(OR($D277 &gt;= AY$6, $E277 &lt; AX$6), 0, 1)+IF(OR($F277 &gt;= AY$6, $G277 &lt; AX$6), 0, 2)+1)</f>
        <v/>
      </c>
      <c r="AY277" s="71" t="str">
        <f ca="1">INDEX({"","_","-","="},IF(OR($D277 &gt;= AZ$6, $E277 &lt; AY$6), 0, 1)+IF(OR($F277 &gt;= AZ$6, $G277 &lt; AY$6), 0, 2)+1)</f>
        <v/>
      </c>
      <c r="AZ277" s="71" t="str">
        <f ca="1">INDEX({"","_","-","="},IF(OR($D277 &gt;= BA$6, $E277 &lt; AZ$6), 0, 1)+IF(OR($F277 &gt;= BA$6, $G277 &lt; AZ$6), 0, 2)+1)</f>
        <v/>
      </c>
      <c r="BA277" s="71" t="str">
        <f ca="1">INDEX({"","_","-","="},IF(OR($D277 &gt;= BB$6, $E277 &lt; BA$6), 0, 1)+IF(OR($F277 &gt;= BB$6, $G277 &lt; BA$6), 0, 2)+1)</f>
        <v/>
      </c>
      <c r="BB277" s="71" t="str">
        <f ca="1">INDEX({"","_","-","="},IF(OR($D277 &gt;= BC$6, $E277 &lt; BB$6), 0, 1)+IF(OR($F277 &gt;= BC$6, $G277 &lt; BB$6), 0, 2)+1)</f>
        <v/>
      </c>
      <c r="BC277" s="71" t="str">
        <f ca="1">INDEX({"","_","-","="},IF(OR($D277 &gt;= BD$6, $E277 &lt; BC$6), 0, 1)+IF(OR($F277 &gt;= BD$6, $G277 &lt; BC$6), 0, 2)+1)</f>
        <v/>
      </c>
      <c r="BD277" s="71" t="str">
        <f ca="1">INDEX({"","_","-","="},IF(OR($D277 &gt;= BE$6, $E277 &lt; BD$6), 0, 1)+IF(OR($F277 &gt;= BE$6, $G277 &lt; BD$6), 0, 2)+1)</f>
        <v/>
      </c>
      <c r="BE277" s="71" t="str">
        <f ca="1">INDEX({"","_","-","="},IF(OR($D277 &gt;= BF$6, $E277 &lt; BE$6), 0, 1)+IF(OR($F277 &gt;= BF$6, $G277 &lt; BE$6), 0, 2)+1)</f>
        <v/>
      </c>
      <c r="BF277" s="71" t="str">
        <f ca="1">INDEX({"","_","-","="},IF(OR($D277 &gt;= BG$6, $E277 &lt; BF$6), 0, 1)+IF(OR($F277 &gt;= BG$6, $G277 &lt; BF$6), 0, 2)+1)</f>
        <v/>
      </c>
      <c r="BG277" s="71" t="str">
        <f ca="1">INDEX({"","_","-","="},IF(OR($D277 &gt;= BH$6, $E277 &lt; BG$6), 0, 1)+IF(OR($F277 &gt;= BH$6, $G277 &lt; BG$6), 0, 2)+1)</f>
        <v/>
      </c>
      <c r="BH277" s="71" t="str">
        <f ca="1">INDEX({"","_","-","="},IF(OR($D277 &gt;= BI$6, $E277 &lt; BH$6), 0, 1)+IF(OR($F277 &gt;= BI$6, $G277 &lt; BH$6), 0, 2)+1)</f>
        <v/>
      </c>
      <c r="BI277" s="71" t="str">
        <f ca="1">INDEX({"","_","-","="},IF(OR($D277 &gt;= BJ$6, $E277 &lt; BI$6), 0, 1)+IF(OR($F277 &gt;= BJ$6, $G277 &lt; BI$6), 0, 2)+1)</f>
        <v/>
      </c>
      <c r="BJ277" s="71" t="str">
        <f ca="1">INDEX({"","_","-","="},IF(OR($D277 &gt;= BK$6, $E277 &lt; BJ$6), 0, 1)+IF(OR($F277 &gt;= BK$6, $G277 &lt; BJ$6), 0, 2)+1)</f>
        <v/>
      </c>
      <c r="BK277" s="71" t="str">
        <f ca="1">INDEX({"","_","-","="},IF(OR($D277 &gt;= BL$6, $E277 &lt; BK$6), 0, 1)+IF(OR($F277 &gt;= BL$6, $G277 &lt; BK$6), 0, 2)+1)</f>
        <v/>
      </c>
      <c r="BL277" s="71" t="str">
        <f ca="1">INDEX({"","_","-","="},IF(OR($D277 &gt;= BM$6, $E277 &lt; BL$6), 0, 1)+IF(OR($F277 &gt;= BM$6, $G277 &lt; BL$6), 0, 2)+1)</f>
        <v/>
      </c>
      <c r="BM277" s="71" t="str">
        <f ca="1">INDEX({"","_","-","="},IF(OR($D277 &gt;= BN$6, $E277 &lt; BM$6), 0, 1)+IF(OR($F277 &gt;= BN$6, $G277 &lt; BM$6), 0, 2)+1)</f>
        <v/>
      </c>
      <c r="BN277" s="71" t="str">
        <f ca="1">INDEX({"","_","-","="},IF(OR($D277 &gt;= BO$6, $E277 &lt; BN$6), 0, 1)+IF(OR($F277 &gt;= BO$6, $G277 &lt; BN$6), 0, 2)+1)</f>
        <v/>
      </c>
      <c r="BO277" s="71" t="str">
        <f ca="1">INDEX({"","_","-","="},IF(OR($D277 &gt;= BP$6, $E277 &lt; BO$6), 0, 1)+IF(OR($F277 &gt;= BP$6, $G277 &lt; BO$6), 0, 2)+1)</f>
        <v/>
      </c>
      <c r="BP277" s="71" t="str">
        <f ca="1">INDEX({"","_","-","="},IF(OR($D277 &gt;= BQ$6, $E277 &lt; BP$6), 0, 1)+IF(OR($F277 &gt;= BQ$6, $G277 &lt; BP$6), 0, 2)+1)</f>
        <v/>
      </c>
      <c r="BQ277" s="71" t="str">
        <f ca="1">INDEX({"","_","-","="},IF(OR($D277 &gt;= BR$6, $E277 &lt; BQ$6), 0, 1)+IF(OR($F277 &gt;= BR$6, $G277 &lt; BQ$6), 0, 2)+1)</f>
        <v/>
      </c>
      <c r="BR277" s="71" t="str">
        <f ca="1">INDEX({"","_","-","="},IF(OR($D277 &gt;= BS$6, $E277 &lt; BR$6), 0, 1)+IF(OR($F277 &gt;= BS$6, $G277 &lt; BR$6), 0, 2)+1)</f>
        <v/>
      </c>
      <c r="BS277" s="71" t="str">
        <f ca="1">INDEX({"","_","-","="},IF(OR($D277 &gt;= BT$6, $E277 &lt; BS$6), 0, 1)+IF(OR($F277 &gt;= BT$6, $G277 &lt; BS$6), 0, 2)+1)</f>
        <v/>
      </c>
      <c r="BT277" s="71" t="str">
        <f ca="1">INDEX({"","_","-","="},IF(OR($D277 &gt;= BU$6, $E277 &lt; BT$6), 0, 1)+IF(OR($F277 &gt;= BU$6, $G277 &lt; BT$6), 0, 2)+1)</f>
        <v/>
      </c>
      <c r="BU277" s="71" t="str">
        <f ca="1">INDEX({"","_","-","="},IF(OR($D277 &gt;= BV$6, $E277 &lt; BU$6), 0, 1)+IF(OR($F277 &gt;= BV$6, $G277 &lt; BU$6), 0, 2)+1)</f>
        <v/>
      </c>
      <c r="BV277" s="71" t="str">
        <f ca="1">INDEX({"","_","-","="},IF(OR($D277 &gt;= BW$6, $E277 &lt; BV$6), 0, 1)+IF(OR($F277 &gt;= BW$6, $G277 &lt; BV$6), 0, 2)+1)</f>
        <v/>
      </c>
      <c r="BW277" s="71" t="str">
        <f ca="1">INDEX({"","_","-","="},IF(OR($D277 &gt;= BX$6, $E277 &lt; BW$6), 0, 1)+IF(OR($F277 &gt;= BX$6, $G277 &lt; BW$6), 0, 2)+1)</f>
        <v/>
      </c>
      <c r="BX277" s="71" t="str">
        <f ca="1">INDEX({"","_","-","="},IF(OR($D277 &gt;= BY$6, $E277 &lt; BX$6), 0, 1)+IF(OR($F277 &gt;= BY$6, $G277 &lt; BX$6), 0, 2)+1)</f>
        <v/>
      </c>
      <c r="BY277" s="71" t="str">
        <f ca="1">INDEX({"","_","-","="},IF(OR($D277 &gt;= BZ$6, $E277 &lt; BY$6), 0, 1)+IF(OR($F277 &gt;= BZ$6, $G277 &lt; BY$6), 0, 2)+1)</f>
        <v/>
      </c>
      <c r="BZ277" s="71" t="str">
        <f ca="1">INDEX({"","_","-","="},IF(OR($D277 &gt;= CA$6, $E277 &lt; BZ$6), 0, 1)+IF(OR($F277 &gt;= CA$6, $G277 &lt; BZ$6), 0, 2)+1)</f>
        <v/>
      </c>
      <c r="CA277" s="71" t="str">
        <f ca="1">INDEX({"","_","-","="},IF(OR($D277 &gt;= CB$6, $E277 &lt; CA$6), 0, 1)+IF(OR($F277 &gt;= CB$6, $G277 &lt; CA$6), 0, 2)+1)</f>
        <v/>
      </c>
      <c r="CB277" s="71" t="str">
        <f ca="1">INDEX({"","_","-","="},IF(OR($D277 &gt;= CC$6, $E277 &lt; CB$6), 0, 1)+IF(OR($F277 &gt;= CC$6, $G277 &lt; CB$6), 0, 2)+1)</f>
        <v/>
      </c>
      <c r="CC277" s="71" t="str">
        <f ca="1">INDEX({"","_","-","="},IF(OR($D277 &gt;= CD$6, $E277 &lt; CC$6), 0, 1)+IF(OR($F277 &gt;= CD$6, $G277 &lt; CC$6), 0, 2)+1)</f>
        <v/>
      </c>
      <c r="CD277" s="71" t="str">
        <f ca="1">INDEX({"","_","-","="},IF(OR($D277 &gt;= CE$6, $E277 &lt; CD$6), 0, 1)+IF(OR($F277 &gt;= CE$6, $G277 &lt; CD$6), 0, 2)+1)</f>
        <v/>
      </c>
    </row>
    <row r="278" spans="1:82">
      <c r="A278" s="8" t="str">
        <f ca="1">IF('临-进度'!N273,'临-进度'!$A273,"")</f>
        <v/>
      </c>
      <c r="B278" s="8" t="str">
        <f ca="1">IF('临-进度'!N273,'临-进度'!$B273,"")</f>
        <v/>
      </c>
      <c r="C278" s="8" t="str">
        <f ca="1">IF('临-进度'!N273,'临-进度'!$F273,"")</f>
        <v/>
      </c>
      <c r="D278" s="42" t="str">
        <f ca="1">IF('临-进度'!$N273,'临-进度'!$J273,"")</f>
        <v/>
      </c>
      <c r="E278" s="42" t="str">
        <f ca="1">IF('临-进度'!$N273,'临-进度'!$AF273,"")</f>
        <v/>
      </c>
      <c r="F278" s="42" t="str">
        <f ca="1">IF('临-进度'!$N273,'临-进度'!$K273,"")</f>
        <v/>
      </c>
      <c r="G278" s="76" t="str">
        <f ca="1">IF('临-进度'!$N273,'临-进度'!$AG273,"")</f>
        <v/>
      </c>
      <c r="H278" s="71" t="str">
        <f ca="1">INDEX({"","_","-","="},IF(OR($D278 &gt;= I$6, $E278 &lt; H$6), 0, 1)+IF(OR($F278 &gt;= I$6, $G278 &lt; H$6), 0, 2)+1)</f>
        <v/>
      </c>
      <c r="I278" s="71" t="str">
        <f ca="1">INDEX({"","_","-","="},IF(OR($D278 &gt;= J$6, $E278 &lt; I$6), 0, 1)+IF(OR($F278 &gt;= J$6, $G278 &lt; I$6), 0, 2)+1)</f>
        <v/>
      </c>
      <c r="J278" s="71" t="str">
        <f ca="1">INDEX({"","_","-","="},IF(OR($D278 &gt;= K$6, $E278 &lt; J$6), 0, 1)+IF(OR($F278 &gt;= K$6, $G278 &lt; J$6), 0, 2)+1)</f>
        <v/>
      </c>
      <c r="K278" s="71" t="str">
        <f ca="1">INDEX({"","_","-","="},IF(OR($D278 &gt;= L$6, $E278 &lt; K$6), 0, 1)+IF(OR($F278 &gt;= L$6, $G278 &lt; K$6), 0, 2)+1)</f>
        <v/>
      </c>
      <c r="L278" s="71" t="str">
        <f ca="1">INDEX({"","_","-","="},IF(OR($D278 &gt;= M$6, $E278 &lt; L$6), 0, 1)+IF(OR($F278 &gt;= M$6, $G278 &lt; L$6), 0, 2)+1)</f>
        <v/>
      </c>
      <c r="M278" s="71" t="str">
        <f ca="1">INDEX({"","_","-","="},IF(OR($D278 &gt;= N$6, $E278 &lt; M$6), 0, 1)+IF(OR($F278 &gt;= N$6, $G278 &lt; M$6), 0, 2)+1)</f>
        <v/>
      </c>
      <c r="N278" s="71" t="str">
        <f ca="1">INDEX({"","_","-","="},IF(OR($D278 &gt;= O$6, $E278 &lt; N$6), 0, 1)+IF(OR($F278 &gt;= O$6, $G278 &lt; N$6), 0, 2)+1)</f>
        <v/>
      </c>
      <c r="O278" s="71" t="str">
        <f ca="1">INDEX({"","_","-","="},IF(OR($D278 &gt;= P$6, $E278 &lt; O$6), 0, 1)+IF(OR($F278 &gt;= P$6, $G278 &lt; O$6), 0, 2)+1)</f>
        <v/>
      </c>
      <c r="P278" s="71" t="str">
        <f ca="1">INDEX({"","_","-","="},IF(OR($D278 &gt;= Q$6, $E278 &lt; P$6), 0, 1)+IF(OR($F278 &gt;= Q$6, $G278 &lt; P$6), 0, 2)+1)</f>
        <v/>
      </c>
      <c r="Q278" s="71" t="str">
        <f ca="1">INDEX({"","_","-","="},IF(OR($D278 &gt;= R$6, $E278 &lt; Q$6), 0, 1)+IF(OR($F278 &gt;= R$6, $G278 &lt; Q$6), 0, 2)+1)</f>
        <v/>
      </c>
      <c r="R278" s="71" t="str">
        <f ca="1">INDEX({"","_","-","="},IF(OR($D278 &gt;= S$6, $E278 &lt; R$6), 0, 1)+IF(OR($F278 &gt;= S$6, $G278 &lt; R$6), 0, 2)+1)</f>
        <v/>
      </c>
      <c r="S278" s="71" t="str">
        <f ca="1">INDEX({"","_","-","="},IF(OR($D278 &gt;= T$6, $E278 &lt; S$6), 0, 1)+IF(OR($F278 &gt;= T$6, $G278 &lt; S$6), 0, 2)+1)</f>
        <v/>
      </c>
      <c r="T278" s="71" t="str">
        <f ca="1">INDEX({"","_","-","="},IF(OR($D278 &gt;= U$6, $E278 &lt; T$6), 0, 1)+IF(OR($F278 &gt;= U$6, $G278 &lt; T$6), 0, 2)+1)</f>
        <v/>
      </c>
      <c r="U278" s="71" t="str">
        <f ca="1">INDEX({"","_","-","="},IF(OR($D278 &gt;= V$6, $E278 &lt; U$6), 0, 1)+IF(OR($F278 &gt;= V$6, $G278 &lt; U$6), 0, 2)+1)</f>
        <v/>
      </c>
      <c r="V278" s="71" t="str">
        <f ca="1">INDEX({"","_","-","="},IF(OR($D278 &gt;= W$6, $E278 &lt; V$6), 0, 1)+IF(OR($F278 &gt;= W$6, $G278 &lt; V$6), 0, 2)+1)</f>
        <v/>
      </c>
      <c r="W278" s="71" t="str">
        <f ca="1">INDEX({"","_","-","="},IF(OR($D278 &gt;= X$6, $E278 &lt; W$6), 0, 1)+IF(OR($F278 &gt;= X$6, $G278 &lt; W$6), 0, 2)+1)</f>
        <v/>
      </c>
      <c r="X278" s="71" t="str">
        <f ca="1">INDEX({"","_","-","="},IF(OR($D278 &gt;= Y$6, $E278 &lt; X$6), 0, 1)+IF(OR($F278 &gt;= Y$6, $G278 &lt; X$6), 0, 2)+1)</f>
        <v/>
      </c>
      <c r="Y278" s="71" t="str">
        <f ca="1">INDEX({"","_","-","="},IF(OR($D278 &gt;= Z$6, $E278 &lt; Y$6), 0, 1)+IF(OR($F278 &gt;= Z$6, $G278 &lt; Y$6), 0, 2)+1)</f>
        <v/>
      </c>
      <c r="Z278" s="71" t="str">
        <f ca="1">INDEX({"","_","-","="},IF(OR($D278 &gt;= AA$6, $E278 &lt; Z$6), 0, 1)+IF(OR($F278 &gt;= AA$6, $G278 &lt; Z$6), 0, 2)+1)</f>
        <v/>
      </c>
      <c r="AA278" s="71" t="str">
        <f ca="1">INDEX({"","_","-","="},IF(OR($D278 &gt;= AB$6, $E278 &lt; AA$6), 0, 1)+IF(OR($F278 &gt;= AB$6, $G278 &lt; AA$6), 0, 2)+1)</f>
        <v/>
      </c>
      <c r="AB278" s="71" t="str">
        <f ca="1">INDEX({"","_","-","="},IF(OR($D278 &gt;= AC$6, $E278 &lt; AB$6), 0, 1)+IF(OR($F278 &gt;= AC$6, $G278 &lt; AB$6), 0, 2)+1)</f>
        <v/>
      </c>
      <c r="AC278" s="71" t="str">
        <f ca="1">INDEX({"","_","-","="},IF(OR($D278 &gt;= AD$6, $E278 &lt; AC$6), 0, 1)+IF(OR($F278 &gt;= AD$6, $G278 &lt; AC$6), 0, 2)+1)</f>
        <v/>
      </c>
      <c r="AD278" s="71" t="str">
        <f ca="1">INDEX({"","_","-","="},IF(OR($D278 &gt;= AE$6, $E278 &lt; AD$6), 0, 1)+IF(OR($F278 &gt;= AE$6, $G278 &lt; AD$6), 0, 2)+1)</f>
        <v/>
      </c>
      <c r="AE278" s="71" t="str">
        <f ca="1">INDEX({"","_","-","="},IF(OR($D278 &gt;= AF$6, $E278 &lt; AE$6), 0, 1)+IF(OR($F278 &gt;= AF$6, $G278 &lt; AE$6), 0, 2)+1)</f>
        <v/>
      </c>
      <c r="AF278" s="71" t="str">
        <f ca="1">INDEX({"","_","-","="},IF(OR($D278 &gt;= AG$6, $E278 &lt; AF$6), 0, 1)+IF(OR($F278 &gt;= AG$6, $G278 &lt; AF$6), 0, 2)+1)</f>
        <v/>
      </c>
      <c r="AG278" s="71" t="str">
        <f ca="1">INDEX({"","_","-","="},IF(OR($D278 &gt;= AH$6, $E278 &lt; AG$6), 0, 1)+IF(OR($F278 &gt;= AH$6, $G278 &lt; AG$6), 0, 2)+1)</f>
        <v/>
      </c>
      <c r="AH278" s="71" t="str">
        <f ca="1">INDEX({"","_","-","="},IF(OR($D278 &gt;= AI$6, $E278 &lt; AH$6), 0, 1)+IF(OR($F278 &gt;= AI$6, $G278 &lt; AH$6), 0, 2)+1)</f>
        <v/>
      </c>
      <c r="AI278" s="71" t="str">
        <f ca="1">INDEX({"","_","-","="},IF(OR($D278 &gt;= AJ$6, $E278 &lt; AI$6), 0, 1)+IF(OR($F278 &gt;= AJ$6, $G278 &lt; AI$6), 0, 2)+1)</f>
        <v/>
      </c>
      <c r="AJ278" s="71" t="str">
        <f ca="1">INDEX({"","_","-","="},IF(OR($D278 &gt;= AK$6, $E278 &lt; AJ$6), 0, 1)+IF(OR($F278 &gt;= AK$6, $G278 &lt; AJ$6), 0, 2)+1)</f>
        <v/>
      </c>
      <c r="AK278" s="71" t="str">
        <f ca="1">INDEX({"","_","-","="},IF(OR($D278 &gt;= AL$6, $E278 &lt; AK$6), 0, 1)+IF(OR($F278 &gt;= AL$6, $G278 &lt; AK$6), 0, 2)+1)</f>
        <v/>
      </c>
      <c r="AL278" s="71" t="str">
        <f ca="1">INDEX({"","_","-","="},IF(OR($D278 &gt;= AM$6, $E278 &lt; AL$6), 0, 1)+IF(OR($F278 &gt;= AM$6, $G278 &lt; AL$6), 0, 2)+1)</f>
        <v/>
      </c>
      <c r="AM278" s="71" t="str">
        <f ca="1">INDEX({"","_","-","="},IF(OR($D278 &gt;= AN$6, $E278 &lt; AM$6), 0, 1)+IF(OR($F278 &gt;= AN$6, $G278 &lt; AM$6), 0, 2)+1)</f>
        <v/>
      </c>
      <c r="AN278" s="71" t="str">
        <f ca="1">INDEX({"","_","-","="},IF(OR($D278 &gt;= AO$6, $E278 &lt; AN$6), 0, 1)+IF(OR($F278 &gt;= AO$6, $G278 &lt; AN$6), 0, 2)+1)</f>
        <v/>
      </c>
      <c r="AO278" s="71" t="str">
        <f ca="1">INDEX({"","_","-","="},IF(OR($D278 &gt;= AP$6, $E278 &lt; AO$6), 0, 1)+IF(OR($F278 &gt;= AP$6, $G278 &lt; AO$6), 0, 2)+1)</f>
        <v/>
      </c>
      <c r="AP278" s="71" t="str">
        <f ca="1">INDEX({"","_","-","="},IF(OR($D278 &gt;= AQ$6, $E278 &lt; AP$6), 0, 1)+IF(OR($F278 &gt;= AQ$6, $G278 &lt; AP$6), 0, 2)+1)</f>
        <v/>
      </c>
      <c r="AQ278" s="71" t="str">
        <f ca="1">INDEX({"","_","-","="},IF(OR($D278 &gt;= AR$6, $E278 &lt; AQ$6), 0, 1)+IF(OR($F278 &gt;= AR$6, $G278 &lt; AQ$6), 0, 2)+1)</f>
        <v/>
      </c>
      <c r="AR278" s="71" t="str">
        <f ca="1">INDEX({"","_","-","="},IF(OR($D278 &gt;= AS$6, $E278 &lt; AR$6), 0, 1)+IF(OR($F278 &gt;= AS$6, $G278 &lt; AR$6), 0, 2)+1)</f>
        <v/>
      </c>
      <c r="AS278" s="71" t="str">
        <f ca="1">INDEX({"","_","-","="},IF(OR($D278 &gt;= AT$6, $E278 &lt; AS$6), 0, 1)+IF(OR($F278 &gt;= AT$6, $G278 &lt; AS$6), 0, 2)+1)</f>
        <v/>
      </c>
      <c r="AT278" s="71" t="str">
        <f ca="1">INDEX({"","_","-","="},IF(OR($D278 &gt;= AU$6, $E278 &lt; AT$6), 0, 1)+IF(OR($F278 &gt;= AU$6, $G278 &lt; AT$6), 0, 2)+1)</f>
        <v/>
      </c>
      <c r="AU278" s="71" t="str">
        <f ca="1">INDEX({"","_","-","="},IF(OR($D278 &gt;= AV$6, $E278 &lt; AU$6), 0, 1)+IF(OR($F278 &gt;= AV$6, $G278 &lt; AU$6), 0, 2)+1)</f>
        <v/>
      </c>
      <c r="AV278" s="71" t="str">
        <f ca="1">INDEX({"","_","-","="},IF(OR($D278 &gt;= AW$6, $E278 &lt; AV$6), 0, 1)+IF(OR($F278 &gt;= AW$6, $G278 &lt; AV$6), 0, 2)+1)</f>
        <v/>
      </c>
      <c r="AW278" s="71" t="str">
        <f ca="1">INDEX({"","_","-","="},IF(OR($D278 &gt;= AX$6, $E278 &lt; AW$6), 0, 1)+IF(OR($F278 &gt;= AX$6, $G278 &lt; AW$6), 0, 2)+1)</f>
        <v/>
      </c>
      <c r="AX278" s="71" t="str">
        <f ca="1">INDEX({"","_","-","="},IF(OR($D278 &gt;= AY$6, $E278 &lt; AX$6), 0, 1)+IF(OR($F278 &gt;= AY$6, $G278 &lt; AX$6), 0, 2)+1)</f>
        <v/>
      </c>
      <c r="AY278" s="71" t="str">
        <f ca="1">INDEX({"","_","-","="},IF(OR($D278 &gt;= AZ$6, $E278 &lt; AY$6), 0, 1)+IF(OR($F278 &gt;= AZ$6, $G278 &lt; AY$6), 0, 2)+1)</f>
        <v/>
      </c>
      <c r="AZ278" s="71" t="str">
        <f ca="1">INDEX({"","_","-","="},IF(OR($D278 &gt;= BA$6, $E278 &lt; AZ$6), 0, 1)+IF(OR($F278 &gt;= BA$6, $G278 &lt; AZ$6), 0, 2)+1)</f>
        <v/>
      </c>
      <c r="BA278" s="71" t="str">
        <f ca="1">INDEX({"","_","-","="},IF(OR($D278 &gt;= BB$6, $E278 &lt; BA$6), 0, 1)+IF(OR($F278 &gt;= BB$6, $G278 &lt; BA$6), 0, 2)+1)</f>
        <v/>
      </c>
      <c r="BB278" s="71" t="str">
        <f ca="1">INDEX({"","_","-","="},IF(OR($D278 &gt;= BC$6, $E278 &lt; BB$6), 0, 1)+IF(OR($F278 &gt;= BC$6, $G278 &lt; BB$6), 0, 2)+1)</f>
        <v/>
      </c>
      <c r="BC278" s="71" t="str">
        <f ca="1">INDEX({"","_","-","="},IF(OR($D278 &gt;= BD$6, $E278 &lt; BC$6), 0, 1)+IF(OR($F278 &gt;= BD$6, $G278 &lt; BC$6), 0, 2)+1)</f>
        <v/>
      </c>
      <c r="BD278" s="71" t="str">
        <f ca="1">INDEX({"","_","-","="},IF(OR($D278 &gt;= BE$6, $E278 &lt; BD$6), 0, 1)+IF(OR($F278 &gt;= BE$6, $G278 &lt; BD$6), 0, 2)+1)</f>
        <v/>
      </c>
      <c r="BE278" s="71" t="str">
        <f ca="1">INDEX({"","_","-","="},IF(OR($D278 &gt;= BF$6, $E278 &lt; BE$6), 0, 1)+IF(OR($F278 &gt;= BF$6, $G278 &lt; BE$6), 0, 2)+1)</f>
        <v/>
      </c>
      <c r="BF278" s="71" t="str">
        <f ca="1">INDEX({"","_","-","="},IF(OR($D278 &gt;= BG$6, $E278 &lt; BF$6), 0, 1)+IF(OR($F278 &gt;= BG$6, $G278 &lt; BF$6), 0, 2)+1)</f>
        <v/>
      </c>
      <c r="BG278" s="71" t="str">
        <f ca="1">INDEX({"","_","-","="},IF(OR($D278 &gt;= BH$6, $E278 &lt; BG$6), 0, 1)+IF(OR($F278 &gt;= BH$6, $G278 &lt; BG$6), 0, 2)+1)</f>
        <v/>
      </c>
      <c r="BH278" s="71" t="str">
        <f ca="1">INDEX({"","_","-","="},IF(OR($D278 &gt;= BI$6, $E278 &lt; BH$6), 0, 1)+IF(OR($F278 &gt;= BI$6, $G278 &lt; BH$6), 0, 2)+1)</f>
        <v/>
      </c>
      <c r="BI278" s="71" t="str">
        <f ca="1">INDEX({"","_","-","="},IF(OR($D278 &gt;= BJ$6, $E278 &lt; BI$6), 0, 1)+IF(OR($F278 &gt;= BJ$6, $G278 &lt; BI$6), 0, 2)+1)</f>
        <v/>
      </c>
      <c r="BJ278" s="71" t="str">
        <f ca="1">INDEX({"","_","-","="},IF(OR($D278 &gt;= BK$6, $E278 &lt; BJ$6), 0, 1)+IF(OR($F278 &gt;= BK$6, $G278 &lt; BJ$6), 0, 2)+1)</f>
        <v/>
      </c>
      <c r="BK278" s="71" t="str">
        <f ca="1">INDEX({"","_","-","="},IF(OR($D278 &gt;= BL$6, $E278 &lt; BK$6), 0, 1)+IF(OR($F278 &gt;= BL$6, $G278 &lt; BK$6), 0, 2)+1)</f>
        <v/>
      </c>
      <c r="BL278" s="71" t="str">
        <f ca="1">INDEX({"","_","-","="},IF(OR($D278 &gt;= BM$6, $E278 &lt; BL$6), 0, 1)+IF(OR($F278 &gt;= BM$6, $G278 &lt; BL$6), 0, 2)+1)</f>
        <v/>
      </c>
      <c r="BM278" s="71" t="str">
        <f ca="1">INDEX({"","_","-","="},IF(OR($D278 &gt;= BN$6, $E278 &lt; BM$6), 0, 1)+IF(OR($F278 &gt;= BN$6, $G278 &lt; BM$6), 0, 2)+1)</f>
        <v/>
      </c>
      <c r="BN278" s="71" t="str">
        <f ca="1">INDEX({"","_","-","="},IF(OR($D278 &gt;= BO$6, $E278 &lt; BN$6), 0, 1)+IF(OR($F278 &gt;= BO$6, $G278 &lt; BN$6), 0, 2)+1)</f>
        <v/>
      </c>
      <c r="BO278" s="71" t="str">
        <f ca="1">INDEX({"","_","-","="},IF(OR($D278 &gt;= BP$6, $E278 &lt; BO$6), 0, 1)+IF(OR($F278 &gt;= BP$6, $G278 &lt; BO$6), 0, 2)+1)</f>
        <v/>
      </c>
      <c r="BP278" s="71" t="str">
        <f ca="1">INDEX({"","_","-","="},IF(OR($D278 &gt;= BQ$6, $E278 &lt; BP$6), 0, 1)+IF(OR($F278 &gt;= BQ$6, $G278 &lt; BP$6), 0, 2)+1)</f>
        <v/>
      </c>
      <c r="BQ278" s="71" t="str">
        <f ca="1">INDEX({"","_","-","="},IF(OR($D278 &gt;= BR$6, $E278 &lt; BQ$6), 0, 1)+IF(OR($F278 &gt;= BR$6, $G278 &lt; BQ$6), 0, 2)+1)</f>
        <v/>
      </c>
      <c r="BR278" s="71" t="str">
        <f ca="1">INDEX({"","_","-","="},IF(OR($D278 &gt;= BS$6, $E278 &lt; BR$6), 0, 1)+IF(OR($F278 &gt;= BS$6, $G278 &lt; BR$6), 0, 2)+1)</f>
        <v/>
      </c>
      <c r="BS278" s="71" t="str">
        <f ca="1">INDEX({"","_","-","="},IF(OR($D278 &gt;= BT$6, $E278 &lt; BS$6), 0, 1)+IF(OR($F278 &gt;= BT$6, $G278 &lt; BS$6), 0, 2)+1)</f>
        <v/>
      </c>
      <c r="BT278" s="71" t="str">
        <f ca="1">INDEX({"","_","-","="},IF(OR($D278 &gt;= BU$6, $E278 &lt; BT$6), 0, 1)+IF(OR($F278 &gt;= BU$6, $G278 &lt; BT$6), 0, 2)+1)</f>
        <v/>
      </c>
      <c r="BU278" s="71" t="str">
        <f ca="1">INDEX({"","_","-","="},IF(OR($D278 &gt;= BV$6, $E278 &lt; BU$6), 0, 1)+IF(OR($F278 &gt;= BV$6, $G278 &lt; BU$6), 0, 2)+1)</f>
        <v/>
      </c>
      <c r="BV278" s="71" t="str">
        <f ca="1">INDEX({"","_","-","="},IF(OR($D278 &gt;= BW$6, $E278 &lt; BV$6), 0, 1)+IF(OR($F278 &gt;= BW$6, $G278 &lt; BV$6), 0, 2)+1)</f>
        <v/>
      </c>
      <c r="BW278" s="71" t="str">
        <f ca="1">INDEX({"","_","-","="},IF(OR($D278 &gt;= BX$6, $E278 &lt; BW$6), 0, 1)+IF(OR($F278 &gt;= BX$6, $G278 &lt; BW$6), 0, 2)+1)</f>
        <v/>
      </c>
      <c r="BX278" s="71" t="str">
        <f ca="1">INDEX({"","_","-","="},IF(OR($D278 &gt;= BY$6, $E278 &lt; BX$6), 0, 1)+IF(OR($F278 &gt;= BY$6, $G278 &lt; BX$6), 0, 2)+1)</f>
        <v/>
      </c>
      <c r="BY278" s="71" t="str">
        <f ca="1">INDEX({"","_","-","="},IF(OR($D278 &gt;= BZ$6, $E278 &lt; BY$6), 0, 1)+IF(OR($F278 &gt;= BZ$6, $G278 &lt; BY$6), 0, 2)+1)</f>
        <v/>
      </c>
      <c r="BZ278" s="71" t="str">
        <f ca="1">INDEX({"","_","-","="},IF(OR($D278 &gt;= CA$6, $E278 &lt; BZ$6), 0, 1)+IF(OR($F278 &gt;= CA$6, $G278 &lt; BZ$6), 0, 2)+1)</f>
        <v/>
      </c>
      <c r="CA278" s="71" t="str">
        <f ca="1">INDEX({"","_","-","="},IF(OR($D278 &gt;= CB$6, $E278 &lt; CA$6), 0, 1)+IF(OR($F278 &gt;= CB$6, $G278 &lt; CA$6), 0, 2)+1)</f>
        <v/>
      </c>
      <c r="CB278" s="71" t="str">
        <f ca="1">INDEX({"","_","-","="},IF(OR($D278 &gt;= CC$6, $E278 &lt; CB$6), 0, 1)+IF(OR($F278 &gt;= CC$6, $G278 &lt; CB$6), 0, 2)+1)</f>
        <v/>
      </c>
      <c r="CC278" s="71" t="str">
        <f ca="1">INDEX({"","_","-","="},IF(OR($D278 &gt;= CD$6, $E278 &lt; CC$6), 0, 1)+IF(OR($F278 &gt;= CD$6, $G278 &lt; CC$6), 0, 2)+1)</f>
        <v/>
      </c>
      <c r="CD278" s="71" t="str">
        <f ca="1">INDEX({"","_","-","="},IF(OR($D278 &gt;= CE$6, $E278 &lt; CD$6), 0, 1)+IF(OR($F278 &gt;= CE$6, $G278 &lt; CD$6), 0, 2)+1)</f>
        <v/>
      </c>
    </row>
    <row r="279" spans="1:82">
      <c r="A279" s="8" t="str">
        <f ca="1">IF('临-进度'!N274,'临-进度'!$A274,"")</f>
        <v/>
      </c>
      <c r="B279" s="8" t="str">
        <f ca="1">IF('临-进度'!N274,'临-进度'!$B274,"")</f>
        <v/>
      </c>
      <c r="C279" s="8" t="str">
        <f ca="1">IF('临-进度'!N274,'临-进度'!$F274,"")</f>
        <v/>
      </c>
      <c r="D279" s="42" t="str">
        <f ca="1">IF('临-进度'!$N274,'临-进度'!$J274,"")</f>
        <v/>
      </c>
      <c r="E279" s="42" t="str">
        <f ca="1">IF('临-进度'!$N274,'临-进度'!$AF274,"")</f>
        <v/>
      </c>
      <c r="F279" s="42" t="str">
        <f ca="1">IF('临-进度'!$N274,'临-进度'!$K274,"")</f>
        <v/>
      </c>
      <c r="G279" s="76" t="str">
        <f ca="1">IF('临-进度'!$N274,'临-进度'!$AG274,"")</f>
        <v/>
      </c>
      <c r="H279" s="71" t="str">
        <f ca="1">INDEX({"","_","-","="},IF(OR($D279 &gt;= I$6, $E279 &lt; H$6), 0, 1)+IF(OR($F279 &gt;= I$6, $G279 &lt; H$6), 0, 2)+1)</f>
        <v/>
      </c>
      <c r="I279" s="71" t="str">
        <f ca="1">INDEX({"","_","-","="},IF(OR($D279 &gt;= J$6, $E279 &lt; I$6), 0, 1)+IF(OR($F279 &gt;= J$6, $G279 &lt; I$6), 0, 2)+1)</f>
        <v/>
      </c>
      <c r="J279" s="71" t="str">
        <f ca="1">INDEX({"","_","-","="},IF(OR($D279 &gt;= K$6, $E279 &lt; J$6), 0, 1)+IF(OR($F279 &gt;= K$6, $G279 &lt; J$6), 0, 2)+1)</f>
        <v/>
      </c>
      <c r="K279" s="71" t="str">
        <f ca="1">INDEX({"","_","-","="},IF(OR($D279 &gt;= L$6, $E279 &lt; K$6), 0, 1)+IF(OR($F279 &gt;= L$6, $G279 &lt; K$6), 0, 2)+1)</f>
        <v/>
      </c>
      <c r="L279" s="71" t="str">
        <f ca="1">INDEX({"","_","-","="},IF(OR($D279 &gt;= M$6, $E279 &lt; L$6), 0, 1)+IF(OR($F279 &gt;= M$6, $G279 &lt; L$6), 0, 2)+1)</f>
        <v/>
      </c>
      <c r="M279" s="71" t="str">
        <f ca="1">INDEX({"","_","-","="},IF(OR($D279 &gt;= N$6, $E279 &lt; M$6), 0, 1)+IF(OR($F279 &gt;= N$6, $G279 &lt; M$6), 0, 2)+1)</f>
        <v/>
      </c>
      <c r="N279" s="71" t="str">
        <f ca="1">INDEX({"","_","-","="},IF(OR($D279 &gt;= O$6, $E279 &lt; N$6), 0, 1)+IF(OR($F279 &gt;= O$6, $G279 &lt; N$6), 0, 2)+1)</f>
        <v/>
      </c>
      <c r="O279" s="71" t="str">
        <f ca="1">INDEX({"","_","-","="},IF(OR($D279 &gt;= P$6, $E279 &lt; O$6), 0, 1)+IF(OR($F279 &gt;= P$6, $G279 &lt; O$6), 0, 2)+1)</f>
        <v/>
      </c>
      <c r="P279" s="71" t="str">
        <f ca="1">INDEX({"","_","-","="},IF(OR($D279 &gt;= Q$6, $E279 &lt; P$6), 0, 1)+IF(OR($F279 &gt;= Q$6, $G279 &lt; P$6), 0, 2)+1)</f>
        <v/>
      </c>
      <c r="Q279" s="71" t="str">
        <f ca="1">INDEX({"","_","-","="},IF(OR($D279 &gt;= R$6, $E279 &lt; Q$6), 0, 1)+IF(OR($F279 &gt;= R$6, $G279 &lt; Q$6), 0, 2)+1)</f>
        <v/>
      </c>
      <c r="R279" s="71" t="str">
        <f ca="1">INDEX({"","_","-","="},IF(OR($D279 &gt;= S$6, $E279 &lt; R$6), 0, 1)+IF(OR($F279 &gt;= S$6, $G279 &lt; R$6), 0, 2)+1)</f>
        <v/>
      </c>
      <c r="S279" s="71" t="str">
        <f ca="1">INDEX({"","_","-","="},IF(OR($D279 &gt;= T$6, $E279 &lt; S$6), 0, 1)+IF(OR($F279 &gt;= T$6, $G279 &lt; S$6), 0, 2)+1)</f>
        <v/>
      </c>
      <c r="T279" s="71" t="str">
        <f ca="1">INDEX({"","_","-","="},IF(OR($D279 &gt;= U$6, $E279 &lt; T$6), 0, 1)+IF(OR($F279 &gt;= U$6, $G279 &lt; T$6), 0, 2)+1)</f>
        <v/>
      </c>
      <c r="U279" s="71" t="str">
        <f ca="1">INDEX({"","_","-","="},IF(OR($D279 &gt;= V$6, $E279 &lt; U$6), 0, 1)+IF(OR($F279 &gt;= V$6, $G279 &lt; U$6), 0, 2)+1)</f>
        <v/>
      </c>
      <c r="V279" s="71" t="str">
        <f ca="1">INDEX({"","_","-","="},IF(OR($D279 &gt;= W$6, $E279 &lt; V$6), 0, 1)+IF(OR($F279 &gt;= W$6, $G279 &lt; V$6), 0, 2)+1)</f>
        <v/>
      </c>
      <c r="W279" s="71" t="str">
        <f ca="1">INDEX({"","_","-","="},IF(OR($D279 &gt;= X$6, $E279 &lt; W$6), 0, 1)+IF(OR($F279 &gt;= X$6, $G279 &lt; W$6), 0, 2)+1)</f>
        <v/>
      </c>
      <c r="X279" s="71" t="str">
        <f ca="1">INDEX({"","_","-","="},IF(OR($D279 &gt;= Y$6, $E279 &lt; X$6), 0, 1)+IF(OR($F279 &gt;= Y$6, $G279 &lt; X$6), 0, 2)+1)</f>
        <v/>
      </c>
      <c r="Y279" s="71" t="str">
        <f ca="1">INDEX({"","_","-","="},IF(OR($D279 &gt;= Z$6, $E279 &lt; Y$6), 0, 1)+IF(OR($F279 &gt;= Z$6, $G279 &lt; Y$6), 0, 2)+1)</f>
        <v/>
      </c>
      <c r="Z279" s="71" t="str">
        <f ca="1">INDEX({"","_","-","="},IF(OR($D279 &gt;= AA$6, $E279 &lt; Z$6), 0, 1)+IF(OR($F279 &gt;= AA$6, $G279 &lt; Z$6), 0, 2)+1)</f>
        <v/>
      </c>
      <c r="AA279" s="71" t="str">
        <f ca="1">INDEX({"","_","-","="},IF(OR($D279 &gt;= AB$6, $E279 &lt; AA$6), 0, 1)+IF(OR($F279 &gt;= AB$6, $G279 &lt; AA$6), 0, 2)+1)</f>
        <v/>
      </c>
      <c r="AB279" s="71" t="str">
        <f ca="1">INDEX({"","_","-","="},IF(OR($D279 &gt;= AC$6, $E279 &lt; AB$6), 0, 1)+IF(OR($F279 &gt;= AC$6, $G279 &lt; AB$6), 0, 2)+1)</f>
        <v/>
      </c>
      <c r="AC279" s="71" t="str">
        <f ca="1">INDEX({"","_","-","="},IF(OR($D279 &gt;= AD$6, $E279 &lt; AC$6), 0, 1)+IF(OR($F279 &gt;= AD$6, $G279 &lt; AC$6), 0, 2)+1)</f>
        <v/>
      </c>
      <c r="AD279" s="71" t="str">
        <f ca="1">INDEX({"","_","-","="},IF(OR($D279 &gt;= AE$6, $E279 &lt; AD$6), 0, 1)+IF(OR($F279 &gt;= AE$6, $G279 &lt; AD$6), 0, 2)+1)</f>
        <v/>
      </c>
      <c r="AE279" s="71" t="str">
        <f ca="1">INDEX({"","_","-","="},IF(OR($D279 &gt;= AF$6, $E279 &lt; AE$6), 0, 1)+IF(OR($F279 &gt;= AF$6, $G279 &lt; AE$6), 0, 2)+1)</f>
        <v/>
      </c>
      <c r="AF279" s="71" t="str">
        <f ca="1">INDEX({"","_","-","="},IF(OR($D279 &gt;= AG$6, $E279 &lt; AF$6), 0, 1)+IF(OR($F279 &gt;= AG$6, $G279 &lt; AF$6), 0, 2)+1)</f>
        <v/>
      </c>
      <c r="AG279" s="71" t="str">
        <f ca="1">INDEX({"","_","-","="},IF(OR($D279 &gt;= AH$6, $E279 &lt; AG$6), 0, 1)+IF(OR($F279 &gt;= AH$6, $G279 &lt; AG$6), 0, 2)+1)</f>
        <v/>
      </c>
      <c r="AH279" s="71" t="str">
        <f ca="1">INDEX({"","_","-","="},IF(OR($D279 &gt;= AI$6, $E279 &lt; AH$6), 0, 1)+IF(OR($F279 &gt;= AI$6, $G279 &lt; AH$6), 0, 2)+1)</f>
        <v/>
      </c>
      <c r="AI279" s="71" t="str">
        <f ca="1">INDEX({"","_","-","="},IF(OR($D279 &gt;= AJ$6, $E279 &lt; AI$6), 0, 1)+IF(OR($F279 &gt;= AJ$6, $G279 &lt; AI$6), 0, 2)+1)</f>
        <v/>
      </c>
      <c r="AJ279" s="71" t="str">
        <f ca="1">INDEX({"","_","-","="},IF(OR($D279 &gt;= AK$6, $E279 &lt; AJ$6), 0, 1)+IF(OR($F279 &gt;= AK$6, $G279 &lt; AJ$6), 0, 2)+1)</f>
        <v/>
      </c>
      <c r="AK279" s="71" t="str">
        <f ca="1">INDEX({"","_","-","="},IF(OR($D279 &gt;= AL$6, $E279 &lt; AK$6), 0, 1)+IF(OR($F279 &gt;= AL$6, $G279 &lt; AK$6), 0, 2)+1)</f>
        <v/>
      </c>
      <c r="AL279" s="71" t="str">
        <f ca="1">INDEX({"","_","-","="},IF(OR($D279 &gt;= AM$6, $E279 &lt; AL$6), 0, 1)+IF(OR($F279 &gt;= AM$6, $G279 &lt; AL$6), 0, 2)+1)</f>
        <v/>
      </c>
      <c r="AM279" s="71" t="str">
        <f ca="1">INDEX({"","_","-","="},IF(OR($D279 &gt;= AN$6, $E279 &lt; AM$6), 0, 1)+IF(OR($F279 &gt;= AN$6, $G279 &lt; AM$6), 0, 2)+1)</f>
        <v/>
      </c>
      <c r="AN279" s="71" t="str">
        <f ca="1">INDEX({"","_","-","="},IF(OR($D279 &gt;= AO$6, $E279 &lt; AN$6), 0, 1)+IF(OR($F279 &gt;= AO$6, $G279 &lt; AN$6), 0, 2)+1)</f>
        <v/>
      </c>
      <c r="AO279" s="71" t="str">
        <f ca="1">INDEX({"","_","-","="},IF(OR($D279 &gt;= AP$6, $E279 &lt; AO$6), 0, 1)+IF(OR($F279 &gt;= AP$6, $G279 &lt; AO$6), 0, 2)+1)</f>
        <v/>
      </c>
      <c r="AP279" s="71" t="str">
        <f ca="1">INDEX({"","_","-","="},IF(OR($D279 &gt;= AQ$6, $E279 &lt; AP$6), 0, 1)+IF(OR($F279 &gt;= AQ$6, $G279 &lt; AP$6), 0, 2)+1)</f>
        <v/>
      </c>
      <c r="AQ279" s="71" t="str">
        <f ca="1">INDEX({"","_","-","="},IF(OR($D279 &gt;= AR$6, $E279 &lt; AQ$6), 0, 1)+IF(OR($F279 &gt;= AR$6, $G279 &lt; AQ$6), 0, 2)+1)</f>
        <v/>
      </c>
      <c r="AR279" s="71" t="str">
        <f ca="1">INDEX({"","_","-","="},IF(OR($D279 &gt;= AS$6, $E279 &lt; AR$6), 0, 1)+IF(OR($F279 &gt;= AS$6, $G279 &lt; AR$6), 0, 2)+1)</f>
        <v/>
      </c>
      <c r="AS279" s="71" t="str">
        <f ca="1">INDEX({"","_","-","="},IF(OR($D279 &gt;= AT$6, $E279 &lt; AS$6), 0, 1)+IF(OR($F279 &gt;= AT$6, $G279 &lt; AS$6), 0, 2)+1)</f>
        <v/>
      </c>
      <c r="AT279" s="71" t="str">
        <f ca="1">INDEX({"","_","-","="},IF(OR($D279 &gt;= AU$6, $E279 &lt; AT$6), 0, 1)+IF(OR($F279 &gt;= AU$6, $G279 &lt; AT$6), 0, 2)+1)</f>
        <v/>
      </c>
      <c r="AU279" s="71" t="str">
        <f ca="1">INDEX({"","_","-","="},IF(OR($D279 &gt;= AV$6, $E279 &lt; AU$6), 0, 1)+IF(OR($F279 &gt;= AV$6, $G279 &lt; AU$6), 0, 2)+1)</f>
        <v/>
      </c>
      <c r="AV279" s="71" t="str">
        <f ca="1">INDEX({"","_","-","="},IF(OR($D279 &gt;= AW$6, $E279 &lt; AV$6), 0, 1)+IF(OR($F279 &gt;= AW$6, $G279 &lt; AV$6), 0, 2)+1)</f>
        <v/>
      </c>
      <c r="AW279" s="71" t="str">
        <f ca="1">INDEX({"","_","-","="},IF(OR($D279 &gt;= AX$6, $E279 &lt; AW$6), 0, 1)+IF(OR($F279 &gt;= AX$6, $G279 &lt; AW$6), 0, 2)+1)</f>
        <v/>
      </c>
      <c r="AX279" s="71" t="str">
        <f ca="1">INDEX({"","_","-","="},IF(OR($D279 &gt;= AY$6, $E279 &lt; AX$6), 0, 1)+IF(OR($F279 &gt;= AY$6, $G279 &lt; AX$6), 0, 2)+1)</f>
        <v/>
      </c>
      <c r="AY279" s="71" t="str">
        <f ca="1">INDEX({"","_","-","="},IF(OR($D279 &gt;= AZ$6, $E279 &lt; AY$6), 0, 1)+IF(OR($F279 &gt;= AZ$6, $G279 &lt; AY$6), 0, 2)+1)</f>
        <v/>
      </c>
      <c r="AZ279" s="71" t="str">
        <f ca="1">INDEX({"","_","-","="},IF(OR($D279 &gt;= BA$6, $E279 &lt; AZ$6), 0, 1)+IF(OR($F279 &gt;= BA$6, $G279 &lt; AZ$6), 0, 2)+1)</f>
        <v/>
      </c>
      <c r="BA279" s="71" t="str">
        <f ca="1">INDEX({"","_","-","="},IF(OR($D279 &gt;= BB$6, $E279 &lt; BA$6), 0, 1)+IF(OR($F279 &gt;= BB$6, $G279 &lt; BA$6), 0, 2)+1)</f>
        <v/>
      </c>
      <c r="BB279" s="71" t="str">
        <f ca="1">INDEX({"","_","-","="},IF(OR($D279 &gt;= BC$6, $E279 &lt; BB$6), 0, 1)+IF(OR($F279 &gt;= BC$6, $G279 &lt; BB$6), 0, 2)+1)</f>
        <v/>
      </c>
      <c r="BC279" s="71" t="str">
        <f ca="1">INDEX({"","_","-","="},IF(OR($D279 &gt;= BD$6, $E279 &lt; BC$6), 0, 1)+IF(OR($F279 &gt;= BD$6, $G279 &lt; BC$6), 0, 2)+1)</f>
        <v/>
      </c>
      <c r="BD279" s="71" t="str">
        <f ca="1">INDEX({"","_","-","="},IF(OR($D279 &gt;= BE$6, $E279 &lt; BD$6), 0, 1)+IF(OR($F279 &gt;= BE$6, $G279 &lt; BD$6), 0, 2)+1)</f>
        <v/>
      </c>
      <c r="BE279" s="71" t="str">
        <f ca="1">INDEX({"","_","-","="},IF(OR($D279 &gt;= BF$6, $E279 &lt; BE$6), 0, 1)+IF(OR($F279 &gt;= BF$6, $G279 &lt; BE$6), 0, 2)+1)</f>
        <v/>
      </c>
      <c r="BF279" s="71" t="str">
        <f ca="1">INDEX({"","_","-","="},IF(OR($D279 &gt;= BG$6, $E279 &lt; BF$6), 0, 1)+IF(OR($F279 &gt;= BG$6, $G279 &lt; BF$6), 0, 2)+1)</f>
        <v/>
      </c>
      <c r="BG279" s="71" t="str">
        <f ca="1">INDEX({"","_","-","="},IF(OR($D279 &gt;= BH$6, $E279 &lt; BG$6), 0, 1)+IF(OR($F279 &gt;= BH$6, $G279 &lt; BG$6), 0, 2)+1)</f>
        <v/>
      </c>
      <c r="BH279" s="71" t="str">
        <f ca="1">INDEX({"","_","-","="},IF(OR($D279 &gt;= BI$6, $E279 &lt; BH$6), 0, 1)+IF(OR($F279 &gt;= BI$6, $G279 &lt; BH$6), 0, 2)+1)</f>
        <v/>
      </c>
      <c r="BI279" s="71" t="str">
        <f ca="1">INDEX({"","_","-","="},IF(OR($D279 &gt;= BJ$6, $E279 &lt; BI$6), 0, 1)+IF(OR($F279 &gt;= BJ$6, $G279 &lt; BI$6), 0, 2)+1)</f>
        <v/>
      </c>
      <c r="BJ279" s="71" t="str">
        <f ca="1">INDEX({"","_","-","="},IF(OR($D279 &gt;= BK$6, $E279 &lt; BJ$6), 0, 1)+IF(OR($F279 &gt;= BK$6, $G279 &lt; BJ$6), 0, 2)+1)</f>
        <v/>
      </c>
      <c r="BK279" s="71" t="str">
        <f ca="1">INDEX({"","_","-","="},IF(OR($D279 &gt;= BL$6, $E279 &lt; BK$6), 0, 1)+IF(OR($F279 &gt;= BL$6, $G279 &lt; BK$6), 0, 2)+1)</f>
        <v/>
      </c>
      <c r="BL279" s="71" t="str">
        <f ca="1">INDEX({"","_","-","="},IF(OR($D279 &gt;= BM$6, $E279 &lt; BL$6), 0, 1)+IF(OR($F279 &gt;= BM$6, $G279 &lt; BL$6), 0, 2)+1)</f>
        <v/>
      </c>
      <c r="BM279" s="71" t="str">
        <f ca="1">INDEX({"","_","-","="},IF(OR($D279 &gt;= BN$6, $E279 &lt; BM$6), 0, 1)+IF(OR($F279 &gt;= BN$6, $G279 &lt; BM$6), 0, 2)+1)</f>
        <v/>
      </c>
      <c r="BN279" s="71" t="str">
        <f ca="1">INDEX({"","_","-","="},IF(OR($D279 &gt;= BO$6, $E279 &lt; BN$6), 0, 1)+IF(OR($F279 &gt;= BO$6, $G279 &lt; BN$6), 0, 2)+1)</f>
        <v/>
      </c>
      <c r="BO279" s="71" t="str">
        <f ca="1">INDEX({"","_","-","="},IF(OR($D279 &gt;= BP$6, $E279 &lt; BO$6), 0, 1)+IF(OR($F279 &gt;= BP$6, $G279 &lt; BO$6), 0, 2)+1)</f>
        <v/>
      </c>
      <c r="BP279" s="71" t="str">
        <f ca="1">INDEX({"","_","-","="},IF(OR($D279 &gt;= BQ$6, $E279 &lt; BP$6), 0, 1)+IF(OR($F279 &gt;= BQ$6, $G279 &lt; BP$6), 0, 2)+1)</f>
        <v/>
      </c>
      <c r="BQ279" s="71" t="str">
        <f ca="1">INDEX({"","_","-","="},IF(OR($D279 &gt;= BR$6, $E279 &lt; BQ$6), 0, 1)+IF(OR($F279 &gt;= BR$6, $G279 &lt; BQ$6), 0, 2)+1)</f>
        <v/>
      </c>
      <c r="BR279" s="71" t="str">
        <f ca="1">INDEX({"","_","-","="},IF(OR($D279 &gt;= BS$6, $E279 &lt; BR$6), 0, 1)+IF(OR($F279 &gt;= BS$6, $G279 &lt; BR$6), 0, 2)+1)</f>
        <v/>
      </c>
      <c r="BS279" s="71" t="str">
        <f ca="1">INDEX({"","_","-","="},IF(OR($D279 &gt;= BT$6, $E279 &lt; BS$6), 0, 1)+IF(OR($F279 &gt;= BT$6, $G279 &lt; BS$6), 0, 2)+1)</f>
        <v/>
      </c>
      <c r="BT279" s="71" t="str">
        <f ca="1">INDEX({"","_","-","="},IF(OR($D279 &gt;= BU$6, $E279 &lt; BT$6), 0, 1)+IF(OR($F279 &gt;= BU$6, $G279 &lt; BT$6), 0, 2)+1)</f>
        <v/>
      </c>
      <c r="BU279" s="71" t="str">
        <f ca="1">INDEX({"","_","-","="},IF(OR($D279 &gt;= BV$6, $E279 &lt; BU$6), 0, 1)+IF(OR($F279 &gt;= BV$6, $G279 &lt; BU$6), 0, 2)+1)</f>
        <v/>
      </c>
      <c r="BV279" s="71" t="str">
        <f ca="1">INDEX({"","_","-","="},IF(OR($D279 &gt;= BW$6, $E279 &lt; BV$6), 0, 1)+IF(OR($F279 &gt;= BW$6, $G279 &lt; BV$6), 0, 2)+1)</f>
        <v/>
      </c>
      <c r="BW279" s="71" t="str">
        <f ca="1">INDEX({"","_","-","="},IF(OR($D279 &gt;= BX$6, $E279 &lt; BW$6), 0, 1)+IF(OR($F279 &gt;= BX$6, $G279 &lt; BW$6), 0, 2)+1)</f>
        <v/>
      </c>
      <c r="BX279" s="71" t="str">
        <f ca="1">INDEX({"","_","-","="},IF(OR($D279 &gt;= BY$6, $E279 &lt; BX$6), 0, 1)+IF(OR($F279 &gt;= BY$6, $G279 &lt; BX$6), 0, 2)+1)</f>
        <v/>
      </c>
      <c r="BY279" s="71" t="str">
        <f ca="1">INDEX({"","_","-","="},IF(OR($D279 &gt;= BZ$6, $E279 &lt; BY$6), 0, 1)+IF(OR($F279 &gt;= BZ$6, $G279 &lt; BY$6), 0, 2)+1)</f>
        <v/>
      </c>
      <c r="BZ279" s="71" t="str">
        <f ca="1">INDEX({"","_","-","="},IF(OR($D279 &gt;= CA$6, $E279 &lt; BZ$6), 0, 1)+IF(OR($F279 &gt;= CA$6, $G279 &lt; BZ$6), 0, 2)+1)</f>
        <v/>
      </c>
      <c r="CA279" s="71" t="str">
        <f ca="1">INDEX({"","_","-","="},IF(OR($D279 &gt;= CB$6, $E279 &lt; CA$6), 0, 1)+IF(OR($F279 &gt;= CB$6, $G279 &lt; CA$6), 0, 2)+1)</f>
        <v/>
      </c>
      <c r="CB279" s="71" t="str">
        <f ca="1">INDEX({"","_","-","="},IF(OR($D279 &gt;= CC$6, $E279 &lt; CB$6), 0, 1)+IF(OR($F279 &gt;= CC$6, $G279 &lt; CB$6), 0, 2)+1)</f>
        <v/>
      </c>
      <c r="CC279" s="71" t="str">
        <f ca="1">INDEX({"","_","-","="},IF(OR($D279 &gt;= CD$6, $E279 &lt; CC$6), 0, 1)+IF(OR($F279 &gt;= CD$6, $G279 &lt; CC$6), 0, 2)+1)</f>
        <v/>
      </c>
      <c r="CD279" s="71" t="str">
        <f ca="1">INDEX({"","_","-","="},IF(OR($D279 &gt;= CE$6, $E279 &lt; CD$6), 0, 1)+IF(OR($F279 &gt;= CE$6, $G279 &lt; CD$6), 0, 2)+1)</f>
        <v/>
      </c>
    </row>
    <row r="280" spans="1:82">
      <c r="A280" s="8" t="str">
        <f ca="1">IF('临-进度'!N275,'临-进度'!$A275,"")</f>
        <v/>
      </c>
      <c r="B280" s="8" t="str">
        <f ca="1">IF('临-进度'!N275,'临-进度'!$B275,"")</f>
        <v/>
      </c>
      <c r="C280" s="8" t="str">
        <f ca="1">IF('临-进度'!N275,'临-进度'!$F275,"")</f>
        <v/>
      </c>
      <c r="D280" s="42" t="str">
        <f ca="1">IF('临-进度'!$N275,'临-进度'!$J275,"")</f>
        <v/>
      </c>
      <c r="E280" s="42" t="str">
        <f ca="1">IF('临-进度'!$N275,'临-进度'!$AF275,"")</f>
        <v/>
      </c>
      <c r="F280" s="42" t="str">
        <f ca="1">IF('临-进度'!$N275,'临-进度'!$K275,"")</f>
        <v/>
      </c>
      <c r="G280" s="76" t="str">
        <f ca="1">IF('临-进度'!$N275,'临-进度'!$AG275,"")</f>
        <v/>
      </c>
      <c r="H280" s="71" t="str">
        <f ca="1">INDEX({"","_","-","="},IF(OR($D280 &gt;= I$6, $E280 &lt; H$6), 0, 1)+IF(OR($F280 &gt;= I$6, $G280 &lt; H$6), 0, 2)+1)</f>
        <v/>
      </c>
      <c r="I280" s="71" t="str">
        <f ca="1">INDEX({"","_","-","="},IF(OR($D280 &gt;= J$6, $E280 &lt; I$6), 0, 1)+IF(OR($F280 &gt;= J$6, $G280 &lt; I$6), 0, 2)+1)</f>
        <v/>
      </c>
      <c r="J280" s="71" t="str">
        <f ca="1">INDEX({"","_","-","="},IF(OR($D280 &gt;= K$6, $E280 &lt; J$6), 0, 1)+IF(OR($F280 &gt;= K$6, $G280 &lt; J$6), 0, 2)+1)</f>
        <v/>
      </c>
      <c r="K280" s="71" t="str">
        <f ca="1">INDEX({"","_","-","="},IF(OR($D280 &gt;= L$6, $E280 &lt; K$6), 0, 1)+IF(OR($F280 &gt;= L$6, $G280 &lt; K$6), 0, 2)+1)</f>
        <v/>
      </c>
      <c r="L280" s="71" t="str">
        <f ca="1">INDEX({"","_","-","="},IF(OR($D280 &gt;= M$6, $E280 &lt; L$6), 0, 1)+IF(OR($F280 &gt;= M$6, $G280 &lt; L$6), 0, 2)+1)</f>
        <v/>
      </c>
      <c r="M280" s="71" t="str">
        <f ca="1">INDEX({"","_","-","="},IF(OR($D280 &gt;= N$6, $E280 &lt; M$6), 0, 1)+IF(OR($F280 &gt;= N$6, $G280 &lt; M$6), 0, 2)+1)</f>
        <v/>
      </c>
      <c r="N280" s="71" t="str">
        <f ca="1">INDEX({"","_","-","="},IF(OR($D280 &gt;= O$6, $E280 &lt; N$6), 0, 1)+IF(OR($F280 &gt;= O$6, $G280 &lt; N$6), 0, 2)+1)</f>
        <v/>
      </c>
      <c r="O280" s="71" t="str">
        <f ca="1">INDEX({"","_","-","="},IF(OR($D280 &gt;= P$6, $E280 &lt; O$6), 0, 1)+IF(OR($F280 &gt;= P$6, $G280 &lt; O$6), 0, 2)+1)</f>
        <v/>
      </c>
      <c r="P280" s="71" t="str">
        <f ca="1">INDEX({"","_","-","="},IF(OR($D280 &gt;= Q$6, $E280 &lt; P$6), 0, 1)+IF(OR($F280 &gt;= Q$6, $G280 &lt; P$6), 0, 2)+1)</f>
        <v/>
      </c>
      <c r="Q280" s="71" t="str">
        <f ca="1">INDEX({"","_","-","="},IF(OR($D280 &gt;= R$6, $E280 &lt; Q$6), 0, 1)+IF(OR($F280 &gt;= R$6, $G280 &lt; Q$6), 0, 2)+1)</f>
        <v/>
      </c>
      <c r="R280" s="71" t="str">
        <f ca="1">INDEX({"","_","-","="},IF(OR($D280 &gt;= S$6, $E280 &lt; R$6), 0, 1)+IF(OR($F280 &gt;= S$6, $G280 &lt; R$6), 0, 2)+1)</f>
        <v/>
      </c>
      <c r="S280" s="71" t="str">
        <f ca="1">INDEX({"","_","-","="},IF(OR($D280 &gt;= T$6, $E280 &lt; S$6), 0, 1)+IF(OR($F280 &gt;= T$6, $G280 &lt; S$6), 0, 2)+1)</f>
        <v/>
      </c>
      <c r="T280" s="71" t="str">
        <f ca="1">INDEX({"","_","-","="},IF(OR($D280 &gt;= U$6, $E280 &lt; T$6), 0, 1)+IF(OR($F280 &gt;= U$6, $G280 &lt; T$6), 0, 2)+1)</f>
        <v/>
      </c>
      <c r="U280" s="71" t="str">
        <f ca="1">INDEX({"","_","-","="},IF(OR($D280 &gt;= V$6, $E280 &lt; U$6), 0, 1)+IF(OR($F280 &gt;= V$6, $G280 &lt; U$6), 0, 2)+1)</f>
        <v/>
      </c>
      <c r="V280" s="71" t="str">
        <f ca="1">INDEX({"","_","-","="},IF(OR($D280 &gt;= W$6, $E280 &lt; V$6), 0, 1)+IF(OR($F280 &gt;= W$6, $G280 &lt; V$6), 0, 2)+1)</f>
        <v/>
      </c>
      <c r="W280" s="71" t="str">
        <f ca="1">INDEX({"","_","-","="},IF(OR($D280 &gt;= X$6, $E280 &lt; W$6), 0, 1)+IF(OR($F280 &gt;= X$6, $G280 &lt; W$6), 0, 2)+1)</f>
        <v/>
      </c>
      <c r="X280" s="71" t="str">
        <f ca="1">INDEX({"","_","-","="},IF(OR($D280 &gt;= Y$6, $E280 &lt; X$6), 0, 1)+IF(OR($F280 &gt;= Y$6, $G280 &lt; X$6), 0, 2)+1)</f>
        <v/>
      </c>
      <c r="Y280" s="71" t="str">
        <f ca="1">INDEX({"","_","-","="},IF(OR($D280 &gt;= Z$6, $E280 &lt; Y$6), 0, 1)+IF(OR($F280 &gt;= Z$6, $G280 &lt; Y$6), 0, 2)+1)</f>
        <v/>
      </c>
      <c r="Z280" s="71" t="str">
        <f ca="1">INDEX({"","_","-","="},IF(OR($D280 &gt;= AA$6, $E280 &lt; Z$6), 0, 1)+IF(OR($F280 &gt;= AA$6, $G280 &lt; Z$6), 0, 2)+1)</f>
        <v/>
      </c>
      <c r="AA280" s="71" t="str">
        <f ca="1">INDEX({"","_","-","="},IF(OR($D280 &gt;= AB$6, $E280 &lt; AA$6), 0, 1)+IF(OR($F280 &gt;= AB$6, $G280 &lt; AA$6), 0, 2)+1)</f>
        <v/>
      </c>
      <c r="AB280" s="71" t="str">
        <f ca="1">INDEX({"","_","-","="},IF(OR($D280 &gt;= AC$6, $E280 &lt; AB$6), 0, 1)+IF(OR($F280 &gt;= AC$6, $G280 &lt; AB$6), 0, 2)+1)</f>
        <v/>
      </c>
      <c r="AC280" s="71" t="str">
        <f ca="1">INDEX({"","_","-","="},IF(OR($D280 &gt;= AD$6, $E280 &lt; AC$6), 0, 1)+IF(OR($F280 &gt;= AD$6, $G280 &lt; AC$6), 0, 2)+1)</f>
        <v/>
      </c>
      <c r="AD280" s="71" t="str">
        <f ca="1">INDEX({"","_","-","="},IF(OR($D280 &gt;= AE$6, $E280 &lt; AD$6), 0, 1)+IF(OR($F280 &gt;= AE$6, $G280 &lt; AD$6), 0, 2)+1)</f>
        <v/>
      </c>
      <c r="AE280" s="71" t="str">
        <f ca="1">INDEX({"","_","-","="},IF(OR($D280 &gt;= AF$6, $E280 &lt; AE$6), 0, 1)+IF(OR($F280 &gt;= AF$6, $G280 &lt; AE$6), 0, 2)+1)</f>
        <v/>
      </c>
      <c r="AF280" s="71" t="str">
        <f ca="1">INDEX({"","_","-","="},IF(OR($D280 &gt;= AG$6, $E280 &lt; AF$6), 0, 1)+IF(OR($F280 &gt;= AG$6, $G280 &lt; AF$6), 0, 2)+1)</f>
        <v/>
      </c>
      <c r="AG280" s="71" t="str">
        <f ca="1">INDEX({"","_","-","="},IF(OR($D280 &gt;= AH$6, $E280 &lt; AG$6), 0, 1)+IF(OR($F280 &gt;= AH$6, $G280 &lt; AG$6), 0, 2)+1)</f>
        <v/>
      </c>
      <c r="AH280" s="71" t="str">
        <f ca="1">INDEX({"","_","-","="},IF(OR($D280 &gt;= AI$6, $E280 &lt; AH$6), 0, 1)+IF(OR($F280 &gt;= AI$6, $G280 &lt; AH$6), 0, 2)+1)</f>
        <v/>
      </c>
      <c r="AI280" s="71" t="str">
        <f ca="1">INDEX({"","_","-","="},IF(OR($D280 &gt;= AJ$6, $E280 &lt; AI$6), 0, 1)+IF(OR($F280 &gt;= AJ$6, $G280 &lt; AI$6), 0, 2)+1)</f>
        <v/>
      </c>
      <c r="AJ280" s="71" t="str">
        <f ca="1">INDEX({"","_","-","="},IF(OR($D280 &gt;= AK$6, $E280 &lt; AJ$6), 0, 1)+IF(OR($F280 &gt;= AK$6, $G280 &lt; AJ$6), 0, 2)+1)</f>
        <v/>
      </c>
      <c r="AK280" s="71" t="str">
        <f ca="1">INDEX({"","_","-","="},IF(OR($D280 &gt;= AL$6, $E280 &lt; AK$6), 0, 1)+IF(OR($F280 &gt;= AL$6, $G280 &lt; AK$6), 0, 2)+1)</f>
        <v/>
      </c>
      <c r="AL280" s="71" t="str">
        <f ca="1">INDEX({"","_","-","="},IF(OR($D280 &gt;= AM$6, $E280 &lt; AL$6), 0, 1)+IF(OR($F280 &gt;= AM$6, $G280 &lt; AL$6), 0, 2)+1)</f>
        <v/>
      </c>
      <c r="AM280" s="71" t="str">
        <f ca="1">INDEX({"","_","-","="},IF(OR($D280 &gt;= AN$6, $E280 &lt; AM$6), 0, 1)+IF(OR($F280 &gt;= AN$6, $G280 &lt; AM$6), 0, 2)+1)</f>
        <v/>
      </c>
      <c r="AN280" s="71" t="str">
        <f ca="1">INDEX({"","_","-","="},IF(OR($D280 &gt;= AO$6, $E280 &lt; AN$6), 0, 1)+IF(OR($F280 &gt;= AO$6, $G280 &lt; AN$6), 0, 2)+1)</f>
        <v/>
      </c>
      <c r="AO280" s="71" t="str">
        <f ca="1">INDEX({"","_","-","="},IF(OR($D280 &gt;= AP$6, $E280 &lt; AO$6), 0, 1)+IF(OR($F280 &gt;= AP$6, $G280 &lt; AO$6), 0, 2)+1)</f>
        <v/>
      </c>
      <c r="AP280" s="71" t="str">
        <f ca="1">INDEX({"","_","-","="},IF(OR($D280 &gt;= AQ$6, $E280 &lt; AP$6), 0, 1)+IF(OR($F280 &gt;= AQ$6, $G280 &lt; AP$6), 0, 2)+1)</f>
        <v/>
      </c>
      <c r="AQ280" s="71" t="str">
        <f ca="1">INDEX({"","_","-","="},IF(OR($D280 &gt;= AR$6, $E280 &lt; AQ$6), 0, 1)+IF(OR($F280 &gt;= AR$6, $G280 &lt; AQ$6), 0, 2)+1)</f>
        <v/>
      </c>
      <c r="AR280" s="71" t="str">
        <f ca="1">INDEX({"","_","-","="},IF(OR($D280 &gt;= AS$6, $E280 &lt; AR$6), 0, 1)+IF(OR($F280 &gt;= AS$6, $G280 &lt; AR$6), 0, 2)+1)</f>
        <v/>
      </c>
      <c r="AS280" s="71" t="str">
        <f ca="1">INDEX({"","_","-","="},IF(OR($D280 &gt;= AT$6, $E280 &lt; AS$6), 0, 1)+IF(OR($F280 &gt;= AT$6, $G280 &lt; AS$6), 0, 2)+1)</f>
        <v/>
      </c>
      <c r="AT280" s="71" t="str">
        <f ca="1">INDEX({"","_","-","="},IF(OR($D280 &gt;= AU$6, $E280 &lt; AT$6), 0, 1)+IF(OR($F280 &gt;= AU$6, $G280 &lt; AT$6), 0, 2)+1)</f>
        <v/>
      </c>
      <c r="AU280" s="71" t="str">
        <f ca="1">INDEX({"","_","-","="},IF(OR($D280 &gt;= AV$6, $E280 &lt; AU$6), 0, 1)+IF(OR($F280 &gt;= AV$6, $G280 &lt; AU$6), 0, 2)+1)</f>
        <v/>
      </c>
      <c r="AV280" s="71" t="str">
        <f ca="1">INDEX({"","_","-","="},IF(OR($D280 &gt;= AW$6, $E280 &lt; AV$6), 0, 1)+IF(OR($F280 &gt;= AW$6, $G280 &lt; AV$6), 0, 2)+1)</f>
        <v/>
      </c>
      <c r="AW280" s="71" t="str">
        <f ca="1">INDEX({"","_","-","="},IF(OR($D280 &gt;= AX$6, $E280 &lt; AW$6), 0, 1)+IF(OR($F280 &gt;= AX$6, $G280 &lt; AW$6), 0, 2)+1)</f>
        <v/>
      </c>
      <c r="AX280" s="71" t="str">
        <f ca="1">INDEX({"","_","-","="},IF(OR($D280 &gt;= AY$6, $E280 &lt; AX$6), 0, 1)+IF(OR($F280 &gt;= AY$6, $G280 &lt; AX$6), 0, 2)+1)</f>
        <v/>
      </c>
      <c r="AY280" s="71" t="str">
        <f ca="1">INDEX({"","_","-","="},IF(OR($D280 &gt;= AZ$6, $E280 &lt; AY$6), 0, 1)+IF(OR($F280 &gt;= AZ$6, $G280 &lt; AY$6), 0, 2)+1)</f>
        <v/>
      </c>
      <c r="AZ280" s="71" t="str">
        <f ca="1">INDEX({"","_","-","="},IF(OR($D280 &gt;= BA$6, $E280 &lt; AZ$6), 0, 1)+IF(OR($F280 &gt;= BA$6, $G280 &lt; AZ$6), 0, 2)+1)</f>
        <v/>
      </c>
      <c r="BA280" s="71" t="str">
        <f ca="1">INDEX({"","_","-","="},IF(OR($D280 &gt;= BB$6, $E280 &lt; BA$6), 0, 1)+IF(OR($F280 &gt;= BB$6, $G280 &lt; BA$6), 0, 2)+1)</f>
        <v/>
      </c>
      <c r="BB280" s="71" t="str">
        <f ca="1">INDEX({"","_","-","="},IF(OR($D280 &gt;= BC$6, $E280 &lt; BB$6), 0, 1)+IF(OR($F280 &gt;= BC$6, $G280 &lt; BB$6), 0, 2)+1)</f>
        <v/>
      </c>
      <c r="BC280" s="71" t="str">
        <f ca="1">INDEX({"","_","-","="},IF(OR($D280 &gt;= BD$6, $E280 &lt; BC$6), 0, 1)+IF(OR($F280 &gt;= BD$6, $G280 &lt; BC$6), 0, 2)+1)</f>
        <v/>
      </c>
      <c r="BD280" s="71" t="str">
        <f ca="1">INDEX({"","_","-","="},IF(OR($D280 &gt;= BE$6, $E280 &lt; BD$6), 0, 1)+IF(OR($F280 &gt;= BE$6, $G280 &lt; BD$6), 0, 2)+1)</f>
        <v/>
      </c>
      <c r="BE280" s="71" t="str">
        <f ca="1">INDEX({"","_","-","="},IF(OR($D280 &gt;= BF$6, $E280 &lt; BE$6), 0, 1)+IF(OR($F280 &gt;= BF$6, $G280 &lt; BE$6), 0, 2)+1)</f>
        <v/>
      </c>
      <c r="BF280" s="71" t="str">
        <f ca="1">INDEX({"","_","-","="},IF(OR($D280 &gt;= BG$6, $E280 &lt; BF$6), 0, 1)+IF(OR($F280 &gt;= BG$6, $G280 &lt; BF$6), 0, 2)+1)</f>
        <v/>
      </c>
      <c r="BG280" s="71" t="str">
        <f ca="1">INDEX({"","_","-","="},IF(OR($D280 &gt;= BH$6, $E280 &lt; BG$6), 0, 1)+IF(OR($F280 &gt;= BH$6, $G280 &lt; BG$6), 0, 2)+1)</f>
        <v/>
      </c>
      <c r="BH280" s="71" t="str">
        <f ca="1">INDEX({"","_","-","="},IF(OR($D280 &gt;= BI$6, $E280 &lt; BH$6), 0, 1)+IF(OR($F280 &gt;= BI$6, $G280 &lt; BH$6), 0, 2)+1)</f>
        <v/>
      </c>
      <c r="BI280" s="71" t="str">
        <f ca="1">INDEX({"","_","-","="},IF(OR($D280 &gt;= BJ$6, $E280 &lt; BI$6), 0, 1)+IF(OR($F280 &gt;= BJ$6, $G280 &lt; BI$6), 0, 2)+1)</f>
        <v/>
      </c>
      <c r="BJ280" s="71" t="str">
        <f ca="1">INDEX({"","_","-","="},IF(OR($D280 &gt;= BK$6, $E280 &lt; BJ$6), 0, 1)+IF(OR($F280 &gt;= BK$6, $G280 &lt; BJ$6), 0, 2)+1)</f>
        <v/>
      </c>
      <c r="BK280" s="71" t="str">
        <f ca="1">INDEX({"","_","-","="},IF(OR($D280 &gt;= BL$6, $E280 &lt; BK$6), 0, 1)+IF(OR($F280 &gt;= BL$6, $G280 &lt; BK$6), 0, 2)+1)</f>
        <v/>
      </c>
      <c r="BL280" s="71" t="str">
        <f ca="1">INDEX({"","_","-","="},IF(OR($D280 &gt;= BM$6, $E280 &lt; BL$6), 0, 1)+IF(OR($F280 &gt;= BM$6, $G280 &lt; BL$6), 0, 2)+1)</f>
        <v/>
      </c>
      <c r="BM280" s="71" t="str">
        <f ca="1">INDEX({"","_","-","="},IF(OR($D280 &gt;= BN$6, $E280 &lt; BM$6), 0, 1)+IF(OR($F280 &gt;= BN$6, $G280 &lt; BM$6), 0, 2)+1)</f>
        <v/>
      </c>
      <c r="BN280" s="71" t="str">
        <f ca="1">INDEX({"","_","-","="},IF(OR($D280 &gt;= BO$6, $E280 &lt; BN$6), 0, 1)+IF(OR($F280 &gt;= BO$6, $G280 &lt; BN$6), 0, 2)+1)</f>
        <v/>
      </c>
      <c r="BO280" s="71" t="str">
        <f ca="1">INDEX({"","_","-","="},IF(OR($D280 &gt;= BP$6, $E280 &lt; BO$6), 0, 1)+IF(OR($F280 &gt;= BP$6, $G280 &lt; BO$6), 0, 2)+1)</f>
        <v/>
      </c>
      <c r="BP280" s="71" t="str">
        <f ca="1">INDEX({"","_","-","="},IF(OR($D280 &gt;= BQ$6, $E280 &lt; BP$6), 0, 1)+IF(OR($F280 &gt;= BQ$6, $G280 &lt; BP$6), 0, 2)+1)</f>
        <v/>
      </c>
      <c r="BQ280" s="71" t="str">
        <f ca="1">INDEX({"","_","-","="},IF(OR($D280 &gt;= BR$6, $E280 &lt; BQ$6), 0, 1)+IF(OR($F280 &gt;= BR$6, $G280 &lt; BQ$6), 0, 2)+1)</f>
        <v/>
      </c>
      <c r="BR280" s="71" t="str">
        <f ca="1">INDEX({"","_","-","="},IF(OR($D280 &gt;= BS$6, $E280 &lt; BR$6), 0, 1)+IF(OR($F280 &gt;= BS$6, $G280 &lt; BR$6), 0, 2)+1)</f>
        <v/>
      </c>
      <c r="BS280" s="71" t="str">
        <f ca="1">INDEX({"","_","-","="},IF(OR($D280 &gt;= BT$6, $E280 &lt; BS$6), 0, 1)+IF(OR($F280 &gt;= BT$6, $G280 &lt; BS$6), 0, 2)+1)</f>
        <v/>
      </c>
      <c r="BT280" s="71" t="str">
        <f ca="1">INDEX({"","_","-","="},IF(OR($D280 &gt;= BU$6, $E280 &lt; BT$6), 0, 1)+IF(OR($F280 &gt;= BU$6, $G280 &lt; BT$6), 0, 2)+1)</f>
        <v/>
      </c>
      <c r="BU280" s="71" t="str">
        <f ca="1">INDEX({"","_","-","="},IF(OR($D280 &gt;= BV$6, $E280 &lt; BU$6), 0, 1)+IF(OR($F280 &gt;= BV$6, $G280 &lt; BU$6), 0, 2)+1)</f>
        <v/>
      </c>
      <c r="BV280" s="71" t="str">
        <f ca="1">INDEX({"","_","-","="},IF(OR($D280 &gt;= BW$6, $E280 &lt; BV$6), 0, 1)+IF(OR($F280 &gt;= BW$6, $G280 &lt; BV$6), 0, 2)+1)</f>
        <v/>
      </c>
      <c r="BW280" s="71" t="str">
        <f ca="1">INDEX({"","_","-","="},IF(OR($D280 &gt;= BX$6, $E280 &lt; BW$6), 0, 1)+IF(OR($F280 &gt;= BX$6, $G280 &lt; BW$6), 0, 2)+1)</f>
        <v/>
      </c>
      <c r="BX280" s="71" t="str">
        <f ca="1">INDEX({"","_","-","="},IF(OR($D280 &gt;= BY$6, $E280 &lt; BX$6), 0, 1)+IF(OR($F280 &gt;= BY$6, $G280 &lt; BX$6), 0, 2)+1)</f>
        <v/>
      </c>
      <c r="BY280" s="71" t="str">
        <f ca="1">INDEX({"","_","-","="},IF(OR($D280 &gt;= BZ$6, $E280 &lt; BY$6), 0, 1)+IF(OR($F280 &gt;= BZ$6, $G280 &lt; BY$6), 0, 2)+1)</f>
        <v/>
      </c>
      <c r="BZ280" s="71" t="str">
        <f ca="1">INDEX({"","_","-","="},IF(OR($D280 &gt;= CA$6, $E280 &lt; BZ$6), 0, 1)+IF(OR($F280 &gt;= CA$6, $G280 &lt; BZ$6), 0, 2)+1)</f>
        <v/>
      </c>
      <c r="CA280" s="71" t="str">
        <f ca="1">INDEX({"","_","-","="},IF(OR($D280 &gt;= CB$6, $E280 &lt; CA$6), 0, 1)+IF(OR($F280 &gt;= CB$6, $G280 &lt; CA$6), 0, 2)+1)</f>
        <v/>
      </c>
      <c r="CB280" s="71" t="str">
        <f ca="1">INDEX({"","_","-","="},IF(OR($D280 &gt;= CC$6, $E280 &lt; CB$6), 0, 1)+IF(OR($F280 &gt;= CC$6, $G280 &lt; CB$6), 0, 2)+1)</f>
        <v/>
      </c>
      <c r="CC280" s="71" t="str">
        <f ca="1">INDEX({"","_","-","="},IF(OR($D280 &gt;= CD$6, $E280 &lt; CC$6), 0, 1)+IF(OR($F280 &gt;= CD$6, $G280 &lt; CC$6), 0, 2)+1)</f>
        <v/>
      </c>
      <c r="CD280" s="71" t="str">
        <f ca="1">INDEX({"","_","-","="},IF(OR($D280 &gt;= CE$6, $E280 &lt; CD$6), 0, 1)+IF(OR($F280 &gt;= CE$6, $G280 &lt; CD$6), 0, 2)+1)</f>
        <v/>
      </c>
    </row>
    <row r="281" spans="1:82">
      <c r="A281" s="8" t="str">
        <f ca="1">IF('临-进度'!N276,'临-进度'!$A276,"")</f>
        <v/>
      </c>
      <c r="B281" s="8" t="str">
        <f ca="1">IF('临-进度'!N276,'临-进度'!$B276,"")</f>
        <v/>
      </c>
      <c r="C281" s="8" t="str">
        <f ca="1">IF('临-进度'!N276,'临-进度'!$F276,"")</f>
        <v/>
      </c>
      <c r="D281" s="42" t="str">
        <f ca="1">IF('临-进度'!$N276,'临-进度'!$J276,"")</f>
        <v/>
      </c>
      <c r="E281" s="42" t="str">
        <f ca="1">IF('临-进度'!$N276,'临-进度'!$AF276,"")</f>
        <v/>
      </c>
      <c r="F281" s="42" t="str">
        <f ca="1">IF('临-进度'!$N276,'临-进度'!$K276,"")</f>
        <v/>
      </c>
      <c r="G281" s="76" t="str">
        <f ca="1">IF('临-进度'!$N276,'临-进度'!$AG276,"")</f>
        <v/>
      </c>
      <c r="H281" s="71" t="str">
        <f ca="1">INDEX({"","_","-","="},IF(OR($D281 &gt;= I$6, $E281 &lt; H$6), 0, 1)+IF(OR($F281 &gt;= I$6, $G281 &lt; H$6), 0, 2)+1)</f>
        <v/>
      </c>
      <c r="I281" s="71" t="str">
        <f ca="1">INDEX({"","_","-","="},IF(OR($D281 &gt;= J$6, $E281 &lt; I$6), 0, 1)+IF(OR($F281 &gt;= J$6, $G281 &lt; I$6), 0, 2)+1)</f>
        <v/>
      </c>
      <c r="J281" s="71" t="str">
        <f ca="1">INDEX({"","_","-","="},IF(OR($D281 &gt;= K$6, $E281 &lt; J$6), 0, 1)+IF(OR($F281 &gt;= K$6, $G281 &lt; J$6), 0, 2)+1)</f>
        <v/>
      </c>
      <c r="K281" s="71" t="str">
        <f ca="1">INDEX({"","_","-","="},IF(OR($D281 &gt;= L$6, $E281 &lt; K$6), 0, 1)+IF(OR($F281 &gt;= L$6, $G281 &lt; K$6), 0, 2)+1)</f>
        <v/>
      </c>
      <c r="L281" s="71" t="str">
        <f ca="1">INDEX({"","_","-","="},IF(OR($D281 &gt;= M$6, $E281 &lt; L$6), 0, 1)+IF(OR($F281 &gt;= M$6, $G281 &lt; L$6), 0, 2)+1)</f>
        <v/>
      </c>
      <c r="M281" s="71" t="str">
        <f ca="1">INDEX({"","_","-","="},IF(OR($D281 &gt;= N$6, $E281 &lt; M$6), 0, 1)+IF(OR($F281 &gt;= N$6, $G281 &lt; M$6), 0, 2)+1)</f>
        <v/>
      </c>
      <c r="N281" s="71" t="str">
        <f ca="1">INDEX({"","_","-","="},IF(OR($D281 &gt;= O$6, $E281 &lt; N$6), 0, 1)+IF(OR($F281 &gt;= O$6, $G281 &lt; N$6), 0, 2)+1)</f>
        <v/>
      </c>
      <c r="O281" s="71" t="str">
        <f ca="1">INDEX({"","_","-","="},IF(OR($D281 &gt;= P$6, $E281 &lt; O$6), 0, 1)+IF(OR($F281 &gt;= P$6, $G281 &lt; O$6), 0, 2)+1)</f>
        <v/>
      </c>
      <c r="P281" s="71" t="str">
        <f ca="1">INDEX({"","_","-","="},IF(OR($D281 &gt;= Q$6, $E281 &lt; P$6), 0, 1)+IF(OR($F281 &gt;= Q$6, $G281 &lt; P$6), 0, 2)+1)</f>
        <v/>
      </c>
      <c r="Q281" s="71" t="str">
        <f ca="1">INDEX({"","_","-","="},IF(OR($D281 &gt;= R$6, $E281 &lt; Q$6), 0, 1)+IF(OR($F281 &gt;= R$6, $G281 &lt; Q$6), 0, 2)+1)</f>
        <v/>
      </c>
      <c r="R281" s="71" t="str">
        <f ca="1">INDEX({"","_","-","="},IF(OR($D281 &gt;= S$6, $E281 &lt; R$6), 0, 1)+IF(OR($F281 &gt;= S$6, $G281 &lt; R$6), 0, 2)+1)</f>
        <v/>
      </c>
      <c r="S281" s="71" t="str">
        <f ca="1">INDEX({"","_","-","="},IF(OR($D281 &gt;= T$6, $E281 &lt; S$6), 0, 1)+IF(OR($F281 &gt;= T$6, $G281 &lt; S$6), 0, 2)+1)</f>
        <v/>
      </c>
      <c r="T281" s="71" t="str">
        <f ca="1">INDEX({"","_","-","="},IF(OR($D281 &gt;= U$6, $E281 &lt; T$6), 0, 1)+IF(OR($F281 &gt;= U$6, $G281 &lt; T$6), 0, 2)+1)</f>
        <v/>
      </c>
      <c r="U281" s="71" t="str">
        <f ca="1">INDEX({"","_","-","="},IF(OR($D281 &gt;= V$6, $E281 &lt; U$6), 0, 1)+IF(OR($F281 &gt;= V$6, $G281 &lt; U$6), 0, 2)+1)</f>
        <v/>
      </c>
      <c r="V281" s="71" t="str">
        <f ca="1">INDEX({"","_","-","="},IF(OR($D281 &gt;= W$6, $E281 &lt; V$6), 0, 1)+IF(OR($F281 &gt;= W$6, $G281 &lt; V$6), 0, 2)+1)</f>
        <v/>
      </c>
      <c r="W281" s="71" t="str">
        <f ca="1">INDEX({"","_","-","="},IF(OR($D281 &gt;= X$6, $E281 &lt; W$6), 0, 1)+IF(OR($F281 &gt;= X$6, $G281 &lt; W$6), 0, 2)+1)</f>
        <v/>
      </c>
      <c r="X281" s="71" t="str">
        <f ca="1">INDEX({"","_","-","="},IF(OR($D281 &gt;= Y$6, $E281 &lt; X$6), 0, 1)+IF(OR($F281 &gt;= Y$6, $G281 &lt; X$6), 0, 2)+1)</f>
        <v/>
      </c>
      <c r="Y281" s="71" t="str">
        <f ca="1">INDEX({"","_","-","="},IF(OR($D281 &gt;= Z$6, $E281 &lt; Y$6), 0, 1)+IF(OR($F281 &gt;= Z$6, $G281 &lt; Y$6), 0, 2)+1)</f>
        <v/>
      </c>
      <c r="Z281" s="71" t="str">
        <f ca="1">INDEX({"","_","-","="},IF(OR($D281 &gt;= AA$6, $E281 &lt; Z$6), 0, 1)+IF(OR($F281 &gt;= AA$6, $G281 &lt; Z$6), 0, 2)+1)</f>
        <v/>
      </c>
      <c r="AA281" s="71" t="str">
        <f ca="1">INDEX({"","_","-","="},IF(OR($D281 &gt;= AB$6, $E281 &lt; AA$6), 0, 1)+IF(OR($F281 &gt;= AB$6, $G281 &lt; AA$6), 0, 2)+1)</f>
        <v/>
      </c>
      <c r="AB281" s="71" t="str">
        <f ca="1">INDEX({"","_","-","="},IF(OR($D281 &gt;= AC$6, $E281 &lt; AB$6), 0, 1)+IF(OR($F281 &gt;= AC$6, $G281 &lt; AB$6), 0, 2)+1)</f>
        <v/>
      </c>
      <c r="AC281" s="71" t="str">
        <f ca="1">INDEX({"","_","-","="},IF(OR($D281 &gt;= AD$6, $E281 &lt; AC$6), 0, 1)+IF(OR($F281 &gt;= AD$6, $G281 &lt; AC$6), 0, 2)+1)</f>
        <v/>
      </c>
      <c r="AD281" s="71" t="str">
        <f ca="1">INDEX({"","_","-","="},IF(OR($D281 &gt;= AE$6, $E281 &lt; AD$6), 0, 1)+IF(OR($F281 &gt;= AE$6, $G281 &lt; AD$6), 0, 2)+1)</f>
        <v/>
      </c>
      <c r="AE281" s="71" t="str">
        <f ca="1">INDEX({"","_","-","="},IF(OR($D281 &gt;= AF$6, $E281 &lt; AE$6), 0, 1)+IF(OR($F281 &gt;= AF$6, $G281 &lt; AE$6), 0, 2)+1)</f>
        <v/>
      </c>
      <c r="AF281" s="71" t="str">
        <f ca="1">INDEX({"","_","-","="},IF(OR($D281 &gt;= AG$6, $E281 &lt; AF$6), 0, 1)+IF(OR($F281 &gt;= AG$6, $G281 &lt; AF$6), 0, 2)+1)</f>
        <v/>
      </c>
      <c r="AG281" s="71" t="str">
        <f ca="1">INDEX({"","_","-","="},IF(OR($D281 &gt;= AH$6, $E281 &lt; AG$6), 0, 1)+IF(OR($F281 &gt;= AH$6, $G281 &lt; AG$6), 0, 2)+1)</f>
        <v/>
      </c>
      <c r="AH281" s="71" t="str">
        <f ca="1">INDEX({"","_","-","="},IF(OR($D281 &gt;= AI$6, $E281 &lt; AH$6), 0, 1)+IF(OR($F281 &gt;= AI$6, $G281 &lt; AH$6), 0, 2)+1)</f>
        <v/>
      </c>
      <c r="AI281" s="71" t="str">
        <f ca="1">INDEX({"","_","-","="},IF(OR($D281 &gt;= AJ$6, $E281 &lt; AI$6), 0, 1)+IF(OR($F281 &gt;= AJ$6, $G281 &lt; AI$6), 0, 2)+1)</f>
        <v/>
      </c>
      <c r="AJ281" s="71" t="str">
        <f ca="1">INDEX({"","_","-","="},IF(OR($D281 &gt;= AK$6, $E281 &lt; AJ$6), 0, 1)+IF(OR($F281 &gt;= AK$6, $G281 &lt; AJ$6), 0, 2)+1)</f>
        <v/>
      </c>
      <c r="AK281" s="71" t="str">
        <f ca="1">INDEX({"","_","-","="},IF(OR($D281 &gt;= AL$6, $E281 &lt; AK$6), 0, 1)+IF(OR($F281 &gt;= AL$6, $G281 &lt; AK$6), 0, 2)+1)</f>
        <v/>
      </c>
      <c r="AL281" s="71" t="str">
        <f ca="1">INDEX({"","_","-","="},IF(OR($D281 &gt;= AM$6, $E281 &lt; AL$6), 0, 1)+IF(OR($F281 &gt;= AM$6, $G281 &lt; AL$6), 0, 2)+1)</f>
        <v/>
      </c>
      <c r="AM281" s="71" t="str">
        <f ca="1">INDEX({"","_","-","="},IF(OR($D281 &gt;= AN$6, $E281 &lt; AM$6), 0, 1)+IF(OR($F281 &gt;= AN$6, $G281 &lt; AM$6), 0, 2)+1)</f>
        <v/>
      </c>
      <c r="AN281" s="71" t="str">
        <f ca="1">INDEX({"","_","-","="},IF(OR($D281 &gt;= AO$6, $E281 &lt; AN$6), 0, 1)+IF(OR($F281 &gt;= AO$6, $G281 &lt; AN$6), 0, 2)+1)</f>
        <v/>
      </c>
      <c r="AO281" s="71" t="str">
        <f ca="1">INDEX({"","_","-","="},IF(OR($D281 &gt;= AP$6, $E281 &lt; AO$6), 0, 1)+IF(OR($F281 &gt;= AP$6, $G281 &lt; AO$6), 0, 2)+1)</f>
        <v/>
      </c>
      <c r="AP281" s="71" t="str">
        <f ca="1">INDEX({"","_","-","="},IF(OR($D281 &gt;= AQ$6, $E281 &lt; AP$6), 0, 1)+IF(OR($F281 &gt;= AQ$6, $G281 &lt; AP$6), 0, 2)+1)</f>
        <v/>
      </c>
      <c r="AQ281" s="71" t="str">
        <f ca="1">INDEX({"","_","-","="},IF(OR($D281 &gt;= AR$6, $E281 &lt; AQ$6), 0, 1)+IF(OR($F281 &gt;= AR$6, $G281 &lt; AQ$6), 0, 2)+1)</f>
        <v/>
      </c>
      <c r="AR281" s="71" t="str">
        <f ca="1">INDEX({"","_","-","="},IF(OR($D281 &gt;= AS$6, $E281 &lt; AR$6), 0, 1)+IF(OR($F281 &gt;= AS$6, $G281 &lt; AR$6), 0, 2)+1)</f>
        <v/>
      </c>
      <c r="AS281" s="71" t="str">
        <f ca="1">INDEX({"","_","-","="},IF(OR($D281 &gt;= AT$6, $E281 &lt; AS$6), 0, 1)+IF(OR($F281 &gt;= AT$6, $G281 &lt; AS$6), 0, 2)+1)</f>
        <v/>
      </c>
      <c r="AT281" s="71" t="str">
        <f ca="1">INDEX({"","_","-","="},IF(OR($D281 &gt;= AU$6, $E281 &lt; AT$6), 0, 1)+IF(OR($F281 &gt;= AU$6, $G281 &lt; AT$6), 0, 2)+1)</f>
        <v/>
      </c>
      <c r="AU281" s="71" t="str">
        <f ca="1">INDEX({"","_","-","="},IF(OR($D281 &gt;= AV$6, $E281 &lt; AU$6), 0, 1)+IF(OR($F281 &gt;= AV$6, $G281 &lt; AU$6), 0, 2)+1)</f>
        <v/>
      </c>
      <c r="AV281" s="71" t="str">
        <f ca="1">INDEX({"","_","-","="},IF(OR($D281 &gt;= AW$6, $E281 &lt; AV$6), 0, 1)+IF(OR($F281 &gt;= AW$6, $G281 &lt; AV$6), 0, 2)+1)</f>
        <v/>
      </c>
      <c r="AW281" s="71" t="str">
        <f ca="1">INDEX({"","_","-","="},IF(OR($D281 &gt;= AX$6, $E281 &lt; AW$6), 0, 1)+IF(OR($F281 &gt;= AX$6, $G281 &lt; AW$6), 0, 2)+1)</f>
        <v/>
      </c>
      <c r="AX281" s="71" t="str">
        <f ca="1">INDEX({"","_","-","="},IF(OR($D281 &gt;= AY$6, $E281 &lt; AX$6), 0, 1)+IF(OR($F281 &gt;= AY$6, $G281 &lt; AX$6), 0, 2)+1)</f>
        <v/>
      </c>
      <c r="AY281" s="71" t="str">
        <f ca="1">INDEX({"","_","-","="},IF(OR($D281 &gt;= AZ$6, $E281 &lt; AY$6), 0, 1)+IF(OR($F281 &gt;= AZ$6, $G281 &lt; AY$6), 0, 2)+1)</f>
        <v/>
      </c>
      <c r="AZ281" s="71" t="str">
        <f ca="1">INDEX({"","_","-","="},IF(OR($D281 &gt;= BA$6, $E281 &lt; AZ$6), 0, 1)+IF(OR($F281 &gt;= BA$6, $G281 &lt; AZ$6), 0, 2)+1)</f>
        <v/>
      </c>
      <c r="BA281" s="71" t="str">
        <f ca="1">INDEX({"","_","-","="},IF(OR($D281 &gt;= BB$6, $E281 &lt; BA$6), 0, 1)+IF(OR($F281 &gt;= BB$6, $G281 &lt; BA$6), 0, 2)+1)</f>
        <v/>
      </c>
      <c r="BB281" s="71" t="str">
        <f ca="1">INDEX({"","_","-","="},IF(OR($D281 &gt;= BC$6, $E281 &lt; BB$6), 0, 1)+IF(OR($F281 &gt;= BC$6, $G281 &lt; BB$6), 0, 2)+1)</f>
        <v/>
      </c>
      <c r="BC281" s="71" t="str">
        <f ca="1">INDEX({"","_","-","="},IF(OR($D281 &gt;= BD$6, $E281 &lt; BC$6), 0, 1)+IF(OR($F281 &gt;= BD$6, $G281 &lt; BC$6), 0, 2)+1)</f>
        <v/>
      </c>
      <c r="BD281" s="71" t="str">
        <f ca="1">INDEX({"","_","-","="},IF(OR($D281 &gt;= BE$6, $E281 &lt; BD$6), 0, 1)+IF(OR($F281 &gt;= BE$6, $G281 &lt; BD$6), 0, 2)+1)</f>
        <v/>
      </c>
      <c r="BE281" s="71" t="str">
        <f ca="1">INDEX({"","_","-","="},IF(OR($D281 &gt;= BF$6, $E281 &lt; BE$6), 0, 1)+IF(OR($F281 &gt;= BF$6, $G281 &lt; BE$6), 0, 2)+1)</f>
        <v/>
      </c>
      <c r="BF281" s="71" t="str">
        <f ca="1">INDEX({"","_","-","="},IF(OR($D281 &gt;= BG$6, $E281 &lt; BF$6), 0, 1)+IF(OR($F281 &gt;= BG$6, $G281 &lt; BF$6), 0, 2)+1)</f>
        <v/>
      </c>
      <c r="BG281" s="71" t="str">
        <f ca="1">INDEX({"","_","-","="},IF(OR($D281 &gt;= BH$6, $E281 &lt; BG$6), 0, 1)+IF(OR($F281 &gt;= BH$6, $G281 &lt; BG$6), 0, 2)+1)</f>
        <v/>
      </c>
      <c r="BH281" s="71" t="str">
        <f ca="1">INDEX({"","_","-","="},IF(OR($D281 &gt;= BI$6, $E281 &lt; BH$6), 0, 1)+IF(OR($F281 &gt;= BI$6, $G281 &lt; BH$6), 0, 2)+1)</f>
        <v/>
      </c>
      <c r="BI281" s="71" t="str">
        <f ca="1">INDEX({"","_","-","="},IF(OR($D281 &gt;= BJ$6, $E281 &lt; BI$6), 0, 1)+IF(OR($F281 &gt;= BJ$6, $G281 &lt; BI$6), 0, 2)+1)</f>
        <v/>
      </c>
      <c r="BJ281" s="71" t="str">
        <f ca="1">INDEX({"","_","-","="},IF(OR($D281 &gt;= BK$6, $E281 &lt; BJ$6), 0, 1)+IF(OR($F281 &gt;= BK$6, $G281 &lt; BJ$6), 0, 2)+1)</f>
        <v/>
      </c>
      <c r="BK281" s="71" t="str">
        <f ca="1">INDEX({"","_","-","="},IF(OR($D281 &gt;= BL$6, $E281 &lt; BK$6), 0, 1)+IF(OR($F281 &gt;= BL$6, $G281 &lt; BK$6), 0, 2)+1)</f>
        <v/>
      </c>
      <c r="BL281" s="71" t="str">
        <f ca="1">INDEX({"","_","-","="},IF(OR($D281 &gt;= BM$6, $E281 &lt; BL$6), 0, 1)+IF(OR($F281 &gt;= BM$6, $G281 &lt; BL$6), 0, 2)+1)</f>
        <v/>
      </c>
      <c r="BM281" s="71" t="str">
        <f ca="1">INDEX({"","_","-","="},IF(OR($D281 &gt;= BN$6, $E281 &lt; BM$6), 0, 1)+IF(OR($F281 &gt;= BN$6, $G281 &lt; BM$6), 0, 2)+1)</f>
        <v/>
      </c>
      <c r="BN281" s="71" t="str">
        <f ca="1">INDEX({"","_","-","="},IF(OR($D281 &gt;= BO$6, $E281 &lt; BN$6), 0, 1)+IF(OR($F281 &gt;= BO$6, $G281 &lt; BN$6), 0, 2)+1)</f>
        <v/>
      </c>
      <c r="BO281" s="71" t="str">
        <f ca="1">INDEX({"","_","-","="},IF(OR($D281 &gt;= BP$6, $E281 &lt; BO$6), 0, 1)+IF(OR($F281 &gt;= BP$6, $G281 &lt; BO$6), 0, 2)+1)</f>
        <v/>
      </c>
      <c r="BP281" s="71" t="str">
        <f ca="1">INDEX({"","_","-","="},IF(OR($D281 &gt;= BQ$6, $E281 &lt; BP$6), 0, 1)+IF(OR($F281 &gt;= BQ$6, $G281 &lt; BP$6), 0, 2)+1)</f>
        <v/>
      </c>
      <c r="BQ281" s="71" t="str">
        <f ca="1">INDEX({"","_","-","="},IF(OR($D281 &gt;= BR$6, $E281 &lt; BQ$6), 0, 1)+IF(OR($F281 &gt;= BR$6, $G281 &lt; BQ$6), 0, 2)+1)</f>
        <v/>
      </c>
      <c r="BR281" s="71" t="str">
        <f ca="1">INDEX({"","_","-","="},IF(OR($D281 &gt;= BS$6, $E281 &lt; BR$6), 0, 1)+IF(OR($F281 &gt;= BS$6, $G281 &lt; BR$6), 0, 2)+1)</f>
        <v/>
      </c>
      <c r="BS281" s="71" t="str">
        <f ca="1">INDEX({"","_","-","="},IF(OR($D281 &gt;= BT$6, $E281 &lt; BS$6), 0, 1)+IF(OR($F281 &gt;= BT$6, $G281 &lt; BS$6), 0, 2)+1)</f>
        <v/>
      </c>
      <c r="BT281" s="71" t="str">
        <f ca="1">INDEX({"","_","-","="},IF(OR($D281 &gt;= BU$6, $E281 &lt; BT$6), 0, 1)+IF(OR($F281 &gt;= BU$6, $G281 &lt; BT$6), 0, 2)+1)</f>
        <v/>
      </c>
      <c r="BU281" s="71" t="str">
        <f ca="1">INDEX({"","_","-","="},IF(OR($D281 &gt;= BV$6, $E281 &lt; BU$6), 0, 1)+IF(OR($F281 &gt;= BV$6, $G281 &lt; BU$6), 0, 2)+1)</f>
        <v/>
      </c>
      <c r="BV281" s="71" t="str">
        <f ca="1">INDEX({"","_","-","="},IF(OR($D281 &gt;= BW$6, $E281 &lt; BV$6), 0, 1)+IF(OR($F281 &gt;= BW$6, $G281 &lt; BV$6), 0, 2)+1)</f>
        <v/>
      </c>
      <c r="BW281" s="71" t="str">
        <f ca="1">INDEX({"","_","-","="},IF(OR($D281 &gt;= BX$6, $E281 &lt; BW$6), 0, 1)+IF(OR($F281 &gt;= BX$6, $G281 &lt; BW$6), 0, 2)+1)</f>
        <v/>
      </c>
      <c r="BX281" s="71" t="str">
        <f ca="1">INDEX({"","_","-","="},IF(OR($D281 &gt;= BY$6, $E281 &lt; BX$6), 0, 1)+IF(OR($F281 &gt;= BY$6, $G281 &lt; BX$6), 0, 2)+1)</f>
        <v/>
      </c>
      <c r="BY281" s="71" t="str">
        <f ca="1">INDEX({"","_","-","="},IF(OR($D281 &gt;= BZ$6, $E281 &lt; BY$6), 0, 1)+IF(OR($F281 &gt;= BZ$6, $G281 &lt; BY$6), 0, 2)+1)</f>
        <v/>
      </c>
      <c r="BZ281" s="71" t="str">
        <f ca="1">INDEX({"","_","-","="},IF(OR($D281 &gt;= CA$6, $E281 &lt; BZ$6), 0, 1)+IF(OR($F281 &gt;= CA$6, $G281 &lt; BZ$6), 0, 2)+1)</f>
        <v/>
      </c>
      <c r="CA281" s="71" t="str">
        <f ca="1">INDEX({"","_","-","="},IF(OR($D281 &gt;= CB$6, $E281 &lt; CA$6), 0, 1)+IF(OR($F281 &gt;= CB$6, $G281 &lt; CA$6), 0, 2)+1)</f>
        <v/>
      </c>
      <c r="CB281" s="71" t="str">
        <f ca="1">INDEX({"","_","-","="},IF(OR($D281 &gt;= CC$6, $E281 &lt; CB$6), 0, 1)+IF(OR($F281 &gt;= CC$6, $G281 &lt; CB$6), 0, 2)+1)</f>
        <v/>
      </c>
      <c r="CC281" s="71" t="str">
        <f ca="1">INDEX({"","_","-","="},IF(OR($D281 &gt;= CD$6, $E281 &lt; CC$6), 0, 1)+IF(OR($F281 &gt;= CD$6, $G281 &lt; CC$6), 0, 2)+1)</f>
        <v/>
      </c>
      <c r="CD281" s="71" t="str">
        <f ca="1">INDEX({"","_","-","="},IF(OR($D281 &gt;= CE$6, $E281 &lt; CD$6), 0, 1)+IF(OR($F281 &gt;= CE$6, $G281 &lt; CD$6), 0, 2)+1)</f>
        <v/>
      </c>
    </row>
    <row r="282" spans="1:82">
      <c r="A282" s="8" t="str">
        <f ca="1">IF('临-进度'!N277,'临-进度'!$A277,"")</f>
        <v/>
      </c>
      <c r="B282" s="8" t="str">
        <f ca="1">IF('临-进度'!N277,'临-进度'!$B277,"")</f>
        <v/>
      </c>
      <c r="C282" s="8" t="str">
        <f ca="1">IF('临-进度'!N277,'临-进度'!$F277,"")</f>
        <v/>
      </c>
      <c r="D282" s="42" t="str">
        <f ca="1">IF('临-进度'!$N277,'临-进度'!$J277,"")</f>
        <v/>
      </c>
      <c r="E282" s="42" t="str">
        <f ca="1">IF('临-进度'!$N277,'临-进度'!$AF277,"")</f>
        <v/>
      </c>
      <c r="F282" s="42" t="str">
        <f ca="1">IF('临-进度'!$N277,'临-进度'!$K277,"")</f>
        <v/>
      </c>
      <c r="G282" s="76" t="str">
        <f ca="1">IF('临-进度'!$N277,'临-进度'!$AG277,"")</f>
        <v/>
      </c>
      <c r="H282" s="71" t="str">
        <f ca="1">INDEX({"","_","-","="},IF(OR($D282 &gt;= I$6, $E282 &lt; H$6), 0, 1)+IF(OR($F282 &gt;= I$6, $G282 &lt; H$6), 0, 2)+1)</f>
        <v/>
      </c>
      <c r="I282" s="71" t="str">
        <f ca="1">INDEX({"","_","-","="},IF(OR($D282 &gt;= J$6, $E282 &lt; I$6), 0, 1)+IF(OR($F282 &gt;= J$6, $G282 &lt; I$6), 0, 2)+1)</f>
        <v/>
      </c>
      <c r="J282" s="71" t="str">
        <f ca="1">INDEX({"","_","-","="},IF(OR($D282 &gt;= K$6, $E282 &lt; J$6), 0, 1)+IF(OR($F282 &gt;= K$6, $G282 &lt; J$6), 0, 2)+1)</f>
        <v/>
      </c>
      <c r="K282" s="71" t="str">
        <f ca="1">INDEX({"","_","-","="},IF(OR($D282 &gt;= L$6, $E282 &lt; K$6), 0, 1)+IF(OR($F282 &gt;= L$6, $G282 &lt; K$6), 0, 2)+1)</f>
        <v/>
      </c>
      <c r="L282" s="71" t="str">
        <f ca="1">INDEX({"","_","-","="},IF(OR($D282 &gt;= M$6, $E282 &lt; L$6), 0, 1)+IF(OR($F282 &gt;= M$6, $G282 &lt; L$6), 0, 2)+1)</f>
        <v/>
      </c>
      <c r="M282" s="71" t="str">
        <f ca="1">INDEX({"","_","-","="},IF(OR($D282 &gt;= N$6, $E282 &lt; M$6), 0, 1)+IF(OR($F282 &gt;= N$6, $G282 &lt; M$6), 0, 2)+1)</f>
        <v/>
      </c>
      <c r="N282" s="71" t="str">
        <f ca="1">INDEX({"","_","-","="},IF(OR($D282 &gt;= O$6, $E282 &lt; N$6), 0, 1)+IF(OR($F282 &gt;= O$6, $G282 &lt; N$6), 0, 2)+1)</f>
        <v/>
      </c>
      <c r="O282" s="71" t="str">
        <f ca="1">INDEX({"","_","-","="},IF(OR($D282 &gt;= P$6, $E282 &lt; O$6), 0, 1)+IF(OR($F282 &gt;= P$6, $G282 &lt; O$6), 0, 2)+1)</f>
        <v/>
      </c>
      <c r="P282" s="71" t="str">
        <f ca="1">INDEX({"","_","-","="},IF(OR($D282 &gt;= Q$6, $E282 &lt; P$6), 0, 1)+IF(OR($F282 &gt;= Q$6, $G282 &lt; P$6), 0, 2)+1)</f>
        <v/>
      </c>
      <c r="Q282" s="71" t="str">
        <f ca="1">INDEX({"","_","-","="},IF(OR($D282 &gt;= R$6, $E282 &lt; Q$6), 0, 1)+IF(OR($F282 &gt;= R$6, $G282 &lt; Q$6), 0, 2)+1)</f>
        <v/>
      </c>
      <c r="R282" s="71" t="str">
        <f ca="1">INDEX({"","_","-","="},IF(OR($D282 &gt;= S$6, $E282 &lt; R$6), 0, 1)+IF(OR($F282 &gt;= S$6, $G282 &lt; R$6), 0, 2)+1)</f>
        <v/>
      </c>
      <c r="S282" s="71" t="str">
        <f ca="1">INDEX({"","_","-","="},IF(OR($D282 &gt;= T$6, $E282 &lt; S$6), 0, 1)+IF(OR($F282 &gt;= T$6, $G282 &lt; S$6), 0, 2)+1)</f>
        <v/>
      </c>
      <c r="T282" s="71" t="str">
        <f ca="1">INDEX({"","_","-","="},IF(OR($D282 &gt;= U$6, $E282 &lt; T$6), 0, 1)+IF(OR($F282 &gt;= U$6, $G282 &lt; T$6), 0, 2)+1)</f>
        <v/>
      </c>
      <c r="U282" s="71" t="str">
        <f ca="1">INDEX({"","_","-","="},IF(OR($D282 &gt;= V$6, $E282 &lt; U$6), 0, 1)+IF(OR($F282 &gt;= V$6, $G282 &lt; U$6), 0, 2)+1)</f>
        <v/>
      </c>
      <c r="V282" s="71" t="str">
        <f ca="1">INDEX({"","_","-","="},IF(OR($D282 &gt;= W$6, $E282 &lt; V$6), 0, 1)+IF(OR($F282 &gt;= W$6, $G282 &lt; V$6), 0, 2)+1)</f>
        <v/>
      </c>
      <c r="W282" s="71" t="str">
        <f ca="1">INDEX({"","_","-","="},IF(OR($D282 &gt;= X$6, $E282 &lt; W$6), 0, 1)+IF(OR($F282 &gt;= X$6, $G282 &lt; W$6), 0, 2)+1)</f>
        <v/>
      </c>
      <c r="X282" s="71" t="str">
        <f ca="1">INDEX({"","_","-","="},IF(OR($D282 &gt;= Y$6, $E282 &lt; X$6), 0, 1)+IF(OR($F282 &gt;= Y$6, $G282 &lt; X$6), 0, 2)+1)</f>
        <v/>
      </c>
      <c r="Y282" s="71" t="str">
        <f ca="1">INDEX({"","_","-","="},IF(OR($D282 &gt;= Z$6, $E282 &lt; Y$6), 0, 1)+IF(OR($F282 &gt;= Z$6, $G282 &lt; Y$6), 0, 2)+1)</f>
        <v/>
      </c>
      <c r="Z282" s="71" t="str">
        <f ca="1">INDEX({"","_","-","="},IF(OR($D282 &gt;= AA$6, $E282 &lt; Z$6), 0, 1)+IF(OR($F282 &gt;= AA$6, $G282 &lt; Z$6), 0, 2)+1)</f>
        <v/>
      </c>
      <c r="AA282" s="71" t="str">
        <f ca="1">INDEX({"","_","-","="},IF(OR($D282 &gt;= AB$6, $E282 &lt; AA$6), 0, 1)+IF(OR($F282 &gt;= AB$6, $G282 &lt; AA$6), 0, 2)+1)</f>
        <v/>
      </c>
      <c r="AB282" s="71" t="str">
        <f ca="1">INDEX({"","_","-","="},IF(OR($D282 &gt;= AC$6, $E282 &lt; AB$6), 0, 1)+IF(OR($F282 &gt;= AC$6, $G282 &lt; AB$6), 0, 2)+1)</f>
        <v/>
      </c>
      <c r="AC282" s="71" t="str">
        <f ca="1">INDEX({"","_","-","="},IF(OR($D282 &gt;= AD$6, $E282 &lt; AC$6), 0, 1)+IF(OR($F282 &gt;= AD$6, $G282 &lt; AC$6), 0, 2)+1)</f>
        <v/>
      </c>
      <c r="AD282" s="71" t="str">
        <f ca="1">INDEX({"","_","-","="},IF(OR($D282 &gt;= AE$6, $E282 &lt; AD$6), 0, 1)+IF(OR($F282 &gt;= AE$6, $G282 &lt; AD$6), 0, 2)+1)</f>
        <v/>
      </c>
      <c r="AE282" s="71" t="str">
        <f ca="1">INDEX({"","_","-","="},IF(OR($D282 &gt;= AF$6, $E282 &lt; AE$6), 0, 1)+IF(OR($F282 &gt;= AF$6, $G282 &lt; AE$6), 0, 2)+1)</f>
        <v/>
      </c>
      <c r="AF282" s="71" t="str">
        <f ca="1">INDEX({"","_","-","="},IF(OR($D282 &gt;= AG$6, $E282 &lt; AF$6), 0, 1)+IF(OR($F282 &gt;= AG$6, $G282 &lt; AF$6), 0, 2)+1)</f>
        <v/>
      </c>
      <c r="AG282" s="71" t="str">
        <f ca="1">INDEX({"","_","-","="},IF(OR($D282 &gt;= AH$6, $E282 &lt; AG$6), 0, 1)+IF(OR($F282 &gt;= AH$6, $G282 &lt; AG$6), 0, 2)+1)</f>
        <v/>
      </c>
      <c r="AH282" s="71" t="str">
        <f ca="1">INDEX({"","_","-","="},IF(OR($D282 &gt;= AI$6, $E282 &lt; AH$6), 0, 1)+IF(OR($F282 &gt;= AI$6, $G282 &lt; AH$6), 0, 2)+1)</f>
        <v/>
      </c>
      <c r="AI282" s="71" t="str">
        <f ca="1">INDEX({"","_","-","="},IF(OR($D282 &gt;= AJ$6, $E282 &lt; AI$6), 0, 1)+IF(OR($F282 &gt;= AJ$6, $G282 &lt; AI$6), 0, 2)+1)</f>
        <v/>
      </c>
      <c r="AJ282" s="71" t="str">
        <f ca="1">INDEX({"","_","-","="},IF(OR($D282 &gt;= AK$6, $E282 &lt; AJ$6), 0, 1)+IF(OR($F282 &gt;= AK$6, $G282 &lt; AJ$6), 0, 2)+1)</f>
        <v/>
      </c>
      <c r="AK282" s="71" t="str">
        <f ca="1">INDEX({"","_","-","="},IF(OR($D282 &gt;= AL$6, $E282 &lt; AK$6), 0, 1)+IF(OR($F282 &gt;= AL$6, $G282 &lt; AK$6), 0, 2)+1)</f>
        <v/>
      </c>
      <c r="AL282" s="71" t="str">
        <f ca="1">INDEX({"","_","-","="},IF(OR($D282 &gt;= AM$6, $E282 &lt; AL$6), 0, 1)+IF(OR($F282 &gt;= AM$6, $G282 &lt; AL$6), 0, 2)+1)</f>
        <v/>
      </c>
      <c r="AM282" s="71" t="str">
        <f ca="1">INDEX({"","_","-","="},IF(OR($D282 &gt;= AN$6, $E282 &lt; AM$6), 0, 1)+IF(OR($F282 &gt;= AN$6, $G282 &lt; AM$6), 0, 2)+1)</f>
        <v/>
      </c>
      <c r="AN282" s="71" t="str">
        <f ca="1">INDEX({"","_","-","="},IF(OR($D282 &gt;= AO$6, $E282 &lt; AN$6), 0, 1)+IF(OR($F282 &gt;= AO$6, $G282 &lt; AN$6), 0, 2)+1)</f>
        <v/>
      </c>
      <c r="AO282" s="71" t="str">
        <f ca="1">INDEX({"","_","-","="},IF(OR($D282 &gt;= AP$6, $E282 &lt; AO$6), 0, 1)+IF(OR($F282 &gt;= AP$6, $G282 &lt; AO$6), 0, 2)+1)</f>
        <v/>
      </c>
      <c r="AP282" s="71" t="str">
        <f ca="1">INDEX({"","_","-","="},IF(OR($D282 &gt;= AQ$6, $E282 &lt; AP$6), 0, 1)+IF(OR($F282 &gt;= AQ$6, $G282 &lt; AP$6), 0, 2)+1)</f>
        <v/>
      </c>
      <c r="AQ282" s="71" t="str">
        <f ca="1">INDEX({"","_","-","="},IF(OR($D282 &gt;= AR$6, $E282 &lt; AQ$6), 0, 1)+IF(OR($F282 &gt;= AR$6, $G282 &lt; AQ$6), 0, 2)+1)</f>
        <v/>
      </c>
      <c r="AR282" s="71" t="str">
        <f ca="1">INDEX({"","_","-","="},IF(OR($D282 &gt;= AS$6, $E282 &lt; AR$6), 0, 1)+IF(OR($F282 &gt;= AS$6, $G282 &lt; AR$6), 0, 2)+1)</f>
        <v/>
      </c>
      <c r="AS282" s="71" t="str">
        <f ca="1">INDEX({"","_","-","="},IF(OR($D282 &gt;= AT$6, $E282 &lt; AS$6), 0, 1)+IF(OR($F282 &gt;= AT$6, $G282 &lt; AS$6), 0, 2)+1)</f>
        <v/>
      </c>
      <c r="AT282" s="71" t="str">
        <f ca="1">INDEX({"","_","-","="},IF(OR($D282 &gt;= AU$6, $E282 &lt; AT$6), 0, 1)+IF(OR($F282 &gt;= AU$6, $G282 &lt; AT$6), 0, 2)+1)</f>
        <v/>
      </c>
      <c r="AU282" s="71" t="str">
        <f ca="1">INDEX({"","_","-","="},IF(OR($D282 &gt;= AV$6, $E282 &lt; AU$6), 0, 1)+IF(OR($F282 &gt;= AV$6, $G282 &lt; AU$6), 0, 2)+1)</f>
        <v/>
      </c>
      <c r="AV282" s="71" t="str">
        <f ca="1">INDEX({"","_","-","="},IF(OR($D282 &gt;= AW$6, $E282 &lt; AV$6), 0, 1)+IF(OR($F282 &gt;= AW$6, $G282 &lt; AV$6), 0, 2)+1)</f>
        <v/>
      </c>
      <c r="AW282" s="71" t="str">
        <f ca="1">INDEX({"","_","-","="},IF(OR($D282 &gt;= AX$6, $E282 &lt; AW$6), 0, 1)+IF(OR($F282 &gt;= AX$6, $G282 &lt; AW$6), 0, 2)+1)</f>
        <v/>
      </c>
      <c r="AX282" s="71" t="str">
        <f ca="1">INDEX({"","_","-","="},IF(OR($D282 &gt;= AY$6, $E282 &lt; AX$6), 0, 1)+IF(OR($F282 &gt;= AY$6, $G282 &lt; AX$6), 0, 2)+1)</f>
        <v/>
      </c>
      <c r="AY282" s="71" t="str">
        <f ca="1">INDEX({"","_","-","="},IF(OR($D282 &gt;= AZ$6, $E282 &lt; AY$6), 0, 1)+IF(OR($F282 &gt;= AZ$6, $G282 &lt; AY$6), 0, 2)+1)</f>
        <v/>
      </c>
      <c r="AZ282" s="71" t="str">
        <f ca="1">INDEX({"","_","-","="},IF(OR($D282 &gt;= BA$6, $E282 &lt; AZ$6), 0, 1)+IF(OR($F282 &gt;= BA$6, $G282 &lt; AZ$6), 0, 2)+1)</f>
        <v/>
      </c>
      <c r="BA282" s="71" t="str">
        <f ca="1">INDEX({"","_","-","="},IF(OR($D282 &gt;= BB$6, $E282 &lt; BA$6), 0, 1)+IF(OR($F282 &gt;= BB$6, $G282 &lt; BA$6), 0, 2)+1)</f>
        <v/>
      </c>
      <c r="BB282" s="71" t="str">
        <f ca="1">INDEX({"","_","-","="},IF(OR($D282 &gt;= BC$6, $E282 &lt; BB$6), 0, 1)+IF(OR($F282 &gt;= BC$6, $G282 &lt; BB$6), 0, 2)+1)</f>
        <v/>
      </c>
      <c r="BC282" s="71" t="str">
        <f ca="1">INDEX({"","_","-","="},IF(OR($D282 &gt;= BD$6, $E282 &lt; BC$6), 0, 1)+IF(OR($F282 &gt;= BD$6, $G282 &lt; BC$6), 0, 2)+1)</f>
        <v/>
      </c>
      <c r="BD282" s="71" t="str">
        <f ca="1">INDEX({"","_","-","="},IF(OR($D282 &gt;= BE$6, $E282 &lt; BD$6), 0, 1)+IF(OR($F282 &gt;= BE$6, $G282 &lt; BD$6), 0, 2)+1)</f>
        <v/>
      </c>
      <c r="BE282" s="71" t="str">
        <f ca="1">INDEX({"","_","-","="},IF(OR($D282 &gt;= BF$6, $E282 &lt; BE$6), 0, 1)+IF(OR($F282 &gt;= BF$6, $G282 &lt; BE$6), 0, 2)+1)</f>
        <v/>
      </c>
      <c r="BF282" s="71" t="str">
        <f ca="1">INDEX({"","_","-","="},IF(OR($D282 &gt;= BG$6, $E282 &lt; BF$6), 0, 1)+IF(OR($F282 &gt;= BG$6, $G282 &lt; BF$6), 0, 2)+1)</f>
        <v/>
      </c>
      <c r="BG282" s="71" t="str">
        <f ca="1">INDEX({"","_","-","="},IF(OR($D282 &gt;= BH$6, $E282 &lt; BG$6), 0, 1)+IF(OR($F282 &gt;= BH$6, $G282 &lt; BG$6), 0, 2)+1)</f>
        <v/>
      </c>
      <c r="BH282" s="71" t="str">
        <f ca="1">INDEX({"","_","-","="},IF(OR($D282 &gt;= BI$6, $E282 &lt; BH$6), 0, 1)+IF(OR($F282 &gt;= BI$6, $G282 &lt; BH$6), 0, 2)+1)</f>
        <v/>
      </c>
      <c r="BI282" s="71" t="str">
        <f ca="1">INDEX({"","_","-","="},IF(OR($D282 &gt;= BJ$6, $E282 &lt; BI$6), 0, 1)+IF(OR($F282 &gt;= BJ$6, $G282 &lt; BI$6), 0, 2)+1)</f>
        <v/>
      </c>
      <c r="BJ282" s="71" t="str">
        <f ca="1">INDEX({"","_","-","="},IF(OR($D282 &gt;= BK$6, $E282 &lt; BJ$6), 0, 1)+IF(OR($F282 &gt;= BK$6, $G282 &lt; BJ$6), 0, 2)+1)</f>
        <v/>
      </c>
      <c r="BK282" s="71" t="str">
        <f ca="1">INDEX({"","_","-","="},IF(OR($D282 &gt;= BL$6, $E282 &lt; BK$6), 0, 1)+IF(OR($F282 &gt;= BL$6, $G282 &lt; BK$6), 0, 2)+1)</f>
        <v/>
      </c>
      <c r="BL282" s="71" t="str">
        <f ca="1">INDEX({"","_","-","="},IF(OR($D282 &gt;= BM$6, $E282 &lt; BL$6), 0, 1)+IF(OR($F282 &gt;= BM$6, $G282 &lt; BL$6), 0, 2)+1)</f>
        <v/>
      </c>
      <c r="BM282" s="71" t="str">
        <f ca="1">INDEX({"","_","-","="},IF(OR($D282 &gt;= BN$6, $E282 &lt; BM$6), 0, 1)+IF(OR($F282 &gt;= BN$6, $G282 &lt; BM$6), 0, 2)+1)</f>
        <v/>
      </c>
      <c r="BN282" s="71" t="str">
        <f ca="1">INDEX({"","_","-","="},IF(OR($D282 &gt;= BO$6, $E282 &lt; BN$6), 0, 1)+IF(OR($F282 &gt;= BO$6, $G282 &lt; BN$6), 0, 2)+1)</f>
        <v/>
      </c>
      <c r="BO282" s="71" t="str">
        <f ca="1">INDEX({"","_","-","="},IF(OR($D282 &gt;= BP$6, $E282 &lt; BO$6), 0, 1)+IF(OR($F282 &gt;= BP$6, $G282 &lt; BO$6), 0, 2)+1)</f>
        <v/>
      </c>
      <c r="BP282" s="71" t="str">
        <f ca="1">INDEX({"","_","-","="},IF(OR($D282 &gt;= BQ$6, $E282 &lt; BP$6), 0, 1)+IF(OR($F282 &gt;= BQ$6, $G282 &lt; BP$6), 0, 2)+1)</f>
        <v/>
      </c>
      <c r="BQ282" s="71" t="str">
        <f ca="1">INDEX({"","_","-","="},IF(OR($D282 &gt;= BR$6, $E282 &lt; BQ$6), 0, 1)+IF(OR($F282 &gt;= BR$6, $G282 &lt; BQ$6), 0, 2)+1)</f>
        <v/>
      </c>
      <c r="BR282" s="71" t="str">
        <f ca="1">INDEX({"","_","-","="},IF(OR($D282 &gt;= BS$6, $E282 &lt; BR$6), 0, 1)+IF(OR($F282 &gt;= BS$6, $G282 &lt; BR$6), 0, 2)+1)</f>
        <v/>
      </c>
      <c r="BS282" s="71" t="str">
        <f ca="1">INDEX({"","_","-","="},IF(OR($D282 &gt;= BT$6, $E282 &lt; BS$6), 0, 1)+IF(OR($F282 &gt;= BT$6, $G282 &lt; BS$6), 0, 2)+1)</f>
        <v/>
      </c>
      <c r="BT282" s="71" t="str">
        <f ca="1">INDEX({"","_","-","="},IF(OR($D282 &gt;= BU$6, $E282 &lt; BT$6), 0, 1)+IF(OR($F282 &gt;= BU$6, $G282 &lt; BT$6), 0, 2)+1)</f>
        <v/>
      </c>
      <c r="BU282" s="71" t="str">
        <f ca="1">INDEX({"","_","-","="},IF(OR($D282 &gt;= BV$6, $E282 &lt; BU$6), 0, 1)+IF(OR($F282 &gt;= BV$6, $G282 &lt; BU$6), 0, 2)+1)</f>
        <v/>
      </c>
      <c r="BV282" s="71" t="str">
        <f ca="1">INDEX({"","_","-","="},IF(OR($D282 &gt;= BW$6, $E282 &lt; BV$6), 0, 1)+IF(OR($F282 &gt;= BW$6, $G282 &lt; BV$6), 0, 2)+1)</f>
        <v/>
      </c>
      <c r="BW282" s="71" t="str">
        <f ca="1">INDEX({"","_","-","="},IF(OR($D282 &gt;= BX$6, $E282 &lt; BW$6), 0, 1)+IF(OR($F282 &gt;= BX$6, $G282 &lt; BW$6), 0, 2)+1)</f>
        <v/>
      </c>
      <c r="BX282" s="71" t="str">
        <f ca="1">INDEX({"","_","-","="},IF(OR($D282 &gt;= BY$6, $E282 &lt; BX$6), 0, 1)+IF(OR($F282 &gt;= BY$6, $G282 &lt; BX$6), 0, 2)+1)</f>
        <v/>
      </c>
      <c r="BY282" s="71" t="str">
        <f ca="1">INDEX({"","_","-","="},IF(OR($D282 &gt;= BZ$6, $E282 &lt; BY$6), 0, 1)+IF(OR($F282 &gt;= BZ$6, $G282 &lt; BY$6), 0, 2)+1)</f>
        <v/>
      </c>
      <c r="BZ282" s="71" t="str">
        <f ca="1">INDEX({"","_","-","="},IF(OR($D282 &gt;= CA$6, $E282 &lt; BZ$6), 0, 1)+IF(OR($F282 &gt;= CA$6, $G282 &lt; BZ$6), 0, 2)+1)</f>
        <v/>
      </c>
      <c r="CA282" s="71" t="str">
        <f ca="1">INDEX({"","_","-","="},IF(OR($D282 &gt;= CB$6, $E282 &lt; CA$6), 0, 1)+IF(OR($F282 &gt;= CB$6, $G282 &lt; CA$6), 0, 2)+1)</f>
        <v/>
      </c>
      <c r="CB282" s="71" t="str">
        <f ca="1">INDEX({"","_","-","="},IF(OR($D282 &gt;= CC$6, $E282 &lt; CB$6), 0, 1)+IF(OR($F282 &gt;= CC$6, $G282 &lt; CB$6), 0, 2)+1)</f>
        <v/>
      </c>
      <c r="CC282" s="71" t="str">
        <f ca="1">INDEX({"","_","-","="},IF(OR($D282 &gt;= CD$6, $E282 &lt; CC$6), 0, 1)+IF(OR($F282 &gt;= CD$6, $G282 &lt; CC$6), 0, 2)+1)</f>
        <v/>
      </c>
      <c r="CD282" s="71" t="str">
        <f ca="1">INDEX({"","_","-","="},IF(OR($D282 &gt;= CE$6, $E282 &lt; CD$6), 0, 1)+IF(OR($F282 &gt;= CE$6, $G282 &lt; CD$6), 0, 2)+1)</f>
        <v/>
      </c>
    </row>
    <row r="283" spans="1:82">
      <c r="A283" s="8" t="str">
        <f ca="1">IF('临-进度'!N278,'临-进度'!$A278,"")</f>
        <v/>
      </c>
      <c r="B283" s="8" t="str">
        <f ca="1">IF('临-进度'!N278,'临-进度'!$B278,"")</f>
        <v/>
      </c>
      <c r="C283" s="8" t="str">
        <f ca="1">IF('临-进度'!N278,'临-进度'!$F278,"")</f>
        <v/>
      </c>
      <c r="D283" s="42" t="str">
        <f ca="1">IF('临-进度'!$N278,'临-进度'!$J278,"")</f>
        <v/>
      </c>
      <c r="E283" s="42" t="str">
        <f ca="1">IF('临-进度'!$N278,'临-进度'!$AF278,"")</f>
        <v/>
      </c>
      <c r="F283" s="42" t="str">
        <f ca="1">IF('临-进度'!$N278,'临-进度'!$K278,"")</f>
        <v/>
      </c>
      <c r="G283" s="76" t="str">
        <f ca="1">IF('临-进度'!$N278,'临-进度'!$AG278,"")</f>
        <v/>
      </c>
      <c r="H283" s="71" t="str">
        <f ca="1">INDEX({"","_","-","="},IF(OR($D283 &gt;= I$6, $E283 &lt; H$6), 0, 1)+IF(OR($F283 &gt;= I$6, $G283 &lt; H$6), 0, 2)+1)</f>
        <v/>
      </c>
      <c r="I283" s="71" t="str">
        <f ca="1">INDEX({"","_","-","="},IF(OR($D283 &gt;= J$6, $E283 &lt; I$6), 0, 1)+IF(OR($F283 &gt;= J$6, $G283 &lt; I$6), 0, 2)+1)</f>
        <v/>
      </c>
      <c r="J283" s="71" t="str">
        <f ca="1">INDEX({"","_","-","="},IF(OR($D283 &gt;= K$6, $E283 &lt; J$6), 0, 1)+IF(OR($F283 &gt;= K$6, $G283 &lt; J$6), 0, 2)+1)</f>
        <v/>
      </c>
      <c r="K283" s="71" t="str">
        <f ca="1">INDEX({"","_","-","="},IF(OR($D283 &gt;= L$6, $E283 &lt; K$6), 0, 1)+IF(OR($F283 &gt;= L$6, $G283 &lt; K$6), 0, 2)+1)</f>
        <v/>
      </c>
      <c r="L283" s="71" t="str">
        <f ca="1">INDEX({"","_","-","="},IF(OR($D283 &gt;= M$6, $E283 &lt; L$6), 0, 1)+IF(OR($F283 &gt;= M$6, $G283 &lt; L$6), 0, 2)+1)</f>
        <v/>
      </c>
      <c r="M283" s="71" t="str">
        <f ca="1">INDEX({"","_","-","="},IF(OR($D283 &gt;= N$6, $E283 &lt; M$6), 0, 1)+IF(OR($F283 &gt;= N$6, $G283 &lt; M$6), 0, 2)+1)</f>
        <v/>
      </c>
      <c r="N283" s="71" t="str">
        <f ca="1">INDEX({"","_","-","="},IF(OR($D283 &gt;= O$6, $E283 &lt; N$6), 0, 1)+IF(OR($F283 &gt;= O$6, $G283 &lt; N$6), 0, 2)+1)</f>
        <v/>
      </c>
      <c r="O283" s="71" t="str">
        <f ca="1">INDEX({"","_","-","="},IF(OR($D283 &gt;= P$6, $E283 &lt; O$6), 0, 1)+IF(OR($F283 &gt;= P$6, $G283 &lt; O$6), 0, 2)+1)</f>
        <v/>
      </c>
      <c r="P283" s="71" t="str">
        <f ca="1">INDEX({"","_","-","="},IF(OR($D283 &gt;= Q$6, $E283 &lt; P$6), 0, 1)+IF(OR($F283 &gt;= Q$6, $G283 &lt; P$6), 0, 2)+1)</f>
        <v/>
      </c>
      <c r="Q283" s="71" t="str">
        <f ca="1">INDEX({"","_","-","="},IF(OR($D283 &gt;= R$6, $E283 &lt; Q$6), 0, 1)+IF(OR($F283 &gt;= R$6, $G283 &lt; Q$6), 0, 2)+1)</f>
        <v/>
      </c>
      <c r="R283" s="71" t="str">
        <f ca="1">INDEX({"","_","-","="},IF(OR($D283 &gt;= S$6, $E283 &lt; R$6), 0, 1)+IF(OR($F283 &gt;= S$6, $G283 &lt; R$6), 0, 2)+1)</f>
        <v/>
      </c>
      <c r="S283" s="71" t="str">
        <f ca="1">INDEX({"","_","-","="},IF(OR($D283 &gt;= T$6, $E283 &lt; S$6), 0, 1)+IF(OR($F283 &gt;= T$6, $G283 &lt; S$6), 0, 2)+1)</f>
        <v/>
      </c>
      <c r="T283" s="71" t="str">
        <f ca="1">INDEX({"","_","-","="},IF(OR($D283 &gt;= U$6, $E283 &lt; T$6), 0, 1)+IF(OR($F283 &gt;= U$6, $G283 &lt; T$6), 0, 2)+1)</f>
        <v/>
      </c>
      <c r="U283" s="71" t="str">
        <f ca="1">INDEX({"","_","-","="},IF(OR($D283 &gt;= V$6, $E283 &lt; U$6), 0, 1)+IF(OR($F283 &gt;= V$6, $G283 &lt; U$6), 0, 2)+1)</f>
        <v/>
      </c>
      <c r="V283" s="71" t="str">
        <f ca="1">INDEX({"","_","-","="},IF(OR($D283 &gt;= W$6, $E283 &lt; V$6), 0, 1)+IF(OR($F283 &gt;= W$6, $G283 &lt; V$6), 0, 2)+1)</f>
        <v/>
      </c>
      <c r="W283" s="71" t="str">
        <f ca="1">INDEX({"","_","-","="},IF(OR($D283 &gt;= X$6, $E283 &lt; W$6), 0, 1)+IF(OR($F283 &gt;= X$6, $G283 &lt; W$6), 0, 2)+1)</f>
        <v/>
      </c>
      <c r="X283" s="71" t="str">
        <f ca="1">INDEX({"","_","-","="},IF(OR($D283 &gt;= Y$6, $E283 &lt; X$6), 0, 1)+IF(OR($F283 &gt;= Y$6, $G283 &lt; X$6), 0, 2)+1)</f>
        <v/>
      </c>
      <c r="Y283" s="71" t="str">
        <f ca="1">INDEX({"","_","-","="},IF(OR($D283 &gt;= Z$6, $E283 &lt; Y$6), 0, 1)+IF(OR($F283 &gt;= Z$6, $G283 &lt; Y$6), 0, 2)+1)</f>
        <v/>
      </c>
      <c r="Z283" s="71" t="str">
        <f ca="1">INDEX({"","_","-","="},IF(OR($D283 &gt;= AA$6, $E283 &lt; Z$6), 0, 1)+IF(OR($F283 &gt;= AA$6, $G283 &lt; Z$6), 0, 2)+1)</f>
        <v/>
      </c>
      <c r="AA283" s="71" t="str">
        <f ca="1">INDEX({"","_","-","="},IF(OR($D283 &gt;= AB$6, $E283 &lt; AA$6), 0, 1)+IF(OR($F283 &gt;= AB$6, $G283 &lt; AA$6), 0, 2)+1)</f>
        <v/>
      </c>
      <c r="AB283" s="71" t="str">
        <f ca="1">INDEX({"","_","-","="},IF(OR($D283 &gt;= AC$6, $E283 &lt; AB$6), 0, 1)+IF(OR($F283 &gt;= AC$6, $G283 &lt; AB$6), 0, 2)+1)</f>
        <v/>
      </c>
      <c r="AC283" s="71" t="str">
        <f ca="1">INDEX({"","_","-","="},IF(OR($D283 &gt;= AD$6, $E283 &lt; AC$6), 0, 1)+IF(OR($F283 &gt;= AD$6, $G283 &lt; AC$6), 0, 2)+1)</f>
        <v/>
      </c>
      <c r="AD283" s="71" t="str">
        <f ca="1">INDEX({"","_","-","="},IF(OR($D283 &gt;= AE$6, $E283 &lt; AD$6), 0, 1)+IF(OR($F283 &gt;= AE$6, $G283 &lt; AD$6), 0, 2)+1)</f>
        <v/>
      </c>
      <c r="AE283" s="71" t="str">
        <f ca="1">INDEX({"","_","-","="},IF(OR($D283 &gt;= AF$6, $E283 &lt; AE$6), 0, 1)+IF(OR($F283 &gt;= AF$6, $G283 &lt; AE$6), 0, 2)+1)</f>
        <v/>
      </c>
      <c r="AF283" s="71" t="str">
        <f ca="1">INDEX({"","_","-","="},IF(OR($D283 &gt;= AG$6, $E283 &lt; AF$6), 0, 1)+IF(OR($F283 &gt;= AG$6, $G283 &lt; AF$6), 0, 2)+1)</f>
        <v/>
      </c>
      <c r="AG283" s="71" t="str">
        <f ca="1">INDEX({"","_","-","="},IF(OR($D283 &gt;= AH$6, $E283 &lt; AG$6), 0, 1)+IF(OR($F283 &gt;= AH$6, $G283 &lt; AG$6), 0, 2)+1)</f>
        <v/>
      </c>
      <c r="AH283" s="71" t="str">
        <f ca="1">INDEX({"","_","-","="},IF(OR($D283 &gt;= AI$6, $E283 &lt; AH$6), 0, 1)+IF(OR($F283 &gt;= AI$6, $G283 &lt; AH$6), 0, 2)+1)</f>
        <v/>
      </c>
      <c r="AI283" s="71" t="str">
        <f ca="1">INDEX({"","_","-","="},IF(OR($D283 &gt;= AJ$6, $E283 &lt; AI$6), 0, 1)+IF(OR($F283 &gt;= AJ$6, $G283 &lt; AI$6), 0, 2)+1)</f>
        <v/>
      </c>
      <c r="AJ283" s="71" t="str">
        <f ca="1">INDEX({"","_","-","="},IF(OR($D283 &gt;= AK$6, $E283 &lt; AJ$6), 0, 1)+IF(OR($F283 &gt;= AK$6, $G283 &lt; AJ$6), 0, 2)+1)</f>
        <v/>
      </c>
      <c r="AK283" s="71" t="str">
        <f ca="1">INDEX({"","_","-","="},IF(OR($D283 &gt;= AL$6, $E283 &lt; AK$6), 0, 1)+IF(OR($F283 &gt;= AL$6, $G283 &lt; AK$6), 0, 2)+1)</f>
        <v/>
      </c>
      <c r="AL283" s="71" t="str">
        <f ca="1">INDEX({"","_","-","="},IF(OR($D283 &gt;= AM$6, $E283 &lt; AL$6), 0, 1)+IF(OR($F283 &gt;= AM$6, $G283 &lt; AL$6), 0, 2)+1)</f>
        <v/>
      </c>
      <c r="AM283" s="71" t="str">
        <f ca="1">INDEX({"","_","-","="},IF(OR($D283 &gt;= AN$6, $E283 &lt; AM$6), 0, 1)+IF(OR($F283 &gt;= AN$6, $G283 &lt; AM$6), 0, 2)+1)</f>
        <v/>
      </c>
      <c r="AN283" s="71" t="str">
        <f ca="1">INDEX({"","_","-","="},IF(OR($D283 &gt;= AO$6, $E283 &lt; AN$6), 0, 1)+IF(OR($F283 &gt;= AO$6, $G283 &lt; AN$6), 0, 2)+1)</f>
        <v/>
      </c>
      <c r="AO283" s="71" t="str">
        <f ca="1">INDEX({"","_","-","="},IF(OR($D283 &gt;= AP$6, $E283 &lt; AO$6), 0, 1)+IF(OR($F283 &gt;= AP$6, $G283 &lt; AO$6), 0, 2)+1)</f>
        <v/>
      </c>
      <c r="AP283" s="71" t="str">
        <f ca="1">INDEX({"","_","-","="},IF(OR($D283 &gt;= AQ$6, $E283 &lt; AP$6), 0, 1)+IF(OR($F283 &gt;= AQ$6, $G283 &lt; AP$6), 0, 2)+1)</f>
        <v/>
      </c>
      <c r="AQ283" s="71" t="str">
        <f ca="1">INDEX({"","_","-","="},IF(OR($D283 &gt;= AR$6, $E283 &lt; AQ$6), 0, 1)+IF(OR($F283 &gt;= AR$6, $G283 &lt; AQ$6), 0, 2)+1)</f>
        <v/>
      </c>
      <c r="AR283" s="71" t="str">
        <f ca="1">INDEX({"","_","-","="},IF(OR($D283 &gt;= AS$6, $E283 &lt; AR$6), 0, 1)+IF(OR($F283 &gt;= AS$6, $G283 &lt; AR$6), 0, 2)+1)</f>
        <v/>
      </c>
      <c r="AS283" s="71" t="str">
        <f ca="1">INDEX({"","_","-","="},IF(OR($D283 &gt;= AT$6, $E283 &lt; AS$6), 0, 1)+IF(OR($F283 &gt;= AT$6, $G283 &lt; AS$6), 0, 2)+1)</f>
        <v/>
      </c>
      <c r="AT283" s="71" t="str">
        <f ca="1">INDEX({"","_","-","="},IF(OR($D283 &gt;= AU$6, $E283 &lt; AT$6), 0, 1)+IF(OR($F283 &gt;= AU$6, $G283 &lt; AT$6), 0, 2)+1)</f>
        <v/>
      </c>
      <c r="AU283" s="71" t="str">
        <f ca="1">INDEX({"","_","-","="},IF(OR($D283 &gt;= AV$6, $E283 &lt; AU$6), 0, 1)+IF(OR($F283 &gt;= AV$6, $G283 &lt; AU$6), 0, 2)+1)</f>
        <v/>
      </c>
      <c r="AV283" s="71" t="str">
        <f ca="1">INDEX({"","_","-","="},IF(OR($D283 &gt;= AW$6, $E283 &lt; AV$6), 0, 1)+IF(OR($F283 &gt;= AW$6, $G283 &lt; AV$6), 0, 2)+1)</f>
        <v/>
      </c>
      <c r="AW283" s="71" t="str">
        <f ca="1">INDEX({"","_","-","="},IF(OR($D283 &gt;= AX$6, $E283 &lt; AW$6), 0, 1)+IF(OR($F283 &gt;= AX$6, $G283 &lt; AW$6), 0, 2)+1)</f>
        <v/>
      </c>
      <c r="AX283" s="71" t="str">
        <f ca="1">INDEX({"","_","-","="},IF(OR($D283 &gt;= AY$6, $E283 &lt; AX$6), 0, 1)+IF(OR($F283 &gt;= AY$6, $G283 &lt; AX$6), 0, 2)+1)</f>
        <v/>
      </c>
      <c r="AY283" s="71" t="str">
        <f ca="1">INDEX({"","_","-","="},IF(OR($D283 &gt;= AZ$6, $E283 &lt; AY$6), 0, 1)+IF(OR($F283 &gt;= AZ$6, $G283 &lt; AY$6), 0, 2)+1)</f>
        <v/>
      </c>
      <c r="AZ283" s="71" t="str">
        <f ca="1">INDEX({"","_","-","="},IF(OR($D283 &gt;= BA$6, $E283 &lt; AZ$6), 0, 1)+IF(OR($F283 &gt;= BA$6, $G283 &lt; AZ$6), 0, 2)+1)</f>
        <v/>
      </c>
      <c r="BA283" s="71" t="str">
        <f ca="1">INDEX({"","_","-","="},IF(OR($D283 &gt;= BB$6, $E283 &lt; BA$6), 0, 1)+IF(OR($F283 &gt;= BB$6, $G283 &lt; BA$6), 0, 2)+1)</f>
        <v/>
      </c>
      <c r="BB283" s="71" t="str">
        <f ca="1">INDEX({"","_","-","="},IF(OR($D283 &gt;= BC$6, $E283 &lt; BB$6), 0, 1)+IF(OR($F283 &gt;= BC$6, $G283 &lt; BB$6), 0, 2)+1)</f>
        <v/>
      </c>
      <c r="BC283" s="71" t="str">
        <f ca="1">INDEX({"","_","-","="},IF(OR($D283 &gt;= BD$6, $E283 &lt; BC$6), 0, 1)+IF(OR($F283 &gt;= BD$6, $G283 &lt; BC$6), 0, 2)+1)</f>
        <v/>
      </c>
      <c r="BD283" s="71" t="str">
        <f ca="1">INDEX({"","_","-","="},IF(OR($D283 &gt;= BE$6, $E283 &lt; BD$6), 0, 1)+IF(OR($F283 &gt;= BE$6, $G283 &lt; BD$6), 0, 2)+1)</f>
        <v/>
      </c>
      <c r="BE283" s="71" t="str">
        <f ca="1">INDEX({"","_","-","="},IF(OR($D283 &gt;= BF$6, $E283 &lt; BE$6), 0, 1)+IF(OR($F283 &gt;= BF$6, $G283 &lt; BE$6), 0, 2)+1)</f>
        <v/>
      </c>
      <c r="BF283" s="71" t="str">
        <f ca="1">INDEX({"","_","-","="},IF(OR($D283 &gt;= BG$6, $E283 &lt; BF$6), 0, 1)+IF(OR($F283 &gt;= BG$6, $G283 &lt; BF$6), 0, 2)+1)</f>
        <v/>
      </c>
      <c r="BG283" s="71" t="str">
        <f ca="1">INDEX({"","_","-","="},IF(OR($D283 &gt;= BH$6, $E283 &lt; BG$6), 0, 1)+IF(OR($F283 &gt;= BH$6, $G283 &lt; BG$6), 0, 2)+1)</f>
        <v/>
      </c>
      <c r="BH283" s="71" t="str">
        <f ca="1">INDEX({"","_","-","="},IF(OR($D283 &gt;= BI$6, $E283 &lt; BH$6), 0, 1)+IF(OR($F283 &gt;= BI$6, $G283 &lt; BH$6), 0, 2)+1)</f>
        <v/>
      </c>
      <c r="BI283" s="71" t="str">
        <f ca="1">INDEX({"","_","-","="},IF(OR($D283 &gt;= BJ$6, $E283 &lt; BI$6), 0, 1)+IF(OR($F283 &gt;= BJ$6, $G283 &lt; BI$6), 0, 2)+1)</f>
        <v/>
      </c>
      <c r="BJ283" s="71" t="str">
        <f ca="1">INDEX({"","_","-","="},IF(OR($D283 &gt;= BK$6, $E283 &lt; BJ$6), 0, 1)+IF(OR($F283 &gt;= BK$6, $G283 &lt; BJ$6), 0, 2)+1)</f>
        <v/>
      </c>
      <c r="BK283" s="71" t="str">
        <f ca="1">INDEX({"","_","-","="},IF(OR($D283 &gt;= BL$6, $E283 &lt; BK$6), 0, 1)+IF(OR($F283 &gt;= BL$6, $G283 &lt; BK$6), 0, 2)+1)</f>
        <v/>
      </c>
      <c r="BL283" s="71" t="str">
        <f ca="1">INDEX({"","_","-","="},IF(OR($D283 &gt;= BM$6, $E283 &lt; BL$6), 0, 1)+IF(OR($F283 &gt;= BM$6, $G283 &lt; BL$6), 0, 2)+1)</f>
        <v/>
      </c>
      <c r="BM283" s="71" t="str">
        <f ca="1">INDEX({"","_","-","="},IF(OR($D283 &gt;= BN$6, $E283 &lt; BM$6), 0, 1)+IF(OR($F283 &gt;= BN$6, $G283 &lt; BM$6), 0, 2)+1)</f>
        <v/>
      </c>
      <c r="BN283" s="71" t="str">
        <f ca="1">INDEX({"","_","-","="},IF(OR($D283 &gt;= BO$6, $E283 &lt; BN$6), 0, 1)+IF(OR($F283 &gt;= BO$6, $G283 &lt; BN$6), 0, 2)+1)</f>
        <v/>
      </c>
      <c r="BO283" s="71" t="str">
        <f ca="1">INDEX({"","_","-","="},IF(OR($D283 &gt;= BP$6, $E283 &lt; BO$6), 0, 1)+IF(OR($F283 &gt;= BP$6, $G283 &lt; BO$6), 0, 2)+1)</f>
        <v/>
      </c>
      <c r="BP283" s="71" t="str">
        <f ca="1">INDEX({"","_","-","="},IF(OR($D283 &gt;= BQ$6, $E283 &lt; BP$6), 0, 1)+IF(OR($F283 &gt;= BQ$6, $G283 &lt; BP$6), 0, 2)+1)</f>
        <v/>
      </c>
      <c r="BQ283" s="71" t="str">
        <f ca="1">INDEX({"","_","-","="},IF(OR($D283 &gt;= BR$6, $E283 &lt; BQ$6), 0, 1)+IF(OR($F283 &gt;= BR$6, $G283 &lt; BQ$6), 0, 2)+1)</f>
        <v/>
      </c>
      <c r="BR283" s="71" t="str">
        <f ca="1">INDEX({"","_","-","="},IF(OR($D283 &gt;= BS$6, $E283 &lt; BR$6), 0, 1)+IF(OR($F283 &gt;= BS$6, $G283 &lt; BR$6), 0, 2)+1)</f>
        <v/>
      </c>
      <c r="BS283" s="71" t="str">
        <f ca="1">INDEX({"","_","-","="},IF(OR($D283 &gt;= BT$6, $E283 &lt; BS$6), 0, 1)+IF(OR($F283 &gt;= BT$6, $G283 &lt; BS$6), 0, 2)+1)</f>
        <v/>
      </c>
      <c r="BT283" s="71" t="str">
        <f ca="1">INDEX({"","_","-","="},IF(OR($D283 &gt;= BU$6, $E283 &lt; BT$6), 0, 1)+IF(OR($F283 &gt;= BU$6, $G283 &lt; BT$6), 0, 2)+1)</f>
        <v/>
      </c>
      <c r="BU283" s="71" t="str">
        <f ca="1">INDEX({"","_","-","="},IF(OR($D283 &gt;= BV$6, $E283 &lt; BU$6), 0, 1)+IF(OR($F283 &gt;= BV$6, $G283 &lt; BU$6), 0, 2)+1)</f>
        <v/>
      </c>
      <c r="BV283" s="71" t="str">
        <f ca="1">INDEX({"","_","-","="},IF(OR($D283 &gt;= BW$6, $E283 &lt; BV$6), 0, 1)+IF(OR($F283 &gt;= BW$6, $G283 &lt; BV$6), 0, 2)+1)</f>
        <v/>
      </c>
      <c r="BW283" s="71" t="str">
        <f ca="1">INDEX({"","_","-","="},IF(OR($D283 &gt;= BX$6, $E283 &lt; BW$6), 0, 1)+IF(OR($F283 &gt;= BX$6, $G283 &lt; BW$6), 0, 2)+1)</f>
        <v/>
      </c>
      <c r="BX283" s="71" t="str">
        <f ca="1">INDEX({"","_","-","="},IF(OR($D283 &gt;= BY$6, $E283 &lt; BX$6), 0, 1)+IF(OR($F283 &gt;= BY$6, $G283 &lt; BX$6), 0, 2)+1)</f>
        <v/>
      </c>
      <c r="BY283" s="71" t="str">
        <f ca="1">INDEX({"","_","-","="},IF(OR($D283 &gt;= BZ$6, $E283 &lt; BY$6), 0, 1)+IF(OR($F283 &gt;= BZ$6, $G283 &lt; BY$6), 0, 2)+1)</f>
        <v/>
      </c>
      <c r="BZ283" s="71" t="str">
        <f ca="1">INDEX({"","_","-","="},IF(OR($D283 &gt;= CA$6, $E283 &lt; BZ$6), 0, 1)+IF(OR($F283 &gt;= CA$6, $G283 &lt; BZ$6), 0, 2)+1)</f>
        <v/>
      </c>
      <c r="CA283" s="71" t="str">
        <f ca="1">INDEX({"","_","-","="},IF(OR($D283 &gt;= CB$6, $E283 &lt; CA$6), 0, 1)+IF(OR($F283 &gt;= CB$6, $G283 &lt; CA$6), 0, 2)+1)</f>
        <v/>
      </c>
      <c r="CB283" s="71" t="str">
        <f ca="1">INDEX({"","_","-","="},IF(OR($D283 &gt;= CC$6, $E283 &lt; CB$6), 0, 1)+IF(OR($F283 &gt;= CC$6, $G283 &lt; CB$6), 0, 2)+1)</f>
        <v/>
      </c>
      <c r="CC283" s="71" t="str">
        <f ca="1">INDEX({"","_","-","="},IF(OR($D283 &gt;= CD$6, $E283 &lt; CC$6), 0, 1)+IF(OR($F283 &gt;= CD$6, $G283 &lt; CC$6), 0, 2)+1)</f>
        <v/>
      </c>
      <c r="CD283" s="71" t="str">
        <f ca="1">INDEX({"","_","-","="},IF(OR($D283 &gt;= CE$6, $E283 &lt; CD$6), 0, 1)+IF(OR($F283 &gt;= CE$6, $G283 &lt; CD$6), 0, 2)+1)</f>
        <v/>
      </c>
    </row>
    <row r="284" spans="1:82">
      <c r="A284" s="8" t="str">
        <f ca="1">IF('临-进度'!N279,'临-进度'!$A279,"")</f>
        <v/>
      </c>
      <c r="B284" s="8" t="str">
        <f ca="1">IF('临-进度'!N279,'临-进度'!$B279,"")</f>
        <v/>
      </c>
      <c r="C284" s="8" t="str">
        <f ca="1">IF('临-进度'!N279,'临-进度'!$F279,"")</f>
        <v/>
      </c>
      <c r="D284" s="42" t="str">
        <f ca="1">IF('临-进度'!$N279,'临-进度'!$J279,"")</f>
        <v/>
      </c>
      <c r="E284" s="42" t="str">
        <f ca="1">IF('临-进度'!$N279,'临-进度'!$AF279,"")</f>
        <v/>
      </c>
      <c r="F284" s="42" t="str">
        <f ca="1">IF('临-进度'!$N279,'临-进度'!$K279,"")</f>
        <v/>
      </c>
      <c r="G284" s="76" t="str">
        <f ca="1">IF('临-进度'!$N279,'临-进度'!$AG279,"")</f>
        <v/>
      </c>
      <c r="H284" s="71" t="str">
        <f ca="1">INDEX({"","_","-","="},IF(OR($D284 &gt;= I$6, $E284 &lt; H$6), 0, 1)+IF(OR($F284 &gt;= I$6, $G284 &lt; H$6), 0, 2)+1)</f>
        <v/>
      </c>
      <c r="I284" s="71" t="str">
        <f ca="1">INDEX({"","_","-","="},IF(OR($D284 &gt;= J$6, $E284 &lt; I$6), 0, 1)+IF(OR($F284 &gt;= J$6, $G284 &lt; I$6), 0, 2)+1)</f>
        <v/>
      </c>
      <c r="J284" s="71" t="str">
        <f ca="1">INDEX({"","_","-","="},IF(OR($D284 &gt;= K$6, $E284 &lt; J$6), 0, 1)+IF(OR($F284 &gt;= K$6, $G284 &lt; J$6), 0, 2)+1)</f>
        <v/>
      </c>
      <c r="K284" s="71" t="str">
        <f ca="1">INDEX({"","_","-","="},IF(OR($D284 &gt;= L$6, $E284 &lt; K$6), 0, 1)+IF(OR($F284 &gt;= L$6, $G284 &lt; K$6), 0, 2)+1)</f>
        <v/>
      </c>
      <c r="L284" s="71" t="str">
        <f ca="1">INDEX({"","_","-","="},IF(OR($D284 &gt;= M$6, $E284 &lt; L$6), 0, 1)+IF(OR($F284 &gt;= M$6, $G284 &lt; L$6), 0, 2)+1)</f>
        <v/>
      </c>
      <c r="M284" s="71" t="str">
        <f ca="1">INDEX({"","_","-","="},IF(OR($D284 &gt;= N$6, $E284 &lt; M$6), 0, 1)+IF(OR($F284 &gt;= N$6, $G284 &lt; M$6), 0, 2)+1)</f>
        <v/>
      </c>
      <c r="N284" s="71" t="str">
        <f ca="1">INDEX({"","_","-","="},IF(OR($D284 &gt;= O$6, $E284 &lt; N$6), 0, 1)+IF(OR($F284 &gt;= O$6, $G284 &lt; N$6), 0, 2)+1)</f>
        <v/>
      </c>
      <c r="O284" s="71" t="str">
        <f ca="1">INDEX({"","_","-","="},IF(OR($D284 &gt;= P$6, $E284 &lt; O$6), 0, 1)+IF(OR($F284 &gt;= P$6, $G284 &lt; O$6), 0, 2)+1)</f>
        <v/>
      </c>
      <c r="P284" s="71" t="str">
        <f ca="1">INDEX({"","_","-","="},IF(OR($D284 &gt;= Q$6, $E284 &lt; P$6), 0, 1)+IF(OR($F284 &gt;= Q$6, $G284 &lt; P$6), 0, 2)+1)</f>
        <v/>
      </c>
      <c r="Q284" s="71" t="str">
        <f ca="1">INDEX({"","_","-","="},IF(OR($D284 &gt;= R$6, $E284 &lt; Q$6), 0, 1)+IF(OR($F284 &gt;= R$6, $G284 &lt; Q$6), 0, 2)+1)</f>
        <v/>
      </c>
      <c r="R284" s="71" t="str">
        <f ca="1">INDEX({"","_","-","="},IF(OR($D284 &gt;= S$6, $E284 &lt; R$6), 0, 1)+IF(OR($F284 &gt;= S$6, $G284 &lt; R$6), 0, 2)+1)</f>
        <v/>
      </c>
      <c r="S284" s="71" t="str">
        <f ca="1">INDEX({"","_","-","="},IF(OR($D284 &gt;= T$6, $E284 &lt; S$6), 0, 1)+IF(OR($F284 &gt;= T$6, $G284 &lt; S$6), 0, 2)+1)</f>
        <v/>
      </c>
      <c r="T284" s="71" t="str">
        <f ca="1">INDEX({"","_","-","="},IF(OR($D284 &gt;= U$6, $E284 &lt; T$6), 0, 1)+IF(OR($F284 &gt;= U$6, $G284 &lt; T$6), 0, 2)+1)</f>
        <v/>
      </c>
      <c r="U284" s="71" t="str">
        <f ca="1">INDEX({"","_","-","="},IF(OR($D284 &gt;= V$6, $E284 &lt; U$6), 0, 1)+IF(OR($F284 &gt;= V$6, $G284 &lt; U$6), 0, 2)+1)</f>
        <v/>
      </c>
      <c r="V284" s="71" t="str">
        <f ca="1">INDEX({"","_","-","="},IF(OR($D284 &gt;= W$6, $E284 &lt; V$6), 0, 1)+IF(OR($F284 &gt;= W$6, $G284 &lt; V$6), 0, 2)+1)</f>
        <v/>
      </c>
      <c r="W284" s="71" t="str">
        <f ca="1">INDEX({"","_","-","="},IF(OR($D284 &gt;= X$6, $E284 &lt; W$6), 0, 1)+IF(OR($F284 &gt;= X$6, $G284 &lt; W$6), 0, 2)+1)</f>
        <v/>
      </c>
      <c r="X284" s="71" t="str">
        <f ca="1">INDEX({"","_","-","="},IF(OR($D284 &gt;= Y$6, $E284 &lt; X$6), 0, 1)+IF(OR($F284 &gt;= Y$6, $G284 &lt; X$6), 0, 2)+1)</f>
        <v/>
      </c>
      <c r="Y284" s="71" t="str">
        <f ca="1">INDEX({"","_","-","="},IF(OR($D284 &gt;= Z$6, $E284 &lt; Y$6), 0, 1)+IF(OR($F284 &gt;= Z$6, $G284 &lt; Y$6), 0, 2)+1)</f>
        <v/>
      </c>
      <c r="Z284" s="71" t="str">
        <f ca="1">INDEX({"","_","-","="},IF(OR($D284 &gt;= AA$6, $E284 &lt; Z$6), 0, 1)+IF(OR($F284 &gt;= AA$6, $G284 &lt; Z$6), 0, 2)+1)</f>
        <v/>
      </c>
      <c r="AA284" s="71" t="str">
        <f ca="1">INDEX({"","_","-","="},IF(OR($D284 &gt;= AB$6, $E284 &lt; AA$6), 0, 1)+IF(OR($F284 &gt;= AB$6, $G284 &lt; AA$6), 0, 2)+1)</f>
        <v/>
      </c>
      <c r="AB284" s="71" t="str">
        <f ca="1">INDEX({"","_","-","="},IF(OR($D284 &gt;= AC$6, $E284 &lt; AB$6), 0, 1)+IF(OR($F284 &gt;= AC$6, $G284 &lt; AB$6), 0, 2)+1)</f>
        <v/>
      </c>
      <c r="AC284" s="71" t="str">
        <f ca="1">INDEX({"","_","-","="},IF(OR($D284 &gt;= AD$6, $E284 &lt; AC$6), 0, 1)+IF(OR($F284 &gt;= AD$6, $G284 &lt; AC$6), 0, 2)+1)</f>
        <v/>
      </c>
      <c r="AD284" s="71" t="str">
        <f ca="1">INDEX({"","_","-","="},IF(OR($D284 &gt;= AE$6, $E284 &lt; AD$6), 0, 1)+IF(OR($F284 &gt;= AE$6, $G284 &lt; AD$6), 0, 2)+1)</f>
        <v/>
      </c>
      <c r="AE284" s="71" t="str">
        <f ca="1">INDEX({"","_","-","="},IF(OR($D284 &gt;= AF$6, $E284 &lt; AE$6), 0, 1)+IF(OR($F284 &gt;= AF$6, $G284 &lt; AE$6), 0, 2)+1)</f>
        <v/>
      </c>
      <c r="AF284" s="71" t="str">
        <f ca="1">INDEX({"","_","-","="},IF(OR($D284 &gt;= AG$6, $E284 &lt; AF$6), 0, 1)+IF(OR($F284 &gt;= AG$6, $G284 &lt; AF$6), 0, 2)+1)</f>
        <v/>
      </c>
      <c r="AG284" s="71" t="str">
        <f ca="1">INDEX({"","_","-","="},IF(OR($D284 &gt;= AH$6, $E284 &lt; AG$6), 0, 1)+IF(OR($F284 &gt;= AH$6, $G284 &lt; AG$6), 0, 2)+1)</f>
        <v/>
      </c>
      <c r="AH284" s="71" t="str">
        <f ca="1">INDEX({"","_","-","="},IF(OR($D284 &gt;= AI$6, $E284 &lt; AH$6), 0, 1)+IF(OR($F284 &gt;= AI$6, $G284 &lt; AH$6), 0, 2)+1)</f>
        <v/>
      </c>
      <c r="AI284" s="71" t="str">
        <f ca="1">INDEX({"","_","-","="},IF(OR($D284 &gt;= AJ$6, $E284 &lt; AI$6), 0, 1)+IF(OR($F284 &gt;= AJ$6, $G284 &lt; AI$6), 0, 2)+1)</f>
        <v/>
      </c>
      <c r="AJ284" s="71" t="str">
        <f ca="1">INDEX({"","_","-","="},IF(OR($D284 &gt;= AK$6, $E284 &lt; AJ$6), 0, 1)+IF(OR($F284 &gt;= AK$6, $G284 &lt; AJ$6), 0, 2)+1)</f>
        <v/>
      </c>
      <c r="AK284" s="71" t="str">
        <f ca="1">INDEX({"","_","-","="},IF(OR($D284 &gt;= AL$6, $E284 &lt; AK$6), 0, 1)+IF(OR($F284 &gt;= AL$6, $G284 &lt; AK$6), 0, 2)+1)</f>
        <v/>
      </c>
      <c r="AL284" s="71" t="str">
        <f ca="1">INDEX({"","_","-","="},IF(OR($D284 &gt;= AM$6, $E284 &lt; AL$6), 0, 1)+IF(OR($F284 &gt;= AM$6, $G284 &lt; AL$6), 0, 2)+1)</f>
        <v/>
      </c>
      <c r="AM284" s="71" t="str">
        <f ca="1">INDEX({"","_","-","="},IF(OR($D284 &gt;= AN$6, $E284 &lt; AM$6), 0, 1)+IF(OR($F284 &gt;= AN$6, $G284 &lt; AM$6), 0, 2)+1)</f>
        <v/>
      </c>
      <c r="AN284" s="71" t="str">
        <f ca="1">INDEX({"","_","-","="},IF(OR($D284 &gt;= AO$6, $E284 &lt; AN$6), 0, 1)+IF(OR($F284 &gt;= AO$6, $G284 &lt; AN$6), 0, 2)+1)</f>
        <v/>
      </c>
      <c r="AO284" s="71" t="str">
        <f ca="1">INDEX({"","_","-","="},IF(OR($D284 &gt;= AP$6, $E284 &lt; AO$6), 0, 1)+IF(OR($F284 &gt;= AP$6, $G284 &lt; AO$6), 0, 2)+1)</f>
        <v/>
      </c>
      <c r="AP284" s="71" t="str">
        <f ca="1">INDEX({"","_","-","="},IF(OR($D284 &gt;= AQ$6, $E284 &lt; AP$6), 0, 1)+IF(OR($F284 &gt;= AQ$6, $G284 &lt; AP$6), 0, 2)+1)</f>
        <v/>
      </c>
      <c r="AQ284" s="71" t="str">
        <f ca="1">INDEX({"","_","-","="},IF(OR($D284 &gt;= AR$6, $E284 &lt; AQ$6), 0, 1)+IF(OR($F284 &gt;= AR$6, $G284 &lt; AQ$6), 0, 2)+1)</f>
        <v/>
      </c>
      <c r="AR284" s="71" t="str">
        <f ca="1">INDEX({"","_","-","="},IF(OR($D284 &gt;= AS$6, $E284 &lt; AR$6), 0, 1)+IF(OR($F284 &gt;= AS$6, $G284 &lt; AR$6), 0, 2)+1)</f>
        <v/>
      </c>
      <c r="AS284" s="71" t="str">
        <f ca="1">INDEX({"","_","-","="},IF(OR($D284 &gt;= AT$6, $E284 &lt; AS$6), 0, 1)+IF(OR($F284 &gt;= AT$6, $G284 &lt; AS$6), 0, 2)+1)</f>
        <v/>
      </c>
      <c r="AT284" s="71" t="str">
        <f ca="1">INDEX({"","_","-","="},IF(OR($D284 &gt;= AU$6, $E284 &lt; AT$6), 0, 1)+IF(OR($F284 &gt;= AU$6, $G284 &lt; AT$6), 0, 2)+1)</f>
        <v/>
      </c>
      <c r="AU284" s="71" t="str">
        <f ca="1">INDEX({"","_","-","="},IF(OR($D284 &gt;= AV$6, $E284 &lt; AU$6), 0, 1)+IF(OR($F284 &gt;= AV$6, $G284 &lt; AU$6), 0, 2)+1)</f>
        <v/>
      </c>
      <c r="AV284" s="71" t="str">
        <f ca="1">INDEX({"","_","-","="},IF(OR($D284 &gt;= AW$6, $E284 &lt; AV$6), 0, 1)+IF(OR($F284 &gt;= AW$6, $G284 &lt; AV$6), 0, 2)+1)</f>
        <v/>
      </c>
      <c r="AW284" s="71" t="str">
        <f ca="1">INDEX({"","_","-","="},IF(OR($D284 &gt;= AX$6, $E284 &lt; AW$6), 0, 1)+IF(OR($F284 &gt;= AX$6, $G284 &lt; AW$6), 0, 2)+1)</f>
        <v/>
      </c>
      <c r="AX284" s="71" t="str">
        <f ca="1">INDEX({"","_","-","="},IF(OR($D284 &gt;= AY$6, $E284 &lt; AX$6), 0, 1)+IF(OR($F284 &gt;= AY$6, $G284 &lt; AX$6), 0, 2)+1)</f>
        <v/>
      </c>
      <c r="AY284" s="71" t="str">
        <f ca="1">INDEX({"","_","-","="},IF(OR($D284 &gt;= AZ$6, $E284 &lt; AY$6), 0, 1)+IF(OR($F284 &gt;= AZ$6, $G284 &lt; AY$6), 0, 2)+1)</f>
        <v/>
      </c>
      <c r="AZ284" s="71" t="str">
        <f ca="1">INDEX({"","_","-","="},IF(OR($D284 &gt;= BA$6, $E284 &lt; AZ$6), 0, 1)+IF(OR($F284 &gt;= BA$6, $G284 &lt; AZ$6), 0, 2)+1)</f>
        <v/>
      </c>
      <c r="BA284" s="71" t="str">
        <f ca="1">INDEX({"","_","-","="},IF(OR($D284 &gt;= BB$6, $E284 &lt; BA$6), 0, 1)+IF(OR($F284 &gt;= BB$6, $G284 &lt; BA$6), 0, 2)+1)</f>
        <v/>
      </c>
      <c r="BB284" s="71" t="str">
        <f ca="1">INDEX({"","_","-","="},IF(OR($D284 &gt;= BC$6, $E284 &lt; BB$6), 0, 1)+IF(OR($F284 &gt;= BC$6, $G284 &lt; BB$6), 0, 2)+1)</f>
        <v/>
      </c>
      <c r="BC284" s="71" t="str">
        <f ca="1">INDEX({"","_","-","="},IF(OR($D284 &gt;= BD$6, $E284 &lt; BC$6), 0, 1)+IF(OR($F284 &gt;= BD$6, $G284 &lt; BC$6), 0, 2)+1)</f>
        <v/>
      </c>
      <c r="BD284" s="71" t="str">
        <f ca="1">INDEX({"","_","-","="},IF(OR($D284 &gt;= BE$6, $E284 &lt; BD$6), 0, 1)+IF(OR($F284 &gt;= BE$6, $G284 &lt; BD$6), 0, 2)+1)</f>
        <v/>
      </c>
      <c r="BE284" s="71" t="str">
        <f ca="1">INDEX({"","_","-","="},IF(OR($D284 &gt;= BF$6, $E284 &lt; BE$6), 0, 1)+IF(OR($F284 &gt;= BF$6, $G284 &lt; BE$6), 0, 2)+1)</f>
        <v/>
      </c>
      <c r="BF284" s="71" t="str">
        <f ca="1">INDEX({"","_","-","="},IF(OR($D284 &gt;= BG$6, $E284 &lt; BF$6), 0, 1)+IF(OR($F284 &gt;= BG$6, $G284 &lt; BF$6), 0, 2)+1)</f>
        <v/>
      </c>
      <c r="BG284" s="71" t="str">
        <f ca="1">INDEX({"","_","-","="},IF(OR($D284 &gt;= BH$6, $E284 &lt; BG$6), 0, 1)+IF(OR($F284 &gt;= BH$6, $G284 &lt; BG$6), 0, 2)+1)</f>
        <v/>
      </c>
      <c r="BH284" s="71" t="str">
        <f ca="1">INDEX({"","_","-","="},IF(OR($D284 &gt;= BI$6, $E284 &lt; BH$6), 0, 1)+IF(OR($F284 &gt;= BI$6, $G284 &lt; BH$6), 0, 2)+1)</f>
        <v/>
      </c>
      <c r="BI284" s="71" t="str">
        <f ca="1">INDEX({"","_","-","="},IF(OR($D284 &gt;= BJ$6, $E284 &lt; BI$6), 0, 1)+IF(OR($F284 &gt;= BJ$6, $G284 &lt; BI$6), 0, 2)+1)</f>
        <v/>
      </c>
      <c r="BJ284" s="71" t="str">
        <f ca="1">INDEX({"","_","-","="},IF(OR($D284 &gt;= BK$6, $E284 &lt; BJ$6), 0, 1)+IF(OR($F284 &gt;= BK$6, $G284 &lt; BJ$6), 0, 2)+1)</f>
        <v/>
      </c>
      <c r="BK284" s="71" t="str">
        <f ca="1">INDEX({"","_","-","="},IF(OR($D284 &gt;= BL$6, $E284 &lt; BK$6), 0, 1)+IF(OR($F284 &gt;= BL$6, $G284 &lt; BK$6), 0, 2)+1)</f>
        <v/>
      </c>
      <c r="BL284" s="71" t="str">
        <f ca="1">INDEX({"","_","-","="},IF(OR($D284 &gt;= BM$6, $E284 &lt; BL$6), 0, 1)+IF(OR($F284 &gt;= BM$6, $G284 &lt; BL$6), 0, 2)+1)</f>
        <v/>
      </c>
      <c r="BM284" s="71" t="str">
        <f ca="1">INDEX({"","_","-","="},IF(OR($D284 &gt;= BN$6, $E284 &lt; BM$6), 0, 1)+IF(OR($F284 &gt;= BN$6, $G284 &lt; BM$6), 0, 2)+1)</f>
        <v/>
      </c>
      <c r="BN284" s="71" t="str">
        <f ca="1">INDEX({"","_","-","="},IF(OR($D284 &gt;= BO$6, $E284 &lt; BN$6), 0, 1)+IF(OR($F284 &gt;= BO$6, $G284 &lt; BN$6), 0, 2)+1)</f>
        <v/>
      </c>
      <c r="BO284" s="71" t="str">
        <f ca="1">INDEX({"","_","-","="},IF(OR($D284 &gt;= BP$6, $E284 &lt; BO$6), 0, 1)+IF(OR($F284 &gt;= BP$6, $G284 &lt; BO$6), 0, 2)+1)</f>
        <v/>
      </c>
      <c r="BP284" s="71" t="str">
        <f ca="1">INDEX({"","_","-","="},IF(OR($D284 &gt;= BQ$6, $E284 &lt; BP$6), 0, 1)+IF(OR($F284 &gt;= BQ$6, $G284 &lt; BP$6), 0, 2)+1)</f>
        <v/>
      </c>
      <c r="BQ284" s="71" t="str">
        <f ca="1">INDEX({"","_","-","="},IF(OR($D284 &gt;= BR$6, $E284 &lt; BQ$6), 0, 1)+IF(OR($F284 &gt;= BR$6, $G284 &lt; BQ$6), 0, 2)+1)</f>
        <v/>
      </c>
      <c r="BR284" s="71" t="str">
        <f ca="1">INDEX({"","_","-","="},IF(OR($D284 &gt;= BS$6, $E284 &lt; BR$6), 0, 1)+IF(OR($F284 &gt;= BS$6, $G284 &lt; BR$6), 0, 2)+1)</f>
        <v/>
      </c>
      <c r="BS284" s="71" t="str">
        <f ca="1">INDEX({"","_","-","="},IF(OR($D284 &gt;= BT$6, $E284 &lt; BS$6), 0, 1)+IF(OR($F284 &gt;= BT$6, $G284 &lt; BS$6), 0, 2)+1)</f>
        <v/>
      </c>
      <c r="BT284" s="71" t="str">
        <f ca="1">INDEX({"","_","-","="},IF(OR($D284 &gt;= BU$6, $E284 &lt; BT$6), 0, 1)+IF(OR($F284 &gt;= BU$6, $G284 &lt; BT$6), 0, 2)+1)</f>
        <v/>
      </c>
      <c r="BU284" s="71" t="str">
        <f ca="1">INDEX({"","_","-","="},IF(OR($D284 &gt;= BV$6, $E284 &lt; BU$6), 0, 1)+IF(OR($F284 &gt;= BV$6, $G284 &lt; BU$6), 0, 2)+1)</f>
        <v/>
      </c>
      <c r="BV284" s="71" t="str">
        <f ca="1">INDEX({"","_","-","="},IF(OR($D284 &gt;= BW$6, $E284 &lt; BV$6), 0, 1)+IF(OR($F284 &gt;= BW$6, $G284 &lt; BV$6), 0, 2)+1)</f>
        <v/>
      </c>
      <c r="BW284" s="71" t="str">
        <f ca="1">INDEX({"","_","-","="},IF(OR($D284 &gt;= BX$6, $E284 &lt; BW$6), 0, 1)+IF(OR($F284 &gt;= BX$6, $G284 &lt; BW$6), 0, 2)+1)</f>
        <v/>
      </c>
      <c r="BX284" s="71" t="str">
        <f ca="1">INDEX({"","_","-","="},IF(OR($D284 &gt;= BY$6, $E284 &lt; BX$6), 0, 1)+IF(OR($F284 &gt;= BY$6, $G284 &lt; BX$6), 0, 2)+1)</f>
        <v/>
      </c>
      <c r="BY284" s="71" t="str">
        <f ca="1">INDEX({"","_","-","="},IF(OR($D284 &gt;= BZ$6, $E284 &lt; BY$6), 0, 1)+IF(OR($F284 &gt;= BZ$6, $G284 &lt; BY$6), 0, 2)+1)</f>
        <v/>
      </c>
      <c r="BZ284" s="71" t="str">
        <f ca="1">INDEX({"","_","-","="},IF(OR($D284 &gt;= CA$6, $E284 &lt; BZ$6), 0, 1)+IF(OR($F284 &gt;= CA$6, $G284 &lt; BZ$6), 0, 2)+1)</f>
        <v/>
      </c>
      <c r="CA284" s="71" t="str">
        <f ca="1">INDEX({"","_","-","="},IF(OR($D284 &gt;= CB$6, $E284 &lt; CA$6), 0, 1)+IF(OR($F284 &gt;= CB$6, $G284 &lt; CA$6), 0, 2)+1)</f>
        <v/>
      </c>
      <c r="CB284" s="71" t="str">
        <f ca="1">INDEX({"","_","-","="},IF(OR($D284 &gt;= CC$6, $E284 &lt; CB$6), 0, 1)+IF(OR($F284 &gt;= CC$6, $G284 &lt; CB$6), 0, 2)+1)</f>
        <v/>
      </c>
      <c r="CC284" s="71" t="str">
        <f ca="1">INDEX({"","_","-","="},IF(OR($D284 &gt;= CD$6, $E284 &lt; CC$6), 0, 1)+IF(OR($F284 &gt;= CD$6, $G284 &lt; CC$6), 0, 2)+1)</f>
        <v/>
      </c>
      <c r="CD284" s="71" t="str">
        <f ca="1">INDEX({"","_","-","="},IF(OR($D284 &gt;= CE$6, $E284 &lt; CD$6), 0, 1)+IF(OR($F284 &gt;= CE$6, $G284 &lt; CD$6), 0, 2)+1)</f>
        <v/>
      </c>
    </row>
    <row r="285" spans="1:82">
      <c r="A285" s="8" t="str">
        <f ca="1">IF('临-进度'!N280,'临-进度'!$A280,"")</f>
        <v/>
      </c>
      <c r="B285" s="8" t="str">
        <f ca="1">IF('临-进度'!N280,'临-进度'!$B280,"")</f>
        <v/>
      </c>
      <c r="C285" s="8" t="str">
        <f ca="1">IF('临-进度'!N280,'临-进度'!$F280,"")</f>
        <v/>
      </c>
      <c r="D285" s="42" t="str">
        <f ca="1">IF('临-进度'!$N280,'临-进度'!$J280,"")</f>
        <v/>
      </c>
      <c r="E285" s="42" t="str">
        <f ca="1">IF('临-进度'!$N280,'临-进度'!$AF280,"")</f>
        <v/>
      </c>
      <c r="F285" s="42" t="str">
        <f ca="1">IF('临-进度'!$N280,'临-进度'!$K280,"")</f>
        <v/>
      </c>
      <c r="G285" s="76" t="str">
        <f ca="1">IF('临-进度'!$N280,'临-进度'!$AG280,"")</f>
        <v/>
      </c>
      <c r="H285" s="71" t="str">
        <f ca="1">INDEX({"","_","-","="},IF(OR($D285 &gt;= I$6, $E285 &lt; H$6), 0, 1)+IF(OR($F285 &gt;= I$6, $G285 &lt; H$6), 0, 2)+1)</f>
        <v/>
      </c>
      <c r="I285" s="71" t="str">
        <f ca="1">INDEX({"","_","-","="},IF(OR($D285 &gt;= J$6, $E285 &lt; I$6), 0, 1)+IF(OR($F285 &gt;= J$6, $G285 &lt; I$6), 0, 2)+1)</f>
        <v/>
      </c>
      <c r="J285" s="71" t="str">
        <f ca="1">INDEX({"","_","-","="},IF(OR($D285 &gt;= K$6, $E285 &lt; J$6), 0, 1)+IF(OR($F285 &gt;= K$6, $G285 &lt; J$6), 0, 2)+1)</f>
        <v/>
      </c>
      <c r="K285" s="71" t="str">
        <f ca="1">INDEX({"","_","-","="},IF(OR($D285 &gt;= L$6, $E285 &lt; K$6), 0, 1)+IF(OR($F285 &gt;= L$6, $G285 &lt; K$6), 0, 2)+1)</f>
        <v/>
      </c>
      <c r="L285" s="71" t="str">
        <f ca="1">INDEX({"","_","-","="},IF(OR($D285 &gt;= M$6, $E285 &lt; L$6), 0, 1)+IF(OR($F285 &gt;= M$6, $G285 &lt; L$6), 0, 2)+1)</f>
        <v/>
      </c>
      <c r="M285" s="71" t="str">
        <f ca="1">INDEX({"","_","-","="},IF(OR($D285 &gt;= N$6, $E285 &lt; M$6), 0, 1)+IF(OR($F285 &gt;= N$6, $G285 &lt; M$6), 0, 2)+1)</f>
        <v/>
      </c>
      <c r="N285" s="71" t="str">
        <f ca="1">INDEX({"","_","-","="},IF(OR($D285 &gt;= O$6, $E285 &lt; N$6), 0, 1)+IF(OR($F285 &gt;= O$6, $G285 &lt; N$6), 0, 2)+1)</f>
        <v/>
      </c>
      <c r="O285" s="71" t="str">
        <f ca="1">INDEX({"","_","-","="},IF(OR($D285 &gt;= P$6, $E285 &lt; O$6), 0, 1)+IF(OR($F285 &gt;= P$6, $G285 &lt; O$6), 0, 2)+1)</f>
        <v/>
      </c>
      <c r="P285" s="71" t="str">
        <f ca="1">INDEX({"","_","-","="},IF(OR($D285 &gt;= Q$6, $E285 &lt; P$6), 0, 1)+IF(OR($F285 &gt;= Q$6, $G285 &lt; P$6), 0, 2)+1)</f>
        <v/>
      </c>
      <c r="Q285" s="71" t="str">
        <f ca="1">INDEX({"","_","-","="},IF(OR($D285 &gt;= R$6, $E285 &lt; Q$6), 0, 1)+IF(OR($F285 &gt;= R$6, $G285 &lt; Q$6), 0, 2)+1)</f>
        <v/>
      </c>
      <c r="R285" s="71" t="str">
        <f ca="1">INDEX({"","_","-","="},IF(OR($D285 &gt;= S$6, $E285 &lt; R$6), 0, 1)+IF(OR($F285 &gt;= S$6, $G285 &lt; R$6), 0, 2)+1)</f>
        <v/>
      </c>
      <c r="S285" s="71" t="str">
        <f ca="1">INDEX({"","_","-","="},IF(OR($D285 &gt;= T$6, $E285 &lt; S$6), 0, 1)+IF(OR($F285 &gt;= T$6, $G285 &lt; S$6), 0, 2)+1)</f>
        <v/>
      </c>
      <c r="T285" s="71" t="str">
        <f ca="1">INDEX({"","_","-","="},IF(OR($D285 &gt;= U$6, $E285 &lt; T$6), 0, 1)+IF(OR($F285 &gt;= U$6, $G285 &lt; T$6), 0, 2)+1)</f>
        <v/>
      </c>
      <c r="U285" s="71" t="str">
        <f ca="1">INDEX({"","_","-","="},IF(OR($D285 &gt;= V$6, $E285 &lt; U$6), 0, 1)+IF(OR($F285 &gt;= V$6, $G285 &lt; U$6), 0, 2)+1)</f>
        <v/>
      </c>
      <c r="V285" s="71" t="str">
        <f ca="1">INDEX({"","_","-","="},IF(OR($D285 &gt;= W$6, $E285 &lt; V$6), 0, 1)+IF(OR($F285 &gt;= W$6, $G285 &lt; V$6), 0, 2)+1)</f>
        <v/>
      </c>
      <c r="W285" s="71" t="str">
        <f ca="1">INDEX({"","_","-","="},IF(OR($D285 &gt;= X$6, $E285 &lt; W$6), 0, 1)+IF(OR($F285 &gt;= X$6, $G285 &lt; W$6), 0, 2)+1)</f>
        <v/>
      </c>
      <c r="X285" s="71" t="str">
        <f ca="1">INDEX({"","_","-","="},IF(OR($D285 &gt;= Y$6, $E285 &lt; X$6), 0, 1)+IF(OR($F285 &gt;= Y$6, $G285 &lt; X$6), 0, 2)+1)</f>
        <v/>
      </c>
      <c r="Y285" s="71" t="str">
        <f ca="1">INDEX({"","_","-","="},IF(OR($D285 &gt;= Z$6, $E285 &lt; Y$6), 0, 1)+IF(OR($F285 &gt;= Z$6, $G285 &lt; Y$6), 0, 2)+1)</f>
        <v/>
      </c>
      <c r="Z285" s="71" t="str">
        <f ca="1">INDEX({"","_","-","="},IF(OR($D285 &gt;= AA$6, $E285 &lt; Z$6), 0, 1)+IF(OR($F285 &gt;= AA$6, $G285 &lt; Z$6), 0, 2)+1)</f>
        <v/>
      </c>
      <c r="AA285" s="71" t="str">
        <f ca="1">INDEX({"","_","-","="},IF(OR($D285 &gt;= AB$6, $E285 &lt; AA$6), 0, 1)+IF(OR($F285 &gt;= AB$6, $G285 &lt; AA$6), 0, 2)+1)</f>
        <v/>
      </c>
      <c r="AB285" s="71" t="str">
        <f ca="1">INDEX({"","_","-","="},IF(OR($D285 &gt;= AC$6, $E285 &lt; AB$6), 0, 1)+IF(OR($F285 &gt;= AC$6, $G285 &lt; AB$6), 0, 2)+1)</f>
        <v/>
      </c>
      <c r="AC285" s="71" t="str">
        <f ca="1">INDEX({"","_","-","="},IF(OR($D285 &gt;= AD$6, $E285 &lt; AC$6), 0, 1)+IF(OR($F285 &gt;= AD$6, $G285 &lt; AC$6), 0, 2)+1)</f>
        <v/>
      </c>
      <c r="AD285" s="71" t="str">
        <f ca="1">INDEX({"","_","-","="},IF(OR($D285 &gt;= AE$6, $E285 &lt; AD$6), 0, 1)+IF(OR($F285 &gt;= AE$6, $G285 &lt; AD$6), 0, 2)+1)</f>
        <v/>
      </c>
      <c r="AE285" s="71" t="str">
        <f ca="1">INDEX({"","_","-","="},IF(OR($D285 &gt;= AF$6, $E285 &lt; AE$6), 0, 1)+IF(OR($F285 &gt;= AF$6, $G285 &lt; AE$6), 0, 2)+1)</f>
        <v/>
      </c>
      <c r="AF285" s="71" t="str">
        <f ca="1">INDEX({"","_","-","="},IF(OR($D285 &gt;= AG$6, $E285 &lt; AF$6), 0, 1)+IF(OR($F285 &gt;= AG$6, $G285 &lt; AF$6), 0, 2)+1)</f>
        <v/>
      </c>
      <c r="AG285" s="71" t="str">
        <f ca="1">INDEX({"","_","-","="},IF(OR($D285 &gt;= AH$6, $E285 &lt; AG$6), 0, 1)+IF(OR($F285 &gt;= AH$6, $G285 &lt; AG$6), 0, 2)+1)</f>
        <v/>
      </c>
      <c r="AH285" s="71" t="str">
        <f ca="1">INDEX({"","_","-","="},IF(OR($D285 &gt;= AI$6, $E285 &lt; AH$6), 0, 1)+IF(OR($F285 &gt;= AI$6, $G285 &lt; AH$6), 0, 2)+1)</f>
        <v/>
      </c>
      <c r="AI285" s="71" t="str">
        <f ca="1">INDEX({"","_","-","="},IF(OR($D285 &gt;= AJ$6, $E285 &lt; AI$6), 0, 1)+IF(OR($F285 &gt;= AJ$6, $G285 &lt; AI$6), 0, 2)+1)</f>
        <v/>
      </c>
      <c r="AJ285" s="71" t="str">
        <f ca="1">INDEX({"","_","-","="},IF(OR($D285 &gt;= AK$6, $E285 &lt; AJ$6), 0, 1)+IF(OR($F285 &gt;= AK$6, $G285 &lt; AJ$6), 0, 2)+1)</f>
        <v/>
      </c>
      <c r="AK285" s="71" t="str">
        <f ca="1">INDEX({"","_","-","="},IF(OR($D285 &gt;= AL$6, $E285 &lt; AK$6), 0, 1)+IF(OR($F285 &gt;= AL$6, $G285 &lt; AK$6), 0, 2)+1)</f>
        <v/>
      </c>
      <c r="AL285" s="71" t="str">
        <f ca="1">INDEX({"","_","-","="},IF(OR($D285 &gt;= AM$6, $E285 &lt; AL$6), 0, 1)+IF(OR($F285 &gt;= AM$6, $G285 &lt; AL$6), 0, 2)+1)</f>
        <v/>
      </c>
      <c r="AM285" s="71" t="str">
        <f ca="1">INDEX({"","_","-","="},IF(OR($D285 &gt;= AN$6, $E285 &lt; AM$6), 0, 1)+IF(OR($F285 &gt;= AN$6, $G285 &lt; AM$6), 0, 2)+1)</f>
        <v/>
      </c>
      <c r="AN285" s="71" t="str">
        <f ca="1">INDEX({"","_","-","="},IF(OR($D285 &gt;= AO$6, $E285 &lt; AN$6), 0, 1)+IF(OR($F285 &gt;= AO$6, $G285 &lt; AN$6), 0, 2)+1)</f>
        <v/>
      </c>
      <c r="AO285" s="71" t="str">
        <f ca="1">INDEX({"","_","-","="},IF(OR($D285 &gt;= AP$6, $E285 &lt; AO$6), 0, 1)+IF(OR($F285 &gt;= AP$6, $G285 &lt; AO$6), 0, 2)+1)</f>
        <v/>
      </c>
      <c r="AP285" s="71" t="str">
        <f ca="1">INDEX({"","_","-","="},IF(OR($D285 &gt;= AQ$6, $E285 &lt; AP$6), 0, 1)+IF(OR($F285 &gt;= AQ$6, $G285 &lt; AP$6), 0, 2)+1)</f>
        <v/>
      </c>
      <c r="AQ285" s="71" t="str">
        <f ca="1">INDEX({"","_","-","="},IF(OR($D285 &gt;= AR$6, $E285 &lt; AQ$6), 0, 1)+IF(OR($F285 &gt;= AR$6, $G285 &lt; AQ$6), 0, 2)+1)</f>
        <v/>
      </c>
      <c r="AR285" s="71" t="str">
        <f ca="1">INDEX({"","_","-","="},IF(OR($D285 &gt;= AS$6, $E285 &lt; AR$6), 0, 1)+IF(OR($F285 &gt;= AS$6, $G285 &lt; AR$6), 0, 2)+1)</f>
        <v/>
      </c>
      <c r="AS285" s="71" t="str">
        <f ca="1">INDEX({"","_","-","="},IF(OR($D285 &gt;= AT$6, $E285 &lt; AS$6), 0, 1)+IF(OR($F285 &gt;= AT$6, $G285 &lt; AS$6), 0, 2)+1)</f>
        <v/>
      </c>
      <c r="AT285" s="71" t="str">
        <f ca="1">INDEX({"","_","-","="},IF(OR($D285 &gt;= AU$6, $E285 &lt; AT$6), 0, 1)+IF(OR($F285 &gt;= AU$6, $G285 &lt; AT$6), 0, 2)+1)</f>
        <v/>
      </c>
      <c r="AU285" s="71" t="str">
        <f ca="1">INDEX({"","_","-","="},IF(OR($D285 &gt;= AV$6, $E285 &lt; AU$6), 0, 1)+IF(OR($F285 &gt;= AV$6, $G285 &lt; AU$6), 0, 2)+1)</f>
        <v/>
      </c>
      <c r="AV285" s="71" t="str">
        <f ca="1">INDEX({"","_","-","="},IF(OR($D285 &gt;= AW$6, $E285 &lt; AV$6), 0, 1)+IF(OR($F285 &gt;= AW$6, $G285 &lt; AV$6), 0, 2)+1)</f>
        <v/>
      </c>
      <c r="AW285" s="71" t="str">
        <f ca="1">INDEX({"","_","-","="},IF(OR($D285 &gt;= AX$6, $E285 &lt; AW$6), 0, 1)+IF(OR($F285 &gt;= AX$6, $G285 &lt; AW$6), 0, 2)+1)</f>
        <v/>
      </c>
      <c r="AX285" s="71" t="str">
        <f ca="1">INDEX({"","_","-","="},IF(OR($D285 &gt;= AY$6, $E285 &lt; AX$6), 0, 1)+IF(OR($F285 &gt;= AY$6, $G285 &lt; AX$6), 0, 2)+1)</f>
        <v/>
      </c>
      <c r="AY285" s="71" t="str">
        <f ca="1">INDEX({"","_","-","="},IF(OR($D285 &gt;= AZ$6, $E285 &lt; AY$6), 0, 1)+IF(OR($F285 &gt;= AZ$6, $G285 &lt; AY$6), 0, 2)+1)</f>
        <v/>
      </c>
      <c r="AZ285" s="71" t="str">
        <f ca="1">INDEX({"","_","-","="},IF(OR($D285 &gt;= BA$6, $E285 &lt; AZ$6), 0, 1)+IF(OR($F285 &gt;= BA$6, $G285 &lt; AZ$6), 0, 2)+1)</f>
        <v/>
      </c>
      <c r="BA285" s="71" t="str">
        <f ca="1">INDEX({"","_","-","="},IF(OR($D285 &gt;= BB$6, $E285 &lt; BA$6), 0, 1)+IF(OR($F285 &gt;= BB$6, $G285 &lt; BA$6), 0, 2)+1)</f>
        <v/>
      </c>
      <c r="BB285" s="71" t="str">
        <f ca="1">INDEX({"","_","-","="},IF(OR($D285 &gt;= BC$6, $E285 &lt; BB$6), 0, 1)+IF(OR($F285 &gt;= BC$6, $G285 &lt; BB$6), 0, 2)+1)</f>
        <v/>
      </c>
      <c r="BC285" s="71" t="str">
        <f ca="1">INDEX({"","_","-","="},IF(OR($D285 &gt;= BD$6, $E285 &lt; BC$6), 0, 1)+IF(OR($F285 &gt;= BD$6, $G285 &lt; BC$6), 0, 2)+1)</f>
        <v/>
      </c>
      <c r="BD285" s="71" t="str">
        <f ca="1">INDEX({"","_","-","="},IF(OR($D285 &gt;= BE$6, $E285 &lt; BD$6), 0, 1)+IF(OR($F285 &gt;= BE$6, $G285 &lt; BD$6), 0, 2)+1)</f>
        <v/>
      </c>
      <c r="BE285" s="71" t="str">
        <f ca="1">INDEX({"","_","-","="},IF(OR($D285 &gt;= BF$6, $E285 &lt; BE$6), 0, 1)+IF(OR($F285 &gt;= BF$6, $G285 &lt; BE$6), 0, 2)+1)</f>
        <v/>
      </c>
      <c r="BF285" s="71" t="str">
        <f ca="1">INDEX({"","_","-","="},IF(OR($D285 &gt;= BG$6, $E285 &lt; BF$6), 0, 1)+IF(OR($F285 &gt;= BG$6, $G285 &lt; BF$6), 0, 2)+1)</f>
        <v/>
      </c>
      <c r="BG285" s="71" t="str">
        <f ca="1">INDEX({"","_","-","="},IF(OR($D285 &gt;= BH$6, $E285 &lt; BG$6), 0, 1)+IF(OR($F285 &gt;= BH$6, $G285 &lt; BG$6), 0, 2)+1)</f>
        <v/>
      </c>
      <c r="BH285" s="71" t="str">
        <f ca="1">INDEX({"","_","-","="},IF(OR($D285 &gt;= BI$6, $E285 &lt; BH$6), 0, 1)+IF(OR($F285 &gt;= BI$6, $G285 &lt; BH$6), 0, 2)+1)</f>
        <v/>
      </c>
      <c r="BI285" s="71" t="str">
        <f ca="1">INDEX({"","_","-","="},IF(OR($D285 &gt;= BJ$6, $E285 &lt; BI$6), 0, 1)+IF(OR($F285 &gt;= BJ$6, $G285 &lt; BI$6), 0, 2)+1)</f>
        <v/>
      </c>
      <c r="BJ285" s="71" t="str">
        <f ca="1">INDEX({"","_","-","="},IF(OR($D285 &gt;= BK$6, $E285 &lt; BJ$6), 0, 1)+IF(OR($F285 &gt;= BK$6, $G285 &lt; BJ$6), 0, 2)+1)</f>
        <v/>
      </c>
      <c r="BK285" s="71" t="str">
        <f ca="1">INDEX({"","_","-","="},IF(OR($D285 &gt;= BL$6, $E285 &lt; BK$6), 0, 1)+IF(OR($F285 &gt;= BL$6, $G285 &lt; BK$6), 0, 2)+1)</f>
        <v/>
      </c>
      <c r="BL285" s="71" t="str">
        <f ca="1">INDEX({"","_","-","="},IF(OR($D285 &gt;= BM$6, $E285 &lt; BL$6), 0, 1)+IF(OR($F285 &gt;= BM$6, $G285 &lt; BL$6), 0, 2)+1)</f>
        <v/>
      </c>
      <c r="BM285" s="71" t="str">
        <f ca="1">INDEX({"","_","-","="},IF(OR($D285 &gt;= BN$6, $E285 &lt; BM$6), 0, 1)+IF(OR($F285 &gt;= BN$6, $G285 &lt; BM$6), 0, 2)+1)</f>
        <v/>
      </c>
      <c r="BN285" s="71" t="str">
        <f ca="1">INDEX({"","_","-","="},IF(OR($D285 &gt;= BO$6, $E285 &lt; BN$6), 0, 1)+IF(OR($F285 &gt;= BO$6, $G285 &lt; BN$6), 0, 2)+1)</f>
        <v/>
      </c>
      <c r="BO285" s="71" t="str">
        <f ca="1">INDEX({"","_","-","="},IF(OR($D285 &gt;= BP$6, $E285 &lt; BO$6), 0, 1)+IF(OR($F285 &gt;= BP$6, $G285 &lt; BO$6), 0, 2)+1)</f>
        <v/>
      </c>
      <c r="BP285" s="71" t="str">
        <f ca="1">INDEX({"","_","-","="},IF(OR($D285 &gt;= BQ$6, $E285 &lt; BP$6), 0, 1)+IF(OR($F285 &gt;= BQ$6, $G285 &lt; BP$6), 0, 2)+1)</f>
        <v/>
      </c>
      <c r="BQ285" s="71" t="str">
        <f ca="1">INDEX({"","_","-","="},IF(OR($D285 &gt;= BR$6, $E285 &lt; BQ$6), 0, 1)+IF(OR($F285 &gt;= BR$6, $G285 &lt; BQ$6), 0, 2)+1)</f>
        <v/>
      </c>
      <c r="BR285" s="71" t="str">
        <f ca="1">INDEX({"","_","-","="},IF(OR($D285 &gt;= BS$6, $E285 &lt; BR$6), 0, 1)+IF(OR($F285 &gt;= BS$6, $G285 &lt; BR$6), 0, 2)+1)</f>
        <v/>
      </c>
      <c r="BS285" s="71" t="str">
        <f ca="1">INDEX({"","_","-","="},IF(OR($D285 &gt;= BT$6, $E285 &lt; BS$6), 0, 1)+IF(OR($F285 &gt;= BT$6, $G285 &lt; BS$6), 0, 2)+1)</f>
        <v/>
      </c>
      <c r="BT285" s="71" t="str">
        <f ca="1">INDEX({"","_","-","="},IF(OR($D285 &gt;= BU$6, $E285 &lt; BT$6), 0, 1)+IF(OR($F285 &gt;= BU$6, $G285 &lt; BT$6), 0, 2)+1)</f>
        <v/>
      </c>
      <c r="BU285" s="71" t="str">
        <f ca="1">INDEX({"","_","-","="},IF(OR($D285 &gt;= BV$6, $E285 &lt; BU$6), 0, 1)+IF(OR($F285 &gt;= BV$6, $G285 &lt; BU$6), 0, 2)+1)</f>
        <v/>
      </c>
      <c r="BV285" s="71" t="str">
        <f ca="1">INDEX({"","_","-","="},IF(OR($D285 &gt;= BW$6, $E285 &lt; BV$6), 0, 1)+IF(OR($F285 &gt;= BW$6, $G285 &lt; BV$6), 0, 2)+1)</f>
        <v/>
      </c>
      <c r="BW285" s="71" t="str">
        <f ca="1">INDEX({"","_","-","="},IF(OR($D285 &gt;= BX$6, $E285 &lt; BW$6), 0, 1)+IF(OR($F285 &gt;= BX$6, $G285 &lt; BW$6), 0, 2)+1)</f>
        <v/>
      </c>
      <c r="BX285" s="71" t="str">
        <f ca="1">INDEX({"","_","-","="},IF(OR($D285 &gt;= BY$6, $E285 &lt; BX$6), 0, 1)+IF(OR($F285 &gt;= BY$6, $G285 &lt; BX$6), 0, 2)+1)</f>
        <v/>
      </c>
      <c r="BY285" s="71" t="str">
        <f ca="1">INDEX({"","_","-","="},IF(OR($D285 &gt;= BZ$6, $E285 &lt; BY$6), 0, 1)+IF(OR($F285 &gt;= BZ$6, $G285 &lt; BY$6), 0, 2)+1)</f>
        <v/>
      </c>
      <c r="BZ285" s="71" t="str">
        <f ca="1">INDEX({"","_","-","="},IF(OR($D285 &gt;= CA$6, $E285 &lt; BZ$6), 0, 1)+IF(OR($F285 &gt;= CA$6, $G285 &lt; BZ$6), 0, 2)+1)</f>
        <v/>
      </c>
      <c r="CA285" s="71" t="str">
        <f ca="1">INDEX({"","_","-","="},IF(OR($D285 &gt;= CB$6, $E285 &lt; CA$6), 0, 1)+IF(OR($F285 &gt;= CB$6, $G285 &lt; CA$6), 0, 2)+1)</f>
        <v/>
      </c>
      <c r="CB285" s="71" t="str">
        <f ca="1">INDEX({"","_","-","="},IF(OR($D285 &gt;= CC$6, $E285 &lt; CB$6), 0, 1)+IF(OR($F285 &gt;= CC$6, $G285 &lt; CB$6), 0, 2)+1)</f>
        <v/>
      </c>
      <c r="CC285" s="71" t="str">
        <f ca="1">INDEX({"","_","-","="},IF(OR($D285 &gt;= CD$6, $E285 &lt; CC$6), 0, 1)+IF(OR($F285 &gt;= CD$6, $G285 &lt; CC$6), 0, 2)+1)</f>
        <v/>
      </c>
      <c r="CD285" s="71" t="str">
        <f ca="1">INDEX({"","_","-","="},IF(OR($D285 &gt;= CE$6, $E285 &lt; CD$6), 0, 1)+IF(OR($F285 &gt;= CE$6, $G285 &lt; CD$6), 0, 2)+1)</f>
        <v/>
      </c>
    </row>
    <row r="286" spans="1:82">
      <c r="A286" s="8" t="str">
        <f ca="1">IF('临-进度'!N281,'临-进度'!$A281,"")</f>
        <v/>
      </c>
      <c r="B286" s="8" t="str">
        <f ca="1">IF('临-进度'!N281,'临-进度'!$B281,"")</f>
        <v/>
      </c>
      <c r="C286" s="8" t="str">
        <f ca="1">IF('临-进度'!N281,'临-进度'!$F281,"")</f>
        <v/>
      </c>
      <c r="D286" s="42" t="str">
        <f ca="1">IF('临-进度'!$N281,'临-进度'!$J281,"")</f>
        <v/>
      </c>
      <c r="E286" s="42" t="str">
        <f ca="1">IF('临-进度'!$N281,'临-进度'!$AF281,"")</f>
        <v/>
      </c>
      <c r="F286" s="42" t="str">
        <f ca="1">IF('临-进度'!$N281,'临-进度'!$K281,"")</f>
        <v/>
      </c>
      <c r="G286" s="76" t="str">
        <f ca="1">IF('临-进度'!$N281,'临-进度'!$AG281,"")</f>
        <v/>
      </c>
      <c r="H286" s="71" t="str">
        <f ca="1">INDEX({"","_","-","="},IF(OR($D286 &gt;= I$6, $E286 &lt; H$6), 0, 1)+IF(OR($F286 &gt;= I$6, $G286 &lt; H$6), 0, 2)+1)</f>
        <v/>
      </c>
      <c r="I286" s="71" t="str">
        <f ca="1">INDEX({"","_","-","="},IF(OR($D286 &gt;= J$6, $E286 &lt; I$6), 0, 1)+IF(OR($F286 &gt;= J$6, $G286 &lt; I$6), 0, 2)+1)</f>
        <v/>
      </c>
      <c r="J286" s="71" t="str">
        <f ca="1">INDEX({"","_","-","="},IF(OR($D286 &gt;= K$6, $E286 &lt; J$6), 0, 1)+IF(OR($F286 &gt;= K$6, $G286 &lt; J$6), 0, 2)+1)</f>
        <v/>
      </c>
      <c r="K286" s="71" t="str">
        <f ca="1">INDEX({"","_","-","="},IF(OR($D286 &gt;= L$6, $E286 &lt; K$6), 0, 1)+IF(OR($F286 &gt;= L$6, $G286 &lt; K$6), 0, 2)+1)</f>
        <v/>
      </c>
      <c r="L286" s="71" t="str">
        <f ca="1">INDEX({"","_","-","="},IF(OR($D286 &gt;= M$6, $E286 &lt; L$6), 0, 1)+IF(OR($F286 &gt;= M$6, $G286 &lt; L$6), 0, 2)+1)</f>
        <v/>
      </c>
      <c r="M286" s="71" t="str">
        <f ca="1">INDEX({"","_","-","="},IF(OR($D286 &gt;= N$6, $E286 &lt; M$6), 0, 1)+IF(OR($F286 &gt;= N$6, $G286 &lt; M$6), 0, 2)+1)</f>
        <v/>
      </c>
      <c r="N286" s="71" t="str">
        <f ca="1">INDEX({"","_","-","="},IF(OR($D286 &gt;= O$6, $E286 &lt; N$6), 0, 1)+IF(OR($F286 &gt;= O$6, $G286 &lt; N$6), 0, 2)+1)</f>
        <v/>
      </c>
      <c r="O286" s="71" t="str">
        <f ca="1">INDEX({"","_","-","="},IF(OR($D286 &gt;= P$6, $E286 &lt; O$6), 0, 1)+IF(OR($F286 &gt;= P$6, $G286 &lt; O$6), 0, 2)+1)</f>
        <v/>
      </c>
      <c r="P286" s="71" t="str">
        <f ca="1">INDEX({"","_","-","="},IF(OR($D286 &gt;= Q$6, $E286 &lt; P$6), 0, 1)+IF(OR($F286 &gt;= Q$6, $G286 &lt; P$6), 0, 2)+1)</f>
        <v/>
      </c>
      <c r="Q286" s="71" t="str">
        <f ca="1">INDEX({"","_","-","="},IF(OR($D286 &gt;= R$6, $E286 &lt; Q$6), 0, 1)+IF(OR($F286 &gt;= R$6, $G286 &lt; Q$6), 0, 2)+1)</f>
        <v/>
      </c>
      <c r="R286" s="71" t="str">
        <f ca="1">INDEX({"","_","-","="},IF(OR($D286 &gt;= S$6, $E286 &lt; R$6), 0, 1)+IF(OR($F286 &gt;= S$6, $G286 &lt; R$6), 0, 2)+1)</f>
        <v/>
      </c>
      <c r="S286" s="71" t="str">
        <f ca="1">INDEX({"","_","-","="},IF(OR($D286 &gt;= T$6, $E286 &lt; S$6), 0, 1)+IF(OR($F286 &gt;= T$6, $G286 &lt; S$6), 0, 2)+1)</f>
        <v/>
      </c>
      <c r="T286" s="71" t="str">
        <f ca="1">INDEX({"","_","-","="},IF(OR($D286 &gt;= U$6, $E286 &lt; T$6), 0, 1)+IF(OR($F286 &gt;= U$6, $G286 &lt; T$6), 0, 2)+1)</f>
        <v/>
      </c>
      <c r="U286" s="71" t="str">
        <f ca="1">INDEX({"","_","-","="},IF(OR($D286 &gt;= V$6, $E286 &lt; U$6), 0, 1)+IF(OR($F286 &gt;= V$6, $G286 &lt; U$6), 0, 2)+1)</f>
        <v/>
      </c>
      <c r="V286" s="71" t="str">
        <f ca="1">INDEX({"","_","-","="},IF(OR($D286 &gt;= W$6, $E286 &lt; V$6), 0, 1)+IF(OR($F286 &gt;= W$6, $G286 &lt; V$6), 0, 2)+1)</f>
        <v/>
      </c>
      <c r="W286" s="71" t="str">
        <f ca="1">INDEX({"","_","-","="},IF(OR($D286 &gt;= X$6, $E286 &lt; W$6), 0, 1)+IF(OR($F286 &gt;= X$6, $G286 &lt; W$6), 0, 2)+1)</f>
        <v/>
      </c>
      <c r="X286" s="71" t="str">
        <f ca="1">INDEX({"","_","-","="},IF(OR($D286 &gt;= Y$6, $E286 &lt; X$6), 0, 1)+IF(OR($F286 &gt;= Y$6, $G286 &lt; X$6), 0, 2)+1)</f>
        <v/>
      </c>
      <c r="Y286" s="71" t="str">
        <f ca="1">INDEX({"","_","-","="},IF(OR($D286 &gt;= Z$6, $E286 &lt; Y$6), 0, 1)+IF(OR($F286 &gt;= Z$6, $G286 &lt; Y$6), 0, 2)+1)</f>
        <v/>
      </c>
      <c r="Z286" s="71" t="str">
        <f ca="1">INDEX({"","_","-","="},IF(OR($D286 &gt;= AA$6, $E286 &lt; Z$6), 0, 1)+IF(OR($F286 &gt;= AA$6, $G286 &lt; Z$6), 0, 2)+1)</f>
        <v/>
      </c>
      <c r="AA286" s="71" t="str">
        <f ca="1">INDEX({"","_","-","="},IF(OR($D286 &gt;= AB$6, $E286 &lt; AA$6), 0, 1)+IF(OR($F286 &gt;= AB$6, $G286 &lt; AA$6), 0, 2)+1)</f>
        <v/>
      </c>
      <c r="AB286" s="71" t="str">
        <f ca="1">INDEX({"","_","-","="},IF(OR($D286 &gt;= AC$6, $E286 &lt; AB$6), 0, 1)+IF(OR($F286 &gt;= AC$6, $G286 &lt; AB$6), 0, 2)+1)</f>
        <v/>
      </c>
      <c r="AC286" s="71" t="str">
        <f ca="1">INDEX({"","_","-","="},IF(OR($D286 &gt;= AD$6, $E286 &lt; AC$6), 0, 1)+IF(OR($F286 &gt;= AD$6, $G286 &lt; AC$6), 0, 2)+1)</f>
        <v/>
      </c>
      <c r="AD286" s="71" t="str">
        <f ca="1">INDEX({"","_","-","="},IF(OR($D286 &gt;= AE$6, $E286 &lt; AD$6), 0, 1)+IF(OR($F286 &gt;= AE$6, $G286 &lt; AD$6), 0, 2)+1)</f>
        <v/>
      </c>
      <c r="AE286" s="71" t="str">
        <f ca="1">INDEX({"","_","-","="},IF(OR($D286 &gt;= AF$6, $E286 &lt; AE$6), 0, 1)+IF(OR($F286 &gt;= AF$6, $G286 &lt; AE$6), 0, 2)+1)</f>
        <v/>
      </c>
      <c r="AF286" s="71" t="str">
        <f ca="1">INDEX({"","_","-","="},IF(OR($D286 &gt;= AG$6, $E286 &lt; AF$6), 0, 1)+IF(OR($F286 &gt;= AG$6, $G286 &lt; AF$6), 0, 2)+1)</f>
        <v/>
      </c>
      <c r="AG286" s="71" t="str">
        <f ca="1">INDEX({"","_","-","="},IF(OR($D286 &gt;= AH$6, $E286 &lt; AG$6), 0, 1)+IF(OR($F286 &gt;= AH$6, $G286 &lt; AG$6), 0, 2)+1)</f>
        <v/>
      </c>
      <c r="AH286" s="71" t="str">
        <f ca="1">INDEX({"","_","-","="},IF(OR($D286 &gt;= AI$6, $E286 &lt; AH$6), 0, 1)+IF(OR($F286 &gt;= AI$6, $G286 &lt; AH$6), 0, 2)+1)</f>
        <v/>
      </c>
      <c r="AI286" s="71" t="str">
        <f ca="1">INDEX({"","_","-","="},IF(OR($D286 &gt;= AJ$6, $E286 &lt; AI$6), 0, 1)+IF(OR($F286 &gt;= AJ$6, $G286 &lt; AI$6), 0, 2)+1)</f>
        <v/>
      </c>
      <c r="AJ286" s="71" t="str">
        <f ca="1">INDEX({"","_","-","="},IF(OR($D286 &gt;= AK$6, $E286 &lt; AJ$6), 0, 1)+IF(OR($F286 &gt;= AK$6, $G286 &lt; AJ$6), 0, 2)+1)</f>
        <v/>
      </c>
      <c r="AK286" s="71" t="str">
        <f ca="1">INDEX({"","_","-","="},IF(OR($D286 &gt;= AL$6, $E286 &lt; AK$6), 0, 1)+IF(OR($F286 &gt;= AL$6, $G286 &lt; AK$6), 0, 2)+1)</f>
        <v/>
      </c>
      <c r="AL286" s="71" t="str">
        <f ca="1">INDEX({"","_","-","="},IF(OR($D286 &gt;= AM$6, $E286 &lt; AL$6), 0, 1)+IF(OR($F286 &gt;= AM$6, $G286 &lt; AL$6), 0, 2)+1)</f>
        <v/>
      </c>
      <c r="AM286" s="71" t="str">
        <f ca="1">INDEX({"","_","-","="},IF(OR($D286 &gt;= AN$6, $E286 &lt; AM$6), 0, 1)+IF(OR($F286 &gt;= AN$6, $G286 &lt; AM$6), 0, 2)+1)</f>
        <v/>
      </c>
      <c r="AN286" s="71" t="str">
        <f ca="1">INDEX({"","_","-","="},IF(OR($D286 &gt;= AO$6, $E286 &lt; AN$6), 0, 1)+IF(OR($F286 &gt;= AO$6, $G286 &lt; AN$6), 0, 2)+1)</f>
        <v/>
      </c>
      <c r="AO286" s="71" t="str">
        <f ca="1">INDEX({"","_","-","="},IF(OR($D286 &gt;= AP$6, $E286 &lt; AO$6), 0, 1)+IF(OR($F286 &gt;= AP$6, $G286 &lt; AO$6), 0, 2)+1)</f>
        <v/>
      </c>
      <c r="AP286" s="71" t="str">
        <f ca="1">INDEX({"","_","-","="},IF(OR($D286 &gt;= AQ$6, $E286 &lt; AP$6), 0, 1)+IF(OR($F286 &gt;= AQ$6, $G286 &lt; AP$6), 0, 2)+1)</f>
        <v/>
      </c>
      <c r="AQ286" s="71" t="str">
        <f ca="1">INDEX({"","_","-","="},IF(OR($D286 &gt;= AR$6, $E286 &lt; AQ$6), 0, 1)+IF(OR($F286 &gt;= AR$6, $G286 &lt; AQ$6), 0, 2)+1)</f>
        <v/>
      </c>
      <c r="AR286" s="71" t="str">
        <f ca="1">INDEX({"","_","-","="},IF(OR($D286 &gt;= AS$6, $E286 &lt; AR$6), 0, 1)+IF(OR($F286 &gt;= AS$6, $G286 &lt; AR$6), 0, 2)+1)</f>
        <v/>
      </c>
      <c r="AS286" s="71" t="str">
        <f ca="1">INDEX({"","_","-","="},IF(OR($D286 &gt;= AT$6, $E286 &lt; AS$6), 0, 1)+IF(OR($F286 &gt;= AT$6, $G286 &lt; AS$6), 0, 2)+1)</f>
        <v/>
      </c>
      <c r="AT286" s="71" t="str">
        <f ca="1">INDEX({"","_","-","="},IF(OR($D286 &gt;= AU$6, $E286 &lt; AT$6), 0, 1)+IF(OR($F286 &gt;= AU$6, $G286 &lt; AT$6), 0, 2)+1)</f>
        <v/>
      </c>
      <c r="AU286" s="71" t="str">
        <f ca="1">INDEX({"","_","-","="},IF(OR($D286 &gt;= AV$6, $E286 &lt; AU$6), 0, 1)+IF(OR($F286 &gt;= AV$6, $G286 &lt; AU$6), 0, 2)+1)</f>
        <v/>
      </c>
      <c r="AV286" s="71" t="str">
        <f ca="1">INDEX({"","_","-","="},IF(OR($D286 &gt;= AW$6, $E286 &lt; AV$6), 0, 1)+IF(OR($F286 &gt;= AW$6, $G286 &lt; AV$6), 0, 2)+1)</f>
        <v/>
      </c>
      <c r="AW286" s="71" t="str">
        <f ca="1">INDEX({"","_","-","="},IF(OR($D286 &gt;= AX$6, $E286 &lt; AW$6), 0, 1)+IF(OR($F286 &gt;= AX$6, $G286 &lt; AW$6), 0, 2)+1)</f>
        <v/>
      </c>
      <c r="AX286" s="71" t="str">
        <f ca="1">INDEX({"","_","-","="},IF(OR($D286 &gt;= AY$6, $E286 &lt; AX$6), 0, 1)+IF(OR($F286 &gt;= AY$6, $G286 &lt; AX$6), 0, 2)+1)</f>
        <v/>
      </c>
      <c r="AY286" s="71" t="str">
        <f ca="1">INDEX({"","_","-","="},IF(OR($D286 &gt;= AZ$6, $E286 &lt; AY$6), 0, 1)+IF(OR($F286 &gt;= AZ$6, $G286 &lt; AY$6), 0, 2)+1)</f>
        <v/>
      </c>
      <c r="AZ286" s="71" t="str">
        <f ca="1">INDEX({"","_","-","="},IF(OR($D286 &gt;= BA$6, $E286 &lt; AZ$6), 0, 1)+IF(OR($F286 &gt;= BA$6, $G286 &lt; AZ$6), 0, 2)+1)</f>
        <v/>
      </c>
      <c r="BA286" s="71" t="str">
        <f ca="1">INDEX({"","_","-","="},IF(OR($D286 &gt;= BB$6, $E286 &lt; BA$6), 0, 1)+IF(OR($F286 &gt;= BB$6, $G286 &lt; BA$6), 0, 2)+1)</f>
        <v/>
      </c>
      <c r="BB286" s="71" t="str">
        <f ca="1">INDEX({"","_","-","="},IF(OR($D286 &gt;= BC$6, $E286 &lt; BB$6), 0, 1)+IF(OR($F286 &gt;= BC$6, $G286 &lt; BB$6), 0, 2)+1)</f>
        <v/>
      </c>
      <c r="BC286" s="71" t="str">
        <f ca="1">INDEX({"","_","-","="},IF(OR($D286 &gt;= BD$6, $E286 &lt; BC$6), 0, 1)+IF(OR($F286 &gt;= BD$6, $G286 &lt; BC$6), 0, 2)+1)</f>
        <v/>
      </c>
      <c r="BD286" s="71" t="str">
        <f ca="1">INDEX({"","_","-","="},IF(OR($D286 &gt;= BE$6, $E286 &lt; BD$6), 0, 1)+IF(OR($F286 &gt;= BE$6, $G286 &lt; BD$6), 0, 2)+1)</f>
        <v/>
      </c>
      <c r="BE286" s="71" t="str">
        <f ca="1">INDEX({"","_","-","="},IF(OR($D286 &gt;= BF$6, $E286 &lt; BE$6), 0, 1)+IF(OR($F286 &gt;= BF$6, $G286 &lt; BE$6), 0, 2)+1)</f>
        <v/>
      </c>
      <c r="BF286" s="71" t="str">
        <f ca="1">INDEX({"","_","-","="},IF(OR($D286 &gt;= BG$6, $E286 &lt; BF$6), 0, 1)+IF(OR($F286 &gt;= BG$6, $G286 &lt; BF$6), 0, 2)+1)</f>
        <v/>
      </c>
      <c r="BG286" s="71" t="str">
        <f ca="1">INDEX({"","_","-","="},IF(OR($D286 &gt;= BH$6, $E286 &lt; BG$6), 0, 1)+IF(OR($F286 &gt;= BH$6, $G286 &lt; BG$6), 0, 2)+1)</f>
        <v/>
      </c>
      <c r="BH286" s="71" t="str">
        <f ca="1">INDEX({"","_","-","="},IF(OR($D286 &gt;= BI$6, $E286 &lt; BH$6), 0, 1)+IF(OR($F286 &gt;= BI$6, $G286 &lt; BH$6), 0, 2)+1)</f>
        <v/>
      </c>
      <c r="BI286" s="71" t="str">
        <f ca="1">INDEX({"","_","-","="},IF(OR($D286 &gt;= BJ$6, $E286 &lt; BI$6), 0, 1)+IF(OR($F286 &gt;= BJ$6, $G286 &lt; BI$6), 0, 2)+1)</f>
        <v/>
      </c>
      <c r="BJ286" s="71" t="str">
        <f ca="1">INDEX({"","_","-","="},IF(OR($D286 &gt;= BK$6, $E286 &lt; BJ$6), 0, 1)+IF(OR($F286 &gt;= BK$6, $G286 &lt; BJ$6), 0, 2)+1)</f>
        <v/>
      </c>
      <c r="BK286" s="71" t="str">
        <f ca="1">INDEX({"","_","-","="},IF(OR($D286 &gt;= BL$6, $E286 &lt; BK$6), 0, 1)+IF(OR($F286 &gt;= BL$6, $G286 &lt; BK$6), 0, 2)+1)</f>
        <v/>
      </c>
      <c r="BL286" s="71" t="str">
        <f ca="1">INDEX({"","_","-","="},IF(OR($D286 &gt;= BM$6, $E286 &lt; BL$6), 0, 1)+IF(OR($F286 &gt;= BM$6, $G286 &lt; BL$6), 0, 2)+1)</f>
        <v/>
      </c>
      <c r="BM286" s="71" t="str">
        <f ca="1">INDEX({"","_","-","="},IF(OR($D286 &gt;= BN$6, $E286 &lt; BM$6), 0, 1)+IF(OR($F286 &gt;= BN$6, $G286 &lt; BM$6), 0, 2)+1)</f>
        <v/>
      </c>
      <c r="BN286" s="71" t="str">
        <f ca="1">INDEX({"","_","-","="},IF(OR($D286 &gt;= BO$6, $E286 &lt; BN$6), 0, 1)+IF(OR($F286 &gt;= BO$6, $G286 &lt; BN$6), 0, 2)+1)</f>
        <v/>
      </c>
      <c r="BO286" s="71" t="str">
        <f ca="1">INDEX({"","_","-","="},IF(OR($D286 &gt;= BP$6, $E286 &lt; BO$6), 0, 1)+IF(OR($F286 &gt;= BP$6, $G286 &lt; BO$6), 0, 2)+1)</f>
        <v/>
      </c>
      <c r="BP286" s="71" t="str">
        <f ca="1">INDEX({"","_","-","="},IF(OR($D286 &gt;= BQ$6, $E286 &lt; BP$6), 0, 1)+IF(OR($F286 &gt;= BQ$6, $G286 &lt; BP$6), 0, 2)+1)</f>
        <v/>
      </c>
      <c r="BQ286" s="71" t="str">
        <f ca="1">INDEX({"","_","-","="},IF(OR($D286 &gt;= BR$6, $E286 &lt; BQ$6), 0, 1)+IF(OR($F286 &gt;= BR$6, $G286 &lt; BQ$6), 0, 2)+1)</f>
        <v/>
      </c>
      <c r="BR286" s="71" t="str">
        <f ca="1">INDEX({"","_","-","="},IF(OR($D286 &gt;= BS$6, $E286 &lt; BR$6), 0, 1)+IF(OR($F286 &gt;= BS$6, $G286 &lt; BR$6), 0, 2)+1)</f>
        <v/>
      </c>
      <c r="BS286" s="71" t="str">
        <f ca="1">INDEX({"","_","-","="},IF(OR($D286 &gt;= BT$6, $E286 &lt; BS$6), 0, 1)+IF(OR($F286 &gt;= BT$6, $G286 &lt; BS$6), 0, 2)+1)</f>
        <v/>
      </c>
      <c r="BT286" s="71" t="str">
        <f ca="1">INDEX({"","_","-","="},IF(OR($D286 &gt;= BU$6, $E286 &lt; BT$6), 0, 1)+IF(OR($F286 &gt;= BU$6, $G286 &lt; BT$6), 0, 2)+1)</f>
        <v/>
      </c>
      <c r="BU286" s="71" t="str">
        <f ca="1">INDEX({"","_","-","="},IF(OR($D286 &gt;= BV$6, $E286 &lt; BU$6), 0, 1)+IF(OR($F286 &gt;= BV$6, $G286 &lt; BU$6), 0, 2)+1)</f>
        <v/>
      </c>
      <c r="BV286" s="71" t="str">
        <f ca="1">INDEX({"","_","-","="},IF(OR($D286 &gt;= BW$6, $E286 &lt; BV$6), 0, 1)+IF(OR($F286 &gt;= BW$6, $G286 &lt; BV$6), 0, 2)+1)</f>
        <v/>
      </c>
      <c r="BW286" s="71" t="str">
        <f ca="1">INDEX({"","_","-","="},IF(OR($D286 &gt;= BX$6, $E286 &lt; BW$6), 0, 1)+IF(OR($F286 &gt;= BX$6, $G286 &lt; BW$6), 0, 2)+1)</f>
        <v/>
      </c>
      <c r="BX286" s="71" t="str">
        <f ca="1">INDEX({"","_","-","="},IF(OR($D286 &gt;= BY$6, $E286 &lt; BX$6), 0, 1)+IF(OR($F286 &gt;= BY$6, $G286 &lt; BX$6), 0, 2)+1)</f>
        <v/>
      </c>
      <c r="BY286" s="71" t="str">
        <f ca="1">INDEX({"","_","-","="},IF(OR($D286 &gt;= BZ$6, $E286 &lt; BY$6), 0, 1)+IF(OR($F286 &gt;= BZ$6, $G286 &lt; BY$6), 0, 2)+1)</f>
        <v/>
      </c>
      <c r="BZ286" s="71" t="str">
        <f ca="1">INDEX({"","_","-","="},IF(OR($D286 &gt;= CA$6, $E286 &lt; BZ$6), 0, 1)+IF(OR($F286 &gt;= CA$6, $G286 &lt; BZ$6), 0, 2)+1)</f>
        <v/>
      </c>
      <c r="CA286" s="71" t="str">
        <f ca="1">INDEX({"","_","-","="},IF(OR($D286 &gt;= CB$6, $E286 &lt; CA$6), 0, 1)+IF(OR($F286 &gt;= CB$6, $G286 &lt; CA$6), 0, 2)+1)</f>
        <v/>
      </c>
      <c r="CB286" s="71" t="str">
        <f ca="1">INDEX({"","_","-","="},IF(OR($D286 &gt;= CC$6, $E286 &lt; CB$6), 0, 1)+IF(OR($F286 &gt;= CC$6, $G286 &lt; CB$6), 0, 2)+1)</f>
        <v/>
      </c>
      <c r="CC286" s="71" t="str">
        <f ca="1">INDEX({"","_","-","="},IF(OR($D286 &gt;= CD$6, $E286 &lt; CC$6), 0, 1)+IF(OR($F286 &gt;= CD$6, $G286 &lt; CC$6), 0, 2)+1)</f>
        <v/>
      </c>
      <c r="CD286" s="71" t="str">
        <f ca="1">INDEX({"","_","-","="},IF(OR($D286 &gt;= CE$6, $E286 &lt; CD$6), 0, 1)+IF(OR($F286 &gt;= CE$6, $G286 &lt; CD$6), 0, 2)+1)</f>
        <v/>
      </c>
    </row>
    <row r="287" spans="1:82">
      <c r="A287" s="8" t="str">
        <f ca="1">IF('临-进度'!N282,'临-进度'!$A282,"")</f>
        <v/>
      </c>
      <c r="B287" s="8" t="str">
        <f ca="1">IF('临-进度'!N282,'临-进度'!$B282,"")</f>
        <v/>
      </c>
      <c r="C287" s="8" t="str">
        <f ca="1">IF('临-进度'!N282,'临-进度'!$F282,"")</f>
        <v/>
      </c>
      <c r="D287" s="42" t="str">
        <f ca="1">IF('临-进度'!$N282,'临-进度'!$J282,"")</f>
        <v/>
      </c>
      <c r="E287" s="42" t="str">
        <f ca="1">IF('临-进度'!$N282,'临-进度'!$AF282,"")</f>
        <v/>
      </c>
      <c r="F287" s="42" t="str">
        <f ca="1">IF('临-进度'!$N282,'临-进度'!$K282,"")</f>
        <v/>
      </c>
      <c r="G287" s="76" t="str">
        <f ca="1">IF('临-进度'!$N282,'临-进度'!$AG282,"")</f>
        <v/>
      </c>
      <c r="H287" s="71" t="str">
        <f ca="1">INDEX({"","_","-","="},IF(OR($D287 &gt;= I$6, $E287 &lt; H$6), 0, 1)+IF(OR($F287 &gt;= I$6, $G287 &lt; H$6), 0, 2)+1)</f>
        <v/>
      </c>
      <c r="I287" s="71" t="str">
        <f ca="1">INDEX({"","_","-","="},IF(OR($D287 &gt;= J$6, $E287 &lt; I$6), 0, 1)+IF(OR($F287 &gt;= J$6, $G287 &lt; I$6), 0, 2)+1)</f>
        <v/>
      </c>
      <c r="J287" s="71" t="str">
        <f ca="1">INDEX({"","_","-","="},IF(OR($D287 &gt;= K$6, $E287 &lt; J$6), 0, 1)+IF(OR($F287 &gt;= K$6, $G287 &lt; J$6), 0, 2)+1)</f>
        <v/>
      </c>
      <c r="K287" s="71" t="str">
        <f ca="1">INDEX({"","_","-","="},IF(OR($D287 &gt;= L$6, $E287 &lt; K$6), 0, 1)+IF(OR($F287 &gt;= L$6, $G287 &lt; K$6), 0, 2)+1)</f>
        <v/>
      </c>
      <c r="L287" s="71" t="str">
        <f ca="1">INDEX({"","_","-","="},IF(OR($D287 &gt;= M$6, $E287 &lt; L$6), 0, 1)+IF(OR($F287 &gt;= M$6, $G287 &lt; L$6), 0, 2)+1)</f>
        <v/>
      </c>
      <c r="M287" s="71" t="str">
        <f ca="1">INDEX({"","_","-","="},IF(OR($D287 &gt;= N$6, $E287 &lt; M$6), 0, 1)+IF(OR($F287 &gt;= N$6, $G287 &lt; M$6), 0, 2)+1)</f>
        <v/>
      </c>
      <c r="N287" s="71" t="str">
        <f ca="1">INDEX({"","_","-","="},IF(OR($D287 &gt;= O$6, $E287 &lt; N$6), 0, 1)+IF(OR($F287 &gt;= O$6, $G287 &lt; N$6), 0, 2)+1)</f>
        <v/>
      </c>
      <c r="O287" s="71" t="str">
        <f ca="1">INDEX({"","_","-","="},IF(OR($D287 &gt;= P$6, $E287 &lt; O$6), 0, 1)+IF(OR($F287 &gt;= P$6, $G287 &lt; O$6), 0, 2)+1)</f>
        <v/>
      </c>
      <c r="P287" s="71" t="str">
        <f ca="1">INDEX({"","_","-","="},IF(OR($D287 &gt;= Q$6, $E287 &lt; P$6), 0, 1)+IF(OR($F287 &gt;= Q$6, $G287 &lt; P$6), 0, 2)+1)</f>
        <v/>
      </c>
      <c r="Q287" s="71" t="str">
        <f ca="1">INDEX({"","_","-","="},IF(OR($D287 &gt;= R$6, $E287 &lt; Q$6), 0, 1)+IF(OR($F287 &gt;= R$6, $G287 &lt; Q$6), 0, 2)+1)</f>
        <v/>
      </c>
      <c r="R287" s="71" t="str">
        <f ca="1">INDEX({"","_","-","="},IF(OR($D287 &gt;= S$6, $E287 &lt; R$6), 0, 1)+IF(OR($F287 &gt;= S$6, $G287 &lt; R$6), 0, 2)+1)</f>
        <v/>
      </c>
      <c r="S287" s="71" t="str">
        <f ca="1">INDEX({"","_","-","="},IF(OR($D287 &gt;= T$6, $E287 &lt; S$6), 0, 1)+IF(OR($F287 &gt;= T$6, $G287 &lt; S$6), 0, 2)+1)</f>
        <v/>
      </c>
      <c r="T287" s="71" t="str">
        <f ca="1">INDEX({"","_","-","="},IF(OR($D287 &gt;= U$6, $E287 &lt; T$6), 0, 1)+IF(OR($F287 &gt;= U$6, $G287 &lt; T$6), 0, 2)+1)</f>
        <v/>
      </c>
      <c r="U287" s="71" t="str">
        <f ca="1">INDEX({"","_","-","="},IF(OR($D287 &gt;= V$6, $E287 &lt; U$6), 0, 1)+IF(OR($F287 &gt;= V$6, $G287 &lt; U$6), 0, 2)+1)</f>
        <v/>
      </c>
      <c r="V287" s="71" t="str">
        <f ca="1">INDEX({"","_","-","="},IF(OR($D287 &gt;= W$6, $E287 &lt; V$6), 0, 1)+IF(OR($F287 &gt;= W$6, $G287 &lt; V$6), 0, 2)+1)</f>
        <v/>
      </c>
      <c r="W287" s="71" t="str">
        <f ca="1">INDEX({"","_","-","="},IF(OR($D287 &gt;= X$6, $E287 &lt; W$6), 0, 1)+IF(OR($F287 &gt;= X$6, $G287 &lt; W$6), 0, 2)+1)</f>
        <v/>
      </c>
      <c r="X287" s="71" t="str">
        <f ca="1">INDEX({"","_","-","="},IF(OR($D287 &gt;= Y$6, $E287 &lt; X$6), 0, 1)+IF(OR($F287 &gt;= Y$6, $G287 &lt; X$6), 0, 2)+1)</f>
        <v/>
      </c>
      <c r="Y287" s="71" t="str">
        <f ca="1">INDEX({"","_","-","="},IF(OR($D287 &gt;= Z$6, $E287 &lt; Y$6), 0, 1)+IF(OR($F287 &gt;= Z$6, $G287 &lt; Y$6), 0, 2)+1)</f>
        <v/>
      </c>
      <c r="Z287" s="71" t="str">
        <f ca="1">INDEX({"","_","-","="},IF(OR($D287 &gt;= AA$6, $E287 &lt; Z$6), 0, 1)+IF(OR($F287 &gt;= AA$6, $G287 &lt; Z$6), 0, 2)+1)</f>
        <v/>
      </c>
      <c r="AA287" s="71" t="str">
        <f ca="1">INDEX({"","_","-","="},IF(OR($D287 &gt;= AB$6, $E287 &lt; AA$6), 0, 1)+IF(OR($F287 &gt;= AB$6, $G287 &lt; AA$6), 0, 2)+1)</f>
        <v/>
      </c>
      <c r="AB287" s="71" t="str">
        <f ca="1">INDEX({"","_","-","="},IF(OR($D287 &gt;= AC$6, $E287 &lt; AB$6), 0, 1)+IF(OR($F287 &gt;= AC$6, $G287 &lt; AB$6), 0, 2)+1)</f>
        <v/>
      </c>
      <c r="AC287" s="71" t="str">
        <f ca="1">INDEX({"","_","-","="},IF(OR($D287 &gt;= AD$6, $E287 &lt; AC$6), 0, 1)+IF(OR($F287 &gt;= AD$6, $G287 &lt; AC$6), 0, 2)+1)</f>
        <v/>
      </c>
      <c r="AD287" s="71" t="str">
        <f ca="1">INDEX({"","_","-","="},IF(OR($D287 &gt;= AE$6, $E287 &lt; AD$6), 0, 1)+IF(OR($F287 &gt;= AE$6, $G287 &lt; AD$6), 0, 2)+1)</f>
        <v/>
      </c>
      <c r="AE287" s="71" t="str">
        <f ca="1">INDEX({"","_","-","="},IF(OR($D287 &gt;= AF$6, $E287 &lt; AE$6), 0, 1)+IF(OR($F287 &gt;= AF$6, $G287 &lt; AE$6), 0, 2)+1)</f>
        <v/>
      </c>
      <c r="AF287" s="71" t="str">
        <f ca="1">INDEX({"","_","-","="},IF(OR($D287 &gt;= AG$6, $E287 &lt; AF$6), 0, 1)+IF(OR($F287 &gt;= AG$6, $G287 &lt; AF$6), 0, 2)+1)</f>
        <v/>
      </c>
      <c r="AG287" s="71" t="str">
        <f ca="1">INDEX({"","_","-","="},IF(OR($D287 &gt;= AH$6, $E287 &lt; AG$6), 0, 1)+IF(OR($F287 &gt;= AH$6, $G287 &lt; AG$6), 0, 2)+1)</f>
        <v/>
      </c>
      <c r="AH287" s="71" t="str">
        <f ca="1">INDEX({"","_","-","="},IF(OR($D287 &gt;= AI$6, $E287 &lt; AH$6), 0, 1)+IF(OR($F287 &gt;= AI$6, $G287 &lt; AH$6), 0, 2)+1)</f>
        <v/>
      </c>
      <c r="AI287" s="71" t="str">
        <f ca="1">INDEX({"","_","-","="},IF(OR($D287 &gt;= AJ$6, $E287 &lt; AI$6), 0, 1)+IF(OR($F287 &gt;= AJ$6, $G287 &lt; AI$6), 0, 2)+1)</f>
        <v/>
      </c>
      <c r="AJ287" s="71" t="str">
        <f ca="1">INDEX({"","_","-","="},IF(OR($D287 &gt;= AK$6, $E287 &lt; AJ$6), 0, 1)+IF(OR($F287 &gt;= AK$6, $G287 &lt; AJ$6), 0, 2)+1)</f>
        <v/>
      </c>
      <c r="AK287" s="71" t="str">
        <f ca="1">INDEX({"","_","-","="},IF(OR($D287 &gt;= AL$6, $E287 &lt; AK$6), 0, 1)+IF(OR($F287 &gt;= AL$6, $G287 &lt; AK$6), 0, 2)+1)</f>
        <v/>
      </c>
      <c r="AL287" s="71" t="str">
        <f ca="1">INDEX({"","_","-","="},IF(OR($D287 &gt;= AM$6, $E287 &lt; AL$6), 0, 1)+IF(OR($F287 &gt;= AM$6, $G287 &lt; AL$6), 0, 2)+1)</f>
        <v/>
      </c>
      <c r="AM287" s="71" t="str">
        <f ca="1">INDEX({"","_","-","="},IF(OR($D287 &gt;= AN$6, $E287 &lt; AM$6), 0, 1)+IF(OR($F287 &gt;= AN$6, $G287 &lt; AM$6), 0, 2)+1)</f>
        <v/>
      </c>
      <c r="AN287" s="71" t="str">
        <f ca="1">INDEX({"","_","-","="},IF(OR($D287 &gt;= AO$6, $E287 &lt; AN$6), 0, 1)+IF(OR($F287 &gt;= AO$6, $G287 &lt; AN$6), 0, 2)+1)</f>
        <v/>
      </c>
      <c r="AO287" s="71" t="str">
        <f ca="1">INDEX({"","_","-","="},IF(OR($D287 &gt;= AP$6, $E287 &lt; AO$6), 0, 1)+IF(OR($F287 &gt;= AP$6, $G287 &lt; AO$6), 0, 2)+1)</f>
        <v/>
      </c>
      <c r="AP287" s="71" t="str">
        <f ca="1">INDEX({"","_","-","="},IF(OR($D287 &gt;= AQ$6, $E287 &lt; AP$6), 0, 1)+IF(OR($F287 &gt;= AQ$6, $G287 &lt; AP$6), 0, 2)+1)</f>
        <v/>
      </c>
      <c r="AQ287" s="71" t="str">
        <f ca="1">INDEX({"","_","-","="},IF(OR($D287 &gt;= AR$6, $E287 &lt; AQ$6), 0, 1)+IF(OR($F287 &gt;= AR$6, $G287 &lt; AQ$6), 0, 2)+1)</f>
        <v/>
      </c>
      <c r="AR287" s="71" t="str">
        <f ca="1">INDEX({"","_","-","="},IF(OR($D287 &gt;= AS$6, $E287 &lt; AR$6), 0, 1)+IF(OR($F287 &gt;= AS$6, $G287 &lt; AR$6), 0, 2)+1)</f>
        <v/>
      </c>
      <c r="AS287" s="71" t="str">
        <f ca="1">INDEX({"","_","-","="},IF(OR($D287 &gt;= AT$6, $E287 &lt; AS$6), 0, 1)+IF(OR($F287 &gt;= AT$6, $G287 &lt; AS$6), 0, 2)+1)</f>
        <v/>
      </c>
      <c r="AT287" s="71" t="str">
        <f ca="1">INDEX({"","_","-","="},IF(OR($D287 &gt;= AU$6, $E287 &lt; AT$6), 0, 1)+IF(OR($F287 &gt;= AU$6, $G287 &lt; AT$6), 0, 2)+1)</f>
        <v/>
      </c>
      <c r="AU287" s="71" t="str">
        <f ca="1">INDEX({"","_","-","="},IF(OR($D287 &gt;= AV$6, $E287 &lt; AU$6), 0, 1)+IF(OR($F287 &gt;= AV$6, $G287 &lt; AU$6), 0, 2)+1)</f>
        <v/>
      </c>
      <c r="AV287" s="71" t="str">
        <f ca="1">INDEX({"","_","-","="},IF(OR($D287 &gt;= AW$6, $E287 &lt; AV$6), 0, 1)+IF(OR($F287 &gt;= AW$6, $G287 &lt; AV$6), 0, 2)+1)</f>
        <v/>
      </c>
      <c r="AW287" s="71" t="str">
        <f ca="1">INDEX({"","_","-","="},IF(OR($D287 &gt;= AX$6, $E287 &lt; AW$6), 0, 1)+IF(OR($F287 &gt;= AX$6, $G287 &lt; AW$6), 0, 2)+1)</f>
        <v/>
      </c>
      <c r="AX287" s="71" t="str">
        <f ca="1">INDEX({"","_","-","="},IF(OR($D287 &gt;= AY$6, $E287 &lt; AX$6), 0, 1)+IF(OR($F287 &gt;= AY$6, $G287 &lt; AX$6), 0, 2)+1)</f>
        <v/>
      </c>
      <c r="AY287" s="71" t="str">
        <f ca="1">INDEX({"","_","-","="},IF(OR($D287 &gt;= AZ$6, $E287 &lt; AY$6), 0, 1)+IF(OR($F287 &gt;= AZ$6, $G287 &lt; AY$6), 0, 2)+1)</f>
        <v/>
      </c>
      <c r="AZ287" s="71" t="str">
        <f ca="1">INDEX({"","_","-","="},IF(OR($D287 &gt;= BA$6, $E287 &lt; AZ$6), 0, 1)+IF(OR($F287 &gt;= BA$6, $G287 &lt; AZ$6), 0, 2)+1)</f>
        <v/>
      </c>
      <c r="BA287" s="71" t="str">
        <f ca="1">INDEX({"","_","-","="},IF(OR($D287 &gt;= BB$6, $E287 &lt; BA$6), 0, 1)+IF(OR($F287 &gt;= BB$6, $G287 &lt; BA$6), 0, 2)+1)</f>
        <v/>
      </c>
      <c r="BB287" s="71" t="str">
        <f ca="1">INDEX({"","_","-","="},IF(OR($D287 &gt;= BC$6, $E287 &lt; BB$6), 0, 1)+IF(OR($F287 &gt;= BC$6, $G287 &lt; BB$6), 0, 2)+1)</f>
        <v/>
      </c>
      <c r="BC287" s="71" t="str">
        <f ca="1">INDEX({"","_","-","="},IF(OR($D287 &gt;= BD$6, $E287 &lt; BC$6), 0, 1)+IF(OR($F287 &gt;= BD$6, $G287 &lt; BC$6), 0, 2)+1)</f>
        <v/>
      </c>
      <c r="BD287" s="71" t="str">
        <f ca="1">INDEX({"","_","-","="},IF(OR($D287 &gt;= BE$6, $E287 &lt; BD$6), 0, 1)+IF(OR($F287 &gt;= BE$6, $G287 &lt; BD$6), 0, 2)+1)</f>
        <v/>
      </c>
      <c r="BE287" s="71" t="str">
        <f ca="1">INDEX({"","_","-","="},IF(OR($D287 &gt;= BF$6, $E287 &lt; BE$6), 0, 1)+IF(OR($F287 &gt;= BF$6, $G287 &lt; BE$6), 0, 2)+1)</f>
        <v/>
      </c>
      <c r="BF287" s="71" t="str">
        <f ca="1">INDEX({"","_","-","="},IF(OR($D287 &gt;= BG$6, $E287 &lt; BF$6), 0, 1)+IF(OR($F287 &gt;= BG$6, $G287 &lt; BF$6), 0, 2)+1)</f>
        <v/>
      </c>
      <c r="BG287" s="71" t="str">
        <f ca="1">INDEX({"","_","-","="},IF(OR($D287 &gt;= BH$6, $E287 &lt; BG$6), 0, 1)+IF(OR($F287 &gt;= BH$6, $G287 &lt; BG$6), 0, 2)+1)</f>
        <v/>
      </c>
      <c r="BH287" s="71" t="str">
        <f ca="1">INDEX({"","_","-","="},IF(OR($D287 &gt;= BI$6, $E287 &lt; BH$6), 0, 1)+IF(OR($F287 &gt;= BI$6, $G287 &lt; BH$6), 0, 2)+1)</f>
        <v/>
      </c>
      <c r="BI287" s="71" t="str">
        <f ca="1">INDEX({"","_","-","="},IF(OR($D287 &gt;= BJ$6, $E287 &lt; BI$6), 0, 1)+IF(OR($F287 &gt;= BJ$6, $G287 &lt; BI$6), 0, 2)+1)</f>
        <v/>
      </c>
      <c r="BJ287" s="71" t="str">
        <f ca="1">INDEX({"","_","-","="},IF(OR($D287 &gt;= BK$6, $E287 &lt; BJ$6), 0, 1)+IF(OR($F287 &gt;= BK$6, $G287 &lt; BJ$6), 0, 2)+1)</f>
        <v/>
      </c>
      <c r="BK287" s="71" t="str">
        <f ca="1">INDEX({"","_","-","="},IF(OR($D287 &gt;= BL$6, $E287 &lt; BK$6), 0, 1)+IF(OR($F287 &gt;= BL$6, $G287 &lt; BK$6), 0, 2)+1)</f>
        <v/>
      </c>
      <c r="BL287" s="71" t="str">
        <f ca="1">INDEX({"","_","-","="},IF(OR($D287 &gt;= BM$6, $E287 &lt; BL$6), 0, 1)+IF(OR($F287 &gt;= BM$6, $G287 &lt; BL$6), 0, 2)+1)</f>
        <v/>
      </c>
      <c r="BM287" s="71" t="str">
        <f ca="1">INDEX({"","_","-","="},IF(OR($D287 &gt;= BN$6, $E287 &lt; BM$6), 0, 1)+IF(OR($F287 &gt;= BN$6, $G287 &lt; BM$6), 0, 2)+1)</f>
        <v/>
      </c>
      <c r="BN287" s="71" t="str">
        <f ca="1">INDEX({"","_","-","="},IF(OR($D287 &gt;= BO$6, $E287 &lt; BN$6), 0, 1)+IF(OR($F287 &gt;= BO$6, $G287 &lt; BN$6), 0, 2)+1)</f>
        <v/>
      </c>
      <c r="BO287" s="71" t="str">
        <f ca="1">INDEX({"","_","-","="},IF(OR($D287 &gt;= BP$6, $E287 &lt; BO$6), 0, 1)+IF(OR($F287 &gt;= BP$6, $G287 &lt; BO$6), 0, 2)+1)</f>
        <v/>
      </c>
      <c r="BP287" s="71" t="str">
        <f ca="1">INDEX({"","_","-","="},IF(OR($D287 &gt;= BQ$6, $E287 &lt; BP$6), 0, 1)+IF(OR($F287 &gt;= BQ$6, $G287 &lt; BP$6), 0, 2)+1)</f>
        <v/>
      </c>
      <c r="BQ287" s="71" t="str">
        <f ca="1">INDEX({"","_","-","="},IF(OR($D287 &gt;= BR$6, $E287 &lt; BQ$6), 0, 1)+IF(OR($F287 &gt;= BR$6, $G287 &lt; BQ$6), 0, 2)+1)</f>
        <v/>
      </c>
      <c r="BR287" s="71" t="str">
        <f ca="1">INDEX({"","_","-","="},IF(OR($D287 &gt;= BS$6, $E287 &lt; BR$6), 0, 1)+IF(OR($F287 &gt;= BS$6, $G287 &lt; BR$6), 0, 2)+1)</f>
        <v/>
      </c>
      <c r="BS287" s="71" t="str">
        <f ca="1">INDEX({"","_","-","="},IF(OR($D287 &gt;= BT$6, $E287 &lt; BS$6), 0, 1)+IF(OR($F287 &gt;= BT$6, $G287 &lt; BS$6), 0, 2)+1)</f>
        <v/>
      </c>
      <c r="BT287" s="71" t="str">
        <f ca="1">INDEX({"","_","-","="},IF(OR($D287 &gt;= BU$6, $E287 &lt; BT$6), 0, 1)+IF(OR($F287 &gt;= BU$6, $G287 &lt; BT$6), 0, 2)+1)</f>
        <v/>
      </c>
      <c r="BU287" s="71" t="str">
        <f ca="1">INDEX({"","_","-","="},IF(OR($D287 &gt;= BV$6, $E287 &lt; BU$6), 0, 1)+IF(OR($F287 &gt;= BV$6, $G287 &lt; BU$6), 0, 2)+1)</f>
        <v/>
      </c>
      <c r="BV287" s="71" t="str">
        <f ca="1">INDEX({"","_","-","="},IF(OR($D287 &gt;= BW$6, $E287 &lt; BV$6), 0, 1)+IF(OR($F287 &gt;= BW$6, $G287 &lt; BV$6), 0, 2)+1)</f>
        <v/>
      </c>
      <c r="BW287" s="71" t="str">
        <f ca="1">INDEX({"","_","-","="},IF(OR($D287 &gt;= BX$6, $E287 &lt; BW$6), 0, 1)+IF(OR($F287 &gt;= BX$6, $G287 &lt; BW$6), 0, 2)+1)</f>
        <v/>
      </c>
      <c r="BX287" s="71" t="str">
        <f ca="1">INDEX({"","_","-","="},IF(OR($D287 &gt;= BY$6, $E287 &lt; BX$6), 0, 1)+IF(OR($F287 &gt;= BY$6, $G287 &lt; BX$6), 0, 2)+1)</f>
        <v/>
      </c>
      <c r="BY287" s="71" t="str">
        <f ca="1">INDEX({"","_","-","="},IF(OR($D287 &gt;= BZ$6, $E287 &lt; BY$6), 0, 1)+IF(OR($F287 &gt;= BZ$6, $G287 &lt; BY$6), 0, 2)+1)</f>
        <v/>
      </c>
      <c r="BZ287" s="71" t="str">
        <f ca="1">INDEX({"","_","-","="},IF(OR($D287 &gt;= CA$6, $E287 &lt; BZ$6), 0, 1)+IF(OR($F287 &gt;= CA$6, $G287 &lt; BZ$6), 0, 2)+1)</f>
        <v/>
      </c>
      <c r="CA287" s="71" t="str">
        <f ca="1">INDEX({"","_","-","="},IF(OR($D287 &gt;= CB$6, $E287 &lt; CA$6), 0, 1)+IF(OR($F287 &gt;= CB$6, $G287 &lt; CA$6), 0, 2)+1)</f>
        <v/>
      </c>
      <c r="CB287" s="71" t="str">
        <f ca="1">INDEX({"","_","-","="},IF(OR($D287 &gt;= CC$6, $E287 &lt; CB$6), 0, 1)+IF(OR($F287 &gt;= CC$6, $G287 &lt; CB$6), 0, 2)+1)</f>
        <v/>
      </c>
      <c r="CC287" s="71" t="str">
        <f ca="1">INDEX({"","_","-","="},IF(OR($D287 &gt;= CD$6, $E287 &lt; CC$6), 0, 1)+IF(OR($F287 &gt;= CD$6, $G287 &lt; CC$6), 0, 2)+1)</f>
        <v/>
      </c>
      <c r="CD287" s="71" t="str">
        <f ca="1">INDEX({"","_","-","="},IF(OR($D287 &gt;= CE$6, $E287 &lt; CD$6), 0, 1)+IF(OR($F287 &gt;= CE$6, $G287 &lt; CD$6), 0, 2)+1)</f>
        <v/>
      </c>
    </row>
    <row r="288" spans="1:82">
      <c r="A288" s="8" t="str">
        <f ca="1">IF('临-进度'!N283,'临-进度'!$A283,"")</f>
        <v/>
      </c>
      <c r="B288" s="8" t="str">
        <f ca="1">IF('临-进度'!N283,'临-进度'!$B283,"")</f>
        <v/>
      </c>
      <c r="C288" s="8" t="str">
        <f ca="1">IF('临-进度'!N283,'临-进度'!$F283,"")</f>
        <v/>
      </c>
      <c r="D288" s="42" t="str">
        <f ca="1">IF('临-进度'!$N283,'临-进度'!$J283,"")</f>
        <v/>
      </c>
      <c r="E288" s="42" t="str">
        <f ca="1">IF('临-进度'!$N283,'临-进度'!$AF283,"")</f>
        <v/>
      </c>
      <c r="F288" s="42" t="str">
        <f ca="1">IF('临-进度'!$N283,'临-进度'!$K283,"")</f>
        <v/>
      </c>
      <c r="G288" s="76" t="str">
        <f ca="1">IF('临-进度'!$N283,'临-进度'!$AG283,"")</f>
        <v/>
      </c>
      <c r="H288" s="71" t="str">
        <f ca="1">INDEX({"","_","-","="},IF(OR($D288 &gt;= I$6, $E288 &lt; H$6), 0, 1)+IF(OR($F288 &gt;= I$6, $G288 &lt; H$6), 0, 2)+1)</f>
        <v/>
      </c>
      <c r="I288" s="71" t="str">
        <f ca="1">INDEX({"","_","-","="},IF(OR($D288 &gt;= J$6, $E288 &lt; I$6), 0, 1)+IF(OR($F288 &gt;= J$6, $G288 &lt; I$6), 0, 2)+1)</f>
        <v/>
      </c>
      <c r="J288" s="71" t="str">
        <f ca="1">INDEX({"","_","-","="},IF(OR($D288 &gt;= K$6, $E288 &lt; J$6), 0, 1)+IF(OR($F288 &gt;= K$6, $G288 &lt; J$6), 0, 2)+1)</f>
        <v/>
      </c>
      <c r="K288" s="71" t="str">
        <f ca="1">INDEX({"","_","-","="},IF(OR($D288 &gt;= L$6, $E288 &lt; K$6), 0, 1)+IF(OR($F288 &gt;= L$6, $G288 &lt; K$6), 0, 2)+1)</f>
        <v/>
      </c>
      <c r="L288" s="71" t="str">
        <f ca="1">INDEX({"","_","-","="},IF(OR($D288 &gt;= M$6, $E288 &lt; L$6), 0, 1)+IF(OR($F288 &gt;= M$6, $G288 &lt; L$6), 0, 2)+1)</f>
        <v/>
      </c>
      <c r="M288" s="71" t="str">
        <f ca="1">INDEX({"","_","-","="},IF(OR($D288 &gt;= N$6, $E288 &lt; M$6), 0, 1)+IF(OR($F288 &gt;= N$6, $G288 &lt; M$6), 0, 2)+1)</f>
        <v/>
      </c>
      <c r="N288" s="71" t="str">
        <f ca="1">INDEX({"","_","-","="},IF(OR($D288 &gt;= O$6, $E288 &lt; N$6), 0, 1)+IF(OR($F288 &gt;= O$6, $G288 &lt; N$6), 0, 2)+1)</f>
        <v/>
      </c>
      <c r="O288" s="71" t="str">
        <f ca="1">INDEX({"","_","-","="},IF(OR($D288 &gt;= P$6, $E288 &lt; O$6), 0, 1)+IF(OR($F288 &gt;= P$6, $G288 &lt; O$6), 0, 2)+1)</f>
        <v/>
      </c>
      <c r="P288" s="71" t="str">
        <f ca="1">INDEX({"","_","-","="},IF(OR($D288 &gt;= Q$6, $E288 &lt; P$6), 0, 1)+IF(OR($F288 &gt;= Q$6, $G288 &lt; P$6), 0, 2)+1)</f>
        <v/>
      </c>
      <c r="Q288" s="71" t="str">
        <f ca="1">INDEX({"","_","-","="},IF(OR($D288 &gt;= R$6, $E288 &lt; Q$6), 0, 1)+IF(OR($F288 &gt;= R$6, $G288 &lt; Q$6), 0, 2)+1)</f>
        <v/>
      </c>
      <c r="R288" s="71" t="str">
        <f ca="1">INDEX({"","_","-","="},IF(OR($D288 &gt;= S$6, $E288 &lt; R$6), 0, 1)+IF(OR($F288 &gt;= S$6, $G288 &lt; R$6), 0, 2)+1)</f>
        <v/>
      </c>
      <c r="S288" s="71" t="str">
        <f ca="1">INDEX({"","_","-","="},IF(OR($D288 &gt;= T$6, $E288 &lt; S$6), 0, 1)+IF(OR($F288 &gt;= T$6, $G288 &lt; S$6), 0, 2)+1)</f>
        <v/>
      </c>
      <c r="T288" s="71" t="str">
        <f ca="1">INDEX({"","_","-","="},IF(OR($D288 &gt;= U$6, $E288 &lt; T$6), 0, 1)+IF(OR($F288 &gt;= U$6, $G288 &lt; T$6), 0, 2)+1)</f>
        <v/>
      </c>
      <c r="U288" s="71" t="str">
        <f ca="1">INDEX({"","_","-","="},IF(OR($D288 &gt;= V$6, $E288 &lt; U$6), 0, 1)+IF(OR($F288 &gt;= V$6, $G288 &lt; U$6), 0, 2)+1)</f>
        <v/>
      </c>
      <c r="V288" s="71" t="str">
        <f ca="1">INDEX({"","_","-","="},IF(OR($D288 &gt;= W$6, $E288 &lt; V$6), 0, 1)+IF(OR($F288 &gt;= W$6, $G288 &lt; V$6), 0, 2)+1)</f>
        <v/>
      </c>
      <c r="W288" s="71" t="str">
        <f ca="1">INDEX({"","_","-","="},IF(OR($D288 &gt;= X$6, $E288 &lt; W$6), 0, 1)+IF(OR($F288 &gt;= X$6, $G288 &lt; W$6), 0, 2)+1)</f>
        <v/>
      </c>
      <c r="X288" s="71" t="str">
        <f ca="1">INDEX({"","_","-","="},IF(OR($D288 &gt;= Y$6, $E288 &lt; X$6), 0, 1)+IF(OR($F288 &gt;= Y$6, $G288 &lt; X$6), 0, 2)+1)</f>
        <v/>
      </c>
      <c r="Y288" s="71" t="str">
        <f ca="1">INDEX({"","_","-","="},IF(OR($D288 &gt;= Z$6, $E288 &lt; Y$6), 0, 1)+IF(OR($F288 &gt;= Z$6, $G288 &lt; Y$6), 0, 2)+1)</f>
        <v/>
      </c>
      <c r="Z288" s="71" t="str">
        <f ca="1">INDEX({"","_","-","="},IF(OR($D288 &gt;= AA$6, $E288 &lt; Z$6), 0, 1)+IF(OR($F288 &gt;= AA$6, $G288 &lt; Z$6), 0, 2)+1)</f>
        <v/>
      </c>
      <c r="AA288" s="71" t="str">
        <f ca="1">INDEX({"","_","-","="},IF(OR($D288 &gt;= AB$6, $E288 &lt; AA$6), 0, 1)+IF(OR($F288 &gt;= AB$6, $G288 &lt; AA$6), 0, 2)+1)</f>
        <v/>
      </c>
      <c r="AB288" s="71" t="str">
        <f ca="1">INDEX({"","_","-","="},IF(OR($D288 &gt;= AC$6, $E288 &lt; AB$6), 0, 1)+IF(OR($F288 &gt;= AC$6, $G288 &lt; AB$6), 0, 2)+1)</f>
        <v/>
      </c>
      <c r="AC288" s="71" t="str">
        <f ca="1">INDEX({"","_","-","="},IF(OR($D288 &gt;= AD$6, $E288 &lt; AC$6), 0, 1)+IF(OR($F288 &gt;= AD$6, $G288 &lt; AC$6), 0, 2)+1)</f>
        <v/>
      </c>
      <c r="AD288" s="71" t="str">
        <f ca="1">INDEX({"","_","-","="},IF(OR($D288 &gt;= AE$6, $E288 &lt; AD$6), 0, 1)+IF(OR($F288 &gt;= AE$6, $G288 &lt; AD$6), 0, 2)+1)</f>
        <v/>
      </c>
      <c r="AE288" s="71" t="str">
        <f ca="1">INDEX({"","_","-","="},IF(OR($D288 &gt;= AF$6, $E288 &lt; AE$6), 0, 1)+IF(OR($F288 &gt;= AF$6, $G288 &lt; AE$6), 0, 2)+1)</f>
        <v/>
      </c>
      <c r="AF288" s="71" t="str">
        <f ca="1">INDEX({"","_","-","="},IF(OR($D288 &gt;= AG$6, $E288 &lt; AF$6), 0, 1)+IF(OR($F288 &gt;= AG$6, $G288 &lt; AF$6), 0, 2)+1)</f>
        <v/>
      </c>
      <c r="AG288" s="71" t="str">
        <f ca="1">INDEX({"","_","-","="},IF(OR($D288 &gt;= AH$6, $E288 &lt; AG$6), 0, 1)+IF(OR($F288 &gt;= AH$6, $G288 &lt; AG$6), 0, 2)+1)</f>
        <v/>
      </c>
      <c r="AH288" s="71" t="str">
        <f ca="1">INDEX({"","_","-","="},IF(OR($D288 &gt;= AI$6, $E288 &lt; AH$6), 0, 1)+IF(OR($F288 &gt;= AI$6, $G288 &lt; AH$6), 0, 2)+1)</f>
        <v/>
      </c>
      <c r="AI288" s="71" t="str">
        <f ca="1">INDEX({"","_","-","="},IF(OR($D288 &gt;= AJ$6, $E288 &lt; AI$6), 0, 1)+IF(OR($F288 &gt;= AJ$6, $G288 &lt; AI$6), 0, 2)+1)</f>
        <v/>
      </c>
      <c r="AJ288" s="71" t="str">
        <f ca="1">INDEX({"","_","-","="},IF(OR($D288 &gt;= AK$6, $E288 &lt; AJ$6), 0, 1)+IF(OR($F288 &gt;= AK$6, $G288 &lt; AJ$6), 0, 2)+1)</f>
        <v/>
      </c>
      <c r="AK288" s="71" t="str">
        <f ca="1">INDEX({"","_","-","="},IF(OR($D288 &gt;= AL$6, $E288 &lt; AK$6), 0, 1)+IF(OR($F288 &gt;= AL$6, $G288 &lt; AK$6), 0, 2)+1)</f>
        <v/>
      </c>
      <c r="AL288" s="71" t="str">
        <f ca="1">INDEX({"","_","-","="},IF(OR($D288 &gt;= AM$6, $E288 &lt; AL$6), 0, 1)+IF(OR($F288 &gt;= AM$6, $G288 &lt; AL$6), 0, 2)+1)</f>
        <v/>
      </c>
      <c r="AM288" s="71" t="str">
        <f ca="1">INDEX({"","_","-","="},IF(OR($D288 &gt;= AN$6, $E288 &lt; AM$6), 0, 1)+IF(OR($F288 &gt;= AN$6, $G288 &lt; AM$6), 0, 2)+1)</f>
        <v/>
      </c>
      <c r="AN288" s="71" t="str">
        <f ca="1">INDEX({"","_","-","="},IF(OR($D288 &gt;= AO$6, $E288 &lt; AN$6), 0, 1)+IF(OR($F288 &gt;= AO$6, $G288 &lt; AN$6), 0, 2)+1)</f>
        <v/>
      </c>
      <c r="AO288" s="71" t="str">
        <f ca="1">INDEX({"","_","-","="},IF(OR($D288 &gt;= AP$6, $E288 &lt; AO$6), 0, 1)+IF(OR($F288 &gt;= AP$6, $G288 &lt; AO$6), 0, 2)+1)</f>
        <v/>
      </c>
      <c r="AP288" s="71" t="str">
        <f ca="1">INDEX({"","_","-","="},IF(OR($D288 &gt;= AQ$6, $E288 &lt; AP$6), 0, 1)+IF(OR($F288 &gt;= AQ$6, $G288 &lt; AP$6), 0, 2)+1)</f>
        <v/>
      </c>
      <c r="AQ288" s="71" t="str">
        <f ca="1">INDEX({"","_","-","="},IF(OR($D288 &gt;= AR$6, $E288 &lt; AQ$6), 0, 1)+IF(OR($F288 &gt;= AR$6, $G288 &lt; AQ$6), 0, 2)+1)</f>
        <v/>
      </c>
      <c r="AR288" s="71" t="str">
        <f ca="1">INDEX({"","_","-","="},IF(OR($D288 &gt;= AS$6, $E288 &lt; AR$6), 0, 1)+IF(OR($F288 &gt;= AS$6, $G288 &lt; AR$6), 0, 2)+1)</f>
        <v/>
      </c>
      <c r="AS288" s="71" t="str">
        <f ca="1">INDEX({"","_","-","="},IF(OR($D288 &gt;= AT$6, $E288 &lt; AS$6), 0, 1)+IF(OR($F288 &gt;= AT$6, $G288 &lt; AS$6), 0, 2)+1)</f>
        <v/>
      </c>
      <c r="AT288" s="71" t="str">
        <f ca="1">INDEX({"","_","-","="},IF(OR($D288 &gt;= AU$6, $E288 &lt; AT$6), 0, 1)+IF(OR($F288 &gt;= AU$6, $G288 &lt; AT$6), 0, 2)+1)</f>
        <v/>
      </c>
      <c r="AU288" s="71" t="str">
        <f ca="1">INDEX({"","_","-","="},IF(OR($D288 &gt;= AV$6, $E288 &lt; AU$6), 0, 1)+IF(OR($F288 &gt;= AV$6, $G288 &lt; AU$6), 0, 2)+1)</f>
        <v/>
      </c>
      <c r="AV288" s="71" t="str">
        <f ca="1">INDEX({"","_","-","="},IF(OR($D288 &gt;= AW$6, $E288 &lt; AV$6), 0, 1)+IF(OR($F288 &gt;= AW$6, $G288 &lt; AV$6), 0, 2)+1)</f>
        <v/>
      </c>
      <c r="AW288" s="71" t="str">
        <f ca="1">INDEX({"","_","-","="},IF(OR($D288 &gt;= AX$6, $E288 &lt; AW$6), 0, 1)+IF(OR($F288 &gt;= AX$6, $G288 &lt; AW$6), 0, 2)+1)</f>
        <v/>
      </c>
      <c r="AX288" s="71" t="str">
        <f ca="1">INDEX({"","_","-","="},IF(OR($D288 &gt;= AY$6, $E288 &lt; AX$6), 0, 1)+IF(OR($F288 &gt;= AY$6, $G288 &lt; AX$6), 0, 2)+1)</f>
        <v/>
      </c>
      <c r="AY288" s="71" t="str">
        <f ca="1">INDEX({"","_","-","="},IF(OR($D288 &gt;= AZ$6, $E288 &lt; AY$6), 0, 1)+IF(OR($F288 &gt;= AZ$6, $G288 &lt; AY$6), 0, 2)+1)</f>
        <v/>
      </c>
      <c r="AZ288" s="71" t="str">
        <f ca="1">INDEX({"","_","-","="},IF(OR($D288 &gt;= BA$6, $E288 &lt; AZ$6), 0, 1)+IF(OR($F288 &gt;= BA$6, $G288 &lt; AZ$6), 0, 2)+1)</f>
        <v/>
      </c>
      <c r="BA288" s="71" t="str">
        <f ca="1">INDEX({"","_","-","="},IF(OR($D288 &gt;= BB$6, $E288 &lt; BA$6), 0, 1)+IF(OR($F288 &gt;= BB$6, $G288 &lt; BA$6), 0, 2)+1)</f>
        <v/>
      </c>
      <c r="BB288" s="71" t="str">
        <f ca="1">INDEX({"","_","-","="},IF(OR($D288 &gt;= BC$6, $E288 &lt; BB$6), 0, 1)+IF(OR($F288 &gt;= BC$6, $G288 &lt; BB$6), 0, 2)+1)</f>
        <v/>
      </c>
      <c r="BC288" s="71" t="str">
        <f ca="1">INDEX({"","_","-","="},IF(OR($D288 &gt;= BD$6, $E288 &lt; BC$6), 0, 1)+IF(OR($F288 &gt;= BD$6, $G288 &lt; BC$6), 0, 2)+1)</f>
        <v/>
      </c>
      <c r="BD288" s="71" t="str">
        <f ca="1">INDEX({"","_","-","="},IF(OR($D288 &gt;= BE$6, $E288 &lt; BD$6), 0, 1)+IF(OR($F288 &gt;= BE$6, $G288 &lt; BD$6), 0, 2)+1)</f>
        <v/>
      </c>
      <c r="BE288" s="71" t="str">
        <f ca="1">INDEX({"","_","-","="},IF(OR($D288 &gt;= BF$6, $E288 &lt; BE$6), 0, 1)+IF(OR($F288 &gt;= BF$6, $G288 &lt; BE$6), 0, 2)+1)</f>
        <v/>
      </c>
      <c r="BF288" s="71" t="str">
        <f ca="1">INDEX({"","_","-","="},IF(OR($D288 &gt;= BG$6, $E288 &lt; BF$6), 0, 1)+IF(OR($F288 &gt;= BG$6, $G288 &lt; BF$6), 0, 2)+1)</f>
        <v/>
      </c>
      <c r="BG288" s="71" t="str">
        <f ca="1">INDEX({"","_","-","="},IF(OR($D288 &gt;= BH$6, $E288 &lt; BG$6), 0, 1)+IF(OR($F288 &gt;= BH$6, $G288 &lt; BG$6), 0, 2)+1)</f>
        <v/>
      </c>
      <c r="BH288" s="71" t="str">
        <f ca="1">INDEX({"","_","-","="},IF(OR($D288 &gt;= BI$6, $E288 &lt; BH$6), 0, 1)+IF(OR($F288 &gt;= BI$6, $G288 &lt; BH$6), 0, 2)+1)</f>
        <v/>
      </c>
      <c r="BI288" s="71" t="str">
        <f ca="1">INDEX({"","_","-","="},IF(OR($D288 &gt;= BJ$6, $E288 &lt; BI$6), 0, 1)+IF(OR($F288 &gt;= BJ$6, $G288 &lt; BI$6), 0, 2)+1)</f>
        <v/>
      </c>
      <c r="BJ288" s="71" t="str">
        <f ca="1">INDEX({"","_","-","="},IF(OR($D288 &gt;= BK$6, $E288 &lt; BJ$6), 0, 1)+IF(OR($F288 &gt;= BK$6, $G288 &lt; BJ$6), 0, 2)+1)</f>
        <v/>
      </c>
      <c r="BK288" s="71" t="str">
        <f ca="1">INDEX({"","_","-","="},IF(OR($D288 &gt;= BL$6, $E288 &lt; BK$6), 0, 1)+IF(OR($F288 &gt;= BL$6, $G288 &lt; BK$6), 0, 2)+1)</f>
        <v/>
      </c>
      <c r="BL288" s="71" t="str">
        <f ca="1">INDEX({"","_","-","="},IF(OR($D288 &gt;= BM$6, $E288 &lt; BL$6), 0, 1)+IF(OR($F288 &gt;= BM$6, $G288 &lt; BL$6), 0, 2)+1)</f>
        <v/>
      </c>
      <c r="BM288" s="71" t="str">
        <f ca="1">INDEX({"","_","-","="},IF(OR($D288 &gt;= BN$6, $E288 &lt; BM$6), 0, 1)+IF(OR($F288 &gt;= BN$6, $G288 &lt; BM$6), 0, 2)+1)</f>
        <v/>
      </c>
      <c r="BN288" s="71" t="str">
        <f ca="1">INDEX({"","_","-","="},IF(OR($D288 &gt;= BO$6, $E288 &lt; BN$6), 0, 1)+IF(OR($F288 &gt;= BO$6, $G288 &lt; BN$6), 0, 2)+1)</f>
        <v/>
      </c>
      <c r="BO288" s="71" t="str">
        <f ca="1">INDEX({"","_","-","="},IF(OR($D288 &gt;= BP$6, $E288 &lt; BO$6), 0, 1)+IF(OR($F288 &gt;= BP$6, $G288 &lt; BO$6), 0, 2)+1)</f>
        <v/>
      </c>
      <c r="BP288" s="71" t="str">
        <f ca="1">INDEX({"","_","-","="},IF(OR($D288 &gt;= BQ$6, $E288 &lt; BP$6), 0, 1)+IF(OR($F288 &gt;= BQ$6, $G288 &lt; BP$6), 0, 2)+1)</f>
        <v/>
      </c>
      <c r="BQ288" s="71" t="str">
        <f ca="1">INDEX({"","_","-","="},IF(OR($D288 &gt;= BR$6, $E288 &lt; BQ$6), 0, 1)+IF(OR($F288 &gt;= BR$6, $G288 &lt; BQ$6), 0, 2)+1)</f>
        <v/>
      </c>
      <c r="BR288" s="71" t="str">
        <f ca="1">INDEX({"","_","-","="},IF(OR($D288 &gt;= BS$6, $E288 &lt; BR$6), 0, 1)+IF(OR($F288 &gt;= BS$6, $G288 &lt; BR$6), 0, 2)+1)</f>
        <v/>
      </c>
      <c r="BS288" s="71" t="str">
        <f ca="1">INDEX({"","_","-","="},IF(OR($D288 &gt;= BT$6, $E288 &lt; BS$6), 0, 1)+IF(OR($F288 &gt;= BT$6, $G288 &lt; BS$6), 0, 2)+1)</f>
        <v/>
      </c>
      <c r="BT288" s="71" t="str">
        <f ca="1">INDEX({"","_","-","="},IF(OR($D288 &gt;= BU$6, $E288 &lt; BT$6), 0, 1)+IF(OR($F288 &gt;= BU$6, $G288 &lt; BT$6), 0, 2)+1)</f>
        <v/>
      </c>
      <c r="BU288" s="71" t="str">
        <f ca="1">INDEX({"","_","-","="},IF(OR($D288 &gt;= BV$6, $E288 &lt; BU$6), 0, 1)+IF(OR($F288 &gt;= BV$6, $G288 &lt; BU$6), 0, 2)+1)</f>
        <v/>
      </c>
      <c r="BV288" s="71" t="str">
        <f ca="1">INDEX({"","_","-","="},IF(OR($D288 &gt;= BW$6, $E288 &lt; BV$6), 0, 1)+IF(OR($F288 &gt;= BW$6, $G288 &lt; BV$6), 0, 2)+1)</f>
        <v/>
      </c>
      <c r="BW288" s="71" t="str">
        <f ca="1">INDEX({"","_","-","="},IF(OR($D288 &gt;= BX$6, $E288 &lt; BW$6), 0, 1)+IF(OR($F288 &gt;= BX$6, $G288 &lt; BW$6), 0, 2)+1)</f>
        <v/>
      </c>
      <c r="BX288" s="71" t="str">
        <f ca="1">INDEX({"","_","-","="},IF(OR($D288 &gt;= BY$6, $E288 &lt; BX$6), 0, 1)+IF(OR($F288 &gt;= BY$6, $G288 &lt; BX$6), 0, 2)+1)</f>
        <v/>
      </c>
      <c r="BY288" s="71" t="str">
        <f ca="1">INDEX({"","_","-","="},IF(OR($D288 &gt;= BZ$6, $E288 &lt; BY$6), 0, 1)+IF(OR($F288 &gt;= BZ$6, $G288 &lt; BY$6), 0, 2)+1)</f>
        <v/>
      </c>
      <c r="BZ288" s="71" t="str">
        <f ca="1">INDEX({"","_","-","="},IF(OR($D288 &gt;= CA$6, $E288 &lt; BZ$6), 0, 1)+IF(OR($F288 &gt;= CA$6, $G288 &lt; BZ$6), 0, 2)+1)</f>
        <v/>
      </c>
      <c r="CA288" s="71" t="str">
        <f ca="1">INDEX({"","_","-","="},IF(OR($D288 &gt;= CB$6, $E288 &lt; CA$6), 0, 1)+IF(OR($F288 &gt;= CB$6, $G288 &lt; CA$6), 0, 2)+1)</f>
        <v/>
      </c>
      <c r="CB288" s="71" t="str">
        <f ca="1">INDEX({"","_","-","="},IF(OR($D288 &gt;= CC$6, $E288 &lt; CB$6), 0, 1)+IF(OR($F288 &gt;= CC$6, $G288 &lt; CB$6), 0, 2)+1)</f>
        <v/>
      </c>
      <c r="CC288" s="71" t="str">
        <f ca="1">INDEX({"","_","-","="},IF(OR($D288 &gt;= CD$6, $E288 &lt; CC$6), 0, 1)+IF(OR($F288 &gt;= CD$6, $G288 &lt; CC$6), 0, 2)+1)</f>
        <v/>
      </c>
      <c r="CD288" s="71" t="str">
        <f ca="1">INDEX({"","_","-","="},IF(OR($D288 &gt;= CE$6, $E288 &lt; CD$6), 0, 1)+IF(OR($F288 &gt;= CE$6, $G288 &lt; CD$6), 0, 2)+1)</f>
        <v/>
      </c>
    </row>
    <row r="289" spans="1:82">
      <c r="A289" s="8" t="str">
        <f ca="1">IF('临-进度'!N284,'临-进度'!$A284,"")</f>
        <v/>
      </c>
      <c r="B289" s="8" t="str">
        <f ca="1">IF('临-进度'!N284,'临-进度'!$B284,"")</f>
        <v/>
      </c>
      <c r="C289" s="8" t="str">
        <f ca="1">IF('临-进度'!N284,'临-进度'!$F284,"")</f>
        <v/>
      </c>
      <c r="D289" s="42" t="str">
        <f ca="1">IF('临-进度'!$N284,'临-进度'!$J284,"")</f>
        <v/>
      </c>
      <c r="E289" s="42" t="str">
        <f ca="1">IF('临-进度'!$N284,'临-进度'!$AF284,"")</f>
        <v/>
      </c>
      <c r="F289" s="42" t="str">
        <f ca="1">IF('临-进度'!$N284,'临-进度'!$K284,"")</f>
        <v/>
      </c>
      <c r="G289" s="76" t="str">
        <f ca="1">IF('临-进度'!$N284,'临-进度'!$AG284,"")</f>
        <v/>
      </c>
      <c r="H289" s="71" t="str">
        <f ca="1">INDEX({"","_","-","="},IF(OR($D289 &gt;= I$6, $E289 &lt; H$6), 0, 1)+IF(OR($F289 &gt;= I$6, $G289 &lt; H$6), 0, 2)+1)</f>
        <v/>
      </c>
      <c r="I289" s="71" t="str">
        <f ca="1">INDEX({"","_","-","="},IF(OR($D289 &gt;= J$6, $E289 &lt; I$6), 0, 1)+IF(OR($F289 &gt;= J$6, $G289 &lt; I$6), 0, 2)+1)</f>
        <v/>
      </c>
      <c r="J289" s="71" t="str">
        <f ca="1">INDEX({"","_","-","="},IF(OR($D289 &gt;= K$6, $E289 &lt; J$6), 0, 1)+IF(OR($F289 &gt;= K$6, $G289 &lt; J$6), 0, 2)+1)</f>
        <v/>
      </c>
      <c r="K289" s="71" t="str">
        <f ca="1">INDEX({"","_","-","="},IF(OR($D289 &gt;= L$6, $E289 &lt; K$6), 0, 1)+IF(OR($F289 &gt;= L$6, $G289 &lt; K$6), 0, 2)+1)</f>
        <v/>
      </c>
      <c r="L289" s="71" t="str">
        <f ca="1">INDEX({"","_","-","="},IF(OR($D289 &gt;= M$6, $E289 &lt; L$6), 0, 1)+IF(OR($F289 &gt;= M$6, $G289 &lt; L$6), 0, 2)+1)</f>
        <v/>
      </c>
      <c r="M289" s="71" t="str">
        <f ca="1">INDEX({"","_","-","="},IF(OR($D289 &gt;= N$6, $E289 &lt; M$6), 0, 1)+IF(OR($F289 &gt;= N$6, $G289 &lt; M$6), 0, 2)+1)</f>
        <v/>
      </c>
      <c r="N289" s="71" t="str">
        <f ca="1">INDEX({"","_","-","="},IF(OR($D289 &gt;= O$6, $E289 &lt; N$6), 0, 1)+IF(OR($F289 &gt;= O$6, $G289 &lt; N$6), 0, 2)+1)</f>
        <v/>
      </c>
      <c r="O289" s="71" t="str">
        <f ca="1">INDEX({"","_","-","="},IF(OR($D289 &gt;= P$6, $E289 &lt; O$6), 0, 1)+IF(OR($F289 &gt;= P$6, $G289 &lt; O$6), 0, 2)+1)</f>
        <v/>
      </c>
      <c r="P289" s="71" t="str">
        <f ca="1">INDEX({"","_","-","="},IF(OR($D289 &gt;= Q$6, $E289 &lt; P$6), 0, 1)+IF(OR($F289 &gt;= Q$6, $G289 &lt; P$6), 0, 2)+1)</f>
        <v/>
      </c>
      <c r="Q289" s="71" t="str">
        <f ca="1">INDEX({"","_","-","="},IF(OR($D289 &gt;= R$6, $E289 &lt; Q$6), 0, 1)+IF(OR($F289 &gt;= R$6, $G289 &lt; Q$6), 0, 2)+1)</f>
        <v/>
      </c>
      <c r="R289" s="71" t="str">
        <f ca="1">INDEX({"","_","-","="},IF(OR($D289 &gt;= S$6, $E289 &lt; R$6), 0, 1)+IF(OR($F289 &gt;= S$6, $G289 &lt; R$6), 0, 2)+1)</f>
        <v/>
      </c>
      <c r="S289" s="71" t="str">
        <f ca="1">INDEX({"","_","-","="},IF(OR($D289 &gt;= T$6, $E289 &lt; S$6), 0, 1)+IF(OR($F289 &gt;= T$6, $G289 &lt; S$6), 0, 2)+1)</f>
        <v/>
      </c>
      <c r="T289" s="71" t="str">
        <f ca="1">INDEX({"","_","-","="},IF(OR($D289 &gt;= U$6, $E289 &lt; T$6), 0, 1)+IF(OR($F289 &gt;= U$6, $G289 &lt; T$6), 0, 2)+1)</f>
        <v/>
      </c>
      <c r="U289" s="71" t="str">
        <f ca="1">INDEX({"","_","-","="},IF(OR($D289 &gt;= V$6, $E289 &lt; U$6), 0, 1)+IF(OR($F289 &gt;= V$6, $G289 &lt; U$6), 0, 2)+1)</f>
        <v/>
      </c>
      <c r="V289" s="71" t="str">
        <f ca="1">INDEX({"","_","-","="},IF(OR($D289 &gt;= W$6, $E289 &lt; V$6), 0, 1)+IF(OR($F289 &gt;= W$6, $G289 &lt; V$6), 0, 2)+1)</f>
        <v/>
      </c>
      <c r="W289" s="71" t="str">
        <f ca="1">INDEX({"","_","-","="},IF(OR($D289 &gt;= X$6, $E289 &lt; W$6), 0, 1)+IF(OR($F289 &gt;= X$6, $G289 &lt; W$6), 0, 2)+1)</f>
        <v/>
      </c>
      <c r="X289" s="71" t="str">
        <f ca="1">INDEX({"","_","-","="},IF(OR($D289 &gt;= Y$6, $E289 &lt; X$6), 0, 1)+IF(OR($F289 &gt;= Y$6, $G289 &lt; X$6), 0, 2)+1)</f>
        <v/>
      </c>
      <c r="Y289" s="71" t="str">
        <f ca="1">INDEX({"","_","-","="},IF(OR($D289 &gt;= Z$6, $E289 &lt; Y$6), 0, 1)+IF(OR($F289 &gt;= Z$6, $G289 &lt; Y$6), 0, 2)+1)</f>
        <v/>
      </c>
      <c r="Z289" s="71" t="str">
        <f ca="1">INDEX({"","_","-","="},IF(OR($D289 &gt;= AA$6, $E289 &lt; Z$6), 0, 1)+IF(OR($F289 &gt;= AA$6, $G289 &lt; Z$6), 0, 2)+1)</f>
        <v/>
      </c>
      <c r="AA289" s="71" t="str">
        <f ca="1">INDEX({"","_","-","="},IF(OR($D289 &gt;= AB$6, $E289 &lt; AA$6), 0, 1)+IF(OR($F289 &gt;= AB$6, $G289 &lt; AA$6), 0, 2)+1)</f>
        <v/>
      </c>
      <c r="AB289" s="71" t="str">
        <f ca="1">INDEX({"","_","-","="},IF(OR($D289 &gt;= AC$6, $E289 &lt; AB$6), 0, 1)+IF(OR($F289 &gt;= AC$6, $G289 &lt; AB$6), 0, 2)+1)</f>
        <v/>
      </c>
      <c r="AC289" s="71" t="str">
        <f ca="1">INDEX({"","_","-","="},IF(OR($D289 &gt;= AD$6, $E289 &lt; AC$6), 0, 1)+IF(OR($F289 &gt;= AD$6, $G289 &lt; AC$6), 0, 2)+1)</f>
        <v/>
      </c>
      <c r="AD289" s="71" t="str">
        <f ca="1">INDEX({"","_","-","="},IF(OR($D289 &gt;= AE$6, $E289 &lt; AD$6), 0, 1)+IF(OR($F289 &gt;= AE$6, $G289 &lt; AD$6), 0, 2)+1)</f>
        <v/>
      </c>
      <c r="AE289" s="71" t="str">
        <f ca="1">INDEX({"","_","-","="},IF(OR($D289 &gt;= AF$6, $E289 &lt; AE$6), 0, 1)+IF(OR($F289 &gt;= AF$6, $G289 &lt; AE$6), 0, 2)+1)</f>
        <v/>
      </c>
      <c r="AF289" s="71" t="str">
        <f ca="1">INDEX({"","_","-","="},IF(OR($D289 &gt;= AG$6, $E289 &lt; AF$6), 0, 1)+IF(OR($F289 &gt;= AG$6, $G289 &lt; AF$6), 0, 2)+1)</f>
        <v/>
      </c>
      <c r="AG289" s="71" t="str">
        <f ca="1">INDEX({"","_","-","="},IF(OR($D289 &gt;= AH$6, $E289 &lt; AG$6), 0, 1)+IF(OR($F289 &gt;= AH$6, $G289 &lt; AG$6), 0, 2)+1)</f>
        <v/>
      </c>
      <c r="AH289" s="71" t="str">
        <f ca="1">INDEX({"","_","-","="},IF(OR($D289 &gt;= AI$6, $E289 &lt; AH$6), 0, 1)+IF(OR($F289 &gt;= AI$6, $G289 &lt; AH$6), 0, 2)+1)</f>
        <v/>
      </c>
      <c r="AI289" s="71" t="str">
        <f ca="1">INDEX({"","_","-","="},IF(OR($D289 &gt;= AJ$6, $E289 &lt; AI$6), 0, 1)+IF(OR($F289 &gt;= AJ$6, $G289 &lt; AI$6), 0, 2)+1)</f>
        <v/>
      </c>
      <c r="AJ289" s="71" t="str">
        <f ca="1">INDEX({"","_","-","="},IF(OR($D289 &gt;= AK$6, $E289 &lt; AJ$6), 0, 1)+IF(OR($F289 &gt;= AK$6, $G289 &lt; AJ$6), 0, 2)+1)</f>
        <v/>
      </c>
      <c r="AK289" s="71" t="str">
        <f ca="1">INDEX({"","_","-","="},IF(OR($D289 &gt;= AL$6, $E289 &lt; AK$6), 0, 1)+IF(OR($F289 &gt;= AL$6, $G289 &lt; AK$6), 0, 2)+1)</f>
        <v/>
      </c>
      <c r="AL289" s="71" t="str">
        <f ca="1">INDEX({"","_","-","="},IF(OR($D289 &gt;= AM$6, $E289 &lt; AL$6), 0, 1)+IF(OR($F289 &gt;= AM$6, $G289 &lt; AL$6), 0, 2)+1)</f>
        <v/>
      </c>
      <c r="AM289" s="71" t="str">
        <f ca="1">INDEX({"","_","-","="},IF(OR($D289 &gt;= AN$6, $E289 &lt; AM$6), 0, 1)+IF(OR($F289 &gt;= AN$6, $G289 &lt; AM$6), 0, 2)+1)</f>
        <v/>
      </c>
      <c r="AN289" s="71" t="str">
        <f ca="1">INDEX({"","_","-","="},IF(OR($D289 &gt;= AO$6, $E289 &lt; AN$6), 0, 1)+IF(OR($F289 &gt;= AO$6, $G289 &lt; AN$6), 0, 2)+1)</f>
        <v/>
      </c>
      <c r="AO289" s="71" t="str">
        <f ca="1">INDEX({"","_","-","="},IF(OR($D289 &gt;= AP$6, $E289 &lt; AO$6), 0, 1)+IF(OR($F289 &gt;= AP$6, $G289 &lt; AO$6), 0, 2)+1)</f>
        <v/>
      </c>
      <c r="AP289" s="71" t="str">
        <f ca="1">INDEX({"","_","-","="},IF(OR($D289 &gt;= AQ$6, $E289 &lt; AP$6), 0, 1)+IF(OR($F289 &gt;= AQ$6, $G289 &lt; AP$6), 0, 2)+1)</f>
        <v/>
      </c>
      <c r="AQ289" s="71" t="str">
        <f ca="1">INDEX({"","_","-","="},IF(OR($D289 &gt;= AR$6, $E289 &lt; AQ$6), 0, 1)+IF(OR($F289 &gt;= AR$6, $G289 &lt; AQ$6), 0, 2)+1)</f>
        <v/>
      </c>
      <c r="AR289" s="71" t="str">
        <f ca="1">INDEX({"","_","-","="},IF(OR($D289 &gt;= AS$6, $E289 &lt; AR$6), 0, 1)+IF(OR($F289 &gt;= AS$6, $G289 &lt; AR$6), 0, 2)+1)</f>
        <v/>
      </c>
      <c r="AS289" s="71" t="str">
        <f ca="1">INDEX({"","_","-","="},IF(OR($D289 &gt;= AT$6, $E289 &lt; AS$6), 0, 1)+IF(OR($F289 &gt;= AT$6, $G289 &lt; AS$6), 0, 2)+1)</f>
        <v/>
      </c>
      <c r="AT289" s="71" t="str">
        <f ca="1">INDEX({"","_","-","="},IF(OR($D289 &gt;= AU$6, $E289 &lt; AT$6), 0, 1)+IF(OR($F289 &gt;= AU$6, $G289 &lt; AT$6), 0, 2)+1)</f>
        <v/>
      </c>
      <c r="AU289" s="71" t="str">
        <f ca="1">INDEX({"","_","-","="},IF(OR($D289 &gt;= AV$6, $E289 &lt; AU$6), 0, 1)+IF(OR($F289 &gt;= AV$6, $G289 &lt; AU$6), 0, 2)+1)</f>
        <v/>
      </c>
      <c r="AV289" s="71" t="str">
        <f ca="1">INDEX({"","_","-","="},IF(OR($D289 &gt;= AW$6, $E289 &lt; AV$6), 0, 1)+IF(OR($F289 &gt;= AW$6, $G289 &lt; AV$6), 0, 2)+1)</f>
        <v/>
      </c>
      <c r="AW289" s="71" t="str">
        <f ca="1">INDEX({"","_","-","="},IF(OR($D289 &gt;= AX$6, $E289 &lt; AW$6), 0, 1)+IF(OR($F289 &gt;= AX$6, $G289 &lt; AW$6), 0, 2)+1)</f>
        <v/>
      </c>
      <c r="AX289" s="71" t="str">
        <f ca="1">INDEX({"","_","-","="},IF(OR($D289 &gt;= AY$6, $E289 &lt; AX$6), 0, 1)+IF(OR($F289 &gt;= AY$6, $G289 &lt; AX$6), 0, 2)+1)</f>
        <v/>
      </c>
      <c r="AY289" s="71" t="str">
        <f ca="1">INDEX({"","_","-","="},IF(OR($D289 &gt;= AZ$6, $E289 &lt; AY$6), 0, 1)+IF(OR($F289 &gt;= AZ$6, $G289 &lt; AY$6), 0, 2)+1)</f>
        <v/>
      </c>
      <c r="AZ289" s="71" t="str">
        <f ca="1">INDEX({"","_","-","="},IF(OR($D289 &gt;= BA$6, $E289 &lt; AZ$6), 0, 1)+IF(OR($F289 &gt;= BA$6, $G289 &lt; AZ$6), 0, 2)+1)</f>
        <v/>
      </c>
      <c r="BA289" s="71" t="str">
        <f ca="1">INDEX({"","_","-","="},IF(OR($D289 &gt;= BB$6, $E289 &lt; BA$6), 0, 1)+IF(OR($F289 &gt;= BB$6, $G289 &lt; BA$6), 0, 2)+1)</f>
        <v/>
      </c>
      <c r="BB289" s="71" t="str">
        <f ca="1">INDEX({"","_","-","="},IF(OR($D289 &gt;= BC$6, $E289 &lt; BB$6), 0, 1)+IF(OR($F289 &gt;= BC$6, $G289 &lt; BB$6), 0, 2)+1)</f>
        <v/>
      </c>
      <c r="BC289" s="71" t="str">
        <f ca="1">INDEX({"","_","-","="},IF(OR($D289 &gt;= BD$6, $E289 &lt; BC$6), 0, 1)+IF(OR($F289 &gt;= BD$6, $G289 &lt; BC$6), 0, 2)+1)</f>
        <v/>
      </c>
      <c r="BD289" s="71" t="str">
        <f ca="1">INDEX({"","_","-","="},IF(OR($D289 &gt;= BE$6, $E289 &lt; BD$6), 0, 1)+IF(OR($F289 &gt;= BE$6, $G289 &lt; BD$6), 0, 2)+1)</f>
        <v/>
      </c>
      <c r="BE289" s="71" t="str">
        <f ca="1">INDEX({"","_","-","="},IF(OR($D289 &gt;= BF$6, $E289 &lt; BE$6), 0, 1)+IF(OR($F289 &gt;= BF$6, $G289 &lt; BE$6), 0, 2)+1)</f>
        <v/>
      </c>
      <c r="BF289" s="71" t="str">
        <f ca="1">INDEX({"","_","-","="},IF(OR($D289 &gt;= BG$6, $E289 &lt; BF$6), 0, 1)+IF(OR($F289 &gt;= BG$6, $G289 &lt; BF$6), 0, 2)+1)</f>
        <v/>
      </c>
      <c r="BG289" s="71" t="str">
        <f ca="1">INDEX({"","_","-","="},IF(OR($D289 &gt;= BH$6, $E289 &lt; BG$6), 0, 1)+IF(OR($F289 &gt;= BH$6, $G289 &lt; BG$6), 0, 2)+1)</f>
        <v/>
      </c>
      <c r="BH289" s="71" t="str">
        <f ca="1">INDEX({"","_","-","="},IF(OR($D289 &gt;= BI$6, $E289 &lt; BH$6), 0, 1)+IF(OR($F289 &gt;= BI$6, $G289 &lt; BH$6), 0, 2)+1)</f>
        <v/>
      </c>
      <c r="BI289" s="71" t="str">
        <f ca="1">INDEX({"","_","-","="},IF(OR($D289 &gt;= BJ$6, $E289 &lt; BI$6), 0, 1)+IF(OR($F289 &gt;= BJ$6, $G289 &lt; BI$6), 0, 2)+1)</f>
        <v/>
      </c>
      <c r="BJ289" s="71" t="str">
        <f ca="1">INDEX({"","_","-","="},IF(OR($D289 &gt;= BK$6, $E289 &lt; BJ$6), 0, 1)+IF(OR($F289 &gt;= BK$6, $G289 &lt; BJ$6), 0, 2)+1)</f>
        <v/>
      </c>
      <c r="BK289" s="71" t="str">
        <f ca="1">INDEX({"","_","-","="},IF(OR($D289 &gt;= BL$6, $E289 &lt; BK$6), 0, 1)+IF(OR($F289 &gt;= BL$6, $G289 &lt; BK$6), 0, 2)+1)</f>
        <v/>
      </c>
      <c r="BL289" s="71" t="str">
        <f ca="1">INDEX({"","_","-","="},IF(OR($D289 &gt;= BM$6, $E289 &lt; BL$6), 0, 1)+IF(OR($F289 &gt;= BM$6, $G289 &lt; BL$6), 0, 2)+1)</f>
        <v/>
      </c>
      <c r="BM289" s="71" t="str">
        <f ca="1">INDEX({"","_","-","="},IF(OR($D289 &gt;= BN$6, $E289 &lt; BM$6), 0, 1)+IF(OR($F289 &gt;= BN$6, $G289 &lt; BM$6), 0, 2)+1)</f>
        <v/>
      </c>
      <c r="BN289" s="71" t="str">
        <f ca="1">INDEX({"","_","-","="},IF(OR($D289 &gt;= BO$6, $E289 &lt; BN$6), 0, 1)+IF(OR($F289 &gt;= BO$6, $G289 &lt; BN$6), 0, 2)+1)</f>
        <v/>
      </c>
      <c r="BO289" s="71" t="str">
        <f ca="1">INDEX({"","_","-","="},IF(OR($D289 &gt;= BP$6, $E289 &lt; BO$6), 0, 1)+IF(OR($F289 &gt;= BP$6, $G289 &lt; BO$6), 0, 2)+1)</f>
        <v/>
      </c>
      <c r="BP289" s="71" t="str">
        <f ca="1">INDEX({"","_","-","="},IF(OR($D289 &gt;= BQ$6, $E289 &lt; BP$6), 0, 1)+IF(OR($F289 &gt;= BQ$6, $G289 &lt; BP$6), 0, 2)+1)</f>
        <v/>
      </c>
      <c r="BQ289" s="71" t="str">
        <f ca="1">INDEX({"","_","-","="},IF(OR($D289 &gt;= BR$6, $E289 &lt; BQ$6), 0, 1)+IF(OR($F289 &gt;= BR$6, $G289 &lt; BQ$6), 0, 2)+1)</f>
        <v/>
      </c>
      <c r="BR289" s="71" t="str">
        <f ca="1">INDEX({"","_","-","="},IF(OR($D289 &gt;= BS$6, $E289 &lt; BR$6), 0, 1)+IF(OR($F289 &gt;= BS$6, $G289 &lt; BR$6), 0, 2)+1)</f>
        <v/>
      </c>
      <c r="BS289" s="71" t="str">
        <f ca="1">INDEX({"","_","-","="},IF(OR($D289 &gt;= BT$6, $E289 &lt; BS$6), 0, 1)+IF(OR($F289 &gt;= BT$6, $G289 &lt; BS$6), 0, 2)+1)</f>
        <v/>
      </c>
      <c r="BT289" s="71" t="str">
        <f ca="1">INDEX({"","_","-","="},IF(OR($D289 &gt;= BU$6, $E289 &lt; BT$6), 0, 1)+IF(OR($F289 &gt;= BU$6, $G289 &lt; BT$6), 0, 2)+1)</f>
        <v/>
      </c>
      <c r="BU289" s="71" t="str">
        <f ca="1">INDEX({"","_","-","="},IF(OR($D289 &gt;= BV$6, $E289 &lt; BU$6), 0, 1)+IF(OR($F289 &gt;= BV$6, $G289 &lt; BU$6), 0, 2)+1)</f>
        <v/>
      </c>
      <c r="BV289" s="71" t="str">
        <f ca="1">INDEX({"","_","-","="},IF(OR($D289 &gt;= BW$6, $E289 &lt; BV$6), 0, 1)+IF(OR($F289 &gt;= BW$6, $G289 &lt; BV$6), 0, 2)+1)</f>
        <v/>
      </c>
      <c r="BW289" s="71" t="str">
        <f ca="1">INDEX({"","_","-","="},IF(OR($D289 &gt;= BX$6, $E289 &lt; BW$6), 0, 1)+IF(OR($F289 &gt;= BX$6, $G289 &lt; BW$6), 0, 2)+1)</f>
        <v/>
      </c>
      <c r="BX289" s="71" t="str">
        <f ca="1">INDEX({"","_","-","="},IF(OR($D289 &gt;= BY$6, $E289 &lt; BX$6), 0, 1)+IF(OR($F289 &gt;= BY$6, $G289 &lt; BX$6), 0, 2)+1)</f>
        <v/>
      </c>
      <c r="BY289" s="71" t="str">
        <f ca="1">INDEX({"","_","-","="},IF(OR($D289 &gt;= BZ$6, $E289 &lt; BY$6), 0, 1)+IF(OR($F289 &gt;= BZ$6, $G289 &lt; BY$6), 0, 2)+1)</f>
        <v/>
      </c>
      <c r="BZ289" s="71" t="str">
        <f ca="1">INDEX({"","_","-","="},IF(OR($D289 &gt;= CA$6, $E289 &lt; BZ$6), 0, 1)+IF(OR($F289 &gt;= CA$6, $G289 &lt; BZ$6), 0, 2)+1)</f>
        <v/>
      </c>
      <c r="CA289" s="71" t="str">
        <f ca="1">INDEX({"","_","-","="},IF(OR($D289 &gt;= CB$6, $E289 &lt; CA$6), 0, 1)+IF(OR($F289 &gt;= CB$6, $G289 &lt; CA$6), 0, 2)+1)</f>
        <v/>
      </c>
      <c r="CB289" s="71" t="str">
        <f ca="1">INDEX({"","_","-","="},IF(OR($D289 &gt;= CC$6, $E289 &lt; CB$6), 0, 1)+IF(OR($F289 &gt;= CC$6, $G289 &lt; CB$6), 0, 2)+1)</f>
        <v/>
      </c>
      <c r="CC289" s="71" t="str">
        <f ca="1">INDEX({"","_","-","="},IF(OR($D289 &gt;= CD$6, $E289 &lt; CC$6), 0, 1)+IF(OR($F289 &gt;= CD$6, $G289 &lt; CC$6), 0, 2)+1)</f>
        <v/>
      </c>
      <c r="CD289" s="71" t="str">
        <f ca="1">INDEX({"","_","-","="},IF(OR($D289 &gt;= CE$6, $E289 &lt; CD$6), 0, 1)+IF(OR($F289 &gt;= CE$6, $G289 &lt; CD$6), 0, 2)+1)</f>
        <v/>
      </c>
    </row>
    <row r="290" spans="1:82">
      <c r="A290" s="8" t="str">
        <f ca="1">IF('临-进度'!N285,'临-进度'!$A285,"")</f>
        <v/>
      </c>
      <c r="B290" s="8" t="str">
        <f ca="1">IF('临-进度'!N285,'临-进度'!$B285,"")</f>
        <v/>
      </c>
      <c r="C290" s="8" t="str">
        <f ca="1">IF('临-进度'!N285,'临-进度'!$F285,"")</f>
        <v/>
      </c>
      <c r="D290" s="42" t="str">
        <f ca="1">IF('临-进度'!$N285,'临-进度'!$J285,"")</f>
        <v/>
      </c>
      <c r="E290" s="42" t="str">
        <f ca="1">IF('临-进度'!$N285,'临-进度'!$AF285,"")</f>
        <v/>
      </c>
      <c r="F290" s="42" t="str">
        <f ca="1">IF('临-进度'!$N285,'临-进度'!$K285,"")</f>
        <v/>
      </c>
      <c r="G290" s="76" t="str">
        <f ca="1">IF('临-进度'!$N285,'临-进度'!$AG285,"")</f>
        <v/>
      </c>
      <c r="H290" s="71" t="str">
        <f ca="1">INDEX({"","_","-","="},IF(OR($D290 &gt;= I$6, $E290 &lt; H$6), 0, 1)+IF(OR($F290 &gt;= I$6, $G290 &lt; H$6), 0, 2)+1)</f>
        <v/>
      </c>
      <c r="I290" s="71" t="str">
        <f ca="1">INDEX({"","_","-","="},IF(OR($D290 &gt;= J$6, $E290 &lt; I$6), 0, 1)+IF(OR($F290 &gt;= J$6, $G290 &lt; I$6), 0, 2)+1)</f>
        <v/>
      </c>
      <c r="J290" s="71" t="str">
        <f ca="1">INDEX({"","_","-","="},IF(OR($D290 &gt;= K$6, $E290 &lt; J$6), 0, 1)+IF(OR($F290 &gt;= K$6, $G290 &lt; J$6), 0, 2)+1)</f>
        <v/>
      </c>
      <c r="K290" s="71" t="str">
        <f ca="1">INDEX({"","_","-","="},IF(OR($D290 &gt;= L$6, $E290 &lt; K$6), 0, 1)+IF(OR($F290 &gt;= L$6, $G290 &lt; K$6), 0, 2)+1)</f>
        <v/>
      </c>
      <c r="L290" s="71" t="str">
        <f ca="1">INDEX({"","_","-","="},IF(OR($D290 &gt;= M$6, $E290 &lt; L$6), 0, 1)+IF(OR($F290 &gt;= M$6, $G290 &lt; L$6), 0, 2)+1)</f>
        <v/>
      </c>
      <c r="M290" s="71" t="str">
        <f ca="1">INDEX({"","_","-","="},IF(OR($D290 &gt;= N$6, $E290 &lt; M$6), 0, 1)+IF(OR($F290 &gt;= N$6, $G290 &lt; M$6), 0, 2)+1)</f>
        <v/>
      </c>
      <c r="N290" s="71" t="str">
        <f ca="1">INDEX({"","_","-","="},IF(OR($D290 &gt;= O$6, $E290 &lt; N$6), 0, 1)+IF(OR($F290 &gt;= O$6, $G290 &lt; N$6), 0, 2)+1)</f>
        <v/>
      </c>
      <c r="O290" s="71" t="str">
        <f ca="1">INDEX({"","_","-","="},IF(OR($D290 &gt;= P$6, $E290 &lt; O$6), 0, 1)+IF(OR($F290 &gt;= P$6, $G290 &lt; O$6), 0, 2)+1)</f>
        <v/>
      </c>
      <c r="P290" s="71" t="str">
        <f ca="1">INDEX({"","_","-","="},IF(OR($D290 &gt;= Q$6, $E290 &lt; P$6), 0, 1)+IF(OR($F290 &gt;= Q$6, $G290 &lt; P$6), 0, 2)+1)</f>
        <v/>
      </c>
      <c r="Q290" s="71" t="str">
        <f ca="1">INDEX({"","_","-","="},IF(OR($D290 &gt;= R$6, $E290 &lt; Q$6), 0, 1)+IF(OR($F290 &gt;= R$6, $G290 &lt; Q$6), 0, 2)+1)</f>
        <v/>
      </c>
      <c r="R290" s="71" t="str">
        <f ca="1">INDEX({"","_","-","="},IF(OR($D290 &gt;= S$6, $E290 &lt; R$6), 0, 1)+IF(OR($F290 &gt;= S$6, $G290 &lt; R$6), 0, 2)+1)</f>
        <v/>
      </c>
      <c r="S290" s="71" t="str">
        <f ca="1">INDEX({"","_","-","="},IF(OR($D290 &gt;= T$6, $E290 &lt; S$6), 0, 1)+IF(OR($F290 &gt;= T$6, $G290 &lt; S$6), 0, 2)+1)</f>
        <v/>
      </c>
      <c r="T290" s="71" t="str">
        <f ca="1">INDEX({"","_","-","="},IF(OR($D290 &gt;= U$6, $E290 &lt; T$6), 0, 1)+IF(OR($F290 &gt;= U$6, $G290 &lt; T$6), 0, 2)+1)</f>
        <v/>
      </c>
      <c r="U290" s="71" t="str">
        <f ca="1">INDEX({"","_","-","="},IF(OR($D290 &gt;= V$6, $E290 &lt; U$6), 0, 1)+IF(OR($F290 &gt;= V$6, $G290 &lt; U$6), 0, 2)+1)</f>
        <v/>
      </c>
      <c r="V290" s="71" t="str">
        <f ca="1">INDEX({"","_","-","="},IF(OR($D290 &gt;= W$6, $E290 &lt; V$6), 0, 1)+IF(OR($F290 &gt;= W$6, $G290 &lt; V$6), 0, 2)+1)</f>
        <v/>
      </c>
      <c r="W290" s="71" t="str">
        <f ca="1">INDEX({"","_","-","="},IF(OR($D290 &gt;= X$6, $E290 &lt; W$6), 0, 1)+IF(OR($F290 &gt;= X$6, $G290 &lt; W$6), 0, 2)+1)</f>
        <v/>
      </c>
      <c r="X290" s="71" t="str">
        <f ca="1">INDEX({"","_","-","="},IF(OR($D290 &gt;= Y$6, $E290 &lt; X$6), 0, 1)+IF(OR($F290 &gt;= Y$6, $G290 &lt; X$6), 0, 2)+1)</f>
        <v/>
      </c>
      <c r="Y290" s="71" t="str">
        <f ca="1">INDEX({"","_","-","="},IF(OR($D290 &gt;= Z$6, $E290 &lt; Y$6), 0, 1)+IF(OR($F290 &gt;= Z$6, $G290 &lt; Y$6), 0, 2)+1)</f>
        <v/>
      </c>
      <c r="Z290" s="71" t="str">
        <f ca="1">INDEX({"","_","-","="},IF(OR($D290 &gt;= AA$6, $E290 &lt; Z$6), 0, 1)+IF(OR($F290 &gt;= AA$6, $G290 &lt; Z$6), 0, 2)+1)</f>
        <v/>
      </c>
      <c r="AA290" s="71" t="str">
        <f ca="1">INDEX({"","_","-","="},IF(OR($D290 &gt;= AB$6, $E290 &lt; AA$6), 0, 1)+IF(OR($F290 &gt;= AB$6, $G290 &lt; AA$6), 0, 2)+1)</f>
        <v/>
      </c>
      <c r="AB290" s="71" t="str">
        <f ca="1">INDEX({"","_","-","="},IF(OR($D290 &gt;= AC$6, $E290 &lt; AB$6), 0, 1)+IF(OR($F290 &gt;= AC$6, $G290 &lt; AB$6), 0, 2)+1)</f>
        <v/>
      </c>
      <c r="AC290" s="71" t="str">
        <f ca="1">INDEX({"","_","-","="},IF(OR($D290 &gt;= AD$6, $E290 &lt; AC$6), 0, 1)+IF(OR($F290 &gt;= AD$6, $G290 &lt; AC$6), 0, 2)+1)</f>
        <v/>
      </c>
      <c r="AD290" s="71" t="str">
        <f ca="1">INDEX({"","_","-","="},IF(OR($D290 &gt;= AE$6, $E290 &lt; AD$6), 0, 1)+IF(OR($F290 &gt;= AE$6, $G290 &lt; AD$6), 0, 2)+1)</f>
        <v/>
      </c>
      <c r="AE290" s="71" t="str">
        <f ca="1">INDEX({"","_","-","="},IF(OR($D290 &gt;= AF$6, $E290 &lt; AE$6), 0, 1)+IF(OR($F290 &gt;= AF$6, $G290 &lt; AE$6), 0, 2)+1)</f>
        <v/>
      </c>
      <c r="AF290" s="71" t="str">
        <f ca="1">INDEX({"","_","-","="},IF(OR($D290 &gt;= AG$6, $E290 &lt; AF$6), 0, 1)+IF(OR($F290 &gt;= AG$6, $G290 &lt; AF$6), 0, 2)+1)</f>
        <v/>
      </c>
      <c r="AG290" s="71" t="str">
        <f ca="1">INDEX({"","_","-","="},IF(OR($D290 &gt;= AH$6, $E290 &lt; AG$6), 0, 1)+IF(OR($F290 &gt;= AH$6, $G290 &lt; AG$6), 0, 2)+1)</f>
        <v/>
      </c>
      <c r="AH290" s="71" t="str">
        <f ca="1">INDEX({"","_","-","="},IF(OR($D290 &gt;= AI$6, $E290 &lt; AH$6), 0, 1)+IF(OR($F290 &gt;= AI$6, $G290 &lt; AH$6), 0, 2)+1)</f>
        <v/>
      </c>
      <c r="AI290" s="71" t="str">
        <f ca="1">INDEX({"","_","-","="},IF(OR($D290 &gt;= AJ$6, $E290 &lt; AI$6), 0, 1)+IF(OR($F290 &gt;= AJ$6, $G290 &lt; AI$6), 0, 2)+1)</f>
        <v/>
      </c>
      <c r="AJ290" s="71" t="str">
        <f ca="1">INDEX({"","_","-","="},IF(OR($D290 &gt;= AK$6, $E290 &lt; AJ$6), 0, 1)+IF(OR($F290 &gt;= AK$6, $G290 &lt; AJ$6), 0, 2)+1)</f>
        <v/>
      </c>
      <c r="AK290" s="71" t="str">
        <f ca="1">INDEX({"","_","-","="},IF(OR($D290 &gt;= AL$6, $E290 &lt; AK$6), 0, 1)+IF(OR($F290 &gt;= AL$6, $G290 &lt; AK$6), 0, 2)+1)</f>
        <v/>
      </c>
      <c r="AL290" s="71" t="str">
        <f ca="1">INDEX({"","_","-","="},IF(OR($D290 &gt;= AM$6, $E290 &lt; AL$6), 0, 1)+IF(OR($F290 &gt;= AM$6, $G290 &lt; AL$6), 0, 2)+1)</f>
        <v/>
      </c>
      <c r="AM290" s="71" t="str">
        <f ca="1">INDEX({"","_","-","="},IF(OR($D290 &gt;= AN$6, $E290 &lt; AM$6), 0, 1)+IF(OR($F290 &gt;= AN$6, $G290 &lt; AM$6), 0, 2)+1)</f>
        <v/>
      </c>
      <c r="AN290" s="71" t="str">
        <f ca="1">INDEX({"","_","-","="},IF(OR($D290 &gt;= AO$6, $E290 &lt; AN$6), 0, 1)+IF(OR($F290 &gt;= AO$6, $G290 &lt; AN$6), 0, 2)+1)</f>
        <v/>
      </c>
      <c r="AO290" s="71" t="str">
        <f ca="1">INDEX({"","_","-","="},IF(OR($D290 &gt;= AP$6, $E290 &lt; AO$6), 0, 1)+IF(OR($F290 &gt;= AP$6, $G290 &lt; AO$6), 0, 2)+1)</f>
        <v/>
      </c>
      <c r="AP290" s="71" t="str">
        <f ca="1">INDEX({"","_","-","="},IF(OR($D290 &gt;= AQ$6, $E290 &lt; AP$6), 0, 1)+IF(OR($F290 &gt;= AQ$6, $G290 &lt; AP$6), 0, 2)+1)</f>
        <v/>
      </c>
      <c r="AQ290" s="71" t="str">
        <f ca="1">INDEX({"","_","-","="},IF(OR($D290 &gt;= AR$6, $E290 &lt; AQ$6), 0, 1)+IF(OR($F290 &gt;= AR$6, $G290 &lt; AQ$6), 0, 2)+1)</f>
        <v/>
      </c>
      <c r="AR290" s="71" t="str">
        <f ca="1">INDEX({"","_","-","="},IF(OR($D290 &gt;= AS$6, $E290 &lt; AR$6), 0, 1)+IF(OR($F290 &gt;= AS$6, $G290 &lt; AR$6), 0, 2)+1)</f>
        <v/>
      </c>
      <c r="AS290" s="71" t="str">
        <f ca="1">INDEX({"","_","-","="},IF(OR($D290 &gt;= AT$6, $E290 &lt; AS$6), 0, 1)+IF(OR($F290 &gt;= AT$6, $G290 &lt; AS$6), 0, 2)+1)</f>
        <v/>
      </c>
      <c r="AT290" s="71" t="str">
        <f ca="1">INDEX({"","_","-","="},IF(OR($D290 &gt;= AU$6, $E290 &lt; AT$6), 0, 1)+IF(OR($F290 &gt;= AU$6, $G290 &lt; AT$6), 0, 2)+1)</f>
        <v/>
      </c>
      <c r="AU290" s="71" t="str">
        <f ca="1">INDEX({"","_","-","="},IF(OR($D290 &gt;= AV$6, $E290 &lt; AU$6), 0, 1)+IF(OR($F290 &gt;= AV$6, $G290 &lt; AU$6), 0, 2)+1)</f>
        <v/>
      </c>
      <c r="AV290" s="71" t="str">
        <f ca="1">INDEX({"","_","-","="},IF(OR($D290 &gt;= AW$6, $E290 &lt; AV$6), 0, 1)+IF(OR($F290 &gt;= AW$6, $G290 &lt; AV$6), 0, 2)+1)</f>
        <v/>
      </c>
      <c r="AW290" s="71" t="str">
        <f ca="1">INDEX({"","_","-","="},IF(OR($D290 &gt;= AX$6, $E290 &lt; AW$6), 0, 1)+IF(OR($F290 &gt;= AX$6, $G290 &lt; AW$6), 0, 2)+1)</f>
        <v/>
      </c>
      <c r="AX290" s="71" t="str">
        <f ca="1">INDEX({"","_","-","="},IF(OR($D290 &gt;= AY$6, $E290 &lt; AX$6), 0, 1)+IF(OR($F290 &gt;= AY$6, $G290 &lt; AX$6), 0, 2)+1)</f>
        <v/>
      </c>
      <c r="AY290" s="71" t="str">
        <f ca="1">INDEX({"","_","-","="},IF(OR($D290 &gt;= AZ$6, $E290 &lt; AY$6), 0, 1)+IF(OR($F290 &gt;= AZ$6, $G290 &lt; AY$6), 0, 2)+1)</f>
        <v/>
      </c>
      <c r="AZ290" s="71" t="str">
        <f ca="1">INDEX({"","_","-","="},IF(OR($D290 &gt;= BA$6, $E290 &lt; AZ$6), 0, 1)+IF(OR($F290 &gt;= BA$6, $G290 &lt; AZ$6), 0, 2)+1)</f>
        <v/>
      </c>
      <c r="BA290" s="71" t="str">
        <f ca="1">INDEX({"","_","-","="},IF(OR($D290 &gt;= BB$6, $E290 &lt; BA$6), 0, 1)+IF(OR($F290 &gt;= BB$6, $G290 &lt; BA$6), 0, 2)+1)</f>
        <v/>
      </c>
      <c r="BB290" s="71" t="str">
        <f ca="1">INDEX({"","_","-","="},IF(OR($D290 &gt;= BC$6, $E290 &lt; BB$6), 0, 1)+IF(OR($F290 &gt;= BC$6, $G290 &lt; BB$6), 0, 2)+1)</f>
        <v/>
      </c>
      <c r="BC290" s="71" t="str">
        <f ca="1">INDEX({"","_","-","="},IF(OR($D290 &gt;= BD$6, $E290 &lt; BC$6), 0, 1)+IF(OR($F290 &gt;= BD$6, $G290 &lt; BC$6), 0, 2)+1)</f>
        <v/>
      </c>
      <c r="BD290" s="71" t="str">
        <f ca="1">INDEX({"","_","-","="},IF(OR($D290 &gt;= BE$6, $E290 &lt; BD$6), 0, 1)+IF(OR($F290 &gt;= BE$6, $G290 &lt; BD$6), 0, 2)+1)</f>
        <v/>
      </c>
      <c r="BE290" s="71" t="str">
        <f ca="1">INDEX({"","_","-","="},IF(OR($D290 &gt;= BF$6, $E290 &lt; BE$6), 0, 1)+IF(OR($F290 &gt;= BF$6, $G290 &lt; BE$6), 0, 2)+1)</f>
        <v/>
      </c>
      <c r="BF290" s="71" t="str">
        <f ca="1">INDEX({"","_","-","="},IF(OR($D290 &gt;= BG$6, $E290 &lt; BF$6), 0, 1)+IF(OR($F290 &gt;= BG$6, $G290 &lt; BF$6), 0, 2)+1)</f>
        <v/>
      </c>
      <c r="BG290" s="71" t="str">
        <f ca="1">INDEX({"","_","-","="},IF(OR($D290 &gt;= BH$6, $E290 &lt; BG$6), 0, 1)+IF(OR($F290 &gt;= BH$6, $G290 &lt; BG$6), 0, 2)+1)</f>
        <v/>
      </c>
      <c r="BH290" s="71" t="str">
        <f ca="1">INDEX({"","_","-","="},IF(OR($D290 &gt;= BI$6, $E290 &lt; BH$6), 0, 1)+IF(OR($F290 &gt;= BI$6, $G290 &lt; BH$6), 0, 2)+1)</f>
        <v/>
      </c>
      <c r="BI290" s="71" t="str">
        <f ca="1">INDEX({"","_","-","="},IF(OR($D290 &gt;= BJ$6, $E290 &lt; BI$6), 0, 1)+IF(OR($F290 &gt;= BJ$6, $G290 &lt; BI$6), 0, 2)+1)</f>
        <v/>
      </c>
      <c r="BJ290" s="71" t="str">
        <f ca="1">INDEX({"","_","-","="},IF(OR($D290 &gt;= BK$6, $E290 &lt; BJ$6), 0, 1)+IF(OR($F290 &gt;= BK$6, $G290 &lt; BJ$6), 0, 2)+1)</f>
        <v/>
      </c>
      <c r="BK290" s="71" t="str">
        <f ca="1">INDEX({"","_","-","="},IF(OR($D290 &gt;= BL$6, $E290 &lt; BK$6), 0, 1)+IF(OR($F290 &gt;= BL$6, $G290 &lt; BK$6), 0, 2)+1)</f>
        <v/>
      </c>
      <c r="BL290" s="71" t="str">
        <f ca="1">INDEX({"","_","-","="},IF(OR($D290 &gt;= BM$6, $E290 &lt; BL$6), 0, 1)+IF(OR($F290 &gt;= BM$6, $G290 &lt; BL$6), 0, 2)+1)</f>
        <v/>
      </c>
      <c r="BM290" s="71" t="str">
        <f ca="1">INDEX({"","_","-","="},IF(OR($D290 &gt;= BN$6, $E290 &lt; BM$6), 0, 1)+IF(OR($F290 &gt;= BN$6, $G290 &lt; BM$6), 0, 2)+1)</f>
        <v/>
      </c>
      <c r="BN290" s="71" t="str">
        <f ca="1">INDEX({"","_","-","="},IF(OR($D290 &gt;= BO$6, $E290 &lt; BN$6), 0, 1)+IF(OR($F290 &gt;= BO$6, $G290 &lt; BN$6), 0, 2)+1)</f>
        <v/>
      </c>
      <c r="BO290" s="71" t="str">
        <f ca="1">INDEX({"","_","-","="},IF(OR($D290 &gt;= BP$6, $E290 &lt; BO$6), 0, 1)+IF(OR($F290 &gt;= BP$6, $G290 &lt; BO$6), 0, 2)+1)</f>
        <v/>
      </c>
      <c r="BP290" s="71" t="str">
        <f ca="1">INDEX({"","_","-","="},IF(OR($D290 &gt;= BQ$6, $E290 &lt; BP$6), 0, 1)+IF(OR($F290 &gt;= BQ$6, $G290 &lt; BP$6), 0, 2)+1)</f>
        <v/>
      </c>
      <c r="BQ290" s="71" t="str">
        <f ca="1">INDEX({"","_","-","="},IF(OR($D290 &gt;= BR$6, $E290 &lt; BQ$6), 0, 1)+IF(OR($F290 &gt;= BR$6, $G290 &lt; BQ$6), 0, 2)+1)</f>
        <v/>
      </c>
      <c r="BR290" s="71" t="str">
        <f ca="1">INDEX({"","_","-","="},IF(OR($D290 &gt;= BS$6, $E290 &lt; BR$6), 0, 1)+IF(OR($F290 &gt;= BS$6, $G290 &lt; BR$6), 0, 2)+1)</f>
        <v/>
      </c>
      <c r="BS290" s="71" t="str">
        <f ca="1">INDEX({"","_","-","="},IF(OR($D290 &gt;= BT$6, $E290 &lt; BS$6), 0, 1)+IF(OR($F290 &gt;= BT$6, $G290 &lt; BS$6), 0, 2)+1)</f>
        <v/>
      </c>
      <c r="BT290" s="71" t="str">
        <f ca="1">INDEX({"","_","-","="},IF(OR($D290 &gt;= BU$6, $E290 &lt; BT$6), 0, 1)+IF(OR($F290 &gt;= BU$6, $G290 &lt; BT$6), 0, 2)+1)</f>
        <v/>
      </c>
      <c r="BU290" s="71" t="str">
        <f ca="1">INDEX({"","_","-","="},IF(OR($D290 &gt;= BV$6, $E290 &lt; BU$6), 0, 1)+IF(OR($F290 &gt;= BV$6, $G290 &lt; BU$6), 0, 2)+1)</f>
        <v/>
      </c>
      <c r="BV290" s="71" t="str">
        <f ca="1">INDEX({"","_","-","="},IF(OR($D290 &gt;= BW$6, $E290 &lt; BV$6), 0, 1)+IF(OR($F290 &gt;= BW$6, $G290 &lt; BV$6), 0, 2)+1)</f>
        <v/>
      </c>
      <c r="BW290" s="71" t="str">
        <f ca="1">INDEX({"","_","-","="},IF(OR($D290 &gt;= BX$6, $E290 &lt; BW$6), 0, 1)+IF(OR($F290 &gt;= BX$6, $G290 &lt; BW$6), 0, 2)+1)</f>
        <v/>
      </c>
      <c r="BX290" s="71" t="str">
        <f ca="1">INDEX({"","_","-","="},IF(OR($D290 &gt;= BY$6, $E290 &lt; BX$6), 0, 1)+IF(OR($F290 &gt;= BY$6, $G290 &lt; BX$6), 0, 2)+1)</f>
        <v/>
      </c>
      <c r="BY290" s="71" t="str">
        <f ca="1">INDEX({"","_","-","="},IF(OR($D290 &gt;= BZ$6, $E290 &lt; BY$6), 0, 1)+IF(OR($F290 &gt;= BZ$6, $G290 &lt; BY$6), 0, 2)+1)</f>
        <v/>
      </c>
      <c r="BZ290" s="71" t="str">
        <f ca="1">INDEX({"","_","-","="},IF(OR($D290 &gt;= CA$6, $E290 &lt; BZ$6), 0, 1)+IF(OR($F290 &gt;= CA$6, $G290 &lt; BZ$6), 0, 2)+1)</f>
        <v/>
      </c>
      <c r="CA290" s="71" t="str">
        <f ca="1">INDEX({"","_","-","="},IF(OR($D290 &gt;= CB$6, $E290 &lt; CA$6), 0, 1)+IF(OR($F290 &gt;= CB$6, $G290 &lt; CA$6), 0, 2)+1)</f>
        <v/>
      </c>
      <c r="CB290" s="71" t="str">
        <f ca="1">INDEX({"","_","-","="},IF(OR($D290 &gt;= CC$6, $E290 &lt; CB$6), 0, 1)+IF(OR($F290 &gt;= CC$6, $G290 &lt; CB$6), 0, 2)+1)</f>
        <v/>
      </c>
      <c r="CC290" s="71" t="str">
        <f ca="1">INDEX({"","_","-","="},IF(OR($D290 &gt;= CD$6, $E290 &lt; CC$6), 0, 1)+IF(OR($F290 &gt;= CD$6, $G290 &lt; CC$6), 0, 2)+1)</f>
        <v/>
      </c>
      <c r="CD290" s="71" t="str">
        <f ca="1">INDEX({"","_","-","="},IF(OR($D290 &gt;= CE$6, $E290 &lt; CD$6), 0, 1)+IF(OR($F290 &gt;= CE$6, $G290 &lt; CD$6), 0, 2)+1)</f>
        <v/>
      </c>
    </row>
    <row r="291" spans="1:82">
      <c r="A291" s="8" t="str">
        <f ca="1">IF('临-进度'!N286,'临-进度'!$A286,"")</f>
        <v/>
      </c>
      <c r="B291" s="8" t="str">
        <f ca="1">IF('临-进度'!N286,'临-进度'!$B286,"")</f>
        <v/>
      </c>
      <c r="C291" s="8" t="str">
        <f ca="1">IF('临-进度'!N286,'临-进度'!$F286,"")</f>
        <v/>
      </c>
      <c r="D291" s="42" t="str">
        <f ca="1">IF('临-进度'!$N286,'临-进度'!$J286,"")</f>
        <v/>
      </c>
      <c r="E291" s="42" t="str">
        <f ca="1">IF('临-进度'!$N286,'临-进度'!$AF286,"")</f>
        <v/>
      </c>
      <c r="F291" s="42" t="str">
        <f ca="1">IF('临-进度'!$N286,'临-进度'!$K286,"")</f>
        <v/>
      </c>
      <c r="G291" s="76" t="str">
        <f ca="1">IF('临-进度'!$N286,'临-进度'!$AG286,"")</f>
        <v/>
      </c>
      <c r="H291" s="71" t="str">
        <f ca="1">INDEX({"","_","-","="},IF(OR($D291 &gt;= I$6, $E291 &lt; H$6), 0, 1)+IF(OR($F291 &gt;= I$6, $G291 &lt; H$6), 0, 2)+1)</f>
        <v/>
      </c>
      <c r="I291" s="71" t="str">
        <f ca="1">INDEX({"","_","-","="},IF(OR($D291 &gt;= J$6, $E291 &lt; I$6), 0, 1)+IF(OR($F291 &gt;= J$6, $G291 &lt; I$6), 0, 2)+1)</f>
        <v/>
      </c>
      <c r="J291" s="71" t="str">
        <f ca="1">INDEX({"","_","-","="},IF(OR($D291 &gt;= K$6, $E291 &lt; J$6), 0, 1)+IF(OR($F291 &gt;= K$6, $G291 &lt; J$6), 0, 2)+1)</f>
        <v/>
      </c>
      <c r="K291" s="71" t="str">
        <f ca="1">INDEX({"","_","-","="},IF(OR($D291 &gt;= L$6, $E291 &lt; K$6), 0, 1)+IF(OR($F291 &gt;= L$6, $G291 &lt; K$6), 0, 2)+1)</f>
        <v/>
      </c>
      <c r="L291" s="71" t="str">
        <f ca="1">INDEX({"","_","-","="},IF(OR($D291 &gt;= M$6, $E291 &lt; L$6), 0, 1)+IF(OR($F291 &gt;= M$6, $G291 &lt; L$6), 0, 2)+1)</f>
        <v/>
      </c>
      <c r="M291" s="71" t="str">
        <f ca="1">INDEX({"","_","-","="},IF(OR($D291 &gt;= N$6, $E291 &lt; M$6), 0, 1)+IF(OR($F291 &gt;= N$6, $G291 &lt; M$6), 0, 2)+1)</f>
        <v/>
      </c>
      <c r="N291" s="71" t="str">
        <f ca="1">INDEX({"","_","-","="},IF(OR($D291 &gt;= O$6, $E291 &lt; N$6), 0, 1)+IF(OR($F291 &gt;= O$6, $G291 &lt; N$6), 0, 2)+1)</f>
        <v/>
      </c>
      <c r="O291" s="71" t="str">
        <f ca="1">INDEX({"","_","-","="},IF(OR($D291 &gt;= P$6, $E291 &lt; O$6), 0, 1)+IF(OR($F291 &gt;= P$6, $G291 &lt; O$6), 0, 2)+1)</f>
        <v/>
      </c>
      <c r="P291" s="71" t="str">
        <f ca="1">INDEX({"","_","-","="},IF(OR($D291 &gt;= Q$6, $E291 &lt; P$6), 0, 1)+IF(OR($F291 &gt;= Q$6, $G291 &lt; P$6), 0, 2)+1)</f>
        <v/>
      </c>
      <c r="Q291" s="71" t="str">
        <f ca="1">INDEX({"","_","-","="},IF(OR($D291 &gt;= R$6, $E291 &lt; Q$6), 0, 1)+IF(OR($F291 &gt;= R$6, $G291 &lt; Q$6), 0, 2)+1)</f>
        <v/>
      </c>
      <c r="R291" s="71" t="str">
        <f ca="1">INDEX({"","_","-","="},IF(OR($D291 &gt;= S$6, $E291 &lt; R$6), 0, 1)+IF(OR($F291 &gt;= S$6, $G291 &lt; R$6), 0, 2)+1)</f>
        <v/>
      </c>
      <c r="S291" s="71" t="str">
        <f ca="1">INDEX({"","_","-","="},IF(OR($D291 &gt;= T$6, $E291 &lt; S$6), 0, 1)+IF(OR($F291 &gt;= T$6, $G291 &lt; S$6), 0, 2)+1)</f>
        <v/>
      </c>
      <c r="T291" s="71" t="str">
        <f ca="1">INDEX({"","_","-","="},IF(OR($D291 &gt;= U$6, $E291 &lt; T$6), 0, 1)+IF(OR($F291 &gt;= U$6, $G291 &lt; T$6), 0, 2)+1)</f>
        <v/>
      </c>
      <c r="U291" s="71" t="str">
        <f ca="1">INDEX({"","_","-","="},IF(OR($D291 &gt;= V$6, $E291 &lt; U$6), 0, 1)+IF(OR($F291 &gt;= V$6, $G291 &lt; U$6), 0, 2)+1)</f>
        <v/>
      </c>
      <c r="V291" s="71" t="str">
        <f ca="1">INDEX({"","_","-","="},IF(OR($D291 &gt;= W$6, $E291 &lt; V$6), 0, 1)+IF(OR($F291 &gt;= W$6, $G291 &lt; V$6), 0, 2)+1)</f>
        <v/>
      </c>
      <c r="W291" s="71" t="str">
        <f ca="1">INDEX({"","_","-","="},IF(OR($D291 &gt;= X$6, $E291 &lt; W$6), 0, 1)+IF(OR($F291 &gt;= X$6, $G291 &lt; W$6), 0, 2)+1)</f>
        <v/>
      </c>
      <c r="X291" s="71" t="str">
        <f ca="1">INDEX({"","_","-","="},IF(OR($D291 &gt;= Y$6, $E291 &lt; X$6), 0, 1)+IF(OR($F291 &gt;= Y$6, $G291 &lt; X$6), 0, 2)+1)</f>
        <v/>
      </c>
      <c r="Y291" s="71" t="str">
        <f ca="1">INDEX({"","_","-","="},IF(OR($D291 &gt;= Z$6, $E291 &lt; Y$6), 0, 1)+IF(OR($F291 &gt;= Z$6, $G291 &lt; Y$6), 0, 2)+1)</f>
        <v/>
      </c>
      <c r="Z291" s="71" t="str">
        <f ca="1">INDEX({"","_","-","="},IF(OR($D291 &gt;= AA$6, $E291 &lt; Z$6), 0, 1)+IF(OR($F291 &gt;= AA$6, $G291 &lt; Z$6), 0, 2)+1)</f>
        <v/>
      </c>
      <c r="AA291" s="71" t="str">
        <f ca="1">INDEX({"","_","-","="},IF(OR($D291 &gt;= AB$6, $E291 &lt; AA$6), 0, 1)+IF(OR($F291 &gt;= AB$6, $G291 &lt; AA$6), 0, 2)+1)</f>
        <v/>
      </c>
      <c r="AB291" s="71" t="str">
        <f ca="1">INDEX({"","_","-","="},IF(OR($D291 &gt;= AC$6, $E291 &lt; AB$6), 0, 1)+IF(OR($F291 &gt;= AC$6, $G291 &lt; AB$6), 0, 2)+1)</f>
        <v/>
      </c>
      <c r="AC291" s="71" t="str">
        <f ca="1">INDEX({"","_","-","="},IF(OR($D291 &gt;= AD$6, $E291 &lt; AC$6), 0, 1)+IF(OR($F291 &gt;= AD$6, $G291 &lt; AC$6), 0, 2)+1)</f>
        <v/>
      </c>
      <c r="AD291" s="71" t="str">
        <f ca="1">INDEX({"","_","-","="},IF(OR($D291 &gt;= AE$6, $E291 &lt; AD$6), 0, 1)+IF(OR($F291 &gt;= AE$6, $G291 &lt; AD$6), 0, 2)+1)</f>
        <v/>
      </c>
      <c r="AE291" s="71" t="str">
        <f ca="1">INDEX({"","_","-","="},IF(OR($D291 &gt;= AF$6, $E291 &lt; AE$6), 0, 1)+IF(OR($F291 &gt;= AF$6, $G291 &lt; AE$6), 0, 2)+1)</f>
        <v/>
      </c>
      <c r="AF291" s="71" t="str">
        <f ca="1">INDEX({"","_","-","="},IF(OR($D291 &gt;= AG$6, $E291 &lt; AF$6), 0, 1)+IF(OR($F291 &gt;= AG$6, $G291 &lt; AF$6), 0, 2)+1)</f>
        <v/>
      </c>
      <c r="AG291" s="71" t="str">
        <f ca="1">INDEX({"","_","-","="},IF(OR($D291 &gt;= AH$6, $E291 &lt; AG$6), 0, 1)+IF(OR($F291 &gt;= AH$6, $G291 &lt; AG$6), 0, 2)+1)</f>
        <v/>
      </c>
      <c r="AH291" s="71" t="str">
        <f ca="1">INDEX({"","_","-","="},IF(OR($D291 &gt;= AI$6, $E291 &lt; AH$6), 0, 1)+IF(OR($F291 &gt;= AI$6, $G291 &lt; AH$6), 0, 2)+1)</f>
        <v/>
      </c>
      <c r="AI291" s="71" t="str">
        <f ca="1">INDEX({"","_","-","="},IF(OR($D291 &gt;= AJ$6, $E291 &lt; AI$6), 0, 1)+IF(OR($F291 &gt;= AJ$6, $G291 &lt; AI$6), 0, 2)+1)</f>
        <v/>
      </c>
      <c r="AJ291" s="71" t="str">
        <f ca="1">INDEX({"","_","-","="},IF(OR($D291 &gt;= AK$6, $E291 &lt; AJ$6), 0, 1)+IF(OR($F291 &gt;= AK$6, $G291 &lt; AJ$6), 0, 2)+1)</f>
        <v/>
      </c>
      <c r="AK291" s="71" t="str">
        <f ca="1">INDEX({"","_","-","="},IF(OR($D291 &gt;= AL$6, $E291 &lt; AK$6), 0, 1)+IF(OR($F291 &gt;= AL$6, $G291 &lt; AK$6), 0, 2)+1)</f>
        <v/>
      </c>
      <c r="AL291" s="71" t="str">
        <f ca="1">INDEX({"","_","-","="},IF(OR($D291 &gt;= AM$6, $E291 &lt; AL$6), 0, 1)+IF(OR($F291 &gt;= AM$6, $G291 &lt; AL$6), 0, 2)+1)</f>
        <v/>
      </c>
      <c r="AM291" s="71" t="str">
        <f ca="1">INDEX({"","_","-","="},IF(OR($D291 &gt;= AN$6, $E291 &lt; AM$6), 0, 1)+IF(OR($F291 &gt;= AN$6, $G291 &lt; AM$6), 0, 2)+1)</f>
        <v/>
      </c>
      <c r="AN291" s="71" t="str">
        <f ca="1">INDEX({"","_","-","="},IF(OR($D291 &gt;= AO$6, $E291 &lt; AN$6), 0, 1)+IF(OR($F291 &gt;= AO$6, $G291 &lt; AN$6), 0, 2)+1)</f>
        <v/>
      </c>
      <c r="AO291" s="71" t="str">
        <f ca="1">INDEX({"","_","-","="},IF(OR($D291 &gt;= AP$6, $E291 &lt; AO$6), 0, 1)+IF(OR($F291 &gt;= AP$6, $G291 &lt; AO$6), 0, 2)+1)</f>
        <v/>
      </c>
      <c r="AP291" s="71" t="str">
        <f ca="1">INDEX({"","_","-","="},IF(OR($D291 &gt;= AQ$6, $E291 &lt; AP$6), 0, 1)+IF(OR($F291 &gt;= AQ$6, $G291 &lt; AP$6), 0, 2)+1)</f>
        <v/>
      </c>
      <c r="AQ291" s="71" t="str">
        <f ca="1">INDEX({"","_","-","="},IF(OR($D291 &gt;= AR$6, $E291 &lt; AQ$6), 0, 1)+IF(OR($F291 &gt;= AR$6, $G291 &lt; AQ$6), 0, 2)+1)</f>
        <v/>
      </c>
      <c r="AR291" s="71" t="str">
        <f ca="1">INDEX({"","_","-","="},IF(OR($D291 &gt;= AS$6, $E291 &lt; AR$6), 0, 1)+IF(OR($F291 &gt;= AS$6, $G291 &lt; AR$6), 0, 2)+1)</f>
        <v/>
      </c>
      <c r="AS291" s="71" t="str">
        <f ca="1">INDEX({"","_","-","="},IF(OR($D291 &gt;= AT$6, $E291 &lt; AS$6), 0, 1)+IF(OR($F291 &gt;= AT$6, $G291 &lt; AS$6), 0, 2)+1)</f>
        <v/>
      </c>
      <c r="AT291" s="71" t="str">
        <f ca="1">INDEX({"","_","-","="},IF(OR($D291 &gt;= AU$6, $E291 &lt; AT$6), 0, 1)+IF(OR($F291 &gt;= AU$6, $G291 &lt; AT$6), 0, 2)+1)</f>
        <v/>
      </c>
      <c r="AU291" s="71" t="str">
        <f ca="1">INDEX({"","_","-","="},IF(OR($D291 &gt;= AV$6, $E291 &lt; AU$6), 0, 1)+IF(OR($F291 &gt;= AV$6, $G291 &lt; AU$6), 0, 2)+1)</f>
        <v/>
      </c>
      <c r="AV291" s="71" t="str">
        <f ca="1">INDEX({"","_","-","="},IF(OR($D291 &gt;= AW$6, $E291 &lt; AV$6), 0, 1)+IF(OR($F291 &gt;= AW$6, $G291 &lt; AV$6), 0, 2)+1)</f>
        <v/>
      </c>
      <c r="AW291" s="71" t="str">
        <f ca="1">INDEX({"","_","-","="},IF(OR($D291 &gt;= AX$6, $E291 &lt; AW$6), 0, 1)+IF(OR($F291 &gt;= AX$6, $G291 &lt; AW$6), 0, 2)+1)</f>
        <v/>
      </c>
      <c r="AX291" s="71" t="str">
        <f ca="1">INDEX({"","_","-","="},IF(OR($D291 &gt;= AY$6, $E291 &lt; AX$6), 0, 1)+IF(OR($F291 &gt;= AY$6, $G291 &lt; AX$6), 0, 2)+1)</f>
        <v/>
      </c>
      <c r="AY291" s="71" t="str">
        <f ca="1">INDEX({"","_","-","="},IF(OR($D291 &gt;= AZ$6, $E291 &lt; AY$6), 0, 1)+IF(OR($F291 &gt;= AZ$6, $G291 &lt; AY$6), 0, 2)+1)</f>
        <v/>
      </c>
      <c r="AZ291" s="71" t="str">
        <f ca="1">INDEX({"","_","-","="},IF(OR($D291 &gt;= BA$6, $E291 &lt; AZ$6), 0, 1)+IF(OR($F291 &gt;= BA$6, $G291 &lt; AZ$6), 0, 2)+1)</f>
        <v/>
      </c>
      <c r="BA291" s="71" t="str">
        <f ca="1">INDEX({"","_","-","="},IF(OR($D291 &gt;= BB$6, $E291 &lt; BA$6), 0, 1)+IF(OR($F291 &gt;= BB$6, $G291 &lt; BA$6), 0, 2)+1)</f>
        <v/>
      </c>
      <c r="BB291" s="71" t="str">
        <f ca="1">INDEX({"","_","-","="},IF(OR($D291 &gt;= BC$6, $E291 &lt; BB$6), 0, 1)+IF(OR($F291 &gt;= BC$6, $G291 &lt; BB$6), 0, 2)+1)</f>
        <v/>
      </c>
      <c r="BC291" s="71" t="str">
        <f ca="1">INDEX({"","_","-","="},IF(OR($D291 &gt;= BD$6, $E291 &lt; BC$6), 0, 1)+IF(OR($F291 &gt;= BD$6, $G291 &lt; BC$6), 0, 2)+1)</f>
        <v/>
      </c>
      <c r="BD291" s="71" t="str">
        <f ca="1">INDEX({"","_","-","="},IF(OR($D291 &gt;= BE$6, $E291 &lt; BD$6), 0, 1)+IF(OR($F291 &gt;= BE$6, $G291 &lt; BD$6), 0, 2)+1)</f>
        <v/>
      </c>
      <c r="BE291" s="71" t="str">
        <f ca="1">INDEX({"","_","-","="},IF(OR($D291 &gt;= BF$6, $E291 &lt; BE$6), 0, 1)+IF(OR($F291 &gt;= BF$6, $G291 &lt; BE$6), 0, 2)+1)</f>
        <v/>
      </c>
      <c r="BF291" s="71" t="str">
        <f ca="1">INDEX({"","_","-","="},IF(OR($D291 &gt;= BG$6, $E291 &lt; BF$6), 0, 1)+IF(OR($F291 &gt;= BG$6, $G291 &lt; BF$6), 0, 2)+1)</f>
        <v/>
      </c>
      <c r="BG291" s="71" t="str">
        <f ca="1">INDEX({"","_","-","="},IF(OR($D291 &gt;= BH$6, $E291 &lt; BG$6), 0, 1)+IF(OR($F291 &gt;= BH$6, $G291 &lt; BG$6), 0, 2)+1)</f>
        <v/>
      </c>
      <c r="BH291" s="71" t="str">
        <f ca="1">INDEX({"","_","-","="},IF(OR($D291 &gt;= BI$6, $E291 &lt; BH$6), 0, 1)+IF(OR($F291 &gt;= BI$6, $G291 &lt; BH$6), 0, 2)+1)</f>
        <v/>
      </c>
      <c r="BI291" s="71" t="str">
        <f ca="1">INDEX({"","_","-","="},IF(OR($D291 &gt;= BJ$6, $E291 &lt; BI$6), 0, 1)+IF(OR($F291 &gt;= BJ$6, $G291 &lt; BI$6), 0, 2)+1)</f>
        <v/>
      </c>
      <c r="BJ291" s="71" t="str">
        <f ca="1">INDEX({"","_","-","="},IF(OR($D291 &gt;= BK$6, $E291 &lt; BJ$6), 0, 1)+IF(OR($F291 &gt;= BK$6, $G291 &lt; BJ$6), 0, 2)+1)</f>
        <v/>
      </c>
      <c r="BK291" s="71" t="str">
        <f ca="1">INDEX({"","_","-","="},IF(OR($D291 &gt;= BL$6, $E291 &lt; BK$6), 0, 1)+IF(OR($F291 &gt;= BL$6, $G291 &lt; BK$6), 0, 2)+1)</f>
        <v/>
      </c>
      <c r="BL291" s="71" t="str">
        <f ca="1">INDEX({"","_","-","="},IF(OR($D291 &gt;= BM$6, $E291 &lt; BL$6), 0, 1)+IF(OR($F291 &gt;= BM$6, $G291 &lt; BL$6), 0, 2)+1)</f>
        <v/>
      </c>
      <c r="BM291" s="71" t="str">
        <f ca="1">INDEX({"","_","-","="},IF(OR($D291 &gt;= BN$6, $E291 &lt; BM$6), 0, 1)+IF(OR($F291 &gt;= BN$6, $G291 &lt; BM$6), 0, 2)+1)</f>
        <v/>
      </c>
      <c r="BN291" s="71" t="str">
        <f ca="1">INDEX({"","_","-","="},IF(OR($D291 &gt;= BO$6, $E291 &lt; BN$6), 0, 1)+IF(OR($F291 &gt;= BO$6, $G291 &lt; BN$6), 0, 2)+1)</f>
        <v/>
      </c>
      <c r="BO291" s="71" t="str">
        <f ca="1">INDEX({"","_","-","="},IF(OR($D291 &gt;= BP$6, $E291 &lt; BO$6), 0, 1)+IF(OR($F291 &gt;= BP$6, $G291 &lt; BO$6), 0, 2)+1)</f>
        <v/>
      </c>
      <c r="BP291" s="71" t="str">
        <f ca="1">INDEX({"","_","-","="},IF(OR($D291 &gt;= BQ$6, $E291 &lt; BP$6), 0, 1)+IF(OR($F291 &gt;= BQ$6, $G291 &lt; BP$6), 0, 2)+1)</f>
        <v/>
      </c>
      <c r="BQ291" s="71" t="str">
        <f ca="1">INDEX({"","_","-","="},IF(OR($D291 &gt;= BR$6, $E291 &lt; BQ$6), 0, 1)+IF(OR($F291 &gt;= BR$6, $G291 &lt; BQ$6), 0, 2)+1)</f>
        <v/>
      </c>
      <c r="BR291" s="71" t="str">
        <f ca="1">INDEX({"","_","-","="},IF(OR($D291 &gt;= BS$6, $E291 &lt; BR$6), 0, 1)+IF(OR($F291 &gt;= BS$6, $G291 &lt; BR$6), 0, 2)+1)</f>
        <v/>
      </c>
      <c r="BS291" s="71" t="str">
        <f ca="1">INDEX({"","_","-","="},IF(OR($D291 &gt;= BT$6, $E291 &lt; BS$6), 0, 1)+IF(OR($F291 &gt;= BT$6, $G291 &lt; BS$6), 0, 2)+1)</f>
        <v/>
      </c>
      <c r="BT291" s="71" t="str">
        <f ca="1">INDEX({"","_","-","="},IF(OR($D291 &gt;= BU$6, $E291 &lt; BT$6), 0, 1)+IF(OR($F291 &gt;= BU$6, $G291 &lt; BT$6), 0, 2)+1)</f>
        <v/>
      </c>
      <c r="BU291" s="71" t="str">
        <f ca="1">INDEX({"","_","-","="},IF(OR($D291 &gt;= BV$6, $E291 &lt; BU$6), 0, 1)+IF(OR($F291 &gt;= BV$6, $G291 &lt; BU$6), 0, 2)+1)</f>
        <v/>
      </c>
      <c r="BV291" s="71" t="str">
        <f ca="1">INDEX({"","_","-","="},IF(OR($D291 &gt;= BW$6, $E291 &lt; BV$6), 0, 1)+IF(OR($F291 &gt;= BW$6, $G291 &lt; BV$6), 0, 2)+1)</f>
        <v/>
      </c>
      <c r="BW291" s="71" t="str">
        <f ca="1">INDEX({"","_","-","="},IF(OR($D291 &gt;= BX$6, $E291 &lt; BW$6), 0, 1)+IF(OR($F291 &gt;= BX$6, $G291 &lt; BW$6), 0, 2)+1)</f>
        <v/>
      </c>
      <c r="BX291" s="71" t="str">
        <f ca="1">INDEX({"","_","-","="},IF(OR($D291 &gt;= BY$6, $E291 &lt; BX$6), 0, 1)+IF(OR($F291 &gt;= BY$6, $G291 &lt; BX$6), 0, 2)+1)</f>
        <v/>
      </c>
      <c r="BY291" s="71" t="str">
        <f ca="1">INDEX({"","_","-","="},IF(OR($D291 &gt;= BZ$6, $E291 &lt; BY$6), 0, 1)+IF(OR($F291 &gt;= BZ$6, $G291 &lt; BY$6), 0, 2)+1)</f>
        <v/>
      </c>
      <c r="BZ291" s="71" t="str">
        <f ca="1">INDEX({"","_","-","="},IF(OR($D291 &gt;= CA$6, $E291 &lt; BZ$6), 0, 1)+IF(OR($F291 &gt;= CA$6, $G291 &lt; BZ$6), 0, 2)+1)</f>
        <v/>
      </c>
      <c r="CA291" s="71" t="str">
        <f ca="1">INDEX({"","_","-","="},IF(OR($D291 &gt;= CB$6, $E291 &lt; CA$6), 0, 1)+IF(OR($F291 &gt;= CB$6, $G291 &lt; CA$6), 0, 2)+1)</f>
        <v/>
      </c>
      <c r="CB291" s="71" t="str">
        <f ca="1">INDEX({"","_","-","="},IF(OR($D291 &gt;= CC$6, $E291 &lt; CB$6), 0, 1)+IF(OR($F291 &gt;= CC$6, $G291 &lt; CB$6), 0, 2)+1)</f>
        <v/>
      </c>
      <c r="CC291" s="71" t="str">
        <f ca="1">INDEX({"","_","-","="},IF(OR($D291 &gt;= CD$6, $E291 &lt; CC$6), 0, 1)+IF(OR($F291 &gt;= CD$6, $G291 &lt; CC$6), 0, 2)+1)</f>
        <v/>
      </c>
      <c r="CD291" s="71" t="str">
        <f ca="1">INDEX({"","_","-","="},IF(OR($D291 &gt;= CE$6, $E291 &lt; CD$6), 0, 1)+IF(OR($F291 &gt;= CE$6, $G291 &lt; CD$6), 0, 2)+1)</f>
        <v/>
      </c>
    </row>
    <row r="292" spans="1:82">
      <c r="A292" s="8" t="str">
        <f ca="1">IF('临-进度'!N287,'临-进度'!$A287,"")</f>
        <v/>
      </c>
      <c r="B292" s="8" t="str">
        <f ca="1">IF('临-进度'!N287,'临-进度'!$B287,"")</f>
        <v/>
      </c>
      <c r="C292" s="8" t="str">
        <f ca="1">IF('临-进度'!N287,'临-进度'!$F287,"")</f>
        <v/>
      </c>
      <c r="D292" s="42" t="str">
        <f ca="1">IF('临-进度'!$N287,'临-进度'!$J287,"")</f>
        <v/>
      </c>
      <c r="E292" s="42" t="str">
        <f ca="1">IF('临-进度'!$N287,'临-进度'!$AF287,"")</f>
        <v/>
      </c>
      <c r="F292" s="42" t="str">
        <f ca="1">IF('临-进度'!$N287,'临-进度'!$K287,"")</f>
        <v/>
      </c>
      <c r="G292" s="76" t="str">
        <f ca="1">IF('临-进度'!$N287,'临-进度'!$AG287,"")</f>
        <v/>
      </c>
      <c r="H292" s="71" t="str">
        <f ca="1">INDEX({"","_","-","="},IF(OR($D292 &gt;= I$6, $E292 &lt; H$6), 0, 1)+IF(OR($F292 &gt;= I$6, $G292 &lt; H$6), 0, 2)+1)</f>
        <v/>
      </c>
      <c r="I292" s="71" t="str">
        <f ca="1">INDEX({"","_","-","="},IF(OR($D292 &gt;= J$6, $E292 &lt; I$6), 0, 1)+IF(OR($F292 &gt;= J$6, $G292 &lt; I$6), 0, 2)+1)</f>
        <v/>
      </c>
      <c r="J292" s="71" t="str">
        <f ca="1">INDEX({"","_","-","="},IF(OR($D292 &gt;= K$6, $E292 &lt; J$6), 0, 1)+IF(OR($F292 &gt;= K$6, $G292 &lt; J$6), 0, 2)+1)</f>
        <v/>
      </c>
      <c r="K292" s="71" t="str">
        <f ca="1">INDEX({"","_","-","="},IF(OR($D292 &gt;= L$6, $E292 &lt; K$6), 0, 1)+IF(OR($F292 &gt;= L$6, $G292 &lt; K$6), 0, 2)+1)</f>
        <v/>
      </c>
      <c r="L292" s="71" t="str">
        <f ca="1">INDEX({"","_","-","="},IF(OR($D292 &gt;= M$6, $E292 &lt; L$6), 0, 1)+IF(OR($F292 &gt;= M$6, $G292 &lt; L$6), 0, 2)+1)</f>
        <v/>
      </c>
      <c r="M292" s="71" t="str">
        <f ca="1">INDEX({"","_","-","="},IF(OR($D292 &gt;= N$6, $E292 &lt; M$6), 0, 1)+IF(OR($F292 &gt;= N$6, $G292 &lt; M$6), 0, 2)+1)</f>
        <v/>
      </c>
      <c r="N292" s="71" t="str">
        <f ca="1">INDEX({"","_","-","="},IF(OR($D292 &gt;= O$6, $E292 &lt; N$6), 0, 1)+IF(OR($F292 &gt;= O$6, $G292 &lt; N$6), 0, 2)+1)</f>
        <v/>
      </c>
      <c r="O292" s="71" t="str">
        <f ca="1">INDEX({"","_","-","="},IF(OR($D292 &gt;= P$6, $E292 &lt; O$6), 0, 1)+IF(OR($F292 &gt;= P$6, $G292 &lt; O$6), 0, 2)+1)</f>
        <v/>
      </c>
      <c r="P292" s="71" t="str">
        <f ca="1">INDEX({"","_","-","="},IF(OR($D292 &gt;= Q$6, $E292 &lt; P$6), 0, 1)+IF(OR($F292 &gt;= Q$6, $G292 &lt; P$6), 0, 2)+1)</f>
        <v/>
      </c>
      <c r="Q292" s="71" t="str">
        <f ca="1">INDEX({"","_","-","="},IF(OR($D292 &gt;= R$6, $E292 &lt; Q$6), 0, 1)+IF(OR($F292 &gt;= R$6, $G292 &lt; Q$6), 0, 2)+1)</f>
        <v/>
      </c>
      <c r="R292" s="71" t="str">
        <f ca="1">INDEX({"","_","-","="},IF(OR($D292 &gt;= S$6, $E292 &lt; R$6), 0, 1)+IF(OR($F292 &gt;= S$6, $G292 &lt; R$6), 0, 2)+1)</f>
        <v/>
      </c>
      <c r="S292" s="71" t="str">
        <f ca="1">INDEX({"","_","-","="},IF(OR($D292 &gt;= T$6, $E292 &lt; S$6), 0, 1)+IF(OR($F292 &gt;= T$6, $G292 &lt; S$6), 0, 2)+1)</f>
        <v/>
      </c>
      <c r="T292" s="71" t="str">
        <f ca="1">INDEX({"","_","-","="},IF(OR($D292 &gt;= U$6, $E292 &lt; T$6), 0, 1)+IF(OR($F292 &gt;= U$6, $G292 &lt; T$6), 0, 2)+1)</f>
        <v/>
      </c>
      <c r="U292" s="71" t="str">
        <f ca="1">INDEX({"","_","-","="},IF(OR($D292 &gt;= V$6, $E292 &lt; U$6), 0, 1)+IF(OR($F292 &gt;= V$6, $G292 &lt; U$6), 0, 2)+1)</f>
        <v/>
      </c>
      <c r="V292" s="71" t="str">
        <f ca="1">INDEX({"","_","-","="},IF(OR($D292 &gt;= W$6, $E292 &lt; V$6), 0, 1)+IF(OR($F292 &gt;= W$6, $G292 &lt; V$6), 0, 2)+1)</f>
        <v/>
      </c>
      <c r="W292" s="71" t="str">
        <f ca="1">INDEX({"","_","-","="},IF(OR($D292 &gt;= X$6, $E292 &lt; W$6), 0, 1)+IF(OR($F292 &gt;= X$6, $G292 &lt; W$6), 0, 2)+1)</f>
        <v/>
      </c>
      <c r="X292" s="71" t="str">
        <f ca="1">INDEX({"","_","-","="},IF(OR($D292 &gt;= Y$6, $E292 &lt; X$6), 0, 1)+IF(OR($F292 &gt;= Y$6, $G292 &lt; X$6), 0, 2)+1)</f>
        <v/>
      </c>
      <c r="Y292" s="71" t="str">
        <f ca="1">INDEX({"","_","-","="},IF(OR($D292 &gt;= Z$6, $E292 &lt; Y$6), 0, 1)+IF(OR($F292 &gt;= Z$6, $G292 &lt; Y$6), 0, 2)+1)</f>
        <v/>
      </c>
      <c r="Z292" s="71" t="str">
        <f ca="1">INDEX({"","_","-","="},IF(OR($D292 &gt;= AA$6, $E292 &lt; Z$6), 0, 1)+IF(OR($F292 &gt;= AA$6, $G292 &lt; Z$6), 0, 2)+1)</f>
        <v/>
      </c>
      <c r="AA292" s="71" t="str">
        <f ca="1">INDEX({"","_","-","="},IF(OR($D292 &gt;= AB$6, $E292 &lt; AA$6), 0, 1)+IF(OR($F292 &gt;= AB$6, $G292 &lt; AA$6), 0, 2)+1)</f>
        <v/>
      </c>
      <c r="AB292" s="71" t="str">
        <f ca="1">INDEX({"","_","-","="},IF(OR($D292 &gt;= AC$6, $E292 &lt; AB$6), 0, 1)+IF(OR($F292 &gt;= AC$6, $G292 &lt; AB$6), 0, 2)+1)</f>
        <v/>
      </c>
      <c r="AC292" s="71" t="str">
        <f ca="1">INDEX({"","_","-","="},IF(OR($D292 &gt;= AD$6, $E292 &lt; AC$6), 0, 1)+IF(OR($F292 &gt;= AD$6, $G292 &lt; AC$6), 0, 2)+1)</f>
        <v/>
      </c>
      <c r="AD292" s="71" t="str">
        <f ca="1">INDEX({"","_","-","="},IF(OR($D292 &gt;= AE$6, $E292 &lt; AD$6), 0, 1)+IF(OR($F292 &gt;= AE$6, $G292 &lt; AD$6), 0, 2)+1)</f>
        <v/>
      </c>
      <c r="AE292" s="71" t="str">
        <f ca="1">INDEX({"","_","-","="},IF(OR($D292 &gt;= AF$6, $E292 &lt; AE$6), 0, 1)+IF(OR($F292 &gt;= AF$6, $G292 &lt; AE$6), 0, 2)+1)</f>
        <v/>
      </c>
      <c r="AF292" s="71" t="str">
        <f ca="1">INDEX({"","_","-","="},IF(OR($D292 &gt;= AG$6, $E292 &lt; AF$6), 0, 1)+IF(OR($F292 &gt;= AG$6, $G292 &lt; AF$6), 0, 2)+1)</f>
        <v/>
      </c>
      <c r="AG292" s="71" t="str">
        <f ca="1">INDEX({"","_","-","="},IF(OR($D292 &gt;= AH$6, $E292 &lt; AG$6), 0, 1)+IF(OR($F292 &gt;= AH$6, $G292 &lt; AG$6), 0, 2)+1)</f>
        <v/>
      </c>
      <c r="AH292" s="71" t="str">
        <f ca="1">INDEX({"","_","-","="},IF(OR($D292 &gt;= AI$6, $E292 &lt; AH$6), 0, 1)+IF(OR($F292 &gt;= AI$6, $G292 &lt; AH$6), 0, 2)+1)</f>
        <v/>
      </c>
      <c r="AI292" s="71" t="str">
        <f ca="1">INDEX({"","_","-","="},IF(OR($D292 &gt;= AJ$6, $E292 &lt; AI$6), 0, 1)+IF(OR($F292 &gt;= AJ$6, $G292 &lt; AI$6), 0, 2)+1)</f>
        <v/>
      </c>
      <c r="AJ292" s="71" t="str">
        <f ca="1">INDEX({"","_","-","="},IF(OR($D292 &gt;= AK$6, $E292 &lt; AJ$6), 0, 1)+IF(OR($F292 &gt;= AK$6, $G292 &lt; AJ$6), 0, 2)+1)</f>
        <v/>
      </c>
      <c r="AK292" s="71" t="str">
        <f ca="1">INDEX({"","_","-","="},IF(OR($D292 &gt;= AL$6, $E292 &lt; AK$6), 0, 1)+IF(OR($F292 &gt;= AL$6, $G292 &lt; AK$6), 0, 2)+1)</f>
        <v/>
      </c>
      <c r="AL292" s="71" t="str">
        <f ca="1">INDEX({"","_","-","="},IF(OR($D292 &gt;= AM$6, $E292 &lt; AL$6), 0, 1)+IF(OR($F292 &gt;= AM$6, $G292 &lt; AL$6), 0, 2)+1)</f>
        <v/>
      </c>
      <c r="AM292" s="71" t="str">
        <f ca="1">INDEX({"","_","-","="},IF(OR($D292 &gt;= AN$6, $E292 &lt; AM$6), 0, 1)+IF(OR($F292 &gt;= AN$6, $G292 &lt; AM$6), 0, 2)+1)</f>
        <v/>
      </c>
      <c r="AN292" s="71" t="str">
        <f ca="1">INDEX({"","_","-","="},IF(OR($D292 &gt;= AO$6, $E292 &lt; AN$6), 0, 1)+IF(OR($F292 &gt;= AO$6, $G292 &lt; AN$6), 0, 2)+1)</f>
        <v/>
      </c>
      <c r="AO292" s="71" t="str">
        <f ca="1">INDEX({"","_","-","="},IF(OR($D292 &gt;= AP$6, $E292 &lt; AO$6), 0, 1)+IF(OR($F292 &gt;= AP$6, $G292 &lt; AO$6), 0, 2)+1)</f>
        <v/>
      </c>
      <c r="AP292" s="71" t="str">
        <f ca="1">INDEX({"","_","-","="},IF(OR($D292 &gt;= AQ$6, $E292 &lt; AP$6), 0, 1)+IF(OR($F292 &gt;= AQ$6, $G292 &lt; AP$6), 0, 2)+1)</f>
        <v/>
      </c>
      <c r="AQ292" s="71" t="str">
        <f ca="1">INDEX({"","_","-","="},IF(OR($D292 &gt;= AR$6, $E292 &lt; AQ$6), 0, 1)+IF(OR($F292 &gt;= AR$6, $G292 &lt; AQ$6), 0, 2)+1)</f>
        <v/>
      </c>
      <c r="AR292" s="71" t="str">
        <f ca="1">INDEX({"","_","-","="},IF(OR($D292 &gt;= AS$6, $E292 &lt; AR$6), 0, 1)+IF(OR($F292 &gt;= AS$6, $G292 &lt; AR$6), 0, 2)+1)</f>
        <v/>
      </c>
      <c r="AS292" s="71" t="str">
        <f ca="1">INDEX({"","_","-","="},IF(OR($D292 &gt;= AT$6, $E292 &lt; AS$6), 0, 1)+IF(OR($F292 &gt;= AT$6, $G292 &lt; AS$6), 0, 2)+1)</f>
        <v/>
      </c>
      <c r="AT292" s="71" t="str">
        <f ca="1">INDEX({"","_","-","="},IF(OR($D292 &gt;= AU$6, $E292 &lt; AT$6), 0, 1)+IF(OR($F292 &gt;= AU$6, $G292 &lt; AT$6), 0, 2)+1)</f>
        <v/>
      </c>
      <c r="AU292" s="71" t="str">
        <f ca="1">INDEX({"","_","-","="},IF(OR($D292 &gt;= AV$6, $E292 &lt; AU$6), 0, 1)+IF(OR($F292 &gt;= AV$6, $G292 &lt; AU$6), 0, 2)+1)</f>
        <v/>
      </c>
      <c r="AV292" s="71" t="str">
        <f ca="1">INDEX({"","_","-","="},IF(OR($D292 &gt;= AW$6, $E292 &lt; AV$6), 0, 1)+IF(OR($F292 &gt;= AW$6, $G292 &lt; AV$6), 0, 2)+1)</f>
        <v/>
      </c>
      <c r="AW292" s="71" t="str">
        <f ca="1">INDEX({"","_","-","="},IF(OR($D292 &gt;= AX$6, $E292 &lt; AW$6), 0, 1)+IF(OR($F292 &gt;= AX$6, $G292 &lt; AW$6), 0, 2)+1)</f>
        <v/>
      </c>
      <c r="AX292" s="71" t="str">
        <f ca="1">INDEX({"","_","-","="},IF(OR($D292 &gt;= AY$6, $E292 &lt; AX$6), 0, 1)+IF(OR($F292 &gt;= AY$6, $G292 &lt; AX$6), 0, 2)+1)</f>
        <v/>
      </c>
      <c r="AY292" s="71" t="str">
        <f ca="1">INDEX({"","_","-","="},IF(OR($D292 &gt;= AZ$6, $E292 &lt; AY$6), 0, 1)+IF(OR($F292 &gt;= AZ$6, $G292 &lt; AY$6), 0, 2)+1)</f>
        <v/>
      </c>
      <c r="AZ292" s="71" t="str">
        <f ca="1">INDEX({"","_","-","="},IF(OR($D292 &gt;= BA$6, $E292 &lt; AZ$6), 0, 1)+IF(OR($F292 &gt;= BA$6, $G292 &lt; AZ$6), 0, 2)+1)</f>
        <v/>
      </c>
      <c r="BA292" s="71" t="str">
        <f ca="1">INDEX({"","_","-","="},IF(OR($D292 &gt;= BB$6, $E292 &lt; BA$6), 0, 1)+IF(OR($F292 &gt;= BB$6, $G292 &lt; BA$6), 0, 2)+1)</f>
        <v/>
      </c>
      <c r="BB292" s="71" t="str">
        <f ca="1">INDEX({"","_","-","="},IF(OR($D292 &gt;= BC$6, $E292 &lt; BB$6), 0, 1)+IF(OR($F292 &gt;= BC$6, $G292 &lt; BB$6), 0, 2)+1)</f>
        <v/>
      </c>
      <c r="BC292" s="71" t="str">
        <f ca="1">INDEX({"","_","-","="},IF(OR($D292 &gt;= BD$6, $E292 &lt; BC$6), 0, 1)+IF(OR($F292 &gt;= BD$6, $G292 &lt; BC$6), 0, 2)+1)</f>
        <v/>
      </c>
      <c r="BD292" s="71" t="str">
        <f ca="1">INDEX({"","_","-","="},IF(OR($D292 &gt;= BE$6, $E292 &lt; BD$6), 0, 1)+IF(OR($F292 &gt;= BE$6, $G292 &lt; BD$6), 0, 2)+1)</f>
        <v/>
      </c>
      <c r="BE292" s="71" t="str">
        <f ca="1">INDEX({"","_","-","="},IF(OR($D292 &gt;= BF$6, $E292 &lt; BE$6), 0, 1)+IF(OR($F292 &gt;= BF$6, $G292 &lt; BE$6), 0, 2)+1)</f>
        <v/>
      </c>
      <c r="BF292" s="71" t="str">
        <f ca="1">INDEX({"","_","-","="},IF(OR($D292 &gt;= BG$6, $E292 &lt; BF$6), 0, 1)+IF(OR($F292 &gt;= BG$6, $G292 &lt; BF$6), 0, 2)+1)</f>
        <v/>
      </c>
      <c r="BG292" s="71" t="str">
        <f ca="1">INDEX({"","_","-","="},IF(OR($D292 &gt;= BH$6, $E292 &lt; BG$6), 0, 1)+IF(OR($F292 &gt;= BH$6, $G292 &lt; BG$6), 0, 2)+1)</f>
        <v/>
      </c>
      <c r="BH292" s="71" t="str">
        <f ca="1">INDEX({"","_","-","="},IF(OR($D292 &gt;= BI$6, $E292 &lt; BH$6), 0, 1)+IF(OR($F292 &gt;= BI$6, $G292 &lt; BH$6), 0, 2)+1)</f>
        <v/>
      </c>
      <c r="BI292" s="71" t="str">
        <f ca="1">INDEX({"","_","-","="},IF(OR($D292 &gt;= BJ$6, $E292 &lt; BI$6), 0, 1)+IF(OR($F292 &gt;= BJ$6, $G292 &lt; BI$6), 0, 2)+1)</f>
        <v/>
      </c>
      <c r="BJ292" s="71" t="str">
        <f ca="1">INDEX({"","_","-","="},IF(OR($D292 &gt;= BK$6, $E292 &lt; BJ$6), 0, 1)+IF(OR($F292 &gt;= BK$6, $G292 &lt; BJ$6), 0, 2)+1)</f>
        <v/>
      </c>
      <c r="BK292" s="71" t="str">
        <f ca="1">INDEX({"","_","-","="},IF(OR($D292 &gt;= BL$6, $E292 &lt; BK$6), 0, 1)+IF(OR($F292 &gt;= BL$6, $G292 &lt; BK$6), 0, 2)+1)</f>
        <v/>
      </c>
      <c r="BL292" s="71" t="str">
        <f ca="1">INDEX({"","_","-","="},IF(OR($D292 &gt;= BM$6, $E292 &lt; BL$6), 0, 1)+IF(OR($F292 &gt;= BM$6, $G292 &lt; BL$6), 0, 2)+1)</f>
        <v/>
      </c>
      <c r="BM292" s="71" t="str">
        <f ca="1">INDEX({"","_","-","="},IF(OR($D292 &gt;= BN$6, $E292 &lt; BM$6), 0, 1)+IF(OR($F292 &gt;= BN$6, $G292 &lt; BM$6), 0, 2)+1)</f>
        <v/>
      </c>
      <c r="BN292" s="71" t="str">
        <f ca="1">INDEX({"","_","-","="},IF(OR($D292 &gt;= BO$6, $E292 &lt; BN$6), 0, 1)+IF(OR($F292 &gt;= BO$6, $G292 &lt; BN$6), 0, 2)+1)</f>
        <v/>
      </c>
      <c r="BO292" s="71" t="str">
        <f ca="1">INDEX({"","_","-","="},IF(OR($D292 &gt;= BP$6, $E292 &lt; BO$6), 0, 1)+IF(OR($F292 &gt;= BP$6, $G292 &lt; BO$6), 0, 2)+1)</f>
        <v/>
      </c>
      <c r="BP292" s="71" t="str">
        <f ca="1">INDEX({"","_","-","="},IF(OR($D292 &gt;= BQ$6, $E292 &lt; BP$6), 0, 1)+IF(OR($F292 &gt;= BQ$6, $G292 &lt; BP$6), 0, 2)+1)</f>
        <v/>
      </c>
      <c r="BQ292" s="71" t="str">
        <f ca="1">INDEX({"","_","-","="},IF(OR($D292 &gt;= BR$6, $E292 &lt; BQ$6), 0, 1)+IF(OR($F292 &gt;= BR$6, $G292 &lt; BQ$6), 0, 2)+1)</f>
        <v/>
      </c>
      <c r="BR292" s="71" t="str">
        <f ca="1">INDEX({"","_","-","="},IF(OR($D292 &gt;= BS$6, $E292 &lt; BR$6), 0, 1)+IF(OR($F292 &gt;= BS$6, $G292 &lt; BR$6), 0, 2)+1)</f>
        <v/>
      </c>
      <c r="BS292" s="71" t="str">
        <f ca="1">INDEX({"","_","-","="},IF(OR($D292 &gt;= BT$6, $E292 &lt; BS$6), 0, 1)+IF(OR($F292 &gt;= BT$6, $G292 &lt; BS$6), 0, 2)+1)</f>
        <v/>
      </c>
      <c r="BT292" s="71" t="str">
        <f ca="1">INDEX({"","_","-","="},IF(OR($D292 &gt;= BU$6, $E292 &lt; BT$6), 0, 1)+IF(OR($F292 &gt;= BU$6, $G292 &lt; BT$6), 0, 2)+1)</f>
        <v/>
      </c>
      <c r="BU292" s="71" t="str">
        <f ca="1">INDEX({"","_","-","="},IF(OR($D292 &gt;= BV$6, $E292 &lt; BU$6), 0, 1)+IF(OR($F292 &gt;= BV$6, $G292 &lt; BU$6), 0, 2)+1)</f>
        <v/>
      </c>
      <c r="BV292" s="71" t="str">
        <f ca="1">INDEX({"","_","-","="},IF(OR($D292 &gt;= BW$6, $E292 &lt; BV$6), 0, 1)+IF(OR($F292 &gt;= BW$6, $G292 &lt; BV$6), 0, 2)+1)</f>
        <v/>
      </c>
      <c r="BW292" s="71" t="str">
        <f ca="1">INDEX({"","_","-","="},IF(OR($D292 &gt;= BX$6, $E292 &lt; BW$6), 0, 1)+IF(OR($F292 &gt;= BX$6, $G292 &lt; BW$6), 0, 2)+1)</f>
        <v/>
      </c>
      <c r="BX292" s="71" t="str">
        <f ca="1">INDEX({"","_","-","="},IF(OR($D292 &gt;= BY$6, $E292 &lt; BX$6), 0, 1)+IF(OR($F292 &gt;= BY$6, $G292 &lt; BX$6), 0, 2)+1)</f>
        <v/>
      </c>
      <c r="BY292" s="71" t="str">
        <f ca="1">INDEX({"","_","-","="},IF(OR($D292 &gt;= BZ$6, $E292 &lt; BY$6), 0, 1)+IF(OR($F292 &gt;= BZ$6, $G292 &lt; BY$6), 0, 2)+1)</f>
        <v/>
      </c>
      <c r="BZ292" s="71" t="str">
        <f ca="1">INDEX({"","_","-","="},IF(OR($D292 &gt;= CA$6, $E292 &lt; BZ$6), 0, 1)+IF(OR($F292 &gt;= CA$6, $G292 &lt; BZ$6), 0, 2)+1)</f>
        <v/>
      </c>
      <c r="CA292" s="71" t="str">
        <f ca="1">INDEX({"","_","-","="},IF(OR($D292 &gt;= CB$6, $E292 &lt; CA$6), 0, 1)+IF(OR($F292 &gt;= CB$6, $G292 &lt; CA$6), 0, 2)+1)</f>
        <v/>
      </c>
      <c r="CB292" s="71" t="str">
        <f ca="1">INDEX({"","_","-","="},IF(OR($D292 &gt;= CC$6, $E292 &lt; CB$6), 0, 1)+IF(OR($F292 &gt;= CC$6, $G292 &lt; CB$6), 0, 2)+1)</f>
        <v/>
      </c>
      <c r="CC292" s="71" t="str">
        <f ca="1">INDEX({"","_","-","="},IF(OR($D292 &gt;= CD$6, $E292 &lt; CC$6), 0, 1)+IF(OR($F292 &gt;= CD$6, $G292 &lt; CC$6), 0, 2)+1)</f>
        <v/>
      </c>
      <c r="CD292" s="71" t="str">
        <f ca="1">INDEX({"","_","-","="},IF(OR($D292 &gt;= CE$6, $E292 &lt; CD$6), 0, 1)+IF(OR($F292 &gt;= CE$6, $G292 &lt; CD$6), 0, 2)+1)</f>
        <v/>
      </c>
    </row>
    <row r="293" spans="1:82">
      <c r="A293" s="8" t="str">
        <f ca="1">IF('临-进度'!N288,'临-进度'!$A288,"")</f>
        <v/>
      </c>
      <c r="B293" s="8" t="str">
        <f ca="1">IF('临-进度'!N288,'临-进度'!$B288,"")</f>
        <v/>
      </c>
      <c r="C293" s="8" t="str">
        <f ca="1">IF('临-进度'!N288,'临-进度'!$F288,"")</f>
        <v/>
      </c>
      <c r="D293" s="42" t="str">
        <f ca="1">IF('临-进度'!$N288,'临-进度'!$J288,"")</f>
        <v/>
      </c>
      <c r="E293" s="42" t="str">
        <f ca="1">IF('临-进度'!$N288,'临-进度'!$AF288,"")</f>
        <v/>
      </c>
      <c r="F293" s="42" t="str">
        <f ca="1">IF('临-进度'!$N288,'临-进度'!$K288,"")</f>
        <v/>
      </c>
      <c r="G293" s="76" t="str">
        <f ca="1">IF('临-进度'!$N288,'临-进度'!$AG288,"")</f>
        <v/>
      </c>
      <c r="H293" s="71" t="str">
        <f ca="1">INDEX({"","_","-","="},IF(OR($D293 &gt;= I$6, $E293 &lt; H$6), 0, 1)+IF(OR($F293 &gt;= I$6, $G293 &lt; H$6), 0, 2)+1)</f>
        <v/>
      </c>
      <c r="I293" s="71" t="str">
        <f ca="1">INDEX({"","_","-","="},IF(OR($D293 &gt;= J$6, $E293 &lt; I$6), 0, 1)+IF(OR($F293 &gt;= J$6, $G293 &lt; I$6), 0, 2)+1)</f>
        <v/>
      </c>
      <c r="J293" s="71" t="str">
        <f ca="1">INDEX({"","_","-","="},IF(OR($D293 &gt;= K$6, $E293 &lt; J$6), 0, 1)+IF(OR($F293 &gt;= K$6, $G293 &lt; J$6), 0, 2)+1)</f>
        <v/>
      </c>
      <c r="K293" s="71" t="str">
        <f ca="1">INDEX({"","_","-","="},IF(OR($D293 &gt;= L$6, $E293 &lt; K$6), 0, 1)+IF(OR($F293 &gt;= L$6, $G293 &lt; K$6), 0, 2)+1)</f>
        <v/>
      </c>
      <c r="L293" s="71" t="str">
        <f ca="1">INDEX({"","_","-","="},IF(OR($D293 &gt;= M$6, $E293 &lt; L$6), 0, 1)+IF(OR($F293 &gt;= M$6, $G293 &lt; L$6), 0, 2)+1)</f>
        <v/>
      </c>
      <c r="M293" s="71" t="str">
        <f ca="1">INDEX({"","_","-","="},IF(OR($D293 &gt;= N$6, $E293 &lt; M$6), 0, 1)+IF(OR($F293 &gt;= N$6, $G293 &lt; M$6), 0, 2)+1)</f>
        <v/>
      </c>
      <c r="N293" s="71" t="str">
        <f ca="1">INDEX({"","_","-","="},IF(OR($D293 &gt;= O$6, $E293 &lt; N$6), 0, 1)+IF(OR($F293 &gt;= O$6, $G293 &lt; N$6), 0, 2)+1)</f>
        <v/>
      </c>
      <c r="O293" s="71" t="str">
        <f ca="1">INDEX({"","_","-","="},IF(OR($D293 &gt;= P$6, $E293 &lt; O$6), 0, 1)+IF(OR($F293 &gt;= P$6, $G293 &lt; O$6), 0, 2)+1)</f>
        <v/>
      </c>
      <c r="P293" s="71" t="str">
        <f ca="1">INDEX({"","_","-","="},IF(OR($D293 &gt;= Q$6, $E293 &lt; P$6), 0, 1)+IF(OR($F293 &gt;= Q$6, $G293 &lt; P$6), 0, 2)+1)</f>
        <v/>
      </c>
      <c r="Q293" s="71" t="str">
        <f ca="1">INDEX({"","_","-","="},IF(OR($D293 &gt;= R$6, $E293 &lt; Q$6), 0, 1)+IF(OR($F293 &gt;= R$6, $G293 &lt; Q$6), 0, 2)+1)</f>
        <v/>
      </c>
      <c r="R293" s="71" t="str">
        <f ca="1">INDEX({"","_","-","="},IF(OR($D293 &gt;= S$6, $E293 &lt; R$6), 0, 1)+IF(OR($F293 &gt;= S$6, $G293 &lt; R$6), 0, 2)+1)</f>
        <v/>
      </c>
      <c r="S293" s="71" t="str">
        <f ca="1">INDEX({"","_","-","="},IF(OR($D293 &gt;= T$6, $E293 &lt; S$6), 0, 1)+IF(OR($F293 &gt;= T$6, $G293 &lt; S$6), 0, 2)+1)</f>
        <v/>
      </c>
      <c r="T293" s="71" t="str">
        <f ca="1">INDEX({"","_","-","="},IF(OR($D293 &gt;= U$6, $E293 &lt; T$6), 0, 1)+IF(OR($F293 &gt;= U$6, $G293 &lt; T$6), 0, 2)+1)</f>
        <v/>
      </c>
      <c r="U293" s="71" t="str">
        <f ca="1">INDEX({"","_","-","="},IF(OR($D293 &gt;= V$6, $E293 &lt; U$6), 0, 1)+IF(OR($F293 &gt;= V$6, $G293 &lt; U$6), 0, 2)+1)</f>
        <v/>
      </c>
      <c r="V293" s="71" t="str">
        <f ca="1">INDEX({"","_","-","="},IF(OR($D293 &gt;= W$6, $E293 &lt; V$6), 0, 1)+IF(OR($F293 &gt;= W$6, $G293 &lt; V$6), 0, 2)+1)</f>
        <v/>
      </c>
      <c r="W293" s="71" t="str">
        <f ca="1">INDEX({"","_","-","="},IF(OR($D293 &gt;= X$6, $E293 &lt; W$6), 0, 1)+IF(OR($F293 &gt;= X$6, $G293 &lt; W$6), 0, 2)+1)</f>
        <v/>
      </c>
      <c r="X293" s="71" t="str">
        <f ca="1">INDEX({"","_","-","="},IF(OR($D293 &gt;= Y$6, $E293 &lt; X$6), 0, 1)+IF(OR($F293 &gt;= Y$6, $G293 &lt; X$6), 0, 2)+1)</f>
        <v/>
      </c>
      <c r="Y293" s="71" t="str">
        <f ca="1">INDEX({"","_","-","="},IF(OR($D293 &gt;= Z$6, $E293 &lt; Y$6), 0, 1)+IF(OR($F293 &gt;= Z$6, $G293 &lt; Y$6), 0, 2)+1)</f>
        <v/>
      </c>
      <c r="Z293" s="71" t="str">
        <f ca="1">INDEX({"","_","-","="},IF(OR($D293 &gt;= AA$6, $E293 &lt; Z$6), 0, 1)+IF(OR($F293 &gt;= AA$6, $G293 &lt; Z$6), 0, 2)+1)</f>
        <v/>
      </c>
      <c r="AA293" s="71" t="str">
        <f ca="1">INDEX({"","_","-","="},IF(OR($D293 &gt;= AB$6, $E293 &lt; AA$6), 0, 1)+IF(OR($F293 &gt;= AB$6, $G293 &lt; AA$6), 0, 2)+1)</f>
        <v/>
      </c>
      <c r="AB293" s="71" t="str">
        <f ca="1">INDEX({"","_","-","="},IF(OR($D293 &gt;= AC$6, $E293 &lt; AB$6), 0, 1)+IF(OR($F293 &gt;= AC$6, $G293 &lt; AB$6), 0, 2)+1)</f>
        <v/>
      </c>
      <c r="AC293" s="71" t="str">
        <f ca="1">INDEX({"","_","-","="},IF(OR($D293 &gt;= AD$6, $E293 &lt; AC$6), 0, 1)+IF(OR($F293 &gt;= AD$6, $G293 &lt; AC$6), 0, 2)+1)</f>
        <v/>
      </c>
      <c r="AD293" s="71" t="str">
        <f ca="1">INDEX({"","_","-","="},IF(OR($D293 &gt;= AE$6, $E293 &lt; AD$6), 0, 1)+IF(OR($F293 &gt;= AE$6, $G293 &lt; AD$6), 0, 2)+1)</f>
        <v/>
      </c>
      <c r="AE293" s="71" t="str">
        <f ca="1">INDEX({"","_","-","="},IF(OR($D293 &gt;= AF$6, $E293 &lt; AE$6), 0, 1)+IF(OR($F293 &gt;= AF$6, $G293 &lt; AE$6), 0, 2)+1)</f>
        <v/>
      </c>
      <c r="AF293" s="71" t="str">
        <f ca="1">INDEX({"","_","-","="},IF(OR($D293 &gt;= AG$6, $E293 &lt; AF$6), 0, 1)+IF(OR($F293 &gt;= AG$6, $G293 &lt; AF$6), 0, 2)+1)</f>
        <v/>
      </c>
      <c r="AG293" s="71" t="str">
        <f ca="1">INDEX({"","_","-","="},IF(OR($D293 &gt;= AH$6, $E293 &lt; AG$6), 0, 1)+IF(OR($F293 &gt;= AH$6, $G293 &lt; AG$6), 0, 2)+1)</f>
        <v/>
      </c>
      <c r="AH293" s="71" t="str">
        <f ca="1">INDEX({"","_","-","="},IF(OR($D293 &gt;= AI$6, $E293 &lt; AH$6), 0, 1)+IF(OR($F293 &gt;= AI$6, $G293 &lt; AH$6), 0, 2)+1)</f>
        <v/>
      </c>
      <c r="AI293" s="71" t="str">
        <f ca="1">INDEX({"","_","-","="},IF(OR($D293 &gt;= AJ$6, $E293 &lt; AI$6), 0, 1)+IF(OR($F293 &gt;= AJ$6, $G293 &lt; AI$6), 0, 2)+1)</f>
        <v/>
      </c>
      <c r="AJ293" s="71" t="str">
        <f ca="1">INDEX({"","_","-","="},IF(OR($D293 &gt;= AK$6, $E293 &lt; AJ$6), 0, 1)+IF(OR($F293 &gt;= AK$6, $G293 &lt; AJ$6), 0, 2)+1)</f>
        <v/>
      </c>
      <c r="AK293" s="71" t="str">
        <f ca="1">INDEX({"","_","-","="},IF(OR($D293 &gt;= AL$6, $E293 &lt; AK$6), 0, 1)+IF(OR($F293 &gt;= AL$6, $G293 &lt; AK$6), 0, 2)+1)</f>
        <v/>
      </c>
      <c r="AL293" s="71" t="str">
        <f ca="1">INDEX({"","_","-","="},IF(OR($D293 &gt;= AM$6, $E293 &lt; AL$6), 0, 1)+IF(OR($F293 &gt;= AM$6, $G293 &lt; AL$6), 0, 2)+1)</f>
        <v/>
      </c>
      <c r="AM293" s="71" t="str">
        <f ca="1">INDEX({"","_","-","="},IF(OR($D293 &gt;= AN$6, $E293 &lt; AM$6), 0, 1)+IF(OR($F293 &gt;= AN$6, $G293 &lt; AM$6), 0, 2)+1)</f>
        <v/>
      </c>
      <c r="AN293" s="71" t="str">
        <f ca="1">INDEX({"","_","-","="},IF(OR($D293 &gt;= AO$6, $E293 &lt; AN$6), 0, 1)+IF(OR($F293 &gt;= AO$6, $G293 &lt; AN$6), 0, 2)+1)</f>
        <v/>
      </c>
      <c r="AO293" s="71" t="str">
        <f ca="1">INDEX({"","_","-","="},IF(OR($D293 &gt;= AP$6, $E293 &lt; AO$6), 0, 1)+IF(OR($F293 &gt;= AP$6, $G293 &lt; AO$6), 0, 2)+1)</f>
        <v/>
      </c>
      <c r="AP293" s="71" t="str">
        <f ca="1">INDEX({"","_","-","="},IF(OR($D293 &gt;= AQ$6, $E293 &lt; AP$6), 0, 1)+IF(OR($F293 &gt;= AQ$6, $G293 &lt; AP$6), 0, 2)+1)</f>
        <v/>
      </c>
      <c r="AQ293" s="71" t="str">
        <f ca="1">INDEX({"","_","-","="},IF(OR($D293 &gt;= AR$6, $E293 &lt; AQ$6), 0, 1)+IF(OR($F293 &gt;= AR$6, $G293 &lt; AQ$6), 0, 2)+1)</f>
        <v/>
      </c>
      <c r="AR293" s="71" t="str">
        <f ca="1">INDEX({"","_","-","="},IF(OR($D293 &gt;= AS$6, $E293 &lt; AR$6), 0, 1)+IF(OR($F293 &gt;= AS$6, $G293 &lt; AR$6), 0, 2)+1)</f>
        <v/>
      </c>
      <c r="AS293" s="71" t="str">
        <f ca="1">INDEX({"","_","-","="},IF(OR($D293 &gt;= AT$6, $E293 &lt; AS$6), 0, 1)+IF(OR($F293 &gt;= AT$6, $G293 &lt; AS$6), 0, 2)+1)</f>
        <v/>
      </c>
      <c r="AT293" s="71" t="str">
        <f ca="1">INDEX({"","_","-","="},IF(OR($D293 &gt;= AU$6, $E293 &lt; AT$6), 0, 1)+IF(OR($F293 &gt;= AU$6, $G293 &lt; AT$6), 0, 2)+1)</f>
        <v/>
      </c>
      <c r="AU293" s="71" t="str">
        <f ca="1">INDEX({"","_","-","="},IF(OR($D293 &gt;= AV$6, $E293 &lt; AU$6), 0, 1)+IF(OR($F293 &gt;= AV$6, $G293 &lt; AU$6), 0, 2)+1)</f>
        <v/>
      </c>
      <c r="AV293" s="71" t="str">
        <f ca="1">INDEX({"","_","-","="},IF(OR($D293 &gt;= AW$6, $E293 &lt; AV$6), 0, 1)+IF(OR($F293 &gt;= AW$6, $G293 &lt; AV$6), 0, 2)+1)</f>
        <v/>
      </c>
      <c r="AW293" s="71" t="str">
        <f ca="1">INDEX({"","_","-","="},IF(OR($D293 &gt;= AX$6, $E293 &lt; AW$6), 0, 1)+IF(OR($F293 &gt;= AX$6, $G293 &lt; AW$6), 0, 2)+1)</f>
        <v/>
      </c>
      <c r="AX293" s="71" t="str">
        <f ca="1">INDEX({"","_","-","="},IF(OR($D293 &gt;= AY$6, $E293 &lt; AX$6), 0, 1)+IF(OR($F293 &gt;= AY$6, $G293 &lt; AX$6), 0, 2)+1)</f>
        <v/>
      </c>
      <c r="AY293" s="71" t="str">
        <f ca="1">INDEX({"","_","-","="},IF(OR($D293 &gt;= AZ$6, $E293 &lt; AY$6), 0, 1)+IF(OR($F293 &gt;= AZ$6, $G293 &lt; AY$6), 0, 2)+1)</f>
        <v/>
      </c>
      <c r="AZ293" s="71" t="str">
        <f ca="1">INDEX({"","_","-","="},IF(OR($D293 &gt;= BA$6, $E293 &lt; AZ$6), 0, 1)+IF(OR($F293 &gt;= BA$6, $G293 &lt; AZ$6), 0, 2)+1)</f>
        <v/>
      </c>
      <c r="BA293" s="71" t="str">
        <f ca="1">INDEX({"","_","-","="},IF(OR($D293 &gt;= BB$6, $E293 &lt; BA$6), 0, 1)+IF(OR($F293 &gt;= BB$6, $G293 &lt; BA$6), 0, 2)+1)</f>
        <v/>
      </c>
      <c r="BB293" s="71" t="str">
        <f ca="1">INDEX({"","_","-","="},IF(OR($D293 &gt;= BC$6, $E293 &lt; BB$6), 0, 1)+IF(OR($F293 &gt;= BC$6, $G293 &lt; BB$6), 0, 2)+1)</f>
        <v/>
      </c>
      <c r="BC293" s="71" t="str">
        <f ca="1">INDEX({"","_","-","="},IF(OR($D293 &gt;= BD$6, $E293 &lt; BC$6), 0, 1)+IF(OR($F293 &gt;= BD$6, $G293 &lt; BC$6), 0, 2)+1)</f>
        <v/>
      </c>
      <c r="BD293" s="71" t="str">
        <f ca="1">INDEX({"","_","-","="},IF(OR($D293 &gt;= BE$6, $E293 &lt; BD$6), 0, 1)+IF(OR($F293 &gt;= BE$6, $G293 &lt; BD$6), 0, 2)+1)</f>
        <v/>
      </c>
      <c r="BE293" s="71" t="str">
        <f ca="1">INDEX({"","_","-","="},IF(OR($D293 &gt;= BF$6, $E293 &lt; BE$6), 0, 1)+IF(OR($F293 &gt;= BF$6, $G293 &lt; BE$6), 0, 2)+1)</f>
        <v/>
      </c>
      <c r="BF293" s="71" t="str">
        <f ca="1">INDEX({"","_","-","="},IF(OR($D293 &gt;= BG$6, $E293 &lt; BF$6), 0, 1)+IF(OR($F293 &gt;= BG$6, $G293 &lt; BF$6), 0, 2)+1)</f>
        <v/>
      </c>
      <c r="BG293" s="71" t="str">
        <f ca="1">INDEX({"","_","-","="},IF(OR($D293 &gt;= BH$6, $E293 &lt; BG$6), 0, 1)+IF(OR($F293 &gt;= BH$6, $G293 &lt; BG$6), 0, 2)+1)</f>
        <v/>
      </c>
      <c r="BH293" s="71" t="str">
        <f ca="1">INDEX({"","_","-","="},IF(OR($D293 &gt;= BI$6, $E293 &lt; BH$6), 0, 1)+IF(OR($F293 &gt;= BI$6, $G293 &lt; BH$6), 0, 2)+1)</f>
        <v/>
      </c>
      <c r="BI293" s="71" t="str">
        <f ca="1">INDEX({"","_","-","="},IF(OR($D293 &gt;= BJ$6, $E293 &lt; BI$6), 0, 1)+IF(OR($F293 &gt;= BJ$6, $G293 &lt; BI$6), 0, 2)+1)</f>
        <v/>
      </c>
      <c r="BJ293" s="71" t="str">
        <f ca="1">INDEX({"","_","-","="},IF(OR($D293 &gt;= BK$6, $E293 &lt; BJ$6), 0, 1)+IF(OR($F293 &gt;= BK$6, $G293 &lt; BJ$6), 0, 2)+1)</f>
        <v/>
      </c>
      <c r="BK293" s="71" t="str">
        <f ca="1">INDEX({"","_","-","="},IF(OR($D293 &gt;= BL$6, $E293 &lt; BK$6), 0, 1)+IF(OR($F293 &gt;= BL$6, $G293 &lt; BK$6), 0, 2)+1)</f>
        <v/>
      </c>
      <c r="BL293" s="71" t="str">
        <f ca="1">INDEX({"","_","-","="},IF(OR($D293 &gt;= BM$6, $E293 &lt; BL$6), 0, 1)+IF(OR($F293 &gt;= BM$6, $G293 &lt; BL$6), 0, 2)+1)</f>
        <v/>
      </c>
      <c r="BM293" s="71" t="str">
        <f ca="1">INDEX({"","_","-","="},IF(OR($D293 &gt;= BN$6, $E293 &lt; BM$6), 0, 1)+IF(OR($F293 &gt;= BN$6, $G293 &lt; BM$6), 0, 2)+1)</f>
        <v/>
      </c>
      <c r="BN293" s="71" t="str">
        <f ca="1">INDEX({"","_","-","="},IF(OR($D293 &gt;= BO$6, $E293 &lt; BN$6), 0, 1)+IF(OR($F293 &gt;= BO$6, $G293 &lt; BN$6), 0, 2)+1)</f>
        <v/>
      </c>
      <c r="BO293" s="71" t="str">
        <f ca="1">INDEX({"","_","-","="},IF(OR($D293 &gt;= BP$6, $E293 &lt; BO$6), 0, 1)+IF(OR($F293 &gt;= BP$6, $G293 &lt; BO$6), 0, 2)+1)</f>
        <v/>
      </c>
      <c r="BP293" s="71" t="str">
        <f ca="1">INDEX({"","_","-","="},IF(OR($D293 &gt;= BQ$6, $E293 &lt; BP$6), 0, 1)+IF(OR($F293 &gt;= BQ$6, $G293 &lt; BP$6), 0, 2)+1)</f>
        <v/>
      </c>
      <c r="BQ293" s="71" t="str">
        <f ca="1">INDEX({"","_","-","="},IF(OR($D293 &gt;= BR$6, $E293 &lt; BQ$6), 0, 1)+IF(OR($F293 &gt;= BR$6, $G293 &lt; BQ$6), 0, 2)+1)</f>
        <v/>
      </c>
      <c r="BR293" s="71" t="str">
        <f ca="1">INDEX({"","_","-","="},IF(OR($D293 &gt;= BS$6, $E293 &lt; BR$6), 0, 1)+IF(OR($F293 &gt;= BS$6, $G293 &lt; BR$6), 0, 2)+1)</f>
        <v/>
      </c>
      <c r="BS293" s="71" t="str">
        <f ca="1">INDEX({"","_","-","="},IF(OR($D293 &gt;= BT$6, $E293 &lt; BS$6), 0, 1)+IF(OR($F293 &gt;= BT$6, $G293 &lt; BS$6), 0, 2)+1)</f>
        <v/>
      </c>
      <c r="BT293" s="71" t="str">
        <f ca="1">INDEX({"","_","-","="},IF(OR($D293 &gt;= BU$6, $E293 &lt; BT$6), 0, 1)+IF(OR($F293 &gt;= BU$6, $G293 &lt; BT$6), 0, 2)+1)</f>
        <v/>
      </c>
      <c r="BU293" s="71" t="str">
        <f ca="1">INDEX({"","_","-","="},IF(OR($D293 &gt;= BV$6, $E293 &lt; BU$6), 0, 1)+IF(OR($F293 &gt;= BV$6, $G293 &lt; BU$6), 0, 2)+1)</f>
        <v/>
      </c>
      <c r="BV293" s="71" t="str">
        <f ca="1">INDEX({"","_","-","="},IF(OR($D293 &gt;= BW$6, $E293 &lt; BV$6), 0, 1)+IF(OR($F293 &gt;= BW$6, $G293 &lt; BV$6), 0, 2)+1)</f>
        <v/>
      </c>
      <c r="BW293" s="71" t="str">
        <f ca="1">INDEX({"","_","-","="},IF(OR($D293 &gt;= BX$6, $E293 &lt; BW$6), 0, 1)+IF(OR($F293 &gt;= BX$6, $G293 &lt; BW$6), 0, 2)+1)</f>
        <v/>
      </c>
      <c r="BX293" s="71" t="str">
        <f ca="1">INDEX({"","_","-","="},IF(OR($D293 &gt;= BY$6, $E293 &lt; BX$6), 0, 1)+IF(OR($F293 &gt;= BY$6, $G293 &lt; BX$6), 0, 2)+1)</f>
        <v/>
      </c>
      <c r="BY293" s="71" t="str">
        <f ca="1">INDEX({"","_","-","="},IF(OR($D293 &gt;= BZ$6, $E293 &lt; BY$6), 0, 1)+IF(OR($F293 &gt;= BZ$6, $G293 &lt; BY$6), 0, 2)+1)</f>
        <v/>
      </c>
      <c r="BZ293" s="71" t="str">
        <f ca="1">INDEX({"","_","-","="},IF(OR($D293 &gt;= CA$6, $E293 &lt; BZ$6), 0, 1)+IF(OR($F293 &gt;= CA$6, $G293 &lt; BZ$6), 0, 2)+1)</f>
        <v/>
      </c>
      <c r="CA293" s="71" t="str">
        <f ca="1">INDEX({"","_","-","="},IF(OR($D293 &gt;= CB$6, $E293 &lt; CA$6), 0, 1)+IF(OR($F293 &gt;= CB$6, $G293 &lt; CA$6), 0, 2)+1)</f>
        <v/>
      </c>
      <c r="CB293" s="71" t="str">
        <f ca="1">INDEX({"","_","-","="},IF(OR($D293 &gt;= CC$6, $E293 &lt; CB$6), 0, 1)+IF(OR($F293 &gt;= CC$6, $G293 &lt; CB$6), 0, 2)+1)</f>
        <v/>
      </c>
      <c r="CC293" s="71" t="str">
        <f ca="1">INDEX({"","_","-","="},IF(OR($D293 &gt;= CD$6, $E293 &lt; CC$6), 0, 1)+IF(OR($F293 &gt;= CD$6, $G293 &lt; CC$6), 0, 2)+1)</f>
        <v/>
      </c>
      <c r="CD293" s="71" t="str">
        <f ca="1">INDEX({"","_","-","="},IF(OR($D293 &gt;= CE$6, $E293 &lt; CD$6), 0, 1)+IF(OR($F293 &gt;= CE$6, $G293 &lt; CD$6), 0, 2)+1)</f>
        <v/>
      </c>
    </row>
    <row r="294" spans="1:82">
      <c r="A294" s="8" t="str">
        <f ca="1">IF('临-进度'!N289,'临-进度'!$A289,"")</f>
        <v/>
      </c>
      <c r="B294" s="8" t="str">
        <f ca="1">IF('临-进度'!N289,'临-进度'!$B289,"")</f>
        <v/>
      </c>
      <c r="C294" s="8" t="str">
        <f ca="1">IF('临-进度'!N289,'临-进度'!$F289,"")</f>
        <v/>
      </c>
      <c r="D294" s="42" t="str">
        <f ca="1">IF('临-进度'!$N289,'临-进度'!$J289,"")</f>
        <v/>
      </c>
      <c r="E294" s="42" t="str">
        <f ca="1">IF('临-进度'!$N289,'临-进度'!$AF289,"")</f>
        <v/>
      </c>
      <c r="F294" s="42" t="str">
        <f ca="1">IF('临-进度'!$N289,'临-进度'!$K289,"")</f>
        <v/>
      </c>
      <c r="G294" s="76" t="str">
        <f ca="1">IF('临-进度'!$N289,'临-进度'!$AG289,"")</f>
        <v/>
      </c>
      <c r="H294" s="71" t="str">
        <f ca="1">INDEX({"","_","-","="},IF(OR($D294 &gt;= I$6, $E294 &lt; H$6), 0, 1)+IF(OR($F294 &gt;= I$6, $G294 &lt; H$6), 0, 2)+1)</f>
        <v/>
      </c>
      <c r="I294" s="71" t="str">
        <f ca="1">INDEX({"","_","-","="},IF(OR($D294 &gt;= J$6, $E294 &lt; I$6), 0, 1)+IF(OR($F294 &gt;= J$6, $G294 &lt; I$6), 0, 2)+1)</f>
        <v/>
      </c>
      <c r="J294" s="71" t="str">
        <f ca="1">INDEX({"","_","-","="},IF(OR($D294 &gt;= K$6, $E294 &lt; J$6), 0, 1)+IF(OR($F294 &gt;= K$6, $G294 &lt; J$6), 0, 2)+1)</f>
        <v/>
      </c>
      <c r="K294" s="71" t="str">
        <f ca="1">INDEX({"","_","-","="},IF(OR($D294 &gt;= L$6, $E294 &lt; K$6), 0, 1)+IF(OR($F294 &gt;= L$6, $G294 &lt; K$6), 0, 2)+1)</f>
        <v/>
      </c>
      <c r="L294" s="71" t="str">
        <f ca="1">INDEX({"","_","-","="},IF(OR($D294 &gt;= M$6, $E294 &lt; L$6), 0, 1)+IF(OR($F294 &gt;= M$6, $G294 &lt; L$6), 0, 2)+1)</f>
        <v/>
      </c>
      <c r="M294" s="71" t="str">
        <f ca="1">INDEX({"","_","-","="},IF(OR($D294 &gt;= N$6, $E294 &lt; M$6), 0, 1)+IF(OR($F294 &gt;= N$6, $G294 &lt; M$6), 0, 2)+1)</f>
        <v/>
      </c>
      <c r="N294" s="71" t="str">
        <f ca="1">INDEX({"","_","-","="},IF(OR($D294 &gt;= O$6, $E294 &lt; N$6), 0, 1)+IF(OR($F294 &gt;= O$6, $G294 &lt; N$6), 0, 2)+1)</f>
        <v/>
      </c>
      <c r="O294" s="71" t="str">
        <f ca="1">INDEX({"","_","-","="},IF(OR($D294 &gt;= P$6, $E294 &lt; O$6), 0, 1)+IF(OR($F294 &gt;= P$6, $G294 &lt; O$6), 0, 2)+1)</f>
        <v/>
      </c>
      <c r="P294" s="71" t="str">
        <f ca="1">INDEX({"","_","-","="},IF(OR($D294 &gt;= Q$6, $E294 &lt; P$6), 0, 1)+IF(OR($F294 &gt;= Q$6, $G294 &lt; P$6), 0, 2)+1)</f>
        <v/>
      </c>
      <c r="Q294" s="71" t="str">
        <f ca="1">INDEX({"","_","-","="},IF(OR($D294 &gt;= R$6, $E294 &lt; Q$6), 0, 1)+IF(OR($F294 &gt;= R$6, $G294 &lt; Q$6), 0, 2)+1)</f>
        <v/>
      </c>
      <c r="R294" s="71" t="str">
        <f ca="1">INDEX({"","_","-","="},IF(OR($D294 &gt;= S$6, $E294 &lt; R$6), 0, 1)+IF(OR($F294 &gt;= S$6, $G294 &lt; R$6), 0, 2)+1)</f>
        <v/>
      </c>
      <c r="S294" s="71" t="str">
        <f ca="1">INDEX({"","_","-","="},IF(OR($D294 &gt;= T$6, $E294 &lt; S$6), 0, 1)+IF(OR($F294 &gt;= T$6, $G294 &lt; S$6), 0, 2)+1)</f>
        <v/>
      </c>
      <c r="T294" s="71" t="str">
        <f ca="1">INDEX({"","_","-","="},IF(OR($D294 &gt;= U$6, $E294 &lt; T$6), 0, 1)+IF(OR($F294 &gt;= U$6, $G294 &lt; T$6), 0, 2)+1)</f>
        <v/>
      </c>
      <c r="U294" s="71" t="str">
        <f ca="1">INDEX({"","_","-","="},IF(OR($D294 &gt;= V$6, $E294 &lt; U$6), 0, 1)+IF(OR($F294 &gt;= V$6, $G294 &lt; U$6), 0, 2)+1)</f>
        <v/>
      </c>
      <c r="V294" s="71" t="str">
        <f ca="1">INDEX({"","_","-","="},IF(OR($D294 &gt;= W$6, $E294 &lt; V$6), 0, 1)+IF(OR($F294 &gt;= W$6, $G294 &lt; V$6), 0, 2)+1)</f>
        <v/>
      </c>
      <c r="W294" s="71" t="str">
        <f ca="1">INDEX({"","_","-","="},IF(OR($D294 &gt;= X$6, $E294 &lt; W$6), 0, 1)+IF(OR($F294 &gt;= X$6, $G294 &lt; W$6), 0, 2)+1)</f>
        <v/>
      </c>
      <c r="X294" s="71" t="str">
        <f ca="1">INDEX({"","_","-","="},IF(OR($D294 &gt;= Y$6, $E294 &lt; X$6), 0, 1)+IF(OR($F294 &gt;= Y$6, $G294 &lt; X$6), 0, 2)+1)</f>
        <v/>
      </c>
      <c r="Y294" s="71" t="str">
        <f ca="1">INDEX({"","_","-","="},IF(OR($D294 &gt;= Z$6, $E294 &lt; Y$6), 0, 1)+IF(OR($F294 &gt;= Z$6, $G294 &lt; Y$6), 0, 2)+1)</f>
        <v/>
      </c>
      <c r="Z294" s="71" t="str">
        <f ca="1">INDEX({"","_","-","="},IF(OR($D294 &gt;= AA$6, $E294 &lt; Z$6), 0, 1)+IF(OR($F294 &gt;= AA$6, $G294 &lt; Z$6), 0, 2)+1)</f>
        <v/>
      </c>
      <c r="AA294" s="71" t="str">
        <f ca="1">INDEX({"","_","-","="},IF(OR($D294 &gt;= AB$6, $E294 &lt; AA$6), 0, 1)+IF(OR($F294 &gt;= AB$6, $G294 &lt; AA$6), 0, 2)+1)</f>
        <v/>
      </c>
      <c r="AB294" s="71" t="str">
        <f ca="1">INDEX({"","_","-","="},IF(OR($D294 &gt;= AC$6, $E294 &lt; AB$6), 0, 1)+IF(OR($F294 &gt;= AC$6, $G294 &lt; AB$6), 0, 2)+1)</f>
        <v/>
      </c>
      <c r="AC294" s="71" t="str">
        <f ca="1">INDEX({"","_","-","="},IF(OR($D294 &gt;= AD$6, $E294 &lt; AC$6), 0, 1)+IF(OR($F294 &gt;= AD$6, $G294 &lt; AC$6), 0, 2)+1)</f>
        <v/>
      </c>
      <c r="AD294" s="71" t="str">
        <f ca="1">INDEX({"","_","-","="},IF(OR($D294 &gt;= AE$6, $E294 &lt; AD$6), 0, 1)+IF(OR($F294 &gt;= AE$6, $G294 &lt; AD$6), 0, 2)+1)</f>
        <v/>
      </c>
      <c r="AE294" s="71" t="str">
        <f ca="1">INDEX({"","_","-","="},IF(OR($D294 &gt;= AF$6, $E294 &lt; AE$6), 0, 1)+IF(OR($F294 &gt;= AF$6, $G294 &lt; AE$6), 0, 2)+1)</f>
        <v/>
      </c>
      <c r="AF294" s="71" t="str">
        <f ca="1">INDEX({"","_","-","="},IF(OR($D294 &gt;= AG$6, $E294 &lt; AF$6), 0, 1)+IF(OR($F294 &gt;= AG$6, $G294 &lt; AF$6), 0, 2)+1)</f>
        <v/>
      </c>
      <c r="AG294" s="71" t="str">
        <f ca="1">INDEX({"","_","-","="},IF(OR($D294 &gt;= AH$6, $E294 &lt; AG$6), 0, 1)+IF(OR($F294 &gt;= AH$6, $G294 &lt; AG$6), 0, 2)+1)</f>
        <v/>
      </c>
      <c r="AH294" s="71" t="str">
        <f ca="1">INDEX({"","_","-","="},IF(OR($D294 &gt;= AI$6, $E294 &lt; AH$6), 0, 1)+IF(OR($F294 &gt;= AI$6, $G294 &lt; AH$6), 0, 2)+1)</f>
        <v/>
      </c>
      <c r="AI294" s="71" t="str">
        <f ca="1">INDEX({"","_","-","="},IF(OR($D294 &gt;= AJ$6, $E294 &lt; AI$6), 0, 1)+IF(OR($F294 &gt;= AJ$6, $G294 &lt; AI$6), 0, 2)+1)</f>
        <v/>
      </c>
      <c r="AJ294" s="71" t="str">
        <f ca="1">INDEX({"","_","-","="},IF(OR($D294 &gt;= AK$6, $E294 &lt; AJ$6), 0, 1)+IF(OR($F294 &gt;= AK$6, $G294 &lt; AJ$6), 0, 2)+1)</f>
        <v/>
      </c>
      <c r="AK294" s="71" t="str">
        <f ca="1">INDEX({"","_","-","="},IF(OR($D294 &gt;= AL$6, $E294 &lt; AK$6), 0, 1)+IF(OR($F294 &gt;= AL$6, $G294 &lt; AK$6), 0, 2)+1)</f>
        <v/>
      </c>
      <c r="AL294" s="71" t="str">
        <f ca="1">INDEX({"","_","-","="},IF(OR($D294 &gt;= AM$6, $E294 &lt; AL$6), 0, 1)+IF(OR($F294 &gt;= AM$6, $G294 &lt; AL$6), 0, 2)+1)</f>
        <v/>
      </c>
      <c r="AM294" s="71" t="str">
        <f ca="1">INDEX({"","_","-","="},IF(OR($D294 &gt;= AN$6, $E294 &lt; AM$6), 0, 1)+IF(OR($F294 &gt;= AN$6, $G294 &lt; AM$6), 0, 2)+1)</f>
        <v/>
      </c>
      <c r="AN294" s="71" t="str">
        <f ca="1">INDEX({"","_","-","="},IF(OR($D294 &gt;= AO$6, $E294 &lt; AN$6), 0, 1)+IF(OR($F294 &gt;= AO$6, $G294 &lt; AN$6), 0, 2)+1)</f>
        <v/>
      </c>
      <c r="AO294" s="71" t="str">
        <f ca="1">INDEX({"","_","-","="},IF(OR($D294 &gt;= AP$6, $E294 &lt; AO$6), 0, 1)+IF(OR($F294 &gt;= AP$6, $G294 &lt; AO$6), 0, 2)+1)</f>
        <v/>
      </c>
      <c r="AP294" s="71" t="str">
        <f ca="1">INDEX({"","_","-","="},IF(OR($D294 &gt;= AQ$6, $E294 &lt; AP$6), 0, 1)+IF(OR($F294 &gt;= AQ$6, $G294 &lt; AP$6), 0, 2)+1)</f>
        <v/>
      </c>
      <c r="AQ294" s="71" t="str">
        <f ca="1">INDEX({"","_","-","="},IF(OR($D294 &gt;= AR$6, $E294 &lt; AQ$6), 0, 1)+IF(OR($F294 &gt;= AR$6, $G294 &lt; AQ$6), 0, 2)+1)</f>
        <v/>
      </c>
      <c r="AR294" s="71" t="str">
        <f ca="1">INDEX({"","_","-","="},IF(OR($D294 &gt;= AS$6, $E294 &lt; AR$6), 0, 1)+IF(OR($F294 &gt;= AS$6, $G294 &lt; AR$6), 0, 2)+1)</f>
        <v/>
      </c>
      <c r="AS294" s="71" t="str">
        <f ca="1">INDEX({"","_","-","="},IF(OR($D294 &gt;= AT$6, $E294 &lt; AS$6), 0, 1)+IF(OR($F294 &gt;= AT$6, $G294 &lt; AS$6), 0, 2)+1)</f>
        <v/>
      </c>
      <c r="AT294" s="71" t="str">
        <f ca="1">INDEX({"","_","-","="},IF(OR($D294 &gt;= AU$6, $E294 &lt; AT$6), 0, 1)+IF(OR($F294 &gt;= AU$6, $G294 &lt; AT$6), 0, 2)+1)</f>
        <v/>
      </c>
      <c r="AU294" s="71" t="str">
        <f ca="1">INDEX({"","_","-","="},IF(OR($D294 &gt;= AV$6, $E294 &lt; AU$6), 0, 1)+IF(OR($F294 &gt;= AV$6, $G294 &lt; AU$6), 0, 2)+1)</f>
        <v/>
      </c>
      <c r="AV294" s="71" t="str">
        <f ca="1">INDEX({"","_","-","="},IF(OR($D294 &gt;= AW$6, $E294 &lt; AV$6), 0, 1)+IF(OR($F294 &gt;= AW$6, $G294 &lt; AV$6), 0, 2)+1)</f>
        <v/>
      </c>
      <c r="AW294" s="71" t="str">
        <f ca="1">INDEX({"","_","-","="},IF(OR($D294 &gt;= AX$6, $E294 &lt; AW$6), 0, 1)+IF(OR($F294 &gt;= AX$6, $G294 &lt; AW$6), 0, 2)+1)</f>
        <v/>
      </c>
      <c r="AX294" s="71" t="str">
        <f ca="1">INDEX({"","_","-","="},IF(OR($D294 &gt;= AY$6, $E294 &lt; AX$6), 0, 1)+IF(OR($F294 &gt;= AY$6, $G294 &lt; AX$6), 0, 2)+1)</f>
        <v/>
      </c>
      <c r="AY294" s="71" t="str">
        <f ca="1">INDEX({"","_","-","="},IF(OR($D294 &gt;= AZ$6, $E294 &lt; AY$6), 0, 1)+IF(OR($F294 &gt;= AZ$6, $G294 &lt; AY$6), 0, 2)+1)</f>
        <v/>
      </c>
      <c r="AZ294" s="71" t="str">
        <f ca="1">INDEX({"","_","-","="},IF(OR($D294 &gt;= BA$6, $E294 &lt; AZ$6), 0, 1)+IF(OR($F294 &gt;= BA$6, $G294 &lt; AZ$6), 0, 2)+1)</f>
        <v/>
      </c>
      <c r="BA294" s="71" t="str">
        <f ca="1">INDEX({"","_","-","="},IF(OR($D294 &gt;= BB$6, $E294 &lt; BA$6), 0, 1)+IF(OR($F294 &gt;= BB$6, $G294 &lt; BA$6), 0, 2)+1)</f>
        <v/>
      </c>
      <c r="BB294" s="71" t="str">
        <f ca="1">INDEX({"","_","-","="},IF(OR($D294 &gt;= BC$6, $E294 &lt; BB$6), 0, 1)+IF(OR($F294 &gt;= BC$6, $G294 &lt; BB$6), 0, 2)+1)</f>
        <v/>
      </c>
      <c r="BC294" s="71" t="str">
        <f ca="1">INDEX({"","_","-","="},IF(OR($D294 &gt;= BD$6, $E294 &lt; BC$6), 0, 1)+IF(OR($F294 &gt;= BD$6, $G294 &lt; BC$6), 0, 2)+1)</f>
        <v/>
      </c>
      <c r="BD294" s="71" t="str">
        <f ca="1">INDEX({"","_","-","="},IF(OR($D294 &gt;= BE$6, $E294 &lt; BD$6), 0, 1)+IF(OR($F294 &gt;= BE$6, $G294 &lt; BD$6), 0, 2)+1)</f>
        <v/>
      </c>
      <c r="BE294" s="71" t="str">
        <f ca="1">INDEX({"","_","-","="},IF(OR($D294 &gt;= BF$6, $E294 &lt; BE$6), 0, 1)+IF(OR($F294 &gt;= BF$6, $G294 &lt; BE$6), 0, 2)+1)</f>
        <v/>
      </c>
      <c r="BF294" s="71" t="str">
        <f ca="1">INDEX({"","_","-","="},IF(OR($D294 &gt;= BG$6, $E294 &lt; BF$6), 0, 1)+IF(OR($F294 &gt;= BG$6, $G294 &lt; BF$6), 0, 2)+1)</f>
        <v/>
      </c>
      <c r="BG294" s="71" t="str">
        <f ca="1">INDEX({"","_","-","="},IF(OR($D294 &gt;= BH$6, $E294 &lt; BG$6), 0, 1)+IF(OR($F294 &gt;= BH$6, $G294 &lt; BG$6), 0, 2)+1)</f>
        <v/>
      </c>
      <c r="BH294" s="71" t="str">
        <f ca="1">INDEX({"","_","-","="},IF(OR($D294 &gt;= BI$6, $E294 &lt; BH$6), 0, 1)+IF(OR($F294 &gt;= BI$6, $G294 &lt; BH$6), 0, 2)+1)</f>
        <v/>
      </c>
      <c r="BI294" s="71" t="str">
        <f ca="1">INDEX({"","_","-","="},IF(OR($D294 &gt;= BJ$6, $E294 &lt; BI$6), 0, 1)+IF(OR($F294 &gt;= BJ$6, $G294 &lt; BI$6), 0, 2)+1)</f>
        <v/>
      </c>
      <c r="BJ294" s="71" t="str">
        <f ca="1">INDEX({"","_","-","="},IF(OR($D294 &gt;= BK$6, $E294 &lt; BJ$6), 0, 1)+IF(OR($F294 &gt;= BK$6, $G294 &lt; BJ$6), 0, 2)+1)</f>
        <v/>
      </c>
      <c r="BK294" s="71" t="str">
        <f ca="1">INDEX({"","_","-","="},IF(OR($D294 &gt;= BL$6, $E294 &lt; BK$6), 0, 1)+IF(OR($F294 &gt;= BL$6, $G294 &lt; BK$6), 0, 2)+1)</f>
        <v/>
      </c>
      <c r="BL294" s="71" t="str">
        <f ca="1">INDEX({"","_","-","="},IF(OR($D294 &gt;= BM$6, $E294 &lt; BL$6), 0, 1)+IF(OR($F294 &gt;= BM$6, $G294 &lt; BL$6), 0, 2)+1)</f>
        <v/>
      </c>
      <c r="BM294" s="71" t="str">
        <f ca="1">INDEX({"","_","-","="},IF(OR($D294 &gt;= BN$6, $E294 &lt; BM$6), 0, 1)+IF(OR($F294 &gt;= BN$6, $G294 &lt; BM$6), 0, 2)+1)</f>
        <v/>
      </c>
      <c r="BN294" s="71" t="str">
        <f ca="1">INDEX({"","_","-","="},IF(OR($D294 &gt;= BO$6, $E294 &lt; BN$6), 0, 1)+IF(OR($F294 &gt;= BO$6, $G294 &lt; BN$6), 0, 2)+1)</f>
        <v/>
      </c>
      <c r="BO294" s="71" t="str">
        <f ca="1">INDEX({"","_","-","="},IF(OR($D294 &gt;= BP$6, $E294 &lt; BO$6), 0, 1)+IF(OR($F294 &gt;= BP$6, $G294 &lt; BO$6), 0, 2)+1)</f>
        <v/>
      </c>
      <c r="BP294" s="71" t="str">
        <f ca="1">INDEX({"","_","-","="},IF(OR($D294 &gt;= BQ$6, $E294 &lt; BP$6), 0, 1)+IF(OR($F294 &gt;= BQ$6, $G294 &lt; BP$6), 0, 2)+1)</f>
        <v/>
      </c>
      <c r="BQ294" s="71" t="str">
        <f ca="1">INDEX({"","_","-","="},IF(OR($D294 &gt;= BR$6, $E294 &lt; BQ$6), 0, 1)+IF(OR($F294 &gt;= BR$6, $G294 &lt; BQ$6), 0, 2)+1)</f>
        <v/>
      </c>
      <c r="BR294" s="71" t="str">
        <f ca="1">INDEX({"","_","-","="},IF(OR($D294 &gt;= BS$6, $E294 &lt; BR$6), 0, 1)+IF(OR($F294 &gt;= BS$6, $G294 &lt; BR$6), 0, 2)+1)</f>
        <v/>
      </c>
      <c r="BS294" s="71" t="str">
        <f ca="1">INDEX({"","_","-","="},IF(OR($D294 &gt;= BT$6, $E294 &lt; BS$6), 0, 1)+IF(OR($F294 &gt;= BT$6, $G294 &lt; BS$6), 0, 2)+1)</f>
        <v/>
      </c>
      <c r="BT294" s="71" t="str">
        <f ca="1">INDEX({"","_","-","="},IF(OR($D294 &gt;= BU$6, $E294 &lt; BT$6), 0, 1)+IF(OR($F294 &gt;= BU$6, $G294 &lt; BT$6), 0, 2)+1)</f>
        <v/>
      </c>
      <c r="BU294" s="71" t="str">
        <f ca="1">INDEX({"","_","-","="},IF(OR($D294 &gt;= BV$6, $E294 &lt; BU$6), 0, 1)+IF(OR($F294 &gt;= BV$6, $G294 &lt; BU$6), 0, 2)+1)</f>
        <v/>
      </c>
      <c r="BV294" s="71" t="str">
        <f ca="1">INDEX({"","_","-","="},IF(OR($D294 &gt;= BW$6, $E294 &lt; BV$6), 0, 1)+IF(OR($F294 &gt;= BW$6, $G294 &lt; BV$6), 0, 2)+1)</f>
        <v/>
      </c>
      <c r="BW294" s="71" t="str">
        <f ca="1">INDEX({"","_","-","="},IF(OR($D294 &gt;= BX$6, $E294 &lt; BW$6), 0, 1)+IF(OR($F294 &gt;= BX$6, $G294 &lt; BW$6), 0, 2)+1)</f>
        <v/>
      </c>
      <c r="BX294" s="71" t="str">
        <f ca="1">INDEX({"","_","-","="},IF(OR($D294 &gt;= BY$6, $E294 &lt; BX$6), 0, 1)+IF(OR($F294 &gt;= BY$6, $G294 &lt; BX$6), 0, 2)+1)</f>
        <v/>
      </c>
      <c r="BY294" s="71" t="str">
        <f ca="1">INDEX({"","_","-","="},IF(OR($D294 &gt;= BZ$6, $E294 &lt; BY$6), 0, 1)+IF(OR($F294 &gt;= BZ$6, $G294 &lt; BY$6), 0, 2)+1)</f>
        <v/>
      </c>
      <c r="BZ294" s="71" t="str">
        <f ca="1">INDEX({"","_","-","="},IF(OR($D294 &gt;= CA$6, $E294 &lt; BZ$6), 0, 1)+IF(OR($F294 &gt;= CA$6, $G294 &lt; BZ$6), 0, 2)+1)</f>
        <v/>
      </c>
      <c r="CA294" s="71" t="str">
        <f ca="1">INDEX({"","_","-","="},IF(OR($D294 &gt;= CB$6, $E294 &lt; CA$6), 0, 1)+IF(OR($F294 &gt;= CB$6, $G294 &lt; CA$6), 0, 2)+1)</f>
        <v/>
      </c>
      <c r="CB294" s="71" t="str">
        <f ca="1">INDEX({"","_","-","="},IF(OR($D294 &gt;= CC$6, $E294 &lt; CB$6), 0, 1)+IF(OR($F294 &gt;= CC$6, $G294 &lt; CB$6), 0, 2)+1)</f>
        <v/>
      </c>
      <c r="CC294" s="71" t="str">
        <f ca="1">INDEX({"","_","-","="},IF(OR($D294 &gt;= CD$6, $E294 &lt; CC$6), 0, 1)+IF(OR($F294 &gt;= CD$6, $G294 &lt; CC$6), 0, 2)+1)</f>
        <v/>
      </c>
      <c r="CD294" s="71" t="str">
        <f ca="1">INDEX({"","_","-","="},IF(OR($D294 &gt;= CE$6, $E294 &lt; CD$6), 0, 1)+IF(OR($F294 &gt;= CE$6, $G294 &lt; CD$6), 0, 2)+1)</f>
        <v/>
      </c>
    </row>
    <row r="295" spans="1:82">
      <c r="A295" s="8" t="str">
        <f ca="1">IF('临-进度'!N290,'临-进度'!$A290,"")</f>
        <v/>
      </c>
      <c r="B295" s="8" t="str">
        <f ca="1">IF('临-进度'!N290,'临-进度'!$B290,"")</f>
        <v/>
      </c>
      <c r="C295" s="8" t="str">
        <f ca="1">IF('临-进度'!N290,'临-进度'!$F290,"")</f>
        <v/>
      </c>
      <c r="D295" s="42" t="str">
        <f ca="1">IF('临-进度'!$N290,'临-进度'!$J290,"")</f>
        <v/>
      </c>
      <c r="E295" s="42" t="str">
        <f ca="1">IF('临-进度'!$N290,'临-进度'!$AF290,"")</f>
        <v/>
      </c>
      <c r="F295" s="42" t="str">
        <f ca="1">IF('临-进度'!$N290,'临-进度'!$K290,"")</f>
        <v/>
      </c>
      <c r="G295" s="76" t="str">
        <f ca="1">IF('临-进度'!$N290,'临-进度'!$AG290,"")</f>
        <v/>
      </c>
      <c r="H295" s="71" t="str">
        <f ca="1">INDEX({"","_","-","="},IF(OR($D295 &gt;= I$6, $E295 &lt; H$6), 0, 1)+IF(OR($F295 &gt;= I$6, $G295 &lt; H$6), 0, 2)+1)</f>
        <v/>
      </c>
      <c r="I295" s="71" t="str">
        <f ca="1">INDEX({"","_","-","="},IF(OR($D295 &gt;= J$6, $E295 &lt; I$6), 0, 1)+IF(OR($F295 &gt;= J$6, $G295 &lt; I$6), 0, 2)+1)</f>
        <v/>
      </c>
      <c r="J295" s="71" t="str">
        <f ca="1">INDEX({"","_","-","="},IF(OR($D295 &gt;= K$6, $E295 &lt; J$6), 0, 1)+IF(OR($F295 &gt;= K$6, $G295 &lt; J$6), 0, 2)+1)</f>
        <v/>
      </c>
      <c r="K295" s="71" t="str">
        <f ca="1">INDEX({"","_","-","="},IF(OR($D295 &gt;= L$6, $E295 &lt; K$6), 0, 1)+IF(OR($F295 &gt;= L$6, $G295 &lt; K$6), 0, 2)+1)</f>
        <v/>
      </c>
      <c r="L295" s="71" t="str">
        <f ca="1">INDEX({"","_","-","="},IF(OR($D295 &gt;= M$6, $E295 &lt; L$6), 0, 1)+IF(OR($F295 &gt;= M$6, $G295 &lt; L$6), 0, 2)+1)</f>
        <v/>
      </c>
      <c r="M295" s="71" t="str">
        <f ca="1">INDEX({"","_","-","="},IF(OR($D295 &gt;= N$6, $E295 &lt; M$6), 0, 1)+IF(OR($F295 &gt;= N$6, $G295 &lt; M$6), 0, 2)+1)</f>
        <v/>
      </c>
      <c r="N295" s="71" t="str">
        <f ca="1">INDEX({"","_","-","="},IF(OR($D295 &gt;= O$6, $E295 &lt; N$6), 0, 1)+IF(OR($F295 &gt;= O$6, $G295 &lt; N$6), 0, 2)+1)</f>
        <v/>
      </c>
      <c r="O295" s="71" t="str">
        <f ca="1">INDEX({"","_","-","="},IF(OR($D295 &gt;= P$6, $E295 &lt; O$6), 0, 1)+IF(OR($F295 &gt;= P$6, $G295 &lt; O$6), 0, 2)+1)</f>
        <v/>
      </c>
      <c r="P295" s="71" t="str">
        <f ca="1">INDEX({"","_","-","="},IF(OR($D295 &gt;= Q$6, $E295 &lt; P$6), 0, 1)+IF(OR($F295 &gt;= Q$6, $G295 &lt; P$6), 0, 2)+1)</f>
        <v/>
      </c>
      <c r="Q295" s="71" t="str">
        <f ca="1">INDEX({"","_","-","="},IF(OR($D295 &gt;= R$6, $E295 &lt; Q$6), 0, 1)+IF(OR($F295 &gt;= R$6, $G295 &lt; Q$6), 0, 2)+1)</f>
        <v/>
      </c>
      <c r="R295" s="71" t="str">
        <f ca="1">INDEX({"","_","-","="},IF(OR($D295 &gt;= S$6, $E295 &lt; R$6), 0, 1)+IF(OR($F295 &gt;= S$6, $G295 &lt; R$6), 0, 2)+1)</f>
        <v/>
      </c>
      <c r="S295" s="71" t="str">
        <f ca="1">INDEX({"","_","-","="},IF(OR($D295 &gt;= T$6, $E295 &lt; S$6), 0, 1)+IF(OR($F295 &gt;= T$6, $G295 &lt; S$6), 0, 2)+1)</f>
        <v/>
      </c>
      <c r="T295" s="71" t="str">
        <f ca="1">INDEX({"","_","-","="},IF(OR($D295 &gt;= U$6, $E295 &lt; T$6), 0, 1)+IF(OR($F295 &gt;= U$6, $G295 &lt; T$6), 0, 2)+1)</f>
        <v/>
      </c>
      <c r="U295" s="71" t="str">
        <f ca="1">INDEX({"","_","-","="},IF(OR($D295 &gt;= V$6, $E295 &lt; U$6), 0, 1)+IF(OR($F295 &gt;= V$6, $G295 &lt; U$6), 0, 2)+1)</f>
        <v/>
      </c>
      <c r="V295" s="71" t="str">
        <f ca="1">INDEX({"","_","-","="},IF(OR($D295 &gt;= W$6, $E295 &lt; V$6), 0, 1)+IF(OR($F295 &gt;= W$6, $G295 &lt; V$6), 0, 2)+1)</f>
        <v/>
      </c>
      <c r="W295" s="71" t="str">
        <f ca="1">INDEX({"","_","-","="},IF(OR($D295 &gt;= X$6, $E295 &lt; W$6), 0, 1)+IF(OR($F295 &gt;= X$6, $G295 &lt; W$6), 0, 2)+1)</f>
        <v/>
      </c>
      <c r="X295" s="71" t="str">
        <f ca="1">INDEX({"","_","-","="},IF(OR($D295 &gt;= Y$6, $E295 &lt; X$6), 0, 1)+IF(OR($F295 &gt;= Y$6, $G295 &lt; X$6), 0, 2)+1)</f>
        <v/>
      </c>
      <c r="Y295" s="71" t="str">
        <f ca="1">INDEX({"","_","-","="},IF(OR($D295 &gt;= Z$6, $E295 &lt; Y$6), 0, 1)+IF(OR($F295 &gt;= Z$6, $G295 &lt; Y$6), 0, 2)+1)</f>
        <v/>
      </c>
      <c r="Z295" s="71" t="str">
        <f ca="1">INDEX({"","_","-","="},IF(OR($D295 &gt;= AA$6, $E295 &lt; Z$6), 0, 1)+IF(OR($F295 &gt;= AA$6, $G295 &lt; Z$6), 0, 2)+1)</f>
        <v/>
      </c>
      <c r="AA295" s="71" t="str">
        <f ca="1">INDEX({"","_","-","="},IF(OR($D295 &gt;= AB$6, $E295 &lt; AA$6), 0, 1)+IF(OR($F295 &gt;= AB$6, $G295 &lt; AA$6), 0, 2)+1)</f>
        <v/>
      </c>
      <c r="AB295" s="71" t="str">
        <f ca="1">INDEX({"","_","-","="},IF(OR($D295 &gt;= AC$6, $E295 &lt; AB$6), 0, 1)+IF(OR($F295 &gt;= AC$6, $G295 &lt; AB$6), 0, 2)+1)</f>
        <v/>
      </c>
      <c r="AC295" s="71" t="str">
        <f ca="1">INDEX({"","_","-","="},IF(OR($D295 &gt;= AD$6, $E295 &lt; AC$6), 0, 1)+IF(OR($F295 &gt;= AD$6, $G295 &lt; AC$6), 0, 2)+1)</f>
        <v/>
      </c>
      <c r="AD295" s="71" t="str">
        <f ca="1">INDEX({"","_","-","="},IF(OR($D295 &gt;= AE$6, $E295 &lt; AD$6), 0, 1)+IF(OR($F295 &gt;= AE$6, $G295 &lt; AD$6), 0, 2)+1)</f>
        <v/>
      </c>
      <c r="AE295" s="71" t="str">
        <f ca="1">INDEX({"","_","-","="},IF(OR($D295 &gt;= AF$6, $E295 &lt; AE$6), 0, 1)+IF(OR($F295 &gt;= AF$6, $G295 &lt; AE$6), 0, 2)+1)</f>
        <v/>
      </c>
      <c r="AF295" s="71" t="str">
        <f ca="1">INDEX({"","_","-","="},IF(OR($D295 &gt;= AG$6, $E295 &lt; AF$6), 0, 1)+IF(OR($F295 &gt;= AG$6, $G295 &lt; AF$6), 0, 2)+1)</f>
        <v/>
      </c>
      <c r="AG295" s="71" t="str">
        <f ca="1">INDEX({"","_","-","="},IF(OR($D295 &gt;= AH$6, $E295 &lt; AG$6), 0, 1)+IF(OR($F295 &gt;= AH$6, $G295 &lt; AG$6), 0, 2)+1)</f>
        <v/>
      </c>
      <c r="AH295" s="71" t="str">
        <f ca="1">INDEX({"","_","-","="},IF(OR($D295 &gt;= AI$6, $E295 &lt; AH$6), 0, 1)+IF(OR($F295 &gt;= AI$6, $G295 &lt; AH$6), 0, 2)+1)</f>
        <v/>
      </c>
      <c r="AI295" s="71" t="str">
        <f ca="1">INDEX({"","_","-","="},IF(OR($D295 &gt;= AJ$6, $E295 &lt; AI$6), 0, 1)+IF(OR($F295 &gt;= AJ$6, $G295 &lt; AI$6), 0, 2)+1)</f>
        <v/>
      </c>
      <c r="AJ295" s="71" t="str">
        <f ca="1">INDEX({"","_","-","="},IF(OR($D295 &gt;= AK$6, $E295 &lt; AJ$6), 0, 1)+IF(OR($F295 &gt;= AK$6, $G295 &lt; AJ$6), 0, 2)+1)</f>
        <v/>
      </c>
      <c r="AK295" s="71" t="str">
        <f ca="1">INDEX({"","_","-","="},IF(OR($D295 &gt;= AL$6, $E295 &lt; AK$6), 0, 1)+IF(OR($F295 &gt;= AL$6, $G295 &lt; AK$6), 0, 2)+1)</f>
        <v/>
      </c>
      <c r="AL295" s="71" t="str">
        <f ca="1">INDEX({"","_","-","="},IF(OR($D295 &gt;= AM$6, $E295 &lt; AL$6), 0, 1)+IF(OR($F295 &gt;= AM$6, $G295 &lt; AL$6), 0, 2)+1)</f>
        <v/>
      </c>
      <c r="AM295" s="71" t="str">
        <f ca="1">INDEX({"","_","-","="},IF(OR($D295 &gt;= AN$6, $E295 &lt; AM$6), 0, 1)+IF(OR($F295 &gt;= AN$6, $G295 &lt; AM$6), 0, 2)+1)</f>
        <v/>
      </c>
      <c r="AN295" s="71" t="str">
        <f ca="1">INDEX({"","_","-","="},IF(OR($D295 &gt;= AO$6, $E295 &lt; AN$6), 0, 1)+IF(OR($F295 &gt;= AO$6, $G295 &lt; AN$6), 0, 2)+1)</f>
        <v/>
      </c>
      <c r="AO295" s="71" t="str">
        <f ca="1">INDEX({"","_","-","="},IF(OR($D295 &gt;= AP$6, $E295 &lt; AO$6), 0, 1)+IF(OR($F295 &gt;= AP$6, $G295 &lt; AO$6), 0, 2)+1)</f>
        <v/>
      </c>
      <c r="AP295" s="71" t="str">
        <f ca="1">INDEX({"","_","-","="},IF(OR($D295 &gt;= AQ$6, $E295 &lt; AP$6), 0, 1)+IF(OR($F295 &gt;= AQ$6, $G295 &lt; AP$6), 0, 2)+1)</f>
        <v/>
      </c>
      <c r="AQ295" s="71" t="str">
        <f ca="1">INDEX({"","_","-","="},IF(OR($D295 &gt;= AR$6, $E295 &lt; AQ$6), 0, 1)+IF(OR($F295 &gt;= AR$6, $G295 &lt; AQ$6), 0, 2)+1)</f>
        <v/>
      </c>
      <c r="AR295" s="71" t="str">
        <f ca="1">INDEX({"","_","-","="},IF(OR($D295 &gt;= AS$6, $E295 &lt; AR$6), 0, 1)+IF(OR($F295 &gt;= AS$6, $G295 &lt; AR$6), 0, 2)+1)</f>
        <v/>
      </c>
      <c r="AS295" s="71" t="str">
        <f ca="1">INDEX({"","_","-","="},IF(OR($D295 &gt;= AT$6, $E295 &lt; AS$6), 0, 1)+IF(OR($F295 &gt;= AT$6, $G295 &lt; AS$6), 0, 2)+1)</f>
        <v/>
      </c>
      <c r="AT295" s="71" t="str">
        <f ca="1">INDEX({"","_","-","="},IF(OR($D295 &gt;= AU$6, $E295 &lt; AT$6), 0, 1)+IF(OR($F295 &gt;= AU$6, $G295 &lt; AT$6), 0, 2)+1)</f>
        <v/>
      </c>
      <c r="AU295" s="71" t="str">
        <f ca="1">INDEX({"","_","-","="},IF(OR($D295 &gt;= AV$6, $E295 &lt; AU$6), 0, 1)+IF(OR($F295 &gt;= AV$6, $G295 &lt; AU$6), 0, 2)+1)</f>
        <v/>
      </c>
      <c r="AV295" s="71" t="str">
        <f ca="1">INDEX({"","_","-","="},IF(OR($D295 &gt;= AW$6, $E295 &lt; AV$6), 0, 1)+IF(OR($F295 &gt;= AW$6, $G295 &lt; AV$6), 0, 2)+1)</f>
        <v/>
      </c>
      <c r="AW295" s="71" t="str">
        <f ca="1">INDEX({"","_","-","="},IF(OR($D295 &gt;= AX$6, $E295 &lt; AW$6), 0, 1)+IF(OR($F295 &gt;= AX$6, $G295 &lt; AW$6), 0, 2)+1)</f>
        <v/>
      </c>
      <c r="AX295" s="71" t="str">
        <f ca="1">INDEX({"","_","-","="},IF(OR($D295 &gt;= AY$6, $E295 &lt; AX$6), 0, 1)+IF(OR($F295 &gt;= AY$6, $G295 &lt; AX$6), 0, 2)+1)</f>
        <v/>
      </c>
      <c r="AY295" s="71" t="str">
        <f ca="1">INDEX({"","_","-","="},IF(OR($D295 &gt;= AZ$6, $E295 &lt; AY$6), 0, 1)+IF(OR($F295 &gt;= AZ$6, $G295 &lt; AY$6), 0, 2)+1)</f>
        <v/>
      </c>
      <c r="AZ295" s="71" t="str">
        <f ca="1">INDEX({"","_","-","="},IF(OR($D295 &gt;= BA$6, $E295 &lt; AZ$6), 0, 1)+IF(OR($F295 &gt;= BA$6, $G295 &lt; AZ$6), 0, 2)+1)</f>
        <v/>
      </c>
      <c r="BA295" s="71" t="str">
        <f ca="1">INDEX({"","_","-","="},IF(OR($D295 &gt;= BB$6, $E295 &lt; BA$6), 0, 1)+IF(OR($F295 &gt;= BB$6, $G295 &lt; BA$6), 0, 2)+1)</f>
        <v/>
      </c>
      <c r="BB295" s="71" t="str">
        <f ca="1">INDEX({"","_","-","="},IF(OR($D295 &gt;= BC$6, $E295 &lt; BB$6), 0, 1)+IF(OR($F295 &gt;= BC$6, $G295 &lt; BB$6), 0, 2)+1)</f>
        <v/>
      </c>
      <c r="BC295" s="71" t="str">
        <f ca="1">INDEX({"","_","-","="},IF(OR($D295 &gt;= BD$6, $E295 &lt; BC$6), 0, 1)+IF(OR($F295 &gt;= BD$6, $G295 &lt; BC$6), 0, 2)+1)</f>
        <v/>
      </c>
      <c r="BD295" s="71" t="str">
        <f ca="1">INDEX({"","_","-","="},IF(OR($D295 &gt;= BE$6, $E295 &lt; BD$6), 0, 1)+IF(OR($F295 &gt;= BE$6, $G295 &lt; BD$6), 0, 2)+1)</f>
        <v/>
      </c>
      <c r="BE295" s="71" t="str">
        <f ca="1">INDEX({"","_","-","="},IF(OR($D295 &gt;= BF$6, $E295 &lt; BE$6), 0, 1)+IF(OR($F295 &gt;= BF$6, $G295 &lt; BE$6), 0, 2)+1)</f>
        <v/>
      </c>
      <c r="BF295" s="71" t="str">
        <f ca="1">INDEX({"","_","-","="},IF(OR($D295 &gt;= BG$6, $E295 &lt; BF$6), 0, 1)+IF(OR($F295 &gt;= BG$6, $G295 &lt; BF$6), 0, 2)+1)</f>
        <v/>
      </c>
      <c r="BG295" s="71" t="str">
        <f ca="1">INDEX({"","_","-","="},IF(OR($D295 &gt;= BH$6, $E295 &lt; BG$6), 0, 1)+IF(OR($F295 &gt;= BH$6, $G295 &lt; BG$6), 0, 2)+1)</f>
        <v/>
      </c>
      <c r="BH295" s="71" t="str">
        <f ca="1">INDEX({"","_","-","="},IF(OR($D295 &gt;= BI$6, $E295 &lt; BH$6), 0, 1)+IF(OR($F295 &gt;= BI$6, $G295 &lt; BH$6), 0, 2)+1)</f>
        <v/>
      </c>
      <c r="BI295" s="71" t="str">
        <f ca="1">INDEX({"","_","-","="},IF(OR($D295 &gt;= BJ$6, $E295 &lt; BI$6), 0, 1)+IF(OR($F295 &gt;= BJ$6, $G295 &lt; BI$6), 0, 2)+1)</f>
        <v/>
      </c>
      <c r="BJ295" s="71" t="str">
        <f ca="1">INDEX({"","_","-","="},IF(OR($D295 &gt;= BK$6, $E295 &lt; BJ$6), 0, 1)+IF(OR($F295 &gt;= BK$6, $G295 &lt; BJ$6), 0, 2)+1)</f>
        <v/>
      </c>
      <c r="BK295" s="71" t="str">
        <f ca="1">INDEX({"","_","-","="},IF(OR($D295 &gt;= BL$6, $E295 &lt; BK$6), 0, 1)+IF(OR($F295 &gt;= BL$6, $G295 &lt; BK$6), 0, 2)+1)</f>
        <v/>
      </c>
      <c r="BL295" s="71" t="str">
        <f ca="1">INDEX({"","_","-","="},IF(OR($D295 &gt;= BM$6, $E295 &lt; BL$6), 0, 1)+IF(OR($F295 &gt;= BM$6, $G295 &lt; BL$6), 0, 2)+1)</f>
        <v/>
      </c>
      <c r="BM295" s="71" t="str">
        <f ca="1">INDEX({"","_","-","="},IF(OR($D295 &gt;= BN$6, $E295 &lt; BM$6), 0, 1)+IF(OR($F295 &gt;= BN$6, $G295 &lt; BM$6), 0, 2)+1)</f>
        <v/>
      </c>
      <c r="BN295" s="71" t="str">
        <f ca="1">INDEX({"","_","-","="},IF(OR($D295 &gt;= BO$6, $E295 &lt; BN$6), 0, 1)+IF(OR($F295 &gt;= BO$6, $G295 &lt; BN$6), 0, 2)+1)</f>
        <v/>
      </c>
      <c r="BO295" s="71" t="str">
        <f ca="1">INDEX({"","_","-","="},IF(OR($D295 &gt;= BP$6, $E295 &lt; BO$6), 0, 1)+IF(OR($F295 &gt;= BP$6, $G295 &lt; BO$6), 0, 2)+1)</f>
        <v/>
      </c>
      <c r="BP295" s="71" t="str">
        <f ca="1">INDEX({"","_","-","="},IF(OR($D295 &gt;= BQ$6, $E295 &lt; BP$6), 0, 1)+IF(OR($F295 &gt;= BQ$6, $G295 &lt; BP$6), 0, 2)+1)</f>
        <v/>
      </c>
      <c r="BQ295" s="71" t="str">
        <f ca="1">INDEX({"","_","-","="},IF(OR($D295 &gt;= BR$6, $E295 &lt; BQ$6), 0, 1)+IF(OR($F295 &gt;= BR$6, $G295 &lt; BQ$6), 0, 2)+1)</f>
        <v/>
      </c>
      <c r="BR295" s="71" t="str">
        <f ca="1">INDEX({"","_","-","="},IF(OR($D295 &gt;= BS$6, $E295 &lt; BR$6), 0, 1)+IF(OR($F295 &gt;= BS$6, $G295 &lt; BR$6), 0, 2)+1)</f>
        <v/>
      </c>
      <c r="BS295" s="71" t="str">
        <f ca="1">INDEX({"","_","-","="},IF(OR($D295 &gt;= BT$6, $E295 &lt; BS$6), 0, 1)+IF(OR($F295 &gt;= BT$6, $G295 &lt; BS$6), 0, 2)+1)</f>
        <v/>
      </c>
      <c r="BT295" s="71" t="str">
        <f ca="1">INDEX({"","_","-","="},IF(OR($D295 &gt;= BU$6, $E295 &lt; BT$6), 0, 1)+IF(OR($F295 &gt;= BU$6, $G295 &lt; BT$6), 0, 2)+1)</f>
        <v/>
      </c>
      <c r="BU295" s="71" t="str">
        <f ca="1">INDEX({"","_","-","="},IF(OR($D295 &gt;= BV$6, $E295 &lt; BU$6), 0, 1)+IF(OR($F295 &gt;= BV$6, $G295 &lt; BU$6), 0, 2)+1)</f>
        <v/>
      </c>
      <c r="BV295" s="71" t="str">
        <f ca="1">INDEX({"","_","-","="},IF(OR($D295 &gt;= BW$6, $E295 &lt; BV$6), 0, 1)+IF(OR($F295 &gt;= BW$6, $G295 &lt; BV$6), 0, 2)+1)</f>
        <v/>
      </c>
      <c r="BW295" s="71" t="str">
        <f ca="1">INDEX({"","_","-","="},IF(OR($D295 &gt;= BX$6, $E295 &lt; BW$6), 0, 1)+IF(OR($F295 &gt;= BX$6, $G295 &lt; BW$6), 0, 2)+1)</f>
        <v/>
      </c>
      <c r="BX295" s="71" t="str">
        <f ca="1">INDEX({"","_","-","="},IF(OR($D295 &gt;= BY$6, $E295 &lt; BX$6), 0, 1)+IF(OR($F295 &gt;= BY$6, $G295 &lt; BX$6), 0, 2)+1)</f>
        <v/>
      </c>
      <c r="BY295" s="71" t="str">
        <f ca="1">INDEX({"","_","-","="},IF(OR($D295 &gt;= BZ$6, $E295 &lt; BY$6), 0, 1)+IF(OR($F295 &gt;= BZ$6, $G295 &lt; BY$6), 0, 2)+1)</f>
        <v/>
      </c>
      <c r="BZ295" s="71" t="str">
        <f ca="1">INDEX({"","_","-","="},IF(OR($D295 &gt;= CA$6, $E295 &lt; BZ$6), 0, 1)+IF(OR($F295 &gt;= CA$6, $G295 &lt; BZ$6), 0, 2)+1)</f>
        <v/>
      </c>
      <c r="CA295" s="71" t="str">
        <f ca="1">INDEX({"","_","-","="},IF(OR($D295 &gt;= CB$6, $E295 &lt; CA$6), 0, 1)+IF(OR($F295 &gt;= CB$6, $G295 &lt; CA$6), 0, 2)+1)</f>
        <v/>
      </c>
      <c r="CB295" s="71" t="str">
        <f ca="1">INDEX({"","_","-","="},IF(OR($D295 &gt;= CC$6, $E295 &lt; CB$6), 0, 1)+IF(OR($F295 &gt;= CC$6, $G295 &lt; CB$6), 0, 2)+1)</f>
        <v/>
      </c>
      <c r="CC295" s="71" t="str">
        <f ca="1">INDEX({"","_","-","="},IF(OR($D295 &gt;= CD$6, $E295 &lt; CC$6), 0, 1)+IF(OR($F295 &gt;= CD$6, $G295 &lt; CC$6), 0, 2)+1)</f>
        <v/>
      </c>
      <c r="CD295" s="71" t="str">
        <f ca="1">INDEX({"","_","-","="},IF(OR($D295 &gt;= CE$6, $E295 &lt; CD$6), 0, 1)+IF(OR($F295 &gt;= CE$6, $G295 &lt; CD$6), 0, 2)+1)</f>
        <v/>
      </c>
    </row>
    <row r="296" spans="1:82">
      <c r="A296" s="8" t="str">
        <f ca="1">IF('临-进度'!N291,'临-进度'!$A291,"")</f>
        <v/>
      </c>
      <c r="B296" s="8" t="str">
        <f ca="1">IF('临-进度'!N291,'临-进度'!$B291,"")</f>
        <v/>
      </c>
      <c r="C296" s="8" t="str">
        <f ca="1">IF('临-进度'!N291,'临-进度'!$F291,"")</f>
        <v/>
      </c>
      <c r="D296" s="42" t="str">
        <f ca="1">IF('临-进度'!$N291,'临-进度'!$J291,"")</f>
        <v/>
      </c>
      <c r="E296" s="42" t="str">
        <f ca="1">IF('临-进度'!$N291,'临-进度'!$AF291,"")</f>
        <v/>
      </c>
      <c r="F296" s="42" t="str">
        <f ca="1">IF('临-进度'!$N291,'临-进度'!$K291,"")</f>
        <v/>
      </c>
      <c r="G296" s="76" t="str">
        <f ca="1">IF('临-进度'!$N291,'临-进度'!$AG291,"")</f>
        <v/>
      </c>
      <c r="H296" s="71" t="str">
        <f ca="1">INDEX({"","_","-","="},IF(OR($D296 &gt;= I$6, $E296 &lt; H$6), 0, 1)+IF(OR($F296 &gt;= I$6, $G296 &lt; H$6), 0, 2)+1)</f>
        <v/>
      </c>
      <c r="I296" s="71" t="str">
        <f ca="1">INDEX({"","_","-","="},IF(OR($D296 &gt;= J$6, $E296 &lt; I$6), 0, 1)+IF(OR($F296 &gt;= J$6, $G296 &lt; I$6), 0, 2)+1)</f>
        <v/>
      </c>
      <c r="J296" s="71" t="str">
        <f ca="1">INDEX({"","_","-","="},IF(OR($D296 &gt;= K$6, $E296 &lt; J$6), 0, 1)+IF(OR($F296 &gt;= K$6, $G296 &lt; J$6), 0, 2)+1)</f>
        <v/>
      </c>
      <c r="K296" s="71" t="str">
        <f ca="1">INDEX({"","_","-","="},IF(OR($D296 &gt;= L$6, $E296 &lt; K$6), 0, 1)+IF(OR($F296 &gt;= L$6, $G296 &lt; K$6), 0, 2)+1)</f>
        <v/>
      </c>
      <c r="L296" s="71" t="str">
        <f ca="1">INDEX({"","_","-","="},IF(OR($D296 &gt;= M$6, $E296 &lt; L$6), 0, 1)+IF(OR($F296 &gt;= M$6, $G296 &lt; L$6), 0, 2)+1)</f>
        <v/>
      </c>
      <c r="M296" s="71" t="str">
        <f ca="1">INDEX({"","_","-","="},IF(OR($D296 &gt;= N$6, $E296 &lt; M$6), 0, 1)+IF(OR($F296 &gt;= N$6, $G296 &lt; M$6), 0, 2)+1)</f>
        <v/>
      </c>
      <c r="N296" s="71" t="str">
        <f ca="1">INDEX({"","_","-","="},IF(OR($D296 &gt;= O$6, $E296 &lt; N$6), 0, 1)+IF(OR($F296 &gt;= O$6, $G296 &lt; N$6), 0, 2)+1)</f>
        <v/>
      </c>
      <c r="O296" s="71" t="str">
        <f ca="1">INDEX({"","_","-","="},IF(OR($D296 &gt;= P$6, $E296 &lt; O$6), 0, 1)+IF(OR($F296 &gt;= P$6, $G296 &lt; O$6), 0, 2)+1)</f>
        <v/>
      </c>
      <c r="P296" s="71" t="str">
        <f ca="1">INDEX({"","_","-","="},IF(OR($D296 &gt;= Q$6, $E296 &lt; P$6), 0, 1)+IF(OR($F296 &gt;= Q$6, $G296 &lt; P$6), 0, 2)+1)</f>
        <v/>
      </c>
      <c r="Q296" s="71" t="str">
        <f ca="1">INDEX({"","_","-","="},IF(OR($D296 &gt;= R$6, $E296 &lt; Q$6), 0, 1)+IF(OR($F296 &gt;= R$6, $G296 &lt; Q$6), 0, 2)+1)</f>
        <v/>
      </c>
      <c r="R296" s="71" t="str">
        <f ca="1">INDEX({"","_","-","="},IF(OR($D296 &gt;= S$6, $E296 &lt; R$6), 0, 1)+IF(OR($F296 &gt;= S$6, $G296 &lt; R$6), 0, 2)+1)</f>
        <v/>
      </c>
      <c r="S296" s="71" t="str">
        <f ca="1">INDEX({"","_","-","="},IF(OR($D296 &gt;= T$6, $E296 &lt; S$6), 0, 1)+IF(OR($F296 &gt;= T$6, $G296 &lt; S$6), 0, 2)+1)</f>
        <v/>
      </c>
      <c r="T296" s="71" t="str">
        <f ca="1">INDEX({"","_","-","="},IF(OR($D296 &gt;= U$6, $E296 &lt; T$6), 0, 1)+IF(OR($F296 &gt;= U$6, $G296 &lt; T$6), 0, 2)+1)</f>
        <v/>
      </c>
      <c r="U296" s="71" t="str">
        <f ca="1">INDEX({"","_","-","="},IF(OR($D296 &gt;= V$6, $E296 &lt; U$6), 0, 1)+IF(OR($F296 &gt;= V$6, $G296 &lt; U$6), 0, 2)+1)</f>
        <v/>
      </c>
      <c r="V296" s="71" t="str">
        <f ca="1">INDEX({"","_","-","="},IF(OR($D296 &gt;= W$6, $E296 &lt; V$6), 0, 1)+IF(OR($F296 &gt;= W$6, $G296 &lt; V$6), 0, 2)+1)</f>
        <v/>
      </c>
      <c r="W296" s="71" t="str">
        <f ca="1">INDEX({"","_","-","="},IF(OR($D296 &gt;= X$6, $E296 &lt; W$6), 0, 1)+IF(OR($F296 &gt;= X$6, $G296 &lt; W$6), 0, 2)+1)</f>
        <v/>
      </c>
      <c r="X296" s="71" t="str">
        <f ca="1">INDEX({"","_","-","="},IF(OR($D296 &gt;= Y$6, $E296 &lt; X$6), 0, 1)+IF(OR($F296 &gt;= Y$6, $G296 &lt; X$6), 0, 2)+1)</f>
        <v/>
      </c>
      <c r="Y296" s="71" t="str">
        <f ca="1">INDEX({"","_","-","="},IF(OR($D296 &gt;= Z$6, $E296 &lt; Y$6), 0, 1)+IF(OR($F296 &gt;= Z$6, $G296 &lt; Y$6), 0, 2)+1)</f>
        <v/>
      </c>
      <c r="Z296" s="71" t="str">
        <f ca="1">INDEX({"","_","-","="},IF(OR($D296 &gt;= AA$6, $E296 &lt; Z$6), 0, 1)+IF(OR($F296 &gt;= AA$6, $G296 &lt; Z$6), 0, 2)+1)</f>
        <v/>
      </c>
      <c r="AA296" s="71" t="str">
        <f ca="1">INDEX({"","_","-","="},IF(OR($D296 &gt;= AB$6, $E296 &lt; AA$6), 0, 1)+IF(OR($F296 &gt;= AB$6, $G296 &lt; AA$6), 0, 2)+1)</f>
        <v/>
      </c>
      <c r="AB296" s="71" t="str">
        <f ca="1">INDEX({"","_","-","="},IF(OR($D296 &gt;= AC$6, $E296 &lt; AB$6), 0, 1)+IF(OR($F296 &gt;= AC$6, $G296 &lt; AB$6), 0, 2)+1)</f>
        <v/>
      </c>
      <c r="AC296" s="71" t="str">
        <f ca="1">INDEX({"","_","-","="},IF(OR($D296 &gt;= AD$6, $E296 &lt; AC$6), 0, 1)+IF(OR($F296 &gt;= AD$6, $G296 &lt; AC$6), 0, 2)+1)</f>
        <v/>
      </c>
      <c r="AD296" s="71" t="str">
        <f ca="1">INDEX({"","_","-","="},IF(OR($D296 &gt;= AE$6, $E296 &lt; AD$6), 0, 1)+IF(OR($F296 &gt;= AE$6, $G296 &lt; AD$6), 0, 2)+1)</f>
        <v/>
      </c>
      <c r="AE296" s="71" t="str">
        <f ca="1">INDEX({"","_","-","="},IF(OR($D296 &gt;= AF$6, $E296 &lt; AE$6), 0, 1)+IF(OR($F296 &gt;= AF$6, $G296 &lt; AE$6), 0, 2)+1)</f>
        <v/>
      </c>
      <c r="AF296" s="71" t="str">
        <f ca="1">INDEX({"","_","-","="},IF(OR($D296 &gt;= AG$6, $E296 &lt; AF$6), 0, 1)+IF(OR($F296 &gt;= AG$6, $G296 &lt; AF$6), 0, 2)+1)</f>
        <v/>
      </c>
      <c r="AG296" s="71" t="str">
        <f ca="1">INDEX({"","_","-","="},IF(OR($D296 &gt;= AH$6, $E296 &lt; AG$6), 0, 1)+IF(OR($F296 &gt;= AH$6, $G296 &lt; AG$6), 0, 2)+1)</f>
        <v/>
      </c>
      <c r="AH296" s="71" t="str">
        <f ca="1">INDEX({"","_","-","="},IF(OR($D296 &gt;= AI$6, $E296 &lt; AH$6), 0, 1)+IF(OR($F296 &gt;= AI$6, $G296 &lt; AH$6), 0, 2)+1)</f>
        <v/>
      </c>
      <c r="AI296" s="71" t="str">
        <f ca="1">INDEX({"","_","-","="},IF(OR($D296 &gt;= AJ$6, $E296 &lt; AI$6), 0, 1)+IF(OR($F296 &gt;= AJ$6, $G296 &lt; AI$6), 0, 2)+1)</f>
        <v/>
      </c>
      <c r="AJ296" s="71" t="str">
        <f ca="1">INDEX({"","_","-","="},IF(OR($D296 &gt;= AK$6, $E296 &lt; AJ$6), 0, 1)+IF(OR($F296 &gt;= AK$6, $G296 &lt; AJ$6), 0, 2)+1)</f>
        <v/>
      </c>
      <c r="AK296" s="71" t="str">
        <f ca="1">INDEX({"","_","-","="},IF(OR($D296 &gt;= AL$6, $E296 &lt; AK$6), 0, 1)+IF(OR($F296 &gt;= AL$6, $G296 &lt; AK$6), 0, 2)+1)</f>
        <v/>
      </c>
      <c r="AL296" s="71" t="str">
        <f ca="1">INDEX({"","_","-","="},IF(OR($D296 &gt;= AM$6, $E296 &lt; AL$6), 0, 1)+IF(OR($F296 &gt;= AM$6, $G296 &lt; AL$6), 0, 2)+1)</f>
        <v/>
      </c>
      <c r="AM296" s="71" t="str">
        <f ca="1">INDEX({"","_","-","="},IF(OR($D296 &gt;= AN$6, $E296 &lt; AM$6), 0, 1)+IF(OR($F296 &gt;= AN$6, $G296 &lt; AM$6), 0, 2)+1)</f>
        <v/>
      </c>
      <c r="AN296" s="71" t="str">
        <f ca="1">INDEX({"","_","-","="},IF(OR($D296 &gt;= AO$6, $E296 &lt; AN$6), 0, 1)+IF(OR($F296 &gt;= AO$6, $G296 &lt; AN$6), 0, 2)+1)</f>
        <v/>
      </c>
      <c r="AO296" s="71" t="str">
        <f ca="1">INDEX({"","_","-","="},IF(OR($D296 &gt;= AP$6, $E296 &lt; AO$6), 0, 1)+IF(OR($F296 &gt;= AP$6, $G296 &lt; AO$6), 0, 2)+1)</f>
        <v/>
      </c>
      <c r="AP296" s="71" t="str">
        <f ca="1">INDEX({"","_","-","="},IF(OR($D296 &gt;= AQ$6, $E296 &lt; AP$6), 0, 1)+IF(OR($F296 &gt;= AQ$6, $G296 &lt; AP$6), 0, 2)+1)</f>
        <v/>
      </c>
      <c r="AQ296" s="71" t="str">
        <f ca="1">INDEX({"","_","-","="},IF(OR($D296 &gt;= AR$6, $E296 &lt; AQ$6), 0, 1)+IF(OR($F296 &gt;= AR$6, $G296 &lt; AQ$6), 0, 2)+1)</f>
        <v/>
      </c>
      <c r="AR296" s="71" t="str">
        <f ca="1">INDEX({"","_","-","="},IF(OR($D296 &gt;= AS$6, $E296 &lt; AR$6), 0, 1)+IF(OR($F296 &gt;= AS$6, $G296 &lt; AR$6), 0, 2)+1)</f>
        <v/>
      </c>
      <c r="AS296" s="71" t="str">
        <f ca="1">INDEX({"","_","-","="},IF(OR($D296 &gt;= AT$6, $E296 &lt; AS$6), 0, 1)+IF(OR($F296 &gt;= AT$6, $G296 &lt; AS$6), 0, 2)+1)</f>
        <v/>
      </c>
      <c r="AT296" s="71" t="str">
        <f ca="1">INDEX({"","_","-","="},IF(OR($D296 &gt;= AU$6, $E296 &lt; AT$6), 0, 1)+IF(OR($F296 &gt;= AU$6, $G296 &lt; AT$6), 0, 2)+1)</f>
        <v/>
      </c>
      <c r="AU296" s="71" t="str">
        <f ca="1">INDEX({"","_","-","="},IF(OR($D296 &gt;= AV$6, $E296 &lt; AU$6), 0, 1)+IF(OR($F296 &gt;= AV$6, $G296 &lt; AU$6), 0, 2)+1)</f>
        <v/>
      </c>
      <c r="AV296" s="71" t="str">
        <f ca="1">INDEX({"","_","-","="},IF(OR($D296 &gt;= AW$6, $E296 &lt; AV$6), 0, 1)+IF(OR($F296 &gt;= AW$6, $G296 &lt; AV$6), 0, 2)+1)</f>
        <v/>
      </c>
      <c r="AW296" s="71" t="str">
        <f ca="1">INDEX({"","_","-","="},IF(OR($D296 &gt;= AX$6, $E296 &lt; AW$6), 0, 1)+IF(OR($F296 &gt;= AX$6, $G296 &lt; AW$6), 0, 2)+1)</f>
        <v/>
      </c>
      <c r="AX296" s="71" t="str">
        <f ca="1">INDEX({"","_","-","="},IF(OR($D296 &gt;= AY$6, $E296 &lt; AX$6), 0, 1)+IF(OR($F296 &gt;= AY$6, $G296 &lt; AX$6), 0, 2)+1)</f>
        <v/>
      </c>
      <c r="AY296" s="71" t="str">
        <f ca="1">INDEX({"","_","-","="},IF(OR($D296 &gt;= AZ$6, $E296 &lt; AY$6), 0, 1)+IF(OR($F296 &gt;= AZ$6, $G296 &lt; AY$6), 0, 2)+1)</f>
        <v/>
      </c>
      <c r="AZ296" s="71" t="str">
        <f ca="1">INDEX({"","_","-","="},IF(OR($D296 &gt;= BA$6, $E296 &lt; AZ$6), 0, 1)+IF(OR($F296 &gt;= BA$6, $G296 &lt; AZ$6), 0, 2)+1)</f>
        <v/>
      </c>
      <c r="BA296" s="71" t="str">
        <f ca="1">INDEX({"","_","-","="},IF(OR($D296 &gt;= BB$6, $E296 &lt; BA$6), 0, 1)+IF(OR($F296 &gt;= BB$6, $G296 &lt; BA$6), 0, 2)+1)</f>
        <v/>
      </c>
      <c r="BB296" s="71" t="str">
        <f ca="1">INDEX({"","_","-","="},IF(OR($D296 &gt;= BC$6, $E296 &lt; BB$6), 0, 1)+IF(OR($F296 &gt;= BC$6, $G296 &lt; BB$6), 0, 2)+1)</f>
        <v/>
      </c>
      <c r="BC296" s="71" t="str">
        <f ca="1">INDEX({"","_","-","="},IF(OR($D296 &gt;= BD$6, $E296 &lt; BC$6), 0, 1)+IF(OR($F296 &gt;= BD$6, $G296 &lt; BC$6), 0, 2)+1)</f>
        <v/>
      </c>
      <c r="BD296" s="71" t="str">
        <f ca="1">INDEX({"","_","-","="},IF(OR($D296 &gt;= BE$6, $E296 &lt; BD$6), 0, 1)+IF(OR($F296 &gt;= BE$6, $G296 &lt; BD$6), 0, 2)+1)</f>
        <v/>
      </c>
      <c r="BE296" s="71" t="str">
        <f ca="1">INDEX({"","_","-","="},IF(OR($D296 &gt;= BF$6, $E296 &lt; BE$6), 0, 1)+IF(OR($F296 &gt;= BF$6, $G296 &lt; BE$6), 0, 2)+1)</f>
        <v/>
      </c>
      <c r="BF296" s="71" t="str">
        <f ca="1">INDEX({"","_","-","="},IF(OR($D296 &gt;= BG$6, $E296 &lt; BF$6), 0, 1)+IF(OR($F296 &gt;= BG$6, $G296 &lt; BF$6), 0, 2)+1)</f>
        <v/>
      </c>
      <c r="BG296" s="71" t="str">
        <f ca="1">INDEX({"","_","-","="},IF(OR($D296 &gt;= BH$6, $E296 &lt; BG$6), 0, 1)+IF(OR($F296 &gt;= BH$6, $G296 &lt; BG$6), 0, 2)+1)</f>
        <v/>
      </c>
      <c r="BH296" s="71" t="str">
        <f ca="1">INDEX({"","_","-","="},IF(OR($D296 &gt;= BI$6, $E296 &lt; BH$6), 0, 1)+IF(OR($F296 &gt;= BI$6, $G296 &lt; BH$6), 0, 2)+1)</f>
        <v/>
      </c>
      <c r="BI296" s="71" t="str">
        <f ca="1">INDEX({"","_","-","="},IF(OR($D296 &gt;= BJ$6, $E296 &lt; BI$6), 0, 1)+IF(OR($F296 &gt;= BJ$6, $G296 &lt; BI$6), 0, 2)+1)</f>
        <v/>
      </c>
      <c r="BJ296" s="71" t="str">
        <f ca="1">INDEX({"","_","-","="},IF(OR($D296 &gt;= BK$6, $E296 &lt; BJ$6), 0, 1)+IF(OR($F296 &gt;= BK$6, $G296 &lt; BJ$6), 0, 2)+1)</f>
        <v/>
      </c>
      <c r="BK296" s="71" t="str">
        <f ca="1">INDEX({"","_","-","="},IF(OR($D296 &gt;= BL$6, $E296 &lt; BK$6), 0, 1)+IF(OR($F296 &gt;= BL$6, $G296 &lt; BK$6), 0, 2)+1)</f>
        <v/>
      </c>
      <c r="BL296" s="71" t="str">
        <f ca="1">INDEX({"","_","-","="},IF(OR($D296 &gt;= BM$6, $E296 &lt; BL$6), 0, 1)+IF(OR($F296 &gt;= BM$6, $G296 &lt; BL$6), 0, 2)+1)</f>
        <v/>
      </c>
      <c r="BM296" s="71" t="str">
        <f ca="1">INDEX({"","_","-","="},IF(OR($D296 &gt;= BN$6, $E296 &lt; BM$6), 0, 1)+IF(OR($F296 &gt;= BN$6, $G296 &lt; BM$6), 0, 2)+1)</f>
        <v/>
      </c>
      <c r="BN296" s="71" t="str">
        <f ca="1">INDEX({"","_","-","="},IF(OR($D296 &gt;= BO$6, $E296 &lt; BN$6), 0, 1)+IF(OR($F296 &gt;= BO$6, $G296 &lt; BN$6), 0, 2)+1)</f>
        <v/>
      </c>
      <c r="BO296" s="71" t="str">
        <f ca="1">INDEX({"","_","-","="},IF(OR($D296 &gt;= BP$6, $E296 &lt; BO$6), 0, 1)+IF(OR($F296 &gt;= BP$6, $G296 &lt; BO$6), 0, 2)+1)</f>
        <v/>
      </c>
      <c r="BP296" s="71" t="str">
        <f ca="1">INDEX({"","_","-","="},IF(OR($D296 &gt;= BQ$6, $E296 &lt; BP$6), 0, 1)+IF(OR($F296 &gt;= BQ$6, $G296 &lt; BP$6), 0, 2)+1)</f>
        <v/>
      </c>
      <c r="BQ296" s="71" t="str">
        <f ca="1">INDEX({"","_","-","="},IF(OR($D296 &gt;= BR$6, $E296 &lt; BQ$6), 0, 1)+IF(OR($F296 &gt;= BR$6, $G296 &lt; BQ$6), 0, 2)+1)</f>
        <v/>
      </c>
      <c r="BR296" s="71" t="str">
        <f ca="1">INDEX({"","_","-","="},IF(OR($D296 &gt;= BS$6, $E296 &lt; BR$6), 0, 1)+IF(OR($F296 &gt;= BS$6, $G296 &lt; BR$6), 0, 2)+1)</f>
        <v/>
      </c>
      <c r="BS296" s="71" t="str">
        <f ca="1">INDEX({"","_","-","="},IF(OR($D296 &gt;= BT$6, $E296 &lt; BS$6), 0, 1)+IF(OR($F296 &gt;= BT$6, $G296 &lt; BS$6), 0, 2)+1)</f>
        <v/>
      </c>
      <c r="BT296" s="71" t="str">
        <f ca="1">INDEX({"","_","-","="},IF(OR($D296 &gt;= BU$6, $E296 &lt; BT$6), 0, 1)+IF(OR($F296 &gt;= BU$6, $G296 &lt; BT$6), 0, 2)+1)</f>
        <v/>
      </c>
      <c r="BU296" s="71" t="str">
        <f ca="1">INDEX({"","_","-","="},IF(OR($D296 &gt;= BV$6, $E296 &lt; BU$6), 0, 1)+IF(OR($F296 &gt;= BV$6, $G296 &lt; BU$6), 0, 2)+1)</f>
        <v/>
      </c>
      <c r="BV296" s="71" t="str">
        <f ca="1">INDEX({"","_","-","="},IF(OR($D296 &gt;= BW$6, $E296 &lt; BV$6), 0, 1)+IF(OR($F296 &gt;= BW$6, $G296 &lt; BV$6), 0, 2)+1)</f>
        <v/>
      </c>
      <c r="BW296" s="71" t="str">
        <f ca="1">INDEX({"","_","-","="},IF(OR($D296 &gt;= BX$6, $E296 &lt; BW$6), 0, 1)+IF(OR($F296 &gt;= BX$6, $G296 &lt; BW$6), 0, 2)+1)</f>
        <v/>
      </c>
      <c r="BX296" s="71" t="str">
        <f ca="1">INDEX({"","_","-","="},IF(OR($D296 &gt;= BY$6, $E296 &lt; BX$6), 0, 1)+IF(OR($F296 &gt;= BY$6, $G296 &lt; BX$6), 0, 2)+1)</f>
        <v/>
      </c>
      <c r="BY296" s="71" t="str">
        <f ca="1">INDEX({"","_","-","="},IF(OR($D296 &gt;= BZ$6, $E296 &lt; BY$6), 0, 1)+IF(OR($F296 &gt;= BZ$6, $G296 &lt; BY$6), 0, 2)+1)</f>
        <v/>
      </c>
      <c r="BZ296" s="71" t="str">
        <f ca="1">INDEX({"","_","-","="},IF(OR($D296 &gt;= CA$6, $E296 &lt; BZ$6), 0, 1)+IF(OR($F296 &gt;= CA$6, $G296 &lt; BZ$6), 0, 2)+1)</f>
        <v/>
      </c>
      <c r="CA296" s="71" t="str">
        <f ca="1">INDEX({"","_","-","="},IF(OR($D296 &gt;= CB$6, $E296 &lt; CA$6), 0, 1)+IF(OR($F296 &gt;= CB$6, $G296 &lt; CA$6), 0, 2)+1)</f>
        <v/>
      </c>
      <c r="CB296" s="71" t="str">
        <f ca="1">INDEX({"","_","-","="},IF(OR($D296 &gt;= CC$6, $E296 &lt; CB$6), 0, 1)+IF(OR($F296 &gt;= CC$6, $G296 &lt; CB$6), 0, 2)+1)</f>
        <v/>
      </c>
      <c r="CC296" s="71" t="str">
        <f ca="1">INDEX({"","_","-","="},IF(OR($D296 &gt;= CD$6, $E296 &lt; CC$6), 0, 1)+IF(OR($F296 &gt;= CD$6, $G296 &lt; CC$6), 0, 2)+1)</f>
        <v/>
      </c>
      <c r="CD296" s="71" t="str">
        <f ca="1">INDEX({"","_","-","="},IF(OR($D296 &gt;= CE$6, $E296 &lt; CD$6), 0, 1)+IF(OR($F296 &gt;= CE$6, $G296 &lt; CD$6), 0, 2)+1)</f>
        <v/>
      </c>
    </row>
    <row r="297" spans="1:82">
      <c r="A297" s="8" t="str">
        <f ca="1">IF('临-进度'!N292,'临-进度'!$A292,"")</f>
        <v/>
      </c>
      <c r="B297" s="8" t="str">
        <f ca="1">IF('临-进度'!N292,'临-进度'!$B292,"")</f>
        <v/>
      </c>
      <c r="C297" s="8" t="str">
        <f ca="1">IF('临-进度'!N292,'临-进度'!$F292,"")</f>
        <v/>
      </c>
      <c r="D297" s="42" t="str">
        <f ca="1">IF('临-进度'!$N292,'临-进度'!$J292,"")</f>
        <v/>
      </c>
      <c r="E297" s="42" t="str">
        <f ca="1">IF('临-进度'!$N292,'临-进度'!$AF292,"")</f>
        <v/>
      </c>
      <c r="F297" s="42" t="str">
        <f ca="1">IF('临-进度'!$N292,'临-进度'!$K292,"")</f>
        <v/>
      </c>
      <c r="G297" s="76" t="str">
        <f ca="1">IF('临-进度'!$N292,'临-进度'!$AG292,"")</f>
        <v/>
      </c>
      <c r="H297" s="71" t="str">
        <f ca="1">INDEX({"","_","-","="},IF(OR($D297 &gt;= I$6, $E297 &lt; H$6), 0, 1)+IF(OR($F297 &gt;= I$6, $G297 &lt; H$6), 0, 2)+1)</f>
        <v/>
      </c>
      <c r="I297" s="71" t="str">
        <f ca="1">INDEX({"","_","-","="},IF(OR($D297 &gt;= J$6, $E297 &lt; I$6), 0, 1)+IF(OR($F297 &gt;= J$6, $G297 &lt; I$6), 0, 2)+1)</f>
        <v/>
      </c>
      <c r="J297" s="71" t="str">
        <f ca="1">INDEX({"","_","-","="},IF(OR($D297 &gt;= K$6, $E297 &lt; J$6), 0, 1)+IF(OR($F297 &gt;= K$6, $G297 &lt; J$6), 0, 2)+1)</f>
        <v/>
      </c>
      <c r="K297" s="71" t="str">
        <f ca="1">INDEX({"","_","-","="},IF(OR($D297 &gt;= L$6, $E297 &lt; K$6), 0, 1)+IF(OR($F297 &gt;= L$6, $G297 &lt; K$6), 0, 2)+1)</f>
        <v/>
      </c>
      <c r="L297" s="71" t="str">
        <f ca="1">INDEX({"","_","-","="},IF(OR($D297 &gt;= M$6, $E297 &lt; L$6), 0, 1)+IF(OR($F297 &gt;= M$6, $G297 &lt; L$6), 0, 2)+1)</f>
        <v/>
      </c>
      <c r="M297" s="71" t="str">
        <f ca="1">INDEX({"","_","-","="},IF(OR($D297 &gt;= N$6, $E297 &lt; M$6), 0, 1)+IF(OR($F297 &gt;= N$6, $G297 &lt; M$6), 0, 2)+1)</f>
        <v/>
      </c>
      <c r="N297" s="71" t="str">
        <f ca="1">INDEX({"","_","-","="},IF(OR($D297 &gt;= O$6, $E297 &lt; N$6), 0, 1)+IF(OR($F297 &gt;= O$6, $G297 &lt; N$6), 0, 2)+1)</f>
        <v/>
      </c>
      <c r="O297" s="71" t="str">
        <f ca="1">INDEX({"","_","-","="},IF(OR($D297 &gt;= P$6, $E297 &lt; O$6), 0, 1)+IF(OR($F297 &gt;= P$6, $G297 &lt; O$6), 0, 2)+1)</f>
        <v/>
      </c>
      <c r="P297" s="71" t="str">
        <f ca="1">INDEX({"","_","-","="},IF(OR($D297 &gt;= Q$6, $E297 &lt; P$6), 0, 1)+IF(OR($F297 &gt;= Q$6, $G297 &lt; P$6), 0, 2)+1)</f>
        <v/>
      </c>
      <c r="Q297" s="71" t="str">
        <f ca="1">INDEX({"","_","-","="},IF(OR($D297 &gt;= R$6, $E297 &lt; Q$6), 0, 1)+IF(OR($F297 &gt;= R$6, $G297 &lt; Q$6), 0, 2)+1)</f>
        <v/>
      </c>
      <c r="R297" s="71" t="str">
        <f ca="1">INDEX({"","_","-","="},IF(OR($D297 &gt;= S$6, $E297 &lt; R$6), 0, 1)+IF(OR($F297 &gt;= S$6, $G297 &lt; R$6), 0, 2)+1)</f>
        <v/>
      </c>
      <c r="S297" s="71" t="str">
        <f ca="1">INDEX({"","_","-","="},IF(OR($D297 &gt;= T$6, $E297 &lt; S$6), 0, 1)+IF(OR($F297 &gt;= T$6, $G297 &lt; S$6), 0, 2)+1)</f>
        <v/>
      </c>
      <c r="T297" s="71" t="str">
        <f ca="1">INDEX({"","_","-","="},IF(OR($D297 &gt;= U$6, $E297 &lt; T$6), 0, 1)+IF(OR($F297 &gt;= U$6, $G297 &lt; T$6), 0, 2)+1)</f>
        <v/>
      </c>
      <c r="U297" s="71" t="str">
        <f ca="1">INDEX({"","_","-","="},IF(OR($D297 &gt;= V$6, $E297 &lt; U$6), 0, 1)+IF(OR($F297 &gt;= V$6, $G297 &lt; U$6), 0, 2)+1)</f>
        <v/>
      </c>
      <c r="V297" s="71" t="str">
        <f ca="1">INDEX({"","_","-","="},IF(OR($D297 &gt;= W$6, $E297 &lt; V$6), 0, 1)+IF(OR($F297 &gt;= W$6, $G297 &lt; V$6), 0, 2)+1)</f>
        <v/>
      </c>
      <c r="W297" s="71" t="str">
        <f ca="1">INDEX({"","_","-","="},IF(OR($D297 &gt;= X$6, $E297 &lt; W$6), 0, 1)+IF(OR($F297 &gt;= X$6, $G297 &lt; W$6), 0, 2)+1)</f>
        <v/>
      </c>
      <c r="X297" s="71" t="str">
        <f ca="1">INDEX({"","_","-","="},IF(OR($D297 &gt;= Y$6, $E297 &lt; X$6), 0, 1)+IF(OR($F297 &gt;= Y$6, $G297 &lt; X$6), 0, 2)+1)</f>
        <v/>
      </c>
      <c r="Y297" s="71" t="str">
        <f ca="1">INDEX({"","_","-","="},IF(OR($D297 &gt;= Z$6, $E297 &lt; Y$6), 0, 1)+IF(OR($F297 &gt;= Z$6, $G297 &lt; Y$6), 0, 2)+1)</f>
        <v/>
      </c>
      <c r="Z297" s="71" t="str">
        <f ca="1">INDEX({"","_","-","="},IF(OR($D297 &gt;= AA$6, $E297 &lt; Z$6), 0, 1)+IF(OR($F297 &gt;= AA$6, $G297 &lt; Z$6), 0, 2)+1)</f>
        <v/>
      </c>
      <c r="AA297" s="71" t="str">
        <f ca="1">INDEX({"","_","-","="},IF(OR($D297 &gt;= AB$6, $E297 &lt; AA$6), 0, 1)+IF(OR($F297 &gt;= AB$6, $G297 &lt; AA$6), 0, 2)+1)</f>
        <v/>
      </c>
      <c r="AB297" s="71" t="str">
        <f ca="1">INDEX({"","_","-","="},IF(OR($D297 &gt;= AC$6, $E297 &lt; AB$6), 0, 1)+IF(OR($F297 &gt;= AC$6, $G297 &lt; AB$6), 0, 2)+1)</f>
        <v/>
      </c>
      <c r="AC297" s="71" t="str">
        <f ca="1">INDEX({"","_","-","="},IF(OR($D297 &gt;= AD$6, $E297 &lt; AC$6), 0, 1)+IF(OR($F297 &gt;= AD$6, $G297 &lt; AC$6), 0, 2)+1)</f>
        <v/>
      </c>
      <c r="AD297" s="71" t="str">
        <f ca="1">INDEX({"","_","-","="},IF(OR($D297 &gt;= AE$6, $E297 &lt; AD$6), 0, 1)+IF(OR($F297 &gt;= AE$6, $G297 &lt; AD$6), 0, 2)+1)</f>
        <v/>
      </c>
      <c r="AE297" s="71" t="str">
        <f ca="1">INDEX({"","_","-","="},IF(OR($D297 &gt;= AF$6, $E297 &lt; AE$6), 0, 1)+IF(OR($F297 &gt;= AF$6, $G297 &lt; AE$6), 0, 2)+1)</f>
        <v/>
      </c>
      <c r="AF297" s="71" t="str">
        <f ca="1">INDEX({"","_","-","="},IF(OR($D297 &gt;= AG$6, $E297 &lt; AF$6), 0, 1)+IF(OR($F297 &gt;= AG$6, $G297 &lt; AF$6), 0, 2)+1)</f>
        <v/>
      </c>
      <c r="AG297" s="71" t="str">
        <f ca="1">INDEX({"","_","-","="},IF(OR($D297 &gt;= AH$6, $E297 &lt; AG$6), 0, 1)+IF(OR($F297 &gt;= AH$6, $G297 &lt; AG$6), 0, 2)+1)</f>
        <v/>
      </c>
      <c r="AH297" s="71" t="str">
        <f ca="1">INDEX({"","_","-","="},IF(OR($D297 &gt;= AI$6, $E297 &lt; AH$6), 0, 1)+IF(OR($F297 &gt;= AI$6, $G297 &lt; AH$6), 0, 2)+1)</f>
        <v/>
      </c>
      <c r="AI297" s="71" t="str">
        <f ca="1">INDEX({"","_","-","="},IF(OR($D297 &gt;= AJ$6, $E297 &lt; AI$6), 0, 1)+IF(OR($F297 &gt;= AJ$6, $G297 &lt; AI$6), 0, 2)+1)</f>
        <v/>
      </c>
      <c r="AJ297" s="71" t="str">
        <f ca="1">INDEX({"","_","-","="},IF(OR($D297 &gt;= AK$6, $E297 &lt; AJ$6), 0, 1)+IF(OR($F297 &gt;= AK$6, $G297 &lt; AJ$6), 0, 2)+1)</f>
        <v/>
      </c>
      <c r="AK297" s="71" t="str">
        <f ca="1">INDEX({"","_","-","="},IF(OR($D297 &gt;= AL$6, $E297 &lt; AK$6), 0, 1)+IF(OR($F297 &gt;= AL$6, $G297 &lt; AK$6), 0, 2)+1)</f>
        <v/>
      </c>
      <c r="AL297" s="71" t="str">
        <f ca="1">INDEX({"","_","-","="},IF(OR($D297 &gt;= AM$6, $E297 &lt; AL$6), 0, 1)+IF(OR($F297 &gt;= AM$6, $G297 &lt; AL$6), 0, 2)+1)</f>
        <v/>
      </c>
      <c r="AM297" s="71" t="str">
        <f ca="1">INDEX({"","_","-","="},IF(OR($D297 &gt;= AN$6, $E297 &lt; AM$6), 0, 1)+IF(OR($F297 &gt;= AN$6, $G297 &lt; AM$6), 0, 2)+1)</f>
        <v/>
      </c>
      <c r="AN297" s="71" t="str">
        <f ca="1">INDEX({"","_","-","="},IF(OR($D297 &gt;= AO$6, $E297 &lt; AN$6), 0, 1)+IF(OR($F297 &gt;= AO$6, $G297 &lt; AN$6), 0, 2)+1)</f>
        <v/>
      </c>
      <c r="AO297" s="71" t="str">
        <f ca="1">INDEX({"","_","-","="},IF(OR($D297 &gt;= AP$6, $E297 &lt; AO$6), 0, 1)+IF(OR($F297 &gt;= AP$6, $G297 &lt; AO$6), 0, 2)+1)</f>
        <v/>
      </c>
      <c r="AP297" s="71" t="str">
        <f ca="1">INDEX({"","_","-","="},IF(OR($D297 &gt;= AQ$6, $E297 &lt; AP$6), 0, 1)+IF(OR($F297 &gt;= AQ$6, $G297 &lt; AP$6), 0, 2)+1)</f>
        <v/>
      </c>
      <c r="AQ297" s="71" t="str">
        <f ca="1">INDEX({"","_","-","="},IF(OR($D297 &gt;= AR$6, $E297 &lt; AQ$6), 0, 1)+IF(OR($F297 &gt;= AR$6, $G297 &lt; AQ$6), 0, 2)+1)</f>
        <v/>
      </c>
      <c r="AR297" s="71" t="str">
        <f ca="1">INDEX({"","_","-","="},IF(OR($D297 &gt;= AS$6, $E297 &lt; AR$6), 0, 1)+IF(OR($F297 &gt;= AS$6, $G297 &lt; AR$6), 0, 2)+1)</f>
        <v/>
      </c>
      <c r="AS297" s="71" t="str">
        <f ca="1">INDEX({"","_","-","="},IF(OR($D297 &gt;= AT$6, $E297 &lt; AS$6), 0, 1)+IF(OR($F297 &gt;= AT$6, $G297 &lt; AS$6), 0, 2)+1)</f>
        <v/>
      </c>
      <c r="AT297" s="71" t="str">
        <f ca="1">INDEX({"","_","-","="},IF(OR($D297 &gt;= AU$6, $E297 &lt; AT$6), 0, 1)+IF(OR($F297 &gt;= AU$6, $G297 &lt; AT$6), 0, 2)+1)</f>
        <v/>
      </c>
      <c r="AU297" s="71" t="str">
        <f ca="1">INDEX({"","_","-","="},IF(OR($D297 &gt;= AV$6, $E297 &lt; AU$6), 0, 1)+IF(OR($F297 &gt;= AV$6, $G297 &lt; AU$6), 0, 2)+1)</f>
        <v/>
      </c>
      <c r="AV297" s="71" t="str">
        <f ca="1">INDEX({"","_","-","="},IF(OR($D297 &gt;= AW$6, $E297 &lt; AV$6), 0, 1)+IF(OR($F297 &gt;= AW$6, $G297 &lt; AV$6), 0, 2)+1)</f>
        <v/>
      </c>
      <c r="AW297" s="71" t="str">
        <f ca="1">INDEX({"","_","-","="},IF(OR($D297 &gt;= AX$6, $E297 &lt; AW$6), 0, 1)+IF(OR($F297 &gt;= AX$6, $G297 &lt; AW$6), 0, 2)+1)</f>
        <v/>
      </c>
      <c r="AX297" s="71" t="str">
        <f ca="1">INDEX({"","_","-","="},IF(OR($D297 &gt;= AY$6, $E297 &lt; AX$6), 0, 1)+IF(OR($F297 &gt;= AY$6, $G297 &lt; AX$6), 0, 2)+1)</f>
        <v/>
      </c>
      <c r="AY297" s="71" t="str">
        <f ca="1">INDEX({"","_","-","="},IF(OR($D297 &gt;= AZ$6, $E297 &lt; AY$6), 0, 1)+IF(OR($F297 &gt;= AZ$6, $G297 &lt; AY$6), 0, 2)+1)</f>
        <v/>
      </c>
      <c r="AZ297" s="71" t="str">
        <f ca="1">INDEX({"","_","-","="},IF(OR($D297 &gt;= BA$6, $E297 &lt; AZ$6), 0, 1)+IF(OR($F297 &gt;= BA$6, $G297 &lt; AZ$6), 0, 2)+1)</f>
        <v/>
      </c>
      <c r="BA297" s="71" t="str">
        <f ca="1">INDEX({"","_","-","="},IF(OR($D297 &gt;= BB$6, $E297 &lt; BA$6), 0, 1)+IF(OR($F297 &gt;= BB$6, $G297 &lt; BA$6), 0, 2)+1)</f>
        <v/>
      </c>
      <c r="BB297" s="71" t="str">
        <f ca="1">INDEX({"","_","-","="},IF(OR($D297 &gt;= BC$6, $E297 &lt; BB$6), 0, 1)+IF(OR($F297 &gt;= BC$6, $G297 &lt; BB$6), 0, 2)+1)</f>
        <v/>
      </c>
      <c r="BC297" s="71" t="str">
        <f ca="1">INDEX({"","_","-","="},IF(OR($D297 &gt;= BD$6, $E297 &lt; BC$6), 0, 1)+IF(OR($F297 &gt;= BD$6, $G297 &lt; BC$6), 0, 2)+1)</f>
        <v/>
      </c>
      <c r="BD297" s="71" t="str">
        <f ca="1">INDEX({"","_","-","="},IF(OR($D297 &gt;= BE$6, $E297 &lt; BD$6), 0, 1)+IF(OR($F297 &gt;= BE$6, $G297 &lt; BD$6), 0, 2)+1)</f>
        <v/>
      </c>
      <c r="BE297" s="71" t="str">
        <f ca="1">INDEX({"","_","-","="},IF(OR($D297 &gt;= BF$6, $E297 &lt; BE$6), 0, 1)+IF(OR($F297 &gt;= BF$6, $G297 &lt; BE$6), 0, 2)+1)</f>
        <v/>
      </c>
      <c r="BF297" s="71" t="str">
        <f ca="1">INDEX({"","_","-","="},IF(OR($D297 &gt;= BG$6, $E297 &lt; BF$6), 0, 1)+IF(OR($F297 &gt;= BG$6, $G297 &lt; BF$6), 0, 2)+1)</f>
        <v/>
      </c>
      <c r="BG297" s="71" t="str">
        <f ca="1">INDEX({"","_","-","="},IF(OR($D297 &gt;= BH$6, $E297 &lt; BG$6), 0, 1)+IF(OR($F297 &gt;= BH$6, $G297 &lt; BG$6), 0, 2)+1)</f>
        <v/>
      </c>
      <c r="BH297" s="71" t="str">
        <f ca="1">INDEX({"","_","-","="},IF(OR($D297 &gt;= BI$6, $E297 &lt; BH$6), 0, 1)+IF(OR($F297 &gt;= BI$6, $G297 &lt; BH$6), 0, 2)+1)</f>
        <v/>
      </c>
      <c r="BI297" s="71" t="str">
        <f ca="1">INDEX({"","_","-","="},IF(OR($D297 &gt;= BJ$6, $E297 &lt; BI$6), 0, 1)+IF(OR($F297 &gt;= BJ$6, $G297 &lt; BI$6), 0, 2)+1)</f>
        <v/>
      </c>
      <c r="BJ297" s="71" t="str">
        <f ca="1">INDEX({"","_","-","="},IF(OR($D297 &gt;= BK$6, $E297 &lt; BJ$6), 0, 1)+IF(OR($F297 &gt;= BK$6, $G297 &lt; BJ$6), 0, 2)+1)</f>
        <v/>
      </c>
      <c r="BK297" s="71" t="str">
        <f ca="1">INDEX({"","_","-","="},IF(OR($D297 &gt;= BL$6, $E297 &lt; BK$6), 0, 1)+IF(OR($F297 &gt;= BL$6, $G297 &lt; BK$6), 0, 2)+1)</f>
        <v/>
      </c>
      <c r="BL297" s="71" t="str">
        <f ca="1">INDEX({"","_","-","="},IF(OR($D297 &gt;= BM$6, $E297 &lt; BL$6), 0, 1)+IF(OR($F297 &gt;= BM$6, $G297 &lt; BL$6), 0, 2)+1)</f>
        <v/>
      </c>
      <c r="BM297" s="71" t="str">
        <f ca="1">INDEX({"","_","-","="},IF(OR($D297 &gt;= BN$6, $E297 &lt; BM$6), 0, 1)+IF(OR($F297 &gt;= BN$6, $G297 &lt; BM$6), 0, 2)+1)</f>
        <v/>
      </c>
      <c r="BN297" s="71" t="str">
        <f ca="1">INDEX({"","_","-","="},IF(OR($D297 &gt;= BO$6, $E297 &lt; BN$6), 0, 1)+IF(OR($F297 &gt;= BO$6, $G297 &lt; BN$6), 0, 2)+1)</f>
        <v/>
      </c>
      <c r="BO297" s="71" t="str">
        <f ca="1">INDEX({"","_","-","="},IF(OR($D297 &gt;= BP$6, $E297 &lt; BO$6), 0, 1)+IF(OR($F297 &gt;= BP$6, $G297 &lt; BO$6), 0, 2)+1)</f>
        <v/>
      </c>
      <c r="BP297" s="71" t="str">
        <f ca="1">INDEX({"","_","-","="},IF(OR($D297 &gt;= BQ$6, $E297 &lt; BP$6), 0, 1)+IF(OR($F297 &gt;= BQ$6, $G297 &lt; BP$6), 0, 2)+1)</f>
        <v/>
      </c>
      <c r="BQ297" s="71" t="str">
        <f ca="1">INDEX({"","_","-","="},IF(OR($D297 &gt;= BR$6, $E297 &lt; BQ$6), 0, 1)+IF(OR($F297 &gt;= BR$6, $G297 &lt; BQ$6), 0, 2)+1)</f>
        <v/>
      </c>
      <c r="BR297" s="71" t="str">
        <f ca="1">INDEX({"","_","-","="},IF(OR($D297 &gt;= BS$6, $E297 &lt; BR$6), 0, 1)+IF(OR($F297 &gt;= BS$6, $G297 &lt; BR$6), 0, 2)+1)</f>
        <v/>
      </c>
      <c r="BS297" s="71" t="str">
        <f ca="1">INDEX({"","_","-","="},IF(OR($D297 &gt;= BT$6, $E297 &lt; BS$6), 0, 1)+IF(OR($F297 &gt;= BT$6, $G297 &lt; BS$6), 0, 2)+1)</f>
        <v/>
      </c>
      <c r="BT297" s="71" t="str">
        <f ca="1">INDEX({"","_","-","="},IF(OR($D297 &gt;= BU$6, $E297 &lt; BT$6), 0, 1)+IF(OR($F297 &gt;= BU$6, $G297 &lt; BT$6), 0, 2)+1)</f>
        <v/>
      </c>
      <c r="BU297" s="71" t="str">
        <f ca="1">INDEX({"","_","-","="},IF(OR($D297 &gt;= BV$6, $E297 &lt; BU$6), 0, 1)+IF(OR($F297 &gt;= BV$6, $G297 &lt; BU$6), 0, 2)+1)</f>
        <v/>
      </c>
      <c r="BV297" s="71" t="str">
        <f ca="1">INDEX({"","_","-","="},IF(OR($D297 &gt;= BW$6, $E297 &lt; BV$6), 0, 1)+IF(OR($F297 &gt;= BW$6, $G297 &lt; BV$6), 0, 2)+1)</f>
        <v/>
      </c>
      <c r="BW297" s="71" t="str">
        <f ca="1">INDEX({"","_","-","="},IF(OR($D297 &gt;= BX$6, $E297 &lt; BW$6), 0, 1)+IF(OR($F297 &gt;= BX$6, $G297 &lt; BW$6), 0, 2)+1)</f>
        <v/>
      </c>
      <c r="BX297" s="71" t="str">
        <f ca="1">INDEX({"","_","-","="},IF(OR($D297 &gt;= BY$6, $E297 &lt; BX$6), 0, 1)+IF(OR($F297 &gt;= BY$6, $G297 &lt; BX$6), 0, 2)+1)</f>
        <v/>
      </c>
      <c r="BY297" s="71" t="str">
        <f ca="1">INDEX({"","_","-","="},IF(OR($D297 &gt;= BZ$6, $E297 &lt; BY$6), 0, 1)+IF(OR($F297 &gt;= BZ$6, $G297 &lt; BY$6), 0, 2)+1)</f>
        <v/>
      </c>
      <c r="BZ297" s="71" t="str">
        <f ca="1">INDEX({"","_","-","="},IF(OR($D297 &gt;= CA$6, $E297 &lt; BZ$6), 0, 1)+IF(OR($F297 &gt;= CA$6, $G297 &lt; BZ$6), 0, 2)+1)</f>
        <v/>
      </c>
      <c r="CA297" s="71" t="str">
        <f ca="1">INDEX({"","_","-","="},IF(OR($D297 &gt;= CB$6, $E297 &lt; CA$6), 0, 1)+IF(OR($F297 &gt;= CB$6, $G297 &lt; CA$6), 0, 2)+1)</f>
        <v/>
      </c>
      <c r="CB297" s="71" t="str">
        <f ca="1">INDEX({"","_","-","="},IF(OR($D297 &gt;= CC$6, $E297 &lt; CB$6), 0, 1)+IF(OR($F297 &gt;= CC$6, $G297 &lt; CB$6), 0, 2)+1)</f>
        <v/>
      </c>
      <c r="CC297" s="71" t="str">
        <f ca="1">INDEX({"","_","-","="},IF(OR($D297 &gt;= CD$6, $E297 &lt; CC$6), 0, 1)+IF(OR($F297 &gt;= CD$6, $G297 &lt; CC$6), 0, 2)+1)</f>
        <v/>
      </c>
      <c r="CD297" s="71" t="str">
        <f ca="1">INDEX({"","_","-","="},IF(OR($D297 &gt;= CE$6, $E297 &lt; CD$6), 0, 1)+IF(OR($F297 &gt;= CE$6, $G297 &lt; CD$6), 0, 2)+1)</f>
        <v/>
      </c>
    </row>
    <row r="298" spans="1:82">
      <c r="A298" s="8" t="str">
        <f ca="1">IF('临-进度'!N293,'临-进度'!$A293,"")</f>
        <v/>
      </c>
      <c r="B298" s="8" t="str">
        <f ca="1">IF('临-进度'!N293,'临-进度'!$B293,"")</f>
        <v/>
      </c>
      <c r="C298" s="8" t="str">
        <f ca="1">IF('临-进度'!N293,'临-进度'!$F293,"")</f>
        <v/>
      </c>
      <c r="D298" s="42" t="str">
        <f ca="1">IF('临-进度'!$N293,'临-进度'!$J293,"")</f>
        <v/>
      </c>
      <c r="E298" s="42" t="str">
        <f ca="1">IF('临-进度'!$N293,'临-进度'!$AF293,"")</f>
        <v/>
      </c>
      <c r="F298" s="42" t="str">
        <f ca="1">IF('临-进度'!$N293,'临-进度'!$K293,"")</f>
        <v/>
      </c>
      <c r="G298" s="76" t="str">
        <f ca="1">IF('临-进度'!$N293,'临-进度'!$AG293,"")</f>
        <v/>
      </c>
      <c r="H298" s="71" t="str">
        <f ca="1">INDEX({"","_","-","="},IF(OR($D298 &gt;= I$6, $E298 &lt; H$6), 0, 1)+IF(OR($F298 &gt;= I$6, $G298 &lt; H$6), 0, 2)+1)</f>
        <v/>
      </c>
      <c r="I298" s="71" t="str">
        <f ca="1">INDEX({"","_","-","="},IF(OR($D298 &gt;= J$6, $E298 &lt; I$6), 0, 1)+IF(OR($F298 &gt;= J$6, $G298 &lt; I$6), 0, 2)+1)</f>
        <v/>
      </c>
      <c r="J298" s="71" t="str">
        <f ca="1">INDEX({"","_","-","="},IF(OR($D298 &gt;= K$6, $E298 &lt; J$6), 0, 1)+IF(OR($F298 &gt;= K$6, $G298 &lt; J$6), 0, 2)+1)</f>
        <v/>
      </c>
      <c r="K298" s="71" t="str">
        <f ca="1">INDEX({"","_","-","="},IF(OR($D298 &gt;= L$6, $E298 &lt; K$6), 0, 1)+IF(OR($F298 &gt;= L$6, $G298 &lt; K$6), 0, 2)+1)</f>
        <v/>
      </c>
      <c r="L298" s="71" t="str">
        <f ca="1">INDEX({"","_","-","="},IF(OR($D298 &gt;= M$6, $E298 &lt; L$6), 0, 1)+IF(OR($F298 &gt;= M$6, $G298 &lt; L$6), 0, 2)+1)</f>
        <v/>
      </c>
      <c r="M298" s="71" t="str">
        <f ca="1">INDEX({"","_","-","="},IF(OR($D298 &gt;= N$6, $E298 &lt; M$6), 0, 1)+IF(OR($F298 &gt;= N$6, $G298 &lt; M$6), 0, 2)+1)</f>
        <v/>
      </c>
      <c r="N298" s="71" t="str">
        <f ca="1">INDEX({"","_","-","="},IF(OR($D298 &gt;= O$6, $E298 &lt; N$6), 0, 1)+IF(OR($F298 &gt;= O$6, $G298 &lt; N$6), 0, 2)+1)</f>
        <v/>
      </c>
      <c r="O298" s="71" t="str">
        <f ca="1">INDEX({"","_","-","="},IF(OR($D298 &gt;= P$6, $E298 &lt; O$6), 0, 1)+IF(OR($F298 &gt;= P$6, $G298 &lt; O$6), 0, 2)+1)</f>
        <v/>
      </c>
      <c r="P298" s="71" t="str">
        <f ca="1">INDEX({"","_","-","="},IF(OR($D298 &gt;= Q$6, $E298 &lt; P$6), 0, 1)+IF(OR($F298 &gt;= Q$6, $G298 &lt; P$6), 0, 2)+1)</f>
        <v/>
      </c>
      <c r="Q298" s="71" t="str">
        <f ca="1">INDEX({"","_","-","="},IF(OR($D298 &gt;= R$6, $E298 &lt; Q$6), 0, 1)+IF(OR($F298 &gt;= R$6, $G298 &lt; Q$6), 0, 2)+1)</f>
        <v/>
      </c>
      <c r="R298" s="71" t="str">
        <f ca="1">INDEX({"","_","-","="},IF(OR($D298 &gt;= S$6, $E298 &lt; R$6), 0, 1)+IF(OR($F298 &gt;= S$6, $G298 &lt; R$6), 0, 2)+1)</f>
        <v/>
      </c>
      <c r="S298" s="71" t="str">
        <f ca="1">INDEX({"","_","-","="},IF(OR($D298 &gt;= T$6, $E298 &lt; S$6), 0, 1)+IF(OR($F298 &gt;= T$6, $G298 &lt; S$6), 0, 2)+1)</f>
        <v/>
      </c>
      <c r="T298" s="71" t="str">
        <f ca="1">INDEX({"","_","-","="},IF(OR($D298 &gt;= U$6, $E298 &lt; T$6), 0, 1)+IF(OR($F298 &gt;= U$6, $G298 &lt; T$6), 0, 2)+1)</f>
        <v/>
      </c>
      <c r="U298" s="71" t="str">
        <f ca="1">INDEX({"","_","-","="},IF(OR($D298 &gt;= V$6, $E298 &lt; U$6), 0, 1)+IF(OR($F298 &gt;= V$6, $G298 &lt; U$6), 0, 2)+1)</f>
        <v/>
      </c>
      <c r="V298" s="71" t="str">
        <f ca="1">INDEX({"","_","-","="},IF(OR($D298 &gt;= W$6, $E298 &lt; V$6), 0, 1)+IF(OR($F298 &gt;= W$6, $G298 &lt; V$6), 0, 2)+1)</f>
        <v/>
      </c>
      <c r="W298" s="71" t="str">
        <f ca="1">INDEX({"","_","-","="},IF(OR($D298 &gt;= X$6, $E298 &lt; W$6), 0, 1)+IF(OR($F298 &gt;= X$6, $G298 &lt; W$6), 0, 2)+1)</f>
        <v/>
      </c>
      <c r="X298" s="71" t="str">
        <f ca="1">INDEX({"","_","-","="},IF(OR($D298 &gt;= Y$6, $E298 &lt; X$6), 0, 1)+IF(OR($F298 &gt;= Y$6, $G298 &lt; X$6), 0, 2)+1)</f>
        <v/>
      </c>
      <c r="Y298" s="71" t="str">
        <f ca="1">INDEX({"","_","-","="},IF(OR($D298 &gt;= Z$6, $E298 &lt; Y$6), 0, 1)+IF(OR($F298 &gt;= Z$6, $G298 &lt; Y$6), 0, 2)+1)</f>
        <v/>
      </c>
      <c r="Z298" s="71" t="str">
        <f ca="1">INDEX({"","_","-","="},IF(OR($D298 &gt;= AA$6, $E298 &lt; Z$6), 0, 1)+IF(OR($F298 &gt;= AA$6, $G298 &lt; Z$6), 0, 2)+1)</f>
        <v/>
      </c>
      <c r="AA298" s="71" t="str">
        <f ca="1">INDEX({"","_","-","="},IF(OR($D298 &gt;= AB$6, $E298 &lt; AA$6), 0, 1)+IF(OR($F298 &gt;= AB$6, $G298 &lt; AA$6), 0, 2)+1)</f>
        <v/>
      </c>
      <c r="AB298" s="71" t="str">
        <f ca="1">INDEX({"","_","-","="},IF(OR($D298 &gt;= AC$6, $E298 &lt; AB$6), 0, 1)+IF(OR($F298 &gt;= AC$6, $G298 &lt; AB$6), 0, 2)+1)</f>
        <v/>
      </c>
      <c r="AC298" s="71" t="str">
        <f ca="1">INDEX({"","_","-","="},IF(OR($D298 &gt;= AD$6, $E298 &lt; AC$6), 0, 1)+IF(OR($F298 &gt;= AD$6, $G298 &lt; AC$6), 0, 2)+1)</f>
        <v/>
      </c>
      <c r="AD298" s="71" t="str">
        <f ca="1">INDEX({"","_","-","="},IF(OR($D298 &gt;= AE$6, $E298 &lt; AD$6), 0, 1)+IF(OR($F298 &gt;= AE$6, $G298 &lt; AD$6), 0, 2)+1)</f>
        <v/>
      </c>
      <c r="AE298" s="71" t="str">
        <f ca="1">INDEX({"","_","-","="},IF(OR($D298 &gt;= AF$6, $E298 &lt; AE$6), 0, 1)+IF(OR($F298 &gt;= AF$6, $G298 &lt; AE$6), 0, 2)+1)</f>
        <v/>
      </c>
      <c r="AF298" s="71" t="str">
        <f ca="1">INDEX({"","_","-","="},IF(OR($D298 &gt;= AG$6, $E298 &lt; AF$6), 0, 1)+IF(OR($F298 &gt;= AG$6, $G298 &lt; AF$6), 0, 2)+1)</f>
        <v/>
      </c>
      <c r="AG298" s="71" t="str">
        <f ca="1">INDEX({"","_","-","="},IF(OR($D298 &gt;= AH$6, $E298 &lt; AG$6), 0, 1)+IF(OR($F298 &gt;= AH$6, $G298 &lt; AG$6), 0, 2)+1)</f>
        <v/>
      </c>
      <c r="AH298" s="71" t="str">
        <f ca="1">INDEX({"","_","-","="},IF(OR($D298 &gt;= AI$6, $E298 &lt; AH$6), 0, 1)+IF(OR($F298 &gt;= AI$6, $G298 &lt; AH$6), 0, 2)+1)</f>
        <v/>
      </c>
      <c r="AI298" s="71" t="str">
        <f ca="1">INDEX({"","_","-","="},IF(OR($D298 &gt;= AJ$6, $E298 &lt; AI$6), 0, 1)+IF(OR($F298 &gt;= AJ$6, $G298 &lt; AI$6), 0, 2)+1)</f>
        <v/>
      </c>
      <c r="AJ298" s="71" t="str">
        <f ca="1">INDEX({"","_","-","="},IF(OR($D298 &gt;= AK$6, $E298 &lt; AJ$6), 0, 1)+IF(OR($F298 &gt;= AK$6, $G298 &lt; AJ$6), 0, 2)+1)</f>
        <v/>
      </c>
      <c r="AK298" s="71" t="str">
        <f ca="1">INDEX({"","_","-","="},IF(OR($D298 &gt;= AL$6, $E298 &lt; AK$6), 0, 1)+IF(OR($F298 &gt;= AL$6, $G298 &lt; AK$6), 0, 2)+1)</f>
        <v/>
      </c>
      <c r="AL298" s="71" t="str">
        <f ca="1">INDEX({"","_","-","="},IF(OR($D298 &gt;= AM$6, $E298 &lt; AL$6), 0, 1)+IF(OR($F298 &gt;= AM$6, $G298 &lt; AL$6), 0, 2)+1)</f>
        <v/>
      </c>
      <c r="AM298" s="71" t="str">
        <f ca="1">INDEX({"","_","-","="},IF(OR($D298 &gt;= AN$6, $E298 &lt; AM$6), 0, 1)+IF(OR($F298 &gt;= AN$6, $G298 &lt; AM$6), 0, 2)+1)</f>
        <v/>
      </c>
      <c r="AN298" s="71" t="str">
        <f ca="1">INDEX({"","_","-","="},IF(OR($D298 &gt;= AO$6, $E298 &lt; AN$6), 0, 1)+IF(OR($F298 &gt;= AO$6, $G298 &lt; AN$6), 0, 2)+1)</f>
        <v/>
      </c>
      <c r="AO298" s="71" t="str">
        <f ca="1">INDEX({"","_","-","="},IF(OR($D298 &gt;= AP$6, $E298 &lt; AO$6), 0, 1)+IF(OR($F298 &gt;= AP$6, $G298 &lt; AO$6), 0, 2)+1)</f>
        <v/>
      </c>
      <c r="AP298" s="71" t="str">
        <f ca="1">INDEX({"","_","-","="},IF(OR($D298 &gt;= AQ$6, $E298 &lt; AP$6), 0, 1)+IF(OR($F298 &gt;= AQ$6, $G298 &lt; AP$6), 0, 2)+1)</f>
        <v/>
      </c>
      <c r="AQ298" s="71" t="str">
        <f ca="1">INDEX({"","_","-","="},IF(OR($D298 &gt;= AR$6, $E298 &lt; AQ$6), 0, 1)+IF(OR($F298 &gt;= AR$6, $G298 &lt; AQ$6), 0, 2)+1)</f>
        <v/>
      </c>
      <c r="AR298" s="71" t="str">
        <f ca="1">INDEX({"","_","-","="},IF(OR($D298 &gt;= AS$6, $E298 &lt; AR$6), 0, 1)+IF(OR($F298 &gt;= AS$6, $G298 &lt; AR$6), 0, 2)+1)</f>
        <v/>
      </c>
      <c r="AS298" s="71" t="str">
        <f ca="1">INDEX({"","_","-","="},IF(OR($D298 &gt;= AT$6, $E298 &lt; AS$6), 0, 1)+IF(OR($F298 &gt;= AT$6, $G298 &lt; AS$6), 0, 2)+1)</f>
        <v/>
      </c>
      <c r="AT298" s="71" t="str">
        <f ca="1">INDEX({"","_","-","="},IF(OR($D298 &gt;= AU$6, $E298 &lt; AT$6), 0, 1)+IF(OR($F298 &gt;= AU$6, $G298 &lt; AT$6), 0, 2)+1)</f>
        <v/>
      </c>
      <c r="AU298" s="71" t="str">
        <f ca="1">INDEX({"","_","-","="},IF(OR($D298 &gt;= AV$6, $E298 &lt; AU$6), 0, 1)+IF(OR($F298 &gt;= AV$6, $G298 &lt; AU$6), 0, 2)+1)</f>
        <v/>
      </c>
      <c r="AV298" s="71" t="str">
        <f ca="1">INDEX({"","_","-","="},IF(OR($D298 &gt;= AW$6, $E298 &lt; AV$6), 0, 1)+IF(OR($F298 &gt;= AW$6, $G298 &lt; AV$6), 0, 2)+1)</f>
        <v/>
      </c>
      <c r="AW298" s="71" t="str">
        <f ca="1">INDEX({"","_","-","="},IF(OR($D298 &gt;= AX$6, $E298 &lt; AW$6), 0, 1)+IF(OR($F298 &gt;= AX$6, $G298 &lt; AW$6), 0, 2)+1)</f>
        <v/>
      </c>
      <c r="AX298" s="71" t="str">
        <f ca="1">INDEX({"","_","-","="},IF(OR($D298 &gt;= AY$6, $E298 &lt; AX$6), 0, 1)+IF(OR($F298 &gt;= AY$6, $G298 &lt; AX$6), 0, 2)+1)</f>
        <v/>
      </c>
      <c r="AY298" s="71" t="str">
        <f ca="1">INDEX({"","_","-","="},IF(OR($D298 &gt;= AZ$6, $E298 &lt; AY$6), 0, 1)+IF(OR($F298 &gt;= AZ$6, $G298 &lt; AY$6), 0, 2)+1)</f>
        <v/>
      </c>
      <c r="AZ298" s="71" t="str">
        <f ca="1">INDEX({"","_","-","="},IF(OR($D298 &gt;= BA$6, $E298 &lt; AZ$6), 0, 1)+IF(OR($F298 &gt;= BA$6, $G298 &lt; AZ$6), 0, 2)+1)</f>
        <v/>
      </c>
      <c r="BA298" s="71" t="str">
        <f ca="1">INDEX({"","_","-","="},IF(OR($D298 &gt;= BB$6, $E298 &lt; BA$6), 0, 1)+IF(OR($F298 &gt;= BB$6, $G298 &lt; BA$6), 0, 2)+1)</f>
        <v/>
      </c>
      <c r="BB298" s="71" t="str">
        <f ca="1">INDEX({"","_","-","="},IF(OR($D298 &gt;= BC$6, $E298 &lt; BB$6), 0, 1)+IF(OR($F298 &gt;= BC$6, $G298 &lt; BB$6), 0, 2)+1)</f>
        <v/>
      </c>
      <c r="BC298" s="71" t="str">
        <f ca="1">INDEX({"","_","-","="},IF(OR($D298 &gt;= BD$6, $E298 &lt; BC$6), 0, 1)+IF(OR($F298 &gt;= BD$6, $G298 &lt; BC$6), 0, 2)+1)</f>
        <v/>
      </c>
      <c r="BD298" s="71" t="str">
        <f ca="1">INDEX({"","_","-","="},IF(OR($D298 &gt;= BE$6, $E298 &lt; BD$6), 0, 1)+IF(OR($F298 &gt;= BE$6, $G298 &lt; BD$6), 0, 2)+1)</f>
        <v/>
      </c>
      <c r="BE298" s="71" t="str">
        <f ca="1">INDEX({"","_","-","="},IF(OR($D298 &gt;= BF$6, $E298 &lt; BE$6), 0, 1)+IF(OR($F298 &gt;= BF$6, $G298 &lt; BE$6), 0, 2)+1)</f>
        <v/>
      </c>
      <c r="BF298" s="71" t="str">
        <f ca="1">INDEX({"","_","-","="},IF(OR($D298 &gt;= BG$6, $E298 &lt; BF$6), 0, 1)+IF(OR($F298 &gt;= BG$6, $G298 &lt; BF$6), 0, 2)+1)</f>
        <v/>
      </c>
      <c r="BG298" s="71" t="str">
        <f ca="1">INDEX({"","_","-","="},IF(OR($D298 &gt;= BH$6, $E298 &lt; BG$6), 0, 1)+IF(OR($F298 &gt;= BH$6, $G298 &lt; BG$6), 0, 2)+1)</f>
        <v/>
      </c>
      <c r="BH298" s="71" t="str">
        <f ca="1">INDEX({"","_","-","="},IF(OR($D298 &gt;= BI$6, $E298 &lt; BH$6), 0, 1)+IF(OR($F298 &gt;= BI$6, $G298 &lt; BH$6), 0, 2)+1)</f>
        <v/>
      </c>
      <c r="BI298" s="71" t="str">
        <f ca="1">INDEX({"","_","-","="},IF(OR($D298 &gt;= BJ$6, $E298 &lt; BI$6), 0, 1)+IF(OR($F298 &gt;= BJ$6, $G298 &lt; BI$6), 0, 2)+1)</f>
        <v/>
      </c>
      <c r="BJ298" s="71" t="str">
        <f ca="1">INDEX({"","_","-","="},IF(OR($D298 &gt;= BK$6, $E298 &lt; BJ$6), 0, 1)+IF(OR($F298 &gt;= BK$6, $G298 &lt; BJ$6), 0, 2)+1)</f>
        <v/>
      </c>
      <c r="BK298" s="71" t="str">
        <f ca="1">INDEX({"","_","-","="},IF(OR($D298 &gt;= BL$6, $E298 &lt; BK$6), 0, 1)+IF(OR($F298 &gt;= BL$6, $G298 &lt; BK$6), 0, 2)+1)</f>
        <v/>
      </c>
      <c r="BL298" s="71" t="str">
        <f ca="1">INDEX({"","_","-","="},IF(OR($D298 &gt;= BM$6, $E298 &lt; BL$6), 0, 1)+IF(OR($F298 &gt;= BM$6, $G298 &lt; BL$6), 0, 2)+1)</f>
        <v/>
      </c>
      <c r="BM298" s="71" t="str">
        <f ca="1">INDEX({"","_","-","="},IF(OR($D298 &gt;= BN$6, $E298 &lt; BM$6), 0, 1)+IF(OR($F298 &gt;= BN$6, $G298 &lt; BM$6), 0, 2)+1)</f>
        <v/>
      </c>
      <c r="BN298" s="71" t="str">
        <f ca="1">INDEX({"","_","-","="},IF(OR($D298 &gt;= BO$6, $E298 &lt; BN$6), 0, 1)+IF(OR($F298 &gt;= BO$6, $G298 &lt; BN$6), 0, 2)+1)</f>
        <v/>
      </c>
      <c r="BO298" s="71" t="str">
        <f ca="1">INDEX({"","_","-","="},IF(OR($D298 &gt;= BP$6, $E298 &lt; BO$6), 0, 1)+IF(OR($F298 &gt;= BP$6, $G298 &lt; BO$6), 0, 2)+1)</f>
        <v/>
      </c>
      <c r="BP298" s="71" t="str">
        <f ca="1">INDEX({"","_","-","="},IF(OR($D298 &gt;= BQ$6, $E298 &lt; BP$6), 0, 1)+IF(OR($F298 &gt;= BQ$6, $G298 &lt; BP$6), 0, 2)+1)</f>
        <v/>
      </c>
      <c r="BQ298" s="71" t="str">
        <f ca="1">INDEX({"","_","-","="},IF(OR($D298 &gt;= BR$6, $E298 &lt; BQ$6), 0, 1)+IF(OR($F298 &gt;= BR$6, $G298 &lt; BQ$6), 0, 2)+1)</f>
        <v/>
      </c>
      <c r="BR298" s="71" t="str">
        <f ca="1">INDEX({"","_","-","="},IF(OR($D298 &gt;= BS$6, $E298 &lt; BR$6), 0, 1)+IF(OR($F298 &gt;= BS$6, $G298 &lt; BR$6), 0, 2)+1)</f>
        <v/>
      </c>
      <c r="BS298" s="71" t="str">
        <f ca="1">INDEX({"","_","-","="},IF(OR($D298 &gt;= BT$6, $E298 &lt; BS$6), 0, 1)+IF(OR($F298 &gt;= BT$6, $G298 &lt; BS$6), 0, 2)+1)</f>
        <v/>
      </c>
      <c r="BT298" s="71" t="str">
        <f ca="1">INDEX({"","_","-","="},IF(OR($D298 &gt;= BU$6, $E298 &lt; BT$6), 0, 1)+IF(OR($F298 &gt;= BU$6, $G298 &lt; BT$6), 0, 2)+1)</f>
        <v/>
      </c>
      <c r="BU298" s="71" t="str">
        <f ca="1">INDEX({"","_","-","="},IF(OR($D298 &gt;= BV$6, $E298 &lt; BU$6), 0, 1)+IF(OR($F298 &gt;= BV$6, $G298 &lt; BU$6), 0, 2)+1)</f>
        <v/>
      </c>
      <c r="BV298" s="71" t="str">
        <f ca="1">INDEX({"","_","-","="},IF(OR($D298 &gt;= BW$6, $E298 &lt; BV$6), 0, 1)+IF(OR($F298 &gt;= BW$6, $G298 &lt; BV$6), 0, 2)+1)</f>
        <v/>
      </c>
      <c r="BW298" s="71" t="str">
        <f ca="1">INDEX({"","_","-","="},IF(OR($D298 &gt;= BX$6, $E298 &lt; BW$6), 0, 1)+IF(OR($F298 &gt;= BX$6, $G298 &lt; BW$6), 0, 2)+1)</f>
        <v/>
      </c>
      <c r="BX298" s="71" t="str">
        <f ca="1">INDEX({"","_","-","="},IF(OR($D298 &gt;= BY$6, $E298 &lt; BX$6), 0, 1)+IF(OR($F298 &gt;= BY$6, $G298 &lt; BX$6), 0, 2)+1)</f>
        <v/>
      </c>
      <c r="BY298" s="71" t="str">
        <f ca="1">INDEX({"","_","-","="},IF(OR($D298 &gt;= BZ$6, $E298 &lt; BY$6), 0, 1)+IF(OR($F298 &gt;= BZ$6, $G298 &lt; BY$6), 0, 2)+1)</f>
        <v/>
      </c>
      <c r="BZ298" s="71" t="str">
        <f ca="1">INDEX({"","_","-","="},IF(OR($D298 &gt;= CA$6, $E298 &lt; BZ$6), 0, 1)+IF(OR($F298 &gt;= CA$6, $G298 &lt; BZ$6), 0, 2)+1)</f>
        <v/>
      </c>
      <c r="CA298" s="71" t="str">
        <f ca="1">INDEX({"","_","-","="},IF(OR($D298 &gt;= CB$6, $E298 &lt; CA$6), 0, 1)+IF(OR($F298 &gt;= CB$6, $G298 &lt; CA$6), 0, 2)+1)</f>
        <v/>
      </c>
      <c r="CB298" s="71" t="str">
        <f ca="1">INDEX({"","_","-","="},IF(OR($D298 &gt;= CC$6, $E298 &lt; CB$6), 0, 1)+IF(OR($F298 &gt;= CC$6, $G298 &lt; CB$6), 0, 2)+1)</f>
        <v/>
      </c>
      <c r="CC298" s="71" t="str">
        <f ca="1">INDEX({"","_","-","="},IF(OR($D298 &gt;= CD$6, $E298 &lt; CC$6), 0, 1)+IF(OR($F298 &gt;= CD$6, $G298 &lt; CC$6), 0, 2)+1)</f>
        <v/>
      </c>
      <c r="CD298" s="71" t="str">
        <f ca="1">INDEX({"","_","-","="},IF(OR($D298 &gt;= CE$6, $E298 &lt; CD$6), 0, 1)+IF(OR($F298 &gt;= CE$6, $G298 &lt; CD$6), 0, 2)+1)</f>
        <v/>
      </c>
    </row>
    <row r="299" spans="1:82">
      <c r="A299" s="8" t="str">
        <f ca="1">IF('临-进度'!N294,'临-进度'!$A294,"")</f>
        <v/>
      </c>
      <c r="B299" s="8" t="str">
        <f ca="1">IF('临-进度'!N294,'临-进度'!$B294,"")</f>
        <v/>
      </c>
      <c r="C299" s="8" t="str">
        <f ca="1">IF('临-进度'!N294,'临-进度'!$F294,"")</f>
        <v/>
      </c>
      <c r="D299" s="42" t="str">
        <f ca="1">IF('临-进度'!$N294,'临-进度'!$J294,"")</f>
        <v/>
      </c>
      <c r="E299" s="42" t="str">
        <f ca="1">IF('临-进度'!$N294,'临-进度'!$AF294,"")</f>
        <v/>
      </c>
      <c r="F299" s="42" t="str">
        <f ca="1">IF('临-进度'!$N294,'临-进度'!$K294,"")</f>
        <v/>
      </c>
      <c r="G299" s="76" t="str">
        <f ca="1">IF('临-进度'!$N294,'临-进度'!$AG294,"")</f>
        <v/>
      </c>
      <c r="H299" s="71" t="str">
        <f ca="1">INDEX({"","_","-","="},IF(OR($D299 &gt;= I$6, $E299 &lt; H$6), 0, 1)+IF(OR($F299 &gt;= I$6, $G299 &lt; H$6), 0, 2)+1)</f>
        <v/>
      </c>
      <c r="I299" s="71" t="str">
        <f ca="1">INDEX({"","_","-","="},IF(OR($D299 &gt;= J$6, $E299 &lt; I$6), 0, 1)+IF(OR($F299 &gt;= J$6, $G299 &lt; I$6), 0, 2)+1)</f>
        <v/>
      </c>
      <c r="J299" s="71" t="str">
        <f ca="1">INDEX({"","_","-","="},IF(OR($D299 &gt;= K$6, $E299 &lt; J$6), 0, 1)+IF(OR($F299 &gt;= K$6, $G299 &lt; J$6), 0, 2)+1)</f>
        <v/>
      </c>
      <c r="K299" s="71" t="str">
        <f ca="1">INDEX({"","_","-","="},IF(OR($D299 &gt;= L$6, $E299 &lt; K$6), 0, 1)+IF(OR($F299 &gt;= L$6, $G299 &lt; K$6), 0, 2)+1)</f>
        <v/>
      </c>
      <c r="L299" s="71" t="str">
        <f ca="1">INDEX({"","_","-","="},IF(OR($D299 &gt;= M$6, $E299 &lt; L$6), 0, 1)+IF(OR($F299 &gt;= M$6, $G299 &lt; L$6), 0, 2)+1)</f>
        <v/>
      </c>
      <c r="M299" s="71" t="str">
        <f ca="1">INDEX({"","_","-","="},IF(OR($D299 &gt;= N$6, $E299 &lt; M$6), 0, 1)+IF(OR($F299 &gt;= N$6, $G299 &lt; M$6), 0, 2)+1)</f>
        <v/>
      </c>
      <c r="N299" s="71" t="str">
        <f ca="1">INDEX({"","_","-","="},IF(OR($D299 &gt;= O$6, $E299 &lt; N$6), 0, 1)+IF(OR($F299 &gt;= O$6, $G299 &lt; N$6), 0, 2)+1)</f>
        <v/>
      </c>
      <c r="O299" s="71" t="str">
        <f ca="1">INDEX({"","_","-","="},IF(OR($D299 &gt;= P$6, $E299 &lt; O$6), 0, 1)+IF(OR($F299 &gt;= P$6, $G299 &lt; O$6), 0, 2)+1)</f>
        <v/>
      </c>
      <c r="P299" s="71" t="str">
        <f ca="1">INDEX({"","_","-","="},IF(OR($D299 &gt;= Q$6, $E299 &lt; P$6), 0, 1)+IF(OR($F299 &gt;= Q$6, $G299 &lt; P$6), 0, 2)+1)</f>
        <v/>
      </c>
      <c r="Q299" s="71" t="str">
        <f ca="1">INDEX({"","_","-","="},IF(OR($D299 &gt;= R$6, $E299 &lt; Q$6), 0, 1)+IF(OR($F299 &gt;= R$6, $G299 &lt; Q$6), 0, 2)+1)</f>
        <v/>
      </c>
      <c r="R299" s="71" t="str">
        <f ca="1">INDEX({"","_","-","="},IF(OR($D299 &gt;= S$6, $E299 &lt; R$6), 0, 1)+IF(OR($F299 &gt;= S$6, $G299 &lt; R$6), 0, 2)+1)</f>
        <v/>
      </c>
      <c r="S299" s="71" t="str">
        <f ca="1">INDEX({"","_","-","="},IF(OR($D299 &gt;= T$6, $E299 &lt; S$6), 0, 1)+IF(OR($F299 &gt;= T$6, $G299 &lt; S$6), 0, 2)+1)</f>
        <v/>
      </c>
      <c r="T299" s="71" t="str">
        <f ca="1">INDEX({"","_","-","="},IF(OR($D299 &gt;= U$6, $E299 &lt; T$6), 0, 1)+IF(OR($F299 &gt;= U$6, $G299 &lt; T$6), 0, 2)+1)</f>
        <v/>
      </c>
      <c r="U299" s="71" t="str">
        <f ca="1">INDEX({"","_","-","="},IF(OR($D299 &gt;= V$6, $E299 &lt; U$6), 0, 1)+IF(OR($F299 &gt;= V$6, $G299 &lt; U$6), 0, 2)+1)</f>
        <v/>
      </c>
      <c r="V299" s="71" t="str">
        <f ca="1">INDEX({"","_","-","="},IF(OR($D299 &gt;= W$6, $E299 &lt; V$6), 0, 1)+IF(OR($F299 &gt;= W$6, $G299 &lt; V$6), 0, 2)+1)</f>
        <v/>
      </c>
      <c r="W299" s="71" t="str">
        <f ca="1">INDEX({"","_","-","="},IF(OR($D299 &gt;= X$6, $E299 &lt; W$6), 0, 1)+IF(OR($F299 &gt;= X$6, $G299 &lt; W$6), 0, 2)+1)</f>
        <v/>
      </c>
      <c r="X299" s="71" t="str">
        <f ca="1">INDEX({"","_","-","="},IF(OR($D299 &gt;= Y$6, $E299 &lt; X$6), 0, 1)+IF(OR($F299 &gt;= Y$6, $G299 &lt; X$6), 0, 2)+1)</f>
        <v/>
      </c>
      <c r="Y299" s="71" t="str">
        <f ca="1">INDEX({"","_","-","="},IF(OR($D299 &gt;= Z$6, $E299 &lt; Y$6), 0, 1)+IF(OR($F299 &gt;= Z$6, $G299 &lt; Y$6), 0, 2)+1)</f>
        <v/>
      </c>
      <c r="Z299" s="71" t="str">
        <f ca="1">INDEX({"","_","-","="},IF(OR($D299 &gt;= AA$6, $E299 &lt; Z$6), 0, 1)+IF(OR($F299 &gt;= AA$6, $G299 &lt; Z$6), 0, 2)+1)</f>
        <v/>
      </c>
      <c r="AA299" s="71" t="str">
        <f ca="1">INDEX({"","_","-","="},IF(OR($D299 &gt;= AB$6, $E299 &lt; AA$6), 0, 1)+IF(OR($F299 &gt;= AB$6, $G299 &lt; AA$6), 0, 2)+1)</f>
        <v/>
      </c>
      <c r="AB299" s="71" t="str">
        <f ca="1">INDEX({"","_","-","="},IF(OR($D299 &gt;= AC$6, $E299 &lt; AB$6), 0, 1)+IF(OR($F299 &gt;= AC$6, $G299 &lt; AB$6), 0, 2)+1)</f>
        <v/>
      </c>
      <c r="AC299" s="71" t="str">
        <f ca="1">INDEX({"","_","-","="},IF(OR($D299 &gt;= AD$6, $E299 &lt; AC$6), 0, 1)+IF(OR($F299 &gt;= AD$6, $G299 &lt; AC$6), 0, 2)+1)</f>
        <v/>
      </c>
      <c r="AD299" s="71" t="str">
        <f ca="1">INDEX({"","_","-","="},IF(OR($D299 &gt;= AE$6, $E299 &lt; AD$6), 0, 1)+IF(OR($F299 &gt;= AE$6, $G299 &lt; AD$6), 0, 2)+1)</f>
        <v/>
      </c>
      <c r="AE299" s="71" t="str">
        <f ca="1">INDEX({"","_","-","="},IF(OR($D299 &gt;= AF$6, $E299 &lt; AE$6), 0, 1)+IF(OR($F299 &gt;= AF$6, $G299 &lt; AE$6), 0, 2)+1)</f>
        <v/>
      </c>
      <c r="AF299" s="71" t="str">
        <f ca="1">INDEX({"","_","-","="},IF(OR($D299 &gt;= AG$6, $E299 &lt; AF$6), 0, 1)+IF(OR($F299 &gt;= AG$6, $G299 &lt; AF$6), 0, 2)+1)</f>
        <v/>
      </c>
      <c r="AG299" s="71" t="str">
        <f ca="1">INDEX({"","_","-","="},IF(OR($D299 &gt;= AH$6, $E299 &lt; AG$6), 0, 1)+IF(OR($F299 &gt;= AH$6, $G299 &lt; AG$6), 0, 2)+1)</f>
        <v/>
      </c>
      <c r="AH299" s="71" t="str">
        <f ca="1">INDEX({"","_","-","="},IF(OR($D299 &gt;= AI$6, $E299 &lt; AH$6), 0, 1)+IF(OR($F299 &gt;= AI$6, $G299 &lt; AH$6), 0, 2)+1)</f>
        <v/>
      </c>
      <c r="AI299" s="71" t="str">
        <f ca="1">INDEX({"","_","-","="},IF(OR($D299 &gt;= AJ$6, $E299 &lt; AI$6), 0, 1)+IF(OR($F299 &gt;= AJ$6, $G299 &lt; AI$6), 0, 2)+1)</f>
        <v/>
      </c>
      <c r="AJ299" s="71" t="str">
        <f ca="1">INDEX({"","_","-","="},IF(OR($D299 &gt;= AK$6, $E299 &lt; AJ$6), 0, 1)+IF(OR($F299 &gt;= AK$6, $G299 &lt; AJ$6), 0, 2)+1)</f>
        <v/>
      </c>
      <c r="AK299" s="71" t="str">
        <f ca="1">INDEX({"","_","-","="},IF(OR($D299 &gt;= AL$6, $E299 &lt; AK$6), 0, 1)+IF(OR($F299 &gt;= AL$6, $G299 &lt; AK$6), 0, 2)+1)</f>
        <v/>
      </c>
      <c r="AL299" s="71" t="str">
        <f ca="1">INDEX({"","_","-","="},IF(OR($D299 &gt;= AM$6, $E299 &lt; AL$6), 0, 1)+IF(OR($F299 &gt;= AM$6, $G299 &lt; AL$6), 0, 2)+1)</f>
        <v/>
      </c>
      <c r="AM299" s="71" t="str">
        <f ca="1">INDEX({"","_","-","="},IF(OR($D299 &gt;= AN$6, $E299 &lt; AM$6), 0, 1)+IF(OR($F299 &gt;= AN$6, $G299 &lt; AM$6), 0, 2)+1)</f>
        <v/>
      </c>
      <c r="AN299" s="71" t="str">
        <f ca="1">INDEX({"","_","-","="},IF(OR($D299 &gt;= AO$6, $E299 &lt; AN$6), 0, 1)+IF(OR($F299 &gt;= AO$6, $G299 &lt; AN$6), 0, 2)+1)</f>
        <v/>
      </c>
      <c r="AO299" s="71" t="str">
        <f ca="1">INDEX({"","_","-","="},IF(OR($D299 &gt;= AP$6, $E299 &lt; AO$6), 0, 1)+IF(OR($F299 &gt;= AP$6, $G299 &lt; AO$6), 0, 2)+1)</f>
        <v/>
      </c>
      <c r="AP299" s="71" t="str">
        <f ca="1">INDEX({"","_","-","="},IF(OR($D299 &gt;= AQ$6, $E299 &lt; AP$6), 0, 1)+IF(OR($F299 &gt;= AQ$6, $G299 &lt; AP$6), 0, 2)+1)</f>
        <v/>
      </c>
      <c r="AQ299" s="71" t="str">
        <f ca="1">INDEX({"","_","-","="},IF(OR($D299 &gt;= AR$6, $E299 &lt; AQ$6), 0, 1)+IF(OR($F299 &gt;= AR$6, $G299 &lt; AQ$6), 0, 2)+1)</f>
        <v/>
      </c>
      <c r="AR299" s="71" t="str">
        <f ca="1">INDEX({"","_","-","="},IF(OR($D299 &gt;= AS$6, $E299 &lt; AR$6), 0, 1)+IF(OR($F299 &gt;= AS$6, $G299 &lt; AR$6), 0, 2)+1)</f>
        <v/>
      </c>
      <c r="AS299" s="71" t="str">
        <f ca="1">INDEX({"","_","-","="},IF(OR($D299 &gt;= AT$6, $E299 &lt; AS$6), 0, 1)+IF(OR($F299 &gt;= AT$6, $G299 &lt; AS$6), 0, 2)+1)</f>
        <v/>
      </c>
      <c r="AT299" s="71" t="str">
        <f ca="1">INDEX({"","_","-","="},IF(OR($D299 &gt;= AU$6, $E299 &lt; AT$6), 0, 1)+IF(OR($F299 &gt;= AU$6, $G299 &lt; AT$6), 0, 2)+1)</f>
        <v/>
      </c>
      <c r="AU299" s="71" t="str">
        <f ca="1">INDEX({"","_","-","="},IF(OR($D299 &gt;= AV$6, $E299 &lt; AU$6), 0, 1)+IF(OR($F299 &gt;= AV$6, $G299 &lt; AU$6), 0, 2)+1)</f>
        <v/>
      </c>
      <c r="AV299" s="71" t="str">
        <f ca="1">INDEX({"","_","-","="},IF(OR($D299 &gt;= AW$6, $E299 &lt; AV$6), 0, 1)+IF(OR($F299 &gt;= AW$6, $G299 &lt; AV$6), 0, 2)+1)</f>
        <v/>
      </c>
      <c r="AW299" s="71" t="str">
        <f ca="1">INDEX({"","_","-","="},IF(OR($D299 &gt;= AX$6, $E299 &lt; AW$6), 0, 1)+IF(OR($F299 &gt;= AX$6, $G299 &lt; AW$6), 0, 2)+1)</f>
        <v/>
      </c>
      <c r="AX299" s="71" t="str">
        <f ca="1">INDEX({"","_","-","="},IF(OR($D299 &gt;= AY$6, $E299 &lt; AX$6), 0, 1)+IF(OR($F299 &gt;= AY$6, $G299 &lt; AX$6), 0, 2)+1)</f>
        <v/>
      </c>
      <c r="AY299" s="71" t="str">
        <f ca="1">INDEX({"","_","-","="},IF(OR($D299 &gt;= AZ$6, $E299 &lt; AY$6), 0, 1)+IF(OR($F299 &gt;= AZ$6, $G299 &lt; AY$6), 0, 2)+1)</f>
        <v/>
      </c>
      <c r="AZ299" s="71" t="str">
        <f ca="1">INDEX({"","_","-","="},IF(OR($D299 &gt;= BA$6, $E299 &lt; AZ$6), 0, 1)+IF(OR($F299 &gt;= BA$6, $G299 &lt; AZ$6), 0, 2)+1)</f>
        <v/>
      </c>
      <c r="BA299" s="71" t="str">
        <f ca="1">INDEX({"","_","-","="},IF(OR($D299 &gt;= BB$6, $E299 &lt; BA$6), 0, 1)+IF(OR($F299 &gt;= BB$6, $G299 &lt; BA$6), 0, 2)+1)</f>
        <v/>
      </c>
      <c r="BB299" s="71" t="str">
        <f ca="1">INDEX({"","_","-","="},IF(OR($D299 &gt;= BC$6, $E299 &lt; BB$6), 0, 1)+IF(OR($F299 &gt;= BC$6, $G299 &lt; BB$6), 0, 2)+1)</f>
        <v/>
      </c>
      <c r="BC299" s="71" t="str">
        <f ca="1">INDEX({"","_","-","="},IF(OR($D299 &gt;= BD$6, $E299 &lt; BC$6), 0, 1)+IF(OR($F299 &gt;= BD$6, $G299 &lt; BC$6), 0, 2)+1)</f>
        <v/>
      </c>
      <c r="BD299" s="71" t="str">
        <f ca="1">INDEX({"","_","-","="},IF(OR($D299 &gt;= BE$6, $E299 &lt; BD$6), 0, 1)+IF(OR($F299 &gt;= BE$6, $G299 &lt; BD$6), 0, 2)+1)</f>
        <v/>
      </c>
      <c r="BE299" s="71" t="str">
        <f ca="1">INDEX({"","_","-","="},IF(OR($D299 &gt;= BF$6, $E299 &lt; BE$6), 0, 1)+IF(OR($F299 &gt;= BF$6, $G299 &lt; BE$6), 0, 2)+1)</f>
        <v/>
      </c>
      <c r="BF299" s="71" t="str">
        <f ca="1">INDEX({"","_","-","="},IF(OR($D299 &gt;= BG$6, $E299 &lt; BF$6), 0, 1)+IF(OR($F299 &gt;= BG$6, $G299 &lt; BF$6), 0, 2)+1)</f>
        <v/>
      </c>
      <c r="BG299" s="71" t="str">
        <f ca="1">INDEX({"","_","-","="},IF(OR($D299 &gt;= BH$6, $E299 &lt; BG$6), 0, 1)+IF(OR($F299 &gt;= BH$6, $G299 &lt; BG$6), 0, 2)+1)</f>
        <v/>
      </c>
      <c r="BH299" s="71" t="str">
        <f ca="1">INDEX({"","_","-","="},IF(OR($D299 &gt;= BI$6, $E299 &lt; BH$6), 0, 1)+IF(OR($F299 &gt;= BI$6, $G299 &lt; BH$6), 0, 2)+1)</f>
        <v/>
      </c>
      <c r="BI299" s="71" t="str">
        <f ca="1">INDEX({"","_","-","="},IF(OR($D299 &gt;= BJ$6, $E299 &lt; BI$6), 0, 1)+IF(OR($F299 &gt;= BJ$6, $G299 &lt; BI$6), 0, 2)+1)</f>
        <v/>
      </c>
      <c r="BJ299" s="71" t="str">
        <f ca="1">INDEX({"","_","-","="},IF(OR($D299 &gt;= BK$6, $E299 &lt; BJ$6), 0, 1)+IF(OR($F299 &gt;= BK$6, $G299 &lt; BJ$6), 0, 2)+1)</f>
        <v/>
      </c>
      <c r="BK299" s="71" t="str">
        <f ca="1">INDEX({"","_","-","="},IF(OR($D299 &gt;= BL$6, $E299 &lt; BK$6), 0, 1)+IF(OR($F299 &gt;= BL$6, $G299 &lt; BK$6), 0, 2)+1)</f>
        <v/>
      </c>
      <c r="BL299" s="71" t="str">
        <f ca="1">INDEX({"","_","-","="},IF(OR($D299 &gt;= BM$6, $E299 &lt; BL$6), 0, 1)+IF(OR($F299 &gt;= BM$6, $G299 &lt; BL$6), 0, 2)+1)</f>
        <v/>
      </c>
      <c r="BM299" s="71" t="str">
        <f ca="1">INDEX({"","_","-","="},IF(OR($D299 &gt;= BN$6, $E299 &lt; BM$6), 0, 1)+IF(OR($F299 &gt;= BN$6, $G299 &lt; BM$6), 0, 2)+1)</f>
        <v/>
      </c>
      <c r="BN299" s="71" t="str">
        <f ca="1">INDEX({"","_","-","="},IF(OR($D299 &gt;= BO$6, $E299 &lt; BN$6), 0, 1)+IF(OR($F299 &gt;= BO$6, $G299 &lt; BN$6), 0, 2)+1)</f>
        <v/>
      </c>
      <c r="BO299" s="71" t="str">
        <f ca="1">INDEX({"","_","-","="},IF(OR($D299 &gt;= BP$6, $E299 &lt; BO$6), 0, 1)+IF(OR($F299 &gt;= BP$6, $G299 &lt; BO$6), 0, 2)+1)</f>
        <v/>
      </c>
      <c r="BP299" s="71" t="str">
        <f ca="1">INDEX({"","_","-","="},IF(OR($D299 &gt;= BQ$6, $E299 &lt; BP$6), 0, 1)+IF(OR($F299 &gt;= BQ$6, $G299 &lt; BP$6), 0, 2)+1)</f>
        <v/>
      </c>
      <c r="BQ299" s="71" t="str">
        <f ca="1">INDEX({"","_","-","="},IF(OR($D299 &gt;= BR$6, $E299 &lt; BQ$6), 0, 1)+IF(OR($F299 &gt;= BR$6, $G299 &lt; BQ$6), 0, 2)+1)</f>
        <v/>
      </c>
      <c r="BR299" s="71" t="str">
        <f ca="1">INDEX({"","_","-","="},IF(OR($D299 &gt;= BS$6, $E299 &lt; BR$6), 0, 1)+IF(OR($F299 &gt;= BS$6, $G299 &lt; BR$6), 0, 2)+1)</f>
        <v/>
      </c>
      <c r="BS299" s="71" t="str">
        <f ca="1">INDEX({"","_","-","="},IF(OR($D299 &gt;= BT$6, $E299 &lt; BS$6), 0, 1)+IF(OR($F299 &gt;= BT$6, $G299 &lt; BS$6), 0, 2)+1)</f>
        <v/>
      </c>
      <c r="BT299" s="71" t="str">
        <f ca="1">INDEX({"","_","-","="},IF(OR($D299 &gt;= BU$6, $E299 &lt; BT$6), 0, 1)+IF(OR($F299 &gt;= BU$6, $G299 &lt; BT$6), 0, 2)+1)</f>
        <v/>
      </c>
      <c r="BU299" s="71" t="str">
        <f ca="1">INDEX({"","_","-","="},IF(OR($D299 &gt;= BV$6, $E299 &lt; BU$6), 0, 1)+IF(OR($F299 &gt;= BV$6, $G299 &lt; BU$6), 0, 2)+1)</f>
        <v/>
      </c>
      <c r="BV299" s="71" t="str">
        <f ca="1">INDEX({"","_","-","="},IF(OR($D299 &gt;= BW$6, $E299 &lt; BV$6), 0, 1)+IF(OR($F299 &gt;= BW$6, $G299 &lt; BV$6), 0, 2)+1)</f>
        <v/>
      </c>
      <c r="BW299" s="71" t="str">
        <f ca="1">INDEX({"","_","-","="},IF(OR($D299 &gt;= BX$6, $E299 &lt; BW$6), 0, 1)+IF(OR($F299 &gt;= BX$6, $G299 &lt; BW$6), 0, 2)+1)</f>
        <v/>
      </c>
      <c r="BX299" s="71" t="str">
        <f ca="1">INDEX({"","_","-","="},IF(OR($D299 &gt;= BY$6, $E299 &lt; BX$6), 0, 1)+IF(OR($F299 &gt;= BY$6, $G299 &lt; BX$6), 0, 2)+1)</f>
        <v/>
      </c>
      <c r="BY299" s="71" t="str">
        <f ca="1">INDEX({"","_","-","="},IF(OR($D299 &gt;= BZ$6, $E299 &lt; BY$6), 0, 1)+IF(OR($F299 &gt;= BZ$6, $G299 &lt; BY$6), 0, 2)+1)</f>
        <v/>
      </c>
      <c r="BZ299" s="71" t="str">
        <f ca="1">INDEX({"","_","-","="},IF(OR($D299 &gt;= CA$6, $E299 &lt; BZ$6), 0, 1)+IF(OR($F299 &gt;= CA$6, $G299 &lt; BZ$6), 0, 2)+1)</f>
        <v/>
      </c>
      <c r="CA299" s="71" t="str">
        <f ca="1">INDEX({"","_","-","="},IF(OR($D299 &gt;= CB$6, $E299 &lt; CA$6), 0, 1)+IF(OR($F299 &gt;= CB$6, $G299 &lt; CA$6), 0, 2)+1)</f>
        <v/>
      </c>
      <c r="CB299" s="71" t="str">
        <f ca="1">INDEX({"","_","-","="},IF(OR($D299 &gt;= CC$6, $E299 &lt; CB$6), 0, 1)+IF(OR($F299 &gt;= CC$6, $G299 &lt; CB$6), 0, 2)+1)</f>
        <v/>
      </c>
      <c r="CC299" s="71" t="str">
        <f ca="1">INDEX({"","_","-","="},IF(OR($D299 &gt;= CD$6, $E299 &lt; CC$6), 0, 1)+IF(OR($F299 &gt;= CD$6, $G299 &lt; CC$6), 0, 2)+1)</f>
        <v/>
      </c>
      <c r="CD299" s="71" t="str">
        <f ca="1">INDEX({"","_","-","="},IF(OR($D299 &gt;= CE$6, $E299 &lt; CD$6), 0, 1)+IF(OR($F299 &gt;= CE$6, $G299 &lt; CD$6), 0, 2)+1)</f>
        <v/>
      </c>
    </row>
    <row r="300" spans="1:82">
      <c r="A300" s="8" t="str">
        <f ca="1">IF('临-进度'!N295,'临-进度'!$A295,"")</f>
        <v/>
      </c>
      <c r="B300" s="8" t="str">
        <f ca="1">IF('临-进度'!N295,'临-进度'!$B295,"")</f>
        <v/>
      </c>
      <c r="C300" s="8" t="str">
        <f ca="1">IF('临-进度'!N295,'临-进度'!$F295,"")</f>
        <v/>
      </c>
      <c r="D300" s="42" t="str">
        <f ca="1">IF('临-进度'!$N295,'临-进度'!$J295,"")</f>
        <v/>
      </c>
      <c r="E300" s="42" t="str">
        <f ca="1">IF('临-进度'!$N295,'临-进度'!$AF295,"")</f>
        <v/>
      </c>
      <c r="F300" s="42" t="str">
        <f ca="1">IF('临-进度'!$N295,'临-进度'!$K295,"")</f>
        <v/>
      </c>
      <c r="G300" s="76" t="str">
        <f ca="1">IF('临-进度'!$N295,'临-进度'!$AG295,"")</f>
        <v/>
      </c>
      <c r="H300" s="71" t="str">
        <f ca="1">INDEX({"","_","-","="},IF(OR($D300 &gt;= I$6, $E300 &lt; H$6), 0, 1)+IF(OR($F300 &gt;= I$6, $G300 &lt; H$6), 0, 2)+1)</f>
        <v/>
      </c>
      <c r="I300" s="71" t="str">
        <f ca="1">INDEX({"","_","-","="},IF(OR($D300 &gt;= J$6, $E300 &lt; I$6), 0, 1)+IF(OR($F300 &gt;= J$6, $G300 &lt; I$6), 0, 2)+1)</f>
        <v/>
      </c>
      <c r="J300" s="71" t="str">
        <f ca="1">INDEX({"","_","-","="},IF(OR($D300 &gt;= K$6, $E300 &lt; J$6), 0, 1)+IF(OR($F300 &gt;= K$6, $G300 &lt; J$6), 0, 2)+1)</f>
        <v/>
      </c>
      <c r="K300" s="71" t="str">
        <f ca="1">INDEX({"","_","-","="},IF(OR($D300 &gt;= L$6, $E300 &lt; K$6), 0, 1)+IF(OR($F300 &gt;= L$6, $G300 &lt; K$6), 0, 2)+1)</f>
        <v/>
      </c>
      <c r="L300" s="71" t="str">
        <f ca="1">INDEX({"","_","-","="},IF(OR($D300 &gt;= M$6, $E300 &lt; L$6), 0, 1)+IF(OR($F300 &gt;= M$6, $G300 &lt; L$6), 0, 2)+1)</f>
        <v/>
      </c>
      <c r="M300" s="71" t="str">
        <f ca="1">INDEX({"","_","-","="},IF(OR($D300 &gt;= N$6, $E300 &lt; M$6), 0, 1)+IF(OR($F300 &gt;= N$6, $G300 &lt; M$6), 0, 2)+1)</f>
        <v/>
      </c>
      <c r="N300" s="71" t="str">
        <f ca="1">INDEX({"","_","-","="},IF(OR($D300 &gt;= O$6, $E300 &lt; N$6), 0, 1)+IF(OR($F300 &gt;= O$6, $G300 &lt; N$6), 0, 2)+1)</f>
        <v/>
      </c>
      <c r="O300" s="71" t="str">
        <f ca="1">INDEX({"","_","-","="},IF(OR($D300 &gt;= P$6, $E300 &lt; O$6), 0, 1)+IF(OR($F300 &gt;= P$6, $G300 &lt; O$6), 0, 2)+1)</f>
        <v/>
      </c>
      <c r="P300" s="71" t="str">
        <f ca="1">INDEX({"","_","-","="},IF(OR($D300 &gt;= Q$6, $E300 &lt; P$6), 0, 1)+IF(OR($F300 &gt;= Q$6, $G300 &lt; P$6), 0, 2)+1)</f>
        <v/>
      </c>
      <c r="Q300" s="71" t="str">
        <f ca="1">INDEX({"","_","-","="},IF(OR($D300 &gt;= R$6, $E300 &lt; Q$6), 0, 1)+IF(OR($F300 &gt;= R$6, $G300 &lt; Q$6), 0, 2)+1)</f>
        <v/>
      </c>
      <c r="R300" s="71" t="str">
        <f ca="1">INDEX({"","_","-","="},IF(OR($D300 &gt;= S$6, $E300 &lt; R$6), 0, 1)+IF(OR($F300 &gt;= S$6, $G300 &lt; R$6), 0, 2)+1)</f>
        <v/>
      </c>
      <c r="S300" s="71" t="str">
        <f ca="1">INDEX({"","_","-","="},IF(OR($D300 &gt;= T$6, $E300 &lt; S$6), 0, 1)+IF(OR($F300 &gt;= T$6, $G300 &lt; S$6), 0, 2)+1)</f>
        <v/>
      </c>
      <c r="T300" s="71" t="str">
        <f ca="1">INDEX({"","_","-","="},IF(OR($D300 &gt;= U$6, $E300 &lt; T$6), 0, 1)+IF(OR($F300 &gt;= U$6, $G300 &lt; T$6), 0, 2)+1)</f>
        <v/>
      </c>
      <c r="U300" s="71" t="str">
        <f ca="1">INDEX({"","_","-","="},IF(OR($D300 &gt;= V$6, $E300 &lt; U$6), 0, 1)+IF(OR($F300 &gt;= V$6, $G300 &lt; U$6), 0, 2)+1)</f>
        <v/>
      </c>
      <c r="V300" s="71" t="str">
        <f ca="1">INDEX({"","_","-","="},IF(OR($D300 &gt;= W$6, $E300 &lt; V$6), 0, 1)+IF(OR($F300 &gt;= W$6, $G300 &lt; V$6), 0, 2)+1)</f>
        <v/>
      </c>
      <c r="W300" s="71" t="str">
        <f ca="1">INDEX({"","_","-","="},IF(OR($D300 &gt;= X$6, $E300 &lt; W$6), 0, 1)+IF(OR($F300 &gt;= X$6, $G300 &lt; W$6), 0, 2)+1)</f>
        <v/>
      </c>
      <c r="X300" s="71" t="str">
        <f ca="1">INDEX({"","_","-","="},IF(OR($D300 &gt;= Y$6, $E300 &lt; X$6), 0, 1)+IF(OR($F300 &gt;= Y$6, $G300 &lt; X$6), 0, 2)+1)</f>
        <v/>
      </c>
      <c r="Y300" s="71" t="str">
        <f ca="1">INDEX({"","_","-","="},IF(OR($D300 &gt;= Z$6, $E300 &lt; Y$6), 0, 1)+IF(OR($F300 &gt;= Z$6, $G300 &lt; Y$6), 0, 2)+1)</f>
        <v/>
      </c>
      <c r="Z300" s="71" t="str">
        <f ca="1">INDEX({"","_","-","="},IF(OR($D300 &gt;= AA$6, $E300 &lt; Z$6), 0, 1)+IF(OR($F300 &gt;= AA$6, $G300 &lt; Z$6), 0, 2)+1)</f>
        <v/>
      </c>
      <c r="AA300" s="71" t="str">
        <f ca="1">INDEX({"","_","-","="},IF(OR($D300 &gt;= AB$6, $E300 &lt; AA$6), 0, 1)+IF(OR($F300 &gt;= AB$6, $G300 &lt; AA$6), 0, 2)+1)</f>
        <v/>
      </c>
      <c r="AB300" s="71" t="str">
        <f ca="1">INDEX({"","_","-","="},IF(OR($D300 &gt;= AC$6, $E300 &lt; AB$6), 0, 1)+IF(OR($F300 &gt;= AC$6, $G300 &lt; AB$6), 0, 2)+1)</f>
        <v/>
      </c>
      <c r="AC300" s="71" t="str">
        <f ca="1">INDEX({"","_","-","="},IF(OR($D300 &gt;= AD$6, $E300 &lt; AC$6), 0, 1)+IF(OR($F300 &gt;= AD$6, $G300 &lt; AC$6), 0, 2)+1)</f>
        <v/>
      </c>
      <c r="AD300" s="71" t="str">
        <f ca="1">INDEX({"","_","-","="},IF(OR($D300 &gt;= AE$6, $E300 &lt; AD$6), 0, 1)+IF(OR($F300 &gt;= AE$6, $G300 &lt; AD$6), 0, 2)+1)</f>
        <v/>
      </c>
      <c r="AE300" s="71" t="str">
        <f ca="1">INDEX({"","_","-","="},IF(OR($D300 &gt;= AF$6, $E300 &lt; AE$6), 0, 1)+IF(OR($F300 &gt;= AF$6, $G300 &lt; AE$6), 0, 2)+1)</f>
        <v/>
      </c>
      <c r="AF300" s="71" t="str">
        <f ca="1">INDEX({"","_","-","="},IF(OR($D300 &gt;= AG$6, $E300 &lt; AF$6), 0, 1)+IF(OR($F300 &gt;= AG$6, $G300 &lt; AF$6), 0, 2)+1)</f>
        <v/>
      </c>
      <c r="AG300" s="71" t="str">
        <f ca="1">INDEX({"","_","-","="},IF(OR($D300 &gt;= AH$6, $E300 &lt; AG$6), 0, 1)+IF(OR($F300 &gt;= AH$6, $G300 &lt; AG$6), 0, 2)+1)</f>
        <v/>
      </c>
      <c r="AH300" s="71" t="str">
        <f ca="1">INDEX({"","_","-","="},IF(OR($D300 &gt;= AI$6, $E300 &lt; AH$6), 0, 1)+IF(OR($F300 &gt;= AI$6, $G300 &lt; AH$6), 0, 2)+1)</f>
        <v/>
      </c>
      <c r="AI300" s="71" t="str">
        <f ca="1">INDEX({"","_","-","="},IF(OR($D300 &gt;= AJ$6, $E300 &lt; AI$6), 0, 1)+IF(OR($F300 &gt;= AJ$6, $G300 &lt; AI$6), 0, 2)+1)</f>
        <v/>
      </c>
      <c r="AJ300" s="71" t="str">
        <f ca="1">INDEX({"","_","-","="},IF(OR($D300 &gt;= AK$6, $E300 &lt; AJ$6), 0, 1)+IF(OR($F300 &gt;= AK$6, $G300 &lt; AJ$6), 0, 2)+1)</f>
        <v/>
      </c>
      <c r="AK300" s="71" t="str">
        <f ca="1">INDEX({"","_","-","="},IF(OR($D300 &gt;= AL$6, $E300 &lt; AK$6), 0, 1)+IF(OR($F300 &gt;= AL$6, $G300 &lt; AK$6), 0, 2)+1)</f>
        <v/>
      </c>
      <c r="AL300" s="71" t="str">
        <f ca="1">INDEX({"","_","-","="},IF(OR($D300 &gt;= AM$6, $E300 &lt; AL$6), 0, 1)+IF(OR($F300 &gt;= AM$6, $G300 &lt; AL$6), 0, 2)+1)</f>
        <v/>
      </c>
      <c r="AM300" s="71" t="str">
        <f ca="1">INDEX({"","_","-","="},IF(OR($D300 &gt;= AN$6, $E300 &lt; AM$6), 0, 1)+IF(OR($F300 &gt;= AN$6, $G300 &lt; AM$6), 0, 2)+1)</f>
        <v/>
      </c>
      <c r="AN300" s="71" t="str">
        <f ca="1">INDEX({"","_","-","="},IF(OR($D300 &gt;= AO$6, $E300 &lt; AN$6), 0, 1)+IF(OR($F300 &gt;= AO$6, $G300 &lt; AN$6), 0, 2)+1)</f>
        <v/>
      </c>
      <c r="AO300" s="71" t="str">
        <f ca="1">INDEX({"","_","-","="},IF(OR($D300 &gt;= AP$6, $E300 &lt; AO$6), 0, 1)+IF(OR($F300 &gt;= AP$6, $G300 &lt; AO$6), 0, 2)+1)</f>
        <v/>
      </c>
      <c r="AP300" s="71" t="str">
        <f ca="1">INDEX({"","_","-","="},IF(OR($D300 &gt;= AQ$6, $E300 &lt; AP$6), 0, 1)+IF(OR($F300 &gt;= AQ$6, $G300 &lt; AP$6), 0, 2)+1)</f>
        <v/>
      </c>
      <c r="AQ300" s="71" t="str">
        <f ca="1">INDEX({"","_","-","="},IF(OR($D300 &gt;= AR$6, $E300 &lt; AQ$6), 0, 1)+IF(OR($F300 &gt;= AR$6, $G300 &lt; AQ$6), 0, 2)+1)</f>
        <v/>
      </c>
      <c r="AR300" s="71" t="str">
        <f ca="1">INDEX({"","_","-","="},IF(OR($D300 &gt;= AS$6, $E300 &lt; AR$6), 0, 1)+IF(OR($F300 &gt;= AS$6, $G300 &lt; AR$6), 0, 2)+1)</f>
        <v/>
      </c>
      <c r="AS300" s="71" t="str">
        <f ca="1">INDEX({"","_","-","="},IF(OR($D300 &gt;= AT$6, $E300 &lt; AS$6), 0, 1)+IF(OR($F300 &gt;= AT$6, $G300 &lt; AS$6), 0, 2)+1)</f>
        <v/>
      </c>
      <c r="AT300" s="71" t="str">
        <f ca="1">INDEX({"","_","-","="},IF(OR($D300 &gt;= AU$6, $E300 &lt; AT$6), 0, 1)+IF(OR($F300 &gt;= AU$6, $G300 &lt; AT$6), 0, 2)+1)</f>
        <v/>
      </c>
      <c r="AU300" s="71" t="str">
        <f ca="1">INDEX({"","_","-","="},IF(OR($D300 &gt;= AV$6, $E300 &lt; AU$6), 0, 1)+IF(OR($F300 &gt;= AV$6, $G300 &lt; AU$6), 0, 2)+1)</f>
        <v/>
      </c>
      <c r="AV300" s="71" t="str">
        <f ca="1">INDEX({"","_","-","="},IF(OR($D300 &gt;= AW$6, $E300 &lt; AV$6), 0, 1)+IF(OR($F300 &gt;= AW$6, $G300 &lt; AV$6), 0, 2)+1)</f>
        <v/>
      </c>
      <c r="AW300" s="71" t="str">
        <f ca="1">INDEX({"","_","-","="},IF(OR($D300 &gt;= AX$6, $E300 &lt; AW$6), 0, 1)+IF(OR($F300 &gt;= AX$6, $G300 &lt; AW$6), 0, 2)+1)</f>
        <v/>
      </c>
      <c r="AX300" s="71" t="str">
        <f ca="1">INDEX({"","_","-","="},IF(OR($D300 &gt;= AY$6, $E300 &lt; AX$6), 0, 1)+IF(OR($F300 &gt;= AY$6, $G300 &lt; AX$6), 0, 2)+1)</f>
        <v/>
      </c>
      <c r="AY300" s="71" t="str">
        <f ca="1">INDEX({"","_","-","="},IF(OR($D300 &gt;= AZ$6, $E300 &lt; AY$6), 0, 1)+IF(OR($F300 &gt;= AZ$6, $G300 &lt; AY$6), 0, 2)+1)</f>
        <v/>
      </c>
      <c r="AZ300" s="71" t="str">
        <f ca="1">INDEX({"","_","-","="},IF(OR($D300 &gt;= BA$6, $E300 &lt; AZ$6), 0, 1)+IF(OR($F300 &gt;= BA$6, $G300 &lt; AZ$6), 0, 2)+1)</f>
        <v/>
      </c>
      <c r="BA300" s="71" t="str">
        <f ca="1">INDEX({"","_","-","="},IF(OR($D300 &gt;= BB$6, $E300 &lt; BA$6), 0, 1)+IF(OR($F300 &gt;= BB$6, $G300 &lt; BA$6), 0, 2)+1)</f>
        <v/>
      </c>
      <c r="BB300" s="71" t="str">
        <f ca="1">INDEX({"","_","-","="},IF(OR($D300 &gt;= BC$6, $E300 &lt; BB$6), 0, 1)+IF(OR($F300 &gt;= BC$6, $G300 &lt; BB$6), 0, 2)+1)</f>
        <v/>
      </c>
      <c r="BC300" s="71" t="str">
        <f ca="1">INDEX({"","_","-","="},IF(OR($D300 &gt;= BD$6, $E300 &lt; BC$6), 0, 1)+IF(OR($F300 &gt;= BD$6, $G300 &lt; BC$6), 0, 2)+1)</f>
        <v/>
      </c>
      <c r="BD300" s="71" t="str">
        <f ca="1">INDEX({"","_","-","="},IF(OR($D300 &gt;= BE$6, $E300 &lt; BD$6), 0, 1)+IF(OR($F300 &gt;= BE$6, $G300 &lt; BD$6), 0, 2)+1)</f>
        <v/>
      </c>
      <c r="BE300" s="71" t="str">
        <f ca="1">INDEX({"","_","-","="},IF(OR($D300 &gt;= BF$6, $E300 &lt; BE$6), 0, 1)+IF(OR($F300 &gt;= BF$6, $G300 &lt; BE$6), 0, 2)+1)</f>
        <v/>
      </c>
      <c r="BF300" s="71" t="str">
        <f ca="1">INDEX({"","_","-","="},IF(OR($D300 &gt;= BG$6, $E300 &lt; BF$6), 0, 1)+IF(OR($F300 &gt;= BG$6, $G300 &lt; BF$6), 0, 2)+1)</f>
        <v/>
      </c>
      <c r="BG300" s="71" t="str">
        <f ca="1">INDEX({"","_","-","="},IF(OR($D300 &gt;= BH$6, $E300 &lt; BG$6), 0, 1)+IF(OR($F300 &gt;= BH$6, $G300 &lt; BG$6), 0, 2)+1)</f>
        <v/>
      </c>
      <c r="BH300" s="71" t="str">
        <f ca="1">INDEX({"","_","-","="},IF(OR($D300 &gt;= BI$6, $E300 &lt; BH$6), 0, 1)+IF(OR($F300 &gt;= BI$6, $G300 &lt; BH$6), 0, 2)+1)</f>
        <v/>
      </c>
      <c r="BI300" s="71" t="str">
        <f ca="1">INDEX({"","_","-","="},IF(OR($D300 &gt;= BJ$6, $E300 &lt; BI$6), 0, 1)+IF(OR($F300 &gt;= BJ$6, $G300 &lt; BI$6), 0, 2)+1)</f>
        <v/>
      </c>
      <c r="BJ300" s="71" t="str">
        <f ca="1">INDEX({"","_","-","="},IF(OR($D300 &gt;= BK$6, $E300 &lt; BJ$6), 0, 1)+IF(OR($F300 &gt;= BK$6, $G300 &lt; BJ$6), 0, 2)+1)</f>
        <v/>
      </c>
      <c r="BK300" s="71" t="str">
        <f ca="1">INDEX({"","_","-","="},IF(OR($D300 &gt;= BL$6, $E300 &lt; BK$6), 0, 1)+IF(OR($F300 &gt;= BL$6, $G300 &lt; BK$6), 0, 2)+1)</f>
        <v/>
      </c>
      <c r="BL300" s="71" t="str">
        <f ca="1">INDEX({"","_","-","="},IF(OR($D300 &gt;= BM$6, $E300 &lt; BL$6), 0, 1)+IF(OR($F300 &gt;= BM$6, $G300 &lt; BL$6), 0, 2)+1)</f>
        <v/>
      </c>
      <c r="BM300" s="71" t="str">
        <f ca="1">INDEX({"","_","-","="},IF(OR($D300 &gt;= BN$6, $E300 &lt; BM$6), 0, 1)+IF(OR($F300 &gt;= BN$6, $G300 &lt; BM$6), 0, 2)+1)</f>
        <v/>
      </c>
      <c r="BN300" s="71" t="str">
        <f ca="1">INDEX({"","_","-","="},IF(OR($D300 &gt;= BO$6, $E300 &lt; BN$6), 0, 1)+IF(OR($F300 &gt;= BO$6, $G300 &lt; BN$6), 0, 2)+1)</f>
        <v/>
      </c>
      <c r="BO300" s="71" t="str">
        <f ca="1">INDEX({"","_","-","="},IF(OR($D300 &gt;= BP$6, $E300 &lt; BO$6), 0, 1)+IF(OR($F300 &gt;= BP$6, $G300 &lt; BO$6), 0, 2)+1)</f>
        <v/>
      </c>
      <c r="BP300" s="71" t="str">
        <f ca="1">INDEX({"","_","-","="},IF(OR($D300 &gt;= BQ$6, $E300 &lt; BP$6), 0, 1)+IF(OR($F300 &gt;= BQ$6, $G300 &lt; BP$6), 0, 2)+1)</f>
        <v/>
      </c>
      <c r="BQ300" s="71" t="str">
        <f ca="1">INDEX({"","_","-","="},IF(OR($D300 &gt;= BR$6, $E300 &lt; BQ$6), 0, 1)+IF(OR($F300 &gt;= BR$6, $G300 &lt; BQ$6), 0, 2)+1)</f>
        <v/>
      </c>
      <c r="BR300" s="71" t="str">
        <f ca="1">INDEX({"","_","-","="},IF(OR($D300 &gt;= BS$6, $E300 &lt; BR$6), 0, 1)+IF(OR($F300 &gt;= BS$6, $G300 &lt; BR$6), 0, 2)+1)</f>
        <v/>
      </c>
      <c r="BS300" s="71" t="str">
        <f ca="1">INDEX({"","_","-","="},IF(OR($D300 &gt;= BT$6, $E300 &lt; BS$6), 0, 1)+IF(OR($F300 &gt;= BT$6, $G300 &lt; BS$6), 0, 2)+1)</f>
        <v/>
      </c>
      <c r="BT300" s="71" t="str">
        <f ca="1">INDEX({"","_","-","="},IF(OR($D300 &gt;= BU$6, $E300 &lt; BT$6), 0, 1)+IF(OR($F300 &gt;= BU$6, $G300 &lt; BT$6), 0, 2)+1)</f>
        <v/>
      </c>
      <c r="BU300" s="71" t="str">
        <f ca="1">INDEX({"","_","-","="},IF(OR($D300 &gt;= BV$6, $E300 &lt; BU$6), 0, 1)+IF(OR($F300 &gt;= BV$6, $G300 &lt; BU$6), 0, 2)+1)</f>
        <v/>
      </c>
      <c r="BV300" s="71" t="str">
        <f ca="1">INDEX({"","_","-","="},IF(OR($D300 &gt;= BW$6, $E300 &lt; BV$6), 0, 1)+IF(OR($F300 &gt;= BW$6, $G300 &lt; BV$6), 0, 2)+1)</f>
        <v/>
      </c>
      <c r="BW300" s="71" t="str">
        <f ca="1">INDEX({"","_","-","="},IF(OR($D300 &gt;= BX$6, $E300 &lt; BW$6), 0, 1)+IF(OR($F300 &gt;= BX$6, $G300 &lt; BW$6), 0, 2)+1)</f>
        <v/>
      </c>
      <c r="BX300" s="71" t="str">
        <f ca="1">INDEX({"","_","-","="},IF(OR($D300 &gt;= BY$6, $E300 &lt; BX$6), 0, 1)+IF(OR($F300 &gt;= BY$6, $G300 &lt; BX$6), 0, 2)+1)</f>
        <v/>
      </c>
      <c r="BY300" s="71" t="str">
        <f ca="1">INDEX({"","_","-","="},IF(OR($D300 &gt;= BZ$6, $E300 &lt; BY$6), 0, 1)+IF(OR($F300 &gt;= BZ$6, $G300 &lt; BY$6), 0, 2)+1)</f>
        <v/>
      </c>
      <c r="BZ300" s="71" t="str">
        <f ca="1">INDEX({"","_","-","="},IF(OR($D300 &gt;= CA$6, $E300 &lt; BZ$6), 0, 1)+IF(OR($F300 &gt;= CA$6, $G300 &lt; BZ$6), 0, 2)+1)</f>
        <v/>
      </c>
      <c r="CA300" s="71" t="str">
        <f ca="1">INDEX({"","_","-","="},IF(OR($D300 &gt;= CB$6, $E300 &lt; CA$6), 0, 1)+IF(OR($F300 &gt;= CB$6, $G300 &lt; CA$6), 0, 2)+1)</f>
        <v/>
      </c>
      <c r="CB300" s="71" t="str">
        <f ca="1">INDEX({"","_","-","="},IF(OR($D300 &gt;= CC$6, $E300 &lt; CB$6), 0, 1)+IF(OR($F300 &gt;= CC$6, $G300 &lt; CB$6), 0, 2)+1)</f>
        <v/>
      </c>
      <c r="CC300" s="71" t="str">
        <f ca="1">INDEX({"","_","-","="},IF(OR($D300 &gt;= CD$6, $E300 &lt; CC$6), 0, 1)+IF(OR($F300 &gt;= CD$6, $G300 &lt; CC$6), 0, 2)+1)</f>
        <v/>
      </c>
      <c r="CD300" s="71" t="str">
        <f ca="1">INDEX({"","_","-","="},IF(OR($D300 &gt;= CE$6, $E300 &lt; CD$6), 0, 1)+IF(OR($F300 &gt;= CE$6, $G300 &lt; CD$6), 0, 2)+1)</f>
        <v/>
      </c>
    </row>
    <row r="301" spans="1:82">
      <c r="A301" s="8" t="str">
        <f ca="1">IF('临-进度'!N296,'临-进度'!$A296,"")</f>
        <v/>
      </c>
      <c r="B301" s="8" t="str">
        <f ca="1">IF('临-进度'!N296,'临-进度'!$B296,"")</f>
        <v/>
      </c>
      <c r="C301" s="8" t="str">
        <f ca="1">IF('临-进度'!N296,'临-进度'!$F296,"")</f>
        <v/>
      </c>
      <c r="D301" s="42" t="str">
        <f ca="1">IF('临-进度'!$N296,'临-进度'!$J296,"")</f>
        <v/>
      </c>
      <c r="E301" s="42" t="str">
        <f ca="1">IF('临-进度'!$N296,'临-进度'!$AF296,"")</f>
        <v/>
      </c>
      <c r="F301" s="42" t="str">
        <f ca="1">IF('临-进度'!$N296,'临-进度'!$K296,"")</f>
        <v/>
      </c>
      <c r="G301" s="76" t="str">
        <f ca="1">IF('临-进度'!$N296,'临-进度'!$AG296,"")</f>
        <v/>
      </c>
      <c r="H301" s="71" t="str">
        <f ca="1">INDEX({"","_","-","="},IF(OR($D301 &gt;= I$6, $E301 &lt; H$6), 0, 1)+IF(OR($F301 &gt;= I$6, $G301 &lt; H$6), 0, 2)+1)</f>
        <v/>
      </c>
      <c r="I301" s="71" t="str">
        <f ca="1">INDEX({"","_","-","="},IF(OR($D301 &gt;= J$6, $E301 &lt; I$6), 0, 1)+IF(OR($F301 &gt;= J$6, $G301 &lt; I$6), 0, 2)+1)</f>
        <v/>
      </c>
      <c r="J301" s="71" t="str">
        <f ca="1">INDEX({"","_","-","="},IF(OR($D301 &gt;= K$6, $E301 &lt; J$6), 0, 1)+IF(OR($F301 &gt;= K$6, $G301 &lt; J$6), 0, 2)+1)</f>
        <v/>
      </c>
      <c r="K301" s="71" t="str">
        <f ca="1">INDEX({"","_","-","="},IF(OR($D301 &gt;= L$6, $E301 &lt; K$6), 0, 1)+IF(OR($F301 &gt;= L$6, $G301 &lt; K$6), 0, 2)+1)</f>
        <v/>
      </c>
      <c r="L301" s="71" t="str">
        <f ca="1">INDEX({"","_","-","="},IF(OR($D301 &gt;= M$6, $E301 &lt; L$6), 0, 1)+IF(OR($F301 &gt;= M$6, $G301 &lt; L$6), 0, 2)+1)</f>
        <v/>
      </c>
      <c r="M301" s="71" t="str">
        <f ca="1">INDEX({"","_","-","="},IF(OR($D301 &gt;= N$6, $E301 &lt; M$6), 0, 1)+IF(OR($F301 &gt;= N$6, $G301 &lt; M$6), 0, 2)+1)</f>
        <v/>
      </c>
      <c r="N301" s="71" t="str">
        <f ca="1">INDEX({"","_","-","="},IF(OR($D301 &gt;= O$6, $E301 &lt; N$6), 0, 1)+IF(OR($F301 &gt;= O$6, $G301 &lt; N$6), 0, 2)+1)</f>
        <v/>
      </c>
      <c r="O301" s="71" t="str">
        <f ca="1">INDEX({"","_","-","="},IF(OR($D301 &gt;= P$6, $E301 &lt; O$6), 0, 1)+IF(OR($F301 &gt;= P$6, $G301 &lt; O$6), 0, 2)+1)</f>
        <v/>
      </c>
      <c r="P301" s="71" t="str">
        <f ca="1">INDEX({"","_","-","="},IF(OR($D301 &gt;= Q$6, $E301 &lt; P$6), 0, 1)+IF(OR($F301 &gt;= Q$6, $G301 &lt; P$6), 0, 2)+1)</f>
        <v/>
      </c>
      <c r="Q301" s="71" t="str">
        <f ca="1">INDEX({"","_","-","="},IF(OR($D301 &gt;= R$6, $E301 &lt; Q$6), 0, 1)+IF(OR($F301 &gt;= R$6, $G301 &lt; Q$6), 0, 2)+1)</f>
        <v/>
      </c>
      <c r="R301" s="71" t="str">
        <f ca="1">INDEX({"","_","-","="},IF(OR($D301 &gt;= S$6, $E301 &lt; R$6), 0, 1)+IF(OR($F301 &gt;= S$6, $G301 &lt; R$6), 0, 2)+1)</f>
        <v/>
      </c>
      <c r="S301" s="71" t="str">
        <f ca="1">INDEX({"","_","-","="},IF(OR($D301 &gt;= T$6, $E301 &lt; S$6), 0, 1)+IF(OR($F301 &gt;= T$6, $G301 &lt; S$6), 0, 2)+1)</f>
        <v/>
      </c>
      <c r="T301" s="71" t="str">
        <f ca="1">INDEX({"","_","-","="},IF(OR($D301 &gt;= U$6, $E301 &lt; T$6), 0, 1)+IF(OR($F301 &gt;= U$6, $G301 &lt; T$6), 0, 2)+1)</f>
        <v/>
      </c>
      <c r="U301" s="71" t="str">
        <f ca="1">INDEX({"","_","-","="},IF(OR($D301 &gt;= V$6, $E301 &lt; U$6), 0, 1)+IF(OR($F301 &gt;= V$6, $G301 &lt; U$6), 0, 2)+1)</f>
        <v/>
      </c>
      <c r="V301" s="71" t="str">
        <f ca="1">INDEX({"","_","-","="},IF(OR($D301 &gt;= W$6, $E301 &lt; V$6), 0, 1)+IF(OR($F301 &gt;= W$6, $G301 &lt; V$6), 0, 2)+1)</f>
        <v/>
      </c>
      <c r="W301" s="71" t="str">
        <f ca="1">INDEX({"","_","-","="},IF(OR($D301 &gt;= X$6, $E301 &lt; W$6), 0, 1)+IF(OR($F301 &gt;= X$6, $G301 &lt; W$6), 0, 2)+1)</f>
        <v/>
      </c>
      <c r="X301" s="71" t="str">
        <f ca="1">INDEX({"","_","-","="},IF(OR($D301 &gt;= Y$6, $E301 &lt; X$6), 0, 1)+IF(OR($F301 &gt;= Y$6, $G301 &lt; X$6), 0, 2)+1)</f>
        <v/>
      </c>
      <c r="Y301" s="71" t="str">
        <f ca="1">INDEX({"","_","-","="},IF(OR($D301 &gt;= Z$6, $E301 &lt; Y$6), 0, 1)+IF(OR($F301 &gt;= Z$6, $G301 &lt; Y$6), 0, 2)+1)</f>
        <v/>
      </c>
      <c r="Z301" s="71" t="str">
        <f ca="1">INDEX({"","_","-","="},IF(OR($D301 &gt;= AA$6, $E301 &lt; Z$6), 0, 1)+IF(OR($F301 &gt;= AA$6, $G301 &lt; Z$6), 0, 2)+1)</f>
        <v/>
      </c>
      <c r="AA301" s="71" t="str">
        <f ca="1">INDEX({"","_","-","="},IF(OR($D301 &gt;= AB$6, $E301 &lt; AA$6), 0, 1)+IF(OR($F301 &gt;= AB$6, $G301 &lt; AA$6), 0, 2)+1)</f>
        <v/>
      </c>
      <c r="AB301" s="71" t="str">
        <f ca="1">INDEX({"","_","-","="},IF(OR($D301 &gt;= AC$6, $E301 &lt; AB$6), 0, 1)+IF(OR($F301 &gt;= AC$6, $G301 &lt; AB$6), 0, 2)+1)</f>
        <v/>
      </c>
      <c r="AC301" s="71" t="str">
        <f ca="1">INDEX({"","_","-","="},IF(OR($D301 &gt;= AD$6, $E301 &lt; AC$6), 0, 1)+IF(OR($F301 &gt;= AD$6, $G301 &lt; AC$6), 0, 2)+1)</f>
        <v/>
      </c>
      <c r="AD301" s="71" t="str">
        <f ca="1">INDEX({"","_","-","="},IF(OR($D301 &gt;= AE$6, $E301 &lt; AD$6), 0, 1)+IF(OR($F301 &gt;= AE$6, $G301 &lt; AD$6), 0, 2)+1)</f>
        <v/>
      </c>
      <c r="AE301" s="71" t="str">
        <f ca="1">INDEX({"","_","-","="},IF(OR($D301 &gt;= AF$6, $E301 &lt; AE$6), 0, 1)+IF(OR($F301 &gt;= AF$6, $G301 &lt; AE$6), 0, 2)+1)</f>
        <v/>
      </c>
      <c r="AF301" s="71" t="str">
        <f ca="1">INDEX({"","_","-","="},IF(OR($D301 &gt;= AG$6, $E301 &lt; AF$6), 0, 1)+IF(OR($F301 &gt;= AG$6, $G301 &lt; AF$6), 0, 2)+1)</f>
        <v/>
      </c>
      <c r="AG301" s="71" t="str">
        <f ca="1">INDEX({"","_","-","="},IF(OR($D301 &gt;= AH$6, $E301 &lt; AG$6), 0, 1)+IF(OR($F301 &gt;= AH$6, $G301 &lt; AG$6), 0, 2)+1)</f>
        <v/>
      </c>
      <c r="AH301" s="71" t="str">
        <f ca="1">INDEX({"","_","-","="},IF(OR($D301 &gt;= AI$6, $E301 &lt; AH$6), 0, 1)+IF(OR($F301 &gt;= AI$6, $G301 &lt; AH$6), 0, 2)+1)</f>
        <v/>
      </c>
      <c r="AI301" s="71" t="str">
        <f ca="1">INDEX({"","_","-","="},IF(OR($D301 &gt;= AJ$6, $E301 &lt; AI$6), 0, 1)+IF(OR($F301 &gt;= AJ$6, $G301 &lt; AI$6), 0, 2)+1)</f>
        <v/>
      </c>
      <c r="AJ301" s="71" t="str">
        <f ca="1">INDEX({"","_","-","="},IF(OR($D301 &gt;= AK$6, $E301 &lt; AJ$6), 0, 1)+IF(OR($F301 &gt;= AK$6, $G301 &lt; AJ$6), 0, 2)+1)</f>
        <v/>
      </c>
      <c r="AK301" s="71" t="str">
        <f ca="1">INDEX({"","_","-","="},IF(OR($D301 &gt;= AL$6, $E301 &lt; AK$6), 0, 1)+IF(OR($F301 &gt;= AL$6, $G301 &lt; AK$6), 0, 2)+1)</f>
        <v/>
      </c>
      <c r="AL301" s="71" t="str">
        <f ca="1">INDEX({"","_","-","="},IF(OR($D301 &gt;= AM$6, $E301 &lt; AL$6), 0, 1)+IF(OR($F301 &gt;= AM$6, $G301 &lt; AL$6), 0, 2)+1)</f>
        <v/>
      </c>
      <c r="AM301" s="71" t="str">
        <f ca="1">INDEX({"","_","-","="},IF(OR($D301 &gt;= AN$6, $E301 &lt; AM$6), 0, 1)+IF(OR($F301 &gt;= AN$6, $G301 &lt; AM$6), 0, 2)+1)</f>
        <v/>
      </c>
      <c r="AN301" s="71" t="str">
        <f ca="1">INDEX({"","_","-","="},IF(OR($D301 &gt;= AO$6, $E301 &lt; AN$6), 0, 1)+IF(OR($F301 &gt;= AO$6, $G301 &lt; AN$6), 0, 2)+1)</f>
        <v/>
      </c>
      <c r="AO301" s="71" t="str">
        <f ca="1">INDEX({"","_","-","="},IF(OR($D301 &gt;= AP$6, $E301 &lt; AO$6), 0, 1)+IF(OR($F301 &gt;= AP$6, $G301 &lt; AO$6), 0, 2)+1)</f>
        <v/>
      </c>
      <c r="AP301" s="71" t="str">
        <f ca="1">INDEX({"","_","-","="},IF(OR($D301 &gt;= AQ$6, $E301 &lt; AP$6), 0, 1)+IF(OR($F301 &gt;= AQ$6, $G301 &lt; AP$6), 0, 2)+1)</f>
        <v/>
      </c>
      <c r="AQ301" s="71" t="str">
        <f ca="1">INDEX({"","_","-","="},IF(OR($D301 &gt;= AR$6, $E301 &lt; AQ$6), 0, 1)+IF(OR($F301 &gt;= AR$6, $G301 &lt; AQ$6), 0, 2)+1)</f>
        <v/>
      </c>
      <c r="AR301" s="71" t="str">
        <f ca="1">INDEX({"","_","-","="},IF(OR($D301 &gt;= AS$6, $E301 &lt; AR$6), 0, 1)+IF(OR($F301 &gt;= AS$6, $G301 &lt; AR$6), 0, 2)+1)</f>
        <v/>
      </c>
      <c r="AS301" s="71" t="str">
        <f ca="1">INDEX({"","_","-","="},IF(OR($D301 &gt;= AT$6, $E301 &lt; AS$6), 0, 1)+IF(OR($F301 &gt;= AT$6, $G301 &lt; AS$6), 0, 2)+1)</f>
        <v/>
      </c>
      <c r="AT301" s="71" t="str">
        <f ca="1">INDEX({"","_","-","="},IF(OR($D301 &gt;= AU$6, $E301 &lt; AT$6), 0, 1)+IF(OR($F301 &gt;= AU$6, $G301 &lt; AT$6), 0, 2)+1)</f>
        <v/>
      </c>
      <c r="AU301" s="71" t="str">
        <f ca="1">INDEX({"","_","-","="},IF(OR($D301 &gt;= AV$6, $E301 &lt; AU$6), 0, 1)+IF(OR($F301 &gt;= AV$6, $G301 &lt; AU$6), 0, 2)+1)</f>
        <v/>
      </c>
      <c r="AV301" s="71" t="str">
        <f ca="1">INDEX({"","_","-","="},IF(OR($D301 &gt;= AW$6, $E301 &lt; AV$6), 0, 1)+IF(OR($F301 &gt;= AW$6, $G301 &lt; AV$6), 0, 2)+1)</f>
        <v/>
      </c>
      <c r="AW301" s="71" t="str">
        <f ca="1">INDEX({"","_","-","="},IF(OR($D301 &gt;= AX$6, $E301 &lt; AW$6), 0, 1)+IF(OR($F301 &gt;= AX$6, $G301 &lt; AW$6), 0, 2)+1)</f>
        <v/>
      </c>
      <c r="AX301" s="71" t="str">
        <f ca="1">INDEX({"","_","-","="},IF(OR($D301 &gt;= AY$6, $E301 &lt; AX$6), 0, 1)+IF(OR($F301 &gt;= AY$6, $G301 &lt; AX$6), 0, 2)+1)</f>
        <v/>
      </c>
      <c r="AY301" s="71" t="str">
        <f ca="1">INDEX({"","_","-","="},IF(OR($D301 &gt;= AZ$6, $E301 &lt; AY$6), 0, 1)+IF(OR($F301 &gt;= AZ$6, $G301 &lt; AY$6), 0, 2)+1)</f>
        <v/>
      </c>
      <c r="AZ301" s="71" t="str">
        <f ca="1">INDEX({"","_","-","="},IF(OR($D301 &gt;= BA$6, $E301 &lt; AZ$6), 0, 1)+IF(OR($F301 &gt;= BA$6, $G301 &lt; AZ$6), 0, 2)+1)</f>
        <v/>
      </c>
      <c r="BA301" s="71" t="str">
        <f ca="1">INDEX({"","_","-","="},IF(OR($D301 &gt;= BB$6, $E301 &lt; BA$6), 0, 1)+IF(OR($F301 &gt;= BB$6, $G301 &lt; BA$6), 0, 2)+1)</f>
        <v/>
      </c>
      <c r="BB301" s="71" t="str">
        <f ca="1">INDEX({"","_","-","="},IF(OR($D301 &gt;= BC$6, $E301 &lt; BB$6), 0, 1)+IF(OR($F301 &gt;= BC$6, $G301 &lt; BB$6), 0, 2)+1)</f>
        <v/>
      </c>
      <c r="BC301" s="71" t="str">
        <f ca="1">INDEX({"","_","-","="},IF(OR($D301 &gt;= BD$6, $E301 &lt; BC$6), 0, 1)+IF(OR($F301 &gt;= BD$6, $G301 &lt; BC$6), 0, 2)+1)</f>
        <v/>
      </c>
      <c r="BD301" s="71" t="str">
        <f ca="1">INDEX({"","_","-","="},IF(OR($D301 &gt;= BE$6, $E301 &lt; BD$6), 0, 1)+IF(OR($F301 &gt;= BE$6, $G301 &lt; BD$6), 0, 2)+1)</f>
        <v/>
      </c>
      <c r="BE301" s="71" t="str">
        <f ca="1">INDEX({"","_","-","="},IF(OR($D301 &gt;= BF$6, $E301 &lt; BE$6), 0, 1)+IF(OR($F301 &gt;= BF$6, $G301 &lt; BE$6), 0, 2)+1)</f>
        <v/>
      </c>
      <c r="BF301" s="71" t="str">
        <f ca="1">INDEX({"","_","-","="},IF(OR($D301 &gt;= BG$6, $E301 &lt; BF$6), 0, 1)+IF(OR($F301 &gt;= BG$6, $G301 &lt; BF$6), 0, 2)+1)</f>
        <v/>
      </c>
      <c r="BG301" s="71" t="str">
        <f ca="1">INDEX({"","_","-","="},IF(OR($D301 &gt;= BH$6, $E301 &lt; BG$6), 0, 1)+IF(OR($F301 &gt;= BH$6, $G301 &lt; BG$6), 0, 2)+1)</f>
        <v/>
      </c>
      <c r="BH301" s="71" t="str">
        <f ca="1">INDEX({"","_","-","="},IF(OR($D301 &gt;= BI$6, $E301 &lt; BH$6), 0, 1)+IF(OR($F301 &gt;= BI$6, $G301 &lt; BH$6), 0, 2)+1)</f>
        <v/>
      </c>
      <c r="BI301" s="71" t="str">
        <f ca="1">INDEX({"","_","-","="},IF(OR($D301 &gt;= BJ$6, $E301 &lt; BI$6), 0, 1)+IF(OR($F301 &gt;= BJ$6, $G301 &lt; BI$6), 0, 2)+1)</f>
        <v/>
      </c>
      <c r="BJ301" s="71" t="str">
        <f ca="1">INDEX({"","_","-","="},IF(OR($D301 &gt;= BK$6, $E301 &lt; BJ$6), 0, 1)+IF(OR($F301 &gt;= BK$6, $G301 &lt; BJ$6), 0, 2)+1)</f>
        <v/>
      </c>
      <c r="BK301" s="71" t="str">
        <f ca="1">INDEX({"","_","-","="},IF(OR($D301 &gt;= BL$6, $E301 &lt; BK$6), 0, 1)+IF(OR($F301 &gt;= BL$6, $G301 &lt; BK$6), 0, 2)+1)</f>
        <v/>
      </c>
      <c r="BL301" s="71" t="str">
        <f ca="1">INDEX({"","_","-","="},IF(OR($D301 &gt;= BM$6, $E301 &lt; BL$6), 0, 1)+IF(OR($F301 &gt;= BM$6, $G301 &lt; BL$6), 0, 2)+1)</f>
        <v/>
      </c>
      <c r="BM301" s="71" t="str">
        <f ca="1">INDEX({"","_","-","="},IF(OR($D301 &gt;= BN$6, $E301 &lt; BM$6), 0, 1)+IF(OR($F301 &gt;= BN$6, $G301 &lt; BM$6), 0, 2)+1)</f>
        <v/>
      </c>
      <c r="BN301" s="71" t="str">
        <f ca="1">INDEX({"","_","-","="},IF(OR($D301 &gt;= BO$6, $E301 &lt; BN$6), 0, 1)+IF(OR($F301 &gt;= BO$6, $G301 &lt; BN$6), 0, 2)+1)</f>
        <v/>
      </c>
      <c r="BO301" s="71" t="str">
        <f ca="1">INDEX({"","_","-","="},IF(OR($D301 &gt;= BP$6, $E301 &lt; BO$6), 0, 1)+IF(OR($F301 &gt;= BP$6, $G301 &lt; BO$6), 0, 2)+1)</f>
        <v/>
      </c>
      <c r="BP301" s="71" t="str">
        <f ca="1">INDEX({"","_","-","="},IF(OR($D301 &gt;= BQ$6, $E301 &lt; BP$6), 0, 1)+IF(OR($F301 &gt;= BQ$6, $G301 &lt; BP$6), 0, 2)+1)</f>
        <v/>
      </c>
      <c r="BQ301" s="71" t="str">
        <f ca="1">INDEX({"","_","-","="},IF(OR($D301 &gt;= BR$6, $E301 &lt; BQ$6), 0, 1)+IF(OR($F301 &gt;= BR$6, $G301 &lt; BQ$6), 0, 2)+1)</f>
        <v/>
      </c>
      <c r="BR301" s="71" t="str">
        <f ca="1">INDEX({"","_","-","="},IF(OR($D301 &gt;= BS$6, $E301 &lt; BR$6), 0, 1)+IF(OR($F301 &gt;= BS$6, $G301 &lt; BR$6), 0, 2)+1)</f>
        <v/>
      </c>
      <c r="BS301" s="71" t="str">
        <f ca="1">INDEX({"","_","-","="},IF(OR($D301 &gt;= BT$6, $E301 &lt; BS$6), 0, 1)+IF(OR($F301 &gt;= BT$6, $G301 &lt; BS$6), 0, 2)+1)</f>
        <v/>
      </c>
      <c r="BT301" s="71" t="str">
        <f ca="1">INDEX({"","_","-","="},IF(OR($D301 &gt;= BU$6, $E301 &lt; BT$6), 0, 1)+IF(OR($F301 &gt;= BU$6, $G301 &lt; BT$6), 0, 2)+1)</f>
        <v/>
      </c>
      <c r="BU301" s="71" t="str">
        <f ca="1">INDEX({"","_","-","="},IF(OR($D301 &gt;= BV$6, $E301 &lt; BU$6), 0, 1)+IF(OR($F301 &gt;= BV$6, $G301 &lt; BU$6), 0, 2)+1)</f>
        <v/>
      </c>
      <c r="BV301" s="71" t="str">
        <f ca="1">INDEX({"","_","-","="},IF(OR($D301 &gt;= BW$6, $E301 &lt; BV$6), 0, 1)+IF(OR($F301 &gt;= BW$6, $G301 &lt; BV$6), 0, 2)+1)</f>
        <v/>
      </c>
      <c r="BW301" s="71" t="str">
        <f ca="1">INDEX({"","_","-","="},IF(OR($D301 &gt;= BX$6, $E301 &lt; BW$6), 0, 1)+IF(OR($F301 &gt;= BX$6, $G301 &lt; BW$6), 0, 2)+1)</f>
        <v/>
      </c>
      <c r="BX301" s="71" t="str">
        <f ca="1">INDEX({"","_","-","="},IF(OR($D301 &gt;= BY$6, $E301 &lt; BX$6), 0, 1)+IF(OR($F301 &gt;= BY$6, $G301 &lt; BX$6), 0, 2)+1)</f>
        <v/>
      </c>
      <c r="BY301" s="71" t="str">
        <f ca="1">INDEX({"","_","-","="},IF(OR($D301 &gt;= BZ$6, $E301 &lt; BY$6), 0, 1)+IF(OR($F301 &gt;= BZ$6, $G301 &lt; BY$6), 0, 2)+1)</f>
        <v/>
      </c>
      <c r="BZ301" s="71" t="str">
        <f ca="1">INDEX({"","_","-","="},IF(OR($D301 &gt;= CA$6, $E301 &lt; BZ$6), 0, 1)+IF(OR($F301 &gt;= CA$6, $G301 &lt; BZ$6), 0, 2)+1)</f>
        <v/>
      </c>
      <c r="CA301" s="71" t="str">
        <f ca="1">INDEX({"","_","-","="},IF(OR($D301 &gt;= CB$6, $E301 &lt; CA$6), 0, 1)+IF(OR($F301 &gt;= CB$6, $G301 &lt; CA$6), 0, 2)+1)</f>
        <v/>
      </c>
      <c r="CB301" s="71" t="str">
        <f ca="1">INDEX({"","_","-","="},IF(OR($D301 &gt;= CC$6, $E301 &lt; CB$6), 0, 1)+IF(OR($F301 &gt;= CC$6, $G301 &lt; CB$6), 0, 2)+1)</f>
        <v/>
      </c>
      <c r="CC301" s="71" t="str">
        <f ca="1">INDEX({"","_","-","="},IF(OR($D301 &gt;= CD$6, $E301 &lt; CC$6), 0, 1)+IF(OR($F301 &gt;= CD$6, $G301 &lt; CC$6), 0, 2)+1)</f>
        <v/>
      </c>
      <c r="CD301" s="71" t="str">
        <f ca="1">INDEX({"","_","-","="},IF(OR($D301 &gt;= CE$6, $E301 &lt; CD$6), 0, 1)+IF(OR($F301 &gt;= CE$6, $G301 &lt; CD$6), 0, 2)+1)</f>
        <v/>
      </c>
    </row>
    <row r="302" spans="1:82">
      <c r="A302" s="8" t="str">
        <f ca="1">IF('临-进度'!N297,'临-进度'!$A297,"")</f>
        <v/>
      </c>
      <c r="B302" s="8" t="str">
        <f ca="1">IF('临-进度'!N297,'临-进度'!$B297,"")</f>
        <v/>
      </c>
      <c r="C302" s="8" t="str">
        <f ca="1">IF('临-进度'!N297,'临-进度'!$F297,"")</f>
        <v/>
      </c>
      <c r="D302" s="42" t="str">
        <f ca="1">IF('临-进度'!$N297,'临-进度'!$J297,"")</f>
        <v/>
      </c>
      <c r="E302" s="42" t="str">
        <f ca="1">IF('临-进度'!$N297,'临-进度'!$AF297,"")</f>
        <v/>
      </c>
      <c r="F302" s="42" t="str">
        <f ca="1">IF('临-进度'!$N297,'临-进度'!$K297,"")</f>
        <v/>
      </c>
      <c r="G302" s="76" t="str">
        <f ca="1">IF('临-进度'!$N297,'临-进度'!$AG297,"")</f>
        <v/>
      </c>
      <c r="H302" s="71" t="str">
        <f ca="1">INDEX({"","_","-","="},IF(OR($D302 &gt;= I$6, $E302 &lt; H$6), 0, 1)+IF(OR($F302 &gt;= I$6, $G302 &lt; H$6), 0, 2)+1)</f>
        <v/>
      </c>
      <c r="I302" s="71" t="str">
        <f ca="1">INDEX({"","_","-","="},IF(OR($D302 &gt;= J$6, $E302 &lt; I$6), 0, 1)+IF(OR($F302 &gt;= J$6, $G302 &lt; I$6), 0, 2)+1)</f>
        <v/>
      </c>
      <c r="J302" s="71" t="str">
        <f ca="1">INDEX({"","_","-","="},IF(OR($D302 &gt;= K$6, $E302 &lt; J$6), 0, 1)+IF(OR($F302 &gt;= K$6, $G302 &lt; J$6), 0, 2)+1)</f>
        <v/>
      </c>
      <c r="K302" s="71" t="str">
        <f ca="1">INDEX({"","_","-","="},IF(OR($D302 &gt;= L$6, $E302 &lt; K$6), 0, 1)+IF(OR($F302 &gt;= L$6, $G302 &lt; K$6), 0, 2)+1)</f>
        <v/>
      </c>
      <c r="L302" s="71" t="str">
        <f ca="1">INDEX({"","_","-","="},IF(OR($D302 &gt;= M$6, $E302 &lt; L$6), 0, 1)+IF(OR($F302 &gt;= M$6, $G302 &lt; L$6), 0, 2)+1)</f>
        <v/>
      </c>
      <c r="M302" s="71" t="str">
        <f ca="1">INDEX({"","_","-","="},IF(OR($D302 &gt;= N$6, $E302 &lt; M$6), 0, 1)+IF(OR($F302 &gt;= N$6, $G302 &lt; M$6), 0, 2)+1)</f>
        <v/>
      </c>
      <c r="N302" s="71" t="str">
        <f ca="1">INDEX({"","_","-","="},IF(OR($D302 &gt;= O$6, $E302 &lt; N$6), 0, 1)+IF(OR($F302 &gt;= O$6, $G302 &lt; N$6), 0, 2)+1)</f>
        <v/>
      </c>
      <c r="O302" s="71" t="str">
        <f ca="1">INDEX({"","_","-","="},IF(OR($D302 &gt;= P$6, $E302 &lt; O$6), 0, 1)+IF(OR($F302 &gt;= P$6, $G302 &lt; O$6), 0, 2)+1)</f>
        <v/>
      </c>
      <c r="P302" s="71" t="str">
        <f ca="1">INDEX({"","_","-","="},IF(OR($D302 &gt;= Q$6, $E302 &lt; P$6), 0, 1)+IF(OR($F302 &gt;= Q$6, $G302 &lt; P$6), 0, 2)+1)</f>
        <v/>
      </c>
      <c r="Q302" s="71" t="str">
        <f ca="1">INDEX({"","_","-","="},IF(OR($D302 &gt;= R$6, $E302 &lt; Q$6), 0, 1)+IF(OR($F302 &gt;= R$6, $G302 &lt; Q$6), 0, 2)+1)</f>
        <v/>
      </c>
      <c r="R302" s="71" t="str">
        <f ca="1">INDEX({"","_","-","="},IF(OR($D302 &gt;= S$6, $E302 &lt; R$6), 0, 1)+IF(OR($F302 &gt;= S$6, $G302 &lt; R$6), 0, 2)+1)</f>
        <v/>
      </c>
      <c r="S302" s="71" t="str">
        <f ca="1">INDEX({"","_","-","="},IF(OR($D302 &gt;= T$6, $E302 &lt; S$6), 0, 1)+IF(OR($F302 &gt;= T$6, $G302 &lt; S$6), 0, 2)+1)</f>
        <v/>
      </c>
      <c r="T302" s="71" t="str">
        <f ca="1">INDEX({"","_","-","="},IF(OR($D302 &gt;= U$6, $E302 &lt; T$6), 0, 1)+IF(OR($F302 &gt;= U$6, $G302 &lt; T$6), 0, 2)+1)</f>
        <v/>
      </c>
      <c r="U302" s="71" t="str">
        <f ca="1">INDEX({"","_","-","="},IF(OR($D302 &gt;= V$6, $E302 &lt; U$6), 0, 1)+IF(OR($F302 &gt;= V$6, $G302 &lt; U$6), 0, 2)+1)</f>
        <v/>
      </c>
      <c r="V302" s="71" t="str">
        <f ca="1">INDEX({"","_","-","="},IF(OR($D302 &gt;= W$6, $E302 &lt; V$6), 0, 1)+IF(OR($F302 &gt;= W$6, $G302 &lt; V$6), 0, 2)+1)</f>
        <v/>
      </c>
      <c r="W302" s="71" t="str">
        <f ca="1">INDEX({"","_","-","="},IF(OR($D302 &gt;= X$6, $E302 &lt; W$6), 0, 1)+IF(OR($F302 &gt;= X$6, $G302 &lt; W$6), 0, 2)+1)</f>
        <v/>
      </c>
      <c r="X302" s="71" t="str">
        <f ca="1">INDEX({"","_","-","="},IF(OR($D302 &gt;= Y$6, $E302 &lt; X$6), 0, 1)+IF(OR($F302 &gt;= Y$6, $G302 &lt; X$6), 0, 2)+1)</f>
        <v/>
      </c>
      <c r="Y302" s="71" t="str">
        <f ca="1">INDEX({"","_","-","="},IF(OR($D302 &gt;= Z$6, $E302 &lt; Y$6), 0, 1)+IF(OR($F302 &gt;= Z$6, $G302 &lt; Y$6), 0, 2)+1)</f>
        <v/>
      </c>
      <c r="Z302" s="71" t="str">
        <f ca="1">INDEX({"","_","-","="},IF(OR($D302 &gt;= AA$6, $E302 &lt; Z$6), 0, 1)+IF(OR($F302 &gt;= AA$6, $G302 &lt; Z$6), 0, 2)+1)</f>
        <v/>
      </c>
      <c r="AA302" s="71" t="str">
        <f ca="1">INDEX({"","_","-","="},IF(OR($D302 &gt;= AB$6, $E302 &lt; AA$6), 0, 1)+IF(OR($F302 &gt;= AB$6, $G302 &lt; AA$6), 0, 2)+1)</f>
        <v/>
      </c>
      <c r="AB302" s="71" t="str">
        <f ca="1">INDEX({"","_","-","="},IF(OR($D302 &gt;= AC$6, $E302 &lt; AB$6), 0, 1)+IF(OR($F302 &gt;= AC$6, $G302 &lt; AB$6), 0, 2)+1)</f>
        <v/>
      </c>
      <c r="AC302" s="71" t="str">
        <f ca="1">INDEX({"","_","-","="},IF(OR($D302 &gt;= AD$6, $E302 &lt; AC$6), 0, 1)+IF(OR($F302 &gt;= AD$6, $G302 &lt; AC$6), 0, 2)+1)</f>
        <v/>
      </c>
      <c r="AD302" s="71" t="str">
        <f ca="1">INDEX({"","_","-","="},IF(OR($D302 &gt;= AE$6, $E302 &lt; AD$6), 0, 1)+IF(OR($F302 &gt;= AE$6, $G302 &lt; AD$6), 0, 2)+1)</f>
        <v/>
      </c>
      <c r="AE302" s="71" t="str">
        <f ca="1">INDEX({"","_","-","="},IF(OR($D302 &gt;= AF$6, $E302 &lt; AE$6), 0, 1)+IF(OR($F302 &gt;= AF$6, $G302 &lt; AE$6), 0, 2)+1)</f>
        <v/>
      </c>
      <c r="AF302" s="71" t="str">
        <f ca="1">INDEX({"","_","-","="},IF(OR($D302 &gt;= AG$6, $E302 &lt; AF$6), 0, 1)+IF(OR($F302 &gt;= AG$6, $G302 &lt; AF$6), 0, 2)+1)</f>
        <v/>
      </c>
      <c r="AG302" s="71" t="str">
        <f ca="1">INDEX({"","_","-","="},IF(OR($D302 &gt;= AH$6, $E302 &lt; AG$6), 0, 1)+IF(OR($F302 &gt;= AH$6, $G302 &lt; AG$6), 0, 2)+1)</f>
        <v/>
      </c>
      <c r="AH302" s="71" t="str">
        <f ca="1">INDEX({"","_","-","="},IF(OR($D302 &gt;= AI$6, $E302 &lt; AH$6), 0, 1)+IF(OR($F302 &gt;= AI$6, $G302 &lt; AH$6), 0, 2)+1)</f>
        <v/>
      </c>
      <c r="AI302" s="71" t="str">
        <f ca="1">INDEX({"","_","-","="},IF(OR($D302 &gt;= AJ$6, $E302 &lt; AI$6), 0, 1)+IF(OR($F302 &gt;= AJ$6, $G302 &lt; AI$6), 0, 2)+1)</f>
        <v/>
      </c>
      <c r="AJ302" s="71" t="str">
        <f ca="1">INDEX({"","_","-","="},IF(OR($D302 &gt;= AK$6, $E302 &lt; AJ$6), 0, 1)+IF(OR($F302 &gt;= AK$6, $G302 &lt; AJ$6), 0, 2)+1)</f>
        <v/>
      </c>
      <c r="AK302" s="71" t="str">
        <f ca="1">INDEX({"","_","-","="},IF(OR($D302 &gt;= AL$6, $E302 &lt; AK$6), 0, 1)+IF(OR($F302 &gt;= AL$6, $G302 &lt; AK$6), 0, 2)+1)</f>
        <v/>
      </c>
      <c r="AL302" s="71" t="str">
        <f ca="1">INDEX({"","_","-","="},IF(OR($D302 &gt;= AM$6, $E302 &lt; AL$6), 0, 1)+IF(OR($F302 &gt;= AM$6, $G302 &lt; AL$6), 0, 2)+1)</f>
        <v/>
      </c>
      <c r="AM302" s="71" t="str">
        <f ca="1">INDEX({"","_","-","="},IF(OR($D302 &gt;= AN$6, $E302 &lt; AM$6), 0, 1)+IF(OR($F302 &gt;= AN$6, $G302 &lt; AM$6), 0, 2)+1)</f>
        <v/>
      </c>
      <c r="AN302" s="71" t="str">
        <f ca="1">INDEX({"","_","-","="},IF(OR($D302 &gt;= AO$6, $E302 &lt; AN$6), 0, 1)+IF(OR($F302 &gt;= AO$6, $G302 &lt; AN$6), 0, 2)+1)</f>
        <v/>
      </c>
      <c r="AO302" s="71" t="str">
        <f ca="1">INDEX({"","_","-","="},IF(OR($D302 &gt;= AP$6, $E302 &lt; AO$6), 0, 1)+IF(OR($F302 &gt;= AP$6, $G302 &lt; AO$6), 0, 2)+1)</f>
        <v/>
      </c>
      <c r="AP302" s="71" t="str">
        <f ca="1">INDEX({"","_","-","="},IF(OR($D302 &gt;= AQ$6, $E302 &lt; AP$6), 0, 1)+IF(OR($F302 &gt;= AQ$6, $G302 &lt; AP$6), 0, 2)+1)</f>
        <v/>
      </c>
      <c r="AQ302" s="71" t="str">
        <f ca="1">INDEX({"","_","-","="},IF(OR($D302 &gt;= AR$6, $E302 &lt; AQ$6), 0, 1)+IF(OR($F302 &gt;= AR$6, $G302 &lt; AQ$6), 0, 2)+1)</f>
        <v/>
      </c>
      <c r="AR302" s="71" t="str">
        <f ca="1">INDEX({"","_","-","="},IF(OR($D302 &gt;= AS$6, $E302 &lt; AR$6), 0, 1)+IF(OR($F302 &gt;= AS$6, $G302 &lt; AR$6), 0, 2)+1)</f>
        <v/>
      </c>
      <c r="AS302" s="71" t="str">
        <f ca="1">INDEX({"","_","-","="},IF(OR($D302 &gt;= AT$6, $E302 &lt; AS$6), 0, 1)+IF(OR($F302 &gt;= AT$6, $G302 &lt; AS$6), 0, 2)+1)</f>
        <v/>
      </c>
      <c r="AT302" s="71" t="str">
        <f ca="1">INDEX({"","_","-","="},IF(OR($D302 &gt;= AU$6, $E302 &lt; AT$6), 0, 1)+IF(OR($F302 &gt;= AU$6, $G302 &lt; AT$6), 0, 2)+1)</f>
        <v/>
      </c>
      <c r="AU302" s="71" t="str">
        <f ca="1">INDEX({"","_","-","="},IF(OR($D302 &gt;= AV$6, $E302 &lt; AU$6), 0, 1)+IF(OR($F302 &gt;= AV$6, $G302 &lt; AU$6), 0, 2)+1)</f>
        <v/>
      </c>
      <c r="AV302" s="71" t="str">
        <f ca="1">INDEX({"","_","-","="},IF(OR($D302 &gt;= AW$6, $E302 &lt; AV$6), 0, 1)+IF(OR($F302 &gt;= AW$6, $G302 &lt; AV$6), 0, 2)+1)</f>
        <v/>
      </c>
      <c r="AW302" s="71" t="str">
        <f ca="1">INDEX({"","_","-","="},IF(OR($D302 &gt;= AX$6, $E302 &lt; AW$6), 0, 1)+IF(OR($F302 &gt;= AX$6, $G302 &lt; AW$6), 0, 2)+1)</f>
        <v/>
      </c>
      <c r="AX302" s="71" t="str">
        <f ca="1">INDEX({"","_","-","="},IF(OR($D302 &gt;= AY$6, $E302 &lt; AX$6), 0, 1)+IF(OR($F302 &gt;= AY$6, $G302 &lt; AX$6), 0, 2)+1)</f>
        <v/>
      </c>
      <c r="AY302" s="71" t="str">
        <f ca="1">INDEX({"","_","-","="},IF(OR($D302 &gt;= AZ$6, $E302 &lt; AY$6), 0, 1)+IF(OR($F302 &gt;= AZ$6, $G302 &lt; AY$6), 0, 2)+1)</f>
        <v/>
      </c>
      <c r="AZ302" s="71" t="str">
        <f ca="1">INDEX({"","_","-","="},IF(OR($D302 &gt;= BA$6, $E302 &lt; AZ$6), 0, 1)+IF(OR($F302 &gt;= BA$6, $G302 &lt; AZ$6), 0, 2)+1)</f>
        <v/>
      </c>
      <c r="BA302" s="71" t="str">
        <f ca="1">INDEX({"","_","-","="},IF(OR($D302 &gt;= BB$6, $E302 &lt; BA$6), 0, 1)+IF(OR($F302 &gt;= BB$6, $G302 &lt; BA$6), 0, 2)+1)</f>
        <v/>
      </c>
      <c r="BB302" s="71" t="str">
        <f ca="1">INDEX({"","_","-","="},IF(OR($D302 &gt;= BC$6, $E302 &lt; BB$6), 0, 1)+IF(OR($F302 &gt;= BC$6, $G302 &lt; BB$6), 0, 2)+1)</f>
        <v/>
      </c>
      <c r="BC302" s="71" t="str">
        <f ca="1">INDEX({"","_","-","="},IF(OR($D302 &gt;= BD$6, $E302 &lt; BC$6), 0, 1)+IF(OR($F302 &gt;= BD$6, $G302 &lt; BC$6), 0, 2)+1)</f>
        <v/>
      </c>
      <c r="BD302" s="71" t="str">
        <f ca="1">INDEX({"","_","-","="},IF(OR($D302 &gt;= BE$6, $E302 &lt; BD$6), 0, 1)+IF(OR($F302 &gt;= BE$6, $G302 &lt; BD$6), 0, 2)+1)</f>
        <v/>
      </c>
      <c r="BE302" s="71" t="str">
        <f ca="1">INDEX({"","_","-","="},IF(OR($D302 &gt;= BF$6, $E302 &lt; BE$6), 0, 1)+IF(OR($F302 &gt;= BF$6, $G302 &lt; BE$6), 0, 2)+1)</f>
        <v/>
      </c>
      <c r="BF302" s="71" t="str">
        <f ca="1">INDEX({"","_","-","="},IF(OR($D302 &gt;= BG$6, $E302 &lt; BF$6), 0, 1)+IF(OR($F302 &gt;= BG$6, $G302 &lt; BF$6), 0, 2)+1)</f>
        <v/>
      </c>
      <c r="BG302" s="71" t="str">
        <f ca="1">INDEX({"","_","-","="},IF(OR($D302 &gt;= BH$6, $E302 &lt; BG$6), 0, 1)+IF(OR($F302 &gt;= BH$6, $G302 &lt; BG$6), 0, 2)+1)</f>
        <v/>
      </c>
      <c r="BH302" s="71" t="str">
        <f ca="1">INDEX({"","_","-","="},IF(OR($D302 &gt;= BI$6, $E302 &lt; BH$6), 0, 1)+IF(OR($F302 &gt;= BI$6, $G302 &lt; BH$6), 0, 2)+1)</f>
        <v/>
      </c>
      <c r="BI302" s="71" t="str">
        <f ca="1">INDEX({"","_","-","="},IF(OR($D302 &gt;= BJ$6, $E302 &lt; BI$6), 0, 1)+IF(OR($F302 &gt;= BJ$6, $G302 &lt; BI$6), 0, 2)+1)</f>
        <v/>
      </c>
      <c r="BJ302" s="71" t="str">
        <f ca="1">INDEX({"","_","-","="},IF(OR($D302 &gt;= BK$6, $E302 &lt; BJ$6), 0, 1)+IF(OR($F302 &gt;= BK$6, $G302 &lt; BJ$6), 0, 2)+1)</f>
        <v/>
      </c>
      <c r="BK302" s="71" t="str">
        <f ca="1">INDEX({"","_","-","="},IF(OR($D302 &gt;= BL$6, $E302 &lt; BK$6), 0, 1)+IF(OR($F302 &gt;= BL$6, $G302 &lt; BK$6), 0, 2)+1)</f>
        <v/>
      </c>
      <c r="BL302" s="71" t="str">
        <f ca="1">INDEX({"","_","-","="},IF(OR($D302 &gt;= BM$6, $E302 &lt; BL$6), 0, 1)+IF(OR($F302 &gt;= BM$6, $G302 &lt; BL$6), 0, 2)+1)</f>
        <v/>
      </c>
      <c r="BM302" s="71" t="str">
        <f ca="1">INDEX({"","_","-","="},IF(OR($D302 &gt;= BN$6, $E302 &lt; BM$6), 0, 1)+IF(OR($F302 &gt;= BN$6, $G302 &lt; BM$6), 0, 2)+1)</f>
        <v/>
      </c>
      <c r="BN302" s="71" t="str">
        <f ca="1">INDEX({"","_","-","="},IF(OR($D302 &gt;= BO$6, $E302 &lt; BN$6), 0, 1)+IF(OR($F302 &gt;= BO$6, $G302 &lt; BN$6), 0, 2)+1)</f>
        <v/>
      </c>
      <c r="BO302" s="71" t="str">
        <f ca="1">INDEX({"","_","-","="},IF(OR($D302 &gt;= BP$6, $E302 &lt; BO$6), 0, 1)+IF(OR($F302 &gt;= BP$6, $G302 &lt; BO$6), 0, 2)+1)</f>
        <v/>
      </c>
      <c r="BP302" s="71" t="str">
        <f ca="1">INDEX({"","_","-","="},IF(OR($D302 &gt;= BQ$6, $E302 &lt; BP$6), 0, 1)+IF(OR($F302 &gt;= BQ$6, $G302 &lt; BP$6), 0, 2)+1)</f>
        <v/>
      </c>
      <c r="BQ302" s="71" t="str">
        <f ca="1">INDEX({"","_","-","="},IF(OR($D302 &gt;= BR$6, $E302 &lt; BQ$6), 0, 1)+IF(OR($F302 &gt;= BR$6, $G302 &lt; BQ$6), 0, 2)+1)</f>
        <v/>
      </c>
      <c r="BR302" s="71" t="str">
        <f ca="1">INDEX({"","_","-","="},IF(OR($D302 &gt;= BS$6, $E302 &lt; BR$6), 0, 1)+IF(OR($F302 &gt;= BS$6, $G302 &lt; BR$6), 0, 2)+1)</f>
        <v/>
      </c>
      <c r="BS302" s="71" t="str">
        <f ca="1">INDEX({"","_","-","="},IF(OR($D302 &gt;= BT$6, $E302 &lt; BS$6), 0, 1)+IF(OR($F302 &gt;= BT$6, $G302 &lt; BS$6), 0, 2)+1)</f>
        <v/>
      </c>
      <c r="BT302" s="71" t="str">
        <f ca="1">INDEX({"","_","-","="},IF(OR($D302 &gt;= BU$6, $E302 &lt; BT$6), 0, 1)+IF(OR($F302 &gt;= BU$6, $G302 &lt; BT$6), 0, 2)+1)</f>
        <v/>
      </c>
      <c r="BU302" s="71" t="str">
        <f ca="1">INDEX({"","_","-","="},IF(OR($D302 &gt;= BV$6, $E302 &lt; BU$6), 0, 1)+IF(OR($F302 &gt;= BV$6, $G302 &lt; BU$6), 0, 2)+1)</f>
        <v/>
      </c>
      <c r="BV302" s="71" t="str">
        <f ca="1">INDEX({"","_","-","="},IF(OR($D302 &gt;= BW$6, $E302 &lt; BV$6), 0, 1)+IF(OR($F302 &gt;= BW$6, $G302 &lt; BV$6), 0, 2)+1)</f>
        <v/>
      </c>
      <c r="BW302" s="71" t="str">
        <f ca="1">INDEX({"","_","-","="},IF(OR($D302 &gt;= BX$6, $E302 &lt; BW$6), 0, 1)+IF(OR($F302 &gt;= BX$6, $G302 &lt; BW$6), 0, 2)+1)</f>
        <v/>
      </c>
      <c r="BX302" s="71" t="str">
        <f ca="1">INDEX({"","_","-","="},IF(OR($D302 &gt;= BY$6, $E302 &lt; BX$6), 0, 1)+IF(OR($F302 &gt;= BY$6, $G302 &lt; BX$6), 0, 2)+1)</f>
        <v/>
      </c>
      <c r="BY302" s="71" t="str">
        <f ca="1">INDEX({"","_","-","="},IF(OR($D302 &gt;= BZ$6, $E302 &lt; BY$6), 0, 1)+IF(OR($F302 &gt;= BZ$6, $G302 &lt; BY$6), 0, 2)+1)</f>
        <v/>
      </c>
      <c r="BZ302" s="71" t="str">
        <f ca="1">INDEX({"","_","-","="},IF(OR($D302 &gt;= CA$6, $E302 &lt; BZ$6), 0, 1)+IF(OR($F302 &gt;= CA$6, $G302 &lt; BZ$6), 0, 2)+1)</f>
        <v/>
      </c>
      <c r="CA302" s="71" t="str">
        <f ca="1">INDEX({"","_","-","="},IF(OR($D302 &gt;= CB$6, $E302 &lt; CA$6), 0, 1)+IF(OR($F302 &gt;= CB$6, $G302 &lt; CA$6), 0, 2)+1)</f>
        <v/>
      </c>
      <c r="CB302" s="71" t="str">
        <f ca="1">INDEX({"","_","-","="},IF(OR($D302 &gt;= CC$6, $E302 &lt; CB$6), 0, 1)+IF(OR($F302 &gt;= CC$6, $G302 &lt; CB$6), 0, 2)+1)</f>
        <v/>
      </c>
      <c r="CC302" s="71" t="str">
        <f ca="1">INDEX({"","_","-","="},IF(OR($D302 &gt;= CD$6, $E302 &lt; CC$6), 0, 1)+IF(OR($F302 &gt;= CD$6, $G302 &lt; CC$6), 0, 2)+1)</f>
        <v/>
      </c>
      <c r="CD302" s="71" t="str">
        <f ca="1">INDEX({"","_","-","="},IF(OR($D302 &gt;= CE$6, $E302 &lt; CD$6), 0, 1)+IF(OR($F302 &gt;= CE$6, $G302 &lt; CD$6), 0, 2)+1)</f>
        <v/>
      </c>
    </row>
    <row r="303" spans="1:82">
      <c r="A303" s="8" t="str">
        <f ca="1">IF('临-进度'!N298,'临-进度'!$A298,"")</f>
        <v/>
      </c>
      <c r="B303" s="8" t="str">
        <f ca="1">IF('临-进度'!N298,'临-进度'!$B298,"")</f>
        <v/>
      </c>
      <c r="C303" s="8" t="str">
        <f ca="1">IF('临-进度'!N298,'临-进度'!$F298,"")</f>
        <v/>
      </c>
      <c r="D303" s="42" t="str">
        <f ca="1">IF('临-进度'!$N298,'临-进度'!$J298,"")</f>
        <v/>
      </c>
      <c r="E303" s="42" t="str">
        <f ca="1">IF('临-进度'!$N298,'临-进度'!$AF298,"")</f>
        <v/>
      </c>
      <c r="F303" s="42" t="str">
        <f ca="1">IF('临-进度'!$N298,'临-进度'!$K298,"")</f>
        <v/>
      </c>
      <c r="G303" s="76" t="str">
        <f ca="1">IF('临-进度'!$N298,'临-进度'!$AG298,"")</f>
        <v/>
      </c>
      <c r="H303" s="71" t="str">
        <f ca="1">INDEX({"","_","-","="},IF(OR($D303 &gt;= I$6, $E303 &lt; H$6), 0, 1)+IF(OR($F303 &gt;= I$6, $G303 &lt; H$6), 0, 2)+1)</f>
        <v/>
      </c>
      <c r="I303" s="71" t="str">
        <f ca="1">INDEX({"","_","-","="},IF(OR($D303 &gt;= J$6, $E303 &lt; I$6), 0, 1)+IF(OR($F303 &gt;= J$6, $G303 &lt; I$6), 0, 2)+1)</f>
        <v/>
      </c>
      <c r="J303" s="71" t="str">
        <f ca="1">INDEX({"","_","-","="},IF(OR($D303 &gt;= K$6, $E303 &lt; J$6), 0, 1)+IF(OR($F303 &gt;= K$6, $G303 &lt; J$6), 0, 2)+1)</f>
        <v/>
      </c>
      <c r="K303" s="71" t="str">
        <f ca="1">INDEX({"","_","-","="},IF(OR($D303 &gt;= L$6, $E303 &lt; K$6), 0, 1)+IF(OR($F303 &gt;= L$6, $G303 &lt; K$6), 0, 2)+1)</f>
        <v/>
      </c>
      <c r="L303" s="71" t="str">
        <f ca="1">INDEX({"","_","-","="},IF(OR($D303 &gt;= M$6, $E303 &lt; L$6), 0, 1)+IF(OR($F303 &gt;= M$6, $G303 &lt; L$6), 0, 2)+1)</f>
        <v/>
      </c>
      <c r="M303" s="71" t="str">
        <f ca="1">INDEX({"","_","-","="},IF(OR($D303 &gt;= N$6, $E303 &lt; M$6), 0, 1)+IF(OR($F303 &gt;= N$6, $G303 &lt; M$6), 0, 2)+1)</f>
        <v/>
      </c>
      <c r="N303" s="71" t="str">
        <f ca="1">INDEX({"","_","-","="},IF(OR($D303 &gt;= O$6, $E303 &lt; N$6), 0, 1)+IF(OR($F303 &gt;= O$6, $G303 &lt; N$6), 0, 2)+1)</f>
        <v/>
      </c>
      <c r="O303" s="71" t="str">
        <f ca="1">INDEX({"","_","-","="},IF(OR($D303 &gt;= P$6, $E303 &lt; O$6), 0, 1)+IF(OR($F303 &gt;= P$6, $G303 &lt; O$6), 0, 2)+1)</f>
        <v/>
      </c>
      <c r="P303" s="71" t="str">
        <f ca="1">INDEX({"","_","-","="},IF(OR($D303 &gt;= Q$6, $E303 &lt; P$6), 0, 1)+IF(OR($F303 &gt;= Q$6, $G303 &lt; P$6), 0, 2)+1)</f>
        <v/>
      </c>
      <c r="Q303" s="71" t="str">
        <f ca="1">INDEX({"","_","-","="},IF(OR($D303 &gt;= R$6, $E303 &lt; Q$6), 0, 1)+IF(OR($F303 &gt;= R$6, $G303 &lt; Q$6), 0, 2)+1)</f>
        <v/>
      </c>
      <c r="R303" s="71" t="str">
        <f ca="1">INDEX({"","_","-","="},IF(OR($D303 &gt;= S$6, $E303 &lt; R$6), 0, 1)+IF(OR($F303 &gt;= S$6, $G303 &lt; R$6), 0, 2)+1)</f>
        <v/>
      </c>
      <c r="S303" s="71" t="str">
        <f ca="1">INDEX({"","_","-","="},IF(OR($D303 &gt;= T$6, $E303 &lt; S$6), 0, 1)+IF(OR($F303 &gt;= T$6, $G303 &lt; S$6), 0, 2)+1)</f>
        <v/>
      </c>
      <c r="T303" s="71" t="str">
        <f ca="1">INDEX({"","_","-","="},IF(OR($D303 &gt;= U$6, $E303 &lt; T$6), 0, 1)+IF(OR($F303 &gt;= U$6, $G303 &lt; T$6), 0, 2)+1)</f>
        <v/>
      </c>
      <c r="U303" s="71" t="str">
        <f ca="1">INDEX({"","_","-","="},IF(OR($D303 &gt;= V$6, $E303 &lt; U$6), 0, 1)+IF(OR($F303 &gt;= V$6, $G303 &lt; U$6), 0, 2)+1)</f>
        <v/>
      </c>
      <c r="V303" s="71" t="str">
        <f ca="1">INDEX({"","_","-","="},IF(OR($D303 &gt;= W$6, $E303 &lt; V$6), 0, 1)+IF(OR($F303 &gt;= W$6, $G303 &lt; V$6), 0, 2)+1)</f>
        <v/>
      </c>
      <c r="W303" s="71" t="str">
        <f ca="1">INDEX({"","_","-","="},IF(OR($D303 &gt;= X$6, $E303 &lt; W$6), 0, 1)+IF(OR($F303 &gt;= X$6, $G303 &lt; W$6), 0, 2)+1)</f>
        <v/>
      </c>
      <c r="X303" s="71" t="str">
        <f ca="1">INDEX({"","_","-","="},IF(OR($D303 &gt;= Y$6, $E303 &lt; X$6), 0, 1)+IF(OR($F303 &gt;= Y$6, $G303 &lt; X$6), 0, 2)+1)</f>
        <v/>
      </c>
      <c r="Y303" s="71" t="str">
        <f ca="1">INDEX({"","_","-","="},IF(OR($D303 &gt;= Z$6, $E303 &lt; Y$6), 0, 1)+IF(OR($F303 &gt;= Z$6, $G303 &lt; Y$6), 0, 2)+1)</f>
        <v/>
      </c>
      <c r="Z303" s="71" t="str">
        <f ca="1">INDEX({"","_","-","="},IF(OR($D303 &gt;= AA$6, $E303 &lt; Z$6), 0, 1)+IF(OR($F303 &gt;= AA$6, $G303 &lt; Z$6), 0, 2)+1)</f>
        <v/>
      </c>
      <c r="AA303" s="71" t="str">
        <f ca="1">INDEX({"","_","-","="},IF(OR($D303 &gt;= AB$6, $E303 &lt; AA$6), 0, 1)+IF(OR($F303 &gt;= AB$6, $G303 &lt; AA$6), 0, 2)+1)</f>
        <v/>
      </c>
      <c r="AB303" s="71" t="str">
        <f ca="1">INDEX({"","_","-","="},IF(OR($D303 &gt;= AC$6, $E303 &lt; AB$6), 0, 1)+IF(OR($F303 &gt;= AC$6, $G303 &lt; AB$6), 0, 2)+1)</f>
        <v/>
      </c>
      <c r="AC303" s="71" t="str">
        <f ca="1">INDEX({"","_","-","="},IF(OR($D303 &gt;= AD$6, $E303 &lt; AC$6), 0, 1)+IF(OR($F303 &gt;= AD$6, $G303 &lt; AC$6), 0, 2)+1)</f>
        <v/>
      </c>
      <c r="AD303" s="71" t="str">
        <f ca="1">INDEX({"","_","-","="},IF(OR($D303 &gt;= AE$6, $E303 &lt; AD$6), 0, 1)+IF(OR($F303 &gt;= AE$6, $G303 &lt; AD$6), 0, 2)+1)</f>
        <v/>
      </c>
      <c r="AE303" s="71" t="str">
        <f ca="1">INDEX({"","_","-","="},IF(OR($D303 &gt;= AF$6, $E303 &lt; AE$6), 0, 1)+IF(OR($F303 &gt;= AF$6, $G303 &lt; AE$6), 0, 2)+1)</f>
        <v/>
      </c>
      <c r="AF303" s="71" t="str">
        <f ca="1">INDEX({"","_","-","="},IF(OR($D303 &gt;= AG$6, $E303 &lt; AF$6), 0, 1)+IF(OR($F303 &gt;= AG$6, $G303 &lt; AF$6), 0, 2)+1)</f>
        <v/>
      </c>
      <c r="AG303" s="71" t="str">
        <f ca="1">INDEX({"","_","-","="},IF(OR($D303 &gt;= AH$6, $E303 &lt; AG$6), 0, 1)+IF(OR($F303 &gt;= AH$6, $G303 &lt; AG$6), 0, 2)+1)</f>
        <v/>
      </c>
      <c r="AH303" s="71" t="str">
        <f ca="1">INDEX({"","_","-","="},IF(OR($D303 &gt;= AI$6, $E303 &lt; AH$6), 0, 1)+IF(OR($F303 &gt;= AI$6, $G303 &lt; AH$6), 0, 2)+1)</f>
        <v/>
      </c>
      <c r="AI303" s="71" t="str">
        <f ca="1">INDEX({"","_","-","="},IF(OR($D303 &gt;= AJ$6, $E303 &lt; AI$6), 0, 1)+IF(OR($F303 &gt;= AJ$6, $G303 &lt; AI$6), 0, 2)+1)</f>
        <v/>
      </c>
      <c r="AJ303" s="71" t="str">
        <f ca="1">INDEX({"","_","-","="},IF(OR($D303 &gt;= AK$6, $E303 &lt; AJ$6), 0, 1)+IF(OR($F303 &gt;= AK$6, $G303 &lt; AJ$6), 0, 2)+1)</f>
        <v/>
      </c>
      <c r="AK303" s="71" t="str">
        <f ca="1">INDEX({"","_","-","="},IF(OR($D303 &gt;= AL$6, $E303 &lt; AK$6), 0, 1)+IF(OR($F303 &gt;= AL$6, $G303 &lt; AK$6), 0, 2)+1)</f>
        <v/>
      </c>
      <c r="AL303" s="71" t="str">
        <f ca="1">INDEX({"","_","-","="},IF(OR($D303 &gt;= AM$6, $E303 &lt; AL$6), 0, 1)+IF(OR($F303 &gt;= AM$6, $G303 &lt; AL$6), 0, 2)+1)</f>
        <v/>
      </c>
      <c r="AM303" s="71" t="str">
        <f ca="1">INDEX({"","_","-","="},IF(OR($D303 &gt;= AN$6, $E303 &lt; AM$6), 0, 1)+IF(OR($F303 &gt;= AN$6, $G303 &lt; AM$6), 0, 2)+1)</f>
        <v/>
      </c>
      <c r="AN303" s="71" t="str">
        <f ca="1">INDEX({"","_","-","="},IF(OR($D303 &gt;= AO$6, $E303 &lt; AN$6), 0, 1)+IF(OR($F303 &gt;= AO$6, $G303 &lt; AN$6), 0, 2)+1)</f>
        <v/>
      </c>
      <c r="AO303" s="71" t="str">
        <f ca="1">INDEX({"","_","-","="},IF(OR($D303 &gt;= AP$6, $E303 &lt; AO$6), 0, 1)+IF(OR($F303 &gt;= AP$6, $G303 &lt; AO$6), 0, 2)+1)</f>
        <v/>
      </c>
      <c r="AP303" s="71" t="str">
        <f ca="1">INDEX({"","_","-","="},IF(OR($D303 &gt;= AQ$6, $E303 &lt; AP$6), 0, 1)+IF(OR($F303 &gt;= AQ$6, $G303 &lt; AP$6), 0, 2)+1)</f>
        <v/>
      </c>
      <c r="AQ303" s="71" t="str">
        <f ca="1">INDEX({"","_","-","="},IF(OR($D303 &gt;= AR$6, $E303 &lt; AQ$6), 0, 1)+IF(OR($F303 &gt;= AR$6, $G303 &lt; AQ$6), 0, 2)+1)</f>
        <v/>
      </c>
      <c r="AR303" s="71" t="str">
        <f ca="1">INDEX({"","_","-","="},IF(OR($D303 &gt;= AS$6, $E303 &lt; AR$6), 0, 1)+IF(OR($F303 &gt;= AS$6, $G303 &lt; AR$6), 0, 2)+1)</f>
        <v/>
      </c>
      <c r="AS303" s="71" t="str">
        <f ca="1">INDEX({"","_","-","="},IF(OR($D303 &gt;= AT$6, $E303 &lt; AS$6), 0, 1)+IF(OR($F303 &gt;= AT$6, $G303 &lt; AS$6), 0, 2)+1)</f>
        <v/>
      </c>
      <c r="AT303" s="71" t="str">
        <f ca="1">INDEX({"","_","-","="},IF(OR($D303 &gt;= AU$6, $E303 &lt; AT$6), 0, 1)+IF(OR($F303 &gt;= AU$6, $G303 &lt; AT$6), 0, 2)+1)</f>
        <v/>
      </c>
      <c r="AU303" s="71" t="str">
        <f ca="1">INDEX({"","_","-","="},IF(OR($D303 &gt;= AV$6, $E303 &lt; AU$6), 0, 1)+IF(OR($F303 &gt;= AV$6, $G303 &lt; AU$6), 0, 2)+1)</f>
        <v/>
      </c>
      <c r="AV303" s="71" t="str">
        <f ca="1">INDEX({"","_","-","="},IF(OR($D303 &gt;= AW$6, $E303 &lt; AV$6), 0, 1)+IF(OR($F303 &gt;= AW$6, $G303 &lt; AV$6), 0, 2)+1)</f>
        <v/>
      </c>
      <c r="AW303" s="71" t="str">
        <f ca="1">INDEX({"","_","-","="},IF(OR($D303 &gt;= AX$6, $E303 &lt; AW$6), 0, 1)+IF(OR($F303 &gt;= AX$6, $G303 &lt; AW$6), 0, 2)+1)</f>
        <v/>
      </c>
      <c r="AX303" s="71" t="str">
        <f ca="1">INDEX({"","_","-","="},IF(OR($D303 &gt;= AY$6, $E303 &lt; AX$6), 0, 1)+IF(OR($F303 &gt;= AY$6, $G303 &lt; AX$6), 0, 2)+1)</f>
        <v/>
      </c>
      <c r="AY303" s="71" t="str">
        <f ca="1">INDEX({"","_","-","="},IF(OR($D303 &gt;= AZ$6, $E303 &lt; AY$6), 0, 1)+IF(OR($F303 &gt;= AZ$6, $G303 &lt; AY$6), 0, 2)+1)</f>
        <v/>
      </c>
      <c r="AZ303" s="71" t="str">
        <f ca="1">INDEX({"","_","-","="},IF(OR($D303 &gt;= BA$6, $E303 &lt; AZ$6), 0, 1)+IF(OR($F303 &gt;= BA$6, $G303 &lt; AZ$6), 0, 2)+1)</f>
        <v/>
      </c>
      <c r="BA303" s="71" t="str">
        <f ca="1">INDEX({"","_","-","="},IF(OR($D303 &gt;= BB$6, $E303 &lt; BA$6), 0, 1)+IF(OR($F303 &gt;= BB$6, $G303 &lt; BA$6), 0, 2)+1)</f>
        <v/>
      </c>
      <c r="BB303" s="71" t="str">
        <f ca="1">INDEX({"","_","-","="},IF(OR($D303 &gt;= BC$6, $E303 &lt; BB$6), 0, 1)+IF(OR($F303 &gt;= BC$6, $G303 &lt; BB$6), 0, 2)+1)</f>
        <v/>
      </c>
      <c r="BC303" s="71" t="str">
        <f ca="1">INDEX({"","_","-","="},IF(OR($D303 &gt;= BD$6, $E303 &lt; BC$6), 0, 1)+IF(OR($F303 &gt;= BD$6, $G303 &lt; BC$6), 0, 2)+1)</f>
        <v/>
      </c>
      <c r="BD303" s="71" t="str">
        <f ca="1">INDEX({"","_","-","="},IF(OR($D303 &gt;= BE$6, $E303 &lt; BD$6), 0, 1)+IF(OR($F303 &gt;= BE$6, $G303 &lt; BD$6), 0, 2)+1)</f>
        <v/>
      </c>
      <c r="BE303" s="71" t="str">
        <f ca="1">INDEX({"","_","-","="},IF(OR($D303 &gt;= BF$6, $E303 &lt; BE$6), 0, 1)+IF(OR($F303 &gt;= BF$6, $G303 &lt; BE$6), 0, 2)+1)</f>
        <v/>
      </c>
      <c r="BF303" s="71" t="str">
        <f ca="1">INDEX({"","_","-","="},IF(OR($D303 &gt;= BG$6, $E303 &lt; BF$6), 0, 1)+IF(OR($F303 &gt;= BG$6, $G303 &lt; BF$6), 0, 2)+1)</f>
        <v/>
      </c>
      <c r="BG303" s="71" t="str">
        <f ca="1">INDEX({"","_","-","="},IF(OR($D303 &gt;= BH$6, $E303 &lt; BG$6), 0, 1)+IF(OR($F303 &gt;= BH$6, $G303 &lt; BG$6), 0, 2)+1)</f>
        <v/>
      </c>
      <c r="BH303" s="71" t="str">
        <f ca="1">INDEX({"","_","-","="},IF(OR($D303 &gt;= BI$6, $E303 &lt; BH$6), 0, 1)+IF(OR($F303 &gt;= BI$6, $G303 &lt; BH$6), 0, 2)+1)</f>
        <v/>
      </c>
      <c r="BI303" s="71" t="str">
        <f ca="1">INDEX({"","_","-","="},IF(OR($D303 &gt;= BJ$6, $E303 &lt; BI$6), 0, 1)+IF(OR($F303 &gt;= BJ$6, $G303 &lt; BI$6), 0, 2)+1)</f>
        <v/>
      </c>
      <c r="BJ303" s="71" t="str">
        <f ca="1">INDEX({"","_","-","="},IF(OR($D303 &gt;= BK$6, $E303 &lt; BJ$6), 0, 1)+IF(OR($F303 &gt;= BK$6, $G303 &lt; BJ$6), 0, 2)+1)</f>
        <v/>
      </c>
      <c r="BK303" s="71" t="str">
        <f ca="1">INDEX({"","_","-","="},IF(OR($D303 &gt;= BL$6, $E303 &lt; BK$6), 0, 1)+IF(OR($F303 &gt;= BL$6, $G303 &lt; BK$6), 0, 2)+1)</f>
        <v/>
      </c>
      <c r="BL303" s="71" t="str">
        <f ca="1">INDEX({"","_","-","="},IF(OR($D303 &gt;= BM$6, $E303 &lt; BL$6), 0, 1)+IF(OR($F303 &gt;= BM$6, $G303 &lt; BL$6), 0, 2)+1)</f>
        <v/>
      </c>
      <c r="BM303" s="71" t="str">
        <f ca="1">INDEX({"","_","-","="},IF(OR($D303 &gt;= BN$6, $E303 &lt; BM$6), 0, 1)+IF(OR($F303 &gt;= BN$6, $G303 &lt; BM$6), 0, 2)+1)</f>
        <v/>
      </c>
      <c r="BN303" s="71" t="str">
        <f ca="1">INDEX({"","_","-","="},IF(OR($D303 &gt;= BO$6, $E303 &lt; BN$6), 0, 1)+IF(OR($F303 &gt;= BO$6, $G303 &lt; BN$6), 0, 2)+1)</f>
        <v/>
      </c>
      <c r="BO303" s="71" t="str">
        <f ca="1">INDEX({"","_","-","="},IF(OR($D303 &gt;= BP$6, $E303 &lt; BO$6), 0, 1)+IF(OR($F303 &gt;= BP$6, $G303 &lt; BO$6), 0, 2)+1)</f>
        <v/>
      </c>
      <c r="BP303" s="71" t="str">
        <f ca="1">INDEX({"","_","-","="},IF(OR($D303 &gt;= BQ$6, $E303 &lt; BP$6), 0, 1)+IF(OR($F303 &gt;= BQ$6, $G303 &lt; BP$6), 0, 2)+1)</f>
        <v/>
      </c>
      <c r="BQ303" s="71" t="str">
        <f ca="1">INDEX({"","_","-","="},IF(OR($D303 &gt;= BR$6, $E303 &lt; BQ$6), 0, 1)+IF(OR($F303 &gt;= BR$6, $G303 &lt; BQ$6), 0, 2)+1)</f>
        <v/>
      </c>
      <c r="BR303" s="71" t="str">
        <f ca="1">INDEX({"","_","-","="},IF(OR($D303 &gt;= BS$6, $E303 &lt; BR$6), 0, 1)+IF(OR($F303 &gt;= BS$6, $G303 &lt; BR$6), 0, 2)+1)</f>
        <v/>
      </c>
      <c r="BS303" s="71" t="str">
        <f ca="1">INDEX({"","_","-","="},IF(OR($D303 &gt;= BT$6, $E303 &lt; BS$6), 0, 1)+IF(OR($F303 &gt;= BT$6, $G303 &lt; BS$6), 0, 2)+1)</f>
        <v/>
      </c>
      <c r="BT303" s="71" t="str">
        <f ca="1">INDEX({"","_","-","="},IF(OR($D303 &gt;= BU$6, $E303 &lt; BT$6), 0, 1)+IF(OR($F303 &gt;= BU$6, $G303 &lt; BT$6), 0, 2)+1)</f>
        <v/>
      </c>
      <c r="BU303" s="71" t="str">
        <f ca="1">INDEX({"","_","-","="},IF(OR($D303 &gt;= BV$6, $E303 &lt; BU$6), 0, 1)+IF(OR($F303 &gt;= BV$6, $G303 &lt; BU$6), 0, 2)+1)</f>
        <v/>
      </c>
      <c r="BV303" s="71" t="str">
        <f ca="1">INDEX({"","_","-","="},IF(OR($D303 &gt;= BW$6, $E303 &lt; BV$6), 0, 1)+IF(OR($F303 &gt;= BW$6, $G303 &lt; BV$6), 0, 2)+1)</f>
        <v/>
      </c>
      <c r="BW303" s="71" t="str">
        <f ca="1">INDEX({"","_","-","="},IF(OR($D303 &gt;= BX$6, $E303 &lt; BW$6), 0, 1)+IF(OR($F303 &gt;= BX$6, $G303 &lt; BW$6), 0, 2)+1)</f>
        <v/>
      </c>
      <c r="BX303" s="71" t="str">
        <f ca="1">INDEX({"","_","-","="},IF(OR($D303 &gt;= BY$6, $E303 &lt; BX$6), 0, 1)+IF(OR($F303 &gt;= BY$6, $G303 &lt; BX$6), 0, 2)+1)</f>
        <v/>
      </c>
      <c r="BY303" s="71" t="str">
        <f ca="1">INDEX({"","_","-","="},IF(OR($D303 &gt;= BZ$6, $E303 &lt; BY$6), 0, 1)+IF(OR($F303 &gt;= BZ$6, $G303 &lt; BY$6), 0, 2)+1)</f>
        <v/>
      </c>
      <c r="BZ303" s="71" t="str">
        <f ca="1">INDEX({"","_","-","="},IF(OR($D303 &gt;= CA$6, $E303 &lt; BZ$6), 0, 1)+IF(OR($F303 &gt;= CA$6, $G303 &lt; BZ$6), 0, 2)+1)</f>
        <v/>
      </c>
      <c r="CA303" s="71" t="str">
        <f ca="1">INDEX({"","_","-","="},IF(OR($D303 &gt;= CB$6, $E303 &lt; CA$6), 0, 1)+IF(OR($F303 &gt;= CB$6, $G303 &lt; CA$6), 0, 2)+1)</f>
        <v/>
      </c>
      <c r="CB303" s="71" t="str">
        <f ca="1">INDEX({"","_","-","="},IF(OR($D303 &gt;= CC$6, $E303 &lt; CB$6), 0, 1)+IF(OR($F303 &gt;= CC$6, $G303 &lt; CB$6), 0, 2)+1)</f>
        <v/>
      </c>
      <c r="CC303" s="71" t="str">
        <f ca="1">INDEX({"","_","-","="},IF(OR($D303 &gt;= CD$6, $E303 &lt; CC$6), 0, 1)+IF(OR($F303 &gt;= CD$6, $G303 &lt; CC$6), 0, 2)+1)</f>
        <v/>
      </c>
      <c r="CD303" s="71" t="str">
        <f ca="1">INDEX({"","_","-","="},IF(OR($D303 &gt;= CE$6, $E303 &lt; CD$6), 0, 1)+IF(OR($F303 &gt;= CE$6, $G303 &lt; CD$6), 0, 2)+1)</f>
        <v/>
      </c>
    </row>
    <row r="304" spans="1:82">
      <c r="A304" s="8" t="str">
        <f ca="1">IF('临-进度'!N299,'临-进度'!$A299,"")</f>
        <v/>
      </c>
      <c r="B304" s="8" t="str">
        <f ca="1">IF('临-进度'!N299,'临-进度'!$B299,"")</f>
        <v/>
      </c>
      <c r="C304" s="8" t="str">
        <f ca="1">IF('临-进度'!N299,'临-进度'!$F299,"")</f>
        <v/>
      </c>
      <c r="D304" s="42" t="str">
        <f ca="1">IF('临-进度'!$N299,'临-进度'!$J299,"")</f>
        <v/>
      </c>
      <c r="E304" s="42" t="str">
        <f ca="1">IF('临-进度'!$N299,'临-进度'!$AF299,"")</f>
        <v/>
      </c>
      <c r="F304" s="42" t="str">
        <f ca="1">IF('临-进度'!$N299,'临-进度'!$K299,"")</f>
        <v/>
      </c>
      <c r="G304" s="76" t="str">
        <f ca="1">IF('临-进度'!$N299,'临-进度'!$AG299,"")</f>
        <v/>
      </c>
      <c r="H304" s="71" t="str">
        <f ca="1">INDEX({"","_","-","="},IF(OR($D304 &gt;= I$6, $E304 &lt; H$6), 0, 1)+IF(OR($F304 &gt;= I$6, $G304 &lt; H$6), 0, 2)+1)</f>
        <v/>
      </c>
      <c r="I304" s="71" t="str">
        <f ca="1">INDEX({"","_","-","="},IF(OR($D304 &gt;= J$6, $E304 &lt; I$6), 0, 1)+IF(OR($F304 &gt;= J$6, $G304 &lt; I$6), 0, 2)+1)</f>
        <v/>
      </c>
      <c r="J304" s="71" t="str">
        <f ca="1">INDEX({"","_","-","="},IF(OR($D304 &gt;= K$6, $E304 &lt; J$6), 0, 1)+IF(OR($F304 &gt;= K$6, $G304 &lt; J$6), 0, 2)+1)</f>
        <v/>
      </c>
      <c r="K304" s="71" t="str">
        <f ca="1">INDEX({"","_","-","="},IF(OR($D304 &gt;= L$6, $E304 &lt; K$6), 0, 1)+IF(OR($F304 &gt;= L$6, $G304 &lt; K$6), 0, 2)+1)</f>
        <v/>
      </c>
      <c r="L304" s="71" t="str">
        <f ca="1">INDEX({"","_","-","="},IF(OR($D304 &gt;= M$6, $E304 &lt; L$6), 0, 1)+IF(OR($F304 &gt;= M$6, $G304 &lt; L$6), 0, 2)+1)</f>
        <v/>
      </c>
      <c r="M304" s="71" t="str">
        <f ca="1">INDEX({"","_","-","="},IF(OR($D304 &gt;= N$6, $E304 &lt; M$6), 0, 1)+IF(OR($F304 &gt;= N$6, $G304 &lt; M$6), 0, 2)+1)</f>
        <v/>
      </c>
      <c r="N304" s="71" t="str">
        <f ca="1">INDEX({"","_","-","="},IF(OR($D304 &gt;= O$6, $E304 &lt; N$6), 0, 1)+IF(OR($F304 &gt;= O$6, $G304 &lt; N$6), 0, 2)+1)</f>
        <v/>
      </c>
      <c r="O304" s="71" t="str">
        <f ca="1">INDEX({"","_","-","="},IF(OR($D304 &gt;= P$6, $E304 &lt; O$6), 0, 1)+IF(OR($F304 &gt;= P$6, $G304 &lt; O$6), 0, 2)+1)</f>
        <v/>
      </c>
      <c r="P304" s="71" t="str">
        <f ca="1">INDEX({"","_","-","="},IF(OR($D304 &gt;= Q$6, $E304 &lt; P$6), 0, 1)+IF(OR($F304 &gt;= Q$6, $G304 &lt; P$6), 0, 2)+1)</f>
        <v/>
      </c>
      <c r="Q304" s="71" t="str">
        <f ca="1">INDEX({"","_","-","="},IF(OR($D304 &gt;= R$6, $E304 &lt; Q$6), 0, 1)+IF(OR($F304 &gt;= R$6, $G304 &lt; Q$6), 0, 2)+1)</f>
        <v/>
      </c>
      <c r="R304" s="71" t="str">
        <f ca="1">INDEX({"","_","-","="},IF(OR($D304 &gt;= S$6, $E304 &lt; R$6), 0, 1)+IF(OR($F304 &gt;= S$6, $G304 &lt; R$6), 0, 2)+1)</f>
        <v/>
      </c>
      <c r="S304" s="71" t="str">
        <f ca="1">INDEX({"","_","-","="},IF(OR($D304 &gt;= T$6, $E304 &lt; S$6), 0, 1)+IF(OR($F304 &gt;= T$6, $G304 &lt; S$6), 0, 2)+1)</f>
        <v/>
      </c>
      <c r="T304" s="71" t="str">
        <f ca="1">INDEX({"","_","-","="},IF(OR($D304 &gt;= U$6, $E304 &lt; T$6), 0, 1)+IF(OR($F304 &gt;= U$6, $G304 &lt; T$6), 0, 2)+1)</f>
        <v/>
      </c>
      <c r="U304" s="71" t="str">
        <f ca="1">INDEX({"","_","-","="},IF(OR($D304 &gt;= V$6, $E304 &lt; U$6), 0, 1)+IF(OR($F304 &gt;= V$6, $G304 &lt; U$6), 0, 2)+1)</f>
        <v/>
      </c>
      <c r="V304" s="71" t="str">
        <f ca="1">INDEX({"","_","-","="},IF(OR($D304 &gt;= W$6, $E304 &lt; V$6), 0, 1)+IF(OR($F304 &gt;= W$6, $G304 &lt; V$6), 0, 2)+1)</f>
        <v/>
      </c>
      <c r="W304" s="71" t="str">
        <f ca="1">INDEX({"","_","-","="},IF(OR($D304 &gt;= X$6, $E304 &lt; W$6), 0, 1)+IF(OR($F304 &gt;= X$6, $G304 &lt; W$6), 0, 2)+1)</f>
        <v/>
      </c>
      <c r="X304" s="71" t="str">
        <f ca="1">INDEX({"","_","-","="},IF(OR($D304 &gt;= Y$6, $E304 &lt; X$6), 0, 1)+IF(OR($F304 &gt;= Y$6, $G304 &lt; X$6), 0, 2)+1)</f>
        <v/>
      </c>
      <c r="Y304" s="71" t="str">
        <f ca="1">INDEX({"","_","-","="},IF(OR($D304 &gt;= Z$6, $E304 &lt; Y$6), 0, 1)+IF(OR($F304 &gt;= Z$6, $G304 &lt; Y$6), 0, 2)+1)</f>
        <v/>
      </c>
      <c r="Z304" s="71" t="str">
        <f ca="1">INDEX({"","_","-","="},IF(OR($D304 &gt;= AA$6, $E304 &lt; Z$6), 0, 1)+IF(OR($F304 &gt;= AA$6, $G304 &lt; Z$6), 0, 2)+1)</f>
        <v/>
      </c>
      <c r="AA304" s="71" t="str">
        <f ca="1">INDEX({"","_","-","="},IF(OR($D304 &gt;= AB$6, $E304 &lt; AA$6), 0, 1)+IF(OR($F304 &gt;= AB$6, $G304 &lt; AA$6), 0, 2)+1)</f>
        <v/>
      </c>
      <c r="AB304" s="71" t="str">
        <f ca="1">INDEX({"","_","-","="},IF(OR($D304 &gt;= AC$6, $E304 &lt; AB$6), 0, 1)+IF(OR($F304 &gt;= AC$6, $G304 &lt; AB$6), 0, 2)+1)</f>
        <v/>
      </c>
      <c r="AC304" s="71" t="str">
        <f ca="1">INDEX({"","_","-","="},IF(OR($D304 &gt;= AD$6, $E304 &lt; AC$6), 0, 1)+IF(OR($F304 &gt;= AD$6, $G304 &lt; AC$6), 0, 2)+1)</f>
        <v/>
      </c>
      <c r="AD304" s="71" t="str">
        <f ca="1">INDEX({"","_","-","="},IF(OR($D304 &gt;= AE$6, $E304 &lt; AD$6), 0, 1)+IF(OR($F304 &gt;= AE$6, $G304 &lt; AD$6), 0, 2)+1)</f>
        <v/>
      </c>
      <c r="AE304" s="71" t="str">
        <f ca="1">INDEX({"","_","-","="},IF(OR($D304 &gt;= AF$6, $E304 &lt; AE$6), 0, 1)+IF(OR($F304 &gt;= AF$6, $G304 &lt; AE$6), 0, 2)+1)</f>
        <v/>
      </c>
      <c r="AF304" s="71" t="str">
        <f ca="1">INDEX({"","_","-","="},IF(OR($D304 &gt;= AG$6, $E304 &lt; AF$6), 0, 1)+IF(OR($F304 &gt;= AG$6, $G304 &lt; AF$6), 0, 2)+1)</f>
        <v/>
      </c>
      <c r="AG304" s="71" t="str">
        <f ca="1">INDEX({"","_","-","="},IF(OR($D304 &gt;= AH$6, $E304 &lt; AG$6), 0, 1)+IF(OR($F304 &gt;= AH$6, $G304 &lt; AG$6), 0, 2)+1)</f>
        <v/>
      </c>
      <c r="AH304" s="71" t="str">
        <f ca="1">INDEX({"","_","-","="},IF(OR($D304 &gt;= AI$6, $E304 &lt; AH$6), 0, 1)+IF(OR($F304 &gt;= AI$6, $G304 &lt; AH$6), 0, 2)+1)</f>
        <v/>
      </c>
      <c r="AI304" s="71" t="str">
        <f ca="1">INDEX({"","_","-","="},IF(OR($D304 &gt;= AJ$6, $E304 &lt; AI$6), 0, 1)+IF(OR($F304 &gt;= AJ$6, $G304 &lt; AI$6), 0, 2)+1)</f>
        <v/>
      </c>
      <c r="AJ304" s="71" t="str">
        <f ca="1">INDEX({"","_","-","="},IF(OR($D304 &gt;= AK$6, $E304 &lt; AJ$6), 0, 1)+IF(OR($F304 &gt;= AK$6, $G304 &lt; AJ$6), 0, 2)+1)</f>
        <v/>
      </c>
      <c r="AK304" s="71" t="str">
        <f ca="1">INDEX({"","_","-","="},IF(OR($D304 &gt;= AL$6, $E304 &lt; AK$6), 0, 1)+IF(OR($F304 &gt;= AL$6, $G304 &lt; AK$6), 0, 2)+1)</f>
        <v/>
      </c>
      <c r="AL304" s="71" t="str">
        <f ca="1">INDEX({"","_","-","="},IF(OR($D304 &gt;= AM$6, $E304 &lt; AL$6), 0, 1)+IF(OR($F304 &gt;= AM$6, $G304 &lt; AL$6), 0, 2)+1)</f>
        <v/>
      </c>
      <c r="AM304" s="71" t="str">
        <f ca="1">INDEX({"","_","-","="},IF(OR($D304 &gt;= AN$6, $E304 &lt; AM$6), 0, 1)+IF(OR($F304 &gt;= AN$6, $G304 &lt; AM$6), 0, 2)+1)</f>
        <v/>
      </c>
      <c r="AN304" s="71" t="str">
        <f ca="1">INDEX({"","_","-","="},IF(OR($D304 &gt;= AO$6, $E304 &lt; AN$6), 0, 1)+IF(OR($F304 &gt;= AO$6, $G304 &lt; AN$6), 0, 2)+1)</f>
        <v/>
      </c>
      <c r="AO304" s="71" t="str">
        <f ca="1">INDEX({"","_","-","="},IF(OR($D304 &gt;= AP$6, $E304 &lt; AO$6), 0, 1)+IF(OR($F304 &gt;= AP$6, $G304 &lt; AO$6), 0, 2)+1)</f>
        <v/>
      </c>
      <c r="AP304" s="71" t="str">
        <f ca="1">INDEX({"","_","-","="},IF(OR($D304 &gt;= AQ$6, $E304 &lt; AP$6), 0, 1)+IF(OR($F304 &gt;= AQ$6, $G304 &lt; AP$6), 0, 2)+1)</f>
        <v/>
      </c>
      <c r="AQ304" s="71" t="str">
        <f ca="1">INDEX({"","_","-","="},IF(OR($D304 &gt;= AR$6, $E304 &lt; AQ$6), 0, 1)+IF(OR($F304 &gt;= AR$6, $G304 &lt; AQ$6), 0, 2)+1)</f>
        <v/>
      </c>
      <c r="AR304" s="71" t="str">
        <f ca="1">INDEX({"","_","-","="},IF(OR($D304 &gt;= AS$6, $E304 &lt; AR$6), 0, 1)+IF(OR($F304 &gt;= AS$6, $G304 &lt; AR$6), 0, 2)+1)</f>
        <v/>
      </c>
      <c r="AS304" s="71" t="str">
        <f ca="1">INDEX({"","_","-","="},IF(OR($D304 &gt;= AT$6, $E304 &lt; AS$6), 0, 1)+IF(OR($F304 &gt;= AT$6, $G304 &lt; AS$6), 0, 2)+1)</f>
        <v/>
      </c>
      <c r="AT304" s="71" t="str">
        <f ca="1">INDEX({"","_","-","="},IF(OR($D304 &gt;= AU$6, $E304 &lt; AT$6), 0, 1)+IF(OR($F304 &gt;= AU$6, $G304 &lt; AT$6), 0, 2)+1)</f>
        <v/>
      </c>
      <c r="AU304" s="71" t="str">
        <f ca="1">INDEX({"","_","-","="},IF(OR($D304 &gt;= AV$6, $E304 &lt; AU$6), 0, 1)+IF(OR($F304 &gt;= AV$6, $G304 &lt; AU$6), 0, 2)+1)</f>
        <v/>
      </c>
      <c r="AV304" s="71" t="str">
        <f ca="1">INDEX({"","_","-","="},IF(OR($D304 &gt;= AW$6, $E304 &lt; AV$6), 0, 1)+IF(OR($F304 &gt;= AW$6, $G304 &lt; AV$6), 0, 2)+1)</f>
        <v/>
      </c>
      <c r="AW304" s="71" t="str">
        <f ca="1">INDEX({"","_","-","="},IF(OR($D304 &gt;= AX$6, $E304 &lt; AW$6), 0, 1)+IF(OR($F304 &gt;= AX$6, $G304 &lt; AW$6), 0, 2)+1)</f>
        <v/>
      </c>
      <c r="AX304" s="71" t="str">
        <f ca="1">INDEX({"","_","-","="},IF(OR($D304 &gt;= AY$6, $E304 &lt; AX$6), 0, 1)+IF(OR($F304 &gt;= AY$6, $G304 &lt; AX$6), 0, 2)+1)</f>
        <v/>
      </c>
      <c r="AY304" s="71" t="str">
        <f ca="1">INDEX({"","_","-","="},IF(OR($D304 &gt;= AZ$6, $E304 &lt; AY$6), 0, 1)+IF(OR($F304 &gt;= AZ$6, $G304 &lt; AY$6), 0, 2)+1)</f>
        <v/>
      </c>
      <c r="AZ304" s="71" t="str">
        <f ca="1">INDEX({"","_","-","="},IF(OR($D304 &gt;= BA$6, $E304 &lt; AZ$6), 0, 1)+IF(OR($F304 &gt;= BA$6, $G304 &lt; AZ$6), 0, 2)+1)</f>
        <v/>
      </c>
      <c r="BA304" s="71" t="str">
        <f ca="1">INDEX({"","_","-","="},IF(OR($D304 &gt;= BB$6, $E304 &lt; BA$6), 0, 1)+IF(OR($F304 &gt;= BB$6, $G304 &lt; BA$6), 0, 2)+1)</f>
        <v/>
      </c>
      <c r="BB304" s="71" t="str">
        <f ca="1">INDEX({"","_","-","="},IF(OR($D304 &gt;= BC$6, $E304 &lt; BB$6), 0, 1)+IF(OR($F304 &gt;= BC$6, $G304 &lt; BB$6), 0, 2)+1)</f>
        <v/>
      </c>
      <c r="BC304" s="71" t="str">
        <f ca="1">INDEX({"","_","-","="},IF(OR($D304 &gt;= BD$6, $E304 &lt; BC$6), 0, 1)+IF(OR($F304 &gt;= BD$6, $G304 &lt; BC$6), 0, 2)+1)</f>
        <v/>
      </c>
      <c r="BD304" s="71" t="str">
        <f ca="1">INDEX({"","_","-","="},IF(OR($D304 &gt;= BE$6, $E304 &lt; BD$6), 0, 1)+IF(OR($F304 &gt;= BE$6, $G304 &lt; BD$6), 0, 2)+1)</f>
        <v/>
      </c>
      <c r="BE304" s="71" t="str">
        <f ca="1">INDEX({"","_","-","="},IF(OR($D304 &gt;= BF$6, $E304 &lt; BE$6), 0, 1)+IF(OR($F304 &gt;= BF$6, $G304 &lt; BE$6), 0, 2)+1)</f>
        <v/>
      </c>
      <c r="BF304" s="71" t="str">
        <f ca="1">INDEX({"","_","-","="},IF(OR($D304 &gt;= BG$6, $E304 &lt; BF$6), 0, 1)+IF(OR($F304 &gt;= BG$6, $G304 &lt; BF$6), 0, 2)+1)</f>
        <v/>
      </c>
      <c r="BG304" s="71" t="str">
        <f ca="1">INDEX({"","_","-","="},IF(OR($D304 &gt;= BH$6, $E304 &lt; BG$6), 0, 1)+IF(OR($F304 &gt;= BH$6, $G304 &lt; BG$6), 0, 2)+1)</f>
        <v/>
      </c>
      <c r="BH304" s="71" t="str">
        <f ca="1">INDEX({"","_","-","="},IF(OR($D304 &gt;= BI$6, $E304 &lt; BH$6), 0, 1)+IF(OR($F304 &gt;= BI$6, $G304 &lt; BH$6), 0, 2)+1)</f>
        <v/>
      </c>
      <c r="BI304" s="71" t="str">
        <f ca="1">INDEX({"","_","-","="},IF(OR($D304 &gt;= BJ$6, $E304 &lt; BI$6), 0, 1)+IF(OR($F304 &gt;= BJ$6, $G304 &lt; BI$6), 0, 2)+1)</f>
        <v/>
      </c>
      <c r="BJ304" s="71" t="str">
        <f ca="1">INDEX({"","_","-","="},IF(OR($D304 &gt;= BK$6, $E304 &lt; BJ$6), 0, 1)+IF(OR($F304 &gt;= BK$6, $G304 &lt; BJ$6), 0, 2)+1)</f>
        <v/>
      </c>
      <c r="BK304" s="71" t="str">
        <f ca="1">INDEX({"","_","-","="},IF(OR($D304 &gt;= BL$6, $E304 &lt; BK$6), 0, 1)+IF(OR($F304 &gt;= BL$6, $G304 &lt; BK$6), 0, 2)+1)</f>
        <v/>
      </c>
      <c r="BL304" s="71" t="str">
        <f ca="1">INDEX({"","_","-","="},IF(OR($D304 &gt;= BM$6, $E304 &lt; BL$6), 0, 1)+IF(OR($F304 &gt;= BM$6, $G304 &lt; BL$6), 0, 2)+1)</f>
        <v/>
      </c>
      <c r="BM304" s="71" t="str">
        <f ca="1">INDEX({"","_","-","="},IF(OR($D304 &gt;= BN$6, $E304 &lt; BM$6), 0, 1)+IF(OR($F304 &gt;= BN$6, $G304 &lt; BM$6), 0, 2)+1)</f>
        <v/>
      </c>
      <c r="BN304" s="71" t="str">
        <f ca="1">INDEX({"","_","-","="},IF(OR($D304 &gt;= BO$6, $E304 &lt; BN$6), 0, 1)+IF(OR($F304 &gt;= BO$6, $G304 &lt; BN$6), 0, 2)+1)</f>
        <v/>
      </c>
      <c r="BO304" s="71" t="str">
        <f ca="1">INDEX({"","_","-","="},IF(OR($D304 &gt;= BP$6, $E304 &lt; BO$6), 0, 1)+IF(OR($F304 &gt;= BP$6, $G304 &lt; BO$6), 0, 2)+1)</f>
        <v/>
      </c>
      <c r="BP304" s="71" t="str">
        <f ca="1">INDEX({"","_","-","="},IF(OR($D304 &gt;= BQ$6, $E304 &lt; BP$6), 0, 1)+IF(OR($F304 &gt;= BQ$6, $G304 &lt; BP$6), 0, 2)+1)</f>
        <v/>
      </c>
      <c r="BQ304" s="71" t="str">
        <f ca="1">INDEX({"","_","-","="},IF(OR($D304 &gt;= BR$6, $E304 &lt; BQ$6), 0, 1)+IF(OR($F304 &gt;= BR$6, $G304 &lt; BQ$6), 0, 2)+1)</f>
        <v/>
      </c>
      <c r="BR304" s="71" t="str">
        <f ca="1">INDEX({"","_","-","="},IF(OR($D304 &gt;= BS$6, $E304 &lt; BR$6), 0, 1)+IF(OR($F304 &gt;= BS$6, $G304 &lt; BR$6), 0, 2)+1)</f>
        <v/>
      </c>
      <c r="BS304" s="71" t="str">
        <f ca="1">INDEX({"","_","-","="},IF(OR($D304 &gt;= BT$6, $E304 &lt; BS$6), 0, 1)+IF(OR($F304 &gt;= BT$6, $G304 &lt; BS$6), 0, 2)+1)</f>
        <v/>
      </c>
      <c r="BT304" s="71" t="str">
        <f ca="1">INDEX({"","_","-","="},IF(OR($D304 &gt;= BU$6, $E304 &lt; BT$6), 0, 1)+IF(OR($F304 &gt;= BU$6, $G304 &lt; BT$6), 0, 2)+1)</f>
        <v/>
      </c>
      <c r="BU304" s="71" t="str">
        <f ca="1">INDEX({"","_","-","="},IF(OR($D304 &gt;= BV$6, $E304 &lt; BU$6), 0, 1)+IF(OR($F304 &gt;= BV$6, $G304 &lt; BU$6), 0, 2)+1)</f>
        <v/>
      </c>
      <c r="BV304" s="71" t="str">
        <f ca="1">INDEX({"","_","-","="},IF(OR($D304 &gt;= BW$6, $E304 &lt; BV$6), 0, 1)+IF(OR($F304 &gt;= BW$6, $G304 &lt; BV$6), 0, 2)+1)</f>
        <v/>
      </c>
      <c r="BW304" s="71" t="str">
        <f ca="1">INDEX({"","_","-","="},IF(OR($D304 &gt;= BX$6, $E304 &lt; BW$6), 0, 1)+IF(OR($F304 &gt;= BX$6, $G304 &lt; BW$6), 0, 2)+1)</f>
        <v/>
      </c>
      <c r="BX304" s="71" t="str">
        <f ca="1">INDEX({"","_","-","="},IF(OR($D304 &gt;= BY$6, $E304 &lt; BX$6), 0, 1)+IF(OR($F304 &gt;= BY$6, $G304 &lt; BX$6), 0, 2)+1)</f>
        <v/>
      </c>
      <c r="BY304" s="71" t="str">
        <f ca="1">INDEX({"","_","-","="},IF(OR($D304 &gt;= BZ$6, $E304 &lt; BY$6), 0, 1)+IF(OR($F304 &gt;= BZ$6, $G304 &lt; BY$6), 0, 2)+1)</f>
        <v/>
      </c>
      <c r="BZ304" s="71" t="str">
        <f ca="1">INDEX({"","_","-","="},IF(OR($D304 &gt;= CA$6, $E304 &lt; BZ$6), 0, 1)+IF(OR($F304 &gt;= CA$6, $G304 &lt; BZ$6), 0, 2)+1)</f>
        <v/>
      </c>
      <c r="CA304" s="71" t="str">
        <f ca="1">INDEX({"","_","-","="},IF(OR($D304 &gt;= CB$6, $E304 &lt; CA$6), 0, 1)+IF(OR($F304 &gt;= CB$6, $G304 &lt; CA$6), 0, 2)+1)</f>
        <v/>
      </c>
      <c r="CB304" s="71" t="str">
        <f ca="1">INDEX({"","_","-","="},IF(OR($D304 &gt;= CC$6, $E304 &lt; CB$6), 0, 1)+IF(OR($F304 &gt;= CC$6, $G304 &lt; CB$6), 0, 2)+1)</f>
        <v/>
      </c>
      <c r="CC304" s="71" t="str">
        <f ca="1">INDEX({"","_","-","="},IF(OR($D304 &gt;= CD$6, $E304 &lt; CC$6), 0, 1)+IF(OR($F304 &gt;= CD$6, $G304 &lt; CC$6), 0, 2)+1)</f>
        <v/>
      </c>
      <c r="CD304" s="71" t="str">
        <f ca="1">INDEX({"","_","-","="},IF(OR($D304 &gt;= CE$6, $E304 &lt; CD$6), 0, 1)+IF(OR($F304 &gt;= CE$6, $G304 &lt; CD$6), 0, 2)+1)</f>
        <v/>
      </c>
    </row>
    <row r="305" spans="1:82">
      <c r="A305" s="8" t="str">
        <f ca="1">IF('临-进度'!N300,'临-进度'!$A300,"")</f>
        <v/>
      </c>
      <c r="B305" s="8" t="str">
        <f ca="1">IF('临-进度'!N300,'临-进度'!$B300,"")</f>
        <v/>
      </c>
      <c r="C305" s="8" t="str">
        <f ca="1">IF('临-进度'!N300,'临-进度'!$F300,"")</f>
        <v/>
      </c>
      <c r="D305" s="42" t="str">
        <f ca="1">IF('临-进度'!$N300,'临-进度'!$J300,"")</f>
        <v/>
      </c>
      <c r="E305" s="42" t="str">
        <f ca="1">IF('临-进度'!$N300,'临-进度'!$AF300,"")</f>
        <v/>
      </c>
      <c r="F305" s="42" t="str">
        <f ca="1">IF('临-进度'!$N300,'临-进度'!$K300,"")</f>
        <v/>
      </c>
      <c r="G305" s="76" t="str">
        <f ca="1">IF('临-进度'!$N300,'临-进度'!$AG300,"")</f>
        <v/>
      </c>
      <c r="H305" s="71" t="str">
        <f ca="1">INDEX({"","_","-","="},IF(OR($D305 &gt;= I$6, $E305 &lt; H$6), 0, 1)+IF(OR($F305 &gt;= I$6, $G305 &lt; H$6), 0, 2)+1)</f>
        <v/>
      </c>
      <c r="I305" s="71" t="str">
        <f ca="1">INDEX({"","_","-","="},IF(OR($D305 &gt;= J$6, $E305 &lt; I$6), 0, 1)+IF(OR($F305 &gt;= J$6, $G305 &lt; I$6), 0, 2)+1)</f>
        <v/>
      </c>
      <c r="J305" s="71" t="str">
        <f ca="1">INDEX({"","_","-","="},IF(OR($D305 &gt;= K$6, $E305 &lt; J$6), 0, 1)+IF(OR($F305 &gt;= K$6, $G305 &lt; J$6), 0, 2)+1)</f>
        <v/>
      </c>
      <c r="K305" s="71" t="str">
        <f ca="1">INDEX({"","_","-","="},IF(OR($D305 &gt;= L$6, $E305 &lt; K$6), 0, 1)+IF(OR($F305 &gt;= L$6, $G305 &lt; K$6), 0, 2)+1)</f>
        <v/>
      </c>
      <c r="L305" s="71" t="str">
        <f ca="1">INDEX({"","_","-","="},IF(OR($D305 &gt;= M$6, $E305 &lt; L$6), 0, 1)+IF(OR($F305 &gt;= M$6, $G305 &lt; L$6), 0, 2)+1)</f>
        <v/>
      </c>
      <c r="M305" s="71" t="str">
        <f ca="1">INDEX({"","_","-","="},IF(OR($D305 &gt;= N$6, $E305 &lt; M$6), 0, 1)+IF(OR($F305 &gt;= N$6, $G305 &lt; M$6), 0, 2)+1)</f>
        <v/>
      </c>
      <c r="N305" s="71" t="str">
        <f ca="1">INDEX({"","_","-","="},IF(OR($D305 &gt;= O$6, $E305 &lt; N$6), 0, 1)+IF(OR($F305 &gt;= O$6, $G305 &lt; N$6), 0, 2)+1)</f>
        <v/>
      </c>
      <c r="O305" s="71" t="str">
        <f ca="1">INDEX({"","_","-","="},IF(OR($D305 &gt;= P$6, $E305 &lt; O$6), 0, 1)+IF(OR($F305 &gt;= P$6, $G305 &lt; O$6), 0, 2)+1)</f>
        <v/>
      </c>
      <c r="P305" s="71" t="str">
        <f ca="1">INDEX({"","_","-","="},IF(OR($D305 &gt;= Q$6, $E305 &lt; P$6), 0, 1)+IF(OR($F305 &gt;= Q$6, $G305 &lt; P$6), 0, 2)+1)</f>
        <v/>
      </c>
      <c r="Q305" s="71" t="str">
        <f ca="1">INDEX({"","_","-","="},IF(OR($D305 &gt;= R$6, $E305 &lt; Q$6), 0, 1)+IF(OR($F305 &gt;= R$6, $G305 &lt; Q$6), 0, 2)+1)</f>
        <v/>
      </c>
      <c r="R305" s="71" t="str">
        <f ca="1">INDEX({"","_","-","="},IF(OR($D305 &gt;= S$6, $E305 &lt; R$6), 0, 1)+IF(OR($F305 &gt;= S$6, $G305 &lt; R$6), 0, 2)+1)</f>
        <v/>
      </c>
      <c r="S305" s="71" t="str">
        <f ca="1">INDEX({"","_","-","="},IF(OR($D305 &gt;= T$6, $E305 &lt; S$6), 0, 1)+IF(OR($F305 &gt;= T$6, $G305 &lt; S$6), 0, 2)+1)</f>
        <v/>
      </c>
      <c r="T305" s="71" t="str">
        <f ca="1">INDEX({"","_","-","="},IF(OR($D305 &gt;= U$6, $E305 &lt; T$6), 0, 1)+IF(OR($F305 &gt;= U$6, $G305 &lt; T$6), 0, 2)+1)</f>
        <v/>
      </c>
      <c r="U305" s="71" t="str">
        <f ca="1">INDEX({"","_","-","="},IF(OR($D305 &gt;= V$6, $E305 &lt; U$6), 0, 1)+IF(OR($F305 &gt;= V$6, $G305 &lt; U$6), 0, 2)+1)</f>
        <v/>
      </c>
      <c r="V305" s="71" t="str">
        <f ca="1">INDEX({"","_","-","="},IF(OR($D305 &gt;= W$6, $E305 &lt; V$6), 0, 1)+IF(OR($F305 &gt;= W$6, $G305 &lt; V$6), 0, 2)+1)</f>
        <v/>
      </c>
      <c r="W305" s="71" t="str">
        <f ca="1">INDEX({"","_","-","="},IF(OR($D305 &gt;= X$6, $E305 &lt; W$6), 0, 1)+IF(OR($F305 &gt;= X$6, $G305 &lt; W$6), 0, 2)+1)</f>
        <v/>
      </c>
      <c r="X305" s="71" t="str">
        <f ca="1">INDEX({"","_","-","="},IF(OR($D305 &gt;= Y$6, $E305 &lt; X$6), 0, 1)+IF(OR($F305 &gt;= Y$6, $G305 &lt; X$6), 0, 2)+1)</f>
        <v/>
      </c>
      <c r="Y305" s="71" t="str">
        <f ca="1">INDEX({"","_","-","="},IF(OR($D305 &gt;= Z$6, $E305 &lt; Y$6), 0, 1)+IF(OR($F305 &gt;= Z$6, $G305 &lt; Y$6), 0, 2)+1)</f>
        <v/>
      </c>
      <c r="Z305" s="71" t="str">
        <f ca="1">INDEX({"","_","-","="},IF(OR($D305 &gt;= AA$6, $E305 &lt; Z$6), 0, 1)+IF(OR($F305 &gt;= AA$6, $G305 &lt; Z$6), 0, 2)+1)</f>
        <v/>
      </c>
      <c r="AA305" s="71" t="str">
        <f ca="1">INDEX({"","_","-","="},IF(OR($D305 &gt;= AB$6, $E305 &lt; AA$6), 0, 1)+IF(OR($F305 &gt;= AB$6, $G305 &lt; AA$6), 0, 2)+1)</f>
        <v/>
      </c>
      <c r="AB305" s="71" t="str">
        <f ca="1">INDEX({"","_","-","="},IF(OR($D305 &gt;= AC$6, $E305 &lt; AB$6), 0, 1)+IF(OR($F305 &gt;= AC$6, $G305 &lt; AB$6), 0, 2)+1)</f>
        <v/>
      </c>
      <c r="AC305" s="71" t="str">
        <f ca="1">INDEX({"","_","-","="},IF(OR($D305 &gt;= AD$6, $E305 &lt; AC$6), 0, 1)+IF(OR($F305 &gt;= AD$6, $G305 &lt; AC$6), 0, 2)+1)</f>
        <v/>
      </c>
      <c r="AD305" s="71" t="str">
        <f ca="1">INDEX({"","_","-","="},IF(OR($D305 &gt;= AE$6, $E305 &lt; AD$6), 0, 1)+IF(OR($F305 &gt;= AE$6, $G305 &lt; AD$6), 0, 2)+1)</f>
        <v/>
      </c>
      <c r="AE305" s="71" t="str">
        <f ca="1">INDEX({"","_","-","="},IF(OR($D305 &gt;= AF$6, $E305 &lt; AE$6), 0, 1)+IF(OR($F305 &gt;= AF$6, $G305 &lt; AE$6), 0, 2)+1)</f>
        <v/>
      </c>
      <c r="AF305" s="71" t="str">
        <f ca="1">INDEX({"","_","-","="},IF(OR($D305 &gt;= AG$6, $E305 &lt; AF$6), 0, 1)+IF(OR($F305 &gt;= AG$6, $G305 &lt; AF$6), 0, 2)+1)</f>
        <v/>
      </c>
      <c r="AG305" s="71" t="str">
        <f ca="1">INDEX({"","_","-","="},IF(OR($D305 &gt;= AH$6, $E305 &lt; AG$6), 0, 1)+IF(OR($F305 &gt;= AH$6, $G305 &lt; AG$6), 0, 2)+1)</f>
        <v/>
      </c>
      <c r="AH305" s="71" t="str">
        <f ca="1">INDEX({"","_","-","="},IF(OR($D305 &gt;= AI$6, $E305 &lt; AH$6), 0, 1)+IF(OR($F305 &gt;= AI$6, $G305 &lt; AH$6), 0, 2)+1)</f>
        <v/>
      </c>
      <c r="AI305" s="71" t="str">
        <f ca="1">INDEX({"","_","-","="},IF(OR($D305 &gt;= AJ$6, $E305 &lt; AI$6), 0, 1)+IF(OR($F305 &gt;= AJ$6, $G305 &lt; AI$6), 0, 2)+1)</f>
        <v/>
      </c>
      <c r="AJ305" s="71" t="str">
        <f ca="1">INDEX({"","_","-","="},IF(OR($D305 &gt;= AK$6, $E305 &lt; AJ$6), 0, 1)+IF(OR($F305 &gt;= AK$6, $G305 &lt; AJ$6), 0, 2)+1)</f>
        <v/>
      </c>
      <c r="AK305" s="71" t="str">
        <f ca="1">INDEX({"","_","-","="},IF(OR($D305 &gt;= AL$6, $E305 &lt; AK$6), 0, 1)+IF(OR($F305 &gt;= AL$6, $G305 &lt; AK$6), 0, 2)+1)</f>
        <v/>
      </c>
      <c r="AL305" s="71" t="str">
        <f ca="1">INDEX({"","_","-","="},IF(OR($D305 &gt;= AM$6, $E305 &lt; AL$6), 0, 1)+IF(OR($F305 &gt;= AM$6, $G305 &lt; AL$6), 0, 2)+1)</f>
        <v/>
      </c>
      <c r="AM305" s="71" t="str">
        <f ca="1">INDEX({"","_","-","="},IF(OR($D305 &gt;= AN$6, $E305 &lt; AM$6), 0, 1)+IF(OR($F305 &gt;= AN$6, $G305 &lt; AM$6), 0, 2)+1)</f>
        <v/>
      </c>
      <c r="AN305" s="71" t="str">
        <f ca="1">INDEX({"","_","-","="},IF(OR($D305 &gt;= AO$6, $E305 &lt; AN$6), 0, 1)+IF(OR($F305 &gt;= AO$6, $G305 &lt; AN$6), 0, 2)+1)</f>
        <v/>
      </c>
      <c r="AO305" s="71" t="str">
        <f ca="1">INDEX({"","_","-","="},IF(OR($D305 &gt;= AP$6, $E305 &lt; AO$6), 0, 1)+IF(OR($F305 &gt;= AP$6, $G305 &lt; AO$6), 0, 2)+1)</f>
        <v/>
      </c>
      <c r="AP305" s="71" t="str">
        <f ca="1">INDEX({"","_","-","="},IF(OR($D305 &gt;= AQ$6, $E305 &lt; AP$6), 0, 1)+IF(OR($F305 &gt;= AQ$6, $G305 &lt; AP$6), 0, 2)+1)</f>
        <v/>
      </c>
      <c r="AQ305" s="71" t="str">
        <f ca="1">INDEX({"","_","-","="},IF(OR($D305 &gt;= AR$6, $E305 &lt; AQ$6), 0, 1)+IF(OR($F305 &gt;= AR$6, $G305 &lt; AQ$6), 0, 2)+1)</f>
        <v/>
      </c>
      <c r="AR305" s="71" t="str">
        <f ca="1">INDEX({"","_","-","="},IF(OR($D305 &gt;= AS$6, $E305 &lt; AR$6), 0, 1)+IF(OR($F305 &gt;= AS$6, $G305 &lt; AR$6), 0, 2)+1)</f>
        <v/>
      </c>
      <c r="AS305" s="71" t="str">
        <f ca="1">INDEX({"","_","-","="},IF(OR($D305 &gt;= AT$6, $E305 &lt; AS$6), 0, 1)+IF(OR($F305 &gt;= AT$6, $G305 &lt; AS$6), 0, 2)+1)</f>
        <v/>
      </c>
      <c r="AT305" s="71" t="str">
        <f ca="1">INDEX({"","_","-","="},IF(OR($D305 &gt;= AU$6, $E305 &lt; AT$6), 0, 1)+IF(OR($F305 &gt;= AU$6, $G305 &lt; AT$6), 0, 2)+1)</f>
        <v/>
      </c>
      <c r="AU305" s="71" t="str">
        <f ca="1">INDEX({"","_","-","="},IF(OR($D305 &gt;= AV$6, $E305 &lt; AU$6), 0, 1)+IF(OR($F305 &gt;= AV$6, $G305 &lt; AU$6), 0, 2)+1)</f>
        <v/>
      </c>
      <c r="AV305" s="71" t="str">
        <f ca="1">INDEX({"","_","-","="},IF(OR($D305 &gt;= AW$6, $E305 &lt; AV$6), 0, 1)+IF(OR($F305 &gt;= AW$6, $G305 &lt; AV$6), 0, 2)+1)</f>
        <v/>
      </c>
      <c r="AW305" s="71" t="str">
        <f ca="1">INDEX({"","_","-","="},IF(OR($D305 &gt;= AX$6, $E305 &lt; AW$6), 0, 1)+IF(OR($F305 &gt;= AX$6, $G305 &lt; AW$6), 0, 2)+1)</f>
        <v/>
      </c>
      <c r="AX305" s="71" t="str">
        <f ca="1">INDEX({"","_","-","="},IF(OR($D305 &gt;= AY$6, $E305 &lt; AX$6), 0, 1)+IF(OR($F305 &gt;= AY$6, $G305 &lt; AX$6), 0, 2)+1)</f>
        <v/>
      </c>
      <c r="AY305" s="71" t="str">
        <f ca="1">INDEX({"","_","-","="},IF(OR($D305 &gt;= AZ$6, $E305 &lt; AY$6), 0, 1)+IF(OR($F305 &gt;= AZ$6, $G305 &lt; AY$6), 0, 2)+1)</f>
        <v/>
      </c>
      <c r="AZ305" s="71" t="str">
        <f ca="1">INDEX({"","_","-","="},IF(OR($D305 &gt;= BA$6, $E305 &lt; AZ$6), 0, 1)+IF(OR($F305 &gt;= BA$6, $G305 &lt; AZ$6), 0, 2)+1)</f>
        <v/>
      </c>
      <c r="BA305" s="71" t="str">
        <f ca="1">INDEX({"","_","-","="},IF(OR($D305 &gt;= BB$6, $E305 &lt; BA$6), 0, 1)+IF(OR($F305 &gt;= BB$6, $G305 &lt; BA$6), 0, 2)+1)</f>
        <v/>
      </c>
      <c r="BB305" s="71" t="str">
        <f ca="1">INDEX({"","_","-","="},IF(OR($D305 &gt;= BC$6, $E305 &lt; BB$6), 0, 1)+IF(OR($F305 &gt;= BC$6, $G305 &lt; BB$6), 0, 2)+1)</f>
        <v/>
      </c>
      <c r="BC305" s="71" t="str">
        <f ca="1">INDEX({"","_","-","="},IF(OR($D305 &gt;= BD$6, $E305 &lt; BC$6), 0, 1)+IF(OR($F305 &gt;= BD$6, $G305 &lt; BC$6), 0, 2)+1)</f>
        <v/>
      </c>
      <c r="BD305" s="71" t="str">
        <f ca="1">INDEX({"","_","-","="},IF(OR($D305 &gt;= BE$6, $E305 &lt; BD$6), 0, 1)+IF(OR($F305 &gt;= BE$6, $G305 &lt; BD$6), 0, 2)+1)</f>
        <v/>
      </c>
      <c r="BE305" s="71" t="str">
        <f ca="1">INDEX({"","_","-","="},IF(OR($D305 &gt;= BF$6, $E305 &lt; BE$6), 0, 1)+IF(OR($F305 &gt;= BF$6, $G305 &lt; BE$6), 0, 2)+1)</f>
        <v/>
      </c>
      <c r="BF305" s="71" t="str">
        <f ca="1">INDEX({"","_","-","="},IF(OR($D305 &gt;= BG$6, $E305 &lt; BF$6), 0, 1)+IF(OR($F305 &gt;= BG$6, $G305 &lt; BF$6), 0, 2)+1)</f>
        <v/>
      </c>
      <c r="BG305" s="71" t="str">
        <f ca="1">INDEX({"","_","-","="},IF(OR($D305 &gt;= BH$6, $E305 &lt; BG$6), 0, 1)+IF(OR($F305 &gt;= BH$6, $G305 &lt; BG$6), 0, 2)+1)</f>
        <v/>
      </c>
      <c r="BH305" s="71" t="str">
        <f ca="1">INDEX({"","_","-","="},IF(OR($D305 &gt;= BI$6, $E305 &lt; BH$6), 0, 1)+IF(OR($F305 &gt;= BI$6, $G305 &lt; BH$6), 0, 2)+1)</f>
        <v/>
      </c>
      <c r="BI305" s="71" t="str">
        <f ca="1">INDEX({"","_","-","="},IF(OR($D305 &gt;= BJ$6, $E305 &lt; BI$6), 0, 1)+IF(OR($F305 &gt;= BJ$6, $G305 &lt; BI$6), 0, 2)+1)</f>
        <v/>
      </c>
      <c r="BJ305" s="71" t="str">
        <f ca="1">INDEX({"","_","-","="},IF(OR($D305 &gt;= BK$6, $E305 &lt; BJ$6), 0, 1)+IF(OR($F305 &gt;= BK$6, $G305 &lt; BJ$6), 0, 2)+1)</f>
        <v/>
      </c>
      <c r="BK305" s="71" t="str">
        <f ca="1">INDEX({"","_","-","="},IF(OR($D305 &gt;= BL$6, $E305 &lt; BK$6), 0, 1)+IF(OR($F305 &gt;= BL$6, $G305 &lt; BK$6), 0, 2)+1)</f>
        <v/>
      </c>
      <c r="BL305" s="71" t="str">
        <f ca="1">INDEX({"","_","-","="},IF(OR($D305 &gt;= BM$6, $E305 &lt; BL$6), 0, 1)+IF(OR($F305 &gt;= BM$6, $G305 &lt; BL$6), 0, 2)+1)</f>
        <v/>
      </c>
      <c r="BM305" s="71" t="str">
        <f ca="1">INDEX({"","_","-","="},IF(OR($D305 &gt;= BN$6, $E305 &lt; BM$6), 0, 1)+IF(OR($F305 &gt;= BN$6, $G305 &lt; BM$6), 0, 2)+1)</f>
        <v/>
      </c>
      <c r="BN305" s="71" t="str">
        <f ca="1">INDEX({"","_","-","="},IF(OR($D305 &gt;= BO$6, $E305 &lt; BN$6), 0, 1)+IF(OR($F305 &gt;= BO$6, $G305 &lt; BN$6), 0, 2)+1)</f>
        <v/>
      </c>
      <c r="BO305" s="71" t="str">
        <f ca="1">INDEX({"","_","-","="},IF(OR($D305 &gt;= BP$6, $E305 &lt; BO$6), 0, 1)+IF(OR($F305 &gt;= BP$6, $G305 &lt; BO$6), 0, 2)+1)</f>
        <v/>
      </c>
      <c r="BP305" s="71" t="str">
        <f ca="1">INDEX({"","_","-","="},IF(OR($D305 &gt;= BQ$6, $E305 &lt; BP$6), 0, 1)+IF(OR($F305 &gt;= BQ$6, $G305 &lt; BP$6), 0, 2)+1)</f>
        <v/>
      </c>
      <c r="BQ305" s="71" t="str">
        <f ca="1">INDEX({"","_","-","="},IF(OR($D305 &gt;= BR$6, $E305 &lt; BQ$6), 0, 1)+IF(OR($F305 &gt;= BR$6, $G305 &lt; BQ$6), 0, 2)+1)</f>
        <v/>
      </c>
      <c r="BR305" s="71" t="str">
        <f ca="1">INDEX({"","_","-","="},IF(OR($D305 &gt;= BS$6, $E305 &lt; BR$6), 0, 1)+IF(OR($F305 &gt;= BS$6, $G305 &lt; BR$6), 0, 2)+1)</f>
        <v/>
      </c>
      <c r="BS305" s="71" t="str">
        <f ca="1">INDEX({"","_","-","="},IF(OR($D305 &gt;= BT$6, $E305 &lt; BS$6), 0, 1)+IF(OR($F305 &gt;= BT$6, $G305 &lt; BS$6), 0, 2)+1)</f>
        <v/>
      </c>
      <c r="BT305" s="71" t="str">
        <f ca="1">INDEX({"","_","-","="},IF(OR($D305 &gt;= BU$6, $E305 &lt; BT$6), 0, 1)+IF(OR($F305 &gt;= BU$6, $G305 &lt; BT$6), 0, 2)+1)</f>
        <v/>
      </c>
      <c r="BU305" s="71" t="str">
        <f ca="1">INDEX({"","_","-","="},IF(OR($D305 &gt;= BV$6, $E305 &lt; BU$6), 0, 1)+IF(OR($F305 &gt;= BV$6, $G305 &lt; BU$6), 0, 2)+1)</f>
        <v/>
      </c>
      <c r="BV305" s="71" t="str">
        <f ca="1">INDEX({"","_","-","="},IF(OR($D305 &gt;= BW$6, $E305 &lt; BV$6), 0, 1)+IF(OR($F305 &gt;= BW$6, $G305 &lt; BV$6), 0, 2)+1)</f>
        <v/>
      </c>
      <c r="BW305" s="71" t="str">
        <f ca="1">INDEX({"","_","-","="},IF(OR($D305 &gt;= BX$6, $E305 &lt; BW$6), 0, 1)+IF(OR($F305 &gt;= BX$6, $G305 &lt; BW$6), 0, 2)+1)</f>
        <v/>
      </c>
      <c r="BX305" s="71" t="str">
        <f ca="1">INDEX({"","_","-","="},IF(OR($D305 &gt;= BY$6, $E305 &lt; BX$6), 0, 1)+IF(OR($F305 &gt;= BY$6, $G305 &lt; BX$6), 0, 2)+1)</f>
        <v/>
      </c>
      <c r="BY305" s="71" t="str">
        <f ca="1">INDEX({"","_","-","="},IF(OR($D305 &gt;= BZ$6, $E305 &lt; BY$6), 0, 1)+IF(OR($F305 &gt;= BZ$6, $G305 &lt; BY$6), 0, 2)+1)</f>
        <v/>
      </c>
      <c r="BZ305" s="71" t="str">
        <f ca="1">INDEX({"","_","-","="},IF(OR($D305 &gt;= CA$6, $E305 &lt; BZ$6), 0, 1)+IF(OR($F305 &gt;= CA$6, $G305 &lt; BZ$6), 0, 2)+1)</f>
        <v/>
      </c>
      <c r="CA305" s="71" t="str">
        <f ca="1">INDEX({"","_","-","="},IF(OR($D305 &gt;= CB$6, $E305 &lt; CA$6), 0, 1)+IF(OR($F305 &gt;= CB$6, $G305 &lt; CA$6), 0, 2)+1)</f>
        <v/>
      </c>
      <c r="CB305" s="71" t="str">
        <f ca="1">INDEX({"","_","-","="},IF(OR($D305 &gt;= CC$6, $E305 &lt; CB$6), 0, 1)+IF(OR($F305 &gt;= CC$6, $G305 &lt; CB$6), 0, 2)+1)</f>
        <v/>
      </c>
      <c r="CC305" s="71" t="str">
        <f ca="1">INDEX({"","_","-","="},IF(OR($D305 &gt;= CD$6, $E305 &lt; CC$6), 0, 1)+IF(OR($F305 &gt;= CD$6, $G305 &lt; CC$6), 0, 2)+1)</f>
        <v/>
      </c>
      <c r="CD305" s="71" t="str">
        <f ca="1">INDEX({"","_","-","="},IF(OR($D305 &gt;= CE$6, $E305 &lt; CD$6), 0, 1)+IF(OR($F305 &gt;= CE$6, $G305 &lt; CD$6), 0, 2)+1)</f>
        <v/>
      </c>
    </row>
    <row r="306" spans="1:82">
      <c r="A306" s="8" t="str">
        <f ca="1">IF('临-进度'!N301,'临-进度'!$A301,"")</f>
        <v/>
      </c>
      <c r="B306" s="8" t="str">
        <f ca="1">IF('临-进度'!N301,'临-进度'!$B301,"")</f>
        <v/>
      </c>
      <c r="C306" s="8" t="str">
        <f ca="1">IF('临-进度'!N301,'临-进度'!$F301,"")</f>
        <v/>
      </c>
      <c r="D306" s="42" t="str">
        <f ca="1">IF('临-进度'!$N301,'临-进度'!$J301,"")</f>
        <v/>
      </c>
      <c r="E306" s="42" t="str">
        <f ca="1">IF('临-进度'!$N301,'临-进度'!$AF301,"")</f>
        <v/>
      </c>
      <c r="F306" s="42" t="str">
        <f ca="1">IF('临-进度'!$N301,'临-进度'!$K301,"")</f>
        <v/>
      </c>
      <c r="G306" s="76" t="str">
        <f ca="1">IF('临-进度'!$N301,'临-进度'!$AG301,"")</f>
        <v/>
      </c>
      <c r="H306" s="71" t="str">
        <f ca="1">INDEX({"","_","-","="},IF(OR($D306 &gt;= I$6, $E306 &lt; H$6), 0, 1)+IF(OR($F306 &gt;= I$6, $G306 &lt; H$6), 0, 2)+1)</f>
        <v/>
      </c>
      <c r="I306" s="71" t="str">
        <f ca="1">INDEX({"","_","-","="},IF(OR($D306 &gt;= J$6, $E306 &lt; I$6), 0, 1)+IF(OR($F306 &gt;= J$6, $G306 &lt; I$6), 0, 2)+1)</f>
        <v/>
      </c>
      <c r="J306" s="71" t="str">
        <f ca="1">INDEX({"","_","-","="},IF(OR($D306 &gt;= K$6, $E306 &lt; J$6), 0, 1)+IF(OR($F306 &gt;= K$6, $G306 &lt; J$6), 0, 2)+1)</f>
        <v/>
      </c>
      <c r="K306" s="71" t="str">
        <f ca="1">INDEX({"","_","-","="},IF(OR($D306 &gt;= L$6, $E306 &lt; K$6), 0, 1)+IF(OR($F306 &gt;= L$6, $G306 &lt; K$6), 0, 2)+1)</f>
        <v/>
      </c>
      <c r="L306" s="71" t="str">
        <f ca="1">INDEX({"","_","-","="},IF(OR($D306 &gt;= M$6, $E306 &lt; L$6), 0, 1)+IF(OR($F306 &gt;= M$6, $G306 &lt; L$6), 0, 2)+1)</f>
        <v/>
      </c>
      <c r="M306" s="71" t="str">
        <f ca="1">INDEX({"","_","-","="},IF(OR($D306 &gt;= N$6, $E306 &lt; M$6), 0, 1)+IF(OR($F306 &gt;= N$6, $G306 &lt; M$6), 0, 2)+1)</f>
        <v/>
      </c>
      <c r="N306" s="71" t="str">
        <f ca="1">INDEX({"","_","-","="},IF(OR($D306 &gt;= O$6, $E306 &lt; N$6), 0, 1)+IF(OR($F306 &gt;= O$6, $G306 &lt; N$6), 0, 2)+1)</f>
        <v/>
      </c>
      <c r="O306" s="71" t="str">
        <f ca="1">INDEX({"","_","-","="},IF(OR($D306 &gt;= P$6, $E306 &lt; O$6), 0, 1)+IF(OR($F306 &gt;= P$6, $G306 &lt; O$6), 0, 2)+1)</f>
        <v/>
      </c>
      <c r="P306" s="71" t="str">
        <f ca="1">INDEX({"","_","-","="},IF(OR($D306 &gt;= Q$6, $E306 &lt; P$6), 0, 1)+IF(OR($F306 &gt;= Q$6, $G306 &lt; P$6), 0, 2)+1)</f>
        <v/>
      </c>
      <c r="Q306" s="71" t="str">
        <f ca="1">INDEX({"","_","-","="},IF(OR($D306 &gt;= R$6, $E306 &lt; Q$6), 0, 1)+IF(OR($F306 &gt;= R$6, $G306 &lt; Q$6), 0, 2)+1)</f>
        <v/>
      </c>
      <c r="R306" s="71" t="str">
        <f ca="1">INDEX({"","_","-","="},IF(OR($D306 &gt;= S$6, $E306 &lt; R$6), 0, 1)+IF(OR($F306 &gt;= S$6, $G306 &lt; R$6), 0, 2)+1)</f>
        <v/>
      </c>
      <c r="S306" s="71" t="str">
        <f ca="1">INDEX({"","_","-","="},IF(OR($D306 &gt;= T$6, $E306 &lt; S$6), 0, 1)+IF(OR($F306 &gt;= T$6, $G306 &lt; S$6), 0, 2)+1)</f>
        <v/>
      </c>
      <c r="T306" s="71" t="str">
        <f ca="1">INDEX({"","_","-","="},IF(OR($D306 &gt;= U$6, $E306 &lt; T$6), 0, 1)+IF(OR($F306 &gt;= U$6, $G306 &lt; T$6), 0, 2)+1)</f>
        <v/>
      </c>
      <c r="U306" s="71" t="str">
        <f ca="1">INDEX({"","_","-","="},IF(OR($D306 &gt;= V$6, $E306 &lt; U$6), 0, 1)+IF(OR($F306 &gt;= V$6, $G306 &lt; U$6), 0, 2)+1)</f>
        <v/>
      </c>
      <c r="V306" s="71" t="str">
        <f ca="1">INDEX({"","_","-","="},IF(OR($D306 &gt;= W$6, $E306 &lt; V$6), 0, 1)+IF(OR($F306 &gt;= W$6, $G306 &lt; V$6), 0, 2)+1)</f>
        <v/>
      </c>
      <c r="W306" s="71" t="str">
        <f ca="1">INDEX({"","_","-","="},IF(OR($D306 &gt;= X$6, $E306 &lt; W$6), 0, 1)+IF(OR($F306 &gt;= X$6, $G306 &lt; W$6), 0, 2)+1)</f>
        <v/>
      </c>
      <c r="X306" s="71" t="str">
        <f ca="1">INDEX({"","_","-","="},IF(OR($D306 &gt;= Y$6, $E306 &lt; X$6), 0, 1)+IF(OR($F306 &gt;= Y$6, $G306 &lt; X$6), 0, 2)+1)</f>
        <v/>
      </c>
      <c r="Y306" s="71" t="str">
        <f ca="1">INDEX({"","_","-","="},IF(OR($D306 &gt;= Z$6, $E306 &lt; Y$6), 0, 1)+IF(OR($F306 &gt;= Z$6, $G306 &lt; Y$6), 0, 2)+1)</f>
        <v/>
      </c>
      <c r="Z306" s="71" t="str">
        <f ca="1">INDEX({"","_","-","="},IF(OR($D306 &gt;= AA$6, $E306 &lt; Z$6), 0, 1)+IF(OR($F306 &gt;= AA$6, $G306 &lt; Z$6), 0, 2)+1)</f>
        <v/>
      </c>
      <c r="AA306" s="71" t="str">
        <f ca="1">INDEX({"","_","-","="},IF(OR($D306 &gt;= AB$6, $E306 &lt; AA$6), 0, 1)+IF(OR($F306 &gt;= AB$6, $G306 &lt; AA$6), 0, 2)+1)</f>
        <v/>
      </c>
      <c r="AB306" s="71" t="str">
        <f ca="1">INDEX({"","_","-","="},IF(OR($D306 &gt;= AC$6, $E306 &lt; AB$6), 0, 1)+IF(OR($F306 &gt;= AC$6, $G306 &lt; AB$6), 0, 2)+1)</f>
        <v/>
      </c>
      <c r="AC306" s="71" t="str">
        <f ca="1">INDEX({"","_","-","="},IF(OR($D306 &gt;= AD$6, $E306 &lt; AC$6), 0, 1)+IF(OR($F306 &gt;= AD$6, $G306 &lt; AC$6), 0, 2)+1)</f>
        <v/>
      </c>
      <c r="AD306" s="71" t="str">
        <f ca="1">INDEX({"","_","-","="},IF(OR($D306 &gt;= AE$6, $E306 &lt; AD$6), 0, 1)+IF(OR($F306 &gt;= AE$6, $G306 &lt; AD$6), 0, 2)+1)</f>
        <v/>
      </c>
      <c r="AE306" s="71" t="str">
        <f ca="1">INDEX({"","_","-","="},IF(OR($D306 &gt;= AF$6, $E306 &lt; AE$6), 0, 1)+IF(OR($F306 &gt;= AF$6, $G306 &lt; AE$6), 0, 2)+1)</f>
        <v/>
      </c>
      <c r="AF306" s="71" t="str">
        <f ca="1">INDEX({"","_","-","="},IF(OR($D306 &gt;= AG$6, $E306 &lt; AF$6), 0, 1)+IF(OR($F306 &gt;= AG$6, $G306 &lt; AF$6), 0, 2)+1)</f>
        <v/>
      </c>
      <c r="AG306" s="71" t="str">
        <f ca="1">INDEX({"","_","-","="},IF(OR($D306 &gt;= AH$6, $E306 &lt; AG$6), 0, 1)+IF(OR($F306 &gt;= AH$6, $G306 &lt; AG$6), 0, 2)+1)</f>
        <v/>
      </c>
      <c r="AH306" s="71" t="str">
        <f ca="1">INDEX({"","_","-","="},IF(OR($D306 &gt;= AI$6, $E306 &lt; AH$6), 0, 1)+IF(OR($F306 &gt;= AI$6, $G306 &lt; AH$6), 0, 2)+1)</f>
        <v/>
      </c>
      <c r="AI306" s="71" t="str">
        <f ca="1">INDEX({"","_","-","="},IF(OR($D306 &gt;= AJ$6, $E306 &lt; AI$6), 0, 1)+IF(OR($F306 &gt;= AJ$6, $G306 &lt; AI$6), 0, 2)+1)</f>
        <v/>
      </c>
      <c r="AJ306" s="71" t="str">
        <f ca="1">INDEX({"","_","-","="},IF(OR($D306 &gt;= AK$6, $E306 &lt; AJ$6), 0, 1)+IF(OR($F306 &gt;= AK$6, $G306 &lt; AJ$6), 0, 2)+1)</f>
        <v/>
      </c>
      <c r="AK306" s="71" t="str">
        <f ca="1">INDEX({"","_","-","="},IF(OR($D306 &gt;= AL$6, $E306 &lt; AK$6), 0, 1)+IF(OR($F306 &gt;= AL$6, $G306 &lt; AK$6), 0, 2)+1)</f>
        <v/>
      </c>
      <c r="AL306" s="71" t="str">
        <f ca="1">INDEX({"","_","-","="},IF(OR($D306 &gt;= AM$6, $E306 &lt; AL$6), 0, 1)+IF(OR($F306 &gt;= AM$6, $G306 &lt; AL$6), 0, 2)+1)</f>
        <v/>
      </c>
      <c r="AM306" s="71" t="str">
        <f ca="1">INDEX({"","_","-","="},IF(OR($D306 &gt;= AN$6, $E306 &lt; AM$6), 0, 1)+IF(OR($F306 &gt;= AN$6, $G306 &lt; AM$6), 0, 2)+1)</f>
        <v/>
      </c>
      <c r="AN306" s="71" t="str">
        <f ca="1">INDEX({"","_","-","="},IF(OR($D306 &gt;= AO$6, $E306 &lt; AN$6), 0, 1)+IF(OR($F306 &gt;= AO$6, $G306 &lt; AN$6), 0, 2)+1)</f>
        <v/>
      </c>
      <c r="AO306" s="71" t="str">
        <f ca="1">INDEX({"","_","-","="},IF(OR($D306 &gt;= AP$6, $E306 &lt; AO$6), 0, 1)+IF(OR($F306 &gt;= AP$6, $G306 &lt; AO$6), 0, 2)+1)</f>
        <v/>
      </c>
      <c r="AP306" s="71" t="str">
        <f ca="1">INDEX({"","_","-","="},IF(OR($D306 &gt;= AQ$6, $E306 &lt; AP$6), 0, 1)+IF(OR($F306 &gt;= AQ$6, $G306 &lt; AP$6), 0, 2)+1)</f>
        <v/>
      </c>
      <c r="AQ306" s="71" t="str">
        <f ca="1">INDEX({"","_","-","="},IF(OR($D306 &gt;= AR$6, $E306 &lt; AQ$6), 0, 1)+IF(OR($F306 &gt;= AR$6, $G306 &lt; AQ$6), 0, 2)+1)</f>
        <v/>
      </c>
      <c r="AR306" s="71" t="str">
        <f ca="1">INDEX({"","_","-","="},IF(OR($D306 &gt;= AS$6, $E306 &lt; AR$6), 0, 1)+IF(OR($F306 &gt;= AS$6, $G306 &lt; AR$6), 0, 2)+1)</f>
        <v/>
      </c>
      <c r="AS306" s="71" t="str">
        <f ca="1">INDEX({"","_","-","="},IF(OR($D306 &gt;= AT$6, $E306 &lt; AS$6), 0, 1)+IF(OR($F306 &gt;= AT$6, $G306 &lt; AS$6), 0, 2)+1)</f>
        <v/>
      </c>
      <c r="AT306" s="71" t="str">
        <f ca="1">INDEX({"","_","-","="},IF(OR($D306 &gt;= AU$6, $E306 &lt; AT$6), 0, 1)+IF(OR($F306 &gt;= AU$6, $G306 &lt; AT$6), 0, 2)+1)</f>
        <v/>
      </c>
      <c r="AU306" s="71" t="str">
        <f ca="1">INDEX({"","_","-","="},IF(OR($D306 &gt;= AV$6, $E306 &lt; AU$6), 0, 1)+IF(OR($F306 &gt;= AV$6, $G306 &lt; AU$6), 0, 2)+1)</f>
        <v/>
      </c>
      <c r="AV306" s="71" t="str">
        <f ca="1">INDEX({"","_","-","="},IF(OR($D306 &gt;= AW$6, $E306 &lt; AV$6), 0, 1)+IF(OR($F306 &gt;= AW$6, $G306 &lt; AV$6), 0, 2)+1)</f>
        <v/>
      </c>
      <c r="AW306" s="71" t="str">
        <f ca="1">INDEX({"","_","-","="},IF(OR($D306 &gt;= AX$6, $E306 &lt; AW$6), 0, 1)+IF(OR($F306 &gt;= AX$6, $G306 &lt; AW$6), 0, 2)+1)</f>
        <v/>
      </c>
      <c r="AX306" s="71" t="str">
        <f ca="1">INDEX({"","_","-","="},IF(OR($D306 &gt;= AY$6, $E306 &lt; AX$6), 0, 1)+IF(OR($F306 &gt;= AY$6, $G306 &lt; AX$6), 0, 2)+1)</f>
        <v/>
      </c>
      <c r="AY306" s="71" t="str">
        <f ca="1">INDEX({"","_","-","="},IF(OR($D306 &gt;= AZ$6, $E306 &lt; AY$6), 0, 1)+IF(OR($F306 &gt;= AZ$6, $G306 &lt; AY$6), 0, 2)+1)</f>
        <v/>
      </c>
      <c r="AZ306" s="71" t="str">
        <f ca="1">INDEX({"","_","-","="},IF(OR($D306 &gt;= BA$6, $E306 &lt; AZ$6), 0, 1)+IF(OR($F306 &gt;= BA$6, $G306 &lt; AZ$6), 0, 2)+1)</f>
        <v/>
      </c>
      <c r="BA306" s="71" t="str">
        <f ca="1">INDEX({"","_","-","="},IF(OR($D306 &gt;= BB$6, $E306 &lt; BA$6), 0, 1)+IF(OR($F306 &gt;= BB$6, $G306 &lt; BA$6), 0, 2)+1)</f>
        <v/>
      </c>
      <c r="BB306" s="71" t="str">
        <f ca="1">INDEX({"","_","-","="},IF(OR($D306 &gt;= BC$6, $E306 &lt; BB$6), 0, 1)+IF(OR($F306 &gt;= BC$6, $G306 &lt; BB$6), 0, 2)+1)</f>
        <v/>
      </c>
      <c r="BC306" s="71" t="str">
        <f ca="1">INDEX({"","_","-","="},IF(OR($D306 &gt;= BD$6, $E306 &lt; BC$6), 0, 1)+IF(OR($F306 &gt;= BD$6, $G306 &lt; BC$6), 0, 2)+1)</f>
        <v/>
      </c>
      <c r="BD306" s="71" t="str">
        <f ca="1">INDEX({"","_","-","="},IF(OR($D306 &gt;= BE$6, $E306 &lt; BD$6), 0, 1)+IF(OR($F306 &gt;= BE$6, $G306 &lt; BD$6), 0, 2)+1)</f>
        <v/>
      </c>
      <c r="BE306" s="71" t="str">
        <f ca="1">INDEX({"","_","-","="},IF(OR($D306 &gt;= BF$6, $E306 &lt; BE$6), 0, 1)+IF(OR($F306 &gt;= BF$6, $G306 &lt; BE$6), 0, 2)+1)</f>
        <v/>
      </c>
      <c r="BF306" s="71" t="str">
        <f ca="1">INDEX({"","_","-","="},IF(OR($D306 &gt;= BG$6, $E306 &lt; BF$6), 0, 1)+IF(OR($F306 &gt;= BG$6, $G306 &lt; BF$6), 0, 2)+1)</f>
        <v/>
      </c>
      <c r="BG306" s="71" t="str">
        <f ca="1">INDEX({"","_","-","="},IF(OR($D306 &gt;= BH$6, $E306 &lt; BG$6), 0, 1)+IF(OR($F306 &gt;= BH$6, $G306 &lt; BG$6), 0, 2)+1)</f>
        <v/>
      </c>
      <c r="BH306" s="71" t="str">
        <f ca="1">INDEX({"","_","-","="},IF(OR($D306 &gt;= BI$6, $E306 &lt; BH$6), 0, 1)+IF(OR($F306 &gt;= BI$6, $G306 &lt; BH$6), 0, 2)+1)</f>
        <v/>
      </c>
      <c r="BI306" s="71" t="str">
        <f ca="1">INDEX({"","_","-","="},IF(OR($D306 &gt;= BJ$6, $E306 &lt; BI$6), 0, 1)+IF(OR($F306 &gt;= BJ$6, $G306 &lt; BI$6), 0, 2)+1)</f>
        <v/>
      </c>
      <c r="BJ306" s="71" t="str">
        <f ca="1">INDEX({"","_","-","="},IF(OR($D306 &gt;= BK$6, $E306 &lt; BJ$6), 0, 1)+IF(OR($F306 &gt;= BK$6, $G306 &lt; BJ$6), 0, 2)+1)</f>
        <v/>
      </c>
      <c r="BK306" s="71" t="str">
        <f ca="1">INDEX({"","_","-","="},IF(OR($D306 &gt;= BL$6, $E306 &lt; BK$6), 0, 1)+IF(OR($F306 &gt;= BL$6, $G306 &lt; BK$6), 0, 2)+1)</f>
        <v/>
      </c>
      <c r="BL306" s="71" t="str">
        <f ca="1">INDEX({"","_","-","="},IF(OR($D306 &gt;= BM$6, $E306 &lt; BL$6), 0, 1)+IF(OR($F306 &gt;= BM$6, $G306 &lt; BL$6), 0, 2)+1)</f>
        <v/>
      </c>
      <c r="BM306" s="71" t="str">
        <f ca="1">INDEX({"","_","-","="},IF(OR($D306 &gt;= BN$6, $E306 &lt; BM$6), 0, 1)+IF(OR($F306 &gt;= BN$6, $G306 &lt; BM$6), 0, 2)+1)</f>
        <v/>
      </c>
      <c r="BN306" s="71" t="str">
        <f ca="1">INDEX({"","_","-","="},IF(OR($D306 &gt;= BO$6, $E306 &lt; BN$6), 0, 1)+IF(OR($F306 &gt;= BO$6, $G306 &lt; BN$6), 0, 2)+1)</f>
        <v/>
      </c>
      <c r="BO306" s="71" t="str">
        <f ca="1">INDEX({"","_","-","="},IF(OR($D306 &gt;= BP$6, $E306 &lt; BO$6), 0, 1)+IF(OR($F306 &gt;= BP$6, $G306 &lt; BO$6), 0, 2)+1)</f>
        <v/>
      </c>
      <c r="BP306" s="71" t="str">
        <f ca="1">INDEX({"","_","-","="},IF(OR($D306 &gt;= BQ$6, $E306 &lt; BP$6), 0, 1)+IF(OR($F306 &gt;= BQ$6, $G306 &lt; BP$6), 0, 2)+1)</f>
        <v/>
      </c>
      <c r="BQ306" s="71" t="str">
        <f ca="1">INDEX({"","_","-","="},IF(OR($D306 &gt;= BR$6, $E306 &lt; BQ$6), 0, 1)+IF(OR($F306 &gt;= BR$6, $G306 &lt; BQ$6), 0, 2)+1)</f>
        <v/>
      </c>
      <c r="BR306" s="71" t="str">
        <f ca="1">INDEX({"","_","-","="},IF(OR($D306 &gt;= BS$6, $E306 &lt; BR$6), 0, 1)+IF(OR($F306 &gt;= BS$6, $G306 &lt; BR$6), 0, 2)+1)</f>
        <v/>
      </c>
      <c r="BS306" s="71" t="str">
        <f ca="1">INDEX({"","_","-","="},IF(OR($D306 &gt;= BT$6, $E306 &lt; BS$6), 0, 1)+IF(OR($F306 &gt;= BT$6, $G306 &lt; BS$6), 0, 2)+1)</f>
        <v/>
      </c>
      <c r="BT306" s="71" t="str">
        <f ca="1">INDEX({"","_","-","="},IF(OR($D306 &gt;= BU$6, $E306 &lt; BT$6), 0, 1)+IF(OR($F306 &gt;= BU$6, $G306 &lt; BT$6), 0, 2)+1)</f>
        <v/>
      </c>
      <c r="BU306" s="71" t="str">
        <f ca="1">INDEX({"","_","-","="},IF(OR($D306 &gt;= BV$6, $E306 &lt; BU$6), 0, 1)+IF(OR($F306 &gt;= BV$6, $G306 &lt; BU$6), 0, 2)+1)</f>
        <v/>
      </c>
      <c r="BV306" s="71" t="str">
        <f ca="1">INDEX({"","_","-","="},IF(OR($D306 &gt;= BW$6, $E306 &lt; BV$6), 0, 1)+IF(OR($F306 &gt;= BW$6, $G306 &lt; BV$6), 0, 2)+1)</f>
        <v/>
      </c>
      <c r="BW306" s="71" t="str">
        <f ca="1">INDEX({"","_","-","="},IF(OR($D306 &gt;= BX$6, $E306 &lt; BW$6), 0, 1)+IF(OR($F306 &gt;= BX$6, $G306 &lt; BW$6), 0, 2)+1)</f>
        <v/>
      </c>
      <c r="BX306" s="71" t="str">
        <f ca="1">INDEX({"","_","-","="},IF(OR($D306 &gt;= BY$6, $E306 &lt; BX$6), 0, 1)+IF(OR($F306 &gt;= BY$6, $G306 &lt; BX$6), 0, 2)+1)</f>
        <v/>
      </c>
      <c r="BY306" s="71" t="str">
        <f ca="1">INDEX({"","_","-","="},IF(OR($D306 &gt;= BZ$6, $E306 &lt; BY$6), 0, 1)+IF(OR($F306 &gt;= BZ$6, $G306 &lt; BY$6), 0, 2)+1)</f>
        <v/>
      </c>
      <c r="BZ306" s="71" t="str">
        <f ca="1">INDEX({"","_","-","="},IF(OR($D306 &gt;= CA$6, $E306 &lt; BZ$6), 0, 1)+IF(OR($F306 &gt;= CA$6, $G306 &lt; BZ$6), 0, 2)+1)</f>
        <v/>
      </c>
      <c r="CA306" s="71" t="str">
        <f ca="1">INDEX({"","_","-","="},IF(OR($D306 &gt;= CB$6, $E306 &lt; CA$6), 0, 1)+IF(OR($F306 &gt;= CB$6, $G306 &lt; CA$6), 0, 2)+1)</f>
        <v/>
      </c>
      <c r="CB306" s="71" t="str">
        <f ca="1">INDEX({"","_","-","="},IF(OR($D306 &gt;= CC$6, $E306 &lt; CB$6), 0, 1)+IF(OR($F306 &gt;= CC$6, $G306 &lt; CB$6), 0, 2)+1)</f>
        <v/>
      </c>
      <c r="CC306" s="71" t="str">
        <f ca="1">INDEX({"","_","-","="},IF(OR($D306 &gt;= CD$6, $E306 &lt; CC$6), 0, 1)+IF(OR($F306 &gt;= CD$6, $G306 &lt; CC$6), 0, 2)+1)</f>
        <v/>
      </c>
      <c r="CD306" s="71" t="str">
        <f ca="1">INDEX({"","_","-","="},IF(OR($D306 &gt;= CE$6, $E306 &lt; CD$6), 0, 1)+IF(OR($F306 &gt;= CE$6, $G306 &lt; CD$6), 0, 2)+1)</f>
        <v/>
      </c>
    </row>
    <row r="307" spans="1:82">
      <c r="A307" s="8" t="str">
        <f ca="1">IF('临-进度'!N302,'临-进度'!$A302,"")</f>
        <v/>
      </c>
      <c r="B307" s="8" t="str">
        <f ca="1">IF('临-进度'!N302,'临-进度'!$B302,"")</f>
        <v/>
      </c>
      <c r="C307" s="8" t="str">
        <f ca="1">IF('临-进度'!N302,'临-进度'!$F302,"")</f>
        <v/>
      </c>
      <c r="D307" s="42" t="str">
        <f ca="1">IF('临-进度'!$N302,'临-进度'!$J302,"")</f>
        <v/>
      </c>
      <c r="E307" s="42" t="str">
        <f ca="1">IF('临-进度'!$N302,'临-进度'!$AF302,"")</f>
        <v/>
      </c>
      <c r="F307" s="42" t="str">
        <f ca="1">IF('临-进度'!$N302,'临-进度'!$K302,"")</f>
        <v/>
      </c>
      <c r="G307" s="76" t="str">
        <f ca="1">IF('临-进度'!$N302,'临-进度'!$AG302,"")</f>
        <v/>
      </c>
      <c r="H307" s="71" t="str">
        <f ca="1">INDEX({"","_","-","="},IF(OR($D307 &gt;= I$6, $E307 &lt; H$6), 0, 1)+IF(OR($F307 &gt;= I$6, $G307 &lt; H$6), 0, 2)+1)</f>
        <v/>
      </c>
      <c r="I307" s="71" t="str">
        <f ca="1">INDEX({"","_","-","="},IF(OR($D307 &gt;= J$6, $E307 &lt; I$6), 0, 1)+IF(OR($F307 &gt;= J$6, $G307 &lt; I$6), 0, 2)+1)</f>
        <v/>
      </c>
      <c r="J307" s="71" t="str">
        <f ca="1">INDEX({"","_","-","="},IF(OR($D307 &gt;= K$6, $E307 &lt; J$6), 0, 1)+IF(OR($F307 &gt;= K$6, $G307 &lt; J$6), 0, 2)+1)</f>
        <v/>
      </c>
      <c r="K307" s="71" t="str">
        <f ca="1">INDEX({"","_","-","="},IF(OR($D307 &gt;= L$6, $E307 &lt; K$6), 0, 1)+IF(OR($F307 &gt;= L$6, $G307 &lt; K$6), 0, 2)+1)</f>
        <v/>
      </c>
      <c r="L307" s="71" t="str">
        <f ca="1">INDEX({"","_","-","="},IF(OR($D307 &gt;= M$6, $E307 &lt; L$6), 0, 1)+IF(OR($F307 &gt;= M$6, $G307 &lt; L$6), 0, 2)+1)</f>
        <v/>
      </c>
      <c r="M307" s="71" t="str">
        <f ca="1">INDEX({"","_","-","="},IF(OR($D307 &gt;= N$6, $E307 &lt; M$6), 0, 1)+IF(OR($F307 &gt;= N$6, $G307 &lt; M$6), 0, 2)+1)</f>
        <v/>
      </c>
      <c r="N307" s="71" t="str">
        <f ca="1">INDEX({"","_","-","="},IF(OR($D307 &gt;= O$6, $E307 &lt; N$6), 0, 1)+IF(OR($F307 &gt;= O$6, $G307 &lt; N$6), 0, 2)+1)</f>
        <v/>
      </c>
      <c r="O307" s="71" t="str">
        <f ca="1">INDEX({"","_","-","="},IF(OR($D307 &gt;= P$6, $E307 &lt; O$6), 0, 1)+IF(OR($F307 &gt;= P$6, $G307 &lt; O$6), 0, 2)+1)</f>
        <v/>
      </c>
      <c r="P307" s="71" t="str">
        <f ca="1">INDEX({"","_","-","="},IF(OR($D307 &gt;= Q$6, $E307 &lt; P$6), 0, 1)+IF(OR($F307 &gt;= Q$6, $G307 &lt; P$6), 0, 2)+1)</f>
        <v/>
      </c>
      <c r="Q307" s="71" t="str">
        <f ca="1">INDEX({"","_","-","="},IF(OR($D307 &gt;= R$6, $E307 &lt; Q$6), 0, 1)+IF(OR($F307 &gt;= R$6, $G307 &lt; Q$6), 0, 2)+1)</f>
        <v/>
      </c>
      <c r="R307" s="71" t="str">
        <f ca="1">INDEX({"","_","-","="},IF(OR($D307 &gt;= S$6, $E307 &lt; R$6), 0, 1)+IF(OR($F307 &gt;= S$6, $G307 &lt; R$6), 0, 2)+1)</f>
        <v/>
      </c>
      <c r="S307" s="71" t="str">
        <f ca="1">INDEX({"","_","-","="},IF(OR($D307 &gt;= T$6, $E307 &lt; S$6), 0, 1)+IF(OR($F307 &gt;= T$6, $G307 &lt; S$6), 0, 2)+1)</f>
        <v/>
      </c>
      <c r="T307" s="71" t="str">
        <f ca="1">INDEX({"","_","-","="},IF(OR($D307 &gt;= U$6, $E307 &lt; T$6), 0, 1)+IF(OR($F307 &gt;= U$6, $G307 &lt; T$6), 0, 2)+1)</f>
        <v/>
      </c>
      <c r="U307" s="71" t="str">
        <f ca="1">INDEX({"","_","-","="},IF(OR($D307 &gt;= V$6, $E307 &lt; U$6), 0, 1)+IF(OR($F307 &gt;= V$6, $G307 &lt; U$6), 0, 2)+1)</f>
        <v/>
      </c>
      <c r="V307" s="71" t="str">
        <f ca="1">INDEX({"","_","-","="},IF(OR($D307 &gt;= W$6, $E307 &lt; V$6), 0, 1)+IF(OR($F307 &gt;= W$6, $G307 &lt; V$6), 0, 2)+1)</f>
        <v/>
      </c>
      <c r="W307" s="71" t="str">
        <f ca="1">INDEX({"","_","-","="},IF(OR($D307 &gt;= X$6, $E307 &lt; W$6), 0, 1)+IF(OR($F307 &gt;= X$6, $G307 &lt; W$6), 0, 2)+1)</f>
        <v/>
      </c>
      <c r="X307" s="71" t="str">
        <f ca="1">INDEX({"","_","-","="},IF(OR($D307 &gt;= Y$6, $E307 &lt; X$6), 0, 1)+IF(OR($F307 &gt;= Y$6, $G307 &lt; X$6), 0, 2)+1)</f>
        <v/>
      </c>
      <c r="Y307" s="71" t="str">
        <f ca="1">INDEX({"","_","-","="},IF(OR($D307 &gt;= Z$6, $E307 &lt; Y$6), 0, 1)+IF(OR($F307 &gt;= Z$6, $G307 &lt; Y$6), 0, 2)+1)</f>
        <v/>
      </c>
      <c r="Z307" s="71" t="str">
        <f ca="1">INDEX({"","_","-","="},IF(OR($D307 &gt;= AA$6, $E307 &lt; Z$6), 0, 1)+IF(OR($F307 &gt;= AA$6, $G307 &lt; Z$6), 0, 2)+1)</f>
        <v/>
      </c>
      <c r="AA307" s="71" t="str">
        <f ca="1">INDEX({"","_","-","="},IF(OR($D307 &gt;= AB$6, $E307 &lt; AA$6), 0, 1)+IF(OR($F307 &gt;= AB$6, $G307 &lt; AA$6), 0, 2)+1)</f>
        <v/>
      </c>
      <c r="AB307" s="71" t="str">
        <f ca="1">INDEX({"","_","-","="},IF(OR($D307 &gt;= AC$6, $E307 &lt; AB$6), 0, 1)+IF(OR($F307 &gt;= AC$6, $G307 &lt; AB$6), 0, 2)+1)</f>
        <v/>
      </c>
      <c r="AC307" s="71" t="str">
        <f ca="1">INDEX({"","_","-","="},IF(OR($D307 &gt;= AD$6, $E307 &lt; AC$6), 0, 1)+IF(OR($F307 &gt;= AD$6, $G307 &lt; AC$6), 0, 2)+1)</f>
        <v/>
      </c>
      <c r="AD307" s="71" t="str">
        <f ca="1">INDEX({"","_","-","="},IF(OR($D307 &gt;= AE$6, $E307 &lt; AD$6), 0, 1)+IF(OR($F307 &gt;= AE$6, $G307 &lt; AD$6), 0, 2)+1)</f>
        <v/>
      </c>
      <c r="AE307" s="71" t="str">
        <f ca="1">INDEX({"","_","-","="},IF(OR($D307 &gt;= AF$6, $E307 &lt; AE$6), 0, 1)+IF(OR($F307 &gt;= AF$6, $G307 &lt; AE$6), 0, 2)+1)</f>
        <v/>
      </c>
      <c r="AF307" s="71" t="str">
        <f ca="1">INDEX({"","_","-","="},IF(OR($D307 &gt;= AG$6, $E307 &lt; AF$6), 0, 1)+IF(OR($F307 &gt;= AG$6, $G307 &lt; AF$6), 0, 2)+1)</f>
        <v/>
      </c>
      <c r="AG307" s="71" t="str">
        <f ca="1">INDEX({"","_","-","="},IF(OR($D307 &gt;= AH$6, $E307 &lt; AG$6), 0, 1)+IF(OR($F307 &gt;= AH$6, $G307 &lt; AG$6), 0, 2)+1)</f>
        <v/>
      </c>
      <c r="AH307" s="71" t="str">
        <f ca="1">INDEX({"","_","-","="},IF(OR($D307 &gt;= AI$6, $E307 &lt; AH$6), 0, 1)+IF(OR($F307 &gt;= AI$6, $G307 &lt; AH$6), 0, 2)+1)</f>
        <v/>
      </c>
      <c r="AI307" s="71" t="str">
        <f ca="1">INDEX({"","_","-","="},IF(OR($D307 &gt;= AJ$6, $E307 &lt; AI$6), 0, 1)+IF(OR($F307 &gt;= AJ$6, $G307 &lt; AI$6), 0, 2)+1)</f>
        <v/>
      </c>
      <c r="AJ307" s="71" t="str">
        <f ca="1">INDEX({"","_","-","="},IF(OR($D307 &gt;= AK$6, $E307 &lt; AJ$6), 0, 1)+IF(OR($F307 &gt;= AK$6, $G307 &lt; AJ$6), 0, 2)+1)</f>
        <v/>
      </c>
      <c r="AK307" s="71" t="str">
        <f ca="1">INDEX({"","_","-","="},IF(OR($D307 &gt;= AL$6, $E307 &lt; AK$6), 0, 1)+IF(OR($F307 &gt;= AL$6, $G307 &lt; AK$6), 0, 2)+1)</f>
        <v/>
      </c>
      <c r="AL307" s="71" t="str">
        <f ca="1">INDEX({"","_","-","="},IF(OR($D307 &gt;= AM$6, $E307 &lt; AL$6), 0, 1)+IF(OR($F307 &gt;= AM$6, $G307 &lt; AL$6), 0, 2)+1)</f>
        <v/>
      </c>
      <c r="AM307" s="71" t="str">
        <f ca="1">INDEX({"","_","-","="},IF(OR($D307 &gt;= AN$6, $E307 &lt; AM$6), 0, 1)+IF(OR($F307 &gt;= AN$6, $G307 &lt; AM$6), 0, 2)+1)</f>
        <v/>
      </c>
      <c r="AN307" s="71" t="str">
        <f ca="1">INDEX({"","_","-","="},IF(OR($D307 &gt;= AO$6, $E307 &lt; AN$6), 0, 1)+IF(OR($F307 &gt;= AO$6, $G307 &lt; AN$6), 0, 2)+1)</f>
        <v/>
      </c>
      <c r="AO307" s="71" t="str">
        <f ca="1">INDEX({"","_","-","="},IF(OR($D307 &gt;= AP$6, $E307 &lt; AO$6), 0, 1)+IF(OR($F307 &gt;= AP$6, $G307 &lt; AO$6), 0, 2)+1)</f>
        <v/>
      </c>
      <c r="AP307" s="71" t="str">
        <f ca="1">INDEX({"","_","-","="},IF(OR($D307 &gt;= AQ$6, $E307 &lt; AP$6), 0, 1)+IF(OR($F307 &gt;= AQ$6, $G307 &lt; AP$6), 0, 2)+1)</f>
        <v/>
      </c>
      <c r="AQ307" s="71" t="str">
        <f ca="1">INDEX({"","_","-","="},IF(OR($D307 &gt;= AR$6, $E307 &lt; AQ$6), 0, 1)+IF(OR($F307 &gt;= AR$6, $G307 &lt; AQ$6), 0, 2)+1)</f>
        <v/>
      </c>
      <c r="AR307" s="71" t="str">
        <f ca="1">INDEX({"","_","-","="},IF(OR($D307 &gt;= AS$6, $E307 &lt; AR$6), 0, 1)+IF(OR($F307 &gt;= AS$6, $G307 &lt; AR$6), 0, 2)+1)</f>
        <v/>
      </c>
      <c r="AS307" s="71" t="str">
        <f ca="1">INDEX({"","_","-","="},IF(OR($D307 &gt;= AT$6, $E307 &lt; AS$6), 0, 1)+IF(OR($F307 &gt;= AT$6, $G307 &lt; AS$6), 0, 2)+1)</f>
        <v/>
      </c>
      <c r="AT307" s="71" t="str">
        <f ca="1">INDEX({"","_","-","="},IF(OR($D307 &gt;= AU$6, $E307 &lt; AT$6), 0, 1)+IF(OR($F307 &gt;= AU$6, $G307 &lt; AT$6), 0, 2)+1)</f>
        <v/>
      </c>
      <c r="AU307" s="71" t="str">
        <f ca="1">INDEX({"","_","-","="},IF(OR($D307 &gt;= AV$6, $E307 &lt; AU$6), 0, 1)+IF(OR($F307 &gt;= AV$6, $G307 &lt; AU$6), 0, 2)+1)</f>
        <v/>
      </c>
      <c r="AV307" s="71" t="str">
        <f ca="1">INDEX({"","_","-","="},IF(OR($D307 &gt;= AW$6, $E307 &lt; AV$6), 0, 1)+IF(OR($F307 &gt;= AW$6, $G307 &lt; AV$6), 0, 2)+1)</f>
        <v/>
      </c>
      <c r="AW307" s="71" t="str">
        <f ca="1">INDEX({"","_","-","="},IF(OR($D307 &gt;= AX$6, $E307 &lt; AW$6), 0, 1)+IF(OR($F307 &gt;= AX$6, $G307 &lt; AW$6), 0, 2)+1)</f>
        <v/>
      </c>
      <c r="AX307" s="71" t="str">
        <f ca="1">INDEX({"","_","-","="},IF(OR($D307 &gt;= AY$6, $E307 &lt; AX$6), 0, 1)+IF(OR($F307 &gt;= AY$6, $G307 &lt; AX$6), 0, 2)+1)</f>
        <v/>
      </c>
      <c r="AY307" s="71" t="str">
        <f ca="1">INDEX({"","_","-","="},IF(OR($D307 &gt;= AZ$6, $E307 &lt; AY$6), 0, 1)+IF(OR($F307 &gt;= AZ$6, $G307 &lt; AY$6), 0, 2)+1)</f>
        <v/>
      </c>
      <c r="AZ307" s="71" t="str">
        <f ca="1">INDEX({"","_","-","="},IF(OR($D307 &gt;= BA$6, $E307 &lt; AZ$6), 0, 1)+IF(OR($F307 &gt;= BA$6, $G307 &lt; AZ$6), 0, 2)+1)</f>
        <v/>
      </c>
      <c r="BA307" s="71" t="str">
        <f ca="1">INDEX({"","_","-","="},IF(OR($D307 &gt;= BB$6, $E307 &lt; BA$6), 0, 1)+IF(OR($F307 &gt;= BB$6, $G307 &lt; BA$6), 0, 2)+1)</f>
        <v/>
      </c>
      <c r="BB307" s="71" t="str">
        <f ca="1">INDEX({"","_","-","="},IF(OR($D307 &gt;= BC$6, $E307 &lt; BB$6), 0, 1)+IF(OR($F307 &gt;= BC$6, $G307 &lt; BB$6), 0, 2)+1)</f>
        <v/>
      </c>
      <c r="BC307" s="71" t="str">
        <f ca="1">INDEX({"","_","-","="},IF(OR($D307 &gt;= BD$6, $E307 &lt; BC$6), 0, 1)+IF(OR($F307 &gt;= BD$6, $G307 &lt; BC$6), 0, 2)+1)</f>
        <v/>
      </c>
      <c r="BD307" s="71" t="str">
        <f ca="1">INDEX({"","_","-","="},IF(OR($D307 &gt;= BE$6, $E307 &lt; BD$6), 0, 1)+IF(OR($F307 &gt;= BE$6, $G307 &lt; BD$6), 0, 2)+1)</f>
        <v/>
      </c>
      <c r="BE307" s="71" t="str">
        <f ca="1">INDEX({"","_","-","="},IF(OR($D307 &gt;= BF$6, $E307 &lt; BE$6), 0, 1)+IF(OR($F307 &gt;= BF$6, $G307 &lt; BE$6), 0, 2)+1)</f>
        <v/>
      </c>
      <c r="BF307" s="71" t="str">
        <f ca="1">INDEX({"","_","-","="},IF(OR($D307 &gt;= BG$6, $E307 &lt; BF$6), 0, 1)+IF(OR($F307 &gt;= BG$6, $G307 &lt; BF$6), 0, 2)+1)</f>
        <v/>
      </c>
      <c r="BG307" s="71" t="str">
        <f ca="1">INDEX({"","_","-","="},IF(OR($D307 &gt;= BH$6, $E307 &lt; BG$6), 0, 1)+IF(OR($F307 &gt;= BH$6, $G307 &lt; BG$6), 0, 2)+1)</f>
        <v/>
      </c>
      <c r="BH307" s="71" t="str">
        <f ca="1">INDEX({"","_","-","="},IF(OR($D307 &gt;= BI$6, $E307 &lt; BH$6), 0, 1)+IF(OR($F307 &gt;= BI$6, $G307 &lt; BH$6), 0, 2)+1)</f>
        <v/>
      </c>
      <c r="BI307" s="71" t="str">
        <f ca="1">INDEX({"","_","-","="},IF(OR($D307 &gt;= BJ$6, $E307 &lt; BI$6), 0, 1)+IF(OR($F307 &gt;= BJ$6, $G307 &lt; BI$6), 0, 2)+1)</f>
        <v/>
      </c>
      <c r="BJ307" s="71" t="str">
        <f ca="1">INDEX({"","_","-","="},IF(OR($D307 &gt;= BK$6, $E307 &lt; BJ$6), 0, 1)+IF(OR($F307 &gt;= BK$6, $G307 &lt; BJ$6), 0, 2)+1)</f>
        <v/>
      </c>
      <c r="BK307" s="71" t="str">
        <f ca="1">INDEX({"","_","-","="},IF(OR($D307 &gt;= BL$6, $E307 &lt; BK$6), 0, 1)+IF(OR($F307 &gt;= BL$6, $G307 &lt; BK$6), 0, 2)+1)</f>
        <v/>
      </c>
      <c r="BL307" s="71" t="str">
        <f ca="1">INDEX({"","_","-","="},IF(OR($D307 &gt;= BM$6, $E307 &lt; BL$6), 0, 1)+IF(OR($F307 &gt;= BM$6, $G307 &lt; BL$6), 0, 2)+1)</f>
        <v/>
      </c>
      <c r="BM307" s="71" t="str">
        <f ca="1">INDEX({"","_","-","="},IF(OR($D307 &gt;= BN$6, $E307 &lt; BM$6), 0, 1)+IF(OR($F307 &gt;= BN$6, $G307 &lt; BM$6), 0, 2)+1)</f>
        <v/>
      </c>
      <c r="BN307" s="71" t="str">
        <f ca="1">INDEX({"","_","-","="},IF(OR($D307 &gt;= BO$6, $E307 &lt; BN$6), 0, 1)+IF(OR($F307 &gt;= BO$6, $G307 &lt; BN$6), 0, 2)+1)</f>
        <v/>
      </c>
      <c r="BO307" s="71" t="str">
        <f ca="1">INDEX({"","_","-","="},IF(OR($D307 &gt;= BP$6, $E307 &lt; BO$6), 0, 1)+IF(OR($F307 &gt;= BP$6, $G307 &lt; BO$6), 0, 2)+1)</f>
        <v/>
      </c>
      <c r="BP307" s="71" t="str">
        <f ca="1">INDEX({"","_","-","="},IF(OR($D307 &gt;= BQ$6, $E307 &lt; BP$6), 0, 1)+IF(OR($F307 &gt;= BQ$6, $G307 &lt; BP$6), 0, 2)+1)</f>
        <v/>
      </c>
      <c r="BQ307" s="71" t="str">
        <f ca="1">INDEX({"","_","-","="},IF(OR($D307 &gt;= BR$6, $E307 &lt; BQ$6), 0, 1)+IF(OR($F307 &gt;= BR$6, $G307 &lt; BQ$6), 0, 2)+1)</f>
        <v/>
      </c>
      <c r="BR307" s="71" t="str">
        <f ca="1">INDEX({"","_","-","="},IF(OR($D307 &gt;= BS$6, $E307 &lt; BR$6), 0, 1)+IF(OR($F307 &gt;= BS$6, $G307 &lt; BR$6), 0, 2)+1)</f>
        <v/>
      </c>
      <c r="BS307" s="71" t="str">
        <f ca="1">INDEX({"","_","-","="},IF(OR($D307 &gt;= BT$6, $E307 &lt; BS$6), 0, 1)+IF(OR($F307 &gt;= BT$6, $G307 &lt; BS$6), 0, 2)+1)</f>
        <v/>
      </c>
      <c r="BT307" s="71" t="str">
        <f ca="1">INDEX({"","_","-","="},IF(OR($D307 &gt;= BU$6, $E307 &lt; BT$6), 0, 1)+IF(OR($F307 &gt;= BU$6, $G307 &lt; BT$6), 0, 2)+1)</f>
        <v/>
      </c>
      <c r="BU307" s="71" t="str">
        <f ca="1">INDEX({"","_","-","="},IF(OR($D307 &gt;= BV$6, $E307 &lt; BU$6), 0, 1)+IF(OR($F307 &gt;= BV$6, $G307 &lt; BU$6), 0, 2)+1)</f>
        <v/>
      </c>
      <c r="BV307" s="71" t="str">
        <f ca="1">INDEX({"","_","-","="},IF(OR($D307 &gt;= BW$6, $E307 &lt; BV$6), 0, 1)+IF(OR($F307 &gt;= BW$6, $G307 &lt; BV$6), 0, 2)+1)</f>
        <v/>
      </c>
      <c r="BW307" s="71" t="str">
        <f ca="1">INDEX({"","_","-","="},IF(OR($D307 &gt;= BX$6, $E307 &lt; BW$6), 0, 1)+IF(OR($F307 &gt;= BX$6, $G307 &lt; BW$6), 0, 2)+1)</f>
        <v/>
      </c>
      <c r="BX307" s="71" t="str">
        <f ca="1">INDEX({"","_","-","="},IF(OR($D307 &gt;= BY$6, $E307 &lt; BX$6), 0, 1)+IF(OR($F307 &gt;= BY$6, $G307 &lt; BX$6), 0, 2)+1)</f>
        <v/>
      </c>
      <c r="BY307" s="71" t="str">
        <f ca="1">INDEX({"","_","-","="},IF(OR($D307 &gt;= BZ$6, $E307 &lt; BY$6), 0, 1)+IF(OR($F307 &gt;= BZ$6, $G307 &lt; BY$6), 0, 2)+1)</f>
        <v/>
      </c>
      <c r="BZ307" s="71" t="str">
        <f ca="1">INDEX({"","_","-","="},IF(OR($D307 &gt;= CA$6, $E307 &lt; BZ$6), 0, 1)+IF(OR($F307 &gt;= CA$6, $G307 &lt; BZ$6), 0, 2)+1)</f>
        <v/>
      </c>
      <c r="CA307" s="71" t="str">
        <f ca="1">INDEX({"","_","-","="},IF(OR($D307 &gt;= CB$6, $E307 &lt; CA$6), 0, 1)+IF(OR($F307 &gt;= CB$6, $G307 &lt; CA$6), 0, 2)+1)</f>
        <v/>
      </c>
      <c r="CB307" s="71" t="str">
        <f ca="1">INDEX({"","_","-","="},IF(OR($D307 &gt;= CC$6, $E307 &lt; CB$6), 0, 1)+IF(OR($F307 &gt;= CC$6, $G307 &lt; CB$6), 0, 2)+1)</f>
        <v/>
      </c>
      <c r="CC307" s="71" t="str">
        <f ca="1">INDEX({"","_","-","="},IF(OR($D307 &gt;= CD$6, $E307 &lt; CC$6), 0, 1)+IF(OR($F307 &gt;= CD$6, $G307 &lt; CC$6), 0, 2)+1)</f>
        <v/>
      </c>
      <c r="CD307" s="71" t="str">
        <f ca="1">INDEX({"","_","-","="},IF(OR($D307 &gt;= CE$6, $E307 &lt; CD$6), 0, 1)+IF(OR($F307 &gt;= CE$6, $G307 &lt; CD$6), 0, 2)+1)</f>
        <v/>
      </c>
    </row>
    <row r="308" spans="1:82">
      <c r="A308" s="8" t="str">
        <f ca="1">IF('临-进度'!N303,'临-进度'!$A303,"")</f>
        <v/>
      </c>
      <c r="B308" s="8" t="str">
        <f ca="1">IF('临-进度'!N303,'临-进度'!$B303,"")</f>
        <v/>
      </c>
      <c r="C308" s="8" t="str">
        <f ca="1">IF('临-进度'!N303,'临-进度'!$F303,"")</f>
        <v/>
      </c>
      <c r="D308" s="42" t="str">
        <f ca="1">IF('临-进度'!$N303,'临-进度'!$J303,"")</f>
        <v/>
      </c>
      <c r="E308" s="42" t="str">
        <f ca="1">IF('临-进度'!$N303,'临-进度'!$AF303,"")</f>
        <v/>
      </c>
      <c r="F308" s="42" t="str">
        <f ca="1">IF('临-进度'!$N303,'临-进度'!$K303,"")</f>
        <v/>
      </c>
      <c r="G308" s="76" t="str">
        <f ca="1">IF('临-进度'!$N303,'临-进度'!$AG303,"")</f>
        <v/>
      </c>
      <c r="H308" s="71" t="str">
        <f ca="1">INDEX({"","_","-","="},IF(OR($D308 &gt;= I$6, $E308 &lt; H$6), 0, 1)+IF(OR($F308 &gt;= I$6, $G308 &lt; H$6), 0, 2)+1)</f>
        <v/>
      </c>
      <c r="I308" s="71" t="str">
        <f ca="1">INDEX({"","_","-","="},IF(OR($D308 &gt;= J$6, $E308 &lt; I$6), 0, 1)+IF(OR($F308 &gt;= J$6, $G308 &lt; I$6), 0, 2)+1)</f>
        <v/>
      </c>
      <c r="J308" s="71" t="str">
        <f ca="1">INDEX({"","_","-","="},IF(OR($D308 &gt;= K$6, $E308 &lt; J$6), 0, 1)+IF(OR($F308 &gt;= K$6, $G308 &lt; J$6), 0, 2)+1)</f>
        <v/>
      </c>
      <c r="K308" s="71" t="str">
        <f ca="1">INDEX({"","_","-","="},IF(OR($D308 &gt;= L$6, $E308 &lt; K$6), 0, 1)+IF(OR($F308 &gt;= L$6, $G308 &lt; K$6), 0, 2)+1)</f>
        <v/>
      </c>
      <c r="L308" s="71" t="str">
        <f ca="1">INDEX({"","_","-","="},IF(OR($D308 &gt;= M$6, $E308 &lt; L$6), 0, 1)+IF(OR($F308 &gt;= M$6, $G308 &lt; L$6), 0, 2)+1)</f>
        <v/>
      </c>
      <c r="M308" s="71" t="str">
        <f ca="1">INDEX({"","_","-","="},IF(OR($D308 &gt;= N$6, $E308 &lt; M$6), 0, 1)+IF(OR($F308 &gt;= N$6, $G308 &lt; M$6), 0, 2)+1)</f>
        <v/>
      </c>
      <c r="N308" s="71" t="str">
        <f ca="1">INDEX({"","_","-","="},IF(OR($D308 &gt;= O$6, $E308 &lt; N$6), 0, 1)+IF(OR($F308 &gt;= O$6, $G308 &lt; N$6), 0, 2)+1)</f>
        <v/>
      </c>
      <c r="O308" s="71" t="str">
        <f ca="1">INDEX({"","_","-","="},IF(OR($D308 &gt;= P$6, $E308 &lt; O$6), 0, 1)+IF(OR($F308 &gt;= P$6, $G308 &lt; O$6), 0, 2)+1)</f>
        <v/>
      </c>
      <c r="P308" s="71" t="str">
        <f ca="1">INDEX({"","_","-","="},IF(OR($D308 &gt;= Q$6, $E308 &lt; P$6), 0, 1)+IF(OR($F308 &gt;= Q$6, $G308 &lt; P$6), 0, 2)+1)</f>
        <v/>
      </c>
      <c r="Q308" s="71" t="str">
        <f ca="1">INDEX({"","_","-","="},IF(OR($D308 &gt;= R$6, $E308 &lt; Q$6), 0, 1)+IF(OR($F308 &gt;= R$6, $G308 &lt; Q$6), 0, 2)+1)</f>
        <v/>
      </c>
      <c r="R308" s="71" t="str">
        <f ca="1">INDEX({"","_","-","="},IF(OR($D308 &gt;= S$6, $E308 &lt; R$6), 0, 1)+IF(OR($F308 &gt;= S$6, $G308 &lt; R$6), 0, 2)+1)</f>
        <v/>
      </c>
      <c r="S308" s="71" t="str">
        <f ca="1">INDEX({"","_","-","="},IF(OR($D308 &gt;= T$6, $E308 &lt; S$6), 0, 1)+IF(OR($F308 &gt;= T$6, $G308 &lt; S$6), 0, 2)+1)</f>
        <v/>
      </c>
      <c r="T308" s="71" t="str">
        <f ca="1">INDEX({"","_","-","="},IF(OR($D308 &gt;= U$6, $E308 &lt; T$6), 0, 1)+IF(OR($F308 &gt;= U$6, $G308 &lt; T$6), 0, 2)+1)</f>
        <v/>
      </c>
      <c r="U308" s="71" t="str">
        <f ca="1">INDEX({"","_","-","="},IF(OR($D308 &gt;= V$6, $E308 &lt; U$6), 0, 1)+IF(OR($F308 &gt;= V$6, $G308 &lt; U$6), 0, 2)+1)</f>
        <v/>
      </c>
      <c r="V308" s="71" t="str">
        <f ca="1">INDEX({"","_","-","="},IF(OR($D308 &gt;= W$6, $E308 &lt; V$6), 0, 1)+IF(OR($F308 &gt;= W$6, $G308 &lt; V$6), 0, 2)+1)</f>
        <v/>
      </c>
      <c r="W308" s="71" t="str">
        <f ca="1">INDEX({"","_","-","="},IF(OR($D308 &gt;= X$6, $E308 &lt; W$6), 0, 1)+IF(OR($F308 &gt;= X$6, $G308 &lt; W$6), 0, 2)+1)</f>
        <v/>
      </c>
      <c r="X308" s="71" t="str">
        <f ca="1">INDEX({"","_","-","="},IF(OR($D308 &gt;= Y$6, $E308 &lt; X$6), 0, 1)+IF(OR($F308 &gt;= Y$6, $G308 &lt; X$6), 0, 2)+1)</f>
        <v/>
      </c>
      <c r="Y308" s="71" t="str">
        <f ca="1">INDEX({"","_","-","="},IF(OR($D308 &gt;= Z$6, $E308 &lt; Y$6), 0, 1)+IF(OR($F308 &gt;= Z$6, $G308 &lt; Y$6), 0, 2)+1)</f>
        <v/>
      </c>
      <c r="Z308" s="71" t="str">
        <f ca="1">INDEX({"","_","-","="},IF(OR($D308 &gt;= AA$6, $E308 &lt; Z$6), 0, 1)+IF(OR($F308 &gt;= AA$6, $G308 &lt; Z$6), 0, 2)+1)</f>
        <v/>
      </c>
      <c r="AA308" s="71" t="str">
        <f ca="1">INDEX({"","_","-","="},IF(OR($D308 &gt;= AB$6, $E308 &lt; AA$6), 0, 1)+IF(OR($F308 &gt;= AB$6, $G308 &lt; AA$6), 0, 2)+1)</f>
        <v/>
      </c>
      <c r="AB308" s="71" t="str">
        <f ca="1">INDEX({"","_","-","="},IF(OR($D308 &gt;= AC$6, $E308 &lt; AB$6), 0, 1)+IF(OR($F308 &gt;= AC$6, $G308 &lt; AB$6), 0, 2)+1)</f>
        <v/>
      </c>
      <c r="AC308" s="71" t="str">
        <f ca="1">INDEX({"","_","-","="},IF(OR($D308 &gt;= AD$6, $E308 &lt; AC$6), 0, 1)+IF(OR($F308 &gt;= AD$6, $G308 &lt; AC$6), 0, 2)+1)</f>
        <v/>
      </c>
      <c r="AD308" s="71" t="str">
        <f ca="1">INDEX({"","_","-","="},IF(OR($D308 &gt;= AE$6, $E308 &lt; AD$6), 0, 1)+IF(OR($F308 &gt;= AE$6, $G308 &lt; AD$6), 0, 2)+1)</f>
        <v/>
      </c>
      <c r="AE308" s="71" t="str">
        <f ca="1">INDEX({"","_","-","="},IF(OR($D308 &gt;= AF$6, $E308 &lt; AE$6), 0, 1)+IF(OR($F308 &gt;= AF$6, $G308 &lt; AE$6), 0, 2)+1)</f>
        <v/>
      </c>
      <c r="AF308" s="71" t="str">
        <f ca="1">INDEX({"","_","-","="},IF(OR($D308 &gt;= AG$6, $E308 &lt; AF$6), 0, 1)+IF(OR($F308 &gt;= AG$6, $G308 &lt; AF$6), 0, 2)+1)</f>
        <v/>
      </c>
      <c r="AG308" s="71" t="str">
        <f ca="1">INDEX({"","_","-","="},IF(OR($D308 &gt;= AH$6, $E308 &lt; AG$6), 0, 1)+IF(OR($F308 &gt;= AH$6, $G308 &lt; AG$6), 0, 2)+1)</f>
        <v/>
      </c>
      <c r="AH308" s="71" t="str">
        <f ca="1">INDEX({"","_","-","="},IF(OR($D308 &gt;= AI$6, $E308 &lt; AH$6), 0, 1)+IF(OR($F308 &gt;= AI$6, $G308 &lt; AH$6), 0, 2)+1)</f>
        <v/>
      </c>
      <c r="AI308" s="71" t="str">
        <f ca="1">INDEX({"","_","-","="},IF(OR($D308 &gt;= AJ$6, $E308 &lt; AI$6), 0, 1)+IF(OR($F308 &gt;= AJ$6, $G308 &lt; AI$6), 0, 2)+1)</f>
        <v/>
      </c>
      <c r="AJ308" s="71" t="str">
        <f ca="1">INDEX({"","_","-","="},IF(OR($D308 &gt;= AK$6, $E308 &lt; AJ$6), 0, 1)+IF(OR($F308 &gt;= AK$6, $G308 &lt; AJ$6), 0, 2)+1)</f>
        <v/>
      </c>
      <c r="AK308" s="71" t="str">
        <f ca="1">INDEX({"","_","-","="},IF(OR($D308 &gt;= AL$6, $E308 &lt; AK$6), 0, 1)+IF(OR($F308 &gt;= AL$6, $G308 &lt; AK$6), 0, 2)+1)</f>
        <v/>
      </c>
      <c r="AL308" s="71" t="str">
        <f ca="1">INDEX({"","_","-","="},IF(OR($D308 &gt;= AM$6, $E308 &lt; AL$6), 0, 1)+IF(OR($F308 &gt;= AM$6, $G308 &lt; AL$6), 0, 2)+1)</f>
        <v/>
      </c>
      <c r="AM308" s="71" t="str">
        <f ca="1">INDEX({"","_","-","="},IF(OR($D308 &gt;= AN$6, $E308 &lt; AM$6), 0, 1)+IF(OR($F308 &gt;= AN$6, $G308 &lt; AM$6), 0, 2)+1)</f>
        <v/>
      </c>
      <c r="AN308" s="71" t="str">
        <f ca="1">INDEX({"","_","-","="},IF(OR($D308 &gt;= AO$6, $E308 &lt; AN$6), 0, 1)+IF(OR($F308 &gt;= AO$6, $G308 &lt; AN$6), 0, 2)+1)</f>
        <v/>
      </c>
      <c r="AO308" s="71" t="str">
        <f ca="1">INDEX({"","_","-","="},IF(OR($D308 &gt;= AP$6, $E308 &lt; AO$6), 0, 1)+IF(OR($F308 &gt;= AP$6, $G308 &lt; AO$6), 0, 2)+1)</f>
        <v/>
      </c>
      <c r="AP308" s="71" t="str">
        <f ca="1">INDEX({"","_","-","="},IF(OR($D308 &gt;= AQ$6, $E308 &lt; AP$6), 0, 1)+IF(OR($F308 &gt;= AQ$6, $G308 &lt; AP$6), 0, 2)+1)</f>
        <v/>
      </c>
      <c r="AQ308" s="71" t="str">
        <f ca="1">INDEX({"","_","-","="},IF(OR($D308 &gt;= AR$6, $E308 &lt; AQ$6), 0, 1)+IF(OR($F308 &gt;= AR$6, $G308 &lt; AQ$6), 0, 2)+1)</f>
        <v/>
      </c>
      <c r="AR308" s="71" t="str">
        <f ca="1">INDEX({"","_","-","="},IF(OR($D308 &gt;= AS$6, $E308 &lt; AR$6), 0, 1)+IF(OR($F308 &gt;= AS$6, $G308 &lt; AR$6), 0, 2)+1)</f>
        <v/>
      </c>
      <c r="AS308" s="71" t="str">
        <f ca="1">INDEX({"","_","-","="},IF(OR($D308 &gt;= AT$6, $E308 &lt; AS$6), 0, 1)+IF(OR($F308 &gt;= AT$6, $G308 &lt; AS$6), 0, 2)+1)</f>
        <v/>
      </c>
      <c r="AT308" s="71" t="str">
        <f ca="1">INDEX({"","_","-","="},IF(OR($D308 &gt;= AU$6, $E308 &lt; AT$6), 0, 1)+IF(OR($F308 &gt;= AU$6, $G308 &lt; AT$6), 0, 2)+1)</f>
        <v/>
      </c>
      <c r="AU308" s="71" t="str">
        <f ca="1">INDEX({"","_","-","="},IF(OR($D308 &gt;= AV$6, $E308 &lt; AU$6), 0, 1)+IF(OR($F308 &gt;= AV$6, $G308 &lt; AU$6), 0, 2)+1)</f>
        <v/>
      </c>
      <c r="AV308" s="71" t="str">
        <f ca="1">INDEX({"","_","-","="},IF(OR($D308 &gt;= AW$6, $E308 &lt; AV$6), 0, 1)+IF(OR($F308 &gt;= AW$6, $G308 &lt; AV$6), 0, 2)+1)</f>
        <v/>
      </c>
      <c r="AW308" s="71" t="str">
        <f ca="1">INDEX({"","_","-","="},IF(OR($D308 &gt;= AX$6, $E308 &lt; AW$6), 0, 1)+IF(OR($F308 &gt;= AX$6, $G308 &lt; AW$6), 0, 2)+1)</f>
        <v/>
      </c>
      <c r="AX308" s="71" t="str">
        <f ca="1">INDEX({"","_","-","="},IF(OR($D308 &gt;= AY$6, $E308 &lt; AX$6), 0, 1)+IF(OR($F308 &gt;= AY$6, $G308 &lt; AX$6), 0, 2)+1)</f>
        <v/>
      </c>
      <c r="AY308" s="71" t="str">
        <f ca="1">INDEX({"","_","-","="},IF(OR($D308 &gt;= AZ$6, $E308 &lt; AY$6), 0, 1)+IF(OR($F308 &gt;= AZ$6, $G308 &lt; AY$6), 0, 2)+1)</f>
        <v/>
      </c>
      <c r="AZ308" s="71" t="str">
        <f ca="1">INDEX({"","_","-","="},IF(OR($D308 &gt;= BA$6, $E308 &lt; AZ$6), 0, 1)+IF(OR($F308 &gt;= BA$6, $G308 &lt; AZ$6), 0, 2)+1)</f>
        <v/>
      </c>
      <c r="BA308" s="71" t="str">
        <f ca="1">INDEX({"","_","-","="},IF(OR($D308 &gt;= BB$6, $E308 &lt; BA$6), 0, 1)+IF(OR($F308 &gt;= BB$6, $G308 &lt; BA$6), 0, 2)+1)</f>
        <v/>
      </c>
      <c r="BB308" s="71" t="str">
        <f ca="1">INDEX({"","_","-","="},IF(OR($D308 &gt;= BC$6, $E308 &lt; BB$6), 0, 1)+IF(OR($F308 &gt;= BC$6, $G308 &lt; BB$6), 0, 2)+1)</f>
        <v/>
      </c>
      <c r="BC308" s="71" t="str">
        <f ca="1">INDEX({"","_","-","="},IF(OR($D308 &gt;= BD$6, $E308 &lt; BC$6), 0, 1)+IF(OR($F308 &gt;= BD$6, $G308 &lt; BC$6), 0, 2)+1)</f>
        <v/>
      </c>
      <c r="BD308" s="71" t="str">
        <f ca="1">INDEX({"","_","-","="},IF(OR($D308 &gt;= BE$6, $E308 &lt; BD$6), 0, 1)+IF(OR($F308 &gt;= BE$6, $G308 &lt; BD$6), 0, 2)+1)</f>
        <v/>
      </c>
      <c r="BE308" s="71" t="str">
        <f ca="1">INDEX({"","_","-","="},IF(OR($D308 &gt;= BF$6, $E308 &lt; BE$6), 0, 1)+IF(OR($F308 &gt;= BF$6, $G308 &lt; BE$6), 0, 2)+1)</f>
        <v/>
      </c>
      <c r="BF308" s="71" t="str">
        <f ca="1">INDEX({"","_","-","="},IF(OR($D308 &gt;= BG$6, $E308 &lt; BF$6), 0, 1)+IF(OR($F308 &gt;= BG$6, $G308 &lt; BF$6), 0, 2)+1)</f>
        <v/>
      </c>
      <c r="BG308" s="71" t="str">
        <f ca="1">INDEX({"","_","-","="},IF(OR($D308 &gt;= BH$6, $E308 &lt; BG$6), 0, 1)+IF(OR($F308 &gt;= BH$6, $G308 &lt; BG$6), 0, 2)+1)</f>
        <v/>
      </c>
      <c r="BH308" s="71" t="str">
        <f ca="1">INDEX({"","_","-","="},IF(OR($D308 &gt;= BI$6, $E308 &lt; BH$6), 0, 1)+IF(OR($F308 &gt;= BI$6, $G308 &lt; BH$6), 0, 2)+1)</f>
        <v/>
      </c>
      <c r="BI308" s="71" t="str">
        <f ca="1">INDEX({"","_","-","="},IF(OR($D308 &gt;= BJ$6, $E308 &lt; BI$6), 0, 1)+IF(OR($F308 &gt;= BJ$6, $G308 &lt; BI$6), 0, 2)+1)</f>
        <v/>
      </c>
      <c r="BJ308" s="71" t="str">
        <f ca="1">INDEX({"","_","-","="},IF(OR($D308 &gt;= BK$6, $E308 &lt; BJ$6), 0, 1)+IF(OR($F308 &gt;= BK$6, $G308 &lt; BJ$6), 0, 2)+1)</f>
        <v/>
      </c>
      <c r="BK308" s="71" t="str">
        <f ca="1">INDEX({"","_","-","="},IF(OR($D308 &gt;= BL$6, $E308 &lt; BK$6), 0, 1)+IF(OR($F308 &gt;= BL$6, $G308 &lt; BK$6), 0, 2)+1)</f>
        <v/>
      </c>
      <c r="BL308" s="71" t="str">
        <f ca="1">INDEX({"","_","-","="},IF(OR($D308 &gt;= BM$6, $E308 &lt; BL$6), 0, 1)+IF(OR($F308 &gt;= BM$6, $G308 &lt; BL$6), 0, 2)+1)</f>
        <v/>
      </c>
      <c r="BM308" s="71" t="str">
        <f ca="1">INDEX({"","_","-","="},IF(OR($D308 &gt;= BN$6, $E308 &lt; BM$6), 0, 1)+IF(OR($F308 &gt;= BN$6, $G308 &lt; BM$6), 0, 2)+1)</f>
        <v/>
      </c>
      <c r="BN308" s="71" t="str">
        <f ca="1">INDEX({"","_","-","="},IF(OR($D308 &gt;= BO$6, $E308 &lt; BN$6), 0, 1)+IF(OR($F308 &gt;= BO$6, $G308 &lt; BN$6), 0, 2)+1)</f>
        <v/>
      </c>
      <c r="BO308" s="71" t="str">
        <f ca="1">INDEX({"","_","-","="},IF(OR($D308 &gt;= BP$6, $E308 &lt; BO$6), 0, 1)+IF(OR($F308 &gt;= BP$6, $G308 &lt; BO$6), 0, 2)+1)</f>
        <v/>
      </c>
      <c r="BP308" s="71" t="str">
        <f ca="1">INDEX({"","_","-","="},IF(OR($D308 &gt;= BQ$6, $E308 &lt; BP$6), 0, 1)+IF(OR($F308 &gt;= BQ$6, $G308 &lt; BP$6), 0, 2)+1)</f>
        <v/>
      </c>
      <c r="BQ308" s="71" t="str">
        <f ca="1">INDEX({"","_","-","="},IF(OR($D308 &gt;= BR$6, $E308 &lt; BQ$6), 0, 1)+IF(OR($F308 &gt;= BR$6, $G308 &lt; BQ$6), 0, 2)+1)</f>
        <v/>
      </c>
      <c r="BR308" s="71" t="str">
        <f ca="1">INDEX({"","_","-","="},IF(OR($D308 &gt;= BS$6, $E308 &lt; BR$6), 0, 1)+IF(OR($F308 &gt;= BS$6, $G308 &lt; BR$6), 0, 2)+1)</f>
        <v/>
      </c>
      <c r="BS308" s="71" t="str">
        <f ca="1">INDEX({"","_","-","="},IF(OR($D308 &gt;= BT$6, $E308 &lt; BS$6), 0, 1)+IF(OR($F308 &gt;= BT$6, $G308 &lt; BS$6), 0, 2)+1)</f>
        <v/>
      </c>
      <c r="BT308" s="71" t="str">
        <f ca="1">INDEX({"","_","-","="},IF(OR($D308 &gt;= BU$6, $E308 &lt; BT$6), 0, 1)+IF(OR($F308 &gt;= BU$6, $G308 &lt; BT$6), 0, 2)+1)</f>
        <v/>
      </c>
      <c r="BU308" s="71" t="str">
        <f ca="1">INDEX({"","_","-","="},IF(OR($D308 &gt;= BV$6, $E308 &lt; BU$6), 0, 1)+IF(OR($F308 &gt;= BV$6, $G308 &lt; BU$6), 0, 2)+1)</f>
        <v/>
      </c>
      <c r="BV308" s="71" t="str">
        <f ca="1">INDEX({"","_","-","="},IF(OR($D308 &gt;= BW$6, $E308 &lt; BV$6), 0, 1)+IF(OR($F308 &gt;= BW$6, $G308 &lt; BV$6), 0, 2)+1)</f>
        <v/>
      </c>
      <c r="BW308" s="71" t="str">
        <f ca="1">INDEX({"","_","-","="},IF(OR($D308 &gt;= BX$6, $E308 &lt; BW$6), 0, 1)+IF(OR($F308 &gt;= BX$6, $G308 &lt; BW$6), 0, 2)+1)</f>
        <v/>
      </c>
      <c r="BX308" s="71" t="str">
        <f ca="1">INDEX({"","_","-","="},IF(OR($D308 &gt;= BY$6, $E308 &lt; BX$6), 0, 1)+IF(OR($F308 &gt;= BY$6, $G308 &lt; BX$6), 0, 2)+1)</f>
        <v/>
      </c>
      <c r="BY308" s="71" t="str">
        <f ca="1">INDEX({"","_","-","="},IF(OR($D308 &gt;= BZ$6, $E308 &lt; BY$6), 0, 1)+IF(OR($F308 &gt;= BZ$6, $G308 &lt; BY$6), 0, 2)+1)</f>
        <v/>
      </c>
      <c r="BZ308" s="71" t="str">
        <f ca="1">INDEX({"","_","-","="},IF(OR($D308 &gt;= CA$6, $E308 &lt; BZ$6), 0, 1)+IF(OR($F308 &gt;= CA$6, $G308 &lt; BZ$6), 0, 2)+1)</f>
        <v/>
      </c>
      <c r="CA308" s="71" t="str">
        <f ca="1">INDEX({"","_","-","="},IF(OR($D308 &gt;= CB$6, $E308 &lt; CA$6), 0, 1)+IF(OR($F308 &gt;= CB$6, $G308 &lt; CA$6), 0, 2)+1)</f>
        <v/>
      </c>
      <c r="CB308" s="71" t="str">
        <f ca="1">INDEX({"","_","-","="},IF(OR($D308 &gt;= CC$6, $E308 &lt; CB$6), 0, 1)+IF(OR($F308 &gt;= CC$6, $G308 &lt; CB$6), 0, 2)+1)</f>
        <v/>
      </c>
      <c r="CC308" s="71" t="str">
        <f ca="1">INDEX({"","_","-","="},IF(OR($D308 &gt;= CD$6, $E308 &lt; CC$6), 0, 1)+IF(OR($F308 &gt;= CD$6, $G308 &lt; CC$6), 0, 2)+1)</f>
        <v/>
      </c>
      <c r="CD308" s="71" t="str">
        <f ca="1">INDEX({"","_","-","="},IF(OR($D308 &gt;= CE$6, $E308 &lt; CD$6), 0, 1)+IF(OR($F308 &gt;= CE$6, $G308 &lt; CD$6), 0, 2)+1)</f>
        <v/>
      </c>
    </row>
    <row r="309" spans="1:82">
      <c r="A309" s="8" t="str">
        <f ca="1">IF('临-进度'!N304,'临-进度'!$A304,"")</f>
        <v/>
      </c>
      <c r="B309" s="8" t="str">
        <f ca="1">IF('临-进度'!N304,'临-进度'!$B304,"")</f>
        <v/>
      </c>
      <c r="C309" s="8" t="str">
        <f ca="1">IF('临-进度'!N304,'临-进度'!$F304,"")</f>
        <v/>
      </c>
      <c r="D309" s="42" t="str">
        <f ca="1">IF('临-进度'!$N304,'临-进度'!$J304,"")</f>
        <v/>
      </c>
      <c r="E309" s="42" t="str">
        <f ca="1">IF('临-进度'!$N304,'临-进度'!$AF304,"")</f>
        <v/>
      </c>
      <c r="F309" s="42" t="str">
        <f ca="1">IF('临-进度'!$N304,'临-进度'!$K304,"")</f>
        <v/>
      </c>
      <c r="G309" s="76" t="str">
        <f ca="1">IF('临-进度'!$N304,'临-进度'!$AG304,"")</f>
        <v/>
      </c>
      <c r="H309" s="71" t="str">
        <f ca="1">INDEX({"","_","-","="},IF(OR($D309 &gt;= I$6, $E309 &lt; H$6), 0, 1)+IF(OR($F309 &gt;= I$6, $G309 &lt; H$6), 0, 2)+1)</f>
        <v/>
      </c>
      <c r="I309" s="71" t="str">
        <f ca="1">INDEX({"","_","-","="},IF(OR($D309 &gt;= J$6, $E309 &lt; I$6), 0, 1)+IF(OR($F309 &gt;= J$6, $G309 &lt; I$6), 0, 2)+1)</f>
        <v/>
      </c>
      <c r="J309" s="71" t="str">
        <f ca="1">INDEX({"","_","-","="},IF(OR($D309 &gt;= K$6, $E309 &lt; J$6), 0, 1)+IF(OR($F309 &gt;= K$6, $G309 &lt; J$6), 0, 2)+1)</f>
        <v/>
      </c>
      <c r="K309" s="71" t="str">
        <f ca="1">INDEX({"","_","-","="},IF(OR($D309 &gt;= L$6, $E309 &lt; K$6), 0, 1)+IF(OR($F309 &gt;= L$6, $G309 &lt; K$6), 0, 2)+1)</f>
        <v/>
      </c>
      <c r="L309" s="71" t="str">
        <f ca="1">INDEX({"","_","-","="},IF(OR($D309 &gt;= M$6, $E309 &lt; L$6), 0, 1)+IF(OR($F309 &gt;= M$6, $G309 &lt; L$6), 0, 2)+1)</f>
        <v/>
      </c>
      <c r="M309" s="71" t="str">
        <f ca="1">INDEX({"","_","-","="},IF(OR($D309 &gt;= N$6, $E309 &lt; M$6), 0, 1)+IF(OR($F309 &gt;= N$6, $G309 &lt; M$6), 0, 2)+1)</f>
        <v/>
      </c>
      <c r="N309" s="71" t="str">
        <f ca="1">INDEX({"","_","-","="},IF(OR($D309 &gt;= O$6, $E309 &lt; N$6), 0, 1)+IF(OR($F309 &gt;= O$6, $G309 &lt; N$6), 0, 2)+1)</f>
        <v/>
      </c>
      <c r="O309" s="71" t="str">
        <f ca="1">INDEX({"","_","-","="},IF(OR($D309 &gt;= P$6, $E309 &lt; O$6), 0, 1)+IF(OR($F309 &gt;= P$6, $G309 &lt; O$6), 0, 2)+1)</f>
        <v/>
      </c>
      <c r="P309" s="71" t="str">
        <f ca="1">INDEX({"","_","-","="},IF(OR($D309 &gt;= Q$6, $E309 &lt; P$6), 0, 1)+IF(OR($F309 &gt;= Q$6, $G309 &lt; P$6), 0, 2)+1)</f>
        <v/>
      </c>
      <c r="Q309" s="71" t="str">
        <f ca="1">INDEX({"","_","-","="},IF(OR($D309 &gt;= R$6, $E309 &lt; Q$6), 0, 1)+IF(OR($F309 &gt;= R$6, $G309 &lt; Q$6), 0, 2)+1)</f>
        <v/>
      </c>
      <c r="R309" s="71" t="str">
        <f ca="1">INDEX({"","_","-","="},IF(OR($D309 &gt;= S$6, $E309 &lt; R$6), 0, 1)+IF(OR($F309 &gt;= S$6, $G309 &lt; R$6), 0, 2)+1)</f>
        <v/>
      </c>
      <c r="S309" s="71" t="str">
        <f ca="1">INDEX({"","_","-","="},IF(OR($D309 &gt;= T$6, $E309 &lt; S$6), 0, 1)+IF(OR($F309 &gt;= T$6, $G309 &lt; S$6), 0, 2)+1)</f>
        <v/>
      </c>
      <c r="T309" s="71" t="str">
        <f ca="1">INDEX({"","_","-","="},IF(OR($D309 &gt;= U$6, $E309 &lt; T$6), 0, 1)+IF(OR($F309 &gt;= U$6, $G309 &lt; T$6), 0, 2)+1)</f>
        <v/>
      </c>
      <c r="U309" s="71" t="str">
        <f ca="1">INDEX({"","_","-","="},IF(OR($D309 &gt;= V$6, $E309 &lt; U$6), 0, 1)+IF(OR($F309 &gt;= V$6, $G309 &lt; U$6), 0, 2)+1)</f>
        <v/>
      </c>
      <c r="V309" s="71" t="str">
        <f ca="1">INDEX({"","_","-","="},IF(OR($D309 &gt;= W$6, $E309 &lt; V$6), 0, 1)+IF(OR($F309 &gt;= W$6, $G309 &lt; V$6), 0, 2)+1)</f>
        <v/>
      </c>
      <c r="W309" s="71" t="str">
        <f ca="1">INDEX({"","_","-","="},IF(OR($D309 &gt;= X$6, $E309 &lt; W$6), 0, 1)+IF(OR($F309 &gt;= X$6, $G309 &lt; W$6), 0, 2)+1)</f>
        <v/>
      </c>
      <c r="X309" s="71" t="str">
        <f ca="1">INDEX({"","_","-","="},IF(OR($D309 &gt;= Y$6, $E309 &lt; X$6), 0, 1)+IF(OR($F309 &gt;= Y$6, $G309 &lt; X$6), 0, 2)+1)</f>
        <v/>
      </c>
      <c r="Y309" s="71" t="str">
        <f ca="1">INDEX({"","_","-","="},IF(OR($D309 &gt;= Z$6, $E309 &lt; Y$6), 0, 1)+IF(OR($F309 &gt;= Z$6, $G309 &lt; Y$6), 0, 2)+1)</f>
        <v/>
      </c>
      <c r="Z309" s="71" t="str">
        <f ca="1">INDEX({"","_","-","="},IF(OR($D309 &gt;= AA$6, $E309 &lt; Z$6), 0, 1)+IF(OR($F309 &gt;= AA$6, $G309 &lt; Z$6), 0, 2)+1)</f>
        <v/>
      </c>
      <c r="AA309" s="71" t="str">
        <f ca="1">INDEX({"","_","-","="},IF(OR($D309 &gt;= AB$6, $E309 &lt; AA$6), 0, 1)+IF(OR($F309 &gt;= AB$6, $G309 &lt; AA$6), 0, 2)+1)</f>
        <v/>
      </c>
      <c r="AB309" s="71" t="str">
        <f ca="1">INDEX({"","_","-","="},IF(OR($D309 &gt;= AC$6, $E309 &lt; AB$6), 0, 1)+IF(OR($F309 &gt;= AC$6, $G309 &lt; AB$6), 0, 2)+1)</f>
        <v/>
      </c>
      <c r="AC309" s="71" t="str">
        <f ca="1">INDEX({"","_","-","="},IF(OR($D309 &gt;= AD$6, $E309 &lt; AC$6), 0, 1)+IF(OR($F309 &gt;= AD$6, $G309 &lt; AC$6), 0, 2)+1)</f>
        <v/>
      </c>
      <c r="AD309" s="71" t="str">
        <f ca="1">INDEX({"","_","-","="},IF(OR($D309 &gt;= AE$6, $E309 &lt; AD$6), 0, 1)+IF(OR($F309 &gt;= AE$6, $G309 &lt; AD$6), 0, 2)+1)</f>
        <v/>
      </c>
      <c r="AE309" s="71" t="str">
        <f ca="1">INDEX({"","_","-","="},IF(OR($D309 &gt;= AF$6, $E309 &lt; AE$6), 0, 1)+IF(OR($F309 &gt;= AF$6, $G309 &lt; AE$6), 0, 2)+1)</f>
        <v/>
      </c>
      <c r="AF309" s="71" t="str">
        <f ca="1">INDEX({"","_","-","="},IF(OR($D309 &gt;= AG$6, $E309 &lt; AF$6), 0, 1)+IF(OR($F309 &gt;= AG$6, $G309 &lt; AF$6), 0, 2)+1)</f>
        <v/>
      </c>
      <c r="AG309" s="71" t="str">
        <f ca="1">INDEX({"","_","-","="},IF(OR($D309 &gt;= AH$6, $E309 &lt; AG$6), 0, 1)+IF(OR($F309 &gt;= AH$6, $G309 &lt; AG$6), 0, 2)+1)</f>
        <v/>
      </c>
      <c r="AH309" s="71" t="str">
        <f ca="1">INDEX({"","_","-","="},IF(OR($D309 &gt;= AI$6, $E309 &lt; AH$6), 0, 1)+IF(OR($F309 &gt;= AI$6, $G309 &lt; AH$6), 0, 2)+1)</f>
        <v/>
      </c>
      <c r="AI309" s="71" t="str">
        <f ca="1">INDEX({"","_","-","="},IF(OR($D309 &gt;= AJ$6, $E309 &lt; AI$6), 0, 1)+IF(OR($F309 &gt;= AJ$6, $G309 &lt; AI$6), 0, 2)+1)</f>
        <v/>
      </c>
      <c r="AJ309" s="71" t="str">
        <f ca="1">INDEX({"","_","-","="},IF(OR($D309 &gt;= AK$6, $E309 &lt; AJ$6), 0, 1)+IF(OR($F309 &gt;= AK$6, $G309 &lt; AJ$6), 0, 2)+1)</f>
        <v/>
      </c>
      <c r="AK309" s="71" t="str">
        <f ca="1">INDEX({"","_","-","="},IF(OR($D309 &gt;= AL$6, $E309 &lt; AK$6), 0, 1)+IF(OR($F309 &gt;= AL$6, $G309 &lt; AK$6), 0, 2)+1)</f>
        <v/>
      </c>
      <c r="AL309" s="71" t="str">
        <f ca="1">INDEX({"","_","-","="},IF(OR($D309 &gt;= AM$6, $E309 &lt; AL$6), 0, 1)+IF(OR($F309 &gt;= AM$6, $G309 &lt; AL$6), 0, 2)+1)</f>
        <v/>
      </c>
      <c r="AM309" s="71" t="str">
        <f ca="1">INDEX({"","_","-","="},IF(OR($D309 &gt;= AN$6, $E309 &lt; AM$6), 0, 1)+IF(OR($F309 &gt;= AN$6, $G309 &lt; AM$6), 0, 2)+1)</f>
        <v/>
      </c>
      <c r="AN309" s="71" t="str">
        <f ca="1">INDEX({"","_","-","="},IF(OR($D309 &gt;= AO$6, $E309 &lt; AN$6), 0, 1)+IF(OR($F309 &gt;= AO$6, $G309 &lt; AN$6), 0, 2)+1)</f>
        <v/>
      </c>
      <c r="AO309" s="71" t="str">
        <f ca="1">INDEX({"","_","-","="},IF(OR($D309 &gt;= AP$6, $E309 &lt; AO$6), 0, 1)+IF(OR($F309 &gt;= AP$6, $G309 &lt; AO$6), 0, 2)+1)</f>
        <v/>
      </c>
      <c r="AP309" s="71" t="str">
        <f ca="1">INDEX({"","_","-","="},IF(OR($D309 &gt;= AQ$6, $E309 &lt; AP$6), 0, 1)+IF(OR($F309 &gt;= AQ$6, $G309 &lt; AP$6), 0, 2)+1)</f>
        <v/>
      </c>
      <c r="AQ309" s="71" t="str">
        <f ca="1">INDEX({"","_","-","="},IF(OR($D309 &gt;= AR$6, $E309 &lt; AQ$6), 0, 1)+IF(OR($F309 &gt;= AR$6, $G309 &lt; AQ$6), 0, 2)+1)</f>
        <v/>
      </c>
      <c r="AR309" s="71" t="str">
        <f ca="1">INDEX({"","_","-","="},IF(OR($D309 &gt;= AS$6, $E309 &lt; AR$6), 0, 1)+IF(OR($F309 &gt;= AS$6, $G309 &lt; AR$6), 0, 2)+1)</f>
        <v/>
      </c>
      <c r="AS309" s="71" t="str">
        <f ca="1">INDEX({"","_","-","="},IF(OR($D309 &gt;= AT$6, $E309 &lt; AS$6), 0, 1)+IF(OR($F309 &gt;= AT$6, $G309 &lt; AS$6), 0, 2)+1)</f>
        <v/>
      </c>
      <c r="AT309" s="71" t="str">
        <f ca="1">INDEX({"","_","-","="},IF(OR($D309 &gt;= AU$6, $E309 &lt; AT$6), 0, 1)+IF(OR($F309 &gt;= AU$6, $G309 &lt; AT$6), 0, 2)+1)</f>
        <v/>
      </c>
      <c r="AU309" s="71" t="str">
        <f ca="1">INDEX({"","_","-","="},IF(OR($D309 &gt;= AV$6, $E309 &lt; AU$6), 0, 1)+IF(OR($F309 &gt;= AV$6, $G309 &lt; AU$6), 0, 2)+1)</f>
        <v/>
      </c>
      <c r="AV309" s="71" t="str">
        <f ca="1">INDEX({"","_","-","="},IF(OR($D309 &gt;= AW$6, $E309 &lt; AV$6), 0, 1)+IF(OR($F309 &gt;= AW$6, $G309 &lt; AV$6), 0, 2)+1)</f>
        <v/>
      </c>
      <c r="AW309" s="71" t="str">
        <f ca="1">INDEX({"","_","-","="},IF(OR($D309 &gt;= AX$6, $E309 &lt; AW$6), 0, 1)+IF(OR($F309 &gt;= AX$6, $G309 &lt; AW$6), 0, 2)+1)</f>
        <v/>
      </c>
      <c r="AX309" s="71" t="str">
        <f ca="1">INDEX({"","_","-","="},IF(OR($D309 &gt;= AY$6, $E309 &lt; AX$6), 0, 1)+IF(OR($F309 &gt;= AY$6, $G309 &lt; AX$6), 0, 2)+1)</f>
        <v/>
      </c>
      <c r="AY309" s="71" t="str">
        <f ca="1">INDEX({"","_","-","="},IF(OR($D309 &gt;= AZ$6, $E309 &lt; AY$6), 0, 1)+IF(OR($F309 &gt;= AZ$6, $G309 &lt; AY$6), 0, 2)+1)</f>
        <v/>
      </c>
      <c r="AZ309" s="71" t="str">
        <f ca="1">INDEX({"","_","-","="},IF(OR($D309 &gt;= BA$6, $E309 &lt; AZ$6), 0, 1)+IF(OR($F309 &gt;= BA$6, $G309 &lt; AZ$6), 0, 2)+1)</f>
        <v/>
      </c>
      <c r="BA309" s="71" t="str">
        <f ca="1">INDEX({"","_","-","="},IF(OR($D309 &gt;= BB$6, $E309 &lt; BA$6), 0, 1)+IF(OR($F309 &gt;= BB$6, $G309 &lt; BA$6), 0, 2)+1)</f>
        <v/>
      </c>
      <c r="BB309" s="71" t="str">
        <f ca="1">INDEX({"","_","-","="},IF(OR($D309 &gt;= BC$6, $E309 &lt; BB$6), 0, 1)+IF(OR($F309 &gt;= BC$6, $G309 &lt; BB$6), 0, 2)+1)</f>
        <v/>
      </c>
      <c r="BC309" s="71" t="str">
        <f ca="1">INDEX({"","_","-","="},IF(OR($D309 &gt;= BD$6, $E309 &lt; BC$6), 0, 1)+IF(OR($F309 &gt;= BD$6, $G309 &lt; BC$6), 0, 2)+1)</f>
        <v/>
      </c>
      <c r="BD309" s="71" t="str">
        <f ca="1">INDEX({"","_","-","="},IF(OR($D309 &gt;= BE$6, $E309 &lt; BD$6), 0, 1)+IF(OR($F309 &gt;= BE$6, $G309 &lt; BD$6), 0, 2)+1)</f>
        <v/>
      </c>
      <c r="BE309" s="71" t="str">
        <f ca="1">INDEX({"","_","-","="},IF(OR($D309 &gt;= BF$6, $E309 &lt; BE$6), 0, 1)+IF(OR($F309 &gt;= BF$6, $G309 &lt; BE$6), 0, 2)+1)</f>
        <v/>
      </c>
      <c r="BF309" s="71" t="str">
        <f ca="1">INDEX({"","_","-","="},IF(OR($D309 &gt;= BG$6, $E309 &lt; BF$6), 0, 1)+IF(OR($F309 &gt;= BG$6, $G309 &lt; BF$6), 0, 2)+1)</f>
        <v/>
      </c>
      <c r="BG309" s="71" t="str">
        <f ca="1">INDEX({"","_","-","="},IF(OR($D309 &gt;= BH$6, $E309 &lt; BG$6), 0, 1)+IF(OR($F309 &gt;= BH$6, $G309 &lt; BG$6), 0, 2)+1)</f>
        <v/>
      </c>
      <c r="BH309" s="71" t="str">
        <f ca="1">INDEX({"","_","-","="},IF(OR($D309 &gt;= BI$6, $E309 &lt; BH$6), 0, 1)+IF(OR($F309 &gt;= BI$6, $G309 &lt; BH$6), 0, 2)+1)</f>
        <v/>
      </c>
      <c r="BI309" s="71" t="str">
        <f ca="1">INDEX({"","_","-","="},IF(OR($D309 &gt;= BJ$6, $E309 &lt; BI$6), 0, 1)+IF(OR($F309 &gt;= BJ$6, $G309 &lt; BI$6), 0, 2)+1)</f>
        <v/>
      </c>
      <c r="BJ309" s="71" t="str">
        <f ca="1">INDEX({"","_","-","="},IF(OR($D309 &gt;= BK$6, $E309 &lt; BJ$6), 0, 1)+IF(OR($F309 &gt;= BK$6, $G309 &lt; BJ$6), 0, 2)+1)</f>
        <v/>
      </c>
      <c r="BK309" s="71" t="str">
        <f ca="1">INDEX({"","_","-","="},IF(OR($D309 &gt;= BL$6, $E309 &lt; BK$6), 0, 1)+IF(OR($F309 &gt;= BL$6, $G309 &lt; BK$6), 0, 2)+1)</f>
        <v/>
      </c>
      <c r="BL309" s="71" t="str">
        <f ca="1">INDEX({"","_","-","="},IF(OR($D309 &gt;= BM$6, $E309 &lt; BL$6), 0, 1)+IF(OR($F309 &gt;= BM$6, $G309 &lt; BL$6), 0, 2)+1)</f>
        <v/>
      </c>
      <c r="BM309" s="71" t="str">
        <f ca="1">INDEX({"","_","-","="},IF(OR($D309 &gt;= BN$6, $E309 &lt; BM$6), 0, 1)+IF(OR($F309 &gt;= BN$6, $G309 &lt; BM$6), 0, 2)+1)</f>
        <v/>
      </c>
      <c r="BN309" s="71" t="str">
        <f ca="1">INDEX({"","_","-","="},IF(OR($D309 &gt;= BO$6, $E309 &lt; BN$6), 0, 1)+IF(OR($F309 &gt;= BO$6, $G309 &lt; BN$6), 0, 2)+1)</f>
        <v/>
      </c>
      <c r="BO309" s="71" t="str">
        <f ca="1">INDEX({"","_","-","="},IF(OR($D309 &gt;= BP$6, $E309 &lt; BO$6), 0, 1)+IF(OR($F309 &gt;= BP$6, $G309 &lt; BO$6), 0, 2)+1)</f>
        <v/>
      </c>
      <c r="BP309" s="71" t="str">
        <f ca="1">INDEX({"","_","-","="},IF(OR($D309 &gt;= BQ$6, $E309 &lt; BP$6), 0, 1)+IF(OR($F309 &gt;= BQ$6, $G309 &lt; BP$6), 0, 2)+1)</f>
        <v/>
      </c>
      <c r="BQ309" s="71" t="str">
        <f ca="1">INDEX({"","_","-","="},IF(OR($D309 &gt;= BR$6, $E309 &lt; BQ$6), 0, 1)+IF(OR($F309 &gt;= BR$6, $G309 &lt; BQ$6), 0, 2)+1)</f>
        <v/>
      </c>
      <c r="BR309" s="71" t="str">
        <f ca="1">INDEX({"","_","-","="},IF(OR($D309 &gt;= BS$6, $E309 &lt; BR$6), 0, 1)+IF(OR($F309 &gt;= BS$6, $G309 &lt; BR$6), 0, 2)+1)</f>
        <v/>
      </c>
      <c r="BS309" s="71" t="str">
        <f ca="1">INDEX({"","_","-","="},IF(OR($D309 &gt;= BT$6, $E309 &lt; BS$6), 0, 1)+IF(OR($F309 &gt;= BT$6, $G309 &lt; BS$6), 0, 2)+1)</f>
        <v/>
      </c>
      <c r="BT309" s="71" t="str">
        <f ca="1">INDEX({"","_","-","="},IF(OR($D309 &gt;= BU$6, $E309 &lt; BT$6), 0, 1)+IF(OR($F309 &gt;= BU$6, $G309 &lt; BT$6), 0, 2)+1)</f>
        <v/>
      </c>
      <c r="BU309" s="71" t="str">
        <f ca="1">INDEX({"","_","-","="},IF(OR($D309 &gt;= BV$6, $E309 &lt; BU$6), 0, 1)+IF(OR($F309 &gt;= BV$6, $G309 &lt; BU$6), 0, 2)+1)</f>
        <v/>
      </c>
      <c r="BV309" s="71" t="str">
        <f ca="1">INDEX({"","_","-","="},IF(OR($D309 &gt;= BW$6, $E309 &lt; BV$6), 0, 1)+IF(OR($F309 &gt;= BW$6, $G309 &lt; BV$6), 0, 2)+1)</f>
        <v/>
      </c>
      <c r="BW309" s="71" t="str">
        <f ca="1">INDEX({"","_","-","="},IF(OR($D309 &gt;= BX$6, $E309 &lt; BW$6), 0, 1)+IF(OR($F309 &gt;= BX$6, $G309 &lt; BW$6), 0, 2)+1)</f>
        <v/>
      </c>
      <c r="BX309" s="71" t="str">
        <f ca="1">INDEX({"","_","-","="},IF(OR($D309 &gt;= BY$6, $E309 &lt; BX$6), 0, 1)+IF(OR($F309 &gt;= BY$6, $G309 &lt; BX$6), 0, 2)+1)</f>
        <v/>
      </c>
      <c r="BY309" s="71" t="str">
        <f ca="1">INDEX({"","_","-","="},IF(OR($D309 &gt;= BZ$6, $E309 &lt; BY$6), 0, 1)+IF(OR($F309 &gt;= BZ$6, $G309 &lt; BY$6), 0, 2)+1)</f>
        <v/>
      </c>
      <c r="BZ309" s="71" t="str">
        <f ca="1">INDEX({"","_","-","="},IF(OR($D309 &gt;= CA$6, $E309 &lt; BZ$6), 0, 1)+IF(OR($F309 &gt;= CA$6, $G309 &lt; BZ$6), 0, 2)+1)</f>
        <v/>
      </c>
      <c r="CA309" s="71" t="str">
        <f ca="1">INDEX({"","_","-","="},IF(OR($D309 &gt;= CB$6, $E309 &lt; CA$6), 0, 1)+IF(OR($F309 &gt;= CB$6, $G309 &lt; CA$6), 0, 2)+1)</f>
        <v/>
      </c>
      <c r="CB309" s="71" t="str">
        <f ca="1">INDEX({"","_","-","="},IF(OR($D309 &gt;= CC$6, $E309 &lt; CB$6), 0, 1)+IF(OR($F309 &gt;= CC$6, $G309 &lt; CB$6), 0, 2)+1)</f>
        <v/>
      </c>
      <c r="CC309" s="71" t="str">
        <f ca="1">INDEX({"","_","-","="},IF(OR($D309 &gt;= CD$6, $E309 &lt; CC$6), 0, 1)+IF(OR($F309 &gt;= CD$6, $G309 &lt; CC$6), 0, 2)+1)</f>
        <v/>
      </c>
      <c r="CD309" s="71" t="str">
        <f ca="1">INDEX({"","_","-","="},IF(OR($D309 &gt;= CE$6, $E309 &lt; CD$6), 0, 1)+IF(OR($F309 &gt;= CE$6, $G309 &lt; CD$6), 0, 2)+1)</f>
        <v/>
      </c>
    </row>
    <row r="310" spans="1:82">
      <c r="A310" s="8" t="str">
        <f ca="1">IF('临-进度'!N305,'临-进度'!$A305,"")</f>
        <v/>
      </c>
      <c r="B310" s="8" t="str">
        <f ca="1">IF('临-进度'!N305,'临-进度'!$B305,"")</f>
        <v/>
      </c>
      <c r="C310" s="8" t="str">
        <f ca="1">IF('临-进度'!N305,'临-进度'!$F305,"")</f>
        <v/>
      </c>
      <c r="D310" s="42" t="str">
        <f ca="1">IF('临-进度'!$N305,'临-进度'!$J305,"")</f>
        <v/>
      </c>
      <c r="E310" s="42" t="str">
        <f ca="1">IF('临-进度'!$N305,'临-进度'!$AF305,"")</f>
        <v/>
      </c>
      <c r="F310" s="42" t="str">
        <f ca="1">IF('临-进度'!$N305,'临-进度'!$K305,"")</f>
        <v/>
      </c>
      <c r="G310" s="76" t="str">
        <f ca="1">IF('临-进度'!$N305,'临-进度'!$AG305,"")</f>
        <v/>
      </c>
      <c r="H310" s="71" t="str">
        <f ca="1">INDEX({"","_","-","="},IF(OR($D310 &gt;= I$6, $E310 &lt; H$6), 0, 1)+IF(OR($F310 &gt;= I$6, $G310 &lt; H$6), 0, 2)+1)</f>
        <v/>
      </c>
      <c r="I310" s="71" t="str">
        <f ca="1">INDEX({"","_","-","="},IF(OR($D310 &gt;= J$6, $E310 &lt; I$6), 0, 1)+IF(OR($F310 &gt;= J$6, $G310 &lt; I$6), 0, 2)+1)</f>
        <v/>
      </c>
      <c r="J310" s="71" t="str">
        <f ca="1">INDEX({"","_","-","="},IF(OR($D310 &gt;= K$6, $E310 &lt; J$6), 0, 1)+IF(OR($F310 &gt;= K$6, $G310 &lt; J$6), 0, 2)+1)</f>
        <v/>
      </c>
      <c r="K310" s="71" t="str">
        <f ca="1">INDEX({"","_","-","="},IF(OR($D310 &gt;= L$6, $E310 &lt; K$6), 0, 1)+IF(OR($F310 &gt;= L$6, $G310 &lt; K$6), 0, 2)+1)</f>
        <v/>
      </c>
      <c r="L310" s="71" t="str">
        <f ca="1">INDEX({"","_","-","="},IF(OR($D310 &gt;= M$6, $E310 &lt; L$6), 0, 1)+IF(OR($F310 &gt;= M$6, $G310 &lt; L$6), 0, 2)+1)</f>
        <v/>
      </c>
      <c r="M310" s="71" t="str">
        <f ca="1">INDEX({"","_","-","="},IF(OR($D310 &gt;= N$6, $E310 &lt; M$6), 0, 1)+IF(OR($F310 &gt;= N$6, $G310 &lt; M$6), 0, 2)+1)</f>
        <v/>
      </c>
      <c r="N310" s="71" t="str">
        <f ca="1">INDEX({"","_","-","="},IF(OR($D310 &gt;= O$6, $E310 &lt; N$6), 0, 1)+IF(OR($F310 &gt;= O$6, $G310 &lt; N$6), 0, 2)+1)</f>
        <v/>
      </c>
      <c r="O310" s="71" t="str">
        <f ca="1">INDEX({"","_","-","="},IF(OR($D310 &gt;= P$6, $E310 &lt; O$6), 0, 1)+IF(OR($F310 &gt;= P$6, $G310 &lt; O$6), 0, 2)+1)</f>
        <v/>
      </c>
      <c r="P310" s="71" t="str">
        <f ca="1">INDEX({"","_","-","="},IF(OR($D310 &gt;= Q$6, $E310 &lt; P$6), 0, 1)+IF(OR($F310 &gt;= Q$6, $G310 &lt; P$6), 0, 2)+1)</f>
        <v/>
      </c>
      <c r="Q310" s="71" t="str">
        <f ca="1">INDEX({"","_","-","="},IF(OR($D310 &gt;= R$6, $E310 &lt; Q$6), 0, 1)+IF(OR($F310 &gt;= R$6, $G310 &lt; Q$6), 0, 2)+1)</f>
        <v/>
      </c>
      <c r="R310" s="71" t="str">
        <f ca="1">INDEX({"","_","-","="},IF(OR($D310 &gt;= S$6, $E310 &lt; R$6), 0, 1)+IF(OR($F310 &gt;= S$6, $G310 &lt; R$6), 0, 2)+1)</f>
        <v/>
      </c>
      <c r="S310" s="71" t="str">
        <f ca="1">INDEX({"","_","-","="},IF(OR($D310 &gt;= T$6, $E310 &lt; S$6), 0, 1)+IF(OR($F310 &gt;= T$6, $G310 &lt; S$6), 0, 2)+1)</f>
        <v/>
      </c>
      <c r="T310" s="71" t="str">
        <f ca="1">INDEX({"","_","-","="},IF(OR($D310 &gt;= U$6, $E310 &lt; T$6), 0, 1)+IF(OR($F310 &gt;= U$6, $G310 &lt; T$6), 0, 2)+1)</f>
        <v/>
      </c>
      <c r="U310" s="71" t="str">
        <f ca="1">INDEX({"","_","-","="},IF(OR($D310 &gt;= V$6, $E310 &lt; U$6), 0, 1)+IF(OR($F310 &gt;= V$6, $G310 &lt; U$6), 0, 2)+1)</f>
        <v/>
      </c>
      <c r="V310" s="71" t="str">
        <f ca="1">INDEX({"","_","-","="},IF(OR($D310 &gt;= W$6, $E310 &lt; V$6), 0, 1)+IF(OR($F310 &gt;= W$6, $G310 &lt; V$6), 0, 2)+1)</f>
        <v/>
      </c>
      <c r="W310" s="71" t="str">
        <f ca="1">INDEX({"","_","-","="},IF(OR($D310 &gt;= X$6, $E310 &lt; W$6), 0, 1)+IF(OR($F310 &gt;= X$6, $G310 &lt; W$6), 0, 2)+1)</f>
        <v/>
      </c>
      <c r="X310" s="71" t="str">
        <f ca="1">INDEX({"","_","-","="},IF(OR($D310 &gt;= Y$6, $E310 &lt; X$6), 0, 1)+IF(OR($F310 &gt;= Y$6, $G310 &lt; X$6), 0, 2)+1)</f>
        <v/>
      </c>
      <c r="Y310" s="71" t="str">
        <f ca="1">INDEX({"","_","-","="},IF(OR($D310 &gt;= Z$6, $E310 &lt; Y$6), 0, 1)+IF(OR($F310 &gt;= Z$6, $G310 &lt; Y$6), 0, 2)+1)</f>
        <v/>
      </c>
      <c r="Z310" s="71" t="str">
        <f ca="1">INDEX({"","_","-","="},IF(OR($D310 &gt;= AA$6, $E310 &lt; Z$6), 0, 1)+IF(OR($F310 &gt;= AA$6, $G310 &lt; Z$6), 0, 2)+1)</f>
        <v/>
      </c>
      <c r="AA310" s="71" t="str">
        <f ca="1">INDEX({"","_","-","="},IF(OR($D310 &gt;= AB$6, $E310 &lt; AA$6), 0, 1)+IF(OR($F310 &gt;= AB$6, $G310 &lt; AA$6), 0, 2)+1)</f>
        <v/>
      </c>
      <c r="AB310" s="71" t="str">
        <f ca="1">INDEX({"","_","-","="},IF(OR($D310 &gt;= AC$6, $E310 &lt; AB$6), 0, 1)+IF(OR($F310 &gt;= AC$6, $G310 &lt; AB$6), 0, 2)+1)</f>
        <v/>
      </c>
      <c r="AC310" s="71" t="str">
        <f ca="1">INDEX({"","_","-","="},IF(OR($D310 &gt;= AD$6, $E310 &lt; AC$6), 0, 1)+IF(OR($F310 &gt;= AD$6, $G310 &lt; AC$6), 0, 2)+1)</f>
        <v/>
      </c>
      <c r="AD310" s="71" t="str">
        <f ca="1">INDEX({"","_","-","="},IF(OR($D310 &gt;= AE$6, $E310 &lt; AD$6), 0, 1)+IF(OR($F310 &gt;= AE$6, $G310 &lt; AD$6), 0, 2)+1)</f>
        <v/>
      </c>
      <c r="AE310" s="71" t="str">
        <f ca="1">INDEX({"","_","-","="},IF(OR($D310 &gt;= AF$6, $E310 &lt; AE$6), 0, 1)+IF(OR($F310 &gt;= AF$6, $G310 &lt; AE$6), 0, 2)+1)</f>
        <v/>
      </c>
      <c r="AF310" s="71" t="str">
        <f ca="1">INDEX({"","_","-","="},IF(OR($D310 &gt;= AG$6, $E310 &lt; AF$6), 0, 1)+IF(OR($F310 &gt;= AG$6, $G310 &lt; AF$6), 0, 2)+1)</f>
        <v/>
      </c>
      <c r="AG310" s="71" t="str">
        <f ca="1">INDEX({"","_","-","="},IF(OR($D310 &gt;= AH$6, $E310 &lt; AG$6), 0, 1)+IF(OR($F310 &gt;= AH$6, $G310 &lt; AG$6), 0, 2)+1)</f>
        <v/>
      </c>
      <c r="AH310" s="71" t="str">
        <f ca="1">INDEX({"","_","-","="},IF(OR($D310 &gt;= AI$6, $E310 &lt; AH$6), 0, 1)+IF(OR($F310 &gt;= AI$6, $G310 &lt; AH$6), 0, 2)+1)</f>
        <v/>
      </c>
      <c r="AI310" s="71" t="str">
        <f ca="1">INDEX({"","_","-","="},IF(OR($D310 &gt;= AJ$6, $E310 &lt; AI$6), 0, 1)+IF(OR($F310 &gt;= AJ$6, $G310 &lt; AI$6), 0, 2)+1)</f>
        <v/>
      </c>
      <c r="AJ310" s="71" t="str">
        <f ca="1">INDEX({"","_","-","="},IF(OR($D310 &gt;= AK$6, $E310 &lt; AJ$6), 0, 1)+IF(OR($F310 &gt;= AK$6, $G310 &lt; AJ$6), 0, 2)+1)</f>
        <v/>
      </c>
      <c r="AK310" s="71" t="str">
        <f ca="1">INDEX({"","_","-","="},IF(OR($D310 &gt;= AL$6, $E310 &lt; AK$6), 0, 1)+IF(OR($F310 &gt;= AL$6, $G310 &lt; AK$6), 0, 2)+1)</f>
        <v/>
      </c>
      <c r="AL310" s="71" t="str">
        <f ca="1">INDEX({"","_","-","="},IF(OR($D310 &gt;= AM$6, $E310 &lt; AL$6), 0, 1)+IF(OR($F310 &gt;= AM$6, $G310 &lt; AL$6), 0, 2)+1)</f>
        <v/>
      </c>
      <c r="AM310" s="71" t="str">
        <f ca="1">INDEX({"","_","-","="},IF(OR($D310 &gt;= AN$6, $E310 &lt; AM$6), 0, 1)+IF(OR($F310 &gt;= AN$6, $G310 &lt; AM$6), 0, 2)+1)</f>
        <v/>
      </c>
      <c r="AN310" s="71" t="str">
        <f ca="1">INDEX({"","_","-","="},IF(OR($D310 &gt;= AO$6, $E310 &lt; AN$6), 0, 1)+IF(OR($F310 &gt;= AO$6, $G310 &lt; AN$6), 0, 2)+1)</f>
        <v/>
      </c>
      <c r="AO310" s="71" t="str">
        <f ca="1">INDEX({"","_","-","="},IF(OR($D310 &gt;= AP$6, $E310 &lt; AO$6), 0, 1)+IF(OR($F310 &gt;= AP$6, $G310 &lt; AO$6), 0, 2)+1)</f>
        <v/>
      </c>
      <c r="AP310" s="71" t="str">
        <f ca="1">INDEX({"","_","-","="},IF(OR($D310 &gt;= AQ$6, $E310 &lt; AP$6), 0, 1)+IF(OR($F310 &gt;= AQ$6, $G310 &lt; AP$6), 0, 2)+1)</f>
        <v/>
      </c>
      <c r="AQ310" s="71" t="str">
        <f ca="1">INDEX({"","_","-","="},IF(OR($D310 &gt;= AR$6, $E310 &lt; AQ$6), 0, 1)+IF(OR($F310 &gt;= AR$6, $G310 &lt; AQ$6), 0, 2)+1)</f>
        <v/>
      </c>
      <c r="AR310" s="71" t="str">
        <f ca="1">INDEX({"","_","-","="},IF(OR($D310 &gt;= AS$6, $E310 &lt; AR$6), 0, 1)+IF(OR($F310 &gt;= AS$6, $G310 &lt; AR$6), 0, 2)+1)</f>
        <v/>
      </c>
      <c r="AS310" s="71" t="str">
        <f ca="1">INDEX({"","_","-","="},IF(OR($D310 &gt;= AT$6, $E310 &lt; AS$6), 0, 1)+IF(OR($F310 &gt;= AT$6, $G310 &lt; AS$6), 0, 2)+1)</f>
        <v/>
      </c>
      <c r="AT310" s="71" t="str">
        <f ca="1">INDEX({"","_","-","="},IF(OR($D310 &gt;= AU$6, $E310 &lt; AT$6), 0, 1)+IF(OR($F310 &gt;= AU$6, $G310 &lt; AT$6), 0, 2)+1)</f>
        <v/>
      </c>
      <c r="AU310" s="71" t="str">
        <f ca="1">INDEX({"","_","-","="},IF(OR($D310 &gt;= AV$6, $E310 &lt; AU$6), 0, 1)+IF(OR($F310 &gt;= AV$6, $G310 &lt; AU$6), 0, 2)+1)</f>
        <v/>
      </c>
      <c r="AV310" s="71" t="str">
        <f ca="1">INDEX({"","_","-","="},IF(OR($D310 &gt;= AW$6, $E310 &lt; AV$6), 0, 1)+IF(OR($F310 &gt;= AW$6, $G310 &lt; AV$6), 0, 2)+1)</f>
        <v/>
      </c>
      <c r="AW310" s="71" t="str">
        <f ca="1">INDEX({"","_","-","="},IF(OR($D310 &gt;= AX$6, $E310 &lt; AW$6), 0, 1)+IF(OR($F310 &gt;= AX$6, $G310 &lt; AW$6), 0, 2)+1)</f>
        <v/>
      </c>
      <c r="AX310" s="71" t="str">
        <f ca="1">INDEX({"","_","-","="},IF(OR($D310 &gt;= AY$6, $E310 &lt; AX$6), 0, 1)+IF(OR($F310 &gt;= AY$6, $G310 &lt; AX$6), 0, 2)+1)</f>
        <v/>
      </c>
      <c r="AY310" s="71" t="str">
        <f ca="1">INDEX({"","_","-","="},IF(OR($D310 &gt;= AZ$6, $E310 &lt; AY$6), 0, 1)+IF(OR($F310 &gt;= AZ$6, $G310 &lt; AY$6), 0, 2)+1)</f>
        <v/>
      </c>
      <c r="AZ310" s="71" t="str">
        <f ca="1">INDEX({"","_","-","="},IF(OR($D310 &gt;= BA$6, $E310 &lt; AZ$6), 0, 1)+IF(OR($F310 &gt;= BA$6, $G310 &lt; AZ$6), 0, 2)+1)</f>
        <v/>
      </c>
      <c r="BA310" s="71" t="str">
        <f ca="1">INDEX({"","_","-","="},IF(OR($D310 &gt;= BB$6, $E310 &lt; BA$6), 0, 1)+IF(OR($F310 &gt;= BB$6, $G310 &lt; BA$6), 0, 2)+1)</f>
        <v/>
      </c>
      <c r="BB310" s="71" t="str">
        <f ca="1">INDEX({"","_","-","="},IF(OR($D310 &gt;= BC$6, $E310 &lt; BB$6), 0, 1)+IF(OR($F310 &gt;= BC$6, $G310 &lt; BB$6), 0, 2)+1)</f>
        <v/>
      </c>
      <c r="BC310" s="71" t="str">
        <f ca="1">INDEX({"","_","-","="},IF(OR($D310 &gt;= BD$6, $E310 &lt; BC$6), 0, 1)+IF(OR($F310 &gt;= BD$6, $G310 &lt; BC$6), 0, 2)+1)</f>
        <v/>
      </c>
      <c r="BD310" s="71" t="str">
        <f ca="1">INDEX({"","_","-","="},IF(OR($D310 &gt;= BE$6, $E310 &lt; BD$6), 0, 1)+IF(OR($F310 &gt;= BE$6, $G310 &lt; BD$6), 0, 2)+1)</f>
        <v/>
      </c>
      <c r="BE310" s="71" t="str">
        <f ca="1">INDEX({"","_","-","="},IF(OR($D310 &gt;= BF$6, $E310 &lt; BE$6), 0, 1)+IF(OR($F310 &gt;= BF$6, $G310 &lt; BE$6), 0, 2)+1)</f>
        <v/>
      </c>
      <c r="BF310" s="71" t="str">
        <f ca="1">INDEX({"","_","-","="},IF(OR($D310 &gt;= BG$6, $E310 &lt; BF$6), 0, 1)+IF(OR($F310 &gt;= BG$6, $G310 &lt; BF$6), 0, 2)+1)</f>
        <v/>
      </c>
      <c r="BG310" s="71" t="str">
        <f ca="1">INDEX({"","_","-","="},IF(OR($D310 &gt;= BH$6, $E310 &lt; BG$6), 0, 1)+IF(OR($F310 &gt;= BH$6, $G310 &lt; BG$6), 0, 2)+1)</f>
        <v/>
      </c>
      <c r="BH310" s="71" t="str">
        <f ca="1">INDEX({"","_","-","="},IF(OR($D310 &gt;= BI$6, $E310 &lt; BH$6), 0, 1)+IF(OR($F310 &gt;= BI$6, $G310 &lt; BH$6), 0, 2)+1)</f>
        <v/>
      </c>
      <c r="BI310" s="71" t="str">
        <f ca="1">INDEX({"","_","-","="},IF(OR($D310 &gt;= BJ$6, $E310 &lt; BI$6), 0, 1)+IF(OR($F310 &gt;= BJ$6, $G310 &lt; BI$6), 0, 2)+1)</f>
        <v/>
      </c>
      <c r="BJ310" s="71" t="str">
        <f ca="1">INDEX({"","_","-","="},IF(OR($D310 &gt;= BK$6, $E310 &lt; BJ$6), 0, 1)+IF(OR($F310 &gt;= BK$6, $G310 &lt; BJ$6), 0, 2)+1)</f>
        <v/>
      </c>
      <c r="BK310" s="71" t="str">
        <f ca="1">INDEX({"","_","-","="},IF(OR($D310 &gt;= BL$6, $E310 &lt; BK$6), 0, 1)+IF(OR($F310 &gt;= BL$6, $G310 &lt; BK$6), 0, 2)+1)</f>
        <v/>
      </c>
      <c r="BL310" s="71" t="str">
        <f ca="1">INDEX({"","_","-","="},IF(OR($D310 &gt;= BM$6, $E310 &lt; BL$6), 0, 1)+IF(OR($F310 &gt;= BM$6, $G310 &lt; BL$6), 0, 2)+1)</f>
        <v/>
      </c>
      <c r="BM310" s="71" t="str">
        <f ca="1">INDEX({"","_","-","="},IF(OR($D310 &gt;= BN$6, $E310 &lt; BM$6), 0, 1)+IF(OR($F310 &gt;= BN$6, $G310 &lt; BM$6), 0, 2)+1)</f>
        <v/>
      </c>
      <c r="BN310" s="71" t="str">
        <f ca="1">INDEX({"","_","-","="},IF(OR($D310 &gt;= BO$6, $E310 &lt; BN$6), 0, 1)+IF(OR($F310 &gt;= BO$6, $G310 &lt; BN$6), 0, 2)+1)</f>
        <v/>
      </c>
      <c r="BO310" s="71" t="str">
        <f ca="1">INDEX({"","_","-","="},IF(OR($D310 &gt;= BP$6, $E310 &lt; BO$6), 0, 1)+IF(OR($F310 &gt;= BP$6, $G310 &lt; BO$6), 0, 2)+1)</f>
        <v/>
      </c>
      <c r="BP310" s="71" t="str">
        <f ca="1">INDEX({"","_","-","="},IF(OR($D310 &gt;= BQ$6, $E310 &lt; BP$6), 0, 1)+IF(OR($F310 &gt;= BQ$6, $G310 &lt; BP$6), 0, 2)+1)</f>
        <v/>
      </c>
      <c r="BQ310" s="71" t="str">
        <f ca="1">INDEX({"","_","-","="},IF(OR($D310 &gt;= BR$6, $E310 &lt; BQ$6), 0, 1)+IF(OR($F310 &gt;= BR$6, $G310 &lt; BQ$6), 0, 2)+1)</f>
        <v/>
      </c>
      <c r="BR310" s="71" t="str">
        <f ca="1">INDEX({"","_","-","="},IF(OR($D310 &gt;= BS$6, $E310 &lt; BR$6), 0, 1)+IF(OR($F310 &gt;= BS$6, $G310 &lt; BR$6), 0, 2)+1)</f>
        <v/>
      </c>
      <c r="BS310" s="71" t="str">
        <f ca="1">INDEX({"","_","-","="},IF(OR($D310 &gt;= BT$6, $E310 &lt; BS$6), 0, 1)+IF(OR($F310 &gt;= BT$6, $G310 &lt; BS$6), 0, 2)+1)</f>
        <v/>
      </c>
      <c r="BT310" s="71" t="str">
        <f ca="1">INDEX({"","_","-","="},IF(OR($D310 &gt;= BU$6, $E310 &lt; BT$6), 0, 1)+IF(OR($F310 &gt;= BU$6, $G310 &lt; BT$6), 0, 2)+1)</f>
        <v/>
      </c>
      <c r="BU310" s="71" t="str">
        <f ca="1">INDEX({"","_","-","="},IF(OR($D310 &gt;= BV$6, $E310 &lt; BU$6), 0, 1)+IF(OR($F310 &gt;= BV$6, $G310 &lt; BU$6), 0, 2)+1)</f>
        <v/>
      </c>
      <c r="BV310" s="71" t="str">
        <f ca="1">INDEX({"","_","-","="},IF(OR($D310 &gt;= BW$6, $E310 &lt; BV$6), 0, 1)+IF(OR($F310 &gt;= BW$6, $G310 &lt; BV$6), 0, 2)+1)</f>
        <v/>
      </c>
      <c r="BW310" s="71" t="str">
        <f ca="1">INDEX({"","_","-","="},IF(OR($D310 &gt;= BX$6, $E310 &lt; BW$6), 0, 1)+IF(OR($F310 &gt;= BX$6, $G310 &lt; BW$6), 0, 2)+1)</f>
        <v/>
      </c>
      <c r="BX310" s="71" t="str">
        <f ca="1">INDEX({"","_","-","="},IF(OR($D310 &gt;= BY$6, $E310 &lt; BX$6), 0, 1)+IF(OR($F310 &gt;= BY$6, $G310 &lt; BX$6), 0, 2)+1)</f>
        <v/>
      </c>
      <c r="BY310" s="71" t="str">
        <f ca="1">INDEX({"","_","-","="},IF(OR($D310 &gt;= BZ$6, $E310 &lt; BY$6), 0, 1)+IF(OR($F310 &gt;= BZ$6, $G310 &lt; BY$6), 0, 2)+1)</f>
        <v/>
      </c>
      <c r="BZ310" s="71" t="str">
        <f ca="1">INDEX({"","_","-","="},IF(OR($D310 &gt;= CA$6, $E310 &lt; BZ$6), 0, 1)+IF(OR($F310 &gt;= CA$6, $G310 &lt; BZ$6), 0, 2)+1)</f>
        <v/>
      </c>
      <c r="CA310" s="71" t="str">
        <f ca="1">INDEX({"","_","-","="},IF(OR($D310 &gt;= CB$6, $E310 &lt; CA$6), 0, 1)+IF(OR($F310 &gt;= CB$6, $G310 &lt; CA$6), 0, 2)+1)</f>
        <v/>
      </c>
      <c r="CB310" s="71" t="str">
        <f ca="1">INDEX({"","_","-","="},IF(OR($D310 &gt;= CC$6, $E310 &lt; CB$6), 0, 1)+IF(OR($F310 &gt;= CC$6, $G310 &lt; CB$6), 0, 2)+1)</f>
        <v/>
      </c>
      <c r="CC310" s="71" t="str">
        <f ca="1">INDEX({"","_","-","="},IF(OR($D310 &gt;= CD$6, $E310 &lt; CC$6), 0, 1)+IF(OR($F310 &gt;= CD$6, $G310 &lt; CC$6), 0, 2)+1)</f>
        <v/>
      </c>
      <c r="CD310" s="71" t="str">
        <f ca="1">INDEX({"","_","-","="},IF(OR($D310 &gt;= CE$6, $E310 &lt; CD$6), 0, 1)+IF(OR($F310 &gt;= CE$6, $G310 &lt; CD$6), 0, 2)+1)</f>
        <v/>
      </c>
    </row>
    <row r="311" spans="1:82">
      <c r="A311" s="8" t="str">
        <f ca="1">IF('临-进度'!N306,'临-进度'!$A306,"")</f>
        <v/>
      </c>
      <c r="B311" s="8" t="str">
        <f ca="1">IF('临-进度'!N306,'临-进度'!$B306,"")</f>
        <v/>
      </c>
      <c r="C311" s="8" t="str">
        <f ca="1">IF('临-进度'!N306,'临-进度'!$F306,"")</f>
        <v/>
      </c>
      <c r="D311" s="42" t="str">
        <f ca="1">IF('临-进度'!$N306,'临-进度'!$J306,"")</f>
        <v/>
      </c>
      <c r="E311" s="42" t="str">
        <f ca="1">IF('临-进度'!$N306,'临-进度'!$AF306,"")</f>
        <v/>
      </c>
      <c r="F311" s="42" t="str">
        <f ca="1">IF('临-进度'!$N306,'临-进度'!$K306,"")</f>
        <v/>
      </c>
      <c r="G311" s="76" t="str">
        <f ca="1">IF('临-进度'!$N306,'临-进度'!$AG306,"")</f>
        <v/>
      </c>
      <c r="H311" s="71" t="str">
        <f ca="1">INDEX({"","_","-","="},IF(OR($D311 &gt;= I$6, $E311 &lt; H$6), 0, 1)+IF(OR($F311 &gt;= I$6, $G311 &lt; H$6), 0, 2)+1)</f>
        <v/>
      </c>
      <c r="I311" s="71" t="str">
        <f ca="1">INDEX({"","_","-","="},IF(OR($D311 &gt;= J$6, $E311 &lt; I$6), 0, 1)+IF(OR($F311 &gt;= J$6, $G311 &lt; I$6), 0, 2)+1)</f>
        <v/>
      </c>
      <c r="J311" s="71" t="str">
        <f ca="1">INDEX({"","_","-","="},IF(OR($D311 &gt;= K$6, $E311 &lt; J$6), 0, 1)+IF(OR($F311 &gt;= K$6, $G311 &lt; J$6), 0, 2)+1)</f>
        <v/>
      </c>
      <c r="K311" s="71" t="str">
        <f ca="1">INDEX({"","_","-","="},IF(OR($D311 &gt;= L$6, $E311 &lt; K$6), 0, 1)+IF(OR($F311 &gt;= L$6, $G311 &lt; K$6), 0, 2)+1)</f>
        <v/>
      </c>
      <c r="L311" s="71" t="str">
        <f ca="1">INDEX({"","_","-","="},IF(OR($D311 &gt;= M$6, $E311 &lt; L$6), 0, 1)+IF(OR($F311 &gt;= M$6, $G311 &lt; L$6), 0, 2)+1)</f>
        <v/>
      </c>
      <c r="M311" s="71" t="str">
        <f ca="1">INDEX({"","_","-","="},IF(OR($D311 &gt;= N$6, $E311 &lt; M$6), 0, 1)+IF(OR($F311 &gt;= N$6, $G311 &lt; M$6), 0, 2)+1)</f>
        <v/>
      </c>
      <c r="N311" s="71" t="str">
        <f ca="1">INDEX({"","_","-","="},IF(OR($D311 &gt;= O$6, $E311 &lt; N$6), 0, 1)+IF(OR($F311 &gt;= O$6, $G311 &lt; N$6), 0, 2)+1)</f>
        <v/>
      </c>
      <c r="O311" s="71" t="str">
        <f ca="1">INDEX({"","_","-","="},IF(OR($D311 &gt;= P$6, $E311 &lt; O$6), 0, 1)+IF(OR($F311 &gt;= P$6, $G311 &lt; O$6), 0, 2)+1)</f>
        <v/>
      </c>
      <c r="P311" s="71" t="str">
        <f ca="1">INDEX({"","_","-","="},IF(OR($D311 &gt;= Q$6, $E311 &lt; P$6), 0, 1)+IF(OR($F311 &gt;= Q$6, $G311 &lt; P$6), 0, 2)+1)</f>
        <v/>
      </c>
      <c r="Q311" s="71" t="str">
        <f ca="1">INDEX({"","_","-","="},IF(OR($D311 &gt;= R$6, $E311 &lt; Q$6), 0, 1)+IF(OR($F311 &gt;= R$6, $G311 &lt; Q$6), 0, 2)+1)</f>
        <v/>
      </c>
      <c r="R311" s="71" t="str">
        <f ca="1">INDEX({"","_","-","="},IF(OR($D311 &gt;= S$6, $E311 &lt; R$6), 0, 1)+IF(OR($F311 &gt;= S$6, $G311 &lt; R$6), 0, 2)+1)</f>
        <v/>
      </c>
      <c r="S311" s="71" t="str">
        <f ca="1">INDEX({"","_","-","="},IF(OR($D311 &gt;= T$6, $E311 &lt; S$6), 0, 1)+IF(OR($F311 &gt;= T$6, $G311 &lt; S$6), 0, 2)+1)</f>
        <v/>
      </c>
      <c r="T311" s="71" t="str">
        <f ca="1">INDEX({"","_","-","="},IF(OR($D311 &gt;= U$6, $E311 &lt; T$6), 0, 1)+IF(OR($F311 &gt;= U$6, $G311 &lt; T$6), 0, 2)+1)</f>
        <v/>
      </c>
      <c r="U311" s="71" t="str">
        <f ca="1">INDEX({"","_","-","="},IF(OR($D311 &gt;= V$6, $E311 &lt; U$6), 0, 1)+IF(OR($F311 &gt;= V$6, $G311 &lt; U$6), 0, 2)+1)</f>
        <v/>
      </c>
      <c r="V311" s="71" t="str">
        <f ca="1">INDEX({"","_","-","="},IF(OR($D311 &gt;= W$6, $E311 &lt; V$6), 0, 1)+IF(OR($F311 &gt;= W$6, $G311 &lt; V$6), 0, 2)+1)</f>
        <v/>
      </c>
      <c r="W311" s="71" t="str">
        <f ca="1">INDEX({"","_","-","="},IF(OR($D311 &gt;= X$6, $E311 &lt; W$6), 0, 1)+IF(OR($F311 &gt;= X$6, $G311 &lt; W$6), 0, 2)+1)</f>
        <v/>
      </c>
      <c r="X311" s="71" t="str">
        <f ca="1">INDEX({"","_","-","="},IF(OR($D311 &gt;= Y$6, $E311 &lt; X$6), 0, 1)+IF(OR($F311 &gt;= Y$6, $G311 &lt; X$6), 0, 2)+1)</f>
        <v/>
      </c>
      <c r="Y311" s="71" t="str">
        <f ca="1">INDEX({"","_","-","="},IF(OR($D311 &gt;= Z$6, $E311 &lt; Y$6), 0, 1)+IF(OR($F311 &gt;= Z$6, $G311 &lt; Y$6), 0, 2)+1)</f>
        <v/>
      </c>
      <c r="Z311" s="71" t="str">
        <f ca="1">INDEX({"","_","-","="},IF(OR($D311 &gt;= AA$6, $E311 &lt; Z$6), 0, 1)+IF(OR($F311 &gt;= AA$6, $G311 &lt; Z$6), 0, 2)+1)</f>
        <v/>
      </c>
      <c r="AA311" s="71" t="str">
        <f ca="1">INDEX({"","_","-","="},IF(OR($D311 &gt;= AB$6, $E311 &lt; AA$6), 0, 1)+IF(OR($F311 &gt;= AB$6, $G311 &lt; AA$6), 0, 2)+1)</f>
        <v/>
      </c>
      <c r="AB311" s="71" t="str">
        <f ca="1">INDEX({"","_","-","="},IF(OR($D311 &gt;= AC$6, $E311 &lt; AB$6), 0, 1)+IF(OR($F311 &gt;= AC$6, $G311 &lt; AB$6), 0, 2)+1)</f>
        <v/>
      </c>
      <c r="AC311" s="71" t="str">
        <f ca="1">INDEX({"","_","-","="},IF(OR($D311 &gt;= AD$6, $E311 &lt; AC$6), 0, 1)+IF(OR($F311 &gt;= AD$6, $G311 &lt; AC$6), 0, 2)+1)</f>
        <v/>
      </c>
      <c r="AD311" s="71" t="str">
        <f ca="1">INDEX({"","_","-","="},IF(OR($D311 &gt;= AE$6, $E311 &lt; AD$6), 0, 1)+IF(OR($F311 &gt;= AE$6, $G311 &lt; AD$6), 0, 2)+1)</f>
        <v/>
      </c>
      <c r="AE311" s="71" t="str">
        <f ca="1">INDEX({"","_","-","="},IF(OR($D311 &gt;= AF$6, $E311 &lt; AE$6), 0, 1)+IF(OR($F311 &gt;= AF$6, $G311 &lt; AE$6), 0, 2)+1)</f>
        <v/>
      </c>
      <c r="AF311" s="71" t="str">
        <f ca="1">INDEX({"","_","-","="},IF(OR($D311 &gt;= AG$6, $E311 &lt; AF$6), 0, 1)+IF(OR($F311 &gt;= AG$6, $G311 &lt; AF$6), 0, 2)+1)</f>
        <v/>
      </c>
      <c r="AG311" s="71" t="str">
        <f ca="1">INDEX({"","_","-","="},IF(OR($D311 &gt;= AH$6, $E311 &lt; AG$6), 0, 1)+IF(OR($F311 &gt;= AH$6, $G311 &lt; AG$6), 0, 2)+1)</f>
        <v/>
      </c>
      <c r="AH311" s="71" t="str">
        <f ca="1">INDEX({"","_","-","="},IF(OR($D311 &gt;= AI$6, $E311 &lt; AH$6), 0, 1)+IF(OR($F311 &gt;= AI$6, $G311 &lt; AH$6), 0, 2)+1)</f>
        <v/>
      </c>
      <c r="AI311" s="71" t="str">
        <f ca="1">INDEX({"","_","-","="},IF(OR($D311 &gt;= AJ$6, $E311 &lt; AI$6), 0, 1)+IF(OR($F311 &gt;= AJ$6, $G311 &lt; AI$6), 0, 2)+1)</f>
        <v/>
      </c>
      <c r="AJ311" s="71" t="str">
        <f ca="1">INDEX({"","_","-","="},IF(OR($D311 &gt;= AK$6, $E311 &lt; AJ$6), 0, 1)+IF(OR($F311 &gt;= AK$6, $G311 &lt; AJ$6), 0, 2)+1)</f>
        <v/>
      </c>
      <c r="AK311" s="71" t="str">
        <f ca="1">INDEX({"","_","-","="},IF(OR($D311 &gt;= AL$6, $E311 &lt; AK$6), 0, 1)+IF(OR($F311 &gt;= AL$6, $G311 &lt; AK$6), 0, 2)+1)</f>
        <v/>
      </c>
      <c r="AL311" s="71" t="str">
        <f ca="1">INDEX({"","_","-","="},IF(OR($D311 &gt;= AM$6, $E311 &lt; AL$6), 0, 1)+IF(OR($F311 &gt;= AM$6, $G311 &lt; AL$6), 0, 2)+1)</f>
        <v/>
      </c>
      <c r="AM311" s="71" t="str">
        <f ca="1">INDEX({"","_","-","="},IF(OR($D311 &gt;= AN$6, $E311 &lt; AM$6), 0, 1)+IF(OR($F311 &gt;= AN$6, $G311 &lt; AM$6), 0, 2)+1)</f>
        <v/>
      </c>
      <c r="AN311" s="71" t="str">
        <f ca="1">INDEX({"","_","-","="},IF(OR($D311 &gt;= AO$6, $E311 &lt; AN$6), 0, 1)+IF(OR($F311 &gt;= AO$6, $G311 &lt; AN$6), 0, 2)+1)</f>
        <v/>
      </c>
      <c r="AO311" s="71" t="str">
        <f ca="1">INDEX({"","_","-","="},IF(OR($D311 &gt;= AP$6, $E311 &lt; AO$6), 0, 1)+IF(OR($F311 &gt;= AP$6, $G311 &lt; AO$6), 0, 2)+1)</f>
        <v/>
      </c>
      <c r="AP311" s="71" t="str">
        <f ca="1">INDEX({"","_","-","="},IF(OR($D311 &gt;= AQ$6, $E311 &lt; AP$6), 0, 1)+IF(OR($F311 &gt;= AQ$6, $G311 &lt; AP$6), 0, 2)+1)</f>
        <v/>
      </c>
      <c r="AQ311" s="71" t="str">
        <f ca="1">INDEX({"","_","-","="},IF(OR($D311 &gt;= AR$6, $E311 &lt; AQ$6), 0, 1)+IF(OR($F311 &gt;= AR$6, $G311 &lt; AQ$6), 0, 2)+1)</f>
        <v/>
      </c>
      <c r="AR311" s="71" t="str">
        <f ca="1">INDEX({"","_","-","="},IF(OR($D311 &gt;= AS$6, $E311 &lt; AR$6), 0, 1)+IF(OR($F311 &gt;= AS$6, $G311 &lt; AR$6), 0, 2)+1)</f>
        <v/>
      </c>
      <c r="AS311" s="71" t="str">
        <f ca="1">INDEX({"","_","-","="},IF(OR($D311 &gt;= AT$6, $E311 &lt; AS$6), 0, 1)+IF(OR($F311 &gt;= AT$6, $G311 &lt; AS$6), 0, 2)+1)</f>
        <v/>
      </c>
      <c r="AT311" s="71" t="str">
        <f ca="1">INDEX({"","_","-","="},IF(OR($D311 &gt;= AU$6, $E311 &lt; AT$6), 0, 1)+IF(OR($F311 &gt;= AU$6, $G311 &lt; AT$6), 0, 2)+1)</f>
        <v/>
      </c>
      <c r="AU311" s="71" t="str">
        <f ca="1">INDEX({"","_","-","="},IF(OR($D311 &gt;= AV$6, $E311 &lt; AU$6), 0, 1)+IF(OR($F311 &gt;= AV$6, $G311 &lt; AU$6), 0, 2)+1)</f>
        <v/>
      </c>
      <c r="AV311" s="71" t="str">
        <f ca="1">INDEX({"","_","-","="},IF(OR($D311 &gt;= AW$6, $E311 &lt; AV$6), 0, 1)+IF(OR($F311 &gt;= AW$6, $G311 &lt; AV$6), 0, 2)+1)</f>
        <v/>
      </c>
      <c r="AW311" s="71" t="str">
        <f ca="1">INDEX({"","_","-","="},IF(OR($D311 &gt;= AX$6, $E311 &lt; AW$6), 0, 1)+IF(OR($F311 &gt;= AX$6, $G311 &lt; AW$6), 0, 2)+1)</f>
        <v/>
      </c>
      <c r="AX311" s="71" t="str">
        <f ca="1">INDEX({"","_","-","="},IF(OR($D311 &gt;= AY$6, $E311 &lt; AX$6), 0, 1)+IF(OR($F311 &gt;= AY$6, $G311 &lt; AX$6), 0, 2)+1)</f>
        <v/>
      </c>
      <c r="AY311" s="71" t="str">
        <f ca="1">INDEX({"","_","-","="},IF(OR($D311 &gt;= AZ$6, $E311 &lt; AY$6), 0, 1)+IF(OR($F311 &gt;= AZ$6, $G311 &lt; AY$6), 0, 2)+1)</f>
        <v/>
      </c>
      <c r="AZ311" s="71" t="str">
        <f ca="1">INDEX({"","_","-","="},IF(OR($D311 &gt;= BA$6, $E311 &lt; AZ$6), 0, 1)+IF(OR($F311 &gt;= BA$6, $G311 &lt; AZ$6), 0, 2)+1)</f>
        <v/>
      </c>
      <c r="BA311" s="71" t="str">
        <f ca="1">INDEX({"","_","-","="},IF(OR($D311 &gt;= BB$6, $E311 &lt; BA$6), 0, 1)+IF(OR($F311 &gt;= BB$6, $G311 &lt; BA$6), 0, 2)+1)</f>
        <v/>
      </c>
      <c r="BB311" s="71" t="str">
        <f ca="1">INDEX({"","_","-","="},IF(OR($D311 &gt;= BC$6, $E311 &lt; BB$6), 0, 1)+IF(OR($F311 &gt;= BC$6, $G311 &lt; BB$6), 0, 2)+1)</f>
        <v/>
      </c>
      <c r="BC311" s="71" t="str">
        <f ca="1">INDEX({"","_","-","="},IF(OR($D311 &gt;= BD$6, $E311 &lt; BC$6), 0, 1)+IF(OR($F311 &gt;= BD$6, $G311 &lt; BC$6), 0, 2)+1)</f>
        <v/>
      </c>
      <c r="BD311" s="71" t="str">
        <f ca="1">INDEX({"","_","-","="},IF(OR($D311 &gt;= BE$6, $E311 &lt; BD$6), 0, 1)+IF(OR($F311 &gt;= BE$6, $G311 &lt; BD$6), 0, 2)+1)</f>
        <v/>
      </c>
      <c r="BE311" s="71" t="str">
        <f ca="1">INDEX({"","_","-","="},IF(OR($D311 &gt;= BF$6, $E311 &lt; BE$6), 0, 1)+IF(OR($F311 &gt;= BF$6, $G311 &lt; BE$6), 0, 2)+1)</f>
        <v/>
      </c>
      <c r="BF311" s="71" t="str">
        <f ca="1">INDEX({"","_","-","="},IF(OR($D311 &gt;= BG$6, $E311 &lt; BF$6), 0, 1)+IF(OR($F311 &gt;= BG$6, $G311 &lt; BF$6), 0, 2)+1)</f>
        <v/>
      </c>
      <c r="BG311" s="71" t="str">
        <f ca="1">INDEX({"","_","-","="},IF(OR($D311 &gt;= BH$6, $E311 &lt; BG$6), 0, 1)+IF(OR($F311 &gt;= BH$6, $G311 &lt; BG$6), 0, 2)+1)</f>
        <v/>
      </c>
      <c r="BH311" s="71" t="str">
        <f ca="1">INDEX({"","_","-","="},IF(OR($D311 &gt;= BI$6, $E311 &lt; BH$6), 0, 1)+IF(OR($F311 &gt;= BI$6, $G311 &lt; BH$6), 0, 2)+1)</f>
        <v/>
      </c>
      <c r="BI311" s="71" t="str">
        <f ca="1">INDEX({"","_","-","="},IF(OR($D311 &gt;= BJ$6, $E311 &lt; BI$6), 0, 1)+IF(OR($F311 &gt;= BJ$6, $G311 &lt; BI$6), 0, 2)+1)</f>
        <v/>
      </c>
      <c r="BJ311" s="71" t="str">
        <f ca="1">INDEX({"","_","-","="},IF(OR($D311 &gt;= BK$6, $E311 &lt; BJ$6), 0, 1)+IF(OR($F311 &gt;= BK$6, $G311 &lt; BJ$6), 0, 2)+1)</f>
        <v/>
      </c>
      <c r="BK311" s="71" t="str">
        <f ca="1">INDEX({"","_","-","="},IF(OR($D311 &gt;= BL$6, $E311 &lt; BK$6), 0, 1)+IF(OR($F311 &gt;= BL$6, $G311 &lt; BK$6), 0, 2)+1)</f>
        <v/>
      </c>
      <c r="BL311" s="71" t="str">
        <f ca="1">INDEX({"","_","-","="},IF(OR($D311 &gt;= BM$6, $E311 &lt; BL$6), 0, 1)+IF(OR($F311 &gt;= BM$6, $G311 &lt; BL$6), 0, 2)+1)</f>
        <v/>
      </c>
      <c r="BM311" s="71" t="str">
        <f ca="1">INDEX({"","_","-","="},IF(OR($D311 &gt;= BN$6, $E311 &lt; BM$6), 0, 1)+IF(OR($F311 &gt;= BN$6, $G311 &lt; BM$6), 0, 2)+1)</f>
        <v/>
      </c>
      <c r="BN311" s="71" t="str">
        <f ca="1">INDEX({"","_","-","="},IF(OR($D311 &gt;= BO$6, $E311 &lt; BN$6), 0, 1)+IF(OR($F311 &gt;= BO$6, $G311 &lt; BN$6), 0, 2)+1)</f>
        <v/>
      </c>
      <c r="BO311" s="71" t="str">
        <f ca="1">INDEX({"","_","-","="},IF(OR($D311 &gt;= BP$6, $E311 &lt; BO$6), 0, 1)+IF(OR($F311 &gt;= BP$6, $G311 &lt; BO$6), 0, 2)+1)</f>
        <v/>
      </c>
      <c r="BP311" s="71" t="str">
        <f ca="1">INDEX({"","_","-","="},IF(OR($D311 &gt;= BQ$6, $E311 &lt; BP$6), 0, 1)+IF(OR($F311 &gt;= BQ$6, $G311 &lt; BP$6), 0, 2)+1)</f>
        <v/>
      </c>
      <c r="BQ311" s="71" t="str">
        <f ca="1">INDEX({"","_","-","="},IF(OR($D311 &gt;= BR$6, $E311 &lt; BQ$6), 0, 1)+IF(OR($F311 &gt;= BR$6, $G311 &lt; BQ$6), 0, 2)+1)</f>
        <v/>
      </c>
      <c r="BR311" s="71" t="str">
        <f ca="1">INDEX({"","_","-","="},IF(OR($D311 &gt;= BS$6, $E311 &lt; BR$6), 0, 1)+IF(OR($F311 &gt;= BS$6, $G311 &lt; BR$6), 0, 2)+1)</f>
        <v/>
      </c>
      <c r="BS311" s="71" t="str">
        <f ca="1">INDEX({"","_","-","="},IF(OR($D311 &gt;= BT$6, $E311 &lt; BS$6), 0, 1)+IF(OR($F311 &gt;= BT$6, $G311 &lt; BS$6), 0, 2)+1)</f>
        <v/>
      </c>
      <c r="BT311" s="71" t="str">
        <f ca="1">INDEX({"","_","-","="},IF(OR($D311 &gt;= BU$6, $E311 &lt; BT$6), 0, 1)+IF(OR($F311 &gt;= BU$6, $G311 &lt; BT$6), 0, 2)+1)</f>
        <v/>
      </c>
      <c r="BU311" s="71" t="str">
        <f ca="1">INDEX({"","_","-","="},IF(OR($D311 &gt;= BV$6, $E311 &lt; BU$6), 0, 1)+IF(OR($F311 &gt;= BV$6, $G311 &lt; BU$6), 0, 2)+1)</f>
        <v/>
      </c>
      <c r="BV311" s="71" t="str">
        <f ca="1">INDEX({"","_","-","="},IF(OR($D311 &gt;= BW$6, $E311 &lt; BV$6), 0, 1)+IF(OR($F311 &gt;= BW$6, $G311 &lt; BV$6), 0, 2)+1)</f>
        <v/>
      </c>
      <c r="BW311" s="71" t="str">
        <f ca="1">INDEX({"","_","-","="},IF(OR($D311 &gt;= BX$6, $E311 &lt; BW$6), 0, 1)+IF(OR($F311 &gt;= BX$6, $G311 &lt; BW$6), 0, 2)+1)</f>
        <v/>
      </c>
      <c r="BX311" s="71" t="str">
        <f ca="1">INDEX({"","_","-","="},IF(OR($D311 &gt;= BY$6, $E311 &lt; BX$6), 0, 1)+IF(OR($F311 &gt;= BY$6, $G311 &lt; BX$6), 0, 2)+1)</f>
        <v/>
      </c>
      <c r="BY311" s="71" t="str">
        <f ca="1">INDEX({"","_","-","="},IF(OR($D311 &gt;= BZ$6, $E311 &lt; BY$6), 0, 1)+IF(OR($F311 &gt;= BZ$6, $G311 &lt; BY$6), 0, 2)+1)</f>
        <v/>
      </c>
      <c r="BZ311" s="71" t="str">
        <f ca="1">INDEX({"","_","-","="},IF(OR($D311 &gt;= CA$6, $E311 &lt; BZ$6), 0, 1)+IF(OR($F311 &gt;= CA$6, $G311 &lt; BZ$6), 0, 2)+1)</f>
        <v/>
      </c>
      <c r="CA311" s="71" t="str">
        <f ca="1">INDEX({"","_","-","="},IF(OR($D311 &gt;= CB$6, $E311 &lt; CA$6), 0, 1)+IF(OR($F311 &gt;= CB$6, $G311 &lt; CA$6), 0, 2)+1)</f>
        <v/>
      </c>
      <c r="CB311" s="71" t="str">
        <f ca="1">INDEX({"","_","-","="},IF(OR($D311 &gt;= CC$6, $E311 &lt; CB$6), 0, 1)+IF(OR($F311 &gt;= CC$6, $G311 &lt; CB$6), 0, 2)+1)</f>
        <v/>
      </c>
      <c r="CC311" s="71" t="str">
        <f ca="1">INDEX({"","_","-","="},IF(OR($D311 &gt;= CD$6, $E311 &lt; CC$6), 0, 1)+IF(OR($F311 &gt;= CD$6, $G311 &lt; CC$6), 0, 2)+1)</f>
        <v/>
      </c>
      <c r="CD311" s="71" t="str">
        <f ca="1">INDEX({"","_","-","="},IF(OR($D311 &gt;= CE$6, $E311 &lt; CD$6), 0, 1)+IF(OR($F311 &gt;= CE$6, $G311 &lt; CD$6), 0, 2)+1)</f>
        <v/>
      </c>
    </row>
    <row r="312" spans="1:82">
      <c r="A312" s="8" t="str">
        <f ca="1">IF('临-进度'!N307,'临-进度'!$A307,"")</f>
        <v/>
      </c>
      <c r="B312" s="8" t="str">
        <f ca="1">IF('临-进度'!N307,'临-进度'!$B307,"")</f>
        <v/>
      </c>
      <c r="C312" s="8" t="str">
        <f ca="1">IF('临-进度'!N307,'临-进度'!$F307,"")</f>
        <v/>
      </c>
      <c r="D312" s="42" t="str">
        <f ca="1">IF('临-进度'!$N307,'临-进度'!$J307,"")</f>
        <v/>
      </c>
      <c r="E312" s="42" t="str">
        <f ca="1">IF('临-进度'!$N307,'临-进度'!$AF307,"")</f>
        <v/>
      </c>
      <c r="F312" s="42" t="str">
        <f ca="1">IF('临-进度'!$N307,'临-进度'!$K307,"")</f>
        <v/>
      </c>
      <c r="G312" s="76" t="str">
        <f ca="1">IF('临-进度'!$N307,'临-进度'!$AG307,"")</f>
        <v/>
      </c>
      <c r="H312" s="71" t="str">
        <f ca="1">INDEX({"","_","-","="},IF(OR($D312 &gt;= I$6, $E312 &lt; H$6), 0, 1)+IF(OR($F312 &gt;= I$6, $G312 &lt; H$6), 0, 2)+1)</f>
        <v/>
      </c>
      <c r="I312" s="71" t="str">
        <f ca="1">INDEX({"","_","-","="},IF(OR($D312 &gt;= J$6, $E312 &lt; I$6), 0, 1)+IF(OR($F312 &gt;= J$6, $G312 &lt; I$6), 0, 2)+1)</f>
        <v/>
      </c>
      <c r="J312" s="71" t="str">
        <f ca="1">INDEX({"","_","-","="},IF(OR($D312 &gt;= K$6, $E312 &lt; J$6), 0, 1)+IF(OR($F312 &gt;= K$6, $G312 &lt; J$6), 0, 2)+1)</f>
        <v/>
      </c>
      <c r="K312" s="71" t="str">
        <f ca="1">INDEX({"","_","-","="},IF(OR($D312 &gt;= L$6, $E312 &lt; K$6), 0, 1)+IF(OR($F312 &gt;= L$6, $G312 &lt; K$6), 0, 2)+1)</f>
        <v/>
      </c>
      <c r="L312" s="71" t="str">
        <f ca="1">INDEX({"","_","-","="},IF(OR($D312 &gt;= M$6, $E312 &lt; L$6), 0, 1)+IF(OR($F312 &gt;= M$6, $G312 &lt; L$6), 0, 2)+1)</f>
        <v/>
      </c>
      <c r="M312" s="71" t="str">
        <f ca="1">INDEX({"","_","-","="},IF(OR($D312 &gt;= N$6, $E312 &lt; M$6), 0, 1)+IF(OR($F312 &gt;= N$6, $G312 &lt; M$6), 0, 2)+1)</f>
        <v/>
      </c>
      <c r="N312" s="71" t="str">
        <f ca="1">INDEX({"","_","-","="},IF(OR($D312 &gt;= O$6, $E312 &lt; N$6), 0, 1)+IF(OR($F312 &gt;= O$6, $G312 &lt; N$6), 0, 2)+1)</f>
        <v/>
      </c>
      <c r="O312" s="71" t="str">
        <f ca="1">INDEX({"","_","-","="},IF(OR($D312 &gt;= P$6, $E312 &lt; O$6), 0, 1)+IF(OR($F312 &gt;= P$6, $G312 &lt; O$6), 0, 2)+1)</f>
        <v/>
      </c>
      <c r="P312" s="71" t="str">
        <f ca="1">INDEX({"","_","-","="},IF(OR($D312 &gt;= Q$6, $E312 &lt; P$6), 0, 1)+IF(OR($F312 &gt;= Q$6, $G312 &lt; P$6), 0, 2)+1)</f>
        <v/>
      </c>
      <c r="Q312" s="71" t="str">
        <f ca="1">INDEX({"","_","-","="},IF(OR($D312 &gt;= R$6, $E312 &lt; Q$6), 0, 1)+IF(OR($F312 &gt;= R$6, $G312 &lt; Q$6), 0, 2)+1)</f>
        <v/>
      </c>
      <c r="R312" s="71" t="str">
        <f ca="1">INDEX({"","_","-","="},IF(OR($D312 &gt;= S$6, $E312 &lt; R$6), 0, 1)+IF(OR($F312 &gt;= S$6, $G312 &lt; R$6), 0, 2)+1)</f>
        <v/>
      </c>
      <c r="S312" s="71" t="str">
        <f ca="1">INDEX({"","_","-","="},IF(OR($D312 &gt;= T$6, $E312 &lt; S$6), 0, 1)+IF(OR($F312 &gt;= T$6, $G312 &lt; S$6), 0, 2)+1)</f>
        <v/>
      </c>
      <c r="T312" s="71" t="str">
        <f ca="1">INDEX({"","_","-","="},IF(OR($D312 &gt;= U$6, $E312 &lt; T$6), 0, 1)+IF(OR($F312 &gt;= U$6, $G312 &lt; T$6), 0, 2)+1)</f>
        <v/>
      </c>
      <c r="U312" s="71" t="str">
        <f ca="1">INDEX({"","_","-","="},IF(OR($D312 &gt;= V$6, $E312 &lt; U$6), 0, 1)+IF(OR($F312 &gt;= V$6, $G312 &lt; U$6), 0, 2)+1)</f>
        <v/>
      </c>
      <c r="V312" s="71" t="str">
        <f ca="1">INDEX({"","_","-","="},IF(OR($D312 &gt;= W$6, $E312 &lt; V$6), 0, 1)+IF(OR($F312 &gt;= W$6, $G312 &lt; V$6), 0, 2)+1)</f>
        <v/>
      </c>
      <c r="W312" s="71" t="str">
        <f ca="1">INDEX({"","_","-","="},IF(OR($D312 &gt;= X$6, $E312 &lt; W$6), 0, 1)+IF(OR($F312 &gt;= X$6, $G312 &lt; W$6), 0, 2)+1)</f>
        <v/>
      </c>
      <c r="X312" s="71" t="str">
        <f ca="1">INDEX({"","_","-","="},IF(OR($D312 &gt;= Y$6, $E312 &lt; X$6), 0, 1)+IF(OR($F312 &gt;= Y$6, $G312 &lt; X$6), 0, 2)+1)</f>
        <v/>
      </c>
      <c r="Y312" s="71" t="str">
        <f ca="1">INDEX({"","_","-","="},IF(OR($D312 &gt;= Z$6, $E312 &lt; Y$6), 0, 1)+IF(OR($F312 &gt;= Z$6, $G312 &lt; Y$6), 0, 2)+1)</f>
        <v/>
      </c>
      <c r="Z312" s="71" t="str">
        <f ca="1">INDEX({"","_","-","="},IF(OR($D312 &gt;= AA$6, $E312 &lt; Z$6), 0, 1)+IF(OR($F312 &gt;= AA$6, $G312 &lt; Z$6), 0, 2)+1)</f>
        <v/>
      </c>
      <c r="AA312" s="71" t="str">
        <f ca="1">INDEX({"","_","-","="},IF(OR($D312 &gt;= AB$6, $E312 &lt; AA$6), 0, 1)+IF(OR($F312 &gt;= AB$6, $G312 &lt; AA$6), 0, 2)+1)</f>
        <v/>
      </c>
      <c r="AB312" s="71" t="str">
        <f ca="1">INDEX({"","_","-","="},IF(OR($D312 &gt;= AC$6, $E312 &lt; AB$6), 0, 1)+IF(OR($F312 &gt;= AC$6, $G312 &lt; AB$6), 0, 2)+1)</f>
        <v/>
      </c>
      <c r="AC312" s="71" t="str">
        <f ca="1">INDEX({"","_","-","="},IF(OR($D312 &gt;= AD$6, $E312 &lt; AC$6), 0, 1)+IF(OR($F312 &gt;= AD$6, $G312 &lt; AC$6), 0, 2)+1)</f>
        <v/>
      </c>
      <c r="AD312" s="71" t="str">
        <f ca="1">INDEX({"","_","-","="},IF(OR($D312 &gt;= AE$6, $E312 &lt; AD$6), 0, 1)+IF(OR($F312 &gt;= AE$6, $G312 &lt; AD$6), 0, 2)+1)</f>
        <v/>
      </c>
      <c r="AE312" s="71" t="str">
        <f ca="1">INDEX({"","_","-","="},IF(OR($D312 &gt;= AF$6, $E312 &lt; AE$6), 0, 1)+IF(OR($F312 &gt;= AF$6, $G312 &lt; AE$6), 0, 2)+1)</f>
        <v/>
      </c>
      <c r="AF312" s="71" t="str">
        <f ca="1">INDEX({"","_","-","="},IF(OR($D312 &gt;= AG$6, $E312 &lt; AF$6), 0, 1)+IF(OR($F312 &gt;= AG$6, $G312 &lt; AF$6), 0, 2)+1)</f>
        <v/>
      </c>
      <c r="AG312" s="71" t="str">
        <f ca="1">INDEX({"","_","-","="},IF(OR($D312 &gt;= AH$6, $E312 &lt; AG$6), 0, 1)+IF(OR($F312 &gt;= AH$6, $G312 &lt; AG$6), 0, 2)+1)</f>
        <v/>
      </c>
      <c r="AH312" s="71" t="str">
        <f ca="1">INDEX({"","_","-","="},IF(OR($D312 &gt;= AI$6, $E312 &lt; AH$6), 0, 1)+IF(OR($F312 &gt;= AI$6, $G312 &lt; AH$6), 0, 2)+1)</f>
        <v/>
      </c>
      <c r="AI312" s="71" t="str">
        <f ca="1">INDEX({"","_","-","="},IF(OR($D312 &gt;= AJ$6, $E312 &lt; AI$6), 0, 1)+IF(OR($F312 &gt;= AJ$6, $G312 &lt; AI$6), 0, 2)+1)</f>
        <v/>
      </c>
      <c r="AJ312" s="71" t="str">
        <f ca="1">INDEX({"","_","-","="},IF(OR($D312 &gt;= AK$6, $E312 &lt; AJ$6), 0, 1)+IF(OR($F312 &gt;= AK$6, $G312 &lt; AJ$6), 0, 2)+1)</f>
        <v/>
      </c>
      <c r="AK312" s="71" t="str">
        <f ca="1">INDEX({"","_","-","="},IF(OR($D312 &gt;= AL$6, $E312 &lt; AK$6), 0, 1)+IF(OR($F312 &gt;= AL$6, $G312 &lt; AK$6), 0, 2)+1)</f>
        <v/>
      </c>
      <c r="AL312" s="71" t="str">
        <f ca="1">INDEX({"","_","-","="},IF(OR($D312 &gt;= AM$6, $E312 &lt; AL$6), 0, 1)+IF(OR($F312 &gt;= AM$6, $G312 &lt; AL$6), 0, 2)+1)</f>
        <v/>
      </c>
      <c r="AM312" s="71" t="str">
        <f ca="1">INDEX({"","_","-","="},IF(OR($D312 &gt;= AN$6, $E312 &lt; AM$6), 0, 1)+IF(OR($F312 &gt;= AN$6, $G312 &lt; AM$6), 0, 2)+1)</f>
        <v/>
      </c>
      <c r="AN312" s="71" t="str">
        <f ca="1">INDEX({"","_","-","="},IF(OR($D312 &gt;= AO$6, $E312 &lt; AN$6), 0, 1)+IF(OR($F312 &gt;= AO$6, $G312 &lt; AN$6), 0, 2)+1)</f>
        <v/>
      </c>
      <c r="AO312" s="71" t="str">
        <f ca="1">INDEX({"","_","-","="},IF(OR($D312 &gt;= AP$6, $E312 &lt; AO$6), 0, 1)+IF(OR($F312 &gt;= AP$6, $G312 &lt; AO$6), 0, 2)+1)</f>
        <v/>
      </c>
      <c r="AP312" s="71" t="str">
        <f ca="1">INDEX({"","_","-","="},IF(OR($D312 &gt;= AQ$6, $E312 &lt; AP$6), 0, 1)+IF(OR($F312 &gt;= AQ$6, $G312 &lt; AP$6), 0, 2)+1)</f>
        <v/>
      </c>
      <c r="AQ312" s="71" t="str">
        <f ca="1">INDEX({"","_","-","="},IF(OR($D312 &gt;= AR$6, $E312 &lt; AQ$6), 0, 1)+IF(OR($F312 &gt;= AR$6, $G312 &lt; AQ$6), 0, 2)+1)</f>
        <v/>
      </c>
      <c r="AR312" s="71" t="str">
        <f ca="1">INDEX({"","_","-","="},IF(OR($D312 &gt;= AS$6, $E312 &lt; AR$6), 0, 1)+IF(OR($F312 &gt;= AS$6, $G312 &lt; AR$6), 0, 2)+1)</f>
        <v/>
      </c>
      <c r="AS312" s="71" t="str">
        <f ca="1">INDEX({"","_","-","="},IF(OR($D312 &gt;= AT$6, $E312 &lt; AS$6), 0, 1)+IF(OR($F312 &gt;= AT$6, $G312 &lt; AS$6), 0, 2)+1)</f>
        <v/>
      </c>
      <c r="AT312" s="71" t="str">
        <f ca="1">INDEX({"","_","-","="},IF(OR($D312 &gt;= AU$6, $E312 &lt; AT$6), 0, 1)+IF(OR($F312 &gt;= AU$6, $G312 &lt; AT$6), 0, 2)+1)</f>
        <v/>
      </c>
      <c r="AU312" s="71" t="str">
        <f ca="1">INDEX({"","_","-","="},IF(OR($D312 &gt;= AV$6, $E312 &lt; AU$6), 0, 1)+IF(OR($F312 &gt;= AV$6, $G312 &lt; AU$6), 0, 2)+1)</f>
        <v/>
      </c>
      <c r="AV312" s="71" t="str">
        <f ca="1">INDEX({"","_","-","="},IF(OR($D312 &gt;= AW$6, $E312 &lt; AV$6), 0, 1)+IF(OR($F312 &gt;= AW$6, $G312 &lt; AV$6), 0, 2)+1)</f>
        <v/>
      </c>
      <c r="AW312" s="71" t="str">
        <f ca="1">INDEX({"","_","-","="},IF(OR($D312 &gt;= AX$6, $E312 &lt; AW$6), 0, 1)+IF(OR($F312 &gt;= AX$6, $G312 &lt; AW$6), 0, 2)+1)</f>
        <v/>
      </c>
      <c r="AX312" s="71" t="str">
        <f ca="1">INDEX({"","_","-","="},IF(OR($D312 &gt;= AY$6, $E312 &lt; AX$6), 0, 1)+IF(OR($F312 &gt;= AY$6, $G312 &lt; AX$6), 0, 2)+1)</f>
        <v/>
      </c>
      <c r="AY312" s="71" t="str">
        <f ca="1">INDEX({"","_","-","="},IF(OR($D312 &gt;= AZ$6, $E312 &lt; AY$6), 0, 1)+IF(OR($F312 &gt;= AZ$6, $G312 &lt; AY$6), 0, 2)+1)</f>
        <v/>
      </c>
      <c r="AZ312" s="71" t="str">
        <f ca="1">INDEX({"","_","-","="},IF(OR($D312 &gt;= BA$6, $E312 &lt; AZ$6), 0, 1)+IF(OR($F312 &gt;= BA$6, $G312 &lt; AZ$6), 0, 2)+1)</f>
        <v/>
      </c>
      <c r="BA312" s="71" t="str">
        <f ca="1">INDEX({"","_","-","="},IF(OR($D312 &gt;= BB$6, $E312 &lt; BA$6), 0, 1)+IF(OR($F312 &gt;= BB$6, $G312 &lt; BA$6), 0, 2)+1)</f>
        <v/>
      </c>
      <c r="BB312" s="71" t="str">
        <f ca="1">INDEX({"","_","-","="},IF(OR($D312 &gt;= BC$6, $E312 &lt; BB$6), 0, 1)+IF(OR($F312 &gt;= BC$6, $G312 &lt; BB$6), 0, 2)+1)</f>
        <v/>
      </c>
      <c r="BC312" s="71" t="str">
        <f ca="1">INDEX({"","_","-","="},IF(OR($D312 &gt;= BD$6, $E312 &lt; BC$6), 0, 1)+IF(OR($F312 &gt;= BD$6, $G312 &lt; BC$6), 0, 2)+1)</f>
        <v/>
      </c>
      <c r="BD312" s="71" t="str">
        <f ca="1">INDEX({"","_","-","="},IF(OR($D312 &gt;= BE$6, $E312 &lt; BD$6), 0, 1)+IF(OR($F312 &gt;= BE$6, $G312 &lt; BD$6), 0, 2)+1)</f>
        <v/>
      </c>
      <c r="BE312" s="71" t="str">
        <f ca="1">INDEX({"","_","-","="},IF(OR($D312 &gt;= BF$6, $E312 &lt; BE$6), 0, 1)+IF(OR($F312 &gt;= BF$6, $G312 &lt; BE$6), 0, 2)+1)</f>
        <v/>
      </c>
      <c r="BF312" s="71" t="str">
        <f ca="1">INDEX({"","_","-","="},IF(OR($D312 &gt;= BG$6, $E312 &lt; BF$6), 0, 1)+IF(OR($F312 &gt;= BG$6, $G312 &lt; BF$6), 0, 2)+1)</f>
        <v/>
      </c>
      <c r="BG312" s="71" t="str">
        <f ca="1">INDEX({"","_","-","="},IF(OR($D312 &gt;= BH$6, $E312 &lt; BG$6), 0, 1)+IF(OR($F312 &gt;= BH$6, $G312 &lt; BG$6), 0, 2)+1)</f>
        <v/>
      </c>
      <c r="BH312" s="71" t="str">
        <f ca="1">INDEX({"","_","-","="},IF(OR($D312 &gt;= BI$6, $E312 &lt; BH$6), 0, 1)+IF(OR($F312 &gt;= BI$6, $G312 &lt; BH$6), 0, 2)+1)</f>
        <v/>
      </c>
      <c r="BI312" s="71" t="str">
        <f ca="1">INDEX({"","_","-","="},IF(OR($D312 &gt;= BJ$6, $E312 &lt; BI$6), 0, 1)+IF(OR($F312 &gt;= BJ$6, $G312 &lt; BI$6), 0, 2)+1)</f>
        <v/>
      </c>
      <c r="BJ312" s="71" t="str">
        <f ca="1">INDEX({"","_","-","="},IF(OR($D312 &gt;= BK$6, $E312 &lt; BJ$6), 0, 1)+IF(OR($F312 &gt;= BK$6, $G312 &lt; BJ$6), 0, 2)+1)</f>
        <v/>
      </c>
      <c r="BK312" s="71" t="str">
        <f ca="1">INDEX({"","_","-","="},IF(OR($D312 &gt;= BL$6, $E312 &lt; BK$6), 0, 1)+IF(OR($F312 &gt;= BL$6, $G312 &lt; BK$6), 0, 2)+1)</f>
        <v/>
      </c>
      <c r="BL312" s="71" t="str">
        <f ca="1">INDEX({"","_","-","="},IF(OR($D312 &gt;= BM$6, $E312 &lt; BL$6), 0, 1)+IF(OR($F312 &gt;= BM$6, $G312 &lt; BL$6), 0, 2)+1)</f>
        <v/>
      </c>
      <c r="BM312" s="71" t="str">
        <f ca="1">INDEX({"","_","-","="},IF(OR($D312 &gt;= BN$6, $E312 &lt; BM$6), 0, 1)+IF(OR($F312 &gt;= BN$6, $G312 &lt; BM$6), 0, 2)+1)</f>
        <v/>
      </c>
      <c r="BN312" s="71" t="str">
        <f ca="1">INDEX({"","_","-","="},IF(OR($D312 &gt;= BO$6, $E312 &lt; BN$6), 0, 1)+IF(OR($F312 &gt;= BO$6, $G312 &lt; BN$6), 0, 2)+1)</f>
        <v/>
      </c>
      <c r="BO312" s="71" t="str">
        <f ca="1">INDEX({"","_","-","="},IF(OR($D312 &gt;= BP$6, $E312 &lt; BO$6), 0, 1)+IF(OR($F312 &gt;= BP$6, $G312 &lt; BO$6), 0, 2)+1)</f>
        <v/>
      </c>
      <c r="BP312" s="71" t="str">
        <f ca="1">INDEX({"","_","-","="},IF(OR($D312 &gt;= BQ$6, $E312 &lt; BP$6), 0, 1)+IF(OR($F312 &gt;= BQ$6, $G312 &lt; BP$6), 0, 2)+1)</f>
        <v/>
      </c>
      <c r="BQ312" s="71" t="str">
        <f ca="1">INDEX({"","_","-","="},IF(OR($D312 &gt;= BR$6, $E312 &lt; BQ$6), 0, 1)+IF(OR($F312 &gt;= BR$6, $G312 &lt; BQ$6), 0, 2)+1)</f>
        <v/>
      </c>
      <c r="BR312" s="71" t="str">
        <f ca="1">INDEX({"","_","-","="},IF(OR($D312 &gt;= BS$6, $E312 &lt; BR$6), 0, 1)+IF(OR($F312 &gt;= BS$6, $G312 &lt; BR$6), 0, 2)+1)</f>
        <v/>
      </c>
      <c r="BS312" s="71" t="str">
        <f ca="1">INDEX({"","_","-","="},IF(OR($D312 &gt;= BT$6, $E312 &lt; BS$6), 0, 1)+IF(OR($F312 &gt;= BT$6, $G312 &lt; BS$6), 0, 2)+1)</f>
        <v/>
      </c>
      <c r="BT312" s="71" t="str">
        <f ca="1">INDEX({"","_","-","="},IF(OR($D312 &gt;= BU$6, $E312 &lt; BT$6), 0, 1)+IF(OR($F312 &gt;= BU$6, $G312 &lt; BT$6), 0, 2)+1)</f>
        <v/>
      </c>
      <c r="BU312" s="71" t="str">
        <f ca="1">INDEX({"","_","-","="},IF(OR($D312 &gt;= BV$6, $E312 &lt; BU$6), 0, 1)+IF(OR($F312 &gt;= BV$6, $G312 &lt; BU$6), 0, 2)+1)</f>
        <v/>
      </c>
      <c r="BV312" s="71" t="str">
        <f ca="1">INDEX({"","_","-","="},IF(OR($D312 &gt;= BW$6, $E312 &lt; BV$6), 0, 1)+IF(OR($F312 &gt;= BW$6, $G312 &lt; BV$6), 0, 2)+1)</f>
        <v/>
      </c>
      <c r="BW312" s="71" t="str">
        <f ca="1">INDEX({"","_","-","="},IF(OR($D312 &gt;= BX$6, $E312 &lt; BW$6), 0, 1)+IF(OR($F312 &gt;= BX$6, $G312 &lt; BW$6), 0, 2)+1)</f>
        <v/>
      </c>
      <c r="BX312" s="71" t="str">
        <f ca="1">INDEX({"","_","-","="},IF(OR($D312 &gt;= BY$6, $E312 &lt; BX$6), 0, 1)+IF(OR($F312 &gt;= BY$6, $G312 &lt; BX$6), 0, 2)+1)</f>
        <v/>
      </c>
      <c r="BY312" s="71" t="str">
        <f ca="1">INDEX({"","_","-","="},IF(OR($D312 &gt;= BZ$6, $E312 &lt; BY$6), 0, 1)+IF(OR($F312 &gt;= BZ$6, $G312 &lt; BY$6), 0, 2)+1)</f>
        <v/>
      </c>
      <c r="BZ312" s="71" t="str">
        <f ca="1">INDEX({"","_","-","="},IF(OR($D312 &gt;= CA$6, $E312 &lt; BZ$6), 0, 1)+IF(OR($F312 &gt;= CA$6, $G312 &lt; BZ$6), 0, 2)+1)</f>
        <v/>
      </c>
      <c r="CA312" s="71" t="str">
        <f ca="1">INDEX({"","_","-","="},IF(OR($D312 &gt;= CB$6, $E312 &lt; CA$6), 0, 1)+IF(OR($F312 &gt;= CB$6, $G312 &lt; CA$6), 0, 2)+1)</f>
        <v/>
      </c>
      <c r="CB312" s="71" t="str">
        <f ca="1">INDEX({"","_","-","="},IF(OR($D312 &gt;= CC$6, $E312 &lt; CB$6), 0, 1)+IF(OR($F312 &gt;= CC$6, $G312 &lt; CB$6), 0, 2)+1)</f>
        <v/>
      </c>
      <c r="CC312" s="71" t="str">
        <f ca="1">INDEX({"","_","-","="},IF(OR($D312 &gt;= CD$6, $E312 &lt; CC$6), 0, 1)+IF(OR($F312 &gt;= CD$6, $G312 &lt; CC$6), 0, 2)+1)</f>
        <v/>
      </c>
      <c r="CD312" s="71" t="str">
        <f ca="1">INDEX({"","_","-","="},IF(OR($D312 &gt;= CE$6, $E312 &lt; CD$6), 0, 1)+IF(OR($F312 &gt;= CE$6, $G312 &lt; CD$6), 0, 2)+1)</f>
        <v/>
      </c>
    </row>
    <row r="313" spans="1:82">
      <c r="A313" s="8" t="str">
        <f ca="1">IF('临-进度'!N308,'临-进度'!$A308,"")</f>
        <v/>
      </c>
      <c r="B313" s="8" t="str">
        <f ca="1">IF('临-进度'!N308,'临-进度'!$B308,"")</f>
        <v/>
      </c>
      <c r="C313" s="8" t="str">
        <f ca="1">IF('临-进度'!N308,'临-进度'!$F308,"")</f>
        <v/>
      </c>
      <c r="D313" s="42" t="str">
        <f ca="1">IF('临-进度'!$N308,'临-进度'!$J308,"")</f>
        <v/>
      </c>
      <c r="E313" s="42" t="str">
        <f ca="1">IF('临-进度'!$N308,'临-进度'!$AF308,"")</f>
        <v/>
      </c>
      <c r="F313" s="42" t="str">
        <f ca="1">IF('临-进度'!$N308,'临-进度'!$K308,"")</f>
        <v/>
      </c>
      <c r="G313" s="76" t="str">
        <f ca="1">IF('临-进度'!$N308,'临-进度'!$AG308,"")</f>
        <v/>
      </c>
      <c r="H313" s="71" t="str">
        <f ca="1">INDEX({"","_","-","="},IF(OR($D313 &gt;= I$6, $E313 &lt; H$6), 0, 1)+IF(OR($F313 &gt;= I$6, $G313 &lt; H$6), 0, 2)+1)</f>
        <v/>
      </c>
      <c r="I313" s="71" t="str">
        <f ca="1">INDEX({"","_","-","="},IF(OR($D313 &gt;= J$6, $E313 &lt; I$6), 0, 1)+IF(OR($F313 &gt;= J$6, $G313 &lt; I$6), 0, 2)+1)</f>
        <v/>
      </c>
      <c r="J313" s="71" t="str">
        <f ca="1">INDEX({"","_","-","="},IF(OR($D313 &gt;= K$6, $E313 &lt; J$6), 0, 1)+IF(OR($F313 &gt;= K$6, $G313 &lt; J$6), 0, 2)+1)</f>
        <v/>
      </c>
      <c r="K313" s="71" t="str">
        <f ca="1">INDEX({"","_","-","="},IF(OR($D313 &gt;= L$6, $E313 &lt; K$6), 0, 1)+IF(OR($F313 &gt;= L$6, $G313 &lt; K$6), 0, 2)+1)</f>
        <v/>
      </c>
      <c r="L313" s="71" t="str">
        <f ca="1">INDEX({"","_","-","="},IF(OR($D313 &gt;= M$6, $E313 &lt; L$6), 0, 1)+IF(OR($F313 &gt;= M$6, $G313 &lt; L$6), 0, 2)+1)</f>
        <v/>
      </c>
      <c r="M313" s="71" t="str">
        <f ca="1">INDEX({"","_","-","="},IF(OR($D313 &gt;= N$6, $E313 &lt; M$6), 0, 1)+IF(OR($F313 &gt;= N$6, $G313 &lt; M$6), 0, 2)+1)</f>
        <v/>
      </c>
      <c r="N313" s="71" t="str">
        <f ca="1">INDEX({"","_","-","="},IF(OR($D313 &gt;= O$6, $E313 &lt; N$6), 0, 1)+IF(OR($F313 &gt;= O$6, $G313 &lt; N$6), 0, 2)+1)</f>
        <v/>
      </c>
      <c r="O313" s="71" t="str">
        <f ca="1">INDEX({"","_","-","="},IF(OR($D313 &gt;= P$6, $E313 &lt; O$6), 0, 1)+IF(OR($F313 &gt;= P$6, $G313 &lt; O$6), 0, 2)+1)</f>
        <v/>
      </c>
      <c r="P313" s="71" t="str">
        <f ca="1">INDEX({"","_","-","="},IF(OR($D313 &gt;= Q$6, $E313 &lt; P$6), 0, 1)+IF(OR($F313 &gt;= Q$6, $G313 &lt; P$6), 0, 2)+1)</f>
        <v/>
      </c>
      <c r="Q313" s="71" t="str">
        <f ca="1">INDEX({"","_","-","="},IF(OR($D313 &gt;= R$6, $E313 &lt; Q$6), 0, 1)+IF(OR($F313 &gt;= R$6, $G313 &lt; Q$6), 0, 2)+1)</f>
        <v/>
      </c>
      <c r="R313" s="71" t="str">
        <f ca="1">INDEX({"","_","-","="},IF(OR($D313 &gt;= S$6, $E313 &lt; R$6), 0, 1)+IF(OR($F313 &gt;= S$6, $G313 &lt; R$6), 0, 2)+1)</f>
        <v/>
      </c>
      <c r="S313" s="71" t="str">
        <f ca="1">INDEX({"","_","-","="},IF(OR($D313 &gt;= T$6, $E313 &lt; S$6), 0, 1)+IF(OR($F313 &gt;= T$6, $G313 &lt; S$6), 0, 2)+1)</f>
        <v/>
      </c>
      <c r="T313" s="71" t="str">
        <f ca="1">INDEX({"","_","-","="},IF(OR($D313 &gt;= U$6, $E313 &lt; T$6), 0, 1)+IF(OR($F313 &gt;= U$6, $G313 &lt; T$6), 0, 2)+1)</f>
        <v/>
      </c>
      <c r="U313" s="71" t="str">
        <f ca="1">INDEX({"","_","-","="},IF(OR($D313 &gt;= V$6, $E313 &lt; U$6), 0, 1)+IF(OR($F313 &gt;= V$6, $G313 &lt; U$6), 0, 2)+1)</f>
        <v/>
      </c>
      <c r="V313" s="71" t="str">
        <f ca="1">INDEX({"","_","-","="},IF(OR($D313 &gt;= W$6, $E313 &lt; V$6), 0, 1)+IF(OR($F313 &gt;= W$6, $G313 &lt; V$6), 0, 2)+1)</f>
        <v/>
      </c>
      <c r="W313" s="71" t="str">
        <f ca="1">INDEX({"","_","-","="},IF(OR($D313 &gt;= X$6, $E313 &lt; W$6), 0, 1)+IF(OR($F313 &gt;= X$6, $G313 &lt; W$6), 0, 2)+1)</f>
        <v/>
      </c>
      <c r="X313" s="71" t="str">
        <f ca="1">INDEX({"","_","-","="},IF(OR($D313 &gt;= Y$6, $E313 &lt; X$6), 0, 1)+IF(OR($F313 &gt;= Y$6, $G313 &lt; X$6), 0, 2)+1)</f>
        <v/>
      </c>
      <c r="Y313" s="71" t="str">
        <f ca="1">INDEX({"","_","-","="},IF(OR($D313 &gt;= Z$6, $E313 &lt; Y$6), 0, 1)+IF(OR($F313 &gt;= Z$6, $G313 &lt; Y$6), 0, 2)+1)</f>
        <v/>
      </c>
      <c r="Z313" s="71" t="str">
        <f ca="1">INDEX({"","_","-","="},IF(OR($D313 &gt;= AA$6, $E313 &lt; Z$6), 0, 1)+IF(OR($F313 &gt;= AA$6, $G313 &lt; Z$6), 0, 2)+1)</f>
        <v/>
      </c>
      <c r="AA313" s="71" t="str">
        <f ca="1">INDEX({"","_","-","="},IF(OR($D313 &gt;= AB$6, $E313 &lt; AA$6), 0, 1)+IF(OR($F313 &gt;= AB$6, $G313 &lt; AA$6), 0, 2)+1)</f>
        <v/>
      </c>
      <c r="AB313" s="71" t="str">
        <f ca="1">INDEX({"","_","-","="},IF(OR($D313 &gt;= AC$6, $E313 &lt; AB$6), 0, 1)+IF(OR($F313 &gt;= AC$6, $G313 &lt; AB$6), 0, 2)+1)</f>
        <v/>
      </c>
      <c r="AC313" s="71" t="str">
        <f ca="1">INDEX({"","_","-","="},IF(OR($D313 &gt;= AD$6, $E313 &lt; AC$6), 0, 1)+IF(OR($F313 &gt;= AD$6, $G313 &lt; AC$6), 0, 2)+1)</f>
        <v/>
      </c>
      <c r="AD313" s="71" t="str">
        <f ca="1">INDEX({"","_","-","="},IF(OR($D313 &gt;= AE$6, $E313 &lt; AD$6), 0, 1)+IF(OR($F313 &gt;= AE$6, $G313 &lt; AD$6), 0, 2)+1)</f>
        <v/>
      </c>
      <c r="AE313" s="71" t="str">
        <f ca="1">INDEX({"","_","-","="},IF(OR($D313 &gt;= AF$6, $E313 &lt; AE$6), 0, 1)+IF(OR($F313 &gt;= AF$6, $G313 &lt; AE$6), 0, 2)+1)</f>
        <v/>
      </c>
      <c r="AF313" s="71" t="str">
        <f ca="1">INDEX({"","_","-","="},IF(OR($D313 &gt;= AG$6, $E313 &lt; AF$6), 0, 1)+IF(OR($F313 &gt;= AG$6, $G313 &lt; AF$6), 0, 2)+1)</f>
        <v/>
      </c>
      <c r="AG313" s="71" t="str">
        <f ca="1">INDEX({"","_","-","="},IF(OR($D313 &gt;= AH$6, $E313 &lt; AG$6), 0, 1)+IF(OR($F313 &gt;= AH$6, $G313 &lt; AG$6), 0, 2)+1)</f>
        <v/>
      </c>
      <c r="AH313" s="71" t="str">
        <f ca="1">INDEX({"","_","-","="},IF(OR($D313 &gt;= AI$6, $E313 &lt; AH$6), 0, 1)+IF(OR($F313 &gt;= AI$6, $G313 &lt; AH$6), 0, 2)+1)</f>
        <v/>
      </c>
      <c r="AI313" s="71" t="str">
        <f ca="1">INDEX({"","_","-","="},IF(OR($D313 &gt;= AJ$6, $E313 &lt; AI$6), 0, 1)+IF(OR($F313 &gt;= AJ$6, $G313 &lt; AI$6), 0, 2)+1)</f>
        <v/>
      </c>
      <c r="AJ313" s="71" t="str">
        <f ca="1">INDEX({"","_","-","="},IF(OR($D313 &gt;= AK$6, $E313 &lt; AJ$6), 0, 1)+IF(OR($F313 &gt;= AK$6, $G313 &lt; AJ$6), 0, 2)+1)</f>
        <v/>
      </c>
      <c r="AK313" s="71" t="str">
        <f ca="1">INDEX({"","_","-","="},IF(OR($D313 &gt;= AL$6, $E313 &lt; AK$6), 0, 1)+IF(OR($F313 &gt;= AL$6, $G313 &lt; AK$6), 0, 2)+1)</f>
        <v/>
      </c>
      <c r="AL313" s="71" t="str">
        <f ca="1">INDEX({"","_","-","="},IF(OR($D313 &gt;= AM$6, $E313 &lt; AL$6), 0, 1)+IF(OR($F313 &gt;= AM$6, $G313 &lt; AL$6), 0, 2)+1)</f>
        <v/>
      </c>
      <c r="AM313" s="71" t="str">
        <f ca="1">INDEX({"","_","-","="},IF(OR($D313 &gt;= AN$6, $E313 &lt; AM$6), 0, 1)+IF(OR($F313 &gt;= AN$6, $G313 &lt; AM$6), 0, 2)+1)</f>
        <v/>
      </c>
      <c r="AN313" s="71" t="str">
        <f ca="1">INDEX({"","_","-","="},IF(OR($D313 &gt;= AO$6, $E313 &lt; AN$6), 0, 1)+IF(OR($F313 &gt;= AO$6, $G313 &lt; AN$6), 0, 2)+1)</f>
        <v/>
      </c>
      <c r="AO313" s="71" t="str">
        <f ca="1">INDEX({"","_","-","="},IF(OR($D313 &gt;= AP$6, $E313 &lt; AO$6), 0, 1)+IF(OR($F313 &gt;= AP$6, $G313 &lt; AO$6), 0, 2)+1)</f>
        <v/>
      </c>
      <c r="AP313" s="71" t="str">
        <f ca="1">INDEX({"","_","-","="},IF(OR($D313 &gt;= AQ$6, $E313 &lt; AP$6), 0, 1)+IF(OR($F313 &gt;= AQ$6, $G313 &lt; AP$6), 0, 2)+1)</f>
        <v/>
      </c>
      <c r="AQ313" s="71" t="str">
        <f ca="1">INDEX({"","_","-","="},IF(OR($D313 &gt;= AR$6, $E313 &lt; AQ$6), 0, 1)+IF(OR($F313 &gt;= AR$6, $G313 &lt; AQ$6), 0, 2)+1)</f>
        <v/>
      </c>
      <c r="AR313" s="71" t="str">
        <f ca="1">INDEX({"","_","-","="},IF(OR($D313 &gt;= AS$6, $E313 &lt; AR$6), 0, 1)+IF(OR($F313 &gt;= AS$6, $G313 &lt; AR$6), 0, 2)+1)</f>
        <v/>
      </c>
      <c r="AS313" s="71" t="str">
        <f ca="1">INDEX({"","_","-","="},IF(OR($D313 &gt;= AT$6, $E313 &lt; AS$6), 0, 1)+IF(OR($F313 &gt;= AT$6, $G313 &lt; AS$6), 0, 2)+1)</f>
        <v/>
      </c>
      <c r="AT313" s="71" t="str">
        <f ca="1">INDEX({"","_","-","="},IF(OR($D313 &gt;= AU$6, $E313 &lt; AT$6), 0, 1)+IF(OR($F313 &gt;= AU$6, $G313 &lt; AT$6), 0, 2)+1)</f>
        <v/>
      </c>
      <c r="AU313" s="71" t="str">
        <f ca="1">INDEX({"","_","-","="},IF(OR($D313 &gt;= AV$6, $E313 &lt; AU$6), 0, 1)+IF(OR($F313 &gt;= AV$6, $G313 &lt; AU$6), 0, 2)+1)</f>
        <v/>
      </c>
      <c r="AV313" s="71" t="str">
        <f ca="1">INDEX({"","_","-","="},IF(OR($D313 &gt;= AW$6, $E313 &lt; AV$6), 0, 1)+IF(OR($F313 &gt;= AW$6, $G313 &lt; AV$6), 0, 2)+1)</f>
        <v/>
      </c>
      <c r="AW313" s="71" t="str">
        <f ca="1">INDEX({"","_","-","="},IF(OR($D313 &gt;= AX$6, $E313 &lt; AW$6), 0, 1)+IF(OR($F313 &gt;= AX$6, $G313 &lt; AW$6), 0, 2)+1)</f>
        <v/>
      </c>
      <c r="AX313" s="71" t="str">
        <f ca="1">INDEX({"","_","-","="},IF(OR($D313 &gt;= AY$6, $E313 &lt; AX$6), 0, 1)+IF(OR($F313 &gt;= AY$6, $G313 &lt; AX$6), 0, 2)+1)</f>
        <v/>
      </c>
      <c r="AY313" s="71" t="str">
        <f ca="1">INDEX({"","_","-","="},IF(OR($D313 &gt;= AZ$6, $E313 &lt; AY$6), 0, 1)+IF(OR($F313 &gt;= AZ$6, $G313 &lt; AY$6), 0, 2)+1)</f>
        <v/>
      </c>
      <c r="AZ313" s="71" t="str">
        <f ca="1">INDEX({"","_","-","="},IF(OR($D313 &gt;= BA$6, $E313 &lt; AZ$6), 0, 1)+IF(OR($F313 &gt;= BA$6, $G313 &lt; AZ$6), 0, 2)+1)</f>
        <v/>
      </c>
      <c r="BA313" s="71" t="str">
        <f ca="1">INDEX({"","_","-","="},IF(OR($D313 &gt;= BB$6, $E313 &lt; BA$6), 0, 1)+IF(OR($F313 &gt;= BB$6, $G313 &lt; BA$6), 0, 2)+1)</f>
        <v/>
      </c>
      <c r="BB313" s="71" t="str">
        <f ca="1">INDEX({"","_","-","="},IF(OR($D313 &gt;= BC$6, $E313 &lt; BB$6), 0, 1)+IF(OR($F313 &gt;= BC$6, $G313 &lt; BB$6), 0, 2)+1)</f>
        <v/>
      </c>
      <c r="BC313" s="71" t="str">
        <f ca="1">INDEX({"","_","-","="},IF(OR($D313 &gt;= BD$6, $E313 &lt; BC$6), 0, 1)+IF(OR($F313 &gt;= BD$6, $G313 &lt; BC$6), 0, 2)+1)</f>
        <v/>
      </c>
      <c r="BD313" s="71" t="str">
        <f ca="1">INDEX({"","_","-","="},IF(OR($D313 &gt;= BE$6, $E313 &lt; BD$6), 0, 1)+IF(OR($F313 &gt;= BE$6, $G313 &lt; BD$6), 0, 2)+1)</f>
        <v/>
      </c>
      <c r="BE313" s="71" t="str">
        <f ca="1">INDEX({"","_","-","="},IF(OR($D313 &gt;= BF$6, $E313 &lt; BE$6), 0, 1)+IF(OR($F313 &gt;= BF$6, $G313 &lt; BE$6), 0, 2)+1)</f>
        <v/>
      </c>
      <c r="BF313" s="71" t="str">
        <f ca="1">INDEX({"","_","-","="},IF(OR($D313 &gt;= BG$6, $E313 &lt; BF$6), 0, 1)+IF(OR($F313 &gt;= BG$6, $G313 &lt; BF$6), 0, 2)+1)</f>
        <v/>
      </c>
      <c r="BG313" s="71" t="str">
        <f ca="1">INDEX({"","_","-","="},IF(OR($D313 &gt;= BH$6, $E313 &lt; BG$6), 0, 1)+IF(OR($F313 &gt;= BH$6, $G313 &lt; BG$6), 0, 2)+1)</f>
        <v/>
      </c>
      <c r="BH313" s="71" t="str">
        <f ca="1">INDEX({"","_","-","="},IF(OR($D313 &gt;= BI$6, $E313 &lt; BH$6), 0, 1)+IF(OR($F313 &gt;= BI$6, $G313 &lt; BH$6), 0, 2)+1)</f>
        <v/>
      </c>
      <c r="BI313" s="71" t="str">
        <f ca="1">INDEX({"","_","-","="},IF(OR($D313 &gt;= BJ$6, $E313 &lt; BI$6), 0, 1)+IF(OR($F313 &gt;= BJ$6, $G313 &lt; BI$6), 0, 2)+1)</f>
        <v/>
      </c>
      <c r="BJ313" s="71" t="str">
        <f ca="1">INDEX({"","_","-","="},IF(OR($D313 &gt;= BK$6, $E313 &lt; BJ$6), 0, 1)+IF(OR($F313 &gt;= BK$6, $G313 &lt; BJ$6), 0, 2)+1)</f>
        <v/>
      </c>
      <c r="BK313" s="71" t="str">
        <f ca="1">INDEX({"","_","-","="},IF(OR($D313 &gt;= BL$6, $E313 &lt; BK$6), 0, 1)+IF(OR($F313 &gt;= BL$6, $G313 &lt; BK$6), 0, 2)+1)</f>
        <v/>
      </c>
      <c r="BL313" s="71" t="str">
        <f ca="1">INDEX({"","_","-","="},IF(OR($D313 &gt;= BM$6, $E313 &lt; BL$6), 0, 1)+IF(OR($F313 &gt;= BM$6, $G313 &lt; BL$6), 0, 2)+1)</f>
        <v/>
      </c>
      <c r="BM313" s="71" t="str">
        <f ca="1">INDEX({"","_","-","="},IF(OR($D313 &gt;= BN$6, $E313 &lt; BM$6), 0, 1)+IF(OR($F313 &gt;= BN$6, $G313 &lt; BM$6), 0, 2)+1)</f>
        <v/>
      </c>
      <c r="BN313" s="71" t="str">
        <f ca="1">INDEX({"","_","-","="},IF(OR($D313 &gt;= BO$6, $E313 &lt; BN$6), 0, 1)+IF(OR($F313 &gt;= BO$6, $G313 &lt; BN$6), 0, 2)+1)</f>
        <v/>
      </c>
      <c r="BO313" s="71" t="str">
        <f ca="1">INDEX({"","_","-","="},IF(OR($D313 &gt;= BP$6, $E313 &lt; BO$6), 0, 1)+IF(OR($F313 &gt;= BP$6, $G313 &lt; BO$6), 0, 2)+1)</f>
        <v/>
      </c>
      <c r="BP313" s="71" t="str">
        <f ca="1">INDEX({"","_","-","="},IF(OR($D313 &gt;= BQ$6, $E313 &lt; BP$6), 0, 1)+IF(OR($F313 &gt;= BQ$6, $G313 &lt; BP$6), 0, 2)+1)</f>
        <v/>
      </c>
      <c r="BQ313" s="71" t="str">
        <f ca="1">INDEX({"","_","-","="},IF(OR($D313 &gt;= BR$6, $E313 &lt; BQ$6), 0, 1)+IF(OR($F313 &gt;= BR$6, $G313 &lt; BQ$6), 0, 2)+1)</f>
        <v/>
      </c>
      <c r="BR313" s="71" t="str">
        <f ca="1">INDEX({"","_","-","="},IF(OR($D313 &gt;= BS$6, $E313 &lt; BR$6), 0, 1)+IF(OR($F313 &gt;= BS$6, $G313 &lt; BR$6), 0, 2)+1)</f>
        <v/>
      </c>
      <c r="BS313" s="71" t="str">
        <f ca="1">INDEX({"","_","-","="},IF(OR($D313 &gt;= BT$6, $E313 &lt; BS$6), 0, 1)+IF(OR($F313 &gt;= BT$6, $G313 &lt; BS$6), 0, 2)+1)</f>
        <v/>
      </c>
      <c r="BT313" s="71" t="str">
        <f ca="1">INDEX({"","_","-","="},IF(OR($D313 &gt;= BU$6, $E313 &lt; BT$6), 0, 1)+IF(OR($F313 &gt;= BU$6, $G313 &lt; BT$6), 0, 2)+1)</f>
        <v/>
      </c>
      <c r="BU313" s="71" t="str">
        <f ca="1">INDEX({"","_","-","="},IF(OR($D313 &gt;= BV$6, $E313 &lt; BU$6), 0, 1)+IF(OR($F313 &gt;= BV$6, $G313 &lt; BU$6), 0, 2)+1)</f>
        <v/>
      </c>
      <c r="BV313" s="71" t="str">
        <f ca="1">INDEX({"","_","-","="},IF(OR($D313 &gt;= BW$6, $E313 &lt; BV$6), 0, 1)+IF(OR($F313 &gt;= BW$6, $G313 &lt; BV$6), 0, 2)+1)</f>
        <v/>
      </c>
      <c r="BW313" s="71" t="str">
        <f ca="1">INDEX({"","_","-","="},IF(OR($D313 &gt;= BX$6, $E313 &lt; BW$6), 0, 1)+IF(OR($F313 &gt;= BX$6, $G313 &lt; BW$6), 0, 2)+1)</f>
        <v/>
      </c>
      <c r="BX313" s="71" t="str">
        <f ca="1">INDEX({"","_","-","="},IF(OR($D313 &gt;= BY$6, $E313 &lt; BX$6), 0, 1)+IF(OR($F313 &gt;= BY$6, $G313 &lt; BX$6), 0, 2)+1)</f>
        <v/>
      </c>
      <c r="BY313" s="71" t="str">
        <f ca="1">INDEX({"","_","-","="},IF(OR($D313 &gt;= BZ$6, $E313 &lt; BY$6), 0, 1)+IF(OR($F313 &gt;= BZ$6, $G313 &lt; BY$6), 0, 2)+1)</f>
        <v/>
      </c>
      <c r="BZ313" s="71" t="str">
        <f ca="1">INDEX({"","_","-","="},IF(OR($D313 &gt;= CA$6, $E313 &lt; BZ$6), 0, 1)+IF(OR($F313 &gt;= CA$6, $G313 &lt; BZ$6), 0, 2)+1)</f>
        <v/>
      </c>
      <c r="CA313" s="71" t="str">
        <f ca="1">INDEX({"","_","-","="},IF(OR($D313 &gt;= CB$6, $E313 &lt; CA$6), 0, 1)+IF(OR($F313 &gt;= CB$6, $G313 &lt; CA$6), 0, 2)+1)</f>
        <v/>
      </c>
      <c r="CB313" s="71" t="str">
        <f ca="1">INDEX({"","_","-","="},IF(OR($D313 &gt;= CC$6, $E313 &lt; CB$6), 0, 1)+IF(OR($F313 &gt;= CC$6, $G313 &lt; CB$6), 0, 2)+1)</f>
        <v/>
      </c>
      <c r="CC313" s="71" t="str">
        <f ca="1">INDEX({"","_","-","="},IF(OR($D313 &gt;= CD$6, $E313 &lt; CC$6), 0, 1)+IF(OR($F313 &gt;= CD$6, $G313 &lt; CC$6), 0, 2)+1)</f>
        <v/>
      </c>
      <c r="CD313" s="71" t="str">
        <f ca="1">INDEX({"","_","-","="},IF(OR($D313 &gt;= CE$6, $E313 &lt; CD$6), 0, 1)+IF(OR($F313 &gt;= CE$6, $G313 &lt; CD$6), 0, 2)+1)</f>
        <v/>
      </c>
    </row>
    <row r="314" spans="1:82">
      <c r="A314" s="8" t="str">
        <f ca="1">IF('临-进度'!N309,'临-进度'!$A309,"")</f>
        <v/>
      </c>
      <c r="B314" s="8" t="str">
        <f ca="1">IF('临-进度'!N309,'临-进度'!$B309,"")</f>
        <v/>
      </c>
      <c r="C314" s="8" t="str">
        <f ca="1">IF('临-进度'!N309,'临-进度'!$F309,"")</f>
        <v/>
      </c>
      <c r="D314" s="42" t="str">
        <f ca="1">IF('临-进度'!$N309,'临-进度'!$J309,"")</f>
        <v/>
      </c>
      <c r="E314" s="42" t="str">
        <f ca="1">IF('临-进度'!$N309,'临-进度'!$AF309,"")</f>
        <v/>
      </c>
      <c r="F314" s="42" t="str">
        <f ca="1">IF('临-进度'!$N309,'临-进度'!$K309,"")</f>
        <v/>
      </c>
      <c r="G314" s="76" t="str">
        <f ca="1">IF('临-进度'!$N309,'临-进度'!$AG309,"")</f>
        <v/>
      </c>
      <c r="H314" s="71" t="str">
        <f ca="1">INDEX({"","_","-","="},IF(OR($D314 &gt;= I$6, $E314 &lt; H$6), 0, 1)+IF(OR($F314 &gt;= I$6, $G314 &lt; H$6), 0, 2)+1)</f>
        <v/>
      </c>
      <c r="I314" s="71" t="str">
        <f ca="1">INDEX({"","_","-","="},IF(OR($D314 &gt;= J$6, $E314 &lt; I$6), 0, 1)+IF(OR($F314 &gt;= J$6, $G314 &lt; I$6), 0, 2)+1)</f>
        <v/>
      </c>
      <c r="J314" s="71" t="str">
        <f ca="1">INDEX({"","_","-","="},IF(OR($D314 &gt;= K$6, $E314 &lt; J$6), 0, 1)+IF(OR($F314 &gt;= K$6, $G314 &lt; J$6), 0, 2)+1)</f>
        <v/>
      </c>
      <c r="K314" s="71" t="str">
        <f ca="1">INDEX({"","_","-","="},IF(OR($D314 &gt;= L$6, $E314 &lt; K$6), 0, 1)+IF(OR($F314 &gt;= L$6, $G314 &lt; K$6), 0, 2)+1)</f>
        <v/>
      </c>
      <c r="L314" s="71" t="str">
        <f ca="1">INDEX({"","_","-","="},IF(OR($D314 &gt;= M$6, $E314 &lt; L$6), 0, 1)+IF(OR($F314 &gt;= M$6, $G314 &lt; L$6), 0, 2)+1)</f>
        <v/>
      </c>
      <c r="M314" s="71" t="str">
        <f ca="1">INDEX({"","_","-","="},IF(OR($D314 &gt;= N$6, $E314 &lt; M$6), 0, 1)+IF(OR($F314 &gt;= N$6, $G314 &lt; M$6), 0, 2)+1)</f>
        <v/>
      </c>
      <c r="N314" s="71" t="str">
        <f ca="1">INDEX({"","_","-","="},IF(OR($D314 &gt;= O$6, $E314 &lt; N$6), 0, 1)+IF(OR($F314 &gt;= O$6, $G314 &lt; N$6), 0, 2)+1)</f>
        <v/>
      </c>
      <c r="O314" s="71" t="str">
        <f ca="1">INDEX({"","_","-","="},IF(OR($D314 &gt;= P$6, $E314 &lt; O$6), 0, 1)+IF(OR($F314 &gt;= P$6, $G314 &lt; O$6), 0, 2)+1)</f>
        <v/>
      </c>
      <c r="P314" s="71" t="str">
        <f ca="1">INDEX({"","_","-","="},IF(OR($D314 &gt;= Q$6, $E314 &lt; P$6), 0, 1)+IF(OR($F314 &gt;= Q$6, $G314 &lt; P$6), 0, 2)+1)</f>
        <v/>
      </c>
      <c r="Q314" s="71" t="str">
        <f ca="1">INDEX({"","_","-","="},IF(OR($D314 &gt;= R$6, $E314 &lt; Q$6), 0, 1)+IF(OR($F314 &gt;= R$6, $G314 &lt; Q$6), 0, 2)+1)</f>
        <v/>
      </c>
      <c r="R314" s="71" t="str">
        <f ca="1">INDEX({"","_","-","="},IF(OR($D314 &gt;= S$6, $E314 &lt; R$6), 0, 1)+IF(OR($F314 &gt;= S$6, $G314 &lt; R$6), 0, 2)+1)</f>
        <v/>
      </c>
      <c r="S314" s="71" t="str">
        <f ca="1">INDEX({"","_","-","="},IF(OR($D314 &gt;= T$6, $E314 &lt; S$6), 0, 1)+IF(OR($F314 &gt;= T$6, $G314 &lt; S$6), 0, 2)+1)</f>
        <v/>
      </c>
      <c r="T314" s="71" t="str">
        <f ca="1">INDEX({"","_","-","="},IF(OR($D314 &gt;= U$6, $E314 &lt; T$6), 0, 1)+IF(OR($F314 &gt;= U$6, $G314 &lt; T$6), 0, 2)+1)</f>
        <v/>
      </c>
      <c r="U314" s="71" t="str">
        <f ca="1">INDEX({"","_","-","="},IF(OR($D314 &gt;= V$6, $E314 &lt; U$6), 0, 1)+IF(OR($F314 &gt;= V$6, $G314 &lt; U$6), 0, 2)+1)</f>
        <v/>
      </c>
      <c r="V314" s="71" t="str">
        <f ca="1">INDEX({"","_","-","="},IF(OR($D314 &gt;= W$6, $E314 &lt; V$6), 0, 1)+IF(OR($F314 &gt;= W$6, $G314 &lt; V$6), 0, 2)+1)</f>
        <v/>
      </c>
      <c r="W314" s="71" t="str">
        <f ca="1">INDEX({"","_","-","="},IF(OR($D314 &gt;= X$6, $E314 &lt; W$6), 0, 1)+IF(OR($F314 &gt;= X$6, $G314 &lt; W$6), 0, 2)+1)</f>
        <v/>
      </c>
      <c r="X314" s="71" t="str">
        <f ca="1">INDEX({"","_","-","="},IF(OR($D314 &gt;= Y$6, $E314 &lt; X$6), 0, 1)+IF(OR($F314 &gt;= Y$6, $G314 &lt; X$6), 0, 2)+1)</f>
        <v/>
      </c>
      <c r="Y314" s="71" t="str">
        <f ca="1">INDEX({"","_","-","="},IF(OR($D314 &gt;= Z$6, $E314 &lt; Y$6), 0, 1)+IF(OR($F314 &gt;= Z$6, $G314 &lt; Y$6), 0, 2)+1)</f>
        <v/>
      </c>
      <c r="Z314" s="71" t="str">
        <f ca="1">INDEX({"","_","-","="},IF(OR($D314 &gt;= AA$6, $E314 &lt; Z$6), 0, 1)+IF(OR($F314 &gt;= AA$6, $G314 &lt; Z$6), 0, 2)+1)</f>
        <v/>
      </c>
      <c r="AA314" s="71" t="str">
        <f ca="1">INDEX({"","_","-","="},IF(OR($D314 &gt;= AB$6, $E314 &lt; AA$6), 0, 1)+IF(OR($F314 &gt;= AB$6, $G314 &lt; AA$6), 0, 2)+1)</f>
        <v/>
      </c>
      <c r="AB314" s="71" t="str">
        <f ca="1">INDEX({"","_","-","="},IF(OR($D314 &gt;= AC$6, $E314 &lt; AB$6), 0, 1)+IF(OR($F314 &gt;= AC$6, $G314 &lt; AB$6), 0, 2)+1)</f>
        <v/>
      </c>
      <c r="AC314" s="71" t="str">
        <f ca="1">INDEX({"","_","-","="},IF(OR($D314 &gt;= AD$6, $E314 &lt; AC$6), 0, 1)+IF(OR($F314 &gt;= AD$6, $G314 &lt; AC$6), 0, 2)+1)</f>
        <v/>
      </c>
      <c r="AD314" s="71" t="str">
        <f ca="1">INDEX({"","_","-","="},IF(OR($D314 &gt;= AE$6, $E314 &lt; AD$6), 0, 1)+IF(OR($F314 &gt;= AE$6, $G314 &lt; AD$6), 0, 2)+1)</f>
        <v/>
      </c>
      <c r="AE314" s="71" t="str">
        <f ca="1">INDEX({"","_","-","="},IF(OR($D314 &gt;= AF$6, $E314 &lt; AE$6), 0, 1)+IF(OR($F314 &gt;= AF$6, $G314 &lt; AE$6), 0, 2)+1)</f>
        <v/>
      </c>
      <c r="AF314" s="71" t="str">
        <f ca="1">INDEX({"","_","-","="},IF(OR($D314 &gt;= AG$6, $E314 &lt; AF$6), 0, 1)+IF(OR($F314 &gt;= AG$6, $G314 &lt; AF$6), 0, 2)+1)</f>
        <v/>
      </c>
      <c r="AG314" s="71" t="str">
        <f ca="1">INDEX({"","_","-","="},IF(OR($D314 &gt;= AH$6, $E314 &lt; AG$6), 0, 1)+IF(OR($F314 &gt;= AH$6, $G314 &lt; AG$6), 0, 2)+1)</f>
        <v/>
      </c>
      <c r="AH314" s="71" t="str">
        <f ca="1">INDEX({"","_","-","="},IF(OR($D314 &gt;= AI$6, $E314 &lt; AH$6), 0, 1)+IF(OR($F314 &gt;= AI$6, $G314 &lt; AH$6), 0, 2)+1)</f>
        <v/>
      </c>
      <c r="AI314" s="71" t="str">
        <f ca="1">INDEX({"","_","-","="},IF(OR($D314 &gt;= AJ$6, $E314 &lt; AI$6), 0, 1)+IF(OR($F314 &gt;= AJ$6, $G314 &lt; AI$6), 0, 2)+1)</f>
        <v/>
      </c>
      <c r="AJ314" s="71" t="str">
        <f ca="1">INDEX({"","_","-","="},IF(OR($D314 &gt;= AK$6, $E314 &lt; AJ$6), 0, 1)+IF(OR($F314 &gt;= AK$6, $G314 &lt; AJ$6), 0, 2)+1)</f>
        <v/>
      </c>
      <c r="AK314" s="71" t="str">
        <f ca="1">INDEX({"","_","-","="},IF(OR($D314 &gt;= AL$6, $E314 &lt; AK$6), 0, 1)+IF(OR($F314 &gt;= AL$6, $G314 &lt; AK$6), 0, 2)+1)</f>
        <v/>
      </c>
      <c r="AL314" s="71" t="str">
        <f ca="1">INDEX({"","_","-","="},IF(OR($D314 &gt;= AM$6, $E314 &lt; AL$6), 0, 1)+IF(OR($F314 &gt;= AM$6, $G314 &lt; AL$6), 0, 2)+1)</f>
        <v/>
      </c>
      <c r="AM314" s="71" t="str">
        <f ca="1">INDEX({"","_","-","="},IF(OR($D314 &gt;= AN$6, $E314 &lt; AM$6), 0, 1)+IF(OR($F314 &gt;= AN$6, $G314 &lt; AM$6), 0, 2)+1)</f>
        <v/>
      </c>
      <c r="AN314" s="71" t="str">
        <f ca="1">INDEX({"","_","-","="},IF(OR($D314 &gt;= AO$6, $E314 &lt; AN$6), 0, 1)+IF(OR($F314 &gt;= AO$6, $G314 &lt; AN$6), 0, 2)+1)</f>
        <v/>
      </c>
      <c r="AO314" s="71" t="str">
        <f ca="1">INDEX({"","_","-","="},IF(OR($D314 &gt;= AP$6, $E314 &lt; AO$6), 0, 1)+IF(OR($F314 &gt;= AP$6, $G314 &lt; AO$6), 0, 2)+1)</f>
        <v/>
      </c>
      <c r="AP314" s="71" t="str">
        <f ca="1">INDEX({"","_","-","="},IF(OR($D314 &gt;= AQ$6, $E314 &lt; AP$6), 0, 1)+IF(OR($F314 &gt;= AQ$6, $G314 &lt; AP$6), 0, 2)+1)</f>
        <v/>
      </c>
      <c r="AQ314" s="71" t="str">
        <f ca="1">INDEX({"","_","-","="},IF(OR($D314 &gt;= AR$6, $E314 &lt; AQ$6), 0, 1)+IF(OR($F314 &gt;= AR$6, $G314 &lt; AQ$6), 0, 2)+1)</f>
        <v/>
      </c>
      <c r="AR314" s="71" t="str">
        <f ca="1">INDEX({"","_","-","="},IF(OR($D314 &gt;= AS$6, $E314 &lt; AR$6), 0, 1)+IF(OR($F314 &gt;= AS$6, $G314 &lt; AR$6), 0, 2)+1)</f>
        <v/>
      </c>
      <c r="AS314" s="71" t="str">
        <f ca="1">INDEX({"","_","-","="},IF(OR($D314 &gt;= AT$6, $E314 &lt; AS$6), 0, 1)+IF(OR($F314 &gt;= AT$6, $G314 &lt; AS$6), 0, 2)+1)</f>
        <v/>
      </c>
      <c r="AT314" s="71" t="str">
        <f ca="1">INDEX({"","_","-","="},IF(OR($D314 &gt;= AU$6, $E314 &lt; AT$6), 0, 1)+IF(OR($F314 &gt;= AU$6, $G314 &lt; AT$6), 0, 2)+1)</f>
        <v/>
      </c>
      <c r="AU314" s="71" t="str">
        <f ca="1">INDEX({"","_","-","="},IF(OR($D314 &gt;= AV$6, $E314 &lt; AU$6), 0, 1)+IF(OR($F314 &gt;= AV$6, $G314 &lt; AU$6), 0, 2)+1)</f>
        <v/>
      </c>
      <c r="AV314" s="71" t="str">
        <f ca="1">INDEX({"","_","-","="},IF(OR($D314 &gt;= AW$6, $E314 &lt; AV$6), 0, 1)+IF(OR($F314 &gt;= AW$6, $G314 &lt; AV$6), 0, 2)+1)</f>
        <v/>
      </c>
      <c r="AW314" s="71" t="str">
        <f ca="1">INDEX({"","_","-","="},IF(OR($D314 &gt;= AX$6, $E314 &lt; AW$6), 0, 1)+IF(OR($F314 &gt;= AX$6, $G314 &lt; AW$6), 0, 2)+1)</f>
        <v/>
      </c>
      <c r="AX314" s="71" t="str">
        <f ca="1">INDEX({"","_","-","="},IF(OR($D314 &gt;= AY$6, $E314 &lt; AX$6), 0, 1)+IF(OR($F314 &gt;= AY$6, $G314 &lt; AX$6), 0, 2)+1)</f>
        <v/>
      </c>
      <c r="AY314" s="71" t="str">
        <f ca="1">INDEX({"","_","-","="},IF(OR($D314 &gt;= AZ$6, $E314 &lt; AY$6), 0, 1)+IF(OR($F314 &gt;= AZ$6, $G314 &lt; AY$6), 0, 2)+1)</f>
        <v/>
      </c>
      <c r="AZ314" s="71" t="str">
        <f ca="1">INDEX({"","_","-","="},IF(OR($D314 &gt;= BA$6, $E314 &lt; AZ$6), 0, 1)+IF(OR($F314 &gt;= BA$6, $G314 &lt; AZ$6), 0, 2)+1)</f>
        <v/>
      </c>
      <c r="BA314" s="71" t="str">
        <f ca="1">INDEX({"","_","-","="},IF(OR($D314 &gt;= BB$6, $E314 &lt; BA$6), 0, 1)+IF(OR($F314 &gt;= BB$6, $G314 &lt; BA$6), 0, 2)+1)</f>
        <v/>
      </c>
      <c r="BB314" s="71" t="str">
        <f ca="1">INDEX({"","_","-","="},IF(OR($D314 &gt;= BC$6, $E314 &lt; BB$6), 0, 1)+IF(OR($F314 &gt;= BC$6, $G314 &lt; BB$6), 0, 2)+1)</f>
        <v/>
      </c>
      <c r="BC314" s="71" t="str">
        <f ca="1">INDEX({"","_","-","="},IF(OR($D314 &gt;= BD$6, $E314 &lt; BC$6), 0, 1)+IF(OR($F314 &gt;= BD$6, $G314 &lt; BC$6), 0, 2)+1)</f>
        <v/>
      </c>
      <c r="BD314" s="71" t="str">
        <f ca="1">INDEX({"","_","-","="},IF(OR($D314 &gt;= BE$6, $E314 &lt; BD$6), 0, 1)+IF(OR($F314 &gt;= BE$6, $G314 &lt; BD$6), 0, 2)+1)</f>
        <v/>
      </c>
      <c r="BE314" s="71" t="str">
        <f ca="1">INDEX({"","_","-","="},IF(OR($D314 &gt;= BF$6, $E314 &lt; BE$6), 0, 1)+IF(OR($F314 &gt;= BF$6, $G314 &lt; BE$6), 0, 2)+1)</f>
        <v/>
      </c>
      <c r="BF314" s="71" t="str">
        <f ca="1">INDEX({"","_","-","="},IF(OR($D314 &gt;= BG$6, $E314 &lt; BF$6), 0, 1)+IF(OR($F314 &gt;= BG$6, $G314 &lt; BF$6), 0, 2)+1)</f>
        <v/>
      </c>
      <c r="BG314" s="71" t="str">
        <f ca="1">INDEX({"","_","-","="},IF(OR($D314 &gt;= BH$6, $E314 &lt; BG$6), 0, 1)+IF(OR($F314 &gt;= BH$6, $G314 &lt; BG$6), 0, 2)+1)</f>
        <v/>
      </c>
      <c r="BH314" s="71" t="str">
        <f ca="1">INDEX({"","_","-","="},IF(OR($D314 &gt;= BI$6, $E314 &lt; BH$6), 0, 1)+IF(OR($F314 &gt;= BI$6, $G314 &lt; BH$6), 0, 2)+1)</f>
        <v/>
      </c>
      <c r="BI314" s="71" t="str">
        <f ca="1">INDEX({"","_","-","="},IF(OR($D314 &gt;= BJ$6, $E314 &lt; BI$6), 0, 1)+IF(OR($F314 &gt;= BJ$6, $G314 &lt; BI$6), 0, 2)+1)</f>
        <v/>
      </c>
      <c r="BJ314" s="71" t="str">
        <f ca="1">INDEX({"","_","-","="},IF(OR($D314 &gt;= BK$6, $E314 &lt; BJ$6), 0, 1)+IF(OR($F314 &gt;= BK$6, $G314 &lt; BJ$6), 0, 2)+1)</f>
        <v/>
      </c>
      <c r="BK314" s="71" t="str">
        <f ca="1">INDEX({"","_","-","="},IF(OR($D314 &gt;= BL$6, $E314 &lt; BK$6), 0, 1)+IF(OR($F314 &gt;= BL$6, $G314 &lt; BK$6), 0, 2)+1)</f>
        <v/>
      </c>
      <c r="BL314" s="71" t="str">
        <f ca="1">INDEX({"","_","-","="},IF(OR($D314 &gt;= BM$6, $E314 &lt; BL$6), 0, 1)+IF(OR($F314 &gt;= BM$6, $G314 &lt; BL$6), 0, 2)+1)</f>
        <v/>
      </c>
      <c r="BM314" s="71" t="str">
        <f ca="1">INDEX({"","_","-","="},IF(OR($D314 &gt;= BN$6, $E314 &lt; BM$6), 0, 1)+IF(OR($F314 &gt;= BN$6, $G314 &lt; BM$6), 0, 2)+1)</f>
        <v/>
      </c>
      <c r="BN314" s="71" t="str">
        <f ca="1">INDEX({"","_","-","="},IF(OR($D314 &gt;= BO$6, $E314 &lt; BN$6), 0, 1)+IF(OR($F314 &gt;= BO$6, $G314 &lt; BN$6), 0, 2)+1)</f>
        <v/>
      </c>
      <c r="BO314" s="71" t="str">
        <f ca="1">INDEX({"","_","-","="},IF(OR($D314 &gt;= BP$6, $E314 &lt; BO$6), 0, 1)+IF(OR($F314 &gt;= BP$6, $G314 &lt; BO$6), 0, 2)+1)</f>
        <v/>
      </c>
      <c r="BP314" s="71" t="str">
        <f ca="1">INDEX({"","_","-","="},IF(OR($D314 &gt;= BQ$6, $E314 &lt; BP$6), 0, 1)+IF(OR($F314 &gt;= BQ$6, $G314 &lt; BP$6), 0, 2)+1)</f>
        <v/>
      </c>
      <c r="BQ314" s="71" t="str">
        <f ca="1">INDEX({"","_","-","="},IF(OR($D314 &gt;= BR$6, $E314 &lt; BQ$6), 0, 1)+IF(OR($F314 &gt;= BR$6, $G314 &lt; BQ$6), 0, 2)+1)</f>
        <v/>
      </c>
      <c r="BR314" s="71" t="str">
        <f ca="1">INDEX({"","_","-","="},IF(OR($D314 &gt;= BS$6, $E314 &lt; BR$6), 0, 1)+IF(OR($F314 &gt;= BS$6, $G314 &lt; BR$6), 0, 2)+1)</f>
        <v/>
      </c>
      <c r="BS314" s="71" t="str">
        <f ca="1">INDEX({"","_","-","="},IF(OR($D314 &gt;= BT$6, $E314 &lt; BS$6), 0, 1)+IF(OR($F314 &gt;= BT$6, $G314 &lt; BS$6), 0, 2)+1)</f>
        <v/>
      </c>
      <c r="BT314" s="71" t="str">
        <f ca="1">INDEX({"","_","-","="},IF(OR($D314 &gt;= BU$6, $E314 &lt; BT$6), 0, 1)+IF(OR($F314 &gt;= BU$6, $G314 &lt; BT$6), 0, 2)+1)</f>
        <v/>
      </c>
      <c r="BU314" s="71" t="str">
        <f ca="1">INDEX({"","_","-","="},IF(OR($D314 &gt;= BV$6, $E314 &lt; BU$6), 0, 1)+IF(OR($F314 &gt;= BV$6, $G314 &lt; BU$6), 0, 2)+1)</f>
        <v/>
      </c>
      <c r="BV314" s="71" t="str">
        <f ca="1">INDEX({"","_","-","="},IF(OR($D314 &gt;= BW$6, $E314 &lt; BV$6), 0, 1)+IF(OR($F314 &gt;= BW$6, $G314 &lt; BV$6), 0, 2)+1)</f>
        <v/>
      </c>
      <c r="BW314" s="71" t="str">
        <f ca="1">INDEX({"","_","-","="},IF(OR($D314 &gt;= BX$6, $E314 &lt; BW$6), 0, 1)+IF(OR($F314 &gt;= BX$6, $G314 &lt; BW$6), 0, 2)+1)</f>
        <v/>
      </c>
      <c r="BX314" s="71" t="str">
        <f ca="1">INDEX({"","_","-","="},IF(OR($D314 &gt;= BY$6, $E314 &lt; BX$6), 0, 1)+IF(OR($F314 &gt;= BY$6, $G314 &lt; BX$6), 0, 2)+1)</f>
        <v/>
      </c>
      <c r="BY314" s="71" t="str">
        <f ca="1">INDEX({"","_","-","="},IF(OR($D314 &gt;= BZ$6, $E314 &lt; BY$6), 0, 1)+IF(OR($F314 &gt;= BZ$6, $G314 &lt; BY$6), 0, 2)+1)</f>
        <v/>
      </c>
      <c r="BZ314" s="71" t="str">
        <f ca="1">INDEX({"","_","-","="},IF(OR($D314 &gt;= CA$6, $E314 &lt; BZ$6), 0, 1)+IF(OR($F314 &gt;= CA$6, $G314 &lt; BZ$6), 0, 2)+1)</f>
        <v/>
      </c>
      <c r="CA314" s="71" t="str">
        <f ca="1">INDEX({"","_","-","="},IF(OR($D314 &gt;= CB$6, $E314 &lt; CA$6), 0, 1)+IF(OR($F314 &gt;= CB$6, $G314 &lt; CA$6), 0, 2)+1)</f>
        <v/>
      </c>
      <c r="CB314" s="71" t="str">
        <f ca="1">INDEX({"","_","-","="},IF(OR($D314 &gt;= CC$6, $E314 &lt; CB$6), 0, 1)+IF(OR($F314 &gt;= CC$6, $G314 &lt; CB$6), 0, 2)+1)</f>
        <v/>
      </c>
      <c r="CC314" s="71" t="str">
        <f ca="1">INDEX({"","_","-","="},IF(OR($D314 &gt;= CD$6, $E314 &lt; CC$6), 0, 1)+IF(OR($F314 &gt;= CD$6, $G314 &lt; CC$6), 0, 2)+1)</f>
        <v/>
      </c>
      <c r="CD314" s="71" t="str">
        <f ca="1">INDEX({"","_","-","="},IF(OR($D314 &gt;= CE$6, $E314 &lt; CD$6), 0, 1)+IF(OR($F314 &gt;= CE$6, $G314 &lt; CD$6), 0, 2)+1)</f>
        <v/>
      </c>
    </row>
    <row r="315" spans="1:82">
      <c r="A315" s="8" t="str">
        <f ca="1">IF('临-进度'!N310,'临-进度'!$A310,"")</f>
        <v/>
      </c>
      <c r="B315" s="8" t="str">
        <f ca="1">IF('临-进度'!N310,'临-进度'!$B310,"")</f>
        <v/>
      </c>
      <c r="C315" s="8" t="str">
        <f ca="1">IF('临-进度'!N310,'临-进度'!$F310,"")</f>
        <v/>
      </c>
      <c r="D315" s="42" t="str">
        <f ca="1">IF('临-进度'!$N310,'临-进度'!$J310,"")</f>
        <v/>
      </c>
      <c r="E315" s="42" t="str">
        <f ca="1">IF('临-进度'!$N310,'临-进度'!$AF310,"")</f>
        <v/>
      </c>
      <c r="F315" s="42" t="str">
        <f ca="1">IF('临-进度'!$N310,'临-进度'!$K310,"")</f>
        <v/>
      </c>
      <c r="G315" s="76" t="str">
        <f ca="1">IF('临-进度'!$N310,'临-进度'!$AG310,"")</f>
        <v/>
      </c>
      <c r="H315" s="71" t="str">
        <f ca="1">INDEX({"","_","-","="},IF(OR($D315 &gt;= I$6, $E315 &lt; H$6), 0, 1)+IF(OR($F315 &gt;= I$6, $G315 &lt; H$6), 0, 2)+1)</f>
        <v/>
      </c>
      <c r="I315" s="71" t="str">
        <f ca="1">INDEX({"","_","-","="},IF(OR($D315 &gt;= J$6, $E315 &lt; I$6), 0, 1)+IF(OR($F315 &gt;= J$6, $G315 &lt; I$6), 0, 2)+1)</f>
        <v/>
      </c>
      <c r="J315" s="71" t="str">
        <f ca="1">INDEX({"","_","-","="},IF(OR($D315 &gt;= K$6, $E315 &lt; J$6), 0, 1)+IF(OR($F315 &gt;= K$6, $G315 &lt; J$6), 0, 2)+1)</f>
        <v/>
      </c>
      <c r="K315" s="71" t="str">
        <f ca="1">INDEX({"","_","-","="},IF(OR($D315 &gt;= L$6, $E315 &lt; K$6), 0, 1)+IF(OR($F315 &gt;= L$6, $G315 &lt; K$6), 0, 2)+1)</f>
        <v/>
      </c>
      <c r="L315" s="71" t="str">
        <f ca="1">INDEX({"","_","-","="},IF(OR($D315 &gt;= M$6, $E315 &lt; L$6), 0, 1)+IF(OR($F315 &gt;= M$6, $G315 &lt; L$6), 0, 2)+1)</f>
        <v/>
      </c>
      <c r="M315" s="71" t="str">
        <f ca="1">INDEX({"","_","-","="},IF(OR($D315 &gt;= N$6, $E315 &lt; M$6), 0, 1)+IF(OR($F315 &gt;= N$6, $G315 &lt; M$6), 0, 2)+1)</f>
        <v/>
      </c>
      <c r="N315" s="71" t="str">
        <f ca="1">INDEX({"","_","-","="},IF(OR($D315 &gt;= O$6, $E315 &lt; N$6), 0, 1)+IF(OR($F315 &gt;= O$6, $G315 &lt; N$6), 0, 2)+1)</f>
        <v/>
      </c>
      <c r="O315" s="71" t="str">
        <f ca="1">INDEX({"","_","-","="},IF(OR($D315 &gt;= P$6, $E315 &lt; O$6), 0, 1)+IF(OR($F315 &gt;= P$6, $G315 &lt; O$6), 0, 2)+1)</f>
        <v/>
      </c>
      <c r="P315" s="71" t="str">
        <f ca="1">INDEX({"","_","-","="},IF(OR($D315 &gt;= Q$6, $E315 &lt; P$6), 0, 1)+IF(OR($F315 &gt;= Q$6, $G315 &lt; P$6), 0, 2)+1)</f>
        <v/>
      </c>
      <c r="Q315" s="71" t="str">
        <f ca="1">INDEX({"","_","-","="},IF(OR($D315 &gt;= R$6, $E315 &lt; Q$6), 0, 1)+IF(OR($F315 &gt;= R$6, $G315 &lt; Q$6), 0, 2)+1)</f>
        <v/>
      </c>
      <c r="R315" s="71" t="str">
        <f ca="1">INDEX({"","_","-","="},IF(OR($D315 &gt;= S$6, $E315 &lt; R$6), 0, 1)+IF(OR($F315 &gt;= S$6, $G315 &lt; R$6), 0, 2)+1)</f>
        <v/>
      </c>
      <c r="S315" s="71" t="str">
        <f ca="1">INDEX({"","_","-","="},IF(OR($D315 &gt;= T$6, $E315 &lt; S$6), 0, 1)+IF(OR($F315 &gt;= T$6, $G315 &lt; S$6), 0, 2)+1)</f>
        <v/>
      </c>
      <c r="T315" s="71" t="str">
        <f ca="1">INDEX({"","_","-","="},IF(OR($D315 &gt;= U$6, $E315 &lt; T$6), 0, 1)+IF(OR($F315 &gt;= U$6, $G315 &lt; T$6), 0, 2)+1)</f>
        <v/>
      </c>
      <c r="U315" s="71" t="str">
        <f ca="1">INDEX({"","_","-","="},IF(OR($D315 &gt;= V$6, $E315 &lt; U$6), 0, 1)+IF(OR($F315 &gt;= V$6, $G315 &lt; U$6), 0, 2)+1)</f>
        <v/>
      </c>
      <c r="V315" s="71" t="str">
        <f ca="1">INDEX({"","_","-","="},IF(OR($D315 &gt;= W$6, $E315 &lt; V$6), 0, 1)+IF(OR($F315 &gt;= W$6, $G315 &lt; V$6), 0, 2)+1)</f>
        <v/>
      </c>
      <c r="W315" s="71" t="str">
        <f ca="1">INDEX({"","_","-","="},IF(OR($D315 &gt;= X$6, $E315 &lt; W$6), 0, 1)+IF(OR($F315 &gt;= X$6, $G315 &lt; W$6), 0, 2)+1)</f>
        <v/>
      </c>
      <c r="X315" s="71" t="str">
        <f ca="1">INDEX({"","_","-","="},IF(OR($D315 &gt;= Y$6, $E315 &lt; X$6), 0, 1)+IF(OR($F315 &gt;= Y$6, $G315 &lt; X$6), 0, 2)+1)</f>
        <v/>
      </c>
      <c r="Y315" s="71" t="str">
        <f ca="1">INDEX({"","_","-","="},IF(OR($D315 &gt;= Z$6, $E315 &lt; Y$6), 0, 1)+IF(OR($F315 &gt;= Z$6, $G315 &lt; Y$6), 0, 2)+1)</f>
        <v/>
      </c>
      <c r="Z315" s="71" t="str">
        <f ca="1">INDEX({"","_","-","="},IF(OR($D315 &gt;= AA$6, $E315 &lt; Z$6), 0, 1)+IF(OR($F315 &gt;= AA$6, $G315 &lt; Z$6), 0, 2)+1)</f>
        <v/>
      </c>
      <c r="AA315" s="71" t="str">
        <f ca="1">INDEX({"","_","-","="},IF(OR($D315 &gt;= AB$6, $E315 &lt; AA$6), 0, 1)+IF(OR($F315 &gt;= AB$6, $G315 &lt; AA$6), 0, 2)+1)</f>
        <v/>
      </c>
      <c r="AB315" s="71" t="str">
        <f ca="1">INDEX({"","_","-","="},IF(OR($D315 &gt;= AC$6, $E315 &lt; AB$6), 0, 1)+IF(OR($F315 &gt;= AC$6, $G315 &lt; AB$6), 0, 2)+1)</f>
        <v/>
      </c>
      <c r="AC315" s="71" t="str">
        <f ca="1">INDEX({"","_","-","="},IF(OR($D315 &gt;= AD$6, $E315 &lt; AC$6), 0, 1)+IF(OR($F315 &gt;= AD$6, $G315 &lt; AC$6), 0, 2)+1)</f>
        <v/>
      </c>
      <c r="AD315" s="71" t="str">
        <f ca="1">INDEX({"","_","-","="},IF(OR($D315 &gt;= AE$6, $E315 &lt; AD$6), 0, 1)+IF(OR($F315 &gt;= AE$6, $G315 &lt; AD$6), 0, 2)+1)</f>
        <v/>
      </c>
      <c r="AE315" s="71" t="str">
        <f ca="1">INDEX({"","_","-","="},IF(OR($D315 &gt;= AF$6, $E315 &lt; AE$6), 0, 1)+IF(OR($F315 &gt;= AF$6, $G315 &lt; AE$6), 0, 2)+1)</f>
        <v/>
      </c>
      <c r="AF315" s="71" t="str">
        <f ca="1">INDEX({"","_","-","="},IF(OR($D315 &gt;= AG$6, $E315 &lt; AF$6), 0, 1)+IF(OR($F315 &gt;= AG$6, $G315 &lt; AF$6), 0, 2)+1)</f>
        <v/>
      </c>
      <c r="AG315" s="71" t="str">
        <f ca="1">INDEX({"","_","-","="},IF(OR($D315 &gt;= AH$6, $E315 &lt; AG$6), 0, 1)+IF(OR($F315 &gt;= AH$6, $G315 &lt; AG$6), 0, 2)+1)</f>
        <v/>
      </c>
      <c r="AH315" s="71" t="str">
        <f ca="1">INDEX({"","_","-","="},IF(OR($D315 &gt;= AI$6, $E315 &lt; AH$6), 0, 1)+IF(OR($F315 &gt;= AI$6, $G315 &lt; AH$6), 0, 2)+1)</f>
        <v/>
      </c>
      <c r="AI315" s="71" t="str">
        <f ca="1">INDEX({"","_","-","="},IF(OR($D315 &gt;= AJ$6, $E315 &lt; AI$6), 0, 1)+IF(OR($F315 &gt;= AJ$6, $G315 &lt; AI$6), 0, 2)+1)</f>
        <v/>
      </c>
      <c r="AJ315" s="71" t="str">
        <f ca="1">INDEX({"","_","-","="},IF(OR($D315 &gt;= AK$6, $E315 &lt; AJ$6), 0, 1)+IF(OR($F315 &gt;= AK$6, $G315 &lt; AJ$6), 0, 2)+1)</f>
        <v/>
      </c>
      <c r="AK315" s="71" t="str">
        <f ca="1">INDEX({"","_","-","="},IF(OR($D315 &gt;= AL$6, $E315 &lt; AK$6), 0, 1)+IF(OR($F315 &gt;= AL$6, $G315 &lt; AK$6), 0, 2)+1)</f>
        <v/>
      </c>
      <c r="AL315" s="71" t="str">
        <f ca="1">INDEX({"","_","-","="},IF(OR($D315 &gt;= AM$6, $E315 &lt; AL$6), 0, 1)+IF(OR($F315 &gt;= AM$6, $G315 &lt; AL$6), 0, 2)+1)</f>
        <v/>
      </c>
      <c r="AM315" s="71" t="str">
        <f ca="1">INDEX({"","_","-","="},IF(OR($D315 &gt;= AN$6, $E315 &lt; AM$6), 0, 1)+IF(OR($F315 &gt;= AN$6, $G315 &lt; AM$6), 0, 2)+1)</f>
        <v/>
      </c>
      <c r="AN315" s="71" t="str">
        <f ca="1">INDEX({"","_","-","="},IF(OR($D315 &gt;= AO$6, $E315 &lt; AN$6), 0, 1)+IF(OR($F315 &gt;= AO$6, $G315 &lt; AN$6), 0, 2)+1)</f>
        <v/>
      </c>
      <c r="AO315" s="71" t="str">
        <f ca="1">INDEX({"","_","-","="},IF(OR($D315 &gt;= AP$6, $E315 &lt; AO$6), 0, 1)+IF(OR($F315 &gt;= AP$6, $G315 &lt; AO$6), 0, 2)+1)</f>
        <v/>
      </c>
      <c r="AP315" s="71" t="str">
        <f ca="1">INDEX({"","_","-","="},IF(OR($D315 &gt;= AQ$6, $E315 &lt; AP$6), 0, 1)+IF(OR($F315 &gt;= AQ$6, $G315 &lt; AP$6), 0, 2)+1)</f>
        <v/>
      </c>
      <c r="AQ315" s="71" t="str">
        <f ca="1">INDEX({"","_","-","="},IF(OR($D315 &gt;= AR$6, $E315 &lt; AQ$6), 0, 1)+IF(OR($F315 &gt;= AR$6, $G315 &lt; AQ$6), 0, 2)+1)</f>
        <v/>
      </c>
      <c r="AR315" s="71" t="str">
        <f ca="1">INDEX({"","_","-","="},IF(OR($D315 &gt;= AS$6, $E315 &lt; AR$6), 0, 1)+IF(OR($F315 &gt;= AS$6, $G315 &lt; AR$6), 0, 2)+1)</f>
        <v/>
      </c>
      <c r="AS315" s="71" t="str">
        <f ca="1">INDEX({"","_","-","="},IF(OR($D315 &gt;= AT$6, $E315 &lt; AS$6), 0, 1)+IF(OR($F315 &gt;= AT$6, $G315 &lt; AS$6), 0, 2)+1)</f>
        <v/>
      </c>
      <c r="AT315" s="71" t="str">
        <f ca="1">INDEX({"","_","-","="},IF(OR($D315 &gt;= AU$6, $E315 &lt; AT$6), 0, 1)+IF(OR($F315 &gt;= AU$6, $G315 &lt; AT$6), 0, 2)+1)</f>
        <v/>
      </c>
      <c r="AU315" s="71" t="str">
        <f ca="1">INDEX({"","_","-","="},IF(OR($D315 &gt;= AV$6, $E315 &lt; AU$6), 0, 1)+IF(OR($F315 &gt;= AV$6, $G315 &lt; AU$6), 0, 2)+1)</f>
        <v/>
      </c>
      <c r="AV315" s="71" t="str">
        <f ca="1">INDEX({"","_","-","="},IF(OR($D315 &gt;= AW$6, $E315 &lt; AV$6), 0, 1)+IF(OR($F315 &gt;= AW$6, $G315 &lt; AV$6), 0, 2)+1)</f>
        <v/>
      </c>
      <c r="AW315" s="71" t="str">
        <f ca="1">INDEX({"","_","-","="},IF(OR($D315 &gt;= AX$6, $E315 &lt; AW$6), 0, 1)+IF(OR($F315 &gt;= AX$6, $G315 &lt; AW$6), 0, 2)+1)</f>
        <v/>
      </c>
      <c r="AX315" s="71" t="str">
        <f ca="1">INDEX({"","_","-","="},IF(OR($D315 &gt;= AY$6, $E315 &lt; AX$6), 0, 1)+IF(OR($F315 &gt;= AY$6, $G315 &lt; AX$6), 0, 2)+1)</f>
        <v/>
      </c>
      <c r="AY315" s="71" t="str">
        <f ca="1">INDEX({"","_","-","="},IF(OR($D315 &gt;= AZ$6, $E315 &lt; AY$6), 0, 1)+IF(OR($F315 &gt;= AZ$6, $G315 &lt; AY$6), 0, 2)+1)</f>
        <v/>
      </c>
      <c r="AZ315" s="71" t="str">
        <f ca="1">INDEX({"","_","-","="},IF(OR($D315 &gt;= BA$6, $E315 &lt; AZ$6), 0, 1)+IF(OR($F315 &gt;= BA$6, $G315 &lt; AZ$6), 0, 2)+1)</f>
        <v/>
      </c>
      <c r="BA315" s="71" t="str">
        <f ca="1">INDEX({"","_","-","="},IF(OR($D315 &gt;= BB$6, $E315 &lt; BA$6), 0, 1)+IF(OR($F315 &gt;= BB$6, $G315 &lt; BA$6), 0, 2)+1)</f>
        <v/>
      </c>
      <c r="BB315" s="71" t="str">
        <f ca="1">INDEX({"","_","-","="},IF(OR($D315 &gt;= BC$6, $E315 &lt; BB$6), 0, 1)+IF(OR($F315 &gt;= BC$6, $G315 &lt; BB$6), 0, 2)+1)</f>
        <v/>
      </c>
      <c r="BC315" s="71" t="str">
        <f ca="1">INDEX({"","_","-","="},IF(OR($D315 &gt;= BD$6, $E315 &lt; BC$6), 0, 1)+IF(OR($F315 &gt;= BD$6, $G315 &lt; BC$6), 0, 2)+1)</f>
        <v/>
      </c>
      <c r="BD315" s="71" t="str">
        <f ca="1">INDEX({"","_","-","="},IF(OR($D315 &gt;= BE$6, $E315 &lt; BD$6), 0, 1)+IF(OR($F315 &gt;= BE$6, $G315 &lt; BD$6), 0, 2)+1)</f>
        <v/>
      </c>
      <c r="BE315" s="71" t="str">
        <f ca="1">INDEX({"","_","-","="},IF(OR($D315 &gt;= BF$6, $E315 &lt; BE$6), 0, 1)+IF(OR($F315 &gt;= BF$6, $G315 &lt; BE$6), 0, 2)+1)</f>
        <v/>
      </c>
      <c r="BF315" s="71" t="str">
        <f ca="1">INDEX({"","_","-","="},IF(OR($D315 &gt;= BG$6, $E315 &lt; BF$6), 0, 1)+IF(OR($F315 &gt;= BG$6, $G315 &lt; BF$6), 0, 2)+1)</f>
        <v/>
      </c>
      <c r="BG315" s="71" t="str">
        <f ca="1">INDEX({"","_","-","="},IF(OR($D315 &gt;= BH$6, $E315 &lt; BG$6), 0, 1)+IF(OR($F315 &gt;= BH$6, $G315 &lt; BG$6), 0, 2)+1)</f>
        <v/>
      </c>
      <c r="BH315" s="71" t="str">
        <f ca="1">INDEX({"","_","-","="},IF(OR($D315 &gt;= BI$6, $E315 &lt; BH$6), 0, 1)+IF(OR($F315 &gt;= BI$6, $G315 &lt; BH$6), 0, 2)+1)</f>
        <v/>
      </c>
      <c r="BI315" s="71" t="str">
        <f ca="1">INDEX({"","_","-","="},IF(OR($D315 &gt;= BJ$6, $E315 &lt; BI$6), 0, 1)+IF(OR($F315 &gt;= BJ$6, $G315 &lt; BI$6), 0, 2)+1)</f>
        <v/>
      </c>
      <c r="BJ315" s="71" t="str">
        <f ca="1">INDEX({"","_","-","="},IF(OR($D315 &gt;= BK$6, $E315 &lt; BJ$6), 0, 1)+IF(OR($F315 &gt;= BK$6, $G315 &lt; BJ$6), 0, 2)+1)</f>
        <v/>
      </c>
      <c r="BK315" s="71" t="str">
        <f ca="1">INDEX({"","_","-","="},IF(OR($D315 &gt;= BL$6, $E315 &lt; BK$6), 0, 1)+IF(OR($F315 &gt;= BL$6, $G315 &lt; BK$6), 0, 2)+1)</f>
        <v/>
      </c>
      <c r="BL315" s="71" t="str">
        <f ca="1">INDEX({"","_","-","="},IF(OR($D315 &gt;= BM$6, $E315 &lt; BL$6), 0, 1)+IF(OR($F315 &gt;= BM$6, $G315 &lt; BL$6), 0, 2)+1)</f>
        <v/>
      </c>
      <c r="BM315" s="71" t="str">
        <f ca="1">INDEX({"","_","-","="},IF(OR($D315 &gt;= BN$6, $E315 &lt; BM$6), 0, 1)+IF(OR($F315 &gt;= BN$6, $G315 &lt; BM$6), 0, 2)+1)</f>
        <v/>
      </c>
      <c r="BN315" s="71" t="str">
        <f ca="1">INDEX({"","_","-","="},IF(OR($D315 &gt;= BO$6, $E315 &lt; BN$6), 0, 1)+IF(OR($F315 &gt;= BO$6, $G315 &lt; BN$6), 0, 2)+1)</f>
        <v/>
      </c>
      <c r="BO315" s="71" t="str">
        <f ca="1">INDEX({"","_","-","="},IF(OR($D315 &gt;= BP$6, $E315 &lt; BO$6), 0, 1)+IF(OR($F315 &gt;= BP$6, $G315 &lt; BO$6), 0, 2)+1)</f>
        <v/>
      </c>
      <c r="BP315" s="71" t="str">
        <f ca="1">INDEX({"","_","-","="},IF(OR($D315 &gt;= BQ$6, $E315 &lt; BP$6), 0, 1)+IF(OR($F315 &gt;= BQ$6, $G315 &lt; BP$6), 0, 2)+1)</f>
        <v/>
      </c>
      <c r="BQ315" s="71" t="str">
        <f ca="1">INDEX({"","_","-","="},IF(OR($D315 &gt;= BR$6, $E315 &lt; BQ$6), 0, 1)+IF(OR($F315 &gt;= BR$6, $G315 &lt; BQ$6), 0, 2)+1)</f>
        <v/>
      </c>
      <c r="BR315" s="71" t="str">
        <f ca="1">INDEX({"","_","-","="},IF(OR($D315 &gt;= BS$6, $E315 &lt; BR$6), 0, 1)+IF(OR($F315 &gt;= BS$6, $G315 &lt; BR$6), 0, 2)+1)</f>
        <v/>
      </c>
      <c r="BS315" s="71" t="str">
        <f ca="1">INDEX({"","_","-","="},IF(OR($D315 &gt;= BT$6, $E315 &lt; BS$6), 0, 1)+IF(OR($F315 &gt;= BT$6, $G315 &lt; BS$6), 0, 2)+1)</f>
        <v/>
      </c>
      <c r="BT315" s="71" t="str">
        <f ca="1">INDEX({"","_","-","="},IF(OR($D315 &gt;= BU$6, $E315 &lt; BT$6), 0, 1)+IF(OR($F315 &gt;= BU$6, $G315 &lt; BT$6), 0, 2)+1)</f>
        <v/>
      </c>
      <c r="BU315" s="71" t="str">
        <f ca="1">INDEX({"","_","-","="},IF(OR($D315 &gt;= BV$6, $E315 &lt; BU$6), 0, 1)+IF(OR($F315 &gt;= BV$6, $G315 &lt; BU$6), 0, 2)+1)</f>
        <v/>
      </c>
      <c r="BV315" s="71" t="str">
        <f ca="1">INDEX({"","_","-","="},IF(OR($D315 &gt;= BW$6, $E315 &lt; BV$6), 0, 1)+IF(OR($F315 &gt;= BW$6, $G315 &lt; BV$6), 0, 2)+1)</f>
        <v/>
      </c>
      <c r="BW315" s="71" t="str">
        <f ca="1">INDEX({"","_","-","="},IF(OR($D315 &gt;= BX$6, $E315 &lt; BW$6), 0, 1)+IF(OR($F315 &gt;= BX$6, $G315 &lt; BW$6), 0, 2)+1)</f>
        <v/>
      </c>
      <c r="BX315" s="71" t="str">
        <f ca="1">INDEX({"","_","-","="},IF(OR($D315 &gt;= BY$6, $E315 &lt; BX$6), 0, 1)+IF(OR($F315 &gt;= BY$6, $G315 &lt; BX$6), 0, 2)+1)</f>
        <v/>
      </c>
      <c r="BY315" s="71" t="str">
        <f ca="1">INDEX({"","_","-","="},IF(OR($D315 &gt;= BZ$6, $E315 &lt; BY$6), 0, 1)+IF(OR($F315 &gt;= BZ$6, $G315 &lt; BY$6), 0, 2)+1)</f>
        <v/>
      </c>
      <c r="BZ315" s="71" t="str">
        <f ca="1">INDEX({"","_","-","="},IF(OR($D315 &gt;= CA$6, $E315 &lt; BZ$6), 0, 1)+IF(OR($F315 &gt;= CA$6, $G315 &lt; BZ$6), 0, 2)+1)</f>
        <v/>
      </c>
      <c r="CA315" s="71" t="str">
        <f ca="1">INDEX({"","_","-","="},IF(OR($D315 &gt;= CB$6, $E315 &lt; CA$6), 0, 1)+IF(OR($F315 &gt;= CB$6, $G315 &lt; CA$6), 0, 2)+1)</f>
        <v/>
      </c>
      <c r="CB315" s="71" t="str">
        <f ca="1">INDEX({"","_","-","="},IF(OR($D315 &gt;= CC$6, $E315 &lt; CB$6), 0, 1)+IF(OR($F315 &gt;= CC$6, $G315 &lt; CB$6), 0, 2)+1)</f>
        <v/>
      </c>
      <c r="CC315" s="71" t="str">
        <f ca="1">INDEX({"","_","-","="},IF(OR($D315 &gt;= CD$6, $E315 &lt; CC$6), 0, 1)+IF(OR($F315 &gt;= CD$6, $G315 &lt; CC$6), 0, 2)+1)</f>
        <v/>
      </c>
      <c r="CD315" s="71" t="str">
        <f ca="1">INDEX({"","_","-","="},IF(OR($D315 &gt;= CE$6, $E315 &lt; CD$6), 0, 1)+IF(OR($F315 &gt;= CE$6, $G315 &lt; CD$6), 0, 2)+1)</f>
        <v/>
      </c>
    </row>
    <row r="316" spans="1:82">
      <c r="A316" s="8" t="str">
        <f ca="1">IF('临-进度'!N311,'临-进度'!$A311,"")</f>
        <v/>
      </c>
      <c r="B316" s="8" t="str">
        <f ca="1">IF('临-进度'!N311,'临-进度'!$B311,"")</f>
        <v/>
      </c>
      <c r="C316" s="8" t="str">
        <f ca="1">IF('临-进度'!N311,'临-进度'!$F311,"")</f>
        <v/>
      </c>
      <c r="D316" s="42" t="str">
        <f ca="1">IF('临-进度'!$N311,'临-进度'!$J311,"")</f>
        <v/>
      </c>
      <c r="E316" s="42" t="str">
        <f ca="1">IF('临-进度'!$N311,'临-进度'!$AF311,"")</f>
        <v/>
      </c>
      <c r="F316" s="42" t="str">
        <f ca="1">IF('临-进度'!$N311,'临-进度'!$K311,"")</f>
        <v/>
      </c>
      <c r="G316" s="76" t="str">
        <f ca="1">IF('临-进度'!$N311,'临-进度'!$AG311,"")</f>
        <v/>
      </c>
      <c r="H316" s="71" t="str">
        <f ca="1">INDEX({"","_","-","="},IF(OR($D316 &gt;= I$6, $E316 &lt; H$6), 0, 1)+IF(OR($F316 &gt;= I$6, $G316 &lt; H$6), 0, 2)+1)</f>
        <v/>
      </c>
      <c r="I316" s="71" t="str">
        <f ca="1">INDEX({"","_","-","="},IF(OR($D316 &gt;= J$6, $E316 &lt; I$6), 0, 1)+IF(OR($F316 &gt;= J$6, $G316 &lt; I$6), 0, 2)+1)</f>
        <v/>
      </c>
      <c r="J316" s="71" t="str">
        <f ca="1">INDEX({"","_","-","="},IF(OR($D316 &gt;= K$6, $E316 &lt; J$6), 0, 1)+IF(OR($F316 &gt;= K$6, $G316 &lt; J$6), 0, 2)+1)</f>
        <v/>
      </c>
      <c r="K316" s="71" t="str">
        <f ca="1">INDEX({"","_","-","="},IF(OR($D316 &gt;= L$6, $E316 &lt; K$6), 0, 1)+IF(OR($F316 &gt;= L$6, $G316 &lt; K$6), 0, 2)+1)</f>
        <v/>
      </c>
      <c r="L316" s="71" t="str">
        <f ca="1">INDEX({"","_","-","="},IF(OR($D316 &gt;= M$6, $E316 &lt; L$6), 0, 1)+IF(OR($F316 &gt;= M$6, $G316 &lt; L$6), 0, 2)+1)</f>
        <v/>
      </c>
      <c r="M316" s="71" t="str">
        <f ca="1">INDEX({"","_","-","="},IF(OR($D316 &gt;= N$6, $E316 &lt; M$6), 0, 1)+IF(OR($F316 &gt;= N$6, $G316 &lt; M$6), 0, 2)+1)</f>
        <v/>
      </c>
      <c r="N316" s="71" t="str">
        <f ca="1">INDEX({"","_","-","="},IF(OR($D316 &gt;= O$6, $E316 &lt; N$6), 0, 1)+IF(OR($F316 &gt;= O$6, $G316 &lt; N$6), 0, 2)+1)</f>
        <v/>
      </c>
      <c r="O316" s="71" t="str">
        <f ca="1">INDEX({"","_","-","="},IF(OR($D316 &gt;= P$6, $E316 &lt; O$6), 0, 1)+IF(OR($F316 &gt;= P$6, $G316 &lt; O$6), 0, 2)+1)</f>
        <v/>
      </c>
      <c r="P316" s="71" t="str">
        <f ca="1">INDEX({"","_","-","="},IF(OR($D316 &gt;= Q$6, $E316 &lt; P$6), 0, 1)+IF(OR($F316 &gt;= Q$6, $G316 &lt; P$6), 0, 2)+1)</f>
        <v/>
      </c>
      <c r="Q316" s="71" t="str">
        <f ca="1">INDEX({"","_","-","="},IF(OR($D316 &gt;= R$6, $E316 &lt; Q$6), 0, 1)+IF(OR($F316 &gt;= R$6, $G316 &lt; Q$6), 0, 2)+1)</f>
        <v/>
      </c>
      <c r="R316" s="71" t="str">
        <f ca="1">INDEX({"","_","-","="},IF(OR($D316 &gt;= S$6, $E316 &lt; R$6), 0, 1)+IF(OR($F316 &gt;= S$6, $G316 &lt; R$6), 0, 2)+1)</f>
        <v/>
      </c>
      <c r="S316" s="71" t="str">
        <f ca="1">INDEX({"","_","-","="},IF(OR($D316 &gt;= T$6, $E316 &lt; S$6), 0, 1)+IF(OR($F316 &gt;= T$6, $G316 &lt; S$6), 0, 2)+1)</f>
        <v/>
      </c>
      <c r="T316" s="71" t="str">
        <f ca="1">INDEX({"","_","-","="},IF(OR($D316 &gt;= U$6, $E316 &lt; T$6), 0, 1)+IF(OR($F316 &gt;= U$6, $G316 &lt; T$6), 0, 2)+1)</f>
        <v/>
      </c>
      <c r="U316" s="71" t="str">
        <f ca="1">INDEX({"","_","-","="},IF(OR($D316 &gt;= V$6, $E316 &lt; U$6), 0, 1)+IF(OR($F316 &gt;= V$6, $G316 &lt; U$6), 0, 2)+1)</f>
        <v/>
      </c>
      <c r="V316" s="71" t="str">
        <f ca="1">INDEX({"","_","-","="},IF(OR($D316 &gt;= W$6, $E316 &lt; V$6), 0, 1)+IF(OR($F316 &gt;= W$6, $G316 &lt; V$6), 0, 2)+1)</f>
        <v/>
      </c>
      <c r="W316" s="71" t="str">
        <f ca="1">INDEX({"","_","-","="},IF(OR($D316 &gt;= X$6, $E316 &lt; W$6), 0, 1)+IF(OR($F316 &gt;= X$6, $G316 &lt; W$6), 0, 2)+1)</f>
        <v/>
      </c>
      <c r="X316" s="71" t="str">
        <f ca="1">INDEX({"","_","-","="},IF(OR($D316 &gt;= Y$6, $E316 &lt; X$6), 0, 1)+IF(OR($F316 &gt;= Y$6, $G316 &lt; X$6), 0, 2)+1)</f>
        <v/>
      </c>
      <c r="Y316" s="71" t="str">
        <f ca="1">INDEX({"","_","-","="},IF(OR($D316 &gt;= Z$6, $E316 &lt; Y$6), 0, 1)+IF(OR($F316 &gt;= Z$6, $G316 &lt; Y$6), 0, 2)+1)</f>
        <v/>
      </c>
      <c r="Z316" s="71" t="str">
        <f ca="1">INDEX({"","_","-","="},IF(OR($D316 &gt;= AA$6, $E316 &lt; Z$6), 0, 1)+IF(OR($F316 &gt;= AA$6, $G316 &lt; Z$6), 0, 2)+1)</f>
        <v/>
      </c>
      <c r="AA316" s="71" t="str">
        <f ca="1">INDEX({"","_","-","="},IF(OR($D316 &gt;= AB$6, $E316 &lt; AA$6), 0, 1)+IF(OR($F316 &gt;= AB$6, $G316 &lt; AA$6), 0, 2)+1)</f>
        <v/>
      </c>
      <c r="AB316" s="71" t="str">
        <f ca="1">INDEX({"","_","-","="},IF(OR($D316 &gt;= AC$6, $E316 &lt; AB$6), 0, 1)+IF(OR($F316 &gt;= AC$6, $G316 &lt; AB$6), 0, 2)+1)</f>
        <v/>
      </c>
      <c r="AC316" s="71" t="str">
        <f ca="1">INDEX({"","_","-","="},IF(OR($D316 &gt;= AD$6, $E316 &lt; AC$6), 0, 1)+IF(OR($F316 &gt;= AD$6, $G316 &lt; AC$6), 0, 2)+1)</f>
        <v/>
      </c>
      <c r="AD316" s="71" t="str">
        <f ca="1">INDEX({"","_","-","="},IF(OR($D316 &gt;= AE$6, $E316 &lt; AD$6), 0, 1)+IF(OR($F316 &gt;= AE$6, $G316 &lt; AD$6), 0, 2)+1)</f>
        <v/>
      </c>
      <c r="AE316" s="71" t="str">
        <f ca="1">INDEX({"","_","-","="},IF(OR($D316 &gt;= AF$6, $E316 &lt; AE$6), 0, 1)+IF(OR($F316 &gt;= AF$6, $G316 &lt; AE$6), 0, 2)+1)</f>
        <v/>
      </c>
      <c r="AF316" s="71" t="str">
        <f ca="1">INDEX({"","_","-","="},IF(OR($D316 &gt;= AG$6, $E316 &lt; AF$6), 0, 1)+IF(OR($F316 &gt;= AG$6, $G316 &lt; AF$6), 0, 2)+1)</f>
        <v/>
      </c>
      <c r="AG316" s="71" t="str">
        <f ca="1">INDEX({"","_","-","="},IF(OR($D316 &gt;= AH$6, $E316 &lt; AG$6), 0, 1)+IF(OR($F316 &gt;= AH$6, $G316 &lt; AG$6), 0, 2)+1)</f>
        <v/>
      </c>
      <c r="AH316" s="71" t="str">
        <f ca="1">INDEX({"","_","-","="},IF(OR($D316 &gt;= AI$6, $E316 &lt; AH$6), 0, 1)+IF(OR($F316 &gt;= AI$6, $G316 &lt; AH$6), 0, 2)+1)</f>
        <v/>
      </c>
      <c r="AI316" s="71" t="str">
        <f ca="1">INDEX({"","_","-","="},IF(OR($D316 &gt;= AJ$6, $E316 &lt; AI$6), 0, 1)+IF(OR($F316 &gt;= AJ$6, $G316 &lt; AI$6), 0, 2)+1)</f>
        <v/>
      </c>
      <c r="AJ316" s="71" t="str">
        <f ca="1">INDEX({"","_","-","="},IF(OR($D316 &gt;= AK$6, $E316 &lt; AJ$6), 0, 1)+IF(OR($F316 &gt;= AK$6, $G316 &lt; AJ$6), 0, 2)+1)</f>
        <v/>
      </c>
      <c r="AK316" s="71" t="str">
        <f ca="1">INDEX({"","_","-","="},IF(OR($D316 &gt;= AL$6, $E316 &lt; AK$6), 0, 1)+IF(OR($F316 &gt;= AL$6, $G316 &lt; AK$6), 0, 2)+1)</f>
        <v/>
      </c>
      <c r="AL316" s="71" t="str">
        <f ca="1">INDEX({"","_","-","="},IF(OR($D316 &gt;= AM$6, $E316 &lt; AL$6), 0, 1)+IF(OR($F316 &gt;= AM$6, $G316 &lt; AL$6), 0, 2)+1)</f>
        <v/>
      </c>
      <c r="AM316" s="71" t="str">
        <f ca="1">INDEX({"","_","-","="},IF(OR($D316 &gt;= AN$6, $E316 &lt; AM$6), 0, 1)+IF(OR($F316 &gt;= AN$6, $G316 &lt; AM$6), 0, 2)+1)</f>
        <v/>
      </c>
      <c r="AN316" s="71" t="str">
        <f ca="1">INDEX({"","_","-","="},IF(OR($D316 &gt;= AO$6, $E316 &lt; AN$6), 0, 1)+IF(OR($F316 &gt;= AO$6, $G316 &lt; AN$6), 0, 2)+1)</f>
        <v/>
      </c>
      <c r="AO316" s="71" t="str">
        <f ca="1">INDEX({"","_","-","="},IF(OR($D316 &gt;= AP$6, $E316 &lt; AO$6), 0, 1)+IF(OR($F316 &gt;= AP$6, $G316 &lt; AO$6), 0, 2)+1)</f>
        <v/>
      </c>
      <c r="AP316" s="71" t="str">
        <f ca="1">INDEX({"","_","-","="},IF(OR($D316 &gt;= AQ$6, $E316 &lt; AP$6), 0, 1)+IF(OR($F316 &gt;= AQ$6, $G316 &lt; AP$6), 0, 2)+1)</f>
        <v/>
      </c>
      <c r="AQ316" s="71" t="str">
        <f ca="1">INDEX({"","_","-","="},IF(OR($D316 &gt;= AR$6, $E316 &lt; AQ$6), 0, 1)+IF(OR($F316 &gt;= AR$6, $G316 &lt; AQ$6), 0, 2)+1)</f>
        <v/>
      </c>
      <c r="AR316" s="71" t="str">
        <f ca="1">INDEX({"","_","-","="},IF(OR($D316 &gt;= AS$6, $E316 &lt; AR$6), 0, 1)+IF(OR($F316 &gt;= AS$6, $G316 &lt; AR$6), 0, 2)+1)</f>
        <v/>
      </c>
      <c r="AS316" s="71" t="str">
        <f ca="1">INDEX({"","_","-","="},IF(OR($D316 &gt;= AT$6, $E316 &lt; AS$6), 0, 1)+IF(OR($F316 &gt;= AT$6, $G316 &lt; AS$6), 0, 2)+1)</f>
        <v/>
      </c>
      <c r="AT316" s="71" t="str">
        <f ca="1">INDEX({"","_","-","="},IF(OR($D316 &gt;= AU$6, $E316 &lt; AT$6), 0, 1)+IF(OR($F316 &gt;= AU$6, $G316 &lt; AT$6), 0, 2)+1)</f>
        <v/>
      </c>
      <c r="AU316" s="71" t="str">
        <f ca="1">INDEX({"","_","-","="},IF(OR($D316 &gt;= AV$6, $E316 &lt; AU$6), 0, 1)+IF(OR($F316 &gt;= AV$6, $G316 &lt; AU$6), 0, 2)+1)</f>
        <v/>
      </c>
      <c r="AV316" s="71" t="str">
        <f ca="1">INDEX({"","_","-","="},IF(OR($D316 &gt;= AW$6, $E316 &lt; AV$6), 0, 1)+IF(OR($F316 &gt;= AW$6, $G316 &lt; AV$6), 0, 2)+1)</f>
        <v/>
      </c>
      <c r="AW316" s="71" t="str">
        <f ca="1">INDEX({"","_","-","="},IF(OR($D316 &gt;= AX$6, $E316 &lt; AW$6), 0, 1)+IF(OR($F316 &gt;= AX$6, $G316 &lt; AW$6), 0, 2)+1)</f>
        <v/>
      </c>
      <c r="AX316" s="71" t="str">
        <f ca="1">INDEX({"","_","-","="},IF(OR($D316 &gt;= AY$6, $E316 &lt; AX$6), 0, 1)+IF(OR($F316 &gt;= AY$6, $G316 &lt; AX$6), 0, 2)+1)</f>
        <v/>
      </c>
      <c r="AY316" s="71" t="str">
        <f ca="1">INDEX({"","_","-","="},IF(OR($D316 &gt;= AZ$6, $E316 &lt; AY$6), 0, 1)+IF(OR($F316 &gt;= AZ$6, $G316 &lt; AY$6), 0, 2)+1)</f>
        <v/>
      </c>
      <c r="AZ316" s="71" t="str">
        <f ca="1">INDEX({"","_","-","="},IF(OR($D316 &gt;= BA$6, $E316 &lt; AZ$6), 0, 1)+IF(OR($F316 &gt;= BA$6, $G316 &lt; AZ$6), 0, 2)+1)</f>
        <v/>
      </c>
      <c r="BA316" s="71" t="str">
        <f ca="1">INDEX({"","_","-","="},IF(OR($D316 &gt;= BB$6, $E316 &lt; BA$6), 0, 1)+IF(OR($F316 &gt;= BB$6, $G316 &lt; BA$6), 0, 2)+1)</f>
        <v/>
      </c>
      <c r="BB316" s="71" t="str">
        <f ca="1">INDEX({"","_","-","="},IF(OR($D316 &gt;= BC$6, $E316 &lt; BB$6), 0, 1)+IF(OR($F316 &gt;= BC$6, $G316 &lt; BB$6), 0, 2)+1)</f>
        <v/>
      </c>
      <c r="BC316" s="71" t="str">
        <f ca="1">INDEX({"","_","-","="},IF(OR($D316 &gt;= BD$6, $E316 &lt; BC$6), 0, 1)+IF(OR($F316 &gt;= BD$6, $G316 &lt; BC$6), 0, 2)+1)</f>
        <v/>
      </c>
      <c r="BD316" s="71" t="str">
        <f ca="1">INDEX({"","_","-","="},IF(OR($D316 &gt;= BE$6, $E316 &lt; BD$6), 0, 1)+IF(OR($F316 &gt;= BE$6, $G316 &lt; BD$6), 0, 2)+1)</f>
        <v/>
      </c>
      <c r="BE316" s="71" t="str">
        <f ca="1">INDEX({"","_","-","="},IF(OR($D316 &gt;= BF$6, $E316 &lt; BE$6), 0, 1)+IF(OR($F316 &gt;= BF$6, $G316 &lt; BE$6), 0, 2)+1)</f>
        <v/>
      </c>
      <c r="BF316" s="71" t="str">
        <f ca="1">INDEX({"","_","-","="},IF(OR($D316 &gt;= BG$6, $E316 &lt; BF$6), 0, 1)+IF(OR($F316 &gt;= BG$6, $G316 &lt; BF$6), 0, 2)+1)</f>
        <v/>
      </c>
      <c r="BG316" s="71" t="str">
        <f ca="1">INDEX({"","_","-","="},IF(OR($D316 &gt;= BH$6, $E316 &lt; BG$6), 0, 1)+IF(OR($F316 &gt;= BH$6, $G316 &lt; BG$6), 0, 2)+1)</f>
        <v/>
      </c>
      <c r="BH316" s="71" t="str">
        <f ca="1">INDEX({"","_","-","="},IF(OR($D316 &gt;= BI$6, $E316 &lt; BH$6), 0, 1)+IF(OR($F316 &gt;= BI$6, $G316 &lt; BH$6), 0, 2)+1)</f>
        <v/>
      </c>
      <c r="BI316" s="71" t="str">
        <f ca="1">INDEX({"","_","-","="},IF(OR($D316 &gt;= BJ$6, $E316 &lt; BI$6), 0, 1)+IF(OR($F316 &gt;= BJ$6, $G316 &lt; BI$6), 0, 2)+1)</f>
        <v/>
      </c>
      <c r="BJ316" s="71" t="str">
        <f ca="1">INDEX({"","_","-","="},IF(OR($D316 &gt;= BK$6, $E316 &lt; BJ$6), 0, 1)+IF(OR($F316 &gt;= BK$6, $G316 &lt; BJ$6), 0, 2)+1)</f>
        <v/>
      </c>
      <c r="BK316" s="71" t="str">
        <f ca="1">INDEX({"","_","-","="},IF(OR($D316 &gt;= BL$6, $E316 &lt; BK$6), 0, 1)+IF(OR($F316 &gt;= BL$6, $G316 &lt; BK$6), 0, 2)+1)</f>
        <v/>
      </c>
      <c r="BL316" s="71" t="str">
        <f ca="1">INDEX({"","_","-","="},IF(OR($D316 &gt;= BM$6, $E316 &lt; BL$6), 0, 1)+IF(OR($F316 &gt;= BM$6, $G316 &lt; BL$6), 0, 2)+1)</f>
        <v/>
      </c>
      <c r="BM316" s="71" t="str">
        <f ca="1">INDEX({"","_","-","="},IF(OR($D316 &gt;= BN$6, $E316 &lt; BM$6), 0, 1)+IF(OR($F316 &gt;= BN$6, $G316 &lt; BM$6), 0, 2)+1)</f>
        <v/>
      </c>
      <c r="BN316" s="71" t="str">
        <f ca="1">INDEX({"","_","-","="},IF(OR($D316 &gt;= BO$6, $E316 &lt; BN$6), 0, 1)+IF(OR($F316 &gt;= BO$6, $G316 &lt; BN$6), 0, 2)+1)</f>
        <v/>
      </c>
      <c r="BO316" s="71" t="str">
        <f ca="1">INDEX({"","_","-","="},IF(OR($D316 &gt;= BP$6, $E316 &lt; BO$6), 0, 1)+IF(OR($F316 &gt;= BP$6, $G316 &lt; BO$6), 0, 2)+1)</f>
        <v/>
      </c>
      <c r="BP316" s="71" t="str">
        <f ca="1">INDEX({"","_","-","="},IF(OR($D316 &gt;= BQ$6, $E316 &lt; BP$6), 0, 1)+IF(OR($F316 &gt;= BQ$6, $G316 &lt; BP$6), 0, 2)+1)</f>
        <v/>
      </c>
      <c r="BQ316" s="71" t="str">
        <f ca="1">INDEX({"","_","-","="},IF(OR($D316 &gt;= BR$6, $E316 &lt; BQ$6), 0, 1)+IF(OR($F316 &gt;= BR$6, $G316 &lt; BQ$6), 0, 2)+1)</f>
        <v/>
      </c>
      <c r="BR316" s="71" t="str">
        <f ca="1">INDEX({"","_","-","="},IF(OR($D316 &gt;= BS$6, $E316 &lt; BR$6), 0, 1)+IF(OR($F316 &gt;= BS$6, $G316 &lt; BR$6), 0, 2)+1)</f>
        <v/>
      </c>
      <c r="BS316" s="71" t="str">
        <f ca="1">INDEX({"","_","-","="},IF(OR($D316 &gt;= BT$6, $E316 &lt; BS$6), 0, 1)+IF(OR($F316 &gt;= BT$6, $G316 &lt; BS$6), 0, 2)+1)</f>
        <v/>
      </c>
      <c r="BT316" s="71" t="str">
        <f ca="1">INDEX({"","_","-","="},IF(OR($D316 &gt;= BU$6, $E316 &lt; BT$6), 0, 1)+IF(OR($F316 &gt;= BU$6, $G316 &lt; BT$6), 0, 2)+1)</f>
        <v/>
      </c>
      <c r="BU316" s="71" t="str">
        <f ca="1">INDEX({"","_","-","="},IF(OR($D316 &gt;= BV$6, $E316 &lt; BU$6), 0, 1)+IF(OR($F316 &gt;= BV$6, $G316 &lt; BU$6), 0, 2)+1)</f>
        <v/>
      </c>
      <c r="BV316" s="71" t="str">
        <f ca="1">INDEX({"","_","-","="},IF(OR($D316 &gt;= BW$6, $E316 &lt; BV$6), 0, 1)+IF(OR($F316 &gt;= BW$6, $G316 &lt; BV$6), 0, 2)+1)</f>
        <v/>
      </c>
      <c r="BW316" s="71" t="str">
        <f ca="1">INDEX({"","_","-","="},IF(OR($D316 &gt;= BX$6, $E316 &lt; BW$6), 0, 1)+IF(OR($F316 &gt;= BX$6, $G316 &lt; BW$6), 0, 2)+1)</f>
        <v/>
      </c>
      <c r="BX316" s="71" t="str">
        <f ca="1">INDEX({"","_","-","="},IF(OR($D316 &gt;= BY$6, $E316 &lt; BX$6), 0, 1)+IF(OR($F316 &gt;= BY$6, $G316 &lt; BX$6), 0, 2)+1)</f>
        <v/>
      </c>
      <c r="BY316" s="71" t="str">
        <f ca="1">INDEX({"","_","-","="},IF(OR($D316 &gt;= BZ$6, $E316 &lt; BY$6), 0, 1)+IF(OR($F316 &gt;= BZ$6, $G316 &lt; BY$6), 0, 2)+1)</f>
        <v/>
      </c>
      <c r="BZ316" s="71" t="str">
        <f ca="1">INDEX({"","_","-","="},IF(OR($D316 &gt;= CA$6, $E316 &lt; BZ$6), 0, 1)+IF(OR($F316 &gt;= CA$6, $G316 &lt; BZ$6), 0, 2)+1)</f>
        <v/>
      </c>
      <c r="CA316" s="71" t="str">
        <f ca="1">INDEX({"","_","-","="},IF(OR($D316 &gt;= CB$6, $E316 &lt; CA$6), 0, 1)+IF(OR($F316 &gt;= CB$6, $G316 &lt; CA$6), 0, 2)+1)</f>
        <v/>
      </c>
      <c r="CB316" s="71" t="str">
        <f ca="1">INDEX({"","_","-","="},IF(OR($D316 &gt;= CC$6, $E316 &lt; CB$6), 0, 1)+IF(OR($F316 &gt;= CC$6, $G316 &lt; CB$6), 0, 2)+1)</f>
        <v/>
      </c>
      <c r="CC316" s="71" t="str">
        <f ca="1">INDEX({"","_","-","="},IF(OR($D316 &gt;= CD$6, $E316 &lt; CC$6), 0, 1)+IF(OR($F316 &gt;= CD$6, $G316 &lt; CC$6), 0, 2)+1)</f>
        <v/>
      </c>
      <c r="CD316" s="71" t="str">
        <f ca="1">INDEX({"","_","-","="},IF(OR($D316 &gt;= CE$6, $E316 &lt; CD$6), 0, 1)+IF(OR($F316 &gt;= CE$6, $G316 &lt; CD$6), 0, 2)+1)</f>
        <v/>
      </c>
    </row>
    <row r="317" spans="1:82">
      <c r="A317" s="8" t="str">
        <f ca="1">IF('临-进度'!N312,'临-进度'!$A312,"")</f>
        <v/>
      </c>
      <c r="B317" s="8" t="str">
        <f ca="1">IF('临-进度'!N312,'临-进度'!$B312,"")</f>
        <v/>
      </c>
      <c r="C317" s="8" t="str">
        <f ca="1">IF('临-进度'!N312,'临-进度'!$F312,"")</f>
        <v/>
      </c>
      <c r="D317" s="42" t="str">
        <f ca="1">IF('临-进度'!$N312,'临-进度'!$J312,"")</f>
        <v/>
      </c>
      <c r="E317" s="42" t="str">
        <f ca="1">IF('临-进度'!$N312,'临-进度'!$AF312,"")</f>
        <v/>
      </c>
      <c r="F317" s="42" t="str">
        <f ca="1">IF('临-进度'!$N312,'临-进度'!$K312,"")</f>
        <v/>
      </c>
      <c r="G317" s="76" t="str">
        <f ca="1">IF('临-进度'!$N312,'临-进度'!$AG312,"")</f>
        <v/>
      </c>
      <c r="H317" s="71" t="str">
        <f ca="1">INDEX({"","_","-","="},IF(OR($D317 &gt;= I$6, $E317 &lt; H$6), 0, 1)+IF(OR($F317 &gt;= I$6, $G317 &lt; H$6), 0, 2)+1)</f>
        <v/>
      </c>
      <c r="I317" s="71" t="str">
        <f ca="1">INDEX({"","_","-","="},IF(OR($D317 &gt;= J$6, $E317 &lt; I$6), 0, 1)+IF(OR($F317 &gt;= J$6, $G317 &lt; I$6), 0, 2)+1)</f>
        <v/>
      </c>
      <c r="J317" s="71" t="str">
        <f ca="1">INDEX({"","_","-","="},IF(OR($D317 &gt;= K$6, $E317 &lt; J$6), 0, 1)+IF(OR($F317 &gt;= K$6, $G317 &lt; J$6), 0, 2)+1)</f>
        <v/>
      </c>
      <c r="K317" s="71" t="str">
        <f ca="1">INDEX({"","_","-","="},IF(OR($D317 &gt;= L$6, $E317 &lt; K$6), 0, 1)+IF(OR($F317 &gt;= L$6, $G317 &lt; K$6), 0, 2)+1)</f>
        <v/>
      </c>
      <c r="L317" s="71" t="str">
        <f ca="1">INDEX({"","_","-","="},IF(OR($D317 &gt;= M$6, $E317 &lt; L$6), 0, 1)+IF(OR($F317 &gt;= M$6, $G317 &lt; L$6), 0, 2)+1)</f>
        <v/>
      </c>
      <c r="M317" s="71" t="str">
        <f ca="1">INDEX({"","_","-","="},IF(OR($D317 &gt;= N$6, $E317 &lt; M$6), 0, 1)+IF(OR($F317 &gt;= N$6, $G317 &lt; M$6), 0, 2)+1)</f>
        <v/>
      </c>
      <c r="N317" s="71" t="str">
        <f ca="1">INDEX({"","_","-","="},IF(OR($D317 &gt;= O$6, $E317 &lt; N$6), 0, 1)+IF(OR($F317 &gt;= O$6, $G317 &lt; N$6), 0, 2)+1)</f>
        <v/>
      </c>
      <c r="O317" s="71" t="str">
        <f ca="1">INDEX({"","_","-","="},IF(OR($D317 &gt;= P$6, $E317 &lt; O$6), 0, 1)+IF(OR($F317 &gt;= P$6, $G317 &lt; O$6), 0, 2)+1)</f>
        <v/>
      </c>
      <c r="P317" s="71" t="str">
        <f ca="1">INDEX({"","_","-","="},IF(OR($D317 &gt;= Q$6, $E317 &lt; P$6), 0, 1)+IF(OR($F317 &gt;= Q$6, $G317 &lt; P$6), 0, 2)+1)</f>
        <v/>
      </c>
      <c r="Q317" s="71" t="str">
        <f ca="1">INDEX({"","_","-","="},IF(OR($D317 &gt;= R$6, $E317 &lt; Q$6), 0, 1)+IF(OR($F317 &gt;= R$6, $G317 &lt; Q$6), 0, 2)+1)</f>
        <v/>
      </c>
      <c r="R317" s="71" t="str">
        <f ca="1">INDEX({"","_","-","="},IF(OR($D317 &gt;= S$6, $E317 &lt; R$6), 0, 1)+IF(OR($F317 &gt;= S$6, $G317 &lt; R$6), 0, 2)+1)</f>
        <v/>
      </c>
      <c r="S317" s="71" t="str">
        <f ca="1">INDEX({"","_","-","="},IF(OR($D317 &gt;= T$6, $E317 &lt; S$6), 0, 1)+IF(OR($F317 &gt;= T$6, $G317 &lt; S$6), 0, 2)+1)</f>
        <v/>
      </c>
      <c r="T317" s="71" t="str">
        <f ca="1">INDEX({"","_","-","="},IF(OR($D317 &gt;= U$6, $E317 &lt; T$6), 0, 1)+IF(OR($F317 &gt;= U$6, $G317 &lt; T$6), 0, 2)+1)</f>
        <v/>
      </c>
      <c r="U317" s="71" t="str">
        <f ca="1">INDEX({"","_","-","="},IF(OR($D317 &gt;= V$6, $E317 &lt; U$6), 0, 1)+IF(OR($F317 &gt;= V$6, $G317 &lt; U$6), 0, 2)+1)</f>
        <v/>
      </c>
      <c r="V317" s="71" t="str">
        <f ca="1">INDEX({"","_","-","="},IF(OR($D317 &gt;= W$6, $E317 &lt; V$6), 0, 1)+IF(OR($F317 &gt;= W$6, $G317 &lt; V$6), 0, 2)+1)</f>
        <v/>
      </c>
      <c r="W317" s="71" t="str">
        <f ca="1">INDEX({"","_","-","="},IF(OR($D317 &gt;= X$6, $E317 &lt; W$6), 0, 1)+IF(OR($F317 &gt;= X$6, $G317 &lt; W$6), 0, 2)+1)</f>
        <v/>
      </c>
      <c r="X317" s="71" t="str">
        <f ca="1">INDEX({"","_","-","="},IF(OR($D317 &gt;= Y$6, $E317 &lt; X$6), 0, 1)+IF(OR($F317 &gt;= Y$6, $G317 &lt; X$6), 0, 2)+1)</f>
        <v/>
      </c>
      <c r="Y317" s="71" t="str">
        <f ca="1">INDEX({"","_","-","="},IF(OR($D317 &gt;= Z$6, $E317 &lt; Y$6), 0, 1)+IF(OR($F317 &gt;= Z$6, $G317 &lt; Y$6), 0, 2)+1)</f>
        <v/>
      </c>
      <c r="Z317" s="71" t="str">
        <f ca="1">INDEX({"","_","-","="},IF(OR($D317 &gt;= AA$6, $E317 &lt; Z$6), 0, 1)+IF(OR($F317 &gt;= AA$6, $G317 &lt; Z$6), 0, 2)+1)</f>
        <v/>
      </c>
      <c r="AA317" s="71" t="str">
        <f ca="1">INDEX({"","_","-","="},IF(OR($D317 &gt;= AB$6, $E317 &lt; AA$6), 0, 1)+IF(OR($F317 &gt;= AB$6, $G317 &lt; AA$6), 0, 2)+1)</f>
        <v/>
      </c>
      <c r="AB317" s="71" t="str">
        <f ca="1">INDEX({"","_","-","="},IF(OR($D317 &gt;= AC$6, $E317 &lt; AB$6), 0, 1)+IF(OR($F317 &gt;= AC$6, $G317 &lt; AB$6), 0, 2)+1)</f>
        <v/>
      </c>
      <c r="AC317" s="71" t="str">
        <f ca="1">INDEX({"","_","-","="},IF(OR($D317 &gt;= AD$6, $E317 &lt; AC$6), 0, 1)+IF(OR($F317 &gt;= AD$6, $G317 &lt; AC$6), 0, 2)+1)</f>
        <v/>
      </c>
      <c r="AD317" s="71" t="str">
        <f ca="1">INDEX({"","_","-","="},IF(OR($D317 &gt;= AE$6, $E317 &lt; AD$6), 0, 1)+IF(OR($F317 &gt;= AE$6, $G317 &lt; AD$6), 0, 2)+1)</f>
        <v/>
      </c>
      <c r="AE317" s="71" t="str">
        <f ca="1">INDEX({"","_","-","="},IF(OR($D317 &gt;= AF$6, $E317 &lt; AE$6), 0, 1)+IF(OR($F317 &gt;= AF$6, $G317 &lt; AE$6), 0, 2)+1)</f>
        <v/>
      </c>
      <c r="AF317" s="71" t="str">
        <f ca="1">INDEX({"","_","-","="},IF(OR($D317 &gt;= AG$6, $E317 &lt; AF$6), 0, 1)+IF(OR($F317 &gt;= AG$6, $G317 &lt; AF$6), 0, 2)+1)</f>
        <v/>
      </c>
      <c r="AG317" s="71" t="str">
        <f ca="1">INDEX({"","_","-","="},IF(OR($D317 &gt;= AH$6, $E317 &lt; AG$6), 0, 1)+IF(OR($F317 &gt;= AH$6, $G317 &lt; AG$6), 0, 2)+1)</f>
        <v/>
      </c>
      <c r="AH317" s="71" t="str">
        <f ca="1">INDEX({"","_","-","="},IF(OR($D317 &gt;= AI$6, $E317 &lt; AH$6), 0, 1)+IF(OR($F317 &gt;= AI$6, $G317 &lt; AH$6), 0, 2)+1)</f>
        <v/>
      </c>
      <c r="AI317" s="71" t="str">
        <f ca="1">INDEX({"","_","-","="},IF(OR($D317 &gt;= AJ$6, $E317 &lt; AI$6), 0, 1)+IF(OR($F317 &gt;= AJ$6, $G317 &lt; AI$6), 0, 2)+1)</f>
        <v/>
      </c>
      <c r="AJ317" s="71" t="str">
        <f ca="1">INDEX({"","_","-","="},IF(OR($D317 &gt;= AK$6, $E317 &lt; AJ$6), 0, 1)+IF(OR($F317 &gt;= AK$6, $G317 &lt; AJ$6), 0, 2)+1)</f>
        <v/>
      </c>
      <c r="AK317" s="71" t="str">
        <f ca="1">INDEX({"","_","-","="},IF(OR($D317 &gt;= AL$6, $E317 &lt; AK$6), 0, 1)+IF(OR($F317 &gt;= AL$6, $G317 &lt; AK$6), 0, 2)+1)</f>
        <v/>
      </c>
      <c r="AL317" s="71" t="str">
        <f ca="1">INDEX({"","_","-","="},IF(OR($D317 &gt;= AM$6, $E317 &lt; AL$6), 0, 1)+IF(OR($F317 &gt;= AM$6, $G317 &lt; AL$6), 0, 2)+1)</f>
        <v/>
      </c>
      <c r="AM317" s="71" t="str">
        <f ca="1">INDEX({"","_","-","="},IF(OR($D317 &gt;= AN$6, $E317 &lt; AM$6), 0, 1)+IF(OR($F317 &gt;= AN$6, $G317 &lt; AM$6), 0, 2)+1)</f>
        <v/>
      </c>
      <c r="AN317" s="71" t="str">
        <f ca="1">INDEX({"","_","-","="},IF(OR($D317 &gt;= AO$6, $E317 &lt; AN$6), 0, 1)+IF(OR($F317 &gt;= AO$6, $G317 &lt; AN$6), 0, 2)+1)</f>
        <v/>
      </c>
      <c r="AO317" s="71" t="str">
        <f ca="1">INDEX({"","_","-","="},IF(OR($D317 &gt;= AP$6, $E317 &lt; AO$6), 0, 1)+IF(OR($F317 &gt;= AP$6, $G317 &lt; AO$6), 0, 2)+1)</f>
        <v/>
      </c>
      <c r="AP317" s="71" t="str">
        <f ca="1">INDEX({"","_","-","="},IF(OR($D317 &gt;= AQ$6, $E317 &lt; AP$6), 0, 1)+IF(OR($F317 &gt;= AQ$6, $G317 &lt; AP$6), 0, 2)+1)</f>
        <v/>
      </c>
      <c r="AQ317" s="71" t="str">
        <f ca="1">INDEX({"","_","-","="},IF(OR($D317 &gt;= AR$6, $E317 &lt; AQ$6), 0, 1)+IF(OR($F317 &gt;= AR$6, $G317 &lt; AQ$6), 0, 2)+1)</f>
        <v/>
      </c>
      <c r="AR317" s="71" t="str">
        <f ca="1">INDEX({"","_","-","="},IF(OR($D317 &gt;= AS$6, $E317 &lt; AR$6), 0, 1)+IF(OR($F317 &gt;= AS$6, $G317 &lt; AR$6), 0, 2)+1)</f>
        <v/>
      </c>
      <c r="AS317" s="71" t="str">
        <f ca="1">INDEX({"","_","-","="},IF(OR($D317 &gt;= AT$6, $E317 &lt; AS$6), 0, 1)+IF(OR($F317 &gt;= AT$6, $G317 &lt; AS$6), 0, 2)+1)</f>
        <v/>
      </c>
      <c r="AT317" s="71" t="str">
        <f ca="1">INDEX({"","_","-","="},IF(OR($D317 &gt;= AU$6, $E317 &lt; AT$6), 0, 1)+IF(OR($F317 &gt;= AU$6, $G317 &lt; AT$6), 0, 2)+1)</f>
        <v/>
      </c>
      <c r="AU317" s="71" t="str">
        <f ca="1">INDEX({"","_","-","="},IF(OR($D317 &gt;= AV$6, $E317 &lt; AU$6), 0, 1)+IF(OR($F317 &gt;= AV$6, $G317 &lt; AU$6), 0, 2)+1)</f>
        <v/>
      </c>
      <c r="AV317" s="71" t="str">
        <f ca="1">INDEX({"","_","-","="},IF(OR($D317 &gt;= AW$6, $E317 &lt; AV$6), 0, 1)+IF(OR($F317 &gt;= AW$6, $G317 &lt; AV$6), 0, 2)+1)</f>
        <v/>
      </c>
      <c r="AW317" s="71" t="str">
        <f ca="1">INDEX({"","_","-","="},IF(OR($D317 &gt;= AX$6, $E317 &lt; AW$6), 0, 1)+IF(OR($F317 &gt;= AX$6, $G317 &lt; AW$6), 0, 2)+1)</f>
        <v/>
      </c>
      <c r="AX317" s="71" t="str">
        <f ca="1">INDEX({"","_","-","="},IF(OR($D317 &gt;= AY$6, $E317 &lt; AX$6), 0, 1)+IF(OR($F317 &gt;= AY$6, $G317 &lt; AX$6), 0, 2)+1)</f>
        <v/>
      </c>
      <c r="AY317" s="71" t="str">
        <f ca="1">INDEX({"","_","-","="},IF(OR($D317 &gt;= AZ$6, $E317 &lt; AY$6), 0, 1)+IF(OR($F317 &gt;= AZ$6, $G317 &lt; AY$6), 0, 2)+1)</f>
        <v/>
      </c>
      <c r="AZ317" s="71" t="str">
        <f ca="1">INDEX({"","_","-","="},IF(OR($D317 &gt;= BA$6, $E317 &lt; AZ$6), 0, 1)+IF(OR($F317 &gt;= BA$6, $G317 &lt; AZ$6), 0, 2)+1)</f>
        <v/>
      </c>
      <c r="BA317" s="71" t="str">
        <f ca="1">INDEX({"","_","-","="},IF(OR($D317 &gt;= BB$6, $E317 &lt; BA$6), 0, 1)+IF(OR($F317 &gt;= BB$6, $G317 &lt; BA$6), 0, 2)+1)</f>
        <v/>
      </c>
      <c r="BB317" s="71" t="str">
        <f ca="1">INDEX({"","_","-","="},IF(OR($D317 &gt;= BC$6, $E317 &lt; BB$6), 0, 1)+IF(OR($F317 &gt;= BC$6, $G317 &lt; BB$6), 0, 2)+1)</f>
        <v/>
      </c>
      <c r="BC317" s="71" t="str">
        <f ca="1">INDEX({"","_","-","="},IF(OR($D317 &gt;= BD$6, $E317 &lt; BC$6), 0, 1)+IF(OR($F317 &gt;= BD$6, $G317 &lt; BC$6), 0, 2)+1)</f>
        <v/>
      </c>
      <c r="BD317" s="71" t="str">
        <f ca="1">INDEX({"","_","-","="},IF(OR($D317 &gt;= BE$6, $E317 &lt; BD$6), 0, 1)+IF(OR($F317 &gt;= BE$6, $G317 &lt; BD$6), 0, 2)+1)</f>
        <v/>
      </c>
      <c r="BE317" s="71" t="str">
        <f ca="1">INDEX({"","_","-","="},IF(OR($D317 &gt;= BF$6, $E317 &lt; BE$6), 0, 1)+IF(OR($F317 &gt;= BF$6, $G317 &lt; BE$6), 0, 2)+1)</f>
        <v/>
      </c>
      <c r="BF317" s="71" t="str">
        <f ca="1">INDEX({"","_","-","="},IF(OR($D317 &gt;= BG$6, $E317 &lt; BF$6), 0, 1)+IF(OR($F317 &gt;= BG$6, $G317 &lt; BF$6), 0, 2)+1)</f>
        <v/>
      </c>
      <c r="BG317" s="71" t="str">
        <f ca="1">INDEX({"","_","-","="},IF(OR($D317 &gt;= BH$6, $E317 &lt; BG$6), 0, 1)+IF(OR($F317 &gt;= BH$6, $G317 &lt; BG$6), 0, 2)+1)</f>
        <v/>
      </c>
      <c r="BH317" s="71" t="str">
        <f ca="1">INDEX({"","_","-","="},IF(OR($D317 &gt;= BI$6, $E317 &lt; BH$6), 0, 1)+IF(OR($F317 &gt;= BI$6, $G317 &lt; BH$6), 0, 2)+1)</f>
        <v/>
      </c>
      <c r="BI317" s="71" t="str">
        <f ca="1">INDEX({"","_","-","="},IF(OR($D317 &gt;= BJ$6, $E317 &lt; BI$6), 0, 1)+IF(OR($F317 &gt;= BJ$6, $G317 &lt; BI$6), 0, 2)+1)</f>
        <v/>
      </c>
      <c r="BJ317" s="71" t="str">
        <f ca="1">INDEX({"","_","-","="},IF(OR($D317 &gt;= BK$6, $E317 &lt; BJ$6), 0, 1)+IF(OR($F317 &gt;= BK$6, $G317 &lt; BJ$6), 0, 2)+1)</f>
        <v/>
      </c>
      <c r="BK317" s="71" t="str">
        <f ca="1">INDEX({"","_","-","="},IF(OR($D317 &gt;= BL$6, $E317 &lt; BK$6), 0, 1)+IF(OR($F317 &gt;= BL$6, $G317 &lt; BK$6), 0, 2)+1)</f>
        <v/>
      </c>
      <c r="BL317" s="71" t="str">
        <f ca="1">INDEX({"","_","-","="},IF(OR($D317 &gt;= BM$6, $E317 &lt; BL$6), 0, 1)+IF(OR($F317 &gt;= BM$6, $G317 &lt; BL$6), 0, 2)+1)</f>
        <v/>
      </c>
      <c r="BM317" s="71" t="str">
        <f ca="1">INDEX({"","_","-","="},IF(OR($D317 &gt;= BN$6, $E317 &lt; BM$6), 0, 1)+IF(OR($F317 &gt;= BN$6, $G317 &lt; BM$6), 0, 2)+1)</f>
        <v/>
      </c>
      <c r="BN317" s="71" t="str">
        <f ca="1">INDEX({"","_","-","="},IF(OR($D317 &gt;= BO$6, $E317 &lt; BN$6), 0, 1)+IF(OR($F317 &gt;= BO$6, $G317 &lt; BN$6), 0, 2)+1)</f>
        <v/>
      </c>
      <c r="BO317" s="71" t="str">
        <f ca="1">INDEX({"","_","-","="},IF(OR($D317 &gt;= BP$6, $E317 &lt; BO$6), 0, 1)+IF(OR($F317 &gt;= BP$6, $G317 &lt; BO$6), 0, 2)+1)</f>
        <v/>
      </c>
      <c r="BP317" s="71" t="str">
        <f ca="1">INDEX({"","_","-","="},IF(OR($D317 &gt;= BQ$6, $E317 &lt; BP$6), 0, 1)+IF(OR($F317 &gt;= BQ$6, $G317 &lt; BP$6), 0, 2)+1)</f>
        <v/>
      </c>
      <c r="BQ317" s="71" t="str">
        <f ca="1">INDEX({"","_","-","="},IF(OR($D317 &gt;= BR$6, $E317 &lt; BQ$6), 0, 1)+IF(OR($F317 &gt;= BR$6, $G317 &lt; BQ$6), 0, 2)+1)</f>
        <v/>
      </c>
      <c r="BR317" s="71" t="str">
        <f ca="1">INDEX({"","_","-","="},IF(OR($D317 &gt;= BS$6, $E317 &lt; BR$6), 0, 1)+IF(OR($F317 &gt;= BS$6, $G317 &lt; BR$6), 0, 2)+1)</f>
        <v/>
      </c>
      <c r="BS317" s="71" t="str">
        <f ca="1">INDEX({"","_","-","="},IF(OR($D317 &gt;= BT$6, $E317 &lt; BS$6), 0, 1)+IF(OR($F317 &gt;= BT$6, $G317 &lt; BS$6), 0, 2)+1)</f>
        <v/>
      </c>
      <c r="BT317" s="71" t="str">
        <f ca="1">INDEX({"","_","-","="},IF(OR($D317 &gt;= BU$6, $E317 &lt; BT$6), 0, 1)+IF(OR($F317 &gt;= BU$6, $G317 &lt; BT$6), 0, 2)+1)</f>
        <v/>
      </c>
      <c r="BU317" s="71" t="str">
        <f ca="1">INDEX({"","_","-","="},IF(OR($D317 &gt;= BV$6, $E317 &lt; BU$6), 0, 1)+IF(OR($F317 &gt;= BV$6, $G317 &lt; BU$6), 0, 2)+1)</f>
        <v/>
      </c>
      <c r="BV317" s="71" t="str">
        <f ca="1">INDEX({"","_","-","="},IF(OR($D317 &gt;= BW$6, $E317 &lt; BV$6), 0, 1)+IF(OR($F317 &gt;= BW$6, $G317 &lt; BV$6), 0, 2)+1)</f>
        <v/>
      </c>
      <c r="BW317" s="71" t="str">
        <f ca="1">INDEX({"","_","-","="},IF(OR($D317 &gt;= BX$6, $E317 &lt; BW$6), 0, 1)+IF(OR($F317 &gt;= BX$6, $G317 &lt; BW$6), 0, 2)+1)</f>
        <v/>
      </c>
      <c r="BX317" s="71" t="str">
        <f ca="1">INDEX({"","_","-","="},IF(OR($D317 &gt;= BY$6, $E317 &lt; BX$6), 0, 1)+IF(OR($F317 &gt;= BY$6, $G317 &lt; BX$6), 0, 2)+1)</f>
        <v/>
      </c>
      <c r="BY317" s="71" t="str">
        <f ca="1">INDEX({"","_","-","="},IF(OR($D317 &gt;= BZ$6, $E317 &lt; BY$6), 0, 1)+IF(OR($F317 &gt;= BZ$6, $G317 &lt; BY$6), 0, 2)+1)</f>
        <v/>
      </c>
      <c r="BZ317" s="71" t="str">
        <f ca="1">INDEX({"","_","-","="},IF(OR($D317 &gt;= CA$6, $E317 &lt; BZ$6), 0, 1)+IF(OR($F317 &gt;= CA$6, $G317 &lt; BZ$6), 0, 2)+1)</f>
        <v/>
      </c>
      <c r="CA317" s="71" t="str">
        <f ca="1">INDEX({"","_","-","="},IF(OR($D317 &gt;= CB$6, $E317 &lt; CA$6), 0, 1)+IF(OR($F317 &gt;= CB$6, $G317 &lt; CA$6), 0, 2)+1)</f>
        <v/>
      </c>
      <c r="CB317" s="71" t="str">
        <f ca="1">INDEX({"","_","-","="},IF(OR($D317 &gt;= CC$6, $E317 &lt; CB$6), 0, 1)+IF(OR($F317 &gt;= CC$6, $G317 &lt; CB$6), 0, 2)+1)</f>
        <v/>
      </c>
      <c r="CC317" s="71" t="str">
        <f ca="1">INDEX({"","_","-","="},IF(OR($D317 &gt;= CD$6, $E317 &lt; CC$6), 0, 1)+IF(OR($F317 &gt;= CD$6, $G317 &lt; CC$6), 0, 2)+1)</f>
        <v/>
      </c>
      <c r="CD317" s="71" t="str">
        <f ca="1">INDEX({"","_","-","="},IF(OR($D317 &gt;= CE$6, $E317 &lt; CD$6), 0, 1)+IF(OR($F317 &gt;= CE$6, $G317 &lt; CD$6), 0, 2)+1)</f>
        <v/>
      </c>
    </row>
    <row r="318" spans="1:82">
      <c r="A318" s="8" t="str">
        <f ca="1">IF('临-进度'!N313,'临-进度'!$A313,"")</f>
        <v/>
      </c>
      <c r="B318" s="8" t="str">
        <f ca="1">IF('临-进度'!N313,'临-进度'!$B313,"")</f>
        <v/>
      </c>
      <c r="C318" s="8" t="str">
        <f ca="1">IF('临-进度'!N313,'临-进度'!$F313,"")</f>
        <v/>
      </c>
      <c r="D318" s="42" t="str">
        <f ca="1">IF('临-进度'!$N313,'临-进度'!$J313,"")</f>
        <v/>
      </c>
      <c r="E318" s="42" t="str">
        <f ca="1">IF('临-进度'!$N313,'临-进度'!$AF313,"")</f>
        <v/>
      </c>
      <c r="F318" s="42" t="str">
        <f ca="1">IF('临-进度'!$N313,'临-进度'!$K313,"")</f>
        <v/>
      </c>
      <c r="G318" s="76" t="str">
        <f ca="1">IF('临-进度'!$N313,'临-进度'!$AG313,"")</f>
        <v/>
      </c>
      <c r="H318" s="71" t="str">
        <f ca="1">INDEX({"","_","-","="},IF(OR($D318 &gt;= I$6, $E318 &lt; H$6), 0, 1)+IF(OR($F318 &gt;= I$6, $G318 &lt; H$6), 0, 2)+1)</f>
        <v/>
      </c>
      <c r="I318" s="71" t="str">
        <f ca="1">INDEX({"","_","-","="},IF(OR($D318 &gt;= J$6, $E318 &lt; I$6), 0, 1)+IF(OR($F318 &gt;= J$6, $G318 &lt; I$6), 0, 2)+1)</f>
        <v/>
      </c>
      <c r="J318" s="71" t="str">
        <f ca="1">INDEX({"","_","-","="},IF(OR($D318 &gt;= K$6, $E318 &lt; J$6), 0, 1)+IF(OR($F318 &gt;= K$6, $G318 &lt; J$6), 0, 2)+1)</f>
        <v/>
      </c>
      <c r="K318" s="71" t="str">
        <f ca="1">INDEX({"","_","-","="},IF(OR($D318 &gt;= L$6, $E318 &lt; K$6), 0, 1)+IF(OR($F318 &gt;= L$6, $G318 &lt; K$6), 0, 2)+1)</f>
        <v/>
      </c>
      <c r="L318" s="71" t="str">
        <f ca="1">INDEX({"","_","-","="},IF(OR($D318 &gt;= M$6, $E318 &lt; L$6), 0, 1)+IF(OR($F318 &gt;= M$6, $G318 &lt; L$6), 0, 2)+1)</f>
        <v/>
      </c>
      <c r="M318" s="71" t="str">
        <f ca="1">INDEX({"","_","-","="},IF(OR($D318 &gt;= N$6, $E318 &lt; M$6), 0, 1)+IF(OR($F318 &gt;= N$6, $G318 &lt; M$6), 0, 2)+1)</f>
        <v/>
      </c>
      <c r="N318" s="71" t="str">
        <f ca="1">INDEX({"","_","-","="},IF(OR($D318 &gt;= O$6, $E318 &lt; N$6), 0, 1)+IF(OR($F318 &gt;= O$6, $G318 &lt; N$6), 0, 2)+1)</f>
        <v/>
      </c>
      <c r="O318" s="71" t="str">
        <f ca="1">INDEX({"","_","-","="},IF(OR($D318 &gt;= P$6, $E318 &lt; O$6), 0, 1)+IF(OR($F318 &gt;= P$6, $G318 &lt; O$6), 0, 2)+1)</f>
        <v/>
      </c>
      <c r="P318" s="71" t="str">
        <f ca="1">INDEX({"","_","-","="},IF(OR($D318 &gt;= Q$6, $E318 &lt; P$6), 0, 1)+IF(OR($F318 &gt;= Q$6, $G318 &lt; P$6), 0, 2)+1)</f>
        <v/>
      </c>
      <c r="Q318" s="71" t="str">
        <f ca="1">INDEX({"","_","-","="},IF(OR($D318 &gt;= R$6, $E318 &lt; Q$6), 0, 1)+IF(OR($F318 &gt;= R$6, $G318 &lt; Q$6), 0, 2)+1)</f>
        <v/>
      </c>
      <c r="R318" s="71" t="str">
        <f ca="1">INDEX({"","_","-","="},IF(OR($D318 &gt;= S$6, $E318 &lt; R$6), 0, 1)+IF(OR($F318 &gt;= S$6, $G318 &lt; R$6), 0, 2)+1)</f>
        <v/>
      </c>
      <c r="S318" s="71" t="str">
        <f ca="1">INDEX({"","_","-","="},IF(OR($D318 &gt;= T$6, $E318 &lt; S$6), 0, 1)+IF(OR($F318 &gt;= T$6, $G318 &lt; S$6), 0, 2)+1)</f>
        <v/>
      </c>
      <c r="T318" s="71" t="str">
        <f ca="1">INDEX({"","_","-","="},IF(OR($D318 &gt;= U$6, $E318 &lt; T$6), 0, 1)+IF(OR($F318 &gt;= U$6, $G318 &lt; T$6), 0, 2)+1)</f>
        <v/>
      </c>
      <c r="U318" s="71" t="str">
        <f ca="1">INDEX({"","_","-","="},IF(OR($D318 &gt;= V$6, $E318 &lt; U$6), 0, 1)+IF(OR($F318 &gt;= V$6, $G318 &lt; U$6), 0, 2)+1)</f>
        <v/>
      </c>
      <c r="V318" s="71" t="str">
        <f ca="1">INDEX({"","_","-","="},IF(OR($D318 &gt;= W$6, $E318 &lt; V$6), 0, 1)+IF(OR($F318 &gt;= W$6, $G318 &lt; V$6), 0, 2)+1)</f>
        <v/>
      </c>
      <c r="W318" s="71" t="str">
        <f ca="1">INDEX({"","_","-","="},IF(OR($D318 &gt;= X$6, $E318 &lt; W$6), 0, 1)+IF(OR($F318 &gt;= X$6, $G318 &lt; W$6), 0, 2)+1)</f>
        <v/>
      </c>
      <c r="X318" s="71" t="str">
        <f ca="1">INDEX({"","_","-","="},IF(OR($D318 &gt;= Y$6, $E318 &lt; X$6), 0, 1)+IF(OR($F318 &gt;= Y$6, $G318 &lt; X$6), 0, 2)+1)</f>
        <v/>
      </c>
      <c r="Y318" s="71" t="str">
        <f ca="1">INDEX({"","_","-","="},IF(OR($D318 &gt;= Z$6, $E318 &lt; Y$6), 0, 1)+IF(OR($F318 &gt;= Z$6, $G318 &lt; Y$6), 0, 2)+1)</f>
        <v/>
      </c>
      <c r="Z318" s="71" t="str">
        <f ca="1">INDEX({"","_","-","="},IF(OR($D318 &gt;= AA$6, $E318 &lt; Z$6), 0, 1)+IF(OR($F318 &gt;= AA$6, $G318 &lt; Z$6), 0, 2)+1)</f>
        <v/>
      </c>
      <c r="AA318" s="71" t="str">
        <f ca="1">INDEX({"","_","-","="},IF(OR($D318 &gt;= AB$6, $E318 &lt; AA$6), 0, 1)+IF(OR($F318 &gt;= AB$6, $G318 &lt; AA$6), 0, 2)+1)</f>
        <v/>
      </c>
      <c r="AB318" s="71" t="str">
        <f ca="1">INDEX({"","_","-","="},IF(OR($D318 &gt;= AC$6, $E318 &lt; AB$6), 0, 1)+IF(OR($F318 &gt;= AC$6, $G318 &lt; AB$6), 0, 2)+1)</f>
        <v/>
      </c>
      <c r="AC318" s="71" t="str">
        <f ca="1">INDEX({"","_","-","="},IF(OR($D318 &gt;= AD$6, $E318 &lt; AC$6), 0, 1)+IF(OR($F318 &gt;= AD$6, $G318 &lt; AC$6), 0, 2)+1)</f>
        <v/>
      </c>
      <c r="AD318" s="71" t="str">
        <f ca="1">INDEX({"","_","-","="},IF(OR($D318 &gt;= AE$6, $E318 &lt; AD$6), 0, 1)+IF(OR($F318 &gt;= AE$6, $G318 &lt; AD$6), 0, 2)+1)</f>
        <v/>
      </c>
      <c r="AE318" s="71" t="str">
        <f ca="1">INDEX({"","_","-","="},IF(OR($D318 &gt;= AF$6, $E318 &lt; AE$6), 0, 1)+IF(OR($F318 &gt;= AF$6, $G318 &lt; AE$6), 0, 2)+1)</f>
        <v/>
      </c>
      <c r="AF318" s="71" t="str">
        <f ca="1">INDEX({"","_","-","="},IF(OR($D318 &gt;= AG$6, $E318 &lt; AF$6), 0, 1)+IF(OR($F318 &gt;= AG$6, $G318 &lt; AF$6), 0, 2)+1)</f>
        <v/>
      </c>
      <c r="AG318" s="71" t="str">
        <f ca="1">INDEX({"","_","-","="},IF(OR($D318 &gt;= AH$6, $E318 &lt; AG$6), 0, 1)+IF(OR($F318 &gt;= AH$6, $G318 &lt; AG$6), 0, 2)+1)</f>
        <v/>
      </c>
      <c r="AH318" s="71" t="str">
        <f ca="1">INDEX({"","_","-","="},IF(OR($D318 &gt;= AI$6, $E318 &lt; AH$6), 0, 1)+IF(OR($F318 &gt;= AI$6, $G318 &lt; AH$6), 0, 2)+1)</f>
        <v/>
      </c>
      <c r="AI318" s="71" t="str">
        <f ca="1">INDEX({"","_","-","="},IF(OR($D318 &gt;= AJ$6, $E318 &lt; AI$6), 0, 1)+IF(OR($F318 &gt;= AJ$6, $G318 &lt; AI$6), 0, 2)+1)</f>
        <v/>
      </c>
      <c r="AJ318" s="71" t="str">
        <f ca="1">INDEX({"","_","-","="},IF(OR($D318 &gt;= AK$6, $E318 &lt; AJ$6), 0, 1)+IF(OR($F318 &gt;= AK$6, $G318 &lt; AJ$6), 0, 2)+1)</f>
        <v/>
      </c>
      <c r="AK318" s="71" t="str">
        <f ca="1">INDEX({"","_","-","="},IF(OR($D318 &gt;= AL$6, $E318 &lt; AK$6), 0, 1)+IF(OR($F318 &gt;= AL$6, $G318 &lt; AK$6), 0, 2)+1)</f>
        <v/>
      </c>
      <c r="AL318" s="71" t="str">
        <f ca="1">INDEX({"","_","-","="},IF(OR($D318 &gt;= AM$6, $E318 &lt; AL$6), 0, 1)+IF(OR($F318 &gt;= AM$6, $G318 &lt; AL$6), 0, 2)+1)</f>
        <v/>
      </c>
      <c r="AM318" s="71" t="str">
        <f ca="1">INDEX({"","_","-","="},IF(OR($D318 &gt;= AN$6, $E318 &lt; AM$6), 0, 1)+IF(OR($F318 &gt;= AN$6, $G318 &lt; AM$6), 0, 2)+1)</f>
        <v/>
      </c>
      <c r="AN318" s="71" t="str">
        <f ca="1">INDEX({"","_","-","="},IF(OR($D318 &gt;= AO$6, $E318 &lt; AN$6), 0, 1)+IF(OR($F318 &gt;= AO$6, $G318 &lt; AN$6), 0, 2)+1)</f>
        <v/>
      </c>
      <c r="AO318" s="71" t="str">
        <f ca="1">INDEX({"","_","-","="},IF(OR($D318 &gt;= AP$6, $E318 &lt; AO$6), 0, 1)+IF(OR($F318 &gt;= AP$6, $G318 &lt; AO$6), 0, 2)+1)</f>
        <v/>
      </c>
      <c r="AP318" s="71" t="str">
        <f ca="1">INDEX({"","_","-","="},IF(OR($D318 &gt;= AQ$6, $E318 &lt; AP$6), 0, 1)+IF(OR($F318 &gt;= AQ$6, $G318 &lt; AP$6), 0, 2)+1)</f>
        <v/>
      </c>
      <c r="AQ318" s="71" t="str">
        <f ca="1">INDEX({"","_","-","="},IF(OR($D318 &gt;= AR$6, $E318 &lt; AQ$6), 0, 1)+IF(OR($F318 &gt;= AR$6, $G318 &lt; AQ$6), 0, 2)+1)</f>
        <v/>
      </c>
      <c r="AR318" s="71" t="str">
        <f ca="1">INDEX({"","_","-","="},IF(OR($D318 &gt;= AS$6, $E318 &lt; AR$6), 0, 1)+IF(OR($F318 &gt;= AS$6, $G318 &lt; AR$6), 0, 2)+1)</f>
        <v/>
      </c>
      <c r="AS318" s="71" t="str">
        <f ca="1">INDEX({"","_","-","="},IF(OR($D318 &gt;= AT$6, $E318 &lt; AS$6), 0, 1)+IF(OR($F318 &gt;= AT$6, $G318 &lt; AS$6), 0, 2)+1)</f>
        <v/>
      </c>
      <c r="AT318" s="71" t="str">
        <f ca="1">INDEX({"","_","-","="},IF(OR($D318 &gt;= AU$6, $E318 &lt; AT$6), 0, 1)+IF(OR($F318 &gt;= AU$6, $G318 &lt; AT$6), 0, 2)+1)</f>
        <v/>
      </c>
      <c r="AU318" s="71" t="str">
        <f ca="1">INDEX({"","_","-","="},IF(OR($D318 &gt;= AV$6, $E318 &lt; AU$6), 0, 1)+IF(OR($F318 &gt;= AV$6, $G318 &lt; AU$6), 0, 2)+1)</f>
        <v/>
      </c>
      <c r="AV318" s="71" t="str">
        <f ca="1">INDEX({"","_","-","="},IF(OR($D318 &gt;= AW$6, $E318 &lt; AV$6), 0, 1)+IF(OR($F318 &gt;= AW$6, $G318 &lt; AV$6), 0, 2)+1)</f>
        <v/>
      </c>
      <c r="AW318" s="71" t="str">
        <f ca="1">INDEX({"","_","-","="},IF(OR($D318 &gt;= AX$6, $E318 &lt; AW$6), 0, 1)+IF(OR($F318 &gt;= AX$6, $G318 &lt; AW$6), 0, 2)+1)</f>
        <v/>
      </c>
      <c r="AX318" s="71" t="str">
        <f ca="1">INDEX({"","_","-","="},IF(OR($D318 &gt;= AY$6, $E318 &lt; AX$6), 0, 1)+IF(OR($F318 &gt;= AY$6, $G318 &lt; AX$6), 0, 2)+1)</f>
        <v/>
      </c>
      <c r="AY318" s="71" t="str">
        <f ca="1">INDEX({"","_","-","="},IF(OR($D318 &gt;= AZ$6, $E318 &lt; AY$6), 0, 1)+IF(OR($F318 &gt;= AZ$6, $G318 &lt; AY$6), 0, 2)+1)</f>
        <v/>
      </c>
      <c r="AZ318" s="71" t="str">
        <f ca="1">INDEX({"","_","-","="},IF(OR($D318 &gt;= BA$6, $E318 &lt; AZ$6), 0, 1)+IF(OR($F318 &gt;= BA$6, $G318 &lt; AZ$6), 0, 2)+1)</f>
        <v/>
      </c>
      <c r="BA318" s="71" t="str">
        <f ca="1">INDEX({"","_","-","="},IF(OR($D318 &gt;= BB$6, $E318 &lt; BA$6), 0, 1)+IF(OR($F318 &gt;= BB$6, $G318 &lt; BA$6), 0, 2)+1)</f>
        <v/>
      </c>
      <c r="BB318" s="71" t="str">
        <f ca="1">INDEX({"","_","-","="},IF(OR($D318 &gt;= BC$6, $E318 &lt; BB$6), 0, 1)+IF(OR($F318 &gt;= BC$6, $G318 &lt; BB$6), 0, 2)+1)</f>
        <v/>
      </c>
      <c r="BC318" s="71" t="str">
        <f ca="1">INDEX({"","_","-","="},IF(OR($D318 &gt;= BD$6, $E318 &lt; BC$6), 0, 1)+IF(OR($F318 &gt;= BD$6, $G318 &lt; BC$6), 0, 2)+1)</f>
        <v/>
      </c>
      <c r="BD318" s="71" t="str">
        <f ca="1">INDEX({"","_","-","="},IF(OR($D318 &gt;= BE$6, $E318 &lt; BD$6), 0, 1)+IF(OR($F318 &gt;= BE$6, $G318 &lt; BD$6), 0, 2)+1)</f>
        <v/>
      </c>
      <c r="BE318" s="71" t="str">
        <f ca="1">INDEX({"","_","-","="},IF(OR($D318 &gt;= BF$6, $E318 &lt; BE$6), 0, 1)+IF(OR($F318 &gt;= BF$6, $G318 &lt; BE$6), 0, 2)+1)</f>
        <v/>
      </c>
      <c r="BF318" s="71" t="str">
        <f ca="1">INDEX({"","_","-","="},IF(OR($D318 &gt;= BG$6, $E318 &lt; BF$6), 0, 1)+IF(OR($F318 &gt;= BG$6, $G318 &lt; BF$6), 0, 2)+1)</f>
        <v/>
      </c>
      <c r="BG318" s="71" t="str">
        <f ca="1">INDEX({"","_","-","="},IF(OR($D318 &gt;= BH$6, $E318 &lt; BG$6), 0, 1)+IF(OR($F318 &gt;= BH$6, $G318 &lt; BG$6), 0, 2)+1)</f>
        <v/>
      </c>
      <c r="BH318" s="71" t="str">
        <f ca="1">INDEX({"","_","-","="},IF(OR($D318 &gt;= BI$6, $E318 &lt; BH$6), 0, 1)+IF(OR($F318 &gt;= BI$6, $G318 &lt; BH$6), 0, 2)+1)</f>
        <v/>
      </c>
      <c r="BI318" s="71" t="str">
        <f ca="1">INDEX({"","_","-","="},IF(OR($D318 &gt;= BJ$6, $E318 &lt; BI$6), 0, 1)+IF(OR($F318 &gt;= BJ$6, $G318 &lt; BI$6), 0, 2)+1)</f>
        <v/>
      </c>
      <c r="BJ318" s="71" t="str">
        <f ca="1">INDEX({"","_","-","="},IF(OR($D318 &gt;= BK$6, $E318 &lt; BJ$6), 0, 1)+IF(OR($F318 &gt;= BK$6, $G318 &lt; BJ$6), 0, 2)+1)</f>
        <v/>
      </c>
      <c r="BK318" s="71" t="str">
        <f ca="1">INDEX({"","_","-","="},IF(OR($D318 &gt;= BL$6, $E318 &lt; BK$6), 0, 1)+IF(OR($F318 &gt;= BL$6, $G318 &lt; BK$6), 0, 2)+1)</f>
        <v/>
      </c>
      <c r="BL318" s="71" t="str">
        <f ca="1">INDEX({"","_","-","="},IF(OR($D318 &gt;= BM$6, $E318 &lt; BL$6), 0, 1)+IF(OR($F318 &gt;= BM$6, $G318 &lt; BL$6), 0, 2)+1)</f>
        <v/>
      </c>
      <c r="BM318" s="71" t="str">
        <f ca="1">INDEX({"","_","-","="},IF(OR($D318 &gt;= BN$6, $E318 &lt; BM$6), 0, 1)+IF(OR($F318 &gt;= BN$6, $G318 &lt; BM$6), 0, 2)+1)</f>
        <v/>
      </c>
      <c r="BN318" s="71" t="str">
        <f ca="1">INDEX({"","_","-","="},IF(OR($D318 &gt;= BO$6, $E318 &lt; BN$6), 0, 1)+IF(OR($F318 &gt;= BO$6, $G318 &lt; BN$6), 0, 2)+1)</f>
        <v/>
      </c>
      <c r="BO318" s="71" t="str">
        <f ca="1">INDEX({"","_","-","="},IF(OR($D318 &gt;= BP$6, $E318 &lt; BO$6), 0, 1)+IF(OR($F318 &gt;= BP$6, $G318 &lt; BO$6), 0, 2)+1)</f>
        <v/>
      </c>
      <c r="BP318" s="71" t="str">
        <f ca="1">INDEX({"","_","-","="},IF(OR($D318 &gt;= BQ$6, $E318 &lt; BP$6), 0, 1)+IF(OR($F318 &gt;= BQ$6, $G318 &lt; BP$6), 0, 2)+1)</f>
        <v/>
      </c>
      <c r="BQ318" s="71" t="str">
        <f ca="1">INDEX({"","_","-","="},IF(OR($D318 &gt;= BR$6, $E318 &lt; BQ$6), 0, 1)+IF(OR($F318 &gt;= BR$6, $G318 &lt; BQ$6), 0, 2)+1)</f>
        <v/>
      </c>
      <c r="BR318" s="71" t="str">
        <f ca="1">INDEX({"","_","-","="},IF(OR($D318 &gt;= BS$6, $E318 &lt; BR$6), 0, 1)+IF(OR($F318 &gt;= BS$6, $G318 &lt; BR$6), 0, 2)+1)</f>
        <v/>
      </c>
      <c r="BS318" s="71" t="str">
        <f ca="1">INDEX({"","_","-","="},IF(OR($D318 &gt;= BT$6, $E318 &lt; BS$6), 0, 1)+IF(OR($F318 &gt;= BT$6, $G318 &lt; BS$6), 0, 2)+1)</f>
        <v/>
      </c>
      <c r="BT318" s="71" t="str">
        <f ca="1">INDEX({"","_","-","="},IF(OR($D318 &gt;= BU$6, $E318 &lt; BT$6), 0, 1)+IF(OR($F318 &gt;= BU$6, $G318 &lt; BT$6), 0, 2)+1)</f>
        <v/>
      </c>
      <c r="BU318" s="71" t="str">
        <f ca="1">INDEX({"","_","-","="},IF(OR($D318 &gt;= BV$6, $E318 &lt; BU$6), 0, 1)+IF(OR($F318 &gt;= BV$6, $G318 &lt; BU$6), 0, 2)+1)</f>
        <v/>
      </c>
      <c r="BV318" s="71" t="str">
        <f ca="1">INDEX({"","_","-","="},IF(OR($D318 &gt;= BW$6, $E318 &lt; BV$6), 0, 1)+IF(OR($F318 &gt;= BW$6, $G318 &lt; BV$6), 0, 2)+1)</f>
        <v/>
      </c>
      <c r="BW318" s="71" t="str">
        <f ca="1">INDEX({"","_","-","="},IF(OR($D318 &gt;= BX$6, $E318 &lt; BW$6), 0, 1)+IF(OR($F318 &gt;= BX$6, $G318 &lt; BW$6), 0, 2)+1)</f>
        <v/>
      </c>
      <c r="BX318" s="71" t="str">
        <f ca="1">INDEX({"","_","-","="},IF(OR($D318 &gt;= BY$6, $E318 &lt; BX$6), 0, 1)+IF(OR($F318 &gt;= BY$6, $G318 &lt; BX$6), 0, 2)+1)</f>
        <v/>
      </c>
      <c r="BY318" s="71" t="str">
        <f ca="1">INDEX({"","_","-","="},IF(OR($D318 &gt;= BZ$6, $E318 &lt; BY$6), 0, 1)+IF(OR($F318 &gt;= BZ$6, $G318 &lt; BY$6), 0, 2)+1)</f>
        <v/>
      </c>
      <c r="BZ318" s="71" t="str">
        <f ca="1">INDEX({"","_","-","="},IF(OR($D318 &gt;= CA$6, $E318 &lt; BZ$6), 0, 1)+IF(OR($F318 &gt;= CA$6, $G318 &lt; BZ$6), 0, 2)+1)</f>
        <v/>
      </c>
      <c r="CA318" s="71" t="str">
        <f ca="1">INDEX({"","_","-","="},IF(OR($D318 &gt;= CB$6, $E318 &lt; CA$6), 0, 1)+IF(OR($F318 &gt;= CB$6, $G318 &lt; CA$6), 0, 2)+1)</f>
        <v/>
      </c>
      <c r="CB318" s="71" t="str">
        <f ca="1">INDEX({"","_","-","="},IF(OR($D318 &gt;= CC$6, $E318 &lt; CB$6), 0, 1)+IF(OR($F318 &gt;= CC$6, $G318 &lt; CB$6), 0, 2)+1)</f>
        <v/>
      </c>
      <c r="CC318" s="71" t="str">
        <f ca="1">INDEX({"","_","-","="},IF(OR($D318 &gt;= CD$6, $E318 &lt; CC$6), 0, 1)+IF(OR($F318 &gt;= CD$6, $G318 &lt; CC$6), 0, 2)+1)</f>
        <v/>
      </c>
      <c r="CD318" s="71" t="str">
        <f ca="1">INDEX({"","_","-","="},IF(OR($D318 &gt;= CE$6, $E318 &lt; CD$6), 0, 1)+IF(OR($F318 &gt;= CE$6, $G318 &lt; CD$6), 0, 2)+1)</f>
        <v/>
      </c>
    </row>
    <row r="319" spans="1:82">
      <c r="A319" s="8" t="str">
        <f ca="1">IF('临-进度'!N314,'临-进度'!$A314,"")</f>
        <v/>
      </c>
      <c r="B319" s="8" t="str">
        <f ca="1">IF('临-进度'!N314,'临-进度'!$B314,"")</f>
        <v/>
      </c>
      <c r="C319" s="8" t="str">
        <f ca="1">IF('临-进度'!N314,'临-进度'!$F314,"")</f>
        <v/>
      </c>
      <c r="D319" s="42" t="str">
        <f ca="1">IF('临-进度'!$N314,'临-进度'!$J314,"")</f>
        <v/>
      </c>
      <c r="E319" s="42" t="str">
        <f ca="1">IF('临-进度'!$N314,'临-进度'!$AF314,"")</f>
        <v/>
      </c>
      <c r="F319" s="42" t="str">
        <f ca="1">IF('临-进度'!$N314,'临-进度'!$K314,"")</f>
        <v/>
      </c>
      <c r="G319" s="76" t="str">
        <f ca="1">IF('临-进度'!$N314,'临-进度'!$AG314,"")</f>
        <v/>
      </c>
      <c r="H319" s="71" t="str">
        <f ca="1">INDEX({"","_","-","="},IF(OR($D319 &gt;= I$6, $E319 &lt; H$6), 0, 1)+IF(OR($F319 &gt;= I$6, $G319 &lt; H$6), 0, 2)+1)</f>
        <v/>
      </c>
      <c r="I319" s="71" t="str">
        <f ca="1">INDEX({"","_","-","="},IF(OR($D319 &gt;= J$6, $E319 &lt; I$6), 0, 1)+IF(OR($F319 &gt;= J$6, $G319 &lt; I$6), 0, 2)+1)</f>
        <v/>
      </c>
      <c r="J319" s="71" t="str">
        <f ca="1">INDEX({"","_","-","="},IF(OR($D319 &gt;= K$6, $E319 &lt; J$6), 0, 1)+IF(OR($F319 &gt;= K$6, $G319 &lt; J$6), 0, 2)+1)</f>
        <v/>
      </c>
      <c r="K319" s="71" t="str">
        <f ca="1">INDEX({"","_","-","="},IF(OR($D319 &gt;= L$6, $E319 &lt; K$6), 0, 1)+IF(OR($F319 &gt;= L$6, $G319 &lt; K$6), 0, 2)+1)</f>
        <v/>
      </c>
      <c r="L319" s="71" t="str">
        <f ca="1">INDEX({"","_","-","="},IF(OR($D319 &gt;= M$6, $E319 &lt; L$6), 0, 1)+IF(OR($F319 &gt;= M$6, $G319 &lt; L$6), 0, 2)+1)</f>
        <v/>
      </c>
      <c r="M319" s="71" t="str">
        <f ca="1">INDEX({"","_","-","="},IF(OR($D319 &gt;= N$6, $E319 &lt; M$6), 0, 1)+IF(OR($F319 &gt;= N$6, $G319 &lt; M$6), 0, 2)+1)</f>
        <v/>
      </c>
      <c r="N319" s="71" t="str">
        <f ca="1">INDEX({"","_","-","="},IF(OR($D319 &gt;= O$6, $E319 &lt; N$6), 0, 1)+IF(OR($F319 &gt;= O$6, $G319 &lt; N$6), 0, 2)+1)</f>
        <v/>
      </c>
      <c r="O319" s="71" t="str">
        <f ca="1">INDEX({"","_","-","="},IF(OR($D319 &gt;= P$6, $E319 &lt; O$6), 0, 1)+IF(OR($F319 &gt;= P$6, $G319 &lt; O$6), 0, 2)+1)</f>
        <v/>
      </c>
      <c r="P319" s="71" t="str">
        <f ca="1">INDEX({"","_","-","="},IF(OR($D319 &gt;= Q$6, $E319 &lt; P$6), 0, 1)+IF(OR($F319 &gt;= Q$6, $G319 &lt; P$6), 0, 2)+1)</f>
        <v/>
      </c>
      <c r="Q319" s="71" t="str">
        <f ca="1">INDEX({"","_","-","="},IF(OR($D319 &gt;= R$6, $E319 &lt; Q$6), 0, 1)+IF(OR($F319 &gt;= R$6, $G319 &lt; Q$6), 0, 2)+1)</f>
        <v/>
      </c>
      <c r="R319" s="71" t="str">
        <f ca="1">INDEX({"","_","-","="},IF(OR($D319 &gt;= S$6, $E319 &lt; R$6), 0, 1)+IF(OR($F319 &gt;= S$6, $G319 &lt; R$6), 0, 2)+1)</f>
        <v/>
      </c>
      <c r="S319" s="71" t="str">
        <f ca="1">INDEX({"","_","-","="},IF(OR($D319 &gt;= T$6, $E319 &lt; S$6), 0, 1)+IF(OR($F319 &gt;= T$6, $G319 &lt; S$6), 0, 2)+1)</f>
        <v/>
      </c>
      <c r="T319" s="71" t="str">
        <f ca="1">INDEX({"","_","-","="},IF(OR($D319 &gt;= U$6, $E319 &lt; T$6), 0, 1)+IF(OR($F319 &gt;= U$6, $G319 &lt; T$6), 0, 2)+1)</f>
        <v/>
      </c>
      <c r="U319" s="71" t="str">
        <f ca="1">INDEX({"","_","-","="},IF(OR($D319 &gt;= V$6, $E319 &lt; U$6), 0, 1)+IF(OR($F319 &gt;= V$6, $G319 &lt; U$6), 0, 2)+1)</f>
        <v/>
      </c>
      <c r="V319" s="71" t="str">
        <f ca="1">INDEX({"","_","-","="},IF(OR($D319 &gt;= W$6, $E319 &lt; V$6), 0, 1)+IF(OR($F319 &gt;= W$6, $G319 &lt; V$6), 0, 2)+1)</f>
        <v/>
      </c>
      <c r="W319" s="71" t="str">
        <f ca="1">INDEX({"","_","-","="},IF(OR($D319 &gt;= X$6, $E319 &lt; W$6), 0, 1)+IF(OR($F319 &gt;= X$6, $G319 &lt; W$6), 0, 2)+1)</f>
        <v/>
      </c>
      <c r="X319" s="71" t="str">
        <f ca="1">INDEX({"","_","-","="},IF(OR($D319 &gt;= Y$6, $E319 &lt; X$6), 0, 1)+IF(OR($F319 &gt;= Y$6, $G319 &lt; X$6), 0, 2)+1)</f>
        <v/>
      </c>
      <c r="Y319" s="71" t="str">
        <f ca="1">INDEX({"","_","-","="},IF(OR($D319 &gt;= Z$6, $E319 &lt; Y$6), 0, 1)+IF(OR($F319 &gt;= Z$6, $G319 &lt; Y$6), 0, 2)+1)</f>
        <v/>
      </c>
      <c r="Z319" s="71" t="str">
        <f ca="1">INDEX({"","_","-","="},IF(OR($D319 &gt;= AA$6, $E319 &lt; Z$6), 0, 1)+IF(OR($F319 &gt;= AA$6, $G319 &lt; Z$6), 0, 2)+1)</f>
        <v/>
      </c>
      <c r="AA319" s="71" t="str">
        <f ca="1">INDEX({"","_","-","="},IF(OR($D319 &gt;= AB$6, $E319 &lt; AA$6), 0, 1)+IF(OR($F319 &gt;= AB$6, $G319 &lt; AA$6), 0, 2)+1)</f>
        <v/>
      </c>
      <c r="AB319" s="71" t="str">
        <f ca="1">INDEX({"","_","-","="},IF(OR($D319 &gt;= AC$6, $E319 &lt; AB$6), 0, 1)+IF(OR($F319 &gt;= AC$6, $G319 &lt; AB$6), 0, 2)+1)</f>
        <v/>
      </c>
      <c r="AC319" s="71" t="str">
        <f ca="1">INDEX({"","_","-","="},IF(OR($D319 &gt;= AD$6, $E319 &lt; AC$6), 0, 1)+IF(OR($F319 &gt;= AD$6, $G319 &lt; AC$6), 0, 2)+1)</f>
        <v/>
      </c>
      <c r="AD319" s="71" t="str">
        <f ca="1">INDEX({"","_","-","="},IF(OR($D319 &gt;= AE$6, $E319 &lt; AD$6), 0, 1)+IF(OR($F319 &gt;= AE$6, $G319 &lt; AD$6), 0, 2)+1)</f>
        <v/>
      </c>
      <c r="AE319" s="71" t="str">
        <f ca="1">INDEX({"","_","-","="},IF(OR($D319 &gt;= AF$6, $E319 &lt; AE$6), 0, 1)+IF(OR($F319 &gt;= AF$6, $G319 &lt; AE$6), 0, 2)+1)</f>
        <v/>
      </c>
      <c r="AF319" s="71" t="str">
        <f ca="1">INDEX({"","_","-","="},IF(OR($D319 &gt;= AG$6, $E319 &lt; AF$6), 0, 1)+IF(OR($F319 &gt;= AG$6, $G319 &lt; AF$6), 0, 2)+1)</f>
        <v/>
      </c>
      <c r="AG319" s="71" t="str">
        <f ca="1">INDEX({"","_","-","="},IF(OR($D319 &gt;= AH$6, $E319 &lt; AG$6), 0, 1)+IF(OR($F319 &gt;= AH$6, $G319 &lt; AG$6), 0, 2)+1)</f>
        <v/>
      </c>
      <c r="AH319" s="71" t="str">
        <f ca="1">INDEX({"","_","-","="},IF(OR($D319 &gt;= AI$6, $E319 &lt; AH$6), 0, 1)+IF(OR($F319 &gt;= AI$6, $G319 &lt; AH$6), 0, 2)+1)</f>
        <v/>
      </c>
      <c r="AI319" s="71" t="str">
        <f ca="1">INDEX({"","_","-","="},IF(OR($D319 &gt;= AJ$6, $E319 &lt; AI$6), 0, 1)+IF(OR($F319 &gt;= AJ$6, $G319 &lt; AI$6), 0, 2)+1)</f>
        <v/>
      </c>
      <c r="AJ319" s="71" t="str">
        <f ca="1">INDEX({"","_","-","="},IF(OR($D319 &gt;= AK$6, $E319 &lt; AJ$6), 0, 1)+IF(OR($F319 &gt;= AK$6, $G319 &lt; AJ$6), 0, 2)+1)</f>
        <v/>
      </c>
      <c r="AK319" s="71" t="str">
        <f ca="1">INDEX({"","_","-","="},IF(OR($D319 &gt;= AL$6, $E319 &lt; AK$6), 0, 1)+IF(OR($F319 &gt;= AL$6, $G319 &lt; AK$6), 0, 2)+1)</f>
        <v/>
      </c>
      <c r="AL319" s="71" t="str">
        <f ca="1">INDEX({"","_","-","="},IF(OR($D319 &gt;= AM$6, $E319 &lt; AL$6), 0, 1)+IF(OR($F319 &gt;= AM$6, $G319 &lt; AL$6), 0, 2)+1)</f>
        <v/>
      </c>
      <c r="AM319" s="71" t="str">
        <f ca="1">INDEX({"","_","-","="},IF(OR($D319 &gt;= AN$6, $E319 &lt; AM$6), 0, 1)+IF(OR($F319 &gt;= AN$6, $G319 &lt; AM$6), 0, 2)+1)</f>
        <v/>
      </c>
      <c r="AN319" s="71" t="str">
        <f ca="1">INDEX({"","_","-","="},IF(OR($D319 &gt;= AO$6, $E319 &lt; AN$6), 0, 1)+IF(OR($F319 &gt;= AO$6, $G319 &lt; AN$6), 0, 2)+1)</f>
        <v/>
      </c>
      <c r="AO319" s="71" t="str">
        <f ca="1">INDEX({"","_","-","="},IF(OR($D319 &gt;= AP$6, $E319 &lt; AO$6), 0, 1)+IF(OR($F319 &gt;= AP$6, $G319 &lt; AO$6), 0, 2)+1)</f>
        <v/>
      </c>
      <c r="AP319" s="71" t="str">
        <f ca="1">INDEX({"","_","-","="},IF(OR($D319 &gt;= AQ$6, $E319 &lt; AP$6), 0, 1)+IF(OR($F319 &gt;= AQ$6, $G319 &lt; AP$6), 0, 2)+1)</f>
        <v/>
      </c>
      <c r="AQ319" s="71" t="str">
        <f ca="1">INDEX({"","_","-","="},IF(OR($D319 &gt;= AR$6, $E319 &lt; AQ$6), 0, 1)+IF(OR($F319 &gt;= AR$6, $G319 &lt; AQ$6), 0, 2)+1)</f>
        <v/>
      </c>
      <c r="AR319" s="71" t="str">
        <f ca="1">INDEX({"","_","-","="},IF(OR($D319 &gt;= AS$6, $E319 &lt; AR$6), 0, 1)+IF(OR($F319 &gt;= AS$6, $G319 &lt; AR$6), 0, 2)+1)</f>
        <v/>
      </c>
      <c r="AS319" s="71" t="str">
        <f ca="1">INDEX({"","_","-","="},IF(OR($D319 &gt;= AT$6, $E319 &lt; AS$6), 0, 1)+IF(OR($F319 &gt;= AT$6, $G319 &lt; AS$6), 0, 2)+1)</f>
        <v/>
      </c>
      <c r="AT319" s="71" t="str">
        <f ca="1">INDEX({"","_","-","="},IF(OR($D319 &gt;= AU$6, $E319 &lt; AT$6), 0, 1)+IF(OR($F319 &gt;= AU$6, $G319 &lt; AT$6), 0, 2)+1)</f>
        <v/>
      </c>
      <c r="AU319" s="71" t="str">
        <f ca="1">INDEX({"","_","-","="},IF(OR($D319 &gt;= AV$6, $E319 &lt; AU$6), 0, 1)+IF(OR($F319 &gt;= AV$6, $G319 &lt; AU$6), 0, 2)+1)</f>
        <v/>
      </c>
      <c r="AV319" s="71" t="str">
        <f ca="1">INDEX({"","_","-","="},IF(OR($D319 &gt;= AW$6, $E319 &lt; AV$6), 0, 1)+IF(OR($F319 &gt;= AW$6, $G319 &lt; AV$6), 0, 2)+1)</f>
        <v/>
      </c>
      <c r="AW319" s="71" t="str">
        <f ca="1">INDEX({"","_","-","="},IF(OR($D319 &gt;= AX$6, $E319 &lt; AW$6), 0, 1)+IF(OR($F319 &gt;= AX$6, $G319 &lt; AW$6), 0, 2)+1)</f>
        <v/>
      </c>
      <c r="AX319" s="71" t="str">
        <f ca="1">INDEX({"","_","-","="},IF(OR($D319 &gt;= AY$6, $E319 &lt; AX$6), 0, 1)+IF(OR($F319 &gt;= AY$6, $G319 &lt; AX$6), 0, 2)+1)</f>
        <v/>
      </c>
      <c r="AY319" s="71" t="str">
        <f ca="1">INDEX({"","_","-","="},IF(OR($D319 &gt;= AZ$6, $E319 &lt; AY$6), 0, 1)+IF(OR($F319 &gt;= AZ$6, $G319 &lt; AY$6), 0, 2)+1)</f>
        <v/>
      </c>
      <c r="AZ319" s="71" t="str">
        <f ca="1">INDEX({"","_","-","="},IF(OR($D319 &gt;= BA$6, $E319 &lt; AZ$6), 0, 1)+IF(OR($F319 &gt;= BA$6, $G319 &lt; AZ$6), 0, 2)+1)</f>
        <v/>
      </c>
      <c r="BA319" s="71" t="str">
        <f ca="1">INDEX({"","_","-","="},IF(OR($D319 &gt;= BB$6, $E319 &lt; BA$6), 0, 1)+IF(OR($F319 &gt;= BB$6, $G319 &lt; BA$6), 0, 2)+1)</f>
        <v/>
      </c>
      <c r="BB319" s="71" t="str">
        <f ca="1">INDEX({"","_","-","="},IF(OR($D319 &gt;= BC$6, $E319 &lt; BB$6), 0, 1)+IF(OR($F319 &gt;= BC$6, $G319 &lt; BB$6), 0, 2)+1)</f>
        <v/>
      </c>
      <c r="BC319" s="71" t="str">
        <f ca="1">INDEX({"","_","-","="},IF(OR($D319 &gt;= BD$6, $E319 &lt; BC$6), 0, 1)+IF(OR($F319 &gt;= BD$6, $G319 &lt; BC$6), 0, 2)+1)</f>
        <v/>
      </c>
      <c r="BD319" s="71" t="str">
        <f ca="1">INDEX({"","_","-","="},IF(OR($D319 &gt;= BE$6, $E319 &lt; BD$6), 0, 1)+IF(OR($F319 &gt;= BE$6, $G319 &lt; BD$6), 0, 2)+1)</f>
        <v/>
      </c>
      <c r="BE319" s="71" t="str">
        <f ca="1">INDEX({"","_","-","="},IF(OR($D319 &gt;= BF$6, $E319 &lt; BE$6), 0, 1)+IF(OR($F319 &gt;= BF$6, $G319 &lt; BE$6), 0, 2)+1)</f>
        <v/>
      </c>
      <c r="BF319" s="71" t="str">
        <f ca="1">INDEX({"","_","-","="},IF(OR($D319 &gt;= BG$6, $E319 &lt; BF$6), 0, 1)+IF(OR($F319 &gt;= BG$6, $G319 &lt; BF$6), 0, 2)+1)</f>
        <v/>
      </c>
      <c r="BG319" s="71" t="str">
        <f ca="1">INDEX({"","_","-","="},IF(OR($D319 &gt;= BH$6, $E319 &lt; BG$6), 0, 1)+IF(OR($F319 &gt;= BH$6, $G319 &lt; BG$6), 0, 2)+1)</f>
        <v/>
      </c>
      <c r="BH319" s="71" t="str">
        <f ca="1">INDEX({"","_","-","="},IF(OR($D319 &gt;= BI$6, $E319 &lt; BH$6), 0, 1)+IF(OR($F319 &gt;= BI$6, $G319 &lt; BH$6), 0, 2)+1)</f>
        <v/>
      </c>
      <c r="BI319" s="71" t="str">
        <f ca="1">INDEX({"","_","-","="},IF(OR($D319 &gt;= BJ$6, $E319 &lt; BI$6), 0, 1)+IF(OR($F319 &gt;= BJ$6, $G319 &lt; BI$6), 0, 2)+1)</f>
        <v/>
      </c>
      <c r="BJ319" s="71" t="str">
        <f ca="1">INDEX({"","_","-","="},IF(OR($D319 &gt;= BK$6, $E319 &lt; BJ$6), 0, 1)+IF(OR($F319 &gt;= BK$6, $G319 &lt; BJ$6), 0, 2)+1)</f>
        <v/>
      </c>
      <c r="BK319" s="71" t="str">
        <f ca="1">INDEX({"","_","-","="},IF(OR($D319 &gt;= BL$6, $E319 &lt; BK$6), 0, 1)+IF(OR($F319 &gt;= BL$6, $G319 &lt; BK$6), 0, 2)+1)</f>
        <v/>
      </c>
      <c r="BL319" s="71" t="str">
        <f ca="1">INDEX({"","_","-","="},IF(OR($D319 &gt;= BM$6, $E319 &lt; BL$6), 0, 1)+IF(OR($F319 &gt;= BM$6, $G319 &lt; BL$6), 0, 2)+1)</f>
        <v/>
      </c>
      <c r="BM319" s="71" t="str">
        <f ca="1">INDEX({"","_","-","="},IF(OR($D319 &gt;= BN$6, $E319 &lt; BM$6), 0, 1)+IF(OR($F319 &gt;= BN$6, $G319 &lt; BM$6), 0, 2)+1)</f>
        <v/>
      </c>
      <c r="BN319" s="71" t="str">
        <f ca="1">INDEX({"","_","-","="},IF(OR($D319 &gt;= BO$6, $E319 &lt; BN$6), 0, 1)+IF(OR($F319 &gt;= BO$6, $G319 &lt; BN$6), 0, 2)+1)</f>
        <v/>
      </c>
      <c r="BO319" s="71" t="str">
        <f ca="1">INDEX({"","_","-","="},IF(OR($D319 &gt;= BP$6, $E319 &lt; BO$6), 0, 1)+IF(OR($F319 &gt;= BP$6, $G319 &lt; BO$6), 0, 2)+1)</f>
        <v/>
      </c>
      <c r="BP319" s="71" t="str">
        <f ca="1">INDEX({"","_","-","="},IF(OR($D319 &gt;= BQ$6, $E319 &lt; BP$6), 0, 1)+IF(OR($F319 &gt;= BQ$6, $G319 &lt; BP$6), 0, 2)+1)</f>
        <v/>
      </c>
      <c r="BQ319" s="71" t="str">
        <f ca="1">INDEX({"","_","-","="},IF(OR($D319 &gt;= BR$6, $E319 &lt; BQ$6), 0, 1)+IF(OR($F319 &gt;= BR$6, $G319 &lt; BQ$6), 0, 2)+1)</f>
        <v/>
      </c>
      <c r="BR319" s="71" t="str">
        <f ca="1">INDEX({"","_","-","="},IF(OR($D319 &gt;= BS$6, $E319 &lt; BR$6), 0, 1)+IF(OR($F319 &gt;= BS$6, $G319 &lt; BR$6), 0, 2)+1)</f>
        <v/>
      </c>
      <c r="BS319" s="71" t="str">
        <f ca="1">INDEX({"","_","-","="},IF(OR($D319 &gt;= BT$6, $E319 &lt; BS$6), 0, 1)+IF(OR($F319 &gt;= BT$6, $G319 &lt; BS$6), 0, 2)+1)</f>
        <v/>
      </c>
      <c r="BT319" s="71" t="str">
        <f ca="1">INDEX({"","_","-","="},IF(OR($D319 &gt;= BU$6, $E319 &lt; BT$6), 0, 1)+IF(OR($F319 &gt;= BU$6, $G319 &lt; BT$6), 0, 2)+1)</f>
        <v/>
      </c>
      <c r="BU319" s="71" t="str">
        <f ca="1">INDEX({"","_","-","="},IF(OR($D319 &gt;= BV$6, $E319 &lt; BU$6), 0, 1)+IF(OR($F319 &gt;= BV$6, $G319 &lt; BU$6), 0, 2)+1)</f>
        <v/>
      </c>
      <c r="BV319" s="71" t="str">
        <f ca="1">INDEX({"","_","-","="},IF(OR($D319 &gt;= BW$6, $E319 &lt; BV$6), 0, 1)+IF(OR($F319 &gt;= BW$6, $G319 &lt; BV$6), 0, 2)+1)</f>
        <v/>
      </c>
      <c r="BW319" s="71" t="str">
        <f ca="1">INDEX({"","_","-","="},IF(OR($D319 &gt;= BX$6, $E319 &lt; BW$6), 0, 1)+IF(OR($F319 &gt;= BX$6, $G319 &lt; BW$6), 0, 2)+1)</f>
        <v/>
      </c>
      <c r="BX319" s="71" t="str">
        <f ca="1">INDEX({"","_","-","="},IF(OR($D319 &gt;= BY$6, $E319 &lt; BX$6), 0, 1)+IF(OR($F319 &gt;= BY$6, $G319 &lt; BX$6), 0, 2)+1)</f>
        <v/>
      </c>
      <c r="BY319" s="71" t="str">
        <f ca="1">INDEX({"","_","-","="},IF(OR($D319 &gt;= BZ$6, $E319 &lt; BY$6), 0, 1)+IF(OR($F319 &gt;= BZ$6, $G319 &lt; BY$6), 0, 2)+1)</f>
        <v/>
      </c>
      <c r="BZ319" s="71" t="str">
        <f ca="1">INDEX({"","_","-","="},IF(OR($D319 &gt;= CA$6, $E319 &lt; BZ$6), 0, 1)+IF(OR($F319 &gt;= CA$6, $G319 &lt; BZ$6), 0, 2)+1)</f>
        <v/>
      </c>
      <c r="CA319" s="71" t="str">
        <f ca="1">INDEX({"","_","-","="},IF(OR($D319 &gt;= CB$6, $E319 &lt; CA$6), 0, 1)+IF(OR($F319 &gt;= CB$6, $G319 &lt; CA$6), 0, 2)+1)</f>
        <v/>
      </c>
      <c r="CB319" s="71" t="str">
        <f ca="1">INDEX({"","_","-","="},IF(OR($D319 &gt;= CC$6, $E319 &lt; CB$6), 0, 1)+IF(OR($F319 &gt;= CC$6, $G319 &lt; CB$6), 0, 2)+1)</f>
        <v/>
      </c>
      <c r="CC319" s="71" t="str">
        <f ca="1">INDEX({"","_","-","="},IF(OR($D319 &gt;= CD$6, $E319 &lt; CC$6), 0, 1)+IF(OR($F319 &gt;= CD$6, $G319 &lt; CC$6), 0, 2)+1)</f>
        <v/>
      </c>
      <c r="CD319" s="71" t="str">
        <f ca="1">INDEX({"","_","-","="},IF(OR($D319 &gt;= CE$6, $E319 &lt; CD$6), 0, 1)+IF(OR($F319 &gt;= CE$6, $G319 &lt; CD$6), 0, 2)+1)</f>
        <v/>
      </c>
    </row>
    <row r="320" spans="1:82">
      <c r="A320" s="8" t="str">
        <f ca="1">IF('临-进度'!N315,'临-进度'!$A315,"")</f>
        <v/>
      </c>
      <c r="B320" s="8" t="str">
        <f ca="1">IF('临-进度'!N315,'临-进度'!$B315,"")</f>
        <v/>
      </c>
      <c r="C320" s="8" t="str">
        <f ca="1">IF('临-进度'!N315,'临-进度'!$F315,"")</f>
        <v/>
      </c>
      <c r="D320" s="42" t="str">
        <f ca="1">IF('临-进度'!$N315,'临-进度'!$J315,"")</f>
        <v/>
      </c>
      <c r="E320" s="42" t="str">
        <f ca="1">IF('临-进度'!$N315,'临-进度'!$AF315,"")</f>
        <v/>
      </c>
      <c r="F320" s="42" t="str">
        <f ca="1">IF('临-进度'!$N315,'临-进度'!$K315,"")</f>
        <v/>
      </c>
      <c r="G320" s="76" t="str">
        <f ca="1">IF('临-进度'!$N315,'临-进度'!$AG315,"")</f>
        <v/>
      </c>
      <c r="H320" s="71" t="str">
        <f ca="1">INDEX({"","_","-","="},IF(OR($D320 &gt;= I$6, $E320 &lt; H$6), 0, 1)+IF(OR($F320 &gt;= I$6, $G320 &lt; H$6), 0, 2)+1)</f>
        <v/>
      </c>
      <c r="I320" s="71" t="str">
        <f ca="1">INDEX({"","_","-","="},IF(OR($D320 &gt;= J$6, $E320 &lt; I$6), 0, 1)+IF(OR($F320 &gt;= J$6, $G320 &lt; I$6), 0, 2)+1)</f>
        <v/>
      </c>
      <c r="J320" s="71" t="str">
        <f ca="1">INDEX({"","_","-","="},IF(OR($D320 &gt;= K$6, $E320 &lt; J$6), 0, 1)+IF(OR($F320 &gt;= K$6, $G320 &lt; J$6), 0, 2)+1)</f>
        <v/>
      </c>
      <c r="K320" s="71" t="str">
        <f ca="1">INDEX({"","_","-","="},IF(OR($D320 &gt;= L$6, $E320 &lt; K$6), 0, 1)+IF(OR($F320 &gt;= L$6, $G320 &lt; K$6), 0, 2)+1)</f>
        <v/>
      </c>
      <c r="L320" s="71" t="str">
        <f ca="1">INDEX({"","_","-","="},IF(OR($D320 &gt;= M$6, $E320 &lt; L$6), 0, 1)+IF(OR($F320 &gt;= M$6, $G320 &lt; L$6), 0, 2)+1)</f>
        <v/>
      </c>
      <c r="M320" s="71" t="str">
        <f ca="1">INDEX({"","_","-","="},IF(OR($D320 &gt;= N$6, $E320 &lt; M$6), 0, 1)+IF(OR($F320 &gt;= N$6, $G320 &lt; M$6), 0, 2)+1)</f>
        <v/>
      </c>
      <c r="N320" s="71" t="str">
        <f ca="1">INDEX({"","_","-","="},IF(OR($D320 &gt;= O$6, $E320 &lt; N$6), 0, 1)+IF(OR($F320 &gt;= O$6, $G320 &lt; N$6), 0, 2)+1)</f>
        <v/>
      </c>
      <c r="O320" s="71" t="str">
        <f ca="1">INDEX({"","_","-","="},IF(OR($D320 &gt;= P$6, $E320 &lt; O$6), 0, 1)+IF(OR($F320 &gt;= P$6, $G320 &lt; O$6), 0, 2)+1)</f>
        <v/>
      </c>
      <c r="P320" s="71" t="str">
        <f ca="1">INDEX({"","_","-","="},IF(OR($D320 &gt;= Q$6, $E320 &lt; P$6), 0, 1)+IF(OR($F320 &gt;= Q$6, $G320 &lt; P$6), 0, 2)+1)</f>
        <v/>
      </c>
      <c r="Q320" s="71" t="str">
        <f ca="1">INDEX({"","_","-","="},IF(OR($D320 &gt;= R$6, $E320 &lt; Q$6), 0, 1)+IF(OR($F320 &gt;= R$6, $G320 &lt; Q$6), 0, 2)+1)</f>
        <v/>
      </c>
      <c r="R320" s="71" t="str">
        <f ca="1">INDEX({"","_","-","="},IF(OR($D320 &gt;= S$6, $E320 &lt; R$6), 0, 1)+IF(OR($F320 &gt;= S$6, $G320 &lt; R$6), 0, 2)+1)</f>
        <v/>
      </c>
      <c r="S320" s="71" t="str">
        <f ca="1">INDEX({"","_","-","="},IF(OR($D320 &gt;= T$6, $E320 &lt; S$6), 0, 1)+IF(OR($F320 &gt;= T$6, $G320 &lt; S$6), 0, 2)+1)</f>
        <v/>
      </c>
      <c r="T320" s="71" t="str">
        <f ca="1">INDEX({"","_","-","="},IF(OR($D320 &gt;= U$6, $E320 &lt; T$6), 0, 1)+IF(OR($F320 &gt;= U$6, $G320 &lt; T$6), 0, 2)+1)</f>
        <v/>
      </c>
      <c r="U320" s="71" t="str">
        <f ca="1">INDEX({"","_","-","="},IF(OR($D320 &gt;= V$6, $E320 &lt; U$6), 0, 1)+IF(OR($F320 &gt;= V$6, $G320 &lt; U$6), 0, 2)+1)</f>
        <v/>
      </c>
      <c r="V320" s="71" t="str">
        <f ca="1">INDEX({"","_","-","="},IF(OR($D320 &gt;= W$6, $E320 &lt; V$6), 0, 1)+IF(OR($F320 &gt;= W$6, $G320 &lt; V$6), 0, 2)+1)</f>
        <v/>
      </c>
      <c r="W320" s="71" t="str">
        <f ca="1">INDEX({"","_","-","="},IF(OR($D320 &gt;= X$6, $E320 &lt; W$6), 0, 1)+IF(OR($F320 &gt;= X$6, $G320 &lt; W$6), 0, 2)+1)</f>
        <v/>
      </c>
      <c r="X320" s="71" t="str">
        <f ca="1">INDEX({"","_","-","="},IF(OR($D320 &gt;= Y$6, $E320 &lt; X$6), 0, 1)+IF(OR($F320 &gt;= Y$6, $G320 &lt; X$6), 0, 2)+1)</f>
        <v/>
      </c>
      <c r="Y320" s="71" t="str">
        <f ca="1">INDEX({"","_","-","="},IF(OR($D320 &gt;= Z$6, $E320 &lt; Y$6), 0, 1)+IF(OR($F320 &gt;= Z$6, $G320 &lt; Y$6), 0, 2)+1)</f>
        <v/>
      </c>
      <c r="Z320" s="71" t="str">
        <f ca="1">INDEX({"","_","-","="},IF(OR($D320 &gt;= AA$6, $E320 &lt; Z$6), 0, 1)+IF(OR($F320 &gt;= AA$6, $G320 &lt; Z$6), 0, 2)+1)</f>
        <v/>
      </c>
      <c r="AA320" s="71" t="str">
        <f ca="1">INDEX({"","_","-","="},IF(OR($D320 &gt;= AB$6, $E320 &lt; AA$6), 0, 1)+IF(OR($F320 &gt;= AB$6, $G320 &lt; AA$6), 0, 2)+1)</f>
        <v/>
      </c>
      <c r="AB320" s="71" t="str">
        <f ca="1">INDEX({"","_","-","="},IF(OR($D320 &gt;= AC$6, $E320 &lt; AB$6), 0, 1)+IF(OR($F320 &gt;= AC$6, $G320 &lt; AB$6), 0, 2)+1)</f>
        <v/>
      </c>
      <c r="AC320" s="71" t="str">
        <f ca="1">INDEX({"","_","-","="},IF(OR($D320 &gt;= AD$6, $E320 &lt; AC$6), 0, 1)+IF(OR($F320 &gt;= AD$6, $G320 &lt; AC$6), 0, 2)+1)</f>
        <v/>
      </c>
      <c r="AD320" s="71" t="str">
        <f ca="1">INDEX({"","_","-","="},IF(OR($D320 &gt;= AE$6, $E320 &lt; AD$6), 0, 1)+IF(OR($F320 &gt;= AE$6, $G320 &lt; AD$6), 0, 2)+1)</f>
        <v/>
      </c>
      <c r="AE320" s="71" t="str">
        <f ca="1">INDEX({"","_","-","="},IF(OR($D320 &gt;= AF$6, $E320 &lt; AE$6), 0, 1)+IF(OR($F320 &gt;= AF$6, $G320 &lt; AE$6), 0, 2)+1)</f>
        <v/>
      </c>
      <c r="AF320" s="71" t="str">
        <f ca="1">INDEX({"","_","-","="},IF(OR($D320 &gt;= AG$6, $E320 &lt; AF$6), 0, 1)+IF(OR($F320 &gt;= AG$6, $G320 &lt; AF$6), 0, 2)+1)</f>
        <v/>
      </c>
      <c r="AG320" s="71" t="str">
        <f ca="1">INDEX({"","_","-","="},IF(OR($D320 &gt;= AH$6, $E320 &lt; AG$6), 0, 1)+IF(OR($F320 &gt;= AH$6, $G320 &lt; AG$6), 0, 2)+1)</f>
        <v/>
      </c>
      <c r="AH320" s="71" t="str">
        <f ca="1">INDEX({"","_","-","="},IF(OR($D320 &gt;= AI$6, $E320 &lt; AH$6), 0, 1)+IF(OR($F320 &gt;= AI$6, $G320 &lt; AH$6), 0, 2)+1)</f>
        <v/>
      </c>
      <c r="AI320" s="71" t="str">
        <f ca="1">INDEX({"","_","-","="},IF(OR($D320 &gt;= AJ$6, $E320 &lt; AI$6), 0, 1)+IF(OR($F320 &gt;= AJ$6, $G320 &lt; AI$6), 0, 2)+1)</f>
        <v/>
      </c>
      <c r="AJ320" s="71" t="str">
        <f ca="1">INDEX({"","_","-","="},IF(OR($D320 &gt;= AK$6, $E320 &lt; AJ$6), 0, 1)+IF(OR($F320 &gt;= AK$6, $G320 &lt; AJ$6), 0, 2)+1)</f>
        <v/>
      </c>
      <c r="AK320" s="71" t="str">
        <f ca="1">INDEX({"","_","-","="},IF(OR($D320 &gt;= AL$6, $E320 &lt; AK$6), 0, 1)+IF(OR($F320 &gt;= AL$6, $G320 &lt; AK$6), 0, 2)+1)</f>
        <v/>
      </c>
      <c r="AL320" s="71" t="str">
        <f ca="1">INDEX({"","_","-","="},IF(OR($D320 &gt;= AM$6, $E320 &lt; AL$6), 0, 1)+IF(OR($F320 &gt;= AM$6, $G320 &lt; AL$6), 0, 2)+1)</f>
        <v/>
      </c>
      <c r="AM320" s="71" t="str">
        <f ca="1">INDEX({"","_","-","="},IF(OR($D320 &gt;= AN$6, $E320 &lt; AM$6), 0, 1)+IF(OR($F320 &gt;= AN$6, $G320 &lt; AM$6), 0, 2)+1)</f>
        <v/>
      </c>
      <c r="AN320" s="71" t="str">
        <f ca="1">INDEX({"","_","-","="},IF(OR($D320 &gt;= AO$6, $E320 &lt; AN$6), 0, 1)+IF(OR($F320 &gt;= AO$6, $G320 &lt; AN$6), 0, 2)+1)</f>
        <v/>
      </c>
      <c r="AO320" s="71" t="str">
        <f ca="1">INDEX({"","_","-","="},IF(OR($D320 &gt;= AP$6, $E320 &lt; AO$6), 0, 1)+IF(OR($F320 &gt;= AP$6, $G320 &lt; AO$6), 0, 2)+1)</f>
        <v/>
      </c>
      <c r="AP320" s="71" t="str">
        <f ca="1">INDEX({"","_","-","="},IF(OR($D320 &gt;= AQ$6, $E320 &lt; AP$6), 0, 1)+IF(OR($F320 &gt;= AQ$6, $G320 &lt; AP$6), 0, 2)+1)</f>
        <v/>
      </c>
      <c r="AQ320" s="71" t="str">
        <f ca="1">INDEX({"","_","-","="},IF(OR($D320 &gt;= AR$6, $E320 &lt; AQ$6), 0, 1)+IF(OR($F320 &gt;= AR$6, $G320 &lt; AQ$6), 0, 2)+1)</f>
        <v/>
      </c>
      <c r="AR320" s="71" t="str">
        <f ca="1">INDEX({"","_","-","="},IF(OR($D320 &gt;= AS$6, $E320 &lt; AR$6), 0, 1)+IF(OR($F320 &gt;= AS$6, $G320 &lt; AR$6), 0, 2)+1)</f>
        <v/>
      </c>
      <c r="AS320" s="71" t="str">
        <f ca="1">INDEX({"","_","-","="},IF(OR($D320 &gt;= AT$6, $E320 &lt; AS$6), 0, 1)+IF(OR($F320 &gt;= AT$6, $G320 &lt; AS$6), 0, 2)+1)</f>
        <v/>
      </c>
      <c r="AT320" s="71" t="str">
        <f ca="1">INDEX({"","_","-","="},IF(OR($D320 &gt;= AU$6, $E320 &lt; AT$6), 0, 1)+IF(OR($F320 &gt;= AU$6, $G320 &lt; AT$6), 0, 2)+1)</f>
        <v/>
      </c>
      <c r="AU320" s="71" t="str">
        <f ca="1">INDEX({"","_","-","="},IF(OR($D320 &gt;= AV$6, $E320 &lt; AU$6), 0, 1)+IF(OR($F320 &gt;= AV$6, $G320 &lt; AU$6), 0, 2)+1)</f>
        <v/>
      </c>
      <c r="AV320" s="71" t="str">
        <f ca="1">INDEX({"","_","-","="},IF(OR($D320 &gt;= AW$6, $E320 &lt; AV$6), 0, 1)+IF(OR($F320 &gt;= AW$6, $G320 &lt; AV$6), 0, 2)+1)</f>
        <v/>
      </c>
      <c r="AW320" s="71" t="str">
        <f ca="1">INDEX({"","_","-","="},IF(OR($D320 &gt;= AX$6, $E320 &lt; AW$6), 0, 1)+IF(OR($F320 &gt;= AX$6, $G320 &lt; AW$6), 0, 2)+1)</f>
        <v/>
      </c>
      <c r="AX320" s="71" t="str">
        <f ca="1">INDEX({"","_","-","="},IF(OR($D320 &gt;= AY$6, $E320 &lt; AX$6), 0, 1)+IF(OR($F320 &gt;= AY$6, $G320 &lt; AX$6), 0, 2)+1)</f>
        <v/>
      </c>
      <c r="AY320" s="71" t="str">
        <f ca="1">INDEX({"","_","-","="},IF(OR($D320 &gt;= AZ$6, $E320 &lt; AY$6), 0, 1)+IF(OR($F320 &gt;= AZ$6, $G320 &lt; AY$6), 0, 2)+1)</f>
        <v/>
      </c>
      <c r="AZ320" s="71" t="str">
        <f ca="1">INDEX({"","_","-","="},IF(OR($D320 &gt;= BA$6, $E320 &lt; AZ$6), 0, 1)+IF(OR($F320 &gt;= BA$6, $G320 &lt; AZ$6), 0, 2)+1)</f>
        <v/>
      </c>
      <c r="BA320" s="71" t="str">
        <f ca="1">INDEX({"","_","-","="},IF(OR($D320 &gt;= BB$6, $E320 &lt; BA$6), 0, 1)+IF(OR($F320 &gt;= BB$6, $G320 &lt; BA$6), 0, 2)+1)</f>
        <v/>
      </c>
      <c r="BB320" s="71" t="str">
        <f ca="1">INDEX({"","_","-","="},IF(OR($D320 &gt;= BC$6, $E320 &lt; BB$6), 0, 1)+IF(OR($F320 &gt;= BC$6, $G320 &lt; BB$6), 0, 2)+1)</f>
        <v/>
      </c>
      <c r="BC320" s="71" t="str">
        <f ca="1">INDEX({"","_","-","="},IF(OR($D320 &gt;= BD$6, $E320 &lt; BC$6), 0, 1)+IF(OR($F320 &gt;= BD$6, $G320 &lt; BC$6), 0, 2)+1)</f>
        <v/>
      </c>
      <c r="BD320" s="71" t="str">
        <f ca="1">INDEX({"","_","-","="},IF(OR($D320 &gt;= BE$6, $E320 &lt; BD$6), 0, 1)+IF(OR($F320 &gt;= BE$6, $G320 &lt; BD$6), 0, 2)+1)</f>
        <v/>
      </c>
      <c r="BE320" s="71" t="str">
        <f ca="1">INDEX({"","_","-","="},IF(OR($D320 &gt;= BF$6, $E320 &lt; BE$6), 0, 1)+IF(OR($F320 &gt;= BF$6, $G320 &lt; BE$6), 0, 2)+1)</f>
        <v/>
      </c>
      <c r="BF320" s="71" t="str">
        <f ca="1">INDEX({"","_","-","="},IF(OR($D320 &gt;= BG$6, $E320 &lt; BF$6), 0, 1)+IF(OR($F320 &gt;= BG$6, $G320 &lt; BF$6), 0, 2)+1)</f>
        <v/>
      </c>
      <c r="BG320" s="71" t="str">
        <f ca="1">INDEX({"","_","-","="},IF(OR($D320 &gt;= BH$6, $E320 &lt; BG$6), 0, 1)+IF(OR($F320 &gt;= BH$6, $G320 &lt; BG$6), 0, 2)+1)</f>
        <v/>
      </c>
      <c r="BH320" s="71" t="str">
        <f ca="1">INDEX({"","_","-","="},IF(OR($D320 &gt;= BI$6, $E320 &lt; BH$6), 0, 1)+IF(OR($F320 &gt;= BI$6, $G320 &lt; BH$6), 0, 2)+1)</f>
        <v/>
      </c>
      <c r="BI320" s="71" t="str">
        <f ca="1">INDEX({"","_","-","="},IF(OR($D320 &gt;= BJ$6, $E320 &lt; BI$6), 0, 1)+IF(OR($F320 &gt;= BJ$6, $G320 &lt; BI$6), 0, 2)+1)</f>
        <v/>
      </c>
      <c r="BJ320" s="71" t="str">
        <f ca="1">INDEX({"","_","-","="},IF(OR($D320 &gt;= BK$6, $E320 &lt; BJ$6), 0, 1)+IF(OR($F320 &gt;= BK$6, $G320 &lt; BJ$6), 0, 2)+1)</f>
        <v/>
      </c>
      <c r="BK320" s="71" t="str">
        <f ca="1">INDEX({"","_","-","="},IF(OR($D320 &gt;= BL$6, $E320 &lt; BK$6), 0, 1)+IF(OR($F320 &gt;= BL$6, $G320 &lt; BK$6), 0, 2)+1)</f>
        <v/>
      </c>
      <c r="BL320" s="71" t="str">
        <f ca="1">INDEX({"","_","-","="},IF(OR($D320 &gt;= BM$6, $E320 &lt; BL$6), 0, 1)+IF(OR($F320 &gt;= BM$6, $G320 &lt; BL$6), 0, 2)+1)</f>
        <v/>
      </c>
      <c r="BM320" s="71" t="str">
        <f ca="1">INDEX({"","_","-","="},IF(OR($D320 &gt;= BN$6, $E320 &lt; BM$6), 0, 1)+IF(OR($F320 &gt;= BN$6, $G320 &lt; BM$6), 0, 2)+1)</f>
        <v/>
      </c>
      <c r="BN320" s="71" t="str">
        <f ca="1">INDEX({"","_","-","="},IF(OR($D320 &gt;= BO$6, $E320 &lt; BN$6), 0, 1)+IF(OR($F320 &gt;= BO$6, $G320 &lt; BN$6), 0, 2)+1)</f>
        <v/>
      </c>
      <c r="BO320" s="71" t="str">
        <f ca="1">INDEX({"","_","-","="},IF(OR($D320 &gt;= BP$6, $E320 &lt; BO$6), 0, 1)+IF(OR($F320 &gt;= BP$6, $G320 &lt; BO$6), 0, 2)+1)</f>
        <v/>
      </c>
      <c r="BP320" s="71" t="str">
        <f ca="1">INDEX({"","_","-","="},IF(OR($D320 &gt;= BQ$6, $E320 &lt; BP$6), 0, 1)+IF(OR($F320 &gt;= BQ$6, $G320 &lt; BP$6), 0, 2)+1)</f>
        <v/>
      </c>
      <c r="BQ320" s="71" t="str">
        <f ca="1">INDEX({"","_","-","="},IF(OR($D320 &gt;= BR$6, $E320 &lt; BQ$6), 0, 1)+IF(OR($F320 &gt;= BR$6, $G320 &lt; BQ$6), 0, 2)+1)</f>
        <v/>
      </c>
      <c r="BR320" s="71" t="str">
        <f ca="1">INDEX({"","_","-","="},IF(OR($D320 &gt;= BS$6, $E320 &lt; BR$6), 0, 1)+IF(OR($F320 &gt;= BS$6, $G320 &lt; BR$6), 0, 2)+1)</f>
        <v/>
      </c>
      <c r="BS320" s="71" t="str">
        <f ca="1">INDEX({"","_","-","="},IF(OR($D320 &gt;= BT$6, $E320 &lt; BS$6), 0, 1)+IF(OR($F320 &gt;= BT$6, $G320 &lt; BS$6), 0, 2)+1)</f>
        <v/>
      </c>
      <c r="BT320" s="71" t="str">
        <f ca="1">INDEX({"","_","-","="},IF(OR($D320 &gt;= BU$6, $E320 &lt; BT$6), 0, 1)+IF(OR($F320 &gt;= BU$6, $G320 &lt; BT$6), 0, 2)+1)</f>
        <v/>
      </c>
      <c r="BU320" s="71" t="str">
        <f ca="1">INDEX({"","_","-","="},IF(OR($D320 &gt;= BV$6, $E320 &lt; BU$6), 0, 1)+IF(OR($F320 &gt;= BV$6, $G320 &lt; BU$6), 0, 2)+1)</f>
        <v/>
      </c>
      <c r="BV320" s="71" t="str">
        <f ca="1">INDEX({"","_","-","="},IF(OR($D320 &gt;= BW$6, $E320 &lt; BV$6), 0, 1)+IF(OR($F320 &gt;= BW$6, $G320 &lt; BV$6), 0, 2)+1)</f>
        <v/>
      </c>
      <c r="BW320" s="71" t="str">
        <f ca="1">INDEX({"","_","-","="},IF(OR($D320 &gt;= BX$6, $E320 &lt; BW$6), 0, 1)+IF(OR($F320 &gt;= BX$6, $G320 &lt; BW$6), 0, 2)+1)</f>
        <v/>
      </c>
      <c r="BX320" s="71" t="str">
        <f ca="1">INDEX({"","_","-","="},IF(OR($D320 &gt;= BY$6, $E320 &lt; BX$6), 0, 1)+IF(OR($F320 &gt;= BY$6, $G320 &lt; BX$6), 0, 2)+1)</f>
        <v/>
      </c>
      <c r="BY320" s="71" t="str">
        <f ca="1">INDEX({"","_","-","="},IF(OR($D320 &gt;= BZ$6, $E320 &lt; BY$6), 0, 1)+IF(OR($F320 &gt;= BZ$6, $G320 &lt; BY$6), 0, 2)+1)</f>
        <v/>
      </c>
      <c r="BZ320" s="71" t="str">
        <f ca="1">INDEX({"","_","-","="},IF(OR($D320 &gt;= CA$6, $E320 &lt; BZ$6), 0, 1)+IF(OR($F320 &gt;= CA$6, $G320 &lt; BZ$6), 0, 2)+1)</f>
        <v/>
      </c>
      <c r="CA320" s="71" t="str">
        <f ca="1">INDEX({"","_","-","="},IF(OR($D320 &gt;= CB$6, $E320 &lt; CA$6), 0, 1)+IF(OR($F320 &gt;= CB$6, $G320 &lt; CA$6), 0, 2)+1)</f>
        <v/>
      </c>
      <c r="CB320" s="71" t="str">
        <f ca="1">INDEX({"","_","-","="},IF(OR($D320 &gt;= CC$6, $E320 &lt; CB$6), 0, 1)+IF(OR($F320 &gt;= CC$6, $G320 &lt; CB$6), 0, 2)+1)</f>
        <v/>
      </c>
      <c r="CC320" s="71" t="str">
        <f ca="1">INDEX({"","_","-","="},IF(OR($D320 &gt;= CD$6, $E320 &lt; CC$6), 0, 1)+IF(OR($F320 &gt;= CD$6, $G320 &lt; CC$6), 0, 2)+1)</f>
        <v/>
      </c>
      <c r="CD320" s="71" t="str">
        <f ca="1">INDEX({"","_","-","="},IF(OR($D320 &gt;= CE$6, $E320 &lt; CD$6), 0, 1)+IF(OR($F320 &gt;= CE$6, $G320 &lt; CD$6), 0, 2)+1)</f>
        <v/>
      </c>
    </row>
    <row r="321" spans="1:82">
      <c r="A321" s="8" t="str">
        <f ca="1">IF('临-进度'!N316,'临-进度'!$A316,"")</f>
        <v/>
      </c>
      <c r="B321" s="8" t="str">
        <f ca="1">IF('临-进度'!N316,'临-进度'!$B316,"")</f>
        <v/>
      </c>
      <c r="C321" s="8" t="str">
        <f ca="1">IF('临-进度'!N316,'临-进度'!$F316,"")</f>
        <v/>
      </c>
      <c r="D321" s="42" t="str">
        <f ca="1">IF('临-进度'!$N316,'临-进度'!$J316,"")</f>
        <v/>
      </c>
      <c r="E321" s="42" t="str">
        <f ca="1">IF('临-进度'!$N316,'临-进度'!$AF316,"")</f>
        <v/>
      </c>
      <c r="F321" s="42" t="str">
        <f ca="1">IF('临-进度'!$N316,'临-进度'!$K316,"")</f>
        <v/>
      </c>
      <c r="G321" s="76" t="str">
        <f ca="1">IF('临-进度'!$N316,'临-进度'!$AG316,"")</f>
        <v/>
      </c>
      <c r="H321" s="71" t="str">
        <f ca="1">INDEX({"","_","-","="},IF(OR($D321 &gt;= I$6, $E321 &lt; H$6), 0, 1)+IF(OR($F321 &gt;= I$6, $G321 &lt; H$6), 0, 2)+1)</f>
        <v/>
      </c>
      <c r="I321" s="71" t="str">
        <f ca="1">INDEX({"","_","-","="},IF(OR($D321 &gt;= J$6, $E321 &lt; I$6), 0, 1)+IF(OR($F321 &gt;= J$6, $G321 &lt; I$6), 0, 2)+1)</f>
        <v/>
      </c>
      <c r="J321" s="71" t="str">
        <f ca="1">INDEX({"","_","-","="},IF(OR($D321 &gt;= K$6, $E321 &lt; J$6), 0, 1)+IF(OR($F321 &gt;= K$6, $G321 &lt; J$6), 0, 2)+1)</f>
        <v/>
      </c>
      <c r="K321" s="71" t="str">
        <f ca="1">INDEX({"","_","-","="},IF(OR($D321 &gt;= L$6, $E321 &lt; K$6), 0, 1)+IF(OR($F321 &gt;= L$6, $G321 &lt; K$6), 0, 2)+1)</f>
        <v/>
      </c>
      <c r="L321" s="71" t="str">
        <f ca="1">INDEX({"","_","-","="},IF(OR($D321 &gt;= M$6, $E321 &lt; L$6), 0, 1)+IF(OR($F321 &gt;= M$6, $G321 &lt; L$6), 0, 2)+1)</f>
        <v/>
      </c>
      <c r="M321" s="71" t="str">
        <f ca="1">INDEX({"","_","-","="},IF(OR($D321 &gt;= N$6, $E321 &lt; M$6), 0, 1)+IF(OR($F321 &gt;= N$6, $G321 &lt; M$6), 0, 2)+1)</f>
        <v/>
      </c>
      <c r="N321" s="71" t="str">
        <f ca="1">INDEX({"","_","-","="},IF(OR($D321 &gt;= O$6, $E321 &lt; N$6), 0, 1)+IF(OR($F321 &gt;= O$6, $G321 &lt; N$6), 0, 2)+1)</f>
        <v/>
      </c>
      <c r="O321" s="71" t="str">
        <f ca="1">INDEX({"","_","-","="},IF(OR($D321 &gt;= P$6, $E321 &lt; O$6), 0, 1)+IF(OR($F321 &gt;= P$6, $G321 &lt; O$6), 0, 2)+1)</f>
        <v/>
      </c>
      <c r="P321" s="71" t="str">
        <f ca="1">INDEX({"","_","-","="},IF(OR($D321 &gt;= Q$6, $E321 &lt; P$6), 0, 1)+IF(OR($F321 &gt;= Q$6, $G321 &lt; P$6), 0, 2)+1)</f>
        <v/>
      </c>
      <c r="Q321" s="71" t="str">
        <f ca="1">INDEX({"","_","-","="},IF(OR($D321 &gt;= R$6, $E321 &lt; Q$6), 0, 1)+IF(OR($F321 &gt;= R$6, $G321 &lt; Q$6), 0, 2)+1)</f>
        <v/>
      </c>
      <c r="R321" s="71" t="str">
        <f ca="1">INDEX({"","_","-","="},IF(OR($D321 &gt;= S$6, $E321 &lt; R$6), 0, 1)+IF(OR($F321 &gt;= S$6, $G321 &lt; R$6), 0, 2)+1)</f>
        <v/>
      </c>
      <c r="S321" s="71" t="str">
        <f ca="1">INDEX({"","_","-","="},IF(OR($D321 &gt;= T$6, $E321 &lt; S$6), 0, 1)+IF(OR($F321 &gt;= T$6, $G321 &lt; S$6), 0, 2)+1)</f>
        <v/>
      </c>
      <c r="T321" s="71" t="str">
        <f ca="1">INDEX({"","_","-","="},IF(OR($D321 &gt;= U$6, $E321 &lt; T$6), 0, 1)+IF(OR($F321 &gt;= U$6, $G321 &lt; T$6), 0, 2)+1)</f>
        <v/>
      </c>
      <c r="U321" s="71" t="str">
        <f ca="1">INDEX({"","_","-","="},IF(OR($D321 &gt;= V$6, $E321 &lt; U$6), 0, 1)+IF(OR($F321 &gt;= V$6, $G321 &lt; U$6), 0, 2)+1)</f>
        <v/>
      </c>
      <c r="V321" s="71" t="str">
        <f ca="1">INDEX({"","_","-","="},IF(OR($D321 &gt;= W$6, $E321 &lt; V$6), 0, 1)+IF(OR($F321 &gt;= W$6, $G321 &lt; V$6), 0, 2)+1)</f>
        <v/>
      </c>
      <c r="W321" s="71" t="str">
        <f ca="1">INDEX({"","_","-","="},IF(OR($D321 &gt;= X$6, $E321 &lt; W$6), 0, 1)+IF(OR($F321 &gt;= X$6, $G321 &lt; W$6), 0, 2)+1)</f>
        <v/>
      </c>
      <c r="X321" s="71" t="str">
        <f ca="1">INDEX({"","_","-","="},IF(OR($D321 &gt;= Y$6, $E321 &lt; X$6), 0, 1)+IF(OR($F321 &gt;= Y$6, $G321 &lt; X$6), 0, 2)+1)</f>
        <v/>
      </c>
      <c r="Y321" s="71" t="str">
        <f ca="1">INDEX({"","_","-","="},IF(OR($D321 &gt;= Z$6, $E321 &lt; Y$6), 0, 1)+IF(OR($F321 &gt;= Z$6, $G321 &lt; Y$6), 0, 2)+1)</f>
        <v/>
      </c>
      <c r="Z321" s="71" t="str">
        <f ca="1">INDEX({"","_","-","="},IF(OR($D321 &gt;= AA$6, $E321 &lt; Z$6), 0, 1)+IF(OR($F321 &gt;= AA$6, $G321 &lt; Z$6), 0, 2)+1)</f>
        <v/>
      </c>
      <c r="AA321" s="71" t="str">
        <f ca="1">INDEX({"","_","-","="},IF(OR($D321 &gt;= AB$6, $E321 &lt; AA$6), 0, 1)+IF(OR($F321 &gt;= AB$6, $G321 &lt; AA$6), 0, 2)+1)</f>
        <v/>
      </c>
      <c r="AB321" s="71" t="str">
        <f ca="1">INDEX({"","_","-","="},IF(OR($D321 &gt;= AC$6, $E321 &lt; AB$6), 0, 1)+IF(OR($F321 &gt;= AC$6, $G321 &lt; AB$6), 0, 2)+1)</f>
        <v/>
      </c>
      <c r="AC321" s="71" t="str">
        <f ca="1">INDEX({"","_","-","="},IF(OR($D321 &gt;= AD$6, $E321 &lt; AC$6), 0, 1)+IF(OR($F321 &gt;= AD$6, $G321 &lt; AC$6), 0, 2)+1)</f>
        <v/>
      </c>
      <c r="AD321" s="71" t="str">
        <f ca="1">INDEX({"","_","-","="},IF(OR($D321 &gt;= AE$6, $E321 &lt; AD$6), 0, 1)+IF(OR($F321 &gt;= AE$6, $G321 &lt; AD$6), 0, 2)+1)</f>
        <v/>
      </c>
      <c r="AE321" s="71" t="str">
        <f ca="1">INDEX({"","_","-","="},IF(OR($D321 &gt;= AF$6, $E321 &lt; AE$6), 0, 1)+IF(OR($F321 &gt;= AF$6, $G321 &lt; AE$6), 0, 2)+1)</f>
        <v/>
      </c>
      <c r="AF321" s="71" t="str">
        <f ca="1">INDEX({"","_","-","="},IF(OR($D321 &gt;= AG$6, $E321 &lt; AF$6), 0, 1)+IF(OR($F321 &gt;= AG$6, $G321 &lt; AF$6), 0, 2)+1)</f>
        <v/>
      </c>
      <c r="AG321" s="71" t="str">
        <f ca="1">INDEX({"","_","-","="},IF(OR($D321 &gt;= AH$6, $E321 &lt; AG$6), 0, 1)+IF(OR($F321 &gt;= AH$6, $G321 &lt; AG$6), 0, 2)+1)</f>
        <v/>
      </c>
      <c r="AH321" s="71" t="str">
        <f ca="1">INDEX({"","_","-","="},IF(OR($D321 &gt;= AI$6, $E321 &lt; AH$6), 0, 1)+IF(OR($F321 &gt;= AI$6, $G321 &lt; AH$6), 0, 2)+1)</f>
        <v/>
      </c>
      <c r="AI321" s="71" t="str">
        <f ca="1">INDEX({"","_","-","="},IF(OR($D321 &gt;= AJ$6, $E321 &lt; AI$6), 0, 1)+IF(OR($F321 &gt;= AJ$6, $G321 &lt; AI$6), 0, 2)+1)</f>
        <v/>
      </c>
      <c r="AJ321" s="71" t="str">
        <f ca="1">INDEX({"","_","-","="},IF(OR($D321 &gt;= AK$6, $E321 &lt; AJ$6), 0, 1)+IF(OR($F321 &gt;= AK$6, $G321 &lt; AJ$6), 0, 2)+1)</f>
        <v/>
      </c>
      <c r="AK321" s="71" t="str">
        <f ca="1">INDEX({"","_","-","="},IF(OR($D321 &gt;= AL$6, $E321 &lt; AK$6), 0, 1)+IF(OR($F321 &gt;= AL$6, $G321 &lt; AK$6), 0, 2)+1)</f>
        <v/>
      </c>
      <c r="AL321" s="71" t="str">
        <f ca="1">INDEX({"","_","-","="},IF(OR($D321 &gt;= AM$6, $E321 &lt; AL$6), 0, 1)+IF(OR($F321 &gt;= AM$6, $G321 &lt; AL$6), 0, 2)+1)</f>
        <v/>
      </c>
      <c r="AM321" s="71" t="str">
        <f ca="1">INDEX({"","_","-","="},IF(OR($D321 &gt;= AN$6, $E321 &lt; AM$6), 0, 1)+IF(OR($F321 &gt;= AN$6, $G321 &lt; AM$6), 0, 2)+1)</f>
        <v/>
      </c>
      <c r="AN321" s="71" t="str">
        <f ca="1">INDEX({"","_","-","="},IF(OR($D321 &gt;= AO$6, $E321 &lt; AN$6), 0, 1)+IF(OR($F321 &gt;= AO$6, $G321 &lt; AN$6), 0, 2)+1)</f>
        <v/>
      </c>
      <c r="AO321" s="71" t="str">
        <f ca="1">INDEX({"","_","-","="},IF(OR($D321 &gt;= AP$6, $E321 &lt; AO$6), 0, 1)+IF(OR($F321 &gt;= AP$6, $G321 &lt; AO$6), 0, 2)+1)</f>
        <v/>
      </c>
      <c r="AP321" s="71" t="str">
        <f ca="1">INDEX({"","_","-","="},IF(OR($D321 &gt;= AQ$6, $E321 &lt; AP$6), 0, 1)+IF(OR($F321 &gt;= AQ$6, $G321 &lt; AP$6), 0, 2)+1)</f>
        <v/>
      </c>
      <c r="AQ321" s="71" t="str">
        <f ca="1">INDEX({"","_","-","="},IF(OR($D321 &gt;= AR$6, $E321 &lt; AQ$6), 0, 1)+IF(OR($F321 &gt;= AR$6, $G321 &lt; AQ$6), 0, 2)+1)</f>
        <v/>
      </c>
      <c r="AR321" s="71" t="str">
        <f ca="1">INDEX({"","_","-","="},IF(OR($D321 &gt;= AS$6, $E321 &lt; AR$6), 0, 1)+IF(OR($F321 &gt;= AS$6, $G321 &lt; AR$6), 0, 2)+1)</f>
        <v/>
      </c>
      <c r="AS321" s="71" t="str">
        <f ca="1">INDEX({"","_","-","="},IF(OR($D321 &gt;= AT$6, $E321 &lt; AS$6), 0, 1)+IF(OR($F321 &gt;= AT$6, $G321 &lt; AS$6), 0, 2)+1)</f>
        <v/>
      </c>
      <c r="AT321" s="71" t="str">
        <f ca="1">INDEX({"","_","-","="},IF(OR($D321 &gt;= AU$6, $E321 &lt; AT$6), 0, 1)+IF(OR($F321 &gt;= AU$6, $G321 &lt; AT$6), 0, 2)+1)</f>
        <v/>
      </c>
      <c r="AU321" s="71" t="str">
        <f ca="1">INDEX({"","_","-","="},IF(OR($D321 &gt;= AV$6, $E321 &lt; AU$6), 0, 1)+IF(OR($F321 &gt;= AV$6, $G321 &lt; AU$6), 0, 2)+1)</f>
        <v/>
      </c>
      <c r="AV321" s="71" t="str">
        <f ca="1">INDEX({"","_","-","="},IF(OR($D321 &gt;= AW$6, $E321 &lt; AV$6), 0, 1)+IF(OR($F321 &gt;= AW$6, $G321 &lt; AV$6), 0, 2)+1)</f>
        <v/>
      </c>
      <c r="AW321" s="71" t="str">
        <f ca="1">INDEX({"","_","-","="},IF(OR($D321 &gt;= AX$6, $E321 &lt; AW$6), 0, 1)+IF(OR($F321 &gt;= AX$6, $G321 &lt; AW$6), 0, 2)+1)</f>
        <v/>
      </c>
      <c r="AX321" s="71" t="str">
        <f ca="1">INDEX({"","_","-","="},IF(OR($D321 &gt;= AY$6, $E321 &lt; AX$6), 0, 1)+IF(OR($F321 &gt;= AY$6, $G321 &lt; AX$6), 0, 2)+1)</f>
        <v/>
      </c>
      <c r="AY321" s="71" t="str">
        <f ca="1">INDEX({"","_","-","="},IF(OR($D321 &gt;= AZ$6, $E321 &lt; AY$6), 0, 1)+IF(OR($F321 &gt;= AZ$6, $G321 &lt; AY$6), 0, 2)+1)</f>
        <v/>
      </c>
      <c r="AZ321" s="71" t="str">
        <f ca="1">INDEX({"","_","-","="},IF(OR($D321 &gt;= BA$6, $E321 &lt; AZ$6), 0, 1)+IF(OR($F321 &gt;= BA$6, $G321 &lt; AZ$6), 0, 2)+1)</f>
        <v/>
      </c>
      <c r="BA321" s="71" t="str">
        <f ca="1">INDEX({"","_","-","="},IF(OR($D321 &gt;= BB$6, $E321 &lt; BA$6), 0, 1)+IF(OR($F321 &gt;= BB$6, $G321 &lt; BA$6), 0, 2)+1)</f>
        <v/>
      </c>
      <c r="BB321" s="71" t="str">
        <f ca="1">INDEX({"","_","-","="},IF(OR($D321 &gt;= BC$6, $E321 &lt; BB$6), 0, 1)+IF(OR($F321 &gt;= BC$6, $G321 &lt; BB$6), 0, 2)+1)</f>
        <v/>
      </c>
      <c r="BC321" s="71" t="str">
        <f ca="1">INDEX({"","_","-","="},IF(OR($D321 &gt;= BD$6, $E321 &lt; BC$6), 0, 1)+IF(OR($F321 &gt;= BD$6, $G321 &lt; BC$6), 0, 2)+1)</f>
        <v/>
      </c>
      <c r="BD321" s="71" t="str">
        <f ca="1">INDEX({"","_","-","="},IF(OR($D321 &gt;= BE$6, $E321 &lt; BD$6), 0, 1)+IF(OR($F321 &gt;= BE$6, $G321 &lt; BD$6), 0, 2)+1)</f>
        <v/>
      </c>
      <c r="BE321" s="71" t="str">
        <f ca="1">INDEX({"","_","-","="},IF(OR($D321 &gt;= BF$6, $E321 &lt; BE$6), 0, 1)+IF(OR($F321 &gt;= BF$6, $G321 &lt; BE$6), 0, 2)+1)</f>
        <v/>
      </c>
      <c r="BF321" s="71" t="str">
        <f ca="1">INDEX({"","_","-","="},IF(OR($D321 &gt;= BG$6, $E321 &lt; BF$6), 0, 1)+IF(OR($F321 &gt;= BG$6, $G321 &lt; BF$6), 0, 2)+1)</f>
        <v/>
      </c>
      <c r="BG321" s="71" t="str">
        <f ca="1">INDEX({"","_","-","="},IF(OR($D321 &gt;= BH$6, $E321 &lt; BG$6), 0, 1)+IF(OR($F321 &gt;= BH$6, $G321 &lt; BG$6), 0, 2)+1)</f>
        <v/>
      </c>
      <c r="BH321" s="71" t="str">
        <f ca="1">INDEX({"","_","-","="},IF(OR($D321 &gt;= BI$6, $E321 &lt; BH$6), 0, 1)+IF(OR($F321 &gt;= BI$6, $G321 &lt; BH$6), 0, 2)+1)</f>
        <v/>
      </c>
      <c r="BI321" s="71" t="str">
        <f ca="1">INDEX({"","_","-","="},IF(OR($D321 &gt;= BJ$6, $E321 &lt; BI$6), 0, 1)+IF(OR($F321 &gt;= BJ$6, $G321 &lt; BI$6), 0, 2)+1)</f>
        <v/>
      </c>
      <c r="BJ321" s="71" t="str">
        <f ca="1">INDEX({"","_","-","="},IF(OR($D321 &gt;= BK$6, $E321 &lt; BJ$6), 0, 1)+IF(OR($F321 &gt;= BK$6, $G321 &lt; BJ$6), 0, 2)+1)</f>
        <v/>
      </c>
      <c r="BK321" s="71" t="str">
        <f ca="1">INDEX({"","_","-","="},IF(OR($D321 &gt;= BL$6, $E321 &lt; BK$6), 0, 1)+IF(OR($F321 &gt;= BL$6, $G321 &lt; BK$6), 0, 2)+1)</f>
        <v/>
      </c>
      <c r="BL321" s="71" t="str">
        <f ca="1">INDEX({"","_","-","="},IF(OR($D321 &gt;= BM$6, $E321 &lt; BL$6), 0, 1)+IF(OR($F321 &gt;= BM$6, $G321 &lt; BL$6), 0, 2)+1)</f>
        <v/>
      </c>
      <c r="BM321" s="71" t="str">
        <f ca="1">INDEX({"","_","-","="},IF(OR($D321 &gt;= BN$6, $E321 &lt; BM$6), 0, 1)+IF(OR($F321 &gt;= BN$6, $G321 &lt; BM$6), 0, 2)+1)</f>
        <v/>
      </c>
      <c r="BN321" s="71" t="str">
        <f ca="1">INDEX({"","_","-","="},IF(OR($D321 &gt;= BO$6, $E321 &lt; BN$6), 0, 1)+IF(OR($F321 &gt;= BO$6, $G321 &lt; BN$6), 0, 2)+1)</f>
        <v/>
      </c>
      <c r="BO321" s="71" t="str">
        <f ca="1">INDEX({"","_","-","="},IF(OR($D321 &gt;= BP$6, $E321 &lt; BO$6), 0, 1)+IF(OR($F321 &gt;= BP$6, $G321 &lt; BO$6), 0, 2)+1)</f>
        <v/>
      </c>
      <c r="BP321" s="71" t="str">
        <f ca="1">INDEX({"","_","-","="},IF(OR($D321 &gt;= BQ$6, $E321 &lt; BP$6), 0, 1)+IF(OR($F321 &gt;= BQ$6, $G321 &lt; BP$6), 0, 2)+1)</f>
        <v/>
      </c>
      <c r="BQ321" s="71" t="str">
        <f ca="1">INDEX({"","_","-","="},IF(OR($D321 &gt;= BR$6, $E321 &lt; BQ$6), 0, 1)+IF(OR($F321 &gt;= BR$6, $G321 &lt; BQ$6), 0, 2)+1)</f>
        <v/>
      </c>
      <c r="BR321" s="71" t="str">
        <f ca="1">INDEX({"","_","-","="},IF(OR($D321 &gt;= BS$6, $E321 &lt; BR$6), 0, 1)+IF(OR($F321 &gt;= BS$6, $G321 &lt; BR$6), 0, 2)+1)</f>
        <v/>
      </c>
      <c r="BS321" s="71" t="str">
        <f ca="1">INDEX({"","_","-","="},IF(OR($D321 &gt;= BT$6, $E321 &lt; BS$6), 0, 1)+IF(OR($F321 &gt;= BT$6, $G321 &lt; BS$6), 0, 2)+1)</f>
        <v/>
      </c>
      <c r="BT321" s="71" t="str">
        <f ca="1">INDEX({"","_","-","="},IF(OR($D321 &gt;= BU$6, $E321 &lt; BT$6), 0, 1)+IF(OR($F321 &gt;= BU$6, $G321 &lt; BT$6), 0, 2)+1)</f>
        <v/>
      </c>
      <c r="BU321" s="71" t="str">
        <f ca="1">INDEX({"","_","-","="},IF(OR($D321 &gt;= BV$6, $E321 &lt; BU$6), 0, 1)+IF(OR($F321 &gt;= BV$6, $G321 &lt; BU$6), 0, 2)+1)</f>
        <v/>
      </c>
      <c r="BV321" s="71" t="str">
        <f ca="1">INDEX({"","_","-","="},IF(OR($D321 &gt;= BW$6, $E321 &lt; BV$6), 0, 1)+IF(OR($F321 &gt;= BW$6, $G321 &lt; BV$6), 0, 2)+1)</f>
        <v/>
      </c>
      <c r="BW321" s="71" t="str">
        <f ca="1">INDEX({"","_","-","="},IF(OR($D321 &gt;= BX$6, $E321 &lt; BW$6), 0, 1)+IF(OR($F321 &gt;= BX$6, $G321 &lt; BW$6), 0, 2)+1)</f>
        <v/>
      </c>
      <c r="BX321" s="71" t="str">
        <f ca="1">INDEX({"","_","-","="},IF(OR($D321 &gt;= BY$6, $E321 &lt; BX$6), 0, 1)+IF(OR($F321 &gt;= BY$6, $G321 &lt; BX$6), 0, 2)+1)</f>
        <v/>
      </c>
      <c r="BY321" s="71" t="str">
        <f ca="1">INDEX({"","_","-","="},IF(OR($D321 &gt;= BZ$6, $E321 &lt; BY$6), 0, 1)+IF(OR($F321 &gt;= BZ$6, $G321 &lt; BY$6), 0, 2)+1)</f>
        <v/>
      </c>
      <c r="BZ321" s="71" t="str">
        <f ca="1">INDEX({"","_","-","="},IF(OR($D321 &gt;= CA$6, $E321 &lt; BZ$6), 0, 1)+IF(OR($F321 &gt;= CA$6, $G321 &lt; BZ$6), 0, 2)+1)</f>
        <v/>
      </c>
      <c r="CA321" s="71" t="str">
        <f ca="1">INDEX({"","_","-","="},IF(OR($D321 &gt;= CB$6, $E321 &lt; CA$6), 0, 1)+IF(OR($F321 &gt;= CB$6, $G321 &lt; CA$6), 0, 2)+1)</f>
        <v/>
      </c>
      <c r="CB321" s="71" t="str">
        <f ca="1">INDEX({"","_","-","="},IF(OR($D321 &gt;= CC$6, $E321 &lt; CB$6), 0, 1)+IF(OR($F321 &gt;= CC$6, $G321 &lt; CB$6), 0, 2)+1)</f>
        <v/>
      </c>
      <c r="CC321" s="71" t="str">
        <f ca="1">INDEX({"","_","-","="},IF(OR($D321 &gt;= CD$6, $E321 &lt; CC$6), 0, 1)+IF(OR($F321 &gt;= CD$6, $G321 &lt; CC$6), 0, 2)+1)</f>
        <v/>
      </c>
      <c r="CD321" s="71" t="str">
        <f ca="1">INDEX({"","_","-","="},IF(OR($D321 &gt;= CE$6, $E321 &lt; CD$6), 0, 1)+IF(OR($F321 &gt;= CE$6, $G321 &lt; CD$6), 0, 2)+1)</f>
        <v/>
      </c>
    </row>
    <row r="322" spans="1:82">
      <c r="A322" s="8" t="str">
        <f ca="1">IF('临-进度'!N317,'临-进度'!$A317,"")</f>
        <v/>
      </c>
      <c r="B322" s="8" t="str">
        <f ca="1">IF('临-进度'!N317,'临-进度'!$B317,"")</f>
        <v/>
      </c>
      <c r="C322" s="8" t="str">
        <f ca="1">IF('临-进度'!N317,'临-进度'!$F317,"")</f>
        <v/>
      </c>
      <c r="D322" s="42" t="str">
        <f ca="1">IF('临-进度'!$N317,'临-进度'!$J317,"")</f>
        <v/>
      </c>
      <c r="E322" s="42" t="str">
        <f ca="1">IF('临-进度'!$N317,'临-进度'!$AF317,"")</f>
        <v/>
      </c>
      <c r="F322" s="42" t="str">
        <f ca="1">IF('临-进度'!$N317,'临-进度'!$K317,"")</f>
        <v/>
      </c>
      <c r="G322" s="76" t="str">
        <f ca="1">IF('临-进度'!$N317,'临-进度'!$AG317,"")</f>
        <v/>
      </c>
      <c r="H322" s="71" t="str">
        <f ca="1">INDEX({"","_","-","="},IF(OR($D322 &gt;= I$6, $E322 &lt; H$6), 0, 1)+IF(OR($F322 &gt;= I$6, $G322 &lt; H$6), 0, 2)+1)</f>
        <v/>
      </c>
      <c r="I322" s="71" t="str">
        <f ca="1">INDEX({"","_","-","="},IF(OR($D322 &gt;= J$6, $E322 &lt; I$6), 0, 1)+IF(OR($F322 &gt;= J$6, $G322 &lt; I$6), 0, 2)+1)</f>
        <v/>
      </c>
      <c r="J322" s="71" t="str">
        <f ca="1">INDEX({"","_","-","="},IF(OR($D322 &gt;= K$6, $E322 &lt; J$6), 0, 1)+IF(OR($F322 &gt;= K$6, $G322 &lt; J$6), 0, 2)+1)</f>
        <v/>
      </c>
      <c r="K322" s="71" t="str">
        <f ca="1">INDEX({"","_","-","="},IF(OR($D322 &gt;= L$6, $E322 &lt; K$6), 0, 1)+IF(OR($F322 &gt;= L$6, $G322 &lt; K$6), 0, 2)+1)</f>
        <v/>
      </c>
      <c r="L322" s="71" t="str">
        <f ca="1">INDEX({"","_","-","="},IF(OR($D322 &gt;= M$6, $E322 &lt; L$6), 0, 1)+IF(OR($F322 &gt;= M$6, $G322 &lt; L$6), 0, 2)+1)</f>
        <v/>
      </c>
      <c r="M322" s="71" t="str">
        <f ca="1">INDEX({"","_","-","="},IF(OR($D322 &gt;= N$6, $E322 &lt; M$6), 0, 1)+IF(OR($F322 &gt;= N$6, $G322 &lt; M$6), 0, 2)+1)</f>
        <v/>
      </c>
      <c r="N322" s="71" t="str">
        <f ca="1">INDEX({"","_","-","="},IF(OR($D322 &gt;= O$6, $E322 &lt; N$6), 0, 1)+IF(OR($F322 &gt;= O$6, $G322 &lt; N$6), 0, 2)+1)</f>
        <v/>
      </c>
      <c r="O322" s="71" t="str">
        <f ca="1">INDEX({"","_","-","="},IF(OR($D322 &gt;= P$6, $E322 &lt; O$6), 0, 1)+IF(OR($F322 &gt;= P$6, $G322 &lt; O$6), 0, 2)+1)</f>
        <v/>
      </c>
      <c r="P322" s="71" t="str">
        <f ca="1">INDEX({"","_","-","="},IF(OR($D322 &gt;= Q$6, $E322 &lt; P$6), 0, 1)+IF(OR($F322 &gt;= Q$6, $G322 &lt; P$6), 0, 2)+1)</f>
        <v/>
      </c>
      <c r="Q322" s="71" t="str">
        <f ca="1">INDEX({"","_","-","="},IF(OR($D322 &gt;= R$6, $E322 &lt; Q$6), 0, 1)+IF(OR($F322 &gt;= R$6, $G322 &lt; Q$6), 0, 2)+1)</f>
        <v/>
      </c>
      <c r="R322" s="71" t="str">
        <f ca="1">INDEX({"","_","-","="},IF(OR($D322 &gt;= S$6, $E322 &lt; R$6), 0, 1)+IF(OR($F322 &gt;= S$6, $G322 &lt; R$6), 0, 2)+1)</f>
        <v/>
      </c>
      <c r="S322" s="71" t="str">
        <f ca="1">INDEX({"","_","-","="},IF(OR($D322 &gt;= T$6, $E322 &lt; S$6), 0, 1)+IF(OR($F322 &gt;= T$6, $G322 &lt; S$6), 0, 2)+1)</f>
        <v/>
      </c>
      <c r="T322" s="71" t="str">
        <f ca="1">INDEX({"","_","-","="},IF(OR($D322 &gt;= U$6, $E322 &lt; T$6), 0, 1)+IF(OR($F322 &gt;= U$6, $G322 &lt; T$6), 0, 2)+1)</f>
        <v/>
      </c>
      <c r="U322" s="71" t="str">
        <f ca="1">INDEX({"","_","-","="},IF(OR($D322 &gt;= V$6, $E322 &lt; U$6), 0, 1)+IF(OR($F322 &gt;= V$6, $G322 &lt; U$6), 0, 2)+1)</f>
        <v/>
      </c>
      <c r="V322" s="71" t="str">
        <f ca="1">INDEX({"","_","-","="},IF(OR($D322 &gt;= W$6, $E322 &lt; V$6), 0, 1)+IF(OR($F322 &gt;= W$6, $G322 &lt; V$6), 0, 2)+1)</f>
        <v/>
      </c>
      <c r="W322" s="71" t="str">
        <f ca="1">INDEX({"","_","-","="},IF(OR($D322 &gt;= X$6, $E322 &lt; W$6), 0, 1)+IF(OR($F322 &gt;= X$6, $G322 &lt; W$6), 0, 2)+1)</f>
        <v/>
      </c>
      <c r="X322" s="71" t="str">
        <f ca="1">INDEX({"","_","-","="},IF(OR($D322 &gt;= Y$6, $E322 &lt; X$6), 0, 1)+IF(OR($F322 &gt;= Y$6, $G322 &lt; X$6), 0, 2)+1)</f>
        <v/>
      </c>
      <c r="Y322" s="71" t="str">
        <f ca="1">INDEX({"","_","-","="},IF(OR($D322 &gt;= Z$6, $E322 &lt; Y$6), 0, 1)+IF(OR($F322 &gt;= Z$6, $G322 &lt; Y$6), 0, 2)+1)</f>
        <v/>
      </c>
      <c r="Z322" s="71" t="str">
        <f ca="1">INDEX({"","_","-","="},IF(OR($D322 &gt;= AA$6, $E322 &lt; Z$6), 0, 1)+IF(OR($F322 &gt;= AA$6, $G322 &lt; Z$6), 0, 2)+1)</f>
        <v/>
      </c>
      <c r="AA322" s="71" t="str">
        <f ca="1">INDEX({"","_","-","="},IF(OR($D322 &gt;= AB$6, $E322 &lt; AA$6), 0, 1)+IF(OR($F322 &gt;= AB$6, $G322 &lt; AA$6), 0, 2)+1)</f>
        <v/>
      </c>
      <c r="AB322" s="71" t="str">
        <f ca="1">INDEX({"","_","-","="},IF(OR($D322 &gt;= AC$6, $E322 &lt; AB$6), 0, 1)+IF(OR($F322 &gt;= AC$6, $G322 &lt; AB$6), 0, 2)+1)</f>
        <v/>
      </c>
      <c r="AC322" s="71" t="str">
        <f ca="1">INDEX({"","_","-","="},IF(OR($D322 &gt;= AD$6, $E322 &lt; AC$6), 0, 1)+IF(OR($F322 &gt;= AD$6, $G322 &lt; AC$6), 0, 2)+1)</f>
        <v/>
      </c>
      <c r="AD322" s="71" t="str">
        <f ca="1">INDEX({"","_","-","="},IF(OR($D322 &gt;= AE$6, $E322 &lt; AD$6), 0, 1)+IF(OR($F322 &gt;= AE$6, $G322 &lt; AD$6), 0, 2)+1)</f>
        <v/>
      </c>
      <c r="AE322" s="71" t="str">
        <f ca="1">INDEX({"","_","-","="},IF(OR($D322 &gt;= AF$6, $E322 &lt; AE$6), 0, 1)+IF(OR($F322 &gt;= AF$6, $G322 &lt; AE$6), 0, 2)+1)</f>
        <v/>
      </c>
      <c r="AF322" s="71" t="str">
        <f ca="1">INDEX({"","_","-","="},IF(OR($D322 &gt;= AG$6, $E322 &lt; AF$6), 0, 1)+IF(OR($F322 &gt;= AG$6, $G322 &lt; AF$6), 0, 2)+1)</f>
        <v/>
      </c>
      <c r="AG322" s="71" t="str">
        <f ca="1">INDEX({"","_","-","="},IF(OR($D322 &gt;= AH$6, $E322 &lt; AG$6), 0, 1)+IF(OR($F322 &gt;= AH$6, $G322 &lt; AG$6), 0, 2)+1)</f>
        <v/>
      </c>
      <c r="AH322" s="71" t="str">
        <f ca="1">INDEX({"","_","-","="},IF(OR($D322 &gt;= AI$6, $E322 &lt; AH$6), 0, 1)+IF(OR($F322 &gt;= AI$6, $G322 &lt; AH$6), 0, 2)+1)</f>
        <v/>
      </c>
      <c r="AI322" s="71" t="str">
        <f ca="1">INDEX({"","_","-","="},IF(OR($D322 &gt;= AJ$6, $E322 &lt; AI$6), 0, 1)+IF(OR($F322 &gt;= AJ$6, $G322 &lt; AI$6), 0, 2)+1)</f>
        <v/>
      </c>
      <c r="AJ322" s="71" t="str">
        <f ca="1">INDEX({"","_","-","="},IF(OR($D322 &gt;= AK$6, $E322 &lt; AJ$6), 0, 1)+IF(OR($F322 &gt;= AK$6, $G322 &lt; AJ$6), 0, 2)+1)</f>
        <v/>
      </c>
      <c r="AK322" s="71" t="str">
        <f ca="1">INDEX({"","_","-","="},IF(OR($D322 &gt;= AL$6, $E322 &lt; AK$6), 0, 1)+IF(OR($F322 &gt;= AL$6, $G322 &lt; AK$6), 0, 2)+1)</f>
        <v/>
      </c>
      <c r="AL322" s="71" t="str">
        <f ca="1">INDEX({"","_","-","="},IF(OR($D322 &gt;= AM$6, $E322 &lt; AL$6), 0, 1)+IF(OR($F322 &gt;= AM$6, $G322 &lt; AL$6), 0, 2)+1)</f>
        <v/>
      </c>
      <c r="AM322" s="71" t="str">
        <f ca="1">INDEX({"","_","-","="},IF(OR($D322 &gt;= AN$6, $E322 &lt; AM$6), 0, 1)+IF(OR($F322 &gt;= AN$6, $G322 &lt; AM$6), 0, 2)+1)</f>
        <v/>
      </c>
      <c r="AN322" s="71" t="str">
        <f ca="1">INDEX({"","_","-","="},IF(OR($D322 &gt;= AO$6, $E322 &lt; AN$6), 0, 1)+IF(OR($F322 &gt;= AO$6, $G322 &lt; AN$6), 0, 2)+1)</f>
        <v/>
      </c>
      <c r="AO322" s="71" t="str">
        <f ca="1">INDEX({"","_","-","="},IF(OR($D322 &gt;= AP$6, $E322 &lt; AO$6), 0, 1)+IF(OR($F322 &gt;= AP$6, $G322 &lt; AO$6), 0, 2)+1)</f>
        <v/>
      </c>
      <c r="AP322" s="71" t="str">
        <f ca="1">INDEX({"","_","-","="},IF(OR($D322 &gt;= AQ$6, $E322 &lt; AP$6), 0, 1)+IF(OR($F322 &gt;= AQ$6, $G322 &lt; AP$6), 0, 2)+1)</f>
        <v/>
      </c>
      <c r="AQ322" s="71" t="str">
        <f ca="1">INDEX({"","_","-","="},IF(OR($D322 &gt;= AR$6, $E322 &lt; AQ$6), 0, 1)+IF(OR($F322 &gt;= AR$6, $G322 &lt; AQ$6), 0, 2)+1)</f>
        <v/>
      </c>
      <c r="AR322" s="71" t="str">
        <f ca="1">INDEX({"","_","-","="},IF(OR($D322 &gt;= AS$6, $E322 &lt; AR$6), 0, 1)+IF(OR($F322 &gt;= AS$6, $G322 &lt; AR$6), 0, 2)+1)</f>
        <v/>
      </c>
      <c r="AS322" s="71" t="str">
        <f ca="1">INDEX({"","_","-","="},IF(OR($D322 &gt;= AT$6, $E322 &lt; AS$6), 0, 1)+IF(OR($F322 &gt;= AT$6, $G322 &lt; AS$6), 0, 2)+1)</f>
        <v/>
      </c>
      <c r="AT322" s="71" t="str">
        <f ca="1">INDEX({"","_","-","="},IF(OR($D322 &gt;= AU$6, $E322 &lt; AT$6), 0, 1)+IF(OR($F322 &gt;= AU$6, $G322 &lt; AT$6), 0, 2)+1)</f>
        <v/>
      </c>
      <c r="AU322" s="71" t="str">
        <f ca="1">INDEX({"","_","-","="},IF(OR($D322 &gt;= AV$6, $E322 &lt; AU$6), 0, 1)+IF(OR($F322 &gt;= AV$6, $G322 &lt; AU$6), 0, 2)+1)</f>
        <v/>
      </c>
      <c r="AV322" s="71" t="str">
        <f ca="1">INDEX({"","_","-","="},IF(OR($D322 &gt;= AW$6, $E322 &lt; AV$6), 0, 1)+IF(OR($F322 &gt;= AW$6, $G322 &lt; AV$6), 0, 2)+1)</f>
        <v/>
      </c>
      <c r="AW322" s="71" t="str">
        <f ca="1">INDEX({"","_","-","="},IF(OR($D322 &gt;= AX$6, $E322 &lt; AW$6), 0, 1)+IF(OR($F322 &gt;= AX$6, $G322 &lt; AW$6), 0, 2)+1)</f>
        <v/>
      </c>
      <c r="AX322" s="71" t="str">
        <f ca="1">INDEX({"","_","-","="},IF(OR($D322 &gt;= AY$6, $E322 &lt; AX$6), 0, 1)+IF(OR($F322 &gt;= AY$6, $G322 &lt; AX$6), 0, 2)+1)</f>
        <v/>
      </c>
      <c r="AY322" s="71" t="str">
        <f ca="1">INDEX({"","_","-","="},IF(OR($D322 &gt;= AZ$6, $E322 &lt; AY$6), 0, 1)+IF(OR($F322 &gt;= AZ$6, $G322 &lt; AY$6), 0, 2)+1)</f>
        <v/>
      </c>
      <c r="AZ322" s="71" t="str">
        <f ca="1">INDEX({"","_","-","="},IF(OR($D322 &gt;= BA$6, $E322 &lt; AZ$6), 0, 1)+IF(OR($F322 &gt;= BA$6, $G322 &lt; AZ$6), 0, 2)+1)</f>
        <v/>
      </c>
      <c r="BA322" s="71" t="str">
        <f ca="1">INDEX({"","_","-","="},IF(OR($D322 &gt;= BB$6, $E322 &lt; BA$6), 0, 1)+IF(OR($F322 &gt;= BB$6, $G322 &lt; BA$6), 0, 2)+1)</f>
        <v/>
      </c>
      <c r="BB322" s="71" t="str">
        <f ca="1">INDEX({"","_","-","="},IF(OR($D322 &gt;= BC$6, $E322 &lt; BB$6), 0, 1)+IF(OR($F322 &gt;= BC$6, $G322 &lt; BB$6), 0, 2)+1)</f>
        <v/>
      </c>
      <c r="BC322" s="71" t="str">
        <f ca="1">INDEX({"","_","-","="},IF(OR($D322 &gt;= BD$6, $E322 &lt; BC$6), 0, 1)+IF(OR($F322 &gt;= BD$6, $G322 &lt; BC$6), 0, 2)+1)</f>
        <v/>
      </c>
      <c r="BD322" s="71" t="str">
        <f ca="1">INDEX({"","_","-","="},IF(OR($D322 &gt;= BE$6, $E322 &lt; BD$6), 0, 1)+IF(OR($F322 &gt;= BE$6, $G322 &lt; BD$6), 0, 2)+1)</f>
        <v/>
      </c>
      <c r="BE322" s="71" t="str">
        <f ca="1">INDEX({"","_","-","="},IF(OR($D322 &gt;= BF$6, $E322 &lt; BE$6), 0, 1)+IF(OR($F322 &gt;= BF$6, $G322 &lt; BE$6), 0, 2)+1)</f>
        <v/>
      </c>
      <c r="BF322" s="71" t="str">
        <f ca="1">INDEX({"","_","-","="},IF(OR($D322 &gt;= BG$6, $E322 &lt; BF$6), 0, 1)+IF(OR($F322 &gt;= BG$6, $G322 &lt; BF$6), 0, 2)+1)</f>
        <v/>
      </c>
      <c r="BG322" s="71" t="str">
        <f ca="1">INDEX({"","_","-","="},IF(OR($D322 &gt;= BH$6, $E322 &lt; BG$6), 0, 1)+IF(OR($F322 &gt;= BH$6, $G322 &lt; BG$6), 0, 2)+1)</f>
        <v/>
      </c>
      <c r="BH322" s="71" t="str">
        <f ca="1">INDEX({"","_","-","="},IF(OR($D322 &gt;= BI$6, $E322 &lt; BH$6), 0, 1)+IF(OR($F322 &gt;= BI$6, $G322 &lt; BH$6), 0, 2)+1)</f>
        <v/>
      </c>
      <c r="BI322" s="71" t="str">
        <f ca="1">INDEX({"","_","-","="},IF(OR($D322 &gt;= BJ$6, $E322 &lt; BI$6), 0, 1)+IF(OR($F322 &gt;= BJ$6, $G322 &lt; BI$6), 0, 2)+1)</f>
        <v/>
      </c>
      <c r="BJ322" s="71" t="str">
        <f ca="1">INDEX({"","_","-","="},IF(OR($D322 &gt;= BK$6, $E322 &lt; BJ$6), 0, 1)+IF(OR($F322 &gt;= BK$6, $G322 &lt; BJ$6), 0, 2)+1)</f>
        <v/>
      </c>
      <c r="BK322" s="71" t="str">
        <f ca="1">INDEX({"","_","-","="},IF(OR($D322 &gt;= BL$6, $E322 &lt; BK$6), 0, 1)+IF(OR($F322 &gt;= BL$6, $G322 &lt; BK$6), 0, 2)+1)</f>
        <v/>
      </c>
      <c r="BL322" s="71" t="str">
        <f ca="1">INDEX({"","_","-","="},IF(OR($D322 &gt;= BM$6, $E322 &lt; BL$6), 0, 1)+IF(OR($F322 &gt;= BM$6, $G322 &lt; BL$6), 0, 2)+1)</f>
        <v/>
      </c>
      <c r="BM322" s="71" t="str">
        <f ca="1">INDEX({"","_","-","="},IF(OR($D322 &gt;= BN$6, $E322 &lt; BM$6), 0, 1)+IF(OR($F322 &gt;= BN$6, $G322 &lt; BM$6), 0, 2)+1)</f>
        <v/>
      </c>
      <c r="BN322" s="71" t="str">
        <f ca="1">INDEX({"","_","-","="},IF(OR($D322 &gt;= BO$6, $E322 &lt; BN$6), 0, 1)+IF(OR($F322 &gt;= BO$6, $G322 &lt; BN$6), 0, 2)+1)</f>
        <v/>
      </c>
      <c r="BO322" s="71" t="str">
        <f ca="1">INDEX({"","_","-","="},IF(OR($D322 &gt;= BP$6, $E322 &lt; BO$6), 0, 1)+IF(OR($F322 &gt;= BP$6, $G322 &lt; BO$6), 0, 2)+1)</f>
        <v/>
      </c>
      <c r="BP322" s="71" t="str">
        <f ca="1">INDEX({"","_","-","="},IF(OR($D322 &gt;= BQ$6, $E322 &lt; BP$6), 0, 1)+IF(OR($F322 &gt;= BQ$6, $G322 &lt; BP$6), 0, 2)+1)</f>
        <v/>
      </c>
      <c r="BQ322" s="71" t="str">
        <f ca="1">INDEX({"","_","-","="},IF(OR($D322 &gt;= BR$6, $E322 &lt; BQ$6), 0, 1)+IF(OR($F322 &gt;= BR$6, $G322 &lt; BQ$6), 0, 2)+1)</f>
        <v/>
      </c>
      <c r="BR322" s="71" t="str">
        <f ca="1">INDEX({"","_","-","="},IF(OR($D322 &gt;= BS$6, $E322 &lt; BR$6), 0, 1)+IF(OR($F322 &gt;= BS$6, $G322 &lt; BR$6), 0, 2)+1)</f>
        <v/>
      </c>
      <c r="BS322" s="71" t="str">
        <f ca="1">INDEX({"","_","-","="},IF(OR($D322 &gt;= BT$6, $E322 &lt; BS$6), 0, 1)+IF(OR($F322 &gt;= BT$6, $G322 &lt; BS$6), 0, 2)+1)</f>
        <v/>
      </c>
      <c r="BT322" s="71" t="str">
        <f ca="1">INDEX({"","_","-","="},IF(OR($D322 &gt;= BU$6, $E322 &lt; BT$6), 0, 1)+IF(OR($F322 &gt;= BU$6, $G322 &lt; BT$6), 0, 2)+1)</f>
        <v/>
      </c>
      <c r="BU322" s="71" t="str">
        <f ca="1">INDEX({"","_","-","="},IF(OR($D322 &gt;= BV$6, $E322 &lt; BU$6), 0, 1)+IF(OR($F322 &gt;= BV$6, $G322 &lt; BU$6), 0, 2)+1)</f>
        <v/>
      </c>
      <c r="BV322" s="71" t="str">
        <f ca="1">INDEX({"","_","-","="},IF(OR($D322 &gt;= BW$6, $E322 &lt; BV$6), 0, 1)+IF(OR($F322 &gt;= BW$6, $G322 &lt; BV$6), 0, 2)+1)</f>
        <v/>
      </c>
      <c r="BW322" s="71" t="str">
        <f ca="1">INDEX({"","_","-","="},IF(OR($D322 &gt;= BX$6, $E322 &lt; BW$6), 0, 1)+IF(OR($F322 &gt;= BX$6, $G322 &lt; BW$6), 0, 2)+1)</f>
        <v/>
      </c>
      <c r="BX322" s="71" t="str">
        <f ca="1">INDEX({"","_","-","="},IF(OR($D322 &gt;= BY$6, $E322 &lt; BX$6), 0, 1)+IF(OR($F322 &gt;= BY$6, $G322 &lt; BX$6), 0, 2)+1)</f>
        <v/>
      </c>
      <c r="BY322" s="71" t="str">
        <f ca="1">INDEX({"","_","-","="},IF(OR($D322 &gt;= BZ$6, $E322 &lt; BY$6), 0, 1)+IF(OR($F322 &gt;= BZ$6, $G322 &lt; BY$6), 0, 2)+1)</f>
        <v/>
      </c>
      <c r="BZ322" s="71" t="str">
        <f ca="1">INDEX({"","_","-","="},IF(OR($D322 &gt;= CA$6, $E322 &lt; BZ$6), 0, 1)+IF(OR($F322 &gt;= CA$6, $G322 &lt; BZ$6), 0, 2)+1)</f>
        <v/>
      </c>
      <c r="CA322" s="71" t="str">
        <f ca="1">INDEX({"","_","-","="},IF(OR($D322 &gt;= CB$6, $E322 &lt; CA$6), 0, 1)+IF(OR($F322 &gt;= CB$6, $G322 &lt; CA$6), 0, 2)+1)</f>
        <v/>
      </c>
      <c r="CB322" s="71" t="str">
        <f ca="1">INDEX({"","_","-","="},IF(OR($D322 &gt;= CC$6, $E322 &lt; CB$6), 0, 1)+IF(OR($F322 &gt;= CC$6, $G322 &lt; CB$6), 0, 2)+1)</f>
        <v/>
      </c>
      <c r="CC322" s="71" t="str">
        <f ca="1">INDEX({"","_","-","="},IF(OR($D322 &gt;= CD$6, $E322 &lt; CC$6), 0, 1)+IF(OR($F322 &gt;= CD$6, $G322 &lt; CC$6), 0, 2)+1)</f>
        <v/>
      </c>
      <c r="CD322" s="71" t="str">
        <f ca="1">INDEX({"","_","-","="},IF(OR($D322 &gt;= CE$6, $E322 &lt; CD$6), 0, 1)+IF(OR($F322 &gt;= CE$6, $G322 &lt; CD$6), 0, 2)+1)</f>
        <v/>
      </c>
    </row>
    <row r="323" spans="1:82">
      <c r="A323" s="8" t="str">
        <f ca="1">IF('临-进度'!N318,'临-进度'!$A318,"")</f>
        <v/>
      </c>
      <c r="B323" s="8" t="str">
        <f ca="1">IF('临-进度'!N318,'临-进度'!$B318,"")</f>
        <v/>
      </c>
      <c r="C323" s="8" t="str">
        <f ca="1">IF('临-进度'!N318,'临-进度'!$F318,"")</f>
        <v/>
      </c>
      <c r="D323" s="42" t="str">
        <f ca="1">IF('临-进度'!$N318,'临-进度'!$J318,"")</f>
        <v/>
      </c>
      <c r="E323" s="42" t="str">
        <f ca="1">IF('临-进度'!$N318,'临-进度'!$AF318,"")</f>
        <v/>
      </c>
      <c r="F323" s="42" t="str">
        <f ca="1">IF('临-进度'!$N318,'临-进度'!$K318,"")</f>
        <v/>
      </c>
      <c r="G323" s="76" t="str">
        <f ca="1">IF('临-进度'!$N318,'临-进度'!$AG318,"")</f>
        <v/>
      </c>
      <c r="H323" s="71" t="str">
        <f ca="1">INDEX({"","_","-","="},IF(OR($D323 &gt;= I$6, $E323 &lt; H$6), 0, 1)+IF(OR($F323 &gt;= I$6, $G323 &lt; H$6), 0, 2)+1)</f>
        <v/>
      </c>
      <c r="I323" s="71" t="str">
        <f ca="1">INDEX({"","_","-","="},IF(OR($D323 &gt;= J$6, $E323 &lt; I$6), 0, 1)+IF(OR($F323 &gt;= J$6, $G323 &lt; I$6), 0, 2)+1)</f>
        <v/>
      </c>
      <c r="J323" s="71" t="str">
        <f ca="1">INDEX({"","_","-","="},IF(OR($D323 &gt;= K$6, $E323 &lt; J$6), 0, 1)+IF(OR($F323 &gt;= K$6, $G323 &lt; J$6), 0, 2)+1)</f>
        <v/>
      </c>
      <c r="K323" s="71" t="str">
        <f ca="1">INDEX({"","_","-","="},IF(OR($D323 &gt;= L$6, $E323 &lt; K$6), 0, 1)+IF(OR($F323 &gt;= L$6, $G323 &lt; K$6), 0, 2)+1)</f>
        <v/>
      </c>
      <c r="L323" s="71" t="str">
        <f ca="1">INDEX({"","_","-","="},IF(OR($D323 &gt;= M$6, $E323 &lt; L$6), 0, 1)+IF(OR($F323 &gt;= M$6, $G323 &lt; L$6), 0, 2)+1)</f>
        <v/>
      </c>
      <c r="M323" s="71" t="str">
        <f ca="1">INDEX({"","_","-","="},IF(OR($D323 &gt;= N$6, $E323 &lt; M$6), 0, 1)+IF(OR($F323 &gt;= N$6, $G323 &lt; M$6), 0, 2)+1)</f>
        <v/>
      </c>
      <c r="N323" s="71" t="str">
        <f ca="1">INDEX({"","_","-","="},IF(OR($D323 &gt;= O$6, $E323 &lt; N$6), 0, 1)+IF(OR($F323 &gt;= O$6, $G323 &lt; N$6), 0, 2)+1)</f>
        <v/>
      </c>
      <c r="O323" s="71" t="str">
        <f ca="1">INDEX({"","_","-","="},IF(OR($D323 &gt;= P$6, $E323 &lt; O$6), 0, 1)+IF(OR($F323 &gt;= P$6, $G323 &lt; O$6), 0, 2)+1)</f>
        <v/>
      </c>
      <c r="P323" s="71" t="str">
        <f ca="1">INDEX({"","_","-","="},IF(OR($D323 &gt;= Q$6, $E323 &lt; P$6), 0, 1)+IF(OR($F323 &gt;= Q$6, $G323 &lt; P$6), 0, 2)+1)</f>
        <v/>
      </c>
      <c r="Q323" s="71" t="str">
        <f ca="1">INDEX({"","_","-","="},IF(OR($D323 &gt;= R$6, $E323 &lt; Q$6), 0, 1)+IF(OR($F323 &gt;= R$6, $G323 &lt; Q$6), 0, 2)+1)</f>
        <v/>
      </c>
      <c r="R323" s="71" t="str">
        <f ca="1">INDEX({"","_","-","="},IF(OR($D323 &gt;= S$6, $E323 &lt; R$6), 0, 1)+IF(OR($F323 &gt;= S$6, $G323 &lt; R$6), 0, 2)+1)</f>
        <v/>
      </c>
      <c r="S323" s="71" t="str">
        <f ca="1">INDEX({"","_","-","="},IF(OR($D323 &gt;= T$6, $E323 &lt; S$6), 0, 1)+IF(OR($F323 &gt;= T$6, $G323 &lt; S$6), 0, 2)+1)</f>
        <v/>
      </c>
      <c r="T323" s="71" t="str">
        <f ca="1">INDEX({"","_","-","="},IF(OR($D323 &gt;= U$6, $E323 &lt; T$6), 0, 1)+IF(OR($F323 &gt;= U$6, $G323 &lt; T$6), 0, 2)+1)</f>
        <v/>
      </c>
      <c r="U323" s="71" t="str">
        <f ca="1">INDEX({"","_","-","="},IF(OR($D323 &gt;= V$6, $E323 &lt; U$6), 0, 1)+IF(OR($F323 &gt;= V$6, $G323 &lt; U$6), 0, 2)+1)</f>
        <v/>
      </c>
      <c r="V323" s="71" t="str">
        <f ca="1">INDEX({"","_","-","="},IF(OR($D323 &gt;= W$6, $E323 &lt; V$6), 0, 1)+IF(OR($F323 &gt;= W$6, $G323 &lt; V$6), 0, 2)+1)</f>
        <v/>
      </c>
      <c r="W323" s="71" t="str">
        <f ca="1">INDEX({"","_","-","="},IF(OR($D323 &gt;= X$6, $E323 &lt; W$6), 0, 1)+IF(OR($F323 &gt;= X$6, $G323 &lt; W$6), 0, 2)+1)</f>
        <v/>
      </c>
      <c r="X323" s="71" t="str">
        <f ca="1">INDEX({"","_","-","="},IF(OR($D323 &gt;= Y$6, $E323 &lt; X$6), 0, 1)+IF(OR($F323 &gt;= Y$6, $G323 &lt; X$6), 0, 2)+1)</f>
        <v/>
      </c>
      <c r="Y323" s="71" t="str">
        <f ca="1">INDEX({"","_","-","="},IF(OR($D323 &gt;= Z$6, $E323 &lt; Y$6), 0, 1)+IF(OR($F323 &gt;= Z$6, $G323 &lt; Y$6), 0, 2)+1)</f>
        <v/>
      </c>
      <c r="Z323" s="71" t="str">
        <f ca="1">INDEX({"","_","-","="},IF(OR($D323 &gt;= AA$6, $E323 &lt; Z$6), 0, 1)+IF(OR($F323 &gt;= AA$6, $G323 &lt; Z$6), 0, 2)+1)</f>
        <v/>
      </c>
      <c r="AA323" s="71" t="str">
        <f ca="1">INDEX({"","_","-","="},IF(OR($D323 &gt;= AB$6, $E323 &lt; AA$6), 0, 1)+IF(OR($F323 &gt;= AB$6, $G323 &lt; AA$6), 0, 2)+1)</f>
        <v/>
      </c>
      <c r="AB323" s="71" t="str">
        <f ca="1">INDEX({"","_","-","="},IF(OR($D323 &gt;= AC$6, $E323 &lt; AB$6), 0, 1)+IF(OR($F323 &gt;= AC$6, $G323 &lt; AB$6), 0, 2)+1)</f>
        <v/>
      </c>
      <c r="AC323" s="71" t="str">
        <f ca="1">INDEX({"","_","-","="},IF(OR($D323 &gt;= AD$6, $E323 &lt; AC$6), 0, 1)+IF(OR($F323 &gt;= AD$6, $G323 &lt; AC$6), 0, 2)+1)</f>
        <v/>
      </c>
      <c r="AD323" s="71" t="str">
        <f ca="1">INDEX({"","_","-","="},IF(OR($D323 &gt;= AE$6, $E323 &lt; AD$6), 0, 1)+IF(OR($F323 &gt;= AE$6, $G323 &lt; AD$6), 0, 2)+1)</f>
        <v/>
      </c>
      <c r="AE323" s="71" t="str">
        <f ca="1">INDEX({"","_","-","="},IF(OR($D323 &gt;= AF$6, $E323 &lt; AE$6), 0, 1)+IF(OR($F323 &gt;= AF$6, $G323 &lt; AE$6), 0, 2)+1)</f>
        <v/>
      </c>
      <c r="AF323" s="71" t="str">
        <f ca="1">INDEX({"","_","-","="},IF(OR($D323 &gt;= AG$6, $E323 &lt; AF$6), 0, 1)+IF(OR($F323 &gt;= AG$6, $G323 &lt; AF$6), 0, 2)+1)</f>
        <v/>
      </c>
      <c r="AG323" s="71" t="str">
        <f ca="1">INDEX({"","_","-","="},IF(OR($D323 &gt;= AH$6, $E323 &lt; AG$6), 0, 1)+IF(OR($F323 &gt;= AH$6, $G323 &lt; AG$6), 0, 2)+1)</f>
        <v/>
      </c>
      <c r="AH323" s="71" t="str">
        <f ca="1">INDEX({"","_","-","="},IF(OR($D323 &gt;= AI$6, $E323 &lt; AH$6), 0, 1)+IF(OR($F323 &gt;= AI$6, $G323 &lt; AH$6), 0, 2)+1)</f>
        <v/>
      </c>
      <c r="AI323" s="71" t="str">
        <f ca="1">INDEX({"","_","-","="},IF(OR($D323 &gt;= AJ$6, $E323 &lt; AI$6), 0, 1)+IF(OR($F323 &gt;= AJ$6, $G323 &lt; AI$6), 0, 2)+1)</f>
        <v/>
      </c>
      <c r="AJ323" s="71" t="str">
        <f ca="1">INDEX({"","_","-","="},IF(OR($D323 &gt;= AK$6, $E323 &lt; AJ$6), 0, 1)+IF(OR($F323 &gt;= AK$6, $G323 &lt; AJ$6), 0, 2)+1)</f>
        <v/>
      </c>
      <c r="AK323" s="71" t="str">
        <f ca="1">INDEX({"","_","-","="},IF(OR($D323 &gt;= AL$6, $E323 &lt; AK$6), 0, 1)+IF(OR($F323 &gt;= AL$6, $G323 &lt; AK$6), 0, 2)+1)</f>
        <v/>
      </c>
      <c r="AL323" s="71" t="str">
        <f ca="1">INDEX({"","_","-","="},IF(OR($D323 &gt;= AM$6, $E323 &lt; AL$6), 0, 1)+IF(OR($F323 &gt;= AM$6, $G323 &lt; AL$6), 0, 2)+1)</f>
        <v/>
      </c>
      <c r="AM323" s="71" t="str">
        <f ca="1">INDEX({"","_","-","="},IF(OR($D323 &gt;= AN$6, $E323 &lt; AM$6), 0, 1)+IF(OR($F323 &gt;= AN$6, $G323 &lt; AM$6), 0, 2)+1)</f>
        <v/>
      </c>
      <c r="AN323" s="71" t="str">
        <f ca="1">INDEX({"","_","-","="},IF(OR($D323 &gt;= AO$6, $E323 &lt; AN$6), 0, 1)+IF(OR($F323 &gt;= AO$6, $G323 &lt; AN$6), 0, 2)+1)</f>
        <v/>
      </c>
      <c r="AO323" s="71" t="str">
        <f ca="1">INDEX({"","_","-","="},IF(OR($D323 &gt;= AP$6, $E323 &lt; AO$6), 0, 1)+IF(OR($F323 &gt;= AP$6, $G323 &lt; AO$6), 0, 2)+1)</f>
        <v/>
      </c>
      <c r="AP323" s="71" t="str">
        <f ca="1">INDEX({"","_","-","="},IF(OR($D323 &gt;= AQ$6, $E323 &lt; AP$6), 0, 1)+IF(OR($F323 &gt;= AQ$6, $G323 &lt; AP$6), 0, 2)+1)</f>
        <v/>
      </c>
      <c r="AQ323" s="71" t="str">
        <f ca="1">INDEX({"","_","-","="},IF(OR($D323 &gt;= AR$6, $E323 &lt; AQ$6), 0, 1)+IF(OR($F323 &gt;= AR$6, $G323 &lt; AQ$6), 0, 2)+1)</f>
        <v/>
      </c>
      <c r="AR323" s="71" t="str">
        <f ca="1">INDEX({"","_","-","="},IF(OR($D323 &gt;= AS$6, $E323 &lt; AR$6), 0, 1)+IF(OR($F323 &gt;= AS$6, $G323 &lt; AR$6), 0, 2)+1)</f>
        <v/>
      </c>
      <c r="AS323" s="71" t="str">
        <f ca="1">INDEX({"","_","-","="},IF(OR($D323 &gt;= AT$6, $E323 &lt; AS$6), 0, 1)+IF(OR($F323 &gt;= AT$6, $G323 &lt; AS$6), 0, 2)+1)</f>
        <v/>
      </c>
      <c r="AT323" s="71" t="str">
        <f ca="1">INDEX({"","_","-","="},IF(OR($D323 &gt;= AU$6, $E323 &lt; AT$6), 0, 1)+IF(OR($F323 &gt;= AU$6, $G323 &lt; AT$6), 0, 2)+1)</f>
        <v/>
      </c>
      <c r="AU323" s="71" t="str">
        <f ca="1">INDEX({"","_","-","="},IF(OR($D323 &gt;= AV$6, $E323 &lt; AU$6), 0, 1)+IF(OR($F323 &gt;= AV$6, $G323 &lt; AU$6), 0, 2)+1)</f>
        <v/>
      </c>
      <c r="AV323" s="71" t="str">
        <f ca="1">INDEX({"","_","-","="},IF(OR($D323 &gt;= AW$6, $E323 &lt; AV$6), 0, 1)+IF(OR($F323 &gt;= AW$6, $G323 &lt; AV$6), 0, 2)+1)</f>
        <v/>
      </c>
      <c r="AW323" s="71" t="str">
        <f ca="1">INDEX({"","_","-","="},IF(OR($D323 &gt;= AX$6, $E323 &lt; AW$6), 0, 1)+IF(OR($F323 &gt;= AX$6, $G323 &lt; AW$6), 0, 2)+1)</f>
        <v/>
      </c>
      <c r="AX323" s="71" t="str">
        <f ca="1">INDEX({"","_","-","="},IF(OR($D323 &gt;= AY$6, $E323 &lt; AX$6), 0, 1)+IF(OR($F323 &gt;= AY$6, $G323 &lt; AX$6), 0, 2)+1)</f>
        <v/>
      </c>
      <c r="AY323" s="71" t="str">
        <f ca="1">INDEX({"","_","-","="},IF(OR($D323 &gt;= AZ$6, $E323 &lt; AY$6), 0, 1)+IF(OR($F323 &gt;= AZ$6, $G323 &lt; AY$6), 0, 2)+1)</f>
        <v/>
      </c>
      <c r="AZ323" s="71" t="str">
        <f ca="1">INDEX({"","_","-","="},IF(OR($D323 &gt;= BA$6, $E323 &lt; AZ$6), 0, 1)+IF(OR($F323 &gt;= BA$6, $G323 &lt; AZ$6), 0, 2)+1)</f>
        <v/>
      </c>
      <c r="BA323" s="71" t="str">
        <f ca="1">INDEX({"","_","-","="},IF(OR($D323 &gt;= BB$6, $E323 &lt; BA$6), 0, 1)+IF(OR($F323 &gt;= BB$6, $G323 &lt; BA$6), 0, 2)+1)</f>
        <v/>
      </c>
      <c r="BB323" s="71" t="str">
        <f ca="1">INDEX({"","_","-","="},IF(OR($D323 &gt;= BC$6, $E323 &lt; BB$6), 0, 1)+IF(OR($F323 &gt;= BC$6, $G323 &lt; BB$6), 0, 2)+1)</f>
        <v/>
      </c>
      <c r="BC323" s="71" t="str">
        <f ca="1">INDEX({"","_","-","="},IF(OR($D323 &gt;= BD$6, $E323 &lt; BC$6), 0, 1)+IF(OR($F323 &gt;= BD$6, $G323 &lt; BC$6), 0, 2)+1)</f>
        <v/>
      </c>
      <c r="BD323" s="71" t="str">
        <f ca="1">INDEX({"","_","-","="},IF(OR($D323 &gt;= BE$6, $E323 &lt; BD$6), 0, 1)+IF(OR($F323 &gt;= BE$6, $G323 &lt; BD$6), 0, 2)+1)</f>
        <v/>
      </c>
      <c r="BE323" s="71" t="str">
        <f ca="1">INDEX({"","_","-","="},IF(OR($D323 &gt;= BF$6, $E323 &lt; BE$6), 0, 1)+IF(OR($F323 &gt;= BF$6, $G323 &lt; BE$6), 0, 2)+1)</f>
        <v/>
      </c>
      <c r="BF323" s="71" t="str">
        <f ca="1">INDEX({"","_","-","="},IF(OR($D323 &gt;= BG$6, $E323 &lt; BF$6), 0, 1)+IF(OR($F323 &gt;= BG$6, $G323 &lt; BF$6), 0, 2)+1)</f>
        <v/>
      </c>
      <c r="BG323" s="71" t="str">
        <f ca="1">INDEX({"","_","-","="},IF(OR($D323 &gt;= BH$6, $E323 &lt; BG$6), 0, 1)+IF(OR($F323 &gt;= BH$6, $G323 &lt; BG$6), 0, 2)+1)</f>
        <v/>
      </c>
      <c r="BH323" s="71" t="str">
        <f ca="1">INDEX({"","_","-","="},IF(OR($D323 &gt;= BI$6, $E323 &lt; BH$6), 0, 1)+IF(OR($F323 &gt;= BI$6, $G323 &lt; BH$6), 0, 2)+1)</f>
        <v/>
      </c>
      <c r="BI323" s="71" t="str">
        <f ca="1">INDEX({"","_","-","="},IF(OR($D323 &gt;= BJ$6, $E323 &lt; BI$6), 0, 1)+IF(OR($F323 &gt;= BJ$6, $G323 &lt; BI$6), 0, 2)+1)</f>
        <v/>
      </c>
      <c r="BJ323" s="71" t="str">
        <f ca="1">INDEX({"","_","-","="},IF(OR($D323 &gt;= BK$6, $E323 &lt; BJ$6), 0, 1)+IF(OR($F323 &gt;= BK$6, $G323 &lt; BJ$6), 0, 2)+1)</f>
        <v/>
      </c>
      <c r="BK323" s="71" t="str">
        <f ca="1">INDEX({"","_","-","="},IF(OR($D323 &gt;= BL$6, $E323 &lt; BK$6), 0, 1)+IF(OR($F323 &gt;= BL$6, $G323 &lt; BK$6), 0, 2)+1)</f>
        <v/>
      </c>
      <c r="BL323" s="71" t="str">
        <f ca="1">INDEX({"","_","-","="},IF(OR($D323 &gt;= BM$6, $E323 &lt; BL$6), 0, 1)+IF(OR($F323 &gt;= BM$6, $G323 &lt; BL$6), 0, 2)+1)</f>
        <v/>
      </c>
      <c r="BM323" s="71" t="str">
        <f ca="1">INDEX({"","_","-","="},IF(OR($D323 &gt;= BN$6, $E323 &lt; BM$6), 0, 1)+IF(OR($F323 &gt;= BN$6, $G323 &lt; BM$6), 0, 2)+1)</f>
        <v/>
      </c>
      <c r="BN323" s="71" t="str">
        <f ca="1">INDEX({"","_","-","="},IF(OR($D323 &gt;= BO$6, $E323 &lt; BN$6), 0, 1)+IF(OR($F323 &gt;= BO$6, $G323 &lt; BN$6), 0, 2)+1)</f>
        <v/>
      </c>
      <c r="BO323" s="71" t="str">
        <f ca="1">INDEX({"","_","-","="},IF(OR($D323 &gt;= BP$6, $E323 &lt; BO$6), 0, 1)+IF(OR($F323 &gt;= BP$6, $G323 &lt; BO$6), 0, 2)+1)</f>
        <v/>
      </c>
      <c r="BP323" s="71" t="str">
        <f ca="1">INDEX({"","_","-","="},IF(OR($D323 &gt;= BQ$6, $E323 &lt; BP$6), 0, 1)+IF(OR($F323 &gt;= BQ$6, $G323 &lt; BP$6), 0, 2)+1)</f>
        <v/>
      </c>
      <c r="BQ323" s="71" t="str">
        <f ca="1">INDEX({"","_","-","="},IF(OR($D323 &gt;= BR$6, $E323 &lt; BQ$6), 0, 1)+IF(OR($F323 &gt;= BR$6, $G323 &lt; BQ$6), 0, 2)+1)</f>
        <v/>
      </c>
      <c r="BR323" s="71" t="str">
        <f ca="1">INDEX({"","_","-","="},IF(OR($D323 &gt;= BS$6, $E323 &lt; BR$6), 0, 1)+IF(OR($F323 &gt;= BS$6, $G323 &lt; BR$6), 0, 2)+1)</f>
        <v/>
      </c>
      <c r="BS323" s="71" t="str">
        <f ca="1">INDEX({"","_","-","="},IF(OR($D323 &gt;= BT$6, $E323 &lt; BS$6), 0, 1)+IF(OR($F323 &gt;= BT$6, $G323 &lt; BS$6), 0, 2)+1)</f>
        <v/>
      </c>
      <c r="BT323" s="71" t="str">
        <f ca="1">INDEX({"","_","-","="},IF(OR($D323 &gt;= BU$6, $E323 &lt; BT$6), 0, 1)+IF(OR($F323 &gt;= BU$6, $G323 &lt; BT$6), 0, 2)+1)</f>
        <v/>
      </c>
      <c r="BU323" s="71" t="str">
        <f ca="1">INDEX({"","_","-","="},IF(OR($D323 &gt;= BV$6, $E323 &lt; BU$6), 0, 1)+IF(OR($F323 &gt;= BV$6, $G323 &lt; BU$6), 0, 2)+1)</f>
        <v/>
      </c>
      <c r="BV323" s="71" t="str">
        <f ca="1">INDEX({"","_","-","="},IF(OR($D323 &gt;= BW$6, $E323 &lt; BV$6), 0, 1)+IF(OR($F323 &gt;= BW$6, $G323 &lt; BV$6), 0, 2)+1)</f>
        <v/>
      </c>
      <c r="BW323" s="71" t="str">
        <f ca="1">INDEX({"","_","-","="},IF(OR($D323 &gt;= BX$6, $E323 &lt; BW$6), 0, 1)+IF(OR($F323 &gt;= BX$6, $G323 &lt; BW$6), 0, 2)+1)</f>
        <v/>
      </c>
      <c r="BX323" s="71" t="str">
        <f ca="1">INDEX({"","_","-","="},IF(OR($D323 &gt;= BY$6, $E323 &lt; BX$6), 0, 1)+IF(OR($F323 &gt;= BY$6, $G323 &lt; BX$6), 0, 2)+1)</f>
        <v/>
      </c>
      <c r="BY323" s="71" t="str">
        <f ca="1">INDEX({"","_","-","="},IF(OR($D323 &gt;= BZ$6, $E323 &lt; BY$6), 0, 1)+IF(OR($F323 &gt;= BZ$6, $G323 &lt; BY$6), 0, 2)+1)</f>
        <v/>
      </c>
      <c r="BZ323" s="71" t="str">
        <f ca="1">INDEX({"","_","-","="},IF(OR($D323 &gt;= CA$6, $E323 &lt; BZ$6), 0, 1)+IF(OR($F323 &gt;= CA$6, $G323 &lt; BZ$6), 0, 2)+1)</f>
        <v/>
      </c>
      <c r="CA323" s="71" t="str">
        <f ca="1">INDEX({"","_","-","="},IF(OR($D323 &gt;= CB$6, $E323 &lt; CA$6), 0, 1)+IF(OR($F323 &gt;= CB$6, $G323 &lt; CA$6), 0, 2)+1)</f>
        <v/>
      </c>
      <c r="CB323" s="71" t="str">
        <f ca="1">INDEX({"","_","-","="},IF(OR($D323 &gt;= CC$6, $E323 &lt; CB$6), 0, 1)+IF(OR($F323 &gt;= CC$6, $G323 &lt; CB$6), 0, 2)+1)</f>
        <v/>
      </c>
      <c r="CC323" s="71" t="str">
        <f ca="1">INDEX({"","_","-","="},IF(OR($D323 &gt;= CD$6, $E323 &lt; CC$6), 0, 1)+IF(OR($F323 &gt;= CD$6, $G323 &lt; CC$6), 0, 2)+1)</f>
        <v/>
      </c>
      <c r="CD323" s="71" t="str">
        <f ca="1">INDEX({"","_","-","="},IF(OR($D323 &gt;= CE$6, $E323 &lt; CD$6), 0, 1)+IF(OR($F323 &gt;= CE$6, $G323 &lt; CD$6), 0, 2)+1)</f>
        <v/>
      </c>
    </row>
    <row r="324" spans="1:82">
      <c r="A324" s="8" t="str">
        <f ca="1">IF('临-进度'!N319,'临-进度'!$A319,"")</f>
        <v/>
      </c>
      <c r="B324" s="8" t="str">
        <f ca="1">IF('临-进度'!N319,'临-进度'!$B319,"")</f>
        <v/>
      </c>
      <c r="C324" s="8" t="str">
        <f ca="1">IF('临-进度'!N319,'临-进度'!$F319,"")</f>
        <v/>
      </c>
      <c r="D324" s="42" t="str">
        <f ca="1">IF('临-进度'!$N319,'临-进度'!$J319,"")</f>
        <v/>
      </c>
      <c r="E324" s="42" t="str">
        <f ca="1">IF('临-进度'!$N319,'临-进度'!$AF319,"")</f>
        <v/>
      </c>
      <c r="F324" s="42" t="str">
        <f ca="1">IF('临-进度'!$N319,'临-进度'!$K319,"")</f>
        <v/>
      </c>
      <c r="G324" s="76" t="str">
        <f ca="1">IF('临-进度'!$N319,'临-进度'!$AG319,"")</f>
        <v/>
      </c>
      <c r="H324" s="71" t="str">
        <f ca="1">INDEX({"","_","-","="},IF(OR($D324 &gt;= I$6, $E324 &lt; H$6), 0, 1)+IF(OR($F324 &gt;= I$6, $G324 &lt; H$6), 0, 2)+1)</f>
        <v/>
      </c>
      <c r="I324" s="71" t="str">
        <f ca="1">INDEX({"","_","-","="},IF(OR($D324 &gt;= J$6, $E324 &lt; I$6), 0, 1)+IF(OR($F324 &gt;= J$6, $G324 &lt; I$6), 0, 2)+1)</f>
        <v/>
      </c>
      <c r="J324" s="71" t="str">
        <f ca="1">INDEX({"","_","-","="},IF(OR($D324 &gt;= K$6, $E324 &lt; J$6), 0, 1)+IF(OR($F324 &gt;= K$6, $G324 &lt; J$6), 0, 2)+1)</f>
        <v/>
      </c>
      <c r="K324" s="71" t="str">
        <f ca="1">INDEX({"","_","-","="},IF(OR($D324 &gt;= L$6, $E324 &lt; K$6), 0, 1)+IF(OR($F324 &gt;= L$6, $G324 &lt; K$6), 0, 2)+1)</f>
        <v/>
      </c>
      <c r="L324" s="71" t="str">
        <f ca="1">INDEX({"","_","-","="},IF(OR($D324 &gt;= M$6, $E324 &lt; L$6), 0, 1)+IF(OR($F324 &gt;= M$6, $G324 &lt; L$6), 0, 2)+1)</f>
        <v/>
      </c>
      <c r="M324" s="71" t="str">
        <f ca="1">INDEX({"","_","-","="},IF(OR($D324 &gt;= N$6, $E324 &lt; M$6), 0, 1)+IF(OR($F324 &gt;= N$6, $G324 &lt; M$6), 0, 2)+1)</f>
        <v/>
      </c>
      <c r="N324" s="71" t="str">
        <f ca="1">INDEX({"","_","-","="},IF(OR($D324 &gt;= O$6, $E324 &lt; N$6), 0, 1)+IF(OR($F324 &gt;= O$6, $G324 &lt; N$6), 0, 2)+1)</f>
        <v/>
      </c>
      <c r="O324" s="71" t="str">
        <f ca="1">INDEX({"","_","-","="},IF(OR($D324 &gt;= P$6, $E324 &lt; O$6), 0, 1)+IF(OR($F324 &gt;= P$6, $G324 &lt; O$6), 0, 2)+1)</f>
        <v/>
      </c>
      <c r="P324" s="71" t="str">
        <f ca="1">INDEX({"","_","-","="},IF(OR($D324 &gt;= Q$6, $E324 &lt; P$6), 0, 1)+IF(OR($F324 &gt;= Q$6, $G324 &lt; P$6), 0, 2)+1)</f>
        <v/>
      </c>
      <c r="Q324" s="71" t="str">
        <f ca="1">INDEX({"","_","-","="},IF(OR($D324 &gt;= R$6, $E324 &lt; Q$6), 0, 1)+IF(OR($F324 &gt;= R$6, $G324 &lt; Q$6), 0, 2)+1)</f>
        <v/>
      </c>
      <c r="R324" s="71" t="str">
        <f ca="1">INDEX({"","_","-","="},IF(OR($D324 &gt;= S$6, $E324 &lt; R$6), 0, 1)+IF(OR($F324 &gt;= S$6, $G324 &lt; R$6), 0, 2)+1)</f>
        <v/>
      </c>
      <c r="S324" s="71" t="str">
        <f ca="1">INDEX({"","_","-","="},IF(OR($D324 &gt;= T$6, $E324 &lt; S$6), 0, 1)+IF(OR($F324 &gt;= T$6, $G324 &lt; S$6), 0, 2)+1)</f>
        <v/>
      </c>
      <c r="T324" s="71" t="str">
        <f ca="1">INDEX({"","_","-","="},IF(OR($D324 &gt;= U$6, $E324 &lt; T$6), 0, 1)+IF(OR($F324 &gt;= U$6, $G324 &lt; T$6), 0, 2)+1)</f>
        <v/>
      </c>
      <c r="U324" s="71" t="str">
        <f ca="1">INDEX({"","_","-","="},IF(OR($D324 &gt;= V$6, $E324 &lt; U$6), 0, 1)+IF(OR($F324 &gt;= V$6, $G324 &lt; U$6), 0, 2)+1)</f>
        <v/>
      </c>
      <c r="V324" s="71" t="str">
        <f ca="1">INDEX({"","_","-","="},IF(OR($D324 &gt;= W$6, $E324 &lt; V$6), 0, 1)+IF(OR($F324 &gt;= W$6, $G324 &lt; V$6), 0, 2)+1)</f>
        <v/>
      </c>
      <c r="W324" s="71" t="str">
        <f ca="1">INDEX({"","_","-","="},IF(OR($D324 &gt;= X$6, $E324 &lt; W$6), 0, 1)+IF(OR($F324 &gt;= X$6, $G324 &lt; W$6), 0, 2)+1)</f>
        <v/>
      </c>
      <c r="X324" s="71" t="str">
        <f ca="1">INDEX({"","_","-","="},IF(OR($D324 &gt;= Y$6, $E324 &lt; X$6), 0, 1)+IF(OR($F324 &gt;= Y$6, $G324 &lt; X$6), 0, 2)+1)</f>
        <v/>
      </c>
      <c r="Y324" s="71" t="str">
        <f ca="1">INDEX({"","_","-","="},IF(OR($D324 &gt;= Z$6, $E324 &lt; Y$6), 0, 1)+IF(OR($F324 &gt;= Z$6, $G324 &lt; Y$6), 0, 2)+1)</f>
        <v/>
      </c>
      <c r="Z324" s="71" t="str">
        <f ca="1">INDEX({"","_","-","="},IF(OR($D324 &gt;= AA$6, $E324 &lt; Z$6), 0, 1)+IF(OR($F324 &gt;= AA$6, $G324 &lt; Z$6), 0, 2)+1)</f>
        <v/>
      </c>
      <c r="AA324" s="71" t="str">
        <f ca="1">INDEX({"","_","-","="},IF(OR($D324 &gt;= AB$6, $E324 &lt; AA$6), 0, 1)+IF(OR($F324 &gt;= AB$6, $G324 &lt; AA$6), 0, 2)+1)</f>
        <v/>
      </c>
      <c r="AB324" s="71" t="str">
        <f ca="1">INDEX({"","_","-","="},IF(OR($D324 &gt;= AC$6, $E324 &lt; AB$6), 0, 1)+IF(OR($F324 &gt;= AC$6, $G324 &lt; AB$6), 0, 2)+1)</f>
        <v/>
      </c>
      <c r="AC324" s="71" t="str">
        <f ca="1">INDEX({"","_","-","="},IF(OR($D324 &gt;= AD$6, $E324 &lt; AC$6), 0, 1)+IF(OR($F324 &gt;= AD$6, $G324 &lt; AC$6), 0, 2)+1)</f>
        <v/>
      </c>
      <c r="AD324" s="71" t="str">
        <f ca="1">INDEX({"","_","-","="},IF(OR($D324 &gt;= AE$6, $E324 &lt; AD$6), 0, 1)+IF(OR($F324 &gt;= AE$6, $G324 &lt; AD$6), 0, 2)+1)</f>
        <v/>
      </c>
      <c r="AE324" s="71" t="str">
        <f ca="1">INDEX({"","_","-","="},IF(OR($D324 &gt;= AF$6, $E324 &lt; AE$6), 0, 1)+IF(OR($F324 &gt;= AF$6, $G324 &lt; AE$6), 0, 2)+1)</f>
        <v/>
      </c>
      <c r="AF324" s="71" t="str">
        <f ca="1">INDEX({"","_","-","="},IF(OR($D324 &gt;= AG$6, $E324 &lt; AF$6), 0, 1)+IF(OR($F324 &gt;= AG$6, $G324 &lt; AF$6), 0, 2)+1)</f>
        <v/>
      </c>
      <c r="AG324" s="71" t="str">
        <f ca="1">INDEX({"","_","-","="},IF(OR($D324 &gt;= AH$6, $E324 &lt; AG$6), 0, 1)+IF(OR($F324 &gt;= AH$6, $G324 &lt; AG$6), 0, 2)+1)</f>
        <v/>
      </c>
      <c r="AH324" s="71" t="str">
        <f ca="1">INDEX({"","_","-","="},IF(OR($D324 &gt;= AI$6, $E324 &lt; AH$6), 0, 1)+IF(OR($F324 &gt;= AI$6, $G324 &lt; AH$6), 0, 2)+1)</f>
        <v/>
      </c>
      <c r="AI324" s="71" t="str">
        <f ca="1">INDEX({"","_","-","="},IF(OR($D324 &gt;= AJ$6, $E324 &lt; AI$6), 0, 1)+IF(OR($F324 &gt;= AJ$6, $G324 &lt; AI$6), 0, 2)+1)</f>
        <v/>
      </c>
      <c r="AJ324" s="71" t="str">
        <f ca="1">INDEX({"","_","-","="},IF(OR($D324 &gt;= AK$6, $E324 &lt; AJ$6), 0, 1)+IF(OR($F324 &gt;= AK$6, $G324 &lt; AJ$6), 0, 2)+1)</f>
        <v/>
      </c>
      <c r="AK324" s="71" t="str">
        <f ca="1">INDEX({"","_","-","="},IF(OR($D324 &gt;= AL$6, $E324 &lt; AK$6), 0, 1)+IF(OR($F324 &gt;= AL$6, $G324 &lt; AK$6), 0, 2)+1)</f>
        <v/>
      </c>
      <c r="AL324" s="71" t="str">
        <f ca="1">INDEX({"","_","-","="},IF(OR($D324 &gt;= AM$6, $E324 &lt; AL$6), 0, 1)+IF(OR($F324 &gt;= AM$6, $G324 &lt; AL$6), 0, 2)+1)</f>
        <v/>
      </c>
      <c r="AM324" s="71" t="str">
        <f ca="1">INDEX({"","_","-","="},IF(OR($D324 &gt;= AN$6, $E324 &lt; AM$6), 0, 1)+IF(OR($F324 &gt;= AN$6, $G324 &lt; AM$6), 0, 2)+1)</f>
        <v/>
      </c>
      <c r="AN324" s="71" t="str">
        <f ca="1">INDEX({"","_","-","="},IF(OR($D324 &gt;= AO$6, $E324 &lt; AN$6), 0, 1)+IF(OR($F324 &gt;= AO$6, $G324 &lt; AN$6), 0, 2)+1)</f>
        <v/>
      </c>
      <c r="AO324" s="71" t="str">
        <f ca="1">INDEX({"","_","-","="},IF(OR($D324 &gt;= AP$6, $E324 &lt; AO$6), 0, 1)+IF(OR($F324 &gt;= AP$6, $G324 &lt; AO$6), 0, 2)+1)</f>
        <v/>
      </c>
      <c r="AP324" s="71" t="str">
        <f ca="1">INDEX({"","_","-","="},IF(OR($D324 &gt;= AQ$6, $E324 &lt; AP$6), 0, 1)+IF(OR($F324 &gt;= AQ$6, $G324 &lt; AP$6), 0, 2)+1)</f>
        <v/>
      </c>
      <c r="AQ324" s="71" t="str">
        <f ca="1">INDEX({"","_","-","="},IF(OR($D324 &gt;= AR$6, $E324 &lt; AQ$6), 0, 1)+IF(OR($F324 &gt;= AR$6, $G324 &lt; AQ$6), 0, 2)+1)</f>
        <v/>
      </c>
      <c r="AR324" s="71" t="str">
        <f ca="1">INDEX({"","_","-","="},IF(OR($D324 &gt;= AS$6, $E324 &lt; AR$6), 0, 1)+IF(OR($F324 &gt;= AS$6, $G324 &lt; AR$6), 0, 2)+1)</f>
        <v/>
      </c>
      <c r="AS324" s="71" t="str">
        <f ca="1">INDEX({"","_","-","="},IF(OR($D324 &gt;= AT$6, $E324 &lt; AS$6), 0, 1)+IF(OR($F324 &gt;= AT$6, $G324 &lt; AS$6), 0, 2)+1)</f>
        <v/>
      </c>
      <c r="AT324" s="71" t="str">
        <f ca="1">INDEX({"","_","-","="},IF(OR($D324 &gt;= AU$6, $E324 &lt; AT$6), 0, 1)+IF(OR($F324 &gt;= AU$6, $G324 &lt; AT$6), 0, 2)+1)</f>
        <v/>
      </c>
      <c r="AU324" s="71" t="str">
        <f ca="1">INDEX({"","_","-","="},IF(OR($D324 &gt;= AV$6, $E324 &lt; AU$6), 0, 1)+IF(OR($F324 &gt;= AV$6, $G324 &lt; AU$6), 0, 2)+1)</f>
        <v/>
      </c>
      <c r="AV324" s="71" t="str">
        <f ca="1">INDEX({"","_","-","="},IF(OR($D324 &gt;= AW$6, $E324 &lt; AV$6), 0, 1)+IF(OR($F324 &gt;= AW$6, $G324 &lt; AV$6), 0, 2)+1)</f>
        <v/>
      </c>
      <c r="AW324" s="71" t="str">
        <f ca="1">INDEX({"","_","-","="},IF(OR($D324 &gt;= AX$6, $E324 &lt; AW$6), 0, 1)+IF(OR($F324 &gt;= AX$6, $G324 &lt; AW$6), 0, 2)+1)</f>
        <v/>
      </c>
      <c r="AX324" s="71" t="str">
        <f ca="1">INDEX({"","_","-","="},IF(OR($D324 &gt;= AY$6, $E324 &lt; AX$6), 0, 1)+IF(OR($F324 &gt;= AY$6, $G324 &lt; AX$6), 0, 2)+1)</f>
        <v/>
      </c>
      <c r="AY324" s="71" t="str">
        <f ca="1">INDEX({"","_","-","="},IF(OR($D324 &gt;= AZ$6, $E324 &lt; AY$6), 0, 1)+IF(OR($F324 &gt;= AZ$6, $G324 &lt; AY$6), 0, 2)+1)</f>
        <v/>
      </c>
      <c r="AZ324" s="71" t="str">
        <f ca="1">INDEX({"","_","-","="},IF(OR($D324 &gt;= BA$6, $E324 &lt; AZ$6), 0, 1)+IF(OR($F324 &gt;= BA$6, $G324 &lt; AZ$6), 0, 2)+1)</f>
        <v/>
      </c>
      <c r="BA324" s="71" t="str">
        <f ca="1">INDEX({"","_","-","="},IF(OR($D324 &gt;= BB$6, $E324 &lt; BA$6), 0, 1)+IF(OR($F324 &gt;= BB$6, $G324 &lt; BA$6), 0, 2)+1)</f>
        <v/>
      </c>
      <c r="BB324" s="71" t="str">
        <f ca="1">INDEX({"","_","-","="},IF(OR($D324 &gt;= BC$6, $E324 &lt; BB$6), 0, 1)+IF(OR($F324 &gt;= BC$6, $G324 &lt; BB$6), 0, 2)+1)</f>
        <v/>
      </c>
      <c r="BC324" s="71" t="str">
        <f ca="1">INDEX({"","_","-","="},IF(OR($D324 &gt;= BD$6, $E324 &lt; BC$6), 0, 1)+IF(OR($F324 &gt;= BD$6, $G324 &lt; BC$6), 0, 2)+1)</f>
        <v/>
      </c>
      <c r="BD324" s="71" t="str">
        <f ca="1">INDEX({"","_","-","="},IF(OR($D324 &gt;= BE$6, $E324 &lt; BD$6), 0, 1)+IF(OR($F324 &gt;= BE$6, $G324 &lt; BD$6), 0, 2)+1)</f>
        <v/>
      </c>
      <c r="BE324" s="71" t="str">
        <f ca="1">INDEX({"","_","-","="},IF(OR($D324 &gt;= BF$6, $E324 &lt; BE$6), 0, 1)+IF(OR($F324 &gt;= BF$6, $G324 &lt; BE$6), 0, 2)+1)</f>
        <v/>
      </c>
      <c r="BF324" s="71" t="str">
        <f ca="1">INDEX({"","_","-","="},IF(OR($D324 &gt;= BG$6, $E324 &lt; BF$6), 0, 1)+IF(OR($F324 &gt;= BG$6, $G324 &lt; BF$6), 0, 2)+1)</f>
        <v/>
      </c>
      <c r="BG324" s="71" t="str">
        <f ca="1">INDEX({"","_","-","="},IF(OR($D324 &gt;= BH$6, $E324 &lt; BG$6), 0, 1)+IF(OR($F324 &gt;= BH$6, $G324 &lt; BG$6), 0, 2)+1)</f>
        <v/>
      </c>
      <c r="BH324" s="71" t="str">
        <f ca="1">INDEX({"","_","-","="},IF(OR($D324 &gt;= BI$6, $E324 &lt; BH$6), 0, 1)+IF(OR($F324 &gt;= BI$6, $G324 &lt; BH$6), 0, 2)+1)</f>
        <v/>
      </c>
      <c r="BI324" s="71" t="str">
        <f ca="1">INDEX({"","_","-","="},IF(OR($D324 &gt;= BJ$6, $E324 &lt; BI$6), 0, 1)+IF(OR($F324 &gt;= BJ$6, $G324 &lt; BI$6), 0, 2)+1)</f>
        <v/>
      </c>
      <c r="BJ324" s="71" t="str">
        <f ca="1">INDEX({"","_","-","="},IF(OR($D324 &gt;= BK$6, $E324 &lt; BJ$6), 0, 1)+IF(OR($F324 &gt;= BK$6, $G324 &lt; BJ$6), 0, 2)+1)</f>
        <v/>
      </c>
      <c r="BK324" s="71" t="str">
        <f ca="1">INDEX({"","_","-","="},IF(OR($D324 &gt;= BL$6, $E324 &lt; BK$6), 0, 1)+IF(OR($F324 &gt;= BL$6, $G324 &lt; BK$6), 0, 2)+1)</f>
        <v/>
      </c>
      <c r="BL324" s="71" t="str">
        <f ca="1">INDEX({"","_","-","="},IF(OR($D324 &gt;= BM$6, $E324 &lt; BL$6), 0, 1)+IF(OR($F324 &gt;= BM$6, $G324 &lt; BL$6), 0, 2)+1)</f>
        <v/>
      </c>
      <c r="BM324" s="71" t="str">
        <f ca="1">INDEX({"","_","-","="},IF(OR($D324 &gt;= BN$6, $E324 &lt; BM$6), 0, 1)+IF(OR($F324 &gt;= BN$6, $G324 &lt; BM$6), 0, 2)+1)</f>
        <v/>
      </c>
      <c r="BN324" s="71" t="str">
        <f ca="1">INDEX({"","_","-","="},IF(OR($D324 &gt;= BO$6, $E324 &lt; BN$6), 0, 1)+IF(OR($F324 &gt;= BO$6, $G324 &lt; BN$6), 0, 2)+1)</f>
        <v/>
      </c>
      <c r="BO324" s="71" t="str">
        <f ca="1">INDEX({"","_","-","="},IF(OR($D324 &gt;= BP$6, $E324 &lt; BO$6), 0, 1)+IF(OR($F324 &gt;= BP$6, $G324 &lt; BO$6), 0, 2)+1)</f>
        <v/>
      </c>
      <c r="BP324" s="71" t="str">
        <f ca="1">INDEX({"","_","-","="},IF(OR($D324 &gt;= BQ$6, $E324 &lt; BP$6), 0, 1)+IF(OR($F324 &gt;= BQ$6, $G324 &lt; BP$6), 0, 2)+1)</f>
        <v/>
      </c>
      <c r="BQ324" s="71" t="str">
        <f ca="1">INDEX({"","_","-","="},IF(OR($D324 &gt;= BR$6, $E324 &lt; BQ$6), 0, 1)+IF(OR($F324 &gt;= BR$6, $G324 &lt; BQ$6), 0, 2)+1)</f>
        <v/>
      </c>
      <c r="BR324" s="71" t="str">
        <f ca="1">INDEX({"","_","-","="},IF(OR($D324 &gt;= BS$6, $E324 &lt; BR$6), 0, 1)+IF(OR($F324 &gt;= BS$6, $G324 &lt; BR$6), 0, 2)+1)</f>
        <v/>
      </c>
      <c r="BS324" s="71" t="str">
        <f ca="1">INDEX({"","_","-","="},IF(OR($D324 &gt;= BT$6, $E324 &lt; BS$6), 0, 1)+IF(OR($F324 &gt;= BT$6, $G324 &lt; BS$6), 0, 2)+1)</f>
        <v/>
      </c>
      <c r="BT324" s="71" t="str">
        <f ca="1">INDEX({"","_","-","="},IF(OR($D324 &gt;= BU$6, $E324 &lt; BT$6), 0, 1)+IF(OR($F324 &gt;= BU$6, $G324 &lt; BT$6), 0, 2)+1)</f>
        <v/>
      </c>
      <c r="BU324" s="71" t="str">
        <f ca="1">INDEX({"","_","-","="},IF(OR($D324 &gt;= BV$6, $E324 &lt; BU$6), 0, 1)+IF(OR($F324 &gt;= BV$6, $G324 &lt; BU$6), 0, 2)+1)</f>
        <v/>
      </c>
      <c r="BV324" s="71" t="str">
        <f ca="1">INDEX({"","_","-","="},IF(OR($D324 &gt;= BW$6, $E324 &lt; BV$6), 0, 1)+IF(OR($F324 &gt;= BW$6, $G324 &lt; BV$6), 0, 2)+1)</f>
        <v/>
      </c>
      <c r="BW324" s="71" t="str">
        <f ca="1">INDEX({"","_","-","="},IF(OR($D324 &gt;= BX$6, $E324 &lt; BW$6), 0, 1)+IF(OR($F324 &gt;= BX$6, $G324 &lt; BW$6), 0, 2)+1)</f>
        <v/>
      </c>
      <c r="BX324" s="71" t="str">
        <f ca="1">INDEX({"","_","-","="},IF(OR($D324 &gt;= BY$6, $E324 &lt; BX$6), 0, 1)+IF(OR($F324 &gt;= BY$6, $G324 &lt; BX$6), 0, 2)+1)</f>
        <v/>
      </c>
      <c r="BY324" s="71" t="str">
        <f ca="1">INDEX({"","_","-","="},IF(OR($D324 &gt;= BZ$6, $E324 &lt; BY$6), 0, 1)+IF(OR($F324 &gt;= BZ$6, $G324 &lt; BY$6), 0, 2)+1)</f>
        <v/>
      </c>
      <c r="BZ324" s="71" t="str">
        <f ca="1">INDEX({"","_","-","="},IF(OR($D324 &gt;= CA$6, $E324 &lt; BZ$6), 0, 1)+IF(OR($F324 &gt;= CA$6, $G324 &lt; BZ$6), 0, 2)+1)</f>
        <v/>
      </c>
      <c r="CA324" s="71" t="str">
        <f ca="1">INDEX({"","_","-","="},IF(OR($D324 &gt;= CB$6, $E324 &lt; CA$6), 0, 1)+IF(OR($F324 &gt;= CB$6, $G324 &lt; CA$6), 0, 2)+1)</f>
        <v/>
      </c>
      <c r="CB324" s="71" t="str">
        <f ca="1">INDEX({"","_","-","="},IF(OR($D324 &gt;= CC$6, $E324 &lt; CB$6), 0, 1)+IF(OR($F324 &gt;= CC$6, $G324 &lt; CB$6), 0, 2)+1)</f>
        <v/>
      </c>
      <c r="CC324" s="71" t="str">
        <f ca="1">INDEX({"","_","-","="},IF(OR($D324 &gt;= CD$6, $E324 &lt; CC$6), 0, 1)+IF(OR($F324 &gt;= CD$6, $G324 &lt; CC$6), 0, 2)+1)</f>
        <v/>
      </c>
      <c r="CD324" s="71" t="str">
        <f ca="1">INDEX({"","_","-","="},IF(OR($D324 &gt;= CE$6, $E324 &lt; CD$6), 0, 1)+IF(OR($F324 &gt;= CE$6, $G324 &lt; CD$6), 0, 2)+1)</f>
        <v/>
      </c>
    </row>
    <row r="325" spans="1:82">
      <c r="A325" s="8" t="str">
        <f ca="1">IF('临-进度'!N320,'临-进度'!$A320,"")</f>
        <v/>
      </c>
      <c r="B325" s="8" t="str">
        <f ca="1">IF('临-进度'!N320,'临-进度'!$B320,"")</f>
        <v/>
      </c>
      <c r="C325" s="8" t="str">
        <f ca="1">IF('临-进度'!N320,'临-进度'!$F320,"")</f>
        <v/>
      </c>
      <c r="D325" s="42" t="str">
        <f ca="1">IF('临-进度'!$N320,'临-进度'!$J320,"")</f>
        <v/>
      </c>
      <c r="E325" s="42" t="str">
        <f ca="1">IF('临-进度'!$N320,'临-进度'!$AF320,"")</f>
        <v/>
      </c>
      <c r="F325" s="42" t="str">
        <f ca="1">IF('临-进度'!$N320,'临-进度'!$K320,"")</f>
        <v/>
      </c>
      <c r="G325" s="76" t="str">
        <f ca="1">IF('临-进度'!$N320,'临-进度'!$AG320,"")</f>
        <v/>
      </c>
      <c r="H325" s="71" t="str">
        <f ca="1">INDEX({"","_","-","="},IF(OR($D325 &gt;= I$6, $E325 &lt; H$6), 0, 1)+IF(OR($F325 &gt;= I$6, $G325 &lt; H$6), 0, 2)+1)</f>
        <v/>
      </c>
      <c r="I325" s="71" t="str">
        <f ca="1">INDEX({"","_","-","="},IF(OR($D325 &gt;= J$6, $E325 &lt; I$6), 0, 1)+IF(OR($F325 &gt;= J$6, $G325 &lt; I$6), 0, 2)+1)</f>
        <v/>
      </c>
      <c r="J325" s="71" t="str">
        <f ca="1">INDEX({"","_","-","="},IF(OR($D325 &gt;= K$6, $E325 &lt; J$6), 0, 1)+IF(OR($F325 &gt;= K$6, $G325 &lt; J$6), 0, 2)+1)</f>
        <v/>
      </c>
      <c r="K325" s="71" t="str">
        <f ca="1">INDEX({"","_","-","="},IF(OR($D325 &gt;= L$6, $E325 &lt; K$6), 0, 1)+IF(OR($F325 &gt;= L$6, $G325 &lt; K$6), 0, 2)+1)</f>
        <v/>
      </c>
      <c r="L325" s="71" t="str">
        <f ca="1">INDEX({"","_","-","="},IF(OR($D325 &gt;= M$6, $E325 &lt; L$6), 0, 1)+IF(OR($F325 &gt;= M$6, $G325 &lt; L$6), 0, 2)+1)</f>
        <v/>
      </c>
      <c r="M325" s="71" t="str">
        <f ca="1">INDEX({"","_","-","="},IF(OR($D325 &gt;= N$6, $E325 &lt; M$6), 0, 1)+IF(OR($F325 &gt;= N$6, $G325 &lt; M$6), 0, 2)+1)</f>
        <v/>
      </c>
      <c r="N325" s="71" t="str">
        <f ca="1">INDEX({"","_","-","="},IF(OR($D325 &gt;= O$6, $E325 &lt; N$6), 0, 1)+IF(OR($F325 &gt;= O$6, $G325 &lt; N$6), 0, 2)+1)</f>
        <v/>
      </c>
      <c r="O325" s="71" t="str">
        <f ca="1">INDEX({"","_","-","="},IF(OR($D325 &gt;= P$6, $E325 &lt; O$6), 0, 1)+IF(OR($F325 &gt;= P$6, $G325 &lt; O$6), 0, 2)+1)</f>
        <v/>
      </c>
      <c r="P325" s="71" t="str">
        <f ca="1">INDEX({"","_","-","="},IF(OR($D325 &gt;= Q$6, $E325 &lt; P$6), 0, 1)+IF(OR($F325 &gt;= Q$6, $G325 &lt; P$6), 0, 2)+1)</f>
        <v/>
      </c>
      <c r="Q325" s="71" t="str">
        <f ca="1">INDEX({"","_","-","="},IF(OR($D325 &gt;= R$6, $E325 &lt; Q$6), 0, 1)+IF(OR($F325 &gt;= R$6, $G325 &lt; Q$6), 0, 2)+1)</f>
        <v/>
      </c>
      <c r="R325" s="71" t="str">
        <f ca="1">INDEX({"","_","-","="},IF(OR($D325 &gt;= S$6, $E325 &lt; R$6), 0, 1)+IF(OR($F325 &gt;= S$6, $G325 &lt; R$6), 0, 2)+1)</f>
        <v/>
      </c>
      <c r="S325" s="71" t="str">
        <f ca="1">INDEX({"","_","-","="},IF(OR($D325 &gt;= T$6, $E325 &lt; S$6), 0, 1)+IF(OR($F325 &gt;= T$6, $G325 &lt; S$6), 0, 2)+1)</f>
        <v/>
      </c>
      <c r="T325" s="71" t="str">
        <f ca="1">INDEX({"","_","-","="},IF(OR($D325 &gt;= U$6, $E325 &lt; T$6), 0, 1)+IF(OR($F325 &gt;= U$6, $G325 &lt; T$6), 0, 2)+1)</f>
        <v/>
      </c>
      <c r="U325" s="71" t="str">
        <f ca="1">INDEX({"","_","-","="},IF(OR($D325 &gt;= V$6, $E325 &lt; U$6), 0, 1)+IF(OR($F325 &gt;= V$6, $G325 &lt; U$6), 0, 2)+1)</f>
        <v/>
      </c>
      <c r="V325" s="71" t="str">
        <f ca="1">INDEX({"","_","-","="},IF(OR($D325 &gt;= W$6, $E325 &lt; V$6), 0, 1)+IF(OR($F325 &gt;= W$6, $G325 &lt; V$6), 0, 2)+1)</f>
        <v/>
      </c>
      <c r="W325" s="71" t="str">
        <f ca="1">INDEX({"","_","-","="},IF(OR($D325 &gt;= X$6, $E325 &lt; W$6), 0, 1)+IF(OR($F325 &gt;= X$6, $G325 &lt; W$6), 0, 2)+1)</f>
        <v/>
      </c>
      <c r="X325" s="71" t="str">
        <f ca="1">INDEX({"","_","-","="},IF(OR($D325 &gt;= Y$6, $E325 &lt; X$6), 0, 1)+IF(OR($F325 &gt;= Y$6, $G325 &lt; X$6), 0, 2)+1)</f>
        <v/>
      </c>
      <c r="Y325" s="71" t="str">
        <f ca="1">INDEX({"","_","-","="},IF(OR($D325 &gt;= Z$6, $E325 &lt; Y$6), 0, 1)+IF(OR($F325 &gt;= Z$6, $G325 &lt; Y$6), 0, 2)+1)</f>
        <v/>
      </c>
      <c r="Z325" s="71" t="str">
        <f ca="1">INDEX({"","_","-","="},IF(OR($D325 &gt;= AA$6, $E325 &lt; Z$6), 0, 1)+IF(OR($F325 &gt;= AA$6, $G325 &lt; Z$6), 0, 2)+1)</f>
        <v/>
      </c>
      <c r="AA325" s="71" t="str">
        <f ca="1">INDEX({"","_","-","="},IF(OR($D325 &gt;= AB$6, $E325 &lt; AA$6), 0, 1)+IF(OR($F325 &gt;= AB$6, $G325 &lt; AA$6), 0, 2)+1)</f>
        <v/>
      </c>
      <c r="AB325" s="71" t="str">
        <f ca="1">INDEX({"","_","-","="},IF(OR($D325 &gt;= AC$6, $E325 &lt; AB$6), 0, 1)+IF(OR($F325 &gt;= AC$6, $G325 &lt; AB$6), 0, 2)+1)</f>
        <v/>
      </c>
      <c r="AC325" s="71" t="str">
        <f ca="1">INDEX({"","_","-","="},IF(OR($D325 &gt;= AD$6, $E325 &lt; AC$6), 0, 1)+IF(OR($F325 &gt;= AD$6, $G325 &lt; AC$6), 0, 2)+1)</f>
        <v/>
      </c>
      <c r="AD325" s="71" t="str">
        <f ca="1">INDEX({"","_","-","="},IF(OR($D325 &gt;= AE$6, $E325 &lt; AD$6), 0, 1)+IF(OR($F325 &gt;= AE$6, $G325 &lt; AD$6), 0, 2)+1)</f>
        <v/>
      </c>
      <c r="AE325" s="71" t="str">
        <f ca="1">INDEX({"","_","-","="},IF(OR($D325 &gt;= AF$6, $E325 &lt; AE$6), 0, 1)+IF(OR($F325 &gt;= AF$6, $G325 &lt; AE$6), 0, 2)+1)</f>
        <v/>
      </c>
      <c r="AF325" s="71" t="str">
        <f ca="1">INDEX({"","_","-","="},IF(OR($D325 &gt;= AG$6, $E325 &lt; AF$6), 0, 1)+IF(OR($F325 &gt;= AG$6, $G325 &lt; AF$6), 0, 2)+1)</f>
        <v/>
      </c>
      <c r="AG325" s="71" t="str">
        <f ca="1">INDEX({"","_","-","="},IF(OR($D325 &gt;= AH$6, $E325 &lt; AG$6), 0, 1)+IF(OR($F325 &gt;= AH$6, $G325 &lt; AG$6), 0, 2)+1)</f>
        <v/>
      </c>
      <c r="AH325" s="71" t="str">
        <f ca="1">INDEX({"","_","-","="},IF(OR($D325 &gt;= AI$6, $E325 &lt; AH$6), 0, 1)+IF(OR($F325 &gt;= AI$6, $G325 &lt; AH$6), 0, 2)+1)</f>
        <v/>
      </c>
      <c r="AI325" s="71" t="str">
        <f ca="1">INDEX({"","_","-","="},IF(OR($D325 &gt;= AJ$6, $E325 &lt; AI$6), 0, 1)+IF(OR($F325 &gt;= AJ$6, $G325 &lt; AI$6), 0, 2)+1)</f>
        <v/>
      </c>
      <c r="AJ325" s="71" t="str">
        <f ca="1">INDEX({"","_","-","="},IF(OR($D325 &gt;= AK$6, $E325 &lt; AJ$6), 0, 1)+IF(OR($F325 &gt;= AK$6, $G325 &lt; AJ$6), 0, 2)+1)</f>
        <v/>
      </c>
      <c r="AK325" s="71" t="str">
        <f ca="1">INDEX({"","_","-","="},IF(OR($D325 &gt;= AL$6, $E325 &lt; AK$6), 0, 1)+IF(OR($F325 &gt;= AL$6, $G325 &lt; AK$6), 0, 2)+1)</f>
        <v/>
      </c>
      <c r="AL325" s="71" t="str">
        <f ca="1">INDEX({"","_","-","="},IF(OR($D325 &gt;= AM$6, $E325 &lt; AL$6), 0, 1)+IF(OR($F325 &gt;= AM$6, $G325 &lt; AL$6), 0, 2)+1)</f>
        <v/>
      </c>
      <c r="AM325" s="71" t="str">
        <f ca="1">INDEX({"","_","-","="},IF(OR($D325 &gt;= AN$6, $E325 &lt; AM$6), 0, 1)+IF(OR($F325 &gt;= AN$6, $G325 &lt; AM$6), 0, 2)+1)</f>
        <v/>
      </c>
      <c r="AN325" s="71" t="str">
        <f ca="1">INDEX({"","_","-","="},IF(OR($D325 &gt;= AO$6, $E325 &lt; AN$6), 0, 1)+IF(OR($F325 &gt;= AO$6, $G325 &lt; AN$6), 0, 2)+1)</f>
        <v/>
      </c>
      <c r="AO325" s="71" t="str">
        <f ca="1">INDEX({"","_","-","="},IF(OR($D325 &gt;= AP$6, $E325 &lt; AO$6), 0, 1)+IF(OR($F325 &gt;= AP$6, $G325 &lt; AO$6), 0, 2)+1)</f>
        <v/>
      </c>
      <c r="AP325" s="71" t="str">
        <f ca="1">INDEX({"","_","-","="},IF(OR($D325 &gt;= AQ$6, $E325 &lt; AP$6), 0, 1)+IF(OR($F325 &gt;= AQ$6, $G325 &lt; AP$6), 0, 2)+1)</f>
        <v/>
      </c>
      <c r="AQ325" s="71" t="str">
        <f ca="1">INDEX({"","_","-","="},IF(OR($D325 &gt;= AR$6, $E325 &lt; AQ$6), 0, 1)+IF(OR($F325 &gt;= AR$6, $G325 &lt; AQ$6), 0, 2)+1)</f>
        <v/>
      </c>
      <c r="AR325" s="71" t="str">
        <f ca="1">INDEX({"","_","-","="},IF(OR($D325 &gt;= AS$6, $E325 &lt; AR$6), 0, 1)+IF(OR($F325 &gt;= AS$6, $G325 &lt; AR$6), 0, 2)+1)</f>
        <v/>
      </c>
      <c r="AS325" s="71" t="str">
        <f ca="1">INDEX({"","_","-","="},IF(OR($D325 &gt;= AT$6, $E325 &lt; AS$6), 0, 1)+IF(OR($F325 &gt;= AT$6, $G325 &lt; AS$6), 0, 2)+1)</f>
        <v/>
      </c>
      <c r="AT325" s="71" t="str">
        <f ca="1">INDEX({"","_","-","="},IF(OR($D325 &gt;= AU$6, $E325 &lt; AT$6), 0, 1)+IF(OR($F325 &gt;= AU$6, $G325 &lt; AT$6), 0, 2)+1)</f>
        <v/>
      </c>
      <c r="AU325" s="71" t="str">
        <f ca="1">INDEX({"","_","-","="},IF(OR($D325 &gt;= AV$6, $E325 &lt; AU$6), 0, 1)+IF(OR($F325 &gt;= AV$6, $G325 &lt; AU$6), 0, 2)+1)</f>
        <v/>
      </c>
      <c r="AV325" s="71" t="str">
        <f ca="1">INDEX({"","_","-","="},IF(OR($D325 &gt;= AW$6, $E325 &lt; AV$6), 0, 1)+IF(OR($F325 &gt;= AW$6, $G325 &lt; AV$6), 0, 2)+1)</f>
        <v/>
      </c>
      <c r="AW325" s="71" t="str">
        <f ca="1">INDEX({"","_","-","="},IF(OR($D325 &gt;= AX$6, $E325 &lt; AW$6), 0, 1)+IF(OR($F325 &gt;= AX$6, $G325 &lt; AW$6), 0, 2)+1)</f>
        <v/>
      </c>
      <c r="AX325" s="71" t="str">
        <f ca="1">INDEX({"","_","-","="},IF(OR($D325 &gt;= AY$6, $E325 &lt; AX$6), 0, 1)+IF(OR($F325 &gt;= AY$6, $G325 &lt; AX$6), 0, 2)+1)</f>
        <v/>
      </c>
      <c r="AY325" s="71" t="str">
        <f ca="1">INDEX({"","_","-","="},IF(OR($D325 &gt;= AZ$6, $E325 &lt; AY$6), 0, 1)+IF(OR($F325 &gt;= AZ$6, $G325 &lt; AY$6), 0, 2)+1)</f>
        <v/>
      </c>
      <c r="AZ325" s="71" t="str">
        <f ca="1">INDEX({"","_","-","="},IF(OR($D325 &gt;= BA$6, $E325 &lt; AZ$6), 0, 1)+IF(OR($F325 &gt;= BA$6, $G325 &lt; AZ$6), 0, 2)+1)</f>
        <v/>
      </c>
      <c r="BA325" s="71" t="str">
        <f ca="1">INDEX({"","_","-","="},IF(OR($D325 &gt;= BB$6, $E325 &lt; BA$6), 0, 1)+IF(OR($F325 &gt;= BB$6, $G325 &lt; BA$6), 0, 2)+1)</f>
        <v/>
      </c>
      <c r="BB325" s="71" t="str">
        <f ca="1">INDEX({"","_","-","="},IF(OR($D325 &gt;= BC$6, $E325 &lt; BB$6), 0, 1)+IF(OR($F325 &gt;= BC$6, $G325 &lt; BB$6), 0, 2)+1)</f>
        <v/>
      </c>
      <c r="BC325" s="71" t="str">
        <f ca="1">INDEX({"","_","-","="},IF(OR($D325 &gt;= BD$6, $E325 &lt; BC$6), 0, 1)+IF(OR($F325 &gt;= BD$6, $G325 &lt; BC$6), 0, 2)+1)</f>
        <v/>
      </c>
      <c r="BD325" s="71" t="str">
        <f ca="1">INDEX({"","_","-","="},IF(OR($D325 &gt;= BE$6, $E325 &lt; BD$6), 0, 1)+IF(OR($F325 &gt;= BE$6, $G325 &lt; BD$6), 0, 2)+1)</f>
        <v/>
      </c>
      <c r="BE325" s="71" t="str">
        <f ca="1">INDEX({"","_","-","="},IF(OR($D325 &gt;= BF$6, $E325 &lt; BE$6), 0, 1)+IF(OR($F325 &gt;= BF$6, $G325 &lt; BE$6), 0, 2)+1)</f>
        <v/>
      </c>
      <c r="BF325" s="71" t="str">
        <f ca="1">INDEX({"","_","-","="},IF(OR($D325 &gt;= BG$6, $E325 &lt; BF$6), 0, 1)+IF(OR($F325 &gt;= BG$6, $G325 &lt; BF$6), 0, 2)+1)</f>
        <v/>
      </c>
      <c r="BG325" s="71" t="str">
        <f ca="1">INDEX({"","_","-","="},IF(OR($D325 &gt;= BH$6, $E325 &lt; BG$6), 0, 1)+IF(OR($F325 &gt;= BH$6, $G325 &lt; BG$6), 0, 2)+1)</f>
        <v/>
      </c>
      <c r="BH325" s="71" t="str">
        <f ca="1">INDEX({"","_","-","="},IF(OR($D325 &gt;= BI$6, $E325 &lt; BH$6), 0, 1)+IF(OR($F325 &gt;= BI$6, $G325 &lt; BH$6), 0, 2)+1)</f>
        <v/>
      </c>
      <c r="BI325" s="71" t="str">
        <f ca="1">INDEX({"","_","-","="},IF(OR($D325 &gt;= BJ$6, $E325 &lt; BI$6), 0, 1)+IF(OR($F325 &gt;= BJ$6, $G325 &lt; BI$6), 0, 2)+1)</f>
        <v/>
      </c>
      <c r="BJ325" s="71" t="str">
        <f ca="1">INDEX({"","_","-","="},IF(OR($D325 &gt;= BK$6, $E325 &lt; BJ$6), 0, 1)+IF(OR($F325 &gt;= BK$6, $G325 &lt; BJ$6), 0, 2)+1)</f>
        <v/>
      </c>
      <c r="BK325" s="71" t="str">
        <f ca="1">INDEX({"","_","-","="},IF(OR($D325 &gt;= BL$6, $E325 &lt; BK$6), 0, 1)+IF(OR($F325 &gt;= BL$6, $G325 &lt; BK$6), 0, 2)+1)</f>
        <v/>
      </c>
      <c r="BL325" s="71" t="str">
        <f ca="1">INDEX({"","_","-","="},IF(OR($D325 &gt;= BM$6, $E325 &lt; BL$6), 0, 1)+IF(OR($F325 &gt;= BM$6, $G325 &lt; BL$6), 0, 2)+1)</f>
        <v/>
      </c>
      <c r="BM325" s="71" t="str">
        <f ca="1">INDEX({"","_","-","="},IF(OR($D325 &gt;= BN$6, $E325 &lt; BM$6), 0, 1)+IF(OR($F325 &gt;= BN$6, $G325 &lt; BM$6), 0, 2)+1)</f>
        <v/>
      </c>
      <c r="BN325" s="71" t="str">
        <f ca="1">INDEX({"","_","-","="},IF(OR($D325 &gt;= BO$6, $E325 &lt; BN$6), 0, 1)+IF(OR($F325 &gt;= BO$6, $G325 &lt; BN$6), 0, 2)+1)</f>
        <v/>
      </c>
      <c r="BO325" s="71" t="str">
        <f ca="1">INDEX({"","_","-","="},IF(OR($D325 &gt;= BP$6, $E325 &lt; BO$6), 0, 1)+IF(OR($F325 &gt;= BP$6, $G325 &lt; BO$6), 0, 2)+1)</f>
        <v/>
      </c>
      <c r="BP325" s="71" t="str">
        <f ca="1">INDEX({"","_","-","="},IF(OR($D325 &gt;= BQ$6, $E325 &lt; BP$6), 0, 1)+IF(OR($F325 &gt;= BQ$6, $G325 &lt; BP$6), 0, 2)+1)</f>
        <v/>
      </c>
      <c r="BQ325" s="71" t="str">
        <f ca="1">INDEX({"","_","-","="},IF(OR($D325 &gt;= BR$6, $E325 &lt; BQ$6), 0, 1)+IF(OR($F325 &gt;= BR$6, $G325 &lt; BQ$6), 0, 2)+1)</f>
        <v/>
      </c>
      <c r="BR325" s="71" t="str">
        <f ca="1">INDEX({"","_","-","="},IF(OR($D325 &gt;= BS$6, $E325 &lt; BR$6), 0, 1)+IF(OR($F325 &gt;= BS$6, $G325 &lt; BR$6), 0, 2)+1)</f>
        <v/>
      </c>
      <c r="BS325" s="71" t="str">
        <f ca="1">INDEX({"","_","-","="},IF(OR($D325 &gt;= BT$6, $E325 &lt; BS$6), 0, 1)+IF(OR($F325 &gt;= BT$6, $G325 &lt; BS$6), 0, 2)+1)</f>
        <v/>
      </c>
      <c r="BT325" s="71" t="str">
        <f ca="1">INDEX({"","_","-","="},IF(OR($D325 &gt;= BU$6, $E325 &lt; BT$6), 0, 1)+IF(OR($F325 &gt;= BU$6, $G325 &lt; BT$6), 0, 2)+1)</f>
        <v/>
      </c>
      <c r="BU325" s="71" t="str">
        <f ca="1">INDEX({"","_","-","="},IF(OR($D325 &gt;= BV$6, $E325 &lt; BU$6), 0, 1)+IF(OR($F325 &gt;= BV$6, $G325 &lt; BU$6), 0, 2)+1)</f>
        <v/>
      </c>
      <c r="BV325" s="71" t="str">
        <f ca="1">INDEX({"","_","-","="},IF(OR($D325 &gt;= BW$6, $E325 &lt; BV$6), 0, 1)+IF(OR($F325 &gt;= BW$6, $G325 &lt; BV$6), 0, 2)+1)</f>
        <v/>
      </c>
      <c r="BW325" s="71" t="str">
        <f ca="1">INDEX({"","_","-","="},IF(OR($D325 &gt;= BX$6, $E325 &lt; BW$6), 0, 1)+IF(OR($F325 &gt;= BX$6, $G325 &lt; BW$6), 0, 2)+1)</f>
        <v/>
      </c>
      <c r="BX325" s="71" t="str">
        <f ca="1">INDEX({"","_","-","="},IF(OR($D325 &gt;= BY$6, $E325 &lt; BX$6), 0, 1)+IF(OR($F325 &gt;= BY$6, $G325 &lt; BX$6), 0, 2)+1)</f>
        <v/>
      </c>
      <c r="BY325" s="71" t="str">
        <f ca="1">INDEX({"","_","-","="},IF(OR($D325 &gt;= BZ$6, $E325 &lt; BY$6), 0, 1)+IF(OR($F325 &gt;= BZ$6, $G325 &lt; BY$6), 0, 2)+1)</f>
        <v/>
      </c>
      <c r="BZ325" s="71" t="str">
        <f ca="1">INDEX({"","_","-","="},IF(OR($D325 &gt;= CA$6, $E325 &lt; BZ$6), 0, 1)+IF(OR($F325 &gt;= CA$6, $G325 &lt; BZ$6), 0, 2)+1)</f>
        <v/>
      </c>
      <c r="CA325" s="71" t="str">
        <f ca="1">INDEX({"","_","-","="},IF(OR($D325 &gt;= CB$6, $E325 &lt; CA$6), 0, 1)+IF(OR($F325 &gt;= CB$6, $G325 &lt; CA$6), 0, 2)+1)</f>
        <v/>
      </c>
      <c r="CB325" s="71" t="str">
        <f ca="1">INDEX({"","_","-","="},IF(OR($D325 &gt;= CC$6, $E325 &lt; CB$6), 0, 1)+IF(OR($F325 &gt;= CC$6, $G325 &lt; CB$6), 0, 2)+1)</f>
        <v/>
      </c>
      <c r="CC325" s="71" t="str">
        <f ca="1">INDEX({"","_","-","="},IF(OR($D325 &gt;= CD$6, $E325 &lt; CC$6), 0, 1)+IF(OR($F325 &gt;= CD$6, $G325 &lt; CC$6), 0, 2)+1)</f>
        <v/>
      </c>
      <c r="CD325" s="71" t="str">
        <f ca="1">INDEX({"","_","-","="},IF(OR($D325 &gt;= CE$6, $E325 &lt; CD$6), 0, 1)+IF(OR($F325 &gt;= CE$6, $G325 &lt; CD$6), 0, 2)+1)</f>
        <v/>
      </c>
    </row>
    <row r="326" spans="1:82">
      <c r="A326" s="8" t="str">
        <f ca="1">IF('临-进度'!N321,'临-进度'!$A321,"")</f>
        <v/>
      </c>
      <c r="B326" s="8" t="str">
        <f ca="1">IF('临-进度'!N321,'临-进度'!$B321,"")</f>
        <v/>
      </c>
      <c r="C326" s="8" t="str">
        <f ca="1">IF('临-进度'!N321,'临-进度'!$F321,"")</f>
        <v/>
      </c>
      <c r="D326" s="42" t="str">
        <f ca="1">IF('临-进度'!$N321,'临-进度'!$J321,"")</f>
        <v/>
      </c>
      <c r="E326" s="42" t="str">
        <f ca="1">IF('临-进度'!$N321,'临-进度'!$AF321,"")</f>
        <v/>
      </c>
      <c r="F326" s="42" t="str">
        <f ca="1">IF('临-进度'!$N321,'临-进度'!$K321,"")</f>
        <v/>
      </c>
      <c r="G326" s="76" t="str">
        <f ca="1">IF('临-进度'!$N321,'临-进度'!$AG321,"")</f>
        <v/>
      </c>
      <c r="H326" s="71" t="str">
        <f ca="1">INDEX({"","_","-","="},IF(OR($D326 &gt;= I$6, $E326 &lt; H$6), 0, 1)+IF(OR($F326 &gt;= I$6, $G326 &lt; H$6), 0, 2)+1)</f>
        <v/>
      </c>
      <c r="I326" s="71" t="str">
        <f ca="1">INDEX({"","_","-","="},IF(OR($D326 &gt;= J$6, $E326 &lt; I$6), 0, 1)+IF(OR($F326 &gt;= J$6, $G326 &lt; I$6), 0, 2)+1)</f>
        <v/>
      </c>
      <c r="J326" s="71" t="str">
        <f ca="1">INDEX({"","_","-","="},IF(OR($D326 &gt;= K$6, $E326 &lt; J$6), 0, 1)+IF(OR($F326 &gt;= K$6, $G326 &lt; J$6), 0, 2)+1)</f>
        <v/>
      </c>
      <c r="K326" s="71" t="str">
        <f ca="1">INDEX({"","_","-","="},IF(OR($D326 &gt;= L$6, $E326 &lt; K$6), 0, 1)+IF(OR($F326 &gt;= L$6, $G326 &lt; K$6), 0, 2)+1)</f>
        <v/>
      </c>
      <c r="L326" s="71" t="str">
        <f ca="1">INDEX({"","_","-","="},IF(OR($D326 &gt;= M$6, $E326 &lt; L$6), 0, 1)+IF(OR($F326 &gt;= M$6, $G326 &lt; L$6), 0, 2)+1)</f>
        <v/>
      </c>
      <c r="M326" s="71" t="str">
        <f ca="1">INDEX({"","_","-","="},IF(OR($D326 &gt;= N$6, $E326 &lt; M$6), 0, 1)+IF(OR($F326 &gt;= N$6, $G326 &lt; M$6), 0, 2)+1)</f>
        <v/>
      </c>
      <c r="N326" s="71" t="str">
        <f ca="1">INDEX({"","_","-","="},IF(OR($D326 &gt;= O$6, $E326 &lt; N$6), 0, 1)+IF(OR($F326 &gt;= O$6, $G326 &lt; N$6), 0, 2)+1)</f>
        <v/>
      </c>
      <c r="O326" s="71" t="str">
        <f ca="1">INDEX({"","_","-","="},IF(OR($D326 &gt;= P$6, $E326 &lt; O$6), 0, 1)+IF(OR($F326 &gt;= P$6, $G326 &lt; O$6), 0, 2)+1)</f>
        <v/>
      </c>
      <c r="P326" s="71" t="str">
        <f ca="1">INDEX({"","_","-","="},IF(OR($D326 &gt;= Q$6, $E326 &lt; P$6), 0, 1)+IF(OR($F326 &gt;= Q$6, $G326 &lt; P$6), 0, 2)+1)</f>
        <v/>
      </c>
      <c r="Q326" s="71" t="str">
        <f ca="1">INDEX({"","_","-","="},IF(OR($D326 &gt;= R$6, $E326 &lt; Q$6), 0, 1)+IF(OR($F326 &gt;= R$6, $G326 &lt; Q$6), 0, 2)+1)</f>
        <v/>
      </c>
      <c r="R326" s="71" t="str">
        <f ca="1">INDEX({"","_","-","="},IF(OR($D326 &gt;= S$6, $E326 &lt; R$6), 0, 1)+IF(OR($F326 &gt;= S$6, $G326 &lt; R$6), 0, 2)+1)</f>
        <v/>
      </c>
      <c r="S326" s="71" t="str">
        <f ca="1">INDEX({"","_","-","="},IF(OR($D326 &gt;= T$6, $E326 &lt; S$6), 0, 1)+IF(OR($F326 &gt;= T$6, $G326 &lt; S$6), 0, 2)+1)</f>
        <v/>
      </c>
      <c r="T326" s="71" t="str">
        <f ca="1">INDEX({"","_","-","="},IF(OR($D326 &gt;= U$6, $E326 &lt; T$6), 0, 1)+IF(OR($F326 &gt;= U$6, $G326 &lt; T$6), 0, 2)+1)</f>
        <v/>
      </c>
      <c r="U326" s="71" t="str">
        <f ca="1">INDEX({"","_","-","="},IF(OR($D326 &gt;= V$6, $E326 &lt; U$6), 0, 1)+IF(OR($F326 &gt;= V$6, $G326 &lt; U$6), 0, 2)+1)</f>
        <v/>
      </c>
      <c r="V326" s="71" t="str">
        <f ca="1">INDEX({"","_","-","="},IF(OR($D326 &gt;= W$6, $E326 &lt; V$6), 0, 1)+IF(OR($F326 &gt;= W$6, $G326 &lt; V$6), 0, 2)+1)</f>
        <v/>
      </c>
      <c r="W326" s="71" t="str">
        <f ca="1">INDEX({"","_","-","="},IF(OR($D326 &gt;= X$6, $E326 &lt; W$6), 0, 1)+IF(OR($F326 &gt;= X$6, $G326 &lt; W$6), 0, 2)+1)</f>
        <v/>
      </c>
      <c r="X326" s="71" t="str">
        <f ca="1">INDEX({"","_","-","="},IF(OR($D326 &gt;= Y$6, $E326 &lt; X$6), 0, 1)+IF(OR($F326 &gt;= Y$6, $G326 &lt; X$6), 0, 2)+1)</f>
        <v/>
      </c>
      <c r="Y326" s="71" t="str">
        <f ca="1">INDEX({"","_","-","="},IF(OR($D326 &gt;= Z$6, $E326 &lt; Y$6), 0, 1)+IF(OR($F326 &gt;= Z$6, $G326 &lt; Y$6), 0, 2)+1)</f>
        <v/>
      </c>
      <c r="Z326" s="71" t="str">
        <f ca="1">INDEX({"","_","-","="},IF(OR($D326 &gt;= AA$6, $E326 &lt; Z$6), 0, 1)+IF(OR($F326 &gt;= AA$6, $G326 &lt; Z$6), 0, 2)+1)</f>
        <v/>
      </c>
      <c r="AA326" s="71" t="str">
        <f ca="1">INDEX({"","_","-","="},IF(OR($D326 &gt;= AB$6, $E326 &lt; AA$6), 0, 1)+IF(OR($F326 &gt;= AB$6, $G326 &lt; AA$6), 0, 2)+1)</f>
        <v/>
      </c>
      <c r="AB326" s="71" t="str">
        <f ca="1">INDEX({"","_","-","="},IF(OR($D326 &gt;= AC$6, $E326 &lt; AB$6), 0, 1)+IF(OR($F326 &gt;= AC$6, $G326 &lt; AB$6), 0, 2)+1)</f>
        <v/>
      </c>
      <c r="AC326" s="71" t="str">
        <f ca="1">INDEX({"","_","-","="},IF(OR($D326 &gt;= AD$6, $E326 &lt; AC$6), 0, 1)+IF(OR($F326 &gt;= AD$6, $G326 &lt; AC$6), 0, 2)+1)</f>
        <v/>
      </c>
      <c r="AD326" s="71" t="str">
        <f ca="1">INDEX({"","_","-","="},IF(OR($D326 &gt;= AE$6, $E326 &lt; AD$6), 0, 1)+IF(OR($F326 &gt;= AE$6, $G326 &lt; AD$6), 0, 2)+1)</f>
        <v/>
      </c>
      <c r="AE326" s="71" t="str">
        <f ca="1">INDEX({"","_","-","="},IF(OR($D326 &gt;= AF$6, $E326 &lt; AE$6), 0, 1)+IF(OR($F326 &gt;= AF$6, $G326 &lt; AE$6), 0, 2)+1)</f>
        <v/>
      </c>
      <c r="AF326" s="71" t="str">
        <f ca="1">INDEX({"","_","-","="},IF(OR($D326 &gt;= AG$6, $E326 &lt; AF$6), 0, 1)+IF(OR($F326 &gt;= AG$6, $G326 &lt; AF$6), 0, 2)+1)</f>
        <v/>
      </c>
      <c r="AG326" s="71" t="str">
        <f ca="1">INDEX({"","_","-","="},IF(OR($D326 &gt;= AH$6, $E326 &lt; AG$6), 0, 1)+IF(OR($F326 &gt;= AH$6, $G326 &lt; AG$6), 0, 2)+1)</f>
        <v/>
      </c>
      <c r="AH326" s="71" t="str">
        <f ca="1">INDEX({"","_","-","="},IF(OR($D326 &gt;= AI$6, $E326 &lt; AH$6), 0, 1)+IF(OR($F326 &gt;= AI$6, $G326 &lt; AH$6), 0, 2)+1)</f>
        <v/>
      </c>
      <c r="AI326" s="71" t="str">
        <f ca="1">INDEX({"","_","-","="},IF(OR($D326 &gt;= AJ$6, $E326 &lt; AI$6), 0, 1)+IF(OR($F326 &gt;= AJ$6, $G326 &lt; AI$6), 0, 2)+1)</f>
        <v/>
      </c>
      <c r="AJ326" s="71" t="str">
        <f ca="1">INDEX({"","_","-","="},IF(OR($D326 &gt;= AK$6, $E326 &lt; AJ$6), 0, 1)+IF(OR($F326 &gt;= AK$6, $G326 &lt; AJ$6), 0, 2)+1)</f>
        <v/>
      </c>
      <c r="AK326" s="71" t="str">
        <f ca="1">INDEX({"","_","-","="},IF(OR($D326 &gt;= AL$6, $E326 &lt; AK$6), 0, 1)+IF(OR($F326 &gt;= AL$6, $G326 &lt; AK$6), 0, 2)+1)</f>
        <v/>
      </c>
      <c r="AL326" s="71" t="str">
        <f ca="1">INDEX({"","_","-","="},IF(OR($D326 &gt;= AM$6, $E326 &lt; AL$6), 0, 1)+IF(OR($F326 &gt;= AM$6, $G326 &lt; AL$6), 0, 2)+1)</f>
        <v/>
      </c>
      <c r="AM326" s="71" t="str">
        <f ca="1">INDEX({"","_","-","="},IF(OR($D326 &gt;= AN$6, $E326 &lt; AM$6), 0, 1)+IF(OR($F326 &gt;= AN$6, $G326 &lt; AM$6), 0, 2)+1)</f>
        <v/>
      </c>
      <c r="AN326" s="71" t="str">
        <f ca="1">INDEX({"","_","-","="},IF(OR($D326 &gt;= AO$6, $E326 &lt; AN$6), 0, 1)+IF(OR($F326 &gt;= AO$6, $G326 &lt; AN$6), 0, 2)+1)</f>
        <v/>
      </c>
      <c r="AO326" s="71" t="str">
        <f ca="1">INDEX({"","_","-","="},IF(OR($D326 &gt;= AP$6, $E326 &lt; AO$6), 0, 1)+IF(OR($F326 &gt;= AP$6, $G326 &lt; AO$6), 0, 2)+1)</f>
        <v/>
      </c>
      <c r="AP326" s="71" t="str">
        <f ca="1">INDEX({"","_","-","="},IF(OR($D326 &gt;= AQ$6, $E326 &lt; AP$6), 0, 1)+IF(OR($F326 &gt;= AQ$6, $G326 &lt; AP$6), 0, 2)+1)</f>
        <v/>
      </c>
      <c r="AQ326" s="71" t="str">
        <f ca="1">INDEX({"","_","-","="},IF(OR($D326 &gt;= AR$6, $E326 &lt; AQ$6), 0, 1)+IF(OR($F326 &gt;= AR$6, $G326 &lt; AQ$6), 0, 2)+1)</f>
        <v/>
      </c>
      <c r="AR326" s="71" t="str">
        <f ca="1">INDEX({"","_","-","="},IF(OR($D326 &gt;= AS$6, $E326 &lt; AR$6), 0, 1)+IF(OR($F326 &gt;= AS$6, $G326 &lt; AR$6), 0, 2)+1)</f>
        <v/>
      </c>
      <c r="AS326" s="71" t="str">
        <f ca="1">INDEX({"","_","-","="},IF(OR($D326 &gt;= AT$6, $E326 &lt; AS$6), 0, 1)+IF(OR($F326 &gt;= AT$6, $G326 &lt; AS$6), 0, 2)+1)</f>
        <v/>
      </c>
      <c r="AT326" s="71" t="str">
        <f ca="1">INDEX({"","_","-","="},IF(OR($D326 &gt;= AU$6, $E326 &lt; AT$6), 0, 1)+IF(OR($F326 &gt;= AU$6, $G326 &lt; AT$6), 0, 2)+1)</f>
        <v/>
      </c>
      <c r="AU326" s="71" t="str">
        <f ca="1">INDEX({"","_","-","="},IF(OR($D326 &gt;= AV$6, $E326 &lt; AU$6), 0, 1)+IF(OR($F326 &gt;= AV$6, $G326 &lt; AU$6), 0, 2)+1)</f>
        <v/>
      </c>
      <c r="AV326" s="71" t="str">
        <f ca="1">INDEX({"","_","-","="},IF(OR($D326 &gt;= AW$6, $E326 &lt; AV$6), 0, 1)+IF(OR($F326 &gt;= AW$6, $G326 &lt; AV$6), 0, 2)+1)</f>
        <v/>
      </c>
      <c r="AW326" s="71" t="str">
        <f ca="1">INDEX({"","_","-","="},IF(OR($D326 &gt;= AX$6, $E326 &lt; AW$6), 0, 1)+IF(OR($F326 &gt;= AX$6, $G326 &lt; AW$6), 0, 2)+1)</f>
        <v/>
      </c>
      <c r="AX326" s="71" t="str">
        <f ca="1">INDEX({"","_","-","="},IF(OR($D326 &gt;= AY$6, $E326 &lt; AX$6), 0, 1)+IF(OR($F326 &gt;= AY$6, $G326 &lt; AX$6), 0, 2)+1)</f>
        <v/>
      </c>
      <c r="AY326" s="71" t="str">
        <f ca="1">INDEX({"","_","-","="},IF(OR($D326 &gt;= AZ$6, $E326 &lt; AY$6), 0, 1)+IF(OR($F326 &gt;= AZ$6, $G326 &lt; AY$6), 0, 2)+1)</f>
        <v/>
      </c>
      <c r="AZ326" s="71" t="str">
        <f ca="1">INDEX({"","_","-","="},IF(OR($D326 &gt;= BA$6, $E326 &lt; AZ$6), 0, 1)+IF(OR($F326 &gt;= BA$6, $G326 &lt; AZ$6), 0, 2)+1)</f>
        <v/>
      </c>
      <c r="BA326" s="71" t="str">
        <f ca="1">INDEX({"","_","-","="},IF(OR($D326 &gt;= BB$6, $E326 &lt; BA$6), 0, 1)+IF(OR($F326 &gt;= BB$6, $G326 &lt; BA$6), 0, 2)+1)</f>
        <v/>
      </c>
      <c r="BB326" s="71" t="str">
        <f ca="1">INDEX({"","_","-","="},IF(OR($D326 &gt;= BC$6, $E326 &lt; BB$6), 0, 1)+IF(OR($F326 &gt;= BC$6, $G326 &lt; BB$6), 0, 2)+1)</f>
        <v/>
      </c>
      <c r="BC326" s="71" t="str">
        <f ca="1">INDEX({"","_","-","="},IF(OR($D326 &gt;= BD$6, $E326 &lt; BC$6), 0, 1)+IF(OR($F326 &gt;= BD$6, $G326 &lt; BC$6), 0, 2)+1)</f>
        <v/>
      </c>
      <c r="BD326" s="71" t="str">
        <f ca="1">INDEX({"","_","-","="},IF(OR($D326 &gt;= BE$6, $E326 &lt; BD$6), 0, 1)+IF(OR($F326 &gt;= BE$6, $G326 &lt; BD$6), 0, 2)+1)</f>
        <v/>
      </c>
      <c r="BE326" s="71" t="str">
        <f ca="1">INDEX({"","_","-","="},IF(OR($D326 &gt;= BF$6, $E326 &lt; BE$6), 0, 1)+IF(OR($F326 &gt;= BF$6, $G326 &lt; BE$6), 0, 2)+1)</f>
        <v/>
      </c>
      <c r="BF326" s="71" t="str">
        <f ca="1">INDEX({"","_","-","="},IF(OR($D326 &gt;= BG$6, $E326 &lt; BF$6), 0, 1)+IF(OR($F326 &gt;= BG$6, $G326 &lt; BF$6), 0, 2)+1)</f>
        <v/>
      </c>
      <c r="BG326" s="71" t="str">
        <f ca="1">INDEX({"","_","-","="},IF(OR($D326 &gt;= BH$6, $E326 &lt; BG$6), 0, 1)+IF(OR($F326 &gt;= BH$6, $G326 &lt; BG$6), 0, 2)+1)</f>
        <v/>
      </c>
      <c r="BH326" s="71" t="str">
        <f ca="1">INDEX({"","_","-","="},IF(OR($D326 &gt;= BI$6, $E326 &lt; BH$6), 0, 1)+IF(OR($F326 &gt;= BI$6, $G326 &lt; BH$6), 0, 2)+1)</f>
        <v/>
      </c>
      <c r="BI326" s="71" t="str">
        <f ca="1">INDEX({"","_","-","="},IF(OR($D326 &gt;= BJ$6, $E326 &lt; BI$6), 0, 1)+IF(OR($F326 &gt;= BJ$6, $G326 &lt; BI$6), 0, 2)+1)</f>
        <v/>
      </c>
      <c r="BJ326" s="71" t="str">
        <f ca="1">INDEX({"","_","-","="},IF(OR($D326 &gt;= BK$6, $E326 &lt; BJ$6), 0, 1)+IF(OR($F326 &gt;= BK$6, $G326 &lt; BJ$6), 0, 2)+1)</f>
        <v/>
      </c>
      <c r="BK326" s="71" t="str">
        <f ca="1">INDEX({"","_","-","="},IF(OR($D326 &gt;= BL$6, $E326 &lt; BK$6), 0, 1)+IF(OR($F326 &gt;= BL$6, $G326 &lt; BK$6), 0, 2)+1)</f>
        <v/>
      </c>
      <c r="BL326" s="71" t="str">
        <f ca="1">INDEX({"","_","-","="},IF(OR($D326 &gt;= BM$6, $E326 &lt; BL$6), 0, 1)+IF(OR($F326 &gt;= BM$6, $G326 &lt; BL$6), 0, 2)+1)</f>
        <v/>
      </c>
      <c r="BM326" s="71" t="str">
        <f ca="1">INDEX({"","_","-","="},IF(OR($D326 &gt;= BN$6, $E326 &lt; BM$6), 0, 1)+IF(OR($F326 &gt;= BN$6, $G326 &lt; BM$6), 0, 2)+1)</f>
        <v/>
      </c>
      <c r="BN326" s="71" t="str">
        <f ca="1">INDEX({"","_","-","="},IF(OR($D326 &gt;= BO$6, $E326 &lt; BN$6), 0, 1)+IF(OR($F326 &gt;= BO$6, $G326 &lt; BN$6), 0, 2)+1)</f>
        <v/>
      </c>
      <c r="BO326" s="71" t="str">
        <f ca="1">INDEX({"","_","-","="},IF(OR($D326 &gt;= BP$6, $E326 &lt; BO$6), 0, 1)+IF(OR($F326 &gt;= BP$6, $G326 &lt; BO$6), 0, 2)+1)</f>
        <v/>
      </c>
      <c r="BP326" s="71" t="str">
        <f ca="1">INDEX({"","_","-","="},IF(OR($D326 &gt;= BQ$6, $E326 &lt; BP$6), 0, 1)+IF(OR($F326 &gt;= BQ$6, $G326 &lt; BP$6), 0, 2)+1)</f>
        <v/>
      </c>
      <c r="BQ326" s="71" t="str">
        <f ca="1">INDEX({"","_","-","="},IF(OR($D326 &gt;= BR$6, $E326 &lt; BQ$6), 0, 1)+IF(OR($F326 &gt;= BR$6, $G326 &lt; BQ$6), 0, 2)+1)</f>
        <v/>
      </c>
      <c r="BR326" s="71" t="str">
        <f ca="1">INDEX({"","_","-","="},IF(OR($D326 &gt;= BS$6, $E326 &lt; BR$6), 0, 1)+IF(OR($F326 &gt;= BS$6, $G326 &lt; BR$6), 0, 2)+1)</f>
        <v/>
      </c>
      <c r="BS326" s="71" t="str">
        <f ca="1">INDEX({"","_","-","="},IF(OR($D326 &gt;= BT$6, $E326 &lt; BS$6), 0, 1)+IF(OR($F326 &gt;= BT$6, $G326 &lt; BS$6), 0, 2)+1)</f>
        <v/>
      </c>
      <c r="BT326" s="71" t="str">
        <f ca="1">INDEX({"","_","-","="},IF(OR($D326 &gt;= BU$6, $E326 &lt; BT$6), 0, 1)+IF(OR($F326 &gt;= BU$6, $G326 &lt; BT$6), 0, 2)+1)</f>
        <v/>
      </c>
      <c r="BU326" s="71" t="str">
        <f ca="1">INDEX({"","_","-","="},IF(OR($D326 &gt;= BV$6, $E326 &lt; BU$6), 0, 1)+IF(OR($F326 &gt;= BV$6, $G326 &lt; BU$6), 0, 2)+1)</f>
        <v/>
      </c>
      <c r="BV326" s="71" t="str">
        <f ca="1">INDEX({"","_","-","="},IF(OR($D326 &gt;= BW$6, $E326 &lt; BV$6), 0, 1)+IF(OR($F326 &gt;= BW$6, $G326 &lt; BV$6), 0, 2)+1)</f>
        <v/>
      </c>
      <c r="BW326" s="71" t="str">
        <f ca="1">INDEX({"","_","-","="},IF(OR($D326 &gt;= BX$6, $E326 &lt; BW$6), 0, 1)+IF(OR($F326 &gt;= BX$6, $G326 &lt; BW$6), 0, 2)+1)</f>
        <v/>
      </c>
      <c r="BX326" s="71" t="str">
        <f ca="1">INDEX({"","_","-","="},IF(OR($D326 &gt;= BY$6, $E326 &lt; BX$6), 0, 1)+IF(OR($F326 &gt;= BY$6, $G326 &lt; BX$6), 0, 2)+1)</f>
        <v/>
      </c>
      <c r="BY326" s="71" t="str">
        <f ca="1">INDEX({"","_","-","="},IF(OR($D326 &gt;= BZ$6, $E326 &lt; BY$6), 0, 1)+IF(OR($F326 &gt;= BZ$6, $G326 &lt; BY$6), 0, 2)+1)</f>
        <v/>
      </c>
      <c r="BZ326" s="71" t="str">
        <f ca="1">INDEX({"","_","-","="},IF(OR($D326 &gt;= CA$6, $E326 &lt; BZ$6), 0, 1)+IF(OR($F326 &gt;= CA$6, $G326 &lt; BZ$6), 0, 2)+1)</f>
        <v/>
      </c>
      <c r="CA326" s="71" t="str">
        <f ca="1">INDEX({"","_","-","="},IF(OR($D326 &gt;= CB$6, $E326 &lt; CA$6), 0, 1)+IF(OR($F326 &gt;= CB$6, $G326 &lt; CA$6), 0, 2)+1)</f>
        <v/>
      </c>
      <c r="CB326" s="71" t="str">
        <f ca="1">INDEX({"","_","-","="},IF(OR($D326 &gt;= CC$6, $E326 &lt; CB$6), 0, 1)+IF(OR($F326 &gt;= CC$6, $G326 &lt; CB$6), 0, 2)+1)</f>
        <v/>
      </c>
      <c r="CC326" s="71" t="str">
        <f ca="1">INDEX({"","_","-","="},IF(OR($D326 &gt;= CD$6, $E326 &lt; CC$6), 0, 1)+IF(OR($F326 &gt;= CD$6, $G326 &lt; CC$6), 0, 2)+1)</f>
        <v/>
      </c>
      <c r="CD326" s="71" t="str">
        <f ca="1">INDEX({"","_","-","="},IF(OR($D326 &gt;= CE$6, $E326 &lt; CD$6), 0, 1)+IF(OR($F326 &gt;= CE$6, $G326 &lt; CD$6), 0, 2)+1)</f>
        <v/>
      </c>
    </row>
    <row r="327" spans="1:82">
      <c r="A327" s="8" t="str">
        <f ca="1">IF('临-进度'!N322,'临-进度'!$A322,"")</f>
        <v/>
      </c>
      <c r="B327" s="8" t="str">
        <f ca="1">IF('临-进度'!N322,'临-进度'!$B322,"")</f>
        <v/>
      </c>
      <c r="C327" s="8" t="str">
        <f ca="1">IF('临-进度'!N322,'临-进度'!$F322,"")</f>
        <v/>
      </c>
      <c r="D327" s="42" t="str">
        <f ca="1">IF('临-进度'!$N322,'临-进度'!$J322,"")</f>
        <v/>
      </c>
      <c r="E327" s="42" t="str">
        <f ca="1">IF('临-进度'!$N322,'临-进度'!$AF322,"")</f>
        <v/>
      </c>
      <c r="F327" s="42" t="str">
        <f ca="1">IF('临-进度'!$N322,'临-进度'!$K322,"")</f>
        <v/>
      </c>
      <c r="G327" s="76" t="str">
        <f ca="1">IF('临-进度'!$N322,'临-进度'!$AG322,"")</f>
        <v/>
      </c>
      <c r="H327" s="71" t="str">
        <f ca="1">INDEX({"","_","-","="},IF(OR($D327 &gt;= I$6, $E327 &lt; H$6), 0, 1)+IF(OR($F327 &gt;= I$6, $G327 &lt; H$6), 0, 2)+1)</f>
        <v/>
      </c>
      <c r="I327" s="71" t="str">
        <f ca="1">INDEX({"","_","-","="},IF(OR($D327 &gt;= J$6, $E327 &lt; I$6), 0, 1)+IF(OR($F327 &gt;= J$6, $G327 &lt; I$6), 0, 2)+1)</f>
        <v/>
      </c>
      <c r="J327" s="71" t="str">
        <f ca="1">INDEX({"","_","-","="},IF(OR($D327 &gt;= K$6, $E327 &lt; J$6), 0, 1)+IF(OR($F327 &gt;= K$6, $G327 &lt; J$6), 0, 2)+1)</f>
        <v/>
      </c>
      <c r="K327" s="71" t="str">
        <f ca="1">INDEX({"","_","-","="},IF(OR($D327 &gt;= L$6, $E327 &lt; K$6), 0, 1)+IF(OR($F327 &gt;= L$6, $G327 &lt; K$6), 0, 2)+1)</f>
        <v/>
      </c>
      <c r="L327" s="71" t="str">
        <f ca="1">INDEX({"","_","-","="},IF(OR($D327 &gt;= M$6, $E327 &lt; L$6), 0, 1)+IF(OR($F327 &gt;= M$6, $G327 &lt; L$6), 0, 2)+1)</f>
        <v/>
      </c>
      <c r="M327" s="71" t="str">
        <f ca="1">INDEX({"","_","-","="},IF(OR($D327 &gt;= N$6, $E327 &lt; M$6), 0, 1)+IF(OR($F327 &gt;= N$6, $G327 &lt; M$6), 0, 2)+1)</f>
        <v/>
      </c>
      <c r="N327" s="71" t="str">
        <f ca="1">INDEX({"","_","-","="},IF(OR($D327 &gt;= O$6, $E327 &lt; N$6), 0, 1)+IF(OR($F327 &gt;= O$6, $G327 &lt; N$6), 0, 2)+1)</f>
        <v/>
      </c>
      <c r="O327" s="71" t="str">
        <f ca="1">INDEX({"","_","-","="},IF(OR($D327 &gt;= P$6, $E327 &lt; O$6), 0, 1)+IF(OR($F327 &gt;= P$6, $G327 &lt; O$6), 0, 2)+1)</f>
        <v/>
      </c>
      <c r="P327" s="71" t="str">
        <f ca="1">INDEX({"","_","-","="},IF(OR($D327 &gt;= Q$6, $E327 &lt; P$6), 0, 1)+IF(OR($F327 &gt;= Q$6, $G327 &lt; P$6), 0, 2)+1)</f>
        <v/>
      </c>
      <c r="Q327" s="71" t="str">
        <f ca="1">INDEX({"","_","-","="},IF(OR($D327 &gt;= R$6, $E327 &lt; Q$6), 0, 1)+IF(OR($F327 &gt;= R$6, $G327 &lt; Q$6), 0, 2)+1)</f>
        <v/>
      </c>
      <c r="R327" s="71" t="str">
        <f ca="1">INDEX({"","_","-","="},IF(OR($D327 &gt;= S$6, $E327 &lt; R$6), 0, 1)+IF(OR($F327 &gt;= S$6, $G327 &lt; R$6), 0, 2)+1)</f>
        <v/>
      </c>
      <c r="S327" s="71" t="str">
        <f ca="1">INDEX({"","_","-","="},IF(OR($D327 &gt;= T$6, $E327 &lt; S$6), 0, 1)+IF(OR($F327 &gt;= T$6, $G327 &lt; S$6), 0, 2)+1)</f>
        <v/>
      </c>
      <c r="T327" s="71" t="str">
        <f ca="1">INDEX({"","_","-","="},IF(OR($D327 &gt;= U$6, $E327 &lt; T$6), 0, 1)+IF(OR($F327 &gt;= U$6, $G327 &lt; T$6), 0, 2)+1)</f>
        <v/>
      </c>
      <c r="U327" s="71" t="str">
        <f ca="1">INDEX({"","_","-","="},IF(OR($D327 &gt;= V$6, $E327 &lt; U$6), 0, 1)+IF(OR($F327 &gt;= V$6, $G327 &lt; U$6), 0, 2)+1)</f>
        <v/>
      </c>
      <c r="V327" s="71" t="str">
        <f ca="1">INDEX({"","_","-","="},IF(OR($D327 &gt;= W$6, $E327 &lt; V$6), 0, 1)+IF(OR($F327 &gt;= W$6, $G327 &lt; V$6), 0, 2)+1)</f>
        <v/>
      </c>
      <c r="W327" s="71" t="str">
        <f ca="1">INDEX({"","_","-","="},IF(OR($D327 &gt;= X$6, $E327 &lt; W$6), 0, 1)+IF(OR($F327 &gt;= X$6, $G327 &lt; W$6), 0, 2)+1)</f>
        <v/>
      </c>
      <c r="X327" s="71" t="str">
        <f ca="1">INDEX({"","_","-","="},IF(OR($D327 &gt;= Y$6, $E327 &lt; X$6), 0, 1)+IF(OR($F327 &gt;= Y$6, $G327 &lt; X$6), 0, 2)+1)</f>
        <v/>
      </c>
      <c r="Y327" s="71" t="str">
        <f ca="1">INDEX({"","_","-","="},IF(OR($D327 &gt;= Z$6, $E327 &lt; Y$6), 0, 1)+IF(OR($F327 &gt;= Z$6, $G327 &lt; Y$6), 0, 2)+1)</f>
        <v/>
      </c>
      <c r="Z327" s="71" t="str">
        <f ca="1">INDEX({"","_","-","="},IF(OR($D327 &gt;= AA$6, $E327 &lt; Z$6), 0, 1)+IF(OR($F327 &gt;= AA$6, $G327 &lt; Z$6), 0, 2)+1)</f>
        <v/>
      </c>
      <c r="AA327" s="71" t="str">
        <f ca="1">INDEX({"","_","-","="},IF(OR($D327 &gt;= AB$6, $E327 &lt; AA$6), 0, 1)+IF(OR($F327 &gt;= AB$6, $G327 &lt; AA$6), 0, 2)+1)</f>
        <v/>
      </c>
      <c r="AB327" s="71" t="str">
        <f ca="1">INDEX({"","_","-","="},IF(OR($D327 &gt;= AC$6, $E327 &lt; AB$6), 0, 1)+IF(OR($F327 &gt;= AC$6, $G327 &lt; AB$6), 0, 2)+1)</f>
        <v/>
      </c>
      <c r="AC327" s="71" t="str">
        <f ca="1">INDEX({"","_","-","="},IF(OR($D327 &gt;= AD$6, $E327 &lt; AC$6), 0, 1)+IF(OR($F327 &gt;= AD$6, $G327 &lt; AC$6), 0, 2)+1)</f>
        <v/>
      </c>
      <c r="AD327" s="71" t="str">
        <f ca="1">INDEX({"","_","-","="},IF(OR($D327 &gt;= AE$6, $E327 &lt; AD$6), 0, 1)+IF(OR($F327 &gt;= AE$6, $G327 &lt; AD$6), 0, 2)+1)</f>
        <v/>
      </c>
      <c r="AE327" s="71" t="str">
        <f ca="1">INDEX({"","_","-","="},IF(OR($D327 &gt;= AF$6, $E327 &lt; AE$6), 0, 1)+IF(OR($F327 &gt;= AF$6, $G327 &lt; AE$6), 0, 2)+1)</f>
        <v/>
      </c>
      <c r="AF327" s="71" t="str">
        <f ca="1">INDEX({"","_","-","="},IF(OR($D327 &gt;= AG$6, $E327 &lt; AF$6), 0, 1)+IF(OR($F327 &gt;= AG$6, $G327 &lt; AF$6), 0, 2)+1)</f>
        <v/>
      </c>
      <c r="AG327" s="71" t="str">
        <f ca="1">INDEX({"","_","-","="},IF(OR($D327 &gt;= AH$6, $E327 &lt; AG$6), 0, 1)+IF(OR($F327 &gt;= AH$6, $G327 &lt; AG$6), 0, 2)+1)</f>
        <v/>
      </c>
      <c r="AH327" s="71" t="str">
        <f ca="1">INDEX({"","_","-","="},IF(OR($D327 &gt;= AI$6, $E327 &lt; AH$6), 0, 1)+IF(OR($F327 &gt;= AI$6, $G327 &lt; AH$6), 0, 2)+1)</f>
        <v/>
      </c>
      <c r="AI327" s="71" t="str">
        <f ca="1">INDEX({"","_","-","="},IF(OR($D327 &gt;= AJ$6, $E327 &lt; AI$6), 0, 1)+IF(OR($F327 &gt;= AJ$6, $G327 &lt; AI$6), 0, 2)+1)</f>
        <v/>
      </c>
      <c r="AJ327" s="71" t="str">
        <f ca="1">INDEX({"","_","-","="},IF(OR($D327 &gt;= AK$6, $E327 &lt; AJ$6), 0, 1)+IF(OR($F327 &gt;= AK$6, $G327 &lt; AJ$6), 0, 2)+1)</f>
        <v/>
      </c>
      <c r="AK327" s="71" t="str">
        <f ca="1">INDEX({"","_","-","="},IF(OR($D327 &gt;= AL$6, $E327 &lt; AK$6), 0, 1)+IF(OR($F327 &gt;= AL$6, $G327 &lt; AK$6), 0, 2)+1)</f>
        <v/>
      </c>
      <c r="AL327" s="71" t="str">
        <f ca="1">INDEX({"","_","-","="},IF(OR($D327 &gt;= AM$6, $E327 &lt; AL$6), 0, 1)+IF(OR($F327 &gt;= AM$6, $G327 &lt; AL$6), 0, 2)+1)</f>
        <v/>
      </c>
      <c r="AM327" s="71" t="str">
        <f ca="1">INDEX({"","_","-","="},IF(OR($D327 &gt;= AN$6, $E327 &lt; AM$6), 0, 1)+IF(OR($F327 &gt;= AN$6, $G327 &lt; AM$6), 0, 2)+1)</f>
        <v/>
      </c>
      <c r="AN327" s="71" t="str">
        <f ca="1">INDEX({"","_","-","="},IF(OR($D327 &gt;= AO$6, $E327 &lt; AN$6), 0, 1)+IF(OR($F327 &gt;= AO$6, $G327 &lt; AN$6), 0, 2)+1)</f>
        <v/>
      </c>
      <c r="AO327" s="71" t="str">
        <f ca="1">INDEX({"","_","-","="},IF(OR($D327 &gt;= AP$6, $E327 &lt; AO$6), 0, 1)+IF(OR($F327 &gt;= AP$6, $G327 &lt; AO$6), 0, 2)+1)</f>
        <v/>
      </c>
      <c r="AP327" s="71" t="str">
        <f ca="1">INDEX({"","_","-","="},IF(OR($D327 &gt;= AQ$6, $E327 &lt; AP$6), 0, 1)+IF(OR($F327 &gt;= AQ$6, $G327 &lt; AP$6), 0, 2)+1)</f>
        <v/>
      </c>
      <c r="AQ327" s="71" t="str">
        <f ca="1">INDEX({"","_","-","="},IF(OR($D327 &gt;= AR$6, $E327 &lt; AQ$6), 0, 1)+IF(OR($F327 &gt;= AR$6, $G327 &lt; AQ$6), 0, 2)+1)</f>
        <v/>
      </c>
      <c r="AR327" s="71" t="str">
        <f ca="1">INDEX({"","_","-","="},IF(OR($D327 &gt;= AS$6, $E327 &lt; AR$6), 0, 1)+IF(OR($F327 &gt;= AS$6, $G327 &lt; AR$6), 0, 2)+1)</f>
        <v/>
      </c>
      <c r="AS327" s="71" t="str">
        <f ca="1">INDEX({"","_","-","="},IF(OR($D327 &gt;= AT$6, $E327 &lt; AS$6), 0, 1)+IF(OR($F327 &gt;= AT$6, $G327 &lt; AS$6), 0, 2)+1)</f>
        <v/>
      </c>
      <c r="AT327" s="71" t="str">
        <f ca="1">INDEX({"","_","-","="},IF(OR($D327 &gt;= AU$6, $E327 &lt; AT$6), 0, 1)+IF(OR($F327 &gt;= AU$6, $G327 &lt; AT$6), 0, 2)+1)</f>
        <v/>
      </c>
      <c r="AU327" s="71" t="str">
        <f ca="1">INDEX({"","_","-","="},IF(OR($D327 &gt;= AV$6, $E327 &lt; AU$6), 0, 1)+IF(OR($F327 &gt;= AV$6, $G327 &lt; AU$6), 0, 2)+1)</f>
        <v/>
      </c>
      <c r="AV327" s="71" t="str">
        <f ca="1">INDEX({"","_","-","="},IF(OR($D327 &gt;= AW$6, $E327 &lt; AV$6), 0, 1)+IF(OR($F327 &gt;= AW$6, $G327 &lt; AV$6), 0, 2)+1)</f>
        <v/>
      </c>
      <c r="AW327" s="71" t="str">
        <f ca="1">INDEX({"","_","-","="},IF(OR($D327 &gt;= AX$6, $E327 &lt; AW$6), 0, 1)+IF(OR($F327 &gt;= AX$6, $G327 &lt; AW$6), 0, 2)+1)</f>
        <v/>
      </c>
      <c r="AX327" s="71" t="str">
        <f ca="1">INDEX({"","_","-","="},IF(OR($D327 &gt;= AY$6, $E327 &lt; AX$6), 0, 1)+IF(OR($F327 &gt;= AY$6, $G327 &lt; AX$6), 0, 2)+1)</f>
        <v/>
      </c>
      <c r="AY327" s="71" t="str">
        <f ca="1">INDEX({"","_","-","="},IF(OR($D327 &gt;= AZ$6, $E327 &lt; AY$6), 0, 1)+IF(OR($F327 &gt;= AZ$6, $G327 &lt; AY$6), 0, 2)+1)</f>
        <v/>
      </c>
      <c r="AZ327" s="71" t="str">
        <f ca="1">INDEX({"","_","-","="},IF(OR($D327 &gt;= BA$6, $E327 &lt; AZ$6), 0, 1)+IF(OR($F327 &gt;= BA$6, $G327 &lt; AZ$6), 0, 2)+1)</f>
        <v/>
      </c>
      <c r="BA327" s="71" t="str">
        <f ca="1">INDEX({"","_","-","="},IF(OR($D327 &gt;= BB$6, $E327 &lt; BA$6), 0, 1)+IF(OR($F327 &gt;= BB$6, $G327 &lt; BA$6), 0, 2)+1)</f>
        <v/>
      </c>
      <c r="BB327" s="71" t="str">
        <f ca="1">INDEX({"","_","-","="},IF(OR($D327 &gt;= BC$6, $E327 &lt; BB$6), 0, 1)+IF(OR($F327 &gt;= BC$6, $G327 &lt; BB$6), 0, 2)+1)</f>
        <v/>
      </c>
      <c r="BC327" s="71" t="str">
        <f ca="1">INDEX({"","_","-","="},IF(OR($D327 &gt;= BD$6, $E327 &lt; BC$6), 0, 1)+IF(OR($F327 &gt;= BD$6, $G327 &lt; BC$6), 0, 2)+1)</f>
        <v/>
      </c>
      <c r="BD327" s="71" t="str">
        <f ca="1">INDEX({"","_","-","="},IF(OR($D327 &gt;= BE$6, $E327 &lt; BD$6), 0, 1)+IF(OR($F327 &gt;= BE$6, $G327 &lt; BD$6), 0, 2)+1)</f>
        <v/>
      </c>
      <c r="BE327" s="71" t="str">
        <f ca="1">INDEX({"","_","-","="},IF(OR($D327 &gt;= BF$6, $E327 &lt; BE$6), 0, 1)+IF(OR($F327 &gt;= BF$6, $G327 &lt; BE$6), 0, 2)+1)</f>
        <v/>
      </c>
      <c r="BF327" s="71" t="str">
        <f ca="1">INDEX({"","_","-","="},IF(OR($D327 &gt;= BG$6, $E327 &lt; BF$6), 0, 1)+IF(OR($F327 &gt;= BG$6, $G327 &lt; BF$6), 0, 2)+1)</f>
        <v/>
      </c>
      <c r="BG327" s="71" t="str">
        <f ca="1">INDEX({"","_","-","="},IF(OR($D327 &gt;= BH$6, $E327 &lt; BG$6), 0, 1)+IF(OR($F327 &gt;= BH$6, $G327 &lt; BG$6), 0, 2)+1)</f>
        <v/>
      </c>
      <c r="BH327" s="71" t="str">
        <f ca="1">INDEX({"","_","-","="},IF(OR($D327 &gt;= BI$6, $E327 &lt; BH$6), 0, 1)+IF(OR($F327 &gt;= BI$6, $G327 &lt; BH$6), 0, 2)+1)</f>
        <v/>
      </c>
      <c r="BI327" s="71" t="str">
        <f ca="1">INDEX({"","_","-","="},IF(OR($D327 &gt;= BJ$6, $E327 &lt; BI$6), 0, 1)+IF(OR($F327 &gt;= BJ$6, $G327 &lt; BI$6), 0, 2)+1)</f>
        <v/>
      </c>
      <c r="BJ327" s="71" t="str">
        <f ca="1">INDEX({"","_","-","="},IF(OR($D327 &gt;= BK$6, $E327 &lt; BJ$6), 0, 1)+IF(OR($F327 &gt;= BK$6, $G327 &lt; BJ$6), 0, 2)+1)</f>
        <v/>
      </c>
      <c r="BK327" s="71" t="str">
        <f ca="1">INDEX({"","_","-","="},IF(OR($D327 &gt;= BL$6, $E327 &lt; BK$6), 0, 1)+IF(OR($F327 &gt;= BL$6, $G327 &lt; BK$6), 0, 2)+1)</f>
        <v/>
      </c>
      <c r="BL327" s="71" t="str">
        <f ca="1">INDEX({"","_","-","="},IF(OR($D327 &gt;= BM$6, $E327 &lt; BL$6), 0, 1)+IF(OR($F327 &gt;= BM$6, $G327 &lt; BL$6), 0, 2)+1)</f>
        <v/>
      </c>
      <c r="BM327" s="71" t="str">
        <f ca="1">INDEX({"","_","-","="},IF(OR($D327 &gt;= BN$6, $E327 &lt; BM$6), 0, 1)+IF(OR($F327 &gt;= BN$6, $G327 &lt; BM$6), 0, 2)+1)</f>
        <v/>
      </c>
      <c r="BN327" s="71" t="str">
        <f ca="1">INDEX({"","_","-","="},IF(OR($D327 &gt;= BO$6, $E327 &lt; BN$6), 0, 1)+IF(OR($F327 &gt;= BO$6, $G327 &lt; BN$6), 0, 2)+1)</f>
        <v/>
      </c>
      <c r="BO327" s="71" t="str">
        <f ca="1">INDEX({"","_","-","="},IF(OR($D327 &gt;= BP$6, $E327 &lt; BO$6), 0, 1)+IF(OR($F327 &gt;= BP$6, $G327 &lt; BO$6), 0, 2)+1)</f>
        <v/>
      </c>
      <c r="BP327" s="71" t="str">
        <f ca="1">INDEX({"","_","-","="},IF(OR($D327 &gt;= BQ$6, $E327 &lt; BP$6), 0, 1)+IF(OR($F327 &gt;= BQ$6, $G327 &lt; BP$6), 0, 2)+1)</f>
        <v/>
      </c>
      <c r="BQ327" s="71" t="str">
        <f ca="1">INDEX({"","_","-","="},IF(OR($D327 &gt;= BR$6, $E327 &lt; BQ$6), 0, 1)+IF(OR($F327 &gt;= BR$6, $G327 &lt; BQ$6), 0, 2)+1)</f>
        <v/>
      </c>
      <c r="BR327" s="71" t="str">
        <f ca="1">INDEX({"","_","-","="},IF(OR($D327 &gt;= BS$6, $E327 &lt; BR$6), 0, 1)+IF(OR($F327 &gt;= BS$6, $G327 &lt; BR$6), 0, 2)+1)</f>
        <v/>
      </c>
      <c r="BS327" s="71" t="str">
        <f ca="1">INDEX({"","_","-","="},IF(OR($D327 &gt;= BT$6, $E327 &lt; BS$6), 0, 1)+IF(OR($F327 &gt;= BT$6, $G327 &lt; BS$6), 0, 2)+1)</f>
        <v/>
      </c>
      <c r="BT327" s="71" t="str">
        <f ca="1">INDEX({"","_","-","="},IF(OR($D327 &gt;= BU$6, $E327 &lt; BT$6), 0, 1)+IF(OR($F327 &gt;= BU$6, $G327 &lt; BT$6), 0, 2)+1)</f>
        <v/>
      </c>
      <c r="BU327" s="71" t="str">
        <f ca="1">INDEX({"","_","-","="},IF(OR($D327 &gt;= BV$6, $E327 &lt; BU$6), 0, 1)+IF(OR($F327 &gt;= BV$6, $G327 &lt; BU$6), 0, 2)+1)</f>
        <v/>
      </c>
      <c r="BV327" s="71" t="str">
        <f ca="1">INDEX({"","_","-","="},IF(OR($D327 &gt;= BW$6, $E327 &lt; BV$6), 0, 1)+IF(OR($F327 &gt;= BW$6, $G327 &lt; BV$6), 0, 2)+1)</f>
        <v/>
      </c>
      <c r="BW327" s="71" t="str">
        <f ca="1">INDEX({"","_","-","="},IF(OR($D327 &gt;= BX$6, $E327 &lt; BW$6), 0, 1)+IF(OR($F327 &gt;= BX$6, $G327 &lt; BW$6), 0, 2)+1)</f>
        <v/>
      </c>
      <c r="BX327" s="71" t="str">
        <f ca="1">INDEX({"","_","-","="},IF(OR($D327 &gt;= BY$6, $E327 &lt; BX$6), 0, 1)+IF(OR($F327 &gt;= BY$6, $G327 &lt; BX$6), 0, 2)+1)</f>
        <v/>
      </c>
      <c r="BY327" s="71" t="str">
        <f ca="1">INDEX({"","_","-","="},IF(OR($D327 &gt;= BZ$6, $E327 &lt; BY$6), 0, 1)+IF(OR($F327 &gt;= BZ$6, $G327 &lt; BY$6), 0, 2)+1)</f>
        <v/>
      </c>
      <c r="BZ327" s="71" t="str">
        <f ca="1">INDEX({"","_","-","="},IF(OR($D327 &gt;= CA$6, $E327 &lt; BZ$6), 0, 1)+IF(OR($F327 &gt;= CA$6, $G327 &lt; BZ$6), 0, 2)+1)</f>
        <v/>
      </c>
      <c r="CA327" s="71" t="str">
        <f ca="1">INDEX({"","_","-","="},IF(OR($D327 &gt;= CB$6, $E327 &lt; CA$6), 0, 1)+IF(OR($F327 &gt;= CB$6, $G327 &lt; CA$6), 0, 2)+1)</f>
        <v/>
      </c>
      <c r="CB327" s="71" t="str">
        <f ca="1">INDEX({"","_","-","="},IF(OR($D327 &gt;= CC$6, $E327 &lt; CB$6), 0, 1)+IF(OR($F327 &gt;= CC$6, $G327 &lt; CB$6), 0, 2)+1)</f>
        <v/>
      </c>
      <c r="CC327" s="71" t="str">
        <f ca="1">INDEX({"","_","-","="},IF(OR($D327 &gt;= CD$6, $E327 &lt; CC$6), 0, 1)+IF(OR($F327 &gt;= CD$6, $G327 &lt; CC$6), 0, 2)+1)</f>
        <v/>
      </c>
      <c r="CD327" s="71" t="str">
        <f ca="1">INDEX({"","_","-","="},IF(OR($D327 &gt;= CE$6, $E327 &lt; CD$6), 0, 1)+IF(OR($F327 &gt;= CE$6, $G327 &lt; CD$6), 0, 2)+1)</f>
        <v/>
      </c>
    </row>
    <row r="328" spans="1:82">
      <c r="A328" s="8" t="str">
        <f ca="1">IF('临-进度'!N323,'临-进度'!$A323,"")</f>
        <v/>
      </c>
      <c r="B328" s="8" t="str">
        <f ca="1">IF('临-进度'!N323,'临-进度'!$B323,"")</f>
        <v/>
      </c>
      <c r="C328" s="8" t="str">
        <f ca="1">IF('临-进度'!N323,'临-进度'!$F323,"")</f>
        <v/>
      </c>
      <c r="D328" s="42" t="str">
        <f ca="1">IF('临-进度'!$N323,'临-进度'!$J323,"")</f>
        <v/>
      </c>
      <c r="E328" s="42" t="str">
        <f ca="1">IF('临-进度'!$N323,'临-进度'!$AF323,"")</f>
        <v/>
      </c>
      <c r="F328" s="42" t="str">
        <f ca="1">IF('临-进度'!$N323,'临-进度'!$K323,"")</f>
        <v/>
      </c>
      <c r="G328" s="76" t="str">
        <f ca="1">IF('临-进度'!$N323,'临-进度'!$AG323,"")</f>
        <v/>
      </c>
      <c r="H328" s="71" t="str">
        <f ca="1">INDEX({"","_","-","="},IF(OR($D328 &gt;= I$6, $E328 &lt; H$6), 0, 1)+IF(OR($F328 &gt;= I$6, $G328 &lt; H$6), 0, 2)+1)</f>
        <v/>
      </c>
      <c r="I328" s="71" t="str">
        <f ca="1">INDEX({"","_","-","="},IF(OR($D328 &gt;= J$6, $E328 &lt; I$6), 0, 1)+IF(OR($F328 &gt;= J$6, $G328 &lt; I$6), 0, 2)+1)</f>
        <v/>
      </c>
      <c r="J328" s="71" t="str">
        <f ca="1">INDEX({"","_","-","="},IF(OR($D328 &gt;= K$6, $E328 &lt; J$6), 0, 1)+IF(OR($F328 &gt;= K$6, $G328 &lt; J$6), 0, 2)+1)</f>
        <v/>
      </c>
      <c r="K328" s="71" t="str">
        <f ca="1">INDEX({"","_","-","="},IF(OR($D328 &gt;= L$6, $E328 &lt; K$6), 0, 1)+IF(OR($F328 &gt;= L$6, $G328 &lt; K$6), 0, 2)+1)</f>
        <v/>
      </c>
      <c r="L328" s="71" t="str">
        <f ca="1">INDEX({"","_","-","="},IF(OR($D328 &gt;= M$6, $E328 &lt; L$6), 0, 1)+IF(OR($F328 &gt;= M$6, $G328 &lt; L$6), 0, 2)+1)</f>
        <v/>
      </c>
      <c r="M328" s="71" t="str">
        <f ca="1">INDEX({"","_","-","="},IF(OR($D328 &gt;= N$6, $E328 &lt; M$6), 0, 1)+IF(OR($F328 &gt;= N$6, $G328 &lt; M$6), 0, 2)+1)</f>
        <v/>
      </c>
      <c r="N328" s="71" t="str">
        <f ca="1">INDEX({"","_","-","="},IF(OR($D328 &gt;= O$6, $E328 &lt; N$6), 0, 1)+IF(OR($F328 &gt;= O$6, $G328 &lt; N$6), 0, 2)+1)</f>
        <v/>
      </c>
      <c r="O328" s="71" t="str">
        <f ca="1">INDEX({"","_","-","="},IF(OR($D328 &gt;= P$6, $E328 &lt; O$6), 0, 1)+IF(OR($F328 &gt;= P$6, $G328 &lt; O$6), 0, 2)+1)</f>
        <v/>
      </c>
      <c r="P328" s="71" t="str">
        <f ca="1">INDEX({"","_","-","="},IF(OR($D328 &gt;= Q$6, $E328 &lt; P$6), 0, 1)+IF(OR($F328 &gt;= Q$6, $G328 &lt; P$6), 0, 2)+1)</f>
        <v/>
      </c>
      <c r="Q328" s="71" t="str">
        <f ca="1">INDEX({"","_","-","="},IF(OR($D328 &gt;= R$6, $E328 &lt; Q$6), 0, 1)+IF(OR($F328 &gt;= R$6, $G328 &lt; Q$6), 0, 2)+1)</f>
        <v/>
      </c>
      <c r="R328" s="71" t="str">
        <f ca="1">INDEX({"","_","-","="},IF(OR($D328 &gt;= S$6, $E328 &lt; R$6), 0, 1)+IF(OR($F328 &gt;= S$6, $G328 &lt; R$6), 0, 2)+1)</f>
        <v/>
      </c>
      <c r="S328" s="71" t="str">
        <f ca="1">INDEX({"","_","-","="},IF(OR($D328 &gt;= T$6, $E328 &lt; S$6), 0, 1)+IF(OR($F328 &gt;= T$6, $G328 &lt; S$6), 0, 2)+1)</f>
        <v/>
      </c>
      <c r="T328" s="71" t="str">
        <f ca="1">INDEX({"","_","-","="},IF(OR($D328 &gt;= U$6, $E328 &lt; T$6), 0, 1)+IF(OR($F328 &gt;= U$6, $G328 &lt; T$6), 0, 2)+1)</f>
        <v/>
      </c>
      <c r="U328" s="71" t="str">
        <f ca="1">INDEX({"","_","-","="},IF(OR($D328 &gt;= V$6, $E328 &lt; U$6), 0, 1)+IF(OR($F328 &gt;= V$6, $G328 &lt; U$6), 0, 2)+1)</f>
        <v/>
      </c>
      <c r="V328" s="71" t="str">
        <f ca="1">INDEX({"","_","-","="},IF(OR($D328 &gt;= W$6, $E328 &lt; V$6), 0, 1)+IF(OR($F328 &gt;= W$6, $G328 &lt; V$6), 0, 2)+1)</f>
        <v/>
      </c>
      <c r="W328" s="71" t="str">
        <f ca="1">INDEX({"","_","-","="},IF(OR($D328 &gt;= X$6, $E328 &lt; W$6), 0, 1)+IF(OR($F328 &gt;= X$6, $G328 &lt; W$6), 0, 2)+1)</f>
        <v/>
      </c>
      <c r="X328" s="71" t="str">
        <f ca="1">INDEX({"","_","-","="},IF(OR($D328 &gt;= Y$6, $E328 &lt; X$6), 0, 1)+IF(OR($F328 &gt;= Y$6, $G328 &lt; X$6), 0, 2)+1)</f>
        <v/>
      </c>
      <c r="Y328" s="71" t="str">
        <f ca="1">INDEX({"","_","-","="},IF(OR($D328 &gt;= Z$6, $E328 &lt; Y$6), 0, 1)+IF(OR($F328 &gt;= Z$6, $G328 &lt; Y$6), 0, 2)+1)</f>
        <v/>
      </c>
      <c r="Z328" s="71" t="str">
        <f ca="1">INDEX({"","_","-","="},IF(OR($D328 &gt;= AA$6, $E328 &lt; Z$6), 0, 1)+IF(OR($F328 &gt;= AA$6, $G328 &lt; Z$6), 0, 2)+1)</f>
        <v/>
      </c>
      <c r="AA328" s="71" t="str">
        <f ca="1">INDEX({"","_","-","="},IF(OR($D328 &gt;= AB$6, $E328 &lt; AA$6), 0, 1)+IF(OR($F328 &gt;= AB$6, $G328 &lt; AA$6), 0, 2)+1)</f>
        <v/>
      </c>
      <c r="AB328" s="71" t="str">
        <f ca="1">INDEX({"","_","-","="},IF(OR($D328 &gt;= AC$6, $E328 &lt; AB$6), 0, 1)+IF(OR($F328 &gt;= AC$6, $G328 &lt; AB$6), 0, 2)+1)</f>
        <v/>
      </c>
      <c r="AC328" s="71" t="str">
        <f ca="1">INDEX({"","_","-","="},IF(OR($D328 &gt;= AD$6, $E328 &lt; AC$6), 0, 1)+IF(OR($F328 &gt;= AD$6, $G328 &lt; AC$6), 0, 2)+1)</f>
        <v/>
      </c>
      <c r="AD328" s="71" t="str">
        <f ca="1">INDEX({"","_","-","="},IF(OR($D328 &gt;= AE$6, $E328 &lt; AD$6), 0, 1)+IF(OR($F328 &gt;= AE$6, $G328 &lt; AD$6), 0, 2)+1)</f>
        <v/>
      </c>
      <c r="AE328" s="71" t="str">
        <f ca="1">INDEX({"","_","-","="},IF(OR($D328 &gt;= AF$6, $E328 &lt; AE$6), 0, 1)+IF(OR($F328 &gt;= AF$6, $G328 &lt; AE$6), 0, 2)+1)</f>
        <v/>
      </c>
      <c r="AF328" s="71" t="str">
        <f ca="1">INDEX({"","_","-","="},IF(OR($D328 &gt;= AG$6, $E328 &lt; AF$6), 0, 1)+IF(OR($F328 &gt;= AG$6, $G328 &lt; AF$6), 0, 2)+1)</f>
        <v/>
      </c>
      <c r="AG328" s="71" t="str">
        <f ca="1">INDEX({"","_","-","="},IF(OR($D328 &gt;= AH$6, $E328 &lt; AG$6), 0, 1)+IF(OR($F328 &gt;= AH$6, $G328 &lt; AG$6), 0, 2)+1)</f>
        <v/>
      </c>
      <c r="AH328" s="71" t="str">
        <f ca="1">INDEX({"","_","-","="},IF(OR($D328 &gt;= AI$6, $E328 &lt; AH$6), 0, 1)+IF(OR($F328 &gt;= AI$6, $G328 &lt; AH$6), 0, 2)+1)</f>
        <v/>
      </c>
      <c r="AI328" s="71" t="str">
        <f ca="1">INDEX({"","_","-","="},IF(OR($D328 &gt;= AJ$6, $E328 &lt; AI$6), 0, 1)+IF(OR($F328 &gt;= AJ$6, $G328 &lt; AI$6), 0, 2)+1)</f>
        <v/>
      </c>
      <c r="AJ328" s="71" t="str">
        <f ca="1">INDEX({"","_","-","="},IF(OR($D328 &gt;= AK$6, $E328 &lt; AJ$6), 0, 1)+IF(OR($F328 &gt;= AK$6, $G328 &lt; AJ$6), 0, 2)+1)</f>
        <v/>
      </c>
      <c r="AK328" s="71" t="str">
        <f ca="1">INDEX({"","_","-","="},IF(OR($D328 &gt;= AL$6, $E328 &lt; AK$6), 0, 1)+IF(OR($F328 &gt;= AL$6, $G328 &lt; AK$6), 0, 2)+1)</f>
        <v/>
      </c>
      <c r="AL328" s="71" t="str">
        <f ca="1">INDEX({"","_","-","="},IF(OR($D328 &gt;= AM$6, $E328 &lt; AL$6), 0, 1)+IF(OR($F328 &gt;= AM$6, $G328 &lt; AL$6), 0, 2)+1)</f>
        <v/>
      </c>
      <c r="AM328" s="71" t="str">
        <f ca="1">INDEX({"","_","-","="},IF(OR($D328 &gt;= AN$6, $E328 &lt; AM$6), 0, 1)+IF(OR($F328 &gt;= AN$6, $G328 &lt; AM$6), 0, 2)+1)</f>
        <v/>
      </c>
      <c r="AN328" s="71" t="str">
        <f ca="1">INDEX({"","_","-","="},IF(OR($D328 &gt;= AO$6, $E328 &lt; AN$6), 0, 1)+IF(OR($F328 &gt;= AO$6, $G328 &lt; AN$6), 0, 2)+1)</f>
        <v/>
      </c>
      <c r="AO328" s="71" t="str">
        <f ca="1">INDEX({"","_","-","="},IF(OR($D328 &gt;= AP$6, $E328 &lt; AO$6), 0, 1)+IF(OR($F328 &gt;= AP$6, $G328 &lt; AO$6), 0, 2)+1)</f>
        <v/>
      </c>
      <c r="AP328" s="71" t="str">
        <f ca="1">INDEX({"","_","-","="},IF(OR($D328 &gt;= AQ$6, $E328 &lt; AP$6), 0, 1)+IF(OR($F328 &gt;= AQ$6, $G328 &lt; AP$6), 0, 2)+1)</f>
        <v/>
      </c>
      <c r="AQ328" s="71" t="str">
        <f ca="1">INDEX({"","_","-","="},IF(OR($D328 &gt;= AR$6, $E328 &lt; AQ$6), 0, 1)+IF(OR($F328 &gt;= AR$6, $G328 &lt; AQ$6), 0, 2)+1)</f>
        <v/>
      </c>
      <c r="AR328" s="71" t="str">
        <f ca="1">INDEX({"","_","-","="},IF(OR($D328 &gt;= AS$6, $E328 &lt; AR$6), 0, 1)+IF(OR($F328 &gt;= AS$6, $G328 &lt; AR$6), 0, 2)+1)</f>
        <v/>
      </c>
      <c r="AS328" s="71" t="str">
        <f ca="1">INDEX({"","_","-","="},IF(OR($D328 &gt;= AT$6, $E328 &lt; AS$6), 0, 1)+IF(OR($F328 &gt;= AT$6, $G328 &lt; AS$6), 0, 2)+1)</f>
        <v/>
      </c>
      <c r="AT328" s="71" t="str">
        <f ca="1">INDEX({"","_","-","="},IF(OR($D328 &gt;= AU$6, $E328 &lt; AT$6), 0, 1)+IF(OR($F328 &gt;= AU$6, $G328 &lt; AT$6), 0, 2)+1)</f>
        <v/>
      </c>
      <c r="AU328" s="71" t="str">
        <f ca="1">INDEX({"","_","-","="},IF(OR($D328 &gt;= AV$6, $E328 &lt; AU$6), 0, 1)+IF(OR($F328 &gt;= AV$6, $G328 &lt; AU$6), 0, 2)+1)</f>
        <v/>
      </c>
      <c r="AV328" s="71" t="str">
        <f ca="1">INDEX({"","_","-","="},IF(OR($D328 &gt;= AW$6, $E328 &lt; AV$6), 0, 1)+IF(OR($F328 &gt;= AW$6, $G328 &lt; AV$6), 0, 2)+1)</f>
        <v/>
      </c>
      <c r="AW328" s="71" t="str">
        <f ca="1">INDEX({"","_","-","="},IF(OR($D328 &gt;= AX$6, $E328 &lt; AW$6), 0, 1)+IF(OR($F328 &gt;= AX$6, $G328 &lt; AW$6), 0, 2)+1)</f>
        <v/>
      </c>
      <c r="AX328" s="71" t="str">
        <f ca="1">INDEX({"","_","-","="},IF(OR($D328 &gt;= AY$6, $E328 &lt; AX$6), 0, 1)+IF(OR($F328 &gt;= AY$6, $G328 &lt; AX$6), 0, 2)+1)</f>
        <v/>
      </c>
      <c r="AY328" s="71" t="str">
        <f ca="1">INDEX({"","_","-","="},IF(OR($D328 &gt;= AZ$6, $E328 &lt; AY$6), 0, 1)+IF(OR($F328 &gt;= AZ$6, $G328 &lt; AY$6), 0, 2)+1)</f>
        <v/>
      </c>
      <c r="AZ328" s="71" t="str">
        <f ca="1">INDEX({"","_","-","="},IF(OR($D328 &gt;= BA$6, $E328 &lt; AZ$6), 0, 1)+IF(OR($F328 &gt;= BA$6, $G328 &lt; AZ$6), 0, 2)+1)</f>
        <v/>
      </c>
      <c r="BA328" s="71" t="str">
        <f ca="1">INDEX({"","_","-","="},IF(OR($D328 &gt;= BB$6, $E328 &lt; BA$6), 0, 1)+IF(OR($F328 &gt;= BB$6, $G328 &lt; BA$6), 0, 2)+1)</f>
        <v/>
      </c>
      <c r="BB328" s="71" t="str">
        <f ca="1">INDEX({"","_","-","="},IF(OR($D328 &gt;= BC$6, $E328 &lt; BB$6), 0, 1)+IF(OR($F328 &gt;= BC$6, $G328 &lt; BB$6), 0, 2)+1)</f>
        <v/>
      </c>
      <c r="BC328" s="71" t="str">
        <f ca="1">INDEX({"","_","-","="},IF(OR($D328 &gt;= BD$6, $E328 &lt; BC$6), 0, 1)+IF(OR($F328 &gt;= BD$6, $G328 &lt; BC$6), 0, 2)+1)</f>
        <v/>
      </c>
      <c r="BD328" s="71" t="str">
        <f ca="1">INDEX({"","_","-","="},IF(OR($D328 &gt;= BE$6, $E328 &lt; BD$6), 0, 1)+IF(OR($F328 &gt;= BE$6, $G328 &lt; BD$6), 0, 2)+1)</f>
        <v/>
      </c>
      <c r="BE328" s="71" t="str">
        <f ca="1">INDEX({"","_","-","="},IF(OR($D328 &gt;= BF$6, $E328 &lt; BE$6), 0, 1)+IF(OR($F328 &gt;= BF$6, $G328 &lt; BE$6), 0, 2)+1)</f>
        <v/>
      </c>
      <c r="BF328" s="71" t="str">
        <f ca="1">INDEX({"","_","-","="},IF(OR($D328 &gt;= BG$6, $E328 &lt; BF$6), 0, 1)+IF(OR($F328 &gt;= BG$6, $G328 &lt; BF$6), 0, 2)+1)</f>
        <v/>
      </c>
      <c r="BG328" s="71" t="str">
        <f ca="1">INDEX({"","_","-","="},IF(OR($D328 &gt;= BH$6, $E328 &lt; BG$6), 0, 1)+IF(OR($F328 &gt;= BH$6, $G328 &lt; BG$6), 0, 2)+1)</f>
        <v/>
      </c>
      <c r="BH328" s="71" t="str">
        <f ca="1">INDEX({"","_","-","="},IF(OR($D328 &gt;= BI$6, $E328 &lt; BH$6), 0, 1)+IF(OR($F328 &gt;= BI$6, $G328 &lt; BH$6), 0, 2)+1)</f>
        <v/>
      </c>
      <c r="BI328" s="71" t="str">
        <f ca="1">INDEX({"","_","-","="},IF(OR($D328 &gt;= BJ$6, $E328 &lt; BI$6), 0, 1)+IF(OR($F328 &gt;= BJ$6, $G328 &lt; BI$6), 0, 2)+1)</f>
        <v/>
      </c>
      <c r="BJ328" s="71" t="str">
        <f ca="1">INDEX({"","_","-","="},IF(OR($D328 &gt;= BK$6, $E328 &lt; BJ$6), 0, 1)+IF(OR($F328 &gt;= BK$6, $G328 &lt; BJ$6), 0, 2)+1)</f>
        <v/>
      </c>
      <c r="BK328" s="71" t="str">
        <f ca="1">INDEX({"","_","-","="},IF(OR($D328 &gt;= BL$6, $E328 &lt; BK$6), 0, 1)+IF(OR($F328 &gt;= BL$6, $G328 &lt; BK$6), 0, 2)+1)</f>
        <v/>
      </c>
      <c r="BL328" s="71" t="str">
        <f ca="1">INDEX({"","_","-","="},IF(OR($D328 &gt;= BM$6, $E328 &lt; BL$6), 0, 1)+IF(OR($F328 &gt;= BM$6, $G328 &lt; BL$6), 0, 2)+1)</f>
        <v/>
      </c>
      <c r="BM328" s="71" t="str">
        <f ca="1">INDEX({"","_","-","="},IF(OR($D328 &gt;= BN$6, $E328 &lt; BM$6), 0, 1)+IF(OR($F328 &gt;= BN$6, $G328 &lt; BM$6), 0, 2)+1)</f>
        <v/>
      </c>
      <c r="BN328" s="71" t="str">
        <f ca="1">INDEX({"","_","-","="},IF(OR($D328 &gt;= BO$6, $E328 &lt; BN$6), 0, 1)+IF(OR($F328 &gt;= BO$6, $G328 &lt; BN$6), 0, 2)+1)</f>
        <v/>
      </c>
      <c r="BO328" s="71" t="str">
        <f ca="1">INDEX({"","_","-","="},IF(OR($D328 &gt;= BP$6, $E328 &lt; BO$6), 0, 1)+IF(OR($F328 &gt;= BP$6, $G328 &lt; BO$6), 0, 2)+1)</f>
        <v/>
      </c>
      <c r="BP328" s="71" t="str">
        <f ca="1">INDEX({"","_","-","="},IF(OR($D328 &gt;= BQ$6, $E328 &lt; BP$6), 0, 1)+IF(OR($F328 &gt;= BQ$6, $G328 &lt; BP$6), 0, 2)+1)</f>
        <v/>
      </c>
      <c r="BQ328" s="71" t="str">
        <f ca="1">INDEX({"","_","-","="},IF(OR($D328 &gt;= BR$6, $E328 &lt; BQ$6), 0, 1)+IF(OR($F328 &gt;= BR$6, $G328 &lt; BQ$6), 0, 2)+1)</f>
        <v/>
      </c>
      <c r="BR328" s="71" t="str">
        <f ca="1">INDEX({"","_","-","="},IF(OR($D328 &gt;= BS$6, $E328 &lt; BR$6), 0, 1)+IF(OR($F328 &gt;= BS$6, $G328 &lt; BR$6), 0, 2)+1)</f>
        <v/>
      </c>
      <c r="BS328" s="71" t="str">
        <f ca="1">INDEX({"","_","-","="},IF(OR($D328 &gt;= BT$6, $E328 &lt; BS$6), 0, 1)+IF(OR($F328 &gt;= BT$6, $G328 &lt; BS$6), 0, 2)+1)</f>
        <v/>
      </c>
      <c r="BT328" s="71" t="str">
        <f ca="1">INDEX({"","_","-","="},IF(OR($D328 &gt;= BU$6, $E328 &lt; BT$6), 0, 1)+IF(OR($F328 &gt;= BU$6, $G328 &lt; BT$6), 0, 2)+1)</f>
        <v/>
      </c>
      <c r="BU328" s="71" t="str">
        <f ca="1">INDEX({"","_","-","="},IF(OR($D328 &gt;= BV$6, $E328 &lt; BU$6), 0, 1)+IF(OR($F328 &gt;= BV$6, $G328 &lt; BU$6), 0, 2)+1)</f>
        <v/>
      </c>
      <c r="BV328" s="71" t="str">
        <f ca="1">INDEX({"","_","-","="},IF(OR($D328 &gt;= BW$6, $E328 &lt; BV$6), 0, 1)+IF(OR($F328 &gt;= BW$6, $G328 &lt; BV$6), 0, 2)+1)</f>
        <v/>
      </c>
      <c r="BW328" s="71" t="str">
        <f ca="1">INDEX({"","_","-","="},IF(OR($D328 &gt;= BX$6, $E328 &lt; BW$6), 0, 1)+IF(OR($F328 &gt;= BX$6, $G328 &lt; BW$6), 0, 2)+1)</f>
        <v/>
      </c>
      <c r="BX328" s="71" t="str">
        <f ca="1">INDEX({"","_","-","="},IF(OR($D328 &gt;= BY$6, $E328 &lt; BX$6), 0, 1)+IF(OR($F328 &gt;= BY$6, $G328 &lt; BX$6), 0, 2)+1)</f>
        <v/>
      </c>
      <c r="BY328" s="71" t="str">
        <f ca="1">INDEX({"","_","-","="},IF(OR($D328 &gt;= BZ$6, $E328 &lt; BY$6), 0, 1)+IF(OR($F328 &gt;= BZ$6, $G328 &lt; BY$6), 0, 2)+1)</f>
        <v/>
      </c>
      <c r="BZ328" s="71" t="str">
        <f ca="1">INDEX({"","_","-","="},IF(OR($D328 &gt;= CA$6, $E328 &lt; BZ$6), 0, 1)+IF(OR($F328 &gt;= CA$6, $G328 &lt; BZ$6), 0, 2)+1)</f>
        <v/>
      </c>
      <c r="CA328" s="71" t="str">
        <f ca="1">INDEX({"","_","-","="},IF(OR($D328 &gt;= CB$6, $E328 &lt; CA$6), 0, 1)+IF(OR($F328 &gt;= CB$6, $G328 &lt; CA$6), 0, 2)+1)</f>
        <v/>
      </c>
      <c r="CB328" s="71" t="str">
        <f ca="1">INDEX({"","_","-","="},IF(OR($D328 &gt;= CC$6, $E328 &lt; CB$6), 0, 1)+IF(OR($F328 &gt;= CC$6, $G328 &lt; CB$6), 0, 2)+1)</f>
        <v/>
      </c>
      <c r="CC328" s="71" t="str">
        <f ca="1">INDEX({"","_","-","="},IF(OR($D328 &gt;= CD$6, $E328 &lt; CC$6), 0, 1)+IF(OR($F328 &gt;= CD$6, $G328 &lt; CC$6), 0, 2)+1)</f>
        <v/>
      </c>
      <c r="CD328" s="71" t="str">
        <f ca="1">INDEX({"","_","-","="},IF(OR($D328 &gt;= CE$6, $E328 &lt; CD$6), 0, 1)+IF(OR($F328 &gt;= CE$6, $G328 &lt; CD$6), 0, 2)+1)</f>
        <v/>
      </c>
    </row>
    <row r="329" spans="1:82">
      <c r="A329" s="8" t="str">
        <f ca="1">IF('临-进度'!N324,'临-进度'!$A324,"")</f>
        <v/>
      </c>
      <c r="B329" s="8" t="str">
        <f ca="1">IF('临-进度'!N324,'临-进度'!$B324,"")</f>
        <v/>
      </c>
      <c r="C329" s="8" t="str">
        <f ca="1">IF('临-进度'!N324,'临-进度'!$F324,"")</f>
        <v/>
      </c>
      <c r="D329" s="42" t="str">
        <f ca="1">IF('临-进度'!$N324,'临-进度'!$J324,"")</f>
        <v/>
      </c>
      <c r="E329" s="42" t="str">
        <f ca="1">IF('临-进度'!$N324,'临-进度'!$AF324,"")</f>
        <v/>
      </c>
      <c r="F329" s="42" t="str">
        <f ca="1">IF('临-进度'!$N324,'临-进度'!$K324,"")</f>
        <v/>
      </c>
      <c r="G329" s="76" t="str">
        <f ca="1">IF('临-进度'!$N324,'临-进度'!$AG324,"")</f>
        <v/>
      </c>
      <c r="H329" s="71" t="str">
        <f ca="1">INDEX({"","_","-","="},IF(OR($D329 &gt;= I$6, $E329 &lt; H$6), 0, 1)+IF(OR($F329 &gt;= I$6, $G329 &lt; H$6), 0, 2)+1)</f>
        <v/>
      </c>
      <c r="I329" s="71" t="str">
        <f ca="1">INDEX({"","_","-","="},IF(OR($D329 &gt;= J$6, $E329 &lt; I$6), 0, 1)+IF(OR($F329 &gt;= J$6, $G329 &lt; I$6), 0, 2)+1)</f>
        <v/>
      </c>
      <c r="J329" s="71" t="str">
        <f ca="1">INDEX({"","_","-","="},IF(OR($D329 &gt;= K$6, $E329 &lt; J$6), 0, 1)+IF(OR($F329 &gt;= K$6, $G329 &lt; J$6), 0, 2)+1)</f>
        <v/>
      </c>
      <c r="K329" s="71" t="str">
        <f ca="1">INDEX({"","_","-","="},IF(OR($D329 &gt;= L$6, $E329 &lt; K$6), 0, 1)+IF(OR($F329 &gt;= L$6, $G329 &lt; K$6), 0, 2)+1)</f>
        <v/>
      </c>
      <c r="L329" s="71" t="str">
        <f ca="1">INDEX({"","_","-","="},IF(OR($D329 &gt;= M$6, $E329 &lt; L$6), 0, 1)+IF(OR($F329 &gt;= M$6, $G329 &lt; L$6), 0, 2)+1)</f>
        <v/>
      </c>
      <c r="M329" s="71" t="str">
        <f ca="1">INDEX({"","_","-","="},IF(OR($D329 &gt;= N$6, $E329 &lt; M$6), 0, 1)+IF(OR($F329 &gt;= N$6, $G329 &lt; M$6), 0, 2)+1)</f>
        <v/>
      </c>
      <c r="N329" s="71" t="str">
        <f ca="1">INDEX({"","_","-","="},IF(OR($D329 &gt;= O$6, $E329 &lt; N$6), 0, 1)+IF(OR($F329 &gt;= O$6, $G329 &lt; N$6), 0, 2)+1)</f>
        <v/>
      </c>
      <c r="O329" s="71" t="str">
        <f ca="1">INDEX({"","_","-","="},IF(OR($D329 &gt;= P$6, $E329 &lt; O$6), 0, 1)+IF(OR($F329 &gt;= P$6, $G329 &lt; O$6), 0, 2)+1)</f>
        <v/>
      </c>
      <c r="P329" s="71" t="str">
        <f ca="1">INDEX({"","_","-","="},IF(OR($D329 &gt;= Q$6, $E329 &lt; P$6), 0, 1)+IF(OR($F329 &gt;= Q$6, $G329 &lt; P$6), 0, 2)+1)</f>
        <v/>
      </c>
      <c r="Q329" s="71" t="str">
        <f ca="1">INDEX({"","_","-","="},IF(OR($D329 &gt;= R$6, $E329 &lt; Q$6), 0, 1)+IF(OR($F329 &gt;= R$6, $G329 &lt; Q$6), 0, 2)+1)</f>
        <v/>
      </c>
      <c r="R329" s="71" t="str">
        <f ca="1">INDEX({"","_","-","="},IF(OR($D329 &gt;= S$6, $E329 &lt; R$6), 0, 1)+IF(OR($F329 &gt;= S$6, $G329 &lt; R$6), 0, 2)+1)</f>
        <v/>
      </c>
      <c r="S329" s="71" t="str">
        <f ca="1">INDEX({"","_","-","="},IF(OR($D329 &gt;= T$6, $E329 &lt; S$6), 0, 1)+IF(OR($F329 &gt;= T$6, $G329 &lt; S$6), 0, 2)+1)</f>
        <v/>
      </c>
      <c r="T329" s="71" t="str">
        <f ca="1">INDEX({"","_","-","="},IF(OR($D329 &gt;= U$6, $E329 &lt; T$6), 0, 1)+IF(OR($F329 &gt;= U$6, $G329 &lt; T$6), 0, 2)+1)</f>
        <v/>
      </c>
      <c r="U329" s="71" t="str">
        <f ca="1">INDEX({"","_","-","="},IF(OR($D329 &gt;= V$6, $E329 &lt; U$6), 0, 1)+IF(OR($F329 &gt;= V$6, $G329 &lt; U$6), 0, 2)+1)</f>
        <v/>
      </c>
      <c r="V329" s="71" t="str">
        <f ca="1">INDEX({"","_","-","="},IF(OR($D329 &gt;= W$6, $E329 &lt; V$6), 0, 1)+IF(OR($F329 &gt;= W$6, $G329 &lt; V$6), 0, 2)+1)</f>
        <v/>
      </c>
      <c r="W329" s="71" t="str">
        <f ca="1">INDEX({"","_","-","="},IF(OR($D329 &gt;= X$6, $E329 &lt; W$6), 0, 1)+IF(OR($F329 &gt;= X$6, $G329 &lt; W$6), 0, 2)+1)</f>
        <v/>
      </c>
      <c r="X329" s="71" t="str">
        <f ca="1">INDEX({"","_","-","="},IF(OR($D329 &gt;= Y$6, $E329 &lt; X$6), 0, 1)+IF(OR($F329 &gt;= Y$6, $G329 &lt; X$6), 0, 2)+1)</f>
        <v/>
      </c>
      <c r="Y329" s="71" t="str">
        <f ca="1">INDEX({"","_","-","="},IF(OR($D329 &gt;= Z$6, $E329 &lt; Y$6), 0, 1)+IF(OR($F329 &gt;= Z$6, $G329 &lt; Y$6), 0, 2)+1)</f>
        <v/>
      </c>
      <c r="Z329" s="71" t="str">
        <f ca="1">INDEX({"","_","-","="},IF(OR($D329 &gt;= AA$6, $E329 &lt; Z$6), 0, 1)+IF(OR($F329 &gt;= AA$6, $G329 &lt; Z$6), 0, 2)+1)</f>
        <v/>
      </c>
      <c r="AA329" s="71" t="str">
        <f ca="1">INDEX({"","_","-","="},IF(OR($D329 &gt;= AB$6, $E329 &lt; AA$6), 0, 1)+IF(OR($F329 &gt;= AB$6, $G329 &lt; AA$6), 0, 2)+1)</f>
        <v/>
      </c>
      <c r="AB329" s="71" t="str">
        <f ca="1">INDEX({"","_","-","="},IF(OR($D329 &gt;= AC$6, $E329 &lt; AB$6), 0, 1)+IF(OR($F329 &gt;= AC$6, $G329 &lt; AB$6), 0, 2)+1)</f>
        <v/>
      </c>
      <c r="AC329" s="71" t="str">
        <f ca="1">INDEX({"","_","-","="},IF(OR($D329 &gt;= AD$6, $E329 &lt; AC$6), 0, 1)+IF(OR($F329 &gt;= AD$6, $G329 &lt; AC$6), 0, 2)+1)</f>
        <v/>
      </c>
      <c r="AD329" s="71" t="str">
        <f ca="1">INDEX({"","_","-","="},IF(OR($D329 &gt;= AE$6, $E329 &lt; AD$6), 0, 1)+IF(OR($F329 &gt;= AE$6, $G329 &lt; AD$6), 0, 2)+1)</f>
        <v/>
      </c>
      <c r="AE329" s="71" t="str">
        <f ca="1">INDEX({"","_","-","="},IF(OR($D329 &gt;= AF$6, $E329 &lt; AE$6), 0, 1)+IF(OR($F329 &gt;= AF$6, $G329 &lt; AE$6), 0, 2)+1)</f>
        <v/>
      </c>
      <c r="AF329" s="71" t="str">
        <f ca="1">INDEX({"","_","-","="},IF(OR($D329 &gt;= AG$6, $E329 &lt; AF$6), 0, 1)+IF(OR($F329 &gt;= AG$6, $G329 &lt; AF$6), 0, 2)+1)</f>
        <v/>
      </c>
      <c r="AG329" s="71" t="str">
        <f ca="1">INDEX({"","_","-","="},IF(OR($D329 &gt;= AH$6, $E329 &lt; AG$6), 0, 1)+IF(OR($F329 &gt;= AH$6, $G329 &lt; AG$6), 0, 2)+1)</f>
        <v/>
      </c>
      <c r="AH329" s="71" t="str">
        <f ca="1">INDEX({"","_","-","="},IF(OR($D329 &gt;= AI$6, $E329 &lt; AH$6), 0, 1)+IF(OR($F329 &gt;= AI$6, $G329 &lt; AH$6), 0, 2)+1)</f>
        <v/>
      </c>
      <c r="AI329" s="71" t="str">
        <f ca="1">INDEX({"","_","-","="},IF(OR($D329 &gt;= AJ$6, $E329 &lt; AI$6), 0, 1)+IF(OR($F329 &gt;= AJ$6, $G329 &lt; AI$6), 0, 2)+1)</f>
        <v/>
      </c>
      <c r="AJ329" s="71" t="str">
        <f ca="1">INDEX({"","_","-","="},IF(OR($D329 &gt;= AK$6, $E329 &lt; AJ$6), 0, 1)+IF(OR($F329 &gt;= AK$6, $G329 &lt; AJ$6), 0, 2)+1)</f>
        <v/>
      </c>
      <c r="AK329" s="71" t="str">
        <f ca="1">INDEX({"","_","-","="},IF(OR($D329 &gt;= AL$6, $E329 &lt; AK$6), 0, 1)+IF(OR($F329 &gt;= AL$6, $G329 &lt; AK$6), 0, 2)+1)</f>
        <v/>
      </c>
      <c r="AL329" s="71" t="str">
        <f ca="1">INDEX({"","_","-","="},IF(OR($D329 &gt;= AM$6, $E329 &lt; AL$6), 0, 1)+IF(OR($F329 &gt;= AM$6, $G329 &lt; AL$6), 0, 2)+1)</f>
        <v/>
      </c>
      <c r="AM329" s="71" t="str">
        <f ca="1">INDEX({"","_","-","="},IF(OR($D329 &gt;= AN$6, $E329 &lt; AM$6), 0, 1)+IF(OR($F329 &gt;= AN$6, $G329 &lt; AM$6), 0, 2)+1)</f>
        <v/>
      </c>
      <c r="AN329" s="71" t="str">
        <f ca="1">INDEX({"","_","-","="},IF(OR($D329 &gt;= AO$6, $E329 &lt; AN$6), 0, 1)+IF(OR($F329 &gt;= AO$6, $G329 &lt; AN$6), 0, 2)+1)</f>
        <v/>
      </c>
      <c r="AO329" s="71" t="str">
        <f ca="1">INDEX({"","_","-","="},IF(OR($D329 &gt;= AP$6, $E329 &lt; AO$6), 0, 1)+IF(OR($F329 &gt;= AP$6, $G329 &lt; AO$6), 0, 2)+1)</f>
        <v/>
      </c>
      <c r="AP329" s="71" t="str">
        <f ca="1">INDEX({"","_","-","="},IF(OR($D329 &gt;= AQ$6, $E329 &lt; AP$6), 0, 1)+IF(OR($F329 &gt;= AQ$6, $G329 &lt; AP$6), 0, 2)+1)</f>
        <v/>
      </c>
      <c r="AQ329" s="71" t="str">
        <f ca="1">INDEX({"","_","-","="},IF(OR($D329 &gt;= AR$6, $E329 &lt; AQ$6), 0, 1)+IF(OR($F329 &gt;= AR$6, $G329 &lt; AQ$6), 0, 2)+1)</f>
        <v/>
      </c>
      <c r="AR329" s="71" t="str">
        <f ca="1">INDEX({"","_","-","="},IF(OR($D329 &gt;= AS$6, $E329 &lt; AR$6), 0, 1)+IF(OR($F329 &gt;= AS$6, $G329 &lt; AR$6), 0, 2)+1)</f>
        <v/>
      </c>
      <c r="AS329" s="71" t="str">
        <f ca="1">INDEX({"","_","-","="},IF(OR($D329 &gt;= AT$6, $E329 &lt; AS$6), 0, 1)+IF(OR($F329 &gt;= AT$6, $G329 &lt; AS$6), 0, 2)+1)</f>
        <v/>
      </c>
      <c r="AT329" s="71" t="str">
        <f ca="1">INDEX({"","_","-","="},IF(OR($D329 &gt;= AU$6, $E329 &lt; AT$6), 0, 1)+IF(OR($F329 &gt;= AU$6, $G329 &lt; AT$6), 0, 2)+1)</f>
        <v/>
      </c>
      <c r="AU329" s="71" t="str">
        <f ca="1">INDEX({"","_","-","="},IF(OR($D329 &gt;= AV$6, $E329 &lt; AU$6), 0, 1)+IF(OR($F329 &gt;= AV$6, $G329 &lt; AU$6), 0, 2)+1)</f>
        <v/>
      </c>
      <c r="AV329" s="71" t="str">
        <f ca="1">INDEX({"","_","-","="},IF(OR($D329 &gt;= AW$6, $E329 &lt; AV$6), 0, 1)+IF(OR($F329 &gt;= AW$6, $G329 &lt; AV$6), 0, 2)+1)</f>
        <v/>
      </c>
      <c r="AW329" s="71" t="str">
        <f ca="1">INDEX({"","_","-","="},IF(OR($D329 &gt;= AX$6, $E329 &lt; AW$6), 0, 1)+IF(OR($F329 &gt;= AX$6, $G329 &lt; AW$6), 0, 2)+1)</f>
        <v/>
      </c>
      <c r="AX329" s="71" t="str">
        <f ca="1">INDEX({"","_","-","="},IF(OR($D329 &gt;= AY$6, $E329 &lt; AX$6), 0, 1)+IF(OR($F329 &gt;= AY$6, $G329 &lt; AX$6), 0, 2)+1)</f>
        <v/>
      </c>
      <c r="AY329" s="71" t="str">
        <f ca="1">INDEX({"","_","-","="},IF(OR($D329 &gt;= AZ$6, $E329 &lt; AY$6), 0, 1)+IF(OR($F329 &gt;= AZ$6, $G329 &lt; AY$6), 0, 2)+1)</f>
        <v/>
      </c>
      <c r="AZ329" s="71" t="str">
        <f ca="1">INDEX({"","_","-","="},IF(OR($D329 &gt;= BA$6, $E329 &lt; AZ$6), 0, 1)+IF(OR($F329 &gt;= BA$6, $G329 &lt; AZ$6), 0, 2)+1)</f>
        <v/>
      </c>
      <c r="BA329" s="71" t="str">
        <f ca="1">INDEX({"","_","-","="},IF(OR($D329 &gt;= BB$6, $E329 &lt; BA$6), 0, 1)+IF(OR($F329 &gt;= BB$6, $G329 &lt; BA$6), 0, 2)+1)</f>
        <v/>
      </c>
      <c r="BB329" s="71" t="str">
        <f ca="1">INDEX({"","_","-","="},IF(OR($D329 &gt;= BC$6, $E329 &lt; BB$6), 0, 1)+IF(OR($F329 &gt;= BC$6, $G329 &lt; BB$6), 0, 2)+1)</f>
        <v/>
      </c>
      <c r="BC329" s="71" t="str">
        <f ca="1">INDEX({"","_","-","="},IF(OR($D329 &gt;= BD$6, $E329 &lt; BC$6), 0, 1)+IF(OR($F329 &gt;= BD$6, $G329 &lt; BC$6), 0, 2)+1)</f>
        <v/>
      </c>
      <c r="BD329" s="71" t="str">
        <f ca="1">INDEX({"","_","-","="},IF(OR($D329 &gt;= BE$6, $E329 &lt; BD$6), 0, 1)+IF(OR($F329 &gt;= BE$6, $G329 &lt; BD$6), 0, 2)+1)</f>
        <v/>
      </c>
      <c r="BE329" s="71" t="str">
        <f ca="1">INDEX({"","_","-","="},IF(OR($D329 &gt;= BF$6, $E329 &lt; BE$6), 0, 1)+IF(OR($F329 &gt;= BF$6, $G329 &lt; BE$6), 0, 2)+1)</f>
        <v/>
      </c>
      <c r="BF329" s="71" t="str">
        <f ca="1">INDEX({"","_","-","="},IF(OR($D329 &gt;= BG$6, $E329 &lt; BF$6), 0, 1)+IF(OR($F329 &gt;= BG$6, $G329 &lt; BF$6), 0, 2)+1)</f>
        <v/>
      </c>
      <c r="BG329" s="71" t="str">
        <f ca="1">INDEX({"","_","-","="},IF(OR($D329 &gt;= BH$6, $E329 &lt; BG$6), 0, 1)+IF(OR($F329 &gt;= BH$6, $G329 &lt; BG$6), 0, 2)+1)</f>
        <v/>
      </c>
      <c r="BH329" s="71" t="str">
        <f ca="1">INDEX({"","_","-","="},IF(OR($D329 &gt;= BI$6, $E329 &lt; BH$6), 0, 1)+IF(OR($F329 &gt;= BI$6, $G329 &lt; BH$6), 0, 2)+1)</f>
        <v/>
      </c>
      <c r="BI329" s="71" t="str">
        <f ca="1">INDEX({"","_","-","="},IF(OR($D329 &gt;= BJ$6, $E329 &lt; BI$6), 0, 1)+IF(OR($F329 &gt;= BJ$6, $G329 &lt; BI$6), 0, 2)+1)</f>
        <v/>
      </c>
      <c r="BJ329" s="71" t="str">
        <f ca="1">INDEX({"","_","-","="},IF(OR($D329 &gt;= BK$6, $E329 &lt; BJ$6), 0, 1)+IF(OR($F329 &gt;= BK$6, $G329 &lt; BJ$6), 0, 2)+1)</f>
        <v/>
      </c>
      <c r="BK329" s="71" t="str">
        <f ca="1">INDEX({"","_","-","="},IF(OR($D329 &gt;= BL$6, $E329 &lt; BK$6), 0, 1)+IF(OR($F329 &gt;= BL$6, $G329 &lt; BK$6), 0, 2)+1)</f>
        <v/>
      </c>
      <c r="BL329" s="71" t="str">
        <f ca="1">INDEX({"","_","-","="},IF(OR($D329 &gt;= BM$6, $E329 &lt; BL$6), 0, 1)+IF(OR($F329 &gt;= BM$6, $G329 &lt; BL$6), 0, 2)+1)</f>
        <v/>
      </c>
      <c r="BM329" s="71" t="str">
        <f ca="1">INDEX({"","_","-","="},IF(OR($D329 &gt;= BN$6, $E329 &lt; BM$6), 0, 1)+IF(OR($F329 &gt;= BN$6, $G329 &lt; BM$6), 0, 2)+1)</f>
        <v/>
      </c>
      <c r="BN329" s="71" t="str">
        <f ca="1">INDEX({"","_","-","="},IF(OR($D329 &gt;= BO$6, $E329 &lt; BN$6), 0, 1)+IF(OR($F329 &gt;= BO$6, $G329 &lt; BN$6), 0, 2)+1)</f>
        <v/>
      </c>
      <c r="BO329" s="71" t="str">
        <f ca="1">INDEX({"","_","-","="},IF(OR($D329 &gt;= BP$6, $E329 &lt; BO$6), 0, 1)+IF(OR($F329 &gt;= BP$6, $G329 &lt; BO$6), 0, 2)+1)</f>
        <v/>
      </c>
      <c r="BP329" s="71" t="str">
        <f ca="1">INDEX({"","_","-","="},IF(OR($D329 &gt;= BQ$6, $E329 &lt; BP$6), 0, 1)+IF(OR($F329 &gt;= BQ$6, $G329 &lt; BP$6), 0, 2)+1)</f>
        <v/>
      </c>
      <c r="BQ329" s="71" t="str">
        <f ca="1">INDEX({"","_","-","="},IF(OR($D329 &gt;= BR$6, $E329 &lt; BQ$6), 0, 1)+IF(OR($F329 &gt;= BR$6, $G329 &lt; BQ$6), 0, 2)+1)</f>
        <v/>
      </c>
      <c r="BR329" s="71" t="str">
        <f ca="1">INDEX({"","_","-","="},IF(OR($D329 &gt;= BS$6, $E329 &lt; BR$6), 0, 1)+IF(OR($F329 &gt;= BS$6, $G329 &lt; BR$6), 0, 2)+1)</f>
        <v/>
      </c>
      <c r="BS329" s="71" t="str">
        <f ca="1">INDEX({"","_","-","="},IF(OR($D329 &gt;= BT$6, $E329 &lt; BS$6), 0, 1)+IF(OR($F329 &gt;= BT$6, $G329 &lt; BS$6), 0, 2)+1)</f>
        <v/>
      </c>
      <c r="BT329" s="71" t="str">
        <f ca="1">INDEX({"","_","-","="},IF(OR($D329 &gt;= BU$6, $E329 &lt; BT$6), 0, 1)+IF(OR($F329 &gt;= BU$6, $G329 &lt; BT$6), 0, 2)+1)</f>
        <v/>
      </c>
      <c r="BU329" s="71" t="str">
        <f ca="1">INDEX({"","_","-","="},IF(OR($D329 &gt;= BV$6, $E329 &lt; BU$6), 0, 1)+IF(OR($F329 &gt;= BV$6, $G329 &lt; BU$6), 0, 2)+1)</f>
        <v/>
      </c>
      <c r="BV329" s="71" t="str">
        <f ca="1">INDEX({"","_","-","="},IF(OR($D329 &gt;= BW$6, $E329 &lt; BV$6), 0, 1)+IF(OR($F329 &gt;= BW$6, $G329 &lt; BV$6), 0, 2)+1)</f>
        <v/>
      </c>
      <c r="BW329" s="71" t="str">
        <f ca="1">INDEX({"","_","-","="},IF(OR($D329 &gt;= BX$6, $E329 &lt; BW$6), 0, 1)+IF(OR($F329 &gt;= BX$6, $G329 &lt; BW$6), 0, 2)+1)</f>
        <v/>
      </c>
      <c r="BX329" s="71" t="str">
        <f ca="1">INDEX({"","_","-","="},IF(OR($D329 &gt;= BY$6, $E329 &lt; BX$6), 0, 1)+IF(OR($F329 &gt;= BY$6, $G329 &lt; BX$6), 0, 2)+1)</f>
        <v/>
      </c>
      <c r="BY329" s="71" t="str">
        <f ca="1">INDEX({"","_","-","="},IF(OR($D329 &gt;= BZ$6, $E329 &lt; BY$6), 0, 1)+IF(OR($F329 &gt;= BZ$6, $G329 &lt; BY$6), 0, 2)+1)</f>
        <v/>
      </c>
      <c r="BZ329" s="71" t="str">
        <f ca="1">INDEX({"","_","-","="},IF(OR($D329 &gt;= CA$6, $E329 &lt; BZ$6), 0, 1)+IF(OR($F329 &gt;= CA$6, $G329 &lt; BZ$6), 0, 2)+1)</f>
        <v/>
      </c>
      <c r="CA329" s="71" t="str">
        <f ca="1">INDEX({"","_","-","="},IF(OR($D329 &gt;= CB$6, $E329 &lt; CA$6), 0, 1)+IF(OR($F329 &gt;= CB$6, $G329 &lt; CA$6), 0, 2)+1)</f>
        <v/>
      </c>
      <c r="CB329" s="71" t="str">
        <f ca="1">INDEX({"","_","-","="},IF(OR($D329 &gt;= CC$6, $E329 &lt; CB$6), 0, 1)+IF(OR($F329 &gt;= CC$6, $G329 &lt; CB$6), 0, 2)+1)</f>
        <v/>
      </c>
      <c r="CC329" s="71" t="str">
        <f ca="1">INDEX({"","_","-","="},IF(OR($D329 &gt;= CD$6, $E329 &lt; CC$6), 0, 1)+IF(OR($F329 &gt;= CD$6, $G329 &lt; CC$6), 0, 2)+1)</f>
        <v/>
      </c>
      <c r="CD329" s="71" t="str">
        <f ca="1">INDEX({"","_","-","="},IF(OR($D329 &gt;= CE$6, $E329 &lt; CD$6), 0, 1)+IF(OR($F329 &gt;= CE$6, $G329 &lt; CD$6), 0, 2)+1)</f>
        <v/>
      </c>
    </row>
    <row r="330" spans="1:82">
      <c r="A330" s="8" t="str">
        <f ca="1">IF('临-进度'!N325,'临-进度'!$A325,"")</f>
        <v/>
      </c>
      <c r="B330" s="8" t="str">
        <f ca="1">IF('临-进度'!N325,'临-进度'!$B325,"")</f>
        <v/>
      </c>
      <c r="C330" s="8" t="str">
        <f ca="1">IF('临-进度'!N325,'临-进度'!$F325,"")</f>
        <v/>
      </c>
      <c r="D330" s="42" t="str">
        <f ca="1">IF('临-进度'!$N325,'临-进度'!$J325,"")</f>
        <v/>
      </c>
      <c r="E330" s="42" t="str">
        <f ca="1">IF('临-进度'!$N325,'临-进度'!$AF325,"")</f>
        <v/>
      </c>
      <c r="F330" s="42" t="str">
        <f ca="1">IF('临-进度'!$N325,'临-进度'!$K325,"")</f>
        <v/>
      </c>
      <c r="G330" s="76" t="str">
        <f ca="1">IF('临-进度'!$N325,'临-进度'!$AG325,"")</f>
        <v/>
      </c>
      <c r="H330" s="71" t="str">
        <f ca="1">INDEX({"","_","-","="},IF(OR($D330 &gt;= I$6, $E330 &lt; H$6), 0, 1)+IF(OR($F330 &gt;= I$6, $G330 &lt; H$6), 0, 2)+1)</f>
        <v/>
      </c>
      <c r="I330" s="71" t="str">
        <f ca="1">INDEX({"","_","-","="},IF(OR($D330 &gt;= J$6, $E330 &lt; I$6), 0, 1)+IF(OR($F330 &gt;= J$6, $G330 &lt; I$6), 0, 2)+1)</f>
        <v/>
      </c>
      <c r="J330" s="71" t="str">
        <f ca="1">INDEX({"","_","-","="},IF(OR($D330 &gt;= K$6, $E330 &lt; J$6), 0, 1)+IF(OR($F330 &gt;= K$6, $G330 &lt; J$6), 0, 2)+1)</f>
        <v/>
      </c>
      <c r="K330" s="71" t="str">
        <f ca="1">INDEX({"","_","-","="},IF(OR($D330 &gt;= L$6, $E330 &lt; K$6), 0, 1)+IF(OR($F330 &gt;= L$6, $G330 &lt; K$6), 0, 2)+1)</f>
        <v/>
      </c>
      <c r="L330" s="71" t="str">
        <f ca="1">INDEX({"","_","-","="},IF(OR($D330 &gt;= M$6, $E330 &lt; L$6), 0, 1)+IF(OR($F330 &gt;= M$6, $G330 &lt; L$6), 0, 2)+1)</f>
        <v/>
      </c>
      <c r="M330" s="71" t="str">
        <f ca="1">INDEX({"","_","-","="},IF(OR($D330 &gt;= N$6, $E330 &lt; M$6), 0, 1)+IF(OR($F330 &gt;= N$6, $G330 &lt; M$6), 0, 2)+1)</f>
        <v/>
      </c>
      <c r="N330" s="71" t="str">
        <f ca="1">INDEX({"","_","-","="},IF(OR($D330 &gt;= O$6, $E330 &lt; N$6), 0, 1)+IF(OR($F330 &gt;= O$6, $G330 &lt; N$6), 0, 2)+1)</f>
        <v/>
      </c>
      <c r="O330" s="71" t="str">
        <f ca="1">INDEX({"","_","-","="},IF(OR($D330 &gt;= P$6, $E330 &lt; O$6), 0, 1)+IF(OR($F330 &gt;= P$6, $G330 &lt; O$6), 0, 2)+1)</f>
        <v/>
      </c>
      <c r="P330" s="71" t="str">
        <f ca="1">INDEX({"","_","-","="},IF(OR($D330 &gt;= Q$6, $E330 &lt; P$6), 0, 1)+IF(OR($F330 &gt;= Q$6, $G330 &lt; P$6), 0, 2)+1)</f>
        <v/>
      </c>
      <c r="Q330" s="71" t="str">
        <f ca="1">INDEX({"","_","-","="},IF(OR($D330 &gt;= R$6, $E330 &lt; Q$6), 0, 1)+IF(OR($F330 &gt;= R$6, $G330 &lt; Q$6), 0, 2)+1)</f>
        <v/>
      </c>
      <c r="R330" s="71" t="str">
        <f ca="1">INDEX({"","_","-","="},IF(OR($D330 &gt;= S$6, $E330 &lt; R$6), 0, 1)+IF(OR($F330 &gt;= S$6, $G330 &lt; R$6), 0, 2)+1)</f>
        <v/>
      </c>
      <c r="S330" s="71" t="str">
        <f ca="1">INDEX({"","_","-","="},IF(OR($D330 &gt;= T$6, $E330 &lt; S$6), 0, 1)+IF(OR($F330 &gt;= T$6, $G330 &lt; S$6), 0, 2)+1)</f>
        <v/>
      </c>
      <c r="T330" s="71" t="str">
        <f ca="1">INDEX({"","_","-","="},IF(OR($D330 &gt;= U$6, $E330 &lt; T$6), 0, 1)+IF(OR($F330 &gt;= U$6, $G330 &lt; T$6), 0, 2)+1)</f>
        <v/>
      </c>
      <c r="U330" s="71" t="str">
        <f ca="1">INDEX({"","_","-","="},IF(OR($D330 &gt;= V$6, $E330 &lt; U$6), 0, 1)+IF(OR($F330 &gt;= V$6, $G330 &lt; U$6), 0, 2)+1)</f>
        <v/>
      </c>
      <c r="V330" s="71" t="str">
        <f ca="1">INDEX({"","_","-","="},IF(OR($D330 &gt;= W$6, $E330 &lt; V$6), 0, 1)+IF(OR($F330 &gt;= W$6, $G330 &lt; V$6), 0, 2)+1)</f>
        <v/>
      </c>
      <c r="W330" s="71" t="str">
        <f ca="1">INDEX({"","_","-","="},IF(OR($D330 &gt;= X$6, $E330 &lt; W$6), 0, 1)+IF(OR($F330 &gt;= X$6, $G330 &lt; W$6), 0, 2)+1)</f>
        <v/>
      </c>
      <c r="X330" s="71" t="str">
        <f ca="1">INDEX({"","_","-","="},IF(OR($D330 &gt;= Y$6, $E330 &lt; X$6), 0, 1)+IF(OR($F330 &gt;= Y$6, $G330 &lt; X$6), 0, 2)+1)</f>
        <v/>
      </c>
      <c r="Y330" s="71" t="str">
        <f ca="1">INDEX({"","_","-","="},IF(OR($D330 &gt;= Z$6, $E330 &lt; Y$6), 0, 1)+IF(OR($F330 &gt;= Z$6, $G330 &lt; Y$6), 0, 2)+1)</f>
        <v/>
      </c>
      <c r="Z330" s="71" t="str">
        <f ca="1">INDEX({"","_","-","="},IF(OR($D330 &gt;= AA$6, $E330 &lt; Z$6), 0, 1)+IF(OR($F330 &gt;= AA$6, $G330 &lt; Z$6), 0, 2)+1)</f>
        <v/>
      </c>
      <c r="AA330" s="71" t="str">
        <f ca="1">INDEX({"","_","-","="},IF(OR($D330 &gt;= AB$6, $E330 &lt; AA$6), 0, 1)+IF(OR($F330 &gt;= AB$6, $G330 &lt; AA$6), 0, 2)+1)</f>
        <v/>
      </c>
      <c r="AB330" s="71" t="str">
        <f ca="1">INDEX({"","_","-","="},IF(OR($D330 &gt;= AC$6, $E330 &lt; AB$6), 0, 1)+IF(OR($F330 &gt;= AC$6, $G330 &lt; AB$6), 0, 2)+1)</f>
        <v/>
      </c>
      <c r="AC330" s="71" t="str">
        <f ca="1">INDEX({"","_","-","="},IF(OR($D330 &gt;= AD$6, $E330 &lt; AC$6), 0, 1)+IF(OR($F330 &gt;= AD$6, $G330 &lt; AC$6), 0, 2)+1)</f>
        <v/>
      </c>
      <c r="AD330" s="71" t="str">
        <f ca="1">INDEX({"","_","-","="},IF(OR($D330 &gt;= AE$6, $E330 &lt; AD$6), 0, 1)+IF(OR($F330 &gt;= AE$6, $G330 &lt; AD$6), 0, 2)+1)</f>
        <v/>
      </c>
      <c r="AE330" s="71" t="str">
        <f ca="1">INDEX({"","_","-","="},IF(OR($D330 &gt;= AF$6, $E330 &lt; AE$6), 0, 1)+IF(OR($F330 &gt;= AF$6, $G330 &lt; AE$6), 0, 2)+1)</f>
        <v/>
      </c>
      <c r="AF330" s="71" t="str">
        <f ca="1">INDEX({"","_","-","="},IF(OR($D330 &gt;= AG$6, $E330 &lt; AF$6), 0, 1)+IF(OR($F330 &gt;= AG$6, $G330 &lt; AF$6), 0, 2)+1)</f>
        <v/>
      </c>
      <c r="AG330" s="71" t="str">
        <f ca="1">INDEX({"","_","-","="},IF(OR($D330 &gt;= AH$6, $E330 &lt; AG$6), 0, 1)+IF(OR($F330 &gt;= AH$6, $G330 &lt; AG$6), 0, 2)+1)</f>
        <v/>
      </c>
      <c r="AH330" s="71" t="str">
        <f ca="1">INDEX({"","_","-","="},IF(OR($D330 &gt;= AI$6, $E330 &lt; AH$6), 0, 1)+IF(OR($F330 &gt;= AI$6, $G330 &lt; AH$6), 0, 2)+1)</f>
        <v/>
      </c>
      <c r="AI330" s="71" t="str">
        <f ca="1">INDEX({"","_","-","="},IF(OR($D330 &gt;= AJ$6, $E330 &lt; AI$6), 0, 1)+IF(OR($F330 &gt;= AJ$6, $G330 &lt; AI$6), 0, 2)+1)</f>
        <v/>
      </c>
      <c r="AJ330" s="71" t="str">
        <f ca="1">INDEX({"","_","-","="},IF(OR($D330 &gt;= AK$6, $E330 &lt; AJ$6), 0, 1)+IF(OR($F330 &gt;= AK$6, $G330 &lt; AJ$6), 0, 2)+1)</f>
        <v/>
      </c>
      <c r="AK330" s="71" t="str">
        <f ca="1">INDEX({"","_","-","="},IF(OR($D330 &gt;= AL$6, $E330 &lt; AK$6), 0, 1)+IF(OR($F330 &gt;= AL$6, $G330 &lt; AK$6), 0, 2)+1)</f>
        <v/>
      </c>
      <c r="AL330" s="71" t="str">
        <f ca="1">INDEX({"","_","-","="},IF(OR($D330 &gt;= AM$6, $E330 &lt; AL$6), 0, 1)+IF(OR($F330 &gt;= AM$6, $G330 &lt; AL$6), 0, 2)+1)</f>
        <v/>
      </c>
      <c r="AM330" s="71" t="str">
        <f ca="1">INDEX({"","_","-","="},IF(OR($D330 &gt;= AN$6, $E330 &lt; AM$6), 0, 1)+IF(OR($F330 &gt;= AN$6, $G330 &lt; AM$6), 0, 2)+1)</f>
        <v/>
      </c>
      <c r="AN330" s="71" t="str">
        <f ca="1">INDEX({"","_","-","="},IF(OR($D330 &gt;= AO$6, $E330 &lt; AN$6), 0, 1)+IF(OR($F330 &gt;= AO$6, $G330 &lt; AN$6), 0, 2)+1)</f>
        <v/>
      </c>
      <c r="AO330" s="71" t="str">
        <f ca="1">INDEX({"","_","-","="},IF(OR($D330 &gt;= AP$6, $E330 &lt; AO$6), 0, 1)+IF(OR($F330 &gt;= AP$6, $G330 &lt; AO$6), 0, 2)+1)</f>
        <v/>
      </c>
      <c r="AP330" s="71" t="str">
        <f ca="1">INDEX({"","_","-","="},IF(OR($D330 &gt;= AQ$6, $E330 &lt; AP$6), 0, 1)+IF(OR($F330 &gt;= AQ$6, $G330 &lt; AP$6), 0, 2)+1)</f>
        <v/>
      </c>
      <c r="AQ330" s="71" t="str">
        <f ca="1">INDEX({"","_","-","="},IF(OR($D330 &gt;= AR$6, $E330 &lt; AQ$6), 0, 1)+IF(OR($F330 &gt;= AR$6, $G330 &lt; AQ$6), 0, 2)+1)</f>
        <v/>
      </c>
      <c r="AR330" s="71" t="str">
        <f ca="1">INDEX({"","_","-","="},IF(OR($D330 &gt;= AS$6, $E330 &lt; AR$6), 0, 1)+IF(OR($F330 &gt;= AS$6, $G330 &lt; AR$6), 0, 2)+1)</f>
        <v/>
      </c>
      <c r="AS330" s="71" t="str">
        <f ca="1">INDEX({"","_","-","="},IF(OR($D330 &gt;= AT$6, $E330 &lt; AS$6), 0, 1)+IF(OR($F330 &gt;= AT$6, $G330 &lt; AS$6), 0, 2)+1)</f>
        <v/>
      </c>
      <c r="AT330" s="71" t="str">
        <f ca="1">INDEX({"","_","-","="},IF(OR($D330 &gt;= AU$6, $E330 &lt; AT$6), 0, 1)+IF(OR($F330 &gt;= AU$6, $G330 &lt; AT$6), 0, 2)+1)</f>
        <v/>
      </c>
      <c r="AU330" s="71" t="str">
        <f ca="1">INDEX({"","_","-","="},IF(OR($D330 &gt;= AV$6, $E330 &lt; AU$6), 0, 1)+IF(OR($F330 &gt;= AV$6, $G330 &lt; AU$6), 0, 2)+1)</f>
        <v/>
      </c>
      <c r="AV330" s="71" t="str">
        <f ca="1">INDEX({"","_","-","="},IF(OR($D330 &gt;= AW$6, $E330 &lt; AV$6), 0, 1)+IF(OR($F330 &gt;= AW$6, $G330 &lt; AV$6), 0, 2)+1)</f>
        <v/>
      </c>
      <c r="AW330" s="71" t="str">
        <f ca="1">INDEX({"","_","-","="},IF(OR($D330 &gt;= AX$6, $E330 &lt; AW$6), 0, 1)+IF(OR($F330 &gt;= AX$6, $G330 &lt; AW$6), 0, 2)+1)</f>
        <v/>
      </c>
      <c r="AX330" s="71" t="str">
        <f ca="1">INDEX({"","_","-","="},IF(OR($D330 &gt;= AY$6, $E330 &lt; AX$6), 0, 1)+IF(OR($F330 &gt;= AY$6, $G330 &lt; AX$6), 0, 2)+1)</f>
        <v/>
      </c>
      <c r="AY330" s="71" t="str">
        <f ca="1">INDEX({"","_","-","="},IF(OR($D330 &gt;= AZ$6, $E330 &lt; AY$6), 0, 1)+IF(OR($F330 &gt;= AZ$6, $G330 &lt; AY$6), 0, 2)+1)</f>
        <v/>
      </c>
      <c r="AZ330" s="71" t="str">
        <f ca="1">INDEX({"","_","-","="},IF(OR($D330 &gt;= BA$6, $E330 &lt; AZ$6), 0, 1)+IF(OR($F330 &gt;= BA$6, $G330 &lt; AZ$6), 0, 2)+1)</f>
        <v/>
      </c>
      <c r="BA330" s="71" t="str">
        <f ca="1">INDEX({"","_","-","="},IF(OR($D330 &gt;= BB$6, $E330 &lt; BA$6), 0, 1)+IF(OR($F330 &gt;= BB$6, $G330 &lt; BA$6), 0, 2)+1)</f>
        <v/>
      </c>
      <c r="BB330" s="71" t="str">
        <f ca="1">INDEX({"","_","-","="},IF(OR($D330 &gt;= BC$6, $E330 &lt; BB$6), 0, 1)+IF(OR($F330 &gt;= BC$6, $G330 &lt; BB$6), 0, 2)+1)</f>
        <v/>
      </c>
      <c r="BC330" s="71" t="str">
        <f ca="1">INDEX({"","_","-","="},IF(OR($D330 &gt;= BD$6, $E330 &lt; BC$6), 0, 1)+IF(OR($F330 &gt;= BD$6, $G330 &lt; BC$6), 0, 2)+1)</f>
        <v/>
      </c>
      <c r="BD330" s="71" t="str">
        <f ca="1">INDEX({"","_","-","="},IF(OR($D330 &gt;= BE$6, $E330 &lt; BD$6), 0, 1)+IF(OR($F330 &gt;= BE$6, $G330 &lt; BD$6), 0, 2)+1)</f>
        <v/>
      </c>
      <c r="BE330" s="71" t="str">
        <f ca="1">INDEX({"","_","-","="},IF(OR($D330 &gt;= BF$6, $E330 &lt; BE$6), 0, 1)+IF(OR($F330 &gt;= BF$6, $G330 &lt; BE$6), 0, 2)+1)</f>
        <v/>
      </c>
      <c r="BF330" s="71" t="str">
        <f ca="1">INDEX({"","_","-","="},IF(OR($D330 &gt;= BG$6, $E330 &lt; BF$6), 0, 1)+IF(OR($F330 &gt;= BG$6, $G330 &lt; BF$6), 0, 2)+1)</f>
        <v/>
      </c>
      <c r="BG330" s="71" t="str">
        <f ca="1">INDEX({"","_","-","="},IF(OR($D330 &gt;= BH$6, $E330 &lt; BG$6), 0, 1)+IF(OR($F330 &gt;= BH$6, $G330 &lt; BG$6), 0, 2)+1)</f>
        <v/>
      </c>
      <c r="BH330" s="71" t="str">
        <f ca="1">INDEX({"","_","-","="},IF(OR($D330 &gt;= BI$6, $E330 &lt; BH$6), 0, 1)+IF(OR($F330 &gt;= BI$6, $G330 &lt; BH$6), 0, 2)+1)</f>
        <v/>
      </c>
      <c r="BI330" s="71" t="str">
        <f ca="1">INDEX({"","_","-","="},IF(OR($D330 &gt;= BJ$6, $E330 &lt; BI$6), 0, 1)+IF(OR($F330 &gt;= BJ$6, $G330 &lt; BI$6), 0, 2)+1)</f>
        <v/>
      </c>
      <c r="BJ330" s="71" t="str">
        <f ca="1">INDEX({"","_","-","="},IF(OR($D330 &gt;= BK$6, $E330 &lt; BJ$6), 0, 1)+IF(OR($F330 &gt;= BK$6, $G330 &lt; BJ$6), 0, 2)+1)</f>
        <v/>
      </c>
      <c r="BK330" s="71" t="str">
        <f ca="1">INDEX({"","_","-","="},IF(OR($D330 &gt;= BL$6, $E330 &lt; BK$6), 0, 1)+IF(OR($F330 &gt;= BL$6, $G330 &lt; BK$6), 0, 2)+1)</f>
        <v/>
      </c>
      <c r="BL330" s="71" t="str">
        <f ca="1">INDEX({"","_","-","="},IF(OR($D330 &gt;= BM$6, $E330 &lt; BL$6), 0, 1)+IF(OR($F330 &gt;= BM$6, $G330 &lt; BL$6), 0, 2)+1)</f>
        <v/>
      </c>
      <c r="BM330" s="71" t="str">
        <f ca="1">INDEX({"","_","-","="},IF(OR($D330 &gt;= BN$6, $E330 &lt; BM$6), 0, 1)+IF(OR($F330 &gt;= BN$6, $G330 &lt; BM$6), 0, 2)+1)</f>
        <v/>
      </c>
      <c r="BN330" s="71" t="str">
        <f ca="1">INDEX({"","_","-","="},IF(OR($D330 &gt;= BO$6, $E330 &lt; BN$6), 0, 1)+IF(OR($F330 &gt;= BO$6, $G330 &lt; BN$6), 0, 2)+1)</f>
        <v/>
      </c>
      <c r="BO330" s="71" t="str">
        <f ca="1">INDEX({"","_","-","="},IF(OR($D330 &gt;= BP$6, $E330 &lt; BO$6), 0, 1)+IF(OR($F330 &gt;= BP$6, $G330 &lt; BO$6), 0, 2)+1)</f>
        <v/>
      </c>
      <c r="BP330" s="71" t="str">
        <f ca="1">INDEX({"","_","-","="},IF(OR($D330 &gt;= BQ$6, $E330 &lt; BP$6), 0, 1)+IF(OR($F330 &gt;= BQ$6, $G330 &lt; BP$6), 0, 2)+1)</f>
        <v/>
      </c>
      <c r="BQ330" s="71" t="str">
        <f ca="1">INDEX({"","_","-","="},IF(OR($D330 &gt;= BR$6, $E330 &lt; BQ$6), 0, 1)+IF(OR($F330 &gt;= BR$6, $G330 &lt; BQ$6), 0, 2)+1)</f>
        <v/>
      </c>
      <c r="BR330" s="71" t="str">
        <f ca="1">INDEX({"","_","-","="},IF(OR($D330 &gt;= BS$6, $E330 &lt; BR$6), 0, 1)+IF(OR($F330 &gt;= BS$6, $G330 &lt; BR$6), 0, 2)+1)</f>
        <v/>
      </c>
      <c r="BS330" s="71" t="str">
        <f ca="1">INDEX({"","_","-","="},IF(OR($D330 &gt;= BT$6, $E330 &lt; BS$6), 0, 1)+IF(OR($F330 &gt;= BT$6, $G330 &lt; BS$6), 0, 2)+1)</f>
        <v/>
      </c>
      <c r="BT330" s="71" t="str">
        <f ca="1">INDEX({"","_","-","="},IF(OR($D330 &gt;= BU$6, $E330 &lt; BT$6), 0, 1)+IF(OR($F330 &gt;= BU$6, $G330 &lt; BT$6), 0, 2)+1)</f>
        <v/>
      </c>
      <c r="BU330" s="71" t="str">
        <f ca="1">INDEX({"","_","-","="},IF(OR($D330 &gt;= BV$6, $E330 &lt; BU$6), 0, 1)+IF(OR($F330 &gt;= BV$6, $G330 &lt; BU$6), 0, 2)+1)</f>
        <v/>
      </c>
      <c r="BV330" s="71" t="str">
        <f ca="1">INDEX({"","_","-","="},IF(OR($D330 &gt;= BW$6, $E330 &lt; BV$6), 0, 1)+IF(OR($F330 &gt;= BW$6, $G330 &lt; BV$6), 0, 2)+1)</f>
        <v/>
      </c>
      <c r="BW330" s="71" t="str">
        <f ca="1">INDEX({"","_","-","="},IF(OR($D330 &gt;= BX$6, $E330 &lt; BW$6), 0, 1)+IF(OR($F330 &gt;= BX$6, $G330 &lt; BW$6), 0, 2)+1)</f>
        <v/>
      </c>
      <c r="BX330" s="71" t="str">
        <f ca="1">INDEX({"","_","-","="},IF(OR($D330 &gt;= BY$6, $E330 &lt; BX$6), 0, 1)+IF(OR($F330 &gt;= BY$6, $G330 &lt; BX$6), 0, 2)+1)</f>
        <v/>
      </c>
      <c r="BY330" s="71" t="str">
        <f ca="1">INDEX({"","_","-","="},IF(OR($D330 &gt;= BZ$6, $E330 &lt; BY$6), 0, 1)+IF(OR($F330 &gt;= BZ$6, $G330 &lt; BY$6), 0, 2)+1)</f>
        <v/>
      </c>
      <c r="BZ330" s="71" t="str">
        <f ca="1">INDEX({"","_","-","="},IF(OR($D330 &gt;= CA$6, $E330 &lt; BZ$6), 0, 1)+IF(OR($F330 &gt;= CA$6, $G330 &lt; BZ$6), 0, 2)+1)</f>
        <v/>
      </c>
      <c r="CA330" s="71" t="str">
        <f ca="1">INDEX({"","_","-","="},IF(OR($D330 &gt;= CB$6, $E330 &lt; CA$6), 0, 1)+IF(OR($F330 &gt;= CB$6, $G330 &lt; CA$6), 0, 2)+1)</f>
        <v/>
      </c>
      <c r="CB330" s="71" t="str">
        <f ca="1">INDEX({"","_","-","="},IF(OR($D330 &gt;= CC$6, $E330 &lt; CB$6), 0, 1)+IF(OR($F330 &gt;= CC$6, $G330 &lt; CB$6), 0, 2)+1)</f>
        <v/>
      </c>
      <c r="CC330" s="71" t="str">
        <f ca="1">INDEX({"","_","-","="},IF(OR($D330 &gt;= CD$6, $E330 &lt; CC$6), 0, 1)+IF(OR($F330 &gt;= CD$6, $G330 &lt; CC$6), 0, 2)+1)</f>
        <v/>
      </c>
      <c r="CD330" s="71" t="str">
        <f ca="1">INDEX({"","_","-","="},IF(OR($D330 &gt;= CE$6, $E330 &lt; CD$6), 0, 1)+IF(OR($F330 &gt;= CE$6, $G330 &lt; CD$6), 0, 2)+1)</f>
        <v/>
      </c>
    </row>
    <row r="331" spans="1:82">
      <c r="A331" s="8" t="str">
        <f ca="1">IF('临-进度'!N326,'临-进度'!$A326,"")</f>
        <v/>
      </c>
      <c r="B331" s="8" t="str">
        <f ca="1">IF('临-进度'!N326,'临-进度'!$B326,"")</f>
        <v/>
      </c>
      <c r="C331" s="8" t="str">
        <f ca="1">IF('临-进度'!N326,'临-进度'!$F326,"")</f>
        <v/>
      </c>
      <c r="D331" s="42" t="str">
        <f ca="1">IF('临-进度'!$N326,'临-进度'!$J326,"")</f>
        <v/>
      </c>
      <c r="E331" s="42" t="str">
        <f ca="1">IF('临-进度'!$N326,'临-进度'!$AF326,"")</f>
        <v/>
      </c>
      <c r="F331" s="42" t="str">
        <f ca="1">IF('临-进度'!$N326,'临-进度'!$K326,"")</f>
        <v/>
      </c>
      <c r="G331" s="76" t="str">
        <f ca="1">IF('临-进度'!$N326,'临-进度'!$AG326,"")</f>
        <v/>
      </c>
      <c r="H331" s="71" t="str">
        <f ca="1">INDEX({"","_","-","="},IF(OR($D331 &gt;= I$6, $E331 &lt; H$6), 0, 1)+IF(OR($F331 &gt;= I$6, $G331 &lt; H$6), 0, 2)+1)</f>
        <v/>
      </c>
      <c r="I331" s="71" t="str">
        <f ca="1">INDEX({"","_","-","="},IF(OR($D331 &gt;= J$6, $E331 &lt; I$6), 0, 1)+IF(OR($F331 &gt;= J$6, $G331 &lt; I$6), 0, 2)+1)</f>
        <v/>
      </c>
      <c r="J331" s="71" t="str">
        <f ca="1">INDEX({"","_","-","="},IF(OR($D331 &gt;= K$6, $E331 &lt; J$6), 0, 1)+IF(OR($F331 &gt;= K$6, $G331 &lt; J$6), 0, 2)+1)</f>
        <v/>
      </c>
      <c r="K331" s="71" t="str">
        <f ca="1">INDEX({"","_","-","="},IF(OR($D331 &gt;= L$6, $E331 &lt; K$6), 0, 1)+IF(OR($F331 &gt;= L$6, $G331 &lt; K$6), 0, 2)+1)</f>
        <v/>
      </c>
      <c r="L331" s="71" t="str">
        <f ca="1">INDEX({"","_","-","="},IF(OR($D331 &gt;= M$6, $E331 &lt; L$6), 0, 1)+IF(OR($F331 &gt;= M$6, $G331 &lt; L$6), 0, 2)+1)</f>
        <v/>
      </c>
      <c r="M331" s="71" t="str">
        <f ca="1">INDEX({"","_","-","="},IF(OR($D331 &gt;= N$6, $E331 &lt; M$6), 0, 1)+IF(OR($F331 &gt;= N$6, $G331 &lt; M$6), 0, 2)+1)</f>
        <v/>
      </c>
      <c r="N331" s="71" t="str">
        <f ca="1">INDEX({"","_","-","="},IF(OR($D331 &gt;= O$6, $E331 &lt; N$6), 0, 1)+IF(OR($F331 &gt;= O$6, $G331 &lt; N$6), 0, 2)+1)</f>
        <v/>
      </c>
      <c r="O331" s="71" t="str">
        <f ca="1">INDEX({"","_","-","="},IF(OR($D331 &gt;= P$6, $E331 &lt; O$6), 0, 1)+IF(OR($F331 &gt;= P$6, $G331 &lt; O$6), 0, 2)+1)</f>
        <v/>
      </c>
      <c r="P331" s="71" t="str">
        <f ca="1">INDEX({"","_","-","="},IF(OR($D331 &gt;= Q$6, $E331 &lt; P$6), 0, 1)+IF(OR($F331 &gt;= Q$6, $G331 &lt; P$6), 0, 2)+1)</f>
        <v/>
      </c>
      <c r="Q331" s="71" t="str">
        <f ca="1">INDEX({"","_","-","="},IF(OR($D331 &gt;= R$6, $E331 &lt; Q$6), 0, 1)+IF(OR($F331 &gt;= R$6, $G331 &lt; Q$6), 0, 2)+1)</f>
        <v/>
      </c>
      <c r="R331" s="71" t="str">
        <f ca="1">INDEX({"","_","-","="},IF(OR($D331 &gt;= S$6, $E331 &lt; R$6), 0, 1)+IF(OR($F331 &gt;= S$6, $G331 &lt; R$6), 0, 2)+1)</f>
        <v/>
      </c>
      <c r="S331" s="71" t="str">
        <f ca="1">INDEX({"","_","-","="},IF(OR($D331 &gt;= T$6, $E331 &lt; S$6), 0, 1)+IF(OR($F331 &gt;= T$6, $G331 &lt; S$6), 0, 2)+1)</f>
        <v/>
      </c>
      <c r="T331" s="71" t="str">
        <f ca="1">INDEX({"","_","-","="},IF(OR($D331 &gt;= U$6, $E331 &lt; T$6), 0, 1)+IF(OR($F331 &gt;= U$6, $G331 &lt; T$6), 0, 2)+1)</f>
        <v/>
      </c>
      <c r="U331" s="71" t="str">
        <f ca="1">INDEX({"","_","-","="},IF(OR($D331 &gt;= V$6, $E331 &lt; U$6), 0, 1)+IF(OR($F331 &gt;= V$6, $G331 &lt; U$6), 0, 2)+1)</f>
        <v/>
      </c>
      <c r="V331" s="71" t="str">
        <f ca="1">INDEX({"","_","-","="},IF(OR($D331 &gt;= W$6, $E331 &lt; V$6), 0, 1)+IF(OR($F331 &gt;= W$6, $G331 &lt; V$6), 0, 2)+1)</f>
        <v/>
      </c>
      <c r="W331" s="71" t="str">
        <f ca="1">INDEX({"","_","-","="},IF(OR($D331 &gt;= X$6, $E331 &lt; W$6), 0, 1)+IF(OR($F331 &gt;= X$6, $G331 &lt; W$6), 0, 2)+1)</f>
        <v/>
      </c>
      <c r="X331" s="71" t="str">
        <f ca="1">INDEX({"","_","-","="},IF(OR($D331 &gt;= Y$6, $E331 &lt; X$6), 0, 1)+IF(OR($F331 &gt;= Y$6, $G331 &lt; X$6), 0, 2)+1)</f>
        <v/>
      </c>
      <c r="Y331" s="71" t="str">
        <f ca="1">INDEX({"","_","-","="},IF(OR($D331 &gt;= Z$6, $E331 &lt; Y$6), 0, 1)+IF(OR($F331 &gt;= Z$6, $G331 &lt; Y$6), 0, 2)+1)</f>
        <v/>
      </c>
      <c r="Z331" s="71" t="str">
        <f ca="1">INDEX({"","_","-","="},IF(OR($D331 &gt;= AA$6, $E331 &lt; Z$6), 0, 1)+IF(OR($F331 &gt;= AA$6, $G331 &lt; Z$6), 0, 2)+1)</f>
        <v/>
      </c>
      <c r="AA331" s="71" t="str">
        <f ca="1">INDEX({"","_","-","="},IF(OR($D331 &gt;= AB$6, $E331 &lt; AA$6), 0, 1)+IF(OR($F331 &gt;= AB$6, $G331 &lt; AA$6), 0, 2)+1)</f>
        <v/>
      </c>
      <c r="AB331" s="71" t="str">
        <f ca="1">INDEX({"","_","-","="},IF(OR($D331 &gt;= AC$6, $E331 &lt; AB$6), 0, 1)+IF(OR($F331 &gt;= AC$6, $G331 &lt; AB$6), 0, 2)+1)</f>
        <v/>
      </c>
      <c r="AC331" s="71" t="str">
        <f ca="1">INDEX({"","_","-","="},IF(OR($D331 &gt;= AD$6, $E331 &lt; AC$6), 0, 1)+IF(OR($F331 &gt;= AD$6, $G331 &lt; AC$6), 0, 2)+1)</f>
        <v/>
      </c>
      <c r="AD331" s="71" t="str">
        <f ca="1">INDEX({"","_","-","="},IF(OR($D331 &gt;= AE$6, $E331 &lt; AD$6), 0, 1)+IF(OR($F331 &gt;= AE$6, $G331 &lt; AD$6), 0, 2)+1)</f>
        <v/>
      </c>
      <c r="AE331" s="71" t="str">
        <f ca="1">INDEX({"","_","-","="},IF(OR($D331 &gt;= AF$6, $E331 &lt; AE$6), 0, 1)+IF(OR($F331 &gt;= AF$6, $G331 &lt; AE$6), 0, 2)+1)</f>
        <v/>
      </c>
      <c r="AF331" s="71" t="str">
        <f ca="1">INDEX({"","_","-","="},IF(OR($D331 &gt;= AG$6, $E331 &lt; AF$6), 0, 1)+IF(OR($F331 &gt;= AG$6, $G331 &lt; AF$6), 0, 2)+1)</f>
        <v/>
      </c>
      <c r="AG331" s="71" t="str">
        <f ca="1">INDEX({"","_","-","="},IF(OR($D331 &gt;= AH$6, $E331 &lt; AG$6), 0, 1)+IF(OR($F331 &gt;= AH$6, $G331 &lt; AG$6), 0, 2)+1)</f>
        <v/>
      </c>
      <c r="AH331" s="71" t="str">
        <f ca="1">INDEX({"","_","-","="},IF(OR($D331 &gt;= AI$6, $E331 &lt; AH$6), 0, 1)+IF(OR($F331 &gt;= AI$6, $G331 &lt; AH$6), 0, 2)+1)</f>
        <v/>
      </c>
      <c r="AI331" s="71" t="str">
        <f ca="1">INDEX({"","_","-","="},IF(OR($D331 &gt;= AJ$6, $E331 &lt; AI$6), 0, 1)+IF(OR($F331 &gt;= AJ$6, $G331 &lt; AI$6), 0, 2)+1)</f>
        <v/>
      </c>
      <c r="AJ331" s="71" t="str">
        <f ca="1">INDEX({"","_","-","="},IF(OR($D331 &gt;= AK$6, $E331 &lt; AJ$6), 0, 1)+IF(OR($F331 &gt;= AK$6, $G331 &lt; AJ$6), 0, 2)+1)</f>
        <v/>
      </c>
      <c r="AK331" s="71" t="str">
        <f ca="1">INDEX({"","_","-","="},IF(OR($D331 &gt;= AL$6, $E331 &lt; AK$6), 0, 1)+IF(OR($F331 &gt;= AL$6, $G331 &lt; AK$6), 0, 2)+1)</f>
        <v/>
      </c>
      <c r="AL331" s="71" t="str">
        <f ca="1">INDEX({"","_","-","="},IF(OR($D331 &gt;= AM$6, $E331 &lt; AL$6), 0, 1)+IF(OR($F331 &gt;= AM$6, $G331 &lt; AL$6), 0, 2)+1)</f>
        <v/>
      </c>
      <c r="AM331" s="71" t="str">
        <f ca="1">INDEX({"","_","-","="},IF(OR($D331 &gt;= AN$6, $E331 &lt; AM$6), 0, 1)+IF(OR($F331 &gt;= AN$6, $G331 &lt; AM$6), 0, 2)+1)</f>
        <v/>
      </c>
      <c r="AN331" s="71" t="str">
        <f ca="1">INDEX({"","_","-","="},IF(OR($D331 &gt;= AO$6, $E331 &lt; AN$6), 0, 1)+IF(OR($F331 &gt;= AO$6, $G331 &lt; AN$6), 0, 2)+1)</f>
        <v/>
      </c>
      <c r="AO331" s="71" t="str">
        <f ca="1">INDEX({"","_","-","="},IF(OR($D331 &gt;= AP$6, $E331 &lt; AO$6), 0, 1)+IF(OR($F331 &gt;= AP$6, $G331 &lt; AO$6), 0, 2)+1)</f>
        <v/>
      </c>
      <c r="AP331" s="71" t="str">
        <f ca="1">INDEX({"","_","-","="},IF(OR($D331 &gt;= AQ$6, $E331 &lt; AP$6), 0, 1)+IF(OR($F331 &gt;= AQ$6, $G331 &lt; AP$6), 0, 2)+1)</f>
        <v/>
      </c>
      <c r="AQ331" s="71" t="str">
        <f ca="1">INDEX({"","_","-","="},IF(OR($D331 &gt;= AR$6, $E331 &lt; AQ$6), 0, 1)+IF(OR($F331 &gt;= AR$6, $G331 &lt; AQ$6), 0, 2)+1)</f>
        <v/>
      </c>
      <c r="AR331" s="71" t="str">
        <f ca="1">INDEX({"","_","-","="},IF(OR($D331 &gt;= AS$6, $E331 &lt; AR$6), 0, 1)+IF(OR($F331 &gt;= AS$6, $G331 &lt; AR$6), 0, 2)+1)</f>
        <v/>
      </c>
      <c r="AS331" s="71" t="str">
        <f ca="1">INDEX({"","_","-","="},IF(OR($D331 &gt;= AT$6, $E331 &lt; AS$6), 0, 1)+IF(OR($F331 &gt;= AT$6, $G331 &lt; AS$6), 0, 2)+1)</f>
        <v/>
      </c>
      <c r="AT331" s="71" t="str">
        <f ca="1">INDEX({"","_","-","="},IF(OR($D331 &gt;= AU$6, $E331 &lt; AT$6), 0, 1)+IF(OR($F331 &gt;= AU$6, $G331 &lt; AT$6), 0, 2)+1)</f>
        <v/>
      </c>
      <c r="AU331" s="71" t="str">
        <f ca="1">INDEX({"","_","-","="},IF(OR($D331 &gt;= AV$6, $E331 &lt; AU$6), 0, 1)+IF(OR($F331 &gt;= AV$6, $G331 &lt; AU$6), 0, 2)+1)</f>
        <v/>
      </c>
      <c r="AV331" s="71" t="str">
        <f ca="1">INDEX({"","_","-","="},IF(OR($D331 &gt;= AW$6, $E331 &lt; AV$6), 0, 1)+IF(OR($F331 &gt;= AW$6, $G331 &lt; AV$6), 0, 2)+1)</f>
        <v/>
      </c>
      <c r="AW331" s="71" t="str">
        <f ca="1">INDEX({"","_","-","="},IF(OR($D331 &gt;= AX$6, $E331 &lt; AW$6), 0, 1)+IF(OR($F331 &gt;= AX$6, $G331 &lt; AW$6), 0, 2)+1)</f>
        <v/>
      </c>
      <c r="AX331" s="71" t="str">
        <f ca="1">INDEX({"","_","-","="},IF(OR($D331 &gt;= AY$6, $E331 &lt; AX$6), 0, 1)+IF(OR($F331 &gt;= AY$6, $G331 &lt; AX$6), 0, 2)+1)</f>
        <v/>
      </c>
      <c r="AY331" s="71" t="str">
        <f ca="1">INDEX({"","_","-","="},IF(OR($D331 &gt;= AZ$6, $E331 &lt; AY$6), 0, 1)+IF(OR($F331 &gt;= AZ$6, $G331 &lt; AY$6), 0, 2)+1)</f>
        <v/>
      </c>
      <c r="AZ331" s="71" t="str">
        <f ca="1">INDEX({"","_","-","="},IF(OR($D331 &gt;= BA$6, $E331 &lt; AZ$6), 0, 1)+IF(OR($F331 &gt;= BA$6, $G331 &lt; AZ$6), 0, 2)+1)</f>
        <v/>
      </c>
      <c r="BA331" s="71" t="str">
        <f ca="1">INDEX({"","_","-","="},IF(OR($D331 &gt;= BB$6, $E331 &lt; BA$6), 0, 1)+IF(OR($F331 &gt;= BB$6, $G331 &lt; BA$6), 0, 2)+1)</f>
        <v/>
      </c>
      <c r="BB331" s="71" t="str">
        <f ca="1">INDEX({"","_","-","="},IF(OR($D331 &gt;= BC$6, $E331 &lt; BB$6), 0, 1)+IF(OR($F331 &gt;= BC$6, $G331 &lt; BB$6), 0, 2)+1)</f>
        <v/>
      </c>
      <c r="BC331" s="71" t="str">
        <f ca="1">INDEX({"","_","-","="},IF(OR($D331 &gt;= BD$6, $E331 &lt; BC$6), 0, 1)+IF(OR($F331 &gt;= BD$6, $G331 &lt; BC$6), 0, 2)+1)</f>
        <v/>
      </c>
      <c r="BD331" s="71" t="str">
        <f ca="1">INDEX({"","_","-","="},IF(OR($D331 &gt;= BE$6, $E331 &lt; BD$6), 0, 1)+IF(OR($F331 &gt;= BE$6, $G331 &lt; BD$6), 0, 2)+1)</f>
        <v/>
      </c>
      <c r="BE331" s="71" t="str">
        <f ca="1">INDEX({"","_","-","="},IF(OR($D331 &gt;= BF$6, $E331 &lt; BE$6), 0, 1)+IF(OR($F331 &gt;= BF$6, $G331 &lt; BE$6), 0, 2)+1)</f>
        <v/>
      </c>
      <c r="BF331" s="71" t="str">
        <f ca="1">INDEX({"","_","-","="},IF(OR($D331 &gt;= BG$6, $E331 &lt; BF$6), 0, 1)+IF(OR($F331 &gt;= BG$6, $G331 &lt; BF$6), 0, 2)+1)</f>
        <v/>
      </c>
      <c r="BG331" s="71" t="str">
        <f ca="1">INDEX({"","_","-","="},IF(OR($D331 &gt;= BH$6, $E331 &lt; BG$6), 0, 1)+IF(OR($F331 &gt;= BH$6, $G331 &lt; BG$6), 0, 2)+1)</f>
        <v/>
      </c>
      <c r="BH331" s="71" t="str">
        <f ca="1">INDEX({"","_","-","="},IF(OR($D331 &gt;= BI$6, $E331 &lt; BH$6), 0, 1)+IF(OR($F331 &gt;= BI$6, $G331 &lt; BH$6), 0, 2)+1)</f>
        <v/>
      </c>
      <c r="BI331" s="71" t="str">
        <f ca="1">INDEX({"","_","-","="},IF(OR($D331 &gt;= BJ$6, $E331 &lt; BI$6), 0, 1)+IF(OR($F331 &gt;= BJ$6, $G331 &lt; BI$6), 0, 2)+1)</f>
        <v/>
      </c>
      <c r="BJ331" s="71" t="str">
        <f ca="1">INDEX({"","_","-","="},IF(OR($D331 &gt;= BK$6, $E331 &lt; BJ$6), 0, 1)+IF(OR($F331 &gt;= BK$6, $G331 &lt; BJ$6), 0, 2)+1)</f>
        <v/>
      </c>
      <c r="BK331" s="71" t="str">
        <f ca="1">INDEX({"","_","-","="},IF(OR($D331 &gt;= BL$6, $E331 &lt; BK$6), 0, 1)+IF(OR($F331 &gt;= BL$6, $G331 &lt; BK$6), 0, 2)+1)</f>
        <v/>
      </c>
      <c r="BL331" s="71" t="str">
        <f ca="1">INDEX({"","_","-","="},IF(OR($D331 &gt;= BM$6, $E331 &lt; BL$6), 0, 1)+IF(OR($F331 &gt;= BM$6, $G331 &lt; BL$6), 0, 2)+1)</f>
        <v/>
      </c>
      <c r="BM331" s="71" t="str">
        <f ca="1">INDEX({"","_","-","="},IF(OR($D331 &gt;= BN$6, $E331 &lt; BM$6), 0, 1)+IF(OR($F331 &gt;= BN$6, $G331 &lt; BM$6), 0, 2)+1)</f>
        <v/>
      </c>
      <c r="BN331" s="71" t="str">
        <f ca="1">INDEX({"","_","-","="},IF(OR($D331 &gt;= BO$6, $E331 &lt; BN$6), 0, 1)+IF(OR($F331 &gt;= BO$6, $G331 &lt; BN$6), 0, 2)+1)</f>
        <v/>
      </c>
      <c r="BO331" s="71" t="str">
        <f ca="1">INDEX({"","_","-","="},IF(OR($D331 &gt;= BP$6, $E331 &lt; BO$6), 0, 1)+IF(OR($F331 &gt;= BP$6, $G331 &lt; BO$6), 0, 2)+1)</f>
        <v/>
      </c>
      <c r="BP331" s="71" t="str">
        <f ca="1">INDEX({"","_","-","="},IF(OR($D331 &gt;= BQ$6, $E331 &lt; BP$6), 0, 1)+IF(OR($F331 &gt;= BQ$6, $G331 &lt; BP$6), 0, 2)+1)</f>
        <v/>
      </c>
      <c r="BQ331" s="71" t="str">
        <f ca="1">INDEX({"","_","-","="},IF(OR($D331 &gt;= BR$6, $E331 &lt; BQ$6), 0, 1)+IF(OR($F331 &gt;= BR$6, $G331 &lt; BQ$6), 0, 2)+1)</f>
        <v/>
      </c>
      <c r="BR331" s="71" t="str">
        <f ca="1">INDEX({"","_","-","="},IF(OR($D331 &gt;= BS$6, $E331 &lt; BR$6), 0, 1)+IF(OR($F331 &gt;= BS$6, $G331 &lt; BR$6), 0, 2)+1)</f>
        <v/>
      </c>
      <c r="BS331" s="71" t="str">
        <f ca="1">INDEX({"","_","-","="},IF(OR($D331 &gt;= BT$6, $E331 &lt; BS$6), 0, 1)+IF(OR($F331 &gt;= BT$6, $G331 &lt; BS$6), 0, 2)+1)</f>
        <v/>
      </c>
      <c r="BT331" s="71" t="str">
        <f ca="1">INDEX({"","_","-","="},IF(OR($D331 &gt;= BU$6, $E331 &lt; BT$6), 0, 1)+IF(OR($F331 &gt;= BU$6, $G331 &lt; BT$6), 0, 2)+1)</f>
        <v/>
      </c>
      <c r="BU331" s="71" t="str">
        <f ca="1">INDEX({"","_","-","="},IF(OR($D331 &gt;= BV$6, $E331 &lt; BU$6), 0, 1)+IF(OR($F331 &gt;= BV$6, $G331 &lt; BU$6), 0, 2)+1)</f>
        <v/>
      </c>
      <c r="BV331" s="71" t="str">
        <f ca="1">INDEX({"","_","-","="},IF(OR($D331 &gt;= BW$6, $E331 &lt; BV$6), 0, 1)+IF(OR($F331 &gt;= BW$6, $G331 &lt; BV$6), 0, 2)+1)</f>
        <v/>
      </c>
      <c r="BW331" s="71" t="str">
        <f ca="1">INDEX({"","_","-","="},IF(OR($D331 &gt;= BX$6, $E331 &lt; BW$6), 0, 1)+IF(OR($F331 &gt;= BX$6, $G331 &lt; BW$6), 0, 2)+1)</f>
        <v/>
      </c>
      <c r="BX331" s="71" t="str">
        <f ca="1">INDEX({"","_","-","="},IF(OR($D331 &gt;= BY$6, $E331 &lt; BX$6), 0, 1)+IF(OR($F331 &gt;= BY$6, $G331 &lt; BX$6), 0, 2)+1)</f>
        <v/>
      </c>
      <c r="BY331" s="71" t="str">
        <f ca="1">INDEX({"","_","-","="},IF(OR($D331 &gt;= BZ$6, $E331 &lt; BY$6), 0, 1)+IF(OR($F331 &gt;= BZ$6, $G331 &lt; BY$6), 0, 2)+1)</f>
        <v/>
      </c>
      <c r="BZ331" s="71" t="str">
        <f ca="1">INDEX({"","_","-","="},IF(OR($D331 &gt;= CA$6, $E331 &lt; BZ$6), 0, 1)+IF(OR($F331 &gt;= CA$6, $G331 &lt; BZ$6), 0, 2)+1)</f>
        <v/>
      </c>
      <c r="CA331" s="71" t="str">
        <f ca="1">INDEX({"","_","-","="},IF(OR($D331 &gt;= CB$6, $E331 &lt; CA$6), 0, 1)+IF(OR($F331 &gt;= CB$6, $G331 &lt; CA$6), 0, 2)+1)</f>
        <v/>
      </c>
      <c r="CB331" s="71" t="str">
        <f ca="1">INDEX({"","_","-","="},IF(OR($D331 &gt;= CC$6, $E331 &lt; CB$6), 0, 1)+IF(OR($F331 &gt;= CC$6, $G331 &lt; CB$6), 0, 2)+1)</f>
        <v/>
      </c>
      <c r="CC331" s="71" t="str">
        <f ca="1">INDEX({"","_","-","="},IF(OR($D331 &gt;= CD$6, $E331 &lt; CC$6), 0, 1)+IF(OR($F331 &gt;= CD$6, $G331 &lt; CC$6), 0, 2)+1)</f>
        <v/>
      </c>
      <c r="CD331" s="71" t="str">
        <f ca="1">INDEX({"","_","-","="},IF(OR($D331 &gt;= CE$6, $E331 &lt; CD$6), 0, 1)+IF(OR($F331 &gt;= CE$6, $G331 &lt; CD$6), 0, 2)+1)</f>
        <v/>
      </c>
    </row>
    <row r="332" spans="1:82">
      <c r="A332" s="8" t="str">
        <f ca="1">IF('临-进度'!N327,'临-进度'!$A327,"")</f>
        <v/>
      </c>
      <c r="B332" s="8" t="str">
        <f ca="1">IF('临-进度'!N327,'临-进度'!$B327,"")</f>
        <v/>
      </c>
      <c r="C332" s="8" t="str">
        <f ca="1">IF('临-进度'!N327,'临-进度'!$F327,"")</f>
        <v/>
      </c>
      <c r="D332" s="42" t="str">
        <f ca="1">IF('临-进度'!$N327,'临-进度'!$J327,"")</f>
        <v/>
      </c>
      <c r="E332" s="42" t="str">
        <f ca="1">IF('临-进度'!$N327,'临-进度'!$AF327,"")</f>
        <v/>
      </c>
      <c r="F332" s="42" t="str">
        <f ca="1">IF('临-进度'!$N327,'临-进度'!$K327,"")</f>
        <v/>
      </c>
      <c r="G332" s="76" t="str">
        <f ca="1">IF('临-进度'!$N327,'临-进度'!$AG327,"")</f>
        <v/>
      </c>
      <c r="H332" s="71" t="str">
        <f ca="1">INDEX({"","_","-","="},IF(OR($D332 &gt;= I$6, $E332 &lt; H$6), 0, 1)+IF(OR($F332 &gt;= I$6, $G332 &lt; H$6), 0, 2)+1)</f>
        <v/>
      </c>
      <c r="I332" s="71" t="str">
        <f ca="1">INDEX({"","_","-","="},IF(OR($D332 &gt;= J$6, $E332 &lt; I$6), 0, 1)+IF(OR($F332 &gt;= J$6, $G332 &lt; I$6), 0, 2)+1)</f>
        <v/>
      </c>
      <c r="J332" s="71" t="str">
        <f ca="1">INDEX({"","_","-","="},IF(OR($D332 &gt;= K$6, $E332 &lt; J$6), 0, 1)+IF(OR($F332 &gt;= K$6, $G332 &lt; J$6), 0, 2)+1)</f>
        <v/>
      </c>
      <c r="K332" s="71" t="str">
        <f ca="1">INDEX({"","_","-","="},IF(OR($D332 &gt;= L$6, $E332 &lt; K$6), 0, 1)+IF(OR($F332 &gt;= L$6, $G332 &lt; K$6), 0, 2)+1)</f>
        <v/>
      </c>
      <c r="L332" s="71" t="str">
        <f ca="1">INDEX({"","_","-","="},IF(OR($D332 &gt;= M$6, $E332 &lt; L$6), 0, 1)+IF(OR($F332 &gt;= M$6, $G332 &lt; L$6), 0, 2)+1)</f>
        <v/>
      </c>
      <c r="M332" s="71" t="str">
        <f ca="1">INDEX({"","_","-","="},IF(OR($D332 &gt;= N$6, $E332 &lt; M$6), 0, 1)+IF(OR($F332 &gt;= N$6, $G332 &lt; M$6), 0, 2)+1)</f>
        <v/>
      </c>
      <c r="N332" s="71" t="str">
        <f ca="1">INDEX({"","_","-","="},IF(OR($D332 &gt;= O$6, $E332 &lt; N$6), 0, 1)+IF(OR($F332 &gt;= O$6, $G332 &lt; N$6), 0, 2)+1)</f>
        <v/>
      </c>
      <c r="O332" s="71" t="str">
        <f ca="1">INDEX({"","_","-","="},IF(OR($D332 &gt;= P$6, $E332 &lt; O$6), 0, 1)+IF(OR($F332 &gt;= P$6, $G332 &lt; O$6), 0, 2)+1)</f>
        <v/>
      </c>
      <c r="P332" s="71" t="str">
        <f ca="1">INDEX({"","_","-","="},IF(OR($D332 &gt;= Q$6, $E332 &lt; P$6), 0, 1)+IF(OR($F332 &gt;= Q$6, $G332 &lt; P$6), 0, 2)+1)</f>
        <v/>
      </c>
      <c r="Q332" s="71" t="str">
        <f ca="1">INDEX({"","_","-","="},IF(OR($D332 &gt;= R$6, $E332 &lt; Q$6), 0, 1)+IF(OR($F332 &gt;= R$6, $G332 &lt; Q$6), 0, 2)+1)</f>
        <v/>
      </c>
      <c r="R332" s="71" t="str">
        <f ca="1">INDEX({"","_","-","="},IF(OR($D332 &gt;= S$6, $E332 &lt; R$6), 0, 1)+IF(OR($F332 &gt;= S$6, $G332 &lt; R$6), 0, 2)+1)</f>
        <v/>
      </c>
      <c r="S332" s="71" t="str">
        <f ca="1">INDEX({"","_","-","="},IF(OR($D332 &gt;= T$6, $E332 &lt; S$6), 0, 1)+IF(OR($F332 &gt;= T$6, $G332 &lt; S$6), 0, 2)+1)</f>
        <v/>
      </c>
      <c r="T332" s="71" t="str">
        <f ca="1">INDEX({"","_","-","="},IF(OR($D332 &gt;= U$6, $E332 &lt; T$6), 0, 1)+IF(OR($F332 &gt;= U$6, $G332 &lt; T$6), 0, 2)+1)</f>
        <v/>
      </c>
      <c r="U332" s="71" t="str">
        <f ca="1">INDEX({"","_","-","="},IF(OR($D332 &gt;= V$6, $E332 &lt; U$6), 0, 1)+IF(OR($F332 &gt;= V$6, $G332 &lt; U$6), 0, 2)+1)</f>
        <v/>
      </c>
      <c r="V332" s="71" t="str">
        <f ca="1">INDEX({"","_","-","="},IF(OR($D332 &gt;= W$6, $E332 &lt; V$6), 0, 1)+IF(OR($F332 &gt;= W$6, $G332 &lt; V$6), 0, 2)+1)</f>
        <v/>
      </c>
      <c r="W332" s="71" t="str">
        <f ca="1">INDEX({"","_","-","="},IF(OR($D332 &gt;= X$6, $E332 &lt; W$6), 0, 1)+IF(OR($F332 &gt;= X$6, $G332 &lt; W$6), 0, 2)+1)</f>
        <v/>
      </c>
      <c r="X332" s="71" t="str">
        <f ca="1">INDEX({"","_","-","="},IF(OR($D332 &gt;= Y$6, $E332 &lt; X$6), 0, 1)+IF(OR($F332 &gt;= Y$6, $G332 &lt; X$6), 0, 2)+1)</f>
        <v/>
      </c>
      <c r="Y332" s="71" t="str">
        <f ca="1">INDEX({"","_","-","="},IF(OR($D332 &gt;= Z$6, $E332 &lt; Y$6), 0, 1)+IF(OR($F332 &gt;= Z$6, $G332 &lt; Y$6), 0, 2)+1)</f>
        <v/>
      </c>
      <c r="Z332" s="71" t="str">
        <f ca="1">INDEX({"","_","-","="},IF(OR($D332 &gt;= AA$6, $E332 &lt; Z$6), 0, 1)+IF(OR($F332 &gt;= AA$6, $G332 &lt; Z$6), 0, 2)+1)</f>
        <v/>
      </c>
      <c r="AA332" s="71" t="str">
        <f ca="1">INDEX({"","_","-","="},IF(OR($D332 &gt;= AB$6, $E332 &lt; AA$6), 0, 1)+IF(OR($F332 &gt;= AB$6, $G332 &lt; AA$6), 0, 2)+1)</f>
        <v/>
      </c>
      <c r="AB332" s="71" t="str">
        <f ca="1">INDEX({"","_","-","="},IF(OR($D332 &gt;= AC$6, $E332 &lt; AB$6), 0, 1)+IF(OR($F332 &gt;= AC$6, $G332 &lt; AB$6), 0, 2)+1)</f>
        <v/>
      </c>
      <c r="AC332" s="71" t="str">
        <f ca="1">INDEX({"","_","-","="},IF(OR($D332 &gt;= AD$6, $E332 &lt; AC$6), 0, 1)+IF(OR($F332 &gt;= AD$6, $G332 &lt; AC$6), 0, 2)+1)</f>
        <v/>
      </c>
      <c r="AD332" s="71" t="str">
        <f ca="1">INDEX({"","_","-","="},IF(OR($D332 &gt;= AE$6, $E332 &lt; AD$6), 0, 1)+IF(OR($F332 &gt;= AE$6, $G332 &lt; AD$6), 0, 2)+1)</f>
        <v/>
      </c>
      <c r="AE332" s="71" t="str">
        <f ca="1">INDEX({"","_","-","="},IF(OR($D332 &gt;= AF$6, $E332 &lt; AE$6), 0, 1)+IF(OR($F332 &gt;= AF$6, $G332 &lt; AE$6), 0, 2)+1)</f>
        <v/>
      </c>
      <c r="AF332" s="71" t="str">
        <f ca="1">INDEX({"","_","-","="},IF(OR($D332 &gt;= AG$6, $E332 &lt; AF$6), 0, 1)+IF(OR($F332 &gt;= AG$6, $G332 &lt; AF$6), 0, 2)+1)</f>
        <v/>
      </c>
      <c r="AG332" s="71" t="str">
        <f ca="1">INDEX({"","_","-","="},IF(OR($D332 &gt;= AH$6, $E332 &lt; AG$6), 0, 1)+IF(OR($F332 &gt;= AH$6, $G332 &lt; AG$6), 0, 2)+1)</f>
        <v/>
      </c>
      <c r="AH332" s="71" t="str">
        <f ca="1">INDEX({"","_","-","="},IF(OR($D332 &gt;= AI$6, $E332 &lt; AH$6), 0, 1)+IF(OR($F332 &gt;= AI$6, $G332 &lt; AH$6), 0, 2)+1)</f>
        <v/>
      </c>
      <c r="AI332" s="71" t="str">
        <f ca="1">INDEX({"","_","-","="},IF(OR($D332 &gt;= AJ$6, $E332 &lt; AI$6), 0, 1)+IF(OR($F332 &gt;= AJ$6, $G332 &lt; AI$6), 0, 2)+1)</f>
        <v/>
      </c>
      <c r="AJ332" s="71" t="str">
        <f ca="1">INDEX({"","_","-","="},IF(OR($D332 &gt;= AK$6, $E332 &lt; AJ$6), 0, 1)+IF(OR($F332 &gt;= AK$6, $G332 &lt; AJ$6), 0, 2)+1)</f>
        <v/>
      </c>
      <c r="AK332" s="71" t="str">
        <f ca="1">INDEX({"","_","-","="},IF(OR($D332 &gt;= AL$6, $E332 &lt; AK$6), 0, 1)+IF(OR($F332 &gt;= AL$6, $G332 &lt; AK$6), 0, 2)+1)</f>
        <v/>
      </c>
      <c r="AL332" s="71" t="str">
        <f ca="1">INDEX({"","_","-","="},IF(OR($D332 &gt;= AM$6, $E332 &lt; AL$6), 0, 1)+IF(OR($F332 &gt;= AM$6, $G332 &lt; AL$6), 0, 2)+1)</f>
        <v/>
      </c>
      <c r="AM332" s="71" t="str">
        <f ca="1">INDEX({"","_","-","="},IF(OR($D332 &gt;= AN$6, $E332 &lt; AM$6), 0, 1)+IF(OR($F332 &gt;= AN$6, $G332 &lt; AM$6), 0, 2)+1)</f>
        <v/>
      </c>
      <c r="AN332" s="71" t="str">
        <f ca="1">INDEX({"","_","-","="},IF(OR($D332 &gt;= AO$6, $E332 &lt; AN$6), 0, 1)+IF(OR($F332 &gt;= AO$6, $G332 &lt; AN$6), 0, 2)+1)</f>
        <v/>
      </c>
      <c r="AO332" s="71" t="str">
        <f ca="1">INDEX({"","_","-","="},IF(OR($D332 &gt;= AP$6, $E332 &lt; AO$6), 0, 1)+IF(OR($F332 &gt;= AP$6, $G332 &lt; AO$6), 0, 2)+1)</f>
        <v/>
      </c>
      <c r="AP332" s="71" t="str">
        <f ca="1">INDEX({"","_","-","="},IF(OR($D332 &gt;= AQ$6, $E332 &lt; AP$6), 0, 1)+IF(OR($F332 &gt;= AQ$6, $G332 &lt; AP$6), 0, 2)+1)</f>
        <v/>
      </c>
      <c r="AQ332" s="71" t="str">
        <f ca="1">INDEX({"","_","-","="},IF(OR($D332 &gt;= AR$6, $E332 &lt; AQ$6), 0, 1)+IF(OR($F332 &gt;= AR$6, $G332 &lt; AQ$6), 0, 2)+1)</f>
        <v/>
      </c>
      <c r="AR332" s="71" t="str">
        <f ca="1">INDEX({"","_","-","="},IF(OR($D332 &gt;= AS$6, $E332 &lt; AR$6), 0, 1)+IF(OR($F332 &gt;= AS$6, $G332 &lt; AR$6), 0, 2)+1)</f>
        <v/>
      </c>
      <c r="AS332" s="71" t="str">
        <f ca="1">INDEX({"","_","-","="},IF(OR($D332 &gt;= AT$6, $E332 &lt; AS$6), 0, 1)+IF(OR($F332 &gt;= AT$6, $G332 &lt; AS$6), 0, 2)+1)</f>
        <v/>
      </c>
      <c r="AT332" s="71" t="str">
        <f ca="1">INDEX({"","_","-","="},IF(OR($D332 &gt;= AU$6, $E332 &lt; AT$6), 0, 1)+IF(OR($F332 &gt;= AU$6, $G332 &lt; AT$6), 0, 2)+1)</f>
        <v/>
      </c>
      <c r="AU332" s="71" t="str">
        <f ca="1">INDEX({"","_","-","="},IF(OR($D332 &gt;= AV$6, $E332 &lt; AU$6), 0, 1)+IF(OR($F332 &gt;= AV$6, $G332 &lt; AU$6), 0, 2)+1)</f>
        <v/>
      </c>
      <c r="AV332" s="71" t="str">
        <f ca="1">INDEX({"","_","-","="},IF(OR($D332 &gt;= AW$6, $E332 &lt; AV$6), 0, 1)+IF(OR($F332 &gt;= AW$6, $G332 &lt; AV$6), 0, 2)+1)</f>
        <v/>
      </c>
      <c r="AW332" s="71" t="str">
        <f ca="1">INDEX({"","_","-","="},IF(OR($D332 &gt;= AX$6, $E332 &lt; AW$6), 0, 1)+IF(OR($F332 &gt;= AX$6, $G332 &lt; AW$6), 0, 2)+1)</f>
        <v/>
      </c>
      <c r="AX332" s="71" t="str">
        <f ca="1">INDEX({"","_","-","="},IF(OR($D332 &gt;= AY$6, $E332 &lt; AX$6), 0, 1)+IF(OR($F332 &gt;= AY$6, $G332 &lt; AX$6), 0, 2)+1)</f>
        <v/>
      </c>
      <c r="AY332" s="71" t="str">
        <f ca="1">INDEX({"","_","-","="},IF(OR($D332 &gt;= AZ$6, $E332 &lt; AY$6), 0, 1)+IF(OR($F332 &gt;= AZ$6, $G332 &lt; AY$6), 0, 2)+1)</f>
        <v/>
      </c>
      <c r="AZ332" s="71" t="str">
        <f ca="1">INDEX({"","_","-","="},IF(OR($D332 &gt;= BA$6, $E332 &lt; AZ$6), 0, 1)+IF(OR($F332 &gt;= BA$6, $G332 &lt; AZ$6), 0, 2)+1)</f>
        <v/>
      </c>
      <c r="BA332" s="71" t="str">
        <f ca="1">INDEX({"","_","-","="},IF(OR($D332 &gt;= BB$6, $E332 &lt; BA$6), 0, 1)+IF(OR($F332 &gt;= BB$6, $G332 &lt; BA$6), 0, 2)+1)</f>
        <v/>
      </c>
      <c r="BB332" s="71" t="str">
        <f ca="1">INDEX({"","_","-","="},IF(OR($D332 &gt;= BC$6, $E332 &lt; BB$6), 0, 1)+IF(OR($F332 &gt;= BC$6, $G332 &lt; BB$6), 0, 2)+1)</f>
        <v/>
      </c>
      <c r="BC332" s="71" t="str">
        <f ca="1">INDEX({"","_","-","="},IF(OR($D332 &gt;= BD$6, $E332 &lt; BC$6), 0, 1)+IF(OR($F332 &gt;= BD$6, $G332 &lt; BC$6), 0, 2)+1)</f>
        <v/>
      </c>
      <c r="BD332" s="71" t="str">
        <f ca="1">INDEX({"","_","-","="},IF(OR($D332 &gt;= BE$6, $E332 &lt; BD$6), 0, 1)+IF(OR($F332 &gt;= BE$6, $G332 &lt; BD$6), 0, 2)+1)</f>
        <v/>
      </c>
      <c r="BE332" s="71" t="str">
        <f ca="1">INDEX({"","_","-","="},IF(OR($D332 &gt;= BF$6, $E332 &lt; BE$6), 0, 1)+IF(OR($F332 &gt;= BF$6, $G332 &lt; BE$6), 0, 2)+1)</f>
        <v/>
      </c>
      <c r="BF332" s="71" t="str">
        <f ca="1">INDEX({"","_","-","="},IF(OR($D332 &gt;= BG$6, $E332 &lt; BF$6), 0, 1)+IF(OR($F332 &gt;= BG$6, $G332 &lt; BF$6), 0, 2)+1)</f>
        <v/>
      </c>
      <c r="BG332" s="71" t="str">
        <f ca="1">INDEX({"","_","-","="},IF(OR($D332 &gt;= BH$6, $E332 &lt; BG$6), 0, 1)+IF(OR($F332 &gt;= BH$6, $G332 &lt; BG$6), 0, 2)+1)</f>
        <v/>
      </c>
      <c r="BH332" s="71" t="str">
        <f ca="1">INDEX({"","_","-","="},IF(OR($D332 &gt;= BI$6, $E332 &lt; BH$6), 0, 1)+IF(OR($F332 &gt;= BI$6, $G332 &lt; BH$6), 0, 2)+1)</f>
        <v/>
      </c>
      <c r="BI332" s="71" t="str">
        <f ca="1">INDEX({"","_","-","="},IF(OR($D332 &gt;= BJ$6, $E332 &lt; BI$6), 0, 1)+IF(OR($F332 &gt;= BJ$6, $G332 &lt; BI$6), 0, 2)+1)</f>
        <v/>
      </c>
      <c r="BJ332" s="71" t="str">
        <f ca="1">INDEX({"","_","-","="},IF(OR($D332 &gt;= BK$6, $E332 &lt; BJ$6), 0, 1)+IF(OR($F332 &gt;= BK$6, $G332 &lt; BJ$6), 0, 2)+1)</f>
        <v/>
      </c>
      <c r="BK332" s="71" t="str">
        <f ca="1">INDEX({"","_","-","="},IF(OR($D332 &gt;= BL$6, $E332 &lt; BK$6), 0, 1)+IF(OR($F332 &gt;= BL$6, $G332 &lt; BK$6), 0, 2)+1)</f>
        <v/>
      </c>
      <c r="BL332" s="71" t="str">
        <f ca="1">INDEX({"","_","-","="},IF(OR($D332 &gt;= BM$6, $E332 &lt; BL$6), 0, 1)+IF(OR($F332 &gt;= BM$6, $G332 &lt; BL$6), 0, 2)+1)</f>
        <v/>
      </c>
      <c r="BM332" s="71" t="str">
        <f ca="1">INDEX({"","_","-","="},IF(OR($D332 &gt;= BN$6, $E332 &lt; BM$6), 0, 1)+IF(OR($F332 &gt;= BN$6, $G332 &lt; BM$6), 0, 2)+1)</f>
        <v/>
      </c>
      <c r="BN332" s="71" t="str">
        <f ca="1">INDEX({"","_","-","="},IF(OR($D332 &gt;= BO$6, $E332 &lt; BN$6), 0, 1)+IF(OR($F332 &gt;= BO$6, $G332 &lt; BN$6), 0, 2)+1)</f>
        <v/>
      </c>
      <c r="BO332" s="71" t="str">
        <f ca="1">INDEX({"","_","-","="},IF(OR($D332 &gt;= BP$6, $E332 &lt; BO$6), 0, 1)+IF(OR($F332 &gt;= BP$6, $G332 &lt; BO$6), 0, 2)+1)</f>
        <v/>
      </c>
      <c r="BP332" s="71" t="str">
        <f ca="1">INDEX({"","_","-","="},IF(OR($D332 &gt;= BQ$6, $E332 &lt; BP$6), 0, 1)+IF(OR($F332 &gt;= BQ$6, $G332 &lt; BP$6), 0, 2)+1)</f>
        <v/>
      </c>
      <c r="BQ332" s="71" t="str">
        <f ca="1">INDEX({"","_","-","="},IF(OR($D332 &gt;= BR$6, $E332 &lt; BQ$6), 0, 1)+IF(OR($F332 &gt;= BR$6, $G332 &lt; BQ$6), 0, 2)+1)</f>
        <v/>
      </c>
      <c r="BR332" s="71" t="str">
        <f ca="1">INDEX({"","_","-","="},IF(OR($D332 &gt;= BS$6, $E332 &lt; BR$6), 0, 1)+IF(OR($F332 &gt;= BS$6, $G332 &lt; BR$6), 0, 2)+1)</f>
        <v/>
      </c>
      <c r="BS332" s="71" t="str">
        <f ca="1">INDEX({"","_","-","="},IF(OR($D332 &gt;= BT$6, $E332 &lt; BS$6), 0, 1)+IF(OR($F332 &gt;= BT$6, $G332 &lt; BS$6), 0, 2)+1)</f>
        <v/>
      </c>
      <c r="BT332" s="71" t="str">
        <f ca="1">INDEX({"","_","-","="},IF(OR($D332 &gt;= BU$6, $E332 &lt; BT$6), 0, 1)+IF(OR($F332 &gt;= BU$6, $G332 &lt; BT$6), 0, 2)+1)</f>
        <v/>
      </c>
      <c r="BU332" s="71" t="str">
        <f ca="1">INDEX({"","_","-","="},IF(OR($D332 &gt;= BV$6, $E332 &lt; BU$6), 0, 1)+IF(OR($F332 &gt;= BV$6, $G332 &lt; BU$6), 0, 2)+1)</f>
        <v/>
      </c>
      <c r="BV332" s="71" t="str">
        <f ca="1">INDEX({"","_","-","="},IF(OR($D332 &gt;= BW$6, $E332 &lt; BV$6), 0, 1)+IF(OR($F332 &gt;= BW$6, $G332 &lt; BV$6), 0, 2)+1)</f>
        <v/>
      </c>
      <c r="BW332" s="71" t="str">
        <f ca="1">INDEX({"","_","-","="},IF(OR($D332 &gt;= BX$6, $E332 &lt; BW$6), 0, 1)+IF(OR($F332 &gt;= BX$6, $G332 &lt; BW$6), 0, 2)+1)</f>
        <v/>
      </c>
      <c r="BX332" s="71" t="str">
        <f ca="1">INDEX({"","_","-","="},IF(OR($D332 &gt;= BY$6, $E332 &lt; BX$6), 0, 1)+IF(OR($F332 &gt;= BY$6, $G332 &lt; BX$6), 0, 2)+1)</f>
        <v/>
      </c>
      <c r="BY332" s="71" t="str">
        <f ca="1">INDEX({"","_","-","="},IF(OR($D332 &gt;= BZ$6, $E332 &lt; BY$6), 0, 1)+IF(OR($F332 &gt;= BZ$6, $G332 &lt; BY$6), 0, 2)+1)</f>
        <v/>
      </c>
      <c r="BZ332" s="71" t="str">
        <f ca="1">INDEX({"","_","-","="},IF(OR($D332 &gt;= CA$6, $E332 &lt; BZ$6), 0, 1)+IF(OR($F332 &gt;= CA$6, $G332 &lt; BZ$6), 0, 2)+1)</f>
        <v/>
      </c>
      <c r="CA332" s="71" t="str">
        <f ca="1">INDEX({"","_","-","="},IF(OR($D332 &gt;= CB$6, $E332 &lt; CA$6), 0, 1)+IF(OR($F332 &gt;= CB$6, $G332 &lt; CA$6), 0, 2)+1)</f>
        <v/>
      </c>
      <c r="CB332" s="71" t="str">
        <f ca="1">INDEX({"","_","-","="},IF(OR($D332 &gt;= CC$6, $E332 &lt; CB$6), 0, 1)+IF(OR($F332 &gt;= CC$6, $G332 &lt; CB$6), 0, 2)+1)</f>
        <v/>
      </c>
      <c r="CC332" s="71" t="str">
        <f ca="1">INDEX({"","_","-","="},IF(OR($D332 &gt;= CD$6, $E332 &lt; CC$6), 0, 1)+IF(OR($F332 &gt;= CD$6, $G332 &lt; CC$6), 0, 2)+1)</f>
        <v/>
      </c>
      <c r="CD332" s="71" t="str">
        <f ca="1">INDEX({"","_","-","="},IF(OR($D332 &gt;= CE$6, $E332 &lt; CD$6), 0, 1)+IF(OR($F332 &gt;= CE$6, $G332 &lt; CD$6), 0, 2)+1)</f>
        <v/>
      </c>
    </row>
    <row r="333" spans="1:82">
      <c r="A333" s="8" t="str">
        <f ca="1">IF('临-进度'!N328,'临-进度'!$A328,"")</f>
        <v/>
      </c>
      <c r="B333" s="8" t="str">
        <f ca="1">IF('临-进度'!N328,'临-进度'!$B328,"")</f>
        <v/>
      </c>
      <c r="C333" s="8" t="str">
        <f ca="1">IF('临-进度'!N328,'临-进度'!$F328,"")</f>
        <v/>
      </c>
      <c r="D333" s="42" t="str">
        <f ca="1">IF('临-进度'!$N328,'临-进度'!$J328,"")</f>
        <v/>
      </c>
      <c r="E333" s="42" t="str">
        <f ca="1">IF('临-进度'!$N328,'临-进度'!$AF328,"")</f>
        <v/>
      </c>
      <c r="F333" s="42" t="str">
        <f ca="1">IF('临-进度'!$N328,'临-进度'!$K328,"")</f>
        <v/>
      </c>
      <c r="G333" s="76" t="str">
        <f ca="1">IF('临-进度'!$N328,'临-进度'!$AG328,"")</f>
        <v/>
      </c>
      <c r="H333" s="71" t="str">
        <f ca="1">INDEX({"","_","-","="},IF(OR($D333 &gt;= I$6, $E333 &lt; H$6), 0, 1)+IF(OR($F333 &gt;= I$6, $G333 &lt; H$6), 0, 2)+1)</f>
        <v/>
      </c>
      <c r="I333" s="71" t="str">
        <f ca="1">INDEX({"","_","-","="},IF(OR($D333 &gt;= J$6, $E333 &lt; I$6), 0, 1)+IF(OR($F333 &gt;= J$6, $G333 &lt; I$6), 0, 2)+1)</f>
        <v/>
      </c>
      <c r="J333" s="71" t="str">
        <f ca="1">INDEX({"","_","-","="},IF(OR($D333 &gt;= K$6, $E333 &lt; J$6), 0, 1)+IF(OR($F333 &gt;= K$6, $G333 &lt; J$6), 0, 2)+1)</f>
        <v/>
      </c>
      <c r="K333" s="71" t="str">
        <f ca="1">INDEX({"","_","-","="},IF(OR($D333 &gt;= L$6, $E333 &lt; K$6), 0, 1)+IF(OR($F333 &gt;= L$6, $G333 &lt; K$6), 0, 2)+1)</f>
        <v/>
      </c>
      <c r="L333" s="71" t="str">
        <f ca="1">INDEX({"","_","-","="},IF(OR($D333 &gt;= M$6, $E333 &lt; L$6), 0, 1)+IF(OR($F333 &gt;= M$6, $G333 &lt; L$6), 0, 2)+1)</f>
        <v/>
      </c>
      <c r="M333" s="71" t="str">
        <f ca="1">INDEX({"","_","-","="},IF(OR($D333 &gt;= N$6, $E333 &lt; M$6), 0, 1)+IF(OR($F333 &gt;= N$6, $G333 &lt; M$6), 0, 2)+1)</f>
        <v/>
      </c>
      <c r="N333" s="71" t="str">
        <f ca="1">INDEX({"","_","-","="},IF(OR($D333 &gt;= O$6, $E333 &lt; N$6), 0, 1)+IF(OR($F333 &gt;= O$6, $G333 &lt; N$6), 0, 2)+1)</f>
        <v/>
      </c>
      <c r="O333" s="71" t="str">
        <f ca="1">INDEX({"","_","-","="},IF(OR($D333 &gt;= P$6, $E333 &lt; O$6), 0, 1)+IF(OR($F333 &gt;= P$6, $G333 &lt; O$6), 0, 2)+1)</f>
        <v/>
      </c>
      <c r="P333" s="71" t="str">
        <f ca="1">INDEX({"","_","-","="},IF(OR($D333 &gt;= Q$6, $E333 &lt; P$6), 0, 1)+IF(OR($F333 &gt;= Q$6, $G333 &lt; P$6), 0, 2)+1)</f>
        <v/>
      </c>
      <c r="Q333" s="71" t="str">
        <f ca="1">INDEX({"","_","-","="},IF(OR($D333 &gt;= R$6, $E333 &lt; Q$6), 0, 1)+IF(OR($F333 &gt;= R$6, $G333 &lt; Q$6), 0, 2)+1)</f>
        <v/>
      </c>
      <c r="R333" s="71" t="str">
        <f ca="1">INDEX({"","_","-","="},IF(OR($D333 &gt;= S$6, $E333 &lt; R$6), 0, 1)+IF(OR($F333 &gt;= S$6, $G333 &lt; R$6), 0, 2)+1)</f>
        <v/>
      </c>
      <c r="S333" s="71" t="str">
        <f ca="1">INDEX({"","_","-","="},IF(OR($D333 &gt;= T$6, $E333 &lt; S$6), 0, 1)+IF(OR($F333 &gt;= T$6, $G333 &lt; S$6), 0, 2)+1)</f>
        <v/>
      </c>
      <c r="T333" s="71" t="str">
        <f ca="1">INDEX({"","_","-","="},IF(OR($D333 &gt;= U$6, $E333 &lt; T$6), 0, 1)+IF(OR($F333 &gt;= U$6, $G333 &lt; T$6), 0, 2)+1)</f>
        <v/>
      </c>
      <c r="U333" s="71" t="str">
        <f ca="1">INDEX({"","_","-","="},IF(OR($D333 &gt;= V$6, $E333 &lt; U$6), 0, 1)+IF(OR($F333 &gt;= V$6, $G333 &lt; U$6), 0, 2)+1)</f>
        <v/>
      </c>
      <c r="V333" s="71" t="str">
        <f ca="1">INDEX({"","_","-","="},IF(OR($D333 &gt;= W$6, $E333 &lt; V$6), 0, 1)+IF(OR($F333 &gt;= W$6, $G333 &lt; V$6), 0, 2)+1)</f>
        <v/>
      </c>
      <c r="W333" s="71" t="str">
        <f ca="1">INDEX({"","_","-","="},IF(OR($D333 &gt;= X$6, $E333 &lt; W$6), 0, 1)+IF(OR($F333 &gt;= X$6, $G333 &lt; W$6), 0, 2)+1)</f>
        <v/>
      </c>
      <c r="X333" s="71" t="str">
        <f ca="1">INDEX({"","_","-","="},IF(OR($D333 &gt;= Y$6, $E333 &lt; X$6), 0, 1)+IF(OR($F333 &gt;= Y$6, $G333 &lt; X$6), 0, 2)+1)</f>
        <v/>
      </c>
      <c r="Y333" s="71" t="str">
        <f ca="1">INDEX({"","_","-","="},IF(OR($D333 &gt;= Z$6, $E333 &lt; Y$6), 0, 1)+IF(OR($F333 &gt;= Z$6, $G333 &lt; Y$6), 0, 2)+1)</f>
        <v/>
      </c>
      <c r="Z333" s="71" t="str">
        <f ca="1">INDEX({"","_","-","="},IF(OR($D333 &gt;= AA$6, $E333 &lt; Z$6), 0, 1)+IF(OR($F333 &gt;= AA$6, $G333 &lt; Z$6), 0, 2)+1)</f>
        <v/>
      </c>
      <c r="AA333" s="71" t="str">
        <f ca="1">INDEX({"","_","-","="},IF(OR($D333 &gt;= AB$6, $E333 &lt; AA$6), 0, 1)+IF(OR($F333 &gt;= AB$6, $G333 &lt; AA$6), 0, 2)+1)</f>
        <v/>
      </c>
      <c r="AB333" s="71" t="str">
        <f ca="1">INDEX({"","_","-","="},IF(OR($D333 &gt;= AC$6, $E333 &lt; AB$6), 0, 1)+IF(OR($F333 &gt;= AC$6, $G333 &lt; AB$6), 0, 2)+1)</f>
        <v/>
      </c>
      <c r="AC333" s="71" t="str">
        <f ca="1">INDEX({"","_","-","="},IF(OR($D333 &gt;= AD$6, $E333 &lt; AC$6), 0, 1)+IF(OR($F333 &gt;= AD$6, $G333 &lt; AC$6), 0, 2)+1)</f>
        <v/>
      </c>
      <c r="AD333" s="71" t="str">
        <f ca="1">INDEX({"","_","-","="},IF(OR($D333 &gt;= AE$6, $E333 &lt; AD$6), 0, 1)+IF(OR($F333 &gt;= AE$6, $G333 &lt; AD$6), 0, 2)+1)</f>
        <v/>
      </c>
      <c r="AE333" s="71" t="str">
        <f ca="1">INDEX({"","_","-","="},IF(OR($D333 &gt;= AF$6, $E333 &lt; AE$6), 0, 1)+IF(OR($F333 &gt;= AF$6, $G333 &lt; AE$6), 0, 2)+1)</f>
        <v/>
      </c>
      <c r="AF333" s="71" t="str">
        <f ca="1">INDEX({"","_","-","="},IF(OR($D333 &gt;= AG$6, $E333 &lt; AF$6), 0, 1)+IF(OR($F333 &gt;= AG$6, $G333 &lt; AF$6), 0, 2)+1)</f>
        <v/>
      </c>
      <c r="AG333" s="71" t="str">
        <f ca="1">INDEX({"","_","-","="},IF(OR($D333 &gt;= AH$6, $E333 &lt; AG$6), 0, 1)+IF(OR($F333 &gt;= AH$6, $G333 &lt; AG$6), 0, 2)+1)</f>
        <v/>
      </c>
      <c r="AH333" s="71" t="str">
        <f ca="1">INDEX({"","_","-","="},IF(OR($D333 &gt;= AI$6, $E333 &lt; AH$6), 0, 1)+IF(OR($F333 &gt;= AI$6, $G333 &lt; AH$6), 0, 2)+1)</f>
        <v/>
      </c>
      <c r="AI333" s="71" t="str">
        <f ca="1">INDEX({"","_","-","="},IF(OR($D333 &gt;= AJ$6, $E333 &lt; AI$6), 0, 1)+IF(OR($F333 &gt;= AJ$6, $G333 &lt; AI$6), 0, 2)+1)</f>
        <v/>
      </c>
      <c r="AJ333" s="71" t="str">
        <f ca="1">INDEX({"","_","-","="},IF(OR($D333 &gt;= AK$6, $E333 &lt; AJ$6), 0, 1)+IF(OR($F333 &gt;= AK$6, $G333 &lt; AJ$6), 0, 2)+1)</f>
        <v/>
      </c>
      <c r="AK333" s="71" t="str">
        <f ca="1">INDEX({"","_","-","="},IF(OR($D333 &gt;= AL$6, $E333 &lt; AK$6), 0, 1)+IF(OR($F333 &gt;= AL$6, $G333 &lt; AK$6), 0, 2)+1)</f>
        <v/>
      </c>
      <c r="AL333" s="71" t="str">
        <f ca="1">INDEX({"","_","-","="},IF(OR($D333 &gt;= AM$6, $E333 &lt; AL$6), 0, 1)+IF(OR($F333 &gt;= AM$6, $G333 &lt; AL$6), 0, 2)+1)</f>
        <v/>
      </c>
      <c r="AM333" s="71" t="str">
        <f ca="1">INDEX({"","_","-","="},IF(OR($D333 &gt;= AN$6, $E333 &lt; AM$6), 0, 1)+IF(OR($F333 &gt;= AN$6, $G333 &lt; AM$6), 0, 2)+1)</f>
        <v/>
      </c>
      <c r="AN333" s="71" t="str">
        <f ca="1">INDEX({"","_","-","="},IF(OR($D333 &gt;= AO$6, $E333 &lt; AN$6), 0, 1)+IF(OR($F333 &gt;= AO$6, $G333 &lt; AN$6), 0, 2)+1)</f>
        <v/>
      </c>
      <c r="AO333" s="71" t="str">
        <f ca="1">INDEX({"","_","-","="},IF(OR($D333 &gt;= AP$6, $E333 &lt; AO$6), 0, 1)+IF(OR($F333 &gt;= AP$6, $G333 &lt; AO$6), 0, 2)+1)</f>
        <v/>
      </c>
      <c r="AP333" s="71" t="str">
        <f ca="1">INDEX({"","_","-","="},IF(OR($D333 &gt;= AQ$6, $E333 &lt; AP$6), 0, 1)+IF(OR($F333 &gt;= AQ$6, $G333 &lt; AP$6), 0, 2)+1)</f>
        <v/>
      </c>
      <c r="AQ333" s="71" t="str">
        <f ca="1">INDEX({"","_","-","="},IF(OR($D333 &gt;= AR$6, $E333 &lt; AQ$6), 0, 1)+IF(OR($F333 &gt;= AR$6, $G333 &lt; AQ$6), 0, 2)+1)</f>
        <v/>
      </c>
      <c r="AR333" s="71" t="str">
        <f ca="1">INDEX({"","_","-","="},IF(OR($D333 &gt;= AS$6, $E333 &lt; AR$6), 0, 1)+IF(OR($F333 &gt;= AS$6, $G333 &lt; AR$6), 0, 2)+1)</f>
        <v/>
      </c>
      <c r="AS333" s="71" t="str">
        <f ca="1">INDEX({"","_","-","="},IF(OR($D333 &gt;= AT$6, $E333 &lt; AS$6), 0, 1)+IF(OR($F333 &gt;= AT$6, $G333 &lt; AS$6), 0, 2)+1)</f>
        <v/>
      </c>
      <c r="AT333" s="71" t="str">
        <f ca="1">INDEX({"","_","-","="},IF(OR($D333 &gt;= AU$6, $E333 &lt; AT$6), 0, 1)+IF(OR($F333 &gt;= AU$6, $G333 &lt; AT$6), 0, 2)+1)</f>
        <v/>
      </c>
      <c r="AU333" s="71" t="str">
        <f ca="1">INDEX({"","_","-","="},IF(OR($D333 &gt;= AV$6, $E333 &lt; AU$6), 0, 1)+IF(OR($F333 &gt;= AV$6, $G333 &lt; AU$6), 0, 2)+1)</f>
        <v/>
      </c>
      <c r="AV333" s="71" t="str">
        <f ca="1">INDEX({"","_","-","="},IF(OR($D333 &gt;= AW$6, $E333 &lt; AV$6), 0, 1)+IF(OR($F333 &gt;= AW$6, $G333 &lt; AV$6), 0, 2)+1)</f>
        <v/>
      </c>
      <c r="AW333" s="71" t="str">
        <f ca="1">INDEX({"","_","-","="},IF(OR($D333 &gt;= AX$6, $E333 &lt; AW$6), 0, 1)+IF(OR($F333 &gt;= AX$6, $G333 &lt; AW$6), 0, 2)+1)</f>
        <v/>
      </c>
      <c r="AX333" s="71" t="str">
        <f ca="1">INDEX({"","_","-","="},IF(OR($D333 &gt;= AY$6, $E333 &lt; AX$6), 0, 1)+IF(OR($F333 &gt;= AY$6, $G333 &lt; AX$6), 0, 2)+1)</f>
        <v/>
      </c>
      <c r="AY333" s="71" t="str">
        <f ca="1">INDEX({"","_","-","="},IF(OR($D333 &gt;= AZ$6, $E333 &lt; AY$6), 0, 1)+IF(OR($F333 &gt;= AZ$6, $G333 &lt; AY$6), 0, 2)+1)</f>
        <v/>
      </c>
      <c r="AZ333" s="71" t="str">
        <f ca="1">INDEX({"","_","-","="},IF(OR($D333 &gt;= BA$6, $E333 &lt; AZ$6), 0, 1)+IF(OR($F333 &gt;= BA$6, $G333 &lt; AZ$6), 0, 2)+1)</f>
        <v/>
      </c>
      <c r="BA333" s="71" t="str">
        <f ca="1">INDEX({"","_","-","="},IF(OR($D333 &gt;= BB$6, $E333 &lt; BA$6), 0, 1)+IF(OR($F333 &gt;= BB$6, $G333 &lt; BA$6), 0, 2)+1)</f>
        <v/>
      </c>
      <c r="BB333" s="71" t="str">
        <f ca="1">INDEX({"","_","-","="},IF(OR($D333 &gt;= BC$6, $E333 &lt; BB$6), 0, 1)+IF(OR($F333 &gt;= BC$6, $G333 &lt; BB$6), 0, 2)+1)</f>
        <v/>
      </c>
      <c r="BC333" s="71" t="str">
        <f ca="1">INDEX({"","_","-","="},IF(OR($D333 &gt;= BD$6, $E333 &lt; BC$6), 0, 1)+IF(OR($F333 &gt;= BD$6, $G333 &lt; BC$6), 0, 2)+1)</f>
        <v/>
      </c>
      <c r="BD333" s="71" t="str">
        <f ca="1">INDEX({"","_","-","="},IF(OR($D333 &gt;= BE$6, $E333 &lt; BD$6), 0, 1)+IF(OR($F333 &gt;= BE$6, $G333 &lt; BD$6), 0, 2)+1)</f>
        <v/>
      </c>
      <c r="BE333" s="71" t="str">
        <f ca="1">INDEX({"","_","-","="},IF(OR($D333 &gt;= BF$6, $E333 &lt; BE$6), 0, 1)+IF(OR($F333 &gt;= BF$6, $G333 &lt; BE$6), 0, 2)+1)</f>
        <v/>
      </c>
      <c r="BF333" s="71" t="str">
        <f ca="1">INDEX({"","_","-","="},IF(OR($D333 &gt;= BG$6, $E333 &lt; BF$6), 0, 1)+IF(OR($F333 &gt;= BG$6, $G333 &lt; BF$6), 0, 2)+1)</f>
        <v/>
      </c>
      <c r="BG333" s="71" t="str">
        <f ca="1">INDEX({"","_","-","="},IF(OR($D333 &gt;= BH$6, $E333 &lt; BG$6), 0, 1)+IF(OR($F333 &gt;= BH$6, $G333 &lt; BG$6), 0, 2)+1)</f>
        <v/>
      </c>
      <c r="BH333" s="71" t="str">
        <f ca="1">INDEX({"","_","-","="},IF(OR($D333 &gt;= BI$6, $E333 &lt; BH$6), 0, 1)+IF(OR($F333 &gt;= BI$6, $G333 &lt; BH$6), 0, 2)+1)</f>
        <v/>
      </c>
      <c r="BI333" s="71" t="str">
        <f ca="1">INDEX({"","_","-","="},IF(OR($D333 &gt;= BJ$6, $E333 &lt; BI$6), 0, 1)+IF(OR($F333 &gt;= BJ$6, $G333 &lt; BI$6), 0, 2)+1)</f>
        <v/>
      </c>
      <c r="BJ333" s="71" t="str">
        <f ca="1">INDEX({"","_","-","="},IF(OR($D333 &gt;= BK$6, $E333 &lt; BJ$6), 0, 1)+IF(OR($F333 &gt;= BK$6, $G333 &lt; BJ$6), 0, 2)+1)</f>
        <v/>
      </c>
      <c r="BK333" s="71" t="str">
        <f ca="1">INDEX({"","_","-","="},IF(OR($D333 &gt;= BL$6, $E333 &lt; BK$6), 0, 1)+IF(OR($F333 &gt;= BL$6, $G333 &lt; BK$6), 0, 2)+1)</f>
        <v/>
      </c>
      <c r="BL333" s="71" t="str">
        <f ca="1">INDEX({"","_","-","="},IF(OR($D333 &gt;= BM$6, $E333 &lt; BL$6), 0, 1)+IF(OR($F333 &gt;= BM$6, $G333 &lt; BL$6), 0, 2)+1)</f>
        <v/>
      </c>
      <c r="BM333" s="71" t="str">
        <f ca="1">INDEX({"","_","-","="},IF(OR($D333 &gt;= BN$6, $E333 &lt; BM$6), 0, 1)+IF(OR($F333 &gt;= BN$6, $G333 &lt; BM$6), 0, 2)+1)</f>
        <v/>
      </c>
      <c r="BN333" s="71" t="str">
        <f ca="1">INDEX({"","_","-","="},IF(OR($D333 &gt;= BO$6, $E333 &lt; BN$6), 0, 1)+IF(OR($F333 &gt;= BO$6, $G333 &lt; BN$6), 0, 2)+1)</f>
        <v/>
      </c>
      <c r="BO333" s="71" t="str">
        <f ca="1">INDEX({"","_","-","="},IF(OR($D333 &gt;= BP$6, $E333 &lt; BO$6), 0, 1)+IF(OR($F333 &gt;= BP$6, $G333 &lt; BO$6), 0, 2)+1)</f>
        <v/>
      </c>
      <c r="BP333" s="71" t="str">
        <f ca="1">INDEX({"","_","-","="},IF(OR($D333 &gt;= BQ$6, $E333 &lt; BP$6), 0, 1)+IF(OR($F333 &gt;= BQ$6, $G333 &lt; BP$6), 0, 2)+1)</f>
        <v/>
      </c>
      <c r="BQ333" s="71" t="str">
        <f ca="1">INDEX({"","_","-","="},IF(OR($D333 &gt;= BR$6, $E333 &lt; BQ$6), 0, 1)+IF(OR($F333 &gt;= BR$6, $G333 &lt; BQ$6), 0, 2)+1)</f>
        <v/>
      </c>
      <c r="BR333" s="71" t="str">
        <f ca="1">INDEX({"","_","-","="},IF(OR($D333 &gt;= BS$6, $E333 &lt; BR$6), 0, 1)+IF(OR($F333 &gt;= BS$6, $G333 &lt; BR$6), 0, 2)+1)</f>
        <v/>
      </c>
      <c r="BS333" s="71" t="str">
        <f ca="1">INDEX({"","_","-","="},IF(OR($D333 &gt;= BT$6, $E333 &lt; BS$6), 0, 1)+IF(OR($F333 &gt;= BT$6, $G333 &lt; BS$6), 0, 2)+1)</f>
        <v/>
      </c>
      <c r="BT333" s="71" t="str">
        <f ca="1">INDEX({"","_","-","="},IF(OR($D333 &gt;= BU$6, $E333 &lt; BT$6), 0, 1)+IF(OR($F333 &gt;= BU$6, $G333 &lt; BT$6), 0, 2)+1)</f>
        <v/>
      </c>
      <c r="BU333" s="71" t="str">
        <f ca="1">INDEX({"","_","-","="},IF(OR($D333 &gt;= BV$6, $E333 &lt; BU$6), 0, 1)+IF(OR($F333 &gt;= BV$6, $G333 &lt; BU$6), 0, 2)+1)</f>
        <v/>
      </c>
      <c r="BV333" s="71" t="str">
        <f ca="1">INDEX({"","_","-","="},IF(OR($D333 &gt;= BW$6, $E333 &lt; BV$6), 0, 1)+IF(OR($F333 &gt;= BW$6, $G333 &lt; BV$6), 0, 2)+1)</f>
        <v/>
      </c>
      <c r="BW333" s="71" t="str">
        <f ca="1">INDEX({"","_","-","="},IF(OR($D333 &gt;= BX$6, $E333 &lt; BW$6), 0, 1)+IF(OR($F333 &gt;= BX$6, $G333 &lt; BW$6), 0, 2)+1)</f>
        <v/>
      </c>
      <c r="BX333" s="71" t="str">
        <f ca="1">INDEX({"","_","-","="},IF(OR($D333 &gt;= BY$6, $E333 &lt; BX$6), 0, 1)+IF(OR($F333 &gt;= BY$6, $G333 &lt; BX$6), 0, 2)+1)</f>
        <v/>
      </c>
      <c r="BY333" s="71" t="str">
        <f ca="1">INDEX({"","_","-","="},IF(OR($D333 &gt;= BZ$6, $E333 &lt; BY$6), 0, 1)+IF(OR($F333 &gt;= BZ$6, $G333 &lt; BY$6), 0, 2)+1)</f>
        <v/>
      </c>
      <c r="BZ333" s="71" t="str">
        <f ca="1">INDEX({"","_","-","="},IF(OR($D333 &gt;= CA$6, $E333 &lt; BZ$6), 0, 1)+IF(OR($F333 &gt;= CA$6, $G333 &lt; BZ$6), 0, 2)+1)</f>
        <v/>
      </c>
      <c r="CA333" s="71" t="str">
        <f ca="1">INDEX({"","_","-","="},IF(OR($D333 &gt;= CB$6, $E333 &lt; CA$6), 0, 1)+IF(OR($F333 &gt;= CB$6, $G333 &lt; CA$6), 0, 2)+1)</f>
        <v/>
      </c>
      <c r="CB333" s="71" t="str">
        <f ca="1">INDEX({"","_","-","="},IF(OR($D333 &gt;= CC$6, $E333 &lt; CB$6), 0, 1)+IF(OR($F333 &gt;= CC$6, $G333 &lt; CB$6), 0, 2)+1)</f>
        <v/>
      </c>
      <c r="CC333" s="71" t="str">
        <f ca="1">INDEX({"","_","-","="},IF(OR($D333 &gt;= CD$6, $E333 &lt; CC$6), 0, 1)+IF(OR($F333 &gt;= CD$6, $G333 &lt; CC$6), 0, 2)+1)</f>
        <v/>
      </c>
      <c r="CD333" s="71" t="str">
        <f ca="1">INDEX({"","_","-","="},IF(OR($D333 &gt;= CE$6, $E333 &lt; CD$6), 0, 1)+IF(OR($F333 &gt;= CE$6, $G333 &lt; CD$6), 0, 2)+1)</f>
        <v/>
      </c>
    </row>
    <row r="334" spans="1:82">
      <c r="A334" s="8" t="str">
        <f ca="1">IF('临-进度'!N329,'临-进度'!$A329,"")</f>
        <v/>
      </c>
      <c r="B334" s="8" t="str">
        <f ca="1">IF('临-进度'!N329,'临-进度'!$B329,"")</f>
        <v/>
      </c>
      <c r="C334" s="8" t="str">
        <f ca="1">IF('临-进度'!N329,'临-进度'!$F329,"")</f>
        <v/>
      </c>
      <c r="D334" s="42" t="str">
        <f ca="1">IF('临-进度'!$N329,'临-进度'!$J329,"")</f>
        <v/>
      </c>
      <c r="E334" s="42" t="str">
        <f ca="1">IF('临-进度'!$N329,'临-进度'!$AF329,"")</f>
        <v/>
      </c>
      <c r="F334" s="42" t="str">
        <f ca="1">IF('临-进度'!$N329,'临-进度'!$K329,"")</f>
        <v/>
      </c>
      <c r="G334" s="76" t="str">
        <f ca="1">IF('临-进度'!$N329,'临-进度'!$AG329,"")</f>
        <v/>
      </c>
      <c r="H334" s="71" t="str">
        <f ca="1">INDEX({"","_","-","="},IF(OR($D334 &gt;= I$6, $E334 &lt; H$6), 0, 1)+IF(OR($F334 &gt;= I$6, $G334 &lt; H$6), 0, 2)+1)</f>
        <v/>
      </c>
      <c r="I334" s="71" t="str">
        <f ca="1">INDEX({"","_","-","="},IF(OR($D334 &gt;= J$6, $E334 &lt; I$6), 0, 1)+IF(OR($F334 &gt;= J$6, $G334 &lt; I$6), 0, 2)+1)</f>
        <v/>
      </c>
      <c r="J334" s="71" t="str">
        <f ca="1">INDEX({"","_","-","="},IF(OR($D334 &gt;= K$6, $E334 &lt; J$6), 0, 1)+IF(OR($F334 &gt;= K$6, $G334 &lt; J$6), 0, 2)+1)</f>
        <v/>
      </c>
      <c r="K334" s="71" t="str">
        <f ca="1">INDEX({"","_","-","="},IF(OR($D334 &gt;= L$6, $E334 &lt; K$6), 0, 1)+IF(OR($F334 &gt;= L$6, $G334 &lt; K$6), 0, 2)+1)</f>
        <v/>
      </c>
      <c r="L334" s="71" t="str">
        <f ca="1">INDEX({"","_","-","="},IF(OR($D334 &gt;= M$6, $E334 &lt; L$6), 0, 1)+IF(OR($F334 &gt;= M$6, $G334 &lt; L$6), 0, 2)+1)</f>
        <v/>
      </c>
      <c r="M334" s="71" t="str">
        <f ca="1">INDEX({"","_","-","="},IF(OR($D334 &gt;= N$6, $E334 &lt; M$6), 0, 1)+IF(OR($F334 &gt;= N$6, $G334 &lt; M$6), 0, 2)+1)</f>
        <v/>
      </c>
      <c r="N334" s="71" t="str">
        <f ca="1">INDEX({"","_","-","="},IF(OR($D334 &gt;= O$6, $E334 &lt; N$6), 0, 1)+IF(OR($F334 &gt;= O$6, $G334 &lt; N$6), 0, 2)+1)</f>
        <v/>
      </c>
      <c r="O334" s="71" t="str">
        <f ca="1">INDEX({"","_","-","="},IF(OR($D334 &gt;= P$6, $E334 &lt; O$6), 0, 1)+IF(OR($F334 &gt;= P$6, $G334 &lt; O$6), 0, 2)+1)</f>
        <v/>
      </c>
      <c r="P334" s="71" t="str">
        <f ca="1">INDEX({"","_","-","="},IF(OR($D334 &gt;= Q$6, $E334 &lt; P$6), 0, 1)+IF(OR($F334 &gt;= Q$6, $G334 &lt; P$6), 0, 2)+1)</f>
        <v/>
      </c>
      <c r="Q334" s="71" t="str">
        <f ca="1">INDEX({"","_","-","="},IF(OR($D334 &gt;= R$6, $E334 &lt; Q$6), 0, 1)+IF(OR($F334 &gt;= R$6, $G334 &lt; Q$6), 0, 2)+1)</f>
        <v/>
      </c>
      <c r="R334" s="71" t="str">
        <f ca="1">INDEX({"","_","-","="},IF(OR($D334 &gt;= S$6, $E334 &lt; R$6), 0, 1)+IF(OR($F334 &gt;= S$6, $G334 &lt; R$6), 0, 2)+1)</f>
        <v/>
      </c>
      <c r="S334" s="71" t="str">
        <f ca="1">INDEX({"","_","-","="},IF(OR($D334 &gt;= T$6, $E334 &lt; S$6), 0, 1)+IF(OR($F334 &gt;= T$6, $G334 &lt; S$6), 0, 2)+1)</f>
        <v/>
      </c>
      <c r="T334" s="71" t="str">
        <f ca="1">INDEX({"","_","-","="},IF(OR($D334 &gt;= U$6, $E334 &lt; T$6), 0, 1)+IF(OR($F334 &gt;= U$6, $G334 &lt; T$6), 0, 2)+1)</f>
        <v/>
      </c>
      <c r="U334" s="71" t="str">
        <f ca="1">INDEX({"","_","-","="},IF(OR($D334 &gt;= V$6, $E334 &lt; U$6), 0, 1)+IF(OR($F334 &gt;= V$6, $G334 &lt; U$6), 0, 2)+1)</f>
        <v/>
      </c>
      <c r="V334" s="71" t="str">
        <f ca="1">INDEX({"","_","-","="},IF(OR($D334 &gt;= W$6, $E334 &lt; V$6), 0, 1)+IF(OR($F334 &gt;= W$6, $G334 &lt; V$6), 0, 2)+1)</f>
        <v/>
      </c>
      <c r="W334" s="71" t="str">
        <f ca="1">INDEX({"","_","-","="},IF(OR($D334 &gt;= X$6, $E334 &lt; W$6), 0, 1)+IF(OR($F334 &gt;= X$6, $G334 &lt; W$6), 0, 2)+1)</f>
        <v/>
      </c>
      <c r="X334" s="71" t="str">
        <f ca="1">INDEX({"","_","-","="},IF(OR($D334 &gt;= Y$6, $E334 &lt; X$6), 0, 1)+IF(OR($F334 &gt;= Y$6, $G334 &lt; X$6), 0, 2)+1)</f>
        <v/>
      </c>
      <c r="Y334" s="71" t="str">
        <f ca="1">INDEX({"","_","-","="},IF(OR($D334 &gt;= Z$6, $E334 &lt; Y$6), 0, 1)+IF(OR($F334 &gt;= Z$6, $G334 &lt; Y$6), 0, 2)+1)</f>
        <v/>
      </c>
      <c r="Z334" s="71" t="str">
        <f ca="1">INDEX({"","_","-","="},IF(OR($D334 &gt;= AA$6, $E334 &lt; Z$6), 0, 1)+IF(OR($F334 &gt;= AA$6, $G334 &lt; Z$6), 0, 2)+1)</f>
        <v/>
      </c>
      <c r="AA334" s="71" t="str">
        <f ca="1">INDEX({"","_","-","="},IF(OR($D334 &gt;= AB$6, $E334 &lt; AA$6), 0, 1)+IF(OR($F334 &gt;= AB$6, $G334 &lt; AA$6), 0, 2)+1)</f>
        <v/>
      </c>
      <c r="AB334" s="71" t="str">
        <f ca="1">INDEX({"","_","-","="},IF(OR($D334 &gt;= AC$6, $E334 &lt; AB$6), 0, 1)+IF(OR($F334 &gt;= AC$6, $G334 &lt; AB$6), 0, 2)+1)</f>
        <v/>
      </c>
      <c r="AC334" s="71" t="str">
        <f ca="1">INDEX({"","_","-","="},IF(OR($D334 &gt;= AD$6, $E334 &lt; AC$6), 0, 1)+IF(OR($F334 &gt;= AD$6, $G334 &lt; AC$6), 0, 2)+1)</f>
        <v/>
      </c>
      <c r="AD334" s="71" t="str">
        <f ca="1">INDEX({"","_","-","="},IF(OR($D334 &gt;= AE$6, $E334 &lt; AD$6), 0, 1)+IF(OR($F334 &gt;= AE$6, $G334 &lt; AD$6), 0, 2)+1)</f>
        <v/>
      </c>
      <c r="AE334" s="71" t="str">
        <f ca="1">INDEX({"","_","-","="},IF(OR($D334 &gt;= AF$6, $E334 &lt; AE$6), 0, 1)+IF(OR($F334 &gt;= AF$6, $G334 &lt; AE$6), 0, 2)+1)</f>
        <v/>
      </c>
      <c r="AF334" s="71" t="str">
        <f ca="1">INDEX({"","_","-","="},IF(OR($D334 &gt;= AG$6, $E334 &lt; AF$6), 0, 1)+IF(OR($F334 &gt;= AG$6, $G334 &lt; AF$6), 0, 2)+1)</f>
        <v/>
      </c>
      <c r="AG334" s="71" t="str">
        <f ca="1">INDEX({"","_","-","="},IF(OR($D334 &gt;= AH$6, $E334 &lt; AG$6), 0, 1)+IF(OR($F334 &gt;= AH$6, $G334 &lt; AG$6), 0, 2)+1)</f>
        <v/>
      </c>
      <c r="AH334" s="71" t="str">
        <f ca="1">INDEX({"","_","-","="},IF(OR($D334 &gt;= AI$6, $E334 &lt; AH$6), 0, 1)+IF(OR($F334 &gt;= AI$6, $G334 &lt; AH$6), 0, 2)+1)</f>
        <v/>
      </c>
      <c r="AI334" s="71" t="str">
        <f ca="1">INDEX({"","_","-","="},IF(OR($D334 &gt;= AJ$6, $E334 &lt; AI$6), 0, 1)+IF(OR($F334 &gt;= AJ$6, $G334 &lt; AI$6), 0, 2)+1)</f>
        <v/>
      </c>
      <c r="AJ334" s="71" t="str">
        <f ca="1">INDEX({"","_","-","="},IF(OR($D334 &gt;= AK$6, $E334 &lt; AJ$6), 0, 1)+IF(OR($F334 &gt;= AK$6, $G334 &lt; AJ$6), 0, 2)+1)</f>
        <v/>
      </c>
      <c r="AK334" s="71" t="str">
        <f ca="1">INDEX({"","_","-","="},IF(OR($D334 &gt;= AL$6, $E334 &lt; AK$6), 0, 1)+IF(OR($F334 &gt;= AL$6, $G334 &lt; AK$6), 0, 2)+1)</f>
        <v/>
      </c>
      <c r="AL334" s="71" t="str">
        <f ca="1">INDEX({"","_","-","="},IF(OR($D334 &gt;= AM$6, $E334 &lt; AL$6), 0, 1)+IF(OR($F334 &gt;= AM$6, $G334 &lt; AL$6), 0, 2)+1)</f>
        <v/>
      </c>
      <c r="AM334" s="71" t="str">
        <f ca="1">INDEX({"","_","-","="},IF(OR($D334 &gt;= AN$6, $E334 &lt; AM$6), 0, 1)+IF(OR($F334 &gt;= AN$6, $G334 &lt; AM$6), 0, 2)+1)</f>
        <v/>
      </c>
      <c r="AN334" s="71" t="str">
        <f ca="1">INDEX({"","_","-","="},IF(OR($D334 &gt;= AO$6, $E334 &lt; AN$6), 0, 1)+IF(OR($F334 &gt;= AO$6, $G334 &lt; AN$6), 0, 2)+1)</f>
        <v/>
      </c>
      <c r="AO334" s="71" t="str">
        <f ca="1">INDEX({"","_","-","="},IF(OR($D334 &gt;= AP$6, $E334 &lt; AO$6), 0, 1)+IF(OR($F334 &gt;= AP$6, $G334 &lt; AO$6), 0, 2)+1)</f>
        <v/>
      </c>
      <c r="AP334" s="71" t="str">
        <f ca="1">INDEX({"","_","-","="},IF(OR($D334 &gt;= AQ$6, $E334 &lt; AP$6), 0, 1)+IF(OR($F334 &gt;= AQ$6, $G334 &lt; AP$6), 0, 2)+1)</f>
        <v/>
      </c>
      <c r="AQ334" s="71" t="str">
        <f ca="1">INDEX({"","_","-","="},IF(OR($D334 &gt;= AR$6, $E334 &lt; AQ$6), 0, 1)+IF(OR($F334 &gt;= AR$6, $G334 &lt; AQ$6), 0, 2)+1)</f>
        <v/>
      </c>
      <c r="AR334" s="71" t="str">
        <f ca="1">INDEX({"","_","-","="},IF(OR($D334 &gt;= AS$6, $E334 &lt; AR$6), 0, 1)+IF(OR($F334 &gt;= AS$6, $G334 &lt; AR$6), 0, 2)+1)</f>
        <v/>
      </c>
      <c r="AS334" s="71" t="str">
        <f ca="1">INDEX({"","_","-","="},IF(OR($D334 &gt;= AT$6, $E334 &lt; AS$6), 0, 1)+IF(OR($F334 &gt;= AT$6, $G334 &lt; AS$6), 0, 2)+1)</f>
        <v/>
      </c>
      <c r="AT334" s="71" t="str">
        <f ca="1">INDEX({"","_","-","="},IF(OR($D334 &gt;= AU$6, $E334 &lt; AT$6), 0, 1)+IF(OR($F334 &gt;= AU$6, $G334 &lt; AT$6), 0, 2)+1)</f>
        <v/>
      </c>
      <c r="AU334" s="71" t="str">
        <f ca="1">INDEX({"","_","-","="},IF(OR($D334 &gt;= AV$6, $E334 &lt; AU$6), 0, 1)+IF(OR($F334 &gt;= AV$6, $G334 &lt; AU$6), 0, 2)+1)</f>
        <v/>
      </c>
      <c r="AV334" s="71" t="str">
        <f ca="1">INDEX({"","_","-","="},IF(OR($D334 &gt;= AW$6, $E334 &lt; AV$6), 0, 1)+IF(OR($F334 &gt;= AW$6, $G334 &lt; AV$6), 0, 2)+1)</f>
        <v/>
      </c>
      <c r="AW334" s="71" t="str">
        <f ca="1">INDEX({"","_","-","="},IF(OR($D334 &gt;= AX$6, $E334 &lt; AW$6), 0, 1)+IF(OR($F334 &gt;= AX$6, $G334 &lt; AW$6), 0, 2)+1)</f>
        <v/>
      </c>
      <c r="AX334" s="71" t="str">
        <f ca="1">INDEX({"","_","-","="},IF(OR($D334 &gt;= AY$6, $E334 &lt; AX$6), 0, 1)+IF(OR($F334 &gt;= AY$6, $G334 &lt; AX$6), 0, 2)+1)</f>
        <v/>
      </c>
      <c r="AY334" s="71" t="str">
        <f ca="1">INDEX({"","_","-","="},IF(OR($D334 &gt;= AZ$6, $E334 &lt; AY$6), 0, 1)+IF(OR($F334 &gt;= AZ$6, $G334 &lt; AY$6), 0, 2)+1)</f>
        <v/>
      </c>
      <c r="AZ334" s="71" t="str">
        <f ca="1">INDEX({"","_","-","="},IF(OR($D334 &gt;= BA$6, $E334 &lt; AZ$6), 0, 1)+IF(OR($F334 &gt;= BA$6, $G334 &lt; AZ$6), 0, 2)+1)</f>
        <v/>
      </c>
      <c r="BA334" s="71" t="str">
        <f ca="1">INDEX({"","_","-","="},IF(OR($D334 &gt;= BB$6, $E334 &lt; BA$6), 0, 1)+IF(OR($F334 &gt;= BB$6, $G334 &lt; BA$6), 0, 2)+1)</f>
        <v/>
      </c>
      <c r="BB334" s="71" t="str">
        <f ca="1">INDEX({"","_","-","="},IF(OR($D334 &gt;= BC$6, $E334 &lt; BB$6), 0, 1)+IF(OR($F334 &gt;= BC$6, $G334 &lt; BB$6), 0, 2)+1)</f>
        <v/>
      </c>
      <c r="BC334" s="71" t="str">
        <f ca="1">INDEX({"","_","-","="},IF(OR($D334 &gt;= BD$6, $E334 &lt; BC$6), 0, 1)+IF(OR($F334 &gt;= BD$6, $G334 &lt; BC$6), 0, 2)+1)</f>
        <v/>
      </c>
      <c r="BD334" s="71" t="str">
        <f ca="1">INDEX({"","_","-","="},IF(OR($D334 &gt;= BE$6, $E334 &lt; BD$6), 0, 1)+IF(OR($F334 &gt;= BE$6, $G334 &lt; BD$6), 0, 2)+1)</f>
        <v/>
      </c>
      <c r="BE334" s="71" t="str">
        <f ca="1">INDEX({"","_","-","="},IF(OR($D334 &gt;= BF$6, $E334 &lt; BE$6), 0, 1)+IF(OR($F334 &gt;= BF$6, $G334 &lt; BE$6), 0, 2)+1)</f>
        <v/>
      </c>
      <c r="BF334" s="71" t="str">
        <f ca="1">INDEX({"","_","-","="},IF(OR($D334 &gt;= BG$6, $E334 &lt; BF$6), 0, 1)+IF(OR($F334 &gt;= BG$6, $G334 &lt; BF$6), 0, 2)+1)</f>
        <v/>
      </c>
      <c r="BG334" s="71" t="str">
        <f ca="1">INDEX({"","_","-","="},IF(OR($D334 &gt;= BH$6, $E334 &lt; BG$6), 0, 1)+IF(OR($F334 &gt;= BH$6, $G334 &lt; BG$6), 0, 2)+1)</f>
        <v/>
      </c>
      <c r="BH334" s="71" t="str">
        <f ca="1">INDEX({"","_","-","="},IF(OR($D334 &gt;= BI$6, $E334 &lt; BH$6), 0, 1)+IF(OR($F334 &gt;= BI$6, $G334 &lt; BH$6), 0, 2)+1)</f>
        <v/>
      </c>
      <c r="BI334" s="71" t="str">
        <f ca="1">INDEX({"","_","-","="},IF(OR($D334 &gt;= BJ$6, $E334 &lt; BI$6), 0, 1)+IF(OR($F334 &gt;= BJ$6, $G334 &lt; BI$6), 0, 2)+1)</f>
        <v/>
      </c>
      <c r="BJ334" s="71" t="str">
        <f ca="1">INDEX({"","_","-","="},IF(OR($D334 &gt;= BK$6, $E334 &lt; BJ$6), 0, 1)+IF(OR($F334 &gt;= BK$6, $G334 &lt; BJ$6), 0, 2)+1)</f>
        <v/>
      </c>
      <c r="BK334" s="71" t="str">
        <f ca="1">INDEX({"","_","-","="},IF(OR($D334 &gt;= BL$6, $E334 &lt; BK$6), 0, 1)+IF(OR($F334 &gt;= BL$6, $G334 &lt; BK$6), 0, 2)+1)</f>
        <v/>
      </c>
      <c r="BL334" s="71" t="str">
        <f ca="1">INDEX({"","_","-","="},IF(OR($D334 &gt;= BM$6, $E334 &lt; BL$6), 0, 1)+IF(OR($F334 &gt;= BM$6, $G334 &lt; BL$6), 0, 2)+1)</f>
        <v/>
      </c>
      <c r="BM334" s="71" t="str">
        <f ca="1">INDEX({"","_","-","="},IF(OR($D334 &gt;= BN$6, $E334 &lt; BM$6), 0, 1)+IF(OR($F334 &gt;= BN$6, $G334 &lt; BM$6), 0, 2)+1)</f>
        <v/>
      </c>
      <c r="BN334" s="71" t="str">
        <f ca="1">INDEX({"","_","-","="},IF(OR($D334 &gt;= BO$6, $E334 &lt; BN$6), 0, 1)+IF(OR($F334 &gt;= BO$6, $G334 &lt; BN$6), 0, 2)+1)</f>
        <v/>
      </c>
      <c r="BO334" s="71" t="str">
        <f ca="1">INDEX({"","_","-","="},IF(OR($D334 &gt;= BP$6, $E334 &lt; BO$6), 0, 1)+IF(OR($F334 &gt;= BP$6, $G334 &lt; BO$6), 0, 2)+1)</f>
        <v/>
      </c>
      <c r="BP334" s="71" t="str">
        <f ca="1">INDEX({"","_","-","="},IF(OR($D334 &gt;= BQ$6, $E334 &lt; BP$6), 0, 1)+IF(OR($F334 &gt;= BQ$6, $G334 &lt; BP$6), 0, 2)+1)</f>
        <v/>
      </c>
      <c r="BQ334" s="71" t="str">
        <f ca="1">INDEX({"","_","-","="},IF(OR($D334 &gt;= BR$6, $E334 &lt; BQ$6), 0, 1)+IF(OR($F334 &gt;= BR$6, $G334 &lt; BQ$6), 0, 2)+1)</f>
        <v/>
      </c>
      <c r="BR334" s="71" t="str">
        <f ca="1">INDEX({"","_","-","="},IF(OR($D334 &gt;= BS$6, $E334 &lt; BR$6), 0, 1)+IF(OR($F334 &gt;= BS$6, $G334 &lt; BR$6), 0, 2)+1)</f>
        <v/>
      </c>
      <c r="BS334" s="71" t="str">
        <f ca="1">INDEX({"","_","-","="},IF(OR($D334 &gt;= BT$6, $E334 &lt; BS$6), 0, 1)+IF(OR($F334 &gt;= BT$6, $G334 &lt; BS$6), 0, 2)+1)</f>
        <v/>
      </c>
      <c r="BT334" s="71" t="str">
        <f ca="1">INDEX({"","_","-","="},IF(OR($D334 &gt;= BU$6, $E334 &lt; BT$6), 0, 1)+IF(OR($F334 &gt;= BU$6, $G334 &lt; BT$6), 0, 2)+1)</f>
        <v/>
      </c>
      <c r="BU334" s="71" t="str">
        <f ca="1">INDEX({"","_","-","="},IF(OR($D334 &gt;= BV$6, $E334 &lt; BU$6), 0, 1)+IF(OR($F334 &gt;= BV$6, $G334 &lt; BU$6), 0, 2)+1)</f>
        <v/>
      </c>
      <c r="BV334" s="71" t="str">
        <f ca="1">INDEX({"","_","-","="},IF(OR($D334 &gt;= BW$6, $E334 &lt; BV$6), 0, 1)+IF(OR($F334 &gt;= BW$6, $G334 &lt; BV$6), 0, 2)+1)</f>
        <v/>
      </c>
      <c r="BW334" s="71" t="str">
        <f ca="1">INDEX({"","_","-","="},IF(OR($D334 &gt;= BX$6, $E334 &lt; BW$6), 0, 1)+IF(OR($F334 &gt;= BX$6, $G334 &lt; BW$6), 0, 2)+1)</f>
        <v/>
      </c>
      <c r="BX334" s="71" t="str">
        <f ca="1">INDEX({"","_","-","="},IF(OR($D334 &gt;= BY$6, $E334 &lt; BX$6), 0, 1)+IF(OR($F334 &gt;= BY$6, $G334 &lt; BX$6), 0, 2)+1)</f>
        <v/>
      </c>
      <c r="BY334" s="71" t="str">
        <f ca="1">INDEX({"","_","-","="},IF(OR($D334 &gt;= BZ$6, $E334 &lt; BY$6), 0, 1)+IF(OR($F334 &gt;= BZ$6, $G334 &lt; BY$6), 0, 2)+1)</f>
        <v/>
      </c>
      <c r="BZ334" s="71" t="str">
        <f ca="1">INDEX({"","_","-","="},IF(OR($D334 &gt;= CA$6, $E334 &lt; BZ$6), 0, 1)+IF(OR($F334 &gt;= CA$6, $G334 &lt; BZ$6), 0, 2)+1)</f>
        <v/>
      </c>
      <c r="CA334" s="71" t="str">
        <f ca="1">INDEX({"","_","-","="},IF(OR($D334 &gt;= CB$6, $E334 &lt; CA$6), 0, 1)+IF(OR($F334 &gt;= CB$6, $G334 &lt; CA$6), 0, 2)+1)</f>
        <v/>
      </c>
      <c r="CB334" s="71" t="str">
        <f ca="1">INDEX({"","_","-","="},IF(OR($D334 &gt;= CC$6, $E334 &lt; CB$6), 0, 1)+IF(OR($F334 &gt;= CC$6, $G334 &lt; CB$6), 0, 2)+1)</f>
        <v/>
      </c>
      <c r="CC334" s="71" t="str">
        <f ca="1">INDEX({"","_","-","="},IF(OR($D334 &gt;= CD$6, $E334 &lt; CC$6), 0, 1)+IF(OR($F334 &gt;= CD$6, $G334 &lt; CC$6), 0, 2)+1)</f>
        <v/>
      </c>
      <c r="CD334" s="71" t="str">
        <f ca="1">INDEX({"","_","-","="},IF(OR($D334 &gt;= CE$6, $E334 &lt; CD$6), 0, 1)+IF(OR($F334 &gt;= CE$6, $G334 &lt; CD$6), 0, 2)+1)</f>
        <v/>
      </c>
    </row>
    <row r="335" spans="1:82">
      <c r="A335" s="8" t="str">
        <f ca="1">IF('临-进度'!N330,'临-进度'!$A330,"")</f>
        <v/>
      </c>
      <c r="B335" s="8" t="str">
        <f ca="1">IF('临-进度'!N330,'临-进度'!$B330,"")</f>
        <v/>
      </c>
      <c r="C335" s="8" t="str">
        <f ca="1">IF('临-进度'!N330,'临-进度'!$F330,"")</f>
        <v/>
      </c>
      <c r="D335" s="42" t="str">
        <f ca="1">IF('临-进度'!$N330,'临-进度'!$J330,"")</f>
        <v/>
      </c>
      <c r="E335" s="42" t="str">
        <f ca="1">IF('临-进度'!$N330,'临-进度'!$AF330,"")</f>
        <v/>
      </c>
      <c r="F335" s="42" t="str">
        <f ca="1">IF('临-进度'!$N330,'临-进度'!$K330,"")</f>
        <v/>
      </c>
      <c r="G335" s="76" t="str">
        <f ca="1">IF('临-进度'!$N330,'临-进度'!$AG330,"")</f>
        <v/>
      </c>
      <c r="H335" s="71" t="str">
        <f ca="1">INDEX({"","_","-","="},IF(OR($D335 &gt;= I$6, $E335 &lt; H$6), 0, 1)+IF(OR($F335 &gt;= I$6, $G335 &lt; H$6), 0, 2)+1)</f>
        <v/>
      </c>
      <c r="I335" s="71" t="str">
        <f ca="1">INDEX({"","_","-","="},IF(OR($D335 &gt;= J$6, $E335 &lt; I$6), 0, 1)+IF(OR($F335 &gt;= J$6, $G335 &lt; I$6), 0, 2)+1)</f>
        <v/>
      </c>
      <c r="J335" s="71" t="str">
        <f ca="1">INDEX({"","_","-","="},IF(OR($D335 &gt;= K$6, $E335 &lt; J$6), 0, 1)+IF(OR($F335 &gt;= K$6, $G335 &lt; J$6), 0, 2)+1)</f>
        <v/>
      </c>
      <c r="K335" s="71" t="str">
        <f ca="1">INDEX({"","_","-","="},IF(OR($D335 &gt;= L$6, $E335 &lt; K$6), 0, 1)+IF(OR($F335 &gt;= L$6, $G335 &lt; K$6), 0, 2)+1)</f>
        <v/>
      </c>
      <c r="L335" s="71" t="str">
        <f ca="1">INDEX({"","_","-","="},IF(OR($D335 &gt;= M$6, $E335 &lt; L$6), 0, 1)+IF(OR($F335 &gt;= M$6, $G335 &lt; L$6), 0, 2)+1)</f>
        <v/>
      </c>
      <c r="M335" s="71" t="str">
        <f ca="1">INDEX({"","_","-","="},IF(OR($D335 &gt;= N$6, $E335 &lt; M$6), 0, 1)+IF(OR($F335 &gt;= N$6, $G335 &lt; M$6), 0, 2)+1)</f>
        <v/>
      </c>
      <c r="N335" s="71" t="str">
        <f ca="1">INDEX({"","_","-","="},IF(OR($D335 &gt;= O$6, $E335 &lt; N$6), 0, 1)+IF(OR($F335 &gt;= O$6, $G335 &lt; N$6), 0, 2)+1)</f>
        <v/>
      </c>
      <c r="O335" s="71" t="str">
        <f ca="1">INDEX({"","_","-","="},IF(OR($D335 &gt;= P$6, $E335 &lt; O$6), 0, 1)+IF(OR($F335 &gt;= P$6, $G335 &lt; O$6), 0, 2)+1)</f>
        <v/>
      </c>
      <c r="P335" s="71" t="str">
        <f ca="1">INDEX({"","_","-","="},IF(OR($D335 &gt;= Q$6, $E335 &lt; P$6), 0, 1)+IF(OR($F335 &gt;= Q$6, $G335 &lt; P$6), 0, 2)+1)</f>
        <v/>
      </c>
      <c r="Q335" s="71" t="str">
        <f ca="1">INDEX({"","_","-","="},IF(OR($D335 &gt;= R$6, $E335 &lt; Q$6), 0, 1)+IF(OR($F335 &gt;= R$6, $G335 &lt; Q$6), 0, 2)+1)</f>
        <v/>
      </c>
      <c r="R335" s="71" t="str">
        <f ca="1">INDEX({"","_","-","="},IF(OR($D335 &gt;= S$6, $E335 &lt; R$6), 0, 1)+IF(OR($F335 &gt;= S$6, $G335 &lt; R$6), 0, 2)+1)</f>
        <v/>
      </c>
      <c r="S335" s="71" t="str">
        <f ca="1">INDEX({"","_","-","="},IF(OR($D335 &gt;= T$6, $E335 &lt; S$6), 0, 1)+IF(OR($F335 &gt;= T$6, $G335 &lt; S$6), 0, 2)+1)</f>
        <v/>
      </c>
      <c r="T335" s="71" t="str">
        <f ca="1">INDEX({"","_","-","="},IF(OR($D335 &gt;= U$6, $E335 &lt; T$6), 0, 1)+IF(OR($F335 &gt;= U$6, $G335 &lt; T$6), 0, 2)+1)</f>
        <v/>
      </c>
      <c r="U335" s="71" t="str">
        <f ca="1">INDEX({"","_","-","="},IF(OR($D335 &gt;= V$6, $E335 &lt; U$6), 0, 1)+IF(OR($F335 &gt;= V$6, $G335 &lt; U$6), 0, 2)+1)</f>
        <v/>
      </c>
      <c r="V335" s="71" t="str">
        <f ca="1">INDEX({"","_","-","="},IF(OR($D335 &gt;= W$6, $E335 &lt; V$6), 0, 1)+IF(OR($F335 &gt;= W$6, $G335 &lt; V$6), 0, 2)+1)</f>
        <v/>
      </c>
      <c r="W335" s="71" t="str">
        <f ca="1">INDEX({"","_","-","="},IF(OR($D335 &gt;= X$6, $E335 &lt; W$6), 0, 1)+IF(OR($F335 &gt;= X$6, $G335 &lt; W$6), 0, 2)+1)</f>
        <v/>
      </c>
      <c r="X335" s="71" t="str">
        <f ca="1">INDEX({"","_","-","="},IF(OR($D335 &gt;= Y$6, $E335 &lt; X$6), 0, 1)+IF(OR($F335 &gt;= Y$6, $G335 &lt; X$6), 0, 2)+1)</f>
        <v/>
      </c>
      <c r="Y335" s="71" t="str">
        <f ca="1">INDEX({"","_","-","="},IF(OR($D335 &gt;= Z$6, $E335 &lt; Y$6), 0, 1)+IF(OR($F335 &gt;= Z$6, $G335 &lt; Y$6), 0, 2)+1)</f>
        <v/>
      </c>
      <c r="Z335" s="71" t="str">
        <f ca="1">INDEX({"","_","-","="},IF(OR($D335 &gt;= AA$6, $E335 &lt; Z$6), 0, 1)+IF(OR($F335 &gt;= AA$6, $G335 &lt; Z$6), 0, 2)+1)</f>
        <v/>
      </c>
      <c r="AA335" s="71" t="str">
        <f ca="1">INDEX({"","_","-","="},IF(OR($D335 &gt;= AB$6, $E335 &lt; AA$6), 0, 1)+IF(OR($F335 &gt;= AB$6, $G335 &lt; AA$6), 0, 2)+1)</f>
        <v/>
      </c>
      <c r="AB335" s="71" t="str">
        <f ca="1">INDEX({"","_","-","="},IF(OR($D335 &gt;= AC$6, $E335 &lt; AB$6), 0, 1)+IF(OR($F335 &gt;= AC$6, $G335 &lt; AB$6), 0, 2)+1)</f>
        <v/>
      </c>
      <c r="AC335" s="71" t="str">
        <f ca="1">INDEX({"","_","-","="},IF(OR($D335 &gt;= AD$6, $E335 &lt; AC$6), 0, 1)+IF(OR($F335 &gt;= AD$6, $G335 &lt; AC$6), 0, 2)+1)</f>
        <v/>
      </c>
      <c r="AD335" s="71" t="str">
        <f ca="1">INDEX({"","_","-","="},IF(OR($D335 &gt;= AE$6, $E335 &lt; AD$6), 0, 1)+IF(OR($F335 &gt;= AE$6, $G335 &lt; AD$6), 0, 2)+1)</f>
        <v/>
      </c>
      <c r="AE335" s="71" t="str">
        <f ca="1">INDEX({"","_","-","="},IF(OR($D335 &gt;= AF$6, $E335 &lt; AE$6), 0, 1)+IF(OR($F335 &gt;= AF$6, $G335 &lt; AE$6), 0, 2)+1)</f>
        <v/>
      </c>
      <c r="AF335" s="71" t="str">
        <f ca="1">INDEX({"","_","-","="},IF(OR($D335 &gt;= AG$6, $E335 &lt; AF$6), 0, 1)+IF(OR($F335 &gt;= AG$6, $G335 &lt; AF$6), 0, 2)+1)</f>
        <v/>
      </c>
      <c r="AG335" s="71" t="str">
        <f ca="1">INDEX({"","_","-","="},IF(OR($D335 &gt;= AH$6, $E335 &lt; AG$6), 0, 1)+IF(OR($F335 &gt;= AH$6, $G335 &lt; AG$6), 0, 2)+1)</f>
        <v/>
      </c>
      <c r="AH335" s="71" t="str">
        <f ca="1">INDEX({"","_","-","="},IF(OR($D335 &gt;= AI$6, $E335 &lt; AH$6), 0, 1)+IF(OR($F335 &gt;= AI$6, $G335 &lt; AH$6), 0, 2)+1)</f>
        <v/>
      </c>
      <c r="AI335" s="71" t="str">
        <f ca="1">INDEX({"","_","-","="},IF(OR($D335 &gt;= AJ$6, $E335 &lt; AI$6), 0, 1)+IF(OR($F335 &gt;= AJ$6, $G335 &lt; AI$6), 0, 2)+1)</f>
        <v/>
      </c>
      <c r="AJ335" s="71" t="str">
        <f ca="1">INDEX({"","_","-","="},IF(OR($D335 &gt;= AK$6, $E335 &lt; AJ$6), 0, 1)+IF(OR($F335 &gt;= AK$6, $G335 &lt; AJ$6), 0, 2)+1)</f>
        <v/>
      </c>
      <c r="AK335" s="71" t="str">
        <f ca="1">INDEX({"","_","-","="},IF(OR($D335 &gt;= AL$6, $E335 &lt; AK$6), 0, 1)+IF(OR($F335 &gt;= AL$6, $G335 &lt; AK$6), 0, 2)+1)</f>
        <v/>
      </c>
      <c r="AL335" s="71" t="str">
        <f ca="1">INDEX({"","_","-","="},IF(OR($D335 &gt;= AM$6, $E335 &lt; AL$6), 0, 1)+IF(OR($F335 &gt;= AM$6, $G335 &lt; AL$6), 0, 2)+1)</f>
        <v/>
      </c>
      <c r="AM335" s="71" t="str">
        <f ca="1">INDEX({"","_","-","="},IF(OR($D335 &gt;= AN$6, $E335 &lt; AM$6), 0, 1)+IF(OR($F335 &gt;= AN$6, $G335 &lt; AM$6), 0, 2)+1)</f>
        <v/>
      </c>
      <c r="AN335" s="71" t="str">
        <f ca="1">INDEX({"","_","-","="},IF(OR($D335 &gt;= AO$6, $E335 &lt; AN$6), 0, 1)+IF(OR($F335 &gt;= AO$6, $G335 &lt; AN$6), 0, 2)+1)</f>
        <v/>
      </c>
      <c r="AO335" s="71" t="str">
        <f ca="1">INDEX({"","_","-","="},IF(OR($D335 &gt;= AP$6, $E335 &lt; AO$6), 0, 1)+IF(OR($F335 &gt;= AP$6, $G335 &lt; AO$6), 0, 2)+1)</f>
        <v/>
      </c>
      <c r="AP335" s="71" t="str">
        <f ca="1">INDEX({"","_","-","="},IF(OR($D335 &gt;= AQ$6, $E335 &lt; AP$6), 0, 1)+IF(OR($F335 &gt;= AQ$6, $G335 &lt; AP$6), 0, 2)+1)</f>
        <v/>
      </c>
      <c r="AQ335" s="71" t="str">
        <f ca="1">INDEX({"","_","-","="},IF(OR($D335 &gt;= AR$6, $E335 &lt; AQ$6), 0, 1)+IF(OR($F335 &gt;= AR$6, $G335 &lt; AQ$6), 0, 2)+1)</f>
        <v/>
      </c>
      <c r="AR335" s="71" t="str">
        <f ca="1">INDEX({"","_","-","="},IF(OR($D335 &gt;= AS$6, $E335 &lt; AR$6), 0, 1)+IF(OR($F335 &gt;= AS$6, $G335 &lt; AR$6), 0, 2)+1)</f>
        <v/>
      </c>
      <c r="AS335" s="71" t="str">
        <f ca="1">INDEX({"","_","-","="},IF(OR($D335 &gt;= AT$6, $E335 &lt; AS$6), 0, 1)+IF(OR($F335 &gt;= AT$6, $G335 &lt; AS$6), 0, 2)+1)</f>
        <v/>
      </c>
      <c r="AT335" s="71" t="str">
        <f ca="1">INDEX({"","_","-","="},IF(OR($D335 &gt;= AU$6, $E335 &lt; AT$6), 0, 1)+IF(OR($F335 &gt;= AU$6, $G335 &lt; AT$6), 0, 2)+1)</f>
        <v/>
      </c>
      <c r="AU335" s="71" t="str">
        <f ca="1">INDEX({"","_","-","="},IF(OR($D335 &gt;= AV$6, $E335 &lt; AU$6), 0, 1)+IF(OR($F335 &gt;= AV$6, $G335 &lt; AU$6), 0, 2)+1)</f>
        <v/>
      </c>
      <c r="AV335" s="71" t="str">
        <f ca="1">INDEX({"","_","-","="},IF(OR($D335 &gt;= AW$6, $E335 &lt; AV$6), 0, 1)+IF(OR($F335 &gt;= AW$6, $G335 &lt; AV$6), 0, 2)+1)</f>
        <v/>
      </c>
      <c r="AW335" s="71" t="str">
        <f ca="1">INDEX({"","_","-","="},IF(OR($D335 &gt;= AX$6, $E335 &lt; AW$6), 0, 1)+IF(OR($F335 &gt;= AX$6, $G335 &lt; AW$6), 0, 2)+1)</f>
        <v/>
      </c>
      <c r="AX335" s="71" t="str">
        <f ca="1">INDEX({"","_","-","="},IF(OR($D335 &gt;= AY$6, $E335 &lt; AX$6), 0, 1)+IF(OR($F335 &gt;= AY$6, $G335 &lt; AX$6), 0, 2)+1)</f>
        <v/>
      </c>
      <c r="AY335" s="71" t="str">
        <f ca="1">INDEX({"","_","-","="},IF(OR($D335 &gt;= AZ$6, $E335 &lt; AY$6), 0, 1)+IF(OR($F335 &gt;= AZ$6, $G335 &lt; AY$6), 0, 2)+1)</f>
        <v/>
      </c>
      <c r="AZ335" s="71" t="str">
        <f ca="1">INDEX({"","_","-","="},IF(OR($D335 &gt;= BA$6, $E335 &lt; AZ$6), 0, 1)+IF(OR($F335 &gt;= BA$6, $G335 &lt; AZ$6), 0, 2)+1)</f>
        <v/>
      </c>
      <c r="BA335" s="71" t="str">
        <f ca="1">INDEX({"","_","-","="},IF(OR($D335 &gt;= BB$6, $E335 &lt; BA$6), 0, 1)+IF(OR($F335 &gt;= BB$6, $G335 &lt; BA$6), 0, 2)+1)</f>
        <v/>
      </c>
      <c r="BB335" s="71" t="str">
        <f ca="1">INDEX({"","_","-","="},IF(OR($D335 &gt;= BC$6, $E335 &lt; BB$6), 0, 1)+IF(OR($F335 &gt;= BC$6, $G335 &lt; BB$6), 0, 2)+1)</f>
        <v/>
      </c>
      <c r="BC335" s="71" t="str">
        <f ca="1">INDEX({"","_","-","="},IF(OR($D335 &gt;= BD$6, $E335 &lt; BC$6), 0, 1)+IF(OR($F335 &gt;= BD$6, $G335 &lt; BC$6), 0, 2)+1)</f>
        <v/>
      </c>
      <c r="BD335" s="71" t="str">
        <f ca="1">INDEX({"","_","-","="},IF(OR($D335 &gt;= BE$6, $E335 &lt; BD$6), 0, 1)+IF(OR($F335 &gt;= BE$6, $G335 &lt; BD$6), 0, 2)+1)</f>
        <v/>
      </c>
      <c r="BE335" s="71" t="str">
        <f ca="1">INDEX({"","_","-","="},IF(OR($D335 &gt;= BF$6, $E335 &lt; BE$6), 0, 1)+IF(OR($F335 &gt;= BF$6, $G335 &lt; BE$6), 0, 2)+1)</f>
        <v/>
      </c>
      <c r="BF335" s="71" t="str">
        <f ca="1">INDEX({"","_","-","="},IF(OR($D335 &gt;= BG$6, $E335 &lt; BF$6), 0, 1)+IF(OR($F335 &gt;= BG$6, $G335 &lt; BF$6), 0, 2)+1)</f>
        <v/>
      </c>
      <c r="BG335" s="71" t="str">
        <f ca="1">INDEX({"","_","-","="},IF(OR($D335 &gt;= BH$6, $E335 &lt; BG$6), 0, 1)+IF(OR($F335 &gt;= BH$6, $G335 &lt; BG$6), 0, 2)+1)</f>
        <v/>
      </c>
      <c r="BH335" s="71" t="str">
        <f ca="1">INDEX({"","_","-","="},IF(OR($D335 &gt;= BI$6, $E335 &lt; BH$6), 0, 1)+IF(OR($F335 &gt;= BI$6, $G335 &lt; BH$6), 0, 2)+1)</f>
        <v/>
      </c>
      <c r="BI335" s="71" t="str">
        <f ca="1">INDEX({"","_","-","="},IF(OR($D335 &gt;= BJ$6, $E335 &lt; BI$6), 0, 1)+IF(OR($F335 &gt;= BJ$6, $G335 &lt; BI$6), 0, 2)+1)</f>
        <v/>
      </c>
      <c r="BJ335" s="71" t="str">
        <f ca="1">INDEX({"","_","-","="},IF(OR($D335 &gt;= BK$6, $E335 &lt; BJ$6), 0, 1)+IF(OR($F335 &gt;= BK$6, $G335 &lt; BJ$6), 0, 2)+1)</f>
        <v/>
      </c>
      <c r="BK335" s="71" t="str">
        <f ca="1">INDEX({"","_","-","="},IF(OR($D335 &gt;= BL$6, $E335 &lt; BK$6), 0, 1)+IF(OR($F335 &gt;= BL$6, $G335 &lt; BK$6), 0, 2)+1)</f>
        <v/>
      </c>
      <c r="BL335" s="71" t="str">
        <f ca="1">INDEX({"","_","-","="},IF(OR($D335 &gt;= BM$6, $E335 &lt; BL$6), 0, 1)+IF(OR($F335 &gt;= BM$6, $G335 &lt; BL$6), 0, 2)+1)</f>
        <v/>
      </c>
      <c r="BM335" s="71" t="str">
        <f ca="1">INDEX({"","_","-","="},IF(OR($D335 &gt;= BN$6, $E335 &lt; BM$6), 0, 1)+IF(OR($F335 &gt;= BN$6, $G335 &lt; BM$6), 0, 2)+1)</f>
        <v/>
      </c>
      <c r="BN335" s="71" t="str">
        <f ca="1">INDEX({"","_","-","="},IF(OR($D335 &gt;= BO$6, $E335 &lt; BN$6), 0, 1)+IF(OR($F335 &gt;= BO$6, $G335 &lt; BN$6), 0, 2)+1)</f>
        <v/>
      </c>
      <c r="BO335" s="71" t="str">
        <f ca="1">INDEX({"","_","-","="},IF(OR($D335 &gt;= BP$6, $E335 &lt; BO$6), 0, 1)+IF(OR($F335 &gt;= BP$6, $G335 &lt; BO$6), 0, 2)+1)</f>
        <v/>
      </c>
      <c r="BP335" s="71" t="str">
        <f ca="1">INDEX({"","_","-","="},IF(OR($D335 &gt;= BQ$6, $E335 &lt; BP$6), 0, 1)+IF(OR($F335 &gt;= BQ$6, $G335 &lt; BP$6), 0, 2)+1)</f>
        <v/>
      </c>
      <c r="BQ335" s="71" t="str">
        <f ca="1">INDEX({"","_","-","="},IF(OR($D335 &gt;= BR$6, $E335 &lt; BQ$6), 0, 1)+IF(OR($F335 &gt;= BR$6, $G335 &lt; BQ$6), 0, 2)+1)</f>
        <v/>
      </c>
      <c r="BR335" s="71" t="str">
        <f ca="1">INDEX({"","_","-","="},IF(OR($D335 &gt;= BS$6, $E335 &lt; BR$6), 0, 1)+IF(OR($F335 &gt;= BS$6, $G335 &lt; BR$6), 0, 2)+1)</f>
        <v/>
      </c>
      <c r="BS335" s="71" t="str">
        <f ca="1">INDEX({"","_","-","="},IF(OR($D335 &gt;= BT$6, $E335 &lt; BS$6), 0, 1)+IF(OR($F335 &gt;= BT$6, $G335 &lt; BS$6), 0, 2)+1)</f>
        <v/>
      </c>
      <c r="BT335" s="71" t="str">
        <f ca="1">INDEX({"","_","-","="},IF(OR($D335 &gt;= BU$6, $E335 &lt; BT$6), 0, 1)+IF(OR($F335 &gt;= BU$6, $G335 &lt; BT$6), 0, 2)+1)</f>
        <v/>
      </c>
      <c r="BU335" s="71" t="str">
        <f ca="1">INDEX({"","_","-","="},IF(OR($D335 &gt;= BV$6, $E335 &lt; BU$6), 0, 1)+IF(OR($F335 &gt;= BV$6, $G335 &lt; BU$6), 0, 2)+1)</f>
        <v/>
      </c>
      <c r="BV335" s="71" t="str">
        <f ca="1">INDEX({"","_","-","="},IF(OR($D335 &gt;= BW$6, $E335 &lt; BV$6), 0, 1)+IF(OR($F335 &gt;= BW$6, $G335 &lt; BV$6), 0, 2)+1)</f>
        <v/>
      </c>
      <c r="BW335" s="71" t="str">
        <f ca="1">INDEX({"","_","-","="},IF(OR($D335 &gt;= BX$6, $E335 &lt; BW$6), 0, 1)+IF(OR($F335 &gt;= BX$6, $G335 &lt; BW$6), 0, 2)+1)</f>
        <v/>
      </c>
      <c r="BX335" s="71" t="str">
        <f ca="1">INDEX({"","_","-","="},IF(OR($D335 &gt;= BY$6, $E335 &lt; BX$6), 0, 1)+IF(OR($F335 &gt;= BY$6, $G335 &lt; BX$6), 0, 2)+1)</f>
        <v/>
      </c>
      <c r="BY335" s="71" t="str">
        <f ca="1">INDEX({"","_","-","="},IF(OR($D335 &gt;= BZ$6, $E335 &lt; BY$6), 0, 1)+IF(OR($F335 &gt;= BZ$6, $G335 &lt; BY$6), 0, 2)+1)</f>
        <v/>
      </c>
      <c r="BZ335" s="71" t="str">
        <f ca="1">INDEX({"","_","-","="},IF(OR($D335 &gt;= CA$6, $E335 &lt; BZ$6), 0, 1)+IF(OR($F335 &gt;= CA$6, $G335 &lt; BZ$6), 0, 2)+1)</f>
        <v/>
      </c>
      <c r="CA335" s="71" t="str">
        <f ca="1">INDEX({"","_","-","="},IF(OR($D335 &gt;= CB$6, $E335 &lt; CA$6), 0, 1)+IF(OR($F335 &gt;= CB$6, $G335 &lt; CA$6), 0, 2)+1)</f>
        <v/>
      </c>
      <c r="CB335" s="71" t="str">
        <f ca="1">INDEX({"","_","-","="},IF(OR($D335 &gt;= CC$6, $E335 &lt; CB$6), 0, 1)+IF(OR($F335 &gt;= CC$6, $G335 &lt; CB$6), 0, 2)+1)</f>
        <v/>
      </c>
      <c r="CC335" s="71" t="str">
        <f ca="1">INDEX({"","_","-","="},IF(OR($D335 &gt;= CD$6, $E335 &lt; CC$6), 0, 1)+IF(OR($F335 &gt;= CD$6, $G335 &lt; CC$6), 0, 2)+1)</f>
        <v/>
      </c>
      <c r="CD335" s="71" t="str">
        <f ca="1">INDEX({"","_","-","="},IF(OR($D335 &gt;= CE$6, $E335 &lt; CD$6), 0, 1)+IF(OR($F335 &gt;= CE$6, $G335 &lt; CD$6), 0, 2)+1)</f>
        <v/>
      </c>
    </row>
    <row r="336" spans="1:82">
      <c r="A336" s="8" t="str">
        <f ca="1">IF('临-进度'!N331,'临-进度'!$A331,"")</f>
        <v/>
      </c>
      <c r="B336" s="8" t="str">
        <f ca="1">IF('临-进度'!N331,'临-进度'!$B331,"")</f>
        <v/>
      </c>
      <c r="C336" s="8" t="str">
        <f ca="1">IF('临-进度'!N331,'临-进度'!$F331,"")</f>
        <v/>
      </c>
      <c r="D336" s="42" t="str">
        <f ca="1">IF('临-进度'!$N331,'临-进度'!$J331,"")</f>
        <v/>
      </c>
      <c r="E336" s="42" t="str">
        <f ca="1">IF('临-进度'!$N331,'临-进度'!$AF331,"")</f>
        <v/>
      </c>
      <c r="F336" s="42" t="str">
        <f ca="1">IF('临-进度'!$N331,'临-进度'!$K331,"")</f>
        <v/>
      </c>
      <c r="G336" s="76" t="str">
        <f ca="1">IF('临-进度'!$N331,'临-进度'!$AG331,"")</f>
        <v/>
      </c>
      <c r="H336" s="71" t="str">
        <f ca="1">INDEX({"","_","-","="},IF(OR($D336 &gt;= I$6, $E336 &lt; H$6), 0, 1)+IF(OR($F336 &gt;= I$6, $G336 &lt; H$6), 0, 2)+1)</f>
        <v/>
      </c>
      <c r="I336" s="71" t="str">
        <f ca="1">INDEX({"","_","-","="},IF(OR($D336 &gt;= J$6, $E336 &lt; I$6), 0, 1)+IF(OR($F336 &gt;= J$6, $G336 &lt; I$6), 0, 2)+1)</f>
        <v/>
      </c>
      <c r="J336" s="71" t="str">
        <f ca="1">INDEX({"","_","-","="},IF(OR($D336 &gt;= K$6, $E336 &lt; J$6), 0, 1)+IF(OR($F336 &gt;= K$6, $G336 &lt; J$6), 0, 2)+1)</f>
        <v/>
      </c>
      <c r="K336" s="71" t="str">
        <f ca="1">INDEX({"","_","-","="},IF(OR($D336 &gt;= L$6, $E336 &lt; K$6), 0, 1)+IF(OR($F336 &gt;= L$6, $G336 &lt; K$6), 0, 2)+1)</f>
        <v/>
      </c>
      <c r="L336" s="71" t="str">
        <f ca="1">INDEX({"","_","-","="},IF(OR($D336 &gt;= M$6, $E336 &lt; L$6), 0, 1)+IF(OR($F336 &gt;= M$6, $G336 &lt; L$6), 0, 2)+1)</f>
        <v/>
      </c>
      <c r="M336" s="71" t="str">
        <f ca="1">INDEX({"","_","-","="},IF(OR($D336 &gt;= N$6, $E336 &lt; M$6), 0, 1)+IF(OR($F336 &gt;= N$6, $G336 &lt; M$6), 0, 2)+1)</f>
        <v/>
      </c>
      <c r="N336" s="71" t="str">
        <f ca="1">INDEX({"","_","-","="},IF(OR($D336 &gt;= O$6, $E336 &lt; N$6), 0, 1)+IF(OR($F336 &gt;= O$6, $G336 &lt; N$6), 0, 2)+1)</f>
        <v/>
      </c>
      <c r="O336" s="71" t="str">
        <f ca="1">INDEX({"","_","-","="},IF(OR($D336 &gt;= P$6, $E336 &lt; O$6), 0, 1)+IF(OR($F336 &gt;= P$6, $G336 &lt; O$6), 0, 2)+1)</f>
        <v/>
      </c>
      <c r="P336" s="71" t="str">
        <f ca="1">INDEX({"","_","-","="},IF(OR($D336 &gt;= Q$6, $E336 &lt; P$6), 0, 1)+IF(OR($F336 &gt;= Q$6, $G336 &lt; P$6), 0, 2)+1)</f>
        <v/>
      </c>
      <c r="Q336" s="71" t="str">
        <f ca="1">INDEX({"","_","-","="},IF(OR($D336 &gt;= R$6, $E336 &lt; Q$6), 0, 1)+IF(OR($F336 &gt;= R$6, $G336 &lt; Q$6), 0, 2)+1)</f>
        <v/>
      </c>
      <c r="R336" s="71" t="str">
        <f ca="1">INDEX({"","_","-","="},IF(OR($D336 &gt;= S$6, $E336 &lt; R$6), 0, 1)+IF(OR($F336 &gt;= S$6, $G336 &lt; R$6), 0, 2)+1)</f>
        <v/>
      </c>
      <c r="S336" s="71" t="str">
        <f ca="1">INDEX({"","_","-","="},IF(OR($D336 &gt;= T$6, $E336 &lt; S$6), 0, 1)+IF(OR($F336 &gt;= T$6, $G336 &lt; S$6), 0, 2)+1)</f>
        <v/>
      </c>
      <c r="T336" s="71" t="str">
        <f ca="1">INDEX({"","_","-","="},IF(OR($D336 &gt;= U$6, $E336 &lt; T$6), 0, 1)+IF(OR($F336 &gt;= U$6, $G336 &lt; T$6), 0, 2)+1)</f>
        <v/>
      </c>
      <c r="U336" s="71" t="str">
        <f ca="1">INDEX({"","_","-","="},IF(OR($D336 &gt;= V$6, $E336 &lt; U$6), 0, 1)+IF(OR($F336 &gt;= V$6, $G336 &lt; U$6), 0, 2)+1)</f>
        <v/>
      </c>
      <c r="V336" s="71" t="str">
        <f ca="1">INDEX({"","_","-","="},IF(OR($D336 &gt;= W$6, $E336 &lt; V$6), 0, 1)+IF(OR($F336 &gt;= W$6, $G336 &lt; V$6), 0, 2)+1)</f>
        <v/>
      </c>
      <c r="W336" s="71" t="str">
        <f ca="1">INDEX({"","_","-","="},IF(OR($D336 &gt;= X$6, $E336 &lt; W$6), 0, 1)+IF(OR($F336 &gt;= X$6, $G336 &lt; W$6), 0, 2)+1)</f>
        <v/>
      </c>
      <c r="X336" s="71" t="str">
        <f ca="1">INDEX({"","_","-","="},IF(OR($D336 &gt;= Y$6, $E336 &lt; X$6), 0, 1)+IF(OR($F336 &gt;= Y$6, $G336 &lt; X$6), 0, 2)+1)</f>
        <v/>
      </c>
      <c r="Y336" s="71" t="str">
        <f ca="1">INDEX({"","_","-","="},IF(OR($D336 &gt;= Z$6, $E336 &lt; Y$6), 0, 1)+IF(OR($F336 &gt;= Z$6, $G336 &lt; Y$6), 0, 2)+1)</f>
        <v/>
      </c>
      <c r="Z336" s="71" t="str">
        <f ca="1">INDEX({"","_","-","="},IF(OR($D336 &gt;= AA$6, $E336 &lt; Z$6), 0, 1)+IF(OR($F336 &gt;= AA$6, $G336 &lt; Z$6), 0, 2)+1)</f>
        <v/>
      </c>
      <c r="AA336" s="71" t="str">
        <f ca="1">INDEX({"","_","-","="},IF(OR($D336 &gt;= AB$6, $E336 &lt; AA$6), 0, 1)+IF(OR($F336 &gt;= AB$6, $G336 &lt; AA$6), 0, 2)+1)</f>
        <v/>
      </c>
      <c r="AB336" s="71" t="str">
        <f ca="1">INDEX({"","_","-","="},IF(OR($D336 &gt;= AC$6, $E336 &lt; AB$6), 0, 1)+IF(OR($F336 &gt;= AC$6, $G336 &lt; AB$6), 0, 2)+1)</f>
        <v/>
      </c>
      <c r="AC336" s="71" t="str">
        <f ca="1">INDEX({"","_","-","="},IF(OR($D336 &gt;= AD$6, $E336 &lt; AC$6), 0, 1)+IF(OR($F336 &gt;= AD$6, $G336 &lt; AC$6), 0, 2)+1)</f>
        <v/>
      </c>
      <c r="AD336" s="71" t="str">
        <f ca="1">INDEX({"","_","-","="},IF(OR($D336 &gt;= AE$6, $E336 &lt; AD$6), 0, 1)+IF(OR($F336 &gt;= AE$6, $G336 &lt; AD$6), 0, 2)+1)</f>
        <v/>
      </c>
      <c r="AE336" s="71" t="str">
        <f ca="1">INDEX({"","_","-","="},IF(OR($D336 &gt;= AF$6, $E336 &lt; AE$6), 0, 1)+IF(OR($F336 &gt;= AF$6, $G336 &lt; AE$6), 0, 2)+1)</f>
        <v/>
      </c>
      <c r="AF336" s="71" t="str">
        <f ca="1">INDEX({"","_","-","="},IF(OR($D336 &gt;= AG$6, $E336 &lt; AF$6), 0, 1)+IF(OR($F336 &gt;= AG$6, $G336 &lt; AF$6), 0, 2)+1)</f>
        <v/>
      </c>
      <c r="AG336" s="71" t="str">
        <f ca="1">INDEX({"","_","-","="},IF(OR($D336 &gt;= AH$6, $E336 &lt; AG$6), 0, 1)+IF(OR($F336 &gt;= AH$6, $G336 &lt; AG$6), 0, 2)+1)</f>
        <v/>
      </c>
      <c r="AH336" s="71" t="str">
        <f ca="1">INDEX({"","_","-","="},IF(OR($D336 &gt;= AI$6, $E336 &lt; AH$6), 0, 1)+IF(OR($F336 &gt;= AI$6, $G336 &lt; AH$6), 0, 2)+1)</f>
        <v/>
      </c>
      <c r="AI336" s="71" t="str">
        <f ca="1">INDEX({"","_","-","="},IF(OR($D336 &gt;= AJ$6, $E336 &lt; AI$6), 0, 1)+IF(OR($F336 &gt;= AJ$6, $G336 &lt; AI$6), 0, 2)+1)</f>
        <v/>
      </c>
      <c r="AJ336" s="71" t="str">
        <f ca="1">INDEX({"","_","-","="},IF(OR($D336 &gt;= AK$6, $E336 &lt; AJ$6), 0, 1)+IF(OR($F336 &gt;= AK$6, $G336 &lt; AJ$6), 0, 2)+1)</f>
        <v/>
      </c>
      <c r="AK336" s="71" t="str">
        <f ca="1">INDEX({"","_","-","="},IF(OR($D336 &gt;= AL$6, $E336 &lt; AK$6), 0, 1)+IF(OR($F336 &gt;= AL$6, $G336 &lt; AK$6), 0, 2)+1)</f>
        <v/>
      </c>
      <c r="AL336" s="71" t="str">
        <f ca="1">INDEX({"","_","-","="},IF(OR($D336 &gt;= AM$6, $E336 &lt; AL$6), 0, 1)+IF(OR($F336 &gt;= AM$6, $G336 &lt; AL$6), 0, 2)+1)</f>
        <v/>
      </c>
      <c r="AM336" s="71" t="str">
        <f ca="1">INDEX({"","_","-","="},IF(OR($D336 &gt;= AN$6, $E336 &lt; AM$6), 0, 1)+IF(OR($F336 &gt;= AN$6, $G336 &lt; AM$6), 0, 2)+1)</f>
        <v/>
      </c>
      <c r="AN336" s="71" t="str">
        <f ca="1">INDEX({"","_","-","="},IF(OR($D336 &gt;= AO$6, $E336 &lt; AN$6), 0, 1)+IF(OR($F336 &gt;= AO$6, $G336 &lt; AN$6), 0, 2)+1)</f>
        <v/>
      </c>
      <c r="AO336" s="71" t="str">
        <f ca="1">INDEX({"","_","-","="},IF(OR($D336 &gt;= AP$6, $E336 &lt; AO$6), 0, 1)+IF(OR($F336 &gt;= AP$6, $G336 &lt; AO$6), 0, 2)+1)</f>
        <v/>
      </c>
      <c r="AP336" s="71" t="str">
        <f ca="1">INDEX({"","_","-","="},IF(OR($D336 &gt;= AQ$6, $E336 &lt; AP$6), 0, 1)+IF(OR($F336 &gt;= AQ$6, $G336 &lt; AP$6), 0, 2)+1)</f>
        <v/>
      </c>
      <c r="AQ336" s="71" t="str">
        <f ca="1">INDEX({"","_","-","="},IF(OR($D336 &gt;= AR$6, $E336 &lt; AQ$6), 0, 1)+IF(OR($F336 &gt;= AR$6, $G336 &lt; AQ$6), 0, 2)+1)</f>
        <v/>
      </c>
      <c r="AR336" s="71" t="str">
        <f ca="1">INDEX({"","_","-","="},IF(OR($D336 &gt;= AS$6, $E336 &lt; AR$6), 0, 1)+IF(OR($F336 &gt;= AS$6, $G336 &lt; AR$6), 0, 2)+1)</f>
        <v/>
      </c>
      <c r="AS336" s="71" t="str">
        <f ca="1">INDEX({"","_","-","="},IF(OR($D336 &gt;= AT$6, $E336 &lt; AS$6), 0, 1)+IF(OR($F336 &gt;= AT$6, $G336 &lt; AS$6), 0, 2)+1)</f>
        <v/>
      </c>
      <c r="AT336" s="71" t="str">
        <f ca="1">INDEX({"","_","-","="},IF(OR($D336 &gt;= AU$6, $E336 &lt; AT$6), 0, 1)+IF(OR($F336 &gt;= AU$6, $G336 &lt; AT$6), 0, 2)+1)</f>
        <v/>
      </c>
      <c r="AU336" s="71" t="str">
        <f ca="1">INDEX({"","_","-","="},IF(OR($D336 &gt;= AV$6, $E336 &lt; AU$6), 0, 1)+IF(OR($F336 &gt;= AV$6, $G336 &lt; AU$6), 0, 2)+1)</f>
        <v/>
      </c>
      <c r="AV336" s="71" t="str">
        <f ca="1">INDEX({"","_","-","="},IF(OR($D336 &gt;= AW$6, $E336 &lt; AV$6), 0, 1)+IF(OR($F336 &gt;= AW$6, $G336 &lt; AV$6), 0, 2)+1)</f>
        <v/>
      </c>
      <c r="AW336" s="71" t="str">
        <f ca="1">INDEX({"","_","-","="},IF(OR($D336 &gt;= AX$6, $E336 &lt; AW$6), 0, 1)+IF(OR($F336 &gt;= AX$6, $G336 &lt; AW$6), 0, 2)+1)</f>
        <v/>
      </c>
      <c r="AX336" s="71" t="str">
        <f ca="1">INDEX({"","_","-","="},IF(OR($D336 &gt;= AY$6, $E336 &lt; AX$6), 0, 1)+IF(OR($F336 &gt;= AY$6, $G336 &lt; AX$6), 0, 2)+1)</f>
        <v/>
      </c>
      <c r="AY336" s="71" t="str">
        <f ca="1">INDEX({"","_","-","="},IF(OR($D336 &gt;= AZ$6, $E336 &lt; AY$6), 0, 1)+IF(OR($F336 &gt;= AZ$6, $G336 &lt; AY$6), 0, 2)+1)</f>
        <v/>
      </c>
      <c r="AZ336" s="71" t="str">
        <f ca="1">INDEX({"","_","-","="},IF(OR($D336 &gt;= BA$6, $E336 &lt; AZ$6), 0, 1)+IF(OR($F336 &gt;= BA$6, $G336 &lt; AZ$6), 0, 2)+1)</f>
        <v/>
      </c>
      <c r="BA336" s="71" t="str">
        <f ca="1">INDEX({"","_","-","="},IF(OR($D336 &gt;= BB$6, $E336 &lt; BA$6), 0, 1)+IF(OR($F336 &gt;= BB$6, $G336 &lt; BA$6), 0, 2)+1)</f>
        <v/>
      </c>
      <c r="BB336" s="71" t="str">
        <f ca="1">INDEX({"","_","-","="},IF(OR($D336 &gt;= BC$6, $E336 &lt; BB$6), 0, 1)+IF(OR($F336 &gt;= BC$6, $G336 &lt; BB$6), 0, 2)+1)</f>
        <v/>
      </c>
      <c r="BC336" s="71" t="str">
        <f ca="1">INDEX({"","_","-","="},IF(OR($D336 &gt;= BD$6, $E336 &lt; BC$6), 0, 1)+IF(OR($F336 &gt;= BD$6, $G336 &lt; BC$6), 0, 2)+1)</f>
        <v/>
      </c>
      <c r="BD336" s="71" t="str">
        <f ca="1">INDEX({"","_","-","="},IF(OR($D336 &gt;= BE$6, $E336 &lt; BD$6), 0, 1)+IF(OR($F336 &gt;= BE$6, $G336 &lt; BD$6), 0, 2)+1)</f>
        <v/>
      </c>
      <c r="BE336" s="71" t="str">
        <f ca="1">INDEX({"","_","-","="},IF(OR($D336 &gt;= BF$6, $E336 &lt; BE$6), 0, 1)+IF(OR($F336 &gt;= BF$6, $G336 &lt; BE$6), 0, 2)+1)</f>
        <v/>
      </c>
      <c r="BF336" s="71" t="str">
        <f ca="1">INDEX({"","_","-","="},IF(OR($D336 &gt;= BG$6, $E336 &lt; BF$6), 0, 1)+IF(OR($F336 &gt;= BG$6, $G336 &lt; BF$6), 0, 2)+1)</f>
        <v/>
      </c>
      <c r="BG336" s="71" t="str">
        <f ca="1">INDEX({"","_","-","="},IF(OR($D336 &gt;= BH$6, $E336 &lt; BG$6), 0, 1)+IF(OR($F336 &gt;= BH$6, $G336 &lt; BG$6), 0, 2)+1)</f>
        <v/>
      </c>
      <c r="BH336" s="71" t="str">
        <f ca="1">INDEX({"","_","-","="},IF(OR($D336 &gt;= BI$6, $E336 &lt; BH$6), 0, 1)+IF(OR($F336 &gt;= BI$6, $G336 &lt; BH$6), 0, 2)+1)</f>
        <v/>
      </c>
      <c r="BI336" s="71" t="str">
        <f ca="1">INDEX({"","_","-","="},IF(OR($D336 &gt;= BJ$6, $E336 &lt; BI$6), 0, 1)+IF(OR($F336 &gt;= BJ$6, $G336 &lt; BI$6), 0, 2)+1)</f>
        <v/>
      </c>
      <c r="BJ336" s="71" t="str">
        <f ca="1">INDEX({"","_","-","="},IF(OR($D336 &gt;= BK$6, $E336 &lt; BJ$6), 0, 1)+IF(OR($F336 &gt;= BK$6, $G336 &lt; BJ$6), 0, 2)+1)</f>
        <v/>
      </c>
      <c r="BK336" s="71" t="str">
        <f ca="1">INDEX({"","_","-","="},IF(OR($D336 &gt;= BL$6, $E336 &lt; BK$6), 0, 1)+IF(OR($F336 &gt;= BL$6, $G336 &lt; BK$6), 0, 2)+1)</f>
        <v/>
      </c>
      <c r="BL336" s="71" t="str">
        <f ca="1">INDEX({"","_","-","="},IF(OR($D336 &gt;= BM$6, $E336 &lt; BL$6), 0, 1)+IF(OR($F336 &gt;= BM$6, $G336 &lt; BL$6), 0, 2)+1)</f>
        <v/>
      </c>
      <c r="BM336" s="71" t="str">
        <f ca="1">INDEX({"","_","-","="},IF(OR($D336 &gt;= BN$6, $E336 &lt; BM$6), 0, 1)+IF(OR($F336 &gt;= BN$6, $G336 &lt; BM$6), 0, 2)+1)</f>
        <v/>
      </c>
      <c r="BN336" s="71" t="str">
        <f ca="1">INDEX({"","_","-","="},IF(OR($D336 &gt;= BO$6, $E336 &lt; BN$6), 0, 1)+IF(OR($F336 &gt;= BO$6, $G336 &lt; BN$6), 0, 2)+1)</f>
        <v/>
      </c>
      <c r="BO336" s="71" t="str">
        <f ca="1">INDEX({"","_","-","="},IF(OR($D336 &gt;= BP$6, $E336 &lt; BO$6), 0, 1)+IF(OR($F336 &gt;= BP$6, $G336 &lt; BO$6), 0, 2)+1)</f>
        <v/>
      </c>
      <c r="BP336" s="71" t="str">
        <f ca="1">INDEX({"","_","-","="},IF(OR($D336 &gt;= BQ$6, $E336 &lt; BP$6), 0, 1)+IF(OR($F336 &gt;= BQ$6, $G336 &lt; BP$6), 0, 2)+1)</f>
        <v/>
      </c>
      <c r="BQ336" s="71" t="str">
        <f ca="1">INDEX({"","_","-","="},IF(OR($D336 &gt;= BR$6, $E336 &lt; BQ$6), 0, 1)+IF(OR($F336 &gt;= BR$6, $G336 &lt; BQ$6), 0, 2)+1)</f>
        <v/>
      </c>
      <c r="BR336" s="71" t="str">
        <f ca="1">INDEX({"","_","-","="},IF(OR($D336 &gt;= BS$6, $E336 &lt; BR$6), 0, 1)+IF(OR($F336 &gt;= BS$6, $G336 &lt; BR$6), 0, 2)+1)</f>
        <v/>
      </c>
      <c r="BS336" s="71" t="str">
        <f ca="1">INDEX({"","_","-","="},IF(OR($D336 &gt;= BT$6, $E336 &lt; BS$6), 0, 1)+IF(OR($F336 &gt;= BT$6, $G336 &lt; BS$6), 0, 2)+1)</f>
        <v/>
      </c>
      <c r="BT336" s="71" t="str">
        <f ca="1">INDEX({"","_","-","="},IF(OR($D336 &gt;= BU$6, $E336 &lt; BT$6), 0, 1)+IF(OR($F336 &gt;= BU$6, $G336 &lt; BT$6), 0, 2)+1)</f>
        <v/>
      </c>
      <c r="BU336" s="71" t="str">
        <f ca="1">INDEX({"","_","-","="},IF(OR($D336 &gt;= BV$6, $E336 &lt; BU$6), 0, 1)+IF(OR($F336 &gt;= BV$6, $G336 &lt; BU$6), 0, 2)+1)</f>
        <v/>
      </c>
      <c r="BV336" s="71" t="str">
        <f ca="1">INDEX({"","_","-","="},IF(OR($D336 &gt;= BW$6, $E336 &lt; BV$6), 0, 1)+IF(OR($F336 &gt;= BW$6, $G336 &lt; BV$6), 0, 2)+1)</f>
        <v/>
      </c>
      <c r="BW336" s="71" t="str">
        <f ca="1">INDEX({"","_","-","="},IF(OR($D336 &gt;= BX$6, $E336 &lt; BW$6), 0, 1)+IF(OR($F336 &gt;= BX$6, $G336 &lt; BW$6), 0, 2)+1)</f>
        <v/>
      </c>
      <c r="BX336" s="71" t="str">
        <f ca="1">INDEX({"","_","-","="},IF(OR($D336 &gt;= BY$6, $E336 &lt; BX$6), 0, 1)+IF(OR($F336 &gt;= BY$6, $G336 &lt; BX$6), 0, 2)+1)</f>
        <v/>
      </c>
      <c r="BY336" s="71" t="str">
        <f ca="1">INDEX({"","_","-","="},IF(OR($D336 &gt;= BZ$6, $E336 &lt; BY$6), 0, 1)+IF(OR($F336 &gt;= BZ$6, $G336 &lt; BY$6), 0, 2)+1)</f>
        <v/>
      </c>
      <c r="BZ336" s="71" t="str">
        <f ca="1">INDEX({"","_","-","="},IF(OR($D336 &gt;= CA$6, $E336 &lt; BZ$6), 0, 1)+IF(OR($F336 &gt;= CA$6, $G336 &lt; BZ$6), 0, 2)+1)</f>
        <v/>
      </c>
      <c r="CA336" s="71" t="str">
        <f ca="1">INDEX({"","_","-","="},IF(OR($D336 &gt;= CB$6, $E336 &lt; CA$6), 0, 1)+IF(OR($F336 &gt;= CB$6, $G336 &lt; CA$6), 0, 2)+1)</f>
        <v/>
      </c>
      <c r="CB336" s="71" t="str">
        <f ca="1">INDEX({"","_","-","="},IF(OR($D336 &gt;= CC$6, $E336 &lt; CB$6), 0, 1)+IF(OR($F336 &gt;= CC$6, $G336 &lt; CB$6), 0, 2)+1)</f>
        <v/>
      </c>
      <c r="CC336" s="71" t="str">
        <f ca="1">INDEX({"","_","-","="},IF(OR($D336 &gt;= CD$6, $E336 &lt; CC$6), 0, 1)+IF(OR($F336 &gt;= CD$6, $G336 &lt; CC$6), 0, 2)+1)</f>
        <v/>
      </c>
      <c r="CD336" s="71" t="str">
        <f ca="1">INDEX({"","_","-","="},IF(OR($D336 &gt;= CE$6, $E336 &lt; CD$6), 0, 1)+IF(OR($F336 &gt;= CE$6, $G336 &lt; CD$6), 0, 2)+1)</f>
        <v/>
      </c>
    </row>
    <row r="337" spans="1:82">
      <c r="A337" s="8" t="str">
        <f ca="1">IF('临-进度'!N332,'临-进度'!$A332,"")</f>
        <v/>
      </c>
      <c r="B337" s="8" t="str">
        <f ca="1">IF('临-进度'!N332,'临-进度'!$B332,"")</f>
        <v/>
      </c>
      <c r="C337" s="8" t="str">
        <f ca="1">IF('临-进度'!N332,'临-进度'!$F332,"")</f>
        <v/>
      </c>
      <c r="D337" s="42" t="str">
        <f ca="1">IF('临-进度'!$N332,'临-进度'!$J332,"")</f>
        <v/>
      </c>
      <c r="E337" s="42" t="str">
        <f ca="1">IF('临-进度'!$N332,'临-进度'!$AF332,"")</f>
        <v/>
      </c>
      <c r="F337" s="42" t="str">
        <f ca="1">IF('临-进度'!$N332,'临-进度'!$K332,"")</f>
        <v/>
      </c>
      <c r="G337" s="76" t="str">
        <f ca="1">IF('临-进度'!$N332,'临-进度'!$AG332,"")</f>
        <v/>
      </c>
      <c r="H337" s="71" t="str">
        <f ca="1">INDEX({"","_","-","="},IF(OR($D337 &gt;= I$6, $E337 &lt; H$6), 0, 1)+IF(OR($F337 &gt;= I$6, $G337 &lt; H$6), 0, 2)+1)</f>
        <v/>
      </c>
      <c r="I337" s="71" t="str">
        <f ca="1">INDEX({"","_","-","="},IF(OR($D337 &gt;= J$6, $E337 &lt; I$6), 0, 1)+IF(OR($F337 &gt;= J$6, $G337 &lt; I$6), 0, 2)+1)</f>
        <v/>
      </c>
      <c r="J337" s="71" t="str">
        <f ca="1">INDEX({"","_","-","="},IF(OR($D337 &gt;= K$6, $E337 &lt; J$6), 0, 1)+IF(OR($F337 &gt;= K$6, $G337 &lt; J$6), 0, 2)+1)</f>
        <v/>
      </c>
      <c r="K337" s="71" t="str">
        <f ca="1">INDEX({"","_","-","="},IF(OR($D337 &gt;= L$6, $E337 &lt; K$6), 0, 1)+IF(OR($F337 &gt;= L$6, $G337 &lt; K$6), 0, 2)+1)</f>
        <v/>
      </c>
      <c r="L337" s="71" t="str">
        <f ca="1">INDEX({"","_","-","="},IF(OR($D337 &gt;= M$6, $E337 &lt; L$6), 0, 1)+IF(OR($F337 &gt;= M$6, $G337 &lt; L$6), 0, 2)+1)</f>
        <v/>
      </c>
      <c r="M337" s="71" t="str">
        <f ca="1">INDEX({"","_","-","="},IF(OR($D337 &gt;= N$6, $E337 &lt; M$6), 0, 1)+IF(OR($F337 &gt;= N$6, $G337 &lt; M$6), 0, 2)+1)</f>
        <v/>
      </c>
      <c r="N337" s="71" t="str">
        <f ca="1">INDEX({"","_","-","="},IF(OR($D337 &gt;= O$6, $E337 &lt; N$6), 0, 1)+IF(OR($F337 &gt;= O$6, $G337 &lt; N$6), 0, 2)+1)</f>
        <v/>
      </c>
      <c r="O337" s="71" t="str">
        <f ca="1">INDEX({"","_","-","="},IF(OR($D337 &gt;= P$6, $E337 &lt; O$6), 0, 1)+IF(OR($F337 &gt;= P$6, $G337 &lt; O$6), 0, 2)+1)</f>
        <v/>
      </c>
      <c r="P337" s="71" t="str">
        <f ca="1">INDEX({"","_","-","="},IF(OR($D337 &gt;= Q$6, $E337 &lt; P$6), 0, 1)+IF(OR($F337 &gt;= Q$6, $G337 &lt; P$6), 0, 2)+1)</f>
        <v/>
      </c>
      <c r="Q337" s="71" t="str">
        <f ca="1">INDEX({"","_","-","="},IF(OR($D337 &gt;= R$6, $E337 &lt; Q$6), 0, 1)+IF(OR($F337 &gt;= R$6, $G337 &lt; Q$6), 0, 2)+1)</f>
        <v/>
      </c>
      <c r="R337" s="71" t="str">
        <f ca="1">INDEX({"","_","-","="},IF(OR($D337 &gt;= S$6, $E337 &lt; R$6), 0, 1)+IF(OR($F337 &gt;= S$6, $G337 &lt; R$6), 0, 2)+1)</f>
        <v/>
      </c>
      <c r="S337" s="71" t="str">
        <f ca="1">INDEX({"","_","-","="},IF(OR($D337 &gt;= T$6, $E337 &lt; S$6), 0, 1)+IF(OR($F337 &gt;= T$6, $G337 &lt; S$6), 0, 2)+1)</f>
        <v/>
      </c>
      <c r="T337" s="71" t="str">
        <f ca="1">INDEX({"","_","-","="},IF(OR($D337 &gt;= U$6, $E337 &lt; T$6), 0, 1)+IF(OR($F337 &gt;= U$6, $G337 &lt; T$6), 0, 2)+1)</f>
        <v/>
      </c>
      <c r="U337" s="71" t="str">
        <f ca="1">INDEX({"","_","-","="},IF(OR($D337 &gt;= V$6, $E337 &lt; U$6), 0, 1)+IF(OR($F337 &gt;= V$6, $G337 &lt; U$6), 0, 2)+1)</f>
        <v/>
      </c>
      <c r="V337" s="71" t="str">
        <f ca="1">INDEX({"","_","-","="},IF(OR($D337 &gt;= W$6, $E337 &lt; V$6), 0, 1)+IF(OR($F337 &gt;= W$6, $G337 &lt; V$6), 0, 2)+1)</f>
        <v/>
      </c>
      <c r="W337" s="71" t="str">
        <f ca="1">INDEX({"","_","-","="},IF(OR($D337 &gt;= X$6, $E337 &lt; W$6), 0, 1)+IF(OR($F337 &gt;= X$6, $G337 &lt; W$6), 0, 2)+1)</f>
        <v/>
      </c>
      <c r="X337" s="71" t="str">
        <f ca="1">INDEX({"","_","-","="},IF(OR($D337 &gt;= Y$6, $E337 &lt; X$6), 0, 1)+IF(OR($F337 &gt;= Y$6, $G337 &lt; X$6), 0, 2)+1)</f>
        <v/>
      </c>
      <c r="Y337" s="71" t="str">
        <f ca="1">INDEX({"","_","-","="},IF(OR($D337 &gt;= Z$6, $E337 &lt; Y$6), 0, 1)+IF(OR($F337 &gt;= Z$6, $G337 &lt; Y$6), 0, 2)+1)</f>
        <v/>
      </c>
      <c r="Z337" s="71" t="str">
        <f ca="1">INDEX({"","_","-","="},IF(OR($D337 &gt;= AA$6, $E337 &lt; Z$6), 0, 1)+IF(OR($F337 &gt;= AA$6, $G337 &lt; Z$6), 0, 2)+1)</f>
        <v/>
      </c>
      <c r="AA337" s="71" t="str">
        <f ca="1">INDEX({"","_","-","="},IF(OR($D337 &gt;= AB$6, $E337 &lt; AA$6), 0, 1)+IF(OR($F337 &gt;= AB$6, $G337 &lt; AA$6), 0, 2)+1)</f>
        <v/>
      </c>
      <c r="AB337" s="71" t="str">
        <f ca="1">INDEX({"","_","-","="},IF(OR($D337 &gt;= AC$6, $E337 &lt; AB$6), 0, 1)+IF(OR($F337 &gt;= AC$6, $G337 &lt; AB$6), 0, 2)+1)</f>
        <v/>
      </c>
      <c r="AC337" s="71" t="str">
        <f ca="1">INDEX({"","_","-","="},IF(OR($D337 &gt;= AD$6, $E337 &lt; AC$6), 0, 1)+IF(OR($F337 &gt;= AD$6, $G337 &lt; AC$6), 0, 2)+1)</f>
        <v/>
      </c>
      <c r="AD337" s="71" t="str">
        <f ca="1">INDEX({"","_","-","="},IF(OR($D337 &gt;= AE$6, $E337 &lt; AD$6), 0, 1)+IF(OR($F337 &gt;= AE$6, $G337 &lt; AD$6), 0, 2)+1)</f>
        <v/>
      </c>
      <c r="AE337" s="71" t="str">
        <f ca="1">INDEX({"","_","-","="},IF(OR($D337 &gt;= AF$6, $E337 &lt; AE$6), 0, 1)+IF(OR($F337 &gt;= AF$6, $G337 &lt; AE$6), 0, 2)+1)</f>
        <v/>
      </c>
      <c r="AF337" s="71" t="str">
        <f ca="1">INDEX({"","_","-","="},IF(OR($D337 &gt;= AG$6, $E337 &lt; AF$6), 0, 1)+IF(OR($F337 &gt;= AG$6, $G337 &lt; AF$6), 0, 2)+1)</f>
        <v/>
      </c>
      <c r="AG337" s="71" t="str">
        <f ca="1">INDEX({"","_","-","="},IF(OR($D337 &gt;= AH$6, $E337 &lt; AG$6), 0, 1)+IF(OR($F337 &gt;= AH$6, $G337 &lt; AG$6), 0, 2)+1)</f>
        <v/>
      </c>
      <c r="AH337" s="71" t="str">
        <f ca="1">INDEX({"","_","-","="},IF(OR($D337 &gt;= AI$6, $E337 &lt; AH$6), 0, 1)+IF(OR($F337 &gt;= AI$6, $G337 &lt; AH$6), 0, 2)+1)</f>
        <v/>
      </c>
      <c r="AI337" s="71" t="str">
        <f ca="1">INDEX({"","_","-","="},IF(OR($D337 &gt;= AJ$6, $E337 &lt; AI$6), 0, 1)+IF(OR($F337 &gt;= AJ$6, $G337 &lt; AI$6), 0, 2)+1)</f>
        <v/>
      </c>
      <c r="AJ337" s="71" t="str">
        <f ca="1">INDEX({"","_","-","="},IF(OR($D337 &gt;= AK$6, $E337 &lt; AJ$6), 0, 1)+IF(OR($F337 &gt;= AK$6, $G337 &lt; AJ$6), 0, 2)+1)</f>
        <v/>
      </c>
      <c r="AK337" s="71" t="str">
        <f ca="1">INDEX({"","_","-","="},IF(OR($D337 &gt;= AL$6, $E337 &lt; AK$6), 0, 1)+IF(OR($F337 &gt;= AL$6, $G337 &lt; AK$6), 0, 2)+1)</f>
        <v/>
      </c>
      <c r="AL337" s="71" t="str">
        <f ca="1">INDEX({"","_","-","="},IF(OR($D337 &gt;= AM$6, $E337 &lt; AL$6), 0, 1)+IF(OR($F337 &gt;= AM$6, $G337 &lt; AL$6), 0, 2)+1)</f>
        <v/>
      </c>
      <c r="AM337" s="71" t="str">
        <f ca="1">INDEX({"","_","-","="},IF(OR($D337 &gt;= AN$6, $E337 &lt; AM$6), 0, 1)+IF(OR($F337 &gt;= AN$6, $G337 &lt; AM$6), 0, 2)+1)</f>
        <v/>
      </c>
      <c r="AN337" s="71" t="str">
        <f ca="1">INDEX({"","_","-","="},IF(OR($D337 &gt;= AO$6, $E337 &lt; AN$6), 0, 1)+IF(OR($F337 &gt;= AO$6, $G337 &lt; AN$6), 0, 2)+1)</f>
        <v/>
      </c>
      <c r="AO337" s="71" t="str">
        <f ca="1">INDEX({"","_","-","="},IF(OR($D337 &gt;= AP$6, $E337 &lt; AO$6), 0, 1)+IF(OR($F337 &gt;= AP$6, $G337 &lt; AO$6), 0, 2)+1)</f>
        <v/>
      </c>
      <c r="AP337" s="71" t="str">
        <f ca="1">INDEX({"","_","-","="},IF(OR($D337 &gt;= AQ$6, $E337 &lt; AP$6), 0, 1)+IF(OR($F337 &gt;= AQ$6, $G337 &lt; AP$6), 0, 2)+1)</f>
        <v/>
      </c>
      <c r="AQ337" s="71" t="str">
        <f ca="1">INDEX({"","_","-","="},IF(OR($D337 &gt;= AR$6, $E337 &lt; AQ$6), 0, 1)+IF(OR($F337 &gt;= AR$6, $G337 &lt; AQ$6), 0, 2)+1)</f>
        <v/>
      </c>
      <c r="AR337" s="71" t="str">
        <f ca="1">INDEX({"","_","-","="},IF(OR($D337 &gt;= AS$6, $E337 &lt; AR$6), 0, 1)+IF(OR($F337 &gt;= AS$6, $G337 &lt; AR$6), 0, 2)+1)</f>
        <v/>
      </c>
      <c r="AS337" s="71" t="str">
        <f ca="1">INDEX({"","_","-","="},IF(OR($D337 &gt;= AT$6, $E337 &lt; AS$6), 0, 1)+IF(OR($F337 &gt;= AT$6, $G337 &lt; AS$6), 0, 2)+1)</f>
        <v/>
      </c>
      <c r="AT337" s="71" t="str">
        <f ca="1">INDEX({"","_","-","="},IF(OR($D337 &gt;= AU$6, $E337 &lt; AT$6), 0, 1)+IF(OR($F337 &gt;= AU$6, $G337 &lt; AT$6), 0, 2)+1)</f>
        <v/>
      </c>
      <c r="AU337" s="71" t="str">
        <f ca="1">INDEX({"","_","-","="},IF(OR($D337 &gt;= AV$6, $E337 &lt; AU$6), 0, 1)+IF(OR($F337 &gt;= AV$6, $G337 &lt; AU$6), 0, 2)+1)</f>
        <v/>
      </c>
      <c r="AV337" s="71" t="str">
        <f ca="1">INDEX({"","_","-","="},IF(OR($D337 &gt;= AW$6, $E337 &lt; AV$6), 0, 1)+IF(OR($F337 &gt;= AW$6, $G337 &lt; AV$6), 0, 2)+1)</f>
        <v/>
      </c>
      <c r="AW337" s="71" t="str">
        <f ca="1">INDEX({"","_","-","="},IF(OR($D337 &gt;= AX$6, $E337 &lt; AW$6), 0, 1)+IF(OR($F337 &gt;= AX$6, $G337 &lt; AW$6), 0, 2)+1)</f>
        <v/>
      </c>
      <c r="AX337" s="71" t="str">
        <f ca="1">INDEX({"","_","-","="},IF(OR($D337 &gt;= AY$6, $E337 &lt; AX$6), 0, 1)+IF(OR($F337 &gt;= AY$6, $G337 &lt; AX$6), 0, 2)+1)</f>
        <v/>
      </c>
      <c r="AY337" s="71" t="str">
        <f ca="1">INDEX({"","_","-","="},IF(OR($D337 &gt;= AZ$6, $E337 &lt; AY$6), 0, 1)+IF(OR($F337 &gt;= AZ$6, $G337 &lt; AY$6), 0, 2)+1)</f>
        <v/>
      </c>
      <c r="AZ337" s="71" t="str">
        <f ca="1">INDEX({"","_","-","="},IF(OR($D337 &gt;= BA$6, $E337 &lt; AZ$6), 0, 1)+IF(OR($F337 &gt;= BA$6, $G337 &lt; AZ$6), 0, 2)+1)</f>
        <v/>
      </c>
      <c r="BA337" s="71" t="str">
        <f ca="1">INDEX({"","_","-","="},IF(OR($D337 &gt;= BB$6, $E337 &lt; BA$6), 0, 1)+IF(OR($F337 &gt;= BB$6, $G337 &lt; BA$6), 0, 2)+1)</f>
        <v/>
      </c>
      <c r="BB337" s="71" t="str">
        <f ca="1">INDEX({"","_","-","="},IF(OR($D337 &gt;= BC$6, $E337 &lt; BB$6), 0, 1)+IF(OR($F337 &gt;= BC$6, $G337 &lt; BB$6), 0, 2)+1)</f>
        <v/>
      </c>
      <c r="BC337" s="71" t="str">
        <f ca="1">INDEX({"","_","-","="},IF(OR($D337 &gt;= BD$6, $E337 &lt; BC$6), 0, 1)+IF(OR($F337 &gt;= BD$6, $G337 &lt; BC$6), 0, 2)+1)</f>
        <v/>
      </c>
      <c r="BD337" s="71" t="str">
        <f ca="1">INDEX({"","_","-","="},IF(OR($D337 &gt;= BE$6, $E337 &lt; BD$6), 0, 1)+IF(OR($F337 &gt;= BE$6, $G337 &lt; BD$6), 0, 2)+1)</f>
        <v/>
      </c>
      <c r="BE337" s="71" t="str">
        <f ca="1">INDEX({"","_","-","="},IF(OR($D337 &gt;= BF$6, $E337 &lt; BE$6), 0, 1)+IF(OR($F337 &gt;= BF$6, $G337 &lt; BE$6), 0, 2)+1)</f>
        <v/>
      </c>
      <c r="BF337" s="71" t="str">
        <f ca="1">INDEX({"","_","-","="},IF(OR($D337 &gt;= BG$6, $E337 &lt; BF$6), 0, 1)+IF(OR($F337 &gt;= BG$6, $G337 &lt; BF$6), 0, 2)+1)</f>
        <v/>
      </c>
      <c r="BG337" s="71" t="str">
        <f ca="1">INDEX({"","_","-","="},IF(OR($D337 &gt;= BH$6, $E337 &lt; BG$6), 0, 1)+IF(OR($F337 &gt;= BH$6, $G337 &lt; BG$6), 0, 2)+1)</f>
        <v/>
      </c>
      <c r="BH337" s="71" t="str">
        <f ca="1">INDEX({"","_","-","="},IF(OR($D337 &gt;= BI$6, $E337 &lt; BH$6), 0, 1)+IF(OR($F337 &gt;= BI$6, $G337 &lt; BH$6), 0, 2)+1)</f>
        <v/>
      </c>
      <c r="BI337" s="71" t="str">
        <f ca="1">INDEX({"","_","-","="},IF(OR($D337 &gt;= BJ$6, $E337 &lt; BI$6), 0, 1)+IF(OR($F337 &gt;= BJ$6, $G337 &lt; BI$6), 0, 2)+1)</f>
        <v/>
      </c>
      <c r="BJ337" s="71" t="str">
        <f ca="1">INDEX({"","_","-","="},IF(OR($D337 &gt;= BK$6, $E337 &lt; BJ$6), 0, 1)+IF(OR($F337 &gt;= BK$6, $G337 &lt; BJ$6), 0, 2)+1)</f>
        <v/>
      </c>
      <c r="BK337" s="71" t="str">
        <f ca="1">INDEX({"","_","-","="},IF(OR($D337 &gt;= BL$6, $E337 &lt; BK$6), 0, 1)+IF(OR($F337 &gt;= BL$6, $G337 &lt; BK$6), 0, 2)+1)</f>
        <v/>
      </c>
      <c r="BL337" s="71" t="str">
        <f ca="1">INDEX({"","_","-","="},IF(OR($D337 &gt;= BM$6, $E337 &lt; BL$6), 0, 1)+IF(OR($F337 &gt;= BM$6, $G337 &lt; BL$6), 0, 2)+1)</f>
        <v/>
      </c>
      <c r="BM337" s="71" t="str">
        <f ca="1">INDEX({"","_","-","="},IF(OR($D337 &gt;= BN$6, $E337 &lt; BM$6), 0, 1)+IF(OR($F337 &gt;= BN$6, $G337 &lt; BM$6), 0, 2)+1)</f>
        <v/>
      </c>
      <c r="BN337" s="71" t="str">
        <f ca="1">INDEX({"","_","-","="},IF(OR($D337 &gt;= BO$6, $E337 &lt; BN$6), 0, 1)+IF(OR($F337 &gt;= BO$6, $G337 &lt; BN$6), 0, 2)+1)</f>
        <v/>
      </c>
      <c r="BO337" s="71" t="str">
        <f ca="1">INDEX({"","_","-","="},IF(OR($D337 &gt;= BP$6, $E337 &lt; BO$6), 0, 1)+IF(OR($F337 &gt;= BP$6, $G337 &lt; BO$6), 0, 2)+1)</f>
        <v/>
      </c>
      <c r="BP337" s="71" t="str">
        <f ca="1">INDEX({"","_","-","="},IF(OR($D337 &gt;= BQ$6, $E337 &lt; BP$6), 0, 1)+IF(OR($F337 &gt;= BQ$6, $G337 &lt; BP$6), 0, 2)+1)</f>
        <v/>
      </c>
      <c r="BQ337" s="71" t="str">
        <f ca="1">INDEX({"","_","-","="},IF(OR($D337 &gt;= BR$6, $E337 &lt; BQ$6), 0, 1)+IF(OR($F337 &gt;= BR$6, $G337 &lt; BQ$6), 0, 2)+1)</f>
        <v/>
      </c>
      <c r="BR337" s="71" t="str">
        <f ca="1">INDEX({"","_","-","="},IF(OR($D337 &gt;= BS$6, $E337 &lt; BR$6), 0, 1)+IF(OR($F337 &gt;= BS$6, $G337 &lt; BR$6), 0, 2)+1)</f>
        <v/>
      </c>
      <c r="BS337" s="71" t="str">
        <f ca="1">INDEX({"","_","-","="},IF(OR($D337 &gt;= BT$6, $E337 &lt; BS$6), 0, 1)+IF(OR($F337 &gt;= BT$6, $G337 &lt; BS$6), 0, 2)+1)</f>
        <v/>
      </c>
      <c r="BT337" s="71" t="str">
        <f ca="1">INDEX({"","_","-","="},IF(OR($D337 &gt;= BU$6, $E337 &lt; BT$6), 0, 1)+IF(OR($F337 &gt;= BU$6, $G337 &lt; BT$6), 0, 2)+1)</f>
        <v/>
      </c>
      <c r="BU337" s="71" t="str">
        <f ca="1">INDEX({"","_","-","="},IF(OR($D337 &gt;= BV$6, $E337 &lt; BU$6), 0, 1)+IF(OR($F337 &gt;= BV$6, $G337 &lt; BU$6), 0, 2)+1)</f>
        <v/>
      </c>
      <c r="BV337" s="71" t="str">
        <f ca="1">INDEX({"","_","-","="},IF(OR($D337 &gt;= BW$6, $E337 &lt; BV$6), 0, 1)+IF(OR($F337 &gt;= BW$6, $G337 &lt; BV$6), 0, 2)+1)</f>
        <v/>
      </c>
      <c r="BW337" s="71" t="str">
        <f ca="1">INDEX({"","_","-","="},IF(OR($D337 &gt;= BX$6, $E337 &lt; BW$6), 0, 1)+IF(OR($F337 &gt;= BX$6, $G337 &lt; BW$6), 0, 2)+1)</f>
        <v/>
      </c>
      <c r="BX337" s="71" t="str">
        <f ca="1">INDEX({"","_","-","="},IF(OR($D337 &gt;= BY$6, $E337 &lt; BX$6), 0, 1)+IF(OR($F337 &gt;= BY$6, $G337 &lt; BX$6), 0, 2)+1)</f>
        <v/>
      </c>
      <c r="BY337" s="71" t="str">
        <f ca="1">INDEX({"","_","-","="},IF(OR($D337 &gt;= BZ$6, $E337 &lt; BY$6), 0, 1)+IF(OR($F337 &gt;= BZ$6, $G337 &lt; BY$6), 0, 2)+1)</f>
        <v/>
      </c>
      <c r="BZ337" s="71" t="str">
        <f ca="1">INDEX({"","_","-","="},IF(OR($D337 &gt;= CA$6, $E337 &lt; BZ$6), 0, 1)+IF(OR($F337 &gt;= CA$6, $G337 &lt; BZ$6), 0, 2)+1)</f>
        <v/>
      </c>
      <c r="CA337" s="71" t="str">
        <f ca="1">INDEX({"","_","-","="},IF(OR($D337 &gt;= CB$6, $E337 &lt; CA$6), 0, 1)+IF(OR($F337 &gt;= CB$6, $G337 &lt; CA$6), 0, 2)+1)</f>
        <v/>
      </c>
      <c r="CB337" s="71" t="str">
        <f ca="1">INDEX({"","_","-","="},IF(OR($D337 &gt;= CC$6, $E337 &lt; CB$6), 0, 1)+IF(OR($F337 &gt;= CC$6, $G337 &lt; CB$6), 0, 2)+1)</f>
        <v/>
      </c>
      <c r="CC337" s="71" t="str">
        <f ca="1">INDEX({"","_","-","="},IF(OR($D337 &gt;= CD$6, $E337 &lt; CC$6), 0, 1)+IF(OR($F337 &gt;= CD$6, $G337 &lt; CC$6), 0, 2)+1)</f>
        <v/>
      </c>
      <c r="CD337" s="71" t="str">
        <f ca="1">INDEX({"","_","-","="},IF(OR($D337 &gt;= CE$6, $E337 &lt; CD$6), 0, 1)+IF(OR($F337 &gt;= CE$6, $G337 &lt; CD$6), 0, 2)+1)</f>
        <v/>
      </c>
    </row>
    <row r="338" spans="1:82">
      <c r="A338" s="8" t="str">
        <f ca="1">IF('临-进度'!N333,'临-进度'!$A333,"")</f>
        <v/>
      </c>
      <c r="B338" s="8" t="str">
        <f ca="1">IF('临-进度'!N333,'临-进度'!$B333,"")</f>
        <v/>
      </c>
      <c r="C338" s="8" t="str">
        <f ca="1">IF('临-进度'!N333,'临-进度'!$F333,"")</f>
        <v/>
      </c>
      <c r="D338" s="42" t="str">
        <f ca="1">IF('临-进度'!$N333,'临-进度'!$J333,"")</f>
        <v/>
      </c>
      <c r="E338" s="42" t="str">
        <f ca="1">IF('临-进度'!$N333,'临-进度'!$AF333,"")</f>
        <v/>
      </c>
      <c r="F338" s="42" t="str">
        <f ca="1">IF('临-进度'!$N333,'临-进度'!$K333,"")</f>
        <v/>
      </c>
      <c r="G338" s="76" t="str">
        <f ca="1">IF('临-进度'!$N333,'临-进度'!$AG333,"")</f>
        <v/>
      </c>
      <c r="H338" s="71" t="str">
        <f ca="1">INDEX({"","_","-","="},IF(OR($D338 &gt;= I$6, $E338 &lt; H$6), 0, 1)+IF(OR($F338 &gt;= I$6, $G338 &lt; H$6), 0, 2)+1)</f>
        <v/>
      </c>
      <c r="I338" s="71" t="str">
        <f ca="1">INDEX({"","_","-","="},IF(OR($D338 &gt;= J$6, $E338 &lt; I$6), 0, 1)+IF(OR($F338 &gt;= J$6, $G338 &lt; I$6), 0, 2)+1)</f>
        <v/>
      </c>
      <c r="J338" s="71" t="str">
        <f ca="1">INDEX({"","_","-","="},IF(OR($D338 &gt;= K$6, $E338 &lt; J$6), 0, 1)+IF(OR($F338 &gt;= K$6, $G338 &lt; J$6), 0, 2)+1)</f>
        <v/>
      </c>
      <c r="K338" s="71" t="str">
        <f ca="1">INDEX({"","_","-","="},IF(OR($D338 &gt;= L$6, $E338 &lt; K$6), 0, 1)+IF(OR($F338 &gt;= L$6, $G338 &lt; K$6), 0, 2)+1)</f>
        <v/>
      </c>
      <c r="L338" s="71" t="str">
        <f ca="1">INDEX({"","_","-","="},IF(OR($D338 &gt;= M$6, $E338 &lt; L$6), 0, 1)+IF(OR($F338 &gt;= M$6, $G338 &lt; L$6), 0, 2)+1)</f>
        <v/>
      </c>
      <c r="M338" s="71" t="str">
        <f ca="1">INDEX({"","_","-","="},IF(OR($D338 &gt;= N$6, $E338 &lt; M$6), 0, 1)+IF(OR($F338 &gt;= N$6, $G338 &lt; M$6), 0, 2)+1)</f>
        <v/>
      </c>
      <c r="N338" s="71" t="str">
        <f ca="1">INDEX({"","_","-","="},IF(OR($D338 &gt;= O$6, $E338 &lt; N$6), 0, 1)+IF(OR($F338 &gt;= O$6, $G338 &lt; N$6), 0, 2)+1)</f>
        <v/>
      </c>
      <c r="O338" s="71" t="str">
        <f ca="1">INDEX({"","_","-","="},IF(OR($D338 &gt;= P$6, $E338 &lt; O$6), 0, 1)+IF(OR($F338 &gt;= P$6, $G338 &lt; O$6), 0, 2)+1)</f>
        <v/>
      </c>
      <c r="P338" s="71" t="str">
        <f ca="1">INDEX({"","_","-","="},IF(OR($D338 &gt;= Q$6, $E338 &lt; P$6), 0, 1)+IF(OR($F338 &gt;= Q$6, $G338 &lt; P$6), 0, 2)+1)</f>
        <v/>
      </c>
      <c r="Q338" s="71" t="str">
        <f ca="1">INDEX({"","_","-","="},IF(OR($D338 &gt;= R$6, $E338 &lt; Q$6), 0, 1)+IF(OR($F338 &gt;= R$6, $G338 &lt; Q$6), 0, 2)+1)</f>
        <v/>
      </c>
      <c r="R338" s="71" t="str">
        <f ca="1">INDEX({"","_","-","="},IF(OR($D338 &gt;= S$6, $E338 &lt; R$6), 0, 1)+IF(OR($F338 &gt;= S$6, $G338 &lt; R$6), 0, 2)+1)</f>
        <v/>
      </c>
      <c r="S338" s="71" t="str">
        <f ca="1">INDEX({"","_","-","="},IF(OR($D338 &gt;= T$6, $E338 &lt; S$6), 0, 1)+IF(OR($F338 &gt;= T$6, $G338 &lt; S$6), 0, 2)+1)</f>
        <v/>
      </c>
      <c r="T338" s="71" t="str">
        <f ca="1">INDEX({"","_","-","="},IF(OR($D338 &gt;= U$6, $E338 &lt; T$6), 0, 1)+IF(OR($F338 &gt;= U$6, $G338 &lt; T$6), 0, 2)+1)</f>
        <v/>
      </c>
      <c r="U338" s="71" t="str">
        <f ca="1">INDEX({"","_","-","="},IF(OR($D338 &gt;= V$6, $E338 &lt; U$6), 0, 1)+IF(OR($F338 &gt;= V$6, $G338 &lt; U$6), 0, 2)+1)</f>
        <v/>
      </c>
      <c r="V338" s="71" t="str">
        <f ca="1">INDEX({"","_","-","="},IF(OR($D338 &gt;= W$6, $E338 &lt; V$6), 0, 1)+IF(OR($F338 &gt;= W$6, $G338 &lt; V$6), 0, 2)+1)</f>
        <v/>
      </c>
      <c r="W338" s="71" t="str">
        <f ca="1">INDEX({"","_","-","="},IF(OR($D338 &gt;= X$6, $E338 &lt; W$6), 0, 1)+IF(OR($F338 &gt;= X$6, $G338 &lt; W$6), 0, 2)+1)</f>
        <v/>
      </c>
      <c r="X338" s="71" t="str">
        <f ca="1">INDEX({"","_","-","="},IF(OR($D338 &gt;= Y$6, $E338 &lt; X$6), 0, 1)+IF(OR($F338 &gt;= Y$6, $G338 &lt; X$6), 0, 2)+1)</f>
        <v/>
      </c>
      <c r="Y338" s="71" t="str">
        <f ca="1">INDEX({"","_","-","="},IF(OR($D338 &gt;= Z$6, $E338 &lt; Y$6), 0, 1)+IF(OR($F338 &gt;= Z$6, $G338 &lt; Y$6), 0, 2)+1)</f>
        <v/>
      </c>
      <c r="Z338" s="71" t="str">
        <f ca="1">INDEX({"","_","-","="},IF(OR($D338 &gt;= AA$6, $E338 &lt; Z$6), 0, 1)+IF(OR($F338 &gt;= AA$6, $G338 &lt; Z$6), 0, 2)+1)</f>
        <v/>
      </c>
      <c r="AA338" s="71" t="str">
        <f ca="1">INDEX({"","_","-","="},IF(OR($D338 &gt;= AB$6, $E338 &lt; AA$6), 0, 1)+IF(OR($F338 &gt;= AB$6, $G338 &lt; AA$6), 0, 2)+1)</f>
        <v/>
      </c>
      <c r="AB338" s="71" t="str">
        <f ca="1">INDEX({"","_","-","="},IF(OR($D338 &gt;= AC$6, $E338 &lt; AB$6), 0, 1)+IF(OR($F338 &gt;= AC$6, $G338 &lt; AB$6), 0, 2)+1)</f>
        <v/>
      </c>
      <c r="AC338" s="71" t="str">
        <f ca="1">INDEX({"","_","-","="},IF(OR($D338 &gt;= AD$6, $E338 &lt; AC$6), 0, 1)+IF(OR($F338 &gt;= AD$6, $G338 &lt; AC$6), 0, 2)+1)</f>
        <v/>
      </c>
      <c r="AD338" s="71" t="str">
        <f ca="1">INDEX({"","_","-","="},IF(OR($D338 &gt;= AE$6, $E338 &lt; AD$6), 0, 1)+IF(OR($F338 &gt;= AE$6, $G338 &lt; AD$6), 0, 2)+1)</f>
        <v/>
      </c>
      <c r="AE338" s="71" t="str">
        <f ca="1">INDEX({"","_","-","="},IF(OR($D338 &gt;= AF$6, $E338 &lt; AE$6), 0, 1)+IF(OR($F338 &gt;= AF$6, $G338 &lt; AE$6), 0, 2)+1)</f>
        <v/>
      </c>
      <c r="AF338" s="71" t="str">
        <f ca="1">INDEX({"","_","-","="},IF(OR($D338 &gt;= AG$6, $E338 &lt; AF$6), 0, 1)+IF(OR($F338 &gt;= AG$6, $G338 &lt; AF$6), 0, 2)+1)</f>
        <v/>
      </c>
      <c r="AG338" s="71" t="str">
        <f ca="1">INDEX({"","_","-","="},IF(OR($D338 &gt;= AH$6, $E338 &lt; AG$6), 0, 1)+IF(OR($F338 &gt;= AH$6, $G338 &lt; AG$6), 0, 2)+1)</f>
        <v/>
      </c>
      <c r="AH338" s="71" t="str">
        <f ca="1">INDEX({"","_","-","="},IF(OR($D338 &gt;= AI$6, $E338 &lt; AH$6), 0, 1)+IF(OR($F338 &gt;= AI$6, $G338 &lt; AH$6), 0, 2)+1)</f>
        <v/>
      </c>
      <c r="AI338" s="71" t="str">
        <f ca="1">INDEX({"","_","-","="},IF(OR($D338 &gt;= AJ$6, $E338 &lt; AI$6), 0, 1)+IF(OR($F338 &gt;= AJ$6, $G338 &lt; AI$6), 0, 2)+1)</f>
        <v/>
      </c>
      <c r="AJ338" s="71" t="str">
        <f ca="1">INDEX({"","_","-","="},IF(OR($D338 &gt;= AK$6, $E338 &lt; AJ$6), 0, 1)+IF(OR($F338 &gt;= AK$6, $G338 &lt; AJ$6), 0, 2)+1)</f>
        <v/>
      </c>
      <c r="AK338" s="71" t="str">
        <f ca="1">INDEX({"","_","-","="},IF(OR($D338 &gt;= AL$6, $E338 &lt; AK$6), 0, 1)+IF(OR($F338 &gt;= AL$6, $G338 &lt; AK$6), 0, 2)+1)</f>
        <v/>
      </c>
      <c r="AL338" s="71" t="str">
        <f ca="1">INDEX({"","_","-","="},IF(OR($D338 &gt;= AM$6, $E338 &lt; AL$6), 0, 1)+IF(OR($F338 &gt;= AM$6, $G338 &lt; AL$6), 0, 2)+1)</f>
        <v/>
      </c>
      <c r="AM338" s="71" t="str">
        <f ca="1">INDEX({"","_","-","="},IF(OR($D338 &gt;= AN$6, $E338 &lt; AM$6), 0, 1)+IF(OR($F338 &gt;= AN$6, $G338 &lt; AM$6), 0, 2)+1)</f>
        <v/>
      </c>
      <c r="AN338" s="71" t="str">
        <f ca="1">INDEX({"","_","-","="},IF(OR($D338 &gt;= AO$6, $E338 &lt; AN$6), 0, 1)+IF(OR($F338 &gt;= AO$6, $G338 &lt; AN$6), 0, 2)+1)</f>
        <v/>
      </c>
      <c r="AO338" s="71" t="str">
        <f ca="1">INDEX({"","_","-","="},IF(OR($D338 &gt;= AP$6, $E338 &lt; AO$6), 0, 1)+IF(OR($F338 &gt;= AP$6, $G338 &lt; AO$6), 0, 2)+1)</f>
        <v/>
      </c>
      <c r="AP338" s="71" t="str">
        <f ca="1">INDEX({"","_","-","="},IF(OR($D338 &gt;= AQ$6, $E338 &lt; AP$6), 0, 1)+IF(OR($F338 &gt;= AQ$6, $G338 &lt; AP$6), 0, 2)+1)</f>
        <v/>
      </c>
      <c r="AQ338" s="71" t="str">
        <f ca="1">INDEX({"","_","-","="},IF(OR($D338 &gt;= AR$6, $E338 &lt; AQ$6), 0, 1)+IF(OR($F338 &gt;= AR$6, $G338 &lt; AQ$6), 0, 2)+1)</f>
        <v/>
      </c>
      <c r="AR338" s="71" t="str">
        <f ca="1">INDEX({"","_","-","="},IF(OR($D338 &gt;= AS$6, $E338 &lt; AR$6), 0, 1)+IF(OR($F338 &gt;= AS$6, $G338 &lt; AR$6), 0, 2)+1)</f>
        <v/>
      </c>
      <c r="AS338" s="71" t="str">
        <f ca="1">INDEX({"","_","-","="},IF(OR($D338 &gt;= AT$6, $E338 &lt; AS$6), 0, 1)+IF(OR($F338 &gt;= AT$6, $G338 &lt; AS$6), 0, 2)+1)</f>
        <v/>
      </c>
      <c r="AT338" s="71" t="str">
        <f ca="1">INDEX({"","_","-","="},IF(OR($D338 &gt;= AU$6, $E338 &lt; AT$6), 0, 1)+IF(OR($F338 &gt;= AU$6, $G338 &lt; AT$6), 0, 2)+1)</f>
        <v/>
      </c>
      <c r="AU338" s="71" t="str">
        <f ca="1">INDEX({"","_","-","="},IF(OR($D338 &gt;= AV$6, $E338 &lt; AU$6), 0, 1)+IF(OR($F338 &gt;= AV$6, $G338 &lt; AU$6), 0, 2)+1)</f>
        <v/>
      </c>
      <c r="AV338" s="71" t="str">
        <f ca="1">INDEX({"","_","-","="},IF(OR($D338 &gt;= AW$6, $E338 &lt; AV$6), 0, 1)+IF(OR($F338 &gt;= AW$6, $G338 &lt; AV$6), 0, 2)+1)</f>
        <v/>
      </c>
      <c r="AW338" s="71" t="str">
        <f ca="1">INDEX({"","_","-","="},IF(OR($D338 &gt;= AX$6, $E338 &lt; AW$6), 0, 1)+IF(OR($F338 &gt;= AX$6, $G338 &lt; AW$6), 0, 2)+1)</f>
        <v/>
      </c>
      <c r="AX338" s="71" t="str">
        <f ca="1">INDEX({"","_","-","="},IF(OR($D338 &gt;= AY$6, $E338 &lt; AX$6), 0, 1)+IF(OR($F338 &gt;= AY$6, $G338 &lt; AX$6), 0, 2)+1)</f>
        <v/>
      </c>
      <c r="AY338" s="71" t="str">
        <f ca="1">INDEX({"","_","-","="},IF(OR($D338 &gt;= AZ$6, $E338 &lt; AY$6), 0, 1)+IF(OR($F338 &gt;= AZ$6, $G338 &lt; AY$6), 0, 2)+1)</f>
        <v/>
      </c>
      <c r="AZ338" s="71" t="str">
        <f ca="1">INDEX({"","_","-","="},IF(OR($D338 &gt;= BA$6, $E338 &lt; AZ$6), 0, 1)+IF(OR($F338 &gt;= BA$6, $G338 &lt; AZ$6), 0, 2)+1)</f>
        <v/>
      </c>
      <c r="BA338" s="71" t="str">
        <f ca="1">INDEX({"","_","-","="},IF(OR($D338 &gt;= BB$6, $E338 &lt; BA$6), 0, 1)+IF(OR($F338 &gt;= BB$6, $G338 &lt; BA$6), 0, 2)+1)</f>
        <v/>
      </c>
      <c r="BB338" s="71" t="str">
        <f ca="1">INDEX({"","_","-","="},IF(OR($D338 &gt;= BC$6, $E338 &lt; BB$6), 0, 1)+IF(OR($F338 &gt;= BC$6, $G338 &lt; BB$6), 0, 2)+1)</f>
        <v/>
      </c>
      <c r="BC338" s="71" t="str">
        <f ca="1">INDEX({"","_","-","="},IF(OR($D338 &gt;= BD$6, $E338 &lt; BC$6), 0, 1)+IF(OR($F338 &gt;= BD$6, $G338 &lt; BC$6), 0, 2)+1)</f>
        <v/>
      </c>
      <c r="BD338" s="71" t="str">
        <f ca="1">INDEX({"","_","-","="},IF(OR($D338 &gt;= BE$6, $E338 &lt; BD$6), 0, 1)+IF(OR($F338 &gt;= BE$6, $G338 &lt; BD$6), 0, 2)+1)</f>
        <v/>
      </c>
      <c r="BE338" s="71" t="str">
        <f ca="1">INDEX({"","_","-","="},IF(OR($D338 &gt;= BF$6, $E338 &lt; BE$6), 0, 1)+IF(OR($F338 &gt;= BF$6, $G338 &lt; BE$6), 0, 2)+1)</f>
        <v/>
      </c>
      <c r="BF338" s="71" t="str">
        <f ca="1">INDEX({"","_","-","="},IF(OR($D338 &gt;= BG$6, $E338 &lt; BF$6), 0, 1)+IF(OR($F338 &gt;= BG$6, $G338 &lt; BF$6), 0, 2)+1)</f>
        <v/>
      </c>
      <c r="BG338" s="71" t="str">
        <f ca="1">INDEX({"","_","-","="},IF(OR($D338 &gt;= BH$6, $E338 &lt; BG$6), 0, 1)+IF(OR($F338 &gt;= BH$6, $G338 &lt; BG$6), 0, 2)+1)</f>
        <v/>
      </c>
      <c r="BH338" s="71" t="str">
        <f ca="1">INDEX({"","_","-","="},IF(OR($D338 &gt;= BI$6, $E338 &lt; BH$6), 0, 1)+IF(OR($F338 &gt;= BI$6, $G338 &lt; BH$6), 0, 2)+1)</f>
        <v/>
      </c>
      <c r="BI338" s="71" t="str">
        <f ca="1">INDEX({"","_","-","="},IF(OR($D338 &gt;= BJ$6, $E338 &lt; BI$6), 0, 1)+IF(OR($F338 &gt;= BJ$6, $G338 &lt; BI$6), 0, 2)+1)</f>
        <v/>
      </c>
      <c r="BJ338" s="71" t="str">
        <f ca="1">INDEX({"","_","-","="},IF(OR($D338 &gt;= BK$6, $E338 &lt; BJ$6), 0, 1)+IF(OR($F338 &gt;= BK$6, $G338 &lt; BJ$6), 0, 2)+1)</f>
        <v/>
      </c>
      <c r="BK338" s="71" t="str">
        <f ca="1">INDEX({"","_","-","="},IF(OR($D338 &gt;= BL$6, $E338 &lt; BK$6), 0, 1)+IF(OR($F338 &gt;= BL$6, $G338 &lt; BK$6), 0, 2)+1)</f>
        <v/>
      </c>
      <c r="BL338" s="71" t="str">
        <f ca="1">INDEX({"","_","-","="},IF(OR($D338 &gt;= BM$6, $E338 &lt; BL$6), 0, 1)+IF(OR($F338 &gt;= BM$6, $G338 &lt; BL$6), 0, 2)+1)</f>
        <v/>
      </c>
      <c r="BM338" s="71" t="str">
        <f ca="1">INDEX({"","_","-","="},IF(OR($D338 &gt;= BN$6, $E338 &lt; BM$6), 0, 1)+IF(OR($F338 &gt;= BN$6, $G338 &lt; BM$6), 0, 2)+1)</f>
        <v/>
      </c>
      <c r="BN338" s="71" t="str">
        <f ca="1">INDEX({"","_","-","="},IF(OR($D338 &gt;= BO$6, $E338 &lt; BN$6), 0, 1)+IF(OR($F338 &gt;= BO$6, $G338 &lt; BN$6), 0, 2)+1)</f>
        <v/>
      </c>
      <c r="BO338" s="71" t="str">
        <f ca="1">INDEX({"","_","-","="},IF(OR($D338 &gt;= BP$6, $E338 &lt; BO$6), 0, 1)+IF(OR($F338 &gt;= BP$6, $G338 &lt; BO$6), 0, 2)+1)</f>
        <v/>
      </c>
      <c r="BP338" s="71" t="str">
        <f ca="1">INDEX({"","_","-","="},IF(OR($D338 &gt;= BQ$6, $E338 &lt; BP$6), 0, 1)+IF(OR($F338 &gt;= BQ$6, $G338 &lt; BP$6), 0, 2)+1)</f>
        <v/>
      </c>
      <c r="BQ338" s="71" t="str">
        <f ca="1">INDEX({"","_","-","="},IF(OR($D338 &gt;= BR$6, $E338 &lt; BQ$6), 0, 1)+IF(OR($F338 &gt;= BR$6, $G338 &lt; BQ$6), 0, 2)+1)</f>
        <v/>
      </c>
      <c r="BR338" s="71" t="str">
        <f ca="1">INDEX({"","_","-","="},IF(OR($D338 &gt;= BS$6, $E338 &lt; BR$6), 0, 1)+IF(OR($F338 &gt;= BS$6, $G338 &lt; BR$6), 0, 2)+1)</f>
        <v/>
      </c>
      <c r="BS338" s="71" t="str">
        <f ca="1">INDEX({"","_","-","="},IF(OR($D338 &gt;= BT$6, $E338 &lt; BS$6), 0, 1)+IF(OR($F338 &gt;= BT$6, $G338 &lt; BS$6), 0, 2)+1)</f>
        <v/>
      </c>
      <c r="BT338" s="71" t="str">
        <f ca="1">INDEX({"","_","-","="},IF(OR($D338 &gt;= BU$6, $E338 &lt; BT$6), 0, 1)+IF(OR($F338 &gt;= BU$6, $G338 &lt; BT$6), 0, 2)+1)</f>
        <v/>
      </c>
      <c r="BU338" s="71" t="str">
        <f ca="1">INDEX({"","_","-","="},IF(OR($D338 &gt;= BV$6, $E338 &lt; BU$6), 0, 1)+IF(OR($F338 &gt;= BV$6, $G338 &lt; BU$6), 0, 2)+1)</f>
        <v/>
      </c>
      <c r="BV338" s="71" t="str">
        <f ca="1">INDEX({"","_","-","="},IF(OR($D338 &gt;= BW$6, $E338 &lt; BV$6), 0, 1)+IF(OR($F338 &gt;= BW$6, $G338 &lt; BV$6), 0, 2)+1)</f>
        <v/>
      </c>
      <c r="BW338" s="71" t="str">
        <f ca="1">INDEX({"","_","-","="},IF(OR($D338 &gt;= BX$6, $E338 &lt; BW$6), 0, 1)+IF(OR($F338 &gt;= BX$6, $G338 &lt; BW$6), 0, 2)+1)</f>
        <v/>
      </c>
      <c r="BX338" s="71" t="str">
        <f ca="1">INDEX({"","_","-","="},IF(OR($D338 &gt;= BY$6, $E338 &lt; BX$6), 0, 1)+IF(OR($F338 &gt;= BY$6, $G338 &lt; BX$6), 0, 2)+1)</f>
        <v/>
      </c>
      <c r="BY338" s="71" t="str">
        <f ca="1">INDEX({"","_","-","="},IF(OR($D338 &gt;= BZ$6, $E338 &lt; BY$6), 0, 1)+IF(OR($F338 &gt;= BZ$6, $G338 &lt; BY$6), 0, 2)+1)</f>
        <v/>
      </c>
      <c r="BZ338" s="71" t="str">
        <f ca="1">INDEX({"","_","-","="},IF(OR($D338 &gt;= CA$6, $E338 &lt; BZ$6), 0, 1)+IF(OR($F338 &gt;= CA$6, $G338 &lt; BZ$6), 0, 2)+1)</f>
        <v/>
      </c>
      <c r="CA338" s="71" t="str">
        <f ca="1">INDEX({"","_","-","="},IF(OR($D338 &gt;= CB$6, $E338 &lt; CA$6), 0, 1)+IF(OR($F338 &gt;= CB$6, $G338 &lt; CA$6), 0, 2)+1)</f>
        <v/>
      </c>
      <c r="CB338" s="71" t="str">
        <f ca="1">INDEX({"","_","-","="},IF(OR($D338 &gt;= CC$6, $E338 &lt; CB$6), 0, 1)+IF(OR($F338 &gt;= CC$6, $G338 &lt; CB$6), 0, 2)+1)</f>
        <v/>
      </c>
      <c r="CC338" s="71" t="str">
        <f ca="1">INDEX({"","_","-","="},IF(OR($D338 &gt;= CD$6, $E338 &lt; CC$6), 0, 1)+IF(OR($F338 &gt;= CD$6, $G338 &lt; CC$6), 0, 2)+1)</f>
        <v/>
      </c>
      <c r="CD338" s="71" t="str">
        <f ca="1">INDEX({"","_","-","="},IF(OR($D338 &gt;= CE$6, $E338 &lt; CD$6), 0, 1)+IF(OR($F338 &gt;= CE$6, $G338 &lt; CD$6), 0, 2)+1)</f>
        <v/>
      </c>
    </row>
    <row r="339" spans="1:82">
      <c r="A339" s="8" t="str">
        <f ca="1">IF('临-进度'!N334,'临-进度'!$A334,"")</f>
        <v/>
      </c>
      <c r="B339" s="8" t="str">
        <f ca="1">IF('临-进度'!N334,'临-进度'!$B334,"")</f>
        <v/>
      </c>
      <c r="C339" s="8" t="str">
        <f ca="1">IF('临-进度'!N334,'临-进度'!$F334,"")</f>
        <v/>
      </c>
      <c r="D339" s="42" t="str">
        <f ca="1">IF('临-进度'!$N334,'临-进度'!$J334,"")</f>
        <v/>
      </c>
      <c r="E339" s="42" t="str">
        <f ca="1">IF('临-进度'!$N334,'临-进度'!$AF334,"")</f>
        <v/>
      </c>
      <c r="F339" s="42" t="str">
        <f ca="1">IF('临-进度'!$N334,'临-进度'!$K334,"")</f>
        <v/>
      </c>
      <c r="G339" s="76" t="str">
        <f ca="1">IF('临-进度'!$N334,'临-进度'!$AG334,"")</f>
        <v/>
      </c>
      <c r="H339" s="71" t="str">
        <f ca="1">INDEX({"","_","-","="},IF(OR($D339 &gt;= I$6, $E339 &lt; H$6), 0, 1)+IF(OR($F339 &gt;= I$6, $G339 &lt; H$6), 0, 2)+1)</f>
        <v/>
      </c>
      <c r="I339" s="71" t="str">
        <f ca="1">INDEX({"","_","-","="},IF(OR($D339 &gt;= J$6, $E339 &lt; I$6), 0, 1)+IF(OR($F339 &gt;= J$6, $G339 &lt; I$6), 0, 2)+1)</f>
        <v/>
      </c>
      <c r="J339" s="71" t="str">
        <f ca="1">INDEX({"","_","-","="},IF(OR($D339 &gt;= K$6, $E339 &lt; J$6), 0, 1)+IF(OR($F339 &gt;= K$6, $G339 &lt; J$6), 0, 2)+1)</f>
        <v/>
      </c>
      <c r="K339" s="71" t="str">
        <f ca="1">INDEX({"","_","-","="},IF(OR($D339 &gt;= L$6, $E339 &lt; K$6), 0, 1)+IF(OR($F339 &gt;= L$6, $G339 &lt; K$6), 0, 2)+1)</f>
        <v/>
      </c>
      <c r="L339" s="71" t="str">
        <f ca="1">INDEX({"","_","-","="},IF(OR($D339 &gt;= M$6, $E339 &lt; L$6), 0, 1)+IF(OR($F339 &gt;= M$6, $G339 &lt; L$6), 0, 2)+1)</f>
        <v/>
      </c>
      <c r="M339" s="71" t="str">
        <f ca="1">INDEX({"","_","-","="},IF(OR($D339 &gt;= N$6, $E339 &lt; M$6), 0, 1)+IF(OR($F339 &gt;= N$6, $G339 &lt; M$6), 0, 2)+1)</f>
        <v/>
      </c>
      <c r="N339" s="71" t="str">
        <f ca="1">INDEX({"","_","-","="},IF(OR($D339 &gt;= O$6, $E339 &lt; N$6), 0, 1)+IF(OR($F339 &gt;= O$6, $G339 &lt; N$6), 0, 2)+1)</f>
        <v/>
      </c>
      <c r="O339" s="71" t="str">
        <f ca="1">INDEX({"","_","-","="},IF(OR($D339 &gt;= P$6, $E339 &lt; O$6), 0, 1)+IF(OR($F339 &gt;= P$6, $G339 &lt; O$6), 0, 2)+1)</f>
        <v/>
      </c>
      <c r="P339" s="71" t="str">
        <f ca="1">INDEX({"","_","-","="},IF(OR($D339 &gt;= Q$6, $E339 &lt; P$6), 0, 1)+IF(OR($F339 &gt;= Q$6, $G339 &lt; P$6), 0, 2)+1)</f>
        <v/>
      </c>
      <c r="Q339" s="71" t="str">
        <f ca="1">INDEX({"","_","-","="},IF(OR($D339 &gt;= R$6, $E339 &lt; Q$6), 0, 1)+IF(OR($F339 &gt;= R$6, $G339 &lt; Q$6), 0, 2)+1)</f>
        <v/>
      </c>
      <c r="R339" s="71" t="str">
        <f ca="1">INDEX({"","_","-","="},IF(OR($D339 &gt;= S$6, $E339 &lt; R$6), 0, 1)+IF(OR($F339 &gt;= S$6, $G339 &lt; R$6), 0, 2)+1)</f>
        <v/>
      </c>
      <c r="S339" s="71" t="str">
        <f ca="1">INDEX({"","_","-","="},IF(OR($D339 &gt;= T$6, $E339 &lt; S$6), 0, 1)+IF(OR($F339 &gt;= T$6, $G339 &lt; S$6), 0, 2)+1)</f>
        <v/>
      </c>
      <c r="T339" s="71" t="str">
        <f ca="1">INDEX({"","_","-","="},IF(OR($D339 &gt;= U$6, $E339 &lt; T$6), 0, 1)+IF(OR($F339 &gt;= U$6, $G339 &lt; T$6), 0, 2)+1)</f>
        <v/>
      </c>
      <c r="U339" s="71" t="str">
        <f ca="1">INDEX({"","_","-","="},IF(OR($D339 &gt;= V$6, $E339 &lt; U$6), 0, 1)+IF(OR($F339 &gt;= V$6, $G339 &lt; U$6), 0, 2)+1)</f>
        <v/>
      </c>
      <c r="V339" s="71" t="str">
        <f ca="1">INDEX({"","_","-","="},IF(OR($D339 &gt;= W$6, $E339 &lt; V$6), 0, 1)+IF(OR($F339 &gt;= W$6, $G339 &lt; V$6), 0, 2)+1)</f>
        <v/>
      </c>
      <c r="W339" s="71" t="str">
        <f ca="1">INDEX({"","_","-","="},IF(OR($D339 &gt;= X$6, $E339 &lt; W$6), 0, 1)+IF(OR($F339 &gt;= X$6, $G339 &lt; W$6), 0, 2)+1)</f>
        <v/>
      </c>
      <c r="X339" s="71" t="str">
        <f ca="1">INDEX({"","_","-","="},IF(OR($D339 &gt;= Y$6, $E339 &lt; X$6), 0, 1)+IF(OR($F339 &gt;= Y$6, $G339 &lt; X$6), 0, 2)+1)</f>
        <v/>
      </c>
      <c r="Y339" s="71" t="str">
        <f ca="1">INDEX({"","_","-","="},IF(OR($D339 &gt;= Z$6, $E339 &lt; Y$6), 0, 1)+IF(OR($F339 &gt;= Z$6, $G339 &lt; Y$6), 0, 2)+1)</f>
        <v/>
      </c>
      <c r="Z339" s="71" t="str">
        <f ca="1">INDEX({"","_","-","="},IF(OR($D339 &gt;= AA$6, $E339 &lt; Z$6), 0, 1)+IF(OR($F339 &gt;= AA$6, $G339 &lt; Z$6), 0, 2)+1)</f>
        <v/>
      </c>
      <c r="AA339" s="71" t="str">
        <f ca="1">INDEX({"","_","-","="},IF(OR($D339 &gt;= AB$6, $E339 &lt; AA$6), 0, 1)+IF(OR($F339 &gt;= AB$6, $G339 &lt; AA$6), 0, 2)+1)</f>
        <v/>
      </c>
      <c r="AB339" s="71" t="str">
        <f ca="1">INDEX({"","_","-","="},IF(OR($D339 &gt;= AC$6, $E339 &lt; AB$6), 0, 1)+IF(OR($F339 &gt;= AC$6, $G339 &lt; AB$6), 0, 2)+1)</f>
        <v/>
      </c>
      <c r="AC339" s="71" t="str">
        <f ca="1">INDEX({"","_","-","="},IF(OR($D339 &gt;= AD$6, $E339 &lt; AC$6), 0, 1)+IF(OR($F339 &gt;= AD$6, $G339 &lt; AC$6), 0, 2)+1)</f>
        <v/>
      </c>
      <c r="AD339" s="71" t="str">
        <f ca="1">INDEX({"","_","-","="},IF(OR($D339 &gt;= AE$6, $E339 &lt; AD$6), 0, 1)+IF(OR($F339 &gt;= AE$6, $G339 &lt; AD$6), 0, 2)+1)</f>
        <v/>
      </c>
      <c r="AE339" s="71" t="str">
        <f ca="1">INDEX({"","_","-","="},IF(OR($D339 &gt;= AF$6, $E339 &lt; AE$6), 0, 1)+IF(OR($F339 &gt;= AF$6, $G339 &lt; AE$6), 0, 2)+1)</f>
        <v/>
      </c>
      <c r="AF339" s="71" t="str">
        <f ca="1">INDEX({"","_","-","="},IF(OR($D339 &gt;= AG$6, $E339 &lt; AF$6), 0, 1)+IF(OR($F339 &gt;= AG$6, $G339 &lt; AF$6), 0, 2)+1)</f>
        <v/>
      </c>
      <c r="AG339" s="71" t="str">
        <f ca="1">INDEX({"","_","-","="},IF(OR($D339 &gt;= AH$6, $E339 &lt; AG$6), 0, 1)+IF(OR($F339 &gt;= AH$6, $G339 &lt; AG$6), 0, 2)+1)</f>
        <v/>
      </c>
      <c r="AH339" s="71" t="str">
        <f ca="1">INDEX({"","_","-","="},IF(OR($D339 &gt;= AI$6, $E339 &lt; AH$6), 0, 1)+IF(OR($F339 &gt;= AI$6, $G339 &lt; AH$6), 0, 2)+1)</f>
        <v/>
      </c>
      <c r="AI339" s="71" t="str">
        <f ca="1">INDEX({"","_","-","="},IF(OR($D339 &gt;= AJ$6, $E339 &lt; AI$6), 0, 1)+IF(OR($F339 &gt;= AJ$6, $G339 &lt; AI$6), 0, 2)+1)</f>
        <v/>
      </c>
      <c r="AJ339" s="71" t="str">
        <f ca="1">INDEX({"","_","-","="},IF(OR($D339 &gt;= AK$6, $E339 &lt; AJ$6), 0, 1)+IF(OR($F339 &gt;= AK$6, $G339 &lt; AJ$6), 0, 2)+1)</f>
        <v/>
      </c>
      <c r="AK339" s="71" t="str">
        <f ca="1">INDEX({"","_","-","="},IF(OR($D339 &gt;= AL$6, $E339 &lt; AK$6), 0, 1)+IF(OR($F339 &gt;= AL$6, $G339 &lt; AK$6), 0, 2)+1)</f>
        <v/>
      </c>
      <c r="AL339" s="71" t="str">
        <f ca="1">INDEX({"","_","-","="},IF(OR($D339 &gt;= AM$6, $E339 &lt; AL$6), 0, 1)+IF(OR($F339 &gt;= AM$6, $G339 &lt; AL$6), 0, 2)+1)</f>
        <v/>
      </c>
      <c r="AM339" s="71" t="str">
        <f ca="1">INDEX({"","_","-","="},IF(OR($D339 &gt;= AN$6, $E339 &lt; AM$6), 0, 1)+IF(OR($F339 &gt;= AN$6, $G339 &lt; AM$6), 0, 2)+1)</f>
        <v/>
      </c>
      <c r="AN339" s="71" t="str">
        <f ca="1">INDEX({"","_","-","="},IF(OR($D339 &gt;= AO$6, $E339 &lt; AN$6), 0, 1)+IF(OR($F339 &gt;= AO$6, $G339 &lt; AN$6), 0, 2)+1)</f>
        <v/>
      </c>
      <c r="AO339" s="71" t="str">
        <f ca="1">INDEX({"","_","-","="},IF(OR($D339 &gt;= AP$6, $E339 &lt; AO$6), 0, 1)+IF(OR($F339 &gt;= AP$6, $G339 &lt; AO$6), 0, 2)+1)</f>
        <v/>
      </c>
      <c r="AP339" s="71" t="str">
        <f ca="1">INDEX({"","_","-","="},IF(OR($D339 &gt;= AQ$6, $E339 &lt; AP$6), 0, 1)+IF(OR($F339 &gt;= AQ$6, $G339 &lt; AP$6), 0, 2)+1)</f>
        <v/>
      </c>
      <c r="AQ339" s="71" t="str">
        <f ca="1">INDEX({"","_","-","="},IF(OR($D339 &gt;= AR$6, $E339 &lt; AQ$6), 0, 1)+IF(OR($F339 &gt;= AR$6, $G339 &lt; AQ$6), 0, 2)+1)</f>
        <v/>
      </c>
      <c r="AR339" s="71" t="str">
        <f ca="1">INDEX({"","_","-","="},IF(OR($D339 &gt;= AS$6, $E339 &lt; AR$6), 0, 1)+IF(OR($F339 &gt;= AS$6, $G339 &lt; AR$6), 0, 2)+1)</f>
        <v/>
      </c>
      <c r="AS339" s="71" t="str">
        <f ca="1">INDEX({"","_","-","="},IF(OR($D339 &gt;= AT$6, $E339 &lt; AS$6), 0, 1)+IF(OR($F339 &gt;= AT$6, $G339 &lt; AS$6), 0, 2)+1)</f>
        <v/>
      </c>
      <c r="AT339" s="71" t="str">
        <f ca="1">INDEX({"","_","-","="},IF(OR($D339 &gt;= AU$6, $E339 &lt; AT$6), 0, 1)+IF(OR($F339 &gt;= AU$6, $G339 &lt; AT$6), 0, 2)+1)</f>
        <v/>
      </c>
      <c r="AU339" s="71" t="str">
        <f ca="1">INDEX({"","_","-","="},IF(OR($D339 &gt;= AV$6, $E339 &lt; AU$6), 0, 1)+IF(OR($F339 &gt;= AV$6, $G339 &lt; AU$6), 0, 2)+1)</f>
        <v/>
      </c>
      <c r="AV339" s="71" t="str">
        <f ca="1">INDEX({"","_","-","="},IF(OR($D339 &gt;= AW$6, $E339 &lt; AV$6), 0, 1)+IF(OR($F339 &gt;= AW$6, $G339 &lt; AV$6), 0, 2)+1)</f>
        <v/>
      </c>
      <c r="AW339" s="71" t="str">
        <f ca="1">INDEX({"","_","-","="},IF(OR($D339 &gt;= AX$6, $E339 &lt; AW$6), 0, 1)+IF(OR($F339 &gt;= AX$6, $G339 &lt; AW$6), 0, 2)+1)</f>
        <v/>
      </c>
      <c r="AX339" s="71" t="str">
        <f ca="1">INDEX({"","_","-","="},IF(OR($D339 &gt;= AY$6, $E339 &lt; AX$6), 0, 1)+IF(OR($F339 &gt;= AY$6, $G339 &lt; AX$6), 0, 2)+1)</f>
        <v/>
      </c>
      <c r="AY339" s="71" t="str">
        <f ca="1">INDEX({"","_","-","="},IF(OR($D339 &gt;= AZ$6, $E339 &lt; AY$6), 0, 1)+IF(OR($F339 &gt;= AZ$6, $G339 &lt; AY$6), 0, 2)+1)</f>
        <v/>
      </c>
      <c r="AZ339" s="71" t="str">
        <f ca="1">INDEX({"","_","-","="},IF(OR($D339 &gt;= BA$6, $E339 &lt; AZ$6), 0, 1)+IF(OR($F339 &gt;= BA$6, $G339 &lt; AZ$6), 0, 2)+1)</f>
        <v/>
      </c>
      <c r="BA339" s="71" t="str">
        <f ca="1">INDEX({"","_","-","="},IF(OR($D339 &gt;= BB$6, $E339 &lt; BA$6), 0, 1)+IF(OR($F339 &gt;= BB$6, $G339 &lt; BA$6), 0, 2)+1)</f>
        <v/>
      </c>
      <c r="BB339" s="71" t="str">
        <f ca="1">INDEX({"","_","-","="},IF(OR($D339 &gt;= BC$6, $E339 &lt; BB$6), 0, 1)+IF(OR($F339 &gt;= BC$6, $G339 &lt; BB$6), 0, 2)+1)</f>
        <v/>
      </c>
      <c r="BC339" s="71" t="str">
        <f ca="1">INDEX({"","_","-","="},IF(OR($D339 &gt;= BD$6, $E339 &lt; BC$6), 0, 1)+IF(OR($F339 &gt;= BD$6, $G339 &lt; BC$6), 0, 2)+1)</f>
        <v/>
      </c>
      <c r="BD339" s="71" t="str">
        <f ca="1">INDEX({"","_","-","="},IF(OR($D339 &gt;= BE$6, $E339 &lt; BD$6), 0, 1)+IF(OR($F339 &gt;= BE$6, $G339 &lt; BD$6), 0, 2)+1)</f>
        <v/>
      </c>
      <c r="BE339" s="71" t="str">
        <f ca="1">INDEX({"","_","-","="},IF(OR($D339 &gt;= BF$6, $E339 &lt; BE$6), 0, 1)+IF(OR($F339 &gt;= BF$6, $G339 &lt; BE$6), 0, 2)+1)</f>
        <v/>
      </c>
      <c r="BF339" s="71" t="str">
        <f ca="1">INDEX({"","_","-","="},IF(OR($D339 &gt;= BG$6, $E339 &lt; BF$6), 0, 1)+IF(OR($F339 &gt;= BG$6, $G339 &lt; BF$6), 0, 2)+1)</f>
        <v/>
      </c>
      <c r="BG339" s="71" t="str">
        <f ca="1">INDEX({"","_","-","="},IF(OR($D339 &gt;= BH$6, $E339 &lt; BG$6), 0, 1)+IF(OR($F339 &gt;= BH$6, $G339 &lt; BG$6), 0, 2)+1)</f>
        <v/>
      </c>
      <c r="BH339" s="71" t="str">
        <f ca="1">INDEX({"","_","-","="},IF(OR($D339 &gt;= BI$6, $E339 &lt; BH$6), 0, 1)+IF(OR($F339 &gt;= BI$6, $G339 &lt; BH$6), 0, 2)+1)</f>
        <v/>
      </c>
      <c r="BI339" s="71" t="str">
        <f ca="1">INDEX({"","_","-","="},IF(OR($D339 &gt;= BJ$6, $E339 &lt; BI$6), 0, 1)+IF(OR($F339 &gt;= BJ$6, $G339 &lt; BI$6), 0, 2)+1)</f>
        <v/>
      </c>
      <c r="BJ339" s="71" t="str">
        <f ca="1">INDEX({"","_","-","="},IF(OR($D339 &gt;= BK$6, $E339 &lt; BJ$6), 0, 1)+IF(OR($F339 &gt;= BK$6, $G339 &lt; BJ$6), 0, 2)+1)</f>
        <v/>
      </c>
      <c r="BK339" s="71" t="str">
        <f ca="1">INDEX({"","_","-","="},IF(OR($D339 &gt;= BL$6, $E339 &lt; BK$6), 0, 1)+IF(OR($F339 &gt;= BL$6, $G339 &lt; BK$6), 0, 2)+1)</f>
        <v/>
      </c>
      <c r="BL339" s="71" t="str">
        <f ca="1">INDEX({"","_","-","="},IF(OR($D339 &gt;= BM$6, $E339 &lt; BL$6), 0, 1)+IF(OR($F339 &gt;= BM$6, $G339 &lt; BL$6), 0, 2)+1)</f>
        <v/>
      </c>
      <c r="BM339" s="71" t="str">
        <f ca="1">INDEX({"","_","-","="},IF(OR($D339 &gt;= BN$6, $E339 &lt; BM$6), 0, 1)+IF(OR($F339 &gt;= BN$6, $G339 &lt; BM$6), 0, 2)+1)</f>
        <v/>
      </c>
      <c r="BN339" s="71" t="str">
        <f ca="1">INDEX({"","_","-","="},IF(OR($D339 &gt;= BO$6, $E339 &lt; BN$6), 0, 1)+IF(OR($F339 &gt;= BO$6, $G339 &lt; BN$6), 0, 2)+1)</f>
        <v/>
      </c>
      <c r="BO339" s="71" t="str">
        <f ca="1">INDEX({"","_","-","="},IF(OR($D339 &gt;= BP$6, $E339 &lt; BO$6), 0, 1)+IF(OR($F339 &gt;= BP$6, $G339 &lt; BO$6), 0, 2)+1)</f>
        <v/>
      </c>
      <c r="BP339" s="71" t="str">
        <f ca="1">INDEX({"","_","-","="},IF(OR($D339 &gt;= BQ$6, $E339 &lt; BP$6), 0, 1)+IF(OR($F339 &gt;= BQ$6, $G339 &lt; BP$6), 0, 2)+1)</f>
        <v/>
      </c>
      <c r="BQ339" s="71" t="str">
        <f ca="1">INDEX({"","_","-","="},IF(OR($D339 &gt;= BR$6, $E339 &lt; BQ$6), 0, 1)+IF(OR($F339 &gt;= BR$6, $G339 &lt; BQ$6), 0, 2)+1)</f>
        <v/>
      </c>
      <c r="BR339" s="71" t="str">
        <f ca="1">INDEX({"","_","-","="},IF(OR($D339 &gt;= BS$6, $E339 &lt; BR$6), 0, 1)+IF(OR($F339 &gt;= BS$6, $G339 &lt; BR$6), 0, 2)+1)</f>
        <v/>
      </c>
      <c r="BS339" s="71" t="str">
        <f ca="1">INDEX({"","_","-","="},IF(OR($D339 &gt;= BT$6, $E339 &lt; BS$6), 0, 1)+IF(OR($F339 &gt;= BT$6, $G339 &lt; BS$6), 0, 2)+1)</f>
        <v/>
      </c>
      <c r="BT339" s="71" t="str">
        <f ca="1">INDEX({"","_","-","="},IF(OR($D339 &gt;= BU$6, $E339 &lt; BT$6), 0, 1)+IF(OR($F339 &gt;= BU$6, $G339 &lt; BT$6), 0, 2)+1)</f>
        <v/>
      </c>
      <c r="BU339" s="71" t="str">
        <f ca="1">INDEX({"","_","-","="},IF(OR($D339 &gt;= BV$6, $E339 &lt; BU$6), 0, 1)+IF(OR($F339 &gt;= BV$6, $G339 &lt; BU$6), 0, 2)+1)</f>
        <v/>
      </c>
      <c r="BV339" s="71" t="str">
        <f ca="1">INDEX({"","_","-","="},IF(OR($D339 &gt;= BW$6, $E339 &lt; BV$6), 0, 1)+IF(OR($F339 &gt;= BW$6, $G339 &lt; BV$6), 0, 2)+1)</f>
        <v/>
      </c>
      <c r="BW339" s="71" t="str">
        <f ca="1">INDEX({"","_","-","="},IF(OR($D339 &gt;= BX$6, $E339 &lt; BW$6), 0, 1)+IF(OR($F339 &gt;= BX$6, $G339 &lt; BW$6), 0, 2)+1)</f>
        <v/>
      </c>
      <c r="BX339" s="71" t="str">
        <f ca="1">INDEX({"","_","-","="},IF(OR($D339 &gt;= BY$6, $E339 &lt; BX$6), 0, 1)+IF(OR($F339 &gt;= BY$6, $G339 &lt; BX$6), 0, 2)+1)</f>
        <v/>
      </c>
      <c r="BY339" s="71" t="str">
        <f ca="1">INDEX({"","_","-","="},IF(OR($D339 &gt;= BZ$6, $E339 &lt; BY$6), 0, 1)+IF(OR($F339 &gt;= BZ$6, $G339 &lt; BY$6), 0, 2)+1)</f>
        <v/>
      </c>
      <c r="BZ339" s="71" t="str">
        <f ca="1">INDEX({"","_","-","="},IF(OR($D339 &gt;= CA$6, $E339 &lt; BZ$6), 0, 1)+IF(OR($F339 &gt;= CA$6, $G339 &lt; BZ$6), 0, 2)+1)</f>
        <v/>
      </c>
      <c r="CA339" s="71" t="str">
        <f ca="1">INDEX({"","_","-","="},IF(OR($D339 &gt;= CB$6, $E339 &lt; CA$6), 0, 1)+IF(OR($F339 &gt;= CB$6, $G339 &lt; CA$6), 0, 2)+1)</f>
        <v/>
      </c>
      <c r="CB339" s="71" t="str">
        <f ca="1">INDEX({"","_","-","="},IF(OR($D339 &gt;= CC$6, $E339 &lt; CB$6), 0, 1)+IF(OR($F339 &gt;= CC$6, $G339 &lt; CB$6), 0, 2)+1)</f>
        <v/>
      </c>
      <c r="CC339" s="71" t="str">
        <f ca="1">INDEX({"","_","-","="},IF(OR($D339 &gt;= CD$6, $E339 &lt; CC$6), 0, 1)+IF(OR($F339 &gt;= CD$6, $G339 &lt; CC$6), 0, 2)+1)</f>
        <v/>
      </c>
      <c r="CD339" s="71" t="str">
        <f ca="1">INDEX({"","_","-","="},IF(OR($D339 &gt;= CE$6, $E339 &lt; CD$6), 0, 1)+IF(OR($F339 &gt;= CE$6, $G339 &lt; CD$6), 0, 2)+1)</f>
        <v/>
      </c>
    </row>
    <row r="340" spans="1:82">
      <c r="A340" s="8" t="str">
        <f ca="1">IF('临-进度'!N335,'临-进度'!$A335,"")</f>
        <v/>
      </c>
      <c r="B340" s="8" t="str">
        <f ca="1">IF('临-进度'!N335,'临-进度'!$B335,"")</f>
        <v/>
      </c>
      <c r="C340" s="8" t="str">
        <f ca="1">IF('临-进度'!N335,'临-进度'!$F335,"")</f>
        <v/>
      </c>
      <c r="D340" s="42" t="str">
        <f ca="1">IF('临-进度'!$N335,'临-进度'!$J335,"")</f>
        <v/>
      </c>
      <c r="E340" s="42" t="str">
        <f ca="1">IF('临-进度'!$N335,'临-进度'!$AF335,"")</f>
        <v/>
      </c>
      <c r="F340" s="42" t="str">
        <f ca="1">IF('临-进度'!$N335,'临-进度'!$K335,"")</f>
        <v/>
      </c>
      <c r="G340" s="76" t="str">
        <f ca="1">IF('临-进度'!$N335,'临-进度'!$AG335,"")</f>
        <v/>
      </c>
      <c r="H340" s="71" t="str">
        <f ca="1">INDEX({"","_","-","="},IF(OR($D340 &gt;= I$6, $E340 &lt; H$6), 0, 1)+IF(OR($F340 &gt;= I$6, $G340 &lt; H$6), 0, 2)+1)</f>
        <v/>
      </c>
      <c r="I340" s="71" t="str">
        <f ca="1">INDEX({"","_","-","="},IF(OR($D340 &gt;= J$6, $E340 &lt; I$6), 0, 1)+IF(OR($F340 &gt;= J$6, $G340 &lt; I$6), 0, 2)+1)</f>
        <v/>
      </c>
      <c r="J340" s="71" t="str">
        <f ca="1">INDEX({"","_","-","="},IF(OR($D340 &gt;= K$6, $E340 &lt; J$6), 0, 1)+IF(OR($F340 &gt;= K$6, $G340 &lt; J$6), 0, 2)+1)</f>
        <v/>
      </c>
      <c r="K340" s="71" t="str">
        <f ca="1">INDEX({"","_","-","="},IF(OR($D340 &gt;= L$6, $E340 &lt; K$6), 0, 1)+IF(OR($F340 &gt;= L$6, $G340 &lt; K$6), 0, 2)+1)</f>
        <v/>
      </c>
      <c r="L340" s="71" t="str">
        <f ca="1">INDEX({"","_","-","="},IF(OR($D340 &gt;= M$6, $E340 &lt; L$6), 0, 1)+IF(OR($F340 &gt;= M$6, $G340 &lt; L$6), 0, 2)+1)</f>
        <v/>
      </c>
      <c r="M340" s="71" t="str">
        <f ca="1">INDEX({"","_","-","="},IF(OR($D340 &gt;= N$6, $E340 &lt; M$6), 0, 1)+IF(OR($F340 &gt;= N$6, $G340 &lt; M$6), 0, 2)+1)</f>
        <v/>
      </c>
      <c r="N340" s="71" t="str">
        <f ca="1">INDEX({"","_","-","="},IF(OR($D340 &gt;= O$6, $E340 &lt; N$6), 0, 1)+IF(OR($F340 &gt;= O$6, $G340 &lt; N$6), 0, 2)+1)</f>
        <v/>
      </c>
      <c r="O340" s="71" t="str">
        <f ca="1">INDEX({"","_","-","="},IF(OR($D340 &gt;= P$6, $E340 &lt; O$6), 0, 1)+IF(OR($F340 &gt;= P$6, $G340 &lt; O$6), 0, 2)+1)</f>
        <v/>
      </c>
      <c r="P340" s="71" t="str">
        <f ca="1">INDEX({"","_","-","="},IF(OR($D340 &gt;= Q$6, $E340 &lt; P$6), 0, 1)+IF(OR($F340 &gt;= Q$6, $G340 &lt; P$6), 0, 2)+1)</f>
        <v/>
      </c>
      <c r="Q340" s="71" t="str">
        <f ca="1">INDEX({"","_","-","="},IF(OR($D340 &gt;= R$6, $E340 &lt; Q$6), 0, 1)+IF(OR($F340 &gt;= R$6, $G340 &lt; Q$6), 0, 2)+1)</f>
        <v/>
      </c>
      <c r="R340" s="71" t="str">
        <f ca="1">INDEX({"","_","-","="},IF(OR($D340 &gt;= S$6, $E340 &lt; R$6), 0, 1)+IF(OR($F340 &gt;= S$6, $G340 &lt; R$6), 0, 2)+1)</f>
        <v/>
      </c>
      <c r="S340" s="71" t="str">
        <f ca="1">INDEX({"","_","-","="},IF(OR($D340 &gt;= T$6, $E340 &lt; S$6), 0, 1)+IF(OR($F340 &gt;= T$6, $G340 &lt; S$6), 0, 2)+1)</f>
        <v/>
      </c>
      <c r="T340" s="71" t="str">
        <f ca="1">INDEX({"","_","-","="},IF(OR($D340 &gt;= U$6, $E340 &lt; T$6), 0, 1)+IF(OR($F340 &gt;= U$6, $G340 &lt; T$6), 0, 2)+1)</f>
        <v/>
      </c>
      <c r="U340" s="71" t="str">
        <f ca="1">INDEX({"","_","-","="},IF(OR($D340 &gt;= V$6, $E340 &lt; U$6), 0, 1)+IF(OR($F340 &gt;= V$6, $G340 &lt; U$6), 0, 2)+1)</f>
        <v/>
      </c>
      <c r="V340" s="71" t="str">
        <f ca="1">INDEX({"","_","-","="},IF(OR($D340 &gt;= W$6, $E340 &lt; V$6), 0, 1)+IF(OR($F340 &gt;= W$6, $G340 &lt; V$6), 0, 2)+1)</f>
        <v/>
      </c>
      <c r="W340" s="71" t="str">
        <f ca="1">INDEX({"","_","-","="},IF(OR($D340 &gt;= X$6, $E340 &lt; W$6), 0, 1)+IF(OR($F340 &gt;= X$6, $G340 &lt; W$6), 0, 2)+1)</f>
        <v/>
      </c>
      <c r="X340" s="71" t="str">
        <f ca="1">INDEX({"","_","-","="},IF(OR($D340 &gt;= Y$6, $E340 &lt; X$6), 0, 1)+IF(OR($F340 &gt;= Y$6, $G340 &lt; X$6), 0, 2)+1)</f>
        <v/>
      </c>
      <c r="Y340" s="71" t="str">
        <f ca="1">INDEX({"","_","-","="},IF(OR($D340 &gt;= Z$6, $E340 &lt; Y$6), 0, 1)+IF(OR($F340 &gt;= Z$6, $G340 &lt; Y$6), 0, 2)+1)</f>
        <v/>
      </c>
      <c r="Z340" s="71" t="str">
        <f ca="1">INDEX({"","_","-","="},IF(OR($D340 &gt;= AA$6, $E340 &lt; Z$6), 0, 1)+IF(OR($F340 &gt;= AA$6, $G340 &lt; Z$6), 0, 2)+1)</f>
        <v/>
      </c>
      <c r="AA340" s="71" t="str">
        <f ca="1">INDEX({"","_","-","="},IF(OR($D340 &gt;= AB$6, $E340 &lt; AA$6), 0, 1)+IF(OR($F340 &gt;= AB$6, $G340 &lt; AA$6), 0, 2)+1)</f>
        <v/>
      </c>
      <c r="AB340" s="71" t="str">
        <f ca="1">INDEX({"","_","-","="},IF(OR($D340 &gt;= AC$6, $E340 &lt; AB$6), 0, 1)+IF(OR($F340 &gt;= AC$6, $G340 &lt; AB$6), 0, 2)+1)</f>
        <v/>
      </c>
      <c r="AC340" s="71" t="str">
        <f ca="1">INDEX({"","_","-","="},IF(OR($D340 &gt;= AD$6, $E340 &lt; AC$6), 0, 1)+IF(OR($F340 &gt;= AD$6, $G340 &lt; AC$6), 0, 2)+1)</f>
        <v/>
      </c>
      <c r="AD340" s="71" t="str">
        <f ca="1">INDEX({"","_","-","="},IF(OR($D340 &gt;= AE$6, $E340 &lt; AD$6), 0, 1)+IF(OR($F340 &gt;= AE$6, $G340 &lt; AD$6), 0, 2)+1)</f>
        <v/>
      </c>
      <c r="AE340" s="71" t="str">
        <f ca="1">INDEX({"","_","-","="},IF(OR($D340 &gt;= AF$6, $E340 &lt; AE$6), 0, 1)+IF(OR($F340 &gt;= AF$6, $G340 &lt; AE$6), 0, 2)+1)</f>
        <v/>
      </c>
      <c r="AF340" s="71" t="str">
        <f ca="1">INDEX({"","_","-","="},IF(OR($D340 &gt;= AG$6, $E340 &lt; AF$6), 0, 1)+IF(OR($F340 &gt;= AG$6, $G340 &lt; AF$6), 0, 2)+1)</f>
        <v/>
      </c>
      <c r="AG340" s="71" t="str">
        <f ca="1">INDEX({"","_","-","="},IF(OR($D340 &gt;= AH$6, $E340 &lt; AG$6), 0, 1)+IF(OR($F340 &gt;= AH$6, $G340 &lt; AG$6), 0, 2)+1)</f>
        <v/>
      </c>
      <c r="AH340" s="71" t="str">
        <f ca="1">INDEX({"","_","-","="},IF(OR($D340 &gt;= AI$6, $E340 &lt; AH$6), 0, 1)+IF(OR($F340 &gt;= AI$6, $G340 &lt; AH$6), 0, 2)+1)</f>
        <v/>
      </c>
      <c r="AI340" s="71" t="str">
        <f ca="1">INDEX({"","_","-","="},IF(OR($D340 &gt;= AJ$6, $E340 &lt; AI$6), 0, 1)+IF(OR($F340 &gt;= AJ$6, $G340 &lt; AI$6), 0, 2)+1)</f>
        <v/>
      </c>
      <c r="AJ340" s="71" t="str">
        <f ca="1">INDEX({"","_","-","="},IF(OR($D340 &gt;= AK$6, $E340 &lt; AJ$6), 0, 1)+IF(OR($F340 &gt;= AK$6, $G340 &lt; AJ$6), 0, 2)+1)</f>
        <v/>
      </c>
      <c r="AK340" s="71" t="str">
        <f ca="1">INDEX({"","_","-","="},IF(OR($D340 &gt;= AL$6, $E340 &lt; AK$6), 0, 1)+IF(OR($F340 &gt;= AL$6, $G340 &lt; AK$6), 0, 2)+1)</f>
        <v/>
      </c>
      <c r="AL340" s="71" t="str">
        <f ca="1">INDEX({"","_","-","="},IF(OR($D340 &gt;= AM$6, $E340 &lt; AL$6), 0, 1)+IF(OR($F340 &gt;= AM$6, $G340 &lt; AL$6), 0, 2)+1)</f>
        <v/>
      </c>
      <c r="AM340" s="71" t="str">
        <f ca="1">INDEX({"","_","-","="},IF(OR($D340 &gt;= AN$6, $E340 &lt; AM$6), 0, 1)+IF(OR($F340 &gt;= AN$6, $G340 &lt; AM$6), 0, 2)+1)</f>
        <v/>
      </c>
      <c r="AN340" s="71" t="str">
        <f ca="1">INDEX({"","_","-","="},IF(OR($D340 &gt;= AO$6, $E340 &lt; AN$6), 0, 1)+IF(OR($F340 &gt;= AO$6, $G340 &lt; AN$6), 0, 2)+1)</f>
        <v/>
      </c>
      <c r="AO340" s="71" t="str">
        <f ca="1">INDEX({"","_","-","="},IF(OR($D340 &gt;= AP$6, $E340 &lt; AO$6), 0, 1)+IF(OR($F340 &gt;= AP$6, $G340 &lt; AO$6), 0, 2)+1)</f>
        <v/>
      </c>
      <c r="AP340" s="71" t="str">
        <f ca="1">INDEX({"","_","-","="},IF(OR($D340 &gt;= AQ$6, $E340 &lt; AP$6), 0, 1)+IF(OR($F340 &gt;= AQ$6, $G340 &lt; AP$6), 0, 2)+1)</f>
        <v/>
      </c>
      <c r="AQ340" s="71" t="str">
        <f ca="1">INDEX({"","_","-","="},IF(OR($D340 &gt;= AR$6, $E340 &lt; AQ$6), 0, 1)+IF(OR($F340 &gt;= AR$6, $G340 &lt; AQ$6), 0, 2)+1)</f>
        <v/>
      </c>
      <c r="AR340" s="71" t="str">
        <f ca="1">INDEX({"","_","-","="},IF(OR($D340 &gt;= AS$6, $E340 &lt; AR$6), 0, 1)+IF(OR($F340 &gt;= AS$6, $G340 &lt; AR$6), 0, 2)+1)</f>
        <v/>
      </c>
      <c r="AS340" s="71" t="str">
        <f ca="1">INDEX({"","_","-","="},IF(OR($D340 &gt;= AT$6, $E340 &lt; AS$6), 0, 1)+IF(OR($F340 &gt;= AT$6, $G340 &lt; AS$6), 0, 2)+1)</f>
        <v/>
      </c>
      <c r="AT340" s="71" t="str">
        <f ca="1">INDEX({"","_","-","="},IF(OR($D340 &gt;= AU$6, $E340 &lt; AT$6), 0, 1)+IF(OR($F340 &gt;= AU$6, $G340 &lt; AT$6), 0, 2)+1)</f>
        <v/>
      </c>
      <c r="AU340" s="71" t="str">
        <f ca="1">INDEX({"","_","-","="},IF(OR($D340 &gt;= AV$6, $E340 &lt; AU$6), 0, 1)+IF(OR($F340 &gt;= AV$6, $G340 &lt; AU$6), 0, 2)+1)</f>
        <v/>
      </c>
      <c r="AV340" s="71" t="str">
        <f ca="1">INDEX({"","_","-","="},IF(OR($D340 &gt;= AW$6, $E340 &lt; AV$6), 0, 1)+IF(OR($F340 &gt;= AW$6, $G340 &lt; AV$6), 0, 2)+1)</f>
        <v/>
      </c>
      <c r="AW340" s="71" t="str">
        <f ca="1">INDEX({"","_","-","="},IF(OR($D340 &gt;= AX$6, $E340 &lt; AW$6), 0, 1)+IF(OR($F340 &gt;= AX$6, $G340 &lt; AW$6), 0, 2)+1)</f>
        <v/>
      </c>
      <c r="AX340" s="71" t="str">
        <f ca="1">INDEX({"","_","-","="},IF(OR($D340 &gt;= AY$6, $E340 &lt; AX$6), 0, 1)+IF(OR($F340 &gt;= AY$6, $G340 &lt; AX$6), 0, 2)+1)</f>
        <v/>
      </c>
      <c r="AY340" s="71" t="str">
        <f ca="1">INDEX({"","_","-","="},IF(OR($D340 &gt;= AZ$6, $E340 &lt; AY$6), 0, 1)+IF(OR($F340 &gt;= AZ$6, $G340 &lt; AY$6), 0, 2)+1)</f>
        <v/>
      </c>
      <c r="AZ340" s="71" t="str">
        <f ca="1">INDEX({"","_","-","="},IF(OR($D340 &gt;= BA$6, $E340 &lt; AZ$6), 0, 1)+IF(OR($F340 &gt;= BA$6, $G340 &lt; AZ$6), 0, 2)+1)</f>
        <v/>
      </c>
      <c r="BA340" s="71" t="str">
        <f ca="1">INDEX({"","_","-","="},IF(OR($D340 &gt;= BB$6, $E340 &lt; BA$6), 0, 1)+IF(OR($F340 &gt;= BB$6, $G340 &lt; BA$6), 0, 2)+1)</f>
        <v/>
      </c>
      <c r="BB340" s="71" t="str">
        <f ca="1">INDEX({"","_","-","="},IF(OR($D340 &gt;= BC$6, $E340 &lt; BB$6), 0, 1)+IF(OR($F340 &gt;= BC$6, $G340 &lt; BB$6), 0, 2)+1)</f>
        <v/>
      </c>
      <c r="BC340" s="71" t="str">
        <f ca="1">INDEX({"","_","-","="},IF(OR($D340 &gt;= BD$6, $E340 &lt; BC$6), 0, 1)+IF(OR($F340 &gt;= BD$6, $G340 &lt; BC$6), 0, 2)+1)</f>
        <v/>
      </c>
      <c r="BD340" s="71" t="str">
        <f ca="1">INDEX({"","_","-","="},IF(OR($D340 &gt;= BE$6, $E340 &lt; BD$6), 0, 1)+IF(OR($F340 &gt;= BE$6, $G340 &lt; BD$6), 0, 2)+1)</f>
        <v/>
      </c>
      <c r="BE340" s="71" t="str">
        <f ca="1">INDEX({"","_","-","="},IF(OR($D340 &gt;= BF$6, $E340 &lt; BE$6), 0, 1)+IF(OR($F340 &gt;= BF$6, $G340 &lt; BE$6), 0, 2)+1)</f>
        <v/>
      </c>
      <c r="BF340" s="71" t="str">
        <f ca="1">INDEX({"","_","-","="},IF(OR($D340 &gt;= BG$6, $E340 &lt; BF$6), 0, 1)+IF(OR($F340 &gt;= BG$6, $G340 &lt; BF$6), 0, 2)+1)</f>
        <v/>
      </c>
      <c r="BG340" s="71" t="str">
        <f ca="1">INDEX({"","_","-","="},IF(OR($D340 &gt;= BH$6, $E340 &lt; BG$6), 0, 1)+IF(OR($F340 &gt;= BH$6, $G340 &lt; BG$6), 0, 2)+1)</f>
        <v/>
      </c>
      <c r="BH340" s="71" t="str">
        <f ca="1">INDEX({"","_","-","="},IF(OR($D340 &gt;= BI$6, $E340 &lt; BH$6), 0, 1)+IF(OR($F340 &gt;= BI$6, $G340 &lt; BH$6), 0, 2)+1)</f>
        <v/>
      </c>
      <c r="BI340" s="71" t="str">
        <f ca="1">INDEX({"","_","-","="},IF(OR($D340 &gt;= BJ$6, $E340 &lt; BI$6), 0, 1)+IF(OR($F340 &gt;= BJ$6, $G340 &lt; BI$6), 0, 2)+1)</f>
        <v/>
      </c>
      <c r="BJ340" s="71" t="str">
        <f ca="1">INDEX({"","_","-","="},IF(OR($D340 &gt;= BK$6, $E340 &lt; BJ$6), 0, 1)+IF(OR($F340 &gt;= BK$6, $G340 &lt; BJ$6), 0, 2)+1)</f>
        <v/>
      </c>
      <c r="BK340" s="71" t="str">
        <f ca="1">INDEX({"","_","-","="},IF(OR($D340 &gt;= BL$6, $E340 &lt; BK$6), 0, 1)+IF(OR($F340 &gt;= BL$6, $G340 &lt; BK$6), 0, 2)+1)</f>
        <v/>
      </c>
      <c r="BL340" s="71" t="str">
        <f ca="1">INDEX({"","_","-","="},IF(OR($D340 &gt;= BM$6, $E340 &lt; BL$6), 0, 1)+IF(OR($F340 &gt;= BM$6, $G340 &lt; BL$6), 0, 2)+1)</f>
        <v/>
      </c>
      <c r="BM340" s="71" t="str">
        <f ca="1">INDEX({"","_","-","="},IF(OR($D340 &gt;= BN$6, $E340 &lt; BM$6), 0, 1)+IF(OR($F340 &gt;= BN$6, $G340 &lt; BM$6), 0, 2)+1)</f>
        <v/>
      </c>
      <c r="BN340" s="71" t="str">
        <f ca="1">INDEX({"","_","-","="},IF(OR($D340 &gt;= BO$6, $E340 &lt; BN$6), 0, 1)+IF(OR($F340 &gt;= BO$6, $G340 &lt; BN$6), 0, 2)+1)</f>
        <v/>
      </c>
      <c r="BO340" s="71" t="str">
        <f ca="1">INDEX({"","_","-","="},IF(OR($D340 &gt;= BP$6, $E340 &lt; BO$6), 0, 1)+IF(OR($F340 &gt;= BP$6, $G340 &lt; BO$6), 0, 2)+1)</f>
        <v/>
      </c>
      <c r="BP340" s="71" t="str">
        <f ca="1">INDEX({"","_","-","="},IF(OR($D340 &gt;= BQ$6, $E340 &lt; BP$6), 0, 1)+IF(OR($F340 &gt;= BQ$6, $G340 &lt; BP$6), 0, 2)+1)</f>
        <v/>
      </c>
      <c r="BQ340" s="71" t="str">
        <f ca="1">INDEX({"","_","-","="},IF(OR($D340 &gt;= BR$6, $E340 &lt; BQ$6), 0, 1)+IF(OR($F340 &gt;= BR$6, $G340 &lt; BQ$6), 0, 2)+1)</f>
        <v/>
      </c>
      <c r="BR340" s="71" t="str">
        <f ca="1">INDEX({"","_","-","="},IF(OR($D340 &gt;= BS$6, $E340 &lt; BR$6), 0, 1)+IF(OR($F340 &gt;= BS$6, $G340 &lt; BR$6), 0, 2)+1)</f>
        <v/>
      </c>
      <c r="BS340" s="71" t="str">
        <f ca="1">INDEX({"","_","-","="},IF(OR($D340 &gt;= BT$6, $E340 &lt; BS$6), 0, 1)+IF(OR($F340 &gt;= BT$6, $G340 &lt; BS$6), 0, 2)+1)</f>
        <v/>
      </c>
      <c r="BT340" s="71" t="str">
        <f ca="1">INDEX({"","_","-","="},IF(OR($D340 &gt;= BU$6, $E340 &lt; BT$6), 0, 1)+IF(OR($F340 &gt;= BU$6, $G340 &lt; BT$6), 0, 2)+1)</f>
        <v/>
      </c>
      <c r="BU340" s="71" t="str">
        <f ca="1">INDEX({"","_","-","="},IF(OR($D340 &gt;= BV$6, $E340 &lt; BU$6), 0, 1)+IF(OR($F340 &gt;= BV$6, $G340 &lt; BU$6), 0, 2)+1)</f>
        <v/>
      </c>
      <c r="BV340" s="71" t="str">
        <f ca="1">INDEX({"","_","-","="},IF(OR($D340 &gt;= BW$6, $E340 &lt; BV$6), 0, 1)+IF(OR($F340 &gt;= BW$6, $G340 &lt; BV$6), 0, 2)+1)</f>
        <v/>
      </c>
      <c r="BW340" s="71" t="str">
        <f ca="1">INDEX({"","_","-","="},IF(OR($D340 &gt;= BX$6, $E340 &lt; BW$6), 0, 1)+IF(OR($F340 &gt;= BX$6, $G340 &lt; BW$6), 0, 2)+1)</f>
        <v/>
      </c>
      <c r="BX340" s="71" t="str">
        <f ca="1">INDEX({"","_","-","="},IF(OR($D340 &gt;= BY$6, $E340 &lt; BX$6), 0, 1)+IF(OR($F340 &gt;= BY$6, $G340 &lt; BX$6), 0, 2)+1)</f>
        <v/>
      </c>
      <c r="BY340" s="71" t="str">
        <f ca="1">INDEX({"","_","-","="},IF(OR($D340 &gt;= BZ$6, $E340 &lt; BY$6), 0, 1)+IF(OR($F340 &gt;= BZ$6, $G340 &lt; BY$6), 0, 2)+1)</f>
        <v/>
      </c>
      <c r="BZ340" s="71" t="str">
        <f ca="1">INDEX({"","_","-","="},IF(OR($D340 &gt;= CA$6, $E340 &lt; BZ$6), 0, 1)+IF(OR($F340 &gt;= CA$6, $G340 &lt; BZ$6), 0, 2)+1)</f>
        <v/>
      </c>
      <c r="CA340" s="71" t="str">
        <f ca="1">INDEX({"","_","-","="},IF(OR($D340 &gt;= CB$6, $E340 &lt; CA$6), 0, 1)+IF(OR($F340 &gt;= CB$6, $G340 &lt; CA$6), 0, 2)+1)</f>
        <v/>
      </c>
      <c r="CB340" s="71" t="str">
        <f ca="1">INDEX({"","_","-","="},IF(OR($D340 &gt;= CC$6, $E340 &lt; CB$6), 0, 1)+IF(OR($F340 &gt;= CC$6, $G340 &lt; CB$6), 0, 2)+1)</f>
        <v/>
      </c>
      <c r="CC340" s="71" t="str">
        <f ca="1">INDEX({"","_","-","="},IF(OR($D340 &gt;= CD$6, $E340 &lt; CC$6), 0, 1)+IF(OR($F340 &gt;= CD$6, $G340 &lt; CC$6), 0, 2)+1)</f>
        <v/>
      </c>
      <c r="CD340" s="71" t="str">
        <f ca="1">INDEX({"","_","-","="},IF(OR($D340 &gt;= CE$6, $E340 &lt; CD$6), 0, 1)+IF(OR($F340 &gt;= CE$6, $G340 &lt; CD$6), 0, 2)+1)</f>
        <v/>
      </c>
    </row>
    <row r="341" spans="1:82">
      <c r="A341" s="8" t="str">
        <f ca="1">IF('临-进度'!N336,'临-进度'!$A336,"")</f>
        <v/>
      </c>
      <c r="B341" s="8" t="str">
        <f ca="1">IF('临-进度'!N336,'临-进度'!$B336,"")</f>
        <v/>
      </c>
      <c r="C341" s="8" t="str">
        <f ca="1">IF('临-进度'!N336,'临-进度'!$F336,"")</f>
        <v/>
      </c>
      <c r="D341" s="42" t="str">
        <f ca="1">IF('临-进度'!$N336,'临-进度'!$J336,"")</f>
        <v/>
      </c>
      <c r="E341" s="42" t="str">
        <f ca="1">IF('临-进度'!$N336,'临-进度'!$AF336,"")</f>
        <v/>
      </c>
      <c r="F341" s="42" t="str">
        <f ca="1">IF('临-进度'!$N336,'临-进度'!$K336,"")</f>
        <v/>
      </c>
      <c r="G341" s="76" t="str">
        <f ca="1">IF('临-进度'!$N336,'临-进度'!$AG336,"")</f>
        <v/>
      </c>
      <c r="H341" s="71" t="str">
        <f ca="1">INDEX({"","_","-","="},IF(OR($D341 &gt;= I$6, $E341 &lt; H$6), 0, 1)+IF(OR($F341 &gt;= I$6, $G341 &lt; H$6), 0, 2)+1)</f>
        <v/>
      </c>
      <c r="I341" s="71" t="str">
        <f ca="1">INDEX({"","_","-","="},IF(OR($D341 &gt;= J$6, $E341 &lt; I$6), 0, 1)+IF(OR($F341 &gt;= J$6, $G341 &lt; I$6), 0, 2)+1)</f>
        <v/>
      </c>
      <c r="J341" s="71" t="str">
        <f ca="1">INDEX({"","_","-","="},IF(OR($D341 &gt;= K$6, $E341 &lt; J$6), 0, 1)+IF(OR($F341 &gt;= K$6, $G341 &lt; J$6), 0, 2)+1)</f>
        <v/>
      </c>
      <c r="K341" s="71" t="str">
        <f ca="1">INDEX({"","_","-","="},IF(OR($D341 &gt;= L$6, $E341 &lt; K$6), 0, 1)+IF(OR($F341 &gt;= L$6, $G341 &lt; K$6), 0, 2)+1)</f>
        <v/>
      </c>
      <c r="L341" s="71" t="str">
        <f ca="1">INDEX({"","_","-","="},IF(OR($D341 &gt;= M$6, $E341 &lt; L$6), 0, 1)+IF(OR($F341 &gt;= M$6, $G341 &lt; L$6), 0, 2)+1)</f>
        <v/>
      </c>
      <c r="M341" s="71" t="str">
        <f ca="1">INDEX({"","_","-","="},IF(OR($D341 &gt;= N$6, $E341 &lt; M$6), 0, 1)+IF(OR($F341 &gt;= N$6, $G341 &lt; M$6), 0, 2)+1)</f>
        <v/>
      </c>
      <c r="N341" s="71" t="str">
        <f ca="1">INDEX({"","_","-","="},IF(OR($D341 &gt;= O$6, $E341 &lt; N$6), 0, 1)+IF(OR($F341 &gt;= O$6, $G341 &lt; N$6), 0, 2)+1)</f>
        <v/>
      </c>
      <c r="O341" s="71" t="str">
        <f ca="1">INDEX({"","_","-","="},IF(OR($D341 &gt;= P$6, $E341 &lt; O$6), 0, 1)+IF(OR($F341 &gt;= P$6, $G341 &lt; O$6), 0, 2)+1)</f>
        <v/>
      </c>
      <c r="P341" s="71" t="str">
        <f ca="1">INDEX({"","_","-","="},IF(OR($D341 &gt;= Q$6, $E341 &lt; P$6), 0, 1)+IF(OR($F341 &gt;= Q$6, $G341 &lt; P$6), 0, 2)+1)</f>
        <v/>
      </c>
      <c r="Q341" s="71" t="str">
        <f ca="1">INDEX({"","_","-","="},IF(OR($D341 &gt;= R$6, $E341 &lt; Q$6), 0, 1)+IF(OR($F341 &gt;= R$6, $G341 &lt; Q$6), 0, 2)+1)</f>
        <v/>
      </c>
      <c r="R341" s="71" t="str">
        <f ca="1">INDEX({"","_","-","="},IF(OR($D341 &gt;= S$6, $E341 &lt; R$6), 0, 1)+IF(OR($F341 &gt;= S$6, $G341 &lt; R$6), 0, 2)+1)</f>
        <v/>
      </c>
      <c r="S341" s="71" t="str">
        <f ca="1">INDEX({"","_","-","="},IF(OR($D341 &gt;= T$6, $E341 &lt; S$6), 0, 1)+IF(OR($F341 &gt;= T$6, $G341 &lt; S$6), 0, 2)+1)</f>
        <v/>
      </c>
      <c r="T341" s="71" t="str">
        <f ca="1">INDEX({"","_","-","="},IF(OR($D341 &gt;= U$6, $E341 &lt; T$6), 0, 1)+IF(OR($F341 &gt;= U$6, $G341 &lt; T$6), 0, 2)+1)</f>
        <v/>
      </c>
      <c r="U341" s="71" t="str">
        <f ca="1">INDEX({"","_","-","="},IF(OR($D341 &gt;= V$6, $E341 &lt; U$6), 0, 1)+IF(OR($F341 &gt;= V$6, $G341 &lt; U$6), 0, 2)+1)</f>
        <v/>
      </c>
      <c r="V341" s="71" t="str">
        <f ca="1">INDEX({"","_","-","="},IF(OR($D341 &gt;= W$6, $E341 &lt; V$6), 0, 1)+IF(OR($F341 &gt;= W$6, $G341 &lt; V$6), 0, 2)+1)</f>
        <v/>
      </c>
      <c r="W341" s="71" t="str">
        <f ca="1">INDEX({"","_","-","="},IF(OR($D341 &gt;= X$6, $E341 &lt; W$6), 0, 1)+IF(OR($F341 &gt;= X$6, $G341 &lt; W$6), 0, 2)+1)</f>
        <v/>
      </c>
      <c r="X341" s="71" t="str">
        <f ca="1">INDEX({"","_","-","="},IF(OR($D341 &gt;= Y$6, $E341 &lt; X$6), 0, 1)+IF(OR($F341 &gt;= Y$6, $G341 &lt; X$6), 0, 2)+1)</f>
        <v/>
      </c>
      <c r="Y341" s="71" t="str">
        <f ca="1">INDEX({"","_","-","="},IF(OR($D341 &gt;= Z$6, $E341 &lt; Y$6), 0, 1)+IF(OR($F341 &gt;= Z$6, $G341 &lt; Y$6), 0, 2)+1)</f>
        <v/>
      </c>
      <c r="Z341" s="71" t="str">
        <f ca="1">INDEX({"","_","-","="},IF(OR($D341 &gt;= AA$6, $E341 &lt; Z$6), 0, 1)+IF(OR($F341 &gt;= AA$6, $G341 &lt; Z$6), 0, 2)+1)</f>
        <v/>
      </c>
      <c r="AA341" s="71" t="str">
        <f ca="1">INDEX({"","_","-","="},IF(OR($D341 &gt;= AB$6, $E341 &lt; AA$6), 0, 1)+IF(OR($F341 &gt;= AB$6, $G341 &lt; AA$6), 0, 2)+1)</f>
        <v/>
      </c>
      <c r="AB341" s="71" t="str">
        <f ca="1">INDEX({"","_","-","="},IF(OR($D341 &gt;= AC$6, $E341 &lt; AB$6), 0, 1)+IF(OR($F341 &gt;= AC$6, $G341 &lt; AB$6), 0, 2)+1)</f>
        <v/>
      </c>
      <c r="AC341" s="71" t="str">
        <f ca="1">INDEX({"","_","-","="},IF(OR($D341 &gt;= AD$6, $E341 &lt; AC$6), 0, 1)+IF(OR($F341 &gt;= AD$6, $G341 &lt; AC$6), 0, 2)+1)</f>
        <v/>
      </c>
      <c r="AD341" s="71" t="str">
        <f ca="1">INDEX({"","_","-","="},IF(OR($D341 &gt;= AE$6, $E341 &lt; AD$6), 0, 1)+IF(OR($F341 &gt;= AE$6, $G341 &lt; AD$6), 0, 2)+1)</f>
        <v/>
      </c>
      <c r="AE341" s="71" t="str">
        <f ca="1">INDEX({"","_","-","="},IF(OR($D341 &gt;= AF$6, $E341 &lt; AE$6), 0, 1)+IF(OR($F341 &gt;= AF$6, $G341 &lt; AE$6), 0, 2)+1)</f>
        <v/>
      </c>
      <c r="AF341" s="71" t="str">
        <f ca="1">INDEX({"","_","-","="},IF(OR($D341 &gt;= AG$6, $E341 &lt; AF$6), 0, 1)+IF(OR($F341 &gt;= AG$6, $G341 &lt; AF$6), 0, 2)+1)</f>
        <v/>
      </c>
      <c r="AG341" s="71" t="str">
        <f ca="1">INDEX({"","_","-","="},IF(OR($D341 &gt;= AH$6, $E341 &lt; AG$6), 0, 1)+IF(OR($F341 &gt;= AH$6, $G341 &lt; AG$6), 0, 2)+1)</f>
        <v/>
      </c>
      <c r="AH341" s="71" t="str">
        <f ca="1">INDEX({"","_","-","="},IF(OR($D341 &gt;= AI$6, $E341 &lt; AH$6), 0, 1)+IF(OR($F341 &gt;= AI$6, $G341 &lt; AH$6), 0, 2)+1)</f>
        <v/>
      </c>
      <c r="AI341" s="71" t="str">
        <f ca="1">INDEX({"","_","-","="},IF(OR($D341 &gt;= AJ$6, $E341 &lt; AI$6), 0, 1)+IF(OR($F341 &gt;= AJ$6, $G341 &lt; AI$6), 0, 2)+1)</f>
        <v/>
      </c>
      <c r="AJ341" s="71" t="str">
        <f ca="1">INDEX({"","_","-","="},IF(OR($D341 &gt;= AK$6, $E341 &lt; AJ$6), 0, 1)+IF(OR($F341 &gt;= AK$6, $G341 &lt; AJ$6), 0, 2)+1)</f>
        <v/>
      </c>
      <c r="AK341" s="71" t="str">
        <f ca="1">INDEX({"","_","-","="},IF(OR($D341 &gt;= AL$6, $E341 &lt; AK$6), 0, 1)+IF(OR($F341 &gt;= AL$6, $G341 &lt; AK$6), 0, 2)+1)</f>
        <v/>
      </c>
      <c r="AL341" s="71" t="str">
        <f ca="1">INDEX({"","_","-","="},IF(OR($D341 &gt;= AM$6, $E341 &lt; AL$6), 0, 1)+IF(OR($F341 &gt;= AM$6, $G341 &lt; AL$6), 0, 2)+1)</f>
        <v/>
      </c>
      <c r="AM341" s="71" t="str">
        <f ca="1">INDEX({"","_","-","="},IF(OR($D341 &gt;= AN$6, $E341 &lt; AM$6), 0, 1)+IF(OR($F341 &gt;= AN$6, $G341 &lt; AM$6), 0, 2)+1)</f>
        <v/>
      </c>
      <c r="AN341" s="71" t="str">
        <f ca="1">INDEX({"","_","-","="},IF(OR($D341 &gt;= AO$6, $E341 &lt; AN$6), 0, 1)+IF(OR($F341 &gt;= AO$6, $G341 &lt; AN$6), 0, 2)+1)</f>
        <v/>
      </c>
      <c r="AO341" s="71" t="str">
        <f ca="1">INDEX({"","_","-","="},IF(OR($D341 &gt;= AP$6, $E341 &lt; AO$6), 0, 1)+IF(OR($F341 &gt;= AP$6, $G341 &lt; AO$6), 0, 2)+1)</f>
        <v/>
      </c>
      <c r="AP341" s="71" t="str">
        <f ca="1">INDEX({"","_","-","="},IF(OR($D341 &gt;= AQ$6, $E341 &lt; AP$6), 0, 1)+IF(OR($F341 &gt;= AQ$6, $G341 &lt; AP$6), 0, 2)+1)</f>
        <v/>
      </c>
      <c r="AQ341" s="71" t="str">
        <f ca="1">INDEX({"","_","-","="},IF(OR($D341 &gt;= AR$6, $E341 &lt; AQ$6), 0, 1)+IF(OR($F341 &gt;= AR$6, $G341 &lt; AQ$6), 0, 2)+1)</f>
        <v/>
      </c>
      <c r="AR341" s="71" t="str">
        <f ca="1">INDEX({"","_","-","="},IF(OR($D341 &gt;= AS$6, $E341 &lt; AR$6), 0, 1)+IF(OR($F341 &gt;= AS$6, $G341 &lt; AR$6), 0, 2)+1)</f>
        <v/>
      </c>
      <c r="AS341" s="71" t="str">
        <f ca="1">INDEX({"","_","-","="},IF(OR($D341 &gt;= AT$6, $E341 &lt; AS$6), 0, 1)+IF(OR($F341 &gt;= AT$6, $G341 &lt; AS$6), 0, 2)+1)</f>
        <v/>
      </c>
      <c r="AT341" s="71" t="str">
        <f ca="1">INDEX({"","_","-","="},IF(OR($D341 &gt;= AU$6, $E341 &lt; AT$6), 0, 1)+IF(OR($F341 &gt;= AU$6, $G341 &lt; AT$6), 0, 2)+1)</f>
        <v/>
      </c>
      <c r="AU341" s="71" t="str">
        <f ca="1">INDEX({"","_","-","="},IF(OR($D341 &gt;= AV$6, $E341 &lt; AU$6), 0, 1)+IF(OR($F341 &gt;= AV$6, $G341 &lt; AU$6), 0, 2)+1)</f>
        <v/>
      </c>
      <c r="AV341" s="71" t="str">
        <f ca="1">INDEX({"","_","-","="},IF(OR($D341 &gt;= AW$6, $E341 &lt; AV$6), 0, 1)+IF(OR($F341 &gt;= AW$6, $G341 &lt; AV$6), 0, 2)+1)</f>
        <v/>
      </c>
      <c r="AW341" s="71" t="str">
        <f ca="1">INDEX({"","_","-","="},IF(OR($D341 &gt;= AX$6, $E341 &lt; AW$6), 0, 1)+IF(OR($F341 &gt;= AX$6, $G341 &lt; AW$6), 0, 2)+1)</f>
        <v/>
      </c>
      <c r="AX341" s="71" t="str">
        <f ca="1">INDEX({"","_","-","="},IF(OR($D341 &gt;= AY$6, $E341 &lt; AX$6), 0, 1)+IF(OR($F341 &gt;= AY$6, $G341 &lt; AX$6), 0, 2)+1)</f>
        <v/>
      </c>
      <c r="AY341" s="71" t="str">
        <f ca="1">INDEX({"","_","-","="},IF(OR($D341 &gt;= AZ$6, $E341 &lt; AY$6), 0, 1)+IF(OR($F341 &gt;= AZ$6, $G341 &lt; AY$6), 0, 2)+1)</f>
        <v/>
      </c>
      <c r="AZ341" s="71" t="str">
        <f ca="1">INDEX({"","_","-","="},IF(OR($D341 &gt;= BA$6, $E341 &lt; AZ$6), 0, 1)+IF(OR($F341 &gt;= BA$6, $G341 &lt; AZ$6), 0, 2)+1)</f>
        <v/>
      </c>
      <c r="BA341" s="71" t="str">
        <f ca="1">INDEX({"","_","-","="},IF(OR($D341 &gt;= BB$6, $E341 &lt; BA$6), 0, 1)+IF(OR($F341 &gt;= BB$6, $G341 &lt; BA$6), 0, 2)+1)</f>
        <v/>
      </c>
      <c r="BB341" s="71" t="str">
        <f ca="1">INDEX({"","_","-","="},IF(OR($D341 &gt;= BC$6, $E341 &lt; BB$6), 0, 1)+IF(OR($F341 &gt;= BC$6, $G341 &lt; BB$6), 0, 2)+1)</f>
        <v/>
      </c>
      <c r="BC341" s="71" t="str">
        <f ca="1">INDEX({"","_","-","="},IF(OR($D341 &gt;= BD$6, $E341 &lt; BC$6), 0, 1)+IF(OR($F341 &gt;= BD$6, $G341 &lt; BC$6), 0, 2)+1)</f>
        <v/>
      </c>
      <c r="BD341" s="71" t="str">
        <f ca="1">INDEX({"","_","-","="},IF(OR($D341 &gt;= BE$6, $E341 &lt; BD$6), 0, 1)+IF(OR($F341 &gt;= BE$6, $G341 &lt; BD$6), 0, 2)+1)</f>
        <v/>
      </c>
      <c r="BE341" s="71" t="str">
        <f ca="1">INDEX({"","_","-","="},IF(OR($D341 &gt;= BF$6, $E341 &lt; BE$6), 0, 1)+IF(OR($F341 &gt;= BF$6, $G341 &lt; BE$6), 0, 2)+1)</f>
        <v/>
      </c>
      <c r="BF341" s="71" t="str">
        <f ca="1">INDEX({"","_","-","="},IF(OR($D341 &gt;= BG$6, $E341 &lt; BF$6), 0, 1)+IF(OR($F341 &gt;= BG$6, $G341 &lt; BF$6), 0, 2)+1)</f>
        <v/>
      </c>
      <c r="BG341" s="71" t="str">
        <f ca="1">INDEX({"","_","-","="},IF(OR($D341 &gt;= BH$6, $E341 &lt; BG$6), 0, 1)+IF(OR($F341 &gt;= BH$6, $G341 &lt; BG$6), 0, 2)+1)</f>
        <v/>
      </c>
      <c r="BH341" s="71" t="str">
        <f ca="1">INDEX({"","_","-","="},IF(OR($D341 &gt;= BI$6, $E341 &lt; BH$6), 0, 1)+IF(OR($F341 &gt;= BI$6, $G341 &lt; BH$6), 0, 2)+1)</f>
        <v/>
      </c>
      <c r="BI341" s="71" t="str">
        <f ca="1">INDEX({"","_","-","="},IF(OR($D341 &gt;= BJ$6, $E341 &lt; BI$6), 0, 1)+IF(OR($F341 &gt;= BJ$6, $G341 &lt; BI$6), 0, 2)+1)</f>
        <v/>
      </c>
      <c r="BJ341" s="71" t="str">
        <f ca="1">INDEX({"","_","-","="},IF(OR($D341 &gt;= BK$6, $E341 &lt; BJ$6), 0, 1)+IF(OR($F341 &gt;= BK$6, $G341 &lt; BJ$6), 0, 2)+1)</f>
        <v/>
      </c>
      <c r="BK341" s="71" t="str">
        <f ca="1">INDEX({"","_","-","="},IF(OR($D341 &gt;= BL$6, $E341 &lt; BK$6), 0, 1)+IF(OR($F341 &gt;= BL$6, $G341 &lt; BK$6), 0, 2)+1)</f>
        <v/>
      </c>
      <c r="BL341" s="71" t="str">
        <f ca="1">INDEX({"","_","-","="},IF(OR($D341 &gt;= BM$6, $E341 &lt; BL$6), 0, 1)+IF(OR($F341 &gt;= BM$6, $G341 &lt; BL$6), 0, 2)+1)</f>
        <v/>
      </c>
      <c r="BM341" s="71" t="str">
        <f ca="1">INDEX({"","_","-","="},IF(OR($D341 &gt;= BN$6, $E341 &lt; BM$6), 0, 1)+IF(OR($F341 &gt;= BN$6, $G341 &lt; BM$6), 0, 2)+1)</f>
        <v/>
      </c>
      <c r="BN341" s="71" t="str">
        <f ca="1">INDEX({"","_","-","="},IF(OR($D341 &gt;= BO$6, $E341 &lt; BN$6), 0, 1)+IF(OR($F341 &gt;= BO$6, $G341 &lt; BN$6), 0, 2)+1)</f>
        <v/>
      </c>
      <c r="BO341" s="71" t="str">
        <f ca="1">INDEX({"","_","-","="},IF(OR($D341 &gt;= BP$6, $E341 &lt; BO$6), 0, 1)+IF(OR($F341 &gt;= BP$6, $G341 &lt; BO$6), 0, 2)+1)</f>
        <v/>
      </c>
      <c r="BP341" s="71" t="str">
        <f ca="1">INDEX({"","_","-","="},IF(OR($D341 &gt;= BQ$6, $E341 &lt; BP$6), 0, 1)+IF(OR($F341 &gt;= BQ$6, $G341 &lt; BP$6), 0, 2)+1)</f>
        <v/>
      </c>
      <c r="BQ341" s="71" t="str">
        <f ca="1">INDEX({"","_","-","="},IF(OR($D341 &gt;= BR$6, $E341 &lt; BQ$6), 0, 1)+IF(OR($F341 &gt;= BR$6, $G341 &lt; BQ$6), 0, 2)+1)</f>
        <v/>
      </c>
      <c r="BR341" s="71" t="str">
        <f ca="1">INDEX({"","_","-","="},IF(OR($D341 &gt;= BS$6, $E341 &lt; BR$6), 0, 1)+IF(OR($F341 &gt;= BS$6, $G341 &lt; BR$6), 0, 2)+1)</f>
        <v/>
      </c>
      <c r="BS341" s="71" t="str">
        <f ca="1">INDEX({"","_","-","="},IF(OR($D341 &gt;= BT$6, $E341 &lt; BS$6), 0, 1)+IF(OR($F341 &gt;= BT$6, $G341 &lt; BS$6), 0, 2)+1)</f>
        <v/>
      </c>
      <c r="BT341" s="71" t="str">
        <f ca="1">INDEX({"","_","-","="},IF(OR($D341 &gt;= BU$6, $E341 &lt; BT$6), 0, 1)+IF(OR($F341 &gt;= BU$6, $G341 &lt; BT$6), 0, 2)+1)</f>
        <v/>
      </c>
      <c r="BU341" s="71" t="str">
        <f ca="1">INDEX({"","_","-","="},IF(OR($D341 &gt;= BV$6, $E341 &lt; BU$6), 0, 1)+IF(OR($F341 &gt;= BV$6, $G341 &lt; BU$6), 0, 2)+1)</f>
        <v/>
      </c>
      <c r="BV341" s="71" t="str">
        <f ca="1">INDEX({"","_","-","="},IF(OR($D341 &gt;= BW$6, $E341 &lt; BV$6), 0, 1)+IF(OR($F341 &gt;= BW$6, $G341 &lt; BV$6), 0, 2)+1)</f>
        <v/>
      </c>
      <c r="BW341" s="71" t="str">
        <f ca="1">INDEX({"","_","-","="},IF(OR($D341 &gt;= BX$6, $E341 &lt; BW$6), 0, 1)+IF(OR($F341 &gt;= BX$6, $G341 &lt; BW$6), 0, 2)+1)</f>
        <v/>
      </c>
      <c r="BX341" s="71" t="str">
        <f ca="1">INDEX({"","_","-","="},IF(OR($D341 &gt;= BY$6, $E341 &lt; BX$6), 0, 1)+IF(OR($F341 &gt;= BY$6, $G341 &lt; BX$6), 0, 2)+1)</f>
        <v/>
      </c>
      <c r="BY341" s="71" t="str">
        <f ca="1">INDEX({"","_","-","="},IF(OR($D341 &gt;= BZ$6, $E341 &lt; BY$6), 0, 1)+IF(OR($F341 &gt;= BZ$6, $G341 &lt; BY$6), 0, 2)+1)</f>
        <v/>
      </c>
      <c r="BZ341" s="71" t="str">
        <f ca="1">INDEX({"","_","-","="},IF(OR($D341 &gt;= CA$6, $E341 &lt; BZ$6), 0, 1)+IF(OR($F341 &gt;= CA$6, $G341 &lt; BZ$6), 0, 2)+1)</f>
        <v/>
      </c>
      <c r="CA341" s="71" t="str">
        <f ca="1">INDEX({"","_","-","="},IF(OR($D341 &gt;= CB$6, $E341 &lt; CA$6), 0, 1)+IF(OR($F341 &gt;= CB$6, $G341 &lt; CA$6), 0, 2)+1)</f>
        <v/>
      </c>
      <c r="CB341" s="71" t="str">
        <f ca="1">INDEX({"","_","-","="},IF(OR($D341 &gt;= CC$6, $E341 &lt; CB$6), 0, 1)+IF(OR($F341 &gt;= CC$6, $G341 &lt; CB$6), 0, 2)+1)</f>
        <v/>
      </c>
      <c r="CC341" s="71" t="str">
        <f ca="1">INDEX({"","_","-","="},IF(OR($D341 &gt;= CD$6, $E341 &lt; CC$6), 0, 1)+IF(OR($F341 &gt;= CD$6, $G341 &lt; CC$6), 0, 2)+1)</f>
        <v/>
      </c>
      <c r="CD341" s="71" t="str">
        <f ca="1">INDEX({"","_","-","="},IF(OR($D341 &gt;= CE$6, $E341 &lt; CD$6), 0, 1)+IF(OR($F341 &gt;= CE$6, $G341 &lt; CD$6), 0, 2)+1)</f>
        <v/>
      </c>
    </row>
    <row r="342" spans="1:82">
      <c r="A342" s="8" t="str">
        <f ca="1">IF('临-进度'!N337,'临-进度'!$A337,"")</f>
        <v/>
      </c>
      <c r="B342" s="8" t="str">
        <f ca="1">IF('临-进度'!N337,'临-进度'!$B337,"")</f>
        <v/>
      </c>
      <c r="C342" s="8" t="str">
        <f ca="1">IF('临-进度'!N337,'临-进度'!$F337,"")</f>
        <v/>
      </c>
      <c r="D342" s="42" t="str">
        <f ca="1">IF('临-进度'!$N337,'临-进度'!$J337,"")</f>
        <v/>
      </c>
      <c r="E342" s="42" t="str">
        <f ca="1">IF('临-进度'!$N337,'临-进度'!$AF337,"")</f>
        <v/>
      </c>
      <c r="F342" s="42" t="str">
        <f ca="1">IF('临-进度'!$N337,'临-进度'!$K337,"")</f>
        <v/>
      </c>
      <c r="G342" s="76" t="str">
        <f ca="1">IF('临-进度'!$N337,'临-进度'!$AG337,"")</f>
        <v/>
      </c>
      <c r="H342" s="71" t="str">
        <f ca="1">INDEX({"","_","-","="},IF(OR($D342 &gt;= I$6, $E342 &lt; H$6), 0, 1)+IF(OR($F342 &gt;= I$6, $G342 &lt; H$6), 0, 2)+1)</f>
        <v/>
      </c>
      <c r="I342" s="71" t="str">
        <f ca="1">INDEX({"","_","-","="},IF(OR($D342 &gt;= J$6, $E342 &lt; I$6), 0, 1)+IF(OR($F342 &gt;= J$6, $G342 &lt; I$6), 0, 2)+1)</f>
        <v/>
      </c>
      <c r="J342" s="71" t="str">
        <f ca="1">INDEX({"","_","-","="},IF(OR($D342 &gt;= K$6, $E342 &lt; J$6), 0, 1)+IF(OR($F342 &gt;= K$6, $G342 &lt; J$6), 0, 2)+1)</f>
        <v/>
      </c>
      <c r="K342" s="71" t="str">
        <f ca="1">INDEX({"","_","-","="},IF(OR($D342 &gt;= L$6, $E342 &lt; K$6), 0, 1)+IF(OR($F342 &gt;= L$6, $G342 &lt; K$6), 0, 2)+1)</f>
        <v/>
      </c>
      <c r="L342" s="71" t="str">
        <f ca="1">INDEX({"","_","-","="},IF(OR($D342 &gt;= M$6, $E342 &lt; L$6), 0, 1)+IF(OR($F342 &gt;= M$6, $G342 &lt; L$6), 0, 2)+1)</f>
        <v/>
      </c>
      <c r="M342" s="71" t="str">
        <f ca="1">INDEX({"","_","-","="},IF(OR($D342 &gt;= N$6, $E342 &lt; M$6), 0, 1)+IF(OR($F342 &gt;= N$6, $G342 &lt; M$6), 0, 2)+1)</f>
        <v/>
      </c>
      <c r="N342" s="71" t="str">
        <f ca="1">INDEX({"","_","-","="},IF(OR($D342 &gt;= O$6, $E342 &lt; N$6), 0, 1)+IF(OR($F342 &gt;= O$6, $G342 &lt; N$6), 0, 2)+1)</f>
        <v/>
      </c>
      <c r="O342" s="71" t="str">
        <f ca="1">INDEX({"","_","-","="},IF(OR($D342 &gt;= P$6, $E342 &lt; O$6), 0, 1)+IF(OR($F342 &gt;= P$6, $G342 &lt; O$6), 0, 2)+1)</f>
        <v/>
      </c>
      <c r="P342" s="71" t="str">
        <f ca="1">INDEX({"","_","-","="},IF(OR($D342 &gt;= Q$6, $E342 &lt; P$6), 0, 1)+IF(OR($F342 &gt;= Q$6, $G342 &lt; P$6), 0, 2)+1)</f>
        <v/>
      </c>
      <c r="Q342" s="71" t="str">
        <f ca="1">INDEX({"","_","-","="},IF(OR($D342 &gt;= R$6, $E342 &lt; Q$6), 0, 1)+IF(OR($F342 &gt;= R$6, $G342 &lt; Q$6), 0, 2)+1)</f>
        <v/>
      </c>
      <c r="R342" s="71" t="str">
        <f ca="1">INDEX({"","_","-","="},IF(OR($D342 &gt;= S$6, $E342 &lt; R$6), 0, 1)+IF(OR($F342 &gt;= S$6, $G342 &lt; R$6), 0, 2)+1)</f>
        <v/>
      </c>
      <c r="S342" s="71" t="str">
        <f ca="1">INDEX({"","_","-","="},IF(OR($D342 &gt;= T$6, $E342 &lt; S$6), 0, 1)+IF(OR($F342 &gt;= T$6, $G342 &lt; S$6), 0, 2)+1)</f>
        <v/>
      </c>
      <c r="T342" s="71" t="str">
        <f ca="1">INDEX({"","_","-","="},IF(OR($D342 &gt;= U$6, $E342 &lt; T$6), 0, 1)+IF(OR($F342 &gt;= U$6, $G342 &lt; T$6), 0, 2)+1)</f>
        <v/>
      </c>
      <c r="U342" s="71" t="str">
        <f ca="1">INDEX({"","_","-","="},IF(OR($D342 &gt;= V$6, $E342 &lt; U$6), 0, 1)+IF(OR($F342 &gt;= V$6, $G342 &lt; U$6), 0, 2)+1)</f>
        <v/>
      </c>
      <c r="V342" s="71" t="str">
        <f ca="1">INDEX({"","_","-","="},IF(OR($D342 &gt;= W$6, $E342 &lt; V$6), 0, 1)+IF(OR($F342 &gt;= W$6, $G342 &lt; V$6), 0, 2)+1)</f>
        <v/>
      </c>
      <c r="W342" s="71" t="str">
        <f ca="1">INDEX({"","_","-","="},IF(OR($D342 &gt;= X$6, $E342 &lt; W$6), 0, 1)+IF(OR($F342 &gt;= X$6, $G342 &lt; W$6), 0, 2)+1)</f>
        <v/>
      </c>
      <c r="X342" s="71" t="str">
        <f ca="1">INDEX({"","_","-","="},IF(OR($D342 &gt;= Y$6, $E342 &lt; X$6), 0, 1)+IF(OR($F342 &gt;= Y$6, $G342 &lt; X$6), 0, 2)+1)</f>
        <v/>
      </c>
      <c r="Y342" s="71" t="str">
        <f ca="1">INDEX({"","_","-","="},IF(OR($D342 &gt;= Z$6, $E342 &lt; Y$6), 0, 1)+IF(OR($F342 &gt;= Z$6, $G342 &lt; Y$6), 0, 2)+1)</f>
        <v/>
      </c>
      <c r="Z342" s="71" t="str">
        <f ca="1">INDEX({"","_","-","="},IF(OR($D342 &gt;= AA$6, $E342 &lt; Z$6), 0, 1)+IF(OR($F342 &gt;= AA$6, $G342 &lt; Z$6), 0, 2)+1)</f>
        <v/>
      </c>
      <c r="AA342" s="71" t="str">
        <f ca="1">INDEX({"","_","-","="},IF(OR($D342 &gt;= AB$6, $E342 &lt; AA$6), 0, 1)+IF(OR($F342 &gt;= AB$6, $G342 &lt; AA$6), 0, 2)+1)</f>
        <v/>
      </c>
      <c r="AB342" s="71" t="str">
        <f ca="1">INDEX({"","_","-","="},IF(OR($D342 &gt;= AC$6, $E342 &lt; AB$6), 0, 1)+IF(OR($F342 &gt;= AC$6, $G342 &lt; AB$6), 0, 2)+1)</f>
        <v/>
      </c>
      <c r="AC342" s="71" t="str">
        <f ca="1">INDEX({"","_","-","="},IF(OR($D342 &gt;= AD$6, $E342 &lt; AC$6), 0, 1)+IF(OR($F342 &gt;= AD$6, $G342 &lt; AC$6), 0, 2)+1)</f>
        <v/>
      </c>
      <c r="AD342" s="71" t="str">
        <f ca="1">INDEX({"","_","-","="},IF(OR($D342 &gt;= AE$6, $E342 &lt; AD$6), 0, 1)+IF(OR($F342 &gt;= AE$6, $G342 &lt; AD$6), 0, 2)+1)</f>
        <v/>
      </c>
      <c r="AE342" s="71" t="str">
        <f ca="1">INDEX({"","_","-","="},IF(OR($D342 &gt;= AF$6, $E342 &lt; AE$6), 0, 1)+IF(OR($F342 &gt;= AF$6, $G342 &lt; AE$6), 0, 2)+1)</f>
        <v/>
      </c>
      <c r="AF342" s="71" t="str">
        <f ca="1">INDEX({"","_","-","="},IF(OR($D342 &gt;= AG$6, $E342 &lt; AF$6), 0, 1)+IF(OR($F342 &gt;= AG$6, $G342 &lt; AF$6), 0, 2)+1)</f>
        <v/>
      </c>
      <c r="AG342" s="71" t="str">
        <f ca="1">INDEX({"","_","-","="},IF(OR($D342 &gt;= AH$6, $E342 &lt; AG$6), 0, 1)+IF(OR($F342 &gt;= AH$6, $G342 &lt; AG$6), 0, 2)+1)</f>
        <v/>
      </c>
      <c r="AH342" s="71" t="str">
        <f ca="1">INDEX({"","_","-","="},IF(OR($D342 &gt;= AI$6, $E342 &lt; AH$6), 0, 1)+IF(OR($F342 &gt;= AI$6, $G342 &lt; AH$6), 0, 2)+1)</f>
        <v/>
      </c>
      <c r="AI342" s="71" t="str">
        <f ca="1">INDEX({"","_","-","="},IF(OR($D342 &gt;= AJ$6, $E342 &lt; AI$6), 0, 1)+IF(OR($F342 &gt;= AJ$6, $G342 &lt; AI$6), 0, 2)+1)</f>
        <v/>
      </c>
      <c r="AJ342" s="71" t="str">
        <f ca="1">INDEX({"","_","-","="},IF(OR($D342 &gt;= AK$6, $E342 &lt; AJ$6), 0, 1)+IF(OR($F342 &gt;= AK$6, $G342 &lt; AJ$6), 0, 2)+1)</f>
        <v/>
      </c>
      <c r="AK342" s="71" t="str">
        <f ca="1">INDEX({"","_","-","="},IF(OR($D342 &gt;= AL$6, $E342 &lt; AK$6), 0, 1)+IF(OR($F342 &gt;= AL$6, $G342 &lt; AK$6), 0, 2)+1)</f>
        <v/>
      </c>
      <c r="AL342" s="71" t="str">
        <f ca="1">INDEX({"","_","-","="},IF(OR($D342 &gt;= AM$6, $E342 &lt; AL$6), 0, 1)+IF(OR($F342 &gt;= AM$6, $G342 &lt; AL$6), 0, 2)+1)</f>
        <v/>
      </c>
      <c r="AM342" s="71" t="str">
        <f ca="1">INDEX({"","_","-","="},IF(OR($D342 &gt;= AN$6, $E342 &lt; AM$6), 0, 1)+IF(OR($F342 &gt;= AN$6, $G342 &lt; AM$6), 0, 2)+1)</f>
        <v/>
      </c>
      <c r="AN342" s="71" t="str">
        <f ca="1">INDEX({"","_","-","="},IF(OR($D342 &gt;= AO$6, $E342 &lt; AN$6), 0, 1)+IF(OR($F342 &gt;= AO$6, $G342 &lt; AN$6), 0, 2)+1)</f>
        <v/>
      </c>
      <c r="AO342" s="71" t="str">
        <f ca="1">INDEX({"","_","-","="},IF(OR($D342 &gt;= AP$6, $E342 &lt; AO$6), 0, 1)+IF(OR($F342 &gt;= AP$6, $G342 &lt; AO$6), 0, 2)+1)</f>
        <v/>
      </c>
      <c r="AP342" s="71" t="str">
        <f ca="1">INDEX({"","_","-","="},IF(OR($D342 &gt;= AQ$6, $E342 &lt; AP$6), 0, 1)+IF(OR($F342 &gt;= AQ$6, $G342 &lt; AP$6), 0, 2)+1)</f>
        <v/>
      </c>
      <c r="AQ342" s="71" t="str">
        <f ca="1">INDEX({"","_","-","="},IF(OR($D342 &gt;= AR$6, $E342 &lt; AQ$6), 0, 1)+IF(OR($F342 &gt;= AR$6, $G342 &lt; AQ$6), 0, 2)+1)</f>
        <v/>
      </c>
      <c r="AR342" s="71" t="str">
        <f ca="1">INDEX({"","_","-","="},IF(OR($D342 &gt;= AS$6, $E342 &lt; AR$6), 0, 1)+IF(OR($F342 &gt;= AS$6, $G342 &lt; AR$6), 0, 2)+1)</f>
        <v/>
      </c>
      <c r="AS342" s="71" t="str">
        <f ca="1">INDEX({"","_","-","="},IF(OR($D342 &gt;= AT$6, $E342 &lt; AS$6), 0, 1)+IF(OR($F342 &gt;= AT$6, $G342 &lt; AS$6), 0, 2)+1)</f>
        <v/>
      </c>
      <c r="AT342" s="71" t="str">
        <f ca="1">INDEX({"","_","-","="},IF(OR($D342 &gt;= AU$6, $E342 &lt; AT$6), 0, 1)+IF(OR($F342 &gt;= AU$6, $G342 &lt; AT$6), 0, 2)+1)</f>
        <v/>
      </c>
      <c r="AU342" s="71" t="str">
        <f ca="1">INDEX({"","_","-","="},IF(OR($D342 &gt;= AV$6, $E342 &lt; AU$6), 0, 1)+IF(OR($F342 &gt;= AV$6, $G342 &lt; AU$6), 0, 2)+1)</f>
        <v/>
      </c>
      <c r="AV342" s="71" t="str">
        <f ca="1">INDEX({"","_","-","="},IF(OR($D342 &gt;= AW$6, $E342 &lt; AV$6), 0, 1)+IF(OR($F342 &gt;= AW$6, $G342 &lt; AV$6), 0, 2)+1)</f>
        <v/>
      </c>
      <c r="AW342" s="71" t="str">
        <f ca="1">INDEX({"","_","-","="},IF(OR($D342 &gt;= AX$6, $E342 &lt; AW$6), 0, 1)+IF(OR($F342 &gt;= AX$6, $G342 &lt; AW$6), 0, 2)+1)</f>
        <v/>
      </c>
      <c r="AX342" s="71" t="str">
        <f ca="1">INDEX({"","_","-","="},IF(OR($D342 &gt;= AY$6, $E342 &lt; AX$6), 0, 1)+IF(OR($F342 &gt;= AY$6, $G342 &lt; AX$6), 0, 2)+1)</f>
        <v/>
      </c>
      <c r="AY342" s="71" t="str">
        <f ca="1">INDEX({"","_","-","="},IF(OR($D342 &gt;= AZ$6, $E342 &lt; AY$6), 0, 1)+IF(OR($F342 &gt;= AZ$6, $G342 &lt; AY$6), 0, 2)+1)</f>
        <v/>
      </c>
      <c r="AZ342" s="71" t="str">
        <f ca="1">INDEX({"","_","-","="},IF(OR($D342 &gt;= BA$6, $E342 &lt; AZ$6), 0, 1)+IF(OR($F342 &gt;= BA$6, $G342 &lt; AZ$6), 0, 2)+1)</f>
        <v/>
      </c>
      <c r="BA342" s="71" t="str">
        <f ca="1">INDEX({"","_","-","="},IF(OR($D342 &gt;= BB$6, $E342 &lt; BA$6), 0, 1)+IF(OR($F342 &gt;= BB$6, $G342 &lt; BA$6), 0, 2)+1)</f>
        <v/>
      </c>
      <c r="BB342" s="71" t="str">
        <f ca="1">INDEX({"","_","-","="},IF(OR($D342 &gt;= BC$6, $E342 &lt; BB$6), 0, 1)+IF(OR($F342 &gt;= BC$6, $G342 &lt; BB$6), 0, 2)+1)</f>
        <v/>
      </c>
      <c r="BC342" s="71" t="str">
        <f ca="1">INDEX({"","_","-","="},IF(OR($D342 &gt;= BD$6, $E342 &lt; BC$6), 0, 1)+IF(OR($F342 &gt;= BD$6, $G342 &lt; BC$6), 0, 2)+1)</f>
        <v/>
      </c>
      <c r="BD342" s="71" t="str">
        <f ca="1">INDEX({"","_","-","="},IF(OR($D342 &gt;= BE$6, $E342 &lt; BD$6), 0, 1)+IF(OR($F342 &gt;= BE$6, $G342 &lt; BD$6), 0, 2)+1)</f>
        <v/>
      </c>
      <c r="BE342" s="71" t="str">
        <f ca="1">INDEX({"","_","-","="},IF(OR($D342 &gt;= BF$6, $E342 &lt; BE$6), 0, 1)+IF(OR($F342 &gt;= BF$6, $G342 &lt; BE$6), 0, 2)+1)</f>
        <v/>
      </c>
      <c r="BF342" s="71" t="str">
        <f ca="1">INDEX({"","_","-","="},IF(OR($D342 &gt;= BG$6, $E342 &lt; BF$6), 0, 1)+IF(OR($F342 &gt;= BG$6, $G342 &lt; BF$6), 0, 2)+1)</f>
        <v/>
      </c>
      <c r="BG342" s="71" t="str">
        <f ca="1">INDEX({"","_","-","="},IF(OR($D342 &gt;= BH$6, $E342 &lt; BG$6), 0, 1)+IF(OR($F342 &gt;= BH$6, $G342 &lt; BG$6), 0, 2)+1)</f>
        <v/>
      </c>
      <c r="BH342" s="71" t="str">
        <f ca="1">INDEX({"","_","-","="},IF(OR($D342 &gt;= BI$6, $E342 &lt; BH$6), 0, 1)+IF(OR($F342 &gt;= BI$6, $G342 &lt; BH$6), 0, 2)+1)</f>
        <v/>
      </c>
      <c r="BI342" s="71" t="str">
        <f ca="1">INDEX({"","_","-","="},IF(OR($D342 &gt;= BJ$6, $E342 &lt; BI$6), 0, 1)+IF(OR($F342 &gt;= BJ$6, $G342 &lt; BI$6), 0, 2)+1)</f>
        <v/>
      </c>
      <c r="BJ342" s="71" t="str">
        <f ca="1">INDEX({"","_","-","="},IF(OR($D342 &gt;= BK$6, $E342 &lt; BJ$6), 0, 1)+IF(OR($F342 &gt;= BK$6, $G342 &lt; BJ$6), 0, 2)+1)</f>
        <v/>
      </c>
      <c r="BK342" s="71" t="str">
        <f ca="1">INDEX({"","_","-","="},IF(OR($D342 &gt;= BL$6, $E342 &lt; BK$6), 0, 1)+IF(OR($F342 &gt;= BL$6, $G342 &lt; BK$6), 0, 2)+1)</f>
        <v/>
      </c>
      <c r="BL342" s="71" t="str">
        <f ca="1">INDEX({"","_","-","="},IF(OR($D342 &gt;= BM$6, $E342 &lt; BL$6), 0, 1)+IF(OR($F342 &gt;= BM$6, $G342 &lt; BL$6), 0, 2)+1)</f>
        <v/>
      </c>
      <c r="BM342" s="71" t="str">
        <f ca="1">INDEX({"","_","-","="},IF(OR($D342 &gt;= BN$6, $E342 &lt; BM$6), 0, 1)+IF(OR($F342 &gt;= BN$6, $G342 &lt; BM$6), 0, 2)+1)</f>
        <v/>
      </c>
      <c r="BN342" s="71" t="str">
        <f ca="1">INDEX({"","_","-","="},IF(OR($D342 &gt;= BO$6, $E342 &lt; BN$6), 0, 1)+IF(OR($F342 &gt;= BO$6, $G342 &lt; BN$6), 0, 2)+1)</f>
        <v/>
      </c>
      <c r="BO342" s="71" t="str">
        <f ca="1">INDEX({"","_","-","="},IF(OR($D342 &gt;= BP$6, $E342 &lt; BO$6), 0, 1)+IF(OR($F342 &gt;= BP$6, $G342 &lt; BO$6), 0, 2)+1)</f>
        <v/>
      </c>
      <c r="BP342" s="71" t="str">
        <f ca="1">INDEX({"","_","-","="},IF(OR($D342 &gt;= BQ$6, $E342 &lt; BP$6), 0, 1)+IF(OR($F342 &gt;= BQ$6, $G342 &lt; BP$6), 0, 2)+1)</f>
        <v/>
      </c>
      <c r="BQ342" s="71" t="str">
        <f ca="1">INDEX({"","_","-","="},IF(OR($D342 &gt;= BR$6, $E342 &lt; BQ$6), 0, 1)+IF(OR($F342 &gt;= BR$6, $G342 &lt; BQ$6), 0, 2)+1)</f>
        <v/>
      </c>
      <c r="BR342" s="71" t="str">
        <f ca="1">INDEX({"","_","-","="},IF(OR($D342 &gt;= BS$6, $E342 &lt; BR$6), 0, 1)+IF(OR($F342 &gt;= BS$6, $G342 &lt; BR$6), 0, 2)+1)</f>
        <v/>
      </c>
      <c r="BS342" s="71" t="str">
        <f ca="1">INDEX({"","_","-","="},IF(OR($D342 &gt;= BT$6, $E342 &lt; BS$6), 0, 1)+IF(OR($F342 &gt;= BT$6, $G342 &lt; BS$6), 0, 2)+1)</f>
        <v/>
      </c>
      <c r="BT342" s="71" t="str">
        <f ca="1">INDEX({"","_","-","="},IF(OR($D342 &gt;= BU$6, $E342 &lt; BT$6), 0, 1)+IF(OR($F342 &gt;= BU$6, $G342 &lt; BT$6), 0, 2)+1)</f>
        <v/>
      </c>
      <c r="BU342" s="71" t="str">
        <f ca="1">INDEX({"","_","-","="},IF(OR($D342 &gt;= BV$6, $E342 &lt; BU$6), 0, 1)+IF(OR($F342 &gt;= BV$6, $G342 &lt; BU$6), 0, 2)+1)</f>
        <v/>
      </c>
      <c r="BV342" s="71" t="str">
        <f ca="1">INDEX({"","_","-","="},IF(OR($D342 &gt;= BW$6, $E342 &lt; BV$6), 0, 1)+IF(OR($F342 &gt;= BW$6, $G342 &lt; BV$6), 0, 2)+1)</f>
        <v/>
      </c>
      <c r="BW342" s="71" t="str">
        <f ca="1">INDEX({"","_","-","="},IF(OR($D342 &gt;= BX$6, $E342 &lt; BW$6), 0, 1)+IF(OR($F342 &gt;= BX$6, $G342 &lt; BW$6), 0, 2)+1)</f>
        <v/>
      </c>
      <c r="BX342" s="71" t="str">
        <f ca="1">INDEX({"","_","-","="},IF(OR($D342 &gt;= BY$6, $E342 &lt; BX$6), 0, 1)+IF(OR($F342 &gt;= BY$6, $G342 &lt; BX$6), 0, 2)+1)</f>
        <v/>
      </c>
      <c r="BY342" s="71" t="str">
        <f ca="1">INDEX({"","_","-","="},IF(OR($D342 &gt;= BZ$6, $E342 &lt; BY$6), 0, 1)+IF(OR($F342 &gt;= BZ$6, $G342 &lt; BY$6), 0, 2)+1)</f>
        <v/>
      </c>
      <c r="BZ342" s="71" t="str">
        <f ca="1">INDEX({"","_","-","="},IF(OR($D342 &gt;= CA$6, $E342 &lt; BZ$6), 0, 1)+IF(OR($F342 &gt;= CA$6, $G342 &lt; BZ$6), 0, 2)+1)</f>
        <v/>
      </c>
      <c r="CA342" s="71" t="str">
        <f ca="1">INDEX({"","_","-","="},IF(OR($D342 &gt;= CB$6, $E342 &lt; CA$6), 0, 1)+IF(OR($F342 &gt;= CB$6, $G342 &lt; CA$6), 0, 2)+1)</f>
        <v/>
      </c>
      <c r="CB342" s="71" t="str">
        <f ca="1">INDEX({"","_","-","="},IF(OR($D342 &gt;= CC$6, $E342 &lt; CB$6), 0, 1)+IF(OR($F342 &gt;= CC$6, $G342 &lt; CB$6), 0, 2)+1)</f>
        <v/>
      </c>
      <c r="CC342" s="71" t="str">
        <f ca="1">INDEX({"","_","-","="},IF(OR($D342 &gt;= CD$6, $E342 &lt; CC$6), 0, 1)+IF(OR($F342 &gt;= CD$6, $G342 &lt; CC$6), 0, 2)+1)</f>
        <v/>
      </c>
      <c r="CD342" s="71" t="str">
        <f ca="1">INDEX({"","_","-","="},IF(OR($D342 &gt;= CE$6, $E342 &lt; CD$6), 0, 1)+IF(OR($F342 &gt;= CE$6, $G342 &lt; CD$6), 0, 2)+1)</f>
        <v/>
      </c>
    </row>
    <row r="343" spans="1:82">
      <c r="A343" s="8" t="str">
        <f ca="1">IF('临-进度'!N338,'临-进度'!$A338,"")</f>
        <v/>
      </c>
      <c r="B343" s="8" t="str">
        <f ca="1">IF('临-进度'!N338,'临-进度'!$B338,"")</f>
        <v/>
      </c>
      <c r="C343" s="8" t="str">
        <f ca="1">IF('临-进度'!N338,'临-进度'!$F338,"")</f>
        <v/>
      </c>
      <c r="D343" s="42" t="str">
        <f ca="1">IF('临-进度'!$N338,'临-进度'!$J338,"")</f>
        <v/>
      </c>
      <c r="E343" s="42" t="str">
        <f ca="1">IF('临-进度'!$N338,'临-进度'!$AF338,"")</f>
        <v/>
      </c>
      <c r="F343" s="42" t="str">
        <f ca="1">IF('临-进度'!$N338,'临-进度'!$K338,"")</f>
        <v/>
      </c>
      <c r="G343" s="76" t="str">
        <f ca="1">IF('临-进度'!$N338,'临-进度'!$AG338,"")</f>
        <v/>
      </c>
      <c r="H343" s="71" t="str">
        <f ca="1">INDEX({"","_","-","="},IF(OR($D343 &gt;= I$6, $E343 &lt; H$6), 0, 1)+IF(OR($F343 &gt;= I$6, $G343 &lt; H$6), 0, 2)+1)</f>
        <v/>
      </c>
      <c r="I343" s="71" t="str">
        <f ca="1">INDEX({"","_","-","="},IF(OR($D343 &gt;= J$6, $E343 &lt; I$6), 0, 1)+IF(OR($F343 &gt;= J$6, $G343 &lt; I$6), 0, 2)+1)</f>
        <v/>
      </c>
      <c r="J343" s="71" t="str">
        <f ca="1">INDEX({"","_","-","="},IF(OR($D343 &gt;= K$6, $E343 &lt; J$6), 0, 1)+IF(OR($F343 &gt;= K$6, $G343 &lt; J$6), 0, 2)+1)</f>
        <v/>
      </c>
      <c r="K343" s="71" t="str">
        <f ca="1">INDEX({"","_","-","="},IF(OR($D343 &gt;= L$6, $E343 &lt; K$6), 0, 1)+IF(OR($F343 &gt;= L$6, $G343 &lt; K$6), 0, 2)+1)</f>
        <v/>
      </c>
      <c r="L343" s="71" t="str">
        <f ca="1">INDEX({"","_","-","="},IF(OR($D343 &gt;= M$6, $E343 &lt; L$6), 0, 1)+IF(OR($F343 &gt;= M$6, $G343 &lt; L$6), 0, 2)+1)</f>
        <v/>
      </c>
      <c r="M343" s="71" t="str">
        <f ca="1">INDEX({"","_","-","="},IF(OR($D343 &gt;= N$6, $E343 &lt; M$6), 0, 1)+IF(OR($F343 &gt;= N$6, $G343 &lt; M$6), 0, 2)+1)</f>
        <v/>
      </c>
      <c r="N343" s="71" t="str">
        <f ca="1">INDEX({"","_","-","="},IF(OR($D343 &gt;= O$6, $E343 &lt; N$6), 0, 1)+IF(OR($F343 &gt;= O$6, $G343 &lt; N$6), 0, 2)+1)</f>
        <v/>
      </c>
      <c r="O343" s="71" t="str">
        <f ca="1">INDEX({"","_","-","="},IF(OR($D343 &gt;= P$6, $E343 &lt; O$6), 0, 1)+IF(OR($F343 &gt;= P$6, $G343 &lt; O$6), 0, 2)+1)</f>
        <v/>
      </c>
      <c r="P343" s="71" t="str">
        <f ca="1">INDEX({"","_","-","="},IF(OR($D343 &gt;= Q$6, $E343 &lt; P$6), 0, 1)+IF(OR($F343 &gt;= Q$6, $G343 &lt; P$6), 0, 2)+1)</f>
        <v/>
      </c>
      <c r="Q343" s="71" t="str">
        <f ca="1">INDEX({"","_","-","="},IF(OR($D343 &gt;= R$6, $E343 &lt; Q$6), 0, 1)+IF(OR($F343 &gt;= R$6, $G343 &lt; Q$6), 0, 2)+1)</f>
        <v/>
      </c>
      <c r="R343" s="71" t="str">
        <f ca="1">INDEX({"","_","-","="},IF(OR($D343 &gt;= S$6, $E343 &lt; R$6), 0, 1)+IF(OR($F343 &gt;= S$6, $G343 &lt; R$6), 0, 2)+1)</f>
        <v/>
      </c>
      <c r="S343" s="71" t="str">
        <f ca="1">INDEX({"","_","-","="},IF(OR($D343 &gt;= T$6, $E343 &lt; S$6), 0, 1)+IF(OR($F343 &gt;= T$6, $G343 &lt; S$6), 0, 2)+1)</f>
        <v/>
      </c>
      <c r="T343" s="71" t="str">
        <f ca="1">INDEX({"","_","-","="},IF(OR($D343 &gt;= U$6, $E343 &lt; T$6), 0, 1)+IF(OR($F343 &gt;= U$6, $G343 &lt; T$6), 0, 2)+1)</f>
        <v/>
      </c>
      <c r="U343" s="71" t="str">
        <f ca="1">INDEX({"","_","-","="},IF(OR($D343 &gt;= V$6, $E343 &lt; U$6), 0, 1)+IF(OR($F343 &gt;= V$6, $G343 &lt; U$6), 0, 2)+1)</f>
        <v/>
      </c>
      <c r="V343" s="71" t="str">
        <f ca="1">INDEX({"","_","-","="},IF(OR($D343 &gt;= W$6, $E343 &lt; V$6), 0, 1)+IF(OR($F343 &gt;= W$6, $G343 &lt; V$6), 0, 2)+1)</f>
        <v/>
      </c>
      <c r="W343" s="71" t="str">
        <f ca="1">INDEX({"","_","-","="},IF(OR($D343 &gt;= X$6, $E343 &lt; W$6), 0, 1)+IF(OR($F343 &gt;= X$6, $G343 &lt; W$6), 0, 2)+1)</f>
        <v/>
      </c>
      <c r="X343" s="71" t="str">
        <f ca="1">INDEX({"","_","-","="},IF(OR($D343 &gt;= Y$6, $E343 &lt; X$6), 0, 1)+IF(OR($F343 &gt;= Y$6, $G343 &lt; X$6), 0, 2)+1)</f>
        <v/>
      </c>
      <c r="Y343" s="71" t="str">
        <f ca="1">INDEX({"","_","-","="},IF(OR($D343 &gt;= Z$6, $E343 &lt; Y$6), 0, 1)+IF(OR($F343 &gt;= Z$6, $G343 &lt; Y$6), 0, 2)+1)</f>
        <v/>
      </c>
      <c r="Z343" s="71" t="str">
        <f ca="1">INDEX({"","_","-","="},IF(OR($D343 &gt;= AA$6, $E343 &lt; Z$6), 0, 1)+IF(OR($F343 &gt;= AA$6, $G343 &lt; Z$6), 0, 2)+1)</f>
        <v/>
      </c>
      <c r="AA343" s="71" t="str">
        <f ca="1">INDEX({"","_","-","="},IF(OR($D343 &gt;= AB$6, $E343 &lt; AA$6), 0, 1)+IF(OR($F343 &gt;= AB$6, $G343 &lt; AA$6), 0, 2)+1)</f>
        <v/>
      </c>
      <c r="AB343" s="71" t="str">
        <f ca="1">INDEX({"","_","-","="},IF(OR($D343 &gt;= AC$6, $E343 &lt; AB$6), 0, 1)+IF(OR($F343 &gt;= AC$6, $G343 &lt; AB$6), 0, 2)+1)</f>
        <v/>
      </c>
      <c r="AC343" s="71" t="str">
        <f ca="1">INDEX({"","_","-","="},IF(OR($D343 &gt;= AD$6, $E343 &lt; AC$6), 0, 1)+IF(OR($F343 &gt;= AD$6, $G343 &lt; AC$6), 0, 2)+1)</f>
        <v/>
      </c>
      <c r="AD343" s="71" t="str">
        <f ca="1">INDEX({"","_","-","="},IF(OR($D343 &gt;= AE$6, $E343 &lt; AD$6), 0, 1)+IF(OR($F343 &gt;= AE$6, $G343 &lt; AD$6), 0, 2)+1)</f>
        <v/>
      </c>
      <c r="AE343" s="71" t="str">
        <f ca="1">INDEX({"","_","-","="},IF(OR($D343 &gt;= AF$6, $E343 &lt; AE$6), 0, 1)+IF(OR($F343 &gt;= AF$6, $G343 &lt; AE$6), 0, 2)+1)</f>
        <v/>
      </c>
      <c r="AF343" s="71" t="str">
        <f ca="1">INDEX({"","_","-","="},IF(OR($D343 &gt;= AG$6, $E343 &lt; AF$6), 0, 1)+IF(OR($F343 &gt;= AG$6, $G343 &lt; AF$6), 0, 2)+1)</f>
        <v/>
      </c>
      <c r="AG343" s="71" t="str">
        <f ca="1">INDEX({"","_","-","="},IF(OR($D343 &gt;= AH$6, $E343 &lt; AG$6), 0, 1)+IF(OR($F343 &gt;= AH$6, $G343 &lt; AG$6), 0, 2)+1)</f>
        <v/>
      </c>
      <c r="AH343" s="71" t="str">
        <f ca="1">INDEX({"","_","-","="},IF(OR($D343 &gt;= AI$6, $E343 &lt; AH$6), 0, 1)+IF(OR($F343 &gt;= AI$6, $G343 &lt; AH$6), 0, 2)+1)</f>
        <v/>
      </c>
      <c r="AI343" s="71" t="str">
        <f ca="1">INDEX({"","_","-","="},IF(OR($D343 &gt;= AJ$6, $E343 &lt; AI$6), 0, 1)+IF(OR($F343 &gt;= AJ$6, $G343 &lt; AI$6), 0, 2)+1)</f>
        <v/>
      </c>
      <c r="AJ343" s="71" t="str">
        <f ca="1">INDEX({"","_","-","="},IF(OR($D343 &gt;= AK$6, $E343 &lt; AJ$6), 0, 1)+IF(OR($F343 &gt;= AK$6, $G343 &lt; AJ$6), 0, 2)+1)</f>
        <v/>
      </c>
      <c r="AK343" s="71" t="str">
        <f ca="1">INDEX({"","_","-","="},IF(OR($D343 &gt;= AL$6, $E343 &lt; AK$6), 0, 1)+IF(OR($F343 &gt;= AL$6, $G343 &lt; AK$6), 0, 2)+1)</f>
        <v/>
      </c>
      <c r="AL343" s="71" t="str">
        <f ca="1">INDEX({"","_","-","="},IF(OR($D343 &gt;= AM$6, $E343 &lt; AL$6), 0, 1)+IF(OR($F343 &gt;= AM$6, $G343 &lt; AL$6), 0, 2)+1)</f>
        <v/>
      </c>
      <c r="AM343" s="71" t="str">
        <f ca="1">INDEX({"","_","-","="},IF(OR($D343 &gt;= AN$6, $E343 &lt; AM$6), 0, 1)+IF(OR($F343 &gt;= AN$6, $G343 &lt; AM$6), 0, 2)+1)</f>
        <v/>
      </c>
      <c r="AN343" s="71" t="str">
        <f ca="1">INDEX({"","_","-","="},IF(OR($D343 &gt;= AO$6, $E343 &lt; AN$6), 0, 1)+IF(OR($F343 &gt;= AO$6, $G343 &lt; AN$6), 0, 2)+1)</f>
        <v/>
      </c>
      <c r="AO343" s="71" t="str">
        <f ca="1">INDEX({"","_","-","="},IF(OR($D343 &gt;= AP$6, $E343 &lt; AO$6), 0, 1)+IF(OR($F343 &gt;= AP$6, $G343 &lt; AO$6), 0, 2)+1)</f>
        <v/>
      </c>
      <c r="AP343" s="71" t="str">
        <f ca="1">INDEX({"","_","-","="},IF(OR($D343 &gt;= AQ$6, $E343 &lt; AP$6), 0, 1)+IF(OR($F343 &gt;= AQ$6, $G343 &lt; AP$6), 0, 2)+1)</f>
        <v/>
      </c>
      <c r="AQ343" s="71" t="str">
        <f ca="1">INDEX({"","_","-","="},IF(OR($D343 &gt;= AR$6, $E343 &lt; AQ$6), 0, 1)+IF(OR($F343 &gt;= AR$6, $G343 &lt; AQ$6), 0, 2)+1)</f>
        <v/>
      </c>
      <c r="AR343" s="71" t="str">
        <f ca="1">INDEX({"","_","-","="},IF(OR($D343 &gt;= AS$6, $E343 &lt; AR$6), 0, 1)+IF(OR($F343 &gt;= AS$6, $G343 &lt; AR$6), 0, 2)+1)</f>
        <v/>
      </c>
      <c r="AS343" s="71" t="str">
        <f ca="1">INDEX({"","_","-","="},IF(OR($D343 &gt;= AT$6, $E343 &lt; AS$6), 0, 1)+IF(OR($F343 &gt;= AT$6, $G343 &lt; AS$6), 0, 2)+1)</f>
        <v/>
      </c>
      <c r="AT343" s="71" t="str">
        <f ca="1">INDEX({"","_","-","="},IF(OR($D343 &gt;= AU$6, $E343 &lt; AT$6), 0, 1)+IF(OR($F343 &gt;= AU$6, $G343 &lt; AT$6), 0, 2)+1)</f>
        <v/>
      </c>
      <c r="AU343" s="71" t="str">
        <f ca="1">INDEX({"","_","-","="},IF(OR($D343 &gt;= AV$6, $E343 &lt; AU$6), 0, 1)+IF(OR($F343 &gt;= AV$6, $G343 &lt; AU$6), 0, 2)+1)</f>
        <v/>
      </c>
      <c r="AV343" s="71" t="str">
        <f ca="1">INDEX({"","_","-","="},IF(OR($D343 &gt;= AW$6, $E343 &lt; AV$6), 0, 1)+IF(OR($F343 &gt;= AW$6, $G343 &lt; AV$6), 0, 2)+1)</f>
        <v/>
      </c>
      <c r="AW343" s="71" t="str">
        <f ca="1">INDEX({"","_","-","="},IF(OR($D343 &gt;= AX$6, $E343 &lt; AW$6), 0, 1)+IF(OR($F343 &gt;= AX$6, $G343 &lt; AW$6), 0, 2)+1)</f>
        <v/>
      </c>
      <c r="AX343" s="71" t="str">
        <f ca="1">INDEX({"","_","-","="},IF(OR($D343 &gt;= AY$6, $E343 &lt; AX$6), 0, 1)+IF(OR($F343 &gt;= AY$6, $G343 &lt; AX$6), 0, 2)+1)</f>
        <v/>
      </c>
      <c r="AY343" s="71" t="str">
        <f ca="1">INDEX({"","_","-","="},IF(OR($D343 &gt;= AZ$6, $E343 &lt; AY$6), 0, 1)+IF(OR($F343 &gt;= AZ$6, $G343 &lt; AY$6), 0, 2)+1)</f>
        <v/>
      </c>
      <c r="AZ343" s="71" t="str">
        <f ca="1">INDEX({"","_","-","="},IF(OR($D343 &gt;= BA$6, $E343 &lt; AZ$6), 0, 1)+IF(OR($F343 &gt;= BA$6, $G343 &lt; AZ$6), 0, 2)+1)</f>
        <v/>
      </c>
      <c r="BA343" s="71" t="str">
        <f ca="1">INDEX({"","_","-","="},IF(OR($D343 &gt;= BB$6, $E343 &lt; BA$6), 0, 1)+IF(OR($F343 &gt;= BB$6, $G343 &lt; BA$6), 0, 2)+1)</f>
        <v/>
      </c>
      <c r="BB343" s="71" t="str">
        <f ca="1">INDEX({"","_","-","="},IF(OR($D343 &gt;= BC$6, $E343 &lt; BB$6), 0, 1)+IF(OR($F343 &gt;= BC$6, $G343 &lt; BB$6), 0, 2)+1)</f>
        <v/>
      </c>
      <c r="BC343" s="71" t="str">
        <f ca="1">INDEX({"","_","-","="},IF(OR($D343 &gt;= BD$6, $E343 &lt; BC$6), 0, 1)+IF(OR($F343 &gt;= BD$6, $G343 &lt; BC$6), 0, 2)+1)</f>
        <v/>
      </c>
      <c r="BD343" s="71" t="str">
        <f ca="1">INDEX({"","_","-","="},IF(OR($D343 &gt;= BE$6, $E343 &lt; BD$6), 0, 1)+IF(OR($F343 &gt;= BE$6, $G343 &lt; BD$6), 0, 2)+1)</f>
        <v/>
      </c>
      <c r="BE343" s="71" t="str">
        <f ca="1">INDEX({"","_","-","="},IF(OR($D343 &gt;= BF$6, $E343 &lt; BE$6), 0, 1)+IF(OR($F343 &gt;= BF$6, $G343 &lt; BE$6), 0, 2)+1)</f>
        <v/>
      </c>
      <c r="BF343" s="71" t="str">
        <f ca="1">INDEX({"","_","-","="},IF(OR($D343 &gt;= BG$6, $E343 &lt; BF$6), 0, 1)+IF(OR($F343 &gt;= BG$6, $G343 &lt; BF$6), 0, 2)+1)</f>
        <v/>
      </c>
      <c r="BG343" s="71" t="str">
        <f ca="1">INDEX({"","_","-","="},IF(OR($D343 &gt;= BH$6, $E343 &lt; BG$6), 0, 1)+IF(OR($F343 &gt;= BH$6, $G343 &lt; BG$6), 0, 2)+1)</f>
        <v/>
      </c>
      <c r="BH343" s="71" t="str">
        <f ca="1">INDEX({"","_","-","="},IF(OR($D343 &gt;= BI$6, $E343 &lt; BH$6), 0, 1)+IF(OR($F343 &gt;= BI$6, $G343 &lt; BH$6), 0, 2)+1)</f>
        <v/>
      </c>
      <c r="BI343" s="71" t="str">
        <f ca="1">INDEX({"","_","-","="},IF(OR($D343 &gt;= BJ$6, $E343 &lt; BI$6), 0, 1)+IF(OR($F343 &gt;= BJ$6, $G343 &lt; BI$6), 0, 2)+1)</f>
        <v/>
      </c>
      <c r="BJ343" s="71" t="str">
        <f ca="1">INDEX({"","_","-","="},IF(OR($D343 &gt;= BK$6, $E343 &lt; BJ$6), 0, 1)+IF(OR($F343 &gt;= BK$6, $G343 &lt; BJ$6), 0, 2)+1)</f>
        <v/>
      </c>
      <c r="BK343" s="71" t="str">
        <f ca="1">INDEX({"","_","-","="},IF(OR($D343 &gt;= BL$6, $E343 &lt; BK$6), 0, 1)+IF(OR($F343 &gt;= BL$6, $G343 &lt; BK$6), 0, 2)+1)</f>
        <v/>
      </c>
      <c r="BL343" s="71" t="str">
        <f ca="1">INDEX({"","_","-","="},IF(OR($D343 &gt;= BM$6, $E343 &lt; BL$6), 0, 1)+IF(OR($F343 &gt;= BM$6, $G343 &lt; BL$6), 0, 2)+1)</f>
        <v/>
      </c>
      <c r="BM343" s="71" t="str">
        <f ca="1">INDEX({"","_","-","="},IF(OR($D343 &gt;= BN$6, $E343 &lt; BM$6), 0, 1)+IF(OR($F343 &gt;= BN$6, $G343 &lt; BM$6), 0, 2)+1)</f>
        <v/>
      </c>
      <c r="BN343" s="71" t="str">
        <f ca="1">INDEX({"","_","-","="},IF(OR($D343 &gt;= BO$6, $E343 &lt; BN$6), 0, 1)+IF(OR($F343 &gt;= BO$6, $G343 &lt; BN$6), 0, 2)+1)</f>
        <v/>
      </c>
      <c r="BO343" s="71" t="str">
        <f ca="1">INDEX({"","_","-","="},IF(OR($D343 &gt;= BP$6, $E343 &lt; BO$6), 0, 1)+IF(OR($F343 &gt;= BP$6, $G343 &lt; BO$6), 0, 2)+1)</f>
        <v/>
      </c>
      <c r="BP343" s="71" t="str">
        <f ca="1">INDEX({"","_","-","="},IF(OR($D343 &gt;= BQ$6, $E343 &lt; BP$6), 0, 1)+IF(OR($F343 &gt;= BQ$6, $G343 &lt; BP$6), 0, 2)+1)</f>
        <v/>
      </c>
      <c r="BQ343" s="71" t="str">
        <f ca="1">INDEX({"","_","-","="},IF(OR($D343 &gt;= BR$6, $E343 &lt; BQ$6), 0, 1)+IF(OR($F343 &gt;= BR$6, $G343 &lt; BQ$6), 0, 2)+1)</f>
        <v/>
      </c>
      <c r="BR343" s="71" t="str">
        <f ca="1">INDEX({"","_","-","="},IF(OR($D343 &gt;= BS$6, $E343 &lt; BR$6), 0, 1)+IF(OR($F343 &gt;= BS$6, $G343 &lt; BR$6), 0, 2)+1)</f>
        <v/>
      </c>
      <c r="BS343" s="71" t="str">
        <f ca="1">INDEX({"","_","-","="},IF(OR($D343 &gt;= BT$6, $E343 &lt; BS$6), 0, 1)+IF(OR($F343 &gt;= BT$6, $G343 &lt; BS$6), 0, 2)+1)</f>
        <v/>
      </c>
      <c r="BT343" s="71" t="str">
        <f ca="1">INDEX({"","_","-","="},IF(OR($D343 &gt;= BU$6, $E343 &lt; BT$6), 0, 1)+IF(OR($F343 &gt;= BU$6, $G343 &lt; BT$6), 0, 2)+1)</f>
        <v/>
      </c>
      <c r="BU343" s="71" t="str">
        <f ca="1">INDEX({"","_","-","="},IF(OR($D343 &gt;= BV$6, $E343 &lt; BU$6), 0, 1)+IF(OR($F343 &gt;= BV$6, $G343 &lt; BU$6), 0, 2)+1)</f>
        <v/>
      </c>
      <c r="BV343" s="71" t="str">
        <f ca="1">INDEX({"","_","-","="},IF(OR($D343 &gt;= BW$6, $E343 &lt; BV$6), 0, 1)+IF(OR($F343 &gt;= BW$6, $G343 &lt; BV$6), 0, 2)+1)</f>
        <v/>
      </c>
      <c r="BW343" s="71" t="str">
        <f ca="1">INDEX({"","_","-","="},IF(OR($D343 &gt;= BX$6, $E343 &lt; BW$6), 0, 1)+IF(OR($F343 &gt;= BX$6, $G343 &lt; BW$6), 0, 2)+1)</f>
        <v/>
      </c>
      <c r="BX343" s="71" t="str">
        <f ca="1">INDEX({"","_","-","="},IF(OR($D343 &gt;= BY$6, $E343 &lt; BX$6), 0, 1)+IF(OR($F343 &gt;= BY$6, $G343 &lt; BX$6), 0, 2)+1)</f>
        <v/>
      </c>
      <c r="BY343" s="71" t="str">
        <f ca="1">INDEX({"","_","-","="},IF(OR($D343 &gt;= BZ$6, $E343 &lt; BY$6), 0, 1)+IF(OR($F343 &gt;= BZ$6, $G343 &lt; BY$6), 0, 2)+1)</f>
        <v/>
      </c>
      <c r="BZ343" s="71" t="str">
        <f ca="1">INDEX({"","_","-","="},IF(OR($D343 &gt;= CA$6, $E343 &lt; BZ$6), 0, 1)+IF(OR($F343 &gt;= CA$6, $G343 &lt; BZ$6), 0, 2)+1)</f>
        <v/>
      </c>
      <c r="CA343" s="71" t="str">
        <f ca="1">INDEX({"","_","-","="},IF(OR($D343 &gt;= CB$6, $E343 &lt; CA$6), 0, 1)+IF(OR($F343 &gt;= CB$6, $G343 &lt; CA$6), 0, 2)+1)</f>
        <v/>
      </c>
      <c r="CB343" s="71" t="str">
        <f ca="1">INDEX({"","_","-","="},IF(OR($D343 &gt;= CC$6, $E343 &lt; CB$6), 0, 1)+IF(OR($F343 &gt;= CC$6, $G343 &lt; CB$6), 0, 2)+1)</f>
        <v/>
      </c>
      <c r="CC343" s="71" t="str">
        <f ca="1">INDEX({"","_","-","="},IF(OR($D343 &gt;= CD$6, $E343 &lt; CC$6), 0, 1)+IF(OR($F343 &gt;= CD$6, $G343 &lt; CC$6), 0, 2)+1)</f>
        <v/>
      </c>
      <c r="CD343" s="71" t="str">
        <f ca="1">INDEX({"","_","-","="},IF(OR($D343 &gt;= CE$6, $E343 &lt; CD$6), 0, 1)+IF(OR($F343 &gt;= CE$6, $G343 &lt; CD$6), 0, 2)+1)</f>
        <v/>
      </c>
    </row>
    <row r="344" spans="1:82">
      <c r="A344" s="8" t="str">
        <f ca="1">IF('临-进度'!N339,'临-进度'!$A339,"")</f>
        <v/>
      </c>
      <c r="B344" s="8" t="str">
        <f ca="1">IF('临-进度'!N339,'临-进度'!$B339,"")</f>
        <v/>
      </c>
      <c r="C344" s="8" t="str">
        <f ca="1">IF('临-进度'!N339,'临-进度'!$F339,"")</f>
        <v/>
      </c>
      <c r="D344" s="42" t="str">
        <f ca="1">IF('临-进度'!$N339,'临-进度'!$J339,"")</f>
        <v/>
      </c>
      <c r="E344" s="42" t="str">
        <f ca="1">IF('临-进度'!$N339,'临-进度'!$AF339,"")</f>
        <v/>
      </c>
      <c r="F344" s="42" t="str">
        <f ca="1">IF('临-进度'!$N339,'临-进度'!$K339,"")</f>
        <v/>
      </c>
      <c r="G344" s="76" t="str">
        <f ca="1">IF('临-进度'!$N339,'临-进度'!$AG339,"")</f>
        <v/>
      </c>
      <c r="H344" s="71" t="str">
        <f ca="1">INDEX({"","_","-","="},IF(OR($D344 &gt;= I$6, $E344 &lt; H$6), 0, 1)+IF(OR($F344 &gt;= I$6, $G344 &lt; H$6), 0, 2)+1)</f>
        <v/>
      </c>
      <c r="I344" s="71" t="str">
        <f ca="1">INDEX({"","_","-","="},IF(OR($D344 &gt;= J$6, $E344 &lt; I$6), 0, 1)+IF(OR($F344 &gt;= J$6, $G344 &lt; I$6), 0, 2)+1)</f>
        <v/>
      </c>
      <c r="J344" s="71" t="str">
        <f ca="1">INDEX({"","_","-","="},IF(OR($D344 &gt;= K$6, $E344 &lt; J$6), 0, 1)+IF(OR($F344 &gt;= K$6, $G344 &lt; J$6), 0, 2)+1)</f>
        <v/>
      </c>
      <c r="K344" s="71" t="str">
        <f ca="1">INDEX({"","_","-","="},IF(OR($D344 &gt;= L$6, $E344 &lt; K$6), 0, 1)+IF(OR($F344 &gt;= L$6, $G344 &lt; K$6), 0, 2)+1)</f>
        <v/>
      </c>
      <c r="L344" s="71" t="str">
        <f ca="1">INDEX({"","_","-","="},IF(OR($D344 &gt;= M$6, $E344 &lt; L$6), 0, 1)+IF(OR($F344 &gt;= M$6, $G344 &lt; L$6), 0, 2)+1)</f>
        <v/>
      </c>
      <c r="M344" s="71" t="str">
        <f ca="1">INDEX({"","_","-","="},IF(OR($D344 &gt;= N$6, $E344 &lt; M$6), 0, 1)+IF(OR($F344 &gt;= N$6, $G344 &lt; M$6), 0, 2)+1)</f>
        <v/>
      </c>
      <c r="N344" s="71" t="str">
        <f ca="1">INDEX({"","_","-","="},IF(OR($D344 &gt;= O$6, $E344 &lt; N$6), 0, 1)+IF(OR($F344 &gt;= O$6, $G344 &lt; N$6), 0, 2)+1)</f>
        <v/>
      </c>
      <c r="O344" s="71" t="str">
        <f ca="1">INDEX({"","_","-","="},IF(OR($D344 &gt;= P$6, $E344 &lt; O$6), 0, 1)+IF(OR($F344 &gt;= P$6, $G344 &lt; O$6), 0, 2)+1)</f>
        <v/>
      </c>
      <c r="P344" s="71" t="str">
        <f ca="1">INDEX({"","_","-","="},IF(OR($D344 &gt;= Q$6, $E344 &lt; P$6), 0, 1)+IF(OR($F344 &gt;= Q$6, $G344 &lt; P$6), 0, 2)+1)</f>
        <v/>
      </c>
      <c r="Q344" s="71" t="str">
        <f ca="1">INDEX({"","_","-","="},IF(OR($D344 &gt;= R$6, $E344 &lt; Q$6), 0, 1)+IF(OR($F344 &gt;= R$6, $G344 &lt; Q$6), 0, 2)+1)</f>
        <v/>
      </c>
      <c r="R344" s="71" t="str">
        <f ca="1">INDEX({"","_","-","="},IF(OR($D344 &gt;= S$6, $E344 &lt; R$6), 0, 1)+IF(OR($F344 &gt;= S$6, $G344 &lt; R$6), 0, 2)+1)</f>
        <v/>
      </c>
      <c r="S344" s="71" t="str">
        <f ca="1">INDEX({"","_","-","="},IF(OR($D344 &gt;= T$6, $E344 &lt; S$6), 0, 1)+IF(OR($F344 &gt;= T$6, $G344 &lt; S$6), 0, 2)+1)</f>
        <v/>
      </c>
      <c r="T344" s="71" t="str">
        <f ca="1">INDEX({"","_","-","="},IF(OR($D344 &gt;= U$6, $E344 &lt; T$6), 0, 1)+IF(OR($F344 &gt;= U$6, $G344 &lt; T$6), 0, 2)+1)</f>
        <v/>
      </c>
      <c r="U344" s="71" t="str">
        <f ca="1">INDEX({"","_","-","="},IF(OR($D344 &gt;= V$6, $E344 &lt; U$6), 0, 1)+IF(OR($F344 &gt;= V$6, $G344 &lt; U$6), 0, 2)+1)</f>
        <v/>
      </c>
      <c r="V344" s="71" t="str">
        <f ca="1">INDEX({"","_","-","="},IF(OR($D344 &gt;= W$6, $E344 &lt; V$6), 0, 1)+IF(OR($F344 &gt;= W$6, $G344 &lt; V$6), 0, 2)+1)</f>
        <v/>
      </c>
      <c r="W344" s="71" t="str">
        <f ca="1">INDEX({"","_","-","="},IF(OR($D344 &gt;= X$6, $E344 &lt; W$6), 0, 1)+IF(OR($F344 &gt;= X$6, $G344 &lt; W$6), 0, 2)+1)</f>
        <v/>
      </c>
      <c r="X344" s="71" t="str">
        <f ca="1">INDEX({"","_","-","="},IF(OR($D344 &gt;= Y$6, $E344 &lt; X$6), 0, 1)+IF(OR($F344 &gt;= Y$6, $G344 &lt; X$6), 0, 2)+1)</f>
        <v/>
      </c>
      <c r="Y344" s="71" t="str">
        <f ca="1">INDEX({"","_","-","="},IF(OR($D344 &gt;= Z$6, $E344 &lt; Y$6), 0, 1)+IF(OR($F344 &gt;= Z$6, $G344 &lt; Y$6), 0, 2)+1)</f>
        <v/>
      </c>
      <c r="Z344" s="71" t="str">
        <f ca="1">INDEX({"","_","-","="},IF(OR($D344 &gt;= AA$6, $E344 &lt; Z$6), 0, 1)+IF(OR($F344 &gt;= AA$6, $G344 &lt; Z$6), 0, 2)+1)</f>
        <v/>
      </c>
      <c r="AA344" s="71" t="str">
        <f ca="1">INDEX({"","_","-","="},IF(OR($D344 &gt;= AB$6, $E344 &lt; AA$6), 0, 1)+IF(OR($F344 &gt;= AB$6, $G344 &lt; AA$6), 0, 2)+1)</f>
        <v/>
      </c>
      <c r="AB344" s="71" t="str">
        <f ca="1">INDEX({"","_","-","="},IF(OR($D344 &gt;= AC$6, $E344 &lt; AB$6), 0, 1)+IF(OR($F344 &gt;= AC$6, $G344 &lt; AB$6), 0, 2)+1)</f>
        <v/>
      </c>
      <c r="AC344" s="71" t="str">
        <f ca="1">INDEX({"","_","-","="},IF(OR($D344 &gt;= AD$6, $E344 &lt; AC$6), 0, 1)+IF(OR($F344 &gt;= AD$6, $G344 &lt; AC$6), 0, 2)+1)</f>
        <v/>
      </c>
      <c r="AD344" s="71" t="str">
        <f ca="1">INDEX({"","_","-","="},IF(OR($D344 &gt;= AE$6, $E344 &lt; AD$6), 0, 1)+IF(OR($F344 &gt;= AE$6, $G344 &lt; AD$6), 0, 2)+1)</f>
        <v/>
      </c>
      <c r="AE344" s="71" t="str">
        <f ca="1">INDEX({"","_","-","="},IF(OR($D344 &gt;= AF$6, $E344 &lt; AE$6), 0, 1)+IF(OR($F344 &gt;= AF$6, $G344 &lt; AE$6), 0, 2)+1)</f>
        <v/>
      </c>
      <c r="AF344" s="71" t="str">
        <f ca="1">INDEX({"","_","-","="},IF(OR($D344 &gt;= AG$6, $E344 &lt; AF$6), 0, 1)+IF(OR($F344 &gt;= AG$6, $G344 &lt; AF$6), 0, 2)+1)</f>
        <v/>
      </c>
      <c r="AG344" s="71" t="str">
        <f ca="1">INDEX({"","_","-","="},IF(OR($D344 &gt;= AH$6, $E344 &lt; AG$6), 0, 1)+IF(OR($F344 &gt;= AH$6, $G344 &lt; AG$6), 0, 2)+1)</f>
        <v/>
      </c>
      <c r="AH344" s="71" t="str">
        <f ca="1">INDEX({"","_","-","="},IF(OR($D344 &gt;= AI$6, $E344 &lt; AH$6), 0, 1)+IF(OR($F344 &gt;= AI$6, $G344 &lt; AH$6), 0, 2)+1)</f>
        <v/>
      </c>
      <c r="AI344" s="71" t="str">
        <f ca="1">INDEX({"","_","-","="},IF(OR($D344 &gt;= AJ$6, $E344 &lt; AI$6), 0, 1)+IF(OR($F344 &gt;= AJ$6, $G344 &lt; AI$6), 0, 2)+1)</f>
        <v/>
      </c>
      <c r="AJ344" s="71" t="str">
        <f ca="1">INDEX({"","_","-","="},IF(OR($D344 &gt;= AK$6, $E344 &lt; AJ$6), 0, 1)+IF(OR($F344 &gt;= AK$6, $G344 &lt; AJ$6), 0, 2)+1)</f>
        <v/>
      </c>
      <c r="AK344" s="71" t="str">
        <f ca="1">INDEX({"","_","-","="},IF(OR($D344 &gt;= AL$6, $E344 &lt; AK$6), 0, 1)+IF(OR($F344 &gt;= AL$6, $G344 &lt; AK$6), 0, 2)+1)</f>
        <v/>
      </c>
      <c r="AL344" s="71" t="str">
        <f ca="1">INDEX({"","_","-","="},IF(OR($D344 &gt;= AM$6, $E344 &lt; AL$6), 0, 1)+IF(OR($F344 &gt;= AM$6, $G344 &lt; AL$6), 0, 2)+1)</f>
        <v/>
      </c>
      <c r="AM344" s="71" t="str">
        <f ca="1">INDEX({"","_","-","="},IF(OR($D344 &gt;= AN$6, $E344 &lt; AM$6), 0, 1)+IF(OR($F344 &gt;= AN$6, $G344 &lt; AM$6), 0, 2)+1)</f>
        <v/>
      </c>
      <c r="AN344" s="71" t="str">
        <f ca="1">INDEX({"","_","-","="},IF(OR($D344 &gt;= AO$6, $E344 &lt; AN$6), 0, 1)+IF(OR($F344 &gt;= AO$6, $G344 &lt; AN$6), 0, 2)+1)</f>
        <v/>
      </c>
      <c r="AO344" s="71" t="str">
        <f ca="1">INDEX({"","_","-","="},IF(OR($D344 &gt;= AP$6, $E344 &lt; AO$6), 0, 1)+IF(OR($F344 &gt;= AP$6, $G344 &lt; AO$6), 0, 2)+1)</f>
        <v/>
      </c>
      <c r="AP344" s="71" t="str">
        <f ca="1">INDEX({"","_","-","="},IF(OR($D344 &gt;= AQ$6, $E344 &lt; AP$6), 0, 1)+IF(OR($F344 &gt;= AQ$6, $G344 &lt; AP$6), 0, 2)+1)</f>
        <v/>
      </c>
      <c r="AQ344" s="71" t="str">
        <f ca="1">INDEX({"","_","-","="},IF(OR($D344 &gt;= AR$6, $E344 &lt; AQ$6), 0, 1)+IF(OR($F344 &gt;= AR$6, $G344 &lt; AQ$6), 0, 2)+1)</f>
        <v/>
      </c>
      <c r="AR344" s="71" t="str">
        <f ca="1">INDEX({"","_","-","="},IF(OR($D344 &gt;= AS$6, $E344 &lt; AR$6), 0, 1)+IF(OR($F344 &gt;= AS$6, $G344 &lt; AR$6), 0, 2)+1)</f>
        <v/>
      </c>
      <c r="AS344" s="71" t="str">
        <f ca="1">INDEX({"","_","-","="},IF(OR($D344 &gt;= AT$6, $E344 &lt; AS$6), 0, 1)+IF(OR($F344 &gt;= AT$6, $G344 &lt; AS$6), 0, 2)+1)</f>
        <v/>
      </c>
      <c r="AT344" s="71" t="str">
        <f ca="1">INDEX({"","_","-","="},IF(OR($D344 &gt;= AU$6, $E344 &lt; AT$6), 0, 1)+IF(OR($F344 &gt;= AU$6, $G344 &lt; AT$6), 0, 2)+1)</f>
        <v/>
      </c>
      <c r="AU344" s="71" t="str">
        <f ca="1">INDEX({"","_","-","="},IF(OR($D344 &gt;= AV$6, $E344 &lt; AU$6), 0, 1)+IF(OR($F344 &gt;= AV$6, $G344 &lt; AU$6), 0, 2)+1)</f>
        <v/>
      </c>
      <c r="AV344" s="71" t="str">
        <f ca="1">INDEX({"","_","-","="},IF(OR($D344 &gt;= AW$6, $E344 &lt; AV$6), 0, 1)+IF(OR($F344 &gt;= AW$6, $G344 &lt; AV$6), 0, 2)+1)</f>
        <v/>
      </c>
      <c r="AW344" s="71" t="str">
        <f ca="1">INDEX({"","_","-","="},IF(OR($D344 &gt;= AX$6, $E344 &lt; AW$6), 0, 1)+IF(OR($F344 &gt;= AX$6, $G344 &lt; AW$6), 0, 2)+1)</f>
        <v/>
      </c>
      <c r="AX344" s="71" t="str">
        <f ca="1">INDEX({"","_","-","="},IF(OR($D344 &gt;= AY$6, $E344 &lt; AX$6), 0, 1)+IF(OR($F344 &gt;= AY$6, $G344 &lt; AX$6), 0, 2)+1)</f>
        <v/>
      </c>
      <c r="AY344" s="71" t="str">
        <f ca="1">INDEX({"","_","-","="},IF(OR($D344 &gt;= AZ$6, $E344 &lt; AY$6), 0, 1)+IF(OR($F344 &gt;= AZ$6, $G344 &lt; AY$6), 0, 2)+1)</f>
        <v/>
      </c>
      <c r="AZ344" s="71" t="str">
        <f ca="1">INDEX({"","_","-","="},IF(OR($D344 &gt;= BA$6, $E344 &lt; AZ$6), 0, 1)+IF(OR($F344 &gt;= BA$6, $G344 &lt; AZ$6), 0, 2)+1)</f>
        <v/>
      </c>
      <c r="BA344" s="71" t="str">
        <f ca="1">INDEX({"","_","-","="},IF(OR($D344 &gt;= BB$6, $E344 &lt; BA$6), 0, 1)+IF(OR($F344 &gt;= BB$6, $G344 &lt; BA$6), 0, 2)+1)</f>
        <v/>
      </c>
      <c r="BB344" s="71" t="str">
        <f ca="1">INDEX({"","_","-","="},IF(OR($D344 &gt;= BC$6, $E344 &lt; BB$6), 0, 1)+IF(OR($F344 &gt;= BC$6, $G344 &lt; BB$6), 0, 2)+1)</f>
        <v/>
      </c>
      <c r="BC344" s="71" t="str">
        <f ca="1">INDEX({"","_","-","="},IF(OR($D344 &gt;= BD$6, $E344 &lt; BC$6), 0, 1)+IF(OR($F344 &gt;= BD$6, $G344 &lt; BC$6), 0, 2)+1)</f>
        <v/>
      </c>
      <c r="BD344" s="71" t="str">
        <f ca="1">INDEX({"","_","-","="},IF(OR($D344 &gt;= BE$6, $E344 &lt; BD$6), 0, 1)+IF(OR($F344 &gt;= BE$6, $G344 &lt; BD$6), 0, 2)+1)</f>
        <v/>
      </c>
      <c r="BE344" s="71" t="str">
        <f ca="1">INDEX({"","_","-","="},IF(OR($D344 &gt;= BF$6, $E344 &lt; BE$6), 0, 1)+IF(OR($F344 &gt;= BF$6, $G344 &lt; BE$6), 0, 2)+1)</f>
        <v/>
      </c>
      <c r="BF344" s="71" t="str">
        <f ca="1">INDEX({"","_","-","="},IF(OR($D344 &gt;= BG$6, $E344 &lt; BF$6), 0, 1)+IF(OR($F344 &gt;= BG$6, $G344 &lt; BF$6), 0, 2)+1)</f>
        <v/>
      </c>
      <c r="BG344" s="71" t="str">
        <f ca="1">INDEX({"","_","-","="},IF(OR($D344 &gt;= BH$6, $E344 &lt; BG$6), 0, 1)+IF(OR($F344 &gt;= BH$6, $G344 &lt; BG$6), 0, 2)+1)</f>
        <v/>
      </c>
      <c r="BH344" s="71" t="str">
        <f ca="1">INDEX({"","_","-","="},IF(OR($D344 &gt;= BI$6, $E344 &lt; BH$6), 0, 1)+IF(OR($F344 &gt;= BI$6, $G344 &lt; BH$6), 0, 2)+1)</f>
        <v/>
      </c>
      <c r="BI344" s="71" t="str">
        <f ca="1">INDEX({"","_","-","="},IF(OR($D344 &gt;= BJ$6, $E344 &lt; BI$6), 0, 1)+IF(OR($F344 &gt;= BJ$6, $G344 &lt; BI$6), 0, 2)+1)</f>
        <v/>
      </c>
      <c r="BJ344" s="71" t="str">
        <f ca="1">INDEX({"","_","-","="},IF(OR($D344 &gt;= BK$6, $E344 &lt; BJ$6), 0, 1)+IF(OR($F344 &gt;= BK$6, $G344 &lt; BJ$6), 0, 2)+1)</f>
        <v/>
      </c>
      <c r="BK344" s="71" t="str">
        <f ca="1">INDEX({"","_","-","="},IF(OR($D344 &gt;= BL$6, $E344 &lt; BK$6), 0, 1)+IF(OR($F344 &gt;= BL$6, $G344 &lt; BK$6), 0, 2)+1)</f>
        <v/>
      </c>
      <c r="BL344" s="71" t="str">
        <f ca="1">INDEX({"","_","-","="},IF(OR($D344 &gt;= BM$6, $E344 &lt; BL$6), 0, 1)+IF(OR($F344 &gt;= BM$6, $G344 &lt; BL$6), 0, 2)+1)</f>
        <v/>
      </c>
      <c r="BM344" s="71" t="str">
        <f ca="1">INDEX({"","_","-","="},IF(OR($D344 &gt;= BN$6, $E344 &lt; BM$6), 0, 1)+IF(OR($F344 &gt;= BN$6, $G344 &lt; BM$6), 0, 2)+1)</f>
        <v/>
      </c>
      <c r="BN344" s="71" t="str">
        <f ca="1">INDEX({"","_","-","="},IF(OR($D344 &gt;= BO$6, $E344 &lt; BN$6), 0, 1)+IF(OR($F344 &gt;= BO$6, $G344 &lt; BN$6), 0, 2)+1)</f>
        <v/>
      </c>
      <c r="BO344" s="71" t="str">
        <f ca="1">INDEX({"","_","-","="},IF(OR($D344 &gt;= BP$6, $E344 &lt; BO$6), 0, 1)+IF(OR($F344 &gt;= BP$6, $G344 &lt; BO$6), 0, 2)+1)</f>
        <v/>
      </c>
      <c r="BP344" s="71" t="str">
        <f ca="1">INDEX({"","_","-","="},IF(OR($D344 &gt;= BQ$6, $E344 &lt; BP$6), 0, 1)+IF(OR($F344 &gt;= BQ$6, $G344 &lt; BP$6), 0, 2)+1)</f>
        <v/>
      </c>
      <c r="BQ344" s="71" t="str">
        <f ca="1">INDEX({"","_","-","="},IF(OR($D344 &gt;= BR$6, $E344 &lt; BQ$6), 0, 1)+IF(OR($F344 &gt;= BR$6, $G344 &lt; BQ$6), 0, 2)+1)</f>
        <v/>
      </c>
      <c r="BR344" s="71" t="str">
        <f ca="1">INDEX({"","_","-","="},IF(OR($D344 &gt;= BS$6, $E344 &lt; BR$6), 0, 1)+IF(OR($F344 &gt;= BS$6, $G344 &lt; BR$6), 0, 2)+1)</f>
        <v/>
      </c>
      <c r="BS344" s="71" t="str">
        <f ca="1">INDEX({"","_","-","="},IF(OR($D344 &gt;= BT$6, $E344 &lt; BS$6), 0, 1)+IF(OR($F344 &gt;= BT$6, $G344 &lt; BS$6), 0, 2)+1)</f>
        <v/>
      </c>
      <c r="BT344" s="71" t="str">
        <f ca="1">INDEX({"","_","-","="},IF(OR($D344 &gt;= BU$6, $E344 &lt; BT$6), 0, 1)+IF(OR($F344 &gt;= BU$6, $G344 &lt; BT$6), 0, 2)+1)</f>
        <v/>
      </c>
      <c r="BU344" s="71" t="str">
        <f ca="1">INDEX({"","_","-","="},IF(OR($D344 &gt;= BV$6, $E344 &lt; BU$6), 0, 1)+IF(OR($F344 &gt;= BV$6, $G344 &lt; BU$6), 0, 2)+1)</f>
        <v/>
      </c>
      <c r="BV344" s="71" t="str">
        <f ca="1">INDEX({"","_","-","="},IF(OR($D344 &gt;= BW$6, $E344 &lt; BV$6), 0, 1)+IF(OR($F344 &gt;= BW$6, $G344 &lt; BV$6), 0, 2)+1)</f>
        <v/>
      </c>
      <c r="BW344" s="71" t="str">
        <f ca="1">INDEX({"","_","-","="},IF(OR($D344 &gt;= BX$6, $E344 &lt; BW$6), 0, 1)+IF(OR($F344 &gt;= BX$6, $G344 &lt; BW$6), 0, 2)+1)</f>
        <v/>
      </c>
      <c r="BX344" s="71" t="str">
        <f ca="1">INDEX({"","_","-","="},IF(OR($D344 &gt;= BY$6, $E344 &lt; BX$6), 0, 1)+IF(OR($F344 &gt;= BY$6, $G344 &lt; BX$6), 0, 2)+1)</f>
        <v/>
      </c>
      <c r="BY344" s="71" t="str">
        <f ca="1">INDEX({"","_","-","="},IF(OR($D344 &gt;= BZ$6, $E344 &lt; BY$6), 0, 1)+IF(OR($F344 &gt;= BZ$6, $G344 &lt; BY$6), 0, 2)+1)</f>
        <v/>
      </c>
      <c r="BZ344" s="71" t="str">
        <f ca="1">INDEX({"","_","-","="},IF(OR($D344 &gt;= CA$6, $E344 &lt; BZ$6), 0, 1)+IF(OR($F344 &gt;= CA$6, $G344 &lt; BZ$6), 0, 2)+1)</f>
        <v/>
      </c>
      <c r="CA344" s="71" t="str">
        <f ca="1">INDEX({"","_","-","="},IF(OR($D344 &gt;= CB$6, $E344 &lt; CA$6), 0, 1)+IF(OR($F344 &gt;= CB$6, $G344 &lt; CA$6), 0, 2)+1)</f>
        <v/>
      </c>
      <c r="CB344" s="71" t="str">
        <f ca="1">INDEX({"","_","-","="},IF(OR($D344 &gt;= CC$6, $E344 &lt; CB$6), 0, 1)+IF(OR($F344 &gt;= CC$6, $G344 &lt; CB$6), 0, 2)+1)</f>
        <v/>
      </c>
      <c r="CC344" s="71" t="str">
        <f ca="1">INDEX({"","_","-","="},IF(OR($D344 &gt;= CD$6, $E344 &lt; CC$6), 0, 1)+IF(OR($F344 &gt;= CD$6, $G344 &lt; CC$6), 0, 2)+1)</f>
        <v/>
      </c>
      <c r="CD344" s="71" t="str">
        <f ca="1">INDEX({"","_","-","="},IF(OR($D344 &gt;= CE$6, $E344 &lt; CD$6), 0, 1)+IF(OR($F344 &gt;= CE$6, $G344 &lt; CD$6), 0, 2)+1)</f>
        <v/>
      </c>
    </row>
    <row r="345" spans="1:82">
      <c r="A345" s="8" t="str">
        <f ca="1">IF('临-进度'!N340,'临-进度'!$A340,"")</f>
        <v/>
      </c>
      <c r="B345" s="8" t="str">
        <f ca="1">IF('临-进度'!N340,'临-进度'!$B340,"")</f>
        <v/>
      </c>
      <c r="C345" s="8" t="str">
        <f ca="1">IF('临-进度'!N340,'临-进度'!$F340,"")</f>
        <v/>
      </c>
      <c r="D345" s="42" t="str">
        <f ca="1">IF('临-进度'!$N340,'临-进度'!$J340,"")</f>
        <v/>
      </c>
      <c r="E345" s="42" t="str">
        <f ca="1">IF('临-进度'!$N340,'临-进度'!$AF340,"")</f>
        <v/>
      </c>
      <c r="F345" s="42" t="str">
        <f ca="1">IF('临-进度'!$N340,'临-进度'!$K340,"")</f>
        <v/>
      </c>
      <c r="G345" s="76" t="str">
        <f ca="1">IF('临-进度'!$N340,'临-进度'!$AG340,"")</f>
        <v/>
      </c>
      <c r="H345" s="71" t="str">
        <f ca="1">INDEX({"","_","-","="},IF(OR($D345 &gt;= I$6, $E345 &lt; H$6), 0, 1)+IF(OR($F345 &gt;= I$6, $G345 &lt; H$6), 0, 2)+1)</f>
        <v/>
      </c>
      <c r="I345" s="71" t="str">
        <f ca="1">INDEX({"","_","-","="},IF(OR($D345 &gt;= J$6, $E345 &lt; I$6), 0, 1)+IF(OR($F345 &gt;= J$6, $G345 &lt; I$6), 0, 2)+1)</f>
        <v/>
      </c>
      <c r="J345" s="71" t="str">
        <f ca="1">INDEX({"","_","-","="},IF(OR($D345 &gt;= K$6, $E345 &lt; J$6), 0, 1)+IF(OR($F345 &gt;= K$6, $G345 &lt; J$6), 0, 2)+1)</f>
        <v/>
      </c>
      <c r="K345" s="71" t="str">
        <f ca="1">INDEX({"","_","-","="},IF(OR($D345 &gt;= L$6, $E345 &lt; K$6), 0, 1)+IF(OR($F345 &gt;= L$6, $G345 &lt; K$6), 0, 2)+1)</f>
        <v/>
      </c>
      <c r="L345" s="71" t="str">
        <f ca="1">INDEX({"","_","-","="},IF(OR($D345 &gt;= M$6, $E345 &lt; L$6), 0, 1)+IF(OR($F345 &gt;= M$6, $G345 &lt; L$6), 0, 2)+1)</f>
        <v/>
      </c>
      <c r="M345" s="71" t="str">
        <f ca="1">INDEX({"","_","-","="},IF(OR($D345 &gt;= N$6, $E345 &lt; M$6), 0, 1)+IF(OR($F345 &gt;= N$6, $G345 &lt; M$6), 0, 2)+1)</f>
        <v/>
      </c>
      <c r="N345" s="71" t="str">
        <f ca="1">INDEX({"","_","-","="},IF(OR($D345 &gt;= O$6, $E345 &lt; N$6), 0, 1)+IF(OR($F345 &gt;= O$6, $G345 &lt; N$6), 0, 2)+1)</f>
        <v/>
      </c>
      <c r="O345" s="71" t="str">
        <f ca="1">INDEX({"","_","-","="},IF(OR($D345 &gt;= P$6, $E345 &lt; O$6), 0, 1)+IF(OR($F345 &gt;= P$6, $G345 &lt; O$6), 0, 2)+1)</f>
        <v/>
      </c>
      <c r="P345" s="71" t="str">
        <f ca="1">INDEX({"","_","-","="},IF(OR($D345 &gt;= Q$6, $E345 &lt; P$6), 0, 1)+IF(OR($F345 &gt;= Q$6, $G345 &lt; P$6), 0, 2)+1)</f>
        <v/>
      </c>
      <c r="Q345" s="71" t="str">
        <f ca="1">INDEX({"","_","-","="},IF(OR($D345 &gt;= R$6, $E345 &lt; Q$6), 0, 1)+IF(OR($F345 &gt;= R$6, $G345 &lt; Q$6), 0, 2)+1)</f>
        <v/>
      </c>
      <c r="R345" s="71" t="str">
        <f ca="1">INDEX({"","_","-","="},IF(OR($D345 &gt;= S$6, $E345 &lt; R$6), 0, 1)+IF(OR($F345 &gt;= S$6, $G345 &lt; R$6), 0, 2)+1)</f>
        <v/>
      </c>
      <c r="S345" s="71" t="str">
        <f ca="1">INDEX({"","_","-","="},IF(OR($D345 &gt;= T$6, $E345 &lt; S$6), 0, 1)+IF(OR($F345 &gt;= T$6, $G345 &lt; S$6), 0, 2)+1)</f>
        <v/>
      </c>
      <c r="T345" s="71" t="str">
        <f ca="1">INDEX({"","_","-","="},IF(OR($D345 &gt;= U$6, $E345 &lt; T$6), 0, 1)+IF(OR($F345 &gt;= U$6, $G345 &lt; T$6), 0, 2)+1)</f>
        <v/>
      </c>
      <c r="U345" s="71" t="str">
        <f ca="1">INDEX({"","_","-","="},IF(OR($D345 &gt;= V$6, $E345 &lt; U$6), 0, 1)+IF(OR($F345 &gt;= V$6, $G345 &lt; U$6), 0, 2)+1)</f>
        <v/>
      </c>
      <c r="V345" s="71" t="str">
        <f ca="1">INDEX({"","_","-","="},IF(OR($D345 &gt;= W$6, $E345 &lt; V$6), 0, 1)+IF(OR($F345 &gt;= W$6, $G345 &lt; V$6), 0, 2)+1)</f>
        <v/>
      </c>
      <c r="W345" s="71" t="str">
        <f ca="1">INDEX({"","_","-","="},IF(OR($D345 &gt;= X$6, $E345 &lt; W$6), 0, 1)+IF(OR($F345 &gt;= X$6, $G345 &lt; W$6), 0, 2)+1)</f>
        <v/>
      </c>
      <c r="X345" s="71" t="str">
        <f ca="1">INDEX({"","_","-","="},IF(OR($D345 &gt;= Y$6, $E345 &lt; X$6), 0, 1)+IF(OR($F345 &gt;= Y$6, $G345 &lt; X$6), 0, 2)+1)</f>
        <v/>
      </c>
      <c r="Y345" s="71" t="str">
        <f ca="1">INDEX({"","_","-","="},IF(OR($D345 &gt;= Z$6, $E345 &lt; Y$6), 0, 1)+IF(OR($F345 &gt;= Z$6, $G345 &lt; Y$6), 0, 2)+1)</f>
        <v/>
      </c>
      <c r="Z345" s="71" t="str">
        <f ca="1">INDEX({"","_","-","="},IF(OR($D345 &gt;= AA$6, $E345 &lt; Z$6), 0, 1)+IF(OR($F345 &gt;= AA$6, $G345 &lt; Z$6), 0, 2)+1)</f>
        <v/>
      </c>
      <c r="AA345" s="71" t="str">
        <f ca="1">INDEX({"","_","-","="},IF(OR($D345 &gt;= AB$6, $E345 &lt; AA$6), 0, 1)+IF(OR($F345 &gt;= AB$6, $G345 &lt; AA$6), 0, 2)+1)</f>
        <v/>
      </c>
      <c r="AB345" s="71" t="str">
        <f ca="1">INDEX({"","_","-","="},IF(OR($D345 &gt;= AC$6, $E345 &lt; AB$6), 0, 1)+IF(OR($F345 &gt;= AC$6, $G345 &lt; AB$6), 0, 2)+1)</f>
        <v/>
      </c>
      <c r="AC345" s="71" t="str">
        <f ca="1">INDEX({"","_","-","="},IF(OR($D345 &gt;= AD$6, $E345 &lt; AC$6), 0, 1)+IF(OR($F345 &gt;= AD$6, $G345 &lt; AC$6), 0, 2)+1)</f>
        <v/>
      </c>
      <c r="AD345" s="71" t="str">
        <f ca="1">INDEX({"","_","-","="},IF(OR($D345 &gt;= AE$6, $E345 &lt; AD$6), 0, 1)+IF(OR($F345 &gt;= AE$6, $G345 &lt; AD$6), 0, 2)+1)</f>
        <v/>
      </c>
      <c r="AE345" s="71" t="str">
        <f ca="1">INDEX({"","_","-","="},IF(OR($D345 &gt;= AF$6, $E345 &lt; AE$6), 0, 1)+IF(OR($F345 &gt;= AF$6, $G345 &lt; AE$6), 0, 2)+1)</f>
        <v/>
      </c>
      <c r="AF345" s="71" t="str">
        <f ca="1">INDEX({"","_","-","="},IF(OR($D345 &gt;= AG$6, $E345 &lt; AF$6), 0, 1)+IF(OR($F345 &gt;= AG$6, $G345 &lt; AF$6), 0, 2)+1)</f>
        <v/>
      </c>
      <c r="AG345" s="71" t="str">
        <f ca="1">INDEX({"","_","-","="},IF(OR($D345 &gt;= AH$6, $E345 &lt; AG$6), 0, 1)+IF(OR($F345 &gt;= AH$6, $G345 &lt; AG$6), 0, 2)+1)</f>
        <v/>
      </c>
      <c r="AH345" s="71" t="str">
        <f ca="1">INDEX({"","_","-","="},IF(OR($D345 &gt;= AI$6, $E345 &lt; AH$6), 0, 1)+IF(OR($F345 &gt;= AI$6, $G345 &lt; AH$6), 0, 2)+1)</f>
        <v/>
      </c>
      <c r="AI345" s="71" t="str">
        <f ca="1">INDEX({"","_","-","="},IF(OR($D345 &gt;= AJ$6, $E345 &lt; AI$6), 0, 1)+IF(OR($F345 &gt;= AJ$6, $G345 &lt; AI$6), 0, 2)+1)</f>
        <v/>
      </c>
      <c r="AJ345" s="71" t="str">
        <f ca="1">INDEX({"","_","-","="},IF(OR($D345 &gt;= AK$6, $E345 &lt; AJ$6), 0, 1)+IF(OR($F345 &gt;= AK$6, $G345 &lt; AJ$6), 0, 2)+1)</f>
        <v/>
      </c>
      <c r="AK345" s="71" t="str">
        <f ca="1">INDEX({"","_","-","="},IF(OR($D345 &gt;= AL$6, $E345 &lt; AK$6), 0, 1)+IF(OR($F345 &gt;= AL$6, $G345 &lt; AK$6), 0, 2)+1)</f>
        <v/>
      </c>
      <c r="AL345" s="71" t="str">
        <f ca="1">INDEX({"","_","-","="},IF(OR($D345 &gt;= AM$6, $E345 &lt; AL$6), 0, 1)+IF(OR($F345 &gt;= AM$6, $G345 &lt; AL$6), 0, 2)+1)</f>
        <v/>
      </c>
      <c r="AM345" s="71" t="str">
        <f ca="1">INDEX({"","_","-","="},IF(OR($D345 &gt;= AN$6, $E345 &lt; AM$6), 0, 1)+IF(OR($F345 &gt;= AN$6, $G345 &lt; AM$6), 0, 2)+1)</f>
        <v/>
      </c>
      <c r="AN345" s="71" t="str">
        <f ca="1">INDEX({"","_","-","="},IF(OR($D345 &gt;= AO$6, $E345 &lt; AN$6), 0, 1)+IF(OR($F345 &gt;= AO$6, $G345 &lt; AN$6), 0, 2)+1)</f>
        <v/>
      </c>
      <c r="AO345" s="71" t="str">
        <f ca="1">INDEX({"","_","-","="},IF(OR($D345 &gt;= AP$6, $E345 &lt; AO$6), 0, 1)+IF(OR($F345 &gt;= AP$6, $G345 &lt; AO$6), 0, 2)+1)</f>
        <v/>
      </c>
      <c r="AP345" s="71" t="str">
        <f ca="1">INDEX({"","_","-","="},IF(OR($D345 &gt;= AQ$6, $E345 &lt; AP$6), 0, 1)+IF(OR($F345 &gt;= AQ$6, $G345 &lt; AP$6), 0, 2)+1)</f>
        <v/>
      </c>
      <c r="AQ345" s="71" t="str">
        <f ca="1">INDEX({"","_","-","="},IF(OR($D345 &gt;= AR$6, $E345 &lt; AQ$6), 0, 1)+IF(OR($F345 &gt;= AR$6, $G345 &lt; AQ$6), 0, 2)+1)</f>
        <v/>
      </c>
      <c r="AR345" s="71" t="str">
        <f ca="1">INDEX({"","_","-","="},IF(OR($D345 &gt;= AS$6, $E345 &lt; AR$6), 0, 1)+IF(OR($F345 &gt;= AS$6, $G345 &lt; AR$6), 0, 2)+1)</f>
        <v/>
      </c>
      <c r="AS345" s="71" t="str">
        <f ca="1">INDEX({"","_","-","="},IF(OR($D345 &gt;= AT$6, $E345 &lt; AS$6), 0, 1)+IF(OR($F345 &gt;= AT$6, $G345 &lt; AS$6), 0, 2)+1)</f>
        <v/>
      </c>
      <c r="AT345" s="71" t="str">
        <f ca="1">INDEX({"","_","-","="},IF(OR($D345 &gt;= AU$6, $E345 &lt; AT$6), 0, 1)+IF(OR($F345 &gt;= AU$6, $G345 &lt; AT$6), 0, 2)+1)</f>
        <v/>
      </c>
      <c r="AU345" s="71" t="str">
        <f ca="1">INDEX({"","_","-","="},IF(OR($D345 &gt;= AV$6, $E345 &lt; AU$6), 0, 1)+IF(OR($F345 &gt;= AV$6, $G345 &lt; AU$6), 0, 2)+1)</f>
        <v/>
      </c>
      <c r="AV345" s="71" t="str">
        <f ca="1">INDEX({"","_","-","="},IF(OR($D345 &gt;= AW$6, $E345 &lt; AV$6), 0, 1)+IF(OR($F345 &gt;= AW$6, $G345 &lt; AV$6), 0, 2)+1)</f>
        <v/>
      </c>
      <c r="AW345" s="71" t="str">
        <f ca="1">INDEX({"","_","-","="},IF(OR($D345 &gt;= AX$6, $E345 &lt; AW$6), 0, 1)+IF(OR($F345 &gt;= AX$6, $G345 &lt; AW$6), 0, 2)+1)</f>
        <v/>
      </c>
      <c r="AX345" s="71" t="str">
        <f ca="1">INDEX({"","_","-","="},IF(OR($D345 &gt;= AY$6, $E345 &lt; AX$6), 0, 1)+IF(OR($F345 &gt;= AY$6, $G345 &lt; AX$6), 0, 2)+1)</f>
        <v/>
      </c>
      <c r="AY345" s="71" t="str">
        <f ca="1">INDEX({"","_","-","="},IF(OR($D345 &gt;= AZ$6, $E345 &lt; AY$6), 0, 1)+IF(OR($F345 &gt;= AZ$6, $G345 &lt; AY$6), 0, 2)+1)</f>
        <v/>
      </c>
      <c r="AZ345" s="71" t="str">
        <f ca="1">INDEX({"","_","-","="},IF(OR($D345 &gt;= BA$6, $E345 &lt; AZ$6), 0, 1)+IF(OR($F345 &gt;= BA$6, $G345 &lt; AZ$6), 0, 2)+1)</f>
        <v/>
      </c>
      <c r="BA345" s="71" t="str">
        <f ca="1">INDEX({"","_","-","="},IF(OR($D345 &gt;= BB$6, $E345 &lt; BA$6), 0, 1)+IF(OR($F345 &gt;= BB$6, $G345 &lt; BA$6), 0, 2)+1)</f>
        <v/>
      </c>
      <c r="BB345" s="71" t="str">
        <f ca="1">INDEX({"","_","-","="},IF(OR($D345 &gt;= BC$6, $E345 &lt; BB$6), 0, 1)+IF(OR($F345 &gt;= BC$6, $G345 &lt; BB$6), 0, 2)+1)</f>
        <v/>
      </c>
      <c r="BC345" s="71" t="str">
        <f ca="1">INDEX({"","_","-","="},IF(OR($D345 &gt;= BD$6, $E345 &lt; BC$6), 0, 1)+IF(OR($F345 &gt;= BD$6, $G345 &lt; BC$6), 0, 2)+1)</f>
        <v/>
      </c>
      <c r="BD345" s="71" t="str">
        <f ca="1">INDEX({"","_","-","="},IF(OR($D345 &gt;= BE$6, $E345 &lt; BD$6), 0, 1)+IF(OR($F345 &gt;= BE$6, $G345 &lt; BD$6), 0, 2)+1)</f>
        <v/>
      </c>
      <c r="BE345" s="71" t="str">
        <f ca="1">INDEX({"","_","-","="},IF(OR($D345 &gt;= BF$6, $E345 &lt; BE$6), 0, 1)+IF(OR($F345 &gt;= BF$6, $G345 &lt; BE$6), 0, 2)+1)</f>
        <v/>
      </c>
      <c r="BF345" s="71" t="str">
        <f ca="1">INDEX({"","_","-","="},IF(OR($D345 &gt;= BG$6, $E345 &lt; BF$6), 0, 1)+IF(OR($F345 &gt;= BG$6, $G345 &lt; BF$6), 0, 2)+1)</f>
        <v/>
      </c>
      <c r="BG345" s="71" t="str">
        <f ca="1">INDEX({"","_","-","="},IF(OR($D345 &gt;= BH$6, $E345 &lt; BG$6), 0, 1)+IF(OR($F345 &gt;= BH$6, $G345 &lt; BG$6), 0, 2)+1)</f>
        <v/>
      </c>
      <c r="BH345" s="71" t="str">
        <f ca="1">INDEX({"","_","-","="},IF(OR($D345 &gt;= BI$6, $E345 &lt; BH$6), 0, 1)+IF(OR($F345 &gt;= BI$6, $G345 &lt; BH$6), 0, 2)+1)</f>
        <v/>
      </c>
      <c r="BI345" s="71" t="str">
        <f ca="1">INDEX({"","_","-","="},IF(OR($D345 &gt;= BJ$6, $E345 &lt; BI$6), 0, 1)+IF(OR($F345 &gt;= BJ$6, $G345 &lt; BI$6), 0, 2)+1)</f>
        <v/>
      </c>
      <c r="BJ345" s="71" t="str">
        <f ca="1">INDEX({"","_","-","="},IF(OR($D345 &gt;= BK$6, $E345 &lt; BJ$6), 0, 1)+IF(OR($F345 &gt;= BK$6, $G345 &lt; BJ$6), 0, 2)+1)</f>
        <v/>
      </c>
      <c r="BK345" s="71" t="str">
        <f ca="1">INDEX({"","_","-","="},IF(OR($D345 &gt;= BL$6, $E345 &lt; BK$6), 0, 1)+IF(OR($F345 &gt;= BL$6, $G345 &lt; BK$6), 0, 2)+1)</f>
        <v/>
      </c>
      <c r="BL345" s="71" t="str">
        <f ca="1">INDEX({"","_","-","="},IF(OR($D345 &gt;= BM$6, $E345 &lt; BL$6), 0, 1)+IF(OR($F345 &gt;= BM$6, $G345 &lt; BL$6), 0, 2)+1)</f>
        <v/>
      </c>
      <c r="BM345" s="71" t="str">
        <f ca="1">INDEX({"","_","-","="},IF(OR($D345 &gt;= BN$6, $E345 &lt; BM$6), 0, 1)+IF(OR($F345 &gt;= BN$6, $G345 &lt; BM$6), 0, 2)+1)</f>
        <v/>
      </c>
      <c r="BN345" s="71" t="str">
        <f ca="1">INDEX({"","_","-","="},IF(OR($D345 &gt;= BO$6, $E345 &lt; BN$6), 0, 1)+IF(OR($F345 &gt;= BO$6, $G345 &lt; BN$6), 0, 2)+1)</f>
        <v/>
      </c>
      <c r="BO345" s="71" t="str">
        <f ca="1">INDEX({"","_","-","="},IF(OR($D345 &gt;= BP$6, $E345 &lt; BO$6), 0, 1)+IF(OR($F345 &gt;= BP$6, $G345 &lt; BO$6), 0, 2)+1)</f>
        <v/>
      </c>
      <c r="BP345" s="71" t="str">
        <f ca="1">INDEX({"","_","-","="},IF(OR($D345 &gt;= BQ$6, $E345 &lt; BP$6), 0, 1)+IF(OR($F345 &gt;= BQ$6, $G345 &lt; BP$6), 0, 2)+1)</f>
        <v/>
      </c>
      <c r="BQ345" s="71" t="str">
        <f ca="1">INDEX({"","_","-","="},IF(OR($D345 &gt;= BR$6, $E345 &lt; BQ$6), 0, 1)+IF(OR($F345 &gt;= BR$6, $G345 &lt; BQ$6), 0, 2)+1)</f>
        <v/>
      </c>
      <c r="BR345" s="71" t="str">
        <f ca="1">INDEX({"","_","-","="},IF(OR($D345 &gt;= BS$6, $E345 &lt; BR$6), 0, 1)+IF(OR($F345 &gt;= BS$6, $G345 &lt; BR$6), 0, 2)+1)</f>
        <v/>
      </c>
      <c r="BS345" s="71" t="str">
        <f ca="1">INDEX({"","_","-","="},IF(OR($D345 &gt;= BT$6, $E345 &lt; BS$6), 0, 1)+IF(OR($F345 &gt;= BT$6, $G345 &lt; BS$6), 0, 2)+1)</f>
        <v/>
      </c>
      <c r="BT345" s="71" t="str">
        <f ca="1">INDEX({"","_","-","="},IF(OR($D345 &gt;= BU$6, $E345 &lt; BT$6), 0, 1)+IF(OR($F345 &gt;= BU$6, $G345 &lt; BT$6), 0, 2)+1)</f>
        <v/>
      </c>
      <c r="BU345" s="71" t="str">
        <f ca="1">INDEX({"","_","-","="},IF(OR($D345 &gt;= BV$6, $E345 &lt; BU$6), 0, 1)+IF(OR($F345 &gt;= BV$6, $G345 &lt; BU$6), 0, 2)+1)</f>
        <v/>
      </c>
      <c r="BV345" s="71" t="str">
        <f ca="1">INDEX({"","_","-","="},IF(OR($D345 &gt;= BW$6, $E345 &lt; BV$6), 0, 1)+IF(OR($F345 &gt;= BW$6, $G345 &lt; BV$6), 0, 2)+1)</f>
        <v/>
      </c>
      <c r="BW345" s="71" t="str">
        <f ca="1">INDEX({"","_","-","="},IF(OR($D345 &gt;= BX$6, $E345 &lt; BW$6), 0, 1)+IF(OR($F345 &gt;= BX$6, $G345 &lt; BW$6), 0, 2)+1)</f>
        <v/>
      </c>
      <c r="BX345" s="71" t="str">
        <f ca="1">INDEX({"","_","-","="},IF(OR($D345 &gt;= BY$6, $E345 &lt; BX$6), 0, 1)+IF(OR($F345 &gt;= BY$6, $G345 &lt; BX$6), 0, 2)+1)</f>
        <v/>
      </c>
      <c r="BY345" s="71" t="str">
        <f ca="1">INDEX({"","_","-","="},IF(OR($D345 &gt;= BZ$6, $E345 &lt; BY$6), 0, 1)+IF(OR($F345 &gt;= BZ$6, $G345 &lt; BY$6), 0, 2)+1)</f>
        <v/>
      </c>
      <c r="BZ345" s="71" t="str">
        <f ca="1">INDEX({"","_","-","="},IF(OR($D345 &gt;= CA$6, $E345 &lt; BZ$6), 0, 1)+IF(OR($F345 &gt;= CA$6, $G345 &lt; BZ$6), 0, 2)+1)</f>
        <v/>
      </c>
      <c r="CA345" s="71" t="str">
        <f ca="1">INDEX({"","_","-","="},IF(OR($D345 &gt;= CB$6, $E345 &lt; CA$6), 0, 1)+IF(OR($F345 &gt;= CB$6, $G345 &lt; CA$6), 0, 2)+1)</f>
        <v/>
      </c>
      <c r="CB345" s="71" t="str">
        <f ca="1">INDEX({"","_","-","="},IF(OR($D345 &gt;= CC$6, $E345 &lt; CB$6), 0, 1)+IF(OR($F345 &gt;= CC$6, $G345 &lt; CB$6), 0, 2)+1)</f>
        <v/>
      </c>
      <c r="CC345" s="71" t="str">
        <f ca="1">INDEX({"","_","-","="},IF(OR($D345 &gt;= CD$6, $E345 &lt; CC$6), 0, 1)+IF(OR($F345 &gt;= CD$6, $G345 &lt; CC$6), 0, 2)+1)</f>
        <v/>
      </c>
      <c r="CD345" s="71" t="str">
        <f ca="1">INDEX({"","_","-","="},IF(OR($D345 &gt;= CE$6, $E345 &lt; CD$6), 0, 1)+IF(OR($F345 &gt;= CE$6, $G345 &lt; CD$6), 0, 2)+1)</f>
        <v/>
      </c>
    </row>
    <row r="346" spans="1:82">
      <c r="A346" s="8" t="str">
        <f ca="1">IF('临-进度'!N341,'临-进度'!$A341,"")</f>
        <v/>
      </c>
      <c r="B346" s="8" t="str">
        <f ca="1">IF('临-进度'!N341,'临-进度'!$B341,"")</f>
        <v/>
      </c>
      <c r="C346" s="8" t="str">
        <f ca="1">IF('临-进度'!N341,'临-进度'!$F341,"")</f>
        <v/>
      </c>
      <c r="D346" s="42" t="str">
        <f ca="1">IF('临-进度'!$N341,'临-进度'!$J341,"")</f>
        <v/>
      </c>
      <c r="E346" s="42" t="str">
        <f ca="1">IF('临-进度'!$N341,'临-进度'!$AF341,"")</f>
        <v/>
      </c>
      <c r="F346" s="42" t="str">
        <f ca="1">IF('临-进度'!$N341,'临-进度'!$K341,"")</f>
        <v/>
      </c>
      <c r="G346" s="76" t="str">
        <f ca="1">IF('临-进度'!$N341,'临-进度'!$AG341,"")</f>
        <v/>
      </c>
      <c r="H346" s="71" t="str">
        <f ca="1">INDEX({"","_","-","="},IF(OR($D346 &gt;= I$6, $E346 &lt; H$6), 0, 1)+IF(OR($F346 &gt;= I$6, $G346 &lt; H$6), 0, 2)+1)</f>
        <v/>
      </c>
      <c r="I346" s="71" t="str">
        <f ca="1">INDEX({"","_","-","="},IF(OR($D346 &gt;= J$6, $E346 &lt; I$6), 0, 1)+IF(OR($F346 &gt;= J$6, $G346 &lt; I$6), 0, 2)+1)</f>
        <v/>
      </c>
      <c r="J346" s="71" t="str">
        <f ca="1">INDEX({"","_","-","="},IF(OR($D346 &gt;= K$6, $E346 &lt; J$6), 0, 1)+IF(OR($F346 &gt;= K$6, $G346 &lt; J$6), 0, 2)+1)</f>
        <v/>
      </c>
      <c r="K346" s="71" t="str">
        <f ca="1">INDEX({"","_","-","="},IF(OR($D346 &gt;= L$6, $E346 &lt; K$6), 0, 1)+IF(OR($F346 &gt;= L$6, $G346 &lt; K$6), 0, 2)+1)</f>
        <v/>
      </c>
      <c r="L346" s="71" t="str">
        <f ca="1">INDEX({"","_","-","="},IF(OR($D346 &gt;= M$6, $E346 &lt; L$6), 0, 1)+IF(OR($F346 &gt;= M$6, $G346 &lt; L$6), 0, 2)+1)</f>
        <v/>
      </c>
      <c r="M346" s="71" t="str">
        <f ca="1">INDEX({"","_","-","="},IF(OR($D346 &gt;= N$6, $E346 &lt; M$6), 0, 1)+IF(OR($F346 &gt;= N$6, $G346 &lt; M$6), 0, 2)+1)</f>
        <v/>
      </c>
      <c r="N346" s="71" t="str">
        <f ca="1">INDEX({"","_","-","="},IF(OR($D346 &gt;= O$6, $E346 &lt; N$6), 0, 1)+IF(OR($F346 &gt;= O$6, $G346 &lt; N$6), 0, 2)+1)</f>
        <v/>
      </c>
      <c r="O346" s="71" t="str">
        <f ca="1">INDEX({"","_","-","="},IF(OR($D346 &gt;= P$6, $E346 &lt; O$6), 0, 1)+IF(OR($F346 &gt;= P$6, $G346 &lt; O$6), 0, 2)+1)</f>
        <v/>
      </c>
      <c r="P346" s="71" t="str">
        <f ca="1">INDEX({"","_","-","="},IF(OR($D346 &gt;= Q$6, $E346 &lt; P$6), 0, 1)+IF(OR($F346 &gt;= Q$6, $G346 &lt; P$6), 0, 2)+1)</f>
        <v/>
      </c>
      <c r="Q346" s="71" t="str">
        <f ca="1">INDEX({"","_","-","="},IF(OR($D346 &gt;= R$6, $E346 &lt; Q$6), 0, 1)+IF(OR($F346 &gt;= R$6, $G346 &lt; Q$6), 0, 2)+1)</f>
        <v/>
      </c>
      <c r="R346" s="71" t="str">
        <f ca="1">INDEX({"","_","-","="},IF(OR($D346 &gt;= S$6, $E346 &lt; R$6), 0, 1)+IF(OR($F346 &gt;= S$6, $G346 &lt; R$6), 0, 2)+1)</f>
        <v/>
      </c>
      <c r="S346" s="71" t="str">
        <f ca="1">INDEX({"","_","-","="},IF(OR($D346 &gt;= T$6, $E346 &lt; S$6), 0, 1)+IF(OR($F346 &gt;= T$6, $G346 &lt; S$6), 0, 2)+1)</f>
        <v/>
      </c>
      <c r="T346" s="71" t="str">
        <f ca="1">INDEX({"","_","-","="},IF(OR($D346 &gt;= U$6, $E346 &lt; T$6), 0, 1)+IF(OR($F346 &gt;= U$6, $G346 &lt; T$6), 0, 2)+1)</f>
        <v/>
      </c>
      <c r="U346" s="71" t="str">
        <f ca="1">INDEX({"","_","-","="},IF(OR($D346 &gt;= V$6, $E346 &lt; U$6), 0, 1)+IF(OR($F346 &gt;= V$6, $G346 &lt; U$6), 0, 2)+1)</f>
        <v/>
      </c>
      <c r="V346" s="71" t="str">
        <f ca="1">INDEX({"","_","-","="},IF(OR($D346 &gt;= W$6, $E346 &lt; V$6), 0, 1)+IF(OR($F346 &gt;= W$6, $G346 &lt; V$6), 0, 2)+1)</f>
        <v/>
      </c>
      <c r="W346" s="71" t="str">
        <f ca="1">INDEX({"","_","-","="},IF(OR($D346 &gt;= X$6, $E346 &lt; W$6), 0, 1)+IF(OR($F346 &gt;= X$6, $G346 &lt; W$6), 0, 2)+1)</f>
        <v/>
      </c>
      <c r="X346" s="71" t="str">
        <f ca="1">INDEX({"","_","-","="},IF(OR($D346 &gt;= Y$6, $E346 &lt; X$6), 0, 1)+IF(OR($F346 &gt;= Y$6, $G346 &lt; X$6), 0, 2)+1)</f>
        <v/>
      </c>
      <c r="Y346" s="71" t="str">
        <f ca="1">INDEX({"","_","-","="},IF(OR($D346 &gt;= Z$6, $E346 &lt; Y$6), 0, 1)+IF(OR($F346 &gt;= Z$6, $G346 &lt; Y$6), 0, 2)+1)</f>
        <v/>
      </c>
      <c r="Z346" s="71" t="str">
        <f ca="1">INDEX({"","_","-","="},IF(OR($D346 &gt;= AA$6, $E346 &lt; Z$6), 0, 1)+IF(OR($F346 &gt;= AA$6, $G346 &lt; Z$6), 0, 2)+1)</f>
        <v/>
      </c>
      <c r="AA346" s="71" t="str">
        <f ca="1">INDEX({"","_","-","="},IF(OR($D346 &gt;= AB$6, $E346 &lt; AA$6), 0, 1)+IF(OR($F346 &gt;= AB$6, $G346 &lt; AA$6), 0, 2)+1)</f>
        <v/>
      </c>
      <c r="AB346" s="71" t="str">
        <f ca="1">INDEX({"","_","-","="},IF(OR($D346 &gt;= AC$6, $E346 &lt; AB$6), 0, 1)+IF(OR($F346 &gt;= AC$6, $G346 &lt; AB$6), 0, 2)+1)</f>
        <v/>
      </c>
      <c r="AC346" s="71" t="str">
        <f ca="1">INDEX({"","_","-","="},IF(OR($D346 &gt;= AD$6, $E346 &lt; AC$6), 0, 1)+IF(OR($F346 &gt;= AD$6, $G346 &lt; AC$6), 0, 2)+1)</f>
        <v/>
      </c>
      <c r="AD346" s="71" t="str">
        <f ca="1">INDEX({"","_","-","="},IF(OR($D346 &gt;= AE$6, $E346 &lt; AD$6), 0, 1)+IF(OR($F346 &gt;= AE$6, $G346 &lt; AD$6), 0, 2)+1)</f>
        <v/>
      </c>
      <c r="AE346" s="71" t="str">
        <f ca="1">INDEX({"","_","-","="},IF(OR($D346 &gt;= AF$6, $E346 &lt; AE$6), 0, 1)+IF(OR($F346 &gt;= AF$6, $G346 &lt; AE$6), 0, 2)+1)</f>
        <v/>
      </c>
      <c r="AF346" s="71" t="str">
        <f ca="1">INDEX({"","_","-","="},IF(OR($D346 &gt;= AG$6, $E346 &lt; AF$6), 0, 1)+IF(OR($F346 &gt;= AG$6, $G346 &lt; AF$6), 0, 2)+1)</f>
        <v/>
      </c>
      <c r="AG346" s="71" t="str">
        <f ca="1">INDEX({"","_","-","="},IF(OR($D346 &gt;= AH$6, $E346 &lt; AG$6), 0, 1)+IF(OR($F346 &gt;= AH$6, $G346 &lt; AG$6), 0, 2)+1)</f>
        <v/>
      </c>
      <c r="AH346" s="71" t="str">
        <f ca="1">INDEX({"","_","-","="},IF(OR($D346 &gt;= AI$6, $E346 &lt; AH$6), 0, 1)+IF(OR($F346 &gt;= AI$6, $G346 &lt; AH$6), 0, 2)+1)</f>
        <v/>
      </c>
      <c r="AI346" s="71" t="str">
        <f ca="1">INDEX({"","_","-","="},IF(OR($D346 &gt;= AJ$6, $E346 &lt; AI$6), 0, 1)+IF(OR($F346 &gt;= AJ$6, $G346 &lt; AI$6), 0, 2)+1)</f>
        <v/>
      </c>
      <c r="AJ346" s="71" t="str">
        <f ca="1">INDEX({"","_","-","="},IF(OR($D346 &gt;= AK$6, $E346 &lt; AJ$6), 0, 1)+IF(OR($F346 &gt;= AK$6, $G346 &lt; AJ$6), 0, 2)+1)</f>
        <v/>
      </c>
      <c r="AK346" s="71" t="str">
        <f ca="1">INDEX({"","_","-","="},IF(OR($D346 &gt;= AL$6, $E346 &lt; AK$6), 0, 1)+IF(OR($F346 &gt;= AL$6, $G346 &lt; AK$6), 0, 2)+1)</f>
        <v/>
      </c>
      <c r="AL346" s="71" t="str">
        <f ca="1">INDEX({"","_","-","="},IF(OR($D346 &gt;= AM$6, $E346 &lt; AL$6), 0, 1)+IF(OR($F346 &gt;= AM$6, $G346 &lt; AL$6), 0, 2)+1)</f>
        <v/>
      </c>
      <c r="AM346" s="71" t="str">
        <f ca="1">INDEX({"","_","-","="},IF(OR($D346 &gt;= AN$6, $E346 &lt; AM$6), 0, 1)+IF(OR($F346 &gt;= AN$6, $G346 &lt; AM$6), 0, 2)+1)</f>
        <v/>
      </c>
      <c r="AN346" s="71" t="str">
        <f ca="1">INDEX({"","_","-","="},IF(OR($D346 &gt;= AO$6, $E346 &lt; AN$6), 0, 1)+IF(OR($F346 &gt;= AO$6, $G346 &lt; AN$6), 0, 2)+1)</f>
        <v/>
      </c>
      <c r="AO346" s="71" t="str">
        <f ca="1">INDEX({"","_","-","="},IF(OR($D346 &gt;= AP$6, $E346 &lt; AO$6), 0, 1)+IF(OR($F346 &gt;= AP$6, $G346 &lt; AO$6), 0, 2)+1)</f>
        <v/>
      </c>
      <c r="AP346" s="71" t="str">
        <f ca="1">INDEX({"","_","-","="},IF(OR($D346 &gt;= AQ$6, $E346 &lt; AP$6), 0, 1)+IF(OR($F346 &gt;= AQ$6, $G346 &lt; AP$6), 0, 2)+1)</f>
        <v/>
      </c>
      <c r="AQ346" s="71" t="str">
        <f ca="1">INDEX({"","_","-","="},IF(OR($D346 &gt;= AR$6, $E346 &lt; AQ$6), 0, 1)+IF(OR($F346 &gt;= AR$6, $G346 &lt; AQ$6), 0, 2)+1)</f>
        <v/>
      </c>
      <c r="AR346" s="71" t="str">
        <f ca="1">INDEX({"","_","-","="},IF(OR($D346 &gt;= AS$6, $E346 &lt; AR$6), 0, 1)+IF(OR($F346 &gt;= AS$6, $G346 &lt; AR$6), 0, 2)+1)</f>
        <v/>
      </c>
      <c r="AS346" s="71" t="str">
        <f ca="1">INDEX({"","_","-","="},IF(OR($D346 &gt;= AT$6, $E346 &lt; AS$6), 0, 1)+IF(OR($F346 &gt;= AT$6, $G346 &lt; AS$6), 0, 2)+1)</f>
        <v/>
      </c>
      <c r="AT346" s="71" t="str">
        <f ca="1">INDEX({"","_","-","="},IF(OR($D346 &gt;= AU$6, $E346 &lt; AT$6), 0, 1)+IF(OR($F346 &gt;= AU$6, $G346 &lt; AT$6), 0, 2)+1)</f>
        <v/>
      </c>
      <c r="AU346" s="71" t="str">
        <f ca="1">INDEX({"","_","-","="},IF(OR($D346 &gt;= AV$6, $E346 &lt; AU$6), 0, 1)+IF(OR($F346 &gt;= AV$6, $G346 &lt; AU$6), 0, 2)+1)</f>
        <v/>
      </c>
      <c r="AV346" s="71" t="str">
        <f ca="1">INDEX({"","_","-","="},IF(OR($D346 &gt;= AW$6, $E346 &lt; AV$6), 0, 1)+IF(OR($F346 &gt;= AW$6, $G346 &lt; AV$6), 0, 2)+1)</f>
        <v/>
      </c>
      <c r="AW346" s="71" t="str">
        <f ca="1">INDEX({"","_","-","="},IF(OR($D346 &gt;= AX$6, $E346 &lt; AW$6), 0, 1)+IF(OR($F346 &gt;= AX$6, $G346 &lt; AW$6), 0, 2)+1)</f>
        <v/>
      </c>
      <c r="AX346" s="71" t="str">
        <f ca="1">INDEX({"","_","-","="},IF(OR($D346 &gt;= AY$6, $E346 &lt; AX$6), 0, 1)+IF(OR($F346 &gt;= AY$6, $G346 &lt; AX$6), 0, 2)+1)</f>
        <v/>
      </c>
      <c r="AY346" s="71" t="str">
        <f ca="1">INDEX({"","_","-","="},IF(OR($D346 &gt;= AZ$6, $E346 &lt; AY$6), 0, 1)+IF(OR($F346 &gt;= AZ$6, $G346 &lt; AY$6), 0, 2)+1)</f>
        <v/>
      </c>
      <c r="AZ346" s="71" t="str">
        <f ca="1">INDEX({"","_","-","="},IF(OR($D346 &gt;= BA$6, $E346 &lt; AZ$6), 0, 1)+IF(OR($F346 &gt;= BA$6, $G346 &lt; AZ$6), 0, 2)+1)</f>
        <v/>
      </c>
      <c r="BA346" s="71" t="str">
        <f ca="1">INDEX({"","_","-","="},IF(OR($D346 &gt;= BB$6, $E346 &lt; BA$6), 0, 1)+IF(OR($F346 &gt;= BB$6, $G346 &lt; BA$6), 0, 2)+1)</f>
        <v/>
      </c>
      <c r="BB346" s="71" t="str">
        <f ca="1">INDEX({"","_","-","="},IF(OR($D346 &gt;= BC$6, $E346 &lt; BB$6), 0, 1)+IF(OR($F346 &gt;= BC$6, $G346 &lt; BB$6), 0, 2)+1)</f>
        <v/>
      </c>
      <c r="BC346" s="71" t="str">
        <f ca="1">INDEX({"","_","-","="},IF(OR($D346 &gt;= BD$6, $E346 &lt; BC$6), 0, 1)+IF(OR($F346 &gt;= BD$6, $G346 &lt; BC$6), 0, 2)+1)</f>
        <v/>
      </c>
      <c r="BD346" s="71" t="str">
        <f ca="1">INDEX({"","_","-","="},IF(OR($D346 &gt;= BE$6, $E346 &lt; BD$6), 0, 1)+IF(OR($F346 &gt;= BE$6, $G346 &lt; BD$6), 0, 2)+1)</f>
        <v/>
      </c>
      <c r="BE346" s="71" t="str">
        <f ca="1">INDEX({"","_","-","="},IF(OR($D346 &gt;= BF$6, $E346 &lt; BE$6), 0, 1)+IF(OR($F346 &gt;= BF$6, $G346 &lt; BE$6), 0, 2)+1)</f>
        <v/>
      </c>
      <c r="BF346" s="71" t="str">
        <f ca="1">INDEX({"","_","-","="},IF(OR($D346 &gt;= BG$6, $E346 &lt; BF$6), 0, 1)+IF(OR($F346 &gt;= BG$6, $G346 &lt; BF$6), 0, 2)+1)</f>
        <v/>
      </c>
      <c r="BG346" s="71" t="str">
        <f ca="1">INDEX({"","_","-","="},IF(OR($D346 &gt;= BH$6, $E346 &lt; BG$6), 0, 1)+IF(OR($F346 &gt;= BH$6, $G346 &lt; BG$6), 0, 2)+1)</f>
        <v/>
      </c>
      <c r="BH346" s="71" t="str">
        <f ca="1">INDEX({"","_","-","="},IF(OR($D346 &gt;= BI$6, $E346 &lt; BH$6), 0, 1)+IF(OR($F346 &gt;= BI$6, $G346 &lt; BH$6), 0, 2)+1)</f>
        <v/>
      </c>
      <c r="BI346" s="71" t="str">
        <f ca="1">INDEX({"","_","-","="},IF(OR($D346 &gt;= BJ$6, $E346 &lt; BI$6), 0, 1)+IF(OR($F346 &gt;= BJ$6, $G346 &lt; BI$6), 0, 2)+1)</f>
        <v/>
      </c>
      <c r="BJ346" s="71" t="str">
        <f ca="1">INDEX({"","_","-","="},IF(OR($D346 &gt;= BK$6, $E346 &lt; BJ$6), 0, 1)+IF(OR($F346 &gt;= BK$6, $G346 &lt; BJ$6), 0, 2)+1)</f>
        <v/>
      </c>
      <c r="BK346" s="71" t="str">
        <f ca="1">INDEX({"","_","-","="},IF(OR($D346 &gt;= BL$6, $E346 &lt; BK$6), 0, 1)+IF(OR($F346 &gt;= BL$6, $G346 &lt; BK$6), 0, 2)+1)</f>
        <v/>
      </c>
      <c r="BL346" s="71" t="str">
        <f ca="1">INDEX({"","_","-","="},IF(OR($D346 &gt;= BM$6, $E346 &lt; BL$6), 0, 1)+IF(OR($F346 &gt;= BM$6, $G346 &lt; BL$6), 0, 2)+1)</f>
        <v/>
      </c>
      <c r="BM346" s="71" t="str">
        <f ca="1">INDEX({"","_","-","="},IF(OR($D346 &gt;= BN$6, $E346 &lt; BM$6), 0, 1)+IF(OR($F346 &gt;= BN$6, $G346 &lt; BM$6), 0, 2)+1)</f>
        <v/>
      </c>
      <c r="BN346" s="71" t="str">
        <f ca="1">INDEX({"","_","-","="},IF(OR($D346 &gt;= BO$6, $E346 &lt; BN$6), 0, 1)+IF(OR($F346 &gt;= BO$6, $G346 &lt; BN$6), 0, 2)+1)</f>
        <v/>
      </c>
      <c r="BO346" s="71" t="str">
        <f ca="1">INDEX({"","_","-","="},IF(OR($D346 &gt;= BP$6, $E346 &lt; BO$6), 0, 1)+IF(OR($F346 &gt;= BP$6, $G346 &lt; BO$6), 0, 2)+1)</f>
        <v/>
      </c>
      <c r="BP346" s="71" t="str">
        <f ca="1">INDEX({"","_","-","="},IF(OR($D346 &gt;= BQ$6, $E346 &lt; BP$6), 0, 1)+IF(OR($F346 &gt;= BQ$6, $G346 &lt; BP$6), 0, 2)+1)</f>
        <v/>
      </c>
      <c r="BQ346" s="71" t="str">
        <f ca="1">INDEX({"","_","-","="},IF(OR($D346 &gt;= BR$6, $E346 &lt; BQ$6), 0, 1)+IF(OR($F346 &gt;= BR$6, $G346 &lt; BQ$6), 0, 2)+1)</f>
        <v/>
      </c>
      <c r="BR346" s="71" t="str">
        <f ca="1">INDEX({"","_","-","="},IF(OR($D346 &gt;= BS$6, $E346 &lt; BR$6), 0, 1)+IF(OR($F346 &gt;= BS$6, $G346 &lt; BR$6), 0, 2)+1)</f>
        <v/>
      </c>
      <c r="BS346" s="71" t="str">
        <f ca="1">INDEX({"","_","-","="},IF(OR($D346 &gt;= BT$6, $E346 &lt; BS$6), 0, 1)+IF(OR($F346 &gt;= BT$6, $G346 &lt; BS$6), 0, 2)+1)</f>
        <v/>
      </c>
      <c r="BT346" s="71" t="str">
        <f ca="1">INDEX({"","_","-","="},IF(OR($D346 &gt;= BU$6, $E346 &lt; BT$6), 0, 1)+IF(OR($F346 &gt;= BU$6, $G346 &lt; BT$6), 0, 2)+1)</f>
        <v/>
      </c>
      <c r="BU346" s="71" t="str">
        <f ca="1">INDEX({"","_","-","="},IF(OR($D346 &gt;= BV$6, $E346 &lt; BU$6), 0, 1)+IF(OR($F346 &gt;= BV$6, $G346 &lt; BU$6), 0, 2)+1)</f>
        <v/>
      </c>
      <c r="BV346" s="71" t="str">
        <f ca="1">INDEX({"","_","-","="},IF(OR($D346 &gt;= BW$6, $E346 &lt; BV$6), 0, 1)+IF(OR($F346 &gt;= BW$6, $G346 &lt; BV$6), 0, 2)+1)</f>
        <v/>
      </c>
      <c r="BW346" s="71" t="str">
        <f ca="1">INDEX({"","_","-","="},IF(OR($D346 &gt;= BX$6, $E346 &lt; BW$6), 0, 1)+IF(OR($F346 &gt;= BX$6, $G346 &lt; BW$6), 0, 2)+1)</f>
        <v/>
      </c>
      <c r="BX346" s="71" t="str">
        <f ca="1">INDEX({"","_","-","="},IF(OR($D346 &gt;= BY$6, $E346 &lt; BX$6), 0, 1)+IF(OR($F346 &gt;= BY$6, $G346 &lt; BX$6), 0, 2)+1)</f>
        <v/>
      </c>
      <c r="BY346" s="71" t="str">
        <f ca="1">INDEX({"","_","-","="},IF(OR($D346 &gt;= BZ$6, $E346 &lt; BY$6), 0, 1)+IF(OR($F346 &gt;= BZ$6, $G346 &lt; BY$6), 0, 2)+1)</f>
        <v/>
      </c>
      <c r="BZ346" s="71" t="str">
        <f ca="1">INDEX({"","_","-","="},IF(OR($D346 &gt;= CA$6, $E346 &lt; BZ$6), 0, 1)+IF(OR($F346 &gt;= CA$6, $G346 &lt; BZ$6), 0, 2)+1)</f>
        <v/>
      </c>
      <c r="CA346" s="71" t="str">
        <f ca="1">INDEX({"","_","-","="},IF(OR($D346 &gt;= CB$6, $E346 &lt; CA$6), 0, 1)+IF(OR($F346 &gt;= CB$6, $G346 &lt; CA$6), 0, 2)+1)</f>
        <v/>
      </c>
      <c r="CB346" s="71" t="str">
        <f ca="1">INDEX({"","_","-","="},IF(OR($D346 &gt;= CC$6, $E346 &lt; CB$6), 0, 1)+IF(OR($F346 &gt;= CC$6, $G346 &lt; CB$6), 0, 2)+1)</f>
        <v/>
      </c>
      <c r="CC346" s="71" t="str">
        <f ca="1">INDEX({"","_","-","="},IF(OR($D346 &gt;= CD$6, $E346 &lt; CC$6), 0, 1)+IF(OR($F346 &gt;= CD$6, $G346 &lt; CC$6), 0, 2)+1)</f>
        <v/>
      </c>
      <c r="CD346" s="71" t="str">
        <f ca="1">INDEX({"","_","-","="},IF(OR($D346 &gt;= CE$6, $E346 &lt; CD$6), 0, 1)+IF(OR($F346 &gt;= CE$6, $G346 &lt; CD$6), 0, 2)+1)</f>
        <v/>
      </c>
    </row>
    <row r="347" spans="1:82">
      <c r="A347" s="8" t="str">
        <f ca="1">IF('临-进度'!N342,'临-进度'!$A342,"")</f>
        <v/>
      </c>
      <c r="B347" s="8" t="str">
        <f ca="1">IF('临-进度'!N342,'临-进度'!$B342,"")</f>
        <v/>
      </c>
      <c r="C347" s="8" t="str">
        <f ca="1">IF('临-进度'!N342,'临-进度'!$F342,"")</f>
        <v/>
      </c>
      <c r="D347" s="42" t="str">
        <f ca="1">IF('临-进度'!$N342,'临-进度'!$J342,"")</f>
        <v/>
      </c>
      <c r="E347" s="42" t="str">
        <f ca="1">IF('临-进度'!$N342,'临-进度'!$AF342,"")</f>
        <v/>
      </c>
      <c r="F347" s="42" t="str">
        <f ca="1">IF('临-进度'!$N342,'临-进度'!$K342,"")</f>
        <v/>
      </c>
      <c r="G347" s="76" t="str">
        <f ca="1">IF('临-进度'!$N342,'临-进度'!$AG342,"")</f>
        <v/>
      </c>
      <c r="H347" s="71" t="str">
        <f ca="1">INDEX({"","_","-","="},IF(OR($D347 &gt;= I$6, $E347 &lt; H$6), 0, 1)+IF(OR($F347 &gt;= I$6, $G347 &lt; H$6), 0, 2)+1)</f>
        <v/>
      </c>
      <c r="I347" s="71" t="str">
        <f ca="1">INDEX({"","_","-","="},IF(OR($D347 &gt;= J$6, $E347 &lt; I$6), 0, 1)+IF(OR($F347 &gt;= J$6, $G347 &lt; I$6), 0, 2)+1)</f>
        <v/>
      </c>
      <c r="J347" s="71" t="str">
        <f ca="1">INDEX({"","_","-","="},IF(OR($D347 &gt;= K$6, $E347 &lt; J$6), 0, 1)+IF(OR($F347 &gt;= K$6, $G347 &lt; J$6), 0, 2)+1)</f>
        <v/>
      </c>
      <c r="K347" s="71" t="str">
        <f ca="1">INDEX({"","_","-","="},IF(OR($D347 &gt;= L$6, $E347 &lt; K$6), 0, 1)+IF(OR($F347 &gt;= L$6, $G347 &lt; K$6), 0, 2)+1)</f>
        <v/>
      </c>
      <c r="L347" s="71" t="str">
        <f ca="1">INDEX({"","_","-","="},IF(OR($D347 &gt;= M$6, $E347 &lt; L$6), 0, 1)+IF(OR($F347 &gt;= M$6, $G347 &lt; L$6), 0, 2)+1)</f>
        <v/>
      </c>
      <c r="M347" s="71" t="str">
        <f ca="1">INDEX({"","_","-","="},IF(OR($D347 &gt;= N$6, $E347 &lt; M$6), 0, 1)+IF(OR($F347 &gt;= N$6, $G347 &lt; M$6), 0, 2)+1)</f>
        <v/>
      </c>
      <c r="N347" s="71" t="str">
        <f ca="1">INDEX({"","_","-","="},IF(OR($D347 &gt;= O$6, $E347 &lt; N$6), 0, 1)+IF(OR($F347 &gt;= O$6, $G347 &lt; N$6), 0, 2)+1)</f>
        <v/>
      </c>
      <c r="O347" s="71" t="str">
        <f ca="1">INDEX({"","_","-","="},IF(OR($D347 &gt;= P$6, $E347 &lt; O$6), 0, 1)+IF(OR($F347 &gt;= P$6, $G347 &lt; O$6), 0, 2)+1)</f>
        <v/>
      </c>
      <c r="P347" s="71" t="str">
        <f ca="1">INDEX({"","_","-","="},IF(OR($D347 &gt;= Q$6, $E347 &lt; P$6), 0, 1)+IF(OR($F347 &gt;= Q$6, $G347 &lt; P$6), 0, 2)+1)</f>
        <v/>
      </c>
      <c r="Q347" s="71" t="str">
        <f ca="1">INDEX({"","_","-","="},IF(OR($D347 &gt;= R$6, $E347 &lt; Q$6), 0, 1)+IF(OR($F347 &gt;= R$6, $G347 &lt; Q$6), 0, 2)+1)</f>
        <v/>
      </c>
      <c r="R347" s="71" t="str">
        <f ca="1">INDEX({"","_","-","="},IF(OR($D347 &gt;= S$6, $E347 &lt; R$6), 0, 1)+IF(OR($F347 &gt;= S$6, $G347 &lt; R$6), 0, 2)+1)</f>
        <v/>
      </c>
      <c r="S347" s="71" t="str">
        <f ca="1">INDEX({"","_","-","="},IF(OR($D347 &gt;= T$6, $E347 &lt; S$6), 0, 1)+IF(OR($F347 &gt;= T$6, $G347 &lt; S$6), 0, 2)+1)</f>
        <v/>
      </c>
      <c r="T347" s="71" t="str">
        <f ca="1">INDEX({"","_","-","="},IF(OR($D347 &gt;= U$6, $E347 &lt; T$6), 0, 1)+IF(OR($F347 &gt;= U$6, $G347 &lt; T$6), 0, 2)+1)</f>
        <v/>
      </c>
      <c r="U347" s="71" t="str">
        <f ca="1">INDEX({"","_","-","="},IF(OR($D347 &gt;= V$6, $E347 &lt; U$6), 0, 1)+IF(OR($F347 &gt;= V$6, $G347 &lt; U$6), 0, 2)+1)</f>
        <v/>
      </c>
      <c r="V347" s="71" t="str">
        <f ca="1">INDEX({"","_","-","="},IF(OR($D347 &gt;= W$6, $E347 &lt; V$6), 0, 1)+IF(OR($F347 &gt;= W$6, $G347 &lt; V$6), 0, 2)+1)</f>
        <v/>
      </c>
      <c r="W347" s="71" t="str">
        <f ca="1">INDEX({"","_","-","="},IF(OR($D347 &gt;= X$6, $E347 &lt; W$6), 0, 1)+IF(OR($F347 &gt;= X$6, $G347 &lt; W$6), 0, 2)+1)</f>
        <v/>
      </c>
      <c r="X347" s="71" t="str">
        <f ca="1">INDEX({"","_","-","="},IF(OR($D347 &gt;= Y$6, $E347 &lt; X$6), 0, 1)+IF(OR($F347 &gt;= Y$6, $G347 &lt; X$6), 0, 2)+1)</f>
        <v/>
      </c>
      <c r="Y347" s="71" t="str">
        <f ca="1">INDEX({"","_","-","="},IF(OR($D347 &gt;= Z$6, $E347 &lt; Y$6), 0, 1)+IF(OR($F347 &gt;= Z$6, $G347 &lt; Y$6), 0, 2)+1)</f>
        <v/>
      </c>
      <c r="Z347" s="71" t="str">
        <f ca="1">INDEX({"","_","-","="},IF(OR($D347 &gt;= AA$6, $E347 &lt; Z$6), 0, 1)+IF(OR($F347 &gt;= AA$6, $G347 &lt; Z$6), 0, 2)+1)</f>
        <v/>
      </c>
      <c r="AA347" s="71" t="str">
        <f ca="1">INDEX({"","_","-","="},IF(OR($D347 &gt;= AB$6, $E347 &lt; AA$6), 0, 1)+IF(OR($F347 &gt;= AB$6, $G347 &lt; AA$6), 0, 2)+1)</f>
        <v/>
      </c>
      <c r="AB347" s="71" t="str">
        <f ca="1">INDEX({"","_","-","="},IF(OR($D347 &gt;= AC$6, $E347 &lt; AB$6), 0, 1)+IF(OR($F347 &gt;= AC$6, $G347 &lt; AB$6), 0, 2)+1)</f>
        <v/>
      </c>
      <c r="AC347" s="71" t="str">
        <f ca="1">INDEX({"","_","-","="},IF(OR($D347 &gt;= AD$6, $E347 &lt; AC$6), 0, 1)+IF(OR($F347 &gt;= AD$6, $G347 &lt; AC$6), 0, 2)+1)</f>
        <v/>
      </c>
      <c r="AD347" s="71" t="str">
        <f ca="1">INDEX({"","_","-","="},IF(OR($D347 &gt;= AE$6, $E347 &lt; AD$6), 0, 1)+IF(OR($F347 &gt;= AE$6, $G347 &lt; AD$6), 0, 2)+1)</f>
        <v/>
      </c>
      <c r="AE347" s="71" t="str">
        <f ca="1">INDEX({"","_","-","="},IF(OR($D347 &gt;= AF$6, $E347 &lt; AE$6), 0, 1)+IF(OR($F347 &gt;= AF$6, $G347 &lt; AE$6), 0, 2)+1)</f>
        <v/>
      </c>
      <c r="AF347" s="71" t="str">
        <f ca="1">INDEX({"","_","-","="},IF(OR($D347 &gt;= AG$6, $E347 &lt; AF$6), 0, 1)+IF(OR($F347 &gt;= AG$6, $G347 &lt; AF$6), 0, 2)+1)</f>
        <v/>
      </c>
      <c r="AG347" s="71" t="str">
        <f ca="1">INDEX({"","_","-","="},IF(OR($D347 &gt;= AH$6, $E347 &lt; AG$6), 0, 1)+IF(OR($F347 &gt;= AH$6, $G347 &lt; AG$6), 0, 2)+1)</f>
        <v/>
      </c>
      <c r="AH347" s="71" t="str">
        <f ca="1">INDEX({"","_","-","="},IF(OR($D347 &gt;= AI$6, $E347 &lt; AH$6), 0, 1)+IF(OR($F347 &gt;= AI$6, $G347 &lt; AH$6), 0, 2)+1)</f>
        <v/>
      </c>
      <c r="AI347" s="71" t="str">
        <f ca="1">INDEX({"","_","-","="},IF(OR($D347 &gt;= AJ$6, $E347 &lt; AI$6), 0, 1)+IF(OR($F347 &gt;= AJ$6, $G347 &lt; AI$6), 0, 2)+1)</f>
        <v/>
      </c>
      <c r="AJ347" s="71" t="str">
        <f ca="1">INDEX({"","_","-","="},IF(OR($D347 &gt;= AK$6, $E347 &lt; AJ$6), 0, 1)+IF(OR($F347 &gt;= AK$6, $G347 &lt; AJ$6), 0, 2)+1)</f>
        <v/>
      </c>
      <c r="AK347" s="71" t="str">
        <f ca="1">INDEX({"","_","-","="},IF(OR($D347 &gt;= AL$6, $E347 &lt; AK$6), 0, 1)+IF(OR($F347 &gt;= AL$6, $G347 &lt; AK$6), 0, 2)+1)</f>
        <v/>
      </c>
      <c r="AL347" s="71" t="str">
        <f ca="1">INDEX({"","_","-","="},IF(OR($D347 &gt;= AM$6, $E347 &lt; AL$6), 0, 1)+IF(OR($F347 &gt;= AM$6, $G347 &lt; AL$6), 0, 2)+1)</f>
        <v/>
      </c>
      <c r="AM347" s="71" t="str">
        <f ca="1">INDEX({"","_","-","="},IF(OR($D347 &gt;= AN$6, $E347 &lt; AM$6), 0, 1)+IF(OR($F347 &gt;= AN$6, $G347 &lt; AM$6), 0, 2)+1)</f>
        <v/>
      </c>
      <c r="AN347" s="71" t="str">
        <f ca="1">INDEX({"","_","-","="},IF(OR($D347 &gt;= AO$6, $E347 &lt; AN$6), 0, 1)+IF(OR($F347 &gt;= AO$6, $G347 &lt; AN$6), 0, 2)+1)</f>
        <v/>
      </c>
      <c r="AO347" s="71" t="str">
        <f ca="1">INDEX({"","_","-","="},IF(OR($D347 &gt;= AP$6, $E347 &lt; AO$6), 0, 1)+IF(OR($F347 &gt;= AP$6, $G347 &lt; AO$6), 0, 2)+1)</f>
        <v/>
      </c>
      <c r="AP347" s="71" t="str">
        <f ca="1">INDEX({"","_","-","="},IF(OR($D347 &gt;= AQ$6, $E347 &lt; AP$6), 0, 1)+IF(OR($F347 &gt;= AQ$6, $G347 &lt; AP$6), 0, 2)+1)</f>
        <v/>
      </c>
      <c r="AQ347" s="71" t="str">
        <f ca="1">INDEX({"","_","-","="},IF(OR($D347 &gt;= AR$6, $E347 &lt; AQ$6), 0, 1)+IF(OR($F347 &gt;= AR$6, $G347 &lt; AQ$6), 0, 2)+1)</f>
        <v/>
      </c>
      <c r="AR347" s="71" t="str">
        <f ca="1">INDEX({"","_","-","="},IF(OR($D347 &gt;= AS$6, $E347 &lt; AR$6), 0, 1)+IF(OR($F347 &gt;= AS$6, $G347 &lt; AR$6), 0, 2)+1)</f>
        <v/>
      </c>
      <c r="AS347" s="71" t="str">
        <f ca="1">INDEX({"","_","-","="},IF(OR($D347 &gt;= AT$6, $E347 &lt; AS$6), 0, 1)+IF(OR($F347 &gt;= AT$6, $G347 &lt; AS$6), 0, 2)+1)</f>
        <v/>
      </c>
      <c r="AT347" s="71" t="str">
        <f ca="1">INDEX({"","_","-","="},IF(OR($D347 &gt;= AU$6, $E347 &lt; AT$6), 0, 1)+IF(OR($F347 &gt;= AU$6, $G347 &lt; AT$6), 0, 2)+1)</f>
        <v/>
      </c>
      <c r="AU347" s="71" t="str">
        <f ca="1">INDEX({"","_","-","="},IF(OR($D347 &gt;= AV$6, $E347 &lt; AU$6), 0, 1)+IF(OR($F347 &gt;= AV$6, $G347 &lt; AU$6), 0, 2)+1)</f>
        <v/>
      </c>
      <c r="AV347" s="71" t="str">
        <f ca="1">INDEX({"","_","-","="},IF(OR($D347 &gt;= AW$6, $E347 &lt; AV$6), 0, 1)+IF(OR($F347 &gt;= AW$6, $G347 &lt; AV$6), 0, 2)+1)</f>
        <v/>
      </c>
      <c r="AW347" s="71" t="str">
        <f ca="1">INDEX({"","_","-","="},IF(OR($D347 &gt;= AX$6, $E347 &lt; AW$6), 0, 1)+IF(OR($F347 &gt;= AX$6, $G347 &lt; AW$6), 0, 2)+1)</f>
        <v/>
      </c>
      <c r="AX347" s="71" t="str">
        <f ca="1">INDEX({"","_","-","="},IF(OR($D347 &gt;= AY$6, $E347 &lt; AX$6), 0, 1)+IF(OR($F347 &gt;= AY$6, $G347 &lt; AX$6), 0, 2)+1)</f>
        <v/>
      </c>
      <c r="AY347" s="71" t="str">
        <f ca="1">INDEX({"","_","-","="},IF(OR($D347 &gt;= AZ$6, $E347 &lt; AY$6), 0, 1)+IF(OR($F347 &gt;= AZ$6, $G347 &lt; AY$6), 0, 2)+1)</f>
        <v/>
      </c>
      <c r="AZ347" s="71" t="str">
        <f ca="1">INDEX({"","_","-","="},IF(OR($D347 &gt;= BA$6, $E347 &lt; AZ$6), 0, 1)+IF(OR($F347 &gt;= BA$6, $G347 &lt; AZ$6), 0, 2)+1)</f>
        <v/>
      </c>
      <c r="BA347" s="71" t="str">
        <f ca="1">INDEX({"","_","-","="},IF(OR($D347 &gt;= BB$6, $E347 &lt; BA$6), 0, 1)+IF(OR($F347 &gt;= BB$6, $G347 &lt; BA$6), 0, 2)+1)</f>
        <v/>
      </c>
      <c r="BB347" s="71" t="str">
        <f ca="1">INDEX({"","_","-","="},IF(OR($D347 &gt;= BC$6, $E347 &lt; BB$6), 0, 1)+IF(OR($F347 &gt;= BC$6, $G347 &lt; BB$6), 0, 2)+1)</f>
        <v/>
      </c>
      <c r="BC347" s="71" t="str">
        <f ca="1">INDEX({"","_","-","="},IF(OR($D347 &gt;= BD$6, $E347 &lt; BC$6), 0, 1)+IF(OR($F347 &gt;= BD$6, $G347 &lt; BC$6), 0, 2)+1)</f>
        <v/>
      </c>
      <c r="BD347" s="71" t="str">
        <f ca="1">INDEX({"","_","-","="},IF(OR($D347 &gt;= BE$6, $E347 &lt; BD$6), 0, 1)+IF(OR($F347 &gt;= BE$6, $G347 &lt; BD$6), 0, 2)+1)</f>
        <v/>
      </c>
      <c r="BE347" s="71" t="str">
        <f ca="1">INDEX({"","_","-","="},IF(OR($D347 &gt;= BF$6, $E347 &lt; BE$6), 0, 1)+IF(OR($F347 &gt;= BF$6, $G347 &lt; BE$6), 0, 2)+1)</f>
        <v/>
      </c>
      <c r="BF347" s="71" t="str">
        <f ca="1">INDEX({"","_","-","="},IF(OR($D347 &gt;= BG$6, $E347 &lt; BF$6), 0, 1)+IF(OR($F347 &gt;= BG$6, $G347 &lt; BF$6), 0, 2)+1)</f>
        <v/>
      </c>
      <c r="BG347" s="71" t="str">
        <f ca="1">INDEX({"","_","-","="},IF(OR($D347 &gt;= BH$6, $E347 &lt; BG$6), 0, 1)+IF(OR($F347 &gt;= BH$6, $G347 &lt; BG$6), 0, 2)+1)</f>
        <v/>
      </c>
      <c r="BH347" s="71" t="str">
        <f ca="1">INDEX({"","_","-","="},IF(OR($D347 &gt;= BI$6, $E347 &lt; BH$6), 0, 1)+IF(OR($F347 &gt;= BI$6, $G347 &lt; BH$6), 0, 2)+1)</f>
        <v/>
      </c>
      <c r="BI347" s="71" t="str">
        <f ca="1">INDEX({"","_","-","="},IF(OR($D347 &gt;= BJ$6, $E347 &lt; BI$6), 0, 1)+IF(OR($F347 &gt;= BJ$6, $G347 &lt; BI$6), 0, 2)+1)</f>
        <v/>
      </c>
      <c r="BJ347" s="71" t="str">
        <f ca="1">INDEX({"","_","-","="},IF(OR($D347 &gt;= BK$6, $E347 &lt; BJ$6), 0, 1)+IF(OR($F347 &gt;= BK$6, $G347 &lt; BJ$6), 0, 2)+1)</f>
        <v/>
      </c>
      <c r="BK347" s="71" t="str">
        <f ca="1">INDEX({"","_","-","="},IF(OR($D347 &gt;= BL$6, $E347 &lt; BK$6), 0, 1)+IF(OR($F347 &gt;= BL$6, $G347 &lt; BK$6), 0, 2)+1)</f>
        <v/>
      </c>
      <c r="BL347" s="71" t="str">
        <f ca="1">INDEX({"","_","-","="},IF(OR($D347 &gt;= BM$6, $E347 &lt; BL$6), 0, 1)+IF(OR($F347 &gt;= BM$6, $G347 &lt; BL$6), 0, 2)+1)</f>
        <v/>
      </c>
      <c r="BM347" s="71" t="str">
        <f ca="1">INDEX({"","_","-","="},IF(OR($D347 &gt;= BN$6, $E347 &lt; BM$6), 0, 1)+IF(OR($F347 &gt;= BN$6, $G347 &lt; BM$6), 0, 2)+1)</f>
        <v/>
      </c>
      <c r="BN347" s="71" t="str">
        <f ca="1">INDEX({"","_","-","="},IF(OR($D347 &gt;= BO$6, $E347 &lt; BN$6), 0, 1)+IF(OR($F347 &gt;= BO$6, $G347 &lt; BN$6), 0, 2)+1)</f>
        <v/>
      </c>
      <c r="BO347" s="71" t="str">
        <f ca="1">INDEX({"","_","-","="},IF(OR($D347 &gt;= BP$6, $E347 &lt; BO$6), 0, 1)+IF(OR($F347 &gt;= BP$6, $G347 &lt; BO$6), 0, 2)+1)</f>
        <v/>
      </c>
      <c r="BP347" s="71" t="str">
        <f ca="1">INDEX({"","_","-","="},IF(OR($D347 &gt;= BQ$6, $E347 &lt; BP$6), 0, 1)+IF(OR($F347 &gt;= BQ$6, $G347 &lt; BP$6), 0, 2)+1)</f>
        <v/>
      </c>
      <c r="BQ347" s="71" t="str">
        <f ca="1">INDEX({"","_","-","="},IF(OR($D347 &gt;= BR$6, $E347 &lt; BQ$6), 0, 1)+IF(OR($F347 &gt;= BR$6, $G347 &lt; BQ$6), 0, 2)+1)</f>
        <v/>
      </c>
      <c r="BR347" s="71" t="str">
        <f ca="1">INDEX({"","_","-","="},IF(OR($D347 &gt;= BS$6, $E347 &lt; BR$6), 0, 1)+IF(OR($F347 &gt;= BS$6, $G347 &lt; BR$6), 0, 2)+1)</f>
        <v/>
      </c>
      <c r="BS347" s="71" t="str">
        <f ca="1">INDEX({"","_","-","="},IF(OR($D347 &gt;= BT$6, $E347 &lt; BS$6), 0, 1)+IF(OR($F347 &gt;= BT$6, $G347 &lt; BS$6), 0, 2)+1)</f>
        <v/>
      </c>
      <c r="BT347" s="71" t="str">
        <f ca="1">INDEX({"","_","-","="},IF(OR($D347 &gt;= BU$6, $E347 &lt; BT$6), 0, 1)+IF(OR($F347 &gt;= BU$6, $G347 &lt; BT$6), 0, 2)+1)</f>
        <v/>
      </c>
      <c r="BU347" s="71" t="str">
        <f ca="1">INDEX({"","_","-","="},IF(OR($D347 &gt;= BV$6, $E347 &lt; BU$6), 0, 1)+IF(OR($F347 &gt;= BV$6, $G347 &lt; BU$6), 0, 2)+1)</f>
        <v/>
      </c>
      <c r="BV347" s="71" t="str">
        <f ca="1">INDEX({"","_","-","="},IF(OR($D347 &gt;= BW$6, $E347 &lt; BV$6), 0, 1)+IF(OR($F347 &gt;= BW$6, $G347 &lt; BV$6), 0, 2)+1)</f>
        <v/>
      </c>
      <c r="BW347" s="71" t="str">
        <f ca="1">INDEX({"","_","-","="},IF(OR($D347 &gt;= BX$6, $E347 &lt; BW$6), 0, 1)+IF(OR($F347 &gt;= BX$6, $G347 &lt; BW$6), 0, 2)+1)</f>
        <v/>
      </c>
      <c r="BX347" s="71" t="str">
        <f ca="1">INDEX({"","_","-","="},IF(OR($D347 &gt;= BY$6, $E347 &lt; BX$6), 0, 1)+IF(OR($F347 &gt;= BY$6, $G347 &lt; BX$6), 0, 2)+1)</f>
        <v/>
      </c>
      <c r="BY347" s="71" t="str">
        <f ca="1">INDEX({"","_","-","="},IF(OR($D347 &gt;= BZ$6, $E347 &lt; BY$6), 0, 1)+IF(OR($F347 &gt;= BZ$6, $G347 &lt; BY$6), 0, 2)+1)</f>
        <v/>
      </c>
      <c r="BZ347" s="71" t="str">
        <f ca="1">INDEX({"","_","-","="},IF(OR($D347 &gt;= CA$6, $E347 &lt; BZ$6), 0, 1)+IF(OR($F347 &gt;= CA$6, $G347 &lt; BZ$6), 0, 2)+1)</f>
        <v/>
      </c>
      <c r="CA347" s="71" t="str">
        <f ca="1">INDEX({"","_","-","="},IF(OR($D347 &gt;= CB$6, $E347 &lt; CA$6), 0, 1)+IF(OR($F347 &gt;= CB$6, $G347 &lt; CA$6), 0, 2)+1)</f>
        <v/>
      </c>
      <c r="CB347" s="71" t="str">
        <f ca="1">INDEX({"","_","-","="},IF(OR($D347 &gt;= CC$6, $E347 &lt; CB$6), 0, 1)+IF(OR($F347 &gt;= CC$6, $G347 &lt; CB$6), 0, 2)+1)</f>
        <v/>
      </c>
      <c r="CC347" s="71" t="str">
        <f ca="1">INDEX({"","_","-","="},IF(OR($D347 &gt;= CD$6, $E347 &lt; CC$6), 0, 1)+IF(OR($F347 &gt;= CD$6, $G347 &lt; CC$6), 0, 2)+1)</f>
        <v/>
      </c>
      <c r="CD347" s="71" t="str">
        <f ca="1">INDEX({"","_","-","="},IF(OR($D347 &gt;= CE$6, $E347 &lt; CD$6), 0, 1)+IF(OR($F347 &gt;= CE$6, $G347 &lt; CD$6), 0, 2)+1)</f>
        <v/>
      </c>
    </row>
    <row r="348" spans="1:82">
      <c r="A348" s="8" t="str">
        <f ca="1">IF('临-进度'!N343,'临-进度'!$A343,"")</f>
        <v/>
      </c>
      <c r="B348" s="8" t="str">
        <f ca="1">IF('临-进度'!N343,'临-进度'!$B343,"")</f>
        <v/>
      </c>
      <c r="C348" s="8" t="str">
        <f ca="1">IF('临-进度'!N343,'临-进度'!$F343,"")</f>
        <v/>
      </c>
      <c r="D348" s="42" t="str">
        <f ca="1">IF('临-进度'!$N343,'临-进度'!$J343,"")</f>
        <v/>
      </c>
      <c r="E348" s="42" t="str">
        <f ca="1">IF('临-进度'!$N343,'临-进度'!$AF343,"")</f>
        <v/>
      </c>
      <c r="F348" s="42" t="str">
        <f ca="1">IF('临-进度'!$N343,'临-进度'!$K343,"")</f>
        <v/>
      </c>
      <c r="G348" s="76" t="str">
        <f ca="1">IF('临-进度'!$N343,'临-进度'!$AG343,"")</f>
        <v/>
      </c>
      <c r="H348" s="71" t="str">
        <f ca="1">INDEX({"","_","-","="},IF(OR($D348 &gt;= I$6, $E348 &lt; H$6), 0, 1)+IF(OR($F348 &gt;= I$6, $G348 &lt; H$6), 0, 2)+1)</f>
        <v/>
      </c>
      <c r="I348" s="71" t="str">
        <f ca="1">INDEX({"","_","-","="},IF(OR($D348 &gt;= J$6, $E348 &lt; I$6), 0, 1)+IF(OR($F348 &gt;= J$6, $G348 &lt; I$6), 0, 2)+1)</f>
        <v/>
      </c>
      <c r="J348" s="71" t="str">
        <f ca="1">INDEX({"","_","-","="},IF(OR($D348 &gt;= K$6, $E348 &lt; J$6), 0, 1)+IF(OR($F348 &gt;= K$6, $G348 &lt; J$6), 0, 2)+1)</f>
        <v/>
      </c>
      <c r="K348" s="71" t="str">
        <f ca="1">INDEX({"","_","-","="},IF(OR($D348 &gt;= L$6, $E348 &lt; K$6), 0, 1)+IF(OR($F348 &gt;= L$6, $G348 &lt; K$6), 0, 2)+1)</f>
        <v/>
      </c>
      <c r="L348" s="71" t="str">
        <f ca="1">INDEX({"","_","-","="},IF(OR($D348 &gt;= M$6, $E348 &lt; L$6), 0, 1)+IF(OR($F348 &gt;= M$6, $G348 &lt; L$6), 0, 2)+1)</f>
        <v/>
      </c>
      <c r="M348" s="71" t="str">
        <f ca="1">INDEX({"","_","-","="},IF(OR($D348 &gt;= N$6, $E348 &lt; M$6), 0, 1)+IF(OR($F348 &gt;= N$6, $G348 &lt; M$6), 0, 2)+1)</f>
        <v/>
      </c>
      <c r="N348" s="71" t="str">
        <f ca="1">INDEX({"","_","-","="},IF(OR($D348 &gt;= O$6, $E348 &lt; N$6), 0, 1)+IF(OR($F348 &gt;= O$6, $G348 &lt; N$6), 0, 2)+1)</f>
        <v/>
      </c>
      <c r="O348" s="71" t="str">
        <f ca="1">INDEX({"","_","-","="},IF(OR($D348 &gt;= P$6, $E348 &lt; O$6), 0, 1)+IF(OR($F348 &gt;= P$6, $G348 &lt; O$6), 0, 2)+1)</f>
        <v/>
      </c>
      <c r="P348" s="71" t="str">
        <f ca="1">INDEX({"","_","-","="},IF(OR($D348 &gt;= Q$6, $E348 &lt; P$6), 0, 1)+IF(OR($F348 &gt;= Q$6, $G348 &lt; P$6), 0, 2)+1)</f>
        <v/>
      </c>
      <c r="Q348" s="71" t="str">
        <f ca="1">INDEX({"","_","-","="},IF(OR($D348 &gt;= R$6, $E348 &lt; Q$6), 0, 1)+IF(OR($F348 &gt;= R$6, $G348 &lt; Q$6), 0, 2)+1)</f>
        <v/>
      </c>
      <c r="R348" s="71" t="str">
        <f ca="1">INDEX({"","_","-","="},IF(OR($D348 &gt;= S$6, $E348 &lt; R$6), 0, 1)+IF(OR($F348 &gt;= S$6, $G348 &lt; R$6), 0, 2)+1)</f>
        <v/>
      </c>
      <c r="S348" s="71" t="str">
        <f ca="1">INDEX({"","_","-","="},IF(OR($D348 &gt;= T$6, $E348 &lt; S$6), 0, 1)+IF(OR($F348 &gt;= T$6, $G348 &lt; S$6), 0, 2)+1)</f>
        <v/>
      </c>
      <c r="T348" s="71" t="str">
        <f ca="1">INDEX({"","_","-","="},IF(OR($D348 &gt;= U$6, $E348 &lt; T$6), 0, 1)+IF(OR($F348 &gt;= U$6, $G348 &lt; T$6), 0, 2)+1)</f>
        <v/>
      </c>
      <c r="U348" s="71" t="str">
        <f ca="1">INDEX({"","_","-","="},IF(OR($D348 &gt;= V$6, $E348 &lt; U$6), 0, 1)+IF(OR($F348 &gt;= V$6, $G348 &lt; U$6), 0, 2)+1)</f>
        <v/>
      </c>
      <c r="V348" s="71" t="str">
        <f ca="1">INDEX({"","_","-","="},IF(OR($D348 &gt;= W$6, $E348 &lt; V$6), 0, 1)+IF(OR($F348 &gt;= W$6, $G348 &lt; V$6), 0, 2)+1)</f>
        <v/>
      </c>
      <c r="W348" s="71" t="str">
        <f ca="1">INDEX({"","_","-","="},IF(OR($D348 &gt;= X$6, $E348 &lt; W$6), 0, 1)+IF(OR($F348 &gt;= X$6, $G348 &lt; W$6), 0, 2)+1)</f>
        <v/>
      </c>
      <c r="X348" s="71" t="str">
        <f ca="1">INDEX({"","_","-","="},IF(OR($D348 &gt;= Y$6, $E348 &lt; X$6), 0, 1)+IF(OR($F348 &gt;= Y$6, $G348 &lt; X$6), 0, 2)+1)</f>
        <v/>
      </c>
      <c r="Y348" s="71" t="str">
        <f ca="1">INDEX({"","_","-","="},IF(OR($D348 &gt;= Z$6, $E348 &lt; Y$6), 0, 1)+IF(OR($F348 &gt;= Z$6, $G348 &lt; Y$6), 0, 2)+1)</f>
        <v/>
      </c>
      <c r="Z348" s="71" t="str">
        <f ca="1">INDEX({"","_","-","="},IF(OR($D348 &gt;= AA$6, $E348 &lt; Z$6), 0, 1)+IF(OR($F348 &gt;= AA$6, $G348 &lt; Z$6), 0, 2)+1)</f>
        <v/>
      </c>
      <c r="AA348" s="71" t="str">
        <f ca="1">INDEX({"","_","-","="},IF(OR($D348 &gt;= AB$6, $E348 &lt; AA$6), 0, 1)+IF(OR($F348 &gt;= AB$6, $G348 &lt; AA$6), 0, 2)+1)</f>
        <v/>
      </c>
      <c r="AB348" s="71" t="str">
        <f ca="1">INDEX({"","_","-","="},IF(OR($D348 &gt;= AC$6, $E348 &lt; AB$6), 0, 1)+IF(OR($F348 &gt;= AC$6, $G348 &lt; AB$6), 0, 2)+1)</f>
        <v/>
      </c>
      <c r="AC348" s="71" t="str">
        <f ca="1">INDEX({"","_","-","="},IF(OR($D348 &gt;= AD$6, $E348 &lt; AC$6), 0, 1)+IF(OR($F348 &gt;= AD$6, $G348 &lt; AC$6), 0, 2)+1)</f>
        <v/>
      </c>
      <c r="AD348" s="71" t="str">
        <f ca="1">INDEX({"","_","-","="},IF(OR($D348 &gt;= AE$6, $E348 &lt; AD$6), 0, 1)+IF(OR($F348 &gt;= AE$6, $G348 &lt; AD$6), 0, 2)+1)</f>
        <v/>
      </c>
      <c r="AE348" s="71" t="str">
        <f ca="1">INDEX({"","_","-","="},IF(OR($D348 &gt;= AF$6, $E348 &lt; AE$6), 0, 1)+IF(OR($F348 &gt;= AF$6, $G348 &lt; AE$6), 0, 2)+1)</f>
        <v/>
      </c>
      <c r="AF348" s="71" t="str">
        <f ca="1">INDEX({"","_","-","="},IF(OR($D348 &gt;= AG$6, $E348 &lt; AF$6), 0, 1)+IF(OR($F348 &gt;= AG$6, $G348 &lt; AF$6), 0, 2)+1)</f>
        <v/>
      </c>
      <c r="AG348" s="71" t="str">
        <f ca="1">INDEX({"","_","-","="},IF(OR($D348 &gt;= AH$6, $E348 &lt; AG$6), 0, 1)+IF(OR($F348 &gt;= AH$6, $G348 &lt; AG$6), 0, 2)+1)</f>
        <v/>
      </c>
      <c r="AH348" s="71" t="str">
        <f ca="1">INDEX({"","_","-","="},IF(OR($D348 &gt;= AI$6, $E348 &lt; AH$6), 0, 1)+IF(OR($F348 &gt;= AI$6, $G348 &lt; AH$6), 0, 2)+1)</f>
        <v/>
      </c>
      <c r="AI348" s="71" t="str">
        <f ca="1">INDEX({"","_","-","="},IF(OR($D348 &gt;= AJ$6, $E348 &lt; AI$6), 0, 1)+IF(OR($F348 &gt;= AJ$6, $G348 &lt; AI$6), 0, 2)+1)</f>
        <v/>
      </c>
      <c r="AJ348" s="71" t="str">
        <f ca="1">INDEX({"","_","-","="},IF(OR($D348 &gt;= AK$6, $E348 &lt; AJ$6), 0, 1)+IF(OR($F348 &gt;= AK$6, $G348 &lt; AJ$6), 0, 2)+1)</f>
        <v/>
      </c>
      <c r="AK348" s="71" t="str">
        <f ca="1">INDEX({"","_","-","="},IF(OR($D348 &gt;= AL$6, $E348 &lt; AK$6), 0, 1)+IF(OR($F348 &gt;= AL$6, $G348 &lt; AK$6), 0, 2)+1)</f>
        <v/>
      </c>
      <c r="AL348" s="71" t="str">
        <f ca="1">INDEX({"","_","-","="},IF(OR($D348 &gt;= AM$6, $E348 &lt; AL$6), 0, 1)+IF(OR($F348 &gt;= AM$6, $G348 &lt; AL$6), 0, 2)+1)</f>
        <v/>
      </c>
      <c r="AM348" s="71" t="str">
        <f ca="1">INDEX({"","_","-","="},IF(OR($D348 &gt;= AN$6, $E348 &lt; AM$6), 0, 1)+IF(OR($F348 &gt;= AN$6, $G348 &lt; AM$6), 0, 2)+1)</f>
        <v/>
      </c>
      <c r="AN348" s="71" t="str">
        <f ca="1">INDEX({"","_","-","="},IF(OR($D348 &gt;= AO$6, $E348 &lt; AN$6), 0, 1)+IF(OR($F348 &gt;= AO$6, $G348 &lt; AN$6), 0, 2)+1)</f>
        <v/>
      </c>
      <c r="AO348" s="71" t="str">
        <f ca="1">INDEX({"","_","-","="},IF(OR($D348 &gt;= AP$6, $E348 &lt; AO$6), 0, 1)+IF(OR($F348 &gt;= AP$6, $G348 &lt; AO$6), 0, 2)+1)</f>
        <v/>
      </c>
      <c r="AP348" s="71" t="str">
        <f ca="1">INDEX({"","_","-","="},IF(OR($D348 &gt;= AQ$6, $E348 &lt; AP$6), 0, 1)+IF(OR($F348 &gt;= AQ$6, $G348 &lt; AP$6), 0, 2)+1)</f>
        <v/>
      </c>
      <c r="AQ348" s="71" t="str">
        <f ca="1">INDEX({"","_","-","="},IF(OR($D348 &gt;= AR$6, $E348 &lt; AQ$6), 0, 1)+IF(OR($F348 &gt;= AR$6, $G348 &lt; AQ$6), 0, 2)+1)</f>
        <v/>
      </c>
      <c r="AR348" s="71" t="str">
        <f ca="1">INDEX({"","_","-","="},IF(OR($D348 &gt;= AS$6, $E348 &lt; AR$6), 0, 1)+IF(OR($F348 &gt;= AS$6, $G348 &lt; AR$6), 0, 2)+1)</f>
        <v/>
      </c>
      <c r="AS348" s="71" t="str">
        <f ca="1">INDEX({"","_","-","="},IF(OR($D348 &gt;= AT$6, $E348 &lt; AS$6), 0, 1)+IF(OR($F348 &gt;= AT$6, $G348 &lt; AS$6), 0, 2)+1)</f>
        <v/>
      </c>
      <c r="AT348" s="71" t="str">
        <f ca="1">INDEX({"","_","-","="},IF(OR($D348 &gt;= AU$6, $E348 &lt; AT$6), 0, 1)+IF(OR($F348 &gt;= AU$6, $G348 &lt; AT$6), 0, 2)+1)</f>
        <v/>
      </c>
      <c r="AU348" s="71" t="str">
        <f ca="1">INDEX({"","_","-","="},IF(OR($D348 &gt;= AV$6, $E348 &lt; AU$6), 0, 1)+IF(OR($F348 &gt;= AV$6, $G348 &lt; AU$6), 0, 2)+1)</f>
        <v/>
      </c>
      <c r="AV348" s="71" t="str">
        <f ca="1">INDEX({"","_","-","="},IF(OR($D348 &gt;= AW$6, $E348 &lt; AV$6), 0, 1)+IF(OR($F348 &gt;= AW$6, $G348 &lt; AV$6), 0, 2)+1)</f>
        <v/>
      </c>
      <c r="AW348" s="71" t="str">
        <f ca="1">INDEX({"","_","-","="},IF(OR($D348 &gt;= AX$6, $E348 &lt; AW$6), 0, 1)+IF(OR($F348 &gt;= AX$6, $G348 &lt; AW$6), 0, 2)+1)</f>
        <v/>
      </c>
      <c r="AX348" s="71" t="str">
        <f ca="1">INDEX({"","_","-","="},IF(OR($D348 &gt;= AY$6, $E348 &lt; AX$6), 0, 1)+IF(OR($F348 &gt;= AY$6, $G348 &lt; AX$6), 0, 2)+1)</f>
        <v/>
      </c>
      <c r="AY348" s="71" t="str">
        <f ca="1">INDEX({"","_","-","="},IF(OR($D348 &gt;= AZ$6, $E348 &lt; AY$6), 0, 1)+IF(OR($F348 &gt;= AZ$6, $G348 &lt; AY$6), 0, 2)+1)</f>
        <v/>
      </c>
      <c r="AZ348" s="71" t="str">
        <f ca="1">INDEX({"","_","-","="},IF(OR($D348 &gt;= BA$6, $E348 &lt; AZ$6), 0, 1)+IF(OR($F348 &gt;= BA$6, $G348 &lt; AZ$6), 0, 2)+1)</f>
        <v/>
      </c>
      <c r="BA348" s="71" t="str">
        <f ca="1">INDEX({"","_","-","="},IF(OR($D348 &gt;= BB$6, $E348 &lt; BA$6), 0, 1)+IF(OR($F348 &gt;= BB$6, $G348 &lt; BA$6), 0, 2)+1)</f>
        <v/>
      </c>
      <c r="BB348" s="71" t="str">
        <f ca="1">INDEX({"","_","-","="},IF(OR($D348 &gt;= BC$6, $E348 &lt; BB$6), 0, 1)+IF(OR($F348 &gt;= BC$6, $G348 &lt; BB$6), 0, 2)+1)</f>
        <v/>
      </c>
      <c r="BC348" s="71" t="str">
        <f ca="1">INDEX({"","_","-","="},IF(OR($D348 &gt;= BD$6, $E348 &lt; BC$6), 0, 1)+IF(OR($F348 &gt;= BD$6, $G348 &lt; BC$6), 0, 2)+1)</f>
        <v/>
      </c>
      <c r="BD348" s="71" t="str">
        <f ca="1">INDEX({"","_","-","="},IF(OR($D348 &gt;= BE$6, $E348 &lt; BD$6), 0, 1)+IF(OR($F348 &gt;= BE$6, $G348 &lt; BD$6), 0, 2)+1)</f>
        <v/>
      </c>
      <c r="BE348" s="71" t="str">
        <f ca="1">INDEX({"","_","-","="},IF(OR($D348 &gt;= BF$6, $E348 &lt; BE$6), 0, 1)+IF(OR($F348 &gt;= BF$6, $G348 &lt; BE$6), 0, 2)+1)</f>
        <v/>
      </c>
      <c r="BF348" s="71" t="str">
        <f ca="1">INDEX({"","_","-","="},IF(OR($D348 &gt;= BG$6, $E348 &lt; BF$6), 0, 1)+IF(OR($F348 &gt;= BG$6, $G348 &lt; BF$6), 0, 2)+1)</f>
        <v/>
      </c>
      <c r="BG348" s="71" t="str">
        <f ca="1">INDEX({"","_","-","="},IF(OR($D348 &gt;= BH$6, $E348 &lt; BG$6), 0, 1)+IF(OR($F348 &gt;= BH$6, $G348 &lt; BG$6), 0, 2)+1)</f>
        <v/>
      </c>
      <c r="BH348" s="71" t="str">
        <f ca="1">INDEX({"","_","-","="},IF(OR($D348 &gt;= BI$6, $E348 &lt; BH$6), 0, 1)+IF(OR($F348 &gt;= BI$6, $G348 &lt; BH$6), 0, 2)+1)</f>
        <v/>
      </c>
      <c r="BI348" s="71" t="str">
        <f ca="1">INDEX({"","_","-","="},IF(OR($D348 &gt;= BJ$6, $E348 &lt; BI$6), 0, 1)+IF(OR($F348 &gt;= BJ$6, $G348 &lt; BI$6), 0, 2)+1)</f>
        <v/>
      </c>
      <c r="BJ348" s="71" t="str">
        <f ca="1">INDEX({"","_","-","="},IF(OR($D348 &gt;= BK$6, $E348 &lt; BJ$6), 0, 1)+IF(OR($F348 &gt;= BK$6, $G348 &lt; BJ$6), 0, 2)+1)</f>
        <v/>
      </c>
      <c r="BK348" s="71" t="str">
        <f ca="1">INDEX({"","_","-","="},IF(OR($D348 &gt;= BL$6, $E348 &lt; BK$6), 0, 1)+IF(OR($F348 &gt;= BL$6, $G348 &lt; BK$6), 0, 2)+1)</f>
        <v/>
      </c>
      <c r="BL348" s="71" t="str">
        <f ca="1">INDEX({"","_","-","="},IF(OR($D348 &gt;= BM$6, $E348 &lt; BL$6), 0, 1)+IF(OR($F348 &gt;= BM$6, $G348 &lt; BL$6), 0, 2)+1)</f>
        <v/>
      </c>
      <c r="BM348" s="71" t="str">
        <f ca="1">INDEX({"","_","-","="},IF(OR($D348 &gt;= BN$6, $E348 &lt; BM$6), 0, 1)+IF(OR($F348 &gt;= BN$6, $G348 &lt; BM$6), 0, 2)+1)</f>
        <v/>
      </c>
      <c r="BN348" s="71" t="str">
        <f ca="1">INDEX({"","_","-","="},IF(OR($D348 &gt;= BO$6, $E348 &lt; BN$6), 0, 1)+IF(OR($F348 &gt;= BO$6, $G348 &lt; BN$6), 0, 2)+1)</f>
        <v/>
      </c>
      <c r="BO348" s="71" t="str">
        <f ca="1">INDEX({"","_","-","="},IF(OR($D348 &gt;= BP$6, $E348 &lt; BO$6), 0, 1)+IF(OR($F348 &gt;= BP$6, $G348 &lt; BO$6), 0, 2)+1)</f>
        <v/>
      </c>
      <c r="BP348" s="71" t="str">
        <f ca="1">INDEX({"","_","-","="},IF(OR($D348 &gt;= BQ$6, $E348 &lt; BP$6), 0, 1)+IF(OR($F348 &gt;= BQ$6, $G348 &lt; BP$6), 0, 2)+1)</f>
        <v/>
      </c>
      <c r="BQ348" s="71" t="str">
        <f ca="1">INDEX({"","_","-","="},IF(OR($D348 &gt;= BR$6, $E348 &lt; BQ$6), 0, 1)+IF(OR($F348 &gt;= BR$6, $G348 &lt; BQ$6), 0, 2)+1)</f>
        <v/>
      </c>
      <c r="BR348" s="71" t="str">
        <f ca="1">INDEX({"","_","-","="},IF(OR($D348 &gt;= BS$6, $E348 &lt; BR$6), 0, 1)+IF(OR($F348 &gt;= BS$6, $G348 &lt; BR$6), 0, 2)+1)</f>
        <v/>
      </c>
      <c r="BS348" s="71" t="str">
        <f ca="1">INDEX({"","_","-","="},IF(OR($D348 &gt;= BT$6, $E348 &lt; BS$6), 0, 1)+IF(OR($F348 &gt;= BT$6, $G348 &lt; BS$6), 0, 2)+1)</f>
        <v/>
      </c>
      <c r="BT348" s="71" t="str">
        <f ca="1">INDEX({"","_","-","="},IF(OR($D348 &gt;= BU$6, $E348 &lt; BT$6), 0, 1)+IF(OR($F348 &gt;= BU$6, $G348 &lt; BT$6), 0, 2)+1)</f>
        <v/>
      </c>
      <c r="BU348" s="71" t="str">
        <f ca="1">INDEX({"","_","-","="},IF(OR($D348 &gt;= BV$6, $E348 &lt; BU$6), 0, 1)+IF(OR($F348 &gt;= BV$6, $G348 &lt; BU$6), 0, 2)+1)</f>
        <v/>
      </c>
      <c r="BV348" s="71" t="str">
        <f ca="1">INDEX({"","_","-","="},IF(OR($D348 &gt;= BW$6, $E348 &lt; BV$6), 0, 1)+IF(OR($F348 &gt;= BW$6, $G348 &lt; BV$6), 0, 2)+1)</f>
        <v/>
      </c>
      <c r="BW348" s="71" t="str">
        <f ca="1">INDEX({"","_","-","="},IF(OR($D348 &gt;= BX$6, $E348 &lt; BW$6), 0, 1)+IF(OR($F348 &gt;= BX$6, $G348 &lt; BW$6), 0, 2)+1)</f>
        <v/>
      </c>
      <c r="BX348" s="71" t="str">
        <f ca="1">INDEX({"","_","-","="},IF(OR($D348 &gt;= BY$6, $E348 &lt; BX$6), 0, 1)+IF(OR($F348 &gt;= BY$6, $G348 &lt; BX$6), 0, 2)+1)</f>
        <v/>
      </c>
      <c r="BY348" s="71" t="str">
        <f ca="1">INDEX({"","_","-","="},IF(OR($D348 &gt;= BZ$6, $E348 &lt; BY$6), 0, 1)+IF(OR($F348 &gt;= BZ$6, $G348 &lt; BY$6), 0, 2)+1)</f>
        <v/>
      </c>
      <c r="BZ348" s="71" t="str">
        <f ca="1">INDEX({"","_","-","="},IF(OR($D348 &gt;= CA$6, $E348 &lt; BZ$6), 0, 1)+IF(OR($F348 &gt;= CA$6, $G348 &lt; BZ$6), 0, 2)+1)</f>
        <v/>
      </c>
      <c r="CA348" s="71" t="str">
        <f ca="1">INDEX({"","_","-","="},IF(OR($D348 &gt;= CB$6, $E348 &lt; CA$6), 0, 1)+IF(OR($F348 &gt;= CB$6, $G348 &lt; CA$6), 0, 2)+1)</f>
        <v/>
      </c>
      <c r="CB348" s="71" t="str">
        <f ca="1">INDEX({"","_","-","="},IF(OR($D348 &gt;= CC$6, $E348 &lt; CB$6), 0, 1)+IF(OR($F348 &gt;= CC$6, $G348 &lt; CB$6), 0, 2)+1)</f>
        <v/>
      </c>
      <c r="CC348" s="71" t="str">
        <f ca="1">INDEX({"","_","-","="},IF(OR($D348 &gt;= CD$6, $E348 &lt; CC$6), 0, 1)+IF(OR($F348 &gt;= CD$6, $G348 &lt; CC$6), 0, 2)+1)</f>
        <v/>
      </c>
      <c r="CD348" s="71" t="str">
        <f ca="1">INDEX({"","_","-","="},IF(OR($D348 &gt;= CE$6, $E348 &lt; CD$6), 0, 1)+IF(OR($F348 &gt;= CE$6, $G348 &lt; CD$6), 0, 2)+1)</f>
        <v/>
      </c>
    </row>
    <row r="349" spans="1:82">
      <c r="A349" s="8" t="str">
        <f ca="1">IF('临-进度'!N344,'临-进度'!$A344,"")</f>
        <v/>
      </c>
      <c r="B349" s="8" t="str">
        <f ca="1">IF('临-进度'!N344,'临-进度'!$B344,"")</f>
        <v/>
      </c>
      <c r="C349" s="8" t="str">
        <f ca="1">IF('临-进度'!N344,'临-进度'!$F344,"")</f>
        <v/>
      </c>
      <c r="D349" s="42" t="str">
        <f ca="1">IF('临-进度'!$N344,'临-进度'!$J344,"")</f>
        <v/>
      </c>
      <c r="E349" s="42" t="str">
        <f ca="1">IF('临-进度'!$N344,'临-进度'!$AF344,"")</f>
        <v/>
      </c>
      <c r="F349" s="42" t="str">
        <f ca="1">IF('临-进度'!$N344,'临-进度'!$K344,"")</f>
        <v/>
      </c>
      <c r="G349" s="76" t="str">
        <f ca="1">IF('临-进度'!$N344,'临-进度'!$AG344,"")</f>
        <v/>
      </c>
      <c r="H349" s="71" t="str">
        <f ca="1">INDEX({"","_","-","="},IF(OR($D349 &gt;= I$6, $E349 &lt; H$6), 0, 1)+IF(OR($F349 &gt;= I$6, $G349 &lt; H$6), 0, 2)+1)</f>
        <v/>
      </c>
      <c r="I349" s="71" t="str">
        <f ca="1">INDEX({"","_","-","="},IF(OR($D349 &gt;= J$6, $E349 &lt; I$6), 0, 1)+IF(OR($F349 &gt;= J$6, $G349 &lt; I$6), 0, 2)+1)</f>
        <v/>
      </c>
      <c r="J349" s="71" t="str">
        <f ca="1">INDEX({"","_","-","="},IF(OR($D349 &gt;= K$6, $E349 &lt; J$6), 0, 1)+IF(OR($F349 &gt;= K$6, $G349 &lt; J$6), 0, 2)+1)</f>
        <v/>
      </c>
      <c r="K349" s="71" t="str">
        <f ca="1">INDEX({"","_","-","="},IF(OR($D349 &gt;= L$6, $E349 &lt; K$6), 0, 1)+IF(OR($F349 &gt;= L$6, $G349 &lt; K$6), 0, 2)+1)</f>
        <v/>
      </c>
      <c r="L349" s="71" t="str">
        <f ca="1">INDEX({"","_","-","="},IF(OR($D349 &gt;= M$6, $E349 &lt; L$6), 0, 1)+IF(OR($F349 &gt;= M$6, $G349 &lt; L$6), 0, 2)+1)</f>
        <v/>
      </c>
      <c r="M349" s="71" t="str">
        <f ca="1">INDEX({"","_","-","="},IF(OR($D349 &gt;= N$6, $E349 &lt; M$6), 0, 1)+IF(OR($F349 &gt;= N$6, $G349 &lt; M$6), 0, 2)+1)</f>
        <v/>
      </c>
      <c r="N349" s="71" t="str">
        <f ca="1">INDEX({"","_","-","="},IF(OR($D349 &gt;= O$6, $E349 &lt; N$6), 0, 1)+IF(OR($F349 &gt;= O$6, $G349 &lt; N$6), 0, 2)+1)</f>
        <v/>
      </c>
      <c r="O349" s="71" t="str">
        <f ca="1">INDEX({"","_","-","="},IF(OR($D349 &gt;= P$6, $E349 &lt; O$6), 0, 1)+IF(OR($F349 &gt;= P$6, $G349 &lt; O$6), 0, 2)+1)</f>
        <v/>
      </c>
      <c r="P349" s="71" t="str">
        <f ca="1">INDEX({"","_","-","="},IF(OR($D349 &gt;= Q$6, $E349 &lt; P$6), 0, 1)+IF(OR($F349 &gt;= Q$6, $G349 &lt; P$6), 0, 2)+1)</f>
        <v/>
      </c>
      <c r="Q349" s="71" t="str">
        <f ca="1">INDEX({"","_","-","="},IF(OR($D349 &gt;= R$6, $E349 &lt; Q$6), 0, 1)+IF(OR($F349 &gt;= R$6, $G349 &lt; Q$6), 0, 2)+1)</f>
        <v/>
      </c>
      <c r="R349" s="71" t="str">
        <f ca="1">INDEX({"","_","-","="},IF(OR($D349 &gt;= S$6, $E349 &lt; R$6), 0, 1)+IF(OR($F349 &gt;= S$6, $G349 &lt; R$6), 0, 2)+1)</f>
        <v/>
      </c>
      <c r="S349" s="71" t="str">
        <f ca="1">INDEX({"","_","-","="},IF(OR($D349 &gt;= T$6, $E349 &lt; S$6), 0, 1)+IF(OR($F349 &gt;= T$6, $G349 &lt; S$6), 0, 2)+1)</f>
        <v/>
      </c>
      <c r="T349" s="71" t="str">
        <f ca="1">INDEX({"","_","-","="},IF(OR($D349 &gt;= U$6, $E349 &lt; T$6), 0, 1)+IF(OR($F349 &gt;= U$6, $G349 &lt; T$6), 0, 2)+1)</f>
        <v/>
      </c>
      <c r="U349" s="71" t="str">
        <f ca="1">INDEX({"","_","-","="},IF(OR($D349 &gt;= V$6, $E349 &lt; U$6), 0, 1)+IF(OR($F349 &gt;= V$6, $G349 &lt; U$6), 0, 2)+1)</f>
        <v/>
      </c>
      <c r="V349" s="71" t="str">
        <f ca="1">INDEX({"","_","-","="},IF(OR($D349 &gt;= W$6, $E349 &lt; V$6), 0, 1)+IF(OR($F349 &gt;= W$6, $G349 &lt; V$6), 0, 2)+1)</f>
        <v/>
      </c>
      <c r="W349" s="71" t="str">
        <f ca="1">INDEX({"","_","-","="},IF(OR($D349 &gt;= X$6, $E349 &lt; W$6), 0, 1)+IF(OR($F349 &gt;= X$6, $G349 &lt; W$6), 0, 2)+1)</f>
        <v/>
      </c>
      <c r="X349" s="71" t="str">
        <f ca="1">INDEX({"","_","-","="},IF(OR($D349 &gt;= Y$6, $E349 &lt; X$6), 0, 1)+IF(OR($F349 &gt;= Y$6, $G349 &lt; X$6), 0, 2)+1)</f>
        <v/>
      </c>
      <c r="Y349" s="71" t="str">
        <f ca="1">INDEX({"","_","-","="},IF(OR($D349 &gt;= Z$6, $E349 &lt; Y$6), 0, 1)+IF(OR($F349 &gt;= Z$6, $G349 &lt; Y$6), 0, 2)+1)</f>
        <v/>
      </c>
      <c r="Z349" s="71" t="str">
        <f ca="1">INDEX({"","_","-","="},IF(OR($D349 &gt;= AA$6, $E349 &lt; Z$6), 0, 1)+IF(OR($F349 &gt;= AA$6, $G349 &lt; Z$6), 0, 2)+1)</f>
        <v/>
      </c>
      <c r="AA349" s="71" t="str">
        <f ca="1">INDEX({"","_","-","="},IF(OR($D349 &gt;= AB$6, $E349 &lt; AA$6), 0, 1)+IF(OR($F349 &gt;= AB$6, $G349 &lt; AA$6), 0, 2)+1)</f>
        <v/>
      </c>
      <c r="AB349" s="71" t="str">
        <f ca="1">INDEX({"","_","-","="},IF(OR($D349 &gt;= AC$6, $E349 &lt; AB$6), 0, 1)+IF(OR($F349 &gt;= AC$6, $G349 &lt; AB$6), 0, 2)+1)</f>
        <v/>
      </c>
      <c r="AC349" s="71" t="str">
        <f ca="1">INDEX({"","_","-","="},IF(OR($D349 &gt;= AD$6, $E349 &lt; AC$6), 0, 1)+IF(OR($F349 &gt;= AD$6, $G349 &lt; AC$6), 0, 2)+1)</f>
        <v/>
      </c>
      <c r="AD349" s="71" t="str">
        <f ca="1">INDEX({"","_","-","="},IF(OR($D349 &gt;= AE$6, $E349 &lt; AD$6), 0, 1)+IF(OR($F349 &gt;= AE$6, $G349 &lt; AD$6), 0, 2)+1)</f>
        <v/>
      </c>
      <c r="AE349" s="71" t="str">
        <f ca="1">INDEX({"","_","-","="},IF(OR($D349 &gt;= AF$6, $E349 &lt; AE$6), 0, 1)+IF(OR($F349 &gt;= AF$6, $G349 &lt; AE$6), 0, 2)+1)</f>
        <v/>
      </c>
      <c r="AF349" s="71" t="str">
        <f ca="1">INDEX({"","_","-","="},IF(OR($D349 &gt;= AG$6, $E349 &lt; AF$6), 0, 1)+IF(OR($F349 &gt;= AG$6, $G349 &lt; AF$6), 0, 2)+1)</f>
        <v/>
      </c>
      <c r="AG349" s="71" t="str">
        <f ca="1">INDEX({"","_","-","="},IF(OR($D349 &gt;= AH$6, $E349 &lt; AG$6), 0, 1)+IF(OR($F349 &gt;= AH$6, $G349 &lt; AG$6), 0, 2)+1)</f>
        <v/>
      </c>
      <c r="AH349" s="71" t="str">
        <f ca="1">INDEX({"","_","-","="},IF(OR($D349 &gt;= AI$6, $E349 &lt; AH$6), 0, 1)+IF(OR($F349 &gt;= AI$6, $G349 &lt; AH$6), 0, 2)+1)</f>
        <v/>
      </c>
      <c r="AI349" s="71" t="str">
        <f ca="1">INDEX({"","_","-","="},IF(OR($D349 &gt;= AJ$6, $E349 &lt; AI$6), 0, 1)+IF(OR($F349 &gt;= AJ$6, $G349 &lt; AI$6), 0, 2)+1)</f>
        <v/>
      </c>
      <c r="AJ349" s="71" t="str">
        <f ca="1">INDEX({"","_","-","="},IF(OR($D349 &gt;= AK$6, $E349 &lt; AJ$6), 0, 1)+IF(OR($F349 &gt;= AK$6, $G349 &lt; AJ$6), 0, 2)+1)</f>
        <v/>
      </c>
      <c r="AK349" s="71" t="str">
        <f ca="1">INDEX({"","_","-","="},IF(OR($D349 &gt;= AL$6, $E349 &lt; AK$6), 0, 1)+IF(OR($F349 &gt;= AL$6, $G349 &lt; AK$6), 0, 2)+1)</f>
        <v/>
      </c>
      <c r="AL349" s="71" t="str">
        <f ca="1">INDEX({"","_","-","="},IF(OR($D349 &gt;= AM$6, $E349 &lt; AL$6), 0, 1)+IF(OR($F349 &gt;= AM$6, $G349 &lt; AL$6), 0, 2)+1)</f>
        <v/>
      </c>
      <c r="AM349" s="71" t="str">
        <f ca="1">INDEX({"","_","-","="},IF(OR($D349 &gt;= AN$6, $E349 &lt; AM$6), 0, 1)+IF(OR($F349 &gt;= AN$6, $G349 &lt; AM$6), 0, 2)+1)</f>
        <v/>
      </c>
      <c r="AN349" s="71" t="str">
        <f ca="1">INDEX({"","_","-","="},IF(OR($D349 &gt;= AO$6, $E349 &lt; AN$6), 0, 1)+IF(OR($F349 &gt;= AO$6, $G349 &lt; AN$6), 0, 2)+1)</f>
        <v/>
      </c>
      <c r="AO349" s="71" t="str">
        <f ca="1">INDEX({"","_","-","="},IF(OR($D349 &gt;= AP$6, $E349 &lt; AO$6), 0, 1)+IF(OR($F349 &gt;= AP$6, $G349 &lt; AO$6), 0, 2)+1)</f>
        <v/>
      </c>
      <c r="AP349" s="71" t="str">
        <f ca="1">INDEX({"","_","-","="},IF(OR($D349 &gt;= AQ$6, $E349 &lt; AP$6), 0, 1)+IF(OR($F349 &gt;= AQ$6, $G349 &lt; AP$6), 0, 2)+1)</f>
        <v/>
      </c>
      <c r="AQ349" s="71" t="str">
        <f ca="1">INDEX({"","_","-","="},IF(OR($D349 &gt;= AR$6, $E349 &lt; AQ$6), 0, 1)+IF(OR($F349 &gt;= AR$6, $G349 &lt; AQ$6), 0, 2)+1)</f>
        <v/>
      </c>
      <c r="AR349" s="71" t="str">
        <f ca="1">INDEX({"","_","-","="},IF(OR($D349 &gt;= AS$6, $E349 &lt; AR$6), 0, 1)+IF(OR($F349 &gt;= AS$6, $G349 &lt; AR$6), 0, 2)+1)</f>
        <v/>
      </c>
      <c r="AS349" s="71" t="str">
        <f ca="1">INDEX({"","_","-","="},IF(OR($D349 &gt;= AT$6, $E349 &lt; AS$6), 0, 1)+IF(OR($F349 &gt;= AT$6, $G349 &lt; AS$6), 0, 2)+1)</f>
        <v/>
      </c>
      <c r="AT349" s="71" t="str">
        <f ca="1">INDEX({"","_","-","="},IF(OR($D349 &gt;= AU$6, $E349 &lt; AT$6), 0, 1)+IF(OR($F349 &gt;= AU$6, $G349 &lt; AT$6), 0, 2)+1)</f>
        <v/>
      </c>
      <c r="AU349" s="71" t="str">
        <f ca="1">INDEX({"","_","-","="},IF(OR($D349 &gt;= AV$6, $E349 &lt; AU$6), 0, 1)+IF(OR($F349 &gt;= AV$6, $G349 &lt; AU$6), 0, 2)+1)</f>
        <v/>
      </c>
      <c r="AV349" s="71" t="str">
        <f ca="1">INDEX({"","_","-","="},IF(OR($D349 &gt;= AW$6, $E349 &lt; AV$6), 0, 1)+IF(OR($F349 &gt;= AW$6, $G349 &lt; AV$6), 0, 2)+1)</f>
        <v/>
      </c>
      <c r="AW349" s="71" t="str">
        <f ca="1">INDEX({"","_","-","="},IF(OR($D349 &gt;= AX$6, $E349 &lt; AW$6), 0, 1)+IF(OR($F349 &gt;= AX$6, $G349 &lt; AW$6), 0, 2)+1)</f>
        <v/>
      </c>
      <c r="AX349" s="71" t="str">
        <f ca="1">INDEX({"","_","-","="},IF(OR($D349 &gt;= AY$6, $E349 &lt; AX$6), 0, 1)+IF(OR($F349 &gt;= AY$6, $G349 &lt; AX$6), 0, 2)+1)</f>
        <v/>
      </c>
      <c r="AY349" s="71" t="str">
        <f ca="1">INDEX({"","_","-","="},IF(OR($D349 &gt;= AZ$6, $E349 &lt; AY$6), 0, 1)+IF(OR($F349 &gt;= AZ$6, $G349 &lt; AY$6), 0, 2)+1)</f>
        <v/>
      </c>
      <c r="AZ349" s="71" t="str">
        <f ca="1">INDEX({"","_","-","="},IF(OR($D349 &gt;= BA$6, $E349 &lt; AZ$6), 0, 1)+IF(OR($F349 &gt;= BA$6, $G349 &lt; AZ$6), 0, 2)+1)</f>
        <v/>
      </c>
      <c r="BA349" s="71" t="str">
        <f ca="1">INDEX({"","_","-","="},IF(OR($D349 &gt;= BB$6, $E349 &lt; BA$6), 0, 1)+IF(OR($F349 &gt;= BB$6, $G349 &lt; BA$6), 0, 2)+1)</f>
        <v/>
      </c>
      <c r="BB349" s="71" t="str">
        <f ca="1">INDEX({"","_","-","="},IF(OR($D349 &gt;= BC$6, $E349 &lt; BB$6), 0, 1)+IF(OR($F349 &gt;= BC$6, $G349 &lt; BB$6), 0, 2)+1)</f>
        <v/>
      </c>
      <c r="BC349" s="71" t="str">
        <f ca="1">INDEX({"","_","-","="},IF(OR($D349 &gt;= BD$6, $E349 &lt; BC$6), 0, 1)+IF(OR($F349 &gt;= BD$6, $G349 &lt; BC$6), 0, 2)+1)</f>
        <v/>
      </c>
      <c r="BD349" s="71" t="str">
        <f ca="1">INDEX({"","_","-","="},IF(OR($D349 &gt;= BE$6, $E349 &lt; BD$6), 0, 1)+IF(OR($F349 &gt;= BE$6, $G349 &lt; BD$6), 0, 2)+1)</f>
        <v/>
      </c>
      <c r="BE349" s="71" t="str">
        <f ca="1">INDEX({"","_","-","="},IF(OR($D349 &gt;= BF$6, $E349 &lt; BE$6), 0, 1)+IF(OR($F349 &gt;= BF$6, $G349 &lt; BE$6), 0, 2)+1)</f>
        <v/>
      </c>
      <c r="BF349" s="71" t="str">
        <f ca="1">INDEX({"","_","-","="},IF(OR($D349 &gt;= BG$6, $E349 &lt; BF$6), 0, 1)+IF(OR($F349 &gt;= BG$6, $G349 &lt; BF$6), 0, 2)+1)</f>
        <v/>
      </c>
      <c r="BG349" s="71" t="str">
        <f ca="1">INDEX({"","_","-","="},IF(OR($D349 &gt;= BH$6, $E349 &lt; BG$6), 0, 1)+IF(OR($F349 &gt;= BH$6, $G349 &lt; BG$6), 0, 2)+1)</f>
        <v/>
      </c>
      <c r="BH349" s="71" t="str">
        <f ca="1">INDEX({"","_","-","="},IF(OR($D349 &gt;= BI$6, $E349 &lt; BH$6), 0, 1)+IF(OR($F349 &gt;= BI$6, $G349 &lt; BH$6), 0, 2)+1)</f>
        <v/>
      </c>
      <c r="BI349" s="71" t="str">
        <f ca="1">INDEX({"","_","-","="},IF(OR($D349 &gt;= BJ$6, $E349 &lt; BI$6), 0, 1)+IF(OR($F349 &gt;= BJ$6, $G349 &lt; BI$6), 0, 2)+1)</f>
        <v/>
      </c>
      <c r="BJ349" s="71" t="str">
        <f ca="1">INDEX({"","_","-","="},IF(OR($D349 &gt;= BK$6, $E349 &lt; BJ$6), 0, 1)+IF(OR($F349 &gt;= BK$6, $G349 &lt; BJ$6), 0, 2)+1)</f>
        <v/>
      </c>
      <c r="BK349" s="71" t="str">
        <f ca="1">INDEX({"","_","-","="},IF(OR($D349 &gt;= BL$6, $E349 &lt; BK$6), 0, 1)+IF(OR($F349 &gt;= BL$6, $G349 &lt; BK$6), 0, 2)+1)</f>
        <v/>
      </c>
      <c r="BL349" s="71" t="str">
        <f ca="1">INDEX({"","_","-","="},IF(OR($D349 &gt;= BM$6, $E349 &lt; BL$6), 0, 1)+IF(OR($F349 &gt;= BM$6, $G349 &lt; BL$6), 0, 2)+1)</f>
        <v/>
      </c>
      <c r="BM349" s="71" t="str">
        <f ca="1">INDEX({"","_","-","="},IF(OR($D349 &gt;= BN$6, $E349 &lt; BM$6), 0, 1)+IF(OR($F349 &gt;= BN$6, $G349 &lt; BM$6), 0, 2)+1)</f>
        <v/>
      </c>
      <c r="BN349" s="71" t="str">
        <f ca="1">INDEX({"","_","-","="},IF(OR($D349 &gt;= BO$6, $E349 &lt; BN$6), 0, 1)+IF(OR($F349 &gt;= BO$6, $G349 &lt; BN$6), 0, 2)+1)</f>
        <v/>
      </c>
      <c r="BO349" s="71" t="str">
        <f ca="1">INDEX({"","_","-","="},IF(OR($D349 &gt;= BP$6, $E349 &lt; BO$6), 0, 1)+IF(OR($F349 &gt;= BP$6, $G349 &lt; BO$6), 0, 2)+1)</f>
        <v/>
      </c>
      <c r="BP349" s="71" t="str">
        <f ca="1">INDEX({"","_","-","="},IF(OR($D349 &gt;= BQ$6, $E349 &lt; BP$6), 0, 1)+IF(OR($F349 &gt;= BQ$6, $G349 &lt; BP$6), 0, 2)+1)</f>
        <v/>
      </c>
      <c r="BQ349" s="71" t="str">
        <f ca="1">INDEX({"","_","-","="},IF(OR($D349 &gt;= BR$6, $E349 &lt; BQ$6), 0, 1)+IF(OR($F349 &gt;= BR$6, $G349 &lt; BQ$6), 0, 2)+1)</f>
        <v/>
      </c>
      <c r="BR349" s="71" t="str">
        <f ca="1">INDEX({"","_","-","="},IF(OR($D349 &gt;= BS$6, $E349 &lt; BR$6), 0, 1)+IF(OR($F349 &gt;= BS$6, $G349 &lt; BR$6), 0, 2)+1)</f>
        <v/>
      </c>
      <c r="BS349" s="71" t="str">
        <f ca="1">INDEX({"","_","-","="},IF(OR($D349 &gt;= BT$6, $E349 &lt; BS$6), 0, 1)+IF(OR($F349 &gt;= BT$6, $G349 &lt; BS$6), 0, 2)+1)</f>
        <v/>
      </c>
      <c r="BT349" s="71" t="str">
        <f ca="1">INDEX({"","_","-","="},IF(OR($D349 &gt;= BU$6, $E349 &lt; BT$6), 0, 1)+IF(OR($F349 &gt;= BU$6, $G349 &lt; BT$6), 0, 2)+1)</f>
        <v/>
      </c>
      <c r="BU349" s="71" t="str">
        <f ca="1">INDEX({"","_","-","="},IF(OR($D349 &gt;= BV$6, $E349 &lt; BU$6), 0, 1)+IF(OR($F349 &gt;= BV$6, $G349 &lt; BU$6), 0, 2)+1)</f>
        <v/>
      </c>
      <c r="BV349" s="71" t="str">
        <f ca="1">INDEX({"","_","-","="},IF(OR($D349 &gt;= BW$6, $E349 &lt; BV$6), 0, 1)+IF(OR($F349 &gt;= BW$6, $G349 &lt; BV$6), 0, 2)+1)</f>
        <v/>
      </c>
      <c r="BW349" s="71" t="str">
        <f ca="1">INDEX({"","_","-","="},IF(OR($D349 &gt;= BX$6, $E349 &lt; BW$6), 0, 1)+IF(OR($F349 &gt;= BX$6, $G349 &lt; BW$6), 0, 2)+1)</f>
        <v/>
      </c>
      <c r="BX349" s="71" t="str">
        <f ca="1">INDEX({"","_","-","="},IF(OR($D349 &gt;= BY$6, $E349 &lt; BX$6), 0, 1)+IF(OR($F349 &gt;= BY$6, $G349 &lt; BX$6), 0, 2)+1)</f>
        <v/>
      </c>
      <c r="BY349" s="71" t="str">
        <f ca="1">INDEX({"","_","-","="},IF(OR($D349 &gt;= BZ$6, $E349 &lt; BY$6), 0, 1)+IF(OR($F349 &gt;= BZ$6, $G349 &lt; BY$6), 0, 2)+1)</f>
        <v/>
      </c>
      <c r="BZ349" s="71" t="str">
        <f ca="1">INDEX({"","_","-","="},IF(OR($D349 &gt;= CA$6, $E349 &lt; BZ$6), 0, 1)+IF(OR($F349 &gt;= CA$6, $G349 &lt; BZ$6), 0, 2)+1)</f>
        <v/>
      </c>
      <c r="CA349" s="71" t="str">
        <f ca="1">INDEX({"","_","-","="},IF(OR($D349 &gt;= CB$6, $E349 &lt; CA$6), 0, 1)+IF(OR($F349 &gt;= CB$6, $G349 &lt; CA$6), 0, 2)+1)</f>
        <v/>
      </c>
      <c r="CB349" s="71" t="str">
        <f ca="1">INDEX({"","_","-","="},IF(OR($D349 &gt;= CC$6, $E349 &lt; CB$6), 0, 1)+IF(OR($F349 &gt;= CC$6, $G349 &lt; CB$6), 0, 2)+1)</f>
        <v/>
      </c>
      <c r="CC349" s="71" t="str">
        <f ca="1">INDEX({"","_","-","="},IF(OR($D349 &gt;= CD$6, $E349 &lt; CC$6), 0, 1)+IF(OR($F349 &gt;= CD$6, $G349 &lt; CC$6), 0, 2)+1)</f>
        <v/>
      </c>
      <c r="CD349" s="71" t="str">
        <f ca="1">INDEX({"","_","-","="},IF(OR($D349 &gt;= CE$6, $E349 &lt; CD$6), 0, 1)+IF(OR($F349 &gt;= CE$6, $G349 &lt; CD$6), 0, 2)+1)</f>
        <v/>
      </c>
    </row>
    <row r="350" spans="1:82">
      <c r="A350" s="8" t="str">
        <f ca="1">IF('临-进度'!N345,'临-进度'!$A345,"")</f>
        <v/>
      </c>
      <c r="B350" s="8" t="str">
        <f ca="1">IF('临-进度'!N345,'临-进度'!$B345,"")</f>
        <v/>
      </c>
      <c r="C350" s="8" t="str">
        <f ca="1">IF('临-进度'!N345,'临-进度'!$F345,"")</f>
        <v/>
      </c>
      <c r="D350" s="42" t="str">
        <f ca="1">IF('临-进度'!$N345,'临-进度'!$J345,"")</f>
        <v/>
      </c>
      <c r="E350" s="42" t="str">
        <f ca="1">IF('临-进度'!$N345,'临-进度'!$AF345,"")</f>
        <v/>
      </c>
      <c r="F350" s="42" t="str">
        <f ca="1">IF('临-进度'!$N345,'临-进度'!$K345,"")</f>
        <v/>
      </c>
      <c r="G350" s="76" t="str">
        <f ca="1">IF('临-进度'!$N345,'临-进度'!$AG345,"")</f>
        <v/>
      </c>
      <c r="H350" s="71" t="str">
        <f ca="1">INDEX({"","_","-","="},IF(OR($D350 &gt;= I$6, $E350 &lt; H$6), 0, 1)+IF(OR($F350 &gt;= I$6, $G350 &lt; H$6), 0, 2)+1)</f>
        <v/>
      </c>
      <c r="I350" s="71" t="str">
        <f ca="1">INDEX({"","_","-","="},IF(OR($D350 &gt;= J$6, $E350 &lt; I$6), 0, 1)+IF(OR($F350 &gt;= J$6, $G350 &lt; I$6), 0, 2)+1)</f>
        <v/>
      </c>
      <c r="J350" s="71" t="str">
        <f ca="1">INDEX({"","_","-","="},IF(OR($D350 &gt;= K$6, $E350 &lt; J$6), 0, 1)+IF(OR($F350 &gt;= K$6, $G350 &lt; J$6), 0, 2)+1)</f>
        <v/>
      </c>
      <c r="K350" s="71" t="str">
        <f ca="1">INDEX({"","_","-","="},IF(OR($D350 &gt;= L$6, $E350 &lt; K$6), 0, 1)+IF(OR($F350 &gt;= L$6, $G350 &lt; K$6), 0, 2)+1)</f>
        <v/>
      </c>
      <c r="L350" s="71" t="str">
        <f ca="1">INDEX({"","_","-","="},IF(OR($D350 &gt;= M$6, $E350 &lt; L$6), 0, 1)+IF(OR($F350 &gt;= M$6, $G350 &lt; L$6), 0, 2)+1)</f>
        <v/>
      </c>
      <c r="M350" s="71" t="str">
        <f ca="1">INDEX({"","_","-","="},IF(OR($D350 &gt;= N$6, $E350 &lt; M$6), 0, 1)+IF(OR($F350 &gt;= N$6, $G350 &lt; M$6), 0, 2)+1)</f>
        <v/>
      </c>
      <c r="N350" s="71" t="str">
        <f ca="1">INDEX({"","_","-","="},IF(OR($D350 &gt;= O$6, $E350 &lt; N$6), 0, 1)+IF(OR($F350 &gt;= O$6, $G350 &lt; N$6), 0, 2)+1)</f>
        <v/>
      </c>
      <c r="O350" s="71" t="str">
        <f ca="1">INDEX({"","_","-","="},IF(OR($D350 &gt;= P$6, $E350 &lt; O$6), 0, 1)+IF(OR($F350 &gt;= P$6, $G350 &lt; O$6), 0, 2)+1)</f>
        <v/>
      </c>
      <c r="P350" s="71" t="str">
        <f ca="1">INDEX({"","_","-","="},IF(OR($D350 &gt;= Q$6, $E350 &lt; P$6), 0, 1)+IF(OR($F350 &gt;= Q$6, $G350 &lt; P$6), 0, 2)+1)</f>
        <v/>
      </c>
      <c r="Q350" s="71" t="str">
        <f ca="1">INDEX({"","_","-","="},IF(OR($D350 &gt;= R$6, $E350 &lt; Q$6), 0, 1)+IF(OR($F350 &gt;= R$6, $G350 &lt; Q$6), 0, 2)+1)</f>
        <v/>
      </c>
      <c r="R350" s="71" t="str">
        <f ca="1">INDEX({"","_","-","="},IF(OR($D350 &gt;= S$6, $E350 &lt; R$6), 0, 1)+IF(OR($F350 &gt;= S$6, $G350 &lt; R$6), 0, 2)+1)</f>
        <v/>
      </c>
      <c r="S350" s="71" t="str">
        <f ca="1">INDEX({"","_","-","="},IF(OR($D350 &gt;= T$6, $E350 &lt; S$6), 0, 1)+IF(OR($F350 &gt;= T$6, $G350 &lt; S$6), 0, 2)+1)</f>
        <v/>
      </c>
      <c r="T350" s="71" t="str">
        <f ca="1">INDEX({"","_","-","="},IF(OR($D350 &gt;= U$6, $E350 &lt; T$6), 0, 1)+IF(OR($F350 &gt;= U$6, $G350 &lt; T$6), 0, 2)+1)</f>
        <v/>
      </c>
      <c r="U350" s="71" t="str">
        <f ca="1">INDEX({"","_","-","="},IF(OR($D350 &gt;= V$6, $E350 &lt; U$6), 0, 1)+IF(OR($F350 &gt;= V$6, $G350 &lt; U$6), 0, 2)+1)</f>
        <v/>
      </c>
      <c r="V350" s="71" t="str">
        <f ca="1">INDEX({"","_","-","="},IF(OR($D350 &gt;= W$6, $E350 &lt; V$6), 0, 1)+IF(OR($F350 &gt;= W$6, $G350 &lt; V$6), 0, 2)+1)</f>
        <v/>
      </c>
      <c r="W350" s="71" t="str">
        <f ca="1">INDEX({"","_","-","="},IF(OR($D350 &gt;= X$6, $E350 &lt; W$6), 0, 1)+IF(OR($F350 &gt;= X$6, $G350 &lt; W$6), 0, 2)+1)</f>
        <v/>
      </c>
      <c r="X350" s="71" t="str">
        <f ca="1">INDEX({"","_","-","="},IF(OR($D350 &gt;= Y$6, $E350 &lt; X$6), 0, 1)+IF(OR($F350 &gt;= Y$6, $G350 &lt; X$6), 0, 2)+1)</f>
        <v/>
      </c>
      <c r="Y350" s="71" t="str">
        <f ca="1">INDEX({"","_","-","="},IF(OR($D350 &gt;= Z$6, $E350 &lt; Y$6), 0, 1)+IF(OR($F350 &gt;= Z$6, $G350 &lt; Y$6), 0, 2)+1)</f>
        <v/>
      </c>
      <c r="Z350" s="71" t="str">
        <f ca="1">INDEX({"","_","-","="},IF(OR($D350 &gt;= AA$6, $E350 &lt; Z$6), 0, 1)+IF(OR($F350 &gt;= AA$6, $G350 &lt; Z$6), 0, 2)+1)</f>
        <v/>
      </c>
      <c r="AA350" s="71" t="str">
        <f ca="1">INDEX({"","_","-","="},IF(OR($D350 &gt;= AB$6, $E350 &lt; AA$6), 0, 1)+IF(OR($F350 &gt;= AB$6, $G350 &lt; AA$6), 0, 2)+1)</f>
        <v/>
      </c>
      <c r="AB350" s="71" t="str">
        <f ca="1">INDEX({"","_","-","="},IF(OR($D350 &gt;= AC$6, $E350 &lt; AB$6), 0, 1)+IF(OR($F350 &gt;= AC$6, $G350 &lt; AB$6), 0, 2)+1)</f>
        <v/>
      </c>
      <c r="AC350" s="71" t="str">
        <f ca="1">INDEX({"","_","-","="},IF(OR($D350 &gt;= AD$6, $E350 &lt; AC$6), 0, 1)+IF(OR($F350 &gt;= AD$6, $G350 &lt; AC$6), 0, 2)+1)</f>
        <v/>
      </c>
      <c r="AD350" s="71" t="str">
        <f ca="1">INDEX({"","_","-","="},IF(OR($D350 &gt;= AE$6, $E350 &lt; AD$6), 0, 1)+IF(OR($F350 &gt;= AE$6, $G350 &lt; AD$6), 0, 2)+1)</f>
        <v/>
      </c>
      <c r="AE350" s="71" t="str">
        <f ca="1">INDEX({"","_","-","="},IF(OR($D350 &gt;= AF$6, $E350 &lt; AE$6), 0, 1)+IF(OR($F350 &gt;= AF$6, $G350 &lt; AE$6), 0, 2)+1)</f>
        <v/>
      </c>
      <c r="AF350" s="71" t="str">
        <f ca="1">INDEX({"","_","-","="},IF(OR($D350 &gt;= AG$6, $E350 &lt; AF$6), 0, 1)+IF(OR($F350 &gt;= AG$6, $G350 &lt; AF$6), 0, 2)+1)</f>
        <v/>
      </c>
      <c r="AG350" s="71" t="str">
        <f ca="1">INDEX({"","_","-","="},IF(OR($D350 &gt;= AH$6, $E350 &lt; AG$6), 0, 1)+IF(OR($F350 &gt;= AH$6, $G350 &lt; AG$6), 0, 2)+1)</f>
        <v/>
      </c>
      <c r="AH350" s="71" t="str">
        <f ca="1">INDEX({"","_","-","="},IF(OR($D350 &gt;= AI$6, $E350 &lt; AH$6), 0, 1)+IF(OR($F350 &gt;= AI$6, $G350 &lt; AH$6), 0, 2)+1)</f>
        <v/>
      </c>
      <c r="AI350" s="71" t="str">
        <f ca="1">INDEX({"","_","-","="},IF(OR($D350 &gt;= AJ$6, $E350 &lt; AI$6), 0, 1)+IF(OR($F350 &gt;= AJ$6, $G350 &lt; AI$6), 0, 2)+1)</f>
        <v/>
      </c>
      <c r="AJ350" s="71" t="str">
        <f ca="1">INDEX({"","_","-","="},IF(OR($D350 &gt;= AK$6, $E350 &lt; AJ$6), 0, 1)+IF(OR($F350 &gt;= AK$6, $G350 &lt; AJ$6), 0, 2)+1)</f>
        <v/>
      </c>
      <c r="AK350" s="71" t="str">
        <f ca="1">INDEX({"","_","-","="},IF(OR($D350 &gt;= AL$6, $E350 &lt; AK$6), 0, 1)+IF(OR($F350 &gt;= AL$6, $G350 &lt; AK$6), 0, 2)+1)</f>
        <v/>
      </c>
      <c r="AL350" s="71" t="str">
        <f ca="1">INDEX({"","_","-","="},IF(OR($D350 &gt;= AM$6, $E350 &lt; AL$6), 0, 1)+IF(OR($F350 &gt;= AM$6, $G350 &lt; AL$6), 0, 2)+1)</f>
        <v/>
      </c>
      <c r="AM350" s="71" t="str">
        <f ca="1">INDEX({"","_","-","="},IF(OR($D350 &gt;= AN$6, $E350 &lt; AM$6), 0, 1)+IF(OR($F350 &gt;= AN$6, $G350 &lt; AM$6), 0, 2)+1)</f>
        <v/>
      </c>
      <c r="AN350" s="71" t="str">
        <f ca="1">INDEX({"","_","-","="},IF(OR($D350 &gt;= AO$6, $E350 &lt; AN$6), 0, 1)+IF(OR($F350 &gt;= AO$6, $G350 &lt; AN$6), 0, 2)+1)</f>
        <v/>
      </c>
      <c r="AO350" s="71" t="str">
        <f ca="1">INDEX({"","_","-","="},IF(OR($D350 &gt;= AP$6, $E350 &lt; AO$6), 0, 1)+IF(OR($F350 &gt;= AP$6, $G350 &lt; AO$6), 0, 2)+1)</f>
        <v/>
      </c>
      <c r="AP350" s="71" t="str">
        <f ca="1">INDEX({"","_","-","="},IF(OR($D350 &gt;= AQ$6, $E350 &lt; AP$6), 0, 1)+IF(OR($F350 &gt;= AQ$6, $G350 &lt; AP$6), 0, 2)+1)</f>
        <v/>
      </c>
      <c r="AQ350" s="71" t="str">
        <f ca="1">INDEX({"","_","-","="},IF(OR($D350 &gt;= AR$6, $E350 &lt; AQ$6), 0, 1)+IF(OR($F350 &gt;= AR$6, $G350 &lt; AQ$6), 0, 2)+1)</f>
        <v/>
      </c>
      <c r="AR350" s="71" t="str">
        <f ca="1">INDEX({"","_","-","="},IF(OR($D350 &gt;= AS$6, $E350 &lt; AR$6), 0, 1)+IF(OR($F350 &gt;= AS$6, $G350 &lt; AR$6), 0, 2)+1)</f>
        <v/>
      </c>
      <c r="AS350" s="71" t="str">
        <f ca="1">INDEX({"","_","-","="},IF(OR($D350 &gt;= AT$6, $E350 &lt; AS$6), 0, 1)+IF(OR($F350 &gt;= AT$6, $G350 &lt; AS$6), 0, 2)+1)</f>
        <v/>
      </c>
      <c r="AT350" s="71" t="str">
        <f ca="1">INDEX({"","_","-","="},IF(OR($D350 &gt;= AU$6, $E350 &lt; AT$6), 0, 1)+IF(OR($F350 &gt;= AU$6, $G350 &lt; AT$6), 0, 2)+1)</f>
        <v/>
      </c>
      <c r="AU350" s="71" t="str">
        <f ca="1">INDEX({"","_","-","="},IF(OR($D350 &gt;= AV$6, $E350 &lt; AU$6), 0, 1)+IF(OR($F350 &gt;= AV$6, $G350 &lt; AU$6), 0, 2)+1)</f>
        <v/>
      </c>
      <c r="AV350" s="71" t="str">
        <f ca="1">INDEX({"","_","-","="},IF(OR($D350 &gt;= AW$6, $E350 &lt; AV$6), 0, 1)+IF(OR($F350 &gt;= AW$6, $G350 &lt; AV$6), 0, 2)+1)</f>
        <v/>
      </c>
      <c r="AW350" s="71" t="str">
        <f ca="1">INDEX({"","_","-","="},IF(OR($D350 &gt;= AX$6, $E350 &lt; AW$6), 0, 1)+IF(OR($F350 &gt;= AX$6, $G350 &lt; AW$6), 0, 2)+1)</f>
        <v/>
      </c>
      <c r="AX350" s="71" t="str">
        <f ca="1">INDEX({"","_","-","="},IF(OR($D350 &gt;= AY$6, $E350 &lt; AX$6), 0, 1)+IF(OR($F350 &gt;= AY$6, $G350 &lt; AX$6), 0, 2)+1)</f>
        <v/>
      </c>
      <c r="AY350" s="71" t="str">
        <f ca="1">INDEX({"","_","-","="},IF(OR($D350 &gt;= AZ$6, $E350 &lt; AY$6), 0, 1)+IF(OR($F350 &gt;= AZ$6, $G350 &lt; AY$6), 0, 2)+1)</f>
        <v/>
      </c>
      <c r="AZ350" s="71" t="str">
        <f ca="1">INDEX({"","_","-","="},IF(OR($D350 &gt;= BA$6, $E350 &lt; AZ$6), 0, 1)+IF(OR($F350 &gt;= BA$6, $G350 &lt; AZ$6), 0, 2)+1)</f>
        <v/>
      </c>
      <c r="BA350" s="71" t="str">
        <f ca="1">INDEX({"","_","-","="},IF(OR($D350 &gt;= BB$6, $E350 &lt; BA$6), 0, 1)+IF(OR($F350 &gt;= BB$6, $G350 &lt; BA$6), 0, 2)+1)</f>
        <v/>
      </c>
      <c r="BB350" s="71" t="str">
        <f ca="1">INDEX({"","_","-","="},IF(OR($D350 &gt;= BC$6, $E350 &lt; BB$6), 0, 1)+IF(OR($F350 &gt;= BC$6, $G350 &lt; BB$6), 0, 2)+1)</f>
        <v/>
      </c>
      <c r="BC350" s="71" t="str">
        <f ca="1">INDEX({"","_","-","="},IF(OR($D350 &gt;= BD$6, $E350 &lt; BC$6), 0, 1)+IF(OR($F350 &gt;= BD$6, $G350 &lt; BC$6), 0, 2)+1)</f>
        <v/>
      </c>
      <c r="BD350" s="71" t="str">
        <f ca="1">INDEX({"","_","-","="},IF(OR($D350 &gt;= BE$6, $E350 &lt; BD$6), 0, 1)+IF(OR($F350 &gt;= BE$6, $G350 &lt; BD$6), 0, 2)+1)</f>
        <v/>
      </c>
      <c r="BE350" s="71" t="str">
        <f ca="1">INDEX({"","_","-","="},IF(OR($D350 &gt;= BF$6, $E350 &lt; BE$6), 0, 1)+IF(OR($F350 &gt;= BF$6, $G350 &lt; BE$6), 0, 2)+1)</f>
        <v/>
      </c>
      <c r="BF350" s="71" t="str">
        <f ca="1">INDEX({"","_","-","="},IF(OR($D350 &gt;= BG$6, $E350 &lt; BF$6), 0, 1)+IF(OR($F350 &gt;= BG$6, $G350 &lt; BF$6), 0, 2)+1)</f>
        <v/>
      </c>
      <c r="BG350" s="71" t="str">
        <f ca="1">INDEX({"","_","-","="},IF(OR($D350 &gt;= BH$6, $E350 &lt; BG$6), 0, 1)+IF(OR($F350 &gt;= BH$6, $G350 &lt; BG$6), 0, 2)+1)</f>
        <v/>
      </c>
      <c r="BH350" s="71" t="str">
        <f ca="1">INDEX({"","_","-","="},IF(OR($D350 &gt;= BI$6, $E350 &lt; BH$6), 0, 1)+IF(OR($F350 &gt;= BI$6, $G350 &lt; BH$6), 0, 2)+1)</f>
        <v/>
      </c>
      <c r="BI350" s="71" t="str">
        <f ca="1">INDEX({"","_","-","="},IF(OR($D350 &gt;= BJ$6, $E350 &lt; BI$6), 0, 1)+IF(OR($F350 &gt;= BJ$6, $G350 &lt; BI$6), 0, 2)+1)</f>
        <v/>
      </c>
      <c r="BJ350" s="71" t="str">
        <f ca="1">INDEX({"","_","-","="},IF(OR($D350 &gt;= BK$6, $E350 &lt; BJ$6), 0, 1)+IF(OR($F350 &gt;= BK$6, $G350 &lt; BJ$6), 0, 2)+1)</f>
        <v/>
      </c>
      <c r="BK350" s="71" t="str">
        <f ca="1">INDEX({"","_","-","="},IF(OR($D350 &gt;= BL$6, $E350 &lt; BK$6), 0, 1)+IF(OR($F350 &gt;= BL$6, $G350 &lt; BK$6), 0, 2)+1)</f>
        <v/>
      </c>
      <c r="BL350" s="71" t="str">
        <f ca="1">INDEX({"","_","-","="},IF(OR($D350 &gt;= BM$6, $E350 &lt; BL$6), 0, 1)+IF(OR($F350 &gt;= BM$6, $G350 &lt; BL$6), 0, 2)+1)</f>
        <v/>
      </c>
      <c r="BM350" s="71" t="str">
        <f ca="1">INDEX({"","_","-","="},IF(OR($D350 &gt;= BN$6, $E350 &lt; BM$6), 0, 1)+IF(OR($F350 &gt;= BN$6, $G350 &lt; BM$6), 0, 2)+1)</f>
        <v/>
      </c>
      <c r="BN350" s="71" t="str">
        <f ca="1">INDEX({"","_","-","="},IF(OR($D350 &gt;= BO$6, $E350 &lt; BN$6), 0, 1)+IF(OR($F350 &gt;= BO$6, $G350 &lt; BN$6), 0, 2)+1)</f>
        <v/>
      </c>
      <c r="BO350" s="71" t="str">
        <f ca="1">INDEX({"","_","-","="},IF(OR($D350 &gt;= BP$6, $E350 &lt; BO$6), 0, 1)+IF(OR($F350 &gt;= BP$6, $G350 &lt; BO$6), 0, 2)+1)</f>
        <v/>
      </c>
      <c r="BP350" s="71" t="str">
        <f ca="1">INDEX({"","_","-","="},IF(OR($D350 &gt;= BQ$6, $E350 &lt; BP$6), 0, 1)+IF(OR($F350 &gt;= BQ$6, $G350 &lt; BP$6), 0, 2)+1)</f>
        <v/>
      </c>
      <c r="BQ350" s="71" t="str">
        <f ca="1">INDEX({"","_","-","="},IF(OR($D350 &gt;= BR$6, $E350 &lt; BQ$6), 0, 1)+IF(OR($F350 &gt;= BR$6, $G350 &lt; BQ$6), 0, 2)+1)</f>
        <v/>
      </c>
      <c r="BR350" s="71" t="str">
        <f ca="1">INDEX({"","_","-","="},IF(OR($D350 &gt;= BS$6, $E350 &lt; BR$6), 0, 1)+IF(OR($F350 &gt;= BS$6, $G350 &lt; BR$6), 0, 2)+1)</f>
        <v/>
      </c>
      <c r="BS350" s="71" t="str">
        <f ca="1">INDEX({"","_","-","="},IF(OR($D350 &gt;= BT$6, $E350 &lt; BS$6), 0, 1)+IF(OR($F350 &gt;= BT$6, $G350 &lt; BS$6), 0, 2)+1)</f>
        <v/>
      </c>
      <c r="BT350" s="71" t="str">
        <f ca="1">INDEX({"","_","-","="},IF(OR($D350 &gt;= BU$6, $E350 &lt; BT$6), 0, 1)+IF(OR($F350 &gt;= BU$6, $G350 &lt; BT$6), 0, 2)+1)</f>
        <v/>
      </c>
      <c r="BU350" s="71" t="str">
        <f ca="1">INDEX({"","_","-","="},IF(OR($D350 &gt;= BV$6, $E350 &lt; BU$6), 0, 1)+IF(OR($F350 &gt;= BV$6, $G350 &lt; BU$6), 0, 2)+1)</f>
        <v/>
      </c>
      <c r="BV350" s="71" t="str">
        <f ca="1">INDEX({"","_","-","="},IF(OR($D350 &gt;= BW$6, $E350 &lt; BV$6), 0, 1)+IF(OR($F350 &gt;= BW$6, $G350 &lt; BV$6), 0, 2)+1)</f>
        <v/>
      </c>
      <c r="BW350" s="71" t="str">
        <f ca="1">INDEX({"","_","-","="},IF(OR($D350 &gt;= BX$6, $E350 &lt; BW$6), 0, 1)+IF(OR($F350 &gt;= BX$6, $G350 &lt; BW$6), 0, 2)+1)</f>
        <v/>
      </c>
      <c r="BX350" s="71" t="str">
        <f ca="1">INDEX({"","_","-","="},IF(OR($D350 &gt;= BY$6, $E350 &lt; BX$6), 0, 1)+IF(OR($F350 &gt;= BY$6, $G350 &lt; BX$6), 0, 2)+1)</f>
        <v/>
      </c>
      <c r="BY350" s="71" t="str">
        <f ca="1">INDEX({"","_","-","="},IF(OR($D350 &gt;= BZ$6, $E350 &lt; BY$6), 0, 1)+IF(OR($F350 &gt;= BZ$6, $G350 &lt; BY$6), 0, 2)+1)</f>
        <v/>
      </c>
      <c r="BZ350" s="71" t="str">
        <f ca="1">INDEX({"","_","-","="},IF(OR($D350 &gt;= CA$6, $E350 &lt; BZ$6), 0, 1)+IF(OR($F350 &gt;= CA$6, $G350 &lt; BZ$6), 0, 2)+1)</f>
        <v/>
      </c>
      <c r="CA350" s="71" t="str">
        <f ca="1">INDEX({"","_","-","="},IF(OR($D350 &gt;= CB$6, $E350 &lt; CA$6), 0, 1)+IF(OR($F350 &gt;= CB$6, $G350 &lt; CA$6), 0, 2)+1)</f>
        <v/>
      </c>
      <c r="CB350" s="71" t="str">
        <f ca="1">INDEX({"","_","-","="},IF(OR($D350 &gt;= CC$6, $E350 &lt; CB$6), 0, 1)+IF(OR($F350 &gt;= CC$6, $G350 &lt; CB$6), 0, 2)+1)</f>
        <v/>
      </c>
      <c r="CC350" s="71" t="str">
        <f ca="1">INDEX({"","_","-","="},IF(OR($D350 &gt;= CD$6, $E350 &lt; CC$6), 0, 1)+IF(OR($F350 &gt;= CD$6, $G350 &lt; CC$6), 0, 2)+1)</f>
        <v/>
      </c>
      <c r="CD350" s="71" t="str">
        <f ca="1">INDEX({"","_","-","="},IF(OR($D350 &gt;= CE$6, $E350 &lt; CD$6), 0, 1)+IF(OR($F350 &gt;= CE$6, $G350 &lt; CD$6), 0, 2)+1)</f>
        <v/>
      </c>
    </row>
    <row r="351" spans="1:82">
      <c r="A351" s="8" t="str">
        <f ca="1">IF('临-进度'!N346,'临-进度'!$A346,"")</f>
        <v/>
      </c>
      <c r="B351" s="8" t="str">
        <f ca="1">IF('临-进度'!N346,'临-进度'!$B346,"")</f>
        <v/>
      </c>
      <c r="C351" s="8" t="str">
        <f ca="1">IF('临-进度'!N346,'临-进度'!$F346,"")</f>
        <v/>
      </c>
      <c r="D351" s="42" t="str">
        <f ca="1">IF('临-进度'!$N346,'临-进度'!$J346,"")</f>
        <v/>
      </c>
      <c r="E351" s="42" t="str">
        <f ca="1">IF('临-进度'!$N346,'临-进度'!$AF346,"")</f>
        <v/>
      </c>
      <c r="F351" s="42" t="str">
        <f ca="1">IF('临-进度'!$N346,'临-进度'!$K346,"")</f>
        <v/>
      </c>
      <c r="G351" s="76" t="str">
        <f ca="1">IF('临-进度'!$N346,'临-进度'!$AG346,"")</f>
        <v/>
      </c>
      <c r="H351" s="71" t="str">
        <f ca="1">INDEX({"","_","-","="},IF(OR($D351 &gt;= I$6, $E351 &lt; H$6), 0, 1)+IF(OR($F351 &gt;= I$6, $G351 &lt; H$6), 0, 2)+1)</f>
        <v/>
      </c>
      <c r="I351" s="71" t="str">
        <f ca="1">INDEX({"","_","-","="},IF(OR($D351 &gt;= J$6, $E351 &lt; I$6), 0, 1)+IF(OR($F351 &gt;= J$6, $G351 &lt; I$6), 0, 2)+1)</f>
        <v/>
      </c>
      <c r="J351" s="71" t="str">
        <f ca="1">INDEX({"","_","-","="},IF(OR($D351 &gt;= K$6, $E351 &lt; J$6), 0, 1)+IF(OR($F351 &gt;= K$6, $G351 &lt; J$6), 0, 2)+1)</f>
        <v/>
      </c>
      <c r="K351" s="71" t="str">
        <f ca="1">INDEX({"","_","-","="},IF(OR($D351 &gt;= L$6, $E351 &lt; K$6), 0, 1)+IF(OR($F351 &gt;= L$6, $G351 &lt; K$6), 0, 2)+1)</f>
        <v/>
      </c>
      <c r="L351" s="71" t="str">
        <f ca="1">INDEX({"","_","-","="},IF(OR($D351 &gt;= M$6, $E351 &lt; L$6), 0, 1)+IF(OR($F351 &gt;= M$6, $G351 &lt; L$6), 0, 2)+1)</f>
        <v/>
      </c>
      <c r="M351" s="71" t="str">
        <f ca="1">INDEX({"","_","-","="},IF(OR($D351 &gt;= N$6, $E351 &lt; M$6), 0, 1)+IF(OR($F351 &gt;= N$6, $G351 &lt; M$6), 0, 2)+1)</f>
        <v/>
      </c>
      <c r="N351" s="71" t="str">
        <f ca="1">INDEX({"","_","-","="},IF(OR($D351 &gt;= O$6, $E351 &lt; N$6), 0, 1)+IF(OR($F351 &gt;= O$6, $G351 &lt; N$6), 0, 2)+1)</f>
        <v/>
      </c>
      <c r="O351" s="71" t="str">
        <f ca="1">INDEX({"","_","-","="},IF(OR($D351 &gt;= P$6, $E351 &lt; O$6), 0, 1)+IF(OR($F351 &gt;= P$6, $G351 &lt; O$6), 0, 2)+1)</f>
        <v/>
      </c>
      <c r="P351" s="71" t="str">
        <f ca="1">INDEX({"","_","-","="},IF(OR($D351 &gt;= Q$6, $E351 &lt; P$6), 0, 1)+IF(OR($F351 &gt;= Q$6, $G351 &lt; P$6), 0, 2)+1)</f>
        <v/>
      </c>
      <c r="Q351" s="71" t="str">
        <f ca="1">INDEX({"","_","-","="},IF(OR($D351 &gt;= R$6, $E351 &lt; Q$6), 0, 1)+IF(OR($F351 &gt;= R$6, $G351 &lt; Q$6), 0, 2)+1)</f>
        <v/>
      </c>
      <c r="R351" s="71" t="str">
        <f ca="1">INDEX({"","_","-","="},IF(OR($D351 &gt;= S$6, $E351 &lt; R$6), 0, 1)+IF(OR($F351 &gt;= S$6, $G351 &lt; R$6), 0, 2)+1)</f>
        <v/>
      </c>
      <c r="S351" s="71" t="str">
        <f ca="1">INDEX({"","_","-","="},IF(OR($D351 &gt;= T$6, $E351 &lt; S$6), 0, 1)+IF(OR($F351 &gt;= T$6, $G351 &lt; S$6), 0, 2)+1)</f>
        <v/>
      </c>
      <c r="T351" s="71" t="str">
        <f ca="1">INDEX({"","_","-","="},IF(OR($D351 &gt;= U$6, $E351 &lt; T$6), 0, 1)+IF(OR($F351 &gt;= U$6, $G351 &lt; T$6), 0, 2)+1)</f>
        <v/>
      </c>
      <c r="U351" s="71" t="str">
        <f ca="1">INDEX({"","_","-","="},IF(OR($D351 &gt;= V$6, $E351 &lt; U$6), 0, 1)+IF(OR($F351 &gt;= V$6, $G351 &lt; U$6), 0, 2)+1)</f>
        <v/>
      </c>
      <c r="V351" s="71" t="str">
        <f ca="1">INDEX({"","_","-","="},IF(OR($D351 &gt;= W$6, $E351 &lt; V$6), 0, 1)+IF(OR($F351 &gt;= W$6, $G351 &lt; V$6), 0, 2)+1)</f>
        <v/>
      </c>
      <c r="W351" s="71" t="str">
        <f ca="1">INDEX({"","_","-","="},IF(OR($D351 &gt;= X$6, $E351 &lt; W$6), 0, 1)+IF(OR($F351 &gt;= X$6, $G351 &lt; W$6), 0, 2)+1)</f>
        <v/>
      </c>
      <c r="X351" s="71" t="str">
        <f ca="1">INDEX({"","_","-","="},IF(OR($D351 &gt;= Y$6, $E351 &lt; X$6), 0, 1)+IF(OR($F351 &gt;= Y$6, $G351 &lt; X$6), 0, 2)+1)</f>
        <v/>
      </c>
      <c r="Y351" s="71" t="str">
        <f ca="1">INDEX({"","_","-","="},IF(OR($D351 &gt;= Z$6, $E351 &lt; Y$6), 0, 1)+IF(OR($F351 &gt;= Z$6, $G351 &lt; Y$6), 0, 2)+1)</f>
        <v/>
      </c>
      <c r="Z351" s="71" t="str">
        <f ca="1">INDEX({"","_","-","="},IF(OR($D351 &gt;= AA$6, $E351 &lt; Z$6), 0, 1)+IF(OR($F351 &gt;= AA$6, $G351 &lt; Z$6), 0, 2)+1)</f>
        <v/>
      </c>
      <c r="AA351" s="71" t="str">
        <f ca="1">INDEX({"","_","-","="},IF(OR($D351 &gt;= AB$6, $E351 &lt; AA$6), 0, 1)+IF(OR($F351 &gt;= AB$6, $G351 &lt; AA$6), 0, 2)+1)</f>
        <v/>
      </c>
      <c r="AB351" s="71" t="str">
        <f ca="1">INDEX({"","_","-","="},IF(OR($D351 &gt;= AC$6, $E351 &lt; AB$6), 0, 1)+IF(OR($F351 &gt;= AC$6, $G351 &lt; AB$6), 0, 2)+1)</f>
        <v/>
      </c>
      <c r="AC351" s="71" t="str">
        <f ca="1">INDEX({"","_","-","="},IF(OR($D351 &gt;= AD$6, $E351 &lt; AC$6), 0, 1)+IF(OR($F351 &gt;= AD$6, $G351 &lt; AC$6), 0, 2)+1)</f>
        <v/>
      </c>
      <c r="AD351" s="71" t="str">
        <f ca="1">INDEX({"","_","-","="},IF(OR($D351 &gt;= AE$6, $E351 &lt; AD$6), 0, 1)+IF(OR($F351 &gt;= AE$6, $G351 &lt; AD$6), 0, 2)+1)</f>
        <v/>
      </c>
      <c r="AE351" s="71" t="str">
        <f ca="1">INDEX({"","_","-","="},IF(OR($D351 &gt;= AF$6, $E351 &lt; AE$6), 0, 1)+IF(OR($F351 &gt;= AF$6, $G351 &lt; AE$6), 0, 2)+1)</f>
        <v/>
      </c>
      <c r="AF351" s="71" t="str">
        <f ca="1">INDEX({"","_","-","="},IF(OR($D351 &gt;= AG$6, $E351 &lt; AF$6), 0, 1)+IF(OR($F351 &gt;= AG$6, $G351 &lt; AF$6), 0, 2)+1)</f>
        <v/>
      </c>
      <c r="AG351" s="71" t="str">
        <f ca="1">INDEX({"","_","-","="},IF(OR($D351 &gt;= AH$6, $E351 &lt; AG$6), 0, 1)+IF(OR($F351 &gt;= AH$6, $G351 &lt; AG$6), 0, 2)+1)</f>
        <v/>
      </c>
      <c r="AH351" s="71" t="str">
        <f ca="1">INDEX({"","_","-","="},IF(OR($D351 &gt;= AI$6, $E351 &lt; AH$6), 0, 1)+IF(OR($F351 &gt;= AI$6, $G351 &lt; AH$6), 0, 2)+1)</f>
        <v/>
      </c>
      <c r="AI351" s="71" t="str">
        <f ca="1">INDEX({"","_","-","="},IF(OR($D351 &gt;= AJ$6, $E351 &lt; AI$6), 0, 1)+IF(OR($F351 &gt;= AJ$6, $G351 &lt; AI$6), 0, 2)+1)</f>
        <v/>
      </c>
      <c r="AJ351" s="71" t="str">
        <f ca="1">INDEX({"","_","-","="},IF(OR($D351 &gt;= AK$6, $E351 &lt; AJ$6), 0, 1)+IF(OR($F351 &gt;= AK$6, $G351 &lt; AJ$6), 0, 2)+1)</f>
        <v/>
      </c>
      <c r="AK351" s="71" t="str">
        <f ca="1">INDEX({"","_","-","="},IF(OR($D351 &gt;= AL$6, $E351 &lt; AK$6), 0, 1)+IF(OR($F351 &gt;= AL$6, $G351 &lt; AK$6), 0, 2)+1)</f>
        <v/>
      </c>
      <c r="AL351" s="71" t="str">
        <f ca="1">INDEX({"","_","-","="},IF(OR($D351 &gt;= AM$6, $E351 &lt; AL$6), 0, 1)+IF(OR($F351 &gt;= AM$6, $G351 &lt; AL$6), 0, 2)+1)</f>
        <v/>
      </c>
      <c r="AM351" s="71" t="str">
        <f ca="1">INDEX({"","_","-","="},IF(OR($D351 &gt;= AN$6, $E351 &lt; AM$6), 0, 1)+IF(OR($F351 &gt;= AN$6, $G351 &lt; AM$6), 0, 2)+1)</f>
        <v/>
      </c>
      <c r="AN351" s="71" t="str">
        <f ca="1">INDEX({"","_","-","="},IF(OR($D351 &gt;= AO$6, $E351 &lt; AN$6), 0, 1)+IF(OR($F351 &gt;= AO$6, $G351 &lt; AN$6), 0, 2)+1)</f>
        <v/>
      </c>
      <c r="AO351" s="71" t="str">
        <f ca="1">INDEX({"","_","-","="},IF(OR($D351 &gt;= AP$6, $E351 &lt; AO$6), 0, 1)+IF(OR($F351 &gt;= AP$6, $G351 &lt; AO$6), 0, 2)+1)</f>
        <v/>
      </c>
      <c r="AP351" s="71" t="str">
        <f ca="1">INDEX({"","_","-","="},IF(OR($D351 &gt;= AQ$6, $E351 &lt; AP$6), 0, 1)+IF(OR($F351 &gt;= AQ$6, $G351 &lt; AP$6), 0, 2)+1)</f>
        <v/>
      </c>
      <c r="AQ351" s="71" t="str">
        <f ca="1">INDEX({"","_","-","="},IF(OR($D351 &gt;= AR$6, $E351 &lt; AQ$6), 0, 1)+IF(OR($F351 &gt;= AR$6, $G351 &lt; AQ$6), 0, 2)+1)</f>
        <v/>
      </c>
      <c r="AR351" s="71" t="str">
        <f ca="1">INDEX({"","_","-","="},IF(OR($D351 &gt;= AS$6, $E351 &lt; AR$6), 0, 1)+IF(OR($F351 &gt;= AS$6, $G351 &lt; AR$6), 0, 2)+1)</f>
        <v/>
      </c>
      <c r="AS351" s="71" t="str">
        <f ca="1">INDEX({"","_","-","="},IF(OR($D351 &gt;= AT$6, $E351 &lt; AS$6), 0, 1)+IF(OR($F351 &gt;= AT$6, $G351 &lt; AS$6), 0, 2)+1)</f>
        <v/>
      </c>
      <c r="AT351" s="71" t="str">
        <f ca="1">INDEX({"","_","-","="},IF(OR($D351 &gt;= AU$6, $E351 &lt; AT$6), 0, 1)+IF(OR($F351 &gt;= AU$6, $G351 &lt; AT$6), 0, 2)+1)</f>
        <v/>
      </c>
      <c r="AU351" s="71" t="str">
        <f ca="1">INDEX({"","_","-","="},IF(OR($D351 &gt;= AV$6, $E351 &lt; AU$6), 0, 1)+IF(OR($F351 &gt;= AV$6, $G351 &lt; AU$6), 0, 2)+1)</f>
        <v/>
      </c>
      <c r="AV351" s="71" t="str">
        <f ca="1">INDEX({"","_","-","="},IF(OR($D351 &gt;= AW$6, $E351 &lt; AV$6), 0, 1)+IF(OR($F351 &gt;= AW$6, $G351 &lt; AV$6), 0, 2)+1)</f>
        <v/>
      </c>
      <c r="AW351" s="71" t="str">
        <f ca="1">INDEX({"","_","-","="},IF(OR($D351 &gt;= AX$6, $E351 &lt; AW$6), 0, 1)+IF(OR($F351 &gt;= AX$6, $G351 &lt; AW$6), 0, 2)+1)</f>
        <v/>
      </c>
      <c r="AX351" s="71" t="str">
        <f ca="1">INDEX({"","_","-","="},IF(OR($D351 &gt;= AY$6, $E351 &lt; AX$6), 0, 1)+IF(OR($F351 &gt;= AY$6, $G351 &lt; AX$6), 0, 2)+1)</f>
        <v/>
      </c>
      <c r="AY351" s="71" t="str">
        <f ca="1">INDEX({"","_","-","="},IF(OR($D351 &gt;= AZ$6, $E351 &lt; AY$6), 0, 1)+IF(OR($F351 &gt;= AZ$6, $G351 &lt; AY$6), 0, 2)+1)</f>
        <v/>
      </c>
      <c r="AZ351" s="71" t="str">
        <f ca="1">INDEX({"","_","-","="},IF(OR($D351 &gt;= BA$6, $E351 &lt; AZ$6), 0, 1)+IF(OR($F351 &gt;= BA$6, $G351 &lt; AZ$6), 0, 2)+1)</f>
        <v/>
      </c>
      <c r="BA351" s="71" t="str">
        <f ca="1">INDEX({"","_","-","="},IF(OR($D351 &gt;= BB$6, $E351 &lt; BA$6), 0, 1)+IF(OR($F351 &gt;= BB$6, $G351 &lt; BA$6), 0, 2)+1)</f>
        <v/>
      </c>
      <c r="BB351" s="71" t="str">
        <f ca="1">INDEX({"","_","-","="},IF(OR($D351 &gt;= BC$6, $E351 &lt; BB$6), 0, 1)+IF(OR($F351 &gt;= BC$6, $G351 &lt; BB$6), 0, 2)+1)</f>
        <v/>
      </c>
      <c r="BC351" s="71" t="str">
        <f ca="1">INDEX({"","_","-","="},IF(OR($D351 &gt;= BD$6, $E351 &lt; BC$6), 0, 1)+IF(OR($F351 &gt;= BD$6, $G351 &lt; BC$6), 0, 2)+1)</f>
        <v/>
      </c>
      <c r="BD351" s="71" t="str">
        <f ca="1">INDEX({"","_","-","="},IF(OR($D351 &gt;= BE$6, $E351 &lt; BD$6), 0, 1)+IF(OR($F351 &gt;= BE$6, $G351 &lt; BD$6), 0, 2)+1)</f>
        <v/>
      </c>
      <c r="BE351" s="71" t="str">
        <f ca="1">INDEX({"","_","-","="},IF(OR($D351 &gt;= BF$6, $E351 &lt; BE$6), 0, 1)+IF(OR($F351 &gt;= BF$6, $G351 &lt; BE$6), 0, 2)+1)</f>
        <v/>
      </c>
      <c r="BF351" s="71" t="str">
        <f ca="1">INDEX({"","_","-","="},IF(OR($D351 &gt;= BG$6, $E351 &lt; BF$6), 0, 1)+IF(OR($F351 &gt;= BG$6, $G351 &lt; BF$6), 0, 2)+1)</f>
        <v/>
      </c>
      <c r="BG351" s="71" t="str">
        <f ca="1">INDEX({"","_","-","="},IF(OR($D351 &gt;= BH$6, $E351 &lt; BG$6), 0, 1)+IF(OR($F351 &gt;= BH$6, $G351 &lt; BG$6), 0, 2)+1)</f>
        <v/>
      </c>
      <c r="BH351" s="71" t="str">
        <f ca="1">INDEX({"","_","-","="},IF(OR($D351 &gt;= BI$6, $E351 &lt; BH$6), 0, 1)+IF(OR($F351 &gt;= BI$6, $G351 &lt; BH$6), 0, 2)+1)</f>
        <v/>
      </c>
      <c r="BI351" s="71" t="str">
        <f ca="1">INDEX({"","_","-","="},IF(OR($D351 &gt;= BJ$6, $E351 &lt; BI$6), 0, 1)+IF(OR($F351 &gt;= BJ$6, $G351 &lt; BI$6), 0, 2)+1)</f>
        <v/>
      </c>
      <c r="BJ351" s="71" t="str">
        <f ca="1">INDEX({"","_","-","="},IF(OR($D351 &gt;= BK$6, $E351 &lt; BJ$6), 0, 1)+IF(OR($F351 &gt;= BK$6, $G351 &lt; BJ$6), 0, 2)+1)</f>
        <v/>
      </c>
      <c r="BK351" s="71" t="str">
        <f ca="1">INDEX({"","_","-","="},IF(OR($D351 &gt;= BL$6, $E351 &lt; BK$6), 0, 1)+IF(OR($F351 &gt;= BL$6, $G351 &lt; BK$6), 0, 2)+1)</f>
        <v/>
      </c>
      <c r="BL351" s="71" t="str">
        <f ca="1">INDEX({"","_","-","="},IF(OR($D351 &gt;= BM$6, $E351 &lt; BL$6), 0, 1)+IF(OR($F351 &gt;= BM$6, $G351 &lt; BL$6), 0, 2)+1)</f>
        <v/>
      </c>
      <c r="BM351" s="71" t="str">
        <f ca="1">INDEX({"","_","-","="},IF(OR($D351 &gt;= BN$6, $E351 &lt; BM$6), 0, 1)+IF(OR($F351 &gt;= BN$6, $G351 &lt; BM$6), 0, 2)+1)</f>
        <v/>
      </c>
      <c r="BN351" s="71" t="str">
        <f ca="1">INDEX({"","_","-","="},IF(OR($D351 &gt;= BO$6, $E351 &lt; BN$6), 0, 1)+IF(OR($F351 &gt;= BO$6, $G351 &lt; BN$6), 0, 2)+1)</f>
        <v/>
      </c>
      <c r="BO351" s="71" t="str">
        <f ca="1">INDEX({"","_","-","="},IF(OR($D351 &gt;= BP$6, $E351 &lt; BO$6), 0, 1)+IF(OR($F351 &gt;= BP$6, $G351 &lt; BO$6), 0, 2)+1)</f>
        <v/>
      </c>
      <c r="BP351" s="71" t="str">
        <f ca="1">INDEX({"","_","-","="},IF(OR($D351 &gt;= BQ$6, $E351 &lt; BP$6), 0, 1)+IF(OR($F351 &gt;= BQ$6, $G351 &lt; BP$6), 0, 2)+1)</f>
        <v/>
      </c>
      <c r="BQ351" s="71" t="str">
        <f ca="1">INDEX({"","_","-","="},IF(OR($D351 &gt;= BR$6, $E351 &lt; BQ$6), 0, 1)+IF(OR($F351 &gt;= BR$6, $G351 &lt; BQ$6), 0, 2)+1)</f>
        <v/>
      </c>
      <c r="BR351" s="71" t="str">
        <f ca="1">INDEX({"","_","-","="},IF(OR($D351 &gt;= BS$6, $E351 &lt; BR$6), 0, 1)+IF(OR($F351 &gt;= BS$6, $G351 &lt; BR$6), 0, 2)+1)</f>
        <v/>
      </c>
      <c r="BS351" s="71" t="str">
        <f ca="1">INDEX({"","_","-","="},IF(OR($D351 &gt;= BT$6, $E351 &lt; BS$6), 0, 1)+IF(OR($F351 &gt;= BT$6, $G351 &lt; BS$6), 0, 2)+1)</f>
        <v/>
      </c>
      <c r="BT351" s="71" t="str">
        <f ca="1">INDEX({"","_","-","="},IF(OR($D351 &gt;= BU$6, $E351 &lt; BT$6), 0, 1)+IF(OR($F351 &gt;= BU$6, $G351 &lt; BT$6), 0, 2)+1)</f>
        <v/>
      </c>
      <c r="BU351" s="71" t="str">
        <f ca="1">INDEX({"","_","-","="},IF(OR($D351 &gt;= BV$6, $E351 &lt; BU$6), 0, 1)+IF(OR($F351 &gt;= BV$6, $G351 &lt; BU$6), 0, 2)+1)</f>
        <v/>
      </c>
      <c r="BV351" s="71" t="str">
        <f ca="1">INDEX({"","_","-","="},IF(OR($D351 &gt;= BW$6, $E351 &lt; BV$6), 0, 1)+IF(OR($F351 &gt;= BW$6, $G351 &lt; BV$6), 0, 2)+1)</f>
        <v/>
      </c>
      <c r="BW351" s="71" t="str">
        <f ca="1">INDEX({"","_","-","="},IF(OR($D351 &gt;= BX$6, $E351 &lt; BW$6), 0, 1)+IF(OR($F351 &gt;= BX$6, $G351 &lt; BW$6), 0, 2)+1)</f>
        <v/>
      </c>
      <c r="BX351" s="71" t="str">
        <f ca="1">INDEX({"","_","-","="},IF(OR($D351 &gt;= BY$6, $E351 &lt; BX$6), 0, 1)+IF(OR($F351 &gt;= BY$6, $G351 &lt; BX$6), 0, 2)+1)</f>
        <v/>
      </c>
      <c r="BY351" s="71" t="str">
        <f ca="1">INDEX({"","_","-","="},IF(OR($D351 &gt;= BZ$6, $E351 &lt; BY$6), 0, 1)+IF(OR($F351 &gt;= BZ$6, $G351 &lt; BY$6), 0, 2)+1)</f>
        <v/>
      </c>
      <c r="BZ351" s="71" t="str">
        <f ca="1">INDEX({"","_","-","="},IF(OR($D351 &gt;= CA$6, $E351 &lt; BZ$6), 0, 1)+IF(OR($F351 &gt;= CA$6, $G351 &lt; BZ$6), 0, 2)+1)</f>
        <v/>
      </c>
      <c r="CA351" s="71" t="str">
        <f ca="1">INDEX({"","_","-","="},IF(OR($D351 &gt;= CB$6, $E351 &lt; CA$6), 0, 1)+IF(OR($F351 &gt;= CB$6, $G351 &lt; CA$6), 0, 2)+1)</f>
        <v/>
      </c>
      <c r="CB351" s="71" t="str">
        <f ca="1">INDEX({"","_","-","="},IF(OR($D351 &gt;= CC$6, $E351 &lt; CB$6), 0, 1)+IF(OR($F351 &gt;= CC$6, $G351 &lt; CB$6), 0, 2)+1)</f>
        <v/>
      </c>
      <c r="CC351" s="71" t="str">
        <f ca="1">INDEX({"","_","-","="},IF(OR($D351 &gt;= CD$6, $E351 &lt; CC$6), 0, 1)+IF(OR($F351 &gt;= CD$6, $G351 &lt; CC$6), 0, 2)+1)</f>
        <v/>
      </c>
      <c r="CD351" s="71" t="str">
        <f ca="1">INDEX({"","_","-","="},IF(OR($D351 &gt;= CE$6, $E351 &lt; CD$6), 0, 1)+IF(OR($F351 &gt;= CE$6, $G351 &lt; CD$6), 0, 2)+1)</f>
        <v/>
      </c>
    </row>
    <row r="352" spans="1:82">
      <c r="A352" s="8" t="str">
        <f ca="1">IF('临-进度'!N347,'临-进度'!$A347,"")</f>
        <v/>
      </c>
      <c r="B352" s="8" t="str">
        <f ca="1">IF('临-进度'!N347,'临-进度'!$B347,"")</f>
        <v/>
      </c>
      <c r="C352" s="8" t="str">
        <f ca="1">IF('临-进度'!N347,'临-进度'!$F347,"")</f>
        <v/>
      </c>
      <c r="D352" s="42" t="str">
        <f ca="1">IF('临-进度'!$N347,'临-进度'!$J347,"")</f>
        <v/>
      </c>
      <c r="E352" s="42" t="str">
        <f ca="1">IF('临-进度'!$N347,'临-进度'!$AF347,"")</f>
        <v/>
      </c>
      <c r="F352" s="42" t="str">
        <f ca="1">IF('临-进度'!$N347,'临-进度'!$K347,"")</f>
        <v/>
      </c>
      <c r="G352" s="76" t="str">
        <f ca="1">IF('临-进度'!$N347,'临-进度'!$AG347,"")</f>
        <v/>
      </c>
      <c r="H352" s="71" t="str">
        <f ca="1">INDEX({"","_","-","="},IF(OR($D352 &gt;= I$6, $E352 &lt; H$6), 0, 1)+IF(OR($F352 &gt;= I$6, $G352 &lt; H$6), 0, 2)+1)</f>
        <v/>
      </c>
      <c r="I352" s="71" t="str">
        <f ca="1">INDEX({"","_","-","="},IF(OR($D352 &gt;= J$6, $E352 &lt; I$6), 0, 1)+IF(OR($F352 &gt;= J$6, $G352 &lt; I$6), 0, 2)+1)</f>
        <v/>
      </c>
      <c r="J352" s="71" t="str">
        <f ca="1">INDEX({"","_","-","="},IF(OR($D352 &gt;= K$6, $E352 &lt; J$6), 0, 1)+IF(OR($F352 &gt;= K$6, $G352 &lt; J$6), 0, 2)+1)</f>
        <v/>
      </c>
      <c r="K352" s="71" t="str">
        <f ca="1">INDEX({"","_","-","="},IF(OR($D352 &gt;= L$6, $E352 &lt; K$6), 0, 1)+IF(OR($F352 &gt;= L$6, $G352 &lt; K$6), 0, 2)+1)</f>
        <v/>
      </c>
      <c r="L352" s="71" t="str">
        <f ca="1">INDEX({"","_","-","="},IF(OR($D352 &gt;= M$6, $E352 &lt; L$6), 0, 1)+IF(OR($F352 &gt;= M$6, $G352 &lt; L$6), 0, 2)+1)</f>
        <v/>
      </c>
      <c r="M352" s="71" t="str">
        <f ca="1">INDEX({"","_","-","="},IF(OR($D352 &gt;= N$6, $E352 &lt; M$6), 0, 1)+IF(OR($F352 &gt;= N$6, $G352 &lt; M$6), 0, 2)+1)</f>
        <v/>
      </c>
      <c r="N352" s="71" t="str">
        <f ca="1">INDEX({"","_","-","="},IF(OR($D352 &gt;= O$6, $E352 &lt; N$6), 0, 1)+IF(OR($F352 &gt;= O$6, $G352 &lt; N$6), 0, 2)+1)</f>
        <v/>
      </c>
      <c r="O352" s="71" t="str">
        <f ca="1">INDEX({"","_","-","="},IF(OR($D352 &gt;= P$6, $E352 &lt; O$6), 0, 1)+IF(OR($F352 &gt;= P$6, $G352 &lt; O$6), 0, 2)+1)</f>
        <v/>
      </c>
      <c r="P352" s="71" t="str">
        <f ca="1">INDEX({"","_","-","="},IF(OR($D352 &gt;= Q$6, $E352 &lt; P$6), 0, 1)+IF(OR($F352 &gt;= Q$6, $G352 &lt; P$6), 0, 2)+1)</f>
        <v/>
      </c>
      <c r="Q352" s="71" t="str">
        <f ca="1">INDEX({"","_","-","="},IF(OR($D352 &gt;= R$6, $E352 &lt; Q$6), 0, 1)+IF(OR($F352 &gt;= R$6, $G352 &lt; Q$6), 0, 2)+1)</f>
        <v/>
      </c>
      <c r="R352" s="71" t="str">
        <f ca="1">INDEX({"","_","-","="},IF(OR($D352 &gt;= S$6, $E352 &lt; R$6), 0, 1)+IF(OR($F352 &gt;= S$6, $G352 &lt; R$6), 0, 2)+1)</f>
        <v/>
      </c>
      <c r="S352" s="71" t="str">
        <f ca="1">INDEX({"","_","-","="},IF(OR($D352 &gt;= T$6, $E352 &lt; S$6), 0, 1)+IF(OR($F352 &gt;= T$6, $G352 &lt; S$6), 0, 2)+1)</f>
        <v/>
      </c>
      <c r="T352" s="71" t="str">
        <f ca="1">INDEX({"","_","-","="},IF(OR($D352 &gt;= U$6, $E352 &lt; T$6), 0, 1)+IF(OR($F352 &gt;= U$6, $G352 &lt; T$6), 0, 2)+1)</f>
        <v/>
      </c>
      <c r="U352" s="71" t="str">
        <f ca="1">INDEX({"","_","-","="},IF(OR($D352 &gt;= V$6, $E352 &lt; U$6), 0, 1)+IF(OR($F352 &gt;= V$6, $G352 &lt; U$6), 0, 2)+1)</f>
        <v/>
      </c>
      <c r="V352" s="71" t="str">
        <f ca="1">INDEX({"","_","-","="},IF(OR($D352 &gt;= W$6, $E352 &lt; V$6), 0, 1)+IF(OR($F352 &gt;= W$6, $G352 &lt; V$6), 0, 2)+1)</f>
        <v/>
      </c>
      <c r="W352" s="71" t="str">
        <f ca="1">INDEX({"","_","-","="},IF(OR($D352 &gt;= X$6, $E352 &lt; W$6), 0, 1)+IF(OR($F352 &gt;= X$6, $G352 &lt; W$6), 0, 2)+1)</f>
        <v/>
      </c>
      <c r="X352" s="71" t="str">
        <f ca="1">INDEX({"","_","-","="},IF(OR($D352 &gt;= Y$6, $E352 &lt; X$6), 0, 1)+IF(OR($F352 &gt;= Y$6, $G352 &lt; X$6), 0, 2)+1)</f>
        <v/>
      </c>
      <c r="Y352" s="71" t="str">
        <f ca="1">INDEX({"","_","-","="},IF(OR($D352 &gt;= Z$6, $E352 &lt; Y$6), 0, 1)+IF(OR($F352 &gt;= Z$6, $G352 &lt; Y$6), 0, 2)+1)</f>
        <v/>
      </c>
      <c r="Z352" s="71" t="str">
        <f ca="1">INDEX({"","_","-","="},IF(OR($D352 &gt;= AA$6, $E352 &lt; Z$6), 0, 1)+IF(OR($F352 &gt;= AA$6, $G352 &lt; Z$6), 0, 2)+1)</f>
        <v/>
      </c>
      <c r="AA352" s="71" t="str">
        <f ca="1">INDEX({"","_","-","="},IF(OR($D352 &gt;= AB$6, $E352 &lt; AA$6), 0, 1)+IF(OR($F352 &gt;= AB$6, $G352 &lt; AA$6), 0, 2)+1)</f>
        <v/>
      </c>
      <c r="AB352" s="71" t="str">
        <f ca="1">INDEX({"","_","-","="},IF(OR($D352 &gt;= AC$6, $E352 &lt; AB$6), 0, 1)+IF(OR($F352 &gt;= AC$6, $G352 &lt; AB$6), 0, 2)+1)</f>
        <v/>
      </c>
      <c r="AC352" s="71" t="str">
        <f ca="1">INDEX({"","_","-","="},IF(OR($D352 &gt;= AD$6, $E352 &lt; AC$6), 0, 1)+IF(OR($F352 &gt;= AD$6, $G352 &lt; AC$6), 0, 2)+1)</f>
        <v/>
      </c>
      <c r="AD352" s="71" t="str">
        <f ca="1">INDEX({"","_","-","="},IF(OR($D352 &gt;= AE$6, $E352 &lt; AD$6), 0, 1)+IF(OR($F352 &gt;= AE$6, $G352 &lt; AD$6), 0, 2)+1)</f>
        <v/>
      </c>
      <c r="AE352" s="71" t="str">
        <f ca="1">INDEX({"","_","-","="},IF(OR($D352 &gt;= AF$6, $E352 &lt; AE$6), 0, 1)+IF(OR($F352 &gt;= AF$6, $G352 &lt; AE$6), 0, 2)+1)</f>
        <v/>
      </c>
      <c r="AF352" s="71" t="str">
        <f ca="1">INDEX({"","_","-","="},IF(OR($D352 &gt;= AG$6, $E352 &lt; AF$6), 0, 1)+IF(OR($F352 &gt;= AG$6, $G352 &lt; AF$6), 0, 2)+1)</f>
        <v/>
      </c>
      <c r="AG352" s="71" t="str">
        <f ca="1">INDEX({"","_","-","="},IF(OR($D352 &gt;= AH$6, $E352 &lt; AG$6), 0, 1)+IF(OR($F352 &gt;= AH$6, $G352 &lt; AG$6), 0, 2)+1)</f>
        <v/>
      </c>
      <c r="AH352" s="71" t="str">
        <f ca="1">INDEX({"","_","-","="},IF(OR($D352 &gt;= AI$6, $E352 &lt; AH$6), 0, 1)+IF(OR($F352 &gt;= AI$6, $G352 &lt; AH$6), 0, 2)+1)</f>
        <v/>
      </c>
      <c r="AI352" s="71" t="str">
        <f ca="1">INDEX({"","_","-","="},IF(OR($D352 &gt;= AJ$6, $E352 &lt; AI$6), 0, 1)+IF(OR($F352 &gt;= AJ$6, $G352 &lt; AI$6), 0, 2)+1)</f>
        <v/>
      </c>
      <c r="AJ352" s="71" t="str">
        <f ca="1">INDEX({"","_","-","="},IF(OR($D352 &gt;= AK$6, $E352 &lt; AJ$6), 0, 1)+IF(OR($F352 &gt;= AK$6, $G352 &lt; AJ$6), 0, 2)+1)</f>
        <v/>
      </c>
      <c r="AK352" s="71" t="str">
        <f ca="1">INDEX({"","_","-","="},IF(OR($D352 &gt;= AL$6, $E352 &lt; AK$6), 0, 1)+IF(OR($F352 &gt;= AL$6, $G352 &lt; AK$6), 0, 2)+1)</f>
        <v/>
      </c>
      <c r="AL352" s="71" t="str">
        <f ca="1">INDEX({"","_","-","="},IF(OR($D352 &gt;= AM$6, $E352 &lt; AL$6), 0, 1)+IF(OR($F352 &gt;= AM$6, $G352 &lt; AL$6), 0, 2)+1)</f>
        <v/>
      </c>
      <c r="AM352" s="71" t="str">
        <f ca="1">INDEX({"","_","-","="},IF(OR($D352 &gt;= AN$6, $E352 &lt; AM$6), 0, 1)+IF(OR($F352 &gt;= AN$6, $G352 &lt; AM$6), 0, 2)+1)</f>
        <v/>
      </c>
      <c r="AN352" s="71" t="str">
        <f ca="1">INDEX({"","_","-","="},IF(OR($D352 &gt;= AO$6, $E352 &lt; AN$6), 0, 1)+IF(OR($F352 &gt;= AO$6, $G352 &lt; AN$6), 0, 2)+1)</f>
        <v/>
      </c>
      <c r="AO352" s="71" t="str">
        <f ca="1">INDEX({"","_","-","="},IF(OR($D352 &gt;= AP$6, $E352 &lt; AO$6), 0, 1)+IF(OR($F352 &gt;= AP$6, $G352 &lt; AO$6), 0, 2)+1)</f>
        <v/>
      </c>
      <c r="AP352" s="71" t="str">
        <f ca="1">INDEX({"","_","-","="},IF(OR($D352 &gt;= AQ$6, $E352 &lt; AP$6), 0, 1)+IF(OR($F352 &gt;= AQ$6, $G352 &lt; AP$6), 0, 2)+1)</f>
        <v/>
      </c>
      <c r="AQ352" s="71" t="str">
        <f ca="1">INDEX({"","_","-","="},IF(OR($D352 &gt;= AR$6, $E352 &lt; AQ$6), 0, 1)+IF(OR($F352 &gt;= AR$6, $G352 &lt; AQ$6), 0, 2)+1)</f>
        <v/>
      </c>
      <c r="AR352" s="71" t="str">
        <f ca="1">INDEX({"","_","-","="},IF(OR($D352 &gt;= AS$6, $E352 &lt; AR$6), 0, 1)+IF(OR($F352 &gt;= AS$6, $G352 &lt; AR$6), 0, 2)+1)</f>
        <v/>
      </c>
      <c r="AS352" s="71" t="str">
        <f ca="1">INDEX({"","_","-","="},IF(OR($D352 &gt;= AT$6, $E352 &lt; AS$6), 0, 1)+IF(OR($F352 &gt;= AT$6, $G352 &lt; AS$6), 0, 2)+1)</f>
        <v/>
      </c>
      <c r="AT352" s="71" t="str">
        <f ca="1">INDEX({"","_","-","="},IF(OR($D352 &gt;= AU$6, $E352 &lt; AT$6), 0, 1)+IF(OR($F352 &gt;= AU$6, $G352 &lt; AT$6), 0, 2)+1)</f>
        <v/>
      </c>
      <c r="AU352" s="71" t="str">
        <f ca="1">INDEX({"","_","-","="},IF(OR($D352 &gt;= AV$6, $E352 &lt; AU$6), 0, 1)+IF(OR($F352 &gt;= AV$6, $G352 &lt; AU$6), 0, 2)+1)</f>
        <v/>
      </c>
      <c r="AV352" s="71" t="str">
        <f ca="1">INDEX({"","_","-","="},IF(OR($D352 &gt;= AW$6, $E352 &lt; AV$6), 0, 1)+IF(OR($F352 &gt;= AW$6, $G352 &lt; AV$6), 0, 2)+1)</f>
        <v/>
      </c>
      <c r="AW352" s="71" t="str">
        <f ca="1">INDEX({"","_","-","="},IF(OR($D352 &gt;= AX$6, $E352 &lt; AW$6), 0, 1)+IF(OR($F352 &gt;= AX$6, $G352 &lt; AW$6), 0, 2)+1)</f>
        <v/>
      </c>
      <c r="AX352" s="71" t="str">
        <f ca="1">INDEX({"","_","-","="},IF(OR($D352 &gt;= AY$6, $E352 &lt; AX$6), 0, 1)+IF(OR($F352 &gt;= AY$6, $G352 &lt; AX$6), 0, 2)+1)</f>
        <v/>
      </c>
      <c r="AY352" s="71" t="str">
        <f ca="1">INDEX({"","_","-","="},IF(OR($D352 &gt;= AZ$6, $E352 &lt; AY$6), 0, 1)+IF(OR($F352 &gt;= AZ$6, $G352 &lt; AY$6), 0, 2)+1)</f>
        <v/>
      </c>
      <c r="AZ352" s="71" t="str">
        <f ca="1">INDEX({"","_","-","="},IF(OR($D352 &gt;= BA$6, $E352 &lt; AZ$6), 0, 1)+IF(OR($F352 &gt;= BA$6, $G352 &lt; AZ$6), 0, 2)+1)</f>
        <v/>
      </c>
      <c r="BA352" s="71" t="str">
        <f ca="1">INDEX({"","_","-","="},IF(OR($D352 &gt;= BB$6, $E352 &lt; BA$6), 0, 1)+IF(OR($F352 &gt;= BB$6, $G352 &lt; BA$6), 0, 2)+1)</f>
        <v/>
      </c>
      <c r="BB352" s="71" t="str">
        <f ca="1">INDEX({"","_","-","="},IF(OR($D352 &gt;= BC$6, $E352 &lt; BB$6), 0, 1)+IF(OR($F352 &gt;= BC$6, $G352 &lt; BB$6), 0, 2)+1)</f>
        <v/>
      </c>
      <c r="BC352" s="71" t="str">
        <f ca="1">INDEX({"","_","-","="},IF(OR($D352 &gt;= BD$6, $E352 &lt; BC$6), 0, 1)+IF(OR($F352 &gt;= BD$6, $G352 &lt; BC$6), 0, 2)+1)</f>
        <v/>
      </c>
      <c r="BD352" s="71" t="str">
        <f ca="1">INDEX({"","_","-","="},IF(OR($D352 &gt;= BE$6, $E352 &lt; BD$6), 0, 1)+IF(OR($F352 &gt;= BE$6, $G352 &lt; BD$6), 0, 2)+1)</f>
        <v/>
      </c>
      <c r="BE352" s="71" t="str">
        <f ca="1">INDEX({"","_","-","="},IF(OR($D352 &gt;= BF$6, $E352 &lt; BE$6), 0, 1)+IF(OR($F352 &gt;= BF$6, $G352 &lt; BE$6), 0, 2)+1)</f>
        <v/>
      </c>
      <c r="BF352" s="71" t="str">
        <f ca="1">INDEX({"","_","-","="},IF(OR($D352 &gt;= BG$6, $E352 &lt; BF$6), 0, 1)+IF(OR($F352 &gt;= BG$6, $G352 &lt; BF$6), 0, 2)+1)</f>
        <v/>
      </c>
      <c r="BG352" s="71" t="str">
        <f ca="1">INDEX({"","_","-","="},IF(OR($D352 &gt;= BH$6, $E352 &lt; BG$6), 0, 1)+IF(OR($F352 &gt;= BH$6, $G352 &lt; BG$6), 0, 2)+1)</f>
        <v/>
      </c>
      <c r="BH352" s="71" t="str">
        <f ca="1">INDEX({"","_","-","="},IF(OR($D352 &gt;= BI$6, $E352 &lt; BH$6), 0, 1)+IF(OR($F352 &gt;= BI$6, $G352 &lt; BH$6), 0, 2)+1)</f>
        <v/>
      </c>
      <c r="BI352" s="71" t="str">
        <f ca="1">INDEX({"","_","-","="},IF(OR($D352 &gt;= BJ$6, $E352 &lt; BI$6), 0, 1)+IF(OR($F352 &gt;= BJ$6, $G352 &lt; BI$6), 0, 2)+1)</f>
        <v/>
      </c>
      <c r="BJ352" s="71" t="str">
        <f ca="1">INDEX({"","_","-","="},IF(OR($D352 &gt;= BK$6, $E352 &lt; BJ$6), 0, 1)+IF(OR($F352 &gt;= BK$6, $G352 &lt; BJ$6), 0, 2)+1)</f>
        <v/>
      </c>
      <c r="BK352" s="71" t="str">
        <f ca="1">INDEX({"","_","-","="},IF(OR($D352 &gt;= BL$6, $E352 &lt; BK$6), 0, 1)+IF(OR($F352 &gt;= BL$6, $G352 &lt; BK$6), 0, 2)+1)</f>
        <v/>
      </c>
      <c r="BL352" s="71" t="str">
        <f ca="1">INDEX({"","_","-","="},IF(OR($D352 &gt;= BM$6, $E352 &lt; BL$6), 0, 1)+IF(OR($F352 &gt;= BM$6, $G352 &lt; BL$6), 0, 2)+1)</f>
        <v/>
      </c>
      <c r="BM352" s="71" t="str">
        <f ca="1">INDEX({"","_","-","="},IF(OR($D352 &gt;= BN$6, $E352 &lt; BM$6), 0, 1)+IF(OR($F352 &gt;= BN$6, $G352 &lt; BM$6), 0, 2)+1)</f>
        <v/>
      </c>
      <c r="BN352" s="71" t="str">
        <f ca="1">INDEX({"","_","-","="},IF(OR($D352 &gt;= BO$6, $E352 &lt; BN$6), 0, 1)+IF(OR($F352 &gt;= BO$6, $G352 &lt; BN$6), 0, 2)+1)</f>
        <v/>
      </c>
      <c r="BO352" s="71" t="str">
        <f ca="1">INDEX({"","_","-","="},IF(OR($D352 &gt;= BP$6, $E352 &lt; BO$6), 0, 1)+IF(OR($F352 &gt;= BP$6, $G352 &lt; BO$6), 0, 2)+1)</f>
        <v/>
      </c>
      <c r="BP352" s="71" t="str">
        <f ca="1">INDEX({"","_","-","="},IF(OR($D352 &gt;= BQ$6, $E352 &lt; BP$6), 0, 1)+IF(OR($F352 &gt;= BQ$6, $G352 &lt; BP$6), 0, 2)+1)</f>
        <v/>
      </c>
      <c r="BQ352" s="71" t="str">
        <f ca="1">INDEX({"","_","-","="},IF(OR($D352 &gt;= BR$6, $E352 &lt; BQ$6), 0, 1)+IF(OR($F352 &gt;= BR$6, $G352 &lt; BQ$6), 0, 2)+1)</f>
        <v/>
      </c>
      <c r="BR352" s="71" t="str">
        <f ca="1">INDEX({"","_","-","="},IF(OR($D352 &gt;= BS$6, $E352 &lt; BR$6), 0, 1)+IF(OR($F352 &gt;= BS$6, $G352 &lt; BR$6), 0, 2)+1)</f>
        <v/>
      </c>
      <c r="BS352" s="71" t="str">
        <f ca="1">INDEX({"","_","-","="},IF(OR($D352 &gt;= BT$6, $E352 &lt; BS$6), 0, 1)+IF(OR($F352 &gt;= BT$6, $G352 &lt; BS$6), 0, 2)+1)</f>
        <v/>
      </c>
      <c r="BT352" s="71" t="str">
        <f ca="1">INDEX({"","_","-","="},IF(OR($D352 &gt;= BU$6, $E352 &lt; BT$6), 0, 1)+IF(OR($F352 &gt;= BU$6, $G352 &lt; BT$6), 0, 2)+1)</f>
        <v/>
      </c>
      <c r="BU352" s="71" t="str">
        <f ca="1">INDEX({"","_","-","="},IF(OR($D352 &gt;= BV$6, $E352 &lt; BU$6), 0, 1)+IF(OR($F352 &gt;= BV$6, $G352 &lt; BU$6), 0, 2)+1)</f>
        <v/>
      </c>
      <c r="BV352" s="71" t="str">
        <f ca="1">INDEX({"","_","-","="},IF(OR($D352 &gt;= BW$6, $E352 &lt; BV$6), 0, 1)+IF(OR($F352 &gt;= BW$6, $G352 &lt; BV$6), 0, 2)+1)</f>
        <v/>
      </c>
      <c r="BW352" s="71" t="str">
        <f ca="1">INDEX({"","_","-","="},IF(OR($D352 &gt;= BX$6, $E352 &lt; BW$6), 0, 1)+IF(OR($F352 &gt;= BX$6, $G352 &lt; BW$6), 0, 2)+1)</f>
        <v/>
      </c>
      <c r="BX352" s="71" t="str">
        <f ca="1">INDEX({"","_","-","="},IF(OR($D352 &gt;= BY$6, $E352 &lt; BX$6), 0, 1)+IF(OR($F352 &gt;= BY$6, $G352 &lt; BX$6), 0, 2)+1)</f>
        <v/>
      </c>
      <c r="BY352" s="71" t="str">
        <f ca="1">INDEX({"","_","-","="},IF(OR($D352 &gt;= BZ$6, $E352 &lt; BY$6), 0, 1)+IF(OR($F352 &gt;= BZ$6, $G352 &lt; BY$6), 0, 2)+1)</f>
        <v/>
      </c>
      <c r="BZ352" s="71" t="str">
        <f ca="1">INDEX({"","_","-","="},IF(OR($D352 &gt;= CA$6, $E352 &lt; BZ$6), 0, 1)+IF(OR($F352 &gt;= CA$6, $G352 &lt; BZ$6), 0, 2)+1)</f>
        <v/>
      </c>
      <c r="CA352" s="71" t="str">
        <f ca="1">INDEX({"","_","-","="},IF(OR($D352 &gt;= CB$6, $E352 &lt; CA$6), 0, 1)+IF(OR($F352 &gt;= CB$6, $G352 &lt; CA$6), 0, 2)+1)</f>
        <v/>
      </c>
      <c r="CB352" s="71" t="str">
        <f ca="1">INDEX({"","_","-","="},IF(OR($D352 &gt;= CC$6, $E352 &lt; CB$6), 0, 1)+IF(OR($F352 &gt;= CC$6, $G352 &lt; CB$6), 0, 2)+1)</f>
        <v/>
      </c>
      <c r="CC352" s="71" t="str">
        <f ca="1">INDEX({"","_","-","="},IF(OR($D352 &gt;= CD$6, $E352 &lt; CC$6), 0, 1)+IF(OR($F352 &gt;= CD$6, $G352 &lt; CC$6), 0, 2)+1)</f>
        <v/>
      </c>
      <c r="CD352" s="71" t="str">
        <f ca="1">INDEX({"","_","-","="},IF(OR($D352 &gt;= CE$6, $E352 &lt; CD$6), 0, 1)+IF(OR($F352 &gt;= CE$6, $G352 &lt; CD$6), 0, 2)+1)</f>
        <v/>
      </c>
    </row>
    <row r="353" spans="1:82">
      <c r="A353" s="8" t="str">
        <f ca="1">IF('临-进度'!N348,'临-进度'!$A348,"")</f>
        <v/>
      </c>
      <c r="B353" s="8" t="str">
        <f ca="1">IF('临-进度'!N348,'临-进度'!$B348,"")</f>
        <v/>
      </c>
      <c r="C353" s="8" t="str">
        <f ca="1">IF('临-进度'!N348,'临-进度'!$F348,"")</f>
        <v/>
      </c>
      <c r="D353" s="42" t="str">
        <f ca="1">IF('临-进度'!$N348,'临-进度'!$J348,"")</f>
        <v/>
      </c>
      <c r="E353" s="42" t="str">
        <f ca="1">IF('临-进度'!$N348,'临-进度'!$AF348,"")</f>
        <v/>
      </c>
      <c r="F353" s="42" t="str">
        <f ca="1">IF('临-进度'!$N348,'临-进度'!$K348,"")</f>
        <v/>
      </c>
      <c r="G353" s="76" t="str">
        <f ca="1">IF('临-进度'!$N348,'临-进度'!$AG348,"")</f>
        <v/>
      </c>
      <c r="H353" s="71" t="str">
        <f ca="1">INDEX({"","_","-","="},IF(OR($D353 &gt;= I$6, $E353 &lt; H$6), 0, 1)+IF(OR($F353 &gt;= I$6, $G353 &lt; H$6), 0, 2)+1)</f>
        <v/>
      </c>
      <c r="I353" s="71" t="str">
        <f ca="1">INDEX({"","_","-","="},IF(OR($D353 &gt;= J$6, $E353 &lt; I$6), 0, 1)+IF(OR($F353 &gt;= J$6, $G353 &lt; I$6), 0, 2)+1)</f>
        <v/>
      </c>
      <c r="J353" s="71" t="str">
        <f ca="1">INDEX({"","_","-","="},IF(OR($D353 &gt;= K$6, $E353 &lt; J$6), 0, 1)+IF(OR($F353 &gt;= K$6, $G353 &lt; J$6), 0, 2)+1)</f>
        <v/>
      </c>
      <c r="K353" s="71" t="str">
        <f ca="1">INDEX({"","_","-","="},IF(OR($D353 &gt;= L$6, $E353 &lt; K$6), 0, 1)+IF(OR($F353 &gt;= L$6, $G353 &lt; K$6), 0, 2)+1)</f>
        <v/>
      </c>
      <c r="L353" s="71" t="str">
        <f ca="1">INDEX({"","_","-","="},IF(OR($D353 &gt;= M$6, $E353 &lt; L$6), 0, 1)+IF(OR($F353 &gt;= M$6, $G353 &lt; L$6), 0, 2)+1)</f>
        <v/>
      </c>
      <c r="M353" s="71" t="str">
        <f ca="1">INDEX({"","_","-","="},IF(OR($D353 &gt;= N$6, $E353 &lt; M$6), 0, 1)+IF(OR($F353 &gt;= N$6, $G353 &lt; M$6), 0, 2)+1)</f>
        <v/>
      </c>
      <c r="N353" s="71" t="str">
        <f ca="1">INDEX({"","_","-","="},IF(OR($D353 &gt;= O$6, $E353 &lt; N$6), 0, 1)+IF(OR($F353 &gt;= O$6, $G353 &lt; N$6), 0, 2)+1)</f>
        <v/>
      </c>
      <c r="O353" s="71" t="str">
        <f ca="1">INDEX({"","_","-","="},IF(OR($D353 &gt;= P$6, $E353 &lt; O$6), 0, 1)+IF(OR($F353 &gt;= P$6, $G353 &lt; O$6), 0, 2)+1)</f>
        <v/>
      </c>
      <c r="P353" s="71" t="str">
        <f ca="1">INDEX({"","_","-","="},IF(OR($D353 &gt;= Q$6, $E353 &lt; P$6), 0, 1)+IF(OR($F353 &gt;= Q$6, $G353 &lt; P$6), 0, 2)+1)</f>
        <v/>
      </c>
      <c r="Q353" s="71" t="str">
        <f ca="1">INDEX({"","_","-","="},IF(OR($D353 &gt;= R$6, $E353 &lt; Q$6), 0, 1)+IF(OR($F353 &gt;= R$6, $G353 &lt; Q$6), 0, 2)+1)</f>
        <v/>
      </c>
      <c r="R353" s="71" t="str">
        <f ca="1">INDEX({"","_","-","="},IF(OR($D353 &gt;= S$6, $E353 &lt; R$6), 0, 1)+IF(OR($F353 &gt;= S$6, $G353 &lt; R$6), 0, 2)+1)</f>
        <v/>
      </c>
      <c r="S353" s="71" t="str">
        <f ca="1">INDEX({"","_","-","="},IF(OR($D353 &gt;= T$6, $E353 &lt; S$6), 0, 1)+IF(OR($F353 &gt;= T$6, $G353 &lt; S$6), 0, 2)+1)</f>
        <v/>
      </c>
      <c r="T353" s="71" t="str">
        <f ca="1">INDEX({"","_","-","="},IF(OR($D353 &gt;= U$6, $E353 &lt; T$6), 0, 1)+IF(OR($F353 &gt;= U$6, $G353 &lt; T$6), 0, 2)+1)</f>
        <v/>
      </c>
      <c r="U353" s="71" t="str">
        <f ca="1">INDEX({"","_","-","="},IF(OR($D353 &gt;= V$6, $E353 &lt; U$6), 0, 1)+IF(OR($F353 &gt;= V$6, $G353 &lt; U$6), 0, 2)+1)</f>
        <v/>
      </c>
      <c r="V353" s="71" t="str">
        <f ca="1">INDEX({"","_","-","="},IF(OR($D353 &gt;= W$6, $E353 &lt; V$6), 0, 1)+IF(OR($F353 &gt;= W$6, $G353 &lt; V$6), 0, 2)+1)</f>
        <v/>
      </c>
      <c r="W353" s="71" t="str">
        <f ca="1">INDEX({"","_","-","="},IF(OR($D353 &gt;= X$6, $E353 &lt; W$6), 0, 1)+IF(OR($F353 &gt;= X$6, $G353 &lt; W$6), 0, 2)+1)</f>
        <v/>
      </c>
      <c r="X353" s="71" t="str">
        <f ca="1">INDEX({"","_","-","="},IF(OR($D353 &gt;= Y$6, $E353 &lt; X$6), 0, 1)+IF(OR($F353 &gt;= Y$6, $G353 &lt; X$6), 0, 2)+1)</f>
        <v/>
      </c>
      <c r="Y353" s="71" t="str">
        <f ca="1">INDEX({"","_","-","="},IF(OR($D353 &gt;= Z$6, $E353 &lt; Y$6), 0, 1)+IF(OR($F353 &gt;= Z$6, $G353 &lt; Y$6), 0, 2)+1)</f>
        <v/>
      </c>
      <c r="Z353" s="71" t="str">
        <f ca="1">INDEX({"","_","-","="},IF(OR($D353 &gt;= AA$6, $E353 &lt; Z$6), 0, 1)+IF(OR($F353 &gt;= AA$6, $G353 &lt; Z$6), 0, 2)+1)</f>
        <v/>
      </c>
      <c r="AA353" s="71" t="str">
        <f ca="1">INDEX({"","_","-","="},IF(OR($D353 &gt;= AB$6, $E353 &lt; AA$6), 0, 1)+IF(OR($F353 &gt;= AB$6, $G353 &lt; AA$6), 0, 2)+1)</f>
        <v/>
      </c>
      <c r="AB353" s="71" t="str">
        <f ca="1">INDEX({"","_","-","="},IF(OR($D353 &gt;= AC$6, $E353 &lt; AB$6), 0, 1)+IF(OR($F353 &gt;= AC$6, $G353 &lt; AB$6), 0, 2)+1)</f>
        <v/>
      </c>
      <c r="AC353" s="71" t="str">
        <f ca="1">INDEX({"","_","-","="},IF(OR($D353 &gt;= AD$6, $E353 &lt; AC$6), 0, 1)+IF(OR($F353 &gt;= AD$6, $G353 &lt; AC$6), 0, 2)+1)</f>
        <v/>
      </c>
      <c r="AD353" s="71" t="str">
        <f ca="1">INDEX({"","_","-","="},IF(OR($D353 &gt;= AE$6, $E353 &lt; AD$6), 0, 1)+IF(OR($F353 &gt;= AE$6, $G353 &lt; AD$6), 0, 2)+1)</f>
        <v/>
      </c>
      <c r="AE353" s="71" t="str">
        <f ca="1">INDEX({"","_","-","="},IF(OR($D353 &gt;= AF$6, $E353 &lt; AE$6), 0, 1)+IF(OR($F353 &gt;= AF$6, $G353 &lt; AE$6), 0, 2)+1)</f>
        <v/>
      </c>
      <c r="AF353" s="71" t="str">
        <f ca="1">INDEX({"","_","-","="},IF(OR($D353 &gt;= AG$6, $E353 &lt; AF$6), 0, 1)+IF(OR($F353 &gt;= AG$6, $G353 &lt; AF$6), 0, 2)+1)</f>
        <v/>
      </c>
      <c r="AG353" s="71" t="str">
        <f ca="1">INDEX({"","_","-","="},IF(OR($D353 &gt;= AH$6, $E353 &lt; AG$6), 0, 1)+IF(OR($F353 &gt;= AH$6, $G353 &lt; AG$6), 0, 2)+1)</f>
        <v/>
      </c>
      <c r="AH353" s="71" t="str">
        <f ca="1">INDEX({"","_","-","="},IF(OR($D353 &gt;= AI$6, $E353 &lt; AH$6), 0, 1)+IF(OR($F353 &gt;= AI$6, $G353 &lt; AH$6), 0, 2)+1)</f>
        <v/>
      </c>
      <c r="AI353" s="71" t="str">
        <f ca="1">INDEX({"","_","-","="},IF(OR($D353 &gt;= AJ$6, $E353 &lt; AI$6), 0, 1)+IF(OR($F353 &gt;= AJ$6, $G353 &lt; AI$6), 0, 2)+1)</f>
        <v/>
      </c>
      <c r="AJ353" s="71" t="str">
        <f ca="1">INDEX({"","_","-","="},IF(OR($D353 &gt;= AK$6, $E353 &lt; AJ$6), 0, 1)+IF(OR($F353 &gt;= AK$6, $G353 &lt; AJ$6), 0, 2)+1)</f>
        <v/>
      </c>
      <c r="AK353" s="71" t="str">
        <f ca="1">INDEX({"","_","-","="},IF(OR($D353 &gt;= AL$6, $E353 &lt; AK$6), 0, 1)+IF(OR($F353 &gt;= AL$6, $G353 &lt; AK$6), 0, 2)+1)</f>
        <v/>
      </c>
      <c r="AL353" s="71" t="str">
        <f ca="1">INDEX({"","_","-","="},IF(OR($D353 &gt;= AM$6, $E353 &lt; AL$6), 0, 1)+IF(OR($F353 &gt;= AM$6, $G353 &lt; AL$6), 0, 2)+1)</f>
        <v/>
      </c>
      <c r="AM353" s="71" t="str">
        <f ca="1">INDEX({"","_","-","="},IF(OR($D353 &gt;= AN$6, $E353 &lt; AM$6), 0, 1)+IF(OR($F353 &gt;= AN$6, $G353 &lt; AM$6), 0, 2)+1)</f>
        <v/>
      </c>
      <c r="AN353" s="71" t="str">
        <f ca="1">INDEX({"","_","-","="},IF(OR($D353 &gt;= AO$6, $E353 &lt; AN$6), 0, 1)+IF(OR($F353 &gt;= AO$6, $G353 &lt; AN$6), 0, 2)+1)</f>
        <v/>
      </c>
      <c r="AO353" s="71" t="str">
        <f ca="1">INDEX({"","_","-","="},IF(OR($D353 &gt;= AP$6, $E353 &lt; AO$6), 0, 1)+IF(OR($F353 &gt;= AP$6, $G353 &lt; AO$6), 0, 2)+1)</f>
        <v/>
      </c>
      <c r="AP353" s="71" t="str">
        <f ca="1">INDEX({"","_","-","="},IF(OR($D353 &gt;= AQ$6, $E353 &lt; AP$6), 0, 1)+IF(OR($F353 &gt;= AQ$6, $G353 &lt; AP$6), 0, 2)+1)</f>
        <v/>
      </c>
      <c r="AQ353" s="71" t="str">
        <f ca="1">INDEX({"","_","-","="},IF(OR($D353 &gt;= AR$6, $E353 &lt; AQ$6), 0, 1)+IF(OR($F353 &gt;= AR$6, $G353 &lt; AQ$6), 0, 2)+1)</f>
        <v/>
      </c>
      <c r="AR353" s="71" t="str">
        <f ca="1">INDEX({"","_","-","="},IF(OR($D353 &gt;= AS$6, $E353 &lt; AR$6), 0, 1)+IF(OR($F353 &gt;= AS$6, $G353 &lt; AR$6), 0, 2)+1)</f>
        <v/>
      </c>
      <c r="AS353" s="71" t="str">
        <f ca="1">INDEX({"","_","-","="},IF(OR($D353 &gt;= AT$6, $E353 &lt; AS$6), 0, 1)+IF(OR($F353 &gt;= AT$6, $G353 &lt; AS$6), 0, 2)+1)</f>
        <v/>
      </c>
      <c r="AT353" s="71" t="str">
        <f ca="1">INDEX({"","_","-","="},IF(OR($D353 &gt;= AU$6, $E353 &lt; AT$6), 0, 1)+IF(OR($F353 &gt;= AU$6, $G353 &lt; AT$6), 0, 2)+1)</f>
        <v/>
      </c>
      <c r="AU353" s="71" t="str">
        <f ca="1">INDEX({"","_","-","="},IF(OR($D353 &gt;= AV$6, $E353 &lt; AU$6), 0, 1)+IF(OR($F353 &gt;= AV$6, $G353 &lt; AU$6), 0, 2)+1)</f>
        <v/>
      </c>
      <c r="AV353" s="71" t="str">
        <f ca="1">INDEX({"","_","-","="},IF(OR($D353 &gt;= AW$6, $E353 &lt; AV$6), 0, 1)+IF(OR($F353 &gt;= AW$6, $G353 &lt; AV$6), 0, 2)+1)</f>
        <v/>
      </c>
      <c r="AW353" s="71" t="str">
        <f ca="1">INDEX({"","_","-","="},IF(OR($D353 &gt;= AX$6, $E353 &lt; AW$6), 0, 1)+IF(OR($F353 &gt;= AX$6, $G353 &lt; AW$6), 0, 2)+1)</f>
        <v/>
      </c>
      <c r="AX353" s="71" t="str">
        <f ca="1">INDEX({"","_","-","="},IF(OR($D353 &gt;= AY$6, $E353 &lt; AX$6), 0, 1)+IF(OR($F353 &gt;= AY$6, $G353 &lt; AX$6), 0, 2)+1)</f>
        <v/>
      </c>
      <c r="AY353" s="71" t="str">
        <f ca="1">INDEX({"","_","-","="},IF(OR($D353 &gt;= AZ$6, $E353 &lt; AY$6), 0, 1)+IF(OR($F353 &gt;= AZ$6, $G353 &lt; AY$6), 0, 2)+1)</f>
        <v/>
      </c>
      <c r="AZ353" s="71" t="str">
        <f ca="1">INDEX({"","_","-","="},IF(OR($D353 &gt;= BA$6, $E353 &lt; AZ$6), 0, 1)+IF(OR($F353 &gt;= BA$6, $G353 &lt; AZ$6), 0, 2)+1)</f>
        <v/>
      </c>
      <c r="BA353" s="71" t="str">
        <f ca="1">INDEX({"","_","-","="},IF(OR($D353 &gt;= BB$6, $E353 &lt; BA$6), 0, 1)+IF(OR($F353 &gt;= BB$6, $G353 &lt; BA$6), 0, 2)+1)</f>
        <v/>
      </c>
      <c r="BB353" s="71" t="str">
        <f ca="1">INDEX({"","_","-","="},IF(OR($D353 &gt;= BC$6, $E353 &lt; BB$6), 0, 1)+IF(OR($F353 &gt;= BC$6, $G353 &lt; BB$6), 0, 2)+1)</f>
        <v/>
      </c>
      <c r="BC353" s="71" t="str">
        <f ca="1">INDEX({"","_","-","="},IF(OR($D353 &gt;= BD$6, $E353 &lt; BC$6), 0, 1)+IF(OR($F353 &gt;= BD$6, $G353 &lt; BC$6), 0, 2)+1)</f>
        <v/>
      </c>
      <c r="BD353" s="71" t="str">
        <f ca="1">INDEX({"","_","-","="},IF(OR($D353 &gt;= BE$6, $E353 &lt; BD$6), 0, 1)+IF(OR($F353 &gt;= BE$6, $G353 &lt; BD$6), 0, 2)+1)</f>
        <v/>
      </c>
      <c r="BE353" s="71" t="str">
        <f ca="1">INDEX({"","_","-","="},IF(OR($D353 &gt;= BF$6, $E353 &lt; BE$6), 0, 1)+IF(OR($F353 &gt;= BF$6, $G353 &lt; BE$6), 0, 2)+1)</f>
        <v/>
      </c>
      <c r="BF353" s="71" t="str">
        <f ca="1">INDEX({"","_","-","="},IF(OR($D353 &gt;= BG$6, $E353 &lt; BF$6), 0, 1)+IF(OR($F353 &gt;= BG$6, $G353 &lt; BF$6), 0, 2)+1)</f>
        <v/>
      </c>
      <c r="BG353" s="71" t="str">
        <f ca="1">INDEX({"","_","-","="},IF(OR($D353 &gt;= BH$6, $E353 &lt; BG$6), 0, 1)+IF(OR($F353 &gt;= BH$6, $G353 &lt; BG$6), 0, 2)+1)</f>
        <v/>
      </c>
      <c r="BH353" s="71" t="str">
        <f ca="1">INDEX({"","_","-","="},IF(OR($D353 &gt;= BI$6, $E353 &lt; BH$6), 0, 1)+IF(OR($F353 &gt;= BI$6, $G353 &lt; BH$6), 0, 2)+1)</f>
        <v/>
      </c>
      <c r="BI353" s="71" t="str">
        <f ca="1">INDEX({"","_","-","="},IF(OR($D353 &gt;= BJ$6, $E353 &lt; BI$6), 0, 1)+IF(OR($F353 &gt;= BJ$6, $G353 &lt; BI$6), 0, 2)+1)</f>
        <v/>
      </c>
      <c r="BJ353" s="71" t="str">
        <f ca="1">INDEX({"","_","-","="},IF(OR($D353 &gt;= BK$6, $E353 &lt; BJ$6), 0, 1)+IF(OR($F353 &gt;= BK$6, $G353 &lt; BJ$6), 0, 2)+1)</f>
        <v/>
      </c>
      <c r="BK353" s="71" t="str">
        <f ca="1">INDEX({"","_","-","="},IF(OR($D353 &gt;= BL$6, $E353 &lt; BK$6), 0, 1)+IF(OR($F353 &gt;= BL$6, $G353 &lt; BK$6), 0, 2)+1)</f>
        <v/>
      </c>
      <c r="BL353" s="71" t="str">
        <f ca="1">INDEX({"","_","-","="},IF(OR($D353 &gt;= BM$6, $E353 &lt; BL$6), 0, 1)+IF(OR($F353 &gt;= BM$6, $G353 &lt; BL$6), 0, 2)+1)</f>
        <v/>
      </c>
      <c r="BM353" s="71" t="str">
        <f ca="1">INDEX({"","_","-","="},IF(OR($D353 &gt;= BN$6, $E353 &lt; BM$6), 0, 1)+IF(OR($F353 &gt;= BN$6, $G353 &lt; BM$6), 0, 2)+1)</f>
        <v/>
      </c>
      <c r="BN353" s="71" t="str">
        <f ca="1">INDEX({"","_","-","="},IF(OR($D353 &gt;= BO$6, $E353 &lt; BN$6), 0, 1)+IF(OR($F353 &gt;= BO$6, $G353 &lt; BN$6), 0, 2)+1)</f>
        <v/>
      </c>
      <c r="BO353" s="71" t="str">
        <f ca="1">INDEX({"","_","-","="},IF(OR($D353 &gt;= BP$6, $E353 &lt; BO$6), 0, 1)+IF(OR($F353 &gt;= BP$6, $G353 &lt; BO$6), 0, 2)+1)</f>
        <v/>
      </c>
      <c r="BP353" s="71" t="str">
        <f ca="1">INDEX({"","_","-","="},IF(OR($D353 &gt;= BQ$6, $E353 &lt; BP$6), 0, 1)+IF(OR($F353 &gt;= BQ$6, $G353 &lt; BP$6), 0, 2)+1)</f>
        <v/>
      </c>
      <c r="BQ353" s="71" t="str">
        <f ca="1">INDEX({"","_","-","="},IF(OR($D353 &gt;= BR$6, $E353 &lt; BQ$6), 0, 1)+IF(OR($F353 &gt;= BR$6, $G353 &lt; BQ$6), 0, 2)+1)</f>
        <v/>
      </c>
      <c r="BR353" s="71" t="str">
        <f ca="1">INDEX({"","_","-","="},IF(OR($D353 &gt;= BS$6, $E353 &lt; BR$6), 0, 1)+IF(OR($F353 &gt;= BS$6, $G353 &lt; BR$6), 0, 2)+1)</f>
        <v/>
      </c>
      <c r="BS353" s="71" t="str">
        <f ca="1">INDEX({"","_","-","="},IF(OR($D353 &gt;= BT$6, $E353 &lt; BS$6), 0, 1)+IF(OR($F353 &gt;= BT$6, $G353 &lt; BS$6), 0, 2)+1)</f>
        <v/>
      </c>
      <c r="BT353" s="71" t="str">
        <f ca="1">INDEX({"","_","-","="},IF(OR($D353 &gt;= BU$6, $E353 &lt; BT$6), 0, 1)+IF(OR($F353 &gt;= BU$6, $G353 &lt; BT$6), 0, 2)+1)</f>
        <v/>
      </c>
      <c r="BU353" s="71" t="str">
        <f ca="1">INDEX({"","_","-","="},IF(OR($D353 &gt;= BV$6, $E353 &lt; BU$6), 0, 1)+IF(OR($F353 &gt;= BV$6, $G353 &lt; BU$6), 0, 2)+1)</f>
        <v/>
      </c>
      <c r="BV353" s="71" t="str">
        <f ca="1">INDEX({"","_","-","="},IF(OR($D353 &gt;= BW$6, $E353 &lt; BV$6), 0, 1)+IF(OR($F353 &gt;= BW$6, $G353 &lt; BV$6), 0, 2)+1)</f>
        <v/>
      </c>
      <c r="BW353" s="71" t="str">
        <f ca="1">INDEX({"","_","-","="},IF(OR($D353 &gt;= BX$6, $E353 &lt; BW$6), 0, 1)+IF(OR($F353 &gt;= BX$6, $G353 &lt; BW$6), 0, 2)+1)</f>
        <v/>
      </c>
      <c r="BX353" s="71" t="str">
        <f ca="1">INDEX({"","_","-","="},IF(OR($D353 &gt;= BY$6, $E353 &lt; BX$6), 0, 1)+IF(OR($F353 &gt;= BY$6, $G353 &lt; BX$6), 0, 2)+1)</f>
        <v/>
      </c>
      <c r="BY353" s="71" t="str">
        <f ca="1">INDEX({"","_","-","="},IF(OR($D353 &gt;= BZ$6, $E353 &lt; BY$6), 0, 1)+IF(OR($F353 &gt;= BZ$6, $G353 &lt; BY$6), 0, 2)+1)</f>
        <v/>
      </c>
      <c r="BZ353" s="71" t="str">
        <f ca="1">INDEX({"","_","-","="},IF(OR($D353 &gt;= CA$6, $E353 &lt; BZ$6), 0, 1)+IF(OR($F353 &gt;= CA$6, $G353 &lt; BZ$6), 0, 2)+1)</f>
        <v/>
      </c>
      <c r="CA353" s="71" t="str">
        <f ca="1">INDEX({"","_","-","="},IF(OR($D353 &gt;= CB$6, $E353 &lt; CA$6), 0, 1)+IF(OR($F353 &gt;= CB$6, $G353 &lt; CA$6), 0, 2)+1)</f>
        <v/>
      </c>
      <c r="CB353" s="71" t="str">
        <f ca="1">INDEX({"","_","-","="},IF(OR($D353 &gt;= CC$6, $E353 &lt; CB$6), 0, 1)+IF(OR($F353 &gt;= CC$6, $G353 &lt; CB$6), 0, 2)+1)</f>
        <v/>
      </c>
      <c r="CC353" s="71" t="str">
        <f ca="1">INDEX({"","_","-","="},IF(OR($D353 &gt;= CD$6, $E353 &lt; CC$6), 0, 1)+IF(OR($F353 &gt;= CD$6, $G353 &lt; CC$6), 0, 2)+1)</f>
        <v/>
      </c>
      <c r="CD353" s="71" t="str">
        <f ca="1">INDEX({"","_","-","="},IF(OR($D353 &gt;= CE$6, $E353 &lt; CD$6), 0, 1)+IF(OR($F353 &gt;= CE$6, $G353 &lt; CD$6), 0, 2)+1)</f>
        <v/>
      </c>
    </row>
    <row r="354" spans="1:82">
      <c r="A354" s="8" t="str">
        <f ca="1">IF('临-进度'!N349,'临-进度'!$A349,"")</f>
        <v/>
      </c>
      <c r="B354" s="8" t="str">
        <f ca="1">IF('临-进度'!N349,'临-进度'!$B349,"")</f>
        <v/>
      </c>
      <c r="C354" s="8" t="str">
        <f ca="1">IF('临-进度'!N349,'临-进度'!$F349,"")</f>
        <v/>
      </c>
      <c r="D354" s="42" t="str">
        <f ca="1">IF('临-进度'!$N349,'临-进度'!$J349,"")</f>
        <v/>
      </c>
      <c r="E354" s="42" t="str">
        <f ca="1">IF('临-进度'!$N349,'临-进度'!$AF349,"")</f>
        <v/>
      </c>
      <c r="F354" s="42" t="str">
        <f ca="1">IF('临-进度'!$N349,'临-进度'!$K349,"")</f>
        <v/>
      </c>
      <c r="G354" s="76" t="str">
        <f ca="1">IF('临-进度'!$N349,'临-进度'!$AG349,"")</f>
        <v/>
      </c>
      <c r="H354" s="71" t="str">
        <f ca="1">INDEX({"","_","-","="},IF(OR($D354 &gt;= I$6, $E354 &lt; H$6), 0, 1)+IF(OR($F354 &gt;= I$6, $G354 &lt; H$6), 0, 2)+1)</f>
        <v/>
      </c>
      <c r="I354" s="71" t="str">
        <f ca="1">INDEX({"","_","-","="},IF(OR($D354 &gt;= J$6, $E354 &lt; I$6), 0, 1)+IF(OR($F354 &gt;= J$6, $G354 &lt; I$6), 0, 2)+1)</f>
        <v/>
      </c>
      <c r="J354" s="71" t="str">
        <f ca="1">INDEX({"","_","-","="},IF(OR($D354 &gt;= K$6, $E354 &lt; J$6), 0, 1)+IF(OR($F354 &gt;= K$6, $G354 &lt; J$6), 0, 2)+1)</f>
        <v/>
      </c>
      <c r="K354" s="71" t="str">
        <f ca="1">INDEX({"","_","-","="},IF(OR($D354 &gt;= L$6, $E354 &lt; K$6), 0, 1)+IF(OR($F354 &gt;= L$6, $G354 &lt; K$6), 0, 2)+1)</f>
        <v/>
      </c>
      <c r="L354" s="71" t="str">
        <f ca="1">INDEX({"","_","-","="},IF(OR($D354 &gt;= M$6, $E354 &lt; L$6), 0, 1)+IF(OR($F354 &gt;= M$6, $G354 &lt; L$6), 0, 2)+1)</f>
        <v/>
      </c>
      <c r="M354" s="71" t="str">
        <f ca="1">INDEX({"","_","-","="},IF(OR($D354 &gt;= N$6, $E354 &lt; M$6), 0, 1)+IF(OR($F354 &gt;= N$6, $G354 &lt; M$6), 0, 2)+1)</f>
        <v/>
      </c>
      <c r="N354" s="71" t="str">
        <f ca="1">INDEX({"","_","-","="},IF(OR($D354 &gt;= O$6, $E354 &lt; N$6), 0, 1)+IF(OR($F354 &gt;= O$6, $G354 &lt; N$6), 0, 2)+1)</f>
        <v/>
      </c>
      <c r="O354" s="71" t="str">
        <f ca="1">INDEX({"","_","-","="},IF(OR($D354 &gt;= P$6, $E354 &lt; O$6), 0, 1)+IF(OR($F354 &gt;= P$6, $G354 &lt; O$6), 0, 2)+1)</f>
        <v/>
      </c>
      <c r="P354" s="71" t="str">
        <f ca="1">INDEX({"","_","-","="},IF(OR($D354 &gt;= Q$6, $E354 &lt; P$6), 0, 1)+IF(OR($F354 &gt;= Q$6, $G354 &lt; P$6), 0, 2)+1)</f>
        <v/>
      </c>
      <c r="Q354" s="71" t="str">
        <f ca="1">INDEX({"","_","-","="},IF(OR($D354 &gt;= R$6, $E354 &lt; Q$6), 0, 1)+IF(OR($F354 &gt;= R$6, $G354 &lt; Q$6), 0, 2)+1)</f>
        <v/>
      </c>
      <c r="R354" s="71" t="str">
        <f ca="1">INDEX({"","_","-","="},IF(OR($D354 &gt;= S$6, $E354 &lt; R$6), 0, 1)+IF(OR($F354 &gt;= S$6, $G354 &lt; R$6), 0, 2)+1)</f>
        <v/>
      </c>
      <c r="S354" s="71" t="str">
        <f ca="1">INDEX({"","_","-","="},IF(OR($D354 &gt;= T$6, $E354 &lt; S$6), 0, 1)+IF(OR($F354 &gt;= T$6, $G354 &lt; S$6), 0, 2)+1)</f>
        <v/>
      </c>
      <c r="T354" s="71" t="str">
        <f ca="1">INDEX({"","_","-","="},IF(OR($D354 &gt;= U$6, $E354 &lt; T$6), 0, 1)+IF(OR($F354 &gt;= U$6, $G354 &lt; T$6), 0, 2)+1)</f>
        <v/>
      </c>
      <c r="U354" s="71" t="str">
        <f ca="1">INDEX({"","_","-","="},IF(OR($D354 &gt;= V$6, $E354 &lt; U$6), 0, 1)+IF(OR($F354 &gt;= V$6, $G354 &lt; U$6), 0, 2)+1)</f>
        <v/>
      </c>
      <c r="V354" s="71" t="str">
        <f ca="1">INDEX({"","_","-","="},IF(OR($D354 &gt;= W$6, $E354 &lt; V$6), 0, 1)+IF(OR($F354 &gt;= W$6, $G354 &lt; V$6), 0, 2)+1)</f>
        <v/>
      </c>
      <c r="W354" s="71" t="str">
        <f ca="1">INDEX({"","_","-","="},IF(OR($D354 &gt;= X$6, $E354 &lt; W$6), 0, 1)+IF(OR($F354 &gt;= X$6, $G354 &lt; W$6), 0, 2)+1)</f>
        <v/>
      </c>
      <c r="X354" s="71" t="str">
        <f ca="1">INDEX({"","_","-","="},IF(OR($D354 &gt;= Y$6, $E354 &lt; X$6), 0, 1)+IF(OR($F354 &gt;= Y$6, $G354 &lt; X$6), 0, 2)+1)</f>
        <v/>
      </c>
      <c r="Y354" s="71" t="str">
        <f ca="1">INDEX({"","_","-","="},IF(OR($D354 &gt;= Z$6, $E354 &lt; Y$6), 0, 1)+IF(OR($F354 &gt;= Z$6, $G354 &lt; Y$6), 0, 2)+1)</f>
        <v/>
      </c>
      <c r="Z354" s="71" t="str">
        <f ca="1">INDEX({"","_","-","="},IF(OR($D354 &gt;= AA$6, $E354 &lt; Z$6), 0, 1)+IF(OR($F354 &gt;= AA$6, $G354 &lt; Z$6), 0, 2)+1)</f>
        <v/>
      </c>
      <c r="AA354" s="71" t="str">
        <f ca="1">INDEX({"","_","-","="},IF(OR($D354 &gt;= AB$6, $E354 &lt; AA$6), 0, 1)+IF(OR($F354 &gt;= AB$6, $G354 &lt; AA$6), 0, 2)+1)</f>
        <v/>
      </c>
      <c r="AB354" s="71" t="str">
        <f ca="1">INDEX({"","_","-","="},IF(OR($D354 &gt;= AC$6, $E354 &lt; AB$6), 0, 1)+IF(OR($F354 &gt;= AC$6, $G354 &lt; AB$6), 0, 2)+1)</f>
        <v/>
      </c>
      <c r="AC354" s="71" t="str">
        <f ca="1">INDEX({"","_","-","="},IF(OR($D354 &gt;= AD$6, $E354 &lt; AC$6), 0, 1)+IF(OR($F354 &gt;= AD$6, $G354 &lt; AC$6), 0, 2)+1)</f>
        <v/>
      </c>
      <c r="AD354" s="71" t="str">
        <f ca="1">INDEX({"","_","-","="},IF(OR($D354 &gt;= AE$6, $E354 &lt; AD$6), 0, 1)+IF(OR($F354 &gt;= AE$6, $G354 &lt; AD$6), 0, 2)+1)</f>
        <v/>
      </c>
      <c r="AE354" s="71" t="str">
        <f ca="1">INDEX({"","_","-","="},IF(OR($D354 &gt;= AF$6, $E354 &lt; AE$6), 0, 1)+IF(OR($F354 &gt;= AF$6, $G354 &lt; AE$6), 0, 2)+1)</f>
        <v/>
      </c>
      <c r="AF354" s="71" t="str">
        <f ca="1">INDEX({"","_","-","="},IF(OR($D354 &gt;= AG$6, $E354 &lt; AF$6), 0, 1)+IF(OR($F354 &gt;= AG$6, $G354 &lt; AF$6), 0, 2)+1)</f>
        <v/>
      </c>
      <c r="AG354" s="71" t="str">
        <f ca="1">INDEX({"","_","-","="},IF(OR($D354 &gt;= AH$6, $E354 &lt; AG$6), 0, 1)+IF(OR($F354 &gt;= AH$6, $G354 &lt; AG$6), 0, 2)+1)</f>
        <v/>
      </c>
      <c r="AH354" s="71" t="str">
        <f ca="1">INDEX({"","_","-","="},IF(OR($D354 &gt;= AI$6, $E354 &lt; AH$6), 0, 1)+IF(OR($F354 &gt;= AI$6, $G354 &lt; AH$6), 0, 2)+1)</f>
        <v/>
      </c>
      <c r="AI354" s="71" t="str">
        <f ca="1">INDEX({"","_","-","="},IF(OR($D354 &gt;= AJ$6, $E354 &lt; AI$6), 0, 1)+IF(OR($F354 &gt;= AJ$6, $G354 &lt; AI$6), 0, 2)+1)</f>
        <v/>
      </c>
      <c r="AJ354" s="71" t="str">
        <f ca="1">INDEX({"","_","-","="},IF(OR($D354 &gt;= AK$6, $E354 &lt; AJ$6), 0, 1)+IF(OR($F354 &gt;= AK$6, $G354 &lt; AJ$6), 0, 2)+1)</f>
        <v/>
      </c>
      <c r="AK354" s="71" t="str">
        <f ca="1">INDEX({"","_","-","="},IF(OR($D354 &gt;= AL$6, $E354 &lt; AK$6), 0, 1)+IF(OR($F354 &gt;= AL$6, $G354 &lt; AK$6), 0, 2)+1)</f>
        <v/>
      </c>
      <c r="AL354" s="71" t="str">
        <f ca="1">INDEX({"","_","-","="},IF(OR($D354 &gt;= AM$6, $E354 &lt; AL$6), 0, 1)+IF(OR($F354 &gt;= AM$6, $G354 &lt; AL$6), 0, 2)+1)</f>
        <v/>
      </c>
      <c r="AM354" s="71" t="str">
        <f ca="1">INDEX({"","_","-","="},IF(OR($D354 &gt;= AN$6, $E354 &lt; AM$6), 0, 1)+IF(OR($F354 &gt;= AN$6, $G354 &lt; AM$6), 0, 2)+1)</f>
        <v/>
      </c>
      <c r="AN354" s="71" t="str">
        <f ca="1">INDEX({"","_","-","="},IF(OR($D354 &gt;= AO$6, $E354 &lt; AN$6), 0, 1)+IF(OR($F354 &gt;= AO$6, $G354 &lt; AN$6), 0, 2)+1)</f>
        <v/>
      </c>
      <c r="AO354" s="71" t="str">
        <f ca="1">INDEX({"","_","-","="},IF(OR($D354 &gt;= AP$6, $E354 &lt; AO$6), 0, 1)+IF(OR($F354 &gt;= AP$6, $G354 &lt; AO$6), 0, 2)+1)</f>
        <v/>
      </c>
      <c r="AP354" s="71" t="str">
        <f ca="1">INDEX({"","_","-","="},IF(OR($D354 &gt;= AQ$6, $E354 &lt; AP$6), 0, 1)+IF(OR($F354 &gt;= AQ$6, $G354 &lt; AP$6), 0, 2)+1)</f>
        <v/>
      </c>
      <c r="AQ354" s="71" t="str">
        <f ca="1">INDEX({"","_","-","="},IF(OR($D354 &gt;= AR$6, $E354 &lt; AQ$6), 0, 1)+IF(OR($F354 &gt;= AR$6, $G354 &lt; AQ$6), 0, 2)+1)</f>
        <v/>
      </c>
      <c r="AR354" s="71" t="str">
        <f ca="1">INDEX({"","_","-","="},IF(OR($D354 &gt;= AS$6, $E354 &lt; AR$6), 0, 1)+IF(OR($F354 &gt;= AS$6, $G354 &lt; AR$6), 0, 2)+1)</f>
        <v/>
      </c>
      <c r="AS354" s="71" t="str">
        <f ca="1">INDEX({"","_","-","="},IF(OR($D354 &gt;= AT$6, $E354 &lt; AS$6), 0, 1)+IF(OR($F354 &gt;= AT$6, $G354 &lt; AS$6), 0, 2)+1)</f>
        <v/>
      </c>
      <c r="AT354" s="71" t="str">
        <f ca="1">INDEX({"","_","-","="},IF(OR($D354 &gt;= AU$6, $E354 &lt; AT$6), 0, 1)+IF(OR($F354 &gt;= AU$6, $G354 &lt; AT$6), 0, 2)+1)</f>
        <v/>
      </c>
      <c r="AU354" s="71" t="str">
        <f ca="1">INDEX({"","_","-","="},IF(OR($D354 &gt;= AV$6, $E354 &lt; AU$6), 0, 1)+IF(OR($F354 &gt;= AV$6, $G354 &lt; AU$6), 0, 2)+1)</f>
        <v/>
      </c>
      <c r="AV354" s="71" t="str">
        <f ca="1">INDEX({"","_","-","="},IF(OR($D354 &gt;= AW$6, $E354 &lt; AV$6), 0, 1)+IF(OR($F354 &gt;= AW$6, $G354 &lt; AV$6), 0, 2)+1)</f>
        <v/>
      </c>
      <c r="AW354" s="71" t="str">
        <f ca="1">INDEX({"","_","-","="},IF(OR($D354 &gt;= AX$6, $E354 &lt; AW$6), 0, 1)+IF(OR($F354 &gt;= AX$6, $G354 &lt; AW$6), 0, 2)+1)</f>
        <v/>
      </c>
      <c r="AX354" s="71" t="str">
        <f ca="1">INDEX({"","_","-","="},IF(OR($D354 &gt;= AY$6, $E354 &lt; AX$6), 0, 1)+IF(OR($F354 &gt;= AY$6, $G354 &lt; AX$6), 0, 2)+1)</f>
        <v/>
      </c>
      <c r="AY354" s="71" t="str">
        <f ca="1">INDEX({"","_","-","="},IF(OR($D354 &gt;= AZ$6, $E354 &lt; AY$6), 0, 1)+IF(OR($F354 &gt;= AZ$6, $G354 &lt; AY$6), 0, 2)+1)</f>
        <v/>
      </c>
      <c r="AZ354" s="71" t="str">
        <f ca="1">INDEX({"","_","-","="},IF(OR($D354 &gt;= BA$6, $E354 &lt; AZ$6), 0, 1)+IF(OR($F354 &gt;= BA$6, $G354 &lt; AZ$6), 0, 2)+1)</f>
        <v/>
      </c>
      <c r="BA354" s="71" t="str">
        <f ca="1">INDEX({"","_","-","="},IF(OR($D354 &gt;= BB$6, $E354 &lt; BA$6), 0, 1)+IF(OR($F354 &gt;= BB$6, $G354 &lt; BA$6), 0, 2)+1)</f>
        <v/>
      </c>
      <c r="BB354" s="71" t="str">
        <f ca="1">INDEX({"","_","-","="},IF(OR($D354 &gt;= BC$6, $E354 &lt; BB$6), 0, 1)+IF(OR($F354 &gt;= BC$6, $G354 &lt; BB$6), 0, 2)+1)</f>
        <v/>
      </c>
      <c r="BC354" s="71" t="str">
        <f ca="1">INDEX({"","_","-","="},IF(OR($D354 &gt;= BD$6, $E354 &lt; BC$6), 0, 1)+IF(OR($F354 &gt;= BD$6, $G354 &lt; BC$6), 0, 2)+1)</f>
        <v/>
      </c>
      <c r="BD354" s="71" t="str">
        <f ca="1">INDEX({"","_","-","="},IF(OR($D354 &gt;= BE$6, $E354 &lt; BD$6), 0, 1)+IF(OR($F354 &gt;= BE$6, $G354 &lt; BD$6), 0, 2)+1)</f>
        <v/>
      </c>
      <c r="BE354" s="71" t="str">
        <f ca="1">INDEX({"","_","-","="},IF(OR($D354 &gt;= BF$6, $E354 &lt; BE$6), 0, 1)+IF(OR($F354 &gt;= BF$6, $G354 &lt; BE$6), 0, 2)+1)</f>
        <v/>
      </c>
      <c r="BF354" s="71" t="str">
        <f ca="1">INDEX({"","_","-","="},IF(OR($D354 &gt;= BG$6, $E354 &lt; BF$6), 0, 1)+IF(OR($F354 &gt;= BG$6, $G354 &lt; BF$6), 0, 2)+1)</f>
        <v/>
      </c>
      <c r="BG354" s="71" t="str">
        <f ca="1">INDEX({"","_","-","="},IF(OR($D354 &gt;= BH$6, $E354 &lt; BG$6), 0, 1)+IF(OR($F354 &gt;= BH$6, $G354 &lt; BG$6), 0, 2)+1)</f>
        <v/>
      </c>
      <c r="BH354" s="71" t="str">
        <f ca="1">INDEX({"","_","-","="},IF(OR($D354 &gt;= BI$6, $E354 &lt; BH$6), 0, 1)+IF(OR($F354 &gt;= BI$6, $G354 &lt; BH$6), 0, 2)+1)</f>
        <v/>
      </c>
      <c r="BI354" s="71" t="str">
        <f ca="1">INDEX({"","_","-","="},IF(OR($D354 &gt;= BJ$6, $E354 &lt; BI$6), 0, 1)+IF(OR($F354 &gt;= BJ$6, $G354 &lt; BI$6), 0, 2)+1)</f>
        <v/>
      </c>
      <c r="BJ354" s="71" t="str">
        <f ca="1">INDEX({"","_","-","="},IF(OR($D354 &gt;= BK$6, $E354 &lt; BJ$6), 0, 1)+IF(OR($F354 &gt;= BK$6, $G354 &lt; BJ$6), 0, 2)+1)</f>
        <v/>
      </c>
      <c r="BK354" s="71" t="str">
        <f ca="1">INDEX({"","_","-","="},IF(OR($D354 &gt;= BL$6, $E354 &lt; BK$6), 0, 1)+IF(OR($F354 &gt;= BL$6, $G354 &lt; BK$6), 0, 2)+1)</f>
        <v/>
      </c>
      <c r="BL354" s="71" t="str">
        <f ca="1">INDEX({"","_","-","="},IF(OR($D354 &gt;= BM$6, $E354 &lt; BL$6), 0, 1)+IF(OR($F354 &gt;= BM$6, $G354 &lt; BL$6), 0, 2)+1)</f>
        <v/>
      </c>
      <c r="BM354" s="71" t="str">
        <f ca="1">INDEX({"","_","-","="},IF(OR($D354 &gt;= BN$6, $E354 &lt; BM$6), 0, 1)+IF(OR($F354 &gt;= BN$6, $G354 &lt; BM$6), 0, 2)+1)</f>
        <v/>
      </c>
      <c r="BN354" s="71" t="str">
        <f ca="1">INDEX({"","_","-","="},IF(OR($D354 &gt;= BO$6, $E354 &lt; BN$6), 0, 1)+IF(OR($F354 &gt;= BO$6, $G354 &lt; BN$6), 0, 2)+1)</f>
        <v/>
      </c>
      <c r="BO354" s="71" t="str">
        <f ca="1">INDEX({"","_","-","="},IF(OR($D354 &gt;= BP$6, $E354 &lt; BO$6), 0, 1)+IF(OR($F354 &gt;= BP$6, $G354 &lt; BO$6), 0, 2)+1)</f>
        <v/>
      </c>
      <c r="BP354" s="71" t="str">
        <f ca="1">INDEX({"","_","-","="},IF(OR($D354 &gt;= BQ$6, $E354 &lt; BP$6), 0, 1)+IF(OR($F354 &gt;= BQ$6, $G354 &lt; BP$6), 0, 2)+1)</f>
        <v/>
      </c>
      <c r="BQ354" s="71" t="str">
        <f ca="1">INDEX({"","_","-","="},IF(OR($D354 &gt;= BR$6, $E354 &lt; BQ$6), 0, 1)+IF(OR($F354 &gt;= BR$6, $G354 &lt; BQ$6), 0, 2)+1)</f>
        <v/>
      </c>
      <c r="BR354" s="71" t="str">
        <f ca="1">INDEX({"","_","-","="},IF(OR($D354 &gt;= BS$6, $E354 &lt; BR$6), 0, 1)+IF(OR($F354 &gt;= BS$6, $G354 &lt; BR$6), 0, 2)+1)</f>
        <v/>
      </c>
      <c r="BS354" s="71" t="str">
        <f ca="1">INDEX({"","_","-","="},IF(OR($D354 &gt;= BT$6, $E354 &lt; BS$6), 0, 1)+IF(OR($F354 &gt;= BT$6, $G354 &lt; BS$6), 0, 2)+1)</f>
        <v/>
      </c>
      <c r="BT354" s="71" t="str">
        <f ca="1">INDEX({"","_","-","="},IF(OR($D354 &gt;= BU$6, $E354 &lt; BT$6), 0, 1)+IF(OR($F354 &gt;= BU$6, $G354 &lt; BT$6), 0, 2)+1)</f>
        <v/>
      </c>
      <c r="BU354" s="71" t="str">
        <f ca="1">INDEX({"","_","-","="},IF(OR($D354 &gt;= BV$6, $E354 &lt; BU$6), 0, 1)+IF(OR($F354 &gt;= BV$6, $G354 &lt; BU$6), 0, 2)+1)</f>
        <v/>
      </c>
      <c r="BV354" s="71" t="str">
        <f ca="1">INDEX({"","_","-","="},IF(OR($D354 &gt;= BW$6, $E354 &lt; BV$6), 0, 1)+IF(OR($F354 &gt;= BW$6, $G354 &lt; BV$6), 0, 2)+1)</f>
        <v/>
      </c>
      <c r="BW354" s="71" t="str">
        <f ca="1">INDEX({"","_","-","="},IF(OR($D354 &gt;= BX$6, $E354 &lt; BW$6), 0, 1)+IF(OR($F354 &gt;= BX$6, $G354 &lt; BW$6), 0, 2)+1)</f>
        <v/>
      </c>
      <c r="BX354" s="71" t="str">
        <f ca="1">INDEX({"","_","-","="},IF(OR($D354 &gt;= BY$6, $E354 &lt; BX$6), 0, 1)+IF(OR($F354 &gt;= BY$6, $G354 &lt; BX$6), 0, 2)+1)</f>
        <v/>
      </c>
      <c r="BY354" s="71" t="str">
        <f ca="1">INDEX({"","_","-","="},IF(OR($D354 &gt;= BZ$6, $E354 &lt; BY$6), 0, 1)+IF(OR($F354 &gt;= BZ$6, $G354 &lt; BY$6), 0, 2)+1)</f>
        <v/>
      </c>
      <c r="BZ354" s="71" t="str">
        <f ca="1">INDEX({"","_","-","="},IF(OR($D354 &gt;= CA$6, $E354 &lt; BZ$6), 0, 1)+IF(OR($F354 &gt;= CA$6, $G354 &lt; BZ$6), 0, 2)+1)</f>
        <v/>
      </c>
      <c r="CA354" s="71" t="str">
        <f ca="1">INDEX({"","_","-","="},IF(OR($D354 &gt;= CB$6, $E354 &lt; CA$6), 0, 1)+IF(OR($F354 &gt;= CB$6, $G354 &lt; CA$6), 0, 2)+1)</f>
        <v/>
      </c>
      <c r="CB354" s="71" t="str">
        <f ca="1">INDEX({"","_","-","="},IF(OR($D354 &gt;= CC$6, $E354 &lt; CB$6), 0, 1)+IF(OR($F354 &gt;= CC$6, $G354 &lt; CB$6), 0, 2)+1)</f>
        <v/>
      </c>
      <c r="CC354" s="71" t="str">
        <f ca="1">INDEX({"","_","-","="},IF(OR($D354 &gt;= CD$6, $E354 &lt; CC$6), 0, 1)+IF(OR($F354 &gt;= CD$6, $G354 &lt; CC$6), 0, 2)+1)</f>
        <v/>
      </c>
      <c r="CD354" s="71" t="str">
        <f ca="1">INDEX({"","_","-","="},IF(OR($D354 &gt;= CE$6, $E354 &lt; CD$6), 0, 1)+IF(OR($F354 &gt;= CE$6, $G354 &lt; CD$6), 0, 2)+1)</f>
        <v/>
      </c>
    </row>
    <row r="355" spans="1:82">
      <c r="A355" s="8" t="str">
        <f ca="1">IF('临-进度'!N350,'临-进度'!$A350,"")</f>
        <v/>
      </c>
      <c r="B355" s="8" t="str">
        <f ca="1">IF('临-进度'!N350,'临-进度'!$B350,"")</f>
        <v/>
      </c>
      <c r="C355" s="8" t="str">
        <f ca="1">IF('临-进度'!N350,'临-进度'!$F350,"")</f>
        <v/>
      </c>
      <c r="D355" s="42" t="str">
        <f ca="1">IF('临-进度'!$N350,'临-进度'!$J350,"")</f>
        <v/>
      </c>
      <c r="E355" s="42" t="str">
        <f ca="1">IF('临-进度'!$N350,'临-进度'!$AF350,"")</f>
        <v/>
      </c>
      <c r="F355" s="42" t="str">
        <f ca="1">IF('临-进度'!$N350,'临-进度'!$K350,"")</f>
        <v/>
      </c>
      <c r="G355" s="76" t="str">
        <f ca="1">IF('临-进度'!$N350,'临-进度'!$AG350,"")</f>
        <v/>
      </c>
      <c r="H355" s="71" t="str">
        <f ca="1">INDEX({"","_","-","="},IF(OR($D355 &gt;= I$6, $E355 &lt; H$6), 0, 1)+IF(OR($F355 &gt;= I$6, $G355 &lt; H$6), 0, 2)+1)</f>
        <v/>
      </c>
      <c r="I355" s="71" t="str">
        <f ca="1">INDEX({"","_","-","="},IF(OR($D355 &gt;= J$6, $E355 &lt; I$6), 0, 1)+IF(OR($F355 &gt;= J$6, $G355 &lt; I$6), 0, 2)+1)</f>
        <v/>
      </c>
      <c r="J355" s="71" t="str">
        <f ca="1">INDEX({"","_","-","="},IF(OR($D355 &gt;= K$6, $E355 &lt; J$6), 0, 1)+IF(OR($F355 &gt;= K$6, $G355 &lt; J$6), 0, 2)+1)</f>
        <v/>
      </c>
      <c r="K355" s="71" t="str">
        <f ca="1">INDEX({"","_","-","="},IF(OR($D355 &gt;= L$6, $E355 &lt; K$6), 0, 1)+IF(OR($F355 &gt;= L$6, $G355 &lt; K$6), 0, 2)+1)</f>
        <v/>
      </c>
      <c r="L355" s="71" t="str">
        <f ca="1">INDEX({"","_","-","="},IF(OR($D355 &gt;= M$6, $E355 &lt; L$6), 0, 1)+IF(OR($F355 &gt;= M$6, $G355 &lt; L$6), 0, 2)+1)</f>
        <v/>
      </c>
      <c r="M355" s="71" t="str">
        <f ca="1">INDEX({"","_","-","="},IF(OR($D355 &gt;= N$6, $E355 &lt; M$6), 0, 1)+IF(OR($F355 &gt;= N$6, $G355 &lt; M$6), 0, 2)+1)</f>
        <v/>
      </c>
      <c r="N355" s="71" t="str">
        <f ca="1">INDEX({"","_","-","="},IF(OR($D355 &gt;= O$6, $E355 &lt; N$6), 0, 1)+IF(OR($F355 &gt;= O$6, $G355 &lt; N$6), 0, 2)+1)</f>
        <v/>
      </c>
      <c r="O355" s="71" t="str">
        <f ca="1">INDEX({"","_","-","="},IF(OR($D355 &gt;= P$6, $E355 &lt; O$6), 0, 1)+IF(OR($F355 &gt;= P$6, $G355 &lt; O$6), 0, 2)+1)</f>
        <v/>
      </c>
      <c r="P355" s="71" t="str">
        <f ca="1">INDEX({"","_","-","="},IF(OR($D355 &gt;= Q$6, $E355 &lt; P$6), 0, 1)+IF(OR($F355 &gt;= Q$6, $G355 &lt; P$6), 0, 2)+1)</f>
        <v/>
      </c>
      <c r="Q355" s="71" t="str">
        <f ca="1">INDEX({"","_","-","="},IF(OR($D355 &gt;= R$6, $E355 &lt; Q$6), 0, 1)+IF(OR($F355 &gt;= R$6, $G355 &lt; Q$6), 0, 2)+1)</f>
        <v/>
      </c>
      <c r="R355" s="71" t="str">
        <f ca="1">INDEX({"","_","-","="},IF(OR($D355 &gt;= S$6, $E355 &lt; R$6), 0, 1)+IF(OR($F355 &gt;= S$6, $G355 &lt; R$6), 0, 2)+1)</f>
        <v/>
      </c>
      <c r="S355" s="71" t="str">
        <f ca="1">INDEX({"","_","-","="},IF(OR($D355 &gt;= T$6, $E355 &lt; S$6), 0, 1)+IF(OR($F355 &gt;= T$6, $G355 &lt; S$6), 0, 2)+1)</f>
        <v/>
      </c>
      <c r="T355" s="71" t="str">
        <f ca="1">INDEX({"","_","-","="},IF(OR($D355 &gt;= U$6, $E355 &lt; T$6), 0, 1)+IF(OR($F355 &gt;= U$6, $G355 &lt; T$6), 0, 2)+1)</f>
        <v/>
      </c>
      <c r="U355" s="71" t="str">
        <f ca="1">INDEX({"","_","-","="},IF(OR($D355 &gt;= V$6, $E355 &lt; U$6), 0, 1)+IF(OR($F355 &gt;= V$6, $G355 &lt; U$6), 0, 2)+1)</f>
        <v/>
      </c>
      <c r="V355" s="71" t="str">
        <f ca="1">INDEX({"","_","-","="},IF(OR($D355 &gt;= W$6, $E355 &lt; V$6), 0, 1)+IF(OR($F355 &gt;= W$6, $G355 &lt; V$6), 0, 2)+1)</f>
        <v/>
      </c>
      <c r="W355" s="71" t="str">
        <f ca="1">INDEX({"","_","-","="},IF(OR($D355 &gt;= X$6, $E355 &lt; W$6), 0, 1)+IF(OR($F355 &gt;= X$6, $G355 &lt; W$6), 0, 2)+1)</f>
        <v/>
      </c>
      <c r="X355" s="71" t="str">
        <f ca="1">INDEX({"","_","-","="},IF(OR($D355 &gt;= Y$6, $E355 &lt; X$6), 0, 1)+IF(OR($F355 &gt;= Y$6, $G355 &lt; X$6), 0, 2)+1)</f>
        <v/>
      </c>
      <c r="Y355" s="71" t="str">
        <f ca="1">INDEX({"","_","-","="},IF(OR($D355 &gt;= Z$6, $E355 &lt; Y$6), 0, 1)+IF(OR($F355 &gt;= Z$6, $G355 &lt; Y$6), 0, 2)+1)</f>
        <v/>
      </c>
      <c r="Z355" s="71" t="str">
        <f ca="1">INDEX({"","_","-","="},IF(OR($D355 &gt;= AA$6, $E355 &lt; Z$6), 0, 1)+IF(OR($F355 &gt;= AA$6, $G355 &lt; Z$6), 0, 2)+1)</f>
        <v/>
      </c>
      <c r="AA355" s="71" t="str">
        <f ca="1">INDEX({"","_","-","="},IF(OR($D355 &gt;= AB$6, $E355 &lt; AA$6), 0, 1)+IF(OR($F355 &gt;= AB$6, $G355 &lt; AA$6), 0, 2)+1)</f>
        <v/>
      </c>
      <c r="AB355" s="71" t="str">
        <f ca="1">INDEX({"","_","-","="},IF(OR($D355 &gt;= AC$6, $E355 &lt; AB$6), 0, 1)+IF(OR($F355 &gt;= AC$6, $G355 &lt; AB$6), 0, 2)+1)</f>
        <v/>
      </c>
      <c r="AC355" s="71" t="str">
        <f ca="1">INDEX({"","_","-","="},IF(OR($D355 &gt;= AD$6, $E355 &lt; AC$6), 0, 1)+IF(OR($F355 &gt;= AD$6, $G355 &lt; AC$6), 0, 2)+1)</f>
        <v/>
      </c>
      <c r="AD355" s="71" t="str">
        <f ca="1">INDEX({"","_","-","="},IF(OR($D355 &gt;= AE$6, $E355 &lt; AD$6), 0, 1)+IF(OR($F355 &gt;= AE$6, $G355 &lt; AD$6), 0, 2)+1)</f>
        <v/>
      </c>
      <c r="AE355" s="71" t="str">
        <f ca="1">INDEX({"","_","-","="},IF(OR($D355 &gt;= AF$6, $E355 &lt; AE$6), 0, 1)+IF(OR($F355 &gt;= AF$6, $G355 &lt; AE$6), 0, 2)+1)</f>
        <v/>
      </c>
      <c r="AF355" s="71" t="str">
        <f ca="1">INDEX({"","_","-","="},IF(OR($D355 &gt;= AG$6, $E355 &lt; AF$6), 0, 1)+IF(OR($F355 &gt;= AG$6, $G355 &lt; AF$6), 0, 2)+1)</f>
        <v/>
      </c>
      <c r="AG355" s="71" t="str">
        <f ca="1">INDEX({"","_","-","="},IF(OR($D355 &gt;= AH$6, $E355 &lt; AG$6), 0, 1)+IF(OR($F355 &gt;= AH$6, $G355 &lt; AG$6), 0, 2)+1)</f>
        <v/>
      </c>
      <c r="AH355" s="71" t="str">
        <f ca="1">INDEX({"","_","-","="},IF(OR($D355 &gt;= AI$6, $E355 &lt; AH$6), 0, 1)+IF(OR($F355 &gt;= AI$6, $G355 &lt; AH$6), 0, 2)+1)</f>
        <v/>
      </c>
      <c r="AI355" s="71" t="str">
        <f ca="1">INDEX({"","_","-","="},IF(OR($D355 &gt;= AJ$6, $E355 &lt; AI$6), 0, 1)+IF(OR($F355 &gt;= AJ$6, $G355 &lt; AI$6), 0, 2)+1)</f>
        <v/>
      </c>
      <c r="AJ355" s="71" t="str">
        <f ca="1">INDEX({"","_","-","="},IF(OR($D355 &gt;= AK$6, $E355 &lt; AJ$6), 0, 1)+IF(OR($F355 &gt;= AK$6, $G355 &lt; AJ$6), 0, 2)+1)</f>
        <v/>
      </c>
      <c r="AK355" s="71" t="str">
        <f ca="1">INDEX({"","_","-","="},IF(OR($D355 &gt;= AL$6, $E355 &lt; AK$6), 0, 1)+IF(OR($F355 &gt;= AL$6, $G355 &lt; AK$6), 0, 2)+1)</f>
        <v/>
      </c>
      <c r="AL355" s="71" t="str">
        <f ca="1">INDEX({"","_","-","="},IF(OR($D355 &gt;= AM$6, $E355 &lt; AL$6), 0, 1)+IF(OR($F355 &gt;= AM$6, $G355 &lt; AL$6), 0, 2)+1)</f>
        <v/>
      </c>
      <c r="AM355" s="71" t="str">
        <f ca="1">INDEX({"","_","-","="},IF(OR($D355 &gt;= AN$6, $E355 &lt; AM$6), 0, 1)+IF(OR($F355 &gt;= AN$6, $G355 &lt; AM$6), 0, 2)+1)</f>
        <v/>
      </c>
      <c r="AN355" s="71" t="str">
        <f ca="1">INDEX({"","_","-","="},IF(OR($D355 &gt;= AO$6, $E355 &lt; AN$6), 0, 1)+IF(OR($F355 &gt;= AO$6, $G355 &lt; AN$6), 0, 2)+1)</f>
        <v/>
      </c>
      <c r="AO355" s="71" t="str">
        <f ca="1">INDEX({"","_","-","="},IF(OR($D355 &gt;= AP$6, $E355 &lt; AO$6), 0, 1)+IF(OR($F355 &gt;= AP$6, $G355 &lt; AO$6), 0, 2)+1)</f>
        <v/>
      </c>
      <c r="AP355" s="71" t="str">
        <f ca="1">INDEX({"","_","-","="},IF(OR($D355 &gt;= AQ$6, $E355 &lt; AP$6), 0, 1)+IF(OR($F355 &gt;= AQ$6, $G355 &lt; AP$6), 0, 2)+1)</f>
        <v/>
      </c>
      <c r="AQ355" s="71" t="str">
        <f ca="1">INDEX({"","_","-","="},IF(OR($D355 &gt;= AR$6, $E355 &lt; AQ$6), 0, 1)+IF(OR($F355 &gt;= AR$6, $G355 &lt; AQ$6), 0, 2)+1)</f>
        <v/>
      </c>
      <c r="AR355" s="71" t="str">
        <f ca="1">INDEX({"","_","-","="},IF(OR($D355 &gt;= AS$6, $E355 &lt; AR$6), 0, 1)+IF(OR($F355 &gt;= AS$6, $G355 &lt; AR$6), 0, 2)+1)</f>
        <v/>
      </c>
      <c r="AS355" s="71" t="str">
        <f ca="1">INDEX({"","_","-","="},IF(OR($D355 &gt;= AT$6, $E355 &lt; AS$6), 0, 1)+IF(OR($F355 &gt;= AT$6, $G355 &lt; AS$6), 0, 2)+1)</f>
        <v/>
      </c>
      <c r="AT355" s="71" t="str">
        <f ca="1">INDEX({"","_","-","="},IF(OR($D355 &gt;= AU$6, $E355 &lt; AT$6), 0, 1)+IF(OR($F355 &gt;= AU$6, $G355 &lt; AT$6), 0, 2)+1)</f>
        <v/>
      </c>
      <c r="AU355" s="71" t="str">
        <f ca="1">INDEX({"","_","-","="},IF(OR($D355 &gt;= AV$6, $E355 &lt; AU$6), 0, 1)+IF(OR($F355 &gt;= AV$6, $G355 &lt; AU$6), 0, 2)+1)</f>
        <v/>
      </c>
      <c r="AV355" s="71" t="str">
        <f ca="1">INDEX({"","_","-","="},IF(OR($D355 &gt;= AW$6, $E355 &lt; AV$6), 0, 1)+IF(OR($F355 &gt;= AW$6, $G355 &lt; AV$6), 0, 2)+1)</f>
        <v/>
      </c>
      <c r="AW355" s="71" t="str">
        <f ca="1">INDEX({"","_","-","="},IF(OR($D355 &gt;= AX$6, $E355 &lt; AW$6), 0, 1)+IF(OR($F355 &gt;= AX$6, $G355 &lt; AW$6), 0, 2)+1)</f>
        <v/>
      </c>
      <c r="AX355" s="71" t="str">
        <f ca="1">INDEX({"","_","-","="},IF(OR($D355 &gt;= AY$6, $E355 &lt; AX$6), 0, 1)+IF(OR($F355 &gt;= AY$6, $G355 &lt; AX$6), 0, 2)+1)</f>
        <v/>
      </c>
      <c r="AY355" s="71" t="str">
        <f ca="1">INDEX({"","_","-","="},IF(OR($D355 &gt;= AZ$6, $E355 &lt; AY$6), 0, 1)+IF(OR($F355 &gt;= AZ$6, $G355 &lt; AY$6), 0, 2)+1)</f>
        <v/>
      </c>
      <c r="AZ355" s="71" t="str">
        <f ca="1">INDEX({"","_","-","="},IF(OR($D355 &gt;= BA$6, $E355 &lt; AZ$6), 0, 1)+IF(OR($F355 &gt;= BA$6, $G355 &lt; AZ$6), 0, 2)+1)</f>
        <v/>
      </c>
      <c r="BA355" s="71" t="str">
        <f ca="1">INDEX({"","_","-","="},IF(OR($D355 &gt;= BB$6, $E355 &lt; BA$6), 0, 1)+IF(OR($F355 &gt;= BB$6, $G355 &lt; BA$6), 0, 2)+1)</f>
        <v/>
      </c>
      <c r="BB355" s="71" t="str">
        <f ca="1">INDEX({"","_","-","="},IF(OR($D355 &gt;= BC$6, $E355 &lt; BB$6), 0, 1)+IF(OR($F355 &gt;= BC$6, $G355 &lt; BB$6), 0, 2)+1)</f>
        <v/>
      </c>
      <c r="BC355" s="71" t="str">
        <f ca="1">INDEX({"","_","-","="},IF(OR($D355 &gt;= BD$6, $E355 &lt; BC$6), 0, 1)+IF(OR($F355 &gt;= BD$6, $G355 &lt; BC$6), 0, 2)+1)</f>
        <v/>
      </c>
      <c r="BD355" s="71" t="str">
        <f ca="1">INDEX({"","_","-","="},IF(OR($D355 &gt;= BE$6, $E355 &lt; BD$6), 0, 1)+IF(OR($F355 &gt;= BE$6, $G355 &lt; BD$6), 0, 2)+1)</f>
        <v/>
      </c>
      <c r="BE355" s="71" t="str">
        <f ca="1">INDEX({"","_","-","="},IF(OR($D355 &gt;= BF$6, $E355 &lt; BE$6), 0, 1)+IF(OR($F355 &gt;= BF$6, $G355 &lt; BE$6), 0, 2)+1)</f>
        <v/>
      </c>
      <c r="BF355" s="71" t="str">
        <f ca="1">INDEX({"","_","-","="},IF(OR($D355 &gt;= BG$6, $E355 &lt; BF$6), 0, 1)+IF(OR($F355 &gt;= BG$6, $G355 &lt; BF$6), 0, 2)+1)</f>
        <v/>
      </c>
      <c r="BG355" s="71" t="str">
        <f ca="1">INDEX({"","_","-","="},IF(OR($D355 &gt;= BH$6, $E355 &lt; BG$6), 0, 1)+IF(OR($F355 &gt;= BH$6, $G355 &lt; BG$6), 0, 2)+1)</f>
        <v/>
      </c>
      <c r="BH355" s="71" t="str">
        <f ca="1">INDEX({"","_","-","="},IF(OR($D355 &gt;= BI$6, $E355 &lt; BH$6), 0, 1)+IF(OR($F355 &gt;= BI$6, $G355 &lt; BH$6), 0, 2)+1)</f>
        <v/>
      </c>
      <c r="BI355" s="71" t="str">
        <f ca="1">INDEX({"","_","-","="},IF(OR($D355 &gt;= BJ$6, $E355 &lt; BI$6), 0, 1)+IF(OR($F355 &gt;= BJ$6, $G355 &lt; BI$6), 0, 2)+1)</f>
        <v/>
      </c>
      <c r="BJ355" s="71" t="str">
        <f ca="1">INDEX({"","_","-","="},IF(OR($D355 &gt;= BK$6, $E355 &lt; BJ$6), 0, 1)+IF(OR($F355 &gt;= BK$6, $G355 &lt; BJ$6), 0, 2)+1)</f>
        <v/>
      </c>
      <c r="BK355" s="71" t="str">
        <f ca="1">INDEX({"","_","-","="},IF(OR($D355 &gt;= BL$6, $E355 &lt; BK$6), 0, 1)+IF(OR($F355 &gt;= BL$6, $G355 &lt; BK$6), 0, 2)+1)</f>
        <v/>
      </c>
      <c r="BL355" s="71" t="str">
        <f ca="1">INDEX({"","_","-","="},IF(OR($D355 &gt;= BM$6, $E355 &lt; BL$6), 0, 1)+IF(OR($F355 &gt;= BM$6, $G355 &lt; BL$6), 0, 2)+1)</f>
        <v/>
      </c>
      <c r="BM355" s="71" t="str">
        <f ca="1">INDEX({"","_","-","="},IF(OR($D355 &gt;= BN$6, $E355 &lt; BM$6), 0, 1)+IF(OR($F355 &gt;= BN$6, $G355 &lt; BM$6), 0, 2)+1)</f>
        <v/>
      </c>
      <c r="BN355" s="71" t="str">
        <f ca="1">INDEX({"","_","-","="},IF(OR($D355 &gt;= BO$6, $E355 &lt; BN$6), 0, 1)+IF(OR($F355 &gt;= BO$6, $G355 &lt; BN$6), 0, 2)+1)</f>
        <v/>
      </c>
      <c r="BO355" s="71" t="str">
        <f ca="1">INDEX({"","_","-","="},IF(OR($D355 &gt;= BP$6, $E355 &lt; BO$6), 0, 1)+IF(OR($F355 &gt;= BP$6, $G355 &lt; BO$6), 0, 2)+1)</f>
        <v/>
      </c>
      <c r="BP355" s="71" t="str">
        <f ca="1">INDEX({"","_","-","="},IF(OR($D355 &gt;= BQ$6, $E355 &lt; BP$6), 0, 1)+IF(OR($F355 &gt;= BQ$6, $G355 &lt; BP$6), 0, 2)+1)</f>
        <v/>
      </c>
      <c r="BQ355" s="71" t="str">
        <f ca="1">INDEX({"","_","-","="},IF(OR($D355 &gt;= BR$6, $E355 &lt; BQ$6), 0, 1)+IF(OR($F355 &gt;= BR$6, $G355 &lt; BQ$6), 0, 2)+1)</f>
        <v/>
      </c>
      <c r="BR355" s="71" t="str">
        <f ca="1">INDEX({"","_","-","="},IF(OR($D355 &gt;= BS$6, $E355 &lt; BR$6), 0, 1)+IF(OR($F355 &gt;= BS$6, $G355 &lt; BR$6), 0, 2)+1)</f>
        <v/>
      </c>
      <c r="BS355" s="71" t="str">
        <f ca="1">INDEX({"","_","-","="},IF(OR($D355 &gt;= BT$6, $E355 &lt; BS$6), 0, 1)+IF(OR($F355 &gt;= BT$6, $G355 &lt; BS$6), 0, 2)+1)</f>
        <v/>
      </c>
      <c r="BT355" s="71" t="str">
        <f ca="1">INDEX({"","_","-","="},IF(OR($D355 &gt;= BU$6, $E355 &lt; BT$6), 0, 1)+IF(OR($F355 &gt;= BU$6, $G355 &lt; BT$6), 0, 2)+1)</f>
        <v/>
      </c>
      <c r="BU355" s="71" t="str">
        <f ca="1">INDEX({"","_","-","="},IF(OR($D355 &gt;= BV$6, $E355 &lt; BU$6), 0, 1)+IF(OR($F355 &gt;= BV$6, $G355 &lt; BU$6), 0, 2)+1)</f>
        <v/>
      </c>
      <c r="BV355" s="71" t="str">
        <f ca="1">INDEX({"","_","-","="},IF(OR($D355 &gt;= BW$6, $E355 &lt; BV$6), 0, 1)+IF(OR($F355 &gt;= BW$6, $G355 &lt; BV$6), 0, 2)+1)</f>
        <v/>
      </c>
      <c r="BW355" s="71" t="str">
        <f ca="1">INDEX({"","_","-","="},IF(OR($D355 &gt;= BX$6, $E355 &lt; BW$6), 0, 1)+IF(OR($F355 &gt;= BX$6, $G355 &lt; BW$6), 0, 2)+1)</f>
        <v/>
      </c>
      <c r="BX355" s="71" t="str">
        <f ca="1">INDEX({"","_","-","="},IF(OR($D355 &gt;= BY$6, $E355 &lt; BX$6), 0, 1)+IF(OR($F355 &gt;= BY$6, $G355 &lt; BX$6), 0, 2)+1)</f>
        <v/>
      </c>
      <c r="BY355" s="71" t="str">
        <f ca="1">INDEX({"","_","-","="},IF(OR($D355 &gt;= BZ$6, $E355 &lt; BY$6), 0, 1)+IF(OR($F355 &gt;= BZ$6, $G355 &lt; BY$6), 0, 2)+1)</f>
        <v/>
      </c>
      <c r="BZ355" s="71" t="str">
        <f ca="1">INDEX({"","_","-","="},IF(OR($D355 &gt;= CA$6, $E355 &lt; BZ$6), 0, 1)+IF(OR($F355 &gt;= CA$6, $G355 &lt; BZ$6), 0, 2)+1)</f>
        <v/>
      </c>
      <c r="CA355" s="71" t="str">
        <f ca="1">INDEX({"","_","-","="},IF(OR($D355 &gt;= CB$6, $E355 &lt; CA$6), 0, 1)+IF(OR($F355 &gt;= CB$6, $G355 &lt; CA$6), 0, 2)+1)</f>
        <v/>
      </c>
      <c r="CB355" s="71" t="str">
        <f ca="1">INDEX({"","_","-","="},IF(OR($D355 &gt;= CC$6, $E355 &lt; CB$6), 0, 1)+IF(OR($F355 &gt;= CC$6, $G355 &lt; CB$6), 0, 2)+1)</f>
        <v/>
      </c>
      <c r="CC355" s="71" t="str">
        <f ca="1">INDEX({"","_","-","="},IF(OR($D355 &gt;= CD$6, $E355 &lt; CC$6), 0, 1)+IF(OR($F355 &gt;= CD$6, $G355 &lt; CC$6), 0, 2)+1)</f>
        <v/>
      </c>
      <c r="CD355" s="71" t="str">
        <f ca="1">INDEX({"","_","-","="},IF(OR($D355 &gt;= CE$6, $E355 &lt; CD$6), 0, 1)+IF(OR($F355 &gt;= CE$6, $G355 &lt; CD$6), 0, 2)+1)</f>
        <v/>
      </c>
    </row>
    <row r="356" spans="1:82">
      <c r="A356" s="8" t="str">
        <f ca="1">IF('临-进度'!N351,'临-进度'!$A351,"")</f>
        <v/>
      </c>
      <c r="B356" s="8" t="str">
        <f ca="1">IF('临-进度'!N351,'临-进度'!$B351,"")</f>
        <v/>
      </c>
      <c r="C356" s="8" t="str">
        <f ca="1">IF('临-进度'!N351,'临-进度'!$F351,"")</f>
        <v/>
      </c>
      <c r="D356" s="42" t="str">
        <f ca="1">IF('临-进度'!$N351,'临-进度'!$J351,"")</f>
        <v/>
      </c>
      <c r="E356" s="42" t="str">
        <f ca="1">IF('临-进度'!$N351,'临-进度'!$AF351,"")</f>
        <v/>
      </c>
      <c r="F356" s="42" t="str">
        <f ca="1">IF('临-进度'!$N351,'临-进度'!$K351,"")</f>
        <v/>
      </c>
      <c r="G356" s="76" t="str">
        <f ca="1">IF('临-进度'!$N351,'临-进度'!$AG351,"")</f>
        <v/>
      </c>
      <c r="H356" s="71" t="str">
        <f ca="1">INDEX({"","_","-","="},IF(OR($D356 &gt;= I$6, $E356 &lt; H$6), 0, 1)+IF(OR($F356 &gt;= I$6, $G356 &lt; H$6), 0, 2)+1)</f>
        <v/>
      </c>
      <c r="I356" s="71" t="str">
        <f ca="1">INDEX({"","_","-","="},IF(OR($D356 &gt;= J$6, $E356 &lt; I$6), 0, 1)+IF(OR($F356 &gt;= J$6, $G356 &lt; I$6), 0, 2)+1)</f>
        <v/>
      </c>
      <c r="J356" s="71" t="str">
        <f ca="1">INDEX({"","_","-","="},IF(OR($D356 &gt;= K$6, $E356 &lt; J$6), 0, 1)+IF(OR($F356 &gt;= K$6, $G356 &lt; J$6), 0, 2)+1)</f>
        <v/>
      </c>
      <c r="K356" s="71" t="str">
        <f ca="1">INDEX({"","_","-","="},IF(OR($D356 &gt;= L$6, $E356 &lt; K$6), 0, 1)+IF(OR($F356 &gt;= L$6, $G356 &lt; K$6), 0, 2)+1)</f>
        <v/>
      </c>
      <c r="L356" s="71" t="str">
        <f ca="1">INDEX({"","_","-","="},IF(OR($D356 &gt;= M$6, $E356 &lt; L$6), 0, 1)+IF(OR($F356 &gt;= M$6, $G356 &lt; L$6), 0, 2)+1)</f>
        <v/>
      </c>
      <c r="M356" s="71" t="str">
        <f ca="1">INDEX({"","_","-","="},IF(OR($D356 &gt;= N$6, $E356 &lt; M$6), 0, 1)+IF(OR($F356 &gt;= N$6, $G356 &lt; M$6), 0, 2)+1)</f>
        <v/>
      </c>
      <c r="N356" s="71" t="str">
        <f ca="1">INDEX({"","_","-","="},IF(OR($D356 &gt;= O$6, $E356 &lt; N$6), 0, 1)+IF(OR($F356 &gt;= O$6, $G356 &lt; N$6), 0, 2)+1)</f>
        <v/>
      </c>
      <c r="O356" s="71" t="str">
        <f ca="1">INDEX({"","_","-","="},IF(OR($D356 &gt;= P$6, $E356 &lt; O$6), 0, 1)+IF(OR($F356 &gt;= P$6, $G356 &lt; O$6), 0, 2)+1)</f>
        <v/>
      </c>
      <c r="P356" s="71" t="str">
        <f ca="1">INDEX({"","_","-","="},IF(OR($D356 &gt;= Q$6, $E356 &lt; P$6), 0, 1)+IF(OR($F356 &gt;= Q$6, $G356 &lt; P$6), 0, 2)+1)</f>
        <v/>
      </c>
      <c r="Q356" s="71" t="str">
        <f ca="1">INDEX({"","_","-","="},IF(OR($D356 &gt;= R$6, $E356 &lt; Q$6), 0, 1)+IF(OR($F356 &gt;= R$6, $G356 &lt; Q$6), 0, 2)+1)</f>
        <v/>
      </c>
      <c r="R356" s="71" t="str">
        <f ca="1">INDEX({"","_","-","="},IF(OR($D356 &gt;= S$6, $E356 &lt; R$6), 0, 1)+IF(OR($F356 &gt;= S$6, $G356 &lt; R$6), 0, 2)+1)</f>
        <v/>
      </c>
      <c r="S356" s="71" t="str">
        <f ca="1">INDEX({"","_","-","="},IF(OR($D356 &gt;= T$6, $E356 &lt; S$6), 0, 1)+IF(OR($F356 &gt;= T$6, $G356 &lt; S$6), 0, 2)+1)</f>
        <v/>
      </c>
      <c r="T356" s="71" t="str">
        <f ca="1">INDEX({"","_","-","="},IF(OR($D356 &gt;= U$6, $E356 &lt; T$6), 0, 1)+IF(OR($F356 &gt;= U$6, $G356 &lt; T$6), 0, 2)+1)</f>
        <v/>
      </c>
      <c r="U356" s="71" t="str">
        <f ca="1">INDEX({"","_","-","="},IF(OR($D356 &gt;= V$6, $E356 &lt; U$6), 0, 1)+IF(OR($F356 &gt;= V$6, $G356 &lt; U$6), 0, 2)+1)</f>
        <v/>
      </c>
      <c r="V356" s="71" t="str">
        <f ca="1">INDEX({"","_","-","="},IF(OR($D356 &gt;= W$6, $E356 &lt; V$6), 0, 1)+IF(OR($F356 &gt;= W$6, $G356 &lt; V$6), 0, 2)+1)</f>
        <v/>
      </c>
      <c r="W356" s="71" t="str">
        <f ca="1">INDEX({"","_","-","="},IF(OR($D356 &gt;= X$6, $E356 &lt; W$6), 0, 1)+IF(OR($F356 &gt;= X$6, $G356 &lt; W$6), 0, 2)+1)</f>
        <v/>
      </c>
      <c r="X356" s="71" t="str">
        <f ca="1">INDEX({"","_","-","="},IF(OR($D356 &gt;= Y$6, $E356 &lt; X$6), 0, 1)+IF(OR($F356 &gt;= Y$6, $G356 &lt; X$6), 0, 2)+1)</f>
        <v/>
      </c>
      <c r="Y356" s="71" t="str">
        <f ca="1">INDEX({"","_","-","="},IF(OR($D356 &gt;= Z$6, $E356 &lt; Y$6), 0, 1)+IF(OR($F356 &gt;= Z$6, $G356 &lt; Y$6), 0, 2)+1)</f>
        <v/>
      </c>
      <c r="Z356" s="71" t="str">
        <f ca="1">INDEX({"","_","-","="},IF(OR($D356 &gt;= AA$6, $E356 &lt; Z$6), 0, 1)+IF(OR($F356 &gt;= AA$6, $G356 &lt; Z$6), 0, 2)+1)</f>
        <v/>
      </c>
      <c r="AA356" s="71" t="str">
        <f ca="1">INDEX({"","_","-","="},IF(OR($D356 &gt;= AB$6, $E356 &lt; AA$6), 0, 1)+IF(OR($F356 &gt;= AB$6, $G356 &lt; AA$6), 0, 2)+1)</f>
        <v/>
      </c>
      <c r="AB356" s="71" t="str">
        <f ca="1">INDEX({"","_","-","="},IF(OR($D356 &gt;= AC$6, $E356 &lt; AB$6), 0, 1)+IF(OR($F356 &gt;= AC$6, $G356 &lt; AB$6), 0, 2)+1)</f>
        <v/>
      </c>
      <c r="AC356" s="71" t="str">
        <f ca="1">INDEX({"","_","-","="},IF(OR($D356 &gt;= AD$6, $E356 &lt; AC$6), 0, 1)+IF(OR($F356 &gt;= AD$6, $G356 &lt; AC$6), 0, 2)+1)</f>
        <v/>
      </c>
      <c r="AD356" s="71" t="str">
        <f ca="1">INDEX({"","_","-","="},IF(OR($D356 &gt;= AE$6, $E356 &lt; AD$6), 0, 1)+IF(OR($F356 &gt;= AE$6, $G356 &lt; AD$6), 0, 2)+1)</f>
        <v/>
      </c>
      <c r="AE356" s="71" t="str">
        <f ca="1">INDEX({"","_","-","="},IF(OR($D356 &gt;= AF$6, $E356 &lt; AE$6), 0, 1)+IF(OR($F356 &gt;= AF$6, $G356 &lt; AE$6), 0, 2)+1)</f>
        <v/>
      </c>
      <c r="AF356" s="71" t="str">
        <f ca="1">INDEX({"","_","-","="},IF(OR($D356 &gt;= AG$6, $E356 &lt; AF$6), 0, 1)+IF(OR($F356 &gt;= AG$6, $G356 &lt; AF$6), 0, 2)+1)</f>
        <v/>
      </c>
      <c r="AG356" s="71" t="str">
        <f ca="1">INDEX({"","_","-","="},IF(OR($D356 &gt;= AH$6, $E356 &lt; AG$6), 0, 1)+IF(OR($F356 &gt;= AH$6, $G356 &lt; AG$6), 0, 2)+1)</f>
        <v/>
      </c>
      <c r="AH356" s="71" t="str">
        <f ca="1">INDEX({"","_","-","="},IF(OR($D356 &gt;= AI$6, $E356 &lt; AH$6), 0, 1)+IF(OR($F356 &gt;= AI$6, $G356 &lt; AH$6), 0, 2)+1)</f>
        <v/>
      </c>
      <c r="AI356" s="71" t="str">
        <f ca="1">INDEX({"","_","-","="},IF(OR($D356 &gt;= AJ$6, $E356 &lt; AI$6), 0, 1)+IF(OR($F356 &gt;= AJ$6, $G356 &lt; AI$6), 0, 2)+1)</f>
        <v/>
      </c>
      <c r="AJ356" s="71" t="str">
        <f ca="1">INDEX({"","_","-","="},IF(OR($D356 &gt;= AK$6, $E356 &lt; AJ$6), 0, 1)+IF(OR($F356 &gt;= AK$6, $G356 &lt; AJ$6), 0, 2)+1)</f>
        <v/>
      </c>
      <c r="AK356" s="71" t="str">
        <f ca="1">INDEX({"","_","-","="},IF(OR($D356 &gt;= AL$6, $E356 &lt; AK$6), 0, 1)+IF(OR($F356 &gt;= AL$6, $G356 &lt; AK$6), 0, 2)+1)</f>
        <v/>
      </c>
      <c r="AL356" s="71" t="str">
        <f ca="1">INDEX({"","_","-","="},IF(OR($D356 &gt;= AM$6, $E356 &lt; AL$6), 0, 1)+IF(OR($F356 &gt;= AM$6, $G356 &lt; AL$6), 0, 2)+1)</f>
        <v/>
      </c>
      <c r="AM356" s="71" t="str">
        <f ca="1">INDEX({"","_","-","="},IF(OR($D356 &gt;= AN$6, $E356 &lt; AM$6), 0, 1)+IF(OR($F356 &gt;= AN$6, $G356 &lt; AM$6), 0, 2)+1)</f>
        <v/>
      </c>
      <c r="AN356" s="71" t="str">
        <f ca="1">INDEX({"","_","-","="},IF(OR($D356 &gt;= AO$6, $E356 &lt; AN$6), 0, 1)+IF(OR($F356 &gt;= AO$6, $G356 &lt; AN$6), 0, 2)+1)</f>
        <v/>
      </c>
      <c r="AO356" s="71" t="str">
        <f ca="1">INDEX({"","_","-","="},IF(OR($D356 &gt;= AP$6, $E356 &lt; AO$6), 0, 1)+IF(OR($F356 &gt;= AP$6, $G356 &lt; AO$6), 0, 2)+1)</f>
        <v/>
      </c>
      <c r="AP356" s="71" t="str">
        <f ca="1">INDEX({"","_","-","="},IF(OR($D356 &gt;= AQ$6, $E356 &lt; AP$6), 0, 1)+IF(OR($F356 &gt;= AQ$6, $G356 &lt; AP$6), 0, 2)+1)</f>
        <v/>
      </c>
      <c r="AQ356" s="71" t="str">
        <f ca="1">INDEX({"","_","-","="},IF(OR($D356 &gt;= AR$6, $E356 &lt; AQ$6), 0, 1)+IF(OR($F356 &gt;= AR$6, $G356 &lt; AQ$6), 0, 2)+1)</f>
        <v/>
      </c>
      <c r="AR356" s="71" t="str">
        <f ca="1">INDEX({"","_","-","="},IF(OR($D356 &gt;= AS$6, $E356 &lt; AR$6), 0, 1)+IF(OR($F356 &gt;= AS$6, $G356 &lt; AR$6), 0, 2)+1)</f>
        <v/>
      </c>
      <c r="AS356" s="71" t="str">
        <f ca="1">INDEX({"","_","-","="},IF(OR($D356 &gt;= AT$6, $E356 &lt; AS$6), 0, 1)+IF(OR($F356 &gt;= AT$6, $G356 &lt; AS$6), 0, 2)+1)</f>
        <v/>
      </c>
      <c r="AT356" s="71" t="str">
        <f ca="1">INDEX({"","_","-","="},IF(OR($D356 &gt;= AU$6, $E356 &lt; AT$6), 0, 1)+IF(OR($F356 &gt;= AU$6, $G356 &lt; AT$6), 0, 2)+1)</f>
        <v/>
      </c>
      <c r="AU356" s="71" t="str">
        <f ca="1">INDEX({"","_","-","="},IF(OR($D356 &gt;= AV$6, $E356 &lt; AU$6), 0, 1)+IF(OR($F356 &gt;= AV$6, $G356 &lt; AU$6), 0, 2)+1)</f>
        <v/>
      </c>
      <c r="AV356" s="71" t="str">
        <f ca="1">INDEX({"","_","-","="},IF(OR($D356 &gt;= AW$6, $E356 &lt; AV$6), 0, 1)+IF(OR($F356 &gt;= AW$6, $G356 &lt; AV$6), 0, 2)+1)</f>
        <v/>
      </c>
      <c r="AW356" s="71" t="str">
        <f ca="1">INDEX({"","_","-","="},IF(OR($D356 &gt;= AX$6, $E356 &lt; AW$6), 0, 1)+IF(OR($F356 &gt;= AX$6, $G356 &lt; AW$6), 0, 2)+1)</f>
        <v/>
      </c>
      <c r="AX356" s="71" t="str">
        <f ca="1">INDEX({"","_","-","="},IF(OR($D356 &gt;= AY$6, $E356 &lt; AX$6), 0, 1)+IF(OR($F356 &gt;= AY$6, $G356 &lt; AX$6), 0, 2)+1)</f>
        <v/>
      </c>
      <c r="AY356" s="71" t="str">
        <f ca="1">INDEX({"","_","-","="},IF(OR($D356 &gt;= AZ$6, $E356 &lt; AY$6), 0, 1)+IF(OR($F356 &gt;= AZ$6, $G356 &lt; AY$6), 0, 2)+1)</f>
        <v/>
      </c>
      <c r="AZ356" s="71" t="str">
        <f ca="1">INDEX({"","_","-","="},IF(OR($D356 &gt;= BA$6, $E356 &lt; AZ$6), 0, 1)+IF(OR($F356 &gt;= BA$6, $G356 &lt; AZ$6), 0, 2)+1)</f>
        <v/>
      </c>
      <c r="BA356" s="71" t="str">
        <f ca="1">INDEX({"","_","-","="},IF(OR($D356 &gt;= BB$6, $E356 &lt; BA$6), 0, 1)+IF(OR($F356 &gt;= BB$6, $G356 &lt; BA$6), 0, 2)+1)</f>
        <v/>
      </c>
      <c r="BB356" s="71" t="str">
        <f ca="1">INDEX({"","_","-","="},IF(OR($D356 &gt;= BC$6, $E356 &lt; BB$6), 0, 1)+IF(OR($F356 &gt;= BC$6, $G356 &lt; BB$6), 0, 2)+1)</f>
        <v/>
      </c>
      <c r="BC356" s="71" t="str">
        <f ca="1">INDEX({"","_","-","="},IF(OR($D356 &gt;= BD$6, $E356 &lt; BC$6), 0, 1)+IF(OR($F356 &gt;= BD$6, $G356 &lt; BC$6), 0, 2)+1)</f>
        <v/>
      </c>
      <c r="BD356" s="71" t="str">
        <f ca="1">INDEX({"","_","-","="},IF(OR($D356 &gt;= BE$6, $E356 &lt; BD$6), 0, 1)+IF(OR($F356 &gt;= BE$6, $G356 &lt; BD$6), 0, 2)+1)</f>
        <v/>
      </c>
      <c r="BE356" s="71" t="str">
        <f ca="1">INDEX({"","_","-","="},IF(OR($D356 &gt;= BF$6, $E356 &lt; BE$6), 0, 1)+IF(OR($F356 &gt;= BF$6, $G356 &lt; BE$6), 0, 2)+1)</f>
        <v/>
      </c>
      <c r="BF356" s="71" t="str">
        <f ca="1">INDEX({"","_","-","="},IF(OR($D356 &gt;= BG$6, $E356 &lt; BF$6), 0, 1)+IF(OR($F356 &gt;= BG$6, $G356 &lt; BF$6), 0, 2)+1)</f>
        <v/>
      </c>
      <c r="BG356" s="71" t="str">
        <f ca="1">INDEX({"","_","-","="},IF(OR($D356 &gt;= BH$6, $E356 &lt; BG$6), 0, 1)+IF(OR($F356 &gt;= BH$6, $G356 &lt; BG$6), 0, 2)+1)</f>
        <v/>
      </c>
      <c r="BH356" s="71" t="str">
        <f ca="1">INDEX({"","_","-","="},IF(OR($D356 &gt;= BI$6, $E356 &lt; BH$6), 0, 1)+IF(OR($F356 &gt;= BI$6, $G356 &lt; BH$6), 0, 2)+1)</f>
        <v/>
      </c>
      <c r="BI356" s="71" t="str">
        <f ca="1">INDEX({"","_","-","="},IF(OR($D356 &gt;= BJ$6, $E356 &lt; BI$6), 0, 1)+IF(OR($F356 &gt;= BJ$6, $G356 &lt; BI$6), 0, 2)+1)</f>
        <v/>
      </c>
      <c r="BJ356" s="71" t="str">
        <f ca="1">INDEX({"","_","-","="},IF(OR($D356 &gt;= BK$6, $E356 &lt; BJ$6), 0, 1)+IF(OR($F356 &gt;= BK$6, $G356 &lt; BJ$6), 0, 2)+1)</f>
        <v/>
      </c>
      <c r="BK356" s="71" t="str">
        <f ca="1">INDEX({"","_","-","="},IF(OR($D356 &gt;= BL$6, $E356 &lt; BK$6), 0, 1)+IF(OR($F356 &gt;= BL$6, $G356 &lt; BK$6), 0, 2)+1)</f>
        <v/>
      </c>
      <c r="BL356" s="71" t="str">
        <f ca="1">INDEX({"","_","-","="},IF(OR($D356 &gt;= BM$6, $E356 &lt; BL$6), 0, 1)+IF(OR($F356 &gt;= BM$6, $G356 &lt; BL$6), 0, 2)+1)</f>
        <v/>
      </c>
      <c r="BM356" s="71" t="str">
        <f ca="1">INDEX({"","_","-","="},IF(OR($D356 &gt;= BN$6, $E356 &lt; BM$6), 0, 1)+IF(OR($F356 &gt;= BN$6, $G356 &lt; BM$6), 0, 2)+1)</f>
        <v/>
      </c>
      <c r="BN356" s="71" t="str">
        <f ca="1">INDEX({"","_","-","="},IF(OR($D356 &gt;= BO$6, $E356 &lt; BN$6), 0, 1)+IF(OR($F356 &gt;= BO$6, $G356 &lt; BN$6), 0, 2)+1)</f>
        <v/>
      </c>
      <c r="BO356" s="71" t="str">
        <f ca="1">INDEX({"","_","-","="},IF(OR($D356 &gt;= BP$6, $E356 &lt; BO$6), 0, 1)+IF(OR($F356 &gt;= BP$6, $G356 &lt; BO$6), 0, 2)+1)</f>
        <v/>
      </c>
      <c r="BP356" s="71" t="str">
        <f ca="1">INDEX({"","_","-","="},IF(OR($D356 &gt;= BQ$6, $E356 &lt; BP$6), 0, 1)+IF(OR($F356 &gt;= BQ$6, $G356 &lt; BP$6), 0, 2)+1)</f>
        <v/>
      </c>
      <c r="BQ356" s="71" t="str">
        <f ca="1">INDEX({"","_","-","="},IF(OR($D356 &gt;= BR$6, $E356 &lt; BQ$6), 0, 1)+IF(OR($F356 &gt;= BR$6, $G356 &lt; BQ$6), 0, 2)+1)</f>
        <v/>
      </c>
      <c r="BR356" s="71" t="str">
        <f ca="1">INDEX({"","_","-","="},IF(OR($D356 &gt;= BS$6, $E356 &lt; BR$6), 0, 1)+IF(OR($F356 &gt;= BS$6, $G356 &lt; BR$6), 0, 2)+1)</f>
        <v/>
      </c>
      <c r="BS356" s="71" t="str">
        <f ca="1">INDEX({"","_","-","="},IF(OR($D356 &gt;= BT$6, $E356 &lt; BS$6), 0, 1)+IF(OR($F356 &gt;= BT$6, $G356 &lt; BS$6), 0, 2)+1)</f>
        <v/>
      </c>
      <c r="BT356" s="71" t="str">
        <f ca="1">INDEX({"","_","-","="},IF(OR($D356 &gt;= BU$6, $E356 &lt; BT$6), 0, 1)+IF(OR($F356 &gt;= BU$6, $G356 &lt; BT$6), 0, 2)+1)</f>
        <v/>
      </c>
      <c r="BU356" s="71" t="str">
        <f ca="1">INDEX({"","_","-","="},IF(OR($D356 &gt;= BV$6, $E356 &lt; BU$6), 0, 1)+IF(OR($F356 &gt;= BV$6, $G356 &lt; BU$6), 0, 2)+1)</f>
        <v/>
      </c>
      <c r="BV356" s="71" t="str">
        <f ca="1">INDEX({"","_","-","="},IF(OR($D356 &gt;= BW$6, $E356 &lt; BV$6), 0, 1)+IF(OR($F356 &gt;= BW$6, $G356 &lt; BV$6), 0, 2)+1)</f>
        <v/>
      </c>
      <c r="BW356" s="71" t="str">
        <f ca="1">INDEX({"","_","-","="},IF(OR($D356 &gt;= BX$6, $E356 &lt; BW$6), 0, 1)+IF(OR($F356 &gt;= BX$6, $G356 &lt; BW$6), 0, 2)+1)</f>
        <v/>
      </c>
      <c r="BX356" s="71" t="str">
        <f ca="1">INDEX({"","_","-","="},IF(OR($D356 &gt;= BY$6, $E356 &lt; BX$6), 0, 1)+IF(OR($F356 &gt;= BY$6, $G356 &lt; BX$6), 0, 2)+1)</f>
        <v/>
      </c>
      <c r="BY356" s="71" t="str">
        <f ca="1">INDEX({"","_","-","="},IF(OR($D356 &gt;= BZ$6, $E356 &lt; BY$6), 0, 1)+IF(OR($F356 &gt;= BZ$6, $G356 &lt; BY$6), 0, 2)+1)</f>
        <v/>
      </c>
      <c r="BZ356" s="71" t="str">
        <f ca="1">INDEX({"","_","-","="},IF(OR($D356 &gt;= CA$6, $E356 &lt; BZ$6), 0, 1)+IF(OR($F356 &gt;= CA$6, $G356 &lt; BZ$6), 0, 2)+1)</f>
        <v/>
      </c>
      <c r="CA356" s="71" t="str">
        <f ca="1">INDEX({"","_","-","="},IF(OR($D356 &gt;= CB$6, $E356 &lt; CA$6), 0, 1)+IF(OR($F356 &gt;= CB$6, $G356 &lt; CA$6), 0, 2)+1)</f>
        <v/>
      </c>
      <c r="CB356" s="71" t="str">
        <f ca="1">INDEX({"","_","-","="},IF(OR($D356 &gt;= CC$6, $E356 &lt; CB$6), 0, 1)+IF(OR($F356 &gt;= CC$6, $G356 &lt; CB$6), 0, 2)+1)</f>
        <v/>
      </c>
      <c r="CC356" s="71" t="str">
        <f ca="1">INDEX({"","_","-","="},IF(OR($D356 &gt;= CD$6, $E356 &lt; CC$6), 0, 1)+IF(OR($F356 &gt;= CD$6, $G356 &lt; CC$6), 0, 2)+1)</f>
        <v/>
      </c>
      <c r="CD356" s="71" t="str">
        <f ca="1">INDEX({"","_","-","="},IF(OR($D356 &gt;= CE$6, $E356 &lt; CD$6), 0, 1)+IF(OR($F356 &gt;= CE$6, $G356 &lt; CD$6), 0, 2)+1)</f>
        <v/>
      </c>
    </row>
    <row r="357" spans="1:82">
      <c r="A357" s="8" t="str">
        <f ca="1">IF('临-进度'!N352,'临-进度'!$A352,"")</f>
        <v/>
      </c>
      <c r="B357" s="8" t="str">
        <f ca="1">IF('临-进度'!N352,'临-进度'!$B352,"")</f>
        <v/>
      </c>
      <c r="C357" s="8" t="str">
        <f ca="1">IF('临-进度'!N352,'临-进度'!$F352,"")</f>
        <v/>
      </c>
      <c r="D357" s="42" t="str">
        <f ca="1">IF('临-进度'!$N352,'临-进度'!$J352,"")</f>
        <v/>
      </c>
      <c r="E357" s="42" t="str">
        <f ca="1">IF('临-进度'!$N352,'临-进度'!$AF352,"")</f>
        <v/>
      </c>
      <c r="F357" s="42" t="str">
        <f ca="1">IF('临-进度'!$N352,'临-进度'!$K352,"")</f>
        <v/>
      </c>
      <c r="G357" s="76" t="str">
        <f ca="1">IF('临-进度'!$N352,'临-进度'!$AG352,"")</f>
        <v/>
      </c>
      <c r="H357" s="71" t="str">
        <f ca="1">INDEX({"","_","-","="},IF(OR($D357 &gt;= I$6, $E357 &lt; H$6), 0, 1)+IF(OR($F357 &gt;= I$6, $G357 &lt; H$6), 0, 2)+1)</f>
        <v/>
      </c>
      <c r="I357" s="71" t="str">
        <f ca="1">INDEX({"","_","-","="},IF(OR($D357 &gt;= J$6, $E357 &lt; I$6), 0, 1)+IF(OR($F357 &gt;= J$6, $G357 &lt; I$6), 0, 2)+1)</f>
        <v/>
      </c>
      <c r="J357" s="71" t="str">
        <f ca="1">INDEX({"","_","-","="},IF(OR($D357 &gt;= K$6, $E357 &lt; J$6), 0, 1)+IF(OR($F357 &gt;= K$6, $G357 &lt; J$6), 0, 2)+1)</f>
        <v/>
      </c>
      <c r="K357" s="71" t="str">
        <f ca="1">INDEX({"","_","-","="},IF(OR($D357 &gt;= L$6, $E357 &lt; K$6), 0, 1)+IF(OR($F357 &gt;= L$6, $G357 &lt; K$6), 0, 2)+1)</f>
        <v/>
      </c>
      <c r="L357" s="71" t="str">
        <f ca="1">INDEX({"","_","-","="},IF(OR($D357 &gt;= M$6, $E357 &lt; L$6), 0, 1)+IF(OR($F357 &gt;= M$6, $G357 &lt; L$6), 0, 2)+1)</f>
        <v/>
      </c>
      <c r="M357" s="71" t="str">
        <f ca="1">INDEX({"","_","-","="},IF(OR($D357 &gt;= N$6, $E357 &lt; M$6), 0, 1)+IF(OR($F357 &gt;= N$6, $G357 &lt; M$6), 0, 2)+1)</f>
        <v/>
      </c>
      <c r="N357" s="71" t="str">
        <f ca="1">INDEX({"","_","-","="},IF(OR($D357 &gt;= O$6, $E357 &lt; N$6), 0, 1)+IF(OR($F357 &gt;= O$6, $G357 &lt; N$6), 0, 2)+1)</f>
        <v/>
      </c>
      <c r="O357" s="71" t="str">
        <f ca="1">INDEX({"","_","-","="},IF(OR($D357 &gt;= P$6, $E357 &lt; O$6), 0, 1)+IF(OR($F357 &gt;= P$6, $G357 &lt; O$6), 0, 2)+1)</f>
        <v/>
      </c>
      <c r="P357" s="71" t="str">
        <f ca="1">INDEX({"","_","-","="},IF(OR($D357 &gt;= Q$6, $E357 &lt; P$6), 0, 1)+IF(OR($F357 &gt;= Q$6, $G357 &lt; P$6), 0, 2)+1)</f>
        <v/>
      </c>
      <c r="Q357" s="71" t="str">
        <f ca="1">INDEX({"","_","-","="},IF(OR($D357 &gt;= R$6, $E357 &lt; Q$6), 0, 1)+IF(OR($F357 &gt;= R$6, $G357 &lt; Q$6), 0, 2)+1)</f>
        <v/>
      </c>
      <c r="R357" s="71" t="str">
        <f ca="1">INDEX({"","_","-","="},IF(OR($D357 &gt;= S$6, $E357 &lt; R$6), 0, 1)+IF(OR($F357 &gt;= S$6, $G357 &lt; R$6), 0, 2)+1)</f>
        <v/>
      </c>
      <c r="S357" s="71" t="str">
        <f ca="1">INDEX({"","_","-","="},IF(OR($D357 &gt;= T$6, $E357 &lt; S$6), 0, 1)+IF(OR($F357 &gt;= T$6, $G357 &lt; S$6), 0, 2)+1)</f>
        <v/>
      </c>
      <c r="T357" s="71" t="str">
        <f ca="1">INDEX({"","_","-","="},IF(OR($D357 &gt;= U$6, $E357 &lt; T$6), 0, 1)+IF(OR($F357 &gt;= U$6, $G357 &lt; T$6), 0, 2)+1)</f>
        <v/>
      </c>
      <c r="U357" s="71" t="str">
        <f ca="1">INDEX({"","_","-","="},IF(OR($D357 &gt;= V$6, $E357 &lt; U$6), 0, 1)+IF(OR($F357 &gt;= V$6, $G357 &lt; U$6), 0, 2)+1)</f>
        <v/>
      </c>
      <c r="V357" s="71" t="str">
        <f ca="1">INDEX({"","_","-","="},IF(OR($D357 &gt;= W$6, $E357 &lt; V$6), 0, 1)+IF(OR($F357 &gt;= W$6, $G357 &lt; V$6), 0, 2)+1)</f>
        <v/>
      </c>
      <c r="W357" s="71" t="str">
        <f ca="1">INDEX({"","_","-","="},IF(OR($D357 &gt;= X$6, $E357 &lt; W$6), 0, 1)+IF(OR($F357 &gt;= X$6, $G357 &lt; W$6), 0, 2)+1)</f>
        <v/>
      </c>
      <c r="X357" s="71" t="str">
        <f ca="1">INDEX({"","_","-","="},IF(OR($D357 &gt;= Y$6, $E357 &lt; X$6), 0, 1)+IF(OR($F357 &gt;= Y$6, $G357 &lt; X$6), 0, 2)+1)</f>
        <v/>
      </c>
      <c r="Y357" s="71" t="str">
        <f ca="1">INDEX({"","_","-","="},IF(OR($D357 &gt;= Z$6, $E357 &lt; Y$6), 0, 1)+IF(OR($F357 &gt;= Z$6, $G357 &lt; Y$6), 0, 2)+1)</f>
        <v/>
      </c>
      <c r="Z357" s="71" t="str">
        <f ca="1">INDEX({"","_","-","="},IF(OR($D357 &gt;= AA$6, $E357 &lt; Z$6), 0, 1)+IF(OR($F357 &gt;= AA$6, $G357 &lt; Z$6), 0, 2)+1)</f>
        <v/>
      </c>
      <c r="AA357" s="71" t="str">
        <f ca="1">INDEX({"","_","-","="},IF(OR($D357 &gt;= AB$6, $E357 &lt; AA$6), 0, 1)+IF(OR($F357 &gt;= AB$6, $G357 &lt; AA$6), 0, 2)+1)</f>
        <v/>
      </c>
      <c r="AB357" s="71" t="str">
        <f ca="1">INDEX({"","_","-","="},IF(OR($D357 &gt;= AC$6, $E357 &lt; AB$6), 0, 1)+IF(OR($F357 &gt;= AC$6, $G357 &lt; AB$6), 0, 2)+1)</f>
        <v/>
      </c>
      <c r="AC357" s="71" t="str">
        <f ca="1">INDEX({"","_","-","="},IF(OR($D357 &gt;= AD$6, $E357 &lt; AC$6), 0, 1)+IF(OR($F357 &gt;= AD$6, $G357 &lt; AC$6), 0, 2)+1)</f>
        <v/>
      </c>
      <c r="AD357" s="71" t="str">
        <f ca="1">INDEX({"","_","-","="},IF(OR($D357 &gt;= AE$6, $E357 &lt; AD$6), 0, 1)+IF(OR($F357 &gt;= AE$6, $G357 &lt; AD$6), 0, 2)+1)</f>
        <v/>
      </c>
      <c r="AE357" s="71" t="str">
        <f ca="1">INDEX({"","_","-","="},IF(OR($D357 &gt;= AF$6, $E357 &lt; AE$6), 0, 1)+IF(OR($F357 &gt;= AF$6, $G357 &lt; AE$6), 0, 2)+1)</f>
        <v/>
      </c>
      <c r="AF357" s="71" t="str">
        <f ca="1">INDEX({"","_","-","="},IF(OR($D357 &gt;= AG$6, $E357 &lt; AF$6), 0, 1)+IF(OR($F357 &gt;= AG$6, $G357 &lt; AF$6), 0, 2)+1)</f>
        <v/>
      </c>
      <c r="AG357" s="71" t="str">
        <f ca="1">INDEX({"","_","-","="},IF(OR($D357 &gt;= AH$6, $E357 &lt; AG$6), 0, 1)+IF(OR($F357 &gt;= AH$6, $G357 &lt; AG$6), 0, 2)+1)</f>
        <v/>
      </c>
      <c r="AH357" s="71" t="str">
        <f ca="1">INDEX({"","_","-","="},IF(OR($D357 &gt;= AI$6, $E357 &lt; AH$6), 0, 1)+IF(OR($F357 &gt;= AI$6, $G357 &lt; AH$6), 0, 2)+1)</f>
        <v/>
      </c>
      <c r="AI357" s="71" t="str">
        <f ca="1">INDEX({"","_","-","="},IF(OR($D357 &gt;= AJ$6, $E357 &lt; AI$6), 0, 1)+IF(OR($F357 &gt;= AJ$6, $G357 &lt; AI$6), 0, 2)+1)</f>
        <v/>
      </c>
      <c r="AJ357" s="71" t="str">
        <f ca="1">INDEX({"","_","-","="},IF(OR($D357 &gt;= AK$6, $E357 &lt; AJ$6), 0, 1)+IF(OR($F357 &gt;= AK$6, $G357 &lt; AJ$6), 0, 2)+1)</f>
        <v/>
      </c>
      <c r="AK357" s="71" t="str">
        <f ca="1">INDEX({"","_","-","="},IF(OR($D357 &gt;= AL$6, $E357 &lt; AK$6), 0, 1)+IF(OR($F357 &gt;= AL$6, $G357 &lt; AK$6), 0, 2)+1)</f>
        <v/>
      </c>
      <c r="AL357" s="71" t="str">
        <f ca="1">INDEX({"","_","-","="},IF(OR($D357 &gt;= AM$6, $E357 &lt; AL$6), 0, 1)+IF(OR($F357 &gt;= AM$6, $G357 &lt; AL$6), 0, 2)+1)</f>
        <v/>
      </c>
      <c r="AM357" s="71" t="str">
        <f ca="1">INDEX({"","_","-","="},IF(OR($D357 &gt;= AN$6, $E357 &lt; AM$6), 0, 1)+IF(OR($F357 &gt;= AN$6, $G357 &lt; AM$6), 0, 2)+1)</f>
        <v/>
      </c>
      <c r="AN357" s="71" t="str">
        <f ca="1">INDEX({"","_","-","="},IF(OR($D357 &gt;= AO$6, $E357 &lt; AN$6), 0, 1)+IF(OR($F357 &gt;= AO$6, $G357 &lt; AN$6), 0, 2)+1)</f>
        <v/>
      </c>
      <c r="AO357" s="71" t="str">
        <f ca="1">INDEX({"","_","-","="},IF(OR($D357 &gt;= AP$6, $E357 &lt; AO$6), 0, 1)+IF(OR($F357 &gt;= AP$6, $G357 &lt; AO$6), 0, 2)+1)</f>
        <v/>
      </c>
      <c r="AP357" s="71" t="str">
        <f ca="1">INDEX({"","_","-","="},IF(OR($D357 &gt;= AQ$6, $E357 &lt; AP$6), 0, 1)+IF(OR($F357 &gt;= AQ$6, $G357 &lt; AP$6), 0, 2)+1)</f>
        <v/>
      </c>
      <c r="AQ357" s="71" t="str">
        <f ca="1">INDEX({"","_","-","="},IF(OR($D357 &gt;= AR$6, $E357 &lt; AQ$6), 0, 1)+IF(OR($F357 &gt;= AR$6, $G357 &lt; AQ$6), 0, 2)+1)</f>
        <v/>
      </c>
      <c r="AR357" s="71" t="str">
        <f ca="1">INDEX({"","_","-","="},IF(OR($D357 &gt;= AS$6, $E357 &lt; AR$6), 0, 1)+IF(OR($F357 &gt;= AS$6, $G357 &lt; AR$6), 0, 2)+1)</f>
        <v/>
      </c>
      <c r="AS357" s="71" t="str">
        <f ca="1">INDEX({"","_","-","="},IF(OR($D357 &gt;= AT$6, $E357 &lt; AS$6), 0, 1)+IF(OR($F357 &gt;= AT$6, $G357 &lt; AS$6), 0, 2)+1)</f>
        <v/>
      </c>
      <c r="AT357" s="71" t="str">
        <f ca="1">INDEX({"","_","-","="},IF(OR($D357 &gt;= AU$6, $E357 &lt; AT$6), 0, 1)+IF(OR($F357 &gt;= AU$6, $G357 &lt; AT$6), 0, 2)+1)</f>
        <v/>
      </c>
      <c r="AU357" s="71" t="str">
        <f ca="1">INDEX({"","_","-","="},IF(OR($D357 &gt;= AV$6, $E357 &lt; AU$6), 0, 1)+IF(OR($F357 &gt;= AV$6, $G357 &lt; AU$6), 0, 2)+1)</f>
        <v/>
      </c>
      <c r="AV357" s="71" t="str">
        <f ca="1">INDEX({"","_","-","="},IF(OR($D357 &gt;= AW$6, $E357 &lt; AV$6), 0, 1)+IF(OR($F357 &gt;= AW$6, $G357 &lt; AV$6), 0, 2)+1)</f>
        <v/>
      </c>
      <c r="AW357" s="71" t="str">
        <f ca="1">INDEX({"","_","-","="},IF(OR($D357 &gt;= AX$6, $E357 &lt; AW$6), 0, 1)+IF(OR($F357 &gt;= AX$6, $G357 &lt; AW$6), 0, 2)+1)</f>
        <v/>
      </c>
      <c r="AX357" s="71" t="str">
        <f ca="1">INDEX({"","_","-","="},IF(OR($D357 &gt;= AY$6, $E357 &lt; AX$6), 0, 1)+IF(OR($F357 &gt;= AY$6, $G357 &lt; AX$6), 0, 2)+1)</f>
        <v/>
      </c>
      <c r="AY357" s="71" t="str">
        <f ca="1">INDEX({"","_","-","="},IF(OR($D357 &gt;= AZ$6, $E357 &lt; AY$6), 0, 1)+IF(OR($F357 &gt;= AZ$6, $G357 &lt; AY$6), 0, 2)+1)</f>
        <v/>
      </c>
      <c r="AZ357" s="71" t="str">
        <f ca="1">INDEX({"","_","-","="},IF(OR($D357 &gt;= BA$6, $E357 &lt; AZ$6), 0, 1)+IF(OR($F357 &gt;= BA$6, $G357 &lt; AZ$6), 0, 2)+1)</f>
        <v/>
      </c>
      <c r="BA357" s="71" t="str">
        <f ca="1">INDEX({"","_","-","="},IF(OR($D357 &gt;= BB$6, $E357 &lt; BA$6), 0, 1)+IF(OR($F357 &gt;= BB$6, $G357 &lt; BA$6), 0, 2)+1)</f>
        <v/>
      </c>
      <c r="BB357" s="71" t="str">
        <f ca="1">INDEX({"","_","-","="},IF(OR($D357 &gt;= BC$6, $E357 &lt; BB$6), 0, 1)+IF(OR($F357 &gt;= BC$6, $G357 &lt; BB$6), 0, 2)+1)</f>
        <v/>
      </c>
      <c r="BC357" s="71" t="str">
        <f ca="1">INDEX({"","_","-","="},IF(OR($D357 &gt;= BD$6, $E357 &lt; BC$6), 0, 1)+IF(OR($F357 &gt;= BD$6, $G357 &lt; BC$6), 0, 2)+1)</f>
        <v/>
      </c>
      <c r="BD357" s="71" t="str">
        <f ca="1">INDEX({"","_","-","="},IF(OR($D357 &gt;= BE$6, $E357 &lt; BD$6), 0, 1)+IF(OR($F357 &gt;= BE$6, $G357 &lt; BD$6), 0, 2)+1)</f>
        <v/>
      </c>
      <c r="BE357" s="71" t="str">
        <f ca="1">INDEX({"","_","-","="},IF(OR($D357 &gt;= BF$6, $E357 &lt; BE$6), 0, 1)+IF(OR($F357 &gt;= BF$6, $G357 &lt; BE$6), 0, 2)+1)</f>
        <v/>
      </c>
      <c r="BF357" s="71" t="str">
        <f ca="1">INDEX({"","_","-","="},IF(OR($D357 &gt;= BG$6, $E357 &lt; BF$6), 0, 1)+IF(OR($F357 &gt;= BG$6, $G357 &lt; BF$6), 0, 2)+1)</f>
        <v/>
      </c>
      <c r="BG357" s="71" t="str">
        <f ca="1">INDEX({"","_","-","="},IF(OR($D357 &gt;= BH$6, $E357 &lt; BG$6), 0, 1)+IF(OR($F357 &gt;= BH$6, $G357 &lt; BG$6), 0, 2)+1)</f>
        <v/>
      </c>
      <c r="BH357" s="71" t="str">
        <f ca="1">INDEX({"","_","-","="},IF(OR($D357 &gt;= BI$6, $E357 &lt; BH$6), 0, 1)+IF(OR($F357 &gt;= BI$6, $G357 &lt; BH$6), 0, 2)+1)</f>
        <v/>
      </c>
      <c r="BI357" s="71" t="str">
        <f ca="1">INDEX({"","_","-","="},IF(OR($D357 &gt;= BJ$6, $E357 &lt; BI$6), 0, 1)+IF(OR($F357 &gt;= BJ$6, $G357 &lt; BI$6), 0, 2)+1)</f>
        <v/>
      </c>
      <c r="BJ357" s="71" t="str">
        <f ca="1">INDEX({"","_","-","="},IF(OR($D357 &gt;= BK$6, $E357 &lt; BJ$6), 0, 1)+IF(OR($F357 &gt;= BK$6, $G357 &lt; BJ$6), 0, 2)+1)</f>
        <v/>
      </c>
      <c r="BK357" s="71" t="str">
        <f ca="1">INDEX({"","_","-","="},IF(OR($D357 &gt;= BL$6, $E357 &lt; BK$6), 0, 1)+IF(OR($F357 &gt;= BL$6, $G357 &lt; BK$6), 0, 2)+1)</f>
        <v/>
      </c>
      <c r="BL357" s="71" t="str">
        <f ca="1">INDEX({"","_","-","="},IF(OR($D357 &gt;= BM$6, $E357 &lt; BL$6), 0, 1)+IF(OR($F357 &gt;= BM$6, $G357 &lt; BL$6), 0, 2)+1)</f>
        <v/>
      </c>
      <c r="BM357" s="71" t="str">
        <f ca="1">INDEX({"","_","-","="},IF(OR($D357 &gt;= BN$6, $E357 &lt; BM$6), 0, 1)+IF(OR($F357 &gt;= BN$6, $G357 &lt; BM$6), 0, 2)+1)</f>
        <v/>
      </c>
      <c r="BN357" s="71" t="str">
        <f ca="1">INDEX({"","_","-","="},IF(OR($D357 &gt;= BO$6, $E357 &lt; BN$6), 0, 1)+IF(OR($F357 &gt;= BO$6, $G357 &lt; BN$6), 0, 2)+1)</f>
        <v/>
      </c>
      <c r="BO357" s="71" t="str">
        <f ca="1">INDEX({"","_","-","="},IF(OR($D357 &gt;= BP$6, $E357 &lt; BO$6), 0, 1)+IF(OR($F357 &gt;= BP$6, $G357 &lt; BO$6), 0, 2)+1)</f>
        <v/>
      </c>
      <c r="BP357" s="71" t="str">
        <f ca="1">INDEX({"","_","-","="},IF(OR($D357 &gt;= BQ$6, $E357 &lt; BP$6), 0, 1)+IF(OR($F357 &gt;= BQ$6, $G357 &lt; BP$6), 0, 2)+1)</f>
        <v/>
      </c>
      <c r="BQ357" s="71" t="str">
        <f ca="1">INDEX({"","_","-","="},IF(OR($D357 &gt;= BR$6, $E357 &lt; BQ$6), 0, 1)+IF(OR($F357 &gt;= BR$6, $G357 &lt; BQ$6), 0, 2)+1)</f>
        <v/>
      </c>
      <c r="BR357" s="71" t="str">
        <f ca="1">INDEX({"","_","-","="},IF(OR($D357 &gt;= BS$6, $E357 &lt; BR$6), 0, 1)+IF(OR($F357 &gt;= BS$6, $G357 &lt; BR$6), 0, 2)+1)</f>
        <v/>
      </c>
      <c r="BS357" s="71" t="str">
        <f ca="1">INDEX({"","_","-","="},IF(OR($D357 &gt;= BT$6, $E357 &lt; BS$6), 0, 1)+IF(OR($F357 &gt;= BT$6, $G357 &lt; BS$6), 0, 2)+1)</f>
        <v/>
      </c>
      <c r="BT357" s="71" t="str">
        <f ca="1">INDEX({"","_","-","="},IF(OR($D357 &gt;= BU$6, $E357 &lt; BT$6), 0, 1)+IF(OR($F357 &gt;= BU$6, $G357 &lt; BT$6), 0, 2)+1)</f>
        <v/>
      </c>
      <c r="BU357" s="71" t="str">
        <f ca="1">INDEX({"","_","-","="},IF(OR($D357 &gt;= BV$6, $E357 &lt; BU$6), 0, 1)+IF(OR($F357 &gt;= BV$6, $G357 &lt; BU$6), 0, 2)+1)</f>
        <v/>
      </c>
      <c r="BV357" s="71" t="str">
        <f ca="1">INDEX({"","_","-","="},IF(OR($D357 &gt;= BW$6, $E357 &lt; BV$6), 0, 1)+IF(OR($F357 &gt;= BW$6, $G357 &lt; BV$6), 0, 2)+1)</f>
        <v/>
      </c>
      <c r="BW357" s="71" t="str">
        <f ca="1">INDEX({"","_","-","="},IF(OR($D357 &gt;= BX$6, $E357 &lt; BW$6), 0, 1)+IF(OR($F357 &gt;= BX$6, $G357 &lt; BW$6), 0, 2)+1)</f>
        <v/>
      </c>
      <c r="BX357" s="71" t="str">
        <f ca="1">INDEX({"","_","-","="},IF(OR($D357 &gt;= BY$6, $E357 &lt; BX$6), 0, 1)+IF(OR($F357 &gt;= BY$6, $G357 &lt; BX$6), 0, 2)+1)</f>
        <v/>
      </c>
      <c r="BY357" s="71" t="str">
        <f ca="1">INDEX({"","_","-","="},IF(OR($D357 &gt;= BZ$6, $E357 &lt; BY$6), 0, 1)+IF(OR($F357 &gt;= BZ$6, $G357 &lt; BY$6), 0, 2)+1)</f>
        <v/>
      </c>
      <c r="BZ357" s="71" t="str">
        <f ca="1">INDEX({"","_","-","="},IF(OR($D357 &gt;= CA$6, $E357 &lt; BZ$6), 0, 1)+IF(OR($F357 &gt;= CA$6, $G357 &lt; BZ$6), 0, 2)+1)</f>
        <v/>
      </c>
      <c r="CA357" s="71" t="str">
        <f ca="1">INDEX({"","_","-","="},IF(OR($D357 &gt;= CB$6, $E357 &lt; CA$6), 0, 1)+IF(OR($F357 &gt;= CB$6, $G357 &lt; CA$6), 0, 2)+1)</f>
        <v/>
      </c>
      <c r="CB357" s="71" t="str">
        <f ca="1">INDEX({"","_","-","="},IF(OR($D357 &gt;= CC$6, $E357 &lt; CB$6), 0, 1)+IF(OR($F357 &gt;= CC$6, $G357 &lt; CB$6), 0, 2)+1)</f>
        <v/>
      </c>
      <c r="CC357" s="71" t="str">
        <f ca="1">INDEX({"","_","-","="},IF(OR($D357 &gt;= CD$6, $E357 &lt; CC$6), 0, 1)+IF(OR($F357 &gt;= CD$6, $G357 &lt; CC$6), 0, 2)+1)</f>
        <v/>
      </c>
      <c r="CD357" s="71" t="str">
        <f ca="1">INDEX({"","_","-","="},IF(OR($D357 &gt;= CE$6, $E357 &lt; CD$6), 0, 1)+IF(OR($F357 &gt;= CE$6, $G357 &lt; CD$6), 0, 2)+1)</f>
        <v/>
      </c>
    </row>
    <row r="358" spans="1:82">
      <c r="A358" s="8" t="str">
        <f ca="1">IF('临-进度'!N353,'临-进度'!$A353,"")</f>
        <v/>
      </c>
      <c r="B358" s="8" t="str">
        <f ca="1">IF('临-进度'!N353,'临-进度'!$B353,"")</f>
        <v/>
      </c>
      <c r="C358" s="8" t="str">
        <f ca="1">IF('临-进度'!N353,'临-进度'!$F353,"")</f>
        <v/>
      </c>
      <c r="D358" s="42" t="str">
        <f ca="1">IF('临-进度'!$N353,'临-进度'!$J353,"")</f>
        <v/>
      </c>
      <c r="E358" s="42" t="str">
        <f ca="1">IF('临-进度'!$N353,'临-进度'!$AF353,"")</f>
        <v/>
      </c>
      <c r="F358" s="42" t="str">
        <f ca="1">IF('临-进度'!$N353,'临-进度'!$K353,"")</f>
        <v/>
      </c>
      <c r="G358" s="76" t="str">
        <f ca="1">IF('临-进度'!$N353,'临-进度'!$AG353,"")</f>
        <v/>
      </c>
      <c r="H358" s="71" t="str">
        <f ca="1">INDEX({"","_","-","="},IF(OR($D358 &gt;= I$6, $E358 &lt; H$6), 0, 1)+IF(OR($F358 &gt;= I$6, $G358 &lt; H$6), 0, 2)+1)</f>
        <v/>
      </c>
      <c r="I358" s="71" t="str">
        <f ca="1">INDEX({"","_","-","="},IF(OR($D358 &gt;= J$6, $E358 &lt; I$6), 0, 1)+IF(OR($F358 &gt;= J$6, $G358 &lt; I$6), 0, 2)+1)</f>
        <v/>
      </c>
      <c r="J358" s="71" t="str">
        <f ca="1">INDEX({"","_","-","="},IF(OR($D358 &gt;= K$6, $E358 &lt; J$6), 0, 1)+IF(OR($F358 &gt;= K$6, $G358 &lt; J$6), 0, 2)+1)</f>
        <v/>
      </c>
      <c r="K358" s="71" t="str">
        <f ca="1">INDEX({"","_","-","="},IF(OR($D358 &gt;= L$6, $E358 &lt; K$6), 0, 1)+IF(OR($F358 &gt;= L$6, $G358 &lt; K$6), 0, 2)+1)</f>
        <v/>
      </c>
      <c r="L358" s="71" t="str">
        <f ca="1">INDEX({"","_","-","="},IF(OR($D358 &gt;= M$6, $E358 &lt; L$6), 0, 1)+IF(OR($F358 &gt;= M$6, $G358 &lt; L$6), 0, 2)+1)</f>
        <v/>
      </c>
      <c r="M358" s="71" t="str">
        <f ca="1">INDEX({"","_","-","="},IF(OR($D358 &gt;= N$6, $E358 &lt; M$6), 0, 1)+IF(OR($F358 &gt;= N$6, $G358 &lt; M$6), 0, 2)+1)</f>
        <v/>
      </c>
      <c r="N358" s="71" t="str">
        <f ca="1">INDEX({"","_","-","="},IF(OR($D358 &gt;= O$6, $E358 &lt; N$6), 0, 1)+IF(OR($F358 &gt;= O$6, $G358 &lt; N$6), 0, 2)+1)</f>
        <v/>
      </c>
      <c r="O358" s="71" t="str">
        <f ca="1">INDEX({"","_","-","="},IF(OR($D358 &gt;= P$6, $E358 &lt; O$6), 0, 1)+IF(OR($F358 &gt;= P$6, $G358 &lt; O$6), 0, 2)+1)</f>
        <v/>
      </c>
      <c r="P358" s="71" t="str">
        <f ca="1">INDEX({"","_","-","="},IF(OR($D358 &gt;= Q$6, $E358 &lt; P$6), 0, 1)+IF(OR($F358 &gt;= Q$6, $G358 &lt; P$6), 0, 2)+1)</f>
        <v/>
      </c>
      <c r="Q358" s="71" t="str">
        <f ca="1">INDEX({"","_","-","="},IF(OR($D358 &gt;= R$6, $E358 &lt; Q$6), 0, 1)+IF(OR($F358 &gt;= R$6, $G358 &lt; Q$6), 0, 2)+1)</f>
        <v/>
      </c>
      <c r="R358" s="71" t="str">
        <f ca="1">INDEX({"","_","-","="},IF(OR($D358 &gt;= S$6, $E358 &lt; R$6), 0, 1)+IF(OR($F358 &gt;= S$6, $G358 &lt; R$6), 0, 2)+1)</f>
        <v/>
      </c>
      <c r="S358" s="71" t="str">
        <f ca="1">INDEX({"","_","-","="},IF(OR($D358 &gt;= T$6, $E358 &lt; S$6), 0, 1)+IF(OR($F358 &gt;= T$6, $G358 &lt; S$6), 0, 2)+1)</f>
        <v/>
      </c>
      <c r="T358" s="71" t="str">
        <f ca="1">INDEX({"","_","-","="},IF(OR($D358 &gt;= U$6, $E358 &lt; T$6), 0, 1)+IF(OR($F358 &gt;= U$6, $G358 &lt; T$6), 0, 2)+1)</f>
        <v/>
      </c>
      <c r="U358" s="71" t="str">
        <f ca="1">INDEX({"","_","-","="},IF(OR($D358 &gt;= V$6, $E358 &lt; U$6), 0, 1)+IF(OR($F358 &gt;= V$6, $G358 &lt; U$6), 0, 2)+1)</f>
        <v/>
      </c>
      <c r="V358" s="71" t="str">
        <f ca="1">INDEX({"","_","-","="},IF(OR($D358 &gt;= W$6, $E358 &lt; V$6), 0, 1)+IF(OR($F358 &gt;= W$6, $G358 &lt; V$6), 0, 2)+1)</f>
        <v/>
      </c>
      <c r="W358" s="71" t="str">
        <f ca="1">INDEX({"","_","-","="},IF(OR($D358 &gt;= X$6, $E358 &lt; W$6), 0, 1)+IF(OR($F358 &gt;= X$6, $G358 &lt; W$6), 0, 2)+1)</f>
        <v/>
      </c>
      <c r="X358" s="71" t="str">
        <f ca="1">INDEX({"","_","-","="},IF(OR($D358 &gt;= Y$6, $E358 &lt; X$6), 0, 1)+IF(OR($F358 &gt;= Y$6, $G358 &lt; X$6), 0, 2)+1)</f>
        <v/>
      </c>
      <c r="Y358" s="71" t="str">
        <f ca="1">INDEX({"","_","-","="},IF(OR($D358 &gt;= Z$6, $E358 &lt; Y$6), 0, 1)+IF(OR($F358 &gt;= Z$6, $G358 &lt; Y$6), 0, 2)+1)</f>
        <v/>
      </c>
      <c r="Z358" s="71" t="str">
        <f ca="1">INDEX({"","_","-","="},IF(OR($D358 &gt;= AA$6, $E358 &lt; Z$6), 0, 1)+IF(OR($F358 &gt;= AA$6, $G358 &lt; Z$6), 0, 2)+1)</f>
        <v/>
      </c>
      <c r="AA358" s="71" t="str">
        <f ca="1">INDEX({"","_","-","="},IF(OR($D358 &gt;= AB$6, $E358 &lt; AA$6), 0, 1)+IF(OR($F358 &gt;= AB$6, $G358 &lt; AA$6), 0, 2)+1)</f>
        <v/>
      </c>
      <c r="AB358" s="71" t="str">
        <f ca="1">INDEX({"","_","-","="},IF(OR($D358 &gt;= AC$6, $E358 &lt; AB$6), 0, 1)+IF(OR($F358 &gt;= AC$6, $G358 &lt; AB$6), 0, 2)+1)</f>
        <v/>
      </c>
      <c r="AC358" s="71" t="str">
        <f ca="1">INDEX({"","_","-","="},IF(OR($D358 &gt;= AD$6, $E358 &lt; AC$6), 0, 1)+IF(OR($F358 &gt;= AD$6, $G358 &lt; AC$6), 0, 2)+1)</f>
        <v/>
      </c>
      <c r="AD358" s="71" t="str">
        <f ca="1">INDEX({"","_","-","="},IF(OR($D358 &gt;= AE$6, $E358 &lt; AD$6), 0, 1)+IF(OR($F358 &gt;= AE$6, $G358 &lt; AD$6), 0, 2)+1)</f>
        <v/>
      </c>
      <c r="AE358" s="71" t="str">
        <f ca="1">INDEX({"","_","-","="},IF(OR($D358 &gt;= AF$6, $E358 &lt; AE$6), 0, 1)+IF(OR($F358 &gt;= AF$6, $G358 &lt; AE$6), 0, 2)+1)</f>
        <v/>
      </c>
      <c r="AF358" s="71" t="str">
        <f ca="1">INDEX({"","_","-","="},IF(OR($D358 &gt;= AG$6, $E358 &lt; AF$6), 0, 1)+IF(OR($F358 &gt;= AG$6, $G358 &lt; AF$6), 0, 2)+1)</f>
        <v/>
      </c>
      <c r="AG358" s="71" t="str">
        <f ca="1">INDEX({"","_","-","="},IF(OR($D358 &gt;= AH$6, $E358 &lt; AG$6), 0, 1)+IF(OR($F358 &gt;= AH$6, $G358 &lt; AG$6), 0, 2)+1)</f>
        <v/>
      </c>
      <c r="AH358" s="71" t="str">
        <f ca="1">INDEX({"","_","-","="},IF(OR($D358 &gt;= AI$6, $E358 &lt; AH$6), 0, 1)+IF(OR($F358 &gt;= AI$6, $G358 &lt; AH$6), 0, 2)+1)</f>
        <v/>
      </c>
      <c r="AI358" s="71" t="str">
        <f ca="1">INDEX({"","_","-","="},IF(OR($D358 &gt;= AJ$6, $E358 &lt; AI$6), 0, 1)+IF(OR($F358 &gt;= AJ$6, $G358 &lt; AI$6), 0, 2)+1)</f>
        <v/>
      </c>
      <c r="AJ358" s="71" t="str">
        <f ca="1">INDEX({"","_","-","="},IF(OR($D358 &gt;= AK$6, $E358 &lt; AJ$6), 0, 1)+IF(OR($F358 &gt;= AK$6, $G358 &lt; AJ$6), 0, 2)+1)</f>
        <v/>
      </c>
      <c r="AK358" s="71" t="str">
        <f ca="1">INDEX({"","_","-","="},IF(OR($D358 &gt;= AL$6, $E358 &lt; AK$6), 0, 1)+IF(OR($F358 &gt;= AL$6, $G358 &lt; AK$6), 0, 2)+1)</f>
        <v/>
      </c>
      <c r="AL358" s="71" t="str">
        <f ca="1">INDEX({"","_","-","="},IF(OR($D358 &gt;= AM$6, $E358 &lt; AL$6), 0, 1)+IF(OR($F358 &gt;= AM$6, $G358 &lt; AL$6), 0, 2)+1)</f>
        <v/>
      </c>
      <c r="AM358" s="71" t="str">
        <f ca="1">INDEX({"","_","-","="},IF(OR($D358 &gt;= AN$6, $E358 &lt; AM$6), 0, 1)+IF(OR($F358 &gt;= AN$6, $G358 &lt; AM$6), 0, 2)+1)</f>
        <v/>
      </c>
      <c r="AN358" s="71" t="str">
        <f ca="1">INDEX({"","_","-","="},IF(OR($D358 &gt;= AO$6, $E358 &lt; AN$6), 0, 1)+IF(OR($F358 &gt;= AO$6, $G358 &lt; AN$6), 0, 2)+1)</f>
        <v/>
      </c>
      <c r="AO358" s="71" t="str">
        <f ca="1">INDEX({"","_","-","="},IF(OR($D358 &gt;= AP$6, $E358 &lt; AO$6), 0, 1)+IF(OR($F358 &gt;= AP$6, $G358 &lt; AO$6), 0, 2)+1)</f>
        <v/>
      </c>
      <c r="AP358" s="71" t="str">
        <f ca="1">INDEX({"","_","-","="},IF(OR($D358 &gt;= AQ$6, $E358 &lt; AP$6), 0, 1)+IF(OR($F358 &gt;= AQ$6, $G358 &lt; AP$6), 0, 2)+1)</f>
        <v/>
      </c>
      <c r="AQ358" s="71" t="str">
        <f ca="1">INDEX({"","_","-","="},IF(OR($D358 &gt;= AR$6, $E358 &lt; AQ$6), 0, 1)+IF(OR($F358 &gt;= AR$6, $G358 &lt; AQ$6), 0, 2)+1)</f>
        <v/>
      </c>
      <c r="AR358" s="71" t="str">
        <f ca="1">INDEX({"","_","-","="},IF(OR($D358 &gt;= AS$6, $E358 &lt; AR$6), 0, 1)+IF(OR($F358 &gt;= AS$6, $G358 &lt; AR$6), 0, 2)+1)</f>
        <v/>
      </c>
      <c r="AS358" s="71" t="str">
        <f ca="1">INDEX({"","_","-","="},IF(OR($D358 &gt;= AT$6, $E358 &lt; AS$6), 0, 1)+IF(OR($F358 &gt;= AT$6, $G358 &lt; AS$6), 0, 2)+1)</f>
        <v/>
      </c>
      <c r="AT358" s="71" t="str">
        <f ca="1">INDEX({"","_","-","="},IF(OR($D358 &gt;= AU$6, $E358 &lt; AT$6), 0, 1)+IF(OR($F358 &gt;= AU$6, $G358 &lt; AT$6), 0, 2)+1)</f>
        <v/>
      </c>
      <c r="AU358" s="71" t="str">
        <f ca="1">INDEX({"","_","-","="},IF(OR($D358 &gt;= AV$6, $E358 &lt; AU$6), 0, 1)+IF(OR($F358 &gt;= AV$6, $G358 &lt; AU$6), 0, 2)+1)</f>
        <v/>
      </c>
      <c r="AV358" s="71" t="str">
        <f ca="1">INDEX({"","_","-","="},IF(OR($D358 &gt;= AW$6, $E358 &lt; AV$6), 0, 1)+IF(OR($F358 &gt;= AW$6, $G358 &lt; AV$6), 0, 2)+1)</f>
        <v/>
      </c>
      <c r="AW358" s="71" t="str">
        <f ca="1">INDEX({"","_","-","="},IF(OR($D358 &gt;= AX$6, $E358 &lt; AW$6), 0, 1)+IF(OR($F358 &gt;= AX$6, $G358 &lt; AW$6), 0, 2)+1)</f>
        <v/>
      </c>
      <c r="AX358" s="71" t="str">
        <f ca="1">INDEX({"","_","-","="},IF(OR($D358 &gt;= AY$6, $E358 &lt; AX$6), 0, 1)+IF(OR($F358 &gt;= AY$6, $G358 &lt; AX$6), 0, 2)+1)</f>
        <v/>
      </c>
      <c r="AY358" s="71" t="str">
        <f ca="1">INDEX({"","_","-","="},IF(OR($D358 &gt;= AZ$6, $E358 &lt; AY$6), 0, 1)+IF(OR($F358 &gt;= AZ$6, $G358 &lt; AY$6), 0, 2)+1)</f>
        <v/>
      </c>
      <c r="AZ358" s="71" t="str">
        <f ca="1">INDEX({"","_","-","="},IF(OR($D358 &gt;= BA$6, $E358 &lt; AZ$6), 0, 1)+IF(OR($F358 &gt;= BA$6, $G358 &lt; AZ$6), 0, 2)+1)</f>
        <v/>
      </c>
      <c r="BA358" s="71" t="str">
        <f ca="1">INDEX({"","_","-","="},IF(OR($D358 &gt;= BB$6, $E358 &lt; BA$6), 0, 1)+IF(OR($F358 &gt;= BB$6, $G358 &lt; BA$6), 0, 2)+1)</f>
        <v/>
      </c>
      <c r="BB358" s="71" t="str">
        <f ca="1">INDEX({"","_","-","="},IF(OR($D358 &gt;= BC$6, $E358 &lt; BB$6), 0, 1)+IF(OR($F358 &gt;= BC$6, $G358 &lt; BB$6), 0, 2)+1)</f>
        <v/>
      </c>
      <c r="BC358" s="71" t="str">
        <f ca="1">INDEX({"","_","-","="},IF(OR($D358 &gt;= BD$6, $E358 &lt; BC$6), 0, 1)+IF(OR($F358 &gt;= BD$6, $G358 &lt; BC$6), 0, 2)+1)</f>
        <v/>
      </c>
      <c r="BD358" s="71" t="str">
        <f ca="1">INDEX({"","_","-","="},IF(OR($D358 &gt;= BE$6, $E358 &lt; BD$6), 0, 1)+IF(OR($F358 &gt;= BE$6, $G358 &lt; BD$6), 0, 2)+1)</f>
        <v/>
      </c>
      <c r="BE358" s="71" t="str">
        <f ca="1">INDEX({"","_","-","="},IF(OR($D358 &gt;= BF$6, $E358 &lt; BE$6), 0, 1)+IF(OR($F358 &gt;= BF$6, $G358 &lt; BE$6), 0, 2)+1)</f>
        <v/>
      </c>
      <c r="BF358" s="71" t="str">
        <f ca="1">INDEX({"","_","-","="},IF(OR($D358 &gt;= BG$6, $E358 &lt; BF$6), 0, 1)+IF(OR($F358 &gt;= BG$6, $G358 &lt; BF$6), 0, 2)+1)</f>
        <v/>
      </c>
      <c r="BG358" s="71" t="str">
        <f ca="1">INDEX({"","_","-","="},IF(OR($D358 &gt;= BH$6, $E358 &lt; BG$6), 0, 1)+IF(OR($F358 &gt;= BH$6, $G358 &lt; BG$6), 0, 2)+1)</f>
        <v/>
      </c>
      <c r="BH358" s="71" t="str">
        <f ca="1">INDEX({"","_","-","="},IF(OR($D358 &gt;= BI$6, $E358 &lt; BH$6), 0, 1)+IF(OR($F358 &gt;= BI$6, $G358 &lt; BH$6), 0, 2)+1)</f>
        <v/>
      </c>
      <c r="BI358" s="71" t="str">
        <f ca="1">INDEX({"","_","-","="},IF(OR($D358 &gt;= BJ$6, $E358 &lt; BI$6), 0, 1)+IF(OR($F358 &gt;= BJ$6, $G358 &lt; BI$6), 0, 2)+1)</f>
        <v/>
      </c>
      <c r="BJ358" s="71" t="str">
        <f ca="1">INDEX({"","_","-","="},IF(OR($D358 &gt;= BK$6, $E358 &lt; BJ$6), 0, 1)+IF(OR($F358 &gt;= BK$6, $G358 &lt; BJ$6), 0, 2)+1)</f>
        <v/>
      </c>
      <c r="BK358" s="71" t="str">
        <f ca="1">INDEX({"","_","-","="},IF(OR($D358 &gt;= BL$6, $E358 &lt; BK$6), 0, 1)+IF(OR($F358 &gt;= BL$6, $G358 &lt; BK$6), 0, 2)+1)</f>
        <v/>
      </c>
      <c r="BL358" s="71" t="str">
        <f ca="1">INDEX({"","_","-","="},IF(OR($D358 &gt;= BM$6, $E358 &lt; BL$6), 0, 1)+IF(OR($F358 &gt;= BM$6, $G358 &lt; BL$6), 0, 2)+1)</f>
        <v/>
      </c>
      <c r="BM358" s="71" t="str">
        <f ca="1">INDEX({"","_","-","="},IF(OR($D358 &gt;= BN$6, $E358 &lt; BM$6), 0, 1)+IF(OR($F358 &gt;= BN$6, $G358 &lt; BM$6), 0, 2)+1)</f>
        <v/>
      </c>
      <c r="BN358" s="71" t="str">
        <f ca="1">INDEX({"","_","-","="},IF(OR($D358 &gt;= BO$6, $E358 &lt; BN$6), 0, 1)+IF(OR($F358 &gt;= BO$6, $G358 &lt; BN$6), 0, 2)+1)</f>
        <v/>
      </c>
      <c r="BO358" s="71" t="str">
        <f ca="1">INDEX({"","_","-","="},IF(OR($D358 &gt;= BP$6, $E358 &lt; BO$6), 0, 1)+IF(OR($F358 &gt;= BP$6, $G358 &lt; BO$6), 0, 2)+1)</f>
        <v/>
      </c>
      <c r="BP358" s="71" t="str">
        <f ca="1">INDEX({"","_","-","="},IF(OR($D358 &gt;= BQ$6, $E358 &lt; BP$6), 0, 1)+IF(OR($F358 &gt;= BQ$6, $G358 &lt; BP$6), 0, 2)+1)</f>
        <v/>
      </c>
      <c r="BQ358" s="71" t="str">
        <f ca="1">INDEX({"","_","-","="},IF(OR($D358 &gt;= BR$6, $E358 &lt; BQ$6), 0, 1)+IF(OR($F358 &gt;= BR$6, $G358 &lt; BQ$6), 0, 2)+1)</f>
        <v/>
      </c>
      <c r="BR358" s="71" t="str">
        <f ca="1">INDEX({"","_","-","="},IF(OR($D358 &gt;= BS$6, $E358 &lt; BR$6), 0, 1)+IF(OR($F358 &gt;= BS$6, $G358 &lt; BR$6), 0, 2)+1)</f>
        <v/>
      </c>
      <c r="BS358" s="71" t="str">
        <f ca="1">INDEX({"","_","-","="},IF(OR($D358 &gt;= BT$6, $E358 &lt; BS$6), 0, 1)+IF(OR($F358 &gt;= BT$6, $G358 &lt; BS$6), 0, 2)+1)</f>
        <v/>
      </c>
      <c r="BT358" s="71" t="str">
        <f ca="1">INDEX({"","_","-","="},IF(OR($D358 &gt;= BU$6, $E358 &lt; BT$6), 0, 1)+IF(OR($F358 &gt;= BU$6, $G358 &lt; BT$6), 0, 2)+1)</f>
        <v/>
      </c>
      <c r="BU358" s="71" t="str">
        <f ca="1">INDEX({"","_","-","="},IF(OR($D358 &gt;= BV$6, $E358 &lt; BU$6), 0, 1)+IF(OR($F358 &gt;= BV$6, $G358 &lt; BU$6), 0, 2)+1)</f>
        <v/>
      </c>
      <c r="BV358" s="71" t="str">
        <f ca="1">INDEX({"","_","-","="},IF(OR($D358 &gt;= BW$6, $E358 &lt; BV$6), 0, 1)+IF(OR($F358 &gt;= BW$6, $G358 &lt; BV$6), 0, 2)+1)</f>
        <v/>
      </c>
      <c r="BW358" s="71" t="str">
        <f ca="1">INDEX({"","_","-","="},IF(OR($D358 &gt;= BX$6, $E358 &lt; BW$6), 0, 1)+IF(OR($F358 &gt;= BX$6, $G358 &lt; BW$6), 0, 2)+1)</f>
        <v/>
      </c>
      <c r="BX358" s="71" t="str">
        <f ca="1">INDEX({"","_","-","="},IF(OR($D358 &gt;= BY$6, $E358 &lt; BX$6), 0, 1)+IF(OR($F358 &gt;= BY$6, $G358 &lt; BX$6), 0, 2)+1)</f>
        <v/>
      </c>
      <c r="BY358" s="71" t="str">
        <f ca="1">INDEX({"","_","-","="},IF(OR($D358 &gt;= BZ$6, $E358 &lt; BY$6), 0, 1)+IF(OR($F358 &gt;= BZ$6, $G358 &lt; BY$6), 0, 2)+1)</f>
        <v/>
      </c>
      <c r="BZ358" s="71" t="str">
        <f ca="1">INDEX({"","_","-","="},IF(OR($D358 &gt;= CA$6, $E358 &lt; BZ$6), 0, 1)+IF(OR($F358 &gt;= CA$6, $G358 &lt; BZ$6), 0, 2)+1)</f>
        <v/>
      </c>
      <c r="CA358" s="71" t="str">
        <f ca="1">INDEX({"","_","-","="},IF(OR($D358 &gt;= CB$6, $E358 &lt; CA$6), 0, 1)+IF(OR($F358 &gt;= CB$6, $G358 &lt; CA$6), 0, 2)+1)</f>
        <v/>
      </c>
      <c r="CB358" s="71" t="str">
        <f ca="1">INDEX({"","_","-","="},IF(OR($D358 &gt;= CC$6, $E358 &lt; CB$6), 0, 1)+IF(OR($F358 &gt;= CC$6, $G358 &lt; CB$6), 0, 2)+1)</f>
        <v/>
      </c>
      <c r="CC358" s="71" t="str">
        <f ca="1">INDEX({"","_","-","="},IF(OR($D358 &gt;= CD$6, $E358 &lt; CC$6), 0, 1)+IF(OR($F358 &gt;= CD$6, $G358 &lt; CC$6), 0, 2)+1)</f>
        <v/>
      </c>
      <c r="CD358" s="71" t="str">
        <f ca="1">INDEX({"","_","-","="},IF(OR($D358 &gt;= CE$6, $E358 &lt; CD$6), 0, 1)+IF(OR($F358 &gt;= CE$6, $G358 &lt; CD$6), 0, 2)+1)</f>
        <v/>
      </c>
    </row>
    <row r="359" spans="1:82">
      <c r="A359" s="8" t="str">
        <f ca="1">IF('临-进度'!N354,'临-进度'!$A354,"")</f>
        <v/>
      </c>
      <c r="B359" s="8" t="str">
        <f ca="1">IF('临-进度'!N354,'临-进度'!$B354,"")</f>
        <v/>
      </c>
      <c r="C359" s="8" t="str">
        <f ca="1">IF('临-进度'!N354,'临-进度'!$F354,"")</f>
        <v/>
      </c>
      <c r="D359" s="42" t="str">
        <f ca="1">IF('临-进度'!$N354,'临-进度'!$J354,"")</f>
        <v/>
      </c>
      <c r="E359" s="42" t="str">
        <f ca="1">IF('临-进度'!$N354,'临-进度'!$AF354,"")</f>
        <v/>
      </c>
      <c r="F359" s="42" t="str">
        <f ca="1">IF('临-进度'!$N354,'临-进度'!$K354,"")</f>
        <v/>
      </c>
      <c r="G359" s="76" t="str">
        <f ca="1">IF('临-进度'!$N354,'临-进度'!$AG354,"")</f>
        <v/>
      </c>
      <c r="H359" s="71" t="str">
        <f ca="1">INDEX({"","_","-","="},IF(OR($D359 &gt;= I$6, $E359 &lt; H$6), 0, 1)+IF(OR($F359 &gt;= I$6, $G359 &lt; H$6), 0, 2)+1)</f>
        <v/>
      </c>
      <c r="I359" s="71" t="str">
        <f ca="1">INDEX({"","_","-","="},IF(OR($D359 &gt;= J$6, $E359 &lt; I$6), 0, 1)+IF(OR($F359 &gt;= J$6, $G359 &lt; I$6), 0, 2)+1)</f>
        <v/>
      </c>
      <c r="J359" s="71" t="str">
        <f ca="1">INDEX({"","_","-","="},IF(OR($D359 &gt;= K$6, $E359 &lt; J$6), 0, 1)+IF(OR($F359 &gt;= K$6, $G359 &lt; J$6), 0, 2)+1)</f>
        <v/>
      </c>
      <c r="K359" s="71" t="str">
        <f ca="1">INDEX({"","_","-","="},IF(OR($D359 &gt;= L$6, $E359 &lt; K$6), 0, 1)+IF(OR($F359 &gt;= L$6, $G359 &lt; K$6), 0, 2)+1)</f>
        <v/>
      </c>
      <c r="L359" s="71" t="str">
        <f ca="1">INDEX({"","_","-","="},IF(OR($D359 &gt;= M$6, $E359 &lt; L$6), 0, 1)+IF(OR($F359 &gt;= M$6, $G359 &lt; L$6), 0, 2)+1)</f>
        <v/>
      </c>
      <c r="M359" s="71" t="str">
        <f ca="1">INDEX({"","_","-","="},IF(OR($D359 &gt;= N$6, $E359 &lt; M$6), 0, 1)+IF(OR($F359 &gt;= N$6, $G359 &lt; M$6), 0, 2)+1)</f>
        <v/>
      </c>
      <c r="N359" s="71" t="str">
        <f ca="1">INDEX({"","_","-","="},IF(OR($D359 &gt;= O$6, $E359 &lt; N$6), 0, 1)+IF(OR($F359 &gt;= O$6, $G359 &lt; N$6), 0, 2)+1)</f>
        <v/>
      </c>
      <c r="O359" s="71" t="str">
        <f ca="1">INDEX({"","_","-","="},IF(OR($D359 &gt;= P$6, $E359 &lt; O$6), 0, 1)+IF(OR($F359 &gt;= P$6, $G359 &lt; O$6), 0, 2)+1)</f>
        <v/>
      </c>
      <c r="P359" s="71" t="str">
        <f ca="1">INDEX({"","_","-","="},IF(OR($D359 &gt;= Q$6, $E359 &lt; P$6), 0, 1)+IF(OR($F359 &gt;= Q$6, $G359 &lt; P$6), 0, 2)+1)</f>
        <v/>
      </c>
      <c r="Q359" s="71" t="str">
        <f ca="1">INDEX({"","_","-","="},IF(OR($D359 &gt;= R$6, $E359 &lt; Q$6), 0, 1)+IF(OR($F359 &gt;= R$6, $G359 &lt; Q$6), 0, 2)+1)</f>
        <v/>
      </c>
      <c r="R359" s="71" t="str">
        <f ca="1">INDEX({"","_","-","="},IF(OR($D359 &gt;= S$6, $E359 &lt; R$6), 0, 1)+IF(OR($F359 &gt;= S$6, $G359 &lt; R$6), 0, 2)+1)</f>
        <v/>
      </c>
      <c r="S359" s="71" t="str">
        <f ca="1">INDEX({"","_","-","="},IF(OR($D359 &gt;= T$6, $E359 &lt; S$6), 0, 1)+IF(OR($F359 &gt;= T$6, $G359 &lt; S$6), 0, 2)+1)</f>
        <v/>
      </c>
      <c r="T359" s="71" t="str">
        <f ca="1">INDEX({"","_","-","="},IF(OR($D359 &gt;= U$6, $E359 &lt; T$6), 0, 1)+IF(OR($F359 &gt;= U$6, $G359 &lt; T$6), 0, 2)+1)</f>
        <v/>
      </c>
      <c r="U359" s="71" t="str">
        <f ca="1">INDEX({"","_","-","="},IF(OR($D359 &gt;= V$6, $E359 &lt; U$6), 0, 1)+IF(OR($F359 &gt;= V$6, $G359 &lt; U$6), 0, 2)+1)</f>
        <v/>
      </c>
      <c r="V359" s="71" t="str">
        <f ca="1">INDEX({"","_","-","="},IF(OR($D359 &gt;= W$6, $E359 &lt; V$6), 0, 1)+IF(OR($F359 &gt;= W$6, $G359 &lt; V$6), 0, 2)+1)</f>
        <v/>
      </c>
      <c r="W359" s="71" t="str">
        <f ca="1">INDEX({"","_","-","="},IF(OR($D359 &gt;= X$6, $E359 &lt; W$6), 0, 1)+IF(OR($F359 &gt;= X$6, $G359 &lt; W$6), 0, 2)+1)</f>
        <v/>
      </c>
      <c r="X359" s="71" t="str">
        <f ca="1">INDEX({"","_","-","="},IF(OR($D359 &gt;= Y$6, $E359 &lt; X$6), 0, 1)+IF(OR($F359 &gt;= Y$6, $G359 &lt; X$6), 0, 2)+1)</f>
        <v/>
      </c>
      <c r="Y359" s="71" t="str">
        <f ca="1">INDEX({"","_","-","="},IF(OR($D359 &gt;= Z$6, $E359 &lt; Y$6), 0, 1)+IF(OR($F359 &gt;= Z$6, $G359 &lt; Y$6), 0, 2)+1)</f>
        <v/>
      </c>
      <c r="Z359" s="71" t="str">
        <f ca="1">INDEX({"","_","-","="},IF(OR($D359 &gt;= AA$6, $E359 &lt; Z$6), 0, 1)+IF(OR($F359 &gt;= AA$6, $G359 &lt; Z$6), 0, 2)+1)</f>
        <v/>
      </c>
      <c r="AA359" s="71" t="str">
        <f ca="1">INDEX({"","_","-","="},IF(OR($D359 &gt;= AB$6, $E359 &lt; AA$6), 0, 1)+IF(OR($F359 &gt;= AB$6, $G359 &lt; AA$6), 0, 2)+1)</f>
        <v/>
      </c>
      <c r="AB359" s="71" t="str">
        <f ca="1">INDEX({"","_","-","="},IF(OR($D359 &gt;= AC$6, $E359 &lt; AB$6), 0, 1)+IF(OR($F359 &gt;= AC$6, $G359 &lt; AB$6), 0, 2)+1)</f>
        <v/>
      </c>
      <c r="AC359" s="71" t="str">
        <f ca="1">INDEX({"","_","-","="},IF(OR($D359 &gt;= AD$6, $E359 &lt; AC$6), 0, 1)+IF(OR($F359 &gt;= AD$6, $G359 &lt; AC$6), 0, 2)+1)</f>
        <v/>
      </c>
      <c r="AD359" s="71" t="str">
        <f ca="1">INDEX({"","_","-","="},IF(OR($D359 &gt;= AE$6, $E359 &lt; AD$6), 0, 1)+IF(OR($F359 &gt;= AE$6, $G359 &lt; AD$6), 0, 2)+1)</f>
        <v/>
      </c>
      <c r="AE359" s="71" t="str">
        <f ca="1">INDEX({"","_","-","="},IF(OR($D359 &gt;= AF$6, $E359 &lt; AE$6), 0, 1)+IF(OR($F359 &gt;= AF$6, $G359 &lt; AE$6), 0, 2)+1)</f>
        <v/>
      </c>
      <c r="AF359" s="71" t="str">
        <f ca="1">INDEX({"","_","-","="},IF(OR($D359 &gt;= AG$6, $E359 &lt; AF$6), 0, 1)+IF(OR($F359 &gt;= AG$6, $G359 &lt; AF$6), 0, 2)+1)</f>
        <v/>
      </c>
      <c r="AG359" s="71" t="str">
        <f ca="1">INDEX({"","_","-","="},IF(OR($D359 &gt;= AH$6, $E359 &lt; AG$6), 0, 1)+IF(OR($F359 &gt;= AH$6, $G359 &lt; AG$6), 0, 2)+1)</f>
        <v/>
      </c>
      <c r="AH359" s="71" t="str">
        <f ca="1">INDEX({"","_","-","="},IF(OR($D359 &gt;= AI$6, $E359 &lt; AH$6), 0, 1)+IF(OR($F359 &gt;= AI$6, $G359 &lt; AH$6), 0, 2)+1)</f>
        <v/>
      </c>
      <c r="AI359" s="71" t="str">
        <f ca="1">INDEX({"","_","-","="},IF(OR($D359 &gt;= AJ$6, $E359 &lt; AI$6), 0, 1)+IF(OR($F359 &gt;= AJ$6, $G359 &lt; AI$6), 0, 2)+1)</f>
        <v/>
      </c>
      <c r="AJ359" s="71" t="str">
        <f ca="1">INDEX({"","_","-","="},IF(OR($D359 &gt;= AK$6, $E359 &lt; AJ$6), 0, 1)+IF(OR($F359 &gt;= AK$6, $G359 &lt; AJ$6), 0, 2)+1)</f>
        <v/>
      </c>
      <c r="AK359" s="71" t="str">
        <f ca="1">INDEX({"","_","-","="},IF(OR($D359 &gt;= AL$6, $E359 &lt; AK$6), 0, 1)+IF(OR($F359 &gt;= AL$6, $G359 &lt; AK$6), 0, 2)+1)</f>
        <v/>
      </c>
      <c r="AL359" s="71" t="str">
        <f ca="1">INDEX({"","_","-","="},IF(OR($D359 &gt;= AM$6, $E359 &lt; AL$6), 0, 1)+IF(OR($F359 &gt;= AM$6, $G359 &lt; AL$6), 0, 2)+1)</f>
        <v/>
      </c>
      <c r="AM359" s="71" t="str">
        <f ca="1">INDEX({"","_","-","="},IF(OR($D359 &gt;= AN$6, $E359 &lt; AM$6), 0, 1)+IF(OR($F359 &gt;= AN$6, $G359 &lt; AM$6), 0, 2)+1)</f>
        <v/>
      </c>
      <c r="AN359" s="71" t="str">
        <f ca="1">INDEX({"","_","-","="},IF(OR($D359 &gt;= AO$6, $E359 &lt; AN$6), 0, 1)+IF(OR($F359 &gt;= AO$6, $G359 &lt; AN$6), 0, 2)+1)</f>
        <v/>
      </c>
      <c r="AO359" s="71" t="str">
        <f ca="1">INDEX({"","_","-","="},IF(OR($D359 &gt;= AP$6, $E359 &lt; AO$6), 0, 1)+IF(OR($F359 &gt;= AP$6, $G359 &lt; AO$6), 0, 2)+1)</f>
        <v/>
      </c>
      <c r="AP359" s="71" t="str">
        <f ca="1">INDEX({"","_","-","="},IF(OR($D359 &gt;= AQ$6, $E359 &lt; AP$6), 0, 1)+IF(OR($F359 &gt;= AQ$6, $G359 &lt; AP$6), 0, 2)+1)</f>
        <v/>
      </c>
      <c r="AQ359" s="71" t="str">
        <f ca="1">INDEX({"","_","-","="},IF(OR($D359 &gt;= AR$6, $E359 &lt; AQ$6), 0, 1)+IF(OR($F359 &gt;= AR$6, $G359 &lt; AQ$6), 0, 2)+1)</f>
        <v/>
      </c>
      <c r="AR359" s="71" t="str">
        <f ca="1">INDEX({"","_","-","="},IF(OR($D359 &gt;= AS$6, $E359 &lt; AR$6), 0, 1)+IF(OR($F359 &gt;= AS$6, $G359 &lt; AR$6), 0, 2)+1)</f>
        <v/>
      </c>
      <c r="AS359" s="71" t="str">
        <f ca="1">INDEX({"","_","-","="},IF(OR($D359 &gt;= AT$6, $E359 &lt; AS$6), 0, 1)+IF(OR($F359 &gt;= AT$6, $G359 &lt; AS$6), 0, 2)+1)</f>
        <v/>
      </c>
      <c r="AT359" s="71" t="str">
        <f ca="1">INDEX({"","_","-","="},IF(OR($D359 &gt;= AU$6, $E359 &lt; AT$6), 0, 1)+IF(OR($F359 &gt;= AU$6, $G359 &lt; AT$6), 0, 2)+1)</f>
        <v/>
      </c>
      <c r="AU359" s="71" t="str">
        <f ca="1">INDEX({"","_","-","="},IF(OR($D359 &gt;= AV$6, $E359 &lt; AU$6), 0, 1)+IF(OR($F359 &gt;= AV$6, $G359 &lt; AU$6), 0, 2)+1)</f>
        <v/>
      </c>
      <c r="AV359" s="71" t="str">
        <f ca="1">INDEX({"","_","-","="},IF(OR($D359 &gt;= AW$6, $E359 &lt; AV$6), 0, 1)+IF(OR($F359 &gt;= AW$6, $G359 &lt; AV$6), 0, 2)+1)</f>
        <v/>
      </c>
      <c r="AW359" s="71" t="str">
        <f ca="1">INDEX({"","_","-","="},IF(OR($D359 &gt;= AX$6, $E359 &lt; AW$6), 0, 1)+IF(OR($F359 &gt;= AX$6, $G359 &lt; AW$6), 0, 2)+1)</f>
        <v/>
      </c>
      <c r="AX359" s="71" t="str">
        <f ca="1">INDEX({"","_","-","="},IF(OR($D359 &gt;= AY$6, $E359 &lt; AX$6), 0, 1)+IF(OR($F359 &gt;= AY$6, $G359 &lt; AX$6), 0, 2)+1)</f>
        <v/>
      </c>
      <c r="AY359" s="71" t="str">
        <f ca="1">INDEX({"","_","-","="},IF(OR($D359 &gt;= AZ$6, $E359 &lt; AY$6), 0, 1)+IF(OR($F359 &gt;= AZ$6, $G359 &lt; AY$6), 0, 2)+1)</f>
        <v/>
      </c>
      <c r="AZ359" s="71" t="str">
        <f ca="1">INDEX({"","_","-","="},IF(OR($D359 &gt;= BA$6, $E359 &lt; AZ$6), 0, 1)+IF(OR($F359 &gt;= BA$6, $G359 &lt; AZ$6), 0, 2)+1)</f>
        <v/>
      </c>
      <c r="BA359" s="71" t="str">
        <f ca="1">INDEX({"","_","-","="},IF(OR($D359 &gt;= BB$6, $E359 &lt; BA$6), 0, 1)+IF(OR($F359 &gt;= BB$6, $G359 &lt; BA$6), 0, 2)+1)</f>
        <v/>
      </c>
      <c r="BB359" s="71" t="str">
        <f ca="1">INDEX({"","_","-","="},IF(OR($D359 &gt;= BC$6, $E359 &lt; BB$6), 0, 1)+IF(OR($F359 &gt;= BC$6, $G359 &lt; BB$6), 0, 2)+1)</f>
        <v/>
      </c>
      <c r="BC359" s="71" t="str">
        <f ca="1">INDEX({"","_","-","="},IF(OR($D359 &gt;= BD$6, $E359 &lt; BC$6), 0, 1)+IF(OR($F359 &gt;= BD$6, $G359 &lt; BC$6), 0, 2)+1)</f>
        <v/>
      </c>
      <c r="BD359" s="71" t="str">
        <f ca="1">INDEX({"","_","-","="},IF(OR($D359 &gt;= BE$6, $E359 &lt; BD$6), 0, 1)+IF(OR($F359 &gt;= BE$6, $G359 &lt; BD$6), 0, 2)+1)</f>
        <v/>
      </c>
      <c r="BE359" s="71" t="str">
        <f ca="1">INDEX({"","_","-","="},IF(OR($D359 &gt;= BF$6, $E359 &lt; BE$6), 0, 1)+IF(OR($F359 &gt;= BF$6, $G359 &lt; BE$6), 0, 2)+1)</f>
        <v/>
      </c>
      <c r="BF359" s="71" t="str">
        <f ca="1">INDEX({"","_","-","="},IF(OR($D359 &gt;= BG$6, $E359 &lt; BF$6), 0, 1)+IF(OR($F359 &gt;= BG$6, $G359 &lt; BF$6), 0, 2)+1)</f>
        <v/>
      </c>
      <c r="BG359" s="71" t="str">
        <f ca="1">INDEX({"","_","-","="},IF(OR($D359 &gt;= BH$6, $E359 &lt; BG$6), 0, 1)+IF(OR($F359 &gt;= BH$6, $G359 &lt; BG$6), 0, 2)+1)</f>
        <v/>
      </c>
      <c r="BH359" s="71" t="str">
        <f ca="1">INDEX({"","_","-","="},IF(OR($D359 &gt;= BI$6, $E359 &lt; BH$6), 0, 1)+IF(OR($F359 &gt;= BI$6, $G359 &lt; BH$6), 0, 2)+1)</f>
        <v/>
      </c>
      <c r="BI359" s="71" t="str">
        <f ca="1">INDEX({"","_","-","="},IF(OR($D359 &gt;= BJ$6, $E359 &lt; BI$6), 0, 1)+IF(OR($F359 &gt;= BJ$6, $G359 &lt; BI$6), 0, 2)+1)</f>
        <v/>
      </c>
      <c r="BJ359" s="71" t="str">
        <f ca="1">INDEX({"","_","-","="},IF(OR($D359 &gt;= BK$6, $E359 &lt; BJ$6), 0, 1)+IF(OR($F359 &gt;= BK$6, $G359 &lt; BJ$6), 0, 2)+1)</f>
        <v/>
      </c>
      <c r="BK359" s="71" t="str">
        <f ca="1">INDEX({"","_","-","="},IF(OR($D359 &gt;= BL$6, $E359 &lt; BK$6), 0, 1)+IF(OR($F359 &gt;= BL$6, $G359 &lt; BK$6), 0, 2)+1)</f>
        <v/>
      </c>
      <c r="BL359" s="71" t="str">
        <f ca="1">INDEX({"","_","-","="},IF(OR($D359 &gt;= BM$6, $E359 &lt; BL$6), 0, 1)+IF(OR($F359 &gt;= BM$6, $G359 &lt; BL$6), 0, 2)+1)</f>
        <v/>
      </c>
      <c r="BM359" s="71" t="str">
        <f ca="1">INDEX({"","_","-","="},IF(OR($D359 &gt;= BN$6, $E359 &lt; BM$6), 0, 1)+IF(OR($F359 &gt;= BN$6, $G359 &lt; BM$6), 0, 2)+1)</f>
        <v/>
      </c>
      <c r="BN359" s="71" t="str">
        <f ca="1">INDEX({"","_","-","="},IF(OR($D359 &gt;= BO$6, $E359 &lt; BN$6), 0, 1)+IF(OR($F359 &gt;= BO$6, $G359 &lt; BN$6), 0, 2)+1)</f>
        <v/>
      </c>
      <c r="BO359" s="71" t="str">
        <f ca="1">INDEX({"","_","-","="},IF(OR($D359 &gt;= BP$6, $E359 &lt; BO$6), 0, 1)+IF(OR($F359 &gt;= BP$6, $G359 &lt; BO$6), 0, 2)+1)</f>
        <v/>
      </c>
      <c r="BP359" s="71" t="str">
        <f ca="1">INDEX({"","_","-","="},IF(OR($D359 &gt;= BQ$6, $E359 &lt; BP$6), 0, 1)+IF(OR($F359 &gt;= BQ$6, $G359 &lt; BP$6), 0, 2)+1)</f>
        <v/>
      </c>
      <c r="BQ359" s="71" t="str">
        <f ca="1">INDEX({"","_","-","="},IF(OR($D359 &gt;= BR$6, $E359 &lt; BQ$6), 0, 1)+IF(OR($F359 &gt;= BR$6, $G359 &lt; BQ$6), 0, 2)+1)</f>
        <v/>
      </c>
      <c r="BR359" s="71" t="str">
        <f ca="1">INDEX({"","_","-","="},IF(OR($D359 &gt;= BS$6, $E359 &lt; BR$6), 0, 1)+IF(OR($F359 &gt;= BS$6, $G359 &lt; BR$6), 0, 2)+1)</f>
        <v/>
      </c>
      <c r="BS359" s="71" t="str">
        <f ca="1">INDEX({"","_","-","="},IF(OR($D359 &gt;= BT$6, $E359 &lt; BS$6), 0, 1)+IF(OR($F359 &gt;= BT$6, $G359 &lt; BS$6), 0, 2)+1)</f>
        <v/>
      </c>
      <c r="BT359" s="71" t="str">
        <f ca="1">INDEX({"","_","-","="},IF(OR($D359 &gt;= BU$6, $E359 &lt; BT$6), 0, 1)+IF(OR($F359 &gt;= BU$6, $G359 &lt; BT$6), 0, 2)+1)</f>
        <v/>
      </c>
      <c r="BU359" s="71" t="str">
        <f ca="1">INDEX({"","_","-","="},IF(OR($D359 &gt;= BV$6, $E359 &lt; BU$6), 0, 1)+IF(OR($F359 &gt;= BV$6, $G359 &lt; BU$6), 0, 2)+1)</f>
        <v/>
      </c>
      <c r="BV359" s="71" t="str">
        <f ca="1">INDEX({"","_","-","="},IF(OR($D359 &gt;= BW$6, $E359 &lt; BV$6), 0, 1)+IF(OR($F359 &gt;= BW$6, $G359 &lt; BV$6), 0, 2)+1)</f>
        <v/>
      </c>
      <c r="BW359" s="71" t="str">
        <f ca="1">INDEX({"","_","-","="},IF(OR($D359 &gt;= BX$6, $E359 &lt; BW$6), 0, 1)+IF(OR($F359 &gt;= BX$6, $G359 &lt; BW$6), 0, 2)+1)</f>
        <v/>
      </c>
      <c r="BX359" s="71" t="str">
        <f ca="1">INDEX({"","_","-","="},IF(OR($D359 &gt;= BY$6, $E359 &lt; BX$6), 0, 1)+IF(OR($F359 &gt;= BY$6, $G359 &lt; BX$6), 0, 2)+1)</f>
        <v/>
      </c>
      <c r="BY359" s="71" t="str">
        <f ca="1">INDEX({"","_","-","="},IF(OR($D359 &gt;= BZ$6, $E359 &lt; BY$6), 0, 1)+IF(OR($F359 &gt;= BZ$6, $G359 &lt; BY$6), 0, 2)+1)</f>
        <v/>
      </c>
      <c r="BZ359" s="71" t="str">
        <f ca="1">INDEX({"","_","-","="},IF(OR($D359 &gt;= CA$6, $E359 &lt; BZ$6), 0, 1)+IF(OR($F359 &gt;= CA$6, $G359 &lt; BZ$6), 0, 2)+1)</f>
        <v/>
      </c>
      <c r="CA359" s="71" t="str">
        <f ca="1">INDEX({"","_","-","="},IF(OR($D359 &gt;= CB$6, $E359 &lt; CA$6), 0, 1)+IF(OR($F359 &gt;= CB$6, $G359 &lt; CA$6), 0, 2)+1)</f>
        <v/>
      </c>
      <c r="CB359" s="71" t="str">
        <f ca="1">INDEX({"","_","-","="},IF(OR($D359 &gt;= CC$6, $E359 &lt; CB$6), 0, 1)+IF(OR($F359 &gt;= CC$6, $G359 &lt; CB$6), 0, 2)+1)</f>
        <v/>
      </c>
      <c r="CC359" s="71" t="str">
        <f ca="1">INDEX({"","_","-","="},IF(OR($D359 &gt;= CD$6, $E359 &lt; CC$6), 0, 1)+IF(OR($F359 &gt;= CD$6, $G359 &lt; CC$6), 0, 2)+1)</f>
        <v/>
      </c>
      <c r="CD359" s="71" t="str">
        <f ca="1">INDEX({"","_","-","="},IF(OR($D359 &gt;= CE$6, $E359 &lt; CD$6), 0, 1)+IF(OR($F359 &gt;= CE$6, $G359 &lt; CD$6), 0, 2)+1)</f>
        <v/>
      </c>
    </row>
    <row r="360" spans="1:82">
      <c r="A360" s="8" t="str">
        <f ca="1">IF('临-进度'!N355,'临-进度'!$A355,"")</f>
        <v/>
      </c>
      <c r="B360" s="8" t="str">
        <f ca="1">IF('临-进度'!N355,'临-进度'!$B355,"")</f>
        <v/>
      </c>
      <c r="C360" s="8" t="str">
        <f ca="1">IF('临-进度'!N355,'临-进度'!$F355,"")</f>
        <v/>
      </c>
      <c r="D360" s="42" t="str">
        <f ca="1">IF('临-进度'!$N355,'临-进度'!$J355,"")</f>
        <v/>
      </c>
      <c r="E360" s="42" t="str">
        <f ca="1">IF('临-进度'!$N355,'临-进度'!$AF355,"")</f>
        <v/>
      </c>
      <c r="F360" s="42" t="str">
        <f ca="1">IF('临-进度'!$N355,'临-进度'!$K355,"")</f>
        <v/>
      </c>
      <c r="G360" s="76" t="str">
        <f ca="1">IF('临-进度'!$N355,'临-进度'!$AG355,"")</f>
        <v/>
      </c>
      <c r="H360" s="71" t="str">
        <f ca="1">INDEX({"","_","-","="},IF(OR($D360 &gt;= I$6, $E360 &lt; H$6), 0, 1)+IF(OR($F360 &gt;= I$6, $G360 &lt; H$6), 0, 2)+1)</f>
        <v/>
      </c>
      <c r="I360" s="71" t="str">
        <f ca="1">INDEX({"","_","-","="},IF(OR($D360 &gt;= J$6, $E360 &lt; I$6), 0, 1)+IF(OR($F360 &gt;= J$6, $G360 &lt; I$6), 0, 2)+1)</f>
        <v/>
      </c>
      <c r="J360" s="71" t="str">
        <f ca="1">INDEX({"","_","-","="},IF(OR($D360 &gt;= K$6, $E360 &lt; J$6), 0, 1)+IF(OR($F360 &gt;= K$6, $G360 &lt; J$6), 0, 2)+1)</f>
        <v/>
      </c>
      <c r="K360" s="71" t="str">
        <f ca="1">INDEX({"","_","-","="},IF(OR($D360 &gt;= L$6, $E360 &lt; K$6), 0, 1)+IF(OR($F360 &gt;= L$6, $G360 &lt; K$6), 0, 2)+1)</f>
        <v/>
      </c>
      <c r="L360" s="71" t="str">
        <f ca="1">INDEX({"","_","-","="},IF(OR($D360 &gt;= M$6, $E360 &lt; L$6), 0, 1)+IF(OR($F360 &gt;= M$6, $G360 &lt; L$6), 0, 2)+1)</f>
        <v/>
      </c>
      <c r="M360" s="71" t="str">
        <f ca="1">INDEX({"","_","-","="},IF(OR($D360 &gt;= N$6, $E360 &lt; M$6), 0, 1)+IF(OR($F360 &gt;= N$6, $G360 &lt; M$6), 0, 2)+1)</f>
        <v/>
      </c>
      <c r="N360" s="71" t="str">
        <f ca="1">INDEX({"","_","-","="},IF(OR($D360 &gt;= O$6, $E360 &lt; N$6), 0, 1)+IF(OR($F360 &gt;= O$6, $G360 &lt; N$6), 0, 2)+1)</f>
        <v/>
      </c>
      <c r="O360" s="71" t="str">
        <f ca="1">INDEX({"","_","-","="},IF(OR($D360 &gt;= P$6, $E360 &lt; O$6), 0, 1)+IF(OR($F360 &gt;= P$6, $G360 &lt; O$6), 0, 2)+1)</f>
        <v/>
      </c>
      <c r="P360" s="71" t="str">
        <f ca="1">INDEX({"","_","-","="},IF(OR($D360 &gt;= Q$6, $E360 &lt; P$6), 0, 1)+IF(OR($F360 &gt;= Q$6, $G360 &lt; P$6), 0, 2)+1)</f>
        <v/>
      </c>
      <c r="Q360" s="71" t="str">
        <f ca="1">INDEX({"","_","-","="},IF(OR($D360 &gt;= R$6, $E360 &lt; Q$6), 0, 1)+IF(OR($F360 &gt;= R$6, $G360 &lt; Q$6), 0, 2)+1)</f>
        <v/>
      </c>
      <c r="R360" s="71" t="str">
        <f ca="1">INDEX({"","_","-","="},IF(OR($D360 &gt;= S$6, $E360 &lt; R$6), 0, 1)+IF(OR($F360 &gt;= S$6, $G360 &lt; R$6), 0, 2)+1)</f>
        <v/>
      </c>
      <c r="S360" s="71" t="str">
        <f ca="1">INDEX({"","_","-","="},IF(OR($D360 &gt;= T$6, $E360 &lt; S$6), 0, 1)+IF(OR($F360 &gt;= T$6, $G360 &lt; S$6), 0, 2)+1)</f>
        <v/>
      </c>
      <c r="T360" s="71" t="str">
        <f ca="1">INDEX({"","_","-","="},IF(OR($D360 &gt;= U$6, $E360 &lt; T$6), 0, 1)+IF(OR($F360 &gt;= U$6, $G360 &lt; T$6), 0, 2)+1)</f>
        <v/>
      </c>
      <c r="U360" s="71" t="str">
        <f ca="1">INDEX({"","_","-","="},IF(OR($D360 &gt;= V$6, $E360 &lt; U$6), 0, 1)+IF(OR($F360 &gt;= V$6, $G360 &lt; U$6), 0, 2)+1)</f>
        <v/>
      </c>
      <c r="V360" s="71" t="str">
        <f ca="1">INDEX({"","_","-","="},IF(OR($D360 &gt;= W$6, $E360 &lt; V$6), 0, 1)+IF(OR($F360 &gt;= W$6, $G360 &lt; V$6), 0, 2)+1)</f>
        <v/>
      </c>
      <c r="W360" s="71" t="str">
        <f ca="1">INDEX({"","_","-","="},IF(OR($D360 &gt;= X$6, $E360 &lt; W$6), 0, 1)+IF(OR($F360 &gt;= X$6, $G360 &lt; W$6), 0, 2)+1)</f>
        <v/>
      </c>
      <c r="X360" s="71" t="str">
        <f ca="1">INDEX({"","_","-","="},IF(OR($D360 &gt;= Y$6, $E360 &lt; X$6), 0, 1)+IF(OR($F360 &gt;= Y$6, $G360 &lt; X$6), 0, 2)+1)</f>
        <v/>
      </c>
      <c r="Y360" s="71" t="str">
        <f ca="1">INDEX({"","_","-","="},IF(OR($D360 &gt;= Z$6, $E360 &lt; Y$6), 0, 1)+IF(OR($F360 &gt;= Z$6, $G360 &lt; Y$6), 0, 2)+1)</f>
        <v/>
      </c>
      <c r="Z360" s="71" t="str">
        <f ca="1">INDEX({"","_","-","="},IF(OR($D360 &gt;= AA$6, $E360 &lt; Z$6), 0, 1)+IF(OR($F360 &gt;= AA$6, $G360 &lt; Z$6), 0, 2)+1)</f>
        <v/>
      </c>
      <c r="AA360" s="71" t="str">
        <f ca="1">INDEX({"","_","-","="},IF(OR($D360 &gt;= AB$6, $E360 &lt; AA$6), 0, 1)+IF(OR($F360 &gt;= AB$6, $G360 &lt; AA$6), 0, 2)+1)</f>
        <v/>
      </c>
      <c r="AB360" s="71" t="str">
        <f ca="1">INDEX({"","_","-","="},IF(OR($D360 &gt;= AC$6, $E360 &lt; AB$6), 0, 1)+IF(OR($F360 &gt;= AC$6, $G360 &lt; AB$6), 0, 2)+1)</f>
        <v/>
      </c>
      <c r="AC360" s="71" t="str">
        <f ca="1">INDEX({"","_","-","="},IF(OR($D360 &gt;= AD$6, $E360 &lt; AC$6), 0, 1)+IF(OR($F360 &gt;= AD$6, $G360 &lt; AC$6), 0, 2)+1)</f>
        <v/>
      </c>
      <c r="AD360" s="71" t="str">
        <f ca="1">INDEX({"","_","-","="},IF(OR($D360 &gt;= AE$6, $E360 &lt; AD$6), 0, 1)+IF(OR($F360 &gt;= AE$6, $G360 &lt; AD$6), 0, 2)+1)</f>
        <v/>
      </c>
      <c r="AE360" s="71" t="str">
        <f ca="1">INDEX({"","_","-","="},IF(OR($D360 &gt;= AF$6, $E360 &lt; AE$6), 0, 1)+IF(OR($F360 &gt;= AF$6, $G360 &lt; AE$6), 0, 2)+1)</f>
        <v/>
      </c>
      <c r="AF360" s="71" t="str">
        <f ca="1">INDEX({"","_","-","="},IF(OR($D360 &gt;= AG$6, $E360 &lt; AF$6), 0, 1)+IF(OR($F360 &gt;= AG$6, $G360 &lt; AF$6), 0, 2)+1)</f>
        <v/>
      </c>
      <c r="AG360" s="71" t="str">
        <f ca="1">INDEX({"","_","-","="},IF(OR($D360 &gt;= AH$6, $E360 &lt; AG$6), 0, 1)+IF(OR($F360 &gt;= AH$6, $G360 &lt; AG$6), 0, 2)+1)</f>
        <v/>
      </c>
      <c r="AH360" s="71" t="str">
        <f ca="1">INDEX({"","_","-","="},IF(OR($D360 &gt;= AI$6, $E360 &lt; AH$6), 0, 1)+IF(OR($F360 &gt;= AI$6, $G360 &lt; AH$6), 0, 2)+1)</f>
        <v/>
      </c>
      <c r="AI360" s="71" t="str">
        <f ca="1">INDEX({"","_","-","="},IF(OR($D360 &gt;= AJ$6, $E360 &lt; AI$6), 0, 1)+IF(OR($F360 &gt;= AJ$6, $G360 &lt; AI$6), 0, 2)+1)</f>
        <v/>
      </c>
      <c r="AJ360" s="71" t="str">
        <f ca="1">INDEX({"","_","-","="},IF(OR($D360 &gt;= AK$6, $E360 &lt; AJ$6), 0, 1)+IF(OR($F360 &gt;= AK$6, $G360 &lt; AJ$6), 0, 2)+1)</f>
        <v/>
      </c>
      <c r="AK360" s="71" t="str">
        <f ca="1">INDEX({"","_","-","="},IF(OR($D360 &gt;= AL$6, $E360 &lt; AK$6), 0, 1)+IF(OR($F360 &gt;= AL$6, $G360 &lt; AK$6), 0, 2)+1)</f>
        <v/>
      </c>
      <c r="AL360" s="71" t="str">
        <f ca="1">INDEX({"","_","-","="},IF(OR($D360 &gt;= AM$6, $E360 &lt; AL$6), 0, 1)+IF(OR($F360 &gt;= AM$6, $G360 &lt; AL$6), 0, 2)+1)</f>
        <v/>
      </c>
      <c r="AM360" s="71" t="str">
        <f ca="1">INDEX({"","_","-","="},IF(OR($D360 &gt;= AN$6, $E360 &lt; AM$6), 0, 1)+IF(OR($F360 &gt;= AN$6, $G360 &lt; AM$6), 0, 2)+1)</f>
        <v/>
      </c>
      <c r="AN360" s="71" t="str">
        <f ca="1">INDEX({"","_","-","="},IF(OR($D360 &gt;= AO$6, $E360 &lt; AN$6), 0, 1)+IF(OR($F360 &gt;= AO$6, $G360 &lt; AN$6), 0, 2)+1)</f>
        <v/>
      </c>
      <c r="AO360" s="71" t="str">
        <f ca="1">INDEX({"","_","-","="},IF(OR($D360 &gt;= AP$6, $E360 &lt; AO$6), 0, 1)+IF(OR($F360 &gt;= AP$6, $G360 &lt; AO$6), 0, 2)+1)</f>
        <v/>
      </c>
      <c r="AP360" s="71" t="str">
        <f ca="1">INDEX({"","_","-","="},IF(OR($D360 &gt;= AQ$6, $E360 &lt; AP$6), 0, 1)+IF(OR($F360 &gt;= AQ$6, $G360 &lt; AP$6), 0, 2)+1)</f>
        <v/>
      </c>
      <c r="AQ360" s="71" t="str">
        <f ca="1">INDEX({"","_","-","="},IF(OR($D360 &gt;= AR$6, $E360 &lt; AQ$6), 0, 1)+IF(OR($F360 &gt;= AR$6, $G360 &lt; AQ$6), 0, 2)+1)</f>
        <v/>
      </c>
      <c r="AR360" s="71" t="str">
        <f ca="1">INDEX({"","_","-","="},IF(OR($D360 &gt;= AS$6, $E360 &lt; AR$6), 0, 1)+IF(OR($F360 &gt;= AS$6, $G360 &lt; AR$6), 0, 2)+1)</f>
        <v/>
      </c>
      <c r="AS360" s="71" t="str">
        <f ca="1">INDEX({"","_","-","="},IF(OR($D360 &gt;= AT$6, $E360 &lt; AS$6), 0, 1)+IF(OR($F360 &gt;= AT$6, $G360 &lt; AS$6), 0, 2)+1)</f>
        <v/>
      </c>
      <c r="AT360" s="71" t="str">
        <f ca="1">INDEX({"","_","-","="},IF(OR($D360 &gt;= AU$6, $E360 &lt; AT$6), 0, 1)+IF(OR($F360 &gt;= AU$6, $G360 &lt; AT$6), 0, 2)+1)</f>
        <v/>
      </c>
      <c r="AU360" s="71" t="str">
        <f ca="1">INDEX({"","_","-","="},IF(OR($D360 &gt;= AV$6, $E360 &lt; AU$6), 0, 1)+IF(OR($F360 &gt;= AV$6, $G360 &lt; AU$6), 0, 2)+1)</f>
        <v/>
      </c>
      <c r="AV360" s="71" t="str">
        <f ca="1">INDEX({"","_","-","="},IF(OR($D360 &gt;= AW$6, $E360 &lt; AV$6), 0, 1)+IF(OR($F360 &gt;= AW$6, $G360 &lt; AV$6), 0, 2)+1)</f>
        <v/>
      </c>
      <c r="AW360" s="71" t="str">
        <f ca="1">INDEX({"","_","-","="},IF(OR($D360 &gt;= AX$6, $E360 &lt; AW$6), 0, 1)+IF(OR($F360 &gt;= AX$6, $G360 &lt; AW$6), 0, 2)+1)</f>
        <v/>
      </c>
      <c r="AX360" s="71" t="str">
        <f ca="1">INDEX({"","_","-","="},IF(OR($D360 &gt;= AY$6, $E360 &lt; AX$6), 0, 1)+IF(OR($F360 &gt;= AY$6, $G360 &lt; AX$6), 0, 2)+1)</f>
        <v/>
      </c>
      <c r="AY360" s="71" t="str">
        <f ca="1">INDEX({"","_","-","="},IF(OR($D360 &gt;= AZ$6, $E360 &lt; AY$6), 0, 1)+IF(OR($F360 &gt;= AZ$6, $G360 &lt; AY$6), 0, 2)+1)</f>
        <v/>
      </c>
      <c r="AZ360" s="71" t="str">
        <f ca="1">INDEX({"","_","-","="},IF(OR($D360 &gt;= BA$6, $E360 &lt; AZ$6), 0, 1)+IF(OR($F360 &gt;= BA$6, $G360 &lt; AZ$6), 0, 2)+1)</f>
        <v/>
      </c>
      <c r="BA360" s="71" t="str">
        <f ca="1">INDEX({"","_","-","="},IF(OR($D360 &gt;= BB$6, $E360 &lt; BA$6), 0, 1)+IF(OR($F360 &gt;= BB$6, $G360 &lt; BA$6), 0, 2)+1)</f>
        <v/>
      </c>
      <c r="BB360" s="71" t="str">
        <f ca="1">INDEX({"","_","-","="},IF(OR($D360 &gt;= BC$6, $E360 &lt; BB$6), 0, 1)+IF(OR($F360 &gt;= BC$6, $G360 &lt; BB$6), 0, 2)+1)</f>
        <v/>
      </c>
      <c r="BC360" s="71" t="str">
        <f ca="1">INDEX({"","_","-","="},IF(OR($D360 &gt;= BD$6, $E360 &lt; BC$6), 0, 1)+IF(OR($F360 &gt;= BD$6, $G360 &lt; BC$6), 0, 2)+1)</f>
        <v/>
      </c>
      <c r="BD360" s="71" t="str">
        <f ca="1">INDEX({"","_","-","="},IF(OR($D360 &gt;= BE$6, $E360 &lt; BD$6), 0, 1)+IF(OR($F360 &gt;= BE$6, $G360 &lt; BD$6), 0, 2)+1)</f>
        <v/>
      </c>
      <c r="BE360" s="71" t="str">
        <f ca="1">INDEX({"","_","-","="},IF(OR($D360 &gt;= BF$6, $E360 &lt; BE$6), 0, 1)+IF(OR($F360 &gt;= BF$6, $G360 &lt; BE$6), 0, 2)+1)</f>
        <v/>
      </c>
      <c r="BF360" s="71" t="str">
        <f ca="1">INDEX({"","_","-","="},IF(OR($D360 &gt;= BG$6, $E360 &lt; BF$6), 0, 1)+IF(OR($F360 &gt;= BG$6, $G360 &lt; BF$6), 0, 2)+1)</f>
        <v/>
      </c>
      <c r="BG360" s="71" t="str">
        <f ca="1">INDEX({"","_","-","="},IF(OR($D360 &gt;= BH$6, $E360 &lt; BG$6), 0, 1)+IF(OR($F360 &gt;= BH$6, $G360 &lt; BG$6), 0, 2)+1)</f>
        <v/>
      </c>
      <c r="BH360" s="71" t="str">
        <f ca="1">INDEX({"","_","-","="},IF(OR($D360 &gt;= BI$6, $E360 &lt; BH$6), 0, 1)+IF(OR($F360 &gt;= BI$6, $G360 &lt; BH$6), 0, 2)+1)</f>
        <v/>
      </c>
      <c r="BI360" s="71" t="str">
        <f ca="1">INDEX({"","_","-","="},IF(OR($D360 &gt;= BJ$6, $E360 &lt; BI$6), 0, 1)+IF(OR($F360 &gt;= BJ$6, $G360 &lt; BI$6), 0, 2)+1)</f>
        <v/>
      </c>
      <c r="BJ360" s="71" t="str">
        <f ca="1">INDEX({"","_","-","="},IF(OR($D360 &gt;= BK$6, $E360 &lt; BJ$6), 0, 1)+IF(OR($F360 &gt;= BK$6, $G360 &lt; BJ$6), 0, 2)+1)</f>
        <v/>
      </c>
      <c r="BK360" s="71" t="str">
        <f ca="1">INDEX({"","_","-","="},IF(OR($D360 &gt;= BL$6, $E360 &lt; BK$6), 0, 1)+IF(OR($F360 &gt;= BL$6, $G360 &lt; BK$6), 0, 2)+1)</f>
        <v/>
      </c>
      <c r="BL360" s="71" t="str">
        <f ca="1">INDEX({"","_","-","="},IF(OR($D360 &gt;= BM$6, $E360 &lt; BL$6), 0, 1)+IF(OR($F360 &gt;= BM$6, $G360 &lt; BL$6), 0, 2)+1)</f>
        <v/>
      </c>
      <c r="BM360" s="71" t="str">
        <f ca="1">INDEX({"","_","-","="},IF(OR($D360 &gt;= BN$6, $E360 &lt; BM$6), 0, 1)+IF(OR($F360 &gt;= BN$6, $G360 &lt; BM$6), 0, 2)+1)</f>
        <v/>
      </c>
      <c r="BN360" s="71" t="str">
        <f ca="1">INDEX({"","_","-","="},IF(OR($D360 &gt;= BO$6, $E360 &lt; BN$6), 0, 1)+IF(OR($F360 &gt;= BO$6, $G360 &lt; BN$6), 0, 2)+1)</f>
        <v/>
      </c>
      <c r="BO360" s="71" t="str">
        <f ca="1">INDEX({"","_","-","="},IF(OR($D360 &gt;= BP$6, $E360 &lt; BO$6), 0, 1)+IF(OR($F360 &gt;= BP$6, $G360 &lt; BO$6), 0, 2)+1)</f>
        <v/>
      </c>
      <c r="BP360" s="71" t="str">
        <f ca="1">INDEX({"","_","-","="},IF(OR($D360 &gt;= BQ$6, $E360 &lt; BP$6), 0, 1)+IF(OR($F360 &gt;= BQ$6, $G360 &lt; BP$6), 0, 2)+1)</f>
        <v/>
      </c>
      <c r="BQ360" s="71" t="str">
        <f ca="1">INDEX({"","_","-","="},IF(OR($D360 &gt;= BR$6, $E360 &lt; BQ$6), 0, 1)+IF(OR($F360 &gt;= BR$6, $G360 &lt; BQ$6), 0, 2)+1)</f>
        <v/>
      </c>
      <c r="BR360" s="71" t="str">
        <f ca="1">INDEX({"","_","-","="},IF(OR($D360 &gt;= BS$6, $E360 &lt; BR$6), 0, 1)+IF(OR($F360 &gt;= BS$6, $G360 &lt; BR$6), 0, 2)+1)</f>
        <v/>
      </c>
      <c r="BS360" s="71" t="str">
        <f ca="1">INDEX({"","_","-","="},IF(OR($D360 &gt;= BT$6, $E360 &lt; BS$6), 0, 1)+IF(OR($F360 &gt;= BT$6, $G360 &lt; BS$6), 0, 2)+1)</f>
        <v/>
      </c>
      <c r="BT360" s="71" t="str">
        <f ca="1">INDEX({"","_","-","="},IF(OR($D360 &gt;= BU$6, $E360 &lt; BT$6), 0, 1)+IF(OR($F360 &gt;= BU$6, $G360 &lt; BT$6), 0, 2)+1)</f>
        <v/>
      </c>
      <c r="BU360" s="71" t="str">
        <f ca="1">INDEX({"","_","-","="},IF(OR($D360 &gt;= BV$6, $E360 &lt; BU$6), 0, 1)+IF(OR($F360 &gt;= BV$6, $G360 &lt; BU$6), 0, 2)+1)</f>
        <v/>
      </c>
      <c r="BV360" s="71" t="str">
        <f ca="1">INDEX({"","_","-","="},IF(OR($D360 &gt;= BW$6, $E360 &lt; BV$6), 0, 1)+IF(OR($F360 &gt;= BW$6, $G360 &lt; BV$6), 0, 2)+1)</f>
        <v/>
      </c>
      <c r="BW360" s="71" t="str">
        <f ca="1">INDEX({"","_","-","="},IF(OR($D360 &gt;= BX$6, $E360 &lt; BW$6), 0, 1)+IF(OR($F360 &gt;= BX$6, $G360 &lt; BW$6), 0, 2)+1)</f>
        <v/>
      </c>
      <c r="BX360" s="71" t="str">
        <f ca="1">INDEX({"","_","-","="},IF(OR($D360 &gt;= BY$6, $E360 &lt; BX$6), 0, 1)+IF(OR($F360 &gt;= BY$6, $G360 &lt; BX$6), 0, 2)+1)</f>
        <v/>
      </c>
      <c r="BY360" s="71" t="str">
        <f ca="1">INDEX({"","_","-","="},IF(OR($D360 &gt;= BZ$6, $E360 &lt; BY$6), 0, 1)+IF(OR($F360 &gt;= BZ$6, $G360 &lt; BY$6), 0, 2)+1)</f>
        <v/>
      </c>
      <c r="BZ360" s="71" t="str">
        <f ca="1">INDEX({"","_","-","="},IF(OR($D360 &gt;= CA$6, $E360 &lt; BZ$6), 0, 1)+IF(OR($F360 &gt;= CA$6, $G360 &lt; BZ$6), 0, 2)+1)</f>
        <v/>
      </c>
      <c r="CA360" s="71" t="str">
        <f ca="1">INDEX({"","_","-","="},IF(OR($D360 &gt;= CB$6, $E360 &lt; CA$6), 0, 1)+IF(OR($F360 &gt;= CB$6, $G360 &lt; CA$6), 0, 2)+1)</f>
        <v/>
      </c>
      <c r="CB360" s="71" t="str">
        <f ca="1">INDEX({"","_","-","="},IF(OR($D360 &gt;= CC$6, $E360 &lt; CB$6), 0, 1)+IF(OR($F360 &gt;= CC$6, $G360 &lt; CB$6), 0, 2)+1)</f>
        <v/>
      </c>
      <c r="CC360" s="71" t="str">
        <f ca="1">INDEX({"","_","-","="},IF(OR($D360 &gt;= CD$6, $E360 &lt; CC$6), 0, 1)+IF(OR($F360 &gt;= CD$6, $G360 &lt; CC$6), 0, 2)+1)</f>
        <v/>
      </c>
      <c r="CD360" s="71" t="str">
        <f ca="1">INDEX({"","_","-","="},IF(OR($D360 &gt;= CE$6, $E360 &lt; CD$6), 0, 1)+IF(OR($F360 &gt;= CE$6, $G360 &lt; CD$6), 0, 2)+1)</f>
        <v/>
      </c>
    </row>
    <row r="361" spans="1:82">
      <c r="A361" s="8" t="str">
        <f ca="1">IF('临-进度'!N356,'临-进度'!$A356,"")</f>
        <v/>
      </c>
      <c r="B361" s="8" t="str">
        <f ca="1">IF('临-进度'!N356,'临-进度'!$B356,"")</f>
        <v/>
      </c>
      <c r="C361" s="8" t="str">
        <f ca="1">IF('临-进度'!N356,'临-进度'!$F356,"")</f>
        <v/>
      </c>
      <c r="D361" s="42" t="str">
        <f ca="1">IF('临-进度'!$N356,'临-进度'!$J356,"")</f>
        <v/>
      </c>
      <c r="E361" s="42" t="str">
        <f ca="1">IF('临-进度'!$N356,'临-进度'!$AF356,"")</f>
        <v/>
      </c>
      <c r="F361" s="42" t="str">
        <f ca="1">IF('临-进度'!$N356,'临-进度'!$K356,"")</f>
        <v/>
      </c>
      <c r="G361" s="76" t="str">
        <f ca="1">IF('临-进度'!$N356,'临-进度'!$AG356,"")</f>
        <v/>
      </c>
      <c r="H361" s="71" t="str">
        <f ca="1">INDEX({"","_","-","="},IF(OR($D361 &gt;= I$6, $E361 &lt; H$6), 0, 1)+IF(OR($F361 &gt;= I$6, $G361 &lt; H$6), 0, 2)+1)</f>
        <v/>
      </c>
      <c r="I361" s="71" t="str">
        <f ca="1">INDEX({"","_","-","="},IF(OR($D361 &gt;= J$6, $E361 &lt; I$6), 0, 1)+IF(OR($F361 &gt;= J$6, $G361 &lt; I$6), 0, 2)+1)</f>
        <v/>
      </c>
      <c r="J361" s="71" t="str">
        <f ca="1">INDEX({"","_","-","="},IF(OR($D361 &gt;= K$6, $E361 &lt; J$6), 0, 1)+IF(OR($F361 &gt;= K$6, $G361 &lt; J$6), 0, 2)+1)</f>
        <v/>
      </c>
      <c r="K361" s="71" t="str">
        <f ca="1">INDEX({"","_","-","="},IF(OR($D361 &gt;= L$6, $E361 &lt; K$6), 0, 1)+IF(OR($F361 &gt;= L$6, $G361 &lt; K$6), 0, 2)+1)</f>
        <v/>
      </c>
      <c r="L361" s="71" t="str">
        <f ca="1">INDEX({"","_","-","="},IF(OR($D361 &gt;= M$6, $E361 &lt; L$6), 0, 1)+IF(OR($F361 &gt;= M$6, $G361 &lt; L$6), 0, 2)+1)</f>
        <v/>
      </c>
      <c r="M361" s="71" t="str">
        <f ca="1">INDEX({"","_","-","="},IF(OR($D361 &gt;= N$6, $E361 &lt; M$6), 0, 1)+IF(OR($F361 &gt;= N$6, $G361 &lt; M$6), 0, 2)+1)</f>
        <v/>
      </c>
      <c r="N361" s="71" t="str">
        <f ca="1">INDEX({"","_","-","="},IF(OR($D361 &gt;= O$6, $E361 &lt; N$6), 0, 1)+IF(OR($F361 &gt;= O$6, $G361 &lt; N$6), 0, 2)+1)</f>
        <v/>
      </c>
      <c r="O361" s="71" t="str">
        <f ca="1">INDEX({"","_","-","="},IF(OR($D361 &gt;= P$6, $E361 &lt; O$6), 0, 1)+IF(OR($F361 &gt;= P$6, $G361 &lt; O$6), 0, 2)+1)</f>
        <v/>
      </c>
      <c r="P361" s="71" t="str">
        <f ca="1">INDEX({"","_","-","="},IF(OR($D361 &gt;= Q$6, $E361 &lt; P$6), 0, 1)+IF(OR($F361 &gt;= Q$6, $G361 &lt; P$6), 0, 2)+1)</f>
        <v/>
      </c>
      <c r="Q361" s="71" t="str">
        <f ca="1">INDEX({"","_","-","="},IF(OR($D361 &gt;= R$6, $E361 &lt; Q$6), 0, 1)+IF(OR($F361 &gt;= R$6, $G361 &lt; Q$6), 0, 2)+1)</f>
        <v/>
      </c>
      <c r="R361" s="71" t="str">
        <f ca="1">INDEX({"","_","-","="},IF(OR($D361 &gt;= S$6, $E361 &lt; R$6), 0, 1)+IF(OR($F361 &gt;= S$6, $G361 &lt; R$6), 0, 2)+1)</f>
        <v/>
      </c>
      <c r="S361" s="71" t="str">
        <f ca="1">INDEX({"","_","-","="},IF(OR($D361 &gt;= T$6, $E361 &lt; S$6), 0, 1)+IF(OR($F361 &gt;= T$6, $G361 &lt; S$6), 0, 2)+1)</f>
        <v/>
      </c>
      <c r="T361" s="71" t="str">
        <f ca="1">INDEX({"","_","-","="},IF(OR($D361 &gt;= U$6, $E361 &lt; T$6), 0, 1)+IF(OR($F361 &gt;= U$6, $G361 &lt; T$6), 0, 2)+1)</f>
        <v/>
      </c>
      <c r="U361" s="71" t="str">
        <f ca="1">INDEX({"","_","-","="},IF(OR($D361 &gt;= V$6, $E361 &lt; U$6), 0, 1)+IF(OR($F361 &gt;= V$6, $G361 &lt; U$6), 0, 2)+1)</f>
        <v/>
      </c>
      <c r="V361" s="71" t="str">
        <f ca="1">INDEX({"","_","-","="},IF(OR($D361 &gt;= W$6, $E361 &lt; V$6), 0, 1)+IF(OR($F361 &gt;= W$6, $G361 &lt; V$6), 0, 2)+1)</f>
        <v/>
      </c>
      <c r="W361" s="71" t="str">
        <f ca="1">INDEX({"","_","-","="},IF(OR($D361 &gt;= X$6, $E361 &lt; W$6), 0, 1)+IF(OR($F361 &gt;= X$6, $G361 &lt; W$6), 0, 2)+1)</f>
        <v/>
      </c>
      <c r="X361" s="71" t="str">
        <f ca="1">INDEX({"","_","-","="},IF(OR($D361 &gt;= Y$6, $E361 &lt; X$6), 0, 1)+IF(OR($F361 &gt;= Y$6, $G361 &lt; X$6), 0, 2)+1)</f>
        <v/>
      </c>
      <c r="Y361" s="71" t="str">
        <f ca="1">INDEX({"","_","-","="},IF(OR($D361 &gt;= Z$6, $E361 &lt; Y$6), 0, 1)+IF(OR($F361 &gt;= Z$6, $G361 &lt; Y$6), 0, 2)+1)</f>
        <v/>
      </c>
      <c r="Z361" s="71" t="str">
        <f ca="1">INDEX({"","_","-","="},IF(OR($D361 &gt;= AA$6, $E361 &lt; Z$6), 0, 1)+IF(OR($F361 &gt;= AA$6, $G361 &lt; Z$6), 0, 2)+1)</f>
        <v/>
      </c>
      <c r="AA361" s="71" t="str">
        <f ca="1">INDEX({"","_","-","="},IF(OR($D361 &gt;= AB$6, $E361 &lt; AA$6), 0, 1)+IF(OR($F361 &gt;= AB$6, $G361 &lt; AA$6), 0, 2)+1)</f>
        <v/>
      </c>
      <c r="AB361" s="71" t="str">
        <f ca="1">INDEX({"","_","-","="},IF(OR($D361 &gt;= AC$6, $E361 &lt; AB$6), 0, 1)+IF(OR($F361 &gt;= AC$6, $G361 &lt; AB$6), 0, 2)+1)</f>
        <v/>
      </c>
      <c r="AC361" s="71" t="str">
        <f ca="1">INDEX({"","_","-","="},IF(OR($D361 &gt;= AD$6, $E361 &lt; AC$6), 0, 1)+IF(OR($F361 &gt;= AD$6, $G361 &lt; AC$6), 0, 2)+1)</f>
        <v/>
      </c>
      <c r="AD361" s="71" t="str">
        <f ca="1">INDEX({"","_","-","="},IF(OR($D361 &gt;= AE$6, $E361 &lt; AD$6), 0, 1)+IF(OR($F361 &gt;= AE$6, $G361 &lt; AD$6), 0, 2)+1)</f>
        <v/>
      </c>
      <c r="AE361" s="71" t="str">
        <f ca="1">INDEX({"","_","-","="},IF(OR($D361 &gt;= AF$6, $E361 &lt; AE$6), 0, 1)+IF(OR($F361 &gt;= AF$6, $G361 &lt; AE$6), 0, 2)+1)</f>
        <v/>
      </c>
      <c r="AF361" s="71" t="str">
        <f ca="1">INDEX({"","_","-","="},IF(OR($D361 &gt;= AG$6, $E361 &lt; AF$6), 0, 1)+IF(OR($F361 &gt;= AG$6, $G361 &lt; AF$6), 0, 2)+1)</f>
        <v/>
      </c>
      <c r="AG361" s="71" t="str">
        <f ca="1">INDEX({"","_","-","="},IF(OR($D361 &gt;= AH$6, $E361 &lt; AG$6), 0, 1)+IF(OR($F361 &gt;= AH$6, $G361 &lt; AG$6), 0, 2)+1)</f>
        <v/>
      </c>
      <c r="AH361" s="71" t="str">
        <f ca="1">INDEX({"","_","-","="},IF(OR($D361 &gt;= AI$6, $E361 &lt; AH$6), 0, 1)+IF(OR($F361 &gt;= AI$6, $G361 &lt; AH$6), 0, 2)+1)</f>
        <v/>
      </c>
      <c r="AI361" s="71" t="str">
        <f ca="1">INDEX({"","_","-","="},IF(OR($D361 &gt;= AJ$6, $E361 &lt; AI$6), 0, 1)+IF(OR($F361 &gt;= AJ$6, $G361 &lt; AI$6), 0, 2)+1)</f>
        <v/>
      </c>
      <c r="AJ361" s="71" t="str">
        <f ca="1">INDEX({"","_","-","="},IF(OR($D361 &gt;= AK$6, $E361 &lt; AJ$6), 0, 1)+IF(OR($F361 &gt;= AK$6, $G361 &lt; AJ$6), 0, 2)+1)</f>
        <v/>
      </c>
      <c r="AK361" s="71" t="str">
        <f ca="1">INDEX({"","_","-","="},IF(OR($D361 &gt;= AL$6, $E361 &lt; AK$6), 0, 1)+IF(OR($F361 &gt;= AL$6, $G361 &lt; AK$6), 0, 2)+1)</f>
        <v/>
      </c>
      <c r="AL361" s="71" t="str">
        <f ca="1">INDEX({"","_","-","="},IF(OR($D361 &gt;= AM$6, $E361 &lt; AL$6), 0, 1)+IF(OR($F361 &gt;= AM$6, $G361 &lt; AL$6), 0, 2)+1)</f>
        <v/>
      </c>
      <c r="AM361" s="71" t="str">
        <f ca="1">INDEX({"","_","-","="},IF(OR($D361 &gt;= AN$6, $E361 &lt; AM$6), 0, 1)+IF(OR($F361 &gt;= AN$6, $G361 &lt; AM$6), 0, 2)+1)</f>
        <v/>
      </c>
      <c r="AN361" s="71" t="str">
        <f ca="1">INDEX({"","_","-","="},IF(OR($D361 &gt;= AO$6, $E361 &lt; AN$6), 0, 1)+IF(OR($F361 &gt;= AO$6, $G361 &lt; AN$6), 0, 2)+1)</f>
        <v/>
      </c>
      <c r="AO361" s="71" t="str">
        <f ca="1">INDEX({"","_","-","="},IF(OR($D361 &gt;= AP$6, $E361 &lt; AO$6), 0, 1)+IF(OR($F361 &gt;= AP$6, $G361 &lt; AO$6), 0, 2)+1)</f>
        <v/>
      </c>
      <c r="AP361" s="71" t="str">
        <f ca="1">INDEX({"","_","-","="},IF(OR($D361 &gt;= AQ$6, $E361 &lt; AP$6), 0, 1)+IF(OR($F361 &gt;= AQ$6, $G361 &lt; AP$6), 0, 2)+1)</f>
        <v/>
      </c>
      <c r="AQ361" s="71" t="str">
        <f ca="1">INDEX({"","_","-","="},IF(OR($D361 &gt;= AR$6, $E361 &lt; AQ$6), 0, 1)+IF(OR($F361 &gt;= AR$6, $G361 &lt; AQ$6), 0, 2)+1)</f>
        <v/>
      </c>
      <c r="AR361" s="71" t="str">
        <f ca="1">INDEX({"","_","-","="},IF(OR($D361 &gt;= AS$6, $E361 &lt; AR$6), 0, 1)+IF(OR($F361 &gt;= AS$6, $G361 &lt; AR$6), 0, 2)+1)</f>
        <v/>
      </c>
      <c r="AS361" s="71" t="str">
        <f ca="1">INDEX({"","_","-","="},IF(OR($D361 &gt;= AT$6, $E361 &lt; AS$6), 0, 1)+IF(OR($F361 &gt;= AT$6, $G361 &lt; AS$6), 0, 2)+1)</f>
        <v/>
      </c>
      <c r="AT361" s="71" t="str">
        <f ca="1">INDEX({"","_","-","="},IF(OR($D361 &gt;= AU$6, $E361 &lt; AT$6), 0, 1)+IF(OR($F361 &gt;= AU$6, $G361 &lt; AT$6), 0, 2)+1)</f>
        <v/>
      </c>
      <c r="AU361" s="71" t="str">
        <f ca="1">INDEX({"","_","-","="},IF(OR($D361 &gt;= AV$6, $E361 &lt; AU$6), 0, 1)+IF(OR($F361 &gt;= AV$6, $G361 &lt; AU$6), 0, 2)+1)</f>
        <v/>
      </c>
      <c r="AV361" s="71" t="str">
        <f ca="1">INDEX({"","_","-","="},IF(OR($D361 &gt;= AW$6, $E361 &lt; AV$6), 0, 1)+IF(OR($F361 &gt;= AW$6, $G361 &lt; AV$6), 0, 2)+1)</f>
        <v/>
      </c>
      <c r="AW361" s="71" t="str">
        <f ca="1">INDEX({"","_","-","="},IF(OR($D361 &gt;= AX$6, $E361 &lt; AW$6), 0, 1)+IF(OR($F361 &gt;= AX$6, $G361 &lt; AW$6), 0, 2)+1)</f>
        <v/>
      </c>
      <c r="AX361" s="71" t="str">
        <f ca="1">INDEX({"","_","-","="},IF(OR($D361 &gt;= AY$6, $E361 &lt; AX$6), 0, 1)+IF(OR($F361 &gt;= AY$6, $G361 &lt; AX$6), 0, 2)+1)</f>
        <v/>
      </c>
      <c r="AY361" s="71" t="str">
        <f ca="1">INDEX({"","_","-","="},IF(OR($D361 &gt;= AZ$6, $E361 &lt; AY$6), 0, 1)+IF(OR($F361 &gt;= AZ$6, $G361 &lt; AY$6), 0, 2)+1)</f>
        <v/>
      </c>
      <c r="AZ361" s="71" t="str">
        <f ca="1">INDEX({"","_","-","="},IF(OR($D361 &gt;= BA$6, $E361 &lt; AZ$6), 0, 1)+IF(OR($F361 &gt;= BA$6, $G361 &lt; AZ$6), 0, 2)+1)</f>
        <v/>
      </c>
      <c r="BA361" s="71" t="str">
        <f ca="1">INDEX({"","_","-","="},IF(OR($D361 &gt;= BB$6, $E361 &lt; BA$6), 0, 1)+IF(OR($F361 &gt;= BB$6, $G361 &lt; BA$6), 0, 2)+1)</f>
        <v/>
      </c>
      <c r="BB361" s="71" t="str">
        <f ca="1">INDEX({"","_","-","="},IF(OR($D361 &gt;= BC$6, $E361 &lt; BB$6), 0, 1)+IF(OR($F361 &gt;= BC$6, $G361 &lt; BB$6), 0, 2)+1)</f>
        <v/>
      </c>
      <c r="BC361" s="71" t="str">
        <f ca="1">INDEX({"","_","-","="},IF(OR($D361 &gt;= BD$6, $E361 &lt; BC$6), 0, 1)+IF(OR($F361 &gt;= BD$6, $G361 &lt; BC$6), 0, 2)+1)</f>
        <v/>
      </c>
      <c r="BD361" s="71" t="str">
        <f ca="1">INDEX({"","_","-","="},IF(OR($D361 &gt;= BE$6, $E361 &lt; BD$6), 0, 1)+IF(OR($F361 &gt;= BE$6, $G361 &lt; BD$6), 0, 2)+1)</f>
        <v/>
      </c>
      <c r="BE361" s="71" t="str">
        <f ca="1">INDEX({"","_","-","="},IF(OR($D361 &gt;= BF$6, $E361 &lt; BE$6), 0, 1)+IF(OR($F361 &gt;= BF$6, $G361 &lt; BE$6), 0, 2)+1)</f>
        <v/>
      </c>
      <c r="BF361" s="71" t="str">
        <f ca="1">INDEX({"","_","-","="},IF(OR($D361 &gt;= BG$6, $E361 &lt; BF$6), 0, 1)+IF(OR($F361 &gt;= BG$6, $G361 &lt; BF$6), 0, 2)+1)</f>
        <v/>
      </c>
      <c r="BG361" s="71" t="str">
        <f ca="1">INDEX({"","_","-","="},IF(OR($D361 &gt;= BH$6, $E361 &lt; BG$6), 0, 1)+IF(OR($F361 &gt;= BH$6, $G361 &lt; BG$6), 0, 2)+1)</f>
        <v/>
      </c>
      <c r="BH361" s="71" t="str">
        <f ca="1">INDEX({"","_","-","="},IF(OR($D361 &gt;= BI$6, $E361 &lt; BH$6), 0, 1)+IF(OR($F361 &gt;= BI$6, $G361 &lt; BH$6), 0, 2)+1)</f>
        <v/>
      </c>
      <c r="BI361" s="71" t="str">
        <f ca="1">INDEX({"","_","-","="},IF(OR($D361 &gt;= BJ$6, $E361 &lt; BI$6), 0, 1)+IF(OR($F361 &gt;= BJ$6, $G361 &lt; BI$6), 0, 2)+1)</f>
        <v/>
      </c>
      <c r="BJ361" s="71" t="str">
        <f ca="1">INDEX({"","_","-","="},IF(OR($D361 &gt;= BK$6, $E361 &lt; BJ$6), 0, 1)+IF(OR($F361 &gt;= BK$6, $G361 &lt; BJ$6), 0, 2)+1)</f>
        <v/>
      </c>
      <c r="BK361" s="71" t="str">
        <f ca="1">INDEX({"","_","-","="},IF(OR($D361 &gt;= BL$6, $E361 &lt; BK$6), 0, 1)+IF(OR($F361 &gt;= BL$6, $G361 &lt; BK$6), 0, 2)+1)</f>
        <v/>
      </c>
      <c r="BL361" s="71" t="str">
        <f ca="1">INDEX({"","_","-","="},IF(OR($D361 &gt;= BM$6, $E361 &lt; BL$6), 0, 1)+IF(OR($F361 &gt;= BM$6, $G361 &lt; BL$6), 0, 2)+1)</f>
        <v/>
      </c>
      <c r="BM361" s="71" t="str">
        <f ca="1">INDEX({"","_","-","="},IF(OR($D361 &gt;= BN$6, $E361 &lt; BM$6), 0, 1)+IF(OR($F361 &gt;= BN$6, $G361 &lt; BM$6), 0, 2)+1)</f>
        <v/>
      </c>
      <c r="BN361" s="71" t="str">
        <f ca="1">INDEX({"","_","-","="},IF(OR($D361 &gt;= BO$6, $E361 &lt; BN$6), 0, 1)+IF(OR($F361 &gt;= BO$6, $G361 &lt; BN$6), 0, 2)+1)</f>
        <v/>
      </c>
      <c r="BO361" s="71" t="str">
        <f ca="1">INDEX({"","_","-","="},IF(OR($D361 &gt;= BP$6, $E361 &lt; BO$6), 0, 1)+IF(OR($F361 &gt;= BP$6, $G361 &lt; BO$6), 0, 2)+1)</f>
        <v/>
      </c>
      <c r="BP361" s="71" t="str">
        <f ca="1">INDEX({"","_","-","="},IF(OR($D361 &gt;= BQ$6, $E361 &lt; BP$6), 0, 1)+IF(OR($F361 &gt;= BQ$6, $G361 &lt; BP$6), 0, 2)+1)</f>
        <v/>
      </c>
      <c r="BQ361" s="71" t="str">
        <f ca="1">INDEX({"","_","-","="},IF(OR($D361 &gt;= BR$6, $E361 &lt; BQ$6), 0, 1)+IF(OR($F361 &gt;= BR$6, $G361 &lt; BQ$6), 0, 2)+1)</f>
        <v/>
      </c>
      <c r="BR361" s="71" t="str">
        <f ca="1">INDEX({"","_","-","="},IF(OR($D361 &gt;= BS$6, $E361 &lt; BR$6), 0, 1)+IF(OR($F361 &gt;= BS$6, $G361 &lt; BR$6), 0, 2)+1)</f>
        <v/>
      </c>
      <c r="BS361" s="71" t="str">
        <f ca="1">INDEX({"","_","-","="},IF(OR($D361 &gt;= BT$6, $E361 &lt; BS$6), 0, 1)+IF(OR($F361 &gt;= BT$6, $G361 &lt; BS$6), 0, 2)+1)</f>
        <v/>
      </c>
      <c r="BT361" s="71" t="str">
        <f ca="1">INDEX({"","_","-","="},IF(OR($D361 &gt;= BU$6, $E361 &lt; BT$6), 0, 1)+IF(OR($F361 &gt;= BU$6, $G361 &lt; BT$6), 0, 2)+1)</f>
        <v/>
      </c>
      <c r="BU361" s="71" t="str">
        <f ca="1">INDEX({"","_","-","="},IF(OR($D361 &gt;= BV$6, $E361 &lt; BU$6), 0, 1)+IF(OR($F361 &gt;= BV$6, $G361 &lt; BU$6), 0, 2)+1)</f>
        <v/>
      </c>
      <c r="BV361" s="71" t="str">
        <f ca="1">INDEX({"","_","-","="},IF(OR($D361 &gt;= BW$6, $E361 &lt; BV$6), 0, 1)+IF(OR($F361 &gt;= BW$6, $G361 &lt; BV$6), 0, 2)+1)</f>
        <v/>
      </c>
      <c r="BW361" s="71" t="str">
        <f ca="1">INDEX({"","_","-","="},IF(OR($D361 &gt;= BX$6, $E361 &lt; BW$6), 0, 1)+IF(OR($F361 &gt;= BX$6, $G361 &lt; BW$6), 0, 2)+1)</f>
        <v/>
      </c>
      <c r="BX361" s="71" t="str">
        <f ca="1">INDEX({"","_","-","="},IF(OR($D361 &gt;= BY$6, $E361 &lt; BX$6), 0, 1)+IF(OR($F361 &gt;= BY$6, $G361 &lt; BX$6), 0, 2)+1)</f>
        <v/>
      </c>
      <c r="BY361" s="71" t="str">
        <f ca="1">INDEX({"","_","-","="},IF(OR($D361 &gt;= BZ$6, $E361 &lt; BY$6), 0, 1)+IF(OR($F361 &gt;= BZ$6, $G361 &lt; BY$6), 0, 2)+1)</f>
        <v/>
      </c>
      <c r="BZ361" s="71" t="str">
        <f ca="1">INDEX({"","_","-","="},IF(OR($D361 &gt;= CA$6, $E361 &lt; BZ$6), 0, 1)+IF(OR($F361 &gt;= CA$6, $G361 &lt; BZ$6), 0, 2)+1)</f>
        <v/>
      </c>
      <c r="CA361" s="71" t="str">
        <f ca="1">INDEX({"","_","-","="},IF(OR($D361 &gt;= CB$6, $E361 &lt; CA$6), 0, 1)+IF(OR($F361 &gt;= CB$6, $G361 &lt; CA$6), 0, 2)+1)</f>
        <v/>
      </c>
      <c r="CB361" s="71" t="str">
        <f ca="1">INDEX({"","_","-","="},IF(OR($D361 &gt;= CC$6, $E361 &lt; CB$6), 0, 1)+IF(OR($F361 &gt;= CC$6, $G361 &lt; CB$6), 0, 2)+1)</f>
        <v/>
      </c>
      <c r="CC361" s="71" t="str">
        <f ca="1">INDEX({"","_","-","="},IF(OR($D361 &gt;= CD$6, $E361 &lt; CC$6), 0, 1)+IF(OR($F361 &gt;= CD$6, $G361 &lt; CC$6), 0, 2)+1)</f>
        <v/>
      </c>
      <c r="CD361" s="71" t="str">
        <f ca="1">INDEX({"","_","-","="},IF(OR($D361 &gt;= CE$6, $E361 &lt; CD$6), 0, 1)+IF(OR($F361 &gt;= CE$6, $G361 &lt; CD$6), 0, 2)+1)</f>
        <v/>
      </c>
    </row>
    <row r="362" spans="1:82">
      <c r="A362" s="8" t="str">
        <f ca="1">IF('临-进度'!N357,'临-进度'!$A357,"")</f>
        <v/>
      </c>
      <c r="B362" s="8" t="str">
        <f ca="1">IF('临-进度'!N357,'临-进度'!$B357,"")</f>
        <v/>
      </c>
      <c r="C362" s="8" t="str">
        <f ca="1">IF('临-进度'!N357,'临-进度'!$F357,"")</f>
        <v/>
      </c>
      <c r="D362" s="42" t="str">
        <f ca="1">IF('临-进度'!$N357,'临-进度'!$J357,"")</f>
        <v/>
      </c>
      <c r="E362" s="42" t="str">
        <f ca="1">IF('临-进度'!$N357,'临-进度'!$AF357,"")</f>
        <v/>
      </c>
      <c r="F362" s="42" t="str">
        <f ca="1">IF('临-进度'!$N357,'临-进度'!$K357,"")</f>
        <v/>
      </c>
      <c r="G362" s="76" t="str">
        <f ca="1">IF('临-进度'!$N357,'临-进度'!$AG357,"")</f>
        <v/>
      </c>
      <c r="H362" s="71" t="str">
        <f ca="1">INDEX({"","_","-","="},IF(OR($D362 &gt;= I$6, $E362 &lt; H$6), 0, 1)+IF(OR($F362 &gt;= I$6, $G362 &lt; H$6), 0, 2)+1)</f>
        <v/>
      </c>
      <c r="I362" s="71" t="str">
        <f ca="1">INDEX({"","_","-","="},IF(OR($D362 &gt;= J$6, $E362 &lt; I$6), 0, 1)+IF(OR($F362 &gt;= J$6, $G362 &lt; I$6), 0, 2)+1)</f>
        <v/>
      </c>
      <c r="J362" s="71" t="str">
        <f ca="1">INDEX({"","_","-","="},IF(OR($D362 &gt;= K$6, $E362 &lt; J$6), 0, 1)+IF(OR($F362 &gt;= K$6, $G362 &lt; J$6), 0, 2)+1)</f>
        <v/>
      </c>
      <c r="K362" s="71" t="str">
        <f ca="1">INDEX({"","_","-","="},IF(OR($D362 &gt;= L$6, $E362 &lt; K$6), 0, 1)+IF(OR($F362 &gt;= L$6, $G362 &lt; K$6), 0, 2)+1)</f>
        <v/>
      </c>
      <c r="L362" s="71" t="str">
        <f ca="1">INDEX({"","_","-","="},IF(OR($D362 &gt;= M$6, $E362 &lt; L$6), 0, 1)+IF(OR($F362 &gt;= M$6, $G362 &lt; L$6), 0, 2)+1)</f>
        <v/>
      </c>
      <c r="M362" s="71" t="str">
        <f ca="1">INDEX({"","_","-","="},IF(OR($D362 &gt;= N$6, $E362 &lt; M$6), 0, 1)+IF(OR($F362 &gt;= N$6, $G362 &lt; M$6), 0, 2)+1)</f>
        <v/>
      </c>
      <c r="N362" s="71" t="str">
        <f ca="1">INDEX({"","_","-","="},IF(OR($D362 &gt;= O$6, $E362 &lt; N$6), 0, 1)+IF(OR($F362 &gt;= O$6, $G362 &lt; N$6), 0, 2)+1)</f>
        <v/>
      </c>
      <c r="O362" s="71" t="str">
        <f ca="1">INDEX({"","_","-","="},IF(OR($D362 &gt;= P$6, $E362 &lt; O$6), 0, 1)+IF(OR($F362 &gt;= P$6, $G362 &lt; O$6), 0, 2)+1)</f>
        <v/>
      </c>
      <c r="P362" s="71" t="str">
        <f ca="1">INDEX({"","_","-","="},IF(OR($D362 &gt;= Q$6, $E362 &lt; P$6), 0, 1)+IF(OR($F362 &gt;= Q$6, $G362 &lt; P$6), 0, 2)+1)</f>
        <v/>
      </c>
      <c r="Q362" s="71" t="str">
        <f ca="1">INDEX({"","_","-","="},IF(OR($D362 &gt;= R$6, $E362 &lt; Q$6), 0, 1)+IF(OR($F362 &gt;= R$6, $G362 &lt; Q$6), 0, 2)+1)</f>
        <v/>
      </c>
      <c r="R362" s="71" t="str">
        <f ca="1">INDEX({"","_","-","="},IF(OR($D362 &gt;= S$6, $E362 &lt; R$6), 0, 1)+IF(OR($F362 &gt;= S$6, $G362 &lt; R$6), 0, 2)+1)</f>
        <v/>
      </c>
      <c r="S362" s="71" t="str">
        <f ca="1">INDEX({"","_","-","="},IF(OR($D362 &gt;= T$6, $E362 &lt; S$6), 0, 1)+IF(OR($F362 &gt;= T$6, $G362 &lt; S$6), 0, 2)+1)</f>
        <v/>
      </c>
      <c r="T362" s="71" t="str">
        <f ca="1">INDEX({"","_","-","="},IF(OR($D362 &gt;= U$6, $E362 &lt; T$6), 0, 1)+IF(OR($F362 &gt;= U$6, $G362 &lt; T$6), 0, 2)+1)</f>
        <v/>
      </c>
      <c r="U362" s="71" t="str">
        <f ca="1">INDEX({"","_","-","="},IF(OR($D362 &gt;= V$6, $E362 &lt; U$6), 0, 1)+IF(OR($F362 &gt;= V$6, $G362 &lt; U$6), 0, 2)+1)</f>
        <v/>
      </c>
      <c r="V362" s="71" t="str">
        <f ca="1">INDEX({"","_","-","="},IF(OR($D362 &gt;= W$6, $E362 &lt; V$6), 0, 1)+IF(OR($F362 &gt;= W$6, $G362 &lt; V$6), 0, 2)+1)</f>
        <v/>
      </c>
      <c r="W362" s="71" t="str">
        <f ca="1">INDEX({"","_","-","="},IF(OR($D362 &gt;= X$6, $E362 &lt; W$6), 0, 1)+IF(OR($F362 &gt;= X$6, $G362 &lt; W$6), 0, 2)+1)</f>
        <v/>
      </c>
      <c r="X362" s="71" t="str">
        <f ca="1">INDEX({"","_","-","="},IF(OR($D362 &gt;= Y$6, $E362 &lt; X$6), 0, 1)+IF(OR($F362 &gt;= Y$6, $G362 &lt; X$6), 0, 2)+1)</f>
        <v/>
      </c>
      <c r="Y362" s="71" t="str">
        <f ca="1">INDEX({"","_","-","="},IF(OR($D362 &gt;= Z$6, $E362 &lt; Y$6), 0, 1)+IF(OR($F362 &gt;= Z$6, $G362 &lt; Y$6), 0, 2)+1)</f>
        <v/>
      </c>
      <c r="Z362" s="71" t="str">
        <f ca="1">INDEX({"","_","-","="},IF(OR($D362 &gt;= AA$6, $E362 &lt; Z$6), 0, 1)+IF(OR($F362 &gt;= AA$6, $G362 &lt; Z$6), 0, 2)+1)</f>
        <v/>
      </c>
      <c r="AA362" s="71" t="str">
        <f ca="1">INDEX({"","_","-","="},IF(OR($D362 &gt;= AB$6, $E362 &lt; AA$6), 0, 1)+IF(OR($F362 &gt;= AB$6, $G362 &lt; AA$6), 0, 2)+1)</f>
        <v/>
      </c>
      <c r="AB362" s="71" t="str">
        <f ca="1">INDEX({"","_","-","="},IF(OR($D362 &gt;= AC$6, $E362 &lt; AB$6), 0, 1)+IF(OR($F362 &gt;= AC$6, $G362 &lt; AB$6), 0, 2)+1)</f>
        <v/>
      </c>
      <c r="AC362" s="71" t="str">
        <f ca="1">INDEX({"","_","-","="},IF(OR($D362 &gt;= AD$6, $E362 &lt; AC$6), 0, 1)+IF(OR($F362 &gt;= AD$6, $G362 &lt; AC$6), 0, 2)+1)</f>
        <v/>
      </c>
      <c r="AD362" s="71" t="str">
        <f ca="1">INDEX({"","_","-","="},IF(OR($D362 &gt;= AE$6, $E362 &lt; AD$6), 0, 1)+IF(OR($F362 &gt;= AE$6, $G362 &lt; AD$6), 0, 2)+1)</f>
        <v/>
      </c>
      <c r="AE362" s="71" t="str">
        <f ca="1">INDEX({"","_","-","="},IF(OR($D362 &gt;= AF$6, $E362 &lt; AE$6), 0, 1)+IF(OR($F362 &gt;= AF$6, $G362 &lt; AE$6), 0, 2)+1)</f>
        <v/>
      </c>
      <c r="AF362" s="71" t="str">
        <f ca="1">INDEX({"","_","-","="},IF(OR($D362 &gt;= AG$6, $E362 &lt; AF$6), 0, 1)+IF(OR($F362 &gt;= AG$6, $G362 &lt; AF$6), 0, 2)+1)</f>
        <v/>
      </c>
      <c r="AG362" s="71" t="str">
        <f ca="1">INDEX({"","_","-","="},IF(OR($D362 &gt;= AH$6, $E362 &lt; AG$6), 0, 1)+IF(OR($F362 &gt;= AH$6, $G362 &lt; AG$6), 0, 2)+1)</f>
        <v/>
      </c>
      <c r="AH362" s="71" t="str">
        <f ca="1">INDEX({"","_","-","="},IF(OR($D362 &gt;= AI$6, $E362 &lt; AH$6), 0, 1)+IF(OR($F362 &gt;= AI$6, $G362 &lt; AH$6), 0, 2)+1)</f>
        <v/>
      </c>
      <c r="AI362" s="71" t="str">
        <f ca="1">INDEX({"","_","-","="},IF(OR($D362 &gt;= AJ$6, $E362 &lt; AI$6), 0, 1)+IF(OR($F362 &gt;= AJ$6, $G362 &lt; AI$6), 0, 2)+1)</f>
        <v/>
      </c>
      <c r="AJ362" s="71" t="str">
        <f ca="1">INDEX({"","_","-","="},IF(OR($D362 &gt;= AK$6, $E362 &lt; AJ$6), 0, 1)+IF(OR($F362 &gt;= AK$6, $G362 &lt; AJ$6), 0, 2)+1)</f>
        <v/>
      </c>
      <c r="AK362" s="71" t="str">
        <f ca="1">INDEX({"","_","-","="},IF(OR($D362 &gt;= AL$6, $E362 &lt; AK$6), 0, 1)+IF(OR($F362 &gt;= AL$6, $G362 &lt; AK$6), 0, 2)+1)</f>
        <v/>
      </c>
      <c r="AL362" s="71" t="str">
        <f ca="1">INDEX({"","_","-","="},IF(OR($D362 &gt;= AM$6, $E362 &lt; AL$6), 0, 1)+IF(OR($F362 &gt;= AM$6, $G362 &lt; AL$6), 0, 2)+1)</f>
        <v/>
      </c>
      <c r="AM362" s="71" t="str">
        <f ca="1">INDEX({"","_","-","="},IF(OR($D362 &gt;= AN$6, $E362 &lt; AM$6), 0, 1)+IF(OR($F362 &gt;= AN$6, $G362 &lt; AM$6), 0, 2)+1)</f>
        <v/>
      </c>
      <c r="AN362" s="71" t="str">
        <f ca="1">INDEX({"","_","-","="},IF(OR($D362 &gt;= AO$6, $E362 &lt; AN$6), 0, 1)+IF(OR($F362 &gt;= AO$6, $G362 &lt; AN$6), 0, 2)+1)</f>
        <v/>
      </c>
      <c r="AO362" s="71" t="str">
        <f ca="1">INDEX({"","_","-","="},IF(OR($D362 &gt;= AP$6, $E362 &lt; AO$6), 0, 1)+IF(OR($F362 &gt;= AP$6, $G362 &lt; AO$6), 0, 2)+1)</f>
        <v/>
      </c>
      <c r="AP362" s="71" t="str">
        <f ca="1">INDEX({"","_","-","="},IF(OR($D362 &gt;= AQ$6, $E362 &lt; AP$6), 0, 1)+IF(OR($F362 &gt;= AQ$6, $G362 &lt; AP$6), 0, 2)+1)</f>
        <v/>
      </c>
      <c r="AQ362" s="71" t="str">
        <f ca="1">INDEX({"","_","-","="},IF(OR($D362 &gt;= AR$6, $E362 &lt; AQ$6), 0, 1)+IF(OR($F362 &gt;= AR$6, $G362 &lt; AQ$6), 0, 2)+1)</f>
        <v/>
      </c>
      <c r="AR362" s="71" t="str">
        <f ca="1">INDEX({"","_","-","="},IF(OR($D362 &gt;= AS$6, $E362 &lt; AR$6), 0, 1)+IF(OR($F362 &gt;= AS$6, $G362 &lt; AR$6), 0, 2)+1)</f>
        <v/>
      </c>
      <c r="AS362" s="71" t="str">
        <f ca="1">INDEX({"","_","-","="},IF(OR($D362 &gt;= AT$6, $E362 &lt; AS$6), 0, 1)+IF(OR($F362 &gt;= AT$6, $G362 &lt; AS$6), 0, 2)+1)</f>
        <v/>
      </c>
      <c r="AT362" s="71" t="str">
        <f ca="1">INDEX({"","_","-","="},IF(OR($D362 &gt;= AU$6, $E362 &lt; AT$6), 0, 1)+IF(OR($F362 &gt;= AU$6, $G362 &lt; AT$6), 0, 2)+1)</f>
        <v/>
      </c>
      <c r="AU362" s="71" t="str">
        <f ca="1">INDEX({"","_","-","="},IF(OR($D362 &gt;= AV$6, $E362 &lt; AU$6), 0, 1)+IF(OR($F362 &gt;= AV$6, $G362 &lt; AU$6), 0, 2)+1)</f>
        <v/>
      </c>
      <c r="AV362" s="71" t="str">
        <f ca="1">INDEX({"","_","-","="},IF(OR($D362 &gt;= AW$6, $E362 &lt; AV$6), 0, 1)+IF(OR($F362 &gt;= AW$6, $G362 &lt; AV$6), 0, 2)+1)</f>
        <v/>
      </c>
      <c r="AW362" s="71" t="str">
        <f ca="1">INDEX({"","_","-","="},IF(OR($D362 &gt;= AX$6, $E362 &lt; AW$6), 0, 1)+IF(OR($F362 &gt;= AX$6, $G362 &lt; AW$6), 0, 2)+1)</f>
        <v/>
      </c>
      <c r="AX362" s="71" t="str">
        <f ca="1">INDEX({"","_","-","="},IF(OR($D362 &gt;= AY$6, $E362 &lt; AX$6), 0, 1)+IF(OR($F362 &gt;= AY$6, $G362 &lt; AX$6), 0, 2)+1)</f>
        <v/>
      </c>
      <c r="AY362" s="71" t="str">
        <f ca="1">INDEX({"","_","-","="},IF(OR($D362 &gt;= AZ$6, $E362 &lt; AY$6), 0, 1)+IF(OR($F362 &gt;= AZ$6, $G362 &lt; AY$6), 0, 2)+1)</f>
        <v/>
      </c>
      <c r="AZ362" s="71" t="str">
        <f ca="1">INDEX({"","_","-","="},IF(OR($D362 &gt;= BA$6, $E362 &lt; AZ$6), 0, 1)+IF(OR($F362 &gt;= BA$6, $G362 &lt; AZ$6), 0, 2)+1)</f>
        <v/>
      </c>
      <c r="BA362" s="71" t="str">
        <f ca="1">INDEX({"","_","-","="},IF(OR($D362 &gt;= BB$6, $E362 &lt; BA$6), 0, 1)+IF(OR($F362 &gt;= BB$6, $G362 &lt; BA$6), 0, 2)+1)</f>
        <v/>
      </c>
      <c r="BB362" s="71" t="str">
        <f ca="1">INDEX({"","_","-","="},IF(OR($D362 &gt;= BC$6, $E362 &lt; BB$6), 0, 1)+IF(OR($F362 &gt;= BC$6, $G362 &lt; BB$6), 0, 2)+1)</f>
        <v/>
      </c>
      <c r="BC362" s="71" t="str">
        <f ca="1">INDEX({"","_","-","="},IF(OR($D362 &gt;= BD$6, $E362 &lt; BC$6), 0, 1)+IF(OR($F362 &gt;= BD$6, $G362 &lt; BC$6), 0, 2)+1)</f>
        <v/>
      </c>
      <c r="BD362" s="71" t="str">
        <f ca="1">INDEX({"","_","-","="},IF(OR($D362 &gt;= BE$6, $E362 &lt; BD$6), 0, 1)+IF(OR($F362 &gt;= BE$6, $G362 &lt; BD$6), 0, 2)+1)</f>
        <v/>
      </c>
      <c r="BE362" s="71" t="str">
        <f ca="1">INDEX({"","_","-","="},IF(OR($D362 &gt;= BF$6, $E362 &lt; BE$6), 0, 1)+IF(OR($F362 &gt;= BF$6, $G362 &lt; BE$6), 0, 2)+1)</f>
        <v/>
      </c>
      <c r="BF362" s="71" t="str">
        <f ca="1">INDEX({"","_","-","="},IF(OR($D362 &gt;= BG$6, $E362 &lt; BF$6), 0, 1)+IF(OR($F362 &gt;= BG$6, $G362 &lt; BF$6), 0, 2)+1)</f>
        <v/>
      </c>
      <c r="BG362" s="71" t="str">
        <f ca="1">INDEX({"","_","-","="},IF(OR($D362 &gt;= BH$6, $E362 &lt; BG$6), 0, 1)+IF(OR($F362 &gt;= BH$6, $G362 &lt; BG$6), 0, 2)+1)</f>
        <v/>
      </c>
      <c r="BH362" s="71" t="str">
        <f ca="1">INDEX({"","_","-","="},IF(OR($D362 &gt;= BI$6, $E362 &lt; BH$6), 0, 1)+IF(OR($F362 &gt;= BI$6, $G362 &lt; BH$6), 0, 2)+1)</f>
        <v/>
      </c>
      <c r="BI362" s="71" t="str">
        <f ca="1">INDEX({"","_","-","="},IF(OR($D362 &gt;= BJ$6, $E362 &lt; BI$6), 0, 1)+IF(OR($F362 &gt;= BJ$6, $G362 &lt; BI$6), 0, 2)+1)</f>
        <v/>
      </c>
      <c r="BJ362" s="71" t="str">
        <f ca="1">INDEX({"","_","-","="},IF(OR($D362 &gt;= BK$6, $E362 &lt; BJ$6), 0, 1)+IF(OR($F362 &gt;= BK$6, $G362 &lt; BJ$6), 0, 2)+1)</f>
        <v/>
      </c>
      <c r="BK362" s="71" t="str">
        <f ca="1">INDEX({"","_","-","="},IF(OR($D362 &gt;= BL$6, $E362 &lt; BK$6), 0, 1)+IF(OR($F362 &gt;= BL$6, $G362 &lt; BK$6), 0, 2)+1)</f>
        <v/>
      </c>
      <c r="BL362" s="71" t="str">
        <f ca="1">INDEX({"","_","-","="},IF(OR($D362 &gt;= BM$6, $E362 &lt; BL$6), 0, 1)+IF(OR($F362 &gt;= BM$6, $G362 &lt; BL$6), 0, 2)+1)</f>
        <v/>
      </c>
      <c r="BM362" s="71" t="str">
        <f ca="1">INDEX({"","_","-","="},IF(OR($D362 &gt;= BN$6, $E362 &lt; BM$6), 0, 1)+IF(OR($F362 &gt;= BN$6, $G362 &lt; BM$6), 0, 2)+1)</f>
        <v/>
      </c>
      <c r="BN362" s="71" t="str">
        <f ca="1">INDEX({"","_","-","="},IF(OR($D362 &gt;= BO$6, $E362 &lt; BN$6), 0, 1)+IF(OR($F362 &gt;= BO$6, $G362 &lt; BN$6), 0, 2)+1)</f>
        <v/>
      </c>
      <c r="BO362" s="71" t="str">
        <f ca="1">INDEX({"","_","-","="},IF(OR($D362 &gt;= BP$6, $E362 &lt; BO$6), 0, 1)+IF(OR($F362 &gt;= BP$6, $G362 &lt; BO$6), 0, 2)+1)</f>
        <v/>
      </c>
      <c r="BP362" s="71" t="str">
        <f ca="1">INDEX({"","_","-","="},IF(OR($D362 &gt;= BQ$6, $E362 &lt; BP$6), 0, 1)+IF(OR($F362 &gt;= BQ$6, $G362 &lt; BP$6), 0, 2)+1)</f>
        <v/>
      </c>
      <c r="BQ362" s="71" t="str">
        <f ca="1">INDEX({"","_","-","="},IF(OR($D362 &gt;= BR$6, $E362 &lt; BQ$6), 0, 1)+IF(OR($F362 &gt;= BR$6, $G362 &lt; BQ$6), 0, 2)+1)</f>
        <v/>
      </c>
      <c r="BR362" s="71" t="str">
        <f ca="1">INDEX({"","_","-","="},IF(OR($D362 &gt;= BS$6, $E362 &lt; BR$6), 0, 1)+IF(OR($F362 &gt;= BS$6, $G362 &lt; BR$6), 0, 2)+1)</f>
        <v/>
      </c>
      <c r="BS362" s="71" t="str">
        <f ca="1">INDEX({"","_","-","="},IF(OR($D362 &gt;= BT$6, $E362 &lt; BS$6), 0, 1)+IF(OR($F362 &gt;= BT$6, $G362 &lt; BS$6), 0, 2)+1)</f>
        <v/>
      </c>
      <c r="BT362" s="71" t="str">
        <f ca="1">INDEX({"","_","-","="},IF(OR($D362 &gt;= BU$6, $E362 &lt; BT$6), 0, 1)+IF(OR($F362 &gt;= BU$6, $G362 &lt; BT$6), 0, 2)+1)</f>
        <v/>
      </c>
      <c r="BU362" s="71" t="str">
        <f ca="1">INDEX({"","_","-","="},IF(OR($D362 &gt;= BV$6, $E362 &lt; BU$6), 0, 1)+IF(OR($F362 &gt;= BV$6, $G362 &lt; BU$6), 0, 2)+1)</f>
        <v/>
      </c>
      <c r="BV362" s="71" t="str">
        <f ca="1">INDEX({"","_","-","="},IF(OR($D362 &gt;= BW$6, $E362 &lt; BV$6), 0, 1)+IF(OR($F362 &gt;= BW$6, $G362 &lt; BV$6), 0, 2)+1)</f>
        <v/>
      </c>
      <c r="BW362" s="71" t="str">
        <f ca="1">INDEX({"","_","-","="},IF(OR($D362 &gt;= BX$6, $E362 &lt; BW$6), 0, 1)+IF(OR($F362 &gt;= BX$6, $G362 &lt; BW$6), 0, 2)+1)</f>
        <v/>
      </c>
      <c r="BX362" s="71" t="str">
        <f ca="1">INDEX({"","_","-","="},IF(OR($D362 &gt;= BY$6, $E362 &lt; BX$6), 0, 1)+IF(OR($F362 &gt;= BY$6, $G362 &lt; BX$6), 0, 2)+1)</f>
        <v/>
      </c>
      <c r="BY362" s="71" t="str">
        <f ca="1">INDEX({"","_","-","="},IF(OR($D362 &gt;= BZ$6, $E362 &lt; BY$6), 0, 1)+IF(OR($F362 &gt;= BZ$6, $G362 &lt; BY$6), 0, 2)+1)</f>
        <v/>
      </c>
      <c r="BZ362" s="71" t="str">
        <f ca="1">INDEX({"","_","-","="},IF(OR($D362 &gt;= CA$6, $E362 &lt; BZ$6), 0, 1)+IF(OR($F362 &gt;= CA$6, $G362 &lt; BZ$6), 0, 2)+1)</f>
        <v/>
      </c>
      <c r="CA362" s="71" t="str">
        <f ca="1">INDEX({"","_","-","="},IF(OR($D362 &gt;= CB$6, $E362 &lt; CA$6), 0, 1)+IF(OR($F362 &gt;= CB$6, $G362 &lt; CA$6), 0, 2)+1)</f>
        <v/>
      </c>
      <c r="CB362" s="71" t="str">
        <f ca="1">INDEX({"","_","-","="},IF(OR($D362 &gt;= CC$6, $E362 &lt; CB$6), 0, 1)+IF(OR($F362 &gt;= CC$6, $G362 &lt; CB$6), 0, 2)+1)</f>
        <v/>
      </c>
      <c r="CC362" s="71" t="str">
        <f ca="1">INDEX({"","_","-","="},IF(OR($D362 &gt;= CD$6, $E362 &lt; CC$6), 0, 1)+IF(OR($F362 &gt;= CD$6, $G362 &lt; CC$6), 0, 2)+1)</f>
        <v/>
      </c>
      <c r="CD362" s="71" t="str">
        <f ca="1">INDEX({"","_","-","="},IF(OR($D362 &gt;= CE$6, $E362 &lt; CD$6), 0, 1)+IF(OR($F362 &gt;= CE$6, $G362 &lt; CD$6), 0, 2)+1)</f>
        <v/>
      </c>
    </row>
    <row r="363" spans="1:82">
      <c r="A363" s="8" t="str">
        <f ca="1">IF('临-进度'!N358,'临-进度'!$A358,"")</f>
        <v/>
      </c>
      <c r="B363" s="8" t="str">
        <f ca="1">IF('临-进度'!N358,'临-进度'!$B358,"")</f>
        <v/>
      </c>
      <c r="C363" s="8" t="str">
        <f ca="1">IF('临-进度'!N358,'临-进度'!$F358,"")</f>
        <v/>
      </c>
      <c r="D363" s="42" t="str">
        <f ca="1">IF('临-进度'!$N358,'临-进度'!$J358,"")</f>
        <v/>
      </c>
      <c r="E363" s="42" t="str">
        <f ca="1">IF('临-进度'!$N358,'临-进度'!$AF358,"")</f>
        <v/>
      </c>
      <c r="F363" s="42" t="str">
        <f ca="1">IF('临-进度'!$N358,'临-进度'!$K358,"")</f>
        <v/>
      </c>
      <c r="G363" s="76" t="str">
        <f ca="1">IF('临-进度'!$N358,'临-进度'!$AG358,"")</f>
        <v/>
      </c>
      <c r="H363" s="71" t="str">
        <f ca="1">INDEX({"","_","-","="},IF(OR($D363 &gt;= I$6, $E363 &lt; H$6), 0, 1)+IF(OR($F363 &gt;= I$6, $G363 &lt; H$6), 0, 2)+1)</f>
        <v/>
      </c>
      <c r="I363" s="71" t="str">
        <f ca="1">INDEX({"","_","-","="},IF(OR($D363 &gt;= J$6, $E363 &lt; I$6), 0, 1)+IF(OR($F363 &gt;= J$6, $G363 &lt; I$6), 0, 2)+1)</f>
        <v/>
      </c>
      <c r="J363" s="71" t="str">
        <f ca="1">INDEX({"","_","-","="},IF(OR($D363 &gt;= K$6, $E363 &lt; J$6), 0, 1)+IF(OR($F363 &gt;= K$6, $G363 &lt; J$6), 0, 2)+1)</f>
        <v/>
      </c>
      <c r="K363" s="71" t="str">
        <f ca="1">INDEX({"","_","-","="},IF(OR($D363 &gt;= L$6, $E363 &lt; K$6), 0, 1)+IF(OR($F363 &gt;= L$6, $G363 &lt; K$6), 0, 2)+1)</f>
        <v/>
      </c>
      <c r="L363" s="71" t="str">
        <f ca="1">INDEX({"","_","-","="},IF(OR($D363 &gt;= M$6, $E363 &lt; L$6), 0, 1)+IF(OR($F363 &gt;= M$6, $G363 &lt; L$6), 0, 2)+1)</f>
        <v/>
      </c>
      <c r="M363" s="71" t="str">
        <f ca="1">INDEX({"","_","-","="},IF(OR($D363 &gt;= N$6, $E363 &lt; M$6), 0, 1)+IF(OR($F363 &gt;= N$6, $G363 &lt; M$6), 0, 2)+1)</f>
        <v/>
      </c>
      <c r="N363" s="71" t="str">
        <f ca="1">INDEX({"","_","-","="},IF(OR($D363 &gt;= O$6, $E363 &lt; N$6), 0, 1)+IF(OR($F363 &gt;= O$6, $G363 &lt; N$6), 0, 2)+1)</f>
        <v/>
      </c>
      <c r="O363" s="71" t="str">
        <f ca="1">INDEX({"","_","-","="},IF(OR($D363 &gt;= P$6, $E363 &lt; O$6), 0, 1)+IF(OR($F363 &gt;= P$6, $G363 &lt; O$6), 0, 2)+1)</f>
        <v/>
      </c>
      <c r="P363" s="71" t="str">
        <f ca="1">INDEX({"","_","-","="},IF(OR($D363 &gt;= Q$6, $E363 &lt; P$6), 0, 1)+IF(OR($F363 &gt;= Q$6, $G363 &lt; P$6), 0, 2)+1)</f>
        <v/>
      </c>
      <c r="Q363" s="71" t="str">
        <f ca="1">INDEX({"","_","-","="},IF(OR($D363 &gt;= R$6, $E363 &lt; Q$6), 0, 1)+IF(OR($F363 &gt;= R$6, $G363 &lt; Q$6), 0, 2)+1)</f>
        <v/>
      </c>
      <c r="R363" s="71" t="str">
        <f ca="1">INDEX({"","_","-","="},IF(OR($D363 &gt;= S$6, $E363 &lt; R$6), 0, 1)+IF(OR($F363 &gt;= S$6, $G363 &lt; R$6), 0, 2)+1)</f>
        <v/>
      </c>
      <c r="S363" s="71" t="str">
        <f ca="1">INDEX({"","_","-","="},IF(OR($D363 &gt;= T$6, $E363 &lt; S$6), 0, 1)+IF(OR($F363 &gt;= T$6, $G363 &lt; S$6), 0, 2)+1)</f>
        <v/>
      </c>
      <c r="T363" s="71" t="str">
        <f ca="1">INDEX({"","_","-","="},IF(OR($D363 &gt;= U$6, $E363 &lt; T$6), 0, 1)+IF(OR($F363 &gt;= U$6, $G363 &lt; T$6), 0, 2)+1)</f>
        <v/>
      </c>
      <c r="U363" s="71" t="str">
        <f ca="1">INDEX({"","_","-","="},IF(OR($D363 &gt;= V$6, $E363 &lt; U$6), 0, 1)+IF(OR($F363 &gt;= V$6, $G363 &lt; U$6), 0, 2)+1)</f>
        <v/>
      </c>
      <c r="V363" s="71" t="str">
        <f ca="1">INDEX({"","_","-","="},IF(OR($D363 &gt;= W$6, $E363 &lt; V$6), 0, 1)+IF(OR($F363 &gt;= W$6, $G363 &lt; V$6), 0, 2)+1)</f>
        <v/>
      </c>
      <c r="W363" s="71" t="str">
        <f ca="1">INDEX({"","_","-","="},IF(OR($D363 &gt;= X$6, $E363 &lt; W$6), 0, 1)+IF(OR($F363 &gt;= X$6, $G363 &lt; W$6), 0, 2)+1)</f>
        <v/>
      </c>
      <c r="X363" s="71" t="str">
        <f ca="1">INDEX({"","_","-","="},IF(OR($D363 &gt;= Y$6, $E363 &lt; X$6), 0, 1)+IF(OR($F363 &gt;= Y$6, $G363 &lt; X$6), 0, 2)+1)</f>
        <v/>
      </c>
      <c r="Y363" s="71" t="str">
        <f ca="1">INDEX({"","_","-","="},IF(OR($D363 &gt;= Z$6, $E363 &lt; Y$6), 0, 1)+IF(OR($F363 &gt;= Z$6, $G363 &lt; Y$6), 0, 2)+1)</f>
        <v/>
      </c>
      <c r="Z363" s="71" t="str">
        <f ca="1">INDEX({"","_","-","="},IF(OR($D363 &gt;= AA$6, $E363 &lt; Z$6), 0, 1)+IF(OR($F363 &gt;= AA$6, $G363 &lt; Z$6), 0, 2)+1)</f>
        <v/>
      </c>
      <c r="AA363" s="71" t="str">
        <f ca="1">INDEX({"","_","-","="},IF(OR($D363 &gt;= AB$6, $E363 &lt; AA$6), 0, 1)+IF(OR($F363 &gt;= AB$6, $G363 &lt; AA$6), 0, 2)+1)</f>
        <v/>
      </c>
      <c r="AB363" s="71" t="str">
        <f ca="1">INDEX({"","_","-","="},IF(OR($D363 &gt;= AC$6, $E363 &lt; AB$6), 0, 1)+IF(OR($F363 &gt;= AC$6, $G363 &lt; AB$6), 0, 2)+1)</f>
        <v/>
      </c>
      <c r="AC363" s="71" t="str">
        <f ca="1">INDEX({"","_","-","="},IF(OR($D363 &gt;= AD$6, $E363 &lt; AC$6), 0, 1)+IF(OR($F363 &gt;= AD$6, $G363 &lt; AC$6), 0, 2)+1)</f>
        <v/>
      </c>
      <c r="AD363" s="71" t="str">
        <f ca="1">INDEX({"","_","-","="},IF(OR($D363 &gt;= AE$6, $E363 &lt; AD$6), 0, 1)+IF(OR($F363 &gt;= AE$6, $G363 &lt; AD$6), 0, 2)+1)</f>
        <v/>
      </c>
      <c r="AE363" s="71" t="str">
        <f ca="1">INDEX({"","_","-","="},IF(OR($D363 &gt;= AF$6, $E363 &lt; AE$6), 0, 1)+IF(OR($F363 &gt;= AF$6, $G363 &lt; AE$6), 0, 2)+1)</f>
        <v/>
      </c>
      <c r="AF363" s="71" t="str">
        <f ca="1">INDEX({"","_","-","="},IF(OR($D363 &gt;= AG$6, $E363 &lt; AF$6), 0, 1)+IF(OR($F363 &gt;= AG$6, $G363 &lt; AF$6), 0, 2)+1)</f>
        <v/>
      </c>
      <c r="AG363" s="71" t="str">
        <f ca="1">INDEX({"","_","-","="},IF(OR($D363 &gt;= AH$6, $E363 &lt; AG$6), 0, 1)+IF(OR($F363 &gt;= AH$6, $G363 &lt; AG$6), 0, 2)+1)</f>
        <v/>
      </c>
      <c r="AH363" s="71" t="str">
        <f ca="1">INDEX({"","_","-","="},IF(OR($D363 &gt;= AI$6, $E363 &lt; AH$6), 0, 1)+IF(OR($F363 &gt;= AI$6, $G363 &lt; AH$6), 0, 2)+1)</f>
        <v/>
      </c>
      <c r="AI363" s="71" t="str">
        <f ca="1">INDEX({"","_","-","="},IF(OR($D363 &gt;= AJ$6, $E363 &lt; AI$6), 0, 1)+IF(OR($F363 &gt;= AJ$6, $G363 &lt; AI$6), 0, 2)+1)</f>
        <v/>
      </c>
      <c r="AJ363" s="71" t="str">
        <f ca="1">INDEX({"","_","-","="},IF(OR($D363 &gt;= AK$6, $E363 &lt; AJ$6), 0, 1)+IF(OR($F363 &gt;= AK$6, $G363 &lt; AJ$6), 0, 2)+1)</f>
        <v/>
      </c>
      <c r="AK363" s="71" t="str">
        <f ca="1">INDEX({"","_","-","="},IF(OR($D363 &gt;= AL$6, $E363 &lt; AK$6), 0, 1)+IF(OR($F363 &gt;= AL$6, $G363 &lt; AK$6), 0, 2)+1)</f>
        <v/>
      </c>
      <c r="AL363" s="71" t="str">
        <f ca="1">INDEX({"","_","-","="},IF(OR($D363 &gt;= AM$6, $E363 &lt; AL$6), 0, 1)+IF(OR($F363 &gt;= AM$6, $G363 &lt; AL$6), 0, 2)+1)</f>
        <v/>
      </c>
      <c r="AM363" s="71" t="str">
        <f ca="1">INDEX({"","_","-","="},IF(OR($D363 &gt;= AN$6, $E363 &lt; AM$6), 0, 1)+IF(OR($F363 &gt;= AN$6, $G363 &lt; AM$6), 0, 2)+1)</f>
        <v/>
      </c>
      <c r="AN363" s="71" t="str">
        <f ca="1">INDEX({"","_","-","="},IF(OR($D363 &gt;= AO$6, $E363 &lt; AN$6), 0, 1)+IF(OR($F363 &gt;= AO$6, $G363 &lt; AN$6), 0, 2)+1)</f>
        <v/>
      </c>
      <c r="AO363" s="71" t="str">
        <f ca="1">INDEX({"","_","-","="},IF(OR($D363 &gt;= AP$6, $E363 &lt; AO$6), 0, 1)+IF(OR($F363 &gt;= AP$6, $G363 &lt; AO$6), 0, 2)+1)</f>
        <v/>
      </c>
      <c r="AP363" s="71" t="str">
        <f ca="1">INDEX({"","_","-","="},IF(OR($D363 &gt;= AQ$6, $E363 &lt; AP$6), 0, 1)+IF(OR($F363 &gt;= AQ$6, $G363 &lt; AP$6), 0, 2)+1)</f>
        <v/>
      </c>
      <c r="AQ363" s="71" t="str">
        <f ca="1">INDEX({"","_","-","="},IF(OR($D363 &gt;= AR$6, $E363 &lt; AQ$6), 0, 1)+IF(OR($F363 &gt;= AR$6, $G363 &lt; AQ$6), 0, 2)+1)</f>
        <v/>
      </c>
      <c r="AR363" s="71" t="str">
        <f ca="1">INDEX({"","_","-","="},IF(OR($D363 &gt;= AS$6, $E363 &lt; AR$6), 0, 1)+IF(OR($F363 &gt;= AS$6, $G363 &lt; AR$6), 0, 2)+1)</f>
        <v/>
      </c>
      <c r="AS363" s="71" t="str">
        <f ca="1">INDEX({"","_","-","="},IF(OR($D363 &gt;= AT$6, $E363 &lt; AS$6), 0, 1)+IF(OR($F363 &gt;= AT$6, $G363 &lt; AS$6), 0, 2)+1)</f>
        <v/>
      </c>
      <c r="AT363" s="71" t="str">
        <f ca="1">INDEX({"","_","-","="},IF(OR($D363 &gt;= AU$6, $E363 &lt; AT$6), 0, 1)+IF(OR($F363 &gt;= AU$6, $G363 &lt; AT$6), 0, 2)+1)</f>
        <v/>
      </c>
      <c r="AU363" s="71" t="str">
        <f ca="1">INDEX({"","_","-","="},IF(OR($D363 &gt;= AV$6, $E363 &lt; AU$6), 0, 1)+IF(OR($F363 &gt;= AV$6, $G363 &lt; AU$6), 0, 2)+1)</f>
        <v/>
      </c>
      <c r="AV363" s="71" t="str">
        <f ca="1">INDEX({"","_","-","="},IF(OR($D363 &gt;= AW$6, $E363 &lt; AV$6), 0, 1)+IF(OR($F363 &gt;= AW$6, $G363 &lt; AV$6), 0, 2)+1)</f>
        <v/>
      </c>
      <c r="AW363" s="71" t="str">
        <f ca="1">INDEX({"","_","-","="},IF(OR($D363 &gt;= AX$6, $E363 &lt; AW$6), 0, 1)+IF(OR($F363 &gt;= AX$6, $G363 &lt; AW$6), 0, 2)+1)</f>
        <v/>
      </c>
      <c r="AX363" s="71" t="str">
        <f ca="1">INDEX({"","_","-","="},IF(OR($D363 &gt;= AY$6, $E363 &lt; AX$6), 0, 1)+IF(OR($F363 &gt;= AY$6, $G363 &lt; AX$6), 0, 2)+1)</f>
        <v/>
      </c>
      <c r="AY363" s="71" t="str">
        <f ca="1">INDEX({"","_","-","="},IF(OR($D363 &gt;= AZ$6, $E363 &lt; AY$6), 0, 1)+IF(OR($F363 &gt;= AZ$6, $G363 &lt; AY$6), 0, 2)+1)</f>
        <v/>
      </c>
      <c r="AZ363" s="71" t="str">
        <f ca="1">INDEX({"","_","-","="},IF(OR($D363 &gt;= BA$6, $E363 &lt; AZ$6), 0, 1)+IF(OR($F363 &gt;= BA$6, $G363 &lt; AZ$6), 0, 2)+1)</f>
        <v/>
      </c>
      <c r="BA363" s="71" t="str">
        <f ca="1">INDEX({"","_","-","="},IF(OR($D363 &gt;= BB$6, $E363 &lt; BA$6), 0, 1)+IF(OR($F363 &gt;= BB$6, $G363 &lt; BA$6), 0, 2)+1)</f>
        <v/>
      </c>
      <c r="BB363" s="71" t="str">
        <f ca="1">INDEX({"","_","-","="},IF(OR($D363 &gt;= BC$6, $E363 &lt; BB$6), 0, 1)+IF(OR($F363 &gt;= BC$6, $G363 &lt; BB$6), 0, 2)+1)</f>
        <v/>
      </c>
      <c r="BC363" s="71" t="str">
        <f ca="1">INDEX({"","_","-","="},IF(OR($D363 &gt;= BD$6, $E363 &lt; BC$6), 0, 1)+IF(OR($F363 &gt;= BD$6, $G363 &lt; BC$6), 0, 2)+1)</f>
        <v/>
      </c>
      <c r="BD363" s="71" t="str">
        <f ca="1">INDEX({"","_","-","="},IF(OR($D363 &gt;= BE$6, $E363 &lt; BD$6), 0, 1)+IF(OR($F363 &gt;= BE$6, $G363 &lt; BD$6), 0, 2)+1)</f>
        <v/>
      </c>
      <c r="BE363" s="71" t="str">
        <f ca="1">INDEX({"","_","-","="},IF(OR($D363 &gt;= BF$6, $E363 &lt; BE$6), 0, 1)+IF(OR($F363 &gt;= BF$6, $G363 &lt; BE$6), 0, 2)+1)</f>
        <v/>
      </c>
      <c r="BF363" s="71" t="str">
        <f ca="1">INDEX({"","_","-","="},IF(OR($D363 &gt;= BG$6, $E363 &lt; BF$6), 0, 1)+IF(OR($F363 &gt;= BG$6, $G363 &lt; BF$6), 0, 2)+1)</f>
        <v/>
      </c>
      <c r="BG363" s="71" t="str">
        <f ca="1">INDEX({"","_","-","="},IF(OR($D363 &gt;= BH$6, $E363 &lt; BG$6), 0, 1)+IF(OR($F363 &gt;= BH$6, $G363 &lt; BG$6), 0, 2)+1)</f>
        <v/>
      </c>
      <c r="BH363" s="71" t="str">
        <f ca="1">INDEX({"","_","-","="},IF(OR($D363 &gt;= BI$6, $E363 &lt; BH$6), 0, 1)+IF(OR($F363 &gt;= BI$6, $G363 &lt; BH$6), 0, 2)+1)</f>
        <v/>
      </c>
      <c r="BI363" s="71" t="str">
        <f ca="1">INDEX({"","_","-","="},IF(OR($D363 &gt;= BJ$6, $E363 &lt; BI$6), 0, 1)+IF(OR($F363 &gt;= BJ$6, $G363 &lt; BI$6), 0, 2)+1)</f>
        <v/>
      </c>
      <c r="BJ363" s="71" t="str">
        <f ca="1">INDEX({"","_","-","="},IF(OR($D363 &gt;= BK$6, $E363 &lt; BJ$6), 0, 1)+IF(OR($F363 &gt;= BK$6, $G363 &lt; BJ$6), 0, 2)+1)</f>
        <v/>
      </c>
      <c r="BK363" s="71" t="str">
        <f ca="1">INDEX({"","_","-","="},IF(OR($D363 &gt;= BL$6, $E363 &lt; BK$6), 0, 1)+IF(OR($F363 &gt;= BL$6, $G363 &lt; BK$6), 0, 2)+1)</f>
        <v/>
      </c>
      <c r="BL363" s="71" t="str">
        <f ca="1">INDEX({"","_","-","="},IF(OR($D363 &gt;= BM$6, $E363 &lt; BL$6), 0, 1)+IF(OR($F363 &gt;= BM$6, $G363 &lt; BL$6), 0, 2)+1)</f>
        <v/>
      </c>
      <c r="BM363" s="71" t="str">
        <f ca="1">INDEX({"","_","-","="},IF(OR($D363 &gt;= BN$6, $E363 &lt; BM$6), 0, 1)+IF(OR($F363 &gt;= BN$6, $G363 &lt; BM$6), 0, 2)+1)</f>
        <v/>
      </c>
      <c r="BN363" s="71" t="str">
        <f ca="1">INDEX({"","_","-","="},IF(OR($D363 &gt;= BO$6, $E363 &lt; BN$6), 0, 1)+IF(OR($F363 &gt;= BO$6, $G363 &lt; BN$6), 0, 2)+1)</f>
        <v/>
      </c>
      <c r="BO363" s="71" t="str">
        <f ca="1">INDEX({"","_","-","="},IF(OR($D363 &gt;= BP$6, $E363 &lt; BO$6), 0, 1)+IF(OR($F363 &gt;= BP$6, $G363 &lt; BO$6), 0, 2)+1)</f>
        <v/>
      </c>
      <c r="BP363" s="71" t="str">
        <f ca="1">INDEX({"","_","-","="},IF(OR($D363 &gt;= BQ$6, $E363 &lt; BP$6), 0, 1)+IF(OR($F363 &gt;= BQ$6, $G363 &lt; BP$6), 0, 2)+1)</f>
        <v/>
      </c>
      <c r="BQ363" s="71" t="str">
        <f ca="1">INDEX({"","_","-","="},IF(OR($D363 &gt;= BR$6, $E363 &lt; BQ$6), 0, 1)+IF(OR($F363 &gt;= BR$6, $G363 &lt; BQ$6), 0, 2)+1)</f>
        <v/>
      </c>
      <c r="BR363" s="71" t="str">
        <f ca="1">INDEX({"","_","-","="},IF(OR($D363 &gt;= BS$6, $E363 &lt; BR$6), 0, 1)+IF(OR($F363 &gt;= BS$6, $G363 &lt; BR$6), 0, 2)+1)</f>
        <v/>
      </c>
      <c r="BS363" s="71" t="str">
        <f ca="1">INDEX({"","_","-","="},IF(OR($D363 &gt;= BT$6, $E363 &lt; BS$6), 0, 1)+IF(OR($F363 &gt;= BT$6, $G363 &lt; BS$6), 0, 2)+1)</f>
        <v/>
      </c>
      <c r="BT363" s="71" t="str">
        <f ca="1">INDEX({"","_","-","="},IF(OR($D363 &gt;= BU$6, $E363 &lt; BT$6), 0, 1)+IF(OR($F363 &gt;= BU$6, $G363 &lt; BT$6), 0, 2)+1)</f>
        <v/>
      </c>
      <c r="BU363" s="71" t="str">
        <f ca="1">INDEX({"","_","-","="},IF(OR($D363 &gt;= BV$6, $E363 &lt; BU$6), 0, 1)+IF(OR($F363 &gt;= BV$6, $G363 &lt; BU$6), 0, 2)+1)</f>
        <v/>
      </c>
      <c r="BV363" s="71" t="str">
        <f ca="1">INDEX({"","_","-","="},IF(OR($D363 &gt;= BW$6, $E363 &lt; BV$6), 0, 1)+IF(OR($F363 &gt;= BW$6, $G363 &lt; BV$6), 0, 2)+1)</f>
        <v/>
      </c>
      <c r="BW363" s="71" t="str">
        <f ca="1">INDEX({"","_","-","="},IF(OR($D363 &gt;= BX$6, $E363 &lt; BW$6), 0, 1)+IF(OR($F363 &gt;= BX$6, $G363 &lt; BW$6), 0, 2)+1)</f>
        <v/>
      </c>
      <c r="BX363" s="71" t="str">
        <f ca="1">INDEX({"","_","-","="},IF(OR($D363 &gt;= BY$6, $E363 &lt; BX$6), 0, 1)+IF(OR($F363 &gt;= BY$6, $G363 &lt; BX$6), 0, 2)+1)</f>
        <v/>
      </c>
      <c r="BY363" s="71" t="str">
        <f ca="1">INDEX({"","_","-","="},IF(OR($D363 &gt;= BZ$6, $E363 &lt; BY$6), 0, 1)+IF(OR($F363 &gt;= BZ$6, $G363 &lt; BY$6), 0, 2)+1)</f>
        <v/>
      </c>
      <c r="BZ363" s="71" t="str">
        <f ca="1">INDEX({"","_","-","="},IF(OR($D363 &gt;= CA$6, $E363 &lt; BZ$6), 0, 1)+IF(OR($F363 &gt;= CA$6, $G363 &lt; BZ$6), 0, 2)+1)</f>
        <v/>
      </c>
      <c r="CA363" s="71" t="str">
        <f ca="1">INDEX({"","_","-","="},IF(OR($D363 &gt;= CB$6, $E363 &lt; CA$6), 0, 1)+IF(OR($F363 &gt;= CB$6, $G363 &lt; CA$6), 0, 2)+1)</f>
        <v/>
      </c>
      <c r="CB363" s="71" t="str">
        <f ca="1">INDEX({"","_","-","="},IF(OR($D363 &gt;= CC$6, $E363 &lt; CB$6), 0, 1)+IF(OR($F363 &gt;= CC$6, $G363 &lt; CB$6), 0, 2)+1)</f>
        <v/>
      </c>
      <c r="CC363" s="71" t="str">
        <f ca="1">INDEX({"","_","-","="},IF(OR($D363 &gt;= CD$6, $E363 &lt; CC$6), 0, 1)+IF(OR($F363 &gt;= CD$6, $G363 &lt; CC$6), 0, 2)+1)</f>
        <v/>
      </c>
      <c r="CD363" s="71" t="str">
        <f ca="1">INDEX({"","_","-","="},IF(OR($D363 &gt;= CE$6, $E363 &lt; CD$6), 0, 1)+IF(OR($F363 &gt;= CE$6, $G363 &lt; CD$6), 0, 2)+1)</f>
        <v/>
      </c>
    </row>
    <row r="364" spans="1:82">
      <c r="A364" s="8" t="str">
        <f ca="1">IF('临-进度'!N359,'临-进度'!$A359,"")</f>
        <v/>
      </c>
      <c r="B364" s="8" t="str">
        <f ca="1">IF('临-进度'!N359,'临-进度'!$B359,"")</f>
        <v/>
      </c>
      <c r="C364" s="8" t="str">
        <f ca="1">IF('临-进度'!N359,'临-进度'!$F359,"")</f>
        <v/>
      </c>
      <c r="D364" s="42" t="str">
        <f ca="1">IF('临-进度'!$N359,'临-进度'!$J359,"")</f>
        <v/>
      </c>
      <c r="E364" s="42" t="str">
        <f ca="1">IF('临-进度'!$N359,'临-进度'!$AF359,"")</f>
        <v/>
      </c>
      <c r="F364" s="42" t="str">
        <f ca="1">IF('临-进度'!$N359,'临-进度'!$K359,"")</f>
        <v/>
      </c>
      <c r="G364" s="76" t="str">
        <f ca="1">IF('临-进度'!$N359,'临-进度'!$AG359,"")</f>
        <v/>
      </c>
      <c r="H364" s="71" t="str">
        <f ca="1">INDEX({"","_","-","="},IF(OR($D364 &gt;= I$6, $E364 &lt; H$6), 0, 1)+IF(OR($F364 &gt;= I$6, $G364 &lt; H$6), 0, 2)+1)</f>
        <v/>
      </c>
      <c r="I364" s="71" t="str">
        <f ca="1">INDEX({"","_","-","="},IF(OR($D364 &gt;= J$6, $E364 &lt; I$6), 0, 1)+IF(OR($F364 &gt;= J$6, $G364 &lt; I$6), 0, 2)+1)</f>
        <v/>
      </c>
      <c r="J364" s="71" t="str">
        <f ca="1">INDEX({"","_","-","="},IF(OR($D364 &gt;= K$6, $E364 &lt; J$6), 0, 1)+IF(OR($F364 &gt;= K$6, $G364 &lt; J$6), 0, 2)+1)</f>
        <v/>
      </c>
      <c r="K364" s="71" t="str">
        <f ca="1">INDEX({"","_","-","="},IF(OR($D364 &gt;= L$6, $E364 &lt; K$6), 0, 1)+IF(OR($F364 &gt;= L$6, $G364 &lt; K$6), 0, 2)+1)</f>
        <v/>
      </c>
      <c r="L364" s="71" t="str">
        <f ca="1">INDEX({"","_","-","="},IF(OR($D364 &gt;= M$6, $E364 &lt; L$6), 0, 1)+IF(OR($F364 &gt;= M$6, $G364 &lt; L$6), 0, 2)+1)</f>
        <v/>
      </c>
      <c r="M364" s="71" t="str">
        <f ca="1">INDEX({"","_","-","="},IF(OR($D364 &gt;= N$6, $E364 &lt; M$6), 0, 1)+IF(OR($F364 &gt;= N$6, $G364 &lt; M$6), 0, 2)+1)</f>
        <v/>
      </c>
      <c r="N364" s="71" t="str">
        <f ca="1">INDEX({"","_","-","="},IF(OR($D364 &gt;= O$6, $E364 &lt; N$6), 0, 1)+IF(OR($F364 &gt;= O$6, $G364 &lt; N$6), 0, 2)+1)</f>
        <v/>
      </c>
      <c r="O364" s="71" t="str">
        <f ca="1">INDEX({"","_","-","="},IF(OR($D364 &gt;= P$6, $E364 &lt; O$6), 0, 1)+IF(OR($F364 &gt;= P$6, $G364 &lt; O$6), 0, 2)+1)</f>
        <v/>
      </c>
      <c r="P364" s="71" t="str">
        <f ca="1">INDEX({"","_","-","="},IF(OR($D364 &gt;= Q$6, $E364 &lt; P$6), 0, 1)+IF(OR($F364 &gt;= Q$6, $G364 &lt; P$6), 0, 2)+1)</f>
        <v/>
      </c>
      <c r="Q364" s="71" t="str">
        <f ca="1">INDEX({"","_","-","="},IF(OR($D364 &gt;= R$6, $E364 &lt; Q$6), 0, 1)+IF(OR($F364 &gt;= R$6, $G364 &lt; Q$6), 0, 2)+1)</f>
        <v/>
      </c>
      <c r="R364" s="71" t="str">
        <f ca="1">INDEX({"","_","-","="},IF(OR($D364 &gt;= S$6, $E364 &lt; R$6), 0, 1)+IF(OR($F364 &gt;= S$6, $G364 &lt; R$6), 0, 2)+1)</f>
        <v/>
      </c>
      <c r="S364" s="71" t="str">
        <f ca="1">INDEX({"","_","-","="},IF(OR($D364 &gt;= T$6, $E364 &lt; S$6), 0, 1)+IF(OR($F364 &gt;= T$6, $G364 &lt; S$6), 0, 2)+1)</f>
        <v/>
      </c>
      <c r="T364" s="71" t="str">
        <f ca="1">INDEX({"","_","-","="},IF(OR($D364 &gt;= U$6, $E364 &lt; T$6), 0, 1)+IF(OR($F364 &gt;= U$6, $G364 &lt; T$6), 0, 2)+1)</f>
        <v/>
      </c>
      <c r="U364" s="71" t="str">
        <f ca="1">INDEX({"","_","-","="},IF(OR($D364 &gt;= V$6, $E364 &lt; U$6), 0, 1)+IF(OR($F364 &gt;= V$6, $G364 &lt; U$6), 0, 2)+1)</f>
        <v/>
      </c>
      <c r="V364" s="71" t="str">
        <f ca="1">INDEX({"","_","-","="},IF(OR($D364 &gt;= W$6, $E364 &lt; V$6), 0, 1)+IF(OR($F364 &gt;= W$6, $G364 &lt; V$6), 0, 2)+1)</f>
        <v/>
      </c>
      <c r="W364" s="71" t="str">
        <f ca="1">INDEX({"","_","-","="},IF(OR($D364 &gt;= X$6, $E364 &lt; W$6), 0, 1)+IF(OR($F364 &gt;= X$6, $G364 &lt; W$6), 0, 2)+1)</f>
        <v/>
      </c>
      <c r="X364" s="71" t="str">
        <f ca="1">INDEX({"","_","-","="},IF(OR($D364 &gt;= Y$6, $E364 &lt; X$6), 0, 1)+IF(OR($F364 &gt;= Y$6, $G364 &lt; X$6), 0, 2)+1)</f>
        <v/>
      </c>
      <c r="Y364" s="71" t="str">
        <f ca="1">INDEX({"","_","-","="},IF(OR($D364 &gt;= Z$6, $E364 &lt; Y$6), 0, 1)+IF(OR($F364 &gt;= Z$6, $G364 &lt; Y$6), 0, 2)+1)</f>
        <v/>
      </c>
      <c r="Z364" s="71" t="str">
        <f ca="1">INDEX({"","_","-","="},IF(OR($D364 &gt;= AA$6, $E364 &lt; Z$6), 0, 1)+IF(OR($F364 &gt;= AA$6, $G364 &lt; Z$6), 0, 2)+1)</f>
        <v/>
      </c>
      <c r="AA364" s="71" t="str">
        <f ca="1">INDEX({"","_","-","="},IF(OR($D364 &gt;= AB$6, $E364 &lt; AA$6), 0, 1)+IF(OR($F364 &gt;= AB$6, $G364 &lt; AA$6), 0, 2)+1)</f>
        <v/>
      </c>
      <c r="AB364" s="71" t="str">
        <f ca="1">INDEX({"","_","-","="},IF(OR($D364 &gt;= AC$6, $E364 &lt; AB$6), 0, 1)+IF(OR($F364 &gt;= AC$6, $G364 &lt; AB$6), 0, 2)+1)</f>
        <v/>
      </c>
      <c r="AC364" s="71" t="str">
        <f ca="1">INDEX({"","_","-","="},IF(OR($D364 &gt;= AD$6, $E364 &lt; AC$6), 0, 1)+IF(OR($F364 &gt;= AD$6, $G364 &lt; AC$6), 0, 2)+1)</f>
        <v/>
      </c>
      <c r="AD364" s="71" t="str">
        <f ca="1">INDEX({"","_","-","="},IF(OR($D364 &gt;= AE$6, $E364 &lt; AD$6), 0, 1)+IF(OR($F364 &gt;= AE$6, $G364 &lt; AD$6), 0, 2)+1)</f>
        <v/>
      </c>
      <c r="AE364" s="71" t="str">
        <f ca="1">INDEX({"","_","-","="},IF(OR($D364 &gt;= AF$6, $E364 &lt; AE$6), 0, 1)+IF(OR($F364 &gt;= AF$6, $G364 &lt; AE$6), 0, 2)+1)</f>
        <v/>
      </c>
      <c r="AF364" s="71" t="str">
        <f ca="1">INDEX({"","_","-","="},IF(OR($D364 &gt;= AG$6, $E364 &lt; AF$6), 0, 1)+IF(OR($F364 &gt;= AG$6, $G364 &lt; AF$6), 0, 2)+1)</f>
        <v/>
      </c>
      <c r="AG364" s="71" t="str">
        <f ca="1">INDEX({"","_","-","="},IF(OR($D364 &gt;= AH$6, $E364 &lt; AG$6), 0, 1)+IF(OR($F364 &gt;= AH$6, $G364 &lt; AG$6), 0, 2)+1)</f>
        <v/>
      </c>
      <c r="AH364" s="71" t="str">
        <f ca="1">INDEX({"","_","-","="},IF(OR($D364 &gt;= AI$6, $E364 &lt; AH$6), 0, 1)+IF(OR($F364 &gt;= AI$6, $G364 &lt; AH$6), 0, 2)+1)</f>
        <v/>
      </c>
      <c r="AI364" s="71" t="str">
        <f ca="1">INDEX({"","_","-","="},IF(OR($D364 &gt;= AJ$6, $E364 &lt; AI$6), 0, 1)+IF(OR($F364 &gt;= AJ$6, $G364 &lt; AI$6), 0, 2)+1)</f>
        <v/>
      </c>
      <c r="AJ364" s="71" t="str">
        <f ca="1">INDEX({"","_","-","="},IF(OR($D364 &gt;= AK$6, $E364 &lt; AJ$6), 0, 1)+IF(OR($F364 &gt;= AK$6, $G364 &lt; AJ$6), 0, 2)+1)</f>
        <v/>
      </c>
      <c r="AK364" s="71" t="str">
        <f ca="1">INDEX({"","_","-","="},IF(OR($D364 &gt;= AL$6, $E364 &lt; AK$6), 0, 1)+IF(OR($F364 &gt;= AL$6, $G364 &lt; AK$6), 0, 2)+1)</f>
        <v/>
      </c>
      <c r="AL364" s="71" t="str">
        <f ca="1">INDEX({"","_","-","="},IF(OR($D364 &gt;= AM$6, $E364 &lt; AL$6), 0, 1)+IF(OR($F364 &gt;= AM$6, $G364 &lt; AL$6), 0, 2)+1)</f>
        <v/>
      </c>
      <c r="AM364" s="71" t="str">
        <f ca="1">INDEX({"","_","-","="},IF(OR($D364 &gt;= AN$6, $E364 &lt; AM$6), 0, 1)+IF(OR($F364 &gt;= AN$6, $G364 &lt; AM$6), 0, 2)+1)</f>
        <v/>
      </c>
      <c r="AN364" s="71" t="str">
        <f ca="1">INDEX({"","_","-","="},IF(OR($D364 &gt;= AO$6, $E364 &lt; AN$6), 0, 1)+IF(OR($F364 &gt;= AO$6, $G364 &lt; AN$6), 0, 2)+1)</f>
        <v/>
      </c>
      <c r="AO364" s="71" t="str">
        <f ca="1">INDEX({"","_","-","="},IF(OR($D364 &gt;= AP$6, $E364 &lt; AO$6), 0, 1)+IF(OR($F364 &gt;= AP$6, $G364 &lt; AO$6), 0, 2)+1)</f>
        <v/>
      </c>
      <c r="AP364" s="71" t="str">
        <f ca="1">INDEX({"","_","-","="},IF(OR($D364 &gt;= AQ$6, $E364 &lt; AP$6), 0, 1)+IF(OR($F364 &gt;= AQ$6, $G364 &lt; AP$6), 0, 2)+1)</f>
        <v/>
      </c>
      <c r="AQ364" s="71" t="str">
        <f ca="1">INDEX({"","_","-","="},IF(OR($D364 &gt;= AR$6, $E364 &lt; AQ$6), 0, 1)+IF(OR($F364 &gt;= AR$6, $G364 &lt; AQ$6), 0, 2)+1)</f>
        <v/>
      </c>
      <c r="AR364" s="71" t="str">
        <f ca="1">INDEX({"","_","-","="},IF(OR($D364 &gt;= AS$6, $E364 &lt; AR$6), 0, 1)+IF(OR($F364 &gt;= AS$6, $G364 &lt; AR$6), 0, 2)+1)</f>
        <v/>
      </c>
      <c r="AS364" s="71" t="str">
        <f ca="1">INDEX({"","_","-","="},IF(OR($D364 &gt;= AT$6, $E364 &lt; AS$6), 0, 1)+IF(OR($F364 &gt;= AT$6, $G364 &lt; AS$6), 0, 2)+1)</f>
        <v/>
      </c>
      <c r="AT364" s="71" t="str">
        <f ca="1">INDEX({"","_","-","="},IF(OR($D364 &gt;= AU$6, $E364 &lt; AT$6), 0, 1)+IF(OR($F364 &gt;= AU$6, $G364 &lt; AT$6), 0, 2)+1)</f>
        <v/>
      </c>
      <c r="AU364" s="71" t="str">
        <f ca="1">INDEX({"","_","-","="},IF(OR($D364 &gt;= AV$6, $E364 &lt; AU$6), 0, 1)+IF(OR($F364 &gt;= AV$6, $G364 &lt; AU$6), 0, 2)+1)</f>
        <v/>
      </c>
      <c r="AV364" s="71" t="str">
        <f ca="1">INDEX({"","_","-","="},IF(OR($D364 &gt;= AW$6, $E364 &lt; AV$6), 0, 1)+IF(OR($F364 &gt;= AW$6, $G364 &lt; AV$6), 0, 2)+1)</f>
        <v/>
      </c>
      <c r="AW364" s="71" t="str">
        <f ca="1">INDEX({"","_","-","="},IF(OR($D364 &gt;= AX$6, $E364 &lt; AW$6), 0, 1)+IF(OR($F364 &gt;= AX$6, $G364 &lt; AW$6), 0, 2)+1)</f>
        <v/>
      </c>
      <c r="AX364" s="71" t="str">
        <f ca="1">INDEX({"","_","-","="},IF(OR($D364 &gt;= AY$6, $E364 &lt; AX$6), 0, 1)+IF(OR($F364 &gt;= AY$6, $G364 &lt; AX$6), 0, 2)+1)</f>
        <v/>
      </c>
      <c r="AY364" s="71" t="str">
        <f ca="1">INDEX({"","_","-","="},IF(OR($D364 &gt;= AZ$6, $E364 &lt; AY$6), 0, 1)+IF(OR($F364 &gt;= AZ$6, $G364 &lt; AY$6), 0, 2)+1)</f>
        <v/>
      </c>
      <c r="AZ364" s="71" t="str">
        <f ca="1">INDEX({"","_","-","="},IF(OR($D364 &gt;= BA$6, $E364 &lt; AZ$6), 0, 1)+IF(OR($F364 &gt;= BA$6, $G364 &lt; AZ$6), 0, 2)+1)</f>
        <v/>
      </c>
      <c r="BA364" s="71" t="str">
        <f ca="1">INDEX({"","_","-","="},IF(OR($D364 &gt;= BB$6, $E364 &lt; BA$6), 0, 1)+IF(OR($F364 &gt;= BB$6, $G364 &lt; BA$6), 0, 2)+1)</f>
        <v/>
      </c>
      <c r="BB364" s="71" t="str">
        <f ca="1">INDEX({"","_","-","="},IF(OR($D364 &gt;= BC$6, $E364 &lt; BB$6), 0, 1)+IF(OR($F364 &gt;= BC$6, $G364 &lt; BB$6), 0, 2)+1)</f>
        <v/>
      </c>
      <c r="BC364" s="71" t="str">
        <f ca="1">INDEX({"","_","-","="},IF(OR($D364 &gt;= BD$6, $E364 &lt; BC$6), 0, 1)+IF(OR($F364 &gt;= BD$6, $G364 &lt; BC$6), 0, 2)+1)</f>
        <v/>
      </c>
      <c r="BD364" s="71" t="str">
        <f ca="1">INDEX({"","_","-","="},IF(OR($D364 &gt;= BE$6, $E364 &lt; BD$6), 0, 1)+IF(OR($F364 &gt;= BE$6, $G364 &lt; BD$6), 0, 2)+1)</f>
        <v/>
      </c>
      <c r="BE364" s="71" t="str">
        <f ca="1">INDEX({"","_","-","="},IF(OR($D364 &gt;= BF$6, $E364 &lt; BE$6), 0, 1)+IF(OR($F364 &gt;= BF$6, $G364 &lt; BE$6), 0, 2)+1)</f>
        <v/>
      </c>
      <c r="BF364" s="71" t="str">
        <f ca="1">INDEX({"","_","-","="},IF(OR($D364 &gt;= BG$6, $E364 &lt; BF$6), 0, 1)+IF(OR($F364 &gt;= BG$6, $G364 &lt; BF$6), 0, 2)+1)</f>
        <v/>
      </c>
      <c r="BG364" s="71" t="str">
        <f ca="1">INDEX({"","_","-","="},IF(OR($D364 &gt;= BH$6, $E364 &lt; BG$6), 0, 1)+IF(OR($F364 &gt;= BH$6, $G364 &lt; BG$6), 0, 2)+1)</f>
        <v/>
      </c>
      <c r="BH364" s="71" t="str">
        <f ca="1">INDEX({"","_","-","="},IF(OR($D364 &gt;= BI$6, $E364 &lt; BH$6), 0, 1)+IF(OR($F364 &gt;= BI$6, $G364 &lt; BH$6), 0, 2)+1)</f>
        <v/>
      </c>
      <c r="BI364" s="71" t="str">
        <f ca="1">INDEX({"","_","-","="},IF(OR($D364 &gt;= BJ$6, $E364 &lt; BI$6), 0, 1)+IF(OR($F364 &gt;= BJ$6, $G364 &lt; BI$6), 0, 2)+1)</f>
        <v/>
      </c>
      <c r="BJ364" s="71" t="str">
        <f ca="1">INDEX({"","_","-","="},IF(OR($D364 &gt;= BK$6, $E364 &lt; BJ$6), 0, 1)+IF(OR($F364 &gt;= BK$6, $G364 &lt; BJ$6), 0, 2)+1)</f>
        <v/>
      </c>
      <c r="BK364" s="71" t="str">
        <f ca="1">INDEX({"","_","-","="},IF(OR($D364 &gt;= BL$6, $E364 &lt; BK$6), 0, 1)+IF(OR($F364 &gt;= BL$6, $G364 &lt; BK$6), 0, 2)+1)</f>
        <v/>
      </c>
      <c r="BL364" s="71" t="str">
        <f ca="1">INDEX({"","_","-","="},IF(OR($D364 &gt;= BM$6, $E364 &lt; BL$6), 0, 1)+IF(OR($F364 &gt;= BM$6, $G364 &lt; BL$6), 0, 2)+1)</f>
        <v/>
      </c>
      <c r="BM364" s="71" t="str">
        <f ca="1">INDEX({"","_","-","="},IF(OR($D364 &gt;= BN$6, $E364 &lt; BM$6), 0, 1)+IF(OR($F364 &gt;= BN$6, $G364 &lt; BM$6), 0, 2)+1)</f>
        <v/>
      </c>
      <c r="BN364" s="71" t="str">
        <f ca="1">INDEX({"","_","-","="},IF(OR($D364 &gt;= BO$6, $E364 &lt; BN$6), 0, 1)+IF(OR($F364 &gt;= BO$6, $G364 &lt; BN$6), 0, 2)+1)</f>
        <v/>
      </c>
      <c r="BO364" s="71" t="str">
        <f ca="1">INDEX({"","_","-","="},IF(OR($D364 &gt;= BP$6, $E364 &lt; BO$6), 0, 1)+IF(OR($F364 &gt;= BP$6, $G364 &lt; BO$6), 0, 2)+1)</f>
        <v/>
      </c>
      <c r="BP364" s="71" t="str">
        <f ca="1">INDEX({"","_","-","="},IF(OR($D364 &gt;= BQ$6, $E364 &lt; BP$6), 0, 1)+IF(OR($F364 &gt;= BQ$6, $G364 &lt; BP$6), 0, 2)+1)</f>
        <v/>
      </c>
      <c r="BQ364" s="71" t="str">
        <f ca="1">INDEX({"","_","-","="},IF(OR($D364 &gt;= BR$6, $E364 &lt; BQ$6), 0, 1)+IF(OR($F364 &gt;= BR$6, $G364 &lt; BQ$6), 0, 2)+1)</f>
        <v/>
      </c>
      <c r="BR364" s="71" t="str">
        <f ca="1">INDEX({"","_","-","="},IF(OR($D364 &gt;= BS$6, $E364 &lt; BR$6), 0, 1)+IF(OR($F364 &gt;= BS$6, $G364 &lt; BR$6), 0, 2)+1)</f>
        <v/>
      </c>
      <c r="BS364" s="71" t="str">
        <f ca="1">INDEX({"","_","-","="},IF(OR($D364 &gt;= BT$6, $E364 &lt; BS$6), 0, 1)+IF(OR($F364 &gt;= BT$6, $G364 &lt; BS$6), 0, 2)+1)</f>
        <v/>
      </c>
      <c r="BT364" s="71" t="str">
        <f ca="1">INDEX({"","_","-","="},IF(OR($D364 &gt;= BU$6, $E364 &lt; BT$6), 0, 1)+IF(OR($F364 &gt;= BU$6, $G364 &lt; BT$6), 0, 2)+1)</f>
        <v/>
      </c>
      <c r="BU364" s="71" t="str">
        <f ca="1">INDEX({"","_","-","="},IF(OR($D364 &gt;= BV$6, $E364 &lt; BU$6), 0, 1)+IF(OR($F364 &gt;= BV$6, $G364 &lt; BU$6), 0, 2)+1)</f>
        <v/>
      </c>
      <c r="BV364" s="71" t="str">
        <f ca="1">INDEX({"","_","-","="},IF(OR($D364 &gt;= BW$6, $E364 &lt; BV$6), 0, 1)+IF(OR($F364 &gt;= BW$6, $G364 &lt; BV$6), 0, 2)+1)</f>
        <v/>
      </c>
      <c r="BW364" s="71" t="str">
        <f ca="1">INDEX({"","_","-","="},IF(OR($D364 &gt;= BX$6, $E364 &lt; BW$6), 0, 1)+IF(OR($F364 &gt;= BX$6, $G364 &lt; BW$6), 0, 2)+1)</f>
        <v/>
      </c>
      <c r="BX364" s="71" t="str">
        <f ca="1">INDEX({"","_","-","="},IF(OR($D364 &gt;= BY$6, $E364 &lt; BX$6), 0, 1)+IF(OR($F364 &gt;= BY$6, $G364 &lt; BX$6), 0, 2)+1)</f>
        <v/>
      </c>
      <c r="BY364" s="71" t="str">
        <f ca="1">INDEX({"","_","-","="},IF(OR($D364 &gt;= BZ$6, $E364 &lt; BY$6), 0, 1)+IF(OR($F364 &gt;= BZ$6, $G364 &lt; BY$6), 0, 2)+1)</f>
        <v/>
      </c>
      <c r="BZ364" s="71" t="str">
        <f ca="1">INDEX({"","_","-","="},IF(OR($D364 &gt;= CA$6, $E364 &lt; BZ$6), 0, 1)+IF(OR($F364 &gt;= CA$6, $G364 &lt; BZ$6), 0, 2)+1)</f>
        <v/>
      </c>
      <c r="CA364" s="71" t="str">
        <f ca="1">INDEX({"","_","-","="},IF(OR($D364 &gt;= CB$6, $E364 &lt; CA$6), 0, 1)+IF(OR($F364 &gt;= CB$6, $G364 &lt; CA$6), 0, 2)+1)</f>
        <v/>
      </c>
      <c r="CB364" s="71" t="str">
        <f ca="1">INDEX({"","_","-","="},IF(OR($D364 &gt;= CC$6, $E364 &lt; CB$6), 0, 1)+IF(OR($F364 &gt;= CC$6, $G364 &lt; CB$6), 0, 2)+1)</f>
        <v/>
      </c>
      <c r="CC364" s="71" t="str">
        <f ca="1">INDEX({"","_","-","="},IF(OR($D364 &gt;= CD$6, $E364 &lt; CC$6), 0, 1)+IF(OR($F364 &gt;= CD$6, $G364 &lt; CC$6), 0, 2)+1)</f>
        <v/>
      </c>
      <c r="CD364" s="71" t="str">
        <f ca="1">INDEX({"","_","-","="},IF(OR($D364 &gt;= CE$6, $E364 &lt; CD$6), 0, 1)+IF(OR($F364 &gt;= CE$6, $G364 &lt; CD$6), 0, 2)+1)</f>
        <v/>
      </c>
    </row>
    <row r="365" spans="1:82">
      <c r="A365" s="8" t="str">
        <f ca="1">IF('临-进度'!N360,'临-进度'!$A360,"")</f>
        <v/>
      </c>
      <c r="B365" s="8" t="str">
        <f ca="1">IF('临-进度'!N360,'临-进度'!$B360,"")</f>
        <v/>
      </c>
      <c r="C365" s="8" t="str">
        <f ca="1">IF('临-进度'!N360,'临-进度'!$F360,"")</f>
        <v/>
      </c>
      <c r="D365" s="42" t="str">
        <f ca="1">IF('临-进度'!$N360,'临-进度'!$J360,"")</f>
        <v/>
      </c>
      <c r="E365" s="42" t="str">
        <f ca="1">IF('临-进度'!$N360,'临-进度'!$AF360,"")</f>
        <v/>
      </c>
      <c r="F365" s="42" t="str">
        <f ca="1">IF('临-进度'!$N360,'临-进度'!$K360,"")</f>
        <v/>
      </c>
      <c r="G365" s="76" t="str">
        <f ca="1">IF('临-进度'!$N360,'临-进度'!$AG360,"")</f>
        <v/>
      </c>
      <c r="H365" s="71" t="str">
        <f ca="1">INDEX({"","_","-","="},IF(OR($D365 &gt;= I$6, $E365 &lt; H$6), 0, 1)+IF(OR($F365 &gt;= I$6, $G365 &lt; H$6), 0, 2)+1)</f>
        <v/>
      </c>
      <c r="I365" s="71" t="str">
        <f ca="1">INDEX({"","_","-","="},IF(OR($D365 &gt;= J$6, $E365 &lt; I$6), 0, 1)+IF(OR($F365 &gt;= J$6, $G365 &lt; I$6), 0, 2)+1)</f>
        <v/>
      </c>
      <c r="J365" s="71" t="str">
        <f ca="1">INDEX({"","_","-","="},IF(OR($D365 &gt;= K$6, $E365 &lt; J$6), 0, 1)+IF(OR($F365 &gt;= K$6, $G365 &lt; J$6), 0, 2)+1)</f>
        <v/>
      </c>
      <c r="K365" s="71" t="str">
        <f ca="1">INDEX({"","_","-","="},IF(OR($D365 &gt;= L$6, $E365 &lt; K$6), 0, 1)+IF(OR($F365 &gt;= L$6, $G365 &lt; K$6), 0, 2)+1)</f>
        <v/>
      </c>
      <c r="L365" s="71" t="str">
        <f ca="1">INDEX({"","_","-","="},IF(OR($D365 &gt;= M$6, $E365 &lt; L$6), 0, 1)+IF(OR($F365 &gt;= M$6, $G365 &lt; L$6), 0, 2)+1)</f>
        <v/>
      </c>
      <c r="M365" s="71" t="str">
        <f ca="1">INDEX({"","_","-","="},IF(OR($D365 &gt;= N$6, $E365 &lt; M$6), 0, 1)+IF(OR($F365 &gt;= N$6, $G365 &lt; M$6), 0, 2)+1)</f>
        <v/>
      </c>
      <c r="N365" s="71" t="str">
        <f ca="1">INDEX({"","_","-","="},IF(OR($D365 &gt;= O$6, $E365 &lt; N$6), 0, 1)+IF(OR($F365 &gt;= O$6, $G365 &lt; N$6), 0, 2)+1)</f>
        <v/>
      </c>
      <c r="O365" s="71" t="str">
        <f ca="1">INDEX({"","_","-","="},IF(OR($D365 &gt;= P$6, $E365 &lt; O$6), 0, 1)+IF(OR($F365 &gt;= P$6, $G365 &lt; O$6), 0, 2)+1)</f>
        <v/>
      </c>
      <c r="P365" s="71" t="str">
        <f ca="1">INDEX({"","_","-","="},IF(OR($D365 &gt;= Q$6, $E365 &lt; P$6), 0, 1)+IF(OR($F365 &gt;= Q$6, $G365 &lt; P$6), 0, 2)+1)</f>
        <v/>
      </c>
      <c r="Q365" s="71" t="str">
        <f ca="1">INDEX({"","_","-","="},IF(OR($D365 &gt;= R$6, $E365 &lt; Q$6), 0, 1)+IF(OR($F365 &gt;= R$6, $G365 &lt; Q$6), 0, 2)+1)</f>
        <v/>
      </c>
      <c r="R365" s="71" t="str">
        <f ca="1">INDEX({"","_","-","="},IF(OR($D365 &gt;= S$6, $E365 &lt; R$6), 0, 1)+IF(OR($F365 &gt;= S$6, $G365 &lt; R$6), 0, 2)+1)</f>
        <v/>
      </c>
      <c r="S365" s="71" t="str">
        <f ca="1">INDEX({"","_","-","="},IF(OR($D365 &gt;= T$6, $E365 &lt; S$6), 0, 1)+IF(OR($F365 &gt;= T$6, $G365 &lt; S$6), 0, 2)+1)</f>
        <v/>
      </c>
      <c r="T365" s="71" t="str">
        <f ca="1">INDEX({"","_","-","="},IF(OR($D365 &gt;= U$6, $E365 &lt; T$6), 0, 1)+IF(OR($F365 &gt;= U$6, $G365 &lt; T$6), 0, 2)+1)</f>
        <v/>
      </c>
      <c r="U365" s="71" t="str">
        <f ca="1">INDEX({"","_","-","="},IF(OR($D365 &gt;= V$6, $E365 &lt; U$6), 0, 1)+IF(OR($F365 &gt;= V$6, $G365 &lt; U$6), 0, 2)+1)</f>
        <v/>
      </c>
      <c r="V365" s="71" t="str">
        <f ca="1">INDEX({"","_","-","="},IF(OR($D365 &gt;= W$6, $E365 &lt; V$6), 0, 1)+IF(OR($F365 &gt;= W$6, $G365 &lt; V$6), 0, 2)+1)</f>
        <v/>
      </c>
      <c r="W365" s="71" t="str">
        <f ca="1">INDEX({"","_","-","="},IF(OR($D365 &gt;= X$6, $E365 &lt; W$6), 0, 1)+IF(OR($F365 &gt;= X$6, $G365 &lt; W$6), 0, 2)+1)</f>
        <v/>
      </c>
      <c r="X365" s="71" t="str">
        <f ca="1">INDEX({"","_","-","="},IF(OR($D365 &gt;= Y$6, $E365 &lt; X$6), 0, 1)+IF(OR($F365 &gt;= Y$6, $G365 &lt; X$6), 0, 2)+1)</f>
        <v/>
      </c>
      <c r="Y365" s="71" t="str">
        <f ca="1">INDEX({"","_","-","="},IF(OR($D365 &gt;= Z$6, $E365 &lt; Y$6), 0, 1)+IF(OR($F365 &gt;= Z$6, $G365 &lt; Y$6), 0, 2)+1)</f>
        <v/>
      </c>
      <c r="Z365" s="71" t="str">
        <f ca="1">INDEX({"","_","-","="},IF(OR($D365 &gt;= AA$6, $E365 &lt; Z$6), 0, 1)+IF(OR($F365 &gt;= AA$6, $G365 &lt; Z$6), 0, 2)+1)</f>
        <v/>
      </c>
      <c r="AA365" s="71" t="str">
        <f ca="1">INDEX({"","_","-","="},IF(OR($D365 &gt;= AB$6, $E365 &lt; AA$6), 0, 1)+IF(OR($F365 &gt;= AB$6, $G365 &lt; AA$6), 0, 2)+1)</f>
        <v/>
      </c>
      <c r="AB365" s="71" t="str">
        <f ca="1">INDEX({"","_","-","="},IF(OR($D365 &gt;= AC$6, $E365 &lt; AB$6), 0, 1)+IF(OR($F365 &gt;= AC$6, $G365 &lt; AB$6), 0, 2)+1)</f>
        <v/>
      </c>
      <c r="AC365" s="71" t="str">
        <f ca="1">INDEX({"","_","-","="},IF(OR($D365 &gt;= AD$6, $E365 &lt; AC$6), 0, 1)+IF(OR($F365 &gt;= AD$6, $G365 &lt; AC$6), 0, 2)+1)</f>
        <v/>
      </c>
      <c r="AD365" s="71" t="str">
        <f ca="1">INDEX({"","_","-","="},IF(OR($D365 &gt;= AE$6, $E365 &lt; AD$6), 0, 1)+IF(OR($F365 &gt;= AE$6, $G365 &lt; AD$6), 0, 2)+1)</f>
        <v/>
      </c>
      <c r="AE365" s="71" t="str">
        <f ca="1">INDEX({"","_","-","="},IF(OR($D365 &gt;= AF$6, $E365 &lt; AE$6), 0, 1)+IF(OR($F365 &gt;= AF$6, $G365 &lt; AE$6), 0, 2)+1)</f>
        <v/>
      </c>
      <c r="AF365" s="71" t="str">
        <f ca="1">INDEX({"","_","-","="},IF(OR($D365 &gt;= AG$6, $E365 &lt; AF$6), 0, 1)+IF(OR($F365 &gt;= AG$6, $G365 &lt; AF$6), 0, 2)+1)</f>
        <v/>
      </c>
      <c r="AG365" s="71" t="str">
        <f ca="1">INDEX({"","_","-","="},IF(OR($D365 &gt;= AH$6, $E365 &lt; AG$6), 0, 1)+IF(OR($F365 &gt;= AH$6, $G365 &lt; AG$6), 0, 2)+1)</f>
        <v/>
      </c>
      <c r="AH365" s="71" t="str">
        <f ca="1">INDEX({"","_","-","="},IF(OR($D365 &gt;= AI$6, $E365 &lt; AH$6), 0, 1)+IF(OR($F365 &gt;= AI$6, $G365 &lt; AH$6), 0, 2)+1)</f>
        <v/>
      </c>
      <c r="AI365" s="71" t="str">
        <f ca="1">INDEX({"","_","-","="},IF(OR($D365 &gt;= AJ$6, $E365 &lt; AI$6), 0, 1)+IF(OR($F365 &gt;= AJ$6, $G365 &lt; AI$6), 0, 2)+1)</f>
        <v/>
      </c>
      <c r="AJ365" s="71" t="str">
        <f ca="1">INDEX({"","_","-","="},IF(OR($D365 &gt;= AK$6, $E365 &lt; AJ$6), 0, 1)+IF(OR($F365 &gt;= AK$6, $G365 &lt; AJ$6), 0, 2)+1)</f>
        <v/>
      </c>
      <c r="AK365" s="71" t="str">
        <f ca="1">INDEX({"","_","-","="},IF(OR($D365 &gt;= AL$6, $E365 &lt; AK$6), 0, 1)+IF(OR($F365 &gt;= AL$6, $G365 &lt; AK$6), 0, 2)+1)</f>
        <v/>
      </c>
      <c r="AL365" s="71" t="str">
        <f ca="1">INDEX({"","_","-","="},IF(OR($D365 &gt;= AM$6, $E365 &lt; AL$6), 0, 1)+IF(OR($F365 &gt;= AM$6, $G365 &lt; AL$6), 0, 2)+1)</f>
        <v/>
      </c>
      <c r="AM365" s="71" t="str">
        <f ca="1">INDEX({"","_","-","="},IF(OR($D365 &gt;= AN$6, $E365 &lt; AM$6), 0, 1)+IF(OR($F365 &gt;= AN$6, $G365 &lt; AM$6), 0, 2)+1)</f>
        <v/>
      </c>
      <c r="AN365" s="71" t="str">
        <f ca="1">INDEX({"","_","-","="},IF(OR($D365 &gt;= AO$6, $E365 &lt; AN$6), 0, 1)+IF(OR($F365 &gt;= AO$6, $G365 &lt; AN$6), 0, 2)+1)</f>
        <v/>
      </c>
      <c r="AO365" s="71" t="str">
        <f ca="1">INDEX({"","_","-","="},IF(OR($D365 &gt;= AP$6, $E365 &lt; AO$6), 0, 1)+IF(OR($F365 &gt;= AP$6, $G365 &lt; AO$6), 0, 2)+1)</f>
        <v/>
      </c>
      <c r="AP365" s="71" t="str">
        <f ca="1">INDEX({"","_","-","="},IF(OR($D365 &gt;= AQ$6, $E365 &lt; AP$6), 0, 1)+IF(OR($F365 &gt;= AQ$6, $G365 &lt; AP$6), 0, 2)+1)</f>
        <v/>
      </c>
      <c r="AQ365" s="71" t="str">
        <f ca="1">INDEX({"","_","-","="},IF(OR($D365 &gt;= AR$6, $E365 &lt; AQ$6), 0, 1)+IF(OR($F365 &gt;= AR$6, $G365 &lt; AQ$6), 0, 2)+1)</f>
        <v/>
      </c>
      <c r="AR365" s="71" t="str">
        <f ca="1">INDEX({"","_","-","="},IF(OR($D365 &gt;= AS$6, $E365 &lt; AR$6), 0, 1)+IF(OR($F365 &gt;= AS$6, $G365 &lt; AR$6), 0, 2)+1)</f>
        <v/>
      </c>
      <c r="AS365" s="71" t="str">
        <f ca="1">INDEX({"","_","-","="},IF(OR($D365 &gt;= AT$6, $E365 &lt; AS$6), 0, 1)+IF(OR($F365 &gt;= AT$6, $G365 &lt; AS$6), 0, 2)+1)</f>
        <v/>
      </c>
      <c r="AT365" s="71" t="str">
        <f ca="1">INDEX({"","_","-","="},IF(OR($D365 &gt;= AU$6, $E365 &lt; AT$6), 0, 1)+IF(OR($F365 &gt;= AU$6, $G365 &lt; AT$6), 0, 2)+1)</f>
        <v/>
      </c>
      <c r="AU365" s="71" t="str">
        <f ca="1">INDEX({"","_","-","="},IF(OR($D365 &gt;= AV$6, $E365 &lt; AU$6), 0, 1)+IF(OR($F365 &gt;= AV$6, $G365 &lt; AU$6), 0, 2)+1)</f>
        <v/>
      </c>
      <c r="AV365" s="71" t="str">
        <f ca="1">INDEX({"","_","-","="},IF(OR($D365 &gt;= AW$6, $E365 &lt; AV$6), 0, 1)+IF(OR($F365 &gt;= AW$6, $G365 &lt; AV$6), 0, 2)+1)</f>
        <v/>
      </c>
      <c r="AW365" s="71" t="str">
        <f ca="1">INDEX({"","_","-","="},IF(OR($D365 &gt;= AX$6, $E365 &lt; AW$6), 0, 1)+IF(OR($F365 &gt;= AX$6, $G365 &lt; AW$6), 0, 2)+1)</f>
        <v/>
      </c>
      <c r="AX365" s="71" t="str">
        <f ca="1">INDEX({"","_","-","="},IF(OR($D365 &gt;= AY$6, $E365 &lt; AX$6), 0, 1)+IF(OR($F365 &gt;= AY$6, $G365 &lt; AX$6), 0, 2)+1)</f>
        <v/>
      </c>
      <c r="AY365" s="71" t="str">
        <f ca="1">INDEX({"","_","-","="},IF(OR($D365 &gt;= AZ$6, $E365 &lt; AY$6), 0, 1)+IF(OR($F365 &gt;= AZ$6, $G365 &lt; AY$6), 0, 2)+1)</f>
        <v/>
      </c>
      <c r="AZ365" s="71" t="str">
        <f ca="1">INDEX({"","_","-","="},IF(OR($D365 &gt;= BA$6, $E365 &lt; AZ$6), 0, 1)+IF(OR($F365 &gt;= BA$6, $G365 &lt; AZ$6), 0, 2)+1)</f>
        <v/>
      </c>
      <c r="BA365" s="71" t="str">
        <f ca="1">INDEX({"","_","-","="},IF(OR($D365 &gt;= BB$6, $E365 &lt; BA$6), 0, 1)+IF(OR($F365 &gt;= BB$6, $G365 &lt; BA$6), 0, 2)+1)</f>
        <v/>
      </c>
      <c r="BB365" s="71" t="str">
        <f ca="1">INDEX({"","_","-","="},IF(OR($D365 &gt;= BC$6, $E365 &lt; BB$6), 0, 1)+IF(OR($F365 &gt;= BC$6, $G365 &lt; BB$6), 0, 2)+1)</f>
        <v/>
      </c>
      <c r="BC365" s="71" t="str">
        <f ca="1">INDEX({"","_","-","="},IF(OR($D365 &gt;= BD$6, $E365 &lt; BC$6), 0, 1)+IF(OR($F365 &gt;= BD$6, $G365 &lt; BC$6), 0, 2)+1)</f>
        <v/>
      </c>
      <c r="BD365" s="71" t="str">
        <f ca="1">INDEX({"","_","-","="},IF(OR($D365 &gt;= BE$6, $E365 &lt; BD$6), 0, 1)+IF(OR($F365 &gt;= BE$6, $G365 &lt; BD$6), 0, 2)+1)</f>
        <v/>
      </c>
      <c r="BE365" s="71" t="str">
        <f ca="1">INDEX({"","_","-","="},IF(OR($D365 &gt;= BF$6, $E365 &lt; BE$6), 0, 1)+IF(OR($F365 &gt;= BF$6, $G365 &lt; BE$6), 0, 2)+1)</f>
        <v/>
      </c>
      <c r="BF365" s="71" t="str">
        <f ca="1">INDEX({"","_","-","="},IF(OR($D365 &gt;= BG$6, $E365 &lt; BF$6), 0, 1)+IF(OR($F365 &gt;= BG$6, $G365 &lt; BF$6), 0, 2)+1)</f>
        <v/>
      </c>
      <c r="BG365" s="71" t="str">
        <f ca="1">INDEX({"","_","-","="},IF(OR($D365 &gt;= BH$6, $E365 &lt; BG$6), 0, 1)+IF(OR($F365 &gt;= BH$6, $G365 &lt; BG$6), 0, 2)+1)</f>
        <v/>
      </c>
      <c r="BH365" s="71" t="str">
        <f ca="1">INDEX({"","_","-","="},IF(OR($D365 &gt;= BI$6, $E365 &lt; BH$6), 0, 1)+IF(OR($F365 &gt;= BI$6, $G365 &lt; BH$6), 0, 2)+1)</f>
        <v/>
      </c>
      <c r="BI365" s="71" t="str">
        <f ca="1">INDEX({"","_","-","="},IF(OR($D365 &gt;= BJ$6, $E365 &lt; BI$6), 0, 1)+IF(OR($F365 &gt;= BJ$6, $G365 &lt; BI$6), 0, 2)+1)</f>
        <v/>
      </c>
      <c r="BJ365" s="71" t="str">
        <f ca="1">INDEX({"","_","-","="},IF(OR($D365 &gt;= BK$6, $E365 &lt; BJ$6), 0, 1)+IF(OR($F365 &gt;= BK$6, $G365 &lt; BJ$6), 0, 2)+1)</f>
        <v/>
      </c>
      <c r="BK365" s="71" t="str">
        <f ca="1">INDEX({"","_","-","="},IF(OR($D365 &gt;= BL$6, $E365 &lt; BK$6), 0, 1)+IF(OR($F365 &gt;= BL$6, $G365 &lt; BK$6), 0, 2)+1)</f>
        <v/>
      </c>
      <c r="BL365" s="71" t="str">
        <f ca="1">INDEX({"","_","-","="},IF(OR($D365 &gt;= BM$6, $E365 &lt; BL$6), 0, 1)+IF(OR($F365 &gt;= BM$6, $G365 &lt; BL$6), 0, 2)+1)</f>
        <v/>
      </c>
      <c r="BM365" s="71" t="str">
        <f ca="1">INDEX({"","_","-","="},IF(OR($D365 &gt;= BN$6, $E365 &lt; BM$6), 0, 1)+IF(OR($F365 &gt;= BN$6, $G365 &lt; BM$6), 0, 2)+1)</f>
        <v/>
      </c>
      <c r="BN365" s="71" t="str">
        <f ca="1">INDEX({"","_","-","="},IF(OR($D365 &gt;= BO$6, $E365 &lt; BN$6), 0, 1)+IF(OR($F365 &gt;= BO$6, $G365 &lt; BN$6), 0, 2)+1)</f>
        <v/>
      </c>
      <c r="BO365" s="71" t="str">
        <f ca="1">INDEX({"","_","-","="},IF(OR($D365 &gt;= BP$6, $E365 &lt; BO$6), 0, 1)+IF(OR($F365 &gt;= BP$6, $G365 &lt; BO$6), 0, 2)+1)</f>
        <v/>
      </c>
      <c r="BP365" s="71" t="str">
        <f ca="1">INDEX({"","_","-","="},IF(OR($D365 &gt;= BQ$6, $E365 &lt; BP$6), 0, 1)+IF(OR($F365 &gt;= BQ$6, $G365 &lt; BP$6), 0, 2)+1)</f>
        <v/>
      </c>
      <c r="BQ365" s="71" t="str">
        <f ca="1">INDEX({"","_","-","="},IF(OR($D365 &gt;= BR$6, $E365 &lt; BQ$6), 0, 1)+IF(OR($F365 &gt;= BR$6, $G365 &lt; BQ$6), 0, 2)+1)</f>
        <v/>
      </c>
      <c r="BR365" s="71" t="str">
        <f ca="1">INDEX({"","_","-","="},IF(OR($D365 &gt;= BS$6, $E365 &lt; BR$6), 0, 1)+IF(OR($F365 &gt;= BS$6, $G365 &lt; BR$6), 0, 2)+1)</f>
        <v/>
      </c>
      <c r="BS365" s="71" t="str">
        <f ca="1">INDEX({"","_","-","="},IF(OR($D365 &gt;= BT$6, $E365 &lt; BS$6), 0, 1)+IF(OR($F365 &gt;= BT$6, $G365 &lt; BS$6), 0, 2)+1)</f>
        <v/>
      </c>
      <c r="BT365" s="71" t="str">
        <f ca="1">INDEX({"","_","-","="},IF(OR($D365 &gt;= BU$6, $E365 &lt; BT$6), 0, 1)+IF(OR($F365 &gt;= BU$6, $G365 &lt; BT$6), 0, 2)+1)</f>
        <v/>
      </c>
      <c r="BU365" s="71" t="str">
        <f ca="1">INDEX({"","_","-","="},IF(OR($D365 &gt;= BV$6, $E365 &lt; BU$6), 0, 1)+IF(OR($F365 &gt;= BV$6, $G365 &lt; BU$6), 0, 2)+1)</f>
        <v/>
      </c>
      <c r="BV365" s="71" t="str">
        <f ca="1">INDEX({"","_","-","="},IF(OR($D365 &gt;= BW$6, $E365 &lt; BV$6), 0, 1)+IF(OR($F365 &gt;= BW$6, $G365 &lt; BV$6), 0, 2)+1)</f>
        <v/>
      </c>
      <c r="BW365" s="71" t="str">
        <f ca="1">INDEX({"","_","-","="},IF(OR($D365 &gt;= BX$6, $E365 &lt; BW$6), 0, 1)+IF(OR($F365 &gt;= BX$6, $G365 &lt; BW$6), 0, 2)+1)</f>
        <v/>
      </c>
      <c r="BX365" s="71" t="str">
        <f ca="1">INDEX({"","_","-","="},IF(OR($D365 &gt;= BY$6, $E365 &lt; BX$6), 0, 1)+IF(OR($F365 &gt;= BY$6, $G365 &lt; BX$6), 0, 2)+1)</f>
        <v/>
      </c>
      <c r="BY365" s="71" t="str">
        <f ca="1">INDEX({"","_","-","="},IF(OR($D365 &gt;= BZ$6, $E365 &lt; BY$6), 0, 1)+IF(OR($F365 &gt;= BZ$6, $G365 &lt; BY$6), 0, 2)+1)</f>
        <v/>
      </c>
      <c r="BZ365" s="71" t="str">
        <f ca="1">INDEX({"","_","-","="},IF(OR($D365 &gt;= CA$6, $E365 &lt; BZ$6), 0, 1)+IF(OR($F365 &gt;= CA$6, $G365 &lt; BZ$6), 0, 2)+1)</f>
        <v/>
      </c>
      <c r="CA365" s="71" t="str">
        <f ca="1">INDEX({"","_","-","="},IF(OR($D365 &gt;= CB$6, $E365 &lt; CA$6), 0, 1)+IF(OR($F365 &gt;= CB$6, $G365 &lt; CA$6), 0, 2)+1)</f>
        <v/>
      </c>
      <c r="CB365" s="71" t="str">
        <f ca="1">INDEX({"","_","-","="},IF(OR($D365 &gt;= CC$6, $E365 &lt; CB$6), 0, 1)+IF(OR($F365 &gt;= CC$6, $G365 &lt; CB$6), 0, 2)+1)</f>
        <v/>
      </c>
      <c r="CC365" s="71" t="str">
        <f ca="1">INDEX({"","_","-","="},IF(OR($D365 &gt;= CD$6, $E365 &lt; CC$6), 0, 1)+IF(OR($F365 &gt;= CD$6, $G365 &lt; CC$6), 0, 2)+1)</f>
        <v/>
      </c>
      <c r="CD365" s="71" t="str">
        <f ca="1">INDEX({"","_","-","="},IF(OR($D365 &gt;= CE$6, $E365 &lt; CD$6), 0, 1)+IF(OR($F365 &gt;= CE$6, $G365 &lt; CD$6), 0, 2)+1)</f>
        <v/>
      </c>
    </row>
    <row r="366" spans="1:82">
      <c r="A366" s="8" t="str">
        <f ca="1">IF('临-进度'!N361,'临-进度'!$A361,"")</f>
        <v/>
      </c>
      <c r="B366" s="8" t="str">
        <f ca="1">IF('临-进度'!N361,'临-进度'!$B361,"")</f>
        <v/>
      </c>
      <c r="C366" s="8" t="str">
        <f ca="1">IF('临-进度'!N361,'临-进度'!$F361,"")</f>
        <v/>
      </c>
      <c r="D366" s="42" t="str">
        <f ca="1">IF('临-进度'!$N361,'临-进度'!$J361,"")</f>
        <v/>
      </c>
      <c r="E366" s="42" t="str">
        <f ca="1">IF('临-进度'!$N361,'临-进度'!$AF361,"")</f>
        <v/>
      </c>
      <c r="F366" s="42" t="str">
        <f ca="1">IF('临-进度'!$N361,'临-进度'!$K361,"")</f>
        <v/>
      </c>
      <c r="G366" s="76" t="str">
        <f ca="1">IF('临-进度'!$N361,'临-进度'!$AG361,"")</f>
        <v/>
      </c>
      <c r="H366" s="71" t="str">
        <f ca="1">INDEX({"","_","-","="},IF(OR($D366 &gt;= I$6, $E366 &lt; H$6), 0, 1)+IF(OR($F366 &gt;= I$6, $G366 &lt; H$6), 0, 2)+1)</f>
        <v/>
      </c>
      <c r="I366" s="71" t="str">
        <f ca="1">INDEX({"","_","-","="},IF(OR($D366 &gt;= J$6, $E366 &lt; I$6), 0, 1)+IF(OR($F366 &gt;= J$6, $G366 &lt; I$6), 0, 2)+1)</f>
        <v/>
      </c>
      <c r="J366" s="71" t="str">
        <f ca="1">INDEX({"","_","-","="},IF(OR($D366 &gt;= K$6, $E366 &lt; J$6), 0, 1)+IF(OR($F366 &gt;= K$6, $G366 &lt; J$6), 0, 2)+1)</f>
        <v/>
      </c>
      <c r="K366" s="71" t="str">
        <f ca="1">INDEX({"","_","-","="},IF(OR($D366 &gt;= L$6, $E366 &lt; K$6), 0, 1)+IF(OR($F366 &gt;= L$6, $G366 &lt; K$6), 0, 2)+1)</f>
        <v/>
      </c>
      <c r="L366" s="71" t="str">
        <f ca="1">INDEX({"","_","-","="},IF(OR($D366 &gt;= M$6, $E366 &lt; L$6), 0, 1)+IF(OR($F366 &gt;= M$6, $G366 &lt; L$6), 0, 2)+1)</f>
        <v/>
      </c>
      <c r="M366" s="71" t="str">
        <f ca="1">INDEX({"","_","-","="},IF(OR($D366 &gt;= N$6, $E366 &lt; M$6), 0, 1)+IF(OR($F366 &gt;= N$6, $G366 &lt; M$6), 0, 2)+1)</f>
        <v/>
      </c>
      <c r="N366" s="71" t="str">
        <f ca="1">INDEX({"","_","-","="},IF(OR($D366 &gt;= O$6, $E366 &lt; N$6), 0, 1)+IF(OR($F366 &gt;= O$6, $G366 &lt; N$6), 0, 2)+1)</f>
        <v/>
      </c>
      <c r="O366" s="71" t="str">
        <f ca="1">INDEX({"","_","-","="},IF(OR($D366 &gt;= P$6, $E366 &lt; O$6), 0, 1)+IF(OR($F366 &gt;= P$6, $G366 &lt; O$6), 0, 2)+1)</f>
        <v/>
      </c>
      <c r="P366" s="71" t="str">
        <f ca="1">INDEX({"","_","-","="},IF(OR($D366 &gt;= Q$6, $E366 &lt; P$6), 0, 1)+IF(OR($F366 &gt;= Q$6, $G366 &lt; P$6), 0, 2)+1)</f>
        <v/>
      </c>
      <c r="Q366" s="71" t="str">
        <f ca="1">INDEX({"","_","-","="},IF(OR($D366 &gt;= R$6, $E366 &lt; Q$6), 0, 1)+IF(OR($F366 &gt;= R$6, $G366 &lt; Q$6), 0, 2)+1)</f>
        <v/>
      </c>
      <c r="R366" s="71" t="str">
        <f ca="1">INDEX({"","_","-","="},IF(OR($D366 &gt;= S$6, $E366 &lt; R$6), 0, 1)+IF(OR($F366 &gt;= S$6, $G366 &lt; R$6), 0, 2)+1)</f>
        <v/>
      </c>
      <c r="S366" s="71" t="str">
        <f ca="1">INDEX({"","_","-","="},IF(OR($D366 &gt;= T$6, $E366 &lt; S$6), 0, 1)+IF(OR($F366 &gt;= T$6, $G366 &lt; S$6), 0, 2)+1)</f>
        <v/>
      </c>
      <c r="T366" s="71" t="str">
        <f ca="1">INDEX({"","_","-","="},IF(OR($D366 &gt;= U$6, $E366 &lt; T$6), 0, 1)+IF(OR($F366 &gt;= U$6, $G366 &lt; T$6), 0, 2)+1)</f>
        <v/>
      </c>
      <c r="U366" s="71" t="str">
        <f ca="1">INDEX({"","_","-","="},IF(OR($D366 &gt;= V$6, $E366 &lt; U$6), 0, 1)+IF(OR($F366 &gt;= V$6, $G366 &lt; U$6), 0, 2)+1)</f>
        <v/>
      </c>
      <c r="V366" s="71" t="str">
        <f ca="1">INDEX({"","_","-","="},IF(OR($D366 &gt;= W$6, $E366 &lt; V$6), 0, 1)+IF(OR($F366 &gt;= W$6, $G366 &lt; V$6), 0, 2)+1)</f>
        <v/>
      </c>
      <c r="W366" s="71" t="str">
        <f ca="1">INDEX({"","_","-","="},IF(OR($D366 &gt;= X$6, $E366 &lt; W$6), 0, 1)+IF(OR($F366 &gt;= X$6, $G366 &lt; W$6), 0, 2)+1)</f>
        <v/>
      </c>
      <c r="X366" s="71" t="str">
        <f ca="1">INDEX({"","_","-","="},IF(OR($D366 &gt;= Y$6, $E366 &lt; X$6), 0, 1)+IF(OR($F366 &gt;= Y$6, $G366 &lt; X$6), 0, 2)+1)</f>
        <v/>
      </c>
      <c r="Y366" s="71" t="str">
        <f ca="1">INDEX({"","_","-","="},IF(OR($D366 &gt;= Z$6, $E366 &lt; Y$6), 0, 1)+IF(OR($F366 &gt;= Z$6, $G366 &lt; Y$6), 0, 2)+1)</f>
        <v/>
      </c>
      <c r="Z366" s="71" t="str">
        <f ca="1">INDEX({"","_","-","="},IF(OR($D366 &gt;= AA$6, $E366 &lt; Z$6), 0, 1)+IF(OR($F366 &gt;= AA$6, $G366 &lt; Z$6), 0, 2)+1)</f>
        <v/>
      </c>
      <c r="AA366" s="71" t="str">
        <f ca="1">INDEX({"","_","-","="},IF(OR($D366 &gt;= AB$6, $E366 &lt; AA$6), 0, 1)+IF(OR($F366 &gt;= AB$6, $G366 &lt; AA$6), 0, 2)+1)</f>
        <v/>
      </c>
      <c r="AB366" s="71" t="str">
        <f ca="1">INDEX({"","_","-","="},IF(OR($D366 &gt;= AC$6, $E366 &lt; AB$6), 0, 1)+IF(OR($F366 &gt;= AC$6, $G366 &lt; AB$6), 0, 2)+1)</f>
        <v/>
      </c>
      <c r="AC366" s="71" t="str">
        <f ca="1">INDEX({"","_","-","="},IF(OR($D366 &gt;= AD$6, $E366 &lt; AC$6), 0, 1)+IF(OR($F366 &gt;= AD$6, $G366 &lt; AC$6), 0, 2)+1)</f>
        <v/>
      </c>
      <c r="AD366" s="71" t="str">
        <f ca="1">INDEX({"","_","-","="},IF(OR($D366 &gt;= AE$6, $E366 &lt; AD$6), 0, 1)+IF(OR($F366 &gt;= AE$6, $G366 &lt; AD$6), 0, 2)+1)</f>
        <v/>
      </c>
      <c r="AE366" s="71" t="str">
        <f ca="1">INDEX({"","_","-","="},IF(OR($D366 &gt;= AF$6, $E366 &lt; AE$6), 0, 1)+IF(OR($F366 &gt;= AF$6, $G366 &lt; AE$6), 0, 2)+1)</f>
        <v/>
      </c>
      <c r="AF366" s="71" t="str">
        <f ca="1">INDEX({"","_","-","="},IF(OR($D366 &gt;= AG$6, $E366 &lt; AF$6), 0, 1)+IF(OR($F366 &gt;= AG$6, $G366 &lt; AF$6), 0, 2)+1)</f>
        <v/>
      </c>
      <c r="AG366" s="71" t="str">
        <f ca="1">INDEX({"","_","-","="},IF(OR($D366 &gt;= AH$6, $E366 &lt; AG$6), 0, 1)+IF(OR($F366 &gt;= AH$6, $G366 &lt; AG$6), 0, 2)+1)</f>
        <v/>
      </c>
      <c r="AH366" s="71" t="str">
        <f ca="1">INDEX({"","_","-","="},IF(OR($D366 &gt;= AI$6, $E366 &lt; AH$6), 0, 1)+IF(OR($F366 &gt;= AI$6, $G366 &lt; AH$6), 0, 2)+1)</f>
        <v/>
      </c>
      <c r="AI366" s="71" t="str">
        <f ca="1">INDEX({"","_","-","="},IF(OR($D366 &gt;= AJ$6, $E366 &lt; AI$6), 0, 1)+IF(OR($F366 &gt;= AJ$6, $G366 &lt; AI$6), 0, 2)+1)</f>
        <v/>
      </c>
      <c r="AJ366" s="71" t="str">
        <f ca="1">INDEX({"","_","-","="},IF(OR($D366 &gt;= AK$6, $E366 &lt; AJ$6), 0, 1)+IF(OR($F366 &gt;= AK$6, $G366 &lt; AJ$6), 0, 2)+1)</f>
        <v/>
      </c>
      <c r="AK366" s="71" t="str">
        <f ca="1">INDEX({"","_","-","="},IF(OR($D366 &gt;= AL$6, $E366 &lt; AK$6), 0, 1)+IF(OR($F366 &gt;= AL$6, $G366 &lt; AK$6), 0, 2)+1)</f>
        <v/>
      </c>
      <c r="AL366" s="71" t="str">
        <f ca="1">INDEX({"","_","-","="},IF(OR($D366 &gt;= AM$6, $E366 &lt; AL$6), 0, 1)+IF(OR($F366 &gt;= AM$6, $G366 &lt; AL$6), 0, 2)+1)</f>
        <v/>
      </c>
      <c r="AM366" s="71" t="str">
        <f ca="1">INDEX({"","_","-","="},IF(OR($D366 &gt;= AN$6, $E366 &lt; AM$6), 0, 1)+IF(OR($F366 &gt;= AN$6, $G366 &lt; AM$6), 0, 2)+1)</f>
        <v/>
      </c>
      <c r="AN366" s="71" t="str">
        <f ca="1">INDEX({"","_","-","="},IF(OR($D366 &gt;= AO$6, $E366 &lt; AN$6), 0, 1)+IF(OR($F366 &gt;= AO$6, $G366 &lt; AN$6), 0, 2)+1)</f>
        <v/>
      </c>
      <c r="AO366" s="71" t="str">
        <f ca="1">INDEX({"","_","-","="},IF(OR($D366 &gt;= AP$6, $E366 &lt; AO$6), 0, 1)+IF(OR($F366 &gt;= AP$6, $G366 &lt; AO$6), 0, 2)+1)</f>
        <v/>
      </c>
      <c r="AP366" s="71" t="str">
        <f ca="1">INDEX({"","_","-","="},IF(OR($D366 &gt;= AQ$6, $E366 &lt; AP$6), 0, 1)+IF(OR($F366 &gt;= AQ$6, $G366 &lt; AP$6), 0, 2)+1)</f>
        <v/>
      </c>
      <c r="AQ366" s="71" t="str">
        <f ca="1">INDEX({"","_","-","="},IF(OR($D366 &gt;= AR$6, $E366 &lt; AQ$6), 0, 1)+IF(OR($F366 &gt;= AR$6, $G366 &lt; AQ$6), 0, 2)+1)</f>
        <v/>
      </c>
      <c r="AR366" s="71" t="str">
        <f ca="1">INDEX({"","_","-","="},IF(OR($D366 &gt;= AS$6, $E366 &lt; AR$6), 0, 1)+IF(OR($F366 &gt;= AS$6, $G366 &lt; AR$6), 0, 2)+1)</f>
        <v/>
      </c>
      <c r="AS366" s="71" t="str">
        <f ca="1">INDEX({"","_","-","="},IF(OR($D366 &gt;= AT$6, $E366 &lt; AS$6), 0, 1)+IF(OR($F366 &gt;= AT$6, $G366 &lt; AS$6), 0, 2)+1)</f>
        <v/>
      </c>
      <c r="AT366" s="71" t="str">
        <f ca="1">INDEX({"","_","-","="},IF(OR($D366 &gt;= AU$6, $E366 &lt; AT$6), 0, 1)+IF(OR($F366 &gt;= AU$6, $G366 &lt; AT$6), 0, 2)+1)</f>
        <v/>
      </c>
      <c r="AU366" s="71" t="str">
        <f ca="1">INDEX({"","_","-","="},IF(OR($D366 &gt;= AV$6, $E366 &lt; AU$6), 0, 1)+IF(OR($F366 &gt;= AV$6, $G366 &lt; AU$6), 0, 2)+1)</f>
        <v/>
      </c>
      <c r="AV366" s="71" t="str">
        <f ca="1">INDEX({"","_","-","="},IF(OR($D366 &gt;= AW$6, $E366 &lt; AV$6), 0, 1)+IF(OR($F366 &gt;= AW$6, $G366 &lt; AV$6), 0, 2)+1)</f>
        <v/>
      </c>
      <c r="AW366" s="71" t="str">
        <f ca="1">INDEX({"","_","-","="},IF(OR($D366 &gt;= AX$6, $E366 &lt; AW$6), 0, 1)+IF(OR($F366 &gt;= AX$6, $G366 &lt; AW$6), 0, 2)+1)</f>
        <v/>
      </c>
      <c r="AX366" s="71" t="str">
        <f ca="1">INDEX({"","_","-","="},IF(OR($D366 &gt;= AY$6, $E366 &lt; AX$6), 0, 1)+IF(OR($F366 &gt;= AY$6, $G366 &lt; AX$6), 0, 2)+1)</f>
        <v/>
      </c>
      <c r="AY366" s="71" t="str">
        <f ca="1">INDEX({"","_","-","="},IF(OR($D366 &gt;= AZ$6, $E366 &lt; AY$6), 0, 1)+IF(OR($F366 &gt;= AZ$6, $G366 &lt; AY$6), 0, 2)+1)</f>
        <v/>
      </c>
      <c r="AZ366" s="71" t="str">
        <f ca="1">INDEX({"","_","-","="},IF(OR($D366 &gt;= BA$6, $E366 &lt; AZ$6), 0, 1)+IF(OR($F366 &gt;= BA$6, $G366 &lt; AZ$6), 0, 2)+1)</f>
        <v/>
      </c>
      <c r="BA366" s="71" t="str">
        <f ca="1">INDEX({"","_","-","="},IF(OR($D366 &gt;= BB$6, $E366 &lt; BA$6), 0, 1)+IF(OR($F366 &gt;= BB$6, $G366 &lt; BA$6), 0, 2)+1)</f>
        <v/>
      </c>
      <c r="BB366" s="71" t="str">
        <f ca="1">INDEX({"","_","-","="},IF(OR($D366 &gt;= BC$6, $E366 &lt; BB$6), 0, 1)+IF(OR($F366 &gt;= BC$6, $G366 &lt; BB$6), 0, 2)+1)</f>
        <v/>
      </c>
      <c r="BC366" s="71" t="str">
        <f ca="1">INDEX({"","_","-","="},IF(OR($D366 &gt;= BD$6, $E366 &lt; BC$6), 0, 1)+IF(OR($F366 &gt;= BD$6, $G366 &lt; BC$6), 0, 2)+1)</f>
        <v/>
      </c>
      <c r="BD366" s="71" t="str">
        <f ca="1">INDEX({"","_","-","="},IF(OR($D366 &gt;= BE$6, $E366 &lt; BD$6), 0, 1)+IF(OR($F366 &gt;= BE$6, $G366 &lt; BD$6), 0, 2)+1)</f>
        <v/>
      </c>
      <c r="BE366" s="71" t="str">
        <f ca="1">INDEX({"","_","-","="},IF(OR($D366 &gt;= BF$6, $E366 &lt; BE$6), 0, 1)+IF(OR($F366 &gt;= BF$6, $G366 &lt; BE$6), 0, 2)+1)</f>
        <v/>
      </c>
      <c r="BF366" s="71" t="str">
        <f ca="1">INDEX({"","_","-","="},IF(OR($D366 &gt;= BG$6, $E366 &lt; BF$6), 0, 1)+IF(OR($F366 &gt;= BG$6, $G366 &lt; BF$6), 0, 2)+1)</f>
        <v/>
      </c>
      <c r="BG366" s="71" t="str">
        <f ca="1">INDEX({"","_","-","="},IF(OR($D366 &gt;= BH$6, $E366 &lt; BG$6), 0, 1)+IF(OR($F366 &gt;= BH$6, $G366 &lt; BG$6), 0, 2)+1)</f>
        <v/>
      </c>
      <c r="BH366" s="71" t="str">
        <f ca="1">INDEX({"","_","-","="},IF(OR($D366 &gt;= BI$6, $E366 &lt; BH$6), 0, 1)+IF(OR($F366 &gt;= BI$6, $G366 &lt; BH$6), 0, 2)+1)</f>
        <v/>
      </c>
      <c r="BI366" s="71" t="str">
        <f ca="1">INDEX({"","_","-","="},IF(OR($D366 &gt;= BJ$6, $E366 &lt; BI$6), 0, 1)+IF(OR($F366 &gt;= BJ$6, $G366 &lt; BI$6), 0, 2)+1)</f>
        <v/>
      </c>
      <c r="BJ366" s="71" t="str">
        <f ca="1">INDEX({"","_","-","="},IF(OR($D366 &gt;= BK$6, $E366 &lt; BJ$6), 0, 1)+IF(OR($F366 &gt;= BK$6, $G366 &lt; BJ$6), 0, 2)+1)</f>
        <v/>
      </c>
      <c r="BK366" s="71" t="str">
        <f ca="1">INDEX({"","_","-","="},IF(OR($D366 &gt;= BL$6, $E366 &lt; BK$6), 0, 1)+IF(OR($F366 &gt;= BL$6, $G366 &lt; BK$6), 0, 2)+1)</f>
        <v/>
      </c>
      <c r="BL366" s="71" t="str">
        <f ca="1">INDEX({"","_","-","="},IF(OR($D366 &gt;= BM$6, $E366 &lt; BL$6), 0, 1)+IF(OR($F366 &gt;= BM$6, $G366 &lt; BL$6), 0, 2)+1)</f>
        <v/>
      </c>
      <c r="BM366" s="71" t="str">
        <f ca="1">INDEX({"","_","-","="},IF(OR($D366 &gt;= BN$6, $E366 &lt; BM$6), 0, 1)+IF(OR($F366 &gt;= BN$6, $G366 &lt; BM$6), 0, 2)+1)</f>
        <v/>
      </c>
      <c r="BN366" s="71" t="str">
        <f ca="1">INDEX({"","_","-","="},IF(OR($D366 &gt;= BO$6, $E366 &lt; BN$6), 0, 1)+IF(OR($F366 &gt;= BO$6, $G366 &lt; BN$6), 0, 2)+1)</f>
        <v/>
      </c>
      <c r="BO366" s="71" t="str">
        <f ca="1">INDEX({"","_","-","="},IF(OR($D366 &gt;= BP$6, $E366 &lt; BO$6), 0, 1)+IF(OR($F366 &gt;= BP$6, $G366 &lt; BO$6), 0, 2)+1)</f>
        <v/>
      </c>
      <c r="BP366" s="71" t="str">
        <f ca="1">INDEX({"","_","-","="},IF(OR($D366 &gt;= BQ$6, $E366 &lt; BP$6), 0, 1)+IF(OR($F366 &gt;= BQ$6, $G366 &lt; BP$6), 0, 2)+1)</f>
        <v/>
      </c>
      <c r="BQ366" s="71" t="str">
        <f ca="1">INDEX({"","_","-","="},IF(OR($D366 &gt;= BR$6, $E366 &lt; BQ$6), 0, 1)+IF(OR($F366 &gt;= BR$6, $G366 &lt; BQ$6), 0, 2)+1)</f>
        <v/>
      </c>
      <c r="BR366" s="71" t="str">
        <f ca="1">INDEX({"","_","-","="},IF(OR($D366 &gt;= BS$6, $E366 &lt; BR$6), 0, 1)+IF(OR($F366 &gt;= BS$6, $G366 &lt; BR$6), 0, 2)+1)</f>
        <v/>
      </c>
      <c r="BS366" s="71" t="str">
        <f ca="1">INDEX({"","_","-","="},IF(OR($D366 &gt;= BT$6, $E366 &lt; BS$6), 0, 1)+IF(OR($F366 &gt;= BT$6, $G366 &lt; BS$6), 0, 2)+1)</f>
        <v/>
      </c>
      <c r="BT366" s="71" t="str">
        <f ca="1">INDEX({"","_","-","="},IF(OR($D366 &gt;= BU$6, $E366 &lt; BT$6), 0, 1)+IF(OR($F366 &gt;= BU$6, $G366 &lt; BT$6), 0, 2)+1)</f>
        <v/>
      </c>
      <c r="BU366" s="71" t="str">
        <f ca="1">INDEX({"","_","-","="},IF(OR($D366 &gt;= BV$6, $E366 &lt; BU$6), 0, 1)+IF(OR($F366 &gt;= BV$6, $G366 &lt; BU$6), 0, 2)+1)</f>
        <v/>
      </c>
      <c r="BV366" s="71" t="str">
        <f ca="1">INDEX({"","_","-","="},IF(OR($D366 &gt;= BW$6, $E366 &lt; BV$6), 0, 1)+IF(OR($F366 &gt;= BW$6, $G366 &lt; BV$6), 0, 2)+1)</f>
        <v/>
      </c>
      <c r="BW366" s="71" t="str">
        <f ca="1">INDEX({"","_","-","="},IF(OR($D366 &gt;= BX$6, $E366 &lt; BW$6), 0, 1)+IF(OR($F366 &gt;= BX$6, $G366 &lt; BW$6), 0, 2)+1)</f>
        <v/>
      </c>
      <c r="BX366" s="71" t="str">
        <f ca="1">INDEX({"","_","-","="},IF(OR($D366 &gt;= BY$6, $E366 &lt; BX$6), 0, 1)+IF(OR($F366 &gt;= BY$6, $G366 &lt; BX$6), 0, 2)+1)</f>
        <v/>
      </c>
      <c r="BY366" s="71" t="str">
        <f ca="1">INDEX({"","_","-","="},IF(OR($D366 &gt;= BZ$6, $E366 &lt; BY$6), 0, 1)+IF(OR($F366 &gt;= BZ$6, $G366 &lt; BY$6), 0, 2)+1)</f>
        <v/>
      </c>
      <c r="BZ366" s="71" t="str">
        <f ca="1">INDEX({"","_","-","="},IF(OR($D366 &gt;= CA$6, $E366 &lt; BZ$6), 0, 1)+IF(OR($F366 &gt;= CA$6, $G366 &lt; BZ$6), 0, 2)+1)</f>
        <v/>
      </c>
      <c r="CA366" s="71" t="str">
        <f ca="1">INDEX({"","_","-","="},IF(OR($D366 &gt;= CB$6, $E366 &lt; CA$6), 0, 1)+IF(OR($F366 &gt;= CB$6, $G366 &lt; CA$6), 0, 2)+1)</f>
        <v/>
      </c>
      <c r="CB366" s="71" t="str">
        <f ca="1">INDEX({"","_","-","="},IF(OR($D366 &gt;= CC$6, $E366 &lt; CB$6), 0, 1)+IF(OR($F366 &gt;= CC$6, $G366 &lt; CB$6), 0, 2)+1)</f>
        <v/>
      </c>
      <c r="CC366" s="71" t="str">
        <f ca="1">INDEX({"","_","-","="},IF(OR($D366 &gt;= CD$6, $E366 &lt; CC$6), 0, 1)+IF(OR($F366 &gt;= CD$6, $G366 &lt; CC$6), 0, 2)+1)</f>
        <v/>
      </c>
      <c r="CD366" s="71" t="str">
        <f ca="1">INDEX({"","_","-","="},IF(OR($D366 &gt;= CE$6, $E366 &lt; CD$6), 0, 1)+IF(OR($F366 &gt;= CE$6, $G366 &lt; CD$6), 0, 2)+1)</f>
        <v/>
      </c>
    </row>
    <row r="367" spans="1:82">
      <c r="A367" s="8" t="str">
        <f ca="1">IF('临-进度'!N362,'临-进度'!$A362,"")</f>
        <v/>
      </c>
      <c r="B367" s="8" t="str">
        <f ca="1">IF('临-进度'!N362,'临-进度'!$B362,"")</f>
        <v/>
      </c>
      <c r="C367" s="8" t="str">
        <f ca="1">IF('临-进度'!N362,'临-进度'!$F362,"")</f>
        <v/>
      </c>
      <c r="D367" s="42" t="str">
        <f ca="1">IF('临-进度'!$N362,'临-进度'!$J362,"")</f>
        <v/>
      </c>
      <c r="E367" s="42" t="str">
        <f ca="1">IF('临-进度'!$N362,'临-进度'!$AF362,"")</f>
        <v/>
      </c>
      <c r="F367" s="42" t="str">
        <f ca="1">IF('临-进度'!$N362,'临-进度'!$K362,"")</f>
        <v/>
      </c>
      <c r="G367" s="76" t="str">
        <f ca="1">IF('临-进度'!$N362,'临-进度'!$AG362,"")</f>
        <v/>
      </c>
      <c r="H367" s="71" t="str">
        <f ca="1">INDEX({"","_","-","="},IF(OR($D367 &gt;= I$6, $E367 &lt; H$6), 0, 1)+IF(OR($F367 &gt;= I$6, $G367 &lt; H$6), 0, 2)+1)</f>
        <v/>
      </c>
      <c r="I367" s="71" t="str">
        <f ca="1">INDEX({"","_","-","="},IF(OR($D367 &gt;= J$6, $E367 &lt; I$6), 0, 1)+IF(OR($F367 &gt;= J$6, $G367 &lt; I$6), 0, 2)+1)</f>
        <v/>
      </c>
      <c r="J367" s="71" t="str">
        <f ca="1">INDEX({"","_","-","="},IF(OR($D367 &gt;= K$6, $E367 &lt; J$6), 0, 1)+IF(OR($F367 &gt;= K$6, $G367 &lt; J$6), 0, 2)+1)</f>
        <v/>
      </c>
      <c r="K367" s="71" t="str">
        <f ca="1">INDEX({"","_","-","="},IF(OR($D367 &gt;= L$6, $E367 &lt; K$6), 0, 1)+IF(OR($F367 &gt;= L$6, $G367 &lt; K$6), 0, 2)+1)</f>
        <v/>
      </c>
      <c r="L367" s="71" t="str">
        <f ca="1">INDEX({"","_","-","="},IF(OR($D367 &gt;= M$6, $E367 &lt; L$6), 0, 1)+IF(OR($F367 &gt;= M$6, $G367 &lt; L$6), 0, 2)+1)</f>
        <v/>
      </c>
      <c r="M367" s="71" t="str">
        <f ca="1">INDEX({"","_","-","="},IF(OR($D367 &gt;= N$6, $E367 &lt; M$6), 0, 1)+IF(OR($F367 &gt;= N$6, $G367 &lt; M$6), 0, 2)+1)</f>
        <v/>
      </c>
      <c r="N367" s="71" t="str">
        <f ca="1">INDEX({"","_","-","="},IF(OR($D367 &gt;= O$6, $E367 &lt; N$6), 0, 1)+IF(OR($F367 &gt;= O$6, $G367 &lt; N$6), 0, 2)+1)</f>
        <v/>
      </c>
      <c r="O367" s="71" t="str">
        <f ca="1">INDEX({"","_","-","="},IF(OR($D367 &gt;= P$6, $E367 &lt; O$6), 0, 1)+IF(OR($F367 &gt;= P$6, $G367 &lt; O$6), 0, 2)+1)</f>
        <v/>
      </c>
      <c r="P367" s="71" t="str">
        <f ca="1">INDEX({"","_","-","="},IF(OR($D367 &gt;= Q$6, $E367 &lt; P$6), 0, 1)+IF(OR($F367 &gt;= Q$6, $G367 &lt; P$6), 0, 2)+1)</f>
        <v/>
      </c>
      <c r="Q367" s="71" t="str">
        <f ca="1">INDEX({"","_","-","="},IF(OR($D367 &gt;= R$6, $E367 &lt; Q$6), 0, 1)+IF(OR($F367 &gt;= R$6, $G367 &lt; Q$6), 0, 2)+1)</f>
        <v/>
      </c>
      <c r="R367" s="71" t="str">
        <f ca="1">INDEX({"","_","-","="},IF(OR($D367 &gt;= S$6, $E367 &lt; R$6), 0, 1)+IF(OR($F367 &gt;= S$6, $G367 &lt; R$6), 0, 2)+1)</f>
        <v/>
      </c>
      <c r="S367" s="71" t="str">
        <f ca="1">INDEX({"","_","-","="},IF(OR($D367 &gt;= T$6, $E367 &lt; S$6), 0, 1)+IF(OR($F367 &gt;= T$6, $G367 &lt; S$6), 0, 2)+1)</f>
        <v/>
      </c>
      <c r="T367" s="71" t="str">
        <f ca="1">INDEX({"","_","-","="},IF(OR($D367 &gt;= U$6, $E367 &lt; T$6), 0, 1)+IF(OR($F367 &gt;= U$6, $G367 &lt; T$6), 0, 2)+1)</f>
        <v/>
      </c>
      <c r="U367" s="71" t="str">
        <f ca="1">INDEX({"","_","-","="},IF(OR($D367 &gt;= V$6, $E367 &lt; U$6), 0, 1)+IF(OR($F367 &gt;= V$6, $G367 &lt; U$6), 0, 2)+1)</f>
        <v/>
      </c>
      <c r="V367" s="71" t="str">
        <f ca="1">INDEX({"","_","-","="},IF(OR($D367 &gt;= W$6, $E367 &lt; V$6), 0, 1)+IF(OR($F367 &gt;= W$6, $G367 &lt; V$6), 0, 2)+1)</f>
        <v/>
      </c>
      <c r="W367" s="71" t="str">
        <f ca="1">INDEX({"","_","-","="},IF(OR($D367 &gt;= X$6, $E367 &lt; W$6), 0, 1)+IF(OR($F367 &gt;= X$6, $G367 &lt; W$6), 0, 2)+1)</f>
        <v/>
      </c>
      <c r="X367" s="71" t="str">
        <f ca="1">INDEX({"","_","-","="},IF(OR($D367 &gt;= Y$6, $E367 &lt; X$6), 0, 1)+IF(OR($F367 &gt;= Y$6, $G367 &lt; X$6), 0, 2)+1)</f>
        <v/>
      </c>
      <c r="Y367" s="71" t="str">
        <f ca="1">INDEX({"","_","-","="},IF(OR($D367 &gt;= Z$6, $E367 &lt; Y$6), 0, 1)+IF(OR($F367 &gt;= Z$6, $G367 &lt; Y$6), 0, 2)+1)</f>
        <v/>
      </c>
      <c r="Z367" s="71" t="str">
        <f ca="1">INDEX({"","_","-","="},IF(OR($D367 &gt;= AA$6, $E367 &lt; Z$6), 0, 1)+IF(OR($F367 &gt;= AA$6, $G367 &lt; Z$6), 0, 2)+1)</f>
        <v/>
      </c>
      <c r="AA367" s="71" t="str">
        <f ca="1">INDEX({"","_","-","="},IF(OR($D367 &gt;= AB$6, $E367 &lt; AA$6), 0, 1)+IF(OR($F367 &gt;= AB$6, $G367 &lt; AA$6), 0, 2)+1)</f>
        <v/>
      </c>
      <c r="AB367" s="71" t="str">
        <f ca="1">INDEX({"","_","-","="},IF(OR($D367 &gt;= AC$6, $E367 &lt; AB$6), 0, 1)+IF(OR($F367 &gt;= AC$6, $G367 &lt; AB$6), 0, 2)+1)</f>
        <v/>
      </c>
      <c r="AC367" s="71" t="str">
        <f ca="1">INDEX({"","_","-","="},IF(OR($D367 &gt;= AD$6, $E367 &lt; AC$6), 0, 1)+IF(OR($F367 &gt;= AD$6, $G367 &lt; AC$6), 0, 2)+1)</f>
        <v/>
      </c>
      <c r="AD367" s="71" t="str">
        <f ca="1">INDEX({"","_","-","="},IF(OR($D367 &gt;= AE$6, $E367 &lt; AD$6), 0, 1)+IF(OR($F367 &gt;= AE$6, $G367 &lt; AD$6), 0, 2)+1)</f>
        <v/>
      </c>
      <c r="AE367" s="71" t="str">
        <f ca="1">INDEX({"","_","-","="},IF(OR($D367 &gt;= AF$6, $E367 &lt; AE$6), 0, 1)+IF(OR($F367 &gt;= AF$6, $G367 &lt; AE$6), 0, 2)+1)</f>
        <v/>
      </c>
      <c r="AF367" s="71" t="str">
        <f ca="1">INDEX({"","_","-","="},IF(OR($D367 &gt;= AG$6, $E367 &lt; AF$6), 0, 1)+IF(OR($F367 &gt;= AG$6, $G367 &lt; AF$6), 0, 2)+1)</f>
        <v/>
      </c>
      <c r="AG367" s="71" t="str">
        <f ca="1">INDEX({"","_","-","="},IF(OR($D367 &gt;= AH$6, $E367 &lt; AG$6), 0, 1)+IF(OR($F367 &gt;= AH$6, $G367 &lt; AG$6), 0, 2)+1)</f>
        <v/>
      </c>
      <c r="AH367" s="71" t="str">
        <f ca="1">INDEX({"","_","-","="},IF(OR($D367 &gt;= AI$6, $E367 &lt; AH$6), 0, 1)+IF(OR($F367 &gt;= AI$6, $G367 &lt; AH$6), 0, 2)+1)</f>
        <v/>
      </c>
      <c r="AI367" s="71" t="str">
        <f ca="1">INDEX({"","_","-","="},IF(OR($D367 &gt;= AJ$6, $E367 &lt; AI$6), 0, 1)+IF(OR($F367 &gt;= AJ$6, $G367 &lt; AI$6), 0, 2)+1)</f>
        <v/>
      </c>
      <c r="AJ367" s="71" t="str">
        <f ca="1">INDEX({"","_","-","="},IF(OR($D367 &gt;= AK$6, $E367 &lt; AJ$6), 0, 1)+IF(OR($F367 &gt;= AK$6, $G367 &lt; AJ$6), 0, 2)+1)</f>
        <v/>
      </c>
      <c r="AK367" s="71" t="str">
        <f ca="1">INDEX({"","_","-","="},IF(OR($D367 &gt;= AL$6, $E367 &lt; AK$6), 0, 1)+IF(OR($F367 &gt;= AL$6, $G367 &lt; AK$6), 0, 2)+1)</f>
        <v/>
      </c>
      <c r="AL367" s="71" t="str">
        <f ca="1">INDEX({"","_","-","="},IF(OR($D367 &gt;= AM$6, $E367 &lt; AL$6), 0, 1)+IF(OR($F367 &gt;= AM$6, $G367 &lt; AL$6), 0, 2)+1)</f>
        <v/>
      </c>
      <c r="AM367" s="71" t="str">
        <f ca="1">INDEX({"","_","-","="},IF(OR($D367 &gt;= AN$6, $E367 &lt; AM$6), 0, 1)+IF(OR($F367 &gt;= AN$6, $G367 &lt; AM$6), 0, 2)+1)</f>
        <v/>
      </c>
      <c r="AN367" s="71" t="str">
        <f ca="1">INDEX({"","_","-","="},IF(OR($D367 &gt;= AO$6, $E367 &lt; AN$6), 0, 1)+IF(OR($F367 &gt;= AO$6, $G367 &lt; AN$6), 0, 2)+1)</f>
        <v/>
      </c>
      <c r="AO367" s="71" t="str">
        <f ca="1">INDEX({"","_","-","="},IF(OR($D367 &gt;= AP$6, $E367 &lt; AO$6), 0, 1)+IF(OR($F367 &gt;= AP$6, $G367 &lt; AO$6), 0, 2)+1)</f>
        <v/>
      </c>
      <c r="AP367" s="71" t="str">
        <f ca="1">INDEX({"","_","-","="},IF(OR($D367 &gt;= AQ$6, $E367 &lt; AP$6), 0, 1)+IF(OR($F367 &gt;= AQ$6, $G367 &lt; AP$6), 0, 2)+1)</f>
        <v/>
      </c>
      <c r="AQ367" s="71" t="str">
        <f ca="1">INDEX({"","_","-","="},IF(OR($D367 &gt;= AR$6, $E367 &lt; AQ$6), 0, 1)+IF(OR($F367 &gt;= AR$6, $G367 &lt; AQ$6), 0, 2)+1)</f>
        <v/>
      </c>
      <c r="AR367" s="71" t="str">
        <f ca="1">INDEX({"","_","-","="},IF(OR($D367 &gt;= AS$6, $E367 &lt; AR$6), 0, 1)+IF(OR($F367 &gt;= AS$6, $G367 &lt; AR$6), 0, 2)+1)</f>
        <v/>
      </c>
      <c r="AS367" s="71" t="str">
        <f ca="1">INDEX({"","_","-","="},IF(OR($D367 &gt;= AT$6, $E367 &lt; AS$6), 0, 1)+IF(OR($F367 &gt;= AT$6, $G367 &lt; AS$6), 0, 2)+1)</f>
        <v/>
      </c>
      <c r="AT367" s="71" t="str">
        <f ca="1">INDEX({"","_","-","="},IF(OR($D367 &gt;= AU$6, $E367 &lt; AT$6), 0, 1)+IF(OR($F367 &gt;= AU$6, $G367 &lt; AT$6), 0, 2)+1)</f>
        <v/>
      </c>
      <c r="AU367" s="71" t="str">
        <f ca="1">INDEX({"","_","-","="},IF(OR($D367 &gt;= AV$6, $E367 &lt; AU$6), 0, 1)+IF(OR($F367 &gt;= AV$6, $G367 &lt; AU$6), 0, 2)+1)</f>
        <v/>
      </c>
      <c r="AV367" s="71" t="str">
        <f ca="1">INDEX({"","_","-","="},IF(OR($D367 &gt;= AW$6, $E367 &lt; AV$6), 0, 1)+IF(OR($F367 &gt;= AW$6, $G367 &lt; AV$6), 0, 2)+1)</f>
        <v/>
      </c>
      <c r="AW367" s="71" t="str">
        <f ca="1">INDEX({"","_","-","="},IF(OR($D367 &gt;= AX$6, $E367 &lt; AW$6), 0, 1)+IF(OR($F367 &gt;= AX$6, $G367 &lt; AW$6), 0, 2)+1)</f>
        <v/>
      </c>
      <c r="AX367" s="71" t="str">
        <f ca="1">INDEX({"","_","-","="},IF(OR($D367 &gt;= AY$6, $E367 &lt; AX$6), 0, 1)+IF(OR($F367 &gt;= AY$6, $G367 &lt; AX$6), 0, 2)+1)</f>
        <v/>
      </c>
      <c r="AY367" s="71" t="str">
        <f ca="1">INDEX({"","_","-","="},IF(OR($D367 &gt;= AZ$6, $E367 &lt; AY$6), 0, 1)+IF(OR($F367 &gt;= AZ$6, $G367 &lt; AY$6), 0, 2)+1)</f>
        <v/>
      </c>
      <c r="AZ367" s="71" t="str">
        <f ca="1">INDEX({"","_","-","="},IF(OR($D367 &gt;= BA$6, $E367 &lt; AZ$6), 0, 1)+IF(OR($F367 &gt;= BA$6, $G367 &lt; AZ$6), 0, 2)+1)</f>
        <v/>
      </c>
      <c r="BA367" s="71" t="str">
        <f ca="1">INDEX({"","_","-","="},IF(OR($D367 &gt;= BB$6, $E367 &lt; BA$6), 0, 1)+IF(OR($F367 &gt;= BB$6, $G367 &lt; BA$6), 0, 2)+1)</f>
        <v/>
      </c>
      <c r="BB367" s="71" t="str">
        <f ca="1">INDEX({"","_","-","="},IF(OR($D367 &gt;= BC$6, $E367 &lt; BB$6), 0, 1)+IF(OR($F367 &gt;= BC$6, $G367 &lt; BB$6), 0, 2)+1)</f>
        <v/>
      </c>
      <c r="BC367" s="71" t="str">
        <f ca="1">INDEX({"","_","-","="},IF(OR($D367 &gt;= BD$6, $E367 &lt; BC$6), 0, 1)+IF(OR($F367 &gt;= BD$6, $G367 &lt; BC$6), 0, 2)+1)</f>
        <v/>
      </c>
      <c r="BD367" s="71" t="str">
        <f ca="1">INDEX({"","_","-","="},IF(OR($D367 &gt;= BE$6, $E367 &lt; BD$6), 0, 1)+IF(OR($F367 &gt;= BE$6, $G367 &lt; BD$6), 0, 2)+1)</f>
        <v/>
      </c>
      <c r="BE367" s="71" t="str">
        <f ca="1">INDEX({"","_","-","="},IF(OR($D367 &gt;= BF$6, $E367 &lt; BE$6), 0, 1)+IF(OR($F367 &gt;= BF$6, $G367 &lt; BE$6), 0, 2)+1)</f>
        <v/>
      </c>
      <c r="BF367" s="71" t="str">
        <f ca="1">INDEX({"","_","-","="},IF(OR($D367 &gt;= BG$6, $E367 &lt; BF$6), 0, 1)+IF(OR($F367 &gt;= BG$6, $G367 &lt; BF$6), 0, 2)+1)</f>
        <v/>
      </c>
      <c r="BG367" s="71" t="str">
        <f ca="1">INDEX({"","_","-","="},IF(OR($D367 &gt;= BH$6, $E367 &lt; BG$6), 0, 1)+IF(OR($F367 &gt;= BH$6, $G367 &lt; BG$6), 0, 2)+1)</f>
        <v/>
      </c>
      <c r="BH367" s="71" t="str">
        <f ca="1">INDEX({"","_","-","="},IF(OR($D367 &gt;= BI$6, $E367 &lt; BH$6), 0, 1)+IF(OR($F367 &gt;= BI$6, $G367 &lt; BH$6), 0, 2)+1)</f>
        <v/>
      </c>
      <c r="BI367" s="71" t="str">
        <f ca="1">INDEX({"","_","-","="},IF(OR($D367 &gt;= BJ$6, $E367 &lt; BI$6), 0, 1)+IF(OR($F367 &gt;= BJ$6, $G367 &lt; BI$6), 0, 2)+1)</f>
        <v/>
      </c>
      <c r="BJ367" s="71" t="str">
        <f ca="1">INDEX({"","_","-","="},IF(OR($D367 &gt;= BK$6, $E367 &lt; BJ$6), 0, 1)+IF(OR($F367 &gt;= BK$6, $G367 &lt; BJ$6), 0, 2)+1)</f>
        <v/>
      </c>
      <c r="BK367" s="71" t="str">
        <f ca="1">INDEX({"","_","-","="},IF(OR($D367 &gt;= BL$6, $E367 &lt; BK$6), 0, 1)+IF(OR($F367 &gt;= BL$6, $G367 &lt; BK$6), 0, 2)+1)</f>
        <v/>
      </c>
      <c r="BL367" s="71" t="str">
        <f ca="1">INDEX({"","_","-","="},IF(OR($D367 &gt;= BM$6, $E367 &lt; BL$6), 0, 1)+IF(OR($F367 &gt;= BM$6, $G367 &lt; BL$6), 0, 2)+1)</f>
        <v/>
      </c>
      <c r="BM367" s="71" t="str">
        <f ca="1">INDEX({"","_","-","="},IF(OR($D367 &gt;= BN$6, $E367 &lt; BM$6), 0, 1)+IF(OR($F367 &gt;= BN$6, $G367 &lt; BM$6), 0, 2)+1)</f>
        <v/>
      </c>
      <c r="BN367" s="71" t="str">
        <f ca="1">INDEX({"","_","-","="},IF(OR($D367 &gt;= BO$6, $E367 &lt; BN$6), 0, 1)+IF(OR($F367 &gt;= BO$6, $G367 &lt; BN$6), 0, 2)+1)</f>
        <v/>
      </c>
      <c r="BO367" s="71" t="str">
        <f ca="1">INDEX({"","_","-","="},IF(OR($D367 &gt;= BP$6, $E367 &lt; BO$6), 0, 1)+IF(OR($F367 &gt;= BP$6, $G367 &lt; BO$6), 0, 2)+1)</f>
        <v/>
      </c>
      <c r="BP367" s="71" t="str">
        <f ca="1">INDEX({"","_","-","="},IF(OR($D367 &gt;= BQ$6, $E367 &lt; BP$6), 0, 1)+IF(OR($F367 &gt;= BQ$6, $G367 &lt; BP$6), 0, 2)+1)</f>
        <v/>
      </c>
      <c r="BQ367" s="71" t="str">
        <f ca="1">INDEX({"","_","-","="},IF(OR($D367 &gt;= BR$6, $E367 &lt; BQ$6), 0, 1)+IF(OR($F367 &gt;= BR$6, $G367 &lt; BQ$6), 0, 2)+1)</f>
        <v/>
      </c>
      <c r="BR367" s="71" t="str">
        <f ca="1">INDEX({"","_","-","="},IF(OR($D367 &gt;= BS$6, $E367 &lt; BR$6), 0, 1)+IF(OR($F367 &gt;= BS$6, $G367 &lt; BR$6), 0, 2)+1)</f>
        <v/>
      </c>
      <c r="BS367" s="71" t="str">
        <f ca="1">INDEX({"","_","-","="},IF(OR($D367 &gt;= BT$6, $E367 &lt; BS$6), 0, 1)+IF(OR($F367 &gt;= BT$6, $G367 &lt; BS$6), 0, 2)+1)</f>
        <v/>
      </c>
      <c r="BT367" s="71" t="str">
        <f ca="1">INDEX({"","_","-","="},IF(OR($D367 &gt;= BU$6, $E367 &lt; BT$6), 0, 1)+IF(OR($F367 &gt;= BU$6, $G367 &lt; BT$6), 0, 2)+1)</f>
        <v/>
      </c>
      <c r="BU367" s="71" t="str">
        <f ca="1">INDEX({"","_","-","="},IF(OR($D367 &gt;= BV$6, $E367 &lt; BU$6), 0, 1)+IF(OR($F367 &gt;= BV$6, $G367 &lt; BU$6), 0, 2)+1)</f>
        <v/>
      </c>
      <c r="BV367" s="71" t="str">
        <f ca="1">INDEX({"","_","-","="},IF(OR($D367 &gt;= BW$6, $E367 &lt; BV$6), 0, 1)+IF(OR($F367 &gt;= BW$6, $G367 &lt; BV$6), 0, 2)+1)</f>
        <v/>
      </c>
      <c r="BW367" s="71" t="str">
        <f ca="1">INDEX({"","_","-","="},IF(OR($D367 &gt;= BX$6, $E367 &lt; BW$6), 0, 1)+IF(OR($F367 &gt;= BX$6, $G367 &lt; BW$6), 0, 2)+1)</f>
        <v/>
      </c>
      <c r="BX367" s="71" t="str">
        <f ca="1">INDEX({"","_","-","="},IF(OR($D367 &gt;= BY$6, $E367 &lt; BX$6), 0, 1)+IF(OR($F367 &gt;= BY$6, $G367 &lt; BX$6), 0, 2)+1)</f>
        <v/>
      </c>
      <c r="BY367" s="71" t="str">
        <f ca="1">INDEX({"","_","-","="},IF(OR($D367 &gt;= BZ$6, $E367 &lt; BY$6), 0, 1)+IF(OR($F367 &gt;= BZ$6, $G367 &lt; BY$6), 0, 2)+1)</f>
        <v/>
      </c>
      <c r="BZ367" s="71" t="str">
        <f ca="1">INDEX({"","_","-","="},IF(OR($D367 &gt;= CA$6, $E367 &lt; BZ$6), 0, 1)+IF(OR($F367 &gt;= CA$6, $G367 &lt; BZ$6), 0, 2)+1)</f>
        <v/>
      </c>
      <c r="CA367" s="71" t="str">
        <f ca="1">INDEX({"","_","-","="},IF(OR($D367 &gt;= CB$6, $E367 &lt; CA$6), 0, 1)+IF(OR($F367 &gt;= CB$6, $G367 &lt; CA$6), 0, 2)+1)</f>
        <v/>
      </c>
      <c r="CB367" s="71" t="str">
        <f ca="1">INDEX({"","_","-","="},IF(OR($D367 &gt;= CC$6, $E367 &lt; CB$6), 0, 1)+IF(OR($F367 &gt;= CC$6, $G367 &lt; CB$6), 0, 2)+1)</f>
        <v/>
      </c>
      <c r="CC367" s="71" t="str">
        <f ca="1">INDEX({"","_","-","="},IF(OR($D367 &gt;= CD$6, $E367 &lt; CC$6), 0, 1)+IF(OR($F367 &gt;= CD$6, $G367 &lt; CC$6), 0, 2)+1)</f>
        <v/>
      </c>
      <c r="CD367" s="71" t="str">
        <f ca="1">INDEX({"","_","-","="},IF(OR($D367 &gt;= CE$6, $E367 &lt; CD$6), 0, 1)+IF(OR($F367 &gt;= CE$6, $G367 &lt; CD$6), 0, 2)+1)</f>
        <v/>
      </c>
    </row>
    <row r="368" spans="1:82">
      <c r="A368" s="8" t="str">
        <f ca="1">IF('临-进度'!N363,'临-进度'!$A363,"")</f>
        <v/>
      </c>
      <c r="B368" s="8" t="str">
        <f ca="1">IF('临-进度'!N363,'临-进度'!$B363,"")</f>
        <v/>
      </c>
      <c r="C368" s="8" t="str">
        <f ca="1">IF('临-进度'!N363,'临-进度'!$F363,"")</f>
        <v/>
      </c>
      <c r="D368" s="42" t="str">
        <f ca="1">IF('临-进度'!$N363,'临-进度'!$J363,"")</f>
        <v/>
      </c>
      <c r="E368" s="42" t="str">
        <f ca="1">IF('临-进度'!$N363,'临-进度'!$AF363,"")</f>
        <v/>
      </c>
      <c r="F368" s="42" t="str">
        <f ca="1">IF('临-进度'!$N363,'临-进度'!$K363,"")</f>
        <v/>
      </c>
      <c r="G368" s="76" t="str">
        <f ca="1">IF('临-进度'!$N363,'临-进度'!$AG363,"")</f>
        <v/>
      </c>
      <c r="H368" s="71" t="str">
        <f ca="1">INDEX({"","_","-","="},IF(OR($D368 &gt;= I$6, $E368 &lt; H$6), 0, 1)+IF(OR($F368 &gt;= I$6, $G368 &lt; H$6), 0, 2)+1)</f>
        <v/>
      </c>
      <c r="I368" s="71" t="str">
        <f ca="1">INDEX({"","_","-","="},IF(OR($D368 &gt;= J$6, $E368 &lt; I$6), 0, 1)+IF(OR($F368 &gt;= J$6, $G368 &lt; I$6), 0, 2)+1)</f>
        <v/>
      </c>
      <c r="J368" s="71" t="str">
        <f ca="1">INDEX({"","_","-","="},IF(OR($D368 &gt;= K$6, $E368 &lt; J$6), 0, 1)+IF(OR($F368 &gt;= K$6, $G368 &lt; J$6), 0, 2)+1)</f>
        <v/>
      </c>
      <c r="K368" s="71" t="str">
        <f ca="1">INDEX({"","_","-","="},IF(OR($D368 &gt;= L$6, $E368 &lt; K$6), 0, 1)+IF(OR($F368 &gt;= L$6, $G368 &lt; K$6), 0, 2)+1)</f>
        <v/>
      </c>
      <c r="L368" s="71" t="str">
        <f ca="1">INDEX({"","_","-","="},IF(OR($D368 &gt;= M$6, $E368 &lt; L$6), 0, 1)+IF(OR($F368 &gt;= M$6, $G368 &lt; L$6), 0, 2)+1)</f>
        <v/>
      </c>
      <c r="M368" s="71" t="str">
        <f ca="1">INDEX({"","_","-","="},IF(OR($D368 &gt;= N$6, $E368 &lt; M$6), 0, 1)+IF(OR($F368 &gt;= N$6, $G368 &lt; M$6), 0, 2)+1)</f>
        <v/>
      </c>
      <c r="N368" s="71" t="str">
        <f ca="1">INDEX({"","_","-","="},IF(OR($D368 &gt;= O$6, $E368 &lt; N$6), 0, 1)+IF(OR($F368 &gt;= O$6, $G368 &lt; N$6), 0, 2)+1)</f>
        <v/>
      </c>
      <c r="O368" s="71" t="str">
        <f ca="1">INDEX({"","_","-","="},IF(OR($D368 &gt;= P$6, $E368 &lt; O$6), 0, 1)+IF(OR($F368 &gt;= P$6, $G368 &lt; O$6), 0, 2)+1)</f>
        <v/>
      </c>
      <c r="P368" s="71" t="str">
        <f ca="1">INDEX({"","_","-","="},IF(OR($D368 &gt;= Q$6, $E368 &lt; P$6), 0, 1)+IF(OR($F368 &gt;= Q$6, $G368 &lt; P$6), 0, 2)+1)</f>
        <v/>
      </c>
      <c r="Q368" s="71" t="str">
        <f ca="1">INDEX({"","_","-","="},IF(OR($D368 &gt;= R$6, $E368 &lt; Q$6), 0, 1)+IF(OR($F368 &gt;= R$6, $G368 &lt; Q$6), 0, 2)+1)</f>
        <v/>
      </c>
      <c r="R368" s="71" t="str">
        <f ca="1">INDEX({"","_","-","="},IF(OR($D368 &gt;= S$6, $E368 &lt; R$6), 0, 1)+IF(OR($F368 &gt;= S$6, $G368 &lt; R$6), 0, 2)+1)</f>
        <v/>
      </c>
      <c r="S368" s="71" t="str">
        <f ca="1">INDEX({"","_","-","="},IF(OR($D368 &gt;= T$6, $E368 &lt; S$6), 0, 1)+IF(OR($F368 &gt;= T$6, $G368 &lt; S$6), 0, 2)+1)</f>
        <v/>
      </c>
      <c r="T368" s="71" t="str">
        <f ca="1">INDEX({"","_","-","="},IF(OR($D368 &gt;= U$6, $E368 &lt; T$6), 0, 1)+IF(OR($F368 &gt;= U$6, $G368 &lt; T$6), 0, 2)+1)</f>
        <v/>
      </c>
      <c r="U368" s="71" t="str">
        <f ca="1">INDEX({"","_","-","="},IF(OR($D368 &gt;= V$6, $E368 &lt; U$6), 0, 1)+IF(OR($F368 &gt;= V$6, $G368 &lt; U$6), 0, 2)+1)</f>
        <v/>
      </c>
      <c r="V368" s="71" t="str">
        <f ca="1">INDEX({"","_","-","="},IF(OR($D368 &gt;= W$6, $E368 &lt; V$6), 0, 1)+IF(OR($F368 &gt;= W$6, $G368 &lt; V$6), 0, 2)+1)</f>
        <v/>
      </c>
      <c r="W368" s="71" t="str">
        <f ca="1">INDEX({"","_","-","="},IF(OR($D368 &gt;= X$6, $E368 &lt; W$6), 0, 1)+IF(OR($F368 &gt;= X$6, $G368 &lt; W$6), 0, 2)+1)</f>
        <v/>
      </c>
      <c r="X368" s="71" t="str">
        <f ca="1">INDEX({"","_","-","="},IF(OR($D368 &gt;= Y$6, $E368 &lt; X$6), 0, 1)+IF(OR($F368 &gt;= Y$6, $G368 &lt; X$6), 0, 2)+1)</f>
        <v/>
      </c>
      <c r="Y368" s="71" t="str">
        <f ca="1">INDEX({"","_","-","="},IF(OR($D368 &gt;= Z$6, $E368 &lt; Y$6), 0, 1)+IF(OR($F368 &gt;= Z$6, $G368 &lt; Y$6), 0, 2)+1)</f>
        <v/>
      </c>
      <c r="Z368" s="71" t="str">
        <f ca="1">INDEX({"","_","-","="},IF(OR($D368 &gt;= AA$6, $E368 &lt; Z$6), 0, 1)+IF(OR($F368 &gt;= AA$6, $G368 &lt; Z$6), 0, 2)+1)</f>
        <v/>
      </c>
      <c r="AA368" s="71" t="str">
        <f ca="1">INDEX({"","_","-","="},IF(OR($D368 &gt;= AB$6, $E368 &lt; AA$6), 0, 1)+IF(OR($F368 &gt;= AB$6, $G368 &lt; AA$6), 0, 2)+1)</f>
        <v/>
      </c>
      <c r="AB368" s="71" t="str">
        <f ca="1">INDEX({"","_","-","="},IF(OR($D368 &gt;= AC$6, $E368 &lt; AB$6), 0, 1)+IF(OR($F368 &gt;= AC$6, $G368 &lt; AB$6), 0, 2)+1)</f>
        <v/>
      </c>
      <c r="AC368" s="71" t="str">
        <f ca="1">INDEX({"","_","-","="},IF(OR($D368 &gt;= AD$6, $E368 &lt; AC$6), 0, 1)+IF(OR($F368 &gt;= AD$6, $G368 &lt; AC$6), 0, 2)+1)</f>
        <v/>
      </c>
      <c r="AD368" s="71" t="str">
        <f ca="1">INDEX({"","_","-","="},IF(OR($D368 &gt;= AE$6, $E368 &lt; AD$6), 0, 1)+IF(OR($F368 &gt;= AE$6, $G368 &lt; AD$6), 0, 2)+1)</f>
        <v/>
      </c>
      <c r="AE368" s="71" t="str">
        <f ca="1">INDEX({"","_","-","="},IF(OR($D368 &gt;= AF$6, $E368 &lt; AE$6), 0, 1)+IF(OR($F368 &gt;= AF$6, $G368 &lt; AE$6), 0, 2)+1)</f>
        <v/>
      </c>
      <c r="AF368" s="71" t="str">
        <f ca="1">INDEX({"","_","-","="},IF(OR($D368 &gt;= AG$6, $E368 &lt; AF$6), 0, 1)+IF(OR($F368 &gt;= AG$6, $G368 &lt; AF$6), 0, 2)+1)</f>
        <v/>
      </c>
      <c r="AG368" s="71" t="str">
        <f ca="1">INDEX({"","_","-","="},IF(OR($D368 &gt;= AH$6, $E368 &lt; AG$6), 0, 1)+IF(OR($F368 &gt;= AH$6, $G368 &lt; AG$6), 0, 2)+1)</f>
        <v/>
      </c>
      <c r="AH368" s="71" t="str">
        <f ca="1">INDEX({"","_","-","="},IF(OR($D368 &gt;= AI$6, $E368 &lt; AH$6), 0, 1)+IF(OR($F368 &gt;= AI$6, $G368 &lt; AH$6), 0, 2)+1)</f>
        <v/>
      </c>
      <c r="AI368" s="71" t="str">
        <f ca="1">INDEX({"","_","-","="},IF(OR($D368 &gt;= AJ$6, $E368 &lt; AI$6), 0, 1)+IF(OR($F368 &gt;= AJ$6, $G368 &lt; AI$6), 0, 2)+1)</f>
        <v/>
      </c>
      <c r="AJ368" s="71" t="str">
        <f ca="1">INDEX({"","_","-","="},IF(OR($D368 &gt;= AK$6, $E368 &lt; AJ$6), 0, 1)+IF(OR($F368 &gt;= AK$6, $G368 &lt; AJ$6), 0, 2)+1)</f>
        <v/>
      </c>
      <c r="AK368" s="71" t="str">
        <f ca="1">INDEX({"","_","-","="},IF(OR($D368 &gt;= AL$6, $E368 &lt; AK$6), 0, 1)+IF(OR($F368 &gt;= AL$6, $G368 &lt; AK$6), 0, 2)+1)</f>
        <v/>
      </c>
      <c r="AL368" s="71" t="str">
        <f ca="1">INDEX({"","_","-","="},IF(OR($D368 &gt;= AM$6, $E368 &lt; AL$6), 0, 1)+IF(OR($F368 &gt;= AM$6, $G368 &lt; AL$6), 0, 2)+1)</f>
        <v/>
      </c>
      <c r="AM368" s="71" t="str">
        <f ca="1">INDEX({"","_","-","="},IF(OR($D368 &gt;= AN$6, $E368 &lt; AM$6), 0, 1)+IF(OR($F368 &gt;= AN$6, $G368 &lt; AM$6), 0, 2)+1)</f>
        <v/>
      </c>
      <c r="AN368" s="71" t="str">
        <f ca="1">INDEX({"","_","-","="},IF(OR($D368 &gt;= AO$6, $E368 &lt; AN$6), 0, 1)+IF(OR($F368 &gt;= AO$6, $G368 &lt; AN$6), 0, 2)+1)</f>
        <v/>
      </c>
      <c r="AO368" s="71" t="str">
        <f ca="1">INDEX({"","_","-","="},IF(OR($D368 &gt;= AP$6, $E368 &lt; AO$6), 0, 1)+IF(OR($F368 &gt;= AP$6, $G368 &lt; AO$6), 0, 2)+1)</f>
        <v/>
      </c>
      <c r="AP368" s="71" t="str">
        <f ca="1">INDEX({"","_","-","="},IF(OR($D368 &gt;= AQ$6, $E368 &lt; AP$6), 0, 1)+IF(OR($F368 &gt;= AQ$6, $G368 &lt; AP$6), 0, 2)+1)</f>
        <v/>
      </c>
      <c r="AQ368" s="71" t="str">
        <f ca="1">INDEX({"","_","-","="},IF(OR($D368 &gt;= AR$6, $E368 &lt; AQ$6), 0, 1)+IF(OR($F368 &gt;= AR$6, $G368 &lt; AQ$6), 0, 2)+1)</f>
        <v/>
      </c>
      <c r="AR368" s="71" t="str">
        <f ca="1">INDEX({"","_","-","="},IF(OR($D368 &gt;= AS$6, $E368 &lt; AR$6), 0, 1)+IF(OR($F368 &gt;= AS$6, $G368 &lt; AR$6), 0, 2)+1)</f>
        <v/>
      </c>
      <c r="AS368" s="71" t="str">
        <f ca="1">INDEX({"","_","-","="},IF(OR($D368 &gt;= AT$6, $E368 &lt; AS$6), 0, 1)+IF(OR($F368 &gt;= AT$6, $G368 &lt; AS$6), 0, 2)+1)</f>
        <v/>
      </c>
      <c r="AT368" s="71" t="str">
        <f ca="1">INDEX({"","_","-","="},IF(OR($D368 &gt;= AU$6, $E368 &lt; AT$6), 0, 1)+IF(OR($F368 &gt;= AU$6, $G368 &lt; AT$6), 0, 2)+1)</f>
        <v/>
      </c>
      <c r="AU368" s="71" t="str">
        <f ca="1">INDEX({"","_","-","="},IF(OR($D368 &gt;= AV$6, $E368 &lt; AU$6), 0, 1)+IF(OR($F368 &gt;= AV$6, $G368 &lt; AU$6), 0, 2)+1)</f>
        <v/>
      </c>
      <c r="AV368" s="71" t="str">
        <f ca="1">INDEX({"","_","-","="},IF(OR($D368 &gt;= AW$6, $E368 &lt; AV$6), 0, 1)+IF(OR($F368 &gt;= AW$6, $G368 &lt; AV$6), 0, 2)+1)</f>
        <v/>
      </c>
      <c r="AW368" s="71" t="str">
        <f ca="1">INDEX({"","_","-","="},IF(OR($D368 &gt;= AX$6, $E368 &lt; AW$6), 0, 1)+IF(OR($F368 &gt;= AX$6, $G368 &lt; AW$6), 0, 2)+1)</f>
        <v/>
      </c>
      <c r="AX368" s="71" t="str">
        <f ca="1">INDEX({"","_","-","="},IF(OR($D368 &gt;= AY$6, $E368 &lt; AX$6), 0, 1)+IF(OR($F368 &gt;= AY$6, $G368 &lt; AX$6), 0, 2)+1)</f>
        <v/>
      </c>
      <c r="AY368" s="71" t="str">
        <f ca="1">INDEX({"","_","-","="},IF(OR($D368 &gt;= AZ$6, $E368 &lt; AY$6), 0, 1)+IF(OR($F368 &gt;= AZ$6, $G368 &lt; AY$6), 0, 2)+1)</f>
        <v/>
      </c>
      <c r="AZ368" s="71" t="str">
        <f ca="1">INDEX({"","_","-","="},IF(OR($D368 &gt;= BA$6, $E368 &lt; AZ$6), 0, 1)+IF(OR($F368 &gt;= BA$6, $G368 &lt; AZ$6), 0, 2)+1)</f>
        <v/>
      </c>
      <c r="BA368" s="71" t="str">
        <f ca="1">INDEX({"","_","-","="},IF(OR($D368 &gt;= BB$6, $E368 &lt; BA$6), 0, 1)+IF(OR($F368 &gt;= BB$6, $G368 &lt; BA$6), 0, 2)+1)</f>
        <v/>
      </c>
      <c r="BB368" s="71" t="str">
        <f ca="1">INDEX({"","_","-","="},IF(OR($D368 &gt;= BC$6, $E368 &lt; BB$6), 0, 1)+IF(OR($F368 &gt;= BC$6, $G368 &lt; BB$6), 0, 2)+1)</f>
        <v/>
      </c>
      <c r="BC368" s="71" t="str">
        <f ca="1">INDEX({"","_","-","="},IF(OR($D368 &gt;= BD$6, $E368 &lt; BC$6), 0, 1)+IF(OR($F368 &gt;= BD$6, $G368 &lt; BC$6), 0, 2)+1)</f>
        <v/>
      </c>
      <c r="BD368" s="71" t="str">
        <f ca="1">INDEX({"","_","-","="},IF(OR($D368 &gt;= BE$6, $E368 &lt; BD$6), 0, 1)+IF(OR($F368 &gt;= BE$6, $G368 &lt; BD$6), 0, 2)+1)</f>
        <v/>
      </c>
      <c r="BE368" s="71" t="str">
        <f ca="1">INDEX({"","_","-","="},IF(OR($D368 &gt;= BF$6, $E368 &lt; BE$6), 0, 1)+IF(OR($F368 &gt;= BF$6, $G368 &lt; BE$6), 0, 2)+1)</f>
        <v/>
      </c>
      <c r="BF368" s="71" t="str">
        <f ca="1">INDEX({"","_","-","="},IF(OR($D368 &gt;= BG$6, $E368 &lt; BF$6), 0, 1)+IF(OR($F368 &gt;= BG$6, $G368 &lt; BF$6), 0, 2)+1)</f>
        <v/>
      </c>
      <c r="BG368" s="71" t="str">
        <f ca="1">INDEX({"","_","-","="},IF(OR($D368 &gt;= BH$6, $E368 &lt; BG$6), 0, 1)+IF(OR($F368 &gt;= BH$6, $G368 &lt; BG$6), 0, 2)+1)</f>
        <v/>
      </c>
      <c r="BH368" s="71" t="str">
        <f ca="1">INDEX({"","_","-","="},IF(OR($D368 &gt;= BI$6, $E368 &lt; BH$6), 0, 1)+IF(OR($F368 &gt;= BI$6, $G368 &lt; BH$6), 0, 2)+1)</f>
        <v/>
      </c>
      <c r="BI368" s="71" t="str">
        <f ca="1">INDEX({"","_","-","="},IF(OR($D368 &gt;= BJ$6, $E368 &lt; BI$6), 0, 1)+IF(OR($F368 &gt;= BJ$6, $G368 &lt; BI$6), 0, 2)+1)</f>
        <v/>
      </c>
      <c r="BJ368" s="71" t="str">
        <f ca="1">INDEX({"","_","-","="},IF(OR($D368 &gt;= BK$6, $E368 &lt; BJ$6), 0, 1)+IF(OR($F368 &gt;= BK$6, $G368 &lt; BJ$6), 0, 2)+1)</f>
        <v/>
      </c>
      <c r="BK368" s="71" t="str">
        <f ca="1">INDEX({"","_","-","="},IF(OR($D368 &gt;= BL$6, $E368 &lt; BK$6), 0, 1)+IF(OR($F368 &gt;= BL$6, $G368 &lt; BK$6), 0, 2)+1)</f>
        <v/>
      </c>
      <c r="BL368" s="71" t="str">
        <f ca="1">INDEX({"","_","-","="},IF(OR($D368 &gt;= BM$6, $E368 &lt; BL$6), 0, 1)+IF(OR($F368 &gt;= BM$6, $G368 &lt; BL$6), 0, 2)+1)</f>
        <v/>
      </c>
      <c r="BM368" s="71" t="str">
        <f ca="1">INDEX({"","_","-","="},IF(OR($D368 &gt;= BN$6, $E368 &lt; BM$6), 0, 1)+IF(OR($F368 &gt;= BN$6, $G368 &lt; BM$6), 0, 2)+1)</f>
        <v/>
      </c>
      <c r="BN368" s="71" t="str">
        <f ca="1">INDEX({"","_","-","="},IF(OR($D368 &gt;= BO$6, $E368 &lt; BN$6), 0, 1)+IF(OR($F368 &gt;= BO$6, $G368 &lt; BN$6), 0, 2)+1)</f>
        <v/>
      </c>
      <c r="BO368" s="71" t="str">
        <f ca="1">INDEX({"","_","-","="},IF(OR($D368 &gt;= BP$6, $E368 &lt; BO$6), 0, 1)+IF(OR($F368 &gt;= BP$6, $G368 &lt; BO$6), 0, 2)+1)</f>
        <v/>
      </c>
      <c r="BP368" s="71" t="str">
        <f ca="1">INDEX({"","_","-","="},IF(OR($D368 &gt;= BQ$6, $E368 &lt; BP$6), 0, 1)+IF(OR($F368 &gt;= BQ$6, $G368 &lt; BP$6), 0, 2)+1)</f>
        <v/>
      </c>
      <c r="BQ368" s="71" t="str">
        <f ca="1">INDEX({"","_","-","="},IF(OR($D368 &gt;= BR$6, $E368 &lt; BQ$6), 0, 1)+IF(OR($F368 &gt;= BR$6, $G368 &lt; BQ$6), 0, 2)+1)</f>
        <v/>
      </c>
      <c r="BR368" s="71" t="str">
        <f ca="1">INDEX({"","_","-","="},IF(OR($D368 &gt;= BS$6, $E368 &lt; BR$6), 0, 1)+IF(OR($F368 &gt;= BS$6, $G368 &lt; BR$6), 0, 2)+1)</f>
        <v/>
      </c>
      <c r="BS368" s="71" t="str">
        <f ca="1">INDEX({"","_","-","="},IF(OR($D368 &gt;= BT$6, $E368 &lt; BS$6), 0, 1)+IF(OR($F368 &gt;= BT$6, $G368 &lt; BS$6), 0, 2)+1)</f>
        <v/>
      </c>
      <c r="BT368" s="71" t="str">
        <f ca="1">INDEX({"","_","-","="},IF(OR($D368 &gt;= BU$6, $E368 &lt; BT$6), 0, 1)+IF(OR($F368 &gt;= BU$6, $G368 &lt; BT$6), 0, 2)+1)</f>
        <v/>
      </c>
      <c r="BU368" s="71" t="str">
        <f ca="1">INDEX({"","_","-","="},IF(OR($D368 &gt;= BV$6, $E368 &lt; BU$6), 0, 1)+IF(OR($F368 &gt;= BV$6, $G368 &lt; BU$6), 0, 2)+1)</f>
        <v/>
      </c>
      <c r="BV368" s="71" t="str">
        <f ca="1">INDEX({"","_","-","="},IF(OR($D368 &gt;= BW$6, $E368 &lt; BV$6), 0, 1)+IF(OR($F368 &gt;= BW$6, $G368 &lt; BV$6), 0, 2)+1)</f>
        <v/>
      </c>
      <c r="BW368" s="71" t="str">
        <f ca="1">INDEX({"","_","-","="},IF(OR($D368 &gt;= BX$6, $E368 &lt; BW$6), 0, 1)+IF(OR($F368 &gt;= BX$6, $G368 &lt; BW$6), 0, 2)+1)</f>
        <v/>
      </c>
      <c r="BX368" s="71" t="str">
        <f ca="1">INDEX({"","_","-","="},IF(OR($D368 &gt;= BY$6, $E368 &lt; BX$6), 0, 1)+IF(OR($F368 &gt;= BY$6, $G368 &lt; BX$6), 0, 2)+1)</f>
        <v/>
      </c>
      <c r="BY368" s="71" t="str">
        <f ca="1">INDEX({"","_","-","="},IF(OR($D368 &gt;= BZ$6, $E368 &lt; BY$6), 0, 1)+IF(OR($F368 &gt;= BZ$6, $G368 &lt; BY$6), 0, 2)+1)</f>
        <v/>
      </c>
      <c r="BZ368" s="71" t="str">
        <f ca="1">INDEX({"","_","-","="},IF(OR($D368 &gt;= CA$6, $E368 &lt; BZ$6), 0, 1)+IF(OR($F368 &gt;= CA$6, $G368 &lt; BZ$6), 0, 2)+1)</f>
        <v/>
      </c>
      <c r="CA368" s="71" t="str">
        <f ca="1">INDEX({"","_","-","="},IF(OR($D368 &gt;= CB$6, $E368 &lt; CA$6), 0, 1)+IF(OR($F368 &gt;= CB$6, $G368 &lt; CA$6), 0, 2)+1)</f>
        <v/>
      </c>
      <c r="CB368" s="71" t="str">
        <f ca="1">INDEX({"","_","-","="},IF(OR($D368 &gt;= CC$6, $E368 &lt; CB$6), 0, 1)+IF(OR($F368 &gt;= CC$6, $G368 &lt; CB$6), 0, 2)+1)</f>
        <v/>
      </c>
      <c r="CC368" s="71" t="str">
        <f ca="1">INDEX({"","_","-","="},IF(OR($D368 &gt;= CD$6, $E368 &lt; CC$6), 0, 1)+IF(OR($F368 &gt;= CD$6, $G368 &lt; CC$6), 0, 2)+1)</f>
        <v/>
      </c>
      <c r="CD368" s="71" t="str">
        <f ca="1">INDEX({"","_","-","="},IF(OR($D368 &gt;= CE$6, $E368 &lt; CD$6), 0, 1)+IF(OR($F368 &gt;= CE$6, $G368 &lt; CD$6), 0, 2)+1)</f>
        <v/>
      </c>
    </row>
    <row r="369" spans="1:82">
      <c r="A369" s="8" t="str">
        <f ca="1">IF('临-进度'!N364,'临-进度'!$A364,"")</f>
        <v/>
      </c>
      <c r="B369" s="8" t="str">
        <f ca="1">IF('临-进度'!N364,'临-进度'!$B364,"")</f>
        <v/>
      </c>
      <c r="C369" s="8" t="str">
        <f ca="1">IF('临-进度'!N364,'临-进度'!$F364,"")</f>
        <v/>
      </c>
      <c r="D369" s="42" t="str">
        <f ca="1">IF('临-进度'!$N364,'临-进度'!$J364,"")</f>
        <v/>
      </c>
      <c r="E369" s="42" t="str">
        <f ca="1">IF('临-进度'!$N364,'临-进度'!$AF364,"")</f>
        <v/>
      </c>
      <c r="F369" s="42" t="str">
        <f ca="1">IF('临-进度'!$N364,'临-进度'!$K364,"")</f>
        <v/>
      </c>
      <c r="G369" s="76" t="str">
        <f ca="1">IF('临-进度'!$N364,'临-进度'!$AG364,"")</f>
        <v/>
      </c>
      <c r="H369" s="71" t="str">
        <f ca="1">INDEX({"","_","-","="},IF(OR($D369 &gt;= I$6, $E369 &lt; H$6), 0, 1)+IF(OR($F369 &gt;= I$6, $G369 &lt; H$6), 0, 2)+1)</f>
        <v/>
      </c>
      <c r="I369" s="71" t="str">
        <f ca="1">INDEX({"","_","-","="},IF(OR($D369 &gt;= J$6, $E369 &lt; I$6), 0, 1)+IF(OR($F369 &gt;= J$6, $G369 &lt; I$6), 0, 2)+1)</f>
        <v/>
      </c>
      <c r="J369" s="71" t="str">
        <f ca="1">INDEX({"","_","-","="},IF(OR($D369 &gt;= K$6, $E369 &lt; J$6), 0, 1)+IF(OR($F369 &gt;= K$6, $G369 &lt; J$6), 0, 2)+1)</f>
        <v/>
      </c>
      <c r="K369" s="71" t="str">
        <f ca="1">INDEX({"","_","-","="},IF(OR($D369 &gt;= L$6, $E369 &lt; K$6), 0, 1)+IF(OR($F369 &gt;= L$6, $G369 &lt; K$6), 0, 2)+1)</f>
        <v/>
      </c>
      <c r="L369" s="71" t="str">
        <f ca="1">INDEX({"","_","-","="},IF(OR($D369 &gt;= M$6, $E369 &lt; L$6), 0, 1)+IF(OR($F369 &gt;= M$6, $G369 &lt; L$6), 0, 2)+1)</f>
        <v/>
      </c>
      <c r="M369" s="71" t="str">
        <f ca="1">INDEX({"","_","-","="},IF(OR($D369 &gt;= N$6, $E369 &lt; M$6), 0, 1)+IF(OR($F369 &gt;= N$6, $G369 &lt; M$6), 0, 2)+1)</f>
        <v/>
      </c>
      <c r="N369" s="71" t="str">
        <f ca="1">INDEX({"","_","-","="},IF(OR($D369 &gt;= O$6, $E369 &lt; N$6), 0, 1)+IF(OR($F369 &gt;= O$6, $G369 &lt; N$6), 0, 2)+1)</f>
        <v/>
      </c>
      <c r="O369" s="71" t="str">
        <f ca="1">INDEX({"","_","-","="},IF(OR($D369 &gt;= P$6, $E369 &lt; O$6), 0, 1)+IF(OR($F369 &gt;= P$6, $G369 &lt; O$6), 0, 2)+1)</f>
        <v/>
      </c>
      <c r="P369" s="71" t="str">
        <f ca="1">INDEX({"","_","-","="},IF(OR($D369 &gt;= Q$6, $E369 &lt; P$6), 0, 1)+IF(OR($F369 &gt;= Q$6, $G369 &lt; P$6), 0, 2)+1)</f>
        <v/>
      </c>
      <c r="Q369" s="71" t="str">
        <f ca="1">INDEX({"","_","-","="},IF(OR($D369 &gt;= R$6, $E369 &lt; Q$6), 0, 1)+IF(OR($F369 &gt;= R$6, $G369 &lt; Q$6), 0, 2)+1)</f>
        <v/>
      </c>
      <c r="R369" s="71" t="str">
        <f ca="1">INDEX({"","_","-","="},IF(OR($D369 &gt;= S$6, $E369 &lt; R$6), 0, 1)+IF(OR($F369 &gt;= S$6, $G369 &lt; R$6), 0, 2)+1)</f>
        <v/>
      </c>
      <c r="S369" s="71" t="str">
        <f ca="1">INDEX({"","_","-","="},IF(OR($D369 &gt;= T$6, $E369 &lt; S$6), 0, 1)+IF(OR($F369 &gt;= T$6, $G369 &lt; S$6), 0, 2)+1)</f>
        <v/>
      </c>
      <c r="T369" s="71" t="str">
        <f ca="1">INDEX({"","_","-","="},IF(OR($D369 &gt;= U$6, $E369 &lt; T$6), 0, 1)+IF(OR($F369 &gt;= U$6, $G369 &lt; T$6), 0, 2)+1)</f>
        <v/>
      </c>
      <c r="U369" s="71" t="str">
        <f ca="1">INDEX({"","_","-","="},IF(OR($D369 &gt;= V$6, $E369 &lt; U$6), 0, 1)+IF(OR($F369 &gt;= V$6, $G369 &lt; U$6), 0, 2)+1)</f>
        <v/>
      </c>
      <c r="V369" s="71" t="str">
        <f ca="1">INDEX({"","_","-","="},IF(OR($D369 &gt;= W$6, $E369 &lt; V$6), 0, 1)+IF(OR($F369 &gt;= W$6, $G369 &lt; V$6), 0, 2)+1)</f>
        <v/>
      </c>
      <c r="W369" s="71" t="str">
        <f ca="1">INDEX({"","_","-","="},IF(OR($D369 &gt;= X$6, $E369 &lt; W$6), 0, 1)+IF(OR($F369 &gt;= X$6, $G369 &lt; W$6), 0, 2)+1)</f>
        <v/>
      </c>
      <c r="X369" s="71" t="str">
        <f ca="1">INDEX({"","_","-","="},IF(OR($D369 &gt;= Y$6, $E369 &lt; X$6), 0, 1)+IF(OR($F369 &gt;= Y$6, $G369 &lt; X$6), 0, 2)+1)</f>
        <v/>
      </c>
      <c r="Y369" s="71" t="str">
        <f ca="1">INDEX({"","_","-","="},IF(OR($D369 &gt;= Z$6, $E369 &lt; Y$6), 0, 1)+IF(OR($F369 &gt;= Z$6, $G369 &lt; Y$6), 0, 2)+1)</f>
        <v/>
      </c>
      <c r="Z369" s="71" t="str">
        <f ca="1">INDEX({"","_","-","="},IF(OR($D369 &gt;= AA$6, $E369 &lt; Z$6), 0, 1)+IF(OR($F369 &gt;= AA$6, $G369 &lt; Z$6), 0, 2)+1)</f>
        <v/>
      </c>
      <c r="AA369" s="71" t="str">
        <f ca="1">INDEX({"","_","-","="},IF(OR($D369 &gt;= AB$6, $E369 &lt; AA$6), 0, 1)+IF(OR($F369 &gt;= AB$6, $G369 &lt; AA$6), 0, 2)+1)</f>
        <v/>
      </c>
      <c r="AB369" s="71" t="str">
        <f ca="1">INDEX({"","_","-","="},IF(OR($D369 &gt;= AC$6, $E369 &lt; AB$6), 0, 1)+IF(OR($F369 &gt;= AC$6, $G369 &lt; AB$6), 0, 2)+1)</f>
        <v/>
      </c>
      <c r="AC369" s="71" t="str">
        <f ca="1">INDEX({"","_","-","="},IF(OR($D369 &gt;= AD$6, $E369 &lt; AC$6), 0, 1)+IF(OR($F369 &gt;= AD$6, $G369 &lt; AC$6), 0, 2)+1)</f>
        <v/>
      </c>
      <c r="AD369" s="71" t="str">
        <f ca="1">INDEX({"","_","-","="},IF(OR($D369 &gt;= AE$6, $E369 &lt; AD$6), 0, 1)+IF(OR($F369 &gt;= AE$6, $G369 &lt; AD$6), 0, 2)+1)</f>
        <v/>
      </c>
      <c r="AE369" s="71" t="str">
        <f ca="1">INDEX({"","_","-","="},IF(OR($D369 &gt;= AF$6, $E369 &lt; AE$6), 0, 1)+IF(OR($F369 &gt;= AF$6, $G369 &lt; AE$6), 0, 2)+1)</f>
        <v/>
      </c>
      <c r="AF369" s="71" t="str">
        <f ca="1">INDEX({"","_","-","="},IF(OR($D369 &gt;= AG$6, $E369 &lt; AF$6), 0, 1)+IF(OR($F369 &gt;= AG$6, $G369 &lt; AF$6), 0, 2)+1)</f>
        <v/>
      </c>
      <c r="AG369" s="71" t="str">
        <f ca="1">INDEX({"","_","-","="},IF(OR($D369 &gt;= AH$6, $E369 &lt; AG$6), 0, 1)+IF(OR($F369 &gt;= AH$6, $G369 &lt; AG$6), 0, 2)+1)</f>
        <v/>
      </c>
      <c r="AH369" s="71" t="str">
        <f ca="1">INDEX({"","_","-","="},IF(OR($D369 &gt;= AI$6, $E369 &lt; AH$6), 0, 1)+IF(OR($F369 &gt;= AI$6, $G369 &lt; AH$6), 0, 2)+1)</f>
        <v/>
      </c>
      <c r="AI369" s="71" t="str">
        <f ca="1">INDEX({"","_","-","="},IF(OR($D369 &gt;= AJ$6, $E369 &lt; AI$6), 0, 1)+IF(OR($F369 &gt;= AJ$6, $G369 &lt; AI$6), 0, 2)+1)</f>
        <v/>
      </c>
      <c r="AJ369" s="71" t="str">
        <f ca="1">INDEX({"","_","-","="},IF(OR($D369 &gt;= AK$6, $E369 &lt; AJ$6), 0, 1)+IF(OR($F369 &gt;= AK$6, $G369 &lt; AJ$6), 0, 2)+1)</f>
        <v/>
      </c>
      <c r="AK369" s="71" t="str">
        <f ca="1">INDEX({"","_","-","="},IF(OR($D369 &gt;= AL$6, $E369 &lt; AK$6), 0, 1)+IF(OR($F369 &gt;= AL$6, $G369 &lt; AK$6), 0, 2)+1)</f>
        <v/>
      </c>
      <c r="AL369" s="71" t="str">
        <f ca="1">INDEX({"","_","-","="},IF(OR($D369 &gt;= AM$6, $E369 &lt; AL$6), 0, 1)+IF(OR($F369 &gt;= AM$6, $G369 &lt; AL$6), 0, 2)+1)</f>
        <v/>
      </c>
      <c r="AM369" s="71" t="str">
        <f ca="1">INDEX({"","_","-","="},IF(OR($D369 &gt;= AN$6, $E369 &lt; AM$6), 0, 1)+IF(OR($F369 &gt;= AN$6, $G369 &lt; AM$6), 0, 2)+1)</f>
        <v/>
      </c>
      <c r="AN369" s="71" t="str">
        <f ca="1">INDEX({"","_","-","="},IF(OR($D369 &gt;= AO$6, $E369 &lt; AN$6), 0, 1)+IF(OR($F369 &gt;= AO$6, $G369 &lt; AN$6), 0, 2)+1)</f>
        <v/>
      </c>
      <c r="AO369" s="71" t="str">
        <f ca="1">INDEX({"","_","-","="},IF(OR($D369 &gt;= AP$6, $E369 &lt; AO$6), 0, 1)+IF(OR($F369 &gt;= AP$6, $G369 &lt; AO$6), 0, 2)+1)</f>
        <v/>
      </c>
      <c r="AP369" s="71" t="str">
        <f ca="1">INDEX({"","_","-","="},IF(OR($D369 &gt;= AQ$6, $E369 &lt; AP$6), 0, 1)+IF(OR($F369 &gt;= AQ$6, $G369 &lt; AP$6), 0, 2)+1)</f>
        <v/>
      </c>
      <c r="AQ369" s="71" t="str">
        <f ca="1">INDEX({"","_","-","="},IF(OR($D369 &gt;= AR$6, $E369 &lt; AQ$6), 0, 1)+IF(OR($F369 &gt;= AR$6, $G369 &lt; AQ$6), 0, 2)+1)</f>
        <v/>
      </c>
      <c r="AR369" s="71" t="str">
        <f ca="1">INDEX({"","_","-","="},IF(OR($D369 &gt;= AS$6, $E369 &lt; AR$6), 0, 1)+IF(OR($F369 &gt;= AS$6, $G369 &lt; AR$6), 0, 2)+1)</f>
        <v/>
      </c>
      <c r="AS369" s="71" t="str">
        <f ca="1">INDEX({"","_","-","="},IF(OR($D369 &gt;= AT$6, $E369 &lt; AS$6), 0, 1)+IF(OR($F369 &gt;= AT$6, $G369 &lt; AS$6), 0, 2)+1)</f>
        <v/>
      </c>
      <c r="AT369" s="71" t="str">
        <f ca="1">INDEX({"","_","-","="},IF(OR($D369 &gt;= AU$6, $E369 &lt; AT$6), 0, 1)+IF(OR($F369 &gt;= AU$6, $G369 &lt; AT$6), 0, 2)+1)</f>
        <v/>
      </c>
      <c r="AU369" s="71" t="str">
        <f ca="1">INDEX({"","_","-","="},IF(OR($D369 &gt;= AV$6, $E369 &lt; AU$6), 0, 1)+IF(OR($F369 &gt;= AV$6, $G369 &lt; AU$6), 0, 2)+1)</f>
        <v/>
      </c>
      <c r="AV369" s="71" t="str">
        <f ca="1">INDEX({"","_","-","="},IF(OR($D369 &gt;= AW$6, $E369 &lt; AV$6), 0, 1)+IF(OR($F369 &gt;= AW$6, $G369 &lt; AV$6), 0, 2)+1)</f>
        <v/>
      </c>
      <c r="AW369" s="71" t="str">
        <f ca="1">INDEX({"","_","-","="},IF(OR($D369 &gt;= AX$6, $E369 &lt; AW$6), 0, 1)+IF(OR($F369 &gt;= AX$6, $G369 &lt; AW$6), 0, 2)+1)</f>
        <v/>
      </c>
      <c r="AX369" s="71" t="str">
        <f ca="1">INDEX({"","_","-","="},IF(OR($D369 &gt;= AY$6, $E369 &lt; AX$6), 0, 1)+IF(OR($F369 &gt;= AY$6, $G369 &lt; AX$6), 0, 2)+1)</f>
        <v/>
      </c>
      <c r="AY369" s="71" t="str">
        <f ca="1">INDEX({"","_","-","="},IF(OR($D369 &gt;= AZ$6, $E369 &lt; AY$6), 0, 1)+IF(OR($F369 &gt;= AZ$6, $G369 &lt; AY$6), 0, 2)+1)</f>
        <v/>
      </c>
      <c r="AZ369" s="71" t="str">
        <f ca="1">INDEX({"","_","-","="},IF(OR($D369 &gt;= BA$6, $E369 &lt; AZ$6), 0, 1)+IF(OR($F369 &gt;= BA$6, $G369 &lt; AZ$6), 0, 2)+1)</f>
        <v/>
      </c>
      <c r="BA369" s="71" t="str">
        <f ca="1">INDEX({"","_","-","="},IF(OR($D369 &gt;= BB$6, $E369 &lt; BA$6), 0, 1)+IF(OR($F369 &gt;= BB$6, $G369 &lt; BA$6), 0, 2)+1)</f>
        <v/>
      </c>
      <c r="BB369" s="71" t="str">
        <f ca="1">INDEX({"","_","-","="},IF(OR($D369 &gt;= BC$6, $E369 &lt; BB$6), 0, 1)+IF(OR($F369 &gt;= BC$6, $G369 &lt; BB$6), 0, 2)+1)</f>
        <v/>
      </c>
      <c r="BC369" s="71" t="str">
        <f ca="1">INDEX({"","_","-","="},IF(OR($D369 &gt;= BD$6, $E369 &lt; BC$6), 0, 1)+IF(OR($F369 &gt;= BD$6, $G369 &lt; BC$6), 0, 2)+1)</f>
        <v/>
      </c>
      <c r="BD369" s="71" t="str">
        <f ca="1">INDEX({"","_","-","="},IF(OR($D369 &gt;= BE$6, $E369 &lt; BD$6), 0, 1)+IF(OR($F369 &gt;= BE$6, $G369 &lt; BD$6), 0, 2)+1)</f>
        <v/>
      </c>
      <c r="BE369" s="71" t="str">
        <f ca="1">INDEX({"","_","-","="},IF(OR($D369 &gt;= BF$6, $E369 &lt; BE$6), 0, 1)+IF(OR($F369 &gt;= BF$6, $G369 &lt; BE$6), 0, 2)+1)</f>
        <v/>
      </c>
      <c r="BF369" s="71" t="str">
        <f ca="1">INDEX({"","_","-","="},IF(OR($D369 &gt;= BG$6, $E369 &lt; BF$6), 0, 1)+IF(OR($F369 &gt;= BG$6, $G369 &lt; BF$6), 0, 2)+1)</f>
        <v/>
      </c>
      <c r="BG369" s="71" t="str">
        <f ca="1">INDEX({"","_","-","="},IF(OR($D369 &gt;= BH$6, $E369 &lt; BG$6), 0, 1)+IF(OR($F369 &gt;= BH$6, $G369 &lt; BG$6), 0, 2)+1)</f>
        <v/>
      </c>
      <c r="BH369" s="71" t="str">
        <f ca="1">INDEX({"","_","-","="},IF(OR($D369 &gt;= BI$6, $E369 &lt; BH$6), 0, 1)+IF(OR($F369 &gt;= BI$6, $G369 &lt; BH$6), 0, 2)+1)</f>
        <v/>
      </c>
      <c r="BI369" s="71" t="str">
        <f ca="1">INDEX({"","_","-","="},IF(OR($D369 &gt;= BJ$6, $E369 &lt; BI$6), 0, 1)+IF(OR($F369 &gt;= BJ$6, $G369 &lt; BI$6), 0, 2)+1)</f>
        <v/>
      </c>
      <c r="BJ369" s="71" t="str">
        <f ca="1">INDEX({"","_","-","="},IF(OR($D369 &gt;= BK$6, $E369 &lt; BJ$6), 0, 1)+IF(OR($F369 &gt;= BK$6, $G369 &lt; BJ$6), 0, 2)+1)</f>
        <v/>
      </c>
      <c r="BK369" s="71" t="str">
        <f ca="1">INDEX({"","_","-","="},IF(OR($D369 &gt;= BL$6, $E369 &lt; BK$6), 0, 1)+IF(OR($F369 &gt;= BL$6, $G369 &lt; BK$6), 0, 2)+1)</f>
        <v/>
      </c>
      <c r="BL369" s="71" t="str">
        <f ca="1">INDEX({"","_","-","="},IF(OR($D369 &gt;= BM$6, $E369 &lt; BL$6), 0, 1)+IF(OR($F369 &gt;= BM$6, $G369 &lt; BL$6), 0, 2)+1)</f>
        <v/>
      </c>
      <c r="BM369" s="71" t="str">
        <f ca="1">INDEX({"","_","-","="},IF(OR($D369 &gt;= BN$6, $E369 &lt; BM$6), 0, 1)+IF(OR($F369 &gt;= BN$6, $G369 &lt; BM$6), 0, 2)+1)</f>
        <v/>
      </c>
      <c r="BN369" s="71" t="str">
        <f ca="1">INDEX({"","_","-","="},IF(OR($D369 &gt;= BO$6, $E369 &lt; BN$6), 0, 1)+IF(OR($F369 &gt;= BO$6, $G369 &lt; BN$6), 0, 2)+1)</f>
        <v/>
      </c>
      <c r="BO369" s="71" t="str">
        <f ca="1">INDEX({"","_","-","="},IF(OR($D369 &gt;= BP$6, $E369 &lt; BO$6), 0, 1)+IF(OR($F369 &gt;= BP$6, $G369 &lt; BO$6), 0, 2)+1)</f>
        <v/>
      </c>
      <c r="BP369" s="71" t="str">
        <f ca="1">INDEX({"","_","-","="},IF(OR($D369 &gt;= BQ$6, $E369 &lt; BP$6), 0, 1)+IF(OR($F369 &gt;= BQ$6, $G369 &lt; BP$6), 0, 2)+1)</f>
        <v/>
      </c>
      <c r="BQ369" s="71" t="str">
        <f ca="1">INDEX({"","_","-","="},IF(OR($D369 &gt;= BR$6, $E369 &lt; BQ$6), 0, 1)+IF(OR($F369 &gt;= BR$6, $G369 &lt; BQ$6), 0, 2)+1)</f>
        <v/>
      </c>
      <c r="BR369" s="71" t="str">
        <f ca="1">INDEX({"","_","-","="},IF(OR($D369 &gt;= BS$6, $E369 &lt; BR$6), 0, 1)+IF(OR($F369 &gt;= BS$6, $G369 &lt; BR$6), 0, 2)+1)</f>
        <v/>
      </c>
      <c r="BS369" s="71" t="str">
        <f ca="1">INDEX({"","_","-","="},IF(OR($D369 &gt;= BT$6, $E369 &lt; BS$6), 0, 1)+IF(OR($F369 &gt;= BT$6, $G369 &lt; BS$6), 0, 2)+1)</f>
        <v/>
      </c>
      <c r="BT369" s="71" t="str">
        <f ca="1">INDEX({"","_","-","="},IF(OR($D369 &gt;= BU$6, $E369 &lt; BT$6), 0, 1)+IF(OR($F369 &gt;= BU$6, $G369 &lt; BT$6), 0, 2)+1)</f>
        <v/>
      </c>
      <c r="BU369" s="71" t="str">
        <f ca="1">INDEX({"","_","-","="},IF(OR($D369 &gt;= BV$6, $E369 &lt; BU$6), 0, 1)+IF(OR($F369 &gt;= BV$6, $G369 &lt; BU$6), 0, 2)+1)</f>
        <v/>
      </c>
      <c r="BV369" s="71" t="str">
        <f ca="1">INDEX({"","_","-","="},IF(OR($D369 &gt;= BW$6, $E369 &lt; BV$6), 0, 1)+IF(OR($F369 &gt;= BW$6, $G369 &lt; BV$6), 0, 2)+1)</f>
        <v/>
      </c>
      <c r="BW369" s="71" t="str">
        <f ca="1">INDEX({"","_","-","="},IF(OR($D369 &gt;= BX$6, $E369 &lt; BW$6), 0, 1)+IF(OR($F369 &gt;= BX$6, $G369 &lt; BW$6), 0, 2)+1)</f>
        <v/>
      </c>
      <c r="BX369" s="71" t="str">
        <f ca="1">INDEX({"","_","-","="},IF(OR($D369 &gt;= BY$6, $E369 &lt; BX$6), 0, 1)+IF(OR($F369 &gt;= BY$6, $G369 &lt; BX$6), 0, 2)+1)</f>
        <v/>
      </c>
      <c r="BY369" s="71" t="str">
        <f ca="1">INDEX({"","_","-","="},IF(OR($D369 &gt;= BZ$6, $E369 &lt; BY$6), 0, 1)+IF(OR($F369 &gt;= BZ$6, $G369 &lt; BY$6), 0, 2)+1)</f>
        <v/>
      </c>
      <c r="BZ369" s="71" t="str">
        <f ca="1">INDEX({"","_","-","="},IF(OR($D369 &gt;= CA$6, $E369 &lt; BZ$6), 0, 1)+IF(OR($F369 &gt;= CA$6, $G369 &lt; BZ$6), 0, 2)+1)</f>
        <v/>
      </c>
      <c r="CA369" s="71" t="str">
        <f ca="1">INDEX({"","_","-","="},IF(OR($D369 &gt;= CB$6, $E369 &lt; CA$6), 0, 1)+IF(OR($F369 &gt;= CB$6, $G369 &lt; CA$6), 0, 2)+1)</f>
        <v/>
      </c>
      <c r="CB369" s="71" t="str">
        <f ca="1">INDEX({"","_","-","="},IF(OR($D369 &gt;= CC$6, $E369 &lt; CB$6), 0, 1)+IF(OR($F369 &gt;= CC$6, $G369 &lt; CB$6), 0, 2)+1)</f>
        <v/>
      </c>
      <c r="CC369" s="71" t="str">
        <f ca="1">INDEX({"","_","-","="},IF(OR($D369 &gt;= CD$6, $E369 &lt; CC$6), 0, 1)+IF(OR($F369 &gt;= CD$6, $G369 &lt; CC$6), 0, 2)+1)</f>
        <v/>
      </c>
      <c r="CD369" s="71" t="str">
        <f ca="1">INDEX({"","_","-","="},IF(OR($D369 &gt;= CE$6, $E369 &lt; CD$6), 0, 1)+IF(OR($F369 &gt;= CE$6, $G369 &lt; CD$6), 0, 2)+1)</f>
        <v/>
      </c>
    </row>
    <row r="370" spans="1:82">
      <c r="A370" s="8" t="str">
        <f ca="1">IF('临-进度'!N365,'临-进度'!$A365,"")</f>
        <v/>
      </c>
      <c r="B370" s="8" t="str">
        <f ca="1">IF('临-进度'!N365,'临-进度'!$B365,"")</f>
        <v/>
      </c>
      <c r="C370" s="8" t="str">
        <f ca="1">IF('临-进度'!N365,'临-进度'!$F365,"")</f>
        <v/>
      </c>
      <c r="D370" s="42" t="str">
        <f ca="1">IF('临-进度'!$N365,'临-进度'!$J365,"")</f>
        <v/>
      </c>
      <c r="E370" s="42" t="str">
        <f ca="1">IF('临-进度'!$N365,'临-进度'!$AF365,"")</f>
        <v/>
      </c>
      <c r="F370" s="42" t="str">
        <f ca="1">IF('临-进度'!$N365,'临-进度'!$K365,"")</f>
        <v/>
      </c>
      <c r="G370" s="76" t="str">
        <f ca="1">IF('临-进度'!$N365,'临-进度'!$AG365,"")</f>
        <v/>
      </c>
      <c r="H370" s="71" t="str">
        <f ca="1">INDEX({"","_","-","="},IF(OR($D370 &gt;= I$6, $E370 &lt; H$6), 0, 1)+IF(OR($F370 &gt;= I$6, $G370 &lt; H$6), 0, 2)+1)</f>
        <v/>
      </c>
      <c r="I370" s="71" t="str">
        <f ca="1">INDEX({"","_","-","="},IF(OR($D370 &gt;= J$6, $E370 &lt; I$6), 0, 1)+IF(OR($F370 &gt;= J$6, $G370 &lt; I$6), 0, 2)+1)</f>
        <v/>
      </c>
      <c r="J370" s="71" t="str">
        <f ca="1">INDEX({"","_","-","="},IF(OR($D370 &gt;= K$6, $E370 &lt; J$6), 0, 1)+IF(OR($F370 &gt;= K$6, $G370 &lt; J$6), 0, 2)+1)</f>
        <v/>
      </c>
      <c r="K370" s="71" t="str">
        <f ca="1">INDEX({"","_","-","="},IF(OR($D370 &gt;= L$6, $E370 &lt; K$6), 0, 1)+IF(OR($F370 &gt;= L$6, $G370 &lt; K$6), 0, 2)+1)</f>
        <v/>
      </c>
      <c r="L370" s="71" t="str">
        <f ca="1">INDEX({"","_","-","="},IF(OR($D370 &gt;= M$6, $E370 &lt; L$6), 0, 1)+IF(OR($F370 &gt;= M$6, $G370 &lt; L$6), 0, 2)+1)</f>
        <v/>
      </c>
      <c r="M370" s="71" t="str">
        <f ca="1">INDEX({"","_","-","="},IF(OR($D370 &gt;= N$6, $E370 &lt; M$6), 0, 1)+IF(OR($F370 &gt;= N$6, $G370 &lt; M$6), 0, 2)+1)</f>
        <v/>
      </c>
      <c r="N370" s="71" t="str">
        <f ca="1">INDEX({"","_","-","="},IF(OR($D370 &gt;= O$6, $E370 &lt; N$6), 0, 1)+IF(OR($F370 &gt;= O$6, $G370 &lt; N$6), 0, 2)+1)</f>
        <v/>
      </c>
      <c r="O370" s="71" t="str">
        <f ca="1">INDEX({"","_","-","="},IF(OR($D370 &gt;= P$6, $E370 &lt; O$6), 0, 1)+IF(OR($F370 &gt;= P$6, $G370 &lt; O$6), 0, 2)+1)</f>
        <v/>
      </c>
      <c r="P370" s="71" t="str">
        <f ca="1">INDEX({"","_","-","="},IF(OR($D370 &gt;= Q$6, $E370 &lt; P$6), 0, 1)+IF(OR($F370 &gt;= Q$6, $G370 &lt; P$6), 0, 2)+1)</f>
        <v/>
      </c>
      <c r="Q370" s="71" t="str">
        <f ca="1">INDEX({"","_","-","="},IF(OR($D370 &gt;= R$6, $E370 &lt; Q$6), 0, 1)+IF(OR($F370 &gt;= R$6, $G370 &lt; Q$6), 0, 2)+1)</f>
        <v/>
      </c>
      <c r="R370" s="71" t="str">
        <f ca="1">INDEX({"","_","-","="},IF(OR($D370 &gt;= S$6, $E370 &lt; R$6), 0, 1)+IF(OR($F370 &gt;= S$6, $G370 &lt; R$6), 0, 2)+1)</f>
        <v/>
      </c>
      <c r="S370" s="71" t="str">
        <f ca="1">INDEX({"","_","-","="},IF(OR($D370 &gt;= T$6, $E370 &lt; S$6), 0, 1)+IF(OR($F370 &gt;= T$6, $G370 &lt; S$6), 0, 2)+1)</f>
        <v/>
      </c>
      <c r="T370" s="71" t="str">
        <f ca="1">INDEX({"","_","-","="},IF(OR($D370 &gt;= U$6, $E370 &lt; T$6), 0, 1)+IF(OR($F370 &gt;= U$6, $G370 &lt; T$6), 0, 2)+1)</f>
        <v/>
      </c>
      <c r="U370" s="71" t="str">
        <f ca="1">INDEX({"","_","-","="},IF(OR($D370 &gt;= V$6, $E370 &lt; U$6), 0, 1)+IF(OR($F370 &gt;= V$6, $G370 &lt; U$6), 0, 2)+1)</f>
        <v/>
      </c>
      <c r="V370" s="71" t="str">
        <f ca="1">INDEX({"","_","-","="},IF(OR($D370 &gt;= W$6, $E370 &lt; V$6), 0, 1)+IF(OR($F370 &gt;= W$6, $G370 &lt; V$6), 0, 2)+1)</f>
        <v/>
      </c>
      <c r="W370" s="71" t="str">
        <f ca="1">INDEX({"","_","-","="},IF(OR($D370 &gt;= X$6, $E370 &lt; W$6), 0, 1)+IF(OR($F370 &gt;= X$6, $G370 &lt; W$6), 0, 2)+1)</f>
        <v/>
      </c>
      <c r="X370" s="71" t="str">
        <f ca="1">INDEX({"","_","-","="},IF(OR($D370 &gt;= Y$6, $E370 &lt; X$6), 0, 1)+IF(OR($F370 &gt;= Y$6, $G370 &lt; X$6), 0, 2)+1)</f>
        <v/>
      </c>
      <c r="Y370" s="71" t="str">
        <f ca="1">INDEX({"","_","-","="},IF(OR($D370 &gt;= Z$6, $E370 &lt; Y$6), 0, 1)+IF(OR($F370 &gt;= Z$6, $G370 &lt; Y$6), 0, 2)+1)</f>
        <v/>
      </c>
      <c r="Z370" s="71" t="str">
        <f ca="1">INDEX({"","_","-","="},IF(OR($D370 &gt;= AA$6, $E370 &lt; Z$6), 0, 1)+IF(OR($F370 &gt;= AA$6, $G370 &lt; Z$6), 0, 2)+1)</f>
        <v/>
      </c>
      <c r="AA370" s="71" t="str">
        <f ca="1">INDEX({"","_","-","="},IF(OR($D370 &gt;= AB$6, $E370 &lt; AA$6), 0, 1)+IF(OR($F370 &gt;= AB$6, $G370 &lt; AA$6), 0, 2)+1)</f>
        <v/>
      </c>
      <c r="AB370" s="71" t="str">
        <f ca="1">INDEX({"","_","-","="},IF(OR($D370 &gt;= AC$6, $E370 &lt; AB$6), 0, 1)+IF(OR($F370 &gt;= AC$6, $G370 &lt; AB$6), 0, 2)+1)</f>
        <v/>
      </c>
      <c r="AC370" s="71" t="str">
        <f ca="1">INDEX({"","_","-","="},IF(OR($D370 &gt;= AD$6, $E370 &lt; AC$6), 0, 1)+IF(OR($F370 &gt;= AD$6, $G370 &lt; AC$6), 0, 2)+1)</f>
        <v/>
      </c>
      <c r="AD370" s="71" t="str">
        <f ca="1">INDEX({"","_","-","="},IF(OR($D370 &gt;= AE$6, $E370 &lt; AD$6), 0, 1)+IF(OR($F370 &gt;= AE$6, $G370 &lt; AD$6), 0, 2)+1)</f>
        <v/>
      </c>
      <c r="AE370" s="71" t="str">
        <f ca="1">INDEX({"","_","-","="},IF(OR($D370 &gt;= AF$6, $E370 &lt; AE$6), 0, 1)+IF(OR($F370 &gt;= AF$6, $G370 &lt; AE$6), 0, 2)+1)</f>
        <v/>
      </c>
      <c r="AF370" s="71" t="str">
        <f ca="1">INDEX({"","_","-","="},IF(OR($D370 &gt;= AG$6, $E370 &lt; AF$6), 0, 1)+IF(OR($F370 &gt;= AG$6, $G370 &lt; AF$6), 0, 2)+1)</f>
        <v/>
      </c>
      <c r="AG370" s="71" t="str">
        <f ca="1">INDEX({"","_","-","="},IF(OR($D370 &gt;= AH$6, $E370 &lt; AG$6), 0, 1)+IF(OR($F370 &gt;= AH$6, $G370 &lt; AG$6), 0, 2)+1)</f>
        <v/>
      </c>
      <c r="AH370" s="71" t="str">
        <f ca="1">INDEX({"","_","-","="},IF(OR($D370 &gt;= AI$6, $E370 &lt; AH$6), 0, 1)+IF(OR($F370 &gt;= AI$6, $G370 &lt; AH$6), 0, 2)+1)</f>
        <v/>
      </c>
      <c r="AI370" s="71" t="str">
        <f ca="1">INDEX({"","_","-","="},IF(OR($D370 &gt;= AJ$6, $E370 &lt; AI$6), 0, 1)+IF(OR($F370 &gt;= AJ$6, $G370 &lt; AI$6), 0, 2)+1)</f>
        <v/>
      </c>
      <c r="AJ370" s="71" t="str">
        <f ca="1">INDEX({"","_","-","="},IF(OR($D370 &gt;= AK$6, $E370 &lt; AJ$6), 0, 1)+IF(OR($F370 &gt;= AK$6, $G370 &lt; AJ$6), 0, 2)+1)</f>
        <v/>
      </c>
      <c r="AK370" s="71" t="str">
        <f ca="1">INDEX({"","_","-","="},IF(OR($D370 &gt;= AL$6, $E370 &lt; AK$6), 0, 1)+IF(OR($F370 &gt;= AL$6, $G370 &lt; AK$6), 0, 2)+1)</f>
        <v/>
      </c>
      <c r="AL370" s="71" t="str">
        <f ca="1">INDEX({"","_","-","="},IF(OR($D370 &gt;= AM$6, $E370 &lt; AL$6), 0, 1)+IF(OR($F370 &gt;= AM$6, $G370 &lt; AL$6), 0, 2)+1)</f>
        <v/>
      </c>
      <c r="AM370" s="71" t="str">
        <f ca="1">INDEX({"","_","-","="},IF(OR($D370 &gt;= AN$6, $E370 &lt; AM$6), 0, 1)+IF(OR($F370 &gt;= AN$6, $G370 &lt; AM$6), 0, 2)+1)</f>
        <v/>
      </c>
      <c r="AN370" s="71" t="str">
        <f ca="1">INDEX({"","_","-","="},IF(OR($D370 &gt;= AO$6, $E370 &lt; AN$6), 0, 1)+IF(OR($F370 &gt;= AO$6, $G370 &lt; AN$6), 0, 2)+1)</f>
        <v/>
      </c>
      <c r="AO370" s="71" t="str">
        <f ca="1">INDEX({"","_","-","="},IF(OR($D370 &gt;= AP$6, $E370 &lt; AO$6), 0, 1)+IF(OR($F370 &gt;= AP$6, $G370 &lt; AO$6), 0, 2)+1)</f>
        <v/>
      </c>
      <c r="AP370" s="71" t="str">
        <f ca="1">INDEX({"","_","-","="},IF(OR($D370 &gt;= AQ$6, $E370 &lt; AP$6), 0, 1)+IF(OR($F370 &gt;= AQ$6, $G370 &lt; AP$6), 0, 2)+1)</f>
        <v/>
      </c>
      <c r="AQ370" s="71" t="str">
        <f ca="1">INDEX({"","_","-","="},IF(OR($D370 &gt;= AR$6, $E370 &lt; AQ$6), 0, 1)+IF(OR($F370 &gt;= AR$6, $G370 &lt; AQ$6), 0, 2)+1)</f>
        <v/>
      </c>
      <c r="AR370" s="71" t="str">
        <f ca="1">INDEX({"","_","-","="},IF(OR($D370 &gt;= AS$6, $E370 &lt; AR$6), 0, 1)+IF(OR($F370 &gt;= AS$6, $G370 &lt; AR$6), 0, 2)+1)</f>
        <v/>
      </c>
      <c r="AS370" s="71" t="str">
        <f ca="1">INDEX({"","_","-","="},IF(OR($D370 &gt;= AT$6, $E370 &lt; AS$6), 0, 1)+IF(OR($F370 &gt;= AT$6, $G370 &lt; AS$6), 0, 2)+1)</f>
        <v/>
      </c>
      <c r="AT370" s="71" t="str">
        <f ca="1">INDEX({"","_","-","="},IF(OR($D370 &gt;= AU$6, $E370 &lt; AT$6), 0, 1)+IF(OR($F370 &gt;= AU$6, $G370 &lt; AT$6), 0, 2)+1)</f>
        <v/>
      </c>
      <c r="AU370" s="71" t="str">
        <f ca="1">INDEX({"","_","-","="},IF(OR($D370 &gt;= AV$6, $E370 &lt; AU$6), 0, 1)+IF(OR($F370 &gt;= AV$6, $G370 &lt; AU$6), 0, 2)+1)</f>
        <v/>
      </c>
      <c r="AV370" s="71" t="str">
        <f ca="1">INDEX({"","_","-","="},IF(OR($D370 &gt;= AW$6, $E370 &lt; AV$6), 0, 1)+IF(OR($F370 &gt;= AW$6, $G370 &lt; AV$6), 0, 2)+1)</f>
        <v/>
      </c>
      <c r="AW370" s="71" t="str">
        <f ca="1">INDEX({"","_","-","="},IF(OR($D370 &gt;= AX$6, $E370 &lt; AW$6), 0, 1)+IF(OR($F370 &gt;= AX$6, $G370 &lt; AW$6), 0, 2)+1)</f>
        <v/>
      </c>
      <c r="AX370" s="71" t="str">
        <f ca="1">INDEX({"","_","-","="},IF(OR($D370 &gt;= AY$6, $E370 &lt; AX$6), 0, 1)+IF(OR($F370 &gt;= AY$6, $G370 &lt; AX$6), 0, 2)+1)</f>
        <v/>
      </c>
      <c r="AY370" s="71" t="str">
        <f ca="1">INDEX({"","_","-","="},IF(OR($D370 &gt;= AZ$6, $E370 &lt; AY$6), 0, 1)+IF(OR($F370 &gt;= AZ$6, $G370 &lt; AY$6), 0, 2)+1)</f>
        <v/>
      </c>
      <c r="AZ370" s="71" t="str">
        <f ca="1">INDEX({"","_","-","="},IF(OR($D370 &gt;= BA$6, $E370 &lt; AZ$6), 0, 1)+IF(OR($F370 &gt;= BA$6, $G370 &lt; AZ$6), 0, 2)+1)</f>
        <v/>
      </c>
      <c r="BA370" s="71" t="str">
        <f ca="1">INDEX({"","_","-","="},IF(OR($D370 &gt;= BB$6, $E370 &lt; BA$6), 0, 1)+IF(OR($F370 &gt;= BB$6, $G370 &lt; BA$6), 0, 2)+1)</f>
        <v/>
      </c>
      <c r="BB370" s="71" t="str">
        <f ca="1">INDEX({"","_","-","="},IF(OR($D370 &gt;= BC$6, $E370 &lt; BB$6), 0, 1)+IF(OR($F370 &gt;= BC$6, $G370 &lt; BB$6), 0, 2)+1)</f>
        <v/>
      </c>
      <c r="BC370" s="71" t="str">
        <f ca="1">INDEX({"","_","-","="},IF(OR($D370 &gt;= BD$6, $E370 &lt; BC$6), 0, 1)+IF(OR($F370 &gt;= BD$6, $G370 &lt; BC$6), 0, 2)+1)</f>
        <v/>
      </c>
      <c r="BD370" s="71" t="str">
        <f ca="1">INDEX({"","_","-","="},IF(OR($D370 &gt;= BE$6, $E370 &lt; BD$6), 0, 1)+IF(OR($F370 &gt;= BE$6, $G370 &lt; BD$6), 0, 2)+1)</f>
        <v/>
      </c>
      <c r="BE370" s="71" t="str">
        <f ca="1">INDEX({"","_","-","="},IF(OR($D370 &gt;= BF$6, $E370 &lt; BE$6), 0, 1)+IF(OR($F370 &gt;= BF$6, $G370 &lt; BE$6), 0, 2)+1)</f>
        <v/>
      </c>
      <c r="BF370" s="71" t="str">
        <f ca="1">INDEX({"","_","-","="},IF(OR($D370 &gt;= BG$6, $E370 &lt; BF$6), 0, 1)+IF(OR($F370 &gt;= BG$6, $G370 &lt; BF$6), 0, 2)+1)</f>
        <v/>
      </c>
      <c r="BG370" s="71" t="str">
        <f ca="1">INDEX({"","_","-","="},IF(OR($D370 &gt;= BH$6, $E370 &lt; BG$6), 0, 1)+IF(OR($F370 &gt;= BH$6, $G370 &lt; BG$6), 0, 2)+1)</f>
        <v/>
      </c>
      <c r="BH370" s="71" t="str">
        <f ca="1">INDEX({"","_","-","="},IF(OR($D370 &gt;= BI$6, $E370 &lt; BH$6), 0, 1)+IF(OR($F370 &gt;= BI$6, $G370 &lt; BH$6), 0, 2)+1)</f>
        <v/>
      </c>
      <c r="BI370" s="71" t="str">
        <f ca="1">INDEX({"","_","-","="},IF(OR($D370 &gt;= BJ$6, $E370 &lt; BI$6), 0, 1)+IF(OR($F370 &gt;= BJ$6, $G370 &lt; BI$6), 0, 2)+1)</f>
        <v/>
      </c>
      <c r="BJ370" s="71" t="str">
        <f ca="1">INDEX({"","_","-","="},IF(OR($D370 &gt;= BK$6, $E370 &lt; BJ$6), 0, 1)+IF(OR($F370 &gt;= BK$6, $G370 &lt; BJ$6), 0, 2)+1)</f>
        <v/>
      </c>
      <c r="BK370" s="71" t="str">
        <f ca="1">INDEX({"","_","-","="},IF(OR($D370 &gt;= BL$6, $E370 &lt; BK$6), 0, 1)+IF(OR($F370 &gt;= BL$6, $G370 &lt; BK$6), 0, 2)+1)</f>
        <v/>
      </c>
      <c r="BL370" s="71" t="str">
        <f ca="1">INDEX({"","_","-","="},IF(OR($D370 &gt;= BM$6, $E370 &lt; BL$6), 0, 1)+IF(OR($F370 &gt;= BM$6, $G370 &lt; BL$6), 0, 2)+1)</f>
        <v/>
      </c>
      <c r="BM370" s="71" t="str">
        <f ca="1">INDEX({"","_","-","="},IF(OR($D370 &gt;= BN$6, $E370 &lt; BM$6), 0, 1)+IF(OR($F370 &gt;= BN$6, $G370 &lt; BM$6), 0, 2)+1)</f>
        <v/>
      </c>
      <c r="BN370" s="71" t="str">
        <f ca="1">INDEX({"","_","-","="},IF(OR($D370 &gt;= BO$6, $E370 &lt; BN$6), 0, 1)+IF(OR($F370 &gt;= BO$6, $G370 &lt; BN$6), 0, 2)+1)</f>
        <v/>
      </c>
      <c r="BO370" s="71" t="str">
        <f ca="1">INDEX({"","_","-","="},IF(OR($D370 &gt;= BP$6, $E370 &lt; BO$6), 0, 1)+IF(OR($F370 &gt;= BP$6, $G370 &lt; BO$6), 0, 2)+1)</f>
        <v/>
      </c>
      <c r="BP370" s="71" t="str">
        <f ca="1">INDEX({"","_","-","="},IF(OR($D370 &gt;= BQ$6, $E370 &lt; BP$6), 0, 1)+IF(OR($F370 &gt;= BQ$6, $G370 &lt; BP$6), 0, 2)+1)</f>
        <v/>
      </c>
      <c r="BQ370" s="71" t="str">
        <f ca="1">INDEX({"","_","-","="},IF(OR($D370 &gt;= BR$6, $E370 &lt; BQ$6), 0, 1)+IF(OR($F370 &gt;= BR$6, $G370 &lt; BQ$6), 0, 2)+1)</f>
        <v/>
      </c>
      <c r="BR370" s="71" t="str">
        <f ca="1">INDEX({"","_","-","="},IF(OR($D370 &gt;= BS$6, $E370 &lt; BR$6), 0, 1)+IF(OR($F370 &gt;= BS$6, $G370 &lt; BR$6), 0, 2)+1)</f>
        <v/>
      </c>
      <c r="BS370" s="71" t="str">
        <f ca="1">INDEX({"","_","-","="},IF(OR($D370 &gt;= BT$6, $E370 &lt; BS$6), 0, 1)+IF(OR($F370 &gt;= BT$6, $G370 &lt; BS$6), 0, 2)+1)</f>
        <v/>
      </c>
      <c r="BT370" s="71" t="str">
        <f ca="1">INDEX({"","_","-","="},IF(OR($D370 &gt;= BU$6, $E370 &lt; BT$6), 0, 1)+IF(OR($F370 &gt;= BU$6, $G370 &lt; BT$6), 0, 2)+1)</f>
        <v/>
      </c>
      <c r="BU370" s="71" t="str">
        <f ca="1">INDEX({"","_","-","="},IF(OR($D370 &gt;= BV$6, $E370 &lt; BU$6), 0, 1)+IF(OR($F370 &gt;= BV$6, $G370 &lt; BU$6), 0, 2)+1)</f>
        <v/>
      </c>
      <c r="BV370" s="71" t="str">
        <f ca="1">INDEX({"","_","-","="},IF(OR($D370 &gt;= BW$6, $E370 &lt; BV$6), 0, 1)+IF(OR($F370 &gt;= BW$6, $G370 &lt; BV$6), 0, 2)+1)</f>
        <v/>
      </c>
      <c r="BW370" s="71" t="str">
        <f ca="1">INDEX({"","_","-","="},IF(OR($D370 &gt;= BX$6, $E370 &lt; BW$6), 0, 1)+IF(OR($F370 &gt;= BX$6, $G370 &lt; BW$6), 0, 2)+1)</f>
        <v/>
      </c>
      <c r="BX370" s="71" t="str">
        <f ca="1">INDEX({"","_","-","="},IF(OR($D370 &gt;= BY$6, $E370 &lt; BX$6), 0, 1)+IF(OR($F370 &gt;= BY$6, $G370 &lt; BX$6), 0, 2)+1)</f>
        <v/>
      </c>
      <c r="BY370" s="71" t="str">
        <f ca="1">INDEX({"","_","-","="},IF(OR($D370 &gt;= BZ$6, $E370 &lt; BY$6), 0, 1)+IF(OR($F370 &gt;= BZ$6, $G370 &lt; BY$6), 0, 2)+1)</f>
        <v/>
      </c>
      <c r="BZ370" s="71" t="str">
        <f ca="1">INDEX({"","_","-","="},IF(OR($D370 &gt;= CA$6, $E370 &lt; BZ$6), 0, 1)+IF(OR($F370 &gt;= CA$6, $G370 &lt; BZ$6), 0, 2)+1)</f>
        <v/>
      </c>
      <c r="CA370" s="71" t="str">
        <f ca="1">INDEX({"","_","-","="},IF(OR($D370 &gt;= CB$6, $E370 &lt; CA$6), 0, 1)+IF(OR($F370 &gt;= CB$6, $G370 &lt; CA$6), 0, 2)+1)</f>
        <v/>
      </c>
      <c r="CB370" s="71" t="str">
        <f ca="1">INDEX({"","_","-","="},IF(OR($D370 &gt;= CC$6, $E370 &lt; CB$6), 0, 1)+IF(OR($F370 &gt;= CC$6, $G370 &lt; CB$6), 0, 2)+1)</f>
        <v/>
      </c>
      <c r="CC370" s="71" t="str">
        <f ca="1">INDEX({"","_","-","="},IF(OR($D370 &gt;= CD$6, $E370 &lt; CC$6), 0, 1)+IF(OR($F370 &gt;= CD$6, $G370 &lt; CC$6), 0, 2)+1)</f>
        <v/>
      </c>
      <c r="CD370" s="71" t="str">
        <f ca="1">INDEX({"","_","-","="},IF(OR($D370 &gt;= CE$6, $E370 &lt; CD$6), 0, 1)+IF(OR($F370 &gt;= CE$6, $G370 &lt; CD$6), 0, 2)+1)</f>
        <v/>
      </c>
    </row>
    <row r="371" spans="1:82">
      <c r="A371" s="8" t="str">
        <f ca="1">IF('临-进度'!N366,'临-进度'!$A366,"")</f>
        <v/>
      </c>
      <c r="B371" s="8" t="str">
        <f ca="1">IF('临-进度'!N366,'临-进度'!$B366,"")</f>
        <v/>
      </c>
      <c r="C371" s="8" t="str">
        <f ca="1">IF('临-进度'!N366,'临-进度'!$F366,"")</f>
        <v/>
      </c>
      <c r="D371" s="42" t="str">
        <f ca="1">IF('临-进度'!$N366,'临-进度'!$J366,"")</f>
        <v/>
      </c>
      <c r="E371" s="42" t="str">
        <f ca="1">IF('临-进度'!$N366,'临-进度'!$AF366,"")</f>
        <v/>
      </c>
      <c r="F371" s="42" t="str">
        <f ca="1">IF('临-进度'!$N366,'临-进度'!$K366,"")</f>
        <v/>
      </c>
      <c r="G371" s="76" t="str">
        <f ca="1">IF('临-进度'!$N366,'临-进度'!$AG366,"")</f>
        <v/>
      </c>
      <c r="H371" s="71" t="str">
        <f ca="1">INDEX({"","_","-","="},IF(OR($D371 &gt;= I$6, $E371 &lt; H$6), 0, 1)+IF(OR($F371 &gt;= I$6, $G371 &lt; H$6), 0, 2)+1)</f>
        <v/>
      </c>
      <c r="I371" s="71" t="str">
        <f ca="1">INDEX({"","_","-","="},IF(OR($D371 &gt;= J$6, $E371 &lt; I$6), 0, 1)+IF(OR($F371 &gt;= J$6, $G371 &lt; I$6), 0, 2)+1)</f>
        <v/>
      </c>
      <c r="J371" s="71" t="str">
        <f ca="1">INDEX({"","_","-","="},IF(OR($D371 &gt;= K$6, $E371 &lt; J$6), 0, 1)+IF(OR($F371 &gt;= K$6, $G371 &lt; J$6), 0, 2)+1)</f>
        <v/>
      </c>
      <c r="K371" s="71" t="str">
        <f ca="1">INDEX({"","_","-","="},IF(OR($D371 &gt;= L$6, $E371 &lt; K$6), 0, 1)+IF(OR($F371 &gt;= L$6, $G371 &lt; K$6), 0, 2)+1)</f>
        <v/>
      </c>
      <c r="L371" s="71" t="str">
        <f ca="1">INDEX({"","_","-","="},IF(OR($D371 &gt;= M$6, $E371 &lt; L$6), 0, 1)+IF(OR($F371 &gt;= M$6, $G371 &lt; L$6), 0, 2)+1)</f>
        <v/>
      </c>
      <c r="M371" s="71" t="str">
        <f ca="1">INDEX({"","_","-","="},IF(OR($D371 &gt;= N$6, $E371 &lt; M$6), 0, 1)+IF(OR($F371 &gt;= N$6, $G371 &lt; M$6), 0, 2)+1)</f>
        <v/>
      </c>
      <c r="N371" s="71" t="str">
        <f ca="1">INDEX({"","_","-","="},IF(OR($D371 &gt;= O$6, $E371 &lt; N$6), 0, 1)+IF(OR($F371 &gt;= O$6, $G371 &lt; N$6), 0, 2)+1)</f>
        <v/>
      </c>
      <c r="O371" s="71" t="str">
        <f ca="1">INDEX({"","_","-","="},IF(OR($D371 &gt;= P$6, $E371 &lt; O$6), 0, 1)+IF(OR($F371 &gt;= P$6, $G371 &lt; O$6), 0, 2)+1)</f>
        <v/>
      </c>
      <c r="P371" s="71" t="str">
        <f ca="1">INDEX({"","_","-","="},IF(OR($D371 &gt;= Q$6, $E371 &lt; P$6), 0, 1)+IF(OR($F371 &gt;= Q$6, $G371 &lt; P$6), 0, 2)+1)</f>
        <v/>
      </c>
      <c r="Q371" s="71" t="str">
        <f ca="1">INDEX({"","_","-","="},IF(OR($D371 &gt;= R$6, $E371 &lt; Q$6), 0, 1)+IF(OR($F371 &gt;= R$6, $G371 &lt; Q$6), 0, 2)+1)</f>
        <v/>
      </c>
      <c r="R371" s="71" t="str">
        <f ca="1">INDEX({"","_","-","="},IF(OR($D371 &gt;= S$6, $E371 &lt; R$6), 0, 1)+IF(OR($F371 &gt;= S$6, $G371 &lt; R$6), 0, 2)+1)</f>
        <v/>
      </c>
      <c r="S371" s="71" t="str">
        <f ca="1">INDEX({"","_","-","="},IF(OR($D371 &gt;= T$6, $E371 &lt; S$6), 0, 1)+IF(OR($F371 &gt;= T$6, $G371 &lt; S$6), 0, 2)+1)</f>
        <v/>
      </c>
      <c r="T371" s="71" t="str">
        <f ca="1">INDEX({"","_","-","="},IF(OR($D371 &gt;= U$6, $E371 &lt; T$6), 0, 1)+IF(OR($F371 &gt;= U$6, $G371 &lt; T$6), 0, 2)+1)</f>
        <v/>
      </c>
      <c r="U371" s="71" t="str">
        <f ca="1">INDEX({"","_","-","="},IF(OR($D371 &gt;= V$6, $E371 &lt; U$6), 0, 1)+IF(OR($F371 &gt;= V$6, $G371 &lt; U$6), 0, 2)+1)</f>
        <v/>
      </c>
      <c r="V371" s="71" t="str">
        <f ca="1">INDEX({"","_","-","="},IF(OR($D371 &gt;= W$6, $E371 &lt; V$6), 0, 1)+IF(OR($F371 &gt;= W$6, $G371 &lt; V$6), 0, 2)+1)</f>
        <v/>
      </c>
      <c r="W371" s="71" t="str">
        <f ca="1">INDEX({"","_","-","="},IF(OR($D371 &gt;= X$6, $E371 &lt; W$6), 0, 1)+IF(OR($F371 &gt;= X$6, $G371 &lt; W$6), 0, 2)+1)</f>
        <v/>
      </c>
      <c r="X371" s="71" t="str">
        <f ca="1">INDEX({"","_","-","="},IF(OR($D371 &gt;= Y$6, $E371 &lt; X$6), 0, 1)+IF(OR($F371 &gt;= Y$6, $G371 &lt; X$6), 0, 2)+1)</f>
        <v/>
      </c>
      <c r="Y371" s="71" t="str">
        <f ca="1">INDEX({"","_","-","="},IF(OR($D371 &gt;= Z$6, $E371 &lt; Y$6), 0, 1)+IF(OR($F371 &gt;= Z$6, $G371 &lt; Y$6), 0, 2)+1)</f>
        <v/>
      </c>
      <c r="Z371" s="71" t="str">
        <f ca="1">INDEX({"","_","-","="},IF(OR($D371 &gt;= AA$6, $E371 &lt; Z$6), 0, 1)+IF(OR($F371 &gt;= AA$6, $G371 &lt; Z$6), 0, 2)+1)</f>
        <v/>
      </c>
      <c r="AA371" s="71" t="str">
        <f ca="1">INDEX({"","_","-","="},IF(OR($D371 &gt;= AB$6, $E371 &lt; AA$6), 0, 1)+IF(OR($F371 &gt;= AB$6, $G371 &lt; AA$6), 0, 2)+1)</f>
        <v/>
      </c>
      <c r="AB371" s="71" t="str">
        <f ca="1">INDEX({"","_","-","="},IF(OR($D371 &gt;= AC$6, $E371 &lt; AB$6), 0, 1)+IF(OR($F371 &gt;= AC$6, $G371 &lt; AB$6), 0, 2)+1)</f>
        <v/>
      </c>
      <c r="AC371" s="71" t="str">
        <f ca="1">INDEX({"","_","-","="},IF(OR($D371 &gt;= AD$6, $E371 &lt; AC$6), 0, 1)+IF(OR($F371 &gt;= AD$6, $G371 &lt; AC$6), 0, 2)+1)</f>
        <v/>
      </c>
      <c r="AD371" s="71" t="str">
        <f ca="1">INDEX({"","_","-","="},IF(OR($D371 &gt;= AE$6, $E371 &lt; AD$6), 0, 1)+IF(OR($F371 &gt;= AE$6, $G371 &lt; AD$6), 0, 2)+1)</f>
        <v/>
      </c>
      <c r="AE371" s="71" t="str">
        <f ca="1">INDEX({"","_","-","="},IF(OR($D371 &gt;= AF$6, $E371 &lt; AE$6), 0, 1)+IF(OR($F371 &gt;= AF$6, $G371 &lt; AE$6), 0, 2)+1)</f>
        <v/>
      </c>
      <c r="AF371" s="71" t="str">
        <f ca="1">INDEX({"","_","-","="},IF(OR($D371 &gt;= AG$6, $E371 &lt; AF$6), 0, 1)+IF(OR($F371 &gt;= AG$6, $G371 &lt; AF$6), 0, 2)+1)</f>
        <v/>
      </c>
      <c r="AG371" s="71" t="str">
        <f ca="1">INDEX({"","_","-","="},IF(OR($D371 &gt;= AH$6, $E371 &lt; AG$6), 0, 1)+IF(OR($F371 &gt;= AH$6, $G371 &lt; AG$6), 0, 2)+1)</f>
        <v/>
      </c>
      <c r="AH371" s="71" t="str">
        <f ca="1">INDEX({"","_","-","="},IF(OR($D371 &gt;= AI$6, $E371 &lt; AH$6), 0, 1)+IF(OR($F371 &gt;= AI$6, $G371 &lt; AH$6), 0, 2)+1)</f>
        <v/>
      </c>
      <c r="AI371" s="71" t="str">
        <f ca="1">INDEX({"","_","-","="},IF(OR($D371 &gt;= AJ$6, $E371 &lt; AI$6), 0, 1)+IF(OR($F371 &gt;= AJ$6, $G371 &lt; AI$6), 0, 2)+1)</f>
        <v/>
      </c>
      <c r="AJ371" s="71" t="str">
        <f ca="1">INDEX({"","_","-","="},IF(OR($D371 &gt;= AK$6, $E371 &lt; AJ$6), 0, 1)+IF(OR($F371 &gt;= AK$6, $G371 &lt; AJ$6), 0, 2)+1)</f>
        <v/>
      </c>
      <c r="AK371" s="71" t="str">
        <f ca="1">INDEX({"","_","-","="},IF(OR($D371 &gt;= AL$6, $E371 &lt; AK$6), 0, 1)+IF(OR($F371 &gt;= AL$6, $G371 &lt; AK$6), 0, 2)+1)</f>
        <v/>
      </c>
      <c r="AL371" s="71" t="str">
        <f ca="1">INDEX({"","_","-","="},IF(OR($D371 &gt;= AM$6, $E371 &lt; AL$6), 0, 1)+IF(OR($F371 &gt;= AM$6, $G371 &lt; AL$6), 0, 2)+1)</f>
        <v/>
      </c>
      <c r="AM371" s="71" t="str">
        <f ca="1">INDEX({"","_","-","="},IF(OR($D371 &gt;= AN$6, $E371 &lt; AM$6), 0, 1)+IF(OR($F371 &gt;= AN$6, $G371 &lt; AM$6), 0, 2)+1)</f>
        <v/>
      </c>
      <c r="AN371" s="71" t="str">
        <f ca="1">INDEX({"","_","-","="},IF(OR($D371 &gt;= AO$6, $E371 &lt; AN$6), 0, 1)+IF(OR($F371 &gt;= AO$6, $G371 &lt; AN$6), 0, 2)+1)</f>
        <v/>
      </c>
      <c r="AO371" s="71" t="str">
        <f ca="1">INDEX({"","_","-","="},IF(OR($D371 &gt;= AP$6, $E371 &lt; AO$6), 0, 1)+IF(OR($F371 &gt;= AP$6, $G371 &lt; AO$6), 0, 2)+1)</f>
        <v/>
      </c>
      <c r="AP371" s="71" t="str">
        <f ca="1">INDEX({"","_","-","="},IF(OR($D371 &gt;= AQ$6, $E371 &lt; AP$6), 0, 1)+IF(OR($F371 &gt;= AQ$6, $G371 &lt; AP$6), 0, 2)+1)</f>
        <v/>
      </c>
      <c r="AQ371" s="71" t="str">
        <f ca="1">INDEX({"","_","-","="},IF(OR($D371 &gt;= AR$6, $E371 &lt; AQ$6), 0, 1)+IF(OR($F371 &gt;= AR$6, $G371 &lt; AQ$6), 0, 2)+1)</f>
        <v/>
      </c>
      <c r="AR371" s="71" t="str">
        <f ca="1">INDEX({"","_","-","="},IF(OR($D371 &gt;= AS$6, $E371 &lt; AR$6), 0, 1)+IF(OR($F371 &gt;= AS$6, $G371 &lt; AR$6), 0, 2)+1)</f>
        <v/>
      </c>
      <c r="AS371" s="71" t="str">
        <f ca="1">INDEX({"","_","-","="},IF(OR($D371 &gt;= AT$6, $E371 &lt; AS$6), 0, 1)+IF(OR($F371 &gt;= AT$6, $G371 &lt; AS$6), 0, 2)+1)</f>
        <v/>
      </c>
      <c r="AT371" s="71" t="str">
        <f ca="1">INDEX({"","_","-","="},IF(OR($D371 &gt;= AU$6, $E371 &lt; AT$6), 0, 1)+IF(OR($F371 &gt;= AU$6, $G371 &lt; AT$6), 0, 2)+1)</f>
        <v/>
      </c>
      <c r="AU371" s="71" t="str">
        <f ca="1">INDEX({"","_","-","="},IF(OR($D371 &gt;= AV$6, $E371 &lt; AU$6), 0, 1)+IF(OR($F371 &gt;= AV$6, $G371 &lt; AU$6), 0, 2)+1)</f>
        <v/>
      </c>
      <c r="AV371" s="71" t="str">
        <f ca="1">INDEX({"","_","-","="},IF(OR($D371 &gt;= AW$6, $E371 &lt; AV$6), 0, 1)+IF(OR($F371 &gt;= AW$6, $G371 &lt; AV$6), 0, 2)+1)</f>
        <v/>
      </c>
      <c r="AW371" s="71" t="str">
        <f ca="1">INDEX({"","_","-","="},IF(OR($D371 &gt;= AX$6, $E371 &lt; AW$6), 0, 1)+IF(OR($F371 &gt;= AX$6, $G371 &lt; AW$6), 0, 2)+1)</f>
        <v/>
      </c>
      <c r="AX371" s="71" t="str">
        <f ca="1">INDEX({"","_","-","="},IF(OR($D371 &gt;= AY$6, $E371 &lt; AX$6), 0, 1)+IF(OR($F371 &gt;= AY$6, $G371 &lt; AX$6), 0, 2)+1)</f>
        <v/>
      </c>
      <c r="AY371" s="71" t="str">
        <f ca="1">INDEX({"","_","-","="},IF(OR($D371 &gt;= AZ$6, $E371 &lt; AY$6), 0, 1)+IF(OR($F371 &gt;= AZ$6, $G371 &lt; AY$6), 0, 2)+1)</f>
        <v/>
      </c>
      <c r="AZ371" s="71" t="str">
        <f ca="1">INDEX({"","_","-","="},IF(OR($D371 &gt;= BA$6, $E371 &lt; AZ$6), 0, 1)+IF(OR($F371 &gt;= BA$6, $G371 &lt; AZ$6), 0, 2)+1)</f>
        <v/>
      </c>
      <c r="BA371" s="71" t="str">
        <f ca="1">INDEX({"","_","-","="},IF(OR($D371 &gt;= BB$6, $E371 &lt; BA$6), 0, 1)+IF(OR($F371 &gt;= BB$6, $G371 &lt; BA$6), 0, 2)+1)</f>
        <v/>
      </c>
      <c r="BB371" s="71" t="str">
        <f ca="1">INDEX({"","_","-","="},IF(OR($D371 &gt;= BC$6, $E371 &lt; BB$6), 0, 1)+IF(OR($F371 &gt;= BC$6, $G371 &lt; BB$6), 0, 2)+1)</f>
        <v/>
      </c>
      <c r="BC371" s="71" t="str">
        <f ca="1">INDEX({"","_","-","="},IF(OR($D371 &gt;= BD$6, $E371 &lt; BC$6), 0, 1)+IF(OR($F371 &gt;= BD$6, $G371 &lt; BC$6), 0, 2)+1)</f>
        <v/>
      </c>
      <c r="BD371" s="71" t="str">
        <f ca="1">INDEX({"","_","-","="},IF(OR($D371 &gt;= BE$6, $E371 &lt; BD$6), 0, 1)+IF(OR($F371 &gt;= BE$6, $G371 &lt; BD$6), 0, 2)+1)</f>
        <v/>
      </c>
      <c r="BE371" s="71" t="str">
        <f ca="1">INDEX({"","_","-","="},IF(OR($D371 &gt;= BF$6, $E371 &lt; BE$6), 0, 1)+IF(OR($F371 &gt;= BF$6, $G371 &lt; BE$6), 0, 2)+1)</f>
        <v/>
      </c>
      <c r="BF371" s="71" t="str">
        <f ca="1">INDEX({"","_","-","="},IF(OR($D371 &gt;= BG$6, $E371 &lt; BF$6), 0, 1)+IF(OR($F371 &gt;= BG$6, $G371 &lt; BF$6), 0, 2)+1)</f>
        <v/>
      </c>
      <c r="BG371" s="71" t="str">
        <f ca="1">INDEX({"","_","-","="},IF(OR($D371 &gt;= BH$6, $E371 &lt; BG$6), 0, 1)+IF(OR($F371 &gt;= BH$6, $G371 &lt; BG$6), 0, 2)+1)</f>
        <v/>
      </c>
      <c r="BH371" s="71" t="str">
        <f ca="1">INDEX({"","_","-","="},IF(OR($D371 &gt;= BI$6, $E371 &lt; BH$6), 0, 1)+IF(OR($F371 &gt;= BI$6, $G371 &lt; BH$6), 0, 2)+1)</f>
        <v/>
      </c>
      <c r="BI371" s="71" t="str">
        <f ca="1">INDEX({"","_","-","="},IF(OR($D371 &gt;= BJ$6, $E371 &lt; BI$6), 0, 1)+IF(OR($F371 &gt;= BJ$6, $G371 &lt; BI$6), 0, 2)+1)</f>
        <v/>
      </c>
      <c r="BJ371" s="71" t="str">
        <f ca="1">INDEX({"","_","-","="},IF(OR($D371 &gt;= BK$6, $E371 &lt; BJ$6), 0, 1)+IF(OR($F371 &gt;= BK$6, $G371 &lt; BJ$6), 0, 2)+1)</f>
        <v/>
      </c>
      <c r="BK371" s="71" t="str">
        <f ca="1">INDEX({"","_","-","="},IF(OR($D371 &gt;= BL$6, $E371 &lt; BK$6), 0, 1)+IF(OR($F371 &gt;= BL$6, $G371 &lt; BK$6), 0, 2)+1)</f>
        <v/>
      </c>
      <c r="BL371" s="71" t="str">
        <f ca="1">INDEX({"","_","-","="},IF(OR($D371 &gt;= BM$6, $E371 &lt; BL$6), 0, 1)+IF(OR($F371 &gt;= BM$6, $G371 &lt; BL$6), 0, 2)+1)</f>
        <v/>
      </c>
      <c r="BM371" s="71" t="str">
        <f ca="1">INDEX({"","_","-","="},IF(OR($D371 &gt;= BN$6, $E371 &lt; BM$6), 0, 1)+IF(OR($F371 &gt;= BN$6, $G371 &lt; BM$6), 0, 2)+1)</f>
        <v/>
      </c>
      <c r="BN371" s="71" t="str">
        <f ca="1">INDEX({"","_","-","="},IF(OR($D371 &gt;= BO$6, $E371 &lt; BN$6), 0, 1)+IF(OR($F371 &gt;= BO$6, $G371 &lt; BN$6), 0, 2)+1)</f>
        <v/>
      </c>
      <c r="BO371" s="71" t="str">
        <f ca="1">INDEX({"","_","-","="},IF(OR($D371 &gt;= BP$6, $E371 &lt; BO$6), 0, 1)+IF(OR($F371 &gt;= BP$6, $G371 &lt; BO$6), 0, 2)+1)</f>
        <v/>
      </c>
      <c r="BP371" s="71" t="str">
        <f ca="1">INDEX({"","_","-","="},IF(OR($D371 &gt;= BQ$6, $E371 &lt; BP$6), 0, 1)+IF(OR($F371 &gt;= BQ$6, $G371 &lt; BP$6), 0, 2)+1)</f>
        <v/>
      </c>
      <c r="BQ371" s="71" t="str">
        <f ca="1">INDEX({"","_","-","="},IF(OR($D371 &gt;= BR$6, $E371 &lt; BQ$6), 0, 1)+IF(OR($F371 &gt;= BR$6, $G371 &lt; BQ$6), 0, 2)+1)</f>
        <v/>
      </c>
      <c r="BR371" s="71" t="str">
        <f ca="1">INDEX({"","_","-","="},IF(OR($D371 &gt;= BS$6, $E371 &lt; BR$6), 0, 1)+IF(OR($F371 &gt;= BS$6, $G371 &lt; BR$6), 0, 2)+1)</f>
        <v/>
      </c>
      <c r="BS371" s="71" t="str">
        <f ca="1">INDEX({"","_","-","="},IF(OR($D371 &gt;= BT$6, $E371 &lt; BS$6), 0, 1)+IF(OR($F371 &gt;= BT$6, $G371 &lt; BS$6), 0, 2)+1)</f>
        <v/>
      </c>
      <c r="BT371" s="71" t="str">
        <f ca="1">INDEX({"","_","-","="},IF(OR($D371 &gt;= BU$6, $E371 &lt; BT$6), 0, 1)+IF(OR($F371 &gt;= BU$6, $G371 &lt; BT$6), 0, 2)+1)</f>
        <v/>
      </c>
      <c r="BU371" s="71" t="str">
        <f ca="1">INDEX({"","_","-","="},IF(OR($D371 &gt;= BV$6, $E371 &lt; BU$6), 0, 1)+IF(OR($F371 &gt;= BV$6, $G371 &lt; BU$6), 0, 2)+1)</f>
        <v/>
      </c>
      <c r="BV371" s="71" t="str">
        <f ca="1">INDEX({"","_","-","="},IF(OR($D371 &gt;= BW$6, $E371 &lt; BV$6), 0, 1)+IF(OR($F371 &gt;= BW$6, $G371 &lt; BV$6), 0, 2)+1)</f>
        <v/>
      </c>
      <c r="BW371" s="71" t="str">
        <f ca="1">INDEX({"","_","-","="},IF(OR($D371 &gt;= BX$6, $E371 &lt; BW$6), 0, 1)+IF(OR($F371 &gt;= BX$6, $G371 &lt; BW$6), 0, 2)+1)</f>
        <v/>
      </c>
      <c r="BX371" s="71" t="str">
        <f ca="1">INDEX({"","_","-","="},IF(OR($D371 &gt;= BY$6, $E371 &lt; BX$6), 0, 1)+IF(OR($F371 &gt;= BY$6, $G371 &lt; BX$6), 0, 2)+1)</f>
        <v/>
      </c>
      <c r="BY371" s="71" t="str">
        <f ca="1">INDEX({"","_","-","="},IF(OR($D371 &gt;= BZ$6, $E371 &lt; BY$6), 0, 1)+IF(OR($F371 &gt;= BZ$6, $G371 &lt; BY$6), 0, 2)+1)</f>
        <v/>
      </c>
      <c r="BZ371" s="71" t="str">
        <f ca="1">INDEX({"","_","-","="},IF(OR($D371 &gt;= CA$6, $E371 &lt; BZ$6), 0, 1)+IF(OR($F371 &gt;= CA$6, $G371 &lt; BZ$6), 0, 2)+1)</f>
        <v/>
      </c>
      <c r="CA371" s="71" t="str">
        <f ca="1">INDEX({"","_","-","="},IF(OR($D371 &gt;= CB$6, $E371 &lt; CA$6), 0, 1)+IF(OR($F371 &gt;= CB$6, $G371 &lt; CA$6), 0, 2)+1)</f>
        <v/>
      </c>
      <c r="CB371" s="71" t="str">
        <f ca="1">INDEX({"","_","-","="},IF(OR($D371 &gt;= CC$6, $E371 &lt; CB$6), 0, 1)+IF(OR($F371 &gt;= CC$6, $G371 &lt; CB$6), 0, 2)+1)</f>
        <v/>
      </c>
      <c r="CC371" s="71" t="str">
        <f ca="1">INDEX({"","_","-","="},IF(OR($D371 &gt;= CD$6, $E371 &lt; CC$6), 0, 1)+IF(OR($F371 &gt;= CD$6, $G371 &lt; CC$6), 0, 2)+1)</f>
        <v/>
      </c>
      <c r="CD371" s="71" t="str">
        <f ca="1">INDEX({"","_","-","="},IF(OR($D371 &gt;= CE$6, $E371 &lt; CD$6), 0, 1)+IF(OR($F371 &gt;= CE$6, $G371 &lt; CD$6), 0, 2)+1)</f>
        <v/>
      </c>
    </row>
    <row r="372" spans="1:82">
      <c r="A372" s="8" t="str">
        <f ca="1">IF('临-进度'!N367,'临-进度'!$A367,"")</f>
        <v/>
      </c>
      <c r="B372" s="8" t="str">
        <f ca="1">IF('临-进度'!N367,'临-进度'!$B367,"")</f>
        <v/>
      </c>
      <c r="C372" s="8" t="str">
        <f ca="1">IF('临-进度'!N367,'临-进度'!$F367,"")</f>
        <v/>
      </c>
      <c r="D372" s="42" t="str">
        <f ca="1">IF('临-进度'!$N367,'临-进度'!$J367,"")</f>
        <v/>
      </c>
      <c r="E372" s="42" t="str">
        <f ca="1">IF('临-进度'!$N367,'临-进度'!$AF367,"")</f>
        <v/>
      </c>
      <c r="F372" s="42" t="str">
        <f ca="1">IF('临-进度'!$N367,'临-进度'!$K367,"")</f>
        <v/>
      </c>
      <c r="G372" s="76" t="str">
        <f ca="1">IF('临-进度'!$N367,'临-进度'!$AG367,"")</f>
        <v/>
      </c>
      <c r="H372" s="71" t="str">
        <f ca="1">INDEX({"","_","-","="},IF(OR($D372 &gt;= I$6, $E372 &lt; H$6), 0, 1)+IF(OR($F372 &gt;= I$6, $G372 &lt; H$6), 0, 2)+1)</f>
        <v/>
      </c>
      <c r="I372" s="71" t="str">
        <f ca="1">INDEX({"","_","-","="},IF(OR($D372 &gt;= J$6, $E372 &lt; I$6), 0, 1)+IF(OR($F372 &gt;= J$6, $G372 &lt; I$6), 0, 2)+1)</f>
        <v/>
      </c>
      <c r="J372" s="71" t="str">
        <f ca="1">INDEX({"","_","-","="},IF(OR($D372 &gt;= K$6, $E372 &lt; J$6), 0, 1)+IF(OR($F372 &gt;= K$6, $G372 &lt; J$6), 0, 2)+1)</f>
        <v/>
      </c>
      <c r="K372" s="71" t="str">
        <f ca="1">INDEX({"","_","-","="},IF(OR($D372 &gt;= L$6, $E372 &lt; K$6), 0, 1)+IF(OR($F372 &gt;= L$6, $G372 &lt; K$6), 0, 2)+1)</f>
        <v/>
      </c>
      <c r="L372" s="71" t="str">
        <f ca="1">INDEX({"","_","-","="},IF(OR($D372 &gt;= M$6, $E372 &lt; L$6), 0, 1)+IF(OR($F372 &gt;= M$6, $G372 &lt; L$6), 0, 2)+1)</f>
        <v/>
      </c>
      <c r="M372" s="71" t="str">
        <f ca="1">INDEX({"","_","-","="},IF(OR($D372 &gt;= N$6, $E372 &lt; M$6), 0, 1)+IF(OR($F372 &gt;= N$6, $G372 &lt; M$6), 0, 2)+1)</f>
        <v/>
      </c>
      <c r="N372" s="71" t="str">
        <f ca="1">INDEX({"","_","-","="},IF(OR($D372 &gt;= O$6, $E372 &lt; N$6), 0, 1)+IF(OR($F372 &gt;= O$6, $G372 &lt; N$6), 0, 2)+1)</f>
        <v/>
      </c>
      <c r="O372" s="71" t="str">
        <f ca="1">INDEX({"","_","-","="},IF(OR($D372 &gt;= P$6, $E372 &lt; O$6), 0, 1)+IF(OR($F372 &gt;= P$6, $G372 &lt; O$6), 0, 2)+1)</f>
        <v/>
      </c>
      <c r="P372" s="71" t="str">
        <f ca="1">INDEX({"","_","-","="},IF(OR($D372 &gt;= Q$6, $E372 &lt; P$6), 0, 1)+IF(OR($F372 &gt;= Q$6, $G372 &lt; P$6), 0, 2)+1)</f>
        <v/>
      </c>
      <c r="Q372" s="71" t="str">
        <f ca="1">INDEX({"","_","-","="},IF(OR($D372 &gt;= R$6, $E372 &lt; Q$6), 0, 1)+IF(OR($F372 &gt;= R$6, $G372 &lt; Q$6), 0, 2)+1)</f>
        <v/>
      </c>
      <c r="R372" s="71" t="str">
        <f ca="1">INDEX({"","_","-","="},IF(OR($D372 &gt;= S$6, $E372 &lt; R$6), 0, 1)+IF(OR($F372 &gt;= S$6, $G372 &lt; R$6), 0, 2)+1)</f>
        <v/>
      </c>
      <c r="S372" s="71" t="str">
        <f ca="1">INDEX({"","_","-","="},IF(OR($D372 &gt;= T$6, $E372 &lt; S$6), 0, 1)+IF(OR($F372 &gt;= T$6, $G372 &lt; S$6), 0, 2)+1)</f>
        <v/>
      </c>
      <c r="T372" s="71" t="str">
        <f ca="1">INDEX({"","_","-","="},IF(OR($D372 &gt;= U$6, $E372 &lt; T$6), 0, 1)+IF(OR($F372 &gt;= U$6, $G372 &lt; T$6), 0, 2)+1)</f>
        <v/>
      </c>
      <c r="U372" s="71" t="str">
        <f ca="1">INDEX({"","_","-","="},IF(OR($D372 &gt;= V$6, $E372 &lt; U$6), 0, 1)+IF(OR($F372 &gt;= V$6, $G372 &lt; U$6), 0, 2)+1)</f>
        <v/>
      </c>
      <c r="V372" s="71" t="str">
        <f ca="1">INDEX({"","_","-","="},IF(OR($D372 &gt;= W$6, $E372 &lt; V$6), 0, 1)+IF(OR($F372 &gt;= W$6, $G372 &lt; V$6), 0, 2)+1)</f>
        <v/>
      </c>
      <c r="W372" s="71" t="str">
        <f ca="1">INDEX({"","_","-","="},IF(OR($D372 &gt;= X$6, $E372 &lt; W$6), 0, 1)+IF(OR($F372 &gt;= X$6, $G372 &lt; W$6), 0, 2)+1)</f>
        <v/>
      </c>
      <c r="X372" s="71" t="str">
        <f ca="1">INDEX({"","_","-","="},IF(OR($D372 &gt;= Y$6, $E372 &lt; X$6), 0, 1)+IF(OR($F372 &gt;= Y$6, $G372 &lt; X$6), 0, 2)+1)</f>
        <v/>
      </c>
      <c r="Y372" s="71" t="str">
        <f ca="1">INDEX({"","_","-","="},IF(OR($D372 &gt;= Z$6, $E372 &lt; Y$6), 0, 1)+IF(OR($F372 &gt;= Z$6, $G372 &lt; Y$6), 0, 2)+1)</f>
        <v/>
      </c>
      <c r="Z372" s="71" t="str">
        <f ca="1">INDEX({"","_","-","="},IF(OR($D372 &gt;= AA$6, $E372 &lt; Z$6), 0, 1)+IF(OR($F372 &gt;= AA$6, $G372 &lt; Z$6), 0, 2)+1)</f>
        <v/>
      </c>
      <c r="AA372" s="71" t="str">
        <f ca="1">INDEX({"","_","-","="},IF(OR($D372 &gt;= AB$6, $E372 &lt; AA$6), 0, 1)+IF(OR($F372 &gt;= AB$6, $G372 &lt; AA$6), 0, 2)+1)</f>
        <v/>
      </c>
      <c r="AB372" s="71" t="str">
        <f ca="1">INDEX({"","_","-","="},IF(OR($D372 &gt;= AC$6, $E372 &lt; AB$6), 0, 1)+IF(OR($F372 &gt;= AC$6, $G372 &lt; AB$6), 0, 2)+1)</f>
        <v/>
      </c>
      <c r="AC372" s="71" t="str">
        <f ca="1">INDEX({"","_","-","="},IF(OR($D372 &gt;= AD$6, $E372 &lt; AC$6), 0, 1)+IF(OR($F372 &gt;= AD$6, $G372 &lt; AC$6), 0, 2)+1)</f>
        <v/>
      </c>
      <c r="AD372" s="71" t="str">
        <f ca="1">INDEX({"","_","-","="},IF(OR($D372 &gt;= AE$6, $E372 &lt; AD$6), 0, 1)+IF(OR($F372 &gt;= AE$6, $G372 &lt; AD$6), 0, 2)+1)</f>
        <v/>
      </c>
      <c r="AE372" s="71" t="str">
        <f ca="1">INDEX({"","_","-","="},IF(OR($D372 &gt;= AF$6, $E372 &lt; AE$6), 0, 1)+IF(OR($F372 &gt;= AF$6, $G372 &lt; AE$6), 0, 2)+1)</f>
        <v/>
      </c>
      <c r="AF372" s="71" t="str">
        <f ca="1">INDEX({"","_","-","="},IF(OR($D372 &gt;= AG$6, $E372 &lt; AF$6), 0, 1)+IF(OR($F372 &gt;= AG$6, $G372 &lt; AF$6), 0, 2)+1)</f>
        <v/>
      </c>
      <c r="AG372" s="71" t="str">
        <f ca="1">INDEX({"","_","-","="},IF(OR($D372 &gt;= AH$6, $E372 &lt; AG$6), 0, 1)+IF(OR($F372 &gt;= AH$6, $G372 &lt; AG$6), 0, 2)+1)</f>
        <v/>
      </c>
      <c r="AH372" s="71" t="str">
        <f ca="1">INDEX({"","_","-","="},IF(OR($D372 &gt;= AI$6, $E372 &lt; AH$6), 0, 1)+IF(OR($F372 &gt;= AI$6, $G372 &lt; AH$6), 0, 2)+1)</f>
        <v/>
      </c>
      <c r="AI372" s="71" t="str">
        <f ca="1">INDEX({"","_","-","="},IF(OR($D372 &gt;= AJ$6, $E372 &lt; AI$6), 0, 1)+IF(OR($F372 &gt;= AJ$6, $G372 &lt; AI$6), 0, 2)+1)</f>
        <v/>
      </c>
      <c r="AJ372" s="71" t="str">
        <f ca="1">INDEX({"","_","-","="},IF(OR($D372 &gt;= AK$6, $E372 &lt; AJ$6), 0, 1)+IF(OR($F372 &gt;= AK$6, $G372 &lt; AJ$6), 0, 2)+1)</f>
        <v/>
      </c>
      <c r="AK372" s="71" t="str">
        <f ca="1">INDEX({"","_","-","="},IF(OR($D372 &gt;= AL$6, $E372 &lt; AK$6), 0, 1)+IF(OR($F372 &gt;= AL$6, $G372 &lt; AK$6), 0, 2)+1)</f>
        <v/>
      </c>
      <c r="AL372" s="71" t="str">
        <f ca="1">INDEX({"","_","-","="},IF(OR($D372 &gt;= AM$6, $E372 &lt; AL$6), 0, 1)+IF(OR($F372 &gt;= AM$6, $G372 &lt; AL$6), 0, 2)+1)</f>
        <v/>
      </c>
      <c r="AM372" s="71" t="str">
        <f ca="1">INDEX({"","_","-","="},IF(OR($D372 &gt;= AN$6, $E372 &lt; AM$6), 0, 1)+IF(OR($F372 &gt;= AN$6, $G372 &lt; AM$6), 0, 2)+1)</f>
        <v/>
      </c>
      <c r="AN372" s="71" t="str">
        <f ca="1">INDEX({"","_","-","="},IF(OR($D372 &gt;= AO$6, $E372 &lt; AN$6), 0, 1)+IF(OR($F372 &gt;= AO$6, $G372 &lt; AN$6), 0, 2)+1)</f>
        <v/>
      </c>
      <c r="AO372" s="71" t="str">
        <f ca="1">INDEX({"","_","-","="},IF(OR($D372 &gt;= AP$6, $E372 &lt; AO$6), 0, 1)+IF(OR($F372 &gt;= AP$6, $G372 &lt; AO$6), 0, 2)+1)</f>
        <v/>
      </c>
      <c r="AP372" s="71" t="str">
        <f ca="1">INDEX({"","_","-","="},IF(OR($D372 &gt;= AQ$6, $E372 &lt; AP$6), 0, 1)+IF(OR($F372 &gt;= AQ$6, $G372 &lt; AP$6), 0, 2)+1)</f>
        <v/>
      </c>
      <c r="AQ372" s="71" t="str">
        <f ca="1">INDEX({"","_","-","="},IF(OR($D372 &gt;= AR$6, $E372 &lt; AQ$6), 0, 1)+IF(OR($F372 &gt;= AR$6, $G372 &lt; AQ$6), 0, 2)+1)</f>
        <v/>
      </c>
      <c r="AR372" s="71" t="str">
        <f ca="1">INDEX({"","_","-","="},IF(OR($D372 &gt;= AS$6, $E372 &lt; AR$6), 0, 1)+IF(OR($F372 &gt;= AS$6, $G372 &lt; AR$6), 0, 2)+1)</f>
        <v/>
      </c>
      <c r="AS372" s="71" t="str">
        <f ca="1">INDEX({"","_","-","="},IF(OR($D372 &gt;= AT$6, $E372 &lt; AS$6), 0, 1)+IF(OR($F372 &gt;= AT$6, $G372 &lt; AS$6), 0, 2)+1)</f>
        <v/>
      </c>
      <c r="AT372" s="71" t="str">
        <f ca="1">INDEX({"","_","-","="},IF(OR($D372 &gt;= AU$6, $E372 &lt; AT$6), 0, 1)+IF(OR($F372 &gt;= AU$6, $G372 &lt; AT$6), 0, 2)+1)</f>
        <v/>
      </c>
      <c r="AU372" s="71" t="str">
        <f ca="1">INDEX({"","_","-","="},IF(OR($D372 &gt;= AV$6, $E372 &lt; AU$6), 0, 1)+IF(OR($F372 &gt;= AV$6, $G372 &lt; AU$6), 0, 2)+1)</f>
        <v/>
      </c>
      <c r="AV372" s="71" t="str">
        <f ca="1">INDEX({"","_","-","="},IF(OR($D372 &gt;= AW$6, $E372 &lt; AV$6), 0, 1)+IF(OR($F372 &gt;= AW$6, $G372 &lt; AV$6), 0, 2)+1)</f>
        <v/>
      </c>
      <c r="AW372" s="71" t="str">
        <f ca="1">INDEX({"","_","-","="},IF(OR($D372 &gt;= AX$6, $E372 &lt; AW$6), 0, 1)+IF(OR($F372 &gt;= AX$6, $G372 &lt; AW$6), 0, 2)+1)</f>
        <v/>
      </c>
      <c r="AX372" s="71" t="str">
        <f ca="1">INDEX({"","_","-","="},IF(OR($D372 &gt;= AY$6, $E372 &lt; AX$6), 0, 1)+IF(OR($F372 &gt;= AY$6, $G372 &lt; AX$6), 0, 2)+1)</f>
        <v/>
      </c>
      <c r="AY372" s="71" t="str">
        <f ca="1">INDEX({"","_","-","="},IF(OR($D372 &gt;= AZ$6, $E372 &lt; AY$6), 0, 1)+IF(OR($F372 &gt;= AZ$6, $G372 &lt; AY$6), 0, 2)+1)</f>
        <v/>
      </c>
      <c r="AZ372" s="71" t="str">
        <f ca="1">INDEX({"","_","-","="},IF(OR($D372 &gt;= BA$6, $E372 &lt; AZ$6), 0, 1)+IF(OR($F372 &gt;= BA$6, $G372 &lt; AZ$6), 0, 2)+1)</f>
        <v/>
      </c>
      <c r="BA372" s="71" t="str">
        <f ca="1">INDEX({"","_","-","="},IF(OR($D372 &gt;= BB$6, $E372 &lt; BA$6), 0, 1)+IF(OR($F372 &gt;= BB$6, $G372 &lt; BA$6), 0, 2)+1)</f>
        <v/>
      </c>
      <c r="BB372" s="71" t="str">
        <f ca="1">INDEX({"","_","-","="},IF(OR($D372 &gt;= BC$6, $E372 &lt; BB$6), 0, 1)+IF(OR($F372 &gt;= BC$6, $G372 &lt; BB$6), 0, 2)+1)</f>
        <v/>
      </c>
      <c r="BC372" s="71" t="str">
        <f ca="1">INDEX({"","_","-","="},IF(OR($D372 &gt;= BD$6, $E372 &lt; BC$6), 0, 1)+IF(OR($F372 &gt;= BD$6, $G372 &lt; BC$6), 0, 2)+1)</f>
        <v/>
      </c>
      <c r="BD372" s="71" t="str">
        <f ca="1">INDEX({"","_","-","="},IF(OR($D372 &gt;= BE$6, $E372 &lt; BD$6), 0, 1)+IF(OR($F372 &gt;= BE$6, $G372 &lt; BD$6), 0, 2)+1)</f>
        <v/>
      </c>
      <c r="BE372" s="71" t="str">
        <f ca="1">INDEX({"","_","-","="},IF(OR($D372 &gt;= BF$6, $E372 &lt; BE$6), 0, 1)+IF(OR($F372 &gt;= BF$6, $G372 &lt; BE$6), 0, 2)+1)</f>
        <v/>
      </c>
      <c r="BF372" s="71" t="str">
        <f ca="1">INDEX({"","_","-","="},IF(OR($D372 &gt;= BG$6, $E372 &lt; BF$6), 0, 1)+IF(OR($F372 &gt;= BG$6, $G372 &lt; BF$6), 0, 2)+1)</f>
        <v/>
      </c>
      <c r="BG372" s="71" t="str">
        <f ca="1">INDEX({"","_","-","="},IF(OR($D372 &gt;= BH$6, $E372 &lt; BG$6), 0, 1)+IF(OR($F372 &gt;= BH$6, $G372 &lt; BG$6), 0, 2)+1)</f>
        <v/>
      </c>
      <c r="BH372" s="71" t="str">
        <f ca="1">INDEX({"","_","-","="},IF(OR($D372 &gt;= BI$6, $E372 &lt; BH$6), 0, 1)+IF(OR($F372 &gt;= BI$6, $G372 &lt; BH$6), 0, 2)+1)</f>
        <v/>
      </c>
      <c r="BI372" s="71" t="str">
        <f ca="1">INDEX({"","_","-","="},IF(OR($D372 &gt;= BJ$6, $E372 &lt; BI$6), 0, 1)+IF(OR($F372 &gt;= BJ$6, $G372 &lt; BI$6), 0, 2)+1)</f>
        <v/>
      </c>
      <c r="BJ372" s="71" t="str">
        <f ca="1">INDEX({"","_","-","="},IF(OR($D372 &gt;= BK$6, $E372 &lt; BJ$6), 0, 1)+IF(OR($F372 &gt;= BK$6, $G372 &lt; BJ$6), 0, 2)+1)</f>
        <v/>
      </c>
      <c r="BK372" s="71" t="str">
        <f ca="1">INDEX({"","_","-","="},IF(OR($D372 &gt;= BL$6, $E372 &lt; BK$6), 0, 1)+IF(OR($F372 &gt;= BL$6, $G372 &lt; BK$6), 0, 2)+1)</f>
        <v/>
      </c>
      <c r="BL372" s="71" t="str">
        <f ca="1">INDEX({"","_","-","="},IF(OR($D372 &gt;= BM$6, $E372 &lt; BL$6), 0, 1)+IF(OR($F372 &gt;= BM$6, $G372 &lt; BL$6), 0, 2)+1)</f>
        <v/>
      </c>
      <c r="BM372" s="71" t="str">
        <f ca="1">INDEX({"","_","-","="},IF(OR($D372 &gt;= BN$6, $E372 &lt; BM$6), 0, 1)+IF(OR($F372 &gt;= BN$6, $G372 &lt; BM$6), 0, 2)+1)</f>
        <v/>
      </c>
      <c r="BN372" s="71" t="str">
        <f ca="1">INDEX({"","_","-","="},IF(OR($D372 &gt;= BO$6, $E372 &lt; BN$6), 0, 1)+IF(OR($F372 &gt;= BO$6, $G372 &lt; BN$6), 0, 2)+1)</f>
        <v/>
      </c>
      <c r="BO372" s="71" t="str">
        <f ca="1">INDEX({"","_","-","="},IF(OR($D372 &gt;= BP$6, $E372 &lt; BO$6), 0, 1)+IF(OR($F372 &gt;= BP$6, $G372 &lt; BO$6), 0, 2)+1)</f>
        <v/>
      </c>
      <c r="BP372" s="71" t="str">
        <f ca="1">INDEX({"","_","-","="},IF(OR($D372 &gt;= BQ$6, $E372 &lt; BP$6), 0, 1)+IF(OR($F372 &gt;= BQ$6, $G372 &lt; BP$6), 0, 2)+1)</f>
        <v/>
      </c>
      <c r="BQ372" s="71" t="str">
        <f ca="1">INDEX({"","_","-","="},IF(OR($D372 &gt;= BR$6, $E372 &lt; BQ$6), 0, 1)+IF(OR($F372 &gt;= BR$6, $G372 &lt; BQ$6), 0, 2)+1)</f>
        <v/>
      </c>
      <c r="BR372" s="71" t="str">
        <f ca="1">INDEX({"","_","-","="},IF(OR($D372 &gt;= BS$6, $E372 &lt; BR$6), 0, 1)+IF(OR($F372 &gt;= BS$6, $G372 &lt; BR$6), 0, 2)+1)</f>
        <v/>
      </c>
      <c r="BS372" s="71" t="str">
        <f ca="1">INDEX({"","_","-","="},IF(OR($D372 &gt;= BT$6, $E372 &lt; BS$6), 0, 1)+IF(OR($F372 &gt;= BT$6, $G372 &lt; BS$6), 0, 2)+1)</f>
        <v/>
      </c>
      <c r="BT372" s="71" t="str">
        <f ca="1">INDEX({"","_","-","="},IF(OR($D372 &gt;= BU$6, $E372 &lt; BT$6), 0, 1)+IF(OR($F372 &gt;= BU$6, $G372 &lt; BT$6), 0, 2)+1)</f>
        <v/>
      </c>
      <c r="BU372" s="71" t="str">
        <f ca="1">INDEX({"","_","-","="},IF(OR($D372 &gt;= BV$6, $E372 &lt; BU$6), 0, 1)+IF(OR($F372 &gt;= BV$6, $G372 &lt; BU$6), 0, 2)+1)</f>
        <v/>
      </c>
      <c r="BV372" s="71" t="str">
        <f ca="1">INDEX({"","_","-","="},IF(OR($D372 &gt;= BW$6, $E372 &lt; BV$6), 0, 1)+IF(OR($F372 &gt;= BW$6, $G372 &lt; BV$6), 0, 2)+1)</f>
        <v/>
      </c>
      <c r="BW372" s="71" t="str">
        <f ca="1">INDEX({"","_","-","="},IF(OR($D372 &gt;= BX$6, $E372 &lt; BW$6), 0, 1)+IF(OR($F372 &gt;= BX$6, $G372 &lt; BW$6), 0, 2)+1)</f>
        <v/>
      </c>
      <c r="BX372" s="71" t="str">
        <f ca="1">INDEX({"","_","-","="},IF(OR($D372 &gt;= BY$6, $E372 &lt; BX$6), 0, 1)+IF(OR($F372 &gt;= BY$6, $G372 &lt; BX$6), 0, 2)+1)</f>
        <v/>
      </c>
      <c r="BY372" s="71" t="str">
        <f ca="1">INDEX({"","_","-","="},IF(OR($D372 &gt;= BZ$6, $E372 &lt; BY$6), 0, 1)+IF(OR($F372 &gt;= BZ$6, $G372 &lt; BY$6), 0, 2)+1)</f>
        <v/>
      </c>
      <c r="BZ372" s="71" t="str">
        <f ca="1">INDEX({"","_","-","="},IF(OR($D372 &gt;= CA$6, $E372 &lt; BZ$6), 0, 1)+IF(OR($F372 &gt;= CA$6, $G372 &lt; BZ$6), 0, 2)+1)</f>
        <v/>
      </c>
      <c r="CA372" s="71" t="str">
        <f ca="1">INDEX({"","_","-","="},IF(OR($D372 &gt;= CB$6, $E372 &lt; CA$6), 0, 1)+IF(OR($F372 &gt;= CB$6, $G372 &lt; CA$6), 0, 2)+1)</f>
        <v/>
      </c>
      <c r="CB372" s="71" t="str">
        <f ca="1">INDEX({"","_","-","="},IF(OR($D372 &gt;= CC$6, $E372 &lt; CB$6), 0, 1)+IF(OR($F372 &gt;= CC$6, $G372 &lt; CB$6), 0, 2)+1)</f>
        <v/>
      </c>
      <c r="CC372" s="71" t="str">
        <f ca="1">INDEX({"","_","-","="},IF(OR($D372 &gt;= CD$6, $E372 &lt; CC$6), 0, 1)+IF(OR($F372 &gt;= CD$6, $G372 &lt; CC$6), 0, 2)+1)</f>
        <v/>
      </c>
      <c r="CD372" s="71" t="str">
        <f ca="1">INDEX({"","_","-","="},IF(OR($D372 &gt;= CE$6, $E372 &lt; CD$6), 0, 1)+IF(OR($F372 &gt;= CE$6, $G372 &lt; CD$6), 0, 2)+1)</f>
        <v/>
      </c>
    </row>
    <row r="373" spans="1:82">
      <c r="A373" s="8" t="str">
        <f ca="1">IF('临-进度'!N368,'临-进度'!$A368,"")</f>
        <v/>
      </c>
      <c r="B373" s="8" t="str">
        <f ca="1">IF('临-进度'!N368,'临-进度'!$B368,"")</f>
        <v/>
      </c>
      <c r="C373" s="8" t="str">
        <f ca="1">IF('临-进度'!N368,'临-进度'!$F368,"")</f>
        <v/>
      </c>
      <c r="D373" s="42" t="str">
        <f ca="1">IF('临-进度'!$N368,'临-进度'!$J368,"")</f>
        <v/>
      </c>
      <c r="E373" s="42" t="str">
        <f ca="1">IF('临-进度'!$N368,'临-进度'!$AF368,"")</f>
        <v/>
      </c>
      <c r="F373" s="42" t="str">
        <f ca="1">IF('临-进度'!$N368,'临-进度'!$K368,"")</f>
        <v/>
      </c>
      <c r="G373" s="76" t="str">
        <f ca="1">IF('临-进度'!$N368,'临-进度'!$AG368,"")</f>
        <v/>
      </c>
      <c r="H373" s="71" t="str">
        <f ca="1">INDEX({"","_","-","="},IF(OR($D373 &gt;= I$6, $E373 &lt; H$6), 0, 1)+IF(OR($F373 &gt;= I$6, $G373 &lt; H$6), 0, 2)+1)</f>
        <v/>
      </c>
      <c r="I373" s="71" t="str">
        <f ca="1">INDEX({"","_","-","="},IF(OR($D373 &gt;= J$6, $E373 &lt; I$6), 0, 1)+IF(OR($F373 &gt;= J$6, $G373 &lt; I$6), 0, 2)+1)</f>
        <v/>
      </c>
      <c r="J373" s="71" t="str">
        <f ca="1">INDEX({"","_","-","="},IF(OR($D373 &gt;= K$6, $E373 &lt; J$6), 0, 1)+IF(OR($F373 &gt;= K$6, $G373 &lt; J$6), 0, 2)+1)</f>
        <v/>
      </c>
      <c r="K373" s="71" t="str">
        <f ca="1">INDEX({"","_","-","="},IF(OR($D373 &gt;= L$6, $E373 &lt; K$6), 0, 1)+IF(OR($F373 &gt;= L$6, $G373 &lt; K$6), 0, 2)+1)</f>
        <v/>
      </c>
      <c r="L373" s="71" t="str">
        <f ca="1">INDEX({"","_","-","="},IF(OR($D373 &gt;= M$6, $E373 &lt; L$6), 0, 1)+IF(OR($F373 &gt;= M$6, $G373 &lt; L$6), 0, 2)+1)</f>
        <v/>
      </c>
      <c r="M373" s="71" t="str">
        <f ca="1">INDEX({"","_","-","="},IF(OR($D373 &gt;= N$6, $E373 &lt; M$6), 0, 1)+IF(OR($F373 &gt;= N$6, $G373 &lt; M$6), 0, 2)+1)</f>
        <v/>
      </c>
      <c r="N373" s="71" t="str">
        <f ca="1">INDEX({"","_","-","="},IF(OR($D373 &gt;= O$6, $E373 &lt; N$6), 0, 1)+IF(OR($F373 &gt;= O$6, $G373 &lt; N$6), 0, 2)+1)</f>
        <v/>
      </c>
      <c r="O373" s="71" t="str">
        <f ca="1">INDEX({"","_","-","="},IF(OR($D373 &gt;= P$6, $E373 &lt; O$6), 0, 1)+IF(OR($F373 &gt;= P$6, $G373 &lt; O$6), 0, 2)+1)</f>
        <v/>
      </c>
      <c r="P373" s="71" t="str">
        <f ca="1">INDEX({"","_","-","="},IF(OR($D373 &gt;= Q$6, $E373 &lt; P$6), 0, 1)+IF(OR($F373 &gt;= Q$6, $G373 &lt; P$6), 0, 2)+1)</f>
        <v/>
      </c>
      <c r="Q373" s="71" t="str">
        <f ca="1">INDEX({"","_","-","="},IF(OR($D373 &gt;= R$6, $E373 &lt; Q$6), 0, 1)+IF(OR($F373 &gt;= R$6, $G373 &lt; Q$6), 0, 2)+1)</f>
        <v/>
      </c>
      <c r="R373" s="71" t="str">
        <f ca="1">INDEX({"","_","-","="},IF(OR($D373 &gt;= S$6, $E373 &lt; R$6), 0, 1)+IF(OR($F373 &gt;= S$6, $G373 &lt; R$6), 0, 2)+1)</f>
        <v/>
      </c>
      <c r="S373" s="71" t="str">
        <f ca="1">INDEX({"","_","-","="},IF(OR($D373 &gt;= T$6, $E373 &lt; S$6), 0, 1)+IF(OR($F373 &gt;= T$6, $G373 &lt; S$6), 0, 2)+1)</f>
        <v/>
      </c>
      <c r="T373" s="71" t="str">
        <f ca="1">INDEX({"","_","-","="},IF(OR($D373 &gt;= U$6, $E373 &lt; T$6), 0, 1)+IF(OR($F373 &gt;= U$6, $G373 &lt; T$6), 0, 2)+1)</f>
        <v/>
      </c>
      <c r="U373" s="71" t="str">
        <f ca="1">INDEX({"","_","-","="},IF(OR($D373 &gt;= V$6, $E373 &lt; U$6), 0, 1)+IF(OR($F373 &gt;= V$6, $G373 &lt; U$6), 0, 2)+1)</f>
        <v/>
      </c>
      <c r="V373" s="71" t="str">
        <f ca="1">INDEX({"","_","-","="},IF(OR($D373 &gt;= W$6, $E373 &lt; V$6), 0, 1)+IF(OR($F373 &gt;= W$6, $G373 &lt; V$6), 0, 2)+1)</f>
        <v/>
      </c>
      <c r="W373" s="71" t="str">
        <f ca="1">INDEX({"","_","-","="},IF(OR($D373 &gt;= X$6, $E373 &lt; W$6), 0, 1)+IF(OR($F373 &gt;= X$6, $G373 &lt; W$6), 0, 2)+1)</f>
        <v/>
      </c>
      <c r="X373" s="71" t="str">
        <f ca="1">INDEX({"","_","-","="},IF(OR($D373 &gt;= Y$6, $E373 &lt; X$6), 0, 1)+IF(OR($F373 &gt;= Y$6, $G373 &lt; X$6), 0, 2)+1)</f>
        <v/>
      </c>
      <c r="Y373" s="71" t="str">
        <f ca="1">INDEX({"","_","-","="},IF(OR($D373 &gt;= Z$6, $E373 &lt; Y$6), 0, 1)+IF(OR($F373 &gt;= Z$6, $G373 &lt; Y$6), 0, 2)+1)</f>
        <v/>
      </c>
      <c r="Z373" s="71" t="str">
        <f ca="1">INDEX({"","_","-","="},IF(OR($D373 &gt;= AA$6, $E373 &lt; Z$6), 0, 1)+IF(OR($F373 &gt;= AA$6, $G373 &lt; Z$6), 0, 2)+1)</f>
        <v/>
      </c>
      <c r="AA373" s="71" t="str">
        <f ca="1">INDEX({"","_","-","="},IF(OR($D373 &gt;= AB$6, $E373 &lt; AA$6), 0, 1)+IF(OR($F373 &gt;= AB$6, $G373 &lt; AA$6), 0, 2)+1)</f>
        <v/>
      </c>
      <c r="AB373" s="71" t="str">
        <f ca="1">INDEX({"","_","-","="},IF(OR($D373 &gt;= AC$6, $E373 &lt; AB$6), 0, 1)+IF(OR($F373 &gt;= AC$6, $G373 &lt; AB$6), 0, 2)+1)</f>
        <v/>
      </c>
      <c r="AC373" s="71" t="str">
        <f ca="1">INDEX({"","_","-","="},IF(OR($D373 &gt;= AD$6, $E373 &lt; AC$6), 0, 1)+IF(OR($F373 &gt;= AD$6, $G373 &lt; AC$6), 0, 2)+1)</f>
        <v/>
      </c>
      <c r="AD373" s="71" t="str">
        <f ca="1">INDEX({"","_","-","="},IF(OR($D373 &gt;= AE$6, $E373 &lt; AD$6), 0, 1)+IF(OR($F373 &gt;= AE$6, $G373 &lt; AD$6), 0, 2)+1)</f>
        <v/>
      </c>
      <c r="AE373" s="71" t="str">
        <f ca="1">INDEX({"","_","-","="},IF(OR($D373 &gt;= AF$6, $E373 &lt; AE$6), 0, 1)+IF(OR($F373 &gt;= AF$6, $G373 &lt; AE$6), 0, 2)+1)</f>
        <v/>
      </c>
      <c r="AF373" s="71" t="str">
        <f ca="1">INDEX({"","_","-","="},IF(OR($D373 &gt;= AG$6, $E373 &lt; AF$6), 0, 1)+IF(OR($F373 &gt;= AG$6, $G373 &lt; AF$6), 0, 2)+1)</f>
        <v/>
      </c>
      <c r="AG373" s="71" t="str">
        <f ca="1">INDEX({"","_","-","="},IF(OR($D373 &gt;= AH$6, $E373 &lt; AG$6), 0, 1)+IF(OR($F373 &gt;= AH$6, $G373 &lt; AG$6), 0, 2)+1)</f>
        <v/>
      </c>
      <c r="AH373" s="71" t="str">
        <f ca="1">INDEX({"","_","-","="},IF(OR($D373 &gt;= AI$6, $E373 &lt; AH$6), 0, 1)+IF(OR($F373 &gt;= AI$6, $G373 &lt; AH$6), 0, 2)+1)</f>
        <v/>
      </c>
      <c r="AI373" s="71" t="str">
        <f ca="1">INDEX({"","_","-","="},IF(OR($D373 &gt;= AJ$6, $E373 &lt; AI$6), 0, 1)+IF(OR($F373 &gt;= AJ$6, $G373 &lt; AI$6), 0, 2)+1)</f>
        <v/>
      </c>
      <c r="AJ373" s="71" t="str">
        <f ca="1">INDEX({"","_","-","="},IF(OR($D373 &gt;= AK$6, $E373 &lt; AJ$6), 0, 1)+IF(OR($F373 &gt;= AK$6, $G373 &lt; AJ$6), 0, 2)+1)</f>
        <v/>
      </c>
      <c r="AK373" s="71" t="str">
        <f ca="1">INDEX({"","_","-","="},IF(OR($D373 &gt;= AL$6, $E373 &lt; AK$6), 0, 1)+IF(OR($F373 &gt;= AL$6, $G373 &lt; AK$6), 0, 2)+1)</f>
        <v/>
      </c>
      <c r="AL373" s="71" t="str">
        <f ca="1">INDEX({"","_","-","="},IF(OR($D373 &gt;= AM$6, $E373 &lt; AL$6), 0, 1)+IF(OR($F373 &gt;= AM$6, $G373 &lt; AL$6), 0, 2)+1)</f>
        <v/>
      </c>
      <c r="AM373" s="71" t="str">
        <f ca="1">INDEX({"","_","-","="},IF(OR($D373 &gt;= AN$6, $E373 &lt; AM$6), 0, 1)+IF(OR($F373 &gt;= AN$6, $G373 &lt; AM$6), 0, 2)+1)</f>
        <v/>
      </c>
      <c r="AN373" s="71" t="str">
        <f ca="1">INDEX({"","_","-","="},IF(OR($D373 &gt;= AO$6, $E373 &lt; AN$6), 0, 1)+IF(OR($F373 &gt;= AO$6, $G373 &lt; AN$6), 0, 2)+1)</f>
        <v/>
      </c>
      <c r="AO373" s="71" t="str">
        <f ca="1">INDEX({"","_","-","="},IF(OR($D373 &gt;= AP$6, $E373 &lt; AO$6), 0, 1)+IF(OR($F373 &gt;= AP$6, $G373 &lt; AO$6), 0, 2)+1)</f>
        <v/>
      </c>
      <c r="AP373" s="71" t="str">
        <f ca="1">INDEX({"","_","-","="},IF(OR($D373 &gt;= AQ$6, $E373 &lt; AP$6), 0, 1)+IF(OR($F373 &gt;= AQ$6, $G373 &lt; AP$6), 0, 2)+1)</f>
        <v/>
      </c>
      <c r="AQ373" s="71" t="str">
        <f ca="1">INDEX({"","_","-","="},IF(OR($D373 &gt;= AR$6, $E373 &lt; AQ$6), 0, 1)+IF(OR($F373 &gt;= AR$6, $G373 &lt; AQ$6), 0, 2)+1)</f>
        <v/>
      </c>
      <c r="AR373" s="71" t="str">
        <f ca="1">INDEX({"","_","-","="},IF(OR($D373 &gt;= AS$6, $E373 &lt; AR$6), 0, 1)+IF(OR($F373 &gt;= AS$6, $G373 &lt; AR$6), 0, 2)+1)</f>
        <v/>
      </c>
      <c r="AS373" s="71" t="str">
        <f ca="1">INDEX({"","_","-","="},IF(OR($D373 &gt;= AT$6, $E373 &lt; AS$6), 0, 1)+IF(OR($F373 &gt;= AT$6, $G373 &lt; AS$6), 0, 2)+1)</f>
        <v/>
      </c>
      <c r="AT373" s="71" t="str">
        <f ca="1">INDEX({"","_","-","="},IF(OR($D373 &gt;= AU$6, $E373 &lt; AT$6), 0, 1)+IF(OR($F373 &gt;= AU$6, $G373 &lt; AT$6), 0, 2)+1)</f>
        <v/>
      </c>
      <c r="AU373" s="71" t="str">
        <f ca="1">INDEX({"","_","-","="},IF(OR($D373 &gt;= AV$6, $E373 &lt; AU$6), 0, 1)+IF(OR($F373 &gt;= AV$6, $G373 &lt; AU$6), 0, 2)+1)</f>
        <v/>
      </c>
      <c r="AV373" s="71" t="str">
        <f ca="1">INDEX({"","_","-","="},IF(OR($D373 &gt;= AW$6, $E373 &lt; AV$6), 0, 1)+IF(OR($F373 &gt;= AW$6, $G373 &lt; AV$6), 0, 2)+1)</f>
        <v/>
      </c>
      <c r="AW373" s="71" t="str">
        <f ca="1">INDEX({"","_","-","="},IF(OR($D373 &gt;= AX$6, $E373 &lt; AW$6), 0, 1)+IF(OR($F373 &gt;= AX$6, $G373 &lt; AW$6), 0, 2)+1)</f>
        <v/>
      </c>
      <c r="AX373" s="71" t="str">
        <f ca="1">INDEX({"","_","-","="},IF(OR($D373 &gt;= AY$6, $E373 &lt; AX$6), 0, 1)+IF(OR($F373 &gt;= AY$6, $G373 &lt; AX$6), 0, 2)+1)</f>
        <v/>
      </c>
      <c r="AY373" s="71" t="str">
        <f ca="1">INDEX({"","_","-","="},IF(OR($D373 &gt;= AZ$6, $E373 &lt; AY$6), 0, 1)+IF(OR($F373 &gt;= AZ$6, $G373 &lt; AY$6), 0, 2)+1)</f>
        <v/>
      </c>
      <c r="AZ373" s="71" t="str">
        <f ca="1">INDEX({"","_","-","="},IF(OR($D373 &gt;= BA$6, $E373 &lt; AZ$6), 0, 1)+IF(OR($F373 &gt;= BA$6, $G373 &lt; AZ$6), 0, 2)+1)</f>
        <v/>
      </c>
      <c r="BA373" s="71" t="str">
        <f ca="1">INDEX({"","_","-","="},IF(OR($D373 &gt;= BB$6, $E373 &lt; BA$6), 0, 1)+IF(OR($F373 &gt;= BB$6, $G373 &lt; BA$6), 0, 2)+1)</f>
        <v/>
      </c>
      <c r="BB373" s="71" t="str">
        <f ca="1">INDEX({"","_","-","="},IF(OR($D373 &gt;= BC$6, $E373 &lt; BB$6), 0, 1)+IF(OR($F373 &gt;= BC$6, $G373 &lt; BB$6), 0, 2)+1)</f>
        <v/>
      </c>
      <c r="BC373" s="71" t="str">
        <f ca="1">INDEX({"","_","-","="},IF(OR($D373 &gt;= BD$6, $E373 &lt; BC$6), 0, 1)+IF(OR($F373 &gt;= BD$6, $G373 &lt; BC$6), 0, 2)+1)</f>
        <v/>
      </c>
      <c r="BD373" s="71" t="str">
        <f ca="1">INDEX({"","_","-","="},IF(OR($D373 &gt;= BE$6, $E373 &lt; BD$6), 0, 1)+IF(OR($F373 &gt;= BE$6, $G373 &lt; BD$6), 0, 2)+1)</f>
        <v/>
      </c>
      <c r="BE373" s="71" t="str">
        <f ca="1">INDEX({"","_","-","="},IF(OR($D373 &gt;= BF$6, $E373 &lt; BE$6), 0, 1)+IF(OR($F373 &gt;= BF$6, $G373 &lt; BE$6), 0, 2)+1)</f>
        <v/>
      </c>
      <c r="BF373" s="71" t="str">
        <f ca="1">INDEX({"","_","-","="},IF(OR($D373 &gt;= BG$6, $E373 &lt; BF$6), 0, 1)+IF(OR($F373 &gt;= BG$6, $G373 &lt; BF$6), 0, 2)+1)</f>
        <v/>
      </c>
      <c r="BG373" s="71" t="str">
        <f ca="1">INDEX({"","_","-","="},IF(OR($D373 &gt;= BH$6, $E373 &lt; BG$6), 0, 1)+IF(OR($F373 &gt;= BH$6, $G373 &lt; BG$6), 0, 2)+1)</f>
        <v/>
      </c>
      <c r="BH373" s="71" t="str">
        <f ca="1">INDEX({"","_","-","="},IF(OR($D373 &gt;= BI$6, $E373 &lt; BH$6), 0, 1)+IF(OR($F373 &gt;= BI$6, $G373 &lt; BH$6), 0, 2)+1)</f>
        <v/>
      </c>
      <c r="BI373" s="71" t="str">
        <f ca="1">INDEX({"","_","-","="},IF(OR($D373 &gt;= BJ$6, $E373 &lt; BI$6), 0, 1)+IF(OR($F373 &gt;= BJ$6, $G373 &lt; BI$6), 0, 2)+1)</f>
        <v/>
      </c>
      <c r="BJ373" s="71" t="str">
        <f ca="1">INDEX({"","_","-","="},IF(OR($D373 &gt;= BK$6, $E373 &lt; BJ$6), 0, 1)+IF(OR($F373 &gt;= BK$6, $G373 &lt; BJ$6), 0, 2)+1)</f>
        <v/>
      </c>
      <c r="BK373" s="71" t="str">
        <f ca="1">INDEX({"","_","-","="},IF(OR($D373 &gt;= BL$6, $E373 &lt; BK$6), 0, 1)+IF(OR($F373 &gt;= BL$6, $G373 &lt; BK$6), 0, 2)+1)</f>
        <v/>
      </c>
      <c r="BL373" s="71" t="str">
        <f ca="1">INDEX({"","_","-","="},IF(OR($D373 &gt;= BM$6, $E373 &lt; BL$6), 0, 1)+IF(OR($F373 &gt;= BM$6, $G373 &lt; BL$6), 0, 2)+1)</f>
        <v/>
      </c>
      <c r="BM373" s="71" t="str">
        <f ca="1">INDEX({"","_","-","="},IF(OR($D373 &gt;= BN$6, $E373 &lt; BM$6), 0, 1)+IF(OR($F373 &gt;= BN$6, $G373 &lt; BM$6), 0, 2)+1)</f>
        <v/>
      </c>
      <c r="BN373" s="71" t="str">
        <f ca="1">INDEX({"","_","-","="},IF(OR($D373 &gt;= BO$6, $E373 &lt; BN$6), 0, 1)+IF(OR($F373 &gt;= BO$6, $G373 &lt; BN$6), 0, 2)+1)</f>
        <v/>
      </c>
      <c r="BO373" s="71" t="str">
        <f ca="1">INDEX({"","_","-","="},IF(OR($D373 &gt;= BP$6, $E373 &lt; BO$6), 0, 1)+IF(OR($F373 &gt;= BP$6, $G373 &lt; BO$6), 0, 2)+1)</f>
        <v/>
      </c>
      <c r="BP373" s="71" t="str">
        <f ca="1">INDEX({"","_","-","="},IF(OR($D373 &gt;= BQ$6, $E373 &lt; BP$6), 0, 1)+IF(OR($F373 &gt;= BQ$6, $G373 &lt; BP$6), 0, 2)+1)</f>
        <v/>
      </c>
      <c r="BQ373" s="71" t="str">
        <f ca="1">INDEX({"","_","-","="},IF(OR($D373 &gt;= BR$6, $E373 &lt; BQ$6), 0, 1)+IF(OR($F373 &gt;= BR$6, $G373 &lt; BQ$6), 0, 2)+1)</f>
        <v/>
      </c>
      <c r="BR373" s="71" t="str">
        <f ca="1">INDEX({"","_","-","="},IF(OR($D373 &gt;= BS$6, $E373 &lt; BR$6), 0, 1)+IF(OR($F373 &gt;= BS$6, $G373 &lt; BR$6), 0, 2)+1)</f>
        <v/>
      </c>
      <c r="BS373" s="71" t="str">
        <f ca="1">INDEX({"","_","-","="},IF(OR($D373 &gt;= BT$6, $E373 &lt; BS$6), 0, 1)+IF(OR($F373 &gt;= BT$6, $G373 &lt; BS$6), 0, 2)+1)</f>
        <v/>
      </c>
      <c r="BT373" s="71" t="str">
        <f ca="1">INDEX({"","_","-","="},IF(OR($D373 &gt;= BU$6, $E373 &lt; BT$6), 0, 1)+IF(OR($F373 &gt;= BU$6, $G373 &lt; BT$6), 0, 2)+1)</f>
        <v/>
      </c>
      <c r="BU373" s="71" t="str">
        <f ca="1">INDEX({"","_","-","="},IF(OR($D373 &gt;= BV$6, $E373 &lt; BU$6), 0, 1)+IF(OR($F373 &gt;= BV$6, $G373 &lt; BU$6), 0, 2)+1)</f>
        <v/>
      </c>
      <c r="BV373" s="71" t="str">
        <f ca="1">INDEX({"","_","-","="},IF(OR($D373 &gt;= BW$6, $E373 &lt; BV$6), 0, 1)+IF(OR($F373 &gt;= BW$6, $G373 &lt; BV$6), 0, 2)+1)</f>
        <v/>
      </c>
      <c r="BW373" s="71" t="str">
        <f ca="1">INDEX({"","_","-","="},IF(OR($D373 &gt;= BX$6, $E373 &lt; BW$6), 0, 1)+IF(OR($F373 &gt;= BX$6, $G373 &lt; BW$6), 0, 2)+1)</f>
        <v/>
      </c>
      <c r="BX373" s="71" t="str">
        <f ca="1">INDEX({"","_","-","="},IF(OR($D373 &gt;= BY$6, $E373 &lt; BX$6), 0, 1)+IF(OR($F373 &gt;= BY$6, $G373 &lt; BX$6), 0, 2)+1)</f>
        <v/>
      </c>
      <c r="BY373" s="71" t="str">
        <f ca="1">INDEX({"","_","-","="},IF(OR($D373 &gt;= BZ$6, $E373 &lt; BY$6), 0, 1)+IF(OR($F373 &gt;= BZ$6, $G373 &lt; BY$6), 0, 2)+1)</f>
        <v/>
      </c>
      <c r="BZ373" s="71" t="str">
        <f ca="1">INDEX({"","_","-","="},IF(OR($D373 &gt;= CA$6, $E373 &lt; BZ$6), 0, 1)+IF(OR($F373 &gt;= CA$6, $G373 &lt; BZ$6), 0, 2)+1)</f>
        <v/>
      </c>
      <c r="CA373" s="71" t="str">
        <f ca="1">INDEX({"","_","-","="},IF(OR($D373 &gt;= CB$6, $E373 &lt; CA$6), 0, 1)+IF(OR($F373 &gt;= CB$6, $G373 &lt; CA$6), 0, 2)+1)</f>
        <v/>
      </c>
      <c r="CB373" s="71" t="str">
        <f ca="1">INDEX({"","_","-","="},IF(OR($D373 &gt;= CC$6, $E373 &lt; CB$6), 0, 1)+IF(OR($F373 &gt;= CC$6, $G373 &lt; CB$6), 0, 2)+1)</f>
        <v/>
      </c>
      <c r="CC373" s="71" t="str">
        <f ca="1">INDEX({"","_","-","="},IF(OR($D373 &gt;= CD$6, $E373 &lt; CC$6), 0, 1)+IF(OR($F373 &gt;= CD$6, $G373 &lt; CC$6), 0, 2)+1)</f>
        <v/>
      </c>
      <c r="CD373" s="71" t="str">
        <f ca="1">INDEX({"","_","-","="},IF(OR($D373 &gt;= CE$6, $E373 &lt; CD$6), 0, 1)+IF(OR($F373 &gt;= CE$6, $G373 &lt; CD$6), 0, 2)+1)</f>
        <v/>
      </c>
    </row>
    <row r="374" spans="1:82">
      <c r="A374" s="8" t="str">
        <f ca="1">IF('临-进度'!N369,'临-进度'!$A369,"")</f>
        <v/>
      </c>
      <c r="B374" s="8" t="str">
        <f ca="1">IF('临-进度'!N369,'临-进度'!$B369,"")</f>
        <v/>
      </c>
      <c r="C374" s="8" t="str">
        <f ca="1">IF('临-进度'!N369,'临-进度'!$F369,"")</f>
        <v/>
      </c>
      <c r="D374" s="42" t="str">
        <f ca="1">IF('临-进度'!$N369,'临-进度'!$J369,"")</f>
        <v/>
      </c>
      <c r="E374" s="42" t="str">
        <f ca="1">IF('临-进度'!$N369,'临-进度'!$AF369,"")</f>
        <v/>
      </c>
      <c r="F374" s="42" t="str">
        <f ca="1">IF('临-进度'!$N369,'临-进度'!$K369,"")</f>
        <v/>
      </c>
      <c r="G374" s="76" t="str">
        <f ca="1">IF('临-进度'!$N369,'临-进度'!$AG369,"")</f>
        <v/>
      </c>
      <c r="H374" s="71" t="str">
        <f ca="1">INDEX({"","_","-","="},IF(OR($D374 &gt;= I$6, $E374 &lt; H$6), 0, 1)+IF(OR($F374 &gt;= I$6, $G374 &lt; H$6), 0, 2)+1)</f>
        <v/>
      </c>
      <c r="I374" s="71" t="str">
        <f ca="1">INDEX({"","_","-","="},IF(OR($D374 &gt;= J$6, $E374 &lt; I$6), 0, 1)+IF(OR($F374 &gt;= J$6, $G374 &lt; I$6), 0, 2)+1)</f>
        <v/>
      </c>
      <c r="J374" s="71" t="str">
        <f ca="1">INDEX({"","_","-","="},IF(OR($D374 &gt;= K$6, $E374 &lt; J$6), 0, 1)+IF(OR($F374 &gt;= K$6, $G374 &lt; J$6), 0, 2)+1)</f>
        <v/>
      </c>
      <c r="K374" s="71" t="str">
        <f ca="1">INDEX({"","_","-","="},IF(OR($D374 &gt;= L$6, $E374 &lt; K$6), 0, 1)+IF(OR($F374 &gt;= L$6, $G374 &lt; K$6), 0, 2)+1)</f>
        <v/>
      </c>
      <c r="L374" s="71" t="str">
        <f ca="1">INDEX({"","_","-","="},IF(OR($D374 &gt;= M$6, $E374 &lt; L$6), 0, 1)+IF(OR($F374 &gt;= M$6, $G374 &lt; L$6), 0, 2)+1)</f>
        <v/>
      </c>
      <c r="M374" s="71" t="str">
        <f ca="1">INDEX({"","_","-","="},IF(OR($D374 &gt;= N$6, $E374 &lt; M$6), 0, 1)+IF(OR($F374 &gt;= N$6, $G374 &lt; M$6), 0, 2)+1)</f>
        <v/>
      </c>
      <c r="N374" s="71" t="str">
        <f ca="1">INDEX({"","_","-","="},IF(OR($D374 &gt;= O$6, $E374 &lt; N$6), 0, 1)+IF(OR($F374 &gt;= O$6, $G374 &lt; N$6), 0, 2)+1)</f>
        <v/>
      </c>
      <c r="O374" s="71" t="str">
        <f ca="1">INDEX({"","_","-","="},IF(OR($D374 &gt;= P$6, $E374 &lt; O$6), 0, 1)+IF(OR($F374 &gt;= P$6, $G374 &lt; O$6), 0, 2)+1)</f>
        <v/>
      </c>
      <c r="P374" s="71" t="str">
        <f ca="1">INDEX({"","_","-","="},IF(OR($D374 &gt;= Q$6, $E374 &lt; P$6), 0, 1)+IF(OR($F374 &gt;= Q$6, $G374 &lt; P$6), 0, 2)+1)</f>
        <v/>
      </c>
      <c r="Q374" s="71" t="str">
        <f ca="1">INDEX({"","_","-","="},IF(OR($D374 &gt;= R$6, $E374 &lt; Q$6), 0, 1)+IF(OR($F374 &gt;= R$6, $G374 &lt; Q$6), 0, 2)+1)</f>
        <v/>
      </c>
      <c r="R374" s="71" t="str">
        <f ca="1">INDEX({"","_","-","="},IF(OR($D374 &gt;= S$6, $E374 &lt; R$6), 0, 1)+IF(OR($F374 &gt;= S$6, $G374 &lt; R$6), 0, 2)+1)</f>
        <v/>
      </c>
      <c r="S374" s="71" t="str">
        <f ca="1">INDEX({"","_","-","="},IF(OR($D374 &gt;= T$6, $E374 &lt; S$6), 0, 1)+IF(OR($F374 &gt;= T$6, $G374 &lt; S$6), 0, 2)+1)</f>
        <v/>
      </c>
      <c r="T374" s="71" t="str">
        <f ca="1">INDEX({"","_","-","="},IF(OR($D374 &gt;= U$6, $E374 &lt; T$6), 0, 1)+IF(OR($F374 &gt;= U$6, $G374 &lt; T$6), 0, 2)+1)</f>
        <v/>
      </c>
      <c r="U374" s="71" t="str">
        <f ca="1">INDEX({"","_","-","="},IF(OR($D374 &gt;= V$6, $E374 &lt; U$6), 0, 1)+IF(OR($F374 &gt;= V$6, $G374 &lt; U$6), 0, 2)+1)</f>
        <v/>
      </c>
      <c r="V374" s="71" t="str">
        <f ca="1">INDEX({"","_","-","="},IF(OR($D374 &gt;= W$6, $E374 &lt; V$6), 0, 1)+IF(OR($F374 &gt;= W$6, $G374 &lt; V$6), 0, 2)+1)</f>
        <v/>
      </c>
      <c r="W374" s="71" t="str">
        <f ca="1">INDEX({"","_","-","="},IF(OR($D374 &gt;= X$6, $E374 &lt; W$6), 0, 1)+IF(OR($F374 &gt;= X$6, $G374 &lt; W$6), 0, 2)+1)</f>
        <v/>
      </c>
      <c r="X374" s="71" t="str">
        <f ca="1">INDEX({"","_","-","="},IF(OR($D374 &gt;= Y$6, $E374 &lt; X$6), 0, 1)+IF(OR($F374 &gt;= Y$6, $G374 &lt; X$6), 0, 2)+1)</f>
        <v/>
      </c>
      <c r="Y374" s="71" t="str">
        <f ca="1">INDEX({"","_","-","="},IF(OR($D374 &gt;= Z$6, $E374 &lt; Y$6), 0, 1)+IF(OR($F374 &gt;= Z$6, $G374 &lt; Y$6), 0, 2)+1)</f>
        <v/>
      </c>
      <c r="Z374" s="71" t="str">
        <f ca="1">INDEX({"","_","-","="},IF(OR($D374 &gt;= AA$6, $E374 &lt; Z$6), 0, 1)+IF(OR($F374 &gt;= AA$6, $G374 &lt; Z$6), 0, 2)+1)</f>
        <v/>
      </c>
      <c r="AA374" s="71" t="str">
        <f ca="1">INDEX({"","_","-","="},IF(OR($D374 &gt;= AB$6, $E374 &lt; AA$6), 0, 1)+IF(OR($F374 &gt;= AB$6, $G374 &lt; AA$6), 0, 2)+1)</f>
        <v/>
      </c>
      <c r="AB374" s="71" t="str">
        <f ca="1">INDEX({"","_","-","="},IF(OR($D374 &gt;= AC$6, $E374 &lt; AB$6), 0, 1)+IF(OR($F374 &gt;= AC$6, $G374 &lt; AB$6), 0, 2)+1)</f>
        <v/>
      </c>
      <c r="AC374" s="71" t="str">
        <f ca="1">INDEX({"","_","-","="},IF(OR($D374 &gt;= AD$6, $E374 &lt; AC$6), 0, 1)+IF(OR($F374 &gt;= AD$6, $G374 &lt; AC$6), 0, 2)+1)</f>
        <v/>
      </c>
      <c r="AD374" s="71" t="str">
        <f ca="1">INDEX({"","_","-","="},IF(OR($D374 &gt;= AE$6, $E374 &lt; AD$6), 0, 1)+IF(OR($F374 &gt;= AE$6, $G374 &lt; AD$6), 0, 2)+1)</f>
        <v/>
      </c>
      <c r="AE374" s="71" t="str">
        <f ca="1">INDEX({"","_","-","="},IF(OR($D374 &gt;= AF$6, $E374 &lt; AE$6), 0, 1)+IF(OR($F374 &gt;= AF$6, $G374 &lt; AE$6), 0, 2)+1)</f>
        <v/>
      </c>
      <c r="AF374" s="71" t="str">
        <f ca="1">INDEX({"","_","-","="},IF(OR($D374 &gt;= AG$6, $E374 &lt; AF$6), 0, 1)+IF(OR($F374 &gt;= AG$6, $G374 &lt; AF$6), 0, 2)+1)</f>
        <v/>
      </c>
      <c r="AG374" s="71" t="str">
        <f ca="1">INDEX({"","_","-","="},IF(OR($D374 &gt;= AH$6, $E374 &lt; AG$6), 0, 1)+IF(OR($F374 &gt;= AH$6, $G374 &lt; AG$6), 0, 2)+1)</f>
        <v/>
      </c>
      <c r="AH374" s="71" t="str">
        <f ca="1">INDEX({"","_","-","="},IF(OR($D374 &gt;= AI$6, $E374 &lt; AH$6), 0, 1)+IF(OR($F374 &gt;= AI$6, $G374 &lt; AH$6), 0, 2)+1)</f>
        <v/>
      </c>
      <c r="AI374" s="71" t="str">
        <f ca="1">INDEX({"","_","-","="},IF(OR($D374 &gt;= AJ$6, $E374 &lt; AI$6), 0, 1)+IF(OR($F374 &gt;= AJ$6, $G374 &lt; AI$6), 0, 2)+1)</f>
        <v/>
      </c>
      <c r="AJ374" s="71" t="str">
        <f ca="1">INDEX({"","_","-","="},IF(OR($D374 &gt;= AK$6, $E374 &lt; AJ$6), 0, 1)+IF(OR($F374 &gt;= AK$6, $G374 &lt; AJ$6), 0, 2)+1)</f>
        <v/>
      </c>
      <c r="AK374" s="71" t="str">
        <f ca="1">INDEX({"","_","-","="},IF(OR($D374 &gt;= AL$6, $E374 &lt; AK$6), 0, 1)+IF(OR($F374 &gt;= AL$6, $G374 &lt; AK$6), 0, 2)+1)</f>
        <v/>
      </c>
      <c r="AL374" s="71" t="str">
        <f ca="1">INDEX({"","_","-","="},IF(OR($D374 &gt;= AM$6, $E374 &lt; AL$6), 0, 1)+IF(OR($F374 &gt;= AM$6, $G374 &lt; AL$6), 0, 2)+1)</f>
        <v/>
      </c>
      <c r="AM374" s="71" t="str">
        <f ca="1">INDEX({"","_","-","="},IF(OR($D374 &gt;= AN$6, $E374 &lt; AM$6), 0, 1)+IF(OR($F374 &gt;= AN$6, $G374 &lt; AM$6), 0, 2)+1)</f>
        <v/>
      </c>
      <c r="AN374" s="71" t="str">
        <f ca="1">INDEX({"","_","-","="},IF(OR($D374 &gt;= AO$6, $E374 &lt; AN$6), 0, 1)+IF(OR($F374 &gt;= AO$6, $G374 &lt; AN$6), 0, 2)+1)</f>
        <v/>
      </c>
      <c r="AO374" s="71" t="str">
        <f ca="1">INDEX({"","_","-","="},IF(OR($D374 &gt;= AP$6, $E374 &lt; AO$6), 0, 1)+IF(OR($F374 &gt;= AP$6, $G374 &lt; AO$6), 0, 2)+1)</f>
        <v/>
      </c>
      <c r="AP374" s="71" t="str">
        <f ca="1">INDEX({"","_","-","="},IF(OR($D374 &gt;= AQ$6, $E374 &lt; AP$6), 0, 1)+IF(OR($F374 &gt;= AQ$6, $G374 &lt; AP$6), 0, 2)+1)</f>
        <v/>
      </c>
      <c r="AQ374" s="71" t="str">
        <f ca="1">INDEX({"","_","-","="},IF(OR($D374 &gt;= AR$6, $E374 &lt; AQ$6), 0, 1)+IF(OR($F374 &gt;= AR$6, $G374 &lt; AQ$6), 0, 2)+1)</f>
        <v/>
      </c>
      <c r="AR374" s="71" t="str">
        <f ca="1">INDEX({"","_","-","="},IF(OR($D374 &gt;= AS$6, $E374 &lt; AR$6), 0, 1)+IF(OR($F374 &gt;= AS$6, $G374 &lt; AR$6), 0, 2)+1)</f>
        <v/>
      </c>
      <c r="AS374" s="71" t="str">
        <f ca="1">INDEX({"","_","-","="},IF(OR($D374 &gt;= AT$6, $E374 &lt; AS$6), 0, 1)+IF(OR($F374 &gt;= AT$6, $G374 &lt; AS$6), 0, 2)+1)</f>
        <v/>
      </c>
      <c r="AT374" s="71" t="str">
        <f ca="1">INDEX({"","_","-","="},IF(OR($D374 &gt;= AU$6, $E374 &lt; AT$6), 0, 1)+IF(OR($F374 &gt;= AU$6, $G374 &lt; AT$6), 0, 2)+1)</f>
        <v/>
      </c>
      <c r="AU374" s="71" t="str">
        <f ca="1">INDEX({"","_","-","="},IF(OR($D374 &gt;= AV$6, $E374 &lt; AU$6), 0, 1)+IF(OR($F374 &gt;= AV$6, $G374 &lt; AU$6), 0, 2)+1)</f>
        <v/>
      </c>
      <c r="AV374" s="71" t="str">
        <f ca="1">INDEX({"","_","-","="},IF(OR($D374 &gt;= AW$6, $E374 &lt; AV$6), 0, 1)+IF(OR($F374 &gt;= AW$6, $G374 &lt; AV$6), 0, 2)+1)</f>
        <v/>
      </c>
      <c r="AW374" s="71" t="str">
        <f ca="1">INDEX({"","_","-","="},IF(OR($D374 &gt;= AX$6, $E374 &lt; AW$6), 0, 1)+IF(OR($F374 &gt;= AX$6, $G374 &lt; AW$6), 0, 2)+1)</f>
        <v/>
      </c>
      <c r="AX374" s="71" t="str">
        <f ca="1">INDEX({"","_","-","="},IF(OR($D374 &gt;= AY$6, $E374 &lt; AX$6), 0, 1)+IF(OR($F374 &gt;= AY$6, $G374 &lt; AX$6), 0, 2)+1)</f>
        <v/>
      </c>
      <c r="AY374" s="71" t="str">
        <f ca="1">INDEX({"","_","-","="},IF(OR($D374 &gt;= AZ$6, $E374 &lt; AY$6), 0, 1)+IF(OR($F374 &gt;= AZ$6, $G374 &lt; AY$6), 0, 2)+1)</f>
        <v/>
      </c>
      <c r="AZ374" s="71" t="str">
        <f ca="1">INDEX({"","_","-","="},IF(OR($D374 &gt;= BA$6, $E374 &lt; AZ$6), 0, 1)+IF(OR($F374 &gt;= BA$6, $G374 &lt; AZ$6), 0, 2)+1)</f>
        <v/>
      </c>
      <c r="BA374" s="71" t="str">
        <f ca="1">INDEX({"","_","-","="},IF(OR($D374 &gt;= BB$6, $E374 &lt; BA$6), 0, 1)+IF(OR($F374 &gt;= BB$6, $G374 &lt; BA$6), 0, 2)+1)</f>
        <v/>
      </c>
      <c r="BB374" s="71" t="str">
        <f ca="1">INDEX({"","_","-","="},IF(OR($D374 &gt;= BC$6, $E374 &lt; BB$6), 0, 1)+IF(OR($F374 &gt;= BC$6, $G374 &lt; BB$6), 0, 2)+1)</f>
        <v/>
      </c>
      <c r="BC374" s="71" t="str">
        <f ca="1">INDEX({"","_","-","="},IF(OR($D374 &gt;= BD$6, $E374 &lt; BC$6), 0, 1)+IF(OR($F374 &gt;= BD$6, $G374 &lt; BC$6), 0, 2)+1)</f>
        <v/>
      </c>
      <c r="BD374" s="71" t="str">
        <f ca="1">INDEX({"","_","-","="},IF(OR($D374 &gt;= BE$6, $E374 &lt; BD$6), 0, 1)+IF(OR($F374 &gt;= BE$6, $G374 &lt; BD$6), 0, 2)+1)</f>
        <v/>
      </c>
      <c r="BE374" s="71" t="str">
        <f ca="1">INDEX({"","_","-","="},IF(OR($D374 &gt;= BF$6, $E374 &lt; BE$6), 0, 1)+IF(OR($F374 &gt;= BF$6, $G374 &lt; BE$6), 0, 2)+1)</f>
        <v/>
      </c>
      <c r="BF374" s="71" t="str">
        <f ca="1">INDEX({"","_","-","="},IF(OR($D374 &gt;= BG$6, $E374 &lt; BF$6), 0, 1)+IF(OR($F374 &gt;= BG$6, $G374 &lt; BF$6), 0, 2)+1)</f>
        <v/>
      </c>
      <c r="BG374" s="71" t="str">
        <f ca="1">INDEX({"","_","-","="},IF(OR($D374 &gt;= BH$6, $E374 &lt; BG$6), 0, 1)+IF(OR($F374 &gt;= BH$6, $G374 &lt; BG$6), 0, 2)+1)</f>
        <v/>
      </c>
      <c r="BH374" s="71" t="str">
        <f ca="1">INDEX({"","_","-","="},IF(OR($D374 &gt;= BI$6, $E374 &lt; BH$6), 0, 1)+IF(OR($F374 &gt;= BI$6, $G374 &lt; BH$6), 0, 2)+1)</f>
        <v/>
      </c>
      <c r="BI374" s="71" t="str">
        <f ca="1">INDEX({"","_","-","="},IF(OR($D374 &gt;= BJ$6, $E374 &lt; BI$6), 0, 1)+IF(OR($F374 &gt;= BJ$6, $G374 &lt; BI$6), 0, 2)+1)</f>
        <v/>
      </c>
      <c r="BJ374" s="71" t="str">
        <f ca="1">INDEX({"","_","-","="},IF(OR($D374 &gt;= BK$6, $E374 &lt; BJ$6), 0, 1)+IF(OR($F374 &gt;= BK$6, $G374 &lt; BJ$6), 0, 2)+1)</f>
        <v/>
      </c>
      <c r="BK374" s="71" t="str">
        <f ca="1">INDEX({"","_","-","="},IF(OR($D374 &gt;= BL$6, $E374 &lt; BK$6), 0, 1)+IF(OR($F374 &gt;= BL$6, $G374 &lt; BK$6), 0, 2)+1)</f>
        <v/>
      </c>
      <c r="BL374" s="71" t="str">
        <f ca="1">INDEX({"","_","-","="},IF(OR($D374 &gt;= BM$6, $E374 &lt; BL$6), 0, 1)+IF(OR($F374 &gt;= BM$6, $G374 &lt; BL$6), 0, 2)+1)</f>
        <v/>
      </c>
      <c r="BM374" s="71" t="str">
        <f ca="1">INDEX({"","_","-","="},IF(OR($D374 &gt;= BN$6, $E374 &lt; BM$6), 0, 1)+IF(OR($F374 &gt;= BN$6, $G374 &lt; BM$6), 0, 2)+1)</f>
        <v/>
      </c>
      <c r="BN374" s="71" t="str">
        <f ca="1">INDEX({"","_","-","="},IF(OR($D374 &gt;= BO$6, $E374 &lt; BN$6), 0, 1)+IF(OR($F374 &gt;= BO$6, $G374 &lt; BN$6), 0, 2)+1)</f>
        <v/>
      </c>
      <c r="BO374" s="71" t="str">
        <f ca="1">INDEX({"","_","-","="},IF(OR($D374 &gt;= BP$6, $E374 &lt; BO$6), 0, 1)+IF(OR($F374 &gt;= BP$6, $G374 &lt; BO$6), 0, 2)+1)</f>
        <v/>
      </c>
      <c r="BP374" s="71" t="str">
        <f ca="1">INDEX({"","_","-","="},IF(OR($D374 &gt;= BQ$6, $E374 &lt; BP$6), 0, 1)+IF(OR($F374 &gt;= BQ$6, $G374 &lt; BP$6), 0, 2)+1)</f>
        <v/>
      </c>
      <c r="BQ374" s="71" t="str">
        <f ca="1">INDEX({"","_","-","="},IF(OR($D374 &gt;= BR$6, $E374 &lt; BQ$6), 0, 1)+IF(OR($F374 &gt;= BR$6, $G374 &lt; BQ$6), 0, 2)+1)</f>
        <v/>
      </c>
      <c r="BR374" s="71" t="str">
        <f ca="1">INDEX({"","_","-","="},IF(OR($D374 &gt;= BS$6, $E374 &lt; BR$6), 0, 1)+IF(OR($F374 &gt;= BS$6, $G374 &lt; BR$6), 0, 2)+1)</f>
        <v/>
      </c>
      <c r="BS374" s="71" t="str">
        <f ca="1">INDEX({"","_","-","="},IF(OR($D374 &gt;= BT$6, $E374 &lt; BS$6), 0, 1)+IF(OR($F374 &gt;= BT$6, $G374 &lt; BS$6), 0, 2)+1)</f>
        <v/>
      </c>
      <c r="BT374" s="71" t="str">
        <f ca="1">INDEX({"","_","-","="},IF(OR($D374 &gt;= BU$6, $E374 &lt; BT$6), 0, 1)+IF(OR($F374 &gt;= BU$6, $G374 &lt; BT$6), 0, 2)+1)</f>
        <v/>
      </c>
      <c r="BU374" s="71" t="str">
        <f ca="1">INDEX({"","_","-","="},IF(OR($D374 &gt;= BV$6, $E374 &lt; BU$6), 0, 1)+IF(OR($F374 &gt;= BV$6, $G374 &lt; BU$6), 0, 2)+1)</f>
        <v/>
      </c>
      <c r="BV374" s="71" t="str">
        <f ca="1">INDEX({"","_","-","="},IF(OR($D374 &gt;= BW$6, $E374 &lt; BV$6), 0, 1)+IF(OR($F374 &gt;= BW$6, $G374 &lt; BV$6), 0, 2)+1)</f>
        <v/>
      </c>
      <c r="BW374" s="71" t="str">
        <f ca="1">INDEX({"","_","-","="},IF(OR($D374 &gt;= BX$6, $E374 &lt; BW$6), 0, 1)+IF(OR($F374 &gt;= BX$6, $G374 &lt; BW$6), 0, 2)+1)</f>
        <v/>
      </c>
      <c r="BX374" s="71" t="str">
        <f ca="1">INDEX({"","_","-","="},IF(OR($D374 &gt;= BY$6, $E374 &lt; BX$6), 0, 1)+IF(OR($F374 &gt;= BY$6, $G374 &lt; BX$6), 0, 2)+1)</f>
        <v/>
      </c>
      <c r="BY374" s="71" t="str">
        <f ca="1">INDEX({"","_","-","="},IF(OR($D374 &gt;= BZ$6, $E374 &lt; BY$6), 0, 1)+IF(OR($F374 &gt;= BZ$6, $G374 &lt; BY$6), 0, 2)+1)</f>
        <v/>
      </c>
      <c r="BZ374" s="71" t="str">
        <f ca="1">INDEX({"","_","-","="},IF(OR($D374 &gt;= CA$6, $E374 &lt; BZ$6), 0, 1)+IF(OR($F374 &gt;= CA$6, $G374 &lt; BZ$6), 0, 2)+1)</f>
        <v/>
      </c>
      <c r="CA374" s="71" t="str">
        <f ca="1">INDEX({"","_","-","="},IF(OR($D374 &gt;= CB$6, $E374 &lt; CA$6), 0, 1)+IF(OR($F374 &gt;= CB$6, $G374 &lt; CA$6), 0, 2)+1)</f>
        <v/>
      </c>
      <c r="CB374" s="71" t="str">
        <f ca="1">INDEX({"","_","-","="},IF(OR($D374 &gt;= CC$6, $E374 &lt; CB$6), 0, 1)+IF(OR($F374 &gt;= CC$6, $G374 &lt; CB$6), 0, 2)+1)</f>
        <v/>
      </c>
      <c r="CC374" s="71" t="str">
        <f ca="1">INDEX({"","_","-","="},IF(OR($D374 &gt;= CD$6, $E374 &lt; CC$6), 0, 1)+IF(OR($F374 &gt;= CD$6, $G374 &lt; CC$6), 0, 2)+1)</f>
        <v/>
      </c>
      <c r="CD374" s="71" t="str">
        <f ca="1">INDEX({"","_","-","="},IF(OR($D374 &gt;= CE$6, $E374 &lt; CD$6), 0, 1)+IF(OR($F374 &gt;= CE$6, $G374 &lt; CD$6), 0, 2)+1)</f>
        <v/>
      </c>
    </row>
    <row r="375" spans="1:82">
      <c r="A375" s="8" t="str">
        <f ca="1">IF('临-进度'!N370,'临-进度'!$A370,"")</f>
        <v/>
      </c>
      <c r="B375" s="8" t="str">
        <f ca="1">IF('临-进度'!N370,'临-进度'!$B370,"")</f>
        <v/>
      </c>
      <c r="C375" s="8" t="str">
        <f ca="1">IF('临-进度'!N370,'临-进度'!$F370,"")</f>
        <v/>
      </c>
      <c r="D375" s="42" t="str">
        <f ca="1">IF('临-进度'!$N370,'临-进度'!$J370,"")</f>
        <v/>
      </c>
      <c r="E375" s="42" t="str">
        <f ca="1">IF('临-进度'!$N370,'临-进度'!$AF370,"")</f>
        <v/>
      </c>
      <c r="F375" s="42" t="str">
        <f ca="1">IF('临-进度'!$N370,'临-进度'!$K370,"")</f>
        <v/>
      </c>
      <c r="G375" s="76" t="str">
        <f ca="1">IF('临-进度'!$N370,'临-进度'!$AG370,"")</f>
        <v/>
      </c>
      <c r="H375" s="71" t="str">
        <f ca="1">INDEX({"","_","-","="},IF(OR($D375 &gt;= I$6, $E375 &lt; H$6), 0, 1)+IF(OR($F375 &gt;= I$6, $G375 &lt; H$6), 0, 2)+1)</f>
        <v/>
      </c>
      <c r="I375" s="71" t="str">
        <f ca="1">INDEX({"","_","-","="},IF(OR($D375 &gt;= J$6, $E375 &lt; I$6), 0, 1)+IF(OR($F375 &gt;= J$6, $G375 &lt; I$6), 0, 2)+1)</f>
        <v/>
      </c>
      <c r="J375" s="71" t="str">
        <f ca="1">INDEX({"","_","-","="},IF(OR($D375 &gt;= K$6, $E375 &lt; J$6), 0, 1)+IF(OR($F375 &gt;= K$6, $G375 &lt; J$6), 0, 2)+1)</f>
        <v/>
      </c>
      <c r="K375" s="71" t="str">
        <f ca="1">INDEX({"","_","-","="},IF(OR($D375 &gt;= L$6, $E375 &lt; K$6), 0, 1)+IF(OR($F375 &gt;= L$6, $G375 &lt; K$6), 0, 2)+1)</f>
        <v/>
      </c>
      <c r="L375" s="71" t="str">
        <f ca="1">INDEX({"","_","-","="},IF(OR($D375 &gt;= M$6, $E375 &lt; L$6), 0, 1)+IF(OR($F375 &gt;= M$6, $G375 &lt; L$6), 0, 2)+1)</f>
        <v/>
      </c>
      <c r="M375" s="71" t="str">
        <f ca="1">INDEX({"","_","-","="},IF(OR($D375 &gt;= N$6, $E375 &lt; M$6), 0, 1)+IF(OR($F375 &gt;= N$6, $G375 &lt; M$6), 0, 2)+1)</f>
        <v/>
      </c>
      <c r="N375" s="71" t="str">
        <f ca="1">INDEX({"","_","-","="},IF(OR($D375 &gt;= O$6, $E375 &lt; N$6), 0, 1)+IF(OR($F375 &gt;= O$6, $G375 &lt; N$6), 0, 2)+1)</f>
        <v/>
      </c>
      <c r="O375" s="71" t="str">
        <f ca="1">INDEX({"","_","-","="},IF(OR($D375 &gt;= P$6, $E375 &lt; O$6), 0, 1)+IF(OR($F375 &gt;= P$6, $G375 &lt; O$6), 0, 2)+1)</f>
        <v/>
      </c>
      <c r="P375" s="71" t="str">
        <f ca="1">INDEX({"","_","-","="},IF(OR($D375 &gt;= Q$6, $E375 &lt; P$6), 0, 1)+IF(OR($F375 &gt;= Q$6, $G375 &lt; P$6), 0, 2)+1)</f>
        <v/>
      </c>
      <c r="Q375" s="71" t="str">
        <f ca="1">INDEX({"","_","-","="},IF(OR($D375 &gt;= R$6, $E375 &lt; Q$6), 0, 1)+IF(OR($F375 &gt;= R$6, $G375 &lt; Q$6), 0, 2)+1)</f>
        <v/>
      </c>
      <c r="R375" s="71" t="str">
        <f ca="1">INDEX({"","_","-","="},IF(OR($D375 &gt;= S$6, $E375 &lt; R$6), 0, 1)+IF(OR($F375 &gt;= S$6, $G375 &lt; R$6), 0, 2)+1)</f>
        <v/>
      </c>
      <c r="S375" s="71" t="str">
        <f ca="1">INDEX({"","_","-","="},IF(OR($D375 &gt;= T$6, $E375 &lt; S$6), 0, 1)+IF(OR($F375 &gt;= T$6, $G375 &lt; S$6), 0, 2)+1)</f>
        <v/>
      </c>
      <c r="T375" s="71" t="str">
        <f ca="1">INDEX({"","_","-","="},IF(OR($D375 &gt;= U$6, $E375 &lt; T$6), 0, 1)+IF(OR($F375 &gt;= U$6, $G375 &lt; T$6), 0, 2)+1)</f>
        <v/>
      </c>
      <c r="U375" s="71" t="str">
        <f ca="1">INDEX({"","_","-","="},IF(OR($D375 &gt;= V$6, $E375 &lt; U$6), 0, 1)+IF(OR($F375 &gt;= V$6, $G375 &lt; U$6), 0, 2)+1)</f>
        <v/>
      </c>
      <c r="V375" s="71" t="str">
        <f ca="1">INDEX({"","_","-","="},IF(OR($D375 &gt;= W$6, $E375 &lt; V$6), 0, 1)+IF(OR($F375 &gt;= W$6, $G375 &lt; V$6), 0, 2)+1)</f>
        <v/>
      </c>
      <c r="W375" s="71" t="str">
        <f ca="1">INDEX({"","_","-","="},IF(OR($D375 &gt;= X$6, $E375 &lt; W$6), 0, 1)+IF(OR($F375 &gt;= X$6, $G375 &lt; W$6), 0, 2)+1)</f>
        <v/>
      </c>
      <c r="X375" s="71" t="str">
        <f ca="1">INDEX({"","_","-","="},IF(OR($D375 &gt;= Y$6, $E375 &lt; X$6), 0, 1)+IF(OR($F375 &gt;= Y$6, $G375 &lt; X$6), 0, 2)+1)</f>
        <v/>
      </c>
      <c r="Y375" s="71" t="str">
        <f ca="1">INDEX({"","_","-","="},IF(OR($D375 &gt;= Z$6, $E375 &lt; Y$6), 0, 1)+IF(OR($F375 &gt;= Z$6, $G375 &lt; Y$6), 0, 2)+1)</f>
        <v/>
      </c>
      <c r="Z375" s="71" t="str">
        <f ca="1">INDEX({"","_","-","="},IF(OR($D375 &gt;= AA$6, $E375 &lt; Z$6), 0, 1)+IF(OR($F375 &gt;= AA$6, $G375 &lt; Z$6), 0, 2)+1)</f>
        <v/>
      </c>
      <c r="AA375" s="71" t="str">
        <f ca="1">INDEX({"","_","-","="},IF(OR($D375 &gt;= AB$6, $E375 &lt; AA$6), 0, 1)+IF(OR($F375 &gt;= AB$6, $G375 &lt; AA$6), 0, 2)+1)</f>
        <v/>
      </c>
      <c r="AB375" s="71" t="str">
        <f ca="1">INDEX({"","_","-","="},IF(OR($D375 &gt;= AC$6, $E375 &lt; AB$6), 0, 1)+IF(OR($F375 &gt;= AC$6, $G375 &lt; AB$6), 0, 2)+1)</f>
        <v/>
      </c>
      <c r="AC375" s="71" t="str">
        <f ca="1">INDEX({"","_","-","="},IF(OR($D375 &gt;= AD$6, $E375 &lt; AC$6), 0, 1)+IF(OR($F375 &gt;= AD$6, $G375 &lt; AC$6), 0, 2)+1)</f>
        <v/>
      </c>
      <c r="AD375" s="71" t="str">
        <f ca="1">INDEX({"","_","-","="},IF(OR($D375 &gt;= AE$6, $E375 &lt; AD$6), 0, 1)+IF(OR($F375 &gt;= AE$6, $G375 &lt; AD$6), 0, 2)+1)</f>
        <v/>
      </c>
      <c r="AE375" s="71" t="str">
        <f ca="1">INDEX({"","_","-","="},IF(OR($D375 &gt;= AF$6, $E375 &lt; AE$6), 0, 1)+IF(OR($F375 &gt;= AF$6, $G375 &lt; AE$6), 0, 2)+1)</f>
        <v/>
      </c>
      <c r="AF375" s="71" t="str">
        <f ca="1">INDEX({"","_","-","="},IF(OR($D375 &gt;= AG$6, $E375 &lt; AF$6), 0, 1)+IF(OR($F375 &gt;= AG$6, $G375 &lt; AF$6), 0, 2)+1)</f>
        <v/>
      </c>
      <c r="AG375" s="71" t="str">
        <f ca="1">INDEX({"","_","-","="},IF(OR($D375 &gt;= AH$6, $E375 &lt; AG$6), 0, 1)+IF(OR($F375 &gt;= AH$6, $G375 &lt; AG$6), 0, 2)+1)</f>
        <v/>
      </c>
      <c r="AH375" s="71" t="str">
        <f ca="1">INDEX({"","_","-","="},IF(OR($D375 &gt;= AI$6, $E375 &lt; AH$6), 0, 1)+IF(OR($F375 &gt;= AI$6, $G375 &lt; AH$6), 0, 2)+1)</f>
        <v/>
      </c>
      <c r="AI375" s="71" t="str">
        <f ca="1">INDEX({"","_","-","="},IF(OR($D375 &gt;= AJ$6, $E375 &lt; AI$6), 0, 1)+IF(OR($F375 &gt;= AJ$6, $G375 &lt; AI$6), 0, 2)+1)</f>
        <v/>
      </c>
      <c r="AJ375" s="71" t="str">
        <f ca="1">INDEX({"","_","-","="},IF(OR($D375 &gt;= AK$6, $E375 &lt; AJ$6), 0, 1)+IF(OR($F375 &gt;= AK$6, $G375 &lt; AJ$6), 0, 2)+1)</f>
        <v/>
      </c>
      <c r="AK375" s="71" t="str">
        <f ca="1">INDEX({"","_","-","="},IF(OR($D375 &gt;= AL$6, $E375 &lt; AK$6), 0, 1)+IF(OR($F375 &gt;= AL$6, $G375 &lt; AK$6), 0, 2)+1)</f>
        <v/>
      </c>
      <c r="AL375" s="71" t="str">
        <f ca="1">INDEX({"","_","-","="},IF(OR($D375 &gt;= AM$6, $E375 &lt; AL$6), 0, 1)+IF(OR($F375 &gt;= AM$6, $G375 &lt; AL$6), 0, 2)+1)</f>
        <v/>
      </c>
      <c r="AM375" s="71" t="str">
        <f ca="1">INDEX({"","_","-","="},IF(OR($D375 &gt;= AN$6, $E375 &lt; AM$6), 0, 1)+IF(OR($F375 &gt;= AN$6, $G375 &lt; AM$6), 0, 2)+1)</f>
        <v/>
      </c>
      <c r="AN375" s="71" t="str">
        <f ca="1">INDEX({"","_","-","="},IF(OR($D375 &gt;= AO$6, $E375 &lt; AN$6), 0, 1)+IF(OR($F375 &gt;= AO$6, $G375 &lt; AN$6), 0, 2)+1)</f>
        <v/>
      </c>
      <c r="AO375" s="71" t="str">
        <f ca="1">INDEX({"","_","-","="},IF(OR($D375 &gt;= AP$6, $E375 &lt; AO$6), 0, 1)+IF(OR($F375 &gt;= AP$6, $G375 &lt; AO$6), 0, 2)+1)</f>
        <v/>
      </c>
      <c r="AP375" s="71" t="str">
        <f ca="1">INDEX({"","_","-","="},IF(OR($D375 &gt;= AQ$6, $E375 &lt; AP$6), 0, 1)+IF(OR($F375 &gt;= AQ$6, $G375 &lt; AP$6), 0, 2)+1)</f>
        <v/>
      </c>
      <c r="AQ375" s="71" t="str">
        <f ca="1">INDEX({"","_","-","="},IF(OR($D375 &gt;= AR$6, $E375 &lt; AQ$6), 0, 1)+IF(OR($F375 &gt;= AR$6, $G375 &lt; AQ$6), 0, 2)+1)</f>
        <v/>
      </c>
      <c r="AR375" s="71" t="str">
        <f ca="1">INDEX({"","_","-","="},IF(OR($D375 &gt;= AS$6, $E375 &lt; AR$6), 0, 1)+IF(OR($F375 &gt;= AS$6, $G375 &lt; AR$6), 0, 2)+1)</f>
        <v/>
      </c>
      <c r="AS375" s="71" t="str">
        <f ca="1">INDEX({"","_","-","="},IF(OR($D375 &gt;= AT$6, $E375 &lt; AS$6), 0, 1)+IF(OR($F375 &gt;= AT$6, $G375 &lt; AS$6), 0, 2)+1)</f>
        <v/>
      </c>
      <c r="AT375" s="71" t="str">
        <f ca="1">INDEX({"","_","-","="},IF(OR($D375 &gt;= AU$6, $E375 &lt; AT$6), 0, 1)+IF(OR($F375 &gt;= AU$6, $G375 &lt; AT$6), 0, 2)+1)</f>
        <v/>
      </c>
      <c r="AU375" s="71" t="str">
        <f ca="1">INDEX({"","_","-","="},IF(OR($D375 &gt;= AV$6, $E375 &lt; AU$6), 0, 1)+IF(OR($F375 &gt;= AV$6, $G375 &lt; AU$6), 0, 2)+1)</f>
        <v/>
      </c>
      <c r="AV375" s="71" t="str">
        <f ca="1">INDEX({"","_","-","="},IF(OR($D375 &gt;= AW$6, $E375 &lt; AV$6), 0, 1)+IF(OR($F375 &gt;= AW$6, $G375 &lt; AV$6), 0, 2)+1)</f>
        <v/>
      </c>
      <c r="AW375" s="71" t="str">
        <f ca="1">INDEX({"","_","-","="},IF(OR($D375 &gt;= AX$6, $E375 &lt; AW$6), 0, 1)+IF(OR($F375 &gt;= AX$6, $G375 &lt; AW$6), 0, 2)+1)</f>
        <v/>
      </c>
      <c r="AX375" s="71" t="str">
        <f ca="1">INDEX({"","_","-","="},IF(OR($D375 &gt;= AY$6, $E375 &lt; AX$6), 0, 1)+IF(OR($F375 &gt;= AY$6, $G375 &lt; AX$6), 0, 2)+1)</f>
        <v/>
      </c>
      <c r="AY375" s="71" t="str">
        <f ca="1">INDEX({"","_","-","="},IF(OR($D375 &gt;= AZ$6, $E375 &lt; AY$6), 0, 1)+IF(OR($F375 &gt;= AZ$6, $G375 &lt; AY$6), 0, 2)+1)</f>
        <v/>
      </c>
      <c r="AZ375" s="71" t="str">
        <f ca="1">INDEX({"","_","-","="},IF(OR($D375 &gt;= BA$6, $E375 &lt; AZ$6), 0, 1)+IF(OR($F375 &gt;= BA$6, $G375 &lt; AZ$6), 0, 2)+1)</f>
        <v/>
      </c>
      <c r="BA375" s="71" t="str">
        <f ca="1">INDEX({"","_","-","="},IF(OR($D375 &gt;= BB$6, $E375 &lt; BA$6), 0, 1)+IF(OR($F375 &gt;= BB$6, $G375 &lt; BA$6), 0, 2)+1)</f>
        <v/>
      </c>
      <c r="BB375" s="71" t="str">
        <f ca="1">INDEX({"","_","-","="},IF(OR($D375 &gt;= BC$6, $E375 &lt; BB$6), 0, 1)+IF(OR($F375 &gt;= BC$6, $G375 &lt; BB$6), 0, 2)+1)</f>
        <v/>
      </c>
      <c r="BC375" s="71" t="str">
        <f ca="1">INDEX({"","_","-","="},IF(OR($D375 &gt;= BD$6, $E375 &lt; BC$6), 0, 1)+IF(OR($F375 &gt;= BD$6, $G375 &lt; BC$6), 0, 2)+1)</f>
        <v/>
      </c>
      <c r="BD375" s="71" t="str">
        <f ca="1">INDEX({"","_","-","="},IF(OR($D375 &gt;= BE$6, $E375 &lt; BD$6), 0, 1)+IF(OR($F375 &gt;= BE$6, $G375 &lt; BD$6), 0, 2)+1)</f>
        <v/>
      </c>
      <c r="BE375" s="71" t="str">
        <f ca="1">INDEX({"","_","-","="},IF(OR($D375 &gt;= BF$6, $E375 &lt; BE$6), 0, 1)+IF(OR($F375 &gt;= BF$6, $G375 &lt; BE$6), 0, 2)+1)</f>
        <v/>
      </c>
      <c r="BF375" s="71" t="str">
        <f ca="1">INDEX({"","_","-","="},IF(OR($D375 &gt;= BG$6, $E375 &lt; BF$6), 0, 1)+IF(OR($F375 &gt;= BG$6, $G375 &lt; BF$6), 0, 2)+1)</f>
        <v/>
      </c>
      <c r="BG375" s="71" t="str">
        <f ca="1">INDEX({"","_","-","="},IF(OR($D375 &gt;= BH$6, $E375 &lt; BG$6), 0, 1)+IF(OR($F375 &gt;= BH$6, $G375 &lt; BG$6), 0, 2)+1)</f>
        <v/>
      </c>
      <c r="BH375" s="71" t="str">
        <f ca="1">INDEX({"","_","-","="},IF(OR($D375 &gt;= BI$6, $E375 &lt; BH$6), 0, 1)+IF(OR($F375 &gt;= BI$6, $G375 &lt; BH$6), 0, 2)+1)</f>
        <v/>
      </c>
      <c r="BI375" s="71" t="str">
        <f ca="1">INDEX({"","_","-","="},IF(OR($D375 &gt;= BJ$6, $E375 &lt; BI$6), 0, 1)+IF(OR($F375 &gt;= BJ$6, $G375 &lt; BI$6), 0, 2)+1)</f>
        <v/>
      </c>
      <c r="BJ375" s="71" t="str">
        <f ca="1">INDEX({"","_","-","="},IF(OR($D375 &gt;= BK$6, $E375 &lt; BJ$6), 0, 1)+IF(OR($F375 &gt;= BK$6, $G375 &lt; BJ$6), 0, 2)+1)</f>
        <v/>
      </c>
      <c r="BK375" s="71" t="str">
        <f ca="1">INDEX({"","_","-","="},IF(OR($D375 &gt;= BL$6, $E375 &lt; BK$6), 0, 1)+IF(OR($F375 &gt;= BL$6, $G375 &lt; BK$6), 0, 2)+1)</f>
        <v/>
      </c>
      <c r="BL375" s="71" t="str">
        <f ca="1">INDEX({"","_","-","="},IF(OR($D375 &gt;= BM$6, $E375 &lt; BL$6), 0, 1)+IF(OR($F375 &gt;= BM$6, $G375 &lt; BL$6), 0, 2)+1)</f>
        <v/>
      </c>
      <c r="BM375" s="71" t="str">
        <f ca="1">INDEX({"","_","-","="},IF(OR($D375 &gt;= BN$6, $E375 &lt; BM$6), 0, 1)+IF(OR($F375 &gt;= BN$6, $G375 &lt; BM$6), 0, 2)+1)</f>
        <v/>
      </c>
      <c r="BN375" s="71" t="str">
        <f ca="1">INDEX({"","_","-","="},IF(OR($D375 &gt;= BO$6, $E375 &lt; BN$6), 0, 1)+IF(OR($F375 &gt;= BO$6, $G375 &lt; BN$6), 0, 2)+1)</f>
        <v/>
      </c>
      <c r="BO375" s="71" t="str">
        <f ca="1">INDEX({"","_","-","="},IF(OR($D375 &gt;= BP$6, $E375 &lt; BO$6), 0, 1)+IF(OR($F375 &gt;= BP$6, $G375 &lt; BO$6), 0, 2)+1)</f>
        <v/>
      </c>
      <c r="BP375" s="71" t="str">
        <f ca="1">INDEX({"","_","-","="},IF(OR($D375 &gt;= BQ$6, $E375 &lt; BP$6), 0, 1)+IF(OR($F375 &gt;= BQ$6, $G375 &lt; BP$6), 0, 2)+1)</f>
        <v/>
      </c>
      <c r="BQ375" s="71" t="str">
        <f ca="1">INDEX({"","_","-","="},IF(OR($D375 &gt;= BR$6, $E375 &lt; BQ$6), 0, 1)+IF(OR($F375 &gt;= BR$6, $G375 &lt; BQ$6), 0, 2)+1)</f>
        <v/>
      </c>
      <c r="BR375" s="71" t="str">
        <f ca="1">INDEX({"","_","-","="},IF(OR($D375 &gt;= BS$6, $E375 &lt; BR$6), 0, 1)+IF(OR($F375 &gt;= BS$6, $G375 &lt; BR$6), 0, 2)+1)</f>
        <v/>
      </c>
      <c r="BS375" s="71" t="str">
        <f ca="1">INDEX({"","_","-","="},IF(OR($D375 &gt;= BT$6, $E375 &lt; BS$6), 0, 1)+IF(OR($F375 &gt;= BT$6, $G375 &lt; BS$6), 0, 2)+1)</f>
        <v/>
      </c>
      <c r="BT375" s="71" t="str">
        <f ca="1">INDEX({"","_","-","="},IF(OR($D375 &gt;= BU$6, $E375 &lt; BT$6), 0, 1)+IF(OR($F375 &gt;= BU$6, $G375 &lt; BT$6), 0, 2)+1)</f>
        <v/>
      </c>
      <c r="BU375" s="71" t="str">
        <f ca="1">INDEX({"","_","-","="},IF(OR($D375 &gt;= BV$6, $E375 &lt; BU$6), 0, 1)+IF(OR($F375 &gt;= BV$6, $G375 &lt; BU$6), 0, 2)+1)</f>
        <v/>
      </c>
      <c r="BV375" s="71" t="str">
        <f ca="1">INDEX({"","_","-","="},IF(OR($D375 &gt;= BW$6, $E375 &lt; BV$6), 0, 1)+IF(OR($F375 &gt;= BW$6, $G375 &lt; BV$6), 0, 2)+1)</f>
        <v/>
      </c>
      <c r="BW375" s="71" t="str">
        <f ca="1">INDEX({"","_","-","="},IF(OR($D375 &gt;= BX$6, $E375 &lt; BW$6), 0, 1)+IF(OR($F375 &gt;= BX$6, $G375 &lt; BW$6), 0, 2)+1)</f>
        <v/>
      </c>
      <c r="BX375" s="71" t="str">
        <f ca="1">INDEX({"","_","-","="},IF(OR($D375 &gt;= BY$6, $E375 &lt; BX$6), 0, 1)+IF(OR($F375 &gt;= BY$6, $G375 &lt; BX$6), 0, 2)+1)</f>
        <v/>
      </c>
      <c r="BY375" s="71" t="str">
        <f ca="1">INDEX({"","_","-","="},IF(OR($D375 &gt;= BZ$6, $E375 &lt; BY$6), 0, 1)+IF(OR($F375 &gt;= BZ$6, $G375 &lt; BY$6), 0, 2)+1)</f>
        <v/>
      </c>
      <c r="BZ375" s="71" t="str">
        <f ca="1">INDEX({"","_","-","="},IF(OR($D375 &gt;= CA$6, $E375 &lt; BZ$6), 0, 1)+IF(OR($F375 &gt;= CA$6, $G375 &lt; BZ$6), 0, 2)+1)</f>
        <v/>
      </c>
      <c r="CA375" s="71" t="str">
        <f ca="1">INDEX({"","_","-","="},IF(OR($D375 &gt;= CB$6, $E375 &lt; CA$6), 0, 1)+IF(OR($F375 &gt;= CB$6, $G375 &lt; CA$6), 0, 2)+1)</f>
        <v/>
      </c>
      <c r="CB375" s="71" t="str">
        <f ca="1">INDEX({"","_","-","="},IF(OR($D375 &gt;= CC$6, $E375 &lt; CB$6), 0, 1)+IF(OR($F375 &gt;= CC$6, $G375 &lt; CB$6), 0, 2)+1)</f>
        <v/>
      </c>
      <c r="CC375" s="71" t="str">
        <f ca="1">INDEX({"","_","-","="},IF(OR($D375 &gt;= CD$6, $E375 &lt; CC$6), 0, 1)+IF(OR($F375 &gt;= CD$6, $G375 &lt; CC$6), 0, 2)+1)</f>
        <v/>
      </c>
      <c r="CD375" s="71" t="str">
        <f ca="1">INDEX({"","_","-","="},IF(OR($D375 &gt;= CE$6, $E375 &lt; CD$6), 0, 1)+IF(OR($F375 &gt;= CE$6, $G375 &lt; CD$6), 0, 2)+1)</f>
        <v/>
      </c>
    </row>
    <row r="376" spans="1:82">
      <c r="A376" s="8" t="str">
        <f ca="1">IF('临-进度'!N371,'临-进度'!$A371,"")</f>
        <v/>
      </c>
      <c r="B376" s="8" t="str">
        <f ca="1">IF('临-进度'!N371,'临-进度'!$B371,"")</f>
        <v/>
      </c>
      <c r="C376" s="8" t="str">
        <f ca="1">IF('临-进度'!N371,'临-进度'!$F371,"")</f>
        <v/>
      </c>
      <c r="D376" s="42" t="str">
        <f ca="1">IF('临-进度'!$N371,'临-进度'!$J371,"")</f>
        <v/>
      </c>
      <c r="E376" s="42" t="str">
        <f ca="1">IF('临-进度'!$N371,'临-进度'!$AF371,"")</f>
        <v/>
      </c>
      <c r="F376" s="42" t="str">
        <f ca="1">IF('临-进度'!$N371,'临-进度'!$K371,"")</f>
        <v/>
      </c>
      <c r="G376" s="76" t="str">
        <f ca="1">IF('临-进度'!$N371,'临-进度'!$AG371,"")</f>
        <v/>
      </c>
      <c r="H376" s="71" t="str">
        <f ca="1">INDEX({"","_","-","="},IF(OR($D376 &gt;= I$6, $E376 &lt; H$6), 0, 1)+IF(OR($F376 &gt;= I$6, $G376 &lt; H$6), 0, 2)+1)</f>
        <v/>
      </c>
      <c r="I376" s="71" t="str">
        <f ca="1">INDEX({"","_","-","="},IF(OR($D376 &gt;= J$6, $E376 &lt; I$6), 0, 1)+IF(OR($F376 &gt;= J$6, $G376 &lt; I$6), 0, 2)+1)</f>
        <v/>
      </c>
      <c r="J376" s="71" t="str">
        <f ca="1">INDEX({"","_","-","="},IF(OR($D376 &gt;= K$6, $E376 &lt; J$6), 0, 1)+IF(OR($F376 &gt;= K$6, $G376 &lt; J$6), 0, 2)+1)</f>
        <v/>
      </c>
      <c r="K376" s="71" t="str">
        <f ca="1">INDEX({"","_","-","="},IF(OR($D376 &gt;= L$6, $E376 &lt; K$6), 0, 1)+IF(OR($F376 &gt;= L$6, $G376 &lt; K$6), 0, 2)+1)</f>
        <v/>
      </c>
      <c r="L376" s="71" t="str">
        <f ca="1">INDEX({"","_","-","="},IF(OR($D376 &gt;= M$6, $E376 &lt; L$6), 0, 1)+IF(OR($F376 &gt;= M$6, $G376 &lt; L$6), 0, 2)+1)</f>
        <v/>
      </c>
      <c r="M376" s="71" t="str">
        <f ca="1">INDEX({"","_","-","="},IF(OR($D376 &gt;= N$6, $E376 &lt; M$6), 0, 1)+IF(OR($F376 &gt;= N$6, $G376 &lt; M$6), 0, 2)+1)</f>
        <v/>
      </c>
      <c r="N376" s="71" t="str">
        <f ca="1">INDEX({"","_","-","="},IF(OR($D376 &gt;= O$6, $E376 &lt; N$6), 0, 1)+IF(OR($F376 &gt;= O$6, $G376 &lt; N$6), 0, 2)+1)</f>
        <v/>
      </c>
      <c r="O376" s="71" t="str">
        <f ca="1">INDEX({"","_","-","="},IF(OR($D376 &gt;= P$6, $E376 &lt; O$6), 0, 1)+IF(OR($F376 &gt;= P$6, $G376 &lt; O$6), 0, 2)+1)</f>
        <v/>
      </c>
      <c r="P376" s="71" t="str">
        <f ca="1">INDEX({"","_","-","="},IF(OR($D376 &gt;= Q$6, $E376 &lt; P$6), 0, 1)+IF(OR($F376 &gt;= Q$6, $G376 &lt; P$6), 0, 2)+1)</f>
        <v/>
      </c>
      <c r="Q376" s="71" t="str">
        <f ca="1">INDEX({"","_","-","="},IF(OR($D376 &gt;= R$6, $E376 &lt; Q$6), 0, 1)+IF(OR($F376 &gt;= R$6, $G376 &lt; Q$6), 0, 2)+1)</f>
        <v/>
      </c>
      <c r="R376" s="71" t="str">
        <f ca="1">INDEX({"","_","-","="},IF(OR($D376 &gt;= S$6, $E376 &lt; R$6), 0, 1)+IF(OR($F376 &gt;= S$6, $G376 &lt; R$6), 0, 2)+1)</f>
        <v/>
      </c>
      <c r="S376" s="71" t="str">
        <f ca="1">INDEX({"","_","-","="},IF(OR($D376 &gt;= T$6, $E376 &lt; S$6), 0, 1)+IF(OR($F376 &gt;= T$6, $G376 &lt; S$6), 0, 2)+1)</f>
        <v/>
      </c>
      <c r="T376" s="71" t="str">
        <f ca="1">INDEX({"","_","-","="},IF(OR($D376 &gt;= U$6, $E376 &lt; T$6), 0, 1)+IF(OR($F376 &gt;= U$6, $G376 &lt; T$6), 0, 2)+1)</f>
        <v/>
      </c>
      <c r="U376" s="71" t="str">
        <f ca="1">INDEX({"","_","-","="},IF(OR($D376 &gt;= V$6, $E376 &lt; U$6), 0, 1)+IF(OR($F376 &gt;= V$6, $G376 &lt; U$6), 0, 2)+1)</f>
        <v/>
      </c>
      <c r="V376" s="71" t="str">
        <f ca="1">INDEX({"","_","-","="},IF(OR($D376 &gt;= W$6, $E376 &lt; V$6), 0, 1)+IF(OR($F376 &gt;= W$6, $G376 &lt; V$6), 0, 2)+1)</f>
        <v/>
      </c>
      <c r="W376" s="71" t="str">
        <f ca="1">INDEX({"","_","-","="},IF(OR($D376 &gt;= X$6, $E376 &lt; W$6), 0, 1)+IF(OR($F376 &gt;= X$6, $G376 &lt; W$6), 0, 2)+1)</f>
        <v/>
      </c>
      <c r="X376" s="71" t="str">
        <f ca="1">INDEX({"","_","-","="},IF(OR($D376 &gt;= Y$6, $E376 &lt; X$6), 0, 1)+IF(OR($F376 &gt;= Y$6, $G376 &lt; X$6), 0, 2)+1)</f>
        <v/>
      </c>
      <c r="Y376" s="71" t="str">
        <f ca="1">INDEX({"","_","-","="},IF(OR($D376 &gt;= Z$6, $E376 &lt; Y$6), 0, 1)+IF(OR($F376 &gt;= Z$6, $G376 &lt; Y$6), 0, 2)+1)</f>
        <v/>
      </c>
      <c r="Z376" s="71" t="str">
        <f ca="1">INDEX({"","_","-","="},IF(OR($D376 &gt;= AA$6, $E376 &lt; Z$6), 0, 1)+IF(OR($F376 &gt;= AA$6, $G376 &lt; Z$6), 0, 2)+1)</f>
        <v/>
      </c>
      <c r="AA376" s="71" t="str">
        <f ca="1">INDEX({"","_","-","="},IF(OR($D376 &gt;= AB$6, $E376 &lt; AA$6), 0, 1)+IF(OR($F376 &gt;= AB$6, $G376 &lt; AA$6), 0, 2)+1)</f>
        <v/>
      </c>
      <c r="AB376" s="71" t="str">
        <f ca="1">INDEX({"","_","-","="},IF(OR($D376 &gt;= AC$6, $E376 &lt; AB$6), 0, 1)+IF(OR($F376 &gt;= AC$6, $G376 &lt; AB$6), 0, 2)+1)</f>
        <v/>
      </c>
      <c r="AC376" s="71" t="str">
        <f ca="1">INDEX({"","_","-","="},IF(OR($D376 &gt;= AD$6, $E376 &lt; AC$6), 0, 1)+IF(OR($F376 &gt;= AD$6, $G376 &lt; AC$6), 0, 2)+1)</f>
        <v/>
      </c>
      <c r="AD376" s="71" t="str">
        <f ca="1">INDEX({"","_","-","="},IF(OR($D376 &gt;= AE$6, $E376 &lt; AD$6), 0, 1)+IF(OR($F376 &gt;= AE$6, $G376 &lt; AD$6), 0, 2)+1)</f>
        <v/>
      </c>
      <c r="AE376" s="71" t="str">
        <f ca="1">INDEX({"","_","-","="},IF(OR($D376 &gt;= AF$6, $E376 &lt; AE$6), 0, 1)+IF(OR($F376 &gt;= AF$6, $G376 &lt; AE$6), 0, 2)+1)</f>
        <v/>
      </c>
      <c r="AF376" s="71" t="str">
        <f ca="1">INDEX({"","_","-","="},IF(OR($D376 &gt;= AG$6, $E376 &lt; AF$6), 0, 1)+IF(OR($F376 &gt;= AG$6, $G376 &lt; AF$6), 0, 2)+1)</f>
        <v/>
      </c>
      <c r="AG376" s="71" t="str">
        <f ca="1">INDEX({"","_","-","="},IF(OR($D376 &gt;= AH$6, $E376 &lt; AG$6), 0, 1)+IF(OR($F376 &gt;= AH$6, $G376 &lt; AG$6), 0, 2)+1)</f>
        <v/>
      </c>
      <c r="AH376" s="71" t="str">
        <f ca="1">INDEX({"","_","-","="},IF(OR($D376 &gt;= AI$6, $E376 &lt; AH$6), 0, 1)+IF(OR($F376 &gt;= AI$6, $G376 &lt; AH$6), 0, 2)+1)</f>
        <v/>
      </c>
      <c r="AI376" s="71" t="str">
        <f ca="1">INDEX({"","_","-","="},IF(OR($D376 &gt;= AJ$6, $E376 &lt; AI$6), 0, 1)+IF(OR($F376 &gt;= AJ$6, $G376 &lt; AI$6), 0, 2)+1)</f>
        <v/>
      </c>
      <c r="AJ376" s="71" t="str">
        <f ca="1">INDEX({"","_","-","="},IF(OR($D376 &gt;= AK$6, $E376 &lt; AJ$6), 0, 1)+IF(OR($F376 &gt;= AK$6, $G376 &lt; AJ$6), 0, 2)+1)</f>
        <v/>
      </c>
      <c r="AK376" s="71" t="str">
        <f ca="1">INDEX({"","_","-","="},IF(OR($D376 &gt;= AL$6, $E376 &lt; AK$6), 0, 1)+IF(OR($F376 &gt;= AL$6, $G376 &lt; AK$6), 0, 2)+1)</f>
        <v/>
      </c>
      <c r="AL376" s="71" t="str">
        <f ca="1">INDEX({"","_","-","="},IF(OR($D376 &gt;= AM$6, $E376 &lt; AL$6), 0, 1)+IF(OR($F376 &gt;= AM$6, $G376 &lt; AL$6), 0, 2)+1)</f>
        <v/>
      </c>
      <c r="AM376" s="71" t="str">
        <f ca="1">INDEX({"","_","-","="},IF(OR($D376 &gt;= AN$6, $E376 &lt; AM$6), 0, 1)+IF(OR($F376 &gt;= AN$6, $G376 &lt; AM$6), 0, 2)+1)</f>
        <v/>
      </c>
      <c r="AN376" s="71" t="str">
        <f ca="1">INDEX({"","_","-","="},IF(OR($D376 &gt;= AO$6, $E376 &lt; AN$6), 0, 1)+IF(OR($F376 &gt;= AO$6, $G376 &lt; AN$6), 0, 2)+1)</f>
        <v/>
      </c>
      <c r="AO376" s="71" t="str">
        <f ca="1">INDEX({"","_","-","="},IF(OR($D376 &gt;= AP$6, $E376 &lt; AO$6), 0, 1)+IF(OR($F376 &gt;= AP$6, $G376 &lt; AO$6), 0, 2)+1)</f>
        <v/>
      </c>
      <c r="AP376" s="71" t="str">
        <f ca="1">INDEX({"","_","-","="},IF(OR($D376 &gt;= AQ$6, $E376 &lt; AP$6), 0, 1)+IF(OR($F376 &gt;= AQ$6, $G376 &lt; AP$6), 0, 2)+1)</f>
        <v/>
      </c>
      <c r="AQ376" s="71" t="str">
        <f ca="1">INDEX({"","_","-","="},IF(OR($D376 &gt;= AR$6, $E376 &lt; AQ$6), 0, 1)+IF(OR($F376 &gt;= AR$6, $G376 &lt; AQ$6), 0, 2)+1)</f>
        <v/>
      </c>
      <c r="AR376" s="71" t="str">
        <f ca="1">INDEX({"","_","-","="},IF(OR($D376 &gt;= AS$6, $E376 &lt; AR$6), 0, 1)+IF(OR($F376 &gt;= AS$6, $G376 &lt; AR$6), 0, 2)+1)</f>
        <v/>
      </c>
      <c r="AS376" s="71" t="str">
        <f ca="1">INDEX({"","_","-","="},IF(OR($D376 &gt;= AT$6, $E376 &lt; AS$6), 0, 1)+IF(OR($F376 &gt;= AT$6, $G376 &lt; AS$6), 0, 2)+1)</f>
        <v/>
      </c>
      <c r="AT376" s="71" t="str">
        <f ca="1">INDEX({"","_","-","="},IF(OR($D376 &gt;= AU$6, $E376 &lt; AT$6), 0, 1)+IF(OR($F376 &gt;= AU$6, $G376 &lt; AT$6), 0, 2)+1)</f>
        <v/>
      </c>
      <c r="AU376" s="71" t="str">
        <f ca="1">INDEX({"","_","-","="},IF(OR($D376 &gt;= AV$6, $E376 &lt; AU$6), 0, 1)+IF(OR($F376 &gt;= AV$6, $G376 &lt; AU$6), 0, 2)+1)</f>
        <v/>
      </c>
      <c r="AV376" s="71" t="str">
        <f ca="1">INDEX({"","_","-","="},IF(OR($D376 &gt;= AW$6, $E376 &lt; AV$6), 0, 1)+IF(OR($F376 &gt;= AW$6, $G376 &lt; AV$6), 0, 2)+1)</f>
        <v/>
      </c>
      <c r="AW376" s="71" t="str">
        <f ca="1">INDEX({"","_","-","="},IF(OR($D376 &gt;= AX$6, $E376 &lt; AW$6), 0, 1)+IF(OR($F376 &gt;= AX$6, $G376 &lt; AW$6), 0, 2)+1)</f>
        <v/>
      </c>
      <c r="AX376" s="71" t="str">
        <f ca="1">INDEX({"","_","-","="},IF(OR($D376 &gt;= AY$6, $E376 &lt; AX$6), 0, 1)+IF(OR($F376 &gt;= AY$6, $G376 &lt; AX$6), 0, 2)+1)</f>
        <v/>
      </c>
      <c r="AY376" s="71" t="str">
        <f ca="1">INDEX({"","_","-","="},IF(OR($D376 &gt;= AZ$6, $E376 &lt; AY$6), 0, 1)+IF(OR($F376 &gt;= AZ$6, $G376 &lt; AY$6), 0, 2)+1)</f>
        <v/>
      </c>
      <c r="AZ376" s="71" t="str">
        <f ca="1">INDEX({"","_","-","="},IF(OR($D376 &gt;= BA$6, $E376 &lt; AZ$6), 0, 1)+IF(OR($F376 &gt;= BA$6, $G376 &lt; AZ$6), 0, 2)+1)</f>
        <v/>
      </c>
      <c r="BA376" s="71" t="str">
        <f ca="1">INDEX({"","_","-","="},IF(OR($D376 &gt;= BB$6, $E376 &lt; BA$6), 0, 1)+IF(OR($F376 &gt;= BB$6, $G376 &lt; BA$6), 0, 2)+1)</f>
        <v/>
      </c>
      <c r="BB376" s="71" t="str">
        <f ca="1">INDEX({"","_","-","="},IF(OR($D376 &gt;= BC$6, $E376 &lt; BB$6), 0, 1)+IF(OR($F376 &gt;= BC$6, $G376 &lt; BB$6), 0, 2)+1)</f>
        <v/>
      </c>
      <c r="BC376" s="71" t="str">
        <f ca="1">INDEX({"","_","-","="},IF(OR($D376 &gt;= BD$6, $E376 &lt; BC$6), 0, 1)+IF(OR($F376 &gt;= BD$6, $G376 &lt; BC$6), 0, 2)+1)</f>
        <v/>
      </c>
      <c r="BD376" s="71" t="str">
        <f ca="1">INDEX({"","_","-","="},IF(OR($D376 &gt;= BE$6, $E376 &lt; BD$6), 0, 1)+IF(OR($F376 &gt;= BE$6, $G376 &lt; BD$6), 0, 2)+1)</f>
        <v/>
      </c>
      <c r="BE376" s="71" t="str">
        <f ca="1">INDEX({"","_","-","="},IF(OR($D376 &gt;= BF$6, $E376 &lt; BE$6), 0, 1)+IF(OR($F376 &gt;= BF$6, $G376 &lt; BE$6), 0, 2)+1)</f>
        <v/>
      </c>
      <c r="BF376" s="71" t="str">
        <f ca="1">INDEX({"","_","-","="},IF(OR($D376 &gt;= BG$6, $E376 &lt; BF$6), 0, 1)+IF(OR($F376 &gt;= BG$6, $G376 &lt; BF$6), 0, 2)+1)</f>
        <v/>
      </c>
      <c r="BG376" s="71" t="str">
        <f ca="1">INDEX({"","_","-","="},IF(OR($D376 &gt;= BH$6, $E376 &lt; BG$6), 0, 1)+IF(OR($F376 &gt;= BH$6, $G376 &lt; BG$6), 0, 2)+1)</f>
        <v/>
      </c>
      <c r="BH376" s="71" t="str">
        <f ca="1">INDEX({"","_","-","="},IF(OR($D376 &gt;= BI$6, $E376 &lt; BH$6), 0, 1)+IF(OR($F376 &gt;= BI$6, $G376 &lt; BH$6), 0, 2)+1)</f>
        <v/>
      </c>
      <c r="BI376" s="71" t="str">
        <f ca="1">INDEX({"","_","-","="},IF(OR($D376 &gt;= BJ$6, $E376 &lt; BI$6), 0, 1)+IF(OR($F376 &gt;= BJ$6, $G376 &lt; BI$6), 0, 2)+1)</f>
        <v/>
      </c>
      <c r="BJ376" s="71" t="str">
        <f ca="1">INDEX({"","_","-","="},IF(OR($D376 &gt;= BK$6, $E376 &lt; BJ$6), 0, 1)+IF(OR($F376 &gt;= BK$6, $G376 &lt; BJ$6), 0, 2)+1)</f>
        <v/>
      </c>
      <c r="BK376" s="71" t="str">
        <f ca="1">INDEX({"","_","-","="},IF(OR($D376 &gt;= BL$6, $E376 &lt; BK$6), 0, 1)+IF(OR($F376 &gt;= BL$6, $G376 &lt; BK$6), 0, 2)+1)</f>
        <v/>
      </c>
      <c r="BL376" s="71" t="str">
        <f ca="1">INDEX({"","_","-","="},IF(OR($D376 &gt;= BM$6, $E376 &lt; BL$6), 0, 1)+IF(OR($F376 &gt;= BM$6, $G376 &lt; BL$6), 0, 2)+1)</f>
        <v/>
      </c>
      <c r="BM376" s="71" t="str">
        <f ca="1">INDEX({"","_","-","="},IF(OR($D376 &gt;= BN$6, $E376 &lt; BM$6), 0, 1)+IF(OR($F376 &gt;= BN$6, $G376 &lt; BM$6), 0, 2)+1)</f>
        <v/>
      </c>
      <c r="BN376" s="71" t="str">
        <f ca="1">INDEX({"","_","-","="},IF(OR($D376 &gt;= BO$6, $E376 &lt; BN$6), 0, 1)+IF(OR($F376 &gt;= BO$6, $G376 &lt; BN$6), 0, 2)+1)</f>
        <v/>
      </c>
      <c r="BO376" s="71" t="str">
        <f ca="1">INDEX({"","_","-","="},IF(OR($D376 &gt;= BP$6, $E376 &lt; BO$6), 0, 1)+IF(OR($F376 &gt;= BP$6, $G376 &lt; BO$6), 0, 2)+1)</f>
        <v/>
      </c>
      <c r="BP376" s="71" t="str">
        <f ca="1">INDEX({"","_","-","="},IF(OR($D376 &gt;= BQ$6, $E376 &lt; BP$6), 0, 1)+IF(OR($F376 &gt;= BQ$6, $G376 &lt; BP$6), 0, 2)+1)</f>
        <v/>
      </c>
      <c r="BQ376" s="71" t="str">
        <f ca="1">INDEX({"","_","-","="},IF(OR($D376 &gt;= BR$6, $E376 &lt; BQ$6), 0, 1)+IF(OR($F376 &gt;= BR$6, $G376 &lt; BQ$6), 0, 2)+1)</f>
        <v/>
      </c>
      <c r="BR376" s="71" t="str">
        <f ca="1">INDEX({"","_","-","="},IF(OR($D376 &gt;= BS$6, $E376 &lt; BR$6), 0, 1)+IF(OR($F376 &gt;= BS$6, $G376 &lt; BR$6), 0, 2)+1)</f>
        <v/>
      </c>
      <c r="BS376" s="71" t="str">
        <f ca="1">INDEX({"","_","-","="},IF(OR($D376 &gt;= BT$6, $E376 &lt; BS$6), 0, 1)+IF(OR($F376 &gt;= BT$6, $G376 &lt; BS$6), 0, 2)+1)</f>
        <v/>
      </c>
      <c r="BT376" s="71" t="str">
        <f ca="1">INDEX({"","_","-","="},IF(OR($D376 &gt;= BU$6, $E376 &lt; BT$6), 0, 1)+IF(OR($F376 &gt;= BU$6, $G376 &lt; BT$6), 0, 2)+1)</f>
        <v/>
      </c>
      <c r="BU376" s="71" t="str">
        <f ca="1">INDEX({"","_","-","="},IF(OR($D376 &gt;= BV$6, $E376 &lt; BU$6), 0, 1)+IF(OR($F376 &gt;= BV$6, $G376 &lt; BU$6), 0, 2)+1)</f>
        <v/>
      </c>
      <c r="BV376" s="71" t="str">
        <f ca="1">INDEX({"","_","-","="},IF(OR($D376 &gt;= BW$6, $E376 &lt; BV$6), 0, 1)+IF(OR($F376 &gt;= BW$6, $G376 &lt; BV$6), 0, 2)+1)</f>
        <v/>
      </c>
      <c r="BW376" s="71" t="str">
        <f ca="1">INDEX({"","_","-","="},IF(OR($D376 &gt;= BX$6, $E376 &lt; BW$6), 0, 1)+IF(OR($F376 &gt;= BX$6, $G376 &lt; BW$6), 0, 2)+1)</f>
        <v/>
      </c>
      <c r="BX376" s="71" t="str">
        <f ca="1">INDEX({"","_","-","="},IF(OR($D376 &gt;= BY$6, $E376 &lt; BX$6), 0, 1)+IF(OR($F376 &gt;= BY$6, $G376 &lt; BX$6), 0, 2)+1)</f>
        <v/>
      </c>
      <c r="BY376" s="71" t="str">
        <f ca="1">INDEX({"","_","-","="},IF(OR($D376 &gt;= BZ$6, $E376 &lt; BY$6), 0, 1)+IF(OR($F376 &gt;= BZ$6, $G376 &lt; BY$6), 0, 2)+1)</f>
        <v/>
      </c>
      <c r="BZ376" s="71" t="str">
        <f ca="1">INDEX({"","_","-","="},IF(OR($D376 &gt;= CA$6, $E376 &lt; BZ$6), 0, 1)+IF(OR($F376 &gt;= CA$6, $G376 &lt; BZ$6), 0, 2)+1)</f>
        <v/>
      </c>
      <c r="CA376" s="71" t="str">
        <f ca="1">INDEX({"","_","-","="},IF(OR($D376 &gt;= CB$6, $E376 &lt; CA$6), 0, 1)+IF(OR($F376 &gt;= CB$6, $G376 &lt; CA$6), 0, 2)+1)</f>
        <v/>
      </c>
      <c r="CB376" s="71" t="str">
        <f ca="1">INDEX({"","_","-","="},IF(OR($D376 &gt;= CC$6, $E376 &lt; CB$6), 0, 1)+IF(OR($F376 &gt;= CC$6, $G376 &lt; CB$6), 0, 2)+1)</f>
        <v/>
      </c>
      <c r="CC376" s="71" t="str">
        <f ca="1">INDEX({"","_","-","="},IF(OR($D376 &gt;= CD$6, $E376 &lt; CC$6), 0, 1)+IF(OR($F376 &gt;= CD$6, $G376 &lt; CC$6), 0, 2)+1)</f>
        <v/>
      </c>
      <c r="CD376" s="71" t="str">
        <f ca="1">INDEX({"","_","-","="},IF(OR($D376 &gt;= CE$6, $E376 &lt; CD$6), 0, 1)+IF(OR($F376 &gt;= CE$6, $G376 &lt; CD$6), 0, 2)+1)</f>
        <v/>
      </c>
    </row>
    <row r="377" spans="1:82">
      <c r="A377" s="8" t="str">
        <f ca="1">IF('临-进度'!N372,'临-进度'!$A372,"")</f>
        <v/>
      </c>
      <c r="B377" s="8" t="str">
        <f ca="1">IF('临-进度'!N372,'临-进度'!$B372,"")</f>
        <v/>
      </c>
      <c r="C377" s="8" t="str">
        <f ca="1">IF('临-进度'!N372,'临-进度'!$F372,"")</f>
        <v/>
      </c>
      <c r="D377" s="42" t="str">
        <f ca="1">IF('临-进度'!$N372,'临-进度'!$J372,"")</f>
        <v/>
      </c>
      <c r="E377" s="42" t="str">
        <f ca="1">IF('临-进度'!$N372,'临-进度'!$AF372,"")</f>
        <v/>
      </c>
      <c r="F377" s="42" t="str">
        <f ca="1">IF('临-进度'!$N372,'临-进度'!$K372,"")</f>
        <v/>
      </c>
      <c r="G377" s="76" t="str">
        <f ca="1">IF('临-进度'!$N372,'临-进度'!$AG372,"")</f>
        <v/>
      </c>
      <c r="H377" s="71" t="str">
        <f ca="1">INDEX({"","_","-","="},IF(OR($D377 &gt;= I$6, $E377 &lt; H$6), 0, 1)+IF(OR($F377 &gt;= I$6, $G377 &lt; H$6), 0, 2)+1)</f>
        <v/>
      </c>
      <c r="I377" s="71" t="str">
        <f ca="1">INDEX({"","_","-","="},IF(OR($D377 &gt;= J$6, $E377 &lt; I$6), 0, 1)+IF(OR($F377 &gt;= J$6, $G377 &lt; I$6), 0, 2)+1)</f>
        <v/>
      </c>
      <c r="J377" s="71" t="str">
        <f ca="1">INDEX({"","_","-","="},IF(OR($D377 &gt;= K$6, $E377 &lt; J$6), 0, 1)+IF(OR($F377 &gt;= K$6, $G377 &lt; J$6), 0, 2)+1)</f>
        <v/>
      </c>
      <c r="K377" s="71" t="str">
        <f ca="1">INDEX({"","_","-","="},IF(OR($D377 &gt;= L$6, $E377 &lt; K$6), 0, 1)+IF(OR($F377 &gt;= L$6, $G377 &lt; K$6), 0, 2)+1)</f>
        <v/>
      </c>
      <c r="L377" s="71" t="str">
        <f ca="1">INDEX({"","_","-","="},IF(OR($D377 &gt;= M$6, $E377 &lt; L$6), 0, 1)+IF(OR($F377 &gt;= M$6, $G377 &lt; L$6), 0, 2)+1)</f>
        <v/>
      </c>
      <c r="M377" s="71" t="str">
        <f ca="1">INDEX({"","_","-","="},IF(OR($D377 &gt;= N$6, $E377 &lt; M$6), 0, 1)+IF(OR($F377 &gt;= N$6, $G377 &lt; M$6), 0, 2)+1)</f>
        <v/>
      </c>
      <c r="N377" s="71" t="str">
        <f ca="1">INDEX({"","_","-","="},IF(OR($D377 &gt;= O$6, $E377 &lt; N$6), 0, 1)+IF(OR($F377 &gt;= O$6, $G377 &lt; N$6), 0, 2)+1)</f>
        <v/>
      </c>
      <c r="O377" s="71" t="str">
        <f ca="1">INDEX({"","_","-","="},IF(OR($D377 &gt;= P$6, $E377 &lt; O$6), 0, 1)+IF(OR($F377 &gt;= P$6, $G377 &lt; O$6), 0, 2)+1)</f>
        <v/>
      </c>
      <c r="P377" s="71" t="str">
        <f ca="1">INDEX({"","_","-","="},IF(OR($D377 &gt;= Q$6, $E377 &lt; P$6), 0, 1)+IF(OR($F377 &gt;= Q$6, $G377 &lt; P$6), 0, 2)+1)</f>
        <v/>
      </c>
      <c r="Q377" s="71" t="str">
        <f ca="1">INDEX({"","_","-","="},IF(OR($D377 &gt;= R$6, $E377 &lt; Q$6), 0, 1)+IF(OR($F377 &gt;= R$6, $G377 &lt; Q$6), 0, 2)+1)</f>
        <v/>
      </c>
      <c r="R377" s="71" t="str">
        <f ca="1">INDEX({"","_","-","="},IF(OR($D377 &gt;= S$6, $E377 &lt; R$6), 0, 1)+IF(OR($F377 &gt;= S$6, $G377 &lt; R$6), 0, 2)+1)</f>
        <v/>
      </c>
      <c r="S377" s="71" t="str">
        <f ca="1">INDEX({"","_","-","="},IF(OR($D377 &gt;= T$6, $E377 &lt; S$6), 0, 1)+IF(OR($F377 &gt;= T$6, $G377 &lt; S$6), 0, 2)+1)</f>
        <v/>
      </c>
      <c r="T377" s="71" t="str">
        <f ca="1">INDEX({"","_","-","="},IF(OR($D377 &gt;= U$6, $E377 &lt; T$6), 0, 1)+IF(OR($F377 &gt;= U$6, $G377 &lt; T$6), 0, 2)+1)</f>
        <v/>
      </c>
      <c r="U377" s="71" t="str">
        <f ca="1">INDEX({"","_","-","="},IF(OR($D377 &gt;= V$6, $E377 &lt; U$6), 0, 1)+IF(OR($F377 &gt;= V$6, $G377 &lt; U$6), 0, 2)+1)</f>
        <v/>
      </c>
      <c r="V377" s="71" t="str">
        <f ca="1">INDEX({"","_","-","="},IF(OR($D377 &gt;= W$6, $E377 &lt; V$6), 0, 1)+IF(OR($F377 &gt;= W$6, $G377 &lt; V$6), 0, 2)+1)</f>
        <v/>
      </c>
      <c r="W377" s="71" t="str">
        <f ca="1">INDEX({"","_","-","="},IF(OR($D377 &gt;= X$6, $E377 &lt; W$6), 0, 1)+IF(OR($F377 &gt;= X$6, $G377 &lt; W$6), 0, 2)+1)</f>
        <v/>
      </c>
      <c r="X377" s="71" t="str">
        <f ca="1">INDEX({"","_","-","="},IF(OR($D377 &gt;= Y$6, $E377 &lt; X$6), 0, 1)+IF(OR($F377 &gt;= Y$6, $G377 &lt; X$6), 0, 2)+1)</f>
        <v/>
      </c>
      <c r="Y377" s="71" t="str">
        <f ca="1">INDEX({"","_","-","="},IF(OR($D377 &gt;= Z$6, $E377 &lt; Y$6), 0, 1)+IF(OR($F377 &gt;= Z$6, $G377 &lt; Y$6), 0, 2)+1)</f>
        <v/>
      </c>
      <c r="Z377" s="71" t="str">
        <f ca="1">INDEX({"","_","-","="},IF(OR($D377 &gt;= AA$6, $E377 &lt; Z$6), 0, 1)+IF(OR($F377 &gt;= AA$6, $G377 &lt; Z$6), 0, 2)+1)</f>
        <v/>
      </c>
      <c r="AA377" s="71" t="str">
        <f ca="1">INDEX({"","_","-","="},IF(OR($D377 &gt;= AB$6, $E377 &lt; AA$6), 0, 1)+IF(OR($F377 &gt;= AB$6, $G377 &lt; AA$6), 0, 2)+1)</f>
        <v/>
      </c>
      <c r="AB377" s="71" t="str">
        <f ca="1">INDEX({"","_","-","="},IF(OR($D377 &gt;= AC$6, $E377 &lt; AB$6), 0, 1)+IF(OR($F377 &gt;= AC$6, $G377 &lt; AB$6), 0, 2)+1)</f>
        <v/>
      </c>
      <c r="AC377" s="71" t="str">
        <f ca="1">INDEX({"","_","-","="},IF(OR($D377 &gt;= AD$6, $E377 &lt; AC$6), 0, 1)+IF(OR($F377 &gt;= AD$6, $G377 &lt; AC$6), 0, 2)+1)</f>
        <v/>
      </c>
      <c r="AD377" s="71" t="str">
        <f ca="1">INDEX({"","_","-","="},IF(OR($D377 &gt;= AE$6, $E377 &lt; AD$6), 0, 1)+IF(OR($F377 &gt;= AE$6, $G377 &lt; AD$6), 0, 2)+1)</f>
        <v/>
      </c>
      <c r="AE377" s="71" t="str">
        <f ca="1">INDEX({"","_","-","="},IF(OR($D377 &gt;= AF$6, $E377 &lt; AE$6), 0, 1)+IF(OR($F377 &gt;= AF$6, $G377 &lt; AE$6), 0, 2)+1)</f>
        <v/>
      </c>
      <c r="AF377" s="71" t="str">
        <f ca="1">INDEX({"","_","-","="},IF(OR($D377 &gt;= AG$6, $E377 &lt; AF$6), 0, 1)+IF(OR($F377 &gt;= AG$6, $G377 &lt; AF$6), 0, 2)+1)</f>
        <v/>
      </c>
      <c r="AG377" s="71" t="str">
        <f ca="1">INDEX({"","_","-","="},IF(OR($D377 &gt;= AH$6, $E377 &lt; AG$6), 0, 1)+IF(OR($F377 &gt;= AH$6, $G377 &lt; AG$6), 0, 2)+1)</f>
        <v/>
      </c>
      <c r="AH377" s="71" t="str">
        <f ca="1">INDEX({"","_","-","="},IF(OR($D377 &gt;= AI$6, $E377 &lt; AH$6), 0, 1)+IF(OR($F377 &gt;= AI$6, $G377 &lt; AH$6), 0, 2)+1)</f>
        <v/>
      </c>
      <c r="AI377" s="71" t="str">
        <f ca="1">INDEX({"","_","-","="},IF(OR($D377 &gt;= AJ$6, $E377 &lt; AI$6), 0, 1)+IF(OR($F377 &gt;= AJ$6, $G377 &lt; AI$6), 0, 2)+1)</f>
        <v/>
      </c>
      <c r="AJ377" s="71" t="str">
        <f ca="1">INDEX({"","_","-","="},IF(OR($D377 &gt;= AK$6, $E377 &lt; AJ$6), 0, 1)+IF(OR($F377 &gt;= AK$6, $G377 &lt; AJ$6), 0, 2)+1)</f>
        <v/>
      </c>
      <c r="AK377" s="71" t="str">
        <f ca="1">INDEX({"","_","-","="},IF(OR($D377 &gt;= AL$6, $E377 &lt; AK$6), 0, 1)+IF(OR($F377 &gt;= AL$6, $G377 &lt; AK$6), 0, 2)+1)</f>
        <v/>
      </c>
      <c r="AL377" s="71" t="str">
        <f ca="1">INDEX({"","_","-","="},IF(OR($D377 &gt;= AM$6, $E377 &lt; AL$6), 0, 1)+IF(OR($F377 &gt;= AM$6, $G377 &lt; AL$6), 0, 2)+1)</f>
        <v/>
      </c>
      <c r="AM377" s="71" t="str">
        <f ca="1">INDEX({"","_","-","="},IF(OR($D377 &gt;= AN$6, $E377 &lt; AM$6), 0, 1)+IF(OR($F377 &gt;= AN$6, $G377 &lt; AM$6), 0, 2)+1)</f>
        <v/>
      </c>
      <c r="AN377" s="71" t="str">
        <f ca="1">INDEX({"","_","-","="},IF(OR($D377 &gt;= AO$6, $E377 &lt; AN$6), 0, 1)+IF(OR($F377 &gt;= AO$6, $G377 &lt; AN$6), 0, 2)+1)</f>
        <v/>
      </c>
      <c r="AO377" s="71" t="str">
        <f ca="1">INDEX({"","_","-","="},IF(OR($D377 &gt;= AP$6, $E377 &lt; AO$6), 0, 1)+IF(OR($F377 &gt;= AP$6, $G377 &lt; AO$6), 0, 2)+1)</f>
        <v/>
      </c>
      <c r="AP377" s="71" t="str">
        <f ca="1">INDEX({"","_","-","="},IF(OR($D377 &gt;= AQ$6, $E377 &lt; AP$6), 0, 1)+IF(OR($F377 &gt;= AQ$6, $G377 &lt; AP$6), 0, 2)+1)</f>
        <v/>
      </c>
      <c r="AQ377" s="71" t="str">
        <f ca="1">INDEX({"","_","-","="},IF(OR($D377 &gt;= AR$6, $E377 &lt; AQ$6), 0, 1)+IF(OR($F377 &gt;= AR$6, $G377 &lt; AQ$6), 0, 2)+1)</f>
        <v/>
      </c>
      <c r="AR377" s="71" t="str">
        <f ca="1">INDEX({"","_","-","="},IF(OR($D377 &gt;= AS$6, $E377 &lt; AR$6), 0, 1)+IF(OR($F377 &gt;= AS$6, $G377 &lt; AR$6), 0, 2)+1)</f>
        <v/>
      </c>
      <c r="AS377" s="71" t="str">
        <f ca="1">INDEX({"","_","-","="},IF(OR($D377 &gt;= AT$6, $E377 &lt; AS$6), 0, 1)+IF(OR($F377 &gt;= AT$6, $G377 &lt; AS$6), 0, 2)+1)</f>
        <v/>
      </c>
      <c r="AT377" s="71" t="str">
        <f ca="1">INDEX({"","_","-","="},IF(OR($D377 &gt;= AU$6, $E377 &lt; AT$6), 0, 1)+IF(OR($F377 &gt;= AU$6, $G377 &lt; AT$6), 0, 2)+1)</f>
        <v/>
      </c>
      <c r="AU377" s="71" t="str">
        <f ca="1">INDEX({"","_","-","="},IF(OR($D377 &gt;= AV$6, $E377 &lt; AU$6), 0, 1)+IF(OR($F377 &gt;= AV$6, $G377 &lt; AU$6), 0, 2)+1)</f>
        <v/>
      </c>
      <c r="AV377" s="71" t="str">
        <f ca="1">INDEX({"","_","-","="},IF(OR($D377 &gt;= AW$6, $E377 &lt; AV$6), 0, 1)+IF(OR($F377 &gt;= AW$6, $G377 &lt; AV$6), 0, 2)+1)</f>
        <v/>
      </c>
      <c r="AW377" s="71" t="str">
        <f ca="1">INDEX({"","_","-","="},IF(OR($D377 &gt;= AX$6, $E377 &lt; AW$6), 0, 1)+IF(OR($F377 &gt;= AX$6, $G377 &lt; AW$6), 0, 2)+1)</f>
        <v/>
      </c>
      <c r="AX377" s="71" t="str">
        <f ca="1">INDEX({"","_","-","="},IF(OR($D377 &gt;= AY$6, $E377 &lt; AX$6), 0, 1)+IF(OR($F377 &gt;= AY$6, $G377 &lt; AX$6), 0, 2)+1)</f>
        <v/>
      </c>
      <c r="AY377" s="71" t="str">
        <f ca="1">INDEX({"","_","-","="},IF(OR($D377 &gt;= AZ$6, $E377 &lt; AY$6), 0, 1)+IF(OR($F377 &gt;= AZ$6, $G377 &lt; AY$6), 0, 2)+1)</f>
        <v/>
      </c>
      <c r="AZ377" s="71" t="str">
        <f ca="1">INDEX({"","_","-","="},IF(OR($D377 &gt;= BA$6, $E377 &lt; AZ$6), 0, 1)+IF(OR($F377 &gt;= BA$6, $G377 &lt; AZ$6), 0, 2)+1)</f>
        <v/>
      </c>
      <c r="BA377" s="71" t="str">
        <f ca="1">INDEX({"","_","-","="},IF(OR($D377 &gt;= BB$6, $E377 &lt; BA$6), 0, 1)+IF(OR($F377 &gt;= BB$6, $G377 &lt; BA$6), 0, 2)+1)</f>
        <v/>
      </c>
      <c r="BB377" s="71" t="str">
        <f ca="1">INDEX({"","_","-","="},IF(OR($D377 &gt;= BC$6, $E377 &lt; BB$6), 0, 1)+IF(OR($F377 &gt;= BC$6, $G377 &lt; BB$6), 0, 2)+1)</f>
        <v/>
      </c>
      <c r="BC377" s="71" t="str">
        <f ca="1">INDEX({"","_","-","="},IF(OR($D377 &gt;= BD$6, $E377 &lt; BC$6), 0, 1)+IF(OR($F377 &gt;= BD$6, $G377 &lt; BC$6), 0, 2)+1)</f>
        <v/>
      </c>
      <c r="BD377" s="71" t="str">
        <f ca="1">INDEX({"","_","-","="},IF(OR($D377 &gt;= BE$6, $E377 &lt; BD$6), 0, 1)+IF(OR($F377 &gt;= BE$6, $G377 &lt; BD$6), 0, 2)+1)</f>
        <v/>
      </c>
      <c r="BE377" s="71" t="str">
        <f ca="1">INDEX({"","_","-","="},IF(OR($D377 &gt;= BF$6, $E377 &lt; BE$6), 0, 1)+IF(OR($F377 &gt;= BF$6, $G377 &lt; BE$6), 0, 2)+1)</f>
        <v/>
      </c>
      <c r="BF377" s="71" t="str">
        <f ca="1">INDEX({"","_","-","="},IF(OR($D377 &gt;= BG$6, $E377 &lt; BF$6), 0, 1)+IF(OR($F377 &gt;= BG$6, $G377 &lt; BF$6), 0, 2)+1)</f>
        <v/>
      </c>
      <c r="BG377" s="71" t="str">
        <f ca="1">INDEX({"","_","-","="},IF(OR($D377 &gt;= BH$6, $E377 &lt; BG$6), 0, 1)+IF(OR($F377 &gt;= BH$6, $G377 &lt; BG$6), 0, 2)+1)</f>
        <v/>
      </c>
      <c r="BH377" s="71" t="str">
        <f ca="1">INDEX({"","_","-","="},IF(OR($D377 &gt;= BI$6, $E377 &lt; BH$6), 0, 1)+IF(OR($F377 &gt;= BI$6, $G377 &lt; BH$6), 0, 2)+1)</f>
        <v/>
      </c>
      <c r="BI377" s="71" t="str">
        <f ca="1">INDEX({"","_","-","="},IF(OR($D377 &gt;= BJ$6, $E377 &lt; BI$6), 0, 1)+IF(OR($F377 &gt;= BJ$6, $G377 &lt; BI$6), 0, 2)+1)</f>
        <v/>
      </c>
      <c r="BJ377" s="71" t="str">
        <f ca="1">INDEX({"","_","-","="},IF(OR($D377 &gt;= BK$6, $E377 &lt; BJ$6), 0, 1)+IF(OR($F377 &gt;= BK$6, $G377 &lt; BJ$6), 0, 2)+1)</f>
        <v/>
      </c>
      <c r="BK377" s="71" t="str">
        <f ca="1">INDEX({"","_","-","="},IF(OR($D377 &gt;= BL$6, $E377 &lt; BK$6), 0, 1)+IF(OR($F377 &gt;= BL$6, $G377 &lt; BK$6), 0, 2)+1)</f>
        <v/>
      </c>
      <c r="BL377" s="71" t="str">
        <f ca="1">INDEX({"","_","-","="},IF(OR($D377 &gt;= BM$6, $E377 &lt; BL$6), 0, 1)+IF(OR($F377 &gt;= BM$6, $G377 &lt; BL$6), 0, 2)+1)</f>
        <v/>
      </c>
      <c r="BM377" s="71" t="str">
        <f ca="1">INDEX({"","_","-","="},IF(OR($D377 &gt;= BN$6, $E377 &lt; BM$6), 0, 1)+IF(OR($F377 &gt;= BN$6, $G377 &lt; BM$6), 0, 2)+1)</f>
        <v/>
      </c>
      <c r="BN377" s="71" t="str">
        <f ca="1">INDEX({"","_","-","="},IF(OR($D377 &gt;= BO$6, $E377 &lt; BN$6), 0, 1)+IF(OR($F377 &gt;= BO$6, $G377 &lt; BN$6), 0, 2)+1)</f>
        <v/>
      </c>
      <c r="BO377" s="71" t="str">
        <f ca="1">INDEX({"","_","-","="},IF(OR($D377 &gt;= BP$6, $E377 &lt; BO$6), 0, 1)+IF(OR($F377 &gt;= BP$6, $G377 &lt; BO$6), 0, 2)+1)</f>
        <v/>
      </c>
      <c r="BP377" s="71" t="str">
        <f ca="1">INDEX({"","_","-","="},IF(OR($D377 &gt;= BQ$6, $E377 &lt; BP$6), 0, 1)+IF(OR($F377 &gt;= BQ$6, $G377 &lt; BP$6), 0, 2)+1)</f>
        <v/>
      </c>
      <c r="BQ377" s="71" t="str">
        <f ca="1">INDEX({"","_","-","="},IF(OR($D377 &gt;= BR$6, $E377 &lt; BQ$6), 0, 1)+IF(OR($F377 &gt;= BR$6, $G377 &lt; BQ$6), 0, 2)+1)</f>
        <v/>
      </c>
      <c r="BR377" s="71" t="str">
        <f ca="1">INDEX({"","_","-","="},IF(OR($D377 &gt;= BS$6, $E377 &lt; BR$6), 0, 1)+IF(OR($F377 &gt;= BS$6, $G377 &lt; BR$6), 0, 2)+1)</f>
        <v/>
      </c>
      <c r="BS377" s="71" t="str">
        <f ca="1">INDEX({"","_","-","="},IF(OR($D377 &gt;= BT$6, $E377 &lt; BS$6), 0, 1)+IF(OR($F377 &gt;= BT$6, $G377 &lt; BS$6), 0, 2)+1)</f>
        <v/>
      </c>
      <c r="BT377" s="71" t="str">
        <f ca="1">INDEX({"","_","-","="},IF(OR($D377 &gt;= BU$6, $E377 &lt; BT$6), 0, 1)+IF(OR($F377 &gt;= BU$6, $G377 &lt; BT$6), 0, 2)+1)</f>
        <v/>
      </c>
      <c r="BU377" s="71" t="str">
        <f ca="1">INDEX({"","_","-","="},IF(OR($D377 &gt;= BV$6, $E377 &lt; BU$6), 0, 1)+IF(OR($F377 &gt;= BV$6, $G377 &lt; BU$6), 0, 2)+1)</f>
        <v/>
      </c>
      <c r="BV377" s="71" t="str">
        <f ca="1">INDEX({"","_","-","="},IF(OR($D377 &gt;= BW$6, $E377 &lt; BV$6), 0, 1)+IF(OR($F377 &gt;= BW$6, $G377 &lt; BV$6), 0, 2)+1)</f>
        <v/>
      </c>
      <c r="BW377" s="71" t="str">
        <f ca="1">INDEX({"","_","-","="},IF(OR($D377 &gt;= BX$6, $E377 &lt; BW$6), 0, 1)+IF(OR($F377 &gt;= BX$6, $G377 &lt; BW$6), 0, 2)+1)</f>
        <v/>
      </c>
      <c r="BX377" s="71" t="str">
        <f ca="1">INDEX({"","_","-","="},IF(OR($D377 &gt;= BY$6, $E377 &lt; BX$6), 0, 1)+IF(OR($F377 &gt;= BY$6, $G377 &lt; BX$6), 0, 2)+1)</f>
        <v/>
      </c>
      <c r="BY377" s="71" t="str">
        <f ca="1">INDEX({"","_","-","="},IF(OR($D377 &gt;= BZ$6, $E377 &lt; BY$6), 0, 1)+IF(OR($F377 &gt;= BZ$6, $G377 &lt; BY$6), 0, 2)+1)</f>
        <v/>
      </c>
      <c r="BZ377" s="71" t="str">
        <f ca="1">INDEX({"","_","-","="},IF(OR($D377 &gt;= CA$6, $E377 &lt; BZ$6), 0, 1)+IF(OR($F377 &gt;= CA$6, $G377 &lt; BZ$6), 0, 2)+1)</f>
        <v/>
      </c>
      <c r="CA377" s="71" t="str">
        <f ca="1">INDEX({"","_","-","="},IF(OR($D377 &gt;= CB$6, $E377 &lt; CA$6), 0, 1)+IF(OR($F377 &gt;= CB$6, $G377 &lt; CA$6), 0, 2)+1)</f>
        <v/>
      </c>
      <c r="CB377" s="71" t="str">
        <f ca="1">INDEX({"","_","-","="},IF(OR($D377 &gt;= CC$6, $E377 &lt; CB$6), 0, 1)+IF(OR($F377 &gt;= CC$6, $G377 &lt; CB$6), 0, 2)+1)</f>
        <v/>
      </c>
      <c r="CC377" s="71" t="str">
        <f ca="1">INDEX({"","_","-","="},IF(OR($D377 &gt;= CD$6, $E377 &lt; CC$6), 0, 1)+IF(OR($F377 &gt;= CD$6, $G377 &lt; CC$6), 0, 2)+1)</f>
        <v/>
      </c>
      <c r="CD377" s="71" t="str">
        <f ca="1">INDEX({"","_","-","="},IF(OR($D377 &gt;= CE$6, $E377 &lt; CD$6), 0, 1)+IF(OR($F377 &gt;= CE$6, $G377 &lt; CD$6), 0, 2)+1)</f>
        <v/>
      </c>
    </row>
    <row r="378" spans="1:82">
      <c r="A378" s="8" t="str">
        <f ca="1">IF('临-进度'!N373,'临-进度'!$A373,"")</f>
        <v/>
      </c>
      <c r="B378" s="8" t="str">
        <f ca="1">IF('临-进度'!N373,'临-进度'!$B373,"")</f>
        <v/>
      </c>
      <c r="C378" s="8" t="str">
        <f ca="1">IF('临-进度'!N373,'临-进度'!$F373,"")</f>
        <v/>
      </c>
      <c r="D378" s="42" t="str">
        <f ca="1">IF('临-进度'!$N373,'临-进度'!$J373,"")</f>
        <v/>
      </c>
      <c r="E378" s="42" t="str">
        <f ca="1">IF('临-进度'!$N373,'临-进度'!$AF373,"")</f>
        <v/>
      </c>
      <c r="F378" s="42" t="str">
        <f ca="1">IF('临-进度'!$N373,'临-进度'!$K373,"")</f>
        <v/>
      </c>
      <c r="G378" s="76" t="str">
        <f ca="1">IF('临-进度'!$N373,'临-进度'!$AG373,"")</f>
        <v/>
      </c>
      <c r="H378" s="71" t="str">
        <f ca="1">INDEX({"","_","-","="},IF(OR($D378 &gt;= I$6, $E378 &lt; H$6), 0, 1)+IF(OR($F378 &gt;= I$6, $G378 &lt; H$6), 0, 2)+1)</f>
        <v/>
      </c>
      <c r="I378" s="71" t="str">
        <f ca="1">INDEX({"","_","-","="},IF(OR($D378 &gt;= J$6, $E378 &lt; I$6), 0, 1)+IF(OR($F378 &gt;= J$6, $G378 &lt; I$6), 0, 2)+1)</f>
        <v/>
      </c>
      <c r="J378" s="71" t="str">
        <f ca="1">INDEX({"","_","-","="},IF(OR($D378 &gt;= K$6, $E378 &lt; J$6), 0, 1)+IF(OR($F378 &gt;= K$6, $G378 &lt; J$6), 0, 2)+1)</f>
        <v/>
      </c>
      <c r="K378" s="71" t="str">
        <f ca="1">INDEX({"","_","-","="},IF(OR($D378 &gt;= L$6, $E378 &lt; K$6), 0, 1)+IF(OR($F378 &gt;= L$6, $G378 &lt; K$6), 0, 2)+1)</f>
        <v/>
      </c>
      <c r="L378" s="71" t="str">
        <f ca="1">INDEX({"","_","-","="},IF(OR($D378 &gt;= M$6, $E378 &lt; L$6), 0, 1)+IF(OR($F378 &gt;= M$6, $G378 &lt; L$6), 0, 2)+1)</f>
        <v/>
      </c>
      <c r="M378" s="71" t="str">
        <f ca="1">INDEX({"","_","-","="},IF(OR($D378 &gt;= N$6, $E378 &lt; M$6), 0, 1)+IF(OR($F378 &gt;= N$6, $G378 &lt; M$6), 0, 2)+1)</f>
        <v/>
      </c>
      <c r="N378" s="71" t="str">
        <f ca="1">INDEX({"","_","-","="},IF(OR($D378 &gt;= O$6, $E378 &lt; N$6), 0, 1)+IF(OR($F378 &gt;= O$6, $G378 &lt; N$6), 0, 2)+1)</f>
        <v/>
      </c>
      <c r="O378" s="71" t="str">
        <f ca="1">INDEX({"","_","-","="},IF(OR($D378 &gt;= P$6, $E378 &lt; O$6), 0, 1)+IF(OR($F378 &gt;= P$6, $G378 &lt; O$6), 0, 2)+1)</f>
        <v/>
      </c>
      <c r="P378" s="71" t="str">
        <f ca="1">INDEX({"","_","-","="},IF(OR($D378 &gt;= Q$6, $E378 &lt; P$6), 0, 1)+IF(OR($F378 &gt;= Q$6, $G378 &lt; P$6), 0, 2)+1)</f>
        <v/>
      </c>
      <c r="Q378" s="71" t="str">
        <f ca="1">INDEX({"","_","-","="},IF(OR($D378 &gt;= R$6, $E378 &lt; Q$6), 0, 1)+IF(OR($F378 &gt;= R$6, $G378 &lt; Q$6), 0, 2)+1)</f>
        <v/>
      </c>
      <c r="R378" s="71" t="str">
        <f ca="1">INDEX({"","_","-","="},IF(OR($D378 &gt;= S$6, $E378 &lt; R$6), 0, 1)+IF(OR($F378 &gt;= S$6, $G378 &lt; R$6), 0, 2)+1)</f>
        <v/>
      </c>
      <c r="S378" s="71" t="str">
        <f ca="1">INDEX({"","_","-","="},IF(OR($D378 &gt;= T$6, $E378 &lt; S$6), 0, 1)+IF(OR($F378 &gt;= T$6, $G378 &lt; S$6), 0, 2)+1)</f>
        <v/>
      </c>
      <c r="T378" s="71" t="str">
        <f ca="1">INDEX({"","_","-","="},IF(OR($D378 &gt;= U$6, $E378 &lt; T$6), 0, 1)+IF(OR($F378 &gt;= U$6, $G378 &lt; T$6), 0, 2)+1)</f>
        <v/>
      </c>
      <c r="U378" s="71" t="str">
        <f ca="1">INDEX({"","_","-","="},IF(OR($D378 &gt;= V$6, $E378 &lt; U$6), 0, 1)+IF(OR($F378 &gt;= V$6, $G378 &lt; U$6), 0, 2)+1)</f>
        <v/>
      </c>
      <c r="V378" s="71" t="str">
        <f ca="1">INDEX({"","_","-","="},IF(OR($D378 &gt;= W$6, $E378 &lt; V$6), 0, 1)+IF(OR($F378 &gt;= W$6, $G378 &lt; V$6), 0, 2)+1)</f>
        <v/>
      </c>
      <c r="W378" s="71" t="str">
        <f ca="1">INDEX({"","_","-","="},IF(OR($D378 &gt;= X$6, $E378 &lt; W$6), 0, 1)+IF(OR($F378 &gt;= X$6, $G378 &lt; W$6), 0, 2)+1)</f>
        <v/>
      </c>
      <c r="X378" s="71" t="str">
        <f ca="1">INDEX({"","_","-","="},IF(OR($D378 &gt;= Y$6, $E378 &lt; X$6), 0, 1)+IF(OR($F378 &gt;= Y$6, $G378 &lt; X$6), 0, 2)+1)</f>
        <v/>
      </c>
      <c r="Y378" s="71" t="str">
        <f ca="1">INDEX({"","_","-","="},IF(OR($D378 &gt;= Z$6, $E378 &lt; Y$6), 0, 1)+IF(OR($F378 &gt;= Z$6, $G378 &lt; Y$6), 0, 2)+1)</f>
        <v/>
      </c>
      <c r="Z378" s="71" t="str">
        <f ca="1">INDEX({"","_","-","="},IF(OR($D378 &gt;= AA$6, $E378 &lt; Z$6), 0, 1)+IF(OR($F378 &gt;= AA$6, $G378 &lt; Z$6), 0, 2)+1)</f>
        <v/>
      </c>
      <c r="AA378" s="71" t="str">
        <f ca="1">INDEX({"","_","-","="},IF(OR($D378 &gt;= AB$6, $E378 &lt; AA$6), 0, 1)+IF(OR($F378 &gt;= AB$6, $G378 &lt; AA$6), 0, 2)+1)</f>
        <v/>
      </c>
      <c r="AB378" s="71" t="str">
        <f ca="1">INDEX({"","_","-","="},IF(OR($D378 &gt;= AC$6, $E378 &lt; AB$6), 0, 1)+IF(OR($F378 &gt;= AC$6, $G378 &lt; AB$6), 0, 2)+1)</f>
        <v/>
      </c>
      <c r="AC378" s="71" t="str">
        <f ca="1">INDEX({"","_","-","="},IF(OR($D378 &gt;= AD$6, $E378 &lt; AC$6), 0, 1)+IF(OR($F378 &gt;= AD$6, $G378 &lt; AC$6), 0, 2)+1)</f>
        <v/>
      </c>
      <c r="AD378" s="71" t="str">
        <f ca="1">INDEX({"","_","-","="},IF(OR($D378 &gt;= AE$6, $E378 &lt; AD$6), 0, 1)+IF(OR($F378 &gt;= AE$6, $G378 &lt; AD$6), 0, 2)+1)</f>
        <v/>
      </c>
      <c r="AE378" s="71" t="str">
        <f ca="1">INDEX({"","_","-","="},IF(OR($D378 &gt;= AF$6, $E378 &lt; AE$6), 0, 1)+IF(OR($F378 &gt;= AF$6, $G378 &lt; AE$6), 0, 2)+1)</f>
        <v/>
      </c>
      <c r="AF378" s="71" t="str">
        <f ca="1">INDEX({"","_","-","="},IF(OR($D378 &gt;= AG$6, $E378 &lt; AF$6), 0, 1)+IF(OR($F378 &gt;= AG$6, $G378 &lt; AF$6), 0, 2)+1)</f>
        <v/>
      </c>
      <c r="AG378" s="71" t="str">
        <f ca="1">INDEX({"","_","-","="},IF(OR($D378 &gt;= AH$6, $E378 &lt; AG$6), 0, 1)+IF(OR($F378 &gt;= AH$6, $G378 &lt; AG$6), 0, 2)+1)</f>
        <v/>
      </c>
      <c r="AH378" s="71" t="str">
        <f ca="1">INDEX({"","_","-","="},IF(OR($D378 &gt;= AI$6, $E378 &lt; AH$6), 0, 1)+IF(OR($F378 &gt;= AI$6, $G378 &lt; AH$6), 0, 2)+1)</f>
        <v/>
      </c>
      <c r="AI378" s="71" t="str">
        <f ca="1">INDEX({"","_","-","="},IF(OR($D378 &gt;= AJ$6, $E378 &lt; AI$6), 0, 1)+IF(OR($F378 &gt;= AJ$6, $G378 &lt; AI$6), 0, 2)+1)</f>
        <v/>
      </c>
      <c r="AJ378" s="71" t="str">
        <f ca="1">INDEX({"","_","-","="},IF(OR($D378 &gt;= AK$6, $E378 &lt; AJ$6), 0, 1)+IF(OR($F378 &gt;= AK$6, $G378 &lt; AJ$6), 0, 2)+1)</f>
        <v/>
      </c>
      <c r="AK378" s="71" t="str">
        <f ca="1">INDEX({"","_","-","="},IF(OR($D378 &gt;= AL$6, $E378 &lt; AK$6), 0, 1)+IF(OR($F378 &gt;= AL$6, $G378 &lt; AK$6), 0, 2)+1)</f>
        <v/>
      </c>
      <c r="AL378" s="71" t="str">
        <f ca="1">INDEX({"","_","-","="},IF(OR($D378 &gt;= AM$6, $E378 &lt; AL$6), 0, 1)+IF(OR($F378 &gt;= AM$6, $G378 &lt; AL$6), 0, 2)+1)</f>
        <v/>
      </c>
      <c r="AM378" s="71" t="str">
        <f ca="1">INDEX({"","_","-","="},IF(OR($D378 &gt;= AN$6, $E378 &lt; AM$6), 0, 1)+IF(OR($F378 &gt;= AN$6, $G378 &lt; AM$6), 0, 2)+1)</f>
        <v/>
      </c>
      <c r="AN378" s="71" t="str">
        <f ca="1">INDEX({"","_","-","="},IF(OR($D378 &gt;= AO$6, $E378 &lt; AN$6), 0, 1)+IF(OR($F378 &gt;= AO$6, $G378 &lt; AN$6), 0, 2)+1)</f>
        <v/>
      </c>
      <c r="AO378" s="71" t="str">
        <f ca="1">INDEX({"","_","-","="},IF(OR($D378 &gt;= AP$6, $E378 &lt; AO$6), 0, 1)+IF(OR($F378 &gt;= AP$6, $G378 &lt; AO$6), 0, 2)+1)</f>
        <v/>
      </c>
      <c r="AP378" s="71" t="str">
        <f ca="1">INDEX({"","_","-","="},IF(OR($D378 &gt;= AQ$6, $E378 &lt; AP$6), 0, 1)+IF(OR($F378 &gt;= AQ$6, $G378 &lt; AP$6), 0, 2)+1)</f>
        <v/>
      </c>
      <c r="AQ378" s="71" t="str">
        <f ca="1">INDEX({"","_","-","="},IF(OR($D378 &gt;= AR$6, $E378 &lt; AQ$6), 0, 1)+IF(OR($F378 &gt;= AR$6, $G378 &lt; AQ$6), 0, 2)+1)</f>
        <v/>
      </c>
      <c r="AR378" s="71" t="str">
        <f ca="1">INDEX({"","_","-","="},IF(OR($D378 &gt;= AS$6, $E378 &lt; AR$6), 0, 1)+IF(OR($F378 &gt;= AS$6, $G378 &lt; AR$6), 0, 2)+1)</f>
        <v/>
      </c>
      <c r="AS378" s="71" t="str">
        <f ca="1">INDEX({"","_","-","="},IF(OR($D378 &gt;= AT$6, $E378 &lt; AS$6), 0, 1)+IF(OR($F378 &gt;= AT$6, $G378 &lt; AS$6), 0, 2)+1)</f>
        <v/>
      </c>
      <c r="AT378" s="71" t="str">
        <f ca="1">INDEX({"","_","-","="},IF(OR($D378 &gt;= AU$6, $E378 &lt; AT$6), 0, 1)+IF(OR($F378 &gt;= AU$6, $G378 &lt; AT$6), 0, 2)+1)</f>
        <v/>
      </c>
      <c r="AU378" s="71" t="str">
        <f ca="1">INDEX({"","_","-","="},IF(OR($D378 &gt;= AV$6, $E378 &lt; AU$6), 0, 1)+IF(OR($F378 &gt;= AV$6, $G378 &lt; AU$6), 0, 2)+1)</f>
        <v/>
      </c>
      <c r="AV378" s="71" t="str">
        <f ca="1">INDEX({"","_","-","="},IF(OR($D378 &gt;= AW$6, $E378 &lt; AV$6), 0, 1)+IF(OR($F378 &gt;= AW$6, $G378 &lt; AV$6), 0, 2)+1)</f>
        <v/>
      </c>
      <c r="AW378" s="71" t="str">
        <f ca="1">INDEX({"","_","-","="},IF(OR($D378 &gt;= AX$6, $E378 &lt; AW$6), 0, 1)+IF(OR($F378 &gt;= AX$6, $G378 &lt; AW$6), 0, 2)+1)</f>
        <v/>
      </c>
      <c r="AX378" s="71" t="str">
        <f ca="1">INDEX({"","_","-","="},IF(OR($D378 &gt;= AY$6, $E378 &lt; AX$6), 0, 1)+IF(OR($F378 &gt;= AY$6, $G378 &lt; AX$6), 0, 2)+1)</f>
        <v/>
      </c>
      <c r="AY378" s="71" t="str">
        <f ca="1">INDEX({"","_","-","="},IF(OR($D378 &gt;= AZ$6, $E378 &lt; AY$6), 0, 1)+IF(OR($F378 &gt;= AZ$6, $G378 &lt; AY$6), 0, 2)+1)</f>
        <v/>
      </c>
      <c r="AZ378" s="71" t="str">
        <f ca="1">INDEX({"","_","-","="},IF(OR($D378 &gt;= BA$6, $E378 &lt; AZ$6), 0, 1)+IF(OR($F378 &gt;= BA$6, $G378 &lt; AZ$6), 0, 2)+1)</f>
        <v/>
      </c>
      <c r="BA378" s="71" t="str">
        <f ca="1">INDEX({"","_","-","="},IF(OR($D378 &gt;= BB$6, $E378 &lt; BA$6), 0, 1)+IF(OR($F378 &gt;= BB$6, $G378 &lt; BA$6), 0, 2)+1)</f>
        <v/>
      </c>
      <c r="BB378" s="71" t="str">
        <f ca="1">INDEX({"","_","-","="},IF(OR($D378 &gt;= BC$6, $E378 &lt; BB$6), 0, 1)+IF(OR($F378 &gt;= BC$6, $G378 &lt; BB$6), 0, 2)+1)</f>
        <v/>
      </c>
      <c r="BC378" s="71" t="str">
        <f ca="1">INDEX({"","_","-","="},IF(OR($D378 &gt;= BD$6, $E378 &lt; BC$6), 0, 1)+IF(OR($F378 &gt;= BD$6, $G378 &lt; BC$6), 0, 2)+1)</f>
        <v/>
      </c>
      <c r="BD378" s="71" t="str">
        <f ca="1">INDEX({"","_","-","="},IF(OR($D378 &gt;= BE$6, $E378 &lt; BD$6), 0, 1)+IF(OR($F378 &gt;= BE$6, $G378 &lt; BD$6), 0, 2)+1)</f>
        <v/>
      </c>
      <c r="BE378" s="71" t="str">
        <f ca="1">INDEX({"","_","-","="},IF(OR($D378 &gt;= BF$6, $E378 &lt; BE$6), 0, 1)+IF(OR($F378 &gt;= BF$6, $G378 &lt; BE$6), 0, 2)+1)</f>
        <v/>
      </c>
      <c r="BF378" s="71" t="str">
        <f ca="1">INDEX({"","_","-","="},IF(OR($D378 &gt;= BG$6, $E378 &lt; BF$6), 0, 1)+IF(OR($F378 &gt;= BG$6, $G378 &lt; BF$6), 0, 2)+1)</f>
        <v/>
      </c>
      <c r="BG378" s="71" t="str">
        <f ca="1">INDEX({"","_","-","="},IF(OR($D378 &gt;= BH$6, $E378 &lt; BG$6), 0, 1)+IF(OR($F378 &gt;= BH$6, $G378 &lt; BG$6), 0, 2)+1)</f>
        <v/>
      </c>
      <c r="BH378" s="71" t="str">
        <f ca="1">INDEX({"","_","-","="},IF(OR($D378 &gt;= BI$6, $E378 &lt; BH$6), 0, 1)+IF(OR($F378 &gt;= BI$6, $G378 &lt; BH$6), 0, 2)+1)</f>
        <v/>
      </c>
      <c r="BI378" s="71" t="str">
        <f ca="1">INDEX({"","_","-","="},IF(OR($D378 &gt;= BJ$6, $E378 &lt; BI$6), 0, 1)+IF(OR($F378 &gt;= BJ$6, $G378 &lt; BI$6), 0, 2)+1)</f>
        <v/>
      </c>
      <c r="BJ378" s="71" t="str">
        <f ca="1">INDEX({"","_","-","="},IF(OR($D378 &gt;= BK$6, $E378 &lt; BJ$6), 0, 1)+IF(OR($F378 &gt;= BK$6, $G378 &lt; BJ$6), 0, 2)+1)</f>
        <v/>
      </c>
      <c r="BK378" s="71" t="str">
        <f ca="1">INDEX({"","_","-","="},IF(OR($D378 &gt;= BL$6, $E378 &lt; BK$6), 0, 1)+IF(OR($F378 &gt;= BL$6, $G378 &lt; BK$6), 0, 2)+1)</f>
        <v/>
      </c>
      <c r="BL378" s="71" t="str">
        <f ca="1">INDEX({"","_","-","="},IF(OR($D378 &gt;= BM$6, $E378 &lt; BL$6), 0, 1)+IF(OR($F378 &gt;= BM$6, $G378 &lt; BL$6), 0, 2)+1)</f>
        <v/>
      </c>
      <c r="BM378" s="71" t="str">
        <f ca="1">INDEX({"","_","-","="},IF(OR($D378 &gt;= BN$6, $E378 &lt; BM$6), 0, 1)+IF(OR($F378 &gt;= BN$6, $G378 &lt; BM$6), 0, 2)+1)</f>
        <v/>
      </c>
      <c r="BN378" s="71" t="str">
        <f ca="1">INDEX({"","_","-","="},IF(OR($D378 &gt;= BO$6, $E378 &lt; BN$6), 0, 1)+IF(OR($F378 &gt;= BO$6, $G378 &lt; BN$6), 0, 2)+1)</f>
        <v/>
      </c>
      <c r="BO378" s="71" t="str">
        <f ca="1">INDEX({"","_","-","="},IF(OR($D378 &gt;= BP$6, $E378 &lt; BO$6), 0, 1)+IF(OR($F378 &gt;= BP$6, $G378 &lt; BO$6), 0, 2)+1)</f>
        <v/>
      </c>
      <c r="BP378" s="71" t="str">
        <f ca="1">INDEX({"","_","-","="},IF(OR($D378 &gt;= BQ$6, $E378 &lt; BP$6), 0, 1)+IF(OR($F378 &gt;= BQ$6, $G378 &lt; BP$6), 0, 2)+1)</f>
        <v/>
      </c>
      <c r="BQ378" s="71" t="str">
        <f ca="1">INDEX({"","_","-","="},IF(OR($D378 &gt;= BR$6, $E378 &lt; BQ$6), 0, 1)+IF(OR($F378 &gt;= BR$6, $G378 &lt; BQ$6), 0, 2)+1)</f>
        <v/>
      </c>
      <c r="BR378" s="71" t="str">
        <f ca="1">INDEX({"","_","-","="},IF(OR($D378 &gt;= BS$6, $E378 &lt; BR$6), 0, 1)+IF(OR($F378 &gt;= BS$6, $G378 &lt; BR$6), 0, 2)+1)</f>
        <v/>
      </c>
      <c r="BS378" s="71" t="str">
        <f ca="1">INDEX({"","_","-","="},IF(OR($D378 &gt;= BT$6, $E378 &lt; BS$6), 0, 1)+IF(OR($F378 &gt;= BT$6, $G378 &lt; BS$6), 0, 2)+1)</f>
        <v/>
      </c>
      <c r="BT378" s="71" t="str">
        <f ca="1">INDEX({"","_","-","="},IF(OR($D378 &gt;= BU$6, $E378 &lt; BT$6), 0, 1)+IF(OR($F378 &gt;= BU$6, $G378 &lt; BT$6), 0, 2)+1)</f>
        <v/>
      </c>
      <c r="BU378" s="71" t="str">
        <f ca="1">INDEX({"","_","-","="},IF(OR($D378 &gt;= BV$6, $E378 &lt; BU$6), 0, 1)+IF(OR($F378 &gt;= BV$6, $G378 &lt; BU$6), 0, 2)+1)</f>
        <v/>
      </c>
      <c r="BV378" s="71" t="str">
        <f ca="1">INDEX({"","_","-","="},IF(OR($D378 &gt;= BW$6, $E378 &lt; BV$6), 0, 1)+IF(OR($F378 &gt;= BW$6, $G378 &lt; BV$6), 0, 2)+1)</f>
        <v/>
      </c>
      <c r="BW378" s="71" t="str">
        <f ca="1">INDEX({"","_","-","="},IF(OR($D378 &gt;= BX$6, $E378 &lt; BW$6), 0, 1)+IF(OR($F378 &gt;= BX$6, $G378 &lt; BW$6), 0, 2)+1)</f>
        <v/>
      </c>
      <c r="BX378" s="71" t="str">
        <f ca="1">INDEX({"","_","-","="},IF(OR($D378 &gt;= BY$6, $E378 &lt; BX$6), 0, 1)+IF(OR($F378 &gt;= BY$6, $G378 &lt; BX$6), 0, 2)+1)</f>
        <v/>
      </c>
      <c r="BY378" s="71" t="str">
        <f ca="1">INDEX({"","_","-","="},IF(OR($D378 &gt;= BZ$6, $E378 &lt; BY$6), 0, 1)+IF(OR($F378 &gt;= BZ$6, $G378 &lt; BY$6), 0, 2)+1)</f>
        <v/>
      </c>
      <c r="BZ378" s="71" t="str">
        <f ca="1">INDEX({"","_","-","="},IF(OR($D378 &gt;= CA$6, $E378 &lt; BZ$6), 0, 1)+IF(OR($F378 &gt;= CA$6, $G378 &lt; BZ$6), 0, 2)+1)</f>
        <v/>
      </c>
      <c r="CA378" s="71" t="str">
        <f ca="1">INDEX({"","_","-","="},IF(OR($D378 &gt;= CB$6, $E378 &lt; CA$6), 0, 1)+IF(OR($F378 &gt;= CB$6, $G378 &lt; CA$6), 0, 2)+1)</f>
        <v/>
      </c>
      <c r="CB378" s="71" t="str">
        <f ca="1">INDEX({"","_","-","="},IF(OR($D378 &gt;= CC$6, $E378 &lt; CB$6), 0, 1)+IF(OR($F378 &gt;= CC$6, $G378 &lt; CB$6), 0, 2)+1)</f>
        <v/>
      </c>
      <c r="CC378" s="71" t="str">
        <f ca="1">INDEX({"","_","-","="},IF(OR($D378 &gt;= CD$6, $E378 &lt; CC$6), 0, 1)+IF(OR($F378 &gt;= CD$6, $G378 &lt; CC$6), 0, 2)+1)</f>
        <v/>
      </c>
      <c r="CD378" s="71" t="str">
        <f ca="1">INDEX({"","_","-","="},IF(OR($D378 &gt;= CE$6, $E378 &lt; CD$6), 0, 1)+IF(OR($F378 &gt;= CE$6, $G378 &lt; CD$6), 0, 2)+1)</f>
        <v/>
      </c>
    </row>
    <row r="379" spans="1:82">
      <c r="A379" s="8" t="str">
        <f ca="1">IF('临-进度'!N374,'临-进度'!$A374,"")</f>
        <v/>
      </c>
      <c r="B379" s="8" t="str">
        <f ca="1">IF('临-进度'!N374,'临-进度'!$B374,"")</f>
        <v/>
      </c>
      <c r="C379" s="8" t="str">
        <f ca="1">IF('临-进度'!N374,'临-进度'!$F374,"")</f>
        <v/>
      </c>
      <c r="D379" s="42" t="str">
        <f ca="1">IF('临-进度'!$N374,'临-进度'!$J374,"")</f>
        <v/>
      </c>
      <c r="E379" s="42" t="str">
        <f ca="1">IF('临-进度'!$N374,'临-进度'!$AF374,"")</f>
        <v/>
      </c>
      <c r="F379" s="42" t="str">
        <f ca="1">IF('临-进度'!$N374,'临-进度'!$K374,"")</f>
        <v/>
      </c>
      <c r="G379" s="76" t="str">
        <f ca="1">IF('临-进度'!$N374,'临-进度'!$AG374,"")</f>
        <v/>
      </c>
      <c r="H379" s="71" t="str">
        <f ca="1">INDEX({"","_","-","="},IF(OR($D379 &gt;= I$6, $E379 &lt; H$6), 0, 1)+IF(OR($F379 &gt;= I$6, $G379 &lt; H$6), 0, 2)+1)</f>
        <v/>
      </c>
      <c r="I379" s="71" t="str">
        <f ca="1">INDEX({"","_","-","="},IF(OR($D379 &gt;= J$6, $E379 &lt; I$6), 0, 1)+IF(OR($F379 &gt;= J$6, $G379 &lt; I$6), 0, 2)+1)</f>
        <v/>
      </c>
      <c r="J379" s="71" t="str">
        <f ca="1">INDEX({"","_","-","="},IF(OR($D379 &gt;= K$6, $E379 &lt; J$6), 0, 1)+IF(OR($F379 &gt;= K$6, $G379 &lt; J$6), 0, 2)+1)</f>
        <v/>
      </c>
      <c r="K379" s="71" t="str">
        <f ca="1">INDEX({"","_","-","="},IF(OR($D379 &gt;= L$6, $E379 &lt; K$6), 0, 1)+IF(OR($F379 &gt;= L$6, $G379 &lt; K$6), 0, 2)+1)</f>
        <v/>
      </c>
      <c r="L379" s="71" t="str">
        <f ca="1">INDEX({"","_","-","="},IF(OR($D379 &gt;= M$6, $E379 &lt; L$6), 0, 1)+IF(OR($F379 &gt;= M$6, $G379 &lt; L$6), 0, 2)+1)</f>
        <v/>
      </c>
      <c r="M379" s="71" t="str">
        <f ca="1">INDEX({"","_","-","="},IF(OR($D379 &gt;= N$6, $E379 &lt; M$6), 0, 1)+IF(OR($F379 &gt;= N$6, $G379 &lt; M$6), 0, 2)+1)</f>
        <v/>
      </c>
      <c r="N379" s="71" t="str">
        <f ca="1">INDEX({"","_","-","="},IF(OR($D379 &gt;= O$6, $E379 &lt; N$6), 0, 1)+IF(OR($F379 &gt;= O$6, $G379 &lt; N$6), 0, 2)+1)</f>
        <v/>
      </c>
      <c r="O379" s="71" t="str">
        <f ca="1">INDEX({"","_","-","="},IF(OR($D379 &gt;= P$6, $E379 &lt; O$6), 0, 1)+IF(OR($F379 &gt;= P$6, $G379 &lt; O$6), 0, 2)+1)</f>
        <v/>
      </c>
      <c r="P379" s="71" t="str">
        <f ca="1">INDEX({"","_","-","="},IF(OR($D379 &gt;= Q$6, $E379 &lt; P$6), 0, 1)+IF(OR($F379 &gt;= Q$6, $G379 &lt; P$6), 0, 2)+1)</f>
        <v/>
      </c>
      <c r="Q379" s="71" t="str">
        <f ca="1">INDEX({"","_","-","="},IF(OR($D379 &gt;= R$6, $E379 &lt; Q$6), 0, 1)+IF(OR($F379 &gt;= R$6, $G379 &lt; Q$6), 0, 2)+1)</f>
        <v/>
      </c>
      <c r="R379" s="71" t="str">
        <f ca="1">INDEX({"","_","-","="},IF(OR($D379 &gt;= S$6, $E379 &lt; R$6), 0, 1)+IF(OR($F379 &gt;= S$6, $G379 &lt; R$6), 0, 2)+1)</f>
        <v/>
      </c>
      <c r="S379" s="71" t="str">
        <f ca="1">INDEX({"","_","-","="},IF(OR($D379 &gt;= T$6, $E379 &lt; S$6), 0, 1)+IF(OR($F379 &gt;= T$6, $G379 &lt; S$6), 0, 2)+1)</f>
        <v/>
      </c>
      <c r="T379" s="71" t="str">
        <f ca="1">INDEX({"","_","-","="},IF(OR($D379 &gt;= U$6, $E379 &lt; T$6), 0, 1)+IF(OR($F379 &gt;= U$6, $G379 &lt; T$6), 0, 2)+1)</f>
        <v/>
      </c>
      <c r="U379" s="71" t="str">
        <f ca="1">INDEX({"","_","-","="},IF(OR($D379 &gt;= V$6, $E379 &lt; U$6), 0, 1)+IF(OR($F379 &gt;= V$6, $G379 &lt; U$6), 0, 2)+1)</f>
        <v/>
      </c>
      <c r="V379" s="71" t="str">
        <f ca="1">INDEX({"","_","-","="},IF(OR($D379 &gt;= W$6, $E379 &lt; V$6), 0, 1)+IF(OR($F379 &gt;= W$6, $G379 &lt; V$6), 0, 2)+1)</f>
        <v/>
      </c>
      <c r="W379" s="71" t="str">
        <f ca="1">INDEX({"","_","-","="},IF(OR($D379 &gt;= X$6, $E379 &lt; W$6), 0, 1)+IF(OR($F379 &gt;= X$6, $G379 &lt; W$6), 0, 2)+1)</f>
        <v/>
      </c>
      <c r="X379" s="71" t="str">
        <f ca="1">INDEX({"","_","-","="},IF(OR($D379 &gt;= Y$6, $E379 &lt; X$6), 0, 1)+IF(OR($F379 &gt;= Y$6, $G379 &lt; X$6), 0, 2)+1)</f>
        <v/>
      </c>
      <c r="Y379" s="71" t="str">
        <f ca="1">INDEX({"","_","-","="},IF(OR($D379 &gt;= Z$6, $E379 &lt; Y$6), 0, 1)+IF(OR($F379 &gt;= Z$6, $G379 &lt; Y$6), 0, 2)+1)</f>
        <v/>
      </c>
      <c r="Z379" s="71" t="str">
        <f ca="1">INDEX({"","_","-","="},IF(OR($D379 &gt;= AA$6, $E379 &lt; Z$6), 0, 1)+IF(OR($F379 &gt;= AA$6, $G379 &lt; Z$6), 0, 2)+1)</f>
        <v/>
      </c>
      <c r="AA379" s="71" t="str">
        <f ca="1">INDEX({"","_","-","="},IF(OR($D379 &gt;= AB$6, $E379 &lt; AA$6), 0, 1)+IF(OR($F379 &gt;= AB$6, $G379 &lt; AA$6), 0, 2)+1)</f>
        <v/>
      </c>
      <c r="AB379" s="71" t="str">
        <f ca="1">INDEX({"","_","-","="},IF(OR($D379 &gt;= AC$6, $E379 &lt; AB$6), 0, 1)+IF(OR($F379 &gt;= AC$6, $G379 &lt; AB$6), 0, 2)+1)</f>
        <v/>
      </c>
      <c r="AC379" s="71" t="str">
        <f ca="1">INDEX({"","_","-","="},IF(OR($D379 &gt;= AD$6, $E379 &lt; AC$6), 0, 1)+IF(OR($F379 &gt;= AD$6, $G379 &lt; AC$6), 0, 2)+1)</f>
        <v/>
      </c>
      <c r="AD379" s="71" t="str">
        <f ca="1">INDEX({"","_","-","="},IF(OR($D379 &gt;= AE$6, $E379 &lt; AD$6), 0, 1)+IF(OR($F379 &gt;= AE$6, $G379 &lt; AD$6), 0, 2)+1)</f>
        <v/>
      </c>
      <c r="AE379" s="71" t="str">
        <f ca="1">INDEX({"","_","-","="},IF(OR($D379 &gt;= AF$6, $E379 &lt; AE$6), 0, 1)+IF(OR($F379 &gt;= AF$6, $G379 &lt; AE$6), 0, 2)+1)</f>
        <v/>
      </c>
      <c r="AF379" s="71" t="str">
        <f ca="1">INDEX({"","_","-","="},IF(OR($D379 &gt;= AG$6, $E379 &lt; AF$6), 0, 1)+IF(OR($F379 &gt;= AG$6, $G379 &lt; AF$6), 0, 2)+1)</f>
        <v/>
      </c>
      <c r="AG379" s="71" t="str">
        <f ca="1">INDEX({"","_","-","="},IF(OR($D379 &gt;= AH$6, $E379 &lt; AG$6), 0, 1)+IF(OR($F379 &gt;= AH$6, $G379 &lt; AG$6), 0, 2)+1)</f>
        <v/>
      </c>
      <c r="AH379" s="71" t="str">
        <f ca="1">INDEX({"","_","-","="},IF(OR($D379 &gt;= AI$6, $E379 &lt; AH$6), 0, 1)+IF(OR($F379 &gt;= AI$6, $G379 &lt; AH$6), 0, 2)+1)</f>
        <v/>
      </c>
      <c r="AI379" s="71" t="str">
        <f ca="1">INDEX({"","_","-","="},IF(OR($D379 &gt;= AJ$6, $E379 &lt; AI$6), 0, 1)+IF(OR($F379 &gt;= AJ$6, $G379 &lt; AI$6), 0, 2)+1)</f>
        <v/>
      </c>
      <c r="AJ379" s="71" t="str">
        <f ca="1">INDEX({"","_","-","="},IF(OR($D379 &gt;= AK$6, $E379 &lt; AJ$6), 0, 1)+IF(OR($F379 &gt;= AK$6, $G379 &lt; AJ$6), 0, 2)+1)</f>
        <v/>
      </c>
      <c r="AK379" s="71" t="str">
        <f ca="1">INDEX({"","_","-","="},IF(OR($D379 &gt;= AL$6, $E379 &lt; AK$6), 0, 1)+IF(OR($F379 &gt;= AL$6, $G379 &lt; AK$6), 0, 2)+1)</f>
        <v/>
      </c>
      <c r="AL379" s="71" t="str">
        <f ca="1">INDEX({"","_","-","="},IF(OR($D379 &gt;= AM$6, $E379 &lt; AL$6), 0, 1)+IF(OR($F379 &gt;= AM$6, $G379 &lt; AL$6), 0, 2)+1)</f>
        <v/>
      </c>
      <c r="AM379" s="71" t="str">
        <f ca="1">INDEX({"","_","-","="},IF(OR($D379 &gt;= AN$6, $E379 &lt; AM$6), 0, 1)+IF(OR($F379 &gt;= AN$6, $G379 &lt; AM$6), 0, 2)+1)</f>
        <v/>
      </c>
      <c r="AN379" s="71" t="str">
        <f ca="1">INDEX({"","_","-","="},IF(OR($D379 &gt;= AO$6, $E379 &lt; AN$6), 0, 1)+IF(OR($F379 &gt;= AO$6, $G379 &lt; AN$6), 0, 2)+1)</f>
        <v/>
      </c>
      <c r="AO379" s="71" t="str">
        <f ca="1">INDEX({"","_","-","="},IF(OR($D379 &gt;= AP$6, $E379 &lt; AO$6), 0, 1)+IF(OR($F379 &gt;= AP$6, $G379 &lt; AO$6), 0, 2)+1)</f>
        <v/>
      </c>
      <c r="AP379" s="71" t="str">
        <f ca="1">INDEX({"","_","-","="},IF(OR($D379 &gt;= AQ$6, $E379 &lt; AP$6), 0, 1)+IF(OR($F379 &gt;= AQ$6, $G379 &lt; AP$6), 0, 2)+1)</f>
        <v/>
      </c>
      <c r="AQ379" s="71" t="str">
        <f ca="1">INDEX({"","_","-","="},IF(OR($D379 &gt;= AR$6, $E379 &lt; AQ$6), 0, 1)+IF(OR($F379 &gt;= AR$6, $G379 &lt; AQ$6), 0, 2)+1)</f>
        <v/>
      </c>
      <c r="AR379" s="71" t="str">
        <f ca="1">INDEX({"","_","-","="},IF(OR($D379 &gt;= AS$6, $E379 &lt; AR$6), 0, 1)+IF(OR($F379 &gt;= AS$6, $G379 &lt; AR$6), 0, 2)+1)</f>
        <v/>
      </c>
      <c r="AS379" s="71" t="str">
        <f ca="1">INDEX({"","_","-","="},IF(OR($D379 &gt;= AT$6, $E379 &lt; AS$6), 0, 1)+IF(OR($F379 &gt;= AT$6, $G379 &lt; AS$6), 0, 2)+1)</f>
        <v/>
      </c>
      <c r="AT379" s="71" t="str">
        <f ca="1">INDEX({"","_","-","="},IF(OR($D379 &gt;= AU$6, $E379 &lt; AT$6), 0, 1)+IF(OR($F379 &gt;= AU$6, $G379 &lt; AT$6), 0, 2)+1)</f>
        <v/>
      </c>
      <c r="AU379" s="71" t="str">
        <f ca="1">INDEX({"","_","-","="},IF(OR($D379 &gt;= AV$6, $E379 &lt; AU$6), 0, 1)+IF(OR($F379 &gt;= AV$6, $G379 &lt; AU$6), 0, 2)+1)</f>
        <v/>
      </c>
      <c r="AV379" s="71" t="str">
        <f ca="1">INDEX({"","_","-","="},IF(OR($D379 &gt;= AW$6, $E379 &lt; AV$6), 0, 1)+IF(OR($F379 &gt;= AW$6, $G379 &lt; AV$6), 0, 2)+1)</f>
        <v/>
      </c>
      <c r="AW379" s="71" t="str">
        <f ca="1">INDEX({"","_","-","="},IF(OR($D379 &gt;= AX$6, $E379 &lt; AW$6), 0, 1)+IF(OR($F379 &gt;= AX$6, $G379 &lt; AW$6), 0, 2)+1)</f>
        <v/>
      </c>
      <c r="AX379" s="71" t="str">
        <f ca="1">INDEX({"","_","-","="},IF(OR($D379 &gt;= AY$6, $E379 &lt; AX$6), 0, 1)+IF(OR($F379 &gt;= AY$6, $G379 &lt; AX$6), 0, 2)+1)</f>
        <v/>
      </c>
      <c r="AY379" s="71" t="str">
        <f ca="1">INDEX({"","_","-","="},IF(OR($D379 &gt;= AZ$6, $E379 &lt; AY$6), 0, 1)+IF(OR($F379 &gt;= AZ$6, $G379 &lt; AY$6), 0, 2)+1)</f>
        <v/>
      </c>
      <c r="AZ379" s="71" t="str">
        <f ca="1">INDEX({"","_","-","="},IF(OR($D379 &gt;= BA$6, $E379 &lt; AZ$6), 0, 1)+IF(OR($F379 &gt;= BA$6, $G379 &lt; AZ$6), 0, 2)+1)</f>
        <v/>
      </c>
      <c r="BA379" s="71" t="str">
        <f ca="1">INDEX({"","_","-","="},IF(OR($D379 &gt;= BB$6, $E379 &lt; BA$6), 0, 1)+IF(OR($F379 &gt;= BB$6, $G379 &lt; BA$6), 0, 2)+1)</f>
        <v/>
      </c>
      <c r="BB379" s="71" t="str">
        <f ca="1">INDEX({"","_","-","="},IF(OR($D379 &gt;= BC$6, $E379 &lt; BB$6), 0, 1)+IF(OR($F379 &gt;= BC$6, $G379 &lt; BB$6), 0, 2)+1)</f>
        <v/>
      </c>
      <c r="BC379" s="71" t="str">
        <f ca="1">INDEX({"","_","-","="},IF(OR($D379 &gt;= BD$6, $E379 &lt; BC$6), 0, 1)+IF(OR($F379 &gt;= BD$6, $G379 &lt; BC$6), 0, 2)+1)</f>
        <v/>
      </c>
      <c r="BD379" s="71" t="str">
        <f ca="1">INDEX({"","_","-","="},IF(OR($D379 &gt;= BE$6, $E379 &lt; BD$6), 0, 1)+IF(OR($F379 &gt;= BE$6, $G379 &lt; BD$6), 0, 2)+1)</f>
        <v/>
      </c>
      <c r="BE379" s="71" t="str">
        <f ca="1">INDEX({"","_","-","="},IF(OR($D379 &gt;= BF$6, $E379 &lt; BE$6), 0, 1)+IF(OR($F379 &gt;= BF$6, $G379 &lt; BE$6), 0, 2)+1)</f>
        <v/>
      </c>
      <c r="BF379" s="71" t="str">
        <f ca="1">INDEX({"","_","-","="},IF(OR($D379 &gt;= BG$6, $E379 &lt; BF$6), 0, 1)+IF(OR($F379 &gt;= BG$6, $G379 &lt; BF$6), 0, 2)+1)</f>
        <v/>
      </c>
      <c r="BG379" s="71" t="str">
        <f ca="1">INDEX({"","_","-","="},IF(OR($D379 &gt;= BH$6, $E379 &lt; BG$6), 0, 1)+IF(OR($F379 &gt;= BH$6, $G379 &lt; BG$6), 0, 2)+1)</f>
        <v/>
      </c>
      <c r="BH379" s="71" t="str">
        <f ca="1">INDEX({"","_","-","="},IF(OR($D379 &gt;= BI$6, $E379 &lt; BH$6), 0, 1)+IF(OR($F379 &gt;= BI$6, $G379 &lt; BH$6), 0, 2)+1)</f>
        <v/>
      </c>
      <c r="BI379" s="71" t="str">
        <f ca="1">INDEX({"","_","-","="},IF(OR($D379 &gt;= BJ$6, $E379 &lt; BI$6), 0, 1)+IF(OR($F379 &gt;= BJ$6, $G379 &lt; BI$6), 0, 2)+1)</f>
        <v/>
      </c>
      <c r="BJ379" s="71" t="str">
        <f ca="1">INDEX({"","_","-","="},IF(OR($D379 &gt;= BK$6, $E379 &lt; BJ$6), 0, 1)+IF(OR($F379 &gt;= BK$6, $G379 &lt; BJ$6), 0, 2)+1)</f>
        <v/>
      </c>
      <c r="BK379" s="71" t="str">
        <f ca="1">INDEX({"","_","-","="},IF(OR($D379 &gt;= BL$6, $E379 &lt; BK$6), 0, 1)+IF(OR($F379 &gt;= BL$6, $G379 &lt; BK$6), 0, 2)+1)</f>
        <v/>
      </c>
      <c r="BL379" s="71" t="str">
        <f ca="1">INDEX({"","_","-","="},IF(OR($D379 &gt;= BM$6, $E379 &lt; BL$6), 0, 1)+IF(OR($F379 &gt;= BM$6, $G379 &lt; BL$6), 0, 2)+1)</f>
        <v/>
      </c>
      <c r="BM379" s="71" t="str">
        <f ca="1">INDEX({"","_","-","="},IF(OR($D379 &gt;= BN$6, $E379 &lt; BM$6), 0, 1)+IF(OR($F379 &gt;= BN$6, $G379 &lt; BM$6), 0, 2)+1)</f>
        <v/>
      </c>
      <c r="BN379" s="71" t="str">
        <f ca="1">INDEX({"","_","-","="},IF(OR($D379 &gt;= BO$6, $E379 &lt; BN$6), 0, 1)+IF(OR($F379 &gt;= BO$6, $G379 &lt; BN$6), 0, 2)+1)</f>
        <v/>
      </c>
      <c r="BO379" s="71" t="str">
        <f ca="1">INDEX({"","_","-","="},IF(OR($D379 &gt;= BP$6, $E379 &lt; BO$6), 0, 1)+IF(OR($F379 &gt;= BP$6, $G379 &lt; BO$6), 0, 2)+1)</f>
        <v/>
      </c>
      <c r="BP379" s="71" t="str">
        <f ca="1">INDEX({"","_","-","="},IF(OR($D379 &gt;= BQ$6, $E379 &lt; BP$6), 0, 1)+IF(OR($F379 &gt;= BQ$6, $G379 &lt; BP$6), 0, 2)+1)</f>
        <v/>
      </c>
      <c r="BQ379" s="71" t="str">
        <f ca="1">INDEX({"","_","-","="},IF(OR($D379 &gt;= BR$6, $E379 &lt; BQ$6), 0, 1)+IF(OR($F379 &gt;= BR$6, $G379 &lt; BQ$6), 0, 2)+1)</f>
        <v/>
      </c>
      <c r="BR379" s="71" t="str">
        <f ca="1">INDEX({"","_","-","="},IF(OR($D379 &gt;= BS$6, $E379 &lt; BR$6), 0, 1)+IF(OR($F379 &gt;= BS$6, $G379 &lt; BR$6), 0, 2)+1)</f>
        <v/>
      </c>
      <c r="BS379" s="71" t="str">
        <f ca="1">INDEX({"","_","-","="},IF(OR($D379 &gt;= BT$6, $E379 &lt; BS$6), 0, 1)+IF(OR($F379 &gt;= BT$6, $G379 &lt; BS$6), 0, 2)+1)</f>
        <v/>
      </c>
      <c r="BT379" s="71" t="str">
        <f ca="1">INDEX({"","_","-","="},IF(OR($D379 &gt;= BU$6, $E379 &lt; BT$6), 0, 1)+IF(OR($F379 &gt;= BU$6, $G379 &lt; BT$6), 0, 2)+1)</f>
        <v/>
      </c>
      <c r="BU379" s="71" t="str">
        <f ca="1">INDEX({"","_","-","="},IF(OR($D379 &gt;= BV$6, $E379 &lt; BU$6), 0, 1)+IF(OR($F379 &gt;= BV$6, $G379 &lt; BU$6), 0, 2)+1)</f>
        <v/>
      </c>
      <c r="BV379" s="71" t="str">
        <f ca="1">INDEX({"","_","-","="},IF(OR($D379 &gt;= BW$6, $E379 &lt; BV$6), 0, 1)+IF(OR($F379 &gt;= BW$6, $G379 &lt; BV$6), 0, 2)+1)</f>
        <v/>
      </c>
      <c r="BW379" s="71" t="str">
        <f ca="1">INDEX({"","_","-","="},IF(OR($D379 &gt;= BX$6, $E379 &lt; BW$6), 0, 1)+IF(OR($F379 &gt;= BX$6, $G379 &lt; BW$6), 0, 2)+1)</f>
        <v/>
      </c>
      <c r="BX379" s="71" t="str">
        <f ca="1">INDEX({"","_","-","="},IF(OR($D379 &gt;= BY$6, $E379 &lt; BX$6), 0, 1)+IF(OR($F379 &gt;= BY$6, $G379 &lt; BX$6), 0, 2)+1)</f>
        <v/>
      </c>
      <c r="BY379" s="71" t="str">
        <f ca="1">INDEX({"","_","-","="},IF(OR($D379 &gt;= BZ$6, $E379 &lt; BY$6), 0, 1)+IF(OR($F379 &gt;= BZ$6, $G379 &lt; BY$6), 0, 2)+1)</f>
        <v/>
      </c>
      <c r="BZ379" s="71" t="str">
        <f ca="1">INDEX({"","_","-","="},IF(OR($D379 &gt;= CA$6, $E379 &lt; BZ$6), 0, 1)+IF(OR($F379 &gt;= CA$6, $G379 &lt; BZ$6), 0, 2)+1)</f>
        <v/>
      </c>
      <c r="CA379" s="71" t="str">
        <f ca="1">INDEX({"","_","-","="},IF(OR($D379 &gt;= CB$6, $E379 &lt; CA$6), 0, 1)+IF(OR($F379 &gt;= CB$6, $G379 &lt; CA$6), 0, 2)+1)</f>
        <v/>
      </c>
      <c r="CB379" s="71" t="str">
        <f ca="1">INDEX({"","_","-","="},IF(OR($D379 &gt;= CC$6, $E379 &lt; CB$6), 0, 1)+IF(OR($F379 &gt;= CC$6, $G379 &lt; CB$6), 0, 2)+1)</f>
        <v/>
      </c>
      <c r="CC379" s="71" t="str">
        <f ca="1">INDEX({"","_","-","="},IF(OR($D379 &gt;= CD$6, $E379 &lt; CC$6), 0, 1)+IF(OR($F379 &gt;= CD$6, $G379 &lt; CC$6), 0, 2)+1)</f>
        <v/>
      </c>
      <c r="CD379" s="71" t="str">
        <f ca="1">INDEX({"","_","-","="},IF(OR($D379 &gt;= CE$6, $E379 &lt; CD$6), 0, 1)+IF(OR($F379 &gt;= CE$6, $G379 &lt; CD$6), 0, 2)+1)</f>
        <v/>
      </c>
    </row>
    <row r="380" spans="1:82">
      <c r="A380" s="8" t="str">
        <f ca="1">IF('临-进度'!N375,'临-进度'!$A375,"")</f>
        <v/>
      </c>
      <c r="B380" s="8" t="str">
        <f ca="1">IF('临-进度'!N375,'临-进度'!$B375,"")</f>
        <v/>
      </c>
      <c r="C380" s="8" t="str">
        <f ca="1">IF('临-进度'!N375,'临-进度'!$F375,"")</f>
        <v/>
      </c>
      <c r="D380" s="42" t="str">
        <f ca="1">IF('临-进度'!$N375,'临-进度'!$J375,"")</f>
        <v/>
      </c>
      <c r="E380" s="42" t="str">
        <f ca="1">IF('临-进度'!$N375,'临-进度'!$AF375,"")</f>
        <v/>
      </c>
      <c r="F380" s="42" t="str">
        <f ca="1">IF('临-进度'!$N375,'临-进度'!$K375,"")</f>
        <v/>
      </c>
      <c r="G380" s="76" t="str">
        <f ca="1">IF('临-进度'!$N375,'临-进度'!$AG375,"")</f>
        <v/>
      </c>
      <c r="H380" s="71" t="str">
        <f ca="1">INDEX({"","_","-","="},IF(OR($D380 &gt;= I$6, $E380 &lt; H$6), 0, 1)+IF(OR($F380 &gt;= I$6, $G380 &lt; H$6), 0, 2)+1)</f>
        <v/>
      </c>
      <c r="I380" s="71" t="str">
        <f ca="1">INDEX({"","_","-","="},IF(OR($D380 &gt;= J$6, $E380 &lt; I$6), 0, 1)+IF(OR($F380 &gt;= J$6, $G380 &lt; I$6), 0, 2)+1)</f>
        <v/>
      </c>
      <c r="J380" s="71" t="str">
        <f ca="1">INDEX({"","_","-","="},IF(OR($D380 &gt;= K$6, $E380 &lt; J$6), 0, 1)+IF(OR($F380 &gt;= K$6, $G380 &lt; J$6), 0, 2)+1)</f>
        <v/>
      </c>
      <c r="K380" s="71" t="str">
        <f ca="1">INDEX({"","_","-","="},IF(OR($D380 &gt;= L$6, $E380 &lt; K$6), 0, 1)+IF(OR($F380 &gt;= L$6, $G380 &lt; K$6), 0, 2)+1)</f>
        <v/>
      </c>
      <c r="L380" s="71" t="str">
        <f ca="1">INDEX({"","_","-","="},IF(OR($D380 &gt;= M$6, $E380 &lt; L$6), 0, 1)+IF(OR($F380 &gt;= M$6, $G380 &lt; L$6), 0, 2)+1)</f>
        <v/>
      </c>
      <c r="M380" s="71" t="str">
        <f ca="1">INDEX({"","_","-","="},IF(OR($D380 &gt;= N$6, $E380 &lt; M$6), 0, 1)+IF(OR($F380 &gt;= N$6, $G380 &lt; M$6), 0, 2)+1)</f>
        <v/>
      </c>
      <c r="N380" s="71" t="str">
        <f ca="1">INDEX({"","_","-","="},IF(OR($D380 &gt;= O$6, $E380 &lt; N$6), 0, 1)+IF(OR($F380 &gt;= O$6, $G380 &lt; N$6), 0, 2)+1)</f>
        <v/>
      </c>
      <c r="O380" s="71" t="str">
        <f ca="1">INDEX({"","_","-","="},IF(OR($D380 &gt;= P$6, $E380 &lt; O$6), 0, 1)+IF(OR($F380 &gt;= P$6, $G380 &lt; O$6), 0, 2)+1)</f>
        <v/>
      </c>
      <c r="P380" s="71" t="str">
        <f ca="1">INDEX({"","_","-","="},IF(OR($D380 &gt;= Q$6, $E380 &lt; P$6), 0, 1)+IF(OR($F380 &gt;= Q$6, $G380 &lt; P$6), 0, 2)+1)</f>
        <v/>
      </c>
      <c r="Q380" s="71" t="str">
        <f ca="1">INDEX({"","_","-","="},IF(OR($D380 &gt;= R$6, $E380 &lt; Q$6), 0, 1)+IF(OR($F380 &gt;= R$6, $G380 &lt; Q$6), 0, 2)+1)</f>
        <v/>
      </c>
      <c r="R380" s="71" t="str">
        <f ca="1">INDEX({"","_","-","="},IF(OR($D380 &gt;= S$6, $E380 &lt; R$6), 0, 1)+IF(OR($F380 &gt;= S$6, $G380 &lt; R$6), 0, 2)+1)</f>
        <v/>
      </c>
      <c r="S380" s="71" t="str">
        <f ca="1">INDEX({"","_","-","="},IF(OR($D380 &gt;= T$6, $E380 &lt; S$6), 0, 1)+IF(OR($F380 &gt;= T$6, $G380 &lt; S$6), 0, 2)+1)</f>
        <v/>
      </c>
      <c r="T380" s="71" t="str">
        <f ca="1">INDEX({"","_","-","="},IF(OR($D380 &gt;= U$6, $E380 &lt; T$6), 0, 1)+IF(OR($F380 &gt;= U$6, $G380 &lt; T$6), 0, 2)+1)</f>
        <v/>
      </c>
      <c r="U380" s="71" t="str">
        <f ca="1">INDEX({"","_","-","="},IF(OR($D380 &gt;= V$6, $E380 &lt; U$6), 0, 1)+IF(OR($F380 &gt;= V$6, $G380 &lt; U$6), 0, 2)+1)</f>
        <v/>
      </c>
      <c r="V380" s="71" t="str">
        <f ca="1">INDEX({"","_","-","="},IF(OR($D380 &gt;= W$6, $E380 &lt; V$6), 0, 1)+IF(OR($F380 &gt;= W$6, $G380 &lt; V$6), 0, 2)+1)</f>
        <v/>
      </c>
      <c r="W380" s="71" t="str">
        <f ca="1">INDEX({"","_","-","="},IF(OR($D380 &gt;= X$6, $E380 &lt; W$6), 0, 1)+IF(OR($F380 &gt;= X$6, $G380 &lt; W$6), 0, 2)+1)</f>
        <v/>
      </c>
      <c r="X380" s="71" t="str">
        <f ca="1">INDEX({"","_","-","="},IF(OR($D380 &gt;= Y$6, $E380 &lt; X$6), 0, 1)+IF(OR($F380 &gt;= Y$6, $G380 &lt; X$6), 0, 2)+1)</f>
        <v/>
      </c>
      <c r="Y380" s="71" t="str">
        <f ca="1">INDEX({"","_","-","="},IF(OR($D380 &gt;= Z$6, $E380 &lt; Y$6), 0, 1)+IF(OR($F380 &gt;= Z$6, $G380 &lt; Y$6), 0, 2)+1)</f>
        <v/>
      </c>
      <c r="Z380" s="71" t="str">
        <f ca="1">INDEX({"","_","-","="},IF(OR($D380 &gt;= AA$6, $E380 &lt; Z$6), 0, 1)+IF(OR($F380 &gt;= AA$6, $G380 &lt; Z$6), 0, 2)+1)</f>
        <v/>
      </c>
      <c r="AA380" s="71" t="str">
        <f ca="1">INDEX({"","_","-","="},IF(OR($D380 &gt;= AB$6, $E380 &lt; AA$6), 0, 1)+IF(OR($F380 &gt;= AB$6, $G380 &lt; AA$6), 0, 2)+1)</f>
        <v/>
      </c>
      <c r="AB380" s="71" t="str">
        <f ca="1">INDEX({"","_","-","="},IF(OR($D380 &gt;= AC$6, $E380 &lt; AB$6), 0, 1)+IF(OR($F380 &gt;= AC$6, $G380 &lt; AB$6), 0, 2)+1)</f>
        <v/>
      </c>
      <c r="AC380" s="71" t="str">
        <f ca="1">INDEX({"","_","-","="},IF(OR($D380 &gt;= AD$6, $E380 &lt; AC$6), 0, 1)+IF(OR($F380 &gt;= AD$6, $G380 &lt; AC$6), 0, 2)+1)</f>
        <v/>
      </c>
      <c r="AD380" s="71" t="str">
        <f ca="1">INDEX({"","_","-","="},IF(OR($D380 &gt;= AE$6, $E380 &lt; AD$6), 0, 1)+IF(OR($F380 &gt;= AE$6, $G380 &lt; AD$6), 0, 2)+1)</f>
        <v/>
      </c>
      <c r="AE380" s="71" t="str">
        <f ca="1">INDEX({"","_","-","="},IF(OR($D380 &gt;= AF$6, $E380 &lt; AE$6), 0, 1)+IF(OR($F380 &gt;= AF$6, $G380 &lt; AE$6), 0, 2)+1)</f>
        <v/>
      </c>
      <c r="AF380" s="71" t="str">
        <f ca="1">INDEX({"","_","-","="},IF(OR($D380 &gt;= AG$6, $E380 &lt; AF$6), 0, 1)+IF(OR($F380 &gt;= AG$6, $G380 &lt; AF$6), 0, 2)+1)</f>
        <v/>
      </c>
      <c r="AG380" s="71" t="str">
        <f ca="1">INDEX({"","_","-","="},IF(OR($D380 &gt;= AH$6, $E380 &lt; AG$6), 0, 1)+IF(OR($F380 &gt;= AH$6, $G380 &lt; AG$6), 0, 2)+1)</f>
        <v/>
      </c>
      <c r="AH380" s="71" t="str">
        <f ca="1">INDEX({"","_","-","="},IF(OR($D380 &gt;= AI$6, $E380 &lt; AH$6), 0, 1)+IF(OR($F380 &gt;= AI$6, $G380 &lt; AH$6), 0, 2)+1)</f>
        <v/>
      </c>
      <c r="AI380" s="71" t="str">
        <f ca="1">INDEX({"","_","-","="},IF(OR($D380 &gt;= AJ$6, $E380 &lt; AI$6), 0, 1)+IF(OR($F380 &gt;= AJ$6, $G380 &lt; AI$6), 0, 2)+1)</f>
        <v/>
      </c>
      <c r="AJ380" s="71" t="str">
        <f ca="1">INDEX({"","_","-","="},IF(OR($D380 &gt;= AK$6, $E380 &lt; AJ$6), 0, 1)+IF(OR($F380 &gt;= AK$6, $G380 &lt; AJ$6), 0, 2)+1)</f>
        <v/>
      </c>
      <c r="AK380" s="71" t="str">
        <f ca="1">INDEX({"","_","-","="},IF(OR($D380 &gt;= AL$6, $E380 &lt; AK$6), 0, 1)+IF(OR($F380 &gt;= AL$6, $G380 &lt; AK$6), 0, 2)+1)</f>
        <v/>
      </c>
      <c r="AL380" s="71" t="str">
        <f ca="1">INDEX({"","_","-","="},IF(OR($D380 &gt;= AM$6, $E380 &lt; AL$6), 0, 1)+IF(OR($F380 &gt;= AM$6, $G380 &lt; AL$6), 0, 2)+1)</f>
        <v/>
      </c>
      <c r="AM380" s="71" t="str">
        <f ca="1">INDEX({"","_","-","="},IF(OR($D380 &gt;= AN$6, $E380 &lt; AM$6), 0, 1)+IF(OR($F380 &gt;= AN$6, $G380 &lt; AM$6), 0, 2)+1)</f>
        <v/>
      </c>
      <c r="AN380" s="71" t="str">
        <f ca="1">INDEX({"","_","-","="},IF(OR($D380 &gt;= AO$6, $E380 &lt; AN$6), 0, 1)+IF(OR($F380 &gt;= AO$6, $G380 &lt; AN$6), 0, 2)+1)</f>
        <v/>
      </c>
      <c r="AO380" s="71" t="str">
        <f ca="1">INDEX({"","_","-","="},IF(OR($D380 &gt;= AP$6, $E380 &lt; AO$6), 0, 1)+IF(OR($F380 &gt;= AP$6, $G380 &lt; AO$6), 0, 2)+1)</f>
        <v/>
      </c>
      <c r="AP380" s="71" t="str">
        <f ca="1">INDEX({"","_","-","="},IF(OR($D380 &gt;= AQ$6, $E380 &lt; AP$6), 0, 1)+IF(OR($F380 &gt;= AQ$6, $G380 &lt; AP$6), 0, 2)+1)</f>
        <v/>
      </c>
      <c r="AQ380" s="71" t="str">
        <f ca="1">INDEX({"","_","-","="},IF(OR($D380 &gt;= AR$6, $E380 &lt; AQ$6), 0, 1)+IF(OR($F380 &gt;= AR$6, $G380 &lt; AQ$6), 0, 2)+1)</f>
        <v/>
      </c>
      <c r="AR380" s="71" t="str">
        <f ca="1">INDEX({"","_","-","="},IF(OR($D380 &gt;= AS$6, $E380 &lt; AR$6), 0, 1)+IF(OR($F380 &gt;= AS$6, $G380 &lt; AR$6), 0, 2)+1)</f>
        <v/>
      </c>
      <c r="AS380" s="71" t="str">
        <f ca="1">INDEX({"","_","-","="},IF(OR($D380 &gt;= AT$6, $E380 &lt; AS$6), 0, 1)+IF(OR($F380 &gt;= AT$6, $G380 &lt; AS$6), 0, 2)+1)</f>
        <v/>
      </c>
      <c r="AT380" s="71" t="str">
        <f ca="1">INDEX({"","_","-","="},IF(OR($D380 &gt;= AU$6, $E380 &lt; AT$6), 0, 1)+IF(OR($F380 &gt;= AU$6, $G380 &lt; AT$6), 0, 2)+1)</f>
        <v/>
      </c>
      <c r="AU380" s="71" t="str">
        <f ca="1">INDEX({"","_","-","="},IF(OR($D380 &gt;= AV$6, $E380 &lt; AU$6), 0, 1)+IF(OR($F380 &gt;= AV$6, $G380 &lt; AU$6), 0, 2)+1)</f>
        <v/>
      </c>
      <c r="AV380" s="71" t="str">
        <f ca="1">INDEX({"","_","-","="},IF(OR($D380 &gt;= AW$6, $E380 &lt; AV$6), 0, 1)+IF(OR($F380 &gt;= AW$6, $G380 &lt; AV$6), 0, 2)+1)</f>
        <v/>
      </c>
      <c r="AW380" s="71" t="str">
        <f ca="1">INDEX({"","_","-","="},IF(OR($D380 &gt;= AX$6, $E380 &lt; AW$6), 0, 1)+IF(OR($F380 &gt;= AX$6, $G380 &lt; AW$6), 0, 2)+1)</f>
        <v/>
      </c>
      <c r="AX380" s="71" t="str">
        <f ca="1">INDEX({"","_","-","="},IF(OR($D380 &gt;= AY$6, $E380 &lt; AX$6), 0, 1)+IF(OR($F380 &gt;= AY$6, $G380 &lt; AX$6), 0, 2)+1)</f>
        <v/>
      </c>
      <c r="AY380" s="71" t="str">
        <f ca="1">INDEX({"","_","-","="},IF(OR($D380 &gt;= AZ$6, $E380 &lt; AY$6), 0, 1)+IF(OR($F380 &gt;= AZ$6, $G380 &lt; AY$6), 0, 2)+1)</f>
        <v/>
      </c>
      <c r="AZ380" s="71" t="str">
        <f ca="1">INDEX({"","_","-","="},IF(OR($D380 &gt;= BA$6, $E380 &lt; AZ$6), 0, 1)+IF(OR($F380 &gt;= BA$6, $G380 &lt; AZ$6), 0, 2)+1)</f>
        <v/>
      </c>
      <c r="BA380" s="71" t="str">
        <f ca="1">INDEX({"","_","-","="},IF(OR($D380 &gt;= BB$6, $E380 &lt; BA$6), 0, 1)+IF(OR($F380 &gt;= BB$6, $G380 &lt; BA$6), 0, 2)+1)</f>
        <v/>
      </c>
      <c r="BB380" s="71" t="str">
        <f ca="1">INDEX({"","_","-","="},IF(OR($D380 &gt;= BC$6, $E380 &lt; BB$6), 0, 1)+IF(OR($F380 &gt;= BC$6, $G380 &lt; BB$6), 0, 2)+1)</f>
        <v/>
      </c>
      <c r="BC380" s="71" t="str">
        <f ca="1">INDEX({"","_","-","="},IF(OR($D380 &gt;= BD$6, $E380 &lt; BC$6), 0, 1)+IF(OR($F380 &gt;= BD$6, $G380 &lt; BC$6), 0, 2)+1)</f>
        <v/>
      </c>
      <c r="BD380" s="71" t="str">
        <f ca="1">INDEX({"","_","-","="},IF(OR($D380 &gt;= BE$6, $E380 &lt; BD$6), 0, 1)+IF(OR($F380 &gt;= BE$6, $G380 &lt; BD$6), 0, 2)+1)</f>
        <v/>
      </c>
      <c r="BE380" s="71" t="str">
        <f ca="1">INDEX({"","_","-","="},IF(OR($D380 &gt;= BF$6, $E380 &lt; BE$6), 0, 1)+IF(OR($F380 &gt;= BF$6, $G380 &lt; BE$6), 0, 2)+1)</f>
        <v/>
      </c>
      <c r="BF380" s="71" t="str">
        <f ca="1">INDEX({"","_","-","="},IF(OR($D380 &gt;= BG$6, $E380 &lt; BF$6), 0, 1)+IF(OR($F380 &gt;= BG$6, $G380 &lt; BF$6), 0, 2)+1)</f>
        <v/>
      </c>
      <c r="BG380" s="71" t="str">
        <f ca="1">INDEX({"","_","-","="},IF(OR($D380 &gt;= BH$6, $E380 &lt; BG$6), 0, 1)+IF(OR($F380 &gt;= BH$6, $G380 &lt; BG$6), 0, 2)+1)</f>
        <v/>
      </c>
      <c r="BH380" s="71" t="str">
        <f ca="1">INDEX({"","_","-","="},IF(OR($D380 &gt;= BI$6, $E380 &lt; BH$6), 0, 1)+IF(OR($F380 &gt;= BI$6, $G380 &lt; BH$6), 0, 2)+1)</f>
        <v/>
      </c>
      <c r="BI380" s="71" t="str">
        <f ca="1">INDEX({"","_","-","="},IF(OR($D380 &gt;= BJ$6, $E380 &lt; BI$6), 0, 1)+IF(OR($F380 &gt;= BJ$6, $G380 &lt; BI$6), 0, 2)+1)</f>
        <v/>
      </c>
      <c r="BJ380" s="71" t="str">
        <f ca="1">INDEX({"","_","-","="},IF(OR($D380 &gt;= BK$6, $E380 &lt; BJ$6), 0, 1)+IF(OR($F380 &gt;= BK$6, $G380 &lt; BJ$6), 0, 2)+1)</f>
        <v/>
      </c>
      <c r="BK380" s="71" t="str">
        <f ca="1">INDEX({"","_","-","="},IF(OR($D380 &gt;= BL$6, $E380 &lt; BK$6), 0, 1)+IF(OR($F380 &gt;= BL$6, $G380 &lt; BK$6), 0, 2)+1)</f>
        <v/>
      </c>
      <c r="BL380" s="71" t="str">
        <f ca="1">INDEX({"","_","-","="},IF(OR($D380 &gt;= BM$6, $E380 &lt; BL$6), 0, 1)+IF(OR($F380 &gt;= BM$6, $G380 &lt; BL$6), 0, 2)+1)</f>
        <v/>
      </c>
      <c r="BM380" s="71" t="str">
        <f ca="1">INDEX({"","_","-","="},IF(OR($D380 &gt;= BN$6, $E380 &lt; BM$6), 0, 1)+IF(OR($F380 &gt;= BN$6, $G380 &lt; BM$6), 0, 2)+1)</f>
        <v/>
      </c>
      <c r="BN380" s="71" t="str">
        <f ca="1">INDEX({"","_","-","="},IF(OR($D380 &gt;= BO$6, $E380 &lt; BN$6), 0, 1)+IF(OR($F380 &gt;= BO$6, $G380 &lt; BN$6), 0, 2)+1)</f>
        <v/>
      </c>
      <c r="BO380" s="71" t="str">
        <f ca="1">INDEX({"","_","-","="},IF(OR($D380 &gt;= BP$6, $E380 &lt; BO$6), 0, 1)+IF(OR($F380 &gt;= BP$6, $G380 &lt; BO$6), 0, 2)+1)</f>
        <v/>
      </c>
      <c r="BP380" s="71" t="str">
        <f ca="1">INDEX({"","_","-","="},IF(OR($D380 &gt;= BQ$6, $E380 &lt; BP$6), 0, 1)+IF(OR($F380 &gt;= BQ$6, $G380 &lt; BP$6), 0, 2)+1)</f>
        <v/>
      </c>
      <c r="BQ380" s="71" t="str">
        <f ca="1">INDEX({"","_","-","="},IF(OR($D380 &gt;= BR$6, $E380 &lt; BQ$6), 0, 1)+IF(OR($F380 &gt;= BR$6, $G380 &lt; BQ$6), 0, 2)+1)</f>
        <v/>
      </c>
      <c r="BR380" s="71" t="str">
        <f ca="1">INDEX({"","_","-","="},IF(OR($D380 &gt;= BS$6, $E380 &lt; BR$6), 0, 1)+IF(OR($F380 &gt;= BS$6, $G380 &lt; BR$6), 0, 2)+1)</f>
        <v/>
      </c>
      <c r="BS380" s="71" t="str">
        <f ca="1">INDEX({"","_","-","="},IF(OR($D380 &gt;= BT$6, $E380 &lt; BS$6), 0, 1)+IF(OR($F380 &gt;= BT$6, $G380 &lt; BS$6), 0, 2)+1)</f>
        <v/>
      </c>
      <c r="BT380" s="71" t="str">
        <f ca="1">INDEX({"","_","-","="},IF(OR($D380 &gt;= BU$6, $E380 &lt; BT$6), 0, 1)+IF(OR($F380 &gt;= BU$6, $G380 &lt; BT$6), 0, 2)+1)</f>
        <v/>
      </c>
      <c r="BU380" s="71" t="str">
        <f ca="1">INDEX({"","_","-","="},IF(OR($D380 &gt;= BV$6, $E380 &lt; BU$6), 0, 1)+IF(OR($F380 &gt;= BV$6, $G380 &lt; BU$6), 0, 2)+1)</f>
        <v/>
      </c>
      <c r="BV380" s="71" t="str">
        <f ca="1">INDEX({"","_","-","="},IF(OR($D380 &gt;= BW$6, $E380 &lt; BV$6), 0, 1)+IF(OR($F380 &gt;= BW$6, $G380 &lt; BV$6), 0, 2)+1)</f>
        <v/>
      </c>
      <c r="BW380" s="71" t="str">
        <f ca="1">INDEX({"","_","-","="},IF(OR($D380 &gt;= BX$6, $E380 &lt; BW$6), 0, 1)+IF(OR($F380 &gt;= BX$6, $G380 &lt; BW$6), 0, 2)+1)</f>
        <v/>
      </c>
      <c r="BX380" s="71" t="str">
        <f ca="1">INDEX({"","_","-","="},IF(OR($D380 &gt;= BY$6, $E380 &lt; BX$6), 0, 1)+IF(OR($F380 &gt;= BY$6, $G380 &lt; BX$6), 0, 2)+1)</f>
        <v/>
      </c>
      <c r="BY380" s="71" t="str">
        <f ca="1">INDEX({"","_","-","="},IF(OR($D380 &gt;= BZ$6, $E380 &lt; BY$6), 0, 1)+IF(OR($F380 &gt;= BZ$6, $G380 &lt; BY$6), 0, 2)+1)</f>
        <v/>
      </c>
      <c r="BZ380" s="71" t="str">
        <f ca="1">INDEX({"","_","-","="},IF(OR($D380 &gt;= CA$6, $E380 &lt; BZ$6), 0, 1)+IF(OR($F380 &gt;= CA$6, $G380 &lt; BZ$6), 0, 2)+1)</f>
        <v/>
      </c>
      <c r="CA380" s="71" t="str">
        <f ca="1">INDEX({"","_","-","="},IF(OR($D380 &gt;= CB$6, $E380 &lt; CA$6), 0, 1)+IF(OR($F380 &gt;= CB$6, $G380 &lt; CA$6), 0, 2)+1)</f>
        <v/>
      </c>
      <c r="CB380" s="71" t="str">
        <f ca="1">INDEX({"","_","-","="},IF(OR($D380 &gt;= CC$6, $E380 &lt; CB$6), 0, 1)+IF(OR($F380 &gt;= CC$6, $G380 &lt; CB$6), 0, 2)+1)</f>
        <v/>
      </c>
      <c r="CC380" s="71" t="str">
        <f ca="1">INDEX({"","_","-","="},IF(OR($D380 &gt;= CD$6, $E380 &lt; CC$6), 0, 1)+IF(OR($F380 &gt;= CD$6, $G380 &lt; CC$6), 0, 2)+1)</f>
        <v/>
      </c>
      <c r="CD380" s="71" t="str">
        <f ca="1">INDEX({"","_","-","="},IF(OR($D380 &gt;= CE$6, $E380 &lt; CD$6), 0, 1)+IF(OR($F380 &gt;= CE$6, $G380 &lt; CD$6), 0, 2)+1)</f>
        <v/>
      </c>
    </row>
    <row r="381" spans="1:82">
      <c r="A381" s="8" t="str">
        <f ca="1">IF('临-进度'!N376,'临-进度'!$A376,"")</f>
        <v/>
      </c>
      <c r="B381" s="8" t="str">
        <f ca="1">IF('临-进度'!N376,'临-进度'!$B376,"")</f>
        <v/>
      </c>
      <c r="C381" s="8" t="str">
        <f ca="1">IF('临-进度'!N376,'临-进度'!$F376,"")</f>
        <v/>
      </c>
      <c r="D381" s="42" t="str">
        <f ca="1">IF('临-进度'!$N376,'临-进度'!$J376,"")</f>
        <v/>
      </c>
      <c r="E381" s="42" t="str">
        <f ca="1">IF('临-进度'!$N376,'临-进度'!$AF376,"")</f>
        <v/>
      </c>
      <c r="F381" s="42" t="str">
        <f ca="1">IF('临-进度'!$N376,'临-进度'!$K376,"")</f>
        <v/>
      </c>
      <c r="G381" s="76" t="str">
        <f ca="1">IF('临-进度'!$N376,'临-进度'!$AG376,"")</f>
        <v/>
      </c>
      <c r="H381" s="71" t="str">
        <f ca="1">INDEX({"","_","-","="},IF(OR($D381 &gt;= I$6, $E381 &lt; H$6), 0, 1)+IF(OR($F381 &gt;= I$6, $G381 &lt; H$6), 0, 2)+1)</f>
        <v/>
      </c>
      <c r="I381" s="71" t="str">
        <f ca="1">INDEX({"","_","-","="},IF(OR($D381 &gt;= J$6, $E381 &lt; I$6), 0, 1)+IF(OR($F381 &gt;= J$6, $G381 &lt; I$6), 0, 2)+1)</f>
        <v/>
      </c>
      <c r="J381" s="71" t="str">
        <f ca="1">INDEX({"","_","-","="},IF(OR($D381 &gt;= K$6, $E381 &lt; J$6), 0, 1)+IF(OR($F381 &gt;= K$6, $G381 &lt; J$6), 0, 2)+1)</f>
        <v/>
      </c>
      <c r="K381" s="71" t="str">
        <f ca="1">INDEX({"","_","-","="},IF(OR($D381 &gt;= L$6, $E381 &lt; K$6), 0, 1)+IF(OR($F381 &gt;= L$6, $G381 &lt; K$6), 0, 2)+1)</f>
        <v/>
      </c>
      <c r="L381" s="71" t="str">
        <f ca="1">INDEX({"","_","-","="},IF(OR($D381 &gt;= M$6, $E381 &lt; L$6), 0, 1)+IF(OR($F381 &gt;= M$6, $G381 &lt; L$6), 0, 2)+1)</f>
        <v/>
      </c>
      <c r="M381" s="71" t="str">
        <f ca="1">INDEX({"","_","-","="},IF(OR($D381 &gt;= N$6, $E381 &lt; M$6), 0, 1)+IF(OR($F381 &gt;= N$6, $G381 &lt; M$6), 0, 2)+1)</f>
        <v/>
      </c>
      <c r="N381" s="71" t="str">
        <f ca="1">INDEX({"","_","-","="},IF(OR($D381 &gt;= O$6, $E381 &lt; N$6), 0, 1)+IF(OR($F381 &gt;= O$6, $G381 &lt; N$6), 0, 2)+1)</f>
        <v/>
      </c>
      <c r="O381" s="71" t="str">
        <f ca="1">INDEX({"","_","-","="},IF(OR($D381 &gt;= P$6, $E381 &lt; O$6), 0, 1)+IF(OR($F381 &gt;= P$6, $G381 &lt; O$6), 0, 2)+1)</f>
        <v/>
      </c>
      <c r="P381" s="71" t="str">
        <f ca="1">INDEX({"","_","-","="},IF(OR($D381 &gt;= Q$6, $E381 &lt; P$6), 0, 1)+IF(OR($F381 &gt;= Q$6, $G381 &lt; P$6), 0, 2)+1)</f>
        <v/>
      </c>
      <c r="Q381" s="71" t="str">
        <f ca="1">INDEX({"","_","-","="},IF(OR($D381 &gt;= R$6, $E381 &lt; Q$6), 0, 1)+IF(OR($F381 &gt;= R$6, $G381 &lt; Q$6), 0, 2)+1)</f>
        <v/>
      </c>
      <c r="R381" s="71" t="str">
        <f ca="1">INDEX({"","_","-","="},IF(OR($D381 &gt;= S$6, $E381 &lt; R$6), 0, 1)+IF(OR($F381 &gt;= S$6, $G381 &lt; R$6), 0, 2)+1)</f>
        <v/>
      </c>
      <c r="S381" s="71" t="str">
        <f ca="1">INDEX({"","_","-","="},IF(OR($D381 &gt;= T$6, $E381 &lt; S$6), 0, 1)+IF(OR($F381 &gt;= T$6, $G381 &lt; S$6), 0, 2)+1)</f>
        <v/>
      </c>
      <c r="T381" s="71" t="str">
        <f ca="1">INDEX({"","_","-","="},IF(OR($D381 &gt;= U$6, $E381 &lt; T$6), 0, 1)+IF(OR($F381 &gt;= U$6, $G381 &lt; T$6), 0, 2)+1)</f>
        <v/>
      </c>
      <c r="U381" s="71" t="str">
        <f ca="1">INDEX({"","_","-","="},IF(OR($D381 &gt;= V$6, $E381 &lt; U$6), 0, 1)+IF(OR($F381 &gt;= V$6, $G381 &lt; U$6), 0, 2)+1)</f>
        <v/>
      </c>
      <c r="V381" s="71" t="str">
        <f ca="1">INDEX({"","_","-","="},IF(OR($D381 &gt;= W$6, $E381 &lt; V$6), 0, 1)+IF(OR($F381 &gt;= W$6, $G381 &lt; V$6), 0, 2)+1)</f>
        <v/>
      </c>
      <c r="W381" s="71" t="str">
        <f ca="1">INDEX({"","_","-","="},IF(OR($D381 &gt;= X$6, $E381 &lt; W$6), 0, 1)+IF(OR($F381 &gt;= X$6, $G381 &lt; W$6), 0, 2)+1)</f>
        <v/>
      </c>
      <c r="X381" s="71" t="str">
        <f ca="1">INDEX({"","_","-","="},IF(OR($D381 &gt;= Y$6, $E381 &lt; X$6), 0, 1)+IF(OR($F381 &gt;= Y$6, $G381 &lt; X$6), 0, 2)+1)</f>
        <v/>
      </c>
      <c r="Y381" s="71" t="str">
        <f ca="1">INDEX({"","_","-","="},IF(OR($D381 &gt;= Z$6, $E381 &lt; Y$6), 0, 1)+IF(OR($F381 &gt;= Z$6, $G381 &lt; Y$6), 0, 2)+1)</f>
        <v/>
      </c>
      <c r="Z381" s="71" t="str">
        <f ca="1">INDEX({"","_","-","="},IF(OR($D381 &gt;= AA$6, $E381 &lt; Z$6), 0, 1)+IF(OR($F381 &gt;= AA$6, $G381 &lt; Z$6), 0, 2)+1)</f>
        <v/>
      </c>
      <c r="AA381" s="71" t="str">
        <f ca="1">INDEX({"","_","-","="},IF(OR($D381 &gt;= AB$6, $E381 &lt; AA$6), 0, 1)+IF(OR($F381 &gt;= AB$6, $G381 &lt; AA$6), 0, 2)+1)</f>
        <v/>
      </c>
      <c r="AB381" s="71" t="str">
        <f ca="1">INDEX({"","_","-","="},IF(OR($D381 &gt;= AC$6, $E381 &lt; AB$6), 0, 1)+IF(OR($F381 &gt;= AC$6, $G381 &lt; AB$6), 0, 2)+1)</f>
        <v/>
      </c>
      <c r="AC381" s="71" t="str">
        <f ca="1">INDEX({"","_","-","="},IF(OR($D381 &gt;= AD$6, $E381 &lt; AC$6), 0, 1)+IF(OR($F381 &gt;= AD$6, $G381 &lt; AC$6), 0, 2)+1)</f>
        <v/>
      </c>
      <c r="AD381" s="71" t="str">
        <f ca="1">INDEX({"","_","-","="},IF(OR($D381 &gt;= AE$6, $E381 &lt; AD$6), 0, 1)+IF(OR($F381 &gt;= AE$6, $G381 &lt; AD$6), 0, 2)+1)</f>
        <v/>
      </c>
      <c r="AE381" s="71" t="str">
        <f ca="1">INDEX({"","_","-","="},IF(OR($D381 &gt;= AF$6, $E381 &lt; AE$6), 0, 1)+IF(OR($F381 &gt;= AF$6, $G381 &lt; AE$6), 0, 2)+1)</f>
        <v/>
      </c>
      <c r="AF381" s="71" t="str">
        <f ca="1">INDEX({"","_","-","="},IF(OR($D381 &gt;= AG$6, $E381 &lt; AF$6), 0, 1)+IF(OR($F381 &gt;= AG$6, $G381 &lt; AF$6), 0, 2)+1)</f>
        <v/>
      </c>
      <c r="AG381" s="71" t="str">
        <f ca="1">INDEX({"","_","-","="},IF(OR($D381 &gt;= AH$6, $E381 &lt; AG$6), 0, 1)+IF(OR($F381 &gt;= AH$6, $G381 &lt; AG$6), 0, 2)+1)</f>
        <v/>
      </c>
      <c r="AH381" s="71" t="str">
        <f ca="1">INDEX({"","_","-","="},IF(OR($D381 &gt;= AI$6, $E381 &lt; AH$6), 0, 1)+IF(OR($F381 &gt;= AI$6, $G381 &lt; AH$6), 0, 2)+1)</f>
        <v/>
      </c>
      <c r="AI381" s="71" t="str">
        <f ca="1">INDEX({"","_","-","="},IF(OR($D381 &gt;= AJ$6, $E381 &lt; AI$6), 0, 1)+IF(OR($F381 &gt;= AJ$6, $G381 &lt; AI$6), 0, 2)+1)</f>
        <v/>
      </c>
      <c r="AJ381" s="71" t="str">
        <f ca="1">INDEX({"","_","-","="},IF(OR($D381 &gt;= AK$6, $E381 &lt; AJ$6), 0, 1)+IF(OR($F381 &gt;= AK$6, $G381 &lt; AJ$6), 0, 2)+1)</f>
        <v/>
      </c>
      <c r="AK381" s="71" t="str">
        <f ca="1">INDEX({"","_","-","="},IF(OR($D381 &gt;= AL$6, $E381 &lt; AK$6), 0, 1)+IF(OR($F381 &gt;= AL$6, $G381 &lt; AK$6), 0, 2)+1)</f>
        <v/>
      </c>
      <c r="AL381" s="71" t="str">
        <f ca="1">INDEX({"","_","-","="},IF(OR($D381 &gt;= AM$6, $E381 &lt; AL$6), 0, 1)+IF(OR($F381 &gt;= AM$6, $G381 &lt; AL$6), 0, 2)+1)</f>
        <v/>
      </c>
      <c r="AM381" s="71" t="str">
        <f ca="1">INDEX({"","_","-","="},IF(OR($D381 &gt;= AN$6, $E381 &lt; AM$6), 0, 1)+IF(OR($F381 &gt;= AN$6, $G381 &lt; AM$6), 0, 2)+1)</f>
        <v/>
      </c>
      <c r="AN381" s="71" t="str">
        <f ca="1">INDEX({"","_","-","="},IF(OR($D381 &gt;= AO$6, $E381 &lt; AN$6), 0, 1)+IF(OR($F381 &gt;= AO$6, $G381 &lt; AN$6), 0, 2)+1)</f>
        <v/>
      </c>
      <c r="AO381" s="71" t="str">
        <f ca="1">INDEX({"","_","-","="},IF(OR($D381 &gt;= AP$6, $E381 &lt; AO$6), 0, 1)+IF(OR($F381 &gt;= AP$6, $G381 &lt; AO$6), 0, 2)+1)</f>
        <v/>
      </c>
      <c r="AP381" s="71" t="str">
        <f ca="1">INDEX({"","_","-","="},IF(OR($D381 &gt;= AQ$6, $E381 &lt; AP$6), 0, 1)+IF(OR($F381 &gt;= AQ$6, $G381 &lt; AP$6), 0, 2)+1)</f>
        <v/>
      </c>
      <c r="AQ381" s="71" t="str">
        <f ca="1">INDEX({"","_","-","="},IF(OR($D381 &gt;= AR$6, $E381 &lt; AQ$6), 0, 1)+IF(OR($F381 &gt;= AR$6, $G381 &lt; AQ$6), 0, 2)+1)</f>
        <v/>
      </c>
      <c r="AR381" s="71" t="str">
        <f ca="1">INDEX({"","_","-","="},IF(OR($D381 &gt;= AS$6, $E381 &lt; AR$6), 0, 1)+IF(OR($F381 &gt;= AS$6, $G381 &lt; AR$6), 0, 2)+1)</f>
        <v/>
      </c>
      <c r="AS381" s="71" t="str">
        <f ca="1">INDEX({"","_","-","="},IF(OR($D381 &gt;= AT$6, $E381 &lt; AS$6), 0, 1)+IF(OR($F381 &gt;= AT$6, $G381 &lt; AS$6), 0, 2)+1)</f>
        <v/>
      </c>
      <c r="AT381" s="71" t="str">
        <f ca="1">INDEX({"","_","-","="},IF(OR($D381 &gt;= AU$6, $E381 &lt; AT$6), 0, 1)+IF(OR($F381 &gt;= AU$6, $G381 &lt; AT$6), 0, 2)+1)</f>
        <v/>
      </c>
      <c r="AU381" s="71" t="str">
        <f ca="1">INDEX({"","_","-","="},IF(OR($D381 &gt;= AV$6, $E381 &lt; AU$6), 0, 1)+IF(OR($F381 &gt;= AV$6, $G381 &lt; AU$6), 0, 2)+1)</f>
        <v/>
      </c>
      <c r="AV381" s="71" t="str">
        <f ca="1">INDEX({"","_","-","="},IF(OR($D381 &gt;= AW$6, $E381 &lt; AV$6), 0, 1)+IF(OR($F381 &gt;= AW$6, $G381 &lt; AV$6), 0, 2)+1)</f>
        <v/>
      </c>
      <c r="AW381" s="71" t="str">
        <f ca="1">INDEX({"","_","-","="},IF(OR($D381 &gt;= AX$6, $E381 &lt; AW$6), 0, 1)+IF(OR($F381 &gt;= AX$6, $G381 &lt; AW$6), 0, 2)+1)</f>
        <v/>
      </c>
      <c r="AX381" s="71" t="str">
        <f ca="1">INDEX({"","_","-","="},IF(OR($D381 &gt;= AY$6, $E381 &lt; AX$6), 0, 1)+IF(OR($F381 &gt;= AY$6, $G381 &lt; AX$6), 0, 2)+1)</f>
        <v/>
      </c>
      <c r="AY381" s="71" t="str">
        <f ca="1">INDEX({"","_","-","="},IF(OR($D381 &gt;= AZ$6, $E381 &lt; AY$6), 0, 1)+IF(OR($F381 &gt;= AZ$6, $G381 &lt; AY$6), 0, 2)+1)</f>
        <v/>
      </c>
      <c r="AZ381" s="71" t="str">
        <f ca="1">INDEX({"","_","-","="},IF(OR($D381 &gt;= BA$6, $E381 &lt; AZ$6), 0, 1)+IF(OR($F381 &gt;= BA$6, $G381 &lt; AZ$6), 0, 2)+1)</f>
        <v/>
      </c>
      <c r="BA381" s="71" t="str">
        <f ca="1">INDEX({"","_","-","="},IF(OR($D381 &gt;= BB$6, $E381 &lt; BA$6), 0, 1)+IF(OR($F381 &gt;= BB$6, $G381 &lt; BA$6), 0, 2)+1)</f>
        <v/>
      </c>
      <c r="BB381" s="71" t="str">
        <f ca="1">INDEX({"","_","-","="},IF(OR($D381 &gt;= BC$6, $E381 &lt; BB$6), 0, 1)+IF(OR($F381 &gt;= BC$6, $G381 &lt; BB$6), 0, 2)+1)</f>
        <v/>
      </c>
      <c r="BC381" s="71" t="str">
        <f ca="1">INDEX({"","_","-","="},IF(OR($D381 &gt;= BD$6, $E381 &lt; BC$6), 0, 1)+IF(OR($F381 &gt;= BD$6, $G381 &lt; BC$6), 0, 2)+1)</f>
        <v/>
      </c>
      <c r="BD381" s="71" t="str">
        <f ca="1">INDEX({"","_","-","="},IF(OR($D381 &gt;= BE$6, $E381 &lt; BD$6), 0, 1)+IF(OR($F381 &gt;= BE$6, $G381 &lt; BD$6), 0, 2)+1)</f>
        <v/>
      </c>
      <c r="BE381" s="71" t="str">
        <f ca="1">INDEX({"","_","-","="},IF(OR($D381 &gt;= BF$6, $E381 &lt; BE$6), 0, 1)+IF(OR($F381 &gt;= BF$6, $G381 &lt; BE$6), 0, 2)+1)</f>
        <v/>
      </c>
      <c r="BF381" s="71" t="str">
        <f ca="1">INDEX({"","_","-","="},IF(OR($D381 &gt;= BG$6, $E381 &lt; BF$6), 0, 1)+IF(OR($F381 &gt;= BG$6, $G381 &lt; BF$6), 0, 2)+1)</f>
        <v/>
      </c>
      <c r="BG381" s="71" t="str">
        <f ca="1">INDEX({"","_","-","="},IF(OR($D381 &gt;= BH$6, $E381 &lt; BG$6), 0, 1)+IF(OR($F381 &gt;= BH$6, $G381 &lt; BG$6), 0, 2)+1)</f>
        <v/>
      </c>
      <c r="BH381" s="71" t="str">
        <f ca="1">INDEX({"","_","-","="},IF(OR($D381 &gt;= BI$6, $E381 &lt; BH$6), 0, 1)+IF(OR($F381 &gt;= BI$6, $G381 &lt; BH$6), 0, 2)+1)</f>
        <v/>
      </c>
      <c r="BI381" s="71" t="str">
        <f ca="1">INDEX({"","_","-","="},IF(OR($D381 &gt;= BJ$6, $E381 &lt; BI$6), 0, 1)+IF(OR($F381 &gt;= BJ$6, $G381 &lt; BI$6), 0, 2)+1)</f>
        <v/>
      </c>
      <c r="BJ381" s="71" t="str">
        <f ca="1">INDEX({"","_","-","="},IF(OR($D381 &gt;= BK$6, $E381 &lt; BJ$6), 0, 1)+IF(OR($F381 &gt;= BK$6, $G381 &lt; BJ$6), 0, 2)+1)</f>
        <v/>
      </c>
      <c r="BK381" s="71" t="str">
        <f ca="1">INDEX({"","_","-","="},IF(OR($D381 &gt;= BL$6, $E381 &lt; BK$6), 0, 1)+IF(OR($F381 &gt;= BL$6, $G381 &lt; BK$6), 0, 2)+1)</f>
        <v/>
      </c>
      <c r="BL381" s="71" t="str">
        <f ca="1">INDEX({"","_","-","="},IF(OR($D381 &gt;= BM$6, $E381 &lt; BL$6), 0, 1)+IF(OR($F381 &gt;= BM$6, $G381 &lt; BL$6), 0, 2)+1)</f>
        <v/>
      </c>
      <c r="BM381" s="71" t="str">
        <f ca="1">INDEX({"","_","-","="},IF(OR($D381 &gt;= BN$6, $E381 &lt; BM$6), 0, 1)+IF(OR($F381 &gt;= BN$6, $G381 &lt; BM$6), 0, 2)+1)</f>
        <v/>
      </c>
      <c r="BN381" s="71" t="str">
        <f ca="1">INDEX({"","_","-","="},IF(OR($D381 &gt;= BO$6, $E381 &lt; BN$6), 0, 1)+IF(OR($F381 &gt;= BO$6, $G381 &lt; BN$6), 0, 2)+1)</f>
        <v/>
      </c>
      <c r="BO381" s="71" t="str">
        <f ca="1">INDEX({"","_","-","="},IF(OR($D381 &gt;= BP$6, $E381 &lt; BO$6), 0, 1)+IF(OR($F381 &gt;= BP$6, $G381 &lt; BO$6), 0, 2)+1)</f>
        <v/>
      </c>
      <c r="BP381" s="71" t="str">
        <f ca="1">INDEX({"","_","-","="},IF(OR($D381 &gt;= BQ$6, $E381 &lt; BP$6), 0, 1)+IF(OR($F381 &gt;= BQ$6, $G381 &lt; BP$6), 0, 2)+1)</f>
        <v/>
      </c>
      <c r="BQ381" s="71" t="str">
        <f ca="1">INDEX({"","_","-","="},IF(OR($D381 &gt;= BR$6, $E381 &lt; BQ$6), 0, 1)+IF(OR($F381 &gt;= BR$6, $G381 &lt; BQ$6), 0, 2)+1)</f>
        <v/>
      </c>
      <c r="BR381" s="71" t="str">
        <f ca="1">INDEX({"","_","-","="},IF(OR($D381 &gt;= BS$6, $E381 &lt; BR$6), 0, 1)+IF(OR($F381 &gt;= BS$6, $G381 &lt; BR$6), 0, 2)+1)</f>
        <v/>
      </c>
      <c r="BS381" s="71" t="str">
        <f ca="1">INDEX({"","_","-","="},IF(OR($D381 &gt;= BT$6, $E381 &lt; BS$6), 0, 1)+IF(OR($F381 &gt;= BT$6, $G381 &lt; BS$6), 0, 2)+1)</f>
        <v/>
      </c>
      <c r="BT381" s="71" t="str">
        <f ca="1">INDEX({"","_","-","="},IF(OR($D381 &gt;= BU$6, $E381 &lt; BT$6), 0, 1)+IF(OR($F381 &gt;= BU$6, $G381 &lt; BT$6), 0, 2)+1)</f>
        <v/>
      </c>
      <c r="BU381" s="71" t="str">
        <f ca="1">INDEX({"","_","-","="},IF(OR($D381 &gt;= BV$6, $E381 &lt; BU$6), 0, 1)+IF(OR($F381 &gt;= BV$6, $G381 &lt; BU$6), 0, 2)+1)</f>
        <v/>
      </c>
      <c r="BV381" s="71" t="str">
        <f ca="1">INDEX({"","_","-","="},IF(OR($D381 &gt;= BW$6, $E381 &lt; BV$6), 0, 1)+IF(OR($F381 &gt;= BW$6, $G381 &lt; BV$6), 0, 2)+1)</f>
        <v/>
      </c>
      <c r="BW381" s="71" t="str">
        <f ca="1">INDEX({"","_","-","="},IF(OR($D381 &gt;= BX$6, $E381 &lt; BW$6), 0, 1)+IF(OR($F381 &gt;= BX$6, $G381 &lt; BW$6), 0, 2)+1)</f>
        <v/>
      </c>
      <c r="BX381" s="71" t="str">
        <f ca="1">INDEX({"","_","-","="},IF(OR($D381 &gt;= BY$6, $E381 &lt; BX$6), 0, 1)+IF(OR($F381 &gt;= BY$6, $G381 &lt; BX$6), 0, 2)+1)</f>
        <v/>
      </c>
      <c r="BY381" s="71" t="str">
        <f ca="1">INDEX({"","_","-","="},IF(OR($D381 &gt;= BZ$6, $E381 &lt; BY$6), 0, 1)+IF(OR($F381 &gt;= BZ$6, $G381 &lt; BY$6), 0, 2)+1)</f>
        <v/>
      </c>
      <c r="BZ381" s="71" t="str">
        <f ca="1">INDEX({"","_","-","="},IF(OR($D381 &gt;= CA$6, $E381 &lt; BZ$6), 0, 1)+IF(OR($F381 &gt;= CA$6, $G381 &lt; BZ$6), 0, 2)+1)</f>
        <v/>
      </c>
      <c r="CA381" s="71" t="str">
        <f ca="1">INDEX({"","_","-","="},IF(OR($D381 &gt;= CB$6, $E381 &lt; CA$6), 0, 1)+IF(OR($F381 &gt;= CB$6, $G381 &lt; CA$6), 0, 2)+1)</f>
        <v/>
      </c>
      <c r="CB381" s="71" t="str">
        <f ca="1">INDEX({"","_","-","="},IF(OR($D381 &gt;= CC$6, $E381 &lt; CB$6), 0, 1)+IF(OR($F381 &gt;= CC$6, $G381 &lt; CB$6), 0, 2)+1)</f>
        <v/>
      </c>
      <c r="CC381" s="71" t="str">
        <f ca="1">INDEX({"","_","-","="},IF(OR($D381 &gt;= CD$6, $E381 &lt; CC$6), 0, 1)+IF(OR($F381 &gt;= CD$6, $G381 &lt; CC$6), 0, 2)+1)</f>
        <v/>
      </c>
      <c r="CD381" s="71" t="str">
        <f ca="1">INDEX({"","_","-","="},IF(OR($D381 &gt;= CE$6, $E381 &lt; CD$6), 0, 1)+IF(OR($F381 &gt;= CE$6, $G381 &lt; CD$6), 0, 2)+1)</f>
        <v/>
      </c>
    </row>
    <row r="382" spans="1:82">
      <c r="A382" s="8" t="str">
        <f ca="1">IF('临-进度'!N377,'临-进度'!$A377,"")</f>
        <v/>
      </c>
      <c r="B382" s="8" t="str">
        <f ca="1">IF('临-进度'!N377,'临-进度'!$B377,"")</f>
        <v/>
      </c>
      <c r="C382" s="8" t="str">
        <f ca="1">IF('临-进度'!N377,'临-进度'!$F377,"")</f>
        <v/>
      </c>
      <c r="D382" s="42" t="str">
        <f ca="1">IF('临-进度'!$N377,'临-进度'!$J377,"")</f>
        <v/>
      </c>
      <c r="E382" s="42" t="str">
        <f ca="1">IF('临-进度'!$N377,'临-进度'!$AF377,"")</f>
        <v/>
      </c>
      <c r="F382" s="42" t="str">
        <f ca="1">IF('临-进度'!$N377,'临-进度'!$K377,"")</f>
        <v/>
      </c>
      <c r="G382" s="76" t="str">
        <f ca="1">IF('临-进度'!$N377,'临-进度'!$AG377,"")</f>
        <v/>
      </c>
      <c r="H382" s="71" t="str">
        <f ca="1">INDEX({"","_","-","="},IF(OR($D382 &gt;= I$6, $E382 &lt; H$6), 0, 1)+IF(OR($F382 &gt;= I$6, $G382 &lt; H$6), 0, 2)+1)</f>
        <v/>
      </c>
      <c r="I382" s="71" t="str">
        <f ca="1">INDEX({"","_","-","="},IF(OR($D382 &gt;= J$6, $E382 &lt; I$6), 0, 1)+IF(OR($F382 &gt;= J$6, $G382 &lt; I$6), 0, 2)+1)</f>
        <v/>
      </c>
      <c r="J382" s="71" t="str">
        <f ca="1">INDEX({"","_","-","="},IF(OR($D382 &gt;= K$6, $E382 &lt; J$6), 0, 1)+IF(OR($F382 &gt;= K$6, $G382 &lt; J$6), 0, 2)+1)</f>
        <v/>
      </c>
      <c r="K382" s="71" t="str">
        <f ca="1">INDEX({"","_","-","="},IF(OR($D382 &gt;= L$6, $E382 &lt; K$6), 0, 1)+IF(OR($F382 &gt;= L$6, $G382 &lt; K$6), 0, 2)+1)</f>
        <v/>
      </c>
      <c r="L382" s="71" t="str">
        <f ca="1">INDEX({"","_","-","="},IF(OR($D382 &gt;= M$6, $E382 &lt; L$6), 0, 1)+IF(OR($F382 &gt;= M$6, $G382 &lt; L$6), 0, 2)+1)</f>
        <v/>
      </c>
      <c r="M382" s="71" t="str">
        <f ca="1">INDEX({"","_","-","="},IF(OR($D382 &gt;= N$6, $E382 &lt; M$6), 0, 1)+IF(OR($F382 &gt;= N$6, $G382 &lt; M$6), 0, 2)+1)</f>
        <v/>
      </c>
      <c r="N382" s="71" t="str">
        <f ca="1">INDEX({"","_","-","="},IF(OR($D382 &gt;= O$6, $E382 &lt; N$6), 0, 1)+IF(OR($F382 &gt;= O$6, $G382 &lt; N$6), 0, 2)+1)</f>
        <v/>
      </c>
      <c r="O382" s="71" t="str">
        <f ca="1">INDEX({"","_","-","="},IF(OR($D382 &gt;= P$6, $E382 &lt; O$6), 0, 1)+IF(OR($F382 &gt;= P$6, $G382 &lt; O$6), 0, 2)+1)</f>
        <v/>
      </c>
      <c r="P382" s="71" t="str">
        <f ca="1">INDEX({"","_","-","="},IF(OR($D382 &gt;= Q$6, $E382 &lt; P$6), 0, 1)+IF(OR($F382 &gt;= Q$6, $G382 &lt; P$6), 0, 2)+1)</f>
        <v/>
      </c>
      <c r="Q382" s="71" t="str">
        <f ca="1">INDEX({"","_","-","="},IF(OR($D382 &gt;= R$6, $E382 &lt; Q$6), 0, 1)+IF(OR($F382 &gt;= R$6, $G382 &lt; Q$6), 0, 2)+1)</f>
        <v/>
      </c>
      <c r="R382" s="71" t="str">
        <f ca="1">INDEX({"","_","-","="},IF(OR($D382 &gt;= S$6, $E382 &lt; R$6), 0, 1)+IF(OR($F382 &gt;= S$6, $G382 &lt; R$6), 0, 2)+1)</f>
        <v/>
      </c>
      <c r="S382" s="71" t="str">
        <f ca="1">INDEX({"","_","-","="},IF(OR($D382 &gt;= T$6, $E382 &lt; S$6), 0, 1)+IF(OR($F382 &gt;= T$6, $G382 &lt; S$6), 0, 2)+1)</f>
        <v/>
      </c>
      <c r="T382" s="71" t="str">
        <f ca="1">INDEX({"","_","-","="},IF(OR($D382 &gt;= U$6, $E382 &lt; T$6), 0, 1)+IF(OR($F382 &gt;= U$6, $G382 &lt; T$6), 0, 2)+1)</f>
        <v/>
      </c>
      <c r="U382" s="71" t="str">
        <f ca="1">INDEX({"","_","-","="},IF(OR($D382 &gt;= V$6, $E382 &lt; U$6), 0, 1)+IF(OR($F382 &gt;= V$6, $G382 &lt; U$6), 0, 2)+1)</f>
        <v/>
      </c>
      <c r="V382" s="71" t="str">
        <f ca="1">INDEX({"","_","-","="},IF(OR($D382 &gt;= W$6, $E382 &lt; V$6), 0, 1)+IF(OR($F382 &gt;= W$6, $G382 &lt; V$6), 0, 2)+1)</f>
        <v/>
      </c>
      <c r="W382" s="71" t="str">
        <f ca="1">INDEX({"","_","-","="},IF(OR($D382 &gt;= X$6, $E382 &lt; W$6), 0, 1)+IF(OR($F382 &gt;= X$6, $G382 &lt; W$6), 0, 2)+1)</f>
        <v/>
      </c>
      <c r="X382" s="71" t="str">
        <f ca="1">INDEX({"","_","-","="},IF(OR($D382 &gt;= Y$6, $E382 &lt; X$6), 0, 1)+IF(OR($F382 &gt;= Y$6, $G382 &lt; X$6), 0, 2)+1)</f>
        <v/>
      </c>
      <c r="Y382" s="71" t="str">
        <f ca="1">INDEX({"","_","-","="},IF(OR($D382 &gt;= Z$6, $E382 &lt; Y$6), 0, 1)+IF(OR($F382 &gt;= Z$6, $G382 &lt; Y$6), 0, 2)+1)</f>
        <v/>
      </c>
      <c r="Z382" s="71" t="str">
        <f ca="1">INDEX({"","_","-","="},IF(OR($D382 &gt;= AA$6, $E382 &lt; Z$6), 0, 1)+IF(OR($F382 &gt;= AA$6, $G382 &lt; Z$6), 0, 2)+1)</f>
        <v/>
      </c>
      <c r="AA382" s="71" t="str">
        <f ca="1">INDEX({"","_","-","="},IF(OR($D382 &gt;= AB$6, $E382 &lt; AA$6), 0, 1)+IF(OR($F382 &gt;= AB$6, $G382 &lt; AA$6), 0, 2)+1)</f>
        <v/>
      </c>
      <c r="AB382" s="71" t="str">
        <f ca="1">INDEX({"","_","-","="},IF(OR($D382 &gt;= AC$6, $E382 &lt; AB$6), 0, 1)+IF(OR($F382 &gt;= AC$6, $G382 &lt; AB$6), 0, 2)+1)</f>
        <v/>
      </c>
      <c r="AC382" s="71" t="str">
        <f ca="1">INDEX({"","_","-","="},IF(OR($D382 &gt;= AD$6, $E382 &lt; AC$6), 0, 1)+IF(OR($F382 &gt;= AD$6, $G382 &lt; AC$6), 0, 2)+1)</f>
        <v/>
      </c>
      <c r="AD382" s="71" t="str">
        <f ca="1">INDEX({"","_","-","="},IF(OR($D382 &gt;= AE$6, $E382 &lt; AD$6), 0, 1)+IF(OR($F382 &gt;= AE$6, $G382 &lt; AD$6), 0, 2)+1)</f>
        <v/>
      </c>
      <c r="AE382" s="71" t="str">
        <f ca="1">INDEX({"","_","-","="},IF(OR($D382 &gt;= AF$6, $E382 &lt; AE$6), 0, 1)+IF(OR($F382 &gt;= AF$6, $G382 &lt; AE$6), 0, 2)+1)</f>
        <v/>
      </c>
      <c r="AF382" s="71" t="str">
        <f ca="1">INDEX({"","_","-","="},IF(OR($D382 &gt;= AG$6, $E382 &lt; AF$6), 0, 1)+IF(OR($F382 &gt;= AG$6, $G382 &lt; AF$6), 0, 2)+1)</f>
        <v/>
      </c>
      <c r="AG382" s="71" t="str">
        <f ca="1">INDEX({"","_","-","="},IF(OR($D382 &gt;= AH$6, $E382 &lt; AG$6), 0, 1)+IF(OR($F382 &gt;= AH$6, $G382 &lt; AG$6), 0, 2)+1)</f>
        <v/>
      </c>
      <c r="AH382" s="71" t="str">
        <f ca="1">INDEX({"","_","-","="},IF(OR($D382 &gt;= AI$6, $E382 &lt; AH$6), 0, 1)+IF(OR($F382 &gt;= AI$6, $G382 &lt; AH$6), 0, 2)+1)</f>
        <v/>
      </c>
      <c r="AI382" s="71" t="str">
        <f ca="1">INDEX({"","_","-","="},IF(OR($D382 &gt;= AJ$6, $E382 &lt; AI$6), 0, 1)+IF(OR($F382 &gt;= AJ$6, $G382 &lt; AI$6), 0, 2)+1)</f>
        <v/>
      </c>
      <c r="AJ382" s="71" t="str">
        <f ca="1">INDEX({"","_","-","="},IF(OR($D382 &gt;= AK$6, $E382 &lt; AJ$6), 0, 1)+IF(OR($F382 &gt;= AK$6, $G382 &lt; AJ$6), 0, 2)+1)</f>
        <v/>
      </c>
      <c r="AK382" s="71" t="str">
        <f ca="1">INDEX({"","_","-","="},IF(OR($D382 &gt;= AL$6, $E382 &lt; AK$6), 0, 1)+IF(OR($F382 &gt;= AL$6, $G382 &lt; AK$6), 0, 2)+1)</f>
        <v/>
      </c>
      <c r="AL382" s="71" t="str">
        <f ca="1">INDEX({"","_","-","="},IF(OR($D382 &gt;= AM$6, $E382 &lt; AL$6), 0, 1)+IF(OR($F382 &gt;= AM$6, $G382 &lt; AL$6), 0, 2)+1)</f>
        <v/>
      </c>
      <c r="AM382" s="71" t="str">
        <f ca="1">INDEX({"","_","-","="},IF(OR($D382 &gt;= AN$6, $E382 &lt; AM$6), 0, 1)+IF(OR($F382 &gt;= AN$6, $G382 &lt; AM$6), 0, 2)+1)</f>
        <v/>
      </c>
      <c r="AN382" s="71" t="str">
        <f ca="1">INDEX({"","_","-","="},IF(OR($D382 &gt;= AO$6, $E382 &lt; AN$6), 0, 1)+IF(OR($F382 &gt;= AO$6, $G382 &lt; AN$6), 0, 2)+1)</f>
        <v/>
      </c>
      <c r="AO382" s="71" t="str">
        <f ca="1">INDEX({"","_","-","="},IF(OR($D382 &gt;= AP$6, $E382 &lt; AO$6), 0, 1)+IF(OR($F382 &gt;= AP$6, $G382 &lt; AO$6), 0, 2)+1)</f>
        <v/>
      </c>
      <c r="AP382" s="71" t="str">
        <f ca="1">INDEX({"","_","-","="},IF(OR($D382 &gt;= AQ$6, $E382 &lt; AP$6), 0, 1)+IF(OR($F382 &gt;= AQ$6, $G382 &lt; AP$6), 0, 2)+1)</f>
        <v/>
      </c>
      <c r="AQ382" s="71" t="str">
        <f ca="1">INDEX({"","_","-","="},IF(OR($D382 &gt;= AR$6, $E382 &lt; AQ$6), 0, 1)+IF(OR($F382 &gt;= AR$6, $G382 &lt; AQ$6), 0, 2)+1)</f>
        <v/>
      </c>
      <c r="AR382" s="71" t="str">
        <f ca="1">INDEX({"","_","-","="},IF(OR($D382 &gt;= AS$6, $E382 &lt; AR$6), 0, 1)+IF(OR($F382 &gt;= AS$6, $G382 &lt; AR$6), 0, 2)+1)</f>
        <v/>
      </c>
      <c r="AS382" s="71" t="str">
        <f ca="1">INDEX({"","_","-","="},IF(OR($D382 &gt;= AT$6, $E382 &lt; AS$6), 0, 1)+IF(OR($F382 &gt;= AT$6, $G382 &lt; AS$6), 0, 2)+1)</f>
        <v/>
      </c>
      <c r="AT382" s="71" t="str">
        <f ca="1">INDEX({"","_","-","="},IF(OR($D382 &gt;= AU$6, $E382 &lt; AT$6), 0, 1)+IF(OR($F382 &gt;= AU$6, $G382 &lt; AT$6), 0, 2)+1)</f>
        <v/>
      </c>
      <c r="AU382" s="71" t="str">
        <f ca="1">INDEX({"","_","-","="},IF(OR($D382 &gt;= AV$6, $E382 &lt; AU$6), 0, 1)+IF(OR($F382 &gt;= AV$6, $G382 &lt; AU$6), 0, 2)+1)</f>
        <v/>
      </c>
      <c r="AV382" s="71" t="str">
        <f ca="1">INDEX({"","_","-","="},IF(OR($D382 &gt;= AW$6, $E382 &lt; AV$6), 0, 1)+IF(OR($F382 &gt;= AW$6, $G382 &lt; AV$6), 0, 2)+1)</f>
        <v/>
      </c>
      <c r="AW382" s="71" t="str">
        <f ca="1">INDEX({"","_","-","="},IF(OR($D382 &gt;= AX$6, $E382 &lt; AW$6), 0, 1)+IF(OR($F382 &gt;= AX$6, $G382 &lt; AW$6), 0, 2)+1)</f>
        <v/>
      </c>
      <c r="AX382" s="71" t="str">
        <f ca="1">INDEX({"","_","-","="},IF(OR($D382 &gt;= AY$6, $E382 &lt; AX$6), 0, 1)+IF(OR($F382 &gt;= AY$6, $G382 &lt; AX$6), 0, 2)+1)</f>
        <v/>
      </c>
      <c r="AY382" s="71" t="str">
        <f ca="1">INDEX({"","_","-","="},IF(OR($D382 &gt;= AZ$6, $E382 &lt; AY$6), 0, 1)+IF(OR($F382 &gt;= AZ$6, $G382 &lt; AY$6), 0, 2)+1)</f>
        <v/>
      </c>
      <c r="AZ382" s="71" t="str">
        <f ca="1">INDEX({"","_","-","="},IF(OR($D382 &gt;= BA$6, $E382 &lt; AZ$6), 0, 1)+IF(OR($F382 &gt;= BA$6, $G382 &lt; AZ$6), 0, 2)+1)</f>
        <v/>
      </c>
      <c r="BA382" s="71" t="str">
        <f ca="1">INDEX({"","_","-","="},IF(OR($D382 &gt;= BB$6, $E382 &lt; BA$6), 0, 1)+IF(OR($F382 &gt;= BB$6, $G382 &lt; BA$6), 0, 2)+1)</f>
        <v/>
      </c>
      <c r="BB382" s="71" t="str">
        <f ca="1">INDEX({"","_","-","="},IF(OR($D382 &gt;= BC$6, $E382 &lt; BB$6), 0, 1)+IF(OR($F382 &gt;= BC$6, $G382 &lt; BB$6), 0, 2)+1)</f>
        <v/>
      </c>
      <c r="BC382" s="71" t="str">
        <f ca="1">INDEX({"","_","-","="},IF(OR($D382 &gt;= BD$6, $E382 &lt; BC$6), 0, 1)+IF(OR($F382 &gt;= BD$6, $G382 &lt; BC$6), 0, 2)+1)</f>
        <v/>
      </c>
      <c r="BD382" s="71" t="str">
        <f ca="1">INDEX({"","_","-","="},IF(OR($D382 &gt;= BE$6, $E382 &lt; BD$6), 0, 1)+IF(OR($F382 &gt;= BE$6, $G382 &lt; BD$6), 0, 2)+1)</f>
        <v/>
      </c>
      <c r="BE382" s="71" t="str">
        <f ca="1">INDEX({"","_","-","="},IF(OR($D382 &gt;= BF$6, $E382 &lt; BE$6), 0, 1)+IF(OR($F382 &gt;= BF$6, $G382 &lt; BE$6), 0, 2)+1)</f>
        <v/>
      </c>
      <c r="BF382" s="71" t="str">
        <f ca="1">INDEX({"","_","-","="},IF(OR($D382 &gt;= BG$6, $E382 &lt; BF$6), 0, 1)+IF(OR($F382 &gt;= BG$6, $G382 &lt; BF$6), 0, 2)+1)</f>
        <v/>
      </c>
      <c r="BG382" s="71" t="str">
        <f ca="1">INDEX({"","_","-","="},IF(OR($D382 &gt;= BH$6, $E382 &lt; BG$6), 0, 1)+IF(OR($F382 &gt;= BH$6, $G382 &lt; BG$6), 0, 2)+1)</f>
        <v/>
      </c>
      <c r="BH382" s="71" t="str">
        <f ca="1">INDEX({"","_","-","="},IF(OR($D382 &gt;= BI$6, $E382 &lt; BH$6), 0, 1)+IF(OR($F382 &gt;= BI$6, $G382 &lt; BH$6), 0, 2)+1)</f>
        <v/>
      </c>
      <c r="BI382" s="71" t="str">
        <f ca="1">INDEX({"","_","-","="},IF(OR($D382 &gt;= BJ$6, $E382 &lt; BI$6), 0, 1)+IF(OR($F382 &gt;= BJ$6, $G382 &lt; BI$6), 0, 2)+1)</f>
        <v/>
      </c>
      <c r="BJ382" s="71" t="str">
        <f ca="1">INDEX({"","_","-","="},IF(OR($D382 &gt;= BK$6, $E382 &lt; BJ$6), 0, 1)+IF(OR($F382 &gt;= BK$6, $G382 &lt; BJ$6), 0, 2)+1)</f>
        <v/>
      </c>
      <c r="BK382" s="71" t="str">
        <f ca="1">INDEX({"","_","-","="},IF(OR($D382 &gt;= BL$6, $E382 &lt; BK$6), 0, 1)+IF(OR($F382 &gt;= BL$6, $G382 &lt; BK$6), 0, 2)+1)</f>
        <v/>
      </c>
      <c r="BL382" s="71" t="str">
        <f ca="1">INDEX({"","_","-","="},IF(OR($D382 &gt;= BM$6, $E382 &lt; BL$6), 0, 1)+IF(OR($F382 &gt;= BM$6, $G382 &lt; BL$6), 0, 2)+1)</f>
        <v/>
      </c>
      <c r="BM382" s="71" t="str">
        <f ca="1">INDEX({"","_","-","="},IF(OR($D382 &gt;= BN$6, $E382 &lt; BM$6), 0, 1)+IF(OR($F382 &gt;= BN$6, $G382 &lt; BM$6), 0, 2)+1)</f>
        <v/>
      </c>
      <c r="BN382" s="71" t="str">
        <f ca="1">INDEX({"","_","-","="},IF(OR($D382 &gt;= BO$6, $E382 &lt; BN$6), 0, 1)+IF(OR($F382 &gt;= BO$6, $G382 &lt; BN$6), 0, 2)+1)</f>
        <v/>
      </c>
      <c r="BO382" s="71" t="str">
        <f ca="1">INDEX({"","_","-","="},IF(OR($D382 &gt;= BP$6, $E382 &lt; BO$6), 0, 1)+IF(OR($F382 &gt;= BP$6, $G382 &lt; BO$6), 0, 2)+1)</f>
        <v/>
      </c>
      <c r="BP382" s="71" t="str">
        <f ca="1">INDEX({"","_","-","="},IF(OR($D382 &gt;= BQ$6, $E382 &lt; BP$6), 0, 1)+IF(OR($F382 &gt;= BQ$6, $G382 &lt; BP$6), 0, 2)+1)</f>
        <v/>
      </c>
      <c r="BQ382" s="71" t="str">
        <f ca="1">INDEX({"","_","-","="},IF(OR($D382 &gt;= BR$6, $E382 &lt; BQ$6), 0, 1)+IF(OR($F382 &gt;= BR$6, $G382 &lt; BQ$6), 0, 2)+1)</f>
        <v/>
      </c>
      <c r="BR382" s="71" t="str">
        <f ca="1">INDEX({"","_","-","="},IF(OR($D382 &gt;= BS$6, $E382 &lt; BR$6), 0, 1)+IF(OR($F382 &gt;= BS$6, $G382 &lt; BR$6), 0, 2)+1)</f>
        <v/>
      </c>
      <c r="BS382" s="71" t="str">
        <f ca="1">INDEX({"","_","-","="},IF(OR($D382 &gt;= BT$6, $E382 &lt; BS$6), 0, 1)+IF(OR($F382 &gt;= BT$6, $G382 &lt; BS$6), 0, 2)+1)</f>
        <v/>
      </c>
      <c r="BT382" s="71" t="str">
        <f ca="1">INDEX({"","_","-","="},IF(OR($D382 &gt;= BU$6, $E382 &lt; BT$6), 0, 1)+IF(OR($F382 &gt;= BU$6, $G382 &lt; BT$6), 0, 2)+1)</f>
        <v/>
      </c>
      <c r="BU382" s="71" t="str">
        <f ca="1">INDEX({"","_","-","="},IF(OR($D382 &gt;= BV$6, $E382 &lt; BU$6), 0, 1)+IF(OR($F382 &gt;= BV$6, $G382 &lt; BU$6), 0, 2)+1)</f>
        <v/>
      </c>
      <c r="BV382" s="71" t="str">
        <f ca="1">INDEX({"","_","-","="},IF(OR($D382 &gt;= BW$6, $E382 &lt; BV$6), 0, 1)+IF(OR($F382 &gt;= BW$6, $G382 &lt; BV$6), 0, 2)+1)</f>
        <v/>
      </c>
      <c r="BW382" s="71" t="str">
        <f ca="1">INDEX({"","_","-","="},IF(OR($D382 &gt;= BX$6, $E382 &lt; BW$6), 0, 1)+IF(OR($F382 &gt;= BX$6, $G382 &lt; BW$6), 0, 2)+1)</f>
        <v/>
      </c>
      <c r="BX382" s="71" t="str">
        <f ca="1">INDEX({"","_","-","="},IF(OR($D382 &gt;= BY$6, $E382 &lt; BX$6), 0, 1)+IF(OR($F382 &gt;= BY$6, $G382 &lt; BX$6), 0, 2)+1)</f>
        <v/>
      </c>
      <c r="BY382" s="71" t="str">
        <f ca="1">INDEX({"","_","-","="},IF(OR($D382 &gt;= BZ$6, $E382 &lt; BY$6), 0, 1)+IF(OR($F382 &gt;= BZ$6, $G382 &lt; BY$6), 0, 2)+1)</f>
        <v/>
      </c>
      <c r="BZ382" s="71" t="str">
        <f ca="1">INDEX({"","_","-","="},IF(OR($D382 &gt;= CA$6, $E382 &lt; BZ$6), 0, 1)+IF(OR($F382 &gt;= CA$6, $G382 &lt; BZ$6), 0, 2)+1)</f>
        <v/>
      </c>
      <c r="CA382" s="71" t="str">
        <f ca="1">INDEX({"","_","-","="},IF(OR($D382 &gt;= CB$6, $E382 &lt; CA$6), 0, 1)+IF(OR($F382 &gt;= CB$6, $G382 &lt; CA$6), 0, 2)+1)</f>
        <v/>
      </c>
      <c r="CB382" s="71" t="str">
        <f ca="1">INDEX({"","_","-","="},IF(OR($D382 &gt;= CC$6, $E382 &lt; CB$6), 0, 1)+IF(OR($F382 &gt;= CC$6, $G382 &lt; CB$6), 0, 2)+1)</f>
        <v/>
      </c>
      <c r="CC382" s="71" t="str">
        <f ca="1">INDEX({"","_","-","="},IF(OR($D382 &gt;= CD$6, $E382 &lt; CC$6), 0, 1)+IF(OR($F382 &gt;= CD$6, $G382 &lt; CC$6), 0, 2)+1)</f>
        <v/>
      </c>
      <c r="CD382" s="71" t="str">
        <f ca="1">INDEX({"","_","-","="},IF(OR($D382 &gt;= CE$6, $E382 &lt; CD$6), 0, 1)+IF(OR($F382 &gt;= CE$6, $G382 &lt; CD$6), 0, 2)+1)</f>
        <v/>
      </c>
    </row>
    <row r="383" spans="1:82">
      <c r="A383" s="8" t="str">
        <f ca="1">IF('临-进度'!N378,'临-进度'!$A378,"")</f>
        <v/>
      </c>
      <c r="B383" s="8" t="str">
        <f ca="1">IF('临-进度'!N378,'临-进度'!$B378,"")</f>
        <v/>
      </c>
      <c r="C383" s="8" t="str">
        <f ca="1">IF('临-进度'!N378,'临-进度'!$F378,"")</f>
        <v/>
      </c>
      <c r="D383" s="42" t="str">
        <f ca="1">IF('临-进度'!$N378,'临-进度'!$J378,"")</f>
        <v/>
      </c>
      <c r="E383" s="42" t="str">
        <f ca="1">IF('临-进度'!$N378,'临-进度'!$AF378,"")</f>
        <v/>
      </c>
      <c r="F383" s="42" t="str">
        <f ca="1">IF('临-进度'!$N378,'临-进度'!$K378,"")</f>
        <v/>
      </c>
      <c r="G383" s="76" t="str">
        <f ca="1">IF('临-进度'!$N378,'临-进度'!$AG378,"")</f>
        <v/>
      </c>
      <c r="H383" s="71" t="str">
        <f ca="1">INDEX({"","_","-","="},IF(OR($D383 &gt;= I$6, $E383 &lt; H$6), 0, 1)+IF(OR($F383 &gt;= I$6, $G383 &lt; H$6), 0, 2)+1)</f>
        <v/>
      </c>
      <c r="I383" s="71" t="str">
        <f ca="1">INDEX({"","_","-","="},IF(OR($D383 &gt;= J$6, $E383 &lt; I$6), 0, 1)+IF(OR($F383 &gt;= J$6, $G383 &lt; I$6), 0, 2)+1)</f>
        <v/>
      </c>
      <c r="J383" s="71" t="str">
        <f ca="1">INDEX({"","_","-","="},IF(OR($D383 &gt;= K$6, $E383 &lt; J$6), 0, 1)+IF(OR($F383 &gt;= K$6, $G383 &lt; J$6), 0, 2)+1)</f>
        <v/>
      </c>
      <c r="K383" s="71" t="str">
        <f ca="1">INDEX({"","_","-","="},IF(OR($D383 &gt;= L$6, $E383 &lt; K$6), 0, 1)+IF(OR($F383 &gt;= L$6, $G383 &lt; K$6), 0, 2)+1)</f>
        <v/>
      </c>
      <c r="L383" s="71" t="str">
        <f ca="1">INDEX({"","_","-","="},IF(OR($D383 &gt;= M$6, $E383 &lt; L$6), 0, 1)+IF(OR($F383 &gt;= M$6, $G383 &lt; L$6), 0, 2)+1)</f>
        <v/>
      </c>
      <c r="M383" s="71" t="str">
        <f ca="1">INDEX({"","_","-","="},IF(OR($D383 &gt;= N$6, $E383 &lt; M$6), 0, 1)+IF(OR($F383 &gt;= N$6, $G383 &lt; M$6), 0, 2)+1)</f>
        <v/>
      </c>
      <c r="N383" s="71" t="str">
        <f ca="1">INDEX({"","_","-","="},IF(OR($D383 &gt;= O$6, $E383 &lt; N$6), 0, 1)+IF(OR($F383 &gt;= O$6, $G383 &lt; N$6), 0, 2)+1)</f>
        <v/>
      </c>
      <c r="O383" s="71" t="str">
        <f ca="1">INDEX({"","_","-","="},IF(OR($D383 &gt;= P$6, $E383 &lt; O$6), 0, 1)+IF(OR($F383 &gt;= P$6, $G383 &lt; O$6), 0, 2)+1)</f>
        <v/>
      </c>
      <c r="P383" s="71" t="str">
        <f ca="1">INDEX({"","_","-","="},IF(OR($D383 &gt;= Q$6, $E383 &lt; P$6), 0, 1)+IF(OR($F383 &gt;= Q$6, $G383 &lt; P$6), 0, 2)+1)</f>
        <v/>
      </c>
      <c r="Q383" s="71" t="str">
        <f ca="1">INDEX({"","_","-","="},IF(OR($D383 &gt;= R$6, $E383 &lt; Q$6), 0, 1)+IF(OR($F383 &gt;= R$6, $G383 &lt; Q$6), 0, 2)+1)</f>
        <v/>
      </c>
      <c r="R383" s="71" t="str">
        <f ca="1">INDEX({"","_","-","="},IF(OR($D383 &gt;= S$6, $E383 &lt; R$6), 0, 1)+IF(OR($F383 &gt;= S$6, $G383 &lt; R$6), 0, 2)+1)</f>
        <v/>
      </c>
      <c r="S383" s="71" t="str">
        <f ca="1">INDEX({"","_","-","="},IF(OR($D383 &gt;= T$6, $E383 &lt; S$6), 0, 1)+IF(OR($F383 &gt;= T$6, $G383 &lt; S$6), 0, 2)+1)</f>
        <v/>
      </c>
      <c r="T383" s="71" t="str">
        <f ca="1">INDEX({"","_","-","="},IF(OR($D383 &gt;= U$6, $E383 &lt; T$6), 0, 1)+IF(OR($F383 &gt;= U$6, $G383 &lt; T$6), 0, 2)+1)</f>
        <v/>
      </c>
      <c r="U383" s="71" t="str">
        <f ca="1">INDEX({"","_","-","="},IF(OR($D383 &gt;= V$6, $E383 &lt; U$6), 0, 1)+IF(OR($F383 &gt;= V$6, $G383 &lt; U$6), 0, 2)+1)</f>
        <v/>
      </c>
      <c r="V383" s="71" t="str">
        <f ca="1">INDEX({"","_","-","="},IF(OR($D383 &gt;= W$6, $E383 &lt; V$6), 0, 1)+IF(OR($F383 &gt;= W$6, $G383 &lt; V$6), 0, 2)+1)</f>
        <v/>
      </c>
      <c r="W383" s="71" t="str">
        <f ca="1">INDEX({"","_","-","="},IF(OR($D383 &gt;= X$6, $E383 &lt; W$6), 0, 1)+IF(OR($F383 &gt;= X$6, $G383 &lt; W$6), 0, 2)+1)</f>
        <v/>
      </c>
      <c r="X383" s="71" t="str">
        <f ca="1">INDEX({"","_","-","="},IF(OR($D383 &gt;= Y$6, $E383 &lt; X$6), 0, 1)+IF(OR($F383 &gt;= Y$6, $G383 &lt; X$6), 0, 2)+1)</f>
        <v/>
      </c>
      <c r="Y383" s="71" t="str">
        <f ca="1">INDEX({"","_","-","="},IF(OR($D383 &gt;= Z$6, $E383 &lt; Y$6), 0, 1)+IF(OR($F383 &gt;= Z$6, $G383 &lt; Y$6), 0, 2)+1)</f>
        <v/>
      </c>
      <c r="Z383" s="71" t="str">
        <f ca="1">INDEX({"","_","-","="},IF(OR($D383 &gt;= AA$6, $E383 &lt; Z$6), 0, 1)+IF(OR($F383 &gt;= AA$6, $G383 &lt; Z$6), 0, 2)+1)</f>
        <v/>
      </c>
      <c r="AA383" s="71" t="str">
        <f ca="1">INDEX({"","_","-","="},IF(OR($D383 &gt;= AB$6, $E383 &lt; AA$6), 0, 1)+IF(OR($F383 &gt;= AB$6, $G383 &lt; AA$6), 0, 2)+1)</f>
        <v/>
      </c>
      <c r="AB383" s="71" t="str">
        <f ca="1">INDEX({"","_","-","="},IF(OR($D383 &gt;= AC$6, $E383 &lt; AB$6), 0, 1)+IF(OR($F383 &gt;= AC$6, $G383 &lt; AB$6), 0, 2)+1)</f>
        <v/>
      </c>
      <c r="AC383" s="71" t="str">
        <f ca="1">INDEX({"","_","-","="},IF(OR($D383 &gt;= AD$6, $E383 &lt; AC$6), 0, 1)+IF(OR($F383 &gt;= AD$6, $G383 &lt; AC$6), 0, 2)+1)</f>
        <v/>
      </c>
      <c r="AD383" s="71" t="str">
        <f ca="1">INDEX({"","_","-","="},IF(OR($D383 &gt;= AE$6, $E383 &lt; AD$6), 0, 1)+IF(OR($F383 &gt;= AE$6, $G383 &lt; AD$6), 0, 2)+1)</f>
        <v/>
      </c>
      <c r="AE383" s="71" t="str">
        <f ca="1">INDEX({"","_","-","="},IF(OR($D383 &gt;= AF$6, $E383 &lt; AE$6), 0, 1)+IF(OR($F383 &gt;= AF$6, $G383 &lt; AE$6), 0, 2)+1)</f>
        <v/>
      </c>
      <c r="AF383" s="71" t="str">
        <f ca="1">INDEX({"","_","-","="},IF(OR($D383 &gt;= AG$6, $E383 &lt; AF$6), 0, 1)+IF(OR($F383 &gt;= AG$6, $G383 &lt; AF$6), 0, 2)+1)</f>
        <v/>
      </c>
      <c r="AG383" s="71" t="str">
        <f ca="1">INDEX({"","_","-","="},IF(OR($D383 &gt;= AH$6, $E383 &lt; AG$6), 0, 1)+IF(OR($F383 &gt;= AH$6, $G383 &lt; AG$6), 0, 2)+1)</f>
        <v/>
      </c>
      <c r="AH383" s="71" t="str">
        <f ca="1">INDEX({"","_","-","="},IF(OR($D383 &gt;= AI$6, $E383 &lt; AH$6), 0, 1)+IF(OR($F383 &gt;= AI$6, $G383 &lt; AH$6), 0, 2)+1)</f>
        <v/>
      </c>
      <c r="AI383" s="71" t="str">
        <f ca="1">INDEX({"","_","-","="},IF(OR($D383 &gt;= AJ$6, $E383 &lt; AI$6), 0, 1)+IF(OR($F383 &gt;= AJ$6, $G383 &lt; AI$6), 0, 2)+1)</f>
        <v/>
      </c>
      <c r="AJ383" s="71" t="str">
        <f ca="1">INDEX({"","_","-","="},IF(OR($D383 &gt;= AK$6, $E383 &lt; AJ$6), 0, 1)+IF(OR($F383 &gt;= AK$6, $G383 &lt; AJ$6), 0, 2)+1)</f>
        <v/>
      </c>
      <c r="AK383" s="71" t="str">
        <f ca="1">INDEX({"","_","-","="},IF(OR($D383 &gt;= AL$6, $E383 &lt; AK$6), 0, 1)+IF(OR($F383 &gt;= AL$6, $G383 &lt; AK$6), 0, 2)+1)</f>
        <v/>
      </c>
      <c r="AL383" s="71" t="str">
        <f ca="1">INDEX({"","_","-","="},IF(OR($D383 &gt;= AM$6, $E383 &lt; AL$6), 0, 1)+IF(OR($F383 &gt;= AM$6, $G383 &lt; AL$6), 0, 2)+1)</f>
        <v/>
      </c>
      <c r="AM383" s="71" t="str">
        <f ca="1">INDEX({"","_","-","="},IF(OR($D383 &gt;= AN$6, $E383 &lt; AM$6), 0, 1)+IF(OR($F383 &gt;= AN$6, $G383 &lt; AM$6), 0, 2)+1)</f>
        <v/>
      </c>
      <c r="AN383" s="71" t="str">
        <f ca="1">INDEX({"","_","-","="},IF(OR($D383 &gt;= AO$6, $E383 &lt; AN$6), 0, 1)+IF(OR($F383 &gt;= AO$6, $G383 &lt; AN$6), 0, 2)+1)</f>
        <v/>
      </c>
      <c r="AO383" s="71" t="str">
        <f ca="1">INDEX({"","_","-","="},IF(OR($D383 &gt;= AP$6, $E383 &lt; AO$6), 0, 1)+IF(OR($F383 &gt;= AP$6, $G383 &lt; AO$6), 0, 2)+1)</f>
        <v/>
      </c>
      <c r="AP383" s="71" t="str">
        <f ca="1">INDEX({"","_","-","="},IF(OR($D383 &gt;= AQ$6, $E383 &lt; AP$6), 0, 1)+IF(OR($F383 &gt;= AQ$6, $G383 &lt; AP$6), 0, 2)+1)</f>
        <v/>
      </c>
      <c r="AQ383" s="71" t="str">
        <f ca="1">INDEX({"","_","-","="},IF(OR($D383 &gt;= AR$6, $E383 &lt; AQ$6), 0, 1)+IF(OR($F383 &gt;= AR$6, $G383 &lt; AQ$6), 0, 2)+1)</f>
        <v/>
      </c>
      <c r="AR383" s="71" t="str">
        <f ca="1">INDEX({"","_","-","="},IF(OR($D383 &gt;= AS$6, $E383 &lt; AR$6), 0, 1)+IF(OR($F383 &gt;= AS$6, $G383 &lt; AR$6), 0, 2)+1)</f>
        <v/>
      </c>
      <c r="AS383" s="71" t="str">
        <f ca="1">INDEX({"","_","-","="},IF(OR($D383 &gt;= AT$6, $E383 &lt; AS$6), 0, 1)+IF(OR($F383 &gt;= AT$6, $G383 &lt; AS$6), 0, 2)+1)</f>
        <v/>
      </c>
      <c r="AT383" s="71" t="str">
        <f ca="1">INDEX({"","_","-","="},IF(OR($D383 &gt;= AU$6, $E383 &lt; AT$6), 0, 1)+IF(OR($F383 &gt;= AU$6, $G383 &lt; AT$6), 0, 2)+1)</f>
        <v/>
      </c>
      <c r="AU383" s="71" t="str">
        <f ca="1">INDEX({"","_","-","="},IF(OR($D383 &gt;= AV$6, $E383 &lt; AU$6), 0, 1)+IF(OR($F383 &gt;= AV$6, $G383 &lt; AU$6), 0, 2)+1)</f>
        <v/>
      </c>
      <c r="AV383" s="71" t="str">
        <f ca="1">INDEX({"","_","-","="},IF(OR($D383 &gt;= AW$6, $E383 &lt; AV$6), 0, 1)+IF(OR($F383 &gt;= AW$6, $G383 &lt; AV$6), 0, 2)+1)</f>
        <v/>
      </c>
      <c r="AW383" s="71" t="str">
        <f ca="1">INDEX({"","_","-","="},IF(OR($D383 &gt;= AX$6, $E383 &lt; AW$6), 0, 1)+IF(OR($F383 &gt;= AX$6, $G383 &lt; AW$6), 0, 2)+1)</f>
        <v/>
      </c>
      <c r="AX383" s="71" t="str">
        <f ca="1">INDEX({"","_","-","="},IF(OR($D383 &gt;= AY$6, $E383 &lt; AX$6), 0, 1)+IF(OR($F383 &gt;= AY$6, $G383 &lt; AX$6), 0, 2)+1)</f>
        <v/>
      </c>
      <c r="AY383" s="71" t="str">
        <f ca="1">INDEX({"","_","-","="},IF(OR($D383 &gt;= AZ$6, $E383 &lt; AY$6), 0, 1)+IF(OR($F383 &gt;= AZ$6, $G383 &lt; AY$6), 0, 2)+1)</f>
        <v/>
      </c>
      <c r="AZ383" s="71" t="str">
        <f ca="1">INDEX({"","_","-","="},IF(OR($D383 &gt;= BA$6, $E383 &lt; AZ$6), 0, 1)+IF(OR($F383 &gt;= BA$6, $G383 &lt; AZ$6), 0, 2)+1)</f>
        <v/>
      </c>
      <c r="BA383" s="71" t="str">
        <f ca="1">INDEX({"","_","-","="},IF(OR($D383 &gt;= BB$6, $E383 &lt; BA$6), 0, 1)+IF(OR($F383 &gt;= BB$6, $G383 &lt; BA$6), 0, 2)+1)</f>
        <v/>
      </c>
      <c r="BB383" s="71" t="str">
        <f ca="1">INDEX({"","_","-","="},IF(OR($D383 &gt;= BC$6, $E383 &lt; BB$6), 0, 1)+IF(OR($F383 &gt;= BC$6, $G383 &lt; BB$6), 0, 2)+1)</f>
        <v/>
      </c>
      <c r="BC383" s="71" t="str">
        <f ca="1">INDEX({"","_","-","="},IF(OR($D383 &gt;= BD$6, $E383 &lt; BC$6), 0, 1)+IF(OR($F383 &gt;= BD$6, $G383 &lt; BC$6), 0, 2)+1)</f>
        <v/>
      </c>
      <c r="BD383" s="71" t="str">
        <f ca="1">INDEX({"","_","-","="},IF(OR($D383 &gt;= BE$6, $E383 &lt; BD$6), 0, 1)+IF(OR($F383 &gt;= BE$6, $G383 &lt; BD$6), 0, 2)+1)</f>
        <v/>
      </c>
      <c r="BE383" s="71" t="str">
        <f ca="1">INDEX({"","_","-","="},IF(OR($D383 &gt;= BF$6, $E383 &lt; BE$6), 0, 1)+IF(OR($F383 &gt;= BF$6, $G383 &lt; BE$6), 0, 2)+1)</f>
        <v/>
      </c>
      <c r="BF383" s="71" t="str">
        <f ca="1">INDEX({"","_","-","="},IF(OR($D383 &gt;= BG$6, $E383 &lt; BF$6), 0, 1)+IF(OR($F383 &gt;= BG$6, $G383 &lt; BF$6), 0, 2)+1)</f>
        <v/>
      </c>
      <c r="BG383" s="71" t="str">
        <f ca="1">INDEX({"","_","-","="},IF(OR($D383 &gt;= BH$6, $E383 &lt; BG$6), 0, 1)+IF(OR($F383 &gt;= BH$6, $G383 &lt; BG$6), 0, 2)+1)</f>
        <v/>
      </c>
      <c r="BH383" s="71" t="str">
        <f ca="1">INDEX({"","_","-","="},IF(OR($D383 &gt;= BI$6, $E383 &lt; BH$6), 0, 1)+IF(OR($F383 &gt;= BI$6, $G383 &lt; BH$6), 0, 2)+1)</f>
        <v/>
      </c>
      <c r="BI383" s="71" t="str">
        <f ca="1">INDEX({"","_","-","="},IF(OR($D383 &gt;= BJ$6, $E383 &lt; BI$6), 0, 1)+IF(OR($F383 &gt;= BJ$6, $G383 &lt; BI$6), 0, 2)+1)</f>
        <v/>
      </c>
      <c r="BJ383" s="71" t="str">
        <f ca="1">INDEX({"","_","-","="},IF(OR($D383 &gt;= BK$6, $E383 &lt; BJ$6), 0, 1)+IF(OR($F383 &gt;= BK$6, $G383 &lt; BJ$6), 0, 2)+1)</f>
        <v/>
      </c>
      <c r="BK383" s="71" t="str">
        <f ca="1">INDEX({"","_","-","="},IF(OR($D383 &gt;= BL$6, $E383 &lt; BK$6), 0, 1)+IF(OR($F383 &gt;= BL$6, $G383 &lt; BK$6), 0, 2)+1)</f>
        <v/>
      </c>
      <c r="BL383" s="71" t="str">
        <f ca="1">INDEX({"","_","-","="},IF(OR($D383 &gt;= BM$6, $E383 &lt; BL$6), 0, 1)+IF(OR($F383 &gt;= BM$6, $G383 &lt; BL$6), 0, 2)+1)</f>
        <v/>
      </c>
      <c r="BM383" s="71" t="str">
        <f ca="1">INDEX({"","_","-","="},IF(OR($D383 &gt;= BN$6, $E383 &lt; BM$6), 0, 1)+IF(OR($F383 &gt;= BN$6, $G383 &lt; BM$6), 0, 2)+1)</f>
        <v/>
      </c>
      <c r="BN383" s="71" t="str">
        <f ca="1">INDEX({"","_","-","="},IF(OR($D383 &gt;= BO$6, $E383 &lt; BN$6), 0, 1)+IF(OR($F383 &gt;= BO$6, $G383 &lt; BN$6), 0, 2)+1)</f>
        <v/>
      </c>
      <c r="BO383" s="71" t="str">
        <f ca="1">INDEX({"","_","-","="},IF(OR($D383 &gt;= BP$6, $E383 &lt; BO$6), 0, 1)+IF(OR($F383 &gt;= BP$6, $G383 &lt; BO$6), 0, 2)+1)</f>
        <v/>
      </c>
      <c r="BP383" s="71" t="str">
        <f ca="1">INDEX({"","_","-","="},IF(OR($D383 &gt;= BQ$6, $E383 &lt; BP$6), 0, 1)+IF(OR($F383 &gt;= BQ$6, $G383 &lt; BP$6), 0, 2)+1)</f>
        <v/>
      </c>
      <c r="BQ383" s="71" t="str">
        <f ca="1">INDEX({"","_","-","="},IF(OR($D383 &gt;= BR$6, $E383 &lt; BQ$6), 0, 1)+IF(OR($F383 &gt;= BR$6, $G383 &lt; BQ$6), 0, 2)+1)</f>
        <v/>
      </c>
      <c r="BR383" s="71" t="str">
        <f ca="1">INDEX({"","_","-","="},IF(OR($D383 &gt;= BS$6, $E383 &lt; BR$6), 0, 1)+IF(OR($F383 &gt;= BS$6, $G383 &lt; BR$6), 0, 2)+1)</f>
        <v/>
      </c>
      <c r="BS383" s="71" t="str">
        <f ca="1">INDEX({"","_","-","="},IF(OR($D383 &gt;= BT$6, $E383 &lt; BS$6), 0, 1)+IF(OR($F383 &gt;= BT$6, $G383 &lt; BS$6), 0, 2)+1)</f>
        <v/>
      </c>
      <c r="BT383" s="71" t="str">
        <f ca="1">INDEX({"","_","-","="},IF(OR($D383 &gt;= BU$6, $E383 &lt; BT$6), 0, 1)+IF(OR($F383 &gt;= BU$6, $G383 &lt; BT$6), 0, 2)+1)</f>
        <v/>
      </c>
      <c r="BU383" s="71" t="str">
        <f ca="1">INDEX({"","_","-","="},IF(OR($D383 &gt;= BV$6, $E383 &lt; BU$6), 0, 1)+IF(OR($F383 &gt;= BV$6, $G383 &lt; BU$6), 0, 2)+1)</f>
        <v/>
      </c>
      <c r="BV383" s="71" t="str">
        <f ca="1">INDEX({"","_","-","="},IF(OR($D383 &gt;= BW$6, $E383 &lt; BV$6), 0, 1)+IF(OR($F383 &gt;= BW$6, $G383 &lt; BV$6), 0, 2)+1)</f>
        <v/>
      </c>
      <c r="BW383" s="71" t="str">
        <f ca="1">INDEX({"","_","-","="},IF(OR($D383 &gt;= BX$6, $E383 &lt; BW$6), 0, 1)+IF(OR($F383 &gt;= BX$6, $G383 &lt; BW$6), 0, 2)+1)</f>
        <v/>
      </c>
      <c r="BX383" s="71" t="str">
        <f ca="1">INDEX({"","_","-","="},IF(OR($D383 &gt;= BY$6, $E383 &lt; BX$6), 0, 1)+IF(OR($F383 &gt;= BY$6, $G383 &lt; BX$6), 0, 2)+1)</f>
        <v/>
      </c>
      <c r="BY383" s="71" t="str">
        <f ca="1">INDEX({"","_","-","="},IF(OR($D383 &gt;= BZ$6, $E383 &lt; BY$6), 0, 1)+IF(OR($F383 &gt;= BZ$6, $G383 &lt; BY$6), 0, 2)+1)</f>
        <v/>
      </c>
      <c r="BZ383" s="71" t="str">
        <f ca="1">INDEX({"","_","-","="},IF(OR($D383 &gt;= CA$6, $E383 &lt; BZ$6), 0, 1)+IF(OR($F383 &gt;= CA$6, $G383 &lt; BZ$6), 0, 2)+1)</f>
        <v/>
      </c>
      <c r="CA383" s="71" t="str">
        <f ca="1">INDEX({"","_","-","="},IF(OR($D383 &gt;= CB$6, $E383 &lt; CA$6), 0, 1)+IF(OR($F383 &gt;= CB$6, $G383 &lt; CA$6), 0, 2)+1)</f>
        <v/>
      </c>
      <c r="CB383" s="71" t="str">
        <f ca="1">INDEX({"","_","-","="},IF(OR($D383 &gt;= CC$6, $E383 &lt; CB$6), 0, 1)+IF(OR($F383 &gt;= CC$6, $G383 &lt; CB$6), 0, 2)+1)</f>
        <v/>
      </c>
      <c r="CC383" s="71" t="str">
        <f ca="1">INDEX({"","_","-","="},IF(OR($D383 &gt;= CD$6, $E383 &lt; CC$6), 0, 1)+IF(OR($F383 &gt;= CD$6, $G383 &lt; CC$6), 0, 2)+1)</f>
        <v/>
      </c>
      <c r="CD383" s="71" t="str">
        <f ca="1">INDEX({"","_","-","="},IF(OR($D383 &gt;= CE$6, $E383 &lt; CD$6), 0, 1)+IF(OR($F383 &gt;= CE$6, $G383 &lt; CD$6), 0, 2)+1)</f>
        <v/>
      </c>
    </row>
    <row r="384" spans="1:82">
      <c r="A384" s="8" t="str">
        <f ca="1">IF('临-进度'!N379,'临-进度'!$A379,"")</f>
        <v/>
      </c>
      <c r="B384" s="8" t="str">
        <f ca="1">IF('临-进度'!N379,'临-进度'!$B379,"")</f>
        <v/>
      </c>
      <c r="C384" s="8" t="str">
        <f ca="1">IF('临-进度'!N379,'临-进度'!$F379,"")</f>
        <v/>
      </c>
      <c r="D384" s="42" t="str">
        <f ca="1">IF('临-进度'!$N379,'临-进度'!$J379,"")</f>
        <v/>
      </c>
      <c r="E384" s="42" t="str">
        <f ca="1">IF('临-进度'!$N379,'临-进度'!$AF379,"")</f>
        <v/>
      </c>
      <c r="F384" s="42" t="str">
        <f ca="1">IF('临-进度'!$N379,'临-进度'!$K379,"")</f>
        <v/>
      </c>
      <c r="G384" s="76" t="str">
        <f ca="1">IF('临-进度'!$N379,'临-进度'!$AG379,"")</f>
        <v/>
      </c>
      <c r="H384" s="71" t="str">
        <f ca="1">INDEX({"","_","-","="},IF(OR($D384 &gt;= I$6, $E384 &lt; H$6), 0, 1)+IF(OR($F384 &gt;= I$6, $G384 &lt; H$6), 0, 2)+1)</f>
        <v/>
      </c>
      <c r="I384" s="71" t="str">
        <f ca="1">INDEX({"","_","-","="},IF(OR($D384 &gt;= J$6, $E384 &lt; I$6), 0, 1)+IF(OR($F384 &gt;= J$6, $G384 &lt; I$6), 0, 2)+1)</f>
        <v/>
      </c>
      <c r="J384" s="71" t="str">
        <f ca="1">INDEX({"","_","-","="},IF(OR($D384 &gt;= K$6, $E384 &lt; J$6), 0, 1)+IF(OR($F384 &gt;= K$6, $G384 &lt; J$6), 0, 2)+1)</f>
        <v/>
      </c>
      <c r="K384" s="71" t="str">
        <f ca="1">INDEX({"","_","-","="},IF(OR($D384 &gt;= L$6, $E384 &lt; K$6), 0, 1)+IF(OR($F384 &gt;= L$6, $G384 &lt; K$6), 0, 2)+1)</f>
        <v/>
      </c>
      <c r="L384" s="71" t="str">
        <f ca="1">INDEX({"","_","-","="},IF(OR($D384 &gt;= M$6, $E384 &lt; L$6), 0, 1)+IF(OR($F384 &gt;= M$6, $G384 &lt; L$6), 0, 2)+1)</f>
        <v/>
      </c>
      <c r="M384" s="71" t="str">
        <f ca="1">INDEX({"","_","-","="},IF(OR($D384 &gt;= N$6, $E384 &lt; M$6), 0, 1)+IF(OR($F384 &gt;= N$6, $G384 &lt; M$6), 0, 2)+1)</f>
        <v/>
      </c>
      <c r="N384" s="71" t="str">
        <f ca="1">INDEX({"","_","-","="},IF(OR($D384 &gt;= O$6, $E384 &lt; N$6), 0, 1)+IF(OR($F384 &gt;= O$6, $G384 &lt; N$6), 0, 2)+1)</f>
        <v/>
      </c>
      <c r="O384" s="71" t="str">
        <f ca="1">INDEX({"","_","-","="},IF(OR($D384 &gt;= P$6, $E384 &lt; O$6), 0, 1)+IF(OR($F384 &gt;= P$6, $G384 &lt; O$6), 0, 2)+1)</f>
        <v/>
      </c>
      <c r="P384" s="71" t="str">
        <f ca="1">INDEX({"","_","-","="},IF(OR($D384 &gt;= Q$6, $E384 &lt; P$6), 0, 1)+IF(OR($F384 &gt;= Q$6, $G384 &lt; P$6), 0, 2)+1)</f>
        <v/>
      </c>
      <c r="Q384" s="71" t="str">
        <f ca="1">INDEX({"","_","-","="},IF(OR($D384 &gt;= R$6, $E384 &lt; Q$6), 0, 1)+IF(OR($F384 &gt;= R$6, $G384 &lt; Q$6), 0, 2)+1)</f>
        <v/>
      </c>
      <c r="R384" s="71" t="str">
        <f ca="1">INDEX({"","_","-","="},IF(OR($D384 &gt;= S$6, $E384 &lt; R$6), 0, 1)+IF(OR($F384 &gt;= S$6, $G384 &lt; R$6), 0, 2)+1)</f>
        <v/>
      </c>
      <c r="S384" s="71" t="str">
        <f ca="1">INDEX({"","_","-","="},IF(OR($D384 &gt;= T$6, $E384 &lt; S$6), 0, 1)+IF(OR($F384 &gt;= T$6, $G384 &lt; S$6), 0, 2)+1)</f>
        <v/>
      </c>
      <c r="T384" s="71" t="str">
        <f ca="1">INDEX({"","_","-","="},IF(OR($D384 &gt;= U$6, $E384 &lt; T$6), 0, 1)+IF(OR($F384 &gt;= U$6, $G384 &lt; T$6), 0, 2)+1)</f>
        <v/>
      </c>
      <c r="U384" s="71" t="str">
        <f ca="1">INDEX({"","_","-","="},IF(OR($D384 &gt;= V$6, $E384 &lt; U$6), 0, 1)+IF(OR($F384 &gt;= V$6, $G384 &lt; U$6), 0, 2)+1)</f>
        <v/>
      </c>
      <c r="V384" s="71" t="str">
        <f ca="1">INDEX({"","_","-","="},IF(OR($D384 &gt;= W$6, $E384 &lt; V$6), 0, 1)+IF(OR($F384 &gt;= W$6, $G384 &lt; V$6), 0, 2)+1)</f>
        <v/>
      </c>
      <c r="W384" s="71" t="str">
        <f ca="1">INDEX({"","_","-","="},IF(OR($D384 &gt;= X$6, $E384 &lt; W$6), 0, 1)+IF(OR($F384 &gt;= X$6, $G384 &lt; W$6), 0, 2)+1)</f>
        <v/>
      </c>
      <c r="X384" s="71" t="str">
        <f ca="1">INDEX({"","_","-","="},IF(OR($D384 &gt;= Y$6, $E384 &lt; X$6), 0, 1)+IF(OR($F384 &gt;= Y$6, $G384 &lt; X$6), 0, 2)+1)</f>
        <v/>
      </c>
      <c r="Y384" s="71" t="str">
        <f ca="1">INDEX({"","_","-","="},IF(OR($D384 &gt;= Z$6, $E384 &lt; Y$6), 0, 1)+IF(OR($F384 &gt;= Z$6, $G384 &lt; Y$6), 0, 2)+1)</f>
        <v/>
      </c>
      <c r="Z384" s="71" t="str">
        <f ca="1">INDEX({"","_","-","="},IF(OR($D384 &gt;= AA$6, $E384 &lt; Z$6), 0, 1)+IF(OR($F384 &gt;= AA$6, $G384 &lt; Z$6), 0, 2)+1)</f>
        <v/>
      </c>
      <c r="AA384" s="71" t="str">
        <f ca="1">INDEX({"","_","-","="},IF(OR($D384 &gt;= AB$6, $E384 &lt; AA$6), 0, 1)+IF(OR($F384 &gt;= AB$6, $G384 &lt; AA$6), 0, 2)+1)</f>
        <v/>
      </c>
      <c r="AB384" s="71" t="str">
        <f ca="1">INDEX({"","_","-","="},IF(OR($D384 &gt;= AC$6, $E384 &lt; AB$6), 0, 1)+IF(OR($F384 &gt;= AC$6, $G384 &lt; AB$6), 0, 2)+1)</f>
        <v/>
      </c>
      <c r="AC384" s="71" t="str">
        <f ca="1">INDEX({"","_","-","="},IF(OR($D384 &gt;= AD$6, $E384 &lt; AC$6), 0, 1)+IF(OR($F384 &gt;= AD$6, $G384 &lt; AC$6), 0, 2)+1)</f>
        <v/>
      </c>
      <c r="AD384" s="71" t="str">
        <f ca="1">INDEX({"","_","-","="},IF(OR($D384 &gt;= AE$6, $E384 &lt; AD$6), 0, 1)+IF(OR($F384 &gt;= AE$6, $G384 &lt; AD$6), 0, 2)+1)</f>
        <v/>
      </c>
      <c r="AE384" s="71" t="str">
        <f ca="1">INDEX({"","_","-","="},IF(OR($D384 &gt;= AF$6, $E384 &lt; AE$6), 0, 1)+IF(OR($F384 &gt;= AF$6, $G384 &lt; AE$6), 0, 2)+1)</f>
        <v/>
      </c>
      <c r="AF384" s="71" t="str">
        <f ca="1">INDEX({"","_","-","="},IF(OR($D384 &gt;= AG$6, $E384 &lt; AF$6), 0, 1)+IF(OR($F384 &gt;= AG$6, $G384 &lt; AF$6), 0, 2)+1)</f>
        <v/>
      </c>
      <c r="AG384" s="71" t="str">
        <f ca="1">INDEX({"","_","-","="},IF(OR($D384 &gt;= AH$6, $E384 &lt; AG$6), 0, 1)+IF(OR($F384 &gt;= AH$6, $G384 &lt; AG$6), 0, 2)+1)</f>
        <v/>
      </c>
      <c r="AH384" s="71" t="str">
        <f ca="1">INDEX({"","_","-","="},IF(OR($D384 &gt;= AI$6, $E384 &lt; AH$6), 0, 1)+IF(OR($F384 &gt;= AI$6, $G384 &lt; AH$6), 0, 2)+1)</f>
        <v/>
      </c>
      <c r="AI384" s="71" t="str">
        <f ca="1">INDEX({"","_","-","="},IF(OR($D384 &gt;= AJ$6, $E384 &lt; AI$6), 0, 1)+IF(OR($F384 &gt;= AJ$6, $G384 &lt; AI$6), 0, 2)+1)</f>
        <v/>
      </c>
      <c r="AJ384" s="71" t="str">
        <f ca="1">INDEX({"","_","-","="},IF(OR($D384 &gt;= AK$6, $E384 &lt; AJ$6), 0, 1)+IF(OR($F384 &gt;= AK$6, $G384 &lt; AJ$6), 0, 2)+1)</f>
        <v/>
      </c>
      <c r="AK384" s="71" t="str">
        <f ca="1">INDEX({"","_","-","="},IF(OR($D384 &gt;= AL$6, $E384 &lt; AK$6), 0, 1)+IF(OR($F384 &gt;= AL$6, $G384 &lt; AK$6), 0, 2)+1)</f>
        <v/>
      </c>
      <c r="AL384" s="71" t="str">
        <f ca="1">INDEX({"","_","-","="},IF(OR($D384 &gt;= AM$6, $E384 &lt; AL$6), 0, 1)+IF(OR($F384 &gt;= AM$6, $G384 &lt; AL$6), 0, 2)+1)</f>
        <v/>
      </c>
      <c r="AM384" s="71" t="str">
        <f ca="1">INDEX({"","_","-","="},IF(OR($D384 &gt;= AN$6, $E384 &lt; AM$6), 0, 1)+IF(OR($F384 &gt;= AN$6, $G384 &lt; AM$6), 0, 2)+1)</f>
        <v/>
      </c>
      <c r="AN384" s="71" t="str">
        <f ca="1">INDEX({"","_","-","="},IF(OR($D384 &gt;= AO$6, $E384 &lt; AN$6), 0, 1)+IF(OR($F384 &gt;= AO$6, $G384 &lt; AN$6), 0, 2)+1)</f>
        <v/>
      </c>
      <c r="AO384" s="71" t="str">
        <f ca="1">INDEX({"","_","-","="},IF(OR($D384 &gt;= AP$6, $E384 &lt; AO$6), 0, 1)+IF(OR($F384 &gt;= AP$6, $G384 &lt; AO$6), 0, 2)+1)</f>
        <v/>
      </c>
      <c r="AP384" s="71" t="str">
        <f ca="1">INDEX({"","_","-","="},IF(OR($D384 &gt;= AQ$6, $E384 &lt; AP$6), 0, 1)+IF(OR($F384 &gt;= AQ$6, $G384 &lt; AP$6), 0, 2)+1)</f>
        <v/>
      </c>
      <c r="AQ384" s="71" t="str">
        <f ca="1">INDEX({"","_","-","="},IF(OR($D384 &gt;= AR$6, $E384 &lt; AQ$6), 0, 1)+IF(OR($F384 &gt;= AR$6, $G384 &lt; AQ$6), 0, 2)+1)</f>
        <v/>
      </c>
      <c r="AR384" s="71" t="str">
        <f ca="1">INDEX({"","_","-","="},IF(OR($D384 &gt;= AS$6, $E384 &lt; AR$6), 0, 1)+IF(OR($F384 &gt;= AS$6, $G384 &lt; AR$6), 0, 2)+1)</f>
        <v/>
      </c>
      <c r="AS384" s="71" t="str">
        <f ca="1">INDEX({"","_","-","="},IF(OR($D384 &gt;= AT$6, $E384 &lt; AS$6), 0, 1)+IF(OR($F384 &gt;= AT$6, $G384 &lt; AS$6), 0, 2)+1)</f>
        <v/>
      </c>
      <c r="AT384" s="71" t="str">
        <f ca="1">INDEX({"","_","-","="},IF(OR($D384 &gt;= AU$6, $E384 &lt; AT$6), 0, 1)+IF(OR($F384 &gt;= AU$6, $G384 &lt; AT$6), 0, 2)+1)</f>
        <v/>
      </c>
      <c r="AU384" s="71" t="str">
        <f ca="1">INDEX({"","_","-","="},IF(OR($D384 &gt;= AV$6, $E384 &lt; AU$6), 0, 1)+IF(OR($F384 &gt;= AV$6, $G384 &lt; AU$6), 0, 2)+1)</f>
        <v/>
      </c>
      <c r="AV384" s="71" t="str">
        <f ca="1">INDEX({"","_","-","="},IF(OR($D384 &gt;= AW$6, $E384 &lt; AV$6), 0, 1)+IF(OR($F384 &gt;= AW$6, $G384 &lt; AV$6), 0, 2)+1)</f>
        <v/>
      </c>
      <c r="AW384" s="71" t="str">
        <f ca="1">INDEX({"","_","-","="},IF(OR($D384 &gt;= AX$6, $E384 &lt; AW$6), 0, 1)+IF(OR($F384 &gt;= AX$6, $G384 &lt; AW$6), 0, 2)+1)</f>
        <v/>
      </c>
      <c r="AX384" s="71" t="str">
        <f ca="1">INDEX({"","_","-","="},IF(OR($D384 &gt;= AY$6, $E384 &lt; AX$6), 0, 1)+IF(OR($F384 &gt;= AY$6, $G384 &lt; AX$6), 0, 2)+1)</f>
        <v/>
      </c>
      <c r="AY384" s="71" t="str">
        <f ca="1">INDEX({"","_","-","="},IF(OR($D384 &gt;= AZ$6, $E384 &lt; AY$6), 0, 1)+IF(OR($F384 &gt;= AZ$6, $G384 &lt; AY$6), 0, 2)+1)</f>
        <v/>
      </c>
      <c r="AZ384" s="71" t="str">
        <f ca="1">INDEX({"","_","-","="},IF(OR($D384 &gt;= BA$6, $E384 &lt; AZ$6), 0, 1)+IF(OR($F384 &gt;= BA$6, $G384 &lt; AZ$6), 0, 2)+1)</f>
        <v/>
      </c>
      <c r="BA384" s="71" t="str">
        <f ca="1">INDEX({"","_","-","="},IF(OR($D384 &gt;= BB$6, $E384 &lt; BA$6), 0, 1)+IF(OR($F384 &gt;= BB$6, $G384 &lt; BA$6), 0, 2)+1)</f>
        <v/>
      </c>
      <c r="BB384" s="71" t="str">
        <f ca="1">INDEX({"","_","-","="},IF(OR($D384 &gt;= BC$6, $E384 &lt; BB$6), 0, 1)+IF(OR($F384 &gt;= BC$6, $G384 &lt; BB$6), 0, 2)+1)</f>
        <v/>
      </c>
      <c r="BC384" s="71" t="str">
        <f ca="1">INDEX({"","_","-","="},IF(OR($D384 &gt;= BD$6, $E384 &lt; BC$6), 0, 1)+IF(OR($F384 &gt;= BD$6, $G384 &lt; BC$6), 0, 2)+1)</f>
        <v/>
      </c>
      <c r="BD384" s="71" t="str">
        <f ca="1">INDEX({"","_","-","="},IF(OR($D384 &gt;= BE$6, $E384 &lt; BD$6), 0, 1)+IF(OR($F384 &gt;= BE$6, $G384 &lt; BD$6), 0, 2)+1)</f>
        <v/>
      </c>
      <c r="BE384" s="71" t="str">
        <f ca="1">INDEX({"","_","-","="},IF(OR($D384 &gt;= BF$6, $E384 &lt; BE$6), 0, 1)+IF(OR($F384 &gt;= BF$6, $G384 &lt; BE$6), 0, 2)+1)</f>
        <v/>
      </c>
      <c r="BF384" s="71" t="str">
        <f ca="1">INDEX({"","_","-","="},IF(OR($D384 &gt;= BG$6, $E384 &lt; BF$6), 0, 1)+IF(OR($F384 &gt;= BG$6, $G384 &lt; BF$6), 0, 2)+1)</f>
        <v/>
      </c>
      <c r="BG384" s="71" t="str">
        <f ca="1">INDEX({"","_","-","="},IF(OR($D384 &gt;= BH$6, $E384 &lt; BG$6), 0, 1)+IF(OR($F384 &gt;= BH$6, $G384 &lt; BG$6), 0, 2)+1)</f>
        <v/>
      </c>
      <c r="BH384" s="71" t="str">
        <f ca="1">INDEX({"","_","-","="},IF(OR($D384 &gt;= BI$6, $E384 &lt; BH$6), 0, 1)+IF(OR($F384 &gt;= BI$6, $G384 &lt; BH$6), 0, 2)+1)</f>
        <v/>
      </c>
      <c r="BI384" s="71" t="str">
        <f ca="1">INDEX({"","_","-","="},IF(OR($D384 &gt;= BJ$6, $E384 &lt; BI$6), 0, 1)+IF(OR($F384 &gt;= BJ$6, $G384 &lt; BI$6), 0, 2)+1)</f>
        <v/>
      </c>
      <c r="BJ384" s="71" t="str">
        <f ca="1">INDEX({"","_","-","="},IF(OR($D384 &gt;= BK$6, $E384 &lt; BJ$6), 0, 1)+IF(OR($F384 &gt;= BK$6, $G384 &lt; BJ$6), 0, 2)+1)</f>
        <v/>
      </c>
      <c r="BK384" s="71" t="str">
        <f ca="1">INDEX({"","_","-","="},IF(OR($D384 &gt;= BL$6, $E384 &lt; BK$6), 0, 1)+IF(OR($F384 &gt;= BL$6, $G384 &lt; BK$6), 0, 2)+1)</f>
        <v/>
      </c>
      <c r="BL384" s="71" t="str">
        <f ca="1">INDEX({"","_","-","="},IF(OR($D384 &gt;= BM$6, $E384 &lt; BL$6), 0, 1)+IF(OR($F384 &gt;= BM$6, $G384 &lt; BL$6), 0, 2)+1)</f>
        <v/>
      </c>
      <c r="BM384" s="71" t="str">
        <f ca="1">INDEX({"","_","-","="},IF(OR($D384 &gt;= BN$6, $E384 &lt; BM$6), 0, 1)+IF(OR($F384 &gt;= BN$6, $G384 &lt; BM$6), 0, 2)+1)</f>
        <v/>
      </c>
      <c r="BN384" s="71" t="str">
        <f ca="1">INDEX({"","_","-","="},IF(OR($D384 &gt;= BO$6, $E384 &lt; BN$6), 0, 1)+IF(OR($F384 &gt;= BO$6, $G384 &lt; BN$6), 0, 2)+1)</f>
        <v/>
      </c>
      <c r="BO384" s="71" t="str">
        <f ca="1">INDEX({"","_","-","="},IF(OR($D384 &gt;= BP$6, $E384 &lt; BO$6), 0, 1)+IF(OR($F384 &gt;= BP$6, $G384 &lt; BO$6), 0, 2)+1)</f>
        <v/>
      </c>
      <c r="BP384" s="71" t="str">
        <f ca="1">INDEX({"","_","-","="},IF(OR($D384 &gt;= BQ$6, $E384 &lt; BP$6), 0, 1)+IF(OR($F384 &gt;= BQ$6, $G384 &lt; BP$6), 0, 2)+1)</f>
        <v/>
      </c>
      <c r="BQ384" s="71" t="str">
        <f ca="1">INDEX({"","_","-","="},IF(OR($D384 &gt;= BR$6, $E384 &lt; BQ$6), 0, 1)+IF(OR($F384 &gt;= BR$6, $G384 &lt; BQ$6), 0, 2)+1)</f>
        <v/>
      </c>
      <c r="BR384" s="71" t="str">
        <f ca="1">INDEX({"","_","-","="},IF(OR($D384 &gt;= BS$6, $E384 &lt; BR$6), 0, 1)+IF(OR($F384 &gt;= BS$6, $G384 &lt; BR$6), 0, 2)+1)</f>
        <v/>
      </c>
      <c r="BS384" s="71" t="str">
        <f ca="1">INDEX({"","_","-","="},IF(OR($D384 &gt;= BT$6, $E384 &lt; BS$6), 0, 1)+IF(OR($F384 &gt;= BT$6, $G384 &lt; BS$6), 0, 2)+1)</f>
        <v/>
      </c>
      <c r="BT384" s="71" t="str">
        <f ca="1">INDEX({"","_","-","="},IF(OR($D384 &gt;= BU$6, $E384 &lt; BT$6), 0, 1)+IF(OR($F384 &gt;= BU$6, $G384 &lt; BT$6), 0, 2)+1)</f>
        <v/>
      </c>
      <c r="BU384" s="71" t="str">
        <f ca="1">INDEX({"","_","-","="},IF(OR($D384 &gt;= BV$6, $E384 &lt; BU$6), 0, 1)+IF(OR($F384 &gt;= BV$6, $G384 &lt; BU$6), 0, 2)+1)</f>
        <v/>
      </c>
      <c r="BV384" s="71" t="str">
        <f ca="1">INDEX({"","_","-","="},IF(OR($D384 &gt;= BW$6, $E384 &lt; BV$6), 0, 1)+IF(OR($F384 &gt;= BW$6, $G384 &lt; BV$6), 0, 2)+1)</f>
        <v/>
      </c>
      <c r="BW384" s="71" t="str">
        <f ca="1">INDEX({"","_","-","="},IF(OR($D384 &gt;= BX$6, $E384 &lt; BW$6), 0, 1)+IF(OR($F384 &gt;= BX$6, $G384 &lt; BW$6), 0, 2)+1)</f>
        <v/>
      </c>
      <c r="BX384" s="71" t="str">
        <f ca="1">INDEX({"","_","-","="},IF(OR($D384 &gt;= BY$6, $E384 &lt; BX$6), 0, 1)+IF(OR($F384 &gt;= BY$6, $G384 &lt; BX$6), 0, 2)+1)</f>
        <v/>
      </c>
      <c r="BY384" s="71" t="str">
        <f ca="1">INDEX({"","_","-","="},IF(OR($D384 &gt;= BZ$6, $E384 &lt; BY$6), 0, 1)+IF(OR($F384 &gt;= BZ$6, $G384 &lt; BY$6), 0, 2)+1)</f>
        <v/>
      </c>
      <c r="BZ384" s="71" t="str">
        <f ca="1">INDEX({"","_","-","="},IF(OR($D384 &gt;= CA$6, $E384 &lt; BZ$6), 0, 1)+IF(OR($F384 &gt;= CA$6, $G384 &lt; BZ$6), 0, 2)+1)</f>
        <v/>
      </c>
      <c r="CA384" s="71" t="str">
        <f ca="1">INDEX({"","_","-","="},IF(OR($D384 &gt;= CB$6, $E384 &lt; CA$6), 0, 1)+IF(OR($F384 &gt;= CB$6, $G384 &lt; CA$6), 0, 2)+1)</f>
        <v/>
      </c>
      <c r="CB384" s="71" t="str">
        <f ca="1">INDEX({"","_","-","="},IF(OR($D384 &gt;= CC$6, $E384 &lt; CB$6), 0, 1)+IF(OR($F384 &gt;= CC$6, $G384 &lt; CB$6), 0, 2)+1)</f>
        <v/>
      </c>
      <c r="CC384" s="71" t="str">
        <f ca="1">INDEX({"","_","-","="},IF(OR($D384 &gt;= CD$6, $E384 &lt; CC$6), 0, 1)+IF(OR($F384 &gt;= CD$6, $G384 &lt; CC$6), 0, 2)+1)</f>
        <v/>
      </c>
      <c r="CD384" s="71" t="str">
        <f ca="1">INDEX({"","_","-","="},IF(OR($D384 &gt;= CE$6, $E384 &lt; CD$6), 0, 1)+IF(OR($F384 &gt;= CE$6, $G384 &lt; CD$6), 0, 2)+1)</f>
        <v/>
      </c>
    </row>
    <row r="385" spans="1:82">
      <c r="A385" s="8" t="str">
        <f ca="1">IF('临-进度'!N380,'临-进度'!$A380,"")</f>
        <v/>
      </c>
      <c r="B385" s="8" t="str">
        <f ca="1">IF('临-进度'!N380,'临-进度'!$B380,"")</f>
        <v/>
      </c>
      <c r="C385" s="8" t="str">
        <f ca="1">IF('临-进度'!N380,'临-进度'!$F380,"")</f>
        <v/>
      </c>
      <c r="D385" s="42" t="str">
        <f ca="1">IF('临-进度'!$N380,'临-进度'!$J380,"")</f>
        <v/>
      </c>
      <c r="E385" s="42" t="str">
        <f ca="1">IF('临-进度'!$N380,'临-进度'!$AF380,"")</f>
        <v/>
      </c>
      <c r="F385" s="42" t="str">
        <f ca="1">IF('临-进度'!$N380,'临-进度'!$K380,"")</f>
        <v/>
      </c>
      <c r="G385" s="76" t="str">
        <f ca="1">IF('临-进度'!$N380,'临-进度'!$AG380,"")</f>
        <v/>
      </c>
      <c r="H385" s="71" t="str">
        <f ca="1">INDEX({"","_","-","="},IF(OR($D385 &gt;= I$6, $E385 &lt; H$6), 0, 1)+IF(OR($F385 &gt;= I$6, $G385 &lt; H$6), 0, 2)+1)</f>
        <v/>
      </c>
      <c r="I385" s="71" t="str">
        <f ca="1">INDEX({"","_","-","="},IF(OR($D385 &gt;= J$6, $E385 &lt; I$6), 0, 1)+IF(OR($F385 &gt;= J$6, $G385 &lt; I$6), 0, 2)+1)</f>
        <v/>
      </c>
      <c r="J385" s="71" t="str">
        <f ca="1">INDEX({"","_","-","="},IF(OR($D385 &gt;= K$6, $E385 &lt; J$6), 0, 1)+IF(OR($F385 &gt;= K$6, $G385 &lt; J$6), 0, 2)+1)</f>
        <v/>
      </c>
      <c r="K385" s="71" t="str">
        <f ca="1">INDEX({"","_","-","="},IF(OR($D385 &gt;= L$6, $E385 &lt; K$6), 0, 1)+IF(OR($F385 &gt;= L$6, $G385 &lt; K$6), 0, 2)+1)</f>
        <v/>
      </c>
      <c r="L385" s="71" t="str">
        <f ca="1">INDEX({"","_","-","="},IF(OR($D385 &gt;= M$6, $E385 &lt; L$6), 0, 1)+IF(OR($F385 &gt;= M$6, $G385 &lt; L$6), 0, 2)+1)</f>
        <v/>
      </c>
      <c r="M385" s="71" t="str">
        <f ca="1">INDEX({"","_","-","="},IF(OR($D385 &gt;= N$6, $E385 &lt; M$6), 0, 1)+IF(OR($F385 &gt;= N$6, $G385 &lt; M$6), 0, 2)+1)</f>
        <v/>
      </c>
      <c r="N385" s="71" t="str">
        <f ca="1">INDEX({"","_","-","="},IF(OR($D385 &gt;= O$6, $E385 &lt; N$6), 0, 1)+IF(OR($F385 &gt;= O$6, $G385 &lt; N$6), 0, 2)+1)</f>
        <v/>
      </c>
      <c r="O385" s="71" t="str">
        <f ca="1">INDEX({"","_","-","="},IF(OR($D385 &gt;= P$6, $E385 &lt; O$6), 0, 1)+IF(OR($F385 &gt;= P$6, $G385 &lt; O$6), 0, 2)+1)</f>
        <v/>
      </c>
      <c r="P385" s="71" t="str">
        <f ca="1">INDEX({"","_","-","="},IF(OR($D385 &gt;= Q$6, $E385 &lt; P$6), 0, 1)+IF(OR($F385 &gt;= Q$6, $G385 &lt; P$6), 0, 2)+1)</f>
        <v/>
      </c>
      <c r="Q385" s="71" t="str">
        <f ca="1">INDEX({"","_","-","="},IF(OR($D385 &gt;= R$6, $E385 &lt; Q$6), 0, 1)+IF(OR($F385 &gt;= R$6, $G385 &lt; Q$6), 0, 2)+1)</f>
        <v/>
      </c>
      <c r="R385" s="71" t="str">
        <f ca="1">INDEX({"","_","-","="},IF(OR($D385 &gt;= S$6, $E385 &lt; R$6), 0, 1)+IF(OR($F385 &gt;= S$6, $G385 &lt; R$6), 0, 2)+1)</f>
        <v/>
      </c>
      <c r="S385" s="71" t="str">
        <f ca="1">INDEX({"","_","-","="},IF(OR($D385 &gt;= T$6, $E385 &lt; S$6), 0, 1)+IF(OR($F385 &gt;= T$6, $G385 &lt; S$6), 0, 2)+1)</f>
        <v/>
      </c>
      <c r="T385" s="71" t="str">
        <f ca="1">INDEX({"","_","-","="},IF(OR($D385 &gt;= U$6, $E385 &lt; T$6), 0, 1)+IF(OR($F385 &gt;= U$6, $G385 &lt; T$6), 0, 2)+1)</f>
        <v/>
      </c>
      <c r="U385" s="71" t="str">
        <f ca="1">INDEX({"","_","-","="},IF(OR($D385 &gt;= V$6, $E385 &lt; U$6), 0, 1)+IF(OR($F385 &gt;= V$6, $G385 &lt; U$6), 0, 2)+1)</f>
        <v/>
      </c>
      <c r="V385" s="71" t="str">
        <f ca="1">INDEX({"","_","-","="},IF(OR($D385 &gt;= W$6, $E385 &lt; V$6), 0, 1)+IF(OR($F385 &gt;= W$6, $G385 &lt; V$6), 0, 2)+1)</f>
        <v/>
      </c>
      <c r="W385" s="71" t="str">
        <f ca="1">INDEX({"","_","-","="},IF(OR($D385 &gt;= X$6, $E385 &lt; W$6), 0, 1)+IF(OR($F385 &gt;= X$6, $G385 &lt; W$6), 0, 2)+1)</f>
        <v/>
      </c>
      <c r="X385" s="71" t="str">
        <f ca="1">INDEX({"","_","-","="},IF(OR($D385 &gt;= Y$6, $E385 &lt; X$6), 0, 1)+IF(OR($F385 &gt;= Y$6, $G385 &lt; X$6), 0, 2)+1)</f>
        <v/>
      </c>
      <c r="Y385" s="71" t="str">
        <f ca="1">INDEX({"","_","-","="},IF(OR($D385 &gt;= Z$6, $E385 &lt; Y$6), 0, 1)+IF(OR($F385 &gt;= Z$6, $G385 &lt; Y$6), 0, 2)+1)</f>
        <v/>
      </c>
      <c r="Z385" s="71" t="str">
        <f ca="1">INDEX({"","_","-","="},IF(OR($D385 &gt;= AA$6, $E385 &lt; Z$6), 0, 1)+IF(OR($F385 &gt;= AA$6, $G385 &lt; Z$6), 0, 2)+1)</f>
        <v/>
      </c>
      <c r="AA385" s="71" t="str">
        <f ca="1">INDEX({"","_","-","="},IF(OR($D385 &gt;= AB$6, $E385 &lt; AA$6), 0, 1)+IF(OR($F385 &gt;= AB$6, $G385 &lt; AA$6), 0, 2)+1)</f>
        <v/>
      </c>
      <c r="AB385" s="71" t="str">
        <f ca="1">INDEX({"","_","-","="},IF(OR($D385 &gt;= AC$6, $E385 &lt; AB$6), 0, 1)+IF(OR($F385 &gt;= AC$6, $G385 &lt; AB$6), 0, 2)+1)</f>
        <v/>
      </c>
      <c r="AC385" s="71" t="str">
        <f ca="1">INDEX({"","_","-","="},IF(OR($D385 &gt;= AD$6, $E385 &lt; AC$6), 0, 1)+IF(OR($F385 &gt;= AD$6, $G385 &lt; AC$6), 0, 2)+1)</f>
        <v/>
      </c>
      <c r="AD385" s="71" t="str">
        <f ca="1">INDEX({"","_","-","="},IF(OR($D385 &gt;= AE$6, $E385 &lt; AD$6), 0, 1)+IF(OR($F385 &gt;= AE$6, $G385 &lt; AD$6), 0, 2)+1)</f>
        <v/>
      </c>
      <c r="AE385" s="71" t="str">
        <f ca="1">INDEX({"","_","-","="},IF(OR($D385 &gt;= AF$6, $E385 &lt; AE$6), 0, 1)+IF(OR($F385 &gt;= AF$6, $G385 &lt; AE$6), 0, 2)+1)</f>
        <v/>
      </c>
      <c r="AF385" s="71" t="str">
        <f ca="1">INDEX({"","_","-","="},IF(OR($D385 &gt;= AG$6, $E385 &lt; AF$6), 0, 1)+IF(OR($F385 &gt;= AG$6, $G385 &lt; AF$6), 0, 2)+1)</f>
        <v/>
      </c>
      <c r="AG385" s="71" t="str">
        <f ca="1">INDEX({"","_","-","="},IF(OR($D385 &gt;= AH$6, $E385 &lt; AG$6), 0, 1)+IF(OR($F385 &gt;= AH$6, $G385 &lt; AG$6), 0, 2)+1)</f>
        <v/>
      </c>
      <c r="AH385" s="71" t="str">
        <f ca="1">INDEX({"","_","-","="},IF(OR($D385 &gt;= AI$6, $E385 &lt; AH$6), 0, 1)+IF(OR($F385 &gt;= AI$6, $G385 &lt; AH$6), 0, 2)+1)</f>
        <v/>
      </c>
      <c r="AI385" s="71" t="str">
        <f ca="1">INDEX({"","_","-","="},IF(OR($D385 &gt;= AJ$6, $E385 &lt; AI$6), 0, 1)+IF(OR($F385 &gt;= AJ$6, $G385 &lt; AI$6), 0, 2)+1)</f>
        <v/>
      </c>
      <c r="AJ385" s="71" t="str">
        <f ca="1">INDEX({"","_","-","="},IF(OR($D385 &gt;= AK$6, $E385 &lt; AJ$6), 0, 1)+IF(OR($F385 &gt;= AK$6, $G385 &lt; AJ$6), 0, 2)+1)</f>
        <v/>
      </c>
      <c r="AK385" s="71" t="str">
        <f ca="1">INDEX({"","_","-","="},IF(OR($D385 &gt;= AL$6, $E385 &lt; AK$6), 0, 1)+IF(OR($F385 &gt;= AL$6, $G385 &lt; AK$6), 0, 2)+1)</f>
        <v/>
      </c>
      <c r="AL385" s="71" t="str">
        <f ca="1">INDEX({"","_","-","="},IF(OR($D385 &gt;= AM$6, $E385 &lt; AL$6), 0, 1)+IF(OR($F385 &gt;= AM$6, $G385 &lt; AL$6), 0, 2)+1)</f>
        <v/>
      </c>
      <c r="AM385" s="71" t="str">
        <f ca="1">INDEX({"","_","-","="},IF(OR($D385 &gt;= AN$6, $E385 &lt; AM$6), 0, 1)+IF(OR($F385 &gt;= AN$6, $G385 &lt; AM$6), 0, 2)+1)</f>
        <v/>
      </c>
      <c r="AN385" s="71" t="str">
        <f ca="1">INDEX({"","_","-","="},IF(OR($D385 &gt;= AO$6, $E385 &lt; AN$6), 0, 1)+IF(OR($F385 &gt;= AO$6, $G385 &lt; AN$6), 0, 2)+1)</f>
        <v/>
      </c>
      <c r="AO385" s="71" t="str">
        <f ca="1">INDEX({"","_","-","="},IF(OR($D385 &gt;= AP$6, $E385 &lt; AO$6), 0, 1)+IF(OR($F385 &gt;= AP$6, $G385 &lt; AO$6), 0, 2)+1)</f>
        <v/>
      </c>
      <c r="AP385" s="71" t="str">
        <f ca="1">INDEX({"","_","-","="},IF(OR($D385 &gt;= AQ$6, $E385 &lt; AP$6), 0, 1)+IF(OR($F385 &gt;= AQ$6, $G385 &lt; AP$6), 0, 2)+1)</f>
        <v/>
      </c>
      <c r="AQ385" s="71" t="str">
        <f ca="1">INDEX({"","_","-","="},IF(OR($D385 &gt;= AR$6, $E385 &lt; AQ$6), 0, 1)+IF(OR($F385 &gt;= AR$6, $G385 &lt; AQ$6), 0, 2)+1)</f>
        <v/>
      </c>
      <c r="AR385" s="71" t="str">
        <f ca="1">INDEX({"","_","-","="},IF(OR($D385 &gt;= AS$6, $E385 &lt; AR$6), 0, 1)+IF(OR($F385 &gt;= AS$6, $G385 &lt; AR$6), 0, 2)+1)</f>
        <v/>
      </c>
      <c r="AS385" s="71" t="str">
        <f ca="1">INDEX({"","_","-","="},IF(OR($D385 &gt;= AT$6, $E385 &lt; AS$6), 0, 1)+IF(OR($F385 &gt;= AT$6, $G385 &lt; AS$6), 0, 2)+1)</f>
        <v/>
      </c>
      <c r="AT385" s="71" t="str">
        <f ca="1">INDEX({"","_","-","="},IF(OR($D385 &gt;= AU$6, $E385 &lt; AT$6), 0, 1)+IF(OR($F385 &gt;= AU$6, $G385 &lt; AT$6), 0, 2)+1)</f>
        <v/>
      </c>
      <c r="AU385" s="71" t="str">
        <f ca="1">INDEX({"","_","-","="},IF(OR($D385 &gt;= AV$6, $E385 &lt; AU$6), 0, 1)+IF(OR($F385 &gt;= AV$6, $G385 &lt; AU$6), 0, 2)+1)</f>
        <v/>
      </c>
      <c r="AV385" s="71" t="str">
        <f ca="1">INDEX({"","_","-","="},IF(OR($D385 &gt;= AW$6, $E385 &lt; AV$6), 0, 1)+IF(OR($F385 &gt;= AW$6, $G385 &lt; AV$6), 0, 2)+1)</f>
        <v/>
      </c>
      <c r="AW385" s="71" t="str">
        <f ca="1">INDEX({"","_","-","="},IF(OR($D385 &gt;= AX$6, $E385 &lt; AW$6), 0, 1)+IF(OR($F385 &gt;= AX$6, $G385 &lt; AW$6), 0, 2)+1)</f>
        <v/>
      </c>
      <c r="AX385" s="71" t="str">
        <f ca="1">INDEX({"","_","-","="},IF(OR($D385 &gt;= AY$6, $E385 &lt; AX$6), 0, 1)+IF(OR($F385 &gt;= AY$6, $G385 &lt; AX$6), 0, 2)+1)</f>
        <v/>
      </c>
      <c r="AY385" s="71" t="str">
        <f ca="1">INDEX({"","_","-","="},IF(OR($D385 &gt;= AZ$6, $E385 &lt; AY$6), 0, 1)+IF(OR($F385 &gt;= AZ$6, $G385 &lt; AY$6), 0, 2)+1)</f>
        <v/>
      </c>
      <c r="AZ385" s="71" t="str">
        <f ca="1">INDEX({"","_","-","="},IF(OR($D385 &gt;= BA$6, $E385 &lt; AZ$6), 0, 1)+IF(OR($F385 &gt;= BA$6, $G385 &lt; AZ$6), 0, 2)+1)</f>
        <v/>
      </c>
      <c r="BA385" s="71" t="str">
        <f ca="1">INDEX({"","_","-","="},IF(OR($D385 &gt;= BB$6, $E385 &lt; BA$6), 0, 1)+IF(OR($F385 &gt;= BB$6, $G385 &lt; BA$6), 0, 2)+1)</f>
        <v/>
      </c>
      <c r="BB385" s="71" t="str">
        <f ca="1">INDEX({"","_","-","="},IF(OR($D385 &gt;= BC$6, $E385 &lt; BB$6), 0, 1)+IF(OR($F385 &gt;= BC$6, $G385 &lt; BB$6), 0, 2)+1)</f>
        <v/>
      </c>
      <c r="BC385" s="71" t="str">
        <f ca="1">INDEX({"","_","-","="},IF(OR($D385 &gt;= BD$6, $E385 &lt; BC$6), 0, 1)+IF(OR($F385 &gt;= BD$6, $G385 &lt; BC$6), 0, 2)+1)</f>
        <v/>
      </c>
      <c r="BD385" s="71" t="str">
        <f ca="1">INDEX({"","_","-","="},IF(OR($D385 &gt;= BE$6, $E385 &lt; BD$6), 0, 1)+IF(OR($F385 &gt;= BE$6, $G385 &lt; BD$6), 0, 2)+1)</f>
        <v/>
      </c>
      <c r="BE385" s="71" t="str">
        <f ca="1">INDEX({"","_","-","="},IF(OR($D385 &gt;= BF$6, $E385 &lt; BE$6), 0, 1)+IF(OR($F385 &gt;= BF$6, $G385 &lt; BE$6), 0, 2)+1)</f>
        <v/>
      </c>
      <c r="BF385" s="71" t="str">
        <f ca="1">INDEX({"","_","-","="},IF(OR($D385 &gt;= BG$6, $E385 &lt; BF$6), 0, 1)+IF(OR($F385 &gt;= BG$6, $G385 &lt; BF$6), 0, 2)+1)</f>
        <v/>
      </c>
      <c r="BG385" s="71" t="str">
        <f ca="1">INDEX({"","_","-","="},IF(OR($D385 &gt;= BH$6, $E385 &lt; BG$6), 0, 1)+IF(OR($F385 &gt;= BH$6, $G385 &lt; BG$6), 0, 2)+1)</f>
        <v/>
      </c>
      <c r="BH385" s="71" t="str">
        <f ca="1">INDEX({"","_","-","="},IF(OR($D385 &gt;= BI$6, $E385 &lt; BH$6), 0, 1)+IF(OR($F385 &gt;= BI$6, $G385 &lt; BH$6), 0, 2)+1)</f>
        <v/>
      </c>
      <c r="BI385" s="71" t="str">
        <f ca="1">INDEX({"","_","-","="},IF(OR($D385 &gt;= BJ$6, $E385 &lt; BI$6), 0, 1)+IF(OR($F385 &gt;= BJ$6, $G385 &lt; BI$6), 0, 2)+1)</f>
        <v/>
      </c>
      <c r="BJ385" s="71" t="str">
        <f ca="1">INDEX({"","_","-","="},IF(OR($D385 &gt;= BK$6, $E385 &lt; BJ$6), 0, 1)+IF(OR($F385 &gt;= BK$6, $G385 &lt; BJ$6), 0, 2)+1)</f>
        <v/>
      </c>
      <c r="BK385" s="71" t="str">
        <f ca="1">INDEX({"","_","-","="},IF(OR($D385 &gt;= BL$6, $E385 &lt; BK$6), 0, 1)+IF(OR($F385 &gt;= BL$6, $G385 &lt; BK$6), 0, 2)+1)</f>
        <v/>
      </c>
      <c r="BL385" s="71" t="str">
        <f ca="1">INDEX({"","_","-","="},IF(OR($D385 &gt;= BM$6, $E385 &lt; BL$6), 0, 1)+IF(OR($F385 &gt;= BM$6, $G385 &lt; BL$6), 0, 2)+1)</f>
        <v/>
      </c>
      <c r="BM385" s="71" t="str">
        <f ca="1">INDEX({"","_","-","="},IF(OR($D385 &gt;= BN$6, $E385 &lt; BM$6), 0, 1)+IF(OR($F385 &gt;= BN$6, $G385 &lt; BM$6), 0, 2)+1)</f>
        <v/>
      </c>
      <c r="BN385" s="71" t="str">
        <f ca="1">INDEX({"","_","-","="},IF(OR($D385 &gt;= BO$6, $E385 &lt; BN$6), 0, 1)+IF(OR($F385 &gt;= BO$6, $G385 &lt; BN$6), 0, 2)+1)</f>
        <v/>
      </c>
      <c r="BO385" s="71" t="str">
        <f ca="1">INDEX({"","_","-","="},IF(OR($D385 &gt;= BP$6, $E385 &lt; BO$6), 0, 1)+IF(OR($F385 &gt;= BP$6, $G385 &lt; BO$6), 0, 2)+1)</f>
        <v/>
      </c>
      <c r="BP385" s="71" t="str">
        <f ca="1">INDEX({"","_","-","="},IF(OR($D385 &gt;= BQ$6, $E385 &lt; BP$6), 0, 1)+IF(OR($F385 &gt;= BQ$6, $G385 &lt; BP$6), 0, 2)+1)</f>
        <v/>
      </c>
      <c r="BQ385" s="71" t="str">
        <f ca="1">INDEX({"","_","-","="},IF(OR($D385 &gt;= BR$6, $E385 &lt; BQ$6), 0, 1)+IF(OR($F385 &gt;= BR$6, $G385 &lt; BQ$6), 0, 2)+1)</f>
        <v/>
      </c>
      <c r="BR385" s="71" t="str">
        <f ca="1">INDEX({"","_","-","="},IF(OR($D385 &gt;= BS$6, $E385 &lt; BR$6), 0, 1)+IF(OR($F385 &gt;= BS$6, $G385 &lt; BR$6), 0, 2)+1)</f>
        <v/>
      </c>
      <c r="BS385" s="71" t="str">
        <f ca="1">INDEX({"","_","-","="},IF(OR($D385 &gt;= BT$6, $E385 &lt; BS$6), 0, 1)+IF(OR($F385 &gt;= BT$6, $G385 &lt; BS$6), 0, 2)+1)</f>
        <v/>
      </c>
      <c r="BT385" s="71" t="str">
        <f ca="1">INDEX({"","_","-","="},IF(OR($D385 &gt;= BU$6, $E385 &lt; BT$6), 0, 1)+IF(OR($F385 &gt;= BU$6, $G385 &lt; BT$6), 0, 2)+1)</f>
        <v/>
      </c>
      <c r="BU385" s="71" t="str">
        <f ca="1">INDEX({"","_","-","="},IF(OR($D385 &gt;= BV$6, $E385 &lt; BU$6), 0, 1)+IF(OR($F385 &gt;= BV$6, $G385 &lt; BU$6), 0, 2)+1)</f>
        <v/>
      </c>
      <c r="BV385" s="71" t="str">
        <f ca="1">INDEX({"","_","-","="},IF(OR($D385 &gt;= BW$6, $E385 &lt; BV$6), 0, 1)+IF(OR($F385 &gt;= BW$6, $G385 &lt; BV$6), 0, 2)+1)</f>
        <v/>
      </c>
      <c r="BW385" s="71" t="str">
        <f ca="1">INDEX({"","_","-","="},IF(OR($D385 &gt;= BX$6, $E385 &lt; BW$6), 0, 1)+IF(OR($F385 &gt;= BX$6, $G385 &lt; BW$6), 0, 2)+1)</f>
        <v/>
      </c>
      <c r="BX385" s="71" t="str">
        <f ca="1">INDEX({"","_","-","="},IF(OR($D385 &gt;= BY$6, $E385 &lt; BX$6), 0, 1)+IF(OR($F385 &gt;= BY$6, $G385 &lt; BX$6), 0, 2)+1)</f>
        <v/>
      </c>
      <c r="BY385" s="71" t="str">
        <f ca="1">INDEX({"","_","-","="},IF(OR($D385 &gt;= BZ$6, $E385 &lt; BY$6), 0, 1)+IF(OR($F385 &gt;= BZ$6, $G385 &lt; BY$6), 0, 2)+1)</f>
        <v/>
      </c>
      <c r="BZ385" s="71" t="str">
        <f ca="1">INDEX({"","_","-","="},IF(OR($D385 &gt;= CA$6, $E385 &lt; BZ$6), 0, 1)+IF(OR($F385 &gt;= CA$6, $G385 &lt; BZ$6), 0, 2)+1)</f>
        <v/>
      </c>
      <c r="CA385" s="71" t="str">
        <f ca="1">INDEX({"","_","-","="},IF(OR($D385 &gt;= CB$6, $E385 &lt; CA$6), 0, 1)+IF(OR($F385 &gt;= CB$6, $G385 &lt; CA$6), 0, 2)+1)</f>
        <v/>
      </c>
      <c r="CB385" s="71" t="str">
        <f ca="1">INDEX({"","_","-","="},IF(OR($D385 &gt;= CC$6, $E385 &lt; CB$6), 0, 1)+IF(OR($F385 &gt;= CC$6, $G385 &lt; CB$6), 0, 2)+1)</f>
        <v/>
      </c>
      <c r="CC385" s="71" t="str">
        <f ca="1">INDEX({"","_","-","="},IF(OR($D385 &gt;= CD$6, $E385 &lt; CC$6), 0, 1)+IF(OR($F385 &gt;= CD$6, $G385 &lt; CC$6), 0, 2)+1)</f>
        <v/>
      </c>
      <c r="CD385" s="71" t="str">
        <f ca="1">INDEX({"","_","-","="},IF(OR($D385 &gt;= CE$6, $E385 &lt; CD$6), 0, 1)+IF(OR($F385 &gt;= CE$6, $G385 &lt; CD$6), 0, 2)+1)</f>
        <v/>
      </c>
    </row>
    <row r="386" spans="1:82">
      <c r="A386" s="8" t="str">
        <f ca="1">IF('临-进度'!N381,'临-进度'!$A381,"")</f>
        <v/>
      </c>
      <c r="B386" s="8" t="str">
        <f ca="1">IF('临-进度'!N381,'临-进度'!$B381,"")</f>
        <v/>
      </c>
      <c r="C386" s="8" t="str">
        <f ca="1">IF('临-进度'!N381,'临-进度'!$F381,"")</f>
        <v/>
      </c>
      <c r="D386" s="42" t="str">
        <f ca="1">IF('临-进度'!$N381,'临-进度'!$J381,"")</f>
        <v/>
      </c>
      <c r="E386" s="42" t="str">
        <f ca="1">IF('临-进度'!$N381,'临-进度'!$AF381,"")</f>
        <v/>
      </c>
      <c r="F386" s="42" t="str">
        <f ca="1">IF('临-进度'!$N381,'临-进度'!$K381,"")</f>
        <v/>
      </c>
      <c r="G386" s="76" t="str">
        <f ca="1">IF('临-进度'!$N381,'临-进度'!$AG381,"")</f>
        <v/>
      </c>
      <c r="H386" s="71" t="str">
        <f ca="1">INDEX({"","_","-","="},IF(OR($D386 &gt;= I$6, $E386 &lt; H$6), 0, 1)+IF(OR($F386 &gt;= I$6, $G386 &lt; H$6), 0, 2)+1)</f>
        <v/>
      </c>
      <c r="I386" s="71" t="str">
        <f ca="1">INDEX({"","_","-","="},IF(OR($D386 &gt;= J$6, $E386 &lt; I$6), 0, 1)+IF(OR($F386 &gt;= J$6, $G386 &lt; I$6), 0, 2)+1)</f>
        <v/>
      </c>
      <c r="J386" s="71" t="str">
        <f ca="1">INDEX({"","_","-","="},IF(OR($D386 &gt;= K$6, $E386 &lt; J$6), 0, 1)+IF(OR($F386 &gt;= K$6, $G386 &lt; J$6), 0, 2)+1)</f>
        <v/>
      </c>
      <c r="K386" s="71" t="str">
        <f ca="1">INDEX({"","_","-","="},IF(OR($D386 &gt;= L$6, $E386 &lt; K$6), 0, 1)+IF(OR($F386 &gt;= L$6, $G386 &lt; K$6), 0, 2)+1)</f>
        <v/>
      </c>
      <c r="L386" s="71" t="str">
        <f ca="1">INDEX({"","_","-","="},IF(OR($D386 &gt;= M$6, $E386 &lt; L$6), 0, 1)+IF(OR($F386 &gt;= M$6, $G386 &lt; L$6), 0, 2)+1)</f>
        <v/>
      </c>
      <c r="M386" s="71" t="str">
        <f ca="1">INDEX({"","_","-","="},IF(OR($D386 &gt;= N$6, $E386 &lt; M$6), 0, 1)+IF(OR($F386 &gt;= N$6, $G386 &lt; M$6), 0, 2)+1)</f>
        <v/>
      </c>
      <c r="N386" s="71" t="str">
        <f ca="1">INDEX({"","_","-","="},IF(OR($D386 &gt;= O$6, $E386 &lt; N$6), 0, 1)+IF(OR($F386 &gt;= O$6, $G386 &lt; N$6), 0, 2)+1)</f>
        <v/>
      </c>
      <c r="O386" s="71" t="str">
        <f ca="1">INDEX({"","_","-","="},IF(OR($D386 &gt;= P$6, $E386 &lt; O$6), 0, 1)+IF(OR($F386 &gt;= P$6, $G386 &lt; O$6), 0, 2)+1)</f>
        <v/>
      </c>
      <c r="P386" s="71" t="str">
        <f ca="1">INDEX({"","_","-","="},IF(OR($D386 &gt;= Q$6, $E386 &lt; P$6), 0, 1)+IF(OR($F386 &gt;= Q$6, $G386 &lt; P$6), 0, 2)+1)</f>
        <v/>
      </c>
      <c r="Q386" s="71" t="str">
        <f ca="1">INDEX({"","_","-","="},IF(OR($D386 &gt;= R$6, $E386 &lt; Q$6), 0, 1)+IF(OR($F386 &gt;= R$6, $G386 &lt; Q$6), 0, 2)+1)</f>
        <v/>
      </c>
      <c r="R386" s="71" t="str">
        <f ca="1">INDEX({"","_","-","="},IF(OR($D386 &gt;= S$6, $E386 &lt; R$6), 0, 1)+IF(OR($F386 &gt;= S$6, $G386 &lt; R$6), 0, 2)+1)</f>
        <v/>
      </c>
      <c r="S386" s="71" t="str">
        <f ca="1">INDEX({"","_","-","="},IF(OR($D386 &gt;= T$6, $E386 &lt; S$6), 0, 1)+IF(OR($F386 &gt;= T$6, $G386 &lt; S$6), 0, 2)+1)</f>
        <v/>
      </c>
      <c r="T386" s="71" t="str">
        <f ca="1">INDEX({"","_","-","="},IF(OR($D386 &gt;= U$6, $E386 &lt; T$6), 0, 1)+IF(OR($F386 &gt;= U$6, $G386 &lt; T$6), 0, 2)+1)</f>
        <v/>
      </c>
      <c r="U386" s="71" t="str">
        <f ca="1">INDEX({"","_","-","="},IF(OR($D386 &gt;= V$6, $E386 &lt; U$6), 0, 1)+IF(OR($F386 &gt;= V$6, $G386 &lt; U$6), 0, 2)+1)</f>
        <v/>
      </c>
      <c r="V386" s="71" t="str">
        <f ca="1">INDEX({"","_","-","="},IF(OR($D386 &gt;= W$6, $E386 &lt; V$6), 0, 1)+IF(OR($F386 &gt;= W$6, $G386 &lt; V$6), 0, 2)+1)</f>
        <v/>
      </c>
      <c r="W386" s="71" t="str">
        <f ca="1">INDEX({"","_","-","="},IF(OR($D386 &gt;= X$6, $E386 &lt; W$6), 0, 1)+IF(OR($F386 &gt;= X$6, $G386 &lt; W$6), 0, 2)+1)</f>
        <v/>
      </c>
      <c r="X386" s="71" t="str">
        <f ca="1">INDEX({"","_","-","="},IF(OR($D386 &gt;= Y$6, $E386 &lt; X$6), 0, 1)+IF(OR($F386 &gt;= Y$6, $G386 &lt; X$6), 0, 2)+1)</f>
        <v/>
      </c>
      <c r="Y386" s="71" t="str">
        <f ca="1">INDEX({"","_","-","="},IF(OR($D386 &gt;= Z$6, $E386 &lt; Y$6), 0, 1)+IF(OR($F386 &gt;= Z$6, $G386 &lt; Y$6), 0, 2)+1)</f>
        <v/>
      </c>
      <c r="Z386" s="71" t="str">
        <f ca="1">INDEX({"","_","-","="},IF(OR($D386 &gt;= AA$6, $E386 &lt; Z$6), 0, 1)+IF(OR($F386 &gt;= AA$6, $G386 &lt; Z$6), 0, 2)+1)</f>
        <v/>
      </c>
      <c r="AA386" s="71" t="str">
        <f ca="1">INDEX({"","_","-","="},IF(OR($D386 &gt;= AB$6, $E386 &lt; AA$6), 0, 1)+IF(OR($F386 &gt;= AB$6, $G386 &lt; AA$6), 0, 2)+1)</f>
        <v/>
      </c>
      <c r="AB386" s="71" t="str">
        <f ca="1">INDEX({"","_","-","="},IF(OR($D386 &gt;= AC$6, $E386 &lt; AB$6), 0, 1)+IF(OR($F386 &gt;= AC$6, $G386 &lt; AB$6), 0, 2)+1)</f>
        <v/>
      </c>
      <c r="AC386" s="71" t="str">
        <f ca="1">INDEX({"","_","-","="},IF(OR($D386 &gt;= AD$6, $E386 &lt; AC$6), 0, 1)+IF(OR($F386 &gt;= AD$6, $G386 &lt; AC$6), 0, 2)+1)</f>
        <v/>
      </c>
      <c r="AD386" s="71" t="str">
        <f ca="1">INDEX({"","_","-","="},IF(OR($D386 &gt;= AE$6, $E386 &lt; AD$6), 0, 1)+IF(OR($F386 &gt;= AE$6, $G386 &lt; AD$6), 0, 2)+1)</f>
        <v/>
      </c>
      <c r="AE386" s="71" t="str">
        <f ca="1">INDEX({"","_","-","="},IF(OR($D386 &gt;= AF$6, $E386 &lt; AE$6), 0, 1)+IF(OR($F386 &gt;= AF$6, $G386 &lt; AE$6), 0, 2)+1)</f>
        <v/>
      </c>
      <c r="AF386" s="71" t="str">
        <f ca="1">INDEX({"","_","-","="},IF(OR($D386 &gt;= AG$6, $E386 &lt; AF$6), 0, 1)+IF(OR($F386 &gt;= AG$6, $G386 &lt; AF$6), 0, 2)+1)</f>
        <v/>
      </c>
      <c r="AG386" s="71" t="str">
        <f ca="1">INDEX({"","_","-","="},IF(OR($D386 &gt;= AH$6, $E386 &lt; AG$6), 0, 1)+IF(OR($F386 &gt;= AH$6, $G386 &lt; AG$6), 0, 2)+1)</f>
        <v/>
      </c>
      <c r="AH386" s="71" t="str">
        <f ca="1">INDEX({"","_","-","="},IF(OR($D386 &gt;= AI$6, $E386 &lt; AH$6), 0, 1)+IF(OR($F386 &gt;= AI$6, $G386 &lt; AH$6), 0, 2)+1)</f>
        <v/>
      </c>
      <c r="AI386" s="71" t="str">
        <f ca="1">INDEX({"","_","-","="},IF(OR($D386 &gt;= AJ$6, $E386 &lt; AI$6), 0, 1)+IF(OR($F386 &gt;= AJ$6, $G386 &lt; AI$6), 0, 2)+1)</f>
        <v/>
      </c>
      <c r="AJ386" s="71" t="str">
        <f ca="1">INDEX({"","_","-","="},IF(OR($D386 &gt;= AK$6, $E386 &lt; AJ$6), 0, 1)+IF(OR($F386 &gt;= AK$6, $G386 &lt; AJ$6), 0, 2)+1)</f>
        <v/>
      </c>
      <c r="AK386" s="71" t="str">
        <f ca="1">INDEX({"","_","-","="},IF(OR($D386 &gt;= AL$6, $E386 &lt; AK$6), 0, 1)+IF(OR($F386 &gt;= AL$6, $G386 &lt; AK$6), 0, 2)+1)</f>
        <v/>
      </c>
      <c r="AL386" s="71" t="str">
        <f ca="1">INDEX({"","_","-","="},IF(OR($D386 &gt;= AM$6, $E386 &lt; AL$6), 0, 1)+IF(OR($F386 &gt;= AM$6, $G386 &lt; AL$6), 0, 2)+1)</f>
        <v/>
      </c>
      <c r="AM386" s="71" t="str">
        <f ca="1">INDEX({"","_","-","="},IF(OR($D386 &gt;= AN$6, $E386 &lt; AM$6), 0, 1)+IF(OR($F386 &gt;= AN$6, $G386 &lt; AM$6), 0, 2)+1)</f>
        <v/>
      </c>
      <c r="AN386" s="71" t="str">
        <f ca="1">INDEX({"","_","-","="},IF(OR($D386 &gt;= AO$6, $E386 &lt; AN$6), 0, 1)+IF(OR($F386 &gt;= AO$6, $G386 &lt; AN$6), 0, 2)+1)</f>
        <v/>
      </c>
      <c r="AO386" s="71" t="str">
        <f ca="1">INDEX({"","_","-","="},IF(OR($D386 &gt;= AP$6, $E386 &lt; AO$6), 0, 1)+IF(OR($F386 &gt;= AP$6, $G386 &lt; AO$6), 0, 2)+1)</f>
        <v/>
      </c>
      <c r="AP386" s="71" t="str">
        <f ca="1">INDEX({"","_","-","="},IF(OR($D386 &gt;= AQ$6, $E386 &lt; AP$6), 0, 1)+IF(OR($F386 &gt;= AQ$6, $G386 &lt; AP$6), 0, 2)+1)</f>
        <v/>
      </c>
      <c r="AQ386" s="71" t="str">
        <f ca="1">INDEX({"","_","-","="},IF(OR($D386 &gt;= AR$6, $E386 &lt; AQ$6), 0, 1)+IF(OR($F386 &gt;= AR$6, $G386 &lt; AQ$6), 0, 2)+1)</f>
        <v/>
      </c>
      <c r="AR386" s="71" t="str">
        <f ca="1">INDEX({"","_","-","="},IF(OR($D386 &gt;= AS$6, $E386 &lt; AR$6), 0, 1)+IF(OR($F386 &gt;= AS$6, $G386 &lt; AR$6), 0, 2)+1)</f>
        <v/>
      </c>
      <c r="AS386" s="71" t="str">
        <f ca="1">INDEX({"","_","-","="},IF(OR($D386 &gt;= AT$6, $E386 &lt; AS$6), 0, 1)+IF(OR($F386 &gt;= AT$6, $G386 &lt; AS$6), 0, 2)+1)</f>
        <v/>
      </c>
      <c r="AT386" s="71" t="str">
        <f ca="1">INDEX({"","_","-","="},IF(OR($D386 &gt;= AU$6, $E386 &lt; AT$6), 0, 1)+IF(OR($F386 &gt;= AU$6, $G386 &lt; AT$6), 0, 2)+1)</f>
        <v/>
      </c>
      <c r="AU386" s="71" t="str">
        <f ca="1">INDEX({"","_","-","="},IF(OR($D386 &gt;= AV$6, $E386 &lt; AU$6), 0, 1)+IF(OR($F386 &gt;= AV$6, $G386 &lt; AU$6), 0, 2)+1)</f>
        <v/>
      </c>
      <c r="AV386" s="71" t="str">
        <f ca="1">INDEX({"","_","-","="},IF(OR($D386 &gt;= AW$6, $E386 &lt; AV$6), 0, 1)+IF(OR($F386 &gt;= AW$6, $G386 &lt; AV$6), 0, 2)+1)</f>
        <v/>
      </c>
      <c r="AW386" s="71" t="str">
        <f ca="1">INDEX({"","_","-","="},IF(OR($D386 &gt;= AX$6, $E386 &lt; AW$6), 0, 1)+IF(OR($F386 &gt;= AX$6, $G386 &lt; AW$6), 0, 2)+1)</f>
        <v/>
      </c>
      <c r="AX386" s="71" t="str">
        <f ca="1">INDEX({"","_","-","="},IF(OR($D386 &gt;= AY$6, $E386 &lt; AX$6), 0, 1)+IF(OR($F386 &gt;= AY$6, $G386 &lt; AX$6), 0, 2)+1)</f>
        <v/>
      </c>
      <c r="AY386" s="71" t="str">
        <f ca="1">INDEX({"","_","-","="},IF(OR($D386 &gt;= AZ$6, $E386 &lt; AY$6), 0, 1)+IF(OR($F386 &gt;= AZ$6, $G386 &lt; AY$6), 0, 2)+1)</f>
        <v/>
      </c>
      <c r="AZ386" s="71" t="str">
        <f ca="1">INDEX({"","_","-","="},IF(OR($D386 &gt;= BA$6, $E386 &lt; AZ$6), 0, 1)+IF(OR($F386 &gt;= BA$6, $G386 &lt; AZ$6), 0, 2)+1)</f>
        <v/>
      </c>
      <c r="BA386" s="71" t="str">
        <f ca="1">INDEX({"","_","-","="},IF(OR($D386 &gt;= BB$6, $E386 &lt; BA$6), 0, 1)+IF(OR($F386 &gt;= BB$6, $G386 &lt; BA$6), 0, 2)+1)</f>
        <v/>
      </c>
      <c r="BB386" s="71" t="str">
        <f ca="1">INDEX({"","_","-","="},IF(OR($D386 &gt;= BC$6, $E386 &lt; BB$6), 0, 1)+IF(OR($F386 &gt;= BC$6, $G386 &lt; BB$6), 0, 2)+1)</f>
        <v/>
      </c>
      <c r="BC386" s="71" t="str">
        <f ca="1">INDEX({"","_","-","="},IF(OR($D386 &gt;= BD$6, $E386 &lt; BC$6), 0, 1)+IF(OR($F386 &gt;= BD$6, $G386 &lt; BC$6), 0, 2)+1)</f>
        <v/>
      </c>
      <c r="BD386" s="71" t="str">
        <f ca="1">INDEX({"","_","-","="},IF(OR($D386 &gt;= BE$6, $E386 &lt; BD$6), 0, 1)+IF(OR($F386 &gt;= BE$6, $G386 &lt; BD$6), 0, 2)+1)</f>
        <v/>
      </c>
      <c r="BE386" s="71" t="str">
        <f ca="1">INDEX({"","_","-","="},IF(OR($D386 &gt;= BF$6, $E386 &lt; BE$6), 0, 1)+IF(OR($F386 &gt;= BF$6, $G386 &lt; BE$6), 0, 2)+1)</f>
        <v/>
      </c>
      <c r="BF386" s="71" t="str">
        <f ca="1">INDEX({"","_","-","="},IF(OR($D386 &gt;= BG$6, $E386 &lt; BF$6), 0, 1)+IF(OR($F386 &gt;= BG$6, $G386 &lt; BF$6), 0, 2)+1)</f>
        <v/>
      </c>
      <c r="BG386" s="71" t="str">
        <f ca="1">INDEX({"","_","-","="},IF(OR($D386 &gt;= BH$6, $E386 &lt; BG$6), 0, 1)+IF(OR($F386 &gt;= BH$6, $G386 &lt; BG$6), 0, 2)+1)</f>
        <v/>
      </c>
      <c r="BH386" s="71" t="str">
        <f ca="1">INDEX({"","_","-","="},IF(OR($D386 &gt;= BI$6, $E386 &lt; BH$6), 0, 1)+IF(OR($F386 &gt;= BI$6, $G386 &lt; BH$6), 0, 2)+1)</f>
        <v/>
      </c>
      <c r="BI386" s="71" t="str">
        <f ca="1">INDEX({"","_","-","="},IF(OR($D386 &gt;= BJ$6, $E386 &lt; BI$6), 0, 1)+IF(OR($F386 &gt;= BJ$6, $G386 &lt; BI$6), 0, 2)+1)</f>
        <v/>
      </c>
      <c r="BJ386" s="71" t="str">
        <f ca="1">INDEX({"","_","-","="},IF(OR($D386 &gt;= BK$6, $E386 &lt; BJ$6), 0, 1)+IF(OR($F386 &gt;= BK$6, $G386 &lt; BJ$6), 0, 2)+1)</f>
        <v/>
      </c>
      <c r="BK386" s="71" t="str">
        <f ca="1">INDEX({"","_","-","="},IF(OR($D386 &gt;= BL$6, $E386 &lt; BK$6), 0, 1)+IF(OR($F386 &gt;= BL$6, $G386 &lt; BK$6), 0, 2)+1)</f>
        <v/>
      </c>
      <c r="BL386" s="71" t="str">
        <f ca="1">INDEX({"","_","-","="},IF(OR($D386 &gt;= BM$6, $E386 &lt; BL$6), 0, 1)+IF(OR($F386 &gt;= BM$6, $G386 &lt; BL$6), 0, 2)+1)</f>
        <v/>
      </c>
      <c r="BM386" s="71" t="str">
        <f ca="1">INDEX({"","_","-","="},IF(OR($D386 &gt;= BN$6, $E386 &lt; BM$6), 0, 1)+IF(OR($F386 &gt;= BN$6, $G386 &lt; BM$6), 0, 2)+1)</f>
        <v/>
      </c>
      <c r="BN386" s="71" t="str">
        <f ca="1">INDEX({"","_","-","="},IF(OR($D386 &gt;= BO$6, $E386 &lt; BN$6), 0, 1)+IF(OR($F386 &gt;= BO$6, $G386 &lt; BN$6), 0, 2)+1)</f>
        <v/>
      </c>
      <c r="BO386" s="71" t="str">
        <f ca="1">INDEX({"","_","-","="},IF(OR($D386 &gt;= BP$6, $E386 &lt; BO$6), 0, 1)+IF(OR($F386 &gt;= BP$6, $G386 &lt; BO$6), 0, 2)+1)</f>
        <v/>
      </c>
      <c r="BP386" s="71" t="str">
        <f ca="1">INDEX({"","_","-","="},IF(OR($D386 &gt;= BQ$6, $E386 &lt; BP$6), 0, 1)+IF(OR($F386 &gt;= BQ$6, $G386 &lt; BP$6), 0, 2)+1)</f>
        <v/>
      </c>
      <c r="BQ386" s="71" t="str">
        <f ca="1">INDEX({"","_","-","="},IF(OR($D386 &gt;= BR$6, $E386 &lt; BQ$6), 0, 1)+IF(OR($F386 &gt;= BR$6, $G386 &lt; BQ$6), 0, 2)+1)</f>
        <v/>
      </c>
      <c r="BR386" s="71" t="str">
        <f ca="1">INDEX({"","_","-","="},IF(OR($D386 &gt;= BS$6, $E386 &lt; BR$6), 0, 1)+IF(OR($F386 &gt;= BS$6, $G386 &lt; BR$6), 0, 2)+1)</f>
        <v/>
      </c>
      <c r="BS386" s="71" t="str">
        <f ca="1">INDEX({"","_","-","="},IF(OR($D386 &gt;= BT$6, $E386 &lt; BS$6), 0, 1)+IF(OR($F386 &gt;= BT$6, $G386 &lt; BS$6), 0, 2)+1)</f>
        <v/>
      </c>
      <c r="BT386" s="71" t="str">
        <f ca="1">INDEX({"","_","-","="},IF(OR($D386 &gt;= BU$6, $E386 &lt; BT$6), 0, 1)+IF(OR($F386 &gt;= BU$6, $G386 &lt; BT$6), 0, 2)+1)</f>
        <v/>
      </c>
      <c r="BU386" s="71" t="str">
        <f ca="1">INDEX({"","_","-","="},IF(OR($D386 &gt;= BV$6, $E386 &lt; BU$6), 0, 1)+IF(OR($F386 &gt;= BV$6, $G386 &lt; BU$6), 0, 2)+1)</f>
        <v/>
      </c>
      <c r="BV386" s="71" t="str">
        <f ca="1">INDEX({"","_","-","="},IF(OR($D386 &gt;= BW$6, $E386 &lt; BV$6), 0, 1)+IF(OR($F386 &gt;= BW$6, $G386 &lt; BV$6), 0, 2)+1)</f>
        <v/>
      </c>
      <c r="BW386" s="71" t="str">
        <f ca="1">INDEX({"","_","-","="},IF(OR($D386 &gt;= BX$6, $E386 &lt; BW$6), 0, 1)+IF(OR($F386 &gt;= BX$6, $G386 &lt; BW$6), 0, 2)+1)</f>
        <v/>
      </c>
      <c r="BX386" s="71" t="str">
        <f ca="1">INDEX({"","_","-","="},IF(OR($D386 &gt;= BY$6, $E386 &lt; BX$6), 0, 1)+IF(OR($F386 &gt;= BY$6, $G386 &lt; BX$6), 0, 2)+1)</f>
        <v/>
      </c>
      <c r="BY386" s="71" t="str">
        <f ca="1">INDEX({"","_","-","="},IF(OR($D386 &gt;= BZ$6, $E386 &lt; BY$6), 0, 1)+IF(OR($F386 &gt;= BZ$6, $G386 &lt; BY$6), 0, 2)+1)</f>
        <v/>
      </c>
      <c r="BZ386" s="71" t="str">
        <f ca="1">INDEX({"","_","-","="},IF(OR($D386 &gt;= CA$6, $E386 &lt; BZ$6), 0, 1)+IF(OR($F386 &gt;= CA$6, $G386 &lt; BZ$6), 0, 2)+1)</f>
        <v/>
      </c>
      <c r="CA386" s="71" t="str">
        <f ca="1">INDEX({"","_","-","="},IF(OR($D386 &gt;= CB$6, $E386 &lt; CA$6), 0, 1)+IF(OR($F386 &gt;= CB$6, $G386 &lt; CA$6), 0, 2)+1)</f>
        <v/>
      </c>
      <c r="CB386" s="71" t="str">
        <f ca="1">INDEX({"","_","-","="},IF(OR($D386 &gt;= CC$6, $E386 &lt; CB$6), 0, 1)+IF(OR($F386 &gt;= CC$6, $G386 &lt; CB$6), 0, 2)+1)</f>
        <v/>
      </c>
      <c r="CC386" s="71" t="str">
        <f ca="1">INDEX({"","_","-","="},IF(OR($D386 &gt;= CD$6, $E386 &lt; CC$6), 0, 1)+IF(OR($F386 &gt;= CD$6, $G386 &lt; CC$6), 0, 2)+1)</f>
        <v/>
      </c>
      <c r="CD386" s="71" t="str">
        <f ca="1">INDEX({"","_","-","="},IF(OR($D386 &gt;= CE$6, $E386 &lt; CD$6), 0, 1)+IF(OR($F386 &gt;= CE$6, $G386 &lt; CD$6), 0, 2)+1)</f>
        <v/>
      </c>
    </row>
    <row r="387" spans="1:82">
      <c r="A387" s="8" t="str">
        <f ca="1">IF('临-进度'!N382,'临-进度'!$A382,"")</f>
        <v/>
      </c>
      <c r="B387" s="8" t="str">
        <f ca="1">IF('临-进度'!N382,'临-进度'!$B382,"")</f>
        <v/>
      </c>
      <c r="C387" s="8" t="str">
        <f ca="1">IF('临-进度'!N382,'临-进度'!$F382,"")</f>
        <v/>
      </c>
      <c r="D387" s="42" t="str">
        <f ca="1">IF('临-进度'!$N382,'临-进度'!$J382,"")</f>
        <v/>
      </c>
      <c r="E387" s="42" t="str">
        <f ca="1">IF('临-进度'!$N382,'临-进度'!$AF382,"")</f>
        <v/>
      </c>
      <c r="F387" s="42" t="str">
        <f ca="1">IF('临-进度'!$N382,'临-进度'!$K382,"")</f>
        <v/>
      </c>
      <c r="G387" s="76" t="str">
        <f ca="1">IF('临-进度'!$N382,'临-进度'!$AG382,"")</f>
        <v/>
      </c>
      <c r="H387" s="71" t="str">
        <f ca="1">INDEX({"","_","-","="},IF(OR($D387 &gt;= I$6, $E387 &lt; H$6), 0, 1)+IF(OR($F387 &gt;= I$6, $G387 &lt; H$6), 0, 2)+1)</f>
        <v/>
      </c>
      <c r="I387" s="71" t="str">
        <f ca="1">INDEX({"","_","-","="},IF(OR($D387 &gt;= J$6, $E387 &lt; I$6), 0, 1)+IF(OR($F387 &gt;= J$6, $G387 &lt; I$6), 0, 2)+1)</f>
        <v/>
      </c>
      <c r="J387" s="71" t="str">
        <f ca="1">INDEX({"","_","-","="},IF(OR($D387 &gt;= K$6, $E387 &lt; J$6), 0, 1)+IF(OR($F387 &gt;= K$6, $G387 &lt; J$6), 0, 2)+1)</f>
        <v/>
      </c>
      <c r="K387" s="71" t="str">
        <f ca="1">INDEX({"","_","-","="},IF(OR($D387 &gt;= L$6, $E387 &lt; K$6), 0, 1)+IF(OR($F387 &gt;= L$6, $G387 &lt; K$6), 0, 2)+1)</f>
        <v/>
      </c>
      <c r="L387" s="71" t="str">
        <f ca="1">INDEX({"","_","-","="},IF(OR($D387 &gt;= M$6, $E387 &lt; L$6), 0, 1)+IF(OR($F387 &gt;= M$6, $G387 &lt; L$6), 0, 2)+1)</f>
        <v/>
      </c>
      <c r="M387" s="71" t="str">
        <f ca="1">INDEX({"","_","-","="},IF(OR($D387 &gt;= N$6, $E387 &lt; M$6), 0, 1)+IF(OR($F387 &gt;= N$6, $G387 &lt; M$6), 0, 2)+1)</f>
        <v/>
      </c>
      <c r="N387" s="71" t="str">
        <f ca="1">INDEX({"","_","-","="},IF(OR($D387 &gt;= O$6, $E387 &lt; N$6), 0, 1)+IF(OR($F387 &gt;= O$6, $G387 &lt; N$6), 0, 2)+1)</f>
        <v/>
      </c>
      <c r="O387" s="71" t="str">
        <f ca="1">INDEX({"","_","-","="},IF(OR($D387 &gt;= P$6, $E387 &lt; O$6), 0, 1)+IF(OR($F387 &gt;= P$6, $G387 &lt; O$6), 0, 2)+1)</f>
        <v/>
      </c>
      <c r="P387" s="71" t="str">
        <f ca="1">INDEX({"","_","-","="},IF(OR($D387 &gt;= Q$6, $E387 &lt; P$6), 0, 1)+IF(OR($F387 &gt;= Q$6, $G387 &lt; P$6), 0, 2)+1)</f>
        <v/>
      </c>
      <c r="Q387" s="71" t="str">
        <f ca="1">INDEX({"","_","-","="},IF(OR($D387 &gt;= R$6, $E387 &lt; Q$6), 0, 1)+IF(OR($F387 &gt;= R$6, $G387 &lt; Q$6), 0, 2)+1)</f>
        <v/>
      </c>
      <c r="R387" s="71" t="str">
        <f ca="1">INDEX({"","_","-","="},IF(OR($D387 &gt;= S$6, $E387 &lt; R$6), 0, 1)+IF(OR($F387 &gt;= S$6, $G387 &lt; R$6), 0, 2)+1)</f>
        <v/>
      </c>
      <c r="S387" s="71" t="str">
        <f ca="1">INDEX({"","_","-","="},IF(OR($D387 &gt;= T$6, $E387 &lt; S$6), 0, 1)+IF(OR($F387 &gt;= T$6, $G387 &lt; S$6), 0, 2)+1)</f>
        <v/>
      </c>
      <c r="T387" s="71" t="str">
        <f ca="1">INDEX({"","_","-","="},IF(OR($D387 &gt;= U$6, $E387 &lt; T$6), 0, 1)+IF(OR($F387 &gt;= U$6, $G387 &lt; T$6), 0, 2)+1)</f>
        <v/>
      </c>
      <c r="U387" s="71" t="str">
        <f ca="1">INDEX({"","_","-","="},IF(OR($D387 &gt;= V$6, $E387 &lt; U$6), 0, 1)+IF(OR($F387 &gt;= V$6, $G387 &lt; U$6), 0, 2)+1)</f>
        <v/>
      </c>
      <c r="V387" s="71" t="str">
        <f ca="1">INDEX({"","_","-","="},IF(OR($D387 &gt;= W$6, $E387 &lt; V$6), 0, 1)+IF(OR($F387 &gt;= W$6, $G387 &lt; V$6), 0, 2)+1)</f>
        <v/>
      </c>
      <c r="W387" s="71" t="str">
        <f ca="1">INDEX({"","_","-","="},IF(OR($D387 &gt;= X$6, $E387 &lt; W$6), 0, 1)+IF(OR($F387 &gt;= X$6, $G387 &lt; W$6), 0, 2)+1)</f>
        <v/>
      </c>
      <c r="X387" s="71" t="str">
        <f ca="1">INDEX({"","_","-","="},IF(OR($D387 &gt;= Y$6, $E387 &lt; X$6), 0, 1)+IF(OR($F387 &gt;= Y$6, $G387 &lt; X$6), 0, 2)+1)</f>
        <v/>
      </c>
      <c r="Y387" s="71" t="str">
        <f ca="1">INDEX({"","_","-","="},IF(OR($D387 &gt;= Z$6, $E387 &lt; Y$6), 0, 1)+IF(OR($F387 &gt;= Z$6, $G387 &lt; Y$6), 0, 2)+1)</f>
        <v/>
      </c>
      <c r="Z387" s="71" t="str">
        <f ca="1">INDEX({"","_","-","="},IF(OR($D387 &gt;= AA$6, $E387 &lt; Z$6), 0, 1)+IF(OR($F387 &gt;= AA$6, $G387 &lt; Z$6), 0, 2)+1)</f>
        <v/>
      </c>
      <c r="AA387" s="71" t="str">
        <f ca="1">INDEX({"","_","-","="},IF(OR($D387 &gt;= AB$6, $E387 &lt; AA$6), 0, 1)+IF(OR($F387 &gt;= AB$6, $G387 &lt; AA$6), 0, 2)+1)</f>
        <v/>
      </c>
      <c r="AB387" s="71" t="str">
        <f ca="1">INDEX({"","_","-","="},IF(OR($D387 &gt;= AC$6, $E387 &lt; AB$6), 0, 1)+IF(OR($F387 &gt;= AC$6, $G387 &lt; AB$6), 0, 2)+1)</f>
        <v/>
      </c>
      <c r="AC387" s="71" t="str">
        <f ca="1">INDEX({"","_","-","="},IF(OR($D387 &gt;= AD$6, $E387 &lt; AC$6), 0, 1)+IF(OR($F387 &gt;= AD$6, $G387 &lt; AC$6), 0, 2)+1)</f>
        <v/>
      </c>
      <c r="AD387" s="71" t="str">
        <f ca="1">INDEX({"","_","-","="},IF(OR($D387 &gt;= AE$6, $E387 &lt; AD$6), 0, 1)+IF(OR($F387 &gt;= AE$6, $G387 &lt; AD$6), 0, 2)+1)</f>
        <v/>
      </c>
      <c r="AE387" s="71" t="str">
        <f ca="1">INDEX({"","_","-","="},IF(OR($D387 &gt;= AF$6, $E387 &lt; AE$6), 0, 1)+IF(OR($F387 &gt;= AF$6, $G387 &lt; AE$6), 0, 2)+1)</f>
        <v/>
      </c>
      <c r="AF387" s="71" t="str">
        <f ca="1">INDEX({"","_","-","="},IF(OR($D387 &gt;= AG$6, $E387 &lt; AF$6), 0, 1)+IF(OR($F387 &gt;= AG$6, $G387 &lt; AF$6), 0, 2)+1)</f>
        <v/>
      </c>
      <c r="AG387" s="71" t="str">
        <f ca="1">INDEX({"","_","-","="},IF(OR($D387 &gt;= AH$6, $E387 &lt; AG$6), 0, 1)+IF(OR($F387 &gt;= AH$6, $G387 &lt; AG$6), 0, 2)+1)</f>
        <v/>
      </c>
      <c r="AH387" s="71" t="str">
        <f ca="1">INDEX({"","_","-","="},IF(OR($D387 &gt;= AI$6, $E387 &lt; AH$6), 0, 1)+IF(OR($F387 &gt;= AI$6, $G387 &lt; AH$6), 0, 2)+1)</f>
        <v/>
      </c>
      <c r="AI387" s="71" t="str">
        <f ca="1">INDEX({"","_","-","="},IF(OR($D387 &gt;= AJ$6, $E387 &lt; AI$6), 0, 1)+IF(OR($F387 &gt;= AJ$6, $G387 &lt; AI$6), 0, 2)+1)</f>
        <v/>
      </c>
      <c r="AJ387" s="71" t="str">
        <f ca="1">INDEX({"","_","-","="},IF(OR($D387 &gt;= AK$6, $E387 &lt; AJ$6), 0, 1)+IF(OR($F387 &gt;= AK$6, $G387 &lt; AJ$6), 0, 2)+1)</f>
        <v/>
      </c>
      <c r="AK387" s="71" t="str">
        <f ca="1">INDEX({"","_","-","="},IF(OR($D387 &gt;= AL$6, $E387 &lt; AK$6), 0, 1)+IF(OR($F387 &gt;= AL$6, $G387 &lt; AK$6), 0, 2)+1)</f>
        <v/>
      </c>
      <c r="AL387" s="71" t="str">
        <f ca="1">INDEX({"","_","-","="},IF(OR($D387 &gt;= AM$6, $E387 &lt; AL$6), 0, 1)+IF(OR($F387 &gt;= AM$6, $G387 &lt; AL$6), 0, 2)+1)</f>
        <v/>
      </c>
      <c r="AM387" s="71" t="str">
        <f ca="1">INDEX({"","_","-","="},IF(OR($D387 &gt;= AN$6, $E387 &lt; AM$6), 0, 1)+IF(OR($F387 &gt;= AN$6, $G387 &lt; AM$6), 0, 2)+1)</f>
        <v/>
      </c>
      <c r="AN387" s="71" t="str">
        <f ca="1">INDEX({"","_","-","="},IF(OR($D387 &gt;= AO$6, $E387 &lt; AN$6), 0, 1)+IF(OR($F387 &gt;= AO$6, $G387 &lt; AN$6), 0, 2)+1)</f>
        <v/>
      </c>
      <c r="AO387" s="71" t="str">
        <f ca="1">INDEX({"","_","-","="},IF(OR($D387 &gt;= AP$6, $E387 &lt; AO$6), 0, 1)+IF(OR($F387 &gt;= AP$6, $G387 &lt; AO$6), 0, 2)+1)</f>
        <v/>
      </c>
      <c r="AP387" s="71" t="str">
        <f ca="1">INDEX({"","_","-","="},IF(OR($D387 &gt;= AQ$6, $E387 &lt; AP$6), 0, 1)+IF(OR($F387 &gt;= AQ$6, $G387 &lt; AP$6), 0, 2)+1)</f>
        <v/>
      </c>
      <c r="AQ387" s="71" t="str">
        <f ca="1">INDEX({"","_","-","="},IF(OR($D387 &gt;= AR$6, $E387 &lt; AQ$6), 0, 1)+IF(OR($F387 &gt;= AR$6, $G387 &lt; AQ$6), 0, 2)+1)</f>
        <v/>
      </c>
      <c r="AR387" s="71" t="str">
        <f ca="1">INDEX({"","_","-","="},IF(OR($D387 &gt;= AS$6, $E387 &lt; AR$6), 0, 1)+IF(OR($F387 &gt;= AS$6, $G387 &lt; AR$6), 0, 2)+1)</f>
        <v/>
      </c>
      <c r="AS387" s="71" t="str">
        <f ca="1">INDEX({"","_","-","="},IF(OR($D387 &gt;= AT$6, $E387 &lt; AS$6), 0, 1)+IF(OR($F387 &gt;= AT$6, $G387 &lt; AS$6), 0, 2)+1)</f>
        <v/>
      </c>
      <c r="AT387" s="71" t="str">
        <f ca="1">INDEX({"","_","-","="},IF(OR($D387 &gt;= AU$6, $E387 &lt; AT$6), 0, 1)+IF(OR($F387 &gt;= AU$6, $G387 &lt; AT$6), 0, 2)+1)</f>
        <v/>
      </c>
      <c r="AU387" s="71" t="str">
        <f ca="1">INDEX({"","_","-","="},IF(OR($D387 &gt;= AV$6, $E387 &lt; AU$6), 0, 1)+IF(OR($F387 &gt;= AV$6, $G387 &lt; AU$6), 0, 2)+1)</f>
        <v/>
      </c>
      <c r="AV387" s="71" t="str">
        <f ca="1">INDEX({"","_","-","="},IF(OR($D387 &gt;= AW$6, $E387 &lt; AV$6), 0, 1)+IF(OR($F387 &gt;= AW$6, $G387 &lt; AV$6), 0, 2)+1)</f>
        <v/>
      </c>
      <c r="AW387" s="71" t="str">
        <f ca="1">INDEX({"","_","-","="},IF(OR($D387 &gt;= AX$6, $E387 &lt; AW$6), 0, 1)+IF(OR($F387 &gt;= AX$6, $G387 &lt; AW$6), 0, 2)+1)</f>
        <v/>
      </c>
      <c r="AX387" s="71" t="str">
        <f ca="1">INDEX({"","_","-","="},IF(OR($D387 &gt;= AY$6, $E387 &lt; AX$6), 0, 1)+IF(OR($F387 &gt;= AY$6, $G387 &lt; AX$6), 0, 2)+1)</f>
        <v/>
      </c>
      <c r="AY387" s="71" t="str">
        <f ca="1">INDEX({"","_","-","="},IF(OR($D387 &gt;= AZ$6, $E387 &lt; AY$6), 0, 1)+IF(OR($F387 &gt;= AZ$6, $G387 &lt; AY$6), 0, 2)+1)</f>
        <v/>
      </c>
      <c r="AZ387" s="71" t="str">
        <f ca="1">INDEX({"","_","-","="},IF(OR($D387 &gt;= BA$6, $E387 &lt; AZ$6), 0, 1)+IF(OR($F387 &gt;= BA$6, $G387 &lt; AZ$6), 0, 2)+1)</f>
        <v/>
      </c>
      <c r="BA387" s="71" t="str">
        <f ca="1">INDEX({"","_","-","="},IF(OR($D387 &gt;= BB$6, $E387 &lt; BA$6), 0, 1)+IF(OR($F387 &gt;= BB$6, $G387 &lt; BA$6), 0, 2)+1)</f>
        <v/>
      </c>
      <c r="BB387" s="71" t="str">
        <f ca="1">INDEX({"","_","-","="},IF(OR($D387 &gt;= BC$6, $E387 &lt; BB$6), 0, 1)+IF(OR($F387 &gt;= BC$6, $G387 &lt; BB$6), 0, 2)+1)</f>
        <v/>
      </c>
      <c r="BC387" s="71" t="str">
        <f ca="1">INDEX({"","_","-","="},IF(OR($D387 &gt;= BD$6, $E387 &lt; BC$6), 0, 1)+IF(OR($F387 &gt;= BD$6, $G387 &lt; BC$6), 0, 2)+1)</f>
        <v/>
      </c>
      <c r="BD387" s="71" t="str">
        <f ca="1">INDEX({"","_","-","="},IF(OR($D387 &gt;= BE$6, $E387 &lt; BD$6), 0, 1)+IF(OR($F387 &gt;= BE$6, $G387 &lt; BD$6), 0, 2)+1)</f>
        <v/>
      </c>
      <c r="BE387" s="71" t="str">
        <f ca="1">INDEX({"","_","-","="},IF(OR($D387 &gt;= BF$6, $E387 &lt; BE$6), 0, 1)+IF(OR($F387 &gt;= BF$6, $G387 &lt; BE$6), 0, 2)+1)</f>
        <v/>
      </c>
      <c r="BF387" s="71" t="str">
        <f ca="1">INDEX({"","_","-","="},IF(OR($D387 &gt;= BG$6, $E387 &lt; BF$6), 0, 1)+IF(OR($F387 &gt;= BG$6, $G387 &lt; BF$6), 0, 2)+1)</f>
        <v/>
      </c>
      <c r="BG387" s="71" t="str">
        <f ca="1">INDEX({"","_","-","="},IF(OR($D387 &gt;= BH$6, $E387 &lt; BG$6), 0, 1)+IF(OR($F387 &gt;= BH$6, $G387 &lt; BG$6), 0, 2)+1)</f>
        <v/>
      </c>
      <c r="BH387" s="71" t="str">
        <f ca="1">INDEX({"","_","-","="},IF(OR($D387 &gt;= BI$6, $E387 &lt; BH$6), 0, 1)+IF(OR($F387 &gt;= BI$6, $G387 &lt; BH$6), 0, 2)+1)</f>
        <v/>
      </c>
      <c r="BI387" s="71" t="str">
        <f ca="1">INDEX({"","_","-","="},IF(OR($D387 &gt;= BJ$6, $E387 &lt; BI$6), 0, 1)+IF(OR($F387 &gt;= BJ$6, $G387 &lt; BI$6), 0, 2)+1)</f>
        <v/>
      </c>
      <c r="BJ387" s="71" t="str">
        <f ca="1">INDEX({"","_","-","="},IF(OR($D387 &gt;= BK$6, $E387 &lt; BJ$6), 0, 1)+IF(OR($F387 &gt;= BK$6, $G387 &lt; BJ$6), 0, 2)+1)</f>
        <v/>
      </c>
      <c r="BK387" s="71" t="str">
        <f ca="1">INDEX({"","_","-","="},IF(OR($D387 &gt;= BL$6, $E387 &lt; BK$6), 0, 1)+IF(OR($F387 &gt;= BL$6, $G387 &lt; BK$6), 0, 2)+1)</f>
        <v/>
      </c>
      <c r="BL387" s="71" t="str">
        <f ca="1">INDEX({"","_","-","="},IF(OR($D387 &gt;= BM$6, $E387 &lt; BL$6), 0, 1)+IF(OR($F387 &gt;= BM$6, $G387 &lt; BL$6), 0, 2)+1)</f>
        <v/>
      </c>
      <c r="BM387" s="71" t="str">
        <f ca="1">INDEX({"","_","-","="},IF(OR($D387 &gt;= BN$6, $E387 &lt; BM$6), 0, 1)+IF(OR($F387 &gt;= BN$6, $G387 &lt; BM$6), 0, 2)+1)</f>
        <v/>
      </c>
      <c r="BN387" s="71" t="str">
        <f ca="1">INDEX({"","_","-","="},IF(OR($D387 &gt;= BO$6, $E387 &lt; BN$6), 0, 1)+IF(OR($F387 &gt;= BO$6, $G387 &lt; BN$6), 0, 2)+1)</f>
        <v/>
      </c>
      <c r="BO387" s="71" t="str">
        <f ca="1">INDEX({"","_","-","="},IF(OR($D387 &gt;= BP$6, $E387 &lt; BO$6), 0, 1)+IF(OR($F387 &gt;= BP$6, $G387 &lt; BO$6), 0, 2)+1)</f>
        <v/>
      </c>
      <c r="BP387" s="71" t="str">
        <f ca="1">INDEX({"","_","-","="},IF(OR($D387 &gt;= BQ$6, $E387 &lt; BP$6), 0, 1)+IF(OR($F387 &gt;= BQ$6, $G387 &lt; BP$6), 0, 2)+1)</f>
        <v/>
      </c>
      <c r="BQ387" s="71" t="str">
        <f ca="1">INDEX({"","_","-","="},IF(OR($D387 &gt;= BR$6, $E387 &lt; BQ$6), 0, 1)+IF(OR($F387 &gt;= BR$6, $G387 &lt; BQ$6), 0, 2)+1)</f>
        <v/>
      </c>
      <c r="BR387" s="71" t="str">
        <f ca="1">INDEX({"","_","-","="},IF(OR($D387 &gt;= BS$6, $E387 &lt; BR$6), 0, 1)+IF(OR($F387 &gt;= BS$6, $G387 &lt; BR$6), 0, 2)+1)</f>
        <v/>
      </c>
      <c r="BS387" s="71" t="str">
        <f ca="1">INDEX({"","_","-","="},IF(OR($D387 &gt;= BT$6, $E387 &lt; BS$6), 0, 1)+IF(OR($F387 &gt;= BT$6, $G387 &lt; BS$6), 0, 2)+1)</f>
        <v/>
      </c>
      <c r="BT387" s="71" t="str">
        <f ca="1">INDEX({"","_","-","="},IF(OR($D387 &gt;= BU$6, $E387 &lt; BT$6), 0, 1)+IF(OR($F387 &gt;= BU$6, $G387 &lt; BT$6), 0, 2)+1)</f>
        <v/>
      </c>
      <c r="BU387" s="71" t="str">
        <f ca="1">INDEX({"","_","-","="},IF(OR($D387 &gt;= BV$6, $E387 &lt; BU$6), 0, 1)+IF(OR($F387 &gt;= BV$6, $G387 &lt; BU$6), 0, 2)+1)</f>
        <v/>
      </c>
      <c r="BV387" s="71" t="str">
        <f ca="1">INDEX({"","_","-","="},IF(OR($D387 &gt;= BW$6, $E387 &lt; BV$6), 0, 1)+IF(OR($F387 &gt;= BW$6, $G387 &lt; BV$6), 0, 2)+1)</f>
        <v/>
      </c>
      <c r="BW387" s="71" t="str">
        <f ca="1">INDEX({"","_","-","="},IF(OR($D387 &gt;= BX$6, $E387 &lt; BW$6), 0, 1)+IF(OR($F387 &gt;= BX$6, $G387 &lt; BW$6), 0, 2)+1)</f>
        <v/>
      </c>
      <c r="BX387" s="71" t="str">
        <f ca="1">INDEX({"","_","-","="},IF(OR($D387 &gt;= BY$6, $E387 &lt; BX$6), 0, 1)+IF(OR($F387 &gt;= BY$6, $G387 &lt; BX$6), 0, 2)+1)</f>
        <v/>
      </c>
      <c r="BY387" s="71" t="str">
        <f ca="1">INDEX({"","_","-","="},IF(OR($D387 &gt;= BZ$6, $E387 &lt; BY$6), 0, 1)+IF(OR($F387 &gt;= BZ$6, $G387 &lt; BY$6), 0, 2)+1)</f>
        <v/>
      </c>
      <c r="BZ387" s="71" t="str">
        <f ca="1">INDEX({"","_","-","="},IF(OR($D387 &gt;= CA$6, $E387 &lt; BZ$6), 0, 1)+IF(OR($F387 &gt;= CA$6, $G387 &lt; BZ$6), 0, 2)+1)</f>
        <v/>
      </c>
      <c r="CA387" s="71" t="str">
        <f ca="1">INDEX({"","_","-","="},IF(OR($D387 &gt;= CB$6, $E387 &lt; CA$6), 0, 1)+IF(OR($F387 &gt;= CB$6, $G387 &lt; CA$6), 0, 2)+1)</f>
        <v/>
      </c>
      <c r="CB387" s="71" t="str">
        <f ca="1">INDEX({"","_","-","="},IF(OR($D387 &gt;= CC$6, $E387 &lt; CB$6), 0, 1)+IF(OR($F387 &gt;= CC$6, $G387 &lt; CB$6), 0, 2)+1)</f>
        <v/>
      </c>
      <c r="CC387" s="71" t="str">
        <f ca="1">INDEX({"","_","-","="},IF(OR($D387 &gt;= CD$6, $E387 &lt; CC$6), 0, 1)+IF(OR($F387 &gt;= CD$6, $G387 &lt; CC$6), 0, 2)+1)</f>
        <v/>
      </c>
      <c r="CD387" s="71" t="str">
        <f ca="1">INDEX({"","_","-","="},IF(OR($D387 &gt;= CE$6, $E387 &lt; CD$6), 0, 1)+IF(OR($F387 &gt;= CE$6, $G387 &lt; CD$6), 0, 2)+1)</f>
        <v/>
      </c>
    </row>
    <row r="388" spans="1:82">
      <c r="A388" s="8" t="str">
        <f ca="1">IF('临-进度'!N383,'临-进度'!$A383,"")</f>
        <v/>
      </c>
      <c r="B388" s="8" t="str">
        <f ca="1">IF('临-进度'!N383,'临-进度'!$B383,"")</f>
        <v/>
      </c>
      <c r="C388" s="8" t="str">
        <f ca="1">IF('临-进度'!N383,'临-进度'!$F383,"")</f>
        <v/>
      </c>
      <c r="D388" s="42" t="str">
        <f ca="1">IF('临-进度'!$N383,'临-进度'!$J383,"")</f>
        <v/>
      </c>
      <c r="E388" s="42" t="str">
        <f ca="1">IF('临-进度'!$N383,'临-进度'!$AF383,"")</f>
        <v/>
      </c>
      <c r="F388" s="42" t="str">
        <f ca="1">IF('临-进度'!$N383,'临-进度'!$K383,"")</f>
        <v/>
      </c>
      <c r="G388" s="76" t="str">
        <f ca="1">IF('临-进度'!$N383,'临-进度'!$AG383,"")</f>
        <v/>
      </c>
      <c r="H388" s="71" t="str">
        <f ca="1">INDEX({"","_","-","="},IF(OR($D388 &gt;= I$6, $E388 &lt; H$6), 0, 1)+IF(OR($F388 &gt;= I$6, $G388 &lt; H$6), 0, 2)+1)</f>
        <v/>
      </c>
      <c r="I388" s="71" t="str">
        <f ca="1">INDEX({"","_","-","="},IF(OR($D388 &gt;= J$6, $E388 &lt; I$6), 0, 1)+IF(OR($F388 &gt;= J$6, $G388 &lt; I$6), 0, 2)+1)</f>
        <v/>
      </c>
      <c r="J388" s="71" t="str">
        <f ca="1">INDEX({"","_","-","="},IF(OR($D388 &gt;= K$6, $E388 &lt; J$6), 0, 1)+IF(OR($F388 &gt;= K$6, $G388 &lt; J$6), 0, 2)+1)</f>
        <v/>
      </c>
      <c r="K388" s="71" t="str">
        <f ca="1">INDEX({"","_","-","="},IF(OR($D388 &gt;= L$6, $E388 &lt; K$6), 0, 1)+IF(OR($F388 &gt;= L$6, $G388 &lt; K$6), 0, 2)+1)</f>
        <v/>
      </c>
      <c r="L388" s="71" t="str">
        <f ca="1">INDEX({"","_","-","="},IF(OR($D388 &gt;= M$6, $E388 &lt; L$6), 0, 1)+IF(OR($F388 &gt;= M$6, $G388 &lt; L$6), 0, 2)+1)</f>
        <v/>
      </c>
      <c r="M388" s="71" t="str">
        <f ca="1">INDEX({"","_","-","="},IF(OR($D388 &gt;= N$6, $E388 &lt; M$6), 0, 1)+IF(OR($F388 &gt;= N$6, $G388 &lt; M$6), 0, 2)+1)</f>
        <v/>
      </c>
      <c r="N388" s="71" t="str">
        <f ca="1">INDEX({"","_","-","="},IF(OR($D388 &gt;= O$6, $E388 &lt; N$6), 0, 1)+IF(OR($F388 &gt;= O$6, $G388 &lt; N$6), 0, 2)+1)</f>
        <v/>
      </c>
      <c r="O388" s="71" t="str">
        <f ca="1">INDEX({"","_","-","="},IF(OR($D388 &gt;= P$6, $E388 &lt; O$6), 0, 1)+IF(OR($F388 &gt;= P$6, $G388 &lt; O$6), 0, 2)+1)</f>
        <v/>
      </c>
      <c r="P388" s="71" t="str">
        <f ca="1">INDEX({"","_","-","="},IF(OR($D388 &gt;= Q$6, $E388 &lt; P$6), 0, 1)+IF(OR($F388 &gt;= Q$6, $G388 &lt; P$6), 0, 2)+1)</f>
        <v/>
      </c>
      <c r="Q388" s="71" t="str">
        <f ca="1">INDEX({"","_","-","="},IF(OR($D388 &gt;= R$6, $E388 &lt; Q$6), 0, 1)+IF(OR($F388 &gt;= R$6, $G388 &lt; Q$6), 0, 2)+1)</f>
        <v/>
      </c>
      <c r="R388" s="71" t="str">
        <f ca="1">INDEX({"","_","-","="},IF(OR($D388 &gt;= S$6, $E388 &lt; R$6), 0, 1)+IF(OR($F388 &gt;= S$6, $G388 &lt; R$6), 0, 2)+1)</f>
        <v/>
      </c>
      <c r="S388" s="71" t="str">
        <f ca="1">INDEX({"","_","-","="},IF(OR($D388 &gt;= T$6, $E388 &lt; S$6), 0, 1)+IF(OR($F388 &gt;= T$6, $G388 &lt; S$6), 0, 2)+1)</f>
        <v/>
      </c>
      <c r="T388" s="71" t="str">
        <f ca="1">INDEX({"","_","-","="},IF(OR($D388 &gt;= U$6, $E388 &lt; T$6), 0, 1)+IF(OR($F388 &gt;= U$6, $G388 &lt; T$6), 0, 2)+1)</f>
        <v/>
      </c>
      <c r="U388" s="71" t="str">
        <f ca="1">INDEX({"","_","-","="},IF(OR($D388 &gt;= V$6, $E388 &lt; U$6), 0, 1)+IF(OR($F388 &gt;= V$6, $G388 &lt; U$6), 0, 2)+1)</f>
        <v/>
      </c>
      <c r="V388" s="71" t="str">
        <f ca="1">INDEX({"","_","-","="},IF(OR($D388 &gt;= W$6, $E388 &lt; V$6), 0, 1)+IF(OR($F388 &gt;= W$6, $G388 &lt; V$6), 0, 2)+1)</f>
        <v/>
      </c>
      <c r="W388" s="71" t="str">
        <f ca="1">INDEX({"","_","-","="},IF(OR($D388 &gt;= X$6, $E388 &lt; W$6), 0, 1)+IF(OR($F388 &gt;= X$6, $G388 &lt; W$6), 0, 2)+1)</f>
        <v/>
      </c>
      <c r="X388" s="71" t="str">
        <f ca="1">INDEX({"","_","-","="},IF(OR($D388 &gt;= Y$6, $E388 &lt; X$6), 0, 1)+IF(OR($F388 &gt;= Y$6, $G388 &lt; X$6), 0, 2)+1)</f>
        <v/>
      </c>
      <c r="Y388" s="71" t="str">
        <f ca="1">INDEX({"","_","-","="},IF(OR($D388 &gt;= Z$6, $E388 &lt; Y$6), 0, 1)+IF(OR($F388 &gt;= Z$6, $G388 &lt; Y$6), 0, 2)+1)</f>
        <v/>
      </c>
      <c r="Z388" s="71" t="str">
        <f ca="1">INDEX({"","_","-","="},IF(OR($D388 &gt;= AA$6, $E388 &lt; Z$6), 0, 1)+IF(OR($F388 &gt;= AA$6, $G388 &lt; Z$6), 0, 2)+1)</f>
        <v/>
      </c>
      <c r="AA388" s="71" t="str">
        <f ca="1">INDEX({"","_","-","="},IF(OR($D388 &gt;= AB$6, $E388 &lt; AA$6), 0, 1)+IF(OR($F388 &gt;= AB$6, $G388 &lt; AA$6), 0, 2)+1)</f>
        <v/>
      </c>
      <c r="AB388" s="71" t="str">
        <f ca="1">INDEX({"","_","-","="},IF(OR($D388 &gt;= AC$6, $E388 &lt; AB$6), 0, 1)+IF(OR($F388 &gt;= AC$6, $G388 &lt; AB$6), 0, 2)+1)</f>
        <v/>
      </c>
      <c r="AC388" s="71" t="str">
        <f ca="1">INDEX({"","_","-","="},IF(OR($D388 &gt;= AD$6, $E388 &lt; AC$6), 0, 1)+IF(OR($F388 &gt;= AD$6, $G388 &lt; AC$6), 0, 2)+1)</f>
        <v/>
      </c>
      <c r="AD388" s="71" t="str">
        <f ca="1">INDEX({"","_","-","="},IF(OR($D388 &gt;= AE$6, $E388 &lt; AD$6), 0, 1)+IF(OR($F388 &gt;= AE$6, $G388 &lt; AD$6), 0, 2)+1)</f>
        <v/>
      </c>
      <c r="AE388" s="71" t="str">
        <f ca="1">INDEX({"","_","-","="},IF(OR($D388 &gt;= AF$6, $E388 &lt; AE$6), 0, 1)+IF(OR($F388 &gt;= AF$6, $G388 &lt; AE$6), 0, 2)+1)</f>
        <v/>
      </c>
      <c r="AF388" s="71" t="str">
        <f ca="1">INDEX({"","_","-","="},IF(OR($D388 &gt;= AG$6, $E388 &lt; AF$6), 0, 1)+IF(OR($F388 &gt;= AG$6, $G388 &lt; AF$6), 0, 2)+1)</f>
        <v/>
      </c>
      <c r="AG388" s="71" t="str">
        <f ca="1">INDEX({"","_","-","="},IF(OR($D388 &gt;= AH$6, $E388 &lt; AG$6), 0, 1)+IF(OR($F388 &gt;= AH$6, $G388 &lt; AG$6), 0, 2)+1)</f>
        <v/>
      </c>
      <c r="AH388" s="71" t="str">
        <f ca="1">INDEX({"","_","-","="},IF(OR($D388 &gt;= AI$6, $E388 &lt; AH$6), 0, 1)+IF(OR($F388 &gt;= AI$6, $G388 &lt; AH$6), 0, 2)+1)</f>
        <v/>
      </c>
      <c r="AI388" s="71" t="str">
        <f ca="1">INDEX({"","_","-","="},IF(OR($D388 &gt;= AJ$6, $E388 &lt; AI$6), 0, 1)+IF(OR($F388 &gt;= AJ$6, $G388 &lt; AI$6), 0, 2)+1)</f>
        <v/>
      </c>
      <c r="AJ388" s="71" t="str">
        <f ca="1">INDEX({"","_","-","="},IF(OR($D388 &gt;= AK$6, $E388 &lt; AJ$6), 0, 1)+IF(OR($F388 &gt;= AK$6, $G388 &lt; AJ$6), 0, 2)+1)</f>
        <v/>
      </c>
      <c r="AK388" s="71" t="str">
        <f ca="1">INDEX({"","_","-","="},IF(OR($D388 &gt;= AL$6, $E388 &lt; AK$6), 0, 1)+IF(OR($F388 &gt;= AL$6, $G388 &lt; AK$6), 0, 2)+1)</f>
        <v/>
      </c>
      <c r="AL388" s="71" t="str">
        <f ca="1">INDEX({"","_","-","="},IF(OR($D388 &gt;= AM$6, $E388 &lt; AL$6), 0, 1)+IF(OR($F388 &gt;= AM$6, $G388 &lt; AL$6), 0, 2)+1)</f>
        <v/>
      </c>
      <c r="AM388" s="71" t="str">
        <f ca="1">INDEX({"","_","-","="},IF(OR($D388 &gt;= AN$6, $E388 &lt; AM$6), 0, 1)+IF(OR($F388 &gt;= AN$6, $G388 &lt; AM$6), 0, 2)+1)</f>
        <v/>
      </c>
      <c r="AN388" s="71" t="str">
        <f ca="1">INDEX({"","_","-","="},IF(OR($D388 &gt;= AO$6, $E388 &lt; AN$6), 0, 1)+IF(OR($F388 &gt;= AO$6, $G388 &lt; AN$6), 0, 2)+1)</f>
        <v/>
      </c>
      <c r="AO388" s="71" t="str">
        <f ca="1">INDEX({"","_","-","="},IF(OR($D388 &gt;= AP$6, $E388 &lt; AO$6), 0, 1)+IF(OR($F388 &gt;= AP$6, $G388 &lt; AO$6), 0, 2)+1)</f>
        <v/>
      </c>
      <c r="AP388" s="71" t="str">
        <f ca="1">INDEX({"","_","-","="},IF(OR($D388 &gt;= AQ$6, $E388 &lt; AP$6), 0, 1)+IF(OR($F388 &gt;= AQ$6, $G388 &lt; AP$6), 0, 2)+1)</f>
        <v/>
      </c>
      <c r="AQ388" s="71" t="str">
        <f ca="1">INDEX({"","_","-","="},IF(OR($D388 &gt;= AR$6, $E388 &lt; AQ$6), 0, 1)+IF(OR($F388 &gt;= AR$6, $G388 &lt; AQ$6), 0, 2)+1)</f>
        <v/>
      </c>
      <c r="AR388" s="71" t="str">
        <f ca="1">INDEX({"","_","-","="},IF(OR($D388 &gt;= AS$6, $E388 &lt; AR$6), 0, 1)+IF(OR($F388 &gt;= AS$6, $G388 &lt; AR$6), 0, 2)+1)</f>
        <v/>
      </c>
      <c r="AS388" s="71" t="str">
        <f ca="1">INDEX({"","_","-","="},IF(OR($D388 &gt;= AT$6, $E388 &lt; AS$6), 0, 1)+IF(OR($F388 &gt;= AT$6, $G388 &lt; AS$6), 0, 2)+1)</f>
        <v/>
      </c>
      <c r="AT388" s="71" t="str">
        <f ca="1">INDEX({"","_","-","="},IF(OR($D388 &gt;= AU$6, $E388 &lt; AT$6), 0, 1)+IF(OR($F388 &gt;= AU$6, $G388 &lt; AT$6), 0, 2)+1)</f>
        <v/>
      </c>
      <c r="AU388" s="71" t="str">
        <f ca="1">INDEX({"","_","-","="},IF(OR($D388 &gt;= AV$6, $E388 &lt; AU$6), 0, 1)+IF(OR($F388 &gt;= AV$6, $G388 &lt; AU$6), 0, 2)+1)</f>
        <v/>
      </c>
      <c r="AV388" s="71" t="str">
        <f ca="1">INDEX({"","_","-","="},IF(OR($D388 &gt;= AW$6, $E388 &lt; AV$6), 0, 1)+IF(OR($F388 &gt;= AW$6, $G388 &lt; AV$6), 0, 2)+1)</f>
        <v/>
      </c>
      <c r="AW388" s="71" t="str">
        <f ca="1">INDEX({"","_","-","="},IF(OR($D388 &gt;= AX$6, $E388 &lt; AW$6), 0, 1)+IF(OR($F388 &gt;= AX$6, $G388 &lt; AW$6), 0, 2)+1)</f>
        <v/>
      </c>
      <c r="AX388" s="71" t="str">
        <f ca="1">INDEX({"","_","-","="},IF(OR($D388 &gt;= AY$6, $E388 &lt; AX$6), 0, 1)+IF(OR($F388 &gt;= AY$6, $G388 &lt; AX$6), 0, 2)+1)</f>
        <v/>
      </c>
      <c r="AY388" s="71" t="str">
        <f ca="1">INDEX({"","_","-","="},IF(OR($D388 &gt;= AZ$6, $E388 &lt; AY$6), 0, 1)+IF(OR($F388 &gt;= AZ$6, $G388 &lt; AY$6), 0, 2)+1)</f>
        <v/>
      </c>
      <c r="AZ388" s="71" t="str">
        <f ca="1">INDEX({"","_","-","="},IF(OR($D388 &gt;= BA$6, $E388 &lt; AZ$6), 0, 1)+IF(OR($F388 &gt;= BA$6, $G388 &lt; AZ$6), 0, 2)+1)</f>
        <v/>
      </c>
      <c r="BA388" s="71" t="str">
        <f ca="1">INDEX({"","_","-","="},IF(OR($D388 &gt;= BB$6, $E388 &lt; BA$6), 0, 1)+IF(OR($F388 &gt;= BB$6, $G388 &lt; BA$6), 0, 2)+1)</f>
        <v/>
      </c>
      <c r="BB388" s="71" t="str">
        <f ca="1">INDEX({"","_","-","="},IF(OR($D388 &gt;= BC$6, $E388 &lt; BB$6), 0, 1)+IF(OR($F388 &gt;= BC$6, $G388 &lt; BB$6), 0, 2)+1)</f>
        <v/>
      </c>
      <c r="BC388" s="71" t="str">
        <f ca="1">INDEX({"","_","-","="},IF(OR($D388 &gt;= BD$6, $E388 &lt; BC$6), 0, 1)+IF(OR($F388 &gt;= BD$6, $G388 &lt; BC$6), 0, 2)+1)</f>
        <v/>
      </c>
      <c r="BD388" s="71" t="str">
        <f ca="1">INDEX({"","_","-","="},IF(OR($D388 &gt;= BE$6, $E388 &lt; BD$6), 0, 1)+IF(OR($F388 &gt;= BE$6, $G388 &lt; BD$6), 0, 2)+1)</f>
        <v/>
      </c>
      <c r="BE388" s="71" t="str">
        <f ca="1">INDEX({"","_","-","="},IF(OR($D388 &gt;= BF$6, $E388 &lt; BE$6), 0, 1)+IF(OR($F388 &gt;= BF$6, $G388 &lt; BE$6), 0, 2)+1)</f>
        <v/>
      </c>
      <c r="BF388" s="71" t="str">
        <f ca="1">INDEX({"","_","-","="},IF(OR($D388 &gt;= BG$6, $E388 &lt; BF$6), 0, 1)+IF(OR($F388 &gt;= BG$6, $G388 &lt; BF$6), 0, 2)+1)</f>
        <v/>
      </c>
      <c r="BG388" s="71" t="str">
        <f ca="1">INDEX({"","_","-","="},IF(OR($D388 &gt;= BH$6, $E388 &lt; BG$6), 0, 1)+IF(OR($F388 &gt;= BH$6, $G388 &lt; BG$6), 0, 2)+1)</f>
        <v/>
      </c>
      <c r="BH388" s="71" t="str">
        <f ca="1">INDEX({"","_","-","="},IF(OR($D388 &gt;= BI$6, $E388 &lt; BH$6), 0, 1)+IF(OR($F388 &gt;= BI$6, $G388 &lt; BH$6), 0, 2)+1)</f>
        <v/>
      </c>
      <c r="BI388" s="71" t="str">
        <f ca="1">INDEX({"","_","-","="},IF(OR($D388 &gt;= BJ$6, $E388 &lt; BI$6), 0, 1)+IF(OR($F388 &gt;= BJ$6, $G388 &lt; BI$6), 0, 2)+1)</f>
        <v/>
      </c>
      <c r="BJ388" s="71" t="str">
        <f ca="1">INDEX({"","_","-","="},IF(OR($D388 &gt;= BK$6, $E388 &lt; BJ$6), 0, 1)+IF(OR($F388 &gt;= BK$6, $G388 &lt; BJ$6), 0, 2)+1)</f>
        <v/>
      </c>
      <c r="BK388" s="71" t="str">
        <f ca="1">INDEX({"","_","-","="},IF(OR($D388 &gt;= BL$6, $E388 &lt; BK$6), 0, 1)+IF(OR($F388 &gt;= BL$6, $G388 &lt; BK$6), 0, 2)+1)</f>
        <v/>
      </c>
      <c r="BL388" s="71" t="str">
        <f ca="1">INDEX({"","_","-","="},IF(OR($D388 &gt;= BM$6, $E388 &lt; BL$6), 0, 1)+IF(OR($F388 &gt;= BM$6, $G388 &lt; BL$6), 0, 2)+1)</f>
        <v/>
      </c>
      <c r="BM388" s="71" t="str">
        <f ca="1">INDEX({"","_","-","="},IF(OR($D388 &gt;= BN$6, $E388 &lt; BM$6), 0, 1)+IF(OR($F388 &gt;= BN$6, $G388 &lt; BM$6), 0, 2)+1)</f>
        <v/>
      </c>
      <c r="BN388" s="71" t="str">
        <f ca="1">INDEX({"","_","-","="},IF(OR($D388 &gt;= BO$6, $E388 &lt; BN$6), 0, 1)+IF(OR($F388 &gt;= BO$6, $G388 &lt; BN$6), 0, 2)+1)</f>
        <v/>
      </c>
      <c r="BO388" s="71" t="str">
        <f ca="1">INDEX({"","_","-","="},IF(OR($D388 &gt;= BP$6, $E388 &lt; BO$6), 0, 1)+IF(OR($F388 &gt;= BP$6, $G388 &lt; BO$6), 0, 2)+1)</f>
        <v/>
      </c>
      <c r="BP388" s="71" t="str">
        <f ca="1">INDEX({"","_","-","="},IF(OR($D388 &gt;= BQ$6, $E388 &lt; BP$6), 0, 1)+IF(OR($F388 &gt;= BQ$6, $G388 &lt; BP$6), 0, 2)+1)</f>
        <v/>
      </c>
      <c r="BQ388" s="71" t="str">
        <f ca="1">INDEX({"","_","-","="},IF(OR($D388 &gt;= BR$6, $E388 &lt; BQ$6), 0, 1)+IF(OR($F388 &gt;= BR$6, $G388 &lt; BQ$6), 0, 2)+1)</f>
        <v/>
      </c>
      <c r="BR388" s="71" t="str">
        <f ca="1">INDEX({"","_","-","="},IF(OR($D388 &gt;= BS$6, $E388 &lt; BR$6), 0, 1)+IF(OR($F388 &gt;= BS$6, $G388 &lt; BR$6), 0, 2)+1)</f>
        <v/>
      </c>
      <c r="BS388" s="71" t="str">
        <f ca="1">INDEX({"","_","-","="},IF(OR($D388 &gt;= BT$6, $E388 &lt; BS$6), 0, 1)+IF(OR($F388 &gt;= BT$6, $G388 &lt; BS$6), 0, 2)+1)</f>
        <v/>
      </c>
      <c r="BT388" s="71" t="str">
        <f ca="1">INDEX({"","_","-","="},IF(OR($D388 &gt;= BU$6, $E388 &lt; BT$6), 0, 1)+IF(OR($F388 &gt;= BU$6, $G388 &lt; BT$6), 0, 2)+1)</f>
        <v/>
      </c>
      <c r="BU388" s="71" t="str">
        <f ca="1">INDEX({"","_","-","="},IF(OR($D388 &gt;= BV$6, $E388 &lt; BU$6), 0, 1)+IF(OR($F388 &gt;= BV$6, $G388 &lt; BU$6), 0, 2)+1)</f>
        <v/>
      </c>
      <c r="BV388" s="71" t="str">
        <f ca="1">INDEX({"","_","-","="},IF(OR($D388 &gt;= BW$6, $E388 &lt; BV$6), 0, 1)+IF(OR($F388 &gt;= BW$6, $G388 &lt; BV$6), 0, 2)+1)</f>
        <v/>
      </c>
      <c r="BW388" s="71" t="str">
        <f ca="1">INDEX({"","_","-","="},IF(OR($D388 &gt;= BX$6, $E388 &lt; BW$6), 0, 1)+IF(OR($F388 &gt;= BX$6, $G388 &lt; BW$6), 0, 2)+1)</f>
        <v/>
      </c>
      <c r="BX388" s="71" t="str">
        <f ca="1">INDEX({"","_","-","="},IF(OR($D388 &gt;= BY$6, $E388 &lt; BX$6), 0, 1)+IF(OR($F388 &gt;= BY$6, $G388 &lt; BX$6), 0, 2)+1)</f>
        <v/>
      </c>
      <c r="BY388" s="71" t="str">
        <f ca="1">INDEX({"","_","-","="},IF(OR($D388 &gt;= BZ$6, $E388 &lt; BY$6), 0, 1)+IF(OR($F388 &gt;= BZ$6, $G388 &lt; BY$6), 0, 2)+1)</f>
        <v/>
      </c>
      <c r="BZ388" s="71" t="str">
        <f ca="1">INDEX({"","_","-","="},IF(OR($D388 &gt;= CA$6, $E388 &lt; BZ$6), 0, 1)+IF(OR($F388 &gt;= CA$6, $G388 &lt; BZ$6), 0, 2)+1)</f>
        <v/>
      </c>
      <c r="CA388" s="71" t="str">
        <f ca="1">INDEX({"","_","-","="},IF(OR($D388 &gt;= CB$6, $E388 &lt; CA$6), 0, 1)+IF(OR($F388 &gt;= CB$6, $G388 &lt; CA$6), 0, 2)+1)</f>
        <v/>
      </c>
      <c r="CB388" s="71" t="str">
        <f ca="1">INDEX({"","_","-","="},IF(OR($D388 &gt;= CC$6, $E388 &lt; CB$6), 0, 1)+IF(OR($F388 &gt;= CC$6, $G388 &lt; CB$6), 0, 2)+1)</f>
        <v/>
      </c>
      <c r="CC388" s="71" t="str">
        <f ca="1">INDEX({"","_","-","="},IF(OR($D388 &gt;= CD$6, $E388 &lt; CC$6), 0, 1)+IF(OR($F388 &gt;= CD$6, $G388 &lt; CC$6), 0, 2)+1)</f>
        <v/>
      </c>
      <c r="CD388" s="71" t="str">
        <f ca="1">INDEX({"","_","-","="},IF(OR($D388 &gt;= CE$6, $E388 &lt; CD$6), 0, 1)+IF(OR($F388 &gt;= CE$6, $G388 &lt; CD$6), 0, 2)+1)</f>
        <v/>
      </c>
    </row>
    <row r="389" spans="1:82">
      <c r="A389" s="8" t="str">
        <f ca="1">IF('临-进度'!N384,'临-进度'!$A384,"")</f>
        <v/>
      </c>
      <c r="B389" s="8" t="str">
        <f ca="1">IF('临-进度'!N384,'临-进度'!$B384,"")</f>
        <v/>
      </c>
      <c r="C389" s="8" t="str">
        <f ca="1">IF('临-进度'!N384,'临-进度'!$F384,"")</f>
        <v/>
      </c>
      <c r="D389" s="42" t="str">
        <f ca="1">IF('临-进度'!$N384,'临-进度'!$J384,"")</f>
        <v/>
      </c>
      <c r="E389" s="42" t="str">
        <f ca="1">IF('临-进度'!$N384,'临-进度'!$AF384,"")</f>
        <v/>
      </c>
      <c r="F389" s="42" t="str">
        <f ca="1">IF('临-进度'!$N384,'临-进度'!$K384,"")</f>
        <v/>
      </c>
      <c r="G389" s="76" t="str">
        <f ca="1">IF('临-进度'!$N384,'临-进度'!$AG384,"")</f>
        <v/>
      </c>
      <c r="H389" s="71" t="str">
        <f ca="1">INDEX({"","_","-","="},IF(OR($D389 &gt;= I$6, $E389 &lt; H$6), 0, 1)+IF(OR($F389 &gt;= I$6, $G389 &lt; H$6), 0, 2)+1)</f>
        <v/>
      </c>
      <c r="I389" s="71" t="str">
        <f ca="1">INDEX({"","_","-","="},IF(OR($D389 &gt;= J$6, $E389 &lt; I$6), 0, 1)+IF(OR($F389 &gt;= J$6, $G389 &lt; I$6), 0, 2)+1)</f>
        <v/>
      </c>
      <c r="J389" s="71" t="str">
        <f ca="1">INDEX({"","_","-","="},IF(OR($D389 &gt;= K$6, $E389 &lt; J$6), 0, 1)+IF(OR($F389 &gt;= K$6, $G389 &lt; J$6), 0, 2)+1)</f>
        <v/>
      </c>
      <c r="K389" s="71" t="str">
        <f ca="1">INDEX({"","_","-","="},IF(OR($D389 &gt;= L$6, $E389 &lt; K$6), 0, 1)+IF(OR($F389 &gt;= L$6, $G389 &lt; K$6), 0, 2)+1)</f>
        <v/>
      </c>
      <c r="L389" s="71" t="str">
        <f ca="1">INDEX({"","_","-","="},IF(OR($D389 &gt;= M$6, $E389 &lt; L$6), 0, 1)+IF(OR($F389 &gt;= M$6, $G389 &lt; L$6), 0, 2)+1)</f>
        <v/>
      </c>
      <c r="M389" s="71" t="str">
        <f ca="1">INDEX({"","_","-","="},IF(OR($D389 &gt;= N$6, $E389 &lt; M$6), 0, 1)+IF(OR($F389 &gt;= N$6, $G389 &lt; M$6), 0, 2)+1)</f>
        <v/>
      </c>
      <c r="N389" s="71" t="str">
        <f ca="1">INDEX({"","_","-","="},IF(OR($D389 &gt;= O$6, $E389 &lt; N$6), 0, 1)+IF(OR($F389 &gt;= O$6, $G389 &lt; N$6), 0, 2)+1)</f>
        <v/>
      </c>
      <c r="O389" s="71" t="str">
        <f ca="1">INDEX({"","_","-","="},IF(OR($D389 &gt;= P$6, $E389 &lt; O$6), 0, 1)+IF(OR($F389 &gt;= P$6, $G389 &lt; O$6), 0, 2)+1)</f>
        <v/>
      </c>
      <c r="P389" s="71" t="str">
        <f ca="1">INDEX({"","_","-","="},IF(OR($D389 &gt;= Q$6, $E389 &lt; P$6), 0, 1)+IF(OR($F389 &gt;= Q$6, $G389 &lt; P$6), 0, 2)+1)</f>
        <v/>
      </c>
      <c r="Q389" s="71" t="str">
        <f ca="1">INDEX({"","_","-","="},IF(OR($D389 &gt;= R$6, $E389 &lt; Q$6), 0, 1)+IF(OR($F389 &gt;= R$6, $G389 &lt; Q$6), 0, 2)+1)</f>
        <v/>
      </c>
      <c r="R389" s="71" t="str">
        <f ca="1">INDEX({"","_","-","="},IF(OR($D389 &gt;= S$6, $E389 &lt; R$6), 0, 1)+IF(OR($F389 &gt;= S$6, $G389 &lt; R$6), 0, 2)+1)</f>
        <v/>
      </c>
      <c r="S389" s="71" t="str">
        <f ca="1">INDEX({"","_","-","="},IF(OR($D389 &gt;= T$6, $E389 &lt; S$6), 0, 1)+IF(OR($F389 &gt;= T$6, $G389 &lt; S$6), 0, 2)+1)</f>
        <v/>
      </c>
      <c r="T389" s="71" t="str">
        <f ca="1">INDEX({"","_","-","="},IF(OR($D389 &gt;= U$6, $E389 &lt; T$6), 0, 1)+IF(OR($F389 &gt;= U$6, $G389 &lt; T$6), 0, 2)+1)</f>
        <v/>
      </c>
      <c r="U389" s="71" t="str">
        <f ca="1">INDEX({"","_","-","="},IF(OR($D389 &gt;= V$6, $E389 &lt; U$6), 0, 1)+IF(OR($F389 &gt;= V$6, $G389 &lt; U$6), 0, 2)+1)</f>
        <v/>
      </c>
      <c r="V389" s="71" t="str">
        <f ca="1">INDEX({"","_","-","="},IF(OR($D389 &gt;= W$6, $E389 &lt; V$6), 0, 1)+IF(OR($F389 &gt;= W$6, $G389 &lt; V$6), 0, 2)+1)</f>
        <v/>
      </c>
      <c r="W389" s="71" t="str">
        <f ca="1">INDEX({"","_","-","="},IF(OR($D389 &gt;= X$6, $E389 &lt; W$6), 0, 1)+IF(OR($F389 &gt;= X$6, $G389 &lt; W$6), 0, 2)+1)</f>
        <v/>
      </c>
      <c r="X389" s="71" t="str">
        <f ca="1">INDEX({"","_","-","="},IF(OR($D389 &gt;= Y$6, $E389 &lt; X$6), 0, 1)+IF(OR($F389 &gt;= Y$6, $G389 &lt; X$6), 0, 2)+1)</f>
        <v/>
      </c>
      <c r="Y389" s="71" t="str">
        <f ca="1">INDEX({"","_","-","="},IF(OR($D389 &gt;= Z$6, $E389 &lt; Y$6), 0, 1)+IF(OR($F389 &gt;= Z$6, $G389 &lt; Y$6), 0, 2)+1)</f>
        <v/>
      </c>
      <c r="Z389" s="71" t="str">
        <f ca="1">INDEX({"","_","-","="},IF(OR($D389 &gt;= AA$6, $E389 &lt; Z$6), 0, 1)+IF(OR($F389 &gt;= AA$6, $G389 &lt; Z$6), 0, 2)+1)</f>
        <v/>
      </c>
      <c r="AA389" s="71" t="str">
        <f ca="1">INDEX({"","_","-","="},IF(OR($D389 &gt;= AB$6, $E389 &lt; AA$6), 0, 1)+IF(OR($F389 &gt;= AB$6, $G389 &lt; AA$6), 0, 2)+1)</f>
        <v/>
      </c>
      <c r="AB389" s="71" t="str">
        <f ca="1">INDEX({"","_","-","="},IF(OR($D389 &gt;= AC$6, $E389 &lt; AB$6), 0, 1)+IF(OR($F389 &gt;= AC$6, $G389 &lt; AB$6), 0, 2)+1)</f>
        <v/>
      </c>
      <c r="AC389" s="71" t="str">
        <f ca="1">INDEX({"","_","-","="},IF(OR($D389 &gt;= AD$6, $E389 &lt; AC$6), 0, 1)+IF(OR($F389 &gt;= AD$6, $G389 &lt; AC$6), 0, 2)+1)</f>
        <v/>
      </c>
      <c r="AD389" s="71" t="str">
        <f ca="1">INDEX({"","_","-","="},IF(OR($D389 &gt;= AE$6, $E389 &lt; AD$6), 0, 1)+IF(OR($F389 &gt;= AE$6, $G389 &lt; AD$6), 0, 2)+1)</f>
        <v/>
      </c>
      <c r="AE389" s="71" t="str">
        <f ca="1">INDEX({"","_","-","="},IF(OR($D389 &gt;= AF$6, $E389 &lt; AE$6), 0, 1)+IF(OR($F389 &gt;= AF$6, $G389 &lt; AE$6), 0, 2)+1)</f>
        <v/>
      </c>
      <c r="AF389" s="71" t="str">
        <f ca="1">INDEX({"","_","-","="},IF(OR($D389 &gt;= AG$6, $E389 &lt; AF$6), 0, 1)+IF(OR($F389 &gt;= AG$6, $G389 &lt; AF$6), 0, 2)+1)</f>
        <v/>
      </c>
      <c r="AG389" s="71" t="str">
        <f ca="1">INDEX({"","_","-","="},IF(OR($D389 &gt;= AH$6, $E389 &lt; AG$6), 0, 1)+IF(OR($F389 &gt;= AH$6, $G389 &lt; AG$6), 0, 2)+1)</f>
        <v/>
      </c>
      <c r="AH389" s="71" t="str">
        <f ca="1">INDEX({"","_","-","="},IF(OR($D389 &gt;= AI$6, $E389 &lt; AH$6), 0, 1)+IF(OR($F389 &gt;= AI$6, $G389 &lt; AH$6), 0, 2)+1)</f>
        <v/>
      </c>
      <c r="AI389" s="71" t="str">
        <f ca="1">INDEX({"","_","-","="},IF(OR($D389 &gt;= AJ$6, $E389 &lt; AI$6), 0, 1)+IF(OR($F389 &gt;= AJ$6, $G389 &lt; AI$6), 0, 2)+1)</f>
        <v/>
      </c>
      <c r="AJ389" s="71" t="str">
        <f ca="1">INDEX({"","_","-","="},IF(OR($D389 &gt;= AK$6, $E389 &lt; AJ$6), 0, 1)+IF(OR($F389 &gt;= AK$6, $G389 &lt; AJ$6), 0, 2)+1)</f>
        <v/>
      </c>
      <c r="AK389" s="71" t="str">
        <f ca="1">INDEX({"","_","-","="},IF(OR($D389 &gt;= AL$6, $E389 &lt; AK$6), 0, 1)+IF(OR($F389 &gt;= AL$6, $G389 &lt; AK$6), 0, 2)+1)</f>
        <v/>
      </c>
      <c r="AL389" s="71" t="str">
        <f ca="1">INDEX({"","_","-","="},IF(OR($D389 &gt;= AM$6, $E389 &lt; AL$6), 0, 1)+IF(OR($F389 &gt;= AM$6, $G389 &lt; AL$6), 0, 2)+1)</f>
        <v/>
      </c>
      <c r="AM389" s="71" t="str">
        <f ca="1">INDEX({"","_","-","="},IF(OR($D389 &gt;= AN$6, $E389 &lt; AM$6), 0, 1)+IF(OR($F389 &gt;= AN$6, $G389 &lt; AM$6), 0, 2)+1)</f>
        <v/>
      </c>
      <c r="AN389" s="71" t="str">
        <f ca="1">INDEX({"","_","-","="},IF(OR($D389 &gt;= AO$6, $E389 &lt; AN$6), 0, 1)+IF(OR($F389 &gt;= AO$6, $G389 &lt; AN$6), 0, 2)+1)</f>
        <v/>
      </c>
      <c r="AO389" s="71" t="str">
        <f ca="1">INDEX({"","_","-","="},IF(OR($D389 &gt;= AP$6, $E389 &lt; AO$6), 0, 1)+IF(OR($F389 &gt;= AP$6, $G389 &lt; AO$6), 0, 2)+1)</f>
        <v/>
      </c>
      <c r="AP389" s="71" t="str">
        <f ca="1">INDEX({"","_","-","="},IF(OR($D389 &gt;= AQ$6, $E389 &lt; AP$6), 0, 1)+IF(OR($F389 &gt;= AQ$6, $G389 &lt; AP$6), 0, 2)+1)</f>
        <v/>
      </c>
      <c r="AQ389" s="71" t="str">
        <f ca="1">INDEX({"","_","-","="},IF(OR($D389 &gt;= AR$6, $E389 &lt; AQ$6), 0, 1)+IF(OR($F389 &gt;= AR$6, $G389 &lt; AQ$6), 0, 2)+1)</f>
        <v/>
      </c>
      <c r="AR389" s="71" t="str">
        <f ca="1">INDEX({"","_","-","="},IF(OR($D389 &gt;= AS$6, $E389 &lt; AR$6), 0, 1)+IF(OR($F389 &gt;= AS$6, $G389 &lt; AR$6), 0, 2)+1)</f>
        <v/>
      </c>
      <c r="AS389" s="71" t="str">
        <f ca="1">INDEX({"","_","-","="},IF(OR($D389 &gt;= AT$6, $E389 &lt; AS$6), 0, 1)+IF(OR($F389 &gt;= AT$6, $G389 &lt; AS$6), 0, 2)+1)</f>
        <v/>
      </c>
      <c r="AT389" s="71" t="str">
        <f ca="1">INDEX({"","_","-","="},IF(OR($D389 &gt;= AU$6, $E389 &lt; AT$6), 0, 1)+IF(OR($F389 &gt;= AU$6, $G389 &lt; AT$6), 0, 2)+1)</f>
        <v/>
      </c>
      <c r="AU389" s="71" t="str">
        <f ca="1">INDEX({"","_","-","="},IF(OR($D389 &gt;= AV$6, $E389 &lt; AU$6), 0, 1)+IF(OR($F389 &gt;= AV$6, $G389 &lt; AU$6), 0, 2)+1)</f>
        <v/>
      </c>
      <c r="AV389" s="71" t="str">
        <f ca="1">INDEX({"","_","-","="},IF(OR($D389 &gt;= AW$6, $E389 &lt; AV$6), 0, 1)+IF(OR($F389 &gt;= AW$6, $G389 &lt; AV$6), 0, 2)+1)</f>
        <v/>
      </c>
      <c r="AW389" s="71" t="str">
        <f ca="1">INDEX({"","_","-","="},IF(OR($D389 &gt;= AX$6, $E389 &lt; AW$6), 0, 1)+IF(OR($F389 &gt;= AX$6, $G389 &lt; AW$6), 0, 2)+1)</f>
        <v/>
      </c>
      <c r="AX389" s="71" t="str">
        <f ca="1">INDEX({"","_","-","="},IF(OR($D389 &gt;= AY$6, $E389 &lt; AX$6), 0, 1)+IF(OR($F389 &gt;= AY$6, $G389 &lt; AX$6), 0, 2)+1)</f>
        <v/>
      </c>
      <c r="AY389" s="71" t="str">
        <f ca="1">INDEX({"","_","-","="},IF(OR($D389 &gt;= AZ$6, $E389 &lt; AY$6), 0, 1)+IF(OR($F389 &gt;= AZ$6, $G389 &lt; AY$6), 0, 2)+1)</f>
        <v/>
      </c>
      <c r="AZ389" s="71" t="str">
        <f ca="1">INDEX({"","_","-","="},IF(OR($D389 &gt;= BA$6, $E389 &lt; AZ$6), 0, 1)+IF(OR($F389 &gt;= BA$6, $G389 &lt; AZ$6), 0, 2)+1)</f>
        <v/>
      </c>
      <c r="BA389" s="71" t="str">
        <f ca="1">INDEX({"","_","-","="},IF(OR($D389 &gt;= BB$6, $E389 &lt; BA$6), 0, 1)+IF(OR($F389 &gt;= BB$6, $G389 &lt; BA$6), 0, 2)+1)</f>
        <v/>
      </c>
      <c r="BB389" s="71" t="str">
        <f ca="1">INDEX({"","_","-","="},IF(OR($D389 &gt;= BC$6, $E389 &lt; BB$6), 0, 1)+IF(OR($F389 &gt;= BC$6, $G389 &lt; BB$6), 0, 2)+1)</f>
        <v/>
      </c>
      <c r="BC389" s="71" t="str">
        <f ca="1">INDEX({"","_","-","="},IF(OR($D389 &gt;= BD$6, $E389 &lt; BC$6), 0, 1)+IF(OR($F389 &gt;= BD$6, $G389 &lt; BC$6), 0, 2)+1)</f>
        <v/>
      </c>
      <c r="BD389" s="71" t="str">
        <f ca="1">INDEX({"","_","-","="},IF(OR($D389 &gt;= BE$6, $E389 &lt; BD$6), 0, 1)+IF(OR($F389 &gt;= BE$6, $G389 &lt; BD$6), 0, 2)+1)</f>
        <v/>
      </c>
      <c r="BE389" s="71" t="str">
        <f ca="1">INDEX({"","_","-","="},IF(OR($D389 &gt;= BF$6, $E389 &lt; BE$6), 0, 1)+IF(OR($F389 &gt;= BF$6, $G389 &lt; BE$6), 0, 2)+1)</f>
        <v/>
      </c>
      <c r="BF389" s="71" t="str">
        <f ca="1">INDEX({"","_","-","="},IF(OR($D389 &gt;= BG$6, $E389 &lt; BF$6), 0, 1)+IF(OR($F389 &gt;= BG$6, $G389 &lt; BF$6), 0, 2)+1)</f>
        <v/>
      </c>
      <c r="BG389" s="71" t="str">
        <f ca="1">INDEX({"","_","-","="},IF(OR($D389 &gt;= BH$6, $E389 &lt; BG$6), 0, 1)+IF(OR($F389 &gt;= BH$6, $G389 &lt; BG$6), 0, 2)+1)</f>
        <v/>
      </c>
      <c r="BH389" s="71" t="str">
        <f ca="1">INDEX({"","_","-","="},IF(OR($D389 &gt;= BI$6, $E389 &lt; BH$6), 0, 1)+IF(OR($F389 &gt;= BI$6, $G389 &lt; BH$6), 0, 2)+1)</f>
        <v/>
      </c>
      <c r="BI389" s="71" t="str">
        <f ca="1">INDEX({"","_","-","="},IF(OR($D389 &gt;= BJ$6, $E389 &lt; BI$6), 0, 1)+IF(OR($F389 &gt;= BJ$6, $G389 &lt; BI$6), 0, 2)+1)</f>
        <v/>
      </c>
      <c r="BJ389" s="71" t="str">
        <f ca="1">INDEX({"","_","-","="},IF(OR($D389 &gt;= BK$6, $E389 &lt; BJ$6), 0, 1)+IF(OR($F389 &gt;= BK$6, $G389 &lt; BJ$6), 0, 2)+1)</f>
        <v/>
      </c>
      <c r="BK389" s="71" t="str">
        <f ca="1">INDEX({"","_","-","="},IF(OR($D389 &gt;= BL$6, $E389 &lt; BK$6), 0, 1)+IF(OR($F389 &gt;= BL$6, $G389 &lt; BK$6), 0, 2)+1)</f>
        <v/>
      </c>
      <c r="BL389" s="71" t="str">
        <f ca="1">INDEX({"","_","-","="},IF(OR($D389 &gt;= BM$6, $E389 &lt; BL$6), 0, 1)+IF(OR($F389 &gt;= BM$6, $G389 &lt; BL$6), 0, 2)+1)</f>
        <v/>
      </c>
      <c r="BM389" s="71" t="str">
        <f ca="1">INDEX({"","_","-","="},IF(OR($D389 &gt;= BN$6, $E389 &lt; BM$6), 0, 1)+IF(OR($F389 &gt;= BN$6, $G389 &lt; BM$6), 0, 2)+1)</f>
        <v/>
      </c>
      <c r="BN389" s="71" t="str">
        <f ca="1">INDEX({"","_","-","="},IF(OR($D389 &gt;= BO$6, $E389 &lt; BN$6), 0, 1)+IF(OR($F389 &gt;= BO$6, $G389 &lt; BN$6), 0, 2)+1)</f>
        <v/>
      </c>
      <c r="BO389" s="71" t="str">
        <f ca="1">INDEX({"","_","-","="},IF(OR($D389 &gt;= BP$6, $E389 &lt; BO$6), 0, 1)+IF(OR($F389 &gt;= BP$6, $G389 &lt; BO$6), 0, 2)+1)</f>
        <v/>
      </c>
      <c r="BP389" s="71" t="str">
        <f ca="1">INDEX({"","_","-","="},IF(OR($D389 &gt;= BQ$6, $E389 &lt; BP$6), 0, 1)+IF(OR($F389 &gt;= BQ$6, $G389 &lt; BP$6), 0, 2)+1)</f>
        <v/>
      </c>
      <c r="BQ389" s="71" t="str">
        <f ca="1">INDEX({"","_","-","="},IF(OR($D389 &gt;= BR$6, $E389 &lt; BQ$6), 0, 1)+IF(OR($F389 &gt;= BR$6, $G389 &lt; BQ$6), 0, 2)+1)</f>
        <v/>
      </c>
      <c r="BR389" s="71" t="str">
        <f ca="1">INDEX({"","_","-","="},IF(OR($D389 &gt;= BS$6, $E389 &lt; BR$6), 0, 1)+IF(OR($F389 &gt;= BS$6, $G389 &lt; BR$6), 0, 2)+1)</f>
        <v/>
      </c>
      <c r="BS389" s="71" t="str">
        <f ca="1">INDEX({"","_","-","="},IF(OR($D389 &gt;= BT$6, $E389 &lt; BS$6), 0, 1)+IF(OR($F389 &gt;= BT$6, $G389 &lt; BS$6), 0, 2)+1)</f>
        <v/>
      </c>
      <c r="BT389" s="71" t="str">
        <f ca="1">INDEX({"","_","-","="},IF(OR($D389 &gt;= BU$6, $E389 &lt; BT$6), 0, 1)+IF(OR($F389 &gt;= BU$6, $G389 &lt; BT$6), 0, 2)+1)</f>
        <v/>
      </c>
      <c r="BU389" s="71" t="str">
        <f ca="1">INDEX({"","_","-","="},IF(OR($D389 &gt;= BV$6, $E389 &lt; BU$6), 0, 1)+IF(OR($F389 &gt;= BV$6, $G389 &lt; BU$6), 0, 2)+1)</f>
        <v/>
      </c>
      <c r="BV389" s="71" t="str">
        <f ca="1">INDEX({"","_","-","="},IF(OR($D389 &gt;= BW$6, $E389 &lt; BV$6), 0, 1)+IF(OR($F389 &gt;= BW$6, $G389 &lt; BV$6), 0, 2)+1)</f>
        <v/>
      </c>
      <c r="BW389" s="71" t="str">
        <f ca="1">INDEX({"","_","-","="},IF(OR($D389 &gt;= BX$6, $E389 &lt; BW$6), 0, 1)+IF(OR($F389 &gt;= BX$6, $G389 &lt; BW$6), 0, 2)+1)</f>
        <v/>
      </c>
      <c r="BX389" s="71" t="str">
        <f ca="1">INDEX({"","_","-","="},IF(OR($D389 &gt;= BY$6, $E389 &lt; BX$6), 0, 1)+IF(OR($F389 &gt;= BY$6, $G389 &lt; BX$6), 0, 2)+1)</f>
        <v/>
      </c>
      <c r="BY389" s="71" t="str">
        <f ca="1">INDEX({"","_","-","="},IF(OR($D389 &gt;= BZ$6, $E389 &lt; BY$6), 0, 1)+IF(OR($F389 &gt;= BZ$6, $G389 &lt; BY$6), 0, 2)+1)</f>
        <v/>
      </c>
      <c r="BZ389" s="71" t="str">
        <f ca="1">INDEX({"","_","-","="},IF(OR($D389 &gt;= CA$6, $E389 &lt; BZ$6), 0, 1)+IF(OR($F389 &gt;= CA$6, $G389 &lt; BZ$6), 0, 2)+1)</f>
        <v/>
      </c>
      <c r="CA389" s="71" t="str">
        <f ca="1">INDEX({"","_","-","="},IF(OR($D389 &gt;= CB$6, $E389 &lt; CA$6), 0, 1)+IF(OR($F389 &gt;= CB$6, $G389 &lt; CA$6), 0, 2)+1)</f>
        <v/>
      </c>
      <c r="CB389" s="71" t="str">
        <f ca="1">INDEX({"","_","-","="},IF(OR($D389 &gt;= CC$6, $E389 &lt; CB$6), 0, 1)+IF(OR($F389 &gt;= CC$6, $G389 &lt; CB$6), 0, 2)+1)</f>
        <v/>
      </c>
      <c r="CC389" s="71" t="str">
        <f ca="1">INDEX({"","_","-","="},IF(OR($D389 &gt;= CD$6, $E389 &lt; CC$6), 0, 1)+IF(OR($F389 &gt;= CD$6, $G389 &lt; CC$6), 0, 2)+1)</f>
        <v/>
      </c>
      <c r="CD389" s="71" t="str">
        <f ca="1">INDEX({"","_","-","="},IF(OR($D389 &gt;= CE$6, $E389 &lt; CD$6), 0, 1)+IF(OR($F389 &gt;= CE$6, $G389 &lt; CD$6), 0, 2)+1)</f>
        <v/>
      </c>
    </row>
    <row r="390" spans="1:82">
      <c r="A390" s="8" t="str">
        <f ca="1">IF('临-进度'!N385,'临-进度'!$A385,"")</f>
        <v/>
      </c>
      <c r="B390" s="8" t="str">
        <f ca="1">IF('临-进度'!N385,'临-进度'!$B385,"")</f>
        <v/>
      </c>
      <c r="C390" s="8" t="str">
        <f ca="1">IF('临-进度'!N385,'临-进度'!$F385,"")</f>
        <v/>
      </c>
      <c r="D390" s="42" t="str">
        <f ca="1">IF('临-进度'!$N385,'临-进度'!$J385,"")</f>
        <v/>
      </c>
      <c r="E390" s="42" t="str">
        <f ca="1">IF('临-进度'!$N385,'临-进度'!$AF385,"")</f>
        <v/>
      </c>
      <c r="F390" s="42" t="str">
        <f ca="1">IF('临-进度'!$N385,'临-进度'!$K385,"")</f>
        <v/>
      </c>
      <c r="G390" s="76" t="str">
        <f ca="1">IF('临-进度'!$N385,'临-进度'!$AG385,"")</f>
        <v/>
      </c>
      <c r="H390" s="71" t="str">
        <f ca="1">INDEX({"","_","-","="},IF(OR($D390 &gt;= I$6, $E390 &lt; H$6), 0, 1)+IF(OR($F390 &gt;= I$6, $G390 &lt; H$6), 0, 2)+1)</f>
        <v/>
      </c>
      <c r="I390" s="71" t="str">
        <f ca="1">INDEX({"","_","-","="},IF(OR($D390 &gt;= J$6, $E390 &lt; I$6), 0, 1)+IF(OR($F390 &gt;= J$6, $G390 &lt; I$6), 0, 2)+1)</f>
        <v/>
      </c>
      <c r="J390" s="71" t="str">
        <f ca="1">INDEX({"","_","-","="},IF(OR($D390 &gt;= K$6, $E390 &lt; J$6), 0, 1)+IF(OR($F390 &gt;= K$6, $G390 &lt; J$6), 0, 2)+1)</f>
        <v/>
      </c>
      <c r="K390" s="71" t="str">
        <f ca="1">INDEX({"","_","-","="},IF(OR($D390 &gt;= L$6, $E390 &lt; K$6), 0, 1)+IF(OR($F390 &gt;= L$6, $G390 &lt; K$6), 0, 2)+1)</f>
        <v/>
      </c>
      <c r="L390" s="71" t="str">
        <f ca="1">INDEX({"","_","-","="},IF(OR($D390 &gt;= M$6, $E390 &lt; L$6), 0, 1)+IF(OR($F390 &gt;= M$6, $G390 &lt; L$6), 0, 2)+1)</f>
        <v/>
      </c>
      <c r="M390" s="71" t="str">
        <f ca="1">INDEX({"","_","-","="},IF(OR($D390 &gt;= N$6, $E390 &lt; M$6), 0, 1)+IF(OR($F390 &gt;= N$6, $G390 &lt; M$6), 0, 2)+1)</f>
        <v/>
      </c>
      <c r="N390" s="71" t="str">
        <f ca="1">INDEX({"","_","-","="},IF(OR($D390 &gt;= O$6, $E390 &lt; N$6), 0, 1)+IF(OR($F390 &gt;= O$6, $G390 &lt; N$6), 0, 2)+1)</f>
        <v/>
      </c>
      <c r="O390" s="71" t="str">
        <f ca="1">INDEX({"","_","-","="},IF(OR($D390 &gt;= P$6, $E390 &lt; O$6), 0, 1)+IF(OR($F390 &gt;= P$6, $G390 &lt; O$6), 0, 2)+1)</f>
        <v/>
      </c>
      <c r="P390" s="71" t="str">
        <f ca="1">INDEX({"","_","-","="},IF(OR($D390 &gt;= Q$6, $E390 &lt; P$6), 0, 1)+IF(OR($F390 &gt;= Q$6, $G390 &lt; P$6), 0, 2)+1)</f>
        <v/>
      </c>
      <c r="Q390" s="71" t="str">
        <f ca="1">INDEX({"","_","-","="},IF(OR($D390 &gt;= R$6, $E390 &lt; Q$6), 0, 1)+IF(OR($F390 &gt;= R$6, $G390 &lt; Q$6), 0, 2)+1)</f>
        <v/>
      </c>
      <c r="R390" s="71" t="str">
        <f ca="1">INDEX({"","_","-","="},IF(OR($D390 &gt;= S$6, $E390 &lt; R$6), 0, 1)+IF(OR($F390 &gt;= S$6, $G390 &lt; R$6), 0, 2)+1)</f>
        <v/>
      </c>
      <c r="S390" s="71" t="str">
        <f ca="1">INDEX({"","_","-","="},IF(OR($D390 &gt;= T$6, $E390 &lt; S$6), 0, 1)+IF(OR($F390 &gt;= T$6, $G390 &lt; S$6), 0, 2)+1)</f>
        <v/>
      </c>
      <c r="T390" s="71" t="str">
        <f ca="1">INDEX({"","_","-","="},IF(OR($D390 &gt;= U$6, $E390 &lt; T$6), 0, 1)+IF(OR($F390 &gt;= U$6, $G390 &lt; T$6), 0, 2)+1)</f>
        <v/>
      </c>
      <c r="U390" s="71" t="str">
        <f ca="1">INDEX({"","_","-","="},IF(OR($D390 &gt;= V$6, $E390 &lt; U$6), 0, 1)+IF(OR($F390 &gt;= V$6, $G390 &lt; U$6), 0, 2)+1)</f>
        <v/>
      </c>
      <c r="V390" s="71" t="str">
        <f ca="1">INDEX({"","_","-","="},IF(OR($D390 &gt;= W$6, $E390 &lt; V$6), 0, 1)+IF(OR($F390 &gt;= W$6, $G390 &lt; V$6), 0, 2)+1)</f>
        <v/>
      </c>
      <c r="W390" s="71" t="str">
        <f ca="1">INDEX({"","_","-","="},IF(OR($D390 &gt;= X$6, $E390 &lt; W$6), 0, 1)+IF(OR($F390 &gt;= X$6, $G390 &lt; W$6), 0, 2)+1)</f>
        <v/>
      </c>
      <c r="X390" s="71" t="str">
        <f ca="1">INDEX({"","_","-","="},IF(OR($D390 &gt;= Y$6, $E390 &lt; X$6), 0, 1)+IF(OR($F390 &gt;= Y$6, $G390 &lt; X$6), 0, 2)+1)</f>
        <v/>
      </c>
      <c r="Y390" s="71" t="str">
        <f ca="1">INDEX({"","_","-","="},IF(OR($D390 &gt;= Z$6, $E390 &lt; Y$6), 0, 1)+IF(OR($F390 &gt;= Z$6, $G390 &lt; Y$6), 0, 2)+1)</f>
        <v/>
      </c>
      <c r="Z390" s="71" t="str">
        <f ca="1">INDEX({"","_","-","="},IF(OR($D390 &gt;= AA$6, $E390 &lt; Z$6), 0, 1)+IF(OR($F390 &gt;= AA$6, $G390 &lt; Z$6), 0, 2)+1)</f>
        <v/>
      </c>
      <c r="AA390" s="71" t="str">
        <f ca="1">INDEX({"","_","-","="},IF(OR($D390 &gt;= AB$6, $E390 &lt; AA$6), 0, 1)+IF(OR($F390 &gt;= AB$6, $G390 &lt; AA$6), 0, 2)+1)</f>
        <v/>
      </c>
      <c r="AB390" s="71" t="str">
        <f ca="1">INDEX({"","_","-","="},IF(OR($D390 &gt;= AC$6, $E390 &lt; AB$6), 0, 1)+IF(OR($F390 &gt;= AC$6, $G390 &lt; AB$6), 0, 2)+1)</f>
        <v/>
      </c>
      <c r="AC390" s="71" t="str">
        <f ca="1">INDEX({"","_","-","="},IF(OR($D390 &gt;= AD$6, $E390 &lt; AC$6), 0, 1)+IF(OR($F390 &gt;= AD$6, $G390 &lt; AC$6), 0, 2)+1)</f>
        <v/>
      </c>
      <c r="AD390" s="71" t="str">
        <f ca="1">INDEX({"","_","-","="},IF(OR($D390 &gt;= AE$6, $E390 &lt; AD$6), 0, 1)+IF(OR($F390 &gt;= AE$6, $G390 &lt; AD$6), 0, 2)+1)</f>
        <v/>
      </c>
      <c r="AE390" s="71" t="str">
        <f ca="1">INDEX({"","_","-","="},IF(OR($D390 &gt;= AF$6, $E390 &lt; AE$6), 0, 1)+IF(OR($F390 &gt;= AF$6, $G390 &lt; AE$6), 0, 2)+1)</f>
        <v/>
      </c>
      <c r="AF390" s="71" t="str">
        <f ca="1">INDEX({"","_","-","="},IF(OR($D390 &gt;= AG$6, $E390 &lt; AF$6), 0, 1)+IF(OR($F390 &gt;= AG$6, $G390 &lt; AF$6), 0, 2)+1)</f>
        <v/>
      </c>
      <c r="AG390" s="71" t="str">
        <f ca="1">INDEX({"","_","-","="},IF(OR($D390 &gt;= AH$6, $E390 &lt; AG$6), 0, 1)+IF(OR($F390 &gt;= AH$6, $G390 &lt; AG$6), 0, 2)+1)</f>
        <v/>
      </c>
      <c r="AH390" s="71" t="str">
        <f ca="1">INDEX({"","_","-","="},IF(OR($D390 &gt;= AI$6, $E390 &lt; AH$6), 0, 1)+IF(OR($F390 &gt;= AI$6, $G390 &lt; AH$6), 0, 2)+1)</f>
        <v/>
      </c>
      <c r="AI390" s="71" t="str">
        <f ca="1">INDEX({"","_","-","="},IF(OR($D390 &gt;= AJ$6, $E390 &lt; AI$6), 0, 1)+IF(OR($F390 &gt;= AJ$6, $G390 &lt; AI$6), 0, 2)+1)</f>
        <v/>
      </c>
      <c r="AJ390" s="71" t="str">
        <f ca="1">INDEX({"","_","-","="},IF(OR($D390 &gt;= AK$6, $E390 &lt; AJ$6), 0, 1)+IF(OR($F390 &gt;= AK$6, $G390 &lt; AJ$6), 0, 2)+1)</f>
        <v/>
      </c>
      <c r="AK390" s="71" t="str">
        <f ca="1">INDEX({"","_","-","="},IF(OR($D390 &gt;= AL$6, $E390 &lt; AK$6), 0, 1)+IF(OR($F390 &gt;= AL$6, $G390 &lt; AK$6), 0, 2)+1)</f>
        <v/>
      </c>
      <c r="AL390" s="71" t="str">
        <f ca="1">INDEX({"","_","-","="},IF(OR($D390 &gt;= AM$6, $E390 &lt; AL$6), 0, 1)+IF(OR($F390 &gt;= AM$6, $G390 &lt; AL$6), 0, 2)+1)</f>
        <v/>
      </c>
      <c r="AM390" s="71" t="str">
        <f ca="1">INDEX({"","_","-","="},IF(OR($D390 &gt;= AN$6, $E390 &lt; AM$6), 0, 1)+IF(OR($F390 &gt;= AN$6, $G390 &lt; AM$6), 0, 2)+1)</f>
        <v/>
      </c>
      <c r="AN390" s="71" t="str">
        <f ca="1">INDEX({"","_","-","="},IF(OR($D390 &gt;= AO$6, $E390 &lt; AN$6), 0, 1)+IF(OR($F390 &gt;= AO$6, $G390 &lt; AN$6), 0, 2)+1)</f>
        <v/>
      </c>
      <c r="AO390" s="71" t="str">
        <f ca="1">INDEX({"","_","-","="},IF(OR($D390 &gt;= AP$6, $E390 &lt; AO$6), 0, 1)+IF(OR($F390 &gt;= AP$6, $G390 &lt; AO$6), 0, 2)+1)</f>
        <v/>
      </c>
      <c r="AP390" s="71" t="str">
        <f ca="1">INDEX({"","_","-","="},IF(OR($D390 &gt;= AQ$6, $E390 &lt; AP$6), 0, 1)+IF(OR($F390 &gt;= AQ$6, $G390 &lt; AP$6), 0, 2)+1)</f>
        <v/>
      </c>
      <c r="AQ390" s="71" t="str">
        <f ca="1">INDEX({"","_","-","="},IF(OR($D390 &gt;= AR$6, $E390 &lt; AQ$6), 0, 1)+IF(OR($F390 &gt;= AR$6, $G390 &lt; AQ$6), 0, 2)+1)</f>
        <v/>
      </c>
      <c r="AR390" s="71" t="str">
        <f ca="1">INDEX({"","_","-","="},IF(OR($D390 &gt;= AS$6, $E390 &lt; AR$6), 0, 1)+IF(OR($F390 &gt;= AS$6, $G390 &lt; AR$6), 0, 2)+1)</f>
        <v/>
      </c>
      <c r="AS390" s="71" t="str">
        <f ca="1">INDEX({"","_","-","="},IF(OR($D390 &gt;= AT$6, $E390 &lt; AS$6), 0, 1)+IF(OR($F390 &gt;= AT$6, $G390 &lt; AS$6), 0, 2)+1)</f>
        <v/>
      </c>
      <c r="AT390" s="71" t="str">
        <f ca="1">INDEX({"","_","-","="},IF(OR($D390 &gt;= AU$6, $E390 &lt; AT$6), 0, 1)+IF(OR($F390 &gt;= AU$6, $G390 &lt; AT$6), 0, 2)+1)</f>
        <v/>
      </c>
      <c r="AU390" s="71" t="str">
        <f ca="1">INDEX({"","_","-","="},IF(OR($D390 &gt;= AV$6, $E390 &lt; AU$6), 0, 1)+IF(OR($F390 &gt;= AV$6, $G390 &lt; AU$6), 0, 2)+1)</f>
        <v/>
      </c>
      <c r="AV390" s="71" t="str">
        <f ca="1">INDEX({"","_","-","="},IF(OR($D390 &gt;= AW$6, $E390 &lt; AV$6), 0, 1)+IF(OR($F390 &gt;= AW$6, $G390 &lt; AV$6), 0, 2)+1)</f>
        <v/>
      </c>
      <c r="AW390" s="71" t="str">
        <f ca="1">INDEX({"","_","-","="},IF(OR($D390 &gt;= AX$6, $E390 &lt; AW$6), 0, 1)+IF(OR($F390 &gt;= AX$6, $G390 &lt; AW$6), 0, 2)+1)</f>
        <v/>
      </c>
      <c r="AX390" s="71" t="str">
        <f ca="1">INDEX({"","_","-","="},IF(OR($D390 &gt;= AY$6, $E390 &lt; AX$6), 0, 1)+IF(OR($F390 &gt;= AY$6, $G390 &lt; AX$6), 0, 2)+1)</f>
        <v/>
      </c>
      <c r="AY390" s="71" t="str">
        <f ca="1">INDEX({"","_","-","="},IF(OR($D390 &gt;= AZ$6, $E390 &lt; AY$6), 0, 1)+IF(OR($F390 &gt;= AZ$6, $G390 &lt; AY$6), 0, 2)+1)</f>
        <v/>
      </c>
      <c r="AZ390" s="71" t="str">
        <f ca="1">INDEX({"","_","-","="},IF(OR($D390 &gt;= BA$6, $E390 &lt; AZ$6), 0, 1)+IF(OR($F390 &gt;= BA$6, $G390 &lt; AZ$6), 0, 2)+1)</f>
        <v/>
      </c>
      <c r="BA390" s="71" t="str">
        <f ca="1">INDEX({"","_","-","="},IF(OR($D390 &gt;= BB$6, $E390 &lt; BA$6), 0, 1)+IF(OR($F390 &gt;= BB$6, $G390 &lt; BA$6), 0, 2)+1)</f>
        <v/>
      </c>
      <c r="BB390" s="71" t="str">
        <f ca="1">INDEX({"","_","-","="},IF(OR($D390 &gt;= BC$6, $E390 &lt; BB$6), 0, 1)+IF(OR($F390 &gt;= BC$6, $G390 &lt; BB$6), 0, 2)+1)</f>
        <v/>
      </c>
      <c r="BC390" s="71" t="str">
        <f ca="1">INDEX({"","_","-","="},IF(OR($D390 &gt;= BD$6, $E390 &lt; BC$6), 0, 1)+IF(OR($F390 &gt;= BD$6, $G390 &lt; BC$6), 0, 2)+1)</f>
        <v/>
      </c>
      <c r="BD390" s="71" t="str">
        <f ca="1">INDEX({"","_","-","="},IF(OR($D390 &gt;= BE$6, $E390 &lt; BD$6), 0, 1)+IF(OR($F390 &gt;= BE$6, $G390 &lt; BD$6), 0, 2)+1)</f>
        <v/>
      </c>
      <c r="BE390" s="71" t="str">
        <f ca="1">INDEX({"","_","-","="},IF(OR($D390 &gt;= BF$6, $E390 &lt; BE$6), 0, 1)+IF(OR($F390 &gt;= BF$6, $G390 &lt; BE$6), 0, 2)+1)</f>
        <v/>
      </c>
      <c r="BF390" s="71" t="str">
        <f ca="1">INDEX({"","_","-","="},IF(OR($D390 &gt;= BG$6, $E390 &lt; BF$6), 0, 1)+IF(OR($F390 &gt;= BG$6, $G390 &lt; BF$6), 0, 2)+1)</f>
        <v/>
      </c>
      <c r="BG390" s="71" t="str">
        <f ca="1">INDEX({"","_","-","="},IF(OR($D390 &gt;= BH$6, $E390 &lt; BG$6), 0, 1)+IF(OR($F390 &gt;= BH$6, $G390 &lt; BG$6), 0, 2)+1)</f>
        <v/>
      </c>
      <c r="BH390" s="71" t="str">
        <f ca="1">INDEX({"","_","-","="},IF(OR($D390 &gt;= BI$6, $E390 &lt; BH$6), 0, 1)+IF(OR($F390 &gt;= BI$6, $G390 &lt; BH$6), 0, 2)+1)</f>
        <v/>
      </c>
      <c r="BI390" s="71" t="str">
        <f ca="1">INDEX({"","_","-","="},IF(OR($D390 &gt;= BJ$6, $E390 &lt; BI$6), 0, 1)+IF(OR($F390 &gt;= BJ$6, $G390 &lt; BI$6), 0, 2)+1)</f>
        <v/>
      </c>
      <c r="BJ390" s="71" t="str">
        <f ca="1">INDEX({"","_","-","="},IF(OR($D390 &gt;= BK$6, $E390 &lt; BJ$6), 0, 1)+IF(OR($F390 &gt;= BK$6, $G390 &lt; BJ$6), 0, 2)+1)</f>
        <v/>
      </c>
      <c r="BK390" s="71" t="str">
        <f ca="1">INDEX({"","_","-","="},IF(OR($D390 &gt;= BL$6, $E390 &lt; BK$6), 0, 1)+IF(OR($F390 &gt;= BL$6, $G390 &lt; BK$6), 0, 2)+1)</f>
        <v/>
      </c>
      <c r="BL390" s="71" t="str">
        <f ca="1">INDEX({"","_","-","="},IF(OR($D390 &gt;= BM$6, $E390 &lt; BL$6), 0, 1)+IF(OR($F390 &gt;= BM$6, $G390 &lt; BL$6), 0, 2)+1)</f>
        <v/>
      </c>
      <c r="BM390" s="71" t="str">
        <f ca="1">INDEX({"","_","-","="},IF(OR($D390 &gt;= BN$6, $E390 &lt; BM$6), 0, 1)+IF(OR($F390 &gt;= BN$6, $G390 &lt; BM$6), 0, 2)+1)</f>
        <v/>
      </c>
      <c r="BN390" s="71" t="str">
        <f ca="1">INDEX({"","_","-","="},IF(OR($D390 &gt;= BO$6, $E390 &lt; BN$6), 0, 1)+IF(OR($F390 &gt;= BO$6, $G390 &lt; BN$6), 0, 2)+1)</f>
        <v/>
      </c>
      <c r="BO390" s="71" t="str">
        <f ca="1">INDEX({"","_","-","="},IF(OR($D390 &gt;= BP$6, $E390 &lt; BO$6), 0, 1)+IF(OR($F390 &gt;= BP$6, $G390 &lt; BO$6), 0, 2)+1)</f>
        <v/>
      </c>
      <c r="BP390" s="71" t="str">
        <f ca="1">INDEX({"","_","-","="},IF(OR($D390 &gt;= BQ$6, $E390 &lt; BP$6), 0, 1)+IF(OR($F390 &gt;= BQ$6, $G390 &lt; BP$6), 0, 2)+1)</f>
        <v/>
      </c>
      <c r="BQ390" s="71" t="str">
        <f ca="1">INDEX({"","_","-","="},IF(OR($D390 &gt;= BR$6, $E390 &lt; BQ$6), 0, 1)+IF(OR($F390 &gt;= BR$6, $G390 &lt; BQ$6), 0, 2)+1)</f>
        <v/>
      </c>
      <c r="BR390" s="71" t="str">
        <f ca="1">INDEX({"","_","-","="},IF(OR($D390 &gt;= BS$6, $E390 &lt; BR$6), 0, 1)+IF(OR($F390 &gt;= BS$6, $G390 &lt; BR$6), 0, 2)+1)</f>
        <v/>
      </c>
      <c r="BS390" s="71" t="str">
        <f ca="1">INDEX({"","_","-","="},IF(OR($D390 &gt;= BT$6, $E390 &lt; BS$6), 0, 1)+IF(OR($F390 &gt;= BT$6, $G390 &lt; BS$6), 0, 2)+1)</f>
        <v/>
      </c>
      <c r="BT390" s="71" t="str">
        <f ca="1">INDEX({"","_","-","="},IF(OR($D390 &gt;= BU$6, $E390 &lt; BT$6), 0, 1)+IF(OR($F390 &gt;= BU$6, $G390 &lt; BT$6), 0, 2)+1)</f>
        <v/>
      </c>
      <c r="BU390" s="71" t="str">
        <f ca="1">INDEX({"","_","-","="},IF(OR($D390 &gt;= BV$6, $E390 &lt; BU$6), 0, 1)+IF(OR($F390 &gt;= BV$6, $G390 &lt; BU$6), 0, 2)+1)</f>
        <v/>
      </c>
      <c r="BV390" s="71" t="str">
        <f ca="1">INDEX({"","_","-","="},IF(OR($D390 &gt;= BW$6, $E390 &lt; BV$6), 0, 1)+IF(OR($F390 &gt;= BW$6, $G390 &lt; BV$6), 0, 2)+1)</f>
        <v/>
      </c>
      <c r="BW390" s="71" t="str">
        <f ca="1">INDEX({"","_","-","="},IF(OR($D390 &gt;= BX$6, $E390 &lt; BW$6), 0, 1)+IF(OR($F390 &gt;= BX$6, $G390 &lt; BW$6), 0, 2)+1)</f>
        <v/>
      </c>
      <c r="BX390" s="71" t="str">
        <f ca="1">INDEX({"","_","-","="},IF(OR($D390 &gt;= BY$6, $E390 &lt; BX$6), 0, 1)+IF(OR($F390 &gt;= BY$6, $G390 &lt; BX$6), 0, 2)+1)</f>
        <v/>
      </c>
      <c r="BY390" s="71" t="str">
        <f ca="1">INDEX({"","_","-","="},IF(OR($D390 &gt;= BZ$6, $E390 &lt; BY$6), 0, 1)+IF(OR($F390 &gt;= BZ$6, $G390 &lt; BY$6), 0, 2)+1)</f>
        <v/>
      </c>
      <c r="BZ390" s="71" t="str">
        <f ca="1">INDEX({"","_","-","="},IF(OR($D390 &gt;= CA$6, $E390 &lt; BZ$6), 0, 1)+IF(OR($F390 &gt;= CA$6, $G390 &lt; BZ$6), 0, 2)+1)</f>
        <v/>
      </c>
      <c r="CA390" s="71" t="str">
        <f ca="1">INDEX({"","_","-","="},IF(OR($D390 &gt;= CB$6, $E390 &lt; CA$6), 0, 1)+IF(OR($F390 &gt;= CB$6, $G390 &lt; CA$6), 0, 2)+1)</f>
        <v/>
      </c>
      <c r="CB390" s="71" t="str">
        <f ca="1">INDEX({"","_","-","="},IF(OR($D390 &gt;= CC$6, $E390 &lt; CB$6), 0, 1)+IF(OR($F390 &gt;= CC$6, $G390 &lt; CB$6), 0, 2)+1)</f>
        <v/>
      </c>
      <c r="CC390" s="71" t="str">
        <f ca="1">INDEX({"","_","-","="},IF(OR($D390 &gt;= CD$6, $E390 &lt; CC$6), 0, 1)+IF(OR($F390 &gt;= CD$6, $G390 &lt; CC$6), 0, 2)+1)</f>
        <v/>
      </c>
      <c r="CD390" s="71" t="str">
        <f ca="1">INDEX({"","_","-","="},IF(OR($D390 &gt;= CE$6, $E390 &lt; CD$6), 0, 1)+IF(OR($F390 &gt;= CE$6, $G390 &lt; CD$6), 0, 2)+1)</f>
        <v/>
      </c>
    </row>
    <row r="391" spans="1:82">
      <c r="A391" s="8" t="str">
        <f ca="1">IF('临-进度'!N386,'临-进度'!$A386,"")</f>
        <v/>
      </c>
      <c r="B391" s="8" t="str">
        <f ca="1">IF('临-进度'!N386,'临-进度'!$B386,"")</f>
        <v/>
      </c>
      <c r="C391" s="8" t="str">
        <f ca="1">IF('临-进度'!N386,'临-进度'!$F386,"")</f>
        <v/>
      </c>
      <c r="D391" s="42" t="str">
        <f ca="1">IF('临-进度'!$N386,'临-进度'!$J386,"")</f>
        <v/>
      </c>
      <c r="E391" s="42" t="str">
        <f ca="1">IF('临-进度'!$N386,'临-进度'!$AF386,"")</f>
        <v/>
      </c>
      <c r="F391" s="42" t="str">
        <f ca="1">IF('临-进度'!$N386,'临-进度'!$K386,"")</f>
        <v/>
      </c>
      <c r="G391" s="76" t="str">
        <f ca="1">IF('临-进度'!$N386,'临-进度'!$AG386,"")</f>
        <v/>
      </c>
      <c r="H391" s="71" t="str">
        <f ca="1">INDEX({"","_","-","="},IF(OR($D391 &gt;= I$6, $E391 &lt; H$6), 0, 1)+IF(OR($F391 &gt;= I$6, $G391 &lt; H$6), 0, 2)+1)</f>
        <v/>
      </c>
      <c r="I391" s="71" t="str">
        <f ca="1">INDEX({"","_","-","="},IF(OR($D391 &gt;= J$6, $E391 &lt; I$6), 0, 1)+IF(OR($F391 &gt;= J$6, $G391 &lt; I$6), 0, 2)+1)</f>
        <v/>
      </c>
      <c r="J391" s="71" t="str">
        <f ca="1">INDEX({"","_","-","="},IF(OR($D391 &gt;= K$6, $E391 &lt; J$6), 0, 1)+IF(OR($F391 &gt;= K$6, $G391 &lt; J$6), 0, 2)+1)</f>
        <v/>
      </c>
      <c r="K391" s="71" t="str">
        <f ca="1">INDEX({"","_","-","="},IF(OR($D391 &gt;= L$6, $E391 &lt; K$6), 0, 1)+IF(OR($F391 &gt;= L$6, $G391 &lt; K$6), 0, 2)+1)</f>
        <v/>
      </c>
      <c r="L391" s="71" t="str">
        <f ca="1">INDEX({"","_","-","="},IF(OR($D391 &gt;= M$6, $E391 &lt; L$6), 0, 1)+IF(OR($F391 &gt;= M$6, $G391 &lt; L$6), 0, 2)+1)</f>
        <v/>
      </c>
      <c r="M391" s="71" t="str">
        <f ca="1">INDEX({"","_","-","="},IF(OR($D391 &gt;= N$6, $E391 &lt; M$6), 0, 1)+IF(OR($F391 &gt;= N$6, $G391 &lt; M$6), 0, 2)+1)</f>
        <v/>
      </c>
      <c r="N391" s="71" t="str">
        <f ca="1">INDEX({"","_","-","="},IF(OR($D391 &gt;= O$6, $E391 &lt; N$6), 0, 1)+IF(OR($F391 &gt;= O$6, $G391 &lt; N$6), 0, 2)+1)</f>
        <v/>
      </c>
      <c r="O391" s="71" t="str">
        <f ca="1">INDEX({"","_","-","="},IF(OR($D391 &gt;= P$6, $E391 &lt; O$6), 0, 1)+IF(OR($F391 &gt;= P$6, $G391 &lt; O$6), 0, 2)+1)</f>
        <v/>
      </c>
      <c r="P391" s="71" t="str">
        <f ca="1">INDEX({"","_","-","="},IF(OR($D391 &gt;= Q$6, $E391 &lt; P$6), 0, 1)+IF(OR($F391 &gt;= Q$6, $G391 &lt; P$6), 0, 2)+1)</f>
        <v/>
      </c>
      <c r="Q391" s="71" t="str">
        <f ca="1">INDEX({"","_","-","="},IF(OR($D391 &gt;= R$6, $E391 &lt; Q$6), 0, 1)+IF(OR($F391 &gt;= R$6, $G391 &lt; Q$6), 0, 2)+1)</f>
        <v/>
      </c>
      <c r="R391" s="71" t="str">
        <f ca="1">INDEX({"","_","-","="},IF(OR($D391 &gt;= S$6, $E391 &lt; R$6), 0, 1)+IF(OR($F391 &gt;= S$6, $G391 &lt; R$6), 0, 2)+1)</f>
        <v/>
      </c>
      <c r="S391" s="71" t="str">
        <f ca="1">INDEX({"","_","-","="},IF(OR($D391 &gt;= T$6, $E391 &lt; S$6), 0, 1)+IF(OR($F391 &gt;= T$6, $G391 &lt; S$6), 0, 2)+1)</f>
        <v/>
      </c>
      <c r="T391" s="71" t="str">
        <f ca="1">INDEX({"","_","-","="},IF(OR($D391 &gt;= U$6, $E391 &lt; T$6), 0, 1)+IF(OR($F391 &gt;= U$6, $G391 &lt; T$6), 0, 2)+1)</f>
        <v/>
      </c>
      <c r="U391" s="71" t="str">
        <f ca="1">INDEX({"","_","-","="},IF(OR($D391 &gt;= V$6, $E391 &lt; U$6), 0, 1)+IF(OR($F391 &gt;= V$6, $G391 &lt; U$6), 0, 2)+1)</f>
        <v/>
      </c>
      <c r="V391" s="71" t="str">
        <f ca="1">INDEX({"","_","-","="},IF(OR($D391 &gt;= W$6, $E391 &lt; V$6), 0, 1)+IF(OR($F391 &gt;= W$6, $G391 &lt; V$6), 0, 2)+1)</f>
        <v/>
      </c>
      <c r="W391" s="71" t="str">
        <f ca="1">INDEX({"","_","-","="},IF(OR($D391 &gt;= X$6, $E391 &lt; W$6), 0, 1)+IF(OR($F391 &gt;= X$6, $G391 &lt; W$6), 0, 2)+1)</f>
        <v/>
      </c>
      <c r="X391" s="71" t="str">
        <f ca="1">INDEX({"","_","-","="},IF(OR($D391 &gt;= Y$6, $E391 &lt; X$6), 0, 1)+IF(OR($F391 &gt;= Y$6, $G391 &lt; X$6), 0, 2)+1)</f>
        <v/>
      </c>
      <c r="Y391" s="71" t="str">
        <f ca="1">INDEX({"","_","-","="},IF(OR($D391 &gt;= Z$6, $E391 &lt; Y$6), 0, 1)+IF(OR($F391 &gt;= Z$6, $G391 &lt; Y$6), 0, 2)+1)</f>
        <v/>
      </c>
      <c r="Z391" s="71" t="str">
        <f ca="1">INDEX({"","_","-","="},IF(OR($D391 &gt;= AA$6, $E391 &lt; Z$6), 0, 1)+IF(OR($F391 &gt;= AA$6, $G391 &lt; Z$6), 0, 2)+1)</f>
        <v/>
      </c>
      <c r="AA391" s="71" t="str">
        <f ca="1">INDEX({"","_","-","="},IF(OR($D391 &gt;= AB$6, $E391 &lt; AA$6), 0, 1)+IF(OR($F391 &gt;= AB$6, $G391 &lt; AA$6), 0, 2)+1)</f>
        <v/>
      </c>
      <c r="AB391" s="71" t="str">
        <f ca="1">INDEX({"","_","-","="},IF(OR($D391 &gt;= AC$6, $E391 &lt; AB$6), 0, 1)+IF(OR($F391 &gt;= AC$6, $G391 &lt; AB$6), 0, 2)+1)</f>
        <v/>
      </c>
      <c r="AC391" s="71" t="str">
        <f ca="1">INDEX({"","_","-","="},IF(OR($D391 &gt;= AD$6, $E391 &lt; AC$6), 0, 1)+IF(OR($F391 &gt;= AD$6, $G391 &lt; AC$6), 0, 2)+1)</f>
        <v/>
      </c>
      <c r="AD391" s="71" t="str">
        <f ca="1">INDEX({"","_","-","="},IF(OR($D391 &gt;= AE$6, $E391 &lt; AD$6), 0, 1)+IF(OR($F391 &gt;= AE$6, $G391 &lt; AD$6), 0, 2)+1)</f>
        <v/>
      </c>
      <c r="AE391" s="71" t="str">
        <f ca="1">INDEX({"","_","-","="},IF(OR($D391 &gt;= AF$6, $E391 &lt; AE$6), 0, 1)+IF(OR($F391 &gt;= AF$6, $G391 &lt; AE$6), 0, 2)+1)</f>
        <v/>
      </c>
      <c r="AF391" s="71" t="str">
        <f ca="1">INDEX({"","_","-","="},IF(OR($D391 &gt;= AG$6, $E391 &lt; AF$6), 0, 1)+IF(OR($F391 &gt;= AG$6, $G391 &lt; AF$6), 0, 2)+1)</f>
        <v/>
      </c>
      <c r="AG391" s="71" t="str">
        <f ca="1">INDEX({"","_","-","="},IF(OR($D391 &gt;= AH$6, $E391 &lt; AG$6), 0, 1)+IF(OR($F391 &gt;= AH$6, $G391 &lt; AG$6), 0, 2)+1)</f>
        <v/>
      </c>
      <c r="AH391" s="71" t="str">
        <f ca="1">INDEX({"","_","-","="},IF(OR($D391 &gt;= AI$6, $E391 &lt; AH$6), 0, 1)+IF(OR($F391 &gt;= AI$6, $G391 &lt; AH$6), 0, 2)+1)</f>
        <v/>
      </c>
      <c r="AI391" s="71" t="str">
        <f ca="1">INDEX({"","_","-","="},IF(OR($D391 &gt;= AJ$6, $E391 &lt; AI$6), 0, 1)+IF(OR($F391 &gt;= AJ$6, $G391 &lt; AI$6), 0, 2)+1)</f>
        <v/>
      </c>
      <c r="AJ391" s="71" t="str">
        <f ca="1">INDEX({"","_","-","="},IF(OR($D391 &gt;= AK$6, $E391 &lt; AJ$6), 0, 1)+IF(OR($F391 &gt;= AK$6, $G391 &lt; AJ$6), 0, 2)+1)</f>
        <v/>
      </c>
      <c r="AK391" s="71" t="str">
        <f ca="1">INDEX({"","_","-","="},IF(OR($D391 &gt;= AL$6, $E391 &lt; AK$6), 0, 1)+IF(OR($F391 &gt;= AL$6, $G391 &lt; AK$6), 0, 2)+1)</f>
        <v/>
      </c>
      <c r="AL391" s="71" t="str">
        <f ca="1">INDEX({"","_","-","="},IF(OR($D391 &gt;= AM$6, $E391 &lt; AL$6), 0, 1)+IF(OR($F391 &gt;= AM$6, $G391 &lt; AL$6), 0, 2)+1)</f>
        <v/>
      </c>
      <c r="AM391" s="71" t="str">
        <f ca="1">INDEX({"","_","-","="},IF(OR($D391 &gt;= AN$6, $E391 &lt; AM$6), 0, 1)+IF(OR($F391 &gt;= AN$6, $G391 &lt; AM$6), 0, 2)+1)</f>
        <v/>
      </c>
      <c r="AN391" s="71" t="str">
        <f ca="1">INDEX({"","_","-","="},IF(OR($D391 &gt;= AO$6, $E391 &lt; AN$6), 0, 1)+IF(OR($F391 &gt;= AO$6, $G391 &lt; AN$6), 0, 2)+1)</f>
        <v/>
      </c>
      <c r="AO391" s="71" t="str">
        <f ca="1">INDEX({"","_","-","="},IF(OR($D391 &gt;= AP$6, $E391 &lt; AO$6), 0, 1)+IF(OR($F391 &gt;= AP$6, $G391 &lt; AO$6), 0, 2)+1)</f>
        <v/>
      </c>
      <c r="AP391" s="71" t="str">
        <f ca="1">INDEX({"","_","-","="},IF(OR($D391 &gt;= AQ$6, $E391 &lt; AP$6), 0, 1)+IF(OR($F391 &gt;= AQ$6, $G391 &lt; AP$6), 0, 2)+1)</f>
        <v/>
      </c>
      <c r="AQ391" s="71" t="str">
        <f ca="1">INDEX({"","_","-","="},IF(OR($D391 &gt;= AR$6, $E391 &lt; AQ$6), 0, 1)+IF(OR($F391 &gt;= AR$6, $G391 &lt; AQ$6), 0, 2)+1)</f>
        <v/>
      </c>
      <c r="AR391" s="71" t="str">
        <f ca="1">INDEX({"","_","-","="},IF(OR($D391 &gt;= AS$6, $E391 &lt; AR$6), 0, 1)+IF(OR($F391 &gt;= AS$6, $G391 &lt; AR$6), 0, 2)+1)</f>
        <v/>
      </c>
      <c r="AS391" s="71" t="str">
        <f ca="1">INDEX({"","_","-","="},IF(OR($D391 &gt;= AT$6, $E391 &lt; AS$6), 0, 1)+IF(OR($F391 &gt;= AT$6, $G391 &lt; AS$6), 0, 2)+1)</f>
        <v/>
      </c>
      <c r="AT391" s="71" t="str">
        <f ca="1">INDEX({"","_","-","="},IF(OR($D391 &gt;= AU$6, $E391 &lt; AT$6), 0, 1)+IF(OR($F391 &gt;= AU$6, $G391 &lt; AT$6), 0, 2)+1)</f>
        <v/>
      </c>
      <c r="AU391" s="71" t="str">
        <f ca="1">INDEX({"","_","-","="},IF(OR($D391 &gt;= AV$6, $E391 &lt; AU$6), 0, 1)+IF(OR($F391 &gt;= AV$6, $G391 &lt; AU$6), 0, 2)+1)</f>
        <v/>
      </c>
      <c r="AV391" s="71" t="str">
        <f ca="1">INDEX({"","_","-","="},IF(OR($D391 &gt;= AW$6, $E391 &lt; AV$6), 0, 1)+IF(OR($F391 &gt;= AW$6, $G391 &lt; AV$6), 0, 2)+1)</f>
        <v/>
      </c>
      <c r="AW391" s="71" t="str">
        <f ca="1">INDEX({"","_","-","="},IF(OR($D391 &gt;= AX$6, $E391 &lt; AW$6), 0, 1)+IF(OR($F391 &gt;= AX$6, $G391 &lt; AW$6), 0, 2)+1)</f>
        <v/>
      </c>
      <c r="AX391" s="71" t="str">
        <f ca="1">INDEX({"","_","-","="},IF(OR($D391 &gt;= AY$6, $E391 &lt; AX$6), 0, 1)+IF(OR($F391 &gt;= AY$6, $G391 &lt; AX$6), 0, 2)+1)</f>
        <v/>
      </c>
      <c r="AY391" s="71" t="str">
        <f ca="1">INDEX({"","_","-","="},IF(OR($D391 &gt;= AZ$6, $E391 &lt; AY$6), 0, 1)+IF(OR($F391 &gt;= AZ$6, $G391 &lt; AY$6), 0, 2)+1)</f>
        <v/>
      </c>
      <c r="AZ391" s="71" t="str">
        <f ca="1">INDEX({"","_","-","="},IF(OR($D391 &gt;= BA$6, $E391 &lt; AZ$6), 0, 1)+IF(OR($F391 &gt;= BA$6, $G391 &lt; AZ$6), 0, 2)+1)</f>
        <v/>
      </c>
      <c r="BA391" s="71" t="str">
        <f ca="1">INDEX({"","_","-","="},IF(OR($D391 &gt;= BB$6, $E391 &lt; BA$6), 0, 1)+IF(OR($F391 &gt;= BB$6, $G391 &lt; BA$6), 0, 2)+1)</f>
        <v/>
      </c>
      <c r="BB391" s="71" t="str">
        <f ca="1">INDEX({"","_","-","="},IF(OR($D391 &gt;= BC$6, $E391 &lt; BB$6), 0, 1)+IF(OR($F391 &gt;= BC$6, $G391 &lt; BB$6), 0, 2)+1)</f>
        <v/>
      </c>
      <c r="BC391" s="71" t="str">
        <f ca="1">INDEX({"","_","-","="},IF(OR($D391 &gt;= BD$6, $E391 &lt; BC$6), 0, 1)+IF(OR($F391 &gt;= BD$6, $G391 &lt; BC$6), 0, 2)+1)</f>
        <v/>
      </c>
      <c r="BD391" s="71" t="str">
        <f ca="1">INDEX({"","_","-","="},IF(OR($D391 &gt;= BE$6, $E391 &lt; BD$6), 0, 1)+IF(OR($F391 &gt;= BE$6, $G391 &lt; BD$6), 0, 2)+1)</f>
        <v/>
      </c>
      <c r="BE391" s="71" t="str">
        <f ca="1">INDEX({"","_","-","="},IF(OR($D391 &gt;= BF$6, $E391 &lt; BE$6), 0, 1)+IF(OR($F391 &gt;= BF$6, $G391 &lt; BE$6), 0, 2)+1)</f>
        <v/>
      </c>
      <c r="BF391" s="71" t="str">
        <f ca="1">INDEX({"","_","-","="},IF(OR($D391 &gt;= BG$6, $E391 &lt; BF$6), 0, 1)+IF(OR($F391 &gt;= BG$6, $G391 &lt; BF$6), 0, 2)+1)</f>
        <v/>
      </c>
      <c r="BG391" s="71" t="str">
        <f ca="1">INDEX({"","_","-","="},IF(OR($D391 &gt;= BH$6, $E391 &lt; BG$6), 0, 1)+IF(OR($F391 &gt;= BH$6, $G391 &lt; BG$6), 0, 2)+1)</f>
        <v/>
      </c>
      <c r="BH391" s="71" t="str">
        <f ca="1">INDEX({"","_","-","="},IF(OR($D391 &gt;= BI$6, $E391 &lt; BH$6), 0, 1)+IF(OR($F391 &gt;= BI$6, $G391 &lt; BH$6), 0, 2)+1)</f>
        <v/>
      </c>
      <c r="BI391" s="71" t="str">
        <f ca="1">INDEX({"","_","-","="},IF(OR($D391 &gt;= BJ$6, $E391 &lt; BI$6), 0, 1)+IF(OR($F391 &gt;= BJ$6, $G391 &lt; BI$6), 0, 2)+1)</f>
        <v/>
      </c>
      <c r="BJ391" s="71" t="str">
        <f ca="1">INDEX({"","_","-","="},IF(OR($D391 &gt;= BK$6, $E391 &lt; BJ$6), 0, 1)+IF(OR($F391 &gt;= BK$6, $G391 &lt; BJ$6), 0, 2)+1)</f>
        <v/>
      </c>
      <c r="BK391" s="71" t="str">
        <f ca="1">INDEX({"","_","-","="},IF(OR($D391 &gt;= BL$6, $E391 &lt; BK$6), 0, 1)+IF(OR($F391 &gt;= BL$6, $G391 &lt; BK$6), 0, 2)+1)</f>
        <v/>
      </c>
      <c r="BL391" s="71" t="str">
        <f ca="1">INDEX({"","_","-","="},IF(OR($D391 &gt;= BM$6, $E391 &lt; BL$6), 0, 1)+IF(OR($F391 &gt;= BM$6, $G391 &lt; BL$6), 0, 2)+1)</f>
        <v/>
      </c>
      <c r="BM391" s="71" t="str">
        <f ca="1">INDEX({"","_","-","="},IF(OR($D391 &gt;= BN$6, $E391 &lt; BM$6), 0, 1)+IF(OR($F391 &gt;= BN$6, $G391 &lt; BM$6), 0, 2)+1)</f>
        <v/>
      </c>
      <c r="BN391" s="71" t="str">
        <f ca="1">INDEX({"","_","-","="},IF(OR($D391 &gt;= BO$6, $E391 &lt; BN$6), 0, 1)+IF(OR($F391 &gt;= BO$6, $G391 &lt; BN$6), 0, 2)+1)</f>
        <v/>
      </c>
      <c r="BO391" s="71" t="str">
        <f ca="1">INDEX({"","_","-","="},IF(OR($D391 &gt;= BP$6, $E391 &lt; BO$6), 0, 1)+IF(OR($F391 &gt;= BP$6, $G391 &lt; BO$6), 0, 2)+1)</f>
        <v/>
      </c>
      <c r="BP391" s="71" t="str">
        <f ca="1">INDEX({"","_","-","="},IF(OR($D391 &gt;= BQ$6, $E391 &lt; BP$6), 0, 1)+IF(OR($F391 &gt;= BQ$6, $G391 &lt; BP$6), 0, 2)+1)</f>
        <v/>
      </c>
      <c r="BQ391" s="71" t="str">
        <f ca="1">INDEX({"","_","-","="},IF(OR($D391 &gt;= BR$6, $E391 &lt; BQ$6), 0, 1)+IF(OR($F391 &gt;= BR$6, $G391 &lt; BQ$6), 0, 2)+1)</f>
        <v/>
      </c>
      <c r="BR391" s="71" t="str">
        <f ca="1">INDEX({"","_","-","="},IF(OR($D391 &gt;= BS$6, $E391 &lt; BR$6), 0, 1)+IF(OR($F391 &gt;= BS$6, $G391 &lt; BR$6), 0, 2)+1)</f>
        <v/>
      </c>
      <c r="BS391" s="71" t="str">
        <f ca="1">INDEX({"","_","-","="},IF(OR($D391 &gt;= BT$6, $E391 &lt; BS$6), 0, 1)+IF(OR($F391 &gt;= BT$6, $G391 &lt; BS$6), 0, 2)+1)</f>
        <v/>
      </c>
      <c r="BT391" s="71" t="str">
        <f ca="1">INDEX({"","_","-","="},IF(OR($D391 &gt;= BU$6, $E391 &lt; BT$6), 0, 1)+IF(OR($F391 &gt;= BU$6, $G391 &lt; BT$6), 0, 2)+1)</f>
        <v/>
      </c>
      <c r="BU391" s="71" t="str">
        <f ca="1">INDEX({"","_","-","="},IF(OR($D391 &gt;= BV$6, $E391 &lt; BU$6), 0, 1)+IF(OR($F391 &gt;= BV$6, $G391 &lt; BU$6), 0, 2)+1)</f>
        <v/>
      </c>
      <c r="BV391" s="71" t="str">
        <f ca="1">INDEX({"","_","-","="},IF(OR($D391 &gt;= BW$6, $E391 &lt; BV$6), 0, 1)+IF(OR($F391 &gt;= BW$6, $G391 &lt; BV$6), 0, 2)+1)</f>
        <v/>
      </c>
      <c r="BW391" s="71" t="str">
        <f ca="1">INDEX({"","_","-","="},IF(OR($D391 &gt;= BX$6, $E391 &lt; BW$6), 0, 1)+IF(OR($F391 &gt;= BX$6, $G391 &lt; BW$6), 0, 2)+1)</f>
        <v/>
      </c>
      <c r="BX391" s="71" t="str">
        <f ca="1">INDEX({"","_","-","="},IF(OR($D391 &gt;= BY$6, $E391 &lt; BX$6), 0, 1)+IF(OR($F391 &gt;= BY$6, $G391 &lt; BX$6), 0, 2)+1)</f>
        <v/>
      </c>
      <c r="BY391" s="71" t="str">
        <f ca="1">INDEX({"","_","-","="},IF(OR($D391 &gt;= BZ$6, $E391 &lt; BY$6), 0, 1)+IF(OR($F391 &gt;= BZ$6, $G391 &lt; BY$6), 0, 2)+1)</f>
        <v/>
      </c>
      <c r="BZ391" s="71" t="str">
        <f ca="1">INDEX({"","_","-","="},IF(OR($D391 &gt;= CA$6, $E391 &lt; BZ$6), 0, 1)+IF(OR($F391 &gt;= CA$6, $G391 &lt; BZ$6), 0, 2)+1)</f>
        <v/>
      </c>
      <c r="CA391" s="71" t="str">
        <f ca="1">INDEX({"","_","-","="},IF(OR($D391 &gt;= CB$6, $E391 &lt; CA$6), 0, 1)+IF(OR($F391 &gt;= CB$6, $G391 &lt; CA$6), 0, 2)+1)</f>
        <v/>
      </c>
      <c r="CB391" s="71" t="str">
        <f ca="1">INDEX({"","_","-","="},IF(OR($D391 &gt;= CC$6, $E391 &lt; CB$6), 0, 1)+IF(OR($F391 &gt;= CC$6, $G391 &lt; CB$6), 0, 2)+1)</f>
        <v/>
      </c>
      <c r="CC391" s="71" t="str">
        <f ca="1">INDEX({"","_","-","="},IF(OR($D391 &gt;= CD$6, $E391 &lt; CC$6), 0, 1)+IF(OR($F391 &gt;= CD$6, $G391 &lt; CC$6), 0, 2)+1)</f>
        <v/>
      </c>
      <c r="CD391" s="71" t="str">
        <f ca="1">INDEX({"","_","-","="},IF(OR($D391 &gt;= CE$6, $E391 &lt; CD$6), 0, 1)+IF(OR($F391 &gt;= CE$6, $G391 &lt; CD$6), 0, 2)+1)</f>
        <v/>
      </c>
    </row>
    <row r="392" spans="1:82">
      <c r="A392" s="8" t="str">
        <f ca="1">IF('临-进度'!N387,'临-进度'!$A387,"")</f>
        <v/>
      </c>
      <c r="B392" s="8" t="str">
        <f ca="1">IF('临-进度'!N387,'临-进度'!$B387,"")</f>
        <v/>
      </c>
      <c r="C392" s="8" t="str">
        <f ca="1">IF('临-进度'!N387,'临-进度'!$F387,"")</f>
        <v/>
      </c>
      <c r="D392" s="42" t="str">
        <f ca="1">IF('临-进度'!$N387,'临-进度'!$J387,"")</f>
        <v/>
      </c>
      <c r="E392" s="42" t="str">
        <f ca="1">IF('临-进度'!$N387,'临-进度'!$AF387,"")</f>
        <v/>
      </c>
      <c r="F392" s="42" t="str">
        <f ca="1">IF('临-进度'!$N387,'临-进度'!$K387,"")</f>
        <v/>
      </c>
      <c r="G392" s="76" t="str">
        <f ca="1">IF('临-进度'!$N387,'临-进度'!$AG387,"")</f>
        <v/>
      </c>
      <c r="H392" s="71" t="str">
        <f ca="1">INDEX({"","_","-","="},IF(OR($D392 &gt;= I$6, $E392 &lt; H$6), 0, 1)+IF(OR($F392 &gt;= I$6, $G392 &lt; H$6), 0, 2)+1)</f>
        <v/>
      </c>
      <c r="I392" s="71" t="str">
        <f ca="1">INDEX({"","_","-","="},IF(OR($D392 &gt;= J$6, $E392 &lt; I$6), 0, 1)+IF(OR($F392 &gt;= J$6, $G392 &lt; I$6), 0, 2)+1)</f>
        <v/>
      </c>
      <c r="J392" s="71" t="str">
        <f ca="1">INDEX({"","_","-","="},IF(OR($D392 &gt;= K$6, $E392 &lt; J$6), 0, 1)+IF(OR($F392 &gt;= K$6, $G392 &lt; J$6), 0, 2)+1)</f>
        <v/>
      </c>
      <c r="K392" s="71" t="str">
        <f ca="1">INDEX({"","_","-","="},IF(OR($D392 &gt;= L$6, $E392 &lt; K$6), 0, 1)+IF(OR($F392 &gt;= L$6, $G392 &lt; K$6), 0, 2)+1)</f>
        <v/>
      </c>
      <c r="L392" s="71" t="str">
        <f ca="1">INDEX({"","_","-","="},IF(OR($D392 &gt;= M$6, $E392 &lt; L$6), 0, 1)+IF(OR($F392 &gt;= M$6, $G392 &lt; L$6), 0, 2)+1)</f>
        <v/>
      </c>
      <c r="M392" s="71" t="str">
        <f ca="1">INDEX({"","_","-","="},IF(OR($D392 &gt;= N$6, $E392 &lt; M$6), 0, 1)+IF(OR($F392 &gt;= N$6, $G392 &lt; M$6), 0, 2)+1)</f>
        <v/>
      </c>
      <c r="N392" s="71" t="str">
        <f ca="1">INDEX({"","_","-","="},IF(OR($D392 &gt;= O$6, $E392 &lt; N$6), 0, 1)+IF(OR($F392 &gt;= O$6, $G392 &lt; N$6), 0, 2)+1)</f>
        <v/>
      </c>
      <c r="O392" s="71" t="str">
        <f ca="1">INDEX({"","_","-","="},IF(OR($D392 &gt;= P$6, $E392 &lt; O$6), 0, 1)+IF(OR($F392 &gt;= P$6, $G392 &lt; O$6), 0, 2)+1)</f>
        <v/>
      </c>
      <c r="P392" s="71" t="str">
        <f ca="1">INDEX({"","_","-","="},IF(OR($D392 &gt;= Q$6, $E392 &lt; P$6), 0, 1)+IF(OR($F392 &gt;= Q$6, $G392 &lt; P$6), 0, 2)+1)</f>
        <v/>
      </c>
      <c r="Q392" s="71" t="str">
        <f ca="1">INDEX({"","_","-","="},IF(OR($D392 &gt;= R$6, $E392 &lt; Q$6), 0, 1)+IF(OR($F392 &gt;= R$6, $G392 &lt; Q$6), 0, 2)+1)</f>
        <v/>
      </c>
      <c r="R392" s="71" t="str">
        <f ca="1">INDEX({"","_","-","="},IF(OR($D392 &gt;= S$6, $E392 &lt; R$6), 0, 1)+IF(OR($F392 &gt;= S$6, $G392 &lt; R$6), 0, 2)+1)</f>
        <v/>
      </c>
      <c r="S392" s="71" t="str">
        <f ca="1">INDEX({"","_","-","="},IF(OR($D392 &gt;= T$6, $E392 &lt; S$6), 0, 1)+IF(OR($F392 &gt;= T$6, $G392 &lt; S$6), 0, 2)+1)</f>
        <v/>
      </c>
      <c r="T392" s="71" t="str">
        <f ca="1">INDEX({"","_","-","="},IF(OR($D392 &gt;= U$6, $E392 &lt; T$6), 0, 1)+IF(OR($F392 &gt;= U$6, $G392 &lt; T$6), 0, 2)+1)</f>
        <v/>
      </c>
      <c r="U392" s="71" t="str">
        <f ca="1">INDEX({"","_","-","="},IF(OR($D392 &gt;= V$6, $E392 &lt; U$6), 0, 1)+IF(OR($F392 &gt;= V$6, $G392 &lt; U$6), 0, 2)+1)</f>
        <v/>
      </c>
      <c r="V392" s="71" t="str">
        <f ca="1">INDEX({"","_","-","="},IF(OR($D392 &gt;= W$6, $E392 &lt; V$6), 0, 1)+IF(OR($F392 &gt;= W$6, $G392 &lt; V$6), 0, 2)+1)</f>
        <v/>
      </c>
      <c r="W392" s="71" t="str">
        <f ca="1">INDEX({"","_","-","="},IF(OR($D392 &gt;= X$6, $E392 &lt; W$6), 0, 1)+IF(OR($F392 &gt;= X$6, $G392 &lt; W$6), 0, 2)+1)</f>
        <v/>
      </c>
      <c r="X392" s="71" t="str">
        <f ca="1">INDEX({"","_","-","="},IF(OR($D392 &gt;= Y$6, $E392 &lt; X$6), 0, 1)+IF(OR($F392 &gt;= Y$6, $G392 &lt; X$6), 0, 2)+1)</f>
        <v/>
      </c>
      <c r="Y392" s="71" t="str">
        <f ca="1">INDEX({"","_","-","="},IF(OR($D392 &gt;= Z$6, $E392 &lt; Y$6), 0, 1)+IF(OR($F392 &gt;= Z$6, $G392 &lt; Y$6), 0, 2)+1)</f>
        <v/>
      </c>
      <c r="Z392" s="71" t="str">
        <f ca="1">INDEX({"","_","-","="},IF(OR($D392 &gt;= AA$6, $E392 &lt; Z$6), 0, 1)+IF(OR($F392 &gt;= AA$6, $G392 &lt; Z$6), 0, 2)+1)</f>
        <v/>
      </c>
      <c r="AA392" s="71" t="str">
        <f ca="1">INDEX({"","_","-","="},IF(OR($D392 &gt;= AB$6, $E392 &lt; AA$6), 0, 1)+IF(OR($F392 &gt;= AB$6, $G392 &lt; AA$6), 0, 2)+1)</f>
        <v/>
      </c>
      <c r="AB392" s="71" t="str">
        <f ca="1">INDEX({"","_","-","="},IF(OR($D392 &gt;= AC$6, $E392 &lt; AB$6), 0, 1)+IF(OR($F392 &gt;= AC$6, $G392 &lt; AB$6), 0, 2)+1)</f>
        <v/>
      </c>
      <c r="AC392" s="71" t="str">
        <f ca="1">INDEX({"","_","-","="},IF(OR($D392 &gt;= AD$6, $E392 &lt; AC$6), 0, 1)+IF(OR($F392 &gt;= AD$6, $G392 &lt; AC$6), 0, 2)+1)</f>
        <v/>
      </c>
      <c r="AD392" s="71" t="str">
        <f ca="1">INDEX({"","_","-","="},IF(OR($D392 &gt;= AE$6, $E392 &lt; AD$6), 0, 1)+IF(OR($F392 &gt;= AE$6, $G392 &lt; AD$6), 0, 2)+1)</f>
        <v/>
      </c>
      <c r="AE392" s="71" t="str">
        <f ca="1">INDEX({"","_","-","="},IF(OR($D392 &gt;= AF$6, $E392 &lt; AE$6), 0, 1)+IF(OR($F392 &gt;= AF$6, $G392 &lt; AE$6), 0, 2)+1)</f>
        <v/>
      </c>
      <c r="AF392" s="71" t="str">
        <f ca="1">INDEX({"","_","-","="},IF(OR($D392 &gt;= AG$6, $E392 &lt; AF$6), 0, 1)+IF(OR($F392 &gt;= AG$6, $G392 &lt; AF$6), 0, 2)+1)</f>
        <v/>
      </c>
      <c r="AG392" s="71" t="str">
        <f ca="1">INDEX({"","_","-","="},IF(OR($D392 &gt;= AH$6, $E392 &lt; AG$6), 0, 1)+IF(OR($F392 &gt;= AH$6, $G392 &lt; AG$6), 0, 2)+1)</f>
        <v/>
      </c>
      <c r="AH392" s="71" t="str">
        <f ca="1">INDEX({"","_","-","="},IF(OR($D392 &gt;= AI$6, $E392 &lt; AH$6), 0, 1)+IF(OR($F392 &gt;= AI$6, $G392 &lt; AH$6), 0, 2)+1)</f>
        <v/>
      </c>
      <c r="AI392" s="71" t="str">
        <f ca="1">INDEX({"","_","-","="},IF(OR($D392 &gt;= AJ$6, $E392 &lt; AI$6), 0, 1)+IF(OR($F392 &gt;= AJ$6, $G392 &lt; AI$6), 0, 2)+1)</f>
        <v/>
      </c>
      <c r="AJ392" s="71" t="str">
        <f ca="1">INDEX({"","_","-","="},IF(OR($D392 &gt;= AK$6, $E392 &lt; AJ$6), 0, 1)+IF(OR($F392 &gt;= AK$6, $G392 &lt; AJ$6), 0, 2)+1)</f>
        <v/>
      </c>
      <c r="AK392" s="71" t="str">
        <f ca="1">INDEX({"","_","-","="},IF(OR($D392 &gt;= AL$6, $E392 &lt; AK$6), 0, 1)+IF(OR($F392 &gt;= AL$6, $G392 &lt; AK$6), 0, 2)+1)</f>
        <v/>
      </c>
      <c r="AL392" s="71" t="str">
        <f ca="1">INDEX({"","_","-","="},IF(OR($D392 &gt;= AM$6, $E392 &lt; AL$6), 0, 1)+IF(OR($F392 &gt;= AM$6, $G392 &lt; AL$6), 0, 2)+1)</f>
        <v/>
      </c>
      <c r="AM392" s="71" t="str">
        <f ca="1">INDEX({"","_","-","="},IF(OR($D392 &gt;= AN$6, $E392 &lt; AM$6), 0, 1)+IF(OR($F392 &gt;= AN$6, $G392 &lt; AM$6), 0, 2)+1)</f>
        <v/>
      </c>
      <c r="AN392" s="71" t="str">
        <f ca="1">INDEX({"","_","-","="},IF(OR($D392 &gt;= AO$6, $E392 &lt; AN$6), 0, 1)+IF(OR($F392 &gt;= AO$6, $G392 &lt; AN$6), 0, 2)+1)</f>
        <v/>
      </c>
      <c r="AO392" s="71" t="str">
        <f ca="1">INDEX({"","_","-","="},IF(OR($D392 &gt;= AP$6, $E392 &lt; AO$6), 0, 1)+IF(OR($F392 &gt;= AP$6, $G392 &lt; AO$6), 0, 2)+1)</f>
        <v/>
      </c>
      <c r="AP392" s="71" t="str">
        <f ca="1">INDEX({"","_","-","="},IF(OR($D392 &gt;= AQ$6, $E392 &lt; AP$6), 0, 1)+IF(OR($F392 &gt;= AQ$6, $G392 &lt; AP$6), 0, 2)+1)</f>
        <v/>
      </c>
      <c r="AQ392" s="71" t="str">
        <f ca="1">INDEX({"","_","-","="},IF(OR($D392 &gt;= AR$6, $E392 &lt; AQ$6), 0, 1)+IF(OR($F392 &gt;= AR$6, $G392 &lt; AQ$6), 0, 2)+1)</f>
        <v/>
      </c>
      <c r="AR392" s="71" t="str">
        <f ca="1">INDEX({"","_","-","="},IF(OR($D392 &gt;= AS$6, $E392 &lt; AR$6), 0, 1)+IF(OR($F392 &gt;= AS$6, $G392 &lt; AR$6), 0, 2)+1)</f>
        <v/>
      </c>
      <c r="AS392" s="71" t="str">
        <f ca="1">INDEX({"","_","-","="},IF(OR($D392 &gt;= AT$6, $E392 &lt; AS$6), 0, 1)+IF(OR($F392 &gt;= AT$6, $G392 &lt; AS$6), 0, 2)+1)</f>
        <v/>
      </c>
      <c r="AT392" s="71" t="str">
        <f ca="1">INDEX({"","_","-","="},IF(OR($D392 &gt;= AU$6, $E392 &lt; AT$6), 0, 1)+IF(OR($F392 &gt;= AU$6, $G392 &lt; AT$6), 0, 2)+1)</f>
        <v/>
      </c>
      <c r="AU392" s="71" t="str">
        <f ca="1">INDEX({"","_","-","="},IF(OR($D392 &gt;= AV$6, $E392 &lt; AU$6), 0, 1)+IF(OR($F392 &gt;= AV$6, $G392 &lt; AU$6), 0, 2)+1)</f>
        <v/>
      </c>
      <c r="AV392" s="71" t="str">
        <f ca="1">INDEX({"","_","-","="},IF(OR($D392 &gt;= AW$6, $E392 &lt; AV$6), 0, 1)+IF(OR($F392 &gt;= AW$6, $G392 &lt; AV$6), 0, 2)+1)</f>
        <v/>
      </c>
      <c r="AW392" s="71" t="str">
        <f ca="1">INDEX({"","_","-","="},IF(OR($D392 &gt;= AX$6, $E392 &lt; AW$6), 0, 1)+IF(OR($F392 &gt;= AX$6, $G392 &lt; AW$6), 0, 2)+1)</f>
        <v/>
      </c>
      <c r="AX392" s="71" t="str">
        <f ca="1">INDEX({"","_","-","="},IF(OR($D392 &gt;= AY$6, $E392 &lt; AX$6), 0, 1)+IF(OR($F392 &gt;= AY$6, $G392 &lt; AX$6), 0, 2)+1)</f>
        <v/>
      </c>
      <c r="AY392" s="71" t="str">
        <f ca="1">INDEX({"","_","-","="},IF(OR($D392 &gt;= AZ$6, $E392 &lt; AY$6), 0, 1)+IF(OR($F392 &gt;= AZ$6, $G392 &lt; AY$6), 0, 2)+1)</f>
        <v/>
      </c>
      <c r="AZ392" s="71" t="str">
        <f ca="1">INDEX({"","_","-","="},IF(OR($D392 &gt;= BA$6, $E392 &lt; AZ$6), 0, 1)+IF(OR($F392 &gt;= BA$6, $G392 &lt; AZ$6), 0, 2)+1)</f>
        <v/>
      </c>
      <c r="BA392" s="71" t="str">
        <f ca="1">INDEX({"","_","-","="},IF(OR($D392 &gt;= BB$6, $E392 &lt; BA$6), 0, 1)+IF(OR($F392 &gt;= BB$6, $G392 &lt; BA$6), 0, 2)+1)</f>
        <v/>
      </c>
      <c r="BB392" s="71" t="str">
        <f ca="1">INDEX({"","_","-","="},IF(OR($D392 &gt;= BC$6, $E392 &lt; BB$6), 0, 1)+IF(OR($F392 &gt;= BC$6, $G392 &lt; BB$6), 0, 2)+1)</f>
        <v/>
      </c>
      <c r="BC392" s="71" t="str">
        <f ca="1">INDEX({"","_","-","="},IF(OR($D392 &gt;= BD$6, $E392 &lt; BC$6), 0, 1)+IF(OR($F392 &gt;= BD$6, $G392 &lt; BC$6), 0, 2)+1)</f>
        <v/>
      </c>
      <c r="BD392" s="71" t="str">
        <f ca="1">INDEX({"","_","-","="},IF(OR($D392 &gt;= BE$6, $E392 &lt; BD$6), 0, 1)+IF(OR($F392 &gt;= BE$6, $G392 &lt; BD$6), 0, 2)+1)</f>
        <v/>
      </c>
      <c r="BE392" s="71" t="str">
        <f ca="1">INDEX({"","_","-","="},IF(OR($D392 &gt;= BF$6, $E392 &lt; BE$6), 0, 1)+IF(OR($F392 &gt;= BF$6, $G392 &lt; BE$6), 0, 2)+1)</f>
        <v/>
      </c>
      <c r="BF392" s="71" t="str">
        <f ca="1">INDEX({"","_","-","="},IF(OR($D392 &gt;= BG$6, $E392 &lt; BF$6), 0, 1)+IF(OR($F392 &gt;= BG$6, $G392 &lt; BF$6), 0, 2)+1)</f>
        <v/>
      </c>
      <c r="BG392" s="71" t="str">
        <f ca="1">INDEX({"","_","-","="},IF(OR($D392 &gt;= BH$6, $E392 &lt; BG$6), 0, 1)+IF(OR($F392 &gt;= BH$6, $G392 &lt; BG$6), 0, 2)+1)</f>
        <v/>
      </c>
      <c r="BH392" s="71" t="str">
        <f ca="1">INDEX({"","_","-","="},IF(OR($D392 &gt;= BI$6, $E392 &lt; BH$6), 0, 1)+IF(OR($F392 &gt;= BI$6, $G392 &lt; BH$6), 0, 2)+1)</f>
        <v/>
      </c>
      <c r="BI392" s="71" t="str">
        <f ca="1">INDEX({"","_","-","="},IF(OR($D392 &gt;= BJ$6, $E392 &lt; BI$6), 0, 1)+IF(OR($F392 &gt;= BJ$6, $G392 &lt; BI$6), 0, 2)+1)</f>
        <v/>
      </c>
      <c r="BJ392" s="71" t="str">
        <f ca="1">INDEX({"","_","-","="},IF(OR($D392 &gt;= BK$6, $E392 &lt; BJ$6), 0, 1)+IF(OR($F392 &gt;= BK$6, $G392 &lt; BJ$6), 0, 2)+1)</f>
        <v/>
      </c>
      <c r="BK392" s="71" t="str">
        <f ca="1">INDEX({"","_","-","="},IF(OR($D392 &gt;= BL$6, $E392 &lt; BK$6), 0, 1)+IF(OR($F392 &gt;= BL$6, $G392 &lt; BK$6), 0, 2)+1)</f>
        <v/>
      </c>
      <c r="BL392" s="71" t="str">
        <f ca="1">INDEX({"","_","-","="},IF(OR($D392 &gt;= BM$6, $E392 &lt; BL$6), 0, 1)+IF(OR($F392 &gt;= BM$6, $G392 &lt; BL$6), 0, 2)+1)</f>
        <v/>
      </c>
      <c r="BM392" s="71" t="str">
        <f ca="1">INDEX({"","_","-","="},IF(OR($D392 &gt;= BN$6, $E392 &lt; BM$6), 0, 1)+IF(OR($F392 &gt;= BN$6, $G392 &lt; BM$6), 0, 2)+1)</f>
        <v/>
      </c>
      <c r="BN392" s="71" t="str">
        <f ca="1">INDEX({"","_","-","="},IF(OR($D392 &gt;= BO$6, $E392 &lt; BN$6), 0, 1)+IF(OR($F392 &gt;= BO$6, $G392 &lt; BN$6), 0, 2)+1)</f>
        <v/>
      </c>
      <c r="BO392" s="71" t="str">
        <f ca="1">INDEX({"","_","-","="},IF(OR($D392 &gt;= BP$6, $E392 &lt; BO$6), 0, 1)+IF(OR($F392 &gt;= BP$6, $G392 &lt; BO$6), 0, 2)+1)</f>
        <v/>
      </c>
      <c r="BP392" s="71" t="str">
        <f ca="1">INDEX({"","_","-","="},IF(OR($D392 &gt;= BQ$6, $E392 &lt; BP$6), 0, 1)+IF(OR($F392 &gt;= BQ$6, $G392 &lt; BP$6), 0, 2)+1)</f>
        <v/>
      </c>
      <c r="BQ392" s="71" t="str">
        <f ca="1">INDEX({"","_","-","="},IF(OR($D392 &gt;= BR$6, $E392 &lt; BQ$6), 0, 1)+IF(OR($F392 &gt;= BR$6, $G392 &lt; BQ$6), 0, 2)+1)</f>
        <v/>
      </c>
      <c r="BR392" s="71" t="str">
        <f ca="1">INDEX({"","_","-","="},IF(OR($D392 &gt;= BS$6, $E392 &lt; BR$6), 0, 1)+IF(OR($F392 &gt;= BS$6, $G392 &lt; BR$6), 0, 2)+1)</f>
        <v/>
      </c>
      <c r="BS392" s="71" t="str">
        <f ca="1">INDEX({"","_","-","="},IF(OR($D392 &gt;= BT$6, $E392 &lt; BS$6), 0, 1)+IF(OR($F392 &gt;= BT$6, $G392 &lt; BS$6), 0, 2)+1)</f>
        <v/>
      </c>
      <c r="BT392" s="71" t="str">
        <f ca="1">INDEX({"","_","-","="},IF(OR($D392 &gt;= BU$6, $E392 &lt; BT$6), 0, 1)+IF(OR($F392 &gt;= BU$6, $G392 &lt; BT$6), 0, 2)+1)</f>
        <v/>
      </c>
      <c r="BU392" s="71" t="str">
        <f ca="1">INDEX({"","_","-","="},IF(OR($D392 &gt;= BV$6, $E392 &lt; BU$6), 0, 1)+IF(OR($F392 &gt;= BV$6, $G392 &lt; BU$6), 0, 2)+1)</f>
        <v/>
      </c>
      <c r="BV392" s="71" t="str">
        <f ca="1">INDEX({"","_","-","="},IF(OR($D392 &gt;= BW$6, $E392 &lt; BV$6), 0, 1)+IF(OR($F392 &gt;= BW$6, $G392 &lt; BV$6), 0, 2)+1)</f>
        <v/>
      </c>
      <c r="BW392" s="71" t="str">
        <f ca="1">INDEX({"","_","-","="},IF(OR($D392 &gt;= BX$6, $E392 &lt; BW$6), 0, 1)+IF(OR($F392 &gt;= BX$6, $G392 &lt; BW$6), 0, 2)+1)</f>
        <v/>
      </c>
      <c r="BX392" s="71" t="str">
        <f ca="1">INDEX({"","_","-","="},IF(OR($D392 &gt;= BY$6, $E392 &lt; BX$6), 0, 1)+IF(OR($F392 &gt;= BY$6, $G392 &lt; BX$6), 0, 2)+1)</f>
        <v/>
      </c>
      <c r="BY392" s="71" t="str">
        <f ca="1">INDEX({"","_","-","="},IF(OR($D392 &gt;= BZ$6, $E392 &lt; BY$6), 0, 1)+IF(OR($F392 &gt;= BZ$6, $G392 &lt; BY$6), 0, 2)+1)</f>
        <v/>
      </c>
      <c r="BZ392" s="71" t="str">
        <f ca="1">INDEX({"","_","-","="},IF(OR($D392 &gt;= CA$6, $E392 &lt; BZ$6), 0, 1)+IF(OR($F392 &gt;= CA$6, $G392 &lt; BZ$6), 0, 2)+1)</f>
        <v/>
      </c>
      <c r="CA392" s="71" t="str">
        <f ca="1">INDEX({"","_","-","="},IF(OR($D392 &gt;= CB$6, $E392 &lt; CA$6), 0, 1)+IF(OR($F392 &gt;= CB$6, $G392 &lt; CA$6), 0, 2)+1)</f>
        <v/>
      </c>
      <c r="CB392" s="71" t="str">
        <f ca="1">INDEX({"","_","-","="},IF(OR($D392 &gt;= CC$6, $E392 &lt; CB$6), 0, 1)+IF(OR($F392 &gt;= CC$6, $G392 &lt; CB$6), 0, 2)+1)</f>
        <v/>
      </c>
      <c r="CC392" s="71" t="str">
        <f ca="1">INDEX({"","_","-","="},IF(OR($D392 &gt;= CD$6, $E392 &lt; CC$6), 0, 1)+IF(OR($F392 &gt;= CD$6, $G392 &lt; CC$6), 0, 2)+1)</f>
        <v/>
      </c>
      <c r="CD392" s="71" t="str">
        <f ca="1">INDEX({"","_","-","="},IF(OR($D392 &gt;= CE$6, $E392 &lt; CD$6), 0, 1)+IF(OR($F392 &gt;= CE$6, $G392 &lt; CD$6), 0, 2)+1)</f>
        <v/>
      </c>
    </row>
    <row r="393" spans="1:82">
      <c r="A393" s="8" t="str">
        <f ca="1">IF('临-进度'!N388,'临-进度'!$A388,"")</f>
        <v/>
      </c>
      <c r="B393" s="8" t="str">
        <f ca="1">IF('临-进度'!N388,'临-进度'!$B388,"")</f>
        <v/>
      </c>
      <c r="C393" s="8" t="str">
        <f ca="1">IF('临-进度'!N388,'临-进度'!$F388,"")</f>
        <v/>
      </c>
      <c r="D393" s="42" t="str">
        <f ca="1">IF('临-进度'!$N388,'临-进度'!$J388,"")</f>
        <v/>
      </c>
      <c r="E393" s="42" t="str">
        <f ca="1">IF('临-进度'!$N388,'临-进度'!$AF388,"")</f>
        <v/>
      </c>
      <c r="F393" s="42" t="str">
        <f ca="1">IF('临-进度'!$N388,'临-进度'!$K388,"")</f>
        <v/>
      </c>
      <c r="G393" s="76" t="str">
        <f ca="1">IF('临-进度'!$N388,'临-进度'!$AG388,"")</f>
        <v/>
      </c>
      <c r="H393" s="71" t="str">
        <f ca="1">INDEX({"","_","-","="},IF(OR($D393 &gt;= I$6, $E393 &lt; H$6), 0, 1)+IF(OR($F393 &gt;= I$6, $G393 &lt; H$6), 0, 2)+1)</f>
        <v/>
      </c>
      <c r="I393" s="71" t="str">
        <f ca="1">INDEX({"","_","-","="},IF(OR($D393 &gt;= J$6, $E393 &lt; I$6), 0, 1)+IF(OR($F393 &gt;= J$6, $G393 &lt; I$6), 0, 2)+1)</f>
        <v/>
      </c>
      <c r="J393" s="71" t="str">
        <f ca="1">INDEX({"","_","-","="},IF(OR($D393 &gt;= K$6, $E393 &lt; J$6), 0, 1)+IF(OR($F393 &gt;= K$6, $G393 &lt; J$6), 0, 2)+1)</f>
        <v/>
      </c>
      <c r="K393" s="71" t="str">
        <f ca="1">INDEX({"","_","-","="},IF(OR($D393 &gt;= L$6, $E393 &lt; K$6), 0, 1)+IF(OR($F393 &gt;= L$6, $G393 &lt; K$6), 0, 2)+1)</f>
        <v/>
      </c>
      <c r="L393" s="71" t="str">
        <f ca="1">INDEX({"","_","-","="},IF(OR($D393 &gt;= M$6, $E393 &lt; L$6), 0, 1)+IF(OR($F393 &gt;= M$6, $G393 &lt; L$6), 0, 2)+1)</f>
        <v/>
      </c>
      <c r="M393" s="71" t="str">
        <f ca="1">INDEX({"","_","-","="},IF(OR($D393 &gt;= N$6, $E393 &lt; M$6), 0, 1)+IF(OR($F393 &gt;= N$6, $G393 &lt; M$6), 0, 2)+1)</f>
        <v/>
      </c>
      <c r="N393" s="71" t="str">
        <f ca="1">INDEX({"","_","-","="},IF(OR($D393 &gt;= O$6, $E393 &lt; N$6), 0, 1)+IF(OR($F393 &gt;= O$6, $G393 &lt; N$6), 0, 2)+1)</f>
        <v/>
      </c>
      <c r="O393" s="71" t="str">
        <f ca="1">INDEX({"","_","-","="},IF(OR($D393 &gt;= P$6, $E393 &lt; O$6), 0, 1)+IF(OR($F393 &gt;= P$6, $G393 &lt; O$6), 0, 2)+1)</f>
        <v/>
      </c>
      <c r="P393" s="71" t="str">
        <f ca="1">INDEX({"","_","-","="},IF(OR($D393 &gt;= Q$6, $E393 &lt; P$6), 0, 1)+IF(OR($F393 &gt;= Q$6, $G393 &lt; P$6), 0, 2)+1)</f>
        <v/>
      </c>
      <c r="Q393" s="71" t="str">
        <f ca="1">INDEX({"","_","-","="},IF(OR($D393 &gt;= R$6, $E393 &lt; Q$6), 0, 1)+IF(OR($F393 &gt;= R$6, $G393 &lt; Q$6), 0, 2)+1)</f>
        <v/>
      </c>
      <c r="R393" s="71" t="str">
        <f ca="1">INDEX({"","_","-","="},IF(OR($D393 &gt;= S$6, $E393 &lt; R$6), 0, 1)+IF(OR($F393 &gt;= S$6, $G393 &lt; R$6), 0, 2)+1)</f>
        <v/>
      </c>
      <c r="S393" s="71" t="str">
        <f ca="1">INDEX({"","_","-","="},IF(OR($D393 &gt;= T$6, $E393 &lt; S$6), 0, 1)+IF(OR($F393 &gt;= T$6, $G393 &lt; S$6), 0, 2)+1)</f>
        <v/>
      </c>
      <c r="T393" s="71" t="str">
        <f ca="1">INDEX({"","_","-","="},IF(OR($D393 &gt;= U$6, $E393 &lt; T$6), 0, 1)+IF(OR($F393 &gt;= U$6, $G393 &lt; T$6), 0, 2)+1)</f>
        <v/>
      </c>
      <c r="U393" s="71" t="str">
        <f ca="1">INDEX({"","_","-","="},IF(OR($D393 &gt;= V$6, $E393 &lt; U$6), 0, 1)+IF(OR($F393 &gt;= V$6, $G393 &lt; U$6), 0, 2)+1)</f>
        <v/>
      </c>
      <c r="V393" s="71" t="str">
        <f ca="1">INDEX({"","_","-","="},IF(OR($D393 &gt;= W$6, $E393 &lt; V$6), 0, 1)+IF(OR($F393 &gt;= W$6, $G393 &lt; V$6), 0, 2)+1)</f>
        <v/>
      </c>
      <c r="W393" s="71" t="str">
        <f ca="1">INDEX({"","_","-","="},IF(OR($D393 &gt;= X$6, $E393 &lt; W$6), 0, 1)+IF(OR($F393 &gt;= X$6, $G393 &lt; W$6), 0, 2)+1)</f>
        <v/>
      </c>
      <c r="X393" s="71" t="str">
        <f ca="1">INDEX({"","_","-","="},IF(OR($D393 &gt;= Y$6, $E393 &lt; X$6), 0, 1)+IF(OR($F393 &gt;= Y$6, $G393 &lt; X$6), 0, 2)+1)</f>
        <v/>
      </c>
      <c r="Y393" s="71" t="str">
        <f ca="1">INDEX({"","_","-","="},IF(OR($D393 &gt;= Z$6, $E393 &lt; Y$6), 0, 1)+IF(OR($F393 &gt;= Z$6, $G393 &lt; Y$6), 0, 2)+1)</f>
        <v/>
      </c>
      <c r="Z393" s="71" t="str">
        <f ca="1">INDEX({"","_","-","="},IF(OR($D393 &gt;= AA$6, $E393 &lt; Z$6), 0, 1)+IF(OR($F393 &gt;= AA$6, $G393 &lt; Z$6), 0, 2)+1)</f>
        <v/>
      </c>
      <c r="AA393" s="71" t="str">
        <f ca="1">INDEX({"","_","-","="},IF(OR($D393 &gt;= AB$6, $E393 &lt; AA$6), 0, 1)+IF(OR($F393 &gt;= AB$6, $G393 &lt; AA$6), 0, 2)+1)</f>
        <v/>
      </c>
      <c r="AB393" s="71" t="str">
        <f ca="1">INDEX({"","_","-","="},IF(OR($D393 &gt;= AC$6, $E393 &lt; AB$6), 0, 1)+IF(OR($F393 &gt;= AC$6, $G393 &lt; AB$6), 0, 2)+1)</f>
        <v/>
      </c>
      <c r="AC393" s="71" t="str">
        <f ca="1">INDEX({"","_","-","="},IF(OR($D393 &gt;= AD$6, $E393 &lt; AC$6), 0, 1)+IF(OR($F393 &gt;= AD$6, $G393 &lt; AC$6), 0, 2)+1)</f>
        <v/>
      </c>
      <c r="AD393" s="71" t="str">
        <f ca="1">INDEX({"","_","-","="},IF(OR($D393 &gt;= AE$6, $E393 &lt; AD$6), 0, 1)+IF(OR($F393 &gt;= AE$6, $G393 &lt; AD$6), 0, 2)+1)</f>
        <v/>
      </c>
      <c r="AE393" s="71" t="str">
        <f ca="1">INDEX({"","_","-","="},IF(OR($D393 &gt;= AF$6, $E393 &lt; AE$6), 0, 1)+IF(OR($F393 &gt;= AF$6, $G393 &lt; AE$6), 0, 2)+1)</f>
        <v/>
      </c>
      <c r="AF393" s="71" t="str">
        <f ca="1">INDEX({"","_","-","="},IF(OR($D393 &gt;= AG$6, $E393 &lt; AF$6), 0, 1)+IF(OR($F393 &gt;= AG$6, $G393 &lt; AF$6), 0, 2)+1)</f>
        <v/>
      </c>
      <c r="AG393" s="71" t="str">
        <f ca="1">INDEX({"","_","-","="},IF(OR($D393 &gt;= AH$6, $E393 &lt; AG$6), 0, 1)+IF(OR($F393 &gt;= AH$6, $G393 &lt; AG$6), 0, 2)+1)</f>
        <v/>
      </c>
      <c r="AH393" s="71" t="str">
        <f ca="1">INDEX({"","_","-","="},IF(OR($D393 &gt;= AI$6, $E393 &lt; AH$6), 0, 1)+IF(OR($F393 &gt;= AI$6, $G393 &lt; AH$6), 0, 2)+1)</f>
        <v/>
      </c>
      <c r="AI393" s="71" t="str">
        <f ca="1">INDEX({"","_","-","="},IF(OR($D393 &gt;= AJ$6, $E393 &lt; AI$6), 0, 1)+IF(OR($F393 &gt;= AJ$6, $G393 &lt; AI$6), 0, 2)+1)</f>
        <v/>
      </c>
      <c r="AJ393" s="71" t="str">
        <f ca="1">INDEX({"","_","-","="},IF(OR($D393 &gt;= AK$6, $E393 &lt; AJ$6), 0, 1)+IF(OR($F393 &gt;= AK$6, $G393 &lt; AJ$6), 0, 2)+1)</f>
        <v/>
      </c>
      <c r="AK393" s="71" t="str">
        <f ca="1">INDEX({"","_","-","="},IF(OR($D393 &gt;= AL$6, $E393 &lt; AK$6), 0, 1)+IF(OR($F393 &gt;= AL$6, $G393 &lt; AK$6), 0, 2)+1)</f>
        <v/>
      </c>
      <c r="AL393" s="71" t="str">
        <f ca="1">INDEX({"","_","-","="},IF(OR($D393 &gt;= AM$6, $E393 &lt; AL$6), 0, 1)+IF(OR($F393 &gt;= AM$6, $G393 &lt; AL$6), 0, 2)+1)</f>
        <v/>
      </c>
      <c r="AM393" s="71" t="str">
        <f ca="1">INDEX({"","_","-","="},IF(OR($D393 &gt;= AN$6, $E393 &lt; AM$6), 0, 1)+IF(OR($F393 &gt;= AN$6, $G393 &lt; AM$6), 0, 2)+1)</f>
        <v/>
      </c>
      <c r="AN393" s="71" t="str">
        <f ca="1">INDEX({"","_","-","="},IF(OR($D393 &gt;= AO$6, $E393 &lt; AN$6), 0, 1)+IF(OR($F393 &gt;= AO$6, $G393 &lt; AN$6), 0, 2)+1)</f>
        <v/>
      </c>
      <c r="AO393" s="71" t="str">
        <f ca="1">INDEX({"","_","-","="},IF(OR($D393 &gt;= AP$6, $E393 &lt; AO$6), 0, 1)+IF(OR($F393 &gt;= AP$6, $G393 &lt; AO$6), 0, 2)+1)</f>
        <v/>
      </c>
      <c r="AP393" s="71" t="str">
        <f ca="1">INDEX({"","_","-","="},IF(OR($D393 &gt;= AQ$6, $E393 &lt; AP$6), 0, 1)+IF(OR($F393 &gt;= AQ$6, $G393 &lt; AP$6), 0, 2)+1)</f>
        <v/>
      </c>
      <c r="AQ393" s="71" t="str">
        <f ca="1">INDEX({"","_","-","="},IF(OR($D393 &gt;= AR$6, $E393 &lt; AQ$6), 0, 1)+IF(OR($F393 &gt;= AR$6, $G393 &lt; AQ$6), 0, 2)+1)</f>
        <v/>
      </c>
      <c r="AR393" s="71" t="str">
        <f ca="1">INDEX({"","_","-","="},IF(OR($D393 &gt;= AS$6, $E393 &lt; AR$6), 0, 1)+IF(OR($F393 &gt;= AS$6, $G393 &lt; AR$6), 0, 2)+1)</f>
        <v/>
      </c>
      <c r="AS393" s="71" t="str">
        <f ca="1">INDEX({"","_","-","="},IF(OR($D393 &gt;= AT$6, $E393 &lt; AS$6), 0, 1)+IF(OR($F393 &gt;= AT$6, $G393 &lt; AS$6), 0, 2)+1)</f>
        <v/>
      </c>
      <c r="AT393" s="71" t="str">
        <f ca="1">INDEX({"","_","-","="},IF(OR($D393 &gt;= AU$6, $E393 &lt; AT$6), 0, 1)+IF(OR($F393 &gt;= AU$6, $G393 &lt; AT$6), 0, 2)+1)</f>
        <v/>
      </c>
      <c r="AU393" s="71" t="str">
        <f ca="1">INDEX({"","_","-","="},IF(OR($D393 &gt;= AV$6, $E393 &lt; AU$6), 0, 1)+IF(OR($F393 &gt;= AV$6, $G393 &lt; AU$6), 0, 2)+1)</f>
        <v/>
      </c>
      <c r="AV393" s="71" t="str">
        <f ca="1">INDEX({"","_","-","="},IF(OR($D393 &gt;= AW$6, $E393 &lt; AV$6), 0, 1)+IF(OR($F393 &gt;= AW$6, $G393 &lt; AV$6), 0, 2)+1)</f>
        <v/>
      </c>
      <c r="AW393" s="71" t="str">
        <f ca="1">INDEX({"","_","-","="},IF(OR($D393 &gt;= AX$6, $E393 &lt; AW$6), 0, 1)+IF(OR($F393 &gt;= AX$6, $G393 &lt; AW$6), 0, 2)+1)</f>
        <v/>
      </c>
      <c r="AX393" s="71" t="str">
        <f ca="1">INDEX({"","_","-","="},IF(OR($D393 &gt;= AY$6, $E393 &lt; AX$6), 0, 1)+IF(OR($F393 &gt;= AY$6, $G393 &lt; AX$6), 0, 2)+1)</f>
        <v/>
      </c>
      <c r="AY393" s="71" t="str">
        <f ca="1">INDEX({"","_","-","="},IF(OR($D393 &gt;= AZ$6, $E393 &lt; AY$6), 0, 1)+IF(OR($F393 &gt;= AZ$6, $G393 &lt; AY$6), 0, 2)+1)</f>
        <v/>
      </c>
      <c r="AZ393" s="71" t="str">
        <f ca="1">INDEX({"","_","-","="},IF(OR($D393 &gt;= BA$6, $E393 &lt; AZ$6), 0, 1)+IF(OR($F393 &gt;= BA$6, $G393 &lt; AZ$6), 0, 2)+1)</f>
        <v/>
      </c>
      <c r="BA393" s="71" t="str">
        <f ca="1">INDEX({"","_","-","="},IF(OR($D393 &gt;= BB$6, $E393 &lt; BA$6), 0, 1)+IF(OR($F393 &gt;= BB$6, $G393 &lt; BA$6), 0, 2)+1)</f>
        <v/>
      </c>
      <c r="BB393" s="71" t="str">
        <f ca="1">INDEX({"","_","-","="},IF(OR($D393 &gt;= BC$6, $E393 &lt; BB$6), 0, 1)+IF(OR($F393 &gt;= BC$6, $G393 &lt; BB$6), 0, 2)+1)</f>
        <v/>
      </c>
      <c r="BC393" s="71" t="str">
        <f ca="1">INDEX({"","_","-","="},IF(OR($D393 &gt;= BD$6, $E393 &lt; BC$6), 0, 1)+IF(OR($F393 &gt;= BD$6, $G393 &lt; BC$6), 0, 2)+1)</f>
        <v/>
      </c>
      <c r="BD393" s="71" t="str">
        <f ca="1">INDEX({"","_","-","="},IF(OR($D393 &gt;= BE$6, $E393 &lt; BD$6), 0, 1)+IF(OR($F393 &gt;= BE$6, $G393 &lt; BD$6), 0, 2)+1)</f>
        <v/>
      </c>
      <c r="BE393" s="71" t="str">
        <f ca="1">INDEX({"","_","-","="},IF(OR($D393 &gt;= BF$6, $E393 &lt; BE$6), 0, 1)+IF(OR($F393 &gt;= BF$6, $G393 &lt; BE$6), 0, 2)+1)</f>
        <v/>
      </c>
      <c r="BF393" s="71" t="str">
        <f ca="1">INDEX({"","_","-","="},IF(OR($D393 &gt;= BG$6, $E393 &lt; BF$6), 0, 1)+IF(OR($F393 &gt;= BG$6, $G393 &lt; BF$6), 0, 2)+1)</f>
        <v/>
      </c>
      <c r="BG393" s="71" t="str">
        <f ca="1">INDEX({"","_","-","="},IF(OR($D393 &gt;= BH$6, $E393 &lt; BG$6), 0, 1)+IF(OR($F393 &gt;= BH$6, $G393 &lt; BG$6), 0, 2)+1)</f>
        <v/>
      </c>
      <c r="BH393" s="71" t="str">
        <f ca="1">INDEX({"","_","-","="},IF(OR($D393 &gt;= BI$6, $E393 &lt; BH$6), 0, 1)+IF(OR($F393 &gt;= BI$6, $G393 &lt; BH$6), 0, 2)+1)</f>
        <v/>
      </c>
      <c r="BI393" s="71" t="str">
        <f ca="1">INDEX({"","_","-","="},IF(OR($D393 &gt;= BJ$6, $E393 &lt; BI$6), 0, 1)+IF(OR($F393 &gt;= BJ$6, $G393 &lt; BI$6), 0, 2)+1)</f>
        <v/>
      </c>
      <c r="BJ393" s="71" t="str">
        <f ca="1">INDEX({"","_","-","="},IF(OR($D393 &gt;= BK$6, $E393 &lt; BJ$6), 0, 1)+IF(OR($F393 &gt;= BK$6, $G393 &lt; BJ$6), 0, 2)+1)</f>
        <v/>
      </c>
      <c r="BK393" s="71" t="str">
        <f ca="1">INDEX({"","_","-","="},IF(OR($D393 &gt;= BL$6, $E393 &lt; BK$6), 0, 1)+IF(OR($F393 &gt;= BL$6, $G393 &lt; BK$6), 0, 2)+1)</f>
        <v/>
      </c>
      <c r="BL393" s="71" t="str">
        <f ca="1">INDEX({"","_","-","="},IF(OR($D393 &gt;= BM$6, $E393 &lt; BL$6), 0, 1)+IF(OR($F393 &gt;= BM$6, $G393 &lt; BL$6), 0, 2)+1)</f>
        <v/>
      </c>
      <c r="BM393" s="71" t="str">
        <f ca="1">INDEX({"","_","-","="},IF(OR($D393 &gt;= BN$6, $E393 &lt; BM$6), 0, 1)+IF(OR($F393 &gt;= BN$6, $G393 &lt; BM$6), 0, 2)+1)</f>
        <v/>
      </c>
      <c r="BN393" s="71" t="str">
        <f ca="1">INDEX({"","_","-","="},IF(OR($D393 &gt;= BO$6, $E393 &lt; BN$6), 0, 1)+IF(OR($F393 &gt;= BO$6, $G393 &lt; BN$6), 0, 2)+1)</f>
        <v/>
      </c>
      <c r="BO393" s="71" t="str">
        <f ca="1">INDEX({"","_","-","="},IF(OR($D393 &gt;= BP$6, $E393 &lt; BO$6), 0, 1)+IF(OR($F393 &gt;= BP$6, $G393 &lt; BO$6), 0, 2)+1)</f>
        <v/>
      </c>
      <c r="BP393" s="71" t="str">
        <f ca="1">INDEX({"","_","-","="},IF(OR($D393 &gt;= BQ$6, $E393 &lt; BP$6), 0, 1)+IF(OR($F393 &gt;= BQ$6, $G393 &lt; BP$6), 0, 2)+1)</f>
        <v/>
      </c>
      <c r="BQ393" s="71" t="str">
        <f ca="1">INDEX({"","_","-","="},IF(OR($D393 &gt;= BR$6, $E393 &lt; BQ$6), 0, 1)+IF(OR($F393 &gt;= BR$6, $G393 &lt; BQ$6), 0, 2)+1)</f>
        <v/>
      </c>
      <c r="BR393" s="71" t="str">
        <f ca="1">INDEX({"","_","-","="},IF(OR($D393 &gt;= BS$6, $E393 &lt; BR$6), 0, 1)+IF(OR($F393 &gt;= BS$6, $G393 &lt; BR$6), 0, 2)+1)</f>
        <v/>
      </c>
      <c r="BS393" s="71" t="str">
        <f ca="1">INDEX({"","_","-","="},IF(OR($D393 &gt;= BT$6, $E393 &lt; BS$6), 0, 1)+IF(OR($F393 &gt;= BT$6, $G393 &lt; BS$6), 0, 2)+1)</f>
        <v/>
      </c>
      <c r="BT393" s="71" t="str">
        <f ca="1">INDEX({"","_","-","="},IF(OR($D393 &gt;= BU$6, $E393 &lt; BT$6), 0, 1)+IF(OR($F393 &gt;= BU$6, $G393 &lt; BT$6), 0, 2)+1)</f>
        <v/>
      </c>
      <c r="BU393" s="71" t="str">
        <f ca="1">INDEX({"","_","-","="},IF(OR($D393 &gt;= BV$6, $E393 &lt; BU$6), 0, 1)+IF(OR($F393 &gt;= BV$6, $G393 &lt; BU$6), 0, 2)+1)</f>
        <v/>
      </c>
      <c r="BV393" s="71" t="str">
        <f ca="1">INDEX({"","_","-","="},IF(OR($D393 &gt;= BW$6, $E393 &lt; BV$6), 0, 1)+IF(OR($F393 &gt;= BW$6, $G393 &lt; BV$6), 0, 2)+1)</f>
        <v/>
      </c>
      <c r="BW393" s="71" t="str">
        <f ca="1">INDEX({"","_","-","="},IF(OR($D393 &gt;= BX$6, $E393 &lt; BW$6), 0, 1)+IF(OR($F393 &gt;= BX$6, $G393 &lt; BW$6), 0, 2)+1)</f>
        <v/>
      </c>
      <c r="BX393" s="71" t="str">
        <f ca="1">INDEX({"","_","-","="},IF(OR($D393 &gt;= BY$6, $E393 &lt; BX$6), 0, 1)+IF(OR($F393 &gt;= BY$6, $G393 &lt; BX$6), 0, 2)+1)</f>
        <v/>
      </c>
      <c r="BY393" s="71" t="str">
        <f ca="1">INDEX({"","_","-","="},IF(OR($D393 &gt;= BZ$6, $E393 &lt; BY$6), 0, 1)+IF(OR($F393 &gt;= BZ$6, $G393 &lt; BY$6), 0, 2)+1)</f>
        <v/>
      </c>
      <c r="BZ393" s="71" t="str">
        <f ca="1">INDEX({"","_","-","="},IF(OR($D393 &gt;= CA$6, $E393 &lt; BZ$6), 0, 1)+IF(OR($F393 &gt;= CA$6, $G393 &lt; BZ$6), 0, 2)+1)</f>
        <v/>
      </c>
      <c r="CA393" s="71" t="str">
        <f ca="1">INDEX({"","_","-","="},IF(OR($D393 &gt;= CB$6, $E393 &lt; CA$6), 0, 1)+IF(OR($F393 &gt;= CB$6, $G393 &lt; CA$6), 0, 2)+1)</f>
        <v/>
      </c>
      <c r="CB393" s="71" t="str">
        <f ca="1">INDEX({"","_","-","="},IF(OR($D393 &gt;= CC$6, $E393 &lt; CB$6), 0, 1)+IF(OR($F393 &gt;= CC$6, $G393 &lt; CB$6), 0, 2)+1)</f>
        <v/>
      </c>
      <c r="CC393" s="71" t="str">
        <f ca="1">INDEX({"","_","-","="},IF(OR($D393 &gt;= CD$6, $E393 &lt; CC$6), 0, 1)+IF(OR($F393 &gt;= CD$6, $G393 &lt; CC$6), 0, 2)+1)</f>
        <v/>
      </c>
      <c r="CD393" s="71" t="str">
        <f ca="1">INDEX({"","_","-","="},IF(OR($D393 &gt;= CE$6, $E393 &lt; CD$6), 0, 1)+IF(OR($F393 &gt;= CE$6, $G393 &lt; CD$6), 0, 2)+1)</f>
        <v/>
      </c>
    </row>
    <row r="394" spans="1:82">
      <c r="A394" s="8" t="str">
        <f ca="1">IF('临-进度'!N389,'临-进度'!$A389,"")</f>
        <v/>
      </c>
      <c r="B394" s="8" t="str">
        <f ca="1">IF('临-进度'!N389,'临-进度'!$B389,"")</f>
        <v/>
      </c>
      <c r="C394" s="8" t="str">
        <f ca="1">IF('临-进度'!N389,'临-进度'!$F389,"")</f>
        <v/>
      </c>
      <c r="D394" s="42" t="str">
        <f ca="1">IF('临-进度'!$N389,'临-进度'!$J389,"")</f>
        <v/>
      </c>
      <c r="E394" s="42" t="str">
        <f ca="1">IF('临-进度'!$N389,'临-进度'!$AF389,"")</f>
        <v/>
      </c>
      <c r="F394" s="42" t="str">
        <f ca="1">IF('临-进度'!$N389,'临-进度'!$K389,"")</f>
        <v/>
      </c>
      <c r="G394" s="76" t="str">
        <f ca="1">IF('临-进度'!$N389,'临-进度'!$AG389,"")</f>
        <v/>
      </c>
      <c r="H394" s="71" t="str">
        <f ca="1">INDEX({"","_","-","="},IF(OR($D394 &gt;= I$6, $E394 &lt; H$6), 0, 1)+IF(OR($F394 &gt;= I$6, $G394 &lt; H$6), 0, 2)+1)</f>
        <v/>
      </c>
      <c r="I394" s="71" t="str">
        <f ca="1">INDEX({"","_","-","="},IF(OR($D394 &gt;= J$6, $E394 &lt; I$6), 0, 1)+IF(OR($F394 &gt;= J$6, $G394 &lt; I$6), 0, 2)+1)</f>
        <v/>
      </c>
      <c r="J394" s="71" t="str">
        <f ca="1">INDEX({"","_","-","="},IF(OR($D394 &gt;= K$6, $E394 &lt; J$6), 0, 1)+IF(OR($F394 &gt;= K$6, $G394 &lt; J$6), 0, 2)+1)</f>
        <v/>
      </c>
      <c r="K394" s="71" t="str">
        <f ca="1">INDEX({"","_","-","="},IF(OR($D394 &gt;= L$6, $E394 &lt; K$6), 0, 1)+IF(OR($F394 &gt;= L$6, $G394 &lt; K$6), 0, 2)+1)</f>
        <v/>
      </c>
      <c r="L394" s="71" t="str">
        <f ca="1">INDEX({"","_","-","="},IF(OR($D394 &gt;= M$6, $E394 &lt; L$6), 0, 1)+IF(OR($F394 &gt;= M$6, $G394 &lt; L$6), 0, 2)+1)</f>
        <v/>
      </c>
      <c r="M394" s="71" t="str">
        <f ca="1">INDEX({"","_","-","="},IF(OR($D394 &gt;= N$6, $E394 &lt; M$6), 0, 1)+IF(OR($F394 &gt;= N$6, $G394 &lt; M$6), 0, 2)+1)</f>
        <v/>
      </c>
      <c r="N394" s="71" t="str">
        <f ca="1">INDEX({"","_","-","="},IF(OR($D394 &gt;= O$6, $E394 &lt; N$6), 0, 1)+IF(OR($F394 &gt;= O$6, $G394 &lt; N$6), 0, 2)+1)</f>
        <v/>
      </c>
      <c r="O394" s="71" t="str">
        <f ca="1">INDEX({"","_","-","="},IF(OR($D394 &gt;= P$6, $E394 &lt; O$6), 0, 1)+IF(OR($F394 &gt;= P$6, $G394 &lt; O$6), 0, 2)+1)</f>
        <v/>
      </c>
      <c r="P394" s="71" t="str">
        <f ca="1">INDEX({"","_","-","="},IF(OR($D394 &gt;= Q$6, $E394 &lt; P$6), 0, 1)+IF(OR($F394 &gt;= Q$6, $G394 &lt; P$6), 0, 2)+1)</f>
        <v/>
      </c>
      <c r="Q394" s="71" t="str">
        <f ca="1">INDEX({"","_","-","="},IF(OR($D394 &gt;= R$6, $E394 &lt; Q$6), 0, 1)+IF(OR($F394 &gt;= R$6, $G394 &lt; Q$6), 0, 2)+1)</f>
        <v/>
      </c>
      <c r="R394" s="71" t="str">
        <f ca="1">INDEX({"","_","-","="},IF(OR($D394 &gt;= S$6, $E394 &lt; R$6), 0, 1)+IF(OR($F394 &gt;= S$6, $G394 &lt; R$6), 0, 2)+1)</f>
        <v/>
      </c>
      <c r="S394" s="71" t="str">
        <f ca="1">INDEX({"","_","-","="},IF(OR($D394 &gt;= T$6, $E394 &lt; S$6), 0, 1)+IF(OR($F394 &gt;= T$6, $G394 &lt; S$6), 0, 2)+1)</f>
        <v/>
      </c>
      <c r="T394" s="71" t="str">
        <f ca="1">INDEX({"","_","-","="},IF(OR($D394 &gt;= U$6, $E394 &lt; T$6), 0, 1)+IF(OR($F394 &gt;= U$6, $G394 &lt; T$6), 0, 2)+1)</f>
        <v/>
      </c>
      <c r="U394" s="71" t="str">
        <f ca="1">INDEX({"","_","-","="},IF(OR($D394 &gt;= V$6, $E394 &lt; U$6), 0, 1)+IF(OR($F394 &gt;= V$6, $G394 &lt; U$6), 0, 2)+1)</f>
        <v/>
      </c>
      <c r="V394" s="71" t="str">
        <f ca="1">INDEX({"","_","-","="},IF(OR($D394 &gt;= W$6, $E394 &lt; V$6), 0, 1)+IF(OR($F394 &gt;= W$6, $G394 &lt; V$6), 0, 2)+1)</f>
        <v/>
      </c>
      <c r="W394" s="71" t="str">
        <f ca="1">INDEX({"","_","-","="},IF(OR($D394 &gt;= X$6, $E394 &lt; W$6), 0, 1)+IF(OR($F394 &gt;= X$6, $G394 &lt; W$6), 0, 2)+1)</f>
        <v/>
      </c>
      <c r="X394" s="71" t="str">
        <f ca="1">INDEX({"","_","-","="},IF(OR($D394 &gt;= Y$6, $E394 &lt; X$6), 0, 1)+IF(OR($F394 &gt;= Y$6, $G394 &lt; X$6), 0, 2)+1)</f>
        <v/>
      </c>
      <c r="Y394" s="71" t="str">
        <f ca="1">INDEX({"","_","-","="},IF(OR($D394 &gt;= Z$6, $E394 &lt; Y$6), 0, 1)+IF(OR($F394 &gt;= Z$6, $G394 &lt; Y$6), 0, 2)+1)</f>
        <v/>
      </c>
      <c r="Z394" s="71" t="str">
        <f ca="1">INDEX({"","_","-","="},IF(OR($D394 &gt;= AA$6, $E394 &lt; Z$6), 0, 1)+IF(OR($F394 &gt;= AA$6, $G394 &lt; Z$6), 0, 2)+1)</f>
        <v/>
      </c>
      <c r="AA394" s="71" t="str">
        <f ca="1">INDEX({"","_","-","="},IF(OR($D394 &gt;= AB$6, $E394 &lt; AA$6), 0, 1)+IF(OR($F394 &gt;= AB$6, $G394 &lt; AA$6), 0, 2)+1)</f>
        <v/>
      </c>
      <c r="AB394" s="71" t="str">
        <f ca="1">INDEX({"","_","-","="},IF(OR($D394 &gt;= AC$6, $E394 &lt; AB$6), 0, 1)+IF(OR($F394 &gt;= AC$6, $G394 &lt; AB$6), 0, 2)+1)</f>
        <v/>
      </c>
      <c r="AC394" s="71" t="str">
        <f ca="1">INDEX({"","_","-","="},IF(OR($D394 &gt;= AD$6, $E394 &lt; AC$6), 0, 1)+IF(OR($F394 &gt;= AD$6, $G394 &lt; AC$6), 0, 2)+1)</f>
        <v/>
      </c>
      <c r="AD394" s="71" t="str">
        <f ca="1">INDEX({"","_","-","="},IF(OR($D394 &gt;= AE$6, $E394 &lt; AD$6), 0, 1)+IF(OR($F394 &gt;= AE$6, $G394 &lt; AD$6), 0, 2)+1)</f>
        <v/>
      </c>
      <c r="AE394" s="71" t="str">
        <f ca="1">INDEX({"","_","-","="},IF(OR($D394 &gt;= AF$6, $E394 &lt; AE$6), 0, 1)+IF(OR($F394 &gt;= AF$6, $G394 &lt; AE$6), 0, 2)+1)</f>
        <v/>
      </c>
      <c r="AF394" s="71" t="str">
        <f ca="1">INDEX({"","_","-","="},IF(OR($D394 &gt;= AG$6, $E394 &lt; AF$6), 0, 1)+IF(OR($F394 &gt;= AG$6, $G394 &lt; AF$6), 0, 2)+1)</f>
        <v/>
      </c>
      <c r="AG394" s="71" t="str">
        <f ca="1">INDEX({"","_","-","="},IF(OR($D394 &gt;= AH$6, $E394 &lt; AG$6), 0, 1)+IF(OR($F394 &gt;= AH$6, $G394 &lt; AG$6), 0, 2)+1)</f>
        <v/>
      </c>
      <c r="AH394" s="71" t="str">
        <f ca="1">INDEX({"","_","-","="},IF(OR($D394 &gt;= AI$6, $E394 &lt; AH$6), 0, 1)+IF(OR($F394 &gt;= AI$6, $G394 &lt; AH$6), 0, 2)+1)</f>
        <v/>
      </c>
      <c r="AI394" s="71" t="str">
        <f ca="1">INDEX({"","_","-","="},IF(OR($D394 &gt;= AJ$6, $E394 &lt; AI$6), 0, 1)+IF(OR($F394 &gt;= AJ$6, $G394 &lt; AI$6), 0, 2)+1)</f>
        <v/>
      </c>
      <c r="AJ394" s="71" t="str">
        <f ca="1">INDEX({"","_","-","="},IF(OR($D394 &gt;= AK$6, $E394 &lt; AJ$6), 0, 1)+IF(OR($F394 &gt;= AK$6, $G394 &lt; AJ$6), 0, 2)+1)</f>
        <v/>
      </c>
      <c r="AK394" s="71" t="str">
        <f ca="1">INDEX({"","_","-","="},IF(OR($D394 &gt;= AL$6, $E394 &lt; AK$6), 0, 1)+IF(OR($F394 &gt;= AL$6, $G394 &lt; AK$6), 0, 2)+1)</f>
        <v/>
      </c>
      <c r="AL394" s="71" t="str">
        <f ca="1">INDEX({"","_","-","="},IF(OR($D394 &gt;= AM$6, $E394 &lt; AL$6), 0, 1)+IF(OR($F394 &gt;= AM$6, $G394 &lt; AL$6), 0, 2)+1)</f>
        <v/>
      </c>
      <c r="AM394" s="71" t="str">
        <f ca="1">INDEX({"","_","-","="},IF(OR($D394 &gt;= AN$6, $E394 &lt; AM$6), 0, 1)+IF(OR($F394 &gt;= AN$6, $G394 &lt; AM$6), 0, 2)+1)</f>
        <v/>
      </c>
      <c r="AN394" s="71" t="str">
        <f ca="1">INDEX({"","_","-","="},IF(OR($D394 &gt;= AO$6, $E394 &lt; AN$6), 0, 1)+IF(OR($F394 &gt;= AO$6, $G394 &lt; AN$6), 0, 2)+1)</f>
        <v/>
      </c>
      <c r="AO394" s="71" t="str">
        <f ca="1">INDEX({"","_","-","="},IF(OR($D394 &gt;= AP$6, $E394 &lt; AO$6), 0, 1)+IF(OR($F394 &gt;= AP$6, $G394 &lt; AO$6), 0, 2)+1)</f>
        <v/>
      </c>
      <c r="AP394" s="71" t="str">
        <f ca="1">INDEX({"","_","-","="},IF(OR($D394 &gt;= AQ$6, $E394 &lt; AP$6), 0, 1)+IF(OR($F394 &gt;= AQ$6, $G394 &lt; AP$6), 0, 2)+1)</f>
        <v/>
      </c>
      <c r="AQ394" s="71" t="str">
        <f ca="1">INDEX({"","_","-","="},IF(OR($D394 &gt;= AR$6, $E394 &lt; AQ$6), 0, 1)+IF(OR($F394 &gt;= AR$6, $G394 &lt; AQ$6), 0, 2)+1)</f>
        <v/>
      </c>
      <c r="AR394" s="71" t="str">
        <f ca="1">INDEX({"","_","-","="},IF(OR($D394 &gt;= AS$6, $E394 &lt; AR$6), 0, 1)+IF(OR($F394 &gt;= AS$6, $G394 &lt; AR$6), 0, 2)+1)</f>
        <v/>
      </c>
      <c r="AS394" s="71" t="str">
        <f ca="1">INDEX({"","_","-","="},IF(OR($D394 &gt;= AT$6, $E394 &lt; AS$6), 0, 1)+IF(OR($F394 &gt;= AT$6, $G394 &lt; AS$6), 0, 2)+1)</f>
        <v/>
      </c>
      <c r="AT394" s="71" t="str">
        <f ca="1">INDEX({"","_","-","="},IF(OR($D394 &gt;= AU$6, $E394 &lt; AT$6), 0, 1)+IF(OR($F394 &gt;= AU$6, $G394 &lt; AT$6), 0, 2)+1)</f>
        <v/>
      </c>
      <c r="AU394" s="71" t="str">
        <f ca="1">INDEX({"","_","-","="},IF(OR($D394 &gt;= AV$6, $E394 &lt; AU$6), 0, 1)+IF(OR($F394 &gt;= AV$6, $G394 &lt; AU$6), 0, 2)+1)</f>
        <v/>
      </c>
      <c r="AV394" s="71" t="str">
        <f ca="1">INDEX({"","_","-","="},IF(OR($D394 &gt;= AW$6, $E394 &lt; AV$6), 0, 1)+IF(OR($F394 &gt;= AW$6, $G394 &lt; AV$6), 0, 2)+1)</f>
        <v/>
      </c>
      <c r="AW394" s="71" t="str">
        <f ca="1">INDEX({"","_","-","="},IF(OR($D394 &gt;= AX$6, $E394 &lt; AW$6), 0, 1)+IF(OR($F394 &gt;= AX$6, $G394 &lt; AW$6), 0, 2)+1)</f>
        <v/>
      </c>
      <c r="AX394" s="71" t="str">
        <f ca="1">INDEX({"","_","-","="},IF(OR($D394 &gt;= AY$6, $E394 &lt; AX$6), 0, 1)+IF(OR($F394 &gt;= AY$6, $G394 &lt; AX$6), 0, 2)+1)</f>
        <v/>
      </c>
      <c r="AY394" s="71" t="str">
        <f ca="1">INDEX({"","_","-","="},IF(OR($D394 &gt;= AZ$6, $E394 &lt; AY$6), 0, 1)+IF(OR($F394 &gt;= AZ$6, $G394 &lt; AY$6), 0, 2)+1)</f>
        <v/>
      </c>
      <c r="AZ394" s="71" t="str">
        <f ca="1">INDEX({"","_","-","="},IF(OR($D394 &gt;= BA$6, $E394 &lt; AZ$6), 0, 1)+IF(OR($F394 &gt;= BA$6, $G394 &lt; AZ$6), 0, 2)+1)</f>
        <v/>
      </c>
      <c r="BA394" s="71" t="str">
        <f ca="1">INDEX({"","_","-","="},IF(OR($D394 &gt;= BB$6, $E394 &lt; BA$6), 0, 1)+IF(OR($F394 &gt;= BB$6, $G394 &lt; BA$6), 0, 2)+1)</f>
        <v/>
      </c>
      <c r="BB394" s="71" t="str">
        <f ca="1">INDEX({"","_","-","="},IF(OR($D394 &gt;= BC$6, $E394 &lt; BB$6), 0, 1)+IF(OR($F394 &gt;= BC$6, $G394 &lt; BB$6), 0, 2)+1)</f>
        <v/>
      </c>
      <c r="BC394" s="71" t="str">
        <f ca="1">INDEX({"","_","-","="},IF(OR($D394 &gt;= BD$6, $E394 &lt; BC$6), 0, 1)+IF(OR($F394 &gt;= BD$6, $G394 &lt; BC$6), 0, 2)+1)</f>
        <v/>
      </c>
      <c r="BD394" s="71" t="str">
        <f ca="1">INDEX({"","_","-","="},IF(OR($D394 &gt;= BE$6, $E394 &lt; BD$6), 0, 1)+IF(OR($F394 &gt;= BE$6, $G394 &lt; BD$6), 0, 2)+1)</f>
        <v/>
      </c>
      <c r="BE394" s="71" t="str">
        <f ca="1">INDEX({"","_","-","="},IF(OR($D394 &gt;= BF$6, $E394 &lt; BE$6), 0, 1)+IF(OR($F394 &gt;= BF$6, $G394 &lt; BE$6), 0, 2)+1)</f>
        <v/>
      </c>
      <c r="BF394" s="71" t="str">
        <f ca="1">INDEX({"","_","-","="},IF(OR($D394 &gt;= BG$6, $E394 &lt; BF$6), 0, 1)+IF(OR($F394 &gt;= BG$6, $G394 &lt; BF$6), 0, 2)+1)</f>
        <v/>
      </c>
      <c r="BG394" s="71" t="str">
        <f ca="1">INDEX({"","_","-","="},IF(OR($D394 &gt;= BH$6, $E394 &lt; BG$6), 0, 1)+IF(OR($F394 &gt;= BH$6, $G394 &lt; BG$6), 0, 2)+1)</f>
        <v/>
      </c>
      <c r="BH394" s="71" t="str">
        <f ca="1">INDEX({"","_","-","="},IF(OR($D394 &gt;= BI$6, $E394 &lt; BH$6), 0, 1)+IF(OR($F394 &gt;= BI$6, $G394 &lt; BH$6), 0, 2)+1)</f>
        <v/>
      </c>
      <c r="BI394" s="71" t="str">
        <f ca="1">INDEX({"","_","-","="},IF(OR($D394 &gt;= BJ$6, $E394 &lt; BI$6), 0, 1)+IF(OR($F394 &gt;= BJ$6, $G394 &lt; BI$6), 0, 2)+1)</f>
        <v/>
      </c>
      <c r="BJ394" s="71" t="str">
        <f ca="1">INDEX({"","_","-","="},IF(OR($D394 &gt;= BK$6, $E394 &lt; BJ$6), 0, 1)+IF(OR($F394 &gt;= BK$6, $G394 &lt; BJ$6), 0, 2)+1)</f>
        <v/>
      </c>
      <c r="BK394" s="71" t="str">
        <f ca="1">INDEX({"","_","-","="},IF(OR($D394 &gt;= BL$6, $E394 &lt; BK$6), 0, 1)+IF(OR($F394 &gt;= BL$6, $G394 &lt; BK$6), 0, 2)+1)</f>
        <v/>
      </c>
      <c r="BL394" s="71" t="str">
        <f ca="1">INDEX({"","_","-","="},IF(OR($D394 &gt;= BM$6, $E394 &lt; BL$6), 0, 1)+IF(OR($F394 &gt;= BM$6, $G394 &lt; BL$6), 0, 2)+1)</f>
        <v/>
      </c>
      <c r="BM394" s="71" t="str">
        <f ca="1">INDEX({"","_","-","="},IF(OR($D394 &gt;= BN$6, $E394 &lt; BM$6), 0, 1)+IF(OR($F394 &gt;= BN$6, $G394 &lt; BM$6), 0, 2)+1)</f>
        <v/>
      </c>
      <c r="BN394" s="71" t="str">
        <f ca="1">INDEX({"","_","-","="},IF(OR($D394 &gt;= BO$6, $E394 &lt; BN$6), 0, 1)+IF(OR($F394 &gt;= BO$6, $G394 &lt; BN$6), 0, 2)+1)</f>
        <v/>
      </c>
      <c r="BO394" s="71" t="str">
        <f ca="1">INDEX({"","_","-","="},IF(OR($D394 &gt;= BP$6, $E394 &lt; BO$6), 0, 1)+IF(OR($F394 &gt;= BP$6, $G394 &lt; BO$6), 0, 2)+1)</f>
        <v/>
      </c>
      <c r="BP394" s="71" t="str">
        <f ca="1">INDEX({"","_","-","="},IF(OR($D394 &gt;= BQ$6, $E394 &lt; BP$6), 0, 1)+IF(OR($F394 &gt;= BQ$6, $G394 &lt; BP$6), 0, 2)+1)</f>
        <v/>
      </c>
      <c r="BQ394" s="71" t="str">
        <f ca="1">INDEX({"","_","-","="},IF(OR($D394 &gt;= BR$6, $E394 &lt; BQ$6), 0, 1)+IF(OR($F394 &gt;= BR$6, $G394 &lt; BQ$6), 0, 2)+1)</f>
        <v/>
      </c>
      <c r="BR394" s="71" t="str">
        <f ca="1">INDEX({"","_","-","="},IF(OR($D394 &gt;= BS$6, $E394 &lt; BR$6), 0, 1)+IF(OR($F394 &gt;= BS$6, $G394 &lt; BR$6), 0, 2)+1)</f>
        <v/>
      </c>
      <c r="BS394" s="71" t="str">
        <f ca="1">INDEX({"","_","-","="},IF(OR($D394 &gt;= BT$6, $E394 &lt; BS$6), 0, 1)+IF(OR($F394 &gt;= BT$6, $G394 &lt; BS$6), 0, 2)+1)</f>
        <v/>
      </c>
      <c r="BT394" s="71" t="str">
        <f ca="1">INDEX({"","_","-","="},IF(OR($D394 &gt;= BU$6, $E394 &lt; BT$6), 0, 1)+IF(OR($F394 &gt;= BU$6, $G394 &lt; BT$6), 0, 2)+1)</f>
        <v/>
      </c>
      <c r="BU394" s="71" t="str">
        <f ca="1">INDEX({"","_","-","="},IF(OR($D394 &gt;= BV$6, $E394 &lt; BU$6), 0, 1)+IF(OR($F394 &gt;= BV$6, $G394 &lt; BU$6), 0, 2)+1)</f>
        <v/>
      </c>
      <c r="BV394" s="71" t="str">
        <f ca="1">INDEX({"","_","-","="},IF(OR($D394 &gt;= BW$6, $E394 &lt; BV$6), 0, 1)+IF(OR($F394 &gt;= BW$6, $G394 &lt; BV$6), 0, 2)+1)</f>
        <v/>
      </c>
      <c r="BW394" s="71" t="str">
        <f ca="1">INDEX({"","_","-","="},IF(OR($D394 &gt;= BX$6, $E394 &lt; BW$6), 0, 1)+IF(OR($F394 &gt;= BX$6, $G394 &lt; BW$6), 0, 2)+1)</f>
        <v/>
      </c>
      <c r="BX394" s="71" t="str">
        <f ca="1">INDEX({"","_","-","="},IF(OR($D394 &gt;= BY$6, $E394 &lt; BX$6), 0, 1)+IF(OR($F394 &gt;= BY$6, $G394 &lt; BX$6), 0, 2)+1)</f>
        <v/>
      </c>
      <c r="BY394" s="71" t="str">
        <f ca="1">INDEX({"","_","-","="},IF(OR($D394 &gt;= BZ$6, $E394 &lt; BY$6), 0, 1)+IF(OR($F394 &gt;= BZ$6, $G394 &lt; BY$6), 0, 2)+1)</f>
        <v/>
      </c>
      <c r="BZ394" s="71" t="str">
        <f ca="1">INDEX({"","_","-","="},IF(OR($D394 &gt;= CA$6, $E394 &lt; BZ$6), 0, 1)+IF(OR($F394 &gt;= CA$6, $G394 &lt; BZ$6), 0, 2)+1)</f>
        <v/>
      </c>
      <c r="CA394" s="71" t="str">
        <f ca="1">INDEX({"","_","-","="},IF(OR($D394 &gt;= CB$6, $E394 &lt; CA$6), 0, 1)+IF(OR($F394 &gt;= CB$6, $G394 &lt; CA$6), 0, 2)+1)</f>
        <v/>
      </c>
      <c r="CB394" s="71" t="str">
        <f ca="1">INDEX({"","_","-","="},IF(OR($D394 &gt;= CC$6, $E394 &lt; CB$6), 0, 1)+IF(OR($F394 &gt;= CC$6, $G394 &lt; CB$6), 0, 2)+1)</f>
        <v/>
      </c>
      <c r="CC394" s="71" t="str">
        <f ca="1">INDEX({"","_","-","="},IF(OR($D394 &gt;= CD$6, $E394 &lt; CC$6), 0, 1)+IF(OR($F394 &gt;= CD$6, $G394 &lt; CC$6), 0, 2)+1)</f>
        <v/>
      </c>
      <c r="CD394" s="71" t="str">
        <f ca="1">INDEX({"","_","-","="},IF(OR($D394 &gt;= CE$6, $E394 &lt; CD$6), 0, 1)+IF(OR($F394 &gt;= CE$6, $G394 &lt; CD$6), 0, 2)+1)</f>
        <v/>
      </c>
    </row>
    <row r="395" spans="1:82">
      <c r="A395" s="8" t="str">
        <f ca="1">IF('临-进度'!N390,'临-进度'!$A390,"")</f>
        <v/>
      </c>
      <c r="B395" s="8" t="str">
        <f ca="1">IF('临-进度'!N390,'临-进度'!$B390,"")</f>
        <v/>
      </c>
      <c r="C395" s="8" t="str">
        <f ca="1">IF('临-进度'!N390,'临-进度'!$F390,"")</f>
        <v/>
      </c>
      <c r="D395" s="42" t="str">
        <f ca="1">IF('临-进度'!$N390,'临-进度'!$J390,"")</f>
        <v/>
      </c>
      <c r="E395" s="42" t="str">
        <f ca="1">IF('临-进度'!$N390,'临-进度'!$AF390,"")</f>
        <v/>
      </c>
      <c r="F395" s="42" t="str">
        <f ca="1">IF('临-进度'!$N390,'临-进度'!$K390,"")</f>
        <v/>
      </c>
      <c r="G395" s="76" t="str">
        <f ca="1">IF('临-进度'!$N390,'临-进度'!$AG390,"")</f>
        <v/>
      </c>
      <c r="H395" s="71" t="str">
        <f ca="1">INDEX({"","_","-","="},IF(OR($D395 &gt;= I$6, $E395 &lt; H$6), 0, 1)+IF(OR($F395 &gt;= I$6, $G395 &lt; H$6), 0, 2)+1)</f>
        <v/>
      </c>
      <c r="I395" s="71" t="str">
        <f ca="1">INDEX({"","_","-","="},IF(OR($D395 &gt;= J$6, $E395 &lt; I$6), 0, 1)+IF(OR($F395 &gt;= J$6, $G395 &lt; I$6), 0, 2)+1)</f>
        <v/>
      </c>
      <c r="J395" s="71" t="str">
        <f ca="1">INDEX({"","_","-","="},IF(OR($D395 &gt;= K$6, $E395 &lt; J$6), 0, 1)+IF(OR($F395 &gt;= K$6, $G395 &lt; J$6), 0, 2)+1)</f>
        <v/>
      </c>
      <c r="K395" s="71" t="str">
        <f ca="1">INDEX({"","_","-","="},IF(OR($D395 &gt;= L$6, $E395 &lt; K$6), 0, 1)+IF(OR($F395 &gt;= L$6, $G395 &lt; K$6), 0, 2)+1)</f>
        <v/>
      </c>
      <c r="L395" s="71" t="str">
        <f ca="1">INDEX({"","_","-","="},IF(OR($D395 &gt;= M$6, $E395 &lt; L$6), 0, 1)+IF(OR($F395 &gt;= M$6, $G395 &lt; L$6), 0, 2)+1)</f>
        <v/>
      </c>
      <c r="M395" s="71" t="str">
        <f ca="1">INDEX({"","_","-","="},IF(OR($D395 &gt;= N$6, $E395 &lt; M$6), 0, 1)+IF(OR($F395 &gt;= N$6, $G395 &lt; M$6), 0, 2)+1)</f>
        <v/>
      </c>
      <c r="N395" s="71" t="str">
        <f ca="1">INDEX({"","_","-","="},IF(OR($D395 &gt;= O$6, $E395 &lt; N$6), 0, 1)+IF(OR($F395 &gt;= O$6, $G395 &lt; N$6), 0, 2)+1)</f>
        <v/>
      </c>
      <c r="O395" s="71" t="str">
        <f ca="1">INDEX({"","_","-","="},IF(OR($D395 &gt;= P$6, $E395 &lt; O$6), 0, 1)+IF(OR($F395 &gt;= P$6, $G395 &lt; O$6), 0, 2)+1)</f>
        <v/>
      </c>
      <c r="P395" s="71" t="str">
        <f ca="1">INDEX({"","_","-","="},IF(OR($D395 &gt;= Q$6, $E395 &lt; P$6), 0, 1)+IF(OR($F395 &gt;= Q$6, $G395 &lt; P$6), 0, 2)+1)</f>
        <v/>
      </c>
      <c r="Q395" s="71" t="str">
        <f ca="1">INDEX({"","_","-","="},IF(OR($D395 &gt;= R$6, $E395 &lt; Q$6), 0, 1)+IF(OR($F395 &gt;= R$6, $G395 &lt; Q$6), 0, 2)+1)</f>
        <v/>
      </c>
      <c r="R395" s="71" t="str">
        <f ca="1">INDEX({"","_","-","="},IF(OR($D395 &gt;= S$6, $E395 &lt; R$6), 0, 1)+IF(OR($F395 &gt;= S$6, $G395 &lt; R$6), 0, 2)+1)</f>
        <v/>
      </c>
      <c r="S395" s="71" t="str">
        <f ca="1">INDEX({"","_","-","="},IF(OR($D395 &gt;= T$6, $E395 &lt; S$6), 0, 1)+IF(OR($F395 &gt;= T$6, $G395 &lt; S$6), 0, 2)+1)</f>
        <v/>
      </c>
      <c r="T395" s="71" t="str">
        <f ca="1">INDEX({"","_","-","="},IF(OR($D395 &gt;= U$6, $E395 &lt; T$6), 0, 1)+IF(OR($F395 &gt;= U$6, $G395 &lt; T$6), 0, 2)+1)</f>
        <v/>
      </c>
      <c r="U395" s="71" t="str">
        <f ca="1">INDEX({"","_","-","="},IF(OR($D395 &gt;= V$6, $E395 &lt; U$6), 0, 1)+IF(OR($F395 &gt;= V$6, $G395 &lt; U$6), 0, 2)+1)</f>
        <v/>
      </c>
      <c r="V395" s="71" t="str">
        <f ca="1">INDEX({"","_","-","="},IF(OR($D395 &gt;= W$6, $E395 &lt; V$6), 0, 1)+IF(OR($F395 &gt;= W$6, $G395 &lt; V$6), 0, 2)+1)</f>
        <v/>
      </c>
      <c r="W395" s="71" t="str">
        <f ca="1">INDEX({"","_","-","="},IF(OR($D395 &gt;= X$6, $E395 &lt; W$6), 0, 1)+IF(OR($F395 &gt;= X$6, $G395 &lt; W$6), 0, 2)+1)</f>
        <v/>
      </c>
      <c r="X395" s="71" t="str">
        <f ca="1">INDEX({"","_","-","="},IF(OR($D395 &gt;= Y$6, $E395 &lt; X$6), 0, 1)+IF(OR($F395 &gt;= Y$6, $G395 &lt; X$6), 0, 2)+1)</f>
        <v/>
      </c>
      <c r="Y395" s="71" t="str">
        <f ca="1">INDEX({"","_","-","="},IF(OR($D395 &gt;= Z$6, $E395 &lt; Y$6), 0, 1)+IF(OR($F395 &gt;= Z$6, $G395 &lt; Y$6), 0, 2)+1)</f>
        <v/>
      </c>
      <c r="Z395" s="71" t="str">
        <f ca="1">INDEX({"","_","-","="},IF(OR($D395 &gt;= AA$6, $E395 &lt; Z$6), 0, 1)+IF(OR($F395 &gt;= AA$6, $G395 &lt; Z$6), 0, 2)+1)</f>
        <v/>
      </c>
      <c r="AA395" s="71" t="str">
        <f ca="1">INDEX({"","_","-","="},IF(OR($D395 &gt;= AB$6, $E395 &lt; AA$6), 0, 1)+IF(OR($F395 &gt;= AB$6, $G395 &lt; AA$6), 0, 2)+1)</f>
        <v/>
      </c>
      <c r="AB395" s="71" t="str">
        <f ca="1">INDEX({"","_","-","="},IF(OR($D395 &gt;= AC$6, $E395 &lt; AB$6), 0, 1)+IF(OR($F395 &gt;= AC$6, $G395 &lt; AB$6), 0, 2)+1)</f>
        <v/>
      </c>
      <c r="AC395" s="71" t="str">
        <f ca="1">INDEX({"","_","-","="},IF(OR($D395 &gt;= AD$6, $E395 &lt; AC$6), 0, 1)+IF(OR($F395 &gt;= AD$6, $G395 &lt; AC$6), 0, 2)+1)</f>
        <v/>
      </c>
      <c r="AD395" s="71" t="str">
        <f ca="1">INDEX({"","_","-","="},IF(OR($D395 &gt;= AE$6, $E395 &lt; AD$6), 0, 1)+IF(OR($F395 &gt;= AE$6, $G395 &lt; AD$6), 0, 2)+1)</f>
        <v/>
      </c>
      <c r="AE395" s="71" t="str">
        <f ca="1">INDEX({"","_","-","="},IF(OR($D395 &gt;= AF$6, $E395 &lt; AE$6), 0, 1)+IF(OR($F395 &gt;= AF$6, $G395 &lt; AE$6), 0, 2)+1)</f>
        <v/>
      </c>
      <c r="AF395" s="71" t="str">
        <f ca="1">INDEX({"","_","-","="},IF(OR($D395 &gt;= AG$6, $E395 &lt; AF$6), 0, 1)+IF(OR($F395 &gt;= AG$6, $G395 &lt; AF$6), 0, 2)+1)</f>
        <v/>
      </c>
      <c r="AG395" s="71" t="str">
        <f ca="1">INDEX({"","_","-","="},IF(OR($D395 &gt;= AH$6, $E395 &lt; AG$6), 0, 1)+IF(OR($F395 &gt;= AH$6, $G395 &lt; AG$6), 0, 2)+1)</f>
        <v/>
      </c>
      <c r="AH395" s="71" t="str">
        <f ca="1">INDEX({"","_","-","="},IF(OR($D395 &gt;= AI$6, $E395 &lt; AH$6), 0, 1)+IF(OR($F395 &gt;= AI$6, $G395 &lt; AH$6), 0, 2)+1)</f>
        <v/>
      </c>
      <c r="AI395" s="71" t="str">
        <f ca="1">INDEX({"","_","-","="},IF(OR($D395 &gt;= AJ$6, $E395 &lt; AI$6), 0, 1)+IF(OR($F395 &gt;= AJ$6, $G395 &lt; AI$6), 0, 2)+1)</f>
        <v/>
      </c>
      <c r="AJ395" s="71" t="str">
        <f ca="1">INDEX({"","_","-","="},IF(OR($D395 &gt;= AK$6, $E395 &lt; AJ$6), 0, 1)+IF(OR($F395 &gt;= AK$6, $G395 &lt; AJ$6), 0, 2)+1)</f>
        <v/>
      </c>
      <c r="AK395" s="71" t="str">
        <f ca="1">INDEX({"","_","-","="},IF(OR($D395 &gt;= AL$6, $E395 &lt; AK$6), 0, 1)+IF(OR($F395 &gt;= AL$6, $G395 &lt; AK$6), 0, 2)+1)</f>
        <v/>
      </c>
      <c r="AL395" s="71" t="str">
        <f ca="1">INDEX({"","_","-","="},IF(OR($D395 &gt;= AM$6, $E395 &lt; AL$6), 0, 1)+IF(OR($F395 &gt;= AM$6, $G395 &lt; AL$6), 0, 2)+1)</f>
        <v/>
      </c>
      <c r="AM395" s="71" t="str">
        <f ca="1">INDEX({"","_","-","="},IF(OR($D395 &gt;= AN$6, $E395 &lt; AM$6), 0, 1)+IF(OR($F395 &gt;= AN$6, $G395 &lt; AM$6), 0, 2)+1)</f>
        <v/>
      </c>
      <c r="AN395" s="71" t="str">
        <f ca="1">INDEX({"","_","-","="},IF(OR($D395 &gt;= AO$6, $E395 &lt; AN$6), 0, 1)+IF(OR($F395 &gt;= AO$6, $G395 &lt; AN$6), 0, 2)+1)</f>
        <v/>
      </c>
      <c r="AO395" s="71" t="str">
        <f ca="1">INDEX({"","_","-","="},IF(OR($D395 &gt;= AP$6, $E395 &lt; AO$6), 0, 1)+IF(OR($F395 &gt;= AP$6, $G395 &lt; AO$6), 0, 2)+1)</f>
        <v/>
      </c>
      <c r="AP395" s="71" t="str">
        <f ca="1">INDEX({"","_","-","="},IF(OR($D395 &gt;= AQ$6, $E395 &lt; AP$6), 0, 1)+IF(OR($F395 &gt;= AQ$6, $G395 &lt; AP$6), 0, 2)+1)</f>
        <v/>
      </c>
      <c r="AQ395" s="71" t="str">
        <f ca="1">INDEX({"","_","-","="},IF(OR($D395 &gt;= AR$6, $E395 &lt; AQ$6), 0, 1)+IF(OR($F395 &gt;= AR$6, $G395 &lt; AQ$6), 0, 2)+1)</f>
        <v/>
      </c>
      <c r="AR395" s="71" t="str">
        <f ca="1">INDEX({"","_","-","="},IF(OR($D395 &gt;= AS$6, $E395 &lt; AR$6), 0, 1)+IF(OR($F395 &gt;= AS$6, $G395 &lt; AR$6), 0, 2)+1)</f>
        <v/>
      </c>
      <c r="AS395" s="71" t="str">
        <f ca="1">INDEX({"","_","-","="},IF(OR($D395 &gt;= AT$6, $E395 &lt; AS$6), 0, 1)+IF(OR($F395 &gt;= AT$6, $G395 &lt; AS$6), 0, 2)+1)</f>
        <v/>
      </c>
      <c r="AT395" s="71" t="str">
        <f ca="1">INDEX({"","_","-","="},IF(OR($D395 &gt;= AU$6, $E395 &lt; AT$6), 0, 1)+IF(OR($F395 &gt;= AU$6, $G395 &lt; AT$6), 0, 2)+1)</f>
        <v/>
      </c>
      <c r="AU395" s="71" t="str">
        <f ca="1">INDEX({"","_","-","="},IF(OR($D395 &gt;= AV$6, $E395 &lt; AU$6), 0, 1)+IF(OR($F395 &gt;= AV$6, $G395 &lt; AU$6), 0, 2)+1)</f>
        <v/>
      </c>
      <c r="AV395" s="71" t="str">
        <f ca="1">INDEX({"","_","-","="},IF(OR($D395 &gt;= AW$6, $E395 &lt; AV$6), 0, 1)+IF(OR($F395 &gt;= AW$6, $G395 &lt; AV$6), 0, 2)+1)</f>
        <v/>
      </c>
      <c r="AW395" s="71" t="str">
        <f ca="1">INDEX({"","_","-","="},IF(OR($D395 &gt;= AX$6, $E395 &lt; AW$6), 0, 1)+IF(OR($F395 &gt;= AX$6, $G395 &lt; AW$6), 0, 2)+1)</f>
        <v/>
      </c>
      <c r="AX395" s="71" t="str">
        <f ca="1">INDEX({"","_","-","="},IF(OR($D395 &gt;= AY$6, $E395 &lt; AX$6), 0, 1)+IF(OR($F395 &gt;= AY$6, $G395 &lt; AX$6), 0, 2)+1)</f>
        <v/>
      </c>
      <c r="AY395" s="71" t="str">
        <f ca="1">INDEX({"","_","-","="},IF(OR($D395 &gt;= AZ$6, $E395 &lt; AY$6), 0, 1)+IF(OR($F395 &gt;= AZ$6, $G395 &lt; AY$6), 0, 2)+1)</f>
        <v/>
      </c>
      <c r="AZ395" s="71" t="str">
        <f ca="1">INDEX({"","_","-","="},IF(OR($D395 &gt;= BA$6, $E395 &lt; AZ$6), 0, 1)+IF(OR($F395 &gt;= BA$6, $G395 &lt; AZ$6), 0, 2)+1)</f>
        <v/>
      </c>
      <c r="BA395" s="71" t="str">
        <f ca="1">INDEX({"","_","-","="},IF(OR($D395 &gt;= BB$6, $E395 &lt; BA$6), 0, 1)+IF(OR($F395 &gt;= BB$6, $G395 &lt; BA$6), 0, 2)+1)</f>
        <v/>
      </c>
      <c r="BB395" s="71" t="str">
        <f ca="1">INDEX({"","_","-","="},IF(OR($D395 &gt;= BC$6, $E395 &lt; BB$6), 0, 1)+IF(OR($F395 &gt;= BC$6, $G395 &lt; BB$6), 0, 2)+1)</f>
        <v/>
      </c>
      <c r="BC395" s="71" t="str">
        <f ca="1">INDEX({"","_","-","="},IF(OR($D395 &gt;= BD$6, $E395 &lt; BC$6), 0, 1)+IF(OR($F395 &gt;= BD$6, $G395 &lt; BC$6), 0, 2)+1)</f>
        <v/>
      </c>
      <c r="BD395" s="71" t="str">
        <f ca="1">INDEX({"","_","-","="},IF(OR($D395 &gt;= BE$6, $E395 &lt; BD$6), 0, 1)+IF(OR($F395 &gt;= BE$6, $G395 &lt; BD$6), 0, 2)+1)</f>
        <v/>
      </c>
      <c r="BE395" s="71" t="str">
        <f ca="1">INDEX({"","_","-","="},IF(OR($D395 &gt;= BF$6, $E395 &lt; BE$6), 0, 1)+IF(OR($F395 &gt;= BF$6, $G395 &lt; BE$6), 0, 2)+1)</f>
        <v/>
      </c>
      <c r="BF395" s="71" t="str">
        <f ca="1">INDEX({"","_","-","="},IF(OR($D395 &gt;= BG$6, $E395 &lt; BF$6), 0, 1)+IF(OR($F395 &gt;= BG$6, $G395 &lt; BF$6), 0, 2)+1)</f>
        <v/>
      </c>
      <c r="BG395" s="71" t="str">
        <f ca="1">INDEX({"","_","-","="},IF(OR($D395 &gt;= BH$6, $E395 &lt; BG$6), 0, 1)+IF(OR($F395 &gt;= BH$6, $G395 &lt; BG$6), 0, 2)+1)</f>
        <v/>
      </c>
      <c r="BH395" s="71" t="str">
        <f ca="1">INDEX({"","_","-","="},IF(OR($D395 &gt;= BI$6, $E395 &lt; BH$6), 0, 1)+IF(OR($F395 &gt;= BI$6, $G395 &lt; BH$6), 0, 2)+1)</f>
        <v/>
      </c>
      <c r="BI395" s="71" t="str">
        <f ca="1">INDEX({"","_","-","="},IF(OR($D395 &gt;= BJ$6, $E395 &lt; BI$6), 0, 1)+IF(OR($F395 &gt;= BJ$6, $G395 &lt; BI$6), 0, 2)+1)</f>
        <v/>
      </c>
      <c r="BJ395" s="71" t="str">
        <f ca="1">INDEX({"","_","-","="},IF(OR($D395 &gt;= BK$6, $E395 &lt; BJ$6), 0, 1)+IF(OR($F395 &gt;= BK$6, $G395 &lt; BJ$6), 0, 2)+1)</f>
        <v/>
      </c>
      <c r="BK395" s="71" t="str">
        <f ca="1">INDEX({"","_","-","="},IF(OR($D395 &gt;= BL$6, $E395 &lt; BK$6), 0, 1)+IF(OR($F395 &gt;= BL$6, $G395 &lt; BK$6), 0, 2)+1)</f>
        <v/>
      </c>
      <c r="BL395" s="71" t="str">
        <f ca="1">INDEX({"","_","-","="},IF(OR($D395 &gt;= BM$6, $E395 &lt; BL$6), 0, 1)+IF(OR($F395 &gt;= BM$6, $G395 &lt; BL$6), 0, 2)+1)</f>
        <v/>
      </c>
      <c r="BM395" s="71" t="str">
        <f ca="1">INDEX({"","_","-","="},IF(OR($D395 &gt;= BN$6, $E395 &lt; BM$6), 0, 1)+IF(OR($F395 &gt;= BN$6, $G395 &lt; BM$6), 0, 2)+1)</f>
        <v/>
      </c>
      <c r="BN395" s="71" t="str">
        <f ca="1">INDEX({"","_","-","="},IF(OR($D395 &gt;= BO$6, $E395 &lt; BN$6), 0, 1)+IF(OR($F395 &gt;= BO$6, $G395 &lt; BN$6), 0, 2)+1)</f>
        <v/>
      </c>
      <c r="BO395" s="71" t="str">
        <f ca="1">INDEX({"","_","-","="},IF(OR($D395 &gt;= BP$6, $E395 &lt; BO$6), 0, 1)+IF(OR($F395 &gt;= BP$6, $G395 &lt; BO$6), 0, 2)+1)</f>
        <v/>
      </c>
      <c r="BP395" s="71" t="str">
        <f ca="1">INDEX({"","_","-","="},IF(OR($D395 &gt;= BQ$6, $E395 &lt; BP$6), 0, 1)+IF(OR($F395 &gt;= BQ$6, $G395 &lt; BP$6), 0, 2)+1)</f>
        <v/>
      </c>
      <c r="BQ395" s="71" t="str">
        <f ca="1">INDEX({"","_","-","="},IF(OR($D395 &gt;= BR$6, $E395 &lt; BQ$6), 0, 1)+IF(OR($F395 &gt;= BR$6, $G395 &lt; BQ$6), 0, 2)+1)</f>
        <v/>
      </c>
      <c r="BR395" s="71" t="str">
        <f ca="1">INDEX({"","_","-","="},IF(OR($D395 &gt;= BS$6, $E395 &lt; BR$6), 0, 1)+IF(OR($F395 &gt;= BS$6, $G395 &lt; BR$6), 0, 2)+1)</f>
        <v/>
      </c>
      <c r="BS395" s="71" t="str">
        <f ca="1">INDEX({"","_","-","="},IF(OR($D395 &gt;= BT$6, $E395 &lt; BS$6), 0, 1)+IF(OR($F395 &gt;= BT$6, $G395 &lt; BS$6), 0, 2)+1)</f>
        <v/>
      </c>
      <c r="BT395" s="71" t="str">
        <f ca="1">INDEX({"","_","-","="},IF(OR($D395 &gt;= BU$6, $E395 &lt; BT$6), 0, 1)+IF(OR($F395 &gt;= BU$6, $G395 &lt; BT$6), 0, 2)+1)</f>
        <v/>
      </c>
      <c r="BU395" s="71" t="str">
        <f ca="1">INDEX({"","_","-","="},IF(OR($D395 &gt;= BV$6, $E395 &lt; BU$6), 0, 1)+IF(OR($F395 &gt;= BV$6, $G395 &lt; BU$6), 0, 2)+1)</f>
        <v/>
      </c>
      <c r="BV395" s="71" t="str">
        <f ca="1">INDEX({"","_","-","="},IF(OR($D395 &gt;= BW$6, $E395 &lt; BV$6), 0, 1)+IF(OR($F395 &gt;= BW$6, $G395 &lt; BV$6), 0, 2)+1)</f>
        <v/>
      </c>
      <c r="BW395" s="71" t="str">
        <f ca="1">INDEX({"","_","-","="},IF(OR($D395 &gt;= BX$6, $E395 &lt; BW$6), 0, 1)+IF(OR($F395 &gt;= BX$6, $G395 &lt; BW$6), 0, 2)+1)</f>
        <v/>
      </c>
      <c r="BX395" s="71" t="str">
        <f ca="1">INDEX({"","_","-","="},IF(OR($D395 &gt;= BY$6, $E395 &lt; BX$6), 0, 1)+IF(OR($F395 &gt;= BY$6, $G395 &lt; BX$6), 0, 2)+1)</f>
        <v/>
      </c>
      <c r="BY395" s="71" t="str">
        <f ca="1">INDEX({"","_","-","="},IF(OR($D395 &gt;= BZ$6, $E395 &lt; BY$6), 0, 1)+IF(OR($F395 &gt;= BZ$6, $G395 &lt; BY$6), 0, 2)+1)</f>
        <v/>
      </c>
      <c r="BZ395" s="71" t="str">
        <f ca="1">INDEX({"","_","-","="},IF(OR($D395 &gt;= CA$6, $E395 &lt; BZ$6), 0, 1)+IF(OR($F395 &gt;= CA$6, $G395 &lt; BZ$6), 0, 2)+1)</f>
        <v/>
      </c>
      <c r="CA395" s="71" t="str">
        <f ca="1">INDEX({"","_","-","="},IF(OR($D395 &gt;= CB$6, $E395 &lt; CA$6), 0, 1)+IF(OR($F395 &gt;= CB$6, $G395 &lt; CA$6), 0, 2)+1)</f>
        <v/>
      </c>
      <c r="CB395" s="71" t="str">
        <f ca="1">INDEX({"","_","-","="},IF(OR($D395 &gt;= CC$6, $E395 &lt; CB$6), 0, 1)+IF(OR($F395 &gt;= CC$6, $G395 &lt; CB$6), 0, 2)+1)</f>
        <v/>
      </c>
      <c r="CC395" s="71" t="str">
        <f ca="1">INDEX({"","_","-","="},IF(OR($D395 &gt;= CD$6, $E395 &lt; CC$6), 0, 1)+IF(OR($F395 &gt;= CD$6, $G395 &lt; CC$6), 0, 2)+1)</f>
        <v/>
      </c>
      <c r="CD395" s="71" t="str">
        <f ca="1">INDEX({"","_","-","="},IF(OR($D395 &gt;= CE$6, $E395 &lt; CD$6), 0, 1)+IF(OR($F395 &gt;= CE$6, $G395 &lt; CD$6), 0, 2)+1)</f>
        <v/>
      </c>
    </row>
    <row r="396" spans="1:82">
      <c r="A396" s="8" t="str">
        <f ca="1">IF('临-进度'!N391,'临-进度'!$A391,"")</f>
        <v/>
      </c>
      <c r="B396" s="8" t="str">
        <f ca="1">IF('临-进度'!N391,'临-进度'!$B391,"")</f>
        <v/>
      </c>
      <c r="C396" s="8" t="str">
        <f ca="1">IF('临-进度'!N391,'临-进度'!$F391,"")</f>
        <v/>
      </c>
      <c r="D396" s="42" t="str">
        <f ca="1">IF('临-进度'!$N391,'临-进度'!$J391,"")</f>
        <v/>
      </c>
      <c r="E396" s="42" t="str">
        <f ca="1">IF('临-进度'!$N391,'临-进度'!$AF391,"")</f>
        <v/>
      </c>
      <c r="F396" s="42" t="str">
        <f ca="1">IF('临-进度'!$N391,'临-进度'!$K391,"")</f>
        <v/>
      </c>
      <c r="G396" s="76" t="str">
        <f ca="1">IF('临-进度'!$N391,'临-进度'!$AG391,"")</f>
        <v/>
      </c>
      <c r="H396" s="71" t="str">
        <f ca="1">INDEX({"","_","-","="},IF(OR($D396 &gt;= I$6, $E396 &lt; H$6), 0, 1)+IF(OR($F396 &gt;= I$6, $G396 &lt; H$6), 0, 2)+1)</f>
        <v/>
      </c>
      <c r="I396" s="71" t="str">
        <f ca="1">INDEX({"","_","-","="},IF(OR($D396 &gt;= J$6, $E396 &lt; I$6), 0, 1)+IF(OR($F396 &gt;= J$6, $G396 &lt; I$6), 0, 2)+1)</f>
        <v/>
      </c>
      <c r="J396" s="71" t="str">
        <f ca="1">INDEX({"","_","-","="},IF(OR($D396 &gt;= K$6, $E396 &lt; J$6), 0, 1)+IF(OR($F396 &gt;= K$6, $G396 &lt; J$6), 0, 2)+1)</f>
        <v/>
      </c>
      <c r="K396" s="71" t="str">
        <f ca="1">INDEX({"","_","-","="},IF(OR($D396 &gt;= L$6, $E396 &lt; K$6), 0, 1)+IF(OR($F396 &gt;= L$6, $G396 &lt; K$6), 0, 2)+1)</f>
        <v/>
      </c>
      <c r="L396" s="71" t="str">
        <f ca="1">INDEX({"","_","-","="},IF(OR($D396 &gt;= M$6, $E396 &lt; L$6), 0, 1)+IF(OR($F396 &gt;= M$6, $G396 &lt; L$6), 0, 2)+1)</f>
        <v/>
      </c>
      <c r="M396" s="71" t="str">
        <f ca="1">INDEX({"","_","-","="},IF(OR($D396 &gt;= N$6, $E396 &lt; M$6), 0, 1)+IF(OR($F396 &gt;= N$6, $G396 &lt; M$6), 0, 2)+1)</f>
        <v/>
      </c>
      <c r="N396" s="71" t="str">
        <f ca="1">INDEX({"","_","-","="},IF(OR($D396 &gt;= O$6, $E396 &lt; N$6), 0, 1)+IF(OR($F396 &gt;= O$6, $G396 &lt; N$6), 0, 2)+1)</f>
        <v/>
      </c>
      <c r="O396" s="71" t="str">
        <f ca="1">INDEX({"","_","-","="},IF(OR($D396 &gt;= P$6, $E396 &lt; O$6), 0, 1)+IF(OR($F396 &gt;= P$6, $G396 &lt; O$6), 0, 2)+1)</f>
        <v/>
      </c>
      <c r="P396" s="71" t="str">
        <f ca="1">INDEX({"","_","-","="},IF(OR($D396 &gt;= Q$6, $E396 &lt; P$6), 0, 1)+IF(OR($F396 &gt;= Q$6, $G396 &lt; P$6), 0, 2)+1)</f>
        <v/>
      </c>
      <c r="Q396" s="71" t="str">
        <f ca="1">INDEX({"","_","-","="},IF(OR($D396 &gt;= R$6, $E396 &lt; Q$6), 0, 1)+IF(OR($F396 &gt;= R$6, $G396 &lt; Q$6), 0, 2)+1)</f>
        <v/>
      </c>
      <c r="R396" s="71" t="str">
        <f ca="1">INDEX({"","_","-","="},IF(OR($D396 &gt;= S$6, $E396 &lt; R$6), 0, 1)+IF(OR($F396 &gt;= S$6, $G396 &lt; R$6), 0, 2)+1)</f>
        <v/>
      </c>
      <c r="S396" s="71" t="str">
        <f ca="1">INDEX({"","_","-","="},IF(OR($D396 &gt;= T$6, $E396 &lt; S$6), 0, 1)+IF(OR($F396 &gt;= T$6, $G396 &lt; S$6), 0, 2)+1)</f>
        <v/>
      </c>
      <c r="T396" s="71" t="str">
        <f ca="1">INDEX({"","_","-","="},IF(OR($D396 &gt;= U$6, $E396 &lt; T$6), 0, 1)+IF(OR($F396 &gt;= U$6, $G396 &lt; T$6), 0, 2)+1)</f>
        <v/>
      </c>
      <c r="U396" s="71" t="str">
        <f ca="1">INDEX({"","_","-","="},IF(OR($D396 &gt;= V$6, $E396 &lt; U$6), 0, 1)+IF(OR($F396 &gt;= V$6, $G396 &lt; U$6), 0, 2)+1)</f>
        <v/>
      </c>
      <c r="V396" s="71" t="str">
        <f ca="1">INDEX({"","_","-","="},IF(OR($D396 &gt;= W$6, $E396 &lt; V$6), 0, 1)+IF(OR($F396 &gt;= W$6, $G396 &lt; V$6), 0, 2)+1)</f>
        <v/>
      </c>
      <c r="W396" s="71" t="str">
        <f ca="1">INDEX({"","_","-","="},IF(OR($D396 &gt;= X$6, $E396 &lt; W$6), 0, 1)+IF(OR($F396 &gt;= X$6, $G396 &lt; W$6), 0, 2)+1)</f>
        <v/>
      </c>
      <c r="X396" s="71" t="str">
        <f ca="1">INDEX({"","_","-","="},IF(OR($D396 &gt;= Y$6, $E396 &lt; X$6), 0, 1)+IF(OR($F396 &gt;= Y$6, $G396 &lt; X$6), 0, 2)+1)</f>
        <v/>
      </c>
      <c r="Y396" s="71" t="str">
        <f ca="1">INDEX({"","_","-","="},IF(OR($D396 &gt;= Z$6, $E396 &lt; Y$6), 0, 1)+IF(OR($F396 &gt;= Z$6, $G396 &lt; Y$6), 0, 2)+1)</f>
        <v/>
      </c>
      <c r="Z396" s="71" t="str">
        <f ca="1">INDEX({"","_","-","="},IF(OR($D396 &gt;= AA$6, $E396 &lt; Z$6), 0, 1)+IF(OR($F396 &gt;= AA$6, $G396 &lt; Z$6), 0, 2)+1)</f>
        <v/>
      </c>
      <c r="AA396" s="71" t="str">
        <f ca="1">INDEX({"","_","-","="},IF(OR($D396 &gt;= AB$6, $E396 &lt; AA$6), 0, 1)+IF(OR($F396 &gt;= AB$6, $G396 &lt; AA$6), 0, 2)+1)</f>
        <v/>
      </c>
      <c r="AB396" s="71" t="str">
        <f ca="1">INDEX({"","_","-","="},IF(OR($D396 &gt;= AC$6, $E396 &lt; AB$6), 0, 1)+IF(OR($F396 &gt;= AC$6, $G396 &lt; AB$6), 0, 2)+1)</f>
        <v/>
      </c>
      <c r="AC396" s="71" t="str">
        <f ca="1">INDEX({"","_","-","="},IF(OR($D396 &gt;= AD$6, $E396 &lt; AC$6), 0, 1)+IF(OR($F396 &gt;= AD$6, $G396 &lt; AC$6), 0, 2)+1)</f>
        <v/>
      </c>
      <c r="AD396" s="71" t="str">
        <f ca="1">INDEX({"","_","-","="},IF(OR($D396 &gt;= AE$6, $E396 &lt; AD$6), 0, 1)+IF(OR($F396 &gt;= AE$6, $G396 &lt; AD$6), 0, 2)+1)</f>
        <v/>
      </c>
      <c r="AE396" s="71" t="str">
        <f ca="1">INDEX({"","_","-","="},IF(OR($D396 &gt;= AF$6, $E396 &lt; AE$6), 0, 1)+IF(OR($F396 &gt;= AF$6, $G396 &lt; AE$6), 0, 2)+1)</f>
        <v/>
      </c>
      <c r="AF396" s="71" t="str">
        <f ca="1">INDEX({"","_","-","="},IF(OR($D396 &gt;= AG$6, $E396 &lt; AF$6), 0, 1)+IF(OR($F396 &gt;= AG$6, $G396 &lt; AF$6), 0, 2)+1)</f>
        <v/>
      </c>
      <c r="AG396" s="71" t="str">
        <f ca="1">INDEX({"","_","-","="},IF(OR($D396 &gt;= AH$6, $E396 &lt; AG$6), 0, 1)+IF(OR($F396 &gt;= AH$6, $G396 &lt; AG$6), 0, 2)+1)</f>
        <v/>
      </c>
      <c r="AH396" s="71" t="str">
        <f ca="1">INDEX({"","_","-","="},IF(OR($D396 &gt;= AI$6, $E396 &lt; AH$6), 0, 1)+IF(OR($F396 &gt;= AI$6, $G396 &lt; AH$6), 0, 2)+1)</f>
        <v/>
      </c>
      <c r="AI396" s="71" t="str">
        <f ca="1">INDEX({"","_","-","="},IF(OR($D396 &gt;= AJ$6, $E396 &lt; AI$6), 0, 1)+IF(OR($F396 &gt;= AJ$6, $G396 &lt; AI$6), 0, 2)+1)</f>
        <v/>
      </c>
      <c r="AJ396" s="71" t="str">
        <f ca="1">INDEX({"","_","-","="},IF(OR($D396 &gt;= AK$6, $E396 &lt; AJ$6), 0, 1)+IF(OR($F396 &gt;= AK$6, $G396 &lt; AJ$6), 0, 2)+1)</f>
        <v/>
      </c>
      <c r="AK396" s="71" t="str">
        <f ca="1">INDEX({"","_","-","="},IF(OR($D396 &gt;= AL$6, $E396 &lt; AK$6), 0, 1)+IF(OR($F396 &gt;= AL$6, $G396 &lt; AK$6), 0, 2)+1)</f>
        <v/>
      </c>
      <c r="AL396" s="71" t="str">
        <f ca="1">INDEX({"","_","-","="},IF(OR($D396 &gt;= AM$6, $E396 &lt; AL$6), 0, 1)+IF(OR($F396 &gt;= AM$6, $G396 &lt; AL$6), 0, 2)+1)</f>
        <v/>
      </c>
      <c r="AM396" s="71" t="str">
        <f ca="1">INDEX({"","_","-","="},IF(OR($D396 &gt;= AN$6, $E396 &lt; AM$6), 0, 1)+IF(OR($F396 &gt;= AN$6, $G396 &lt; AM$6), 0, 2)+1)</f>
        <v/>
      </c>
      <c r="AN396" s="71" t="str">
        <f ca="1">INDEX({"","_","-","="},IF(OR($D396 &gt;= AO$6, $E396 &lt; AN$6), 0, 1)+IF(OR($F396 &gt;= AO$6, $G396 &lt; AN$6), 0, 2)+1)</f>
        <v/>
      </c>
      <c r="AO396" s="71" t="str">
        <f ca="1">INDEX({"","_","-","="},IF(OR($D396 &gt;= AP$6, $E396 &lt; AO$6), 0, 1)+IF(OR($F396 &gt;= AP$6, $G396 &lt; AO$6), 0, 2)+1)</f>
        <v/>
      </c>
      <c r="AP396" s="71" t="str">
        <f ca="1">INDEX({"","_","-","="},IF(OR($D396 &gt;= AQ$6, $E396 &lt; AP$6), 0, 1)+IF(OR($F396 &gt;= AQ$6, $G396 &lt; AP$6), 0, 2)+1)</f>
        <v/>
      </c>
      <c r="AQ396" s="71" t="str">
        <f ca="1">INDEX({"","_","-","="},IF(OR($D396 &gt;= AR$6, $E396 &lt; AQ$6), 0, 1)+IF(OR($F396 &gt;= AR$6, $G396 &lt; AQ$6), 0, 2)+1)</f>
        <v/>
      </c>
      <c r="AR396" s="71" t="str">
        <f ca="1">INDEX({"","_","-","="},IF(OR($D396 &gt;= AS$6, $E396 &lt; AR$6), 0, 1)+IF(OR($F396 &gt;= AS$6, $G396 &lt; AR$6), 0, 2)+1)</f>
        <v/>
      </c>
      <c r="AS396" s="71" t="str">
        <f ca="1">INDEX({"","_","-","="},IF(OR($D396 &gt;= AT$6, $E396 &lt; AS$6), 0, 1)+IF(OR($F396 &gt;= AT$6, $G396 &lt; AS$6), 0, 2)+1)</f>
        <v/>
      </c>
      <c r="AT396" s="71" t="str">
        <f ca="1">INDEX({"","_","-","="},IF(OR($D396 &gt;= AU$6, $E396 &lt; AT$6), 0, 1)+IF(OR($F396 &gt;= AU$6, $G396 &lt; AT$6), 0, 2)+1)</f>
        <v/>
      </c>
      <c r="AU396" s="71" t="str">
        <f ca="1">INDEX({"","_","-","="},IF(OR($D396 &gt;= AV$6, $E396 &lt; AU$6), 0, 1)+IF(OR($F396 &gt;= AV$6, $G396 &lt; AU$6), 0, 2)+1)</f>
        <v/>
      </c>
      <c r="AV396" s="71" t="str">
        <f ca="1">INDEX({"","_","-","="},IF(OR($D396 &gt;= AW$6, $E396 &lt; AV$6), 0, 1)+IF(OR($F396 &gt;= AW$6, $G396 &lt; AV$6), 0, 2)+1)</f>
        <v/>
      </c>
      <c r="AW396" s="71" t="str">
        <f ca="1">INDEX({"","_","-","="},IF(OR($D396 &gt;= AX$6, $E396 &lt; AW$6), 0, 1)+IF(OR($F396 &gt;= AX$6, $G396 &lt; AW$6), 0, 2)+1)</f>
        <v/>
      </c>
      <c r="AX396" s="71" t="str">
        <f ca="1">INDEX({"","_","-","="},IF(OR($D396 &gt;= AY$6, $E396 &lt; AX$6), 0, 1)+IF(OR($F396 &gt;= AY$6, $G396 &lt; AX$6), 0, 2)+1)</f>
        <v/>
      </c>
      <c r="AY396" s="71" t="str">
        <f ca="1">INDEX({"","_","-","="},IF(OR($D396 &gt;= AZ$6, $E396 &lt; AY$6), 0, 1)+IF(OR($F396 &gt;= AZ$6, $G396 &lt; AY$6), 0, 2)+1)</f>
        <v/>
      </c>
      <c r="AZ396" s="71" t="str">
        <f ca="1">INDEX({"","_","-","="},IF(OR($D396 &gt;= BA$6, $E396 &lt; AZ$6), 0, 1)+IF(OR($F396 &gt;= BA$6, $G396 &lt; AZ$6), 0, 2)+1)</f>
        <v/>
      </c>
      <c r="BA396" s="71" t="str">
        <f ca="1">INDEX({"","_","-","="},IF(OR($D396 &gt;= BB$6, $E396 &lt; BA$6), 0, 1)+IF(OR($F396 &gt;= BB$6, $G396 &lt; BA$6), 0, 2)+1)</f>
        <v/>
      </c>
      <c r="BB396" s="71" t="str">
        <f ca="1">INDEX({"","_","-","="},IF(OR($D396 &gt;= BC$6, $E396 &lt; BB$6), 0, 1)+IF(OR($F396 &gt;= BC$6, $G396 &lt; BB$6), 0, 2)+1)</f>
        <v/>
      </c>
      <c r="BC396" s="71" t="str">
        <f ca="1">INDEX({"","_","-","="},IF(OR($D396 &gt;= BD$6, $E396 &lt; BC$6), 0, 1)+IF(OR($F396 &gt;= BD$6, $G396 &lt; BC$6), 0, 2)+1)</f>
        <v/>
      </c>
      <c r="BD396" s="71" t="str">
        <f ca="1">INDEX({"","_","-","="},IF(OR($D396 &gt;= BE$6, $E396 &lt; BD$6), 0, 1)+IF(OR($F396 &gt;= BE$6, $G396 &lt; BD$6), 0, 2)+1)</f>
        <v/>
      </c>
      <c r="BE396" s="71" t="str">
        <f ca="1">INDEX({"","_","-","="},IF(OR($D396 &gt;= BF$6, $E396 &lt; BE$6), 0, 1)+IF(OR($F396 &gt;= BF$6, $G396 &lt; BE$6), 0, 2)+1)</f>
        <v/>
      </c>
      <c r="BF396" s="71" t="str">
        <f ca="1">INDEX({"","_","-","="},IF(OR($D396 &gt;= BG$6, $E396 &lt; BF$6), 0, 1)+IF(OR($F396 &gt;= BG$6, $G396 &lt; BF$6), 0, 2)+1)</f>
        <v/>
      </c>
      <c r="BG396" s="71" t="str">
        <f ca="1">INDEX({"","_","-","="},IF(OR($D396 &gt;= BH$6, $E396 &lt; BG$6), 0, 1)+IF(OR($F396 &gt;= BH$6, $G396 &lt; BG$6), 0, 2)+1)</f>
        <v/>
      </c>
      <c r="BH396" s="71" t="str">
        <f ca="1">INDEX({"","_","-","="},IF(OR($D396 &gt;= BI$6, $E396 &lt; BH$6), 0, 1)+IF(OR($F396 &gt;= BI$6, $G396 &lt; BH$6), 0, 2)+1)</f>
        <v/>
      </c>
      <c r="BI396" s="71" t="str">
        <f ca="1">INDEX({"","_","-","="},IF(OR($D396 &gt;= BJ$6, $E396 &lt; BI$6), 0, 1)+IF(OR($F396 &gt;= BJ$6, $G396 &lt; BI$6), 0, 2)+1)</f>
        <v/>
      </c>
      <c r="BJ396" s="71" t="str">
        <f ca="1">INDEX({"","_","-","="},IF(OR($D396 &gt;= BK$6, $E396 &lt; BJ$6), 0, 1)+IF(OR($F396 &gt;= BK$6, $G396 &lt; BJ$6), 0, 2)+1)</f>
        <v/>
      </c>
      <c r="BK396" s="71" t="str">
        <f ca="1">INDEX({"","_","-","="},IF(OR($D396 &gt;= BL$6, $E396 &lt; BK$6), 0, 1)+IF(OR($F396 &gt;= BL$6, $G396 &lt; BK$6), 0, 2)+1)</f>
        <v/>
      </c>
      <c r="BL396" s="71" t="str">
        <f ca="1">INDEX({"","_","-","="},IF(OR($D396 &gt;= BM$6, $E396 &lt; BL$6), 0, 1)+IF(OR($F396 &gt;= BM$6, $G396 &lt; BL$6), 0, 2)+1)</f>
        <v/>
      </c>
      <c r="BM396" s="71" t="str">
        <f ca="1">INDEX({"","_","-","="},IF(OR($D396 &gt;= BN$6, $E396 &lt; BM$6), 0, 1)+IF(OR($F396 &gt;= BN$6, $G396 &lt; BM$6), 0, 2)+1)</f>
        <v/>
      </c>
      <c r="BN396" s="71" t="str">
        <f ca="1">INDEX({"","_","-","="},IF(OR($D396 &gt;= BO$6, $E396 &lt; BN$6), 0, 1)+IF(OR($F396 &gt;= BO$6, $G396 &lt; BN$6), 0, 2)+1)</f>
        <v/>
      </c>
      <c r="BO396" s="71" t="str">
        <f ca="1">INDEX({"","_","-","="},IF(OR($D396 &gt;= BP$6, $E396 &lt; BO$6), 0, 1)+IF(OR($F396 &gt;= BP$6, $G396 &lt; BO$6), 0, 2)+1)</f>
        <v/>
      </c>
      <c r="BP396" s="71" t="str">
        <f ca="1">INDEX({"","_","-","="},IF(OR($D396 &gt;= BQ$6, $E396 &lt; BP$6), 0, 1)+IF(OR($F396 &gt;= BQ$6, $G396 &lt; BP$6), 0, 2)+1)</f>
        <v/>
      </c>
      <c r="BQ396" s="71" t="str">
        <f ca="1">INDEX({"","_","-","="},IF(OR($D396 &gt;= BR$6, $E396 &lt; BQ$6), 0, 1)+IF(OR($F396 &gt;= BR$6, $G396 &lt; BQ$6), 0, 2)+1)</f>
        <v/>
      </c>
      <c r="BR396" s="71" t="str">
        <f ca="1">INDEX({"","_","-","="},IF(OR($D396 &gt;= BS$6, $E396 &lt; BR$6), 0, 1)+IF(OR($F396 &gt;= BS$6, $G396 &lt; BR$6), 0, 2)+1)</f>
        <v/>
      </c>
      <c r="BS396" s="71" t="str">
        <f ca="1">INDEX({"","_","-","="},IF(OR($D396 &gt;= BT$6, $E396 &lt; BS$6), 0, 1)+IF(OR($F396 &gt;= BT$6, $G396 &lt; BS$6), 0, 2)+1)</f>
        <v/>
      </c>
      <c r="BT396" s="71" t="str">
        <f ca="1">INDEX({"","_","-","="},IF(OR($D396 &gt;= BU$6, $E396 &lt; BT$6), 0, 1)+IF(OR($F396 &gt;= BU$6, $G396 &lt; BT$6), 0, 2)+1)</f>
        <v/>
      </c>
      <c r="BU396" s="71" t="str">
        <f ca="1">INDEX({"","_","-","="},IF(OR($D396 &gt;= BV$6, $E396 &lt; BU$6), 0, 1)+IF(OR($F396 &gt;= BV$6, $G396 &lt; BU$6), 0, 2)+1)</f>
        <v/>
      </c>
      <c r="BV396" s="71" t="str">
        <f ca="1">INDEX({"","_","-","="},IF(OR($D396 &gt;= BW$6, $E396 &lt; BV$6), 0, 1)+IF(OR($F396 &gt;= BW$6, $G396 &lt; BV$6), 0, 2)+1)</f>
        <v/>
      </c>
      <c r="BW396" s="71" t="str">
        <f ca="1">INDEX({"","_","-","="},IF(OR($D396 &gt;= BX$6, $E396 &lt; BW$6), 0, 1)+IF(OR($F396 &gt;= BX$6, $G396 &lt; BW$6), 0, 2)+1)</f>
        <v/>
      </c>
      <c r="BX396" s="71" t="str">
        <f ca="1">INDEX({"","_","-","="},IF(OR($D396 &gt;= BY$6, $E396 &lt; BX$6), 0, 1)+IF(OR($F396 &gt;= BY$6, $G396 &lt; BX$6), 0, 2)+1)</f>
        <v/>
      </c>
      <c r="BY396" s="71" t="str">
        <f ca="1">INDEX({"","_","-","="},IF(OR($D396 &gt;= BZ$6, $E396 &lt; BY$6), 0, 1)+IF(OR($F396 &gt;= BZ$6, $G396 &lt; BY$6), 0, 2)+1)</f>
        <v/>
      </c>
      <c r="BZ396" s="71" t="str">
        <f ca="1">INDEX({"","_","-","="},IF(OR($D396 &gt;= CA$6, $E396 &lt; BZ$6), 0, 1)+IF(OR($F396 &gt;= CA$6, $G396 &lt; BZ$6), 0, 2)+1)</f>
        <v/>
      </c>
      <c r="CA396" s="71" t="str">
        <f ca="1">INDEX({"","_","-","="},IF(OR($D396 &gt;= CB$6, $E396 &lt; CA$6), 0, 1)+IF(OR($F396 &gt;= CB$6, $G396 &lt; CA$6), 0, 2)+1)</f>
        <v/>
      </c>
      <c r="CB396" s="71" t="str">
        <f ca="1">INDEX({"","_","-","="},IF(OR($D396 &gt;= CC$6, $E396 &lt; CB$6), 0, 1)+IF(OR($F396 &gt;= CC$6, $G396 &lt; CB$6), 0, 2)+1)</f>
        <v/>
      </c>
      <c r="CC396" s="71" t="str">
        <f ca="1">INDEX({"","_","-","="},IF(OR($D396 &gt;= CD$6, $E396 &lt; CC$6), 0, 1)+IF(OR($F396 &gt;= CD$6, $G396 &lt; CC$6), 0, 2)+1)</f>
        <v/>
      </c>
      <c r="CD396" s="71" t="str">
        <f ca="1">INDEX({"","_","-","="},IF(OR($D396 &gt;= CE$6, $E396 &lt; CD$6), 0, 1)+IF(OR($F396 &gt;= CE$6, $G396 &lt; CD$6), 0, 2)+1)</f>
        <v/>
      </c>
    </row>
    <row r="397" spans="1:82">
      <c r="A397" s="8" t="str">
        <f ca="1">IF('临-进度'!N392,'临-进度'!$A392,"")</f>
        <v/>
      </c>
      <c r="B397" s="8" t="str">
        <f ca="1">IF('临-进度'!N392,'临-进度'!$B392,"")</f>
        <v/>
      </c>
      <c r="C397" s="8" t="str">
        <f ca="1">IF('临-进度'!N392,'临-进度'!$F392,"")</f>
        <v/>
      </c>
      <c r="D397" s="42" t="str">
        <f ca="1">IF('临-进度'!$N392,'临-进度'!$J392,"")</f>
        <v/>
      </c>
      <c r="E397" s="42" t="str">
        <f ca="1">IF('临-进度'!$N392,'临-进度'!$AF392,"")</f>
        <v/>
      </c>
      <c r="F397" s="42" t="str">
        <f ca="1">IF('临-进度'!$N392,'临-进度'!$K392,"")</f>
        <v/>
      </c>
      <c r="G397" s="76" t="str">
        <f ca="1">IF('临-进度'!$N392,'临-进度'!$AG392,"")</f>
        <v/>
      </c>
      <c r="H397" s="71" t="str">
        <f ca="1">INDEX({"","_","-","="},IF(OR($D397 &gt;= I$6, $E397 &lt; H$6), 0, 1)+IF(OR($F397 &gt;= I$6, $G397 &lt; H$6), 0, 2)+1)</f>
        <v/>
      </c>
      <c r="I397" s="71" t="str">
        <f ca="1">INDEX({"","_","-","="},IF(OR($D397 &gt;= J$6, $E397 &lt; I$6), 0, 1)+IF(OR($F397 &gt;= J$6, $G397 &lt; I$6), 0, 2)+1)</f>
        <v/>
      </c>
      <c r="J397" s="71" t="str">
        <f ca="1">INDEX({"","_","-","="},IF(OR($D397 &gt;= K$6, $E397 &lt; J$6), 0, 1)+IF(OR($F397 &gt;= K$6, $G397 &lt; J$6), 0, 2)+1)</f>
        <v/>
      </c>
      <c r="K397" s="71" t="str">
        <f ca="1">INDEX({"","_","-","="},IF(OR($D397 &gt;= L$6, $E397 &lt; K$6), 0, 1)+IF(OR($F397 &gt;= L$6, $G397 &lt; K$6), 0, 2)+1)</f>
        <v/>
      </c>
      <c r="L397" s="71" t="str">
        <f ca="1">INDEX({"","_","-","="},IF(OR($D397 &gt;= M$6, $E397 &lt; L$6), 0, 1)+IF(OR($F397 &gt;= M$6, $G397 &lt; L$6), 0, 2)+1)</f>
        <v/>
      </c>
      <c r="M397" s="71" t="str">
        <f ca="1">INDEX({"","_","-","="},IF(OR($D397 &gt;= N$6, $E397 &lt; M$6), 0, 1)+IF(OR($F397 &gt;= N$6, $G397 &lt; M$6), 0, 2)+1)</f>
        <v/>
      </c>
      <c r="N397" s="71" t="str">
        <f ca="1">INDEX({"","_","-","="},IF(OR($D397 &gt;= O$6, $E397 &lt; N$6), 0, 1)+IF(OR($F397 &gt;= O$6, $G397 &lt; N$6), 0, 2)+1)</f>
        <v/>
      </c>
      <c r="O397" s="71" t="str">
        <f ca="1">INDEX({"","_","-","="},IF(OR($D397 &gt;= P$6, $E397 &lt; O$6), 0, 1)+IF(OR($F397 &gt;= P$6, $G397 &lt; O$6), 0, 2)+1)</f>
        <v/>
      </c>
      <c r="P397" s="71" t="str">
        <f ca="1">INDEX({"","_","-","="},IF(OR($D397 &gt;= Q$6, $E397 &lt; P$6), 0, 1)+IF(OR($F397 &gt;= Q$6, $G397 &lt; P$6), 0, 2)+1)</f>
        <v/>
      </c>
      <c r="Q397" s="71" t="str">
        <f ca="1">INDEX({"","_","-","="},IF(OR($D397 &gt;= R$6, $E397 &lt; Q$6), 0, 1)+IF(OR($F397 &gt;= R$6, $G397 &lt; Q$6), 0, 2)+1)</f>
        <v/>
      </c>
      <c r="R397" s="71" t="str">
        <f ca="1">INDEX({"","_","-","="},IF(OR($D397 &gt;= S$6, $E397 &lt; R$6), 0, 1)+IF(OR($F397 &gt;= S$6, $G397 &lt; R$6), 0, 2)+1)</f>
        <v/>
      </c>
      <c r="S397" s="71" t="str">
        <f ca="1">INDEX({"","_","-","="},IF(OR($D397 &gt;= T$6, $E397 &lt; S$6), 0, 1)+IF(OR($F397 &gt;= T$6, $G397 &lt; S$6), 0, 2)+1)</f>
        <v/>
      </c>
      <c r="T397" s="71" t="str">
        <f ca="1">INDEX({"","_","-","="},IF(OR($D397 &gt;= U$6, $E397 &lt; T$6), 0, 1)+IF(OR($F397 &gt;= U$6, $G397 &lt; T$6), 0, 2)+1)</f>
        <v/>
      </c>
      <c r="U397" s="71" t="str">
        <f ca="1">INDEX({"","_","-","="},IF(OR($D397 &gt;= V$6, $E397 &lt; U$6), 0, 1)+IF(OR($F397 &gt;= V$6, $G397 &lt; U$6), 0, 2)+1)</f>
        <v/>
      </c>
      <c r="V397" s="71" t="str">
        <f ca="1">INDEX({"","_","-","="},IF(OR($D397 &gt;= W$6, $E397 &lt; V$6), 0, 1)+IF(OR($F397 &gt;= W$6, $G397 &lt; V$6), 0, 2)+1)</f>
        <v/>
      </c>
      <c r="W397" s="71" t="str">
        <f ca="1">INDEX({"","_","-","="},IF(OR($D397 &gt;= X$6, $E397 &lt; W$6), 0, 1)+IF(OR($F397 &gt;= X$6, $G397 &lt; W$6), 0, 2)+1)</f>
        <v/>
      </c>
      <c r="X397" s="71" t="str">
        <f ca="1">INDEX({"","_","-","="},IF(OR($D397 &gt;= Y$6, $E397 &lt; X$6), 0, 1)+IF(OR($F397 &gt;= Y$6, $G397 &lt; X$6), 0, 2)+1)</f>
        <v/>
      </c>
      <c r="Y397" s="71" t="str">
        <f ca="1">INDEX({"","_","-","="},IF(OR($D397 &gt;= Z$6, $E397 &lt; Y$6), 0, 1)+IF(OR($F397 &gt;= Z$6, $G397 &lt; Y$6), 0, 2)+1)</f>
        <v/>
      </c>
      <c r="Z397" s="71" t="str">
        <f ca="1">INDEX({"","_","-","="},IF(OR($D397 &gt;= AA$6, $E397 &lt; Z$6), 0, 1)+IF(OR($F397 &gt;= AA$6, $G397 &lt; Z$6), 0, 2)+1)</f>
        <v/>
      </c>
      <c r="AA397" s="71" t="str">
        <f ca="1">INDEX({"","_","-","="},IF(OR($D397 &gt;= AB$6, $E397 &lt; AA$6), 0, 1)+IF(OR($F397 &gt;= AB$6, $G397 &lt; AA$6), 0, 2)+1)</f>
        <v/>
      </c>
      <c r="AB397" s="71" t="str">
        <f ca="1">INDEX({"","_","-","="},IF(OR($D397 &gt;= AC$6, $E397 &lt; AB$6), 0, 1)+IF(OR($F397 &gt;= AC$6, $G397 &lt; AB$6), 0, 2)+1)</f>
        <v/>
      </c>
      <c r="AC397" s="71" t="str">
        <f ca="1">INDEX({"","_","-","="},IF(OR($D397 &gt;= AD$6, $E397 &lt; AC$6), 0, 1)+IF(OR($F397 &gt;= AD$6, $G397 &lt; AC$6), 0, 2)+1)</f>
        <v/>
      </c>
      <c r="AD397" s="71" t="str">
        <f ca="1">INDEX({"","_","-","="},IF(OR($D397 &gt;= AE$6, $E397 &lt; AD$6), 0, 1)+IF(OR($F397 &gt;= AE$6, $G397 &lt; AD$6), 0, 2)+1)</f>
        <v/>
      </c>
      <c r="AE397" s="71" t="str">
        <f ca="1">INDEX({"","_","-","="},IF(OR($D397 &gt;= AF$6, $E397 &lt; AE$6), 0, 1)+IF(OR($F397 &gt;= AF$6, $G397 &lt; AE$6), 0, 2)+1)</f>
        <v/>
      </c>
      <c r="AF397" s="71" t="str">
        <f ca="1">INDEX({"","_","-","="},IF(OR($D397 &gt;= AG$6, $E397 &lt; AF$6), 0, 1)+IF(OR($F397 &gt;= AG$6, $G397 &lt; AF$6), 0, 2)+1)</f>
        <v/>
      </c>
      <c r="AG397" s="71" t="str">
        <f ca="1">INDEX({"","_","-","="},IF(OR($D397 &gt;= AH$6, $E397 &lt; AG$6), 0, 1)+IF(OR($F397 &gt;= AH$6, $G397 &lt; AG$6), 0, 2)+1)</f>
        <v/>
      </c>
      <c r="AH397" s="71" t="str">
        <f ca="1">INDEX({"","_","-","="},IF(OR($D397 &gt;= AI$6, $E397 &lt; AH$6), 0, 1)+IF(OR($F397 &gt;= AI$6, $G397 &lt; AH$6), 0, 2)+1)</f>
        <v/>
      </c>
      <c r="AI397" s="71" t="str">
        <f ca="1">INDEX({"","_","-","="},IF(OR($D397 &gt;= AJ$6, $E397 &lt; AI$6), 0, 1)+IF(OR($F397 &gt;= AJ$6, $G397 &lt; AI$6), 0, 2)+1)</f>
        <v/>
      </c>
      <c r="AJ397" s="71" t="str">
        <f ca="1">INDEX({"","_","-","="},IF(OR($D397 &gt;= AK$6, $E397 &lt; AJ$6), 0, 1)+IF(OR($F397 &gt;= AK$6, $G397 &lt; AJ$6), 0, 2)+1)</f>
        <v/>
      </c>
      <c r="AK397" s="71" t="str">
        <f ca="1">INDEX({"","_","-","="},IF(OR($D397 &gt;= AL$6, $E397 &lt; AK$6), 0, 1)+IF(OR($F397 &gt;= AL$6, $G397 &lt; AK$6), 0, 2)+1)</f>
        <v/>
      </c>
      <c r="AL397" s="71" t="str">
        <f ca="1">INDEX({"","_","-","="},IF(OR($D397 &gt;= AM$6, $E397 &lt; AL$6), 0, 1)+IF(OR($F397 &gt;= AM$6, $G397 &lt; AL$6), 0, 2)+1)</f>
        <v/>
      </c>
      <c r="AM397" s="71" t="str">
        <f ca="1">INDEX({"","_","-","="},IF(OR($D397 &gt;= AN$6, $E397 &lt; AM$6), 0, 1)+IF(OR($F397 &gt;= AN$6, $G397 &lt; AM$6), 0, 2)+1)</f>
        <v/>
      </c>
      <c r="AN397" s="71" t="str">
        <f ca="1">INDEX({"","_","-","="},IF(OR($D397 &gt;= AO$6, $E397 &lt; AN$6), 0, 1)+IF(OR($F397 &gt;= AO$6, $G397 &lt; AN$6), 0, 2)+1)</f>
        <v/>
      </c>
      <c r="AO397" s="71" t="str">
        <f ca="1">INDEX({"","_","-","="},IF(OR($D397 &gt;= AP$6, $E397 &lt; AO$6), 0, 1)+IF(OR($F397 &gt;= AP$6, $G397 &lt; AO$6), 0, 2)+1)</f>
        <v/>
      </c>
      <c r="AP397" s="71" t="str">
        <f ca="1">INDEX({"","_","-","="},IF(OR($D397 &gt;= AQ$6, $E397 &lt; AP$6), 0, 1)+IF(OR($F397 &gt;= AQ$6, $G397 &lt; AP$6), 0, 2)+1)</f>
        <v/>
      </c>
      <c r="AQ397" s="71" t="str">
        <f ca="1">INDEX({"","_","-","="},IF(OR($D397 &gt;= AR$6, $E397 &lt; AQ$6), 0, 1)+IF(OR($F397 &gt;= AR$6, $G397 &lt; AQ$6), 0, 2)+1)</f>
        <v/>
      </c>
      <c r="AR397" s="71" t="str">
        <f ca="1">INDEX({"","_","-","="},IF(OR($D397 &gt;= AS$6, $E397 &lt; AR$6), 0, 1)+IF(OR($F397 &gt;= AS$6, $G397 &lt; AR$6), 0, 2)+1)</f>
        <v/>
      </c>
      <c r="AS397" s="71" t="str">
        <f ca="1">INDEX({"","_","-","="},IF(OR($D397 &gt;= AT$6, $E397 &lt; AS$6), 0, 1)+IF(OR($F397 &gt;= AT$6, $G397 &lt; AS$6), 0, 2)+1)</f>
        <v/>
      </c>
      <c r="AT397" s="71" t="str">
        <f ca="1">INDEX({"","_","-","="},IF(OR($D397 &gt;= AU$6, $E397 &lt; AT$6), 0, 1)+IF(OR($F397 &gt;= AU$6, $G397 &lt; AT$6), 0, 2)+1)</f>
        <v/>
      </c>
      <c r="AU397" s="71" t="str">
        <f ca="1">INDEX({"","_","-","="},IF(OR($D397 &gt;= AV$6, $E397 &lt; AU$6), 0, 1)+IF(OR($F397 &gt;= AV$6, $G397 &lt; AU$6), 0, 2)+1)</f>
        <v/>
      </c>
      <c r="AV397" s="71" t="str">
        <f ca="1">INDEX({"","_","-","="},IF(OR($D397 &gt;= AW$6, $E397 &lt; AV$6), 0, 1)+IF(OR($F397 &gt;= AW$6, $G397 &lt; AV$6), 0, 2)+1)</f>
        <v/>
      </c>
      <c r="AW397" s="71" t="str">
        <f ca="1">INDEX({"","_","-","="},IF(OR($D397 &gt;= AX$6, $E397 &lt; AW$6), 0, 1)+IF(OR($F397 &gt;= AX$6, $G397 &lt; AW$6), 0, 2)+1)</f>
        <v/>
      </c>
      <c r="AX397" s="71" t="str">
        <f ca="1">INDEX({"","_","-","="},IF(OR($D397 &gt;= AY$6, $E397 &lt; AX$6), 0, 1)+IF(OR($F397 &gt;= AY$6, $G397 &lt; AX$6), 0, 2)+1)</f>
        <v/>
      </c>
      <c r="AY397" s="71" t="str">
        <f ca="1">INDEX({"","_","-","="},IF(OR($D397 &gt;= AZ$6, $E397 &lt; AY$6), 0, 1)+IF(OR($F397 &gt;= AZ$6, $G397 &lt; AY$6), 0, 2)+1)</f>
        <v/>
      </c>
      <c r="AZ397" s="71" t="str">
        <f ca="1">INDEX({"","_","-","="},IF(OR($D397 &gt;= BA$6, $E397 &lt; AZ$6), 0, 1)+IF(OR($F397 &gt;= BA$6, $G397 &lt; AZ$6), 0, 2)+1)</f>
        <v/>
      </c>
      <c r="BA397" s="71" t="str">
        <f ca="1">INDEX({"","_","-","="},IF(OR($D397 &gt;= BB$6, $E397 &lt; BA$6), 0, 1)+IF(OR($F397 &gt;= BB$6, $G397 &lt; BA$6), 0, 2)+1)</f>
        <v/>
      </c>
      <c r="BB397" s="71" t="str">
        <f ca="1">INDEX({"","_","-","="},IF(OR($D397 &gt;= BC$6, $E397 &lt; BB$6), 0, 1)+IF(OR($F397 &gt;= BC$6, $G397 &lt; BB$6), 0, 2)+1)</f>
        <v/>
      </c>
      <c r="BC397" s="71" t="str">
        <f ca="1">INDEX({"","_","-","="},IF(OR($D397 &gt;= BD$6, $E397 &lt; BC$6), 0, 1)+IF(OR($F397 &gt;= BD$6, $G397 &lt; BC$6), 0, 2)+1)</f>
        <v/>
      </c>
      <c r="BD397" s="71" t="str">
        <f ca="1">INDEX({"","_","-","="},IF(OR($D397 &gt;= BE$6, $E397 &lt; BD$6), 0, 1)+IF(OR($F397 &gt;= BE$6, $G397 &lt; BD$6), 0, 2)+1)</f>
        <v/>
      </c>
      <c r="BE397" s="71" t="str">
        <f ca="1">INDEX({"","_","-","="},IF(OR($D397 &gt;= BF$6, $E397 &lt; BE$6), 0, 1)+IF(OR($F397 &gt;= BF$6, $G397 &lt; BE$6), 0, 2)+1)</f>
        <v/>
      </c>
      <c r="BF397" s="71" t="str">
        <f ca="1">INDEX({"","_","-","="},IF(OR($D397 &gt;= BG$6, $E397 &lt; BF$6), 0, 1)+IF(OR($F397 &gt;= BG$6, $G397 &lt; BF$6), 0, 2)+1)</f>
        <v/>
      </c>
      <c r="BG397" s="71" t="str">
        <f ca="1">INDEX({"","_","-","="},IF(OR($D397 &gt;= BH$6, $E397 &lt; BG$6), 0, 1)+IF(OR($F397 &gt;= BH$6, $G397 &lt; BG$6), 0, 2)+1)</f>
        <v/>
      </c>
      <c r="BH397" s="71" t="str">
        <f ca="1">INDEX({"","_","-","="},IF(OR($D397 &gt;= BI$6, $E397 &lt; BH$6), 0, 1)+IF(OR($F397 &gt;= BI$6, $G397 &lt; BH$6), 0, 2)+1)</f>
        <v/>
      </c>
      <c r="BI397" s="71" t="str">
        <f ca="1">INDEX({"","_","-","="},IF(OR($D397 &gt;= BJ$6, $E397 &lt; BI$6), 0, 1)+IF(OR($F397 &gt;= BJ$6, $G397 &lt; BI$6), 0, 2)+1)</f>
        <v/>
      </c>
      <c r="BJ397" s="71" t="str">
        <f ca="1">INDEX({"","_","-","="},IF(OR($D397 &gt;= BK$6, $E397 &lt; BJ$6), 0, 1)+IF(OR($F397 &gt;= BK$6, $G397 &lt; BJ$6), 0, 2)+1)</f>
        <v/>
      </c>
      <c r="BK397" s="71" t="str">
        <f ca="1">INDEX({"","_","-","="},IF(OR($D397 &gt;= BL$6, $E397 &lt; BK$6), 0, 1)+IF(OR($F397 &gt;= BL$6, $G397 &lt; BK$6), 0, 2)+1)</f>
        <v/>
      </c>
      <c r="BL397" s="71" t="str">
        <f ca="1">INDEX({"","_","-","="},IF(OR($D397 &gt;= BM$6, $E397 &lt; BL$6), 0, 1)+IF(OR($F397 &gt;= BM$6, $G397 &lt; BL$6), 0, 2)+1)</f>
        <v/>
      </c>
      <c r="BM397" s="71" t="str">
        <f ca="1">INDEX({"","_","-","="},IF(OR($D397 &gt;= BN$6, $E397 &lt; BM$6), 0, 1)+IF(OR($F397 &gt;= BN$6, $G397 &lt; BM$6), 0, 2)+1)</f>
        <v/>
      </c>
      <c r="BN397" s="71" t="str">
        <f ca="1">INDEX({"","_","-","="},IF(OR($D397 &gt;= BO$6, $E397 &lt; BN$6), 0, 1)+IF(OR($F397 &gt;= BO$6, $G397 &lt; BN$6), 0, 2)+1)</f>
        <v/>
      </c>
      <c r="BO397" s="71" t="str">
        <f ca="1">INDEX({"","_","-","="},IF(OR($D397 &gt;= BP$6, $E397 &lt; BO$6), 0, 1)+IF(OR($F397 &gt;= BP$6, $G397 &lt; BO$6), 0, 2)+1)</f>
        <v/>
      </c>
      <c r="BP397" s="71" t="str">
        <f ca="1">INDEX({"","_","-","="},IF(OR($D397 &gt;= BQ$6, $E397 &lt; BP$6), 0, 1)+IF(OR($F397 &gt;= BQ$6, $G397 &lt; BP$6), 0, 2)+1)</f>
        <v/>
      </c>
      <c r="BQ397" s="71" t="str">
        <f ca="1">INDEX({"","_","-","="},IF(OR($D397 &gt;= BR$6, $E397 &lt; BQ$6), 0, 1)+IF(OR($F397 &gt;= BR$6, $G397 &lt; BQ$6), 0, 2)+1)</f>
        <v/>
      </c>
      <c r="BR397" s="71" t="str">
        <f ca="1">INDEX({"","_","-","="},IF(OR($D397 &gt;= BS$6, $E397 &lt; BR$6), 0, 1)+IF(OR($F397 &gt;= BS$6, $G397 &lt; BR$6), 0, 2)+1)</f>
        <v/>
      </c>
      <c r="BS397" s="71" t="str">
        <f ca="1">INDEX({"","_","-","="},IF(OR($D397 &gt;= BT$6, $E397 &lt; BS$6), 0, 1)+IF(OR($F397 &gt;= BT$6, $G397 &lt; BS$6), 0, 2)+1)</f>
        <v/>
      </c>
      <c r="BT397" s="71" t="str">
        <f ca="1">INDEX({"","_","-","="},IF(OR($D397 &gt;= BU$6, $E397 &lt; BT$6), 0, 1)+IF(OR($F397 &gt;= BU$6, $G397 &lt; BT$6), 0, 2)+1)</f>
        <v/>
      </c>
      <c r="BU397" s="71" t="str">
        <f ca="1">INDEX({"","_","-","="},IF(OR($D397 &gt;= BV$6, $E397 &lt; BU$6), 0, 1)+IF(OR($F397 &gt;= BV$6, $G397 &lt; BU$6), 0, 2)+1)</f>
        <v/>
      </c>
      <c r="BV397" s="71" t="str">
        <f ca="1">INDEX({"","_","-","="},IF(OR($D397 &gt;= BW$6, $E397 &lt; BV$6), 0, 1)+IF(OR($F397 &gt;= BW$6, $G397 &lt; BV$6), 0, 2)+1)</f>
        <v/>
      </c>
      <c r="BW397" s="71" t="str">
        <f ca="1">INDEX({"","_","-","="},IF(OR($D397 &gt;= BX$6, $E397 &lt; BW$6), 0, 1)+IF(OR($F397 &gt;= BX$6, $G397 &lt; BW$6), 0, 2)+1)</f>
        <v/>
      </c>
      <c r="BX397" s="71" t="str">
        <f ca="1">INDEX({"","_","-","="},IF(OR($D397 &gt;= BY$6, $E397 &lt; BX$6), 0, 1)+IF(OR($F397 &gt;= BY$6, $G397 &lt; BX$6), 0, 2)+1)</f>
        <v/>
      </c>
      <c r="BY397" s="71" t="str">
        <f ca="1">INDEX({"","_","-","="},IF(OR($D397 &gt;= BZ$6, $E397 &lt; BY$6), 0, 1)+IF(OR($F397 &gt;= BZ$6, $G397 &lt; BY$6), 0, 2)+1)</f>
        <v/>
      </c>
      <c r="BZ397" s="71" t="str">
        <f ca="1">INDEX({"","_","-","="},IF(OR($D397 &gt;= CA$6, $E397 &lt; BZ$6), 0, 1)+IF(OR($F397 &gt;= CA$6, $G397 &lt; BZ$6), 0, 2)+1)</f>
        <v/>
      </c>
      <c r="CA397" s="71" t="str">
        <f ca="1">INDEX({"","_","-","="},IF(OR($D397 &gt;= CB$6, $E397 &lt; CA$6), 0, 1)+IF(OR($F397 &gt;= CB$6, $G397 &lt; CA$6), 0, 2)+1)</f>
        <v/>
      </c>
      <c r="CB397" s="71" t="str">
        <f ca="1">INDEX({"","_","-","="},IF(OR($D397 &gt;= CC$6, $E397 &lt; CB$6), 0, 1)+IF(OR($F397 &gt;= CC$6, $G397 &lt; CB$6), 0, 2)+1)</f>
        <v/>
      </c>
      <c r="CC397" s="71" t="str">
        <f ca="1">INDEX({"","_","-","="},IF(OR($D397 &gt;= CD$6, $E397 &lt; CC$6), 0, 1)+IF(OR($F397 &gt;= CD$6, $G397 &lt; CC$6), 0, 2)+1)</f>
        <v/>
      </c>
      <c r="CD397" s="71" t="str">
        <f ca="1">INDEX({"","_","-","="},IF(OR($D397 &gt;= CE$6, $E397 &lt; CD$6), 0, 1)+IF(OR($F397 &gt;= CE$6, $G397 &lt; CD$6), 0, 2)+1)</f>
        <v/>
      </c>
    </row>
    <row r="398" spans="1:82">
      <c r="A398" s="8" t="str">
        <f ca="1">IF('临-进度'!N393,'临-进度'!$A393,"")</f>
        <v/>
      </c>
      <c r="B398" s="8" t="str">
        <f ca="1">IF('临-进度'!N393,'临-进度'!$B393,"")</f>
        <v/>
      </c>
      <c r="C398" s="8" t="str">
        <f ca="1">IF('临-进度'!N393,'临-进度'!$F393,"")</f>
        <v/>
      </c>
      <c r="D398" s="42" t="str">
        <f ca="1">IF('临-进度'!$N393,'临-进度'!$J393,"")</f>
        <v/>
      </c>
      <c r="E398" s="42" t="str">
        <f ca="1">IF('临-进度'!$N393,'临-进度'!$AF393,"")</f>
        <v/>
      </c>
      <c r="F398" s="42" t="str">
        <f ca="1">IF('临-进度'!$N393,'临-进度'!$K393,"")</f>
        <v/>
      </c>
      <c r="G398" s="76" t="str">
        <f ca="1">IF('临-进度'!$N393,'临-进度'!$AG393,"")</f>
        <v/>
      </c>
      <c r="H398" s="71" t="str">
        <f ca="1">INDEX({"","_","-","="},IF(OR($D398 &gt;= I$6, $E398 &lt; H$6), 0, 1)+IF(OR($F398 &gt;= I$6, $G398 &lt; H$6), 0, 2)+1)</f>
        <v/>
      </c>
      <c r="I398" s="71" t="str">
        <f ca="1">INDEX({"","_","-","="},IF(OR($D398 &gt;= J$6, $E398 &lt; I$6), 0, 1)+IF(OR($F398 &gt;= J$6, $G398 &lt; I$6), 0, 2)+1)</f>
        <v/>
      </c>
      <c r="J398" s="71" t="str">
        <f ca="1">INDEX({"","_","-","="},IF(OR($D398 &gt;= K$6, $E398 &lt; J$6), 0, 1)+IF(OR($F398 &gt;= K$6, $G398 &lt; J$6), 0, 2)+1)</f>
        <v/>
      </c>
      <c r="K398" s="71" t="str">
        <f ca="1">INDEX({"","_","-","="},IF(OR($D398 &gt;= L$6, $E398 &lt; K$6), 0, 1)+IF(OR($F398 &gt;= L$6, $G398 &lt; K$6), 0, 2)+1)</f>
        <v/>
      </c>
      <c r="L398" s="71" t="str">
        <f ca="1">INDEX({"","_","-","="},IF(OR($D398 &gt;= M$6, $E398 &lt; L$6), 0, 1)+IF(OR($F398 &gt;= M$6, $G398 &lt; L$6), 0, 2)+1)</f>
        <v/>
      </c>
      <c r="M398" s="71" t="str">
        <f ca="1">INDEX({"","_","-","="},IF(OR($D398 &gt;= N$6, $E398 &lt; M$6), 0, 1)+IF(OR($F398 &gt;= N$6, $G398 &lt; M$6), 0, 2)+1)</f>
        <v/>
      </c>
      <c r="N398" s="71" t="str">
        <f ca="1">INDEX({"","_","-","="},IF(OR($D398 &gt;= O$6, $E398 &lt; N$6), 0, 1)+IF(OR($F398 &gt;= O$6, $G398 &lt; N$6), 0, 2)+1)</f>
        <v/>
      </c>
      <c r="O398" s="71" t="str">
        <f ca="1">INDEX({"","_","-","="},IF(OR($D398 &gt;= P$6, $E398 &lt; O$6), 0, 1)+IF(OR($F398 &gt;= P$6, $G398 &lt; O$6), 0, 2)+1)</f>
        <v/>
      </c>
      <c r="P398" s="71" t="str">
        <f ca="1">INDEX({"","_","-","="},IF(OR($D398 &gt;= Q$6, $E398 &lt; P$6), 0, 1)+IF(OR($F398 &gt;= Q$6, $G398 &lt; P$6), 0, 2)+1)</f>
        <v/>
      </c>
      <c r="Q398" s="71" t="str">
        <f ca="1">INDEX({"","_","-","="},IF(OR($D398 &gt;= R$6, $E398 &lt; Q$6), 0, 1)+IF(OR($F398 &gt;= R$6, $G398 &lt; Q$6), 0, 2)+1)</f>
        <v/>
      </c>
      <c r="R398" s="71" t="str">
        <f ca="1">INDEX({"","_","-","="},IF(OR($D398 &gt;= S$6, $E398 &lt; R$6), 0, 1)+IF(OR($F398 &gt;= S$6, $G398 &lt; R$6), 0, 2)+1)</f>
        <v/>
      </c>
      <c r="S398" s="71" t="str">
        <f ca="1">INDEX({"","_","-","="},IF(OR($D398 &gt;= T$6, $E398 &lt; S$6), 0, 1)+IF(OR($F398 &gt;= T$6, $G398 &lt; S$6), 0, 2)+1)</f>
        <v/>
      </c>
      <c r="T398" s="71" t="str">
        <f ca="1">INDEX({"","_","-","="},IF(OR($D398 &gt;= U$6, $E398 &lt; T$6), 0, 1)+IF(OR($F398 &gt;= U$6, $G398 &lt; T$6), 0, 2)+1)</f>
        <v/>
      </c>
      <c r="U398" s="71" t="str">
        <f ca="1">INDEX({"","_","-","="},IF(OR($D398 &gt;= V$6, $E398 &lt; U$6), 0, 1)+IF(OR($F398 &gt;= V$6, $G398 &lt; U$6), 0, 2)+1)</f>
        <v/>
      </c>
      <c r="V398" s="71" t="str">
        <f ca="1">INDEX({"","_","-","="},IF(OR($D398 &gt;= W$6, $E398 &lt; V$6), 0, 1)+IF(OR($F398 &gt;= W$6, $G398 &lt; V$6), 0, 2)+1)</f>
        <v/>
      </c>
      <c r="W398" s="71" t="str">
        <f ca="1">INDEX({"","_","-","="},IF(OR($D398 &gt;= X$6, $E398 &lt; W$6), 0, 1)+IF(OR($F398 &gt;= X$6, $G398 &lt; W$6), 0, 2)+1)</f>
        <v/>
      </c>
      <c r="X398" s="71" t="str">
        <f ca="1">INDEX({"","_","-","="},IF(OR($D398 &gt;= Y$6, $E398 &lt; X$6), 0, 1)+IF(OR($F398 &gt;= Y$6, $G398 &lt; X$6), 0, 2)+1)</f>
        <v/>
      </c>
      <c r="Y398" s="71" t="str">
        <f ca="1">INDEX({"","_","-","="},IF(OR($D398 &gt;= Z$6, $E398 &lt; Y$6), 0, 1)+IF(OR($F398 &gt;= Z$6, $G398 &lt; Y$6), 0, 2)+1)</f>
        <v/>
      </c>
      <c r="Z398" s="71" t="str">
        <f ca="1">INDEX({"","_","-","="},IF(OR($D398 &gt;= AA$6, $E398 &lt; Z$6), 0, 1)+IF(OR($F398 &gt;= AA$6, $G398 &lt; Z$6), 0, 2)+1)</f>
        <v/>
      </c>
      <c r="AA398" s="71" t="str">
        <f ca="1">INDEX({"","_","-","="},IF(OR($D398 &gt;= AB$6, $E398 &lt; AA$6), 0, 1)+IF(OR($F398 &gt;= AB$6, $G398 &lt; AA$6), 0, 2)+1)</f>
        <v/>
      </c>
      <c r="AB398" s="71" t="str">
        <f ca="1">INDEX({"","_","-","="},IF(OR($D398 &gt;= AC$6, $E398 &lt; AB$6), 0, 1)+IF(OR($F398 &gt;= AC$6, $G398 &lt; AB$6), 0, 2)+1)</f>
        <v/>
      </c>
      <c r="AC398" s="71" t="str">
        <f ca="1">INDEX({"","_","-","="},IF(OR($D398 &gt;= AD$6, $E398 &lt; AC$6), 0, 1)+IF(OR($F398 &gt;= AD$6, $G398 &lt; AC$6), 0, 2)+1)</f>
        <v/>
      </c>
      <c r="AD398" s="71" t="str">
        <f ca="1">INDEX({"","_","-","="},IF(OR($D398 &gt;= AE$6, $E398 &lt; AD$6), 0, 1)+IF(OR($F398 &gt;= AE$6, $G398 &lt; AD$6), 0, 2)+1)</f>
        <v/>
      </c>
      <c r="AE398" s="71" t="str">
        <f ca="1">INDEX({"","_","-","="},IF(OR($D398 &gt;= AF$6, $E398 &lt; AE$6), 0, 1)+IF(OR($F398 &gt;= AF$6, $G398 &lt; AE$6), 0, 2)+1)</f>
        <v/>
      </c>
      <c r="AF398" s="71" t="str">
        <f ca="1">INDEX({"","_","-","="},IF(OR($D398 &gt;= AG$6, $E398 &lt; AF$6), 0, 1)+IF(OR($F398 &gt;= AG$6, $G398 &lt; AF$6), 0, 2)+1)</f>
        <v/>
      </c>
      <c r="AG398" s="71" t="str">
        <f ca="1">INDEX({"","_","-","="},IF(OR($D398 &gt;= AH$6, $E398 &lt; AG$6), 0, 1)+IF(OR($F398 &gt;= AH$6, $G398 &lt; AG$6), 0, 2)+1)</f>
        <v/>
      </c>
      <c r="AH398" s="71" t="str">
        <f ca="1">INDEX({"","_","-","="},IF(OR($D398 &gt;= AI$6, $E398 &lt; AH$6), 0, 1)+IF(OR($F398 &gt;= AI$6, $G398 &lt; AH$6), 0, 2)+1)</f>
        <v/>
      </c>
      <c r="AI398" s="71" t="str">
        <f ca="1">INDEX({"","_","-","="},IF(OR($D398 &gt;= AJ$6, $E398 &lt; AI$6), 0, 1)+IF(OR($F398 &gt;= AJ$6, $G398 &lt; AI$6), 0, 2)+1)</f>
        <v/>
      </c>
      <c r="AJ398" s="71" t="str">
        <f ca="1">INDEX({"","_","-","="},IF(OR($D398 &gt;= AK$6, $E398 &lt; AJ$6), 0, 1)+IF(OR($F398 &gt;= AK$6, $G398 &lt; AJ$6), 0, 2)+1)</f>
        <v/>
      </c>
      <c r="AK398" s="71" t="str">
        <f ca="1">INDEX({"","_","-","="},IF(OR($D398 &gt;= AL$6, $E398 &lt; AK$6), 0, 1)+IF(OR($F398 &gt;= AL$6, $G398 &lt; AK$6), 0, 2)+1)</f>
        <v/>
      </c>
      <c r="AL398" s="71" t="str">
        <f ca="1">INDEX({"","_","-","="},IF(OR($D398 &gt;= AM$6, $E398 &lt; AL$6), 0, 1)+IF(OR($F398 &gt;= AM$6, $G398 &lt; AL$6), 0, 2)+1)</f>
        <v/>
      </c>
      <c r="AM398" s="71" t="str">
        <f ca="1">INDEX({"","_","-","="},IF(OR($D398 &gt;= AN$6, $E398 &lt; AM$6), 0, 1)+IF(OR($F398 &gt;= AN$6, $G398 &lt; AM$6), 0, 2)+1)</f>
        <v/>
      </c>
      <c r="AN398" s="71" t="str">
        <f ca="1">INDEX({"","_","-","="},IF(OR($D398 &gt;= AO$6, $E398 &lt; AN$6), 0, 1)+IF(OR($F398 &gt;= AO$6, $G398 &lt; AN$6), 0, 2)+1)</f>
        <v/>
      </c>
      <c r="AO398" s="71" t="str">
        <f ca="1">INDEX({"","_","-","="},IF(OR($D398 &gt;= AP$6, $E398 &lt; AO$6), 0, 1)+IF(OR($F398 &gt;= AP$6, $G398 &lt; AO$6), 0, 2)+1)</f>
        <v/>
      </c>
      <c r="AP398" s="71" t="str">
        <f ca="1">INDEX({"","_","-","="},IF(OR($D398 &gt;= AQ$6, $E398 &lt; AP$6), 0, 1)+IF(OR($F398 &gt;= AQ$6, $G398 &lt; AP$6), 0, 2)+1)</f>
        <v/>
      </c>
      <c r="AQ398" s="71" t="str">
        <f ca="1">INDEX({"","_","-","="},IF(OR($D398 &gt;= AR$6, $E398 &lt; AQ$6), 0, 1)+IF(OR($F398 &gt;= AR$6, $G398 &lt; AQ$6), 0, 2)+1)</f>
        <v/>
      </c>
      <c r="AR398" s="71" t="str">
        <f ca="1">INDEX({"","_","-","="},IF(OR($D398 &gt;= AS$6, $E398 &lt; AR$6), 0, 1)+IF(OR($F398 &gt;= AS$6, $G398 &lt; AR$6), 0, 2)+1)</f>
        <v/>
      </c>
      <c r="AS398" s="71" t="str">
        <f ca="1">INDEX({"","_","-","="},IF(OR($D398 &gt;= AT$6, $E398 &lt; AS$6), 0, 1)+IF(OR($F398 &gt;= AT$6, $G398 &lt; AS$6), 0, 2)+1)</f>
        <v/>
      </c>
      <c r="AT398" s="71" t="str">
        <f ca="1">INDEX({"","_","-","="},IF(OR($D398 &gt;= AU$6, $E398 &lt; AT$6), 0, 1)+IF(OR($F398 &gt;= AU$6, $G398 &lt; AT$6), 0, 2)+1)</f>
        <v/>
      </c>
      <c r="AU398" s="71" t="str">
        <f ca="1">INDEX({"","_","-","="},IF(OR($D398 &gt;= AV$6, $E398 &lt; AU$6), 0, 1)+IF(OR($F398 &gt;= AV$6, $G398 &lt; AU$6), 0, 2)+1)</f>
        <v/>
      </c>
      <c r="AV398" s="71" t="str">
        <f ca="1">INDEX({"","_","-","="},IF(OR($D398 &gt;= AW$6, $E398 &lt; AV$6), 0, 1)+IF(OR($F398 &gt;= AW$6, $G398 &lt; AV$6), 0, 2)+1)</f>
        <v/>
      </c>
      <c r="AW398" s="71" t="str">
        <f ca="1">INDEX({"","_","-","="},IF(OR($D398 &gt;= AX$6, $E398 &lt; AW$6), 0, 1)+IF(OR($F398 &gt;= AX$6, $G398 &lt; AW$6), 0, 2)+1)</f>
        <v/>
      </c>
      <c r="AX398" s="71" t="str">
        <f ca="1">INDEX({"","_","-","="},IF(OR($D398 &gt;= AY$6, $E398 &lt; AX$6), 0, 1)+IF(OR($F398 &gt;= AY$6, $G398 &lt; AX$6), 0, 2)+1)</f>
        <v/>
      </c>
      <c r="AY398" s="71" t="str">
        <f ca="1">INDEX({"","_","-","="},IF(OR($D398 &gt;= AZ$6, $E398 &lt; AY$6), 0, 1)+IF(OR($F398 &gt;= AZ$6, $G398 &lt; AY$6), 0, 2)+1)</f>
        <v/>
      </c>
      <c r="AZ398" s="71" t="str">
        <f ca="1">INDEX({"","_","-","="},IF(OR($D398 &gt;= BA$6, $E398 &lt; AZ$6), 0, 1)+IF(OR($F398 &gt;= BA$6, $G398 &lt; AZ$6), 0, 2)+1)</f>
        <v/>
      </c>
      <c r="BA398" s="71" t="str">
        <f ca="1">INDEX({"","_","-","="},IF(OR($D398 &gt;= BB$6, $E398 &lt; BA$6), 0, 1)+IF(OR($F398 &gt;= BB$6, $G398 &lt; BA$6), 0, 2)+1)</f>
        <v/>
      </c>
      <c r="BB398" s="71" t="str">
        <f ca="1">INDEX({"","_","-","="},IF(OR($D398 &gt;= BC$6, $E398 &lt; BB$6), 0, 1)+IF(OR($F398 &gt;= BC$6, $G398 &lt; BB$6), 0, 2)+1)</f>
        <v/>
      </c>
      <c r="BC398" s="71" t="str">
        <f ca="1">INDEX({"","_","-","="},IF(OR($D398 &gt;= BD$6, $E398 &lt; BC$6), 0, 1)+IF(OR($F398 &gt;= BD$6, $G398 &lt; BC$6), 0, 2)+1)</f>
        <v/>
      </c>
      <c r="BD398" s="71" t="str">
        <f ca="1">INDEX({"","_","-","="},IF(OR($D398 &gt;= BE$6, $E398 &lt; BD$6), 0, 1)+IF(OR($F398 &gt;= BE$6, $G398 &lt; BD$6), 0, 2)+1)</f>
        <v/>
      </c>
      <c r="BE398" s="71" t="str">
        <f ca="1">INDEX({"","_","-","="},IF(OR($D398 &gt;= BF$6, $E398 &lt; BE$6), 0, 1)+IF(OR($F398 &gt;= BF$6, $G398 &lt; BE$6), 0, 2)+1)</f>
        <v/>
      </c>
      <c r="BF398" s="71" t="str">
        <f ca="1">INDEX({"","_","-","="},IF(OR($D398 &gt;= BG$6, $E398 &lt; BF$6), 0, 1)+IF(OR($F398 &gt;= BG$6, $G398 &lt; BF$6), 0, 2)+1)</f>
        <v/>
      </c>
      <c r="BG398" s="71" t="str">
        <f ca="1">INDEX({"","_","-","="},IF(OR($D398 &gt;= BH$6, $E398 &lt; BG$6), 0, 1)+IF(OR($F398 &gt;= BH$6, $G398 &lt; BG$6), 0, 2)+1)</f>
        <v/>
      </c>
      <c r="BH398" s="71" t="str">
        <f ca="1">INDEX({"","_","-","="},IF(OR($D398 &gt;= BI$6, $E398 &lt; BH$6), 0, 1)+IF(OR($F398 &gt;= BI$6, $G398 &lt; BH$6), 0, 2)+1)</f>
        <v/>
      </c>
      <c r="BI398" s="71" t="str">
        <f ca="1">INDEX({"","_","-","="},IF(OR($D398 &gt;= BJ$6, $E398 &lt; BI$6), 0, 1)+IF(OR($F398 &gt;= BJ$6, $G398 &lt; BI$6), 0, 2)+1)</f>
        <v/>
      </c>
      <c r="BJ398" s="71" t="str">
        <f ca="1">INDEX({"","_","-","="},IF(OR($D398 &gt;= BK$6, $E398 &lt; BJ$6), 0, 1)+IF(OR($F398 &gt;= BK$6, $G398 &lt; BJ$6), 0, 2)+1)</f>
        <v/>
      </c>
      <c r="BK398" s="71" t="str">
        <f ca="1">INDEX({"","_","-","="},IF(OR($D398 &gt;= BL$6, $E398 &lt; BK$6), 0, 1)+IF(OR($F398 &gt;= BL$6, $G398 &lt; BK$6), 0, 2)+1)</f>
        <v/>
      </c>
      <c r="BL398" s="71" t="str">
        <f ca="1">INDEX({"","_","-","="},IF(OR($D398 &gt;= BM$6, $E398 &lt; BL$6), 0, 1)+IF(OR($F398 &gt;= BM$6, $G398 &lt; BL$6), 0, 2)+1)</f>
        <v/>
      </c>
      <c r="BM398" s="71" t="str">
        <f ca="1">INDEX({"","_","-","="},IF(OR($D398 &gt;= BN$6, $E398 &lt; BM$6), 0, 1)+IF(OR($F398 &gt;= BN$6, $G398 &lt; BM$6), 0, 2)+1)</f>
        <v/>
      </c>
      <c r="BN398" s="71" t="str">
        <f ca="1">INDEX({"","_","-","="},IF(OR($D398 &gt;= BO$6, $E398 &lt; BN$6), 0, 1)+IF(OR($F398 &gt;= BO$6, $G398 &lt; BN$6), 0, 2)+1)</f>
        <v/>
      </c>
      <c r="BO398" s="71" t="str">
        <f ca="1">INDEX({"","_","-","="},IF(OR($D398 &gt;= BP$6, $E398 &lt; BO$6), 0, 1)+IF(OR($F398 &gt;= BP$6, $G398 &lt; BO$6), 0, 2)+1)</f>
        <v/>
      </c>
      <c r="BP398" s="71" t="str">
        <f ca="1">INDEX({"","_","-","="},IF(OR($D398 &gt;= BQ$6, $E398 &lt; BP$6), 0, 1)+IF(OR($F398 &gt;= BQ$6, $G398 &lt; BP$6), 0, 2)+1)</f>
        <v/>
      </c>
      <c r="BQ398" s="71" t="str">
        <f ca="1">INDEX({"","_","-","="},IF(OR($D398 &gt;= BR$6, $E398 &lt; BQ$6), 0, 1)+IF(OR($F398 &gt;= BR$6, $G398 &lt; BQ$6), 0, 2)+1)</f>
        <v/>
      </c>
      <c r="BR398" s="71" t="str">
        <f ca="1">INDEX({"","_","-","="},IF(OR($D398 &gt;= BS$6, $E398 &lt; BR$6), 0, 1)+IF(OR($F398 &gt;= BS$6, $G398 &lt; BR$6), 0, 2)+1)</f>
        <v/>
      </c>
      <c r="BS398" s="71" t="str">
        <f ca="1">INDEX({"","_","-","="},IF(OR($D398 &gt;= BT$6, $E398 &lt; BS$6), 0, 1)+IF(OR($F398 &gt;= BT$6, $G398 &lt; BS$6), 0, 2)+1)</f>
        <v/>
      </c>
      <c r="BT398" s="71" t="str">
        <f ca="1">INDEX({"","_","-","="},IF(OR($D398 &gt;= BU$6, $E398 &lt; BT$6), 0, 1)+IF(OR($F398 &gt;= BU$6, $G398 &lt; BT$6), 0, 2)+1)</f>
        <v/>
      </c>
      <c r="BU398" s="71" t="str">
        <f ca="1">INDEX({"","_","-","="},IF(OR($D398 &gt;= BV$6, $E398 &lt; BU$6), 0, 1)+IF(OR($F398 &gt;= BV$6, $G398 &lt; BU$6), 0, 2)+1)</f>
        <v/>
      </c>
      <c r="BV398" s="71" t="str">
        <f ca="1">INDEX({"","_","-","="},IF(OR($D398 &gt;= BW$6, $E398 &lt; BV$6), 0, 1)+IF(OR($F398 &gt;= BW$6, $G398 &lt; BV$6), 0, 2)+1)</f>
        <v/>
      </c>
      <c r="BW398" s="71" t="str">
        <f ca="1">INDEX({"","_","-","="},IF(OR($D398 &gt;= BX$6, $E398 &lt; BW$6), 0, 1)+IF(OR($F398 &gt;= BX$6, $G398 &lt; BW$6), 0, 2)+1)</f>
        <v/>
      </c>
      <c r="BX398" s="71" t="str">
        <f ca="1">INDEX({"","_","-","="},IF(OR($D398 &gt;= BY$6, $E398 &lt; BX$6), 0, 1)+IF(OR($F398 &gt;= BY$6, $G398 &lt; BX$6), 0, 2)+1)</f>
        <v/>
      </c>
      <c r="BY398" s="71" t="str">
        <f ca="1">INDEX({"","_","-","="},IF(OR($D398 &gt;= BZ$6, $E398 &lt; BY$6), 0, 1)+IF(OR($F398 &gt;= BZ$6, $G398 &lt; BY$6), 0, 2)+1)</f>
        <v/>
      </c>
      <c r="BZ398" s="71" t="str">
        <f ca="1">INDEX({"","_","-","="},IF(OR($D398 &gt;= CA$6, $E398 &lt; BZ$6), 0, 1)+IF(OR($F398 &gt;= CA$6, $G398 &lt; BZ$6), 0, 2)+1)</f>
        <v/>
      </c>
      <c r="CA398" s="71" t="str">
        <f ca="1">INDEX({"","_","-","="},IF(OR($D398 &gt;= CB$6, $E398 &lt; CA$6), 0, 1)+IF(OR($F398 &gt;= CB$6, $G398 &lt; CA$6), 0, 2)+1)</f>
        <v/>
      </c>
      <c r="CB398" s="71" t="str">
        <f ca="1">INDEX({"","_","-","="},IF(OR($D398 &gt;= CC$6, $E398 &lt; CB$6), 0, 1)+IF(OR($F398 &gt;= CC$6, $G398 &lt; CB$6), 0, 2)+1)</f>
        <v/>
      </c>
      <c r="CC398" s="71" t="str">
        <f ca="1">INDEX({"","_","-","="},IF(OR($D398 &gt;= CD$6, $E398 &lt; CC$6), 0, 1)+IF(OR($F398 &gt;= CD$6, $G398 &lt; CC$6), 0, 2)+1)</f>
        <v/>
      </c>
      <c r="CD398" s="71" t="str">
        <f ca="1">INDEX({"","_","-","="},IF(OR($D398 &gt;= CE$6, $E398 &lt; CD$6), 0, 1)+IF(OR($F398 &gt;= CE$6, $G398 &lt; CD$6), 0, 2)+1)</f>
        <v/>
      </c>
    </row>
    <row r="399" spans="1:82">
      <c r="A399" s="8" t="str">
        <f ca="1">IF('临-进度'!N394,'临-进度'!$A394,"")</f>
        <v/>
      </c>
      <c r="B399" s="8" t="str">
        <f ca="1">IF('临-进度'!N394,'临-进度'!$B394,"")</f>
        <v/>
      </c>
      <c r="C399" s="8" t="str">
        <f ca="1">IF('临-进度'!N394,'临-进度'!$F394,"")</f>
        <v/>
      </c>
      <c r="D399" s="42" t="str">
        <f ca="1">IF('临-进度'!$N394,'临-进度'!$J394,"")</f>
        <v/>
      </c>
      <c r="E399" s="42" t="str">
        <f ca="1">IF('临-进度'!$N394,'临-进度'!$AF394,"")</f>
        <v/>
      </c>
      <c r="F399" s="42" t="str">
        <f ca="1">IF('临-进度'!$N394,'临-进度'!$K394,"")</f>
        <v/>
      </c>
      <c r="G399" s="76" t="str">
        <f ca="1">IF('临-进度'!$N394,'临-进度'!$AG394,"")</f>
        <v/>
      </c>
      <c r="H399" s="71" t="str">
        <f ca="1">INDEX({"","_","-","="},IF(OR($D399 &gt;= I$6, $E399 &lt; H$6), 0, 1)+IF(OR($F399 &gt;= I$6, $G399 &lt; H$6), 0, 2)+1)</f>
        <v/>
      </c>
      <c r="I399" s="71" t="str">
        <f ca="1">INDEX({"","_","-","="},IF(OR($D399 &gt;= J$6, $E399 &lt; I$6), 0, 1)+IF(OR($F399 &gt;= J$6, $G399 &lt; I$6), 0, 2)+1)</f>
        <v/>
      </c>
      <c r="J399" s="71" t="str">
        <f ca="1">INDEX({"","_","-","="},IF(OR($D399 &gt;= K$6, $E399 &lt; J$6), 0, 1)+IF(OR($F399 &gt;= K$6, $G399 &lt; J$6), 0, 2)+1)</f>
        <v/>
      </c>
      <c r="K399" s="71" t="str">
        <f ca="1">INDEX({"","_","-","="},IF(OR($D399 &gt;= L$6, $E399 &lt; K$6), 0, 1)+IF(OR($F399 &gt;= L$6, $G399 &lt; K$6), 0, 2)+1)</f>
        <v/>
      </c>
      <c r="L399" s="71" t="str">
        <f ca="1">INDEX({"","_","-","="},IF(OR($D399 &gt;= M$6, $E399 &lt; L$6), 0, 1)+IF(OR($F399 &gt;= M$6, $G399 &lt; L$6), 0, 2)+1)</f>
        <v/>
      </c>
      <c r="M399" s="71" t="str">
        <f ca="1">INDEX({"","_","-","="},IF(OR($D399 &gt;= N$6, $E399 &lt; M$6), 0, 1)+IF(OR($F399 &gt;= N$6, $G399 &lt; M$6), 0, 2)+1)</f>
        <v/>
      </c>
      <c r="N399" s="71" t="str">
        <f ca="1">INDEX({"","_","-","="},IF(OR($D399 &gt;= O$6, $E399 &lt; N$6), 0, 1)+IF(OR($F399 &gt;= O$6, $G399 &lt; N$6), 0, 2)+1)</f>
        <v/>
      </c>
      <c r="O399" s="71" t="str">
        <f ca="1">INDEX({"","_","-","="},IF(OR($D399 &gt;= P$6, $E399 &lt; O$6), 0, 1)+IF(OR($F399 &gt;= P$6, $G399 &lt; O$6), 0, 2)+1)</f>
        <v/>
      </c>
      <c r="P399" s="71" t="str">
        <f ca="1">INDEX({"","_","-","="},IF(OR($D399 &gt;= Q$6, $E399 &lt; P$6), 0, 1)+IF(OR($F399 &gt;= Q$6, $G399 &lt; P$6), 0, 2)+1)</f>
        <v/>
      </c>
      <c r="Q399" s="71" t="str">
        <f ca="1">INDEX({"","_","-","="},IF(OR($D399 &gt;= R$6, $E399 &lt; Q$6), 0, 1)+IF(OR($F399 &gt;= R$6, $G399 &lt; Q$6), 0, 2)+1)</f>
        <v/>
      </c>
      <c r="R399" s="71" t="str">
        <f ca="1">INDEX({"","_","-","="},IF(OR($D399 &gt;= S$6, $E399 &lt; R$6), 0, 1)+IF(OR($F399 &gt;= S$6, $G399 &lt; R$6), 0, 2)+1)</f>
        <v/>
      </c>
      <c r="S399" s="71" t="str">
        <f ca="1">INDEX({"","_","-","="},IF(OR($D399 &gt;= T$6, $E399 &lt; S$6), 0, 1)+IF(OR($F399 &gt;= T$6, $G399 &lt; S$6), 0, 2)+1)</f>
        <v/>
      </c>
      <c r="T399" s="71" t="str">
        <f ca="1">INDEX({"","_","-","="},IF(OR($D399 &gt;= U$6, $E399 &lt; T$6), 0, 1)+IF(OR($F399 &gt;= U$6, $G399 &lt; T$6), 0, 2)+1)</f>
        <v/>
      </c>
      <c r="U399" s="71" t="str">
        <f ca="1">INDEX({"","_","-","="},IF(OR($D399 &gt;= V$6, $E399 &lt; U$6), 0, 1)+IF(OR($F399 &gt;= V$6, $G399 &lt; U$6), 0, 2)+1)</f>
        <v/>
      </c>
      <c r="V399" s="71" t="str">
        <f ca="1">INDEX({"","_","-","="},IF(OR($D399 &gt;= W$6, $E399 &lt; V$6), 0, 1)+IF(OR($F399 &gt;= W$6, $G399 &lt; V$6), 0, 2)+1)</f>
        <v/>
      </c>
      <c r="W399" s="71" t="str">
        <f ca="1">INDEX({"","_","-","="},IF(OR($D399 &gt;= X$6, $E399 &lt; W$6), 0, 1)+IF(OR($F399 &gt;= X$6, $G399 &lt; W$6), 0, 2)+1)</f>
        <v/>
      </c>
      <c r="X399" s="71" t="str">
        <f ca="1">INDEX({"","_","-","="},IF(OR($D399 &gt;= Y$6, $E399 &lt; X$6), 0, 1)+IF(OR($F399 &gt;= Y$6, $G399 &lt; X$6), 0, 2)+1)</f>
        <v/>
      </c>
      <c r="Y399" s="71" t="str">
        <f ca="1">INDEX({"","_","-","="},IF(OR($D399 &gt;= Z$6, $E399 &lt; Y$6), 0, 1)+IF(OR($F399 &gt;= Z$6, $G399 &lt; Y$6), 0, 2)+1)</f>
        <v/>
      </c>
      <c r="Z399" s="71" t="str">
        <f ca="1">INDEX({"","_","-","="},IF(OR($D399 &gt;= AA$6, $E399 &lt; Z$6), 0, 1)+IF(OR($F399 &gt;= AA$6, $G399 &lt; Z$6), 0, 2)+1)</f>
        <v/>
      </c>
      <c r="AA399" s="71" t="str">
        <f ca="1">INDEX({"","_","-","="},IF(OR($D399 &gt;= AB$6, $E399 &lt; AA$6), 0, 1)+IF(OR($F399 &gt;= AB$6, $G399 &lt; AA$6), 0, 2)+1)</f>
        <v/>
      </c>
      <c r="AB399" s="71" t="str">
        <f ca="1">INDEX({"","_","-","="},IF(OR($D399 &gt;= AC$6, $E399 &lt; AB$6), 0, 1)+IF(OR($F399 &gt;= AC$6, $G399 &lt; AB$6), 0, 2)+1)</f>
        <v/>
      </c>
      <c r="AC399" s="71" t="str">
        <f ca="1">INDEX({"","_","-","="},IF(OR($D399 &gt;= AD$6, $E399 &lt; AC$6), 0, 1)+IF(OR($F399 &gt;= AD$6, $G399 &lt; AC$6), 0, 2)+1)</f>
        <v/>
      </c>
      <c r="AD399" s="71" t="str">
        <f ca="1">INDEX({"","_","-","="},IF(OR($D399 &gt;= AE$6, $E399 &lt; AD$6), 0, 1)+IF(OR($F399 &gt;= AE$6, $G399 &lt; AD$6), 0, 2)+1)</f>
        <v/>
      </c>
      <c r="AE399" s="71" t="str">
        <f ca="1">INDEX({"","_","-","="},IF(OR($D399 &gt;= AF$6, $E399 &lt; AE$6), 0, 1)+IF(OR($F399 &gt;= AF$6, $G399 &lt; AE$6), 0, 2)+1)</f>
        <v/>
      </c>
      <c r="AF399" s="71" t="str">
        <f ca="1">INDEX({"","_","-","="},IF(OR($D399 &gt;= AG$6, $E399 &lt; AF$6), 0, 1)+IF(OR($F399 &gt;= AG$6, $G399 &lt; AF$6), 0, 2)+1)</f>
        <v/>
      </c>
      <c r="AG399" s="71" t="str">
        <f ca="1">INDEX({"","_","-","="},IF(OR($D399 &gt;= AH$6, $E399 &lt; AG$6), 0, 1)+IF(OR($F399 &gt;= AH$6, $G399 &lt; AG$6), 0, 2)+1)</f>
        <v/>
      </c>
      <c r="AH399" s="71" t="str">
        <f ca="1">INDEX({"","_","-","="},IF(OR($D399 &gt;= AI$6, $E399 &lt; AH$6), 0, 1)+IF(OR($F399 &gt;= AI$6, $G399 &lt; AH$6), 0, 2)+1)</f>
        <v/>
      </c>
      <c r="AI399" s="71" t="str">
        <f ca="1">INDEX({"","_","-","="},IF(OR($D399 &gt;= AJ$6, $E399 &lt; AI$6), 0, 1)+IF(OR($F399 &gt;= AJ$6, $G399 &lt; AI$6), 0, 2)+1)</f>
        <v/>
      </c>
      <c r="AJ399" s="71" t="str">
        <f ca="1">INDEX({"","_","-","="},IF(OR($D399 &gt;= AK$6, $E399 &lt; AJ$6), 0, 1)+IF(OR($F399 &gt;= AK$6, $G399 &lt; AJ$6), 0, 2)+1)</f>
        <v/>
      </c>
      <c r="AK399" s="71" t="str">
        <f ca="1">INDEX({"","_","-","="},IF(OR($D399 &gt;= AL$6, $E399 &lt; AK$6), 0, 1)+IF(OR($F399 &gt;= AL$6, $G399 &lt; AK$6), 0, 2)+1)</f>
        <v/>
      </c>
      <c r="AL399" s="71" t="str">
        <f ca="1">INDEX({"","_","-","="},IF(OR($D399 &gt;= AM$6, $E399 &lt; AL$6), 0, 1)+IF(OR($F399 &gt;= AM$6, $G399 &lt; AL$6), 0, 2)+1)</f>
        <v/>
      </c>
      <c r="AM399" s="71" t="str">
        <f ca="1">INDEX({"","_","-","="},IF(OR($D399 &gt;= AN$6, $E399 &lt; AM$6), 0, 1)+IF(OR($F399 &gt;= AN$6, $G399 &lt; AM$6), 0, 2)+1)</f>
        <v/>
      </c>
      <c r="AN399" s="71" t="str">
        <f ca="1">INDEX({"","_","-","="},IF(OR($D399 &gt;= AO$6, $E399 &lt; AN$6), 0, 1)+IF(OR($F399 &gt;= AO$6, $G399 &lt; AN$6), 0, 2)+1)</f>
        <v/>
      </c>
      <c r="AO399" s="71" t="str">
        <f ca="1">INDEX({"","_","-","="},IF(OR($D399 &gt;= AP$6, $E399 &lt; AO$6), 0, 1)+IF(OR($F399 &gt;= AP$6, $G399 &lt; AO$6), 0, 2)+1)</f>
        <v/>
      </c>
      <c r="AP399" s="71" t="str">
        <f ca="1">INDEX({"","_","-","="},IF(OR($D399 &gt;= AQ$6, $E399 &lt; AP$6), 0, 1)+IF(OR($F399 &gt;= AQ$6, $G399 &lt; AP$6), 0, 2)+1)</f>
        <v/>
      </c>
      <c r="AQ399" s="71" t="str">
        <f ca="1">INDEX({"","_","-","="},IF(OR($D399 &gt;= AR$6, $E399 &lt; AQ$6), 0, 1)+IF(OR($F399 &gt;= AR$6, $G399 &lt; AQ$6), 0, 2)+1)</f>
        <v/>
      </c>
      <c r="AR399" s="71" t="str">
        <f ca="1">INDEX({"","_","-","="},IF(OR($D399 &gt;= AS$6, $E399 &lt; AR$6), 0, 1)+IF(OR($F399 &gt;= AS$6, $G399 &lt; AR$6), 0, 2)+1)</f>
        <v/>
      </c>
      <c r="AS399" s="71" t="str">
        <f ca="1">INDEX({"","_","-","="},IF(OR($D399 &gt;= AT$6, $E399 &lt; AS$6), 0, 1)+IF(OR($F399 &gt;= AT$6, $G399 &lt; AS$6), 0, 2)+1)</f>
        <v/>
      </c>
      <c r="AT399" s="71" t="str">
        <f ca="1">INDEX({"","_","-","="},IF(OR($D399 &gt;= AU$6, $E399 &lt; AT$6), 0, 1)+IF(OR($F399 &gt;= AU$6, $G399 &lt; AT$6), 0, 2)+1)</f>
        <v/>
      </c>
      <c r="AU399" s="71" t="str">
        <f ca="1">INDEX({"","_","-","="},IF(OR($D399 &gt;= AV$6, $E399 &lt; AU$6), 0, 1)+IF(OR($F399 &gt;= AV$6, $G399 &lt; AU$6), 0, 2)+1)</f>
        <v/>
      </c>
      <c r="AV399" s="71" t="str">
        <f ca="1">INDEX({"","_","-","="},IF(OR($D399 &gt;= AW$6, $E399 &lt; AV$6), 0, 1)+IF(OR($F399 &gt;= AW$6, $G399 &lt; AV$6), 0, 2)+1)</f>
        <v/>
      </c>
      <c r="AW399" s="71" t="str">
        <f ca="1">INDEX({"","_","-","="},IF(OR($D399 &gt;= AX$6, $E399 &lt; AW$6), 0, 1)+IF(OR($F399 &gt;= AX$6, $G399 &lt; AW$6), 0, 2)+1)</f>
        <v/>
      </c>
      <c r="AX399" s="71" t="str">
        <f ca="1">INDEX({"","_","-","="},IF(OR($D399 &gt;= AY$6, $E399 &lt; AX$6), 0, 1)+IF(OR($F399 &gt;= AY$6, $G399 &lt; AX$6), 0, 2)+1)</f>
        <v/>
      </c>
      <c r="AY399" s="71" t="str">
        <f ca="1">INDEX({"","_","-","="},IF(OR($D399 &gt;= AZ$6, $E399 &lt; AY$6), 0, 1)+IF(OR($F399 &gt;= AZ$6, $G399 &lt; AY$6), 0, 2)+1)</f>
        <v/>
      </c>
      <c r="AZ399" s="71" t="str">
        <f ca="1">INDEX({"","_","-","="},IF(OR($D399 &gt;= BA$6, $E399 &lt; AZ$6), 0, 1)+IF(OR($F399 &gt;= BA$6, $G399 &lt; AZ$6), 0, 2)+1)</f>
        <v/>
      </c>
      <c r="BA399" s="71" t="str">
        <f ca="1">INDEX({"","_","-","="},IF(OR($D399 &gt;= BB$6, $E399 &lt; BA$6), 0, 1)+IF(OR($F399 &gt;= BB$6, $G399 &lt; BA$6), 0, 2)+1)</f>
        <v/>
      </c>
      <c r="BB399" s="71" t="str">
        <f ca="1">INDEX({"","_","-","="},IF(OR($D399 &gt;= BC$6, $E399 &lt; BB$6), 0, 1)+IF(OR($F399 &gt;= BC$6, $G399 &lt; BB$6), 0, 2)+1)</f>
        <v/>
      </c>
      <c r="BC399" s="71" t="str">
        <f ca="1">INDEX({"","_","-","="},IF(OR($D399 &gt;= BD$6, $E399 &lt; BC$6), 0, 1)+IF(OR($F399 &gt;= BD$6, $G399 &lt; BC$6), 0, 2)+1)</f>
        <v/>
      </c>
      <c r="BD399" s="71" t="str">
        <f ca="1">INDEX({"","_","-","="},IF(OR($D399 &gt;= BE$6, $E399 &lt; BD$6), 0, 1)+IF(OR($F399 &gt;= BE$6, $G399 &lt; BD$6), 0, 2)+1)</f>
        <v/>
      </c>
      <c r="BE399" s="71" t="str">
        <f ca="1">INDEX({"","_","-","="},IF(OR($D399 &gt;= BF$6, $E399 &lt; BE$6), 0, 1)+IF(OR($F399 &gt;= BF$6, $G399 &lt; BE$6), 0, 2)+1)</f>
        <v/>
      </c>
      <c r="BF399" s="71" t="str">
        <f ca="1">INDEX({"","_","-","="},IF(OR($D399 &gt;= BG$6, $E399 &lt; BF$6), 0, 1)+IF(OR($F399 &gt;= BG$6, $G399 &lt; BF$6), 0, 2)+1)</f>
        <v/>
      </c>
      <c r="BG399" s="71" t="str">
        <f ca="1">INDEX({"","_","-","="},IF(OR($D399 &gt;= BH$6, $E399 &lt; BG$6), 0, 1)+IF(OR($F399 &gt;= BH$6, $G399 &lt; BG$6), 0, 2)+1)</f>
        <v/>
      </c>
      <c r="BH399" s="71" t="str">
        <f ca="1">INDEX({"","_","-","="},IF(OR($D399 &gt;= BI$6, $E399 &lt; BH$6), 0, 1)+IF(OR($F399 &gt;= BI$6, $G399 &lt; BH$6), 0, 2)+1)</f>
        <v/>
      </c>
      <c r="BI399" s="71" t="str">
        <f ca="1">INDEX({"","_","-","="},IF(OR($D399 &gt;= BJ$6, $E399 &lt; BI$6), 0, 1)+IF(OR($F399 &gt;= BJ$6, $G399 &lt; BI$6), 0, 2)+1)</f>
        <v/>
      </c>
      <c r="BJ399" s="71" t="str">
        <f ca="1">INDEX({"","_","-","="},IF(OR($D399 &gt;= BK$6, $E399 &lt; BJ$6), 0, 1)+IF(OR($F399 &gt;= BK$6, $G399 &lt; BJ$6), 0, 2)+1)</f>
        <v/>
      </c>
      <c r="BK399" s="71" t="str">
        <f ca="1">INDEX({"","_","-","="},IF(OR($D399 &gt;= BL$6, $E399 &lt; BK$6), 0, 1)+IF(OR($F399 &gt;= BL$6, $G399 &lt; BK$6), 0, 2)+1)</f>
        <v/>
      </c>
      <c r="BL399" s="71" t="str">
        <f ca="1">INDEX({"","_","-","="},IF(OR($D399 &gt;= BM$6, $E399 &lt; BL$6), 0, 1)+IF(OR($F399 &gt;= BM$6, $G399 &lt; BL$6), 0, 2)+1)</f>
        <v/>
      </c>
      <c r="BM399" s="71" t="str">
        <f ca="1">INDEX({"","_","-","="},IF(OR($D399 &gt;= BN$6, $E399 &lt; BM$6), 0, 1)+IF(OR($F399 &gt;= BN$6, $G399 &lt; BM$6), 0, 2)+1)</f>
        <v/>
      </c>
      <c r="BN399" s="71" t="str">
        <f ca="1">INDEX({"","_","-","="},IF(OR($D399 &gt;= BO$6, $E399 &lt; BN$6), 0, 1)+IF(OR($F399 &gt;= BO$6, $G399 &lt; BN$6), 0, 2)+1)</f>
        <v/>
      </c>
      <c r="BO399" s="71" t="str">
        <f ca="1">INDEX({"","_","-","="},IF(OR($D399 &gt;= BP$6, $E399 &lt; BO$6), 0, 1)+IF(OR($F399 &gt;= BP$6, $G399 &lt; BO$6), 0, 2)+1)</f>
        <v/>
      </c>
      <c r="BP399" s="71" t="str">
        <f ca="1">INDEX({"","_","-","="},IF(OR($D399 &gt;= BQ$6, $E399 &lt; BP$6), 0, 1)+IF(OR($F399 &gt;= BQ$6, $G399 &lt; BP$6), 0, 2)+1)</f>
        <v/>
      </c>
      <c r="BQ399" s="71" t="str">
        <f ca="1">INDEX({"","_","-","="},IF(OR($D399 &gt;= BR$6, $E399 &lt; BQ$6), 0, 1)+IF(OR($F399 &gt;= BR$6, $G399 &lt; BQ$6), 0, 2)+1)</f>
        <v/>
      </c>
      <c r="BR399" s="71" t="str">
        <f ca="1">INDEX({"","_","-","="},IF(OR($D399 &gt;= BS$6, $E399 &lt; BR$6), 0, 1)+IF(OR($F399 &gt;= BS$6, $G399 &lt; BR$6), 0, 2)+1)</f>
        <v/>
      </c>
      <c r="BS399" s="71" t="str">
        <f ca="1">INDEX({"","_","-","="},IF(OR($D399 &gt;= BT$6, $E399 &lt; BS$6), 0, 1)+IF(OR($F399 &gt;= BT$6, $G399 &lt; BS$6), 0, 2)+1)</f>
        <v/>
      </c>
      <c r="BT399" s="71" t="str">
        <f ca="1">INDEX({"","_","-","="},IF(OR($D399 &gt;= BU$6, $E399 &lt; BT$6), 0, 1)+IF(OR($F399 &gt;= BU$6, $G399 &lt; BT$6), 0, 2)+1)</f>
        <v/>
      </c>
      <c r="BU399" s="71" t="str">
        <f ca="1">INDEX({"","_","-","="},IF(OR($D399 &gt;= BV$6, $E399 &lt; BU$6), 0, 1)+IF(OR($F399 &gt;= BV$6, $G399 &lt; BU$6), 0, 2)+1)</f>
        <v/>
      </c>
      <c r="BV399" s="71" t="str">
        <f ca="1">INDEX({"","_","-","="},IF(OR($D399 &gt;= BW$6, $E399 &lt; BV$6), 0, 1)+IF(OR($F399 &gt;= BW$6, $G399 &lt; BV$6), 0, 2)+1)</f>
        <v/>
      </c>
      <c r="BW399" s="71" t="str">
        <f ca="1">INDEX({"","_","-","="},IF(OR($D399 &gt;= BX$6, $E399 &lt; BW$6), 0, 1)+IF(OR($F399 &gt;= BX$6, $G399 &lt; BW$6), 0, 2)+1)</f>
        <v/>
      </c>
      <c r="BX399" s="71" t="str">
        <f ca="1">INDEX({"","_","-","="},IF(OR($D399 &gt;= BY$6, $E399 &lt; BX$6), 0, 1)+IF(OR($F399 &gt;= BY$6, $G399 &lt; BX$6), 0, 2)+1)</f>
        <v/>
      </c>
      <c r="BY399" s="71" t="str">
        <f ca="1">INDEX({"","_","-","="},IF(OR($D399 &gt;= BZ$6, $E399 &lt; BY$6), 0, 1)+IF(OR($F399 &gt;= BZ$6, $G399 &lt; BY$6), 0, 2)+1)</f>
        <v/>
      </c>
      <c r="BZ399" s="71" t="str">
        <f ca="1">INDEX({"","_","-","="},IF(OR($D399 &gt;= CA$6, $E399 &lt; BZ$6), 0, 1)+IF(OR($F399 &gt;= CA$6, $G399 &lt; BZ$6), 0, 2)+1)</f>
        <v/>
      </c>
      <c r="CA399" s="71" t="str">
        <f ca="1">INDEX({"","_","-","="},IF(OR($D399 &gt;= CB$6, $E399 &lt; CA$6), 0, 1)+IF(OR($F399 &gt;= CB$6, $G399 &lt; CA$6), 0, 2)+1)</f>
        <v/>
      </c>
      <c r="CB399" s="71" t="str">
        <f ca="1">INDEX({"","_","-","="},IF(OR($D399 &gt;= CC$6, $E399 &lt; CB$6), 0, 1)+IF(OR($F399 &gt;= CC$6, $G399 &lt; CB$6), 0, 2)+1)</f>
        <v/>
      </c>
      <c r="CC399" s="71" t="str">
        <f ca="1">INDEX({"","_","-","="},IF(OR($D399 &gt;= CD$6, $E399 &lt; CC$6), 0, 1)+IF(OR($F399 &gt;= CD$6, $G399 &lt; CC$6), 0, 2)+1)</f>
        <v/>
      </c>
      <c r="CD399" s="71" t="str">
        <f ca="1">INDEX({"","_","-","="},IF(OR($D399 &gt;= CE$6, $E399 &lt; CD$6), 0, 1)+IF(OR($F399 &gt;= CE$6, $G399 &lt; CD$6), 0, 2)+1)</f>
        <v/>
      </c>
    </row>
    <row r="400" spans="1:82">
      <c r="A400" s="8" t="str">
        <f ca="1">IF('临-进度'!N395,'临-进度'!$A395,"")</f>
        <v/>
      </c>
      <c r="B400" s="8" t="str">
        <f ca="1">IF('临-进度'!N395,'临-进度'!$B395,"")</f>
        <v/>
      </c>
      <c r="C400" s="8" t="str">
        <f ca="1">IF('临-进度'!N395,'临-进度'!$F395,"")</f>
        <v/>
      </c>
      <c r="D400" s="42" t="str">
        <f ca="1">IF('临-进度'!$N395,'临-进度'!$J395,"")</f>
        <v/>
      </c>
      <c r="E400" s="42" t="str">
        <f ca="1">IF('临-进度'!$N395,'临-进度'!$AF395,"")</f>
        <v/>
      </c>
      <c r="F400" s="42" t="str">
        <f ca="1">IF('临-进度'!$N395,'临-进度'!$K395,"")</f>
        <v/>
      </c>
      <c r="G400" s="76" t="str">
        <f ca="1">IF('临-进度'!$N395,'临-进度'!$AG395,"")</f>
        <v/>
      </c>
      <c r="H400" s="71" t="str">
        <f ca="1">INDEX({"","_","-","="},IF(OR($D400 &gt;= I$6, $E400 &lt; H$6), 0, 1)+IF(OR($F400 &gt;= I$6, $G400 &lt; H$6), 0, 2)+1)</f>
        <v/>
      </c>
      <c r="I400" s="71" t="str">
        <f ca="1">INDEX({"","_","-","="},IF(OR($D400 &gt;= J$6, $E400 &lt; I$6), 0, 1)+IF(OR($F400 &gt;= J$6, $G400 &lt; I$6), 0, 2)+1)</f>
        <v/>
      </c>
      <c r="J400" s="71" t="str">
        <f ca="1">INDEX({"","_","-","="},IF(OR($D400 &gt;= K$6, $E400 &lt; J$6), 0, 1)+IF(OR($F400 &gt;= K$6, $G400 &lt; J$6), 0, 2)+1)</f>
        <v/>
      </c>
      <c r="K400" s="71" t="str">
        <f ca="1">INDEX({"","_","-","="},IF(OR($D400 &gt;= L$6, $E400 &lt; K$6), 0, 1)+IF(OR($F400 &gt;= L$6, $G400 &lt; K$6), 0, 2)+1)</f>
        <v/>
      </c>
      <c r="L400" s="71" t="str">
        <f ca="1">INDEX({"","_","-","="},IF(OR($D400 &gt;= M$6, $E400 &lt; L$6), 0, 1)+IF(OR($F400 &gt;= M$6, $G400 &lt; L$6), 0, 2)+1)</f>
        <v/>
      </c>
      <c r="M400" s="71" t="str">
        <f ca="1">INDEX({"","_","-","="},IF(OR($D400 &gt;= N$6, $E400 &lt; M$6), 0, 1)+IF(OR($F400 &gt;= N$6, $G400 &lt; M$6), 0, 2)+1)</f>
        <v/>
      </c>
      <c r="N400" s="71" t="str">
        <f ca="1">INDEX({"","_","-","="},IF(OR($D400 &gt;= O$6, $E400 &lt; N$6), 0, 1)+IF(OR($F400 &gt;= O$6, $G400 &lt; N$6), 0, 2)+1)</f>
        <v/>
      </c>
      <c r="O400" s="71" t="str">
        <f ca="1">INDEX({"","_","-","="},IF(OR($D400 &gt;= P$6, $E400 &lt; O$6), 0, 1)+IF(OR($F400 &gt;= P$6, $G400 &lt; O$6), 0, 2)+1)</f>
        <v/>
      </c>
      <c r="P400" s="71" t="str">
        <f ca="1">INDEX({"","_","-","="},IF(OR($D400 &gt;= Q$6, $E400 &lt; P$6), 0, 1)+IF(OR($F400 &gt;= Q$6, $G400 &lt; P$6), 0, 2)+1)</f>
        <v/>
      </c>
      <c r="Q400" s="71" t="str">
        <f ca="1">INDEX({"","_","-","="},IF(OR($D400 &gt;= R$6, $E400 &lt; Q$6), 0, 1)+IF(OR($F400 &gt;= R$6, $G400 &lt; Q$6), 0, 2)+1)</f>
        <v/>
      </c>
      <c r="R400" s="71" t="str">
        <f ca="1">INDEX({"","_","-","="},IF(OR($D400 &gt;= S$6, $E400 &lt; R$6), 0, 1)+IF(OR($F400 &gt;= S$6, $G400 &lt; R$6), 0, 2)+1)</f>
        <v/>
      </c>
      <c r="S400" s="71" t="str">
        <f ca="1">INDEX({"","_","-","="},IF(OR($D400 &gt;= T$6, $E400 &lt; S$6), 0, 1)+IF(OR($F400 &gt;= T$6, $G400 &lt; S$6), 0, 2)+1)</f>
        <v/>
      </c>
      <c r="T400" s="71" t="str">
        <f ca="1">INDEX({"","_","-","="},IF(OR($D400 &gt;= U$6, $E400 &lt; T$6), 0, 1)+IF(OR($F400 &gt;= U$6, $G400 &lt; T$6), 0, 2)+1)</f>
        <v/>
      </c>
      <c r="U400" s="71" t="str">
        <f ca="1">INDEX({"","_","-","="},IF(OR($D400 &gt;= V$6, $E400 &lt; U$6), 0, 1)+IF(OR($F400 &gt;= V$6, $G400 &lt; U$6), 0, 2)+1)</f>
        <v/>
      </c>
      <c r="V400" s="71" t="str">
        <f ca="1">INDEX({"","_","-","="},IF(OR($D400 &gt;= W$6, $E400 &lt; V$6), 0, 1)+IF(OR($F400 &gt;= W$6, $G400 &lt; V$6), 0, 2)+1)</f>
        <v/>
      </c>
      <c r="W400" s="71" t="str">
        <f ca="1">INDEX({"","_","-","="},IF(OR($D400 &gt;= X$6, $E400 &lt; W$6), 0, 1)+IF(OR($F400 &gt;= X$6, $G400 &lt; W$6), 0, 2)+1)</f>
        <v/>
      </c>
      <c r="X400" s="71" t="str">
        <f ca="1">INDEX({"","_","-","="},IF(OR($D400 &gt;= Y$6, $E400 &lt; X$6), 0, 1)+IF(OR($F400 &gt;= Y$6, $G400 &lt; X$6), 0, 2)+1)</f>
        <v/>
      </c>
      <c r="Y400" s="71" t="str">
        <f ca="1">INDEX({"","_","-","="},IF(OR($D400 &gt;= Z$6, $E400 &lt; Y$6), 0, 1)+IF(OR($F400 &gt;= Z$6, $G400 &lt; Y$6), 0, 2)+1)</f>
        <v/>
      </c>
      <c r="Z400" s="71" t="str">
        <f ca="1">INDEX({"","_","-","="},IF(OR($D400 &gt;= AA$6, $E400 &lt; Z$6), 0, 1)+IF(OR($F400 &gt;= AA$6, $G400 &lt; Z$6), 0, 2)+1)</f>
        <v/>
      </c>
      <c r="AA400" s="71" t="str">
        <f ca="1">INDEX({"","_","-","="},IF(OR($D400 &gt;= AB$6, $E400 &lt; AA$6), 0, 1)+IF(OR($F400 &gt;= AB$6, $G400 &lt; AA$6), 0, 2)+1)</f>
        <v/>
      </c>
      <c r="AB400" s="71" t="str">
        <f ca="1">INDEX({"","_","-","="},IF(OR($D400 &gt;= AC$6, $E400 &lt; AB$6), 0, 1)+IF(OR($F400 &gt;= AC$6, $G400 &lt; AB$6), 0, 2)+1)</f>
        <v/>
      </c>
      <c r="AC400" s="71" t="str">
        <f ca="1">INDEX({"","_","-","="},IF(OR($D400 &gt;= AD$6, $E400 &lt; AC$6), 0, 1)+IF(OR($F400 &gt;= AD$6, $G400 &lt; AC$6), 0, 2)+1)</f>
        <v/>
      </c>
      <c r="AD400" s="71" t="str">
        <f ca="1">INDEX({"","_","-","="},IF(OR($D400 &gt;= AE$6, $E400 &lt; AD$6), 0, 1)+IF(OR($F400 &gt;= AE$6, $G400 &lt; AD$6), 0, 2)+1)</f>
        <v/>
      </c>
      <c r="AE400" s="71" t="str">
        <f ca="1">INDEX({"","_","-","="},IF(OR($D400 &gt;= AF$6, $E400 &lt; AE$6), 0, 1)+IF(OR($F400 &gt;= AF$6, $G400 &lt; AE$6), 0, 2)+1)</f>
        <v/>
      </c>
      <c r="AF400" s="71" t="str">
        <f ca="1">INDEX({"","_","-","="},IF(OR($D400 &gt;= AG$6, $E400 &lt; AF$6), 0, 1)+IF(OR($F400 &gt;= AG$6, $G400 &lt; AF$6), 0, 2)+1)</f>
        <v/>
      </c>
      <c r="AG400" s="71" t="str">
        <f ca="1">INDEX({"","_","-","="},IF(OR($D400 &gt;= AH$6, $E400 &lt; AG$6), 0, 1)+IF(OR($F400 &gt;= AH$6, $G400 &lt; AG$6), 0, 2)+1)</f>
        <v/>
      </c>
      <c r="AH400" s="71" t="str">
        <f ca="1">INDEX({"","_","-","="},IF(OR($D400 &gt;= AI$6, $E400 &lt; AH$6), 0, 1)+IF(OR($F400 &gt;= AI$6, $G400 &lt; AH$6), 0, 2)+1)</f>
        <v/>
      </c>
      <c r="AI400" s="71" t="str">
        <f ca="1">INDEX({"","_","-","="},IF(OR($D400 &gt;= AJ$6, $E400 &lt; AI$6), 0, 1)+IF(OR($F400 &gt;= AJ$6, $G400 &lt; AI$6), 0, 2)+1)</f>
        <v/>
      </c>
      <c r="AJ400" s="71" t="str">
        <f ca="1">INDEX({"","_","-","="},IF(OR($D400 &gt;= AK$6, $E400 &lt; AJ$6), 0, 1)+IF(OR($F400 &gt;= AK$6, $G400 &lt; AJ$6), 0, 2)+1)</f>
        <v/>
      </c>
      <c r="AK400" s="71" t="str">
        <f ca="1">INDEX({"","_","-","="},IF(OR($D400 &gt;= AL$6, $E400 &lt; AK$6), 0, 1)+IF(OR($F400 &gt;= AL$6, $G400 &lt; AK$6), 0, 2)+1)</f>
        <v/>
      </c>
      <c r="AL400" s="71" t="str">
        <f ca="1">INDEX({"","_","-","="},IF(OR($D400 &gt;= AM$6, $E400 &lt; AL$6), 0, 1)+IF(OR($F400 &gt;= AM$6, $G400 &lt; AL$6), 0, 2)+1)</f>
        <v/>
      </c>
      <c r="AM400" s="71" t="str">
        <f ca="1">INDEX({"","_","-","="},IF(OR($D400 &gt;= AN$6, $E400 &lt; AM$6), 0, 1)+IF(OR($F400 &gt;= AN$6, $G400 &lt; AM$6), 0, 2)+1)</f>
        <v/>
      </c>
      <c r="AN400" s="71" t="str">
        <f ca="1">INDEX({"","_","-","="},IF(OR($D400 &gt;= AO$6, $E400 &lt; AN$6), 0, 1)+IF(OR($F400 &gt;= AO$6, $G400 &lt; AN$6), 0, 2)+1)</f>
        <v/>
      </c>
      <c r="AO400" s="71" t="str">
        <f ca="1">INDEX({"","_","-","="},IF(OR($D400 &gt;= AP$6, $E400 &lt; AO$6), 0, 1)+IF(OR($F400 &gt;= AP$6, $G400 &lt; AO$6), 0, 2)+1)</f>
        <v/>
      </c>
      <c r="AP400" s="71" t="str">
        <f ca="1">INDEX({"","_","-","="},IF(OR($D400 &gt;= AQ$6, $E400 &lt; AP$6), 0, 1)+IF(OR($F400 &gt;= AQ$6, $G400 &lt; AP$6), 0, 2)+1)</f>
        <v/>
      </c>
      <c r="AQ400" s="71" t="str">
        <f ca="1">INDEX({"","_","-","="},IF(OR($D400 &gt;= AR$6, $E400 &lt; AQ$6), 0, 1)+IF(OR($F400 &gt;= AR$6, $G400 &lt; AQ$6), 0, 2)+1)</f>
        <v/>
      </c>
      <c r="AR400" s="71" t="str">
        <f ca="1">INDEX({"","_","-","="},IF(OR($D400 &gt;= AS$6, $E400 &lt; AR$6), 0, 1)+IF(OR($F400 &gt;= AS$6, $G400 &lt; AR$6), 0, 2)+1)</f>
        <v/>
      </c>
      <c r="AS400" s="71" t="str">
        <f ca="1">INDEX({"","_","-","="},IF(OR($D400 &gt;= AT$6, $E400 &lt; AS$6), 0, 1)+IF(OR($F400 &gt;= AT$6, $G400 &lt; AS$6), 0, 2)+1)</f>
        <v/>
      </c>
      <c r="AT400" s="71" t="str">
        <f ca="1">INDEX({"","_","-","="},IF(OR($D400 &gt;= AU$6, $E400 &lt; AT$6), 0, 1)+IF(OR($F400 &gt;= AU$6, $G400 &lt; AT$6), 0, 2)+1)</f>
        <v/>
      </c>
      <c r="AU400" s="71" t="str">
        <f ca="1">INDEX({"","_","-","="},IF(OR($D400 &gt;= AV$6, $E400 &lt; AU$6), 0, 1)+IF(OR($F400 &gt;= AV$6, $G400 &lt; AU$6), 0, 2)+1)</f>
        <v/>
      </c>
      <c r="AV400" s="71" t="str">
        <f ca="1">INDEX({"","_","-","="},IF(OR($D400 &gt;= AW$6, $E400 &lt; AV$6), 0, 1)+IF(OR($F400 &gt;= AW$6, $G400 &lt; AV$6), 0, 2)+1)</f>
        <v/>
      </c>
      <c r="AW400" s="71" t="str">
        <f ca="1">INDEX({"","_","-","="},IF(OR($D400 &gt;= AX$6, $E400 &lt; AW$6), 0, 1)+IF(OR($F400 &gt;= AX$6, $G400 &lt; AW$6), 0, 2)+1)</f>
        <v/>
      </c>
      <c r="AX400" s="71" t="str">
        <f ca="1">INDEX({"","_","-","="},IF(OR($D400 &gt;= AY$6, $E400 &lt; AX$6), 0, 1)+IF(OR($F400 &gt;= AY$6, $G400 &lt; AX$6), 0, 2)+1)</f>
        <v/>
      </c>
      <c r="AY400" s="71" t="str">
        <f ca="1">INDEX({"","_","-","="},IF(OR($D400 &gt;= AZ$6, $E400 &lt; AY$6), 0, 1)+IF(OR($F400 &gt;= AZ$6, $G400 &lt; AY$6), 0, 2)+1)</f>
        <v/>
      </c>
      <c r="AZ400" s="71" t="str">
        <f ca="1">INDEX({"","_","-","="},IF(OR($D400 &gt;= BA$6, $E400 &lt; AZ$6), 0, 1)+IF(OR($F400 &gt;= BA$6, $G400 &lt; AZ$6), 0, 2)+1)</f>
        <v/>
      </c>
      <c r="BA400" s="71" t="str">
        <f ca="1">INDEX({"","_","-","="},IF(OR($D400 &gt;= BB$6, $E400 &lt; BA$6), 0, 1)+IF(OR($F400 &gt;= BB$6, $G400 &lt; BA$6), 0, 2)+1)</f>
        <v/>
      </c>
      <c r="BB400" s="71" t="str">
        <f ca="1">INDEX({"","_","-","="},IF(OR($D400 &gt;= BC$6, $E400 &lt; BB$6), 0, 1)+IF(OR($F400 &gt;= BC$6, $G400 &lt; BB$6), 0, 2)+1)</f>
        <v/>
      </c>
      <c r="BC400" s="71" t="str">
        <f ca="1">INDEX({"","_","-","="},IF(OR($D400 &gt;= BD$6, $E400 &lt; BC$6), 0, 1)+IF(OR($F400 &gt;= BD$6, $G400 &lt; BC$6), 0, 2)+1)</f>
        <v/>
      </c>
      <c r="BD400" s="71" t="str">
        <f ca="1">INDEX({"","_","-","="},IF(OR($D400 &gt;= BE$6, $E400 &lt; BD$6), 0, 1)+IF(OR($F400 &gt;= BE$6, $G400 &lt; BD$6), 0, 2)+1)</f>
        <v/>
      </c>
      <c r="BE400" s="71" t="str">
        <f ca="1">INDEX({"","_","-","="},IF(OR($D400 &gt;= BF$6, $E400 &lt; BE$6), 0, 1)+IF(OR($F400 &gt;= BF$6, $G400 &lt; BE$6), 0, 2)+1)</f>
        <v/>
      </c>
      <c r="BF400" s="71" t="str">
        <f ca="1">INDEX({"","_","-","="},IF(OR($D400 &gt;= BG$6, $E400 &lt; BF$6), 0, 1)+IF(OR($F400 &gt;= BG$6, $G400 &lt; BF$6), 0, 2)+1)</f>
        <v/>
      </c>
      <c r="BG400" s="71" t="str">
        <f ca="1">INDEX({"","_","-","="},IF(OR($D400 &gt;= BH$6, $E400 &lt; BG$6), 0, 1)+IF(OR($F400 &gt;= BH$6, $G400 &lt; BG$6), 0, 2)+1)</f>
        <v/>
      </c>
      <c r="BH400" s="71" t="str">
        <f ca="1">INDEX({"","_","-","="},IF(OR($D400 &gt;= BI$6, $E400 &lt; BH$6), 0, 1)+IF(OR($F400 &gt;= BI$6, $G400 &lt; BH$6), 0, 2)+1)</f>
        <v/>
      </c>
      <c r="BI400" s="71" t="str">
        <f ca="1">INDEX({"","_","-","="},IF(OR($D400 &gt;= BJ$6, $E400 &lt; BI$6), 0, 1)+IF(OR($F400 &gt;= BJ$6, $G400 &lt; BI$6), 0, 2)+1)</f>
        <v/>
      </c>
      <c r="BJ400" s="71" t="str">
        <f ca="1">INDEX({"","_","-","="},IF(OR($D400 &gt;= BK$6, $E400 &lt; BJ$6), 0, 1)+IF(OR($F400 &gt;= BK$6, $G400 &lt; BJ$6), 0, 2)+1)</f>
        <v/>
      </c>
      <c r="BK400" s="71" t="str">
        <f ca="1">INDEX({"","_","-","="},IF(OR($D400 &gt;= BL$6, $E400 &lt; BK$6), 0, 1)+IF(OR($F400 &gt;= BL$6, $G400 &lt; BK$6), 0, 2)+1)</f>
        <v/>
      </c>
      <c r="BL400" s="71" t="str">
        <f ca="1">INDEX({"","_","-","="},IF(OR($D400 &gt;= BM$6, $E400 &lt; BL$6), 0, 1)+IF(OR($F400 &gt;= BM$6, $G400 &lt; BL$6), 0, 2)+1)</f>
        <v/>
      </c>
      <c r="BM400" s="71" t="str">
        <f ca="1">INDEX({"","_","-","="},IF(OR($D400 &gt;= BN$6, $E400 &lt; BM$6), 0, 1)+IF(OR($F400 &gt;= BN$6, $G400 &lt; BM$6), 0, 2)+1)</f>
        <v/>
      </c>
      <c r="BN400" s="71" t="str">
        <f ca="1">INDEX({"","_","-","="},IF(OR($D400 &gt;= BO$6, $E400 &lt; BN$6), 0, 1)+IF(OR($F400 &gt;= BO$6, $G400 &lt; BN$6), 0, 2)+1)</f>
        <v/>
      </c>
      <c r="BO400" s="71" t="str">
        <f ca="1">INDEX({"","_","-","="},IF(OR($D400 &gt;= BP$6, $E400 &lt; BO$6), 0, 1)+IF(OR($F400 &gt;= BP$6, $G400 &lt; BO$6), 0, 2)+1)</f>
        <v/>
      </c>
      <c r="BP400" s="71" t="str">
        <f ca="1">INDEX({"","_","-","="},IF(OR($D400 &gt;= BQ$6, $E400 &lt; BP$6), 0, 1)+IF(OR($F400 &gt;= BQ$6, $G400 &lt; BP$6), 0, 2)+1)</f>
        <v/>
      </c>
      <c r="BQ400" s="71" t="str">
        <f ca="1">INDEX({"","_","-","="},IF(OR($D400 &gt;= BR$6, $E400 &lt; BQ$6), 0, 1)+IF(OR($F400 &gt;= BR$6, $G400 &lt; BQ$6), 0, 2)+1)</f>
        <v/>
      </c>
      <c r="BR400" s="71" t="str">
        <f ca="1">INDEX({"","_","-","="},IF(OR($D400 &gt;= BS$6, $E400 &lt; BR$6), 0, 1)+IF(OR($F400 &gt;= BS$6, $G400 &lt; BR$6), 0, 2)+1)</f>
        <v/>
      </c>
      <c r="BS400" s="71" t="str">
        <f ca="1">INDEX({"","_","-","="},IF(OR($D400 &gt;= BT$6, $E400 &lt; BS$6), 0, 1)+IF(OR($F400 &gt;= BT$6, $G400 &lt; BS$6), 0, 2)+1)</f>
        <v/>
      </c>
      <c r="BT400" s="71" t="str">
        <f ca="1">INDEX({"","_","-","="},IF(OR($D400 &gt;= BU$6, $E400 &lt; BT$6), 0, 1)+IF(OR($F400 &gt;= BU$6, $G400 &lt; BT$6), 0, 2)+1)</f>
        <v/>
      </c>
      <c r="BU400" s="71" t="str">
        <f ca="1">INDEX({"","_","-","="},IF(OR($D400 &gt;= BV$6, $E400 &lt; BU$6), 0, 1)+IF(OR($F400 &gt;= BV$6, $G400 &lt; BU$6), 0, 2)+1)</f>
        <v/>
      </c>
      <c r="BV400" s="71" t="str">
        <f ca="1">INDEX({"","_","-","="},IF(OR($D400 &gt;= BW$6, $E400 &lt; BV$6), 0, 1)+IF(OR($F400 &gt;= BW$6, $G400 &lt; BV$6), 0, 2)+1)</f>
        <v/>
      </c>
      <c r="BW400" s="71" t="str">
        <f ca="1">INDEX({"","_","-","="},IF(OR($D400 &gt;= BX$6, $E400 &lt; BW$6), 0, 1)+IF(OR($F400 &gt;= BX$6, $G400 &lt; BW$6), 0, 2)+1)</f>
        <v/>
      </c>
      <c r="BX400" s="71" t="str">
        <f ca="1">INDEX({"","_","-","="},IF(OR($D400 &gt;= BY$6, $E400 &lt; BX$6), 0, 1)+IF(OR($F400 &gt;= BY$6, $G400 &lt; BX$6), 0, 2)+1)</f>
        <v/>
      </c>
      <c r="BY400" s="71" t="str">
        <f ca="1">INDEX({"","_","-","="},IF(OR($D400 &gt;= BZ$6, $E400 &lt; BY$6), 0, 1)+IF(OR($F400 &gt;= BZ$6, $G400 &lt; BY$6), 0, 2)+1)</f>
        <v/>
      </c>
      <c r="BZ400" s="71" t="str">
        <f ca="1">INDEX({"","_","-","="},IF(OR($D400 &gt;= CA$6, $E400 &lt; BZ$6), 0, 1)+IF(OR($F400 &gt;= CA$6, $G400 &lt; BZ$6), 0, 2)+1)</f>
        <v/>
      </c>
      <c r="CA400" s="71" t="str">
        <f ca="1">INDEX({"","_","-","="},IF(OR($D400 &gt;= CB$6, $E400 &lt; CA$6), 0, 1)+IF(OR($F400 &gt;= CB$6, $G400 &lt; CA$6), 0, 2)+1)</f>
        <v/>
      </c>
      <c r="CB400" s="71" t="str">
        <f ca="1">INDEX({"","_","-","="},IF(OR($D400 &gt;= CC$6, $E400 &lt; CB$6), 0, 1)+IF(OR($F400 &gt;= CC$6, $G400 &lt; CB$6), 0, 2)+1)</f>
        <v/>
      </c>
      <c r="CC400" s="71" t="str">
        <f ca="1">INDEX({"","_","-","="},IF(OR($D400 &gt;= CD$6, $E400 &lt; CC$6), 0, 1)+IF(OR($F400 &gt;= CD$6, $G400 &lt; CC$6), 0, 2)+1)</f>
        <v/>
      </c>
      <c r="CD400" s="71" t="str">
        <f ca="1">INDEX({"","_","-","="},IF(OR($D400 &gt;= CE$6, $E400 &lt; CD$6), 0, 1)+IF(OR($F400 &gt;= CE$6, $G400 &lt; CD$6), 0, 2)+1)</f>
        <v/>
      </c>
    </row>
    <row r="401" spans="1:82">
      <c r="A401" s="8" t="str">
        <f ca="1">IF('临-进度'!N396,'临-进度'!$A396,"")</f>
        <v/>
      </c>
      <c r="B401" s="8" t="str">
        <f ca="1">IF('临-进度'!N396,'临-进度'!$B396,"")</f>
        <v/>
      </c>
      <c r="C401" s="8" t="str">
        <f ca="1">IF('临-进度'!N396,'临-进度'!$F396,"")</f>
        <v/>
      </c>
      <c r="D401" s="42" t="str">
        <f ca="1">IF('临-进度'!$N396,'临-进度'!$J396,"")</f>
        <v/>
      </c>
      <c r="E401" s="42" t="str">
        <f ca="1">IF('临-进度'!$N396,'临-进度'!$AF396,"")</f>
        <v/>
      </c>
      <c r="F401" s="42" t="str">
        <f ca="1">IF('临-进度'!$N396,'临-进度'!$K396,"")</f>
        <v/>
      </c>
      <c r="G401" s="76" t="str">
        <f ca="1">IF('临-进度'!$N396,'临-进度'!$AG396,"")</f>
        <v/>
      </c>
      <c r="H401" s="71" t="str">
        <f ca="1">INDEX({"","_","-","="},IF(OR($D401 &gt;= I$6, $E401 &lt; H$6), 0, 1)+IF(OR($F401 &gt;= I$6, $G401 &lt; H$6), 0, 2)+1)</f>
        <v/>
      </c>
      <c r="I401" s="71" t="str">
        <f ca="1">INDEX({"","_","-","="},IF(OR($D401 &gt;= J$6, $E401 &lt; I$6), 0, 1)+IF(OR($F401 &gt;= J$6, $G401 &lt; I$6), 0, 2)+1)</f>
        <v/>
      </c>
      <c r="J401" s="71" t="str">
        <f ca="1">INDEX({"","_","-","="},IF(OR($D401 &gt;= K$6, $E401 &lt; J$6), 0, 1)+IF(OR($F401 &gt;= K$6, $G401 &lt; J$6), 0, 2)+1)</f>
        <v/>
      </c>
      <c r="K401" s="71" t="str">
        <f ca="1">INDEX({"","_","-","="},IF(OR($D401 &gt;= L$6, $E401 &lt; K$6), 0, 1)+IF(OR($F401 &gt;= L$6, $G401 &lt; K$6), 0, 2)+1)</f>
        <v/>
      </c>
      <c r="L401" s="71" t="str">
        <f ca="1">INDEX({"","_","-","="},IF(OR($D401 &gt;= M$6, $E401 &lt; L$6), 0, 1)+IF(OR($F401 &gt;= M$6, $G401 &lt; L$6), 0, 2)+1)</f>
        <v/>
      </c>
      <c r="M401" s="71" t="str">
        <f ca="1">INDEX({"","_","-","="},IF(OR($D401 &gt;= N$6, $E401 &lt; M$6), 0, 1)+IF(OR($F401 &gt;= N$6, $G401 &lt; M$6), 0, 2)+1)</f>
        <v/>
      </c>
      <c r="N401" s="71" t="str">
        <f ca="1">INDEX({"","_","-","="},IF(OR($D401 &gt;= O$6, $E401 &lt; N$6), 0, 1)+IF(OR($F401 &gt;= O$6, $G401 &lt; N$6), 0, 2)+1)</f>
        <v/>
      </c>
      <c r="O401" s="71" t="str">
        <f ca="1">INDEX({"","_","-","="},IF(OR($D401 &gt;= P$6, $E401 &lt; O$6), 0, 1)+IF(OR($F401 &gt;= P$6, $G401 &lt; O$6), 0, 2)+1)</f>
        <v/>
      </c>
      <c r="P401" s="71" t="str">
        <f ca="1">INDEX({"","_","-","="},IF(OR($D401 &gt;= Q$6, $E401 &lt; P$6), 0, 1)+IF(OR($F401 &gt;= Q$6, $G401 &lt; P$6), 0, 2)+1)</f>
        <v/>
      </c>
      <c r="Q401" s="71" t="str">
        <f ca="1">INDEX({"","_","-","="},IF(OR($D401 &gt;= R$6, $E401 &lt; Q$6), 0, 1)+IF(OR($F401 &gt;= R$6, $G401 &lt; Q$6), 0, 2)+1)</f>
        <v/>
      </c>
      <c r="R401" s="71" t="str">
        <f ca="1">INDEX({"","_","-","="},IF(OR($D401 &gt;= S$6, $E401 &lt; R$6), 0, 1)+IF(OR($F401 &gt;= S$6, $G401 &lt; R$6), 0, 2)+1)</f>
        <v/>
      </c>
      <c r="S401" s="71" t="str">
        <f ca="1">INDEX({"","_","-","="},IF(OR($D401 &gt;= T$6, $E401 &lt; S$6), 0, 1)+IF(OR($F401 &gt;= T$6, $G401 &lt; S$6), 0, 2)+1)</f>
        <v/>
      </c>
      <c r="T401" s="71" t="str">
        <f ca="1">INDEX({"","_","-","="},IF(OR($D401 &gt;= U$6, $E401 &lt; T$6), 0, 1)+IF(OR($F401 &gt;= U$6, $G401 &lt; T$6), 0, 2)+1)</f>
        <v/>
      </c>
      <c r="U401" s="71" t="str">
        <f ca="1">INDEX({"","_","-","="},IF(OR($D401 &gt;= V$6, $E401 &lt; U$6), 0, 1)+IF(OR($F401 &gt;= V$6, $G401 &lt; U$6), 0, 2)+1)</f>
        <v/>
      </c>
      <c r="V401" s="71" t="str">
        <f ca="1">INDEX({"","_","-","="},IF(OR($D401 &gt;= W$6, $E401 &lt; V$6), 0, 1)+IF(OR($F401 &gt;= W$6, $G401 &lt; V$6), 0, 2)+1)</f>
        <v/>
      </c>
      <c r="W401" s="71" t="str">
        <f ca="1">INDEX({"","_","-","="},IF(OR($D401 &gt;= X$6, $E401 &lt; W$6), 0, 1)+IF(OR($F401 &gt;= X$6, $G401 &lt; W$6), 0, 2)+1)</f>
        <v/>
      </c>
      <c r="X401" s="71" t="str">
        <f ca="1">INDEX({"","_","-","="},IF(OR($D401 &gt;= Y$6, $E401 &lt; X$6), 0, 1)+IF(OR($F401 &gt;= Y$6, $G401 &lt; X$6), 0, 2)+1)</f>
        <v/>
      </c>
      <c r="Y401" s="71" t="str">
        <f ca="1">INDEX({"","_","-","="},IF(OR($D401 &gt;= Z$6, $E401 &lt; Y$6), 0, 1)+IF(OR($F401 &gt;= Z$6, $G401 &lt; Y$6), 0, 2)+1)</f>
        <v/>
      </c>
      <c r="Z401" s="71" t="str">
        <f ca="1">INDEX({"","_","-","="},IF(OR($D401 &gt;= AA$6, $E401 &lt; Z$6), 0, 1)+IF(OR($F401 &gt;= AA$6, $G401 &lt; Z$6), 0, 2)+1)</f>
        <v/>
      </c>
      <c r="AA401" s="71" t="str">
        <f ca="1">INDEX({"","_","-","="},IF(OR($D401 &gt;= AB$6, $E401 &lt; AA$6), 0, 1)+IF(OR($F401 &gt;= AB$6, $G401 &lt; AA$6), 0, 2)+1)</f>
        <v/>
      </c>
      <c r="AB401" s="71" t="str">
        <f ca="1">INDEX({"","_","-","="},IF(OR($D401 &gt;= AC$6, $E401 &lt; AB$6), 0, 1)+IF(OR($F401 &gt;= AC$6, $G401 &lt; AB$6), 0, 2)+1)</f>
        <v/>
      </c>
      <c r="AC401" s="71" t="str">
        <f ca="1">INDEX({"","_","-","="},IF(OR($D401 &gt;= AD$6, $E401 &lt; AC$6), 0, 1)+IF(OR($F401 &gt;= AD$6, $G401 &lt; AC$6), 0, 2)+1)</f>
        <v/>
      </c>
      <c r="AD401" s="71" t="str">
        <f ca="1">INDEX({"","_","-","="},IF(OR($D401 &gt;= AE$6, $E401 &lt; AD$6), 0, 1)+IF(OR($F401 &gt;= AE$6, $G401 &lt; AD$6), 0, 2)+1)</f>
        <v/>
      </c>
      <c r="AE401" s="71" t="str">
        <f ca="1">INDEX({"","_","-","="},IF(OR($D401 &gt;= AF$6, $E401 &lt; AE$6), 0, 1)+IF(OR($F401 &gt;= AF$6, $G401 &lt; AE$6), 0, 2)+1)</f>
        <v/>
      </c>
      <c r="AF401" s="71" t="str">
        <f ca="1">INDEX({"","_","-","="},IF(OR($D401 &gt;= AG$6, $E401 &lt; AF$6), 0, 1)+IF(OR($F401 &gt;= AG$6, $G401 &lt; AF$6), 0, 2)+1)</f>
        <v/>
      </c>
      <c r="AG401" s="71" t="str">
        <f ca="1">INDEX({"","_","-","="},IF(OR($D401 &gt;= AH$6, $E401 &lt; AG$6), 0, 1)+IF(OR($F401 &gt;= AH$6, $G401 &lt; AG$6), 0, 2)+1)</f>
        <v/>
      </c>
      <c r="AH401" s="71" t="str">
        <f ca="1">INDEX({"","_","-","="},IF(OR($D401 &gt;= AI$6, $E401 &lt; AH$6), 0, 1)+IF(OR($F401 &gt;= AI$6, $G401 &lt; AH$6), 0, 2)+1)</f>
        <v/>
      </c>
      <c r="AI401" s="71" t="str">
        <f ca="1">INDEX({"","_","-","="},IF(OR($D401 &gt;= AJ$6, $E401 &lt; AI$6), 0, 1)+IF(OR($F401 &gt;= AJ$6, $G401 &lt; AI$6), 0, 2)+1)</f>
        <v/>
      </c>
      <c r="AJ401" s="71" t="str">
        <f ca="1">INDEX({"","_","-","="},IF(OR($D401 &gt;= AK$6, $E401 &lt; AJ$6), 0, 1)+IF(OR($F401 &gt;= AK$6, $G401 &lt; AJ$6), 0, 2)+1)</f>
        <v/>
      </c>
      <c r="AK401" s="71" t="str">
        <f ca="1">INDEX({"","_","-","="},IF(OR($D401 &gt;= AL$6, $E401 &lt; AK$6), 0, 1)+IF(OR($F401 &gt;= AL$6, $G401 &lt; AK$6), 0, 2)+1)</f>
        <v/>
      </c>
      <c r="AL401" s="71" t="str">
        <f ca="1">INDEX({"","_","-","="},IF(OR($D401 &gt;= AM$6, $E401 &lt; AL$6), 0, 1)+IF(OR($F401 &gt;= AM$6, $G401 &lt; AL$6), 0, 2)+1)</f>
        <v/>
      </c>
      <c r="AM401" s="71" t="str">
        <f ca="1">INDEX({"","_","-","="},IF(OR($D401 &gt;= AN$6, $E401 &lt; AM$6), 0, 1)+IF(OR($F401 &gt;= AN$6, $G401 &lt; AM$6), 0, 2)+1)</f>
        <v/>
      </c>
      <c r="AN401" s="71" t="str">
        <f ca="1">INDEX({"","_","-","="},IF(OR($D401 &gt;= AO$6, $E401 &lt; AN$6), 0, 1)+IF(OR($F401 &gt;= AO$6, $G401 &lt; AN$6), 0, 2)+1)</f>
        <v/>
      </c>
      <c r="AO401" s="71" t="str">
        <f ca="1">INDEX({"","_","-","="},IF(OR($D401 &gt;= AP$6, $E401 &lt; AO$6), 0, 1)+IF(OR($F401 &gt;= AP$6, $G401 &lt; AO$6), 0, 2)+1)</f>
        <v/>
      </c>
      <c r="AP401" s="71" t="str">
        <f ca="1">INDEX({"","_","-","="},IF(OR($D401 &gt;= AQ$6, $E401 &lt; AP$6), 0, 1)+IF(OR($F401 &gt;= AQ$6, $G401 &lt; AP$6), 0, 2)+1)</f>
        <v/>
      </c>
      <c r="AQ401" s="71" t="str">
        <f ca="1">INDEX({"","_","-","="},IF(OR($D401 &gt;= AR$6, $E401 &lt; AQ$6), 0, 1)+IF(OR($F401 &gt;= AR$6, $G401 &lt; AQ$6), 0, 2)+1)</f>
        <v/>
      </c>
      <c r="AR401" s="71" t="str">
        <f ca="1">INDEX({"","_","-","="},IF(OR($D401 &gt;= AS$6, $E401 &lt; AR$6), 0, 1)+IF(OR($F401 &gt;= AS$6, $G401 &lt; AR$6), 0, 2)+1)</f>
        <v/>
      </c>
      <c r="AS401" s="71" t="str">
        <f ca="1">INDEX({"","_","-","="},IF(OR($D401 &gt;= AT$6, $E401 &lt; AS$6), 0, 1)+IF(OR($F401 &gt;= AT$6, $G401 &lt; AS$6), 0, 2)+1)</f>
        <v/>
      </c>
      <c r="AT401" s="71" t="str">
        <f ca="1">INDEX({"","_","-","="},IF(OR($D401 &gt;= AU$6, $E401 &lt; AT$6), 0, 1)+IF(OR($F401 &gt;= AU$6, $G401 &lt; AT$6), 0, 2)+1)</f>
        <v/>
      </c>
      <c r="AU401" s="71" t="str">
        <f ca="1">INDEX({"","_","-","="},IF(OR($D401 &gt;= AV$6, $E401 &lt; AU$6), 0, 1)+IF(OR($F401 &gt;= AV$6, $G401 &lt; AU$6), 0, 2)+1)</f>
        <v/>
      </c>
      <c r="AV401" s="71" t="str">
        <f ca="1">INDEX({"","_","-","="},IF(OR($D401 &gt;= AW$6, $E401 &lt; AV$6), 0, 1)+IF(OR($F401 &gt;= AW$6, $G401 &lt; AV$6), 0, 2)+1)</f>
        <v/>
      </c>
      <c r="AW401" s="71" t="str">
        <f ca="1">INDEX({"","_","-","="},IF(OR($D401 &gt;= AX$6, $E401 &lt; AW$6), 0, 1)+IF(OR($F401 &gt;= AX$6, $G401 &lt; AW$6), 0, 2)+1)</f>
        <v/>
      </c>
      <c r="AX401" s="71" t="str">
        <f ca="1">INDEX({"","_","-","="},IF(OR($D401 &gt;= AY$6, $E401 &lt; AX$6), 0, 1)+IF(OR($F401 &gt;= AY$6, $G401 &lt; AX$6), 0, 2)+1)</f>
        <v/>
      </c>
      <c r="AY401" s="71" t="str">
        <f ca="1">INDEX({"","_","-","="},IF(OR($D401 &gt;= AZ$6, $E401 &lt; AY$6), 0, 1)+IF(OR($F401 &gt;= AZ$6, $G401 &lt; AY$6), 0, 2)+1)</f>
        <v/>
      </c>
      <c r="AZ401" s="71" t="str">
        <f ca="1">INDEX({"","_","-","="},IF(OR($D401 &gt;= BA$6, $E401 &lt; AZ$6), 0, 1)+IF(OR($F401 &gt;= BA$6, $G401 &lt; AZ$6), 0, 2)+1)</f>
        <v/>
      </c>
      <c r="BA401" s="71" t="str">
        <f ca="1">INDEX({"","_","-","="},IF(OR($D401 &gt;= BB$6, $E401 &lt; BA$6), 0, 1)+IF(OR($F401 &gt;= BB$6, $G401 &lt; BA$6), 0, 2)+1)</f>
        <v/>
      </c>
      <c r="BB401" s="71" t="str">
        <f ca="1">INDEX({"","_","-","="},IF(OR($D401 &gt;= BC$6, $E401 &lt; BB$6), 0, 1)+IF(OR($F401 &gt;= BC$6, $G401 &lt; BB$6), 0, 2)+1)</f>
        <v/>
      </c>
      <c r="BC401" s="71" t="str">
        <f ca="1">INDEX({"","_","-","="},IF(OR($D401 &gt;= BD$6, $E401 &lt; BC$6), 0, 1)+IF(OR($F401 &gt;= BD$6, $G401 &lt; BC$6), 0, 2)+1)</f>
        <v/>
      </c>
      <c r="BD401" s="71" t="str">
        <f ca="1">INDEX({"","_","-","="},IF(OR($D401 &gt;= BE$6, $E401 &lt; BD$6), 0, 1)+IF(OR($F401 &gt;= BE$6, $G401 &lt; BD$6), 0, 2)+1)</f>
        <v/>
      </c>
      <c r="BE401" s="71" t="str">
        <f ca="1">INDEX({"","_","-","="},IF(OR($D401 &gt;= BF$6, $E401 &lt; BE$6), 0, 1)+IF(OR($F401 &gt;= BF$6, $G401 &lt; BE$6), 0, 2)+1)</f>
        <v/>
      </c>
      <c r="BF401" s="71" t="str">
        <f ca="1">INDEX({"","_","-","="},IF(OR($D401 &gt;= BG$6, $E401 &lt; BF$6), 0, 1)+IF(OR($F401 &gt;= BG$6, $G401 &lt; BF$6), 0, 2)+1)</f>
        <v/>
      </c>
      <c r="BG401" s="71" t="str">
        <f ca="1">INDEX({"","_","-","="},IF(OR($D401 &gt;= BH$6, $E401 &lt; BG$6), 0, 1)+IF(OR($F401 &gt;= BH$6, $G401 &lt; BG$6), 0, 2)+1)</f>
        <v/>
      </c>
      <c r="BH401" s="71" t="str">
        <f ca="1">INDEX({"","_","-","="},IF(OR($D401 &gt;= BI$6, $E401 &lt; BH$6), 0, 1)+IF(OR($F401 &gt;= BI$6, $G401 &lt; BH$6), 0, 2)+1)</f>
        <v/>
      </c>
      <c r="BI401" s="71" t="str">
        <f ca="1">INDEX({"","_","-","="},IF(OR($D401 &gt;= BJ$6, $E401 &lt; BI$6), 0, 1)+IF(OR($F401 &gt;= BJ$6, $G401 &lt; BI$6), 0, 2)+1)</f>
        <v/>
      </c>
      <c r="BJ401" s="71" t="str">
        <f ca="1">INDEX({"","_","-","="},IF(OR($D401 &gt;= BK$6, $E401 &lt; BJ$6), 0, 1)+IF(OR($F401 &gt;= BK$6, $G401 &lt; BJ$6), 0, 2)+1)</f>
        <v/>
      </c>
      <c r="BK401" s="71" t="str">
        <f ca="1">INDEX({"","_","-","="},IF(OR($D401 &gt;= BL$6, $E401 &lt; BK$6), 0, 1)+IF(OR($F401 &gt;= BL$6, $G401 &lt; BK$6), 0, 2)+1)</f>
        <v/>
      </c>
      <c r="BL401" s="71" t="str">
        <f ca="1">INDEX({"","_","-","="},IF(OR($D401 &gt;= BM$6, $E401 &lt; BL$6), 0, 1)+IF(OR($F401 &gt;= BM$6, $G401 &lt; BL$6), 0, 2)+1)</f>
        <v/>
      </c>
      <c r="BM401" s="71" t="str">
        <f ca="1">INDEX({"","_","-","="},IF(OR($D401 &gt;= BN$6, $E401 &lt; BM$6), 0, 1)+IF(OR($F401 &gt;= BN$6, $G401 &lt; BM$6), 0, 2)+1)</f>
        <v/>
      </c>
      <c r="BN401" s="71" t="str">
        <f ca="1">INDEX({"","_","-","="},IF(OR($D401 &gt;= BO$6, $E401 &lt; BN$6), 0, 1)+IF(OR($F401 &gt;= BO$6, $G401 &lt; BN$6), 0, 2)+1)</f>
        <v/>
      </c>
      <c r="BO401" s="71" t="str">
        <f ca="1">INDEX({"","_","-","="},IF(OR($D401 &gt;= BP$6, $E401 &lt; BO$6), 0, 1)+IF(OR($F401 &gt;= BP$6, $G401 &lt; BO$6), 0, 2)+1)</f>
        <v/>
      </c>
      <c r="BP401" s="71" t="str">
        <f ca="1">INDEX({"","_","-","="},IF(OR($D401 &gt;= BQ$6, $E401 &lt; BP$6), 0, 1)+IF(OR($F401 &gt;= BQ$6, $G401 &lt; BP$6), 0, 2)+1)</f>
        <v/>
      </c>
      <c r="BQ401" s="71" t="str">
        <f ca="1">INDEX({"","_","-","="},IF(OR($D401 &gt;= BR$6, $E401 &lt; BQ$6), 0, 1)+IF(OR($F401 &gt;= BR$6, $G401 &lt; BQ$6), 0, 2)+1)</f>
        <v/>
      </c>
      <c r="BR401" s="71" t="str">
        <f ca="1">INDEX({"","_","-","="},IF(OR($D401 &gt;= BS$6, $E401 &lt; BR$6), 0, 1)+IF(OR($F401 &gt;= BS$6, $G401 &lt; BR$6), 0, 2)+1)</f>
        <v/>
      </c>
      <c r="BS401" s="71" t="str">
        <f ca="1">INDEX({"","_","-","="},IF(OR($D401 &gt;= BT$6, $E401 &lt; BS$6), 0, 1)+IF(OR($F401 &gt;= BT$6, $G401 &lt; BS$6), 0, 2)+1)</f>
        <v/>
      </c>
      <c r="BT401" s="71" t="str">
        <f ca="1">INDEX({"","_","-","="},IF(OR($D401 &gt;= BU$6, $E401 &lt; BT$6), 0, 1)+IF(OR($F401 &gt;= BU$6, $G401 &lt; BT$6), 0, 2)+1)</f>
        <v/>
      </c>
      <c r="BU401" s="71" t="str">
        <f ca="1">INDEX({"","_","-","="},IF(OR($D401 &gt;= BV$6, $E401 &lt; BU$6), 0, 1)+IF(OR($F401 &gt;= BV$6, $G401 &lt; BU$6), 0, 2)+1)</f>
        <v/>
      </c>
      <c r="BV401" s="71" t="str">
        <f ca="1">INDEX({"","_","-","="},IF(OR($D401 &gt;= BW$6, $E401 &lt; BV$6), 0, 1)+IF(OR($F401 &gt;= BW$6, $G401 &lt; BV$6), 0, 2)+1)</f>
        <v/>
      </c>
      <c r="BW401" s="71" t="str">
        <f ca="1">INDEX({"","_","-","="},IF(OR($D401 &gt;= BX$6, $E401 &lt; BW$6), 0, 1)+IF(OR($F401 &gt;= BX$6, $G401 &lt; BW$6), 0, 2)+1)</f>
        <v/>
      </c>
      <c r="BX401" s="71" t="str">
        <f ca="1">INDEX({"","_","-","="},IF(OR($D401 &gt;= BY$6, $E401 &lt; BX$6), 0, 1)+IF(OR($F401 &gt;= BY$6, $G401 &lt; BX$6), 0, 2)+1)</f>
        <v/>
      </c>
      <c r="BY401" s="71" t="str">
        <f ca="1">INDEX({"","_","-","="},IF(OR($D401 &gt;= BZ$6, $E401 &lt; BY$6), 0, 1)+IF(OR($F401 &gt;= BZ$6, $G401 &lt; BY$6), 0, 2)+1)</f>
        <v/>
      </c>
      <c r="BZ401" s="71" t="str">
        <f ca="1">INDEX({"","_","-","="},IF(OR($D401 &gt;= CA$6, $E401 &lt; BZ$6), 0, 1)+IF(OR($F401 &gt;= CA$6, $G401 &lt; BZ$6), 0, 2)+1)</f>
        <v/>
      </c>
      <c r="CA401" s="71" t="str">
        <f ca="1">INDEX({"","_","-","="},IF(OR($D401 &gt;= CB$6, $E401 &lt; CA$6), 0, 1)+IF(OR($F401 &gt;= CB$6, $G401 &lt; CA$6), 0, 2)+1)</f>
        <v/>
      </c>
      <c r="CB401" s="71" t="str">
        <f ca="1">INDEX({"","_","-","="},IF(OR($D401 &gt;= CC$6, $E401 &lt; CB$6), 0, 1)+IF(OR($F401 &gt;= CC$6, $G401 &lt; CB$6), 0, 2)+1)</f>
        <v/>
      </c>
      <c r="CC401" s="71" t="str">
        <f ca="1">INDEX({"","_","-","="},IF(OR($D401 &gt;= CD$6, $E401 &lt; CC$6), 0, 1)+IF(OR($F401 &gt;= CD$6, $G401 &lt; CC$6), 0, 2)+1)</f>
        <v/>
      </c>
      <c r="CD401" s="71" t="str">
        <f ca="1">INDEX({"","_","-","="},IF(OR($D401 &gt;= CE$6, $E401 &lt; CD$6), 0, 1)+IF(OR($F401 &gt;= CE$6, $G401 &lt; CD$6), 0, 2)+1)</f>
        <v/>
      </c>
    </row>
    <row r="402" spans="1:82">
      <c r="A402" s="8" t="str">
        <f ca="1">IF('临-进度'!N397,'临-进度'!$A397,"")</f>
        <v/>
      </c>
      <c r="B402" s="8" t="str">
        <f ca="1">IF('临-进度'!N397,'临-进度'!$B397,"")</f>
        <v/>
      </c>
      <c r="C402" s="8" t="str">
        <f ca="1">IF('临-进度'!N397,'临-进度'!$F397,"")</f>
        <v/>
      </c>
      <c r="D402" s="42" t="str">
        <f ca="1">IF('临-进度'!$N397,'临-进度'!$J397,"")</f>
        <v/>
      </c>
      <c r="E402" s="42" t="str">
        <f ca="1">IF('临-进度'!$N397,'临-进度'!$AF397,"")</f>
        <v/>
      </c>
      <c r="F402" s="42" t="str">
        <f ca="1">IF('临-进度'!$N397,'临-进度'!$K397,"")</f>
        <v/>
      </c>
      <c r="G402" s="76" t="str">
        <f ca="1">IF('临-进度'!$N397,'临-进度'!$AG397,"")</f>
        <v/>
      </c>
      <c r="H402" s="71" t="str">
        <f ca="1">INDEX({"","_","-","="},IF(OR($D402 &gt;= I$6, $E402 &lt; H$6), 0, 1)+IF(OR($F402 &gt;= I$6, $G402 &lt; H$6), 0, 2)+1)</f>
        <v/>
      </c>
      <c r="I402" s="71" t="str">
        <f ca="1">INDEX({"","_","-","="},IF(OR($D402 &gt;= J$6, $E402 &lt; I$6), 0, 1)+IF(OR($F402 &gt;= J$6, $G402 &lt; I$6), 0, 2)+1)</f>
        <v/>
      </c>
      <c r="J402" s="71" t="str">
        <f ca="1">INDEX({"","_","-","="},IF(OR($D402 &gt;= K$6, $E402 &lt; J$6), 0, 1)+IF(OR($F402 &gt;= K$6, $G402 &lt; J$6), 0, 2)+1)</f>
        <v/>
      </c>
      <c r="K402" s="71" t="str">
        <f ca="1">INDEX({"","_","-","="},IF(OR($D402 &gt;= L$6, $E402 &lt; K$6), 0, 1)+IF(OR($F402 &gt;= L$6, $G402 &lt; K$6), 0, 2)+1)</f>
        <v/>
      </c>
      <c r="L402" s="71" t="str">
        <f ca="1">INDEX({"","_","-","="},IF(OR($D402 &gt;= M$6, $E402 &lt; L$6), 0, 1)+IF(OR($F402 &gt;= M$6, $G402 &lt; L$6), 0, 2)+1)</f>
        <v/>
      </c>
      <c r="M402" s="71" t="str">
        <f ca="1">INDEX({"","_","-","="},IF(OR($D402 &gt;= N$6, $E402 &lt; M$6), 0, 1)+IF(OR($F402 &gt;= N$6, $G402 &lt; M$6), 0, 2)+1)</f>
        <v/>
      </c>
      <c r="N402" s="71" t="str">
        <f ca="1">INDEX({"","_","-","="},IF(OR($D402 &gt;= O$6, $E402 &lt; N$6), 0, 1)+IF(OR($F402 &gt;= O$6, $G402 &lt; N$6), 0, 2)+1)</f>
        <v/>
      </c>
      <c r="O402" s="71" t="str">
        <f ca="1">INDEX({"","_","-","="},IF(OR($D402 &gt;= P$6, $E402 &lt; O$6), 0, 1)+IF(OR($F402 &gt;= P$6, $G402 &lt; O$6), 0, 2)+1)</f>
        <v/>
      </c>
      <c r="P402" s="71" t="str">
        <f ca="1">INDEX({"","_","-","="},IF(OR($D402 &gt;= Q$6, $E402 &lt; P$6), 0, 1)+IF(OR($F402 &gt;= Q$6, $G402 &lt; P$6), 0, 2)+1)</f>
        <v/>
      </c>
      <c r="Q402" s="71" t="str">
        <f ca="1">INDEX({"","_","-","="},IF(OR($D402 &gt;= R$6, $E402 &lt; Q$6), 0, 1)+IF(OR($F402 &gt;= R$6, $G402 &lt; Q$6), 0, 2)+1)</f>
        <v/>
      </c>
      <c r="R402" s="71" t="str">
        <f ca="1">INDEX({"","_","-","="},IF(OR($D402 &gt;= S$6, $E402 &lt; R$6), 0, 1)+IF(OR($F402 &gt;= S$6, $G402 &lt; R$6), 0, 2)+1)</f>
        <v/>
      </c>
      <c r="S402" s="71" t="str">
        <f ca="1">INDEX({"","_","-","="},IF(OR($D402 &gt;= T$6, $E402 &lt; S$6), 0, 1)+IF(OR($F402 &gt;= T$6, $G402 &lt; S$6), 0, 2)+1)</f>
        <v/>
      </c>
      <c r="T402" s="71" t="str">
        <f ca="1">INDEX({"","_","-","="},IF(OR($D402 &gt;= U$6, $E402 &lt; T$6), 0, 1)+IF(OR($F402 &gt;= U$6, $G402 &lt; T$6), 0, 2)+1)</f>
        <v/>
      </c>
      <c r="U402" s="71" t="str">
        <f ca="1">INDEX({"","_","-","="},IF(OR($D402 &gt;= V$6, $E402 &lt; U$6), 0, 1)+IF(OR($F402 &gt;= V$6, $G402 &lt; U$6), 0, 2)+1)</f>
        <v/>
      </c>
      <c r="V402" s="71" t="str">
        <f ca="1">INDEX({"","_","-","="},IF(OR($D402 &gt;= W$6, $E402 &lt; V$6), 0, 1)+IF(OR($F402 &gt;= W$6, $G402 &lt; V$6), 0, 2)+1)</f>
        <v/>
      </c>
      <c r="W402" s="71" t="str">
        <f ca="1">INDEX({"","_","-","="},IF(OR($D402 &gt;= X$6, $E402 &lt; W$6), 0, 1)+IF(OR($F402 &gt;= X$6, $G402 &lt; W$6), 0, 2)+1)</f>
        <v/>
      </c>
      <c r="X402" s="71" t="str">
        <f ca="1">INDEX({"","_","-","="},IF(OR($D402 &gt;= Y$6, $E402 &lt; X$6), 0, 1)+IF(OR($F402 &gt;= Y$6, $G402 &lt; X$6), 0, 2)+1)</f>
        <v/>
      </c>
      <c r="Y402" s="71" t="str">
        <f ca="1">INDEX({"","_","-","="},IF(OR($D402 &gt;= Z$6, $E402 &lt; Y$6), 0, 1)+IF(OR($F402 &gt;= Z$6, $G402 &lt; Y$6), 0, 2)+1)</f>
        <v/>
      </c>
      <c r="Z402" s="71" t="str">
        <f ca="1">INDEX({"","_","-","="},IF(OR($D402 &gt;= AA$6, $E402 &lt; Z$6), 0, 1)+IF(OR($F402 &gt;= AA$6, $G402 &lt; Z$6), 0, 2)+1)</f>
        <v/>
      </c>
      <c r="AA402" s="71" t="str">
        <f ca="1">INDEX({"","_","-","="},IF(OR($D402 &gt;= AB$6, $E402 &lt; AA$6), 0, 1)+IF(OR($F402 &gt;= AB$6, $G402 &lt; AA$6), 0, 2)+1)</f>
        <v/>
      </c>
      <c r="AB402" s="71" t="str">
        <f ca="1">INDEX({"","_","-","="},IF(OR($D402 &gt;= AC$6, $E402 &lt; AB$6), 0, 1)+IF(OR($F402 &gt;= AC$6, $G402 &lt; AB$6), 0, 2)+1)</f>
        <v/>
      </c>
      <c r="AC402" s="71" t="str">
        <f ca="1">INDEX({"","_","-","="},IF(OR($D402 &gt;= AD$6, $E402 &lt; AC$6), 0, 1)+IF(OR($F402 &gt;= AD$6, $G402 &lt; AC$6), 0, 2)+1)</f>
        <v/>
      </c>
      <c r="AD402" s="71" t="str">
        <f ca="1">INDEX({"","_","-","="},IF(OR($D402 &gt;= AE$6, $E402 &lt; AD$6), 0, 1)+IF(OR($F402 &gt;= AE$6, $G402 &lt; AD$6), 0, 2)+1)</f>
        <v/>
      </c>
      <c r="AE402" s="71" t="str">
        <f ca="1">INDEX({"","_","-","="},IF(OR($D402 &gt;= AF$6, $E402 &lt; AE$6), 0, 1)+IF(OR($F402 &gt;= AF$6, $G402 &lt; AE$6), 0, 2)+1)</f>
        <v/>
      </c>
      <c r="AF402" s="71" t="str">
        <f ca="1">INDEX({"","_","-","="},IF(OR($D402 &gt;= AG$6, $E402 &lt; AF$6), 0, 1)+IF(OR($F402 &gt;= AG$6, $G402 &lt; AF$6), 0, 2)+1)</f>
        <v/>
      </c>
      <c r="AG402" s="71" t="str">
        <f ca="1">INDEX({"","_","-","="},IF(OR($D402 &gt;= AH$6, $E402 &lt; AG$6), 0, 1)+IF(OR($F402 &gt;= AH$6, $G402 &lt; AG$6), 0, 2)+1)</f>
        <v/>
      </c>
      <c r="AH402" s="71" t="str">
        <f ca="1">INDEX({"","_","-","="},IF(OR($D402 &gt;= AI$6, $E402 &lt; AH$6), 0, 1)+IF(OR($F402 &gt;= AI$6, $G402 &lt; AH$6), 0, 2)+1)</f>
        <v/>
      </c>
      <c r="AI402" s="71" t="str">
        <f ca="1">INDEX({"","_","-","="},IF(OR($D402 &gt;= AJ$6, $E402 &lt; AI$6), 0, 1)+IF(OR($F402 &gt;= AJ$6, $G402 &lt; AI$6), 0, 2)+1)</f>
        <v/>
      </c>
      <c r="AJ402" s="71" t="str">
        <f ca="1">INDEX({"","_","-","="},IF(OR($D402 &gt;= AK$6, $E402 &lt; AJ$6), 0, 1)+IF(OR($F402 &gt;= AK$6, $G402 &lt; AJ$6), 0, 2)+1)</f>
        <v/>
      </c>
      <c r="AK402" s="71" t="str">
        <f ca="1">INDEX({"","_","-","="},IF(OR($D402 &gt;= AL$6, $E402 &lt; AK$6), 0, 1)+IF(OR($F402 &gt;= AL$6, $G402 &lt; AK$6), 0, 2)+1)</f>
        <v/>
      </c>
      <c r="AL402" s="71" t="str">
        <f ca="1">INDEX({"","_","-","="},IF(OR($D402 &gt;= AM$6, $E402 &lt; AL$6), 0, 1)+IF(OR($F402 &gt;= AM$6, $G402 &lt; AL$6), 0, 2)+1)</f>
        <v/>
      </c>
      <c r="AM402" s="71" t="str">
        <f ca="1">INDEX({"","_","-","="},IF(OR($D402 &gt;= AN$6, $E402 &lt; AM$6), 0, 1)+IF(OR($F402 &gt;= AN$6, $G402 &lt; AM$6), 0, 2)+1)</f>
        <v/>
      </c>
      <c r="AN402" s="71" t="str">
        <f ca="1">INDEX({"","_","-","="},IF(OR($D402 &gt;= AO$6, $E402 &lt; AN$6), 0, 1)+IF(OR($F402 &gt;= AO$6, $G402 &lt; AN$6), 0, 2)+1)</f>
        <v/>
      </c>
      <c r="AO402" s="71" t="str">
        <f ca="1">INDEX({"","_","-","="},IF(OR($D402 &gt;= AP$6, $E402 &lt; AO$6), 0, 1)+IF(OR($F402 &gt;= AP$6, $G402 &lt; AO$6), 0, 2)+1)</f>
        <v/>
      </c>
      <c r="AP402" s="71" t="str">
        <f ca="1">INDEX({"","_","-","="},IF(OR($D402 &gt;= AQ$6, $E402 &lt; AP$6), 0, 1)+IF(OR($F402 &gt;= AQ$6, $G402 &lt; AP$6), 0, 2)+1)</f>
        <v/>
      </c>
      <c r="AQ402" s="71" t="str">
        <f ca="1">INDEX({"","_","-","="},IF(OR($D402 &gt;= AR$6, $E402 &lt; AQ$6), 0, 1)+IF(OR($F402 &gt;= AR$6, $G402 &lt; AQ$6), 0, 2)+1)</f>
        <v/>
      </c>
      <c r="AR402" s="71" t="str">
        <f ca="1">INDEX({"","_","-","="},IF(OR($D402 &gt;= AS$6, $E402 &lt; AR$6), 0, 1)+IF(OR($F402 &gt;= AS$6, $G402 &lt; AR$6), 0, 2)+1)</f>
        <v/>
      </c>
      <c r="AS402" s="71" t="str">
        <f ca="1">INDEX({"","_","-","="},IF(OR($D402 &gt;= AT$6, $E402 &lt; AS$6), 0, 1)+IF(OR($F402 &gt;= AT$6, $G402 &lt; AS$6), 0, 2)+1)</f>
        <v/>
      </c>
      <c r="AT402" s="71" t="str">
        <f ca="1">INDEX({"","_","-","="},IF(OR($D402 &gt;= AU$6, $E402 &lt; AT$6), 0, 1)+IF(OR($F402 &gt;= AU$6, $G402 &lt; AT$6), 0, 2)+1)</f>
        <v/>
      </c>
      <c r="AU402" s="71" t="str">
        <f ca="1">INDEX({"","_","-","="},IF(OR($D402 &gt;= AV$6, $E402 &lt; AU$6), 0, 1)+IF(OR($F402 &gt;= AV$6, $G402 &lt; AU$6), 0, 2)+1)</f>
        <v/>
      </c>
      <c r="AV402" s="71" t="str">
        <f ca="1">INDEX({"","_","-","="},IF(OR($D402 &gt;= AW$6, $E402 &lt; AV$6), 0, 1)+IF(OR($F402 &gt;= AW$6, $G402 &lt; AV$6), 0, 2)+1)</f>
        <v/>
      </c>
      <c r="AW402" s="71" t="str">
        <f ca="1">INDEX({"","_","-","="},IF(OR($D402 &gt;= AX$6, $E402 &lt; AW$6), 0, 1)+IF(OR($F402 &gt;= AX$6, $G402 &lt; AW$6), 0, 2)+1)</f>
        <v/>
      </c>
      <c r="AX402" s="71" t="str">
        <f ca="1">INDEX({"","_","-","="},IF(OR($D402 &gt;= AY$6, $E402 &lt; AX$6), 0, 1)+IF(OR($F402 &gt;= AY$6, $G402 &lt; AX$6), 0, 2)+1)</f>
        <v/>
      </c>
      <c r="AY402" s="71" t="str">
        <f ca="1">INDEX({"","_","-","="},IF(OR($D402 &gt;= AZ$6, $E402 &lt; AY$6), 0, 1)+IF(OR($F402 &gt;= AZ$6, $G402 &lt; AY$6), 0, 2)+1)</f>
        <v/>
      </c>
      <c r="AZ402" s="71" t="str">
        <f ca="1">INDEX({"","_","-","="},IF(OR($D402 &gt;= BA$6, $E402 &lt; AZ$6), 0, 1)+IF(OR($F402 &gt;= BA$6, $G402 &lt; AZ$6), 0, 2)+1)</f>
        <v/>
      </c>
      <c r="BA402" s="71" t="str">
        <f ca="1">INDEX({"","_","-","="},IF(OR($D402 &gt;= BB$6, $E402 &lt; BA$6), 0, 1)+IF(OR($F402 &gt;= BB$6, $G402 &lt; BA$6), 0, 2)+1)</f>
        <v/>
      </c>
      <c r="BB402" s="71" t="str">
        <f ca="1">INDEX({"","_","-","="},IF(OR($D402 &gt;= BC$6, $E402 &lt; BB$6), 0, 1)+IF(OR($F402 &gt;= BC$6, $G402 &lt; BB$6), 0, 2)+1)</f>
        <v/>
      </c>
      <c r="BC402" s="71" t="str">
        <f ca="1">INDEX({"","_","-","="},IF(OR($D402 &gt;= BD$6, $E402 &lt; BC$6), 0, 1)+IF(OR($F402 &gt;= BD$6, $G402 &lt; BC$6), 0, 2)+1)</f>
        <v/>
      </c>
      <c r="BD402" s="71" t="str">
        <f ca="1">INDEX({"","_","-","="},IF(OR($D402 &gt;= BE$6, $E402 &lt; BD$6), 0, 1)+IF(OR($F402 &gt;= BE$6, $G402 &lt; BD$6), 0, 2)+1)</f>
        <v/>
      </c>
      <c r="BE402" s="71" t="str">
        <f ca="1">INDEX({"","_","-","="},IF(OR($D402 &gt;= BF$6, $E402 &lt; BE$6), 0, 1)+IF(OR($F402 &gt;= BF$6, $G402 &lt; BE$6), 0, 2)+1)</f>
        <v/>
      </c>
      <c r="BF402" s="71" t="str">
        <f ca="1">INDEX({"","_","-","="},IF(OR($D402 &gt;= BG$6, $E402 &lt; BF$6), 0, 1)+IF(OR($F402 &gt;= BG$6, $G402 &lt; BF$6), 0, 2)+1)</f>
        <v/>
      </c>
      <c r="BG402" s="71" t="str">
        <f ca="1">INDEX({"","_","-","="},IF(OR($D402 &gt;= BH$6, $E402 &lt; BG$6), 0, 1)+IF(OR($F402 &gt;= BH$6, $G402 &lt; BG$6), 0, 2)+1)</f>
        <v/>
      </c>
      <c r="BH402" s="71" t="str">
        <f ca="1">INDEX({"","_","-","="},IF(OR($D402 &gt;= BI$6, $E402 &lt; BH$6), 0, 1)+IF(OR($F402 &gt;= BI$6, $G402 &lt; BH$6), 0, 2)+1)</f>
        <v/>
      </c>
      <c r="BI402" s="71" t="str">
        <f ca="1">INDEX({"","_","-","="},IF(OR($D402 &gt;= BJ$6, $E402 &lt; BI$6), 0, 1)+IF(OR($F402 &gt;= BJ$6, $G402 &lt; BI$6), 0, 2)+1)</f>
        <v/>
      </c>
      <c r="BJ402" s="71" t="str">
        <f ca="1">INDEX({"","_","-","="},IF(OR($D402 &gt;= BK$6, $E402 &lt; BJ$6), 0, 1)+IF(OR($F402 &gt;= BK$6, $G402 &lt; BJ$6), 0, 2)+1)</f>
        <v/>
      </c>
      <c r="BK402" s="71" t="str">
        <f ca="1">INDEX({"","_","-","="},IF(OR($D402 &gt;= BL$6, $E402 &lt; BK$6), 0, 1)+IF(OR($F402 &gt;= BL$6, $G402 &lt; BK$6), 0, 2)+1)</f>
        <v/>
      </c>
      <c r="BL402" s="71" t="str">
        <f ca="1">INDEX({"","_","-","="},IF(OR($D402 &gt;= BM$6, $E402 &lt; BL$6), 0, 1)+IF(OR($F402 &gt;= BM$6, $G402 &lt; BL$6), 0, 2)+1)</f>
        <v/>
      </c>
      <c r="BM402" s="71" t="str">
        <f ca="1">INDEX({"","_","-","="},IF(OR($D402 &gt;= BN$6, $E402 &lt; BM$6), 0, 1)+IF(OR($F402 &gt;= BN$6, $G402 &lt; BM$6), 0, 2)+1)</f>
        <v/>
      </c>
      <c r="BN402" s="71" t="str">
        <f ca="1">INDEX({"","_","-","="},IF(OR($D402 &gt;= BO$6, $E402 &lt; BN$6), 0, 1)+IF(OR($F402 &gt;= BO$6, $G402 &lt; BN$6), 0, 2)+1)</f>
        <v/>
      </c>
      <c r="BO402" s="71" t="str">
        <f ca="1">INDEX({"","_","-","="},IF(OR($D402 &gt;= BP$6, $E402 &lt; BO$6), 0, 1)+IF(OR($F402 &gt;= BP$6, $G402 &lt; BO$6), 0, 2)+1)</f>
        <v/>
      </c>
      <c r="BP402" s="71" t="str">
        <f ca="1">INDEX({"","_","-","="},IF(OR($D402 &gt;= BQ$6, $E402 &lt; BP$6), 0, 1)+IF(OR($F402 &gt;= BQ$6, $G402 &lt; BP$6), 0, 2)+1)</f>
        <v/>
      </c>
      <c r="BQ402" s="71" t="str">
        <f ca="1">INDEX({"","_","-","="},IF(OR($D402 &gt;= BR$6, $E402 &lt; BQ$6), 0, 1)+IF(OR($F402 &gt;= BR$6, $G402 &lt; BQ$6), 0, 2)+1)</f>
        <v/>
      </c>
      <c r="BR402" s="71" t="str">
        <f ca="1">INDEX({"","_","-","="},IF(OR($D402 &gt;= BS$6, $E402 &lt; BR$6), 0, 1)+IF(OR($F402 &gt;= BS$6, $G402 &lt; BR$6), 0, 2)+1)</f>
        <v/>
      </c>
      <c r="BS402" s="71" t="str">
        <f ca="1">INDEX({"","_","-","="},IF(OR($D402 &gt;= BT$6, $E402 &lt; BS$6), 0, 1)+IF(OR($F402 &gt;= BT$6, $G402 &lt; BS$6), 0, 2)+1)</f>
        <v/>
      </c>
      <c r="BT402" s="71" t="str">
        <f ca="1">INDEX({"","_","-","="},IF(OR($D402 &gt;= BU$6, $E402 &lt; BT$6), 0, 1)+IF(OR($F402 &gt;= BU$6, $G402 &lt; BT$6), 0, 2)+1)</f>
        <v/>
      </c>
      <c r="BU402" s="71" t="str">
        <f ca="1">INDEX({"","_","-","="},IF(OR($D402 &gt;= BV$6, $E402 &lt; BU$6), 0, 1)+IF(OR($F402 &gt;= BV$6, $G402 &lt; BU$6), 0, 2)+1)</f>
        <v/>
      </c>
      <c r="BV402" s="71" t="str">
        <f ca="1">INDEX({"","_","-","="},IF(OR($D402 &gt;= BW$6, $E402 &lt; BV$6), 0, 1)+IF(OR($F402 &gt;= BW$6, $G402 &lt; BV$6), 0, 2)+1)</f>
        <v/>
      </c>
      <c r="BW402" s="71" t="str">
        <f ca="1">INDEX({"","_","-","="},IF(OR($D402 &gt;= BX$6, $E402 &lt; BW$6), 0, 1)+IF(OR($F402 &gt;= BX$6, $G402 &lt; BW$6), 0, 2)+1)</f>
        <v/>
      </c>
      <c r="BX402" s="71" t="str">
        <f ca="1">INDEX({"","_","-","="},IF(OR($D402 &gt;= BY$6, $E402 &lt; BX$6), 0, 1)+IF(OR($F402 &gt;= BY$6, $G402 &lt; BX$6), 0, 2)+1)</f>
        <v/>
      </c>
      <c r="BY402" s="71" t="str">
        <f ca="1">INDEX({"","_","-","="},IF(OR($D402 &gt;= BZ$6, $E402 &lt; BY$6), 0, 1)+IF(OR($F402 &gt;= BZ$6, $G402 &lt; BY$6), 0, 2)+1)</f>
        <v/>
      </c>
      <c r="BZ402" s="71" t="str">
        <f ca="1">INDEX({"","_","-","="},IF(OR($D402 &gt;= CA$6, $E402 &lt; BZ$6), 0, 1)+IF(OR($F402 &gt;= CA$6, $G402 &lt; BZ$6), 0, 2)+1)</f>
        <v/>
      </c>
      <c r="CA402" s="71" t="str">
        <f ca="1">INDEX({"","_","-","="},IF(OR($D402 &gt;= CB$6, $E402 &lt; CA$6), 0, 1)+IF(OR($F402 &gt;= CB$6, $G402 &lt; CA$6), 0, 2)+1)</f>
        <v/>
      </c>
      <c r="CB402" s="71" t="str">
        <f ca="1">INDEX({"","_","-","="},IF(OR($D402 &gt;= CC$6, $E402 &lt; CB$6), 0, 1)+IF(OR($F402 &gt;= CC$6, $G402 &lt; CB$6), 0, 2)+1)</f>
        <v/>
      </c>
      <c r="CC402" s="71" t="str">
        <f ca="1">INDEX({"","_","-","="},IF(OR($D402 &gt;= CD$6, $E402 &lt; CC$6), 0, 1)+IF(OR($F402 &gt;= CD$6, $G402 &lt; CC$6), 0, 2)+1)</f>
        <v/>
      </c>
      <c r="CD402" s="71" t="str">
        <f ca="1">INDEX({"","_","-","="},IF(OR($D402 &gt;= CE$6, $E402 &lt; CD$6), 0, 1)+IF(OR($F402 &gt;= CE$6, $G402 &lt; CD$6), 0, 2)+1)</f>
        <v/>
      </c>
    </row>
    <row r="403" spans="1:82">
      <c r="A403" s="8" t="str">
        <f ca="1">IF('临-进度'!N398,'临-进度'!$A398,"")</f>
        <v/>
      </c>
      <c r="B403" s="8" t="str">
        <f ca="1">IF('临-进度'!N398,'临-进度'!$B398,"")</f>
        <v/>
      </c>
      <c r="C403" s="8" t="str">
        <f ca="1">IF('临-进度'!N398,'临-进度'!$F398,"")</f>
        <v/>
      </c>
      <c r="D403" s="42" t="str">
        <f ca="1">IF('临-进度'!$N398,'临-进度'!$J398,"")</f>
        <v/>
      </c>
      <c r="E403" s="42" t="str">
        <f ca="1">IF('临-进度'!$N398,'临-进度'!$AF398,"")</f>
        <v/>
      </c>
      <c r="F403" s="42" t="str">
        <f ca="1">IF('临-进度'!$N398,'临-进度'!$K398,"")</f>
        <v/>
      </c>
      <c r="G403" s="76" t="str">
        <f ca="1">IF('临-进度'!$N398,'临-进度'!$AG398,"")</f>
        <v/>
      </c>
      <c r="H403" s="71" t="str">
        <f ca="1">INDEX({"","_","-","="},IF(OR($D403 &gt;= I$6, $E403 &lt; H$6), 0, 1)+IF(OR($F403 &gt;= I$6, $G403 &lt; H$6), 0, 2)+1)</f>
        <v/>
      </c>
      <c r="I403" s="71" t="str">
        <f ca="1">INDEX({"","_","-","="},IF(OR($D403 &gt;= J$6, $E403 &lt; I$6), 0, 1)+IF(OR($F403 &gt;= J$6, $G403 &lt; I$6), 0, 2)+1)</f>
        <v/>
      </c>
      <c r="J403" s="71" t="str">
        <f ca="1">INDEX({"","_","-","="},IF(OR($D403 &gt;= K$6, $E403 &lt; J$6), 0, 1)+IF(OR($F403 &gt;= K$6, $G403 &lt; J$6), 0, 2)+1)</f>
        <v/>
      </c>
      <c r="K403" s="71" t="str">
        <f ca="1">INDEX({"","_","-","="},IF(OR($D403 &gt;= L$6, $E403 &lt; K$6), 0, 1)+IF(OR($F403 &gt;= L$6, $G403 &lt; K$6), 0, 2)+1)</f>
        <v/>
      </c>
      <c r="L403" s="71" t="str">
        <f ca="1">INDEX({"","_","-","="},IF(OR($D403 &gt;= M$6, $E403 &lt; L$6), 0, 1)+IF(OR($F403 &gt;= M$6, $G403 &lt; L$6), 0, 2)+1)</f>
        <v/>
      </c>
      <c r="M403" s="71" t="str">
        <f ca="1">INDEX({"","_","-","="},IF(OR($D403 &gt;= N$6, $E403 &lt; M$6), 0, 1)+IF(OR($F403 &gt;= N$6, $G403 &lt; M$6), 0, 2)+1)</f>
        <v/>
      </c>
      <c r="N403" s="71" t="str">
        <f ca="1">INDEX({"","_","-","="},IF(OR($D403 &gt;= O$6, $E403 &lt; N$6), 0, 1)+IF(OR($F403 &gt;= O$6, $G403 &lt; N$6), 0, 2)+1)</f>
        <v/>
      </c>
      <c r="O403" s="71" t="str">
        <f ca="1">INDEX({"","_","-","="},IF(OR($D403 &gt;= P$6, $E403 &lt; O$6), 0, 1)+IF(OR($F403 &gt;= P$6, $G403 &lt; O$6), 0, 2)+1)</f>
        <v/>
      </c>
      <c r="P403" s="71" t="str">
        <f ca="1">INDEX({"","_","-","="},IF(OR($D403 &gt;= Q$6, $E403 &lt; P$6), 0, 1)+IF(OR($F403 &gt;= Q$6, $G403 &lt; P$6), 0, 2)+1)</f>
        <v/>
      </c>
      <c r="Q403" s="71" t="str">
        <f ca="1">INDEX({"","_","-","="},IF(OR($D403 &gt;= R$6, $E403 &lt; Q$6), 0, 1)+IF(OR($F403 &gt;= R$6, $G403 &lt; Q$6), 0, 2)+1)</f>
        <v/>
      </c>
      <c r="R403" s="71" t="str">
        <f ca="1">INDEX({"","_","-","="},IF(OR($D403 &gt;= S$6, $E403 &lt; R$6), 0, 1)+IF(OR($F403 &gt;= S$6, $G403 &lt; R$6), 0, 2)+1)</f>
        <v/>
      </c>
      <c r="S403" s="71" t="str">
        <f ca="1">INDEX({"","_","-","="},IF(OR($D403 &gt;= T$6, $E403 &lt; S$6), 0, 1)+IF(OR($F403 &gt;= T$6, $G403 &lt; S$6), 0, 2)+1)</f>
        <v/>
      </c>
      <c r="T403" s="71" t="str">
        <f ca="1">INDEX({"","_","-","="},IF(OR($D403 &gt;= U$6, $E403 &lt; T$6), 0, 1)+IF(OR($F403 &gt;= U$6, $G403 &lt; T$6), 0, 2)+1)</f>
        <v/>
      </c>
      <c r="U403" s="71" t="str">
        <f ca="1">INDEX({"","_","-","="},IF(OR($D403 &gt;= V$6, $E403 &lt; U$6), 0, 1)+IF(OR($F403 &gt;= V$6, $G403 &lt; U$6), 0, 2)+1)</f>
        <v/>
      </c>
      <c r="V403" s="71" t="str">
        <f ca="1">INDEX({"","_","-","="},IF(OR($D403 &gt;= W$6, $E403 &lt; V$6), 0, 1)+IF(OR($F403 &gt;= W$6, $G403 &lt; V$6), 0, 2)+1)</f>
        <v/>
      </c>
      <c r="W403" s="71" t="str">
        <f ca="1">INDEX({"","_","-","="},IF(OR($D403 &gt;= X$6, $E403 &lt; W$6), 0, 1)+IF(OR($F403 &gt;= X$6, $G403 &lt; W$6), 0, 2)+1)</f>
        <v/>
      </c>
      <c r="X403" s="71" t="str">
        <f ca="1">INDEX({"","_","-","="},IF(OR($D403 &gt;= Y$6, $E403 &lt; X$6), 0, 1)+IF(OR($F403 &gt;= Y$6, $G403 &lt; X$6), 0, 2)+1)</f>
        <v/>
      </c>
      <c r="Y403" s="71" t="str">
        <f ca="1">INDEX({"","_","-","="},IF(OR($D403 &gt;= Z$6, $E403 &lt; Y$6), 0, 1)+IF(OR($F403 &gt;= Z$6, $G403 &lt; Y$6), 0, 2)+1)</f>
        <v/>
      </c>
      <c r="Z403" s="71" t="str">
        <f ca="1">INDEX({"","_","-","="},IF(OR($D403 &gt;= AA$6, $E403 &lt; Z$6), 0, 1)+IF(OR($F403 &gt;= AA$6, $G403 &lt; Z$6), 0, 2)+1)</f>
        <v/>
      </c>
      <c r="AA403" s="71" t="str">
        <f ca="1">INDEX({"","_","-","="},IF(OR($D403 &gt;= AB$6, $E403 &lt; AA$6), 0, 1)+IF(OR($F403 &gt;= AB$6, $G403 &lt; AA$6), 0, 2)+1)</f>
        <v/>
      </c>
      <c r="AB403" s="71" t="str">
        <f ca="1">INDEX({"","_","-","="},IF(OR($D403 &gt;= AC$6, $E403 &lt; AB$6), 0, 1)+IF(OR($F403 &gt;= AC$6, $G403 &lt; AB$6), 0, 2)+1)</f>
        <v/>
      </c>
      <c r="AC403" s="71" t="str">
        <f ca="1">INDEX({"","_","-","="},IF(OR($D403 &gt;= AD$6, $E403 &lt; AC$6), 0, 1)+IF(OR($F403 &gt;= AD$6, $G403 &lt; AC$6), 0, 2)+1)</f>
        <v/>
      </c>
      <c r="AD403" s="71" t="str">
        <f ca="1">INDEX({"","_","-","="},IF(OR($D403 &gt;= AE$6, $E403 &lt; AD$6), 0, 1)+IF(OR($F403 &gt;= AE$6, $G403 &lt; AD$6), 0, 2)+1)</f>
        <v/>
      </c>
      <c r="AE403" s="71" t="str">
        <f ca="1">INDEX({"","_","-","="},IF(OR($D403 &gt;= AF$6, $E403 &lt; AE$6), 0, 1)+IF(OR($F403 &gt;= AF$6, $G403 &lt; AE$6), 0, 2)+1)</f>
        <v/>
      </c>
      <c r="AF403" s="71" t="str">
        <f ca="1">INDEX({"","_","-","="},IF(OR($D403 &gt;= AG$6, $E403 &lt; AF$6), 0, 1)+IF(OR($F403 &gt;= AG$6, $G403 &lt; AF$6), 0, 2)+1)</f>
        <v/>
      </c>
      <c r="AG403" s="71" t="str">
        <f ca="1">INDEX({"","_","-","="},IF(OR($D403 &gt;= AH$6, $E403 &lt; AG$6), 0, 1)+IF(OR($F403 &gt;= AH$6, $G403 &lt; AG$6), 0, 2)+1)</f>
        <v/>
      </c>
      <c r="AH403" s="71" t="str">
        <f ca="1">INDEX({"","_","-","="},IF(OR($D403 &gt;= AI$6, $E403 &lt; AH$6), 0, 1)+IF(OR($F403 &gt;= AI$6, $G403 &lt; AH$6), 0, 2)+1)</f>
        <v/>
      </c>
      <c r="AI403" s="71" t="str">
        <f ca="1">INDEX({"","_","-","="},IF(OR($D403 &gt;= AJ$6, $E403 &lt; AI$6), 0, 1)+IF(OR($F403 &gt;= AJ$6, $G403 &lt; AI$6), 0, 2)+1)</f>
        <v/>
      </c>
      <c r="AJ403" s="71" t="str">
        <f ca="1">INDEX({"","_","-","="},IF(OR($D403 &gt;= AK$6, $E403 &lt; AJ$6), 0, 1)+IF(OR($F403 &gt;= AK$6, $G403 &lt; AJ$6), 0, 2)+1)</f>
        <v/>
      </c>
      <c r="AK403" s="71" t="str">
        <f ca="1">INDEX({"","_","-","="},IF(OR($D403 &gt;= AL$6, $E403 &lt; AK$6), 0, 1)+IF(OR($F403 &gt;= AL$6, $G403 &lt; AK$6), 0, 2)+1)</f>
        <v/>
      </c>
      <c r="AL403" s="71" t="str">
        <f ca="1">INDEX({"","_","-","="},IF(OR($D403 &gt;= AM$6, $E403 &lt; AL$6), 0, 1)+IF(OR($F403 &gt;= AM$6, $G403 &lt; AL$6), 0, 2)+1)</f>
        <v/>
      </c>
      <c r="AM403" s="71" t="str">
        <f ca="1">INDEX({"","_","-","="},IF(OR($D403 &gt;= AN$6, $E403 &lt; AM$6), 0, 1)+IF(OR($F403 &gt;= AN$6, $G403 &lt; AM$6), 0, 2)+1)</f>
        <v/>
      </c>
      <c r="AN403" s="71" t="str">
        <f ca="1">INDEX({"","_","-","="},IF(OR($D403 &gt;= AO$6, $E403 &lt; AN$6), 0, 1)+IF(OR($F403 &gt;= AO$6, $G403 &lt; AN$6), 0, 2)+1)</f>
        <v/>
      </c>
      <c r="AO403" s="71" t="str">
        <f ca="1">INDEX({"","_","-","="},IF(OR($D403 &gt;= AP$6, $E403 &lt; AO$6), 0, 1)+IF(OR($F403 &gt;= AP$6, $G403 &lt; AO$6), 0, 2)+1)</f>
        <v/>
      </c>
      <c r="AP403" s="71" t="str">
        <f ca="1">INDEX({"","_","-","="},IF(OR($D403 &gt;= AQ$6, $E403 &lt; AP$6), 0, 1)+IF(OR($F403 &gt;= AQ$6, $G403 &lt; AP$6), 0, 2)+1)</f>
        <v/>
      </c>
      <c r="AQ403" s="71" t="str">
        <f ca="1">INDEX({"","_","-","="},IF(OR($D403 &gt;= AR$6, $E403 &lt; AQ$6), 0, 1)+IF(OR($F403 &gt;= AR$6, $G403 &lt; AQ$6), 0, 2)+1)</f>
        <v/>
      </c>
      <c r="AR403" s="71" t="str">
        <f ca="1">INDEX({"","_","-","="},IF(OR($D403 &gt;= AS$6, $E403 &lt; AR$6), 0, 1)+IF(OR($F403 &gt;= AS$6, $G403 &lt; AR$6), 0, 2)+1)</f>
        <v/>
      </c>
      <c r="AS403" s="71" t="str">
        <f ca="1">INDEX({"","_","-","="},IF(OR($D403 &gt;= AT$6, $E403 &lt; AS$6), 0, 1)+IF(OR($F403 &gt;= AT$6, $G403 &lt; AS$6), 0, 2)+1)</f>
        <v/>
      </c>
      <c r="AT403" s="71" t="str">
        <f ca="1">INDEX({"","_","-","="},IF(OR($D403 &gt;= AU$6, $E403 &lt; AT$6), 0, 1)+IF(OR($F403 &gt;= AU$6, $G403 &lt; AT$6), 0, 2)+1)</f>
        <v/>
      </c>
      <c r="AU403" s="71" t="str">
        <f ca="1">INDEX({"","_","-","="},IF(OR($D403 &gt;= AV$6, $E403 &lt; AU$6), 0, 1)+IF(OR($F403 &gt;= AV$6, $G403 &lt; AU$6), 0, 2)+1)</f>
        <v/>
      </c>
      <c r="AV403" s="71" t="str">
        <f ca="1">INDEX({"","_","-","="},IF(OR($D403 &gt;= AW$6, $E403 &lt; AV$6), 0, 1)+IF(OR($F403 &gt;= AW$6, $G403 &lt; AV$6), 0, 2)+1)</f>
        <v/>
      </c>
      <c r="AW403" s="71" t="str">
        <f ca="1">INDEX({"","_","-","="},IF(OR($D403 &gt;= AX$6, $E403 &lt; AW$6), 0, 1)+IF(OR($F403 &gt;= AX$6, $G403 &lt; AW$6), 0, 2)+1)</f>
        <v/>
      </c>
      <c r="AX403" s="71" t="str">
        <f ca="1">INDEX({"","_","-","="},IF(OR($D403 &gt;= AY$6, $E403 &lt; AX$6), 0, 1)+IF(OR($F403 &gt;= AY$6, $G403 &lt; AX$6), 0, 2)+1)</f>
        <v/>
      </c>
      <c r="AY403" s="71" t="str">
        <f ca="1">INDEX({"","_","-","="},IF(OR($D403 &gt;= AZ$6, $E403 &lt; AY$6), 0, 1)+IF(OR($F403 &gt;= AZ$6, $G403 &lt; AY$6), 0, 2)+1)</f>
        <v/>
      </c>
      <c r="AZ403" s="71" t="str">
        <f ca="1">INDEX({"","_","-","="},IF(OR($D403 &gt;= BA$6, $E403 &lt; AZ$6), 0, 1)+IF(OR($F403 &gt;= BA$6, $G403 &lt; AZ$6), 0, 2)+1)</f>
        <v/>
      </c>
      <c r="BA403" s="71" t="str">
        <f ca="1">INDEX({"","_","-","="},IF(OR($D403 &gt;= BB$6, $E403 &lt; BA$6), 0, 1)+IF(OR($F403 &gt;= BB$6, $G403 &lt; BA$6), 0, 2)+1)</f>
        <v/>
      </c>
      <c r="BB403" s="71" t="str">
        <f ca="1">INDEX({"","_","-","="},IF(OR($D403 &gt;= BC$6, $E403 &lt; BB$6), 0, 1)+IF(OR($F403 &gt;= BC$6, $G403 &lt; BB$6), 0, 2)+1)</f>
        <v/>
      </c>
      <c r="BC403" s="71" t="str">
        <f ca="1">INDEX({"","_","-","="},IF(OR($D403 &gt;= BD$6, $E403 &lt; BC$6), 0, 1)+IF(OR($F403 &gt;= BD$6, $G403 &lt; BC$6), 0, 2)+1)</f>
        <v/>
      </c>
      <c r="BD403" s="71" t="str">
        <f ca="1">INDEX({"","_","-","="},IF(OR($D403 &gt;= BE$6, $E403 &lt; BD$6), 0, 1)+IF(OR($F403 &gt;= BE$6, $G403 &lt; BD$6), 0, 2)+1)</f>
        <v/>
      </c>
      <c r="BE403" s="71" t="str">
        <f ca="1">INDEX({"","_","-","="},IF(OR($D403 &gt;= BF$6, $E403 &lt; BE$6), 0, 1)+IF(OR($F403 &gt;= BF$6, $G403 &lt; BE$6), 0, 2)+1)</f>
        <v/>
      </c>
      <c r="BF403" s="71" t="str">
        <f ca="1">INDEX({"","_","-","="},IF(OR($D403 &gt;= BG$6, $E403 &lt; BF$6), 0, 1)+IF(OR($F403 &gt;= BG$6, $G403 &lt; BF$6), 0, 2)+1)</f>
        <v/>
      </c>
      <c r="BG403" s="71" t="str">
        <f ca="1">INDEX({"","_","-","="},IF(OR($D403 &gt;= BH$6, $E403 &lt; BG$6), 0, 1)+IF(OR($F403 &gt;= BH$6, $G403 &lt; BG$6), 0, 2)+1)</f>
        <v/>
      </c>
      <c r="BH403" s="71" t="str">
        <f ca="1">INDEX({"","_","-","="},IF(OR($D403 &gt;= BI$6, $E403 &lt; BH$6), 0, 1)+IF(OR($F403 &gt;= BI$6, $G403 &lt; BH$6), 0, 2)+1)</f>
        <v/>
      </c>
      <c r="BI403" s="71" t="str">
        <f ca="1">INDEX({"","_","-","="},IF(OR($D403 &gt;= BJ$6, $E403 &lt; BI$6), 0, 1)+IF(OR($F403 &gt;= BJ$6, $G403 &lt; BI$6), 0, 2)+1)</f>
        <v/>
      </c>
      <c r="BJ403" s="71" t="str">
        <f ca="1">INDEX({"","_","-","="},IF(OR($D403 &gt;= BK$6, $E403 &lt; BJ$6), 0, 1)+IF(OR($F403 &gt;= BK$6, $G403 &lt; BJ$6), 0, 2)+1)</f>
        <v/>
      </c>
      <c r="BK403" s="71" t="str">
        <f ca="1">INDEX({"","_","-","="},IF(OR($D403 &gt;= BL$6, $E403 &lt; BK$6), 0, 1)+IF(OR($F403 &gt;= BL$6, $G403 &lt; BK$6), 0, 2)+1)</f>
        <v/>
      </c>
      <c r="BL403" s="71" t="str">
        <f ca="1">INDEX({"","_","-","="},IF(OR($D403 &gt;= BM$6, $E403 &lt; BL$6), 0, 1)+IF(OR($F403 &gt;= BM$6, $G403 &lt; BL$6), 0, 2)+1)</f>
        <v/>
      </c>
      <c r="BM403" s="71" t="str">
        <f ca="1">INDEX({"","_","-","="},IF(OR($D403 &gt;= BN$6, $E403 &lt; BM$6), 0, 1)+IF(OR($F403 &gt;= BN$6, $G403 &lt; BM$6), 0, 2)+1)</f>
        <v/>
      </c>
      <c r="BN403" s="71" t="str">
        <f ca="1">INDEX({"","_","-","="},IF(OR($D403 &gt;= BO$6, $E403 &lt; BN$6), 0, 1)+IF(OR($F403 &gt;= BO$6, $G403 &lt; BN$6), 0, 2)+1)</f>
        <v/>
      </c>
      <c r="BO403" s="71" t="str">
        <f ca="1">INDEX({"","_","-","="},IF(OR($D403 &gt;= BP$6, $E403 &lt; BO$6), 0, 1)+IF(OR($F403 &gt;= BP$6, $G403 &lt; BO$6), 0, 2)+1)</f>
        <v/>
      </c>
      <c r="BP403" s="71" t="str">
        <f ca="1">INDEX({"","_","-","="},IF(OR($D403 &gt;= BQ$6, $E403 &lt; BP$6), 0, 1)+IF(OR($F403 &gt;= BQ$6, $G403 &lt; BP$6), 0, 2)+1)</f>
        <v/>
      </c>
      <c r="BQ403" s="71" t="str">
        <f ca="1">INDEX({"","_","-","="},IF(OR($D403 &gt;= BR$6, $E403 &lt; BQ$6), 0, 1)+IF(OR($F403 &gt;= BR$6, $G403 &lt; BQ$6), 0, 2)+1)</f>
        <v/>
      </c>
      <c r="BR403" s="71" t="str">
        <f ca="1">INDEX({"","_","-","="},IF(OR($D403 &gt;= BS$6, $E403 &lt; BR$6), 0, 1)+IF(OR($F403 &gt;= BS$6, $G403 &lt; BR$6), 0, 2)+1)</f>
        <v/>
      </c>
      <c r="BS403" s="71" t="str">
        <f ca="1">INDEX({"","_","-","="},IF(OR($D403 &gt;= BT$6, $E403 &lt; BS$6), 0, 1)+IF(OR($F403 &gt;= BT$6, $G403 &lt; BS$6), 0, 2)+1)</f>
        <v/>
      </c>
      <c r="BT403" s="71" t="str">
        <f ca="1">INDEX({"","_","-","="},IF(OR($D403 &gt;= BU$6, $E403 &lt; BT$6), 0, 1)+IF(OR($F403 &gt;= BU$6, $G403 &lt; BT$6), 0, 2)+1)</f>
        <v/>
      </c>
      <c r="BU403" s="71" t="str">
        <f ca="1">INDEX({"","_","-","="},IF(OR($D403 &gt;= BV$6, $E403 &lt; BU$6), 0, 1)+IF(OR($F403 &gt;= BV$6, $G403 &lt; BU$6), 0, 2)+1)</f>
        <v/>
      </c>
      <c r="BV403" s="71" t="str">
        <f ca="1">INDEX({"","_","-","="},IF(OR($D403 &gt;= BW$6, $E403 &lt; BV$6), 0, 1)+IF(OR($F403 &gt;= BW$6, $G403 &lt; BV$6), 0, 2)+1)</f>
        <v/>
      </c>
      <c r="BW403" s="71" t="str">
        <f ca="1">INDEX({"","_","-","="},IF(OR($D403 &gt;= BX$6, $E403 &lt; BW$6), 0, 1)+IF(OR($F403 &gt;= BX$6, $G403 &lt; BW$6), 0, 2)+1)</f>
        <v/>
      </c>
      <c r="BX403" s="71" t="str">
        <f ca="1">INDEX({"","_","-","="},IF(OR($D403 &gt;= BY$6, $E403 &lt; BX$6), 0, 1)+IF(OR($F403 &gt;= BY$6, $G403 &lt; BX$6), 0, 2)+1)</f>
        <v/>
      </c>
      <c r="BY403" s="71" t="str">
        <f ca="1">INDEX({"","_","-","="},IF(OR($D403 &gt;= BZ$6, $E403 &lt; BY$6), 0, 1)+IF(OR($F403 &gt;= BZ$6, $G403 &lt; BY$6), 0, 2)+1)</f>
        <v/>
      </c>
      <c r="BZ403" s="71" t="str">
        <f ca="1">INDEX({"","_","-","="},IF(OR($D403 &gt;= CA$6, $E403 &lt; BZ$6), 0, 1)+IF(OR($F403 &gt;= CA$6, $G403 &lt; BZ$6), 0, 2)+1)</f>
        <v/>
      </c>
      <c r="CA403" s="71" t="str">
        <f ca="1">INDEX({"","_","-","="},IF(OR($D403 &gt;= CB$6, $E403 &lt; CA$6), 0, 1)+IF(OR($F403 &gt;= CB$6, $G403 &lt; CA$6), 0, 2)+1)</f>
        <v/>
      </c>
      <c r="CB403" s="71" t="str">
        <f ca="1">INDEX({"","_","-","="},IF(OR($D403 &gt;= CC$6, $E403 &lt; CB$6), 0, 1)+IF(OR($F403 &gt;= CC$6, $G403 &lt; CB$6), 0, 2)+1)</f>
        <v/>
      </c>
      <c r="CC403" s="71" t="str">
        <f ca="1">INDEX({"","_","-","="},IF(OR($D403 &gt;= CD$6, $E403 &lt; CC$6), 0, 1)+IF(OR($F403 &gt;= CD$6, $G403 &lt; CC$6), 0, 2)+1)</f>
        <v/>
      </c>
      <c r="CD403" s="71" t="str">
        <f ca="1">INDEX({"","_","-","="},IF(OR($D403 &gt;= CE$6, $E403 &lt; CD$6), 0, 1)+IF(OR($F403 &gt;= CE$6, $G403 &lt; CD$6), 0, 2)+1)</f>
        <v/>
      </c>
    </row>
    <row r="404" spans="1:82">
      <c r="A404" s="8" t="str">
        <f ca="1">IF('临-进度'!N399,'临-进度'!$A399,"")</f>
        <v/>
      </c>
      <c r="B404" s="8" t="str">
        <f ca="1">IF('临-进度'!N399,'临-进度'!$B399,"")</f>
        <v/>
      </c>
      <c r="C404" s="8" t="str">
        <f ca="1">IF('临-进度'!N399,'临-进度'!$F399,"")</f>
        <v/>
      </c>
      <c r="D404" s="42" t="str">
        <f ca="1">IF('临-进度'!$N399,'临-进度'!$J399,"")</f>
        <v/>
      </c>
      <c r="E404" s="42" t="str">
        <f ca="1">IF('临-进度'!$N399,'临-进度'!$AF399,"")</f>
        <v/>
      </c>
      <c r="F404" s="42" t="str">
        <f ca="1">IF('临-进度'!$N399,'临-进度'!$K399,"")</f>
        <v/>
      </c>
      <c r="G404" s="76" t="str">
        <f ca="1">IF('临-进度'!$N399,'临-进度'!$AG399,"")</f>
        <v/>
      </c>
      <c r="H404" s="71" t="str">
        <f ca="1">INDEX({"","_","-","="},IF(OR($D404 &gt;= I$6, $E404 &lt; H$6), 0, 1)+IF(OR($F404 &gt;= I$6, $G404 &lt; H$6), 0, 2)+1)</f>
        <v/>
      </c>
      <c r="I404" s="71" t="str">
        <f ca="1">INDEX({"","_","-","="},IF(OR($D404 &gt;= J$6, $E404 &lt; I$6), 0, 1)+IF(OR($F404 &gt;= J$6, $G404 &lt; I$6), 0, 2)+1)</f>
        <v/>
      </c>
      <c r="J404" s="71" t="str">
        <f ca="1">INDEX({"","_","-","="},IF(OR($D404 &gt;= K$6, $E404 &lt; J$6), 0, 1)+IF(OR($F404 &gt;= K$6, $G404 &lt; J$6), 0, 2)+1)</f>
        <v/>
      </c>
      <c r="K404" s="71" t="str">
        <f ca="1">INDEX({"","_","-","="},IF(OR($D404 &gt;= L$6, $E404 &lt; K$6), 0, 1)+IF(OR($F404 &gt;= L$6, $G404 &lt; K$6), 0, 2)+1)</f>
        <v/>
      </c>
      <c r="L404" s="71" t="str">
        <f ca="1">INDEX({"","_","-","="},IF(OR($D404 &gt;= M$6, $E404 &lt; L$6), 0, 1)+IF(OR($F404 &gt;= M$6, $G404 &lt; L$6), 0, 2)+1)</f>
        <v/>
      </c>
      <c r="M404" s="71" t="str">
        <f ca="1">INDEX({"","_","-","="},IF(OR($D404 &gt;= N$6, $E404 &lt; M$6), 0, 1)+IF(OR($F404 &gt;= N$6, $G404 &lt; M$6), 0, 2)+1)</f>
        <v/>
      </c>
      <c r="N404" s="71" t="str">
        <f ca="1">INDEX({"","_","-","="},IF(OR($D404 &gt;= O$6, $E404 &lt; N$6), 0, 1)+IF(OR($F404 &gt;= O$6, $G404 &lt; N$6), 0, 2)+1)</f>
        <v/>
      </c>
      <c r="O404" s="71" t="str">
        <f ca="1">INDEX({"","_","-","="},IF(OR($D404 &gt;= P$6, $E404 &lt; O$6), 0, 1)+IF(OR($F404 &gt;= P$6, $G404 &lt; O$6), 0, 2)+1)</f>
        <v/>
      </c>
      <c r="P404" s="71" t="str">
        <f ca="1">INDEX({"","_","-","="},IF(OR($D404 &gt;= Q$6, $E404 &lt; P$6), 0, 1)+IF(OR($F404 &gt;= Q$6, $G404 &lt; P$6), 0, 2)+1)</f>
        <v/>
      </c>
      <c r="Q404" s="71" t="str">
        <f ca="1">INDEX({"","_","-","="},IF(OR($D404 &gt;= R$6, $E404 &lt; Q$6), 0, 1)+IF(OR($F404 &gt;= R$6, $G404 &lt; Q$6), 0, 2)+1)</f>
        <v/>
      </c>
      <c r="R404" s="71" t="str">
        <f ca="1">INDEX({"","_","-","="},IF(OR($D404 &gt;= S$6, $E404 &lt; R$6), 0, 1)+IF(OR($F404 &gt;= S$6, $G404 &lt; R$6), 0, 2)+1)</f>
        <v/>
      </c>
      <c r="S404" s="71" t="str">
        <f ca="1">INDEX({"","_","-","="},IF(OR($D404 &gt;= T$6, $E404 &lt; S$6), 0, 1)+IF(OR($F404 &gt;= T$6, $G404 &lt; S$6), 0, 2)+1)</f>
        <v/>
      </c>
      <c r="T404" s="71" t="str">
        <f ca="1">INDEX({"","_","-","="},IF(OR($D404 &gt;= U$6, $E404 &lt; T$6), 0, 1)+IF(OR($F404 &gt;= U$6, $G404 &lt; T$6), 0, 2)+1)</f>
        <v/>
      </c>
      <c r="U404" s="71" t="str">
        <f ca="1">INDEX({"","_","-","="},IF(OR($D404 &gt;= V$6, $E404 &lt; U$6), 0, 1)+IF(OR($F404 &gt;= V$6, $G404 &lt; U$6), 0, 2)+1)</f>
        <v/>
      </c>
      <c r="V404" s="71" t="str">
        <f ca="1">INDEX({"","_","-","="},IF(OR($D404 &gt;= W$6, $E404 &lt; V$6), 0, 1)+IF(OR($F404 &gt;= W$6, $G404 &lt; V$6), 0, 2)+1)</f>
        <v/>
      </c>
      <c r="W404" s="71" t="str">
        <f ca="1">INDEX({"","_","-","="},IF(OR($D404 &gt;= X$6, $E404 &lt; W$6), 0, 1)+IF(OR($F404 &gt;= X$6, $G404 &lt; W$6), 0, 2)+1)</f>
        <v/>
      </c>
      <c r="X404" s="71" t="str">
        <f ca="1">INDEX({"","_","-","="},IF(OR($D404 &gt;= Y$6, $E404 &lt; X$6), 0, 1)+IF(OR($F404 &gt;= Y$6, $G404 &lt; X$6), 0, 2)+1)</f>
        <v/>
      </c>
      <c r="Y404" s="71" t="str">
        <f ca="1">INDEX({"","_","-","="},IF(OR($D404 &gt;= Z$6, $E404 &lt; Y$6), 0, 1)+IF(OR($F404 &gt;= Z$6, $G404 &lt; Y$6), 0, 2)+1)</f>
        <v/>
      </c>
      <c r="Z404" s="71" t="str">
        <f ca="1">INDEX({"","_","-","="},IF(OR($D404 &gt;= AA$6, $E404 &lt; Z$6), 0, 1)+IF(OR($F404 &gt;= AA$6, $G404 &lt; Z$6), 0, 2)+1)</f>
        <v/>
      </c>
      <c r="AA404" s="71" t="str">
        <f ca="1">INDEX({"","_","-","="},IF(OR($D404 &gt;= AB$6, $E404 &lt; AA$6), 0, 1)+IF(OR($F404 &gt;= AB$6, $G404 &lt; AA$6), 0, 2)+1)</f>
        <v/>
      </c>
      <c r="AB404" s="71" t="str">
        <f ca="1">INDEX({"","_","-","="},IF(OR($D404 &gt;= AC$6, $E404 &lt; AB$6), 0, 1)+IF(OR($F404 &gt;= AC$6, $G404 &lt; AB$6), 0, 2)+1)</f>
        <v/>
      </c>
      <c r="AC404" s="71" t="str">
        <f ca="1">INDEX({"","_","-","="},IF(OR($D404 &gt;= AD$6, $E404 &lt; AC$6), 0, 1)+IF(OR($F404 &gt;= AD$6, $G404 &lt; AC$6), 0, 2)+1)</f>
        <v/>
      </c>
      <c r="AD404" s="71" t="str">
        <f ca="1">INDEX({"","_","-","="},IF(OR($D404 &gt;= AE$6, $E404 &lt; AD$6), 0, 1)+IF(OR($F404 &gt;= AE$6, $G404 &lt; AD$6), 0, 2)+1)</f>
        <v/>
      </c>
      <c r="AE404" s="71" t="str">
        <f ca="1">INDEX({"","_","-","="},IF(OR($D404 &gt;= AF$6, $E404 &lt; AE$6), 0, 1)+IF(OR($F404 &gt;= AF$6, $G404 &lt; AE$6), 0, 2)+1)</f>
        <v/>
      </c>
      <c r="AF404" s="71" t="str">
        <f ca="1">INDEX({"","_","-","="},IF(OR($D404 &gt;= AG$6, $E404 &lt; AF$6), 0, 1)+IF(OR($F404 &gt;= AG$6, $G404 &lt; AF$6), 0, 2)+1)</f>
        <v/>
      </c>
      <c r="AG404" s="71" t="str">
        <f ca="1">INDEX({"","_","-","="},IF(OR($D404 &gt;= AH$6, $E404 &lt; AG$6), 0, 1)+IF(OR($F404 &gt;= AH$6, $G404 &lt; AG$6), 0, 2)+1)</f>
        <v/>
      </c>
      <c r="AH404" s="71" t="str">
        <f ca="1">INDEX({"","_","-","="},IF(OR($D404 &gt;= AI$6, $E404 &lt; AH$6), 0, 1)+IF(OR($F404 &gt;= AI$6, $G404 &lt; AH$6), 0, 2)+1)</f>
        <v/>
      </c>
      <c r="AI404" s="71" t="str">
        <f ca="1">INDEX({"","_","-","="},IF(OR($D404 &gt;= AJ$6, $E404 &lt; AI$6), 0, 1)+IF(OR($F404 &gt;= AJ$6, $G404 &lt; AI$6), 0, 2)+1)</f>
        <v/>
      </c>
      <c r="AJ404" s="71" t="str">
        <f ca="1">INDEX({"","_","-","="},IF(OR($D404 &gt;= AK$6, $E404 &lt; AJ$6), 0, 1)+IF(OR($F404 &gt;= AK$6, $G404 &lt; AJ$6), 0, 2)+1)</f>
        <v/>
      </c>
      <c r="AK404" s="71" t="str">
        <f ca="1">INDEX({"","_","-","="},IF(OR($D404 &gt;= AL$6, $E404 &lt; AK$6), 0, 1)+IF(OR($F404 &gt;= AL$6, $G404 &lt; AK$6), 0, 2)+1)</f>
        <v/>
      </c>
      <c r="AL404" s="71" t="str">
        <f ca="1">INDEX({"","_","-","="},IF(OR($D404 &gt;= AM$6, $E404 &lt; AL$6), 0, 1)+IF(OR($F404 &gt;= AM$6, $G404 &lt; AL$6), 0, 2)+1)</f>
        <v/>
      </c>
      <c r="AM404" s="71" t="str">
        <f ca="1">INDEX({"","_","-","="},IF(OR($D404 &gt;= AN$6, $E404 &lt; AM$6), 0, 1)+IF(OR($F404 &gt;= AN$6, $G404 &lt; AM$6), 0, 2)+1)</f>
        <v/>
      </c>
      <c r="AN404" s="71" t="str">
        <f ca="1">INDEX({"","_","-","="},IF(OR($D404 &gt;= AO$6, $E404 &lt; AN$6), 0, 1)+IF(OR($F404 &gt;= AO$6, $G404 &lt; AN$6), 0, 2)+1)</f>
        <v/>
      </c>
      <c r="AO404" s="71" t="str">
        <f ca="1">INDEX({"","_","-","="},IF(OR($D404 &gt;= AP$6, $E404 &lt; AO$6), 0, 1)+IF(OR($F404 &gt;= AP$6, $G404 &lt; AO$6), 0, 2)+1)</f>
        <v/>
      </c>
      <c r="AP404" s="71" t="str">
        <f ca="1">INDEX({"","_","-","="},IF(OR($D404 &gt;= AQ$6, $E404 &lt; AP$6), 0, 1)+IF(OR($F404 &gt;= AQ$6, $G404 &lt; AP$6), 0, 2)+1)</f>
        <v/>
      </c>
      <c r="AQ404" s="71" t="str">
        <f ca="1">INDEX({"","_","-","="},IF(OR($D404 &gt;= AR$6, $E404 &lt; AQ$6), 0, 1)+IF(OR($F404 &gt;= AR$6, $G404 &lt; AQ$6), 0, 2)+1)</f>
        <v/>
      </c>
      <c r="AR404" s="71" t="str">
        <f ca="1">INDEX({"","_","-","="},IF(OR($D404 &gt;= AS$6, $E404 &lt; AR$6), 0, 1)+IF(OR($F404 &gt;= AS$6, $G404 &lt; AR$6), 0, 2)+1)</f>
        <v/>
      </c>
      <c r="AS404" s="71" t="str">
        <f ca="1">INDEX({"","_","-","="},IF(OR($D404 &gt;= AT$6, $E404 &lt; AS$6), 0, 1)+IF(OR($F404 &gt;= AT$6, $G404 &lt; AS$6), 0, 2)+1)</f>
        <v/>
      </c>
      <c r="AT404" s="71" t="str">
        <f ca="1">INDEX({"","_","-","="},IF(OR($D404 &gt;= AU$6, $E404 &lt; AT$6), 0, 1)+IF(OR($F404 &gt;= AU$6, $G404 &lt; AT$6), 0, 2)+1)</f>
        <v/>
      </c>
      <c r="AU404" s="71" t="str">
        <f ca="1">INDEX({"","_","-","="},IF(OR($D404 &gt;= AV$6, $E404 &lt; AU$6), 0, 1)+IF(OR($F404 &gt;= AV$6, $G404 &lt; AU$6), 0, 2)+1)</f>
        <v/>
      </c>
      <c r="AV404" s="71" t="str">
        <f ca="1">INDEX({"","_","-","="},IF(OR($D404 &gt;= AW$6, $E404 &lt; AV$6), 0, 1)+IF(OR($F404 &gt;= AW$6, $G404 &lt; AV$6), 0, 2)+1)</f>
        <v/>
      </c>
      <c r="AW404" s="71" t="str">
        <f ca="1">INDEX({"","_","-","="},IF(OR($D404 &gt;= AX$6, $E404 &lt; AW$6), 0, 1)+IF(OR($F404 &gt;= AX$6, $G404 &lt; AW$6), 0, 2)+1)</f>
        <v/>
      </c>
      <c r="AX404" s="71" t="str">
        <f ca="1">INDEX({"","_","-","="},IF(OR($D404 &gt;= AY$6, $E404 &lt; AX$6), 0, 1)+IF(OR($F404 &gt;= AY$6, $G404 &lt; AX$6), 0, 2)+1)</f>
        <v/>
      </c>
      <c r="AY404" s="71" t="str">
        <f ca="1">INDEX({"","_","-","="},IF(OR($D404 &gt;= AZ$6, $E404 &lt; AY$6), 0, 1)+IF(OR($F404 &gt;= AZ$6, $G404 &lt; AY$6), 0, 2)+1)</f>
        <v/>
      </c>
      <c r="AZ404" s="71" t="str">
        <f ca="1">INDEX({"","_","-","="},IF(OR($D404 &gt;= BA$6, $E404 &lt; AZ$6), 0, 1)+IF(OR($F404 &gt;= BA$6, $G404 &lt; AZ$6), 0, 2)+1)</f>
        <v/>
      </c>
      <c r="BA404" s="71" t="str">
        <f ca="1">INDEX({"","_","-","="},IF(OR($D404 &gt;= BB$6, $E404 &lt; BA$6), 0, 1)+IF(OR($F404 &gt;= BB$6, $G404 &lt; BA$6), 0, 2)+1)</f>
        <v/>
      </c>
      <c r="BB404" s="71" t="str">
        <f ca="1">INDEX({"","_","-","="},IF(OR($D404 &gt;= BC$6, $E404 &lt; BB$6), 0, 1)+IF(OR($F404 &gt;= BC$6, $G404 &lt; BB$6), 0, 2)+1)</f>
        <v/>
      </c>
      <c r="BC404" s="71" t="str">
        <f ca="1">INDEX({"","_","-","="},IF(OR($D404 &gt;= BD$6, $E404 &lt; BC$6), 0, 1)+IF(OR($F404 &gt;= BD$6, $G404 &lt; BC$6), 0, 2)+1)</f>
        <v/>
      </c>
      <c r="BD404" s="71" t="str">
        <f ca="1">INDEX({"","_","-","="},IF(OR($D404 &gt;= BE$6, $E404 &lt; BD$6), 0, 1)+IF(OR($F404 &gt;= BE$6, $G404 &lt; BD$6), 0, 2)+1)</f>
        <v/>
      </c>
      <c r="BE404" s="71" t="str">
        <f ca="1">INDEX({"","_","-","="},IF(OR($D404 &gt;= BF$6, $E404 &lt; BE$6), 0, 1)+IF(OR($F404 &gt;= BF$6, $G404 &lt; BE$6), 0, 2)+1)</f>
        <v/>
      </c>
      <c r="BF404" s="71" t="str">
        <f ca="1">INDEX({"","_","-","="},IF(OR($D404 &gt;= BG$6, $E404 &lt; BF$6), 0, 1)+IF(OR($F404 &gt;= BG$6, $G404 &lt; BF$6), 0, 2)+1)</f>
        <v/>
      </c>
      <c r="BG404" s="71" t="str">
        <f ca="1">INDEX({"","_","-","="},IF(OR($D404 &gt;= BH$6, $E404 &lt; BG$6), 0, 1)+IF(OR($F404 &gt;= BH$6, $G404 &lt; BG$6), 0, 2)+1)</f>
        <v/>
      </c>
      <c r="BH404" s="71" t="str">
        <f ca="1">INDEX({"","_","-","="},IF(OR($D404 &gt;= BI$6, $E404 &lt; BH$6), 0, 1)+IF(OR($F404 &gt;= BI$6, $G404 &lt; BH$6), 0, 2)+1)</f>
        <v/>
      </c>
      <c r="BI404" s="71" t="str">
        <f ca="1">INDEX({"","_","-","="},IF(OR($D404 &gt;= BJ$6, $E404 &lt; BI$6), 0, 1)+IF(OR($F404 &gt;= BJ$6, $G404 &lt; BI$6), 0, 2)+1)</f>
        <v/>
      </c>
      <c r="BJ404" s="71" t="str">
        <f ca="1">INDEX({"","_","-","="},IF(OR($D404 &gt;= BK$6, $E404 &lt; BJ$6), 0, 1)+IF(OR($F404 &gt;= BK$6, $G404 &lt; BJ$6), 0, 2)+1)</f>
        <v/>
      </c>
      <c r="BK404" s="71" t="str">
        <f ca="1">INDEX({"","_","-","="},IF(OR($D404 &gt;= BL$6, $E404 &lt; BK$6), 0, 1)+IF(OR($F404 &gt;= BL$6, $G404 &lt; BK$6), 0, 2)+1)</f>
        <v/>
      </c>
      <c r="BL404" s="71" t="str">
        <f ca="1">INDEX({"","_","-","="},IF(OR($D404 &gt;= BM$6, $E404 &lt; BL$6), 0, 1)+IF(OR($F404 &gt;= BM$6, $G404 &lt; BL$6), 0, 2)+1)</f>
        <v/>
      </c>
      <c r="BM404" s="71" t="str">
        <f ca="1">INDEX({"","_","-","="},IF(OR($D404 &gt;= BN$6, $E404 &lt; BM$6), 0, 1)+IF(OR($F404 &gt;= BN$6, $G404 &lt; BM$6), 0, 2)+1)</f>
        <v/>
      </c>
      <c r="BN404" s="71" t="str">
        <f ca="1">INDEX({"","_","-","="},IF(OR($D404 &gt;= BO$6, $E404 &lt; BN$6), 0, 1)+IF(OR($F404 &gt;= BO$6, $G404 &lt; BN$6), 0, 2)+1)</f>
        <v/>
      </c>
      <c r="BO404" s="71" t="str">
        <f ca="1">INDEX({"","_","-","="},IF(OR($D404 &gt;= BP$6, $E404 &lt; BO$6), 0, 1)+IF(OR($F404 &gt;= BP$6, $G404 &lt; BO$6), 0, 2)+1)</f>
        <v/>
      </c>
      <c r="BP404" s="71" t="str">
        <f ca="1">INDEX({"","_","-","="},IF(OR($D404 &gt;= BQ$6, $E404 &lt; BP$6), 0, 1)+IF(OR($F404 &gt;= BQ$6, $G404 &lt; BP$6), 0, 2)+1)</f>
        <v/>
      </c>
      <c r="BQ404" s="71" t="str">
        <f ca="1">INDEX({"","_","-","="},IF(OR($D404 &gt;= BR$6, $E404 &lt; BQ$6), 0, 1)+IF(OR($F404 &gt;= BR$6, $G404 &lt; BQ$6), 0, 2)+1)</f>
        <v/>
      </c>
      <c r="BR404" s="71" t="str">
        <f ca="1">INDEX({"","_","-","="},IF(OR($D404 &gt;= BS$6, $E404 &lt; BR$6), 0, 1)+IF(OR($F404 &gt;= BS$6, $G404 &lt; BR$6), 0, 2)+1)</f>
        <v/>
      </c>
      <c r="BS404" s="71" t="str">
        <f ca="1">INDEX({"","_","-","="},IF(OR($D404 &gt;= BT$6, $E404 &lt; BS$6), 0, 1)+IF(OR($F404 &gt;= BT$6, $G404 &lt; BS$6), 0, 2)+1)</f>
        <v/>
      </c>
      <c r="BT404" s="71" t="str">
        <f ca="1">INDEX({"","_","-","="},IF(OR($D404 &gt;= BU$6, $E404 &lt; BT$6), 0, 1)+IF(OR($F404 &gt;= BU$6, $G404 &lt; BT$6), 0, 2)+1)</f>
        <v/>
      </c>
      <c r="BU404" s="71" t="str">
        <f ca="1">INDEX({"","_","-","="},IF(OR($D404 &gt;= BV$6, $E404 &lt; BU$6), 0, 1)+IF(OR($F404 &gt;= BV$6, $G404 &lt; BU$6), 0, 2)+1)</f>
        <v/>
      </c>
      <c r="BV404" s="71" t="str">
        <f ca="1">INDEX({"","_","-","="},IF(OR($D404 &gt;= BW$6, $E404 &lt; BV$6), 0, 1)+IF(OR($F404 &gt;= BW$6, $G404 &lt; BV$6), 0, 2)+1)</f>
        <v/>
      </c>
      <c r="BW404" s="71" t="str">
        <f ca="1">INDEX({"","_","-","="},IF(OR($D404 &gt;= BX$6, $E404 &lt; BW$6), 0, 1)+IF(OR($F404 &gt;= BX$6, $G404 &lt; BW$6), 0, 2)+1)</f>
        <v/>
      </c>
      <c r="BX404" s="71" t="str">
        <f ca="1">INDEX({"","_","-","="},IF(OR($D404 &gt;= BY$6, $E404 &lt; BX$6), 0, 1)+IF(OR($F404 &gt;= BY$6, $G404 &lt; BX$6), 0, 2)+1)</f>
        <v/>
      </c>
      <c r="BY404" s="71" t="str">
        <f ca="1">INDEX({"","_","-","="},IF(OR($D404 &gt;= BZ$6, $E404 &lt; BY$6), 0, 1)+IF(OR($F404 &gt;= BZ$6, $G404 &lt; BY$6), 0, 2)+1)</f>
        <v/>
      </c>
      <c r="BZ404" s="71" t="str">
        <f ca="1">INDEX({"","_","-","="},IF(OR($D404 &gt;= CA$6, $E404 &lt; BZ$6), 0, 1)+IF(OR($F404 &gt;= CA$6, $G404 &lt; BZ$6), 0, 2)+1)</f>
        <v/>
      </c>
      <c r="CA404" s="71" t="str">
        <f ca="1">INDEX({"","_","-","="},IF(OR($D404 &gt;= CB$6, $E404 &lt; CA$6), 0, 1)+IF(OR($F404 &gt;= CB$6, $G404 &lt; CA$6), 0, 2)+1)</f>
        <v/>
      </c>
      <c r="CB404" s="71" t="str">
        <f ca="1">INDEX({"","_","-","="},IF(OR($D404 &gt;= CC$6, $E404 &lt; CB$6), 0, 1)+IF(OR($F404 &gt;= CC$6, $G404 &lt; CB$6), 0, 2)+1)</f>
        <v/>
      </c>
      <c r="CC404" s="71" t="str">
        <f ca="1">INDEX({"","_","-","="},IF(OR($D404 &gt;= CD$6, $E404 &lt; CC$6), 0, 1)+IF(OR($F404 &gt;= CD$6, $G404 &lt; CC$6), 0, 2)+1)</f>
        <v/>
      </c>
      <c r="CD404" s="71" t="str">
        <f ca="1">INDEX({"","_","-","="},IF(OR($D404 &gt;= CE$6, $E404 &lt; CD$6), 0, 1)+IF(OR($F404 &gt;= CE$6, $G404 &lt; CD$6), 0, 2)+1)</f>
        <v/>
      </c>
    </row>
    <row r="405" spans="1:82">
      <c r="A405" s="8" t="str">
        <f ca="1">IF('临-进度'!N400,'临-进度'!$A400,"")</f>
        <v/>
      </c>
      <c r="B405" s="8" t="str">
        <f ca="1">IF('临-进度'!N400,'临-进度'!$B400,"")</f>
        <v/>
      </c>
      <c r="C405" s="8" t="str">
        <f ca="1">IF('临-进度'!N400,'临-进度'!$F400,"")</f>
        <v/>
      </c>
      <c r="D405" s="42" t="str">
        <f ca="1">IF('临-进度'!$N400,'临-进度'!$J400,"")</f>
        <v/>
      </c>
      <c r="E405" s="42" t="str">
        <f ca="1">IF('临-进度'!$N400,'临-进度'!$AF400,"")</f>
        <v/>
      </c>
      <c r="F405" s="42" t="str">
        <f ca="1">IF('临-进度'!$N400,'临-进度'!$K400,"")</f>
        <v/>
      </c>
      <c r="G405" s="76" t="str">
        <f ca="1">IF('临-进度'!$N400,'临-进度'!$AG400,"")</f>
        <v/>
      </c>
      <c r="H405" s="71" t="str">
        <f ca="1">INDEX({"","_","-","="},IF(OR($D405 &gt;= I$6, $E405 &lt; H$6), 0, 1)+IF(OR($F405 &gt;= I$6, $G405 &lt; H$6), 0, 2)+1)</f>
        <v/>
      </c>
      <c r="I405" s="71" t="str">
        <f ca="1">INDEX({"","_","-","="},IF(OR($D405 &gt;= J$6, $E405 &lt; I$6), 0, 1)+IF(OR($F405 &gt;= J$6, $G405 &lt; I$6), 0, 2)+1)</f>
        <v/>
      </c>
      <c r="J405" s="71" t="str">
        <f ca="1">INDEX({"","_","-","="},IF(OR($D405 &gt;= K$6, $E405 &lt; J$6), 0, 1)+IF(OR($F405 &gt;= K$6, $G405 &lt; J$6), 0, 2)+1)</f>
        <v/>
      </c>
      <c r="K405" s="71" t="str">
        <f ca="1">INDEX({"","_","-","="},IF(OR($D405 &gt;= L$6, $E405 &lt; K$6), 0, 1)+IF(OR($F405 &gt;= L$6, $G405 &lt; K$6), 0, 2)+1)</f>
        <v/>
      </c>
      <c r="L405" s="71" t="str">
        <f ca="1">INDEX({"","_","-","="},IF(OR($D405 &gt;= M$6, $E405 &lt; L$6), 0, 1)+IF(OR($F405 &gt;= M$6, $G405 &lt; L$6), 0, 2)+1)</f>
        <v/>
      </c>
      <c r="M405" s="71" t="str">
        <f ca="1">INDEX({"","_","-","="},IF(OR($D405 &gt;= N$6, $E405 &lt; M$6), 0, 1)+IF(OR($F405 &gt;= N$6, $G405 &lt; M$6), 0, 2)+1)</f>
        <v/>
      </c>
      <c r="N405" s="71" t="str">
        <f ca="1">INDEX({"","_","-","="},IF(OR($D405 &gt;= O$6, $E405 &lt; N$6), 0, 1)+IF(OR($F405 &gt;= O$6, $G405 &lt; N$6), 0, 2)+1)</f>
        <v/>
      </c>
      <c r="O405" s="71" t="str">
        <f ca="1">INDEX({"","_","-","="},IF(OR($D405 &gt;= P$6, $E405 &lt; O$6), 0, 1)+IF(OR($F405 &gt;= P$6, $G405 &lt; O$6), 0, 2)+1)</f>
        <v/>
      </c>
      <c r="P405" s="71" t="str">
        <f ca="1">INDEX({"","_","-","="},IF(OR($D405 &gt;= Q$6, $E405 &lt; P$6), 0, 1)+IF(OR($F405 &gt;= Q$6, $G405 &lt; P$6), 0, 2)+1)</f>
        <v/>
      </c>
      <c r="Q405" s="71" t="str">
        <f ca="1">INDEX({"","_","-","="},IF(OR($D405 &gt;= R$6, $E405 &lt; Q$6), 0, 1)+IF(OR($F405 &gt;= R$6, $G405 &lt; Q$6), 0, 2)+1)</f>
        <v/>
      </c>
      <c r="R405" s="71" t="str">
        <f ca="1">INDEX({"","_","-","="},IF(OR($D405 &gt;= S$6, $E405 &lt; R$6), 0, 1)+IF(OR($F405 &gt;= S$6, $G405 &lt; R$6), 0, 2)+1)</f>
        <v/>
      </c>
      <c r="S405" s="71" t="str">
        <f ca="1">INDEX({"","_","-","="},IF(OR($D405 &gt;= T$6, $E405 &lt; S$6), 0, 1)+IF(OR($F405 &gt;= T$6, $G405 &lt; S$6), 0, 2)+1)</f>
        <v/>
      </c>
      <c r="T405" s="71" t="str">
        <f ca="1">INDEX({"","_","-","="},IF(OR($D405 &gt;= U$6, $E405 &lt; T$6), 0, 1)+IF(OR($F405 &gt;= U$6, $G405 &lt; T$6), 0, 2)+1)</f>
        <v/>
      </c>
      <c r="U405" s="71" t="str">
        <f ca="1">INDEX({"","_","-","="},IF(OR($D405 &gt;= V$6, $E405 &lt; U$6), 0, 1)+IF(OR($F405 &gt;= V$6, $G405 &lt; U$6), 0, 2)+1)</f>
        <v/>
      </c>
      <c r="V405" s="71" t="str">
        <f ca="1">INDEX({"","_","-","="},IF(OR($D405 &gt;= W$6, $E405 &lt; V$6), 0, 1)+IF(OR($F405 &gt;= W$6, $G405 &lt; V$6), 0, 2)+1)</f>
        <v/>
      </c>
      <c r="W405" s="71" t="str">
        <f ca="1">INDEX({"","_","-","="},IF(OR($D405 &gt;= X$6, $E405 &lt; W$6), 0, 1)+IF(OR($F405 &gt;= X$6, $G405 &lt; W$6), 0, 2)+1)</f>
        <v/>
      </c>
      <c r="X405" s="71" t="str">
        <f ca="1">INDEX({"","_","-","="},IF(OR($D405 &gt;= Y$6, $E405 &lt; X$6), 0, 1)+IF(OR($F405 &gt;= Y$6, $G405 &lt; X$6), 0, 2)+1)</f>
        <v/>
      </c>
      <c r="Y405" s="71" t="str">
        <f ca="1">INDEX({"","_","-","="},IF(OR($D405 &gt;= Z$6, $E405 &lt; Y$6), 0, 1)+IF(OR($F405 &gt;= Z$6, $G405 &lt; Y$6), 0, 2)+1)</f>
        <v/>
      </c>
      <c r="Z405" s="71" t="str">
        <f ca="1">INDEX({"","_","-","="},IF(OR($D405 &gt;= AA$6, $E405 &lt; Z$6), 0, 1)+IF(OR($F405 &gt;= AA$6, $G405 &lt; Z$6), 0, 2)+1)</f>
        <v/>
      </c>
      <c r="AA405" s="71" t="str">
        <f ca="1">INDEX({"","_","-","="},IF(OR($D405 &gt;= AB$6, $E405 &lt; AA$6), 0, 1)+IF(OR($F405 &gt;= AB$6, $G405 &lt; AA$6), 0, 2)+1)</f>
        <v/>
      </c>
      <c r="AB405" s="71" t="str">
        <f ca="1">INDEX({"","_","-","="},IF(OR($D405 &gt;= AC$6, $E405 &lt; AB$6), 0, 1)+IF(OR($F405 &gt;= AC$6, $G405 &lt; AB$6), 0, 2)+1)</f>
        <v/>
      </c>
      <c r="AC405" s="71" t="str">
        <f ca="1">INDEX({"","_","-","="},IF(OR($D405 &gt;= AD$6, $E405 &lt; AC$6), 0, 1)+IF(OR($F405 &gt;= AD$6, $G405 &lt; AC$6), 0, 2)+1)</f>
        <v/>
      </c>
      <c r="AD405" s="71" t="str">
        <f ca="1">INDEX({"","_","-","="},IF(OR($D405 &gt;= AE$6, $E405 &lt; AD$6), 0, 1)+IF(OR($F405 &gt;= AE$6, $G405 &lt; AD$6), 0, 2)+1)</f>
        <v/>
      </c>
      <c r="AE405" s="71" t="str">
        <f ca="1">INDEX({"","_","-","="},IF(OR($D405 &gt;= AF$6, $E405 &lt; AE$6), 0, 1)+IF(OR($F405 &gt;= AF$6, $G405 &lt; AE$6), 0, 2)+1)</f>
        <v/>
      </c>
      <c r="AF405" s="71" t="str">
        <f ca="1">INDEX({"","_","-","="},IF(OR($D405 &gt;= AG$6, $E405 &lt; AF$6), 0, 1)+IF(OR($F405 &gt;= AG$6, $G405 &lt; AF$6), 0, 2)+1)</f>
        <v/>
      </c>
      <c r="AG405" s="71" t="str">
        <f ca="1">INDEX({"","_","-","="},IF(OR($D405 &gt;= AH$6, $E405 &lt; AG$6), 0, 1)+IF(OR($F405 &gt;= AH$6, $G405 &lt; AG$6), 0, 2)+1)</f>
        <v/>
      </c>
      <c r="AH405" s="71" t="str">
        <f ca="1">INDEX({"","_","-","="},IF(OR($D405 &gt;= AI$6, $E405 &lt; AH$6), 0, 1)+IF(OR($F405 &gt;= AI$6, $G405 &lt; AH$6), 0, 2)+1)</f>
        <v/>
      </c>
      <c r="AI405" s="71" t="str">
        <f ca="1">INDEX({"","_","-","="},IF(OR($D405 &gt;= AJ$6, $E405 &lt; AI$6), 0, 1)+IF(OR($F405 &gt;= AJ$6, $G405 &lt; AI$6), 0, 2)+1)</f>
        <v/>
      </c>
      <c r="AJ405" s="71" t="str">
        <f ca="1">INDEX({"","_","-","="},IF(OR($D405 &gt;= AK$6, $E405 &lt; AJ$6), 0, 1)+IF(OR($F405 &gt;= AK$6, $G405 &lt; AJ$6), 0, 2)+1)</f>
        <v/>
      </c>
      <c r="AK405" s="71" t="str">
        <f ca="1">INDEX({"","_","-","="},IF(OR($D405 &gt;= AL$6, $E405 &lt; AK$6), 0, 1)+IF(OR($F405 &gt;= AL$6, $G405 &lt; AK$6), 0, 2)+1)</f>
        <v/>
      </c>
      <c r="AL405" s="71" t="str">
        <f ca="1">INDEX({"","_","-","="},IF(OR($D405 &gt;= AM$6, $E405 &lt; AL$6), 0, 1)+IF(OR($F405 &gt;= AM$6, $G405 &lt; AL$6), 0, 2)+1)</f>
        <v/>
      </c>
      <c r="AM405" s="71" t="str">
        <f ca="1">INDEX({"","_","-","="},IF(OR($D405 &gt;= AN$6, $E405 &lt; AM$6), 0, 1)+IF(OR($F405 &gt;= AN$6, $G405 &lt; AM$6), 0, 2)+1)</f>
        <v/>
      </c>
      <c r="AN405" s="71" t="str">
        <f ca="1">INDEX({"","_","-","="},IF(OR($D405 &gt;= AO$6, $E405 &lt; AN$6), 0, 1)+IF(OR($F405 &gt;= AO$6, $G405 &lt; AN$6), 0, 2)+1)</f>
        <v/>
      </c>
      <c r="AO405" s="71" t="str">
        <f ca="1">INDEX({"","_","-","="},IF(OR($D405 &gt;= AP$6, $E405 &lt; AO$6), 0, 1)+IF(OR($F405 &gt;= AP$6, $G405 &lt; AO$6), 0, 2)+1)</f>
        <v/>
      </c>
      <c r="AP405" s="71" t="str">
        <f ca="1">INDEX({"","_","-","="},IF(OR($D405 &gt;= AQ$6, $E405 &lt; AP$6), 0, 1)+IF(OR($F405 &gt;= AQ$6, $G405 &lt; AP$6), 0, 2)+1)</f>
        <v/>
      </c>
      <c r="AQ405" s="71" t="str">
        <f ca="1">INDEX({"","_","-","="},IF(OR($D405 &gt;= AR$6, $E405 &lt; AQ$6), 0, 1)+IF(OR($F405 &gt;= AR$6, $G405 &lt; AQ$6), 0, 2)+1)</f>
        <v/>
      </c>
      <c r="AR405" s="71" t="str">
        <f ca="1">INDEX({"","_","-","="},IF(OR($D405 &gt;= AS$6, $E405 &lt; AR$6), 0, 1)+IF(OR($F405 &gt;= AS$6, $G405 &lt; AR$6), 0, 2)+1)</f>
        <v/>
      </c>
      <c r="AS405" s="71" t="str">
        <f ca="1">INDEX({"","_","-","="},IF(OR($D405 &gt;= AT$6, $E405 &lt; AS$6), 0, 1)+IF(OR($F405 &gt;= AT$6, $G405 &lt; AS$6), 0, 2)+1)</f>
        <v/>
      </c>
      <c r="AT405" s="71" t="str">
        <f ca="1">INDEX({"","_","-","="},IF(OR($D405 &gt;= AU$6, $E405 &lt; AT$6), 0, 1)+IF(OR($F405 &gt;= AU$6, $G405 &lt; AT$6), 0, 2)+1)</f>
        <v/>
      </c>
      <c r="AU405" s="71" t="str">
        <f ca="1">INDEX({"","_","-","="},IF(OR($D405 &gt;= AV$6, $E405 &lt; AU$6), 0, 1)+IF(OR($F405 &gt;= AV$6, $G405 &lt; AU$6), 0, 2)+1)</f>
        <v/>
      </c>
      <c r="AV405" s="71" t="str">
        <f ca="1">INDEX({"","_","-","="},IF(OR($D405 &gt;= AW$6, $E405 &lt; AV$6), 0, 1)+IF(OR($F405 &gt;= AW$6, $G405 &lt; AV$6), 0, 2)+1)</f>
        <v/>
      </c>
      <c r="AW405" s="71" t="str">
        <f ca="1">INDEX({"","_","-","="},IF(OR($D405 &gt;= AX$6, $E405 &lt; AW$6), 0, 1)+IF(OR($F405 &gt;= AX$6, $G405 &lt; AW$6), 0, 2)+1)</f>
        <v/>
      </c>
      <c r="AX405" s="71" t="str">
        <f ca="1">INDEX({"","_","-","="},IF(OR($D405 &gt;= AY$6, $E405 &lt; AX$6), 0, 1)+IF(OR($F405 &gt;= AY$6, $G405 &lt; AX$6), 0, 2)+1)</f>
        <v/>
      </c>
      <c r="AY405" s="71" t="str">
        <f ca="1">INDEX({"","_","-","="},IF(OR($D405 &gt;= AZ$6, $E405 &lt; AY$6), 0, 1)+IF(OR($F405 &gt;= AZ$6, $G405 &lt; AY$6), 0, 2)+1)</f>
        <v/>
      </c>
      <c r="AZ405" s="71" t="str">
        <f ca="1">INDEX({"","_","-","="},IF(OR($D405 &gt;= BA$6, $E405 &lt; AZ$6), 0, 1)+IF(OR($F405 &gt;= BA$6, $G405 &lt; AZ$6), 0, 2)+1)</f>
        <v/>
      </c>
      <c r="BA405" s="71" t="str">
        <f ca="1">INDEX({"","_","-","="},IF(OR($D405 &gt;= BB$6, $E405 &lt; BA$6), 0, 1)+IF(OR($F405 &gt;= BB$6, $G405 &lt; BA$6), 0, 2)+1)</f>
        <v/>
      </c>
      <c r="BB405" s="71" t="str">
        <f ca="1">INDEX({"","_","-","="},IF(OR($D405 &gt;= BC$6, $E405 &lt; BB$6), 0, 1)+IF(OR($F405 &gt;= BC$6, $G405 &lt; BB$6), 0, 2)+1)</f>
        <v/>
      </c>
      <c r="BC405" s="71" t="str">
        <f ca="1">INDEX({"","_","-","="},IF(OR($D405 &gt;= BD$6, $E405 &lt; BC$6), 0, 1)+IF(OR($F405 &gt;= BD$6, $G405 &lt; BC$6), 0, 2)+1)</f>
        <v/>
      </c>
      <c r="BD405" s="71" t="str">
        <f ca="1">INDEX({"","_","-","="},IF(OR($D405 &gt;= BE$6, $E405 &lt; BD$6), 0, 1)+IF(OR($F405 &gt;= BE$6, $G405 &lt; BD$6), 0, 2)+1)</f>
        <v/>
      </c>
      <c r="BE405" s="71" t="str">
        <f ca="1">INDEX({"","_","-","="},IF(OR($D405 &gt;= BF$6, $E405 &lt; BE$6), 0, 1)+IF(OR($F405 &gt;= BF$6, $G405 &lt; BE$6), 0, 2)+1)</f>
        <v/>
      </c>
      <c r="BF405" s="71" t="str">
        <f ca="1">INDEX({"","_","-","="},IF(OR($D405 &gt;= BG$6, $E405 &lt; BF$6), 0, 1)+IF(OR($F405 &gt;= BG$6, $G405 &lt; BF$6), 0, 2)+1)</f>
        <v/>
      </c>
      <c r="BG405" s="71" t="str">
        <f ca="1">INDEX({"","_","-","="},IF(OR($D405 &gt;= BH$6, $E405 &lt; BG$6), 0, 1)+IF(OR($F405 &gt;= BH$6, $G405 &lt; BG$6), 0, 2)+1)</f>
        <v/>
      </c>
      <c r="BH405" s="71" t="str">
        <f ca="1">INDEX({"","_","-","="},IF(OR($D405 &gt;= BI$6, $E405 &lt; BH$6), 0, 1)+IF(OR($F405 &gt;= BI$6, $G405 &lt; BH$6), 0, 2)+1)</f>
        <v/>
      </c>
      <c r="BI405" s="71" t="str">
        <f ca="1">INDEX({"","_","-","="},IF(OR($D405 &gt;= BJ$6, $E405 &lt; BI$6), 0, 1)+IF(OR($F405 &gt;= BJ$6, $G405 &lt; BI$6), 0, 2)+1)</f>
        <v/>
      </c>
      <c r="BJ405" s="71" t="str">
        <f ca="1">INDEX({"","_","-","="},IF(OR($D405 &gt;= BK$6, $E405 &lt; BJ$6), 0, 1)+IF(OR($F405 &gt;= BK$6, $G405 &lt; BJ$6), 0, 2)+1)</f>
        <v/>
      </c>
      <c r="BK405" s="71" t="str">
        <f ca="1">INDEX({"","_","-","="},IF(OR($D405 &gt;= BL$6, $E405 &lt; BK$6), 0, 1)+IF(OR($F405 &gt;= BL$6, $G405 &lt; BK$6), 0, 2)+1)</f>
        <v/>
      </c>
      <c r="BL405" s="71" t="str">
        <f ca="1">INDEX({"","_","-","="},IF(OR($D405 &gt;= BM$6, $E405 &lt; BL$6), 0, 1)+IF(OR($F405 &gt;= BM$6, $G405 &lt; BL$6), 0, 2)+1)</f>
        <v/>
      </c>
      <c r="BM405" s="71" t="str">
        <f ca="1">INDEX({"","_","-","="},IF(OR($D405 &gt;= BN$6, $E405 &lt; BM$6), 0, 1)+IF(OR($F405 &gt;= BN$6, $G405 &lt; BM$6), 0, 2)+1)</f>
        <v/>
      </c>
      <c r="BN405" s="71" t="str">
        <f ca="1">INDEX({"","_","-","="},IF(OR($D405 &gt;= BO$6, $E405 &lt; BN$6), 0, 1)+IF(OR($F405 &gt;= BO$6, $G405 &lt; BN$6), 0, 2)+1)</f>
        <v/>
      </c>
      <c r="BO405" s="71" t="str">
        <f ca="1">INDEX({"","_","-","="},IF(OR($D405 &gt;= BP$6, $E405 &lt; BO$6), 0, 1)+IF(OR($F405 &gt;= BP$6, $G405 &lt; BO$6), 0, 2)+1)</f>
        <v/>
      </c>
      <c r="BP405" s="71" t="str">
        <f ca="1">INDEX({"","_","-","="},IF(OR($D405 &gt;= BQ$6, $E405 &lt; BP$6), 0, 1)+IF(OR($F405 &gt;= BQ$6, $G405 &lt; BP$6), 0, 2)+1)</f>
        <v/>
      </c>
      <c r="BQ405" s="71" t="str">
        <f ca="1">INDEX({"","_","-","="},IF(OR($D405 &gt;= BR$6, $E405 &lt; BQ$6), 0, 1)+IF(OR($F405 &gt;= BR$6, $G405 &lt; BQ$6), 0, 2)+1)</f>
        <v/>
      </c>
      <c r="BR405" s="71" t="str">
        <f ca="1">INDEX({"","_","-","="},IF(OR($D405 &gt;= BS$6, $E405 &lt; BR$6), 0, 1)+IF(OR($F405 &gt;= BS$6, $G405 &lt; BR$6), 0, 2)+1)</f>
        <v/>
      </c>
      <c r="BS405" s="71" t="str">
        <f ca="1">INDEX({"","_","-","="},IF(OR($D405 &gt;= BT$6, $E405 &lt; BS$6), 0, 1)+IF(OR($F405 &gt;= BT$6, $G405 &lt; BS$6), 0, 2)+1)</f>
        <v/>
      </c>
      <c r="BT405" s="71" t="str">
        <f ca="1">INDEX({"","_","-","="},IF(OR($D405 &gt;= BU$6, $E405 &lt; BT$6), 0, 1)+IF(OR($F405 &gt;= BU$6, $G405 &lt; BT$6), 0, 2)+1)</f>
        <v/>
      </c>
      <c r="BU405" s="71" t="str">
        <f ca="1">INDEX({"","_","-","="},IF(OR($D405 &gt;= BV$6, $E405 &lt; BU$6), 0, 1)+IF(OR($F405 &gt;= BV$6, $G405 &lt; BU$6), 0, 2)+1)</f>
        <v/>
      </c>
      <c r="BV405" s="71" t="str">
        <f ca="1">INDEX({"","_","-","="},IF(OR($D405 &gt;= BW$6, $E405 &lt; BV$6), 0, 1)+IF(OR($F405 &gt;= BW$6, $G405 &lt; BV$6), 0, 2)+1)</f>
        <v/>
      </c>
      <c r="BW405" s="71" t="str">
        <f ca="1">INDEX({"","_","-","="},IF(OR($D405 &gt;= BX$6, $E405 &lt; BW$6), 0, 1)+IF(OR($F405 &gt;= BX$6, $G405 &lt; BW$6), 0, 2)+1)</f>
        <v/>
      </c>
      <c r="BX405" s="71" t="str">
        <f ca="1">INDEX({"","_","-","="},IF(OR($D405 &gt;= BY$6, $E405 &lt; BX$6), 0, 1)+IF(OR($F405 &gt;= BY$6, $G405 &lt; BX$6), 0, 2)+1)</f>
        <v/>
      </c>
      <c r="BY405" s="71" t="str">
        <f ca="1">INDEX({"","_","-","="},IF(OR($D405 &gt;= BZ$6, $E405 &lt; BY$6), 0, 1)+IF(OR($F405 &gt;= BZ$6, $G405 &lt; BY$6), 0, 2)+1)</f>
        <v/>
      </c>
      <c r="BZ405" s="71" t="str">
        <f ca="1">INDEX({"","_","-","="},IF(OR($D405 &gt;= CA$6, $E405 &lt; BZ$6), 0, 1)+IF(OR($F405 &gt;= CA$6, $G405 &lt; BZ$6), 0, 2)+1)</f>
        <v/>
      </c>
      <c r="CA405" s="71" t="str">
        <f ca="1">INDEX({"","_","-","="},IF(OR($D405 &gt;= CB$6, $E405 &lt; CA$6), 0, 1)+IF(OR($F405 &gt;= CB$6, $G405 &lt; CA$6), 0, 2)+1)</f>
        <v/>
      </c>
      <c r="CB405" s="71" t="str">
        <f ca="1">INDEX({"","_","-","="},IF(OR($D405 &gt;= CC$6, $E405 &lt; CB$6), 0, 1)+IF(OR($F405 &gt;= CC$6, $G405 &lt; CB$6), 0, 2)+1)</f>
        <v/>
      </c>
      <c r="CC405" s="71" t="str">
        <f ca="1">INDEX({"","_","-","="},IF(OR($D405 &gt;= CD$6, $E405 &lt; CC$6), 0, 1)+IF(OR($F405 &gt;= CD$6, $G405 &lt; CC$6), 0, 2)+1)</f>
        <v/>
      </c>
      <c r="CD405" s="71" t="str">
        <f ca="1">INDEX({"","_","-","="},IF(OR($D405 &gt;= CE$6, $E405 &lt; CD$6), 0, 1)+IF(OR($F405 &gt;= CE$6, $G405 &lt; CD$6), 0, 2)+1)</f>
        <v/>
      </c>
    </row>
    <row r="406" spans="1:82">
      <c r="A406" s="8" t="str">
        <f ca="1">IF('临-进度'!N401,'临-进度'!$A401,"")</f>
        <v/>
      </c>
      <c r="B406" s="8" t="str">
        <f ca="1">IF('临-进度'!N401,'临-进度'!$B401,"")</f>
        <v/>
      </c>
      <c r="C406" s="8" t="str">
        <f ca="1">IF('临-进度'!N401,'临-进度'!$F401,"")</f>
        <v/>
      </c>
      <c r="D406" s="42" t="str">
        <f ca="1">IF('临-进度'!$N401,'临-进度'!$J401,"")</f>
        <v/>
      </c>
      <c r="E406" s="42" t="str">
        <f ca="1">IF('临-进度'!$N401,'临-进度'!$AF401,"")</f>
        <v/>
      </c>
      <c r="F406" s="42" t="str">
        <f ca="1">IF('临-进度'!$N401,'临-进度'!$K401,"")</f>
        <v/>
      </c>
      <c r="G406" s="76" t="str">
        <f ca="1">IF('临-进度'!$N401,'临-进度'!$AG401,"")</f>
        <v/>
      </c>
      <c r="H406" s="71" t="str">
        <f ca="1">INDEX({"","_","-","="},IF(OR($D406 &gt;= I$6, $E406 &lt; H$6), 0, 1)+IF(OR($F406 &gt;= I$6, $G406 &lt; H$6), 0, 2)+1)</f>
        <v/>
      </c>
      <c r="I406" s="71" t="str">
        <f ca="1">INDEX({"","_","-","="},IF(OR($D406 &gt;= J$6, $E406 &lt; I$6), 0, 1)+IF(OR($F406 &gt;= J$6, $G406 &lt; I$6), 0, 2)+1)</f>
        <v/>
      </c>
      <c r="J406" s="71" t="str">
        <f ca="1">INDEX({"","_","-","="},IF(OR($D406 &gt;= K$6, $E406 &lt; J$6), 0, 1)+IF(OR($F406 &gt;= K$6, $G406 &lt; J$6), 0, 2)+1)</f>
        <v/>
      </c>
      <c r="K406" s="71" t="str">
        <f ca="1">INDEX({"","_","-","="},IF(OR($D406 &gt;= L$6, $E406 &lt; K$6), 0, 1)+IF(OR($F406 &gt;= L$6, $G406 &lt; K$6), 0, 2)+1)</f>
        <v/>
      </c>
      <c r="L406" s="71" t="str">
        <f ca="1">INDEX({"","_","-","="},IF(OR($D406 &gt;= M$6, $E406 &lt; L$6), 0, 1)+IF(OR($F406 &gt;= M$6, $G406 &lt; L$6), 0, 2)+1)</f>
        <v/>
      </c>
      <c r="M406" s="71" t="str">
        <f ca="1">INDEX({"","_","-","="},IF(OR($D406 &gt;= N$6, $E406 &lt; M$6), 0, 1)+IF(OR($F406 &gt;= N$6, $G406 &lt; M$6), 0, 2)+1)</f>
        <v/>
      </c>
      <c r="N406" s="71" t="str">
        <f ca="1">INDEX({"","_","-","="},IF(OR($D406 &gt;= O$6, $E406 &lt; N$6), 0, 1)+IF(OR($F406 &gt;= O$6, $G406 &lt; N$6), 0, 2)+1)</f>
        <v/>
      </c>
      <c r="O406" s="71" t="str">
        <f ca="1">INDEX({"","_","-","="},IF(OR($D406 &gt;= P$6, $E406 &lt; O$6), 0, 1)+IF(OR($F406 &gt;= P$6, $G406 &lt; O$6), 0, 2)+1)</f>
        <v/>
      </c>
      <c r="P406" s="71" t="str">
        <f ca="1">INDEX({"","_","-","="},IF(OR($D406 &gt;= Q$6, $E406 &lt; P$6), 0, 1)+IF(OR($F406 &gt;= Q$6, $G406 &lt; P$6), 0, 2)+1)</f>
        <v/>
      </c>
      <c r="Q406" s="71" t="str">
        <f ca="1">INDEX({"","_","-","="},IF(OR($D406 &gt;= R$6, $E406 &lt; Q$6), 0, 1)+IF(OR($F406 &gt;= R$6, $G406 &lt; Q$6), 0, 2)+1)</f>
        <v/>
      </c>
      <c r="R406" s="71" t="str">
        <f ca="1">INDEX({"","_","-","="},IF(OR($D406 &gt;= S$6, $E406 &lt; R$6), 0, 1)+IF(OR($F406 &gt;= S$6, $G406 &lt; R$6), 0, 2)+1)</f>
        <v/>
      </c>
      <c r="S406" s="71" t="str">
        <f ca="1">INDEX({"","_","-","="},IF(OR($D406 &gt;= T$6, $E406 &lt; S$6), 0, 1)+IF(OR($F406 &gt;= T$6, $G406 &lt; S$6), 0, 2)+1)</f>
        <v/>
      </c>
      <c r="T406" s="71" t="str">
        <f ca="1">INDEX({"","_","-","="},IF(OR($D406 &gt;= U$6, $E406 &lt; T$6), 0, 1)+IF(OR($F406 &gt;= U$6, $G406 &lt; T$6), 0, 2)+1)</f>
        <v/>
      </c>
      <c r="U406" s="71" t="str">
        <f ca="1">INDEX({"","_","-","="},IF(OR($D406 &gt;= V$6, $E406 &lt; U$6), 0, 1)+IF(OR($F406 &gt;= V$6, $G406 &lt; U$6), 0, 2)+1)</f>
        <v/>
      </c>
      <c r="V406" s="71" t="str">
        <f ca="1">INDEX({"","_","-","="},IF(OR($D406 &gt;= W$6, $E406 &lt; V$6), 0, 1)+IF(OR($F406 &gt;= W$6, $G406 &lt; V$6), 0, 2)+1)</f>
        <v/>
      </c>
      <c r="W406" s="71" t="str">
        <f ca="1">INDEX({"","_","-","="},IF(OR($D406 &gt;= X$6, $E406 &lt; W$6), 0, 1)+IF(OR($F406 &gt;= X$6, $G406 &lt; W$6), 0, 2)+1)</f>
        <v/>
      </c>
      <c r="X406" s="71" t="str">
        <f ca="1">INDEX({"","_","-","="},IF(OR($D406 &gt;= Y$6, $E406 &lt; X$6), 0, 1)+IF(OR($F406 &gt;= Y$6, $G406 &lt; X$6), 0, 2)+1)</f>
        <v/>
      </c>
      <c r="Y406" s="71" t="str">
        <f ca="1">INDEX({"","_","-","="},IF(OR($D406 &gt;= Z$6, $E406 &lt; Y$6), 0, 1)+IF(OR($F406 &gt;= Z$6, $G406 &lt; Y$6), 0, 2)+1)</f>
        <v/>
      </c>
      <c r="Z406" s="71" t="str">
        <f ca="1">INDEX({"","_","-","="},IF(OR($D406 &gt;= AA$6, $E406 &lt; Z$6), 0, 1)+IF(OR($F406 &gt;= AA$6, $G406 &lt; Z$6), 0, 2)+1)</f>
        <v/>
      </c>
      <c r="AA406" s="71" t="str">
        <f ca="1">INDEX({"","_","-","="},IF(OR($D406 &gt;= AB$6, $E406 &lt; AA$6), 0, 1)+IF(OR($F406 &gt;= AB$6, $G406 &lt; AA$6), 0, 2)+1)</f>
        <v/>
      </c>
      <c r="AB406" s="71" t="str">
        <f ca="1">INDEX({"","_","-","="},IF(OR($D406 &gt;= AC$6, $E406 &lt; AB$6), 0, 1)+IF(OR($F406 &gt;= AC$6, $G406 &lt; AB$6), 0, 2)+1)</f>
        <v/>
      </c>
      <c r="AC406" s="71" t="str">
        <f ca="1">INDEX({"","_","-","="},IF(OR($D406 &gt;= AD$6, $E406 &lt; AC$6), 0, 1)+IF(OR($F406 &gt;= AD$6, $G406 &lt; AC$6), 0, 2)+1)</f>
        <v/>
      </c>
      <c r="AD406" s="71" t="str">
        <f ca="1">INDEX({"","_","-","="},IF(OR($D406 &gt;= AE$6, $E406 &lt; AD$6), 0, 1)+IF(OR($F406 &gt;= AE$6, $G406 &lt; AD$6), 0, 2)+1)</f>
        <v/>
      </c>
      <c r="AE406" s="71" t="str">
        <f ca="1">INDEX({"","_","-","="},IF(OR($D406 &gt;= AF$6, $E406 &lt; AE$6), 0, 1)+IF(OR($F406 &gt;= AF$6, $G406 &lt; AE$6), 0, 2)+1)</f>
        <v/>
      </c>
      <c r="AF406" s="71" t="str">
        <f ca="1">INDEX({"","_","-","="},IF(OR($D406 &gt;= AG$6, $E406 &lt; AF$6), 0, 1)+IF(OR($F406 &gt;= AG$6, $G406 &lt; AF$6), 0, 2)+1)</f>
        <v/>
      </c>
      <c r="AG406" s="71" t="str">
        <f ca="1">INDEX({"","_","-","="},IF(OR($D406 &gt;= AH$6, $E406 &lt; AG$6), 0, 1)+IF(OR($F406 &gt;= AH$6, $G406 &lt; AG$6), 0, 2)+1)</f>
        <v/>
      </c>
      <c r="AH406" s="71" t="str">
        <f ca="1">INDEX({"","_","-","="},IF(OR($D406 &gt;= AI$6, $E406 &lt; AH$6), 0, 1)+IF(OR($F406 &gt;= AI$6, $G406 &lt; AH$6), 0, 2)+1)</f>
        <v/>
      </c>
      <c r="AI406" s="71" t="str">
        <f ca="1">INDEX({"","_","-","="},IF(OR($D406 &gt;= AJ$6, $E406 &lt; AI$6), 0, 1)+IF(OR($F406 &gt;= AJ$6, $G406 &lt; AI$6), 0, 2)+1)</f>
        <v/>
      </c>
      <c r="AJ406" s="71" t="str">
        <f ca="1">INDEX({"","_","-","="},IF(OR($D406 &gt;= AK$6, $E406 &lt; AJ$6), 0, 1)+IF(OR($F406 &gt;= AK$6, $G406 &lt; AJ$6), 0, 2)+1)</f>
        <v/>
      </c>
      <c r="AK406" s="71" t="str">
        <f ca="1">INDEX({"","_","-","="},IF(OR($D406 &gt;= AL$6, $E406 &lt; AK$6), 0, 1)+IF(OR($F406 &gt;= AL$6, $G406 &lt; AK$6), 0, 2)+1)</f>
        <v/>
      </c>
      <c r="AL406" s="71" t="str">
        <f ca="1">INDEX({"","_","-","="},IF(OR($D406 &gt;= AM$6, $E406 &lt; AL$6), 0, 1)+IF(OR($F406 &gt;= AM$6, $G406 &lt; AL$6), 0, 2)+1)</f>
        <v/>
      </c>
      <c r="AM406" s="71" t="str">
        <f ca="1">INDEX({"","_","-","="},IF(OR($D406 &gt;= AN$6, $E406 &lt; AM$6), 0, 1)+IF(OR($F406 &gt;= AN$6, $G406 &lt; AM$6), 0, 2)+1)</f>
        <v/>
      </c>
      <c r="AN406" s="71" t="str">
        <f ca="1">INDEX({"","_","-","="},IF(OR($D406 &gt;= AO$6, $E406 &lt; AN$6), 0, 1)+IF(OR($F406 &gt;= AO$6, $G406 &lt; AN$6), 0, 2)+1)</f>
        <v/>
      </c>
      <c r="AO406" s="71" t="str">
        <f ca="1">INDEX({"","_","-","="},IF(OR($D406 &gt;= AP$6, $E406 &lt; AO$6), 0, 1)+IF(OR($F406 &gt;= AP$6, $G406 &lt; AO$6), 0, 2)+1)</f>
        <v/>
      </c>
      <c r="AP406" s="71" t="str">
        <f ca="1">INDEX({"","_","-","="},IF(OR($D406 &gt;= AQ$6, $E406 &lt; AP$6), 0, 1)+IF(OR($F406 &gt;= AQ$6, $G406 &lt; AP$6), 0, 2)+1)</f>
        <v/>
      </c>
      <c r="AQ406" s="71" t="str">
        <f ca="1">INDEX({"","_","-","="},IF(OR($D406 &gt;= AR$6, $E406 &lt; AQ$6), 0, 1)+IF(OR($F406 &gt;= AR$6, $G406 &lt; AQ$6), 0, 2)+1)</f>
        <v/>
      </c>
      <c r="AR406" s="71" t="str">
        <f ca="1">INDEX({"","_","-","="},IF(OR($D406 &gt;= AS$6, $E406 &lt; AR$6), 0, 1)+IF(OR($F406 &gt;= AS$6, $G406 &lt; AR$6), 0, 2)+1)</f>
        <v/>
      </c>
      <c r="AS406" s="71" t="str">
        <f ca="1">INDEX({"","_","-","="},IF(OR($D406 &gt;= AT$6, $E406 &lt; AS$6), 0, 1)+IF(OR($F406 &gt;= AT$6, $G406 &lt; AS$6), 0, 2)+1)</f>
        <v/>
      </c>
      <c r="AT406" s="71" t="str">
        <f ca="1">INDEX({"","_","-","="},IF(OR($D406 &gt;= AU$6, $E406 &lt; AT$6), 0, 1)+IF(OR($F406 &gt;= AU$6, $G406 &lt; AT$6), 0, 2)+1)</f>
        <v/>
      </c>
      <c r="AU406" s="71" t="str">
        <f ca="1">INDEX({"","_","-","="},IF(OR($D406 &gt;= AV$6, $E406 &lt; AU$6), 0, 1)+IF(OR($F406 &gt;= AV$6, $G406 &lt; AU$6), 0, 2)+1)</f>
        <v/>
      </c>
      <c r="AV406" s="71" t="str">
        <f ca="1">INDEX({"","_","-","="},IF(OR($D406 &gt;= AW$6, $E406 &lt; AV$6), 0, 1)+IF(OR($F406 &gt;= AW$6, $G406 &lt; AV$6), 0, 2)+1)</f>
        <v/>
      </c>
      <c r="AW406" s="71" t="str">
        <f ca="1">INDEX({"","_","-","="},IF(OR($D406 &gt;= AX$6, $E406 &lt; AW$6), 0, 1)+IF(OR($F406 &gt;= AX$6, $G406 &lt; AW$6), 0, 2)+1)</f>
        <v/>
      </c>
      <c r="AX406" s="71" t="str">
        <f ca="1">INDEX({"","_","-","="},IF(OR($D406 &gt;= AY$6, $E406 &lt; AX$6), 0, 1)+IF(OR($F406 &gt;= AY$6, $G406 &lt; AX$6), 0, 2)+1)</f>
        <v/>
      </c>
      <c r="AY406" s="71" t="str">
        <f ca="1">INDEX({"","_","-","="},IF(OR($D406 &gt;= AZ$6, $E406 &lt; AY$6), 0, 1)+IF(OR($F406 &gt;= AZ$6, $G406 &lt; AY$6), 0, 2)+1)</f>
        <v/>
      </c>
      <c r="AZ406" s="71" t="str">
        <f ca="1">INDEX({"","_","-","="},IF(OR($D406 &gt;= BA$6, $E406 &lt; AZ$6), 0, 1)+IF(OR($F406 &gt;= BA$6, $G406 &lt; AZ$6), 0, 2)+1)</f>
        <v/>
      </c>
      <c r="BA406" s="71" t="str">
        <f ca="1">INDEX({"","_","-","="},IF(OR($D406 &gt;= BB$6, $E406 &lt; BA$6), 0, 1)+IF(OR($F406 &gt;= BB$6, $G406 &lt; BA$6), 0, 2)+1)</f>
        <v/>
      </c>
      <c r="BB406" s="71" t="str">
        <f ca="1">INDEX({"","_","-","="},IF(OR($D406 &gt;= BC$6, $E406 &lt; BB$6), 0, 1)+IF(OR($F406 &gt;= BC$6, $G406 &lt; BB$6), 0, 2)+1)</f>
        <v/>
      </c>
      <c r="BC406" s="71" t="str">
        <f ca="1">INDEX({"","_","-","="},IF(OR($D406 &gt;= BD$6, $E406 &lt; BC$6), 0, 1)+IF(OR($F406 &gt;= BD$6, $G406 &lt; BC$6), 0, 2)+1)</f>
        <v/>
      </c>
      <c r="BD406" s="71" t="str">
        <f ca="1">INDEX({"","_","-","="},IF(OR($D406 &gt;= BE$6, $E406 &lt; BD$6), 0, 1)+IF(OR($F406 &gt;= BE$6, $G406 &lt; BD$6), 0, 2)+1)</f>
        <v/>
      </c>
      <c r="BE406" s="71" t="str">
        <f ca="1">INDEX({"","_","-","="},IF(OR($D406 &gt;= BF$6, $E406 &lt; BE$6), 0, 1)+IF(OR($F406 &gt;= BF$6, $G406 &lt; BE$6), 0, 2)+1)</f>
        <v/>
      </c>
      <c r="BF406" s="71" t="str">
        <f ca="1">INDEX({"","_","-","="},IF(OR($D406 &gt;= BG$6, $E406 &lt; BF$6), 0, 1)+IF(OR($F406 &gt;= BG$6, $G406 &lt; BF$6), 0, 2)+1)</f>
        <v/>
      </c>
      <c r="BG406" s="71" t="str">
        <f ca="1">INDEX({"","_","-","="},IF(OR($D406 &gt;= BH$6, $E406 &lt; BG$6), 0, 1)+IF(OR($F406 &gt;= BH$6, $G406 &lt; BG$6), 0, 2)+1)</f>
        <v/>
      </c>
      <c r="BH406" s="71" t="str">
        <f ca="1">INDEX({"","_","-","="},IF(OR($D406 &gt;= BI$6, $E406 &lt; BH$6), 0, 1)+IF(OR($F406 &gt;= BI$6, $G406 &lt; BH$6), 0, 2)+1)</f>
        <v/>
      </c>
      <c r="BI406" s="71" t="str">
        <f ca="1">INDEX({"","_","-","="},IF(OR($D406 &gt;= BJ$6, $E406 &lt; BI$6), 0, 1)+IF(OR($F406 &gt;= BJ$6, $G406 &lt; BI$6), 0, 2)+1)</f>
        <v/>
      </c>
      <c r="BJ406" s="71" t="str">
        <f ca="1">INDEX({"","_","-","="},IF(OR($D406 &gt;= BK$6, $E406 &lt; BJ$6), 0, 1)+IF(OR($F406 &gt;= BK$6, $G406 &lt; BJ$6), 0, 2)+1)</f>
        <v/>
      </c>
      <c r="BK406" s="71" t="str">
        <f ca="1">INDEX({"","_","-","="},IF(OR($D406 &gt;= BL$6, $E406 &lt; BK$6), 0, 1)+IF(OR($F406 &gt;= BL$6, $G406 &lt; BK$6), 0, 2)+1)</f>
        <v/>
      </c>
      <c r="BL406" s="71" t="str">
        <f ca="1">INDEX({"","_","-","="},IF(OR($D406 &gt;= BM$6, $E406 &lt; BL$6), 0, 1)+IF(OR($F406 &gt;= BM$6, $G406 &lt; BL$6), 0, 2)+1)</f>
        <v/>
      </c>
      <c r="BM406" s="71" t="str">
        <f ca="1">INDEX({"","_","-","="},IF(OR($D406 &gt;= BN$6, $E406 &lt; BM$6), 0, 1)+IF(OR($F406 &gt;= BN$6, $G406 &lt; BM$6), 0, 2)+1)</f>
        <v/>
      </c>
      <c r="BN406" s="71" t="str">
        <f ca="1">INDEX({"","_","-","="},IF(OR($D406 &gt;= BO$6, $E406 &lt; BN$6), 0, 1)+IF(OR($F406 &gt;= BO$6, $G406 &lt; BN$6), 0, 2)+1)</f>
        <v/>
      </c>
      <c r="BO406" s="71" t="str">
        <f ca="1">INDEX({"","_","-","="},IF(OR($D406 &gt;= BP$6, $E406 &lt; BO$6), 0, 1)+IF(OR($F406 &gt;= BP$6, $G406 &lt; BO$6), 0, 2)+1)</f>
        <v/>
      </c>
      <c r="BP406" s="71" t="str">
        <f ca="1">INDEX({"","_","-","="},IF(OR($D406 &gt;= BQ$6, $E406 &lt; BP$6), 0, 1)+IF(OR($F406 &gt;= BQ$6, $G406 &lt; BP$6), 0, 2)+1)</f>
        <v/>
      </c>
      <c r="BQ406" s="71" t="str">
        <f ca="1">INDEX({"","_","-","="},IF(OR($D406 &gt;= BR$6, $E406 &lt; BQ$6), 0, 1)+IF(OR($F406 &gt;= BR$6, $G406 &lt; BQ$6), 0, 2)+1)</f>
        <v/>
      </c>
      <c r="BR406" s="71" t="str">
        <f ca="1">INDEX({"","_","-","="},IF(OR($D406 &gt;= BS$6, $E406 &lt; BR$6), 0, 1)+IF(OR($F406 &gt;= BS$6, $G406 &lt; BR$6), 0, 2)+1)</f>
        <v/>
      </c>
      <c r="BS406" s="71" t="str">
        <f ca="1">INDEX({"","_","-","="},IF(OR($D406 &gt;= BT$6, $E406 &lt; BS$6), 0, 1)+IF(OR($F406 &gt;= BT$6, $G406 &lt; BS$6), 0, 2)+1)</f>
        <v/>
      </c>
      <c r="BT406" s="71" t="str">
        <f ca="1">INDEX({"","_","-","="},IF(OR($D406 &gt;= BU$6, $E406 &lt; BT$6), 0, 1)+IF(OR($F406 &gt;= BU$6, $G406 &lt; BT$6), 0, 2)+1)</f>
        <v/>
      </c>
      <c r="BU406" s="71" t="str">
        <f ca="1">INDEX({"","_","-","="},IF(OR($D406 &gt;= BV$6, $E406 &lt; BU$6), 0, 1)+IF(OR($F406 &gt;= BV$6, $G406 &lt; BU$6), 0, 2)+1)</f>
        <v/>
      </c>
      <c r="BV406" s="71" t="str">
        <f ca="1">INDEX({"","_","-","="},IF(OR($D406 &gt;= BW$6, $E406 &lt; BV$6), 0, 1)+IF(OR($F406 &gt;= BW$6, $G406 &lt; BV$6), 0, 2)+1)</f>
        <v/>
      </c>
      <c r="BW406" s="71" t="str">
        <f ca="1">INDEX({"","_","-","="},IF(OR($D406 &gt;= BX$6, $E406 &lt; BW$6), 0, 1)+IF(OR($F406 &gt;= BX$6, $G406 &lt; BW$6), 0, 2)+1)</f>
        <v/>
      </c>
      <c r="BX406" s="71" t="str">
        <f ca="1">INDEX({"","_","-","="},IF(OR($D406 &gt;= BY$6, $E406 &lt; BX$6), 0, 1)+IF(OR($F406 &gt;= BY$6, $G406 &lt; BX$6), 0, 2)+1)</f>
        <v/>
      </c>
      <c r="BY406" s="71" t="str">
        <f ca="1">INDEX({"","_","-","="},IF(OR($D406 &gt;= BZ$6, $E406 &lt; BY$6), 0, 1)+IF(OR($F406 &gt;= BZ$6, $G406 &lt; BY$6), 0, 2)+1)</f>
        <v/>
      </c>
      <c r="BZ406" s="71" t="str">
        <f ca="1">INDEX({"","_","-","="},IF(OR($D406 &gt;= CA$6, $E406 &lt; BZ$6), 0, 1)+IF(OR($F406 &gt;= CA$6, $G406 &lt; BZ$6), 0, 2)+1)</f>
        <v/>
      </c>
      <c r="CA406" s="71" t="str">
        <f ca="1">INDEX({"","_","-","="},IF(OR($D406 &gt;= CB$6, $E406 &lt; CA$6), 0, 1)+IF(OR($F406 &gt;= CB$6, $G406 &lt; CA$6), 0, 2)+1)</f>
        <v/>
      </c>
      <c r="CB406" s="71" t="str">
        <f ca="1">INDEX({"","_","-","="},IF(OR($D406 &gt;= CC$6, $E406 &lt; CB$6), 0, 1)+IF(OR($F406 &gt;= CC$6, $G406 &lt; CB$6), 0, 2)+1)</f>
        <v/>
      </c>
      <c r="CC406" s="71" t="str">
        <f ca="1">INDEX({"","_","-","="},IF(OR($D406 &gt;= CD$6, $E406 &lt; CC$6), 0, 1)+IF(OR($F406 &gt;= CD$6, $G406 &lt; CC$6), 0, 2)+1)</f>
        <v/>
      </c>
      <c r="CD406" s="71" t="str">
        <f ca="1">INDEX({"","_","-","="},IF(OR($D406 &gt;= CE$6, $E406 &lt; CD$6), 0, 1)+IF(OR($F406 &gt;= CE$6, $G406 &lt; CD$6), 0, 2)+1)</f>
        <v/>
      </c>
    </row>
    <row r="407" spans="1:82">
      <c r="A407" s="8" t="str">
        <f ca="1">IF('临-进度'!N402,'临-进度'!$A402,"")</f>
        <v/>
      </c>
      <c r="B407" s="8" t="str">
        <f ca="1">IF('临-进度'!N402,'临-进度'!$B402,"")</f>
        <v/>
      </c>
      <c r="C407" s="8" t="str">
        <f ca="1">IF('临-进度'!N402,'临-进度'!$F402,"")</f>
        <v/>
      </c>
      <c r="D407" s="42" t="str">
        <f ca="1">IF('临-进度'!$N402,'临-进度'!$J402,"")</f>
        <v/>
      </c>
      <c r="E407" s="42" t="str">
        <f ca="1">IF('临-进度'!$N402,'临-进度'!$AF402,"")</f>
        <v/>
      </c>
      <c r="F407" s="42" t="str">
        <f ca="1">IF('临-进度'!$N402,'临-进度'!$K402,"")</f>
        <v/>
      </c>
      <c r="G407" s="76" t="str">
        <f ca="1">IF('临-进度'!$N402,'临-进度'!$AG402,"")</f>
        <v/>
      </c>
      <c r="H407" s="71" t="str">
        <f ca="1">INDEX({"","_","-","="},IF(OR($D407 &gt;= I$6, $E407 &lt; H$6), 0, 1)+IF(OR($F407 &gt;= I$6, $G407 &lt; H$6), 0, 2)+1)</f>
        <v/>
      </c>
      <c r="I407" s="71" t="str">
        <f ca="1">INDEX({"","_","-","="},IF(OR($D407 &gt;= J$6, $E407 &lt; I$6), 0, 1)+IF(OR($F407 &gt;= J$6, $G407 &lt; I$6), 0, 2)+1)</f>
        <v/>
      </c>
      <c r="J407" s="71" t="str">
        <f ca="1">INDEX({"","_","-","="},IF(OR($D407 &gt;= K$6, $E407 &lt; J$6), 0, 1)+IF(OR($F407 &gt;= K$6, $G407 &lt; J$6), 0, 2)+1)</f>
        <v/>
      </c>
      <c r="K407" s="71" t="str">
        <f ca="1">INDEX({"","_","-","="},IF(OR($D407 &gt;= L$6, $E407 &lt; K$6), 0, 1)+IF(OR($F407 &gt;= L$6, $G407 &lt; K$6), 0, 2)+1)</f>
        <v/>
      </c>
      <c r="L407" s="71" t="str">
        <f ca="1">INDEX({"","_","-","="},IF(OR($D407 &gt;= M$6, $E407 &lt; L$6), 0, 1)+IF(OR($F407 &gt;= M$6, $G407 &lt; L$6), 0, 2)+1)</f>
        <v/>
      </c>
      <c r="M407" s="71" t="str">
        <f ca="1">INDEX({"","_","-","="},IF(OR($D407 &gt;= N$6, $E407 &lt; M$6), 0, 1)+IF(OR($F407 &gt;= N$6, $G407 &lt; M$6), 0, 2)+1)</f>
        <v/>
      </c>
      <c r="N407" s="71" t="str">
        <f ca="1">INDEX({"","_","-","="},IF(OR($D407 &gt;= O$6, $E407 &lt; N$6), 0, 1)+IF(OR($F407 &gt;= O$6, $G407 &lt; N$6), 0, 2)+1)</f>
        <v/>
      </c>
      <c r="O407" s="71" t="str">
        <f ca="1">INDEX({"","_","-","="},IF(OR($D407 &gt;= P$6, $E407 &lt; O$6), 0, 1)+IF(OR($F407 &gt;= P$6, $G407 &lt; O$6), 0, 2)+1)</f>
        <v/>
      </c>
      <c r="P407" s="71" t="str">
        <f ca="1">INDEX({"","_","-","="},IF(OR($D407 &gt;= Q$6, $E407 &lt; P$6), 0, 1)+IF(OR($F407 &gt;= Q$6, $G407 &lt; P$6), 0, 2)+1)</f>
        <v/>
      </c>
      <c r="Q407" s="71" t="str">
        <f ca="1">INDEX({"","_","-","="},IF(OR($D407 &gt;= R$6, $E407 &lt; Q$6), 0, 1)+IF(OR($F407 &gt;= R$6, $G407 &lt; Q$6), 0, 2)+1)</f>
        <v/>
      </c>
      <c r="R407" s="71" t="str">
        <f ca="1">INDEX({"","_","-","="},IF(OR($D407 &gt;= S$6, $E407 &lt; R$6), 0, 1)+IF(OR($F407 &gt;= S$6, $G407 &lt; R$6), 0, 2)+1)</f>
        <v/>
      </c>
      <c r="S407" s="71" t="str">
        <f ca="1">INDEX({"","_","-","="},IF(OR($D407 &gt;= T$6, $E407 &lt; S$6), 0, 1)+IF(OR($F407 &gt;= T$6, $G407 &lt; S$6), 0, 2)+1)</f>
        <v/>
      </c>
      <c r="T407" s="71" t="str">
        <f ca="1">INDEX({"","_","-","="},IF(OR($D407 &gt;= U$6, $E407 &lt; T$6), 0, 1)+IF(OR($F407 &gt;= U$6, $G407 &lt; T$6), 0, 2)+1)</f>
        <v/>
      </c>
      <c r="U407" s="71" t="str">
        <f ca="1">INDEX({"","_","-","="},IF(OR($D407 &gt;= V$6, $E407 &lt; U$6), 0, 1)+IF(OR($F407 &gt;= V$6, $G407 &lt; U$6), 0, 2)+1)</f>
        <v/>
      </c>
      <c r="V407" s="71" t="str">
        <f ca="1">INDEX({"","_","-","="},IF(OR($D407 &gt;= W$6, $E407 &lt; V$6), 0, 1)+IF(OR($F407 &gt;= W$6, $G407 &lt; V$6), 0, 2)+1)</f>
        <v/>
      </c>
      <c r="W407" s="71" t="str">
        <f ca="1">INDEX({"","_","-","="},IF(OR($D407 &gt;= X$6, $E407 &lt; W$6), 0, 1)+IF(OR($F407 &gt;= X$6, $G407 &lt; W$6), 0, 2)+1)</f>
        <v/>
      </c>
      <c r="X407" s="71" t="str">
        <f ca="1">INDEX({"","_","-","="},IF(OR($D407 &gt;= Y$6, $E407 &lt; X$6), 0, 1)+IF(OR($F407 &gt;= Y$6, $G407 &lt; X$6), 0, 2)+1)</f>
        <v/>
      </c>
      <c r="Y407" s="71" t="str">
        <f ca="1">INDEX({"","_","-","="},IF(OR($D407 &gt;= Z$6, $E407 &lt; Y$6), 0, 1)+IF(OR($F407 &gt;= Z$6, $G407 &lt; Y$6), 0, 2)+1)</f>
        <v/>
      </c>
      <c r="Z407" s="71" t="str">
        <f ca="1">INDEX({"","_","-","="},IF(OR($D407 &gt;= AA$6, $E407 &lt; Z$6), 0, 1)+IF(OR($F407 &gt;= AA$6, $G407 &lt; Z$6), 0, 2)+1)</f>
        <v/>
      </c>
      <c r="AA407" s="71" t="str">
        <f ca="1">INDEX({"","_","-","="},IF(OR($D407 &gt;= AB$6, $E407 &lt; AA$6), 0, 1)+IF(OR($F407 &gt;= AB$6, $G407 &lt; AA$6), 0, 2)+1)</f>
        <v/>
      </c>
      <c r="AB407" s="71" t="str">
        <f ca="1">INDEX({"","_","-","="},IF(OR($D407 &gt;= AC$6, $E407 &lt; AB$6), 0, 1)+IF(OR($F407 &gt;= AC$6, $G407 &lt; AB$6), 0, 2)+1)</f>
        <v/>
      </c>
      <c r="AC407" s="71" t="str">
        <f ca="1">INDEX({"","_","-","="},IF(OR($D407 &gt;= AD$6, $E407 &lt; AC$6), 0, 1)+IF(OR($F407 &gt;= AD$6, $G407 &lt; AC$6), 0, 2)+1)</f>
        <v/>
      </c>
      <c r="AD407" s="71" t="str">
        <f ca="1">INDEX({"","_","-","="},IF(OR($D407 &gt;= AE$6, $E407 &lt; AD$6), 0, 1)+IF(OR($F407 &gt;= AE$6, $G407 &lt; AD$6), 0, 2)+1)</f>
        <v/>
      </c>
      <c r="AE407" s="71" t="str">
        <f ca="1">INDEX({"","_","-","="},IF(OR($D407 &gt;= AF$6, $E407 &lt; AE$6), 0, 1)+IF(OR($F407 &gt;= AF$6, $G407 &lt; AE$6), 0, 2)+1)</f>
        <v/>
      </c>
      <c r="AF407" s="71" t="str">
        <f ca="1">INDEX({"","_","-","="},IF(OR($D407 &gt;= AG$6, $E407 &lt; AF$6), 0, 1)+IF(OR($F407 &gt;= AG$6, $G407 &lt; AF$6), 0, 2)+1)</f>
        <v/>
      </c>
      <c r="AG407" s="71" t="str">
        <f ca="1">INDEX({"","_","-","="},IF(OR($D407 &gt;= AH$6, $E407 &lt; AG$6), 0, 1)+IF(OR($F407 &gt;= AH$6, $G407 &lt; AG$6), 0, 2)+1)</f>
        <v/>
      </c>
      <c r="AH407" s="71" t="str">
        <f ca="1">INDEX({"","_","-","="},IF(OR($D407 &gt;= AI$6, $E407 &lt; AH$6), 0, 1)+IF(OR($F407 &gt;= AI$6, $G407 &lt; AH$6), 0, 2)+1)</f>
        <v/>
      </c>
      <c r="AI407" s="71" t="str">
        <f ca="1">INDEX({"","_","-","="},IF(OR($D407 &gt;= AJ$6, $E407 &lt; AI$6), 0, 1)+IF(OR($F407 &gt;= AJ$6, $G407 &lt; AI$6), 0, 2)+1)</f>
        <v/>
      </c>
      <c r="AJ407" s="71" t="str">
        <f ca="1">INDEX({"","_","-","="},IF(OR($D407 &gt;= AK$6, $E407 &lt; AJ$6), 0, 1)+IF(OR($F407 &gt;= AK$6, $G407 &lt; AJ$6), 0, 2)+1)</f>
        <v/>
      </c>
      <c r="AK407" s="71" t="str">
        <f ca="1">INDEX({"","_","-","="},IF(OR($D407 &gt;= AL$6, $E407 &lt; AK$6), 0, 1)+IF(OR($F407 &gt;= AL$6, $G407 &lt; AK$6), 0, 2)+1)</f>
        <v/>
      </c>
      <c r="AL407" s="71" t="str">
        <f ca="1">INDEX({"","_","-","="},IF(OR($D407 &gt;= AM$6, $E407 &lt; AL$6), 0, 1)+IF(OR($F407 &gt;= AM$6, $G407 &lt; AL$6), 0, 2)+1)</f>
        <v/>
      </c>
      <c r="AM407" s="71" t="str">
        <f ca="1">INDEX({"","_","-","="},IF(OR($D407 &gt;= AN$6, $E407 &lt; AM$6), 0, 1)+IF(OR($F407 &gt;= AN$6, $G407 &lt; AM$6), 0, 2)+1)</f>
        <v/>
      </c>
      <c r="AN407" s="71" t="str">
        <f ca="1">INDEX({"","_","-","="},IF(OR($D407 &gt;= AO$6, $E407 &lt; AN$6), 0, 1)+IF(OR($F407 &gt;= AO$6, $G407 &lt; AN$6), 0, 2)+1)</f>
        <v/>
      </c>
      <c r="AO407" s="71" t="str">
        <f ca="1">INDEX({"","_","-","="},IF(OR($D407 &gt;= AP$6, $E407 &lt; AO$6), 0, 1)+IF(OR($F407 &gt;= AP$6, $G407 &lt; AO$6), 0, 2)+1)</f>
        <v/>
      </c>
      <c r="AP407" s="71" t="str">
        <f ca="1">INDEX({"","_","-","="},IF(OR($D407 &gt;= AQ$6, $E407 &lt; AP$6), 0, 1)+IF(OR($F407 &gt;= AQ$6, $G407 &lt; AP$6), 0, 2)+1)</f>
        <v/>
      </c>
      <c r="AQ407" s="71" t="str">
        <f ca="1">INDEX({"","_","-","="},IF(OR($D407 &gt;= AR$6, $E407 &lt; AQ$6), 0, 1)+IF(OR($F407 &gt;= AR$6, $G407 &lt; AQ$6), 0, 2)+1)</f>
        <v/>
      </c>
      <c r="AR407" s="71" t="str">
        <f ca="1">INDEX({"","_","-","="},IF(OR($D407 &gt;= AS$6, $E407 &lt; AR$6), 0, 1)+IF(OR($F407 &gt;= AS$6, $G407 &lt; AR$6), 0, 2)+1)</f>
        <v/>
      </c>
      <c r="AS407" s="71" t="str">
        <f ca="1">INDEX({"","_","-","="},IF(OR($D407 &gt;= AT$6, $E407 &lt; AS$6), 0, 1)+IF(OR($F407 &gt;= AT$6, $G407 &lt; AS$6), 0, 2)+1)</f>
        <v/>
      </c>
      <c r="AT407" s="71" t="str">
        <f ca="1">INDEX({"","_","-","="},IF(OR($D407 &gt;= AU$6, $E407 &lt; AT$6), 0, 1)+IF(OR($F407 &gt;= AU$6, $G407 &lt; AT$6), 0, 2)+1)</f>
        <v/>
      </c>
      <c r="AU407" s="71" t="str">
        <f ca="1">INDEX({"","_","-","="},IF(OR($D407 &gt;= AV$6, $E407 &lt; AU$6), 0, 1)+IF(OR($F407 &gt;= AV$6, $G407 &lt; AU$6), 0, 2)+1)</f>
        <v/>
      </c>
      <c r="AV407" s="71" t="str">
        <f ca="1">INDEX({"","_","-","="},IF(OR($D407 &gt;= AW$6, $E407 &lt; AV$6), 0, 1)+IF(OR($F407 &gt;= AW$6, $G407 &lt; AV$6), 0, 2)+1)</f>
        <v/>
      </c>
      <c r="AW407" s="71" t="str">
        <f ca="1">INDEX({"","_","-","="},IF(OR($D407 &gt;= AX$6, $E407 &lt; AW$6), 0, 1)+IF(OR($F407 &gt;= AX$6, $G407 &lt; AW$6), 0, 2)+1)</f>
        <v/>
      </c>
      <c r="AX407" s="71" t="str">
        <f ca="1">INDEX({"","_","-","="},IF(OR($D407 &gt;= AY$6, $E407 &lt; AX$6), 0, 1)+IF(OR($F407 &gt;= AY$6, $G407 &lt; AX$6), 0, 2)+1)</f>
        <v/>
      </c>
      <c r="AY407" s="71" t="str">
        <f ca="1">INDEX({"","_","-","="},IF(OR($D407 &gt;= AZ$6, $E407 &lt; AY$6), 0, 1)+IF(OR($F407 &gt;= AZ$6, $G407 &lt; AY$6), 0, 2)+1)</f>
        <v/>
      </c>
      <c r="AZ407" s="71" t="str">
        <f ca="1">INDEX({"","_","-","="},IF(OR($D407 &gt;= BA$6, $E407 &lt; AZ$6), 0, 1)+IF(OR($F407 &gt;= BA$6, $G407 &lt; AZ$6), 0, 2)+1)</f>
        <v/>
      </c>
      <c r="BA407" s="71" t="str">
        <f ca="1">INDEX({"","_","-","="},IF(OR($D407 &gt;= BB$6, $E407 &lt; BA$6), 0, 1)+IF(OR($F407 &gt;= BB$6, $G407 &lt; BA$6), 0, 2)+1)</f>
        <v/>
      </c>
      <c r="BB407" s="71" t="str">
        <f ca="1">INDEX({"","_","-","="},IF(OR($D407 &gt;= BC$6, $E407 &lt; BB$6), 0, 1)+IF(OR($F407 &gt;= BC$6, $G407 &lt; BB$6), 0, 2)+1)</f>
        <v/>
      </c>
      <c r="BC407" s="71" t="str">
        <f ca="1">INDEX({"","_","-","="},IF(OR($D407 &gt;= BD$6, $E407 &lt; BC$6), 0, 1)+IF(OR($F407 &gt;= BD$6, $G407 &lt; BC$6), 0, 2)+1)</f>
        <v/>
      </c>
      <c r="BD407" s="71" t="str">
        <f ca="1">INDEX({"","_","-","="},IF(OR($D407 &gt;= BE$6, $E407 &lt; BD$6), 0, 1)+IF(OR($F407 &gt;= BE$6, $G407 &lt; BD$6), 0, 2)+1)</f>
        <v/>
      </c>
      <c r="BE407" s="71" t="str">
        <f ca="1">INDEX({"","_","-","="},IF(OR($D407 &gt;= BF$6, $E407 &lt; BE$6), 0, 1)+IF(OR($F407 &gt;= BF$6, $G407 &lt; BE$6), 0, 2)+1)</f>
        <v/>
      </c>
      <c r="BF407" s="71" t="str">
        <f ca="1">INDEX({"","_","-","="},IF(OR($D407 &gt;= BG$6, $E407 &lt; BF$6), 0, 1)+IF(OR($F407 &gt;= BG$6, $G407 &lt; BF$6), 0, 2)+1)</f>
        <v/>
      </c>
      <c r="BG407" s="71" t="str">
        <f ca="1">INDEX({"","_","-","="},IF(OR($D407 &gt;= BH$6, $E407 &lt; BG$6), 0, 1)+IF(OR($F407 &gt;= BH$6, $G407 &lt; BG$6), 0, 2)+1)</f>
        <v/>
      </c>
      <c r="BH407" s="71" t="str">
        <f ca="1">INDEX({"","_","-","="},IF(OR($D407 &gt;= BI$6, $E407 &lt; BH$6), 0, 1)+IF(OR($F407 &gt;= BI$6, $G407 &lt; BH$6), 0, 2)+1)</f>
        <v/>
      </c>
      <c r="BI407" s="71" t="str">
        <f ca="1">INDEX({"","_","-","="},IF(OR($D407 &gt;= BJ$6, $E407 &lt; BI$6), 0, 1)+IF(OR($F407 &gt;= BJ$6, $G407 &lt; BI$6), 0, 2)+1)</f>
        <v/>
      </c>
      <c r="BJ407" s="71" t="str">
        <f ca="1">INDEX({"","_","-","="},IF(OR($D407 &gt;= BK$6, $E407 &lt; BJ$6), 0, 1)+IF(OR($F407 &gt;= BK$6, $G407 &lt; BJ$6), 0, 2)+1)</f>
        <v/>
      </c>
      <c r="BK407" s="71" t="str">
        <f ca="1">INDEX({"","_","-","="},IF(OR($D407 &gt;= BL$6, $E407 &lt; BK$6), 0, 1)+IF(OR($F407 &gt;= BL$6, $G407 &lt; BK$6), 0, 2)+1)</f>
        <v/>
      </c>
      <c r="BL407" s="71" t="str">
        <f ca="1">INDEX({"","_","-","="},IF(OR($D407 &gt;= BM$6, $E407 &lt; BL$6), 0, 1)+IF(OR($F407 &gt;= BM$6, $G407 &lt; BL$6), 0, 2)+1)</f>
        <v/>
      </c>
      <c r="BM407" s="71" t="str">
        <f ca="1">INDEX({"","_","-","="},IF(OR($D407 &gt;= BN$6, $E407 &lt; BM$6), 0, 1)+IF(OR($F407 &gt;= BN$6, $G407 &lt; BM$6), 0, 2)+1)</f>
        <v/>
      </c>
      <c r="BN407" s="71" t="str">
        <f ca="1">INDEX({"","_","-","="},IF(OR($D407 &gt;= BO$6, $E407 &lt; BN$6), 0, 1)+IF(OR($F407 &gt;= BO$6, $G407 &lt; BN$6), 0, 2)+1)</f>
        <v/>
      </c>
      <c r="BO407" s="71" t="str">
        <f ca="1">INDEX({"","_","-","="},IF(OR($D407 &gt;= BP$6, $E407 &lt; BO$6), 0, 1)+IF(OR($F407 &gt;= BP$6, $G407 &lt; BO$6), 0, 2)+1)</f>
        <v/>
      </c>
      <c r="BP407" s="71" t="str">
        <f ca="1">INDEX({"","_","-","="},IF(OR($D407 &gt;= BQ$6, $E407 &lt; BP$6), 0, 1)+IF(OR($F407 &gt;= BQ$6, $G407 &lt; BP$6), 0, 2)+1)</f>
        <v/>
      </c>
      <c r="BQ407" s="71" t="str">
        <f ca="1">INDEX({"","_","-","="},IF(OR($D407 &gt;= BR$6, $E407 &lt; BQ$6), 0, 1)+IF(OR($F407 &gt;= BR$6, $G407 &lt; BQ$6), 0, 2)+1)</f>
        <v/>
      </c>
      <c r="BR407" s="71" t="str">
        <f ca="1">INDEX({"","_","-","="},IF(OR($D407 &gt;= BS$6, $E407 &lt; BR$6), 0, 1)+IF(OR($F407 &gt;= BS$6, $G407 &lt; BR$6), 0, 2)+1)</f>
        <v/>
      </c>
      <c r="BS407" s="71" t="str">
        <f ca="1">INDEX({"","_","-","="},IF(OR($D407 &gt;= BT$6, $E407 &lt; BS$6), 0, 1)+IF(OR($F407 &gt;= BT$6, $G407 &lt; BS$6), 0, 2)+1)</f>
        <v/>
      </c>
      <c r="BT407" s="71" t="str">
        <f ca="1">INDEX({"","_","-","="},IF(OR($D407 &gt;= BU$6, $E407 &lt; BT$6), 0, 1)+IF(OR($F407 &gt;= BU$6, $G407 &lt; BT$6), 0, 2)+1)</f>
        <v/>
      </c>
      <c r="BU407" s="71" t="str">
        <f ca="1">INDEX({"","_","-","="},IF(OR($D407 &gt;= BV$6, $E407 &lt; BU$6), 0, 1)+IF(OR($F407 &gt;= BV$6, $G407 &lt; BU$6), 0, 2)+1)</f>
        <v/>
      </c>
      <c r="BV407" s="71" t="str">
        <f ca="1">INDEX({"","_","-","="},IF(OR($D407 &gt;= BW$6, $E407 &lt; BV$6), 0, 1)+IF(OR($F407 &gt;= BW$6, $G407 &lt; BV$6), 0, 2)+1)</f>
        <v/>
      </c>
      <c r="BW407" s="71" t="str">
        <f ca="1">INDEX({"","_","-","="},IF(OR($D407 &gt;= BX$6, $E407 &lt; BW$6), 0, 1)+IF(OR($F407 &gt;= BX$6, $G407 &lt; BW$6), 0, 2)+1)</f>
        <v/>
      </c>
      <c r="BX407" s="71" t="str">
        <f ca="1">INDEX({"","_","-","="},IF(OR($D407 &gt;= BY$6, $E407 &lt; BX$6), 0, 1)+IF(OR($F407 &gt;= BY$6, $G407 &lt; BX$6), 0, 2)+1)</f>
        <v/>
      </c>
      <c r="BY407" s="71" t="str">
        <f ca="1">INDEX({"","_","-","="},IF(OR($D407 &gt;= BZ$6, $E407 &lt; BY$6), 0, 1)+IF(OR($F407 &gt;= BZ$6, $G407 &lt; BY$6), 0, 2)+1)</f>
        <v/>
      </c>
      <c r="BZ407" s="71" t="str">
        <f ca="1">INDEX({"","_","-","="},IF(OR($D407 &gt;= CA$6, $E407 &lt; BZ$6), 0, 1)+IF(OR($F407 &gt;= CA$6, $G407 &lt; BZ$6), 0, 2)+1)</f>
        <v/>
      </c>
      <c r="CA407" s="71" t="str">
        <f ca="1">INDEX({"","_","-","="},IF(OR($D407 &gt;= CB$6, $E407 &lt; CA$6), 0, 1)+IF(OR($F407 &gt;= CB$6, $G407 &lt; CA$6), 0, 2)+1)</f>
        <v/>
      </c>
      <c r="CB407" s="71" t="str">
        <f ca="1">INDEX({"","_","-","="},IF(OR($D407 &gt;= CC$6, $E407 &lt; CB$6), 0, 1)+IF(OR($F407 &gt;= CC$6, $G407 &lt; CB$6), 0, 2)+1)</f>
        <v/>
      </c>
      <c r="CC407" s="71" t="str">
        <f ca="1">INDEX({"","_","-","="},IF(OR($D407 &gt;= CD$6, $E407 &lt; CC$6), 0, 1)+IF(OR($F407 &gt;= CD$6, $G407 &lt; CC$6), 0, 2)+1)</f>
        <v/>
      </c>
      <c r="CD407" s="71" t="str">
        <f ca="1">INDEX({"","_","-","="},IF(OR($D407 &gt;= CE$6, $E407 &lt; CD$6), 0, 1)+IF(OR($F407 &gt;= CE$6, $G407 &lt; CD$6), 0, 2)+1)</f>
        <v/>
      </c>
    </row>
    <row r="408" spans="1:82">
      <c r="A408" s="8" t="str">
        <f ca="1">IF('临-进度'!N403,'临-进度'!$A403,"")</f>
        <v/>
      </c>
      <c r="B408" s="8" t="str">
        <f ca="1">IF('临-进度'!N403,'临-进度'!$B403,"")</f>
        <v/>
      </c>
      <c r="C408" s="8" t="str">
        <f ca="1">IF('临-进度'!N403,'临-进度'!$F403,"")</f>
        <v/>
      </c>
      <c r="D408" s="42" t="str">
        <f ca="1">IF('临-进度'!$N403,'临-进度'!$J403,"")</f>
        <v/>
      </c>
      <c r="E408" s="42" t="str">
        <f ca="1">IF('临-进度'!$N403,'临-进度'!$AF403,"")</f>
        <v/>
      </c>
      <c r="F408" s="42" t="str">
        <f ca="1">IF('临-进度'!$N403,'临-进度'!$K403,"")</f>
        <v/>
      </c>
      <c r="G408" s="76" t="str">
        <f ca="1">IF('临-进度'!$N403,'临-进度'!$AG403,"")</f>
        <v/>
      </c>
      <c r="H408" s="71" t="str">
        <f ca="1">INDEX({"","_","-","="},IF(OR($D408 &gt;= I$6, $E408 &lt; H$6), 0, 1)+IF(OR($F408 &gt;= I$6, $G408 &lt; H$6), 0, 2)+1)</f>
        <v/>
      </c>
      <c r="I408" s="71" t="str">
        <f ca="1">INDEX({"","_","-","="},IF(OR($D408 &gt;= J$6, $E408 &lt; I$6), 0, 1)+IF(OR($F408 &gt;= J$6, $G408 &lt; I$6), 0, 2)+1)</f>
        <v/>
      </c>
      <c r="J408" s="71" t="str">
        <f ca="1">INDEX({"","_","-","="},IF(OR($D408 &gt;= K$6, $E408 &lt; J$6), 0, 1)+IF(OR($F408 &gt;= K$6, $G408 &lt; J$6), 0, 2)+1)</f>
        <v/>
      </c>
      <c r="K408" s="71" t="str">
        <f ca="1">INDEX({"","_","-","="},IF(OR($D408 &gt;= L$6, $E408 &lt; K$6), 0, 1)+IF(OR($F408 &gt;= L$6, $G408 &lt; K$6), 0, 2)+1)</f>
        <v/>
      </c>
      <c r="L408" s="71" t="str">
        <f ca="1">INDEX({"","_","-","="},IF(OR($D408 &gt;= M$6, $E408 &lt; L$6), 0, 1)+IF(OR($F408 &gt;= M$6, $G408 &lt; L$6), 0, 2)+1)</f>
        <v/>
      </c>
      <c r="M408" s="71" t="str">
        <f ca="1">INDEX({"","_","-","="},IF(OR($D408 &gt;= N$6, $E408 &lt; M$6), 0, 1)+IF(OR($F408 &gt;= N$6, $G408 &lt; M$6), 0, 2)+1)</f>
        <v/>
      </c>
      <c r="N408" s="71" t="str">
        <f ca="1">INDEX({"","_","-","="},IF(OR($D408 &gt;= O$6, $E408 &lt; N$6), 0, 1)+IF(OR($F408 &gt;= O$6, $G408 &lt; N$6), 0, 2)+1)</f>
        <v/>
      </c>
      <c r="O408" s="71" t="str">
        <f ca="1">INDEX({"","_","-","="},IF(OR($D408 &gt;= P$6, $E408 &lt; O$6), 0, 1)+IF(OR($F408 &gt;= P$6, $G408 &lt; O$6), 0, 2)+1)</f>
        <v/>
      </c>
      <c r="P408" s="71" t="str">
        <f ca="1">INDEX({"","_","-","="},IF(OR($D408 &gt;= Q$6, $E408 &lt; P$6), 0, 1)+IF(OR($F408 &gt;= Q$6, $G408 &lt; P$6), 0, 2)+1)</f>
        <v/>
      </c>
      <c r="Q408" s="71" t="str">
        <f ca="1">INDEX({"","_","-","="},IF(OR($D408 &gt;= R$6, $E408 &lt; Q$6), 0, 1)+IF(OR($F408 &gt;= R$6, $G408 &lt; Q$6), 0, 2)+1)</f>
        <v/>
      </c>
      <c r="R408" s="71" t="str">
        <f ca="1">INDEX({"","_","-","="},IF(OR($D408 &gt;= S$6, $E408 &lt; R$6), 0, 1)+IF(OR($F408 &gt;= S$6, $G408 &lt; R$6), 0, 2)+1)</f>
        <v/>
      </c>
      <c r="S408" s="71" t="str">
        <f ca="1">INDEX({"","_","-","="},IF(OR($D408 &gt;= T$6, $E408 &lt; S$6), 0, 1)+IF(OR($F408 &gt;= T$6, $G408 &lt; S$6), 0, 2)+1)</f>
        <v/>
      </c>
      <c r="T408" s="71" t="str">
        <f ca="1">INDEX({"","_","-","="},IF(OR($D408 &gt;= U$6, $E408 &lt; T$6), 0, 1)+IF(OR($F408 &gt;= U$6, $G408 &lt; T$6), 0, 2)+1)</f>
        <v/>
      </c>
      <c r="U408" s="71" t="str">
        <f ca="1">INDEX({"","_","-","="},IF(OR($D408 &gt;= V$6, $E408 &lt; U$6), 0, 1)+IF(OR($F408 &gt;= V$6, $G408 &lt; U$6), 0, 2)+1)</f>
        <v/>
      </c>
      <c r="V408" s="71" t="str">
        <f ca="1">INDEX({"","_","-","="},IF(OR($D408 &gt;= W$6, $E408 &lt; V$6), 0, 1)+IF(OR($F408 &gt;= W$6, $G408 &lt; V$6), 0, 2)+1)</f>
        <v/>
      </c>
      <c r="W408" s="71" t="str">
        <f ca="1">INDEX({"","_","-","="},IF(OR($D408 &gt;= X$6, $E408 &lt; W$6), 0, 1)+IF(OR($F408 &gt;= X$6, $G408 &lt; W$6), 0, 2)+1)</f>
        <v/>
      </c>
      <c r="X408" s="71" t="str">
        <f ca="1">INDEX({"","_","-","="},IF(OR($D408 &gt;= Y$6, $E408 &lt; X$6), 0, 1)+IF(OR($F408 &gt;= Y$6, $G408 &lt; X$6), 0, 2)+1)</f>
        <v/>
      </c>
      <c r="Y408" s="71" t="str">
        <f ca="1">INDEX({"","_","-","="},IF(OR($D408 &gt;= Z$6, $E408 &lt; Y$6), 0, 1)+IF(OR($F408 &gt;= Z$6, $G408 &lt; Y$6), 0, 2)+1)</f>
        <v/>
      </c>
      <c r="Z408" s="71" t="str">
        <f ca="1">INDEX({"","_","-","="},IF(OR($D408 &gt;= AA$6, $E408 &lt; Z$6), 0, 1)+IF(OR($F408 &gt;= AA$6, $G408 &lt; Z$6), 0, 2)+1)</f>
        <v/>
      </c>
      <c r="AA408" s="71" t="str">
        <f ca="1">INDEX({"","_","-","="},IF(OR($D408 &gt;= AB$6, $E408 &lt; AA$6), 0, 1)+IF(OR($F408 &gt;= AB$6, $G408 &lt; AA$6), 0, 2)+1)</f>
        <v/>
      </c>
      <c r="AB408" s="71" t="str">
        <f ca="1">INDEX({"","_","-","="},IF(OR($D408 &gt;= AC$6, $E408 &lt; AB$6), 0, 1)+IF(OR($F408 &gt;= AC$6, $G408 &lt; AB$6), 0, 2)+1)</f>
        <v/>
      </c>
      <c r="AC408" s="71" t="str">
        <f ca="1">INDEX({"","_","-","="},IF(OR($D408 &gt;= AD$6, $E408 &lt; AC$6), 0, 1)+IF(OR($F408 &gt;= AD$6, $G408 &lt; AC$6), 0, 2)+1)</f>
        <v/>
      </c>
      <c r="AD408" s="71" t="str">
        <f ca="1">INDEX({"","_","-","="},IF(OR($D408 &gt;= AE$6, $E408 &lt; AD$6), 0, 1)+IF(OR($F408 &gt;= AE$6, $G408 &lt; AD$6), 0, 2)+1)</f>
        <v/>
      </c>
      <c r="AE408" s="71" t="str">
        <f ca="1">INDEX({"","_","-","="},IF(OR($D408 &gt;= AF$6, $E408 &lt; AE$6), 0, 1)+IF(OR($F408 &gt;= AF$6, $G408 &lt; AE$6), 0, 2)+1)</f>
        <v/>
      </c>
      <c r="AF408" s="71" t="str">
        <f ca="1">INDEX({"","_","-","="},IF(OR($D408 &gt;= AG$6, $E408 &lt; AF$6), 0, 1)+IF(OR($F408 &gt;= AG$6, $G408 &lt; AF$6), 0, 2)+1)</f>
        <v/>
      </c>
      <c r="AG408" s="71" t="str">
        <f ca="1">INDEX({"","_","-","="},IF(OR($D408 &gt;= AH$6, $E408 &lt; AG$6), 0, 1)+IF(OR($F408 &gt;= AH$6, $G408 &lt; AG$6), 0, 2)+1)</f>
        <v/>
      </c>
      <c r="AH408" s="71" t="str">
        <f ca="1">INDEX({"","_","-","="},IF(OR($D408 &gt;= AI$6, $E408 &lt; AH$6), 0, 1)+IF(OR($F408 &gt;= AI$6, $G408 &lt; AH$6), 0, 2)+1)</f>
        <v/>
      </c>
      <c r="AI408" s="71" t="str">
        <f ca="1">INDEX({"","_","-","="},IF(OR($D408 &gt;= AJ$6, $E408 &lt; AI$6), 0, 1)+IF(OR($F408 &gt;= AJ$6, $G408 &lt; AI$6), 0, 2)+1)</f>
        <v/>
      </c>
      <c r="AJ408" s="71" t="str">
        <f ca="1">INDEX({"","_","-","="},IF(OR($D408 &gt;= AK$6, $E408 &lt; AJ$6), 0, 1)+IF(OR($F408 &gt;= AK$6, $G408 &lt; AJ$6), 0, 2)+1)</f>
        <v/>
      </c>
      <c r="AK408" s="71" t="str">
        <f ca="1">INDEX({"","_","-","="},IF(OR($D408 &gt;= AL$6, $E408 &lt; AK$6), 0, 1)+IF(OR($F408 &gt;= AL$6, $G408 &lt; AK$6), 0, 2)+1)</f>
        <v/>
      </c>
      <c r="AL408" s="71" t="str">
        <f ca="1">INDEX({"","_","-","="},IF(OR($D408 &gt;= AM$6, $E408 &lt; AL$6), 0, 1)+IF(OR($F408 &gt;= AM$6, $G408 &lt; AL$6), 0, 2)+1)</f>
        <v/>
      </c>
      <c r="AM408" s="71" t="str">
        <f ca="1">INDEX({"","_","-","="},IF(OR($D408 &gt;= AN$6, $E408 &lt; AM$6), 0, 1)+IF(OR($F408 &gt;= AN$6, $G408 &lt; AM$6), 0, 2)+1)</f>
        <v/>
      </c>
      <c r="AN408" s="71" t="str">
        <f ca="1">INDEX({"","_","-","="},IF(OR($D408 &gt;= AO$6, $E408 &lt; AN$6), 0, 1)+IF(OR($F408 &gt;= AO$6, $G408 &lt; AN$6), 0, 2)+1)</f>
        <v/>
      </c>
      <c r="AO408" s="71" t="str">
        <f ca="1">INDEX({"","_","-","="},IF(OR($D408 &gt;= AP$6, $E408 &lt; AO$6), 0, 1)+IF(OR($F408 &gt;= AP$6, $G408 &lt; AO$6), 0, 2)+1)</f>
        <v/>
      </c>
      <c r="AP408" s="71" t="str">
        <f ca="1">INDEX({"","_","-","="},IF(OR($D408 &gt;= AQ$6, $E408 &lt; AP$6), 0, 1)+IF(OR($F408 &gt;= AQ$6, $G408 &lt; AP$6), 0, 2)+1)</f>
        <v/>
      </c>
      <c r="AQ408" s="71" t="str">
        <f ca="1">INDEX({"","_","-","="},IF(OR($D408 &gt;= AR$6, $E408 &lt; AQ$6), 0, 1)+IF(OR($F408 &gt;= AR$6, $G408 &lt; AQ$6), 0, 2)+1)</f>
        <v/>
      </c>
      <c r="AR408" s="71" t="str">
        <f ca="1">INDEX({"","_","-","="},IF(OR($D408 &gt;= AS$6, $E408 &lt; AR$6), 0, 1)+IF(OR($F408 &gt;= AS$6, $G408 &lt; AR$6), 0, 2)+1)</f>
        <v/>
      </c>
      <c r="AS408" s="71" t="str">
        <f ca="1">INDEX({"","_","-","="},IF(OR($D408 &gt;= AT$6, $E408 &lt; AS$6), 0, 1)+IF(OR($F408 &gt;= AT$6, $G408 &lt; AS$6), 0, 2)+1)</f>
        <v/>
      </c>
      <c r="AT408" s="71" t="str">
        <f ca="1">INDEX({"","_","-","="},IF(OR($D408 &gt;= AU$6, $E408 &lt; AT$6), 0, 1)+IF(OR($F408 &gt;= AU$6, $G408 &lt; AT$6), 0, 2)+1)</f>
        <v/>
      </c>
      <c r="AU408" s="71" t="str">
        <f ca="1">INDEX({"","_","-","="},IF(OR($D408 &gt;= AV$6, $E408 &lt; AU$6), 0, 1)+IF(OR($F408 &gt;= AV$6, $G408 &lt; AU$6), 0, 2)+1)</f>
        <v/>
      </c>
      <c r="AV408" s="71" t="str">
        <f ca="1">INDEX({"","_","-","="},IF(OR($D408 &gt;= AW$6, $E408 &lt; AV$6), 0, 1)+IF(OR($F408 &gt;= AW$6, $G408 &lt; AV$6), 0, 2)+1)</f>
        <v/>
      </c>
      <c r="AW408" s="71" t="str">
        <f ca="1">INDEX({"","_","-","="},IF(OR($D408 &gt;= AX$6, $E408 &lt; AW$6), 0, 1)+IF(OR($F408 &gt;= AX$6, $G408 &lt; AW$6), 0, 2)+1)</f>
        <v/>
      </c>
      <c r="AX408" s="71" t="str">
        <f ca="1">INDEX({"","_","-","="},IF(OR($D408 &gt;= AY$6, $E408 &lt; AX$6), 0, 1)+IF(OR($F408 &gt;= AY$6, $G408 &lt; AX$6), 0, 2)+1)</f>
        <v/>
      </c>
      <c r="AY408" s="71" t="str">
        <f ca="1">INDEX({"","_","-","="},IF(OR($D408 &gt;= AZ$6, $E408 &lt; AY$6), 0, 1)+IF(OR($F408 &gt;= AZ$6, $G408 &lt; AY$6), 0, 2)+1)</f>
        <v/>
      </c>
      <c r="AZ408" s="71" t="str">
        <f ca="1">INDEX({"","_","-","="},IF(OR($D408 &gt;= BA$6, $E408 &lt; AZ$6), 0, 1)+IF(OR($F408 &gt;= BA$6, $G408 &lt; AZ$6), 0, 2)+1)</f>
        <v/>
      </c>
      <c r="BA408" s="71" t="str">
        <f ca="1">INDEX({"","_","-","="},IF(OR($D408 &gt;= BB$6, $E408 &lt; BA$6), 0, 1)+IF(OR($F408 &gt;= BB$6, $G408 &lt; BA$6), 0, 2)+1)</f>
        <v/>
      </c>
      <c r="BB408" s="71" t="str">
        <f ca="1">INDEX({"","_","-","="},IF(OR($D408 &gt;= BC$6, $E408 &lt; BB$6), 0, 1)+IF(OR($F408 &gt;= BC$6, $G408 &lt; BB$6), 0, 2)+1)</f>
        <v/>
      </c>
      <c r="BC408" s="71" t="str">
        <f ca="1">INDEX({"","_","-","="},IF(OR($D408 &gt;= BD$6, $E408 &lt; BC$6), 0, 1)+IF(OR($F408 &gt;= BD$6, $G408 &lt; BC$6), 0, 2)+1)</f>
        <v/>
      </c>
      <c r="BD408" s="71" t="str">
        <f ca="1">INDEX({"","_","-","="},IF(OR($D408 &gt;= BE$6, $E408 &lt; BD$6), 0, 1)+IF(OR($F408 &gt;= BE$6, $G408 &lt; BD$6), 0, 2)+1)</f>
        <v/>
      </c>
      <c r="BE408" s="71" t="str">
        <f ca="1">INDEX({"","_","-","="},IF(OR($D408 &gt;= BF$6, $E408 &lt; BE$6), 0, 1)+IF(OR($F408 &gt;= BF$6, $G408 &lt; BE$6), 0, 2)+1)</f>
        <v/>
      </c>
      <c r="BF408" s="71" t="str">
        <f ca="1">INDEX({"","_","-","="},IF(OR($D408 &gt;= BG$6, $E408 &lt; BF$6), 0, 1)+IF(OR($F408 &gt;= BG$6, $G408 &lt; BF$6), 0, 2)+1)</f>
        <v/>
      </c>
      <c r="BG408" s="71" t="str">
        <f ca="1">INDEX({"","_","-","="},IF(OR($D408 &gt;= BH$6, $E408 &lt; BG$6), 0, 1)+IF(OR($F408 &gt;= BH$6, $G408 &lt; BG$6), 0, 2)+1)</f>
        <v/>
      </c>
      <c r="BH408" s="71" t="str">
        <f ca="1">INDEX({"","_","-","="},IF(OR($D408 &gt;= BI$6, $E408 &lt; BH$6), 0, 1)+IF(OR($F408 &gt;= BI$6, $G408 &lt; BH$6), 0, 2)+1)</f>
        <v/>
      </c>
      <c r="BI408" s="71" t="str">
        <f ca="1">INDEX({"","_","-","="},IF(OR($D408 &gt;= BJ$6, $E408 &lt; BI$6), 0, 1)+IF(OR($F408 &gt;= BJ$6, $G408 &lt; BI$6), 0, 2)+1)</f>
        <v/>
      </c>
      <c r="BJ408" s="71" t="str">
        <f ca="1">INDEX({"","_","-","="},IF(OR($D408 &gt;= BK$6, $E408 &lt; BJ$6), 0, 1)+IF(OR($F408 &gt;= BK$6, $G408 &lt; BJ$6), 0, 2)+1)</f>
        <v/>
      </c>
      <c r="BK408" s="71" t="str">
        <f ca="1">INDEX({"","_","-","="},IF(OR($D408 &gt;= BL$6, $E408 &lt; BK$6), 0, 1)+IF(OR($F408 &gt;= BL$6, $G408 &lt; BK$6), 0, 2)+1)</f>
        <v/>
      </c>
      <c r="BL408" s="71" t="str">
        <f ca="1">INDEX({"","_","-","="},IF(OR($D408 &gt;= BM$6, $E408 &lt; BL$6), 0, 1)+IF(OR($F408 &gt;= BM$6, $G408 &lt; BL$6), 0, 2)+1)</f>
        <v/>
      </c>
      <c r="BM408" s="71" t="str">
        <f ca="1">INDEX({"","_","-","="},IF(OR($D408 &gt;= BN$6, $E408 &lt; BM$6), 0, 1)+IF(OR($F408 &gt;= BN$6, $G408 &lt; BM$6), 0, 2)+1)</f>
        <v/>
      </c>
      <c r="BN408" s="71" t="str">
        <f ca="1">INDEX({"","_","-","="},IF(OR($D408 &gt;= BO$6, $E408 &lt; BN$6), 0, 1)+IF(OR($F408 &gt;= BO$6, $G408 &lt; BN$6), 0, 2)+1)</f>
        <v/>
      </c>
      <c r="BO408" s="71" t="str">
        <f ca="1">INDEX({"","_","-","="},IF(OR($D408 &gt;= BP$6, $E408 &lt; BO$6), 0, 1)+IF(OR($F408 &gt;= BP$6, $G408 &lt; BO$6), 0, 2)+1)</f>
        <v/>
      </c>
      <c r="BP408" s="71" t="str">
        <f ca="1">INDEX({"","_","-","="},IF(OR($D408 &gt;= BQ$6, $E408 &lt; BP$6), 0, 1)+IF(OR($F408 &gt;= BQ$6, $G408 &lt; BP$6), 0, 2)+1)</f>
        <v/>
      </c>
      <c r="BQ408" s="71" t="str">
        <f ca="1">INDEX({"","_","-","="},IF(OR($D408 &gt;= BR$6, $E408 &lt; BQ$6), 0, 1)+IF(OR($F408 &gt;= BR$6, $G408 &lt; BQ$6), 0, 2)+1)</f>
        <v/>
      </c>
      <c r="BR408" s="71" t="str">
        <f ca="1">INDEX({"","_","-","="},IF(OR($D408 &gt;= BS$6, $E408 &lt; BR$6), 0, 1)+IF(OR($F408 &gt;= BS$6, $G408 &lt; BR$6), 0, 2)+1)</f>
        <v/>
      </c>
      <c r="BS408" s="71" t="str">
        <f ca="1">INDEX({"","_","-","="},IF(OR($D408 &gt;= BT$6, $E408 &lt; BS$6), 0, 1)+IF(OR($F408 &gt;= BT$6, $G408 &lt; BS$6), 0, 2)+1)</f>
        <v/>
      </c>
      <c r="BT408" s="71" t="str">
        <f ca="1">INDEX({"","_","-","="},IF(OR($D408 &gt;= BU$6, $E408 &lt; BT$6), 0, 1)+IF(OR($F408 &gt;= BU$6, $G408 &lt; BT$6), 0, 2)+1)</f>
        <v/>
      </c>
      <c r="BU408" s="71" t="str">
        <f ca="1">INDEX({"","_","-","="},IF(OR($D408 &gt;= BV$6, $E408 &lt; BU$6), 0, 1)+IF(OR($F408 &gt;= BV$6, $G408 &lt; BU$6), 0, 2)+1)</f>
        <v/>
      </c>
      <c r="BV408" s="71" t="str">
        <f ca="1">INDEX({"","_","-","="},IF(OR($D408 &gt;= BW$6, $E408 &lt; BV$6), 0, 1)+IF(OR($F408 &gt;= BW$6, $G408 &lt; BV$6), 0, 2)+1)</f>
        <v/>
      </c>
      <c r="BW408" s="71" t="str">
        <f ca="1">INDEX({"","_","-","="},IF(OR($D408 &gt;= BX$6, $E408 &lt; BW$6), 0, 1)+IF(OR($F408 &gt;= BX$6, $G408 &lt; BW$6), 0, 2)+1)</f>
        <v/>
      </c>
      <c r="BX408" s="71" t="str">
        <f ca="1">INDEX({"","_","-","="},IF(OR($D408 &gt;= BY$6, $E408 &lt; BX$6), 0, 1)+IF(OR($F408 &gt;= BY$6, $G408 &lt; BX$6), 0, 2)+1)</f>
        <v/>
      </c>
      <c r="BY408" s="71" t="str">
        <f ca="1">INDEX({"","_","-","="},IF(OR($D408 &gt;= BZ$6, $E408 &lt; BY$6), 0, 1)+IF(OR($F408 &gt;= BZ$6, $G408 &lt; BY$6), 0, 2)+1)</f>
        <v/>
      </c>
      <c r="BZ408" s="71" t="str">
        <f ca="1">INDEX({"","_","-","="},IF(OR($D408 &gt;= CA$6, $E408 &lt; BZ$6), 0, 1)+IF(OR($F408 &gt;= CA$6, $G408 &lt; BZ$6), 0, 2)+1)</f>
        <v/>
      </c>
      <c r="CA408" s="71" t="str">
        <f ca="1">INDEX({"","_","-","="},IF(OR($D408 &gt;= CB$6, $E408 &lt; CA$6), 0, 1)+IF(OR($F408 &gt;= CB$6, $G408 &lt; CA$6), 0, 2)+1)</f>
        <v/>
      </c>
      <c r="CB408" s="71" t="str">
        <f ca="1">INDEX({"","_","-","="},IF(OR($D408 &gt;= CC$6, $E408 &lt; CB$6), 0, 1)+IF(OR($F408 &gt;= CC$6, $G408 &lt; CB$6), 0, 2)+1)</f>
        <v/>
      </c>
      <c r="CC408" s="71" t="str">
        <f ca="1">INDEX({"","_","-","="},IF(OR($D408 &gt;= CD$6, $E408 &lt; CC$6), 0, 1)+IF(OR($F408 &gt;= CD$6, $G408 &lt; CC$6), 0, 2)+1)</f>
        <v/>
      </c>
      <c r="CD408" s="71" t="str">
        <f ca="1">INDEX({"","_","-","="},IF(OR($D408 &gt;= CE$6, $E408 &lt; CD$6), 0, 1)+IF(OR($F408 &gt;= CE$6, $G408 &lt; CD$6), 0, 2)+1)</f>
        <v/>
      </c>
    </row>
    <row r="409" spans="1:82">
      <c r="A409" s="8" t="str">
        <f ca="1">IF('临-进度'!N404,'临-进度'!$A404,"")</f>
        <v/>
      </c>
      <c r="B409" s="8" t="str">
        <f ca="1">IF('临-进度'!N404,'临-进度'!$B404,"")</f>
        <v/>
      </c>
      <c r="C409" s="8" t="str">
        <f ca="1">IF('临-进度'!N404,'临-进度'!$F404,"")</f>
        <v/>
      </c>
      <c r="D409" s="42" t="str">
        <f ca="1">IF('临-进度'!$N404,'临-进度'!$J404,"")</f>
        <v/>
      </c>
      <c r="E409" s="42" t="str">
        <f ca="1">IF('临-进度'!$N404,'临-进度'!$AF404,"")</f>
        <v/>
      </c>
      <c r="F409" s="42" t="str">
        <f ca="1">IF('临-进度'!$N404,'临-进度'!$K404,"")</f>
        <v/>
      </c>
      <c r="G409" s="76" t="str">
        <f ca="1">IF('临-进度'!$N404,'临-进度'!$AG404,"")</f>
        <v/>
      </c>
      <c r="H409" s="71" t="str">
        <f ca="1">INDEX({"","_","-","="},IF(OR($D409 &gt;= I$6, $E409 &lt; H$6), 0, 1)+IF(OR($F409 &gt;= I$6, $G409 &lt; H$6), 0, 2)+1)</f>
        <v/>
      </c>
      <c r="I409" s="71" t="str">
        <f ca="1">INDEX({"","_","-","="},IF(OR($D409 &gt;= J$6, $E409 &lt; I$6), 0, 1)+IF(OR($F409 &gt;= J$6, $G409 &lt; I$6), 0, 2)+1)</f>
        <v/>
      </c>
      <c r="J409" s="71" t="str">
        <f ca="1">INDEX({"","_","-","="},IF(OR($D409 &gt;= K$6, $E409 &lt; J$6), 0, 1)+IF(OR($F409 &gt;= K$6, $G409 &lt; J$6), 0, 2)+1)</f>
        <v/>
      </c>
      <c r="K409" s="71" t="str">
        <f ca="1">INDEX({"","_","-","="},IF(OR($D409 &gt;= L$6, $E409 &lt; K$6), 0, 1)+IF(OR($F409 &gt;= L$6, $G409 &lt; K$6), 0, 2)+1)</f>
        <v/>
      </c>
      <c r="L409" s="71" t="str">
        <f ca="1">INDEX({"","_","-","="},IF(OR($D409 &gt;= M$6, $E409 &lt; L$6), 0, 1)+IF(OR($F409 &gt;= M$6, $G409 &lt; L$6), 0, 2)+1)</f>
        <v/>
      </c>
      <c r="M409" s="71" t="str">
        <f ca="1">INDEX({"","_","-","="},IF(OR($D409 &gt;= N$6, $E409 &lt; M$6), 0, 1)+IF(OR($F409 &gt;= N$6, $G409 &lt; M$6), 0, 2)+1)</f>
        <v/>
      </c>
      <c r="N409" s="71" t="str">
        <f ca="1">INDEX({"","_","-","="},IF(OR($D409 &gt;= O$6, $E409 &lt; N$6), 0, 1)+IF(OR($F409 &gt;= O$6, $G409 &lt; N$6), 0, 2)+1)</f>
        <v/>
      </c>
      <c r="O409" s="71" t="str">
        <f ca="1">INDEX({"","_","-","="},IF(OR($D409 &gt;= P$6, $E409 &lt; O$6), 0, 1)+IF(OR($F409 &gt;= P$6, $G409 &lt; O$6), 0, 2)+1)</f>
        <v/>
      </c>
      <c r="P409" s="71" t="str">
        <f ca="1">INDEX({"","_","-","="},IF(OR($D409 &gt;= Q$6, $E409 &lt; P$6), 0, 1)+IF(OR($F409 &gt;= Q$6, $G409 &lt; P$6), 0, 2)+1)</f>
        <v/>
      </c>
      <c r="Q409" s="71" t="str">
        <f ca="1">INDEX({"","_","-","="},IF(OR($D409 &gt;= R$6, $E409 &lt; Q$6), 0, 1)+IF(OR($F409 &gt;= R$6, $G409 &lt; Q$6), 0, 2)+1)</f>
        <v/>
      </c>
      <c r="R409" s="71" t="str">
        <f ca="1">INDEX({"","_","-","="},IF(OR($D409 &gt;= S$6, $E409 &lt; R$6), 0, 1)+IF(OR($F409 &gt;= S$6, $G409 &lt; R$6), 0, 2)+1)</f>
        <v/>
      </c>
      <c r="S409" s="71" t="str">
        <f ca="1">INDEX({"","_","-","="},IF(OR($D409 &gt;= T$6, $E409 &lt; S$6), 0, 1)+IF(OR($F409 &gt;= T$6, $G409 &lt; S$6), 0, 2)+1)</f>
        <v/>
      </c>
      <c r="T409" s="71" t="str">
        <f ca="1">INDEX({"","_","-","="},IF(OR($D409 &gt;= U$6, $E409 &lt; T$6), 0, 1)+IF(OR($F409 &gt;= U$6, $G409 &lt; T$6), 0, 2)+1)</f>
        <v/>
      </c>
      <c r="U409" s="71" t="str">
        <f ca="1">INDEX({"","_","-","="},IF(OR($D409 &gt;= V$6, $E409 &lt; U$6), 0, 1)+IF(OR($F409 &gt;= V$6, $G409 &lt; U$6), 0, 2)+1)</f>
        <v/>
      </c>
      <c r="V409" s="71" t="str">
        <f ca="1">INDEX({"","_","-","="},IF(OR($D409 &gt;= W$6, $E409 &lt; V$6), 0, 1)+IF(OR($F409 &gt;= W$6, $G409 &lt; V$6), 0, 2)+1)</f>
        <v/>
      </c>
      <c r="W409" s="71" t="str">
        <f ca="1">INDEX({"","_","-","="},IF(OR($D409 &gt;= X$6, $E409 &lt; W$6), 0, 1)+IF(OR($F409 &gt;= X$6, $G409 &lt; W$6), 0, 2)+1)</f>
        <v/>
      </c>
      <c r="X409" s="71" t="str">
        <f ca="1">INDEX({"","_","-","="},IF(OR($D409 &gt;= Y$6, $E409 &lt; X$6), 0, 1)+IF(OR($F409 &gt;= Y$6, $G409 &lt; X$6), 0, 2)+1)</f>
        <v/>
      </c>
      <c r="Y409" s="71" t="str">
        <f ca="1">INDEX({"","_","-","="},IF(OR($D409 &gt;= Z$6, $E409 &lt; Y$6), 0, 1)+IF(OR($F409 &gt;= Z$6, $G409 &lt; Y$6), 0, 2)+1)</f>
        <v/>
      </c>
      <c r="Z409" s="71" t="str">
        <f ca="1">INDEX({"","_","-","="},IF(OR($D409 &gt;= AA$6, $E409 &lt; Z$6), 0, 1)+IF(OR($F409 &gt;= AA$6, $G409 &lt; Z$6), 0, 2)+1)</f>
        <v/>
      </c>
      <c r="AA409" s="71" t="str">
        <f ca="1">INDEX({"","_","-","="},IF(OR($D409 &gt;= AB$6, $E409 &lt; AA$6), 0, 1)+IF(OR($F409 &gt;= AB$6, $G409 &lt; AA$6), 0, 2)+1)</f>
        <v/>
      </c>
      <c r="AB409" s="71" t="str">
        <f ca="1">INDEX({"","_","-","="},IF(OR($D409 &gt;= AC$6, $E409 &lt; AB$6), 0, 1)+IF(OR($F409 &gt;= AC$6, $G409 &lt; AB$6), 0, 2)+1)</f>
        <v/>
      </c>
      <c r="AC409" s="71" t="str">
        <f ca="1">INDEX({"","_","-","="},IF(OR($D409 &gt;= AD$6, $E409 &lt; AC$6), 0, 1)+IF(OR($F409 &gt;= AD$6, $G409 &lt; AC$6), 0, 2)+1)</f>
        <v/>
      </c>
      <c r="AD409" s="71" t="str">
        <f ca="1">INDEX({"","_","-","="},IF(OR($D409 &gt;= AE$6, $E409 &lt; AD$6), 0, 1)+IF(OR($F409 &gt;= AE$6, $G409 &lt; AD$6), 0, 2)+1)</f>
        <v/>
      </c>
      <c r="AE409" s="71" t="str">
        <f ca="1">INDEX({"","_","-","="},IF(OR($D409 &gt;= AF$6, $E409 &lt; AE$6), 0, 1)+IF(OR($F409 &gt;= AF$6, $G409 &lt; AE$6), 0, 2)+1)</f>
        <v/>
      </c>
      <c r="AF409" s="71" t="str">
        <f ca="1">INDEX({"","_","-","="},IF(OR($D409 &gt;= AG$6, $E409 &lt; AF$6), 0, 1)+IF(OR($F409 &gt;= AG$6, $G409 &lt; AF$6), 0, 2)+1)</f>
        <v/>
      </c>
      <c r="AG409" s="71" t="str">
        <f ca="1">INDEX({"","_","-","="},IF(OR($D409 &gt;= AH$6, $E409 &lt; AG$6), 0, 1)+IF(OR($F409 &gt;= AH$6, $G409 &lt; AG$6), 0, 2)+1)</f>
        <v/>
      </c>
      <c r="AH409" s="71" t="str">
        <f ca="1">INDEX({"","_","-","="},IF(OR($D409 &gt;= AI$6, $E409 &lt; AH$6), 0, 1)+IF(OR($F409 &gt;= AI$6, $G409 &lt; AH$6), 0, 2)+1)</f>
        <v/>
      </c>
      <c r="AI409" s="71" t="str">
        <f ca="1">INDEX({"","_","-","="},IF(OR($D409 &gt;= AJ$6, $E409 &lt; AI$6), 0, 1)+IF(OR($F409 &gt;= AJ$6, $G409 &lt; AI$6), 0, 2)+1)</f>
        <v/>
      </c>
      <c r="AJ409" s="71" t="str">
        <f ca="1">INDEX({"","_","-","="},IF(OR($D409 &gt;= AK$6, $E409 &lt; AJ$6), 0, 1)+IF(OR($F409 &gt;= AK$6, $G409 &lt; AJ$6), 0, 2)+1)</f>
        <v/>
      </c>
      <c r="AK409" s="71" t="str">
        <f ca="1">INDEX({"","_","-","="},IF(OR($D409 &gt;= AL$6, $E409 &lt; AK$6), 0, 1)+IF(OR($F409 &gt;= AL$6, $G409 &lt; AK$6), 0, 2)+1)</f>
        <v/>
      </c>
      <c r="AL409" s="71" t="str">
        <f ca="1">INDEX({"","_","-","="},IF(OR($D409 &gt;= AM$6, $E409 &lt; AL$6), 0, 1)+IF(OR($F409 &gt;= AM$6, $G409 &lt; AL$6), 0, 2)+1)</f>
        <v/>
      </c>
      <c r="AM409" s="71" t="str">
        <f ca="1">INDEX({"","_","-","="},IF(OR($D409 &gt;= AN$6, $E409 &lt; AM$6), 0, 1)+IF(OR($F409 &gt;= AN$6, $G409 &lt; AM$6), 0, 2)+1)</f>
        <v/>
      </c>
      <c r="AN409" s="71" t="str">
        <f ca="1">INDEX({"","_","-","="},IF(OR($D409 &gt;= AO$6, $E409 &lt; AN$6), 0, 1)+IF(OR($F409 &gt;= AO$6, $G409 &lt; AN$6), 0, 2)+1)</f>
        <v/>
      </c>
      <c r="AO409" s="71" t="str">
        <f ca="1">INDEX({"","_","-","="},IF(OR($D409 &gt;= AP$6, $E409 &lt; AO$6), 0, 1)+IF(OR($F409 &gt;= AP$6, $G409 &lt; AO$6), 0, 2)+1)</f>
        <v/>
      </c>
      <c r="AP409" s="71" t="str">
        <f ca="1">INDEX({"","_","-","="},IF(OR($D409 &gt;= AQ$6, $E409 &lt; AP$6), 0, 1)+IF(OR($F409 &gt;= AQ$6, $G409 &lt; AP$6), 0, 2)+1)</f>
        <v/>
      </c>
      <c r="AQ409" s="71" t="str">
        <f ca="1">INDEX({"","_","-","="},IF(OR($D409 &gt;= AR$6, $E409 &lt; AQ$6), 0, 1)+IF(OR($F409 &gt;= AR$6, $G409 &lt; AQ$6), 0, 2)+1)</f>
        <v/>
      </c>
      <c r="AR409" s="71" t="str">
        <f ca="1">INDEX({"","_","-","="},IF(OR($D409 &gt;= AS$6, $E409 &lt; AR$6), 0, 1)+IF(OR($F409 &gt;= AS$6, $G409 &lt; AR$6), 0, 2)+1)</f>
        <v/>
      </c>
      <c r="AS409" s="71" t="str">
        <f ca="1">INDEX({"","_","-","="},IF(OR($D409 &gt;= AT$6, $E409 &lt; AS$6), 0, 1)+IF(OR($F409 &gt;= AT$6, $G409 &lt; AS$6), 0, 2)+1)</f>
        <v/>
      </c>
      <c r="AT409" s="71" t="str">
        <f ca="1">INDEX({"","_","-","="},IF(OR($D409 &gt;= AU$6, $E409 &lt; AT$6), 0, 1)+IF(OR($F409 &gt;= AU$6, $G409 &lt; AT$6), 0, 2)+1)</f>
        <v/>
      </c>
      <c r="AU409" s="71" t="str">
        <f ca="1">INDEX({"","_","-","="},IF(OR($D409 &gt;= AV$6, $E409 &lt; AU$6), 0, 1)+IF(OR($F409 &gt;= AV$6, $G409 &lt; AU$6), 0, 2)+1)</f>
        <v/>
      </c>
      <c r="AV409" s="71" t="str">
        <f ca="1">INDEX({"","_","-","="},IF(OR($D409 &gt;= AW$6, $E409 &lt; AV$6), 0, 1)+IF(OR($F409 &gt;= AW$6, $G409 &lt; AV$6), 0, 2)+1)</f>
        <v/>
      </c>
      <c r="AW409" s="71" t="str">
        <f ca="1">INDEX({"","_","-","="},IF(OR($D409 &gt;= AX$6, $E409 &lt; AW$6), 0, 1)+IF(OR($F409 &gt;= AX$6, $G409 &lt; AW$6), 0, 2)+1)</f>
        <v/>
      </c>
      <c r="AX409" s="71" t="str">
        <f ca="1">INDEX({"","_","-","="},IF(OR($D409 &gt;= AY$6, $E409 &lt; AX$6), 0, 1)+IF(OR($F409 &gt;= AY$6, $G409 &lt; AX$6), 0, 2)+1)</f>
        <v/>
      </c>
      <c r="AY409" s="71" t="str">
        <f ca="1">INDEX({"","_","-","="},IF(OR($D409 &gt;= AZ$6, $E409 &lt; AY$6), 0, 1)+IF(OR($F409 &gt;= AZ$6, $G409 &lt; AY$6), 0, 2)+1)</f>
        <v/>
      </c>
      <c r="AZ409" s="71" t="str">
        <f ca="1">INDEX({"","_","-","="},IF(OR($D409 &gt;= BA$6, $E409 &lt; AZ$6), 0, 1)+IF(OR($F409 &gt;= BA$6, $G409 &lt; AZ$6), 0, 2)+1)</f>
        <v/>
      </c>
      <c r="BA409" s="71" t="str">
        <f ca="1">INDEX({"","_","-","="},IF(OR($D409 &gt;= BB$6, $E409 &lt; BA$6), 0, 1)+IF(OR($F409 &gt;= BB$6, $G409 &lt; BA$6), 0, 2)+1)</f>
        <v/>
      </c>
      <c r="BB409" s="71" t="str">
        <f ca="1">INDEX({"","_","-","="},IF(OR($D409 &gt;= BC$6, $E409 &lt; BB$6), 0, 1)+IF(OR($F409 &gt;= BC$6, $G409 &lt; BB$6), 0, 2)+1)</f>
        <v/>
      </c>
      <c r="BC409" s="71" t="str">
        <f ca="1">INDEX({"","_","-","="},IF(OR($D409 &gt;= BD$6, $E409 &lt; BC$6), 0, 1)+IF(OR($F409 &gt;= BD$6, $G409 &lt; BC$6), 0, 2)+1)</f>
        <v/>
      </c>
      <c r="BD409" s="71" t="str">
        <f ca="1">INDEX({"","_","-","="},IF(OR($D409 &gt;= BE$6, $E409 &lt; BD$6), 0, 1)+IF(OR($F409 &gt;= BE$6, $G409 &lt; BD$6), 0, 2)+1)</f>
        <v/>
      </c>
      <c r="BE409" s="71" t="str">
        <f ca="1">INDEX({"","_","-","="},IF(OR($D409 &gt;= BF$6, $E409 &lt; BE$6), 0, 1)+IF(OR($F409 &gt;= BF$6, $G409 &lt; BE$6), 0, 2)+1)</f>
        <v/>
      </c>
      <c r="BF409" s="71" t="str">
        <f ca="1">INDEX({"","_","-","="},IF(OR($D409 &gt;= BG$6, $E409 &lt; BF$6), 0, 1)+IF(OR($F409 &gt;= BG$6, $G409 &lt; BF$6), 0, 2)+1)</f>
        <v/>
      </c>
      <c r="BG409" s="71" t="str">
        <f ca="1">INDEX({"","_","-","="},IF(OR($D409 &gt;= BH$6, $E409 &lt; BG$6), 0, 1)+IF(OR($F409 &gt;= BH$6, $G409 &lt; BG$6), 0, 2)+1)</f>
        <v/>
      </c>
      <c r="BH409" s="71" t="str">
        <f ca="1">INDEX({"","_","-","="},IF(OR($D409 &gt;= BI$6, $E409 &lt; BH$6), 0, 1)+IF(OR($F409 &gt;= BI$6, $G409 &lt; BH$6), 0, 2)+1)</f>
        <v/>
      </c>
      <c r="BI409" s="71" t="str">
        <f ca="1">INDEX({"","_","-","="},IF(OR($D409 &gt;= BJ$6, $E409 &lt; BI$6), 0, 1)+IF(OR($F409 &gt;= BJ$6, $G409 &lt; BI$6), 0, 2)+1)</f>
        <v/>
      </c>
      <c r="BJ409" s="71" t="str">
        <f ca="1">INDEX({"","_","-","="},IF(OR($D409 &gt;= BK$6, $E409 &lt; BJ$6), 0, 1)+IF(OR($F409 &gt;= BK$6, $G409 &lt; BJ$6), 0, 2)+1)</f>
        <v/>
      </c>
      <c r="BK409" s="71" t="str">
        <f ca="1">INDEX({"","_","-","="},IF(OR($D409 &gt;= BL$6, $E409 &lt; BK$6), 0, 1)+IF(OR($F409 &gt;= BL$6, $G409 &lt; BK$6), 0, 2)+1)</f>
        <v/>
      </c>
      <c r="BL409" s="71" t="str">
        <f ca="1">INDEX({"","_","-","="},IF(OR($D409 &gt;= BM$6, $E409 &lt; BL$6), 0, 1)+IF(OR($F409 &gt;= BM$6, $G409 &lt; BL$6), 0, 2)+1)</f>
        <v/>
      </c>
      <c r="BM409" s="71" t="str">
        <f ca="1">INDEX({"","_","-","="},IF(OR($D409 &gt;= BN$6, $E409 &lt; BM$6), 0, 1)+IF(OR($F409 &gt;= BN$6, $G409 &lt; BM$6), 0, 2)+1)</f>
        <v/>
      </c>
      <c r="BN409" s="71" t="str">
        <f ca="1">INDEX({"","_","-","="},IF(OR($D409 &gt;= BO$6, $E409 &lt; BN$6), 0, 1)+IF(OR($F409 &gt;= BO$6, $G409 &lt; BN$6), 0, 2)+1)</f>
        <v/>
      </c>
      <c r="BO409" s="71" t="str">
        <f ca="1">INDEX({"","_","-","="},IF(OR($D409 &gt;= BP$6, $E409 &lt; BO$6), 0, 1)+IF(OR($F409 &gt;= BP$6, $G409 &lt; BO$6), 0, 2)+1)</f>
        <v/>
      </c>
      <c r="BP409" s="71" t="str">
        <f ca="1">INDEX({"","_","-","="},IF(OR($D409 &gt;= BQ$6, $E409 &lt; BP$6), 0, 1)+IF(OR($F409 &gt;= BQ$6, $G409 &lt; BP$6), 0, 2)+1)</f>
        <v/>
      </c>
      <c r="BQ409" s="71" t="str">
        <f ca="1">INDEX({"","_","-","="},IF(OR($D409 &gt;= BR$6, $E409 &lt; BQ$6), 0, 1)+IF(OR($F409 &gt;= BR$6, $G409 &lt; BQ$6), 0, 2)+1)</f>
        <v/>
      </c>
      <c r="BR409" s="71" t="str">
        <f ca="1">INDEX({"","_","-","="},IF(OR($D409 &gt;= BS$6, $E409 &lt; BR$6), 0, 1)+IF(OR($F409 &gt;= BS$6, $G409 &lt; BR$6), 0, 2)+1)</f>
        <v/>
      </c>
      <c r="BS409" s="71" t="str">
        <f ca="1">INDEX({"","_","-","="},IF(OR($D409 &gt;= BT$6, $E409 &lt; BS$6), 0, 1)+IF(OR($F409 &gt;= BT$6, $G409 &lt; BS$6), 0, 2)+1)</f>
        <v/>
      </c>
      <c r="BT409" s="71" t="str">
        <f ca="1">INDEX({"","_","-","="},IF(OR($D409 &gt;= BU$6, $E409 &lt; BT$6), 0, 1)+IF(OR($F409 &gt;= BU$6, $G409 &lt; BT$6), 0, 2)+1)</f>
        <v/>
      </c>
      <c r="BU409" s="71" t="str">
        <f ca="1">INDEX({"","_","-","="},IF(OR($D409 &gt;= BV$6, $E409 &lt; BU$6), 0, 1)+IF(OR($F409 &gt;= BV$6, $G409 &lt; BU$6), 0, 2)+1)</f>
        <v/>
      </c>
      <c r="BV409" s="71" t="str">
        <f ca="1">INDEX({"","_","-","="},IF(OR($D409 &gt;= BW$6, $E409 &lt; BV$6), 0, 1)+IF(OR($F409 &gt;= BW$6, $G409 &lt; BV$6), 0, 2)+1)</f>
        <v/>
      </c>
      <c r="BW409" s="71" t="str">
        <f ca="1">INDEX({"","_","-","="},IF(OR($D409 &gt;= BX$6, $E409 &lt; BW$6), 0, 1)+IF(OR($F409 &gt;= BX$6, $G409 &lt; BW$6), 0, 2)+1)</f>
        <v/>
      </c>
      <c r="BX409" s="71" t="str">
        <f ca="1">INDEX({"","_","-","="},IF(OR($D409 &gt;= BY$6, $E409 &lt; BX$6), 0, 1)+IF(OR($F409 &gt;= BY$6, $G409 &lt; BX$6), 0, 2)+1)</f>
        <v/>
      </c>
      <c r="BY409" s="71" t="str">
        <f ca="1">INDEX({"","_","-","="},IF(OR($D409 &gt;= BZ$6, $E409 &lt; BY$6), 0, 1)+IF(OR($F409 &gt;= BZ$6, $G409 &lt; BY$6), 0, 2)+1)</f>
        <v/>
      </c>
      <c r="BZ409" s="71" t="str">
        <f ca="1">INDEX({"","_","-","="},IF(OR($D409 &gt;= CA$6, $E409 &lt; BZ$6), 0, 1)+IF(OR($F409 &gt;= CA$6, $G409 &lt; BZ$6), 0, 2)+1)</f>
        <v/>
      </c>
      <c r="CA409" s="71" t="str">
        <f ca="1">INDEX({"","_","-","="},IF(OR($D409 &gt;= CB$6, $E409 &lt; CA$6), 0, 1)+IF(OR($F409 &gt;= CB$6, $G409 &lt; CA$6), 0, 2)+1)</f>
        <v/>
      </c>
      <c r="CB409" s="71" t="str">
        <f ca="1">INDEX({"","_","-","="},IF(OR($D409 &gt;= CC$6, $E409 &lt; CB$6), 0, 1)+IF(OR($F409 &gt;= CC$6, $G409 &lt; CB$6), 0, 2)+1)</f>
        <v/>
      </c>
      <c r="CC409" s="71" t="str">
        <f ca="1">INDEX({"","_","-","="},IF(OR($D409 &gt;= CD$6, $E409 &lt; CC$6), 0, 1)+IF(OR($F409 &gt;= CD$6, $G409 &lt; CC$6), 0, 2)+1)</f>
        <v/>
      </c>
      <c r="CD409" s="71" t="str">
        <f ca="1">INDEX({"","_","-","="},IF(OR($D409 &gt;= CE$6, $E409 &lt; CD$6), 0, 1)+IF(OR($F409 &gt;= CE$6, $G409 &lt; CD$6), 0, 2)+1)</f>
        <v/>
      </c>
    </row>
    <row r="410" spans="1:82">
      <c r="A410" s="8" t="str">
        <f ca="1">IF('临-进度'!N405,'临-进度'!$A405,"")</f>
        <v/>
      </c>
      <c r="B410" s="8" t="str">
        <f ca="1">IF('临-进度'!N405,'临-进度'!$B405,"")</f>
        <v/>
      </c>
      <c r="C410" s="8" t="str">
        <f ca="1">IF('临-进度'!N405,'临-进度'!$F405,"")</f>
        <v/>
      </c>
      <c r="D410" s="42" t="str">
        <f ca="1">IF('临-进度'!$N405,'临-进度'!$J405,"")</f>
        <v/>
      </c>
      <c r="E410" s="42" t="str">
        <f ca="1">IF('临-进度'!$N405,'临-进度'!$AF405,"")</f>
        <v/>
      </c>
      <c r="F410" s="42" t="str">
        <f ca="1">IF('临-进度'!$N405,'临-进度'!$K405,"")</f>
        <v/>
      </c>
      <c r="G410" s="76" t="str">
        <f ca="1">IF('临-进度'!$N405,'临-进度'!$AG405,"")</f>
        <v/>
      </c>
      <c r="H410" s="71" t="str">
        <f ca="1">INDEX({"","_","-","="},IF(OR($D410 &gt;= I$6, $E410 &lt; H$6), 0, 1)+IF(OR($F410 &gt;= I$6, $G410 &lt; H$6), 0, 2)+1)</f>
        <v/>
      </c>
      <c r="I410" s="71" t="str">
        <f ca="1">INDEX({"","_","-","="},IF(OR($D410 &gt;= J$6, $E410 &lt; I$6), 0, 1)+IF(OR($F410 &gt;= J$6, $G410 &lt; I$6), 0, 2)+1)</f>
        <v/>
      </c>
      <c r="J410" s="71" t="str">
        <f ca="1">INDEX({"","_","-","="},IF(OR($D410 &gt;= K$6, $E410 &lt; J$6), 0, 1)+IF(OR($F410 &gt;= K$6, $G410 &lt; J$6), 0, 2)+1)</f>
        <v/>
      </c>
      <c r="K410" s="71" t="str">
        <f ca="1">INDEX({"","_","-","="},IF(OR($D410 &gt;= L$6, $E410 &lt; K$6), 0, 1)+IF(OR($F410 &gt;= L$6, $G410 &lt; K$6), 0, 2)+1)</f>
        <v/>
      </c>
      <c r="L410" s="71" t="str">
        <f ca="1">INDEX({"","_","-","="},IF(OR($D410 &gt;= M$6, $E410 &lt; L$6), 0, 1)+IF(OR($F410 &gt;= M$6, $G410 &lt; L$6), 0, 2)+1)</f>
        <v/>
      </c>
      <c r="M410" s="71" t="str">
        <f ca="1">INDEX({"","_","-","="},IF(OR($D410 &gt;= N$6, $E410 &lt; M$6), 0, 1)+IF(OR($F410 &gt;= N$6, $G410 &lt; M$6), 0, 2)+1)</f>
        <v/>
      </c>
      <c r="N410" s="71" t="str">
        <f ca="1">INDEX({"","_","-","="},IF(OR($D410 &gt;= O$6, $E410 &lt; N$6), 0, 1)+IF(OR($F410 &gt;= O$6, $G410 &lt; N$6), 0, 2)+1)</f>
        <v/>
      </c>
      <c r="O410" s="71" t="str">
        <f ca="1">INDEX({"","_","-","="},IF(OR($D410 &gt;= P$6, $E410 &lt; O$6), 0, 1)+IF(OR($F410 &gt;= P$6, $G410 &lt; O$6), 0, 2)+1)</f>
        <v/>
      </c>
      <c r="P410" s="71" t="str">
        <f ca="1">INDEX({"","_","-","="},IF(OR($D410 &gt;= Q$6, $E410 &lt; P$6), 0, 1)+IF(OR($F410 &gt;= Q$6, $G410 &lt; P$6), 0, 2)+1)</f>
        <v/>
      </c>
      <c r="Q410" s="71" t="str">
        <f ca="1">INDEX({"","_","-","="},IF(OR($D410 &gt;= R$6, $E410 &lt; Q$6), 0, 1)+IF(OR($F410 &gt;= R$6, $G410 &lt; Q$6), 0, 2)+1)</f>
        <v/>
      </c>
      <c r="R410" s="71" t="str">
        <f ca="1">INDEX({"","_","-","="},IF(OR($D410 &gt;= S$6, $E410 &lt; R$6), 0, 1)+IF(OR($F410 &gt;= S$6, $G410 &lt; R$6), 0, 2)+1)</f>
        <v/>
      </c>
      <c r="S410" s="71" t="str">
        <f ca="1">INDEX({"","_","-","="},IF(OR($D410 &gt;= T$6, $E410 &lt; S$6), 0, 1)+IF(OR($F410 &gt;= T$6, $G410 &lt; S$6), 0, 2)+1)</f>
        <v/>
      </c>
      <c r="T410" s="71" t="str">
        <f ca="1">INDEX({"","_","-","="},IF(OR($D410 &gt;= U$6, $E410 &lt; T$6), 0, 1)+IF(OR($F410 &gt;= U$6, $G410 &lt; T$6), 0, 2)+1)</f>
        <v/>
      </c>
      <c r="U410" s="71" t="str">
        <f ca="1">INDEX({"","_","-","="},IF(OR($D410 &gt;= V$6, $E410 &lt; U$6), 0, 1)+IF(OR($F410 &gt;= V$6, $G410 &lt; U$6), 0, 2)+1)</f>
        <v/>
      </c>
      <c r="V410" s="71" t="str">
        <f ca="1">INDEX({"","_","-","="},IF(OR($D410 &gt;= W$6, $E410 &lt; V$6), 0, 1)+IF(OR($F410 &gt;= W$6, $G410 &lt; V$6), 0, 2)+1)</f>
        <v/>
      </c>
      <c r="W410" s="71" t="str">
        <f ca="1">INDEX({"","_","-","="},IF(OR($D410 &gt;= X$6, $E410 &lt; W$6), 0, 1)+IF(OR($F410 &gt;= X$6, $G410 &lt; W$6), 0, 2)+1)</f>
        <v/>
      </c>
      <c r="X410" s="71" t="str">
        <f ca="1">INDEX({"","_","-","="},IF(OR($D410 &gt;= Y$6, $E410 &lt; X$6), 0, 1)+IF(OR($F410 &gt;= Y$6, $G410 &lt; X$6), 0, 2)+1)</f>
        <v/>
      </c>
      <c r="Y410" s="71" t="str">
        <f ca="1">INDEX({"","_","-","="},IF(OR($D410 &gt;= Z$6, $E410 &lt; Y$6), 0, 1)+IF(OR($F410 &gt;= Z$6, $G410 &lt; Y$6), 0, 2)+1)</f>
        <v/>
      </c>
      <c r="Z410" s="71" t="str">
        <f ca="1">INDEX({"","_","-","="},IF(OR($D410 &gt;= AA$6, $E410 &lt; Z$6), 0, 1)+IF(OR($F410 &gt;= AA$6, $G410 &lt; Z$6), 0, 2)+1)</f>
        <v/>
      </c>
      <c r="AA410" s="71" t="str">
        <f ca="1">INDEX({"","_","-","="},IF(OR($D410 &gt;= AB$6, $E410 &lt; AA$6), 0, 1)+IF(OR($F410 &gt;= AB$6, $G410 &lt; AA$6), 0, 2)+1)</f>
        <v/>
      </c>
      <c r="AB410" s="71" t="str">
        <f ca="1">INDEX({"","_","-","="},IF(OR($D410 &gt;= AC$6, $E410 &lt; AB$6), 0, 1)+IF(OR($F410 &gt;= AC$6, $G410 &lt; AB$6), 0, 2)+1)</f>
        <v/>
      </c>
      <c r="AC410" s="71" t="str">
        <f ca="1">INDEX({"","_","-","="},IF(OR($D410 &gt;= AD$6, $E410 &lt; AC$6), 0, 1)+IF(OR($F410 &gt;= AD$6, $G410 &lt; AC$6), 0, 2)+1)</f>
        <v/>
      </c>
      <c r="AD410" s="71" t="str">
        <f ca="1">INDEX({"","_","-","="},IF(OR($D410 &gt;= AE$6, $E410 &lt; AD$6), 0, 1)+IF(OR($F410 &gt;= AE$6, $G410 &lt; AD$6), 0, 2)+1)</f>
        <v/>
      </c>
      <c r="AE410" s="71" t="str">
        <f ca="1">INDEX({"","_","-","="},IF(OR($D410 &gt;= AF$6, $E410 &lt; AE$6), 0, 1)+IF(OR($F410 &gt;= AF$6, $G410 &lt; AE$6), 0, 2)+1)</f>
        <v/>
      </c>
      <c r="AF410" s="71" t="str">
        <f ca="1">INDEX({"","_","-","="},IF(OR($D410 &gt;= AG$6, $E410 &lt; AF$6), 0, 1)+IF(OR($F410 &gt;= AG$6, $G410 &lt; AF$6), 0, 2)+1)</f>
        <v/>
      </c>
      <c r="AG410" s="71" t="str">
        <f ca="1">INDEX({"","_","-","="},IF(OR($D410 &gt;= AH$6, $E410 &lt; AG$6), 0, 1)+IF(OR($F410 &gt;= AH$6, $G410 &lt; AG$6), 0, 2)+1)</f>
        <v/>
      </c>
      <c r="AH410" s="71" t="str">
        <f ca="1">INDEX({"","_","-","="},IF(OR($D410 &gt;= AI$6, $E410 &lt; AH$6), 0, 1)+IF(OR($F410 &gt;= AI$6, $G410 &lt; AH$6), 0, 2)+1)</f>
        <v/>
      </c>
      <c r="AI410" s="71" t="str">
        <f ca="1">INDEX({"","_","-","="},IF(OR($D410 &gt;= AJ$6, $E410 &lt; AI$6), 0, 1)+IF(OR($F410 &gt;= AJ$6, $G410 &lt; AI$6), 0, 2)+1)</f>
        <v/>
      </c>
      <c r="AJ410" s="71" t="str">
        <f ca="1">INDEX({"","_","-","="},IF(OR($D410 &gt;= AK$6, $E410 &lt; AJ$6), 0, 1)+IF(OR($F410 &gt;= AK$6, $G410 &lt; AJ$6), 0, 2)+1)</f>
        <v/>
      </c>
      <c r="AK410" s="71" t="str">
        <f ca="1">INDEX({"","_","-","="},IF(OR($D410 &gt;= AL$6, $E410 &lt; AK$6), 0, 1)+IF(OR($F410 &gt;= AL$6, $G410 &lt; AK$6), 0, 2)+1)</f>
        <v/>
      </c>
      <c r="AL410" s="71" t="str">
        <f ca="1">INDEX({"","_","-","="},IF(OR($D410 &gt;= AM$6, $E410 &lt; AL$6), 0, 1)+IF(OR($F410 &gt;= AM$6, $G410 &lt; AL$6), 0, 2)+1)</f>
        <v/>
      </c>
      <c r="AM410" s="71" t="str">
        <f ca="1">INDEX({"","_","-","="},IF(OR($D410 &gt;= AN$6, $E410 &lt; AM$6), 0, 1)+IF(OR($F410 &gt;= AN$6, $G410 &lt; AM$6), 0, 2)+1)</f>
        <v/>
      </c>
      <c r="AN410" s="71" t="str">
        <f ca="1">INDEX({"","_","-","="},IF(OR($D410 &gt;= AO$6, $E410 &lt; AN$6), 0, 1)+IF(OR($F410 &gt;= AO$6, $G410 &lt; AN$6), 0, 2)+1)</f>
        <v/>
      </c>
      <c r="AO410" s="71" t="str">
        <f ca="1">INDEX({"","_","-","="},IF(OR($D410 &gt;= AP$6, $E410 &lt; AO$6), 0, 1)+IF(OR($F410 &gt;= AP$6, $G410 &lt; AO$6), 0, 2)+1)</f>
        <v/>
      </c>
      <c r="AP410" s="71" t="str">
        <f ca="1">INDEX({"","_","-","="},IF(OR($D410 &gt;= AQ$6, $E410 &lt; AP$6), 0, 1)+IF(OR($F410 &gt;= AQ$6, $G410 &lt; AP$6), 0, 2)+1)</f>
        <v/>
      </c>
      <c r="AQ410" s="71" t="str">
        <f ca="1">INDEX({"","_","-","="},IF(OR($D410 &gt;= AR$6, $E410 &lt; AQ$6), 0, 1)+IF(OR($F410 &gt;= AR$6, $G410 &lt; AQ$6), 0, 2)+1)</f>
        <v/>
      </c>
      <c r="AR410" s="71" t="str">
        <f ca="1">INDEX({"","_","-","="},IF(OR($D410 &gt;= AS$6, $E410 &lt; AR$6), 0, 1)+IF(OR($F410 &gt;= AS$6, $G410 &lt; AR$6), 0, 2)+1)</f>
        <v/>
      </c>
      <c r="AS410" s="71" t="str">
        <f ca="1">INDEX({"","_","-","="},IF(OR($D410 &gt;= AT$6, $E410 &lt; AS$6), 0, 1)+IF(OR($F410 &gt;= AT$6, $G410 &lt; AS$6), 0, 2)+1)</f>
        <v/>
      </c>
      <c r="AT410" s="71" t="str">
        <f ca="1">INDEX({"","_","-","="},IF(OR($D410 &gt;= AU$6, $E410 &lt; AT$6), 0, 1)+IF(OR($F410 &gt;= AU$6, $G410 &lt; AT$6), 0, 2)+1)</f>
        <v/>
      </c>
      <c r="AU410" s="71" t="str">
        <f ca="1">INDEX({"","_","-","="},IF(OR($D410 &gt;= AV$6, $E410 &lt; AU$6), 0, 1)+IF(OR($F410 &gt;= AV$6, $G410 &lt; AU$6), 0, 2)+1)</f>
        <v/>
      </c>
      <c r="AV410" s="71" t="str">
        <f ca="1">INDEX({"","_","-","="},IF(OR($D410 &gt;= AW$6, $E410 &lt; AV$6), 0, 1)+IF(OR($F410 &gt;= AW$6, $G410 &lt; AV$6), 0, 2)+1)</f>
        <v/>
      </c>
      <c r="AW410" s="71" t="str">
        <f ca="1">INDEX({"","_","-","="},IF(OR($D410 &gt;= AX$6, $E410 &lt; AW$6), 0, 1)+IF(OR($F410 &gt;= AX$6, $G410 &lt; AW$6), 0, 2)+1)</f>
        <v/>
      </c>
      <c r="AX410" s="71" t="str">
        <f ca="1">INDEX({"","_","-","="},IF(OR($D410 &gt;= AY$6, $E410 &lt; AX$6), 0, 1)+IF(OR($F410 &gt;= AY$6, $G410 &lt; AX$6), 0, 2)+1)</f>
        <v/>
      </c>
      <c r="AY410" s="71" t="str">
        <f ca="1">INDEX({"","_","-","="},IF(OR($D410 &gt;= AZ$6, $E410 &lt; AY$6), 0, 1)+IF(OR($F410 &gt;= AZ$6, $G410 &lt; AY$6), 0, 2)+1)</f>
        <v/>
      </c>
      <c r="AZ410" s="71" t="str">
        <f ca="1">INDEX({"","_","-","="},IF(OR($D410 &gt;= BA$6, $E410 &lt; AZ$6), 0, 1)+IF(OR($F410 &gt;= BA$6, $G410 &lt; AZ$6), 0, 2)+1)</f>
        <v/>
      </c>
      <c r="BA410" s="71" t="str">
        <f ca="1">INDEX({"","_","-","="},IF(OR($D410 &gt;= BB$6, $E410 &lt; BA$6), 0, 1)+IF(OR($F410 &gt;= BB$6, $G410 &lt; BA$6), 0, 2)+1)</f>
        <v/>
      </c>
      <c r="BB410" s="71" t="str">
        <f ca="1">INDEX({"","_","-","="},IF(OR($D410 &gt;= BC$6, $E410 &lt; BB$6), 0, 1)+IF(OR($F410 &gt;= BC$6, $G410 &lt; BB$6), 0, 2)+1)</f>
        <v/>
      </c>
      <c r="BC410" s="71" t="str">
        <f ca="1">INDEX({"","_","-","="},IF(OR($D410 &gt;= BD$6, $E410 &lt; BC$6), 0, 1)+IF(OR($F410 &gt;= BD$6, $G410 &lt; BC$6), 0, 2)+1)</f>
        <v/>
      </c>
      <c r="BD410" s="71" t="str">
        <f ca="1">INDEX({"","_","-","="},IF(OR($D410 &gt;= BE$6, $E410 &lt; BD$6), 0, 1)+IF(OR($F410 &gt;= BE$6, $G410 &lt; BD$6), 0, 2)+1)</f>
        <v/>
      </c>
      <c r="BE410" s="71" t="str">
        <f ca="1">INDEX({"","_","-","="},IF(OR($D410 &gt;= BF$6, $E410 &lt; BE$6), 0, 1)+IF(OR($F410 &gt;= BF$6, $G410 &lt; BE$6), 0, 2)+1)</f>
        <v/>
      </c>
      <c r="BF410" s="71" t="str">
        <f ca="1">INDEX({"","_","-","="},IF(OR($D410 &gt;= BG$6, $E410 &lt; BF$6), 0, 1)+IF(OR($F410 &gt;= BG$6, $G410 &lt; BF$6), 0, 2)+1)</f>
        <v/>
      </c>
      <c r="BG410" s="71" t="str">
        <f ca="1">INDEX({"","_","-","="},IF(OR($D410 &gt;= BH$6, $E410 &lt; BG$6), 0, 1)+IF(OR($F410 &gt;= BH$6, $G410 &lt; BG$6), 0, 2)+1)</f>
        <v/>
      </c>
      <c r="BH410" s="71" t="str">
        <f ca="1">INDEX({"","_","-","="},IF(OR($D410 &gt;= BI$6, $E410 &lt; BH$6), 0, 1)+IF(OR($F410 &gt;= BI$6, $G410 &lt; BH$6), 0, 2)+1)</f>
        <v/>
      </c>
      <c r="BI410" s="71" t="str">
        <f ca="1">INDEX({"","_","-","="},IF(OR($D410 &gt;= BJ$6, $E410 &lt; BI$6), 0, 1)+IF(OR($F410 &gt;= BJ$6, $G410 &lt; BI$6), 0, 2)+1)</f>
        <v/>
      </c>
      <c r="BJ410" s="71" t="str">
        <f ca="1">INDEX({"","_","-","="},IF(OR($D410 &gt;= BK$6, $E410 &lt; BJ$6), 0, 1)+IF(OR($F410 &gt;= BK$6, $G410 &lt; BJ$6), 0, 2)+1)</f>
        <v/>
      </c>
      <c r="BK410" s="71" t="str">
        <f ca="1">INDEX({"","_","-","="},IF(OR($D410 &gt;= BL$6, $E410 &lt; BK$6), 0, 1)+IF(OR($F410 &gt;= BL$6, $G410 &lt; BK$6), 0, 2)+1)</f>
        <v/>
      </c>
      <c r="BL410" s="71" t="str">
        <f ca="1">INDEX({"","_","-","="},IF(OR($D410 &gt;= BM$6, $E410 &lt; BL$6), 0, 1)+IF(OR($F410 &gt;= BM$6, $G410 &lt; BL$6), 0, 2)+1)</f>
        <v/>
      </c>
      <c r="BM410" s="71" t="str">
        <f ca="1">INDEX({"","_","-","="},IF(OR($D410 &gt;= BN$6, $E410 &lt; BM$6), 0, 1)+IF(OR($F410 &gt;= BN$6, $G410 &lt; BM$6), 0, 2)+1)</f>
        <v/>
      </c>
      <c r="BN410" s="71" t="str">
        <f ca="1">INDEX({"","_","-","="},IF(OR($D410 &gt;= BO$6, $E410 &lt; BN$6), 0, 1)+IF(OR($F410 &gt;= BO$6, $G410 &lt; BN$6), 0, 2)+1)</f>
        <v/>
      </c>
      <c r="BO410" s="71" t="str">
        <f ca="1">INDEX({"","_","-","="},IF(OR($D410 &gt;= BP$6, $E410 &lt; BO$6), 0, 1)+IF(OR($F410 &gt;= BP$6, $G410 &lt; BO$6), 0, 2)+1)</f>
        <v/>
      </c>
      <c r="BP410" s="71" t="str">
        <f ca="1">INDEX({"","_","-","="},IF(OR($D410 &gt;= BQ$6, $E410 &lt; BP$6), 0, 1)+IF(OR($F410 &gt;= BQ$6, $G410 &lt; BP$6), 0, 2)+1)</f>
        <v/>
      </c>
      <c r="BQ410" s="71" t="str">
        <f ca="1">INDEX({"","_","-","="},IF(OR($D410 &gt;= BR$6, $E410 &lt; BQ$6), 0, 1)+IF(OR($F410 &gt;= BR$6, $G410 &lt; BQ$6), 0, 2)+1)</f>
        <v/>
      </c>
      <c r="BR410" s="71" t="str">
        <f ca="1">INDEX({"","_","-","="},IF(OR($D410 &gt;= BS$6, $E410 &lt; BR$6), 0, 1)+IF(OR($F410 &gt;= BS$6, $G410 &lt; BR$6), 0, 2)+1)</f>
        <v/>
      </c>
      <c r="BS410" s="71" t="str">
        <f ca="1">INDEX({"","_","-","="},IF(OR($D410 &gt;= BT$6, $E410 &lt; BS$6), 0, 1)+IF(OR($F410 &gt;= BT$6, $G410 &lt; BS$6), 0, 2)+1)</f>
        <v/>
      </c>
      <c r="BT410" s="71" t="str">
        <f ca="1">INDEX({"","_","-","="},IF(OR($D410 &gt;= BU$6, $E410 &lt; BT$6), 0, 1)+IF(OR($F410 &gt;= BU$6, $G410 &lt; BT$6), 0, 2)+1)</f>
        <v/>
      </c>
      <c r="BU410" s="71" t="str">
        <f ca="1">INDEX({"","_","-","="},IF(OR($D410 &gt;= BV$6, $E410 &lt; BU$6), 0, 1)+IF(OR($F410 &gt;= BV$6, $G410 &lt; BU$6), 0, 2)+1)</f>
        <v/>
      </c>
      <c r="BV410" s="71" t="str">
        <f ca="1">INDEX({"","_","-","="},IF(OR($D410 &gt;= BW$6, $E410 &lt; BV$6), 0, 1)+IF(OR($F410 &gt;= BW$6, $G410 &lt; BV$6), 0, 2)+1)</f>
        <v/>
      </c>
      <c r="BW410" s="71" t="str">
        <f ca="1">INDEX({"","_","-","="},IF(OR($D410 &gt;= BX$6, $E410 &lt; BW$6), 0, 1)+IF(OR($F410 &gt;= BX$6, $G410 &lt; BW$6), 0, 2)+1)</f>
        <v/>
      </c>
      <c r="BX410" s="71" t="str">
        <f ca="1">INDEX({"","_","-","="},IF(OR($D410 &gt;= BY$6, $E410 &lt; BX$6), 0, 1)+IF(OR($F410 &gt;= BY$6, $G410 &lt; BX$6), 0, 2)+1)</f>
        <v/>
      </c>
      <c r="BY410" s="71" t="str">
        <f ca="1">INDEX({"","_","-","="},IF(OR($D410 &gt;= BZ$6, $E410 &lt; BY$6), 0, 1)+IF(OR($F410 &gt;= BZ$6, $G410 &lt; BY$6), 0, 2)+1)</f>
        <v/>
      </c>
      <c r="BZ410" s="71" t="str">
        <f ca="1">INDEX({"","_","-","="},IF(OR($D410 &gt;= CA$6, $E410 &lt; BZ$6), 0, 1)+IF(OR($F410 &gt;= CA$6, $G410 &lt; BZ$6), 0, 2)+1)</f>
        <v/>
      </c>
      <c r="CA410" s="71" t="str">
        <f ca="1">INDEX({"","_","-","="},IF(OR($D410 &gt;= CB$6, $E410 &lt; CA$6), 0, 1)+IF(OR($F410 &gt;= CB$6, $G410 &lt; CA$6), 0, 2)+1)</f>
        <v/>
      </c>
      <c r="CB410" s="71" t="str">
        <f ca="1">INDEX({"","_","-","="},IF(OR($D410 &gt;= CC$6, $E410 &lt; CB$6), 0, 1)+IF(OR($F410 &gt;= CC$6, $G410 &lt; CB$6), 0, 2)+1)</f>
        <v/>
      </c>
      <c r="CC410" s="71" t="str">
        <f ca="1">INDEX({"","_","-","="},IF(OR($D410 &gt;= CD$6, $E410 &lt; CC$6), 0, 1)+IF(OR($F410 &gt;= CD$6, $G410 &lt; CC$6), 0, 2)+1)</f>
        <v/>
      </c>
      <c r="CD410" s="71" t="str">
        <f ca="1">INDEX({"","_","-","="},IF(OR($D410 &gt;= CE$6, $E410 &lt; CD$6), 0, 1)+IF(OR($F410 &gt;= CE$6, $G410 &lt; CD$6), 0, 2)+1)</f>
        <v/>
      </c>
    </row>
    <row r="411" spans="1:82">
      <c r="A411" s="8" t="str">
        <f ca="1">IF('临-进度'!N406,'临-进度'!$A406,"")</f>
        <v/>
      </c>
      <c r="B411" s="8" t="str">
        <f ca="1">IF('临-进度'!N406,'临-进度'!$B406,"")</f>
        <v/>
      </c>
      <c r="C411" s="8" t="str">
        <f ca="1">IF('临-进度'!N406,'临-进度'!$F406,"")</f>
        <v/>
      </c>
      <c r="D411" s="42" t="str">
        <f ca="1">IF('临-进度'!$N406,'临-进度'!$J406,"")</f>
        <v/>
      </c>
      <c r="E411" s="42" t="str">
        <f ca="1">IF('临-进度'!$N406,'临-进度'!$AF406,"")</f>
        <v/>
      </c>
      <c r="F411" s="42" t="str">
        <f ca="1">IF('临-进度'!$N406,'临-进度'!$K406,"")</f>
        <v/>
      </c>
      <c r="G411" s="76" t="str">
        <f ca="1">IF('临-进度'!$N406,'临-进度'!$AG406,"")</f>
        <v/>
      </c>
      <c r="H411" s="71" t="str">
        <f ca="1">INDEX({"","_","-","="},IF(OR($D411 &gt;= I$6, $E411 &lt; H$6), 0, 1)+IF(OR($F411 &gt;= I$6, $G411 &lt; H$6), 0, 2)+1)</f>
        <v/>
      </c>
      <c r="I411" s="71" t="str">
        <f ca="1">INDEX({"","_","-","="},IF(OR($D411 &gt;= J$6, $E411 &lt; I$6), 0, 1)+IF(OR($F411 &gt;= J$6, $G411 &lt; I$6), 0, 2)+1)</f>
        <v/>
      </c>
      <c r="J411" s="71" t="str">
        <f ca="1">INDEX({"","_","-","="},IF(OR($D411 &gt;= K$6, $E411 &lt; J$6), 0, 1)+IF(OR($F411 &gt;= K$6, $G411 &lt; J$6), 0, 2)+1)</f>
        <v/>
      </c>
      <c r="K411" s="71" t="str">
        <f ca="1">INDEX({"","_","-","="},IF(OR($D411 &gt;= L$6, $E411 &lt; K$6), 0, 1)+IF(OR($F411 &gt;= L$6, $G411 &lt; K$6), 0, 2)+1)</f>
        <v/>
      </c>
      <c r="L411" s="71" t="str">
        <f ca="1">INDEX({"","_","-","="},IF(OR($D411 &gt;= M$6, $E411 &lt; L$6), 0, 1)+IF(OR($F411 &gt;= M$6, $G411 &lt; L$6), 0, 2)+1)</f>
        <v/>
      </c>
      <c r="M411" s="71" t="str">
        <f ca="1">INDEX({"","_","-","="},IF(OR($D411 &gt;= N$6, $E411 &lt; M$6), 0, 1)+IF(OR($F411 &gt;= N$6, $G411 &lt; M$6), 0, 2)+1)</f>
        <v/>
      </c>
      <c r="N411" s="71" t="str">
        <f ca="1">INDEX({"","_","-","="},IF(OR($D411 &gt;= O$6, $E411 &lt; N$6), 0, 1)+IF(OR($F411 &gt;= O$6, $G411 &lt; N$6), 0, 2)+1)</f>
        <v/>
      </c>
      <c r="O411" s="71" t="str">
        <f ca="1">INDEX({"","_","-","="},IF(OR($D411 &gt;= P$6, $E411 &lt; O$6), 0, 1)+IF(OR($F411 &gt;= P$6, $G411 &lt; O$6), 0, 2)+1)</f>
        <v/>
      </c>
      <c r="P411" s="71" t="str">
        <f ca="1">INDEX({"","_","-","="},IF(OR($D411 &gt;= Q$6, $E411 &lt; P$6), 0, 1)+IF(OR($F411 &gt;= Q$6, $G411 &lt; P$6), 0, 2)+1)</f>
        <v/>
      </c>
      <c r="Q411" s="71" t="str">
        <f ca="1">INDEX({"","_","-","="},IF(OR($D411 &gt;= R$6, $E411 &lt; Q$6), 0, 1)+IF(OR($F411 &gt;= R$6, $G411 &lt; Q$6), 0, 2)+1)</f>
        <v/>
      </c>
      <c r="R411" s="71" t="str">
        <f ca="1">INDEX({"","_","-","="},IF(OR($D411 &gt;= S$6, $E411 &lt; R$6), 0, 1)+IF(OR($F411 &gt;= S$6, $G411 &lt; R$6), 0, 2)+1)</f>
        <v/>
      </c>
      <c r="S411" s="71" t="str">
        <f ca="1">INDEX({"","_","-","="},IF(OR($D411 &gt;= T$6, $E411 &lt; S$6), 0, 1)+IF(OR($F411 &gt;= T$6, $G411 &lt; S$6), 0, 2)+1)</f>
        <v/>
      </c>
      <c r="T411" s="71" t="str">
        <f ca="1">INDEX({"","_","-","="},IF(OR($D411 &gt;= U$6, $E411 &lt; T$6), 0, 1)+IF(OR($F411 &gt;= U$6, $G411 &lt; T$6), 0, 2)+1)</f>
        <v/>
      </c>
      <c r="U411" s="71" t="str">
        <f ca="1">INDEX({"","_","-","="},IF(OR($D411 &gt;= V$6, $E411 &lt; U$6), 0, 1)+IF(OR($F411 &gt;= V$6, $G411 &lt; U$6), 0, 2)+1)</f>
        <v/>
      </c>
      <c r="V411" s="71" t="str">
        <f ca="1">INDEX({"","_","-","="},IF(OR($D411 &gt;= W$6, $E411 &lt; V$6), 0, 1)+IF(OR($F411 &gt;= W$6, $G411 &lt; V$6), 0, 2)+1)</f>
        <v/>
      </c>
      <c r="W411" s="71" t="str">
        <f ca="1">INDEX({"","_","-","="},IF(OR($D411 &gt;= X$6, $E411 &lt; W$6), 0, 1)+IF(OR($F411 &gt;= X$6, $G411 &lt; W$6), 0, 2)+1)</f>
        <v/>
      </c>
      <c r="X411" s="71" t="str">
        <f ca="1">INDEX({"","_","-","="},IF(OR($D411 &gt;= Y$6, $E411 &lt; X$6), 0, 1)+IF(OR($F411 &gt;= Y$6, $G411 &lt; X$6), 0, 2)+1)</f>
        <v/>
      </c>
      <c r="Y411" s="71" t="str">
        <f ca="1">INDEX({"","_","-","="},IF(OR($D411 &gt;= Z$6, $E411 &lt; Y$6), 0, 1)+IF(OR($F411 &gt;= Z$6, $G411 &lt; Y$6), 0, 2)+1)</f>
        <v/>
      </c>
      <c r="Z411" s="71" t="str">
        <f ca="1">INDEX({"","_","-","="},IF(OR($D411 &gt;= AA$6, $E411 &lt; Z$6), 0, 1)+IF(OR($F411 &gt;= AA$6, $G411 &lt; Z$6), 0, 2)+1)</f>
        <v/>
      </c>
      <c r="AA411" s="71" t="str">
        <f ca="1">INDEX({"","_","-","="},IF(OR($D411 &gt;= AB$6, $E411 &lt; AA$6), 0, 1)+IF(OR($F411 &gt;= AB$6, $G411 &lt; AA$6), 0, 2)+1)</f>
        <v/>
      </c>
      <c r="AB411" s="71" t="str">
        <f ca="1">INDEX({"","_","-","="},IF(OR($D411 &gt;= AC$6, $E411 &lt; AB$6), 0, 1)+IF(OR($F411 &gt;= AC$6, $G411 &lt; AB$6), 0, 2)+1)</f>
        <v/>
      </c>
      <c r="AC411" s="71" t="str">
        <f ca="1">INDEX({"","_","-","="},IF(OR($D411 &gt;= AD$6, $E411 &lt; AC$6), 0, 1)+IF(OR($F411 &gt;= AD$6, $G411 &lt; AC$6), 0, 2)+1)</f>
        <v/>
      </c>
      <c r="AD411" s="71" t="str">
        <f ca="1">INDEX({"","_","-","="},IF(OR($D411 &gt;= AE$6, $E411 &lt; AD$6), 0, 1)+IF(OR($F411 &gt;= AE$6, $G411 &lt; AD$6), 0, 2)+1)</f>
        <v/>
      </c>
      <c r="AE411" s="71" t="str">
        <f ca="1">INDEX({"","_","-","="},IF(OR($D411 &gt;= AF$6, $E411 &lt; AE$6), 0, 1)+IF(OR($F411 &gt;= AF$6, $G411 &lt; AE$6), 0, 2)+1)</f>
        <v/>
      </c>
      <c r="AF411" s="71" t="str">
        <f ca="1">INDEX({"","_","-","="},IF(OR($D411 &gt;= AG$6, $E411 &lt; AF$6), 0, 1)+IF(OR($F411 &gt;= AG$6, $G411 &lt; AF$6), 0, 2)+1)</f>
        <v/>
      </c>
      <c r="AG411" s="71" t="str">
        <f ca="1">INDEX({"","_","-","="},IF(OR($D411 &gt;= AH$6, $E411 &lt; AG$6), 0, 1)+IF(OR($F411 &gt;= AH$6, $G411 &lt; AG$6), 0, 2)+1)</f>
        <v/>
      </c>
      <c r="AH411" s="71" t="str">
        <f ca="1">INDEX({"","_","-","="},IF(OR($D411 &gt;= AI$6, $E411 &lt; AH$6), 0, 1)+IF(OR($F411 &gt;= AI$6, $G411 &lt; AH$6), 0, 2)+1)</f>
        <v/>
      </c>
      <c r="AI411" s="71" t="str">
        <f ca="1">INDEX({"","_","-","="},IF(OR($D411 &gt;= AJ$6, $E411 &lt; AI$6), 0, 1)+IF(OR($F411 &gt;= AJ$6, $G411 &lt; AI$6), 0, 2)+1)</f>
        <v/>
      </c>
      <c r="AJ411" s="71" t="str">
        <f ca="1">INDEX({"","_","-","="},IF(OR($D411 &gt;= AK$6, $E411 &lt; AJ$6), 0, 1)+IF(OR($F411 &gt;= AK$6, $G411 &lt; AJ$6), 0, 2)+1)</f>
        <v/>
      </c>
      <c r="AK411" s="71" t="str">
        <f ca="1">INDEX({"","_","-","="},IF(OR($D411 &gt;= AL$6, $E411 &lt; AK$6), 0, 1)+IF(OR($F411 &gt;= AL$6, $G411 &lt; AK$6), 0, 2)+1)</f>
        <v/>
      </c>
      <c r="AL411" s="71" t="str">
        <f ca="1">INDEX({"","_","-","="},IF(OR($D411 &gt;= AM$6, $E411 &lt; AL$6), 0, 1)+IF(OR($F411 &gt;= AM$6, $G411 &lt; AL$6), 0, 2)+1)</f>
        <v/>
      </c>
      <c r="AM411" s="71" t="str">
        <f ca="1">INDEX({"","_","-","="},IF(OR($D411 &gt;= AN$6, $E411 &lt; AM$6), 0, 1)+IF(OR($F411 &gt;= AN$6, $G411 &lt; AM$6), 0, 2)+1)</f>
        <v/>
      </c>
      <c r="AN411" s="71" t="str">
        <f ca="1">INDEX({"","_","-","="},IF(OR($D411 &gt;= AO$6, $E411 &lt; AN$6), 0, 1)+IF(OR($F411 &gt;= AO$6, $G411 &lt; AN$6), 0, 2)+1)</f>
        <v/>
      </c>
      <c r="AO411" s="71" t="str">
        <f ca="1">INDEX({"","_","-","="},IF(OR($D411 &gt;= AP$6, $E411 &lt; AO$6), 0, 1)+IF(OR($F411 &gt;= AP$6, $G411 &lt; AO$6), 0, 2)+1)</f>
        <v/>
      </c>
      <c r="AP411" s="71" t="str">
        <f ca="1">INDEX({"","_","-","="},IF(OR($D411 &gt;= AQ$6, $E411 &lt; AP$6), 0, 1)+IF(OR($F411 &gt;= AQ$6, $G411 &lt; AP$6), 0, 2)+1)</f>
        <v/>
      </c>
      <c r="AQ411" s="71" t="str">
        <f ca="1">INDEX({"","_","-","="},IF(OR($D411 &gt;= AR$6, $E411 &lt; AQ$6), 0, 1)+IF(OR($F411 &gt;= AR$6, $G411 &lt; AQ$6), 0, 2)+1)</f>
        <v/>
      </c>
      <c r="AR411" s="71" t="str">
        <f ca="1">INDEX({"","_","-","="},IF(OR($D411 &gt;= AS$6, $E411 &lt; AR$6), 0, 1)+IF(OR($F411 &gt;= AS$6, $G411 &lt; AR$6), 0, 2)+1)</f>
        <v/>
      </c>
      <c r="AS411" s="71" t="str">
        <f ca="1">INDEX({"","_","-","="},IF(OR($D411 &gt;= AT$6, $E411 &lt; AS$6), 0, 1)+IF(OR($F411 &gt;= AT$6, $G411 &lt; AS$6), 0, 2)+1)</f>
        <v/>
      </c>
      <c r="AT411" s="71" t="str">
        <f ca="1">INDEX({"","_","-","="},IF(OR($D411 &gt;= AU$6, $E411 &lt; AT$6), 0, 1)+IF(OR($F411 &gt;= AU$6, $G411 &lt; AT$6), 0, 2)+1)</f>
        <v/>
      </c>
      <c r="AU411" s="71" t="str">
        <f ca="1">INDEX({"","_","-","="},IF(OR($D411 &gt;= AV$6, $E411 &lt; AU$6), 0, 1)+IF(OR($F411 &gt;= AV$6, $G411 &lt; AU$6), 0, 2)+1)</f>
        <v/>
      </c>
      <c r="AV411" s="71" t="str">
        <f ca="1">INDEX({"","_","-","="},IF(OR($D411 &gt;= AW$6, $E411 &lt; AV$6), 0, 1)+IF(OR($F411 &gt;= AW$6, $G411 &lt; AV$6), 0, 2)+1)</f>
        <v/>
      </c>
      <c r="AW411" s="71" t="str">
        <f ca="1">INDEX({"","_","-","="},IF(OR($D411 &gt;= AX$6, $E411 &lt; AW$6), 0, 1)+IF(OR($F411 &gt;= AX$6, $G411 &lt; AW$6), 0, 2)+1)</f>
        <v/>
      </c>
      <c r="AX411" s="71" t="str">
        <f ca="1">INDEX({"","_","-","="},IF(OR($D411 &gt;= AY$6, $E411 &lt; AX$6), 0, 1)+IF(OR($F411 &gt;= AY$6, $G411 &lt; AX$6), 0, 2)+1)</f>
        <v/>
      </c>
      <c r="AY411" s="71" t="str">
        <f ca="1">INDEX({"","_","-","="},IF(OR($D411 &gt;= AZ$6, $E411 &lt; AY$6), 0, 1)+IF(OR($F411 &gt;= AZ$6, $G411 &lt; AY$6), 0, 2)+1)</f>
        <v/>
      </c>
      <c r="AZ411" s="71" t="str">
        <f ca="1">INDEX({"","_","-","="},IF(OR($D411 &gt;= BA$6, $E411 &lt; AZ$6), 0, 1)+IF(OR($F411 &gt;= BA$6, $G411 &lt; AZ$6), 0, 2)+1)</f>
        <v/>
      </c>
      <c r="BA411" s="71" t="str">
        <f ca="1">INDEX({"","_","-","="},IF(OR($D411 &gt;= BB$6, $E411 &lt; BA$6), 0, 1)+IF(OR($F411 &gt;= BB$6, $G411 &lt; BA$6), 0, 2)+1)</f>
        <v/>
      </c>
      <c r="BB411" s="71" t="str">
        <f ca="1">INDEX({"","_","-","="},IF(OR($D411 &gt;= BC$6, $E411 &lt; BB$6), 0, 1)+IF(OR($F411 &gt;= BC$6, $G411 &lt; BB$6), 0, 2)+1)</f>
        <v/>
      </c>
      <c r="BC411" s="71" t="str">
        <f ca="1">INDEX({"","_","-","="},IF(OR($D411 &gt;= BD$6, $E411 &lt; BC$6), 0, 1)+IF(OR($F411 &gt;= BD$6, $G411 &lt; BC$6), 0, 2)+1)</f>
        <v/>
      </c>
      <c r="BD411" s="71" t="str">
        <f ca="1">INDEX({"","_","-","="},IF(OR($D411 &gt;= BE$6, $E411 &lt; BD$6), 0, 1)+IF(OR($F411 &gt;= BE$6, $G411 &lt; BD$6), 0, 2)+1)</f>
        <v/>
      </c>
      <c r="BE411" s="71" t="str">
        <f ca="1">INDEX({"","_","-","="},IF(OR($D411 &gt;= BF$6, $E411 &lt; BE$6), 0, 1)+IF(OR($F411 &gt;= BF$6, $G411 &lt; BE$6), 0, 2)+1)</f>
        <v/>
      </c>
      <c r="BF411" s="71" t="str">
        <f ca="1">INDEX({"","_","-","="},IF(OR($D411 &gt;= BG$6, $E411 &lt; BF$6), 0, 1)+IF(OR($F411 &gt;= BG$6, $G411 &lt; BF$6), 0, 2)+1)</f>
        <v/>
      </c>
      <c r="BG411" s="71" t="str">
        <f ca="1">INDEX({"","_","-","="},IF(OR($D411 &gt;= BH$6, $E411 &lt; BG$6), 0, 1)+IF(OR($F411 &gt;= BH$6, $G411 &lt; BG$6), 0, 2)+1)</f>
        <v/>
      </c>
      <c r="BH411" s="71" t="str">
        <f ca="1">INDEX({"","_","-","="},IF(OR($D411 &gt;= BI$6, $E411 &lt; BH$6), 0, 1)+IF(OR($F411 &gt;= BI$6, $G411 &lt; BH$6), 0, 2)+1)</f>
        <v/>
      </c>
      <c r="BI411" s="71" t="str">
        <f ca="1">INDEX({"","_","-","="},IF(OR($D411 &gt;= BJ$6, $E411 &lt; BI$6), 0, 1)+IF(OR($F411 &gt;= BJ$6, $G411 &lt; BI$6), 0, 2)+1)</f>
        <v/>
      </c>
      <c r="BJ411" s="71" t="str">
        <f ca="1">INDEX({"","_","-","="},IF(OR($D411 &gt;= BK$6, $E411 &lt; BJ$6), 0, 1)+IF(OR($F411 &gt;= BK$6, $G411 &lt; BJ$6), 0, 2)+1)</f>
        <v/>
      </c>
      <c r="BK411" s="71" t="str">
        <f ca="1">INDEX({"","_","-","="},IF(OR($D411 &gt;= BL$6, $E411 &lt; BK$6), 0, 1)+IF(OR($F411 &gt;= BL$6, $G411 &lt; BK$6), 0, 2)+1)</f>
        <v/>
      </c>
      <c r="BL411" s="71" t="str">
        <f ca="1">INDEX({"","_","-","="},IF(OR($D411 &gt;= BM$6, $E411 &lt; BL$6), 0, 1)+IF(OR($F411 &gt;= BM$6, $G411 &lt; BL$6), 0, 2)+1)</f>
        <v/>
      </c>
      <c r="BM411" s="71" t="str">
        <f ca="1">INDEX({"","_","-","="},IF(OR($D411 &gt;= BN$6, $E411 &lt; BM$6), 0, 1)+IF(OR($F411 &gt;= BN$6, $G411 &lt; BM$6), 0, 2)+1)</f>
        <v/>
      </c>
      <c r="BN411" s="71" t="str">
        <f ca="1">INDEX({"","_","-","="},IF(OR($D411 &gt;= BO$6, $E411 &lt; BN$6), 0, 1)+IF(OR($F411 &gt;= BO$6, $G411 &lt; BN$6), 0, 2)+1)</f>
        <v/>
      </c>
      <c r="BO411" s="71" t="str">
        <f ca="1">INDEX({"","_","-","="},IF(OR($D411 &gt;= BP$6, $E411 &lt; BO$6), 0, 1)+IF(OR($F411 &gt;= BP$6, $G411 &lt; BO$6), 0, 2)+1)</f>
        <v/>
      </c>
      <c r="BP411" s="71" t="str">
        <f ca="1">INDEX({"","_","-","="},IF(OR($D411 &gt;= BQ$6, $E411 &lt; BP$6), 0, 1)+IF(OR($F411 &gt;= BQ$6, $G411 &lt; BP$6), 0, 2)+1)</f>
        <v/>
      </c>
      <c r="BQ411" s="71" t="str">
        <f ca="1">INDEX({"","_","-","="},IF(OR($D411 &gt;= BR$6, $E411 &lt; BQ$6), 0, 1)+IF(OR($F411 &gt;= BR$6, $G411 &lt; BQ$6), 0, 2)+1)</f>
        <v/>
      </c>
      <c r="BR411" s="71" t="str">
        <f ca="1">INDEX({"","_","-","="},IF(OR($D411 &gt;= BS$6, $E411 &lt; BR$6), 0, 1)+IF(OR($F411 &gt;= BS$6, $G411 &lt; BR$6), 0, 2)+1)</f>
        <v/>
      </c>
      <c r="BS411" s="71" t="str">
        <f ca="1">INDEX({"","_","-","="},IF(OR($D411 &gt;= BT$6, $E411 &lt; BS$6), 0, 1)+IF(OR($F411 &gt;= BT$6, $G411 &lt; BS$6), 0, 2)+1)</f>
        <v/>
      </c>
      <c r="BT411" s="71" t="str">
        <f ca="1">INDEX({"","_","-","="},IF(OR($D411 &gt;= BU$6, $E411 &lt; BT$6), 0, 1)+IF(OR($F411 &gt;= BU$6, $G411 &lt; BT$6), 0, 2)+1)</f>
        <v/>
      </c>
      <c r="BU411" s="71" t="str">
        <f ca="1">INDEX({"","_","-","="},IF(OR($D411 &gt;= BV$6, $E411 &lt; BU$6), 0, 1)+IF(OR($F411 &gt;= BV$6, $G411 &lt; BU$6), 0, 2)+1)</f>
        <v/>
      </c>
      <c r="BV411" s="71" t="str">
        <f ca="1">INDEX({"","_","-","="},IF(OR($D411 &gt;= BW$6, $E411 &lt; BV$6), 0, 1)+IF(OR($F411 &gt;= BW$6, $G411 &lt; BV$6), 0, 2)+1)</f>
        <v/>
      </c>
      <c r="BW411" s="71" t="str">
        <f ca="1">INDEX({"","_","-","="},IF(OR($D411 &gt;= BX$6, $E411 &lt; BW$6), 0, 1)+IF(OR($F411 &gt;= BX$6, $G411 &lt; BW$6), 0, 2)+1)</f>
        <v/>
      </c>
      <c r="BX411" s="71" t="str">
        <f ca="1">INDEX({"","_","-","="},IF(OR($D411 &gt;= BY$6, $E411 &lt; BX$6), 0, 1)+IF(OR($F411 &gt;= BY$6, $G411 &lt; BX$6), 0, 2)+1)</f>
        <v/>
      </c>
      <c r="BY411" s="71" t="str">
        <f ca="1">INDEX({"","_","-","="},IF(OR($D411 &gt;= BZ$6, $E411 &lt; BY$6), 0, 1)+IF(OR($F411 &gt;= BZ$6, $G411 &lt; BY$6), 0, 2)+1)</f>
        <v/>
      </c>
      <c r="BZ411" s="71" t="str">
        <f ca="1">INDEX({"","_","-","="},IF(OR($D411 &gt;= CA$6, $E411 &lt; BZ$6), 0, 1)+IF(OR($F411 &gt;= CA$6, $G411 &lt; BZ$6), 0, 2)+1)</f>
        <v/>
      </c>
      <c r="CA411" s="71" t="str">
        <f ca="1">INDEX({"","_","-","="},IF(OR($D411 &gt;= CB$6, $E411 &lt; CA$6), 0, 1)+IF(OR($F411 &gt;= CB$6, $G411 &lt; CA$6), 0, 2)+1)</f>
        <v/>
      </c>
      <c r="CB411" s="71" t="str">
        <f ca="1">INDEX({"","_","-","="},IF(OR($D411 &gt;= CC$6, $E411 &lt; CB$6), 0, 1)+IF(OR($F411 &gt;= CC$6, $G411 &lt; CB$6), 0, 2)+1)</f>
        <v/>
      </c>
      <c r="CC411" s="71" t="str">
        <f ca="1">INDEX({"","_","-","="},IF(OR($D411 &gt;= CD$6, $E411 &lt; CC$6), 0, 1)+IF(OR($F411 &gt;= CD$6, $G411 &lt; CC$6), 0, 2)+1)</f>
        <v/>
      </c>
      <c r="CD411" s="71" t="str">
        <f ca="1">INDEX({"","_","-","="},IF(OR($D411 &gt;= CE$6, $E411 &lt; CD$6), 0, 1)+IF(OR($F411 &gt;= CE$6, $G411 &lt; CD$6), 0, 2)+1)</f>
        <v/>
      </c>
    </row>
    <row r="412" spans="1:82">
      <c r="A412" s="8" t="str">
        <f ca="1">IF('临-进度'!N407,'临-进度'!$A407,"")</f>
        <v/>
      </c>
      <c r="B412" s="8" t="str">
        <f ca="1">IF('临-进度'!N407,'临-进度'!$B407,"")</f>
        <v/>
      </c>
      <c r="C412" s="8" t="str">
        <f ca="1">IF('临-进度'!N407,'临-进度'!$F407,"")</f>
        <v/>
      </c>
      <c r="D412" s="42" t="str">
        <f ca="1">IF('临-进度'!$N407,'临-进度'!$J407,"")</f>
        <v/>
      </c>
      <c r="E412" s="42" t="str">
        <f ca="1">IF('临-进度'!$N407,'临-进度'!$AF407,"")</f>
        <v/>
      </c>
      <c r="F412" s="42" t="str">
        <f ca="1">IF('临-进度'!$N407,'临-进度'!$K407,"")</f>
        <v/>
      </c>
      <c r="G412" s="76" t="str">
        <f ca="1">IF('临-进度'!$N407,'临-进度'!$AG407,"")</f>
        <v/>
      </c>
      <c r="H412" s="71" t="str">
        <f ca="1">INDEX({"","_","-","="},IF(OR($D412 &gt;= I$6, $E412 &lt; H$6), 0, 1)+IF(OR($F412 &gt;= I$6, $G412 &lt; H$6), 0, 2)+1)</f>
        <v/>
      </c>
      <c r="I412" s="71" t="str">
        <f ca="1">INDEX({"","_","-","="},IF(OR($D412 &gt;= J$6, $E412 &lt; I$6), 0, 1)+IF(OR($F412 &gt;= J$6, $G412 &lt; I$6), 0, 2)+1)</f>
        <v/>
      </c>
      <c r="J412" s="71" t="str">
        <f ca="1">INDEX({"","_","-","="},IF(OR($D412 &gt;= K$6, $E412 &lt; J$6), 0, 1)+IF(OR($F412 &gt;= K$6, $G412 &lt; J$6), 0, 2)+1)</f>
        <v/>
      </c>
      <c r="K412" s="71" t="str">
        <f ca="1">INDEX({"","_","-","="},IF(OR($D412 &gt;= L$6, $E412 &lt; K$6), 0, 1)+IF(OR($F412 &gt;= L$6, $G412 &lt; K$6), 0, 2)+1)</f>
        <v/>
      </c>
      <c r="L412" s="71" t="str">
        <f ca="1">INDEX({"","_","-","="},IF(OR($D412 &gt;= M$6, $E412 &lt; L$6), 0, 1)+IF(OR($F412 &gt;= M$6, $G412 &lt; L$6), 0, 2)+1)</f>
        <v/>
      </c>
      <c r="M412" s="71" t="str">
        <f ca="1">INDEX({"","_","-","="},IF(OR($D412 &gt;= N$6, $E412 &lt; M$6), 0, 1)+IF(OR($F412 &gt;= N$6, $G412 &lt; M$6), 0, 2)+1)</f>
        <v/>
      </c>
      <c r="N412" s="71" t="str">
        <f ca="1">INDEX({"","_","-","="},IF(OR($D412 &gt;= O$6, $E412 &lt; N$6), 0, 1)+IF(OR($F412 &gt;= O$6, $G412 &lt; N$6), 0, 2)+1)</f>
        <v/>
      </c>
      <c r="O412" s="71" t="str">
        <f ca="1">INDEX({"","_","-","="},IF(OR($D412 &gt;= P$6, $E412 &lt; O$6), 0, 1)+IF(OR($F412 &gt;= P$6, $G412 &lt; O$6), 0, 2)+1)</f>
        <v/>
      </c>
      <c r="P412" s="71" t="str">
        <f ca="1">INDEX({"","_","-","="},IF(OR($D412 &gt;= Q$6, $E412 &lt; P$6), 0, 1)+IF(OR($F412 &gt;= Q$6, $G412 &lt; P$6), 0, 2)+1)</f>
        <v/>
      </c>
      <c r="Q412" s="71" t="str">
        <f ca="1">INDEX({"","_","-","="},IF(OR($D412 &gt;= R$6, $E412 &lt; Q$6), 0, 1)+IF(OR($F412 &gt;= R$6, $G412 &lt; Q$6), 0, 2)+1)</f>
        <v/>
      </c>
      <c r="R412" s="71" t="str">
        <f ca="1">INDEX({"","_","-","="},IF(OR($D412 &gt;= S$6, $E412 &lt; R$6), 0, 1)+IF(OR($F412 &gt;= S$6, $G412 &lt; R$6), 0, 2)+1)</f>
        <v/>
      </c>
      <c r="S412" s="71" t="str">
        <f ca="1">INDEX({"","_","-","="},IF(OR($D412 &gt;= T$6, $E412 &lt; S$6), 0, 1)+IF(OR($F412 &gt;= T$6, $G412 &lt; S$6), 0, 2)+1)</f>
        <v/>
      </c>
      <c r="T412" s="71" t="str">
        <f ca="1">INDEX({"","_","-","="},IF(OR($D412 &gt;= U$6, $E412 &lt; T$6), 0, 1)+IF(OR($F412 &gt;= U$6, $G412 &lt; T$6), 0, 2)+1)</f>
        <v/>
      </c>
      <c r="U412" s="71" t="str">
        <f ca="1">INDEX({"","_","-","="},IF(OR($D412 &gt;= V$6, $E412 &lt; U$6), 0, 1)+IF(OR($F412 &gt;= V$6, $G412 &lt; U$6), 0, 2)+1)</f>
        <v/>
      </c>
      <c r="V412" s="71" t="str">
        <f ca="1">INDEX({"","_","-","="},IF(OR($D412 &gt;= W$6, $E412 &lt; V$6), 0, 1)+IF(OR($F412 &gt;= W$6, $G412 &lt; V$6), 0, 2)+1)</f>
        <v/>
      </c>
      <c r="W412" s="71" t="str">
        <f ca="1">INDEX({"","_","-","="},IF(OR($D412 &gt;= X$6, $E412 &lt; W$6), 0, 1)+IF(OR($F412 &gt;= X$6, $G412 &lt; W$6), 0, 2)+1)</f>
        <v/>
      </c>
      <c r="X412" s="71" t="str">
        <f ca="1">INDEX({"","_","-","="},IF(OR($D412 &gt;= Y$6, $E412 &lt; X$6), 0, 1)+IF(OR($F412 &gt;= Y$6, $G412 &lt; X$6), 0, 2)+1)</f>
        <v/>
      </c>
      <c r="Y412" s="71" t="str">
        <f ca="1">INDEX({"","_","-","="},IF(OR($D412 &gt;= Z$6, $E412 &lt; Y$6), 0, 1)+IF(OR($F412 &gt;= Z$6, $G412 &lt; Y$6), 0, 2)+1)</f>
        <v/>
      </c>
      <c r="Z412" s="71" t="str">
        <f ca="1">INDEX({"","_","-","="},IF(OR($D412 &gt;= AA$6, $E412 &lt; Z$6), 0, 1)+IF(OR($F412 &gt;= AA$6, $G412 &lt; Z$6), 0, 2)+1)</f>
        <v/>
      </c>
      <c r="AA412" s="71" t="str">
        <f ca="1">INDEX({"","_","-","="},IF(OR($D412 &gt;= AB$6, $E412 &lt; AA$6), 0, 1)+IF(OR($F412 &gt;= AB$6, $G412 &lt; AA$6), 0, 2)+1)</f>
        <v/>
      </c>
      <c r="AB412" s="71" t="str">
        <f ca="1">INDEX({"","_","-","="},IF(OR($D412 &gt;= AC$6, $E412 &lt; AB$6), 0, 1)+IF(OR($F412 &gt;= AC$6, $G412 &lt; AB$6), 0, 2)+1)</f>
        <v/>
      </c>
      <c r="AC412" s="71" t="str">
        <f ca="1">INDEX({"","_","-","="},IF(OR($D412 &gt;= AD$6, $E412 &lt; AC$6), 0, 1)+IF(OR($F412 &gt;= AD$6, $G412 &lt; AC$6), 0, 2)+1)</f>
        <v/>
      </c>
      <c r="AD412" s="71" t="str">
        <f ca="1">INDEX({"","_","-","="},IF(OR($D412 &gt;= AE$6, $E412 &lt; AD$6), 0, 1)+IF(OR($F412 &gt;= AE$6, $G412 &lt; AD$6), 0, 2)+1)</f>
        <v/>
      </c>
      <c r="AE412" s="71" t="str">
        <f ca="1">INDEX({"","_","-","="},IF(OR($D412 &gt;= AF$6, $E412 &lt; AE$6), 0, 1)+IF(OR($F412 &gt;= AF$6, $G412 &lt; AE$6), 0, 2)+1)</f>
        <v/>
      </c>
      <c r="AF412" s="71" t="str">
        <f ca="1">INDEX({"","_","-","="},IF(OR($D412 &gt;= AG$6, $E412 &lt; AF$6), 0, 1)+IF(OR($F412 &gt;= AG$6, $G412 &lt; AF$6), 0, 2)+1)</f>
        <v/>
      </c>
      <c r="AG412" s="71" t="str">
        <f ca="1">INDEX({"","_","-","="},IF(OR($D412 &gt;= AH$6, $E412 &lt; AG$6), 0, 1)+IF(OR($F412 &gt;= AH$6, $G412 &lt; AG$6), 0, 2)+1)</f>
        <v/>
      </c>
      <c r="AH412" s="71" t="str">
        <f ca="1">INDEX({"","_","-","="},IF(OR($D412 &gt;= AI$6, $E412 &lt; AH$6), 0, 1)+IF(OR($F412 &gt;= AI$6, $G412 &lt; AH$6), 0, 2)+1)</f>
        <v/>
      </c>
      <c r="AI412" s="71" t="str">
        <f ca="1">INDEX({"","_","-","="},IF(OR($D412 &gt;= AJ$6, $E412 &lt; AI$6), 0, 1)+IF(OR($F412 &gt;= AJ$6, $G412 &lt; AI$6), 0, 2)+1)</f>
        <v/>
      </c>
      <c r="AJ412" s="71" t="str">
        <f ca="1">INDEX({"","_","-","="},IF(OR($D412 &gt;= AK$6, $E412 &lt; AJ$6), 0, 1)+IF(OR($F412 &gt;= AK$6, $G412 &lt; AJ$6), 0, 2)+1)</f>
        <v/>
      </c>
      <c r="AK412" s="71" t="str">
        <f ca="1">INDEX({"","_","-","="},IF(OR($D412 &gt;= AL$6, $E412 &lt; AK$6), 0, 1)+IF(OR($F412 &gt;= AL$6, $G412 &lt; AK$6), 0, 2)+1)</f>
        <v/>
      </c>
      <c r="AL412" s="71" t="str">
        <f ca="1">INDEX({"","_","-","="},IF(OR($D412 &gt;= AM$6, $E412 &lt; AL$6), 0, 1)+IF(OR($F412 &gt;= AM$6, $G412 &lt; AL$6), 0, 2)+1)</f>
        <v/>
      </c>
      <c r="AM412" s="71" t="str">
        <f ca="1">INDEX({"","_","-","="},IF(OR($D412 &gt;= AN$6, $E412 &lt; AM$6), 0, 1)+IF(OR($F412 &gt;= AN$6, $G412 &lt; AM$6), 0, 2)+1)</f>
        <v/>
      </c>
      <c r="AN412" s="71" t="str">
        <f ca="1">INDEX({"","_","-","="},IF(OR($D412 &gt;= AO$6, $E412 &lt; AN$6), 0, 1)+IF(OR($F412 &gt;= AO$6, $G412 &lt; AN$6), 0, 2)+1)</f>
        <v/>
      </c>
      <c r="AO412" s="71" t="str">
        <f ca="1">INDEX({"","_","-","="},IF(OR($D412 &gt;= AP$6, $E412 &lt; AO$6), 0, 1)+IF(OR($F412 &gt;= AP$6, $G412 &lt; AO$6), 0, 2)+1)</f>
        <v/>
      </c>
      <c r="AP412" s="71" t="str">
        <f ca="1">INDEX({"","_","-","="},IF(OR($D412 &gt;= AQ$6, $E412 &lt; AP$6), 0, 1)+IF(OR($F412 &gt;= AQ$6, $G412 &lt; AP$6), 0, 2)+1)</f>
        <v/>
      </c>
      <c r="AQ412" s="71" t="str">
        <f ca="1">INDEX({"","_","-","="},IF(OR($D412 &gt;= AR$6, $E412 &lt; AQ$6), 0, 1)+IF(OR($F412 &gt;= AR$6, $G412 &lt; AQ$6), 0, 2)+1)</f>
        <v/>
      </c>
      <c r="AR412" s="71" t="str">
        <f ca="1">INDEX({"","_","-","="},IF(OR($D412 &gt;= AS$6, $E412 &lt; AR$6), 0, 1)+IF(OR($F412 &gt;= AS$6, $G412 &lt; AR$6), 0, 2)+1)</f>
        <v/>
      </c>
      <c r="AS412" s="71" t="str">
        <f ca="1">INDEX({"","_","-","="},IF(OR($D412 &gt;= AT$6, $E412 &lt; AS$6), 0, 1)+IF(OR($F412 &gt;= AT$6, $G412 &lt; AS$6), 0, 2)+1)</f>
        <v/>
      </c>
      <c r="AT412" s="71" t="str">
        <f ca="1">INDEX({"","_","-","="},IF(OR($D412 &gt;= AU$6, $E412 &lt; AT$6), 0, 1)+IF(OR($F412 &gt;= AU$6, $G412 &lt; AT$6), 0, 2)+1)</f>
        <v/>
      </c>
      <c r="AU412" s="71" t="str">
        <f ca="1">INDEX({"","_","-","="},IF(OR($D412 &gt;= AV$6, $E412 &lt; AU$6), 0, 1)+IF(OR($F412 &gt;= AV$6, $G412 &lt; AU$6), 0, 2)+1)</f>
        <v/>
      </c>
      <c r="AV412" s="71" t="str">
        <f ca="1">INDEX({"","_","-","="},IF(OR($D412 &gt;= AW$6, $E412 &lt; AV$6), 0, 1)+IF(OR($F412 &gt;= AW$6, $G412 &lt; AV$6), 0, 2)+1)</f>
        <v/>
      </c>
      <c r="AW412" s="71" t="str">
        <f ca="1">INDEX({"","_","-","="},IF(OR($D412 &gt;= AX$6, $E412 &lt; AW$6), 0, 1)+IF(OR($F412 &gt;= AX$6, $G412 &lt; AW$6), 0, 2)+1)</f>
        <v/>
      </c>
      <c r="AX412" s="71" t="str">
        <f ca="1">INDEX({"","_","-","="},IF(OR($D412 &gt;= AY$6, $E412 &lt; AX$6), 0, 1)+IF(OR($F412 &gt;= AY$6, $G412 &lt; AX$6), 0, 2)+1)</f>
        <v/>
      </c>
      <c r="AY412" s="71" t="str">
        <f ca="1">INDEX({"","_","-","="},IF(OR($D412 &gt;= AZ$6, $E412 &lt; AY$6), 0, 1)+IF(OR($F412 &gt;= AZ$6, $G412 &lt; AY$6), 0, 2)+1)</f>
        <v/>
      </c>
      <c r="AZ412" s="71" t="str">
        <f ca="1">INDEX({"","_","-","="},IF(OR($D412 &gt;= BA$6, $E412 &lt; AZ$6), 0, 1)+IF(OR($F412 &gt;= BA$6, $G412 &lt; AZ$6), 0, 2)+1)</f>
        <v/>
      </c>
      <c r="BA412" s="71" t="str">
        <f ca="1">INDEX({"","_","-","="},IF(OR($D412 &gt;= BB$6, $E412 &lt; BA$6), 0, 1)+IF(OR($F412 &gt;= BB$6, $G412 &lt; BA$6), 0, 2)+1)</f>
        <v/>
      </c>
      <c r="BB412" s="71" t="str">
        <f ca="1">INDEX({"","_","-","="},IF(OR($D412 &gt;= BC$6, $E412 &lt; BB$6), 0, 1)+IF(OR($F412 &gt;= BC$6, $G412 &lt; BB$6), 0, 2)+1)</f>
        <v/>
      </c>
      <c r="BC412" s="71" t="str">
        <f ca="1">INDEX({"","_","-","="},IF(OR($D412 &gt;= BD$6, $E412 &lt; BC$6), 0, 1)+IF(OR($F412 &gt;= BD$6, $G412 &lt; BC$6), 0, 2)+1)</f>
        <v/>
      </c>
      <c r="BD412" s="71" t="str">
        <f ca="1">INDEX({"","_","-","="},IF(OR($D412 &gt;= BE$6, $E412 &lt; BD$6), 0, 1)+IF(OR($F412 &gt;= BE$6, $G412 &lt; BD$6), 0, 2)+1)</f>
        <v/>
      </c>
      <c r="BE412" s="71" t="str">
        <f ca="1">INDEX({"","_","-","="},IF(OR($D412 &gt;= BF$6, $E412 &lt; BE$6), 0, 1)+IF(OR($F412 &gt;= BF$6, $G412 &lt; BE$6), 0, 2)+1)</f>
        <v/>
      </c>
      <c r="BF412" s="71" t="str">
        <f ca="1">INDEX({"","_","-","="},IF(OR($D412 &gt;= BG$6, $E412 &lt; BF$6), 0, 1)+IF(OR($F412 &gt;= BG$6, $G412 &lt; BF$6), 0, 2)+1)</f>
        <v/>
      </c>
      <c r="BG412" s="71" t="str">
        <f ca="1">INDEX({"","_","-","="},IF(OR($D412 &gt;= BH$6, $E412 &lt; BG$6), 0, 1)+IF(OR($F412 &gt;= BH$6, $G412 &lt; BG$6), 0, 2)+1)</f>
        <v/>
      </c>
      <c r="BH412" s="71" t="str">
        <f ca="1">INDEX({"","_","-","="},IF(OR($D412 &gt;= BI$6, $E412 &lt; BH$6), 0, 1)+IF(OR($F412 &gt;= BI$6, $G412 &lt; BH$6), 0, 2)+1)</f>
        <v/>
      </c>
      <c r="BI412" s="71" t="str">
        <f ca="1">INDEX({"","_","-","="},IF(OR($D412 &gt;= BJ$6, $E412 &lt; BI$6), 0, 1)+IF(OR($F412 &gt;= BJ$6, $G412 &lt; BI$6), 0, 2)+1)</f>
        <v/>
      </c>
      <c r="BJ412" s="71" t="str">
        <f ca="1">INDEX({"","_","-","="},IF(OR($D412 &gt;= BK$6, $E412 &lt; BJ$6), 0, 1)+IF(OR($F412 &gt;= BK$6, $G412 &lt; BJ$6), 0, 2)+1)</f>
        <v/>
      </c>
      <c r="BK412" s="71" t="str">
        <f ca="1">INDEX({"","_","-","="},IF(OR($D412 &gt;= BL$6, $E412 &lt; BK$6), 0, 1)+IF(OR($F412 &gt;= BL$6, $G412 &lt; BK$6), 0, 2)+1)</f>
        <v/>
      </c>
      <c r="BL412" s="71" t="str">
        <f ca="1">INDEX({"","_","-","="},IF(OR($D412 &gt;= BM$6, $E412 &lt; BL$6), 0, 1)+IF(OR($F412 &gt;= BM$6, $G412 &lt; BL$6), 0, 2)+1)</f>
        <v/>
      </c>
      <c r="BM412" s="71" t="str">
        <f ca="1">INDEX({"","_","-","="},IF(OR($D412 &gt;= BN$6, $E412 &lt; BM$6), 0, 1)+IF(OR($F412 &gt;= BN$6, $G412 &lt; BM$6), 0, 2)+1)</f>
        <v/>
      </c>
      <c r="BN412" s="71" t="str">
        <f ca="1">INDEX({"","_","-","="},IF(OR($D412 &gt;= BO$6, $E412 &lt; BN$6), 0, 1)+IF(OR($F412 &gt;= BO$6, $G412 &lt; BN$6), 0, 2)+1)</f>
        <v/>
      </c>
      <c r="BO412" s="71" t="str">
        <f ca="1">INDEX({"","_","-","="},IF(OR($D412 &gt;= BP$6, $E412 &lt; BO$6), 0, 1)+IF(OR($F412 &gt;= BP$6, $G412 &lt; BO$6), 0, 2)+1)</f>
        <v/>
      </c>
      <c r="BP412" s="71" t="str">
        <f ca="1">INDEX({"","_","-","="},IF(OR($D412 &gt;= BQ$6, $E412 &lt; BP$6), 0, 1)+IF(OR($F412 &gt;= BQ$6, $G412 &lt; BP$6), 0, 2)+1)</f>
        <v/>
      </c>
      <c r="BQ412" s="71" t="str">
        <f ca="1">INDEX({"","_","-","="},IF(OR($D412 &gt;= BR$6, $E412 &lt; BQ$6), 0, 1)+IF(OR($F412 &gt;= BR$6, $G412 &lt; BQ$6), 0, 2)+1)</f>
        <v/>
      </c>
      <c r="BR412" s="71" t="str">
        <f ca="1">INDEX({"","_","-","="},IF(OR($D412 &gt;= BS$6, $E412 &lt; BR$6), 0, 1)+IF(OR($F412 &gt;= BS$6, $G412 &lt; BR$6), 0, 2)+1)</f>
        <v/>
      </c>
      <c r="BS412" s="71" t="str">
        <f ca="1">INDEX({"","_","-","="},IF(OR($D412 &gt;= BT$6, $E412 &lt; BS$6), 0, 1)+IF(OR($F412 &gt;= BT$6, $G412 &lt; BS$6), 0, 2)+1)</f>
        <v/>
      </c>
      <c r="BT412" s="71" t="str">
        <f ca="1">INDEX({"","_","-","="},IF(OR($D412 &gt;= BU$6, $E412 &lt; BT$6), 0, 1)+IF(OR($F412 &gt;= BU$6, $G412 &lt; BT$6), 0, 2)+1)</f>
        <v/>
      </c>
      <c r="BU412" s="71" t="str">
        <f ca="1">INDEX({"","_","-","="},IF(OR($D412 &gt;= BV$6, $E412 &lt; BU$6), 0, 1)+IF(OR($F412 &gt;= BV$6, $G412 &lt; BU$6), 0, 2)+1)</f>
        <v/>
      </c>
      <c r="BV412" s="71" t="str">
        <f ca="1">INDEX({"","_","-","="},IF(OR($D412 &gt;= BW$6, $E412 &lt; BV$6), 0, 1)+IF(OR($F412 &gt;= BW$6, $G412 &lt; BV$6), 0, 2)+1)</f>
        <v/>
      </c>
      <c r="BW412" s="71" t="str">
        <f ca="1">INDEX({"","_","-","="},IF(OR($D412 &gt;= BX$6, $E412 &lt; BW$6), 0, 1)+IF(OR($F412 &gt;= BX$6, $G412 &lt; BW$6), 0, 2)+1)</f>
        <v/>
      </c>
      <c r="BX412" s="71" t="str">
        <f ca="1">INDEX({"","_","-","="},IF(OR($D412 &gt;= BY$6, $E412 &lt; BX$6), 0, 1)+IF(OR($F412 &gt;= BY$6, $G412 &lt; BX$6), 0, 2)+1)</f>
        <v/>
      </c>
      <c r="BY412" s="71" t="str">
        <f ca="1">INDEX({"","_","-","="},IF(OR($D412 &gt;= BZ$6, $E412 &lt; BY$6), 0, 1)+IF(OR($F412 &gt;= BZ$6, $G412 &lt; BY$6), 0, 2)+1)</f>
        <v/>
      </c>
      <c r="BZ412" s="71" t="str">
        <f ca="1">INDEX({"","_","-","="},IF(OR($D412 &gt;= CA$6, $E412 &lt; BZ$6), 0, 1)+IF(OR($F412 &gt;= CA$6, $G412 &lt; BZ$6), 0, 2)+1)</f>
        <v/>
      </c>
      <c r="CA412" s="71" t="str">
        <f ca="1">INDEX({"","_","-","="},IF(OR($D412 &gt;= CB$6, $E412 &lt; CA$6), 0, 1)+IF(OR($F412 &gt;= CB$6, $G412 &lt; CA$6), 0, 2)+1)</f>
        <v/>
      </c>
      <c r="CB412" s="71" t="str">
        <f ca="1">INDEX({"","_","-","="},IF(OR($D412 &gt;= CC$6, $E412 &lt; CB$6), 0, 1)+IF(OR($F412 &gt;= CC$6, $G412 &lt; CB$6), 0, 2)+1)</f>
        <v/>
      </c>
      <c r="CC412" s="71" t="str">
        <f ca="1">INDEX({"","_","-","="},IF(OR($D412 &gt;= CD$6, $E412 &lt; CC$6), 0, 1)+IF(OR($F412 &gt;= CD$6, $G412 &lt; CC$6), 0, 2)+1)</f>
        <v/>
      </c>
      <c r="CD412" s="71" t="str">
        <f ca="1">INDEX({"","_","-","="},IF(OR($D412 &gt;= CE$6, $E412 &lt; CD$6), 0, 1)+IF(OR($F412 &gt;= CE$6, $G412 &lt; CD$6), 0, 2)+1)</f>
        <v/>
      </c>
    </row>
    <row r="413" spans="1:82">
      <c r="A413" s="8" t="str">
        <f ca="1">IF('临-进度'!N408,'临-进度'!$A408,"")</f>
        <v/>
      </c>
      <c r="B413" s="8" t="str">
        <f ca="1">IF('临-进度'!N408,'临-进度'!$B408,"")</f>
        <v/>
      </c>
      <c r="C413" s="8" t="str">
        <f ca="1">IF('临-进度'!N408,'临-进度'!$F408,"")</f>
        <v/>
      </c>
      <c r="D413" s="42" t="str">
        <f ca="1">IF('临-进度'!$N408,'临-进度'!$J408,"")</f>
        <v/>
      </c>
      <c r="E413" s="42" t="str">
        <f ca="1">IF('临-进度'!$N408,'临-进度'!$AF408,"")</f>
        <v/>
      </c>
      <c r="F413" s="42" t="str">
        <f ca="1">IF('临-进度'!$N408,'临-进度'!$K408,"")</f>
        <v/>
      </c>
      <c r="G413" s="76" t="str">
        <f ca="1">IF('临-进度'!$N408,'临-进度'!$AG408,"")</f>
        <v/>
      </c>
      <c r="H413" s="71" t="str">
        <f ca="1">INDEX({"","_","-","="},IF(OR($D413 &gt;= I$6, $E413 &lt; H$6), 0, 1)+IF(OR($F413 &gt;= I$6, $G413 &lt; H$6), 0, 2)+1)</f>
        <v/>
      </c>
      <c r="I413" s="71" t="str">
        <f ca="1">INDEX({"","_","-","="},IF(OR($D413 &gt;= J$6, $E413 &lt; I$6), 0, 1)+IF(OR($F413 &gt;= J$6, $G413 &lt; I$6), 0, 2)+1)</f>
        <v/>
      </c>
      <c r="J413" s="71" t="str">
        <f ca="1">INDEX({"","_","-","="},IF(OR($D413 &gt;= K$6, $E413 &lt; J$6), 0, 1)+IF(OR($F413 &gt;= K$6, $G413 &lt; J$6), 0, 2)+1)</f>
        <v/>
      </c>
      <c r="K413" s="71" t="str">
        <f ca="1">INDEX({"","_","-","="},IF(OR($D413 &gt;= L$6, $E413 &lt; K$6), 0, 1)+IF(OR($F413 &gt;= L$6, $G413 &lt; K$6), 0, 2)+1)</f>
        <v/>
      </c>
      <c r="L413" s="71" t="str">
        <f ca="1">INDEX({"","_","-","="},IF(OR($D413 &gt;= M$6, $E413 &lt; L$6), 0, 1)+IF(OR($F413 &gt;= M$6, $G413 &lt; L$6), 0, 2)+1)</f>
        <v/>
      </c>
      <c r="M413" s="71" t="str">
        <f ca="1">INDEX({"","_","-","="},IF(OR($D413 &gt;= N$6, $E413 &lt; M$6), 0, 1)+IF(OR($F413 &gt;= N$6, $G413 &lt; M$6), 0, 2)+1)</f>
        <v/>
      </c>
      <c r="N413" s="71" t="str">
        <f ca="1">INDEX({"","_","-","="},IF(OR($D413 &gt;= O$6, $E413 &lt; N$6), 0, 1)+IF(OR($F413 &gt;= O$6, $G413 &lt; N$6), 0, 2)+1)</f>
        <v/>
      </c>
      <c r="O413" s="71" t="str">
        <f ca="1">INDEX({"","_","-","="},IF(OR($D413 &gt;= P$6, $E413 &lt; O$6), 0, 1)+IF(OR($F413 &gt;= P$6, $G413 &lt; O$6), 0, 2)+1)</f>
        <v/>
      </c>
      <c r="P413" s="71" t="str">
        <f ca="1">INDEX({"","_","-","="},IF(OR($D413 &gt;= Q$6, $E413 &lt; P$6), 0, 1)+IF(OR($F413 &gt;= Q$6, $G413 &lt; P$6), 0, 2)+1)</f>
        <v/>
      </c>
      <c r="Q413" s="71" t="str">
        <f ca="1">INDEX({"","_","-","="},IF(OR($D413 &gt;= R$6, $E413 &lt; Q$6), 0, 1)+IF(OR($F413 &gt;= R$6, $G413 &lt; Q$6), 0, 2)+1)</f>
        <v/>
      </c>
      <c r="R413" s="71" t="str">
        <f ca="1">INDEX({"","_","-","="},IF(OR($D413 &gt;= S$6, $E413 &lt; R$6), 0, 1)+IF(OR($F413 &gt;= S$6, $G413 &lt; R$6), 0, 2)+1)</f>
        <v/>
      </c>
      <c r="S413" s="71" t="str">
        <f ca="1">INDEX({"","_","-","="},IF(OR($D413 &gt;= T$6, $E413 &lt; S$6), 0, 1)+IF(OR($F413 &gt;= T$6, $G413 &lt; S$6), 0, 2)+1)</f>
        <v/>
      </c>
      <c r="T413" s="71" t="str">
        <f ca="1">INDEX({"","_","-","="},IF(OR($D413 &gt;= U$6, $E413 &lt; T$6), 0, 1)+IF(OR($F413 &gt;= U$6, $G413 &lt; T$6), 0, 2)+1)</f>
        <v/>
      </c>
      <c r="U413" s="71" t="str">
        <f ca="1">INDEX({"","_","-","="},IF(OR($D413 &gt;= V$6, $E413 &lt; U$6), 0, 1)+IF(OR($F413 &gt;= V$6, $G413 &lt; U$6), 0, 2)+1)</f>
        <v/>
      </c>
      <c r="V413" s="71" t="str">
        <f ca="1">INDEX({"","_","-","="},IF(OR($D413 &gt;= W$6, $E413 &lt; V$6), 0, 1)+IF(OR($F413 &gt;= W$6, $G413 &lt; V$6), 0, 2)+1)</f>
        <v/>
      </c>
      <c r="W413" s="71" t="str">
        <f ca="1">INDEX({"","_","-","="},IF(OR($D413 &gt;= X$6, $E413 &lt; W$6), 0, 1)+IF(OR($F413 &gt;= X$6, $G413 &lt; W$6), 0, 2)+1)</f>
        <v/>
      </c>
      <c r="X413" s="71" t="str">
        <f ca="1">INDEX({"","_","-","="},IF(OR($D413 &gt;= Y$6, $E413 &lt; X$6), 0, 1)+IF(OR($F413 &gt;= Y$6, $G413 &lt; X$6), 0, 2)+1)</f>
        <v/>
      </c>
      <c r="Y413" s="71" t="str">
        <f ca="1">INDEX({"","_","-","="},IF(OR($D413 &gt;= Z$6, $E413 &lt; Y$6), 0, 1)+IF(OR($F413 &gt;= Z$6, $G413 &lt; Y$6), 0, 2)+1)</f>
        <v/>
      </c>
      <c r="Z413" s="71" t="str">
        <f ca="1">INDEX({"","_","-","="},IF(OR($D413 &gt;= AA$6, $E413 &lt; Z$6), 0, 1)+IF(OR($F413 &gt;= AA$6, $G413 &lt; Z$6), 0, 2)+1)</f>
        <v/>
      </c>
      <c r="AA413" s="71" t="str">
        <f ca="1">INDEX({"","_","-","="},IF(OR($D413 &gt;= AB$6, $E413 &lt; AA$6), 0, 1)+IF(OR($F413 &gt;= AB$6, $G413 &lt; AA$6), 0, 2)+1)</f>
        <v/>
      </c>
      <c r="AB413" s="71" t="str">
        <f ca="1">INDEX({"","_","-","="},IF(OR($D413 &gt;= AC$6, $E413 &lt; AB$6), 0, 1)+IF(OR($F413 &gt;= AC$6, $G413 &lt; AB$6), 0, 2)+1)</f>
        <v/>
      </c>
      <c r="AC413" s="71" t="str">
        <f ca="1">INDEX({"","_","-","="},IF(OR($D413 &gt;= AD$6, $E413 &lt; AC$6), 0, 1)+IF(OR($F413 &gt;= AD$6, $G413 &lt; AC$6), 0, 2)+1)</f>
        <v/>
      </c>
      <c r="AD413" s="71" t="str">
        <f ca="1">INDEX({"","_","-","="},IF(OR($D413 &gt;= AE$6, $E413 &lt; AD$6), 0, 1)+IF(OR($F413 &gt;= AE$6, $G413 &lt; AD$6), 0, 2)+1)</f>
        <v/>
      </c>
      <c r="AE413" s="71" t="str">
        <f ca="1">INDEX({"","_","-","="},IF(OR($D413 &gt;= AF$6, $E413 &lt; AE$6), 0, 1)+IF(OR($F413 &gt;= AF$6, $G413 &lt; AE$6), 0, 2)+1)</f>
        <v/>
      </c>
      <c r="AF413" s="71" t="str">
        <f ca="1">INDEX({"","_","-","="},IF(OR($D413 &gt;= AG$6, $E413 &lt; AF$6), 0, 1)+IF(OR($F413 &gt;= AG$6, $G413 &lt; AF$6), 0, 2)+1)</f>
        <v/>
      </c>
      <c r="AG413" s="71" t="str">
        <f ca="1">INDEX({"","_","-","="},IF(OR($D413 &gt;= AH$6, $E413 &lt; AG$6), 0, 1)+IF(OR($F413 &gt;= AH$6, $G413 &lt; AG$6), 0, 2)+1)</f>
        <v/>
      </c>
      <c r="AH413" s="71" t="str">
        <f ca="1">INDEX({"","_","-","="},IF(OR($D413 &gt;= AI$6, $E413 &lt; AH$6), 0, 1)+IF(OR($F413 &gt;= AI$6, $G413 &lt; AH$6), 0, 2)+1)</f>
        <v/>
      </c>
      <c r="AI413" s="71" t="str">
        <f ca="1">INDEX({"","_","-","="},IF(OR($D413 &gt;= AJ$6, $E413 &lt; AI$6), 0, 1)+IF(OR($F413 &gt;= AJ$6, $G413 &lt; AI$6), 0, 2)+1)</f>
        <v/>
      </c>
      <c r="AJ413" s="71" t="str">
        <f ca="1">INDEX({"","_","-","="},IF(OR($D413 &gt;= AK$6, $E413 &lt; AJ$6), 0, 1)+IF(OR($F413 &gt;= AK$6, $G413 &lt; AJ$6), 0, 2)+1)</f>
        <v/>
      </c>
      <c r="AK413" s="71" t="str">
        <f ca="1">INDEX({"","_","-","="},IF(OR($D413 &gt;= AL$6, $E413 &lt; AK$6), 0, 1)+IF(OR($F413 &gt;= AL$6, $G413 &lt; AK$6), 0, 2)+1)</f>
        <v/>
      </c>
      <c r="AL413" s="71" t="str">
        <f ca="1">INDEX({"","_","-","="},IF(OR($D413 &gt;= AM$6, $E413 &lt; AL$6), 0, 1)+IF(OR($F413 &gt;= AM$6, $G413 &lt; AL$6), 0, 2)+1)</f>
        <v/>
      </c>
      <c r="AM413" s="71" t="str">
        <f ca="1">INDEX({"","_","-","="},IF(OR($D413 &gt;= AN$6, $E413 &lt; AM$6), 0, 1)+IF(OR($F413 &gt;= AN$6, $G413 &lt; AM$6), 0, 2)+1)</f>
        <v/>
      </c>
      <c r="AN413" s="71" t="str">
        <f ca="1">INDEX({"","_","-","="},IF(OR($D413 &gt;= AO$6, $E413 &lt; AN$6), 0, 1)+IF(OR($F413 &gt;= AO$6, $G413 &lt; AN$6), 0, 2)+1)</f>
        <v/>
      </c>
      <c r="AO413" s="71" t="str">
        <f ca="1">INDEX({"","_","-","="},IF(OR($D413 &gt;= AP$6, $E413 &lt; AO$6), 0, 1)+IF(OR($F413 &gt;= AP$6, $G413 &lt; AO$6), 0, 2)+1)</f>
        <v/>
      </c>
      <c r="AP413" s="71" t="str">
        <f ca="1">INDEX({"","_","-","="},IF(OR($D413 &gt;= AQ$6, $E413 &lt; AP$6), 0, 1)+IF(OR($F413 &gt;= AQ$6, $G413 &lt; AP$6), 0, 2)+1)</f>
        <v/>
      </c>
      <c r="AQ413" s="71" t="str">
        <f ca="1">INDEX({"","_","-","="},IF(OR($D413 &gt;= AR$6, $E413 &lt; AQ$6), 0, 1)+IF(OR($F413 &gt;= AR$6, $G413 &lt; AQ$6), 0, 2)+1)</f>
        <v/>
      </c>
      <c r="AR413" s="71" t="str">
        <f ca="1">INDEX({"","_","-","="},IF(OR($D413 &gt;= AS$6, $E413 &lt; AR$6), 0, 1)+IF(OR($F413 &gt;= AS$6, $G413 &lt; AR$6), 0, 2)+1)</f>
        <v/>
      </c>
      <c r="AS413" s="71" t="str">
        <f ca="1">INDEX({"","_","-","="},IF(OR($D413 &gt;= AT$6, $E413 &lt; AS$6), 0, 1)+IF(OR($F413 &gt;= AT$6, $G413 &lt; AS$6), 0, 2)+1)</f>
        <v/>
      </c>
      <c r="AT413" s="71" t="str">
        <f ca="1">INDEX({"","_","-","="},IF(OR($D413 &gt;= AU$6, $E413 &lt; AT$6), 0, 1)+IF(OR($F413 &gt;= AU$6, $G413 &lt; AT$6), 0, 2)+1)</f>
        <v/>
      </c>
      <c r="AU413" s="71" t="str">
        <f ca="1">INDEX({"","_","-","="},IF(OR($D413 &gt;= AV$6, $E413 &lt; AU$6), 0, 1)+IF(OR($F413 &gt;= AV$6, $G413 &lt; AU$6), 0, 2)+1)</f>
        <v/>
      </c>
      <c r="AV413" s="71" t="str">
        <f ca="1">INDEX({"","_","-","="},IF(OR($D413 &gt;= AW$6, $E413 &lt; AV$6), 0, 1)+IF(OR($F413 &gt;= AW$6, $G413 &lt; AV$6), 0, 2)+1)</f>
        <v/>
      </c>
      <c r="AW413" s="71" t="str">
        <f ca="1">INDEX({"","_","-","="},IF(OR($D413 &gt;= AX$6, $E413 &lt; AW$6), 0, 1)+IF(OR($F413 &gt;= AX$6, $G413 &lt; AW$6), 0, 2)+1)</f>
        <v/>
      </c>
      <c r="AX413" s="71" t="str">
        <f ca="1">INDEX({"","_","-","="},IF(OR($D413 &gt;= AY$6, $E413 &lt; AX$6), 0, 1)+IF(OR($F413 &gt;= AY$6, $G413 &lt; AX$6), 0, 2)+1)</f>
        <v/>
      </c>
      <c r="AY413" s="71" t="str">
        <f ca="1">INDEX({"","_","-","="},IF(OR($D413 &gt;= AZ$6, $E413 &lt; AY$6), 0, 1)+IF(OR($F413 &gt;= AZ$6, $G413 &lt; AY$6), 0, 2)+1)</f>
        <v/>
      </c>
      <c r="AZ413" s="71" t="str">
        <f ca="1">INDEX({"","_","-","="},IF(OR($D413 &gt;= BA$6, $E413 &lt; AZ$6), 0, 1)+IF(OR($F413 &gt;= BA$6, $G413 &lt; AZ$6), 0, 2)+1)</f>
        <v/>
      </c>
      <c r="BA413" s="71" t="str">
        <f ca="1">INDEX({"","_","-","="},IF(OR($D413 &gt;= BB$6, $E413 &lt; BA$6), 0, 1)+IF(OR($F413 &gt;= BB$6, $G413 &lt; BA$6), 0, 2)+1)</f>
        <v/>
      </c>
      <c r="BB413" s="71" t="str">
        <f ca="1">INDEX({"","_","-","="},IF(OR($D413 &gt;= BC$6, $E413 &lt; BB$6), 0, 1)+IF(OR($F413 &gt;= BC$6, $G413 &lt; BB$6), 0, 2)+1)</f>
        <v/>
      </c>
      <c r="BC413" s="71" t="str">
        <f ca="1">INDEX({"","_","-","="},IF(OR($D413 &gt;= BD$6, $E413 &lt; BC$6), 0, 1)+IF(OR($F413 &gt;= BD$6, $G413 &lt; BC$6), 0, 2)+1)</f>
        <v/>
      </c>
      <c r="BD413" s="71" t="str">
        <f ca="1">INDEX({"","_","-","="},IF(OR($D413 &gt;= BE$6, $E413 &lt; BD$6), 0, 1)+IF(OR($F413 &gt;= BE$6, $G413 &lt; BD$6), 0, 2)+1)</f>
        <v/>
      </c>
      <c r="BE413" s="71" t="str">
        <f ca="1">INDEX({"","_","-","="},IF(OR($D413 &gt;= BF$6, $E413 &lt; BE$6), 0, 1)+IF(OR($F413 &gt;= BF$6, $G413 &lt; BE$6), 0, 2)+1)</f>
        <v/>
      </c>
      <c r="BF413" s="71" t="str">
        <f ca="1">INDEX({"","_","-","="},IF(OR($D413 &gt;= BG$6, $E413 &lt; BF$6), 0, 1)+IF(OR($F413 &gt;= BG$6, $G413 &lt; BF$6), 0, 2)+1)</f>
        <v/>
      </c>
      <c r="BG413" s="71" t="str">
        <f ca="1">INDEX({"","_","-","="},IF(OR($D413 &gt;= BH$6, $E413 &lt; BG$6), 0, 1)+IF(OR($F413 &gt;= BH$6, $G413 &lt; BG$6), 0, 2)+1)</f>
        <v/>
      </c>
      <c r="BH413" s="71" t="str">
        <f ca="1">INDEX({"","_","-","="},IF(OR($D413 &gt;= BI$6, $E413 &lt; BH$6), 0, 1)+IF(OR($F413 &gt;= BI$6, $G413 &lt; BH$6), 0, 2)+1)</f>
        <v/>
      </c>
      <c r="BI413" s="71" t="str">
        <f ca="1">INDEX({"","_","-","="},IF(OR($D413 &gt;= BJ$6, $E413 &lt; BI$6), 0, 1)+IF(OR($F413 &gt;= BJ$6, $G413 &lt; BI$6), 0, 2)+1)</f>
        <v/>
      </c>
      <c r="BJ413" s="71" t="str">
        <f ca="1">INDEX({"","_","-","="},IF(OR($D413 &gt;= BK$6, $E413 &lt; BJ$6), 0, 1)+IF(OR($F413 &gt;= BK$6, $G413 &lt; BJ$6), 0, 2)+1)</f>
        <v/>
      </c>
      <c r="BK413" s="71" t="str">
        <f ca="1">INDEX({"","_","-","="},IF(OR($D413 &gt;= BL$6, $E413 &lt; BK$6), 0, 1)+IF(OR($F413 &gt;= BL$6, $G413 &lt; BK$6), 0, 2)+1)</f>
        <v/>
      </c>
      <c r="BL413" s="71" t="str">
        <f ca="1">INDEX({"","_","-","="},IF(OR($D413 &gt;= BM$6, $E413 &lt; BL$6), 0, 1)+IF(OR($F413 &gt;= BM$6, $G413 &lt; BL$6), 0, 2)+1)</f>
        <v/>
      </c>
      <c r="BM413" s="71" t="str">
        <f ca="1">INDEX({"","_","-","="},IF(OR($D413 &gt;= BN$6, $E413 &lt; BM$6), 0, 1)+IF(OR($F413 &gt;= BN$6, $G413 &lt; BM$6), 0, 2)+1)</f>
        <v/>
      </c>
      <c r="BN413" s="71" t="str">
        <f ca="1">INDEX({"","_","-","="},IF(OR($D413 &gt;= BO$6, $E413 &lt; BN$6), 0, 1)+IF(OR($F413 &gt;= BO$6, $G413 &lt; BN$6), 0, 2)+1)</f>
        <v/>
      </c>
      <c r="BO413" s="71" t="str">
        <f ca="1">INDEX({"","_","-","="},IF(OR($D413 &gt;= BP$6, $E413 &lt; BO$6), 0, 1)+IF(OR($F413 &gt;= BP$6, $G413 &lt; BO$6), 0, 2)+1)</f>
        <v/>
      </c>
      <c r="BP413" s="71" t="str">
        <f ca="1">INDEX({"","_","-","="},IF(OR($D413 &gt;= BQ$6, $E413 &lt; BP$6), 0, 1)+IF(OR($F413 &gt;= BQ$6, $G413 &lt; BP$6), 0, 2)+1)</f>
        <v/>
      </c>
      <c r="BQ413" s="71" t="str">
        <f ca="1">INDEX({"","_","-","="},IF(OR($D413 &gt;= BR$6, $E413 &lt; BQ$6), 0, 1)+IF(OR($F413 &gt;= BR$6, $G413 &lt; BQ$6), 0, 2)+1)</f>
        <v/>
      </c>
      <c r="BR413" s="71" t="str">
        <f ca="1">INDEX({"","_","-","="},IF(OR($D413 &gt;= BS$6, $E413 &lt; BR$6), 0, 1)+IF(OR($F413 &gt;= BS$6, $G413 &lt; BR$6), 0, 2)+1)</f>
        <v/>
      </c>
      <c r="BS413" s="71" t="str">
        <f ca="1">INDEX({"","_","-","="},IF(OR($D413 &gt;= BT$6, $E413 &lt; BS$6), 0, 1)+IF(OR($F413 &gt;= BT$6, $G413 &lt; BS$6), 0, 2)+1)</f>
        <v/>
      </c>
      <c r="BT413" s="71" t="str">
        <f ca="1">INDEX({"","_","-","="},IF(OR($D413 &gt;= BU$6, $E413 &lt; BT$6), 0, 1)+IF(OR($F413 &gt;= BU$6, $G413 &lt; BT$6), 0, 2)+1)</f>
        <v/>
      </c>
      <c r="BU413" s="71" t="str">
        <f ca="1">INDEX({"","_","-","="},IF(OR($D413 &gt;= BV$6, $E413 &lt; BU$6), 0, 1)+IF(OR($F413 &gt;= BV$6, $G413 &lt; BU$6), 0, 2)+1)</f>
        <v/>
      </c>
      <c r="BV413" s="71" t="str">
        <f ca="1">INDEX({"","_","-","="},IF(OR($D413 &gt;= BW$6, $E413 &lt; BV$6), 0, 1)+IF(OR($F413 &gt;= BW$6, $G413 &lt; BV$6), 0, 2)+1)</f>
        <v/>
      </c>
      <c r="BW413" s="71" t="str">
        <f ca="1">INDEX({"","_","-","="},IF(OR($D413 &gt;= BX$6, $E413 &lt; BW$6), 0, 1)+IF(OR($F413 &gt;= BX$6, $G413 &lt; BW$6), 0, 2)+1)</f>
        <v/>
      </c>
      <c r="BX413" s="71" t="str">
        <f ca="1">INDEX({"","_","-","="},IF(OR($D413 &gt;= BY$6, $E413 &lt; BX$6), 0, 1)+IF(OR($F413 &gt;= BY$6, $G413 &lt; BX$6), 0, 2)+1)</f>
        <v/>
      </c>
      <c r="BY413" s="71" t="str">
        <f ca="1">INDEX({"","_","-","="},IF(OR($D413 &gt;= BZ$6, $E413 &lt; BY$6), 0, 1)+IF(OR($F413 &gt;= BZ$6, $G413 &lt; BY$6), 0, 2)+1)</f>
        <v/>
      </c>
      <c r="BZ413" s="71" t="str">
        <f ca="1">INDEX({"","_","-","="},IF(OR($D413 &gt;= CA$6, $E413 &lt; BZ$6), 0, 1)+IF(OR($F413 &gt;= CA$6, $G413 &lt; BZ$6), 0, 2)+1)</f>
        <v/>
      </c>
      <c r="CA413" s="71" t="str">
        <f ca="1">INDEX({"","_","-","="},IF(OR($D413 &gt;= CB$6, $E413 &lt; CA$6), 0, 1)+IF(OR($F413 &gt;= CB$6, $G413 &lt; CA$6), 0, 2)+1)</f>
        <v/>
      </c>
      <c r="CB413" s="71" t="str">
        <f ca="1">INDEX({"","_","-","="},IF(OR($D413 &gt;= CC$6, $E413 &lt; CB$6), 0, 1)+IF(OR($F413 &gt;= CC$6, $G413 &lt; CB$6), 0, 2)+1)</f>
        <v/>
      </c>
      <c r="CC413" s="71" t="str">
        <f ca="1">INDEX({"","_","-","="},IF(OR($D413 &gt;= CD$6, $E413 &lt; CC$6), 0, 1)+IF(OR($F413 &gt;= CD$6, $G413 &lt; CC$6), 0, 2)+1)</f>
        <v/>
      </c>
      <c r="CD413" s="71" t="str">
        <f ca="1">INDEX({"","_","-","="},IF(OR($D413 &gt;= CE$6, $E413 &lt; CD$6), 0, 1)+IF(OR($F413 &gt;= CE$6, $G413 &lt; CD$6), 0, 2)+1)</f>
        <v/>
      </c>
    </row>
    <row r="414" spans="1:82">
      <c r="A414" s="8" t="str">
        <f ca="1">IF('临-进度'!N409,'临-进度'!$A409,"")</f>
        <v/>
      </c>
      <c r="B414" s="8" t="str">
        <f ca="1">IF('临-进度'!N409,'临-进度'!$B409,"")</f>
        <v/>
      </c>
      <c r="C414" s="8" t="str">
        <f ca="1">IF('临-进度'!N409,'临-进度'!$F409,"")</f>
        <v/>
      </c>
      <c r="D414" s="42" t="str">
        <f ca="1">IF('临-进度'!$N409,'临-进度'!$J409,"")</f>
        <v/>
      </c>
      <c r="E414" s="42" t="str">
        <f ca="1">IF('临-进度'!$N409,'临-进度'!$AF409,"")</f>
        <v/>
      </c>
      <c r="F414" s="42" t="str">
        <f ca="1">IF('临-进度'!$N409,'临-进度'!$K409,"")</f>
        <v/>
      </c>
      <c r="G414" s="76" t="str">
        <f ca="1">IF('临-进度'!$N409,'临-进度'!$AG409,"")</f>
        <v/>
      </c>
      <c r="H414" s="71" t="str">
        <f ca="1">INDEX({"","_","-","="},IF(OR($D414 &gt;= I$6, $E414 &lt; H$6), 0, 1)+IF(OR($F414 &gt;= I$6, $G414 &lt; H$6), 0, 2)+1)</f>
        <v/>
      </c>
      <c r="I414" s="71" t="str">
        <f ca="1">INDEX({"","_","-","="},IF(OR($D414 &gt;= J$6, $E414 &lt; I$6), 0, 1)+IF(OR($F414 &gt;= J$6, $G414 &lt; I$6), 0, 2)+1)</f>
        <v/>
      </c>
      <c r="J414" s="71" t="str">
        <f ca="1">INDEX({"","_","-","="},IF(OR($D414 &gt;= K$6, $E414 &lt; J$6), 0, 1)+IF(OR($F414 &gt;= K$6, $G414 &lt; J$6), 0, 2)+1)</f>
        <v/>
      </c>
      <c r="K414" s="71" t="str">
        <f ca="1">INDEX({"","_","-","="},IF(OR($D414 &gt;= L$6, $E414 &lt; K$6), 0, 1)+IF(OR($F414 &gt;= L$6, $G414 &lt; K$6), 0, 2)+1)</f>
        <v/>
      </c>
      <c r="L414" s="71" t="str">
        <f ca="1">INDEX({"","_","-","="},IF(OR($D414 &gt;= M$6, $E414 &lt; L$6), 0, 1)+IF(OR($F414 &gt;= M$6, $G414 &lt; L$6), 0, 2)+1)</f>
        <v/>
      </c>
      <c r="M414" s="71" t="str">
        <f ca="1">INDEX({"","_","-","="},IF(OR($D414 &gt;= N$6, $E414 &lt; M$6), 0, 1)+IF(OR($F414 &gt;= N$6, $G414 &lt; M$6), 0, 2)+1)</f>
        <v/>
      </c>
      <c r="N414" s="71" t="str">
        <f ca="1">INDEX({"","_","-","="},IF(OR($D414 &gt;= O$6, $E414 &lt; N$6), 0, 1)+IF(OR($F414 &gt;= O$6, $G414 &lt; N$6), 0, 2)+1)</f>
        <v/>
      </c>
      <c r="O414" s="71" t="str">
        <f ca="1">INDEX({"","_","-","="},IF(OR($D414 &gt;= P$6, $E414 &lt; O$6), 0, 1)+IF(OR($F414 &gt;= P$6, $G414 &lt; O$6), 0, 2)+1)</f>
        <v/>
      </c>
      <c r="P414" s="71" t="str">
        <f ca="1">INDEX({"","_","-","="},IF(OR($D414 &gt;= Q$6, $E414 &lt; P$6), 0, 1)+IF(OR($F414 &gt;= Q$6, $G414 &lt; P$6), 0, 2)+1)</f>
        <v/>
      </c>
      <c r="Q414" s="71" t="str">
        <f ca="1">INDEX({"","_","-","="},IF(OR($D414 &gt;= R$6, $E414 &lt; Q$6), 0, 1)+IF(OR($F414 &gt;= R$6, $G414 &lt; Q$6), 0, 2)+1)</f>
        <v/>
      </c>
      <c r="R414" s="71" t="str">
        <f ca="1">INDEX({"","_","-","="},IF(OR($D414 &gt;= S$6, $E414 &lt; R$6), 0, 1)+IF(OR($F414 &gt;= S$6, $G414 &lt; R$6), 0, 2)+1)</f>
        <v/>
      </c>
      <c r="S414" s="71" t="str">
        <f ca="1">INDEX({"","_","-","="},IF(OR($D414 &gt;= T$6, $E414 &lt; S$6), 0, 1)+IF(OR($F414 &gt;= T$6, $G414 &lt; S$6), 0, 2)+1)</f>
        <v/>
      </c>
      <c r="T414" s="71" t="str">
        <f ca="1">INDEX({"","_","-","="},IF(OR($D414 &gt;= U$6, $E414 &lt; T$6), 0, 1)+IF(OR($F414 &gt;= U$6, $G414 &lt; T$6), 0, 2)+1)</f>
        <v/>
      </c>
      <c r="U414" s="71" t="str">
        <f ca="1">INDEX({"","_","-","="},IF(OR($D414 &gt;= V$6, $E414 &lt; U$6), 0, 1)+IF(OR($F414 &gt;= V$6, $G414 &lt; U$6), 0, 2)+1)</f>
        <v/>
      </c>
      <c r="V414" s="71" t="str">
        <f ca="1">INDEX({"","_","-","="},IF(OR($D414 &gt;= W$6, $E414 &lt; V$6), 0, 1)+IF(OR($F414 &gt;= W$6, $G414 &lt; V$6), 0, 2)+1)</f>
        <v/>
      </c>
      <c r="W414" s="71" t="str">
        <f ca="1">INDEX({"","_","-","="},IF(OR($D414 &gt;= X$6, $E414 &lt; W$6), 0, 1)+IF(OR($F414 &gt;= X$6, $G414 &lt; W$6), 0, 2)+1)</f>
        <v/>
      </c>
      <c r="X414" s="71" t="str">
        <f ca="1">INDEX({"","_","-","="},IF(OR($D414 &gt;= Y$6, $E414 &lt; X$6), 0, 1)+IF(OR($F414 &gt;= Y$6, $G414 &lt; X$6), 0, 2)+1)</f>
        <v/>
      </c>
      <c r="Y414" s="71" t="str">
        <f ca="1">INDEX({"","_","-","="},IF(OR($D414 &gt;= Z$6, $E414 &lt; Y$6), 0, 1)+IF(OR($F414 &gt;= Z$6, $G414 &lt; Y$6), 0, 2)+1)</f>
        <v/>
      </c>
      <c r="Z414" s="71" t="str">
        <f ca="1">INDEX({"","_","-","="},IF(OR($D414 &gt;= AA$6, $E414 &lt; Z$6), 0, 1)+IF(OR($F414 &gt;= AA$6, $G414 &lt; Z$6), 0, 2)+1)</f>
        <v/>
      </c>
      <c r="AA414" s="71" t="str">
        <f ca="1">INDEX({"","_","-","="},IF(OR($D414 &gt;= AB$6, $E414 &lt; AA$6), 0, 1)+IF(OR($F414 &gt;= AB$6, $G414 &lt; AA$6), 0, 2)+1)</f>
        <v/>
      </c>
      <c r="AB414" s="71" t="str">
        <f ca="1">INDEX({"","_","-","="},IF(OR($D414 &gt;= AC$6, $E414 &lt; AB$6), 0, 1)+IF(OR($F414 &gt;= AC$6, $G414 &lt; AB$6), 0, 2)+1)</f>
        <v/>
      </c>
      <c r="AC414" s="71" t="str">
        <f ca="1">INDEX({"","_","-","="},IF(OR($D414 &gt;= AD$6, $E414 &lt; AC$6), 0, 1)+IF(OR($F414 &gt;= AD$6, $G414 &lt; AC$6), 0, 2)+1)</f>
        <v/>
      </c>
      <c r="AD414" s="71" t="str">
        <f ca="1">INDEX({"","_","-","="},IF(OR($D414 &gt;= AE$6, $E414 &lt; AD$6), 0, 1)+IF(OR($F414 &gt;= AE$6, $G414 &lt; AD$6), 0, 2)+1)</f>
        <v/>
      </c>
      <c r="AE414" s="71" t="str">
        <f ca="1">INDEX({"","_","-","="},IF(OR($D414 &gt;= AF$6, $E414 &lt; AE$6), 0, 1)+IF(OR($F414 &gt;= AF$6, $G414 &lt; AE$6), 0, 2)+1)</f>
        <v/>
      </c>
      <c r="AF414" s="71" t="str">
        <f ca="1">INDEX({"","_","-","="},IF(OR($D414 &gt;= AG$6, $E414 &lt; AF$6), 0, 1)+IF(OR($F414 &gt;= AG$6, $G414 &lt; AF$6), 0, 2)+1)</f>
        <v/>
      </c>
      <c r="AG414" s="71" t="str">
        <f ca="1">INDEX({"","_","-","="},IF(OR($D414 &gt;= AH$6, $E414 &lt; AG$6), 0, 1)+IF(OR($F414 &gt;= AH$6, $G414 &lt; AG$6), 0, 2)+1)</f>
        <v/>
      </c>
      <c r="AH414" s="71" t="str">
        <f ca="1">INDEX({"","_","-","="},IF(OR($D414 &gt;= AI$6, $E414 &lt; AH$6), 0, 1)+IF(OR($F414 &gt;= AI$6, $G414 &lt; AH$6), 0, 2)+1)</f>
        <v/>
      </c>
      <c r="AI414" s="71" t="str">
        <f ca="1">INDEX({"","_","-","="},IF(OR($D414 &gt;= AJ$6, $E414 &lt; AI$6), 0, 1)+IF(OR($F414 &gt;= AJ$6, $G414 &lt; AI$6), 0, 2)+1)</f>
        <v/>
      </c>
      <c r="AJ414" s="71" t="str">
        <f ca="1">INDEX({"","_","-","="},IF(OR($D414 &gt;= AK$6, $E414 &lt; AJ$6), 0, 1)+IF(OR($F414 &gt;= AK$6, $G414 &lt; AJ$6), 0, 2)+1)</f>
        <v/>
      </c>
      <c r="AK414" s="71" t="str">
        <f ca="1">INDEX({"","_","-","="},IF(OR($D414 &gt;= AL$6, $E414 &lt; AK$6), 0, 1)+IF(OR($F414 &gt;= AL$6, $G414 &lt; AK$6), 0, 2)+1)</f>
        <v/>
      </c>
      <c r="AL414" s="71" t="str">
        <f ca="1">INDEX({"","_","-","="},IF(OR($D414 &gt;= AM$6, $E414 &lt; AL$6), 0, 1)+IF(OR($F414 &gt;= AM$6, $G414 &lt; AL$6), 0, 2)+1)</f>
        <v/>
      </c>
      <c r="AM414" s="71" t="str">
        <f ca="1">INDEX({"","_","-","="},IF(OR($D414 &gt;= AN$6, $E414 &lt; AM$6), 0, 1)+IF(OR($F414 &gt;= AN$6, $G414 &lt; AM$6), 0, 2)+1)</f>
        <v/>
      </c>
      <c r="AN414" s="71" t="str">
        <f ca="1">INDEX({"","_","-","="},IF(OR($D414 &gt;= AO$6, $E414 &lt; AN$6), 0, 1)+IF(OR($F414 &gt;= AO$6, $G414 &lt; AN$6), 0, 2)+1)</f>
        <v/>
      </c>
      <c r="AO414" s="71" t="str">
        <f ca="1">INDEX({"","_","-","="},IF(OR($D414 &gt;= AP$6, $E414 &lt; AO$6), 0, 1)+IF(OR($F414 &gt;= AP$6, $G414 &lt; AO$6), 0, 2)+1)</f>
        <v/>
      </c>
      <c r="AP414" s="71" t="str">
        <f ca="1">INDEX({"","_","-","="},IF(OR($D414 &gt;= AQ$6, $E414 &lt; AP$6), 0, 1)+IF(OR($F414 &gt;= AQ$6, $G414 &lt; AP$6), 0, 2)+1)</f>
        <v/>
      </c>
      <c r="AQ414" s="71" t="str">
        <f ca="1">INDEX({"","_","-","="},IF(OR($D414 &gt;= AR$6, $E414 &lt; AQ$6), 0, 1)+IF(OR($F414 &gt;= AR$6, $G414 &lt; AQ$6), 0, 2)+1)</f>
        <v/>
      </c>
      <c r="AR414" s="71" t="str">
        <f ca="1">INDEX({"","_","-","="},IF(OR($D414 &gt;= AS$6, $E414 &lt; AR$6), 0, 1)+IF(OR($F414 &gt;= AS$6, $G414 &lt; AR$6), 0, 2)+1)</f>
        <v/>
      </c>
      <c r="AS414" s="71" t="str">
        <f ca="1">INDEX({"","_","-","="},IF(OR($D414 &gt;= AT$6, $E414 &lt; AS$6), 0, 1)+IF(OR($F414 &gt;= AT$6, $G414 &lt; AS$6), 0, 2)+1)</f>
        <v/>
      </c>
      <c r="AT414" s="71" t="str">
        <f ca="1">INDEX({"","_","-","="},IF(OR($D414 &gt;= AU$6, $E414 &lt; AT$6), 0, 1)+IF(OR($F414 &gt;= AU$6, $G414 &lt; AT$6), 0, 2)+1)</f>
        <v/>
      </c>
      <c r="AU414" s="71" t="str">
        <f ca="1">INDEX({"","_","-","="},IF(OR($D414 &gt;= AV$6, $E414 &lt; AU$6), 0, 1)+IF(OR($F414 &gt;= AV$6, $G414 &lt; AU$6), 0, 2)+1)</f>
        <v/>
      </c>
      <c r="AV414" s="71" t="str">
        <f ca="1">INDEX({"","_","-","="},IF(OR($D414 &gt;= AW$6, $E414 &lt; AV$6), 0, 1)+IF(OR($F414 &gt;= AW$6, $G414 &lt; AV$6), 0, 2)+1)</f>
        <v/>
      </c>
      <c r="AW414" s="71" t="str">
        <f ca="1">INDEX({"","_","-","="},IF(OR($D414 &gt;= AX$6, $E414 &lt; AW$6), 0, 1)+IF(OR($F414 &gt;= AX$6, $G414 &lt; AW$6), 0, 2)+1)</f>
        <v/>
      </c>
      <c r="AX414" s="71" t="str">
        <f ca="1">INDEX({"","_","-","="},IF(OR($D414 &gt;= AY$6, $E414 &lt; AX$6), 0, 1)+IF(OR($F414 &gt;= AY$6, $G414 &lt; AX$6), 0, 2)+1)</f>
        <v/>
      </c>
      <c r="AY414" s="71" t="str">
        <f ca="1">INDEX({"","_","-","="},IF(OR($D414 &gt;= AZ$6, $E414 &lt; AY$6), 0, 1)+IF(OR($F414 &gt;= AZ$6, $G414 &lt; AY$6), 0, 2)+1)</f>
        <v/>
      </c>
      <c r="AZ414" s="71" t="str">
        <f ca="1">INDEX({"","_","-","="},IF(OR($D414 &gt;= BA$6, $E414 &lt; AZ$6), 0, 1)+IF(OR($F414 &gt;= BA$6, $G414 &lt; AZ$6), 0, 2)+1)</f>
        <v/>
      </c>
      <c r="BA414" s="71" t="str">
        <f ca="1">INDEX({"","_","-","="},IF(OR($D414 &gt;= BB$6, $E414 &lt; BA$6), 0, 1)+IF(OR($F414 &gt;= BB$6, $G414 &lt; BA$6), 0, 2)+1)</f>
        <v/>
      </c>
      <c r="BB414" s="71" t="str">
        <f ca="1">INDEX({"","_","-","="},IF(OR($D414 &gt;= BC$6, $E414 &lt; BB$6), 0, 1)+IF(OR($F414 &gt;= BC$6, $G414 &lt; BB$6), 0, 2)+1)</f>
        <v/>
      </c>
      <c r="BC414" s="71" t="str">
        <f ca="1">INDEX({"","_","-","="},IF(OR($D414 &gt;= BD$6, $E414 &lt; BC$6), 0, 1)+IF(OR($F414 &gt;= BD$6, $G414 &lt; BC$6), 0, 2)+1)</f>
        <v/>
      </c>
      <c r="BD414" s="71" t="str">
        <f ca="1">INDEX({"","_","-","="},IF(OR($D414 &gt;= BE$6, $E414 &lt; BD$6), 0, 1)+IF(OR($F414 &gt;= BE$6, $G414 &lt; BD$6), 0, 2)+1)</f>
        <v/>
      </c>
      <c r="BE414" s="71" t="str">
        <f ca="1">INDEX({"","_","-","="},IF(OR($D414 &gt;= BF$6, $E414 &lt; BE$6), 0, 1)+IF(OR($F414 &gt;= BF$6, $G414 &lt; BE$6), 0, 2)+1)</f>
        <v/>
      </c>
      <c r="BF414" s="71" t="str">
        <f ca="1">INDEX({"","_","-","="},IF(OR($D414 &gt;= BG$6, $E414 &lt; BF$6), 0, 1)+IF(OR($F414 &gt;= BG$6, $G414 &lt; BF$6), 0, 2)+1)</f>
        <v/>
      </c>
      <c r="BG414" s="71" t="str">
        <f ca="1">INDEX({"","_","-","="},IF(OR($D414 &gt;= BH$6, $E414 &lt; BG$6), 0, 1)+IF(OR($F414 &gt;= BH$6, $G414 &lt; BG$6), 0, 2)+1)</f>
        <v/>
      </c>
      <c r="BH414" s="71" t="str">
        <f ca="1">INDEX({"","_","-","="},IF(OR($D414 &gt;= BI$6, $E414 &lt; BH$6), 0, 1)+IF(OR($F414 &gt;= BI$6, $G414 &lt; BH$6), 0, 2)+1)</f>
        <v/>
      </c>
      <c r="BI414" s="71" t="str">
        <f ca="1">INDEX({"","_","-","="},IF(OR($D414 &gt;= BJ$6, $E414 &lt; BI$6), 0, 1)+IF(OR($F414 &gt;= BJ$6, $G414 &lt; BI$6), 0, 2)+1)</f>
        <v/>
      </c>
      <c r="BJ414" s="71" t="str">
        <f ca="1">INDEX({"","_","-","="},IF(OR($D414 &gt;= BK$6, $E414 &lt; BJ$6), 0, 1)+IF(OR($F414 &gt;= BK$6, $G414 &lt; BJ$6), 0, 2)+1)</f>
        <v/>
      </c>
      <c r="BK414" s="71" t="str">
        <f ca="1">INDEX({"","_","-","="},IF(OR($D414 &gt;= BL$6, $E414 &lt; BK$6), 0, 1)+IF(OR($F414 &gt;= BL$6, $G414 &lt; BK$6), 0, 2)+1)</f>
        <v/>
      </c>
      <c r="BL414" s="71" t="str">
        <f ca="1">INDEX({"","_","-","="},IF(OR($D414 &gt;= BM$6, $E414 &lt; BL$6), 0, 1)+IF(OR($F414 &gt;= BM$6, $G414 &lt; BL$6), 0, 2)+1)</f>
        <v/>
      </c>
      <c r="BM414" s="71" t="str">
        <f ca="1">INDEX({"","_","-","="},IF(OR($D414 &gt;= BN$6, $E414 &lt; BM$6), 0, 1)+IF(OR($F414 &gt;= BN$6, $G414 &lt; BM$6), 0, 2)+1)</f>
        <v/>
      </c>
      <c r="BN414" s="71" t="str">
        <f ca="1">INDEX({"","_","-","="},IF(OR($D414 &gt;= BO$6, $E414 &lt; BN$6), 0, 1)+IF(OR($F414 &gt;= BO$6, $G414 &lt; BN$6), 0, 2)+1)</f>
        <v/>
      </c>
      <c r="BO414" s="71" t="str">
        <f ca="1">INDEX({"","_","-","="},IF(OR($D414 &gt;= BP$6, $E414 &lt; BO$6), 0, 1)+IF(OR($F414 &gt;= BP$6, $G414 &lt; BO$6), 0, 2)+1)</f>
        <v/>
      </c>
      <c r="BP414" s="71" t="str">
        <f ca="1">INDEX({"","_","-","="},IF(OR($D414 &gt;= BQ$6, $E414 &lt; BP$6), 0, 1)+IF(OR($F414 &gt;= BQ$6, $G414 &lt; BP$6), 0, 2)+1)</f>
        <v/>
      </c>
      <c r="BQ414" s="71" t="str">
        <f ca="1">INDEX({"","_","-","="},IF(OR($D414 &gt;= BR$6, $E414 &lt; BQ$6), 0, 1)+IF(OR($F414 &gt;= BR$6, $G414 &lt; BQ$6), 0, 2)+1)</f>
        <v/>
      </c>
      <c r="BR414" s="71" t="str">
        <f ca="1">INDEX({"","_","-","="},IF(OR($D414 &gt;= BS$6, $E414 &lt; BR$6), 0, 1)+IF(OR($F414 &gt;= BS$6, $G414 &lt; BR$6), 0, 2)+1)</f>
        <v/>
      </c>
      <c r="BS414" s="71" t="str">
        <f ca="1">INDEX({"","_","-","="},IF(OR($D414 &gt;= BT$6, $E414 &lt; BS$6), 0, 1)+IF(OR($F414 &gt;= BT$6, $G414 &lt; BS$6), 0, 2)+1)</f>
        <v/>
      </c>
      <c r="BT414" s="71" t="str">
        <f ca="1">INDEX({"","_","-","="},IF(OR($D414 &gt;= BU$6, $E414 &lt; BT$6), 0, 1)+IF(OR($F414 &gt;= BU$6, $G414 &lt; BT$6), 0, 2)+1)</f>
        <v/>
      </c>
      <c r="BU414" s="71" t="str">
        <f ca="1">INDEX({"","_","-","="},IF(OR($D414 &gt;= BV$6, $E414 &lt; BU$6), 0, 1)+IF(OR($F414 &gt;= BV$6, $G414 &lt; BU$6), 0, 2)+1)</f>
        <v/>
      </c>
      <c r="BV414" s="71" t="str">
        <f ca="1">INDEX({"","_","-","="},IF(OR($D414 &gt;= BW$6, $E414 &lt; BV$6), 0, 1)+IF(OR($F414 &gt;= BW$6, $G414 &lt; BV$6), 0, 2)+1)</f>
        <v/>
      </c>
      <c r="BW414" s="71" t="str">
        <f ca="1">INDEX({"","_","-","="},IF(OR($D414 &gt;= BX$6, $E414 &lt; BW$6), 0, 1)+IF(OR($F414 &gt;= BX$6, $G414 &lt; BW$6), 0, 2)+1)</f>
        <v/>
      </c>
      <c r="BX414" s="71" t="str">
        <f ca="1">INDEX({"","_","-","="},IF(OR($D414 &gt;= BY$6, $E414 &lt; BX$6), 0, 1)+IF(OR($F414 &gt;= BY$6, $G414 &lt; BX$6), 0, 2)+1)</f>
        <v/>
      </c>
      <c r="BY414" s="71" t="str">
        <f ca="1">INDEX({"","_","-","="},IF(OR($D414 &gt;= BZ$6, $E414 &lt; BY$6), 0, 1)+IF(OR($F414 &gt;= BZ$6, $G414 &lt; BY$6), 0, 2)+1)</f>
        <v/>
      </c>
      <c r="BZ414" s="71" t="str">
        <f ca="1">INDEX({"","_","-","="},IF(OR($D414 &gt;= CA$6, $E414 &lt; BZ$6), 0, 1)+IF(OR($F414 &gt;= CA$6, $G414 &lt; BZ$6), 0, 2)+1)</f>
        <v/>
      </c>
      <c r="CA414" s="71" t="str">
        <f ca="1">INDEX({"","_","-","="},IF(OR($D414 &gt;= CB$6, $E414 &lt; CA$6), 0, 1)+IF(OR($F414 &gt;= CB$6, $G414 &lt; CA$6), 0, 2)+1)</f>
        <v/>
      </c>
      <c r="CB414" s="71" t="str">
        <f ca="1">INDEX({"","_","-","="},IF(OR($D414 &gt;= CC$6, $E414 &lt; CB$6), 0, 1)+IF(OR($F414 &gt;= CC$6, $G414 &lt; CB$6), 0, 2)+1)</f>
        <v/>
      </c>
      <c r="CC414" s="71" t="str">
        <f ca="1">INDEX({"","_","-","="},IF(OR($D414 &gt;= CD$6, $E414 &lt; CC$6), 0, 1)+IF(OR($F414 &gt;= CD$6, $G414 &lt; CC$6), 0, 2)+1)</f>
        <v/>
      </c>
      <c r="CD414" s="71" t="str">
        <f ca="1">INDEX({"","_","-","="},IF(OR($D414 &gt;= CE$6, $E414 &lt; CD$6), 0, 1)+IF(OR($F414 &gt;= CE$6, $G414 &lt; CD$6), 0, 2)+1)</f>
        <v/>
      </c>
    </row>
    <row r="415" spans="1:82">
      <c r="A415" s="8" t="str">
        <f ca="1">IF('临-进度'!N410,'临-进度'!$A410,"")</f>
        <v/>
      </c>
      <c r="B415" s="8" t="str">
        <f ca="1">IF('临-进度'!N410,'临-进度'!$B410,"")</f>
        <v/>
      </c>
      <c r="C415" s="8" t="str">
        <f ca="1">IF('临-进度'!N410,'临-进度'!$F410,"")</f>
        <v/>
      </c>
      <c r="D415" s="42" t="str">
        <f ca="1">IF('临-进度'!$N410,'临-进度'!$J410,"")</f>
        <v/>
      </c>
      <c r="E415" s="42" t="str">
        <f ca="1">IF('临-进度'!$N410,'临-进度'!$AF410,"")</f>
        <v/>
      </c>
      <c r="F415" s="42" t="str">
        <f ca="1">IF('临-进度'!$N410,'临-进度'!$K410,"")</f>
        <v/>
      </c>
      <c r="G415" s="76" t="str">
        <f ca="1">IF('临-进度'!$N410,'临-进度'!$AG410,"")</f>
        <v/>
      </c>
      <c r="H415" s="71" t="str">
        <f ca="1">INDEX({"","_","-","="},IF(OR($D415 &gt;= I$6, $E415 &lt; H$6), 0, 1)+IF(OR($F415 &gt;= I$6, $G415 &lt; H$6), 0, 2)+1)</f>
        <v/>
      </c>
      <c r="I415" s="71" t="str">
        <f ca="1">INDEX({"","_","-","="},IF(OR($D415 &gt;= J$6, $E415 &lt; I$6), 0, 1)+IF(OR($F415 &gt;= J$6, $G415 &lt; I$6), 0, 2)+1)</f>
        <v/>
      </c>
      <c r="J415" s="71" t="str">
        <f ca="1">INDEX({"","_","-","="},IF(OR($D415 &gt;= K$6, $E415 &lt; J$6), 0, 1)+IF(OR($F415 &gt;= K$6, $G415 &lt; J$6), 0, 2)+1)</f>
        <v/>
      </c>
      <c r="K415" s="71" t="str">
        <f ca="1">INDEX({"","_","-","="},IF(OR($D415 &gt;= L$6, $E415 &lt; K$6), 0, 1)+IF(OR($F415 &gt;= L$6, $G415 &lt; K$6), 0, 2)+1)</f>
        <v/>
      </c>
      <c r="L415" s="71" t="str">
        <f ca="1">INDEX({"","_","-","="},IF(OR($D415 &gt;= M$6, $E415 &lt; L$6), 0, 1)+IF(OR($F415 &gt;= M$6, $G415 &lt; L$6), 0, 2)+1)</f>
        <v/>
      </c>
      <c r="M415" s="71" t="str">
        <f ca="1">INDEX({"","_","-","="},IF(OR($D415 &gt;= N$6, $E415 &lt; M$6), 0, 1)+IF(OR($F415 &gt;= N$6, $G415 &lt; M$6), 0, 2)+1)</f>
        <v/>
      </c>
      <c r="N415" s="71" t="str">
        <f ca="1">INDEX({"","_","-","="},IF(OR($D415 &gt;= O$6, $E415 &lt; N$6), 0, 1)+IF(OR($F415 &gt;= O$6, $G415 &lt; N$6), 0, 2)+1)</f>
        <v/>
      </c>
      <c r="O415" s="71" t="str">
        <f ca="1">INDEX({"","_","-","="},IF(OR($D415 &gt;= P$6, $E415 &lt; O$6), 0, 1)+IF(OR($F415 &gt;= P$6, $G415 &lt; O$6), 0, 2)+1)</f>
        <v/>
      </c>
      <c r="P415" s="71" t="str">
        <f ca="1">INDEX({"","_","-","="},IF(OR($D415 &gt;= Q$6, $E415 &lt; P$6), 0, 1)+IF(OR($F415 &gt;= Q$6, $G415 &lt; P$6), 0, 2)+1)</f>
        <v/>
      </c>
      <c r="Q415" s="71" t="str">
        <f ca="1">INDEX({"","_","-","="},IF(OR($D415 &gt;= R$6, $E415 &lt; Q$6), 0, 1)+IF(OR($F415 &gt;= R$6, $G415 &lt; Q$6), 0, 2)+1)</f>
        <v/>
      </c>
      <c r="R415" s="71" t="str">
        <f ca="1">INDEX({"","_","-","="},IF(OR($D415 &gt;= S$6, $E415 &lt; R$6), 0, 1)+IF(OR($F415 &gt;= S$6, $G415 &lt; R$6), 0, 2)+1)</f>
        <v/>
      </c>
      <c r="S415" s="71" t="str">
        <f ca="1">INDEX({"","_","-","="},IF(OR($D415 &gt;= T$6, $E415 &lt; S$6), 0, 1)+IF(OR($F415 &gt;= T$6, $G415 &lt; S$6), 0, 2)+1)</f>
        <v/>
      </c>
      <c r="T415" s="71" t="str">
        <f ca="1">INDEX({"","_","-","="},IF(OR($D415 &gt;= U$6, $E415 &lt; T$6), 0, 1)+IF(OR($F415 &gt;= U$6, $G415 &lt; T$6), 0, 2)+1)</f>
        <v/>
      </c>
      <c r="U415" s="71" t="str">
        <f ca="1">INDEX({"","_","-","="},IF(OR($D415 &gt;= V$6, $E415 &lt; U$6), 0, 1)+IF(OR($F415 &gt;= V$6, $G415 &lt; U$6), 0, 2)+1)</f>
        <v/>
      </c>
      <c r="V415" s="71" t="str">
        <f ca="1">INDEX({"","_","-","="},IF(OR($D415 &gt;= W$6, $E415 &lt; V$6), 0, 1)+IF(OR($F415 &gt;= W$6, $G415 &lt; V$6), 0, 2)+1)</f>
        <v/>
      </c>
      <c r="W415" s="71" t="str">
        <f ca="1">INDEX({"","_","-","="},IF(OR($D415 &gt;= X$6, $E415 &lt; W$6), 0, 1)+IF(OR($F415 &gt;= X$6, $G415 &lt; W$6), 0, 2)+1)</f>
        <v/>
      </c>
      <c r="X415" s="71" t="str">
        <f ca="1">INDEX({"","_","-","="},IF(OR($D415 &gt;= Y$6, $E415 &lt; X$6), 0, 1)+IF(OR($F415 &gt;= Y$6, $G415 &lt; X$6), 0, 2)+1)</f>
        <v/>
      </c>
      <c r="Y415" s="71" t="str">
        <f ca="1">INDEX({"","_","-","="},IF(OR($D415 &gt;= Z$6, $E415 &lt; Y$6), 0, 1)+IF(OR($F415 &gt;= Z$6, $G415 &lt; Y$6), 0, 2)+1)</f>
        <v/>
      </c>
      <c r="Z415" s="71" t="str">
        <f ca="1">INDEX({"","_","-","="},IF(OR($D415 &gt;= AA$6, $E415 &lt; Z$6), 0, 1)+IF(OR($F415 &gt;= AA$6, $G415 &lt; Z$6), 0, 2)+1)</f>
        <v/>
      </c>
      <c r="AA415" s="71" t="str">
        <f ca="1">INDEX({"","_","-","="},IF(OR($D415 &gt;= AB$6, $E415 &lt; AA$6), 0, 1)+IF(OR($F415 &gt;= AB$6, $G415 &lt; AA$6), 0, 2)+1)</f>
        <v/>
      </c>
      <c r="AB415" s="71" t="str">
        <f ca="1">INDEX({"","_","-","="},IF(OR($D415 &gt;= AC$6, $E415 &lt; AB$6), 0, 1)+IF(OR($F415 &gt;= AC$6, $G415 &lt; AB$6), 0, 2)+1)</f>
        <v/>
      </c>
      <c r="AC415" s="71" t="str">
        <f ca="1">INDEX({"","_","-","="},IF(OR($D415 &gt;= AD$6, $E415 &lt; AC$6), 0, 1)+IF(OR($F415 &gt;= AD$6, $G415 &lt; AC$6), 0, 2)+1)</f>
        <v/>
      </c>
      <c r="AD415" s="71" t="str">
        <f ca="1">INDEX({"","_","-","="},IF(OR($D415 &gt;= AE$6, $E415 &lt; AD$6), 0, 1)+IF(OR($F415 &gt;= AE$6, $G415 &lt; AD$6), 0, 2)+1)</f>
        <v/>
      </c>
      <c r="AE415" s="71" t="str">
        <f ca="1">INDEX({"","_","-","="},IF(OR($D415 &gt;= AF$6, $E415 &lt; AE$6), 0, 1)+IF(OR($F415 &gt;= AF$6, $G415 &lt; AE$6), 0, 2)+1)</f>
        <v/>
      </c>
      <c r="AF415" s="71" t="str">
        <f ca="1">INDEX({"","_","-","="},IF(OR($D415 &gt;= AG$6, $E415 &lt; AF$6), 0, 1)+IF(OR($F415 &gt;= AG$6, $G415 &lt; AF$6), 0, 2)+1)</f>
        <v/>
      </c>
      <c r="AG415" s="71" t="str">
        <f ca="1">INDEX({"","_","-","="},IF(OR($D415 &gt;= AH$6, $E415 &lt; AG$6), 0, 1)+IF(OR($F415 &gt;= AH$6, $G415 &lt; AG$6), 0, 2)+1)</f>
        <v/>
      </c>
      <c r="AH415" s="71" t="str">
        <f ca="1">INDEX({"","_","-","="},IF(OR($D415 &gt;= AI$6, $E415 &lt; AH$6), 0, 1)+IF(OR($F415 &gt;= AI$6, $G415 &lt; AH$6), 0, 2)+1)</f>
        <v/>
      </c>
      <c r="AI415" s="71" t="str">
        <f ca="1">INDEX({"","_","-","="},IF(OR($D415 &gt;= AJ$6, $E415 &lt; AI$6), 0, 1)+IF(OR($F415 &gt;= AJ$6, $G415 &lt; AI$6), 0, 2)+1)</f>
        <v/>
      </c>
      <c r="AJ415" s="71" t="str">
        <f ca="1">INDEX({"","_","-","="},IF(OR($D415 &gt;= AK$6, $E415 &lt; AJ$6), 0, 1)+IF(OR($F415 &gt;= AK$6, $G415 &lt; AJ$6), 0, 2)+1)</f>
        <v/>
      </c>
      <c r="AK415" s="71" t="str">
        <f ca="1">INDEX({"","_","-","="},IF(OR($D415 &gt;= AL$6, $E415 &lt; AK$6), 0, 1)+IF(OR($F415 &gt;= AL$6, $G415 &lt; AK$6), 0, 2)+1)</f>
        <v/>
      </c>
      <c r="AL415" s="71" t="str">
        <f ca="1">INDEX({"","_","-","="},IF(OR($D415 &gt;= AM$6, $E415 &lt; AL$6), 0, 1)+IF(OR($F415 &gt;= AM$6, $G415 &lt; AL$6), 0, 2)+1)</f>
        <v/>
      </c>
      <c r="AM415" s="71" t="str">
        <f ca="1">INDEX({"","_","-","="},IF(OR($D415 &gt;= AN$6, $E415 &lt; AM$6), 0, 1)+IF(OR($F415 &gt;= AN$6, $G415 &lt; AM$6), 0, 2)+1)</f>
        <v/>
      </c>
      <c r="AN415" s="71" t="str">
        <f ca="1">INDEX({"","_","-","="},IF(OR($D415 &gt;= AO$6, $E415 &lt; AN$6), 0, 1)+IF(OR($F415 &gt;= AO$6, $G415 &lt; AN$6), 0, 2)+1)</f>
        <v/>
      </c>
      <c r="AO415" s="71" t="str">
        <f ca="1">INDEX({"","_","-","="},IF(OR($D415 &gt;= AP$6, $E415 &lt; AO$6), 0, 1)+IF(OR($F415 &gt;= AP$6, $G415 &lt; AO$6), 0, 2)+1)</f>
        <v/>
      </c>
      <c r="AP415" s="71" t="str">
        <f ca="1">INDEX({"","_","-","="},IF(OR($D415 &gt;= AQ$6, $E415 &lt; AP$6), 0, 1)+IF(OR($F415 &gt;= AQ$6, $G415 &lt; AP$6), 0, 2)+1)</f>
        <v/>
      </c>
      <c r="AQ415" s="71" t="str">
        <f ca="1">INDEX({"","_","-","="},IF(OR($D415 &gt;= AR$6, $E415 &lt; AQ$6), 0, 1)+IF(OR($F415 &gt;= AR$6, $G415 &lt; AQ$6), 0, 2)+1)</f>
        <v/>
      </c>
      <c r="AR415" s="71" t="str">
        <f ca="1">INDEX({"","_","-","="},IF(OR($D415 &gt;= AS$6, $E415 &lt; AR$6), 0, 1)+IF(OR($F415 &gt;= AS$6, $G415 &lt; AR$6), 0, 2)+1)</f>
        <v/>
      </c>
      <c r="AS415" s="71" t="str">
        <f ca="1">INDEX({"","_","-","="},IF(OR($D415 &gt;= AT$6, $E415 &lt; AS$6), 0, 1)+IF(OR($F415 &gt;= AT$6, $G415 &lt; AS$6), 0, 2)+1)</f>
        <v/>
      </c>
      <c r="AT415" s="71" t="str">
        <f ca="1">INDEX({"","_","-","="},IF(OR($D415 &gt;= AU$6, $E415 &lt; AT$6), 0, 1)+IF(OR($F415 &gt;= AU$6, $G415 &lt; AT$6), 0, 2)+1)</f>
        <v/>
      </c>
      <c r="AU415" s="71" t="str">
        <f ca="1">INDEX({"","_","-","="},IF(OR($D415 &gt;= AV$6, $E415 &lt; AU$6), 0, 1)+IF(OR($F415 &gt;= AV$6, $G415 &lt; AU$6), 0, 2)+1)</f>
        <v/>
      </c>
      <c r="AV415" s="71" t="str">
        <f ca="1">INDEX({"","_","-","="},IF(OR($D415 &gt;= AW$6, $E415 &lt; AV$6), 0, 1)+IF(OR($F415 &gt;= AW$6, $G415 &lt; AV$6), 0, 2)+1)</f>
        <v/>
      </c>
      <c r="AW415" s="71" t="str">
        <f ca="1">INDEX({"","_","-","="},IF(OR($D415 &gt;= AX$6, $E415 &lt; AW$6), 0, 1)+IF(OR($F415 &gt;= AX$6, $G415 &lt; AW$6), 0, 2)+1)</f>
        <v/>
      </c>
      <c r="AX415" s="71" t="str">
        <f ca="1">INDEX({"","_","-","="},IF(OR($D415 &gt;= AY$6, $E415 &lt; AX$6), 0, 1)+IF(OR($F415 &gt;= AY$6, $G415 &lt; AX$6), 0, 2)+1)</f>
        <v/>
      </c>
      <c r="AY415" s="71" t="str">
        <f ca="1">INDEX({"","_","-","="},IF(OR($D415 &gt;= AZ$6, $E415 &lt; AY$6), 0, 1)+IF(OR($F415 &gt;= AZ$6, $G415 &lt; AY$6), 0, 2)+1)</f>
        <v/>
      </c>
      <c r="AZ415" s="71" t="str">
        <f ca="1">INDEX({"","_","-","="},IF(OR($D415 &gt;= BA$6, $E415 &lt; AZ$6), 0, 1)+IF(OR($F415 &gt;= BA$6, $G415 &lt; AZ$6), 0, 2)+1)</f>
        <v/>
      </c>
      <c r="BA415" s="71" t="str">
        <f ca="1">INDEX({"","_","-","="},IF(OR($D415 &gt;= BB$6, $E415 &lt; BA$6), 0, 1)+IF(OR($F415 &gt;= BB$6, $G415 &lt; BA$6), 0, 2)+1)</f>
        <v/>
      </c>
      <c r="BB415" s="71" t="str">
        <f ca="1">INDEX({"","_","-","="},IF(OR($D415 &gt;= BC$6, $E415 &lt; BB$6), 0, 1)+IF(OR($F415 &gt;= BC$6, $G415 &lt; BB$6), 0, 2)+1)</f>
        <v/>
      </c>
      <c r="BC415" s="71" t="str">
        <f ca="1">INDEX({"","_","-","="},IF(OR($D415 &gt;= BD$6, $E415 &lt; BC$6), 0, 1)+IF(OR($F415 &gt;= BD$6, $G415 &lt; BC$6), 0, 2)+1)</f>
        <v/>
      </c>
      <c r="BD415" s="71" t="str">
        <f ca="1">INDEX({"","_","-","="},IF(OR($D415 &gt;= BE$6, $E415 &lt; BD$6), 0, 1)+IF(OR($F415 &gt;= BE$6, $G415 &lt; BD$6), 0, 2)+1)</f>
        <v/>
      </c>
      <c r="BE415" s="71" t="str">
        <f ca="1">INDEX({"","_","-","="},IF(OR($D415 &gt;= BF$6, $E415 &lt; BE$6), 0, 1)+IF(OR($F415 &gt;= BF$6, $G415 &lt; BE$6), 0, 2)+1)</f>
        <v/>
      </c>
      <c r="BF415" s="71" t="str">
        <f ca="1">INDEX({"","_","-","="},IF(OR($D415 &gt;= BG$6, $E415 &lt; BF$6), 0, 1)+IF(OR($F415 &gt;= BG$6, $G415 &lt; BF$6), 0, 2)+1)</f>
        <v/>
      </c>
      <c r="BG415" s="71" t="str">
        <f ca="1">INDEX({"","_","-","="},IF(OR($D415 &gt;= BH$6, $E415 &lt; BG$6), 0, 1)+IF(OR($F415 &gt;= BH$6, $G415 &lt; BG$6), 0, 2)+1)</f>
        <v/>
      </c>
      <c r="BH415" s="71" t="str">
        <f ca="1">INDEX({"","_","-","="},IF(OR($D415 &gt;= BI$6, $E415 &lt; BH$6), 0, 1)+IF(OR($F415 &gt;= BI$6, $G415 &lt; BH$6), 0, 2)+1)</f>
        <v/>
      </c>
      <c r="BI415" s="71" t="str">
        <f ca="1">INDEX({"","_","-","="},IF(OR($D415 &gt;= BJ$6, $E415 &lt; BI$6), 0, 1)+IF(OR($F415 &gt;= BJ$6, $G415 &lt; BI$6), 0, 2)+1)</f>
        <v/>
      </c>
      <c r="BJ415" s="71" t="str">
        <f ca="1">INDEX({"","_","-","="},IF(OR($D415 &gt;= BK$6, $E415 &lt; BJ$6), 0, 1)+IF(OR($F415 &gt;= BK$6, $G415 &lt; BJ$6), 0, 2)+1)</f>
        <v/>
      </c>
      <c r="BK415" s="71" t="str">
        <f ca="1">INDEX({"","_","-","="},IF(OR($D415 &gt;= BL$6, $E415 &lt; BK$6), 0, 1)+IF(OR($F415 &gt;= BL$6, $G415 &lt; BK$6), 0, 2)+1)</f>
        <v/>
      </c>
      <c r="BL415" s="71" t="str">
        <f ca="1">INDEX({"","_","-","="},IF(OR($D415 &gt;= BM$6, $E415 &lt; BL$6), 0, 1)+IF(OR($F415 &gt;= BM$6, $G415 &lt; BL$6), 0, 2)+1)</f>
        <v/>
      </c>
      <c r="BM415" s="71" t="str">
        <f ca="1">INDEX({"","_","-","="},IF(OR($D415 &gt;= BN$6, $E415 &lt; BM$6), 0, 1)+IF(OR($F415 &gt;= BN$6, $G415 &lt; BM$6), 0, 2)+1)</f>
        <v/>
      </c>
      <c r="BN415" s="71" t="str">
        <f ca="1">INDEX({"","_","-","="},IF(OR($D415 &gt;= BO$6, $E415 &lt; BN$6), 0, 1)+IF(OR($F415 &gt;= BO$6, $G415 &lt; BN$6), 0, 2)+1)</f>
        <v/>
      </c>
      <c r="BO415" s="71" t="str">
        <f ca="1">INDEX({"","_","-","="},IF(OR($D415 &gt;= BP$6, $E415 &lt; BO$6), 0, 1)+IF(OR($F415 &gt;= BP$6, $G415 &lt; BO$6), 0, 2)+1)</f>
        <v/>
      </c>
      <c r="BP415" s="71" t="str">
        <f ca="1">INDEX({"","_","-","="},IF(OR($D415 &gt;= BQ$6, $E415 &lt; BP$6), 0, 1)+IF(OR($F415 &gt;= BQ$6, $G415 &lt; BP$6), 0, 2)+1)</f>
        <v/>
      </c>
      <c r="BQ415" s="71" t="str">
        <f ca="1">INDEX({"","_","-","="},IF(OR($D415 &gt;= BR$6, $E415 &lt; BQ$6), 0, 1)+IF(OR($F415 &gt;= BR$6, $G415 &lt; BQ$6), 0, 2)+1)</f>
        <v/>
      </c>
      <c r="BR415" s="71" t="str">
        <f ca="1">INDEX({"","_","-","="},IF(OR($D415 &gt;= BS$6, $E415 &lt; BR$6), 0, 1)+IF(OR($F415 &gt;= BS$6, $G415 &lt; BR$6), 0, 2)+1)</f>
        <v/>
      </c>
      <c r="BS415" s="71" t="str">
        <f ca="1">INDEX({"","_","-","="},IF(OR($D415 &gt;= BT$6, $E415 &lt; BS$6), 0, 1)+IF(OR($F415 &gt;= BT$6, $G415 &lt; BS$6), 0, 2)+1)</f>
        <v/>
      </c>
      <c r="BT415" s="71" t="str">
        <f ca="1">INDEX({"","_","-","="},IF(OR($D415 &gt;= BU$6, $E415 &lt; BT$6), 0, 1)+IF(OR($F415 &gt;= BU$6, $G415 &lt; BT$6), 0, 2)+1)</f>
        <v/>
      </c>
      <c r="BU415" s="71" t="str">
        <f ca="1">INDEX({"","_","-","="},IF(OR($D415 &gt;= BV$6, $E415 &lt; BU$6), 0, 1)+IF(OR($F415 &gt;= BV$6, $G415 &lt; BU$6), 0, 2)+1)</f>
        <v/>
      </c>
      <c r="BV415" s="71" t="str">
        <f ca="1">INDEX({"","_","-","="},IF(OR($D415 &gt;= BW$6, $E415 &lt; BV$6), 0, 1)+IF(OR($F415 &gt;= BW$6, $G415 &lt; BV$6), 0, 2)+1)</f>
        <v/>
      </c>
      <c r="BW415" s="71" t="str">
        <f ca="1">INDEX({"","_","-","="},IF(OR($D415 &gt;= BX$6, $E415 &lt; BW$6), 0, 1)+IF(OR($F415 &gt;= BX$6, $G415 &lt; BW$6), 0, 2)+1)</f>
        <v/>
      </c>
      <c r="BX415" s="71" t="str">
        <f ca="1">INDEX({"","_","-","="},IF(OR($D415 &gt;= BY$6, $E415 &lt; BX$6), 0, 1)+IF(OR($F415 &gt;= BY$6, $G415 &lt; BX$6), 0, 2)+1)</f>
        <v/>
      </c>
      <c r="BY415" s="71" t="str">
        <f ca="1">INDEX({"","_","-","="},IF(OR($D415 &gt;= BZ$6, $E415 &lt; BY$6), 0, 1)+IF(OR($F415 &gt;= BZ$6, $G415 &lt; BY$6), 0, 2)+1)</f>
        <v/>
      </c>
      <c r="BZ415" s="71" t="str">
        <f ca="1">INDEX({"","_","-","="},IF(OR($D415 &gt;= CA$6, $E415 &lt; BZ$6), 0, 1)+IF(OR($F415 &gt;= CA$6, $G415 &lt; BZ$6), 0, 2)+1)</f>
        <v/>
      </c>
      <c r="CA415" s="71" t="str">
        <f ca="1">INDEX({"","_","-","="},IF(OR($D415 &gt;= CB$6, $E415 &lt; CA$6), 0, 1)+IF(OR($F415 &gt;= CB$6, $G415 &lt; CA$6), 0, 2)+1)</f>
        <v/>
      </c>
      <c r="CB415" s="71" t="str">
        <f ca="1">INDEX({"","_","-","="},IF(OR($D415 &gt;= CC$6, $E415 &lt; CB$6), 0, 1)+IF(OR($F415 &gt;= CC$6, $G415 &lt; CB$6), 0, 2)+1)</f>
        <v/>
      </c>
      <c r="CC415" s="71" t="str">
        <f ca="1">INDEX({"","_","-","="},IF(OR($D415 &gt;= CD$6, $E415 &lt; CC$6), 0, 1)+IF(OR($F415 &gt;= CD$6, $G415 &lt; CC$6), 0, 2)+1)</f>
        <v/>
      </c>
      <c r="CD415" s="71" t="str">
        <f ca="1">INDEX({"","_","-","="},IF(OR($D415 &gt;= CE$6, $E415 &lt; CD$6), 0, 1)+IF(OR($F415 &gt;= CE$6, $G415 &lt; CD$6), 0, 2)+1)</f>
        <v/>
      </c>
    </row>
    <row r="416" spans="1:82">
      <c r="A416" s="8" t="str">
        <f ca="1">IF('临-进度'!N411,'临-进度'!$A411,"")</f>
        <v/>
      </c>
      <c r="B416" s="8" t="str">
        <f ca="1">IF('临-进度'!N411,'临-进度'!$B411,"")</f>
        <v/>
      </c>
      <c r="C416" s="8" t="str">
        <f ca="1">IF('临-进度'!N411,'临-进度'!$F411,"")</f>
        <v/>
      </c>
      <c r="D416" s="42" t="str">
        <f ca="1">IF('临-进度'!$N411,'临-进度'!$J411,"")</f>
        <v/>
      </c>
      <c r="E416" s="42" t="str">
        <f ca="1">IF('临-进度'!$N411,'临-进度'!$AF411,"")</f>
        <v/>
      </c>
      <c r="F416" s="42" t="str">
        <f ca="1">IF('临-进度'!$N411,'临-进度'!$K411,"")</f>
        <v/>
      </c>
      <c r="G416" s="76" t="str">
        <f ca="1">IF('临-进度'!$N411,'临-进度'!$AG411,"")</f>
        <v/>
      </c>
      <c r="H416" s="71" t="str">
        <f ca="1">INDEX({"","_","-","="},IF(OR($D416 &gt;= I$6, $E416 &lt; H$6), 0, 1)+IF(OR($F416 &gt;= I$6, $G416 &lt; H$6), 0, 2)+1)</f>
        <v/>
      </c>
      <c r="I416" s="71" t="str">
        <f ca="1">INDEX({"","_","-","="},IF(OR($D416 &gt;= J$6, $E416 &lt; I$6), 0, 1)+IF(OR($F416 &gt;= J$6, $G416 &lt; I$6), 0, 2)+1)</f>
        <v/>
      </c>
      <c r="J416" s="71" t="str">
        <f ca="1">INDEX({"","_","-","="},IF(OR($D416 &gt;= K$6, $E416 &lt; J$6), 0, 1)+IF(OR($F416 &gt;= K$6, $G416 &lt; J$6), 0, 2)+1)</f>
        <v/>
      </c>
      <c r="K416" s="71" t="str">
        <f ca="1">INDEX({"","_","-","="},IF(OR($D416 &gt;= L$6, $E416 &lt; K$6), 0, 1)+IF(OR($F416 &gt;= L$6, $G416 &lt; K$6), 0, 2)+1)</f>
        <v/>
      </c>
      <c r="L416" s="71" t="str">
        <f ca="1">INDEX({"","_","-","="},IF(OR($D416 &gt;= M$6, $E416 &lt; L$6), 0, 1)+IF(OR($F416 &gt;= M$6, $G416 &lt; L$6), 0, 2)+1)</f>
        <v/>
      </c>
      <c r="M416" s="71" t="str">
        <f ca="1">INDEX({"","_","-","="},IF(OR($D416 &gt;= N$6, $E416 &lt; M$6), 0, 1)+IF(OR($F416 &gt;= N$6, $G416 &lt; M$6), 0, 2)+1)</f>
        <v/>
      </c>
      <c r="N416" s="71" t="str">
        <f ca="1">INDEX({"","_","-","="},IF(OR($D416 &gt;= O$6, $E416 &lt; N$6), 0, 1)+IF(OR($F416 &gt;= O$6, $G416 &lt; N$6), 0, 2)+1)</f>
        <v/>
      </c>
      <c r="O416" s="71" t="str">
        <f ca="1">INDEX({"","_","-","="},IF(OR($D416 &gt;= P$6, $E416 &lt; O$6), 0, 1)+IF(OR($F416 &gt;= P$6, $G416 &lt; O$6), 0, 2)+1)</f>
        <v/>
      </c>
      <c r="P416" s="71" t="str">
        <f ca="1">INDEX({"","_","-","="},IF(OR($D416 &gt;= Q$6, $E416 &lt; P$6), 0, 1)+IF(OR($F416 &gt;= Q$6, $G416 &lt; P$6), 0, 2)+1)</f>
        <v/>
      </c>
      <c r="Q416" s="71" t="str">
        <f ca="1">INDEX({"","_","-","="},IF(OR($D416 &gt;= R$6, $E416 &lt; Q$6), 0, 1)+IF(OR($F416 &gt;= R$6, $G416 &lt; Q$6), 0, 2)+1)</f>
        <v/>
      </c>
      <c r="R416" s="71" t="str">
        <f ca="1">INDEX({"","_","-","="},IF(OR($D416 &gt;= S$6, $E416 &lt; R$6), 0, 1)+IF(OR($F416 &gt;= S$6, $G416 &lt; R$6), 0, 2)+1)</f>
        <v/>
      </c>
      <c r="S416" s="71" t="str">
        <f ca="1">INDEX({"","_","-","="},IF(OR($D416 &gt;= T$6, $E416 &lt; S$6), 0, 1)+IF(OR($F416 &gt;= T$6, $G416 &lt; S$6), 0, 2)+1)</f>
        <v/>
      </c>
      <c r="T416" s="71" t="str">
        <f ca="1">INDEX({"","_","-","="},IF(OR($D416 &gt;= U$6, $E416 &lt; T$6), 0, 1)+IF(OR($F416 &gt;= U$6, $G416 &lt; T$6), 0, 2)+1)</f>
        <v/>
      </c>
      <c r="U416" s="71" t="str">
        <f ca="1">INDEX({"","_","-","="},IF(OR($D416 &gt;= V$6, $E416 &lt; U$6), 0, 1)+IF(OR($F416 &gt;= V$6, $G416 &lt; U$6), 0, 2)+1)</f>
        <v/>
      </c>
      <c r="V416" s="71" t="str">
        <f ca="1">INDEX({"","_","-","="},IF(OR($D416 &gt;= W$6, $E416 &lt; V$6), 0, 1)+IF(OR($F416 &gt;= W$6, $G416 &lt; V$6), 0, 2)+1)</f>
        <v/>
      </c>
      <c r="W416" s="71" t="str">
        <f ca="1">INDEX({"","_","-","="},IF(OR($D416 &gt;= X$6, $E416 &lt; W$6), 0, 1)+IF(OR($F416 &gt;= X$6, $G416 &lt; W$6), 0, 2)+1)</f>
        <v/>
      </c>
      <c r="X416" s="71" t="str">
        <f ca="1">INDEX({"","_","-","="},IF(OR($D416 &gt;= Y$6, $E416 &lt; X$6), 0, 1)+IF(OR($F416 &gt;= Y$6, $G416 &lt; X$6), 0, 2)+1)</f>
        <v/>
      </c>
      <c r="Y416" s="71" t="str">
        <f ca="1">INDEX({"","_","-","="},IF(OR($D416 &gt;= Z$6, $E416 &lt; Y$6), 0, 1)+IF(OR($F416 &gt;= Z$6, $G416 &lt; Y$6), 0, 2)+1)</f>
        <v/>
      </c>
      <c r="Z416" s="71" t="str">
        <f ca="1">INDEX({"","_","-","="},IF(OR($D416 &gt;= AA$6, $E416 &lt; Z$6), 0, 1)+IF(OR($F416 &gt;= AA$6, $G416 &lt; Z$6), 0, 2)+1)</f>
        <v/>
      </c>
      <c r="AA416" s="71" t="str">
        <f ca="1">INDEX({"","_","-","="},IF(OR($D416 &gt;= AB$6, $E416 &lt; AA$6), 0, 1)+IF(OR($F416 &gt;= AB$6, $G416 &lt; AA$6), 0, 2)+1)</f>
        <v/>
      </c>
      <c r="AB416" s="71" t="str">
        <f ca="1">INDEX({"","_","-","="},IF(OR($D416 &gt;= AC$6, $E416 &lt; AB$6), 0, 1)+IF(OR($F416 &gt;= AC$6, $G416 &lt; AB$6), 0, 2)+1)</f>
        <v/>
      </c>
      <c r="AC416" s="71" t="str">
        <f ca="1">INDEX({"","_","-","="},IF(OR($D416 &gt;= AD$6, $E416 &lt; AC$6), 0, 1)+IF(OR($F416 &gt;= AD$6, $G416 &lt; AC$6), 0, 2)+1)</f>
        <v/>
      </c>
      <c r="AD416" s="71" t="str">
        <f ca="1">INDEX({"","_","-","="},IF(OR($D416 &gt;= AE$6, $E416 &lt; AD$6), 0, 1)+IF(OR($F416 &gt;= AE$6, $G416 &lt; AD$6), 0, 2)+1)</f>
        <v/>
      </c>
      <c r="AE416" s="71" t="str">
        <f ca="1">INDEX({"","_","-","="},IF(OR($D416 &gt;= AF$6, $E416 &lt; AE$6), 0, 1)+IF(OR($F416 &gt;= AF$6, $G416 &lt; AE$6), 0, 2)+1)</f>
        <v/>
      </c>
      <c r="AF416" s="71" t="str">
        <f ca="1">INDEX({"","_","-","="},IF(OR($D416 &gt;= AG$6, $E416 &lt; AF$6), 0, 1)+IF(OR($F416 &gt;= AG$6, $G416 &lt; AF$6), 0, 2)+1)</f>
        <v/>
      </c>
      <c r="AG416" s="71" t="str">
        <f ca="1">INDEX({"","_","-","="},IF(OR($D416 &gt;= AH$6, $E416 &lt; AG$6), 0, 1)+IF(OR($F416 &gt;= AH$6, $G416 &lt; AG$6), 0, 2)+1)</f>
        <v/>
      </c>
      <c r="AH416" s="71" t="str">
        <f ca="1">INDEX({"","_","-","="},IF(OR($D416 &gt;= AI$6, $E416 &lt; AH$6), 0, 1)+IF(OR($F416 &gt;= AI$6, $G416 &lt; AH$6), 0, 2)+1)</f>
        <v/>
      </c>
      <c r="AI416" s="71" t="str">
        <f ca="1">INDEX({"","_","-","="},IF(OR($D416 &gt;= AJ$6, $E416 &lt; AI$6), 0, 1)+IF(OR($F416 &gt;= AJ$6, $G416 &lt; AI$6), 0, 2)+1)</f>
        <v/>
      </c>
      <c r="AJ416" s="71" t="str">
        <f ca="1">INDEX({"","_","-","="},IF(OR($D416 &gt;= AK$6, $E416 &lt; AJ$6), 0, 1)+IF(OR($F416 &gt;= AK$6, $G416 &lt; AJ$6), 0, 2)+1)</f>
        <v/>
      </c>
      <c r="AK416" s="71" t="str">
        <f ca="1">INDEX({"","_","-","="},IF(OR($D416 &gt;= AL$6, $E416 &lt; AK$6), 0, 1)+IF(OR($F416 &gt;= AL$6, $G416 &lt; AK$6), 0, 2)+1)</f>
        <v/>
      </c>
      <c r="AL416" s="71" t="str">
        <f ca="1">INDEX({"","_","-","="},IF(OR($D416 &gt;= AM$6, $E416 &lt; AL$6), 0, 1)+IF(OR($F416 &gt;= AM$6, $G416 &lt; AL$6), 0, 2)+1)</f>
        <v/>
      </c>
      <c r="AM416" s="71" t="str">
        <f ca="1">INDEX({"","_","-","="},IF(OR($D416 &gt;= AN$6, $E416 &lt; AM$6), 0, 1)+IF(OR($F416 &gt;= AN$6, $G416 &lt; AM$6), 0, 2)+1)</f>
        <v/>
      </c>
      <c r="AN416" s="71" t="str">
        <f ca="1">INDEX({"","_","-","="},IF(OR($D416 &gt;= AO$6, $E416 &lt; AN$6), 0, 1)+IF(OR($F416 &gt;= AO$6, $G416 &lt; AN$6), 0, 2)+1)</f>
        <v/>
      </c>
      <c r="AO416" s="71" t="str">
        <f ca="1">INDEX({"","_","-","="},IF(OR($D416 &gt;= AP$6, $E416 &lt; AO$6), 0, 1)+IF(OR($F416 &gt;= AP$6, $G416 &lt; AO$6), 0, 2)+1)</f>
        <v/>
      </c>
      <c r="AP416" s="71" t="str">
        <f ca="1">INDEX({"","_","-","="},IF(OR($D416 &gt;= AQ$6, $E416 &lt; AP$6), 0, 1)+IF(OR($F416 &gt;= AQ$6, $G416 &lt; AP$6), 0, 2)+1)</f>
        <v/>
      </c>
      <c r="AQ416" s="71" t="str">
        <f ca="1">INDEX({"","_","-","="},IF(OR($D416 &gt;= AR$6, $E416 &lt; AQ$6), 0, 1)+IF(OR($F416 &gt;= AR$6, $G416 &lt; AQ$6), 0, 2)+1)</f>
        <v/>
      </c>
      <c r="AR416" s="71" t="str">
        <f ca="1">INDEX({"","_","-","="},IF(OR($D416 &gt;= AS$6, $E416 &lt; AR$6), 0, 1)+IF(OR($F416 &gt;= AS$6, $G416 &lt; AR$6), 0, 2)+1)</f>
        <v/>
      </c>
      <c r="AS416" s="71" t="str">
        <f ca="1">INDEX({"","_","-","="},IF(OR($D416 &gt;= AT$6, $E416 &lt; AS$6), 0, 1)+IF(OR($F416 &gt;= AT$6, $G416 &lt; AS$6), 0, 2)+1)</f>
        <v/>
      </c>
      <c r="AT416" s="71" t="str">
        <f ca="1">INDEX({"","_","-","="},IF(OR($D416 &gt;= AU$6, $E416 &lt; AT$6), 0, 1)+IF(OR($F416 &gt;= AU$6, $G416 &lt; AT$6), 0, 2)+1)</f>
        <v/>
      </c>
      <c r="AU416" s="71" t="str">
        <f ca="1">INDEX({"","_","-","="},IF(OR($D416 &gt;= AV$6, $E416 &lt; AU$6), 0, 1)+IF(OR($F416 &gt;= AV$6, $G416 &lt; AU$6), 0, 2)+1)</f>
        <v/>
      </c>
      <c r="AV416" s="71" t="str">
        <f ca="1">INDEX({"","_","-","="},IF(OR($D416 &gt;= AW$6, $E416 &lt; AV$6), 0, 1)+IF(OR($F416 &gt;= AW$6, $G416 &lt; AV$6), 0, 2)+1)</f>
        <v/>
      </c>
      <c r="AW416" s="71" t="str">
        <f ca="1">INDEX({"","_","-","="},IF(OR($D416 &gt;= AX$6, $E416 &lt; AW$6), 0, 1)+IF(OR($F416 &gt;= AX$6, $G416 &lt; AW$6), 0, 2)+1)</f>
        <v/>
      </c>
      <c r="AX416" s="71" t="str">
        <f ca="1">INDEX({"","_","-","="},IF(OR($D416 &gt;= AY$6, $E416 &lt; AX$6), 0, 1)+IF(OR($F416 &gt;= AY$6, $G416 &lt; AX$6), 0, 2)+1)</f>
        <v/>
      </c>
      <c r="AY416" s="71" t="str">
        <f ca="1">INDEX({"","_","-","="},IF(OR($D416 &gt;= AZ$6, $E416 &lt; AY$6), 0, 1)+IF(OR($F416 &gt;= AZ$6, $G416 &lt; AY$6), 0, 2)+1)</f>
        <v/>
      </c>
      <c r="AZ416" s="71" t="str">
        <f ca="1">INDEX({"","_","-","="},IF(OR($D416 &gt;= BA$6, $E416 &lt; AZ$6), 0, 1)+IF(OR($F416 &gt;= BA$6, $G416 &lt; AZ$6), 0, 2)+1)</f>
        <v/>
      </c>
      <c r="BA416" s="71" t="str">
        <f ca="1">INDEX({"","_","-","="},IF(OR($D416 &gt;= BB$6, $E416 &lt; BA$6), 0, 1)+IF(OR($F416 &gt;= BB$6, $G416 &lt; BA$6), 0, 2)+1)</f>
        <v/>
      </c>
      <c r="BB416" s="71" t="str">
        <f ca="1">INDEX({"","_","-","="},IF(OR($D416 &gt;= BC$6, $E416 &lt; BB$6), 0, 1)+IF(OR($F416 &gt;= BC$6, $G416 &lt; BB$6), 0, 2)+1)</f>
        <v/>
      </c>
      <c r="BC416" s="71" t="str">
        <f ca="1">INDEX({"","_","-","="},IF(OR($D416 &gt;= BD$6, $E416 &lt; BC$6), 0, 1)+IF(OR($F416 &gt;= BD$6, $G416 &lt; BC$6), 0, 2)+1)</f>
        <v/>
      </c>
      <c r="BD416" s="71" t="str">
        <f ca="1">INDEX({"","_","-","="},IF(OR($D416 &gt;= BE$6, $E416 &lt; BD$6), 0, 1)+IF(OR($F416 &gt;= BE$6, $G416 &lt; BD$6), 0, 2)+1)</f>
        <v/>
      </c>
      <c r="BE416" s="71" t="str">
        <f ca="1">INDEX({"","_","-","="},IF(OR($D416 &gt;= BF$6, $E416 &lt; BE$6), 0, 1)+IF(OR($F416 &gt;= BF$6, $G416 &lt; BE$6), 0, 2)+1)</f>
        <v/>
      </c>
      <c r="BF416" s="71" t="str">
        <f ca="1">INDEX({"","_","-","="},IF(OR($D416 &gt;= BG$6, $E416 &lt; BF$6), 0, 1)+IF(OR($F416 &gt;= BG$6, $G416 &lt; BF$6), 0, 2)+1)</f>
        <v/>
      </c>
      <c r="BG416" s="71" t="str">
        <f ca="1">INDEX({"","_","-","="},IF(OR($D416 &gt;= BH$6, $E416 &lt; BG$6), 0, 1)+IF(OR($F416 &gt;= BH$6, $G416 &lt; BG$6), 0, 2)+1)</f>
        <v/>
      </c>
      <c r="BH416" s="71" t="str">
        <f ca="1">INDEX({"","_","-","="},IF(OR($D416 &gt;= BI$6, $E416 &lt; BH$6), 0, 1)+IF(OR($F416 &gt;= BI$6, $G416 &lt; BH$6), 0, 2)+1)</f>
        <v/>
      </c>
      <c r="BI416" s="71" t="str">
        <f ca="1">INDEX({"","_","-","="},IF(OR($D416 &gt;= BJ$6, $E416 &lt; BI$6), 0, 1)+IF(OR($F416 &gt;= BJ$6, $G416 &lt; BI$6), 0, 2)+1)</f>
        <v/>
      </c>
      <c r="BJ416" s="71" t="str">
        <f ca="1">INDEX({"","_","-","="},IF(OR($D416 &gt;= BK$6, $E416 &lt; BJ$6), 0, 1)+IF(OR($F416 &gt;= BK$6, $G416 &lt; BJ$6), 0, 2)+1)</f>
        <v/>
      </c>
      <c r="BK416" s="71" t="str">
        <f ca="1">INDEX({"","_","-","="},IF(OR($D416 &gt;= BL$6, $E416 &lt; BK$6), 0, 1)+IF(OR($F416 &gt;= BL$6, $G416 &lt; BK$6), 0, 2)+1)</f>
        <v/>
      </c>
      <c r="BL416" s="71" t="str">
        <f ca="1">INDEX({"","_","-","="},IF(OR($D416 &gt;= BM$6, $E416 &lt; BL$6), 0, 1)+IF(OR($F416 &gt;= BM$6, $G416 &lt; BL$6), 0, 2)+1)</f>
        <v/>
      </c>
      <c r="BM416" s="71" t="str">
        <f ca="1">INDEX({"","_","-","="},IF(OR($D416 &gt;= BN$6, $E416 &lt; BM$6), 0, 1)+IF(OR($F416 &gt;= BN$6, $G416 &lt; BM$6), 0, 2)+1)</f>
        <v/>
      </c>
      <c r="BN416" s="71" t="str">
        <f ca="1">INDEX({"","_","-","="},IF(OR($D416 &gt;= BO$6, $E416 &lt; BN$6), 0, 1)+IF(OR($F416 &gt;= BO$6, $G416 &lt; BN$6), 0, 2)+1)</f>
        <v/>
      </c>
      <c r="BO416" s="71" t="str">
        <f ca="1">INDEX({"","_","-","="},IF(OR($D416 &gt;= BP$6, $E416 &lt; BO$6), 0, 1)+IF(OR($F416 &gt;= BP$6, $G416 &lt; BO$6), 0, 2)+1)</f>
        <v/>
      </c>
      <c r="BP416" s="71" t="str">
        <f ca="1">INDEX({"","_","-","="},IF(OR($D416 &gt;= BQ$6, $E416 &lt; BP$6), 0, 1)+IF(OR($F416 &gt;= BQ$6, $G416 &lt; BP$6), 0, 2)+1)</f>
        <v/>
      </c>
      <c r="BQ416" s="71" t="str">
        <f ca="1">INDEX({"","_","-","="},IF(OR($D416 &gt;= BR$6, $E416 &lt; BQ$6), 0, 1)+IF(OR($F416 &gt;= BR$6, $G416 &lt; BQ$6), 0, 2)+1)</f>
        <v/>
      </c>
      <c r="BR416" s="71" t="str">
        <f ca="1">INDEX({"","_","-","="},IF(OR($D416 &gt;= BS$6, $E416 &lt; BR$6), 0, 1)+IF(OR($F416 &gt;= BS$6, $G416 &lt; BR$6), 0, 2)+1)</f>
        <v/>
      </c>
      <c r="BS416" s="71" t="str">
        <f ca="1">INDEX({"","_","-","="},IF(OR($D416 &gt;= BT$6, $E416 &lt; BS$6), 0, 1)+IF(OR($F416 &gt;= BT$6, $G416 &lt; BS$6), 0, 2)+1)</f>
        <v/>
      </c>
      <c r="BT416" s="71" t="str">
        <f ca="1">INDEX({"","_","-","="},IF(OR($D416 &gt;= BU$6, $E416 &lt; BT$6), 0, 1)+IF(OR($F416 &gt;= BU$6, $G416 &lt; BT$6), 0, 2)+1)</f>
        <v/>
      </c>
      <c r="BU416" s="71" t="str">
        <f ca="1">INDEX({"","_","-","="},IF(OR($D416 &gt;= BV$6, $E416 &lt; BU$6), 0, 1)+IF(OR($F416 &gt;= BV$6, $G416 &lt; BU$6), 0, 2)+1)</f>
        <v/>
      </c>
      <c r="BV416" s="71" t="str">
        <f ca="1">INDEX({"","_","-","="},IF(OR($D416 &gt;= BW$6, $E416 &lt; BV$6), 0, 1)+IF(OR($F416 &gt;= BW$6, $G416 &lt; BV$6), 0, 2)+1)</f>
        <v/>
      </c>
      <c r="BW416" s="71" t="str">
        <f ca="1">INDEX({"","_","-","="},IF(OR($D416 &gt;= BX$6, $E416 &lt; BW$6), 0, 1)+IF(OR($F416 &gt;= BX$6, $G416 &lt; BW$6), 0, 2)+1)</f>
        <v/>
      </c>
      <c r="BX416" s="71" t="str">
        <f ca="1">INDEX({"","_","-","="},IF(OR($D416 &gt;= BY$6, $E416 &lt; BX$6), 0, 1)+IF(OR($F416 &gt;= BY$6, $G416 &lt; BX$6), 0, 2)+1)</f>
        <v/>
      </c>
      <c r="BY416" s="71" t="str">
        <f ca="1">INDEX({"","_","-","="},IF(OR($D416 &gt;= BZ$6, $E416 &lt; BY$6), 0, 1)+IF(OR($F416 &gt;= BZ$6, $G416 &lt; BY$6), 0, 2)+1)</f>
        <v/>
      </c>
      <c r="BZ416" s="71" t="str">
        <f ca="1">INDEX({"","_","-","="},IF(OR($D416 &gt;= CA$6, $E416 &lt; BZ$6), 0, 1)+IF(OR($F416 &gt;= CA$6, $G416 &lt; BZ$6), 0, 2)+1)</f>
        <v/>
      </c>
      <c r="CA416" s="71" t="str">
        <f ca="1">INDEX({"","_","-","="},IF(OR($D416 &gt;= CB$6, $E416 &lt; CA$6), 0, 1)+IF(OR($F416 &gt;= CB$6, $G416 &lt; CA$6), 0, 2)+1)</f>
        <v/>
      </c>
      <c r="CB416" s="71" t="str">
        <f ca="1">INDEX({"","_","-","="},IF(OR($D416 &gt;= CC$6, $E416 &lt; CB$6), 0, 1)+IF(OR($F416 &gt;= CC$6, $G416 &lt; CB$6), 0, 2)+1)</f>
        <v/>
      </c>
      <c r="CC416" s="71" t="str">
        <f ca="1">INDEX({"","_","-","="},IF(OR($D416 &gt;= CD$6, $E416 &lt; CC$6), 0, 1)+IF(OR($F416 &gt;= CD$6, $G416 &lt; CC$6), 0, 2)+1)</f>
        <v/>
      </c>
      <c r="CD416" s="71" t="str">
        <f ca="1">INDEX({"","_","-","="},IF(OR($D416 &gt;= CE$6, $E416 &lt; CD$6), 0, 1)+IF(OR($F416 &gt;= CE$6, $G416 &lt; CD$6), 0, 2)+1)</f>
        <v/>
      </c>
    </row>
    <row r="417" spans="1:82">
      <c r="A417" s="8" t="str">
        <f ca="1">IF('临-进度'!N412,'临-进度'!$A412,"")</f>
        <v/>
      </c>
      <c r="B417" s="8" t="str">
        <f ca="1">IF('临-进度'!N412,'临-进度'!$B412,"")</f>
        <v/>
      </c>
      <c r="C417" s="8" t="str">
        <f ca="1">IF('临-进度'!N412,'临-进度'!$F412,"")</f>
        <v/>
      </c>
      <c r="D417" s="42" t="str">
        <f ca="1">IF('临-进度'!$N412,'临-进度'!$J412,"")</f>
        <v/>
      </c>
      <c r="E417" s="42" t="str">
        <f ca="1">IF('临-进度'!$N412,'临-进度'!$AF412,"")</f>
        <v/>
      </c>
      <c r="F417" s="42" t="str">
        <f ca="1">IF('临-进度'!$N412,'临-进度'!$K412,"")</f>
        <v/>
      </c>
      <c r="G417" s="76" t="str">
        <f ca="1">IF('临-进度'!$N412,'临-进度'!$AG412,"")</f>
        <v/>
      </c>
      <c r="H417" s="71" t="str">
        <f ca="1">INDEX({"","_","-","="},IF(OR($D417 &gt;= I$6, $E417 &lt; H$6), 0, 1)+IF(OR($F417 &gt;= I$6, $G417 &lt; H$6), 0, 2)+1)</f>
        <v/>
      </c>
      <c r="I417" s="71" t="str">
        <f ca="1">INDEX({"","_","-","="},IF(OR($D417 &gt;= J$6, $E417 &lt; I$6), 0, 1)+IF(OR($F417 &gt;= J$6, $G417 &lt; I$6), 0, 2)+1)</f>
        <v/>
      </c>
      <c r="J417" s="71" t="str">
        <f ca="1">INDEX({"","_","-","="},IF(OR($D417 &gt;= K$6, $E417 &lt; J$6), 0, 1)+IF(OR($F417 &gt;= K$6, $G417 &lt; J$6), 0, 2)+1)</f>
        <v/>
      </c>
      <c r="K417" s="71" t="str">
        <f ca="1">INDEX({"","_","-","="},IF(OR($D417 &gt;= L$6, $E417 &lt; K$6), 0, 1)+IF(OR($F417 &gt;= L$6, $G417 &lt; K$6), 0, 2)+1)</f>
        <v/>
      </c>
      <c r="L417" s="71" t="str">
        <f ca="1">INDEX({"","_","-","="},IF(OR($D417 &gt;= M$6, $E417 &lt; L$6), 0, 1)+IF(OR($F417 &gt;= M$6, $G417 &lt; L$6), 0, 2)+1)</f>
        <v/>
      </c>
      <c r="M417" s="71" t="str">
        <f ca="1">INDEX({"","_","-","="},IF(OR($D417 &gt;= N$6, $E417 &lt; M$6), 0, 1)+IF(OR($F417 &gt;= N$6, $G417 &lt; M$6), 0, 2)+1)</f>
        <v/>
      </c>
      <c r="N417" s="71" t="str">
        <f ca="1">INDEX({"","_","-","="},IF(OR($D417 &gt;= O$6, $E417 &lt; N$6), 0, 1)+IF(OR($F417 &gt;= O$6, $G417 &lt; N$6), 0, 2)+1)</f>
        <v/>
      </c>
      <c r="O417" s="71" t="str">
        <f ca="1">INDEX({"","_","-","="},IF(OR($D417 &gt;= P$6, $E417 &lt; O$6), 0, 1)+IF(OR($F417 &gt;= P$6, $G417 &lt; O$6), 0, 2)+1)</f>
        <v/>
      </c>
      <c r="P417" s="71" t="str">
        <f ca="1">INDEX({"","_","-","="},IF(OR($D417 &gt;= Q$6, $E417 &lt; P$6), 0, 1)+IF(OR($F417 &gt;= Q$6, $G417 &lt; P$6), 0, 2)+1)</f>
        <v/>
      </c>
      <c r="Q417" s="71" t="str">
        <f ca="1">INDEX({"","_","-","="},IF(OR($D417 &gt;= R$6, $E417 &lt; Q$6), 0, 1)+IF(OR($F417 &gt;= R$6, $G417 &lt; Q$6), 0, 2)+1)</f>
        <v/>
      </c>
      <c r="R417" s="71" t="str">
        <f ca="1">INDEX({"","_","-","="},IF(OR($D417 &gt;= S$6, $E417 &lt; R$6), 0, 1)+IF(OR($F417 &gt;= S$6, $G417 &lt; R$6), 0, 2)+1)</f>
        <v/>
      </c>
      <c r="S417" s="71" t="str">
        <f ca="1">INDEX({"","_","-","="},IF(OR($D417 &gt;= T$6, $E417 &lt; S$6), 0, 1)+IF(OR($F417 &gt;= T$6, $G417 &lt; S$6), 0, 2)+1)</f>
        <v/>
      </c>
      <c r="T417" s="71" t="str">
        <f ca="1">INDEX({"","_","-","="},IF(OR($D417 &gt;= U$6, $E417 &lt; T$6), 0, 1)+IF(OR($F417 &gt;= U$6, $G417 &lt; T$6), 0, 2)+1)</f>
        <v/>
      </c>
      <c r="U417" s="71" t="str">
        <f ca="1">INDEX({"","_","-","="},IF(OR($D417 &gt;= V$6, $E417 &lt; U$6), 0, 1)+IF(OR($F417 &gt;= V$6, $G417 &lt; U$6), 0, 2)+1)</f>
        <v/>
      </c>
      <c r="V417" s="71" t="str">
        <f ca="1">INDEX({"","_","-","="},IF(OR($D417 &gt;= W$6, $E417 &lt; V$6), 0, 1)+IF(OR($F417 &gt;= W$6, $G417 &lt; V$6), 0, 2)+1)</f>
        <v/>
      </c>
      <c r="W417" s="71" t="str">
        <f ca="1">INDEX({"","_","-","="},IF(OR($D417 &gt;= X$6, $E417 &lt; W$6), 0, 1)+IF(OR($F417 &gt;= X$6, $G417 &lt; W$6), 0, 2)+1)</f>
        <v/>
      </c>
      <c r="X417" s="71" t="str">
        <f ca="1">INDEX({"","_","-","="},IF(OR($D417 &gt;= Y$6, $E417 &lt; X$6), 0, 1)+IF(OR($F417 &gt;= Y$6, $G417 &lt; X$6), 0, 2)+1)</f>
        <v/>
      </c>
      <c r="Y417" s="71" t="str">
        <f ca="1">INDEX({"","_","-","="},IF(OR($D417 &gt;= Z$6, $E417 &lt; Y$6), 0, 1)+IF(OR($F417 &gt;= Z$6, $G417 &lt; Y$6), 0, 2)+1)</f>
        <v/>
      </c>
      <c r="Z417" s="71" t="str">
        <f ca="1">INDEX({"","_","-","="},IF(OR($D417 &gt;= AA$6, $E417 &lt; Z$6), 0, 1)+IF(OR($F417 &gt;= AA$6, $G417 &lt; Z$6), 0, 2)+1)</f>
        <v/>
      </c>
      <c r="AA417" s="71" t="str">
        <f ca="1">INDEX({"","_","-","="},IF(OR($D417 &gt;= AB$6, $E417 &lt; AA$6), 0, 1)+IF(OR($F417 &gt;= AB$6, $G417 &lt; AA$6), 0, 2)+1)</f>
        <v/>
      </c>
      <c r="AB417" s="71" t="str">
        <f ca="1">INDEX({"","_","-","="},IF(OR($D417 &gt;= AC$6, $E417 &lt; AB$6), 0, 1)+IF(OR($F417 &gt;= AC$6, $G417 &lt; AB$6), 0, 2)+1)</f>
        <v/>
      </c>
      <c r="AC417" s="71" t="str">
        <f ca="1">INDEX({"","_","-","="},IF(OR($D417 &gt;= AD$6, $E417 &lt; AC$6), 0, 1)+IF(OR($F417 &gt;= AD$6, $G417 &lt; AC$6), 0, 2)+1)</f>
        <v/>
      </c>
      <c r="AD417" s="71" t="str">
        <f ca="1">INDEX({"","_","-","="},IF(OR($D417 &gt;= AE$6, $E417 &lt; AD$6), 0, 1)+IF(OR($F417 &gt;= AE$6, $G417 &lt; AD$6), 0, 2)+1)</f>
        <v/>
      </c>
      <c r="AE417" s="71" t="str">
        <f ca="1">INDEX({"","_","-","="},IF(OR($D417 &gt;= AF$6, $E417 &lt; AE$6), 0, 1)+IF(OR($F417 &gt;= AF$6, $G417 &lt; AE$6), 0, 2)+1)</f>
        <v/>
      </c>
      <c r="AF417" s="71" t="str">
        <f ca="1">INDEX({"","_","-","="},IF(OR($D417 &gt;= AG$6, $E417 &lt; AF$6), 0, 1)+IF(OR($F417 &gt;= AG$6, $G417 &lt; AF$6), 0, 2)+1)</f>
        <v/>
      </c>
      <c r="AG417" s="71" t="str">
        <f ca="1">INDEX({"","_","-","="},IF(OR($D417 &gt;= AH$6, $E417 &lt; AG$6), 0, 1)+IF(OR($F417 &gt;= AH$6, $G417 &lt; AG$6), 0, 2)+1)</f>
        <v/>
      </c>
      <c r="AH417" s="71" t="str">
        <f ca="1">INDEX({"","_","-","="},IF(OR($D417 &gt;= AI$6, $E417 &lt; AH$6), 0, 1)+IF(OR($F417 &gt;= AI$6, $G417 &lt; AH$6), 0, 2)+1)</f>
        <v/>
      </c>
      <c r="AI417" s="71" t="str">
        <f ca="1">INDEX({"","_","-","="},IF(OR($D417 &gt;= AJ$6, $E417 &lt; AI$6), 0, 1)+IF(OR($F417 &gt;= AJ$6, $G417 &lt; AI$6), 0, 2)+1)</f>
        <v/>
      </c>
      <c r="AJ417" s="71" t="str">
        <f ca="1">INDEX({"","_","-","="},IF(OR($D417 &gt;= AK$6, $E417 &lt; AJ$6), 0, 1)+IF(OR($F417 &gt;= AK$6, $G417 &lt; AJ$6), 0, 2)+1)</f>
        <v/>
      </c>
      <c r="AK417" s="71" t="str">
        <f ca="1">INDEX({"","_","-","="},IF(OR($D417 &gt;= AL$6, $E417 &lt; AK$6), 0, 1)+IF(OR($F417 &gt;= AL$6, $G417 &lt; AK$6), 0, 2)+1)</f>
        <v/>
      </c>
      <c r="AL417" s="71" t="str">
        <f ca="1">INDEX({"","_","-","="},IF(OR($D417 &gt;= AM$6, $E417 &lt; AL$6), 0, 1)+IF(OR($F417 &gt;= AM$6, $G417 &lt; AL$6), 0, 2)+1)</f>
        <v/>
      </c>
      <c r="AM417" s="71" t="str">
        <f ca="1">INDEX({"","_","-","="},IF(OR($D417 &gt;= AN$6, $E417 &lt; AM$6), 0, 1)+IF(OR($F417 &gt;= AN$6, $G417 &lt; AM$6), 0, 2)+1)</f>
        <v/>
      </c>
      <c r="AN417" s="71" t="str">
        <f ca="1">INDEX({"","_","-","="},IF(OR($D417 &gt;= AO$6, $E417 &lt; AN$6), 0, 1)+IF(OR($F417 &gt;= AO$6, $G417 &lt; AN$6), 0, 2)+1)</f>
        <v/>
      </c>
      <c r="AO417" s="71" t="str">
        <f ca="1">INDEX({"","_","-","="},IF(OR($D417 &gt;= AP$6, $E417 &lt; AO$6), 0, 1)+IF(OR($F417 &gt;= AP$6, $G417 &lt; AO$6), 0, 2)+1)</f>
        <v/>
      </c>
      <c r="AP417" s="71" t="str">
        <f ca="1">INDEX({"","_","-","="},IF(OR($D417 &gt;= AQ$6, $E417 &lt; AP$6), 0, 1)+IF(OR($F417 &gt;= AQ$6, $G417 &lt; AP$6), 0, 2)+1)</f>
        <v/>
      </c>
      <c r="AQ417" s="71" t="str">
        <f ca="1">INDEX({"","_","-","="},IF(OR($D417 &gt;= AR$6, $E417 &lt; AQ$6), 0, 1)+IF(OR($F417 &gt;= AR$6, $G417 &lt; AQ$6), 0, 2)+1)</f>
        <v/>
      </c>
      <c r="AR417" s="71" t="str">
        <f ca="1">INDEX({"","_","-","="},IF(OR($D417 &gt;= AS$6, $E417 &lt; AR$6), 0, 1)+IF(OR($F417 &gt;= AS$6, $G417 &lt; AR$6), 0, 2)+1)</f>
        <v/>
      </c>
      <c r="AS417" s="71" t="str">
        <f ca="1">INDEX({"","_","-","="},IF(OR($D417 &gt;= AT$6, $E417 &lt; AS$6), 0, 1)+IF(OR($F417 &gt;= AT$6, $G417 &lt; AS$6), 0, 2)+1)</f>
        <v/>
      </c>
      <c r="AT417" s="71" t="str">
        <f ca="1">INDEX({"","_","-","="},IF(OR($D417 &gt;= AU$6, $E417 &lt; AT$6), 0, 1)+IF(OR($F417 &gt;= AU$6, $G417 &lt; AT$6), 0, 2)+1)</f>
        <v/>
      </c>
      <c r="AU417" s="71" t="str">
        <f ca="1">INDEX({"","_","-","="},IF(OR($D417 &gt;= AV$6, $E417 &lt; AU$6), 0, 1)+IF(OR($F417 &gt;= AV$6, $G417 &lt; AU$6), 0, 2)+1)</f>
        <v/>
      </c>
      <c r="AV417" s="71" t="str">
        <f ca="1">INDEX({"","_","-","="},IF(OR($D417 &gt;= AW$6, $E417 &lt; AV$6), 0, 1)+IF(OR($F417 &gt;= AW$6, $G417 &lt; AV$6), 0, 2)+1)</f>
        <v/>
      </c>
      <c r="AW417" s="71" t="str">
        <f ca="1">INDEX({"","_","-","="},IF(OR($D417 &gt;= AX$6, $E417 &lt; AW$6), 0, 1)+IF(OR($F417 &gt;= AX$6, $G417 &lt; AW$6), 0, 2)+1)</f>
        <v/>
      </c>
      <c r="AX417" s="71" t="str">
        <f ca="1">INDEX({"","_","-","="},IF(OR($D417 &gt;= AY$6, $E417 &lt; AX$6), 0, 1)+IF(OR($F417 &gt;= AY$6, $G417 &lt; AX$6), 0, 2)+1)</f>
        <v/>
      </c>
      <c r="AY417" s="71" t="str">
        <f ca="1">INDEX({"","_","-","="},IF(OR($D417 &gt;= AZ$6, $E417 &lt; AY$6), 0, 1)+IF(OR($F417 &gt;= AZ$6, $G417 &lt; AY$6), 0, 2)+1)</f>
        <v/>
      </c>
      <c r="AZ417" s="71" t="str">
        <f ca="1">INDEX({"","_","-","="},IF(OR($D417 &gt;= BA$6, $E417 &lt; AZ$6), 0, 1)+IF(OR($F417 &gt;= BA$6, $G417 &lt; AZ$6), 0, 2)+1)</f>
        <v/>
      </c>
      <c r="BA417" s="71" t="str">
        <f ca="1">INDEX({"","_","-","="},IF(OR($D417 &gt;= BB$6, $E417 &lt; BA$6), 0, 1)+IF(OR($F417 &gt;= BB$6, $G417 &lt; BA$6), 0, 2)+1)</f>
        <v/>
      </c>
      <c r="BB417" s="71" t="str">
        <f ca="1">INDEX({"","_","-","="},IF(OR($D417 &gt;= BC$6, $E417 &lt; BB$6), 0, 1)+IF(OR($F417 &gt;= BC$6, $G417 &lt; BB$6), 0, 2)+1)</f>
        <v/>
      </c>
      <c r="BC417" s="71" t="str">
        <f ca="1">INDEX({"","_","-","="},IF(OR($D417 &gt;= BD$6, $E417 &lt; BC$6), 0, 1)+IF(OR($F417 &gt;= BD$6, $G417 &lt; BC$6), 0, 2)+1)</f>
        <v/>
      </c>
      <c r="BD417" s="71" t="str">
        <f ca="1">INDEX({"","_","-","="},IF(OR($D417 &gt;= BE$6, $E417 &lt; BD$6), 0, 1)+IF(OR($F417 &gt;= BE$6, $G417 &lt; BD$6), 0, 2)+1)</f>
        <v/>
      </c>
      <c r="BE417" s="71" t="str">
        <f ca="1">INDEX({"","_","-","="},IF(OR($D417 &gt;= BF$6, $E417 &lt; BE$6), 0, 1)+IF(OR($F417 &gt;= BF$6, $G417 &lt; BE$6), 0, 2)+1)</f>
        <v/>
      </c>
      <c r="BF417" s="71" t="str">
        <f ca="1">INDEX({"","_","-","="},IF(OR($D417 &gt;= BG$6, $E417 &lt; BF$6), 0, 1)+IF(OR($F417 &gt;= BG$6, $G417 &lt; BF$6), 0, 2)+1)</f>
        <v/>
      </c>
      <c r="BG417" s="71" t="str">
        <f ca="1">INDEX({"","_","-","="},IF(OR($D417 &gt;= BH$6, $E417 &lt; BG$6), 0, 1)+IF(OR($F417 &gt;= BH$6, $G417 &lt; BG$6), 0, 2)+1)</f>
        <v/>
      </c>
      <c r="BH417" s="71" t="str">
        <f ca="1">INDEX({"","_","-","="},IF(OR($D417 &gt;= BI$6, $E417 &lt; BH$6), 0, 1)+IF(OR($F417 &gt;= BI$6, $G417 &lt; BH$6), 0, 2)+1)</f>
        <v/>
      </c>
      <c r="BI417" s="71" t="str">
        <f ca="1">INDEX({"","_","-","="},IF(OR($D417 &gt;= BJ$6, $E417 &lt; BI$6), 0, 1)+IF(OR($F417 &gt;= BJ$6, $G417 &lt; BI$6), 0, 2)+1)</f>
        <v/>
      </c>
      <c r="BJ417" s="71" t="str">
        <f ca="1">INDEX({"","_","-","="},IF(OR($D417 &gt;= BK$6, $E417 &lt; BJ$6), 0, 1)+IF(OR($F417 &gt;= BK$6, $G417 &lt; BJ$6), 0, 2)+1)</f>
        <v/>
      </c>
      <c r="BK417" s="71" t="str">
        <f ca="1">INDEX({"","_","-","="},IF(OR($D417 &gt;= BL$6, $E417 &lt; BK$6), 0, 1)+IF(OR($F417 &gt;= BL$6, $G417 &lt; BK$6), 0, 2)+1)</f>
        <v/>
      </c>
      <c r="BL417" s="71" t="str">
        <f ca="1">INDEX({"","_","-","="},IF(OR($D417 &gt;= BM$6, $E417 &lt; BL$6), 0, 1)+IF(OR($F417 &gt;= BM$6, $G417 &lt; BL$6), 0, 2)+1)</f>
        <v/>
      </c>
      <c r="BM417" s="71" t="str">
        <f ca="1">INDEX({"","_","-","="},IF(OR($D417 &gt;= BN$6, $E417 &lt; BM$6), 0, 1)+IF(OR($F417 &gt;= BN$6, $G417 &lt; BM$6), 0, 2)+1)</f>
        <v/>
      </c>
      <c r="BN417" s="71" t="str">
        <f ca="1">INDEX({"","_","-","="},IF(OR($D417 &gt;= BO$6, $E417 &lt; BN$6), 0, 1)+IF(OR($F417 &gt;= BO$6, $G417 &lt; BN$6), 0, 2)+1)</f>
        <v/>
      </c>
      <c r="BO417" s="71" t="str">
        <f ca="1">INDEX({"","_","-","="},IF(OR($D417 &gt;= BP$6, $E417 &lt; BO$6), 0, 1)+IF(OR($F417 &gt;= BP$6, $G417 &lt; BO$6), 0, 2)+1)</f>
        <v/>
      </c>
      <c r="BP417" s="71" t="str">
        <f ca="1">INDEX({"","_","-","="},IF(OR($D417 &gt;= BQ$6, $E417 &lt; BP$6), 0, 1)+IF(OR($F417 &gt;= BQ$6, $G417 &lt; BP$6), 0, 2)+1)</f>
        <v/>
      </c>
      <c r="BQ417" s="71" t="str">
        <f ca="1">INDEX({"","_","-","="},IF(OR($D417 &gt;= BR$6, $E417 &lt; BQ$6), 0, 1)+IF(OR($F417 &gt;= BR$6, $G417 &lt; BQ$6), 0, 2)+1)</f>
        <v/>
      </c>
      <c r="BR417" s="71" t="str">
        <f ca="1">INDEX({"","_","-","="},IF(OR($D417 &gt;= BS$6, $E417 &lt; BR$6), 0, 1)+IF(OR($F417 &gt;= BS$6, $G417 &lt; BR$6), 0, 2)+1)</f>
        <v/>
      </c>
      <c r="BS417" s="71" t="str">
        <f ca="1">INDEX({"","_","-","="},IF(OR($D417 &gt;= BT$6, $E417 &lt; BS$6), 0, 1)+IF(OR($F417 &gt;= BT$6, $G417 &lt; BS$6), 0, 2)+1)</f>
        <v/>
      </c>
      <c r="BT417" s="71" t="str">
        <f ca="1">INDEX({"","_","-","="},IF(OR($D417 &gt;= BU$6, $E417 &lt; BT$6), 0, 1)+IF(OR($F417 &gt;= BU$6, $G417 &lt; BT$6), 0, 2)+1)</f>
        <v/>
      </c>
      <c r="BU417" s="71" t="str">
        <f ca="1">INDEX({"","_","-","="},IF(OR($D417 &gt;= BV$6, $E417 &lt; BU$6), 0, 1)+IF(OR($F417 &gt;= BV$6, $G417 &lt; BU$6), 0, 2)+1)</f>
        <v/>
      </c>
      <c r="BV417" s="71" t="str">
        <f ca="1">INDEX({"","_","-","="},IF(OR($D417 &gt;= BW$6, $E417 &lt; BV$6), 0, 1)+IF(OR($F417 &gt;= BW$6, $G417 &lt; BV$6), 0, 2)+1)</f>
        <v/>
      </c>
      <c r="BW417" s="71" t="str">
        <f ca="1">INDEX({"","_","-","="},IF(OR($D417 &gt;= BX$6, $E417 &lt; BW$6), 0, 1)+IF(OR($F417 &gt;= BX$6, $G417 &lt; BW$6), 0, 2)+1)</f>
        <v/>
      </c>
      <c r="BX417" s="71" t="str">
        <f ca="1">INDEX({"","_","-","="},IF(OR($D417 &gt;= BY$6, $E417 &lt; BX$6), 0, 1)+IF(OR($F417 &gt;= BY$6, $G417 &lt; BX$6), 0, 2)+1)</f>
        <v/>
      </c>
      <c r="BY417" s="71" t="str">
        <f ca="1">INDEX({"","_","-","="},IF(OR($D417 &gt;= BZ$6, $E417 &lt; BY$6), 0, 1)+IF(OR($F417 &gt;= BZ$6, $G417 &lt; BY$6), 0, 2)+1)</f>
        <v/>
      </c>
      <c r="BZ417" s="71" t="str">
        <f ca="1">INDEX({"","_","-","="},IF(OR($D417 &gt;= CA$6, $E417 &lt; BZ$6), 0, 1)+IF(OR($F417 &gt;= CA$6, $G417 &lt; BZ$6), 0, 2)+1)</f>
        <v/>
      </c>
      <c r="CA417" s="71" t="str">
        <f ca="1">INDEX({"","_","-","="},IF(OR($D417 &gt;= CB$6, $E417 &lt; CA$6), 0, 1)+IF(OR($F417 &gt;= CB$6, $G417 &lt; CA$6), 0, 2)+1)</f>
        <v/>
      </c>
      <c r="CB417" s="71" t="str">
        <f ca="1">INDEX({"","_","-","="},IF(OR($D417 &gt;= CC$6, $E417 &lt; CB$6), 0, 1)+IF(OR($F417 &gt;= CC$6, $G417 &lt; CB$6), 0, 2)+1)</f>
        <v/>
      </c>
      <c r="CC417" s="71" t="str">
        <f ca="1">INDEX({"","_","-","="},IF(OR($D417 &gt;= CD$6, $E417 &lt; CC$6), 0, 1)+IF(OR($F417 &gt;= CD$6, $G417 &lt; CC$6), 0, 2)+1)</f>
        <v/>
      </c>
      <c r="CD417" s="71" t="str">
        <f ca="1">INDEX({"","_","-","="},IF(OR($D417 &gt;= CE$6, $E417 &lt; CD$6), 0, 1)+IF(OR($F417 &gt;= CE$6, $G417 &lt; CD$6), 0, 2)+1)</f>
        <v/>
      </c>
    </row>
    <row r="418" spans="1:82">
      <c r="A418" s="8" t="str">
        <f ca="1">IF('临-进度'!N413,'临-进度'!$A413,"")</f>
        <v/>
      </c>
      <c r="B418" s="8" t="str">
        <f ca="1">IF('临-进度'!N413,'临-进度'!$B413,"")</f>
        <v/>
      </c>
      <c r="C418" s="8" t="str">
        <f ca="1">IF('临-进度'!N413,'临-进度'!$F413,"")</f>
        <v/>
      </c>
      <c r="D418" s="42" t="str">
        <f ca="1">IF('临-进度'!$N413,'临-进度'!$J413,"")</f>
        <v/>
      </c>
      <c r="E418" s="42" t="str">
        <f ca="1">IF('临-进度'!$N413,'临-进度'!$AF413,"")</f>
        <v/>
      </c>
      <c r="F418" s="42" t="str">
        <f ca="1">IF('临-进度'!$N413,'临-进度'!$K413,"")</f>
        <v/>
      </c>
      <c r="G418" s="76" t="str">
        <f ca="1">IF('临-进度'!$N413,'临-进度'!$AG413,"")</f>
        <v/>
      </c>
      <c r="H418" s="71" t="str">
        <f ca="1">INDEX({"","_","-","="},IF(OR($D418 &gt;= I$6, $E418 &lt; H$6), 0, 1)+IF(OR($F418 &gt;= I$6, $G418 &lt; H$6), 0, 2)+1)</f>
        <v/>
      </c>
      <c r="I418" s="71" t="str">
        <f ca="1">INDEX({"","_","-","="},IF(OR($D418 &gt;= J$6, $E418 &lt; I$6), 0, 1)+IF(OR($F418 &gt;= J$6, $G418 &lt; I$6), 0, 2)+1)</f>
        <v/>
      </c>
      <c r="J418" s="71" t="str">
        <f ca="1">INDEX({"","_","-","="},IF(OR($D418 &gt;= K$6, $E418 &lt; J$6), 0, 1)+IF(OR($F418 &gt;= K$6, $G418 &lt; J$6), 0, 2)+1)</f>
        <v/>
      </c>
      <c r="K418" s="71" t="str">
        <f ca="1">INDEX({"","_","-","="},IF(OR($D418 &gt;= L$6, $E418 &lt; K$6), 0, 1)+IF(OR($F418 &gt;= L$6, $G418 &lt; K$6), 0, 2)+1)</f>
        <v/>
      </c>
      <c r="L418" s="71" t="str">
        <f ca="1">INDEX({"","_","-","="},IF(OR($D418 &gt;= M$6, $E418 &lt; L$6), 0, 1)+IF(OR($F418 &gt;= M$6, $G418 &lt; L$6), 0, 2)+1)</f>
        <v/>
      </c>
      <c r="M418" s="71" t="str">
        <f ca="1">INDEX({"","_","-","="},IF(OR($D418 &gt;= N$6, $E418 &lt; M$6), 0, 1)+IF(OR($F418 &gt;= N$6, $G418 &lt; M$6), 0, 2)+1)</f>
        <v/>
      </c>
      <c r="N418" s="71" t="str">
        <f ca="1">INDEX({"","_","-","="},IF(OR($D418 &gt;= O$6, $E418 &lt; N$6), 0, 1)+IF(OR($F418 &gt;= O$6, $G418 &lt; N$6), 0, 2)+1)</f>
        <v/>
      </c>
      <c r="O418" s="71" t="str">
        <f ca="1">INDEX({"","_","-","="},IF(OR($D418 &gt;= P$6, $E418 &lt; O$6), 0, 1)+IF(OR($F418 &gt;= P$6, $G418 &lt; O$6), 0, 2)+1)</f>
        <v/>
      </c>
      <c r="P418" s="71" t="str">
        <f ca="1">INDEX({"","_","-","="},IF(OR($D418 &gt;= Q$6, $E418 &lt; P$6), 0, 1)+IF(OR($F418 &gt;= Q$6, $G418 &lt; P$6), 0, 2)+1)</f>
        <v/>
      </c>
      <c r="Q418" s="71" t="str">
        <f ca="1">INDEX({"","_","-","="},IF(OR($D418 &gt;= R$6, $E418 &lt; Q$6), 0, 1)+IF(OR($F418 &gt;= R$6, $G418 &lt; Q$6), 0, 2)+1)</f>
        <v/>
      </c>
      <c r="R418" s="71" t="str">
        <f ca="1">INDEX({"","_","-","="},IF(OR($D418 &gt;= S$6, $E418 &lt; R$6), 0, 1)+IF(OR($F418 &gt;= S$6, $G418 &lt; R$6), 0, 2)+1)</f>
        <v/>
      </c>
      <c r="S418" s="71" t="str">
        <f ca="1">INDEX({"","_","-","="},IF(OR($D418 &gt;= T$6, $E418 &lt; S$6), 0, 1)+IF(OR($F418 &gt;= T$6, $G418 &lt; S$6), 0, 2)+1)</f>
        <v/>
      </c>
      <c r="T418" s="71" t="str">
        <f ca="1">INDEX({"","_","-","="},IF(OR($D418 &gt;= U$6, $E418 &lt; T$6), 0, 1)+IF(OR($F418 &gt;= U$6, $G418 &lt; T$6), 0, 2)+1)</f>
        <v/>
      </c>
      <c r="U418" s="71" t="str">
        <f ca="1">INDEX({"","_","-","="},IF(OR($D418 &gt;= V$6, $E418 &lt; U$6), 0, 1)+IF(OR($F418 &gt;= V$6, $G418 &lt; U$6), 0, 2)+1)</f>
        <v/>
      </c>
      <c r="V418" s="71" t="str">
        <f ca="1">INDEX({"","_","-","="},IF(OR($D418 &gt;= W$6, $E418 &lt; V$6), 0, 1)+IF(OR($F418 &gt;= W$6, $G418 &lt; V$6), 0, 2)+1)</f>
        <v/>
      </c>
      <c r="W418" s="71" t="str">
        <f ca="1">INDEX({"","_","-","="},IF(OR($D418 &gt;= X$6, $E418 &lt; W$6), 0, 1)+IF(OR($F418 &gt;= X$6, $G418 &lt; W$6), 0, 2)+1)</f>
        <v/>
      </c>
      <c r="X418" s="71" t="str">
        <f ca="1">INDEX({"","_","-","="},IF(OR($D418 &gt;= Y$6, $E418 &lt; X$6), 0, 1)+IF(OR($F418 &gt;= Y$6, $G418 &lt; X$6), 0, 2)+1)</f>
        <v/>
      </c>
      <c r="Y418" s="71" t="str">
        <f ca="1">INDEX({"","_","-","="},IF(OR($D418 &gt;= Z$6, $E418 &lt; Y$6), 0, 1)+IF(OR($F418 &gt;= Z$6, $G418 &lt; Y$6), 0, 2)+1)</f>
        <v/>
      </c>
      <c r="Z418" s="71" t="str">
        <f ca="1">INDEX({"","_","-","="},IF(OR($D418 &gt;= AA$6, $E418 &lt; Z$6), 0, 1)+IF(OR($F418 &gt;= AA$6, $G418 &lt; Z$6), 0, 2)+1)</f>
        <v/>
      </c>
      <c r="AA418" s="71" t="str">
        <f ca="1">INDEX({"","_","-","="},IF(OR($D418 &gt;= AB$6, $E418 &lt; AA$6), 0, 1)+IF(OR($F418 &gt;= AB$6, $G418 &lt; AA$6), 0, 2)+1)</f>
        <v/>
      </c>
      <c r="AB418" s="71" t="str">
        <f ca="1">INDEX({"","_","-","="},IF(OR($D418 &gt;= AC$6, $E418 &lt; AB$6), 0, 1)+IF(OR($F418 &gt;= AC$6, $G418 &lt; AB$6), 0, 2)+1)</f>
        <v/>
      </c>
      <c r="AC418" s="71" t="str">
        <f ca="1">INDEX({"","_","-","="},IF(OR($D418 &gt;= AD$6, $E418 &lt; AC$6), 0, 1)+IF(OR($F418 &gt;= AD$6, $G418 &lt; AC$6), 0, 2)+1)</f>
        <v/>
      </c>
      <c r="AD418" s="71" t="str">
        <f ca="1">INDEX({"","_","-","="},IF(OR($D418 &gt;= AE$6, $E418 &lt; AD$6), 0, 1)+IF(OR($F418 &gt;= AE$6, $G418 &lt; AD$6), 0, 2)+1)</f>
        <v/>
      </c>
      <c r="AE418" s="71" t="str">
        <f ca="1">INDEX({"","_","-","="},IF(OR($D418 &gt;= AF$6, $E418 &lt; AE$6), 0, 1)+IF(OR($F418 &gt;= AF$6, $G418 &lt; AE$6), 0, 2)+1)</f>
        <v/>
      </c>
      <c r="AF418" s="71" t="str">
        <f ca="1">INDEX({"","_","-","="},IF(OR($D418 &gt;= AG$6, $E418 &lt; AF$6), 0, 1)+IF(OR($F418 &gt;= AG$6, $G418 &lt; AF$6), 0, 2)+1)</f>
        <v/>
      </c>
      <c r="AG418" s="71" t="str">
        <f ca="1">INDEX({"","_","-","="},IF(OR($D418 &gt;= AH$6, $E418 &lt; AG$6), 0, 1)+IF(OR($F418 &gt;= AH$6, $G418 &lt; AG$6), 0, 2)+1)</f>
        <v/>
      </c>
      <c r="AH418" s="71" t="str">
        <f ca="1">INDEX({"","_","-","="},IF(OR($D418 &gt;= AI$6, $E418 &lt; AH$6), 0, 1)+IF(OR($F418 &gt;= AI$6, $G418 &lt; AH$6), 0, 2)+1)</f>
        <v/>
      </c>
      <c r="AI418" s="71" t="str">
        <f ca="1">INDEX({"","_","-","="},IF(OR($D418 &gt;= AJ$6, $E418 &lt; AI$6), 0, 1)+IF(OR($F418 &gt;= AJ$6, $G418 &lt; AI$6), 0, 2)+1)</f>
        <v/>
      </c>
      <c r="AJ418" s="71" t="str">
        <f ca="1">INDEX({"","_","-","="},IF(OR($D418 &gt;= AK$6, $E418 &lt; AJ$6), 0, 1)+IF(OR($F418 &gt;= AK$6, $G418 &lt; AJ$6), 0, 2)+1)</f>
        <v/>
      </c>
      <c r="AK418" s="71" t="str">
        <f ca="1">INDEX({"","_","-","="},IF(OR($D418 &gt;= AL$6, $E418 &lt; AK$6), 0, 1)+IF(OR($F418 &gt;= AL$6, $G418 &lt; AK$6), 0, 2)+1)</f>
        <v/>
      </c>
      <c r="AL418" s="71" t="str">
        <f ca="1">INDEX({"","_","-","="},IF(OR($D418 &gt;= AM$6, $E418 &lt; AL$6), 0, 1)+IF(OR($F418 &gt;= AM$6, $G418 &lt; AL$6), 0, 2)+1)</f>
        <v/>
      </c>
      <c r="AM418" s="71" t="str">
        <f ca="1">INDEX({"","_","-","="},IF(OR($D418 &gt;= AN$6, $E418 &lt; AM$6), 0, 1)+IF(OR($F418 &gt;= AN$6, $G418 &lt; AM$6), 0, 2)+1)</f>
        <v/>
      </c>
      <c r="AN418" s="71" t="str">
        <f ca="1">INDEX({"","_","-","="},IF(OR($D418 &gt;= AO$6, $E418 &lt; AN$6), 0, 1)+IF(OR($F418 &gt;= AO$6, $G418 &lt; AN$6), 0, 2)+1)</f>
        <v/>
      </c>
      <c r="AO418" s="71" t="str">
        <f ca="1">INDEX({"","_","-","="},IF(OR($D418 &gt;= AP$6, $E418 &lt; AO$6), 0, 1)+IF(OR($F418 &gt;= AP$6, $G418 &lt; AO$6), 0, 2)+1)</f>
        <v/>
      </c>
      <c r="AP418" s="71" t="str">
        <f ca="1">INDEX({"","_","-","="},IF(OR($D418 &gt;= AQ$6, $E418 &lt; AP$6), 0, 1)+IF(OR($F418 &gt;= AQ$6, $G418 &lt; AP$6), 0, 2)+1)</f>
        <v/>
      </c>
      <c r="AQ418" s="71" t="str">
        <f ca="1">INDEX({"","_","-","="},IF(OR($D418 &gt;= AR$6, $E418 &lt; AQ$6), 0, 1)+IF(OR($F418 &gt;= AR$6, $G418 &lt; AQ$6), 0, 2)+1)</f>
        <v/>
      </c>
      <c r="AR418" s="71" t="str">
        <f ca="1">INDEX({"","_","-","="},IF(OR($D418 &gt;= AS$6, $E418 &lt; AR$6), 0, 1)+IF(OR($F418 &gt;= AS$6, $G418 &lt; AR$6), 0, 2)+1)</f>
        <v/>
      </c>
      <c r="AS418" s="71" t="str">
        <f ca="1">INDEX({"","_","-","="},IF(OR($D418 &gt;= AT$6, $E418 &lt; AS$6), 0, 1)+IF(OR($F418 &gt;= AT$6, $G418 &lt; AS$6), 0, 2)+1)</f>
        <v/>
      </c>
      <c r="AT418" s="71" t="str">
        <f ca="1">INDEX({"","_","-","="},IF(OR($D418 &gt;= AU$6, $E418 &lt; AT$6), 0, 1)+IF(OR($F418 &gt;= AU$6, $G418 &lt; AT$6), 0, 2)+1)</f>
        <v/>
      </c>
      <c r="AU418" s="71" t="str">
        <f ca="1">INDEX({"","_","-","="},IF(OR($D418 &gt;= AV$6, $E418 &lt; AU$6), 0, 1)+IF(OR($F418 &gt;= AV$6, $G418 &lt; AU$6), 0, 2)+1)</f>
        <v/>
      </c>
      <c r="AV418" s="71" t="str">
        <f ca="1">INDEX({"","_","-","="},IF(OR($D418 &gt;= AW$6, $E418 &lt; AV$6), 0, 1)+IF(OR($F418 &gt;= AW$6, $G418 &lt; AV$6), 0, 2)+1)</f>
        <v/>
      </c>
      <c r="AW418" s="71" t="str">
        <f ca="1">INDEX({"","_","-","="},IF(OR($D418 &gt;= AX$6, $E418 &lt; AW$6), 0, 1)+IF(OR($F418 &gt;= AX$6, $G418 &lt; AW$6), 0, 2)+1)</f>
        <v/>
      </c>
      <c r="AX418" s="71" t="str">
        <f ca="1">INDEX({"","_","-","="},IF(OR($D418 &gt;= AY$6, $E418 &lt; AX$6), 0, 1)+IF(OR($F418 &gt;= AY$6, $G418 &lt; AX$6), 0, 2)+1)</f>
        <v/>
      </c>
      <c r="AY418" s="71" t="str">
        <f ca="1">INDEX({"","_","-","="},IF(OR($D418 &gt;= AZ$6, $E418 &lt; AY$6), 0, 1)+IF(OR($F418 &gt;= AZ$6, $G418 &lt; AY$6), 0, 2)+1)</f>
        <v/>
      </c>
      <c r="AZ418" s="71" t="str">
        <f ca="1">INDEX({"","_","-","="},IF(OR($D418 &gt;= BA$6, $E418 &lt; AZ$6), 0, 1)+IF(OR($F418 &gt;= BA$6, $G418 &lt; AZ$6), 0, 2)+1)</f>
        <v/>
      </c>
      <c r="BA418" s="71" t="str">
        <f ca="1">INDEX({"","_","-","="},IF(OR($D418 &gt;= BB$6, $E418 &lt; BA$6), 0, 1)+IF(OR($F418 &gt;= BB$6, $G418 &lt; BA$6), 0, 2)+1)</f>
        <v/>
      </c>
      <c r="BB418" s="71" t="str">
        <f ca="1">INDEX({"","_","-","="},IF(OR($D418 &gt;= BC$6, $E418 &lt; BB$6), 0, 1)+IF(OR($F418 &gt;= BC$6, $G418 &lt; BB$6), 0, 2)+1)</f>
        <v/>
      </c>
      <c r="BC418" s="71" t="str">
        <f ca="1">INDEX({"","_","-","="},IF(OR($D418 &gt;= BD$6, $E418 &lt; BC$6), 0, 1)+IF(OR($F418 &gt;= BD$6, $G418 &lt; BC$6), 0, 2)+1)</f>
        <v/>
      </c>
      <c r="BD418" s="71" t="str">
        <f ca="1">INDEX({"","_","-","="},IF(OR($D418 &gt;= BE$6, $E418 &lt; BD$6), 0, 1)+IF(OR($F418 &gt;= BE$6, $G418 &lt; BD$6), 0, 2)+1)</f>
        <v/>
      </c>
      <c r="BE418" s="71" t="str">
        <f ca="1">INDEX({"","_","-","="},IF(OR($D418 &gt;= BF$6, $E418 &lt; BE$6), 0, 1)+IF(OR($F418 &gt;= BF$6, $G418 &lt; BE$6), 0, 2)+1)</f>
        <v/>
      </c>
      <c r="BF418" s="71" t="str">
        <f ca="1">INDEX({"","_","-","="},IF(OR($D418 &gt;= BG$6, $E418 &lt; BF$6), 0, 1)+IF(OR($F418 &gt;= BG$6, $G418 &lt; BF$6), 0, 2)+1)</f>
        <v/>
      </c>
      <c r="BG418" s="71" t="str">
        <f ca="1">INDEX({"","_","-","="},IF(OR($D418 &gt;= BH$6, $E418 &lt; BG$6), 0, 1)+IF(OR($F418 &gt;= BH$6, $G418 &lt; BG$6), 0, 2)+1)</f>
        <v/>
      </c>
      <c r="BH418" s="71" t="str">
        <f ca="1">INDEX({"","_","-","="},IF(OR($D418 &gt;= BI$6, $E418 &lt; BH$6), 0, 1)+IF(OR($F418 &gt;= BI$6, $G418 &lt; BH$6), 0, 2)+1)</f>
        <v/>
      </c>
      <c r="BI418" s="71" t="str">
        <f ca="1">INDEX({"","_","-","="},IF(OR($D418 &gt;= BJ$6, $E418 &lt; BI$6), 0, 1)+IF(OR($F418 &gt;= BJ$6, $G418 &lt; BI$6), 0, 2)+1)</f>
        <v/>
      </c>
      <c r="BJ418" s="71" t="str">
        <f ca="1">INDEX({"","_","-","="},IF(OR($D418 &gt;= BK$6, $E418 &lt; BJ$6), 0, 1)+IF(OR($F418 &gt;= BK$6, $G418 &lt; BJ$6), 0, 2)+1)</f>
        <v/>
      </c>
      <c r="BK418" s="71" t="str">
        <f ca="1">INDEX({"","_","-","="},IF(OR($D418 &gt;= BL$6, $E418 &lt; BK$6), 0, 1)+IF(OR($F418 &gt;= BL$6, $G418 &lt; BK$6), 0, 2)+1)</f>
        <v/>
      </c>
      <c r="BL418" s="71" t="str">
        <f ca="1">INDEX({"","_","-","="},IF(OR($D418 &gt;= BM$6, $E418 &lt; BL$6), 0, 1)+IF(OR($F418 &gt;= BM$6, $G418 &lt; BL$6), 0, 2)+1)</f>
        <v/>
      </c>
      <c r="BM418" s="71" t="str">
        <f ca="1">INDEX({"","_","-","="},IF(OR($D418 &gt;= BN$6, $E418 &lt; BM$6), 0, 1)+IF(OR($F418 &gt;= BN$6, $G418 &lt; BM$6), 0, 2)+1)</f>
        <v/>
      </c>
      <c r="BN418" s="71" t="str">
        <f ca="1">INDEX({"","_","-","="},IF(OR($D418 &gt;= BO$6, $E418 &lt; BN$6), 0, 1)+IF(OR($F418 &gt;= BO$6, $G418 &lt; BN$6), 0, 2)+1)</f>
        <v/>
      </c>
      <c r="BO418" s="71" t="str">
        <f ca="1">INDEX({"","_","-","="},IF(OR($D418 &gt;= BP$6, $E418 &lt; BO$6), 0, 1)+IF(OR($F418 &gt;= BP$6, $G418 &lt; BO$6), 0, 2)+1)</f>
        <v/>
      </c>
      <c r="BP418" s="71" t="str">
        <f ca="1">INDEX({"","_","-","="},IF(OR($D418 &gt;= BQ$6, $E418 &lt; BP$6), 0, 1)+IF(OR($F418 &gt;= BQ$6, $G418 &lt; BP$6), 0, 2)+1)</f>
        <v/>
      </c>
      <c r="BQ418" s="71" t="str">
        <f ca="1">INDEX({"","_","-","="},IF(OR($D418 &gt;= BR$6, $E418 &lt; BQ$6), 0, 1)+IF(OR($F418 &gt;= BR$6, $G418 &lt; BQ$6), 0, 2)+1)</f>
        <v/>
      </c>
      <c r="BR418" s="71" t="str">
        <f ca="1">INDEX({"","_","-","="},IF(OR($D418 &gt;= BS$6, $E418 &lt; BR$6), 0, 1)+IF(OR($F418 &gt;= BS$6, $G418 &lt; BR$6), 0, 2)+1)</f>
        <v/>
      </c>
      <c r="BS418" s="71" t="str">
        <f ca="1">INDEX({"","_","-","="},IF(OR($D418 &gt;= BT$6, $E418 &lt; BS$6), 0, 1)+IF(OR($F418 &gt;= BT$6, $G418 &lt; BS$6), 0, 2)+1)</f>
        <v/>
      </c>
      <c r="BT418" s="71" t="str">
        <f ca="1">INDEX({"","_","-","="},IF(OR($D418 &gt;= BU$6, $E418 &lt; BT$6), 0, 1)+IF(OR($F418 &gt;= BU$6, $G418 &lt; BT$6), 0, 2)+1)</f>
        <v/>
      </c>
      <c r="BU418" s="71" t="str">
        <f ca="1">INDEX({"","_","-","="},IF(OR($D418 &gt;= BV$6, $E418 &lt; BU$6), 0, 1)+IF(OR($F418 &gt;= BV$6, $G418 &lt; BU$6), 0, 2)+1)</f>
        <v/>
      </c>
      <c r="BV418" s="71" t="str">
        <f ca="1">INDEX({"","_","-","="},IF(OR($D418 &gt;= BW$6, $E418 &lt; BV$6), 0, 1)+IF(OR($F418 &gt;= BW$6, $G418 &lt; BV$6), 0, 2)+1)</f>
        <v/>
      </c>
      <c r="BW418" s="71" t="str">
        <f ca="1">INDEX({"","_","-","="},IF(OR($D418 &gt;= BX$6, $E418 &lt; BW$6), 0, 1)+IF(OR($F418 &gt;= BX$6, $G418 &lt; BW$6), 0, 2)+1)</f>
        <v/>
      </c>
      <c r="BX418" s="71" t="str">
        <f ca="1">INDEX({"","_","-","="},IF(OR($D418 &gt;= BY$6, $E418 &lt; BX$6), 0, 1)+IF(OR($F418 &gt;= BY$6, $G418 &lt; BX$6), 0, 2)+1)</f>
        <v/>
      </c>
      <c r="BY418" s="71" t="str">
        <f ca="1">INDEX({"","_","-","="},IF(OR($D418 &gt;= BZ$6, $E418 &lt; BY$6), 0, 1)+IF(OR($F418 &gt;= BZ$6, $G418 &lt; BY$6), 0, 2)+1)</f>
        <v/>
      </c>
      <c r="BZ418" s="71" t="str">
        <f ca="1">INDEX({"","_","-","="},IF(OR($D418 &gt;= CA$6, $E418 &lt; BZ$6), 0, 1)+IF(OR($F418 &gt;= CA$6, $G418 &lt; BZ$6), 0, 2)+1)</f>
        <v/>
      </c>
      <c r="CA418" s="71" t="str">
        <f ca="1">INDEX({"","_","-","="},IF(OR($D418 &gt;= CB$6, $E418 &lt; CA$6), 0, 1)+IF(OR($F418 &gt;= CB$6, $G418 &lt; CA$6), 0, 2)+1)</f>
        <v/>
      </c>
      <c r="CB418" s="71" t="str">
        <f ca="1">INDEX({"","_","-","="},IF(OR($D418 &gt;= CC$6, $E418 &lt; CB$6), 0, 1)+IF(OR($F418 &gt;= CC$6, $G418 &lt; CB$6), 0, 2)+1)</f>
        <v/>
      </c>
      <c r="CC418" s="71" t="str">
        <f ca="1">INDEX({"","_","-","="},IF(OR($D418 &gt;= CD$6, $E418 &lt; CC$6), 0, 1)+IF(OR($F418 &gt;= CD$6, $G418 &lt; CC$6), 0, 2)+1)</f>
        <v/>
      </c>
      <c r="CD418" s="71" t="str">
        <f ca="1">INDEX({"","_","-","="},IF(OR($D418 &gt;= CE$6, $E418 &lt; CD$6), 0, 1)+IF(OR($F418 &gt;= CE$6, $G418 &lt; CD$6), 0, 2)+1)</f>
        <v/>
      </c>
    </row>
    <row r="419" spans="1:82">
      <c r="A419" s="8" t="str">
        <f ca="1">IF('临-进度'!N414,'临-进度'!$A414,"")</f>
        <v/>
      </c>
      <c r="B419" s="8" t="str">
        <f ca="1">IF('临-进度'!N414,'临-进度'!$B414,"")</f>
        <v/>
      </c>
      <c r="C419" s="8" t="str">
        <f ca="1">IF('临-进度'!N414,'临-进度'!$F414,"")</f>
        <v/>
      </c>
      <c r="D419" s="42" t="str">
        <f ca="1">IF('临-进度'!$N414,'临-进度'!$J414,"")</f>
        <v/>
      </c>
      <c r="E419" s="42" t="str">
        <f ca="1">IF('临-进度'!$N414,'临-进度'!$AF414,"")</f>
        <v/>
      </c>
      <c r="F419" s="42" t="str">
        <f ca="1">IF('临-进度'!$N414,'临-进度'!$K414,"")</f>
        <v/>
      </c>
      <c r="G419" s="76" t="str">
        <f ca="1">IF('临-进度'!$N414,'临-进度'!$AG414,"")</f>
        <v/>
      </c>
      <c r="H419" s="71" t="str">
        <f ca="1">INDEX({"","_","-","="},IF(OR($D419 &gt;= I$6, $E419 &lt; H$6), 0, 1)+IF(OR($F419 &gt;= I$6, $G419 &lt; H$6), 0, 2)+1)</f>
        <v/>
      </c>
      <c r="I419" s="71" t="str">
        <f ca="1">INDEX({"","_","-","="},IF(OR($D419 &gt;= J$6, $E419 &lt; I$6), 0, 1)+IF(OR($F419 &gt;= J$6, $G419 &lt; I$6), 0, 2)+1)</f>
        <v/>
      </c>
      <c r="J419" s="71" t="str">
        <f ca="1">INDEX({"","_","-","="},IF(OR($D419 &gt;= K$6, $E419 &lt; J$6), 0, 1)+IF(OR($F419 &gt;= K$6, $G419 &lt; J$6), 0, 2)+1)</f>
        <v/>
      </c>
      <c r="K419" s="71" t="str">
        <f ca="1">INDEX({"","_","-","="},IF(OR($D419 &gt;= L$6, $E419 &lt; K$6), 0, 1)+IF(OR($F419 &gt;= L$6, $G419 &lt; K$6), 0, 2)+1)</f>
        <v/>
      </c>
      <c r="L419" s="71" t="str">
        <f ca="1">INDEX({"","_","-","="},IF(OR($D419 &gt;= M$6, $E419 &lt; L$6), 0, 1)+IF(OR($F419 &gt;= M$6, $G419 &lt; L$6), 0, 2)+1)</f>
        <v/>
      </c>
      <c r="M419" s="71" t="str">
        <f ca="1">INDEX({"","_","-","="},IF(OR($D419 &gt;= N$6, $E419 &lt; M$6), 0, 1)+IF(OR($F419 &gt;= N$6, $G419 &lt; M$6), 0, 2)+1)</f>
        <v/>
      </c>
      <c r="N419" s="71" t="str">
        <f ca="1">INDEX({"","_","-","="},IF(OR($D419 &gt;= O$6, $E419 &lt; N$6), 0, 1)+IF(OR($F419 &gt;= O$6, $G419 &lt; N$6), 0, 2)+1)</f>
        <v/>
      </c>
      <c r="O419" s="71" t="str">
        <f ca="1">INDEX({"","_","-","="},IF(OR($D419 &gt;= P$6, $E419 &lt; O$6), 0, 1)+IF(OR($F419 &gt;= P$6, $G419 &lt; O$6), 0, 2)+1)</f>
        <v/>
      </c>
      <c r="P419" s="71" t="str">
        <f ca="1">INDEX({"","_","-","="},IF(OR($D419 &gt;= Q$6, $E419 &lt; P$6), 0, 1)+IF(OR($F419 &gt;= Q$6, $G419 &lt; P$6), 0, 2)+1)</f>
        <v/>
      </c>
      <c r="Q419" s="71" t="str">
        <f ca="1">INDEX({"","_","-","="},IF(OR($D419 &gt;= R$6, $E419 &lt; Q$6), 0, 1)+IF(OR($F419 &gt;= R$6, $G419 &lt; Q$6), 0, 2)+1)</f>
        <v/>
      </c>
      <c r="R419" s="71" t="str">
        <f ca="1">INDEX({"","_","-","="},IF(OR($D419 &gt;= S$6, $E419 &lt; R$6), 0, 1)+IF(OR($F419 &gt;= S$6, $G419 &lt; R$6), 0, 2)+1)</f>
        <v/>
      </c>
      <c r="S419" s="71" t="str">
        <f ca="1">INDEX({"","_","-","="},IF(OR($D419 &gt;= T$6, $E419 &lt; S$6), 0, 1)+IF(OR($F419 &gt;= T$6, $G419 &lt; S$6), 0, 2)+1)</f>
        <v/>
      </c>
      <c r="T419" s="71" t="str">
        <f ca="1">INDEX({"","_","-","="},IF(OR($D419 &gt;= U$6, $E419 &lt; T$6), 0, 1)+IF(OR($F419 &gt;= U$6, $G419 &lt; T$6), 0, 2)+1)</f>
        <v/>
      </c>
      <c r="U419" s="71" t="str">
        <f ca="1">INDEX({"","_","-","="},IF(OR($D419 &gt;= V$6, $E419 &lt; U$6), 0, 1)+IF(OR($F419 &gt;= V$6, $G419 &lt; U$6), 0, 2)+1)</f>
        <v/>
      </c>
      <c r="V419" s="71" t="str">
        <f ca="1">INDEX({"","_","-","="},IF(OR($D419 &gt;= W$6, $E419 &lt; V$6), 0, 1)+IF(OR($F419 &gt;= W$6, $G419 &lt; V$6), 0, 2)+1)</f>
        <v/>
      </c>
      <c r="W419" s="71" t="str">
        <f ca="1">INDEX({"","_","-","="},IF(OR($D419 &gt;= X$6, $E419 &lt; W$6), 0, 1)+IF(OR($F419 &gt;= X$6, $G419 &lt; W$6), 0, 2)+1)</f>
        <v/>
      </c>
      <c r="X419" s="71" t="str">
        <f ca="1">INDEX({"","_","-","="},IF(OR($D419 &gt;= Y$6, $E419 &lt; X$6), 0, 1)+IF(OR($F419 &gt;= Y$6, $G419 &lt; X$6), 0, 2)+1)</f>
        <v/>
      </c>
      <c r="Y419" s="71" t="str">
        <f ca="1">INDEX({"","_","-","="},IF(OR($D419 &gt;= Z$6, $E419 &lt; Y$6), 0, 1)+IF(OR($F419 &gt;= Z$6, $G419 &lt; Y$6), 0, 2)+1)</f>
        <v/>
      </c>
      <c r="Z419" s="71" t="str">
        <f ca="1">INDEX({"","_","-","="},IF(OR($D419 &gt;= AA$6, $E419 &lt; Z$6), 0, 1)+IF(OR($F419 &gt;= AA$6, $G419 &lt; Z$6), 0, 2)+1)</f>
        <v/>
      </c>
      <c r="AA419" s="71" t="str">
        <f ca="1">INDEX({"","_","-","="},IF(OR($D419 &gt;= AB$6, $E419 &lt; AA$6), 0, 1)+IF(OR($F419 &gt;= AB$6, $G419 &lt; AA$6), 0, 2)+1)</f>
        <v/>
      </c>
      <c r="AB419" s="71" t="str">
        <f ca="1">INDEX({"","_","-","="},IF(OR($D419 &gt;= AC$6, $E419 &lt; AB$6), 0, 1)+IF(OR($F419 &gt;= AC$6, $G419 &lt; AB$6), 0, 2)+1)</f>
        <v/>
      </c>
      <c r="AC419" s="71" t="str">
        <f ca="1">INDEX({"","_","-","="},IF(OR($D419 &gt;= AD$6, $E419 &lt; AC$6), 0, 1)+IF(OR($F419 &gt;= AD$6, $G419 &lt; AC$6), 0, 2)+1)</f>
        <v/>
      </c>
      <c r="AD419" s="71" t="str">
        <f ca="1">INDEX({"","_","-","="},IF(OR($D419 &gt;= AE$6, $E419 &lt; AD$6), 0, 1)+IF(OR($F419 &gt;= AE$6, $G419 &lt; AD$6), 0, 2)+1)</f>
        <v/>
      </c>
      <c r="AE419" s="71" t="str">
        <f ca="1">INDEX({"","_","-","="},IF(OR($D419 &gt;= AF$6, $E419 &lt; AE$6), 0, 1)+IF(OR($F419 &gt;= AF$6, $G419 &lt; AE$6), 0, 2)+1)</f>
        <v/>
      </c>
      <c r="AF419" s="71" t="str">
        <f ca="1">INDEX({"","_","-","="},IF(OR($D419 &gt;= AG$6, $E419 &lt; AF$6), 0, 1)+IF(OR($F419 &gt;= AG$6, $G419 &lt; AF$6), 0, 2)+1)</f>
        <v/>
      </c>
      <c r="AG419" s="71" t="str">
        <f ca="1">INDEX({"","_","-","="},IF(OR($D419 &gt;= AH$6, $E419 &lt; AG$6), 0, 1)+IF(OR($F419 &gt;= AH$6, $G419 &lt; AG$6), 0, 2)+1)</f>
        <v/>
      </c>
      <c r="AH419" s="71" t="str">
        <f ca="1">INDEX({"","_","-","="},IF(OR($D419 &gt;= AI$6, $E419 &lt; AH$6), 0, 1)+IF(OR($F419 &gt;= AI$6, $G419 &lt; AH$6), 0, 2)+1)</f>
        <v/>
      </c>
      <c r="AI419" s="71" t="str">
        <f ca="1">INDEX({"","_","-","="},IF(OR($D419 &gt;= AJ$6, $E419 &lt; AI$6), 0, 1)+IF(OR($F419 &gt;= AJ$6, $G419 &lt; AI$6), 0, 2)+1)</f>
        <v/>
      </c>
      <c r="AJ419" s="71" t="str">
        <f ca="1">INDEX({"","_","-","="},IF(OR($D419 &gt;= AK$6, $E419 &lt; AJ$6), 0, 1)+IF(OR($F419 &gt;= AK$6, $G419 &lt; AJ$6), 0, 2)+1)</f>
        <v/>
      </c>
      <c r="AK419" s="71" t="str">
        <f ca="1">INDEX({"","_","-","="},IF(OR($D419 &gt;= AL$6, $E419 &lt; AK$6), 0, 1)+IF(OR($F419 &gt;= AL$6, $G419 &lt; AK$6), 0, 2)+1)</f>
        <v/>
      </c>
      <c r="AL419" s="71" t="str">
        <f ca="1">INDEX({"","_","-","="},IF(OR($D419 &gt;= AM$6, $E419 &lt; AL$6), 0, 1)+IF(OR($F419 &gt;= AM$6, $G419 &lt; AL$6), 0, 2)+1)</f>
        <v/>
      </c>
      <c r="AM419" s="71" t="str">
        <f ca="1">INDEX({"","_","-","="},IF(OR($D419 &gt;= AN$6, $E419 &lt; AM$6), 0, 1)+IF(OR($F419 &gt;= AN$6, $G419 &lt; AM$6), 0, 2)+1)</f>
        <v/>
      </c>
      <c r="AN419" s="71" t="str">
        <f ca="1">INDEX({"","_","-","="},IF(OR($D419 &gt;= AO$6, $E419 &lt; AN$6), 0, 1)+IF(OR($F419 &gt;= AO$6, $G419 &lt; AN$6), 0, 2)+1)</f>
        <v/>
      </c>
      <c r="AO419" s="71" t="str">
        <f ca="1">INDEX({"","_","-","="},IF(OR($D419 &gt;= AP$6, $E419 &lt; AO$6), 0, 1)+IF(OR($F419 &gt;= AP$6, $G419 &lt; AO$6), 0, 2)+1)</f>
        <v/>
      </c>
      <c r="AP419" s="71" t="str">
        <f ca="1">INDEX({"","_","-","="},IF(OR($D419 &gt;= AQ$6, $E419 &lt; AP$6), 0, 1)+IF(OR($F419 &gt;= AQ$6, $G419 &lt; AP$6), 0, 2)+1)</f>
        <v/>
      </c>
      <c r="AQ419" s="71" t="str">
        <f ca="1">INDEX({"","_","-","="},IF(OR($D419 &gt;= AR$6, $E419 &lt; AQ$6), 0, 1)+IF(OR($F419 &gt;= AR$6, $G419 &lt; AQ$6), 0, 2)+1)</f>
        <v/>
      </c>
      <c r="AR419" s="71" t="str">
        <f ca="1">INDEX({"","_","-","="},IF(OR($D419 &gt;= AS$6, $E419 &lt; AR$6), 0, 1)+IF(OR($F419 &gt;= AS$6, $G419 &lt; AR$6), 0, 2)+1)</f>
        <v/>
      </c>
      <c r="AS419" s="71" t="str">
        <f ca="1">INDEX({"","_","-","="},IF(OR($D419 &gt;= AT$6, $E419 &lt; AS$6), 0, 1)+IF(OR($F419 &gt;= AT$6, $G419 &lt; AS$6), 0, 2)+1)</f>
        <v/>
      </c>
      <c r="AT419" s="71" t="str">
        <f ca="1">INDEX({"","_","-","="},IF(OR($D419 &gt;= AU$6, $E419 &lt; AT$6), 0, 1)+IF(OR($F419 &gt;= AU$6, $G419 &lt; AT$6), 0, 2)+1)</f>
        <v/>
      </c>
      <c r="AU419" s="71" t="str">
        <f ca="1">INDEX({"","_","-","="},IF(OR($D419 &gt;= AV$6, $E419 &lt; AU$6), 0, 1)+IF(OR($F419 &gt;= AV$6, $G419 &lt; AU$6), 0, 2)+1)</f>
        <v/>
      </c>
      <c r="AV419" s="71" t="str">
        <f ca="1">INDEX({"","_","-","="},IF(OR($D419 &gt;= AW$6, $E419 &lt; AV$6), 0, 1)+IF(OR($F419 &gt;= AW$6, $G419 &lt; AV$6), 0, 2)+1)</f>
        <v/>
      </c>
      <c r="AW419" s="71" t="str">
        <f ca="1">INDEX({"","_","-","="},IF(OR($D419 &gt;= AX$6, $E419 &lt; AW$6), 0, 1)+IF(OR($F419 &gt;= AX$6, $G419 &lt; AW$6), 0, 2)+1)</f>
        <v/>
      </c>
      <c r="AX419" s="71" t="str">
        <f ca="1">INDEX({"","_","-","="},IF(OR($D419 &gt;= AY$6, $E419 &lt; AX$6), 0, 1)+IF(OR($F419 &gt;= AY$6, $G419 &lt; AX$6), 0, 2)+1)</f>
        <v/>
      </c>
      <c r="AY419" s="71" t="str">
        <f ca="1">INDEX({"","_","-","="},IF(OR($D419 &gt;= AZ$6, $E419 &lt; AY$6), 0, 1)+IF(OR($F419 &gt;= AZ$6, $G419 &lt; AY$6), 0, 2)+1)</f>
        <v/>
      </c>
      <c r="AZ419" s="71" t="str">
        <f ca="1">INDEX({"","_","-","="},IF(OR($D419 &gt;= BA$6, $E419 &lt; AZ$6), 0, 1)+IF(OR($F419 &gt;= BA$6, $G419 &lt; AZ$6), 0, 2)+1)</f>
        <v/>
      </c>
      <c r="BA419" s="71" t="str">
        <f ca="1">INDEX({"","_","-","="},IF(OR($D419 &gt;= BB$6, $E419 &lt; BA$6), 0, 1)+IF(OR($F419 &gt;= BB$6, $G419 &lt; BA$6), 0, 2)+1)</f>
        <v/>
      </c>
      <c r="BB419" s="71" t="str">
        <f ca="1">INDEX({"","_","-","="},IF(OR($D419 &gt;= BC$6, $E419 &lt; BB$6), 0, 1)+IF(OR($F419 &gt;= BC$6, $G419 &lt; BB$6), 0, 2)+1)</f>
        <v/>
      </c>
      <c r="BC419" s="71" t="str">
        <f ca="1">INDEX({"","_","-","="},IF(OR($D419 &gt;= BD$6, $E419 &lt; BC$6), 0, 1)+IF(OR($F419 &gt;= BD$6, $G419 &lt; BC$6), 0, 2)+1)</f>
        <v/>
      </c>
      <c r="BD419" s="71" t="str">
        <f ca="1">INDEX({"","_","-","="},IF(OR($D419 &gt;= BE$6, $E419 &lt; BD$6), 0, 1)+IF(OR($F419 &gt;= BE$6, $G419 &lt; BD$6), 0, 2)+1)</f>
        <v/>
      </c>
      <c r="BE419" s="71" t="str">
        <f ca="1">INDEX({"","_","-","="},IF(OR($D419 &gt;= BF$6, $E419 &lt; BE$6), 0, 1)+IF(OR($F419 &gt;= BF$6, $G419 &lt; BE$6), 0, 2)+1)</f>
        <v/>
      </c>
      <c r="BF419" s="71" t="str">
        <f ca="1">INDEX({"","_","-","="},IF(OR($D419 &gt;= BG$6, $E419 &lt; BF$6), 0, 1)+IF(OR($F419 &gt;= BG$6, $G419 &lt; BF$6), 0, 2)+1)</f>
        <v/>
      </c>
      <c r="BG419" s="71" t="str">
        <f ca="1">INDEX({"","_","-","="},IF(OR($D419 &gt;= BH$6, $E419 &lt; BG$6), 0, 1)+IF(OR($F419 &gt;= BH$6, $G419 &lt; BG$6), 0, 2)+1)</f>
        <v/>
      </c>
      <c r="BH419" s="71" t="str">
        <f ca="1">INDEX({"","_","-","="},IF(OR($D419 &gt;= BI$6, $E419 &lt; BH$6), 0, 1)+IF(OR($F419 &gt;= BI$6, $G419 &lt; BH$6), 0, 2)+1)</f>
        <v/>
      </c>
      <c r="BI419" s="71" t="str">
        <f ca="1">INDEX({"","_","-","="},IF(OR($D419 &gt;= BJ$6, $E419 &lt; BI$6), 0, 1)+IF(OR($F419 &gt;= BJ$6, $G419 &lt; BI$6), 0, 2)+1)</f>
        <v/>
      </c>
      <c r="BJ419" s="71" t="str">
        <f ca="1">INDEX({"","_","-","="},IF(OR($D419 &gt;= BK$6, $E419 &lt; BJ$6), 0, 1)+IF(OR($F419 &gt;= BK$6, $G419 &lt; BJ$6), 0, 2)+1)</f>
        <v/>
      </c>
      <c r="BK419" s="71" t="str">
        <f ca="1">INDEX({"","_","-","="},IF(OR($D419 &gt;= BL$6, $E419 &lt; BK$6), 0, 1)+IF(OR($F419 &gt;= BL$6, $G419 &lt; BK$6), 0, 2)+1)</f>
        <v/>
      </c>
      <c r="BL419" s="71" t="str">
        <f ca="1">INDEX({"","_","-","="},IF(OR($D419 &gt;= BM$6, $E419 &lt; BL$6), 0, 1)+IF(OR($F419 &gt;= BM$6, $G419 &lt; BL$6), 0, 2)+1)</f>
        <v/>
      </c>
      <c r="BM419" s="71" t="str">
        <f ca="1">INDEX({"","_","-","="},IF(OR($D419 &gt;= BN$6, $E419 &lt; BM$6), 0, 1)+IF(OR($F419 &gt;= BN$6, $G419 &lt; BM$6), 0, 2)+1)</f>
        <v/>
      </c>
      <c r="BN419" s="71" t="str">
        <f ca="1">INDEX({"","_","-","="},IF(OR($D419 &gt;= BO$6, $E419 &lt; BN$6), 0, 1)+IF(OR($F419 &gt;= BO$6, $G419 &lt; BN$6), 0, 2)+1)</f>
        <v/>
      </c>
      <c r="BO419" s="71" t="str">
        <f ca="1">INDEX({"","_","-","="},IF(OR($D419 &gt;= BP$6, $E419 &lt; BO$6), 0, 1)+IF(OR($F419 &gt;= BP$6, $G419 &lt; BO$6), 0, 2)+1)</f>
        <v/>
      </c>
      <c r="BP419" s="71" t="str">
        <f ca="1">INDEX({"","_","-","="},IF(OR($D419 &gt;= BQ$6, $E419 &lt; BP$6), 0, 1)+IF(OR($F419 &gt;= BQ$6, $G419 &lt; BP$6), 0, 2)+1)</f>
        <v/>
      </c>
      <c r="BQ419" s="71" t="str">
        <f ca="1">INDEX({"","_","-","="},IF(OR($D419 &gt;= BR$6, $E419 &lt; BQ$6), 0, 1)+IF(OR($F419 &gt;= BR$6, $G419 &lt; BQ$6), 0, 2)+1)</f>
        <v/>
      </c>
      <c r="BR419" s="71" t="str">
        <f ca="1">INDEX({"","_","-","="},IF(OR($D419 &gt;= BS$6, $E419 &lt; BR$6), 0, 1)+IF(OR($F419 &gt;= BS$6, $G419 &lt; BR$6), 0, 2)+1)</f>
        <v/>
      </c>
      <c r="BS419" s="71" t="str">
        <f ca="1">INDEX({"","_","-","="},IF(OR($D419 &gt;= BT$6, $E419 &lt; BS$6), 0, 1)+IF(OR($F419 &gt;= BT$6, $G419 &lt; BS$6), 0, 2)+1)</f>
        <v/>
      </c>
      <c r="BT419" s="71" t="str">
        <f ca="1">INDEX({"","_","-","="},IF(OR($D419 &gt;= BU$6, $E419 &lt; BT$6), 0, 1)+IF(OR($F419 &gt;= BU$6, $G419 &lt; BT$6), 0, 2)+1)</f>
        <v/>
      </c>
      <c r="BU419" s="71" t="str">
        <f ca="1">INDEX({"","_","-","="},IF(OR($D419 &gt;= BV$6, $E419 &lt; BU$6), 0, 1)+IF(OR($F419 &gt;= BV$6, $G419 &lt; BU$6), 0, 2)+1)</f>
        <v/>
      </c>
      <c r="BV419" s="71" t="str">
        <f ca="1">INDEX({"","_","-","="},IF(OR($D419 &gt;= BW$6, $E419 &lt; BV$6), 0, 1)+IF(OR($F419 &gt;= BW$6, $G419 &lt; BV$6), 0, 2)+1)</f>
        <v/>
      </c>
      <c r="BW419" s="71" t="str">
        <f ca="1">INDEX({"","_","-","="},IF(OR($D419 &gt;= BX$6, $E419 &lt; BW$6), 0, 1)+IF(OR($F419 &gt;= BX$6, $G419 &lt; BW$6), 0, 2)+1)</f>
        <v/>
      </c>
      <c r="BX419" s="71" t="str">
        <f ca="1">INDEX({"","_","-","="},IF(OR($D419 &gt;= BY$6, $E419 &lt; BX$6), 0, 1)+IF(OR($F419 &gt;= BY$6, $G419 &lt; BX$6), 0, 2)+1)</f>
        <v/>
      </c>
      <c r="BY419" s="71" t="str">
        <f ca="1">INDEX({"","_","-","="},IF(OR($D419 &gt;= BZ$6, $E419 &lt; BY$6), 0, 1)+IF(OR($F419 &gt;= BZ$6, $G419 &lt; BY$6), 0, 2)+1)</f>
        <v/>
      </c>
      <c r="BZ419" s="71" t="str">
        <f ca="1">INDEX({"","_","-","="},IF(OR($D419 &gt;= CA$6, $E419 &lt; BZ$6), 0, 1)+IF(OR($F419 &gt;= CA$6, $G419 &lt; BZ$6), 0, 2)+1)</f>
        <v/>
      </c>
      <c r="CA419" s="71" t="str">
        <f ca="1">INDEX({"","_","-","="},IF(OR($D419 &gt;= CB$6, $E419 &lt; CA$6), 0, 1)+IF(OR($F419 &gt;= CB$6, $G419 &lt; CA$6), 0, 2)+1)</f>
        <v/>
      </c>
      <c r="CB419" s="71" t="str">
        <f ca="1">INDEX({"","_","-","="},IF(OR($D419 &gt;= CC$6, $E419 &lt; CB$6), 0, 1)+IF(OR($F419 &gt;= CC$6, $G419 &lt; CB$6), 0, 2)+1)</f>
        <v/>
      </c>
      <c r="CC419" s="71" t="str">
        <f ca="1">INDEX({"","_","-","="},IF(OR($D419 &gt;= CD$6, $E419 &lt; CC$6), 0, 1)+IF(OR($F419 &gt;= CD$6, $G419 &lt; CC$6), 0, 2)+1)</f>
        <v/>
      </c>
      <c r="CD419" s="71" t="str">
        <f ca="1">INDEX({"","_","-","="},IF(OR($D419 &gt;= CE$6, $E419 &lt; CD$6), 0, 1)+IF(OR($F419 &gt;= CE$6, $G419 &lt; CD$6), 0, 2)+1)</f>
        <v/>
      </c>
    </row>
    <row r="420" spans="1:82">
      <c r="A420" s="8" t="str">
        <f ca="1">IF('临-进度'!N415,'临-进度'!$A415,"")</f>
        <v/>
      </c>
      <c r="B420" s="8" t="str">
        <f ca="1">IF('临-进度'!N415,'临-进度'!$B415,"")</f>
        <v/>
      </c>
      <c r="C420" s="8" t="str">
        <f ca="1">IF('临-进度'!N415,'临-进度'!$F415,"")</f>
        <v/>
      </c>
      <c r="D420" s="42" t="str">
        <f ca="1">IF('临-进度'!$N415,'临-进度'!$J415,"")</f>
        <v/>
      </c>
      <c r="E420" s="42" t="str">
        <f ca="1">IF('临-进度'!$N415,'临-进度'!$AF415,"")</f>
        <v/>
      </c>
      <c r="F420" s="42" t="str">
        <f ca="1">IF('临-进度'!$N415,'临-进度'!$K415,"")</f>
        <v/>
      </c>
      <c r="G420" s="76" t="str">
        <f ca="1">IF('临-进度'!$N415,'临-进度'!$AG415,"")</f>
        <v/>
      </c>
      <c r="H420" s="71" t="str">
        <f ca="1">INDEX({"","_","-","="},IF(OR($D420 &gt;= I$6, $E420 &lt; H$6), 0, 1)+IF(OR($F420 &gt;= I$6, $G420 &lt; H$6), 0, 2)+1)</f>
        <v/>
      </c>
      <c r="I420" s="71" t="str">
        <f ca="1">INDEX({"","_","-","="},IF(OR($D420 &gt;= J$6, $E420 &lt; I$6), 0, 1)+IF(OR($F420 &gt;= J$6, $G420 &lt; I$6), 0, 2)+1)</f>
        <v/>
      </c>
      <c r="J420" s="71" t="str">
        <f ca="1">INDEX({"","_","-","="},IF(OR($D420 &gt;= K$6, $E420 &lt; J$6), 0, 1)+IF(OR($F420 &gt;= K$6, $G420 &lt; J$6), 0, 2)+1)</f>
        <v/>
      </c>
      <c r="K420" s="71" t="str">
        <f ca="1">INDEX({"","_","-","="},IF(OR($D420 &gt;= L$6, $E420 &lt; K$6), 0, 1)+IF(OR($F420 &gt;= L$6, $G420 &lt; K$6), 0, 2)+1)</f>
        <v/>
      </c>
      <c r="L420" s="71" t="str">
        <f ca="1">INDEX({"","_","-","="},IF(OR($D420 &gt;= M$6, $E420 &lt; L$6), 0, 1)+IF(OR($F420 &gt;= M$6, $G420 &lt; L$6), 0, 2)+1)</f>
        <v/>
      </c>
      <c r="M420" s="71" t="str">
        <f ca="1">INDEX({"","_","-","="},IF(OR($D420 &gt;= N$6, $E420 &lt; M$6), 0, 1)+IF(OR($F420 &gt;= N$6, $G420 &lt; M$6), 0, 2)+1)</f>
        <v/>
      </c>
      <c r="N420" s="71" t="str">
        <f ca="1">INDEX({"","_","-","="},IF(OR($D420 &gt;= O$6, $E420 &lt; N$6), 0, 1)+IF(OR($F420 &gt;= O$6, $G420 &lt; N$6), 0, 2)+1)</f>
        <v/>
      </c>
      <c r="O420" s="71" t="str">
        <f ca="1">INDEX({"","_","-","="},IF(OR($D420 &gt;= P$6, $E420 &lt; O$6), 0, 1)+IF(OR($F420 &gt;= P$6, $G420 &lt; O$6), 0, 2)+1)</f>
        <v/>
      </c>
      <c r="P420" s="71" t="str">
        <f ca="1">INDEX({"","_","-","="},IF(OR($D420 &gt;= Q$6, $E420 &lt; P$6), 0, 1)+IF(OR($F420 &gt;= Q$6, $G420 &lt; P$6), 0, 2)+1)</f>
        <v/>
      </c>
      <c r="Q420" s="71" t="str">
        <f ca="1">INDEX({"","_","-","="},IF(OR($D420 &gt;= R$6, $E420 &lt; Q$6), 0, 1)+IF(OR($F420 &gt;= R$6, $G420 &lt; Q$6), 0, 2)+1)</f>
        <v/>
      </c>
      <c r="R420" s="71" t="str">
        <f ca="1">INDEX({"","_","-","="},IF(OR($D420 &gt;= S$6, $E420 &lt; R$6), 0, 1)+IF(OR($F420 &gt;= S$6, $G420 &lt; R$6), 0, 2)+1)</f>
        <v/>
      </c>
      <c r="S420" s="71" t="str">
        <f ca="1">INDEX({"","_","-","="},IF(OR($D420 &gt;= T$6, $E420 &lt; S$6), 0, 1)+IF(OR($F420 &gt;= T$6, $G420 &lt; S$6), 0, 2)+1)</f>
        <v/>
      </c>
      <c r="T420" s="71" t="str">
        <f ca="1">INDEX({"","_","-","="},IF(OR($D420 &gt;= U$6, $E420 &lt; T$6), 0, 1)+IF(OR($F420 &gt;= U$6, $G420 &lt; T$6), 0, 2)+1)</f>
        <v/>
      </c>
      <c r="U420" s="71" t="str">
        <f ca="1">INDEX({"","_","-","="},IF(OR($D420 &gt;= V$6, $E420 &lt; U$6), 0, 1)+IF(OR($F420 &gt;= V$6, $G420 &lt; U$6), 0, 2)+1)</f>
        <v/>
      </c>
      <c r="V420" s="71" t="str">
        <f ca="1">INDEX({"","_","-","="},IF(OR($D420 &gt;= W$6, $E420 &lt; V$6), 0, 1)+IF(OR($F420 &gt;= W$6, $G420 &lt; V$6), 0, 2)+1)</f>
        <v/>
      </c>
      <c r="W420" s="71" t="str">
        <f ca="1">INDEX({"","_","-","="},IF(OR($D420 &gt;= X$6, $E420 &lt; W$6), 0, 1)+IF(OR($F420 &gt;= X$6, $G420 &lt; W$6), 0, 2)+1)</f>
        <v/>
      </c>
      <c r="X420" s="71" t="str">
        <f ca="1">INDEX({"","_","-","="},IF(OR($D420 &gt;= Y$6, $E420 &lt; X$6), 0, 1)+IF(OR($F420 &gt;= Y$6, $G420 &lt; X$6), 0, 2)+1)</f>
        <v/>
      </c>
      <c r="Y420" s="71" t="str">
        <f ca="1">INDEX({"","_","-","="},IF(OR($D420 &gt;= Z$6, $E420 &lt; Y$6), 0, 1)+IF(OR($F420 &gt;= Z$6, $G420 &lt; Y$6), 0, 2)+1)</f>
        <v/>
      </c>
      <c r="Z420" s="71" t="str">
        <f ca="1">INDEX({"","_","-","="},IF(OR($D420 &gt;= AA$6, $E420 &lt; Z$6), 0, 1)+IF(OR($F420 &gt;= AA$6, $G420 &lt; Z$6), 0, 2)+1)</f>
        <v/>
      </c>
      <c r="AA420" s="71" t="str">
        <f ca="1">INDEX({"","_","-","="},IF(OR($D420 &gt;= AB$6, $E420 &lt; AA$6), 0, 1)+IF(OR($F420 &gt;= AB$6, $G420 &lt; AA$6), 0, 2)+1)</f>
        <v/>
      </c>
      <c r="AB420" s="71" t="str">
        <f ca="1">INDEX({"","_","-","="},IF(OR($D420 &gt;= AC$6, $E420 &lt; AB$6), 0, 1)+IF(OR($F420 &gt;= AC$6, $G420 &lt; AB$6), 0, 2)+1)</f>
        <v/>
      </c>
      <c r="AC420" s="71" t="str">
        <f ca="1">INDEX({"","_","-","="},IF(OR($D420 &gt;= AD$6, $E420 &lt; AC$6), 0, 1)+IF(OR($F420 &gt;= AD$6, $G420 &lt; AC$6), 0, 2)+1)</f>
        <v/>
      </c>
      <c r="AD420" s="71" t="str">
        <f ca="1">INDEX({"","_","-","="},IF(OR($D420 &gt;= AE$6, $E420 &lt; AD$6), 0, 1)+IF(OR($F420 &gt;= AE$6, $G420 &lt; AD$6), 0, 2)+1)</f>
        <v/>
      </c>
      <c r="AE420" s="71" t="str">
        <f ca="1">INDEX({"","_","-","="},IF(OR($D420 &gt;= AF$6, $E420 &lt; AE$6), 0, 1)+IF(OR($F420 &gt;= AF$6, $G420 &lt; AE$6), 0, 2)+1)</f>
        <v/>
      </c>
      <c r="AF420" s="71" t="str">
        <f ca="1">INDEX({"","_","-","="},IF(OR($D420 &gt;= AG$6, $E420 &lt; AF$6), 0, 1)+IF(OR($F420 &gt;= AG$6, $G420 &lt; AF$6), 0, 2)+1)</f>
        <v/>
      </c>
      <c r="AG420" s="71" t="str">
        <f ca="1">INDEX({"","_","-","="},IF(OR($D420 &gt;= AH$6, $E420 &lt; AG$6), 0, 1)+IF(OR($F420 &gt;= AH$6, $G420 &lt; AG$6), 0, 2)+1)</f>
        <v/>
      </c>
      <c r="AH420" s="71" t="str">
        <f ca="1">INDEX({"","_","-","="},IF(OR($D420 &gt;= AI$6, $E420 &lt; AH$6), 0, 1)+IF(OR($F420 &gt;= AI$6, $G420 &lt; AH$6), 0, 2)+1)</f>
        <v/>
      </c>
      <c r="AI420" s="71" t="str">
        <f ca="1">INDEX({"","_","-","="},IF(OR($D420 &gt;= AJ$6, $E420 &lt; AI$6), 0, 1)+IF(OR($F420 &gt;= AJ$6, $G420 &lt; AI$6), 0, 2)+1)</f>
        <v/>
      </c>
      <c r="AJ420" s="71" t="str">
        <f ca="1">INDEX({"","_","-","="},IF(OR($D420 &gt;= AK$6, $E420 &lt; AJ$6), 0, 1)+IF(OR($F420 &gt;= AK$6, $G420 &lt; AJ$6), 0, 2)+1)</f>
        <v/>
      </c>
      <c r="AK420" s="71" t="str">
        <f ca="1">INDEX({"","_","-","="},IF(OR($D420 &gt;= AL$6, $E420 &lt; AK$6), 0, 1)+IF(OR($F420 &gt;= AL$6, $G420 &lt; AK$6), 0, 2)+1)</f>
        <v/>
      </c>
      <c r="AL420" s="71" t="str">
        <f ca="1">INDEX({"","_","-","="},IF(OR($D420 &gt;= AM$6, $E420 &lt; AL$6), 0, 1)+IF(OR($F420 &gt;= AM$6, $G420 &lt; AL$6), 0, 2)+1)</f>
        <v/>
      </c>
      <c r="AM420" s="71" t="str">
        <f ca="1">INDEX({"","_","-","="},IF(OR($D420 &gt;= AN$6, $E420 &lt; AM$6), 0, 1)+IF(OR($F420 &gt;= AN$6, $G420 &lt; AM$6), 0, 2)+1)</f>
        <v/>
      </c>
      <c r="AN420" s="71" t="str">
        <f ca="1">INDEX({"","_","-","="},IF(OR($D420 &gt;= AO$6, $E420 &lt; AN$6), 0, 1)+IF(OR($F420 &gt;= AO$6, $G420 &lt; AN$6), 0, 2)+1)</f>
        <v/>
      </c>
      <c r="AO420" s="71" t="str">
        <f ca="1">INDEX({"","_","-","="},IF(OR($D420 &gt;= AP$6, $E420 &lt; AO$6), 0, 1)+IF(OR($F420 &gt;= AP$6, $G420 &lt; AO$6), 0, 2)+1)</f>
        <v/>
      </c>
      <c r="AP420" s="71" t="str">
        <f ca="1">INDEX({"","_","-","="},IF(OR($D420 &gt;= AQ$6, $E420 &lt; AP$6), 0, 1)+IF(OR($F420 &gt;= AQ$6, $G420 &lt; AP$6), 0, 2)+1)</f>
        <v/>
      </c>
      <c r="AQ420" s="71" t="str">
        <f ca="1">INDEX({"","_","-","="},IF(OR($D420 &gt;= AR$6, $E420 &lt; AQ$6), 0, 1)+IF(OR($F420 &gt;= AR$6, $G420 &lt; AQ$6), 0, 2)+1)</f>
        <v/>
      </c>
      <c r="AR420" s="71" t="str">
        <f ca="1">INDEX({"","_","-","="},IF(OR($D420 &gt;= AS$6, $E420 &lt; AR$6), 0, 1)+IF(OR($F420 &gt;= AS$6, $G420 &lt; AR$6), 0, 2)+1)</f>
        <v/>
      </c>
      <c r="AS420" s="71" t="str">
        <f ca="1">INDEX({"","_","-","="},IF(OR($D420 &gt;= AT$6, $E420 &lt; AS$6), 0, 1)+IF(OR($F420 &gt;= AT$6, $G420 &lt; AS$6), 0, 2)+1)</f>
        <v/>
      </c>
      <c r="AT420" s="71" t="str">
        <f ca="1">INDEX({"","_","-","="},IF(OR($D420 &gt;= AU$6, $E420 &lt; AT$6), 0, 1)+IF(OR($F420 &gt;= AU$6, $G420 &lt; AT$6), 0, 2)+1)</f>
        <v/>
      </c>
      <c r="AU420" s="71" t="str">
        <f ca="1">INDEX({"","_","-","="},IF(OR($D420 &gt;= AV$6, $E420 &lt; AU$6), 0, 1)+IF(OR($F420 &gt;= AV$6, $G420 &lt; AU$6), 0, 2)+1)</f>
        <v/>
      </c>
      <c r="AV420" s="71" t="str">
        <f ca="1">INDEX({"","_","-","="},IF(OR($D420 &gt;= AW$6, $E420 &lt; AV$6), 0, 1)+IF(OR($F420 &gt;= AW$6, $G420 &lt; AV$6), 0, 2)+1)</f>
        <v/>
      </c>
      <c r="AW420" s="71" t="str">
        <f ca="1">INDEX({"","_","-","="},IF(OR($D420 &gt;= AX$6, $E420 &lt; AW$6), 0, 1)+IF(OR($F420 &gt;= AX$6, $G420 &lt; AW$6), 0, 2)+1)</f>
        <v/>
      </c>
      <c r="AX420" s="71" t="str">
        <f ca="1">INDEX({"","_","-","="},IF(OR($D420 &gt;= AY$6, $E420 &lt; AX$6), 0, 1)+IF(OR($F420 &gt;= AY$6, $G420 &lt; AX$6), 0, 2)+1)</f>
        <v/>
      </c>
      <c r="AY420" s="71" t="str">
        <f ca="1">INDEX({"","_","-","="},IF(OR($D420 &gt;= AZ$6, $E420 &lt; AY$6), 0, 1)+IF(OR($F420 &gt;= AZ$6, $G420 &lt; AY$6), 0, 2)+1)</f>
        <v/>
      </c>
      <c r="AZ420" s="71" t="str">
        <f ca="1">INDEX({"","_","-","="},IF(OR($D420 &gt;= BA$6, $E420 &lt; AZ$6), 0, 1)+IF(OR($F420 &gt;= BA$6, $G420 &lt; AZ$6), 0, 2)+1)</f>
        <v/>
      </c>
      <c r="BA420" s="71" t="str">
        <f ca="1">INDEX({"","_","-","="},IF(OR($D420 &gt;= BB$6, $E420 &lt; BA$6), 0, 1)+IF(OR($F420 &gt;= BB$6, $G420 &lt; BA$6), 0, 2)+1)</f>
        <v/>
      </c>
      <c r="BB420" s="71" t="str">
        <f ca="1">INDEX({"","_","-","="},IF(OR($D420 &gt;= BC$6, $E420 &lt; BB$6), 0, 1)+IF(OR($F420 &gt;= BC$6, $G420 &lt; BB$6), 0, 2)+1)</f>
        <v/>
      </c>
      <c r="BC420" s="71" t="str">
        <f ca="1">INDEX({"","_","-","="},IF(OR($D420 &gt;= BD$6, $E420 &lt; BC$6), 0, 1)+IF(OR($F420 &gt;= BD$6, $G420 &lt; BC$6), 0, 2)+1)</f>
        <v/>
      </c>
      <c r="BD420" s="71" t="str">
        <f ca="1">INDEX({"","_","-","="},IF(OR($D420 &gt;= BE$6, $E420 &lt; BD$6), 0, 1)+IF(OR($F420 &gt;= BE$6, $G420 &lt; BD$6), 0, 2)+1)</f>
        <v/>
      </c>
      <c r="BE420" s="71" t="str">
        <f ca="1">INDEX({"","_","-","="},IF(OR($D420 &gt;= BF$6, $E420 &lt; BE$6), 0, 1)+IF(OR($F420 &gt;= BF$6, $G420 &lt; BE$6), 0, 2)+1)</f>
        <v/>
      </c>
      <c r="BF420" s="71" t="str">
        <f ca="1">INDEX({"","_","-","="},IF(OR($D420 &gt;= BG$6, $E420 &lt; BF$6), 0, 1)+IF(OR($F420 &gt;= BG$6, $G420 &lt; BF$6), 0, 2)+1)</f>
        <v/>
      </c>
      <c r="BG420" s="71" t="str">
        <f ca="1">INDEX({"","_","-","="},IF(OR($D420 &gt;= BH$6, $E420 &lt; BG$6), 0, 1)+IF(OR($F420 &gt;= BH$6, $G420 &lt; BG$6), 0, 2)+1)</f>
        <v/>
      </c>
      <c r="BH420" s="71" t="str">
        <f ca="1">INDEX({"","_","-","="},IF(OR($D420 &gt;= BI$6, $E420 &lt; BH$6), 0, 1)+IF(OR($F420 &gt;= BI$6, $G420 &lt; BH$6), 0, 2)+1)</f>
        <v/>
      </c>
      <c r="BI420" s="71" t="str">
        <f ca="1">INDEX({"","_","-","="},IF(OR($D420 &gt;= BJ$6, $E420 &lt; BI$6), 0, 1)+IF(OR($F420 &gt;= BJ$6, $G420 &lt; BI$6), 0, 2)+1)</f>
        <v/>
      </c>
      <c r="BJ420" s="71" t="str">
        <f ca="1">INDEX({"","_","-","="},IF(OR($D420 &gt;= BK$6, $E420 &lt; BJ$6), 0, 1)+IF(OR($F420 &gt;= BK$6, $G420 &lt; BJ$6), 0, 2)+1)</f>
        <v/>
      </c>
      <c r="BK420" s="71" t="str">
        <f ca="1">INDEX({"","_","-","="},IF(OR($D420 &gt;= BL$6, $E420 &lt; BK$6), 0, 1)+IF(OR($F420 &gt;= BL$6, $G420 &lt; BK$6), 0, 2)+1)</f>
        <v/>
      </c>
      <c r="BL420" s="71" t="str">
        <f ca="1">INDEX({"","_","-","="},IF(OR($D420 &gt;= BM$6, $E420 &lt; BL$6), 0, 1)+IF(OR($F420 &gt;= BM$6, $G420 &lt; BL$6), 0, 2)+1)</f>
        <v/>
      </c>
      <c r="BM420" s="71" t="str">
        <f ca="1">INDEX({"","_","-","="},IF(OR($D420 &gt;= BN$6, $E420 &lt; BM$6), 0, 1)+IF(OR($F420 &gt;= BN$6, $G420 &lt; BM$6), 0, 2)+1)</f>
        <v/>
      </c>
      <c r="BN420" s="71" t="str">
        <f ca="1">INDEX({"","_","-","="},IF(OR($D420 &gt;= BO$6, $E420 &lt; BN$6), 0, 1)+IF(OR($F420 &gt;= BO$6, $G420 &lt; BN$6), 0, 2)+1)</f>
        <v/>
      </c>
      <c r="BO420" s="71" t="str">
        <f ca="1">INDEX({"","_","-","="},IF(OR($D420 &gt;= BP$6, $E420 &lt; BO$6), 0, 1)+IF(OR($F420 &gt;= BP$6, $G420 &lt; BO$6), 0, 2)+1)</f>
        <v/>
      </c>
      <c r="BP420" s="71" t="str">
        <f ca="1">INDEX({"","_","-","="},IF(OR($D420 &gt;= BQ$6, $E420 &lt; BP$6), 0, 1)+IF(OR($F420 &gt;= BQ$6, $G420 &lt; BP$6), 0, 2)+1)</f>
        <v/>
      </c>
      <c r="BQ420" s="71" t="str">
        <f ca="1">INDEX({"","_","-","="},IF(OR($D420 &gt;= BR$6, $E420 &lt; BQ$6), 0, 1)+IF(OR($F420 &gt;= BR$6, $G420 &lt; BQ$6), 0, 2)+1)</f>
        <v/>
      </c>
      <c r="BR420" s="71" t="str">
        <f ca="1">INDEX({"","_","-","="},IF(OR($D420 &gt;= BS$6, $E420 &lt; BR$6), 0, 1)+IF(OR($F420 &gt;= BS$6, $G420 &lt; BR$6), 0, 2)+1)</f>
        <v/>
      </c>
      <c r="BS420" s="71" t="str">
        <f ca="1">INDEX({"","_","-","="},IF(OR($D420 &gt;= BT$6, $E420 &lt; BS$6), 0, 1)+IF(OR($F420 &gt;= BT$6, $G420 &lt; BS$6), 0, 2)+1)</f>
        <v/>
      </c>
      <c r="BT420" s="71" t="str">
        <f ca="1">INDEX({"","_","-","="},IF(OR($D420 &gt;= BU$6, $E420 &lt; BT$6), 0, 1)+IF(OR($F420 &gt;= BU$6, $G420 &lt; BT$6), 0, 2)+1)</f>
        <v/>
      </c>
      <c r="BU420" s="71" t="str">
        <f ca="1">INDEX({"","_","-","="},IF(OR($D420 &gt;= BV$6, $E420 &lt; BU$6), 0, 1)+IF(OR($F420 &gt;= BV$6, $G420 &lt; BU$6), 0, 2)+1)</f>
        <v/>
      </c>
      <c r="BV420" s="71" t="str">
        <f ca="1">INDEX({"","_","-","="},IF(OR($D420 &gt;= BW$6, $E420 &lt; BV$6), 0, 1)+IF(OR($F420 &gt;= BW$6, $G420 &lt; BV$6), 0, 2)+1)</f>
        <v/>
      </c>
      <c r="BW420" s="71" t="str">
        <f ca="1">INDEX({"","_","-","="},IF(OR($D420 &gt;= BX$6, $E420 &lt; BW$6), 0, 1)+IF(OR($F420 &gt;= BX$6, $G420 &lt; BW$6), 0, 2)+1)</f>
        <v/>
      </c>
      <c r="BX420" s="71" t="str">
        <f ca="1">INDEX({"","_","-","="},IF(OR($D420 &gt;= BY$6, $E420 &lt; BX$6), 0, 1)+IF(OR($F420 &gt;= BY$6, $G420 &lt; BX$6), 0, 2)+1)</f>
        <v/>
      </c>
      <c r="BY420" s="71" t="str">
        <f ca="1">INDEX({"","_","-","="},IF(OR($D420 &gt;= BZ$6, $E420 &lt; BY$6), 0, 1)+IF(OR($F420 &gt;= BZ$6, $G420 &lt; BY$6), 0, 2)+1)</f>
        <v/>
      </c>
      <c r="BZ420" s="71" t="str">
        <f ca="1">INDEX({"","_","-","="},IF(OR($D420 &gt;= CA$6, $E420 &lt; BZ$6), 0, 1)+IF(OR($F420 &gt;= CA$6, $G420 &lt; BZ$6), 0, 2)+1)</f>
        <v/>
      </c>
      <c r="CA420" s="71" t="str">
        <f ca="1">INDEX({"","_","-","="},IF(OR($D420 &gt;= CB$6, $E420 &lt; CA$6), 0, 1)+IF(OR($F420 &gt;= CB$6, $G420 &lt; CA$6), 0, 2)+1)</f>
        <v/>
      </c>
      <c r="CB420" s="71" t="str">
        <f ca="1">INDEX({"","_","-","="},IF(OR($D420 &gt;= CC$6, $E420 &lt; CB$6), 0, 1)+IF(OR($F420 &gt;= CC$6, $G420 &lt; CB$6), 0, 2)+1)</f>
        <v/>
      </c>
      <c r="CC420" s="71" t="str">
        <f ca="1">INDEX({"","_","-","="},IF(OR($D420 &gt;= CD$6, $E420 &lt; CC$6), 0, 1)+IF(OR($F420 &gt;= CD$6, $G420 &lt; CC$6), 0, 2)+1)</f>
        <v/>
      </c>
      <c r="CD420" s="71" t="str">
        <f ca="1">INDEX({"","_","-","="},IF(OR($D420 &gt;= CE$6, $E420 &lt; CD$6), 0, 1)+IF(OR($F420 &gt;= CE$6, $G420 &lt; CD$6), 0, 2)+1)</f>
        <v/>
      </c>
    </row>
    <row r="421" spans="1:82">
      <c r="A421" s="8" t="str">
        <f ca="1">IF('临-进度'!N416,'临-进度'!$A416,"")</f>
        <v/>
      </c>
      <c r="B421" s="8" t="str">
        <f ca="1">IF('临-进度'!N416,'临-进度'!$B416,"")</f>
        <v/>
      </c>
      <c r="C421" s="8" t="str">
        <f ca="1">IF('临-进度'!N416,'临-进度'!$F416,"")</f>
        <v/>
      </c>
      <c r="D421" s="42" t="str">
        <f ca="1">IF('临-进度'!$N416,'临-进度'!$J416,"")</f>
        <v/>
      </c>
      <c r="E421" s="42" t="str">
        <f ca="1">IF('临-进度'!$N416,'临-进度'!$AF416,"")</f>
        <v/>
      </c>
      <c r="F421" s="42" t="str">
        <f ca="1">IF('临-进度'!$N416,'临-进度'!$K416,"")</f>
        <v/>
      </c>
      <c r="G421" s="76" t="str">
        <f ca="1">IF('临-进度'!$N416,'临-进度'!$AG416,"")</f>
        <v/>
      </c>
      <c r="H421" s="71" t="str">
        <f ca="1">INDEX({"","_","-","="},IF(OR($D421 &gt;= I$6, $E421 &lt; H$6), 0, 1)+IF(OR($F421 &gt;= I$6, $G421 &lt; H$6), 0, 2)+1)</f>
        <v/>
      </c>
      <c r="I421" s="71" t="str">
        <f ca="1">INDEX({"","_","-","="},IF(OR($D421 &gt;= J$6, $E421 &lt; I$6), 0, 1)+IF(OR($F421 &gt;= J$6, $G421 &lt; I$6), 0, 2)+1)</f>
        <v/>
      </c>
      <c r="J421" s="71" t="str">
        <f ca="1">INDEX({"","_","-","="},IF(OR($D421 &gt;= K$6, $E421 &lt; J$6), 0, 1)+IF(OR($F421 &gt;= K$6, $G421 &lt; J$6), 0, 2)+1)</f>
        <v/>
      </c>
      <c r="K421" s="71" t="str">
        <f ca="1">INDEX({"","_","-","="},IF(OR($D421 &gt;= L$6, $E421 &lt; K$6), 0, 1)+IF(OR($F421 &gt;= L$6, $G421 &lt; K$6), 0, 2)+1)</f>
        <v/>
      </c>
      <c r="L421" s="71" t="str">
        <f ca="1">INDEX({"","_","-","="},IF(OR($D421 &gt;= M$6, $E421 &lt; L$6), 0, 1)+IF(OR($F421 &gt;= M$6, $G421 &lt; L$6), 0, 2)+1)</f>
        <v/>
      </c>
      <c r="M421" s="71" t="str">
        <f ca="1">INDEX({"","_","-","="},IF(OR($D421 &gt;= N$6, $E421 &lt; M$6), 0, 1)+IF(OR($F421 &gt;= N$6, $G421 &lt; M$6), 0, 2)+1)</f>
        <v/>
      </c>
      <c r="N421" s="71" t="str">
        <f ca="1">INDEX({"","_","-","="},IF(OR($D421 &gt;= O$6, $E421 &lt; N$6), 0, 1)+IF(OR($F421 &gt;= O$6, $G421 &lt; N$6), 0, 2)+1)</f>
        <v/>
      </c>
      <c r="O421" s="71" t="str">
        <f ca="1">INDEX({"","_","-","="},IF(OR($D421 &gt;= P$6, $E421 &lt; O$6), 0, 1)+IF(OR($F421 &gt;= P$6, $G421 &lt; O$6), 0, 2)+1)</f>
        <v/>
      </c>
      <c r="P421" s="71" t="str">
        <f ca="1">INDEX({"","_","-","="},IF(OR($D421 &gt;= Q$6, $E421 &lt; P$6), 0, 1)+IF(OR($F421 &gt;= Q$6, $G421 &lt; P$6), 0, 2)+1)</f>
        <v/>
      </c>
      <c r="Q421" s="71" t="str">
        <f ca="1">INDEX({"","_","-","="},IF(OR($D421 &gt;= R$6, $E421 &lt; Q$6), 0, 1)+IF(OR($F421 &gt;= R$6, $G421 &lt; Q$6), 0, 2)+1)</f>
        <v/>
      </c>
      <c r="R421" s="71" t="str">
        <f ca="1">INDEX({"","_","-","="},IF(OR($D421 &gt;= S$6, $E421 &lt; R$6), 0, 1)+IF(OR($F421 &gt;= S$6, $G421 &lt; R$6), 0, 2)+1)</f>
        <v/>
      </c>
      <c r="S421" s="71" t="str">
        <f ca="1">INDEX({"","_","-","="},IF(OR($D421 &gt;= T$6, $E421 &lt; S$6), 0, 1)+IF(OR($F421 &gt;= T$6, $G421 &lt; S$6), 0, 2)+1)</f>
        <v/>
      </c>
      <c r="T421" s="71" t="str">
        <f ca="1">INDEX({"","_","-","="},IF(OR($D421 &gt;= U$6, $E421 &lt; T$6), 0, 1)+IF(OR($F421 &gt;= U$6, $G421 &lt; T$6), 0, 2)+1)</f>
        <v/>
      </c>
      <c r="U421" s="71" t="str">
        <f ca="1">INDEX({"","_","-","="},IF(OR($D421 &gt;= V$6, $E421 &lt; U$6), 0, 1)+IF(OR($F421 &gt;= V$6, $G421 &lt; U$6), 0, 2)+1)</f>
        <v/>
      </c>
      <c r="V421" s="71" t="str">
        <f ca="1">INDEX({"","_","-","="},IF(OR($D421 &gt;= W$6, $E421 &lt; V$6), 0, 1)+IF(OR($F421 &gt;= W$6, $G421 &lt; V$6), 0, 2)+1)</f>
        <v/>
      </c>
      <c r="W421" s="71" t="str">
        <f ca="1">INDEX({"","_","-","="},IF(OR($D421 &gt;= X$6, $E421 &lt; W$6), 0, 1)+IF(OR($F421 &gt;= X$6, $G421 &lt; W$6), 0, 2)+1)</f>
        <v/>
      </c>
      <c r="X421" s="71" t="str">
        <f ca="1">INDEX({"","_","-","="},IF(OR($D421 &gt;= Y$6, $E421 &lt; X$6), 0, 1)+IF(OR($F421 &gt;= Y$6, $G421 &lt; X$6), 0, 2)+1)</f>
        <v/>
      </c>
      <c r="Y421" s="71" t="str">
        <f ca="1">INDEX({"","_","-","="},IF(OR($D421 &gt;= Z$6, $E421 &lt; Y$6), 0, 1)+IF(OR($F421 &gt;= Z$6, $G421 &lt; Y$6), 0, 2)+1)</f>
        <v/>
      </c>
      <c r="Z421" s="71" t="str">
        <f ca="1">INDEX({"","_","-","="},IF(OR($D421 &gt;= AA$6, $E421 &lt; Z$6), 0, 1)+IF(OR($F421 &gt;= AA$6, $G421 &lt; Z$6), 0, 2)+1)</f>
        <v/>
      </c>
      <c r="AA421" s="71" t="str">
        <f ca="1">INDEX({"","_","-","="},IF(OR($D421 &gt;= AB$6, $E421 &lt; AA$6), 0, 1)+IF(OR($F421 &gt;= AB$6, $G421 &lt; AA$6), 0, 2)+1)</f>
        <v/>
      </c>
      <c r="AB421" s="71" t="str">
        <f ca="1">INDEX({"","_","-","="},IF(OR($D421 &gt;= AC$6, $E421 &lt; AB$6), 0, 1)+IF(OR($F421 &gt;= AC$6, $G421 &lt; AB$6), 0, 2)+1)</f>
        <v/>
      </c>
      <c r="AC421" s="71" t="str">
        <f ca="1">INDEX({"","_","-","="},IF(OR($D421 &gt;= AD$6, $E421 &lt; AC$6), 0, 1)+IF(OR($F421 &gt;= AD$6, $G421 &lt; AC$6), 0, 2)+1)</f>
        <v/>
      </c>
      <c r="AD421" s="71" t="str">
        <f ca="1">INDEX({"","_","-","="},IF(OR($D421 &gt;= AE$6, $E421 &lt; AD$6), 0, 1)+IF(OR($F421 &gt;= AE$6, $G421 &lt; AD$6), 0, 2)+1)</f>
        <v/>
      </c>
      <c r="AE421" s="71" t="str">
        <f ca="1">INDEX({"","_","-","="},IF(OR($D421 &gt;= AF$6, $E421 &lt; AE$6), 0, 1)+IF(OR($F421 &gt;= AF$6, $G421 &lt; AE$6), 0, 2)+1)</f>
        <v/>
      </c>
      <c r="AF421" s="71" t="str">
        <f ca="1">INDEX({"","_","-","="},IF(OR($D421 &gt;= AG$6, $E421 &lt; AF$6), 0, 1)+IF(OR($F421 &gt;= AG$6, $G421 &lt; AF$6), 0, 2)+1)</f>
        <v/>
      </c>
      <c r="AG421" s="71" t="str">
        <f ca="1">INDEX({"","_","-","="},IF(OR($D421 &gt;= AH$6, $E421 &lt; AG$6), 0, 1)+IF(OR($F421 &gt;= AH$6, $G421 &lt; AG$6), 0, 2)+1)</f>
        <v/>
      </c>
      <c r="AH421" s="71" t="str">
        <f ca="1">INDEX({"","_","-","="},IF(OR($D421 &gt;= AI$6, $E421 &lt; AH$6), 0, 1)+IF(OR($F421 &gt;= AI$6, $G421 &lt; AH$6), 0, 2)+1)</f>
        <v/>
      </c>
      <c r="AI421" s="71" t="str">
        <f ca="1">INDEX({"","_","-","="},IF(OR($D421 &gt;= AJ$6, $E421 &lt; AI$6), 0, 1)+IF(OR($F421 &gt;= AJ$6, $G421 &lt; AI$6), 0, 2)+1)</f>
        <v/>
      </c>
      <c r="AJ421" s="71" t="str">
        <f ca="1">INDEX({"","_","-","="},IF(OR($D421 &gt;= AK$6, $E421 &lt; AJ$6), 0, 1)+IF(OR($F421 &gt;= AK$6, $G421 &lt; AJ$6), 0, 2)+1)</f>
        <v/>
      </c>
      <c r="AK421" s="71" t="str">
        <f ca="1">INDEX({"","_","-","="},IF(OR($D421 &gt;= AL$6, $E421 &lt; AK$6), 0, 1)+IF(OR($F421 &gt;= AL$6, $G421 &lt; AK$6), 0, 2)+1)</f>
        <v/>
      </c>
      <c r="AL421" s="71" t="str">
        <f ca="1">INDEX({"","_","-","="},IF(OR($D421 &gt;= AM$6, $E421 &lt; AL$6), 0, 1)+IF(OR($F421 &gt;= AM$6, $G421 &lt; AL$6), 0, 2)+1)</f>
        <v/>
      </c>
      <c r="AM421" s="71" t="str">
        <f ca="1">INDEX({"","_","-","="},IF(OR($D421 &gt;= AN$6, $E421 &lt; AM$6), 0, 1)+IF(OR($F421 &gt;= AN$6, $G421 &lt; AM$6), 0, 2)+1)</f>
        <v/>
      </c>
      <c r="AN421" s="71" t="str">
        <f ca="1">INDEX({"","_","-","="},IF(OR($D421 &gt;= AO$6, $E421 &lt; AN$6), 0, 1)+IF(OR($F421 &gt;= AO$6, $G421 &lt; AN$6), 0, 2)+1)</f>
        <v/>
      </c>
      <c r="AO421" s="71" t="str">
        <f ca="1">INDEX({"","_","-","="},IF(OR($D421 &gt;= AP$6, $E421 &lt; AO$6), 0, 1)+IF(OR($F421 &gt;= AP$6, $G421 &lt; AO$6), 0, 2)+1)</f>
        <v/>
      </c>
      <c r="AP421" s="71" t="str">
        <f ca="1">INDEX({"","_","-","="},IF(OR($D421 &gt;= AQ$6, $E421 &lt; AP$6), 0, 1)+IF(OR($F421 &gt;= AQ$6, $G421 &lt; AP$6), 0, 2)+1)</f>
        <v/>
      </c>
      <c r="AQ421" s="71" t="str">
        <f ca="1">INDEX({"","_","-","="},IF(OR($D421 &gt;= AR$6, $E421 &lt; AQ$6), 0, 1)+IF(OR($F421 &gt;= AR$6, $G421 &lt; AQ$6), 0, 2)+1)</f>
        <v/>
      </c>
      <c r="AR421" s="71" t="str">
        <f ca="1">INDEX({"","_","-","="},IF(OR($D421 &gt;= AS$6, $E421 &lt; AR$6), 0, 1)+IF(OR($F421 &gt;= AS$6, $G421 &lt; AR$6), 0, 2)+1)</f>
        <v/>
      </c>
      <c r="AS421" s="71" t="str">
        <f ca="1">INDEX({"","_","-","="},IF(OR($D421 &gt;= AT$6, $E421 &lt; AS$6), 0, 1)+IF(OR($F421 &gt;= AT$6, $G421 &lt; AS$6), 0, 2)+1)</f>
        <v/>
      </c>
      <c r="AT421" s="71" t="str">
        <f ca="1">INDEX({"","_","-","="},IF(OR($D421 &gt;= AU$6, $E421 &lt; AT$6), 0, 1)+IF(OR($F421 &gt;= AU$6, $G421 &lt; AT$6), 0, 2)+1)</f>
        <v/>
      </c>
      <c r="AU421" s="71" t="str">
        <f ca="1">INDEX({"","_","-","="},IF(OR($D421 &gt;= AV$6, $E421 &lt; AU$6), 0, 1)+IF(OR($F421 &gt;= AV$6, $G421 &lt; AU$6), 0, 2)+1)</f>
        <v/>
      </c>
      <c r="AV421" s="71" t="str">
        <f ca="1">INDEX({"","_","-","="},IF(OR($D421 &gt;= AW$6, $E421 &lt; AV$6), 0, 1)+IF(OR($F421 &gt;= AW$6, $G421 &lt; AV$6), 0, 2)+1)</f>
        <v/>
      </c>
      <c r="AW421" s="71" t="str">
        <f ca="1">INDEX({"","_","-","="},IF(OR($D421 &gt;= AX$6, $E421 &lt; AW$6), 0, 1)+IF(OR($F421 &gt;= AX$6, $G421 &lt; AW$6), 0, 2)+1)</f>
        <v/>
      </c>
      <c r="AX421" s="71" t="str">
        <f ca="1">INDEX({"","_","-","="},IF(OR($D421 &gt;= AY$6, $E421 &lt; AX$6), 0, 1)+IF(OR($F421 &gt;= AY$6, $G421 &lt; AX$6), 0, 2)+1)</f>
        <v/>
      </c>
      <c r="AY421" s="71" t="str">
        <f ca="1">INDEX({"","_","-","="},IF(OR($D421 &gt;= AZ$6, $E421 &lt; AY$6), 0, 1)+IF(OR($F421 &gt;= AZ$6, $G421 &lt; AY$6), 0, 2)+1)</f>
        <v/>
      </c>
      <c r="AZ421" s="71" t="str">
        <f ca="1">INDEX({"","_","-","="},IF(OR($D421 &gt;= BA$6, $E421 &lt; AZ$6), 0, 1)+IF(OR($F421 &gt;= BA$6, $G421 &lt; AZ$6), 0, 2)+1)</f>
        <v/>
      </c>
      <c r="BA421" s="71" t="str">
        <f ca="1">INDEX({"","_","-","="},IF(OR($D421 &gt;= BB$6, $E421 &lt; BA$6), 0, 1)+IF(OR($F421 &gt;= BB$6, $G421 &lt; BA$6), 0, 2)+1)</f>
        <v/>
      </c>
      <c r="BB421" s="71" t="str">
        <f ca="1">INDEX({"","_","-","="},IF(OR($D421 &gt;= BC$6, $E421 &lt; BB$6), 0, 1)+IF(OR($F421 &gt;= BC$6, $G421 &lt; BB$6), 0, 2)+1)</f>
        <v/>
      </c>
      <c r="BC421" s="71" t="str">
        <f ca="1">INDEX({"","_","-","="},IF(OR($D421 &gt;= BD$6, $E421 &lt; BC$6), 0, 1)+IF(OR($F421 &gt;= BD$6, $G421 &lt; BC$6), 0, 2)+1)</f>
        <v/>
      </c>
      <c r="BD421" s="71" t="str">
        <f ca="1">INDEX({"","_","-","="},IF(OR($D421 &gt;= BE$6, $E421 &lt; BD$6), 0, 1)+IF(OR($F421 &gt;= BE$6, $G421 &lt; BD$6), 0, 2)+1)</f>
        <v/>
      </c>
      <c r="BE421" s="71" t="str">
        <f ca="1">INDEX({"","_","-","="},IF(OR($D421 &gt;= BF$6, $E421 &lt; BE$6), 0, 1)+IF(OR($F421 &gt;= BF$6, $G421 &lt; BE$6), 0, 2)+1)</f>
        <v/>
      </c>
      <c r="BF421" s="71" t="str">
        <f ca="1">INDEX({"","_","-","="},IF(OR($D421 &gt;= BG$6, $E421 &lt; BF$6), 0, 1)+IF(OR($F421 &gt;= BG$6, $G421 &lt; BF$6), 0, 2)+1)</f>
        <v/>
      </c>
      <c r="BG421" s="71" t="str">
        <f ca="1">INDEX({"","_","-","="},IF(OR($D421 &gt;= BH$6, $E421 &lt; BG$6), 0, 1)+IF(OR($F421 &gt;= BH$6, $G421 &lt; BG$6), 0, 2)+1)</f>
        <v/>
      </c>
      <c r="BH421" s="71" t="str">
        <f ca="1">INDEX({"","_","-","="},IF(OR($D421 &gt;= BI$6, $E421 &lt; BH$6), 0, 1)+IF(OR($F421 &gt;= BI$6, $G421 &lt; BH$6), 0, 2)+1)</f>
        <v/>
      </c>
      <c r="BI421" s="71" t="str">
        <f ca="1">INDEX({"","_","-","="},IF(OR($D421 &gt;= BJ$6, $E421 &lt; BI$6), 0, 1)+IF(OR($F421 &gt;= BJ$6, $G421 &lt; BI$6), 0, 2)+1)</f>
        <v/>
      </c>
      <c r="BJ421" s="71" t="str">
        <f ca="1">INDEX({"","_","-","="},IF(OR($D421 &gt;= BK$6, $E421 &lt; BJ$6), 0, 1)+IF(OR($F421 &gt;= BK$6, $G421 &lt; BJ$6), 0, 2)+1)</f>
        <v/>
      </c>
      <c r="BK421" s="71" t="str">
        <f ca="1">INDEX({"","_","-","="},IF(OR($D421 &gt;= BL$6, $E421 &lt; BK$6), 0, 1)+IF(OR($F421 &gt;= BL$6, $G421 &lt; BK$6), 0, 2)+1)</f>
        <v/>
      </c>
      <c r="BL421" s="71" t="str">
        <f ca="1">INDEX({"","_","-","="},IF(OR($D421 &gt;= BM$6, $E421 &lt; BL$6), 0, 1)+IF(OR($F421 &gt;= BM$6, $G421 &lt; BL$6), 0, 2)+1)</f>
        <v/>
      </c>
      <c r="BM421" s="71" t="str">
        <f ca="1">INDEX({"","_","-","="},IF(OR($D421 &gt;= BN$6, $E421 &lt; BM$6), 0, 1)+IF(OR($F421 &gt;= BN$6, $G421 &lt; BM$6), 0, 2)+1)</f>
        <v/>
      </c>
      <c r="BN421" s="71" t="str">
        <f ca="1">INDEX({"","_","-","="},IF(OR($D421 &gt;= BO$6, $E421 &lt; BN$6), 0, 1)+IF(OR($F421 &gt;= BO$6, $G421 &lt; BN$6), 0, 2)+1)</f>
        <v/>
      </c>
      <c r="BO421" s="71" t="str">
        <f ca="1">INDEX({"","_","-","="},IF(OR($D421 &gt;= BP$6, $E421 &lt; BO$6), 0, 1)+IF(OR($F421 &gt;= BP$6, $G421 &lt; BO$6), 0, 2)+1)</f>
        <v/>
      </c>
      <c r="BP421" s="71" t="str">
        <f ca="1">INDEX({"","_","-","="},IF(OR($D421 &gt;= BQ$6, $E421 &lt; BP$6), 0, 1)+IF(OR($F421 &gt;= BQ$6, $G421 &lt; BP$6), 0, 2)+1)</f>
        <v/>
      </c>
      <c r="BQ421" s="71" t="str">
        <f ca="1">INDEX({"","_","-","="},IF(OR($D421 &gt;= BR$6, $E421 &lt; BQ$6), 0, 1)+IF(OR($F421 &gt;= BR$6, $G421 &lt; BQ$6), 0, 2)+1)</f>
        <v/>
      </c>
      <c r="BR421" s="71" t="str">
        <f ca="1">INDEX({"","_","-","="},IF(OR($D421 &gt;= BS$6, $E421 &lt; BR$6), 0, 1)+IF(OR($F421 &gt;= BS$6, $G421 &lt; BR$6), 0, 2)+1)</f>
        <v/>
      </c>
      <c r="BS421" s="71" t="str">
        <f ca="1">INDEX({"","_","-","="},IF(OR($D421 &gt;= BT$6, $E421 &lt; BS$6), 0, 1)+IF(OR($F421 &gt;= BT$6, $G421 &lt; BS$6), 0, 2)+1)</f>
        <v/>
      </c>
      <c r="BT421" s="71" t="str">
        <f ca="1">INDEX({"","_","-","="},IF(OR($D421 &gt;= BU$6, $E421 &lt; BT$6), 0, 1)+IF(OR($F421 &gt;= BU$6, $G421 &lt; BT$6), 0, 2)+1)</f>
        <v/>
      </c>
      <c r="BU421" s="71" t="str">
        <f ca="1">INDEX({"","_","-","="},IF(OR($D421 &gt;= BV$6, $E421 &lt; BU$6), 0, 1)+IF(OR($F421 &gt;= BV$6, $G421 &lt; BU$6), 0, 2)+1)</f>
        <v/>
      </c>
      <c r="BV421" s="71" t="str">
        <f ca="1">INDEX({"","_","-","="},IF(OR($D421 &gt;= BW$6, $E421 &lt; BV$6), 0, 1)+IF(OR($F421 &gt;= BW$6, $G421 &lt; BV$6), 0, 2)+1)</f>
        <v/>
      </c>
      <c r="BW421" s="71" t="str">
        <f ca="1">INDEX({"","_","-","="},IF(OR($D421 &gt;= BX$6, $E421 &lt; BW$6), 0, 1)+IF(OR($F421 &gt;= BX$6, $G421 &lt; BW$6), 0, 2)+1)</f>
        <v/>
      </c>
      <c r="BX421" s="71" t="str">
        <f ca="1">INDEX({"","_","-","="},IF(OR($D421 &gt;= BY$6, $E421 &lt; BX$6), 0, 1)+IF(OR($F421 &gt;= BY$6, $G421 &lt; BX$6), 0, 2)+1)</f>
        <v/>
      </c>
      <c r="BY421" s="71" t="str">
        <f ca="1">INDEX({"","_","-","="},IF(OR($D421 &gt;= BZ$6, $E421 &lt; BY$6), 0, 1)+IF(OR($F421 &gt;= BZ$6, $G421 &lt; BY$6), 0, 2)+1)</f>
        <v/>
      </c>
      <c r="BZ421" s="71" t="str">
        <f ca="1">INDEX({"","_","-","="},IF(OR($D421 &gt;= CA$6, $E421 &lt; BZ$6), 0, 1)+IF(OR($F421 &gt;= CA$6, $G421 &lt; BZ$6), 0, 2)+1)</f>
        <v/>
      </c>
      <c r="CA421" s="71" t="str">
        <f ca="1">INDEX({"","_","-","="},IF(OR($D421 &gt;= CB$6, $E421 &lt; CA$6), 0, 1)+IF(OR($F421 &gt;= CB$6, $G421 &lt; CA$6), 0, 2)+1)</f>
        <v/>
      </c>
      <c r="CB421" s="71" t="str">
        <f ca="1">INDEX({"","_","-","="},IF(OR($D421 &gt;= CC$6, $E421 &lt; CB$6), 0, 1)+IF(OR($F421 &gt;= CC$6, $G421 &lt; CB$6), 0, 2)+1)</f>
        <v/>
      </c>
      <c r="CC421" s="71" t="str">
        <f ca="1">INDEX({"","_","-","="},IF(OR($D421 &gt;= CD$6, $E421 &lt; CC$6), 0, 1)+IF(OR($F421 &gt;= CD$6, $G421 &lt; CC$6), 0, 2)+1)</f>
        <v/>
      </c>
      <c r="CD421" s="71" t="str">
        <f ca="1">INDEX({"","_","-","="},IF(OR($D421 &gt;= CE$6, $E421 &lt; CD$6), 0, 1)+IF(OR($F421 &gt;= CE$6, $G421 &lt; CD$6), 0, 2)+1)</f>
        <v/>
      </c>
    </row>
    <row r="422" spans="1:82">
      <c r="A422" s="8" t="str">
        <f ca="1">IF('临-进度'!N417,'临-进度'!$A417,"")</f>
        <v/>
      </c>
      <c r="B422" s="8" t="str">
        <f ca="1">IF('临-进度'!N417,'临-进度'!$B417,"")</f>
        <v/>
      </c>
      <c r="C422" s="8" t="str">
        <f ca="1">IF('临-进度'!N417,'临-进度'!$F417,"")</f>
        <v/>
      </c>
      <c r="D422" s="42" t="str">
        <f ca="1">IF('临-进度'!$N417,'临-进度'!$J417,"")</f>
        <v/>
      </c>
      <c r="E422" s="42" t="str">
        <f ca="1">IF('临-进度'!$N417,'临-进度'!$AF417,"")</f>
        <v/>
      </c>
      <c r="F422" s="42" t="str">
        <f ca="1">IF('临-进度'!$N417,'临-进度'!$K417,"")</f>
        <v/>
      </c>
      <c r="G422" s="76" t="str">
        <f ca="1">IF('临-进度'!$N417,'临-进度'!$AG417,"")</f>
        <v/>
      </c>
      <c r="H422" s="71" t="str">
        <f ca="1">INDEX({"","_","-","="},IF(OR($D422 &gt;= I$6, $E422 &lt; H$6), 0, 1)+IF(OR($F422 &gt;= I$6, $G422 &lt; H$6), 0, 2)+1)</f>
        <v/>
      </c>
      <c r="I422" s="71" t="str">
        <f ca="1">INDEX({"","_","-","="},IF(OR($D422 &gt;= J$6, $E422 &lt; I$6), 0, 1)+IF(OR($F422 &gt;= J$6, $G422 &lt; I$6), 0, 2)+1)</f>
        <v/>
      </c>
      <c r="J422" s="71" t="str">
        <f ca="1">INDEX({"","_","-","="},IF(OR($D422 &gt;= K$6, $E422 &lt; J$6), 0, 1)+IF(OR($F422 &gt;= K$6, $G422 &lt; J$6), 0, 2)+1)</f>
        <v/>
      </c>
      <c r="K422" s="71" t="str">
        <f ca="1">INDEX({"","_","-","="},IF(OR($D422 &gt;= L$6, $E422 &lt; K$6), 0, 1)+IF(OR($F422 &gt;= L$6, $G422 &lt; K$6), 0, 2)+1)</f>
        <v/>
      </c>
      <c r="L422" s="71" t="str">
        <f ca="1">INDEX({"","_","-","="},IF(OR($D422 &gt;= M$6, $E422 &lt; L$6), 0, 1)+IF(OR($F422 &gt;= M$6, $G422 &lt; L$6), 0, 2)+1)</f>
        <v/>
      </c>
      <c r="M422" s="71" t="str">
        <f ca="1">INDEX({"","_","-","="},IF(OR($D422 &gt;= N$6, $E422 &lt; M$6), 0, 1)+IF(OR($F422 &gt;= N$6, $G422 &lt; M$6), 0, 2)+1)</f>
        <v/>
      </c>
      <c r="N422" s="71" t="str">
        <f ca="1">INDEX({"","_","-","="},IF(OR($D422 &gt;= O$6, $E422 &lt; N$6), 0, 1)+IF(OR($F422 &gt;= O$6, $G422 &lt; N$6), 0, 2)+1)</f>
        <v/>
      </c>
      <c r="O422" s="71" t="str">
        <f ca="1">INDEX({"","_","-","="},IF(OR($D422 &gt;= P$6, $E422 &lt; O$6), 0, 1)+IF(OR($F422 &gt;= P$6, $G422 &lt; O$6), 0, 2)+1)</f>
        <v/>
      </c>
      <c r="P422" s="71" t="str">
        <f ca="1">INDEX({"","_","-","="},IF(OR($D422 &gt;= Q$6, $E422 &lt; P$6), 0, 1)+IF(OR($F422 &gt;= Q$6, $G422 &lt; P$6), 0, 2)+1)</f>
        <v/>
      </c>
      <c r="Q422" s="71" t="str">
        <f ca="1">INDEX({"","_","-","="},IF(OR($D422 &gt;= R$6, $E422 &lt; Q$6), 0, 1)+IF(OR($F422 &gt;= R$6, $G422 &lt; Q$6), 0, 2)+1)</f>
        <v/>
      </c>
      <c r="R422" s="71" t="str">
        <f ca="1">INDEX({"","_","-","="},IF(OR($D422 &gt;= S$6, $E422 &lt; R$6), 0, 1)+IF(OR($F422 &gt;= S$6, $G422 &lt; R$6), 0, 2)+1)</f>
        <v/>
      </c>
      <c r="S422" s="71" t="str">
        <f ca="1">INDEX({"","_","-","="},IF(OR($D422 &gt;= T$6, $E422 &lt; S$6), 0, 1)+IF(OR($F422 &gt;= T$6, $G422 &lt; S$6), 0, 2)+1)</f>
        <v/>
      </c>
      <c r="T422" s="71" t="str">
        <f ca="1">INDEX({"","_","-","="},IF(OR($D422 &gt;= U$6, $E422 &lt; T$6), 0, 1)+IF(OR($F422 &gt;= U$6, $G422 &lt; T$6), 0, 2)+1)</f>
        <v/>
      </c>
      <c r="U422" s="71" t="str">
        <f ca="1">INDEX({"","_","-","="},IF(OR($D422 &gt;= V$6, $E422 &lt; U$6), 0, 1)+IF(OR($F422 &gt;= V$6, $G422 &lt; U$6), 0, 2)+1)</f>
        <v/>
      </c>
      <c r="V422" s="71" t="str">
        <f ca="1">INDEX({"","_","-","="},IF(OR($D422 &gt;= W$6, $E422 &lt; V$6), 0, 1)+IF(OR($F422 &gt;= W$6, $G422 &lt; V$6), 0, 2)+1)</f>
        <v/>
      </c>
      <c r="W422" s="71" t="str">
        <f ca="1">INDEX({"","_","-","="},IF(OR($D422 &gt;= X$6, $E422 &lt; W$6), 0, 1)+IF(OR($F422 &gt;= X$6, $G422 &lt; W$6), 0, 2)+1)</f>
        <v/>
      </c>
      <c r="X422" s="71" t="str">
        <f ca="1">INDEX({"","_","-","="},IF(OR($D422 &gt;= Y$6, $E422 &lt; X$6), 0, 1)+IF(OR($F422 &gt;= Y$6, $G422 &lt; X$6), 0, 2)+1)</f>
        <v/>
      </c>
      <c r="Y422" s="71" t="str">
        <f ca="1">INDEX({"","_","-","="},IF(OR($D422 &gt;= Z$6, $E422 &lt; Y$6), 0, 1)+IF(OR($F422 &gt;= Z$6, $G422 &lt; Y$6), 0, 2)+1)</f>
        <v/>
      </c>
      <c r="Z422" s="71" t="str">
        <f ca="1">INDEX({"","_","-","="},IF(OR($D422 &gt;= AA$6, $E422 &lt; Z$6), 0, 1)+IF(OR($F422 &gt;= AA$6, $G422 &lt; Z$6), 0, 2)+1)</f>
        <v/>
      </c>
      <c r="AA422" s="71" t="str">
        <f ca="1">INDEX({"","_","-","="},IF(OR($D422 &gt;= AB$6, $E422 &lt; AA$6), 0, 1)+IF(OR($F422 &gt;= AB$6, $G422 &lt; AA$6), 0, 2)+1)</f>
        <v/>
      </c>
      <c r="AB422" s="71" t="str">
        <f ca="1">INDEX({"","_","-","="},IF(OR($D422 &gt;= AC$6, $E422 &lt; AB$6), 0, 1)+IF(OR($F422 &gt;= AC$6, $G422 &lt; AB$6), 0, 2)+1)</f>
        <v/>
      </c>
      <c r="AC422" s="71" t="str">
        <f ca="1">INDEX({"","_","-","="},IF(OR($D422 &gt;= AD$6, $E422 &lt; AC$6), 0, 1)+IF(OR($F422 &gt;= AD$6, $G422 &lt; AC$6), 0, 2)+1)</f>
        <v/>
      </c>
      <c r="AD422" s="71" t="str">
        <f ca="1">INDEX({"","_","-","="},IF(OR($D422 &gt;= AE$6, $E422 &lt; AD$6), 0, 1)+IF(OR($F422 &gt;= AE$6, $G422 &lt; AD$6), 0, 2)+1)</f>
        <v/>
      </c>
      <c r="AE422" s="71" t="str">
        <f ca="1">INDEX({"","_","-","="},IF(OR($D422 &gt;= AF$6, $E422 &lt; AE$6), 0, 1)+IF(OR($F422 &gt;= AF$6, $G422 &lt; AE$6), 0, 2)+1)</f>
        <v/>
      </c>
      <c r="AF422" s="71" t="str">
        <f ca="1">INDEX({"","_","-","="},IF(OR($D422 &gt;= AG$6, $E422 &lt; AF$6), 0, 1)+IF(OR($F422 &gt;= AG$6, $G422 &lt; AF$6), 0, 2)+1)</f>
        <v/>
      </c>
      <c r="AG422" s="71" t="str">
        <f ca="1">INDEX({"","_","-","="},IF(OR($D422 &gt;= AH$6, $E422 &lt; AG$6), 0, 1)+IF(OR($F422 &gt;= AH$6, $G422 &lt; AG$6), 0, 2)+1)</f>
        <v/>
      </c>
      <c r="AH422" s="71" t="str">
        <f ca="1">INDEX({"","_","-","="},IF(OR($D422 &gt;= AI$6, $E422 &lt; AH$6), 0, 1)+IF(OR($F422 &gt;= AI$6, $G422 &lt; AH$6), 0, 2)+1)</f>
        <v/>
      </c>
      <c r="AI422" s="71" t="str">
        <f ca="1">INDEX({"","_","-","="},IF(OR($D422 &gt;= AJ$6, $E422 &lt; AI$6), 0, 1)+IF(OR($F422 &gt;= AJ$6, $G422 &lt; AI$6), 0, 2)+1)</f>
        <v/>
      </c>
      <c r="AJ422" s="71" t="str">
        <f ca="1">INDEX({"","_","-","="},IF(OR($D422 &gt;= AK$6, $E422 &lt; AJ$6), 0, 1)+IF(OR($F422 &gt;= AK$6, $G422 &lt; AJ$6), 0, 2)+1)</f>
        <v/>
      </c>
      <c r="AK422" s="71" t="str">
        <f ca="1">INDEX({"","_","-","="},IF(OR($D422 &gt;= AL$6, $E422 &lt; AK$6), 0, 1)+IF(OR($F422 &gt;= AL$6, $G422 &lt; AK$6), 0, 2)+1)</f>
        <v/>
      </c>
      <c r="AL422" s="71" t="str">
        <f ca="1">INDEX({"","_","-","="},IF(OR($D422 &gt;= AM$6, $E422 &lt; AL$6), 0, 1)+IF(OR($F422 &gt;= AM$6, $G422 &lt; AL$6), 0, 2)+1)</f>
        <v/>
      </c>
      <c r="AM422" s="71" t="str">
        <f ca="1">INDEX({"","_","-","="},IF(OR($D422 &gt;= AN$6, $E422 &lt; AM$6), 0, 1)+IF(OR($F422 &gt;= AN$6, $G422 &lt; AM$6), 0, 2)+1)</f>
        <v/>
      </c>
      <c r="AN422" s="71" t="str">
        <f ca="1">INDEX({"","_","-","="},IF(OR($D422 &gt;= AO$6, $E422 &lt; AN$6), 0, 1)+IF(OR($F422 &gt;= AO$6, $G422 &lt; AN$6), 0, 2)+1)</f>
        <v/>
      </c>
      <c r="AO422" s="71" t="str">
        <f ca="1">INDEX({"","_","-","="},IF(OR($D422 &gt;= AP$6, $E422 &lt; AO$6), 0, 1)+IF(OR($F422 &gt;= AP$6, $G422 &lt; AO$6), 0, 2)+1)</f>
        <v/>
      </c>
      <c r="AP422" s="71" t="str">
        <f ca="1">INDEX({"","_","-","="},IF(OR($D422 &gt;= AQ$6, $E422 &lt; AP$6), 0, 1)+IF(OR($F422 &gt;= AQ$6, $G422 &lt; AP$6), 0, 2)+1)</f>
        <v/>
      </c>
      <c r="AQ422" s="71" t="str">
        <f ca="1">INDEX({"","_","-","="},IF(OR($D422 &gt;= AR$6, $E422 &lt; AQ$6), 0, 1)+IF(OR($F422 &gt;= AR$6, $G422 &lt; AQ$6), 0, 2)+1)</f>
        <v/>
      </c>
      <c r="AR422" s="71" t="str">
        <f ca="1">INDEX({"","_","-","="},IF(OR($D422 &gt;= AS$6, $E422 &lt; AR$6), 0, 1)+IF(OR($F422 &gt;= AS$6, $G422 &lt; AR$6), 0, 2)+1)</f>
        <v/>
      </c>
      <c r="AS422" s="71" t="str">
        <f ca="1">INDEX({"","_","-","="},IF(OR($D422 &gt;= AT$6, $E422 &lt; AS$6), 0, 1)+IF(OR($F422 &gt;= AT$6, $G422 &lt; AS$6), 0, 2)+1)</f>
        <v/>
      </c>
      <c r="AT422" s="71" t="str">
        <f ca="1">INDEX({"","_","-","="},IF(OR($D422 &gt;= AU$6, $E422 &lt; AT$6), 0, 1)+IF(OR($F422 &gt;= AU$6, $G422 &lt; AT$6), 0, 2)+1)</f>
        <v/>
      </c>
      <c r="AU422" s="71" t="str">
        <f ca="1">INDEX({"","_","-","="},IF(OR($D422 &gt;= AV$6, $E422 &lt; AU$6), 0, 1)+IF(OR($F422 &gt;= AV$6, $G422 &lt; AU$6), 0, 2)+1)</f>
        <v/>
      </c>
      <c r="AV422" s="71" t="str">
        <f ca="1">INDEX({"","_","-","="},IF(OR($D422 &gt;= AW$6, $E422 &lt; AV$6), 0, 1)+IF(OR($F422 &gt;= AW$6, $G422 &lt; AV$6), 0, 2)+1)</f>
        <v/>
      </c>
      <c r="AW422" s="71" t="str">
        <f ca="1">INDEX({"","_","-","="},IF(OR($D422 &gt;= AX$6, $E422 &lt; AW$6), 0, 1)+IF(OR($F422 &gt;= AX$6, $G422 &lt; AW$6), 0, 2)+1)</f>
        <v/>
      </c>
      <c r="AX422" s="71" t="str">
        <f ca="1">INDEX({"","_","-","="},IF(OR($D422 &gt;= AY$6, $E422 &lt; AX$6), 0, 1)+IF(OR($F422 &gt;= AY$6, $G422 &lt; AX$6), 0, 2)+1)</f>
        <v/>
      </c>
      <c r="AY422" s="71" t="str">
        <f ca="1">INDEX({"","_","-","="},IF(OR($D422 &gt;= AZ$6, $E422 &lt; AY$6), 0, 1)+IF(OR($F422 &gt;= AZ$6, $G422 &lt; AY$6), 0, 2)+1)</f>
        <v/>
      </c>
      <c r="AZ422" s="71" t="str">
        <f ca="1">INDEX({"","_","-","="},IF(OR($D422 &gt;= BA$6, $E422 &lt; AZ$6), 0, 1)+IF(OR($F422 &gt;= BA$6, $G422 &lt; AZ$6), 0, 2)+1)</f>
        <v/>
      </c>
      <c r="BA422" s="71" t="str">
        <f ca="1">INDEX({"","_","-","="},IF(OR($D422 &gt;= BB$6, $E422 &lt; BA$6), 0, 1)+IF(OR($F422 &gt;= BB$6, $G422 &lt; BA$6), 0, 2)+1)</f>
        <v/>
      </c>
      <c r="BB422" s="71" t="str">
        <f ca="1">INDEX({"","_","-","="},IF(OR($D422 &gt;= BC$6, $E422 &lt; BB$6), 0, 1)+IF(OR($F422 &gt;= BC$6, $G422 &lt; BB$6), 0, 2)+1)</f>
        <v/>
      </c>
      <c r="BC422" s="71" t="str">
        <f ca="1">INDEX({"","_","-","="},IF(OR($D422 &gt;= BD$6, $E422 &lt; BC$6), 0, 1)+IF(OR($F422 &gt;= BD$6, $G422 &lt; BC$6), 0, 2)+1)</f>
        <v/>
      </c>
      <c r="BD422" s="71" t="str">
        <f ca="1">INDEX({"","_","-","="},IF(OR($D422 &gt;= BE$6, $E422 &lt; BD$6), 0, 1)+IF(OR($F422 &gt;= BE$6, $G422 &lt; BD$6), 0, 2)+1)</f>
        <v/>
      </c>
      <c r="BE422" s="71" t="str">
        <f ca="1">INDEX({"","_","-","="},IF(OR($D422 &gt;= BF$6, $E422 &lt; BE$6), 0, 1)+IF(OR($F422 &gt;= BF$6, $G422 &lt; BE$6), 0, 2)+1)</f>
        <v/>
      </c>
      <c r="BF422" s="71" t="str">
        <f ca="1">INDEX({"","_","-","="},IF(OR($D422 &gt;= BG$6, $E422 &lt; BF$6), 0, 1)+IF(OR($F422 &gt;= BG$6, $G422 &lt; BF$6), 0, 2)+1)</f>
        <v/>
      </c>
      <c r="BG422" s="71" t="str">
        <f ca="1">INDEX({"","_","-","="},IF(OR($D422 &gt;= BH$6, $E422 &lt; BG$6), 0, 1)+IF(OR($F422 &gt;= BH$6, $G422 &lt; BG$6), 0, 2)+1)</f>
        <v/>
      </c>
      <c r="BH422" s="71" t="str">
        <f ca="1">INDEX({"","_","-","="},IF(OR($D422 &gt;= BI$6, $E422 &lt; BH$6), 0, 1)+IF(OR($F422 &gt;= BI$6, $G422 &lt; BH$6), 0, 2)+1)</f>
        <v/>
      </c>
      <c r="BI422" s="71" t="str">
        <f ca="1">INDEX({"","_","-","="},IF(OR($D422 &gt;= BJ$6, $E422 &lt; BI$6), 0, 1)+IF(OR($F422 &gt;= BJ$6, $G422 &lt; BI$6), 0, 2)+1)</f>
        <v/>
      </c>
      <c r="BJ422" s="71" t="str">
        <f ca="1">INDEX({"","_","-","="},IF(OR($D422 &gt;= BK$6, $E422 &lt; BJ$6), 0, 1)+IF(OR($F422 &gt;= BK$6, $G422 &lt; BJ$6), 0, 2)+1)</f>
        <v/>
      </c>
      <c r="BK422" s="71" t="str">
        <f ca="1">INDEX({"","_","-","="},IF(OR($D422 &gt;= BL$6, $E422 &lt; BK$6), 0, 1)+IF(OR($F422 &gt;= BL$6, $G422 &lt; BK$6), 0, 2)+1)</f>
        <v/>
      </c>
      <c r="BL422" s="71" t="str">
        <f ca="1">INDEX({"","_","-","="},IF(OR($D422 &gt;= BM$6, $E422 &lt; BL$6), 0, 1)+IF(OR($F422 &gt;= BM$6, $G422 &lt; BL$6), 0, 2)+1)</f>
        <v/>
      </c>
      <c r="BM422" s="71" t="str">
        <f ca="1">INDEX({"","_","-","="},IF(OR($D422 &gt;= BN$6, $E422 &lt; BM$6), 0, 1)+IF(OR($F422 &gt;= BN$6, $G422 &lt; BM$6), 0, 2)+1)</f>
        <v/>
      </c>
      <c r="BN422" s="71" t="str">
        <f ca="1">INDEX({"","_","-","="},IF(OR($D422 &gt;= BO$6, $E422 &lt; BN$6), 0, 1)+IF(OR($F422 &gt;= BO$6, $G422 &lt; BN$6), 0, 2)+1)</f>
        <v/>
      </c>
      <c r="BO422" s="71" t="str">
        <f ca="1">INDEX({"","_","-","="},IF(OR($D422 &gt;= BP$6, $E422 &lt; BO$6), 0, 1)+IF(OR($F422 &gt;= BP$6, $G422 &lt; BO$6), 0, 2)+1)</f>
        <v/>
      </c>
      <c r="BP422" s="71" t="str">
        <f ca="1">INDEX({"","_","-","="},IF(OR($D422 &gt;= BQ$6, $E422 &lt; BP$6), 0, 1)+IF(OR($F422 &gt;= BQ$6, $G422 &lt; BP$6), 0, 2)+1)</f>
        <v/>
      </c>
      <c r="BQ422" s="71" t="str">
        <f ca="1">INDEX({"","_","-","="},IF(OR($D422 &gt;= BR$6, $E422 &lt; BQ$6), 0, 1)+IF(OR($F422 &gt;= BR$6, $G422 &lt; BQ$6), 0, 2)+1)</f>
        <v/>
      </c>
      <c r="BR422" s="71" t="str">
        <f ca="1">INDEX({"","_","-","="},IF(OR($D422 &gt;= BS$6, $E422 &lt; BR$6), 0, 1)+IF(OR($F422 &gt;= BS$6, $G422 &lt; BR$6), 0, 2)+1)</f>
        <v/>
      </c>
      <c r="BS422" s="71" t="str">
        <f ca="1">INDEX({"","_","-","="},IF(OR($D422 &gt;= BT$6, $E422 &lt; BS$6), 0, 1)+IF(OR($F422 &gt;= BT$6, $G422 &lt; BS$6), 0, 2)+1)</f>
        <v/>
      </c>
      <c r="BT422" s="71" t="str">
        <f ca="1">INDEX({"","_","-","="},IF(OR($D422 &gt;= BU$6, $E422 &lt; BT$6), 0, 1)+IF(OR($F422 &gt;= BU$6, $G422 &lt; BT$6), 0, 2)+1)</f>
        <v/>
      </c>
      <c r="BU422" s="71" t="str">
        <f ca="1">INDEX({"","_","-","="},IF(OR($D422 &gt;= BV$6, $E422 &lt; BU$6), 0, 1)+IF(OR($F422 &gt;= BV$6, $G422 &lt; BU$6), 0, 2)+1)</f>
        <v/>
      </c>
      <c r="BV422" s="71" t="str">
        <f ca="1">INDEX({"","_","-","="},IF(OR($D422 &gt;= BW$6, $E422 &lt; BV$6), 0, 1)+IF(OR($F422 &gt;= BW$6, $G422 &lt; BV$6), 0, 2)+1)</f>
        <v/>
      </c>
      <c r="BW422" s="71" t="str">
        <f ca="1">INDEX({"","_","-","="},IF(OR($D422 &gt;= BX$6, $E422 &lt; BW$6), 0, 1)+IF(OR($F422 &gt;= BX$6, $G422 &lt; BW$6), 0, 2)+1)</f>
        <v/>
      </c>
      <c r="BX422" s="71" t="str">
        <f ca="1">INDEX({"","_","-","="},IF(OR($D422 &gt;= BY$6, $E422 &lt; BX$6), 0, 1)+IF(OR($F422 &gt;= BY$6, $G422 &lt; BX$6), 0, 2)+1)</f>
        <v/>
      </c>
      <c r="BY422" s="71" t="str">
        <f ca="1">INDEX({"","_","-","="},IF(OR($D422 &gt;= BZ$6, $E422 &lt; BY$6), 0, 1)+IF(OR($F422 &gt;= BZ$6, $G422 &lt; BY$6), 0, 2)+1)</f>
        <v/>
      </c>
      <c r="BZ422" s="71" t="str">
        <f ca="1">INDEX({"","_","-","="},IF(OR($D422 &gt;= CA$6, $E422 &lt; BZ$6), 0, 1)+IF(OR($F422 &gt;= CA$6, $G422 &lt; BZ$6), 0, 2)+1)</f>
        <v/>
      </c>
      <c r="CA422" s="71" t="str">
        <f ca="1">INDEX({"","_","-","="},IF(OR($D422 &gt;= CB$6, $E422 &lt; CA$6), 0, 1)+IF(OR($F422 &gt;= CB$6, $G422 &lt; CA$6), 0, 2)+1)</f>
        <v/>
      </c>
      <c r="CB422" s="71" t="str">
        <f ca="1">INDEX({"","_","-","="},IF(OR($D422 &gt;= CC$6, $E422 &lt; CB$6), 0, 1)+IF(OR($F422 &gt;= CC$6, $G422 &lt; CB$6), 0, 2)+1)</f>
        <v/>
      </c>
      <c r="CC422" s="71" t="str">
        <f ca="1">INDEX({"","_","-","="},IF(OR($D422 &gt;= CD$6, $E422 &lt; CC$6), 0, 1)+IF(OR($F422 &gt;= CD$6, $G422 &lt; CC$6), 0, 2)+1)</f>
        <v/>
      </c>
      <c r="CD422" s="71" t="str">
        <f ca="1">INDEX({"","_","-","="},IF(OR($D422 &gt;= CE$6, $E422 &lt; CD$6), 0, 1)+IF(OR($F422 &gt;= CE$6, $G422 &lt; CD$6), 0, 2)+1)</f>
        <v/>
      </c>
    </row>
    <row r="423" spans="1:82">
      <c r="A423" s="8" t="str">
        <f ca="1">IF('临-进度'!N418,'临-进度'!$A418,"")</f>
        <v/>
      </c>
      <c r="B423" s="8" t="str">
        <f ca="1">IF('临-进度'!N418,'临-进度'!$B418,"")</f>
        <v/>
      </c>
      <c r="C423" s="8" t="str">
        <f ca="1">IF('临-进度'!N418,'临-进度'!$F418,"")</f>
        <v/>
      </c>
      <c r="D423" s="42" t="str">
        <f ca="1">IF('临-进度'!$N418,'临-进度'!$J418,"")</f>
        <v/>
      </c>
      <c r="E423" s="42" t="str">
        <f ca="1">IF('临-进度'!$N418,'临-进度'!$AF418,"")</f>
        <v/>
      </c>
      <c r="F423" s="42" t="str">
        <f ca="1">IF('临-进度'!$N418,'临-进度'!$K418,"")</f>
        <v/>
      </c>
      <c r="G423" s="76" t="str">
        <f ca="1">IF('临-进度'!$N418,'临-进度'!$AG418,"")</f>
        <v/>
      </c>
      <c r="H423" s="71" t="str">
        <f ca="1">INDEX({"","_","-","="},IF(OR($D423 &gt;= I$6, $E423 &lt; H$6), 0, 1)+IF(OR($F423 &gt;= I$6, $G423 &lt; H$6), 0, 2)+1)</f>
        <v/>
      </c>
      <c r="I423" s="71" t="str">
        <f ca="1">INDEX({"","_","-","="},IF(OR($D423 &gt;= J$6, $E423 &lt; I$6), 0, 1)+IF(OR($F423 &gt;= J$6, $G423 &lt; I$6), 0, 2)+1)</f>
        <v/>
      </c>
      <c r="J423" s="71" t="str">
        <f ca="1">INDEX({"","_","-","="},IF(OR($D423 &gt;= K$6, $E423 &lt; J$6), 0, 1)+IF(OR($F423 &gt;= K$6, $G423 &lt; J$6), 0, 2)+1)</f>
        <v/>
      </c>
      <c r="K423" s="71" t="str">
        <f ca="1">INDEX({"","_","-","="},IF(OR($D423 &gt;= L$6, $E423 &lt; K$6), 0, 1)+IF(OR($F423 &gt;= L$6, $G423 &lt; K$6), 0, 2)+1)</f>
        <v/>
      </c>
      <c r="L423" s="71" t="str">
        <f ca="1">INDEX({"","_","-","="},IF(OR($D423 &gt;= M$6, $E423 &lt; L$6), 0, 1)+IF(OR($F423 &gt;= M$6, $G423 &lt; L$6), 0, 2)+1)</f>
        <v/>
      </c>
      <c r="M423" s="71" t="str">
        <f ca="1">INDEX({"","_","-","="},IF(OR($D423 &gt;= N$6, $E423 &lt; M$6), 0, 1)+IF(OR($F423 &gt;= N$6, $G423 &lt; M$6), 0, 2)+1)</f>
        <v/>
      </c>
      <c r="N423" s="71" t="str">
        <f ca="1">INDEX({"","_","-","="},IF(OR($D423 &gt;= O$6, $E423 &lt; N$6), 0, 1)+IF(OR($F423 &gt;= O$6, $G423 &lt; N$6), 0, 2)+1)</f>
        <v/>
      </c>
      <c r="O423" s="71" t="str">
        <f ca="1">INDEX({"","_","-","="},IF(OR($D423 &gt;= P$6, $E423 &lt; O$6), 0, 1)+IF(OR($F423 &gt;= P$6, $G423 &lt; O$6), 0, 2)+1)</f>
        <v/>
      </c>
      <c r="P423" s="71" t="str">
        <f ca="1">INDEX({"","_","-","="},IF(OR($D423 &gt;= Q$6, $E423 &lt; P$6), 0, 1)+IF(OR($F423 &gt;= Q$6, $G423 &lt; P$6), 0, 2)+1)</f>
        <v/>
      </c>
      <c r="Q423" s="71" t="str">
        <f ca="1">INDEX({"","_","-","="},IF(OR($D423 &gt;= R$6, $E423 &lt; Q$6), 0, 1)+IF(OR($F423 &gt;= R$6, $G423 &lt; Q$6), 0, 2)+1)</f>
        <v/>
      </c>
      <c r="R423" s="71" t="str">
        <f ca="1">INDEX({"","_","-","="},IF(OR($D423 &gt;= S$6, $E423 &lt; R$6), 0, 1)+IF(OR($F423 &gt;= S$6, $G423 &lt; R$6), 0, 2)+1)</f>
        <v/>
      </c>
      <c r="S423" s="71" t="str">
        <f ca="1">INDEX({"","_","-","="},IF(OR($D423 &gt;= T$6, $E423 &lt; S$6), 0, 1)+IF(OR($F423 &gt;= T$6, $G423 &lt; S$6), 0, 2)+1)</f>
        <v/>
      </c>
      <c r="T423" s="71" t="str">
        <f ca="1">INDEX({"","_","-","="},IF(OR($D423 &gt;= U$6, $E423 &lt; T$6), 0, 1)+IF(OR($F423 &gt;= U$6, $G423 &lt; T$6), 0, 2)+1)</f>
        <v/>
      </c>
      <c r="U423" s="71" t="str">
        <f ca="1">INDEX({"","_","-","="},IF(OR($D423 &gt;= V$6, $E423 &lt; U$6), 0, 1)+IF(OR($F423 &gt;= V$6, $G423 &lt; U$6), 0, 2)+1)</f>
        <v/>
      </c>
      <c r="V423" s="71" t="str">
        <f ca="1">INDEX({"","_","-","="},IF(OR($D423 &gt;= W$6, $E423 &lt; V$6), 0, 1)+IF(OR($F423 &gt;= W$6, $G423 &lt; V$6), 0, 2)+1)</f>
        <v/>
      </c>
      <c r="W423" s="71" t="str">
        <f ca="1">INDEX({"","_","-","="},IF(OR($D423 &gt;= X$6, $E423 &lt; W$6), 0, 1)+IF(OR($F423 &gt;= X$6, $G423 &lt; W$6), 0, 2)+1)</f>
        <v/>
      </c>
      <c r="X423" s="71" t="str">
        <f ca="1">INDEX({"","_","-","="},IF(OR($D423 &gt;= Y$6, $E423 &lt; X$6), 0, 1)+IF(OR($F423 &gt;= Y$6, $G423 &lt; X$6), 0, 2)+1)</f>
        <v/>
      </c>
      <c r="Y423" s="71" t="str">
        <f ca="1">INDEX({"","_","-","="},IF(OR($D423 &gt;= Z$6, $E423 &lt; Y$6), 0, 1)+IF(OR($F423 &gt;= Z$6, $G423 &lt; Y$6), 0, 2)+1)</f>
        <v/>
      </c>
      <c r="Z423" s="71" t="str">
        <f ca="1">INDEX({"","_","-","="},IF(OR($D423 &gt;= AA$6, $E423 &lt; Z$6), 0, 1)+IF(OR($F423 &gt;= AA$6, $G423 &lt; Z$6), 0, 2)+1)</f>
        <v/>
      </c>
      <c r="AA423" s="71" t="str">
        <f ca="1">INDEX({"","_","-","="},IF(OR($D423 &gt;= AB$6, $E423 &lt; AA$6), 0, 1)+IF(OR($F423 &gt;= AB$6, $G423 &lt; AA$6), 0, 2)+1)</f>
        <v/>
      </c>
      <c r="AB423" s="71" t="str">
        <f ca="1">INDEX({"","_","-","="},IF(OR($D423 &gt;= AC$6, $E423 &lt; AB$6), 0, 1)+IF(OR($F423 &gt;= AC$6, $G423 &lt; AB$6), 0, 2)+1)</f>
        <v/>
      </c>
      <c r="AC423" s="71" t="str">
        <f ca="1">INDEX({"","_","-","="},IF(OR($D423 &gt;= AD$6, $E423 &lt; AC$6), 0, 1)+IF(OR($F423 &gt;= AD$6, $G423 &lt; AC$6), 0, 2)+1)</f>
        <v/>
      </c>
      <c r="AD423" s="71" t="str">
        <f ca="1">INDEX({"","_","-","="},IF(OR($D423 &gt;= AE$6, $E423 &lt; AD$6), 0, 1)+IF(OR($F423 &gt;= AE$6, $G423 &lt; AD$6), 0, 2)+1)</f>
        <v/>
      </c>
      <c r="AE423" s="71" t="str">
        <f ca="1">INDEX({"","_","-","="},IF(OR($D423 &gt;= AF$6, $E423 &lt; AE$6), 0, 1)+IF(OR($F423 &gt;= AF$6, $G423 &lt; AE$6), 0, 2)+1)</f>
        <v/>
      </c>
      <c r="AF423" s="71" t="str">
        <f ca="1">INDEX({"","_","-","="},IF(OR($D423 &gt;= AG$6, $E423 &lt; AF$6), 0, 1)+IF(OR($F423 &gt;= AG$6, $G423 &lt; AF$6), 0, 2)+1)</f>
        <v/>
      </c>
      <c r="AG423" s="71" t="str">
        <f ca="1">INDEX({"","_","-","="},IF(OR($D423 &gt;= AH$6, $E423 &lt; AG$6), 0, 1)+IF(OR($F423 &gt;= AH$6, $G423 &lt; AG$6), 0, 2)+1)</f>
        <v/>
      </c>
      <c r="AH423" s="71" t="str">
        <f ca="1">INDEX({"","_","-","="},IF(OR($D423 &gt;= AI$6, $E423 &lt; AH$6), 0, 1)+IF(OR($F423 &gt;= AI$6, $G423 &lt; AH$6), 0, 2)+1)</f>
        <v/>
      </c>
      <c r="AI423" s="71" t="str">
        <f ca="1">INDEX({"","_","-","="},IF(OR($D423 &gt;= AJ$6, $E423 &lt; AI$6), 0, 1)+IF(OR($F423 &gt;= AJ$6, $G423 &lt; AI$6), 0, 2)+1)</f>
        <v/>
      </c>
      <c r="AJ423" s="71" t="str">
        <f ca="1">INDEX({"","_","-","="},IF(OR($D423 &gt;= AK$6, $E423 &lt; AJ$6), 0, 1)+IF(OR($F423 &gt;= AK$6, $G423 &lt; AJ$6), 0, 2)+1)</f>
        <v/>
      </c>
      <c r="AK423" s="71" t="str">
        <f ca="1">INDEX({"","_","-","="},IF(OR($D423 &gt;= AL$6, $E423 &lt; AK$6), 0, 1)+IF(OR($F423 &gt;= AL$6, $G423 &lt; AK$6), 0, 2)+1)</f>
        <v/>
      </c>
      <c r="AL423" s="71" t="str">
        <f ca="1">INDEX({"","_","-","="},IF(OR($D423 &gt;= AM$6, $E423 &lt; AL$6), 0, 1)+IF(OR($F423 &gt;= AM$6, $G423 &lt; AL$6), 0, 2)+1)</f>
        <v/>
      </c>
      <c r="AM423" s="71" t="str">
        <f ca="1">INDEX({"","_","-","="},IF(OR($D423 &gt;= AN$6, $E423 &lt; AM$6), 0, 1)+IF(OR($F423 &gt;= AN$6, $G423 &lt; AM$6), 0, 2)+1)</f>
        <v/>
      </c>
      <c r="AN423" s="71" t="str">
        <f ca="1">INDEX({"","_","-","="},IF(OR($D423 &gt;= AO$6, $E423 &lt; AN$6), 0, 1)+IF(OR($F423 &gt;= AO$6, $G423 &lt; AN$6), 0, 2)+1)</f>
        <v/>
      </c>
      <c r="AO423" s="71" t="str">
        <f ca="1">INDEX({"","_","-","="},IF(OR($D423 &gt;= AP$6, $E423 &lt; AO$6), 0, 1)+IF(OR($F423 &gt;= AP$6, $G423 &lt; AO$6), 0, 2)+1)</f>
        <v/>
      </c>
      <c r="AP423" s="71" t="str">
        <f ca="1">INDEX({"","_","-","="},IF(OR($D423 &gt;= AQ$6, $E423 &lt; AP$6), 0, 1)+IF(OR($F423 &gt;= AQ$6, $G423 &lt; AP$6), 0, 2)+1)</f>
        <v/>
      </c>
      <c r="AQ423" s="71" t="str">
        <f ca="1">INDEX({"","_","-","="},IF(OR($D423 &gt;= AR$6, $E423 &lt; AQ$6), 0, 1)+IF(OR($F423 &gt;= AR$6, $G423 &lt; AQ$6), 0, 2)+1)</f>
        <v/>
      </c>
      <c r="AR423" s="71" t="str">
        <f ca="1">INDEX({"","_","-","="},IF(OR($D423 &gt;= AS$6, $E423 &lt; AR$6), 0, 1)+IF(OR($F423 &gt;= AS$6, $G423 &lt; AR$6), 0, 2)+1)</f>
        <v/>
      </c>
      <c r="AS423" s="71" t="str">
        <f ca="1">INDEX({"","_","-","="},IF(OR($D423 &gt;= AT$6, $E423 &lt; AS$6), 0, 1)+IF(OR($F423 &gt;= AT$6, $G423 &lt; AS$6), 0, 2)+1)</f>
        <v/>
      </c>
      <c r="AT423" s="71" t="str">
        <f ca="1">INDEX({"","_","-","="},IF(OR($D423 &gt;= AU$6, $E423 &lt; AT$6), 0, 1)+IF(OR($F423 &gt;= AU$6, $G423 &lt; AT$6), 0, 2)+1)</f>
        <v/>
      </c>
      <c r="AU423" s="71" t="str">
        <f ca="1">INDEX({"","_","-","="},IF(OR($D423 &gt;= AV$6, $E423 &lt; AU$6), 0, 1)+IF(OR($F423 &gt;= AV$6, $G423 &lt; AU$6), 0, 2)+1)</f>
        <v/>
      </c>
      <c r="AV423" s="71" t="str">
        <f ca="1">INDEX({"","_","-","="},IF(OR($D423 &gt;= AW$6, $E423 &lt; AV$6), 0, 1)+IF(OR($F423 &gt;= AW$6, $G423 &lt; AV$6), 0, 2)+1)</f>
        <v/>
      </c>
      <c r="AW423" s="71" t="str">
        <f ca="1">INDEX({"","_","-","="},IF(OR($D423 &gt;= AX$6, $E423 &lt; AW$6), 0, 1)+IF(OR($F423 &gt;= AX$6, $G423 &lt; AW$6), 0, 2)+1)</f>
        <v/>
      </c>
      <c r="AX423" s="71" t="str">
        <f ca="1">INDEX({"","_","-","="},IF(OR($D423 &gt;= AY$6, $E423 &lt; AX$6), 0, 1)+IF(OR($F423 &gt;= AY$6, $G423 &lt; AX$6), 0, 2)+1)</f>
        <v/>
      </c>
      <c r="AY423" s="71" t="str">
        <f ca="1">INDEX({"","_","-","="},IF(OR($D423 &gt;= AZ$6, $E423 &lt; AY$6), 0, 1)+IF(OR($F423 &gt;= AZ$6, $G423 &lt; AY$6), 0, 2)+1)</f>
        <v/>
      </c>
      <c r="AZ423" s="71" t="str">
        <f ca="1">INDEX({"","_","-","="},IF(OR($D423 &gt;= BA$6, $E423 &lt; AZ$6), 0, 1)+IF(OR($F423 &gt;= BA$6, $G423 &lt; AZ$6), 0, 2)+1)</f>
        <v/>
      </c>
      <c r="BA423" s="71" t="str">
        <f ca="1">INDEX({"","_","-","="},IF(OR($D423 &gt;= BB$6, $E423 &lt; BA$6), 0, 1)+IF(OR($F423 &gt;= BB$6, $G423 &lt; BA$6), 0, 2)+1)</f>
        <v/>
      </c>
      <c r="BB423" s="71" t="str">
        <f ca="1">INDEX({"","_","-","="},IF(OR($D423 &gt;= BC$6, $E423 &lt; BB$6), 0, 1)+IF(OR($F423 &gt;= BC$6, $G423 &lt; BB$6), 0, 2)+1)</f>
        <v/>
      </c>
      <c r="BC423" s="71" t="str">
        <f ca="1">INDEX({"","_","-","="},IF(OR($D423 &gt;= BD$6, $E423 &lt; BC$6), 0, 1)+IF(OR($F423 &gt;= BD$6, $G423 &lt; BC$6), 0, 2)+1)</f>
        <v/>
      </c>
      <c r="BD423" s="71" t="str">
        <f ca="1">INDEX({"","_","-","="},IF(OR($D423 &gt;= BE$6, $E423 &lt; BD$6), 0, 1)+IF(OR($F423 &gt;= BE$6, $G423 &lt; BD$6), 0, 2)+1)</f>
        <v/>
      </c>
      <c r="BE423" s="71" t="str">
        <f ca="1">INDEX({"","_","-","="},IF(OR($D423 &gt;= BF$6, $E423 &lt; BE$6), 0, 1)+IF(OR($F423 &gt;= BF$6, $G423 &lt; BE$6), 0, 2)+1)</f>
        <v/>
      </c>
      <c r="BF423" s="71" t="str">
        <f ca="1">INDEX({"","_","-","="},IF(OR($D423 &gt;= BG$6, $E423 &lt; BF$6), 0, 1)+IF(OR($F423 &gt;= BG$6, $G423 &lt; BF$6), 0, 2)+1)</f>
        <v/>
      </c>
      <c r="BG423" s="71" t="str">
        <f ca="1">INDEX({"","_","-","="},IF(OR($D423 &gt;= BH$6, $E423 &lt; BG$6), 0, 1)+IF(OR($F423 &gt;= BH$6, $G423 &lt; BG$6), 0, 2)+1)</f>
        <v/>
      </c>
      <c r="BH423" s="71" t="str">
        <f ca="1">INDEX({"","_","-","="},IF(OR($D423 &gt;= BI$6, $E423 &lt; BH$6), 0, 1)+IF(OR($F423 &gt;= BI$6, $G423 &lt; BH$6), 0, 2)+1)</f>
        <v/>
      </c>
      <c r="BI423" s="71" t="str">
        <f ca="1">INDEX({"","_","-","="},IF(OR($D423 &gt;= BJ$6, $E423 &lt; BI$6), 0, 1)+IF(OR($F423 &gt;= BJ$6, $G423 &lt; BI$6), 0, 2)+1)</f>
        <v/>
      </c>
      <c r="BJ423" s="71" t="str">
        <f ca="1">INDEX({"","_","-","="},IF(OR($D423 &gt;= BK$6, $E423 &lt; BJ$6), 0, 1)+IF(OR($F423 &gt;= BK$6, $G423 &lt; BJ$6), 0, 2)+1)</f>
        <v/>
      </c>
      <c r="BK423" s="71" t="str">
        <f ca="1">INDEX({"","_","-","="},IF(OR($D423 &gt;= BL$6, $E423 &lt; BK$6), 0, 1)+IF(OR($F423 &gt;= BL$6, $G423 &lt; BK$6), 0, 2)+1)</f>
        <v/>
      </c>
      <c r="BL423" s="71" t="str">
        <f ca="1">INDEX({"","_","-","="},IF(OR($D423 &gt;= BM$6, $E423 &lt; BL$6), 0, 1)+IF(OR($F423 &gt;= BM$6, $G423 &lt; BL$6), 0, 2)+1)</f>
        <v/>
      </c>
      <c r="BM423" s="71" t="str">
        <f ca="1">INDEX({"","_","-","="},IF(OR($D423 &gt;= BN$6, $E423 &lt; BM$6), 0, 1)+IF(OR($F423 &gt;= BN$6, $G423 &lt; BM$6), 0, 2)+1)</f>
        <v/>
      </c>
      <c r="BN423" s="71" t="str">
        <f ca="1">INDEX({"","_","-","="},IF(OR($D423 &gt;= BO$6, $E423 &lt; BN$6), 0, 1)+IF(OR($F423 &gt;= BO$6, $G423 &lt; BN$6), 0, 2)+1)</f>
        <v/>
      </c>
      <c r="BO423" s="71" t="str">
        <f ca="1">INDEX({"","_","-","="},IF(OR($D423 &gt;= BP$6, $E423 &lt; BO$6), 0, 1)+IF(OR($F423 &gt;= BP$6, $G423 &lt; BO$6), 0, 2)+1)</f>
        <v/>
      </c>
      <c r="BP423" s="71" t="str">
        <f ca="1">INDEX({"","_","-","="},IF(OR($D423 &gt;= BQ$6, $E423 &lt; BP$6), 0, 1)+IF(OR($F423 &gt;= BQ$6, $G423 &lt; BP$6), 0, 2)+1)</f>
        <v/>
      </c>
      <c r="BQ423" s="71" t="str">
        <f ca="1">INDEX({"","_","-","="},IF(OR($D423 &gt;= BR$6, $E423 &lt; BQ$6), 0, 1)+IF(OR($F423 &gt;= BR$6, $G423 &lt; BQ$6), 0, 2)+1)</f>
        <v/>
      </c>
      <c r="BR423" s="71" t="str">
        <f ca="1">INDEX({"","_","-","="},IF(OR($D423 &gt;= BS$6, $E423 &lt; BR$6), 0, 1)+IF(OR($F423 &gt;= BS$6, $G423 &lt; BR$6), 0, 2)+1)</f>
        <v/>
      </c>
      <c r="BS423" s="71" t="str">
        <f ca="1">INDEX({"","_","-","="},IF(OR($D423 &gt;= BT$6, $E423 &lt; BS$6), 0, 1)+IF(OR($F423 &gt;= BT$6, $G423 &lt; BS$6), 0, 2)+1)</f>
        <v/>
      </c>
      <c r="BT423" s="71" t="str">
        <f ca="1">INDEX({"","_","-","="},IF(OR($D423 &gt;= BU$6, $E423 &lt; BT$6), 0, 1)+IF(OR($F423 &gt;= BU$6, $G423 &lt; BT$6), 0, 2)+1)</f>
        <v/>
      </c>
      <c r="BU423" s="71" t="str">
        <f ca="1">INDEX({"","_","-","="},IF(OR($D423 &gt;= BV$6, $E423 &lt; BU$6), 0, 1)+IF(OR($F423 &gt;= BV$6, $G423 &lt; BU$6), 0, 2)+1)</f>
        <v/>
      </c>
      <c r="BV423" s="71" t="str">
        <f ca="1">INDEX({"","_","-","="},IF(OR($D423 &gt;= BW$6, $E423 &lt; BV$6), 0, 1)+IF(OR($F423 &gt;= BW$6, $G423 &lt; BV$6), 0, 2)+1)</f>
        <v/>
      </c>
      <c r="BW423" s="71" t="str">
        <f ca="1">INDEX({"","_","-","="},IF(OR($D423 &gt;= BX$6, $E423 &lt; BW$6), 0, 1)+IF(OR($F423 &gt;= BX$6, $G423 &lt; BW$6), 0, 2)+1)</f>
        <v/>
      </c>
      <c r="BX423" s="71" t="str">
        <f ca="1">INDEX({"","_","-","="},IF(OR($D423 &gt;= BY$6, $E423 &lt; BX$6), 0, 1)+IF(OR($F423 &gt;= BY$6, $G423 &lt; BX$6), 0, 2)+1)</f>
        <v/>
      </c>
      <c r="BY423" s="71" t="str">
        <f ca="1">INDEX({"","_","-","="},IF(OR($D423 &gt;= BZ$6, $E423 &lt; BY$6), 0, 1)+IF(OR($F423 &gt;= BZ$6, $G423 &lt; BY$6), 0, 2)+1)</f>
        <v/>
      </c>
      <c r="BZ423" s="71" t="str">
        <f ca="1">INDEX({"","_","-","="},IF(OR($D423 &gt;= CA$6, $E423 &lt; BZ$6), 0, 1)+IF(OR($F423 &gt;= CA$6, $G423 &lt; BZ$6), 0, 2)+1)</f>
        <v/>
      </c>
      <c r="CA423" s="71" t="str">
        <f ca="1">INDEX({"","_","-","="},IF(OR($D423 &gt;= CB$6, $E423 &lt; CA$6), 0, 1)+IF(OR($F423 &gt;= CB$6, $G423 &lt; CA$6), 0, 2)+1)</f>
        <v/>
      </c>
      <c r="CB423" s="71" t="str">
        <f ca="1">INDEX({"","_","-","="},IF(OR($D423 &gt;= CC$6, $E423 &lt; CB$6), 0, 1)+IF(OR($F423 &gt;= CC$6, $G423 &lt; CB$6), 0, 2)+1)</f>
        <v/>
      </c>
      <c r="CC423" s="71" t="str">
        <f ca="1">INDEX({"","_","-","="},IF(OR($D423 &gt;= CD$6, $E423 &lt; CC$6), 0, 1)+IF(OR($F423 &gt;= CD$6, $G423 &lt; CC$6), 0, 2)+1)</f>
        <v/>
      </c>
      <c r="CD423" s="71" t="str">
        <f ca="1">INDEX({"","_","-","="},IF(OR($D423 &gt;= CE$6, $E423 &lt; CD$6), 0, 1)+IF(OR($F423 &gt;= CE$6, $G423 &lt; CD$6), 0, 2)+1)</f>
        <v/>
      </c>
    </row>
    <row r="424" spans="1:82">
      <c r="A424" s="8" t="str">
        <f ca="1">IF('临-进度'!N419,'临-进度'!$A419,"")</f>
        <v/>
      </c>
      <c r="B424" s="8" t="str">
        <f ca="1">IF('临-进度'!N419,'临-进度'!$B419,"")</f>
        <v/>
      </c>
      <c r="C424" s="8" t="str">
        <f ca="1">IF('临-进度'!N419,'临-进度'!$F419,"")</f>
        <v/>
      </c>
      <c r="D424" s="42" t="str">
        <f ca="1">IF('临-进度'!$N419,'临-进度'!$J419,"")</f>
        <v/>
      </c>
      <c r="E424" s="42" t="str">
        <f ca="1">IF('临-进度'!$N419,'临-进度'!$AF419,"")</f>
        <v/>
      </c>
      <c r="F424" s="42" t="str">
        <f ca="1">IF('临-进度'!$N419,'临-进度'!$K419,"")</f>
        <v/>
      </c>
      <c r="G424" s="76" t="str">
        <f ca="1">IF('临-进度'!$N419,'临-进度'!$AG419,"")</f>
        <v/>
      </c>
      <c r="H424" s="71" t="str">
        <f ca="1">INDEX({"","_","-","="},IF(OR($D424 &gt;= I$6, $E424 &lt; H$6), 0, 1)+IF(OR($F424 &gt;= I$6, $G424 &lt; H$6), 0, 2)+1)</f>
        <v/>
      </c>
      <c r="I424" s="71" t="str">
        <f ca="1">INDEX({"","_","-","="},IF(OR($D424 &gt;= J$6, $E424 &lt; I$6), 0, 1)+IF(OR($F424 &gt;= J$6, $G424 &lt; I$6), 0, 2)+1)</f>
        <v/>
      </c>
      <c r="J424" s="71" t="str">
        <f ca="1">INDEX({"","_","-","="},IF(OR($D424 &gt;= K$6, $E424 &lt; J$6), 0, 1)+IF(OR($F424 &gt;= K$6, $G424 &lt; J$6), 0, 2)+1)</f>
        <v/>
      </c>
      <c r="K424" s="71" t="str">
        <f ca="1">INDEX({"","_","-","="},IF(OR($D424 &gt;= L$6, $E424 &lt; K$6), 0, 1)+IF(OR($F424 &gt;= L$6, $G424 &lt; K$6), 0, 2)+1)</f>
        <v/>
      </c>
      <c r="L424" s="71" t="str">
        <f ca="1">INDEX({"","_","-","="},IF(OR($D424 &gt;= M$6, $E424 &lt; L$6), 0, 1)+IF(OR($F424 &gt;= M$6, $G424 &lt; L$6), 0, 2)+1)</f>
        <v/>
      </c>
      <c r="M424" s="71" t="str">
        <f ca="1">INDEX({"","_","-","="},IF(OR($D424 &gt;= N$6, $E424 &lt; M$6), 0, 1)+IF(OR($F424 &gt;= N$6, $G424 &lt; M$6), 0, 2)+1)</f>
        <v/>
      </c>
      <c r="N424" s="71" t="str">
        <f ca="1">INDEX({"","_","-","="},IF(OR($D424 &gt;= O$6, $E424 &lt; N$6), 0, 1)+IF(OR($F424 &gt;= O$6, $G424 &lt; N$6), 0, 2)+1)</f>
        <v/>
      </c>
      <c r="O424" s="71" t="str">
        <f ca="1">INDEX({"","_","-","="},IF(OR($D424 &gt;= P$6, $E424 &lt; O$6), 0, 1)+IF(OR($F424 &gt;= P$6, $G424 &lt; O$6), 0, 2)+1)</f>
        <v/>
      </c>
      <c r="P424" s="71" t="str">
        <f ca="1">INDEX({"","_","-","="},IF(OR($D424 &gt;= Q$6, $E424 &lt; P$6), 0, 1)+IF(OR($F424 &gt;= Q$6, $G424 &lt; P$6), 0, 2)+1)</f>
        <v/>
      </c>
      <c r="Q424" s="71" t="str">
        <f ca="1">INDEX({"","_","-","="},IF(OR($D424 &gt;= R$6, $E424 &lt; Q$6), 0, 1)+IF(OR($F424 &gt;= R$6, $G424 &lt; Q$6), 0, 2)+1)</f>
        <v/>
      </c>
      <c r="R424" s="71" t="str">
        <f ca="1">INDEX({"","_","-","="},IF(OR($D424 &gt;= S$6, $E424 &lt; R$6), 0, 1)+IF(OR($F424 &gt;= S$6, $G424 &lt; R$6), 0, 2)+1)</f>
        <v/>
      </c>
      <c r="S424" s="71" t="str">
        <f ca="1">INDEX({"","_","-","="},IF(OR($D424 &gt;= T$6, $E424 &lt; S$6), 0, 1)+IF(OR($F424 &gt;= T$6, $G424 &lt; S$6), 0, 2)+1)</f>
        <v/>
      </c>
      <c r="T424" s="71" t="str">
        <f ca="1">INDEX({"","_","-","="},IF(OR($D424 &gt;= U$6, $E424 &lt; T$6), 0, 1)+IF(OR($F424 &gt;= U$6, $G424 &lt; T$6), 0, 2)+1)</f>
        <v/>
      </c>
      <c r="U424" s="71" t="str">
        <f ca="1">INDEX({"","_","-","="},IF(OR($D424 &gt;= V$6, $E424 &lt; U$6), 0, 1)+IF(OR($F424 &gt;= V$6, $G424 &lt; U$6), 0, 2)+1)</f>
        <v/>
      </c>
      <c r="V424" s="71" t="str">
        <f ca="1">INDEX({"","_","-","="},IF(OR($D424 &gt;= W$6, $E424 &lt; V$6), 0, 1)+IF(OR($F424 &gt;= W$6, $G424 &lt; V$6), 0, 2)+1)</f>
        <v/>
      </c>
      <c r="W424" s="71" t="str">
        <f ca="1">INDEX({"","_","-","="},IF(OR($D424 &gt;= X$6, $E424 &lt; W$6), 0, 1)+IF(OR($F424 &gt;= X$6, $G424 &lt; W$6), 0, 2)+1)</f>
        <v/>
      </c>
      <c r="X424" s="71" t="str">
        <f ca="1">INDEX({"","_","-","="},IF(OR($D424 &gt;= Y$6, $E424 &lt; X$6), 0, 1)+IF(OR($F424 &gt;= Y$6, $G424 &lt; X$6), 0, 2)+1)</f>
        <v/>
      </c>
      <c r="Y424" s="71" t="str">
        <f ca="1">INDEX({"","_","-","="},IF(OR($D424 &gt;= Z$6, $E424 &lt; Y$6), 0, 1)+IF(OR($F424 &gt;= Z$6, $G424 &lt; Y$6), 0, 2)+1)</f>
        <v/>
      </c>
      <c r="Z424" s="71" t="str">
        <f ca="1">INDEX({"","_","-","="},IF(OR($D424 &gt;= AA$6, $E424 &lt; Z$6), 0, 1)+IF(OR($F424 &gt;= AA$6, $G424 &lt; Z$6), 0, 2)+1)</f>
        <v/>
      </c>
      <c r="AA424" s="71" t="str">
        <f ca="1">INDEX({"","_","-","="},IF(OR($D424 &gt;= AB$6, $E424 &lt; AA$6), 0, 1)+IF(OR($F424 &gt;= AB$6, $G424 &lt; AA$6), 0, 2)+1)</f>
        <v/>
      </c>
      <c r="AB424" s="71" t="str">
        <f ca="1">INDEX({"","_","-","="},IF(OR($D424 &gt;= AC$6, $E424 &lt; AB$6), 0, 1)+IF(OR($F424 &gt;= AC$6, $G424 &lt; AB$6), 0, 2)+1)</f>
        <v/>
      </c>
      <c r="AC424" s="71" t="str">
        <f ca="1">INDEX({"","_","-","="},IF(OR($D424 &gt;= AD$6, $E424 &lt; AC$6), 0, 1)+IF(OR($F424 &gt;= AD$6, $G424 &lt; AC$6), 0, 2)+1)</f>
        <v/>
      </c>
      <c r="AD424" s="71" t="str">
        <f ca="1">INDEX({"","_","-","="},IF(OR($D424 &gt;= AE$6, $E424 &lt; AD$6), 0, 1)+IF(OR($F424 &gt;= AE$6, $G424 &lt; AD$6), 0, 2)+1)</f>
        <v/>
      </c>
      <c r="AE424" s="71" t="str">
        <f ca="1">INDEX({"","_","-","="},IF(OR($D424 &gt;= AF$6, $E424 &lt; AE$6), 0, 1)+IF(OR($F424 &gt;= AF$6, $G424 &lt; AE$6), 0, 2)+1)</f>
        <v/>
      </c>
      <c r="AF424" s="71" t="str">
        <f ca="1">INDEX({"","_","-","="},IF(OR($D424 &gt;= AG$6, $E424 &lt; AF$6), 0, 1)+IF(OR($F424 &gt;= AG$6, $G424 &lt; AF$6), 0, 2)+1)</f>
        <v/>
      </c>
      <c r="AG424" s="71" t="str">
        <f ca="1">INDEX({"","_","-","="},IF(OR($D424 &gt;= AH$6, $E424 &lt; AG$6), 0, 1)+IF(OR($F424 &gt;= AH$6, $G424 &lt; AG$6), 0, 2)+1)</f>
        <v/>
      </c>
      <c r="AH424" s="71" t="str">
        <f ca="1">INDEX({"","_","-","="},IF(OR($D424 &gt;= AI$6, $E424 &lt; AH$6), 0, 1)+IF(OR($F424 &gt;= AI$6, $G424 &lt; AH$6), 0, 2)+1)</f>
        <v/>
      </c>
      <c r="AI424" s="71" t="str">
        <f ca="1">INDEX({"","_","-","="},IF(OR($D424 &gt;= AJ$6, $E424 &lt; AI$6), 0, 1)+IF(OR($F424 &gt;= AJ$6, $G424 &lt; AI$6), 0, 2)+1)</f>
        <v/>
      </c>
      <c r="AJ424" s="71" t="str">
        <f ca="1">INDEX({"","_","-","="},IF(OR($D424 &gt;= AK$6, $E424 &lt; AJ$6), 0, 1)+IF(OR($F424 &gt;= AK$6, $G424 &lt; AJ$6), 0, 2)+1)</f>
        <v/>
      </c>
      <c r="AK424" s="71" t="str">
        <f ca="1">INDEX({"","_","-","="},IF(OR($D424 &gt;= AL$6, $E424 &lt; AK$6), 0, 1)+IF(OR($F424 &gt;= AL$6, $G424 &lt; AK$6), 0, 2)+1)</f>
        <v/>
      </c>
      <c r="AL424" s="71" t="str">
        <f ca="1">INDEX({"","_","-","="},IF(OR($D424 &gt;= AM$6, $E424 &lt; AL$6), 0, 1)+IF(OR($F424 &gt;= AM$6, $G424 &lt; AL$6), 0, 2)+1)</f>
        <v/>
      </c>
      <c r="AM424" s="71" t="str">
        <f ca="1">INDEX({"","_","-","="},IF(OR($D424 &gt;= AN$6, $E424 &lt; AM$6), 0, 1)+IF(OR($F424 &gt;= AN$6, $G424 &lt; AM$6), 0, 2)+1)</f>
        <v/>
      </c>
      <c r="AN424" s="71" t="str">
        <f ca="1">INDEX({"","_","-","="},IF(OR($D424 &gt;= AO$6, $E424 &lt; AN$6), 0, 1)+IF(OR($F424 &gt;= AO$6, $G424 &lt; AN$6), 0, 2)+1)</f>
        <v/>
      </c>
      <c r="AO424" s="71" t="str">
        <f ca="1">INDEX({"","_","-","="},IF(OR($D424 &gt;= AP$6, $E424 &lt; AO$6), 0, 1)+IF(OR($F424 &gt;= AP$6, $G424 &lt; AO$6), 0, 2)+1)</f>
        <v/>
      </c>
      <c r="AP424" s="71" t="str">
        <f ca="1">INDEX({"","_","-","="},IF(OR($D424 &gt;= AQ$6, $E424 &lt; AP$6), 0, 1)+IF(OR($F424 &gt;= AQ$6, $G424 &lt; AP$6), 0, 2)+1)</f>
        <v/>
      </c>
      <c r="AQ424" s="71" t="str">
        <f ca="1">INDEX({"","_","-","="},IF(OR($D424 &gt;= AR$6, $E424 &lt; AQ$6), 0, 1)+IF(OR($F424 &gt;= AR$6, $G424 &lt; AQ$6), 0, 2)+1)</f>
        <v/>
      </c>
      <c r="AR424" s="71" t="str">
        <f ca="1">INDEX({"","_","-","="},IF(OR($D424 &gt;= AS$6, $E424 &lt; AR$6), 0, 1)+IF(OR($F424 &gt;= AS$6, $G424 &lt; AR$6), 0, 2)+1)</f>
        <v/>
      </c>
      <c r="AS424" s="71" t="str">
        <f ca="1">INDEX({"","_","-","="},IF(OR($D424 &gt;= AT$6, $E424 &lt; AS$6), 0, 1)+IF(OR($F424 &gt;= AT$6, $G424 &lt; AS$6), 0, 2)+1)</f>
        <v/>
      </c>
      <c r="AT424" s="71" t="str">
        <f ca="1">INDEX({"","_","-","="},IF(OR($D424 &gt;= AU$6, $E424 &lt; AT$6), 0, 1)+IF(OR($F424 &gt;= AU$6, $G424 &lt; AT$6), 0, 2)+1)</f>
        <v/>
      </c>
      <c r="AU424" s="71" t="str">
        <f ca="1">INDEX({"","_","-","="},IF(OR($D424 &gt;= AV$6, $E424 &lt; AU$6), 0, 1)+IF(OR($F424 &gt;= AV$6, $G424 &lt; AU$6), 0, 2)+1)</f>
        <v/>
      </c>
      <c r="AV424" s="71" t="str">
        <f ca="1">INDEX({"","_","-","="},IF(OR($D424 &gt;= AW$6, $E424 &lt; AV$6), 0, 1)+IF(OR($F424 &gt;= AW$6, $G424 &lt; AV$6), 0, 2)+1)</f>
        <v/>
      </c>
      <c r="AW424" s="71" t="str">
        <f ca="1">INDEX({"","_","-","="},IF(OR($D424 &gt;= AX$6, $E424 &lt; AW$6), 0, 1)+IF(OR($F424 &gt;= AX$6, $G424 &lt; AW$6), 0, 2)+1)</f>
        <v/>
      </c>
      <c r="AX424" s="71" t="str">
        <f ca="1">INDEX({"","_","-","="},IF(OR($D424 &gt;= AY$6, $E424 &lt; AX$6), 0, 1)+IF(OR($F424 &gt;= AY$6, $G424 &lt; AX$6), 0, 2)+1)</f>
        <v/>
      </c>
      <c r="AY424" s="71" t="str">
        <f ca="1">INDEX({"","_","-","="},IF(OR($D424 &gt;= AZ$6, $E424 &lt; AY$6), 0, 1)+IF(OR($F424 &gt;= AZ$6, $G424 &lt; AY$6), 0, 2)+1)</f>
        <v/>
      </c>
      <c r="AZ424" s="71" t="str">
        <f ca="1">INDEX({"","_","-","="},IF(OR($D424 &gt;= BA$6, $E424 &lt; AZ$6), 0, 1)+IF(OR($F424 &gt;= BA$6, $G424 &lt; AZ$6), 0, 2)+1)</f>
        <v/>
      </c>
      <c r="BA424" s="71" t="str">
        <f ca="1">INDEX({"","_","-","="},IF(OR($D424 &gt;= BB$6, $E424 &lt; BA$6), 0, 1)+IF(OR($F424 &gt;= BB$6, $G424 &lt; BA$6), 0, 2)+1)</f>
        <v/>
      </c>
      <c r="BB424" s="71" t="str">
        <f ca="1">INDEX({"","_","-","="},IF(OR($D424 &gt;= BC$6, $E424 &lt; BB$6), 0, 1)+IF(OR($F424 &gt;= BC$6, $G424 &lt; BB$6), 0, 2)+1)</f>
        <v/>
      </c>
      <c r="BC424" s="71" t="str">
        <f ca="1">INDEX({"","_","-","="},IF(OR($D424 &gt;= BD$6, $E424 &lt; BC$6), 0, 1)+IF(OR($F424 &gt;= BD$6, $G424 &lt; BC$6), 0, 2)+1)</f>
        <v/>
      </c>
      <c r="BD424" s="71" t="str">
        <f ca="1">INDEX({"","_","-","="},IF(OR($D424 &gt;= BE$6, $E424 &lt; BD$6), 0, 1)+IF(OR($F424 &gt;= BE$6, $G424 &lt; BD$6), 0, 2)+1)</f>
        <v/>
      </c>
      <c r="BE424" s="71" t="str">
        <f ca="1">INDEX({"","_","-","="},IF(OR($D424 &gt;= BF$6, $E424 &lt; BE$6), 0, 1)+IF(OR($F424 &gt;= BF$6, $G424 &lt; BE$6), 0, 2)+1)</f>
        <v/>
      </c>
      <c r="BF424" s="71" t="str">
        <f ca="1">INDEX({"","_","-","="},IF(OR($D424 &gt;= BG$6, $E424 &lt; BF$6), 0, 1)+IF(OR($F424 &gt;= BG$6, $G424 &lt; BF$6), 0, 2)+1)</f>
        <v/>
      </c>
      <c r="BG424" s="71" t="str">
        <f ca="1">INDEX({"","_","-","="},IF(OR($D424 &gt;= BH$6, $E424 &lt; BG$6), 0, 1)+IF(OR($F424 &gt;= BH$6, $G424 &lt; BG$6), 0, 2)+1)</f>
        <v/>
      </c>
      <c r="BH424" s="71" t="str">
        <f ca="1">INDEX({"","_","-","="},IF(OR($D424 &gt;= BI$6, $E424 &lt; BH$6), 0, 1)+IF(OR($F424 &gt;= BI$6, $G424 &lt; BH$6), 0, 2)+1)</f>
        <v/>
      </c>
      <c r="BI424" s="71" t="str">
        <f ca="1">INDEX({"","_","-","="},IF(OR($D424 &gt;= BJ$6, $E424 &lt; BI$6), 0, 1)+IF(OR($F424 &gt;= BJ$6, $G424 &lt; BI$6), 0, 2)+1)</f>
        <v/>
      </c>
      <c r="BJ424" s="71" t="str">
        <f ca="1">INDEX({"","_","-","="},IF(OR($D424 &gt;= BK$6, $E424 &lt; BJ$6), 0, 1)+IF(OR($F424 &gt;= BK$6, $G424 &lt; BJ$6), 0, 2)+1)</f>
        <v/>
      </c>
      <c r="BK424" s="71" t="str">
        <f ca="1">INDEX({"","_","-","="},IF(OR($D424 &gt;= BL$6, $E424 &lt; BK$6), 0, 1)+IF(OR($F424 &gt;= BL$6, $G424 &lt; BK$6), 0, 2)+1)</f>
        <v/>
      </c>
      <c r="BL424" s="71" t="str">
        <f ca="1">INDEX({"","_","-","="},IF(OR($D424 &gt;= BM$6, $E424 &lt; BL$6), 0, 1)+IF(OR($F424 &gt;= BM$6, $G424 &lt; BL$6), 0, 2)+1)</f>
        <v/>
      </c>
      <c r="BM424" s="71" t="str">
        <f ca="1">INDEX({"","_","-","="},IF(OR($D424 &gt;= BN$6, $E424 &lt; BM$6), 0, 1)+IF(OR($F424 &gt;= BN$6, $G424 &lt; BM$6), 0, 2)+1)</f>
        <v/>
      </c>
      <c r="BN424" s="71" t="str">
        <f ca="1">INDEX({"","_","-","="},IF(OR($D424 &gt;= BO$6, $E424 &lt; BN$6), 0, 1)+IF(OR($F424 &gt;= BO$6, $G424 &lt; BN$6), 0, 2)+1)</f>
        <v/>
      </c>
      <c r="BO424" s="71" t="str">
        <f ca="1">INDEX({"","_","-","="},IF(OR($D424 &gt;= BP$6, $E424 &lt; BO$6), 0, 1)+IF(OR($F424 &gt;= BP$6, $G424 &lt; BO$6), 0, 2)+1)</f>
        <v/>
      </c>
      <c r="BP424" s="71" t="str">
        <f ca="1">INDEX({"","_","-","="},IF(OR($D424 &gt;= BQ$6, $E424 &lt; BP$6), 0, 1)+IF(OR($F424 &gt;= BQ$6, $G424 &lt; BP$6), 0, 2)+1)</f>
        <v/>
      </c>
      <c r="BQ424" s="71" t="str">
        <f ca="1">INDEX({"","_","-","="},IF(OR($D424 &gt;= BR$6, $E424 &lt; BQ$6), 0, 1)+IF(OR($F424 &gt;= BR$6, $G424 &lt; BQ$6), 0, 2)+1)</f>
        <v/>
      </c>
      <c r="BR424" s="71" t="str">
        <f ca="1">INDEX({"","_","-","="},IF(OR($D424 &gt;= BS$6, $E424 &lt; BR$6), 0, 1)+IF(OR($F424 &gt;= BS$6, $G424 &lt; BR$6), 0, 2)+1)</f>
        <v/>
      </c>
      <c r="BS424" s="71" t="str">
        <f ca="1">INDEX({"","_","-","="},IF(OR($D424 &gt;= BT$6, $E424 &lt; BS$6), 0, 1)+IF(OR($F424 &gt;= BT$6, $G424 &lt; BS$6), 0, 2)+1)</f>
        <v/>
      </c>
      <c r="BT424" s="71" t="str">
        <f ca="1">INDEX({"","_","-","="},IF(OR($D424 &gt;= BU$6, $E424 &lt; BT$6), 0, 1)+IF(OR($F424 &gt;= BU$6, $G424 &lt; BT$6), 0, 2)+1)</f>
        <v/>
      </c>
      <c r="BU424" s="71" t="str">
        <f ca="1">INDEX({"","_","-","="},IF(OR($D424 &gt;= BV$6, $E424 &lt; BU$6), 0, 1)+IF(OR($F424 &gt;= BV$6, $G424 &lt; BU$6), 0, 2)+1)</f>
        <v/>
      </c>
      <c r="BV424" s="71" t="str">
        <f ca="1">INDEX({"","_","-","="},IF(OR($D424 &gt;= BW$6, $E424 &lt; BV$6), 0, 1)+IF(OR($F424 &gt;= BW$6, $G424 &lt; BV$6), 0, 2)+1)</f>
        <v/>
      </c>
      <c r="BW424" s="71" t="str">
        <f ca="1">INDEX({"","_","-","="},IF(OR($D424 &gt;= BX$6, $E424 &lt; BW$6), 0, 1)+IF(OR($F424 &gt;= BX$6, $G424 &lt; BW$6), 0, 2)+1)</f>
        <v/>
      </c>
      <c r="BX424" s="71" t="str">
        <f ca="1">INDEX({"","_","-","="},IF(OR($D424 &gt;= BY$6, $E424 &lt; BX$6), 0, 1)+IF(OR($F424 &gt;= BY$6, $G424 &lt; BX$6), 0, 2)+1)</f>
        <v/>
      </c>
      <c r="BY424" s="71" t="str">
        <f ca="1">INDEX({"","_","-","="},IF(OR($D424 &gt;= BZ$6, $E424 &lt; BY$6), 0, 1)+IF(OR($F424 &gt;= BZ$6, $G424 &lt; BY$6), 0, 2)+1)</f>
        <v/>
      </c>
      <c r="BZ424" s="71" t="str">
        <f ca="1">INDEX({"","_","-","="},IF(OR($D424 &gt;= CA$6, $E424 &lt; BZ$6), 0, 1)+IF(OR($F424 &gt;= CA$6, $G424 &lt; BZ$6), 0, 2)+1)</f>
        <v/>
      </c>
      <c r="CA424" s="71" t="str">
        <f ca="1">INDEX({"","_","-","="},IF(OR($D424 &gt;= CB$6, $E424 &lt; CA$6), 0, 1)+IF(OR($F424 &gt;= CB$6, $G424 &lt; CA$6), 0, 2)+1)</f>
        <v/>
      </c>
      <c r="CB424" s="71" t="str">
        <f ca="1">INDEX({"","_","-","="},IF(OR($D424 &gt;= CC$6, $E424 &lt; CB$6), 0, 1)+IF(OR($F424 &gt;= CC$6, $G424 &lt; CB$6), 0, 2)+1)</f>
        <v/>
      </c>
      <c r="CC424" s="71" t="str">
        <f ca="1">INDEX({"","_","-","="},IF(OR($D424 &gt;= CD$6, $E424 &lt; CC$6), 0, 1)+IF(OR($F424 &gt;= CD$6, $G424 &lt; CC$6), 0, 2)+1)</f>
        <v/>
      </c>
      <c r="CD424" s="71" t="str">
        <f ca="1">INDEX({"","_","-","="},IF(OR($D424 &gt;= CE$6, $E424 &lt; CD$6), 0, 1)+IF(OR($F424 &gt;= CE$6, $G424 &lt; CD$6), 0, 2)+1)</f>
        <v/>
      </c>
    </row>
    <row r="425" spans="1:82">
      <c r="A425" s="8" t="str">
        <f ca="1">IF('临-进度'!N420,'临-进度'!$A420,"")</f>
        <v/>
      </c>
      <c r="B425" s="8" t="str">
        <f ca="1">IF('临-进度'!N420,'临-进度'!$B420,"")</f>
        <v/>
      </c>
      <c r="C425" s="8" t="str">
        <f ca="1">IF('临-进度'!N420,'临-进度'!$F420,"")</f>
        <v/>
      </c>
      <c r="D425" s="42" t="str">
        <f ca="1">IF('临-进度'!$N420,'临-进度'!$J420,"")</f>
        <v/>
      </c>
      <c r="E425" s="42" t="str">
        <f ca="1">IF('临-进度'!$N420,'临-进度'!$AF420,"")</f>
        <v/>
      </c>
      <c r="F425" s="42" t="str">
        <f ca="1">IF('临-进度'!$N420,'临-进度'!$K420,"")</f>
        <v/>
      </c>
      <c r="G425" s="76" t="str">
        <f ca="1">IF('临-进度'!$N420,'临-进度'!$AG420,"")</f>
        <v/>
      </c>
      <c r="H425" s="71" t="str">
        <f ca="1">INDEX({"","_","-","="},IF(OR($D425 &gt;= I$6, $E425 &lt; H$6), 0, 1)+IF(OR($F425 &gt;= I$6, $G425 &lt; H$6), 0, 2)+1)</f>
        <v/>
      </c>
      <c r="I425" s="71" t="str">
        <f ca="1">INDEX({"","_","-","="},IF(OR($D425 &gt;= J$6, $E425 &lt; I$6), 0, 1)+IF(OR($F425 &gt;= J$6, $G425 &lt; I$6), 0, 2)+1)</f>
        <v/>
      </c>
      <c r="J425" s="71" t="str">
        <f ca="1">INDEX({"","_","-","="},IF(OR($D425 &gt;= K$6, $E425 &lt; J$6), 0, 1)+IF(OR($F425 &gt;= K$6, $G425 &lt; J$6), 0, 2)+1)</f>
        <v/>
      </c>
      <c r="K425" s="71" t="str">
        <f ca="1">INDEX({"","_","-","="},IF(OR($D425 &gt;= L$6, $E425 &lt; K$6), 0, 1)+IF(OR($F425 &gt;= L$6, $G425 &lt; K$6), 0, 2)+1)</f>
        <v/>
      </c>
      <c r="L425" s="71" t="str">
        <f ca="1">INDEX({"","_","-","="},IF(OR($D425 &gt;= M$6, $E425 &lt; L$6), 0, 1)+IF(OR($F425 &gt;= M$6, $G425 &lt; L$6), 0, 2)+1)</f>
        <v/>
      </c>
      <c r="M425" s="71" t="str">
        <f ca="1">INDEX({"","_","-","="},IF(OR($D425 &gt;= N$6, $E425 &lt; M$6), 0, 1)+IF(OR($F425 &gt;= N$6, $G425 &lt; M$6), 0, 2)+1)</f>
        <v/>
      </c>
      <c r="N425" s="71" t="str">
        <f ca="1">INDEX({"","_","-","="},IF(OR($D425 &gt;= O$6, $E425 &lt; N$6), 0, 1)+IF(OR($F425 &gt;= O$6, $G425 &lt; N$6), 0, 2)+1)</f>
        <v/>
      </c>
      <c r="O425" s="71" t="str">
        <f ca="1">INDEX({"","_","-","="},IF(OR($D425 &gt;= P$6, $E425 &lt; O$6), 0, 1)+IF(OR($F425 &gt;= P$6, $G425 &lt; O$6), 0, 2)+1)</f>
        <v/>
      </c>
      <c r="P425" s="71" t="str">
        <f ca="1">INDEX({"","_","-","="},IF(OR($D425 &gt;= Q$6, $E425 &lt; P$6), 0, 1)+IF(OR($F425 &gt;= Q$6, $G425 &lt; P$6), 0, 2)+1)</f>
        <v/>
      </c>
      <c r="Q425" s="71" t="str">
        <f ca="1">INDEX({"","_","-","="},IF(OR($D425 &gt;= R$6, $E425 &lt; Q$6), 0, 1)+IF(OR($F425 &gt;= R$6, $G425 &lt; Q$6), 0, 2)+1)</f>
        <v/>
      </c>
      <c r="R425" s="71" t="str">
        <f ca="1">INDEX({"","_","-","="},IF(OR($D425 &gt;= S$6, $E425 &lt; R$6), 0, 1)+IF(OR($F425 &gt;= S$6, $G425 &lt; R$6), 0, 2)+1)</f>
        <v/>
      </c>
      <c r="S425" s="71" t="str">
        <f ca="1">INDEX({"","_","-","="},IF(OR($D425 &gt;= T$6, $E425 &lt; S$6), 0, 1)+IF(OR($F425 &gt;= T$6, $G425 &lt; S$6), 0, 2)+1)</f>
        <v/>
      </c>
      <c r="T425" s="71" t="str">
        <f ca="1">INDEX({"","_","-","="},IF(OR($D425 &gt;= U$6, $E425 &lt; T$6), 0, 1)+IF(OR($F425 &gt;= U$6, $G425 &lt; T$6), 0, 2)+1)</f>
        <v/>
      </c>
      <c r="U425" s="71" t="str">
        <f ca="1">INDEX({"","_","-","="},IF(OR($D425 &gt;= V$6, $E425 &lt; U$6), 0, 1)+IF(OR($F425 &gt;= V$6, $G425 &lt; U$6), 0, 2)+1)</f>
        <v/>
      </c>
      <c r="V425" s="71" t="str">
        <f ca="1">INDEX({"","_","-","="},IF(OR($D425 &gt;= W$6, $E425 &lt; V$6), 0, 1)+IF(OR($F425 &gt;= W$6, $G425 &lt; V$6), 0, 2)+1)</f>
        <v/>
      </c>
      <c r="W425" s="71" t="str">
        <f ca="1">INDEX({"","_","-","="},IF(OR($D425 &gt;= X$6, $E425 &lt; W$6), 0, 1)+IF(OR($F425 &gt;= X$6, $G425 &lt; W$6), 0, 2)+1)</f>
        <v/>
      </c>
      <c r="X425" s="71" t="str">
        <f ca="1">INDEX({"","_","-","="},IF(OR($D425 &gt;= Y$6, $E425 &lt; X$6), 0, 1)+IF(OR($F425 &gt;= Y$6, $G425 &lt; X$6), 0, 2)+1)</f>
        <v/>
      </c>
      <c r="Y425" s="71" t="str">
        <f ca="1">INDEX({"","_","-","="},IF(OR($D425 &gt;= Z$6, $E425 &lt; Y$6), 0, 1)+IF(OR($F425 &gt;= Z$6, $G425 &lt; Y$6), 0, 2)+1)</f>
        <v/>
      </c>
      <c r="Z425" s="71" t="str">
        <f ca="1">INDEX({"","_","-","="},IF(OR($D425 &gt;= AA$6, $E425 &lt; Z$6), 0, 1)+IF(OR($F425 &gt;= AA$6, $G425 &lt; Z$6), 0, 2)+1)</f>
        <v/>
      </c>
      <c r="AA425" s="71" t="str">
        <f ca="1">INDEX({"","_","-","="},IF(OR($D425 &gt;= AB$6, $E425 &lt; AA$6), 0, 1)+IF(OR($F425 &gt;= AB$6, $G425 &lt; AA$6), 0, 2)+1)</f>
        <v/>
      </c>
      <c r="AB425" s="71" t="str">
        <f ca="1">INDEX({"","_","-","="},IF(OR($D425 &gt;= AC$6, $E425 &lt; AB$6), 0, 1)+IF(OR($F425 &gt;= AC$6, $G425 &lt; AB$6), 0, 2)+1)</f>
        <v/>
      </c>
      <c r="AC425" s="71" t="str">
        <f ca="1">INDEX({"","_","-","="},IF(OR($D425 &gt;= AD$6, $E425 &lt; AC$6), 0, 1)+IF(OR($F425 &gt;= AD$6, $G425 &lt; AC$6), 0, 2)+1)</f>
        <v/>
      </c>
      <c r="AD425" s="71" t="str">
        <f ca="1">INDEX({"","_","-","="},IF(OR($D425 &gt;= AE$6, $E425 &lt; AD$6), 0, 1)+IF(OR($F425 &gt;= AE$6, $G425 &lt; AD$6), 0, 2)+1)</f>
        <v/>
      </c>
      <c r="AE425" s="71" t="str">
        <f ca="1">INDEX({"","_","-","="},IF(OR($D425 &gt;= AF$6, $E425 &lt; AE$6), 0, 1)+IF(OR($F425 &gt;= AF$6, $G425 &lt; AE$6), 0, 2)+1)</f>
        <v/>
      </c>
      <c r="AF425" s="71" t="str">
        <f ca="1">INDEX({"","_","-","="},IF(OR($D425 &gt;= AG$6, $E425 &lt; AF$6), 0, 1)+IF(OR($F425 &gt;= AG$6, $G425 &lt; AF$6), 0, 2)+1)</f>
        <v/>
      </c>
      <c r="AG425" s="71" t="str">
        <f ca="1">INDEX({"","_","-","="},IF(OR($D425 &gt;= AH$6, $E425 &lt; AG$6), 0, 1)+IF(OR($F425 &gt;= AH$6, $G425 &lt; AG$6), 0, 2)+1)</f>
        <v/>
      </c>
      <c r="AH425" s="71" t="str">
        <f ca="1">INDEX({"","_","-","="},IF(OR($D425 &gt;= AI$6, $E425 &lt; AH$6), 0, 1)+IF(OR($F425 &gt;= AI$6, $G425 &lt; AH$6), 0, 2)+1)</f>
        <v/>
      </c>
      <c r="AI425" s="71" t="str">
        <f ca="1">INDEX({"","_","-","="},IF(OR($D425 &gt;= AJ$6, $E425 &lt; AI$6), 0, 1)+IF(OR($F425 &gt;= AJ$6, $G425 &lt; AI$6), 0, 2)+1)</f>
        <v/>
      </c>
      <c r="AJ425" s="71" t="str">
        <f ca="1">INDEX({"","_","-","="},IF(OR($D425 &gt;= AK$6, $E425 &lt; AJ$6), 0, 1)+IF(OR($F425 &gt;= AK$6, $G425 &lt; AJ$6), 0, 2)+1)</f>
        <v/>
      </c>
      <c r="AK425" s="71" t="str">
        <f ca="1">INDEX({"","_","-","="},IF(OR($D425 &gt;= AL$6, $E425 &lt; AK$6), 0, 1)+IF(OR($F425 &gt;= AL$6, $G425 &lt; AK$6), 0, 2)+1)</f>
        <v/>
      </c>
      <c r="AL425" s="71" t="str">
        <f ca="1">INDEX({"","_","-","="},IF(OR($D425 &gt;= AM$6, $E425 &lt; AL$6), 0, 1)+IF(OR($F425 &gt;= AM$6, $G425 &lt; AL$6), 0, 2)+1)</f>
        <v/>
      </c>
      <c r="AM425" s="71" t="str">
        <f ca="1">INDEX({"","_","-","="},IF(OR($D425 &gt;= AN$6, $E425 &lt; AM$6), 0, 1)+IF(OR($F425 &gt;= AN$6, $G425 &lt; AM$6), 0, 2)+1)</f>
        <v/>
      </c>
      <c r="AN425" s="71" t="str">
        <f ca="1">INDEX({"","_","-","="},IF(OR($D425 &gt;= AO$6, $E425 &lt; AN$6), 0, 1)+IF(OR($F425 &gt;= AO$6, $G425 &lt; AN$6), 0, 2)+1)</f>
        <v/>
      </c>
      <c r="AO425" s="71" t="str">
        <f ca="1">INDEX({"","_","-","="},IF(OR($D425 &gt;= AP$6, $E425 &lt; AO$6), 0, 1)+IF(OR($F425 &gt;= AP$6, $G425 &lt; AO$6), 0, 2)+1)</f>
        <v/>
      </c>
      <c r="AP425" s="71" t="str">
        <f ca="1">INDEX({"","_","-","="},IF(OR($D425 &gt;= AQ$6, $E425 &lt; AP$6), 0, 1)+IF(OR($F425 &gt;= AQ$6, $G425 &lt; AP$6), 0, 2)+1)</f>
        <v/>
      </c>
      <c r="AQ425" s="71" t="str">
        <f ca="1">INDEX({"","_","-","="},IF(OR($D425 &gt;= AR$6, $E425 &lt; AQ$6), 0, 1)+IF(OR($F425 &gt;= AR$6, $G425 &lt; AQ$6), 0, 2)+1)</f>
        <v/>
      </c>
      <c r="AR425" s="71" t="str">
        <f ca="1">INDEX({"","_","-","="},IF(OR($D425 &gt;= AS$6, $E425 &lt; AR$6), 0, 1)+IF(OR($F425 &gt;= AS$6, $G425 &lt; AR$6), 0, 2)+1)</f>
        <v/>
      </c>
      <c r="AS425" s="71" t="str">
        <f ca="1">INDEX({"","_","-","="},IF(OR($D425 &gt;= AT$6, $E425 &lt; AS$6), 0, 1)+IF(OR($F425 &gt;= AT$6, $G425 &lt; AS$6), 0, 2)+1)</f>
        <v/>
      </c>
      <c r="AT425" s="71" t="str">
        <f ca="1">INDEX({"","_","-","="},IF(OR($D425 &gt;= AU$6, $E425 &lt; AT$6), 0, 1)+IF(OR($F425 &gt;= AU$6, $G425 &lt; AT$6), 0, 2)+1)</f>
        <v/>
      </c>
      <c r="AU425" s="71" t="str">
        <f ca="1">INDEX({"","_","-","="},IF(OR($D425 &gt;= AV$6, $E425 &lt; AU$6), 0, 1)+IF(OR($F425 &gt;= AV$6, $G425 &lt; AU$6), 0, 2)+1)</f>
        <v/>
      </c>
      <c r="AV425" s="71" t="str">
        <f ca="1">INDEX({"","_","-","="},IF(OR($D425 &gt;= AW$6, $E425 &lt; AV$6), 0, 1)+IF(OR($F425 &gt;= AW$6, $G425 &lt; AV$6), 0, 2)+1)</f>
        <v/>
      </c>
      <c r="AW425" s="71" t="str">
        <f ca="1">INDEX({"","_","-","="},IF(OR($D425 &gt;= AX$6, $E425 &lt; AW$6), 0, 1)+IF(OR($F425 &gt;= AX$6, $G425 &lt; AW$6), 0, 2)+1)</f>
        <v/>
      </c>
      <c r="AX425" s="71" t="str">
        <f ca="1">INDEX({"","_","-","="},IF(OR($D425 &gt;= AY$6, $E425 &lt; AX$6), 0, 1)+IF(OR($F425 &gt;= AY$6, $G425 &lt; AX$6), 0, 2)+1)</f>
        <v/>
      </c>
      <c r="AY425" s="71" t="str">
        <f ca="1">INDEX({"","_","-","="},IF(OR($D425 &gt;= AZ$6, $E425 &lt; AY$6), 0, 1)+IF(OR($F425 &gt;= AZ$6, $G425 &lt; AY$6), 0, 2)+1)</f>
        <v/>
      </c>
      <c r="AZ425" s="71" t="str">
        <f ca="1">INDEX({"","_","-","="},IF(OR($D425 &gt;= BA$6, $E425 &lt; AZ$6), 0, 1)+IF(OR($F425 &gt;= BA$6, $G425 &lt; AZ$6), 0, 2)+1)</f>
        <v/>
      </c>
      <c r="BA425" s="71" t="str">
        <f ca="1">INDEX({"","_","-","="},IF(OR($D425 &gt;= BB$6, $E425 &lt; BA$6), 0, 1)+IF(OR($F425 &gt;= BB$6, $G425 &lt; BA$6), 0, 2)+1)</f>
        <v/>
      </c>
      <c r="BB425" s="71" t="str">
        <f ca="1">INDEX({"","_","-","="},IF(OR($D425 &gt;= BC$6, $E425 &lt; BB$6), 0, 1)+IF(OR($F425 &gt;= BC$6, $G425 &lt; BB$6), 0, 2)+1)</f>
        <v/>
      </c>
      <c r="BC425" s="71" t="str">
        <f ca="1">INDEX({"","_","-","="},IF(OR($D425 &gt;= BD$6, $E425 &lt; BC$6), 0, 1)+IF(OR($F425 &gt;= BD$6, $G425 &lt; BC$6), 0, 2)+1)</f>
        <v/>
      </c>
      <c r="BD425" s="71" t="str">
        <f ca="1">INDEX({"","_","-","="},IF(OR($D425 &gt;= BE$6, $E425 &lt; BD$6), 0, 1)+IF(OR($F425 &gt;= BE$6, $G425 &lt; BD$6), 0, 2)+1)</f>
        <v/>
      </c>
      <c r="BE425" s="71" t="str">
        <f ca="1">INDEX({"","_","-","="},IF(OR($D425 &gt;= BF$6, $E425 &lt; BE$6), 0, 1)+IF(OR($F425 &gt;= BF$6, $G425 &lt; BE$6), 0, 2)+1)</f>
        <v/>
      </c>
      <c r="BF425" s="71" t="str">
        <f ca="1">INDEX({"","_","-","="},IF(OR($D425 &gt;= BG$6, $E425 &lt; BF$6), 0, 1)+IF(OR($F425 &gt;= BG$6, $G425 &lt; BF$6), 0, 2)+1)</f>
        <v/>
      </c>
      <c r="BG425" s="71" t="str">
        <f ca="1">INDEX({"","_","-","="},IF(OR($D425 &gt;= BH$6, $E425 &lt; BG$6), 0, 1)+IF(OR($F425 &gt;= BH$6, $G425 &lt; BG$6), 0, 2)+1)</f>
        <v/>
      </c>
      <c r="BH425" s="71" t="str">
        <f ca="1">INDEX({"","_","-","="},IF(OR($D425 &gt;= BI$6, $E425 &lt; BH$6), 0, 1)+IF(OR($F425 &gt;= BI$6, $G425 &lt; BH$6), 0, 2)+1)</f>
        <v/>
      </c>
      <c r="BI425" s="71" t="str">
        <f ca="1">INDEX({"","_","-","="},IF(OR($D425 &gt;= BJ$6, $E425 &lt; BI$6), 0, 1)+IF(OR($F425 &gt;= BJ$6, $G425 &lt; BI$6), 0, 2)+1)</f>
        <v/>
      </c>
      <c r="BJ425" s="71" t="str">
        <f ca="1">INDEX({"","_","-","="},IF(OR($D425 &gt;= BK$6, $E425 &lt; BJ$6), 0, 1)+IF(OR($F425 &gt;= BK$6, $G425 &lt; BJ$6), 0, 2)+1)</f>
        <v/>
      </c>
      <c r="BK425" s="71" t="str">
        <f ca="1">INDEX({"","_","-","="},IF(OR($D425 &gt;= BL$6, $E425 &lt; BK$6), 0, 1)+IF(OR($F425 &gt;= BL$6, $G425 &lt; BK$6), 0, 2)+1)</f>
        <v/>
      </c>
      <c r="BL425" s="71" t="str">
        <f ca="1">INDEX({"","_","-","="},IF(OR($D425 &gt;= BM$6, $E425 &lt; BL$6), 0, 1)+IF(OR($F425 &gt;= BM$6, $G425 &lt; BL$6), 0, 2)+1)</f>
        <v/>
      </c>
      <c r="BM425" s="71" t="str">
        <f ca="1">INDEX({"","_","-","="},IF(OR($D425 &gt;= BN$6, $E425 &lt; BM$6), 0, 1)+IF(OR($F425 &gt;= BN$6, $G425 &lt; BM$6), 0, 2)+1)</f>
        <v/>
      </c>
      <c r="BN425" s="71" t="str">
        <f ca="1">INDEX({"","_","-","="},IF(OR($D425 &gt;= BO$6, $E425 &lt; BN$6), 0, 1)+IF(OR($F425 &gt;= BO$6, $G425 &lt; BN$6), 0, 2)+1)</f>
        <v/>
      </c>
      <c r="BO425" s="71" t="str">
        <f ca="1">INDEX({"","_","-","="},IF(OR($D425 &gt;= BP$6, $E425 &lt; BO$6), 0, 1)+IF(OR($F425 &gt;= BP$6, $G425 &lt; BO$6), 0, 2)+1)</f>
        <v/>
      </c>
      <c r="BP425" s="71" t="str">
        <f ca="1">INDEX({"","_","-","="},IF(OR($D425 &gt;= BQ$6, $E425 &lt; BP$6), 0, 1)+IF(OR($F425 &gt;= BQ$6, $G425 &lt; BP$6), 0, 2)+1)</f>
        <v/>
      </c>
      <c r="BQ425" s="71" t="str">
        <f ca="1">INDEX({"","_","-","="},IF(OR($D425 &gt;= BR$6, $E425 &lt; BQ$6), 0, 1)+IF(OR($F425 &gt;= BR$6, $G425 &lt; BQ$6), 0, 2)+1)</f>
        <v/>
      </c>
      <c r="BR425" s="71" t="str">
        <f ca="1">INDEX({"","_","-","="},IF(OR($D425 &gt;= BS$6, $E425 &lt; BR$6), 0, 1)+IF(OR($F425 &gt;= BS$6, $G425 &lt; BR$6), 0, 2)+1)</f>
        <v/>
      </c>
      <c r="BS425" s="71" t="str">
        <f ca="1">INDEX({"","_","-","="},IF(OR($D425 &gt;= BT$6, $E425 &lt; BS$6), 0, 1)+IF(OR($F425 &gt;= BT$6, $G425 &lt; BS$6), 0, 2)+1)</f>
        <v/>
      </c>
      <c r="BT425" s="71" t="str">
        <f ca="1">INDEX({"","_","-","="},IF(OR($D425 &gt;= BU$6, $E425 &lt; BT$6), 0, 1)+IF(OR($F425 &gt;= BU$6, $G425 &lt; BT$6), 0, 2)+1)</f>
        <v/>
      </c>
      <c r="BU425" s="71" t="str">
        <f ca="1">INDEX({"","_","-","="},IF(OR($D425 &gt;= BV$6, $E425 &lt; BU$6), 0, 1)+IF(OR($F425 &gt;= BV$6, $G425 &lt; BU$6), 0, 2)+1)</f>
        <v/>
      </c>
      <c r="BV425" s="71" t="str">
        <f ca="1">INDEX({"","_","-","="},IF(OR($D425 &gt;= BW$6, $E425 &lt; BV$6), 0, 1)+IF(OR($F425 &gt;= BW$6, $G425 &lt; BV$6), 0, 2)+1)</f>
        <v/>
      </c>
      <c r="BW425" s="71" t="str">
        <f ca="1">INDEX({"","_","-","="},IF(OR($D425 &gt;= BX$6, $E425 &lt; BW$6), 0, 1)+IF(OR($F425 &gt;= BX$6, $G425 &lt; BW$6), 0, 2)+1)</f>
        <v/>
      </c>
      <c r="BX425" s="71" t="str">
        <f ca="1">INDEX({"","_","-","="},IF(OR($D425 &gt;= BY$6, $E425 &lt; BX$6), 0, 1)+IF(OR($F425 &gt;= BY$6, $G425 &lt; BX$6), 0, 2)+1)</f>
        <v/>
      </c>
      <c r="BY425" s="71" t="str">
        <f ca="1">INDEX({"","_","-","="},IF(OR($D425 &gt;= BZ$6, $E425 &lt; BY$6), 0, 1)+IF(OR($F425 &gt;= BZ$6, $G425 &lt; BY$6), 0, 2)+1)</f>
        <v/>
      </c>
      <c r="BZ425" s="71" t="str">
        <f ca="1">INDEX({"","_","-","="},IF(OR($D425 &gt;= CA$6, $E425 &lt; BZ$6), 0, 1)+IF(OR($F425 &gt;= CA$6, $G425 &lt; BZ$6), 0, 2)+1)</f>
        <v/>
      </c>
      <c r="CA425" s="71" t="str">
        <f ca="1">INDEX({"","_","-","="},IF(OR($D425 &gt;= CB$6, $E425 &lt; CA$6), 0, 1)+IF(OR($F425 &gt;= CB$6, $G425 &lt; CA$6), 0, 2)+1)</f>
        <v/>
      </c>
      <c r="CB425" s="71" t="str">
        <f ca="1">INDEX({"","_","-","="},IF(OR($D425 &gt;= CC$6, $E425 &lt; CB$6), 0, 1)+IF(OR($F425 &gt;= CC$6, $G425 &lt; CB$6), 0, 2)+1)</f>
        <v/>
      </c>
      <c r="CC425" s="71" t="str">
        <f ca="1">INDEX({"","_","-","="},IF(OR($D425 &gt;= CD$6, $E425 &lt; CC$6), 0, 1)+IF(OR($F425 &gt;= CD$6, $G425 &lt; CC$6), 0, 2)+1)</f>
        <v/>
      </c>
      <c r="CD425" s="71" t="str">
        <f ca="1">INDEX({"","_","-","="},IF(OR($D425 &gt;= CE$6, $E425 &lt; CD$6), 0, 1)+IF(OR($F425 &gt;= CE$6, $G425 &lt; CD$6), 0, 2)+1)</f>
        <v/>
      </c>
    </row>
    <row r="426" spans="1:82">
      <c r="A426" s="8" t="str">
        <f ca="1">IF('临-进度'!N421,'临-进度'!$A421,"")</f>
        <v/>
      </c>
      <c r="B426" s="8" t="str">
        <f ca="1">IF('临-进度'!N421,'临-进度'!$B421,"")</f>
        <v/>
      </c>
      <c r="C426" s="8" t="str">
        <f ca="1">IF('临-进度'!N421,'临-进度'!$F421,"")</f>
        <v/>
      </c>
      <c r="D426" s="42" t="str">
        <f ca="1">IF('临-进度'!$N421,'临-进度'!$J421,"")</f>
        <v/>
      </c>
      <c r="E426" s="42" t="str">
        <f ca="1">IF('临-进度'!$N421,'临-进度'!$AF421,"")</f>
        <v/>
      </c>
      <c r="F426" s="42" t="str">
        <f ca="1">IF('临-进度'!$N421,'临-进度'!$K421,"")</f>
        <v/>
      </c>
      <c r="G426" s="76" t="str">
        <f ca="1">IF('临-进度'!$N421,'临-进度'!$AG421,"")</f>
        <v/>
      </c>
      <c r="H426" s="71" t="str">
        <f ca="1">INDEX({"","_","-","="},IF(OR($D426 &gt;= I$6, $E426 &lt; H$6), 0, 1)+IF(OR($F426 &gt;= I$6, $G426 &lt; H$6), 0, 2)+1)</f>
        <v/>
      </c>
      <c r="I426" s="71" t="str">
        <f ca="1">INDEX({"","_","-","="},IF(OR($D426 &gt;= J$6, $E426 &lt; I$6), 0, 1)+IF(OR($F426 &gt;= J$6, $G426 &lt; I$6), 0, 2)+1)</f>
        <v/>
      </c>
      <c r="J426" s="71" t="str">
        <f ca="1">INDEX({"","_","-","="},IF(OR($D426 &gt;= K$6, $E426 &lt; J$6), 0, 1)+IF(OR($F426 &gt;= K$6, $G426 &lt; J$6), 0, 2)+1)</f>
        <v/>
      </c>
      <c r="K426" s="71" t="str">
        <f ca="1">INDEX({"","_","-","="},IF(OR($D426 &gt;= L$6, $E426 &lt; K$6), 0, 1)+IF(OR($F426 &gt;= L$6, $G426 &lt; K$6), 0, 2)+1)</f>
        <v/>
      </c>
      <c r="L426" s="71" t="str">
        <f ca="1">INDEX({"","_","-","="},IF(OR($D426 &gt;= M$6, $E426 &lt; L$6), 0, 1)+IF(OR($F426 &gt;= M$6, $G426 &lt; L$6), 0, 2)+1)</f>
        <v/>
      </c>
      <c r="M426" s="71" t="str">
        <f ca="1">INDEX({"","_","-","="},IF(OR($D426 &gt;= N$6, $E426 &lt; M$6), 0, 1)+IF(OR($F426 &gt;= N$6, $G426 &lt; M$6), 0, 2)+1)</f>
        <v/>
      </c>
      <c r="N426" s="71" t="str">
        <f ca="1">INDEX({"","_","-","="},IF(OR($D426 &gt;= O$6, $E426 &lt; N$6), 0, 1)+IF(OR($F426 &gt;= O$6, $G426 &lt; N$6), 0, 2)+1)</f>
        <v/>
      </c>
      <c r="O426" s="71" t="str">
        <f ca="1">INDEX({"","_","-","="},IF(OR($D426 &gt;= P$6, $E426 &lt; O$6), 0, 1)+IF(OR($F426 &gt;= P$6, $G426 &lt; O$6), 0, 2)+1)</f>
        <v/>
      </c>
      <c r="P426" s="71" t="str">
        <f ca="1">INDEX({"","_","-","="},IF(OR($D426 &gt;= Q$6, $E426 &lt; P$6), 0, 1)+IF(OR($F426 &gt;= Q$6, $G426 &lt; P$6), 0, 2)+1)</f>
        <v/>
      </c>
      <c r="Q426" s="71" t="str">
        <f ca="1">INDEX({"","_","-","="},IF(OR($D426 &gt;= R$6, $E426 &lt; Q$6), 0, 1)+IF(OR($F426 &gt;= R$6, $G426 &lt; Q$6), 0, 2)+1)</f>
        <v/>
      </c>
      <c r="R426" s="71" t="str">
        <f ca="1">INDEX({"","_","-","="},IF(OR($D426 &gt;= S$6, $E426 &lt; R$6), 0, 1)+IF(OR($F426 &gt;= S$6, $G426 &lt; R$6), 0, 2)+1)</f>
        <v/>
      </c>
      <c r="S426" s="71" t="str">
        <f ca="1">INDEX({"","_","-","="},IF(OR($D426 &gt;= T$6, $E426 &lt; S$6), 0, 1)+IF(OR($F426 &gt;= T$6, $G426 &lt; S$6), 0, 2)+1)</f>
        <v/>
      </c>
      <c r="T426" s="71" t="str">
        <f ca="1">INDEX({"","_","-","="},IF(OR($D426 &gt;= U$6, $E426 &lt; T$6), 0, 1)+IF(OR($F426 &gt;= U$6, $G426 &lt; T$6), 0, 2)+1)</f>
        <v/>
      </c>
      <c r="U426" s="71" t="str">
        <f ca="1">INDEX({"","_","-","="},IF(OR($D426 &gt;= V$6, $E426 &lt; U$6), 0, 1)+IF(OR($F426 &gt;= V$6, $G426 &lt; U$6), 0, 2)+1)</f>
        <v/>
      </c>
      <c r="V426" s="71" t="str">
        <f ca="1">INDEX({"","_","-","="},IF(OR($D426 &gt;= W$6, $E426 &lt; V$6), 0, 1)+IF(OR($F426 &gt;= W$6, $G426 &lt; V$6), 0, 2)+1)</f>
        <v/>
      </c>
      <c r="W426" s="71" t="str">
        <f ca="1">INDEX({"","_","-","="},IF(OR($D426 &gt;= X$6, $E426 &lt; W$6), 0, 1)+IF(OR($F426 &gt;= X$6, $G426 &lt; W$6), 0, 2)+1)</f>
        <v/>
      </c>
      <c r="X426" s="71" t="str">
        <f ca="1">INDEX({"","_","-","="},IF(OR($D426 &gt;= Y$6, $E426 &lt; X$6), 0, 1)+IF(OR($F426 &gt;= Y$6, $G426 &lt; X$6), 0, 2)+1)</f>
        <v/>
      </c>
      <c r="Y426" s="71" t="str">
        <f ca="1">INDEX({"","_","-","="},IF(OR($D426 &gt;= Z$6, $E426 &lt; Y$6), 0, 1)+IF(OR($F426 &gt;= Z$6, $G426 &lt; Y$6), 0, 2)+1)</f>
        <v/>
      </c>
      <c r="Z426" s="71" t="str">
        <f ca="1">INDEX({"","_","-","="},IF(OR($D426 &gt;= AA$6, $E426 &lt; Z$6), 0, 1)+IF(OR($F426 &gt;= AA$6, $G426 &lt; Z$6), 0, 2)+1)</f>
        <v/>
      </c>
      <c r="AA426" s="71" t="str">
        <f ca="1">INDEX({"","_","-","="},IF(OR($D426 &gt;= AB$6, $E426 &lt; AA$6), 0, 1)+IF(OR($F426 &gt;= AB$6, $G426 &lt; AA$6), 0, 2)+1)</f>
        <v/>
      </c>
      <c r="AB426" s="71" t="str">
        <f ca="1">INDEX({"","_","-","="},IF(OR($D426 &gt;= AC$6, $E426 &lt; AB$6), 0, 1)+IF(OR($F426 &gt;= AC$6, $G426 &lt; AB$6), 0, 2)+1)</f>
        <v/>
      </c>
      <c r="AC426" s="71" t="str">
        <f ca="1">INDEX({"","_","-","="},IF(OR($D426 &gt;= AD$6, $E426 &lt; AC$6), 0, 1)+IF(OR($F426 &gt;= AD$6, $G426 &lt; AC$6), 0, 2)+1)</f>
        <v/>
      </c>
      <c r="AD426" s="71" t="str">
        <f ca="1">INDEX({"","_","-","="},IF(OR($D426 &gt;= AE$6, $E426 &lt; AD$6), 0, 1)+IF(OR($F426 &gt;= AE$6, $G426 &lt; AD$6), 0, 2)+1)</f>
        <v/>
      </c>
      <c r="AE426" s="71" t="str">
        <f ca="1">INDEX({"","_","-","="},IF(OR($D426 &gt;= AF$6, $E426 &lt; AE$6), 0, 1)+IF(OR($F426 &gt;= AF$6, $G426 &lt; AE$6), 0, 2)+1)</f>
        <v/>
      </c>
      <c r="AF426" s="71" t="str">
        <f ca="1">INDEX({"","_","-","="},IF(OR($D426 &gt;= AG$6, $E426 &lt; AF$6), 0, 1)+IF(OR($F426 &gt;= AG$6, $G426 &lt; AF$6), 0, 2)+1)</f>
        <v/>
      </c>
      <c r="AG426" s="71" t="str">
        <f ca="1">INDEX({"","_","-","="},IF(OR($D426 &gt;= AH$6, $E426 &lt; AG$6), 0, 1)+IF(OR($F426 &gt;= AH$6, $G426 &lt; AG$6), 0, 2)+1)</f>
        <v/>
      </c>
      <c r="AH426" s="71" t="str">
        <f ca="1">INDEX({"","_","-","="},IF(OR($D426 &gt;= AI$6, $E426 &lt; AH$6), 0, 1)+IF(OR($F426 &gt;= AI$6, $G426 &lt; AH$6), 0, 2)+1)</f>
        <v/>
      </c>
      <c r="AI426" s="71" t="str">
        <f ca="1">INDEX({"","_","-","="},IF(OR($D426 &gt;= AJ$6, $E426 &lt; AI$6), 0, 1)+IF(OR($F426 &gt;= AJ$6, $G426 &lt; AI$6), 0, 2)+1)</f>
        <v/>
      </c>
      <c r="AJ426" s="71" t="str">
        <f ca="1">INDEX({"","_","-","="},IF(OR($D426 &gt;= AK$6, $E426 &lt; AJ$6), 0, 1)+IF(OR($F426 &gt;= AK$6, $G426 &lt; AJ$6), 0, 2)+1)</f>
        <v/>
      </c>
      <c r="AK426" s="71" t="str">
        <f ca="1">INDEX({"","_","-","="},IF(OR($D426 &gt;= AL$6, $E426 &lt; AK$6), 0, 1)+IF(OR($F426 &gt;= AL$6, $G426 &lt; AK$6), 0, 2)+1)</f>
        <v/>
      </c>
      <c r="AL426" s="71" t="str">
        <f ca="1">INDEX({"","_","-","="},IF(OR($D426 &gt;= AM$6, $E426 &lt; AL$6), 0, 1)+IF(OR($F426 &gt;= AM$6, $G426 &lt; AL$6), 0, 2)+1)</f>
        <v/>
      </c>
      <c r="AM426" s="71" t="str">
        <f ca="1">INDEX({"","_","-","="},IF(OR($D426 &gt;= AN$6, $E426 &lt; AM$6), 0, 1)+IF(OR($F426 &gt;= AN$6, $G426 &lt; AM$6), 0, 2)+1)</f>
        <v/>
      </c>
      <c r="AN426" s="71" t="str">
        <f ca="1">INDEX({"","_","-","="},IF(OR($D426 &gt;= AO$6, $E426 &lt; AN$6), 0, 1)+IF(OR($F426 &gt;= AO$6, $G426 &lt; AN$6), 0, 2)+1)</f>
        <v/>
      </c>
      <c r="AO426" s="71" t="str">
        <f ca="1">INDEX({"","_","-","="},IF(OR($D426 &gt;= AP$6, $E426 &lt; AO$6), 0, 1)+IF(OR($F426 &gt;= AP$6, $G426 &lt; AO$6), 0, 2)+1)</f>
        <v/>
      </c>
      <c r="AP426" s="71" t="str">
        <f ca="1">INDEX({"","_","-","="},IF(OR($D426 &gt;= AQ$6, $E426 &lt; AP$6), 0, 1)+IF(OR($F426 &gt;= AQ$6, $G426 &lt; AP$6), 0, 2)+1)</f>
        <v/>
      </c>
      <c r="AQ426" s="71" t="str">
        <f ca="1">INDEX({"","_","-","="},IF(OR($D426 &gt;= AR$6, $E426 &lt; AQ$6), 0, 1)+IF(OR($F426 &gt;= AR$6, $G426 &lt; AQ$6), 0, 2)+1)</f>
        <v/>
      </c>
      <c r="AR426" s="71" t="str">
        <f ca="1">INDEX({"","_","-","="},IF(OR($D426 &gt;= AS$6, $E426 &lt; AR$6), 0, 1)+IF(OR($F426 &gt;= AS$6, $G426 &lt; AR$6), 0, 2)+1)</f>
        <v/>
      </c>
      <c r="AS426" s="71" t="str">
        <f ca="1">INDEX({"","_","-","="},IF(OR($D426 &gt;= AT$6, $E426 &lt; AS$6), 0, 1)+IF(OR($F426 &gt;= AT$6, $G426 &lt; AS$6), 0, 2)+1)</f>
        <v/>
      </c>
      <c r="AT426" s="71" t="str">
        <f ca="1">INDEX({"","_","-","="},IF(OR($D426 &gt;= AU$6, $E426 &lt; AT$6), 0, 1)+IF(OR($F426 &gt;= AU$6, $G426 &lt; AT$6), 0, 2)+1)</f>
        <v/>
      </c>
      <c r="AU426" s="71" t="str">
        <f ca="1">INDEX({"","_","-","="},IF(OR($D426 &gt;= AV$6, $E426 &lt; AU$6), 0, 1)+IF(OR($F426 &gt;= AV$6, $G426 &lt; AU$6), 0, 2)+1)</f>
        <v/>
      </c>
      <c r="AV426" s="71" t="str">
        <f ca="1">INDEX({"","_","-","="},IF(OR($D426 &gt;= AW$6, $E426 &lt; AV$6), 0, 1)+IF(OR($F426 &gt;= AW$6, $G426 &lt; AV$6), 0, 2)+1)</f>
        <v/>
      </c>
      <c r="AW426" s="71" t="str">
        <f ca="1">INDEX({"","_","-","="},IF(OR($D426 &gt;= AX$6, $E426 &lt; AW$6), 0, 1)+IF(OR($F426 &gt;= AX$6, $G426 &lt; AW$6), 0, 2)+1)</f>
        <v/>
      </c>
      <c r="AX426" s="71" t="str">
        <f ca="1">INDEX({"","_","-","="},IF(OR($D426 &gt;= AY$6, $E426 &lt; AX$6), 0, 1)+IF(OR($F426 &gt;= AY$6, $G426 &lt; AX$6), 0, 2)+1)</f>
        <v/>
      </c>
      <c r="AY426" s="71" t="str">
        <f ca="1">INDEX({"","_","-","="},IF(OR($D426 &gt;= AZ$6, $E426 &lt; AY$6), 0, 1)+IF(OR($F426 &gt;= AZ$6, $G426 &lt; AY$6), 0, 2)+1)</f>
        <v/>
      </c>
      <c r="AZ426" s="71" t="str">
        <f ca="1">INDEX({"","_","-","="},IF(OR($D426 &gt;= BA$6, $E426 &lt; AZ$6), 0, 1)+IF(OR($F426 &gt;= BA$6, $G426 &lt; AZ$6), 0, 2)+1)</f>
        <v/>
      </c>
      <c r="BA426" s="71" t="str">
        <f ca="1">INDEX({"","_","-","="},IF(OR($D426 &gt;= BB$6, $E426 &lt; BA$6), 0, 1)+IF(OR($F426 &gt;= BB$6, $G426 &lt; BA$6), 0, 2)+1)</f>
        <v/>
      </c>
      <c r="BB426" s="71" t="str">
        <f ca="1">INDEX({"","_","-","="},IF(OR($D426 &gt;= BC$6, $E426 &lt; BB$6), 0, 1)+IF(OR($F426 &gt;= BC$6, $G426 &lt; BB$6), 0, 2)+1)</f>
        <v/>
      </c>
      <c r="BC426" s="71" t="str">
        <f ca="1">INDEX({"","_","-","="},IF(OR($D426 &gt;= BD$6, $E426 &lt; BC$6), 0, 1)+IF(OR($F426 &gt;= BD$6, $G426 &lt; BC$6), 0, 2)+1)</f>
        <v/>
      </c>
      <c r="BD426" s="71" t="str">
        <f ca="1">INDEX({"","_","-","="},IF(OR($D426 &gt;= BE$6, $E426 &lt; BD$6), 0, 1)+IF(OR($F426 &gt;= BE$6, $G426 &lt; BD$6), 0, 2)+1)</f>
        <v/>
      </c>
      <c r="BE426" s="71" t="str">
        <f ca="1">INDEX({"","_","-","="},IF(OR($D426 &gt;= BF$6, $E426 &lt; BE$6), 0, 1)+IF(OR($F426 &gt;= BF$6, $G426 &lt; BE$6), 0, 2)+1)</f>
        <v/>
      </c>
      <c r="BF426" s="71" t="str">
        <f ca="1">INDEX({"","_","-","="},IF(OR($D426 &gt;= BG$6, $E426 &lt; BF$6), 0, 1)+IF(OR($F426 &gt;= BG$6, $G426 &lt; BF$6), 0, 2)+1)</f>
        <v/>
      </c>
      <c r="BG426" s="71" t="str">
        <f ca="1">INDEX({"","_","-","="},IF(OR($D426 &gt;= BH$6, $E426 &lt; BG$6), 0, 1)+IF(OR($F426 &gt;= BH$6, $G426 &lt; BG$6), 0, 2)+1)</f>
        <v/>
      </c>
      <c r="BH426" s="71" t="str">
        <f ca="1">INDEX({"","_","-","="},IF(OR($D426 &gt;= BI$6, $E426 &lt; BH$6), 0, 1)+IF(OR($F426 &gt;= BI$6, $G426 &lt; BH$6), 0, 2)+1)</f>
        <v/>
      </c>
      <c r="BI426" s="71" t="str">
        <f ca="1">INDEX({"","_","-","="},IF(OR($D426 &gt;= BJ$6, $E426 &lt; BI$6), 0, 1)+IF(OR($F426 &gt;= BJ$6, $G426 &lt; BI$6), 0, 2)+1)</f>
        <v/>
      </c>
      <c r="BJ426" s="71" t="str">
        <f ca="1">INDEX({"","_","-","="},IF(OR($D426 &gt;= BK$6, $E426 &lt; BJ$6), 0, 1)+IF(OR($F426 &gt;= BK$6, $G426 &lt; BJ$6), 0, 2)+1)</f>
        <v/>
      </c>
      <c r="BK426" s="71" t="str">
        <f ca="1">INDEX({"","_","-","="},IF(OR($D426 &gt;= BL$6, $E426 &lt; BK$6), 0, 1)+IF(OR($F426 &gt;= BL$6, $G426 &lt; BK$6), 0, 2)+1)</f>
        <v/>
      </c>
      <c r="BL426" s="71" t="str">
        <f ca="1">INDEX({"","_","-","="},IF(OR($D426 &gt;= BM$6, $E426 &lt; BL$6), 0, 1)+IF(OR($F426 &gt;= BM$6, $G426 &lt; BL$6), 0, 2)+1)</f>
        <v/>
      </c>
      <c r="BM426" s="71" t="str">
        <f ca="1">INDEX({"","_","-","="},IF(OR($D426 &gt;= BN$6, $E426 &lt; BM$6), 0, 1)+IF(OR($F426 &gt;= BN$6, $G426 &lt; BM$6), 0, 2)+1)</f>
        <v/>
      </c>
      <c r="BN426" s="71" t="str">
        <f ca="1">INDEX({"","_","-","="},IF(OR($D426 &gt;= BO$6, $E426 &lt; BN$6), 0, 1)+IF(OR($F426 &gt;= BO$6, $G426 &lt; BN$6), 0, 2)+1)</f>
        <v/>
      </c>
      <c r="BO426" s="71" t="str">
        <f ca="1">INDEX({"","_","-","="},IF(OR($D426 &gt;= BP$6, $E426 &lt; BO$6), 0, 1)+IF(OR($F426 &gt;= BP$6, $G426 &lt; BO$6), 0, 2)+1)</f>
        <v/>
      </c>
      <c r="BP426" s="71" t="str">
        <f ca="1">INDEX({"","_","-","="},IF(OR($D426 &gt;= BQ$6, $E426 &lt; BP$6), 0, 1)+IF(OR($F426 &gt;= BQ$6, $G426 &lt; BP$6), 0, 2)+1)</f>
        <v/>
      </c>
      <c r="BQ426" s="71" t="str">
        <f ca="1">INDEX({"","_","-","="},IF(OR($D426 &gt;= BR$6, $E426 &lt; BQ$6), 0, 1)+IF(OR($F426 &gt;= BR$6, $G426 &lt; BQ$6), 0, 2)+1)</f>
        <v/>
      </c>
      <c r="BR426" s="71" t="str">
        <f ca="1">INDEX({"","_","-","="},IF(OR($D426 &gt;= BS$6, $E426 &lt; BR$6), 0, 1)+IF(OR($F426 &gt;= BS$6, $G426 &lt; BR$6), 0, 2)+1)</f>
        <v/>
      </c>
      <c r="BS426" s="71" t="str">
        <f ca="1">INDEX({"","_","-","="},IF(OR($D426 &gt;= BT$6, $E426 &lt; BS$6), 0, 1)+IF(OR($F426 &gt;= BT$6, $G426 &lt; BS$6), 0, 2)+1)</f>
        <v/>
      </c>
      <c r="BT426" s="71" t="str">
        <f ca="1">INDEX({"","_","-","="},IF(OR($D426 &gt;= BU$6, $E426 &lt; BT$6), 0, 1)+IF(OR($F426 &gt;= BU$6, $G426 &lt; BT$6), 0, 2)+1)</f>
        <v/>
      </c>
      <c r="BU426" s="71" t="str">
        <f ca="1">INDEX({"","_","-","="},IF(OR($D426 &gt;= BV$6, $E426 &lt; BU$6), 0, 1)+IF(OR($F426 &gt;= BV$6, $G426 &lt; BU$6), 0, 2)+1)</f>
        <v/>
      </c>
      <c r="BV426" s="71" t="str">
        <f ca="1">INDEX({"","_","-","="},IF(OR($D426 &gt;= BW$6, $E426 &lt; BV$6), 0, 1)+IF(OR($F426 &gt;= BW$6, $G426 &lt; BV$6), 0, 2)+1)</f>
        <v/>
      </c>
      <c r="BW426" s="71" t="str">
        <f ca="1">INDEX({"","_","-","="},IF(OR($D426 &gt;= BX$6, $E426 &lt; BW$6), 0, 1)+IF(OR($F426 &gt;= BX$6, $G426 &lt; BW$6), 0, 2)+1)</f>
        <v/>
      </c>
      <c r="BX426" s="71" t="str">
        <f ca="1">INDEX({"","_","-","="},IF(OR($D426 &gt;= BY$6, $E426 &lt; BX$6), 0, 1)+IF(OR($F426 &gt;= BY$6, $G426 &lt; BX$6), 0, 2)+1)</f>
        <v/>
      </c>
      <c r="BY426" s="71" t="str">
        <f ca="1">INDEX({"","_","-","="},IF(OR($D426 &gt;= BZ$6, $E426 &lt; BY$6), 0, 1)+IF(OR($F426 &gt;= BZ$6, $G426 &lt; BY$6), 0, 2)+1)</f>
        <v/>
      </c>
      <c r="BZ426" s="71" t="str">
        <f ca="1">INDEX({"","_","-","="},IF(OR($D426 &gt;= CA$6, $E426 &lt; BZ$6), 0, 1)+IF(OR($F426 &gt;= CA$6, $G426 &lt; BZ$6), 0, 2)+1)</f>
        <v/>
      </c>
      <c r="CA426" s="71" t="str">
        <f ca="1">INDEX({"","_","-","="},IF(OR($D426 &gt;= CB$6, $E426 &lt; CA$6), 0, 1)+IF(OR($F426 &gt;= CB$6, $G426 &lt; CA$6), 0, 2)+1)</f>
        <v/>
      </c>
      <c r="CB426" s="71" t="str">
        <f ca="1">INDEX({"","_","-","="},IF(OR($D426 &gt;= CC$6, $E426 &lt; CB$6), 0, 1)+IF(OR($F426 &gt;= CC$6, $G426 &lt; CB$6), 0, 2)+1)</f>
        <v/>
      </c>
      <c r="CC426" s="71" t="str">
        <f ca="1">INDEX({"","_","-","="},IF(OR($D426 &gt;= CD$6, $E426 &lt; CC$6), 0, 1)+IF(OR($F426 &gt;= CD$6, $G426 &lt; CC$6), 0, 2)+1)</f>
        <v/>
      </c>
      <c r="CD426" s="71" t="str">
        <f ca="1">INDEX({"","_","-","="},IF(OR($D426 &gt;= CE$6, $E426 &lt; CD$6), 0, 1)+IF(OR($F426 &gt;= CE$6, $G426 &lt; CD$6), 0, 2)+1)</f>
        <v/>
      </c>
    </row>
    <row r="427" spans="1:82">
      <c r="A427" s="8" t="str">
        <f ca="1">IF('临-进度'!N422,'临-进度'!$A422,"")</f>
        <v/>
      </c>
      <c r="B427" s="8" t="str">
        <f ca="1">IF('临-进度'!N422,'临-进度'!$B422,"")</f>
        <v/>
      </c>
      <c r="C427" s="8" t="str">
        <f ca="1">IF('临-进度'!N422,'临-进度'!$F422,"")</f>
        <v/>
      </c>
      <c r="D427" s="42" t="str">
        <f ca="1">IF('临-进度'!$N422,'临-进度'!$J422,"")</f>
        <v/>
      </c>
      <c r="E427" s="42" t="str">
        <f ca="1">IF('临-进度'!$N422,'临-进度'!$AF422,"")</f>
        <v/>
      </c>
      <c r="F427" s="42" t="str">
        <f ca="1">IF('临-进度'!$N422,'临-进度'!$K422,"")</f>
        <v/>
      </c>
      <c r="G427" s="76" t="str">
        <f ca="1">IF('临-进度'!$N422,'临-进度'!$AG422,"")</f>
        <v/>
      </c>
      <c r="H427" s="71" t="str">
        <f ca="1">INDEX({"","_","-","="},IF(OR($D427 &gt;= I$6, $E427 &lt; H$6), 0, 1)+IF(OR($F427 &gt;= I$6, $G427 &lt; H$6), 0, 2)+1)</f>
        <v/>
      </c>
      <c r="I427" s="71" t="str">
        <f ca="1">INDEX({"","_","-","="},IF(OR($D427 &gt;= J$6, $E427 &lt; I$6), 0, 1)+IF(OR($F427 &gt;= J$6, $G427 &lt; I$6), 0, 2)+1)</f>
        <v/>
      </c>
      <c r="J427" s="71" t="str">
        <f ca="1">INDEX({"","_","-","="},IF(OR($D427 &gt;= K$6, $E427 &lt; J$6), 0, 1)+IF(OR($F427 &gt;= K$6, $G427 &lt; J$6), 0, 2)+1)</f>
        <v/>
      </c>
      <c r="K427" s="71" t="str">
        <f ca="1">INDEX({"","_","-","="},IF(OR($D427 &gt;= L$6, $E427 &lt; K$6), 0, 1)+IF(OR($F427 &gt;= L$6, $G427 &lt; K$6), 0, 2)+1)</f>
        <v/>
      </c>
      <c r="L427" s="71" t="str">
        <f ca="1">INDEX({"","_","-","="},IF(OR($D427 &gt;= M$6, $E427 &lt; L$6), 0, 1)+IF(OR($F427 &gt;= M$6, $G427 &lt; L$6), 0, 2)+1)</f>
        <v/>
      </c>
      <c r="M427" s="71" t="str">
        <f ca="1">INDEX({"","_","-","="},IF(OR($D427 &gt;= N$6, $E427 &lt; M$6), 0, 1)+IF(OR($F427 &gt;= N$6, $G427 &lt; M$6), 0, 2)+1)</f>
        <v/>
      </c>
      <c r="N427" s="71" t="str">
        <f ca="1">INDEX({"","_","-","="},IF(OR($D427 &gt;= O$6, $E427 &lt; N$6), 0, 1)+IF(OR($F427 &gt;= O$6, $G427 &lt; N$6), 0, 2)+1)</f>
        <v/>
      </c>
      <c r="O427" s="71" t="str">
        <f ca="1">INDEX({"","_","-","="},IF(OR($D427 &gt;= P$6, $E427 &lt; O$6), 0, 1)+IF(OR($F427 &gt;= P$6, $G427 &lt; O$6), 0, 2)+1)</f>
        <v/>
      </c>
      <c r="P427" s="71" t="str">
        <f ca="1">INDEX({"","_","-","="},IF(OR($D427 &gt;= Q$6, $E427 &lt; P$6), 0, 1)+IF(OR($F427 &gt;= Q$6, $G427 &lt; P$6), 0, 2)+1)</f>
        <v/>
      </c>
      <c r="Q427" s="71" t="str">
        <f ca="1">INDEX({"","_","-","="},IF(OR($D427 &gt;= R$6, $E427 &lt; Q$6), 0, 1)+IF(OR($F427 &gt;= R$6, $G427 &lt; Q$6), 0, 2)+1)</f>
        <v/>
      </c>
      <c r="R427" s="71" t="str">
        <f ca="1">INDEX({"","_","-","="},IF(OR($D427 &gt;= S$6, $E427 &lt; R$6), 0, 1)+IF(OR($F427 &gt;= S$6, $G427 &lt; R$6), 0, 2)+1)</f>
        <v/>
      </c>
      <c r="S427" s="71" t="str">
        <f ca="1">INDEX({"","_","-","="},IF(OR($D427 &gt;= T$6, $E427 &lt; S$6), 0, 1)+IF(OR($F427 &gt;= T$6, $G427 &lt; S$6), 0, 2)+1)</f>
        <v/>
      </c>
      <c r="T427" s="71" t="str">
        <f ca="1">INDEX({"","_","-","="},IF(OR($D427 &gt;= U$6, $E427 &lt; T$6), 0, 1)+IF(OR($F427 &gt;= U$6, $G427 &lt; T$6), 0, 2)+1)</f>
        <v/>
      </c>
      <c r="U427" s="71" t="str">
        <f ca="1">INDEX({"","_","-","="},IF(OR($D427 &gt;= V$6, $E427 &lt; U$6), 0, 1)+IF(OR($F427 &gt;= V$6, $G427 &lt; U$6), 0, 2)+1)</f>
        <v/>
      </c>
      <c r="V427" s="71" t="str">
        <f ca="1">INDEX({"","_","-","="},IF(OR($D427 &gt;= W$6, $E427 &lt; V$6), 0, 1)+IF(OR($F427 &gt;= W$6, $G427 &lt; V$6), 0, 2)+1)</f>
        <v/>
      </c>
      <c r="W427" s="71" t="str">
        <f ca="1">INDEX({"","_","-","="},IF(OR($D427 &gt;= X$6, $E427 &lt; W$6), 0, 1)+IF(OR($F427 &gt;= X$6, $G427 &lt; W$6), 0, 2)+1)</f>
        <v/>
      </c>
      <c r="X427" s="71" t="str">
        <f ca="1">INDEX({"","_","-","="},IF(OR($D427 &gt;= Y$6, $E427 &lt; X$6), 0, 1)+IF(OR($F427 &gt;= Y$6, $G427 &lt; X$6), 0, 2)+1)</f>
        <v/>
      </c>
      <c r="Y427" s="71" t="str">
        <f ca="1">INDEX({"","_","-","="},IF(OR($D427 &gt;= Z$6, $E427 &lt; Y$6), 0, 1)+IF(OR($F427 &gt;= Z$6, $G427 &lt; Y$6), 0, 2)+1)</f>
        <v/>
      </c>
      <c r="Z427" s="71" t="str">
        <f ca="1">INDEX({"","_","-","="},IF(OR($D427 &gt;= AA$6, $E427 &lt; Z$6), 0, 1)+IF(OR($F427 &gt;= AA$6, $G427 &lt; Z$6), 0, 2)+1)</f>
        <v/>
      </c>
      <c r="AA427" s="71" t="str">
        <f ca="1">INDEX({"","_","-","="},IF(OR($D427 &gt;= AB$6, $E427 &lt; AA$6), 0, 1)+IF(OR($F427 &gt;= AB$6, $G427 &lt; AA$6), 0, 2)+1)</f>
        <v/>
      </c>
      <c r="AB427" s="71" t="str">
        <f ca="1">INDEX({"","_","-","="},IF(OR($D427 &gt;= AC$6, $E427 &lt; AB$6), 0, 1)+IF(OR($F427 &gt;= AC$6, $G427 &lt; AB$6), 0, 2)+1)</f>
        <v/>
      </c>
      <c r="AC427" s="71" t="str">
        <f ca="1">INDEX({"","_","-","="},IF(OR($D427 &gt;= AD$6, $E427 &lt; AC$6), 0, 1)+IF(OR($F427 &gt;= AD$6, $G427 &lt; AC$6), 0, 2)+1)</f>
        <v/>
      </c>
      <c r="AD427" s="71" t="str">
        <f ca="1">INDEX({"","_","-","="},IF(OR($D427 &gt;= AE$6, $E427 &lt; AD$6), 0, 1)+IF(OR($F427 &gt;= AE$6, $G427 &lt; AD$6), 0, 2)+1)</f>
        <v/>
      </c>
      <c r="AE427" s="71" t="str">
        <f ca="1">INDEX({"","_","-","="},IF(OR($D427 &gt;= AF$6, $E427 &lt; AE$6), 0, 1)+IF(OR($F427 &gt;= AF$6, $G427 &lt; AE$6), 0, 2)+1)</f>
        <v/>
      </c>
      <c r="AF427" s="71" t="str">
        <f ca="1">INDEX({"","_","-","="},IF(OR($D427 &gt;= AG$6, $E427 &lt; AF$6), 0, 1)+IF(OR($F427 &gt;= AG$6, $G427 &lt; AF$6), 0, 2)+1)</f>
        <v/>
      </c>
      <c r="AG427" s="71" t="str">
        <f ca="1">INDEX({"","_","-","="},IF(OR($D427 &gt;= AH$6, $E427 &lt; AG$6), 0, 1)+IF(OR($F427 &gt;= AH$6, $G427 &lt; AG$6), 0, 2)+1)</f>
        <v/>
      </c>
      <c r="AH427" s="71" t="str">
        <f ca="1">INDEX({"","_","-","="},IF(OR($D427 &gt;= AI$6, $E427 &lt; AH$6), 0, 1)+IF(OR($F427 &gt;= AI$6, $G427 &lt; AH$6), 0, 2)+1)</f>
        <v/>
      </c>
      <c r="AI427" s="71" t="str">
        <f ca="1">INDEX({"","_","-","="},IF(OR($D427 &gt;= AJ$6, $E427 &lt; AI$6), 0, 1)+IF(OR($F427 &gt;= AJ$6, $G427 &lt; AI$6), 0, 2)+1)</f>
        <v/>
      </c>
      <c r="AJ427" s="71" t="str">
        <f ca="1">INDEX({"","_","-","="},IF(OR($D427 &gt;= AK$6, $E427 &lt; AJ$6), 0, 1)+IF(OR($F427 &gt;= AK$6, $G427 &lt; AJ$6), 0, 2)+1)</f>
        <v/>
      </c>
      <c r="AK427" s="71" t="str">
        <f ca="1">INDEX({"","_","-","="},IF(OR($D427 &gt;= AL$6, $E427 &lt; AK$6), 0, 1)+IF(OR($F427 &gt;= AL$6, $G427 &lt; AK$6), 0, 2)+1)</f>
        <v/>
      </c>
      <c r="AL427" s="71" t="str">
        <f ca="1">INDEX({"","_","-","="},IF(OR($D427 &gt;= AM$6, $E427 &lt; AL$6), 0, 1)+IF(OR($F427 &gt;= AM$6, $G427 &lt; AL$6), 0, 2)+1)</f>
        <v/>
      </c>
      <c r="AM427" s="71" t="str">
        <f ca="1">INDEX({"","_","-","="},IF(OR($D427 &gt;= AN$6, $E427 &lt; AM$6), 0, 1)+IF(OR($F427 &gt;= AN$6, $G427 &lt; AM$6), 0, 2)+1)</f>
        <v/>
      </c>
      <c r="AN427" s="71" t="str">
        <f ca="1">INDEX({"","_","-","="},IF(OR($D427 &gt;= AO$6, $E427 &lt; AN$6), 0, 1)+IF(OR($F427 &gt;= AO$6, $G427 &lt; AN$6), 0, 2)+1)</f>
        <v/>
      </c>
      <c r="AO427" s="71" t="str">
        <f ca="1">INDEX({"","_","-","="},IF(OR($D427 &gt;= AP$6, $E427 &lt; AO$6), 0, 1)+IF(OR($F427 &gt;= AP$6, $G427 &lt; AO$6), 0, 2)+1)</f>
        <v/>
      </c>
      <c r="AP427" s="71" t="str">
        <f ca="1">INDEX({"","_","-","="},IF(OR($D427 &gt;= AQ$6, $E427 &lt; AP$6), 0, 1)+IF(OR($F427 &gt;= AQ$6, $G427 &lt; AP$6), 0, 2)+1)</f>
        <v/>
      </c>
      <c r="AQ427" s="71" t="str">
        <f ca="1">INDEX({"","_","-","="},IF(OR($D427 &gt;= AR$6, $E427 &lt; AQ$6), 0, 1)+IF(OR($F427 &gt;= AR$6, $G427 &lt; AQ$6), 0, 2)+1)</f>
        <v/>
      </c>
      <c r="AR427" s="71" t="str">
        <f ca="1">INDEX({"","_","-","="},IF(OR($D427 &gt;= AS$6, $E427 &lt; AR$6), 0, 1)+IF(OR($F427 &gt;= AS$6, $G427 &lt; AR$6), 0, 2)+1)</f>
        <v/>
      </c>
      <c r="AS427" s="71" t="str">
        <f ca="1">INDEX({"","_","-","="},IF(OR($D427 &gt;= AT$6, $E427 &lt; AS$6), 0, 1)+IF(OR($F427 &gt;= AT$6, $G427 &lt; AS$6), 0, 2)+1)</f>
        <v/>
      </c>
      <c r="AT427" s="71" t="str">
        <f ca="1">INDEX({"","_","-","="},IF(OR($D427 &gt;= AU$6, $E427 &lt; AT$6), 0, 1)+IF(OR($F427 &gt;= AU$6, $G427 &lt; AT$6), 0, 2)+1)</f>
        <v/>
      </c>
      <c r="AU427" s="71" t="str">
        <f ca="1">INDEX({"","_","-","="},IF(OR($D427 &gt;= AV$6, $E427 &lt; AU$6), 0, 1)+IF(OR($F427 &gt;= AV$6, $G427 &lt; AU$6), 0, 2)+1)</f>
        <v/>
      </c>
      <c r="AV427" s="71" t="str">
        <f ca="1">INDEX({"","_","-","="},IF(OR($D427 &gt;= AW$6, $E427 &lt; AV$6), 0, 1)+IF(OR($F427 &gt;= AW$6, $G427 &lt; AV$6), 0, 2)+1)</f>
        <v/>
      </c>
      <c r="AW427" s="71" t="str">
        <f ca="1">INDEX({"","_","-","="},IF(OR($D427 &gt;= AX$6, $E427 &lt; AW$6), 0, 1)+IF(OR($F427 &gt;= AX$6, $G427 &lt; AW$6), 0, 2)+1)</f>
        <v/>
      </c>
      <c r="AX427" s="71" t="str">
        <f ca="1">INDEX({"","_","-","="},IF(OR($D427 &gt;= AY$6, $E427 &lt; AX$6), 0, 1)+IF(OR($F427 &gt;= AY$6, $G427 &lt; AX$6), 0, 2)+1)</f>
        <v/>
      </c>
      <c r="AY427" s="71" t="str">
        <f ca="1">INDEX({"","_","-","="},IF(OR($D427 &gt;= AZ$6, $E427 &lt; AY$6), 0, 1)+IF(OR($F427 &gt;= AZ$6, $G427 &lt; AY$6), 0, 2)+1)</f>
        <v/>
      </c>
      <c r="AZ427" s="71" t="str">
        <f ca="1">INDEX({"","_","-","="},IF(OR($D427 &gt;= BA$6, $E427 &lt; AZ$6), 0, 1)+IF(OR($F427 &gt;= BA$6, $G427 &lt; AZ$6), 0, 2)+1)</f>
        <v/>
      </c>
      <c r="BA427" s="71" t="str">
        <f ca="1">INDEX({"","_","-","="},IF(OR($D427 &gt;= BB$6, $E427 &lt; BA$6), 0, 1)+IF(OR($F427 &gt;= BB$6, $G427 &lt; BA$6), 0, 2)+1)</f>
        <v/>
      </c>
      <c r="BB427" s="71" t="str">
        <f ca="1">INDEX({"","_","-","="},IF(OR($D427 &gt;= BC$6, $E427 &lt; BB$6), 0, 1)+IF(OR($F427 &gt;= BC$6, $G427 &lt; BB$6), 0, 2)+1)</f>
        <v/>
      </c>
      <c r="BC427" s="71" t="str">
        <f ca="1">INDEX({"","_","-","="},IF(OR($D427 &gt;= BD$6, $E427 &lt; BC$6), 0, 1)+IF(OR($F427 &gt;= BD$6, $G427 &lt; BC$6), 0, 2)+1)</f>
        <v/>
      </c>
      <c r="BD427" s="71" t="str">
        <f ca="1">INDEX({"","_","-","="},IF(OR($D427 &gt;= BE$6, $E427 &lt; BD$6), 0, 1)+IF(OR($F427 &gt;= BE$6, $G427 &lt; BD$6), 0, 2)+1)</f>
        <v/>
      </c>
      <c r="BE427" s="71" t="str">
        <f ca="1">INDEX({"","_","-","="},IF(OR($D427 &gt;= BF$6, $E427 &lt; BE$6), 0, 1)+IF(OR($F427 &gt;= BF$6, $G427 &lt; BE$6), 0, 2)+1)</f>
        <v/>
      </c>
      <c r="BF427" s="71" t="str">
        <f ca="1">INDEX({"","_","-","="},IF(OR($D427 &gt;= BG$6, $E427 &lt; BF$6), 0, 1)+IF(OR($F427 &gt;= BG$6, $G427 &lt; BF$6), 0, 2)+1)</f>
        <v/>
      </c>
      <c r="BG427" s="71" t="str">
        <f ca="1">INDEX({"","_","-","="},IF(OR($D427 &gt;= BH$6, $E427 &lt; BG$6), 0, 1)+IF(OR($F427 &gt;= BH$6, $G427 &lt; BG$6), 0, 2)+1)</f>
        <v/>
      </c>
      <c r="BH427" s="71" t="str">
        <f ca="1">INDEX({"","_","-","="},IF(OR($D427 &gt;= BI$6, $E427 &lt; BH$6), 0, 1)+IF(OR($F427 &gt;= BI$6, $G427 &lt; BH$6), 0, 2)+1)</f>
        <v/>
      </c>
      <c r="BI427" s="71" t="str">
        <f ca="1">INDEX({"","_","-","="},IF(OR($D427 &gt;= BJ$6, $E427 &lt; BI$6), 0, 1)+IF(OR($F427 &gt;= BJ$6, $G427 &lt; BI$6), 0, 2)+1)</f>
        <v/>
      </c>
      <c r="BJ427" s="71" t="str">
        <f ca="1">INDEX({"","_","-","="},IF(OR($D427 &gt;= BK$6, $E427 &lt; BJ$6), 0, 1)+IF(OR($F427 &gt;= BK$6, $G427 &lt; BJ$6), 0, 2)+1)</f>
        <v/>
      </c>
      <c r="BK427" s="71" t="str">
        <f ca="1">INDEX({"","_","-","="},IF(OR($D427 &gt;= BL$6, $E427 &lt; BK$6), 0, 1)+IF(OR($F427 &gt;= BL$6, $G427 &lt; BK$6), 0, 2)+1)</f>
        <v/>
      </c>
      <c r="BL427" s="71" t="str">
        <f ca="1">INDEX({"","_","-","="},IF(OR($D427 &gt;= BM$6, $E427 &lt; BL$6), 0, 1)+IF(OR($F427 &gt;= BM$6, $G427 &lt; BL$6), 0, 2)+1)</f>
        <v/>
      </c>
      <c r="BM427" s="71" t="str">
        <f ca="1">INDEX({"","_","-","="},IF(OR($D427 &gt;= BN$6, $E427 &lt; BM$6), 0, 1)+IF(OR($F427 &gt;= BN$6, $G427 &lt; BM$6), 0, 2)+1)</f>
        <v/>
      </c>
      <c r="BN427" s="71" t="str">
        <f ca="1">INDEX({"","_","-","="},IF(OR($D427 &gt;= BO$6, $E427 &lt; BN$6), 0, 1)+IF(OR($F427 &gt;= BO$6, $G427 &lt; BN$6), 0, 2)+1)</f>
        <v/>
      </c>
      <c r="BO427" s="71" t="str">
        <f ca="1">INDEX({"","_","-","="},IF(OR($D427 &gt;= BP$6, $E427 &lt; BO$6), 0, 1)+IF(OR($F427 &gt;= BP$6, $G427 &lt; BO$6), 0, 2)+1)</f>
        <v/>
      </c>
      <c r="BP427" s="71" t="str">
        <f ca="1">INDEX({"","_","-","="},IF(OR($D427 &gt;= BQ$6, $E427 &lt; BP$6), 0, 1)+IF(OR($F427 &gt;= BQ$6, $G427 &lt; BP$6), 0, 2)+1)</f>
        <v/>
      </c>
      <c r="BQ427" s="71" t="str">
        <f ca="1">INDEX({"","_","-","="},IF(OR($D427 &gt;= BR$6, $E427 &lt; BQ$6), 0, 1)+IF(OR($F427 &gt;= BR$6, $G427 &lt; BQ$6), 0, 2)+1)</f>
        <v/>
      </c>
      <c r="BR427" s="71" t="str">
        <f ca="1">INDEX({"","_","-","="},IF(OR($D427 &gt;= BS$6, $E427 &lt; BR$6), 0, 1)+IF(OR($F427 &gt;= BS$6, $G427 &lt; BR$6), 0, 2)+1)</f>
        <v/>
      </c>
      <c r="BS427" s="71" t="str">
        <f ca="1">INDEX({"","_","-","="},IF(OR($D427 &gt;= BT$6, $E427 &lt; BS$6), 0, 1)+IF(OR($F427 &gt;= BT$6, $G427 &lt; BS$6), 0, 2)+1)</f>
        <v/>
      </c>
      <c r="BT427" s="71" t="str">
        <f ca="1">INDEX({"","_","-","="},IF(OR($D427 &gt;= BU$6, $E427 &lt; BT$6), 0, 1)+IF(OR($F427 &gt;= BU$6, $G427 &lt; BT$6), 0, 2)+1)</f>
        <v/>
      </c>
      <c r="BU427" s="71" t="str">
        <f ca="1">INDEX({"","_","-","="},IF(OR($D427 &gt;= BV$6, $E427 &lt; BU$6), 0, 1)+IF(OR($F427 &gt;= BV$6, $G427 &lt; BU$6), 0, 2)+1)</f>
        <v/>
      </c>
      <c r="BV427" s="71" t="str">
        <f ca="1">INDEX({"","_","-","="},IF(OR($D427 &gt;= BW$6, $E427 &lt; BV$6), 0, 1)+IF(OR($F427 &gt;= BW$6, $G427 &lt; BV$6), 0, 2)+1)</f>
        <v/>
      </c>
      <c r="BW427" s="71" t="str">
        <f ca="1">INDEX({"","_","-","="},IF(OR($D427 &gt;= BX$6, $E427 &lt; BW$6), 0, 1)+IF(OR($F427 &gt;= BX$6, $G427 &lt; BW$6), 0, 2)+1)</f>
        <v/>
      </c>
      <c r="BX427" s="71" t="str">
        <f ca="1">INDEX({"","_","-","="},IF(OR($D427 &gt;= BY$6, $E427 &lt; BX$6), 0, 1)+IF(OR($F427 &gt;= BY$6, $G427 &lt; BX$6), 0, 2)+1)</f>
        <v/>
      </c>
      <c r="BY427" s="71" t="str">
        <f ca="1">INDEX({"","_","-","="},IF(OR($D427 &gt;= BZ$6, $E427 &lt; BY$6), 0, 1)+IF(OR($F427 &gt;= BZ$6, $G427 &lt; BY$6), 0, 2)+1)</f>
        <v/>
      </c>
      <c r="BZ427" s="71" t="str">
        <f ca="1">INDEX({"","_","-","="},IF(OR($D427 &gt;= CA$6, $E427 &lt; BZ$6), 0, 1)+IF(OR($F427 &gt;= CA$6, $G427 &lt; BZ$6), 0, 2)+1)</f>
        <v/>
      </c>
      <c r="CA427" s="71" t="str">
        <f ca="1">INDEX({"","_","-","="},IF(OR($D427 &gt;= CB$6, $E427 &lt; CA$6), 0, 1)+IF(OR($F427 &gt;= CB$6, $G427 &lt; CA$6), 0, 2)+1)</f>
        <v/>
      </c>
      <c r="CB427" s="71" t="str">
        <f ca="1">INDEX({"","_","-","="},IF(OR($D427 &gt;= CC$6, $E427 &lt; CB$6), 0, 1)+IF(OR($F427 &gt;= CC$6, $G427 &lt; CB$6), 0, 2)+1)</f>
        <v/>
      </c>
      <c r="CC427" s="71" t="str">
        <f ca="1">INDEX({"","_","-","="},IF(OR($D427 &gt;= CD$6, $E427 &lt; CC$6), 0, 1)+IF(OR($F427 &gt;= CD$6, $G427 &lt; CC$6), 0, 2)+1)</f>
        <v/>
      </c>
      <c r="CD427" s="71" t="str">
        <f ca="1">INDEX({"","_","-","="},IF(OR($D427 &gt;= CE$6, $E427 &lt; CD$6), 0, 1)+IF(OR($F427 &gt;= CE$6, $G427 &lt; CD$6), 0, 2)+1)</f>
        <v/>
      </c>
    </row>
    <row r="428" spans="1:82">
      <c r="A428" s="8" t="str">
        <f ca="1">IF('临-进度'!N423,'临-进度'!$A423,"")</f>
        <v/>
      </c>
      <c r="B428" s="8" t="str">
        <f ca="1">IF('临-进度'!N423,'临-进度'!$B423,"")</f>
        <v/>
      </c>
      <c r="C428" s="8" t="str">
        <f ca="1">IF('临-进度'!N423,'临-进度'!$F423,"")</f>
        <v/>
      </c>
      <c r="D428" s="42" t="str">
        <f ca="1">IF('临-进度'!$N423,'临-进度'!$J423,"")</f>
        <v/>
      </c>
      <c r="E428" s="42" t="str">
        <f ca="1">IF('临-进度'!$N423,'临-进度'!$AF423,"")</f>
        <v/>
      </c>
      <c r="F428" s="42" t="str">
        <f ca="1">IF('临-进度'!$N423,'临-进度'!$K423,"")</f>
        <v/>
      </c>
      <c r="G428" s="76" t="str">
        <f ca="1">IF('临-进度'!$N423,'临-进度'!$AG423,"")</f>
        <v/>
      </c>
      <c r="H428" s="71" t="str">
        <f ca="1">INDEX({"","_","-","="},IF(OR($D428 &gt;= I$6, $E428 &lt; H$6), 0, 1)+IF(OR($F428 &gt;= I$6, $G428 &lt; H$6), 0, 2)+1)</f>
        <v/>
      </c>
      <c r="I428" s="71" t="str">
        <f ca="1">INDEX({"","_","-","="},IF(OR($D428 &gt;= J$6, $E428 &lt; I$6), 0, 1)+IF(OR($F428 &gt;= J$6, $G428 &lt; I$6), 0, 2)+1)</f>
        <v/>
      </c>
      <c r="J428" s="71" t="str">
        <f ca="1">INDEX({"","_","-","="},IF(OR($D428 &gt;= K$6, $E428 &lt; J$6), 0, 1)+IF(OR($F428 &gt;= K$6, $G428 &lt; J$6), 0, 2)+1)</f>
        <v/>
      </c>
      <c r="K428" s="71" t="str">
        <f ca="1">INDEX({"","_","-","="},IF(OR($D428 &gt;= L$6, $E428 &lt; K$6), 0, 1)+IF(OR($F428 &gt;= L$6, $G428 &lt; K$6), 0, 2)+1)</f>
        <v/>
      </c>
      <c r="L428" s="71" t="str">
        <f ca="1">INDEX({"","_","-","="},IF(OR($D428 &gt;= M$6, $E428 &lt; L$6), 0, 1)+IF(OR($F428 &gt;= M$6, $G428 &lt; L$6), 0, 2)+1)</f>
        <v/>
      </c>
      <c r="M428" s="71" t="str">
        <f ca="1">INDEX({"","_","-","="},IF(OR($D428 &gt;= N$6, $E428 &lt; M$6), 0, 1)+IF(OR($F428 &gt;= N$6, $G428 &lt; M$6), 0, 2)+1)</f>
        <v/>
      </c>
      <c r="N428" s="71" t="str">
        <f ca="1">INDEX({"","_","-","="},IF(OR($D428 &gt;= O$6, $E428 &lt; N$6), 0, 1)+IF(OR($F428 &gt;= O$6, $G428 &lt; N$6), 0, 2)+1)</f>
        <v/>
      </c>
      <c r="O428" s="71" t="str">
        <f ca="1">INDEX({"","_","-","="},IF(OR($D428 &gt;= P$6, $E428 &lt; O$6), 0, 1)+IF(OR($F428 &gt;= P$6, $G428 &lt; O$6), 0, 2)+1)</f>
        <v/>
      </c>
      <c r="P428" s="71" t="str">
        <f ca="1">INDEX({"","_","-","="},IF(OR($D428 &gt;= Q$6, $E428 &lt; P$6), 0, 1)+IF(OR($F428 &gt;= Q$6, $G428 &lt; P$6), 0, 2)+1)</f>
        <v/>
      </c>
      <c r="Q428" s="71" t="str">
        <f ca="1">INDEX({"","_","-","="},IF(OR($D428 &gt;= R$6, $E428 &lt; Q$6), 0, 1)+IF(OR($F428 &gt;= R$6, $G428 &lt; Q$6), 0, 2)+1)</f>
        <v/>
      </c>
      <c r="R428" s="71" t="str">
        <f ca="1">INDEX({"","_","-","="},IF(OR($D428 &gt;= S$6, $E428 &lt; R$6), 0, 1)+IF(OR($F428 &gt;= S$6, $G428 &lt; R$6), 0, 2)+1)</f>
        <v/>
      </c>
      <c r="S428" s="71" t="str">
        <f ca="1">INDEX({"","_","-","="},IF(OR($D428 &gt;= T$6, $E428 &lt; S$6), 0, 1)+IF(OR($F428 &gt;= T$6, $G428 &lt; S$6), 0, 2)+1)</f>
        <v/>
      </c>
      <c r="T428" s="71" t="str">
        <f ca="1">INDEX({"","_","-","="},IF(OR($D428 &gt;= U$6, $E428 &lt; T$6), 0, 1)+IF(OR($F428 &gt;= U$6, $G428 &lt; T$6), 0, 2)+1)</f>
        <v/>
      </c>
      <c r="U428" s="71" t="str">
        <f ca="1">INDEX({"","_","-","="},IF(OR($D428 &gt;= V$6, $E428 &lt; U$6), 0, 1)+IF(OR($F428 &gt;= V$6, $G428 &lt; U$6), 0, 2)+1)</f>
        <v/>
      </c>
      <c r="V428" s="71" t="str">
        <f ca="1">INDEX({"","_","-","="},IF(OR($D428 &gt;= W$6, $E428 &lt; V$6), 0, 1)+IF(OR($F428 &gt;= W$6, $G428 &lt; V$6), 0, 2)+1)</f>
        <v/>
      </c>
      <c r="W428" s="71" t="str">
        <f ca="1">INDEX({"","_","-","="},IF(OR($D428 &gt;= X$6, $E428 &lt; W$6), 0, 1)+IF(OR($F428 &gt;= X$6, $G428 &lt; W$6), 0, 2)+1)</f>
        <v/>
      </c>
      <c r="X428" s="71" t="str">
        <f ca="1">INDEX({"","_","-","="},IF(OR($D428 &gt;= Y$6, $E428 &lt; X$6), 0, 1)+IF(OR($F428 &gt;= Y$6, $G428 &lt; X$6), 0, 2)+1)</f>
        <v/>
      </c>
      <c r="Y428" s="71" t="str">
        <f ca="1">INDEX({"","_","-","="},IF(OR($D428 &gt;= Z$6, $E428 &lt; Y$6), 0, 1)+IF(OR($F428 &gt;= Z$6, $G428 &lt; Y$6), 0, 2)+1)</f>
        <v/>
      </c>
      <c r="Z428" s="71" t="str">
        <f ca="1">INDEX({"","_","-","="},IF(OR($D428 &gt;= AA$6, $E428 &lt; Z$6), 0, 1)+IF(OR($F428 &gt;= AA$6, $G428 &lt; Z$6), 0, 2)+1)</f>
        <v/>
      </c>
      <c r="AA428" s="71" t="str">
        <f ca="1">INDEX({"","_","-","="},IF(OR($D428 &gt;= AB$6, $E428 &lt; AA$6), 0, 1)+IF(OR($F428 &gt;= AB$6, $G428 &lt; AA$6), 0, 2)+1)</f>
        <v/>
      </c>
      <c r="AB428" s="71" t="str">
        <f ca="1">INDEX({"","_","-","="},IF(OR($D428 &gt;= AC$6, $E428 &lt; AB$6), 0, 1)+IF(OR($F428 &gt;= AC$6, $G428 &lt; AB$6), 0, 2)+1)</f>
        <v/>
      </c>
      <c r="AC428" s="71" t="str">
        <f ca="1">INDEX({"","_","-","="},IF(OR($D428 &gt;= AD$6, $E428 &lt; AC$6), 0, 1)+IF(OR($F428 &gt;= AD$6, $G428 &lt; AC$6), 0, 2)+1)</f>
        <v/>
      </c>
      <c r="AD428" s="71" t="str">
        <f ca="1">INDEX({"","_","-","="},IF(OR($D428 &gt;= AE$6, $E428 &lt; AD$6), 0, 1)+IF(OR($F428 &gt;= AE$6, $G428 &lt; AD$6), 0, 2)+1)</f>
        <v/>
      </c>
      <c r="AE428" s="71" t="str">
        <f ca="1">INDEX({"","_","-","="},IF(OR($D428 &gt;= AF$6, $E428 &lt; AE$6), 0, 1)+IF(OR($F428 &gt;= AF$6, $G428 &lt; AE$6), 0, 2)+1)</f>
        <v/>
      </c>
      <c r="AF428" s="71" t="str">
        <f ca="1">INDEX({"","_","-","="},IF(OR($D428 &gt;= AG$6, $E428 &lt; AF$6), 0, 1)+IF(OR($F428 &gt;= AG$6, $G428 &lt; AF$6), 0, 2)+1)</f>
        <v/>
      </c>
      <c r="AG428" s="71" t="str">
        <f ca="1">INDEX({"","_","-","="},IF(OR($D428 &gt;= AH$6, $E428 &lt; AG$6), 0, 1)+IF(OR($F428 &gt;= AH$6, $G428 &lt; AG$6), 0, 2)+1)</f>
        <v/>
      </c>
      <c r="AH428" s="71" t="str">
        <f ca="1">INDEX({"","_","-","="},IF(OR($D428 &gt;= AI$6, $E428 &lt; AH$6), 0, 1)+IF(OR($F428 &gt;= AI$6, $G428 &lt; AH$6), 0, 2)+1)</f>
        <v/>
      </c>
      <c r="AI428" s="71" t="str">
        <f ca="1">INDEX({"","_","-","="},IF(OR($D428 &gt;= AJ$6, $E428 &lt; AI$6), 0, 1)+IF(OR($F428 &gt;= AJ$6, $G428 &lt; AI$6), 0, 2)+1)</f>
        <v/>
      </c>
      <c r="AJ428" s="71" t="str">
        <f ca="1">INDEX({"","_","-","="},IF(OR($D428 &gt;= AK$6, $E428 &lt; AJ$6), 0, 1)+IF(OR($F428 &gt;= AK$6, $G428 &lt; AJ$6), 0, 2)+1)</f>
        <v/>
      </c>
      <c r="AK428" s="71" t="str">
        <f ca="1">INDEX({"","_","-","="},IF(OR($D428 &gt;= AL$6, $E428 &lt; AK$6), 0, 1)+IF(OR($F428 &gt;= AL$6, $G428 &lt; AK$6), 0, 2)+1)</f>
        <v/>
      </c>
      <c r="AL428" s="71" t="str">
        <f ca="1">INDEX({"","_","-","="},IF(OR($D428 &gt;= AM$6, $E428 &lt; AL$6), 0, 1)+IF(OR($F428 &gt;= AM$6, $G428 &lt; AL$6), 0, 2)+1)</f>
        <v/>
      </c>
      <c r="AM428" s="71" t="str">
        <f ca="1">INDEX({"","_","-","="},IF(OR($D428 &gt;= AN$6, $E428 &lt; AM$6), 0, 1)+IF(OR($F428 &gt;= AN$6, $G428 &lt; AM$6), 0, 2)+1)</f>
        <v/>
      </c>
      <c r="AN428" s="71" t="str">
        <f ca="1">INDEX({"","_","-","="},IF(OR($D428 &gt;= AO$6, $E428 &lt; AN$6), 0, 1)+IF(OR($F428 &gt;= AO$6, $G428 &lt; AN$6), 0, 2)+1)</f>
        <v/>
      </c>
      <c r="AO428" s="71" t="str">
        <f ca="1">INDEX({"","_","-","="},IF(OR($D428 &gt;= AP$6, $E428 &lt; AO$6), 0, 1)+IF(OR($F428 &gt;= AP$6, $G428 &lt; AO$6), 0, 2)+1)</f>
        <v/>
      </c>
      <c r="AP428" s="71" t="str">
        <f ca="1">INDEX({"","_","-","="},IF(OR($D428 &gt;= AQ$6, $E428 &lt; AP$6), 0, 1)+IF(OR($F428 &gt;= AQ$6, $G428 &lt; AP$6), 0, 2)+1)</f>
        <v/>
      </c>
      <c r="AQ428" s="71" t="str">
        <f ca="1">INDEX({"","_","-","="},IF(OR($D428 &gt;= AR$6, $E428 &lt; AQ$6), 0, 1)+IF(OR($F428 &gt;= AR$6, $G428 &lt; AQ$6), 0, 2)+1)</f>
        <v/>
      </c>
      <c r="AR428" s="71" t="str">
        <f ca="1">INDEX({"","_","-","="},IF(OR($D428 &gt;= AS$6, $E428 &lt; AR$6), 0, 1)+IF(OR($F428 &gt;= AS$6, $G428 &lt; AR$6), 0, 2)+1)</f>
        <v/>
      </c>
      <c r="AS428" s="71" t="str">
        <f ca="1">INDEX({"","_","-","="},IF(OR($D428 &gt;= AT$6, $E428 &lt; AS$6), 0, 1)+IF(OR($F428 &gt;= AT$6, $G428 &lt; AS$6), 0, 2)+1)</f>
        <v/>
      </c>
      <c r="AT428" s="71" t="str">
        <f ca="1">INDEX({"","_","-","="},IF(OR($D428 &gt;= AU$6, $E428 &lt; AT$6), 0, 1)+IF(OR($F428 &gt;= AU$6, $G428 &lt; AT$6), 0, 2)+1)</f>
        <v/>
      </c>
      <c r="AU428" s="71" t="str">
        <f ca="1">INDEX({"","_","-","="},IF(OR($D428 &gt;= AV$6, $E428 &lt; AU$6), 0, 1)+IF(OR($F428 &gt;= AV$6, $G428 &lt; AU$6), 0, 2)+1)</f>
        <v/>
      </c>
      <c r="AV428" s="71" t="str">
        <f ca="1">INDEX({"","_","-","="},IF(OR($D428 &gt;= AW$6, $E428 &lt; AV$6), 0, 1)+IF(OR($F428 &gt;= AW$6, $G428 &lt; AV$6), 0, 2)+1)</f>
        <v/>
      </c>
      <c r="AW428" s="71" t="str">
        <f ca="1">INDEX({"","_","-","="},IF(OR($D428 &gt;= AX$6, $E428 &lt; AW$6), 0, 1)+IF(OR($F428 &gt;= AX$6, $G428 &lt; AW$6), 0, 2)+1)</f>
        <v/>
      </c>
      <c r="AX428" s="71" t="str">
        <f ca="1">INDEX({"","_","-","="},IF(OR($D428 &gt;= AY$6, $E428 &lt; AX$6), 0, 1)+IF(OR($F428 &gt;= AY$6, $G428 &lt; AX$6), 0, 2)+1)</f>
        <v/>
      </c>
      <c r="AY428" s="71" t="str">
        <f ca="1">INDEX({"","_","-","="},IF(OR($D428 &gt;= AZ$6, $E428 &lt; AY$6), 0, 1)+IF(OR($F428 &gt;= AZ$6, $G428 &lt; AY$6), 0, 2)+1)</f>
        <v/>
      </c>
      <c r="AZ428" s="71" t="str">
        <f ca="1">INDEX({"","_","-","="},IF(OR($D428 &gt;= BA$6, $E428 &lt; AZ$6), 0, 1)+IF(OR($F428 &gt;= BA$6, $G428 &lt; AZ$6), 0, 2)+1)</f>
        <v/>
      </c>
      <c r="BA428" s="71" t="str">
        <f ca="1">INDEX({"","_","-","="},IF(OR($D428 &gt;= BB$6, $E428 &lt; BA$6), 0, 1)+IF(OR($F428 &gt;= BB$6, $G428 &lt; BA$6), 0, 2)+1)</f>
        <v/>
      </c>
      <c r="BB428" s="71" t="str">
        <f ca="1">INDEX({"","_","-","="},IF(OR($D428 &gt;= BC$6, $E428 &lt; BB$6), 0, 1)+IF(OR($F428 &gt;= BC$6, $G428 &lt; BB$6), 0, 2)+1)</f>
        <v/>
      </c>
      <c r="BC428" s="71" t="str">
        <f ca="1">INDEX({"","_","-","="},IF(OR($D428 &gt;= BD$6, $E428 &lt; BC$6), 0, 1)+IF(OR($F428 &gt;= BD$6, $G428 &lt; BC$6), 0, 2)+1)</f>
        <v/>
      </c>
      <c r="BD428" s="71" t="str">
        <f ca="1">INDEX({"","_","-","="},IF(OR($D428 &gt;= BE$6, $E428 &lt; BD$6), 0, 1)+IF(OR($F428 &gt;= BE$6, $G428 &lt; BD$6), 0, 2)+1)</f>
        <v/>
      </c>
      <c r="BE428" s="71" t="str">
        <f ca="1">INDEX({"","_","-","="},IF(OR($D428 &gt;= BF$6, $E428 &lt; BE$6), 0, 1)+IF(OR($F428 &gt;= BF$6, $G428 &lt; BE$6), 0, 2)+1)</f>
        <v/>
      </c>
      <c r="BF428" s="71" t="str">
        <f ca="1">INDEX({"","_","-","="},IF(OR($D428 &gt;= BG$6, $E428 &lt; BF$6), 0, 1)+IF(OR($F428 &gt;= BG$6, $G428 &lt; BF$6), 0, 2)+1)</f>
        <v/>
      </c>
      <c r="BG428" s="71" t="str">
        <f ca="1">INDEX({"","_","-","="},IF(OR($D428 &gt;= BH$6, $E428 &lt; BG$6), 0, 1)+IF(OR($F428 &gt;= BH$6, $G428 &lt; BG$6), 0, 2)+1)</f>
        <v/>
      </c>
      <c r="BH428" s="71" t="str">
        <f ca="1">INDEX({"","_","-","="},IF(OR($D428 &gt;= BI$6, $E428 &lt; BH$6), 0, 1)+IF(OR($F428 &gt;= BI$6, $G428 &lt; BH$6), 0, 2)+1)</f>
        <v/>
      </c>
      <c r="BI428" s="71" t="str">
        <f ca="1">INDEX({"","_","-","="},IF(OR($D428 &gt;= BJ$6, $E428 &lt; BI$6), 0, 1)+IF(OR($F428 &gt;= BJ$6, $G428 &lt; BI$6), 0, 2)+1)</f>
        <v/>
      </c>
      <c r="BJ428" s="71" t="str">
        <f ca="1">INDEX({"","_","-","="},IF(OR($D428 &gt;= BK$6, $E428 &lt; BJ$6), 0, 1)+IF(OR($F428 &gt;= BK$6, $G428 &lt; BJ$6), 0, 2)+1)</f>
        <v/>
      </c>
      <c r="BK428" s="71" t="str">
        <f ca="1">INDEX({"","_","-","="},IF(OR($D428 &gt;= BL$6, $E428 &lt; BK$6), 0, 1)+IF(OR($F428 &gt;= BL$6, $G428 &lt; BK$6), 0, 2)+1)</f>
        <v/>
      </c>
      <c r="BL428" s="71" t="str">
        <f ca="1">INDEX({"","_","-","="},IF(OR($D428 &gt;= BM$6, $E428 &lt; BL$6), 0, 1)+IF(OR($F428 &gt;= BM$6, $G428 &lt; BL$6), 0, 2)+1)</f>
        <v/>
      </c>
      <c r="BM428" s="71" t="str">
        <f ca="1">INDEX({"","_","-","="},IF(OR($D428 &gt;= BN$6, $E428 &lt; BM$6), 0, 1)+IF(OR($F428 &gt;= BN$6, $G428 &lt; BM$6), 0, 2)+1)</f>
        <v/>
      </c>
      <c r="BN428" s="71" t="str">
        <f ca="1">INDEX({"","_","-","="},IF(OR($D428 &gt;= BO$6, $E428 &lt; BN$6), 0, 1)+IF(OR($F428 &gt;= BO$6, $G428 &lt; BN$6), 0, 2)+1)</f>
        <v/>
      </c>
      <c r="BO428" s="71" t="str">
        <f ca="1">INDEX({"","_","-","="},IF(OR($D428 &gt;= BP$6, $E428 &lt; BO$6), 0, 1)+IF(OR($F428 &gt;= BP$6, $G428 &lt; BO$6), 0, 2)+1)</f>
        <v/>
      </c>
      <c r="BP428" s="71" t="str">
        <f ca="1">INDEX({"","_","-","="},IF(OR($D428 &gt;= BQ$6, $E428 &lt; BP$6), 0, 1)+IF(OR($F428 &gt;= BQ$6, $G428 &lt; BP$6), 0, 2)+1)</f>
        <v/>
      </c>
      <c r="BQ428" s="71" t="str">
        <f ca="1">INDEX({"","_","-","="},IF(OR($D428 &gt;= BR$6, $E428 &lt; BQ$6), 0, 1)+IF(OR($F428 &gt;= BR$6, $G428 &lt; BQ$6), 0, 2)+1)</f>
        <v/>
      </c>
      <c r="BR428" s="71" t="str">
        <f ca="1">INDEX({"","_","-","="},IF(OR($D428 &gt;= BS$6, $E428 &lt; BR$6), 0, 1)+IF(OR($F428 &gt;= BS$6, $G428 &lt; BR$6), 0, 2)+1)</f>
        <v/>
      </c>
      <c r="BS428" s="71" t="str">
        <f ca="1">INDEX({"","_","-","="},IF(OR($D428 &gt;= BT$6, $E428 &lt; BS$6), 0, 1)+IF(OR($F428 &gt;= BT$6, $G428 &lt; BS$6), 0, 2)+1)</f>
        <v/>
      </c>
      <c r="BT428" s="71" t="str">
        <f ca="1">INDEX({"","_","-","="},IF(OR($D428 &gt;= BU$6, $E428 &lt; BT$6), 0, 1)+IF(OR($F428 &gt;= BU$6, $G428 &lt; BT$6), 0, 2)+1)</f>
        <v/>
      </c>
      <c r="BU428" s="71" t="str">
        <f ca="1">INDEX({"","_","-","="},IF(OR($D428 &gt;= BV$6, $E428 &lt; BU$6), 0, 1)+IF(OR($F428 &gt;= BV$6, $G428 &lt; BU$6), 0, 2)+1)</f>
        <v/>
      </c>
      <c r="BV428" s="71" t="str">
        <f ca="1">INDEX({"","_","-","="},IF(OR($D428 &gt;= BW$6, $E428 &lt; BV$6), 0, 1)+IF(OR($F428 &gt;= BW$6, $G428 &lt; BV$6), 0, 2)+1)</f>
        <v/>
      </c>
      <c r="BW428" s="71" t="str">
        <f ca="1">INDEX({"","_","-","="},IF(OR($D428 &gt;= BX$6, $E428 &lt; BW$6), 0, 1)+IF(OR($F428 &gt;= BX$6, $G428 &lt; BW$6), 0, 2)+1)</f>
        <v/>
      </c>
      <c r="BX428" s="71" t="str">
        <f ca="1">INDEX({"","_","-","="},IF(OR($D428 &gt;= BY$6, $E428 &lt; BX$6), 0, 1)+IF(OR($F428 &gt;= BY$6, $G428 &lt; BX$6), 0, 2)+1)</f>
        <v/>
      </c>
      <c r="BY428" s="71" t="str">
        <f ca="1">INDEX({"","_","-","="},IF(OR($D428 &gt;= BZ$6, $E428 &lt; BY$6), 0, 1)+IF(OR($F428 &gt;= BZ$6, $G428 &lt; BY$6), 0, 2)+1)</f>
        <v/>
      </c>
      <c r="BZ428" s="71" t="str">
        <f ca="1">INDEX({"","_","-","="},IF(OR($D428 &gt;= CA$6, $E428 &lt; BZ$6), 0, 1)+IF(OR($F428 &gt;= CA$6, $G428 &lt; BZ$6), 0, 2)+1)</f>
        <v/>
      </c>
      <c r="CA428" s="71" t="str">
        <f ca="1">INDEX({"","_","-","="},IF(OR($D428 &gt;= CB$6, $E428 &lt; CA$6), 0, 1)+IF(OR($F428 &gt;= CB$6, $G428 &lt; CA$6), 0, 2)+1)</f>
        <v/>
      </c>
      <c r="CB428" s="71" t="str">
        <f ca="1">INDEX({"","_","-","="},IF(OR($D428 &gt;= CC$6, $E428 &lt; CB$6), 0, 1)+IF(OR($F428 &gt;= CC$6, $G428 &lt; CB$6), 0, 2)+1)</f>
        <v/>
      </c>
      <c r="CC428" s="71" t="str">
        <f ca="1">INDEX({"","_","-","="},IF(OR($D428 &gt;= CD$6, $E428 &lt; CC$6), 0, 1)+IF(OR($F428 &gt;= CD$6, $G428 &lt; CC$6), 0, 2)+1)</f>
        <v/>
      </c>
      <c r="CD428" s="71" t="str">
        <f ca="1">INDEX({"","_","-","="},IF(OR($D428 &gt;= CE$6, $E428 &lt; CD$6), 0, 1)+IF(OR($F428 &gt;= CE$6, $G428 &lt; CD$6), 0, 2)+1)</f>
        <v/>
      </c>
    </row>
    <row r="429" spans="1:82">
      <c r="A429" s="8" t="str">
        <f ca="1">IF('临-进度'!N424,'临-进度'!$A424,"")</f>
        <v/>
      </c>
      <c r="B429" s="8" t="str">
        <f ca="1">IF('临-进度'!N424,'临-进度'!$B424,"")</f>
        <v/>
      </c>
      <c r="C429" s="8" t="str">
        <f ca="1">IF('临-进度'!N424,'临-进度'!$F424,"")</f>
        <v/>
      </c>
      <c r="D429" s="42" t="str">
        <f ca="1">IF('临-进度'!$N424,'临-进度'!$J424,"")</f>
        <v/>
      </c>
      <c r="E429" s="42" t="str">
        <f ca="1">IF('临-进度'!$N424,'临-进度'!$AF424,"")</f>
        <v/>
      </c>
      <c r="F429" s="42" t="str">
        <f ca="1">IF('临-进度'!$N424,'临-进度'!$K424,"")</f>
        <v/>
      </c>
      <c r="G429" s="76" t="str">
        <f ca="1">IF('临-进度'!$N424,'临-进度'!$AG424,"")</f>
        <v/>
      </c>
      <c r="H429" s="71" t="str">
        <f ca="1">INDEX({"","_","-","="},IF(OR($D429 &gt;= I$6, $E429 &lt; H$6), 0, 1)+IF(OR($F429 &gt;= I$6, $G429 &lt; H$6), 0, 2)+1)</f>
        <v/>
      </c>
      <c r="I429" s="71" t="str">
        <f ca="1">INDEX({"","_","-","="},IF(OR($D429 &gt;= J$6, $E429 &lt; I$6), 0, 1)+IF(OR($F429 &gt;= J$6, $G429 &lt; I$6), 0, 2)+1)</f>
        <v/>
      </c>
      <c r="J429" s="71" t="str">
        <f ca="1">INDEX({"","_","-","="},IF(OR($D429 &gt;= K$6, $E429 &lt; J$6), 0, 1)+IF(OR($F429 &gt;= K$6, $G429 &lt; J$6), 0, 2)+1)</f>
        <v/>
      </c>
      <c r="K429" s="71" t="str">
        <f ca="1">INDEX({"","_","-","="},IF(OR($D429 &gt;= L$6, $E429 &lt; K$6), 0, 1)+IF(OR($F429 &gt;= L$6, $G429 &lt; K$6), 0, 2)+1)</f>
        <v/>
      </c>
      <c r="L429" s="71" t="str">
        <f ca="1">INDEX({"","_","-","="},IF(OR($D429 &gt;= M$6, $E429 &lt; L$6), 0, 1)+IF(OR($F429 &gt;= M$6, $G429 &lt; L$6), 0, 2)+1)</f>
        <v/>
      </c>
      <c r="M429" s="71" t="str">
        <f ca="1">INDEX({"","_","-","="},IF(OR($D429 &gt;= N$6, $E429 &lt; M$6), 0, 1)+IF(OR($F429 &gt;= N$6, $G429 &lt; M$6), 0, 2)+1)</f>
        <v/>
      </c>
      <c r="N429" s="71" t="str">
        <f ca="1">INDEX({"","_","-","="},IF(OR($D429 &gt;= O$6, $E429 &lt; N$6), 0, 1)+IF(OR($F429 &gt;= O$6, $G429 &lt; N$6), 0, 2)+1)</f>
        <v/>
      </c>
      <c r="O429" s="71" t="str">
        <f ca="1">INDEX({"","_","-","="},IF(OR($D429 &gt;= P$6, $E429 &lt; O$6), 0, 1)+IF(OR($F429 &gt;= P$6, $G429 &lt; O$6), 0, 2)+1)</f>
        <v/>
      </c>
      <c r="P429" s="71" t="str">
        <f ca="1">INDEX({"","_","-","="},IF(OR($D429 &gt;= Q$6, $E429 &lt; P$6), 0, 1)+IF(OR($F429 &gt;= Q$6, $G429 &lt; P$6), 0, 2)+1)</f>
        <v/>
      </c>
      <c r="Q429" s="71" t="str">
        <f ca="1">INDEX({"","_","-","="},IF(OR($D429 &gt;= R$6, $E429 &lt; Q$6), 0, 1)+IF(OR($F429 &gt;= R$6, $G429 &lt; Q$6), 0, 2)+1)</f>
        <v/>
      </c>
      <c r="R429" s="71" t="str">
        <f ca="1">INDEX({"","_","-","="},IF(OR($D429 &gt;= S$6, $E429 &lt; R$6), 0, 1)+IF(OR($F429 &gt;= S$6, $G429 &lt; R$6), 0, 2)+1)</f>
        <v/>
      </c>
      <c r="S429" s="71" t="str">
        <f ca="1">INDEX({"","_","-","="},IF(OR($D429 &gt;= T$6, $E429 &lt; S$6), 0, 1)+IF(OR($F429 &gt;= T$6, $G429 &lt; S$6), 0, 2)+1)</f>
        <v/>
      </c>
      <c r="T429" s="71" t="str">
        <f ca="1">INDEX({"","_","-","="},IF(OR($D429 &gt;= U$6, $E429 &lt; T$6), 0, 1)+IF(OR($F429 &gt;= U$6, $G429 &lt; T$6), 0, 2)+1)</f>
        <v/>
      </c>
      <c r="U429" s="71" t="str">
        <f ca="1">INDEX({"","_","-","="},IF(OR($D429 &gt;= V$6, $E429 &lt; U$6), 0, 1)+IF(OR($F429 &gt;= V$6, $G429 &lt; U$6), 0, 2)+1)</f>
        <v/>
      </c>
      <c r="V429" s="71" t="str">
        <f ca="1">INDEX({"","_","-","="},IF(OR($D429 &gt;= W$6, $E429 &lt; V$6), 0, 1)+IF(OR($F429 &gt;= W$6, $G429 &lt; V$6), 0, 2)+1)</f>
        <v/>
      </c>
      <c r="W429" s="71" t="str">
        <f ca="1">INDEX({"","_","-","="},IF(OR($D429 &gt;= X$6, $E429 &lt; W$6), 0, 1)+IF(OR($F429 &gt;= X$6, $G429 &lt; W$6), 0, 2)+1)</f>
        <v/>
      </c>
      <c r="X429" s="71" t="str">
        <f ca="1">INDEX({"","_","-","="},IF(OR($D429 &gt;= Y$6, $E429 &lt; X$6), 0, 1)+IF(OR($F429 &gt;= Y$6, $G429 &lt; X$6), 0, 2)+1)</f>
        <v/>
      </c>
      <c r="Y429" s="71" t="str">
        <f ca="1">INDEX({"","_","-","="},IF(OR($D429 &gt;= Z$6, $E429 &lt; Y$6), 0, 1)+IF(OR($F429 &gt;= Z$6, $G429 &lt; Y$6), 0, 2)+1)</f>
        <v/>
      </c>
      <c r="Z429" s="71" t="str">
        <f ca="1">INDEX({"","_","-","="},IF(OR($D429 &gt;= AA$6, $E429 &lt; Z$6), 0, 1)+IF(OR($F429 &gt;= AA$6, $G429 &lt; Z$6), 0, 2)+1)</f>
        <v/>
      </c>
      <c r="AA429" s="71" t="str">
        <f ca="1">INDEX({"","_","-","="},IF(OR($D429 &gt;= AB$6, $E429 &lt; AA$6), 0, 1)+IF(OR($F429 &gt;= AB$6, $G429 &lt; AA$6), 0, 2)+1)</f>
        <v/>
      </c>
      <c r="AB429" s="71" t="str">
        <f ca="1">INDEX({"","_","-","="},IF(OR($D429 &gt;= AC$6, $E429 &lt; AB$6), 0, 1)+IF(OR($F429 &gt;= AC$6, $G429 &lt; AB$6), 0, 2)+1)</f>
        <v/>
      </c>
      <c r="AC429" s="71" t="str">
        <f ca="1">INDEX({"","_","-","="},IF(OR($D429 &gt;= AD$6, $E429 &lt; AC$6), 0, 1)+IF(OR($F429 &gt;= AD$6, $G429 &lt; AC$6), 0, 2)+1)</f>
        <v/>
      </c>
      <c r="AD429" s="71" t="str">
        <f ca="1">INDEX({"","_","-","="},IF(OR($D429 &gt;= AE$6, $E429 &lt; AD$6), 0, 1)+IF(OR($F429 &gt;= AE$6, $G429 &lt; AD$6), 0, 2)+1)</f>
        <v/>
      </c>
      <c r="AE429" s="71" t="str">
        <f ca="1">INDEX({"","_","-","="},IF(OR($D429 &gt;= AF$6, $E429 &lt; AE$6), 0, 1)+IF(OR($F429 &gt;= AF$6, $G429 &lt; AE$6), 0, 2)+1)</f>
        <v/>
      </c>
      <c r="AF429" s="71" t="str">
        <f ca="1">INDEX({"","_","-","="},IF(OR($D429 &gt;= AG$6, $E429 &lt; AF$6), 0, 1)+IF(OR($F429 &gt;= AG$6, $G429 &lt; AF$6), 0, 2)+1)</f>
        <v/>
      </c>
      <c r="AG429" s="71" t="str">
        <f ca="1">INDEX({"","_","-","="},IF(OR($D429 &gt;= AH$6, $E429 &lt; AG$6), 0, 1)+IF(OR($F429 &gt;= AH$6, $G429 &lt; AG$6), 0, 2)+1)</f>
        <v/>
      </c>
      <c r="AH429" s="71" t="str">
        <f ca="1">INDEX({"","_","-","="},IF(OR($D429 &gt;= AI$6, $E429 &lt; AH$6), 0, 1)+IF(OR($F429 &gt;= AI$6, $G429 &lt; AH$6), 0, 2)+1)</f>
        <v/>
      </c>
      <c r="AI429" s="71" t="str">
        <f ca="1">INDEX({"","_","-","="},IF(OR($D429 &gt;= AJ$6, $E429 &lt; AI$6), 0, 1)+IF(OR($F429 &gt;= AJ$6, $G429 &lt; AI$6), 0, 2)+1)</f>
        <v/>
      </c>
      <c r="AJ429" s="71" t="str">
        <f ca="1">INDEX({"","_","-","="},IF(OR($D429 &gt;= AK$6, $E429 &lt; AJ$6), 0, 1)+IF(OR($F429 &gt;= AK$6, $G429 &lt; AJ$6), 0, 2)+1)</f>
        <v/>
      </c>
      <c r="AK429" s="71" t="str">
        <f ca="1">INDEX({"","_","-","="},IF(OR($D429 &gt;= AL$6, $E429 &lt; AK$6), 0, 1)+IF(OR($F429 &gt;= AL$6, $G429 &lt; AK$6), 0, 2)+1)</f>
        <v/>
      </c>
      <c r="AL429" s="71" t="str">
        <f ca="1">INDEX({"","_","-","="},IF(OR($D429 &gt;= AM$6, $E429 &lt; AL$6), 0, 1)+IF(OR($F429 &gt;= AM$6, $G429 &lt; AL$6), 0, 2)+1)</f>
        <v/>
      </c>
      <c r="AM429" s="71" t="str">
        <f ca="1">INDEX({"","_","-","="},IF(OR($D429 &gt;= AN$6, $E429 &lt; AM$6), 0, 1)+IF(OR($F429 &gt;= AN$6, $G429 &lt; AM$6), 0, 2)+1)</f>
        <v/>
      </c>
      <c r="AN429" s="71" t="str">
        <f ca="1">INDEX({"","_","-","="},IF(OR($D429 &gt;= AO$6, $E429 &lt; AN$6), 0, 1)+IF(OR($F429 &gt;= AO$6, $G429 &lt; AN$6), 0, 2)+1)</f>
        <v/>
      </c>
      <c r="AO429" s="71" t="str">
        <f ca="1">INDEX({"","_","-","="},IF(OR($D429 &gt;= AP$6, $E429 &lt; AO$6), 0, 1)+IF(OR($F429 &gt;= AP$6, $G429 &lt; AO$6), 0, 2)+1)</f>
        <v/>
      </c>
      <c r="AP429" s="71" t="str">
        <f ca="1">INDEX({"","_","-","="},IF(OR($D429 &gt;= AQ$6, $E429 &lt; AP$6), 0, 1)+IF(OR($F429 &gt;= AQ$6, $G429 &lt; AP$6), 0, 2)+1)</f>
        <v/>
      </c>
      <c r="AQ429" s="71" t="str">
        <f ca="1">INDEX({"","_","-","="},IF(OR($D429 &gt;= AR$6, $E429 &lt; AQ$6), 0, 1)+IF(OR($F429 &gt;= AR$6, $G429 &lt; AQ$6), 0, 2)+1)</f>
        <v/>
      </c>
      <c r="AR429" s="71" t="str">
        <f ca="1">INDEX({"","_","-","="},IF(OR($D429 &gt;= AS$6, $E429 &lt; AR$6), 0, 1)+IF(OR($F429 &gt;= AS$6, $G429 &lt; AR$6), 0, 2)+1)</f>
        <v/>
      </c>
      <c r="AS429" s="71" t="str">
        <f ca="1">INDEX({"","_","-","="},IF(OR($D429 &gt;= AT$6, $E429 &lt; AS$6), 0, 1)+IF(OR($F429 &gt;= AT$6, $G429 &lt; AS$6), 0, 2)+1)</f>
        <v/>
      </c>
      <c r="AT429" s="71" t="str">
        <f ca="1">INDEX({"","_","-","="},IF(OR($D429 &gt;= AU$6, $E429 &lt; AT$6), 0, 1)+IF(OR($F429 &gt;= AU$6, $G429 &lt; AT$6), 0, 2)+1)</f>
        <v/>
      </c>
      <c r="AU429" s="71" t="str">
        <f ca="1">INDEX({"","_","-","="},IF(OR($D429 &gt;= AV$6, $E429 &lt; AU$6), 0, 1)+IF(OR($F429 &gt;= AV$6, $G429 &lt; AU$6), 0, 2)+1)</f>
        <v/>
      </c>
      <c r="AV429" s="71" t="str">
        <f ca="1">INDEX({"","_","-","="},IF(OR($D429 &gt;= AW$6, $E429 &lt; AV$6), 0, 1)+IF(OR($F429 &gt;= AW$6, $G429 &lt; AV$6), 0, 2)+1)</f>
        <v/>
      </c>
      <c r="AW429" s="71" t="str">
        <f ca="1">INDEX({"","_","-","="},IF(OR($D429 &gt;= AX$6, $E429 &lt; AW$6), 0, 1)+IF(OR($F429 &gt;= AX$6, $G429 &lt; AW$6), 0, 2)+1)</f>
        <v/>
      </c>
      <c r="AX429" s="71" t="str">
        <f ca="1">INDEX({"","_","-","="},IF(OR($D429 &gt;= AY$6, $E429 &lt; AX$6), 0, 1)+IF(OR($F429 &gt;= AY$6, $G429 &lt; AX$6), 0, 2)+1)</f>
        <v/>
      </c>
      <c r="AY429" s="71" t="str">
        <f ca="1">INDEX({"","_","-","="},IF(OR($D429 &gt;= AZ$6, $E429 &lt; AY$6), 0, 1)+IF(OR($F429 &gt;= AZ$6, $G429 &lt; AY$6), 0, 2)+1)</f>
        <v/>
      </c>
      <c r="AZ429" s="71" t="str">
        <f ca="1">INDEX({"","_","-","="},IF(OR($D429 &gt;= BA$6, $E429 &lt; AZ$6), 0, 1)+IF(OR($F429 &gt;= BA$6, $G429 &lt; AZ$6), 0, 2)+1)</f>
        <v/>
      </c>
      <c r="BA429" s="71" t="str">
        <f ca="1">INDEX({"","_","-","="},IF(OR($D429 &gt;= BB$6, $E429 &lt; BA$6), 0, 1)+IF(OR($F429 &gt;= BB$6, $G429 &lt; BA$6), 0, 2)+1)</f>
        <v/>
      </c>
      <c r="BB429" s="71" t="str">
        <f ca="1">INDEX({"","_","-","="},IF(OR($D429 &gt;= BC$6, $E429 &lt; BB$6), 0, 1)+IF(OR($F429 &gt;= BC$6, $G429 &lt; BB$6), 0, 2)+1)</f>
        <v/>
      </c>
      <c r="BC429" s="71" t="str">
        <f ca="1">INDEX({"","_","-","="},IF(OR($D429 &gt;= BD$6, $E429 &lt; BC$6), 0, 1)+IF(OR($F429 &gt;= BD$6, $G429 &lt; BC$6), 0, 2)+1)</f>
        <v/>
      </c>
      <c r="BD429" s="71" t="str">
        <f ca="1">INDEX({"","_","-","="},IF(OR($D429 &gt;= BE$6, $E429 &lt; BD$6), 0, 1)+IF(OR($F429 &gt;= BE$6, $G429 &lt; BD$6), 0, 2)+1)</f>
        <v/>
      </c>
      <c r="BE429" s="71" t="str">
        <f ca="1">INDEX({"","_","-","="},IF(OR($D429 &gt;= BF$6, $E429 &lt; BE$6), 0, 1)+IF(OR($F429 &gt;= BF$6, $G429 &lt; BE$6), 0, 2)+1)</f>
        <v/>
      </c>
      <c r="BF429" s="71" t="str">
        <f ca="1">INDEX({"","_","-","="},IF(OR($D429 &gt;= BG$6, $E429 &lt; BF$6), 0, 1)+IF(OR($F429 &gt;= BG$6, $G429 &lt; BF$6), 0, 2)+1)</f>
        <v/>
      </c>
      <c r="BG429" s="71" t="str">
        <f ca="1">INDEX({"","_","-","="},IF(OR($D429 &gt;= BH$6, $E429 &lt; BG$6), 0, 1)+IF(OR($F429 &gt;= BH$6, $G429 &lt; BG$6), 0, 2)+1)</f>
        <v/>
      </c>
      <c r="BH429" s="71" t="str">
        <f ca="1">INDEX({"","_","-","="},IF(OR($D429 &gt;= BI$6, $E429 &lt; BH$6), 0, 1)+IF(OR($F429 &gt;= BI$6, $G429 &lt; BH$6), 0, 2)+1)</f>
        <v/>
      </c>
      <c r="BI429" s="71" t="str">
        <f ca="1">INDEX({"","_","-","="},IF(OR($D429 &gt;= BJ$6, $E429 &lt; BI$6), 0, 1)+IF(OR($F429 &gt;= BJ$6, $G429 &lt; BI$6), 0, 2)+1)</f>
        <v/>
      </c>
      <c r="BJ429" s="71" t="str">
        <f ca="1">INDEX({"","_","-","="},IF(OR($D429 &gt;= BK$6, $E429 &lt; BJ$6), 0, 1)+IF(OR($F429 &gt;= BK$6, $G429 &lt; BJ$6), 0, 2)+1)</f>
        <v/>
      </c>
      <c r="BK429" s="71" t="str">
        <f ca="1">INDEX({"","_","-","="},IF(OR($D429 &gt;= BL$6, $E429 &lt; BK$6), 0, 1)+IF(OR($F429 &gt;= BL$6, $G429 &lt; BK$6), 0, 2)+1)</f>
        <v/>
      </c>
      <c r="BL429" s="71" t="str">
        <f ca="1">INDEX({"","_","-","="},IF(OR($D429 &gt;= BM$6, $E429 &lt; BL$6), 0, 1)+IF(OR($F429 &gt;= BM$6, $G429 &lt; BL$6), 0, 2)+1)</f>
        <v/>
      </c>
      <c r="BM429" s="71" t="str">
        <f ca="1">INDEX({"","_","-","="},IF(OR($D429 &gt;= BN$6, $E429 &lt; BM$6), 0, 1)+IF(OR($F429 &gt;= BN$6, $G429 &lt; BM$6), 0, 2)+1)</f>
        <v/>
      </c>
      <c r="BN429" s="71" t="str">
        <f ca="1">INDEX({"","_","-","="},IF(OR($D429 &gt;= BO$6, $E429 &lt; BN$6), 0, 1)+IF(OR($F429 &gt;= BO$6, $G429 &lt; BN$6), 0, 2)+1)</f>
        <v/>
      </c>
      <c r="BO429" s="71" t="str">
        <f ca="1">INDEX({"","_","-","="},IF(OR($D429 &gt;= BP$6, $E429 &lt; BO$6), 0, 1)+IF(OR($F429 &gt;= BP$6, $G429 &lt; BO$6), 0, 2)+1)</f>
        <v/>
      </c>
      <c r="BP429" s="71" t="str">
        <f ca="1">INDEX({"","_","-","="},IF(OR($D429 &gt;= BQ$6, $E429 &lt; BP$6), 0, 1)+IF(OR($F429 &gt;= BQ$6, $G429 &lt; BP$6), 0, 2)+1)</f>
        <v/>
      </c>
      <c r="BQ429" s="71" t="str">
        <f ca="1">INDEX({"","_","-","="},IF(OR($D429 &gt;= BR$6, $E429 &lt; BQ$6), 0, 1)+IF(OR($F429 &gt;= BR$6, $G429 &lt; BQ$6), 0, 2)+1)</f>
        <v/>
      </c>
      <c r="BR429" s="71" t="str">
        <f ca="1">INDEX({"","_","-","="},IF(OR($D429 &gt;= BS$6, $E429 &lt; BR$6), 0, 1)+IF(OR($F429 &gt;= BS$6, $G429 &lt; BR$6), 0, 2)+1)</f>
        <v/>
      </c>
      <c r="BS429" s="71" t="str">
        <f ca="1">INDEX({"","_","-","="},IF(OR($D429 &gt;= BT$6, $E429 &lt; BS$6), 0, 1)+IF(OR($F429 &gt;= BT$6, $G429 &lt; BS$6), 0, 2)+1)</f>
        <v/>
      </c>
      <c r="BT429" s="71" t="str">
        <f ca="1">INDEX({"","_","-","="},IF(OR($D429 &gt;= BU$6, $E429 &lt; BT$6), 0, 1)+IF(OR($F429 &gt;= BU$6, $G429 &lt; BT$6), 0, 2)+1)</f>
        <v/>
      </c>
      <c r="BU429" s="71" t="str">
        <f ca="1">INDEX({"","_","-","="},IF(OR($D429 &gt;= BV$6, $E429 &lt; BU$6), 0, 1)+IF(OR($F429 &gt;= BV$6, $G429 &lt; BU$6), 0, 2)+1)</f>
        <v/>
      </c>
      <c r="BV429" s="71" t="str">
        <f ca="1">INDEX({"","_","-","="},IF(OR($D429 &gt;= BW$6, $E429 &lt; BV$6), 0, 1)+IF(OR($F429 &gt;= BW$6, $G429 &lt; BV$6), 0, 2)+1)</f>
        <v/>
      </c>
      <c r="BW429" s="71" t="str">
        <f ca="1">INDEX({"","_","-","="},IF(OR($D429 &gt;= BX$6, $E429 &lt; BW$6), 0, 1)+IF(OR($F429 &gt;= BX$6, $G429 &lt; BW$6), 0, 2)+1)</f>
        <v/>
      </c>
      <c r="BX429" s="71" t="str">
        <f ca="1">INDEX({"","_","-","="},IF(OR($D429 &gt;= BY$6, $E429 &lt; BX$6), 0, 1)+IF(OR($F429 &gt;= BY$6, $G429 &lt; BX$6), 0, 2)+1)</f>
        <v/>
      </c>
      <c r="BY429" s="71" t="str">
        <f ca="1">INDEX({"","_","-","="},IF(OR($D429 &gt;= BZ$6, $E429 &lt; BY$6), 0, 1)+IF(OR($F429 &gt;= BZ$6, $G429 &lt; BY$6), 0, 2)+1)</f>
        <v/>
      </c>
      <c r="BZ429" s="71" t="str">
        <f ca="1">INDEX({"","_","-","="},IF(OR($D429 &gt;= CA$6, $E429 &lt; BZ$6), 0, 1)+IF(OR($F429 &gt;= CA$6, $G429 &lt; BZ$6), 0, 2)+1)</f>
        <v/>
      </c>
      <c r="CA429" s="71" t="str">
        <f ca="1">INDEX({"","_","-","="},IF(OR($D429 &gt;= CB$6, $E429 &lt; CA$6), 0, 1)+IF(OR($F429 &gt;= CB$6, $G429 &lt; CA$6), 0, 2)+1)</f>
        <v/>
      </c>
      <c r="CB429" s="71" t="str">
        <f ca="1">INDEX({"","_","-","="},IF(OR($D429 &gt;= CC$6, $E429 &lt; CB$6), 0, 1)+IF(OR($F429 &gt;= CC$6, $G429 &lt; CB$6), 0, 2)+1)</f>
        <v/>
      </c>
      <c r="CC429" s="71" t="str">
        <f ca="1">INDEX({"","_","-","="},IF(OR($D429 &gt;= CD$6, $E429 &lt; CC$6), 0, 1)+IF(OR($F429 &gt;= CD$6, $G429 &lt; CC$6), 0, 2)+1)</f>
        <v/>
      </c>
      <c r="CD429" s="71" t="str">
        <f ca="1">INDEX({"","_","-","="},IF(OR($D429 &gt;= CE$6, $E429 &lt; CD$6), 0, 1)+IF(OR($F429 &gt;= CE$6, $G429 &lt; CD$6), 0, 2)+1)</f>
        <v/>
      </c>
    </row>
    <row r="430" spans="1:82">
      <c r="A430" s="8" t="str">
        <f ca="1">IF('临-进度'!N425,'临-进度'!$A425,"")</f>
        <v/>
      </c>
      <c r="B430" s="8" t="str">
        <f ca="1">IF('临-进度'!N425,'临-进度'!$B425,"")</f>
        <v/>
      </c>
      <c r="C430" s="8" t="str">
        <f ca="1">IF('临-进度'!N425,'临-进度'!$F425,"")</f>
        <v/>
      </c>
      <c r="D430" s="42" t="str">
        <f ca="1">IF('临-进度'!$N425,'临-进度'!$J425,"")</f>
        <v/>
      </c>
      <c r="E430" s="42" t="str">
        <f ca="1">IF('临-进度'!$N425,'临-进度'!$AF425,"")</f>
        <v/>
      </c>
      <c r="F430" s="42" t="str">
        <f ca="1">IF('临-进度'!$N425,'临-进度'!$K425,"")</f>
        <v/>
      </c>
      <c r="G430" s="76" t="str">
        <f ca="1">IF('临-进度'!$N425,'临-进度'!$AG425,"")</f>
        <v/>
      </c>
      <c r="H430" s="71" t="str">
        <f ca="1">INDEX({"","_","-","="},IF(OR($D430 &gt;= I$6, $E430 &lt; H$6), 0, 1)+IF(OR($F430 &gt;= I$6, $G430 &lt; H$6), 0, 2)+1)</f>
        <v/>
      </c>
      <c r="I430" s="71" t="str">
        <f ca="1">INDEX({"","_","-","="},IF(OR($D430 &gt;= J$6, $E430 &lt; I$6), 0, 1)+IF(OR($F430 &gt;= J$6, $G430 &lt; I$6), 0, 2)+1)</f>
        <v/>
      </c>
      <c r="J430" s="71" t="str">
        <f ca="1">INDEX({"","_","-","="},IF(OR($D430 &gt;= K$6, $E430 &lt; J$6), 0, 1)+IF(OR($F430 &gt;= K$6, $G430 &lt; J$6), 0, 2)+1)</f>
        <v/>
      </c>
      <c r="K430" s="71" t="str">
        <f ca="1">INDEX({"","_","-","="},IF(OR($D430 &gt;= L$6, $E430 &lt; K$6), 0, 1)+IF(OR($F430 &gt;= L$6, $G430 &lt; K$6), 0, 2)+1)</f>
        <v/>
      </c>
      <c r="L430" s="71" t="str">
        <f ca="1">INDEX({"","_","-","="},IF(OR($D430 &gt;= M$6, $E430 &lt; L$6), 0, 1)+IF(OR($F430 &gt;= M$6, $G430 &lt; L$6), 0, 2)+1)</f>
        <v/>
      </c>
      <c r="M430" s="71" t="str">
        <f ca="1">INDEX({"","_","-","="},IF(OR($D430 &gt;= N$6, $E430 &lt; M$6), 0, 1)+IF(OR($F430 &gt;= N$6, $G430 &lt; M$6), 0, 2)+1)</f>
        <v/>
      </c>
      <c r="N430" s="71" t="str">
        <f ca="1">INDEX({"","_","-","="},IF(OR($D430 &gt;= O$6, $E430 &lt; N$6), 0, 1)+IF(OR($F430 &gt;= O$6, $G430 &lt; N$6), 0, 2)+1)</f>
        <v/>
      </c>
      <c r="O430" s="71" t="str">
        <f ca="1">INDEX({"","_","-","="},IF(OR($D430 &gt;= P$6, $E430 &lt; O$6), 0, 1)+IF(OR($F430 &gt;= P$6, $G430 &lt; O$6), 0, 2)+1)</f>
        <v/>
      </c>
      <c r="P430" s="71" t="str">
        <f ca="1">INDEX({"","_","-","="},IF(OR($D430 &gt;= Q$6, $E430 &lt; P$6), 0, 1)+IF(OR($F430 &gt;= Q$6, $G430 &lt; P$6), 0, 2)+1)</f>
        <v/>
      </c>
      <c r="Q430" s="71" t="str">
        <f ca="1">INDEX({"","_","-","="},IF(OR($D430 &gt;= R$6, $E430 &lt; Q$6), 0, 1)+IF(OR($F430 &gt;= R$6, $G430 &lt; Q$6), 0, 2)+1)</f>
        <v/>
      </c>
      <c r="R430" s="71" t="str">
        <f ca="1">INDEX({"","_","-","="},IF(OR($D430 &gt;= S$6, $E430 &lt; R$6), 0, 1)+IF(OR($F430 &gt;= S$6, $G430 &lt; R$6), 0, 2)+1)</f>
        <v/>
      </c>
      <c r="S430" s="71" t="str">
        <f ca="1">INDEX({"","_","-","="},IF(OR($D430 &gt;= T$6, $E430 &lt; S$6), 0, 1)+IF(OR($F430 &gt;= T$6, $G430 &lt; S$6), 0, 2)+1)</f>
        <v/>
      </c>
      <c r="T430" s="71" t="str">
        <f ca="1">INDEX({"","_","-","="},IF(OR($D430 &gt;= U$6, $E430 &lt; T$6), 0, 1)+IF(OR($F430 &gt;= U$6, $G430 &lt; T$6), 0, 2)+1)</f>
        <v/>
      </c>
      <c r="U430" s="71" t="str">
        <f ca="1">INDEX({"","_","-","="},IF(OR($D430 &gt;= V$6, $E430 &lt; U$6), 0, 1)+IF(OR($F430 &gt;= V$6, $G430 &lt; U$6), 0, 2)+1)</f>
        <v/>
      </c>
      <c r="V430" s="71" t="str">
        <f ca="1">INDEX({"","_","-","="},IF(OR($D430 &gt;= W$6, $E430 &lt; V$6), 0, 1)+IF(OR($F430 &gt;= W$6, $G430 &lt; V$6), 0, 2)+1)</f>
        <v/>
      </c>
      <c r="W430" s="71" t="str">
        <f ca="1">INDEX({"","_","-","="},IF(OR($D430 &gt;= X$6, $E430 &lt; W$6), 0, 1)+IF(OR($F430 &gt;= X$6, $G430 &lt; W$6), 0, 2)+1)</f>
        <v/>
      </c>
      <c r="X430" s="71" t="str">
        <f ca="1">INDEX({"","_","-","="},IF(OR($D430 &gt;= Y$6, $E430 &lt; X$6), 0, 1)+IF(OR($F430 &gt;= Y$6, $G430 &lt; X$6), 0, 2)+1)</f>
        <v/>
      </c>
      <c r="Y430" s="71" t="str">
        <f ca="1">INDEX({"","_","-","="},IF(OR($D430 &gt;= Z$6, $E430 &lt; Y$6), 0, 1)+IF(OR($F430 &gt;= Z$6, $G430 &lt; Y$6), 0, 2)+1)</f>
        <v/>
      </c>
      <c r="Z430" s="71" t="str">
        <f ca="1">INDEX({"","_","-","="},IF(OR($D430 &gt;= AA$6, $E430 &lt; Z$6), 0, 1)+IF(OR($F430 &gt;= AA$6, $G430 &lt; Z$6), 0, 2)+1)</f>
        <v/>
      </c>
      <c r="AA430" s="71" t="str">
        <f ca="1">INDEX({"","_","-","="},IF(OR($D430 &gt;= AB$6, $E430 &lt; AA$6), 0, 1)+IF(OR($F430 &gt;= AB$6, $G430 &lt; AA$6), 0, 2)+1)</f>
        <v/>
      </c>
      <c r="AB430" s="71" t="str">
        <f ca="1">INDEX({"","_","-","="},IF(OR($D430 &gt;= AC$6, $E430 &lt; AB$6), 0, 1)+IF(OR($F430 &gt;= AC$6, $G430 &lt; AB$6), 0, 2)+1)</f>
        <v/>
      </c>
      <c r="AC430" s="71" t="str">
        <f ca="1">INDEX({"","_","-","="},IF(OR($D430 &gt;= AD$6, $E430 &lt; AC$6), 0, 1)+IF(OR($F430 &gt;= AD$6, $G430 &lt; AC$6), 0, 2)+1)</f>
        <v/>
      </c>
      <c r="AD430" s="71" t="str">
        <f ca="1">INDEX({"","_","-","="},IF(OR($D430 &gt;= AE$6, $E430 &lt; AD$6), 0, 1)+IF(OR($F430 &gt;= AE$6, $G430 &lt; AD$6), 0, 2)+1)</f>
        <v/>
      </c>
      <c r="AE430" s="71" t="str">
        <f ca="1">INDEX({"","_","-","="},IF(OR($D430 &gt;= AF$6, $E430 &lt; AE$6), 0, 1)+IF(OR($F430 &gt;= AF$6, $G430 &lt; AE$6), 0, 2)+1)</f>
        <v/>
      </c>
      <c r="AF430" s="71" t="str">
        <f ca="1">INDEX({"","_","-","="},IF(OR($D430 &gt;= AG$6, $E430 &lt; AF$6), 0, 1)+IF(OR($F430 &gt;= AG$6, $G430 &lt; AF$6), 0, 2)+1)</f>
        <v/>
      </c>
      <c r="AG430" s="71" t="str">
        <f ca="1">INDEX({"","_","-","="},IF(OR($D430 &gt;= AH$6, $E430 &lt; AG$6), 0, 1)+IF(OR($F430 &gt;= AH$6, $G430 &lt; AG$6), 0, 2)+1)</f>
        <v/>
      </c>
      <c r="AH430" s="71" t="str">
        <f ca="1">INDEX({"","_","-","="},IF(OR($D430 &gt;= AI$6, $E430 &lt; AH$6), 0, 1)+IF(OR($F430 &gt;= AI$6, $G430 &lt; AH$6), 0, 2)+1)</f>
        <v/>
      </c>
      <c r="AI430" s="71" t="str">
        <f ca="1">INDEX({"","_","-","="},IF(OR($D430 &gt;= AJ$6, $E430 &lt; AI$6), 0, 1)+IF(OR($F430 &gt;= AJ$6, $G430 &lt; AI$6), 0, 2)+1)</f>
        <v/>
      </c>
      <c r="AJ430" s="71" t="str">
        <f ca="1">INDEX({"","_","-","="},IF(OR($D430 &gt;= AK$6, $E430 &lt; AJ$6), 0, 1)+IF(OR($F430 &gt;= AK$6, $G430 &lt; AJ$6), 0, 2)+1)</f>
        <v/>
      </c>
      <c r="AK430" s="71" t="str">
        <f ca="1">INDEX({"","_","-","="},IF(OR($D430 &gt;= AL$6, $E430 &lt; AK$6), 0, 1)+IF(OR($F430 &gt;= AL$6, $G430 &lt; AK$6), 0, 2)+1)</f>
        <v/>
      </c>
      <c r="AL430" s="71" t="str">
        <f ca="1">INDEX({"","_","-","="},IF(OR($D430 &gt;= AM$6, $E430 &lt; AL$6), 0, 1)+IF(OR($F430 &gt;= AM$6, $G430 &lt; AL$6), 0, 2)+1)</f>
        <v/>
      </c>
      <c r="AM430" s="71" t="str">
        <f ca="1">INDEX({"","_","-","="},IF(OR($D430 &gt;= AN$6, $E430 &lt; AM$6), 0, 1)+IF(OR($F430 &gt;= AN$6, $G430 &lt; AM$6), 0, 2)+1)</f>
        <v/>
      </c>
      <c r="AN430" s="71" t="str">
        <f ca="1">INDEX({"","_","-","="},IF(OR($D430 &gt;= AO$6, $E430 &lt; AN$6), 0, 1)+IF(OR($F430 &gt;= AO$6, $G430 &lt; AN$6), 0, 2)+1)</f>
        <v/>
      </c>
      <c r="AO430" s="71" t="str">
        <f ca="1">INDEX({"","_","-","="},IF(OR($D430 &gt;= AP$6, $E430 &lt; AO$6), 0, 1)+IF(OR($F430 &gt;= AP$6, $G430 &lt; AO$6), 0, 2)+1)</f>
        <v/>
      </c>
      <c r="AP430" s="71" t="str">
        <f ca="1">INDEX({"","_","-","="},IF(OR($D430 &gt;= AQ$6, $E430 &lt; AP$6), 0, 1)+IF(OR($F430 &gt;= AQ$6, $G430 &lt; AP$6), 0, 2)+1)</f>
        <v/>
      </c>
      <c r="AQ430" s="71" t="str">
        <f ca="1">INDEX({"","_","-","="},IF(OR($D430 &gt;= AR$6, $E430 &lt; AQ$6), 0, 1)+IF(OR($F430 &gt;= AR$6, $G430 &lt; AQ$6), 0, 2)+1)</f>
        <v/>
      </c>
      <c r="AR430" s="71" t="str">
        <f ca="1">INDEX({"","_","-","="},IF(OR($D430 &gt;= AS$6, $E430 &lt; AR$6), 0, 1)+IF(OR($F430 &gt;= AS$6, $G430 &lt; AR$6), 0, 2)+1)</f>
        <v/>
      </c>
      <c r="AS430" s="71" t="str">
        <f ca="1">INDEX({"","_","-","="},IF(OR($D430 &gt;= AT$6, $E430 &lt; AS$6), 0, 1)+IF(OR($F430 &gt;= AT$6, $G430 &lt; AS$6), 0, 2)+1)</f>
        <v/>
      </c>
      <c r="AT430" s="71" t="str">
        <f ca="1">INDEX({"","_","-","="},IF(OR($D430 &gt;= AU$6, $E430 &lt; AT$6), 0, 1)+IF(OR($F430 &gt;= AU$6, $G430 &lt; AT$6), 0, 2)+1)</f>
        <v/>
      </c>
      <c r="AU430" s="71" t="str">
        <f ca="1">INDEX({"","_","-","="},IF(OR($D430 &gt;= AV$6, $E430 &lt; AU$6), 0, 1)+IF(OR($F430 &gt;= AV$6, $G430 &lt; AU$6), 0, 2)+1)</f>
        <v/>
      </c>
      <c r="AV430" s="71" t="str">
        <f ca="1">INDEX({"","_","-","="},IF(OR($D430 &gt;= AW$6, $E430 &lt; AV$6), 0, 1)+IF(OR($F430 &gt;= AW$6, $G430 &lt; AV$6), 0, 2)+1)</f>
        <v/>
      </c>
      <c r="AW430" s="71" t="str">
        <f ca="1">INDEX({"","_","-","="},IF(OR($D430 &gt;= AX$6, $E430 &lt; AW$6), 0, 1)+IF(OR($F430 &gt;= AX$6, $G430 &lt; AW$6), 0, 2)+1)</f>
        <v/>
      </c>
      <c r="AX430" s="71" t="str">
        <f ca="1">INDEX({"","_","-","="},IF(OR($D430 &gt;= AY$6, $E430 &lt; AX$6), 0, 1)+IF(OR($F430 &gt;= AY$6, $G430 &lt; AX$6), 0, 2)+1)</f>
        <v/>
      </c>
      <c r="AY430" s="71" t="str">
        <f ca="1">INDEX({"","_","-","="},IF(OR($D430 &gt;= AZ$6, $E430 &lt; AY$6), 0, 1)+IF(OR($F430 &gt;= AZ$6, $G430 &lt; AY$6), 0, 2)+1)</f>
        <v/>
      </c>
      <c r="AZ430" s="71" t="str">
        <f ca="1">INDEX({"","_","-","="},IF(OR($D430 &gt;= BA$6, $E430 &lt; AZ$6), 0, 1)+IF(OR($F430 &gt;= BA$6, $G430 &lt; AZ$6), 0, 2)+1)</f>
        <v/>
      </c>
      <c r="BA430" s="71" t="str">
        <f ca="1">INDEX({"","_","-","="},IF(OR($D430 &gt;= BB$6, $E430 &lt; BA$6), 0, 1)+IF(OR($F430 &gt;= BB$6, $G430 &lt; BA$6), 0, 2)+1)</f>
        <v/>
      </c>
      <c r="BB430" s="71" t="str">
        <f ca="1">INDEX({"","_","-","="},IF(OR($D430 &gt;= BC$6, $E430 &lt; BB$6), 0, 1)+IF(OR($F430 &gt;= BC$6, $G430 &lt; BB$6), 0, 2)+1)</f>
        <v/>
      </c>
      <c r="BC430" s="71" t="str">
        <f ca="1">INDEX({"","_","-","="},IF(OR($D430 &gt;= BD$6, $E430 &lt; BC$6), 0, 1)+IF(OR($F430 &gt;= BD$6, $G430 &lt; BC$6), 0, 2)+1)</f>
        <v/>
      </c>
      <c r="BD430" s="71" t="str">
        <f ca="1">INDEX({"","_","-","="},IF(OR($D430 &gt;= BE$6, $E430 &lt; BD$6), 0, 1)+IF(OR($F430 &gt;= BE$6, $G430 &lt; BD$6), 0, 2)+1)</f>
        <v/>
      </c>
      <c r="BE430" s="71" t="str">
        <f ca="1">INDEX({"","_","-","="},IF(OR($D430 &gt;= BF$6, $E430 &lt; BE$6), 0, 1)+IF(OR($F430 &gt;= BF$6, $G430 &lt; BE$6), 0, 2)+1)</f>
        <v/>
      </c>
      <c r="BF430" s="71" t="str">
        <f ca="1">INDEX({"","_","-","="},IF(OR($D430 &gt;= BG$6, $E430 &lt; BF$6), 0, 1)+IF(OR($F430 &gt;= BG$6, $G430 &lt; BF$6), 0, 2)+1)</f>
        <v/>
      </c>
      <c r="BG430" s="71" t="str">
        <f ca="1">INDEX({"","_","-","="},IF(OR($D430 &gt;= BH$6, $E430 &lt; BG$6), 0, 1)+IF(OR($F430 &gt;= BH$6, $G430 &lt; BG$6), 0, 2)+1)</f>
        <v/>
      </c>
      <c r="BH430" s="71" t="str">
        <f ca="1">INDEX({"","_","-","="},IF(OR($D430 &gt;= BI$6, $E430 &lt; BH$6), 0, 1)+IF(OR($F430 &gt;= BI$6, $G430 &lt; BH$6), 0, 2)+1)</f>
        <v/>
      </c>
      <c r="BI430" s="71" t="str">
        <f ca="1">INDEX({"","_","-","="},IF(OR($D430 &gt;= BJ$6, $E430 &lt; BI$6), 0, 1)+IF(OR($F430 &gt;= BJ$6, $G430 &lt; BI$6), 0, 2)+1)</f>
        <v/>
      </c>
      <c r="BJ430" s="71" t="str">
        <f ca="1">INDEX({"","_","-","="},IF(OR($D430 &gt;= BK$6, $E430 &lt; BJ$6), 0, 1)+IF(OR($F430 &gt;= BK$6, $G430 &lt; BJ$6), 0, 2)+1)</f>
        <v/>
      </c>
      <c r="BK430" s="71" t="str">
        <f ca="1">INDEX({"","_","-","="},IF(OR($D430 &gt;= BL$6, $E430 &lt; BK$6), 0, 1)+IF(OR($F430 &gt;= BL$6, $G430 &lt; BK$6), 0, 2)+1)</f>
        <v/>
      </c>
      <c r="BL430" s="71" t="str">
        <f ca="1">INDEX({"","_","-","="},IF(OR($D430 &gt;= BM$6, $E430 &lt; BL$6), 0, 1)+IF(OR($F430 &gt;= BM$6, $G430 &lt; BL$6), 0, 2)+1)</f>
        <v/>
      </c>
      <c r="BM430" s="71" t="str">
        <f ca="1">INDEX({"","_","-","="},IF(OR($D430 &gt;= BN$6, $E430 &lt; BM$6), 0, 1)+IF(OR($F430 &gt;= BN$6, $G430 &lt; BM$6), 0, 2)+1)</f>
        <v/>
      </c>
      <c r="BN430" s="71" t="str">
        <f ca="1">INDEX({"","_","-","="},IF(OR($D430 &gt;= BO$6, $E430 &lt; BN$6), 0, 1)+IF(OR($F430 &gt;= BO$6, $G430 &lt; BN$6), 0, 2)+1)</f>
        <v/>
      </c>
      <c r="BO430" s="71" t="str">
        <f ca="1">INDEX({"","_","-","="},IF(OR($D430 &gt;= BP$6, $E430 &lt; BO$6), 0, 1)+IF(OR($F430 &gt;= BP$6, $G430 &lt; BO$6), 0, 2)+1)</f>
        <v/>
      </c>
      <c r="BP430" s="71" t="str">
        <f ca="1">INDEX({"","_","-","="},IF(OR($D430 &gt;= BQ$6, $E430 &lt; BP$6), 0, 1)+IF(OR($F430 &gt;= BQ$6, $G430 &lt; BP$6), 0, 2)+1)</f>
        <v/>
      </c>
      <c r="BQ430" s="71" t="str">
        <f ca="1">INDEX({"","_","-","="},IF(OR($D430 &gt;= BR$6, $E430 &lt; BQ$6), 0, 1)+IF(OR($F430 &gt;= BR$6, $G430 &lt; BQ$6), 0, 2)+1)</f>
        <v/>
      </c>
      <c r="BR430" s="71" t="str">
        <f ca="1">INDEX({"","_","-","="},IF(OR($D430 &gt;= BS$6, $E430 &lt; BR$6), 0, 1)+IF(OR($F430 &gt;= BS$6, $G430 &lt; BR$6), 0, 2)+1)</f>
        <v/>
      </c>
      <c r="BS430" s="71" t="str">
        <f ca="1">INDEX({"","_","-","="},IF(OR($D430 &gt;= BT$6, $E430 &lt; BS$6), 0, 1)+IF(OR($F430 &gt;= BT$6, $G430 &lt; BS$6), 0, 2)+1)</f>
        <v/>
      </c>
      <c r="BT430" s="71" t="str">
        <f ca="1">INDEX({"","_","-","="},IF(OR($D430 &gt;= BU$6, $E430 &lt; BT$6), 0, 1)+IF(OR($F430 &gt;= BU$6, $G430 &lt; BT$6), 0, 2)+1)</f>
        <v/>
      </c>
      <c r="BU430" s="71" t="str">
        <f ca="1">INDEX({"","_","-","="},IF(OR($D430 &gt;= BV$6, $E430 &lt; BU$6), 0, 1)+IF(OR($F430 &gt;= BV$6, $G430 &lt; BU$6), 0, 2)+1)</f>
        <v/>
      </c>
      <c r="BV430" s="71" t="str">
        <f ca="1">INDEX({"","_","-","="},IF(OR($D430 &gt;= BW$6, $E430 &lt; BV$6), 0, 1)+IF(OR($F430 &gt;= BW$6, $G430 &lt; BV$6), 0, 2)+1)</f>
        <v/>
      </c>
      <c r="BW430" s="71" t="str">
        <f ca="1">INDEX({"","_","-","="},IF(OR($D430 &gt;= BX$6, $E430 &lt; BW$6), 0, 1)+IF(OR($F430 &gt;= BX$6, $G430 &lt; BW$6), 0, 2)+1)</f>
        <v/>
      </c>
      <c r="BX430" s="71" t="str">
        <f ca="1">INDEX({"","_","-","="},IF(OR($D430 &gt;= BY$6, $E430 &lt; BX$6), 0, 1)+IF(OR($F430 &gt;= BY$6, $G430 &lt; BX$6), 0, 2)+1)</f>
        <v/>
      </c>
      <c r="BY430" s="71" t="str">
        <f ca="1">INDEX({"","_","-","="},IF(OR($D430 &gt;= BZ$6, $E430 &lt; BY$6), 0, 1)+IF(OR($F430 &gt;= BZ$6, $G430 &lt; BY$6), 0, 2)+1)</f>
        <v/>
      </c>
      <c r="BZ430" s="71" t="str">
        <f ca="1">INDEX({"","_","-","="},IF(OR($D430 &gt;= CA$6, $E430 &lt; BZ$6), 0, 1)+IF(OR($F430 &gt;= CA$6, $G430 &lt; BZ$6), 0, 2)+1)</f>
        <v/>
      </c>
      <c r="CA430" s="71" t="str">
        <f ca="1">INDEX({"","_","-","="},IF(OR($D430 &gt;= CB$6, $E430 &lt; CA$6), 0, 1)+IF(OR($F430 &gt;= CB$6, $G430 &lt; CA$6), 0, 2)+1)</f>
        <v/>
      </c>
      <c r="CB430" s="71" t="str">
        <f ca="1">INDEX({"","_","-","="},IF(OR($D430 &gt;= CC$6, $E430 &lt; CB$6), 0, 1)+IF(OR($F430 &gt;= CC$6, $G430 &lt; CB$6), 0, 2)+1)</f>
        <v/>
      </c>
      <c r="CC430" s="71" t="str">
        <f ca="1">INDEX({"","_","-","="},IF(OR($D430 &gt;= CD$6, $E430 &lt; CC$6), 0, 1)+IF(OR($F430 &gt;= CD$6, $G430 &lt; CC$6), 0, 2)+1)</f>
        <v/>
      </c>
      <c r="CD430" s="71" t="str">
        <f ca="1">INDEX({"","_","-","="},IF(OR($D430 &gt;= CE$6, $E430 &lt; CD$6), 0, 1)+IF(OR($F430 &gt;= CE$6, $G430 &lt; CD$6), 0, 2)+1)</f>
        <v/>
      </c>
    </row>
    <row r="431" spans="1:82">
      <c r="A431" s="8" t="str">
        <f ca="1">IF('临-进度'!N426,'临-进度'!$A426,"")</f>
        <v/>
      </c>
      <c r="B431" s="8" t="str">
        <f ca="1">IF('临-进度'!N426,'临-进度'!$B426,"")</f>
        <v/>
      </c>
      <c r="C431" s="8" t="str">
        <f ca="1">IF('临-进度'!N426,'临-进度'!$F426,"")</f>
        <v/>
      </c>
      <c r="D431" s="42" t="str">
        <f ca="1">IF('临-进度'!$N426,'临-进度'!$J426,"")</f>
        <v/>
      </c>
      <c r="E431" s="42" t="str">
        <f ca="1">IF('临-进度'!$N426,'临-进度'!$AF426,"")</f>
        <v/>
      </c>
      <c r="F431" s="42" t="str">
        <f ca="1">IF('临-进度'!$N426,'临-进度'!$K426,"")</f>
        <v/>
      </c>
      <c r="G431" s="76" t="str">
        <f ca="1">IF('临-进度'!$N426,'临-进度'!$AG426,"")</f>
        <v/>
      </c>
      <c r="H431" s="71" t="str">
        <f ca="1">INDEX({"","_","-","="},IF(OR($D431 &gt;= I$6, $E431 &lt; H$6), 0, 1)+IF(OR($F431 &gt;= I$6, $G431 &lt; H$6), 0, 2)+1)</f>
        <v/>
      </c>
      <c r="I431" s="71" t="str">
        <f ca="1">INDEX({"","_","-","="},IF(OR($D431 &gt;= J$6, $E431 &lt; I$6), 0, 1)+IF(OR($F431 &gt;= J$6, $G431 &lt; I$6), 0, 2)+1)</f>
        <v/>
      </c>
      <c r="J431" s="71" t="str">
        <f ca="1">INDEX({"","_","-","="},IF(OR($D431 &gt;= K$6, $E431 &lt; J$6), 0, 1)+IF(OR($F431 &gt;= K$6, $G431 &lt; J$6), 0, 2)+1)</f>
        <v/>
      </c>
      <c r="K431" s="71" t="str">
        <f ca="1">INDEX({"","_","-","="},IF(OR($D431 &gt;= L$6, $E431 &lt; K$6), 0, 1)+IF(OR($F431 &gt;= L$6, $G431 &lt; K$6), 0, 2)+1)</f>
        <v/>
      </c>
      <c r="L431" s="71" t="str">
        <f ca="1">INDEX({"","_","-","="},IF(OR($D431 &gt;= M$6, $E431 &lt; L$6), 0, 1)+IF(OR($F431 &gt;= M$6, $G431 &lt; L$6), 0, 2)+1)</f>
        <v/>
      </c>
      <c r="M431" s="71" t="str">
        <f ca="1">INDEX({"","_","-","="},IF(OR($D431 &gt;= N$6, $E431 &lt; M$6), 0, 1)+IF(OR($F431 &gt;= N$6, $G431 &lt; M$6), 0, 2)+1)</f>
        <v/>
      </c>
      <c r="N431" s="71" t="str">
        <f ca="1">INDEX({"","_","-","="},IF(OR($D431 &gt;= O$6, $E431 &lt; N$6), 0, 1)+IF(OR($F431 &gt;= O$6, $G431 &lt; N$6), 0, 2)+1)</f>
        <v/>
      </c>
      <c r="O431" s="71" t="str">
        <f ca="1">INDEX({"","_","-","="},IF(OR($D431 &gt;= P$6, $E431 &lt; O$6), 0, 1)+IF(OR($F431 &gt;= P$6, $G431 &lt; O$6), 0, 2)+1)</f>
        <v/>
      </c>
      <c r="P431" s="71" t="str">
        <f ca="1">INDEX({"","_","-","="},IF(OR($D431 &gt;= Q$6, $E431 &lt; P$6), 0, 1)+IF(OR($F431 &gt;= Q$6, $G431 &lt; P$6), 0, 2)+1)</f>
        <v/>
      </c>
      <c r="Q431" s="71" t="str">
        <f ca="1">INDEX({"","_","-","="},IF(OR($D431 &gt;= R$6, $E431 &lt; Q$6), 0, 1)+IF(OR($F431 &gt;= R$6, $G431 &lt; Q$6), 0, 2)+1)</f>
        <v/>
      </c>
      <c r="R431" s="71" t="str">
        <f ca="1">INDEX({"","_","-","="},IF(OR($D431 &gt;= S$6, $E431 &lt; R$6), 0, 1)+IF(OR($F431 &gt;= S$6, $G431 &lt; R$6), 0, 2)+1)</f>
        <v/>
      </c>
      <c r="S431" s="71" t="str">
        <f ca="1">INDEX({"","_","-","="},IF(OR($D431 &gt;= T$6, $E431 &lt; S$6), 0, 1)+IF(OR($F431 &gt;= T$6, $G431 &lt; S$6), 0, 2)+1)</f>
        <v/>
      </c>
      <c r="T431" s="71" t="str">
        <f ca="1">INDEX({"","_","-","="},IF(OR($D431 &gt;= U$6, $E431 &lt; T$6), 0, 1)+IF(OR($F431 &gt;= U$6, $G431 &lt; T$6), 0, 2)+1)</f>
        <v/>
      </c>
      <c r="U431" s="71" t="str">
        <f ca="1">INDEX({"","_","-","="},IF(OR($D431 &gt;= V$6, $E431 &lt; U$6), 0, 1)+IF(OR($F431 &gt;= V$6, $G431 &lt; U$6), 0, 2)+1)</f>
        <v/>
      </c>
      <c r="V431" s="71" t="str">
        <f ca="1">INDEX({"","_","-","="},IF(OR($D431 &gt;= W$6, $E431 &lt; V$6), 0, 1)+IF(OR($F431 &gt;= W$6, $G431 &lt; V$6), 0, 2)+1)</f>
        <v/>
      </c>
      <c r="W431" s="71" t="str">
        <f ca="1">INDEX({"","_","-","="},IF(OR($D431 &gt;= X$6, $E431 &lt; W$6), 0, 1)+IF(OR($F431 &gt;= X$6, $G431 &lt; W$6), 0, 2)+1)</f>
        <v/>
      </c>
      <c r="X431" s="71" t="str">
        <f ca="1">INDEX({"","_","-","="},IF(OR($D431 &gt;= Y$6, $E431 &lt; X$6), 0, 1)+IF(OR($F431 &gt;= Y$6, $G431 &lt; X$6), 0, 2)+1)</f>
        <v/>
      </c>
      <c r="Y431" s="71" t="str">
        <f ca="1">INDEX({"","_","-","="},IF(OR($D431 &gt;= Z$6, $E431 &lt; Y$6), 0, 1)+IF(OR($F431 &gt;= Z$6, $G431 &lt; Y$6), 0, 2)+1)</f>
        <v/>
      </c>
      <c r="Z431" s="71" t="str">
        <f ca="1">INDEX({"","_","-","="},IF(OR($D431 &gt;= AA$6, $E431 &lt; Z$6), 0, 1)+IF(OR($F431 &gt;= AA$6, $G431 &lt; Z$6), 0, 2)+1)</f>
        <v/>
      </c>
      <c r="AA431" s="71" t="str">
        <f ca="1">INDEX({"","_","-","="},IF(OR($D431 &gt;= AB$6, $E431 &lt; AA$6), 0, 1)+IF(OR($F431 &gt;= AB$6, $G431 &lt; AA$6), 0, 2)+1)</f>
        <v/>
      </c>
      <c r="AB431" s="71" t="str">
        <f ca="1">INDEX({"","_","-","="},IF(OR($D431 &gt;= AC$6, $E431 &lt; AB$6), 0, 1)+IF(OR($F431 &gt;= AC$6, $G431 &lt; AB$6), 0, 2)+1)</f>
        <v/>
      </c>
      <c r="AC431" s="71" t="str">
        <f ca="1">INDEX({"","_","-","="},IF(OR($D431 &gt;= AD$6, $E431 &lt; AC$6), 0, 1)+IF(OR($F431 &gt;= AD$6, $G431 &lt; AC$6), 0, 2)+1)</f>
        <v/>
      </c>
      <c r="AD431" s="71" t="str">
        <f ca="1">INDEX({"","_","-","="},IF(OR($D431 &gt;= AE$6, $E431 &lt; AD$6), 0, 1)+IF(OR($F431 &gt;= AE$6, $G431 &lt; AD$6), 0, 2)+1)</f>
        <v/>
      </c>
      <c r="AE431" s="71" t="str">
        <f ca="1">INDEX({"","_","-","="},IF(OR($D431 &gt;= AF$6, $E431 &lt; AE$6), 0, 1)+IF(OR($F431 &gt;= AF$6, $G431 &lt; AE$6), 0, 2)+1)</f>
        <v/>
      </c>
      <c r="AF431" s="71" t="str">
        <f ca="1">INDEX({"","_","-","="},IF(OR($D431 &gt;= AG$6, $E431 &lt; AF$6), 0, 1)+IF(OR($F431 &gt;= AG$6, $G431 &lt; AF$6), 0, 2)+1)</f>
        <v/>
      </c>
      <c r="AG431" s="71" t="str">
        <f ca="1">INDEX({"","_","-","="},IF(OR($D431 &gt;= AH$6, $E431 &lt; AG$6), 0, 1)+IF(OR($F431 &gt;= AH$6, $G431 &lt; AG$6), 0, 2)+1)</f>
        <v/>
      </c>
      <c r="AH431" s="71" t="str">
        <f ca="1">INDEX({"","_","-","="},IF(OR($D431 &gt;= AI$6, $E431 &lt; AH$6), 0, 1)+IF(OR($F431 &gt;= AI$6, $G431 &lt; AH$6), 0, 2)+1)</f>
        <v/>
      </c>
      <c r="AI431" s="71" t="str">
        <f ca="1">INDEX({"","_","-","="},IF(OR($D431 &gt;= AJ$6, $E431 &lt; AI$6), 0, 1)+IF(OR($F431 &gt;= AJ$6, $G431 &lt; AI$6), 0, 2)+1)</f>
        <v/>
      </c>
      <c r="AJ431" s="71" t="str">
        <f ca="1">INDEX({"","_","-","="},IF(OR($D431 &gt;= AK$6, $E431 &lt; AJ$6), 0, 1)+IF(OR($F431 &gt;= AK$6, $G431 &lt; AJ$6), 0, 2)+1)</f>
        <v/>
      </c>
      <c r="AK431" s="71" t="str">
        <f ca="1">INDEX({"","_","-","="},IF(OR($D431 &gt;= AL$6, $E431 &lt; AK$6), 0, 1)+IF(OR($F431 &gt;= AL$6, $G431 &lt; AK$6), 0, 2)+1)</f>
        <v/>
      </c>
      <c r="AL431" s="71" t="str">
        <f ca="1">INDEX({"","_","-","="},IF(OR($D431 &gt;= AM$6, $E431 &lt; AL$6), 0, 1)+IF(OR($F431 &gt;= AM$6, $G431 &lt; AL$6), 0, 2)+1)</f>
        <v/>
      </c>
      <c r="AM431" s="71" t="str">
        <f ca="1">INDEX({"","_","-","="},IF(OR($D431 &gt;= AN$6, $E431 &lt; AM$6), 0, 1)+IF(OR($F431 &gt;= AN$6, $G431 &lt; AM$6), 0, 2)+1)</f>
        <v/>
      </c>
      <c r="AN431" s="71" t="str">
        <f ca="1">INDEX({"","_","-","="},IF(OR($D431 &gt;= AO$6, $E431 &lt; AN$6), 0, 1)+IF(OR($F431 &gt;= AO$6, $G431 &lt; AN$6), 0, 2)+1)</f>
        <v/>
      </c>
      <c r="AO431" s="71" t="str">
        <f ca="1">INDEX({"","_","-","="},IF(OR($D431 &gt;= AP$6, $E431 &lt; AO$6), 0, 1)+IF(OR($F431 &gt;= AP$6, $G431 &lt; AO$6), 0, 2)+1)</f>
        <v/>
      </c>
      <c r="AP431" s="71" t="str">
        <f ca="1">INDEX({"","_","-","="},IF(OR($D431 &gt;= AQ$6, $E431 &lt; AP$6), 0, 1)+IF(OR($F431 &gt;= AQ$6, $G431 &lt; AP$6), 0, 2)+1)</f>
        <v/>
      </c>
      <c r="AQ431" s="71" t="str">
        <f ca="1">INDEX({"","_","-","="},IF(OR($D431 &gt;= AR$6, $E431 &lt; AQ$6), 0, 1)+IF(OR($F431 &gt;= AR$6, $G431 &lt; AQ$6), 0, 2)+1)</f>
        <v/>
      </c>
      <c r="AR431" s="71" t="str">
        <f ca="1">INDEX({"","_","-","="},IF(OR($D431 &gt;= AS$6, $E431 &lt; AR$6), 0, 1)+IF(OR($F431 &gt;= AS$6, $G431 &lt; AR$6), 0, 2)+1)</f>
        <v/>
      </c>
      <c r="AS431" s="71" t="str">
        <f ca="1">INDEX({"","_","-","="},IF(OR($D431 &gt;= AT$6, $E431 &lt; AS$6), 0, 1)+IF(OR($F431 &gt;= AT$6, $G431 &lt; AS$6), 0, 2)+1)</f>
        <v/>
      </c>
      <c r="AT431" s="71" t="str">
        <f ca="1">INDEX({"","_","-","="},IF(OR($D431 &gt;= AU$6, $E431 &lt; AT$6), 0, 1)+IF(OR($F431 &gt;= AU$6, $G431 &lt; AT$6), 0, 2)+1)</f>
        <v/>
      </c>
      <c r="AU431" s="71" t="str">
        <f ca="1">INDEX({"","_","-","="},IF(OR($D431 &gt;= AV$6, $E431 &lt; AU$6), 0, 1)+IF(OR($F431 &gt;= AV$6, $G431 &lt; AU$6), 0, 2)+1)</f>
        <v/>
      </c>
      <c r="AV431" s="71" t="str">
        <f ca="1">INDEX({"","_","-","="},IF(OR($D431 &gt;= AW$6, $E431 &lt; AV$6), 0, 1)+IF(OR($F431 &gt;= AW$6, $G431 &lt; AV$6), 0, 2)+1)</f>
        <v/>
      </c>
      <c r="AW431" s="71" t="str">
        <f ca="1">INDEX({"","_","-","="},IF(OR($D431 &gt;= AX$6, $E431 &lt; AW$6), 0, 1)+IF(OR($F431 &gt;= AX$6, $G431 &lt; AW$6), 0, 2)+1)</f>
        <v/>
      </c>
      <c r="AX431" s="71" t="str">
        <f ca="1">INDEX({"","_","-","="},IF(OR($D431 &gt;= AY$6, $E431 &lt; AX$6), 0, 1)+IF(OR($F431 &gt;= AY$6, $G431 &lt; AX$6), 0, 2)+1)</f>
        <v/>
      </c>
      <c r="AY431" s="71" t="str">
        <f ca="1">INDEX({"","_","-","="},IF(OR($D431 &gt;= AZ$6, $E431 &lt; AY$6), 0, 1)+IF(OR($F431 &gt;= AZ$6, $G431 &lt; AY$6), 0, 2)+1)</f>
        <v/>
      </c>
      <c r="AZ431" s="71" t="str">
        <f ca="1">INDEX({"","_","-","="},IF(OR($D431 &gt;= BA$6, $E431 &lt; AZ$6), 0, 1)+IF(OR($F431 &gt;= BA$6, $G431 &lt; AZ$6), 0, 2)+1)</f>
        <v/>
      </c>
      <c r="BA431" s="71" t="str">
        <f ca="1">INDEX({"","_","-","="},IF(OR($D431 &gt;= BB$6, $E431 &lt; BA$6), 0, 1)+IF(OR($F431 &gt;= BB$6, $G431 &lt; BA$6), 0, 2)+1)</f>
        <v/>
      </c>
      <c r="BB431" s="71" t="str">
        <f ca="1">INDEX({"","_","-","="},IF(OR($D431 &gt;= BC$6, $E431 &lt; BB$6), 0, 1)+IF(OR($F431 &gt;= BC$6, $G431 &lt; BB$6), 0, 2)+1)</f>
        <v/>
      </c>
      <c r="BC431" s="71" t="str">
        <f ca="1">INDEX({"","_","-","="},IF(OR($D431 &gt;= BD$6, $E431 &lt; BC$6), 0, 1)+IF(OR($F431 &gt;= BD$6, $G431 &lt; BC$6), 0, 2)+1)</f>
        <v/>
      </c>
      <c r="BD431" s="71" t="str">
        <f ca="1">INDEX({"","_","-","="},IF(OR($D431 &gt;= BE$6, $E431 &lt; BD$6), 0, 1)+IF(OR($F431 &gt;= BE$6, $G431 &lt; BD$6), 0, 2)+1)</f>
        <v/>
      </c>
      <c r="BE431" s="71" t="str">
        <f ca="1">INDEX({"","_","-","="},IF(OR($D431 &gt;= BF$6, $E431 &lt; BE$6), 0, 1)+IF(OR($F431 &gt;= BF$6, $G431 &lt; BE$6), 0, 2)+1)</f>
        <v/>
      </c>
      <c r="BF431" s="71" t="str">
        <f ca="1">INDEX({"","_","-","="},IF(OR($D431 &gt;= BG$6, $E431 &lt; BF$6), 0, 1)+IF(OR($F431 &gt;= BG$6, $G431 &lt; BF$6), 0, 2)+1)</f>
        <v/>
      </c>
      <c r="BG431" s="71" t="str">
        <f ca="1">INDEX({"","_","-","="},IF(OR($D431 &gt;= BH$6, $E431 &lt; BG$6), 0, 1)+IF(OR($F431 &gt;= BH$6, $G431 &lt; BG$6), 0, 2)+1)</f>
        <v/>
      </c>
      <c r="BH431" s="71" t="str">
        <f ca="1">INDEX({"","_","-","="},IF(OR($D431 &gt;= BI$6, $E431 &lt; BH$6), 0, 1)+IF(OR($F431 &gt;= BI$6, $G431 &lt; BH$6), 0, 2)+1)</f>
        <v/>
      </c>
      <c r="BI431" s="71" t="str">
        <f ca="1">INDEX({"","_","-","="},IF(OR($D431 &gt;= BJ$6, $E431 &lt; BI$6), 0, 1)+IF(OR($F431 &gt;= BJ$6, $G431 &lt; BI$6), 0, 2)+1)</f>
        <v/>
      </c>
      <c r="BJ431" s="71" t="str">
        <f ca="1">INDEX({"","_","-","="},IF(OR($D431 &gt;= BK$6, $E431 &lt; BJ$6), 0, 1)+IF(OR($F431 &gt;= BK$6, $G431 &lt; BJ$6), 0, 2)+1)</f>
        <v/>
      </c>
      <c r="BK431" s="71" t="str">
        <f ca="1">INDEX({"","_","-","="},IF(OR($D431 &gt;= BL$6, $E431 &lt; BK$6), 0, 1)+IF(OR($F431 &gt;= BL$6, $G431 &lt; BK$6), 0, 2)+1)</f>
        <v/>
      </c>
      <c r="BL431" s="71" t="str">
        <f ca="1">INDEX({"","_","-","="},IF(OR($D431 &gt;= BM$6, $E431 &lt; BL$6), 0, 1)+IF(OR($F431 &gt;= BM$6, $G431 &lt; BL$6), 0, 2)+1)</f>
        <v/>
      </c>
      <c r="BM431" s="71" t="str">
        <f ca="1">INDEX({"","_","-","="},IF(OR($D431 &gt;= BN$6, $E431 &lt; BM$6), 0, 1)+IF(OR($F431 &gt;= BN$6, $G431 &lt; BM$6), 0, 2)+1)</f>
        <v/>
      </c>
      <c r="BN431" s="71" t="str">
        <f ca="1">INDEX({"","_","-","="},IF(OR($D431 &gt;= BO$6, $E431 &lt; BN$6), 0, 1)+IF(OR($F431 &gt;= BO$6, $G431 &lt; BN$6), 0, 2)+1)</f>
        <v/>
      </c>
      <c r="BO431" s="71" t="str">
        <f ca="1">INDEX({"","_","-","="},IF(OR($D431 &gt;= BP$6, $E431 &lt; BO$6), 0, 1)+IF(OR($F431 &gt;= BP$6, $G431 &lt; BO$6), 0, 2)+1)</f>
        <v/>
      </c>
      <c r="BP431" s="71" t="str">
        <f ca="1">INDEX({"","_","-","="},IF(OR($D431 &gt;= BQ$6, $E431 &lt; BP$6), 0, 1)+IF(OR($F431 &gt;= BQ$6, $G431 &lt; BP$6), 0, 2)+1)</f>
        <v/>
      </c>
      <c r="BQ431" s="71" t="str">
        <f ca="1">INDEX({"","_","-","="},IF(OR($D431 &gt;= BR$6, $E431 &lt; BQ$6), 0, 1)+IF(OR($F431 &gt;= BR$6, $G431 &lt; BQ$6), 0, 2)+1)</f>
        <v/>
      </c>
      <c r="BR431" s="71" t="str">
        <f ca="1">INDEX({"","_","-","="},IF(OR($D431 &gt;= BS$6, $E431 &lt; BR$6), 0, 1)+IF(OR($F431 &gt;= BS$6, $G431 &lt; BR$6), 0, 2)+1)</f>
        <v/>
      </c>
      <c r="BS431" s="71" t="str">
        <f ca="1">INDEX({"","_","-","="},IF(OR($D431 &gt;= BT$6, $E431 &lt; BS$6), 0, 1)+IF(OR($F431 &gt;= BT$6, $G431 &lt; BS$6), 0, 2)+1)</f>
        <v/>
      </c>
      <c r="BT431" s="71" t="str">
        <f ca="1">INDEX({"","_","-","="},IF(OR($D431 &gt;= BU$6, $E431 &lt; BT$6), 0, 1)+IF(OR($F431 &gt;= BU$6, $G431 &lt; BT$6), 0, 2)+1)</f>
        <v/>
      </c>
      <c r="BU431" s="71" t="str">
        <f ca="1">INDEX({"","_","-","="},IF(OR($D431 &gt;= BV$6, $E431 &lt; BU$6), 0, 1)+IF(OR($F431 &gt;= BV$6, $G431 &lt; BU$6), 0, 2)+1)</f>
        <v/>
      </c>
      <c r="BV431" s="71" t="str">
        <f ca="1">INDEX({"","_","-","="},IF(OR($D431 &gt;= BW$6, $E431 &lt; BV$6), 0, 1)+IF(OR($F431 &gt;= BW$6, $G431 &lt; BV$6), 0, 2)+1)</f>
        <v/>
      </c>
      <c r="BW431" s="71" t="str">
        <f ca="1">INDEX({"","_","-","="},IF(OR($D431 &gt;= BX$6, $E431 &lt; BW$6), 0, 1)+IF(OR($F431 &gt;= BX$6, $G431 &lt; BW$6), 0, 2)+1)</f>
        <v/>
      </c>
      <c r="BX431" s="71" t="str">
        <f ca="1">INDEX({"","_","-","="},IF(OR($D431 &gt;= BY$6, $E431 &lt; BX$6), 0, 1)+IF(OR($F431 &gt;= BY$6, $G431 &lt; BX$6), 0, 2)+1)</f>
        <v/>
      </c>
      <c r="BY431" s="71" t="str">
        <f ca="1">INDEX({"","_","-","="},IF(OR($D431 &gt;= BZ$6, $E431 &lt; BY$6), 0, 1)+IF(OR($F431 &gt;= BZ$6, $G431 &lt; BY$6), 0, 2)+1)</f>
        <v/>
      </c>
      <c r="BZ431" s="71" t="str">
        <f ca="1">INDEX({"","_","-","="},IF(OR($D431 &gt;= CA$6, $E431 &lt; BZ$6), 0, 1)+IF(OR($F431 &gt;= CA$6, $G431 &lt; BZ$6), 0, 2)+1)</f>
        <v/>
      </c>
      <c r="CA431" s="71" t="str">
        <f ca="1">INDEX({"","_","-","="},IF(OR($D431 &gt;= CB$6, $E431 &lt; CA$6), 0, 1)+IF(OR($F431 &gt;= CB$6, $G431 &lt; CA$6), 0, 2)+1)</f>
        <v/>
      </c>
      <c r="CB431" s="71" t="str">
        <f ca="1">INDEX({"","_","-","="},IF(OR($D431 &gt;= CC$6, $E431 &lt; CB$6), 0, 1)+IF(OR($F431 &gt;= CC$6, $G431 &lt; CB$6), 0, 2)+1)</f>
        <v/>
      </c>
      <c r="CC431" s="71" t="str">
        <f ca="1">INDEX({"","_","-","="},IF(OR($D431 &gt;= CD$6, $E431 &lt; CC$6), 0, 1)+IF(OR($F431 &gt;= CD$6, $G431 &lt; CC$6), 0, 2)+1)</f>
        <v/>
      </c>
      <c r="CD431" s="71" t="str">
        <f ca="1">INDEX({"","_","-","="},IF(OR($D431 &gt;= CE$6, $E431 &lt; CD$6), 0, 1)+IF(OR($F431 &gt;= CE$6, $G431 &lt; CD$6), 0, 2)+1)</f>
        <v/>
      </c>
    </row>
    <row r="432" spans="1:82">
      <c r="A432" s="8" t="str">
        <f ca="1">IF('临-进度'!N427,'临-进度'!$A427,"")</f>
        <v/>
      </c>
      <c r="B432" s="8" t="str">
        <f ca="1">IF('临-进度'!N427,'临-进度'!$B427,"")</f>
        <v/>
      </c>
      <c r="C432" s="8" t="str">
        <f ca="1">IF('临-进度'!N427,'临-进度'!$F427,"")</f>
        <v/>
      </c>
      <c r="D432" s="42" t="str">
        <f ca="1">IF('临-进度'!$N427,'临-进度'!$J427,"")</f>
        <v/>
      </c>
      <c r="E432" s="42" t="str">
        <f ca="1">IF('临-进度'!$N427,'临-进度'!$AF427,"")</f>
        <v/>
      </c>
      <c r="F432" s="42" t="str">
        <f ca="1">IF('临-进度'!$N427,'临-进度'!$K427,"")</f>
        <v/>
      </c>
      <c r="G432" s="76" t="str">
        <f ca="1">IF('临-进度'!$N427,'临-进度'!$AG427,"")</f>
        <v/>
      </c>
      <c r="H432" s="71" t="str">
        <f ca="1">INDEX({"","_","-","="},IF(OR($D432 &gt;= I$6, $E432 &lt; H$6), 0, 1)+IF(OR($F432 &gt;= I$6, $G432 &lt; H$6), 0, 2)+1)</f>
        <v/>
      </c>
      <c r="I432" s="71" t="str">
        <f ca="1">INDEX({"","_","-","="},IF(OR($D432 &gt;= J$6, $E432 &lt; I$6), 0, 1)+IF(OR($F432 &gt;= J$6, $G432 &lt; I$6), 0, 2)+1)</f>
        <v/>
      </c>
      <c r="J432" s="71" t="str">
        <f ca="1">INDEX({"","_","-","="},IF(OR($D432 &gt;= K$6, $E432 &lt; J$6), 0, 1)+IF(OR($F432 &gt;= K$6, $G432 &lt; J$6), 0, 2)+1)</f>
        <v/>
      </c>
      <c r="K432" s="71" t="str">
        <f ca="1">INDEX({"","_","-","="},IF(OR($D432 &gt;= L$6, $E432 &lt; K$6), 0, 1)+IF(OR($F432 &gt;= L$6, $G432 &lt; K$6), 0, 2)+1)</f>
        <v/>
      </c>
      <c r="L432" s="71" t="str">
        <f ca="1">INDEX({"","_","-","="},IF(OR($D432 &gt;= M$6, $E432 &lt; L$6), 0, 1)+IF(OR($F432 &gt;= M$6, $G432 &lt; L$6), 0, 2)+1)</f>
        <v/>
      </c>
      <c r="M432" s="71" t="str">
        <f ca="1">INDEX({"","_","-","="},IF(OR($D432 &gt;= N$6, $E432 &lt; M$6), 0, 1)+IF(OR($F432 &gt;= N$6, $G432 &lt; M$6), 0, 2)+1)</f>
        <v/>
      </c>
      <c r="N432" s="71" t="str">
        <f ca="1">INDEX({"","_","-","="},IF(OR($D432 &gt;= O$6, $E432 &lt; N$6), 0, 1)+IF(OR($F432 &gt;= O$6, $G432 &lt; N$6), 0, 2)+1)</f>
        <v/>
      </c>
      <c r="O432" s="71" t="str">
        <f ca="1">INDEX({"","_","-","="},IF(OR($D432 &gt;= P$6, $E432 &lt; O$6), 0, 1)+IF(OR($F432 &gt;= P$6, $G432 &lt; O$6), 0, 2)+1)</f>
        <v/>
      </c>
      <c r="P432" s="71" t="str">
        <f ca="1">INDEX({"","_","-","="},IF(OR($D432 &gt;= Q$6, $E432 &lt; P$6), 0, 1)+IF(OR($F432 &gt;= Q$6, $G432 &lt; P$6), 0, 2)+1)</f>
        <v/>
      </c>
      <c r="Q432" s="71" t="str">
        <f ca="1">INDEX({"","_","-","="},IF(OR($D432 &gt;= R$6, $E432 &lt; Q$6), 0, 1)+IF(OR($F432 &gt;= R$6, $G432 &lt; Q$6), 0, 2)+1)</f>
        <v/>
      </c>
      <c r="R432" s="71" t="str">
        <f ca="1">INDEX({"","_","-","="},IF(OR($D432 &gt;= S$6, $E432 &lt; R$6), 0, 1)+IF(OR($F432 &gt;= S$6, $G432 &lt; R$6), 0, 2)+1)</f>
        <v/>
      </c>
      <c r="S432" s="71" t="str">
        <f ca="1">INDEX({"","_","-","="},IF(OR($D432 &gt;= T$6, $E432 &lt; S$6), 0, 1)+IF(OR($F432 &gt;= T$6, $G432 &lt; S$6), 0, 2)+1)</f>
        <v/>
      </c>
      <c r="T432" s="71" t="str">
        <f ca="1">INDEX({"","_","-","="},IF(OR($D432 &gt;= U$6, $E432 &lt; T$6), 0, 1)+IF(OR($F432 &gt;= U$6, $G432 &lt; T$6), 0, 2)+1)</f>
        <v/>
      </c>
      <c r="U432" s="71" t="str">
        <f ca="1">INDEX({"","_","-","="},IF(OR($D432 &gt;= V$6, $E432 &lt; U$6), 0, 1)+IF(OR($F432 &gt;= V$6, $G432 &lt; U$6), 0, 2)+1)</f>
        <v/>
      </c>
      <c r="V432" s="71" t="str">
        <f ca="1">INDEX({"","_","-","="},IF(OR($D432 &gt;= W$6, $E432 &lt; V$6), 0, 1)+IF(OR($F432 &gt;= W$6, $G432 &lt; V$6), 0, 2)+1)</f>
        <v/>
      </c>
      <c r="W432" s="71" t="str">
        <f ca="1">INDEX({"","_","-","="},IF(OR($D432 &gt;= X$6, $E432 &lt; W$6), 0, 1)+IF(OR($F432 &gt;= X$6, $G432 &lt; W$6), 0, 2)+1)</f>
        <v/>
      </c>
      <c r="X432" s="71" t="str">
        <f ca="1">INDEX({"","_","-","="},IF(OR($D432 &gt;= Y$6, $E432 &lt; X$6), 0, 1)+IF(OR($F432 &gt;= Y$6, $G432 &lt; X$6), 0, 2)+1)</f>
        <v/>
      </c>
      <c r="Y432" s="71" t="str">
        <f ca="1">INDEX({"","_","-","="},IF(OR($D432 &gt;= Z$6, $E432 &lt; Y$6), 0, 1)+IF(OR($F432 &gt;= Z$6, $G432 &lt; Y$6), 0, 2)+1)</f>
        <v/>
      </c>
      <c r="Z432" s="71" t="str">
        <f ca="1">INDEX({"","_","-","="},IF(OR($D432 &gt;= AA$6, $E432 &lt; Z$6), 0, 1)+IF(OR($F432 &gt;= AA$6, $G432 &lt; Z$6), 0, 2)+1)</f>
        <v/>
      </c>
      <c r="AA432" s="71" t="str">
        <f ca="1">INDEX({"","_","-","="},IF(OR($D432 &gt;= AB$6, $E432 &lt; AA$6), 0, 1)+IF(OR($F432 &gt;= AB$6, $G432 &lt; AA$6), 0, 2)+1)</f>
        <v/>
      </c>
      <c r="AB432" s="71" t="str">
        <f ca="1">INDEX({"","_","-","="},IF(OR($D432 &gt;= AC$6, $E432 &lt; AB$6), 0, 1)+IF(OR($F432 &gt;= AC$6, $G432 &lt; AB$6), 0, 2)+1)</f>
        <v/>
      </c>
      <c r="AC432" s="71" t="str">
        <f ca="1">INDEX({"","_","-","="},IF(OR($D432 &gt;= AD$6, $E432 &lt; AC$6), 0, 1)+IF(OR($F432 &gt;= AD$6, $G432 &lt; AC$6), 0, 2)+1)</f>
        <v/>
      </c>
      <c r="AD432" s="71" t="str">
        <f ca="1">INDEX({"","_","-","="},IF(OR($D432 &gt;= AE$6, $E432 &lt; AD$6), 0, 1)+IF(OR($F432 &gt;= AE$6, $G432 &lt; AD$6), 0, 2)+1)</f>
        <v/>
      </c>
      <c r="AE432" s="71" t="str">
        <f ca="1">INDEX({"","_","-","="},IF(OR($D432 &gt;= AF$6, $E432 &lt; AE$6), 0, 1)+IF(OR($F432 &gt;= AF$6, $G432 &lt; AE$6), 0, 2)+1)</f>
        <v/>
      </c>
      <c r="AF432" s="71" t="str">
        <f ca="1">INDEX({"","_","-","="},IF(OR($D432 &gt;= AG$6, $E432 &lt; AF$6), 0, 1)+IF(OR($F432 &gt;= AG$6, $G432 &lt; AF$6), 0, 2)+1)</f>
        <v/>
      </c>
      <c r="AG432" s="71" t="str">
        <f ca="1">INDEX({"","_","-","="},IF(OR($D432 &gt;= AH$6, $E432 &lt; AG$6), 0, 1)+IF(OR($F432 &gt;= AH$6, $G432 &lt; AG$6), 0, 2)+1)</f>
        <v/>
      </c>
      <c r="AH432" s="71" t="str">
        <f ca="1">INDEX({"","_","-","="},IF(OR($D432 &gt;= AI$6, $E432 &lt; AH$6), 0, 1)+IF(OR($F432 &gt;= AI$6, $G432 &lt; AH$6), 0, 2)+1)</f>
        <v/>
      </c>
      <c r="AI432" s="71" t="str">
        <f ca="1">INDEX({"","_","-","="},IF(OR($D432 &gt;= AJ$6, $E432 &lt; AI$6), 0, 1)+IF(OR($F432 &gt;= AJ$6, $G432 &lt; AI$6), 0, 2)+1)</f>
        <v/>
      </c>
      <c r="AJ432" s="71" t="str">
        <f ca="1">INDEX({"","_","-","="},IF(OR($D432 &gt;= AK$6, $E432 &lt; AJ$6), 0, 1)+IF(OR($F432 &gt;= AK$6, $G432 &lt; AJ$6), 0, 2)+1)</f>
        <v/>
      </c>
      <c r="AK432" s="71" t="str">
        <f ca="1">INDEX({"","_","-","="},IF(OR($D432 &gt;= AL$6, $E432 &lt; AK$6), 0, 1)+IF(OR($F432 &gt;= AL$6, $G432 &lt; AK$6), 0, 2)+1)</f>
        <v/>
      </c>
      <c r="AL432" s="71" t="str">
        <f ca="1">INDEX({"","_","-","="},IF(OR($D432 &gt;= AM$6, $E432 &lt; AL$6), 0, 1)+IF(OR($F432 &gt;= AM$6, $G432 &lt; AL$6), 0, 2)+1)</f>
        <v/>
      </c>
      <c r="AM432" s="71" t="str">
        <f ca="1">INDEX({"","_","-","="},IF(OR($D432 &gt;= AN$6, $E432 &lt; AM$6), 0, 1)+IF(OR($F432 &gt;= AN$6, $G432 &lt; AM$6), 0, 2)+1)</f>
        <v/>
      </c>
      <c r="AN432" s="71" t="str">
        <f ca="1">INDEX({"","_","-","="},IF(OR($D432 &gt;= AO$6, $E432 &lt; AN$6), 0, 1)+IF(OR($F432 &gt;= AO$6, $G432 &lt; AN$6), 0, 2)+1)</f>
        <v/>
      </c>
      <c r="AO432" s="71" t="str">
        <f ca="1">INDEX({"","_","-","="},IF(OR($D432 &gt;= AP$6, $E432 &lt; AO$6), 0, 1)+IF(OR($F432 &gt;= AP$6, $G432 &lt; AO$6), 0, 2)+1)</f>
        <v/>
      </c>
      <c r="AP432" s="71" t="str">
        <f ca="1">INDEX({"","_","-","="},IF(OR($D432 &gt;= AQ$6, $E432 &lt; AP$6), 0, 1)+IF(OR($F432 &gt;= AQ$6, $G432 &lt; AP$6), 0, 2)+1)</f>
        <v/>
      </c>
      <c r="AQ432" s="71" t="str">
        <f ca="1">INDEX({"","_","-","="},IF(OR($D432 &gt;= AR$6, $E432 &lt; AQ$6), 0, 1)+IF(OR($F432 &gt;= AR$6, $G432 &lt; AQ$6), 0, 2)+1)</f>
        <v/>
      </c>
      <c r="AR432" s="71" t="str">
        <f ca="1">INDEX({"","_","-","="},IF(OR($D432 &gt;= AS$6, $E432 &lt; AR$6), 0, 1)+IF(OR($F432 &gt;= AS$6, $G432 &lt; AR$6), 0, 2)+1)</f>
        <v/>
      </c>
      <c r="AS432" s="71" t="str">
        <f ca="1">INDEX({"","_","-","="},IF(OR($D432 &gt;= AT$6, $E432 &lt; AS$6), 0, 1)+IF(OR($F432 &gt;= AT$6, $G432 &lt; AS$6), 0, 2)+1)</f>
        <v/>
      </c>
      <c r="AT432" s="71" t="str">
        <f ca="1">INDEX({"","_","-","="},IF(OR($D432 &gt;= AU$6, $E432 &lt; AT$6), 0, 1)+IF(OR($F432 &gt;= AU$6, $G432 &lt; AT$6), 0, 2)+1)</f>
        <v/>
      </c>
      <c r="AU432" s="71" t="str">
        <f ca="1">INDEX({"","_","-","="},IF(OR($D432 &gt;= AV$6, $E432 &lt; AU$6), 0, 1)+IF(OR($F432 &gt;= AV$6, $G432 &lt; AU$6), 0, 2)+1)</f>
        <v/>
      </c>
      <c r="AV432" s="71" t="str">
        <f ca="1">INDEX({"","_","-","="},IF(OR($D432 &gt;= AW$6, $E432 &lt; AV$6), 0, 1)+IF(OR($F432 &gt;= AW$6, $G432 &lt; AV$6), 0, 2)+1)</f>
        <v/>
      </c>
      <c r="AW432" s="71" t="str">
        <f ca="1">INDEX({"","_","-","="},IF(OR($D432 &gt;= AX$6, $E432 &lt; AW$6), 0, 1)+IF(OR($F432 &gt;= AX$6, $G432 &lt; AW$6), 0, 2)+1)</f>
        <v/>
      </c>
      <c r="AX432" s="71" t="str">
        <f ca="1">INDEX({"","_","-","="},IF(OR($D432 &gt;= AY$6, $E432 &lt; AX$6), 0, 1)+IF(OR($F432 &gt;= AY$6, $G432 &lt; AX$6), 0, 2)+1)</f>
        <v/>
      </c>
      <c r="AY432" s="71" t="str">
        <f ca="1">INDEX({"","_","-","="},IF(OR($D432 &gt;= AZ$6, $E432 &lt; AY$6), 0, 1)+IF(OR($F432 &gt;= AZ$6, $G432 &lt; AY$6), 0, 2)+1)</f>
        <v/>
      </c>
      <c r="AZ432" s="71" t="str">
        <f ca="1">INDEX({"","_","-","="},IF(OR($D432 &gt;= BA$6, $E432 &lt; AZ$6), 0, 1)+IF(OR($F432 &gt;= BA$6, $G432 &lt; AZ$6), 0, 2)+1)</f>
        <v/>
      </c>
      <c r="BA432" s="71" t="str">
        <f ca="1">INDEX({"","_","-","="},IF(OR($D432 &gt;= BB$6, $E432 &lt; BA$6), 0, 1)+IF(OR($F432 &gt;= BB$6, $G432 &lt; BA$6), 0, 2)+1)</f>
        <v/>
      </c>
      <c r="BB432" s="71" t="str">
        <f ca="1">INDEX({"","_","-","="},IF(OR($D432 &gt;= BC$6, $E432 &lt; BB$6), 0, 1)+IF(OR($F432 &gt;= BC$6, $G432 &lt; BB$6), 0, 2)+1)</f>
        <v/>
      </c>
      <c r="BC432" s="71" t="str">
        <f ca="1">INDEX({"","_","-","="},IF(OR($D432 &gt;= BD$6, $E432 &lt; BC$6), 0, 1)+IF(OR($F432 &gt;= BD$6, $G432 &lt; BC$6), 0, 2)+1)</f>
        <v/>
      </c>
      <c r="BD432" s="71" t="str">
        <f ca="1">INDEX({"","_","-","="},IF(OR($D432 &gt;= BE$6, $E432 &lt; BD$6), 0, 1)+IF(OR($F432 &gt;= BE$6, $G432 &lt; BD$6), 0, 2)+1)</f>
        <v/>
      </c>
      <c r="BE432" s="71" t="str">
        <f ca="1">INDEX({"","_","-","="},IF(OR($D432 &gt;= BF$6, $E432 &lt; BE$6), 0, 1)+IF(OR($F432 &gt;= BF$6, $G432 &lt; BE$6), 0, 2)+1)</f>
        <v/>
      </c>
      <c r="BF432" s="71" t="str">
        <f ca="1">INDEX({"","_","-","="},IF(OR($D432 &gt;= BG$6, $E432 &lt; BF$6), 0, 1)+IF(OR($F432 &gt;= BG$6, $G432 &lt; BF$6), 0, 2)+1)</f>
        <v/>
      </c>
      <c r="BG432" s="71" t="str">
        <f ca="1">INDEX({"","_","-","="},IF(OR($D432 &gt;= BH$6, $E432 &lt; BG$6), 0, 1)+IF(OR($F432 &gt;= BH$6, $G432 &lt; BG$6), 0, 2)+1)</f>
        <v/>
      </c>
      <c r="BH432" s="71" t="str">
        <f ca="1">INDEX({"","_","-","="},IF(OR($D432 &gt;= BI$6, $E432 &lt; BH$6), 0, 1)+IF(OR($F432 &gt;= BI$6, $G432 &lt; BH$6), 0, 2)+1)</f>
        <v/>
      </c>
      <c r="BI432" s="71" t="str">
        <f ca="1">INDEX({"","_","-","="},IF(OR($D432 &gt;= BJ$6, $E432 &lt; BI$6), 0, 1)+IF(OR($F432 &gt;= BJ$6, $G432 &lt; BI$6), 0, 2)+1)</f>
        <v/>
      </c>
      <c r="BJ432" s="71" t="str">
        <f ca="1">INDEX({"","_","-","="},IF(OR($D432 &gt;= BK$6, $E432 &lt; BJ$6), 0, 1)+IF(OR($F432 &gt;= BK$6, $G432 &lt; BJ$6), 0, 2)+1)</f>
        <v/>
      </c>
      <c r="BK432" s="71" t="str">
        <f ca="1">INDEX({"","_","-","="},IF(OR($D432 &gt;= BL$6, $E432 &lt; BK$6), 0, 1)+IF(OR($F432 &gt;= BL$6, $G432 &lt; BK$6), 0, 2)+1)</f>
        <v/>
      </c>
      <c r="BL432" s="71" t="str">
        <f ca="1">INDEX({"","_","-","="},IF(OR($D432 &gt;= BM$6, $E432 &lt; BL$6), 0, 1)+IF(OR($F432 &gt;= BM$6, $G432 &lt; BL$6), 0, 2)+1)</f>
        <v/>
      </c>
      <c r="BM432" s="71" t="str">
        <f ca="1">INDEX({"","_","-","="},IF(OR($D432 &gt;= BN$6, $E432 &lt; BM$6), 0, 1)+IF(OR($F432 &gt;= BN$6, $G432 &lt; BM$6), 0, 2)+1)</f>
        <v/>
      </c>
      <c r="BN432" s="71" t="str">
        <f ca="1">INDEX({"","_","-","="},IF(OR($D432 &gt;= BO$6, $E432 &lt; BN$6), 0, 1)+IF(OR($F432 &gt;= BO$6, $G432 &lt; BN$6), 0, 2)+1)</f>
        <v/>
      </c>
      <c r="BO432" s="71" t="str">
        <f ca="1">INDEX({"","_","-","="},IF(OR($D432 &gt;= BP$6, $E432 &lt; BO$6), 0, 1)+IF(OR($F432 &gt;= BP$6, $G432 &lt; BO$6), 0, 2)+1)</f>
        <v/>
      </c>
      <c r="BP432" s="71" t="str">
        <f ca="1">INDEX({"","_","-","="},IF(OR($D432 &gt;= BQ$6, $E432 &lt; BP$6), 0, 1)+IF(OR($F432 &gt;= BQ$6, $G432 &lt; BP$6), 0, 2)+1)</f>
        <v/>
      </c>
      <c r="BQ432" s="71" t="str">
        <f ca="1">INDEX({"","_","-","="},IF(OR($D432 &gt;= BR$6, $E432 &lt; BQ$6), 0, 1)+IF(OR($F432 &gt;= BR$6, $G432 &lt; BQ$6), 0, 2)+1)</f>
        <v/>
      </c>
      <c r="BR432" s="71" t="str">
        <f ca="1">INDEX({"","_","-","="},IF(OR($D432 &gt;= BS$6, $E432 &lt; BR$6), 0, 1)+IF(OR($F432 &gt;= BS$6, $G432 &lt; BR$6), 0, 2)+1)</f>
        <v/>
      </c>
      <c r="BS432" s="71" t="str">
        <f ca="1">INDEX({"","_","-","="},IF(OR($D432 &gt;= BT$6, $E432 &lt; BS$6), 0, 1)+IF(OR($F432 &gt;= BT$6, $G432 &lt; BS$6), 0, 2)+1)</f>
        <v/>
      </c>
      <c r="BT432" s="71" t="str">
        <f ca="1">INDEX({"","_","-","="},IF(OR($D432 &gt;= BU$6, $E432 &lt; BT$6), 0, 1)+IF(OR($F432 &gt;= BU$6, $G432 &lt; BT$6), 0, 2)+1)</f>
        <v/>
      </c>
      <c r="BU432" s="71" t="str">
        <f ca="1">INDEX({"","_","-","="},IF(OR($D432 &gt;= BV$6, $E432 &lt; BU$6), 0, 1)+IF(OR($F432 &gt;= BV$6, $G432 &lt; BU$6), 0, 2)+1)</f>
        <v/>
      </c>
      <c r="BV432" s="71" t="str">
        <f ca="1">INDEX({"","_","-","="},IF(OR($D432 &gt;= BW$6, $E432 &lt; BV$6), 0, 1)+IF(OR($F432 &gt;= BW$6, $G432 &lt; BV$6), 0, 2)+1)</f>
        <v/>
      </c>
      <c r="BW432" s="71" t="str">
        <f ca="1">INDEX({"","_","-","="},IF(OR($D432 &gt;= BX$6, $E432 &lt; BW$6), 0, 1)+IF(OR($F432 &gt;= BX$6, $G432 &lt; BW$6), 0, 2)+1)</f>
        <v/>
      </c>
      <c r="BX432" s="71" t="str">
        <f ca="1">INDEX({"","_","-","="},IF(OR($D432 &gt;= BY$6, $E432 &lt; BX$6), 0, 1)+IF(OR($F432 &gt;= BY$6, $G432 &lt; BX$6), 0, 2)+1)</f>
        <v/>
      </c>
      <c r="BY432" s="71" t="str">
        <f ca="1">INDEX({"","_","-","="},IF(OR($D432 &gt;= BZ$6, $E432 &lt; BY$6), 0, 1)+IF(OR($F432 &gt;= BZ$6, $G432 &lt; BY$6), 0, 2)+1)</f>
        <v/>
      </c>
      <c r="BZ432" s="71" t="str">
        <f ca="1">INDEX({"","_","-","="},IF(OR($D432 &gt;= CA$6, $E432 &lt; BZ$6), 0, 1)+IF(OR($F432 &gt;= CA$6, $G432 &lt; BZ$6), 0, 2)+1)</f>
        <v/>
      </c>
      <c r="CA432" s="71" t="str">
        <f ca="1">INDEX({"","_","-","="},IF(OR($D432 &gt;= CB$6, $E432 &lt; CA$6), 0, 1)+IF(OR($F432 &gt;= CB$6, $G432 &lt; CA$6), 0, 2)+1)</f>
        <v/>
      </c>
      <c r="CB432" s="71" t="str">
        <f ca="1">INDEX({"","_","-","="},IF(OR($D432 &gt;= CC$6, $E432 &lt; CB$6), 0, 1)+IF(OR($F432 &gt;= CC$6, $G432 &lt; CB$6), 0, 2)+1)</f>
        <v/>
      </c>
      <c r="CC432" s="71" t="str">
        <f ca="1">INDEX({"","_","-","="},IF(OR($D432 &gt;= CD$6, $E432 &lt; CC$6), 0, 1)+IF(OR($F432 &gt;= CD$6, $G432 &lt; CC$6), 0, 2)+1)</f>
        <v/>
      </c>
      <c r="CD432" s="71" t="str">
        <f ca="1">INDEX({"","_","-","="},IF(OR($D432 &gt;= CE$6, $E432 &lt; CD$6), 0, 1)+IF(OR($F432 &gt;= CE$6, $G432 &lt; CD$6), 0, 2)+1)</f>
        <v/>
      </c>
    </row>
    <row r="433" spans="1:82">
      <c r="A433" s="8" t="str">
        <f ca="1">IF('临-进度'!N428,'临-进度'!$A428,"")</f>
        <v/>
      </c>
      <c r="B433" s="8" t="str">
        <f ca="1">IF('临-进度'!N428,'临-进度'!$B428,"")</f>
        <v/>
      </c>
      <c r="C433" s="8" t="str">
        <f ca="1">IF('临-进度'!N428,'临-进度'!$F428,"")</f>
        <v/>
      </c>
      <c r="D433" s="42" t="str">
        <f ca="1">IF('临-进度'!$N428,'临-进度'!$J428,"")</f>
        <v/>
      </c>
      <c r="E433" s="42" t="str">
        <f ca="1">IF('临-进度'!$N428,'临-进度'!$AF428,"")</f>
        <v/>
      </c>
      <c r="F433" s="42" t="str">
        <f ca="1">IF('临-进度'!$N428,'临-进度'!$K428,"")</f>
        <v/>
      </c>
      <c r="G433" s="76" t="str">
        <f ca="1">IF('临-进度'!$N428,'临-进度'!$AG428,"")</f>
        <v/>
      </c>
      <c r="H433" s="71" t="str">
        <f ca="1">INDEX({"","_","-","="},IF(OR($D433 &gt;= I$6, $E433 &lt; H$6), 0, 1)+IF(OR($F433 &gt;= I$6, $G433 &lt; H$6), 0, 2)+1)</f>
        <v/>
      </c>
      <c r="I433" s="71" t="str">
        <f ca="1">INDEX({"","_","-","="},IF(OR($D433 &gt;= J$6, $E433 &lt; I$6), 0, 1)+IF(OR($F433 &gt;= J$6, $G433 &lt; I$6), 0, 2)+1)</f>
        <v/>
      </c>
      <c r="J433" s="71" t="str">
        <f ca="1">INDEX({"","_","-","="},IF(OR($D433 &gt;= K$6, $E433 &lt; J$6), 0, 1)+IF(OR($F433 &gt;= K$6, $G433 &lt; J$6), 0, 2)+1)</f>
        <v/>
      </c>
      <c r="K433" s="71" t="str">
        <f ca="1">INDEX({"","_","-","="},IF(OR($D433 &gt;= L$6, $E433 &lt; K$6), 0, 1)+IF(OR($F433 &gt;= L$6, $G433 &lt; K$6), 0, 2)+1)</f>
        <v/>
      </c>
      <c r="L433" s="71" t="str">
        <f ca="1">INDEX({"","_","-","="},IF(OR($D433 &gt;= M$6, $E433 &lt; L$6), 0, 1)+IF(OR($F433 &gt;= M$6, $G433 &lt; L$6), 0, 2)+1)</f>
        <v/>
      </c>
      <c r="M433" s="71" t="str">
        <f ca="1">INDEX({"","_","-","="},IF(OR($D433 &gt;= N$6, $E433 &lt; M$6), 0, 1)+IF(OR($F433 &gt;= N$6, $G433 &lt; M$6), 0, 2)+1)</f>
        <v/>
      </c>
      <c r="N433" s="71" t="str">
        <f ca="1">INDEX({"","_","-","="},IF(OR($D433 &gt;= O$6, $E433 &lt; N$6), 0, 1)+IF(OR($F433 &gt;= O$6, $G433 &lt; N$6), 0, 2)+1)</f>
        <v/>
      </c>
      <c r="O433" s="71" t="str">
        <f ca="1">INDEX({"","_","-","="},IF(OR($D433 &gt;= P$6, $E433 &lt; O$6), 0, 1)+IF(OR($F433 &gt;= P$6, $G433 &lt; O$6), 0, 2)+1)</f>
        <v/>
      </c>
      <c r="P433" s="71" t="str">
        <f ca="1">INDEX({"","_","-","="},IF(OR($D433 &gt;= Q$6, $E433 &lt; P$6), 0, 1)+IF(OR($F433 &gt;= Q$6, $G433 &lt; P$6), 0, 2)+1)</f>
        <v/>
      </c>
      <c r="Q433" s="71" t="str">
        <f ca="1">INDEX({"","_","-","="},IF(OR($D433 &gt;= R$6, $E433 &lt; Q$6), 0, 1)+IF(OR($F433 &gt;= R$6, $G433 &lt; Q$6), 0, 2)+1)</f>
        <v/>
      </c>
      <c r="R433" s="71" t="str">
        <f ca="1">INDEX({"","_","-","="},IF(OR($D433 &gt;= S$6, $E433 &lt; R$6), 0, 1)+IF(OR($F433 &gt;= S$6, $G433 &lt; R$6), 0, 2)+1)</f>
        <v/>
      </c>
      <c r="S433" s="71" t="str">
        <f ca="1">INDEX({"","_","-","="},IF(OR($D433 &gt;= T$6, $E433 &lt; S$6), 0, 1)+IF(OR($F433 &gt;= T$6, $G433 &lt; S$6), 0, 2)+1)</f>
        <v/>
      </c>
      <c r="T433" s="71" t="str">
        <f ca="1">INDEX({"","_","-","="},IF(OR($D433 &gt;= U$6, $E433 &lt; T$6), 0, 1)+IF(OR($F433 &gt;= U$6, $G433 &lt; T$6), 0, 2)+1)</f>
        <v/>
      </c>
      <c r="U433" s="71" t="str">
        <f ca="1">INDEX({"","_","-","="},IF(OR($D433 &gt;= V$6, $E433 &lt; U$6), 0, 1)+IF(OR($F433 &gt;= V$6, $G433 &lt; U$6), 0, 2)+1)</f>
        <v/>
      </c>
      <c r="V433" s="71" t="str">
        <f ca="1">INDEX({"","_","-","="},IF(OR($D433 &gt;= W$6, $E433 &lt; V$6), 0, 1)+IF(OR($F433 &gt;= W$6, $G433 &lt; V$6), 0, 2)+1)</f>
        <v/>
      </c>
      <c r="W433" s="71" t="str">
        <f ca="1">INDEX({"","_","-","="},IF(OR($D433 &gt;= X$6, $E433 &lt; W$6), 0, 1)+IF(OR($F433 &gt;= X$6, $G433 &lt; W$6), 0, 2)+1)</f>
        <v/>
      </c>
      <c r="X433" s="71" t="str">
        <f ca="1">INDEX({"","_","-","="},IF(OR($D433 &gt;= Y$6, $E433 &lt; X$6), 0, 1)+IF(OR($F433 &gt;= Y$6, $G433 &lt; X$6), 0, 2)+1)</f>
        <v/>
      </c>
      <c r="Y433" s="71" t="str">
        <f ca="1">INDEX({"","_","-","="},IF(OR($D433 &gt;= Z$6, $E433 &lt; Y$6), 0, 1)+IF(OR($F433 &gt;= Z$6, $G433 &lt; Y$6), 0, 2)+1)</f>
        <v/>
      </c>
      <c r="Z433" s="71" t="str">
        <f ca="1">INDEX({"","_","-","="},IF(OR($D433 &gt;= AA$6, $E433 &lt; Z$6), 0, 1)+IF(OR($F433 &gt;= AA$6, $G433 &lt; Z$6), 0, 2)+1)</f>
        <v/>
      </c>
      <c r="AA433" s="71" t="str">
        <f ca="1">INDEX({"","_","-","="},IF(OR($D433 &gt;= AB$6, $E433 &lt; AA$6), 0, 1)+IF(OR($F433 &gt;= AB$6, $G433 &lt; AA$6), 0, 2)+1)</f>
        <v/>
      </c>
      <c r="AB433" s="71" t="str">
        <f ca="1">INDEX({"","_","-","="},IF(OR($D433 &gt;= AC$6, $E433 &lt; AB$6), 0, 1)+IF(OR($F433 &gt;= AC$6, $G433 &lt; AB$6), 0, 2)+1)</f>
        <v/>
      </c>
      <c r="AC433" s="71" t="str">
        <f ca="1">INDEX({"","_","-","="},IF(OR($D433 &gt;= AD$6, $E433 &lt; AC$6), 0, 1)+IF(OR($F433 &gt;= AD$6, $G433 &lt; AC$6), 0, 2)+1)</f>
        <v/>
      </c>
      <c r="AD433" s="71" t="str">
        <f ca="1">INDEX({"","_","-","="},IF(OR($D433 &gt;= AE$6, $E433 &lt; AD$6), 0, 1)+IF(OR($F433 &gt;= AE$6, $G433 &lt; AD$6), 0, 2)+1)</f>
        <v/>
      </c>
      <c r="AE433" s="71" t="str">
        <f ca="1">INDEX({"","_","-","="},IF(OR($D433 &gt;= AF$6, $E433 &lt; AE$6), 0, 1)+IF(OR($F433 &gt;= AF$6, $G433 &lt; AE$6), 0, 2)+1)</f>
        <v/>
      </c>
      <c r="AF433" s="71" t="str">
        <f ca="1">INDEX({"","_","-","="},IF(OR($D433 &gt;= AG$6, $E433 &lt; AF$6), 0, 1)+IF(OR($F433 &gt;= AG$6, $G433 &lt; AF$6), 0, 2)+1)</f>
        <v/>
      </c>
      <c r="AG433" s="71" t="str">
        <f ca="1">INDEX({"","_","-","="},IF(OR($D433 &gt;= AH$6, $E433 &lt; AG$6), 0, 1)+IF(OR($F433 &gt;= AH$6, $G433 &lt; AG$6), 0, 2)+1)</f>
        <v/>
      </c>
      <c r="AH433" s="71" t="str">
        <f ca="1">INDEX({"","_","-","="},IF(OR($D433 &gt;= AI$6, $E433 &lt; AH$6), 0, 1)+IF(OR($F433 &gt;= AI$6, $G433 &lt; AH$6), 0, 2)+1)</f>
        <v/>
      </c>
      <c r="AI433" s="71" t="str">
        <f ca="1">INDEX({"","_","-","="},IF(OR($D433 &gt;= AJ$6, $E433 &lt; AI$6), 0, 1)+IF(OR($F433 &gt;= AJ$6, $G433 &lt; AI$6), 0, 2)+1)</f>
        <v/>
      </c>
      <c r="AJ433" s="71" t="str">
        <f ca="1">INDEX({"","_","-","="},IF(OR($D433 &gt;= AK$6, $E433 &lt; AJ$6), 0, 1)+IF(OR($F433 &gt;= AK$6, $G433 &lt; AJ$6), 0, 2)+1)</f>
        <v/>
      </c>
      <c r="AK433" s="71" t="str">
        <f ca="1">INDEX({"","_","-","="},IF(OR($D433 &gt;= AL$6, $E433 &lt; AK$6), 0, 1)+IF(OR($F433 &gt;= AL$6, $G433 &lt; AK$6), 0, 2)+1)</f>
        <v/>
      </c>
      <c r="AL433" s="71" t="str">
        <f ca="1">INDEX({"","_","-","="},IF(OR($D433 &gt;= AM$6, $E433 &lt; AL$6), 0, 1)+IF(OR($F433 &gt;= AM$6, $G433 &lt; AL$6), 0, 2)+1)</f>
        <v/>
      </c>
      <c r="AM433" s="71" t="str">
        <f ca="1">INDEX({"","_","-","="},IF(OR($D433 &gt;= AN$6, $E433 &lt; AM$6), 0, 1)+IF(OR($F433 &gt;= AN$6, $G433 &lt; AM$6), 0, 2)+1)</f>
        <v/>
      </c>
      <c r="AN433" s="71" t="str">
        <f ca="1">INDEX({"","_","-","="},IF(OR($D433 &gt;= AO$6, $E433 &lt; AN$6), 0, 1)+IF(OR($F433 &gt;= AO$6, $G433 &lt; AN$6), 0, 2)+1)</f>
        <v/>
      </c>
      <c r="AO433" s="71" t="str">
        <f ca="1">INDEX({"","_","-","="},IF(OR($D433 &gt;= AP$6, $E433 &lt; AO$6), 0, 1)+IF(OR($F433 &gt;= AP$6, $G433 &lt; AO$6), 0, 2)+1)</f>
        <v/>
      </c>
      <c r="AP433" s="71" t="str">
        <f ca="1">INDEX({"","_","-","="},IF(OR($D433 &gt;= AQ$6, $E433 &lt; AP$6), 0, 1)+IF(OR($F433 &gt;= AQ$6, $G433 &lt; AP$6), 0, 2)+1)</f>
        <v/>
      </c>
      <c r="AQ433" s="71" t="str">
        <f ca="1">INDEX({"","_","-","="},IF(OR($D433 &gt;= AR$6, $E433 &lt; AQ$6), 0, 1)+IF(OR($F433 &gt;= AR$6, $G433 &lt; AQ$6), 0, 2)+1)</f>
        <v/>
      </c>
      <c r="AR433" s="71" t="str">
        <f ca="1">INDEX({"","_","-","="},IF(OR($D433 &gt;= AS$6, $E433 &lt; AR$6), 0, 1)+IF(OR($F433 &gt;= AS$6, $G433 &lt; AR$6), 0, 2)+1)</f>
        <v/>
      </c>
      <c r="AS433" s="71" t="str">
        <f ca="1">INDEX({"","_","-","="},IF(OR($D433 &gt;= AT$6, $E433 &lt; AS$6), 0, 1)+IF(OR($F433 &gt;= AT$6, $G433 &lt; AS$6), 0, 2)+1)</f>
        <v/>
      </c>
      <c r="AT433" s="71" t="str">
        <f ca="1">INDEX({"","_","-","="},IF(OR($D433 &gt;= AU$6, $E433 &lt; AT$6), 0, 1)+IF(OR($F433 &gt;= AU$6, $G433 &lt; AT$6), 0, 2)+1)</f>
        <v/>
      </c>
      <c r="AU433" s="71" t="str">
        <f ca="1">INDEX({"","_","-","="},IF(OR($D433 &gt;= AV$6, $E433 &lt; AU$6), 0, 1)+IF(OR($F433 &gt;= AV$6, $G433 &lt; AU$6), 0, 2)+1)</f>
        <v/>
      </c>
      <c r="AV433" s="71" t="str">
        <f ca="1">INDEX({"","_","-","="},IF(OR($D433 &gt;= AW$6, $E433 &lt; AV$6), 0, 1)+IF(OR($F433 &gt;= AW$6, $G433 &lt; AV$6), 0, 2)+1)</f>
        <v/>
      </c>
      <c r="AW433" s="71" t="str">
        <f ca="1">INDEX({"","_","-","="},IF(OR($D433 &gt;= AX$6, $E433 &lt; AW$6), 0, 1)+IF(OR($F433 &gt;= AX$6, $G433 &lt; AW$6), 0, 2)+1)</f>
        <v/>
      </c>
      <c r="AX433" s="71" t="str">
        <f ca="1">INDEX({"","_","-","="},IF(OR($D433 &gt;= AY$6, $E433 &lt; AX$6), 0, 1)+IF(OR($F433 &gt;= AY$6, $G433 &lt; AX$6), 0, 2)+1)</f>
        <v/>
      </c>
      <c r="AY433" s="71" t="str">
        <f ca="1">INDEX({"","_","-","="},IF(OR($D433 &gt;= AZ$6, $E433 &lt; AY$6), 0, 1)+IF(OR($F433 &gt;= AZ$6, $G433 &lt; AY$6), 0, 2)+1)</f>
        <v/>
      </c>
      <c r="AZ433" s="71" t="str">
        <f ca="1">INDEX({"","_","-","="},IF(OR($D433 &gt;= BA$6, $E433 &lt; AZ$6), 0, 1)+IF(OR($F433 &gt;= BA$6, $G433 &lt; AZ$6), 0, 2)+1)</f>
        <v/>
      </c>
      <c r="BA433" s="71" t="str">
        <f ca="1">INDEX({"","_","-","="},IF(OR($D433 &gt;= BB$6, $E433 &lt; BA$6), 0, 1)+IF(OR($F433 &gt;= BB$6, $G433 &lt; BA$6), 0, 2)+1)</f>
        <v/>
      </c>
      <c r="BB433" s="71" t="str">
        <f ca="1">INDEX({"","_","-","="},IF(OR($D433 &gt;= BC$6, $E433 &lt; BB$6), 0, 1)+IF(OR($F433 &gt;= BC$6, $G433 &lt; BB$6), 0, 2)+1)</f>
        <v/>
      </c>
      <c r="BC433" s="71" t="str">
        <f ca="1">INDEX({"","_","-","="},IF(OR($D433 &gt;= BD$6, $E433 &lt; BC$6), 0, 1)+IF(OR($F433 &gt;= BD$6, $G433 &lt; BC$6), 0, 2)+1)</f>
        <v/>
      </c>
      <c r="BD433" s="71" t="str">
        <f ca="1">INDEX({"","_","-","="},IF(OR($D433 &gt;= BE$6, $E433 &lt; BD$6), 0, 1)+IF(OR($F433 &gt;= BE$6, $G433 &lt; BD$6), 0, 2)+1)</f>
        <v/>
      </c>
      <c r="BE433" s="71" t="str">
        <f ca="1">INDEX({"","_","-","="},IF(OR($D433 &gt;= BF$6, $E433 &lt; BE$6), 0, 1)+IF(OR($F433 &gt;= BF$6, $G433 &lt; BE$6), 0, 2)+1)</f>
        <v/>
      </c>
      <c r="BF433" s="71" t="str">
        <f ca="1">INDEX({"","_","-","="},IF(OR($D433 &gt;= BG$6, $E433 &lt; BF$6), 0, 1)+IF(OR($F433 &gt;= BG$6, $G433 &lt; BF$6), 0, 2)+1)</f>
        <v/>
      </c>
      <c r="BG433" s="71" t="str">
        <f ca="1">INDEX({"","_","-","="},IF(OR($D433 &gt;= BH$6, $E433 &lt; BG$6), 0, 1)+IF(OR($F433 &gt;= BH$6, $G433 &lt; BG$6), 0, 2)+1)</f>
        <v/>
      </c>
      <c r="BH433" s="71" t="str">
        <f ca="1">INDEX({"","_","-","="},IF(OR($D433 &gt;= BI$6, $E433 &lt; BH$6), 0, 1)+IF(OR($F433 &gt;= BI$6, $G433 &lt; BH$6), 0, 2)+1)</f>
        <v/>
      </c>
      <c r="BI433" s="71" t="str">
        <f ca="1">INDEX({"","_","-","="},IF(OR($D433 &gt;= BJ$6, $E433 &lt; BI$6), 0, 1)+IF(OR($F433 &gt;= BJ$6, $G433 &lt; BI$6), 0, 2)+1)</f>
        <v/>
      </c>
      <c r="BJ433" s="71" t="str">
        <f ca="1">INDEX({"","_","-","="},IF(OR($D433 &gt;= BK$6, $E433 &lt; BJ$6), 0, 1)+IF(OR($F433 &gt;= BK$6, $G433 &lt; BJ$6), 0, 2)+1)</f>
        <v/>
      </c>
      <c r="BK433" s="71" t="str">
        <f ca="1">INDEX({"","_","-","="},IF(OR($D433 &gt;= BL$6, $E433 &lt; BK$6), 0, 1)+IF(OR($F433 &gt;= BL$6, $G433 &lt; BK$6), 0, 2)+1)</f>
        <v/>
      </c>
      <c r="BL433" s="71" t="str">
        <f ca="1">INDEX({"","_","-","="},IF(OR($D433 &gt;= BM$6, $E433 &lt; BL$6), 0, 1)+IF(OR($F433 &gt;= BM$6, $G433 &lt; BL$6), 0, 2)+1)</f>
        <v/>
      </c>
      <c r="BM433" s="71" t="str">
        <f ca="1">INDEX({"","_","-","="},IF(OR($D433 &gt;= BN$6, $E433 &lt; BM$6), 0, 1)+IF(OR($F433 &gt;= BN$6, $G433 &lt; BM$6), 0, 2)+1)</f>
        <v/>
      </c>
      <c r="BN433" s="71" t="str">
        <f ca="1">INDEX({"","_","-","="},IF(OR($D433 &gt;= BO$6, $E433 &lt; BN$6), 0, 1)+IF(OR($F433 &gt;= BO$6, $G433 &lt; BN$6), 0, 2)+1)</f>
        <v/>
      </c>
      <c r="BO433" s="71" t="str">
        <f ca="1">INDEX({"","_","-","="},IF(OR($D433 &gt;= BP$6, $E433 &lt; BO$6), 0, 1)+IF(OR($F433 &gt;= BP$6, $G433 &lt; BO$6), 0, 2)+1)</f>
        <v/>
      </c>
      <c r="BP433" s="71" t="str">
        <f ca="1">INDEX({"","_","-","="},IF(OR($D433 &gt;= BQ$6, $E433 &lt; BP$6), 0, 1)+IF(OR($F433 &gt;= BQ$6, $G433 &lt; BP$6), 0, 2)+1)</f>
        <v/>
      </c>
      <c r="BQ433" s="71" t="str">
        <f ca="1">INDEX({"","_","-","="},IF(OR($D433 &gt;= BR$6, $E433 &lt; BQ$6), 0, 1)+IF(OR($F433 &gt;= BR$6, $G433 &lt; BQ$6), 0, 2)+1)</f>
        <v/>
      </c>
      <c r="BR433" s="71" t="str">
        <f ca="1">INDEX({"","_","-","="},IF(OR($D433 &gt;= BS$6, $E433 &lt; BR$6), 0, 1)+IF(OR($F433 &gt;= BS$6, $G433 &lt; BR$6), 0, 2)+1)</f>
        <v/>
      </c>
      <c r="BS433" s="71" t="str">
        <f ca="1">INDEX({"","_","-","="},IF(OR($D433 &gt;= BT$6, $E433 &lt; BS$6), 0, 1)+IF(OR($F433 &gt;= BT$6, $G433 &lt; BS$6), 0, 2)+1)</f>
        <v/>
      </c>
      <c r="BT433" s="71" t="str">
        <f ca="1">INDEX({"","_","-","="},IF(OR($D433 &gt;= BU$6, $E433 &lt; BT$6), 0, 1)+IF(OR($F433 &gt;= BU$6, $G433 &lt; BT$6), 0, 2)+1)</f>
        <v/>
      </c>
      <c r="BU433" s="71" t="str">
        <f ca="1">INDEX({"","_","-","="},IF(OR($D433 &gt;= BV$6, $E433 &lt; BU$6), 0, 1)+IF(OR($F433 &gt;= BV$6, $G433 &lt; BU$6), 0, 2)+1)</f>
        <v/>
      </c>
      <c r="BV433" s="71" t="str">
        <f ca="1">INDEX({"","_","-","="},IF(OR($D433 &gt;= BW$6, $E433 &lt; BV$6), 0, 1)+IF(OR($F433 &gt;= BW$6, $G433 &lt; BV$6), 0, 2)+1)</f>
        <v/>
      </c>
      <c r="BW433" s="71" t="str">
        <f ca="1">INDEX({"","_","-","="},IF(OR($D433 &gt;= BX$6, $E433 &lt; BW$6), 0, 1)+IF(OR($F433 &gt;= BX$6, $G433 &lt; BW$6), 0, 2)+1)</f>
        <v/>
      </c>
      <c r="BX433" s="71" t="str">
        <f ca="1">INDEX({"","_","-","="},IF(OR($D433 &gt;= BY$6, $E433 &lt; BX$6), 0, 1)+IF(OR($F433 &gt;= BY$6, $G433 &lt; BX$6), 0, 2)+1)</f>
        <v/>
      </c>
      <c r="BY433" s="71" t="str">
        <f ca="1">INDEX({"","_","-","="},IF(OR($D433 &gt;= BZ$6, $E433 &lt; BY$6), 0, 1)+IF(OR($F433 &gt;= BZ$6, $G433 &lt; BY$6), 0, 2)+1)</f>
        <v/>
      </c>
      <c r="BZ433" s="71" t="str">
        <f ca="1">INDEX({"","_","-","="},IF(OR($D433 &gt;= CA$6, $E433 &lt; BZ$6), 0, 1)+IF(OR($F433 &gt;= CA$6, $G433 &lt; BZ$6), 0, 2)+1)</f>
        <v/>
      </c>
      <c r="CA433" s="71" t="str">
        <f ca="1">INDEX({"","_","-","="},IF(OR($D433 &gt;= CB$6, $E433 &lt; CA$6), 0, 1)+IF(OR($F433 &gt;= CB$6, $G433 &lt; CA$6), 0, 2)+1)</f>
        <v/>
      </c>
      <c r="CB433" s="71" t="str">
        <f ca="1">INDEX({"","_","-","="},IF(OR($D433 &gt;= CC$6, $E433 &lt; CB$6), 0, 1)+IF(OR($F433 &gt;= CC$6, $G433 &lt; CB$6), 0, 2)+1)</f>
        <v/>
      </c>
      <c r="CC433" s="71" t="str">
        <f ca="1">INDEX({"","_","-","="},IF(OR($D433 &gt;= CD$6, $E433 &lt; CC$6), 0, 1)+IF(OR($F433 &gt;= CD$6, $G433 &lt; CC$6), 0, 2)+1)</f>
        <v/>
      </c>
      <c r="CD433" s="71" t="str">
        <f ca="1">INDEX({"","_","-","="},IF(OR($D433 &gt;= CE$6, $E433 &lt; CD$6), 0, 1)+IF(OR($F433 &gt;= CE$6, $G433 &lt; CD$6), 0, 2)+1)</f>
        <v/>
      </c>
    </row>
    <row r="434" spans="1:82">
      <c r="A434" s="8" t="str">
        <f ca="1">IF('临-进度'!N429,'临-进度'!$A429,"")</f>
        <v/>
      </c>
      <c r="B434" s="8" t="str">
        <f ca="1">IF('临-进度'!N429,'临-进度'!$B429,"")</f>
        <v/>
      </c>
      <c r="C434" s="8" t="str">
        <f ca="1">IF('临-进度'!N429,'临-进度'!$F429,"")</f>
        <v/>
      </c>
      <c r="D434" s="42" t="str">
        <f ca="1">IF('临-进度'!$N429,'临-进度'!$J429,"")</f>
        <v/>
      </c>
      <c r="E434" s="42" t="str">
        <f ca="1">IF('临-进度'!$N429,'临-进度'!$AF429,"")</f>
        <v/>
      </c>
      <c r="F434" s="42" t="str">
        <f ca="1">IF('临-进度'!$N429,'临-进度'!$K429,"")</f>
        <v/>
      </c>
      <c r="G434" s="76" t="str">
        <f ca="1">IF('临-进度'!$N429,'临-进度'!$AG429,"")</f>
        <v/>
      </c>
      <c r="H434" s="71" t="str">
        <f ca="1">INDEX({"","_","-","="},IF(OR($D434 &gt;= I$6, $E434 &lt; H$6), 0, 1)+IF(OR($F434 &gt;= I$6, $G434 &lt; H$6), 0, 2)+1)</f>
        <v/>
      </c>
      <c r="I434" s="71" t="str">
        <f ca="1">INDEX({"","_","-","="},IF(OR($D434 &gt;= J$6, $E434 &lt; I$6), 0, 1)+IF(OR($F434 &gt;= J$6, $G434 &lt; I$6), 0, 2)+1)</f>
        <v/>
      </c>
      <c r="J434" s="71" t="str">
        <f ca="1">INDEX({"","_","-","="},IF(OR($D434 &gt;= K$6, $E434 &lt; J$6), 0, 1)+IF(OR($F434 &gt;= K$6, $G434 &lt; J$6), 0, 2)+1)</f>
        <v/>
      </c>
      <c r="K434" s="71" t="str">
        <f ca="1">INDEX({"","_","-","="},IF(OR($D434 &gt;= L$6, $E434 &lt; K$6), 0, 1)+IF(OR($F434 &gt;= L$6, $G434 &lt; K$6), 0, 2)+1)</f>
        <v/>
      </c>
      <c r="L434" s="71" t="str">
        <f ca="1">INDEX({"","_","-","="},IF(OR($D434 &gt;= M$6, $E434 &lt; L$6), 0, 1)+IF(OR($F434 &gt;= M$6, $G434 &lt; L$6), 0, 2)+1)</f>
        <v/>
      </c>
      <c r="M434" s="71" t="str">
        <f ca="1">INDEX({"","_","-","="},IF(OR($D434 &gt;= N$6, $E434 &lt; M$6), 0, 1)+IF(OR($F434 &gt;= N$6, $G434 &lt; M$6), 0, 2)+1)</f>
        <v/>
      </c>
      <c r="N434" s="71" t="str">
        <f ca="1">INDEX({"","_","-","="},IF(OR($D434 &gt;= O$6, $E434 &lt; N$6), 0, 1)+IF(OR($F434 &gt;= O$6, $G434 &lt; N$6), 0, 2)+1)</f>
        <v/>
      </c>
      <c r="O434" s="71" t="str">
        <f ca="1">INDEX({"","_","-","="},IF(OR($D434 &gt;= P$6, $E434 &lt; O$6), 0, 1)+IF(OR($F434 &gt;= P$6, $G434 &lt; O$6), 0, 2)+1)</f>
        <v/>
      </c>
      <c r="P434" s="71" t="str">
        <f ca="1">INDEX({"","_","-","="},IF(OR($D434 &gt;= Q$6, $E434 &lt; P$6), 0, 1)+IF(OR($F434 &gt;= Q$6, $G434 &lt; P$6), 0, 2)+1)</f>
        <v/>
      </c>
      <c r="Q434" s="71" t="str">
        <f ca="1">INDEX({"","_","-","="},IF(OR($D434 &gt;= R$6, $E434 &lt; Q$6), 0, 1)+IF(OR($F434 &gt;= R$6, $G434 &lt; Q$6), 0, 2)+1)</f>
        <v/>
      </c>
      <c r="R434" s="71" t="str">
        <f ca="1">INDEX({"","_","-","="},IF(OR($D434 &gt;= S$6, $E434 &lt; R$6), 0, 1)+IF(OR($F434 &gt;= S$6, $G434 &lt; R$6), 0, 2)+1)</f>
        <v/>
      </c>
      <c r="S434" s="71" t="str">
        <f ca="1">INDEX({"","_","-","="},IF(OR($D434 &gt;= T$6, $E434 &lt; S$6), 0, 1)+IF(OR($F434 &gt;= T$6, $G434 &lt; S$6), 0, 2)+1)</f>
        <v/>
      </c>
      <c r="T434" s="71" t="str">
        <f ca="1">INDEX({"","_","-","="},IF(OR($D434 &gt;= U$6, $E434 &lt; T$6), 0, 1)+IF(OR($F434 &gt;= U$6, $G434 &lt; T$6), 0, 2)+1)</f>
        <v/>
      </c>
      <c r="U434" s="71" t="str">
        <f ca="1">INDEX({"","_","-","="},IF(OR($D434 &gt;= V$6, $E434 &lt; U$6), 0, 1)+IF(OR($F434 &gt;= V$6, $G434 &lt; U$6), 0, 2)+1)</f>
        <v/>
      </c>
      <c r="V434" s="71" t="str">
        <f ca="1">INDEX({"","_","-","="},IF(OR($D434 &gt;= W$6, $E434 &lt; V$6), 0, 1)+IF(OR($F434 &gt;= W$6, $G434 &lt; V$6), 0, 2)+1)</f>
        <v/>
      </c>
      <c r="W434" s="71" t="str">
        <f ca="1">INDEX({"","_","-","="},IF(OR($D434 &gt;= X$6, $E434 &lt; W$6), 0, 1)+IF(OR($F434 &gt;= X$6, $G434 &lt; W$6), 0, 2)+1)</f>
        <v/>
      </c>
      <c r="X434" s="71" t="str">
        <f ca="1">INDEX({"","_","-","="},IF(OR($D434 &gt;= Y$6, $E434 &lt; X$6), 0, 1)+IF(OR($F434 &gt;= Y$6, $G434 &lt; X$6), 0, 2)+1)</f>
        <v/>
      </c>
      <c r="Y434" s="71" t="str">
        <f ca="1">INDEX({"","_","-","="},IF(OR($D434 &gt;= Z$6, $E434 &lt; Y$6), 0, 1)+IF(OR($F434 &gt;= Z$6, $G434 &lt; Y$6), 0, 2)+1)</f>
        <v/>
      </c>
      <c r="Z434" s="71" t="str">
        <f ca="1">INDEX({"","_","-","="},IF(OR($D434 &gt;= AA$6, $E434 &lt; Z$6), 0, 1)+IF(OR($F434 &gt;= AA$6, $G434 &lt; Z$6), 0, 2)+1)</f>
        <v/>
      </c>
      <c r="AA434" s="71" t="str">
        <f ca="1">INDEX({"","_","-","="},IF(OR($D434 &gt;= AB$6, $E434 &lt; AA$6), 0, 1)+IF(OR($F434 &gt;= AB$6, $G434 &lt; AA$6), 0, 2)+1)</f>
        <v/>
      </c>
      <c r="AB434" s="71" t="str">
        <f ca="1">INDEX({"","_","-","="},IF(OR($D434 &gt;= AC$6, $E434 &lt; AB$6), 0, 1)+IF(OR($F434 &gt;= AC$6, $G434 &lt; AB$6), 0, 2)+1)</f>
        <v/>
      </c>
      <c r="AC434" s="71" t="str">
        <f ca="1">INDEX({"","_","-","="},IF(OR($D434 &gt;= AD$6, $E434 &lt; AC$6), 0, 1)+IF(OR($F434 &gt;= AD$6, $G434 &lt; AC$6), 0, 2)+1)</f>
        <v/>
      </c>
      <c r="AD434" s="71" t="str">
        <f ca="1">INDEX({"","_","-","="},IF(OR($D434 &gt;= AE$6, $E434 &lt; AD$6), 0, 1)+IF(OR($F434 &gt;= AE$6, $G434 &lt; AD$6), 0, 2)+1)</f>
        <v/>
      </c>
      <c r="AE434" s="71" t="str">
        <f ca="1">INDEX({"","_","-","="},IF(OR($D434 &gt;= AF$6, $E434 &lt; AE$6), 0, 1)+IF(OR($F434 &gt;= AF$6, $G434 &lt; AE$6), 0, 2)+1)</f>
        <v/>
      </c>
      <c r="AF434" s="71" t="str">
        <f ca="1">INDEX({"","_","-","="},IF(OR($D434 &gt;= AG$6, $E434 &lt; AF$6), 0, 1)+IF(OR($F434 &gt;= AG$6, $G434 &lt; AF$6), 0, 2)+1)</f>
        <v/>
      </c>
      <c r="AG434" s="71" t="str">
        <f ca="1">INDEX({"","_","-","="},IF(OR($D434 &gt;= AH$6, $E434 &lt; AG$6), 0, 1)+IF(OR($F434 &gt;= AH$6, $G434 &lt; AG$6), 0, 2)+1)</f>
        <v/>
      </c>
      <c r="AH434" s="71" t="str">
        <f ca="1">INDEX({"","_","-","="},IF(OR($D434 &gt;= AI$6, $E434 &lt; AH$6), 0, 1)+IF(OR($F434 &gt;= AI$6, $G434 &lt; AH$6), 0, 2)+1)</f>
        <v/>
      </c>
      <c r="AI434" s="71" t="str">
        <f ca="1">INDEX({"","_","-","="},IF(OR($D434 &gt;= AJ$6, $E434 &lt; AI$6), 0, 1)+IF(OR($F434 &gt;= AJ$6, $G434 &lt; AI$6), 0, 2)+1)</f>
        <v/>
      </c>
      <c r="AJ434" s="71" t="str">
        <f ca="1">INDEX({"","_","-","="},IF(OR($D434 &gt;= AK$6, $E434 &lt; AJ$6), 0, 1)+IF(OR($F434 &gt;= AK$6, $G434 &lt; AJ$6), 0, 2)+1)</f>
        <v/>
      </c>
      <c r="AK434" s="71" t="str">
        <f ca="1">INDEX({"","_","-","="},IF(OR($D434 &gt;= AL$6, $E434 &lt; AK$6), 0, 1)+IF(OR($F434 &gt;= AL$6, $G434 &lt; AK$6), 0, 2)+1)</f>
        <v/>
      </c>
      <c r="AL434" s="71" t="str">
        <f ca="1">INDEX({"","_","-","="},IF(OR($D434 &gt;= AM$6, $E434 &lt; AL$6), 0, 1)+IF(OR($F434 &gt;= AM$6, $G434 &lt; AL$6), 0, 2)+1)</f>
        <v/>
      </c>
      <c r="AM434" s="71" t="str">
        <f ca="1">INDEX({"","_","-","="},IF(OR($D434 &gt;= AN$6, $E434 &lt; AM$6), 0, 1)+IF(OR($F434 &gt;= AN$6, $G434 &lt; AM$6), 0, 2)+1)</f>
        <v/>
      </c>
      <c r="AN434" s="71" t="str">
        <f ca="1">INDEX({"","_","-","="},IF(OR($D434 &gt;= AO$6, $E434 &lt; AN$6), 0, 1)+IF(OR($F434 &gt;= AO$6, $G434 &lt; AN$6), 0, 2)+1)</f>
        <v/>
      </c>
      <c r="AO434" s="71" t="str">
        <f ca="1">INDEX({"","_","-","="},IF(OR($D434 &gt;= AP$6, $E434 &lt; AO$6), 0, 1)+IF(OR($F434 &gt;= AP$6, $G434 &lt; AO$6), 0, 2)+1)</f>
        <v/>
      </c>
      <c r="AP434" s="71" t="str">
        <f ca="1">INDEX({"","_","-","="},IF(OR($D434 &gt;= AQ$6, $E434 &lt; AP$6), 0, 1)+IF(OR($F434 &gt;= AQ$6, $G434 &lt; AP$6), 0, 2)+1)</f>
        <v/>
      </c>
      <c r="AQ434" s="71" t="str">
        <f ca="1">INDEX({"","_","-","="},IF(OR($D434 &gt;= AR$6, $E434 &lt; AQ$6), 0, 1)+IF(OR($F434 &gt;= AR$6, $G434 &lt; AQ$6), 0, 2)+1)</f>
        <v/>
      </c>
      <c r="AR434" s="71" t="str">
        <f ca="1">INDEX({"","_","-","="},IF(OR($D434 &gt;= AS$6, $E434 &lt; AR$6), 0, 1)+IF(OR($F434 &gt;= AS$6, $G434 &lt; AR$6), 0, 2)+1)</f>
        <v/>
      </c>
      <c r="AS434" s="71" t="str">
        <f ca="1">INDEX({"","_","-","="},IF(OR($D434 &gt;= AT$6, $E434 &lt; AS$6), 0, 1)+IF(OR($F434 &gt;= AT$6, $G434 &lt; AS$6), 0, 2)+1)</f>
        <v/>
      </c>
      <c r="AT434" s="71" t="str">
        <f ca="1">INDEX({"","_","-","="},IF(OR($D434 &gt;= AU$6, $E434 &lt; AT$6), 0, 1)+IF(OR($F434 &gt;= AU$6, $G434 &lt; AT$6), 0, 2)+1)</f>
        <v/>
      </c>
      <c r="AU434" s="71" t="str">
        <f ca="1">INDEX({"","_","-","="},IF(OR($D434 &gt;= AV$6, $E434 &lt; AU$6), 0, 1)+IF(OR($F434 &gt;= AV$6, $G434 &lt; AU$6), 0, 2)+1)</f>
        <v/>
      </c>
      <c r="AV434" s="71" t="str">
        <f ca="1">INDEX({"","_","-","="},IF(OR($D434 &gt;= AW$6, $E434 &lt; AV$6), 0, 1)+IF(OR($F434 &gt;= AW$6, $G434 &lt; AV$6), 0, 2)+1)</f>
        <v/>
      </c>
      <c r="AW434" s="71" t="str">
        <f ca="1">INDEX({"","_","-","="},IF(OR($D434 &gt;= AX$6, $E434 &lt; AW$6), 0, 1)+IF(OR($F434 &gt;= AX$6, $G434 &lt; AW$6), 0, 2)+1)</f>
        <v/>
      </c>
      <c r="AX434" s="71" t="str">
        <f ca="1">INDEX({"","_","-","="},IF(OR($D434 &gt;= AY$6, $E434 &lt; AX$6), 0, 1)+IF(OR($F434 &gt;= AY$6, $G434 &lt; AX$6), 0, 2)+1)</f>
        <v/>
      </c>
      <c r="AY434" s="71" t="str">
        <f ca="1">INDEX({"","_","-","="},IF(OR($D434 &gt;= AZ$6, $E434 &lt; AY$6), 0, 1)+IF(OR($F434 &gt;= AZ$6, $G434 &lt; AY$6), 0, 2)+1)</f>
        <v/>
      </c>
      <c r="AZ434" s="71" t="str">
        <f ca="1">INDEX({"","_","-","="},IF(OR($D434 &gt;= BA$6, $E434 &lt; AZ$6), 0, 1)+IF(OR($F434 &gt;= BA$6, $G434 &lt; AZ$6), 0, 2)+1)</f>
        <v/>
      </c>
      <c r="BA434" s="71" t="str">
        <f ca="1">INDEX({"","_","-","="},IF(OR($D434 &gt;= BB$6, $E434 &lt; BA$6), 0, 1)+IF(OR($F434 &gt;= BB$6, $G434 &lt; BA$6), 0, 2)+1)</f>
        <v/>
      </c>
      <c r="BB434" s="71" t="str">
        <f ca="1">INDEX({"","_","-","="},IF(OR($D434 &gt;= BC$6, $E434 &lt; BB$6), 0, 1)+IF(OR($F434 &gt;= BC$6, $G434 &lt; BB$6), 0, 2)+1)</f>
        <v/>
      </c>
      <c r="BC434" s="71" t="str">
        <f ca="1">INDEX({"","_","-","="},IF(OR($D434 &gt;= BD$6, $E434 &lt; BC$6), 0, 1)+IF(OR($F434 &gt;= BD$6, $G434 &lt; BC$6), 0, 2)+1)</f>
        <v/>
      </c>
      <c r="BD434" s="71" t="str">
        <f ca="1">INDEX({"","_","-","="},IF(OR($D434 &gt;= BE$6, $E434 &lt; BD$6), 0, 1)+IF(OR($F434 &gt;= BE$6, $G434 &lt; BD$6), 0, 2)+1)</f>
        <v/>
      </c>
      <c r="BE434" s="71" t="str">
        <f ca="1">INDEX({"","_","-","="},IF(OR($D434 &gt;= BF$6, $E434 &lt; BE$6), 0, 1)+IF(OR($F434 &gt;= BF$6, $G434 &lt; BE$6), 0, 2)+1)</f>
        <v/>
      </c>
      <c r="BF434" s="71" t="str">
        <f ca="1">INDEX({"","_","-","="},IF(OR($D434 &gt;= BG$6, $E434 &lt; BF$6), 0, 1)+IF(OR($F434 &gt;= BG$6, $G434 &lt; BF$6), 0, 2)+1)</f>
        <v/>
      </c>
      <c r="BG434" s="71" t="str">
        <f ca="1">INDEX({"","_","-","="},IF(OR($D434 &gt;= BH$6, $E434 &lt; BG$6), 0, 1)+IF(OR($F434 &gt;= BH$6, $G434 &lt; BG$6), 0, 2)+1)</f>
        <v/>
      </c>
      <c r="BH434" s="71" t="str">
        <f ca="1">INDEX({"","_","-","="},IF(OR($D434 &gt;= BI$6, $E434 &lt; BH$6), 0, 1)+IF(OR($F434 &gt;= BI$6, $G434 &lt; BH$6), 0, 2)+1)</f>
        <v/>
      </c>
      <c r="BI434" s="71" t="str">
        <f ca="1">INDEX({"","_","-","="},IF(OR($D434 &gt;= BJ$6, $E434 &lt; BI$6), 0, 1)+IF(OR($F434 &gt;= BJ$6, $G434 &lt; BI$6), 0, 2)+1)</f>
        <v/>
      </c>
      <c r="BJ434" s="71" t="str">
        <f ca="1">INDEX({"","_","-","="},IF(OR($D434 &gt;= BK$6, $E434 &lt; BJ$6), 0, 1)+IF(OR($F434 &gt;= BK$6, $G434 &lt; BJ$6), 0, 2)+1)</f>
        <v/>
      </c>
      <c r="BK434" s="71" t="str">
        <f ca="1">INDEX({"","_","-","="},IF(OR($D434 &gt;= BL$6, $E434 &lt; BK$6), 0, 1)+IF(OR($F434 &gt;= BL$6, $G434 &lt; BK$6), 0, 2)+1)</f>
        <v/>
      </c>
      <c r="BL434" s="71" t="str">
        <f ca="1">INDEX({"","_","-","="},IF(OR($D434 &gt;= BM$6, $E434 &lt; BL$6), 0, 1)+IF(OR($F434 &gt;= BM$6, $G434 &lt; BL$6), 0, 2)+1)</f>
        <v/>
      </c>
      <c r="BM434" s="71" t="str">
        <f ca="1">INDEX({"","_","-","="},IF(OR($D434 &gt;= BN$6, $E434 &lt; BM$6), 0, 1)+IF(OR($F434 &gt;= BN$6, $G434 &lt; BM$6), 0, 2)+1)</f>
        <v/>
      </c>
      <c r="BN434" s="71" t="str">
        <f ca="1">INDEX({"","_","-","="},IF(OR($D434 &gt;= BO$6, $E434 &lt; BN$6), 0, 1)+IF(OR($F434 &gt;= BO$6, $G434 &lt; BN$6), 0, 2)+1)</f>
        <v/>
      </c>
      <c r="BO434" s="71" t="str">
        <f ca="1">INDEX({"","_","-","="},IF(OR($D434 &gt;= BP$6, $E434 &lt; BO$6), 0, 1)+IF(OR($F434 &gt;= BP$6, $G434 &lt; BO$6), 0, 2)+1)</f>
        <v/>
      </c>
      <c r="BP434" s="71" t="str">
        <f ca="1">INDEX({"","_","-","="},IF(OR($D434 &gt;= BQ$6, $E434 &lt; BP$6), 0, 1)+IF(OR($F434 &gt;= BQ$6, $G434 &lt; BP$6), 0, 2)+1)</f>
        <v/>
      </c>
      <c r="BQ434" s="71" t="str">
        <f ca="1">INDEX({"","_","-","="},IF(OR($D434 &gt;= BR$6, $E434 &lt; BQ$6), 0, 1)+IF(OR($F434 &gt;= BR$6, $G434 &lt; BQ$6), 0, 2)+1)</f>
        <v/>
      </c>
      <c r="BR434" s="71" t="str">
        <f ca="1">INDEX({"","_","-","="},IF(OR($D434 &gt;= BS$6, $E434 &lt; BR$6), 0, 1)+IF(OR($F434 &gt;= BS$6, $G434 &lt; BR$6), 0, 2)+1)</f>
        <v/>
      </c>
      <c r="BS434" s="71" t="str">
        <f ca="1">INDEX({"","_","-","="},IF(OR($D434 &gt;= BT$6, $E434 &lt; BS$6), 0, 1)+IF(OR($F434 &gt;= BT$6, $G434 &lt; BS$6), 0, 2)+1)</f>
        <v/>
      </c>
      <c r="BT434" s="71" t="str">
        <f ca="1">INDEX({"","_","-","="},IF(OR($D434 &gt;= BU$6, $E434 &lt; BT$6), 0, 1)+IF(OR($F434 &gt;= BU$6, $G434 &lt; BT$6), 0, 2)+1)</f>
        <v/>
      </c>
      <c r="BU434" s="71" t="str">
        <f ca="1">INDEX({"","_","-","="},IF(OR($D434 &gt;= BV$6, $E434 &lt; BU$6), 0, 1)+IF(OR($F434 &gt;= BV$6, $G434 &lt; BU$6), 0, 2)+1)</f>
        <v/>
      </c>
      <c r="BV434" s="71" t="str">
        <f ca="1">INDEX({"","_","-","="},IF(OR($D434 &gt;= BW$6, $E434 &lt; BV$6), 0, 1)+IF(OR($F434 &gt;= BW$6, $G434 &lt; BV$6), 0, 2)+1)</f>
        <v/>
      </c>
      <c r="BW434" s="71" t="str">
        <f ca="1">INDEX({"","_","-","="},IF(OR($D434 &gt;= BX$6, $E434 &lt; BW$6), 0, 1)+IF(OR($F434 &gt;= BX$6, $G434 &lt; BW$6), 0, 2)+1)</f>
        <v/>
      </c>
      <c r="BX434" s="71" t="str">
        <f ca="1">INDEX({"","_","-","="},IF(OR($D434 &gt;= BY$6, $E434 &lt; BX$6), 0, 1)+IF(OR($F434 &gt;= BY$6, $G434 &lt; BX$6), 0, 2)+1)</f>
        <v/>
      </c>
      <c r="BY434" s="71" t="str">
        <f ca="1">INDEX({"","_","-","="},IF(OR($D434 &gt;= BZ$6, $E434 &lt; BY$6), 0, 1)+IF(OR($F434 &gt;= BZ$6, $G434 &lt; BY$6), 0, 2)+1)</f>
        <v/>
      </c>
      <c r="BZ434" s="71" t="str">
        <f ca="1">INDEX({"","_","-","="},IF(OR($D434 &gt;= CA$6, $E434 &lt; BZ$6), 0, 1)+IF(OR($F434 &gt;= CA$6, $G434 &lt; BZ$6), 0, 2)+1)</f>
        <v/>
      </c>
      <c r="CA434" s="71" t="str">
        <f ca="1">INDEX({"","_","-","="},IF(OR($D434 &gt;= CB$6, $E434 &lt; CA$6), 0, 1)+IF(OR($F434 &gt;= CB$6, $G434 &lt; CA$6), 0, 2)+1)</f>
        <v/>
      </c>
      <c r="CB434" s="71" t="str">
        <f ca="1">INDEX({"","_","-","="},IF(OR($D434 &gt;= CC$6, $E434 &lt; CB$6), 0, 1)+IF(OR($F434 &gt;= CC$6, $G434 &lt; CB$6), 0, 2)+1)</f>
        <v/>
      </c>
      <c r="CC434" s="71" t="str">
        <f ca="1">INDEX({"","_","-","="},IF(OR($D434 &gt;= CD$6, $E434 &lt; CC$6), 0, 1)+IF(OR($F434 &gt;= CD$6, $G434 &lt; CC$6), 0, 2)+1)</f>
        <v/>
      </c>
      <c r="CD434" s="71" t="str">
        <f ca="1">INDEX({"","_","-","="},IF(OR($D434 &gt;= CE$6, $E434 &lt; CD$6), 0, 1)+IF(OR($F434 &gt;= CE$6, $G434 &lt; CD$6), 0, 2)+1)</f>
        <v/>
      </c>
    </row>
    <row r="435" spans="1:82">
      <c r="A435" s="8" t="str">
        <f ca="1">IF('临-进度'!N430,'临-进度'!$A430,"")</f>
        <v/>
      </c>
      <c r="B435" s="8" t="str">
        <f ca="1">IF('临-进度'!N430,'临-进度'!$B430,"")</f>
        <v/>
      </c>
      <c r="C435" s="8" t="str">
        <f ca="1">IF('临-进度'!N430,'临-进度'!$F430,"")</f>
        <v/>
      </c>
      <c r="D435" s="42" t="str">
        <f ca="1">IF('临-进度'!$N430,'临-进度'!$J430,"")</f>
        <v/>
      </c>
      <c r="E435" s="42" t="str">
        <f ca="1">IF('临-进度'!$N430,'临-进度'!$AF430,"")</f>
        <v/>
      </c>
      <c r="F435" s="42" t="str">
        <f ca="1">IF('临-进度'!$N430,'临-进度'!$K430,"")</f>
        <v/>
      </c>
      <c r="G435" s="76" t="str">
        <f ca="1">IF('临-进度'!$N430,'临-进度'!$AG430,"")</f>
        <v/>
      </c>
      <c r="H435" s="71" t="str">
        <f ca="1">INDEX({"","_","-","="},IF(OR($D435 &gt;= I$6, $E435 &lt; H$6), 0, 1)+IF(OR($F435 &gt;= I$6, $G435 &lt; H$6), 0, 2)+1)</f>
        <v/>
      </c>
      <c r="I435" s="71" t="str">
        <f ca="1">INDEX({"","_","-","="},IF(OR($D435 &gt;= J$6, $E435 &lt; I$6), 0, 1)+IF(OR($F435 &gt;= J$6, $G435 &lt; I$6), 0, 2)+1)</f>
        <v/>
      </c>
      <c r="J435" s="71" t="str">
        <f ca="1">INDEX({"","_","-","="},IF(OR($D435 &gt;= K$6, $E435 &lt; J$6), 0, 1)+IF(OR($F435 &gt;= K$6, $G435 &lt; J$6), 0, 2)+1)</f>
        <v/>
      </c>
      <c r="K435" s="71" t="str">
        <f ca="1">INDEX({"","_","-","="},IF(OR($D435 &gt;= L$6, $E435 &lt; K$6), 0, 1)+IF(OR($F435 &gt;= L$6, $G435 &lt; K$6), 0, 2)+1)</f>
        <v/>
      </c>
      <c r="L435" s="71" t="str">
        <f ca="1">INDEX({"","_","-","="},IF(OR($D435 &gt;= M$6, $E435 &lt; L$6), 0, 1)+IF(OR($F435 &gt;= M$6, $G435 &lt; L$6), 0, 2)+1)</f>
        <v/>
      </c>
      <c r="M435" s="71" t="str">
        <f ca="1">INDEX({"","_","-","="},IF(OR($D435 &gt;= N$6, $E435 &lt; M$6), 0, 1)+IF(OR($F435 &gt;= N$6, $G435 &lt; M$6), 0, 2)+1)</f>
        <v/>
      </c>
      <c r="N435" s="71" t="str">
        <f ca="1">INDEX({"","_","-","="},IF(OR($D435 &gt;= O$6, $E435 &lt; N$6), 0, 1)+IF(OR($F435 &gt;= O$6, $G435 &lt; N$6), 0, 2)+1)</f>
        <v/>
      </c>
      <c r="O435" s="71" t="str">
        <f ca="1">INDEX({"","_","-","="},IF(OR($D435 &gt;= P$6, $E435 &lt; O$6), 0, 1)+IF(OR($F435 &gt;= P$6, $G435 &lt; O$6), 0, 2)+1)</f>
        <v/>
      </c>
      <c r="P435" s="71" t="str">
        <f ca="1">INDEX({"","_","-","="},IF(OR($D435 &gt;= Q$6, $E435 &lt; P$6), 0, 1)+IF(OR($F435 &gt;= Q$6, $G435 &lt; P$6), 0, 2)+1)</f>
        <v/>
      </c>
      <c r="Q435" s="71" t="str">
        <f ca="1">INDEX({"","_","-","="},IF(OR($D435 &gt;= R$6, $E435 &lt; Q$6), 0, 1)+IF(OR($F435 &gt;= R$6, $G435 &lt; Q$6), 0, 2)+1)</f>
        <v/>
      </c>
      <c r="R435" s="71" t="str">
        <f ca="1">INDEX({"","_","-","="},IF(OR($D435 &gt;= S$6, $E435 &lt; R$6), 0, 1)+IF(OR($F435 &gt;= S$6, $G435 &lt; R$6), 0, 2)+1)</f>
        <v/>
      </c>
      <c r="S435" s="71" t="str">
        <f ca="1">INDEX({"","_","-","="},IF(OR($D435 &gt;= T$6, $E435 &lt; S$6), 0, 1)+IF(OR($F435 &gt;= T$6, $G435 &lt; S$6), 0, 2)+1)</f>
        <v/>
      </c>
      <c r="T435" s="71" t="str">
        <f ca="1">INDEX({"","_","-","="},IF(OR($D435 &gt;= U$6, $E435 &lt; T$6), 0, 1)+IF(OR($F435 &gt;= U$6, $G435 &lt; T$6), 0, 2)+1)</f>
        <v/>
      </c>
      <c r="U435" s="71" t="str">
        <f ca="1">INDEX({"","_","-","="},IF(OR($D435 &gt;= V$6, $E435 &lt; U$6), 0, 1)+IF(OR($F435 &gt;= V$6, $G435 &lt; U$6), 0, 2)+1)</f>
        <v/>
      </c>
      <c r="V435" s="71" t="str">
        <f ca="1">INDEX({"","_","-","="},IF(OR($D435 &gt;= W$6, $E435 &lt; V$6), 0, 1)+IF(OR($F435 &gt;= W$6, $G435 &lt; V$6), 0, 2)+1)</f>
        <v/>
      </c>
      <c r="W435" s="71" t="str">
        <f ca="1">INDEX({"","_","-","="},IF(OR($D435 &gt;= X$6, $E435 &lt; W$6), 0, 1)+IF(OR($F435 &gt;= X$6, $G435 &lt; W$6), 0, 2)+1)</f>
        <v/>
      </c>
      <c r="X435" s="71" t="str">
        <f ca="1">INDEX({"","_","-","="},IF(OR($D435 &gt;= Y$6, $E435 &lt; X$6), 0, 1)+IF(OR($F435 &gt;= Y$6, $G435 &lt; X$6), 0, 2)+1)</f>
        <v/>
      </c>
      <c r="Y435" s="71" t="str">
        <f ca="1">INDEX({"","_","-","="},IF(OR($D435 &gt;= Z$6, $E435 &lt; Y$6), 0, 1)+IF(OR($F435 &gt;= Z$6, $G435 &lt; Y$6), 0, 2)+1)</f>
        <v/>
      </c>
      <c r="Z435" s="71" t="str">
        <f ca="1">INDEX({"","_","-","="},IF(OR($D435 &gt;= AA$6, $E435 &lt; Z$6), 0, 1)+IF(OR($F435 &gt;= AA$6, $G435 &lt; Z$6), 0, 2)+1)</f>
        <v/>
      </c>
      <c r="AA435" s="71" t="str">
        <f ca="1">INDEX({"","_","-","="},IF(OR($D435 &gt;= AB$6, $E435 &lt; AA$6), 0, 1)+IF(OR($F435 &gt;= AB$6, $G435 &lt; AA$6), 0, 2)+1)</f>
        <v/>
      </c>
      <c r="AB435" s="71" t="str">
        <f ca="1">INDEX({"","_","-","="},IF(OR($D435 &gt;= AC$6, $E435 &lt; AB$6), 0, 1)+IF(OR($F435 &gt;= AC$6, $G435 &lt; AB$6), 0, 2)+1)</f>
        <v/>
      </c>
      <c r="AC435" s="71" t="str">
        <f ca="1">INDEX({"","_","-","="},IF(OR($D435 &gt;= AD$6, $E435 &lt; AC$6), 0, 1)+IF(OR($F435 &gt;= AD$6, $G435 &lt; AC$6), 0, 2)+1)</f>
        <v/>
      </c>
      <c r="AD435" s="71" t="str">
        <f ca="1">INDEX({"","_","-","="},IF(OR($D435 &gt;= AE$6, $E435 &lt; AD$6), 0, 1)+IF(OR($F435 &gt;= AE$6, $G435 &lt; AD$6), 0, 2)+1)</f>
        <v/>
      </c>
      <c r="AE435" s="71" t="str">
        <f ca="1">INDEX({"","_","-","="},IF(OR($D435 &gt;= AF$6, $E435 &lt; AE$6), 0, 1)+IF(OR($F435 &gt;= AF$6, $G435 &lt; AE$6), 0, 2)+1)</f>
        <v/>
      </c>
      <c r="AF435" s="71" t="str">
        <f ca="1">INDEX({"","_","-","="},IF(OR($D435 &gt;= AG$6, $E435 &lt; AF$6), 0, 1)+IF(OR($F435 &gt;= AG$6, $G435 &lt; AF$6), 0, 2)+1)</f>
        <v/>
      </c>
      <c r="AG435" s="71" t="str">
        <f ca="1">INDEX({"","_","-","="},IF(OR($D435 &gt;= AH$6, $E435 &lt; AG$6), 0, 1)+IF(OR($F435 &gt;= AH$6, $G435 &lt; AG$6), 0, 2)+1)</f>
        <v/>
      </c>
      <c r="AH435" s="71" t="str">
        <f ca="1">INDEX({"","_","-","="},IF(OR($D435 &gt;= AI$6, $E435 &lt; AH$6), 0, 1)+IF(OR($F435 &gt;= AI$6, $G435 &lt; AH$6), 0, 2)+1)</f>
        <v/>
      </c>
      <c r="AI435" s="71" t="str">
        <f ca="1">INDEX({"","_","-","="},IF(OR($D435 &gt;= AJ$6, $E435 &lt; AI$6), 0, 1)+IF(OR($F435 &gt;= AJ$6, $G435 &lt; AI$6), 0, 2)+1)</f>
        <v/>
      </c>
      <c r="AJ435" s="71" t="str">
        <f ca="1">INDEX({"","_","-","="},IF(OR($D435 &gt;= AK$6, $E435 &lt; AJ$6), 0, 1)+IF(OR($F435 &gt;= AK$6, $G435 &lt; AJ$6), 0, 2)+1)</f>
        <v/>
      </c>
      <c r="AK435" s="71" t="str">
        <f ca="1">INDEX({"","_","-","="},IF(OR($D435 &gt;= AL$6, $E435 &lt; AK$6), 0, 1)+IF(OR($F435 &gt;= AL$6, $G435 &lt; AK$6), 0, 2)+1)</f>
        <v/>
      </c>
      <c r="AL435" s="71" t="str">
        <f ca="1">INDEX({"","_","-","="},IF(OR($D435 &gt;= AM$6, $E435 &lt; AL$6), 0, 1)+IF(OR($F435 &gt;= AM$6, $G435 &lt; AL$6), 0, 2)+1)</f>
        <v/>
      </c>
      <c r="AM435" s="71" t="str">
        <f ca="1">INDEX({"","_","-","="},IF(OR($D435 &gt;= AN$6, $E435 &lt; AM$6), 0, 1)+IF(OR($F435 &gt;= AN$6, $G435 &lt; AM$6), 0, 2)+1)</f>
        <v/>
      </c>
      <c r="AN435" s="71" t="str">
        <f ca="1">INDEX({"","_","-","="},IF(OR($D435 &gt;= AO$6, $E435 &lt; AN$6), 0, 1)+IF(OR($F435 &gt;= AO$6, $G435 &lt; AN$6), 0, 2)+1)</f>
        <v/>
      </c>
      <c r="AO435" s="71" t="str">
        <f ca="1">INDEX({"","_","-","="},IF(OR($D435 &gt;= AP$6, $E435 &lt; AO$6), 0, 1)+IF(OR($F435 &gt;= AP$6, $G435 &lt; AO$6), 0, 2)+1)</f>
        <v/>
      </c>
      <c r="AP435" s="71" t="str">
        <f ca="1">INDEX({"","_","-","="},IF(OR($D435 &gt;= AQ$6, $E435 &lt; AP$6), 0, 1)+IF(OR($F435 &gt;= AQ$6, $G435 &lt; AP$6), 0, 2)+1)</f>
        <v/>
      </c>
      <c r="AQ435" s="71" t="str">
        <f ca="1">INDEX({"","_","-","="},IF(OR($D435 &gt;= AR$6, $E435 &lt; AQ$6), 0, 1)+IF(OR($F435 &gt;= AR$6, $G435 &lt; AQ$6), 0, 2)+1)</f>
        <v/>
      </c>
      <c r="AR435" s="71" t="str">
        <f ca="1">INDEX({"","_","-","="},IF(OR($D435 &gt;= AS$6, $E435 &lt; AR$6), 0, 1)+IF(OR($F435 &gt;= AS$6, $G435 &lt; AR$6), 0, 2)+1)</f>
        <v/>
      </c>
      <c r="AS435" s="71" t="str">
        <f ca="1">INDEX({"","_","-","="},IF(OR($D435 &gt;= AT$6, $E435 &lt; AS$6), 0, 1)+IF(OR($F435 &gt;= AT$6, $G435 &lt; AS$6), 0, 2)+1)</f>
        <v/>
      </c>
      <c r="AT435" s="71" t="str">
        <f ca="1">INDEX({"","_","-","="},IF(OR($D435 &gt;= AU$6, $E435 &lt; AT$6), 0, 1)+IF(OR($F435 &gt;= AU$6, $G435 &lt; AT$6), 0, 2)+1)</f>
        <v/>
      </c>
      <c r="AU435" s="71" t="str">
        <f ca="1">INDEX({"","_","-","="},IF(OR($D435 &gt;= AV$6, $E435 &lt; AU$6), 0, 1)+IF(OR($F435 &gt;= AV$6, $G435 &lt; AU$6), 0, 2)+1)</f>
        <v/>
      </c>
      <c r="AV435" s="71" t="str">
        <f ca="1">INDEX({"","_","-","="},IF(OR($D435 &gt;= AW$6, $E435 &lt; AV$6), 0, 1)+IF(OR($F435 &gt;= AW$6, $G435 &lt; AV$6), 0, 2)+1)</f>
        <v/>
      </c>
      <c r="AW435" s="71" t="str">
        <f ca="1">INDEX({"","_","-","="},IF(OR($D435 &gt;= AX$6, $E435 &lt; AW$6), 0, 1)+IF(OR($F435 &gt;= AX$6, $G435 &lt; AW$6), 0, 2)+1)</f>
        <v/>
      </c>
      <c r="AX435" s="71" t="str">
        <f ca="1">INDEX({"","_","-","="},IF(OR($D435 &gt;= AY$6, $E435 &lt; AX$6), 0, 1)+IF(OR($F435 &gt;= AY$6, $G435 &lt; AX$6), 0, 2)+1)</f>
        <v/>
      </c>
      <c r="AY435" s="71" t="str">
        <f ca="1">INDEX({"","_","-","="},IF(OR($D435 &gt;= AZ$6, $E435 &lt; AY$6), 0, 1)+IF(OR($F435 &gt;= AZ$6, $G435 &lt; AY$6), 0, 2)+1)</f>
        <v/>
      </c>
      <c r="AZ435" s="71" t="str">
        <f ca="1">INDEX({"","_","-","="},IF(OR($D435 &gt;= BA$6, $E435 &lt; AZ$6), 0, 1)+IF(OR($F435 &gt;= BA$6, $G435 &lt; AZ$6), 0, 2)+1)</f>
        <v/>
      </c>
      <c r="BA435" s="71" t="str">
        <f ca="1">INDEX({"","_","-","="},IF(OR($D435 &gt;= BB$6, $E435 &lt; BA$6), 0, 1)+IF(OR($F435 &gt;= BB$6, $G435 &lt; BA$6), 0, 2)+1)</f>
        <v/>
      </c>
      <c r="BB435" s="71" t="str">
        <f ca="1">INDEX({"","_","-","="},IF(OR($D435 &gt;= BC$6, $E435 &lt; BB$6), 0, 1)+IF(OR($F435 &gt;= BC$6, $G435 &lt; BB$6), 0, 2)+1)</f>
        <v/>
      </c>
      <c r="BC435" s="71" t="str">
        <f ca="1">INDEX({"","_","-","="},IF(OR($D435 &gt;= BD$6, $E435 &lt; BC$6), 0, 1)+IF(OR($F435 &gt;= BD$6, $G435 &lt; BC$6), 0, 2)+1)</f>
        <v/>
      </c>
      <c r="BD435" s="71" t="str">
        <f ca="1">INDEX({"","_","-","="},IF(OR($D435 &gt;= BE$6, $E435 &lt; BD$6), 0, 1)+IF(OR($F435 &gt;= BE$6, $G435 &lt; BD$6), 0, 2)+1)</f>
        <v/>
      </c>
      <c r="BE435" s="71" t="str">
        <f ca="1">INDEX({"","_","-","="},IF(OR($D435 &gt;= BF$6, $E435 &lt; BE$6), 0, 1)+IF(OR($F435 &gt;= BF$6, $G435 &lt; BE$6), 0, 2)+1)</f>
        <v/>
      </c>
      <c r="BF435" s="71" t="str">
        <f ca="1">INDEX({"","_","-","="},IF(OR($D435 &gt;= BG$6, $E435 &lt; BF$6), 0, 1)+IF(OR($F435 &gt;= BG$6, $G435 &lt; BF$6), 0, 2)+1)</f>
        <v/>
      </c>
      <c r="BG435" s="71" t="str">
        <f ca="1">INDEX({"","_","-","="},IF(OR($D435 &gt;= BH$6, $E435 &lt; BG$6), 0, 1)+IF(OR($F435 &gt;= BH$6, $G435 &lt; BG$6), 0, 2)+1)</f>
        <v/>
      </c>
      <c r="BH435" s="71" t="str">
        <f ca="1">INDEX({"","_","-","="},IF(OR($D435 &gt;= BI$6, $E435 &lt; BH$6), 0, 1)+IF(OR($F435 &gt;= BI$6, $G435 &lt; BH$6), 0, 2)+1)</f>
        <v/>
      </c>
      <c r="BI435" s="71" t="str">
        <f ca="1">INDEX({"","_","-","="},IF(OR($D435 &gt;= BJ$6, $E435 &lt; BI$6), 0, 1)+IF(OR($F435 &gt;= BJ$6, $G435 &lt; BI$6), 0, 2)+1)</f>
        <v/>
      </c>
      <c r="BJ435" s="71" t="str">
        <f ca="1">INDEX({"","_","-","="},IF(OR($D435 &gt;= BK$6, $E435 &lt; BJ$6), 0, 1)+IF(OR($F435 &gt;= BK$6, $G435 &lt; BJ$6), 0, 2)+1)</f>
        <v/>
      </c>
      <c r="BK435" s="71" t="str">
        <f ca="1">INDEX({"","_","-","="},IF(OR($D435 &gt;= BL$6, $E435 &lt; BK$6), 0, 1)+IF(OR($F435 &gt;= BL$6, $G435 &lt; BK$6), 0, 2)+1)</f>
        <v/>
      </c>
      <c r="BL435" s="71" t="str">
        <f ca="1">INDEX({"","_","-","="},IF(OR($D435 &gt;= BM$6, $E435 &lt; BL$6), 0, 1)+IF(OR($F435 &gt;= BM$6, $G435 &lt; BL$6), 0, 2)+1)</f>
        <v/>
      </c>
      <c r="BM435" s="71" t="str">
        <f ca="1">INDEX({"","_","-","="},IF(OR($D435 &gt;= BN$6, $E435 &lt; BM$6), 0, 1)+IF(OR($F435 &gt;= BN$6, $G435 &lt; BM$6), 0, 2)+1)</f>
        <v/>
      </c>
      <c r="BN435" s="71" t="str">
        <f ca="1">INDEX({"","_","-","="},IF(OR($D435 &gt;= BO$6, $E435 &lt; BN$6), 0, 1)+IF(OR($F435 &gt;= BO$6, $G435 &lt; BN$6), 0, 2)+1)</f>
        <v/>
      </c>
      <c r="BO435" s="71" t="str">
        <f ca="1">INDEX({"","_","-","="},IF(OR($D435 &gt;= BP$6, $E435 &lt; BO$6), 0, 1)+IF(OR($F435 &gt;= BP$6, $G435 &lt; BO$6), 0, 2)+1)</f>
        <v/>
      </c>
      <c r="BP435" s="71" t="str">
        <f ca="1">INDEX({"","_","-","="},IF(OR($D435 &gt;= BQ$6, $E435 &lt; BP$6), 0, 1)+IF(OR($F435 &gt;= BQ$6, $G435 &lt; BP$6), 0, 2)+1)</f>
        <v/>
      </c>
      <c r="BQ435" s="71" t="str">
        <f ca="1">INDEX({"","_","-","="},IF(OR($D435 &gt;= BR$6, $E435 &lt; BQ$6), 0, 1)+IF(OR($F435 &gt;= BR$6, $G435 &lt; BQ$6), 0, 2)+1)</f>
        <v/>
      </c>
      <c r="BR435" s="71" t="str">
        <f ca="1">INDEX({"","_","-","="},IF(OR($D435 &gt;= BS$6, $E435 &lt; BR$6), 0, 1)+IF(OR($F435 &gt;= BS$6, $G435 &lt; BR$6), 0, 2)+1)</f>
        <v/>
      </c>
      <c r="BS435" s="71" t="str">
        <f ca="1">INDEX({"","_","-","="},IF(OR($D435 &gt;= BT$6, $E435 &lt; BS$6), 0, 1)+IF(OR($F435 &gt;= BT$6, $G435 &lt; BS$6), 0, 2)+1)</f>
        <v/>
      </c>
      <c r="BT435" s="71" t="str">
        <f ca="1">INDEX({"","_","-","="},IF(OR($D435 &gt;= BU$6, $E435 &lt; BT$6), 0, 1)+IF(OR($F435 &gt;= BU$6, $G435 &lt; BT$6), 0, 2)+1)</f>
        <v/>
      </c>
      <c r="BU435" s="71" t="str">
        <f ca="1">INDEX({"","_","-","="},IF(OR($D435 &gt;= BV$6, $E435 &lt; BU$6), 0, 1)+IF(OR($F435 &gt;= BV$6, $G435 &lt; BU$6), 0, 2)+1)</f>
        <v/>
      </c>
      <c r="BV435" s="71" t="str">
        <f ca="1">INDEX({"","_","-","="},IF(OR($D435 &gt;= BW$6, $E435 &lt; BV$6), 0, 1)+IF(OR($F435 &gt;= BW$6, $G435 &lt; BV$6), 0, 2)+1)</f>
        <v/>
      </c>
      <c r="BW435" s="71" t="str">
        <f ca="1">INDEX({"","_","-","="},IF(OR($D435 &gt;= BX$6, $E435 &lt; BW$6), 0, 1)+IF(OR($F435 &gt;= BX$6, $G435 &lt; BW$6), 0, 2)+1)</f>
        <v/>
      </c>
      <c r="BX435" s="71" t="str">
        <f ca="1">INDEX({"","_","-","="},IF(OR($D435 &gt;= BY$6, $E435 &lt; BX$6), 0, 1)+IF(OR($F435 &gt;= BY$6, $G435 &lt; BX$6), 0, 2)+1)</f>
        <v/>
      </c>
      <c r="BY435" s="71" t="str">
        <f ca="1">INDEX({"","_","-","="},IF(OR($D435 &gt;= BZ$6, $E435 &lt; BY$6), 0, 1)+IF(OR($F435 &gt;= BZ$6, $G435 &lt; BY$6), 0, 2)+1)</f>
        <v/>
      </c>
      <c r="BZ435" s="71" t="str">
        <f ca="1">INDEX({"","_","-","="},IF(OR($D435 &gt;= CA$6, $E435 &lt; BZ$6), 0, 1)+IF(OR($F435 &gt;= CA$6, $G435 &lt; BZ$6), 0, 2)+1)</f>
        <v/>
      </c>
      <c r="CA435" s="71" t="str">
        <f ca="1">INDEX({"","_","-","="},IF(OR($D435 &gt;= CB$6, $E435 &lt; CA$6), 0, 1)+IF(OR($F435 &gt;= CB$6, $G435 &lt; CA$6), 0, 2)+1)</f>
        <v/>
      </c>
      <c r="CB435" s="71" t="str">
        <f ca="1">INDEX({"","_","-","="},IF(OR($D435 &gt;= CC$6, $E435 &lt; CB$6), 0, 1)+IF(OR($F435 &gt;= CC$6, $G435 &lt; CB$6), 0, 2)+1)</f>
        <v/>
      </c>
      <c r="CC435" s="71" t="str">
        <f ca="1">INDEX({"","_","-","="},IF(OR($D435 &gt;= CD$6, $E435 &lt; CC$6), 0, 1)+IF(OR($F435 &gt;= CD$6, $G435 &lt; CC$6), 0, 2)+1)</f>
        <v/>
      </c>
      <c r="CD435" s="71" t="str">
        <f ca="1">INDEX({"","_","-","="},IF(OR($D435 &gt;= CE$6, $E435 &lt; CD$6), 0, 1)+IF(OR($F435 &gt;= CE$6, $G435 &lt; CD$6), 0, 2)+1)</f>
        <v/>
      </c>
    </row>
    <row r="436" spans="1:82">
      <c r="A436" s="8" t="str">
        <f ca="1">IF('临-进度'!N431,'临-进度'!$A431,"")</f>
        <v/>
      </c>
      <c r="B436" s="8" t="str">
        <f ca="1">IF('临-进度'!N431,'临-进度'!$B431,"")</f>
        <v/>
      </c>
      <c r="C436" s="8" t="str">
        <f ca="1">IF('临-进度'!N431,'临-进度'!$F431,"")</f>
        <v/>
      </c>
      <c r="D436" s="42" t="str">
        <f ca="1">IF('临-进度'!$N431,'临-进度'!$J431,"")</f>
        <v/>
      </c>
      <c r="E436" s="42" t="str">
        <f ca="1">IF('临-进度'!$N431,'临-进度'!$AF431,"")</f>
        <v/>
      </c>
      <c r="F436" s="42" t="str">
        <f ca="1">IF('临-进度'!$N431,'临-进度'!$K431,"")</f>
        <v/>
      </c>
      <c r="G436" s="76" t="str">
        <f ca="1">IF('临-进度'!$N431,'临-进度'!$AG431,"")</f>
        <v/>
      </c>
      <c r="H436" s="71" t="str">
        <f ca="1">INDEX({"","_","-","="},IF(OR($D436 &gt;= I$6, $E436 &lt; H$6), 0, 1)+IF(OR($F436 &gt;= I$6, $G436 &lt; H$6), 0, 2)+1)</f>
        <v/>
      </c>
      <c r="I436" s="71" t="str">
        <f ca="1">INDEX({"","_","-","="},IF(OR($D436 &gt;= J$6, $E436 &lt; I$6), 0, 1)+IF(OR($F436 &gt;= J$6, $G436 &lt; I$6), 0, 2)+1)</f>
        <v/>
      </c>
      <c r="J436" s="71" t="str">
        <f ca="1">INDEX({"","_","-","="},IF(OR($D436 &gt;= K$6, $E436 &lt; J$6), 0, 1)+IF(OR($F436 &gt;= K$6, $G436 &lt; J$6), 0, 2)+1)</f>
        <v/>
      </c>
      <c r="K436" s="71" t="str">
        <f ca="1">INDEX({"","_","-","="},IF(OR($D436 &gt;= L$6, $E436 &lt; K$6), 0, 1)+IF(OR($F436 &gt;= L$6, $G436 &lt; K$6), 0, 2)+1)</f>
        <v/>
      </c>
      <c r="L436" s="71" t="str">
        <f ca="1">INDEX({"","_","-","="},IF(OR($D436 &gt;= M$6, $E436 &lt; L$6), 0, 1)+IF(OR($F436 &gt;= M$6, $G436 &lt; L$6), 0, 2)+1)</f>
        <v/>
      </c>
      <c r="M436" s="71" t="str">
        <f ca="1">INDEX({"","_","-","="},IF(OR($D436 &gt;= N$6, $E436 &lt; M$6), 0, 1)+IF(OR($F436 &gt;= N$6, $G436 &lt; M$6), 0, 2)+1)</f>
        <v/>
      </c>
      <c r="N436" s="71" t="str">
        <f ca="1">INDEX({"","_","-","="},IF(OR($D436 &gt;= O$6, $E436 &lt; N$6), 0, 1)+IF(OR($F436 &gt;= O$6, $G436 &lt; N$6), 0, 2)+1)</f>
        <v/>
      </c>
      <c r="O436" s="71" t="str">
        <f ca="1">INDEX({"","_","-","="},IF(OR($D436 &gt;= P$6, $E436 &lt; O$6), 0, 1)+IF(OR($F436 &gt;= P$6, $G436 &lt; O$6), 0, 2)+1)</f>
        <v/>
      </c>
      <c r="P436" s="71" t="str">
        <f ca="1">INDEX({"","_","-","="},IF(OR($D436 &gt;= Q$6, $E436 &lt; P$6), 0, 1)+IF(OR($F436 &gt;= Q$6, $G436 &lt; P$6), 0, 2)+1)</f>
        <v/>
      </c>
      <c r="Q436" s="71" t="str">
        <f ca="1">INDEX({"","_","-","="},IF(OR($D436 &gt;= R$6, $E436 &lt; Q$6), 0, 1)+IF(OR($F436 &gt;= R$6, $G436 &lt; Q$6), 0, 2)+1)</f>
        <v/>
      </c>
      <c r="R436" s="71" t="str">
        <f ca="1">INDEX({"","_","-","="},IF(OR($D436 &gt;= S$6, $E436 &lt; R$6), 0, 1)+IF(OR($F436 &gt;= S$6, $G436 &lt; R$6), 0, 2)+1)</f>
        <v/>
      </c>
      <c r="S436" s="71" t="str">
        <f ca="1">INDEX({"","_","-","="},IF(OR($D436 &gt;= T$6, $E436 &lt; S$6), 0, 1)+IF(OR($F436 &gt;= T$6, $G436 &lt; S$6), 0, 2)+1)</f>
        <v/>
      </c>
      <c r="T436" s="71" t="str">
        <f ca="1">INDEX({"","_","-","="},IF(OR($D436 &gt;= U$6, $E436 &lt; T$6), 0, 1)+IF(OR($F436 &gt;= U$6, $G436 &lt; T$6), 0, 2)+1)</f>
        <v/>
      </c>
      <c r="U436" s="71" t="str">
        <f ca="1">INDEX({"","_","-","="},IF(OR($D436 &gt;= V$6, $E436 &lt; U$6), 0, 1)+IF(OR($F436 &gt;= V$6, $G436 &lt; U$6), 0, 2)+1)</f>
        <v/>
      </c>
      <c r="V436" s="71" t="str">
        <f ca="1">INDEX({"","_","-","="},IF(OR($D436 &gt;= W$6, $E436 &lt; V$6), 0, 1)+IF(OR($F436 &gt;= W$6, $G436 &lt; V$6), 0, 2)+1)</f>
        <v/>
      </c>
      <c r="W436" s="71" t="str">
        <f ca="1">INDEX({"","_","-","="},IF(OR($D436 &gt;= X$6, $E436 &lt; W$6), 0, 1)+IF(OR($F436 &gt;= X$6, $G436 &lt; W$6), 0, 2)+1)</f>
        <v/>
      </c>
      <c r="X436" s="71" t="str">
        <f ca="1">INDEX({"","_","-","="},IF(OR($D436 &gt;= Y$6, $E436 &lt; X$6), 0, 1)+IF(OR($F436 &gt;= Y$6, $G436 &lt; X$6), 0, 2)+1)</f>
        <v/>
      </c>
      <c r="Y436" s="71" t="str">
        <f ca="1">INDEX({"","_","-","="},IF(OR($D436 &gt;= Z$6, $E436 &lt; Y$6), 0, 1)+IF(OR($F436 &gt;= Z$6, $G436 &lt; Y$6), 0, 2)+1)</f>
        <v/>
      </c>
      <c r="Z436" s="71" t="str">
        <f ca="1">INDEX({"","_","-","="},IF(OR($D436 &gt;= AA$6, $E436 &lt; Z$6), 0, 1)+IF(OR($F436 &gt;= AA$6, $G436 &lt; Z$6), 0, 2)+1)</f>
        <v/>
      </c>
      <c r="AA436" s="71" t="str">
        <f ca="1">INDEX({"","_","-","="},IF(OR($D436 &gt;= AB$6, $E436 &lt; AA$6), 0, 1)+IF(OR($F436 &gt;= AB$6, $G436 &lt; AA$6), 0, 2)+1)</f>
        <v/>
      </c>
      <c r="AB436" s="71" t="str">
        <f ca="1">INDEX({"","_","-","="},IF(OR($D436 &gt;= AC$6, $E436 &lt; AB$6), 0, 1)+IF(OR($F436 &gt;= AC$6, $G436 &lt; AB$6), 0, 2)+1)</f>
        <v/>
      </c>
      <c r="AC436" s="71" t="str">
        <f ca="1">INDEX({"","_","-","="},IF(OR($D436 &gt;= AD$6, $E436 &lt; AC$6), 0, 1)+IF(OR($F436 &gt;= AD$6, $G436 &lt; AC$6), 0, 2)+1)</f>
        <v/>
      </c>
      <c r="AD436" s="71" t="str">
        <f ca="1">INDEX({"","_","-","="},IF(OR($D436 &gt;= AE$6, $E436 &lt; AD$6), 0, 1)+IF(OR($F436 &gt;= AE$6, $G436 &lt; AD$6), 0, 2)+1)</f>
        <v/>
      </c>
      <c r="AE436" s="71" t="str">
        <f ca="1">INDEX({"","_","-","="},IF(OR($D436 &gt;= AF$6, $E436 &lt; AE$6), 0, 1)+IF(OR($F436 &gt;= AF$6, $G436 &lt; AE$6), 0, 2)+1)</f>
        <v/>
      </c>
      <c r="AF436" s="71" t="str">
        <f ca="1">INDEX({"","_","-","="},IF(OR($D436 &gt;= AG$6, $E436 &lt; AF$6), 0, 1)+IF(OR($F436 &gt;= AG$6, $G436 &lt; AF$6), 0, 2)+1)</f>
        <v/>
      </c>
      <c r="AG436" s="71" t="str">
        <f ca="1">INDEX({"","_","-","="},IF(OR($D436 &gt;= AH$6, $E436 &lt; AG$6), 0, 1)+IF(OR($F436 &gt;= AH$6, $G436 &lt; AG$6), 0, 2)+1)</f>
        <v/>
      </c>
      <c r="AH436" s="71" t="str">
        <f ca="1">INDEX({"","_","-","="},IF(OR($D436 &gt;= AI$6, $E436 &lt; AH$6), 0, 1)+IF(OR($F436 &gt;= AI$6, $G436 &lt; AH$6), 0, 2)+1)</f>
        <v/>
      </c>
      <c r="AI436" s="71" t="str">
        <f ca="1">INDEX({"","_","-","="},IF(OR($D436 &gt;= AJ$6, $E436 &lt; AI$6), 0, 1)+IF(OR($F436 &gt;= AJ$6, $G436 &lt; AI$6), 0, 2)+1)</f>
        <v/>
      </c>
      <c r="AJ436" s="71" t="str">
        <f ca="1">INDEX({"","_","-","="},IF(OR($D436 &gt;= AK$6, $E436 &lt; AJ$6), 0, 1)+IF(OR($F436 &gt;= AK$6, $G436 &lt; AJ$6), 0, 2)+1)</f>
        <v/>
      </c>
      <c r="AK436" s="71" t="str">
        <f ca="1">INDEX({"","_","-","="},IF(OR($D436 &gt;= AL$6, $E436 &lt; AK$6), 0, 1)+IF(OR($F436 &gt;= AL$6, $G436 &lt; AK$6), 0, 2)+1)</f>
        <v/>
      </c>
      <c r="AL436" s="71" t="str">
        <f ca="1">INDEX({"","_","-","="},IF(OR($D436 &gt;= AM$6, $E436 &lt; AL$6), 0, 1)+IF(OR($F436 &gt;= AM$6, $G436 &lt; AL$6), 0, 2)+1)</f>
        <v/>
      </c>
      <c r="AM436" s="71" t="str">
        <f ca="1">INDEX({"","_","-","="},IF(OR($D436 &gt;= AN$6, $E436 &lt; AM$6), 0, 1)+IF(OR($F436 &gt;= AN$6, $G436 &lt; AM$6), 0, 2)+1)</f>
        <v/>
      </c>
      <c r="AN436" s="71" t="str">
        <f ca="1">INDEX({"","_","-","="},IF(OR($D436 &gt;= AO$6, $E436 &lt; AN$6), 0, 1)+IF(OR($F436 &gt;= AO$6, $G436 &lt; AN$6), 0, 2)+1)</f>
        <v/>
      </c>
      <c r="AO436" s="71" t="str">
        <f ca="1">INDEX({"","_","-","="},IF(OR($D436 &gt;= AP$6, $E436 &lt; AO$6), 0, 1)+IF(OR($F436 &gt;= AP$6, $G436 &lt; AO$6), 0, 2)+1)</f>
        <v/>
      </c>
      <c r="AP436" s="71" t="str">
        <f ca="1">INDEX({"","_","-","="},IF(OR($D436 &gt;= AQ$6, $E436 &lt; AP$6), 0, 1)+IF(OR($F436 &gt;= AQ$6, $G436 &lt; AP$6), 0, 2)+1)</f>
        <v/>
      </c>
      <c r="AQ436" s="71" t="str">
        <f ca="1">INDEX({"","_","-","="},IF(OR($D436 &gt;= AR$6, $E436 &lt; AQ$6), 0, 1)+IF(OR($F436 &gt;= AR$6, $G436 &lt; AQ$6), 0, 2)+1)</f>
        <v/>
      </c>
      <c r="AR436" s="71" t="str">
        <f ca="1">INDEX({"","_","-","="},IF(OR($D436 &gt;= AS$6, $E436 &lt; AR$6), 0, 1)+IF(OR($F436 &gt;= AS$6, $G436 &lt; AR$6), 0, 2)+1)</f>
        <v/>
      </c>
      <c r="AS436" s="71" t="str">
        <f ca="1">INDEX({"","_","-","="},IF(OR($D436 &gt;= AT$6, $E436 &lt; AS$6), 0, 1)+IF(OR($F436 &gt;= AT$6, $G436 &lt; AS$6), 0, 2)+1)</f>
        <v/>
      </c>
      <c r="AT436" s="71" t="str">
        <f ca="1">INDEX({"","_","-","="},IF(OR($D436 &gt;= AU$6, $E436 &lt; AT$6), 0, 1)+IF(OR($F436 &gt;= AU$6, $G436 &lt; AT$6), 0, 2)+1)</f>
        <v/>
      </c>
      <c r="AU436" s="71" t="str">
        <f ca="1">INDEX({"","_","-","="},IF(OR($D436 &gt;= AV$6, $E436 &lt; AU$6), 0, 1)+IF(OR($F436 &gt;= AV$6, $G436 &lt; AU$6), 0, 2)+1)</f>
        <v/>
      </c>
      <c r="AV436" s="71" t="str">
        <f ca="1">INDEX({"","_","-","="},IF(OR($D436 &gt;= AW$6, $E436 &lt; AV$6), 0, 1)+IF(OR($F436 &gt;= AW$6, $G436 &lt; AV$6), 0, 2)+1)</f>
        <v/>
      </c>
      <c r="AW436" s="71" t="str">
        <f ca="1">INDEX({"","_","-","="},IF(OR($D436 &gt;= AX$6, $E436 &lt; AW$6), 0, 1)+IF(OR($F436 &gt;= AX$6, $G436 &lt; AW$6), 0, 2)+1)</f>
        <v/>
      </c>
      <c r="AX436" s="71" t="str">
        <f ca="1">INDEX({"","_","-","="},IF(OR($D436 &gt;= AY$6, $E436 &lt; AX$6), 0, 1)+IF(OR($F436 &gt;= AY$6, $G436 &lt; AX$6), 0, 2)+1)</f>
        <v/>
      </c>
      <c r="AY436" s="71" t="str">
        <f ca="1">INDEX({"","_","-","="},IF(OR($D436 &gt;= AZ$6, $E436 &lt; AY$6), 0, 1)+IF(OR($F436 &gt;= AZ$6, $G436 &lt; AY$6), 0, 2)+1)</f>
        <v/>
      </c>
      <c r="AZ436" s="71" t="str">
        <f ca="1">INDEX({"","_","-","="},IF(OR($D436 &gt;= BA$6, $E436 &lt; AZ$6), 0, 1)+IF(OR($F436 &gt;= BA$6, $G436 &lt; AZ$6), 0, 2)+1)</f>
        <v/>
      </c>
      <c r="BA436" s="71" t="str">
        <f ca="1">INDEX({"","_","-","="},IF(OR($D436 &gt;= BB$6, $E436 &lt; BA$6), 0, 1)+IF(OR($F436 &gt;= BB$6, $G436 &lt; BA$6), 0, 2)+1)</f>
        <v/>
      </c>
      <c r="BB436" s="71" t="str">
        <f ca="1">INDEX({"","_","-","="},IF(OR($D436 &gt;= BC$6, $E436 &lt; BB$6), 0, 1)+IF(OR($F436 &gt;= BC$6, $G436 &lt; BB$6), 0, 2)+1)</f>
        <v/>
      </c>
      <c r="BC436" s="71" t="str">
        <f ca="1">INDEX({"","_","-","="},IF(OR($D436 &gt;= BD$6, $E436 &lt; BC$6), 0, 1)+IF(OR($F436 &gt;= BD$6, $G436 &lt; BC$6), 0, 2)+1)</f>
        <v/>
      </c>
      <c r="BD436" s="71" t="str">
        <f ca="1">INDEX({"","_","-","="},IF(OR($D436 &gt;= BE$6, $E436 &lt; BD$6), 0, 1)+IF(OR($F436 &gt;= BE$6, $G436 &lt; BD$6), 0, 2)+1)</f>
        <v/>
      </c>
      <c r="BE436" s="71" t="str">
        <f ca="1">INDEX({"","_","-","="},IF(OR($D436 &gt;= BF$6, $E436 &lt; BE$6), 0, 1)+IF(OR($F436 &gt;= BF$6, $G436 &lt; BE$6), 0, 2)+1)</f>
        <v/>
      </c>
      <c r="BF436" s="71" t="str">
        <f ca="1">INDEX({"","_","-","="},IF(OR($D436 &gt;= BG$6, $E436 &lt; BF$6), 0, 1)+IF(OR($F436 &gt;= BG$6, $G436 &lt; BF$6), 0, 2)+1)</f>
        <v/>
      </c>
      <c r="BG436" s="71" t="str">
        <f ca="1">INDEX({"","_","-","="},IF(OR($D436 &gt;= BH$6, $E436 &lt; BG$6), 0, 1)+IF(OR($F436 &gt;= BH$6, $G436 &lt; BG$6), 0, 2)+1)</f>
        <v/>
      </c>
      <c r="BH436" s="71" t="str">
        <f ca="1">INDEX({"","_","-","="},IF(OR($D436 &gt;= BI$6, $E436 &lt; BH$6), 0, 1)+IF(OR($F436 &gt;= BI$6, $G436 &lt; BH$6), 0, 2)+1)</f>
        <v/>
      </c>
      <c r="BI436" s="71" t="str">
        <f ca="1">INDEX({"","_","-","="},IF(OR($D436 &gt;= BJ$6, $E436 &lt; BI$6), 0, 1)+IF(OR($F436 &gt;= BJ$6, $G436 &lt; BI$6), 0, 2)+1)</f>
        <v/>
      </c>
      <c r="BJ436" s="71" t="str">
        <f ca="1">INDEX({"","_","-","="},IF(OR($D436 &gt;= BK$6, $E436 &lt; BJ$6), 0, 1)+IF(OR($F436 &gt;= BK$6, $G436 &lt; BJ$6), 0, 2)+1)</f>
        <v/>
      </c>
      <c r="BK436" s="71" t="str">
        <f ca="1">INDEX({"","_","-","="},IF(OR($D436 &gt;= BL$6, $E436 &lt; BK$6), 0, 1)+IF(OR($F436 &gt;= BL$6, $G436 &lt; BK$6), 0, 2)+1)</f>
        <v/>
      </c>
      <c r="BL436" s="71" t="str">
        <f ca="1">INDEX({"","_","-","="},IF(OR($D436 &gt;= BM$6, $E436 &lt; BL$6), 0, 1)+IF(OR($F436 &gt;= BM$6, $G436 &lt; BL$6), 0, 2)+1)</f>
        <v/>
      </c>
      <c r="BM436" s="71" t="str">
        <f ca="1">INDEX({"","_","-","="},IF(OR($D436 &gt;= BN$6, $E436 &lt; BM$6), 0, 1)+IF(OR($F436 &gt;= BN$6, $G436 &lt; BM$6), 0, 2)+1)</f>
        <v/>
      </c>
      <c r="BN436" s="71" t="str">
        <f ca="1">INDEX({"","_","-","="},IF(OR($D436 &gt;= BO$6, $E436 &lt; BN$6), 0, 1)+IF(OR($F436 &gt;= BO$6, $G436 &lt; BN$6), 0, 2)+1)</f>
        <v/>
      </c>
      <c r="BO436" s="71" t="str">
        <f ca="1">INDEX({"","_","-","="},IF(OR($D436 &gt;= BP$6, $E436 &lt; BO$6), 0, 1)+IF(OR($F436 &gt;= BP$6, $G436 &lt; BO$6), 0, 2)+1)</f>
        <v/>
      </c>
      <c r="BP436" s="71" t="str">
        <f ca="1">INDEX({"","_","-","="},IF(OR($D436 &gt;= BQ$6, $E436 &lt; BP$6), 0, 1)+IF(OR($F436 &gt;= BQ$6, $G436 &lt; BP$6), 0, 2)+1)</f>
        <v/>
      </c>
      <c r="BQ436" s="71" t="str">
        <f ca="1">INDEX({"","_","-","="},IF(OR($D436 &gt;= BR$6, $E436 &lt; BQ$6), 0, 1)+IF(OR($F436 &gt;= BR$6, $G436 &lt; BQ$6), 0, 2)+1)</f>
        <v/>
      </c>
      <c r="BR436" s="71" t="str">
        <f ca="1">INDEX({"","_","-","="},IF(OR($D436 &gt;= BS$6, $E436 &lt; BR$6), 0, 1)+IF(OR($F436 &gt;= BS$6, $G436 &lt; BR$6), 0, 2)+1)</f>
        <v/>
      </c>
      <c r="BS436" s="71" t="str">
        <f ca="1">INDEX({"","_","-","="},IF(OR($D436 &gt;= BT$6, $E436 &lt; BS$6), 0, 1)+IF(OR($F436 &gt;= BT$6, $G436 &lt; BS$6), 0, 2)+1)</f>
        <v/>
      </c>
      <c r="BT436" s="71" t="str">
        <f ca="1">INDEX({"","_","-","="},IF(OR($D436 &gt;= BU$6, $E436 &lt; BT$6), 0, 1)+IF(OR($F436 &gt;= BU$6, $G436 &lt; BT$6), 0, 2)+1)</f>
        <v/>
      </c>
      <c r="BU436" s="71" t="str">
        <f ca="1">INDEX({"","_","-","="},IF(OR($D436 &gt;= BV$6, $E436 &lt; BU$6), 0, 1)+IF(OR($F436 &gt;= BV$6, $G436 &lt; BU$6), 0, 2)+1)</f>
        <v/>
      </c>
      <c r="BV436" s="71" t="str">
        <f ca="1">INDEX({"","_","-","="},IF(OR($D436 &gt;= BW$6, $E436 &lt; BV$6), 0, 1)+IF(OR($F436 &gt;= BW$6, $G436 &lt; BV$6), 0, 2)+1)</f>
        <v/>
      </c>
      <c r="BW436" s="71" t="str">
        <f ca="1">INDEX({"","_","-","="},IF(OR($D436 &gt;= BX$6, $E436 &lt; BW$6), 0, 1)+IF(OR($F436 &gt;= BX$6, $G436 &lt; BW$6), 0, 2)+1)</f>
        <v/>
      </c>
      <c r="BX436" s="71" t="str">
        <f ca="1">INDEX({"","_","-","="},IF(OR($D436 &gt;= BY$6, $E436 &lt; BX$6), 0, 1)+IF(OR($F436 &gt;= BY$6, $G436 &lt; BX$6), 0, 2)+1)</f>
        <v/>
      </c>
      <c r="BY436" s="71" t="str">
        <f ca="1">INDEX({"","_","-","="},IF(OR($D436 &gt;= BZ$6, $E436 &lt; BY$6), 0, 1)+IF(OR($F436 &gt;= BZ$6, $G436 &lt; BY$6), 0, 2)+1)</f>
        <v/>
      </c>
      <c r="BZ436" s="71" t="str">
        <f ca="1">INDEX({"","_","-","="},IF(OR($D436 &gt;= CA$6, $E436 &lt; BZ$6), 0, 1)+IF(OR($F436 &gt;= CA$6, $G436 &lt; BZ$6), 0, 2)+1)</f>
        <v/>
      </c>
      <c r="CA436" s="71" t="str">
        <f ca="1">INDEX({"","_","-","="},IF(OR($D436 &gt;= CB$6, $E436 &lt; CA$6), 0, 1)+IF(OR($F436 &gt;= CB$6, $G436 &lt; CA$6), 0, 2)+1)</f>
        <v/>
      </c>
      <c r="CB436" s="71" t="str">
        <f ca="1">INDEX({"","_","-","="},IF(OR($D436 &gt;= CC$6, $E436 &lt; CB$6), 0, 1)+IF(OR($F436 &gt;= CC$6, $G436 &lt; CB$6), 0, 2)+1)</f>
        <v/>
      </c>
      <c r="CC436" s="71" t="str">
        <f ca="1">INDEX({"","_","-","="},IF(OR($D436 &gt;= CD$6, $E436 &lt; CC$6), 0, 1)+IF(OR($F436 &gt;= CD$6, $G436 &lt; CC$6), 0, 2)+1)</f>
        <v/>
      </c>
      <c r="CD436" s="71" t="str">
        <f ca="1">INDEX({"","_","-","="},IF(OR($D436 &gt;= CE$6, $E436 &lt; CD$6), 0, 1)+IF(OR($F436 &gt;= CE$6, $G436 &lt; CD$6), 0, 2)+1)</f>
        <v/>
      </c>
    </row>
    <row r="437" spans="1:82">
      <c r="A437" s="8" t="str">
        <f ca="1">IF('临-进度'!N432,'临-进度'!$A432,"")</f>
        <v/>
      </c>
      <c r="B437" s="8" t="str">
        <f ca="1">IF('临-进度'!N432,'临-进度'!$B432,"")</f>
        <v/>
      </c>
      <c r="C437" s="8" t="str">
        <f ca="1">IF('临-进度'!N432,'临-进度'!$F432,"")</f>
        <v/>
      </c>
      <c r="D437" s="42" t="str">
        <f ca="1">IF('临-进度'!$N432,'临-进度'!$J432,"")</f>
        <v/>
      </c>
      <c r="E437" s="42" t="str">
        <f ca="1">IF('临-进度'!$N432,'临-进度'!$AF432,"")</f>
        <v/>
      </c>
      <c r="F437" s="42" t="str">
        <f ca="1">IF('临-进度'!$N432,'临-进度'!$K432,"")</f>
        <v/>
      </c>
      <c r="G437" s="76" t="str">
        <f ca="1">IF('临-进度'!$N432,'临-进度'!$AG432,"")</f>
        <v/>
      </c>
      <c r="H437" s="71" t="str">
        <f ca="1">INDEX({"","_","-","="},IF(OR($D437 &gt;= I$6, $E437 &lt; H$6), 0, 1)+IF(OR($F437 &gt;= I$6, $G437 &lt; H$6), 0, 2)+1)</f>
        <v/>
      </c>
      <c r="I437" s="71" t="str">
        <f ca="1">INDEX({"","_","-","="},IF(OR($D437 &gt;= J$6, $E437 &lt; I$6), 0, 1)+IF(OR($F437 &gt;= J$6, $G437 &lt; I$6), 0, 2)+1)</f>
        <v/>
      </c>
      <c r="J437" s="71" t="str">
        <f ca="1">INDEX({"","_","-","="},IF(OR($D437 &gt;= K$6, $E437 &lt; J$6), 0, 1)+IF(OR($F437 &gt;= K$6, $G437 &lt; J$6), 0, 2)+1)</f>
        <v/>
      </c>
      <c r="K437" s="71" t="str">
        <f ca="1">INDEX({"","_","-","="},IF(OR($D437 &gt;= L$6, $E437 &lt; K$6), 0, 1)+IF(OR($F437 &gt;= L$6, $G437 &lt; K$6), 0, 2)+1)</f>
        <v/>
      </c>
      <c r="L437" s="71" t="str">
        <f ca="1">INDEX({"","_","-","="},IF(OR($D437 &gt;= M$6, $E437 &lt; L$6), 0, 1)+IF(OR($F437 &gt;= M$6, $G437 &lt; L$6), 0, 2)+1)</f>
        <v/>
      </c>
      <c r="M437" s="71" t="str">
        <f ca="1">INDEX({"","_","-","="},IF(OR($D437 &gt;= N$6, $E437 &lt; M$6), 0, 1)+IF(OR($F437 &gt;= N$6, $G437 &lt; M$6), 0, 2)+1)</f>
        <v/>
      </c>
      <c r="N437" s="71" t="str">
        <f ca="1">INDEX({"","_","-","="},IF(OR($D437 &gt;= O$6, $E437 &lt; N$6), 0, 1)+IF(OR($F437 &gt;= O$6, $G437 &lt; N$6), 0, 2)+1)</f>
        <v/>
      </c>
      <c r="O437" s="71" t="str">
        <f ca="1">INDEX({"","_","-","="},IF(OR($D437 &gt;= P$6, $E437 &lt; O$6), 0, 1)+IF(OR($F437 &gt;= P$6, $G437 &lt; O$6), 0, 2)+1)</f>
        <v/>
      </c>
      <c r="P437" s="71" t="str">
        <f ca="1">INDEX({"","_","-","="},IF(OR($D437 &gt;= Q$6, $E437 &lt; P$6), 0, 1)+IF(OR($F437 &gt;= Q$6, $G437 &lt; P$6), 0, 2)+1)</f>
        <v/>
      </c>
      <c r="Q437" s="71" t="str">
        <f ca="1">INDEX({"","_","-","="},IF(OR($D437 &gt;= R$6, $E437 &lt; Q$6), 0, 1)+IF(OR($F437 &gt;= R$6, $G437 &lt; Q$6), 0, 2)+1)</f>
        <v/>
      </c>
      <c r="R437" s="71" t="str">
        <f ca="1">INDEX({"","_","-","="},IF(OR($D437 &gt;= S$6, $E437 &lt; R$6), 0, 1)+IF(OR($F437 &gt;= S$6, $G437 &lt; R$6), 0, 2)+1)</f>
        <v/>
      </c>
      <c r="S437" s="71" t="str">
        <f ca="1">INDEX({"","_","-","="},IF(OR($D437 &gt;= T$6, $E437 &lt; S$6), 0, 1)+IF(OR($F437 &gt;= T$6, $G437 &lt; S$6), 0, 2)+1)</f>
        <v/>
      </c>
      <c r="T437" s="71" t="str">
        <f ca="1">INDEX({"","_","-","="},IF(OR($D437 &gt;= U$6, $E437 &lt; T$6), 0, 1)+IF(OR($F437 &gt;= U$6, $G437 &lt; T$6), 0, 2)+1)</f>
        <v/>
      </c>
      <c r="U437" s="71" t="str">
        <f ca="1">INDEX({"","_","-","="},IF(OR($D437 &gt;= V$6, $E437 &lt; U$6), 0, 1)+IF(OR($F437 &gt;= V$6, $G437 &lt; U$6), 0, 2)+1)</f>
        <v/>
      </c>
      <c r="V437" s="71" t="str">
        <f ca="1">INDEX({"","_","-","="},IF(OR($D437 &gt;= W$6, $E437 &lt; V$6), 0, 1)+IF(OR($F437 &gt;= W$6, $G437 &lt; V$6), 0, 2)+1)</f>
        <v/>
      </c>
      <c r="W437" s="71" t="str">
        <f ca="1">INDEX({"","_","-","="},IF(OR($D437 &gt;= X$6, $E437 &lt; W$6), 0, 1)+IF(OR($F437 &gt;= X$6, $G437 &lt; W$6), 0, 2)+1)</f>
        <v/>
      </c>
      <c r="X437" s="71" t="str">
        <f ca="1">INDEX({"","_","-","="},IF(OR($D437 &gt;= Y$6, $E437 &lt; X$6), 0, 1)+IF(OR($F437 &gt;= Y$6, $G437 &lt; X$6), 0, 2)+1)</f>
        <v/>
      </c>
      <c r="Y437" s="71" t="str">
        <f ca="1">INDEX({"","_","-","="},IF(OR($D437 &gt;= Z$6, $E437 &lt; Y$6), 0, 1)+IF(OR($F437 &gt;= Z$6, $G437 &lt; Y$6), 0, 2)+1)</f>
        <v/>
      </c>
      <c r="Z437" s="71" t="str">
        <f ca="1">INDEX({"","_","-","="},IF(OR($D437 &gt;= AA$6, $E437 &lt; Z$6), 0, 1)+IF(OR($F437 &gt;= AA$6, $G437 &lt; Z$6), 0, 2)+1)</f>
        <v/>
      </c>
      <c r="AA437" s="71" t="str">
        <f ca="1">INDEX({"","_","-","="},IF(OR($D437 &gt;= AB$6, $E437 &lt; AA$6), 0, 1)+IF(OR($F437 &gt;= AB$6, $G437 &lt; AA$6), 0, 2)+1)</f>
        <v/>
      </c>
      <c r="AB437" s="71" t="str">
        <f ca="1">INDEX({"","_","-","="},IF(OR($D437 &gt;= AC$6, $E437 &lt; AB$6), 0, 1)+IF(OR($F437 &gt;= AC$6, $G437 &lt; AB$6), 0, 2)+1)</f>
        <v/>
      </c>
      <c r="AC437" s="71" t="str">
        <f ca="1">INDEX({"","_","-","="},IF(OR($D437 &gt;= AD$6, $E437 &lt; AC$6), 0, 1)+IF(OR($F437 &gt;= AD$6, $G437 &lt; AC$6), 0, 2)+1)</f>
        <v/>
      </c>
      <c r="AD437" s="71" t="str">
        <f ca="1">INDEX({"","_","-","="},IF(OR($D437 &gt;= AE$6, $E437 &lt; AD$6), 0, 1)+IF(OR($F437 &gt;= AE$6, $G437 &lt; AD$6), 0, 2)+1)</f>
        <v/>
      </c>
      <c r="AE437" s="71" t="str">
        <f ca="1">INDEX({"","_","-","="},IF(OR($D437 &gt;= AF$6, $E437 &lt; AE$6), 0, 1)+IF(OR($F437 &gt;= AF$6, $G437 &lt; AE$6), 0, 2)+1)</f>
        <v/>
      </c>
      <c r="AF437" s="71" t="str">
        <f ca="1">INDEX({"","_","-","="},IF(OR($D437 &gt;= AG$6, $E437 &lt; AF$6), 0, 1)+IF(OR($F437 &gt;= AG$6, $G437 &lt; AF$6), 0, 2)+1)</f>
        <v/>
      </c>
      <c r="AG437" s="71" t="str">
        <f ca="1">INDEX({"","_","-","="},IF(OR($D437 &gt;= AH$6, $E437 &lt; AG$6), 0, 1)+IF(OR($F437 &gt;= AH$6, $G437 &lt; AG$6), 0, 2)+1)</f>
        <v/>
      </c>
      <c r="AH437" s="71" t="str">
        <f ca="1">INDEX({"","_","-","="},IF(OR($D437 &gt;= AI$6, $E437 &lt; AH$6), 0, 1)+IF(OR($F437 &gt;= AI$6, $G437 &lt; AH$6), 0, 2)+1)</f>
        <v/>
      </c>
      <c r="AI437" s="71" t="str">
        <f ca="1">INDEX({"","_","-","="},IF(OR($D437 &gt;= AJ$6, $E437 &lt; AI$6), 0, 1)+IF(OR($F437 &gt;= AJ$6, $G437 &lt; AI$6), 0, 2)+1)</f>
        <v/>
      </c>
      <c r="AJ437" s="71" t="str">
        <f ca="1">INDEX({"","_","-","="},IF(OR($D437 &gt;= AK$6, $E437 &lt; AJ$6), 0, 1)+IF(OR($F437 &gt;= AK$6, $G437 &lt; AJ$6), 0, 2)+1)</f>
        <v/>
      </c>
      <c r="AK437" s="71" t="str">
        <f ca="1">INDEX({"","_","-","="},IF(OR($D437 &gt;= AL$6, $E437 &lt; AK$6), 0, 1)+IF(OR($F437 &gt;= AL$6, $G437 &lt; AK$6), 0, 2)+1)</f>
        <v/>
      </c>
      <c r="AL437" s="71" t="str">
        <f ca="1">INDEX({"","_","-","="},IF(OR($D437 &gt;= AM$6, $E437 &lt; AL$6), 0, 1)+IF(OR($F437 &gt;= AM$6, $G437 &lt; AL$6), 0, 2)+1)</f>
        <v/>
      </c>
      <c r="AM437" s="71" t="str">
        <f ca="1">INDEX({"","_","-","="},IF(OR($D437 &gt;= AN$6, $E437 &lt; AM$6), 0, 1)+IF(OR($F437 &gt;= AN$6, $G437 &lt; AM$6), 0, 2)+1)</f>
        <v/>
      </c>
      <c r="AN437" s="71" t="str">
        <f ca="1">INDEX({"","_","-","="},IF(OR($D437 &gt;= AO$6, $E437 &lt; AN$6), 0, 1)+IF(OR($F437 &gt;= AO$6, $G437 &lt; AN$6), 0, 2)+1)</f>
        <v/>
      </c>
      <c r="AO437" s="71" t="str">
        <f ca="1">INDEX({"","_","-","="},IF(OR($D437 &gt;= AP$6, $E437 &lt; AO$6), 0, 1)+IF(OR($F437 &gt;= AP$6, $G437 &lt; AO$6), 0, 2)+1)</f>
        <v/>
      </c>
      <c r="AP437" s="71" t="str">
        <f ca="1">INDEX({"","_","-","="},IF(OR($D437 &gt;= AQ$6, $E437 &lt; AP$6), 0, 1)+IF(OR($F437 &gt;= AQ$6, $G437 &lt; AP$6), 0, 2)+1)</f>
        <v/>
      </c>
      <c r="AQ437" s="71" t="str">
        <f ca="1">INDEX({"","_","-","="},IF(OR($D437 &gt;= AR$6, $E437 &lt; AQ$6), 0, 1)+IF(OR($F437 &gt;= AR$6, $G437 &lt; AQ$6), 0, 2)+1)</f>
        <v/>
      </c>
      <c r="AR437" s="71" t="str">
        <f ca="1">INDEX({"","_","-","="},IF(OR($D437 &gt;= AS$6, $E437 &lt; AR$6), 0, 1)+IF(OR($F437 &gt;= AS$6, $G437 &lt; AR$6), 0, 2)+1)</f>
        <v/>
      </c>
      <c r="AS437" s="71" t="str">
        <f ca="1">INDEX({"","_","-","="},IF(OR($D437 &gt;= AT$6, $E437 &lt; AS$6), 0, 1)+IF(OR($F437 &gt;= AT$6, $G437 &lt; AS$6), 0, 2)+1)</f>
        <v/>
      </c>
      <c r="AT437" s="71" t="str">
        <f ca="1">INDEX({"","_","-","="},IF(OR($D437 &gt;= AU$6, $E437 &lt; AT$6), 0, 1)+IF(OR($F437 &gt;= AU$6, $G437 &lt; AT$6), 0, 2)+1)</f>
        <v/>
      </c>
      <c r="AU437" s="71" t="str">
        <f ca="1">INDEX({"","_","-","="},IF(OR($D437 &gt;= AV$6, $E437 &lt; AU$6), 0, 1)+IF(OR($F437 &gt;= AV$6, $G437 &lt; AU$6), 0, 2)+1)</f>
        <v/>
      </c>
      <c r="AV437" s="71" t="str">
        <f ca="1">INDEX({"","_","-","="},IF(OR($D437 &gt;= AW$6, $E437 &lt; AV$6), 0, 1)+IF(OR($F437 &gt;= AW$6, $G437 &lt; AV$6), 0, 2)+1)</f>
        <v/>
      </c>
      <c r="AW437" s="71" t="str">
        <f ca="1">INDEX({"","_","-","="},IF(OR($D437 &gt;= AX$6, $E437 &lt; AW$6), 0, 1)+IF(OR($F437 &gt;= AX$6, $G437 &lt; AW$6), 0, 2)+1)</f>
        <v/>
      </c>
      <c r="AX437" s="71" t="str">
        <f ca="1">INDEX({"","_","-","="},IF(OR($D437 &gt;= AY$6, $E437 &lt; AX$6), 0, 1)+IF(OR($F437 &gt;= AY$6, $G437 &lt; AX$6), 0, 2)+1)</f>
        <v/>
      </c>
      <c r="AY437" s="71" t="str">
        <f ca="1">INDEX({"","_","-","="},IF(OR($D437 &gt;= AZ$6, $E437 &lt; AY$6), 0, 1)+IF(OR($F437 &gt;= AZ$6, $G437 &lt; AY$6), 0, 2)+1)</f>
        <v/>
      </c>
      <c r="AZ437" s="71" t="str">
        <f ca="1">INDEX({"","_","-","="},IF(OR($D437 &gt;= BA$6, $E437 &lt; AZ$6), 0, 1)+IF(OR($F437 &gt;= BA$6, $G437 &lt; AZ$6), 0, 2)+1)</f>
        <v/>
      </c>
      <c r="BA437" s="71" t="str">
        <f ca="1">INDEX({"","_","-","="},IF(OR($D437 &gt;= BB$6, $E437 &lt; BA$6), 0, 1)+IF(OR($F437 &gt;= BB$6, $G437 &lt; BA$6), 0, 2)+1)</f>
        <v/>
      </c>
      <c r="BB437" s="71" t="str">
        <f ca="1">INDEX({"","_","-","="},IF(OR($D437 &gt;= BC$6, $E437 &lt; BB$6), 0, 1)+IF(OR($F437 &gt;= BC$6, $G437 &lt; BB$6), 0, 2)+1)</f>
        <v/>
      </c>
      <c r="BC437" s="71" t="str">
        <f ca="1">INDEX({"","_","-","="},IF(OR($D437 &gt;= BD$6, $E437 &lt; BC$6), 0, 1)+IF(OR($F437 &gt;= BD$6, $G437 &lt; BC$6), 0, 2)+1)</f>
        <v/>
      </c>
      <c r="BD437" s="71" t="str">
        <f ca="1">INDEX({"","_","-","="},IF(OR($D437 &gt;= BE$6, $E437 &lt; BD$6), 0, 1)+IF(OR($F437 &gt;= BE$6, $G437 &lt; BD$6), 0, 2)+1)</f>
        <v/>
      </c>
      <c r="BE437" s="71" t="str">
        <f ca="1">INDEX({"","_","-","="},IF(OR($D437 &gt;= BF$6, $E437 &lt; BE$6), 0, 1)+IF(OR($F437 &gt;= BF$6, $G437 &lt; BE$6), 0, 2)+1)</f>
        <v/>
      </c>
      <c r="BF437" s="71" t="str">
        <f ca="1">INDEX({"","_","-","="},IF(OR($D437 &gt;= BG$6, $E437 &lt; BF$6), 0, 1)+IF(OR($F437 &gt;= BG$6, $G437 &lt; BF$6), 0, 2)+1)</f>
        <v/>
      </c>
      <c r="BG437" s="71" t="str">
        <f ca="1">INDEX({"","_","-","="},IF(OR($D437 &gt;= BH$6, $E437 &lt; BG$6), 0, 1)+IF(OR($F437 &gt;= BH$6, $G437 &lt; BG$6), 0, 2)+1)</f>
        <v/>
      </c>
      <c r="BH437" s="71" t="str">
        <f ca="1">INDEX({"","_","-","="},IF(OR($D437 &gt;= BI$6, $E437 &lt; BH$6), 0, 1)+IF(OR($F437 &gt;= BI$6, $G437 &lt; BH$6), 0, 2)+1)</f>
        <v/>
      </c>
      <c r="BI437" s="71" t="str">
        <f ca="1">INDEX({"","_","-","="},IF(OR($D437 &gt;= BJ$6, $E437 &lt; BI$6), 0, 1)+IF(OR($F437 &gt;= BJ$6, $G437 &lt; BI$6), 0, 2)+1)</f>
        <v/>
      </c>
      <c r="BJ437" s="71" t="str">
        <f ca="1">INDEX({"","_","-","="},IF(OR($D437 &gt;= BK$6, $E437 &lt; BJ$6), 0, 1)+IF(OR($F437 &gt;= BK$6, $G437 &lt; BJ$6), 0, 2)+1)</f>
        <v/>
      </c>
      <c r="BK437" s="71" t="str">
        <f ca="1">INDEX({"","_","-","="},IF(OR($D437 &gt;= BL$6, $E437 &lt; BK$6), 0, 1)+IF(OR($F437 &gt;= BL$6, $G437 &lt; BK$6), 0, 2)+1)</f>
        <v/>
      </c>
      <c r="BL437" s="71" t="str">
        <f ca="1">INDEX({"","_","-","="},IF(OR($D437 &gt;= BM$6, $E437 &lt; BL$6), 0, 1)+IF(OR($F437 &gt;= BM$6, $G437 &lt; BL$6), 0, 2)+1)</f>
        <v/>
      </c>
      <c r="BM437" s="71" t="str">
        <f ca="1">INDEX({"","_","-","="},IF(OR($D437 &gt;= BN$6, $E437 &lt; BM$6), 0, 1)+IF(OR($F437 &gt;= BN$6, $G437 &lt; BM$6), 0, 2)+1)</f>
        <v/>
      </c>
      <c r="BN437" s="71" t="str">
        <f ca="1">INDEX({"","_","-","="},IF(OR($D437 &gt;= BO$6, $E437 &lt; BN$6), 0, 1)+IF(OR($F437 &gt;= BO$6, $G437 &lt; BN$6), 0, 2)+1)</f>
        <v/>
      </c>
      <c r="BO437" s="71" t="str">
        <f ca="1">INDEX({"","_","-","="},IF(OR($D437 &gt;= BP$6, $E437 &lt; BO$6), 0, 1)+IF(OR($F437 &gt;= BP$6, $G437 &lt; BO$6), 0, 2)+1)</f>
        <v/>
      </c>
      <c r="BP437" s="71" t="str">
        <f ca="1">INDEX({"","_","-","="},IF(OR($D437 &gt;= BQ$6, $E437 &lt; BP$6), 0, 1)+IF(OR($F437 &gt;= BQ$6, $G437 &lt; BP$6), 0, 2)+1)</f>
        <v/>
      </c>
      <c r="BQ437" s="71" t="str">
        <f ca="1">INDEX({"","_","-","="},IF(OR($D437 &gt;= BR$6, $E437 &lt; BQ$6), 0, 1)+IF(OR($F437 &gt;= BR$6, $G437 &lt; BQ$6), 0, 2)+1)</f>
        <v/>
      </c>
      <c r="BR437" s="71" t="str">
        <f ca="1">INDEX({"","_","-","="},IF(OR($D437 &gt;= BS$6, $E437 &lt; BR$6), 0, 1)+IF(OR($F437 &gt;= BS$6, $G437 &lt; BR$6), 0, 2)+1)</f>
        <v/>
      </c>
      <c r="BS437" s="71" t="str">
        <f ca="1">INDEX({"","_","-","="},IF(OR($D437 &gt;= BT$6, $E437 &lt; BS$6), 0, 1)+IF(OR($F437 &gt;= BT$6, $G437 &lt; BS$6), 0, 2)+1)</f>
        <v/>
      </c>
      <c r="BT437" s="71" t="str">
        <f ca="1">INDEX({"","_","-","="},IF(OR($D437 &gt;= BU$6, $E437 &lt; BT$6), 0, 1)+IF(OR($F437 &gt;= BU$6, $G437 &lt; BT$6), 0, 2)+1)</f>
        <v/>
      </c>
      <c r="BU437" s="71" t="str">
        <f ca="1">INDEX({"","_","-","="},IF(OR($D437 &gt;= BV$6, $E437 &lt; BU$6), 0, 1)+IF(OR($F437 &gt;= BV$6, $G437 &lt; BU$6), 0, 2)+1)</f>
        <v/>
      </c>
      <c r="BV437" s="71" t="str">
        <f ca="1">INDEX({"","_","-","="},IF(OR($D437 &gt;= BW$6, $E437 &lt; BV$6), 0, 1)+IF(OR($F437 &gt;= BW$6, $G437 &lt; BV$6), 0, 2)+1)</f>
        <v/>
      </c>
      <c r="BW437" s="71" t="str">
        <f ca="1">INDEX({"","_","-","="},IF(OR($D437 &gt;= BX$6, $E437 &lt; BW$6), 0, 1)+IF(OR($F437 &gt;= BX$6, $G437 &lt; BW$6), 0, 2)+1)</f>
        <v/>
      </c>
      <c r="BX437" s="71" t="str">
        <f ca="1">INDEX({"","_","-","="},IF(OR($D437 &gt;= BY$6, $E437 &lt; BX$6), 0, 1)+IF(OR($F437 &gt;= BY$6, $G437 &lt; BX$6), 0, 2)+1)</f>
        <v/>
      </c>
      <c r="BY437" s="71" t="str">
        <f ca="1">INDEX({"","_","-","="},IF(OR($D437 &gt;= BZ$6, $E437 &lt; BY$6), 0, 1)+IF(OR($F437 &gt;= BZ$6, $G437 &lt; BY$6), 0, 2)+1)</f>
        <v/>
      </c>
      <c r="BZ437" s="71" t="str">
        <f ca="1">INDEX({"","_","-","="},IF(OR($D437 &gt;= CA$6, $E437 &lt; BZ$6), 0, 1)+IF(OR($F437 &gt;= CA$6, $G437 &lt; BZ$6), 0, 2)+1)</f>
        <v/>
      </c>
      <c r="CA437" s="71" t="str">
        <f ca="1">INDEX({"","_","-","="},IF(OR($D437 &gt;= CB$6, $E437 &lt; CA$6), 0, 1)+IF(OR($F437 &gt;= CB$6, $G437 &lt; CA$6), 0, 2)+1)</f>
        <v/>
      </c>
      <c r="CB437" s="71" t="str">
        <f ca="1">INDEX({"","_","-","="},IF(OR($D437 &gt;= CC$6, $E437 &lt; CB$6), 0, 1)+IF(OR($F437 &gt;= CC$6, $G437 &lt; CB$6), 0, 2)+1)</f>
        <v/>
      </c>
      <c r="CC437" s="71" t="str">
        <f ca="1">INDEX({"","_","-","="},IF(OR($D437 &gt;= CD$6, $E437 &lt; CC$6), 0, 1)+IF(OR($F437 &gt;= CD$6, $G437 &lt; CC$6), 0, 2)+1)</f>
        <v/>
      </c>
      <c r="CD437" s="71" t="str">
        <f ca="1">INDEX({"","_","-","="},IF(OR($D437 &gt;= CE$6, $E437 &lt; CD$6), 0, 1)+IF(OR($F437 &gt;= CE$6, $G437 &lt; CD$6), 0, 2)+1)</f>
        <v/>
      </c>
    </row>
    <row r="438" spans="1:82">
      <c r="A438" s="8" t="str">
        <f ca="1">IF('临-进度'!N433,'临-进度'!$A433,"")</f>
        <v/>
      </c>
      <c r="B438" s="8" t="str">
        <f ca="1">IF('临-进度'!N433,'临-进度'!$B433,"")</f>
        <v/>
      </c>
      <c r="C438" s="8" t="str">
        <f ca="1">IF('临-进度'!N433,'临-进度'!$F433,"")</f>
        <v/>
      </c>
      <c r="D438" s="42" t="str">
        <f ca="1">IF('临-进度'!$N433,'临-进度'!$J433,"")</f>
        <v/>
      </c>
      <c r="E438" s="42" t="str">
        <f ca="1">IF('临-进度'!$N433,'临-进度'!$AF433,"")</f>
        <v/>
      </c>
      <c r="F438" s="42" t="str">
        <f ca="1">IF('临-进度'!$N433,'临-进度'!$K433,"")</f>
        <v/>
      </c>
      <c r="G438" s="76" t="str">
        <f ca="1">IF('临-进度'!$N433,'临-进度'!$AG433,"")</f>
        <v/>
      </c>
      <c r="H438" s="71" t="str">
        <f ca="1">INDEX({"","_","-","="},IF(OR($D438 &gt;= I$6, $E438 &lt; H$6), 0, 1)+IF(OR($F438 &gt;= I$6, $G438 &lt; H$6), 0, 2)+1)</f>
        <v/>
      </c>
      <c r="I438" s="71" t="str">
        <f ca="1">INDEX({"","_","-","="},IF(OR($D438 &gt;= J$6, $E438 &lt; I$6), 0, 1)+IF(OR($F438 &gt;= J$6, $G438 &lt; I$6), 0, 2)+1)</f>
        <v/>
      </c>
      <c r="J438" s="71" t="str">
        <f ca="1">INDEX({"","_","-","="},IF(OR($D438 &gt;= K$6, $E438 &lt; J$6), 0, 1)+IF(OR($F438 &gt;= K$6, $G438 &lt; J$6), 0, 2)+1)</f>
        <v/>
      </c>
      <c r="K438" s="71" t="str">
        <f ca="1">INDEX({"","_","-","="},IF(OR($D438 &gt;= L$6, $E438 &lt; K$6), 0, 1)+IF(OR($F438 &gt;= L$6, $G438 &lt; K$6), 0, 2)+1)</f>
        <v/>
      </c>
      <c r="L438" s="71" t="str">
        <f ca="1">INDEX({"","_","-","="},IF(OR($D438 &gt;= M$6, $E438 &lt; L$6), 0, 1)+IF(OR($F438 &gt;= M$6, $G438 &lt; L$6), 0, 2)+1)</f>
        <v/>
      </c>
      <c r="M438" s="71" t="str">
        <f ca="1">INDEX({"","_","-","="},IF(OR($D438 &gt;= N$6, $E438 &lt; M$6), 0, 1)+IF(OR($F438 &gt;= N$6, $G438 &lt; M$6), 0, 2)+1)</f>
        <v/>
      </c>
      <c r="N438" s="71" t="str">
        <f ca="1">INDEX({"","_","-","="},IF(OR($D438 &gt;= O$6, $E438 &lt; N$6), 0, 1)+IF(OR($F438 &gt;= O$6, $G438 &lt; N$6), 0, 2)+1)</f>
        <v/>
      </c>
      <c r="O438" s="71" t="str">
        <f ca="1">INDEX({"","_","-","="},IF(OR($D438 &gt;= P$6, $E438 &lt; O$6), 0, 1)+IF(OR($F438 &gt;= P$6, $G438 &lt; O$6), 0, 2)+1)</f>
        <v/>
      </c>
      <c r="P438" s="71" t="str">
        <f ca="1">INDEX({"","_","-","="},IF(OR($D438 &gt;= Q$6, $E438 &lt; P$6), 0, 1)+IF(OR($F438 &gt;= Q$6, $G438 &lt; P$6), 0, 2)+1)</f>
        <v/>
      </c>
      <c r="Q438" s="71" t="str">
        <f ca="1">INDEX({"","_","-","="},IF(OR($D438 &gt;= R$6, $E438 &lt; Q$6), 0, 1)+IF(OR($F438 &gt;= R$6, $G438 &lt; Q$6), 0, 2)+1)</f>
        <v/>
      </c>
      <c r="R438" s="71" t="str">
        <f ca="1">INDEX({"","_","-","="},IF(OR($D438 &gt;= S$6, $E438 &lt; R$6), 0, 1)+IF(OR($F438 &gt;= S$6, $G438 &lt; R$6), 0, 2)+1)</f>
        <v/>
      </c>
      <c r="S438" s="71" t="str">
        <f ca="1">INDEX({"","_","-","="},IF(OR($D438 &gt;= T$6, $E438 &lt; S$6), 0, 1)+IF(OR($F438 &gt;= T$6, $G438 &lt; S$6), 0, 2)+1)</f>
        <v/>
      </c>
      <c r="T438" s="71" t="str">
        <f ca="1">INDEX({"","_","-","="},IF(OR($D438 &gt;= U$6, $E438 &lt; T$6), 0, 1)+IF(OR($F438 &gt;= U$6, $G438 &lt; T$6), 0, 2)+1)</f>
        <v/>
      </c>
      <c r="U438" s="71" t="str">
        <f ca="1">INDEX({"","_","-","="},IF(OR($D438 &gt;= V$6, $E438 &lt; U$6), 0, 1)+IF(OR($F438 &gt;= V$6, $G438 &lt; U$6), 0, 2)+1)</f>
        <v/>
      </c>
      <c r="V438" s="71" t="str">
        <f ca="1">INDEX({"","_","-","="},IF(OR($D438 &gt;= W$6, $E438 &lt; V$6), 0, 1)+IF(OR($F438 &gt;= W$6, $G438 &lt; V$6), 0, 2)+1)</f>
        <v/>
      </c>
      <c r="W438" s="71" t="str">
        <f ca="1">INDEX({"","_","-","="},IF(OR($D438 &gt;= X$6, $E438 &lt; W$6), 0, 1)+IF(OR($F438 &gt;= X$6, $G438 &lt; W$6), 0, 2)+1)</f>
        <v/>
      </c>
      <c r="X438" s="71" t="str">
        <f ca="1">INDEX({"","_","-","="},IF(OR($D438 &gt;= Y$6, $E438 &lt; X$6), 0, 1)+IF(OR($F438 &gt;= Y$6, $G438 &lt; X$6), 0, 2)+1)</f>
        <v/>
      </c>
      <c r="Y438" s="71" t="str">
        <f ca="1">INDEX({"","_","-","="},IF(OR($D438 &gt;= Z$6, $E438 &lt; Y$6), 0, 1)+IF(OR($F438 &gt;= Z$6, $G438 &lt; Y$6), 0, 2)+1)</f>
        <v/>
      </c>
      <c r="Z438" s="71" t="str">
        <f ca="1">INDEX({"","_","-","="},IF(OR($D438 &gt;= AA$6, $E438 &lt; Z$6), 0, 1)+IF(OR($F438 &gt;= AA$6, $G438 &lt; Z$6), 0, 2)+1)</f>
        <v/>
      </c>
      <c r="AA438" s="71" t="str">
        <f ca="1">INDEX({"","_","-","="},IF(OR($D438 &gt;= AB$6, $E438 &lt; AA$6), 0, 1)+IF(OR($F438 &gt;= AB$6, $G438 &lt; AA$6), 0, 2)+1)</f>
        <v/>
      </c>
      <c r="AB438" s="71" t="str">
        <f ca="1">INDEX({"","_","-","="},IF(OR($D438 &gt;= AC$6, $E438 &lt; AB$6), 0, 1)+IF(OR($F438 &gt;= AC$6, $G438 &lt; AB$6), 0, 2)+1)</f>
        <v/>
      </c>
      <c r="AC438" s="71" t="str">
        <f ca="1">INDEX({"","_","-","="},IF(OR($D438 &gt;= AD$6, $E438 &lt; AC$6), 0, 1)+IF(OR($F438 &gt;= AD$6, $G438 &lt; AC$6), 0, 2)+1)</f>
        <v/>
      </c>
      <c r="AD438" s="71" t="str">
        <f ca="1">INDEX({"","_","-","="},IF(OR($D438 &gt;= AE$6, $E438 &lt; AD$6), 0, 1)+IF(OR($F438 &gt;= AE$6, $G438 &lt; AD$6), 0, 2)+1)</f>
        <v/>
      </c>
      <c r="AE438" s="71" t="str">
        <f ca="1">INDEX({"","_","-","="},IF(OR($D438 &gt;= AF$6, $E438 &lt; AE$6), 0, 1)+IF(OR($F438 &gt;= AF$6, $G438 &lt; AE$6), 0, 2)+1)</f>
        <v/>
      </c>
      <c r="AF438" s="71" t="str">
        <f ca="1">INDEX({"","_","-","="},IF(OR($D438 &gt;= AG$6, $E438 &lt; AF$6), 0, 1)+IF(OR($F438 &gt;= AG$6, $G438 &lt; AF$6), 0, 2)+1)</f>
        <v/>
      </c>
      <c r="AG438" s="71" t="str">
        <f ca="1">INDEX({"","_","-","="},IF(OR($D438 &gt;= AH$6, $E438 &lt; AG$6), 0, 1)+IF(OR($F438 &gt;= AH$6, $G438 &lt; AG$6), 0, 2)+1)</f>
        <v/>
      </c>
      <c r="AH438" s="71" t="str">
        <f ca="1">INDEX({"","_","-","="},IF(OR($D438 &gt;= AI$6, $E438 &lt; AH$6), 0, 1)+IF(OR($F438 &gt;= AI$6, $G438 &lt; AH$6), 0, 2)+1)</f>
        <v/>
      </c>
      <c r="AI438" s="71" t="str">
        <f ca="1">INDEX({"","_","-","="},IF(OR($D438 &gt;= AJ$6, $E438 &lt; AI$6), 0, 1)+IF(OR($F438 &gt;= AJ$6, $G438 &lt; AI$6), 0, 2)+1)</f>
        <v/>
      </c>
      <c r="AJ438" s="71" t="str">
        <f ca="1">INDEX({"","_","-","="},IF(OR($D438 &gt;= AK$6, $E438 &lt; AJ$6), 0, 1)+IF(OR($F438 &gt;= AK$6, $G438 &lt; AJ$6), 0, 2)+1)</f>
        <v/>
      </c>
      <c r="AK438" s="71" t="str">
        <f ca="1">INDEX({"","_","-","="},IF(OR($D438 &gt;= AL$6, $E438 &lt; AK$6), 0, 1)+IF(OR($F438 &gt;= AL$6, $G438 &lt; AK$6), 0, 2)+1)</f>
        <v/>
      </c>
      <c r="AL438" s="71" t="str">
        <f ca="1">INDEX({"","_","-","="},IF(OR($D438 &gt;= AM$6, $E438 &lt; AL$6), 0, 1)+IF(OR($F438 &gt;= AM$6, $G438 &lt; AL$6), 0, 2)+1)</f>
        <v/>
      </c>
      <c r="AM438" s="71" t="str">
        <f ca="1">INDEX({"","_","-","="},IF(OR($D438 &gt;= AN$6, $E438 &lt; AM$6), 0, 1)+IF(OR($F438 &gt;= AN$6, $G438 &lt; AM$6), 0, 2)+1)</f>
        <v/>
      </c>
      <c r="AN438" s="71" t="str">
        <f ca="1">INDEX({"","_","-","="},IF(OR($D438 &gt;= AO$6, $E438 &lt; AN$6), 0, 1)+IF(OR($F438 &gt;= AO$6, $G438 &lt; AN$6), 0, 2)+1)</f>
        <v/>
      </c>
      <c r="AO438" s="71" t="str">
        <f ca="1">INDEX({"","_","-","="},IF(OR($D438 &gt;= AP$6, $E438 &lt; AO$6), 0, 1)+IF(OR($F438 &gt;= AP$6, $G438 &lt; AO$6), 0, 2)+1)</f>
        <v/>
      </c>
      <c r="AP438" s="71" t="str">
        <f ca="1">INDEX({"","_","-","="},IF(OR($D438 &gt;= AQ$6, $E438 &lt; AP$6), 0, 1)+IF(OR($F438 &gt;= AQ$6, $G438 &lt; AP$6), 0, 2)+1)</f>
        <v/>
      </c>
      <c r="AQ438" s="71" t="str">
        <f ca="1">INDEX({"","_","-","="},IF(OR($D438 &gt;= AR$6, $E438 &lt; AQ$6), 0, 1)+IF(OR($F438 &gt;= AR$6, $G438 &lt; AQ$6), 0, 2)+1)</f>
        <v/>
      </c>
      <c r="AR438" s="71" t="str">
        <f ca="1">INDEX({"","_","-","="},IF(OR($D438 &gt;= AS$6, $E438 &lt; AR$6), 0, 1)+IF(OR($F438 &gt;= AS$6, $G438 &lt; AR$6), 0, 2)+1)</f>
        <v/>
      </c>
      <c r="AS438" s="71" t="str">
        <f ca="1">INDEX({"","_","-","="},IF(OR($D438 &gt;= AT$6, $E438 &lt; AS$6), 0, 1)+IF(OR($F438 &gt;= AT$6, $G438 &lt; AS$6), 0, 2)+1)</f>
        <v/>
      </c>
      <c r="AT438" s="71" t="str">
        <f ca="1">INDEX({"","_","-","="},IF(OR($D438 &gt;= AU$6, $E438 &lt; AT$6), 0, 1)+IF(OR($F438 &gt;= AU$6, $G438 &lt; AT$6), 0, 2)+1)</f>
        <v/>
      </c>
      <c r="AU438" s="71" t="str">
        <f ca="1">INDEX({"","_","-","="},IF(OR($D438 &gt;= AV$6, $E438 &lt; AU$6), 0, 1)+IF(OR($F438 &gt;= AV$6, $G438 &lt; AU$6), 0, 2)+1)</f>
        <v/>
      </c>
      <c r="AV438" s="71" t="str">
        <f ca="1">INDEX({"","_","-","="},IF(OR($D438 &gt;= AW$6, $E438 &lt; AV$6), 0, 1)+IF(OR($F438 &gt;= AW$6, $G438 &lt; AV$6), 0, 2)+1)</f>
        <v/>
      </c>
      <c r="AW438" s="71" t="str">
        <f ca="1">INDEX({"","_","-","="},IF(OR($D438 &gt;= AX$6, $E438 &lt; AW$6), 0, 1)+IF(OR($F438 &gt;= AX$6, $G438 &lt; AW$6), 0, 2)+1)</f>
        <v/>
      </c>
      <c r="AX438" s="71" t="str">
        <f ca="1">INDEX({"","_","-","="},IF(OR($D438 &gt;= AY$6, $E438 &lt; AX$6), 0, 1)+IF(OR($F438 &gt;= AY$6, $G438 &lt; AX$6), 0, 2)+1)</f>
        <v/>
      </c>
      <c r="AY438" s="71" t="str">
        <f ca="1">INDEX({"","_","-","="},IF(OR($D438 &gt;= AZ$6, $E438 &lt; AY$6), 0, 1)+IF(OR($F438 &gt;= AZ$6, $G438 &lt; AY$6), 0, 2)+1)</f>
        <v/>
      </c>
      <c r="AZ438" s="71" t="str">
        <f ca="1">INDEX({"","_","-","="},IF(OR($D438 &gt;= BA$6, $E438 &lt; AZ$6), 0, 1)+IF(OR($F438 &gt;= BA$6, $G438 &lt; AZ$6), 0, 2)+1)</f>
        <v/>
      </c>
      <c r="BA438" s="71" t="str">
        <f ca="1">INDEX({"","_","-","="},IF(OR($D438 &gt;= BB$6, $E438 &lt; BA$6), 0, 1)+IF(OR($F438 &gt;= BB$6, $G438 &lt; BA$6), 0, 2)+1)</f>
        <v/>
      </c>
      <c r="BB438" s="71" t="str">
        <f ca="1">INDEX({"","_","-","="},IF(OR($D438 &gt;= BC$6, $E438 &lt; BB$6), 0, 1)+IF(OR($F438 &gt;= BC$6, $G438 &lt; BB$6), 0, 2)+1)</f>
        <v/>
      </c>
      <c r="BC438" s="71" t="str">
        <f ca="1">INDEX({"","_","-","="},IF(OR($D438 &gt;= BD$6, $E438 &lt; BC$6), 0, 1)+IF(OR($F438 &gt;= BD$6, $G438 &lt; BC$6), 0, 2)+1)</f>
        <v/>
      </c>
      <c r="BD438" s="71" t="str">
        <f ca="1">INDEX({"","_","-","="},IF(OR($D438 &gt;= BE$6, $E438 &lt; BD$6), 0, 1)+IF(OR($F438 &gt;= BE$6, $G438 &lt; BD$6), 0, 2)+1)</f>
        <v/>
      </c>
      <c r="BE438" s="71" t="str">
        <f ca="1">INDEX({"","_","-","="},IF(OR($D438 &gt;= BF$6, $E438 &lt; BE$6), 0, 1)+IF(OR($F438 &gt;= BF$6, $G438 &lt; BE$6), 0, 2)+1)</f>
        <v/>
      </c>
      <c r="BF438" s="71" t="str">
        <f ca="1">INDEX({"","_","-","="},IF(OR($D438 &gt;= BG$6, $E438 &lt; BF$6), 0, 1)+IF(OR($F438 &gt;= BG$6, $G438 &lt; BF$6), 0, 2)+1)</f>
        <v/>
      </c>
      <c r="BG438" s="71" t="str">
        <f ca="1">INDEX({"","_","-","="},IF(OR($D438 &gt;= BH$6, $E438 &lt; BG$6), 0, 1)+IF(OR($F438 &gt;= BH$6, $G438 &lt; BG$6), 0, 2)+1)</f>
        <v/>
      </c>
      <c r="BH438" s="71" t="str">
        <f ca="1">INDEX({"","_","-","="},IF(OR($D438 &gt;= BI$6, $E438 &lt; BH$6), 0, 1)+IF(OR($F438 &gt;= BI$6, $G438 &lt; BH$6), 0, 2)+1)</f>
        <v/>
      </c>
      <c r="BI438" s="71" t="str">
        <f ca="1">INDEX({"","_","-","="},IF(OR($D438 &gt;= BJ$6, $E438 &lt; BI$6), 0, 1)+IF(OR($F438 &gt;= BJ$6, $G438 &lt; BI$6), 0, 2)+1)</f>
        <v/>
      </c>
      <c r="BJ438" s="71" t="str">
        <f ca="1">INDEX({"","_","-","="},IF(OR($D438 &gt;= BK$6, $E438 &lt; BJ$6), 0, 1)+IF(OR($F438 &gt;= BK$6, $G438 &lt; BJ$6), 0, 2)+1)</f>
        <v/>
      </c>
      <c r="BK438" s="71" t="str">
        <f ca="1">INDEX({"","_","-","="},IF(OR($D438 &gt;= BL$6, $E438 &lt; BK$6), 0, 1)+IF(OR($F438 &gt;= BL$6, $G438 &lt; BK$6), 0, 2)+1)</f>
        <v/>
      </c>
      <c r="BL438" s="71" t="str">
        <f ca="1">INDEX({"","_","-","="},IF(OR($D438 &gt;= BM$6, $E438 &lt; BL$6), 0, 1)+IF(OR($F438 &gt;= BM$6, $G438 &lt; BL$6), 0, 2)+1)</f>
        <v/>
      </c>
      <c r="BM438" s="71" t="str">
        <f ca="1">INDEX({"","_","-","="},IF(OR($D438 &gt;= BN$6, $E438 &lt; BM$6), 0, 1)+IF(OR($F438 &gt;= BN$6, $G438 &lt; BM$6), 0, 2)+1)</f>
        <v/>
      </c>
      <c r="BN438" s="71" t="str">
        <f ca="1">INDEX({"","_","-","="},IF(OR($D438 &gt;= BO$6, $E438 &lt; BN$6), 0, 1)+IF(OR($F438 &gt;= BO$6, $G438 &lt; BN$6), 0, 2)+1)</f>
        <v/>
      </c>
      <c r="BO438" s="71" t="str">
        <f ca="1">INDEX({"","_","-","="},IF(OR($D438 &gt;= BP$6, $E438 &lt; BO$6), 0, 1)+IF(OR($F438 &gt;= BP$6, $G438 &lt; BO$6), 0, 2)+1)</f>
        <v/>
      </c>
      <c r="BP438" s="71" t="str">
        <f ca="1">INDEX({"","_","-","="},IF(OR($D438 &gt;= BQ$6, $E438 &lt; BP$6), 0, 1)+IF(OR($F438 &gt;= BQ$6, $G438 &lt; BP$6), 0, 2)+1)</f>
        <v/>
      </c>
      <c r="BQ438" s="71" t="str">
        <f ca="1">INDEX({"","_","-","="},IF(OR($D438 &gt;= BR$6, $E438 &lt; BQ$6), 0, 1)+IF(OR($F438 &gt;= BR$6, $G438 &lt; BQ$6), 0, 2)+1)</f>
        <v/>
      </c>
      <c r="BR438" s="71" t="str">
        <f ca="1">INDEX({"","_","-","="},IF(OR($D438 &gt;= BS$6, $E438 &lt; BR$6), 0, 1)+IF(OR($F438 &gt;= BS$6, $G438 &lt; BR$6), 0, 2)+1)</f>
        <v/>
      </c>
      <c r="BS438" s="71" t="str">
        <f ca="1">INDEX({"","_","-","="},IF(OR($D438 &gt;= BT$6, $E438 &lt; BS$6), 0, 1)+IF(OR($F438 &gt;= BT$6, $G438 &lt; BS$6), 0, 2)+1)</f>
        <v/>
      </c>
      <c r="BT438" s="71" t="str">
        <f ca="1">INDEX({"","_","-","="},IF(OR($D438 &gt;= BU$6, $E438 &lt; BT$6), 0, 1)+IF(OR($F438 &gt;= BU$6, $G438 &lt; BT$6), 0, 2)+1)</f>
        <v/>
      </c>
      <c r="BU438" s="71" t="str">
        <f ca="1">INDEX({"","_","-","="},IF(OR($D438 &gt;= BV$6, $E438 &lt; BU$6), 0, 1)+IF(OR($F438 &gt;= BV$6, $G438 &lt; BU$6), 0, 2)+1)</f>
        <v/>
      </c>
      <c r="BV438" s="71" t="str">
        <f ca="1">INDEX({"","_","-","="},IF(OR($D438 &gt;= BW$6, $E438 &lt; BV$6), 0, 1)+IF(OR($F438 &gt;= BW$6, $G438 &lt; BV$6), 0, 2)+1)</f>
        <v/>
      </c>
      <c r="BW438" s="71" t="str">
        <f ca="1">INDEX({"","_","-","="},IF(OR($D438 &gt;= BX$6, $E438 &lt; BW$6), 0, 1)+IF(OR($F438 &gt;= BX$6, $G438 &lt; BW$6), 0, 2)+1)</f>
        <v/>
      </c>
      <c r="BX438" s="71" t="str">
        <f ca="1">INDEX({"","_","-","="},IF(OR($D438 &gt;= BY$6, $E438 &lt; BX$6), 0, 1)+IF(OR($F438 &gt;= BY$6, $G438 &lt; BX$6), 0, 2)+1)</f>
        <v/>
      </c>
      <c r="BY438" s="71" t="str">
        <f ca="1">INDEX({"","_","-","="},IF(OR($D438 &gt;= BZ$6, $E438 &lt; BY$6), 0, 1)+IF(OR($F438 &gt;= BZ$6, $G438 &lt; BY$6), 0, 2)+1)</f>
        <v/>
      </c>
      <c r="BZ438" s="71" t="str">
        <f ca="1">INDEX({"","_","-","="},IF(OR($D438 &gt;= CA$6, $E438 &lt; BZ$6), 0, 1)+IF(OR($F438 &gt;= CA$6, $G438 &lt; BZ$6), 0, 2)+1)</f>
        <v/>
      </c>
      <c r="CA438" s="71" t="str">
        <f ca="1">INDEX({"","_","-","="},IF(OR($D438 &gt;= CB$6, $E438 &lt; CA$6), 0, 1)+IF(OR($F438 &gt;= CB$6, $G438 &lt; CA$6), 0, 2)+1)</f>
        <v/>
      </c>
      <c r="CB438" s="71" t="str">
        <f ca="1">INDEX({"","_","-","="},IF(OR($D438 &gt;= CC$6, $E438 &lt; CB$6), 0, 1)+IF(OR($F438 &gt;= CC$6, $G438 &lt; CB$6), 0, 2)+1)</f>
        <v/>
      </c>
      <c r="CC438" s="71" t="str">
        <f ca="1">INDEX({"","_","-","="},IF(OR($D438 &gt;= CD$6, $E438 &lt; CC$6), 0, 1)+IF(OR($F438 &gt;= CD$6, $G438 &lt; CC$6), 0, 2)+1)</f>
        <v/>
      </c>
      <c r="CD438" s="71" t="str">
        <f ca="1">INDEX({"","_","-","="},IF(OR($D438 &gt;= CE$6, $E438 &lt; CD$6), 0, 1)+IF(OR($F438 &gt;= CE$6, $G438 &lt; CD$6), 0, 2)+1)</f>
        <v/>
      </c>
    </row>
    <row r="439" spans="1:82">
      <c r="A439" s="8" t="str">
        <f ca="1">IF('临-进度'!N434,'临-进度'!$A434,"")</f>
        <v/>
      </c>
      <c r="B439" s="8" t="str">
        <f ca="1">IF('临-进度'!N434,'临-进度'!$B434,"")</f>
        <v/>
      </c>
      <c r="C439" s="8" t="str">
        <f ca="1">IF('临-进度'!N434,'临-进度'!$F434,"")</f>
        <v/>
      </c>
      <c r="D439" s="42" t="str">
        <f ca="1">IF('临-进度'!$N434,'临-进度'!$J434,"")</f>
        <v/>
      </c>
      <c r="E439" s="42" t="str">
        <f ca="1">IF('临-进度'!$N434,'临-进度'!$AF434,"")</f>
        <v/>
      </c>
      <c r="F439" s="42" t="str">
        <f ca="1">IF('临-进度'!$N434,'临-进度'!$K434,"")</f>
        <v/>
      </c>
      <c r="G439" s="76" t="str">
        <f ca="1">IF('临-进度'!$N434,'临-进度'!$AG434,"")</f>
        <v/>
      </c>
      <c r="H439" s="71" t="str">
        <f ca="1">INDEX({"","_","-","="},IF(OR($D439 &gt;= I$6, $E439 &lt; H$6), 0, 1)+IF(OR($F439 &gt;= I$6, $G439 &lt; H$6), 0, 2)+1)</f>
        <v/>
      </c>
      <c r="I439" s="71" t="str">
        <f ca="1">INDEX({"","_","-","="},IF(OR($D439 &gt;= J$6, $E439 &lt; I$6), 0, 1)+IF(OR($F439 &gt;= J$6, $G439 &lt; I$6), 0, 2)+1)</f>
        <v/>
      </c>
      <c r="J439" s="71" t="str">
        <f ca="1">INDEX({"","_","-","="},IF(OR($D439 &gt;= K$6, $E439 &lt; J$6), 0, 1)+IF(OR($F439 &gt;= K$6, $G439 &lt; J$6), 0, 2)+1)</f>
        <v/>
      </c>
      <c r="K439" s="71" t="str">
        <f ca="1">INDEX({"","_","-","="},IF(OR($D439 &gt;= L$6, $E439 &lt; K$6), 0, 1)+IF(OR($F439 &gt;= L$6, $G439 &lt; K$6), 0, 2)+1)</f>
        <v/>
      </c>
      <c r="L439" s="71" t="str">
        <f ca="1">INDEX({"","_","-","="},IF(OR($D439 &gt;= M$6, $E439 &lt; L$6), 0, 1)+IF(OR($F439 &gt;= M$6, $G439 &lt; L$6), 0, 2)+1)</f>
        <v/>
      </c>
      <c r="M439" s="71" t="str">
        <f ca="1">INDEX({"","_","-","="},IF(OR($D439 &gt;= N$6, $E439 &lt; M$6), 0, 1)+IF(OR($F439 &gt;= N$6, $G439 &lt; M$6), 0, 2)+1)</f>
        <v/>
      </c>
      <c r="N439" s="71" t="str">
        <f ca="1">INDEX({"","_","-","="},IF(OR($D439 &gt;= O$6, $E439 &lt; N$6), 0, 1)+IF(OR($F439 &gt;= O$6, $G439 &lt; N$6), 0, 2)+1)</f>
        <v/>
      </c>
      <c r="O439" s="71" t="str">
        <f ca="1">INDEX({"","_","-","="},IF(OR($D439 &gt;= P$6, $E439 &lt; O$6), 0, 1)+IF(OR($F439 &gt;= P$6, $G439 &lt; O$6), 0, 2)+1)</f>
        <v/>
      </c>
      <c r="P439" s="71" t="str">
        <f ca="1">INDEX({"","_","-","="},IF(OR($D439 &gt;= Q$6, $E439 &lt; P$6), 0, 1)+IF(OR($F439 &gt;= Q$6, $G439 &lt; P$6), 0, 2)+1)</f>
        <v/>
      </c>
      <c r="Q439" s="71" t="str">
        <f ca="1">INDEX({"","_","-","="},IF(OR($D439 &gt;= R$6, $E439 &lt; Q$6), 0, 1)+IF(OR($F439 &gt;= R$6, $G439 &lt; Q$6), 0, 2)+1)</f>
        <v/>
      </c>
      <c r="R439" s="71" t="str">
        <f ca="1">INDEX({"","_","-","="},IF(OR($D439 &gt;= S$6, $E439 &lt; R$6), 0, 1)+IF(OR($F439 &gt;= S$6, $G439 &lt; R$6), 0, 2)+1)</f>
        <v/>
      </c>
      <c r="S439" s="71" t="str">
        <f ca="1">INDEX({"","_","-","="},IF(OR($D439 &gt;= T$6, $E439 &lt; S$6), 0, 1)+IF(OR($F439 &gt;= T$6, $G439 &lt; S$6), 0, 2)+1)</f>
        <v/>
      </c>
      <c r="T439" s="71" t="str">
        <f ca="1">INDEX({"","_","-","="},IF(OR($D439 &gt;= U$6, $E439 &lt; T$6), 0, 1)+IF(OR($F439 &gt;= U$6, $G439 &lt; T$6), 0, 2)+1)</f>
        <v/>
      </c>
      <c r="U439" s="71" t="str">
        <f ca="1">INDEX({"","_","-","="},IF(OR($D439 &gt;= V$6, $E439 &lt; U$6), 0, 1)+IF(OR($F439 &gt;= V$6, $G439 &lt; U$6), 0, 2)+1)</f>
        <v/>
      </c>
      <c r="V439" s="71" t="str">
        <f ca="1">INDEX({"","_","-","="},IF(OR($D439 &gt;= W$6, $E439 &lt; V$6), 0, 1)+IF(OR($F439 &gt;= W$6, $G439 &lt; V$6), 0, 2)+1)</f>
        <v/>
      </c>
      <c r="W439" s="71" t="str">
        <f ca="1">INDEX({"","_","-","="},IF(OR($D439 &gt;= X$6, $E439 &lt; W$6), 0, 1)+IF(OR($F439 &gt;= X$6, $G439 &lt; W$6), 0, 2)+1)</f>
        <v/>
      </c>
      <c r="X439" s="71" t="str">
        <f ca="1">INDEX({"","_","-","="},IF(OR($D439 &gt;= Y$6, $E439 &lt; X$6), 0, 1)+IF(OR($F439 &gt;= Y$6, $G439 &lt; X$6), 0, 2)+1)</f>
        <v/>
      </c>
      <c r="Y439" s="71" t="str">
        <f ca="1">INDEX({"","_","-","="},IF(OR($D439 &gt;= Z$6, $E439 &lt; Y$6), 0, 1)+IF(OR($F439 &gt;= Z$6, $G439 &lt; Y$6), 0, 2)+1)</f>
        <v/>
      </c>
      <c r="Z439" s="71" t="str">
        <f ca="1">INDEX({"","_","-","="},IF(OR($D439 &gt;= AA$6, $E439 &lt; Z$6), 0, 1)+IF(OR($F439 &gt;= AA$6, $G439 &lt; Z$6), 0, 2)+1)</f>
        <v/>
      </c>
      <c r="AA439" s="71" t="str">
        <f ca="1">INDEX({"","_","-","="},IF(OR($D439 &gt;= AB$6, $E439 &lt; AA$6), 0, 1)+IF(OR($F439 &gt;= AB$6, $G439 &lt; AA$6), 0, 2)+1)</f>
        <v/>
      </c>
      <c r="AB439" s="71" t="str">
        <f ca="1">INDEX({"","_","-","="},IF(OR($D439 &gt;= AC$6, $E439 &lt; AB$6), 0, 1)+IF(OR($F439 &gt;= AC$6, $G439 &lt; AB$6), 0, 2)+1)</f>
        <v/>
      </c>
      <c r="AC439" s="71" t="str">
        <f ca="1">INDEX({"","_","-","="},IF(OR($D439 &gt;= AD$6, $E439 &lt; AC$6), 0, 1)+IF(OR($F439 &gt;= AD$6, $G439 &lt; AC$6), 0, 2)+1)</f>
        <v/>
      </c>
      <c r="AD439" s="71" t="str">
        <f ca="1">INDEX({"","_","-","="},IF(OR($D439 &gt;= AE$6, $E439 &lt; AD$6), 0, 1)+IF(OR($F439 &gt;= AE$6, $G439 &lt; AD$6), 0, 2)+1)</f>
        <v/>
      </c>
      <c r="AE439" s="71" t="str">
        <f ca="1">INDEX({"","_","-","="},IF(OR($D439 &gt;= AF$6, $E439 &lt; AE$6), 0, 1)+IF(OR($F439 &gt;= AF$6, $G439 &lt; AE$6), 0, 2)+1)</f>
        <v/>
      </c>
      <c r="AF439" s="71" t="str">
        <f ca="1">INDEX({"","_","-","="},IF(OR($D439 &gt;= AG$6, $E439 &lt; AF$6), 0, 1)+IF(OR($F439 &gt;= AG$6, $G439 &lt; AF$6), 0, 2)+1)</f>
        <v/>
      </c>
      <c r="AG439" s="71" t="str">
        <f ca="1">INDEX({"","_","-","="},IF(OR($D439 &gt;= AH$6, $E439 &lt; AG$6), 0, 1)+IF(OR($F439 &gt;= AH$6, $G439 &lt; AG$6), 0, 2)+1)</f>
        <v/>
      </c>
      <c r="AH439" s="71" t="str">
        <f ca="1">INDEX({"","_","-","="},IF(OR($D439 &gt;= AI$6, $E439 &lt; AH$6), 0, 1)+IF(OR($F439 &gt;= AI$6, $G439 &lt; AH$6), 0, 2)+1)</f>
        <v/>
      </c>
      <c r="AI439" s="71" t="str">
        <f ca="1">INDEX({"","_","-","="},IF(OR($D439 &gt;= AJ$6, $E439 &lt; AI$6), 0, 1)+IF(OR($F439 &gt;= AJ$6, $G439 &lt; AI$6), 0, 2)+1)</f>
        <v/>
      </c>
      <c r="AJ439" s="71" t="str">
        <f ca="1">INDEX({"","_","-","="},IF(OR($D439 &gt;= AK$6, $E439 &lt; AJ$6), 0, 1)+IF(OR($F439 &gt;= AK$6, $G439 &lt; AJ$6), 0, 2)+1)</f>
        <v/>
      </c>
      <c r="AK439" s="71" t="str">
        <f ca="1">INDEX({"","_","-","="},IF(OR($D439 &gt;= AL$6, $E439 &lt; AK$6), 0, 1)+IF(OR($F439 &gt;= AL$6, $G439 &lt; AK$6), 0, 2)+1)</f>
        <v/>
      </c>
      <c r="AL439" s="71" t="str">
        <f ca="1">INDEX({"","_","-","="},IF(OR($D439 &gt;= AM$6, $E439 &lt; AL$6), 0, 1)+IF(OR($F439 &gt;= AM$6, $G439 &lt; AL$6), 0, 2)+1)</f>
        <v/>
      </c>
      <c r="AM439" s="71" t="str">
        <f ca="1">INDEX({"","_","-","="},IF(OR($D439 &gt;= AN$6, $E439 &lt; AM$6), 0, 1)+IF(OR($F439 &gt;= AN$6, $G439 &lt; AM$6), 0, 2)+1)</f>
        <v/>
      </c>
      <c r="AN439" s="71" t="str">
        <f ca="1">INDEX({"","_","-","="},IF(OR($D439 &gt;= AO$6, $E439 &lt; AN$6), 0, 1)+IF(OR($F439 &gt;= AO$6, $G439 &lt; AN$6), 0, 2)+1)</f>
        <v/>
      </c>
      <c r="AO439" s="71" t="str">
        <f ca="1">INDEX({"","_","-","="},IF(OR($D439 &gt;= AP$6, $E439 &lt; AO$6), 0, 1)+IF(OR($F439 &gt;= AP$6, $G439 &lt; AO$6), 0, 2)+1)</f>
        <v/>
      </c>
      <c r="AP439" s="71" t="str">
        <f ca="1">INDEX({"","_","-","="},IF(OR($D439 &gt;= AQ$6, $E439 &lt; AP$6), 0, 1)+IF(OR($F439 &gt;= AQ$6, $G439 &lt; AP$6), 0, 2)+1)</f>
        <v/>
      </c>
      <c r="AQ439" s="71" t="str">
        <f ca="1">INDEX({"","_","-","="},IF(OR($D439 &gt;= AR$6, $E439 &lt; AQ$6), 0, 1)+IF(OR($F439 &gt;= AR$6, $G439 &lt; AQ$6), 0, 2)+1)</f>
        <v/>
      </c>
      <c r="AR439" s="71" t="str">
        <f ca="1">INDEX({"","_","-","="},IF(OR($D439 &gt;= AS$6, $E439 &lt; AR$6), 0, 1)+IF(OR($F439 &gt;= AS$6, $G439 &lt; AR$6), 0, 2)+1)</f>
        <v/>
      </c>
      <c r="AS439" s="71" t="str">
        <f ca="1">INDEX({"","_","-","="},IF(OR($D439 &gt;= AT$6, $E439 &lt; AS$6), 0, 1)+IF(OR($F439 &gt;= AT$6, $G439 &lt; AS$6), 0, 2)+1)</f>
        <v/>
      </c>
      <c r="AT439" s="71" t="str">
        <f ca="1">INDEX({"","_","-","="},IF(OR($D439 &gt;= AU$6, $E439 &lt; AT$6), 0, 1)+IF(OR($F439 &gt;= AU$6, $G439 &lt; AT$6), 0, 2)+1)</f>
        <v/>
      </c>
      <c r="AU439" s="71" t="str">
        <f ca="1">INDEX({"","_","-","="},IF(OR($D439 &gt;= AV$6, $E439 &lt; AU$6), 0, 1)+IF(OR($F439 &gt;= AV$6, $G439 &lt; AU$6), 0, 2)+1)</f>
        <v/>
      </c>
      <c r="AV439" s="71" t="str">
        <f ca="1">INDEX({"","_","-","="},IF(OR($D439 &gt;= AW$6, $E439 &lt; AV$6), 0, 1)+IF(OR($F439 &gt;= AW$6, $G439 &lt; AV$6), 0, 2)+1)</f>
        <v/>
      </c>
      <c r="AW439" s="71" t="str">
        <f ca="1">INDEX({"","_","-","="},IF(OR($D439 &gt;= AX$6, $E439 &lt; AW$6), 0, 1)+IF(OR($F439 &gt;= AX$6, $G439 &lt; AW$6), 0, 2)+1)</f>
        <v/>
      </c>
      <c r="AX439" s="71" t="str">
        <f ca="1">INDEX({"","_","-","="},IF(OR($D439 &gt;= AY$6, $E439 &lt; AX$6), 0, 1)+IF(OR($F439 &gt;= AY$6, $G439 &lt; AX$6), 0, 2)+1)</f>
        <v/>
      </c>
      <c r="AY439" s="71" t="str">
        <f ca="1">INDEX({"","_","-","="},IF(OR($D439 &gt;= AZ$6, $E439 &lt; AY$6), 0, 1)+IF(OR($F439 &gt;= AZ$6, $G439 &lt; AY$6), 0, 2)+1)</f>
        <v/>
      </c>
      <c r="AZ439" s="71" t="str">
        <f ca="1">INDEX({"","_","-","="},IF(OR($D439 &gt;= BA$6, $E439 &lt; AZ$6), 0, 1)+IF(OR($F439 &gt;= BA$6, $G439 &lt; AZ$6), 0, 2)+1)</f>
        <v/>
      </c>
      <c r="BA439" s="71" t="str">
        <f ca="1">INDEX({"","_","-","="},IF(OR($D439 &gt;= BB$6, $E439 &lt; BA$6), 0, 1)+IF(OR($F439 &gt;= BB$6, $G439 &lt; BA$6), 0, 2)+1)</f>
        <v/>
      </c>
      <c r="BB439" s="71" t="str">
        <f ca="1">INDEX({"","_","-","="},IF(OR($D439 &gt;= BC$6, $E439 &lt; BB$6), 0, 1)+IF(OR($F439 &gt;= BC$6, $G439 &lt; BB$6), 0, 2)+1)</f>
        <v/>
      </c>
      <c r="BC439" s="71" t="str">
        <f ca="1">INDEX({"","_","-","="},IF(OR($D439 &gt;= BD$6, $E439 &lt; BC$6), 0, 1)+IF(OR($F439 &gt;= BD$6, $G439 &lt; BC$6), 0, 2)+1)</f>
        <v/>
      </c>
      <c r="BD439" s="71" t="str">
        <f ca="1">INDEX({"","_","-","="},IF(OR($D439 &gt;= BE$6, $E439 &lt; BD$6), 0, 1)+IF(OR($F439 &gt;= BE$6, $G439 &lt; BD$6), 0, 2)+1)</f>
        <v/>
      </c>
      <c r="BE439" s="71" t="str">
        <f ca="1">INDEX({"","_","-","="},IF(OR($D439 &gt;= BF$6, $E439 &lt; BE$6), 0, 1)+IF(OR($F439 &gt;= BF$6, $G439 &lt; BE$6), 0, 2)+1)</f>
        <v/>
      </c>
      <c r="BF439" s="71" t="str">
        <f ca="1">INDEX({"","_","-","="},IF(OR($D439 &gt;= BG$6, $E439 &lt; BF$6), 0, 1)+IF(OR($F439 &gt;= BG$6, $G439 &lt; BF$6), 0, 2)+1)</f>
        <v/>
      </c>
      <c r="BG439" s="71" t="str">
        <f ca="1">INDEX({"","_","-","="},IF(OR($D439 &gt;= BH$6, $E439 &lt; BG$6), 0, 1)+IF(OR($F439 &gt;= BH$6, $G439 &lt; BG$6), 0, 2)+1)</f>
        <v/>
      </c>
      <c r="BH439" s="71" t="str">
        <f ca="1">INDEX({"","_","-","="},IF(OR($D439 &gt;= BI$6, $E439 &lt; BH$6), 0, 1)+IF(OR($F439 &gt;= BI$6, $G439 &lt; BH$6), 0, 2)+1)</f>
        <v/>
      </c>
      <c r="BI439" s="71" t="str">
        <f ca="1">INDEX({"","_","-","="},IF(OR($D439 &gt;= BJ$6, $E439 &lt; BI$6), 0, 1)+IF(OR($F439 &gt;= BJ$6, $G439 &lt; BI$6), 0, 2)+1)</f>
        <v/>
      </c>
      <c r="BJ439" s="71" t="str">
        <f ca="1">INDEX({"","_","-","="},IF(OR($D439 &gt;= BK$6, $E439 &lt; BJ$6), 0, 1)+IF(OR($F439 &gt;= BK$6, $G439 &lt; BJ$6), 0, 2)+1)</f>
        <v/>
      </c>
      <c r="BK439" s="71" t="str">
        <f ca="1">INDEX({"","_","-","="},IF(OR($D439 &gt;= BL$6, $E439 &lt; BK$6), 0, 1)+IF(OR($F439 &gt;= BL$6, $G439 &lt; BK$6), 0, 2)+1)</f>
        <v/>
      </c>
      <c r="BL439" s="71" t="str">
        <f ca="1">INDEX({"","_","-","="},IF(OR($D439 &gt;= BM$6, $E439 &lt; BL$6), 0, 1)+IF(OR($F439 &gt;= BM$6, $G439 &lt; BL$6), 0, 2)+1)</f>
        <v/>
      </c>
      <c r="BM439" s="71" t="str">
        <f ca="1">INDEX({"","_","-","="},IF(OR($D439 &gt;= BN$6, $E439 &lt; BM$6), 0, 1)+IF(OR($F439 &gt;= BN$6, $G439 &lt; BM$6), 0, 2)+1)</f>
        <v/>
      </c>
      <c r="BN439" s="71" t="str">
        <f ca="1">INDEX({"","_","-","="},IF(OR($D439 &gt;= BO$6, $E439 &lt; BN$6), 0, 1)+IF(OR($F439 &gt;= BO$6, $G439 &lt; BN$6), 0, 2)+1)</f>
        <v/>
      </c>
      <c r="BO439" s="71" t="str">
        <f ca="1">INDEX({"","_","-","="},IF(OR($D439 &gt;= BP$6, $E439 &lt; BO$6), 0, 1)+IF(OR($F439 &gt;= BP$6, $G439 &lt; BO$6), 0, 2)+1)</f>
        <v/>
      </c>
      <c r="BP439" s="71" t="str">
        <f ca="1">INDEX({"","_","-","="},IF(OR($D439 &gt;= BQ$6, $E439 &lt; BP$6), 0, 1)+IF(OR($F439 &gt;= BQ$6, $G439 &lt; BP$6), 0, 2)+1)</f>
        <v/>
      </c>
      <c r="BQ439" s="71" t="str">
        <f ca="1">INDEX({"","_","-","="},IF(OR($D439 &gt;= BR$6, $E439 &lt; BQ$6), 0, 1)+IF(OR($F439 &gt;= BR$6, $G439 &lt; BQ$6), 0, 2)+1)</f>
        <v/>
      </c>
      <c r="BR439" s="71" t="str">
        <f ca="1">INDEX({"","_","-","="},IF(OR($D439 &gt;= BS$6, $E439 &lt; BR$6), 0, 1)+IF(OR($F439 &gt;= BS$6, $G439 &lt; BR$6), 0, 2)+1)</f>
        <v/>
      </c>
      <c r="BS439" s="71" t="str">
        <f ca="1">INDEX({"","_","-","="},IF(OR($D439 &gt;= BT$6, $E439 &lt; BS$6), 0, 1)+IF(OR($F439 &gt;= BT$6, $G439 &lt; BS$6), 0, 2)+1)</f>
        <v/>
      </c>
      <c r="BT439" s="71" t="str">
        <f ca="1">INDEX({"","_","-","="},IF(OR($D439 &gt;= BU$6, $E439 &lt; BT$6), 0, 1)+IF(OR($F439 &gt;= BU$6, $G439 &lt; BT$6), 0, 2)+1)</f>
        <v/>
      </c>
      <c r="BU439" s="71" t="str">
        <f ca="1">INDEX({"","_","-","="},IF(OR($D439 &gt;= BV$6, $E439 &lt; BU$6), 0, 1)+IF(OR($F439 &gt;= BV$6, $G439 &lt; BU$6), 0, 2)+1)</f>
        <v/>
      </c>
      <c r="BV439" s="71" t="str">
        <f ca="1">INDEX({"","_","-","="},IF(OR($D439 &gt;= BW$6, $E439 &lt; BV$6), 0, 1)+IF(OR($F439 &gt;= BW$6, $G439 &lt; BV$6), 0, 2)+1)</f>
        <v/>
      </c>
      <c r="BW439" s="71" t="str">
        <f ca="1">INDEX({"","_","-","="},IF(OR($D439 &gt;= BX$6, $E439 &lt; BW$6), 0, 1)+IF(OR($F439 &gt;= BX$6, $G439 &lt; BW$6), 0, 2)+1)</f>
        <v/>
      </c>
      <c r="BX439" s="71" t="str">
        <f ca="1">INDEX({"","_","-","="},IF(OR($D439 &gt;= BY$6, $E439 &lt; BX$6), 0, 1)+IF(OR($F439 &gt;= BY$6, $G439 &lt; BX$6), 0, 2)+1)</f>
        <v/>
      </c>
      <c r="BY439" s="71" t="str">
        <f ca="1">INDEX({"","_","-","="},IF(OR($D439 &gt;= BZ$6, $E439 &lt; BY$6), 0, 1)+IF(OR($F439 &gt;= BZ$6, $G439 &lt; BY$6), 0, 2)+1)</f>
        <v/>
      </c>
      <c r="BZ439" s="71" t="str">
        <f ca="1">INDEX({"","_","-","="},IF(OR($D439 &gt;= CA$6, $E439 &lt; BZ$6), 0, 1)+IF(OR($F439 &gt;= CA$6, $G439 &lt; BZ$6), 0, 2)+1)</f>
        <v/>
      </c>
      <c r="CA439" s="71" t="str">
        <f ca="1">INDEX({"","_","-","="},IF(OR($D439 &gt;= CB$6, $E439 &lt; CA$6), 0, 1)+IF(OR($F439 &gt;= CB$6, $G439 &lt; CA$6), 0, 2)+1)</f>
        <v/>
      </c>
      <c r="CB439" s="71" t="str">
        <f ca="1">INDEX({"","_","-","="},IF(OR($D439 &gt;= CC$6, $E439 &lt; CB$6), 0, 1)+IF(OR($F439 &gt;= CC$6, $G439 &lt; CB$6), 0, 2)+1)</f>
        <v/>
      </c>
      <c r="CC439" s="71" t="str">
        <f ca="1">INDEX({"","_","-","="},IF(OR($D439 &gt;= CD$6, $E439 &lt; CC$6), 0, 1)+IF(OR($F439 &gt;= CD$6, $G439 &lt; CC$6), 0, 2)+1)</f>
        <v/>
      </c>
      <c r="CD439" s="71" t="str">
        <f ca="1">INDEX({"","_","-","="},IF(OR($D439 &gt;= CE$6, $E439 &lt; CD$6), 0, 1)+IF(OR($F439 &gt;= CE$6, $G439 &lt; CD$6), 0, 2)+1)</f>
        <v/>
      </c>
    </row>
    <row r="440" spans="1:82">
      <c r="A440" s="8" t="str">
        <f ca="1">IF('临-进度'!N435,'临-进度'!$A435,"")</f>
        <v/>
      </c>
      <c r="B440" s="8" t="str">
        <f ca="1">IF('临-进度'!N435,'临-进度'!$B435,"")</f>
        <v/>
      </c>
      <c r="C440" s="8" t="str">
        <f ca="1">IF('临-进度'!N435,'临-进度'!$F435,"")</f>
        <v/>
      </c>
      <c r="D440" s="42" t="str">
        <f ca="1">IF('临-进度'!$N435,'临-进度'!$J435,"")</f>
        <v/>
      </c>
      <c r="E440" s="42" t="str">
        <f ca="1">IF('临-进度'!$N435,'临-进度'!$AF435,"")</f>
        <v/>
      </c>
      <c r="F440" s="42" t="str">
        <f ca="1">IF('临-进度'!$N435,'临-进度'!$K435,"")</f>
        <v/>
      </c>
      <c r="G440" s="76" t="str">
        <f ca="1">IF('临-进度'!$N435,'临-进度'!$AG435,"")</f>
        <v/>
      </c>
      <c r="H440" s="71" t="str">
        <f ca="1">INDEX({"","_","-","="},IF(OR($D440 &gt;= I$6, $E440 &lt; H$6), 0, 1)+IF(OR($F440 &gt;= I$6, $G440 &lt; H$6), 0, 2)+1)</f>
        <v/>
      </c>
      <c r="I440" s="71" t="str">
        <f ca="1">INDEX({"","_","-","="},IF(OR($D440 &gt;= J$6, $E440 &lt; I$6), 0, 1)+IF(OR($F440 &gt;= J$6, $G440 &lt; I$6), 0, 2)+1)</f>
        <v/>
      </c>
      <c r="J440" s="71" t="str">
        <f ca="1">INDEX({"","_","-","="},IF(OR($D440 &gt;= K$6, $E440 &lt; J$6), 0, 1)+IF(OR($F440 &gt;= K$6, $G440 &lt; J$6), 0, 2)+1)</f>
        <v/>
      </c>
      <c r="K440" s="71" t="str">
        <f ca="1">INDEX({"","_","-","="},IF(OR($D440 &gt;= L$6, $E440 &lt; K$6), 0, 1)+IF(OR($F440 &gt;= L$6, $G440 &lt; K$6), 0, 2)+1)</f>
        <v/>
      </c>
      <c r="L440" s="71" t="str">
        <f ca="1">INDEX({"","_","-","="},IF(OR($D440 &gt;= M$6, $E440 &lt; L$6), 0, 1)+IF(OR($F440 &gt;= M$6, $G440 &lt; L$6), 0, 2)+1)</f>
        <v/>
      </c>
      <c r="M440" s="71" t="str">
        <f ca="1">INDEX({"","_","-","="},IF(OR($D440 &gt;= N$6, $E440 &lt; M$6), 0, 1)+IF(OR($F440 &gt;= N$6, $G440 &lt; M$6), 0, 2)+1)</f>
        <v/>
      </c>
      <c r="N440" s="71" t="str">
        <f ca="1">INDEX({"","_","-","="},IF(OR($D440 &gt;= O$6, $E440 &lt; N$6), 0, 1)+IF(OR($F440 &gt;= O$6, $G440 &lt; N$6), 0, 2)+1)</f>
        <v/>
      </c>
      <c r="O440" s="71" t="str">
        <f ca="1">INDEX({"","_","-","="},IF(OR($D440 &gt;= P$6, $E440 &lt; O$6), 0, 1)+IF(OR($F440 &gt;= P$6, $G440 &lt; O$6), 0, 2)+1)</f>
        <v/>
      </c>
      <c r="P440" s="71" t="str">
        <f ca="1">INDEX({"","_","-","="},IF(OR($D440 &gt;= Q$6, $E440 &lt; P$6), 0, 1)+IF(OR($F440 &gt;= Q$6, $G440 &lt; P$6), 0, 2)+1)</f>
        <v/>
      </c>
      <c r="Q440" s="71" t="str">
        <f ca="1">INDEX({"","_","-","="},IF(OR($D440 &gt;= R$6, $E440 &lt; Q$6), 0, 1)+IF(OR($F440 &gt;= R$6, $G440 &lt; Q$6), 0, 2)+1)</f>
        <v/>
      </c>
      <c r="R440" s="71" t="str">
        <f ca="1">INDEX({"","_","-","="},IF(OR($D440 &gt;= S$6, $E440 &lt; R$6), 0, 1)+IF(OR($F440 &gt;= S$6, $G440 &lt; R$6), 0, 2)+1)</f>
        <v/>
      </c>
      <c r="S440" s="71" t="str">
        <f ca="1">INDEX({"","_","-","="},IF(OR($D440 &gt;= T$6, $E440 &lt; S$6), 0, 1)+IF(OR($F440 &gt;= T$6, $G440 &lt; S$6), 0, 2)+1)</f>
        <v/>
      </c>
      <c r="T440" s="71" t="str">
        <f ca="1">INDEX({"","_","-","="},IF(OR($D440 &gt;= U$6, $E440 &lt; T$6), 0, 1)+IF(OR($F440 &gt;= U$6, $G440 &lt; T$6), 0, 2)+1)</f>
        <v/>
      </c>
      <c r="U440" s="71" t="str">
        <f ca="1">INDEX({"","_","-","="},IF(OR($D440 &gt;= V$6, $E440 &lt; U$6), 0, 1)+IF(OR($F440 &gt;= V$6, $G440 &lt; U$6), 0, 2)+1)</f>
        <v/>
      </c>
      <c r="V440" s="71" t="str">
        <f ca="1">INDEX({"","_","-","="},IF(OR($D440 &gt;= W$6, $E440 &lt; V$6), 0, 1)+IF(OR($F440 &gt;= W$6, $G440 &lt; V$6), 0, 2)+1)</f>
        <v/>
      </c>
      <c r="W440" s="71" t="str">
        <f ca="1">INDEX({"","_","-","="},IF(OR($D440 &gt;= X$6, $E440 &lt; W$6), 0, 1)+IF(OR($F440 &gt;= X$6, $G440 &lt; W$6), 0, 2)+1)</f>
        <v/>
      </c>
      <c r="X440" s="71" t="str">
        <f ca="1">INDEX({"","_","-","="},IF(OR($D440 &gt;= Y$6, $E440 &lt; X$6), 0, 1)+IF(OR($F440 &gt;= Y$6, $G440 &lt; X$6), 0, 2)+1)</f>
        <v/>
      </c>
      <c r="Y440" s="71" t="str">
        <f ca="1">INDEX({"","_","-","="},IF(OR($D440 &gt;= Z$6, $E440 &lt; Y$6), 0, 1)+IF(OR($F440 &gt;= Z$6, $G440 &lt; Y$6), 0, 2)+1)</f>
        <v/>
      </c>
      <c r="Z440" s="71" t="str">
        <f ca="1">INDEX({"","_","-","="},IF(OR($D440 &gt;= AA$6, $E440 &lt; Z$6), 0, 1)+IF(OR($F440 &gt;= AA$6, $G440 &lt; Z$6), 0, 2)+1)</f>
        <v/>
      </c>
      <c r="AA440" s="71" t="str">
        <f ca="1">INDEX({"","_","-","="},IF(OR($D440 &gt;= AB$6, $E440 &lt; AA$6), 0, 1)+IF(OR($F440 &gt;= AB$6, $G440 &lt; AA$6), 0, 2)+1)</f>
        <v/>
      </c>
      <c r="AB440" s="71" t="str">
        <f ca="1">INDEX({"","_","-","="},IF(OR($D440 &gt;= AC$6, $E440 &lt; AB$6), 0, 1)+IF(OR($F440 &gt;= AC$6, $G440 &lt; AB$6), 0, 2)+1)</f>
        <v/>
      </c>
      <c r="AC440" s="71" t="str">
        <f ca="1">INDEX({"","_","-","="},IF(OR($D440 &gt;= AD$6, $E440 &lt; AC$6), 0, 1)+IF(OR($F440 &gt;= AD$6, $G440 &lt; AC$6), 0, 2)+1)</f>
        <v/>
      </c>
      <c r="AD440" s="71" t="str">
        <f ca="1">INDEX({"","_","-","="},IF(OR($D440 &gt;= AE$6, $E440 &lt; AD$6), 0, 1)+IF(OR($F440 &gt;= AE$6, $G440 &lt; AD$6), 0, 2)+1)</f>
        <v/>
      </c>
      <c r="AE440" s="71" t="str">
        <f ca="1">INDEX({"","_","-","="},IF(OR($D440 &gt;= AF$6, $E440 &lt; AE$6), 0, 1)+IF(OR($F440 &gt;= AF$6, $G440 &lt; AE$6), 0, 2)+1)</f>
        <v/>
      </c>
      <c r="AF440" s="71" t="str">
        <f ca="1">INDEX({"","_","-","="},IF(OR($D440 &gt;= AG$6, $E440 &lt; AF$6), 0, 1)+IF(OR($F440 &gt;= AG$6, $G440 &lt; AF$6), 0, 2)+1)</f>
        <v/>
      </c>
      <c r="AG440" s="71" t="str">
        <f ca="1">INDEX({"","_","-","="},IF(OR($D440 &gt;= AH$6, $E440 &lt; AG$6), 0, 1)+IF(OR($F440 &gt;= AH$6, $G440 &lt; AG$6), 0, 2)+1)</f>
        <v/>
      </c>
      <c r="AH440" s="71" t="str">
        <f ca="1">INDEX({"","_","-","="},IF(OR($D440 &gt;= AI$6, $E440 &lt; AH$6), 0, 1)+IF(OR($F440 &gt;= AI$6, $G440 &lt; AH$6), 0, 2)+1)</f>
        <v/>
      </c>
      <c r="AI440" s="71" t="str">
        <f ca="1">INDEX({"","_","-","="},IF(OR($D440 &gt;= AJ$6, $E440 &lt; AI$6), 0, 1)+IF(OR($F440 &gt;= AJ$6, $G440 &lt; AI$6), 0, 2)+1)</f>
        <v/>
      </c>
      <c r="AJ440" s="71" t="str">
        <f ca="1">INDEX({"","_","-","="},IF(OR($D440 &gt;= AK$6, $E440 &lt; AJ$6), 0, 1)+IF(OR($F440 &gt;= AK$6, $G440 &lt; AJ$6), 0, 2)+1)</f>
        <v/>
      </c>
      <c r="AK440" s="71" t="str">
        <f ca="1">INDEX({"","_","-","="},IF(OR($D440 &gt;= AL$6, $E440 &lt; AK$6), 0, 1)+IF(OR($F440 &gt;= AL$6, $G440 &lt; AK$6), 0, 2)+1)</f>
        <v/>
      </c>
      <c r="AL440" s="71" t="str">
        <f ca="1">INDEX({"","_","-","="},IF(OR($D440 &gt;= AM$6, $E440 &lt; AL$6), 0, 1)+IF(OR($F440 &gt;= AM$6, $G440 &lt; AL$6), 0, 2)+1)</f>
        <v/>
      </c>
      <c r="AM440" s="71" t="str">
        <f ca="1">INDEX({"","_","-","="},IF(OR($D440 &gt;= AN$6, $E440 &lt; AM$6), 0, 1)+IF(OR($F440 &gt;= AN$6, $G440 &lt; AM$6), 0, 2)+1)</f>
        <v/>
      </c>
      <c r="AN440" s="71" t="str">
        <f ca="1">INDEX({"","_","-","="},IF(OR($D440 &gt;= AO$6, $E440 &lt; AN$6), 0, 1)+IF(OR($F440 &gt;= AO$6, $G440 &lt; AN$6), 0, 2)+1)</f>
        <v/>
      </c>
      <c r="AO440" s="71" t="str">
        <f ca="1">INDEX({"","_","-","="},IF(OR($D440 &gt;= AP$6, $E440 &lt; AO$6), 0, 1)+IF(OR($F440 &gt;= AP$6, $G440 &lt; AO$6), 0, 2)+1)</f>
        <v/>
      </c>
      <c r="AP440" s="71" t="str">
        <f ca="1">INDEX({"","_","-","="},IF(OR($D440 &gt;= AQ$6, $E440 &lt; AP$6), 0, 1)+IF(OR($F440 &gt;= AQ$6, $G440 &lt; AP$6), 0, 2)+1)</f>
        <v/>
      </c>
      <c r="AQ440" s="71" t="str">
        <f ca="1">INDEX({"","_","-","="},IF(OR($D440 &gt;= AR$6, $E440 &lt; AQ$6), 0, 1)+IF(OR($F440 &gt;= AR$6, $G440 &lt; AQ$6), 0, 2)+1)</f>
        <v/>
      </c>
      <c r="AR440" s="71" t="str">
        <f ca="1">INDEX({"","_","-","="},IF(OR($D440 &gt;= AS$6, $E440 &lt; AR$6), 0, 1)+IF(OR($F440 &gt;= AS$6, $G440 &lt; AR$6), 0, 2)+1)</f>
        <v/>
      </c>
      <c r="AS440" s="71" t="str">
        <f ca="1">INDEX({"","_","-","="},IF(OR($D440 &gt;= AT$6, $E440 &lt; AS$6), 0, 1)+IF(OR($F440 &gt;= AT$6, $G440 &lt; AS$6), 0, 2)+1)</f>
        <v/>
      </c>
      <c r="AT440" s="71" t="str">
        <f ca="1">INDEX({"","_","-","="},IF(OR($D440 &gt;= AU$6, $E440 &lt; AT$6), 0, 1)+IF(OR($F440 &gt;= AU$6, $G440 &lt; AT$6), 0, 2)+1)</f>
        <v/>
      </c>
      <c r="AU440" s="71" t="str">
        <f ca="1">INDEX({"","_","-","="},IF(OR($D440 &gt;= AV$6, $E440 &lt; AU$6), 0, 1)+IF(OR($F440 &gt;= AV$6, $G440 &lt; AU$6), 0, 2)+1)</f>
        <v/>
      </c>
      <c r="AV440" s="71" t="str">
        <f ca="1">INDEX({"","_","-","="},IF(OR($D440 &gt;= AW$6, $E440 &lt; AV$6), 0, 1)+IF(OR($F440 &gt;= AW$6, $G440 &lt; AV$6), 0, 2)+1)</f>
        <v/>
      </c>
      <c r="AW440" s="71" t="str">
        <f ca="1">INDEX({"","_","-","="},IF(OR($D440 &gt;= AX$6, $E440 &lt; AW$6), 0, 1)+IF(OR($F440 &gt;= AX$6, $G440 &lt; AW$6), 0, 2)+1)</f>
        <v/>
      </c>
      <c r="AX440" s="71" t="str">
        <f ca="1">INDEX({"","_","-","="},IF(OR($D440 &gt;= AY$6, $E440 &lt; AX$6), 0, 1)+IF(OR($F440 &gt;= AY$6, $G440 &lt; AX$6), 0, 2)+1)</f>
        <v/>
      </c>
      <c r="AY440" s="71" t="str">
        <f ca="1">INDEX({"","_","-","="},IF(OR($D440 &gt;= AZ$6, $E440 &lt; AY$6), 0, 1)+IF(OR($F440 &gt;= AZ$6, $G440 &lt; AY$6), 0, 2)+1)</f>
        <v/>
      </c>
      <c r="AZ440" s="71" t="str">
        <f ca="1">INDEX({"","_","-","="},IF(OR($D440 &gt;= BA$6, $E440 &lt; AZ$6), 0, 1)+IF(OR($F440 &gt;= BA$6, $G440 &lt; AZ$6), 0, 2)+1)</f>
        <v/>
      </c>
      <c r="BA440" s="71" t="str">
        <f ca="1">INDEX({"","_","-","="},IF(OR($D440 &gt;= BB$6, $E440 &lt; BA$6), 0, 1)+IF(OR($F440 &gt;= BB$6, $G440 &lt; BA$6), 0, 2)+1)</f>
        <v/>
      </c>
      <c r="BB440" s="71" t="str">
        <f ca="1">INDEX({"","_","-","="},IF(OR($D440 &gt;= BC$6, $E440 &lt; BB$6), 0, 1)+IF(OR($F440 &gt;= BC$6, $G440 &lt; BB$6), 0, 2)+1)</f>
        <v/>
      </c>
      <c r="BC440" s="71" t="str">
        <f ca="1">INDEX({"","_","-","="},IF(OR($D440 &gt;= BD$6, $E440 &lt; BC$6), 0, 1)+IF(OR($F440 &gt;= BD$6, $G440 &lt; BC$6), 0, 2)+1)</f>
        <v/>
      </c>
      <c r="BD440" s="71" t="str">
        <f ca="1">INDEX({"","_","-","="},IF(OR($D440 &gt;= BE$6, $E440 &lt; BD$6), 0, 1)+IF(OR($F440 &gt;= BE$6, $G440 &lt; BD$6), 0, 2)+1)</f>
        <v/>
      </c>
      <c r="BE440" s="71" t="str">
        <f ca="1">INDEX({"","_","-","="},IF(OR($D440 &gt;= BF$6, $E440 &lt; BE$6), 0, 1)+IF(OR($F440 &gt;= BF$6, $G440 &lt; BE$6), 0, 2)+1)</f>
        <v/>
      </c>
      <c r="BF440" s="71" t="str">
        <f ca="1">INDEX({"","_","-","="},IF(OR($D440 &gt;= BG$6, $E440 &lt; BF$6), 0, 1)+IF(OR($F440 &gt;= BG$6, $G440 &lt; BF$6), 0, 2)+1)</f>
        <v/>
      </c>
      <c r="BG440" s="71" t="str">
        <f ca="1">INDEX({"","_","-","="},IF(OR($D440 &gt;= BH$6, $E440 &lt; BG$6), 0, 1)+IF(OR($F440 &gt;= BH$6, $G440 &lt; BG$6), 0, 2)+1)</f>
        <v/>
      </c>
      <c r="BH440" s="71" t="str">
        <f ca="1">INDEX({"","_","-","="},IF(OR($D440 &gt;= BI$6, $E440 &lt; BH$6), 0, 1)+IF(OR($F440 &gt;= BI$6, $G440 &lt; BH$6), 0, 2)+1)</f>
        <v/>
      </c>
      <c r="BI440" s="71" t="str">
        <f ca="1">INDEX({"","_","-","="},IF(OR($D440 &gt;= BJ$6, $E440 &lt; BI$6), 0, 1)+IF(OR($F440 &gt;= BJ$6, $G440 &lt; BI$6), 0, 2)+1)</f>
        <v/>
      </c>
      <c r="BJ440" s="71" t="str">
        <f ca="1">INDEX({"","_","-","="},IF(OR($D440 &gt;= BK$6, $E440 &lt; BJ$6), 0, 1)+IF(OR($F440 &gt;= BK$6, $G440 &lt; BJ$6), 0, 2)+1)</f>
        <v/>
      </c>
      <c r="BK440" s="71" t="str">
        <f ca="1">INDEX({"","_","-","="},IF(OR($D440 &gt;= BL$6, $E440 &lt; BK$6), 0, 1)+IF(OR($F440 &gt;= BL$6, $G440 &lt; BK$6), 0, 2)+1)</f>
        <v/>
      </c>
      <c r="BL440" s="71" t="str">
        <f ca="1">INDEX({"","_","-","="},IF(OR($D440 &gt;= BM$6, $E440 &lt; BL$6), 0, 1)+IF(OR($F440 &gt;= BM$6, $G440 &lt; BL$6), 0, 2)+1)</f>
        <v/>
      </c>
      <c r="BM440" s="71" t="str">
        <f ca="1">INDEX({"","_","-","="},IF(OR($D440 &gt;= BN$6, $E440 &lt; BM$6), 0, 1)+IF(OR($F440 &gt;= BN$6, $G440 &lt; BM$6), 0, 2)+1)</f>
        <v/>
      </c>
      <c r="BN440" s="71" t="str">
        <f ca="1">INDEX({"","_","-","="},IF(OR($D440 &gt;= BO$6, $E440 &lt; BN$6), 0, 1)+IF(OR($F440 &gt;= BO$6, $G440 &lt; BN$6), 0, 2)+1)</f>
        <v/>
      </c>
      <c r="BO440" s="71" t="str">
        <f ca="1">INDEX({"","_","-","="},IF(OR($D440 &gt;= BP$6, $E440 &lt; BO$6), 0, 1)+IF(OR($F440 &gt;= BP$6, $G440 &lt; BO$6), 0, 2)+1)</f>
        <v/>
      </c>
      <c r="BP440" s="71" t="str">
        <f ca="1">INDEX({"","_","-","="},IF(OR($D440 &gt;= BQ$6, $E440 &lt; BP$6), 0, 1)+IF(OR($F440 &gt;= BQ$6, $G440 &lt; BP$6), 0, 2)+1)</f>
        <v/>
      </c>
      <c r="BQ440" s="71" t="str">
        <f ca="1">INDEX({"","_","-","="},IF(OR($D440 &gt;= BR$6, $E440 &lt; BQ$6), 0, 1)+IF(OR($F440 &gt;= BR$6, $G440 &lt; BQ$6), 0, 2)+1)</f>
        <v/>
      </c>
      <c r="BR440" s="71" t="str">
        <f ca="1">INDEX({"","_","-","="},IF(OR($D440 &gt;= BS$6, $E440 &lt; BR$6), 0, 1)+IF(OR($F440 &gt;= BS$6, $G440 &lt; BR$6), 0, 2)+1)</f>
        <v/>
      </c>
      <c r="BS440" s="71" t="str">
        <f ca="1">INDEX({"","_","-","="},IF(OR($D440 &gt;= BT$6, $E440 &lt; BS$6), 0, 1)+IF(OR($F440 &gt;= BT$6, $G440 &lt; BS$6), 0, 2)+1)</f>
        <v/>
      </c>
      <c r="BT440" s="71" t="str">
        <f ca="1">INDEX({"","_","-","="},IF(OR($D440 &gt;= BU$6, $E440 &lt; BT$6), 0, 1)+IF(OR($F440 &gt;= BU$6, $G440 &lt; BT$6), 0, 2)+1)</f>
        <v/>
      </c>
      <c r="BU440" s="71" t="str">
        <f ca="1">INDEX({"","_","-","="},IF(OR($D440 &gt;= BV$6, $E440 &lt; BU$6), 0, 1)+IF(OR($F440 &gt;= BV$6, $G440 &lt; BU$6), 0, 2)+1)</f>
        <v/>
      </c>
      <c r="BV440" s="71" t="str">
        <f ca="1">INDEX({"","_","-","="},IF(OR($D440 &gt;= BW$6, $E440 &lt; BV$6), 0, 1)+IF(OR($F440 &gt;= BW$6, $G440 &lt; BV$6), 0, 2)+1)</f>
        <v/>
      </c>
      <c r="BW440" s="71" t="str">
        <f ca="1">INDEX({"","_","-","="},IF(OR($D440 &gt;= BX$6, $E440 &lt; BW$6), 0, 1)+IF(OR($F440 &gt;= BX$6, $G440 &lt; BW$6), 0, 2)+1)</f>
        <v/>
      </c>
      <c r="BX440" s="71" t="str">
        <f ca="1">INDEX({"","_","-","="},IF(OR($D440 &gt;= BY$6, $E440 &lt; BX$6), 0, 1)+IF(OR($F440 &gt;= BY$6, $G440 &lt; BX$6), 0, 2)+1)</f>
        <v/>
      </c>
      <c r="BY440" s="71" t="str">
        <f ca="1">INDEX({"","_","-","="},IF(OR($D440 &gt;= BZ$6, $E440 &lt; BY$6), 0, 1)+IF(OR($F440 &gt;= BZ$6, $G440 &lt; BY$6), 0, 2)+1)</f>
        <v/>
      </c>
      <c r="BZ440" s="71" t="str">
        <f ca="1">INDEX({"","_","-","="},IF(OR($D440 &gt;= CA$6, $E440 &lt; BZ$6), 0, 1)+IF(OR($F440 &gt;= CA$6, $G440 &lt; BZ$6), 0, 2)+1)</f>
        <v/>
      </c>
      <c r="CA440" s="71" t="str">
        <f ca="1">INDEX({"","_","-","="},IF(OR($D440 &gt;= CB$6, $E440 &lt; CA$6), 0, 1)+IF(OR($F440 &gt;= CB$6, $G440 &lt; CA$6), 0, 2)+1)</f>
        <v/>
      </c>
      <c r="CB440" s="71" t="str">
        <f ca="1">INDEX({"","_","-","="},IF(OR($D440 &gt;= CC$6, $E440 &lt; CB$6), 0, 1)+IF(OR($F440 &gt;= CC$6, $G440 &lt; CB$6), 0, 2)+1)</f>
        <v/>
      </c>
      <c r="CC440" s="71" t="str">
        <f ca="1">INDEX({"","_","-","="},IF(OR($D440 &gt;= CD$6, $E440 &lt; CC$6), 0, 1)+IF(OR($F440 &gt;= CD$6, $G440 &lt; CC$6), 0, 2)+1)</f>
        <v/>
      </c>
      <c r="CD440" s="71" t="str">
        <f ca="1">INDEX({"","_","-","="},IF(OR($D440 &gt;= CE$6, $E440 &lt; CD$6), 0, 1)+IF(OR($F440 &gt;= CE$6, $G440 &lt; CD$6), 0, 2)+1)</f>
        <v/>
      </c>
    </row>
    <row r="441" spans="1:82">
      <c r="A441" s="8" t="str">
        <f ca="1">IF('临-进度'!N436,'临-进度'!$A436,"")</f>
        <v/>
      </c>
      <c r="B441" s="8" t="str">
        <f ca="1">IF('临-进度'!N436,'临-进度'!$B436,"")</f>
        <v/>
      </c>
      <c r="C441" s="8" t="str">
        <f ca="1">IF('临-进度'!N436,'临-进度'!$F436,"")</f>
        <v/>
      </c>
      <c r="D441" s="42" t="str">
        <f ca="1">IF('临-进度'!$N436,'临-进度'!$J436,"")</f>
        <v/>
      </c>
      <c r="E441" s="42" t="str">
        <f ca="1">IF('临-进度'!$N436,'临-进度'!$AF436,"")</f>
        <v/>
      </c>
      <c r="F441" s="42" t="str">
        <f ca="1">IF('临-进度'!$N436,'临-进度'!$K436,"")</f>
        <v/>
      </c>
      <c r="G441" s="76" t="str">
        <f ca="1">IF('临-进度'!$N436,'临-进度'!$AG436,"")</f>
        <v/>
      </c>
      <c r="H441" s="71" t="str">
        <f ca="1">INDEX({"","_","-","="},IF(OR($D441 &gt;= I$6, $E441 &lt; H$6), 0, 1)+IF(OR($F441 &gt;= I$6, $G441 &lt; H$6), 0, 2)+1)</f>
        <v/>
      </c>
      <c r="I441" s="71" t="str">
        <f ca="1">INDEX({"","_","-","="},IF(OR($D441 &gt;= J$6, $E441 &lt; I$6), 0, 1)+IF(OR($F441 &gt;= J$6, $G441 &lt; I$6), 0, 2)+1)</f>
        <v/>
      </c>
      <c r="J441" s="71" t="str">
        <f ca="1">INDEX({"","_","-","="},IF(OR($D441 &gt;= K$6, $E441 &lt; J$6), 0, 1)+IF(OR($F441 &gt;= K$6, $G441 &lt; J$6), 0, 2)+1)</f>
        <v/>
      </c>
      <c r="K441" s="71" t="str">
        <f ca="1">INDEX({"","_","-","="},IF(OR($D441 &gt;= L$6, $E441 &lt; K$6), 0, 1)+IF(OR($F441 &gt;= L$6, $G441 &lt; K$6), 0, 2)+1)</f>
        <v/>
      </c>
      <c r="L441" s="71" t="str">
        <f ca="1">INDEX({"","_","-","="},IF(OR($D441 &gt;= M$6, $E441 &lt; L$6), 0, 1)+IF(OR($F441 &gt;= M$6, $G441 &lt; L$6), 0, 2)+1)</f>
        <v/>
      </c>
      <c r="M441" s="71" t="str">
        <f ca="1">INDEX({"","_","-","="},IF(OR($D441 &gt;= N$6, $E441 &lt; M$6), 0, 1)+IF(OR($F441 &gt;= N$6, $G441 &lt; M$6), 0, 2)+1)</f>
        <v/>
      </c>
      <c r="N441" s="71" t="str">
        <f ca="1">INDEX({"","_","-","="},IF(OR($D441 &gt;= O$6, $E441 &lt; N$6), 0, 1)+IF(OR($F441 &gt;= O$6, $G441 &lt; N$6), 0, 2)+1)</f>
        <v/>
      </c>
      <c r="O441" s="71" t="str">
        <f ca="1">INDEX({"","_","-","="},IF(OR($D441 &gt;= P$6, $E441 &lt; O$6), 0, 1)+IF(OR($F441 &gt;= P$6, $G441 &lt; O$6), 0, 2)+1)</f>
        <v/>
      </c>
      <c r="P441" s="71" t="str">
        <f ca="1">INDEX({"","_","-","="},IF(OR($D441 &gt;= Q$6, $E441 &lt; P$6), 0, 1)+IF(OR($F441 &gt;= Q$6, $G441 &lt; P$6), 0, 2)+1)</f>
        <v/>
      </c>
      <c r="Q441" s="71" t="str">
        <f ca="1">INDEX({"","_","-","="},IF(OR($D441 &gt;= R$6, $E441 &lt; Q$6), 0, 1)+IF(OR($F441 &gt;= R$6, $G441 &lt; Q$6), 0, 2)+1)</f>
        <v/>
      </c>
      <c r="R441" s="71" t="str">
        <f ca="1">INDEX({"","_","-","="},IF(OR($D441 &gt;= S$6, $E441 &lt; R$6), 0, 1)+IF(OR($F441 &gt;= S$6, $G441 &lt; R$6), 0, 2)+1)</f>
        <v/>
      </c>
      <c r="S441" s="71" t="str">
        <f ca="1">INDEX({"","_","-","="},IF(OR($D441 &gt;= T$6, $E441 &lt; S$6), 0, 1)+IF(OR($F441 &gt;= T$6, $G441 &lt; S$6), 0, 2)+1)</f>
        <v/>
      </c>
      <c r="T441" s="71" t="str">
        <f ca="1">INDEX({"","_","-","="},IF(OR($D441 &gt;= U$6, $E441 &lt; T$6), 0, 1)+IF(OR($F441 &gt;= U$6, $G441 &lt; T$6), 0, 2)+1)</f>
        <v/>
      </c>
      <c r="U441" s="71" t="str">
        <f ca="1">INDEX({"","_","-","="},IF(OR($D441 &gt;= V$6, $E441 &lt; U$6), 0, 1)+IF(OR($F441 &gt;= V$6, $G441 &lt; U$6), 0, 2)+1)</f>
        <v/>
      </c>
      <c r="V441" s="71" t="str">
        <f ca="1">INDEX({"","_","-","="},IF(OR($D441 &gt;= W$6, $E441 &lt; V$6), 0, 1)+IF(OR($F441 &gt;= W$6, $G441 &lt; V$6), 0, 2)+1)</f>
        <v/>
      </c>
      <c r="W441" s="71" t="str">
        <f ca="1">INDEX({"","_","-","="},IF(OR($D441 &gt;= X$6, $E441 &lt; W$6), 0, 1)+IF(OR($F441 &gt;= X$6, $G441 &lt; W$6), 0, 2)+1)</f>
        <v/>
      </c>
      <c r="X441" s="71" t="str">
        <f ca="1">INDEX({"","_","-","="},IF(OR($D441 &gt;= Y$6, $E441 &lt; X$6), 0, 1)+IF(OR($F441 &gt;= Y$6, $G441 &lt; X$6), 0, 2)+1)</f>
        <v/>
      </c>
      <c r="Y441" s="71" t="str">
        <f ca="1">INDEX({"","_","-","="},IF(OR($D441 &gt;= Z$6, $E441 &lt; Y$6), 0, 1)+IF(OR($F441 &gt;= Z$6, $G441 &lt; Y$6), 0, 2)+1)</f>
        <v/>
      </c>
      <c r="Z441" s="71" t="str">
        <f ca="1">INDEX({"","_","-","="},IF(OR($D441 &gt;= AA$6, $E441 &lt; Z$6), 0, 1)+IF(OR($F441 &gt;= AA$6, $G441 &lt; Z$6), 0, 2)+1)</f>
        <v/>
      </c>
      <c r="AA441" s="71" t="str">
        <f ca="1">INDEX({"","_","-","="},IF(OR($D441 &gt;= AB$6, $E441 &lt; AA$6), 0, 1)+IF(OR($F441 &gt;= AB$6, $G441 &lt; AA$6), 0, 2)+1)</f>
        <v/>
      </c>
      <c r="AB441" s="71" t="str">
        <f ca="1">INDEX({"","_","-","="},IF(OR($D441 &gt;= AC$6, $E441 &lt; AB$6), 0, 1)+IF(OR($F441 &gt;= AC$6, $G441 &lt; AB$6), 0, 2)+1)</f>
        <v/>
      </c>
      <c r="AC441" s="71" t="str">
        <f ca="1">INDEX({"","_","-","="},IF(OR($D441 &gt;= AD$6, $E441 &lt; AC$6), 0, 1)+IF(OR($F441 &gt;= AD$6, $G441 &lt; AC$6), 0, 2)+1)</f>
        <v/>
      </c>
      <c r="AD441" s="71" t="str">
        <f ca="1">INDEX({"","_","-","="},IF(OR($D441 &gt;= AE$6, $E441 &lt; AD$6), 0, 1)+IF(OR($F441 &gt;= AE$6, $G441 &lt; AD$6), 0, 2)+1)</f>
        <v/>
      </c>
      <c r="AE441" s="71" t="str">
        <f ca="1">INDEX({"","_","-","="},IF(OR($D441 &gt;= AF$6, $E441 &lt; AE$6), 0, 1)+IF(OR($F441 &gt;= AF$6, $G441 &lt; AE$6), 0, 2)+1)</f>
        <v/>
      </c>
      <c r="AF441" s="71" t="str">
        <f ca="1">INDEX({"","_","-","="},IF(OR($D441 &gt;= AG$6, $E441 &lt; AF$6), 0, 1)+IF(OR($F441 &gt;= AG$6, $G441 &lt; AF$6), 0, 2)+1)</f>
        <v/>
      </c>
      <c r="AG441" s="71" t="str">
        <f ca="1">INDEX({"","_","-","="},IF(OR($D441 &gt;= AH$6, $E441 &lt; AG$6), 0, 1)+IF(OR($F441 &gt;= AH$6, $G441 &lt; AG$6), 0, 2)+1)</f>
        <v/>
      </c>
      <c r="AH441" s="71" t="str">
        <f ca="1">INDEX({"","_","-","="},IF(OR($D441 &gt;= AI$6, $E441 &lt; AH$6), 0, 1)+IF(OR($F441 &gt;= AI$6, $G441 &lt; AH$6), 0, 2)+1)</f>
        <v/>
      </c>
      <c r="AI441" s="71" t="str">
        <f ca="1">INDEX({"","_","-","="},IF(OR($D441 &gt;= AJ$6, $E441 &lt; AI$6), 0, 1)+IF(OR($F441 &gt;= AJ$6, $G441 &lt; AI$6), 0, 2)+1)</f>
        <v/>
      </c>
      <c r="AJ441" s="71" t="str">
        <f ca="1">INDEX({"","_","-","="},IF(OR($D441 &gt;= AK$6, $E441 &lt; AJ$6), 0, 1)+IF(OR($F441 &gt;= AK$6, $G441 &lt; AJ$6), 0, 2)+1)</f>
        <v/>
      </c>
      <c r="AK441" s="71" t="str">
        <f ca="1">INDEX({"","_","-","="},IF(OR($D441 &gt;= AL$6, $E441 &lt; AK$6), 0, 1)+IF(OR($F441 &gt;= AL$6, $G441 &lt; AK$6), 0, 2)+1)</f>
        <v/>
      </c>
      <c r="AL441" s="71" t="str">
        <f ca="1">INDEX({"","_","-","="},IF(OR($D441 &gt;= AM$6, $E441 &lt; AL$6), 0, 1)+IF(OR($F441 &gt;= AM$6, $G441 &lt; AL$6), 0, 2)+1)</f>
        <v/>
      </c>
      <c r="AM441" s="71" t="str">
        <f ca="1">INDEX({"","_","-","="},IF(OR($D441 &gt;= AN$6, $E441 &lt; AM$6), 0, 1)+IF(OR($F441 &gt;= AN$6, $G441 &lt; AM$6), 0, 2)+1)</f>
        <v/>
      </c>
      <c r="AN441" s="71" t="str">
        <f ca="1">INDEX({"","_","-","="},IF(OR($D441 &gt;= AO$6, $E441 &lt; AN$6), 0, 1)+IF(OR($F441 &gt;= AO$6, $G441 &lt; AN$6), 0, 2)+1)</f>
        <v/>
      </c>
      <c r="AO441" s="71" t="str">
        <f ca="1">INDEX({"","_","-","="},IF(OR($D441 &gt;= AP$6, $E441 &lt; AO$6), 0, 1)+IF(OR($F441 &gt;= AP$6, $G441 &lt; AO$6), 0, 2)+1)</f>
        <v/>
      </c>
      <c r="AP441" s="71" t="str">
        <f ca="1">INDEX({"","_","-","="},IF(OR($D441 &gt;= AQ$6, $E441 &lt; AP$6), 0, 1)+IF(OR($F441 &gt;= AQ$6, $G441 &lt; AP$6), 0, 2)+1)</f>
        <v/>
      </c>
      <c r="AQ441" s="71" t="str">
        <f ca="1">INDEX({"","_","-","="},IF(OR($D441 &gt;= AR$6, $E441 &lt; AQ$6), 0, 1)+IF(OR($F441 &gt;= AR$6, $G441 &lt; AQ$6), 0, 2)+1)</f>
        <v/>
      </c>
      <c r="AR441" s="71" t="str">
        <f ca="1">INDEX({"","_","-","="},IF(OR($D441 &gt;= AS$6, $E441 &lt; AR$6), 0, 1)+IF(OR($F441 &gt;= AS$6, $G441 &lt; AR$6), 0, 2)+1)</f>
        <v/>
      </c>
      <c r="AS441" s="71" t="str">
        <f ca="1">INDEX({"","_","-","="},IF(OR($D441 &gt;= AT$6, $E441 &lt; AS$6), 0, 1)+IF(OR($F441 &gt;= AT$6, $G441 &lt; AS$6), 0, 2)+1)</f>
        <v/>
      </c>
      <c r="AT441" s="71" t="str">
        <f ca="1">INDEX({"","_","-","="},IF(OR($D441 &gt;= AU$6, $E441 &lt; AT$6), 0, 1)+IF(OR($F441 &gt;= AU$6, $G441 &lt; AT$6), 0, 2)+1)</f>
        <v/>
      </c>
      <c r="AU441" s="71" t="str">
        <f ca="1">INDEX({"","_","-","="},IF(OR($D441 &gt;= AV$6, $E441 &lt; AU$6), 0, 1)+IF(OR($F441 &gt;= AV$6, $G441 &lt; AU$6), 0, 2)+1)</f>
        <v/>
      </c>
      <c r="AV441" s="71" t="str">
        <f ca="1">INDEX({"","_","-","="},IF(OR($D441 &gt;= AW$6, $E441 &lt; AV$6), 0, 1)+IF(OR($F441 &gt;= AW$6, $G441 &lt; AV$6), 0, 2)+1)</f>
        <v/>
      </c>
      <c r="AW441" s="71" t="str">
        <f ca="1">INDEX({"","_","-","="},IF(OR($D441 &gt;= AX$6, $E441 &lt; AW$6), 0, 1)+IF(OR($F441 &gt;= AX$6, $G441 &lt; AW$6), 0, 2)+1)</f>
        <v/>
      </c>
      <c r="AX441" s="71" t="str">
        <f ca="1">INDEX({"","_","-","="},IF(OR($D441 &gt;= AY$6, $E441 &lt; AX$6), 0, 1)+IF(OR($F441 &gt;= AY$6, $G441 &lt; AX$6), 0, 2)+1)</f>
        <v/>
      </c>
      <c r="AY441" s="71" t="str">
        <f ca="1">INDEX({"","_","-","="},IF(OR($D441 &gt;= AZ$6, $E441 &lt; AY$6), 0, 1)+IF(OR($F441 &gt;= AZ$6, $G441 &lt; AY$6), 0, 2)+1)</f>
        <v/>
      </c>
      <c r="AZ441" s="71" t="str">
        <f ca="1">INDEX({"","_","-","="},IF(OR($D441 &gt;= BA$6, $E441 &lt; AZ$6), 0, 1)+IF(OR($F441 &gt;= BA$6, $G441 &lt; AZ$6), 0, 2)+1)</f>
        <v/>
      </c>
      <c r="BA441" s="71" t="str">
        <f ca="1">INDEX({"","_","-","="},IF(OR($D441 &gt;= BB$6, $E441 &lt; BA$6), 0, 1)+IF(OR($F441 &gt;= BB$6, $G441 &lt; BA$6), 0, 2)+1)</f>
        <v/>
      </c>
      <c r="BB441" s="71" t="str">
        <f ca="1">INDEX({"","_","-","="},IF(OR($D441 &gt;= BC$6, $E441 &lt; BB$6), 0, 1)+IF(OR($F441 &gt;= BC$6, $G441 &lt; BB$6), 0, 2)+1)</f>
        <v/>
      </c>
      <c r="BC441" s="71" t="str">
        <f ca="1">INDEX({"","_","-","="},IF(OR($D441 &gt;= BD$6, $E441 &lt; BC$6), 0, 1)+IF(OR($F441 &gt;= BD$6, $G441 &lt; BC$6), 0, 2)+1)</f>
        <v/>
      </c>
      <c r="BD441" s="71" t="str">
        <f ca="1">INDEX({"","_","-","="},IF(OR($D441 &gt;= BE$6, $E441 &lt; BD$6), 0, 1)+IF(OR($F441 &gt;= BE$6, $G441 &lt; BD$6), 0, 2)+1)</f>
        <v/>
      </c>
      <c r="BE441" s="71" t="str">
        <f ca="1">INDEX({"","_","-","="},IF(OR($D441 &gt;= BF$6, $E441 &lt; BE$6), 0, 1)+IF(OR($F441 &gt;= BF$6, $G441 &lt; BE$6), 0, 2)+1)</f>
        <v/>
      </c>
      <c r="BF441" s="71" t="str">
        <f ca="1">INDEX({"","_","-","="},IF(OR($D441 &gt;= BG$6, $E441 &lt; BF$6), 0, 1)+IF(OR($F441 &gt;= BG$6, $G441 &lt; BF$6), 0, 2)+1)</f>
        <v/>
      </c>
      <c r="BG441" s="71" t="str">
        <f ca="1">INDEX({"","_","-","="},IF(OR($D441 &gt;= BH$6, $E441 &lt; BG$6), 0, 1)+IF(OR($F441 &gt;= BH$6, $G441 &lt; BG$6), 0, 2)+1)</f>
        <v/>
      </c>
      <c r="BH441" s="71" t="str">
        <f ca="1">INDEX({"","_","-","="},IF(OR($D441 &gt;= BI$6, $E441 &lt; BH$6), 0, 1)+IF(OR($F441 &gt;= BI$6, $G441 &lt; BH$6), 0, 2)+1)</f>
        <v/>
      </c>
      <c r="BI441" s="71" t="str">
        <f ca="1">INDEX({"","_","-","="},IF(OR($D441 &gt;= BJ$6, $E441 &lt; BI$6), 0, 1)+IF(OR($F441 &gt;= BJ$6, $G441 &lt; BI$6), 0, 2)+1)</f>
        <v/>
      </c>
      <c r="BJ441" s="71" t="str">
        <f ca="1">INDEX({"","_","-","="},IF(OR($D441 &gt;= BK$6, $E441 &lt; BJ$6), 0, 1)+IF(OR($F441 &gt;= BK$6, $G441 &lt; BJ$6), 0, 2)+1)</f>
        <v/>
      </c>
      <c r="BK441" s="71" t="str">
        <f ca="1">INDEX({"","_","-","="},IF(OR($D441 &gt;= BL$6, $E441 &lt; BK$6), 0, 1)+IF(OR($F441 &gt;= BL$6, $G441 &lt; BK$6), 0, 2)+1)</f>
        <v/>
      </c>
      <c r="BL441" s="71" t="str">
        <f ca="1">INDEX({"","_","-","="},IF(OR($D441 &gt;= BM$6, $E441 &lt; BL$6), 0, 1)+IF(OR($F441 &gt;= BM$6, $G441 &lt; BL$6), 0, 2)+1)</f>
        <v/>
      </c>
      <c r="BM441" s="71" t="str">
        <f ca="1">INDEX({"","_","-","="},IF(OR($D441 &gt;= BN$6, $E441 &lt; BM$6), 0, 1)+IF(OR($F441 &gt;= BN$6, $G441 &lt; BM$6), 0, 2)+1)</f>
        <v/>
      </c>
      <c r="BN441" s="71" t="str">
        <f ca="1">INDEX({"","_","-","="},IF(OR($D441 &gt;= BO$6, $E441 &lt; BN$6), 0, 1)+IF(OR($F441 &gt;= BO$6, $G441 &lt; BN$6), 0, 2)+1)</f>
        <v/>
      </c>
      <c r="BO441" s="71" t="str">
        <f ca="1">INDEX({"","_","-","="},IF(OR($D441 &gt;= BP$6, $E441 &lt; BO$6), 0, 1)+IF(OR($F441 &gt;= BP$6, $G441 &lt; BO$6), 0, 2)+1)</f>
        <v/>
      </c>
      <c r="BP441" s="71" t="str">
        <f ca="1">INDEX({"","_","-","="},IF(OR($D441 &gt;= BQ$6, $E441 &lt; BP$6), 0, 1)+IF(OR($F441 &gt;= BQ$6, $G441 &lt; BP$6), 0, 2)+1)</f>
        <v/>
      </c>
      <c r="BQ441" s="71" t="str">
        <f ca="1">INDEX({"","_","-","="},IF(OR($D441 &gt;= BR$6, $E441 &lt; BQ$6), 0, 1)+IF(OR($F441 &gt;= BR$6, $G441 &lt; BQ$6), 0, 2)+1)</f>
        <v/>
      </c>
      <c r="BR441" s="71" t="str">
        <f ca="1">INDEX({"","_","-","="},IF(OR($D441 &gt;= BS$6, $E441 &lt; BR$6), 0, 1)+IF(OR($F441 &gt;= BS$6, $G441 &lt; BR$6), 0, 2)+1)</f>
        <v/>
      </c>
      <c r="BS441" s="71" t="str">
        <f ca="1">INDEX({"","_","-","="},IF(OR($D441 &gt;= BT$6, $E441 &lt; BS$6), 0, 1)+IF(OR($F441 &gt;= BT$6, $G441 &lt; BS$6), 0, 2)+1)</f>
        <v/>
      </c>
      <c r="BT441" s="71" t="str">
        <f ca="1">INDEX({"","_","-","="},IF(OR($D441 &gt;= BU$6, $E441 &lt; BT$6), 0, 1)+IF(OR($F441 &gt;= BU$6, $G441 &lt; BT$6), 0, 2)+1)</f>
        <v/>
      </c>
      <c r="BU441" s="71" t="str">
        <f ca="1">INDEX({"","_","-","="},IF(OR($D441 &gt;= BV$6, $E441 &lt; BU$6), 0, 1)+IF(OR($F441 &gt;= BV$6, $G441 &lt; BU$6), 0, 2)+1)</f>
        <v/>
      </c>
      <c r="BV441" s="71" t="str">
        <f ca="1">INDEX({"","_","-","="},IF(OR($D441 &gt;= BW$6, $E441 &lt; BV$6), 0, 1)+IF(OR($F441 &gt;= BW$6, $G441 &lt; BV$6), 0, 2)+1)</f>
        <v/>
      </c>
      <c r="BW441" s="71" t="str">
        <f ca="1">INDEX({"","_","-","="},IF(OR($D441 &gt;= BX$6, $E441 &lt; BW$6), 0, 1)+IF(OR($F441 &gt;= BX$6, $G441 &lt; BW$6), 0, 2)+1)</f>
        <v/>
      </c>
      <c r="BX441" s="71" t="str">
        <f ca="1">INDEX({"","_","-","="},IF(OR($D441 &gt;= BY$6, $E441 &lt; BX$6), 0, 1)+IF(OR($F441 &gt;= BY$6, $G441 &lt; BX$6), 0, 2)+1)</f>
        <v/>
      </c>
      <c r="BY441" s="71" t="str">
        <f ca="1">INDEX({"","_","-","="},IF(OR($D441 &gt;= BZ$6, $E441 &lt; BY$6), 0, 1)+IF(OR($F441 &gt;= BZ$6, $G441 &lt; BY$6), 0, 2)+1)</f>
        <v/>
      </c>
      <c r="BZ441" s="71" t="str">
        <f ca="1">INDEX({"","_","-","="},IF(OR($D441 &gt;= CA$6, $E441 &lt; BZ$6), 0, 1)+IF(OR($F441 &gt;= CA$6, $G441 &lt; BZ$6), 0, 2)+1)</f>
        <v/>
      </c>
      <c r="CA441" s="71" t="str">
        <f ca="1">INDEX({"","_","-","="},IF(OR($D441 &gt;= CB$6, $E441 &lt; CA$6), 0, 1)+IF(OR($F441 &gt;= CB$6, $G441 &lt; CA$6), 0, 2)+1)</f>
        <v/>
      </c>
      <c r="CB441" s="71" t="str">
        <f ca="1">INDEX({"","_","-","="},IF(OR($D441 &gt;= CC$6, $E441 &lt; CB$6), 0, 1)+IF(OR($F441 &gt;= CC$6, $G441 &lt; CB$6), 0, 2)+1)</f>
        <v/>
      </c>
      <c r="CC441" s="71" t="str">
        <f ca="1">INDEX({"","_","-","="},IF(OR($D441 &gt;= CD$6, $E441 &lt; CC$6), 0, 1)+IF(OR($F441 &gt;= CD$6, $G441 &lt; CC$6), 0, 2)+1)</f>
        <v/>
      </c>
      <c r="CD441" s="71" t="str">
        <f ca="1">INDEX({"","_","-","="},IF(OR($D441 &gt;= CE$6, $E441 &lt; CD$6), 0, 1)+IF(OR($F441 &gt;= CE$6, $G441 &lt; CD$6), 0, 2)+1)</f>
        <v/>
      </c>
    </row>
    <row r="442" spans="1:82">
      <c r="A442" s="8" t="str">
        <f ca="1">IF('临-进度'!N437,'临-进度'!$A437,"")</f>
        <v/>
      </c>
      <c r="B442" s="8" t="str">
        <f ca="1">IF('临-进度'!N437,'临-进度'!$B437,"")</f>
        <v/>
      </c>
      <c r="C442" s="8" t="str">
        <f ca="1">IF('临-进度'!N437,'临-进度'!$F437,"")</f>
        <v/>
      </c>
      <c r="D442" s="42" t="str">
        <f ca="1">IF('临-进度'!$N437,'临-进度'!$J437,"")</f>
        <v/>
      </c>
      <c r="E442" s="42" t="str">
        <f ca="1">IF('临-进度'!$N437,'临-进度'!$AF437,"")</f>
        <v/>
      </c>
      <c r="F442" s="42" t="str">
        <f ca="1">IF('临-进度'!$N437,'临-进度'!$K437,"")</f>
        <v/>
      </c>
      <c r="G442" s="76" t="str">
        <f ca="1">IF('临-进度'!$N437,'临-进度'!$AG437,"")</f>
        <v/>
      </c>
      <c r="H442" s="71" t="str">
        <f ca="1">INDEX({"","_","-","="},IF(OR($D442 &gt;= I$6, $E442 &lt; H$6), 0, 1)+IF(OR($F442 &gt;= I$6, $G442 &lt; H$6), 0, 2)+1)</f>
        <v/>
      </c>
      <c r="I442" s="71" t="str">
        <f ca="1">INDEX({"","_","-","="},IF(OR($D442 &gt;= J$6, $E442 &lt; I$6), 0, 1)+IF(OR($F442 &gt;= J$6, $G442 &lt; I$6), 0, 2)+1)</f>
        <v/>
      </c>
      <c r="J442" s="71" t="str">
        <f ca="1">INDEX({"","_","-","="},IF(OR($D442 &gt;= K$6, $E442 &lt; J$6), 0, 1)+IF(OR($F442 &gt;= K$6, $G442 &lt; J$6), 0, 2)+1)</f>
        <v/>
      </c>
      <c r="K442" s="71" t="str">
        <f ca="1">INDEX({"","_","-","="},IF(OR($D442 &gt;= L$6, $E442 &lt; K$6), 0, 1)+IF(OR($F442 &gt;= L$6, $G442 &lt; K$6), 0, 2)+1)</f>
        <v/>
      </c>
      <c r="L442" s="71" t="str">
        <f ca="1">INDEX({"","_","-","="},IF(OR($D442 &gt;= M$6, $E442 &lt; L$6), 0, 1)+IF(OR($F442 &gt;= M$6, $G442 &lt; L$6), 0, 2)+1)</f>
        <v/>
      </c>
      <c r="M442" s="71" t="str">
        <f ca="1">INDEX({"","_","-","="},IF(OR($D442 &gt;= N$6, $E442 &lt; M$6), 0, 1)+IF(OR($F442 &gt;= N$6, $G442 &lt; M$6), 0, 2)+1)</f>
        <v/>
      </c>
      <c r="N442" s="71" t="str">
        <f ca="1">INDEX({"","_","-","="},IF(OR($D442 &gt;= O$6, $E442 &lt; N$6), 0, 1)+IF(OR($F442 &gt;= O$6, $G442 &lt; N$6), 0, 2)+1)</f>
        <v/>
      </c>
      <c r="O442" s="71" t="str">
        <f ca="1">INDEX({"","_","-","="},IF(OR($D442 &gt;= P$6, $E442 &lt; O$6), 0, 1)+IF(OR($F442 &gt;= P$6, $G442 &lt; O$6), 0, 2)+1)</f>
        <v/>
      </c>
      <c r="P442" s="71" t="str">
        <f ca="1">INDEX({"","_","-","="},IF(OR($D442 &gt;= Q$6, $E442 &lt; P$6), 0, 1)+IF(OR($F442 &gt;= Q$6, $G442 &lt; P$6), 0, 2)+1)</f>
        <v/>
      </c>
      <c r="Q442" s="71" t="str">
        <f ca="1">INDEX({"","_","-","="},IF(OR($D442 &gt;= R$6, $E442 &lt; Q$6), 0, 1)+IF(OR($F442 &gt;= R$6, $G442 &lt; Q$6), 0, 2)+1)</f>
        <v/>
      </c>
      <c r="R442" s="71" t="str">
        <f ca="1">INDEX({"","_","-","="},IF(OR($D442 &gt;= S$6, $E442 &lt; R$6), 0, 1)+IF(OR($F442 &gt;= S$6, $G442 &lt; R$6), 0, 2)+1)</f>
        <v/>
      </c>
      <c r="S442" s="71" t="str">
        <f ca="1">INDEX({"","_","-","="},IF(OR($D442 &gt;= T$6, $E442 &lt; S$6), 0, 1)+IF(OR($F442 &gt;= T$6, $G442 &lt; S$6), 0, 2)+1)</f>
        <v/>
      </c>
      <c r="T442" s="71" t="str">
        <f ca="1">INDEX({"","_","-","="},IF(OR($D442 &gt;= U$6, $E442 &lt; T$6), 0, 1)+IF(OR($F442 &gt;= U$6, $G442 &lt; T$6), 0, 2)+1)</f>
        <v/>
      </c>
      <c r="U442" s="71" t="str">
        <f ca="1">INDEX({"","_","-","="},IF(OR($D442 &gt;= V$6, $E442 &lt; U$6), 0, 1)+IF(OR($F442 &gt;= V$6, $G442 &lt; U$6), 0, 2)+1)</f>
        <v/>
      </c>
      <c r="V442" s="71" t="str">
        <f ca="1">INDEX({"","_","-","="},IF(OR($D442 &gt;= W$6, $E442 &lt; V$6), 0, 1)+IF(OR($F442 &gt;= W$6, $G442 &lt; V$6), 0, 2)+1)</f>
        <v/>
      </c>
      <c r="W442" s="71" t="str">
        <f ca="1">INDEX({"","_","-","="},IF(OR($D442 &gt;= X$6, $E442 &lt; W$6), 0, 1)+IF(OR($F442 &gt;= X$6, $G442 &lt; W$6), 0, 2)+1)</f>
        <v/>
      </c>
      <c r="X442" s="71" t="str">
        <f ca="1">INDEX({"","_","-","="},IF(OR($D442 &gt;= Y$6, $E442 &lt; X$6), 0, 1)+IF(OR($F442 &gt;= Y$6, $G442 &lt; X$6), 0, 2)+1)</f>
        <v/>
      </c>
      <c r="Y442" s="71" t="str">
        <f ca="1">INDEX({"","_","-","="},IF(OR($D442 &gt;= Z$6, $E442 &lt; Y$6), 0, 1)+IF(OR($F442 &gt;= Z$6, $G442 &lt; Y$6), 0, 2)+1)</f>
        <v/>
      </c>
      <c r="Z442" s="71" t="str">
        <f ca="1">INDEX({"","_","-","="},IF(OR($D442 &gt;= AA$6, $E442 &lt; Z$6), 0, 1)+IF(OR($F442 &gt;= AA$6, $G442 &lt; Z$6), 0, 2)+1)</f>
        <v/>
      </c>
      <c r="AA442" s="71" t="str">
        <f ca="1">INDEX({"","_","-","="},IF(OR($D442 &gt;= AB$6, $E442 &lt; AA$6), 0, 1)+IF(OR($F442 &gt;= AB$6, $G442 &lt; AA$6), 0, 2)+1)</f>
        <v/>
      </c>
      <c r="AB442" s="71" t="str">
        <f ca="1">INDEX({"","_","-","="},IF(OR($D442 &gt;= AC$6, $E442 &lt; AB$6), 0, 1)+IF(OR($F442 &gt;= AC$6, $G442 &lt; AB$6), 0, 2)+1)</f>
        <v/>
      </c>
      <c r="AC442" s="71" t="str">
        <f ca="1">INDEX({"","_","-","="},IF(OR($D442 &gt;= AD$6, $E442 &lt; AC$6), 0, 1)+IF(OR($F442 &gt;= AD$6, $G442 &lt; AC$6), 0, 2)+1)</f>
        <v/>
      </c>
      <c r="AD442" s="71" t="str">
        <f ca="1">INDEX({"","_","-","="},IF(OR($D442 &gt;= AE$6, $E442 &lt; AD$6), 0, 1)+IF(OR($F442 &gt;= AE$6, $G442 &lt; AD$6), 0, 2)+1)</f>
        <v/>
      </c>
      <c r="AE442" s="71" t="str">
        <f ca="1">INDEX({"","_","-","="},IF(OR($D442 &gt;= AF$6, $E442 &lt; AE$6), 0, 1)+IF(OR($F442 &gt;= AF$6, $G442 &lt; AE$6), 0, 2)+1)</f>
        <v/>
      </c>
      <c r="AF442" s="71" t="str">
        <f ca="1">INDEX({"","_","-","="},IF(OR($D442 &gt;= AG$6, $E442 &lt; AF$6), 0, 1)+IF(OR($F442 &gt;= AG$6, $G442 &lt; AF$6), 0, 2)+1)</f>
        <v/>
      </c>
      <c r="AG442" s="71" t="str">
        <f ca="1">INDEX({"","_","-","="},IF(OR($D442 &gt;= AH$6, $E442 &lt; AG$6), 0, 1)+IF(OR($F442 &gt;= AH$6, $G442 &lt; AG$6), 0, 2)+1)</f>
        <v/>
      </c>
      <c r="AH442" s="71" t="str">
        <f ca="1">INDEX({"","_","-","="},IF(OR($D442 &gt;= AI$6, $E442 &lt; AH$6), 0, 1)+IF(OR($F442 &gt;= AI$6, $G442 &lt; AH$6), 0, 2)+1)</f>
        <v/>
      </c>
      <c r="AI442" s="71" t="str">
        <f ca="1">INDEX({"","_","-","="},IF(OR($D442 &gt;= AJ$6, $E442 &lt; AI$6), 0, 1)+IF(OR($F442 &gt;= AJ$6, $G442 &lt; AI$6), 0, 2)+1)</f>
        <v/>
      </c>
      <c r="AJ442" s="71" t="str">
        <f ca="1">INDEX({"","_","-","="},IF(OR($D442 &gt;= AK$6, $E442 &lt; AJ$6), 0, 1)+IF(OR($F442 &gt;= AK$6, $G442 &lt; AJ$6), 0, 2)+1)</f>
        <v/>
      </c>
      <c r="AK442" s="71" t="str">
        <f ca="1">INDEX({"","_","-","="},IF(OR($D442 &gt;= AL$6, $E442 &lt; AK$6), 0, 1)+IF(OR($F442 &gt;= AL$6, $G442 &lt; AK$6), 0, 2)+1)</f>
        <v/>
      </c>
      <c r="AL442" s="71" t="str">
        <f ca="1">INDEX({"","_","-","="},IF(OR($D442 &gt;= AM$6, $E442 &lt; AL$6), 0, 1)+IF(OR($F442 &gt;= AM$6, $G442 &lt; AL$6), 0, 2)+1)</f>
        <v/>
      </c>
      <c r="AM442" s="71" t="str">
        <f ca="1">INDEX({"","_","-","="},IF(OR($D442 &gt;= AN$6, $E442 &lt; AM$6), 0, 1)+IF(OR($F442 &gt;= AN$6, $G442 &lt; AM$6), 0, 2)+1)</f>
        <v/>
      </c>
      <c r="AN442" s="71" t="str">
        <f ca="1">INDEX({"","_","-","="},IF(OR($D442 &gt;= AO$6, $E442 &lt; AN$6), 0, 1)+IF(OR($F442 &gt;= AO$6, $G442 &lt; AN$6), 0, 2)+1)</f>
        <v/>
      </c>
      <c r="AO442" s="71" t="str">
        <f ca="1">INDEX({"","_","-","="},IF(OR($D442 &gt;= AP$6, $E442 &lt; AO$6), 0, 1)+IF(OR($F442 &gt;= AP$6, $G442 &lt; AO$6), 0, 2)+1)</f>
        <v/>
      </c>
      <c r="AP442" s="71" t="str">
        <f ca="1">INDEX({"","_","-","="},IF(OR($D442 &gt;= AQ$6, $E442 &lt; AP$6), 0, 1)+IF(OR($F442 &gt;= AQ$6, $G442 &lt; AP$6), 0, 2)+1)</f>
        <v/>
      </c>
      <c r="AQ442" s="71" t="str">
        <f ca="1">INDEX({"","_","-","="},IF(OR($D442 &gt;= AR$6, $E442 &lt; AQ$6), 0, 1)+IF(OR($F442 &gt;= AR$6, $G442 &lt; AQ$6), 0, 2)+1)</f>
        <v/>
      </c>
      <c r="AR442" s="71" t="str">
        <f ca="1">INDEX({"","_","-","="},IF(OR($D442 &gt;= AS$6, $E442 &lt; AR$6), 0, 1)+IF(OR($F442 &gt;= AS$6, $G442 &lt; AR$6), 0, 2)+1)</f>
        <v/>
      </c>
      <c r="AS442" s="71" t="str">
        <f ca="1">INDEX({"","_","-","="},IF(OR($D442 &gt;= AT$6, $E442 &lt; AS$6), 0, 1)+IF(OR($F442 &gt;= AT$6, $G442 &lt; AS$6), 0, 2)+1)</f>
        <v/>
      </c>
      <c r="AT442" s="71" t="str">
        <f ca="1">INDEX({"","_","-","="},IF(OR($D442 &gt;= AU$6, $E442 &lt; AT$6), 0, 1)+IF(OR($F442 &gt;= AU$6, $G442 &lt; AT$6), 0, 2)+1)</f>
        <v/>
      </c>
      <c r="AU442" s="71" t="str">
        <f ca="1">INDEX({"","_","-","="},IF(OR($D442 &gt;= AV$6, $E442 &lt; AU$6), 0, 1)+IF(OR($F442 &gt;= AV$6, $G442 &lt; AU$6), 0, 2)+1)</f>
        <v/>
      </c>
      <c r="AV442" s="71" t="str">
        <f ca="1">INDEX({"","_","-","="},IF(OR($D442 &gt;= AW$6, $E442 &lt; AV$6), 0, 1)+IF(OR($F442 &gt;= AW$6, $G442 &lt; AV$6), 0, 2)+1)</f>
        <v/>
      </c>
      <c r="AW442" s="71" t="str">
        <f ca="1">INDEX({"","_","-","="},IF(OR($D442 &gt;= AX$6, $E442 &lt; AW$6), 0, 1)+IF(OR($F442 &gt;= AX$6, $G442 &lt; AW$6), 0, 2)+1)</f>
        <v/>
      </c>
      <c r="AX442" s="71" t="str">
        <f ca="1">INDEX({"","_","-","="},IF(OR($D442 &gt;= AY$6, $E442 &lt; AX$6), 0, 1)+IF(OR($F442 &gt;= AY$6, $G442 &lt; AX$6), 0, 2)+1)</f>
        <v/>
      </c>
      <c r="AY442" s="71" t="str">
        <f ca="1">INDEX({"","_","-","="},IF(OR($D442 &gt;= AZ$6, $E442 &lt; AY$6), 0, 1)+IF(OR($F442 &gt;= AZ$6, $G442 &lt; AY$6), 0, 2)+1)</f>
        <v/>
      </c>
      <c r="AZ442" s="71" t="str">
        <f ca="1">INDEX({"","_","-","="},IF(OR($D442 &gt;= BA$6, $E442 &lt; AZ$6), 0, 1)+IF(OR($F442 &gt;= BA$6, $G442 &lt; AZ$6), 0, 2)+1)</f>
        <v/>
      </c>
      <c r="BA442" s="71" t="str">
        <f ca="1">INDEX({"","_","-","="},IF(OR($D442 &gt;= BB$6, $E442 &lt; BA$6), 0, 1)+IF(OR($F442 &gt;= BB$6, $G442 &lt; BA$6), 0, 2)+1)</f>
        <v/>
      </c>
      <c r="BB442" s="71" t="str">
        <f ca="1">INDEX({"","_","-","="},IF(OR($D442 &gt;= BC$6, $E442 &lt; BB$6), 0, 1)+IF(OR($F442 &gt;= BC$6, $G442 &lt; BB$6), 0, 2)+1)</f>
        <v/>
      </c>
      <c r="BC442" s="71" t="str">
        <f ca="1">INDEX({"","_","-","="},IF(OR($D442 &gt;= BD$6, $E442 &lt; BC$6), 0, 1)+IF(OR($F442 &gt;= BD$6, $G442 &lt; BC$6), 0, 2)+1)</f>
        <v/>
      </c>
      <c r="BD442" s="71" t="str">
        <f ca="1">INDEX({"","_","-","="},IF(OR($D442 &gt;= BE$6, $E442 &lt; BD$6), 0, 1)+IF(OR($F442 &gt;= BE$6, $G442 &lt; BD$6), 0, 2)+1)</f>
        <v/>
      </c>
      <c r="BE442" s="71" t="str">
        <f ca="1">INDEX({"","_","-","="},IF(OR($D442 &gt;= BF$6, $E442 &lt; BE$6), 0, 1)+IF(OR($F442 &gt;= BF$6, $G442 &lt; BE$6), 0, 2)+1)</f>
        <v/>
      </c>
      <c r="BF442" s="71" t="str">
        <f ca="1">INDEX({"","_","-","="},IF(OR($D442 &gt;= BG$6, $E442 &lt; BF$6), 0, 1)+IF(OR($F442 &gt;= BG$6, $G442 &lt; BF$6), 0, 2)+1)</f>
        <v/>
      </c>
      <c r="BG442" s="71" t="str">
        <f ca="1">INDEX({"","_","-","="},IF(OR($D442 &gt;= BH$6, $E442 &lt; BG$6), 0, 1)+IF(OR($F442 &gt;= BH$6, $G442 &lt; BG$6), 0, 2)+1)</f>
        <v/>
      </c>
      <c r="BH442" s="71" t="str">
        <f ca="1">INDEX({"","_","-","="},IF(OR($D442 &gt;= BI$6, $E442 &lt; BH$6), 0, 1)+IF(OR($F442 &gt;= BI$6, $G442 &lt; BH$6), 0, 2)+1)</f>
        <v/>
      </c>
      <c r="BI442" s="71" t="str">
        <f ca="1">INDEX({"","_","-","="},IF(OR($D442 &gt;= BJ$6, $E442 &lt; BI$6), 0, 1)+IF(OR($F442 &gt;= BJ$6, $G442 &lt; BI$6), 0, 2)+1)</f>
        <v/>
      </c>
      <c r="BJ442" s="71" t="str">
        <f ca="1">INDEX({"","_","-","="},IF(OR($D442 &gt;= BK$6, $E442 &lt; BJ$6), 0, 1)+IF(OR($F442 &gt;= BK$6, $G442 &lt; BJ$6), 0, 2)+1)</f>
        <v/>
      </c>
      <c r="BK442" s="71" t="str">
        <f ca="1">INDEX({"","_","-","="},IF(OR($D442 &gt;= BL$6, $E442 &lt; BK$6), 0, 1)+IF(OR($F442 &gt;= BL$6, $G442 &lt; BK$6), 0, 2)+1)</f>
        <v/>
      </c>
      <c r="BL442" s="71" t="str">
        <f ca="1">INDEX({"","_","-","="},IF(OR($D442 &gt;= BM$6, $E442 &lt; BL$6), 0, 1)+IF(OR($F442 &gt;= BM$6, $G442 &lt; BL$6), 0, 2)+1)</f>
        <v/>
      </c>
      <c r="BM442" s="71" t="str">
        <f ca="1">INDEX({"","_","-","="},IF(OR($D442 &gt;= BN$6, $E442 &lt; BM$6), 0, 1)+IF(OR($F442 &gt;= BN$6, $G442 &lt; BM$6), 0, 2)+1)</f>
        <v/>
      </c>
      <c r="BN442" s="71" t="str">
        <f ca="1">INDEX({"","_","-","="},IF(OR($D442 &gt;= BO$6, $E442 &lt; BN$6), 0, 1)+IF(OR($F442 &gt;= BO$6, $G442 &lt; BN$6), 0, 2)+1)</f>
        <v/>
      </c>
      <c r="BO442" s="71" t="str">
        <f ca="1">INDEX({"","_","-","="},IF(OR($D442 &gt;= BP$6, $E442 &lt; BO$6), 0, 1)+IF(OR($F442 &gt;= BP$6, $G442 &lt; BO$6), 0, 2)+1)</f>
        <v/>
      </c>
      <c r="BP442" s="71" t="str">
        <f ca="1">INDEX({"","_","-","="},IF(OR($D442 &gt;= BQ$6, $E442 &lt; BP$6), 0, 1)+IF(OR($F442 &gt;= BQ$6, $G442 &lt; BP$6), 0, 2)+1)</f>
        <v/>
      </c>
      <c r="BQ442" s="71" t="str">
        <f ca="1">INDEX({"","_","-","="},IF(OR($D442 &gt;= BR$6, $E442 &lt; BQ$6), 0, 1)+IF(OR($F442 &gt;= BR$6, $G442 &lt; BQ$6), 0, 2)+1)</f>
        <v/>
      </c>
      <c r="BR442" s="71" t="str">
        <f ca="1">INDEX({"","_","-","="},IF(OR($D442 &gt;= BS$6, $E442 &lt; BR$6), 0, 1)+IF(OR($F442 &gt;= BS$6, $G442 &lt; BR$6), 0, 2)+1)</f>
        <v/>
      </c>
      <c r="BS442" s="71" t="str">
        <f ca="1">INDEX({"","_","-","="},IF(OR($D442 &gt;= BT$6, $E442 &lt; BS$6), 0, 1)+IF(OR($F442 &gt;= BT$6, $G442 &lt; BS$6), 0, 2)+1)</f>
        <v/>
      </c>
      <c r="BT442" s="71" t="str">
        <f ca="1">INDEX({"","_","-","="},IF(OR($D442 &gt;= BU$6, $E442 &lt; BT$6), 0, 1)+IF(OR($F442 &gt;= BU$6, $G442 &lt; BT$6), 0, 2)+1)</f>
        <v/>
      </c>
      <c r="BU442" s="71" t="str">
        <f ca="1">INDEX({"","_","-","="},IF(OR($D442 &gt;= BV$6, $E442 &lt; BU$6), 0, 1)+IF(OR($F442 &gt;= BV$6, $G442 &lt; BU$6), 0, 2)+1)</f>
        <v/>
      </c>
      <c r="BV442" s="71" t="str">
        <f ca="1">INDEX({"","_","-","="},IF(OR($D442 &gt;= BW$6, $E442 &lt; BV$6), 0, 1)+IF(OR($F442 &gt;= BW$6, $G442 &lt; BV$6), 0, 2)+1)</f>
        <v/>
      </c>
      <c r="BW442" s="71" t="str">
        <f ca="1">INDEX({"","_","-","="},IF(OR($D442 &gt;= BX$6, $E442 &lt; BW$6), 0, 1)+IF(OR($F442 &gt;= BX$6, $G442 &lt; BW$6), 0, 2)+1)</f>
        <v/>
      </c>
      <c r="BX442" s="71" t="str">
        <f ca="1">INDEX({"","_","-","="},IF(OR($D442 &gt;= BY$6, $E442 &lt; BX$6), 0, 1)+IF(OR($F442 &gt;= BY$6, $G442 &lt; BX$6), 0, 2)+1)</f>
        <v/>
      </c>
      <c r="BY442" s="71" t="str">
        <f ca="1">INDEX({"","_","-","="},IF(OR($D442 &gt;= BZ$6, $E442 &lt; BY$6), 0, 1)+IF(OR($F442 &gt;= BZ$6, $G442 &lt; BY$6), 0, 2)+1)</f>
        <v/>
      </c>
      <c r="BZ442" s="71" t="str">
        <f ca="1">INDEX({"","_","-","="},IF(OR($D442 &gt;= CA$6, $E442 &lt; BZ$6), 0, 1)+IF(OR($F442 &gt;= CA$6, $G442 &lt; BZ$6), 0, 2)+1)</f>
        <v/>
      </c>
      <c r="CA442" s="71" t="str">
        <f ca="1">INDEX({"","_","-","="},IF(OR($D442 &gt;= CB$6, $E442 &lt; CA$6), 0, 1)+IF(OR($F442 &gt;= CB$6, $G442 &lt; CA$6), 0, 2)+1)</f>
        <v/>
      </c>
      <c r="CB442" s="71" t="str">
        <f ca="1">INDEX({"","_","-","="},IF(OR($D442 &gt;= CC$6, $E442 &lt; CB$6), 0, 1)+IF(OR($F442 &gt;= CC$6, $G442 &lt; CB$6), 0, 2)+1)</f>
        <v/>
      </c>
      <c r="CC442" s="71" t="str">
        <f ca="1">INDEX({"","_","-","="},IF(OR($D442 &gt;= CD$6, $E442 &lt; CC$6), 0, 1)+IF(OR($F442 &gt;= CD$6, $G442 &lt; CC$6), 0, 2)+1)</f>
        <v/>
      </c>
      <c r="CD442" s="71" t="str">
        <f ca="1">INDEX({"","_","-","="},IF(OR($D442 &gt;= CE$6, $E442 &lt; CD$6), 0, 1)+IF(OR($F442 &gt;= CE$6, $G442 &lt; CD$6), 0, 2)+1)</f>
        <v/>
      </c>
    </row>
    <row r="443" spans="1:82">
      <c r="A443" s="8" t="str">
        <f ca="1">IF('临-进度'!N438,'临-进度'!$A438,"")</f>
        <v/>
      </c>
      <c r="B443" s="8" t="str">
        <f ca="1">IF('临-进度'!N438,'临-进度'!$B438,"")</f>
        <v/>
      </c>
      <c r="C443" s="8" t="str">
        <f ca="1">IF('临-进度'!N438,'临-进度'!$F438,"")</f>
        <v/>
      </c>
      <c r="D443" s="42" t="str">
        <f ca="1">IF('临-进度'!$N438,'临-进度'!$J438,"")</f>
        <v/>
      </c>
      <c r="E443" s="42" t="str">
        <f ca="1">IF('临-进度'!$N438,'临-进度'!$AF438,"")</f>
        <v/>
      </c>
      <c r="F443" s="42" t="str">
        <f ca="1">IF('临-进度'!$N438,'临-进度'!$K438,"")</f>
        <v/>
      </c>
      <c r="G443" s="76" t="str">
        <f ca="1">IF('临-进度'!$N438,'临-进度'!$AG438,"")</f>
        <v/>
      </c>
      <c r="H443" s="71" t="str">
        <f ca="1">INDEX({"","_","-","="},IF(OR($D443 &gt;= I$6, $E443 &lt; H$6), 0, 1)+IF(OR($F443 &gt;= I$6, $G443 &lt; H$6), 0, 2)+1)</f>
        <v/>
      </c>
      <c r="I443" s="71" t="str">
        <f ca="1">INDEX({"","_","-","="},IF(OR($D443 &gt;= J$6, $E443 &lt; I$6), 0, 1)+IF(OR($F443 &gt;= J$6, $G443 &lt; I$6), 0, 2)+1)</f>
        <v/>
      </c>
      <c r="J443" s="71" t="str">
        <f ca="1">INDEX({"","_","-","="},IF(OR($D443 &gt;= K$6, $E443 &lt; J$6), 0, 1)+IF(OR($F443 &gt;= K$6, $G443 &lt; J$6), 0, 2)+1)</f>
        <v/>
      </c>
      <c r="K443" s="71" t="str">
        <f ca="1">INDEX({"","_","-","="},IF(OR($D443 &gt;= L$6, $E443 &lt; K$6), 0, 1)+IF(OR($F443 &gt;= L$6, $G443 &lt; K$6), 0, 2)+1)</f>
        <v/>
      </c>
      <c r="L443" s="71" t="str">
        <f ca="1">INDEX({"","_","-","="},IF(OR($D443 &gt;= M$6, $E443 &lt; L$6), 0, 1)+IF(OR($F443 &gt;= M$6, $G443 &lt; L$6), 0, 2)+1)</f>
        <v/>
      </c>
      <c r="M443" s="71" t="str">
        <f ca="1">INDEX({"","_","-","="},IF(OR($D443 &gt;= N$6, $E443 &lt; M$6), 0, 1)+IF(OR($F443 &gt;= N$6, $G443 &lt; M$6), 0, 2)+1)</f>
        <v/>
      </c>
      <c r="N443" s="71" t="str">
        <f ca="1">INDEX({"","_","-","="},IF(OR($D443 &gt;= O$6, $E443 &lt; N$6), 0, 1)+IF(OR($F443 &gt;= O$6, $G443 &lt; N$6), 0, 2)+1)</f>
        <v/>
      </c>
      <c r="O443" s="71" t="str">
        <f ca="1">INDEX({"","_","-","="},IF(OR($D443 &gt;= P$6, $E443 &lt; O$6), 0, 1)+IF(OR($F443 &gt;= P$6, $G443 &lt; O$6), 0, 2)+1)</f>
        <v/>
      </c>
      <c r="P443" s="71" t="str">
        <f ca="1">INDEX({"","_","-","="},IF(OR($D443 &gt;= Q$6, $E443 &lt; P$6), 0, 1)+IF(OR($F443 &gt;= Q$6, $G443 &lt; P$6), 0, 2)+1)</f>
        <v/>
      </c>
      <c r="Q443" s="71" t="str">
        <f ca="1">INDEX({"","_","-","="},IF(OR($D443 &gt;= R$6, $E443 &lt; Q$6), 0, 1)+IF(OR($F443 &gt;= R$6, $G443 &lt; Q$6), 0, 2)+1)</f>
        <v/>
      </c>
      <c r="R443" s="71" t="str">
        <f ca="1">INDEX({"","_","-","="},IF(OR($D443 &gt;= S$6, $E443 &lt; R$6), 0, 1)+IF(OR($F443 &gt;= S$6, $G443 &lt; R$6), 0, 2)+1)</f>
        <v/>
      </c>
      <c r="S443" s="71" t="str">
        <f ca="1">INDEX({"","_","-","="},IF(OR($D443 &gt;= T$6, $E443 &lt; S$6), 0, 1)+IF(OR($F443 &gt;= T$6, $G443 &lt; S$6), 0, 2)+1)</f>
        <v/>
      </c>
      <c r="T443" s="71" t="str">
        <f ca="1">INDEX({"","_","-","="},IF(OR($D443 &gt;= U$6, $E443 &lt; T$6), 0, 1)+IF(OR($F443 &gt;= U$6, $G443 &lt; T$6), 0, 2)+1)</f>
        <v/>
      </c>
      <c r="U443" s="71" t="str">
        <f ca="1">INDEX({"","_","-","="},IF(OR($D443 &gt;= V$6, $E443 &lt; U$6), 0, 1)+IF(OR($F443 &gt;= V$6, $G443 &lt; U$6), 0, 2)+1)</f>
        <v/>
      </c>
      <c r="V443" s="71" t="str">
        <f ca="1">INDEX({"","_","-","="},IF(OR($D443 &gt;= W$6, $E443 &lt; V$6), 0, 1)+IF(OR($F443 &gt;= W$6, $G443 &lt; V$6), 0, 2)+1)</f>
        <v/>
      </c>
      <c r="W443" s="71" t="str">
        <f ca="1">INDEX({"","_","-","="},IF(OR($D443 &gt;= X$6, $E443 &lt; W$6), 0, 1)+IF(OR($F443 &gt;= X$6, $G443 &lt; W$6), 0, 2)+1)</f>
        <v/>
      </c>
      <c r="X443" s="71" t="str">
        <f ca="1">INDEX({"","_","-","="},IF(OR($D443 &gt;= Y$6, $E443 &lt; X$6), 0, 1)+IF(OR($F443 &gt;= Y$6, $G443 &lt; X$6), 0, 2)+1)</f>
        <v/>
      </c>
      <c r="Y443" s="71" t="str">
        <f ca="1">INDEX({"","_","-","="},IF(OR($D443 &gt;= Z$6, $E443 &lt; Y$6), 0, 1)+IF(OR($F443 &gt;= Z$6, $G443 &lt; Y$6), 0, 2)+1)</f>
        <v/>
      </c>
      <c r="Z443" s="71" t="str">
        <f ca="1">INDEX({"","_","-","="},IF(OR($D443 &gt;= AA$6, $E443 &lt; Z$6), 0, 1)+IF(OR($F443 &gt;= AA$6, $G443 &lt; Z$6), 0, 2)+1)</f>
        <v/>
      </c>
      <c r="AA443" s="71" t="str">
        <f ca="1">INDEX({"","_","-","="},IF(OR($D443 &gt;= AB$6, $E443 &lt; AA$6), 0, 1)+IF(OR($F443 &gt;= AB$6, $G443 &lt; AA$6), 0, 2)+1)</f>
        <v/>
      </c>
      <c r="AB443" s="71" t="str">
        <f ca="1">INDEX({"","_","-","="},IF(OR($D443 &gt;= AC$6, $E443 &lt; AB$6), 0, 1)+IF(OR($F443 &gt;= AC$6, $G443 &lt; AB$6), 0, 2)+1)</f>
        <v/>
      </c>
      <c r="AC443" s="71" t="str">
        <f ca="1">INDEX({"","_","-","="},IF(OR($D443 &gt;= AD$6, $E443 &lt; AC$6), 0, 1)+IF(OR($F443 &gt;= AD$6, $G443 &lt; AC$6), 0, 2)+1)</f>
        <v/>
      </c>
      <c r="AD443" s="71" t="str">
        <f ca="1">INDEX({"","_","-","="},IF(OR($D443 &gt;= AE$6, $E443 &lt; AD$6), 0, 1)+IF(OR($F443 &gt;= AE$6, $G443 &lt; AD$6), 0, 2)+1)</f>
        <v/>
      </c>
      <c r="AE443" s="71" t="str">
        <f ca="1">INDEX({"","_","-","="},IF(OR($D443 &gt;= AF$6, $E443 &lt; AE$6), 0, 1)+IF(OR($F443 &gt;= AF$6, $G443 &lt; AE$6), 0, 2)+1)</f>
        <v/>
      </c>
      <c r="AF443" s="71" t="str">
        <f ca="1">INDEX({"","_","-","="},IF(OR($D443 &gt;= AG$6, $E443 &lt; AF$6), 0, 1)+IF(OR($F443 &gt;= AG$6, $G443 &lt; AF$6), 0, 2)+1)</f>
        <v/>
      </c>
      <c r="AG443" s="71" t="str">
        <f ca="1">INDEX({"","_","-","="},IF(OR($D443 &gt;= AH$6, $E443 &lt; AG$6), 0, 1)+IF(OR($F443 &gt;= AH$6, $G443 &lt; AG$6), 0, 2)+1)</f>
        <v/>
      </c>
      <c r="AH443" s="71" t="str">
        <f ca="1">INDEX({"","_","-","="},IF(OR($D443 &gt;= AI$6, $E443 &lt; AH$6), 0, 1)+IF(OR($F443 &gt;= AI$6, $G443 &lt; AH$6), 0, 2)+1)</f>
        <v/>
      </c>
      <c r="AI443" s="71" t="str">
        <f ca="1">INDEX({"","_","-","="},IF(OR($D443 &gt;= AJ$6, $E443 &lt; AI$6), 0, 1)+IF(OR($F443 &gt;= AJ$6, $G443 &lt; AI$6), 0, 2)+1)</f>
        <v/>
      </c>
      <c r="AJ443" s="71" t="str">
        <f ca="1">INDEX({"","_","-","="},IF(OR($D443 &gt;= AK$6, $E443 &lt; AJ$6), 0, 1)+IF(OR($F443 &gt;= AK$6, $G443 &lt; AJ$6), 0, 2)+1)</f>
        <v/>
      </c>
      <c r="AK443" s="71" t="str">
        <f ca="1">INDEX({"","_","-","="},IF(OR($D443 &gt;= AL$6, $E443 &lt; AK$6), 0, 1)+IF(OR($F443 &gt;= AL$6, $G443 &lt; AK$6), 0, 2)+1)</f>
        <v/>
      </c>
      <c r="AL443" s="71" t="str">
        <f ca="1">INDEX({"","_","-","="},IF(OR($D443 &gt;= AM$6, $E443 &lt; AL$6), 0, 1)+IF(OR($F443 &gt;= AM$6, $G443 &lt; AL$6), 0, 2)+1)</f>
        <v/>
      </c>
      <c r="AM443" s="71" t="str">
        <f ca="1">INDEX({"","_","-","="},IF(OR($D443 &gt;= AN$6, $E443 &lt; AM$6), 0, 1)+IF(OR($F443 &gt;= AN$6, $G443 &lt; AM$6), 0, 2)+1)</f>
        <v/>
      </c>
      <c r="AN443" s="71" t="str">
        <f ca="1">INDEX({"","_","-","="},IF(OR($D443 &gt;= AO$6, $E443 &lt; AN$6), 0, 1)+IF(OR($F443 &gt;= AO$6, $G443 &lt; AN$6), 0, 2)+1)</f>
        <v/>
      </c>
      <c r="AO443" s="71" t="str">
        <f ca="1">INDEX({"","_","-","="},IF(OR($D443 &gt;= AP$6, $E443 &lt; AO$6), 0, 1)+IF(OR($F443 &gt;= AP$6, $G443 &lt; AO$6), 0, 2)+1)</f>
        <v/>
      </c>
      <c r="AP443" s="71" t="str">
        <f ca="1">INDEX({"","_","-","="},IF(OR($D443 &gt;= AQ$6, $E443 &lt; AP$6), 0, 1)+IF(OR($F443 &gt;= AQ$6, $G443 &lt; AP$6), 0, 2)+1)</f>
        <v/>
      </c>
      <c r="AQ443" s="71" t="str">
        <f ca="1">INDEX({"","_","-","="},IF(OR($D443 &gt;= AR$6, $E443 &lt; AQ$6), 0, 1)+IF(OR($F443 &gt;= AR$6, $G443 &lt; AQ$6), 0, 2)+1)</f>
        <v/>
      </c>
      <c r="AR443" s="71" t="str">
        <f ca="1">INDEX({"","_","-","="},IF(OR($D443 &gt;= AS$6, $E443 &lt; AR$6), 0, 1)+IF(OR($F443 &gt;= AS$6, $G443 &lt; AR$6), 0, 2)+1)</f>
        <v/>
      </c>
      <c r="AS443" s="71" t="str">
        <f ca="1">INDEX({"","_","-","="},IF(OR($D443 &gt;= AT$6, $E443 &lt; AS$6), 0, 1)+IF(OR($F443 &gt;= AT$6, $G443 &lt; AS$6), 0, 2)+1)</f>
        <v/>
      </c>
      <c r="AT443" s="71" t="str">
        <f ca="1">INDEX({"","_","-","="},IF(OR($D443 &gt;= AU$6, $E443 &lt; AT$6), 0, 1)+IF(OR($F443 &gt;= AU$6, $G443 &lt; AT$6), 0, 2)+1)</f>
        <v/>
      </c>
      <c r="AU443" s="71" t="str">
        <f ca="1">INDEX({"","_","-","="},IF(OR($D443 &gt;= AV$6, $E443 &lt; AU$6), 0, 1)+IF(OR($F443 &gt;= AV$6, $G443 &lt; AU$6), 0, 2)+1)</f>
        <v/>
      </c>
      <c r="AV443" s="71" t="str">
        <f ca="1">INDEX({"","_","-","="},IF(OR($D443 &gt;= AW$6, $E443 &lt; AV$6), 0, 1)+IF(OR($F443 &gt;= AW$6, $G443 &lt; AV$6), 0, 2)+1)</f>
        <v/>
      </c>
      <c r="AW443" s="71" t="str">
        <f ca="1">INDEX({"","_","-","="},IF(OR($D443 &gt;= AX$6, $E443 &lt; AW$6), 0, 1)+IF(OR($F443 &gt;= AX$6, $G443 &lt; AW$6), 0, 2)+1)</f>
        <v/>
      </c>
      <c r="AX443" s="71" t="str">
        <f ca="1">INDEX({"","_","-","="},IF(OR($D443 &gt;= AY$6, $E443 &lt; AX$6), 0, 1)+IF(OR($F443 &gt;= AY$6, $G443 &lt; AX$6), 0, 2)+1)</f>
        <v/>
      </c>
      <c r="AY443" s="71" t="str">
        <f ca="1">INDEX({"","_","-","="},IF(OR($D443 &gt;= AZ$6, $E443 &lt; AY$6), 0, 1)+IF(OR($F443 &gt;= AZ$6, $G443 &lt; AY$6), 0, 2)+1)</f>
        <v/>
      </c>
      <c r="AZ443" s="71" t="str">
        <f ca="1">INDEX({"","_","-","="},IF(OR($D443 &gt;= BA$6, $E443 &lt; AZ$6), 0, 1)+IF(OR($F443 &gt;= BA$6, $G443 &lt; AZ$6), 0, 2)+1)</f>
        <v/>
      </c>
      <c r="BA443" s="71" t="str">
        <f ca="1">INDEX({"","_","-","="},IF(OR($D443 &gt;= BB$6, $E443 &lt; BA$6), 0, 1)+IF(OR($F443 &gt;= BB$6, $G443 &lt; BA$6), 0, 2)+1)</f>
        <v/>
      </c>
      <c r="BB443" s="71" t="str">
        <f ca="1">INDEX({"","_","-","="},IF(OR($D443 &gt;= BC$6, $E443 &lt; BB$6), 0, 1)+IF(OR($F443 &gt;= BC$6, $G443 &lt; BB$6), 0, 2)+1)</f>
        <v/>
      </c>
      <c r="BC443" s="71" t="str">
        <f ca="1">INDEX({"","_","-","="},IF(OR($D443 &gt;= BD$6, $E443 &lt; BC$6), 0, 1)+IF(OR($F443 &gt;= BD$6, $G443 &lt; BC$6), 0, 2)+1)</f>
        <v/>
      </c>
      <c r="BD443" s="71" t="str">
        <f ca="1">INDEX({"","_","-","="},IF(OR($D443 &gt;= BE$6, $E443 &lt; BD$6), 0, 1)+IF(OR($F443 &gt;= BE$6, $G443 &lt; BD$6), 0, 2)+1)</f>
        <v/>
      </c>
      <c r="BE443" s="71" t="str">
        <f ca="1">INDEX({"","_","-","="},IF(OR($D443 &gt;= BF$6, $E443 &lt; BE$6), 0, 1)+IF(OR($F443 &gt;= BF$6, $G443 &lt; BE$6), 0, 2)+1)</f>
        <v/>
      </c>
      <c r="BF443" s="71" t="str">
        <f ca="1">INDEX({"","_","-","="},IF(OR($D443 &gt;= BG$6, $E443 &lt; BF$6), 0, 1)+IF(OR($F443 &gt;= BG$6, $G443 &lt; BF$6), 0, 2)+1)</f>
        <v/>
      </c>
      <c r="BG443" s="71" t="str">
        <f ca="1">INDEX({"","_","-","="},IF(OR($D443 &gt;= BH$6, $E443 &lt; BG$6), 0, 1)+IF(OR($F443 &gt;= BH$6, $G443 &lt; BG$6), 0, 2)+1)</f>
        <v/>
      </c>
      <c r="BH443" s="71" t="str">
        <f ca="1">INDEX({"","_","-","="},IF(OR($D443 &gt;= BI$6, $E443 &lt; BH$6), 0, 1)+IF(OR($F443 &gt;= BI$6, $G443 &lt; BH$6), 0, 2)+1)</f>
        <v/>
      </c>
      <c r="BI443" s="71" t="str">
        <f ca="1">INDEX({"","_","-","="},IF(OR($D443 &gt;= BJ$6, $E443 &lt; BI$6), 0, 1)+IF(OR($F443 &gt;= BJ$6, $G443 &lt; BI$6), 0, 2)+1)</f>
        <v/>
      </c>
      <c r="BJ443" s="71" t="str">
        <f ca="1">INDEX({"","_","-","="},IF(OR($D443 &gt;= BK$6, $E443 &lt; BJ$6), 0, 1)+IF(OR($F443 &gt;= BK$6, $G443 &lt; BJ$6), 0, 2)+1)</f>
        <v/>
      </c>
      <c r="BK443" s="71" t="str">
        <f ca="1">INDEX({"","_","-","="},IF(OR($D443 &gt;= BL$6, $E443 &lt; BK$6), 0, 1)+IF(OR($F443 &gt;= BL$6, $G443 &lt; BK$6), 0, 2)+1)</f>
        <v/>
      </c>
      <c r="BL443" s="71" t="str">
        <f ca="1">INDEX({"","_","-","="},IF(OR($D443 &gt;= BM$6, $E443 &lt; BL$6), 0, 1)+IF(OR($F443 &gt;= BM$6, $G443 &lt; BL$6), 0, 2)+1)</f>
        <v/>
      </c>
      <c r="BM443" s="71" t="str">
        <f ca="1">INDEX({"","_","-","="},IF(OR($D443 &gt;= BN$6, $E443 &lt; BM$6), 0, 1)+IF(OR($F443 &gt;= BN$6, $G443 &lt; BM$6), 0, 2)+1)</f>
        <v/>
      </c>
      <c r="BN443" s="71" t="str">
        <f ca="1">INDEX({"","_","-","="},IF(OR($D443 &gt;= BO$6, $E443 &lt; BN$6), 0, 1)+IF(OR($F443 &gt;= BO$6, $G443 &lt; BN$6), 0, 2)+1)</f>
        <v/>
      </c>
      <c r="BO443" s="71" t="str">
        <f ca="1">INDEX({"","_","-","="},IF(OR($D443 &gt;= BP$6, $E443 &lt; BO$6), 0, 1)+IF(OR($F443 &gt;= BP$6, $G443 &lt; BO$6), 0, 2)+1)</f>
        <v/>
      </c>
      <c r="BP443" s="71" t="str">
        <f ca="1">INDEX({"","_","-","="},IF(OR($D443 &gt;= BQ$6, $E443 &lt; BP$6), 0, 1)+IF(OR($F443 &gt;= BQ$6, $G443 &lt; BP$6), 0, 2)+1)</f>
        <v/>
      </c>
      <c r="BQ443" s="71" t="str">
        <f ca="1">INDEX({"","_","-","="},IF(OR($D443 &gt;= BR$6, $E443 &lt; BQ$6), 0, 1)+IF(OR($F443 &gt;= BR$6, $G443 &lt; BQ$6), 0, 2)+1)</f>
        <v/>
      </c>
      <c r="BR443" s="71" t="str">
        <f ca="1">INDEX({"","_","-","="},IF(OR($D443 &gt;= BS$6, $E443 &lt; BR$6), 0, 1)+IF(OR($F443 &gt;= BS$6, $G443 &lt; BR$6), 0, 2)+1)</f>
        <v/>
      </c>
      <c r="BS443" s="71" t="str">
        <f ca="1">INDEX({"","_","-","="},IF(OR($D443 &gt;= BT$6, $E443 &lt; BS$6), 0, 1)+IF(OR($F443 &gt;= BT$6, $G443 &lt; BS$6), 0, 2)+1)</f>
        <v/>
      </c>
      <c r="BT443" s="71" t="str">
        <f ca="1">INDEX({"","_","-","="},IF(OR($D443 &gt;= BU$6, $E443 &lt; BT$6), 0, 1)+IF(OR($F443 &gt;= BU$6, $G443 &lt; BT$6), 0, 2)+1)</f>
        <v/>
      </c>
      <c r="BU443" s="71" t="str">
        <f ca="1">INDEX({"","_","-","="},IF(OR($D443 &gt;= BV$6, $E443 &lt; BU$6), 0, 1)+IF(OR($F443 &gt;= BV$6, $G443 &lt; BU$6), 0, 2)+1)</f>
        <v/>
      </c>
      <c r="BV443" s="71" t="str">
        <f ca="1">INDEX({"","_","-","="},IF(OR($D443 &gt;= BW$6, $E443 &lt; BV$6), 0, 1)+IF(OR($F443 &gt;= BW$6, $G443 &lt; BV$6), 0, 2)+1)</f>
        <v/>
      </c>
      <c r="BW443" s="71" t="str">
        <f ca="1">INDEX({"","_","-","="},IF(OR($D443 &gt;= BX$6, $E443 &lt; BW$6), 0, 1)+IF(OR($F443 &gt;= BX$6, $G443 &lt; BW$6), 0, 2)+1)</f>
        <v/>
      </c>
      <c r="BX443" s="71" t="str">
        <f ca="1">INDEX({"","_","-","="},IF(OR($D443 &gt;= BY$6, $E443 &lt; BX$6), 0, 1)+IF(OR($F443 &gt;= BY$6, $G443 &lt; BX$6), 0, 2)+1)</f>
        <v/>
      </c>
      <c r="BY443" s="71" t="str">
        <f ca="1">INDEX({"","_","-","="},IF(OR($D443 &gt;= BZ$6, $E443 &lt; BY$6), 0, 1)+IF(OR($F443 &gt;= BZ$6, $G443 &lt; BY$6), 0, 2)+1)</f>
        <v/>
      </c>
      <c r="BZ443" s="71" t="str">
        <f ca="1">INDEX({"","_","-","="},IF(OR($D443 &gt;= CA$6, $E443 &lt; BZ$6), 0, 1)+IF(OR($F443 &gt;= CA$6, $G443 &lt; BZ$6), 0, 2)+1)</f>
        <v/>
      </c>
      <c r="CA443" s="71" t="str">
        <f ca="1">INDEX({"","_","-","="},IF(OR($D443 &gt;= CB$6, $E443 &lt; CA$6), 0, 1)+IF(OR($F443 &gt;= CB$6, $G443 &lt; CA$6), 0, 2)+1)</f>
        <v/>
      </c>
      <c r="CB443" s="71" t="str">
        <f ca="1">INDEX({"","_","-","="},IF(OR($D443 &gt;= CC$6, $E443 &lt; CB$6), 0, 1)+IF(OR($F443 &gt;= CC$6, $G443 &lt; CB$6), 0, 2)+1)</f>
        <v/>
      </c>
      <c r="CC443" s="71" t="str">
        <f ca="1">INDEX({"","_","-","="},IF(OR($D443 &gt;= CD$6, $E443 &lt; CC$6), 0, 1)+IF(OR($F443 &gt;= CD$6, $G443 &lt; CC$6), 0, 2)+1)</f>
        <v/>
      </c>
      <c r="CD443" s="71" t="str">
        <f ca="1">INDEX({"","_","-","="},IF(OR($D443 &gt;= CE$6, $E443 &lt; CD$6), 0, 1)+IF(OR($F443 &gt;= CE$6, $G443 &lt; CD$6), 0, 2)+1)</f>
        <v/>
      </c>
    </row>
    <row r="444" spans="1:82">
      <c r="A444" s="8" t="str">
        <f ca="1">IF('临-进度'!N439,'临-进度'!$A439,"")</f>
        <v/>
      </c>
      <c r="B444" s="8" t="str">
        <f ca="1">IF('临-进度'!N439,'临-进度'!$B439,"")</f>
        <v/>
      </c>
      <c r="C444" s="8" t="str">
        <f ca="1">IF('临-进度'!N439,'临-进度'!$F439,"")</f>
        <v/>
      </c>
      <c r="D444" s="42" t="str">
        <f ca="1">IF('临-进度'!$N439,'临-进度'!$J439,"")</f>
        <v/>
      </c>
      <c r="E444" s="42" t="str">
        <f ca="1">IF('临-进度'!$N439,'临-进度'!$AF439,"")</f>
        <v/>
      </c>
      <c r="F444" s="42" t="str">
        <f ca="1">IF('临-进度'!$N439,'临-进度'!$K439,"")</f>
        <v/>
      </c>
      <c r="G444" s="76" t="str">
        <f ca="1">IF('临-进度'!$N439,'临-进度'!$AG439,"")</f>
        <v/>
      </c>
      <c r="H444" s="71" t="str">
        <f ca="1">INDEX({"","_","-","="},IF(OR($D444 &gt;= I$6, $E444 &lt; H$6), 0, 1)+IF(OR($F444 &gt;= I$6, $G444 &lt; H$6), 0, 2)+1)</f>
        <v/>
      </c>
      <c r="I444" s="71" t="str">
        <f ca="1">INDEX({"","_","-","="},IF(OR($D444 &gt;= J$6, $E444 &lt; I$6), 0, 1)+IF(OR($F444 &gt;= J$6, $G444 &lt; I$6), 0, 2)+1)</f>
        <v/>
      </c>
      <c r="J444" s="71" t="str">
        <f ca="1">INDEX({"","_","-","="},IF(OR($D444 &gt;= K$6, $E444 &lt; J$6), 0, 1)+IF(OR($F444 &gt;= K$6, $G444 &lt; J$6), 0, 2)+1)</f>
        <v/>
      </c>
      <c r="K444" s="71" t="str">
        <f ca="1">INDEX({"","_","-","="},IF(OR($D444 &gt;= L$6, $E444 &lt; K$6), 0, 1)+IF(OR($F444 &gt;= L$6, $G444 &lt; K$6), 0, 2)+1)</f>
        <v/>
      </c>
      <c r="L444" s="71" t="str">
        <f ca="1">INDEX({"","_","-","="},IF(OR($D444 &gt;= M$6, $E444 &lt; L$6), 0, 1)+IF(OR($F444 &gt;= M$6, $G444 &lt; L$6), 0, 2)+1)</f>
        <v/>
      </c>
      <c r="M444" s="71" t="str">
        <f ca="1">INDEX({"","_","-","="},IF(OR($D444 &gt;= N$6, $E444 &lt; M$6), 0, 1)+IF(OR($F444 &gt;= N$6, $G444 &lt; M$6), 0, 2)+1)</f>
        <v/>
      </c>
      <c r="N444" s="71" t="str">
        <f ca="1">INDEX({"","_","-","="},IF(OR($D444 &gt;= O$6, $E444 &lt; N$6), 0, 1)+IF(OR($F444 &gt;= O$6, $G444 &lt; N$6), 0, 2)+1)</f>
        <v/>
      </c>
      <c r="O444" s="71" t="str">
        <f ca="1">INDEX({"","_","-","="},IF(OR($D444 &gt;= P$6, $E444 &lt; O$6), 0, 1)+IF(OR($F444 &gt;= P$6, $G444 &lt; O$6), 0, 2)+1)</f>
        <v/>
      </c>
      <c r="P444" s="71" t="str">
        <f ca="1">INDEX({"","_","-","="},IF(OR($D444 &gt;= Q$6, $E444 &lt; P$6), 0, 1)+IF(OR($F444 &gt;= Q$6, $G444 &lt; P$6), 0, 2)+1)</f>
        <v/>
      </c>
      <c r="Q444" s="71" t="str">
        <f ca="1">INDEX({"","_","-","="},IF(OR($D444 &gt;= R$6, $E444 &lt; Q$6), 0, 1)+IF(OR($F444 &gt;= R$6, $G444 &lt; Q$6), 0, 2)+1)</f>
        <v/>
      </c>
      <c r="R444" s="71" t="str">
        <f ca="1">INDEX({"","_","-","="},IF(OR($D444 &gt;= S$6, $E444 &lt; R$6), 0, 1)+IF(OR($F444 &gt;= S$6, $G444 &lt; R$6), 0, 2)+1)</f>
        <v/>
      </c>
      <c r="S444" s="71" t="str">
        <f ca="1">INDEX({"","_","-","="},IF(OR($D444 &gt;= T$6, $E444 &lt; S$6), 0, 1)+IF(OR($F444 &gt;= T$6, $G444 &lt; S$6), 0, 2)+1)</f>
        <v/>
      </c>
      <c r="T444" s="71" t="str">
        <f ca="1">INDEX({"","_","-","="},IF(OR($D444 &gt;= U$6, $E444 &lt; T$6), 0, 1)+IF(OR($F444 &gt;= U$6, $G444 &lt; T$6), 0, 2)+1)</f>
        <v/>
      </c>
      <c r="U444" s="71" t="str">
        <f ca="1">INDEX({"","_","-","="},IF(OR($D444 &gt;= V$6, $E444 &lt; U$6), 0, 1)+IF(OR($F444 &gt;= V$6, $G444 &lt; U$6), 0, 2)+1)</f>
        <v/>
      </c>
      <c r="V444" s="71" t="str">
        <f ca="1">INDEX({"","_","-","="},IF(OR($D444 &gt;= W$6, $E444 &lt; V$6), 0, 1)+IF(OR($F444 &gt;= W$6, $G444 &lt; V$6), 0, 2)+1)</f>
        <v/>
      </c>
      <c r="W444" s="71" t="str">
        <f ca="1">INDEX({"","_","-","="},IF(OR($D444 &gt;= X$6, $E444 &lt; W$6), 0, 1)+IF(OR($F444 &gt;= X$6, $G444 &lt; W$6), 0, 2)+1)</f>
        <v/>
      </c>
      <c r="X444" s="71" t="str">
        <f ca="1">INDEX({"","_","-","="},IF(OR($D444 &gt;= Y$6, $E444 &lt; X$6), 0, 1)+IF(OR($F444 &gt;= Y$6, $G444 &lt; X$6), 0, 2)+1)</f>
        <v/>
      </c>
      <c r="Y444" s="71" t="str">
        <f ca="1">INDEX({"","_","-","="},IF(OR($D444 &gt;= Z$6, $E444 &lt; Y$6), 0, 1)+IF(OR($F444 &gt;= Z$6, $G444 &lt; Y$6), 0, 2)+1)</f>
        <v/>
      </c>
      <c r="Z444" s="71" t="str">
        <f ca="1">INDEX({"","_","-","="},IF(OR($D444 &gt;= AA$6, $E444 &lt; Z$6), 0, 1)+IF(OR($F444 &gt;= AA$6, $G444 &lt; Z$6), 0, 2)+1)</f>
        <v/>
      </c>
      <c r="AA444" s="71" t="str">
        <f ca="1">INDEX({"","_","-","="},IF(OR($D444 &gt;= AB$6, $E444 &lt; AA$6), 0, 1)+IF(OR($F444 &gt;= AB$6, $G444 &lt; AA$6), 0, 2)+1)</f>
        <v/>
      </c>
      <c r="AB444" s="71" t="str">
        <f ca="1">INDEX({"","_","-","="},IF(OR($D444 &gt;= AC$6, $E444 &lt; AB$6), 0, 1)+IF(OR($F444 &gt;= AC$6, $G444 &lt; AB$6), 0, 2)+1)</f>
        <v/>
      </c>
      <c r="AC444" s="71" t="str">
        <f ca="1">INDEX({"","_","-","="},IF(OR($D444 &gt;= AD$6, $E444 &lt; AC$6), 0, 1)+IF(OR($F444 &gt;= AD$6, $G444 &lt; AC$6), 0, 2)+1)</f>
        <v/>
      </c>
      <c r="AD444" s="71" t="str">
        <f ca="1">INDEX({"","_","-","="},IF(OR($D444 &gt;= AE$6, $E444 &lt; AD$6), 0, 1)+IF(OR($F444 &gt;= AE$6, $G444 &lt; AD$6), 0, 2)+1)</f>
        <v/>
      </c>
      <c r="AE444" s="71" t="str">
        <f ca="1">INDEX({"","_","-","="},IF(OR($D444 &gt;= AF$6, $E444 &lt; AE$6), 0, 1)+IF(OR($F444 &gt;= AF$6, $G444 &lt; AE$6), 0, 2)+1)</f>
        <v/>
      </c>
      <c r="AF444" s="71" t="str">
        <f ca="1">INDEX({"","_","-","="},IF(OR($D444 &gt;= AG$6, $E444 &lt; AF$6), 0, 1)+IF(OR($F444 &gt;= AG$6, $G444 &lt; AF$6), 0, 2)+1)</f>
        <v/>
      </c>
      <c r="AG444" s="71" t="str">
        <f ca="1">INDEX({"","_","-","="},IF(OR($D444 &gt;= AH$6, $E444 &lt; AG$6), 0, 1)+IF(OR($F444 &gt;= AH$6, $G444 &lt; AG$6), 0, 2)+1)</f>
        <v/>
      </c>
      <c r="AH444" s="71" t="str">
        <f ca="1">INDEX({"","_","-","="},IF(OR($D444 &gt;= AI$6, $E444 &lt; AH$6), 0, 1)+IF(OR($F444 &gt;= AI$6, $G444 &lt; AH$6), 0, 2)+1)</f>
        <v/>
      </c>
      <c r="AI444" s="71" t="str">
        <f ca="1">INDEX({"","_","-","="},IF(OR($D444 &gt;= AJ$6, $E444 &lt; AI$6), 0, 1)+IF(OR($F444 &gt;= AJ$6, $G444 &lt; AI$6), 0, 2)+1)</f>
        <v/>
      </c>
      <c r="AJ444" s="71" t="str">
        <f ca="1">INDEX({"","_","-","="},IF(OR($D444 &gt;= AK$6, $E444 &lt; AJ$6), 0, 1)+IF(OR($F444 &gt;= AK$6, $G444 &lt; AJ$6), 0, 2)+1)</f>
        <v/>
      </c>
      <c r="AK444" s="71" t="str">
        <f ca="1">INDEX({"","_","-","="},IF(OR($D444 &gt;= AL$6, $E444 &lt; AK$6), 0, 1)+IF(OR($F444 &gt;= AL$6, $G444 &lt; AK$6), 0, 2)+1)</f>
        <v/>
      </c>
      <c r="AL444" s="71" t="str">
        <f ca="1">INDEX({"","_","-","="},IF(OR($D444 &gt;= AM$6, $E444 &lt; AL$6), 0, 1)+IF(OR($F444 &gt;= AM$6, $G444 &lt; AL$6), 0, 2)+1)</f>
        <v/>
      </c>
      <c r="AM444" s="71" t="str">
        <f ca="1">INDEX({"","_","-","="},IF(OR($D444 &gt;= AN$6, $E444 &lt; AM$6), 0, 1)+IF(OR($F444 &gt;= AN$6, $G444 &lt; AM$6), 0, 2)+1)</f>
        <v/>
      </c>
      <c r="AN444" s="71" t="str">
        <f ca="1">INDEX({"","_","-","="},IF(OR($D444 &gt;= AO$6, $E444 &lt; AN$6), 0, 1)+IF(OR($F444 &gt;= AO$6, $G444 &lt; AN$6), 0, 2)+1)</f>
        <v/>
      </c>
      <c r="AO444" s="71" t="str">
        <f ca="1">INDEX({"","_","-","="},IF(OR($D444 &gt;= AP$6, $E444 &lt; AO$6), 0, 1)+IF(OR($F444 &gt;= AP$6, $G444 &lt; AO$6), 0, 2)+1)</f>
        <v/>
      </c>
      <c r="AP444" s="71" t="str">
        <f ca="1">INDEX({"","_","-","="},IF(OR($D444 &gt;= AQ$6, $E444 &lt; AP$6), 0, 1)+IF(OR($F444 &gt;= AQ$6, $G444 &lt; AP$6), 0, 2)+1)</f>
        <v/>
      </c>
      <c r="AQ444" s="71" t="str">
        <f ca="1">INDEX({"","_","-","="},IF(OR($D444 &gt;= AR$6, $E444 &lt; AQ$6), 0, 1)+IF(OR($F444 &gt;= AR$6, $G444 &lt; AQ$6), 0, 2)+1)</f>
        <v/>
      </c>
      <c r="AR444" s="71" t="str">
        <f ca="1">INDEX({"","_","-","="},IF(OR($D444 &gt;= AS$6, $E444 &lt; AR$6), 0, 1)+IF(OR($F444 &gt;= AS$6, $G444 &lt; AR$6), 0, 2)+1)</f>
        <v/>
      </c>
      <c r="AS444" s="71" t="str">
        <f ca="1">INDEX({"","_","-","="},IF(OR($D444 &gt;= AT$6, $E444 &lt; AS$6), 0, 1)+IF(OR($F444 &gt;= AT$6, $G444 &lt; AS$6), 0, 2)+1)</f>
        <v/>
      </c>
      <c r="AT444" s="71" t="str">
        <f ca="1">INDEX({"","_","-","="},IF(OR($D444 &gt;= AU$6, $E444 &lt; AT$6), 0, 1)+IF(OR($F444 &gt;= AU$6, $G444 &lt; AT$6), 0, 2)+1)</f>
        <v/>
      </c>
      <c r="AU444" s="71" t="str">
        <f ca="1">INDEX({"","_","-","="},IF(OR($D444 &gt;= AV$6, $E444 &lt; AU$6), 0, 1)+IF(OR($F444 &gt;= AV$6, $G444 &lt; AU$6), 0, 2)+1)</f>
        <v/>
      </c>
      <c r="AV444" s="71" t="str">
        <f ca="1">INDEX({"","_","-","="},IF(OR($D444 &gt;= AW$6, $E444 &lt; AV$6), 0, 1)+IF(OR($F444 &gt;= AW$6, $G444 &lt; AV$6), 0, 2)+1)</f>
        <v/>
      </c>
      <c r="AW444" s="71" t="str">
        <f ca="1">INDEX({"","_","-","="},IF(OR($D444 &gt;= AX$6, $E444 &lt; AW$6), 0, 1)+IF(OR($F444 &gt;= AX$6, $G444 &lt; AW$6), 0, 2)+1)</f>
        <v/>
      </c>
      <c r="AX444" s="71" t="str">
        <f ca="1">INDEX({"","_","-","="},IF(OR($D444 &gt;= AY$6, $E444 &lt; AX$6), 0, 1)+IF(OR($F444 &gt;= AY$6, $G444 &lt; AX$6), 0, 2)+1)</f>
        <v/>
      </c>
      <c r="AY444" s="71" t="str">
        <f ca="1">INDEX({"","_","-","="},IF(OR($D444 &gt;= AZ$6, $E444 &lt; AY$6), 0, 1)+IF(OR($F444 &gt;= AZ$6, $G444 &lt; AY$6), 0, 2)+1)</f>
        <v/>
      </c>
      <c r="AZ444" s="71" t="str">
        <f ca="1">INDEX({"","_","-","="},IF(OR($D444 &gt;= BA$6, $E444 &lt; AZ$6), 0, 1)+IF(OR($F444 &gt;= BA$6, $G444 &lt; AZ$6), 0, 2)+1)</f>
        <v/>
      </c>
      <c r="BA444" s="71" t="str">
        <f ca="1">INDEX({"","_","-","="},IF(OR($D444 &gt;= BB$6, $E444 &lt; BA$6), 0, 1)+IF(OR($F444 &gt;= BB$6, $G444 &lt; BA$6), 0, 2)+1)</f>
        <v/>
      </c>
      <c r="BB444" s="71" t="str">
        <f ca="1">INDEX({"","_","-","="},IF(OR($D444 &gt;= BC$6, $E444 &lt; BB$6), 0, 1)+IF(OR($F444 &gt;= BC$6, $G444 &lt; BB$6), 0, 2)+1)</f>
        <v/>
      </c>
      <c r="BC444" s="71" t="str">
        <f ca="1">INDEX({"","_","-","="},IF(OR($D444 &gt;= BD$6, $E444 &lt; BC$6), 0, 1)+IF(OR($F444 &gt;= BD$6, $G444 &lt; BC$6), 0, 2)+1)</f>
        <v/>
      </c>
      <c r="BD444" s="71" t="str">
        <f ca="1">INDEX({"","_","-","="},IF(OR($D444 &gt;= BE$6, $E444 &lt; BD$6), 0, 1)+IF(OR($F444 &gt;= BE$6, $G444 &lt; BD$6), 0, 2)+1)</f>
        <v/>
      </c>
      <c r="BE444" s="71" t="str">
        <f ca="1">INDEX({"","_","-","="},IF(OR($D444 &gt;= BF$6, $E444 &lt; BE$6), 0, 1)+IF(OR($F444 &gt;= BF$6, $G444 &lt; BE$6), 0, 2)+1)</f>
        <v/>
      </c>
      <c r="BF444" s="71" t="str">
        <f ca="1">INDEX({"","_","-","="},IF(OR($D444 &gt;= BG$6, $E444 &lt; BF$6), 0, 1)+IF(OR($F444 &gt;= BG$6, $G444 &lt; BF$6), 0, 2)+1)</f>
        <v/>
      </c>
      <c r="BG444" s="71" t="str">
        <f ca="1">INDEX({"","_","-","="},IF(OR($D444 &gt;= BH$6, $E444 &lt; BG$6), 0, 1)+IF(OR($F444 &gt;= BH$6, $G444 &lt; BG$6), 0, 2)+1)</f>
        <v/>
      </c>
      <c r="BH444" s="71" t="str">
        <f ca="1">INDEX({"","_","-","="},IF(OR($D444 &gt;= BI$6, $E444 &lt; BH$6), 0, 1)+IF(OR($F444 &gt;= BI$6, $G444 &lt; BH$6), 0, 2)+1)</f>
        <v/>
      </c>
      <c r="BI444" s="71" t="str">
        <f ca="1">INDEX({"","_","-","="},IF(OR($D444 &gt;= BJ$6, $E444 &lt; BI$6), 0, 1)+IF(OR($F444 &gt;= BJ$6, $G444 &lt; BI$6), 0, 2)+1)</f>
        <v/>
      </c>
      <c r="BJ444" s="71" t="str">
        <f ca="1">INDEX({"","_","-","="},IF(OR($D444 &gt;= BK$6, $E444 &lt; BJ$6), 0, 1)+IF(OR($F444 &gt;= BK$6, $G444 &lt; BJ$6), 0, 2)+1)</f>
        <v/>
      </c>
      <c r="BK444" s="71" t="str">
        <f ca="1">INDEX({"","_","-","="},IF(OR($D444 &gt;= BL$6, $E444 &lt; BK$6), 0, 1)+IF(OR($F444 &gt;= BL$6, $G444 &lt; BK$6), 0, 2)+1)</f>
        <v/>
      </c>
      <c r="BL444" s="71" t="str">
        <f ca="1">INDEX({"","_","-","="},IF(OR($D444 &gt;= BM$6, $E444 &lt; BL$6), 0, 1)+IF(OR($F444 &gt;= BM$6, $G444 &lt; BL$6), 0, 2)+1)</f>
        <v/>
      </c>
      <c r="BM444" s="71" t="str">
        <f ca="1">INDEX({"","_","-","="},IF(OR($D444 &gt;= BN$6, $E444 &lt; BM$6), 0, 1)+IF(OR($F444 &gt;= BN$6, $G444 &lt; BM$6), 0, 2)+1)</f>
        <v/>
      </c>
      <c r="BN444" s="71" t="str">
        <f ca="1">INDEX({"","_","-","="},IF(OR($D444 &gt;= BO$6, $E444 &lt; BN$6), 0, 1)+IF(OR($F444 &gt;= BO$6, $G444 &lt; BN$6), 0, 2)+1)</f>
        <v/>
      </c>
      <c r="BO444" s="71" t="str">
        <f ca="1">INDEX({"","_","-","="},IF(OR($D444 &gt;= BP$6, $E444 &lt; BO$6), 0, 1)+IF(OR($F444 &gt;= BP$6, $G444 &lt; BO$6), 0, 2)+1)</f>
        <v/>
      </c>
      <c r="BP444" s="71" t="str">
        <f ca="1">INDEX({"","_","-","="},IF(OR($D444 &gt;= BQ$6, $E444 &lt; BP$6), 0, 1)+IF(OR($F444 &gt;= BQ$6, $G444 &lt; BP$6), 0, 2)+1)</f>
        <v/>
      </c>
      <c r="BQ444" s="71" t="str">
        <f ca="1">INDEX({"","_","-","="},IF(OR($D444 &gt;= BR$6, $E444 &lt; BQ$6), 0, 1)+IF(OR($F444 &gt;= BR$6, $G444 &lt; BQ$6), 0, 2)+1)</f>
        <v/>
      </c>
      <c r="BR444" s="71" t="str">
        <f ca="1">INDEX({"","_","-","="},IF(OR($D444 &gt;= BS$6, $E444 &lt; BR$6), 0, 1)+IF(OR($F444 &gt;= BS$6, $G444 &lt; BR$6), 0, 2)+1)</f>
        <v/>
      </c>
      <c r="BS444" s="71" t="str">
        <f ca="1">INDEX({"","_","-","="},IF(OR($D444 &gt;= BT$6, $E444 &lt; BS$6), 0, 1)+IF(OR($F444 &gt;= BT$6, $G444 &lt; BS$6), 0, 2)+1)</f>
        <v/>
      </c>
      <c r="BT444" s="71" t="str">
        <f ca="1">INDEX({"","_","-","="},IF(OR($D444 &gt;= BU$6, $E444 &lt; BT$6), 0, 1)+IF(OR($F444 &gt;= BU$6, $G444 &lt; BT$6), 0, 2)+1)</f>
        <v/>
      </c>
      <c r="BU444" s="71" t="str">
        <f ca="1">INDEX({"","_","-","="},IF(OR($D444 &gt;= BV$6, $E444 &lt; BU$6), 0, 1)+IF(OR($F444 &gt;= BV$6, $G444 &lt; BU$6), 0, 2)+1)</f>
        <v/>
      </c>
      <c r="BV444" s="71" t="str">
        <f ca="1">INDEX({"","_","-","="},IF(OR($D444 &gt;= BW$6, $E444 &lt; BV$6), 0, 1)+IF(OR($F444 &gt;= BW$6, $G444 &lt; BV$6), 0, 2)+1)</f>
        <v/>
      </c>
      <c r="BW444" s="71" t="str">
        <f ca="1">INDEX({"","_","-","="},IF(OR($D444 &gt;= BX$6, $E444 &lt; BW$6), 0, 1)+IF(OR($F444 &gt;= BX$6, $G444 &lt; BW$6), 0, 2)+1)</f>
        <v/>
      </c>
      <c r="BX444" s="71" t="str">
        <f ca="1">INDEX({"","_","-","="},IF(OR($D444 &gt;= BY$6, $E444 &lt; BX$6), 0, 1)+IF(OR($F444 &gt;= BY$6, $G444 &lt; BX$6), 0, 2)+1)</f>
        <v/>
      </c>
      <c r="BY444" s="71" t="str">
        <f ca="1">INDEX({"","_","-","="},IF(OR($D444 &gt;= BZ$6, $E444 &lt; BY$6), 0, 1)+IF(OR($F444 &gt;= BZ$6, $G444 &lt; BY$6), 0, 2)+1)</f>
        <v/>
      </c>
      <c r="BZ444" s="71" t="str">
        <f ca="1">INDEX({"","_","-","="},IF(OR($D444 &gt;= CA$6, $E444 &lt; BZ$6), 0, 1)+IF(OR($F444 &gt;= CA$6, $G444 &lt; BZ$6), 0, 2)+1)</f>
        <v/>
      </c>
      <c r="CA444" s="71" t="str">
        <f ca="1">INDEX({"","_","-","="},IF(OR($D444 &gt;= CB$6, $E444 &lt; CA$6), 0, 1)+IF(OR($F444 &gt;= CB$6, $G444 &lt; CA$6), 0, 2)+1)</f>
        <v/>
      </c>
      <c r="CB444" s="71" t="str">
        <f ca="1">INDEX({"","_","-","="},IF(OR($D444 &gt;= CC$6, $E444 &lt; CB$6), 0, 1)+IF(OR($F444 &gt;= CC$6, $G444 &lt; CB$6), 0, 2)+1)</f>
        <v/>
      </c>
      <c r="CC444" s="71" t="str">
        <f ca="1">INDEX({"","_","-","="},IF(OR($D444 &gt;= CD$6, $E444 &lt; CC$6), 0, 1)+IF(OR($F444 &gt;= CD$6, $G444 &lt; CC$6), 0, 2)+1)</f>
        <v/>
      </c>
      <c r="CD444" s="71" t="str">
        <f ca="1">INDEX({"","_","-","="},IF(OR($D444 &gt;= CE$6, $E444 &lt; CD$6), 0, 1)+IF(OR($F444 &gt;= CE$6, $G444 &lt; CD$6), 0, 2)+1)</f>
        <v/>
      </c>
    </row>
    <row r="445" spans="1:82">
      <c r="A445" s="8" t="str">
        <f ca="1">IF('临-进度'!N440,'临-进度'!$A440,"")</f>
        <v/>
      </c>
      <c r="B445" s="8" t="str">
        <f ca="1">IF('临-进度'!N440,'临-进度'!$B440,"")</f>
        <v/>
      </c>
      <c r="C445" s="8" t="str">
        <f ca="1">IF('临-进度'!N440,'临-进度'!$F440,"")</f>
        <v/>
      </c>
      <c r="D445" s="42" t="str">
        <f ca="1">IF('临-进度'!$N440,'临-进度'!$J440,"")</f>
        <v/>
      </c>
      <c r="E445" s="42" t="str">
        <f ca="1">IF('临-进度'!$N440,'临-进度'!$AF440,"")</f>
        <v/>
      </c>
      <c r="F445" s="42" t="str">
        <f ca="1">IF('临-进度'!$N440,'临-进度'!$K440,"")</f>
        <v/>
      </c>
      <c r="G445" s="76" t="str">
        <f ca="1">IF('临-进度'!$N440,'临-进度'!$AG440,"")</f>
        <v/>
      </c>
      <c r="H445" s="71" t="str">
        <f ca="1">INDEX({"","_","-","="},IF(OR($D445 &gt;= I$6, $E445 &lt; H$6), 0, 1)+IF(OR($F445 &gt;= I$6, $G445 &lt; H$6), 0, 2)+1)</f>
        <v/>
      </c>
      <c r="I445" s="71" t="str">
        <f ca="1">INDEX({"","_","-","="},IF(OR($D445 &gt;= J$6, $E445 &lt; I$6), 0, 1)+IF(OR($F445 &gt;= J$6, $G445 &lt; I$6), 0, 2)+1)</f>
        <v/>
      </c>
      <c r="J445" s="71" t="str">
        <f ca="1">INDEX({"","_","-","="},IF(OR($D445 &gt;= K$6, $E445 &lt; J$6), 0, 1)+IF(OR($F445 &gt;= K$6, $G445 &lt; J$6), 0, 2)+1)</f>
        <v/>
      </c>
      <c r="K445" s="71" t="str">
        <f ca="1">INDEX({"","_","-","="},IF(OR($D445 &gt;= L$6, $E445 &lt; K$6), 0, 1)+IF(OR($F445 &gt;= L$6, $G445 &lt; K$6), 0, 2)+1)</f>
        <v/>
      </c>
      <c r="L445" s="71" t="str">
        <f ca="1">INDEX({"","_","-","="},IF(OR($D445 &gt;= M$6, $E445 &lt; L$6), 0, 1)+IF(OR($F445 &gt;= M$6, $G445 &lt; L$6), 0, 2)+1)</f>
        <v/>
      </c>
      <c r="M445" s="71" t="str">
        <f ca="1">INDEX({"","_","-","="},IF(OR($D445 &gt;= N$6, $E445 &lt; M$6), 0, 1)+IF(OR($F445 &gt;= N$6, $G445 &lt; M$6), 0, 2)+1)</f>
        <v/>
      </c>
      <c r="N445" s="71" t="str">
        <f ca="1">INDEX({"","_","-","="},IF(OR($D445 &gt;= O$6, $E445 &lt; N$6), 0, 1)+IF(OR($F445 &gt;= O$6, $G445 &lt; N$6), 0, 2)+1)</f>
        <v/>
      </c>
      <c r="O445" s="71" t="str">
        <f ca="1">INDEX({"","_","-","="},IF(OR($D445 &gt;= P$6, $E445 &lt; O$6), 0, 1)+IF(OR($F445 &gt;= P$6, $G445 &lt; O$6), 0, 2)+1)</f>
        <v/>
      </c>
      <c r="P445" s="71" t="str">
        <f ca="1">INDEX({"","_","-","="},IF(OR($D445 &gt;= Q$6, $E445 &lt; P$6), 0, 1)+IF(OR($F445 &gt;= Q$6, $G445 &lt; P$6), 0, 2)+1)</f>
        <v/>
      </c>
      <c r="Q445" s="71" t="str">
        <f ca="1">INDEX({"","_","-","="},IF(OR($D445 &gt;= R$6, $E445 &lt; Q$6), 0, 1)+IF(OR($F445 &gt;= R$6, $G445 &lt; Q$6), 0, 2)+1)</f>
        <v/>
      </c>
      <c r="R445" s="71" t="str">
        <f ca="1">INDEX({"","_","-","="},IF(OR($D445 &gt;= S$6, $E445 &lt; R$6), 0, 1)+IF(OR($F445 &gt;= S$6, $G445 &lt; R$6), 0, 2)+1)</f>
        <v/>
      </c>
      <c r="S445" s="71" t="str">
        <f ca="1">INDEX({"","_","-","="},IF(OR($D445 &gt;= T$6, $E445 &lt; S$6), 0, 1)+IF(OR($F445 &gt;= T$6, $G445 &lt; S$6), 0, 2)+1)</f>
        <v/>
      </c>
      <c r="T445" s="71" t="str">
        <f ca="1">INDEX({"","_","-","="},IF(OR($D445 &gt;= U$6, $E445 &lt; T$6), 0, 1)+IF(OR($F445 &gt;= U$6, $G445 &lt; T$6), 0, 2)+1)</f>
        <v/>
      </c>
      <c r="U445" s="71" t="str">
        <f ca="1">INDEX({"","_","-","="},IF(OR($D445 &gt;= V$6, $E445 &lt; U$6), 0, 1)+IF(OR($F445 &gt;= V$6, $G445 &lt; U$6), 0, 2)+1)</f>
        <v/>
      </c>
      <c r="V445" s="71" t="str">
        <f ca="1">INDEX({"","_","-","="},IF(OR($D445 &gt;= W$6, $E445 &lt; V$6), 0, 1)+IF(OR($F445 &gt;= W$6, $G445 &lt; V$6), 0, 2)+1)</f>
        <v/>
      </c>
      <c r="W445" s="71" t="str">
        <f ca="1">INDEX({"","_","-","="},IF(OR($D445 &gt;= X$6, $E445 &lt; W$6), 0, 1)+IF(OR($F445 &gt;= X$6, $G445 &lt; W$6), 0, 2)+1)</f>
        <v/>
      </c>
      <c r="X445" s="71" t="str">
        <f ca="1">INDEX({"","_","-","="},IF(OR($D445 &gt;= Y$6, $E445 &lt; X$6), 0, 1)+IF(OR($F445 &gt;= Y$6, $G445 &lt; X$6), 0, 2)+1)</f>
        <v/>
      </c>
      <c r="Y445" s="71" t="str">
        <f ca="1">INDEX({"","_","-","="},IF(OR($D445 &gt;= Z$6, $E445 &lt; Y$6), 0, 1)+IF(OR($F445 &gt;= Z$6, $G445 &lt; Y$6), 0, 2)+1)</f>
        <v/>
      </c>
      <c r="Z445" s="71" t="str">
        <f ca="1">INDEX({"","_","-","="},IF(OR($D445 &gt;= AA$6, $E445 &lt; Z$6), 0, 1)+IF(OR($F445 &gt;= AA$6, $G445 &lt; Z$6), 0, 2)+1)</f>
        <v/>
      </c>
      <c r="AA445" s="71" t="str">
        <f ca="1">INDEX({"","_","-","="},IF(OR($D445 &gt;= AB$6, $E445 &lt; AA$6), 0, 1)+IF(OR($F445 &gt;= AB$6, $G445 &lt; AA$6), 0, 2)+1)</f>
        <v/>
      </c>
      <c r="AB445" s="71" t="str">
        <f ca="1">INDEX({"","_","-","="},IF(OR($D445 &gt;= AC$6, $E445 &lt; AB$6), 0, 1)+IF(OR($F445 &gt;= AC$6, $G445 &lt; AB$6), 0, 2)+1)</f>
        <v/>
      </c>
      <c r="AC445" s="71" t="str">
        <f ca="1">INDEX({"","_","-","="},IF(OR($D445 &gt;= AD$6, $E445 &lt; AC$6), 0, 1)+IF(OR($F445 &gt;= AD$6, $G445 &lt; AC$6), 0, 2)+1)</f>
        <v/>
      </c>
      <c r="AD445" s="71" t="str">
        <f ca="1">INDEX({"","_","-","="},IF(OR($D445 &gt;= AE$6, $E445 &lt; AD$6), 0, 1)+IF(OR($F445 &gt;= AE$6, $G445 &lt; AD$6), 0, 2)+1)</f>
        <v/>
      </c>
      <c r="AE445" s="71" t="str">
        <f ca="1">INDEX({"","_","-","="},IF(OR($D445 &gt;= AF$6, $E445 &lt; AE$6), 0, 1)+IF(OR($F445 &gt;= AF$6, $G445 &lt; AE$6), 0, 2)+1)</f>
        <v/>
      </c>
      <c r="AF445" s="71" t="str">
        <f ca="1">INDEX({"","_","-","="},IF(OR($D445 &gt;= AG$6, $E445 &lt; AF$6), 0, 1)+IF(OR($F445 &gt;= AG$6, $G445 &lt; AF$6), 0, 2)+1)</f>
        <v/>
      </c>
      <c r="AG445" s="71" t="str">
        <f ca="1">INDEX({"","_","-","="},IF(OR($D445 &gt;= AH$6, $E445 &lt; AG$6), 0, 1)+IF(OR($F445 &gt;= AH$6, $G445 &lt; AG$6), 0, 2)+1)</f>
        <v/>
      </c>
      <c r="AH445" s="71" t="str">
        <f ca="1">INDEX({"","_","-","="},IF(OR($D445 &gt;= AI$6, $E445 &lt; AH$6), 0, 1)+IF(OR($F445 &gt;= AI$6, $G445 &lt; AH$6), 0, 2)+1)</f>
        <v/>
      </c>
      <c r="AI445" s="71" t="str">
        <f ca="1">INDEX({"","_","-","="},IF(OR($D445 &gt;= AJ$6, $E445 &lt; AI$6), 0, 1)+IF(OR($F445 &gt;= AJ$6, $G445 &lt; AI$6), 0, 2)+1)</f>
        <v/>
      </c>
      <c r="AJ445" s="71" t="str">
        <f ca="1">INDEX({"","_","-","="},IF(OR($D445 &gt;= AK$6, $E445 &lt; AJ$6), 0, 1)+IF(OR($F445 &gt;= AK$6, $G445 &lt; AJ$6), 0, 2)+1)</f>
        <v/>
      </c>
      <c r="AK445" s="71" t="str">
        <f ca="1">INDEX({"","_","-","="},IF(OR($D445 &gt;= AL$6, $E445 &lt; AK$6), 0, 1)+IF(OR($F445 &gt;= AL$6, $G445 &lt; AK$6), 0, 2)+1)</f>
        <v/>
      </c>
      <c r="AL445" s="71" t="str">
        <f ca="1">INDEX({"","_","-","="},IF(OR($D445 &gt;= AM$6, $E445 &lt; AL$6), 0, 1)+IF(OR($F445 &gt;= AM$6, $G445 &lt; AL$6), 0, 2)+1)</f>
        <v/>
      </c>
      <c r="AM445" s="71" t="str">
        <f ca="1">INDEX({"","_","-","="},IF(OR($D445 &gt;= AN$6, $E445 &lt; AM$6), 0, 1)+IF(OR($F445 &gt;= AN$6, $G445 &lt; AM$6), 0, 2)+1)</f>
        <v/>
      </c>
      <c r="AN445" s="71" t="str">
        <f ca="1">INDEX({"","_","-","="},IF(OR($D445 &gt;= AO$6, $E445 &lt; AN$6), 0, 1)+IF(OR($F445 &gt;= AO$6, $G445 &lt; AN$6), 0, 2)+1)</f>
        <v/>
      </c>
      <c r="AO445" s="71" t="str">
        <f ca="1">INDEX({"","_","-","="},IF(OR($D445 &gt;= AP$6, $E445 &lt; AO$6), 0, 1)+IF(OR($F445 &gt;= AP$6, $G445 &lt; AO$6), 0, 2)+1)</f>
        <v/>
      </c>
      <c r="AP445" s="71" t="str">
        <f ca="1">INDEX({"","_","-","="},IF(OR($D445 &gt;= AQ$6, $E445 &lt; AP$6), 0, 1)+IF(OR($F445 &gt;= AQ$6, $G445 &lt; AP$6), 0, 2)+1)</f>
        <v/>
      </c>
      <c r="AQ445" s="71" t="str">
        <f ca="1">INDEX({"","_","-","="},IF(OR($D445 &gt;= AR$6, $E445 &lt; AQ$6), 0, 1)+IF(OR($F445 &gt;= AR$6, $G445 &lt; AQ$6), 0, 2)+1)</f>
        <v/>
      </c>
      <c r="AR445" s="71" t="str">
        <f ca="1">INDEX({"","_","-","="},IF(OR($D445 &gt;= AS$6, $E445 &lt; AR$6), 0, 1)+IF(OR($F445 &gt;= AS$6, $G445 &lt; AR$6), 0, 2)+1)</f>
        <v/>
      </c>
      <c r="AS445" s="71" t="str">
        <f ca="1">INDEX({"","_","-","="},IF(OR($D445 &gt;= AT$6, $E445 &lt; AS$6), 0, 1)+IF(OR($F445 &gt;= AT$6, $G445 &lt; AS$6), 0, 2)+1)</f>
        <v/>
      </c>
      <c r="AT445" s="71" t="str">
        <f ca="1">INDEX({"","_","-","="},IF(OR($D445 &gt;= AU$6, $E445 &lt; AT$6), 0, 1)+IF(OR($F445 &gt;= AU$6, $G445 &lt; AT$6), 0, 2)+1)</f>
        <v/>
      </c>
      <c r="AU445" s="71" t="str">
        <f ca="1">INDEX({"","_","-","="},IF(OR($D445 &gt;= AV$6, $E445 &lt; AU$6), 0, 1)+IF(OR($F445 &gt;= AV$6, $G445 &lt; AU$6), 0, 2)+1)</f>
        <v/>
      </c>
      <c r="AV445" s="71" t="str">
        <f ca="1">INDEX({"","_","-","="},IF(OR($D445 &gt;= AW$6, $E445 &lt; AV$6), 0, 1)+IF(OR($F445 &gt;= AW$6, $G445 &lt; AV$6), 0, 2)+1)</f>
        <v/>
      </c>
      <c r="AW445" s="71" t="str">
        <f ca="1">INDEX({"","_","-","="},IF(OR($D445 &gt;= AX$6, $E445 &lt; AW$6), 0, 1)+IF(OR($F445 &gt;= AX$6, $G445 &lt; AW$6), 0, 2)+1)</f>
        <v/>
      </c>
      <c r="AX445" s="71" t="str">
        <f ca="1">INDEX({"","_","-","="},IF(OR($D445 &gt;= AY$6, $E445 &lt; AX$6), 0, 1)+IF(OR($F445 &gt;= AY$6, $G445 &lt; AX$6), 0, 2)+1)</f>
        <v/>
      </c>
      <c r="AY445" s="71" t="str">
        <f ca="1">INDEX({"","_","-","="},IF(OR($D445 &gt;= AZ$6, $E445 &lt; AY$6), 0, 1)+IF(OR($F445 &gt;= AZ$6, $G445 &lt; AY$6), 0, 2)+1)</f>
        <v/>
      </c>
      <c r="AZ445" s="71" t="str">
        <f ca="1">INDEX({"","_","-","="},IF(OR($D445 &gt;= BA$6, $E445 &lt; AZ$6), 0, 1)+IF(OR($F445 &gt;= BA$6, $G445 &lt; AZ$6), 0, 2)+1)</f>
        <v/>
      </c>
      <c r="BA445" s="71" t="str">
        <f ca="1">INDEX({"","_","-","="},IF(OR($D445 &gt;= BB$6, $E445 &lt; BA$6), 0, 1)+IF(OR($F445 &gt;= BB$6, $G445 &lt; BA$6), 0, 2)+1)</f>
        <v/>
      </c>
      <c r="BB445" s="71" t="str">
        <f ca="1">INDEX({"","_","-","="},IF(OR($D445 &gt;= BC$6, $E445 &lt; BB$6), 0, 1)+IF(OR($F445 &gt;= BC$6, $G445 &lt; BB$6), 0, 2)+1)</f>
        <v/>
      </c>
      <c r="BC445" s="71" t="str">
        <f ca="1">INDEX({"","_","-","="},IF(OR($D445 &gt;= BD$6, $E445 &lt; BC$6), 0, 1)+IF(OR($F445 &gt;= BD$6, $G445 &lt; BC$6), 0, 2)+1)</f>
        <v/>
      </c>
      <c r="BD445" s="71" t="str">
        <f ca="1">INDEX({"","_","-","="},IF(OR($D445 &gt;= BE$6, $E445 &lt; BD$6), 0, 1)+IF(OR($F445 &gt;= BE$6, $G445 &lt; BD$6), 0, 2)+1)</f>
        <v/>
      </c>
      <c r="BE445" s="71" t="str">
        <f ca="1">INDEX({"","_","-","="},IF(OR($D445 &gt;= BF$6, $E445 &lt; BE$6), 0, 1)+IF(OR($F445 &gt;= BF$6, $G445 &lt; BE$6), 0, 2)+1)</f>
        <v/>
      </c>
      <c r="BF445" s="71" t="str">
        <f ca="1">INDEX({"","_","-","="},IF(OR($D445 &gt;= BG$6, $E445 &lt; BF$6), 0, 1)+IF(OR($F445 &gt;= BG$6, $G445 &lt; BF$6), 0, 2)+1)</f>
        <v/>
      </c>
      <c r="BG445" s="71" t="str">
        <f ca="1">INDEX({"","_","-","="},IF(OR($D445 &gt;= BH$6, $E445 &lt; BG$6), 0, 1)+IF(OR($F445 &gt;= BH$6, $G445 &lt; BG$6), 0, 2)+1)</f>
        <v/>
      </c>
      <c r="BH445" s="71" t="str">
        <f ca="1">INDEX({"","_","-","="},IF(OR($D445 &gt;= BI$6, $E445 &lt; BH$6), 0, 1)+IF(OR($F445 &gt;= BI$6, $G445 &lt; BH$6), 0, 2)+1)</f>
        <v/>
      </c>
      <c r="BI445" s="71" t="str">
        <f ca="1">INDEX({"","_","-","="},IF(OR($D445 &gt;= BJ$6, $E445 &lt; BI$6), 0, 1)+IF(OR($F445 &gt;= BJ$6, $G445 &lt; BI$6), 0, 2)+1)</f>
        <v/>
      </c>
      <c r="BJ445" s="71" t="str">
        <f ca="1">INDEX({"","_","-","="},IF(OR($D445 &gt;= BK$6, $E445 &lt; BJ$6), 0, 1)+IF(OR($F445 &gt;= BK$6, $G445 &lt; BJ$6), 0, 2)+1)</f>
        <v/>
      </c>
      <c r="BK445" s="71" t="str">
        <f ca="1">INDEX({"","_","-","="},IF(OR($D445 &gt;= BL$6, $E445 &lt; BK$6), 0, 1)+IF(OR($F445 &gt;= BL$6, $G445 &lt; BK$6), 0, 2)+1)</f>
        <v/>
      </c>
      <c r="BL445" s="71" t="str">
        <f ca="1">INDEX({"","_","-","="},IF(OR($D445 &gt;= BM$6, $E445 &lt; BL$6), 0, 1)+IF(OR($F445 &gt;= BM$6, $G445 &lt; BL$6), 0, 2)+1)</f>
        <v/>
      </c>
      <c r="BM445" s="71" t="str">
        <f ca="1">INDEX({"","_","-","="},IF(OR($D445 &gt;= BN$6, $E445 &lt; BM$6), 0, 1)+IF(OR($F445 &gt;= BN$6, $G445 &lt; BM$6), 0, 2)+1)</f>
        <v/>
      </c>
      <c r="BN445" s="71" t="str">
        <f ca="1">INDEX({"","_","-","="},IF(OR($D445 &gt;= BO$6, $E445 &lt; BN$6), 0, 1)+IF(OR($F445 &gt;= BO$6, $G445 &lt; BN$6), 0, 2)+1)</f>
        <v/>
      </c>
      <c r="BO445" s="71" t="str">
        <f ca="1">INDEX({"","_","-","="},IF(OR($D445 &gt;= BP$6, $E445 &lt; BO$6), 0, 1)+IF(OR($F445 &gt;= BP$6, $G445 &lt; BO$6), 0, 2)+1)</f>
        <v/>
      </c>
      <c r="BP445" s="71" t="str">
        <f ca="1">INDEX({"","_","-","="},IF(OR($D445 &gt;= BQ$6, $E445 &lt; BP$6), 0, 1)+IF(OR($F445 &gt;= BQ$6, $G445 &lt; BP$6), 0, 2)+1)</f>
        <v/>
      </c>
      <c r="BQ445" s="71" t="str">
        <f ca="1">INDEX({"","_","-","="},IF(OR($D445 &gt;= BR$6, $E445 &lt; BQ$6), 0, 1)+IF(OR($F445 &gt;= BR$6, $G445 &lt; BQ$6), 0, 2)+1)</f>
        <v/>
      </c>
      <c r="BR445" s="71" t="str">
        <f ca="1">INDEX({"","_","-","="},IF(OR($D445 &gt;= BS$6, $E445 &lt; BR$6), 0, 1)+IF(OR($F445 &gt;= BS$6, $G445 &lt; BR$6), 0, 2)+1)</f>
        <v/>
      </c>
      <c r="BS445" s="71" t="str">
        <f ca="1">INDEX({"","_","-","="},IF(OR($D445 &gt;= BT$6, $E445 &lt; BS$6), 0, 1)+IF(OR($F445 &gt;= BT$6, $G445 &lt; BS$6), 0, 2)+1)</f>
        <v/>
      </c>
      <c r="BT445" s="71" t="str">
        <f ca="1">INDEX({"","_","-","="},IF(OR($D445 &gt;= BU$6, $E445 &lt; BT$6), 0, 1)+IF(OR($F445 &gt;= BU$6, $G445 &lt; BT$6), 0, 2)+1)</f>
        <v/>
      </c>
      <c r="BU445" s="71" t="str">
        <f ca="1">INDEX({"","_","-","="},IF(OR($D445 &gt;= BV$6, $E445 &lt; BU$6), 0, 1)+IF(OR($F445 &gt;= BV$6, $G445 &lt; BU$6), 0, 2)+1)</f>
        <v/>
      </c>
      <c r="BV445" s="71" t="str">
        <f ca="1">INDEX({"","_","-","="},IF(OR($D445 &gt;= BW$6, $E445 &lt; BV$6), 0, 1)+IF(OR($F445 &gt;= BW$6, $G445 &lt; BV$6), 0, 2)+1)</f>
        <v/>
      </c>
      <c r="BW445" s="71" t="str">
        <f ca="1">INDEX({"","_","-","="},IF(OR($D445 &gt;= BX$6, $E445 &lt; BW$6), 0, 1)+IF(OR($F445 &gt;= BX$6, $G445 &lt; BW$6), 0, 2)+1)</f>
        <v/>
      </c>
      <c r="BX445" s="71" t="str">
        <f ca="1">INDEX({"","_","-","="},IF(OR($D445 &gt;= BY$6, $E445 &lt; BX$6), 0, 1)+IF(OR($F445 &gt;= BY$6, $G445 &lt; BX$6), 0, 2)+1)</f>
        <v/>
      </c>
      <c r="BY445" s="71" t="str">
        <f ca="1">INDEX({"","_","-","="},IF(OR($D445 &gt;= BZ$6, $E445 &lt; BY$6), 0, 1)+IF(OR($F445 &gt;= BZ$6, $G445 &lt; BY$6), 0, 2)+1)</f>
        <v/>
      </c>
      <c r="BZ445" s="71" t="str">
        <f ca="1">INDEX({"","_","-","="},IF(OR($D445 &gt;= CA$6, $E445 &lt; BZ$6), 0, 1)+IF(OR($F445 &gt;= CA$6, $G445 &lt; BZ$6), 0, 2)+1)</f>
        <v/>
      </c>
      <c r="CA445" s="71" t="str">
        <f ca="1">INDEX({"","_","-","="},IF(OR($D445 &gt;= CB$6, $E445 &lt; CA$6), 0, 1)+IF(OR($F445 &gt;= CB$6, $G445 &lt; CA$6), 0, 2)+1)</f>
        <v/>
      </c>
      <c r="CB445" s="71" t="str">
        <f ca="1">INDEX({"","_","-","="},IF(OR($D445 &gt;= CC$6, $E445 &lt; CB$6), 0, 1)+IF(OR($F445 &gt;= CC$6, $G445 &lt; CB$6), 0, 2)+1)</f>
        <v/>
      </c>
      <c r="CC445" s="71" t="str">
        <f ca="1">INDEX({"","_","-","="},IF(OR($D445 &gt;= CD$6, $E445 &lt; CC$6), 0, 1)+IF(OR($F445 &gt;= CD$6, $G445 &lt; CC$6), 0, 2)+1)</f>
        <v/>
      </c>
      <c r="CD445" s="71" t="str">
        <f ca="1">INDEX({"","_","-","="},IF(OR($D445 &gt;= CE$6, $E445 &lt; CD$6), 0, 1)+IF(OR($F445 &gt;= CE$6, $G445 &lt; CD$6), 0, 2)+1)</f>
        <v/>
      </c>
    </row>
    <row r="446" spans="1:82">
      <c r="A446" s="8" t="str">
        <f ca="1">IF('临-进度'!N441,'临-进度'!$A441,"")</f>
        <v/>
      </c>
      <c r="B446" s="8" t="str">
        <f ca="1">IF('临-进度'!N441,'临-进度'!$B441,"")</f>
        <v/>
      </c>
      <c r="C446" s="8" t="str">
        <f ca="1">IF('临-进度'!N441,'临-进度'!$F441,"")</f>
        <v/>
      </c>
      <c r="D446" s="42" t="str">
        <f ca="1">IF('临-进度'!$N441,'临-进度'!$J441,"")</f>
        <v/>
      </c>
      <c r="E446" s="42" t="str">
        <f ca="1">IF('临-进度'!$N441,'临-进度'!$AF441,"")</f>
        <v/>
      </c>
      <c r="F446" s="42" t="str">
        <f ca="1">IF('临-进度'!$N441,'临-进度'!$K441,"")</f>
        <v/>
      </c>
      <c r="G446" s="76" t="str">
        <f ca="1">IF('临-进度'!$N441,'临-进度'!$AG441,"")</f>
        <v/>
      </c>
      <c r="H446" s="71" t="str">
        <f ca="1">INDEX({"","_","-","="},IF(OR($D446 &gt;= I$6, $E446 &lt; H$6), 0, 1)+IF(OR($F446 &gt;= I$6, $G446 &lt; H$6), 0, 2)+1)</f>
        <v/>
      </c>
      <c r="I446" s="71" t="str">
        <f ca="1">INDEX({"","_","-","="},IF(OR($D446 &gt;= J$6, $E446 &lt; I$6), 0, 1)+IF(OR($F446 &gt;= J$6, $G446 &lt; I$6), 0, 2)+1)</f>
        <v/>
      </c>
      <c r="J446" s="71" t="str">
        <f ca="1">INDEX({"","_","-","="},IF(OR($D446 &gt;= K$6, $E446 &lt; J$6), 0, 1)+IF(OR($F446 &gt;= K$6, $G446 &lt; J$6), 0, 2)+1)</f>
        <v/>
      </c>
      <c r="K446" s="71" t="str">
        <f ca="1">INDEX({"","_","-","="},IF(OR($D446 &gt;= L$6, $E446 &lt; K$6), 0, 1)+IF(OR($F446 &gt;= L$6, $G446 &lt; K$6), 0, 2)+1)</f>
        <v/>
      </c>
      <c r="L446" s="71" t="str">
        <f ca="1">INDEX({"","_","-","="},IF(OR($D446 &gt;= M$6, $E446 &lt; L$6), 0, 1)+IF(OR($F446 &gt;= M$6, $G446 &lt; L$6), 0, 2)+1)</f>
        <v/>
      </c>
      <c r="M446" s="71" t="str">
        <f ca="1">INDEX({"","_","-","="},IF(OR($D446 &gt;= N$6, $E446 &lt; M$6), 0, 1)+IF(OR($F446 &gt;= N$6, $G446 &lt; M$6), 0, 2)+1)</f>
        <v/>
      </c>
      <c r="N446" s="71" t="str">
        <f ca="1">INDEX({"","_","-","="},IF(OR($D446 &gt;= O$6, $E446 &lt; N$6), 0, 1)+IF(OR($F446 &gt;= O$6, $G446 &lt; N$6), 0, 2)+1)</f>
        <v/>
      </c>
      <c r="O446" s="71" t="str">
        <f ca="1">INDEX({"","_","-","="},IF(OR($D446 &gt;= P$6, $E446 &lt; O$6), 0, 1)+IF(OR($F446 &gt;= P$6, $G446 &lt; O$6), 0, 2)+1)</f>
        <v/>
      </c>
      <c r="P446" s="71" t="str">
        <f ca="1">INDEX({"","_","-","="},IF(OR($D446 &gt;= Q$6, $E446 &lt; P$6), 0, 1)+IF(OR($F446 &gt;= Q$6, $G446 &lt; P$6), 0, 2)+1)</f>
        <v/>
      </c>
      <c r="Q446" s="71" t="str">
        <f ca="1">INDEX({"","_","-","="},IF(OR($D446 &gt;= R$6, $E446 &lt; Q$6), 0, 1)+IF(OR($F446 &gt;= R$6, $G446 &lt; Q$6), 0, 2)+1)</f>
        <v/>
      </c>
      <c r="R446" s="71" t="str">
        <f ca="1">INDEX({"","_","-","="},IF(OR($D446 &gt;= S$6, $E446 &lt; R$6), 0, 1)+IF(OR($F446 &gt;= S$6, $G446 &lt; R$6), 0, 2)+1)</f>
        <v/>
      </c>
      <c r="S446" s="71" t="str">
        <f ca="1">INDEX({"","_","-","="},IF(OR($D446 &gt;= T$6, $E446 &lt; S$6), 0, 1)+IF(OR($F446 &gt;= T$6, $G446 &lt; S$6), 0, 2)+1)</f>
        <v/>
      </c>
      <c r="T446" s="71" t="str">
        <f ca="1">INDEX({"","_","-","="},IF(OR($D446 &gt;= U$6, $E446 &lt; T$6), 0, 1)+IF(OR($F446 &gt;= U$6, $G446 &lt; T$6), 0, 2)+1)</f>
        <v/>
      </c>
      <c r="U446" s="71" t="str">
        <f ca="1">INDEX({"","_","-","="},IF(OR($D446 &gt;= V$6, $E446 &lt; U$6), 0, 1)+IF(OR($F446 &gt;= V$6, $G446 &lt; U$6), 0, 2)+1)</f>
        <v/>
      </c>
      <c r="V446" s="71" t="str">
        <f ca="1">INDEX({"","_","-","="},IF(OR($D446 &gt;= W$6, $E446 &lt; V$6), 0, 1)+IF(OR($F446 &gt;= W$6, $G446 &lt; V$6), 0, 2)+1)</f>
        <v/>
      </c>
      <c r="W446" s="71" t="str">
        <f ca="1">INDEX({"","_","-","="},IF(OR($D446 &gt;= X$6, $E446 &lt; W$6), 0, 1)+IF(OR($F446 &gt;= X$6, $G446 &lt; W$6), 0, 2)+1)</f>
        <v/>
      </c>
      <c r="X446" s="71" t="str">
        <f ca="1">INDEX({"","_","-","="},IF(OR($D446 &gt;= Y$6, $E446 &lt; X$6), 0, 1)+IF(OR($F446 &gt;= Y$6, $G446 &lt; X$6), 0, 2)+1)</f>
        <v/>
      </c>
      <c r="Y446" s="71" t="str">
        <f ca="1">INDEX({"","_","-","="},IF(OR($D446 &gt;= Z$6, $E446 &lt; Y$6), 0, 1)+IF(OR($F446 &gt;= Z$6, $G446 &lt; Y$6), 0, 2)+1)</f>
        <v/>
      </c>
      <c r="Z446" s="71" t="str">
        <f ca="1">INDEX({"","_","-","="},IF(OR($D446 &gt;= AA$6, $E446 &lt; Z$6), 0, 1)+IF(OR($F446 &gt;= AA$6, $G446 &lt; Z$6), 0, 2)+1)</f>
        <v/>
      </c>
      <c r="AA446" s="71" t="str">
        <f ca="1">INDEX({"","_","-","="},IF(OR($D446 &gt;= AB$6, $E446 &lt; AA$6), 0, 1)+IF(OR($F446 &gt;= AB$6, $G446 &lt; AA$6), 0, 2)+1)</f>
        <v/>
      </c>
      <c r="AB446" s="71" t="str">
        <f ca="1">INDEX({"","_","-","="},IF(OR($D446 &gt;= AC$6, $E446 &lt; AB$6), 0, 1)+IF(OR($F446 &gt;= AC$6, $G446 &lt; AB$6), 0, 2)+1)</f>
        <v/>
      </c>
      <c r="AC446" s="71" t="str">
        <f ca="1">INDEX({"","_","-","="},IF(OR($D446 &gt;= AD$6, $E446 &lt; AC$6), 0, 1)+IF(OR($F446 &gt;= AD$6, $G446 &lt; AC$6), 0, 2)+1)</f>
        <v/>
      </c>
      <c r="AD446" s="71" t="str">
        <f ca="1">INDEX({"","_","-","="},IF(OR($D446 &gt;= AE$6, $E446 &lt; AD$6), 0, 1)+IF(OR($F446 &gt;= AE$6, $G446 &lt; AD$6), 0, 2)+1)</f>
        <v/>
      </c>
      <c r="AE446" s="71" t="str">
        <f ca="1">INDEX({"","_","-","="},IF(OR($D446 &gt;= AF$6, $E446 &lt; AE$6), 0, 1)+IF(OR($F446 &gt;= AF$6, $G446 &lt; AE$6), 0, 2)+1)</f>
        <v/>
      </c>
      <c r="AF446" s="71" t="str">
        <f ca="1">INDEX({"","_","-","="},IF(OR($D446 &gt;= AG$6, $E446 &lt; AF$6), 0, 1)+IF(OR($F446 &gt;= AG$6, $G446 &lt; AF$6), 0, 2)+1)</f>
        <v/>
      </c>
      <c r="AG446" s="71" t="str">
        <f ca="1">INDEX({"","_","-","="},IF(OR($D446 &gt;= AH$6, $E446 &lt; AG$6), 0, 1)+IF(OR($F446 &gt;= AH$6, $G446 &lt; AG$6), 0, 2)+1)</f>
        <v/>
      </c>
      <c r="AH446" s="71" t="str">
        <f ca="1">INDEX({"","_","-","="},IF(OR($D446 &gt;= AI$6, $E446 &lt; AH$6), 0, 1)+IF(OR($F446 &gt;= AI$6, $G446 &lt; AH$6), 0, 2)+1)</f>
        <v/>
      </c>
      <c r="AI446" s="71" t="str">
        <f ca="1">INDEX({"","_","-","="},IF(OR($D446 &gt;= AJ$6, $E446 &lt; AI$6), 0, 1)+IF(OR($F446 &gt;= AJ$6, $G446 &lt; AI$6), 0, 2)+1)</f>
        <v/>
      </c>
      <c r="AJ446" s="71" t="str">
        <f ca="1">INDEX({"","_","-","="},IF(OR($D446 &gt;= AK$6, $E446 &lt; AJ$6), 0, 1)+IF(OR($F446 &gt;= AK$6, $G446 &lt; AJ$6), 0, 2)+1)</f>
        <v/>
      </c>
      <c r="AK446" s="71" t="str">
        <f ca="1">INDEX({"","_","-","="},IF(OR($D446 &gt;= AL$6, $E446 &lt; AK$6), 0, 1)+IF(OR($F446 &gt;= AL$6, $G446 &lt; AK$6), 0, 2)+1)</f>
        <v/>
      </c>
      <c r="AL446" s="71" t="str">
        <f ca="1">INDEX({"","_","-","="},IF(OR($D446 &gt;= AM$6, $E446 &lt; AL$6), 0, 1)+IF(OR($F446 &gt;= AM$6, $G446 &lt; AL$6), 0, 2)+1)</f>
        <v/>
      </c>
      <c r="AM446" s="71" t="str">
        <f ca="1">INDEX({"","_","-","="},IF(OR($D446 &gt;= AN$6, $E446 &lt; AM$6), 0, 1)+IF(OR($F446 &gt;= AN$6, $G446 &lt; AM$6), 0, 2)+1)</f>
        <v/>
      </c>
      <c r="AN446" s="71" t="str">
        <f ca="1">INDEX({"","_","-","="},IF(OR($D446 &gt;= AO$6, $E446 &lt; AN$6), 0, 1)+IF(OR($F446 &gt;= AO$6, $G446 &lt; AN$6), 0, 2)+1)</f>
        <v/>
      </c>
      <c r="AO446" s="71" t="str">
        <f ca="1">INDEX({"","_","-","="},IF(OR($D446 &gt;= AP$6, $E446 &lt; AO$6), 0, 1)+IF(OR($F446 &gt;= AP$6, $G446 &lt; AO$6), 0, 2)+1)</f>
        <v/>
      </c>
      <c r="AP446" s="71" t="str">
        <f ca="1">INDEX({"","_","-","="},IF(OR($D446 &gt;= AQ$6, $E446 &lt; AP$6), 0, 1)+IF(OR($F446 &gt;= AQ$6, $G446 &lt; AP$6), 0, 2)+1)</f>
        <v/>
      </c>
      <c r="AQ446" s="71" t="str">
        <f ca="1">INDEX({"","_","-","="},IF(OR($D446 &gt;= AR$6, $E446 &lt; AQ$6), 0, 1)+IF(OR($F446 &gt;= AR$6, $G446 &lt; AQ$6), 0, 2)+1)</f>
        <v/>
      </c>
      <c r="AR446" s="71" t="str">
        <f ca="1">INDEX({"","_","-","="},IF(OR($D446 &gt;= AS$6, $E446 &lt; AR$6), 0, 1)+IF(OR($F446 &gt;= AS$6, $G446 &lt; AR$6), 0, 2)+1)</f>
        <v/>
      </c>
      <c r="AS446" s="71" t="str">
        <f ca="1">INDEX({"","_","-","="},IF(OR($D446 &gt;= AT$6, $E446 &lt; AS$6), 0, 1)+IF(OR($F446 &gt;= AT$6, $G446 &lt; AS$6), 0, 2)+1)</f>
        <v/>
      </c>
      <c r="AT446" s="71" t="str">
        <f ca="1">INDEX({"","_","-","="},IF(OR($D446 &gt;= AU$6, $E446 &lt; AT$6), 0, 1)+IF(OR($F446 &gt;= AU$6, $G446 &lt; AT$6), 0, 2)+1)</f>
        <v/>
      </c>
      <c r="AU446" s="71" t="str">
        <f ca="1">INDEX({"","_","-","="},IF(OR($D446 &gt;= AV$6, $E446 &lt; AU$6), 0, 1)+IF(OR($F446 &gt;= AV$6, $G446 &lt; AU$6), 0, 2)+1)</f>
        <v/>
      </c>
      <c r="AV446" s="71" t="str">
        <f ca="1">INDEX({"","_","-","="},IF(OR($D446 &gt;= AW$6, $E446 &lt; AV$6), 0, 1)+IF(OR($F446 &gt;= AW$6, $G446 &lt; AV$6), 0, 2)+1)</f>
        <v/>
      </c>
      <c r="AW446" s="71" t="str">
        <f ca="1">INDEX({"","_","-","="},IF(OR($D446 &gt;= AX$6, $E446 &lt; AW$6), 0, 1)+IF(OR($F446 &gt;= AX$6, $G446 &lt; AW$6), 0, 2)+1)</f>
        <v/>
      </c>
      <c r="AX446" s="71" t="str">
        <f ca="1">INDEX({"","_","-","="},IF(OR($D446 &gt;= AY$6, $E446 &lt; AX$6), 0, 1)+IF(OR($F446 &gt;= AY$6, $G446 &lt; AX$6), 0, 2)+1)</f>
        <v/>
      </c>
      <c r="AY446" s="71" t="str">
        <f ca="1">INDEX({"","_","-","="},IF(OR($D446 &gt;= AZ$6, $E446 &lt; AY$6), 0, 1)+IF(OR($F446 &gt;= AZ$6, $G446 &lt; AY$6), 0, 2)+1)</f>
        <v/>
      </c>
      <c r="AZ446" s="71" t="str">
        <f ca="1">INDEX({"","_","-","="},IF(OR($D446 &gt;= BA$6, $E446 &lt; AZ$6), 0, 1)+IF(OR($F446 &gt;= BA$6, $G446 &lt; AZ$6), 0, 2)+1)</f>
        <v/>
      </c>
      <c r="BA446" s="71" t="str">
        <f ca="1">INDEX({"","_","-","="},IF(OR($D446 &gt;= BB$6, $E446 &lt; BA$6), 0, 1)+IF(OR($F446 &gt;= BB$6, $G446 &lt; BA$6), 0, 2)+1)</f>
        <v/>
      </c>
      <c r="BB446" s="71" t="str">
        <f ca="1">INDEX({"","_","-","="},IF(OR($D446 &gt;= BC$6, $E446 &lt; BB$6), 0, 1)+IF(OR($F446 &gt;= BC$6, $G446 &lt; BB$6), 0, 2)+1)</f>
        <v/>
      </c>
      <c r="BC446" s="71" t="str">
        <f ca="1">INDEX({"","_","-","="},IF(OR($D446 &gt;= BD$6, $E446 &lt; BC$6), 0, 1)+IF(OR($F446 &gt;= BD$6, $G446 &lt; BC$6), 0, 2)+1)</f>
        <v/>
      </c>
      <c r="BD446" s="71" t="str">
        <f ca="1">INDEX({"","_","-","="},IF(OR($D446 &gt;= BE$6, $E446 &lt; BD$6), 0, 1)+IF(OR($F446 &gt;= BE$6, $G446 &lt; BD$6), 0, 2)+1)</f>
        <v/>
      </c>
      <c r="BE446" s="71" t="str">
        <f ca="1">INDEX({"","_","-","="},IF(OR($D446 &gt;= BF$6, $E446 &lt; BE$6), 0, 1)+IF(OR($F446 &gt;= BF$6, $G446 &lt; BE$6), 0, 2)+1)</f>
        <v/>
      </c>
      <c r="BF446" s="71" t="str">
        <f ca="1">INDEX({"","_","-","="},IF(OR($D446 &gt;= BG$6, $E446 &lt; BF$6), 0, 1)+IF(OR($F446 &gt;= BG$6, $G446 &lt; BF$6), 0, 2)+1)</f>
        <v/>
      </c>
      <c r="BG446" s="71" t="str">
        <f ca="1">INDEX({"","_","-","="},IF(OR($D446 &gt;= BH$6, $E446 &lt; BG$6), 0, 1)+IF(OR($F446 &gt;= BH$6, $G446 &lt; BG$6), 0, 2)+1)</f>
        <v/>
      </c>
      <c r="BH446" s="71" t="str">
        <f ca="1">INDEX({"","_","-","="},IF(OR($D446 &gt;= BI$6, $E446 &lt; BH$6), 0, 1)+IF(OR($F446 &gt;= BI$6, $G446 &lt; BH$6), 0, 2)+1)</f>
        <v/>
      </c>
      <c r="BI446" s="71" t="str">
        <f ca="1">INDEX({"","_","-","="},IF(OR($D446 &gt;= BJ$6, $E446 &lt; BI$6), 0, 1)+IF(OR($F446 &gt;= BJ$6, $G446 &lt; BI$6), 0, 2)+1)</f>
        <v/>
      </c>
      <c r="BJ446" s="71" t="str">
        <f ca="1">INDEX({"","_","-","="},IF(OR($D446 &gt;= BK$6, $E446 &lt; BJ$6), 0, 1)+IF(OR($F446 &gt;= BK$6, $G446 &lt; BJ$6), 0, 2)+1)</f>
        <v/>
      </c>
      <c r="BK446" s="71" t="str">
        <f ca="1">INDEX({"","_","-","="},IF(OR($D446 &gt;= BL$6, $E446 &lt; BK$6), 0, 1)+IF(OR($F446 &gt;= BL$6, $G446 &lt; BK$6), 0, 2)+1)</f>
        <v/>
      </c>
      <c r="BL446" s="71" t="str">
        <f ca="1">INDEX({"","_","-","="},IF(OR($D446 &gt;= BM$6, $E446 &lt; BL$6), 0, 1)+IF(OR($F446 &gt;= BM$6, $G446 &lt; BL$6), 0, 2)+1)</f>
        <v/>
      </c>
      <c r="BM446" s="71" t="str">
        <f ca="1">INDEX({"","_","-","="},IF(OR($D446 &gt;= BN$6, $E446 &lt; BM$6), 0, 1)+IF(OR($F446 &gt;= BN$6, $G446 &lt; BM$6), 0, 2)+1)</f>
        <v/>
      </c>
      <c r="BN446" s="71" t="str">
        <f ca="1">INDEX({"","_","-","="},IF(OR($D446 &gt;= BO$6, $E446 &lt; BN$6), 0, 1)+IF(OR($F446 &gt;= BO$6, $G446 &lt; BN$6), 0, 2)+1)</f>
        <v/>
      </c>
      <c r="BO446" s="71" t="str">
        <f ca="1">INDEX({"","_","-","="},IF(OR($D446 &gt;= BP$6, $E446 &lt; BO$6), 0, 1)+IF(OR($F446 &gt;= BP$6, $G446 &lt; BO$6), 0, 2)+1)</f>
        <v/>
      </c>
      <c r="BP446" s="71" t="str">
        <f ca="1">INDEX({"","_","-","="},IF(OR($D446 &gt;= BQ$6, $E446 &lt; BP$6), 0, 1)+IF(OR($F446 &gt;= BQ$6, $G446 &lt; BP$6), 0, 2)+1)</f>
        <v/>
      </c>
      <c r="BQ446" s="71" t="str">
        <f ca="1">INDEX({"","_","-","="},IF(OR($D446 &gt;= BR$6, $E446 &lt; BQ$6), 0, 1)+IF(OR($F446 &gt;= BR$6, $G446 &lt; BQ$6), 0, 2)+1)</f>
        <v/>
      </c>
      <c r="BR446" s="71" t="str">
        <f ca="1">INDEX({"","_","-","="},IF(OR($D446 &gt;= BS$6, $E446 &lt; BR$6), 0, 1)+IF(OR($F446 &gt;= BS$6, $G446 &lt; BR$6), 0, 2)+1)</f>
        <v/>
      </c>
      <c r="BS446" s="71" t="str">
        <f ca="1">INDEX({"","_","-","="},IF(OR($D446 &gt;= BT$6, $E446 &lt; BS$6), 0, 1)+IF(OR($F446 &gt;= BT$6, $G446 &lt; BS$6), 0, 2)+1)</f>
        <v/>
      </c>
      <c r="BT446" s="71" t="str">
        <f ca="1">INDEX({"","_","-","="},IF(OR($D446 &gt;= BU$6, $E446 &lt; BT$6), 0, 1)+IF(OR($F446 &gt;= BU$6, $G446 &lt; BT$6), 0, 2)+1)</f>
        <v/>
      </c>
      <c r="BU446" s="71" t="str">
        <f ca="1">INDEX({"","_","-","="},IF(OR($D446 &gt;= BV$6, $E446 &lt; BU$6), 0, 1)+IF(OR($F446 &gt;= BV$6, $G446 &lt; BU$6), 0, 2)+1)</f>
        <v/>
      </c>
      <c r="BV446" s="71" t="str">
        <f ca="1">INDEX({"","_","-","="},IF(OR($D446 &gt;= BW$6, $E446 &lt; BV$6), 0, 1)+IF(OR($F446 &gt;= BW$6, $G446 &lt; BV$6), 0, 2)+1)</f>
        <v/>
      </c>
      <c r="BW446" s="71" t="str">
        <f ca="1">INDEX({"","_","-","="},IF(OR($D446 &gt;= BX$6, $E446 &lt; BW$6), 0, 1)+IF(OR($F446 &gt;= BX$6, $G446 &lt; BW$6), 0, 2)+1)</f>
        <v/>
      </c>
      <c r="BX446" s="71" t="str">
        <f ca="1">INDEX({"","_","-","="},IF(OR($D446 &gt;= BY$6, $E446 &lt; BX$6), 0, 1)+IF(OR($F446 &gt;= BY$6, $G446 &lt; BX$6), 0, 2)+1)</f>
        <v/>
      </c>
      <c r="BY446" s="71" t="str">
        <f ca="1">INDEX({"","_","-","="},IF(OR($D446 &gt;= BZ$6, $E446 &lt; BY$6), 0, 1)+IF(OR($F446 &gt;= BZ$6, $G446 &lt; BY$6), 0, 2)+1)</f>
        <v/>
      </c>
      <c r="BZ446" s="71" t="str">
        <f ca="1">INDEX({"","_","-","="},IF(OR($D446 &gt;= CA$6, $E446 &lt; BZ$6), 0, 1)+IF(OR($F446 &gt;= CA$6, $G446 &lt; BZ$6), 0, 2)+1)</f>
        <v/>
      </c>
      <c r="CA446" s="71" t="str">
        <f ca="1">INDEX({"","_","-","="},IF(OR($D446 &gt;= CB$6, $E446 &lt; CA$6), 0, 1)+IF(OR($F446 &gt;= CB$6, $G446 &lt; CA$6), 0, 2)+1)</f>
        <v/>
      </c>
      <c r="CB446" s="71" t="str">
        <f ca="1">INDEX({"","_","-","="},IF(OR($D446 &gt;= CC$6, $E446 &lt; CB$6), 0, 1)+IF(OR($F446 &gt;= CC$6, $G446 &lt; CB$6), 0, 2)+1)</f>
        <v/>
      </c>
      <c r="CC446" s="71" t="str">
        <f ca="1">INDEX({"","_","-","="},IF(OR($D446 &gt;= CD$6, $E446 &lt; CC$6), 0, 1)+IF(OR($F446 &gt;= CD$6, $G446 &lt; CC$6), 0, 2)+1)</f>
        <v/>
      </c>
      <c r="CD446" s="71" t="str">
        <f ca="1">INDEX({"","_","-","="},IF(OR($D446 &gt;= CE$6, $E446 &lt; CD$6), 0, 1)+IF(OR($F446 &gt;= CE$6, $G446 &lt; CD$6), 0, 2)+1)</f>
        <v/>
      </c>
    </row>
    <row r="447" spans="1:82">
      <c r="A447" s="8" t="str">
        <f ca="1">IF('临-进度'!N442,'临-进度'!$A442,"")</f>
        <v/>
      </c>
      <c r="B447" s="8" t="str">
        <f ca="1">IF('临-进度'!N442,'临-进度'!$B442,"")</f>
        <v/>
      </c>
      <c r="C447" s="8" t="str">
        <f ca="1">IF('临-进度'!N442,'临-进度'!$F442,"")</f>
        <v/>
      </c>
      <c r="D447" s="42" t="str">
        <f ca="1">IF('临-进度'!$N442,'临-进度'!$J442,"")</f>
        <v/>
      </c>
      <c r="E447" s="42" t="str">
        <f ca="1">IF('临-进度'!$N442,'临-进度'!$AF442,"")</f>
        <v/>
      </c>
      <c r="F447" s="42" t="str">
        <f ca="1">IF('临-进度'!$N442,'临-进度'!$K442,"")</f>
        <v/>
      </c>
      <c r="G447" s="76" t="str">
        <f ca="1">IF('临-进度'!$N442,'临-进度'!$AG442,"")</f>
        <v/>
      </c>
      <c r="H447" s="71" t="str">
        <f ca="1">INDEX({"","_","-","="},IF(OR($D447 &gt;= I$6, $E447 &lt; H$6), 0, 1)+IF(OR($F447 &gt;= I$6, $G447 &lt; H$6), 0, 2)+1)</f>
        <v/>
      </c>
      <c r="I447" s="71" t="str">
        <f ca="1">INDEX({"","_","-","="},IF(OR($D447 &gt;= J$6, $E447 &lt; I$6), 0, 1)+IF(OR($F447 &gt;= J$6, $G447 &lt; I$6), 0, 2)+1)</f>
        <v/>
      </c>
      <c r="J447" s="71" t="str">
        <f ca="1">INDEX({"","_","-","="},IF(OR($D447 &gt;= K$6, $E447 &lt; J$6), 0, 1)+IF(OR($F447 &gt;= K$6, $G447 &lt; J$6), 0, 2)+1)</f>
        <v/>
      </c>
      <c r="K447" s="71" t="str">
        <f ca="1">INDEX({"","_","-","="},IF(OR($D447 &gt;= L$6, $E447 &lt; K$6), 0, 1)+IF(OR($F447 &gt;= L$6, $G447 &lt; K$6), 0, 2)+1)</f>
        <v/>
      </c>
      <c r="L447" s="71" t="str">
        <f ca="1">INDEX({"","_","-","="},IF(OR($D447 &gt;= M$6, $E447 &lt; L$6), 0, 1)+IF(OR($F447 &gt;= M$6, $G447 &lt; L$6), 0, 2)+1)</f>
        <v/>
      </c>
      <c r="M447" s="71" t="str">
        <f ca="1">INDEX({"","_","-","="},IF(OR($D447 &gt;= N$6, $E447 &lt; M$6), 0, 1)+IF(OR($F447 &gt;= N$6, $G447 &lt; M$6), 0, 2)+1)</f>
        <v/>
      </c>
      <c r="N447" s="71" t="str">
        <f ca="1">INDEX({"","_","-","="},IF(OR($D447 &gt;= O$6, $E447 &lt; N$6), 0, 1)+IF(OR($F447 &gt;= O$6, $G447 &lt; N$6), 0, 2)+1)</f>
        <v/>
      </c>
      <c r="O447" s="71" t="str">
        <f ca="1">INDEX({"","_","-","="},IF(OR($D447 &gt;= P$6, $E447 &lt; O$6), 0, 1)+IF(OR($F447 &gt;= P$6, $G447 &lt; O$6), 0, 2)+1)</f>
        <v/>
      </c>
      <c r="P447" s="71" t="str">
        <f ca="1">INDEX({"","_","-","="},IF(OR($D447 &gt;= Q$6, $E447 &lt; P$6), 0, 1)+IF(OR($F447 &gt;= Q$6, $G447 &lt; P$6), 0, 2)+1)</f>
        <v/>
      </c>
      <c r="Q447" s="71" t="str">
        <f ca="1">INDEX({"","_","-","="},IF(OR($D447 &gt;= R$6, $E447 &lt; Q$6), 0, 1)+IF(OR($F447 &gt;= R$6, $G447 &lt; Q$6), 0, 2)+1)</f>
        <v/>
      </c>
      <c r="R447" s="71" t="str">
        <f ca="1">INDEX({"","_","-","="},IF(OR($D447 &gt;= S$6, $E447 &lt; R$6), 0, 1)+IF(OR($F447 &gt;= S$6, $G447 &lt; R$6), 0, 2)+1)</f>
        <v/>
      </c>
      <c r="S447" s="71" t="str">
        <f ca="1">INDEX({"","_","-","="},IF(OR($D447 &gt;= T$6, $E447 &lt; S$6), 0, 1)+IF(OR($F447 &gt;= T$6, $G447 &lt; S$6), 0, 2)+1)</f>
        <v/>
      </c>
      <c r="T447" s="71" t="str">
        <f ca="1">INDEX({"","_","-","="},IF(OR($D447 &gt;= U$6, $E447 &lt; T$6), 0, 1)+IF(OR($F447 &gt;= U$6, $G447 &lt; T$6), 0, 2)+1)</f>
        <v/>
      </c>
      <c r="U447" s="71" t="str">
        <f ca="1">INDEX({"","_","-","="},IF(OR($D447 &gt;= V$6, $E447 &lt; U$6), 0, 1)+IF(OR($F447 &gt;= V$6, $G447 &lt; U$6), 0, 2)+1)</f>
        <v/>
      </c>
      <c r="V447" s="71" t="str">
        <f ca="1">INDEX({"","_","-","="},IF(OR($D447 &gt;= W$6, $E447 &lt; V$6), 0, 1)+IF(OR($F447 &gt;= W$6, $G447 &lt; V$6), 0, 2)+1)</f>
        <v/>
      </c>
      <c r="W447" s="71" t="str">
        <f ca="1">INDEX({"","_","-","="},IF(OR($D447 &gt;= X$6, $E447 &lt; W$6), 0, 1)+IF(OR($F447 &gt;= X$6, $G447 &lt; W$6), 0, 2)+1)</f>
        <v/>
      </c>
      <c r="X447" s="71" t="str">
        <f ca="1">INDEX({"","_","-","="},IF(OR($D447 &gt;= Y$6, $E447 &lt; X$6), 0, 1)+IF(OR($F447 &gt;= Y$6, $G447 &lt; X$6), 0, 2)+1)</f>
        <v/>
      </c>
      <c r="Y447" s="71" t="str">
        <f ca="1">INDEX({"","_","-","="},IF(OR($D447 &gt;= Z$6, $E447 &lt; Y$6), 0, 1)+IF(OR($F447 &gt;= Z$6, $G447 &lt; Y$6), 0, 2)+1)</f>
        <v/>
      </c>
      <c r="Z447" s="71" t="str">
        <f ca="1">INDEX({"","_","-","="},IF(OR($D447 &gt;= AA$6, $E447 &lt; Z$6), 0, 1)+IF(OR($F447 &gt;= AA$6, $G447 &lt; Z$6), 0, 2)+1)</f>
        <v/>
      </c>
      <c r="AA447" s="71" t="str">
        <f ca="1">INDEX({"","_","-","="},IF(OR($D447 &gt;= AB$6, $E447 &lt; AA$6), 0, 1)+IF(OR($F447 &gt;= AB$6, $G447 &lt; AA$6), 0, 2)+1)</f>
        <v/>
      </c>
      <c r="AB447" s="71" t="str">
        <f ca="1">INDEX({"","_","-","="},IF(OR($D447 &gt;= AC$6, $E447 &lt; AB$6), 0, 1)+IF(OR($F447 &gt;= AC$6, $G447 &lt; AB$6), 0, 2)+1)</f>
        <v/>
      </c>
      <c r="AC447" s="71" t="str">
        <f ca="1">INDEX({"","_","-","="},IF(OR($D447 &gt;= AD$6, $E447 &lt; AC$6), 0, 1)+IF(OR($F447 &gt;= AD$6, $G447 &lt; AC$6), 0, 2)+1)</f>
        <v/>
      </c>
      <c r="AD447" s="71" t="str">
        <f ca="1">INDEX({"","_","-","="},IF(OR($D447 &gt;= AE$6, $E447 &lt; AD$6), 0, 1)+IF(OR($F447 &gt;= AE$6, $G447 &lt; AD$6), 0, 2)+1)</f>
        <v/>
      </c>
      <c r="AE447" s="71" t="str">
        <f ca="1">INDEX({"","_","-","="},IF(OR($D447 &gt;= AF$6, $E447 &lt; AE$6), 0, 1)+IF(OR($F447 &gt;= AF$6, $G447 &lt; AE$6), 0, 2)+1)</f>
        <v/>
      </c>
      <c r="AF447" s="71" t="str">
        <f ca="1">INDEX({"","_","-","="},IF(OR($D447 &gt;= AG$6, $E447 &lt; AF$6), 0, 1)+IF(OR($F447 &gt;= AG$6, $G447 &lt; AF$6), 0, 2)+1)</f>
        <v/>
      </c>
      <c r="AG447" s="71" t="str">
        <f ca="1">INDEX({"","_","-","="},IF(OR($D447 &gt;= AH$6, $E447 &lt; AG$6), 0, 1)+IF(OR($F447 &gt;= AH$6, $G447 &lt; AG$6), 0, 2)+1)</f>
        <v/>
      </c>
      <c r="AH447" s="71" t="str">
        <f ca="1">INDEX({"","_","-","="},IF(OR($D447 &gt;= AI$6, $E447 &lt; AH$6), 0, 1)+IF(OR($F447 &gt;= AI$6, $G447 &lt; AH$6), 0, 2)+1)</f>
        <v/>
      </c>
      <c r="AI447" s="71" t="str">
        <f ca="1">INDEX({"","_","-","="},IF(OR($D447 &gt;= AJ$6, $E447 &lt; AI$6), 0, 1)+IF(OR($F447 &gt;= AJ$6, $G447 &lt; AI$6), 0, 2)+1)</f>
        <v/>
      </c>
      <c r="AJ447" s="71" t="str">
        <f ca="1">INDEX({"","_","-","="},IF(OR($D447 &gt;= AK$6, $E447 &lt; AJ$6), 0, 1)+IF(OR($F447 &gt;= AK$6, $G447 &lt; AJ$6), 0, 2)+1)</f>
        <v/>
      </c>
      <c r="AK447" s="71" t="str">
        <f ca="1">INDEX({"","_","-","="},IF(OR($D447 &gt;= AL$6, $E447 &lt; AK$6), 0, 1)+IF(OR($F447 &gt;= AL$6, $G447 &lt; AK$6), 0, 2)+1)</f>
        <v/>
      </c>
      <c r="AL447" s="71" t="str">
        <f ca="1">INDEX({"","_","-","="},IF(OR($D447 &gt;= AM$6, $E447 &lt; AL$6), 0, 1)+IF(OR($F447 &gt;= AM$6, $G447 &lt; AL$6), 0, 2)+1)</f>
        <v/>
      </c>
      <c r="AM447" s="71" t="str">
        <f ca="1">INDEX({"","_","-","="},IF(OR($D447 &gt;= AN$6, $E447 &lt; AM$6), 0, 1)+IF(OR($F447 &gt;= AN$6, $G447 &lt; AM$6), 0, 2)+1)</f>
        <v/>
      </c>
      <c r="AN447" s="71" t="str">
        <f ca="1">INDEX({"","_","-","="},IF(OR($D447 &gt;= AO$6, $E447 &lt; AN$6), 0, 1)+IF(OR($F447 &gt;= AO$6, $G447 &lt; AN$6), 0, 2)+1)</f>
        <v/>
      </c>
      <c r="AO447" s="71" t="str">
        <f ca="1">INDEX({"","_","-","="},IF(OR($D447 &gt;= AP$6, $E447 &lt; AO$6), 0, 1)+IF(OR($F447 &gt;= AP$6, $G447 &lt; AO$6), 0, 2)+1)</f>
        <v/>
      </c>
      <c r="AP447" s="71" t="str">
        <f ca="1">INDEX({"","_","-","="},IF(OR($D447 &gt;= AQ$6, $E447 &lt; AP$6), 0, 1)+IF(OR($F447 &gt;= AQ$6, $G447 &lt; AP$6), 0, 2)+1)</f>
        <v/>
      </c>
      <c r="AQ447" s="71" t="str">
        <f ca="1">INDEX({"","_","-","="},IF(OR($D447 &gt;= AR$6, $E447 &lt; AQ$6), 0, 1)+IF(OR($F447 &gt;= AR$6, $G447 &lt; AQ$6), 0, 2)+1)</f>
        <v/>
      </c>
      <c r="AR447" s="71" t="str">
        <f ca="1">INDEX({"","_","-","="},IF(OR($D447 &gt;= AS$6, $E447 &lt; AR$6), 0, 1)+IF(OR($F447 &gt;= AS$6, $G447 &lt; AR$6), 0, 2)+1)</f>
        <v/>
      </c>
      <c r="AS447" s="71" t="str">
        <f ca="1">INDEX({"","_","-","="},IF(OR($D447 &gt;= AT$6, $E447 &lt; AS$6), 0, 1)+IF(OR($F447 &gt;= AT$6, $G447 &lt; AS$6), 0, 2)+1)</f>
        <v/>
      </c>
      <c r="AT447" s="71" t="str">
        <f ca="1">INDEX({"","_","-","="},IF(OR($D447 &gt;= AU$6, $E447 &lt; AT$6), 0, 1)+IF(OR($F447 &gt;= AU$6, $G447 &lt; AT$6), 0, 2)+1)</f>
        <v/>
      </c>
      <c r="AU447" s="71" t="str">
        <f ca="1">INDEX({"","_","-","="},IF(OR($D447 &gt;= AV$6, $E447 &lt; AU$6), 0, 1)+IF(OR($F447 &gt;= AV$6, $G447 &lt; AU$6), 0, 2)+1)</f>
        <v/>
      </c>
      <c r="AV447" s="71" t="str">
        <f ca="1">INDEX({"","_","-","="},IF(OR($D447 &gt;= AW$6, $E447 &lt; AV$6), 0, 1)+IF(OR($F447 &gt;= AW$6, $G447 &lt; AV$6), 0, 2)+1)</f>
        <v/>
      </c>
      <c r="AW447" s="71" t="str">
        <f ca="1">INDEX({"","_","-","="},IF(OR($D447 &gt;= AX$6, $E447 &lt; AW$6), 0, 1)+IF(OR($F447 &gt;= AX$6, $G447 &lt; AW$6), 0, 2)+1)</f>
        <v/>
      </c>
      <c r="AX447" s="71" t="str">
        <f ca="1">INDEX({"","_","-","="},IF(OR($D447 &gt;= AY$6, $E447 &lt; AX$6), 0, 1)+IF(OR($F447 &gt;= AY$6, $G447 &lt; AX$6), 0, 2)+1)</f>
        <v/>
      </c>
      <c r="AY447" s="71" t="str">
        <f ca="1">INDEX({"","_","-","="},IF(OR($D447 &gt;= AZ$6, $E447 &lt; AY$6), 0, 1)+IF(OR($F447 &gt;= AZ$6, $G447 &lt; AY$6), 0, 2)+1)</f>
        <v/>
      </c>
      <c r="AZ447" s="71" t="str">
        <f ca="1">INDEX({"","_","-","="},IF(OR($D447 &gt;= BA$6, $E447 &lt; AZ$6), 0, 1)+IF(OR($F447 &gt;= BA$6, $G447 &lt; AZ$6), 0, 2)+1)</f>
        <v/>
      </c>
      <c r="BA447" s="71" t="str">
        <f ca="1">INDEX({"","_","-","="},IF(OR($D447 &gt;= BB$6, $E447 &lt; BA$6), 0, 1)+IF(OR($F447 &gt;= BB$6, $G447 &lt; BA$6), 0, 2)+1)</f>
        <v/>
      </c>
      <c r="BB447" s="71" t="str">
        <f ca="1">INDEX({"","_","-","="},IF(OR($D447 &gt;= BC$6, $E447 &lt; BB$6), 0, 1)+IF(OR($F447 &gt;= BC$6, $G447 &lt; BB$6), 0, 2)+1)</f>
        <v/>
      </c>
      <c r="BC447" s="71" t="str">
        <f ca="1">INDEX({"","_","-","="},IF(OR($D447 &gt;= BD$6, $E447 &lt; BC$6), 0, 1)+IF(OR($F447 &gt;= BD$6, $G447 &lt; BC$6), 0, 2)+1)</f>
        <v/>
      </c>
      <c r="BD447" s="71" t="str">
        <f ca="1">INDEX({"","_","-","="},IF(OR($D447 &gt;= BE$6, $E447 &lt; BD$6), 0, 1)+IF(OR($F447 &gt;= BE$6, $G447 &lt; BD$6), 0, 2)+1)</f>
        <v/>
      </c>
      <c r="BE447" s="71" t="str">
        <f ca="1">INDEX({"","_","-","="},IF(OR($D447 &gt;= BF$6, $E447 &lt; BE$6), 0, 1)+IF(OR($F447 &gt;= BF$6, $G447 &lt; BE$6), 0, 2)+1)</f>
        <v/>
      </c>
      <c r="BF447" s="71" t="str">
        <f ca="1">INDEX({"","_","-","="},IF(OR($D447 &gt;= BG$6, $E447 &lt; BF$6), 0, 1)+IF(OR($F447 &gt;= BG$6, $G447 &lt; BF$6), 0, 2)+1)</f>
        <v/>
      </c>
      <c r="BG447" s="71" t="str">
        <f ca="1">INDEX({"","_","-","="},IF(OR($D447 &gt;= BH$6, $E447 &lt; BG$6), 0, 1)+IF(OR($F447 &gt;= BH$6, $G447 &lt; BG$6), 0, 2)+1)</f>
        <v/>
      </c>
      <c r="BH447" s="71" t="str">
        <f ca="1">INDEX({"","_","-","="},IF(OR($D447 &gt;= BI$6, $E447 &lt; BH$6), 0, 1)+IF(OR($F447 &gt;= BI$6, $G447 &lt; BH$6), 0, 2)+1)</f>
        <v/>
      </c>
      <c r="BI447" s="71" t="str">
        <f ca="1">INDEX({"","_","-","="},IF(OR($D447 &gt;= BJ$6, $E447 &lt; BI$6), 0, 1)+IF(OR($F447 &gt;= BJ$6, $G447 &lt; BI$6), 0, 2)+1)</f>
        <v/>
      </c>
      <c r="BJ447" s="71" t="str">
        <f ca="1">INDEX({"","_","-","="},IF(OR($D447 &gt;= BK$6, $E447 &lt; BJ$6), 0, 1)+IF(OR($F447 &gt;= BK$6, $G447 &lt; BJ$6), 0, 2)+1)</f>
        <v/>
      </c>
      <c r="BK447" s="71" t="str">
        <f ca="1">INDEX({"","_","-","="},IF(OR($D447 &gt;= BL$6, $E447 &lt; BK$6), 0, 1)+IF(OR($F447 &gt;= BL$6, $G447 &lt; BK$6), 0, 2)+1)</f>
        <v/>
      </c>
      <c r="BL447" s="71" t="str">
        <f ca="1">INDEX({"","_","-","="},IF(OR($D447 &gt;= BM$6, $E447 &lt; BL$6), 0, 1)+IF(OR($F447 &gt;= BM$6, $G447 &lt; BL$6), 0, 2)+1)</f>
        <v/>
      </c>
      <c r="BM447" s="71" t="str">
        <f ca="1">INDEX({"","_","-","="},IF(OR($D447 &gt;= BN$6, $E447 &lt; BM$6), 0, 1)+IF(OR($F447 &gt;= BN$6, $G447 &lt; BM$6), 0, 2)+1)</f>
        <v/>
      </c>
      <c r="BN447" s="71" t="str">
        <f ca="1">INDEX({"","_","-","="},IF(OR($D447 &gt;= BO$6, $E447 &lt; BN$6), 0, 1)+IF(OR($F447 &gt;= BO$6, $G447 &lt; BN$6), 0, 2)+1)</f>
        <v/>
      </c>
      <c r="BO447" s="71" t="str">
        <f ca="1">INDEX({"","_","-","="},IF(OR($D447 &gt;= BP$6, $E447 &lt; BO$6), 0, 1)+IF(OR($F447 &gt;= BP$6, $G447 &lt; BO$6), 0, 2)+1)</f>
        <v/>
      </c>
      <c r="BP447" s="71" t="str">
        <f ca="1">INDEX({"","_","-","="},IF(OR($D447 &gt;= BQ$6, $E447 &lt; BP$6), 0, 1)+IF(OR($F447 &gt;= BQ$6, $G447 &lt; BP$6), 0, 2)+1)</f>
        <v/>
      </c>
      <c r="BQ447" s="71" t="str">
        <f ca="1">INDEX({"","_","-","="},IF(OR($D447 &gt;= BR$6, $E447 &lt; BQ$6), 0, 1)+IF(OR($F447 &gt;= BR$6, $G447 &lt; BQ$6), 0, 2)+1)</f>
        <v/>
      </c>
      <c r="BR447" s="71" t="str">
        <f ca="1">INDEX({"","_","-","="},IF(OR($D447 &gt;= BS$6, $E447 &lt; BR$6), 0, 1)+IF(OR($F447 &gt;= BS$6, $G447 &lt; BR$6), 0, 2)+1)</f>
        <v/>
      </c>
      <c r="BS447" s="71" t="str">
        <f ca="1">INDEX({"","_","-","="},IF(OR($D447 &gt;= BT$6, $E447 &lt; BS$6), 0, 1)+IF(OR($F447 &gt;= BT$6, $G447 &lt; BS$6), 0, 2)+1)</f>
        <v/>
      </c>
      <c r="BT447" s="71" t="str">
        <f ca="1">INDEX({"","_","-","="},IF(OR($D447 &gt;= BU$6, $E447 &lt; BT$6), 0, 1)+IF(OR($F447 &gt;= BU$6, $G447 &lt; BT$6), 0, 2)+1)</f>
        <v/>
      </c>
      <c r="BU447" s="71" t="str">
        <f ca="1">INDEX({"","_","-","="},IF(OR($D447 &gt;= BV$6, $E447 &lt; BU$6), 0, 1)+IF(OR($F447 &gt;= BV$6, $G447 &lt; BU$6), 0, 2)+1)</f>
        <v/>
      </c>
      <c r="BV447" s="71" t="str">
        <f ca="1">INDEX({"","_","-","="},IF(OR($D447 &gt;= BW$6, $E447 &lt; BV$6), 0, 1)+IF(OR($F447 &gt;= BW$6, $G447 &lt; BV$6), 0, 2)+1)</f>
        <v/>
      </c>
      <c r="BW447" s="71" t="str">
        <f ca="1">INDEX({"","_","-","="},IF(OR($D447 &gt;= BX$6, $E447 &lt; BW$6), 0, 1)+IF(OR($F447 &gt;= BX$6, $G447 &lt; BW$6), 0, 2)+1)</f>
        <v/>
      </c>
      <c r="BX447" s="71" t="str">
        <f ca="1">INDEX({"","_","-","="},IF(OR($D447 &gt;= BY$6, $E447 &lt; BX$6), 0, 1)+IF(OR($F447 &gt;= BY$6, $G447 &lt; BX$6), 0, 2)+1)</f>
        <v/>
      </c>
      <c r="BY447" s="71" t="str">
        <f ca="1">INDEX({"","_","-","="},IF(OR($D447 &gt;= BZ$6, $E447 &lt; BY$6), 0, 1)+IF(OR($F447 &gt;= BZ$6, $G447 &lt; BY$6), 0, 2)+1)</f>
        <v/>
      </c>
      <c r="BZ447" s="71" t="str">
        <f ca="1">INDEX({"","_","-","="},IF(OR($D447 &gt;= CA$6, $E447 &lt; BZ$6), 0, 1)+IF(OR($F447 &gt;= CA$6, $G447 &lt; BZ$6), 0, 2)+1)</f>
        <v/>
      </c>
      <c r="CA447" s="71" t="str">
        <f ca="1">INDEX({"","_","-","="},IF(OR($D447 &gt;= CB$6, $E447 &lt; CA$6), 0, 1)+IF(OR($F447 &gt;= CB$6, $G447 &lt; CA$6), 0, 2)+1)</f>
        <v/>
      </c>
      <c r="CB447" s="71" t="str">
        <f ca="1">INDEX({"","_","-","="},IF(OR($D447 &gt;= CC$6, $E447 &lt; CB$6), 0, 1)+IF(OR($F447 &gt;= CC$6, $G447 &lt; CB$6), 0, 2)+1)</f>
        <v/>
      </c>
      <c r="CC447" s="71" t="str">
        <f ca="1">INDEX({"","_","-","="},IF(OR($D447 &gt;= CD$6, $E447 &lt; CC$6), 0, 1)+IF(OR($F447 &gt;= CD$6, $G447 &lt; CC$6), 0, 2)+1)</f>
        <v/>
      </c>
      <c r="CD447" s="71" t="str">
        <f ca="1">INDEX({"","_","-","="},IF(OR($D447 &gt;= CE$6, $E447 &lt; CD$6), 0, 1)+IF(OR($F447 &gt;= CE$6, $G447 &lt; CD$6), 0, 2)+1)</f>
        <v/>
      </c>
    </row>
    <row r="448" spans="1:82">
      <c r="A448" s="8" t="str">
        <f ca="1">IF('临-进度'!N443,'临-进度'!$A443,"")</f>
        <v/>
      </c>
      <c r="B448" s="8" t="str">
        <f ca="1">IF('临-进度'!N443,'临-进度'!$B443,"")</f>
        <v/>
      </c>
      <c r="C448" s="8" t="str">
        <f ca="1">IF('临-进度'!N443,'临-进度'!$F443,"")</f>
        <v/>
      </c>
      <c r="D448" s="42" t="str">
        <f ca="1">IF('临-进度'!$N443,'临-进度'!$J443,"")</f>
        <v/>
      </c>
      <c r="E448" s="42" t="str">
        <f ca="1">IF('临-进度'!$N443,'临-进度'!$AF443,"")</f>
        <v/>
      </c>
      <c r="F448" s="42" t="str">
        <f ca="1">IF('临-进度'!$N443,'临-进度'!$K443,"")</f>
        <v/>
      </c>
      <c r="G448" s="76" t="str">
        <f ca="1">IF('临-进度'!$N443,'临-进度'!$AG443,"")</f>
        <v/>
      </c>
      <c r="H448" s="71" t="str">
        <f ca="1">INDEX({"","_","-","="},IF(OR($D448 &gt;= I$6, $E448 &lt; H$6), 0, 1)+IF(OR($F448 &gt;= I$6, $G448 &lt; H$6), 0, 2)+1)</f>
        <v/>
      </c>
      <c r="I448" s="71" t="str">
        <f ca="1">INDEX({"","_","-","="},IF(OR($D448 &gt;= J$6, $E448 &lt; I$6), 0, 1)+IF(OR($F448 &gt;= J$6, $G448 &lt; I$6), 0, 2)+1)</f>
        <v/>
      </c>
      <c r="J448" s="71" t="str">
        <f ca="1">INDEX({"","_","-","="},IF(OR($D448 &gt;= K$6, $E448 &lt; J$6), 0, 1)+IF(OR($F448 &gt;= K$6, $G448 &lt; J$6), 0, 2)+1)</f>
        <v/>
      </c>
      <c r="K448" s="71" t="str">
        <f ca="1">INDEX({"","_","-","="},IF(OR($D448 &gt;= L$6, $E448 &lt; K$6), 0, 1)+IF(OR($F448 &gt;= L$6, $G448 &lt; K$6), 0, 2)+1)</f>
        <v/>
      </c>
      <c r="L448" s="71" t="str">
        <f ca="1">INDEX({"","_","-","="},IF(OR($D448 &gt;= M$6, $E448 &lt; L$6), 0, 1)+IF(OR($F448 &gt;= M$6, $G448 &lt; L$6), 0, 2)+1)</f>
        <v/>
      </c>
      <c r="M448" s="71" t="str">
        <f ca="1">INDEX({"","_","-","="},IF(OR($D448 &gt;= N$6, $E448 &lt; M$6), 0, 1)+IF(OR($F448 &gt;= N$6, $G448 &lt; M$6), 0, 2)+1)</f>
        <v/>
      </c>
      <c r="N448" s="71" t="str">
        <f ca="1">INDEX({"","_","-","="},IF(OR($D448 &gt;= O$6, $E448 &lt; N$6), 0, 1)+IF(OR($F448 &gt;= O$6, $G448 &lt; N$6), 0, 2)+1)</f>
        <v/>
      </c>
      <c r="O448" s="71" t="str">
        <f ca="1">INDEX({"","_","-","="},IF(OR($D448 &gt;= P$6, $E448 &lt; O$6), 0, 1)+IF(OR($F448 &gt;= P$6, $G448 &lt; O$6), 0, 2)+1)</f>
        <v/>
      </c>
      <c r="P448" s="71" t="str">
        <f ca="1">INDEX({"","_","-","="},IF(OR($D448 &gt;= Q$6, $E448 &lt; P$6), 0, 1)+IF(OR($F448 &gt;= Q$6, $G448 &lt; P$6), 0, 2)+1)</f>
        <v/>
      </c>
      <c r="Q448" s="71" t="str">
        <f ca="1">INDEX({"","_","-","="},IF(OR($D448 &gt;= R$6, $E448 &lt; Q$6), 0, 1)+IF(OR($F448 &gt;= R$6, $G448 &lt; Q$6), 0, 2)+1)</f>
        <v/>
      </c>
      <c r="R448" s="71" t="str">
        <f ca="1">INDEX({"","_","-","="},IF(OR($D448 &gt;= S$6, $E448 &lt; R$6), 0, 1)+IF(OR($F448 &gt;= S$6, $G448 &lt; R$6), 0, 2)+1)</f>
        <v/>
      </c>
      <c r="S448" s="71" t="str">
        <f ca="1">INDEX({"","_","-","="},IF(OR($D448 &gt;= T$6, $E448 &lt; S$6), 0, 1)+IF(OR($F448 &gt;= T$6, $G448 &lt; S$6), 0, 2)+1)</f>
        <v/>
      </c>
      <c r="T448" s="71" t="str">
        <f ca="1">INDEX({"","_","-","="},IF(OR($D448 &gt;= U$6, $E448 &lt; T$6), 0, 1)+IF(OR($F448 &gt;= U$6, $G448 &lt; T$6), 0, 2)+1)</f>
        <v/>
      </c>
      <c r="U448" s="71" t="str">
        <f ca="1">INDEX({"","_","-","="},IF(OR($D448 &gt;= V$6, $E448 &lt; U$6), 0, 1)+IF(OR($F448 &gt;= V$6, $G448 &lt; U$6), 0, 2)+1)</f>
        <v/>
      </c>
      <c r="V448" s="71" t="str">
        <f ca="1">INDEX({"","_","-","="},IF(OR($D448 &gt;= W$6, $E448 &lt; V$6), 0, 1)+IF(OR($F448 &gt;= W$6, $G448 &lt; V$6), 0, 2)+1)</f>
        <v/>
      </c>
      <c r="W448" s="71" t="str">
        <f ca="1">INDEX({"","_","-","="},IF(OR($D448 &gt;= X$6, $E448 &lt; W$6), 0, 1)+IF(OR($F448 &gt;= X$6, $G448 &lt; W$6), 0, 2)+1)</f>
        <v/>
      </c>
      <c r="X448" s="71" t="str">
        <f ca="1">INDEX({"","_","-","="},IF(OR($D448 &gt;= Y$6, $E448 &lt; X$6), 0, 1)+IF(OR($F448 &gt;= Y$6, $G448 &lt; X$6), 0, 2)+1)</f>
        <v/>
      </c>
      <c r="Y448" s="71" t="str">
        <f ca="1">INDEX({"","_","-","="},IF(OR($D448 &gt;= Z$6, $E448 &lt; Y$6), 0, 1)+IF(OR($F448 &gt;= Z$6, $G448 &lt; Y$6), 0, 2)+1)</f>
        <v/>
      </c>
      <c r="Z448" s="71" t="str">
        <f ca="1">INDEX({"","_","-","="},IF(OR($D448 &gt;= AA$6, $E448 &lt; Z$6), 0, 1)+IF(OR($F448 &gt;= AA$6, $G448 &lt; Z$6), 0, 2)+1)</f>
        <v/>
      </c>
      <c r="AA448" s="71" t="str">
        <f ca="1">INDEX({"","_","-","="},IF(OR($D448 &gt;= AB$6, $E448 &lt; AA$6), 0, 1)+IF(OR($F448 &gt;= AB$6, $G448 &lt; AA$6), 0, 2)+1)</f>
        <v/>
      </c>
      <c r="AB448" s="71" t="str">
        <f ca="1">INDEX({"","_","-","="},IF(OR($D448 &gt;= AC$6, $E448 &lt; AB$6), 0, 1)+IF(OR($F448 &gt;= AC$6, $G448 &lt; AB$6), 0, 2)+1)</f>
        <v/>
      </c>
      <c r="AC448" s="71" t="str">
        <f ca="1">INDEX({"","_","-","="},IF(OR($D448 &gt;= AD$6, $E448 &lt; AC$6), 0, 1)+IF(OR($F448 &gt;= AD$6, $G448 &lt; AC$6), 0, 2)+1)</f>
        <v/>
      </c>
      <c r="AD448" s="71" t="str">
        <f ca="1">INDEX({"","_","-","="},IF(OR($D448 &gt;= AE$6, $E448 &lt; AD$6), 0, 1)+IF(OR($F448 &gt;= AE$6, $G448 &lt; AD$6), 0, 2)+1)</f>
        <v/>
      </c>
      <c r="AE448" s="71" t="str">
        <f ca="1">INDEX({"","_","-","="},IF(OR($D448 &gt;= AF$6, $E448 &lt; AE$6), 0, 1)+IF(OR($F448 &gt;= AF$6, $G448 &lt; AE$6), 0, 2)+1)</f>
        <v/>
      </c>
      <c r="AF448" s="71" t="str">
        <f ca="1">INDEX({"","_","-","="},IF(OR($D448 &gt;= AG$6, $E448 &lt; AF$6), 0, 1)+IF(OR($F448 &gt;= AG$6, $G448 &lt; AF$6), 0, 2)+1)</f>
        <v/>
      </c>
      <c r="AG448" s="71" t="str">
        <f ca="1">INDEX({"","_","-","="},IF(OR($D448 &gt;= AH$6, $E448 &lt; AG$6), 0, 1)+IF(OR($F448 &gt;= AH$6, $G448 &lt; AG$6), 0, 2)+1)</f>
        <v/>
      </c>
      <c r="AH448" s="71" t="str">
        <f ca="1">INDEX({"","_","-","="},IF(OR($D448 &gt;= AI$6, $E448 &lt; AH$6), 0, 1)+IF(OR($F448 &gt;= AI$6, $G448 &lt; AH$6), 0, 2)+1)</f>
        <v/>
      </c>
      <c r="AI448" s="71" t="str">
        <f ca="1">INDEX({"","_","-","="},IF(OR($D448 &gt;= AJ$6, $E448 &lt; AI$6), 0, 1)+IF(OR($F448 &gt;= AJ$6, $G448 &lt; AI$6), 0, 2)+1)</f>
        <v/>
      </c>
      <c r="AJ448" s="71" t="str">
        <f ca="1">INDEX({"","_","-","="},IF(OR($D448 &gt;= AK$6, $E448 &lt; AJ$6), 0, 1)+IF(OR($F448 &gt;= AK$6, $G448 &lt; AJ$6), 0, 2)+1)</f>
        <v/>
      </c>
      <c r="AK448" s="71" t="str">
        <f ca="1">INDEX({"","_","-","="},IF(OR($D448 &gt;= AL$6, $E448 &lt; AK$6), 0, 1)+IF(OR($F448 &gt;= AL$6, $G448 &lt; AK$6), 0, 2)+1)</f>
        <v/>
      </c>
      <c r="AL448" s="71" t="str">
        <f ca="1">INDEX({"","_","-","="},IF(OR($D448 &gt;= AM$6, $E448 &lt; AL$6), 0, 1)+IF(OR($F448 &gt;= AM$6, $G448 &lt; AL$6), 0, 2)+1)</f>
        <v/>
      </c>
      <c r="AM448" s="71" t="str">
        <f ca="1">INDEX({"","_","-","="},IF(OR($D448 &gt;= AN$6, $E448 &lt; AM$6), 0, 1)+IF(OR($F448 &gt;= AN$6, $G448 &lt; AM$6), 0, 2)+1)</f>
        <v/>
      </c>
      <c r="AN448" s="71" t="str">
        <f ca="1">INDEX({"","_","-","="},IF(OR($D448 &gt;= AO$6, $E448 &lt; AN$6), 0, 1)+IF(OR($F448 &gt;= AO$6, $G448 &lt; AN$6), 0, 2)+1)</f>
        <v/>
      </c>
      <c r="AO448" s="71" t="str">
        <f ca="1">INDEX({"","_","-","="},IF(OR($D448 &gt;= AP$6, $E448 &lt; AO$6), 0, 1)+IF(OR($F448 &gt;= AP$6, $G448 &lt; AO$6), 0, 2)+1)</f>
        <v/>
      </c>
      <c r="AP448" s="71" t="str">
        <f ca="1">INDEX({"","_","-","="},IF(OR($D448 &gt;= AQ$6, $E448 &lt; AP$6), 0, 1)+IF(OR($F448 &gt;= AQ$6, $G448 &lt; AP$6), 0, 2)+1)</f>
        <v/>
      </c>
      <c r="AQ448" s="71" t="str">
        <f ca="1">INDEX({"","_","-","="},IF(OR($D448 &gt;= AR$6, $E448 &lt; AQ$6), 0, 1)+IF(OR($F448 &gt;= AR$6, $G448 &lt; AQ$6), 0, 2)+1)</f>
        <v/>
      </c>
      <c r="AR448" s="71" t="str">
        <f ca="1">INDEX({"","_","-","="},IF(OR($D448 &gt;= AS$6, $E448 &lt; AR$6), 0, 1)+IF(OR($F448 &gt;= AS$6, $G448 &lt; AR$6), 0, 2)+1)</f>
        <v/>
      </c>
      <c r="AS448" s="71" t="str">
        <f ca="1">INDEX({"","_","-","="},IF(OR($D448 &gt;= AT$6, $E448 &lt; AS$6), 0, 1)+IF(OR($F448 &gt;= AT$6, $G448 &lt; AS$6), 0, 2)+1)</f>
        <v/>
      </c>
      <c r="AT448" s="71" t="str">
        <f ca="1">INDEX({"","_","-","="},IF(OR($D448 &gt;= AU$6, $E448 &lt; AT$6), 0, 1)+IF(OR($F448 &gt;= AU$6, $G448 &lt; AT$6), 0, 2)+1)</f>
        <v/>
      </c>
      <c r="AU448" s="71" t="str">
        <f ca="1">INDEX({"","_","-","="},IF(OR($D448 &gt;= AV$6, $E448 &lt; AU$6), 0, 1)+IF(OR($F448 &gt;= AV$6, $G448 &lt; AU$6), 0, 2)+1)</f>
        <v/>
      </c>
      <c r="AV448" s="71" t="str">
        <f ca="1">INDEX({"","_","-","="},IF(OR($D448 &gt;= AW$6, $E448 &lt; AV$6), 0, 1)+IF(OR($F448 &gt;= AW$6, $G448 &lt; AV$6), 0, 2)+1)</f>
        <v/>
      </c>
      <c r="AW448" s="71" t="str">
        <f ca="1">INDEX({"","_","-","="},IF(OR($D448 &gt;= AX$6, $E448 &lt; AW$6), 0, 1)+IF(OR($F448 &gt;= AX$6, $G448 &lt; AW$6), 0, 2)+1)</f>
        <v/>
      </c>
      <c r="AX448" s="71" t="str">
        <f ca="1">INDEX({"","_","-","="},IF(OR($D448 &gt;= AY$6, $E448 &lt; AX$6), 0, 1)+IF(OR($F448 &gt;= AY$6, $G448 &lt; AX$6), 0, 2)+1)</f>
        <v/>
      </c>
      <c r="AY448" s="71" t="str">
        <f ca="1">INDEX({"","_","-","="},IF(OR($D448 &gt;= AZ$6, $E448 &lt; AY$6), 0, 1)+IF(OR($F448 &gt;= AZ$6, $G448 &lt; AY$6), 0, 2)+1)</f>
        <v/>
      </c>
      <c r="AZ448" s="71" t="str">
        <f ca="1">INDEX({"","_","-","="},IF(OR($D448 &gt;= BA$6, $E448 &lt; AZ$6), 0, 1)+IF(OR($F448 &gt;= BA$6, $G448 &lt; AZ$6), 0, 2)+1)</f>
        <v/>
      </c>
      <c r="BA448" s="71" t="str">
        <f ca="1">INDEX({"","_","-","="},IF(OR($D448 &gt;= BB$6, $E448 &lt; BA$6), 0, 1)+IF(OR($F448 &gt;= BB$6, $G448 &lt; BA$6), 0, 2)+1)</f>
        <v/>
      </c>
      <c r="BB448" s="71" t="str">
        <f ca="1">INDEX({"","_","-","="},IF(OR($D448 &gt;= BC$6, $E448 &lt; BB$6), 0, 1)+IF(OR($F448 &gt;= BC$6, $G448 &lt; BB$6), 0, 2)+1)</f>
        <v/>
      </c>
      <c r="BC448" s="71" t="str">
        <f ca="1">INDEX({"","_","-","="},IF(OR($D448 &gt;= BD$6, $E448 &lt; BC$6), 0, 1)+IF(OR($F448 &gt;= BD$6, $G448 &lt; BC$6), 0, 2)+1)</f>
        <v/>
      </c>
      <c r="BD448" s="71" t="str">
        <f ca="1">INDEX({"","_","-","="},IF(OR($D448 &gt;= BE$6, $E448 &lt; BD$6), 0, 1)+IF(OR($F448 &gt;= BE$6, $G448 &lt; BD$6), 0, 2)+1)</f>
        <v/>
      </c>
      <c r="BE448" s="71" t="str">
        <f ca="1">INDEX({"","_","-","="},IF(OR($D448 &gt;= BF$6, $E448 &lt; BE$6), 0, 1)+IF(OR($F448 &gt;= BF$6, $G448 &lt; BE$6), 0, 2)+1)</f>
        <v/>
      </c>
      <c r="BF448" s="71" t="str">
        <f ca="1">INDEX({"","_","-","="},IF(OR($D448 &gt;= BG$6, $E448 &lt; BF$6), 0, 1)+IF(OR($F448 &gt;= BG$6, $G448 &lt; BF$6), 0, 2)+1)</f>
        <v/>
      </c>
      <c r="BG448" s="71" t="str">
        <f ca="1">INDEX({"","_","-","="},IF(OR($D448 &gt;= BH$6, $E448 &lt; BG$6), 0, 1)+IF(OR($F448 &gt;= BH$6, $G448 &lt; BG$6), 0, 2)+1)</f>
        <v/>
      </c>
      <c r="BH448" s="71" t="str">
        <f ca="1">INDEX({"","_","-","="},IF(OR($D448 &gt;= BI$6, $E448 &lt; BH$6), 0, 1)+IF(OR($F448 &gt;= BI$6, $G448 &lt; BH$6), 0, 2)+1)</f>
        <v/>
      </c>
      <c r="BI448" s="71" t="str">
        <f ca="1">INDEX({"","_","-","="},IF(OR($D448 &gt;= BJ$6, $E448 &lt; BI$6), 0, 1)+IF(OR($F448 &gt;= BJ$6, $G448 &lt; BI$6), 0, 2)+1)</f>
        <v/>
      </c>
      <c r="BJ448" s="71" t="str">
        <f ca="1">INDEX({"","_","-","="},IF(OR($D448 &gt;= BK$6, $E448 &lt; BJ$6), 0, 1)+IF(OR($F448 &gt;= BK$6, $G448 &lt; BJ$6), 0, 2)+1)</f>
        <v/>
      </c>
      <c r="BK448" s="71" t="str">
        <f ca="1">INDEX({"","_","-","="},IF(OR($D448 &gt;= BL$6, $E448 &lt; BK$6), 0, 1)+IF(OR($F448 &gt;= BL$6, $G448 &lt; BK$6), 0, 2)+1)</f>
        <v/>
      </c>
      <c r="BL448" s="71" t="str">
        <f ca="1">INDEX({"","_","-","="},IF(OR($D448 &gt;= BM$6, $E448 &lt; BL$6), 0, 1)+IF(OR($F448 &gt;= BM$6, $G448 &lt; BL$6), 0, 2)+1)</f>
        <v/>
      </c>
      <c r="BM448" s="71" t="str">
        <f ca="1">INDEX({"","_","-","="},IF(OR($D448 &gt;= BN$6, $E448 &lt; BM$6), 0, 1)+IF(OR($F448 &gt;= BN$6, $G448 &lt; BM$6), 0, 2)+1)</f>
        <v/>
      </c>
      <c r="BN448" s="71" t="str">
        <f ca="1">INDEX({"","_","-","="},IF(OR($D448 &gt;= BO$6, $E448 &lt; BN$6), 0, 1)+IF(OR($F448 &gt;= BO$6, $G448 &lt; BN$6), 0, 2)+1)</f>
        <v/>
      </c>
      <c r="BO448" s="71" t="str">
        <f ca="1">INDEX({"","_","-","="},IF(OR($D448 &gt;= BP$6, $E448 &lt; BO$6), 0, 1)+IF(OR($F448 &gt;= BP$6, $G448 &lt; BO$6), 0, 2)+1)</f>
        <v/>
      </c>
      <c r="BP448" s="71" t="str">
        <f ca="1">INDEX({"","_","-","="},IF(OR($D448 &gt;= BQ$6, $E448 &lt; BP$6), 0, 1)+IF(OR($F448 &gt;= BQ$6, $G448 &lt; BP$6), 0, 2)+1)</f>
        <v/>
      </c>
      <c r="BQ448" s="71" t="str">
        <f ca="1">INDEX({"","_","-","="},IF(OR($D448 &gt;= BR$6, $E448 &lt; BQ$6), 0, 1)+IF(OR($F448 &gt;= BR$6, $G448 &lt; BQ$6), 0, 2)+1)</f>
        <v/>
      </c>
      <c r="BR448" s="71" t="str">
        <f ca="1">INDEX({"","_","-","="},IF(OR($D448 &gt;= BS$6, $E448 &lt; BR$6), 0, 1)+IF(OR($F448 &gt;= BS$6, $G448 &lt; BR$6), 0, 2)+1)</f>
        <v/>
      </c>
      <c r="BS448" s="71" t="str">
        <f ca="1">INDEX({"","_","-","="},IF(OR($D448 &gt;= BT$6, $E448 &lt; BS$6), 0, 1)+IF(OR($F448 &gt;= BT$6, $G448 &lt; BS$6), 0, 2)+1)</f>
        <v/>
      </c>
      <c r="BT448" s="71" t="str">
        <f ca="1">INDEX({"","_","-","="},IF(OR($D448 &gt;= BU$6, $E448 &lt; BT$6), 0, 1)+IF(OR($F448 &gt;= BU$6, $G448 &lt; BT$6), 0, 2)+1)</f>
        <v/>
      </c>
      <c r="BU448" s="71" t="str">
        <f ca="1">INDEX({"","_","-","="},IF(OR($D448 &gt;= BV$6, $E448 &lt; BU$6), 0, 1)+IF(OR($F448 &gt;= BV$6, $G448 &lt; BU$6), 0, 2)+1)</f>
        <v/>
      </c>
      <c r="BV448" s="71" t="str">
        <f ca="1">INDEX({"","_","-","="},IF(OR($D448 &gt;= BW$6, $E448 &lt; BV$6), 0, 1)+IF(OR($F448 &gt;= BW$6, $G448 &lt; BV$6), 0, 2)+1)</f>
        <v/>
      </c>
      <c r="BW448" s="71" t="str">
        <f ca="1">INDEX({"","_","-","="},IF(OR($D448 &gt;= BX$6, $E448 &lt; BW$6), 0, 1)+IF(OR($F448 &gt;= BX$6, $G448 &lt; BW$6), 0, 2)+1)</f>
        <v/>
      </c>
      <c r="BX448" s="71" t="str">
        <f ca="1">INDEX({"","_","-","="},IF(OR($D448 &gt;= BY$6, $E448 &lt; BX$6), 0, 1)+IF(OR($F448 &gt;= BY$6, $G448 &lt; BX$6), 0, 2)+1)</f>
        <v/>
      </c>
      <c r="BY448" s="71" t="str">
        <f ca="1">INDEX({"","_","-","="},IF(OR($D448 &gt;= BZ$6, $E448 &lt; BY$6), 0, 1)+IF(OR($F448 &gt;= BZ$6, $G448 &lt; BY$6), 0, 2)+1)</f>
        <v/>
      </c>
      <c r="BZ448" s="71" t="str">
        <f ca="1">INDEX({"","_","-","="},IF(OR($D448 &gt;= CA$6, $E448 &lt; BZ$6), 0, 1)+IF(OR($F448 &gt;= CA$6, $G448 &lt; BZ$6), 0, 2)+1)</f>
        <v/>
      </c>
      <c r="CA448" s="71" t="str">
        <f ca="1">INDEX({"","_","-","="},IF(OR($D448 &gt;= CB$6, $E448 &lt; CA$6), 0, 1)+IF(OR($F448 &gt;= CB$6, $G448 &lt; CA$6), 0, 2)+1)</f>
        <v/>
      </c>
      <c r="CB448" s="71" t="str">
        <f ca="1">INDEX({"","_","-","="},IF(OR($D448 &gt;= CC$6, $E448 &lt; CB$6), 0, 1)+IF(OR($F448 &gt;= CC$6, $G448 &lt; CB$6), 0, 2)+1)</f>
        <v/>
      </c>
      <c r="CC448" s="71" t="str">
        <f ca="1">INDEX({"","_","-","="},IF(OR($D448 &gt;= CD$6, $E448 &lt; CC$6), 0, 1)+IF(OR($F448 &gt;= CD$6, $G448 &lt; CC$6), 0, 2)+1)</f>
        <v/>
      </c>
      <c r="CD448" s="71" t="str">
        <f ca="1">INDEX({"","_","-","="},IF(OR($D448 &gt;= CE$6, $E448 &lt; CD$6), 0, 1)+IF(OR($F448 &gt;= CE$6, $G448 &lt; CD$6), 0, 2)+1)</f>
        <v/>
      </c>
    </row>
    <row r="449" spans="1:82">
      <c r="A449" s="8" t="str">
        <f ca="1">IF('临-进度'!N444,'临-进度'!$A444,"")</f>
        <v/>
      </c>
      <c r="B449" s="8" t="str">
        <f ca="1">IF('临-进度'!N444,'临-进度'!$B444,"")</f>
        <v/>
      </c>
      <c r="C449" s="8" t="str">
        <f ca="1">IF('临-进度'!N444,'临-进度'!$F444,"")</f>
        <v/>
      </c>
      <c r="D449" s="42" t="str">
        <f ca="1">IF('临-进度'!$N444,'临-进度'!$J444,"")</f>
        <v/>
      </c>
      <c r="E449" s="42" t="str">
        <f ca="1">IF('临-进度'!$N444,'临-进度'!$AF444,"")</f>
        <v/>
      </c>
      <c r="F449" s="42" t="str">
        <f ca="1">IF('临-进度'!$N444,'临-进度'!$K444,"")</f>
        <v/>
      </c>
      <c r="G449" s="76" t="str">
        <f ca="1">IF('临-进度'!$N444,'临-进度'!$AG444,"")</f>
        <v/>
      </c>
      <c r="H449" s="71" t="str">
        <f ca="1">INDEX({"","_","-","="},IF(OR($D449 &gt;= I$6, $E449 &lt; H$6), 0, 1)+IF(OR($F449 &gt;= I$6, $G449 &lt; H$6), 0, 2)+1)</f>
        <v/>
      </c>
      <c r="I449" s="71" t="str">
        <f ca="1">INDEX({"","_","-","="},IF(OR($D449 &gt;= J$6, $E449 &lt; I$6), 0, 1)+IF(OR($F449 &gt;= J$6, $G449 &lt; I$6), 0, 2)+1)</f>
        <v/>
      </c>
      <c r="J449" s="71" t="str">
        <f ca="1">INDEX({"","_","-","="},IF(OR($D449 &gt;= K$6, $E449 &lt; J$6), 0, 1)+IF(OR($F449 &gt;= K$6, $G449 &lt; J$6), 0, 2)+1)</f>
        <v/>
      </c>
      <c r="K449" s="71" t="str">
        <f ca="1">INDEX({"","_","-","="},IF(OR($D449 &gt;= L$6, $E449 &lt; K$6), 0, 1)+IF(OR($F449 &gt;= L$6, $G449 &lt; K$6), 0, 2)+1)</f>
        <v/>
      </c>
      <c r="L449" s="71" t="str">
        <f ca="1">INDEX({"","_","-","="},IF(OR($D449 &gt;= M$6, $E449 &lt; L$6), 0, 1)+IF(OR($F449 &gt;= M$6, $G449 &lt; L$6), 0, 2)+1)</f>
        <v/>
      </c>
      <c r="M449" s="71" t="str">
        <f ca="1">INDEX({"","_","-","="},IF(OR($D449 &gt;= N$6, $E449 &lt; M$6), 0, 1)+IF(OR($F449 &gt;= N$6, $G449 &lt; M$6), 0, 2)+1)</f>
        <v/>
      </c>
      <c r="N449" s="71" t="str">
        <f ca="1">INDEX({"","_","-","="},IF(OR($D449 &gt;= O$6, $E449 &lt; N$6), 0, 1)+IF(OR($F449 &gt;= O$6, $G449 &lt; N$6), 0, 2)+1)</f>
        <v/>
      </c>
      <c r="O449" s="71" t="str">
        <f ca="1">INDEX({"","_","-","="},IF(OR($D449 &gt;= P$6, $E449 &lt; O$6), 0, 1)+IF(OR($F449 &gt;= P$6, $G449 &lt; O$6), 0, 2)+1)</f>
        <v/>
      </c>
      <c r="P449" s="71" t="str">
        <f ca="1">INDEX({"","_","-","="},IF(OR($D449 &gt;= Q$6, $E449 &lt; P$6), 0, 1)+IF(OR($F449 &gt;= Q$6, $G449 &lt; P$6), 0, 2)+1)</f>
        <v/>
      </c>
      <c r="Q449" s="71" t="str">
        <f ca="1">INDEX({"","_","-","="},IF(OR($D449 &gt;= R$6, $E449 &lt; Q$6), 0, 1)+IF(OR($F449 &gt;= R$6, $G449 &lt; Q$6), 0, 2)+1)</f>
        <v/>
      </c>
      <c r="R449" s="71" t="str">
        <f ca="1">INDEX({"","_","-","="},IF(OR($D449 &gt;= S$6, $E449 &lt; R$6), 0, 1)+IF(OR($F449 &gt;= S$6, $G449 &lt; R$6), 0, 2)+1)</f>
        <v/>
      </c>
      <c r="S449" s="71" t="str">
        <f ca="1">INDEX({"","_","-","="},IF(OR($D449 &gt;= T$6, $E449 &lt; S$6), 0, 1)+IF(OR($F449 &gt;= T$6, $G449 &lt; S$6), 0, 2)+1)</f>
        <v/>
      </c>
      <c r="T449" s="71" t="str">
        <f ca="1">INDEX({"","_","-","="},IF(OR($D449 &gt;= U$6, $E449 &lt; T$6), 0, 1)+IF(OR($F449 &gt;= U$6, $G449 &lt; T$6), 0, 2)+1)</f>
        <v/>
      </c>
      <c r="U449" s="71" t="str">
        <f ca="1">INDEX({"","_","-","="},IF(OR($D449 &gt;= V$6, $E449 &lt; U$6), 0, 1)+IF(OR($F449 &gt;= V$6, $G449 &lt; U$6), 0, 2)+1)</f>
        <v/>
      </c>
      <c r="V449" s="71" t="str">
        <f ca="1">INDEX({"","_","-","="},IF(OR($D449 &gt;= W$6, $E449 &lt; V$6), 0, 1)+IF(OR($F449 &gt;= W$6, $G449 &lt; V$6), 0, 2)+1)</f>
        <v/>
      </c>
      <c r="W449" s="71" t="str">
        <f ca="1">INDEX({"","_","-","="},IF(OR($D449 &gt;= X$6, $E449 &lt; W$6), 0, 1)+IF(OR($F449 &gt;= X$6, $G449 &lt; W$6), 0, 2)+1)</f>
        <v/>
      </c>
      <c r="X449" s="71" t="str">
        <f ca="1">INDEX({"","_","-","="},IF(OR($D449 &gt;= Y$6, $E449 &lt; X$6), 0, 1)+IF(OR($F449 &gt;= Y$6, $G449 &lt; X$6), 0, 2)+1)</f>
        <v/>
      </c>
      <c r="Y449" s="71" t="str">
        <f ca="1">INDEX({"","_","-","="},IF(OR($D449 &gt;= Z$6, $E449 &lt; Y$6), 0, 1)+IF(OR($F449 &gt;= Z$6, $G449 &lt; Y$6), 0, 2)+1)</f>
        <v/>
      </c>
      <c r="Z449" s="71" t="str">
        <f ca="1">INDEX({"","_","-","="},IF(OR($D449 &gt;= AA$6, $E449 &lt; Z$6), 0, 1)+IF(OR($F449 &gt;= AA$6, $G449 &lt; Z$6), 0, 2)+1)</f>
        <v/>
      </c>
      <c r="AA449" s="71" t="str">
        <f ca="1">INDEX({"","_","-","="},IF(OR($D449 &gt;= AB$6, $E449 &lt; AA$6), 0, 1)+IF(OR($F449 &gt;= AB$6, $G449 &lt; AA$6), 0, 2)+1)</f>
        <v/>
      </c>
      <c r="AB449" s="71" t="str">
        <f ca="1">INDEX({"","_","-","="},IF(OR($D449 &gt;= AC$6, $E449 &lt; AB$6), 0, 1)+IF(OR($F449 &gt;= AC$6, $G449 &lt; AB$6), 0, 2)+1)</f>
        <v/>
      </c>
      <c r="AC449" s="71" t="str">
        <f ca="1">INDEX({"","_","-","="},IF(OR($D449 &gt;= AD$6, $E449 &lt; AC$6), 0, 1)+IF(OR($F449 &gt;= AD$6, $G449 &lt; AC$6), 0, 2)+1)</f>
        <v/>
      </c>
      <c r="AD449" s="71" t="str">
        <f ca="1">INDEX({"","_","-","="},IF(OR($D449 &gt;= AE$6, $E449 &lt; AD$6), 0, 1)+IF(OR($F449 &gt;= AE$6, $G449 &lt; AD$6), 0, 2)+1)</f>
        <v/>
      </c>
      <c r="AE449" s="71" t="str">
        <f ca="1">INDEX({"","_","-","="},IF(OR($D449 &gt;= AF$6, $E449 &lt; AE$6), 0, 1)+IF(OR($F449 &gt;= AF$6, $G449 &lt; AE$6), 0, 2)+1)</f>
        <v/>
      </c>
      <c r="AF449" s="71" t="str">
        <f ca="1">INDEX({"","_","-","="},IF(OR($D449 &gt;= AG$6, $E449 &lt; AF$6), 0, 1)+IF(OR($F449 &gt;= AG$6, $G449 &lt; AF$6), 0, 2)+1)</f>
        <v/>
      </c>
      <c r="AG449" s="71" t="str">
        <f ca="1">INDEX({"","_","-","="},IF(OR($D449 &gt;= AH$6, $E449 &lt; AG$6), 0, 1)+IF(OR($F449 &gt;= AH$6, $G449 &lt; AG$6), 0, 2)+1)</f>
        <v/>
      </c>
      <c r="AH449" s="71" t="str">
        <f ca="1">INDEX({"","_","-","="},IF(OR($D449 &gt;= AI$6, $E449 &lt; AH$6), 0, 1)+IF(OR($F449 &gt;= AI$6, $G449 &lt; AH$6), 0, 2)+1)</f>
        <v/>
      </c>
      <c r="AI449" s="71" t="str">
        <f ca="1">INDEX({"","_","-","="},IF(OR($D449 &gt;= AJ$6, $E449 &lt; AI$6), 0, 1)+IF(OR($F449 &gt;= AJ$6, $G449 &lt; AI$6), 0, 2)+1)</f>
        <v/>
      </c>
      <c r="AJ449" s="71" t="str">
        <f ca="1">INDEX({"","_","-","="},IF(OR($D449 &gt;= AK$6, $E449 &lt; AJ$6), 0, 1)+IF(OR($F449 &gt;= AK$6, $G449 &lt; AJ$6), 0, 2)+1)</f>
        <v/>
      </c>
      <c r="AK449" s="71" t="str">
        <f ca="1">INDEX({"","_","-","="},IF(OR($D449 &gt;= AL$6, $E449 &lt; AK$6), 0, 1)+IF(OR($F449 &gt;= AL$6, $G449 &lt; AK$6), 0, 2)+1)</f>
        <v/>
      </c>
      <c r="AL449" s="71" t="str">
        <f ca="1">INDEX({"","_","-","="},IF(OR($D449 &gt;= AM$6, $E449 &lt; AL$6), 0, 1)+IF(OR($F449 &gt;= AM$6, $G449 &lt; AL$6), 0, 2)+1)</f>
        <v/>
      </c>
      <c r="AM449" s="71" t="str">
        <f ca="1">INDEX({"","_","-","="},IF(OR($D449 &gt;= AN$6, $E449 &lt; AM$6), 0, 1)+IF(OR($F449 &gt;= AN$6, $G449 &lt; AM$6), 0, 2)+1)</f>
        <v/>
      </c>
      <c r="AN449" s="71" t="str">
        <f ca="1">INDEX({"","_","-","="},IF(OR($D449 &gt;= AO$6, $E449 &lt; AN$6), 0, 1)+IF(OR($F449 &gt;= AO$6, $G449 &lt; AN$6), 0, 2)+1)</f>
        <v/>
      </c>
      <c r="AO449" s="71" t="str">
        <f ca="1">INDEX({"","_","-","="},IF(OR($D449 &gt;= AP$6, $E449 &lt; AO$6), 0, 1)+IF(OR($F449 &gt;= AP$6, $G449 &lt; AO$6), 0, 2)+1)</f>
        <v/>
      </c>
      <c r="AP449" s="71" t="str">
        <f ca="1">INDEX({"","_","-","="},IF(OR($D449 &gt;= AQ$6, $E449 &lt; AP$6), 0, 1)+IF(OR($F449 &gt;= AQ$6, $G449 &lt; AP$6), 0, 2)+1)</f>
        <v/>
      </c>
      <c r="AQ449" s="71" t="str">
        <f ca="1">INDEX({"","_","-","="},IF(OR($D449 &gt;= AR$6, $E449 &lt; AQ$6), 0, 1)+IF(OR($F449 &gt;= AR$6, $G449 &lt; AQ$6), 0, 2)+1)</f>
        <v/>
      </c>
      <c r="AR449" s="71" t="str">
        <f ca="1">INDEX({"","_","-","="},IF(OR($D449 &gt;= AS$6, $E449 &lt; AR$6), 0, 1)+IF(OR($F449 &gt;= AS$6, $G449 &lt; AR$6), 0, 2)+1)</f>
        <v/>
      </c>
      <c r="AS449" s="71" t="str">
        <f ca="1">INDEX({"","_","-","="},IF(OR($D449 &gt;= AT$6, $E449 &lt; AS$6), 0, 1)+IF(OR($F449 &gt;= AT$6, $G449 &lt; AS$6), 0, 2)+1)</f>
        <v/>
      </c>
      <c r="AT449" s="71" t="str">
        <f ca="1">INDEX({"","_","-","="},IF(OR($D449 &gt;= AU$6, $E449 &lt; AT$6), 0, 1)+IF(OR($F449 &gt;= AU$6, $G449 &lt; AT$6), 0, 2)+1)</f>
        <v/>
      </c>
      <c r="AU449" s="71" t="str">
        <f ca="1">INDEX({"","_","-","="},IF(OR($D449 &gt;= AV$6, $E449 &lt; AU$6), 0, 1)+IF(OR($F449 &gt;= AV$6, $G449 &lt; AU$6), 0, 2)+1)</f>
        <v/>
      </c>
      <c r="AV449" s="71" t="str">
        <f ca="1">INDEX({"","_","-","="},IF(OR($D449 &gt;= AW$6, $E449 &lt; AV$6), 0, 1)+IF(OR($F449 &gt;= AW$6, $G449 &lt; AV$6), 0, 2)+1)</f>
        <v/>
      </c>
      <c r="AW449" s="71" t="str">
        <f ca="1">INDEX({"","_","-","="},IF(OR($D449 &gt;= AX$6, $E449 &lt; AW$6), 0, 1)+IF(OR($F449 &gt;= AX$6, $G449 &lt; AW$6), 0, 2)+1)</f>
        <v/>
      </c>
      <c r="AX449" s="71" t="str">
        <f ca="1">INDEX({"","_","-","="},IF(OR($D449 &gt;= AY$6, $E449 &lt; AX$6), 0, 1)+IF(OR($F449 &gt;= AY$6, $G449 &lt; AX$6), 0, 2)+1)</f>
        <v/>
      </c>
      <c r="AY449" s="71" t="str">
        <f ca="1">INDEX({"","_","-","="},IF(OR($D449 &gt;= AZ$6, $E449 &lt; AY$6), 0, 1)+IF(OR($F449 &gt;= AZ$6, $G449 &lt; AY$6), 0, 2)+1)</f>
        <v/>
      </c>
      <c r="AZ449" s="71" t="str">
        <f ca="1">INDEX({"","_","-","="},IF(OR($D449 &gt;= BA$6, $E449 &lt; AZ$6), 0, 1)+IF(OR($F449 &gt;= BA$6, $G449 &lt; AZ$6), 0, 2)+1)</f>
        <v/>
      </c>
      <c r="BA449" s="71" t="str">
        <f ca="1">INDEX({"","_","-","="},IF(OR($D449 &gt;= BB$6, $E449 &lt; BA$6), 0, 1)+IF(OR($F449 &gt;= BB$6, $G449 &lt; BA$6), 0, 2)+1)</f>
        <v/>
      </c>
      <c r="BB449" s="71" t="str">
        <f ca="1">INDEX({"","_","-","="},IF(OR($D449 &gt;= BC$6, $E449 &lt; BB$6), 0, 1)+IF(OR($F449 &gt;= BC$6, $G449 &lt; BB$6), 0, 2)+1)</f>
        <v/>
      </c>
      <c r="BC449" s="71" t="str">
        <f ca="1">INDEX({"","_","-","="},IF(OR($D449 &gt;= BD$6, $E449 &lt; BC$6), 0, 1)+IF(OR($F449 &gt;= BD$6, $G449 &lt; BC$6), 0, 2)+1)</f>
        <v/>
      </c>
      <c r="BD449" s="71" t="str">
        <f ca="1">INDEX({"","_","-","="},IF(OR($D449 &gt;= BE$6, $E449 &lt; BD$6), 0, 1)+IF(OR($F449 &gt;= BE$6, $G449 &lt; BD$6), 0, 2)+1)</f>
        <v/>
      </c>
      <c r="BE449" s="71" t="str">
        <f ca="1">INDEX({"","_","-","="},IF(OR($D449 &gt;= BF$6, $E449 &lt; BE$6), 0, 1)+IF(OR($F449 &gt;= BF$6, $G449 &lt; BE$6), 0, 2)+1)</f>
        <v/>
      </c>
      <c r="BF449" s="71" t="str">
        <f ca="1">INDEX({"","_","-","="},IF(OR($D449 &gt;= BG$6, $E449 &lt; BF$6), 0, 1)+IF(OR($F449 &gt;= BG$6, $G449 &lt; BF$6), 0, 2)+1)</f>
        <v/>
      </c>
      <c r="BG449" s="71" t="str">
        <f ca="1">INDEX({"","_","-","="},IF(OR($D449 &gt;= BH$6, $E449 &lt; BG$6), 0, 1)+IF(OR($F449 &gt;= BH$6, $G449 &lt; BG$6), 0, 2)+1)</f>
        <v/>
      </c>
      <c r="BH449" s="71" t="str">
        <f ca="1">INDEX({"","_","-","="},IF(OR($D449 &gt;= BI$6, $E449 &lt; BH$6), 0, 1)+IF(OR($F449 &gt;= BI$6, $G449 &lt; BH$6), 0, 2)+1)</f>
        <v/>
      </c>
      <c r="BI449" s="71" t="str">
        <f ca="1">INDEX({"","_","-","="},IF(OR($D449 &gt;= BJ$6, $E449 &lt; BI$6), 0, 1)+IF(OR($F449 &gt;= BJ$6, $G449 &lt; BI$6), 0, 2)+1)</f>
        <v/>
      </c>
      <c r="BJ449" s="71" t="str">
        <f ca="1">INDEX({"","_","-","="},IF(OR($D449 &gt;= BK$6, $E449 &lt; BJ$6), 0, 1)+IF(OR($F449 &gt;= BK$6, $G449 &lt; BJ$6), 0, 2)+1)</f>
        <v/>
      </c>
      <c r="BK449" s="71" t="str">
        <f ca="1">INDEX({"","_","-","="},IF(OR($D449 &gt;= BL$6, $E449 &lt; BK$6), 0, 1)+IF(OR($F449 &gt;= BL$6, $G449 &lt; BK$6), 0, 2)+1)</f>
        <v/>
      </c>
      <c r="BL449" s="71" t="str">
        <f ca="1">INDEX({"","_","-","="},IF(OR($D449 &gt;= BM$6, $E449 &lt; BL$6), 0, 1)+IF(OR($F449 &gt;= BM$6, $G449 &lt; BL$6), 0, 2)+1)</f>
        <v/>
      </c>
      <c r="BM449" s="71" t="str">
        <f ca="1">INDEX({"","_","-","="},IF(OR($D449 &gt;= BN$6, $E449 &lt; BM$6), 0, 1)+IF(OR($F449 &gt;= BN$6, $G449 &lt; BM$6), 0, 2)+1)</f>
        <v/>
      </c>
      <c r="BN449" s="71" t="str">
        <f ca="1">INDEX({"","_","-","="},IF(OR($D449 &gt;= BO$6, $E449 &lt; BN$6), 0, 1)+IF(OR($F449 &gt;= BO$6, $G449 &lt; BN$6), 0, 2)+1)</f>
        <v/>
      </c>
      <c r="BO449" s="71" t="str">
        <f ca="1">INDEX({"","_","-","="},IF(OR($D449 &gt;= BP$6, $E449 &lt; BO$6), 0, 1)+IF(OR($F449 &gt;= BP$6, $G449 &lt; BO$6), 0, 2)+1)</f>
        <v/>
      </c>
      <c r="BP449" s="71" t="str">
        <f ca="1">INDEX({"","_","-","="},IF(OR($D449 &gt;= BQ$6, $E449 &lt; BP$6), 0, 1)+IF(OR($F449 &gt;= BQ$6, $G449 &lt; BP$6), 0, 2)+1)</f>
        <v/>
      </c>
      <c r="BQ449" s="71" t="str">
        <f ca="1">INDEX({"","_","-","="},IF(OR($D449 &gt;= BR$6, $E449 &lt; BQ$6), 0, 1)+IF(OR($F449 &gt;= BR$6, $G449 &lt; BQ$6), 0, 2)+1)</f>
        <v/>
      </c>
      <c r="BR449" s="71" t="str">
        <f ca="1">INDEX({"","_","-","="},IF(OR($D449 &gt;= BS$6, $E449 &lt; BR$6), 0, 1)+IF(OR($F449 &gt;= BS$6, $G449 &lt; BR$6), 0, 2)+1)</f>
        <v/>
      </c>
      <c r="BS449" s="71" t="str">
        <f ca="1">INDEX({"","_","-","="},IF(OR($D449 &gt;= BT$6, $E449 &lt; BS$6), 0, 1)+IF(OR($F449 &gt;= BT$6, $G449 &lt; BS$6), 0, 2)+1)</f>
        <v/>
      </c>
      <c r="BT449" s="71" t="str">
        <f ca="1">INDEX({"","_","-","="},IF(OR($D449 &gt;= BU$6, $E449 &lt; BT$6), 0, 1)+IF(OR($F449 &gt;= BU$6, $G449 &lt; BT$6), 0, 2)+1)</f>
        <v/>
      </c>
      <c r="BU449" s="71" t="str">
        <f ca="1">INDEX({"","_","-","="},IF(OR($D449 &gt;= BV$6, $E449 &lt; BU$6), 0, 1)+IF(OR($F449 &gt;= BV$6, $G449 &lt; BU$6), 0, 2)+1)</f>
        <v/>
      </c>
      <c r="BV449" s="71" t="str">
        <f ca="1">INDEX({"","_","-","="},IF(OR($D449 &gt;= BW$6, $E449 &lt; BV$6), 0, 1)+IF(OR($F449 &gt;= BW$6, $G449 &lt; BV$6), 0, 2)+1)</f>
        <v/>
      </c>
      <c r="BW449" s="71" t="str">
        <f ca="1">INDEX({"","_","-","="},IF(OR($D449 &gt;= BX$6, $E449 &lt; BW$6), 0, 1)+IF(OR($F449 &gt;= BX$6, $G449 &lt; BW$6), 0, 2)+1)</f>
        <v/>
      </c>
      <c r="BX449" s="71" t="str">
        <f ca="1">INDEX({"","_","-","="},IF(OR($D449 &gt;= BY$6, $E449 &lt; BX$6), 0, 1)+IF(OR($F449 &gt;= BY$6, $G449 &lt; BX$6), 0, 2)+1)</f>
        <v/>
      </c>
      <c r="BY449" s="71" t="str">
        <f ca="1">INDEX({"","_","-","="},IF(OR($D449 &gt;= BZ$6, $E449 &lt; BY$6), 0, 1)+IF(OR($F449 &gt;= BZ$6, $G449 &lt; BY$6), 0, 2)+1)</f>
        <v/>
      </c>
      <c r="BZ449" s="71" t="str">
        <f ca="1">INDEX({"","_","-","="},IF(OR($D449 &gt;= CA$6, $E449 &lt; BZ$6), 0, 1)+IF(OR($F449 &gt;= CA$6, $G449 &lt; BZ$6), 0, 2)+1)</f>
        <v/>
      </c>
      <c r="CA449" s="71" t="str">
        <f ca="1">INDEX({"","_","-","="},IF(OR($D449 &gt;= CB$6, $E449 &lt; CA$6), 0, 1)+IF(OR($F449 &gt;= CB$6, $G449 &lt; CA$6), 0, 2)+1)</f>
        <v/>
      </c>
      <c r="CB449" s="71" t="str">
        <f ca="1">INDEX({"","_","-","="},IF(OR($D449 &gt;= CC$6, $E449 &lt; CB$6), 0, 1)+IF(OR($F449 &gt;= CC$6, $G449 &lt; CB$6), 0, 2)+1)</f>
        <v/>
      </c>
      <c r="CC449" s="71" t="str">
        <f ca="1">INDEX({"","_","-","="},IF(OR($D449 &gt;= CD$6, $E449 &lt; CC$6), 0, 1)+IF(OR($F449 &gt;= CD$6, $G449 &lt; CC$6), 0, 2)+1)</f>
        <v/>
      </c>
      <c r="CD449" s="71" t="str">
        <f ca="1">INDEX({"","_","-","="},IF(OR($D449 &gt;= CE$6, $E449 &lt; CD$6), 0, 1)+IF(OR($F449 &gt;= CE$6, $G449 &lt; CD$6), 0, 2)+1)</f>
        <v/>
      </c>
    </row>
    <row r="450" spans="1:82">
      <c r="A450" s="8" t="str">
        <f ca="1">IF('临-进度'!N445,'临-进度'!$A445,"")</f>
        <v/>
      </c>
      <c r="B450" s="8" t="str">
        <f ca="1">IF('临-进度'!N445,'临-进度'!$B445,"")</f>
        <v/>
      </c>
      <c r="C450" s="8" t="str">
        <f ca="1">IF('临-进度'!N445,'临-进度'!$F445,"")</f>
        <v/>
      </c>
      <c r="D450" s="42" t="str">
        <f ca="1">IF('临-进度'!$N445,'临-进度'!$J445,"")</f>
        <v/>
      </c>
      <c r="E450" s="42" t="str">
        <f ca="1">IF('临-进度'!$N445,'临-进度'!$AF445,"")</f>
        <v/>
      </c>
      <c r="F450" s="42" t="str">
        <f ca="1">IF('临-进度'!$N445,'临-进度'!$K445,"")</f>
        <v/>
      </c>
      <c r="G450" s="76" t="str">
        <f ca="1">IF('临-进度'!$N445,'临-进度'!$AG445,"")</f>
        <v/>
      </c>
      <c r="H450" s="71" t="str">
        <f ca="1">INDEX({"","_","-","="},IF(OR($D450 &gt;= I$6, $E450 &lt; H$6), 0, 1)+IF(OR($F450 &gt;= I$6, $G450 &lt; H$6), 0, 2)+1)</f>
        <v/>
      </c>
      <c r="I450" s="71" t="str">
        <f ca="1">INDEX({"","_","-","="},IF(OR($D450 &gt;= J$6, $E450 &lt; I$6), 0, 1)+IF(OR($F450 &gt;= J$6, $G450 &lt; I$6), 0, 2)+1)</f>
        <v/>
      </c>
      <c r="J450" s="71" t="str">
        <f ca="1">INDEX({"","_","-","="},IF(OR($D450 &gt;= K$6, $E450 &lt; J$6), 0, 1)+IF(OR($F450 &gt;= K$6, $G450 &lt; J$6), 0, 2)+1)</f>
        <v/>
      </c>
      <c r="K450" s="71" t="str">
        <f ca="1">INDEX({"","_","-","="},IF(OR($D450 &gt;= L$6, $E450 &lt; K$6), 0, 1)+IF(OR($F450 &gt;= L$6, $G450 &lt; K$6), 0, 2)+1)</f>
        <v/>
      </c>
      <c r="L450" s="71" t="str">
        <f ca="1">INDEX({"","_","-","="},IF(OR($D450 &gt;= M$6, $E450 &lt; L$6), 0, 1)+IF(OR($F450 &gt;= M$6, $G450 &lt; L$6), 0, 2)+1)</f>
        <v/>
      </c>
      <c r="M450" s="71" t="str">
        <f ca="1">INDEX({"","_","-","="},IF(OR($D450 &gt;= N$6, $E450 &lt; M$6), 0, 1)+IF(OR($F450 &gt;= N$6, $G450 &lt; M$6), 0, 2)+1)</f>
        <v/>
      </c>
      <c r="N450" s="71" t="str">
        <f ca="1">INDEX({"","_","-","="},IF(OR($D450 &gt;= O$6, $E450 &lt; N$6), 0, 1)+IF(OR($F450 &gt;= O$6, $G450 &lt; N$6), 0, 2)+1)</f>
        <v/>
      </c>
      <c r="O450" s="71" t="str">
        <f ca="1">INDEX({"","_","-","="},IF(OR($D450 &gt;= P$6, $E450 &lt; O$6), 0, 1)+IF(OR($F450 &gt;= P$6, $G450 &lt; O$6), 0, 2)+1)</f>
        <v/>
      </c>
      <c r="P450" s="71" t="str">
        <f ca="1">INDEX({"","_","-","="},IF(OR($D450 &gt;= Q$6, $E450 &lt; P$6), 0, 1)+IF(OR($F450 &gt;= Q$6, $G450 &lt; P$6), 0, 2)+1)</f>
        <v/>
      </c>
      <c r="Q450" s="71" t="str">
        <f ca="1">INDEX({"","_","-","="},IF(OR($D450 &gt;= R$6, $E450 &lt; Q$6), 0, 1)+IF(OR($F450 &gt;= R$6, $G450 &lt; Q$6), 0, 2)+1)</f>
        <v/>
      </c>
      <c r="R450" s="71" t="str">
        <f ca="1">INDEX({"","_","-","="},IF(OR($D450 &gt;= S$6, $E450 &lt; R$6), 0, 1)+IF(OR($F450 &gt;= S$6, $G450 &lt; R$6), 0, 2)+1)</f>
        <v/>
      </c>
      <c r="S450" s="71" t="str">
        <f ca="1">INDEX({"","_","-","="},IF(OR($D450 &gt;= T$6, $E450 &lt; S$6), 0, 1)+IF(OR($F450 &gt;= T$6, $G450 &lt; S$6), 0, 2)+1)</f>
        <v/>
      </c>
      <c r="T450" s="71" t="str">
        <f ca="1">INDEX({"","_","-","="},IF(OR($D450 &gt;= U$6, $E450 &lt; T$6), 0, 1)+IF(OR($F450 &gt;= U$6, $G450 &lt; T$6), 0, 2)+1)</f>
        <v/>
      </c>
      <c r="U450" s="71" t="str">
        <f ca="1">INDEX({"","_","-","="},IF(OR($D450 &gt;= V$6, $E450 &lt; U$6), 0, 1)+IF(OR($F450 &gt;= V$6, $G450 &lt; U$6), 0, 2)+1)</f>
        <v/>
      </c>
      <c r="V450" s="71" t="str">
        <f ca="1">INDEX({"","_","-","="},IF(OR($D450 &gt;= W$6, $E450 &lt; V$6), 0, 1)+IF(OR($F450 &gt;= W$6, $G450 &lt; V$6), 0, 2)+1)</f>
        <v/>
      </c>
      <c r="W450" s="71" t="str">
        <f ca="1">INDEX({"","_","-","="},IF(OR($D450 &gt;= X$6, $E450 &lt; W$6), 0, 1)+IF(OR($F450 &gt;= X$6, $G450 &lt; W$6), 0, 2)+1)</f>
        <v/>
      </c>
      <c r="X450" s="71" t="str">
        <f ca="1">INDEX({"","_","-","="},IF(OR($D450 &gt;= Y$6, $E450 &lt; X$6), 0, 1)+IF(OR($F450 &gt;= Y$6, $G450 &lt; X$6), 0, 2)+1)</f>
        <v/>
      </c>
      <c r="Y450" s="71" t="str">
        <f ca="1">INDEX({"","_","-","="},IF(OR($D450 &gt;= Z$6, $E450 &lt; Y$6), 0, 1)+IF(OR($F450 &gt;= Z$6, $G450 &lt; Y$6), 0, 2)+1)</f>
        <v/>
      </c>
      <c r="Z450" s="71" t="str">
        <f ca="1">INDEX({"","_","-","="},IF(OR($D450 &gt;= AA$6, $E450 &lt; Z$6), 0, 1)+IF(OR($F450 &gt;= AA$6, $G450 &lt; Z$6), 0, 2)+1)</f>
        <v/>
      </c>
      <c r="AA450" s="71" t="str">
        <f ca="1">INDEX({"","_","-","="},IF(OR($D450 &gt;= AB$6, $E450 &lt; AA$6), 0, 1)+IF(OR($F450 &gt;= AB$6, $G450 &lt; AA$6), 0, 2)+1)</f>
        <v/>
      </c>
      <c r="AB450" s="71" t="str">
        <f ca="1">INDEX({"","_","-","="},IF(OR($D450 &gt;= AC$6, $E450 &lt; AB$6), 0, 1)+IF(OR($F450 &gt;= AC$6, $G450 &lt; AB$6), 0, 2)+1)</f>
        <v/>
      </c>
      <c r="AC450" s="71" t="str">
        <f ca="1">INDEX({"","_","-","="},IF(OR($D450 &gt;= AD$6, $E450 &lt; AC$6), 0, 1)+IF(OR($F450 &gt;= AD$6, $G450 &lt; AC$6), 0, 2)+1)</f>
        <v/>
      </c>
      <c r="AD450" s="71" t="str">
        <f ca="1">INDEX({"","_","-","="},IF(OR($D450 &gt;= AE$6, $E450 &lt; AD$6), 0, 1)+IF(OR($F450 &gt;= AE$6, $G450 &lt; AD$6), 0, 2)+1)</f>
        <v/>
      </c>
      <c r="AE450" s="71" t="str">
        <f ca="1">INDEX({"","_","-","="},IF(OR($D450 &gt;= AF$6, $E450 &lt; AE$6), 0, 1)+IF(OR($F450 &gt;= AF$6, $G450 &lt; AE$6), 0, 2)+1)</f>
        <v/>
      </c>
      <c r="AF450" s="71" t="str">
        <f ca="1">INDEX({"","_","-","="},IF(OR($D450 &gt;= AG$6, $E450 &lt; AF$6), 0, 1)+IF(OR($F450 &gt;= AG$6, $G450 &lt; AF$6), 0, 2)+1)</f>
        <v/>
      </c>
      <c r="AG450" s="71" t="str">
        <f ca="1">INDEX({"","_","-","="},IF(OR($D450 &gt;= AH$6, $E450 &lt; AG$6), 0, 1)+IF(OR($F450 &gt;= AH$6, $G450 &lt; AG$6), 0, 2)+1)</f>
        <v/>
      </c>
      <c r="AH450" s="71" t="str">
        <f ca="1">INDEX({"","_","-","="},IF(OR($D450 &gt;= AI$6, $E450 &lt; AH$6), 0, 1)+IF(OR($F450 &gt;= AI$6, $G450 &lt; AH$6), 0, 2)+1)</f>
        <v/>
      </c>
      <c r="AI450" s="71" t="str">
        <f ca="1">INDEX({"","_","-","="},IF(OR($D450 &gt;= AJ$6, $E450 &lt; AI$6), 0, 1)+IF(OR($F450 &gt;= AJ$6, $G450 &lt; AI$6), 0, 2)+1)</f>
        <v/>
      </c>
      <c r="AJ450" s="71" t="str">
        <f ca="1">INDEX({"","_","-","="},IF(OR($D450 &gt;= AK$6, $E450 &lt; AJ$6), 0, 1)+IF(OR($F450 &gt;= AK$6, $G450 &lt; AJ$6), 0, 2)+1)</f>
        <v/>
      </c>
      <c r="AK450" s="71" t="str">
        <f ca="1">INDEX({"","_","-","="},IF(OR($D450 &gt;= AL$6, $E450 &lt; AK$6), 0, 1)+IF(OR($F450 &gt;= AL$6, $G450 &lt; AK$6), 0, 2)+1)</f>
        <v/>
      </c>
      <c r="AL450" s="71" t="str">
        <f ca="1">INDEX({"","_","-","="},IF(OR($D450 &gt;= AM$6, $E450 &lt; AL$6), 0, 1)+IF(OR($F450 &gt;= AM$6, $G450 &lt; AL$6), 0, 2)+1)</f>
        <v/>
      </c>
      <c r="AM450" s="71" t="str">
        <f ca="1">INDEX({"","_","-","="},IF(OR($D450 &gt;= AN$6, $E450 &lt; AM$6), 0, 1)+IF(OR($F450 &gt;= AN$6, $G450 &lt; AM$6), 0, 2)+1)</f>
        <v/>
      </c>
      <c r="AN450" s="71" t="str">
        <f ca="1">INDEX({"","_","-","="},IF(OR($D450 &gt;= AO$6, $E450 &lt; AN$6), 0, 1)+IF(OR($F450 &gt;= AO$6, $G450 &lt; AN$6), 0, 2)+1)</f>
        <v/>
      </c>
      <c r="AO450" s="71" t="str">
        <f ca="1">INDEX({"","_","-","="},IF(OR($D450 &gt;= AP$6, $E450 &lt; AO$6), 0, 1)+IF(OR($F450 &gt;= AP$6, $G450 &lt; AO$6), 0, 2)+1)</f>
        <v/>
      </c>
      <c r="AP450" s="71" t="str">
        <f ca="1">INDEX({"","_","-","="},IF(OR($D450 &gt;= AQ$6, $E450 &lt; AP$6), 0, 1)+IF(OR($F450 &gt;= AQ$6, $G450 &lt; AP$6), 0, 2)+1)</f>
        <v/>
      </c>
      <c r="AQ450" s="71" t="str">
        <f ca="1">INDEX({"","_","-","="},IF(OR($D450 &gt;= AR$6, $E450 &lt; AQ$6), 0, 1)+IF(OR($F450 &gt;= AR$6, $G450 &lt; AQ$6), 0, 2)+1)</f>
        <v/>
      </c>
      <c r="AR450" s="71" t="str">
        <f ca="1">INDEX({"","_","-","="},IF(OR($D450 &gt;= AS$6, $E450 &lt; AR$6), 0, 1)+IF(OR($F450 &gt;= AS$6, $G450 &lt; AR$6), 0, 2)+1)</f>
        <v/>
      </c>
      <c r="AS450" s="71" t="str">
        <f ca="1">INDEX({"","_","-","="},IF(OR($D450 &gt;= AT$6, $E450 &lt; AS$6), 0, 1)+IF(OR($F450 &gt;= AT$6, $G450 &lt; AS$6), 0, 2)+1)</f>
        <v/>
      </c>
      <c r="AT450" s="71" t="str">
        <f ca="1">INDEX({"","_","-","="},IF(OR($D450 &gt;= AU$6, $E450 &lt; AT$6), 0, 1)+IF(OR($F450 &gt;= AU$6, $G450 &lt; AT$6), 0, 2)+1)</f>
        <v/>
      </c>
      <c r="AU450" s="71" t="str">
        <f ca="1">INDEX({"","_","-","="},IF(OR($D450 &gt;= AV$6, $E450 &lt; AU$6), 0, 1)+IF(OR($F450 &gt;= AV$6, $G450 &lt; AU$6), 0, 2)+1)</f>
        <v/>
      </c>
      <c r="AV450" s="71" t="str">
        <f ca="1">INDEX({"","_","-","="},IF(OR($D450 &gt;= AW$6, $E450 &lt; AV$6), 0, 1)+IF(OR($F450 &gt;= AW$6, $G450 &lt; AV$6), 0, 2)+1)</f>
        <v/>
      </c>
      <c r="AW450" s="71" t="str">
        <f ca="1">INDEX({"","_","-","="},IF(OR($D450 &gt;= AX$6, $E450 &lt; AW$6), 0, 1)+IF(OR($F450 &gt;= AX$6, $G450 &lt; AW$6), 0, 2)+1)</f>
        <v/>
      </c>
      <c r="AX450" s="71" t="str">
        <f ca="1">INDEX({"","_","-","="},IF(OR($D450 &gt;= AY$6, $E450 &lt; AX$6), 0, 1)+IF(OR($F450 &gt;= AY$6, $G450 &lt; AX$6), 0, 2)+1)</f>
        <v/>
      </c>
      <c r="AY450" s="71" t="str">
        <f ca="1">INDEX({"","_","-","="},IF(OR($D450 &gt;= AZ$6, $E450 &lt; AY$6), 0, 1)+IF(OR($F450 &gt;= AZ$6, $G450 &lt; AY$6), 0, 2)+1)</f>
        <v/>
      </c>
      <c r="AZ450" s="71" t="str">
        <f ca="1">INDEX({"","_","-","="},IF(OR($D450 &gt;= BA$6, $E450 &lt; AZ$6), 0, 1)+IF(OR($F450 &gt;= BA$6, $G450 &lt; AZ$6), 0, 2)+1)</f>
        <v/>
      </c>
      <c r="BA450" s="71" t="str">
        <f ca="1">INDEX({"","_","-","="},IF(OR($D450 &gt;= BB$6, $E450 &lt; BA$6), 0, 1)+IF(OR($F450 &gt;= BB$6, $G450 &lt; BA$6), 0, 2)+1)</f>
        <v/>
      </c>
      <c r="BB450" s="71" t="str">
        <f ca="1">INDEX({"","_","-","="},IF(OR($D450 &gt;= BC$6, $E450 &lt; BB$6), 0, 1)+IF(OR($F450 &gt;= BC$6, $G450 &lt; BB$6), 0, 2)+1)</f>
        <v/>
      </c>
      <c r="BC450" s="71" t="str">
        <f ca="1">INDEX({"","_","-","="},IF(OR($D450 &gt;= BD$6, $E450 &lt; BC$6), 0, 1)+IF(OR($F450 &gt;= BD$6, $G450 &lt; BC$6), 0, 2)+1)</f>
        <v/>
      </c>
      <c r="BD450" s="71" t="str">
        <f ca="1">INDEX({"","_","-","="},IF(OR($D450 &gt;= BE$6, $E450 &lt; BD$6), 0, 1)+IF(OR($F450 &gt;= BE$6, $G450 &lt; BD$6), 0, 2)+1)</f>
        <v/>
      </c>
      <c r="BE450" s="71" t="str">
        <f ca="1">INDEX({"","_","-","="},IF(OR($D450 &gt;= BF$6, $E450 &lt; BE$6), 0, 1)+IF(OR($F450 &gt;= BF$6, $G450 &lt; BE$6), 0, 2)+1)</f>
        <v/>
      </c>
      <c r="BF450" s="71" t="str">
        <f ca="1">INDEX({"","_","-","="},IF(OR($D450 &gt;= BG$6, $E450 &lt; BF$6), 0, 1)+IF(OR($F450 &gt;= BG$6, $G450 &lt; BF$6), 0, 2)+1)</f>
        <v/>
      </c>
      <c r="BG450" s="71" t="str">
        <f ca="1">INDEX({"","_","-","="},IF(OR($D450 &gt;= BH$6, $E450 &lt; BG$6), 0, 1)+IF(OR($F450 &gt;= BH$6, $G450 &lt; BG$6), 0, 2)+1)</f>
        <v/>
      </c>
      <c r="BH450" s="71" t="str">
        <f ca="1">INDEX({"","_","-","="},IF(OR($D450 &gt;= BI$6, $E450 &lt; BH$6), 0, 1)+IF(OR($F450 &gt;= BI$6, $G450 &lt; BH$6), 0, 2)+1)</f>
        <v/>
      </c>
      <c r="BI450" s="71" t="str">
        <f ca="1">INDEX({"","_","-","="},IF(OR($D450 &gt;= BJ$6, $E450 &lt; BI$6), 0, 1)+IF(OR($F450 &gt;= BJ$6, $G450 &lt; BI$6), 0, 2)+1)</f>
        <v/>
      </c>
      <c r="BJ450" s="71" t="str">
        <f ca="1">INDEX({"","_","-","="},IF(OR($D450 &gt;= BK$6, $E450 &lt; BJ$6), 0, 1)+IF(OR($F450 &gt;= BK$6, $G450 &lt; BJ$6), 0, 2)+1)</f>
        <v/>
      </c>
      <c r="BK450" s="71" t="str">
        <f ca="1">INDEX({"","_","-","="},IF(OR($D450 &gt;= BL$6, $E450 &lt; BK$6), 0, 1)+IF(OR($F450 &gt;= BL$6, $G450 &lt; BK$6), 0, 2)+1)</f>
        <v/>
      </c>
      <c r="BL450" s="71" t="str">
        <f ca="1">INDEX({"","_","-","="},IF(OR($D450 &gt;= BM$6, $E450 &lt; BL$6), 0, 1)+IF(OR($F450 &gt;= BM$6, $G450 &lt; BL$6), 0, 2)+1)</f>
        <v/>
      </c>
      <c r="BM450" s="71" t="str">
        <f ca="1">INDEX({"","_","-","="},IF(OR($D450 &gt;= BN$6, $E450 &lt; BM$6), 0, 1)+IF(OR($F450 &gt;= BN$6, $G450 &lt; BM$6), 0, 2)+1)</f>
        <v/>
      </c>
      <c r="BN450" s="71" t="str">
        <f ca="1">INDEX({"","_","-","="},IF(OR($D450 &gt;= BO$6, $E450 &lt; BN$6), 0, 1)+IF(OR($F450 &gt;= BO$6, $G450 &lt; BN$6), 0, 2)+1)</f>
        <v/>
      </c>
      <c r="BO450" s="71" t="str">
        <f ca="1">INDEX({"","_","-","="},IF(OR($D450 &gt;= BP$6, $E450 &lt; BO$6), 0, 1)+IF(OR($F450 &gt;= BP$6, $G450 &lt; BO$6), 0, 2)+1)</f>
        <v/>
      </c>
      <c r="BP450" s="71" t="str">
        <f ca="1">INDEX({"","_","-","="},IF(OR($D450 &gt;= BQ$6, $E450 &lt; BP$6), 0, 1)+IF(OR($F450 &gt;= BQ$6, $G450 &lt; BP$6), 0, 2)+1)</f>
        <v/>
      </c>
      <c r="BQ450" s="71" t="str">
        <f ca="1">INDEX({"","_","-","="},IF(OR($D450 &gt;= BR$6, $E450 &lt; BQ$6), 0, 1)+IF(OR($F450 &gt;= BR$6, $G450 &lt; BQ$6), 0, 2)+1)</f>
        <v/>
      </c>
      <c r="BR450" s="71" t="str">
        <f ca="1">INDEX({"","_","-","="},IF(OR($D450 &gt;= BS$6, $E450 &lt; BR$6), 0, 1)+IF(OR($F450 &gt;= BS$6, $G450 &lt; BR$6), 0, 2)+1)</f>
        <v/>
      </c>
      <c r="BS450" s="71" t="str">
        <f ca="1">INDEX({"","_","-","="},IF(OR($D450 &gt;= BT$6, $E450 &lt; BS$6), 0, 1)+IF(OR($F450 &gt;= BT$6, $G450 &lt; BS$6), 0, 2)+1)</f>
        <v/>
      </c>
      <c r="BT450" s="71" t="str">
        <f ca="1">INDEX({"","_","-","="},IF(OR($D450 &gt;= BU$6, $E450 &lt; BT$6), 0, 1)+IF(OR($F450 &gt;= BU$6, $G450 &lt; BT$6), 0, 2)+1)</f>
        <v/>
      </c>
      <c r="BU450" s="71" t="str">
        <f ca="1">INDEX({"","_","-","="},IF(OR($D450 &gt;= BV$6, $E450 &lt; BU$6), 0, 1)+IF(OR($F450 &gt;= BV$6, $G450 &lt; BU$6), 0, 2)+1)</f>
        <v/>
      </c>
      <c r="BV450" s="71" t="str">
        <f ca="1">INDEX({"","_","-","="},IF(OR($D450 &gt;= BW$6, $E450 &lt; BV$6), 0, 1)+IF(OR($F450 &gt;= BW$6, $G450 &lt; BV$6), 0, 2)+1)</f>
        <v/>
      </c>
      <c r="BW450" s="71" t="str">
        <f ca="1">INDEX({"","_","-","="},IF(OR($D450 &gt;= BX$6, $E450 &lt; BW$6), 0, 1)+IF(OR($F450 &gt;= BX$6, $G450 &lt; BW$6), 0, 2)+1)</f>
        <v/>
      </c>
      <c r="BX450" s="71" t="str">
        <f ca="1">INDEX({"","_","-","="},IF(OR($D450 &gt;= BY$6, $E450 &lt; BX$6), 0, 1)+IF(OR($F450 &gt;= BY$6, $G450 &lt; BX$6), 0, 2)+1)</f>
        <v/>
      </c>
      <c r="BY450" s="71" t="str">
        <f ca="1">INDEX({"","_","-","="},IF(OR($D450 &gt;= BZ$6, $E450 &lt; BY$6), 0, 1)+IF(OR($F450 &gt;= BZ$6, $G450 &lt; BY$6), 0, 2)+1)</f>
        <v/>
      </c>
      <c r="BZ450" s="71" t="str">
        <f ca="1">INDEX({"","_","-","="},IF(OR($D450 &gt;= CA$6, $E450 &lt; BZ$6), 0, 1)+IF(OR($F450 &gt;= CA$6, $G450 &lt; BZ$6), 0, 2)+1)</f>
        <v/>
      </c>
      <c r="CA450" s="71" t="str">
        <f ca="1">INDEX({"","_","-","="},IF(OR($D450 &gt;= CB$6, $E450 &lt; CA$6), 0, 1)+IF(OR($F450 &gt;= CB$6, $G450 &lt; CA$6), 0, 2)+1)</f>
        <v/>
      </c>
      <c r="CB450" s="71" t="str">
        <f ca="1">INDEX({"","_","-","="},IF(OR($D450 &gt;= CC$6, $E450 &lt; CB$6), 0, 1)+IF(OR($F450 &gt;= CC$6, $G450 &lt; CB$6), 0, 2)+1)</f>
        <v/>
      </c>
      <c r="CC450" s="71" t="str">
        <f ca="1">INDEX({"","_","-","="},IF(OR($D450 &gt;= CD$6, $E450 &lt; CC$6), 0, 1)+IF(OR($F450 &gt;= CD$6, $G450 &lt; CC$6), 0, 2)+1)</f>
        <v/>
      </c>
      <c r="CD450" s="71" t="str">
        <f ca="1">INDEX({"","_","-","="},IF(OR($D450 &gt;= CE$6, $E450 &lt; CD$6), 0, 1)+IF(OR($F450 &gt;= CE$6, $G450 &lt; CD$6), 0, 2)+1)</f>
        <v/>
      </c>
    </row>
    <row r="451" spans="1:82">
      <c r="A451" s="8" t="str">
        <f ca="1">IF('临-进度'!N446,'临-进度'!$A446,"")</f>
        <v/>
      </c>
      <c r="B451" s="8" t="str">
        <f ca="1">IF('临-进度'!N446,'临-进度'!$B446,"")</f>
        <v/>
      </c>
      <c r="C451" s="8" t="str">
        <f ca="1">IF('临-进度'!N446,'临-进度'!$F446,"")</f>
        <v/>
      </c>
      <c r="D451" s="42" t="str">
        <f ca="1">IF('临-进度'!$N446,'临-进度'!$J446,"")</f>
        <v/>
      </c>
      <c r="E451" s="42" t="str">
        <f ca="1">IF('临-进度'!$N446,'临-进度'!$AF446,"")</f>
        <v/>
      </c>
      <c r="F451" s="42" t="str">
        <f ca="1">IF('临-进度'!$N446,'临-进度'!$K446,"")</f>
        <v/>
      </c>
      <c r="G451" s="76" t="str">
        <f ca="1">IF('临-进度'!$N446,'临-进度'!$AG446,"")</f>
        <v/>
      </c>
      <c r="H451" s="71" t="str">
        <f ca="1">INDEX({"","_","-","="},IF(OR($D451 &gt;= I$6, $E451 &lt; H$6), 0, 1)+IF(OR($F451 &gt;= I$6, $G451 &lt; H$6), 0, 2)+1)</f>
        <v/>
      </c>
      <c r="I451" s="71" t="str">
        <f ca="1">INDEX({"","_","-","="},IF(OR($D451 &gt;= J$6, $E451 &lt; I$6), 0, 1)+IF(OR($F451 &gt;= J$6, $G451 &lt; I$6), 0, 2)+1)</f>
        <v/>
      </c>
      <c r="J451" s="71" t="str">
        <f ca="1">INDEX({"","_","-","="},IF(OR($D451 &gt;= K$6, $E451 &lt; J$6), 0, 1)+IF(OR($F451 &gt;= K$6, $G451 &lt; J$6), 0, 2)+1)</f>
        <v/>
      </c>
      <c r="K451" s="71" t="str">
        <f ca="1">INDEX({"","_","-","="},IF(OR($D451 &gt;= L$6, $E451 &lt; K$6), 0, 1)+IF(OR($F451 &gt;= L$6, $G451 &lt; K$6), 0, 2)+1)</f>
        <v/>
      </c>
      <c r="L451" s="71" t="str">
        <f ca="1">INDEX({"","_","-","="},IF(OR($D451 &gt;= M$6, $E451 &lt; L$6), 0, 1)+IF(OR($F451 &gt;= M$6, $G451 &lt; L$6), 0, 2)+1)</f>
        <v/>
      </c>
      <c r="M451" s="71" t="str">
        <f ca="1">INDEX({"","_","-","="},IF(OR($D451 &gt;= N$6, $E451 &lt; M$6), 0, 1)+IF(OR($F451 &gt;= N$6, $G451 &lt; M$6), 0, 2)+1)</f>
        <v/>
      </c>
      <c r="N451" s="71" t="str">
        <f ca="1">INDEX({"","_","-","="},IF(OR($D451 &gt;= O$6, $E451 &lt; N$6), 0, 1)+IF(OR($F451 &gt;= O$6, $G451 &lt; N$6), 0, 2)+1)</f>
        <v/>
      </c>
      <c r="O451" s="71" t="str">
        <f ca="1">INDEX({"","_","-","="},IF(OR($D451 &gt;= P$6, $E451 &lt; O$6), 0, 1)+IF(OR($F451 &gt;= P$6, $G451 &lt; O$6), 0, 2)+1)</f>
        <v/>
      </c>
      <c r="P451" s="71" t="str">
        <f ca="1">INDEX({"","_","-","="},IF(OR($D451 &gt;= Q$6, $E451 &lt; P$6), 0, 1)+IF(OR($F451 &gt;= Q$6, $G451 &lt; P$6), 0, 2)+1)</f>
        <v/>
      </c>
      <c r="Q451" s="71" t="str">
        <f ca="1">INDEX({"","_","-","="},IF(OR($D451 &gt;= R$6, $E451 &lt; Q$6), 0, 1)+IF(OR($F451 &gt;= R$6, $G451 &lt; Q$6), 0, 2)+1)</f>
        <v/>
      </c>
      <c r="R451" s="71" t="str">
        <f ca="1">INDEX({"","_","-","="},IF(OR($D451 &gt;= S$6, $E451 &lt; R$6), 0, 1)+IF(OR($F451 &gt;= S$6, $G451 &lt; R$6), 0, 2)+1)</f>
        <v/>
      </c>
      <c r="S451" s="71" t="str">
        <f ca="1">INDEX({"","_","-","="},IF(OR($D451 &gt;= T$6, $E451 &lt; S$6), 0, 1)+IF(OR($F451 &gt;= T$6, $G451 &lt; S$6), 0, 2)+1)</f>
        <v/>
      </c>
      <c r="T451" s="71" t="str">
        <f ca="1">INDEX({"","_","-","="},IF(OR($D451 &gt;= U$6, $E451 &lt; T$6), 0, 1)+IF(OR($F451 &gt;= U$6, $G451 &lt; T$6), 0, 2)+1)</f>
        <v/>
      </c>
      <c r="U451" s="71" t="str">
        <f ca="1">INDEX({"","_","-","="},IF(OR($D451 &gt;= V$6, $E451 &lt; U$6), 0, 1)+IF(OR($F451 &gt;= V$6, $G451 &lt; U$6), 0, 2)+1)</f>
        <v/>
      </c>
      <c r="V451" s="71" t="str">
        <f ca="1">INDEX({"","_","-","="},IF(OR($D451 &gt;= W$6, $E451 &lt; V$6), 0, 1)+IF(OR($F451 &gt;= W$6, $G451 &lt; V$6), 0, 2)+1)</f>
        <v/>
      </c>
      <c r="W451" s="71" t="str">
        <f ca="1">INDEX({"","_","-","="},IF(OR($D451 &gt;= X$6, $E451 &lt; W$6), 0, 1)+IF(OR($F451 &gt;= X$6, $G451 &lt; W$6), 0, 2)+1)</f>
        <v/>
      </c>
      <c r="X451" s="71" t="str">
        <f ca="1">INDEX({"","_","-","="},IF(OR($D451 &gt;= Y$6, $E451 &lt; X$6), 0, 1)+IF(OR($F451 &gt;= Y$6, $G451 &lt; X$6), 0, 2)+1)</f>
        <v/>
      </c>
      <c r="Y451" s="71" t="str">
        <f ca="1">INDEX({"","_","-","="},IF(OR($D451 &gt;= Z$6, $E451 &lt; Y$6), 0, 1)+IF(OR($F451 &gt;= Z$6, $G451 &lt; Y$6), 0, 2)+1)</f>
        <v/>
      </c>
      <c r="Z451" s="71" t="str">
        <f ca="1">INDEX({"","_","-","="},IF(OR($D451 &gt;= AA$6, $E451 &lt; Z$6), 0, 1)+IF(OR($F451 &gt;= AA$6, $G451 &lt; Z$6), 0, 2)+1)</f>
        <v/>
      </c>
      <c r="AA451" s="71" t="str">
        <f ca="1">INDEX({"","_","-","="},IF(OR($D451 &gt;= AB$6, $E451 &lt; AA$6), 0, 1)+IF(OR($F451 &gt;= AB$6, $G451 &lt; AA$6), 0, 2)+1)</f>
        <v/>
      </c>
      <c r="AB451" s="71" t="str">
        <f ca="1">INDEX({"","_","-","="},IF(OR($D451 &gt;= AC$6, $E451 &lt; AB$6), 0, 1)+IF(OR($F451 &gt;= AC$6, $G451 &lt; AB$6), 0, 2)+1)</f>
        <v/>
      </c>
      <c r="AC451" s="71" t="str">
        <f ca="1">INDEX({"","_","-","="},IF(OR($D451 &gt;= AD$6, $E451 &lt; AC$6), 0, 1)+IF(OR($F451 &gt;= AD$6, $G451 &lt; AC$6), 0, 2)+1)</f>
        <v/>
      </c>
      <c r="AD451" s="71" t="str">
        <f ca="1">INDEX({"","_","-","="},IF(OR($D451 &gt;= AE$6, $E451 &lt; AD$6), 0, 1)+IF(OR($F451 &gt;= AE$6, $G451 &lt; AD$6), 0, 2)+1)</f>
        <v/>
      </c>
      <c r="AE451" s="71" t="str">
        <f ca="1">INDEX({"","_","-","="},IF(OR($D451 &gt;= AF$6, $E451 &lt; AE$6), 0, 1)+IF(OR($F451 &gt;= AF$6, $G451 &lt; AE$6), 0, 2)+1)</f>
        <v/>
      </c>
      <c r="AF451" s="71" t="str">
        <f ca="1">INDEX({"","_","-","="},IF(OR($D451 &gt;= AG$6, $E451 &lt; AF$6), 0, 1)+IF(OR($F451 &gt;= AG$6, $G451 &lt; AF$6), 0, 2)+1)</f>
        <v/>
      </c>
      <c r="AG451" s="71" t="str">
        <f ca="1">INDEX({"","_","-","="},IF(OR($D451 &gt;= AH$6, $E451 &lt; AG$6), 0, 1)+IF(OR($F451 &gt;= AH$6, $G451 &lt; AG$6), 0, 2)+1)</f>
        <v/>
      </c>
      <c r="AH451" s="71" t="str">
        <f ca="1">INDEX({"","_","-","="},IF(OR($D451 &gt;= AI$6, $E451 &lt; AH$6), 0, 1)+IF(OR($F451 &gt;= AI$6, $G451 &lt; AH$6), 0, 2)+1)</f>
        <v/>
      </c>
      <c r="AI451" s="71" t="str">
        <f ca="1">INDEX({"","_","-","="},IF(OR($D451 &gt;= AJ$6, $E451 &lt; AI$6), 0, 1)+IF(OR($F451 &gt;= AJ$6, $G451 &lt; AI$6), 0, 2)+1)</f>
        <v/>
      </c>
      <c r="AJ451" s="71" t="str">
        <f ca="1">INDEX({"","_","-","="},IF(OR($D451 &gt;= AK$6, $E451 &lt; AJ$6), 0, 1)+IF(OR($F451 &gt;= AK$6, $G451 &lt; AJ$6), 0, 2)+1)</f>
        <v/>
      </c>
      <c r="AK451" s="71" t="str">
        <f ca="1">INDEX({"","_","-","="},IF(OR($D451 &gt;= AL$6, $E451 &lt; AK$6), 0, 1)+IF(OR($F451 &gt;= AL$6, $G451 &lt; AK$6), 0, 2)+1)</f>
        <v/>
      </c>
      <c r="AL451" s="71" t="str">
        <f ca="1">INDEX({"","_","-","="},IF(OR($D451 &gt;= AM$6, $E451 &lt; AL$6), 0, 1)+IF(OR($F451 &gt;= AM$6, $G451 &lt; AL$6), 0, 2)+1)</f>
        <v/>
      </c>
      <c r="AM451" s="71" t="str">
        <f ca="1">INDEX({"","_","-","="},IF(OR($D451 &gt;= AN$6, $E451 &lt; AM$6), 0, 1)+IF(OR($F451 &gt;= AN$6, $G451 &lt; AM$6), 0, 2)+1)</f>
        <v/>
      </c>
      <c r="AN451" s="71" t="str">
        <f ca="1">INDEX({"","_","-","="},IF(OR($D451 &gt;= AO$6, $E451 &lt; AN$6), 0, 1)+IF(OR($F451 &gt;= AO$6, $G451 &lt; AN$6), 0, 2)+1)</f>
        <v/>
      </c>
      <c r="AO451" s="71" t="str">
        <f ca="1">INDEX({"","_","-","="},IF(OR($D451 &gt;= AP$6, $E451 &lt; AO$6), 0, 1)+IF(OR($F451 &gt;= AP$6, $G451 &lt; AO$6), 0, 2)+1)</f>
        <v/>
      </c>
      <c r="AP451" s="71" t="str">
        <f ca="1">INDEX({"","_","-","="},IF(OR($D451 &gt;= AQ$6, $E451 &lt; AP$6), 0, 1)+IF(OR($F451 &gt;= AQ$6, $G451 &lt; AP$6), 0, 2)+1)</f>
        <v/>
      </c>
      <c r="AQ451" s="71" t="str">
        <f ca="1">INDEX({"","_","-","="},IF(OR($D451 &gt;= AR$6, $E451 &lt; AQ$6), 0, 1)+IF(OR($F451 &gt;= AR$6, $G451 &lt; AQ$6), 0, 2)+1)</f>
        <v/>
      </c>
      <c r="AR451" s="71" t="str">
        <f ca="1">INDEX({"","_","-","="},IF(OR($D451 &gt;= AS$6, $E451 &lt; AR$6), 0, 1)+IF(OR($F451 &gt;= AS$6, $G451 &lt; AR$6), 0, 2)+1)</f>
        <v/>
      </c>
      <c r="AS451" s="71" t="str">
        <f ca="1">INDEX({"","_","-","="},IF(OR($D451 &gt;= AT$6, $E451 &lt; AS$6), 0, 1)+IF(OR($F451 &gt;= AT$6, $G451 &lt; AS$6), 0, 2)+1)</f>
        <v/>
      </c>
      <c r="AT451" s="71" t="str">
        <f ca="1">INDEX({"","_","-","="},IF(OR($D451 &gt;= AU$6, $E451 &lt; AT$6), 0, 1)+IF(OR($F451 &gt;= AU$6, $G451 &lt; AT$6), 0, 2)+1)</f>
        <v/>
      </c>
      <c r="AU451" s="71" t="str">
        <f ca="1">INDEX({"","_","-","="},IF(OR($D451 &gt;= AV$6, $E451 &lt; AU$6), 0, 1)+IF(OR($F451 &gt;= AV$6, $G451 &lt; AU$6), 0, 2)+1)</f>
        <v/>
      </c>
      <c r="AV451" s="71" t="str">
        <f ca="1">INDEX({"","_","-","="},IF(OR($D451 &gt;= AW$6, $E451 &lt; AV$6), 0, 1)+IF(OR($F451 &gt;= AW$6, $G451 &lt; AV$6), 0, 2)+1)</f>
        <v/>
      </c>
      <c r="AW451" s="71" t="str">
        <f ca="1">INDEX({"","_","-","="},IF(OR($D451 &gt;= AX$6, $E451 &lt; AW$6), 0, 1)+IF(OR($F451 &gt;= AX$6, $G451 &lt; AW$6), 0, 2)+1)</f>
        <v/>
      </c>
      <c r="AX451" s="71" t="str">
        <f ca="1">INDEX({"","_","-","="},IF(OR($D451 &gt;= AY$6, $E451 &lt; AX$6), 0, 1)+IF(OR($F451 &gt;= AY$6, $G451 &lt; AX$6), 0, 2)+1)</f>
        <v/>
      </c>
      <c r="AY451" s="71" t="str">
        <f ca="1">INDEX({"","_","-","="},IF(OR($D451 &gt;= AZ$6, $E451 &lt; AY$6), 0, 1)+IF(OR($F451 &gt;= AZ$6, $G451 &lt; AY$6), 0, 2)+1)</f>
        <v/>
      </c>
      <c r="AZ451" s="71" t="str">
        <f ca="1">INDEX({"","_","-","="},IF(OR($D451 &gt;= BA$6, $E451 &lt; AZ$6), 0, 1)+IF(OR($F451 &gt;= BA$6, $G451 &lt; AZ$6), 0, 2)+1)</f>
        <v/>
      </c>
      <c r="BA451" s="71" t="str">
        <f ca="1">INDEX({"","_","-","="},IF(OR($D451 &gt;= BB$6, $E451 &lt; BA$6), 0, 1)+IF(OR($F451 &gt;= BB$6, $G451 &lt; BA$6), 0, 2)+1)</f>
        <v/>
      </c>
      <c r="BB451" s="71" t="str">
        <f ca="1">INDEX({"","_","-","="},IF(OR($D451 &gt;= BC$6, $E451 &lt; BB$6), 0, 1)+IF(OR($F451 &gt;= BC$6, $G451 &lt; BB$6), 0, 2)+1)</f>
        <v/>
      </c>
      <c r="BC451" s="71" t="str">
        <f ca="1">INDEX({"","_","-","="},IF(OR($D451 &gt;= BD$6, $E451 &lt; BC$6), 0, 1)+IF(OR($F451 &gt;= BD$6, $G451 &lt; BC$6), 0, 2)+1)</f>
        <v/>
      </c>
      <c r="BD451" s="71" t="str">
        <f ca="1">INDEX({"","_","-","="},IF(OR($D451 &gt;= BE$6, $E451 &lt; BD$6), 0, 1)+IF(OR($F451 &gt;= BE$6, $G451 &lt; BD$6), 0, 2)+1)</f>
        <v/>
      </c>
      <c r="BE451" s="71" t="str">
        <f ca="1">INDEX({"","_","-","="},IF(OR($D451 &gt;= BF$6, $E451 &lt; BE$6), 0, 1)+IF(OR($F451 &gt;= BF$6, $G451 &lt; BE$6), 0, 2)+1)</f>
        <v/>
      </c>
      <c r="BF451" s="71" t="str">
        <f ca="1">INDEX({"","_","-","="},IF(OR($D451 &gt;= BG$6, $E451 &lt; BF$6), 0, 1)+IF(OR($F451 &gt;= BG$6, $G451 &lt; BF$6), 0, 2)+1)</f>
        <v/>
      </c>
      <c r="BG451" s="71" t="str">
        <f ca="1">INDEX({"","_","-","="},IF(OR($D451 &gt;= BH$6, $E451 &lt; BG$6), 0, 1)+IF(OR($F451 &gt;= BH$6, $G451 &lt; BG$6), 0, 2)+1)</f>
        <v/>
      </c>
      <c r="BH451" s="71" t="str">
        <f ca="1">INDEX({"","_","-","="},IF(OR($D451 &gt;= BI$6, $E451 &lt; BH$6), 0, 1)+IF(OR($F451 &gt;= BI$6, $G451 &lt; BH$6), 0, 2)+1)</f>
        <v/>
      </c>
      <c r="BI451" s="71" t="str">
        <f ca="1">INDEX({"","_","-","="},IF(OR($D451 &gt;= BJ$6, $E451 &lt; BI$6), 0, 1)+IF(OR($F451 &gt;= BJ$6, $G451 &lt; BI$6), 0, 2)+1)</f>
        <v/>
      </c>
      <c r="BJ451" s="71" t="str">
        <f ca="1">INDEX({"","_","-","="},IF(OR($D451 &gt;= BK$6, $E451 &lt; BJ$6), 0, 1)+IF(OR($F451 &gt;= BK$6, $G451 &lt; BJ$6), 0, 2)+1)</f>
        <v/>
      </c>
      <c r="BK451" s="71" t="str">
        <f ca="1">INDEX({"","_","-","="},IF(OR($D451 &gt;= BL$6, $E451 &lt; BK$6), 0, 1)+IF(OR($F451 &gt;= BL$6, $G451 &lt; BK$6), 0, 2)+1)</f>
        <v/>
      </c>
      <c r="BL451" s="71" t="str">
        <f ca="1">INDEX({"","_","-","="},IF(OR($D451 &gt;= BM$6, $E451 &lt; BL$6), 0, 1)+IF(OR($F451 &gt;= BM$6, $G451 &lt; BL$6), 0, 2)+1)</f>
        <v/>
      </c>
      <c r="BM451" s="71" t="str">
        <f ca="1">INDEX({"","_","-","="},IF(OR($D451 &gt;= BN$6, $E451 &lt; BM$6), 0, 1)+IF(OR($F451 &gt;= BN$6, $G451 &lt; BM$6), 0, 2)+1)</f>
        <v/>
      </c>
      <c r="BN451" s="71" t="str">
        <f ca="1">INDEX({"","_","-","="},IF(OR($D451 &gt;= BO$6, $E451 &lt; BN$6), 0, 1)+IF(OR($F451 &gt;= BO$6, $G451 &lt; BN$6), 0, 2)+1)</f>
        <v/>
      </c>
      <c r="BO451" s="71" t="str">
        <f ca="1">INDEX({"","_","-","="},IF(OR($D451 &gt;= BP$6, $E451 &lt; BO$6), 0, 1)+IF(OR($F451 &gt;= BP$6, $G451 &lt; BO$6), 0, 2)+1)</f>
        <v/>
      </c>
      <c r="BP451" s="71" t="str">
        <f ca="1">INDEX({"","_","-","="},IF(OR($D451 &gt;= BQ$6, $E451 &lt; BP$6), 0, 1)+IF(OR($F451 &gt;= BQ$6, $G451 &lt; BP$6), 0, 2)+1)</f>
        <v/>
      </c>
      <c r="BQ451" s="71" t="str">
        <f ca="1">INDEX({"","_","-","="},IF(OR($D451 &gt;= BR$6, $E451 &lt; BQ$6), 0, 1)+IF(OR($F451 &gt;= BR$6, $G451 &lt; BQ$6), 0, 2)+1)</f>
        <v/>
      </c>
      <c r="BR451" s="71" t="str">
        <f ca="1">INDEX({"","_","-","="},IF(OR($D451 &gt;= BS$6, $E451 &lt; BR$6), 0, 1)+IF(OR($F451 &gt;= BS$6, $G451 &lt; BR$6), 0, 2)+1)</f>
        <v/>
      </c>
      <c r="BS451" s="71" t="str">
        <f ca="1">INDEX({"","_","-","="},IF(OR($D451 &gt;= BT$6, $E451 &lt; BS$6), 0, 1)+IF(OR($F451 &gt;= BT$6, $G451 &lt; BS$6), 0, 2)+1)</f>
        <v/>
      </c>
      <c r="BT451" s="71" t="str">
        <f ca="1">INDEX({"","_","-","="},IF(OR($D451 &gt;= BU$6, $E451 &lt; BT$6), 0, 1)+IF(OR($F451 &gt;= BU$6, $G451 &lt; BT$6), 0, 2)+1)</f>
        <v/>
      </c>
      <c r="BU451" s="71" t="str">
        <f ca="1">INDEX({"","_","-","="},IF(OR($D451 &gt;= BV$6, $E451 &lt; BU$6), 0, 1)+IF(OR($F451 &gt;= BV$6, $G451 &lt; BU$6), 0, 2)+1)</f>
        <v/>
      </c>
      <c r="BV451" s="71" t="str">
        <f ca="1">INDEX({"","_","-","="},IF(OR($D451 &gt;= BW$6, $E451 &lt; BV$6), 0, 1)+IF(OR($F451 &gt;= BW$6, $G451 &lt; BV$6), 0, 2)+1)</f>
        <v/>
      </c>
      <c r="BW451" s="71" t="str">
        <f ca="1">INDEX({"","_","-","="},IF(OR($D451 &gt;= BX$6, $E451 &lt; BW$6), 0, 1)+IF(OR($F451 &gt;= BX$6, $G451 &lt; BW$6), 0, 2)+1)</f>
        <v/>
      </c>
      <c r="BX451" s="71" t="str">
        <f ca="1">INDEX({"","_","-","="},IF(OR($D451 &gt;= BY$6, $E451 &lt; BX$6), 0, 1)+IF(OR($F451 &gt;= BY$6, $G451 &lt; BX$6), 0, 2)+1)</f>
        <v/>
      </c>
      <c r="BY451" s="71" t="str">
        <f ca="1">INDEX({"","_","-","="},IF(OR($D451 &gt;= BZ$6, $E451 &lt; BY$6), 0, 1)+IF(OR($F451 &gt;= BZ$6, $G451 &lt; BY$6), 0, 2)+1)</f>
        <v/>
      </c>
      <c r="BZ451" s="71" t="str">
        <f ca="1">INDEX({"","_","-","="},IF(OR($D451 &gt;= CA$6, $E451 &lt; BZ$6), 0, 1)+IF(OR($F451 &gt;= CA$6, $G451 &lt; BZ$6), 0, 2)+1)</f>
        <v/>
      </c>
      <c r="CA451" s="71" t="str">
        <f ca="1">INDEX({"","_","-","="},IF(OR($D451 &gt;= CB$6, $E451 &lt; CA$6), 0, 1)+IF(OR($F451 &gt;= CB$6, $G451 &lt; CA$6), 0, 2)+1)</f>
        <v/>
      </c>
      <c r="CB451" s="71" t="str">
        <f ca="1">INDEX({"","_","-","="},IF(OR($D451 &gt;= CC$6, $E451 &lt; CB$6), 0, 1)+IF(OR($F451 &gt;= CC$6, $G451 &lt; CB$6), 0, 2)+1)</f>
        <v/>
      </c>
      <c r="CC451" s="71" t="str">
        <f ca="1">INDEX({"","_","-","="},IF(OR($D451 &gt;= CD$6, $E451 &lt; CC$6), 0, 1)+IF(OR($F451 &gt;= CD$6, $G451 &lt; CC$6), 0, 2)+1)</f>
        <v/>
      </c>
      <c r="CD451" s="71" t="str">
        <f ca="1">INDEX({"","_","-","="},IF(OR($D451 &gt;= CE$6, $E451 &lt; CD$6), 0, 1)+IF(OR($F451 &gt;= CE$6, $G451 &lt; CD$6), 0, 2)+1)</f>
        <v/>
      </c>
    </row>
    <row r="452" spans="1:82">
      <c r="A452" s="8" t="str">
        <f ca="1">IF('临-进度'!N447,'临-进度'!$A447,"")</f>
        <v/>
      </c>
      <c r="B452" s="8" t="str">
        <f ca="1">IF('临-进度'!N447,'临-进度'!$B447,"")</f>
        <v/>
      </c>
      <c r="C452" s="8" t="str">
        <f ca="1">IF('临-进度'!N447,'临-进度'!$F447,"")</f>
        <v/>
      </c>
      <c r="D452" s="42" t="str">
        <f ca="1">IF('临-进度'!$N447,'临-进度'!$J447,"")</f>
        <v/>
      </c>
      <c r="E452" s="42" t="str">
        <f ca="1">IF('临-进度'!$N447,'临-进度'!$AF447,"")</f>
        <v/>
      </c>
      <c r="F452" s="42" t="str">
        <f ca="1">IF('临-进度'!$N447,'临-进度'!$K447,"")</f>
        <v/>
      </c>
      <c r="G452" s="76" t="str">
        <f ca="1">IF('临-进度'!$N447,'临-进度'!$AG447,"")</f>
        <v/>
      </c>
      <c r="H452" s="71" t="str">
        <f ca="1">INDEX({"","_","-","="},IF(OR($D452 &gt;= I$6, $E452 &lt; H$6), 0, 1)+IF(OR($F452 &gt;= I$6, $G452 &lt; H$6), 0, 2)+1)</f>
        <v/>
      </c>
      <c r="I452" s="71" t="str">
        <f ca="1">INDEX({"","_","-","="},IF(OR($D452 &gt;= J$6, $E452 &lt; I$6), 0, 1)+IF(OR($F452 &gt;= J$6, $G452 &lt; I$6), 0, 2)+1)</f>
        <v/>
      </c>
      <c r="J452" s="71" t="str">
        <f ca="1">INDEX({"","_","-","="},IF(OR($D452 &gt;= K$6, $E452 &lt; J$6), 0, 1)+IF(OR($F452 &gt;= K$6, $G452 &lt; J$6), 0, 2)+1)</f>
        <v/>
      </c>
      <c r="K452" s="71" t="str">
        <f ca="1">INDEX({"","_","-","="},IF(OR($D452 &gt;= L$6, $E452 &lt; K$6), 0, 1)+IF(OR($F452 &gt;= L$6, $G452 &lt; K$6), 0, 2)+1)</f>
        <v/>
      </c>
      <c r="L452" s="71" t="str">
        <f ca="1">INDEX({"","_","-","="},IF(OR($D452 &gt;= M$6, $E452 &lt; L$6), 0, 1)+IF(OR($F452 &gt;= M$6, $G452 &lt; L$6), 0, 2)+1)</f>
        <v/>
      </c>
      <c r="M452" s="71" t="str">
        <f ca="1">INDEX({"","_","-","="},IF(OR($D452 &gt;= N$6, $E452 &lt; M$6), 0, 1)+IF(OR($F452 &gt;= N$6, $G452 &lt; M$6), 0, 2)+1)</f>
        <v/>
      </c>
      <c r="N452" s="71" t="str">
        <f ca="1">INDEX({"","_","-","="},IF(OR($D452 &gt;= O$6, $E452 &lt; N$6), 0, 1)+IF(OR($F452 &gt;= O$6, $G452 &lt; N$6), 0, 2)+1)</f>
        <v/>
      </c>
      <c r="O452" s="71" t="str">
        <f ca="1">INDEX({"","_","-","="},IF(OR($D452 &gt;= P$6, $E452 &lt; O$6), 0, 1)+IF(OR($F452 &gt;= P$6, $G452 &lt; O$6), 0, 2)+1)</f>
        <v/>
      </c>
      <c r="P452" s="71" t="str">
        <f ca="1">INDEX({"","_","-","="},IF(OR($D452 &gt;= Q$6, $E452 &lt; P$6), 0, 1)+IF(OR($F452 &gt;= Q$6, $G452 &lt; P$6), 0, 2)+1)</f>
        <v/>
      </c>
      <c r="Q452" s="71" t="str">
        <f ca="1">INDEX({"","_","-","="},IF(OR($D452 &gt;= R$6, $E452 &lt; Q$6), 0, 1)+IF(OR($F452 &gt;= R$6, $G452 &lt; Q$6), 0, 2)+1)</f>
        <v/>
      </c>
      <c r="R452" s="71" t="str">
        <f ca="1">INDEX({"","_","-","="},IF(OR($D452 &gt;= S$6, $E452 &lt; R$6), 0, 1)+IF(OR($F452 &gt;= S$6, $G452 &lt; R$6), 0, 2)+1)</f>
        <v/>
      </c>
      <c r="S452" s="71" t="str">
        <f ca="1">INDEX({"","_","-","="},IF(OR($D452 &gt;= T$6, $E452 &lt; S$6), 0, 1)+IF(OR($F452 &gt;= T$6, $G452 &lt; S$6), 0, 2)+1)</f>
        <v/>
      </c>
      <c r="T452" s="71" t="str">
        <f ca="1">INDEX({"","_","-","="},IF(OR($D452 &gt;= U$6, $E452 &lt; T$6), 0, 1)+IF(OR($F452 &gt;= U$6, $G452 &lt; T$6), 0, 2)+1)</f>
        <v/>
      </c>
      <c r="U452" s="71" t="str">
        <f ca="1">INDEX({"","_","-","="},IF(OR($D452 &gt;= V$6, $E452 &lt; U$6), 0, 1)+IF(OR($F452 &gt;= V$6, $G452 &lt; U$6), 0, 2)+1)</f>
        <v/>
      </c>
      <c r="V452" s="71" t="str">
        <f ca="1">INDEX({"","_","-","="},IF(OR($D452 &gt;= W$6, $E452 &lt; V$6), 0, 1)+IF(OR($F452 &gt;= W$6, $G452 &lt; V$6), 0, 2)+1)</f>
        <v/>
      </c>
      <c r="W452" s="71" t="str">
        <f ca="1">INDEX({"","_","-","="},IF(OR($D452 &gt;= X$6, $E452 &lt; W$6), 0, 1)+IF(OR($F452 &gt;= X$6, $G452 &lt; W$6), 0, 2)+1)</f>
        <v/>
      </c>
      <c r="X452" s="71" t="str">
        <f ca="1">INDEX({"","_","-","="},IF(OR($D452 &gt;= Y$6, $E452 &lt; X$6), 0, 1)+IF(OR($F452 &gt;= Y$6, $G452 &lt; X$6), 0, 2)+1)</f>
        <v/>
      </c>
      <c r="Y452" s="71" t="str">
        <f ca="1">INDEX({"","_","-","="},IF(OR($D452 &gt;= Z$6, $E452 &lt; Y$6), 0, 1)+IF(OR($F452 &gt;= Z$6, $G452 &lt; Y$6), 0, 2)+1)</f>
        <v/>
      </c>
      <c r="Z452" s="71" t="str">
        <f ca="1">INDEX({"","_","-","="},IF(OR($D452 &gt;= AA$6, $E452 &lt; Z$6), 0, 1)+IF(OR($F452 &gt;= AA$6, $G452 &lt; Z$6), 0, 2)+1)</f>
        <v/>
      </c>
      <c r="AA452" s="71" t="str">
        <f ca="1">INDEX({"","_","-","="},IF(OR($D452 &gt;= AB$6, $E452 &lt; AA$6), 0, 1)+IF(OR($F452 &gt;= AB$6, $G452 &lt; AA$6), 0, 2)+1)</f>
        <v/>
      </c>
      <c r="AB452" s="71" t="str">
        <f ca="1">INDEX({"","_","-","="},IF(OR($D452 &gt;= AC$6, $E452 &lt; AB$6), 0, 1)+IF(OR($F452 &gt;= AC$6, $G452 &lt; AB$6), 0, 2)+1)</f>
        <v/>
      </c>
      <c r="AC452" s="71" t="str">
        <f ca="1">INDEX({"","_","-","="},IF(OR($D452 &gt;= AD$6, $E452 &lt; AC$6), 0, 1)+IF(OR($F452 &gt;= AD$6, $G452 &lt; AC$6), 0, 2)+1)</f>
        <v/>
      </c>
      <c r="AD452" s="71" t="str">
        <f ca="1">INDEX({"","_","-","="},IF(OR($D452 &gt;= AE$6, $E452 &lt; AD$6), 0, 1)+IF(OR($F452 &gt;= AE$6, $G452 &lt; AD$6), 0, 2)+1)</f>
        <v/>
      </c>
      <c r="AE452" s="71" t="str">
        <f ca="1">INDEX({"","_","-","="},IF(OR($D452 &gt;= AF$6, $E452 &lt; AE$6), 0, 1)+IF(OR($F452 &gt;= AF$6, $G452 &lt; AE$6), 0, 2)+1)</f>
        <v/>
      </c>
      <c r="AF452" s="71" t="str">
        <f ca="1">INDEX({"","_","-","="},IF(OR($D452 &gt;= AG$6, $E452 &lt; AF$6), 0, 1)+IF(OR($F452 &gt;= AG$6, $G452 &lt; AF$6), 0, 2)+1)</f>
        <v/>
      </c>
      <c r="AG452" s="71" t="str">
        <f ca="1">INDEX({"","_","-","="},IF(OR($D452 &gt;= AH$6, $E452 &lt; AG$6), 0, 1)+IF(OR($F452 &gt;= AH$6, $G452 &lt; AG$6), 0, 2)+1)</f>
        <v/>
      </c>
      <c r="AH452" s="71" t="str">
        <f ca="1">INDEX({"","_","-","="},IF(OR($D452 &gt;= AI$6, $E452 &lt; AH$6), 0, 1)+IF(OR($F452 &gt;= AI$6, $G452 &lt; AH$6), 0, 2)+1)</f>
        <v/>
      </c>
      <c r="AI452" s="71" t="str">
        <f ca="1">INDEX({"","_","-","="},IF(OR($D452 &gt;= AJ$6, $E452 &lt; AI$6), 0, 1)+IF(OR($F452 &gt;= AJ$6, $G452 &lt; AI$6), 0, 2)+1)</f>
        <v/>
      </c>
      <c r="AJ452" s="71" t="str">
        <f ca="1">INDEX({"","_","-","="},IF(OR($D452 &gt;= AK$6, $E452 &lt; AJ$6), 0, 1)+IF(OR($F452 &gt;= AK$6, $G452 &lt; AJ$6), 0, 2)+1)</f>
        <v/>
      </c>
      <c r="AK452" s="71" t="str">
        <f ca="1">INDEX({"","_","-","="},IF(OR($D452 &gt;= AL$6, $E452 &lt; AK$6), 0, 1)+IF(OR($F452 &gt;= AL$6, $G452 &lt; AK$6), 0, 2)+1)</f>
        <v/>
      </c>
      <c r="AL452" s="71" t="str">
        <f ca="1">INDEX({"","_","-","="},IF(OR($D452 &gt;= AM$6, $E452 &lt; AL$6), 0, 1)+IF(OR($F452 &gt;= AM$6, $G452 &lt; AL$6), 0, 2)+1)</f>
        <v/>
      </c>
      <c r="AM452" s="71" t="str">
        <f ca="1">INDEX({"","_","-","="},IF(OR($D452 &gt;= AN$6, $E452 &lt; AM$6), 0, 1)+IF(OR($F452 &gt;= AN$6, $G452 &lt; AM$6), 0, 2)+1)</f>
        <v/>
      </c>
      <c r="AN452" s="71" t="str">
        <f ca="1">INDEX({"","_","-","="},IF(OR($D452 &gt;= AO$6, $E452 &lt; AN$6), 0, 1)+IF(OR($F452 &gt;= AO$6, $G452 &lt; AN$6), 0, 2)+1)</f>
        <v/>
      </c>
      <c r="AO452" s="71" t="str">
        <f ca="1">INDEX({"","_","-","="},IF(OR($D452 &gt;= AP$6, $E452 &lt; AO$6), 0, 1)+IF(OR($F452 &gt;= AP$6, $G452 &lt; AO$6), 0, 2)+1)</f>
        <v/>
      </c>
      <c r="AP452" s="71" t="str">
        <f ca="1">INDEX({"","_","-","="},IF(OR($D452 &gt;= AQ$6, $E452 &lt; AP$6), 0, 1)+IF(OR($F452 &gt;= AQ$6, $G452 &lt; AP$6), 0, 2)+1)</f>
        <v/>
      </c>
      <c r="AQ452" s="71" t="str">
        <f ca="1">INDEX({"","_","-","="},IF(OR($D452 &gt;= AR$6, $E452 &lt; AQ$6), 0, 1)+IF(OR($F452 &gt;= AR$6, $G452 &lt; AQ$6), 0, 2)+1)</f>
        <v/>
      </c>
      <c r="AR452" s="71" t="str">
        <f ca="1">INDEX({"","_","-","="},IF(OR($D452 &gt;= AS$6, $E452 &lt; AR$6), 0, 1)+IF(OR($F452 &gt;= AS$6, $G452 &lt; AR$6), 0, 2)+1)</f>
        <v/>
      </c>
      <c r="AS452" s="71" t="str">
        <f ca="1">INDEX({"","_","-","="},IF(OR($D452 &gt;= AT$6, $E452 &lt; AS$6), 0, 1)+IF(OR($F452 &gt;= AT$6, $G452 &lt; AS$6), 0, 2)+1)</f>
        <v/>
      </c>
      <c r="AT452" s="71" t="str">
        <f ca="1">INDEX({"","_","-","="},IF(OR($D452 &gt;= AU$6, $E452 &lt; AT$6), 0, 1)+IF(OR($F452 &gt;= AU$6, $G452 &lt; AT$6), 0, 2)+1)</f>
        <v/>
      </c>
      <c r="AU452" s="71" t="str">
        <f ca="1">INDEX({"","_","-","="},IF(OR($D452 &gt;= AV$6, $E452 &lt; AU$6), 0, 1)+IF(OR($F452 &gt;= AV$6, $G452 &lt; AU$6), 0, 2)+1)</f>
        <v/>
      </c>
      <c r="AV452" s="71" t="str">
        <f ca="1">INDEX({"","_","-","="},IF(OR($D452 &gt;= AW$6, $E452 &lt; AV$6), 0, 1)+IF(OR($F452 &gt;= AW$6, $G452 &lt; AV$6), 0, 2)+1)</f>
        <v/>
      </c>
      <c r="AW452" s="71" t="str">
        <f ca="1">INDEX({"","_","-","="},IF(OR($D452 &gt;= AX$6, $E452 &lt; AW$6), 0, 1)+IF(OR($F452 &gt;= AX$6, $G452 &lt; AW$6), 0, 2)+1)</f>
        <v/>
      </c>
      <c r="AX452" s="71" t="str">
        <f ca="1">INDEX({"","_","-","="},IF(OR($D452 &gt;= AY$6, $E452 &lt; AX$6), 0, 1)+IF(OR($F452 &gt;= AY$6, $G452 &lt; AX$6), 0, 2)+1)</f>
        <v/>
      </c>
      <c r="AY452" s="71" t="str">
        <f ca="1">INDEX({"","_","-","="},IF(OR($D452 &gt;= AZ$6, $E452 &lt; AY$6), 0, 1)+IF(OR($F452 &gt;= AZ$6, $G452 &lt; AY$6), 0, 2)+1)</f>
        <v/>
      </c>
      <c r="AZ452" s="71" t="str">
        <f ca="1">INDEX({"","_","-","="},IF(OR($D452 &gt;= BA$6, $E452 &lt; AZ$6), 0, 1)+IF(OR($F452 &gt;= BA$6, $G452 &lt; AZ$6), 0, 2)+1)</f>
        <v/>
      </c>
      <c r="BA452" s="71" t="str">
        <f ca="1">INDEX({"","_","-","="},IF(OR($D452 &gt;= BB$6, $E452 &lt; BA$6), 0, 1)+IF(OR($F452 &gt;= BB$6, $G452 &lt; BA$6), 0, 2)+1)</f>
        <v/>
      </c>
      <c r="BB452" s="71" t="str">
        <f ca="1">INDEX({"","_","-","="},IF(OR($D452 &gt;= BC$6, $E452 &lt; BB$6), 0, 1)+IF(OR($F452 &gt;= BC$6, $G452 &lt; BB$6), 0, 2)+1)</f>
        <v/>
      </c>
      <c r="BC452" s="71" t="str">
        <f ca="1">INDEX({"","_","-","="},IF(OR($D452 &gt;= BD$6, $E452 &lt; BC$6), 0, 1)+IF(OR($F452 &gt;= BD$6, $G452 &lt; BC$6), 0, 2)+1)</f>
        <v/>
      </c>
      <c r="BD452" s="71" t="str">
        <f ca="1">INDEX({"","_","-","="},IF(OR($D452 &gt;= BE$6, $E452 &lt; BD$6), 0, 1)+IF(OR($F452 &gt;= BE$6, $G452 &lt; BD$6), 0, 2)+1)</f>
        <v/>
      </c>
      <c r="BE452" s="71" t="str">
        <f ca="1">INDEX({"","_","-","="},IF(OR($D452 &gt;= BF$6, $E452 &lt; BE$6), 0, 1)+IF(OR($F452 &gt;= BF$6, $G452 &lt; BE$6), 0, 2)+1)</f>
        <v/>
      </c>
      <c r="BF452" s="71" t="str">
        <f ca="1">INDEX({"","_","-","="},IF(OR($D452 &gt;= BG$6, $E452 &lt; BF$6), 0, 1)+IF(OR($F452 &gt;= BG$6, $G452 &lt; BF$6), 0, 2)+1)</f>
        <v/>
      </c>
      <c r="BG452" s="71" t="str">
        <f ca="1">INDEX({"","_","-","="},IF(OR($D452 &gt;= BH$6, $E452 &lt; BG$6), 0, 1)+IF(OR($F452 &gt;= BH$6, $G452 &lt; BG$6), 0, 2)+1)</f>
        <v/>
      </c>
      <c r="BH452" s="71" t="str">
        <f ca="1">INDEX({"","_","-","="},IF(OR($D452 &gt;= BI$6, $E452 &lt; BH$6), 0, 1)+IF(OR($F452 &gt;= BI$6, $G452 &lt; BH$6), 0, 2)+1)</f>
        <v/>
      </c>
      <c r="BI452" s="71" t="str">
        <f ca="1">INDEX({"","_","-","="},IF(OR($D452 &gt;= BJ$6, $E452 &lt; BI$6), 0, 1)+IF(OR($F452 &gt;= BJ$6, $G452 &lt; BI$6), 0, 2)+1)</f>
        <v/>
      </c>
      <c r="BJ452" s="71" t="str">
        <f ca="1">INDEX({"","_","-","="},IF(OR($D452 &gt;= BK$6, $E452 &lt; BJ$6), 0, 1)+IF(OR($F452 &gt;= BK$6, $G452 &lt; BJ$6), 0, 2)+1)</f>
        <v/>
      </c>
      <c r="BK452" s="71" t="str">
        <f ca="1">INDEX({"","_","-","="},IF(OR($D452 &gt;= BL$6, $E452 &lt; BK$6), 0, 1)+IF(OR($F452 &gt;= BL$6, $G452 &lt; BK$6), 0, 2)+1)</f>
        <v/>
      </c>
      <c r="BL452" s="71" t="str">
        <f ca="1">INDEX({"","_","-","="},IF(OR($D452 &gt;= BM$6, $E452 &lt; BL$6), 0, 1)+IF(OR($F452 &gt;= BM$6, $G452 &lt; BL$6), 0, 2)+1)</f>
        <v/>
      </c>
      <c r="BM452" s="71" t="str">
        <f ca="1">INDEX({"","_","-","="},IF(OR($D452 &gt;= BN$6, $E452 &lt; BM$6), 0, 1)+IF(OR($F452 &gt;= BN$6, $G452 &lt; BM$6), 0, 2)+1)</f>
        <v/>
      </c>
      <c r="BN452" s="71" t="str">
        <f ca="1">INDEX({"","_","-","="},IF(OR($D452 &gt;= BO$6, $E452 &lt; BN$6), 0, 1)+IF(OR($F452 &gt;= BO$6, $G452 &lt; BN$6), 0, 2)+1)</f>
        <v/>
      </c>
      <c r="BO452" s="71" t="str">
        <f ca="1">INDEX({"","_","-","="},IF(OR($D452 &gt;= BP$6, $E452 &lt; BO$6), 0, 1)+IF(OR($F452 &gt;= BP$6, $G452 &lt; BO$6), 0, 2)+1)</f>
        <v/>
      </c>
      <c r="BP452" s="71" t="str">
        <f ca="1">INDEX({"","_","-","="},IF(OR($D452 &gt;= BQ$6, $E452 &lt; BP$6), 0, 1)+IF(OR($F452 &gt;= BQ$6, $G452 &lt; BP$6), 0, 2)+1)</f>
        <v/>
      </c>
      <c r="BQ452" s="71" t="str">
        <f ca="1">INDEX({"","_","-","="},IF(OR($D452 &gt;= BR$6, $E452 &lt; BQ$6), 0, 1)+IF(OR($F452 &gt;= BR$6, $G452 &lt; BQ$6), 0, 2)+1)</f>
        <v/>
      </c>
      <c r="BR452" s="71" t="str">
        <f ca="1">INDEX({"","_","-","="},IF(OR($D452 &gt;= BS$6, $E452 &lt; BR$6), 0, 1)+IF(OR($F452 &gt;= BS$6, $G452 &lt; BR$6), 0, 2)+1)</f>
        <v/>
      </c>
      <c r="BS452" s="71" t="str">
        <f ca="1">INDEX({"","_","-","="},IF(OR($D452 &gt;= BT$6, $E452 &lt; BS$6), 0, 1)+IF(OR($F452 &gt;= BT$6, $G452 &lt; BS$6), 0, 2)+1)</f>
        <v/>
      </c>
      <c r="BT452" s="71" t="str">
        <f ca="1">INDEX({"","_","-","="},IF(OR($D452 &gt;= BU$6, $E452 &lt; BT$6), 0, 1)+IF(OR($F452 &gt;= BU$6, $G452 &lt; BT$6), 0, 2)+1)</f>
        <v/>
      </c>
      <c r="BU452" s="71" t="str">
        <f ca="1">INDEX({"","_","-","="},IF(OR($D452 &gt;= BV$6, $E452 &lt; BU$6), 0, 1)+IF(OR($F452 &gt;= BV$6, $G452 &lt; BU$6), 0, 2)+1)</f>
        <v/>
      </c>
      <c r="BV452" s="71" t="str">
        <f ca="1">INDEX({"","_","-","="},IF(OR($D452 &gt;= BW$6, $E452 &lt; BV$6), 0, 1)+IF(OR($F452 &gt;= BW$6, $G452 &lt; BV$6), 0, 2)+1)</f>
        <v/>
      </c>
      <c r="BW452" s="71" t="str">
        <f ca="1">INDEX({"","_","-","="},IF(OR($D452 &gt;= BX$6, $E452 &lt; BW$6), 0, 1)+IF(OR($F452 &gt;= BX$6, $G452 &lt; BW$6), 0, 2)+1)</f>
        <v/>
      </c>
      <c r="BX452" s="71" t="str">
        <f ca="1">INDEX({"","_","-","="},IF(OR($D452 &gt;= BY$6, $E452 &lt; BX$6), 0, 1)+IF(OR($F452 &gt;= BY$6, $G452 &lt; BX$6), 0, 2)+1)</f>
        <v/>
      </c>
      <c r="BY452" s="71" t="str">
        <f ca="1">INDEX({"","_","-","="},IF(OR($D452 &gt;= BZ$6, $E452 &lt; BY$6), 0, 1)+IF(OR($F452 &gt;= BZ$6, $G452 &lt; BY$6), 0, 2)+1)</f>
        <v/>
      </c>
      <c r="BZ452" s="71" t="str">
        <f ca="1">INDEX({"","_","-","="},IF(OR($D452 &gt;= CA$6, $E452 &lt; BZ$6), 0, 1)+IF(OR($F452 &gt;= CA$6, $G452 &lt; BZ$6), 0, 2)+1)</f>
        <v/>
      </c>
      <c r="CA452" s="71" t="str">
        <f ca="1">INDEX({"","_","-","="},IF(OR($D452 &gt;= CB$6, $E452 &lt; CA$6), 0, 1)+IF(OR($F452 &gt;= CB$6, $G452 &lt; CA$6), 0, 2)+1)</f>
        <v/>
      </c>
      <c r="CB452" s="71" t="str">
        <f ca="1">INDEX({"","_","-","="},IF(OR($D452 &gt;= CC$6, $E452 &lt; CB$6), 0, 1)+IF(OR($F452 &gt;= CC$6, $G452 &lt; CB$6), 0, 2)+1)</f>
        <v/>
      </c>
      <c r="CC452" s="71" t="str">
        <f ca="1">INDEX({"","_","-","="},IF(OR($D452 &gt;= CD$6, $E452 &lt; CC$6), 0, 1)+IF(OR($F452 &gt;= CD$6, $G452 &lt; CC$6), 0, 2)+1)</f>
        <v/>
      </c>
      <c r="CD452" s="71" t="str">
        <f ca="1">INDEX({"","_","-","="},IF(OR($D452 &gt;= CE$6, $E452 &lt; CD$6), 0, 1)+IF(OR($F452 &gt;= CE$6, $G452 &lt; CD$6), 0, 2)+1)</f>
        <v/>
      </c>
    </row>
    <row r="453" spans="1:82">
      <c r="A453" s="8" t="str">
        <f ca="1">IF('临-进度'!N448,'临-进度'!$A448,"")</f>
        <v/>
      </c>
      <c r="B453" s="8" t="str">
        <f ca="1">IF('临-进度'!N448,'临-进度'!$B448,"")</f>
        <v/>
      </c>
      <c r="C453" s="8" t="str">
        <f ca="1">IF('临-进度'!N448,'临-进度'!$F448,"")</f>
        <v/>
      </c>
      <c r="D453" s="42" t="str">
        <f ca="1">IF('临-进度'!$N448,'临-进度'!$J448,"")</f>
        <v/>
      </c>
      <c r="E453" s="42" t="str">
        <f ca="1">IF('临-进度'!$N448,'临-进度'!$AF448,"")</f>
        <v/>
      </c>
      <c r="F453" s="42" t="str">
        <f ca="1">IF('临-进度'!$N448,'临-进度'!$K448,"")</f>
        <v/>
      </c>
      <c r="G453" s="76" t="str">
        <f ca="1">IF('临-进度'!$N448,'临-进度'!$AG448,"")</f>
        <v/>
      </c>
      <c r="H453" s="71" t="str">
        <f ca="1">INDEX({"","_","-","="},IF(OR($D453 &gt;= I$6, $E453 &lt; H$6), 0, 1)+IF(OR($F453 &gt;= I$6, $G453 &lt; H$6), 0, 2)+1)</f>
        <v/>
      </c>
      <c r="I453" s="71" t="str">
        <f ca="1">INDEX({"","_","-","="},IF(OR($D453 &gt;= J$6, $E453 &lt; I$6), 0, 1)+IF(OR($F453 &gt;= J$6, $G453 &lt; I$6), 0, 2)+1)</f>
        <v/>
      </c>
      <c r="J453" s="71" t="str">
        <f ca="1">INDEX({"","_","-","="},IF(OR($D453 &gt;= K$6, $E453 &lt; J$6), 0, 1)+IF(OR($F453 &gt;= K$6, $G453 &lt; J$6), 0, 2)+1)</f>
        <v/>
      </c>
      <c r="K453" s="71" t="str">
        <f ca="1">INDEX({"","_","-","="},IF(OR($D453 &gt;= L$6, $E453 &lt; K$6), 0, 1)+IF(OR($F453 &gt;= L$6, $G453 &lt; K$6), 0, 2)+1)</f>
        <v/>
      </c>
      <c r="L453" s="71" t="str">
        <f ca="1">INDEX({"","_","-","="},IF(OR($D453 &gt;= M$6, $E453 &lt; L$6), 0, 1)+IF(OR($F453 &gt;= M$6, $G453 &lt; L$6), 0, 2)+1)</f>
        <v/>
      </c>
      <c r="M453" s="71" t="str">
        <f ca="1">INDEX({"","_","-","="},IF(OR($D453 &gt;= N$6, $E453 &lt; M$6), 0, 1)+IF(OR($F453 &gt;= N$6, $G453 &lt; M$6), 0, 2)+1)</f>
        <v/>
      </c>
      <c r="N453" s="71" t="str">
        <f ca="1">INDEX({"","_","-","="},IF(OR($D453 &gt;= O$6, $E453 &lt; N$6), 0, 1)+IF(OR($F453 &gt;= O$6, $G453 &lt; N$6), 0, 2)+1)</f>
        <v/>
      </c>
      <c r="O453" s="71" t="str">
        <f ca="1">INDEX({"","_","-","="},IF(OR($D453 &gt;= P$6, $E453 &lt; O$6), 0, 1)+IF(OR($F453 &gt;= P$6, $G453 &lt; O$6), 0, 2)+1)</f>
        <v/>
      </c>
      <c r="P453" s="71" t="str">
        <f ca="1">INDEX({"","_","-","="},IF(OR($D453 &gt;= Q$6, $E453 &lt; P$6), 0, 1)+IF(OR($F453 &gt;= Q$6, $G453 &lt; P$6), 0, 2)+1)</f>
        <v/>
      </c>
      <c r="Q453" s="71" t="str">
        <f ca="1">INDEX({"","_","-","="},IF(OR($D453 &gt;= R$6, $E453 &lt; Q$6), 0, 1)+IF(OR($F453 &gt;= R$6, $G453 &lt; Q$6), 0, 2)+1)</f>
        <v/>
      </c>
      <c r="R453" s="71" t="str">
        <f ca="1">INDEX({"","_","-","="},IF(OR($D453 &gt;= S$6, $E453 &lt; R$6), 0, 1)+IF(OR($F453 &gt;= S$6, $G453 &lt; R$6), 0, 2)+1)</f>
        <v/>
      </c>
      <c r="S453" s="71" t="str">
        <f ca="1">INDEX({"","_","-","="},IF(OR($D453 &gt;= T$6, $E453 &lt; S$6), 0, 1)+IF(OR($F453 &gt;= T$6, $G453 &lt; S$6), 0, 2)+1)</f>
        <v/>
      </c>
      <c r="T453" s="71" t="str">
        <f ca="1">INDEX({"","_","-","="},IF(OR($D453 &gt;= U$6, $E453 &lt; T$6), 0, 1)+IF(OR($F453 &gt;= U$6, $G453 &lt; T$6), 0, 2)+1)</f>
        <v/>
      </c>
      <c r="U453" s="71" t="str">
        <f ca="1">INDEX({"","_","-","="},IF(OR($D453 &gt;= V$6, $E453 &lt; U$6), 0, 1)+IF(OR($F453 &gt;= V$6, $G453 &lt; U$6), 0, 2)+1)</f>
        <v/>
      </c>
      <c r="V453" s="71" t="str">
        <f ca="1">INDEX({"","_","-","="},IF(OR($D453 &gt;= W$6, $E453 &lt; V$6), 0, 1)+IF(OR($F453 &gt;= W$6, $G453 &lt; V$6), 0, 2)+1)</f>
        <v/>
      </c>
      <c r="W453" s="71" t="str">
        <f ca="1">INDEX({"","_","-","="},IF(OR($D453 &gt;= X$6, $E453 &lt; W$6), 0, 1)+IF(OR($F453 &gt;= X$6, $G453 &lt; W$6), 0, 2)+1)</f>
        <v/>
      </c>
      <c r="X453" s="71" t="str">
        <f ca="1">INDEX({"","_","-","="},IF(OR($D453 &gt;= Y$6, $E453 &lt; X$6), 0, 1)+IF(OR($F453 &gt;= Y$6, $G453 &lt; X$6), 0, 2)+1)</f>
        <v/>
      </c>
      <c r="Y453" s="71" t="str">
        <f ca="1">INDEX({"","_","-","="},IF(OR($D453 &gt;= Z$6, $E453 &lt; Y$6), 0, 1)+IF(OR($F453 &gt;= Z$6, $G453 &lt; Y$6), 0, 2)+1)</f>
        <v/>
      </c>
      <c r="Z453" s="71" t="str">
        <f ca="1">INDEX({"","_","-","="},IF(OR($D453 &gt;= AA$6, $E453 &lt; Z$6), 0, 1)+IF(OR($F453 &gt;= AA$6, $G453 &lt; Z$6), 0, 2)+1)</f>
        <v/>
      </c>
      <c r="AA453" s="71" t="str">
        <f ca="1">INDEX({"","_","-","="},IF(OR($D453 &gt;= AB$6, $E453 &lt; AA$6), 0, 1)+IF(OR($F453 &gt;= AB$6, $G453 &lt; AA$6), 0, 2)+1)</f>
        <v/>
      </c>
      <c r="AB453" s="71" t="str">
        <f ca="1">INDEX({"","_","-","="},IF(OR($D453 &gt;= AC$6, $E453 &lt; AB$6), 0, 1)+IF(OR($F453 &gt;= AC$6, $G453 &lt; AB$6), 0, 2)+1)</f>
        <v/>
      </c>
      <c r="AC453" s="71" t="str">
        <f ca="1">INDEX({"","_","-","="},IF(OR($D453 &gt;= AD$6, $E453 &lt; AC$6), 0, 1)+IF(OR($F453 &gt;= AD$6, $G453 &lt; AC$6), 0, 2)+1)</f>
        <v/>
      </c>
      <c r="AD453" s="71" t="str">
        <f ca="1">INDEX({"","_","-","="},IF(OR($D453 &gt;= AE$6, $E453 &lt; AD$6), 0, 1)+IF(OR($F453 &gt;= AE$6, $G453 &lt; AD$6), 0, 2)+1)</f>
        <v/>
      </c>
      <c r="AE453" s="71" t="str">
        <f ca="1">INDEX({"","_","-","="},IF(OR($D453 &gt;= AF$6, $E453 &lt; AE$6), 0, 1)+IF(OR($F453 &gt;= AF$6, $G453 &lt; AE$6), 0, 2)+1)</f>
        <v/>
      </c>
      <c r="AF453" s="71" t="str">
        <f ca="1">INDEX({"","_","-","="},IF(OR($D453 &gt;= AG$6, $E453 &lt; AF$6), 0, 1)+IF(OR($F453 &gt;= AG$6, $G453 &lt; AF$6), 0, 2)+1)</f>
        <v/>
      </c>
      <c r="AG453" s="71" t="str">
        <f ca="1">INDEX({"","_","-","="},IF(OR($D453 &gt;= AH$6, $E453 &lt; AG$6), 0, 1)+IF(OR($F453 &gt;= AH$6, $G453 &lt; AG$6), 0, 2)+1)</f>
        <v/>
      </c>
      <c r="AH453" s="71" t="str">
        <f ca="1">INDEX({"","_","-","="},IF(OR($D453 &gt;= AI$6, $E453 &lt; AH$6), 0, 1)+IF(OR($F453 &gt;= AI$6, $G453 &lt; AH$6), 0, 2)+1)</f>
        <v/>
      </c>
      <c r="AI453" s="71" t="str">
        <f ca="1">INDEX({"","_","-","="},IF(OR($D453 &gt;= AJ$6, $E453 &lt; AI$6), 0, 1)+IF(OR($F453 &gt;= AJ$6, $G453 &lt; AI$6), 0, 2)+1)</f>
        <v/>
      </c>
      <c r="AJ453" s="71" t="str">
        <f ca="1">INDEX({"","_","-","="},IF(OR($D453 &gt;= AK$6, $E453 &lt; AJ$6), 0, 1)+IF(OR($F453 &gt;= AK$6, $G453 &lt; AJ$6), 0, 2)+1)</f>
        <v/>
      </c>
      <c r="AK453" s="71" t="str">
        <f ca="1">INDEX({"","_","-","="},IF(OR($D453 &gt;= AL$6, $E453 &lt; AK$6), 0, 1)+IF(OR($F453 &gt;= AL$6, $G453 &lt; AK$6), 0, 2)+1)</f>
        <v/>
      </c>
      <c r="AL453" s="71" t="str">
        <f ca="1">INDEX({"","_","-","="},IF(OR($D453 &gt;= AM$6, $E453 &lt; AL$6), 0, 1)+IF(OR($F453 &gt;= AM$6, $G453 &lt; AL$6), 0, 2)+1)</f>
        <v/>
      </c>
      <c r="AM453" s="71" t="str">
        <f ca="1">INDEX({"","_","-","="},IF(OR($D453 &gt;= AN$6, $E453 &lt; AM$6), 0, 1)+IF(OR($F453 &gt;= AN$6, $G453 &lt; AM$6), 0, 2)+1)</f>
        <v/>
      </c>
      <c r="AN453" s="71" t="str">
        <f ca="1">INDEX({"","_","-","="},IF(OR($D453 &gt;= AO$6, $E453 &lt; AN$6), 0, 1)+IF(OR($F453 &gt;= AO$6, $G453 &lt; AN$6), 0, 2)+1)</f>
        <v/>
      </c>
      <c r="AO453" s="71" t="str">
        <f ca="1">INDEX({"","_","-","="},IF(OR($D453 &gt;= AP$6, $E453 &lt; AO$6), 0, 1)+IF(OR($F453 &gt;= AP$6, $G453 &lt; AO$6), 0, 2)+1)</f>
        <v/>
      </c>
      <c r="AP453" s="71" t="str">
        <f ca="1">INDEX({"","_","-","="},IF(OR($D453 &gt;= AQ$6, $E453 &lt; AP$6), 0, 1)+IF(OR($F453 &gt;= AQ$6, $G453 &lt; AP$6), 0, 2)+1)</f>
        <v/>
      </c>
      <c r="AQ453" s="71" t="str">
        <f ca="1">INDEX({"","_","-","="},IF(OR($D453 &gt;= AR$6, $E453 &lt; AQ$6), 0, 1)+IF(OR($F453 &gt;= AR$6, $G453 &lt; AQ$6), 0, 2)+1)</f>
        <v/>
      </c>
      <c r="AR453" s="71" t="str">
        <f ca="1">INDEX({"","_","-","="},IF(OR($D453 &gt;= AS$6, $E453 &lt; AR$6), 0, 1)+IF(OR($F453 &gt;= AS$6, $G453 &lt; AR$6), 0, 2)+1)</f>
        <v/>
      </c>
      <c r="AS453" s="71" t="str">
        <f ca="1">INDEX({"","_","-","="},IF(OR($D453 &gt;= AT$6, $E453 &lt; AS$6), 0, 1)+IF(OR($F453 &gt;= AT$6, $G453 &lt; AS$6), 0, 2)+1)</f>
        <v/>
      </c>
      <c r="AT453" s="71" t="str">
        <f ca="1">INDEX({"","_","-","="},IF(OR($D453 &gt;= AU$6, $E453 &lt; AT$6), 0, 1)+IF(OR($F453 &gt;= AU$6, $G453 &lt; AT$6), 0, 2)+1)</f>
        <v/>
      </c>
      <c r="AU453" s="71" t="str">
        <f ca="1">INDEX({"","_","-","="},IF(OR($D453 &gt;= AV$6, $E453 &lt; AU$6), 0, 1)+IF(OR($F453 &gt;= AV$6, $G453 &lt; AU$6), 0, 2)+1)</f>
        <v/>
      </c>
      <c r="AV453" s="71" t="str">
        <f ca="1">INDEX({"","_","-","="},IF(OR($D453 &gt;= AW$6, $E453 &lt; AV$6), 0, 1)+IF(OR($F453 &gt;= AW$6, $G453 &lt; AV$6), 0, 2)+1)</f>
        <v/>
      </c>
      <c r="AW453" s="71" t="str">
        <f ca="1">INDEX({"","_","-","="},IF(OR($D453 &gt;= AX$6, $E453 &lt; AW$6), 0, 1)+IF(OR($F453 &gt;= AX$6, $G453 &lt; AW$6), 0, 2)+1)</f>
        <v/>
      </c>
      <c r="AX453" s="71" t="str">
        <f ca="1">INDEX({"","_","-","="},IF(OR($D453 &gt;= AY$6, $E453 &lt; AX$6), 0, 1)+IF(OR($F453 &gt;= AY$6, $G453 &lt; AX$6), 0, 2)+1)</f>
        <v/>
      </c>
      <c r="AY453" s="71" t="str">
        <f ca="1">INDEX({"","_","-","="},IF(OR($D453 &gt;= AZ$6, $E453 &lt; AY$6), 0, 1)+IF(OR($F453 &gt;= AZ$6, $G453 &lt; AY$6), 0, 2)+1)</f>
        <v/>
      </c>
      <c r="AZ453" s="71" t="str">
        <f ca="1">INDEX({"","_","-","="},IF(OR($D453 &gt;= BA$6, $E453 &lt; AZ$6), 0, 1)+IF(OR($F453 &gt;= BA$6, $G453 &lt; AZ$6), 0, 2)+1)</f>
        <v/>
      </c>
      <c r="BA453" s="71" t="str">
        <f ca="1">INDEX({"","_","-","="},IF(OR($D453 &gt;= BB$6, $E453 &lt; BA$6), 0, 1)+IF(OR($F453 &gt;= BB$6, $G453 &lt; BA$6), 0, 2)+1)</f>
        <v/>
      </c>
      <c r="BB453" s="71" t="str">
        <f ca="1">INDEX({"","_","-","="},IF(OR($D453 &gt;= BC$6, $E453 &lt; BB$6), 0, 1)+IF(OR($F453 &gt;= BC$6, $G453 &lt; BB$6), 0, 2)+1)</f>
        <v/>
      </c>
      <c r="BC453" s="71" t="str">
        <f ca="1">INDEX({"","_","-","="},IF(OR($D453 &gt;= BD$6, $E453 &lt; BC$6), 0, 1)+IF(OR($F453 &gt;= BD$6, $G453 &lt; BC$6), 0, 2)+1)</f>
        <v/>
      </c>
      <c r="BD453" s="71" t="str">
        <f ca="1">INDEX({"","_","-","="},IF(OR($D453 &gt;= BE$6, $E453 &lt; BD$6), 0, 1)+IF(OR($F453 &gt;= BE$6, $G453 &lt; BD$6), 0, 2)+1)</f>
        <v/>
      </c>
      <c r="BE453" s="71" t="str">
        <f ca="1">INDEX({"","_","-","="},IF(OR($D453 &gt;= BF$6, $E453 &lt; BE$6), 0, 1)+IF(OR($F453 &gt;= BF$6, $G453 &lt; BE$6), 0, 2)+1)</f>
        <v/>
      </c>
      <c r="BF453" s="71" t="str">
        <f ca="1">INDEX({"","_","-","="},IF(OR($D453 &gt;= BG$6, $E453 &lt; BF$6), 0, 1)+IF(OR($F453 &gt;= BG$6, $G453 &lt; BF$6), 0, 2)+1)</f>
        <v/>
      </c>
      <c r="BG453" s="71" t="str">
        <f ca="1">INDEX({"","_","-","="},IF(OR($D453 &gt;= BH$6, $E453 &lt; BG$6), 0, 1)+IF(OR($F453 &gt;= BH$6, $G453 &lt; BG$6), 0, 2)+1)</f>
        <v/>
      </c>
      <c r="BH453" s="71" t="str">
        <f ca="1">INDEX({"","_","-","="},IF(OR($D453 &gt;= BI$6, $E453 &lt; BH$6), 0, 1)+IF(OR($F453 &gt;= BI$6, $G453 &lt; BH$6), 0, 2)+1)</f>
        <v/>
      </c>
      <c r="BI453" s="71" t="str">
        <f ca="1">INDEX({"","_","-","="},IF(OR($D453 &gt;= BJ$6, $E453 &lt; BI$6), 0, 1)+IF(OR($F453 &gt;= BJ$6, $G453 &lt; BI$6), 0, 2)+1)</f>
        <v/>
      </c>
      <c r="BJ453" s="71" t="str">
        <f ca="1">INDEX({"","_","-","="},IF(OR($D453 &gt;= BK$6, $E453 &lt; BJ$6), 0, 1)+IF(OR($F453 &gt;= BK$6, $G453 &lt; BJ$6), 0, 2)+1)</f>
        <v/>
      </c>
      <c r="BK453" s="71" t="str">
        <f ca="1">INDEX({"","_","-","="},IF(OR($D453 &gt;= BL$6, $E453 &lt; BK$6), 0, 1)+IF(OR($F453 &gt;= BL$6, $G453 &lt; BK$6), 0, 2)+1)</f>
        <v/>
      </c>
      <c r="BL453" s="71" t="str">
        <f ca="1">INDEX({"","_","-","="},IF(OR($D453 &gt;= BM$6, $E453 &lt; BL$6), 0, 1)+IF(OR($F453 &gt;= BM$6, $G453 &lt; BL$6), 0, 2)+1)</f>
        <v/>
      </c>
      <c r="BM453" s="71" t="str">
        <f ca="1">INDEX({"","_","-","="},IF(OR($D453 &gt;= BN$6, $E453 &lt; BM$6), 0, 1)+IF(OR($F453 &gt;= BN$6, $G453 &lt; BM$6), 0, 2)+1)</f>
        <v/>
      </c>
      <c r="BN453" s="71" t="str">
        <f ca="1">INDEX({"","_","-","="},IF(OR($D453 &gt;= BO$6, $E453 &lt; BN$6), 0, 1)+IF(OR($F453 &gt;= BO$6, $G453 &lt; BN$6), 0, 2)+1)</f>
        <v/>
      </c>
      <c r="BO453" s="71" t="str">
        <f ca="1">INDEX({"","_","-","="},IF(OR($D453 &gt;= BP$6, $E453 &lt; BO$6), 0, 1)+IF(OR($F453 &gt;= BP$6, $G453 &lt; BO$6), 0, 2)+1)</f>
        <v/>
      </c>
      <c r="BP453" s="71" t="str">
        <f ca="1">INDEX({"","_","-","="},IF(OR($D453 &gt;= BQ$6, $E453 &lt; BP$6), 0, 1)+IF(OR($F453 &gt;= BQ$6, $G453 &lt; BP$6), 0, 2)+1)</f>
        <v/>
      </c>
      <c r="BQ453" s="71" t="str">
        <f ca="1">INDEX({"","_","-","="},IF(OR($D453 &gt;= BR$6, $E453 &lt; BQ$6), 0, 1)+IF(OR($F453 &gt;= BR$6, $G453 &lt; BQ$6), 0, 2)+1)</f>
        <v/>
      </c>
      <c r="BR453" s="71" t="str">
        <f ca="1">INDEX({"","_","-","="},IF(OR($D453 &gt;= BS$6, $E453 &lt; BR$6), 0, 1)+IF(OR($F453 &gt;= BS$6, $G453 &lt; BR$6), 0, 2)+1)</f>
        <v/>
      </c>
      <c r="BS453" s="71" t="str">
        <f ca="1">INDEX({"","_","-","="},IF(OR($D453 &gt;= BT$6, $E453 &lt; BS$6), 0, 1)+IF(OR($F453 &gt;= BT$6, $G453 &lt; BS$6), 0, 2)+1)</f>
        <v/>
      </c>
      <c r="BT453" s="71" t="str">
        <f ca="1">INDEX({"","_","-","="},IF(OR($D453 &gt;= BU$6, $E453 &lt; BT$6), 0, 1)+IF(OR($F453 &gt;= BU$6, $G453 &lt; BT$6), 0, 2)+1)</f>
        <v/>
      </c>
      <c r="BU453" s="71" t="str">
        <f ca="1">INDEX({"","_","-","="},IF(OR($D453 &gt;= BV$6, $E453 &lt; BU$6), 0, 1)+IF(OR($F453 &gt;= BV$6, $G453 &lt; BU$6), 0, 2)+1)</f>
        <v/>
      </c>
      <c r="BV453" s="71" t="str">
        <f ca="1">INDEX({"","_","-","="},IF(OR($D453 &gt;= BW$6, $E453 &lt; BV$6), 0, 1)+IF(OR($F453 &gt;= BW$6, $G453 &lt; BV$6), 0, 2)+1)</f>
        <v/>
      </c>
      <c r="BW453" s="71" t="str">
        <f ca="1">INDEX({"","_","-","="},IF(OR($D453 &gt;= BX$6, $E453 &lt; BW$6), 0, 1)+IF(OR($F453 &gt;= BX$6, $G453 &lt; BW$6), 0, 2)+1)</f>
        <v/>
      </c>
      <c r="BX453" s="71" t="str">
        <f ca="1">INDEX({"","_","-","="},IF(OR($D453 &gt;= BY$6, $E453 &lt; BX$6), 0, 1)+IF(OR($F453 &gt;= BY$6, $G453 &lt; BX$6), 0, 2)+1)</f>
        <v/>
      </c>
      <c r="BY453" s="71" t="str">
        <f ca="1">INDEX({"","_","-","="},IF(OR($D453 &gt;= BZ$6, $E453 &lt; BY$6), 0, 1)+IF(OR($F453 &gt;= BZ$6, $G453 &lt; BY$6), 0, 2)+1)</f>
        <v/>
      </c>
      <c r="BZ453" s="71" t="str">
        <f ca="1">INDEX({"","_","-","="},IF(OR($D453 &gt;= CA$6, $E453 &lt; BZ$6), 0, 1)+IF(OR($F453 &gt;= CA$6, $G453 &lt; BZ$6), 0, 2)+1)</f>
        <v/>
      </c>
      <c r="CA453" s="71" t="str">
        <f ca="1">INDEX({"","_","-","="},IF(OR($D453 &gt;= CB$6, $E453 &lt; CA$6), 0, 1)+IF(OR($F453 &gt;= CB$6, $G453 &lt; CA$6), 0, 2)+1)</f>
        <v/>
      </c>
      <c r="CB453" s="71" t="str">
        <f ca="1">INDEX({"","_","-","="},IF(OR($D453 &gt;= CC$6, $E453 &lt; CB$6), 0, 1)+IF(OR($F453 &gt;= CC$6, $G453 &lt; CB$6), 0, 2)+1)</f>
        <v/>
      </c>
      <c r="CC453" s="71" t="str">
        <f ca="1">INDEX({"","_","-","="},IF(OR($D453 &gt;= CD$6, $E453 &lt; CC$6), 0, 1)+IF(OR($F453 &gt;= CD$6, $G453 &lt; CC$6), 0, 2)+1)</f>
        <v/>
      </c>
      <c r="CD453" s="71" t="str">
        <f ca="1">INDEX({"","_","-","="},IF(OR($D453 &gt;= CE$6, $E453 &lt; CD$6), 0, 1)+IF(OR($F453 &gt;= CE$6, $G453 &lt; CD$6), 0, 2)+1)</f>
        <v/>
      </c>
    </row>
    <row r="454" spans="1:82">
      <c r="A454" s="8" t="str">
        <f ca="1">IF('临-进度'!N449,'临-进度'!$A449,"")</f>
        <v/>
      </c>
      <c r="B454" s="8" t="str">
        <f ca="1">IF('临-进度'!N449,'临-进度'!$B449,"")</f>
        <v/>
      </c>
      <c r="C454" s="8" t="str">
        <f ca="1">IF('临-进度'!N449,'临-进度'!$F449,"")</f>
        <v/>
      </c>
      <c r="D454" s="42" t="str">
        <f ca="1">IF('临-进度'!$N449,'临-进度'!$J449,"")</f>
        <v/>
      </c>
      <c r="E454" s="42" t="str">
        <f ca="1">IF('临-进度'!$N449,'临-进度'!$AF449,"")</f>
        <v/>
      </c>
      <c r="F454" s="42" t="str">
        <f ca="1">IF('临-进度'!$N449,'临-进度'!$K449,"")</f>
        <v/>
      </c>
      <c r="G454" s="76" t="str">
        <f ca="1">IF('临-进度'!$N449,'临-进度'!$AG449,"")</f>
        <v/>
      </c>
      <c r="H454" s="71" t="str">
        <f ca="1">INDEX({"","_","-","="},IF(OR($D454 &gt;= I$6, $E454 &lt; H$6), 0, 1)+IF(OR($F454 &gt;= I$6, $G454 &lt; H$6), 0, 2)+1)</f>
        <v/>
      </c>
      <c r="I454" s="71" t="str">
        <f ca="1">INDEX({"","_","-","="},IF(OR($D454 &gt;= J$6, $E454 &lt; I$6), 0, 1)+IF(OR($F454 &gt;= J$6, $G454 &lt; I$6), 0, 2)+1)</f>
        <v/>
      </c>
      <c r="J454" s="71" t="str">
        <f ca="1">INDEX({"","_","-","="},IF(OR($D454 &gt;= K$6, $E454 &lt; J$6), 0, 1)+IF(OR($F454 &gt;= K$6, $G454 &lt; J$6), 0, 2)+1)</f>
        <v/>
      </c>
      <c r="K454" s="71" t="str">
        <f ca="1">INDEX({"","_","-","="},IF(OR($D454 &gt;= L$6, $E454 &lt; K$6), 0, 1)+IF(OR($F454 &gt;= L$6, $G454 &lt; K$6), 0, 2)+1)</f>
        <v/>
      </c>
      <c r="L454" s="71" t="str">
        <f ca="1">INDEX({"","_","-","="},IF(OR($D454 &gt;= M$6, $E454 &lt; L$6), 0, 1)+IF(OR($F454 &gt;= M$6, $G454 &lt; L$6), 0, 2)+1)</f>
        <v/>
      </c>
      <c r="M454" s="71" t="str">
        <f ca="1">INDEX({"","_","-","="},IF(OR($D454 &gt;= N$6, $E454 &lt; M$6), 0, 1)+IF(OR($F454 &gt;= N$6, $G454 &lt; M$6), 0, 2)+1)</f>
        <v/>
      </c>
      <c r="N454" s="71" t="str">
        <f ca="1">INDEX({"","_","-","="},IF(OR($D454 &gt;= O$6, $E454 &lt; N$6), 0, 1)+IF(OR($F454 &gt;= O$6, $G454 &lt; N$6), 0, 2)+1)</f>
        <v/>
      </c>
      <c r="O454" s="71" t="str">
        <f ca="1">INDEX({"","_","-","="},IF(OR($D454 &gt;= P$6, $E454 &lt; O$6), 0, 1)+IF(OR($F454 &gt;= P$6, $G454 &lt; O$6), 0, 2)+1)</f>
        <v/>
      </c>
      <c r="P454" s="71" t="str">
        <f ca="1">INDEX({"","_","-","="},IF(OR($D454 &gt;= Q$6, $E454 &lt; P$6), 0, 1)+IF(OR($F454 &gt;= Q$6, $G454 &lt; P$6), 0, 2)+1)</f>
        <v/>
      </c>
      <c r="Q454" s="71" t="str">
        <f ca="1">INDEX({"","_","-","="},IF(OR($D454 &gt;= R$6, $E454 &lt; Q$6), 0, 1)+IF(OR($F454 &gt;= R$6, $G454 &lt; Q$6), 0, 2)+1)</f>
        <v/>
      </c>
      <c r="R454" s="71" t="str">
        <f ca="1">INDEX({"","_","-","="},IF(OR($D454 &gt;= S$6, $E454 &lt; R$6), 0, 1)+IF(OR($F454 &gt;= S$6, $G454 &lt; R$6), 0, 2)+1)</f>
        <v/>
      </c>
      <c r="S454" s="71" t="str">
        <f ca="1">INDEX({"","_","-","="},IF(OR($D454 &gt;= T$6, $E454 &lt; S$6), 0, 1)+IF(OR($F454 &gt;= T$6, $G454 &lt; S$6), 0, 2)+1)</f>
        <v/>
      </c>
      <c r="T454" s="71" t="str">
        <f ca="1">INDEX({"","_","-","="},IF(OR($D454 &gt;= U$6, $E454 &lt; T$6), 0, 1)+IF(OR($F454 &gt;= U$6, $G454 &lt; T$6), 0, 2)+1)</f>
        <v/>
      </c>
      <c r="U454" s="71" t="str">
        <f ca="1">INDEX({"","_","-","="},IF(OR($D454 &gt;= V$6, $E454 &lt; U$6), 0, 1)+IF(OR($F454 &gt;= V$6, $G454 &lt; U$6), 0, 2)+1)</f>
        <v/>
      </c>
      <c r="V454" s="71" t="str">
        <f ca="1">INDEX({"","_","-","="},IF(OR($D454 &gt;= W$6, $E454 &lt; V$6), 0, 1)+IF(OR($F454 &gt;= W$6, $G454 &lt; V$6), 0, 2)+1)</f>
        <v/>
      </c>
      <c r="W454" s="71" t="str">
        <f ca="1">INDEX({"","_","-","="},IF(OR($D454 &gt;= X$6, $E454 &lt; W$6), 0, 1)+IF(OR($F454 &gt;= X$6, $G454 &lt; W$6), 0, 2)+1)</f>
        <v/>
      </c>
      <c r="X454" s="71" t="str">
        <f ca="1">INDEX({"","_","-","="},IF(OR($D454 &gt;= Y$6, $E454 &lt; X$6), 0, 1)+IF(OR($F454 &gt;= Y$6, $G454 &lt; X$6), 0, 2)+1)</f>
        <v/>
      </c>
      <c r="Y454" s="71" t="str">
        <f ca="1">INDEX({"","_","-","="},IF(OR($D454 &gt;= Z$6, $E454 &lt; Y$6), 0, 1)+IF(OR($F454 &gt;= Z$6, $G454 &lt; Y$6), 0, 2)+1)</f>
        <v/>
      </c>
      <c r="Z454" s="71" t="str">
        <f ca="1">INDEX({"","_","-","="},IF(OR($D454 &gt;= AA$6, $E454 &lt; Z$6), 0, 1)+IF(OR($F454 &gt;= AA$6, $G454 &lt; Z$6), 0, 2)+1)</f>
        <v/>
      </c>
      <c r="AA454" s="71" t="str">
        <f ca="1">INDEX({"","_","-","="},IF(OR($D454 &gt;= AB$6, $E454 &lt; AA$6), 0, 1)+IF(OR($F454 &gt;= AB$6, $G454 &lt; AA$6), 0, 2)+1)</f>
        <v/>
      </c>
      <c r="AB454" s="71" t="str">
        <f ca="1">INDEX({"","_","-","="},IF(OR($D454 &gt;= AC$6, $E454 &lt; AB$6), 0, 1)+IF(OR($F454 &gt;= AC$6, $G454 &lt; AB$6), 0, 2)+1)</f>
        <v/>
      </c>
      <c r="AC454" s="71" t="str">
        <f ca="1">INDEX({"","_","-","="},IF(OR($D454 &gt;= AD$6, $E454 &lt; AC$6), 0, 1)+IF(OR($F454 &gt;= AD$6, $G454 &lt; AC$6), 0, 2)+1)</f>
        <v/>
      </c>
      <c r="AD454" s="71" t="str">
        <f ca="1">INDEX({"","_","-","="},IF(OR($D454 &gt;= AE$6, $E454 &lt; AD$6), 0, 1)+IF(OR($F454 &gt;= AE$6, $G454 &lt; AD$6), 0, 2)+1)</f>
        <v/>
      </c>
      <c r="AE454" s="71" t="str">
        <f ca="1">INDEX({"","_","-","="},IF(OR($D454 &gt;= AF$6, $E454 &lt; AE$6), 0, 1)+IF(OR($F454 &gt;= AF$6, $G454 &lt; AE$6), 0, 2)+1)</f>
        <v/>
      </c>
      <c r="AF454" s="71" t="str">
        <f ca="1">INDEX({"","_","-","="},IF(OR($D454 &gt;= AG$6, $E454 &lt; AF$6), 0, 1)+IF(OR($F454 &gt;= AG$6, $G454 &lt; AF$6), 0, 2)+1)</f>
        <v/>
      </c>
      <c r="AG454" s="71" t="str">
        <f ca="1">INDEX({"","_","-","="},IF(OR($D454 &gt;= AH$6, $E454 &lt; AG$6), 0, 1)+IF(OR($F454 &gt;= AH$6, $G454 &lt; AG$6), 0, 2)+1)</f>
        <v/>
      </c>
      <c r="AH454" s="71" t="str">
        <f ca="1">INDEX({"","_","-","="},IF(OR($D454 &gt;= AI$6, $E454 &lt; AH$6), 0, 1)+IF(OR($F454 &gt;= AI$6, $G454 &lt; AH$6), 0, 2)+1)</f>
        <v/>
      </c>
      <c r="AI454" s="71" t="str">
        <f ca="1">INDEX({"","_","-","="},IF(OR($D454 &gt;= AJ$6, $E454 &lt; AI$6), 0, 1)+IF(OR($F454 &gt;= AJ$6, $G454 &lt; AI$6), 0, 2)+1)</f>
        <v/>
      </c>
      <c r="AJ454" s="71" t="str">
        <f ca="1">INDEX({"","_","-","="},IF(OR($D454 &gt;= AK$6, $E454 &lt; AJ$6), 0, 1)+IF(OR($F454 &gt;= AK$6, $G454 &lt; AJ$6), 0, 2)+1)</f>
        <v/>
      </c>
      <c r="AK454" s="71" t="str">
        <f ca="1">INDEX({"","_","-","="},IF(OR($D454 &gt;= AL$6, $E454 &lt; AK$6), 0, 1)+IF(OR($F454 &gt;= AL$6, $G454 &lt; AK$6), 0, 2)+1)</f>
        <v/>
      </c>
      <c r="AL454" s="71" t="str">
        <f ca="1">INDEX({"","_","-","="},IF(OR($D454 &gt;= AM$6, $E454 &lt; AL$6), 0, 1)+IF(OR($F454 &gt;= AM$6, $G454 &lt; AL$6), 0, 2)+1)</f>
        <v/>
      </c>
      <c r="AM454" s="71" t="str">
        <f ca="1">INDEX({"","_","-","="},IF(OR($D454 &gt;= AN$6, $E454 &lt; AM$6), 0, 1)+IF(OR($F454 &gt;= AN$6, $G454 &lt; AM$6), 0, 2)+1)</f>
        <v/>
      </c>
      <c r="AN454" s="71" t="str">
        <f ca="1">INDEX({"","_","-","="},IF(OR($D454 &gt;= AO$6, $E454 &lt; AN$6), 0, 1)+IF(OR($F454 &gt;= AO$6, $G454 &lt; AN$6), 0, 2)+1)</f>
        <v/>
      </c>
      <c r="AO454" s="71" t="str">
        <f ca="1">INDEX({"","_","-","="},IF(OR($D454 &gt;= AP$6, $E454 &lt; AO$6), 0, 1)+IF(OR($F454 &gt;= AP$6, $G454 &lt; AO$6), 0, 2)+1)</f>
        <v/>
      </c>
      <c r="AP454" s="71" t="str">
        <f ca="1">INDEX({"","_","-","="},IF(OR($D454 &gt;= AQ$6, $E454 &lt; AP$6), 0, 1)+IF(OR($F454 &gt;= AQ$6, $G454 &lt; AP$6), 0, 2)+1)</f>
        <v/>
      </c>
      <c r="AQ454" s="71" t="str">
        <f ca="1">INDEX({"","_","-","="},IF(OR($D454 &gt;= AR$6, $E454 &lt; AQ$6), 0, 1)+IF(OR($F454 &gt;= AR$6, $G454 &lt; AQ$6), 0, 2)+1)</f>
        <v/>
      </c>
      <c r="AR454" s="71" t="str">
        <f ca="1">INDEX({"","_","-","="},IF(OR($D454 &gt;= AS$6, $E454 &lt; AR$6), 0, 1)+IF(OR($F454 &gt;= AS$6, $G454 &lt; AR$6), 0, 2)+1)</f>
        <v/>
      </c>
      <c r="AS454" s="71" t="str">
        <f ca="1">INDEX({"","_","-","="},IF(OR($D454 &gt;= AT$6, $E454 &lt; AS$6), 0, 1)+IF(OR($F454 &gt;= AT$6, $G454 &lt; AS$6), 0, 2)+1)</f>
        <v/>
      </c>
      <c r="AT454" s="71" t="str">
        <f ca="1">INDEX({"","_","-","="},IF(OR($D454 &gt;= AU$6, $E454 &lt; AT$6), 0, 1)+IF(OR($F454 &gt;= AU$6, $G454 &lt; AT$6), 0, 2)+1)</f>
        <v/>
      </c>
      <c r="AU454" s="71" t="str">
        <f ca="1">INDEX({"","_","-","="},IF(OR($D454 &gt;= AV$6, $E454 &lt; AU$6), 0, 1)+IF(OR($F454 &gt;= AV$6, $G454 &lt; AU$6), 0, 2)+1)</f>
        <v/>
      </c>
      <c r="AV454" s="71" t="str">
        <f ca="1">INDEX({"","_","-","="},IF(OR($D454 &gt;= AW$6, $E454 &lt; AV$6), 0, 1)+IF(OR($F454 &gt;= AW$6, $G454 &lt; AV$6), 0, 2)+1)</f>
        <v/>
      </c>
      <c r="AW454" s="71" t="str">
        <f ca="1">INDEX({"","_","-","="},IF(OR($D454 &gt;= AX$6, $E454 &lt; AW$6), 0, 1)+IF(OR($F454 &gt;= AX$6, $G454 &lt; AW$6), 0, 2)+1)</f>
        <v/>
      </c>
      <c r="AX454" s="71" t="str">
        <f ca="1">INDEX({"","_","-","="},IF(OR($D454 &gt;= AY$6, $E454 &lt; AX$6), 0, 1)+IF(OR($F454 &gt;= AY$6, $G454 &lt; AX$6), 0, 2)+1)</f>
        <v/>
      </c>
      <c r="AY454" s="71" t="str">
        <f ca="1">INDEX({"","_","-","="},IF(OR($D454 &gt;= AZ$6, $E454 &lt; AY$6), 0, 1)+IF(OR($F454 &gt;= AZ$6, $G454 &lt; AY$6), 0, 2)+1)</f>
        <v/>
      </c>
      <c r="AZ454" s="71" t="str">
        <f ca="1">INDEX({"","_","-","="},IF(OR($D454 &gt;= BA$6, $E454 &lt; AZ$6), 0, 1)+IF(OR($F454 &gt;= BA$6, $G454 &lt; AZ$6), 0, 2)+1)</f>
        <v/>
      </c>
      <c r="BA454" s="71" t="str">
        <f ca="1">INDEX({"","_","-","="},IF(OR($D454 &gt;= BB$6, $E454 &lt; BA$6), 0, 1)+IF(OR($F454 &gt;= BB$6, $G454 &lt; BA$6), 0, 2)+1)</f>
        <v/>
      </c>
      <c r="BB454" s="71" t="str">
        <f ca="1">INDEX({"","_","-","="},IF(OR($D454 &gt;= BC$6, $E454 &lt; BB$6), 0, 1)+IF(OR($F454 &gt;= BC$6, $G454 &lt; BB$6), 0, 2)+1)</f>
        <v/>
      </c>
      <c r="BC454" s="71" t="str">
        <f ca="1">INDEX({"","_","-","="},IF(OR($D454 &gt;= BD$6, $E454 &lt; BC$6), 0, 1)+IF(OR($F454 &gt;= BD$6, $G454 &lt; BC$6), 0, 2)+1)</f>
        <v/>
      </c>
      <c r="BD454" s="71" t="str">
        <f ca="1">INDEX({"","_","-","="},IF(OR($D454 &gt;= BE$6, $E454 &lt; BD$6), 0, 1)+IF(OR($F454 &gt;= BE$6, $G454 &lt; BD$6), 0, 2)+1)</f>
        <v/>
      </c>
      <c r="BE454" s="71" t="str">
        <f ca="1">INDEX({"","_","-","="},IF(OR($D454 &gt;= BF$6, $E454 &lt; BE$6), 0, 1)+IF(OR($F454 &gt;= BF$6, $G454 &lt; BE$6), 0, 2)+1)</f>
        <v/>
      </c>
      <c r="BF454" s="71" t="str">
        <f ca="1">INDEX({"","_","-","="},IF(OR($D454 &gt;= BG$6, $E454 &lt; BF$6), 0, 1)+IF(OR($F454 &gt;= BG$6, $G454 &lt; BF$6), 0, 2)+1)</f>
        <v/>
      </c>
      <c r="BG454" s="71" t="str">
        <f ca="1">INDEX({"","_","-","="},IF(OR($D454 &gt;= BH$6, $E454 &lt; BG$6), 0, 1)+IF(OR($F454 &gt;= BH$6, $G454 &lt; BG$6), 0, 2)+1)</f>
        <v/>
      </c>
      <c r="BH454" s="71" t="str">
        <f ca="1">INDEX({"","_","-","="},IF(OR($D454 &gt;= BI$6, $E454 &lt; BH$6), 0, 1)+IF(OR($F454 &gt;= BI$6, $G454 &lt; BH$6), 0, 2)+1)</f>
        <v/>
      </c>
      <c r="BI454" s="71" t="str">
        <f ca="1">INDEX({"","_","-","="},IF(OR($D454 &gt;= BJ$6, $E454 &lt; BI$6), 0, 1)+IF(OR($F454 &gt;= BJ$6, $G454 &lt; BI$6), 0, 2)+1)</f>
        <v/>
      </c>
      <c r="BJ454" s="71" t="str">
        <f ca="1">INDEX({"","_","-","="},IF(OR($D454 &gt;= BK$6, $E454 &lt; BJ$6), 0, 1)+IF(OR($F454 &gt;= BK$6, $G454 &lt; BJ$6), 0, 2)+1)</f>
        <v/>
      </c>
      <c r="BK454" s="71" t="str">
        <f ca="1">INDEX({"","_","-","="},IF(OR($D454 &gt;= BL$6, $E454 &lt; BK$6), 0, 1)+IF(OR($F454 &gt;= BL$6, $G454 &lt; BK$6), 0, 2)+1)</f>
        <v/>
      </c>
      <c r="BL454" s="71" t="str">
        <f ca="1">INDEX({"","_","-","="},IF(OR($D454 &gt;= BM$6, $E454 &lt; BL$6), 0, 1)+IF(OR($F454 &gt;= BM$6, $G454 &lt; BL$6), 0, 2)+1)</f>
        <v/>
      </c>
      <c r="BM454" s="71" t="str">
        <f ca="1">INDEX({"","_","-","="},IF(OR($D454 &gt;= BN$6, $E454 &lt; BM$6), 0, 1)+IF(OR($F454 &gt;= BN$6, $G454 &lt; BM$6), 0, 2)+1)</f>
        <v/>
      </c>
      <c r="BN454" s="71" t="str">
        <f ca="1">INDEX({"","_","-","="},IF(OR($D454 &gt;= BO$6, $E454 &lt; BN$6), 0, 1)+IF(OR($F454 &gt;= BO$6, $G454 &lt; BN$6), 0, 2)+1)</f>
        <v/>
      </c>
      <c r="BO454" s="71" t="str">
        <f ca="1">INDEX({"","_","-","="},IF(OR($D454 &gt;= BP$6, $E454 &lt; BO$6), 0, 1)+IF(OR($F454 &gt;= BP$6, $G454 &lt; BO$6), 0, 2)+1)</f>
        <v/>
      </c>
      <c r="BP454" s="71" t="str">
        <f ca="1">INDEX({"","_","-","="},IF(OR($D454 &gt;= BQ$6, $E454 &lt; BP$6), 0, 1)+IF(OR($F454 &gt;= BQ$6, $G454 &lt; BP$6), 0, 2)+1)</f>
        <v/>
      </c>
      <c r="BQ454" s="71" t="str">
        <f ca="1">INDEX({"","_","-","="},IF(OR($D454 &gt;= BR$6, $E454 &lt; BQ$6), 0, 1)+IF(OR($F454 &gt;= BR$6, $G454 &lt; BQ$6), 0, 2)+1)</f>
        <v/>
      </c>
      <c r="BR454" s="71" t="str">
        <f ca="1">INDEX({"","_","-","="},IF(OR($D454 &gt;= BS$6, $E454 &lt; BR$6), 0, 1)+IF(OR($F454 &gt;= BS$6, $G454 &lt; BR$6), 0, 2)+1)</f>
        <v/>
      </c>
      <c r="BS454" s="71" t="str">
        <f ca="1">INDEX({"","_","-","="},IF(OR($D454 &gt;= BT$6, $E454 &lt; BS$6), 0, 1)+IF(OR($F454 &gt;= BT$6, $G454 &lt; BS$6), 0, 2)+1)</f>
        <v/>
      </c>
      <c r="BT454" s="71" t="str">
        <f ca="1">INDEX({"","_","-","="},IF(OR($D454 &gt;= BU$6, $E454 &lt; BT$6), 0, 1)+IF(OR($F454 &gt;= BU$6, $G454 &lt; BT$6), 0, 2)+1)</f>
        <v/>
      </c>
      <c r="BU454" s="71" t="str">
        <f ca="1">INDEX({"","_","-","="},IF(OR($D454 &gt;= BV$6, $E454 &lt; BU$6), 0, 1)+IF(OR($F454 &gt;= BV$6, $G454 &lt; BU$6), 0, 2)+1)</f>
        <v/>
      </c>
      <c r="BV454" s="71" t="str">
        <f ca="1">INDEX({"","_","-","="},IF(OR($D454 &gt;= BW$6, $E454 &lt; BV$6), 0, 1)+IF(OR($F454 &gt;= BW$6, $G454 &lt; BV$6), 0, 2)+1)</f>
        <v/>
      </c>
      <c r="BW454" s="71" t="str">
        <f ca="1">INDEX({"","_","-","="},IF(OR($D454 &gt;= BX$6, $E454 &lt; BW$6), 0, 1)+IF(OR($F454 &gt;= BX$6, $G454 &lt; BW$6), 0, 2)+1)</f>
        <v/>
      </c>
      <c r="BX454" s="71" t="str">
        <f ca="1">INDEX({"","_","-","="},IF(OR($D454 &gt;= BY$6, $E454 &lt; BX$6), 0, 1)+IF(OR($F454 &gt;= BY$6, $G454 &lt; BX$6), 0, 2)+1)</f>
        <v/>
      </c>
      <c r="BY454" s="71" t="str">
        <f ca="1">INDEX({"","_","-","="},IF(OR($D454 &gt;= BZ$6, $E454 &lt; BY$6), 0, 1)+IF(OR($F454 &gt;= BZ$6, $G454 &lt; BY$6), 0, 2)+1)</f>
        <v/>
      </c>
      <c r="BZ454" s="71" t="str">
        <f ca="1">INDEX({"","_","-","="},IF(OR($D454 &gt;= CA$6, $E454 &lt; BZ$6), 0, 1)+IF(OR($F454 &gt;= CA$6, $G454 &lt; BZ$6), 0, 2)+1)</f>
        <v/>
      </c>
      <c r="CA454" s="71" t="str">
        <f ca="1">INDEX({"","_","-","="},IF(OR($D454 &gt;= CB$6, $E454 &lt; CA$6), 0, 1)+IF(OR($F454 &gt;= CB$6, $G454 &lt; CA$6), 0, 2)+1)</f>
        <v/>
      </c>
      <c r="CB454" s="71" t="str">
        <f ca="1">INDEX({"","_","-","="},IF(OR($D454 &gt;= CC$6, $E454 &lt; CB$6), 0, 1)+IF(OR($F454 &gt;= CC$6, $G454 &lt; CB$6), 0, 2)+1)</f>
        <v/>
      </c>
      <c r="CC454" s="71" t="str">
        <f ca="1">INDEX({"","_","-","="},IF(OR($D454 &gt;= CD$6, $E454 &lt; CC$6), 0, 1)+IF(OR($F454 &gt;= CD$6, $G454 &lt; CC$6), 0, 2)+1)</f>
        <v/>
      </c>
      <c r="CD454" s="71" t="str">
        <f ca="1">INDEX({"","_","-","="},IF(OR($D454 &gt;= CE$6, $E454 &lt; CD$6), 0, 1)+IF(OR($F454 &gt;= CE$6, $G454 &lt; CD$6), 0, 2)+1)</f>
        <v/>
      </c>
    </row>
    <row r="455" spans="1:82">
      <c r="A455" s="8" t="str">
        <f ca="1">IF('临-进度'!N450,'临-进度'!$A450,"")</f>
        <v/>
      </c>
      <c r="B455" s="8" t="str">
        <f ca="1">IF('临-进度'!N450,'临-进度'!$B450,"")</f>
        <v/>
      </c>
      <c r="C455" s="8" t="str">
        <f ca="1">IF('临-进度'!N450,'临-进度'!$F450,"")</f>
        <v/>
      </c>
      <c r="D455" s="42" t="str">
        <f ca="1">IF('临-进度'!$N450,'临-进度'!$J450,"")</f>
        <v/>
      </c>
      <c r="E455" s="42" t="str">
        <f ca="1">IF('临-进度'!$N450,'临-进度'!$AF450,"")</f>
        <v/>
      </c>
      <c r="F455" s="42" t="str">
        <f ca="1">IF('临-进度'!$N450,'临-进度'!$K450,"")</f>
        <v/>
      </c>
      <c r="G455" s="76" t="str">
        <f ca="1">IF('临-进度'!$N450,'临-进度'!$AG450,"")</f>
        <v/>
      </c>
      <c r="H455" s="71" t="str">
        <f ca="1">INDEX({"","_","-","="},IF(OR($D455 &gt;= I$6, $E455 &lt; H$6), 0, 1)+IF(OR($F455 &gt;= I$6, $G455 &lt; H$6), 0, 2)+1)</f>
        <v/>
      </c>
      <c r="I455" s="71" t="str">
        <f ca="1">INDEX({"","_","-","="},IF(OR($D455 &gt;= J$6, $E455 &lt; I$6), 0, 1)+IF(OR($F455 &gt;= J$6, $G455 &lt; I$6), 0, 2)+1)</f>
        <v/>
      </c>
      <c r="J455" s="71" t="str">
        <f ca="1">INDEX({"","_","-","="},IF(OR($D455 &gt;= K$6, $E455 &lt; J$6), 0, 1)+IF(OR($F455 &gt;= K$6, $G455 &lt; J$6), 0, 2)+1)</f>
        <v/>
      </c>
      <c r="K455" s="71" t="str">
        <f ca="1">INDEX({"","_","-","="},IF(OR($D455 &gt;= L$6, $E455 &lt; K$6), 0, 1)+IF(OR($F455 &gt;= L$6, $G455 &lt; K$6), 0, 2)+1)</f>
        <v/>
      </c>
      <c r="L455" s="71" t="str">
        <f ca="1">INDEX({"","_","-","="},IF(OR($D455 &gt;= M$6, $E455 &lt; L$6), 0, 1)+IF(OR($F455 &gt;= M$6, $G455 &lt; L$6), 0, 2)+1)</f>
        <v/>
      </c>
      <c r="M455" s="71" t="str">
        <f ca="1">INDEX({"","_","-","="},IF(OR($D455 &gt;= N$6, $E455 &lt; M$6), 0, 1)+IF(OR($F455 &gt;= N$6, $G455 &lt; M$6), 0, 2)+1)</f>
        <v/>
      </c>
      <c r="N455" s="71" t="str">
        <f ca="1">INDEX({"","_","-","="},IF(OR($D455 &gt;= O$6, $E455 &lt; N$6), 0, 1)+IF(OR($F455 &gt;= O$6, $G455 &lt; N$6), 0, 2)+1)</f>
        <v/>
      </c>
      <c r="O455" s="71" t="str">
        <f ca="1">INDEX({"","_","-","="},IF(OR($D455 &gt;= P$6, $E455 &lt; O$6), 0, 1)+IF(OR($F455 &gt;= P$6, $G455 &lt; O$6), 0, 2)+1)</f>
        <v/>
      </c>
      <c r="P455" s="71" t="str">
        <f ca="1">INDEX({"","_","-","="},IF(OR($D455 &gt;= Q$6, $E455 &lt; P$6), 0, 1)+IF(OR($F455 &gt;= Q$6, $G455 &lt; P$6), 0, 2)+1)</f>
        <v/>
      </c>
      <c r="Q455" s="71" t="str">
        <f ca="1">INDEX({"","_","-","="},IF(OR($D455 &gt;= R$6, $E455 &lt; Q$6), 0, 1)+IF(OR($F455 &gt;= R$6, $G455 &lt; Q$6), 0, 2)+1)</f>
        <v/>
      </c>
      <c r="R455" s="71" t="str">
        <f ca="1">INDEX({"","_","-","="},IF(OR($D455 &gt;= S$6, $E455 &lt; R$6), 0, 1)+IF(OR($F455 &gt;= S$6, $G455 &lt; R$6), 0, 2)+1)</f>
        <v/>
      </c>
      <c r="S455" s="71" t="str">
        <f ca="1">INDEX({"","_","-","="},IF(OR($D455 &gt;= T$6, $E455 &lt; S$6), 0, 1)+IF(OR($F455 &gt;= T$6, $G455 &lt; S$6), 0, 2)+1)</f>
        <v/>
      </c>
      <c r="T455" s="71" t="str">
        <f ca="1">INDEX({"","_","-","="},IF(OR($D455 &gt;= U$6, $E455 &lt; T$6), 0, 1)+IF(OR($F455 &gt;= U$6, $G455 &lt; T$6), 0, 2)+1)</f>
        <v/>
      </c>
      <c r="U455" s="71" t="str">
        <f ca="1">INDEX({"","_","-","="},IF(OR($D455 &gt;= V$6, $E455 &lt; U$6), 0, 1)+IF(OR($F455 &gt;= V$6, $G455 &lt; U$6), 0, 2)+1)</f>
        <v/>
      </c>
      <c r="V455" s="71" t="str">
        <f ca="1">INDEX({"","_","-","="},IF(OR($D455 &gt;= W$6, $E455 &lt; V$6), 0, 1)+IF(OR($F455 &gt;= W$6, $G455 &lt; V$6), 0, 2)+1)</f>
        <v/>
      </c>
      <c r="W455" s="71" t="str">
        <f ca="1">INDEX({"","_","-","="},IF(OR($D455 &gt;= X$6, $E455 &lt; W$6), 0, 1)+IF(OR($F455 &gt;= X$6, $G455 &lt; W$6), 0, 2)+1)</f>
        <v/>
      </c>
      <c r="X455" s="71" t="str">
        <f ca="1">INDEX({"","_","-","="},IF(OR($D455 &gt;= Y$6, $E455 &lt; X$6), 0, 1)+IF(OR($F455 &gt;= Y$6, $G455 &lt; X$6), 0, 2)+1)</f>
        <v/>
      </c>
      <c r="Y455" s="71" t="str">
        <f ca="1">INDEX({"","_","-","="},IF(OR($D455 &gt;= Z$6, $E455 &lt; Y$6), 0, 1)+IF(OR($F455 &gt;= Z$6, $G455 &lt; Y$6), 0, 2)+1)</f>
        <v/>
      </c>
      <c r="Z455" s="71" t="str">
        <f ca="1">INDEX({"","_","-","="},IF(OR($D455 &gt;= AA$6, $E455 &lt; Z$6), 0, 1)+IF(OR($F455 &gt;= AA$6, $G455 &lt; Z$6), 0, 2)+1)</f>
        <v/>
      </c>
      <c r="AA455" s="71" t="str">
        <f ca="1">INDEX({"","_","-","="},IF(OR($D455 &gt;= AB$6, $E455 &lt; AA$6), 0, 1)+IF(OR($F455 &gt;= AB$6, $G455 &lt; AA$6), 0, 2)+1)</f>
        <v/>
      </c>
      <c r="AB455" s="71" t="str">
        <f ca="1">INDEX({"","_","-","="},IF(OR($D455 &gt;= AC$6, $E455 &lt; AB$6), 0, 1)+IF(OR($F455 &gt;= AC$6, $G455 &lt; AB$6), 0, 2)+1)</f>
        <v/>
      </c>
      <c r="AC455" s="71" t="str">
        <f ca="1">INDEX({"","_","-","="},IF(OR($D455 &gt;= AD$6, $E455 &lt; AC$6), 0, 1)+IF(OR($F455 &gt;= AD$6, $G455 &lt; AC$6), 0, 2)+1)</f>
        <v/>
      </c>
      <c r="AD455" s="71" t="str">
        <f ca="1">INDEX({"","_","-","="},IF(OR($D455 &gt;= AE$6, $E455 &lt; AD$6), 0, 1)+IF(OR($F455 &gt;= AE$6, $G455 &lt; AD$6), 0, 2)+1)</f>
        <v/>
      </c>
      <c r="AE455" s="71" t="str">
        <f ca="1">INDEX({"","_","-","="},IF(OR($D455 &gt;= AF$6, $E455 &lt; AE$6), 0, 1)+IF(OR($F455 &gt;= AF$6, $G455 &lt; AE$6), 0, 2)+1)</f>
        <v/>
      </c>
      <c r="AF455" s="71" t="str">
        <f ca="1">INDEX({"","_","-","="},IF(OR($D455 &gt;= AG$6, $E455 &lt; AF$6), 0, 1)+IF(OR($F455 &gt;= AG$6, $G455 &lt; AF$6), 0, 2)+1)</f>
        <v/>
      </c>
      <c r="AG455" s="71" t="str">
        <f ca="1">INDEX({"","_","-","="},IF(OR($D455 &gt;= AH$6, $E455 &lt; AG$6), 0, 1)+IF(OR($F455 &gt;= AH$6, $G455 &lt; AG$6), 0, 2)+1)</f>
        <v/>
      </c>
      <c r="AH455" s="71" t="str">
        <f ca="1">INDEX({"","_","-","="},IF(OR($D455 &gt;= AI$6, $E455 &lt; AH$6), 0, 1)+IF(OR($F455 &gt;= AI$6, $G455 &lt; AH$6), 0, 2)+1)</f>
        <v/>
      </c>
      <c r="AI455" s="71" t="str">
        <f ca="1">INDEX({"","_","-","="},IF(OR($D455 &gt;= AJ$6, $E455 &lt; AI$6), 0, 1)+IF(OR($F455 &gt;= AJ$6, $G455 &lt; AI$6), 0, 2)+1)</f>
        <v/>
      </c>
      <c r="AJ455" s="71" t="str">
        <f ca="1">INDEX({"","_","-","="},IF(OR($D455 &gt;= AK$6, $E455 &lt; AJ$6), 0, 1)+IF(OR($F455 &gt;= AK$6, $G455 &lt; AJ$6), 0, 2)+1)</f>
        <v/>
      </c>
      <c r="AK455" s="71" t="str">
        <f ca="1">INDEX({"","_","-","="},IF(OR($D455 &gt;= AL$6, $E455 &lt; AK$6), 0, 1)+IF(OR($F455 &gt;= AL$6, $G455 &lt; AK$6), 0, 2)+1)</f>
        <v/>
      </c>
      <c r="AL455" s="71" t="str">
        <f ca="1">INDEX({"","_","-","="},IF(OR($D455 &gt;= AM$6, $E455 &lt; AL$6), 0, 1)+IF(OR($F455 &gt;= AM$6, $G455 &lt; AL$6), 0, 2)+1)</f>
        <v/>
      </c>
      <c r="AM455" s="71" t="str">
        <f ca="1">INDEX({"","_","-","="},IF(OR($D455 &gt;= AN$6, $E455 &lt; AM$6), 0, 1)+IF(OR($F455 &gt;= AN$6, $G455 &lt; AM$6), 0, 2)+1)</f>
        <v/>
      </c>
      <c r="AN455" s="71" t="str">
        <f ca="1">INDEX({"","_","-","="},IF(OR($D455 &gt;= AO$6, $E455 &lt; AN$6), 0, 1)+IF(OR($F455 &gt;= AO$6, $G455 &lt; AN$6), 0, 2)+1)</f>
        <v/>
      </c>
      <c r="AO455" s="71" t="str">
        <f ca="1">INDEX({"","_","-","="},IF(OR($D455 &gt;= AP$6, $E455 &lt; AO$6), 0, 1)+IF(OR($F455 &gt;= AP$6, $G455 &lt; AO$6), 0, 2)+1)</f>
        <v/>
      </c>
      <c r="AP455" s="71" t="str">
        <f ca="1">INDEX({"","_","-","="},IF(OR($D455 &gt;= AQ$6, $E455 &lt; AP$6), 0, 1)+IF(OR($F455 &gt;= AQ$6, $G455 &lt; AP$6), 0, 2)+1)</f>
        <v/>
      </c>
      <c r="AQ455" s="71" t="str">
        <f ca="1">INDEX({"","_","-","="},IF(OR($D455 &gt;= AR$6, $E455 &lt; AQ$6), 0, 1)+IF(OR($F455 &gt;= AR$6, $G455 &lt; AQ$6), 0, 2)+1)</f>
        <v/>
      </c>
      <c r="AR455" s="71" t="str">
        <f ca="1">INDEX({"","_","-","="},IF(OR($D455 &gt;= AS$6, $E455 &lt; AR$6), 0, 1)+IF(OR($F455 &gt;= AS$6, $G455 &lt; AR$6), 0, 2)+1)</f>
        <v/>
      </c>
      <c r="AS455" s="71" t="str">
        <f ca="1">INDEX({"","_","-","="},IF(OR($D455 &gt;= AT$6, $E455 &lt; AS$6), 0, 1)+IF(OR($F455 &gt;= AT$6, $G455 &lt; AS$6), 0, 2)+1)</f>
        <v/>
      </c>
      <c r="AT455" s="71" t="str">
        <f ca="1">INDEX({"","_","-","="},IF(OR($D455 &gt;= AU$6, $E455 &lt; AT$6), 0, 1)+IF(OR($F455 &gt;= AU$6, $G455 &lt; AT$6), 0, 2)+1)</f>
        <v/>
      </c>
      <c r="AU455" s="71" t="str">
        <f ca="1">INDEX({"","_","-","="},IF(OR($D455 &gt;= AV$6, $E455 &lt; AU$6), 0, 1)+IF(OR($F455 &gt;= AV$6, $G455 &lt; AU$6), 0, 2)+1)</f>
        <v/>
      </c>
      <c r="AV455" s="71" t="str">
        <f ca="1">INDEX({"","_","-","="},IF(OR($D455 &gt;= AW$6, $E455 &lt; AV$6), 0, 1)+IF(OR($F455 &gt;= AW$6, $G455 &lt; AV$6), 0, 2)+1)</f>
        <v/>
      </c>
      <c r="AW455" s="71" t="str">
        <f ca="1">INDEX({"","_","-","="},IF(OR($D455 &gt;= AX$6, $E455 &lt; AW$6), 0, 1)+IF(OR($F455 &gt;= AX$6, $G455 &lt; AW$6), 0, 2)+1)</f>
        <v/>
      </c>
      <c r="AX455" s="71" t="str">
        <f ca="1">INDEX({"","_","-","="},IF(OR($D455 &gt;= AY$6, $E455 &lt; AX$6), 0, 1)+IF(OR($F455 &gt;= AY$6, $G455 &lt; AX$6), 0, 2)+1)</f>
        <v/>
      </c>
      <c r="AY455" s="71" t="str">
        <f ca="1">INDEX({"","_","-","="},IF(OR($D455 &gt;= AZ$6, $E455 &lt; AY$6), 0, 1)+IF(OR($F455 &gt;= AZ$6, $G455 &lt; AY$6), 0, 2)+1)</f>
        <v/>
      </c>
      <c r="AZ455" s="71" t="str">
        <f ca="1">INDEX({"","_","-","="},IF(OR($D455 &gt;= BA$6, $E455 &lt; AZ$6), 0, 1)+IF(OR($F455 &gt;= BA$6, $G455 &lt; AZ$6), 0, 2)+1)</f>
        <v/>
      </c>
      <c r="BA455" s="71" t="str">
        <f ca="1">INDEX({"","_","-","="},IF(OR($D455 &gt;= BB$6, $E455 &lt; BA$6), 0, 1)+IF(OR($F455 &gt;= BB$6, $G455 &lt; BA$6), 0, 2)+1)</f>
        <v/>
      </c>
      <c r="BB455" s="71" t="str">
        <f ca="1">INDEX({"","_","-","="},IF(OR($D455 &gt;= BC$6, $E455 &lt; BB$6), 0, 1)+IF(OR($F455 &gt;= BC$6, $G455 &lt; BB$6), 0, 2)+1)</f>
        <v/>
      </c>
      <c r="BC455" s="71" t="str">
        <f ca="1">INDEX({"","_","-","="},IF(OR($D455 &gt;= BD$6, $E455 &lt; BC$6), 0, 1)+IF(OR($F455 &gt;= BD$6, $G455 &lt; BC$6), 0, 2)+1)</f>
        <v/>
      </c>
      <c r="BD455" s="71" t="str">
        <f ca="1">INDEX({"","_","-","="},IF(OR($D455 &gt;= BE$6, $E455 &lt; BD$6), 0, 1)+IF(OR($F455 &gt;= BE$6, $G455 &lt; BD$6), 0, 2)+1)</f>
        <v/>
      </c>
      <c r="BE455" s="71" t="str">
        <f ca="1">INDEX({"","_","-","="},IF(OR($D455 &gt;= BF$6, $E455 &lt; BE$6), 0, 1)+IF(OR($F455 &gt;= BF$6, $G455 &lt; BE$6), 0, 2)+1)</f>
        <v/>
      </c>
      <c r="BF455" s="71" t="str">
        <f ca="1">INDEX({"","_","-","="},IF(OR($D455 &gt;= BG$6, $E455 &lt; BF$6), 0, 1)+IF(OR($F455 &gt;= BG$6, $G455 &lt; BF$6), 0, 2)+1)</f>
        <v/>
      </c>
      <c r="BG455" s="71" t="str">
        <f ca="1">INDEX({"","_","-","="},IF(OR($D455 &gt;= BH$6, $E455 &lt; BG$6), 0, 1)+IF(OR($F455 &gt;= BH$6, $G455 &lt; BG$6), 0, 2)+1)</f>
        <v/>
      </c>
      <c r="BH455" s="71" t="str">
        <f ca="1">INDEX({"","_","-","="},IF(OR($D455 &gt;= BI$6, $E455 &lt; BH$6), 0, 1)+IF(OR($F455 &gt;= BI$6, $G455 &lt; BH$6), 0, 2)+1)</f>
        <v/>
      </c>
      <c r="BI455" s="71" t="str">
        <f ca="1">INDEX({"","_","-","="},IF(OR($D455 &gt;= BJ$6, $E455 &lt; BI$6), 0, 1)+IF(OR($F455 &gt;= BJ$6, $G455 &lt; BI$6), 0, 2)+1)</f>
        <v/>
      </c>
      <c r="BJ455" s="71" t="str">
        <f ca="1">INDEX({"","_","-","="},IF(OR($D455 &gt;= BK$6, $E455 &lt; BJ$6), 0, 1)+IF(OR($F455 &gt;= BK$6, $G455 &lt; BJ$6), 0, 2)+1)</f>
        <v/>
      </c>
      <c r="BK455" s="71" t="str">
        <f ca="1">INDEX({"","_","-","="},IF(OR($D455 &gt;= BL$6, $E455 &lt; BK$6), 0, 1)+IF(OR($F455 &gt;= BL$6, $G455 &lt; BK$6), 0, 2)+1)</f>
        <v/>
      </c>
      <c r="BL455" s="71" t="str">
        <f ca="1">INDEX({"","_","-","="},IF(OR($D455 &gt;= BM$6, $E455 &lt; BL$6), 0, 1)+IF(OR($F455 &gt;= BM$6, $G455 &lt; BL$6), 0, 2)+1)</f>
        <v/>
      </c>
      <c r="BM455" s="71" t="str">
        <f ca="1">INDEX({"","_","-","="},IF(OR($D455 &gt;= BN$6, $E455 &lt; BM$6), 0, 1)+IF(OR($F455 &gt;= BN$6, $G455 &lt; BM$6), 0, 2)+1)</f>
        <v/>
      </c>
      <c r="BN455" s="71" t="str">
        <f ca="1">INDEX({"","_","-","="},IF(OR($D455 &gt;= BO$6, $E455 &lt; BN$6), 0, 1)+IF(OR($F455 &gt;= BO$6, $G455 &lt; BN$6), 0, 2)+1)</f>
        <v/>
      </c>
      <c r="BO455" s="71" t="str">
        <f ca="1">INDEX({"","_","-","="},IF(OR($D455 &gt;= BP$6, $E455 &lt; BO$6), 0, 1)+IF(OR($F455 &gt;= BP$6, $G455 &lt; BO$6), 0, 2)+1)</f>
        <v/>
      </c>
      <c r="BP455" s="71" t="str">
        <f ca="1">INDEX({"","_","-","="},IF(OR($D455 &gt;= BQ$6, $E455 &lt; BP$6), 0, 1)+IF(OR($F455 &gt;= BQ$6, $G455 &lt; BP$6), 0, 2)+1)</f>
        <v/>
      </c>
      <c r="BQ455" s="71" t="str">
        <f ca="1">INDEX({"","_","-","="},IF(OR($D455 &gt;= BR$6, $E455 &lt; BQ$6), 0, 1)+IF(OR($F455 &gt;= BR$6, $G455 &lt; BQ$6), 0, 2)+1)</f>
        <v/>
      </c>
      <c r="BR455" s="71" t="str">
        <f ca="1">INDEX({"","_","-","="},IF(OR($D455 &gt;= BS$6, $E455 &lt; BR$6), 0, 1)+IF(OR($F455 &gt;= BS$6, $G455 &lt; BR$6), 0, 2)+1)</f>
        <v/>
      </c>
      <c r="BS455" s="71" t="str">
        <f ca="1">INDEX({"","_","-","="},IF(OR($D455 &gt;= BT$6, $E455 &lt; BS$6), 0, 1)+IF(OR($F455 &gt;= BT$6, $G455 &lt; BS$6), 0, 2)+1)</f>
        <v/>
      </c>
      <c r="BT455" s="71" t="str">
        <f ca="1">INDEX({"","_","-","="},IF(OR($D455 &gt;= BU$6, $E455 &lt; BT$6), 0, 1)+IF(OR($F455 &gt;= BU$6, $G455 &lt; BT$6), 0, 2)+1)</f>
        <v/>
      </c>
      <c r="BU455" s="71" t="str">
        <f ca="1">INDEX({"","_","-","="},IF(OR($D455 &gt;= BV$6, $E455 &lt; BU$6), 0, 1)+IF(OR($F455 &gt;= BV$6, $G455 &lt; BU$6), 0, 2)+1)</f>
        <v/>
      </c>
      <c r="BV455" s="71" t="str">
        <f ca="1">INDEX({"","_","-","="},IF(OR($D455 &gt;= BW$6, $E455 &lt; BV$6), 0, 1)+IF(OR($F455 &gt;= BW$6, $G455 &lt; BV$6), 0, 2)+1)</f>
        <v/>
      </c>
      <c r="BW455" s="71" t="str">
        <f ca="1">INDEX({"","_","-","="},IF(OR($D455 &gt;= BX$6, $E455 &lt; BW$6), 0, 1)+IF(OR($F455 &gt;= BX$6, $G455 &lt; BW$6), 0, 2)+1)</f>
        <v/>
      </c>
      <c r="BX455" s="71" t="str">
        <f ca="1">INDEX({"","_","-","="},IF(OR($D455 &gt;= BY$6, $E455 &lt; BX$6), 0, 1)+IF(OR($F455 &gt;= BY$6, $G455 &lt; BX$6), 0, 2)+1)</f>
        <v/>
      </c>
      <c r="BY455" s="71" t="str">
        <f ca="1">INDEX({"","_","-","="},IF(OR($D455 &gt;= BZ$6, $E455 &lt; BY$6), 0, 1)+IF(OR($F455 &gt;= BZ$6, $G455 &lt; BY$6), 0, 2)+1)</f>
        <v/>
      </c>
      <c r="BZ455" s="71" t="str">
        <f ca="1">INDEX({"","_","-","="},IF(OR($D455 &gt;= CA$6, $E455 &lt; BZ$6), 0, 1)+IF(OR($F455 &gt;= CA$6, $G455 &lt; BZ$6), 0, 2)+1)</f>
        <v/>
      </c>
      <c r="CA455" s="71" t="str">
        <f ca="1">INDEX({"","_","-","="},IF(OR($D455 &gt;= CB$6, $E455 &lt; CA$6), 0, 1)+IF(OR($F455 &gt;= CB$6, $G455 &lt; CA$6), 0, 2)+1)</f>
        <v/>
      </c>
      <c r="CB455" s="71" t="str">
        <f ca="1">INDEX({"","_","-","="},IF(OR($D455 &gt;= CC$6, $E455 &lt; CB$6), 0, 1)+IF(OR($F455 &gt;= CC$6, $G455 &lt; CB$6), 0, 2)+1)</f>
        <v/>
      </c>
      <c r="CC455" s="71" t="str">
        <f ca="1">INDEX({"","_","-","="},IF(OR($D455 &gt;= CD$6, $E455 &lt; CC$6), 0, 1)+IF(OR($F455 &gt;= CD$6, $G455 &lt; CC$6), 0, 2)+1)</f>
        <v/>
      </c>
      <c r="CD455" s="71" t="str">
        <f ca="1">INDEX({"","_","-","="},IF(OR($D455 &gt;= CE$6, $E455 &lt; CD$6), 0, 1)+IF(OR($F455 &gt;= CE$6, $G455 &lt; CD$6), 0, 2)+1)</f>
        <v/>
      </c>
    </row>
    <row r="456" spans="1:82">
      <c r="A456" s="8" t="str">
        <f ca="1">IF('临-进度'!N451,'临-进度'!$A451,"")</f>
        <v/>
      </c>
      <c r="B456" s="8" t="str">
        <f ca="1">IF('临-进度'!N451,'临-进度'!$B451,"")</f>
        <v/>
      </c>
      <c r="C456" s="8" t="str">
        <f ca="1">IF('临-进度'!N451,'临-进度'!$F451,"")</f>
        <v/>
      </c>
      <c r="D456" s="42" t="str">
        <f ca="1">IF('临-进度'!$N451,'临-进度'!$J451,"")</f>
        <v/>
      </c>
      <c r="E456" s="42" t="str">
        <f ca="1">IF('临-进度'!$N451,'临-进度'!$AF451,"")</f>
        <v/>
      </c>
      <c r="F456" s="42" t="str">
        <f ca="1">IF('临-进度'!$N451,'临-进度'!$K451,"")</f>
        <v/>
      </c>
      <c r="G456" s="76" t="str">
        <f ca="1">IF('临-进度'!$N451,'临-进度'!$AG451,"")</f>
        <v/>
      </c>
      <c r="H456" s="71" t="str">
        <f ca="1">INDEX({"","_","-","="},IF(OR($D456 &gt;= I$6, $E456 &lt; H$6), 0, 1)+IF(OR($F456 &gt;= I$6, $G456 &lt; H$6), 0, 2)+1)</f>
        <v/>
      </c>
      <c r="I456" s="71" t="str">
        <f ca="1">INDEX({"","_","-","="},IF(OR($D456 &gt;= J$6, $E456 &lt; I$6), 0, 1)+IF(OR($F456 &gt;= J$6, $G456 &lt; I$6), 0, 2)+1)</f>
        <v/>
      </c>
      <c r="J456" s="71" t="str">
        <f ca="1">INDEX({"","_","-","="},IF(OR($D456 &gt;= K$6, $E456 &lt; J$6), 0, 1)+IF(OR($F456 &gt;= K$6, $G456 &lt; J$6), 0, 2)+1)</f>
        <v/>
      </c>
      <c r="K456" s="71" t="str">
        <f ca="1">INDEX({"","_","-","="},IF(OR($D456 &gt;= L$6, $E456 &lt; K$6), 0, 1)+IF(OR($F456 &gt;= L$6, $G456 &lt; K$6), 0, 2)+1)</f>
        <v/>
      </c>
      <c r="L456" s="71" t="str">
        <f ca="1">INDEX({"","_","-","="},IF(OR($D456 &gt;= M$6, $E456 &lt; L$6), 0, 1)+IF(OR($F456 &gt;= M$6, $G456 &lt; L$6), 0, 2)+1)</f>
        <v/>
      </c>
      <c r="M456" s="71" t="str">
        <f ca="1">INDEX({"","_","-","="},IF(OR($D456 &gt;= N$6, $E456 &lt; M$6), 0, 1)+IF(OR($F456 &gt;= N$6, $G456 &lt; M$6), 0, 2)+1)</f>
        <v/>
      </c>
      <c r="N456" s="71" t="str">
        <f ca="1">INDEX({"","_","-","="},IF(OR($D456 &gt;= O$6, $E456 &lt; N$6), 0, 1)+IF(OR($F456 &gt;= O$6, $G456 &lt; N$6), 0, 2)+1)</f>
        <v/>
      </c>
      <c r="O456" s="71" t="str">
        <f ca="1">INDEX({"","_","-","="},IF(OR($D456 &gt;= P$6, $E456 &lt; O$6), 0, 1)+IF(OR($F456 &gt;= P$6, $G456 &lt; O$6), 0, 2)+1)</f>
        <v/>
      </c>
      <c r="P456" s="71" t="str">
        <f ca="1">INDEX({"","_","-","="},IF(OR($D456 &gt;= Q$6, $E456 &lt; P$6), 0, 1)+IF(OR($F456 &gt;= Q$6, $G456 &lt; P$6), 0, 2)+1)</f>
        <v/>
      </c>
      <c r="Q456" s="71" t="str">
        <f ca="1">INDEX({"","_","-","="},IF(OR($D456 &gt;= R$6, $E456 &lt; Q$6), 0, 1)+IF(OR($F456 &gt;= R$6, $G456 &lt; Q$6), 0, 2)+1)</f>
        <v/>
      </c>
      <c r="R456" s="71" t="str">
        <f ca="1">INDEX({"","_","-","="},IF(OR($D456 &gt;= S$6, $E456 &lt; R$6), 0, 1)+IF(OR($F456 &gt;= S$6, $G456 &lt; R$6), 0, 2)+1)</f>
        <v/>
      </c>
      <c r="S456" s="71" t="str">
        <f ca="1">INDEX({"","_","-","="},IF(OR($D456 &gt;= T$6, $E456 &lt; S$6), 0, 1)+IF(OR($F456 &gt;= T$6, $G456 &lt; S$6), 0, 2)+1)</f>
        <v/>
      </c>
      <c r="T456" s="71" t="str">
        <f ca="1">INDEX({"","_","-","="},IF(OR($D456 &gt;= U$6, $E456 &lt; T$6), 0, 1)+IF(OR($F456 &gt;= U$6, $G456 &lt; T$6), 0, 2)+1)</f>
        <v/>
      </c>
      <c r="U456" s="71" t="str">
        <f ca="1">INDEX({"","_","-","="},IF(OR($D456 &gt;= V$6, $E456 &lt; U$6), 0, 1)+IF(OR($F456 &gt;= V$6, $G456 &lt; U$6), 0, 2)+1)</f>
        <v/>
      </c>
      <c r="V456" s="71" t="str">
        <f ca="1">INDEX({"","_","-","="},IF(OR($D456 &gt;= W$6, $E456 &lt; V$6), 0, 1)+IF(OR($F456 &gt;= W$6, $G456 &lt; V$6), 0, 2)+1)</f>
        <v/>
      </c>
      <c r="W456" s="71" t="str">
        <f ca="1">INDEX({"","_","-","="},IF(OR($D456 &gt;= X$6, $E456 &lt; W$6), 0, 1)+IF(OR($F456 &gt;= X$6, $G456 &lt; W$6), 0, 2)+1)</f>
        <v/>
      </c>
      <c r="X456" s="71" t="str">
        <f ca="1">INDEX({"","_","-","="},IF(OR($D456 &gt;= Y$6, $E456 &lt; X$6), 0, 1)+IF(OR($F456 &gt;= Y$6, $G456 &lt; X$6), 0, 2)+1)</f>
        <v/>
      </c>
      <c r="Y456" s="71" t="str">
        <f ca="1">INDEX({"","_","-","="},IF(OR($D456 &gt;= Z$6, $E456 &lt; Y$6), 0, 1)+IF(OR($F456 &gt;= Z$6, $G456 &lt; Y$6), 0, 2)+1)</f>
        <v/>
      </c>
      <c r="Z456" s="71" t="str">
        <f ca="1">INDEX({"","_","-","="},IF(OR($D456 &gt;= AA$6, $E456 &lt; Z$6), 0, 1)+IF(OR($F456 &gt;= AA$6, $G456 &lt; Z$6), 0, 2)+1)</f>
        <v/>
      </c>
      <c r="AA456" s="71" t="str">
        <f ca="1">INDEX({"","_","-","="},IF(OR($D456 &gt;= AB$6, $E456 &lt; AA$6), 0, 1)+IF(OR($F456 &gt;= AB$6, $G456 &lt; AA$6), 0, 2)+1)</f>
        <v/>
      </c>
      <c r="AB456" s="71" t="str">
        <f ca="1">INDEX({"","_","-","="},IF(OR($D456 &gt;= AC$6, $E456 &lt; AB$6), 0, 1)+IF(OR($F456 &gt;= AC$6, $G456 &lt; AB$6), 0, 2)+1)</f>
        <v/>
      </c>
      <c r="AC456" s="71" t="str">
        <f ca="1">INDEX({"","_","-","="},IF(OR($D456 &gt;= AD$6, $E456 &lt; AC$6), 0, 1)+IF(OR($F456 &gt;= AD$6, $G456 &lt; AC$6), 0, 2)+1)</f>
        <v/>
      </c>
      <c r="AD456" s="71" t="str">
        <f ca="1">INDEX({"","_","-","="},IF(OR($D456 &gt;= AE$6, $E456 &lt; AD$6), 0, 1)+IF(OR($F456 &gt;= AE$6, $G456 &lt; AD$6), 0, 2)+1)</f>
        <v/>
      </c>
      <c r="AE456" s="71" t="str">
        <f ca="1">INDEX({"","_","-","="},IF(OR($D456 &gt;= AF$6, $E456 &lt; AE$6), 0, 1)+IF(OR($F456 &gt;= AF$6, $G456 &lt; AE$6), 0, 2)+1)</f>
        <v/>
      </c>
      <c r="AF456" s="71" t="str">
        <f ca="1">INDEX({"","_","-","="},IF(OR($D456 &gt;= AG$6, $E456 &lt; AF$6), 0, 1)+IF(OR($F456 &gt;= AG$6, $G456 &lt; AF$6), 0, 2)+1)</f>
        <v/>
      </c>
      <c r="AG456" s="71" t="str">
        <f ca="1">INDEX({"","_","-","="},IF(OR($D456 &gt;= AH$6, $E456 &lt; AG$6), 0, 1)+IF(OR($F456 &gt;= AH$6, $G456 &lt; AG$6), 0, 2)+1)</f>
        <v/>
      </c>
      <c r="AH456" s="71" t="str">
        <f ca="1">INDEX({"","_","-","="},IF(OR($D456 &gt;= AI$6, $E456 &lt; AH$6), 0, 1)+IF(OR($F456 &gt;= AI$6, $G456 &lt; AH$6), 0, 2)+1)</f>
        <v/>
      </c>
      <c r="AI456" s="71" t="str">
        <f ca="1">INDEX({"","_","-","="},IF(OR($D456 &gt;= AJ$6, $E456 &lt; AI$6), 0, 1)+IF(OR($F456 &gt;= AJ$6, $G456 &lt; AI$6), 0, 2)+1)</f>
        <v/>
      </c>
      <c r="AJ456" s="71" t="str">
        <f ca="1">INDEX({"","_","-","="},IF(OR($D456 &gt;= AK$6, $E456 &lt; AJ$6), 0, 1)+IF(OR($F456 &gt;= AK$6, $G456 &lt; AJ$6), 0, 2)+1)</f>
        <v/>
      </c>
      <c r="AK456" s="71" t="str">
        <f ca="1">INDEX({"","_","-","="},IF(OR($D456 &gt;= AL$6, $E456 &lt; AK$6), 0, 1)+IF(OR($F456 &gt;= AL$6, $G456 &lt; AK$6), 0, 2)+1)</f>
        <v/>
      </c>
      <c r="AL456" s="71" t="str">
        <f ca="1">INDEX({"","_","-","="},IF(OR($D456 &gt;= AM$6, $E456 &lt; AL$6), 0, 1)+IF(OR($F456 &gt;= AM$6, $G456 &lt; AL$6), 0, 2)+1)</f>
        <v/>
      </c>
      <c r="AM456" s="71" t="str">
        <f ca="1">INDEX({"","_","-","="},IF(OR($D456 &gt;= AN$6, $E456 &lt; AM$6), 0, 1)+IF(OR($F456 &gt;= AN$6, $G456 &lt; AM$6), 0, 2)+1)</f>
        <v/>
      </c>
      <c r="AN456" s="71" t="str">
        <f ca="1">INDEX({"","_","-","="},IF(OR($D456 &gt;= AO$6, $E456 &lt; AN$6), 0, 1)+IF(OR($F456 &gt;= AO$6, $G456 &lt; AN$6), 0, 2)+1)</f>
        <v/>
      </c>
      <c r="AO456" s="71" t="str">
        <f ca="1">INDEX({"","_","-","="},IF(OR($D456 &gt;= AP$6, $E456 &lt; AO$6), 0, 1)+IF(OR($F456 &gt;= AP$6, $G456 &lt; AO$6), 0, 2)+1)</f>
        <v/>
      </c>
      <c r="AP456" s="71" t="str">
        <f ca="1">INDEX({"","_","-","="},IF(OR($D456 &gt;= AQ$6, $E456 &lt; AP$6), 0, 1)+IF(OR($F456 &gt;= AQ$6, $G456 &lt; AP$6), 0, 2)+1)</f>
        <v/>
      </c>
      <c r="AQ456" s="71" t="str">
        <f ca="1">INDEX({"","_","-","="},IF(OR($D456 &gt;= AR$6, $E456 &lt; AQ$6), 0, 1)+IF(OR($F456 &gt;= AR$6, $G456 &lt; AQ$6), 0, 2)+1)</f>
        <v/>
      </c>
      <c r="AR456" s="71" t="str">
        <f ca="1">INDEX({"","_","-","="},IF(OR($D456 &gt;= AS$6, $E456 &lt; AR$6), 0, 1)+IF(OR($F456 &gt;= AS$6, $G456 &lt; AR$6), 0, 2)+1)</f>
        <v/>
      </c>
      <c r="AS456" s="71" t="str">
        <f ca="1">INDEX({"","_","-","="},IF(OR($D456 &gt;= AT$6, $E456 &lt; AS$6), 0, 1)+IF(OR($F456 &gt;= AT$6, $G456 &lt; AS$6), 0, 2)+1)</f>
        <v/>
      </c>
      <c r="AT456" s="71" t="str">
        <f ca="1">INDEX({"","_","-","="},IF(OR($D456 &gt;= AU$6, $E456 &lt; AT$6), 0, 1)+IF(OR($F456 &gt;= AU$6, $G456 &lt; AT$6), 0, 2)+1)</f>
        <v/>
      </c>
      <c r="AU456" s="71" t="str">
        <f ca="1">INDEX({"","_","-","="},IF(OR($D456 &gt;= AV$6, $E456 &lt; AU$6), 0, 1)+IF(OR($F456 &gt;= AV$6, $G456 &lt; AU$6), 0, 2)+1)</f>
        <v/>
      </c>
      <c r="AV456" s="71" t="str">
        <f ca="1">INDEX({"","_","-","="},IF(OR($D456 &gt;= AW$6, $E456 &lt; AV$6), 0, 1)+IF(OR($F456 &gt;= AW$6, $G456 &lt; AV$6), 0, 2)+1)</f>
        <v/>
      </c>
      <c r="AW456" s="71" t="str">
        <f ca="1">INDEX({"","_","-","="},IF(OR($D456 &gt;= AX$6, $E456 &lt; AW$6), 0, 1)+IF(OR($F456 &gt;= AX$6, $G456 &lt; AW$6), 0, 2)+1)</f>
        <v/>
      </c>
      <c r="AX456" s="71" t="str">
        <f ca="1">INDEX({"","_","-","="},IF(OR($D456 &gt;= AY$6, $E456 &lt; AX$6), 0, 1)+IF(OR($F456 &gt;= AY$6, $G456 &lt; AX$6), 0, 2)+1)</f>
        <v/>
      </c>
      <c r="AY456" s="71" t="str">
        <f ca="1">INDEX({"","_","-","="},IF(OR($D456 &gt;= AZ$6, $E456 &lt; AY$6), 0, 1)+IF(OR($F456 &gt;= AZ$6, $G456 &lt; AY$6), 0, 2)+1)</f>
        <v/>
      </c>
      <c r="AZ456" s="71" t="str">
        <f ca="1">INDEX({"","_","-","="},IF(OR($D456 &gt;= BA$6, $E456 &lt; AZ$6), 0, 1)+IF(OR($F456 &gt;= BA$6, $G456 &lt; AZ$6), 0, 2)+1)</f>
        <v/>
      </c>
      <c r="BA456" s="71" t="str">
        <f ca="1">INDEX({"","_","-","="},IF(OR($D456 &gt;= BB$6, $E456 &lt; BA$6), 0, 1)+IF(OR($F456 &gt;= BB$6, $G456 &lt; BA$6), 0, 2)+1)</f>
        <v/>
      </c>
      <c r="BB456" s="71" t="str">
        <f ca="1">INDEX({"","_","-","="},IF(OR($D456 &gt;= BC$6, $E456 &lt; BB$6), 0, 1)+IF(OR($F456 &gt;= BC$6, $G456 &lt; BB$6), 0, 2)+1)</f>
        <v/>
      </c>
      <c r="BC456" s="71" t="str">
        <f ca="1">INDEX({"","_","-","="},IF(OR($D456 &gt;= BD$6, $E456 &lt; BC$6), 0, 1)+IF(OR($F456 &gt;= BD$6, $G456 &lt; BC$6), 0, 2)+1)</f>
        <v/>
      </c>
      <c r="BD456" s="71" t="str">
        <f ca="1">INDEX({"","_","-","="},IF(OR($D456 &gt;= BE$6, $E456 &lt; BD$6), 0, 1)+IF(OR($F456 &gt;= BE$6, $G456 &lt; BD$6), 0, 2)+1)</f>
        <v/>
      </c>
      <c r="BE456" s="71" t="str">
        <f ca="1">INDEX({"","_","-","="},IF(OR($D456 &gt;= BF$6, $E456 &lt; BE$6), 0, 1)+IF(OR($F456 &gt;= BF$6, $G456 &lt; BE$6), 0, 2)+1)</f>
        <v/>
      </c>
      <c r="BF456" s="71" t="str">
        <f ca="1">INDEX({"","_","-","="},IF(OR($D456 &gt;= BG$6, $E456 &lt; BF$6), 0, 1)+IF(OR($F456 &gt;= BG$6, $G456 &lt; BF$6), 0, 2)+1)</f>
        <v/>
      </c>
      <c r="BG456" s="71" t="str">
        <f ca="1">INDEX({"","_","-","="},IF(OR($D456 &gt;= BH$6, $E456 &lt; BG$6), 0, 1)+IF(OR($F456 &gt;= BH$6, $G456 &lt; BG$6), 0, 2)+1)</f>
        <v/>
      </c>
      <c r="BH456" s="71" t="str">
        <f ca="1">INDEX({"","_","-","="},IF(OR($D456 &gt;= BI$6, $E456 &lt; BH$6), 0, 1)+IF(OR($F456 &gt;= BI$6, $G456 &lt; BH$6), 0, 2)+1)</f>
        <v/>
      </c>
      <c r="BI456" s="71" t="str">
        <f ca="1">INDEX({"","_","-","="},IF(OR($D456 &gt;= BJ$6, $E456 &lt; BI$6), 0, 1)+IF(OR($F456 &gt;= BJ$6, $G456 &lt; BI$6), 0, 2)+1)</f>
        <v/>
      </c>
      <c r="BJ456" s="71" t="str">
        <f ca="1">INDEX({"","_","-","="},IF(OR($D456 &gt;= BK$6, $E456 &lt; BJ$6), 0, 1)+IF(OR($F456 &gt;= BK$6, $G456 &lt; BJ$6), 0, 2)+1)</f>
        <v/>
      </c>
      <c r="BK456" s="71" t="str">
        <f ca="1">INDEX({"","_","-","="},IF(OR($D456 &gt;= BL$6, $E456 &lt; BK$6), 0, 1)+IF(OR($F456 &gt;= BL$6, $G456 &lt; BK$6), 0, 2)+1)</f>
        <v/>
      </c>
      <c r="BL456" s="71" t="str">
        <f ca="1">INDEX({"","_","-","="},IF(OR($D456 &gt;= BM$6, $E456 &lt; BL$6), 0, 1)+IF(OR($F456 &gt;= BM$6, $G456 &lt; BL$6), 0, 2)+1)</f>
        <v/>
      </c>
      <c r="BM456" s="71" t="str">
        <f ca="1">INDEX({"","_","-","="},IF(OR($D456 &gt;= BN$6, $E456 &lt; BM$6), 0, 1)+IF(OR($F456 &gt;= BN$6, $G456 &lt; BM$6), 0, 2)+1)</f>
        <v/>
      </c>
      <c r="BN456" s="71" t="str">
        <f ca="1">INDEX({"","_","-","="},IF(OR($D456 &gt;= BO$6, $E456 &lt; BN$6), 0, 1)+IF(OR($F456 &gt;= BO$6, $G456 &lt; BN$6), 0, 2)+1)</f>
        <v/>
      </c>
      <c r="BO456" s="71" t="str">
        <f ca="1">INDEX({"","_","-","="},IF(OR($D456 &gt;= BP$6, $E456 &lt; BO$6), 0, 1)+IF(OR($F456 &gt;= BP$6, $G456 &lt; BO$6), 0, 2)+1)</f>
        <v/>
      </c>
      <c r="BP456" s="71" t="str">
        <f ca="1">INDEX({"","_","-","="},IF(OR($D456 &gt;= BQ$6, $E456 &lt; BP$6), 0, 1)+IF(OR($F456 &gt;= BQ$6, $G456 &lt; BP$6), 0, 2)+1)</f>
        <v/>
      </c>
      <c r="BQ456" s="71" t="str">
        <f ca="1">INDEX({"","_","-","="},IF(OR($D456 &gt;= BR$6, $E456 &lt; BQ$6), 0, 1)+IF(OR($F456 &gt;= BR$6, $G456 &lt; BQ$6), 0, 2)+1)</f>
        <v/>
      </c>
      <c r="BR456" s="71" t="str">
        <f ca="1">INDEX({"","_","-","="},IF(OR($D456 &gt;= BS$6, $E456 &lt; BR$6), 0, 1)+IF(OR($F456 &gt;= BS$6, $G456 &lt; BR$6), 0, 2)+1)</f>
        <v/>
      </c>
      <c r="BS456" s="71" t="str">
        <f ca="1">INDEX({"","_","-","="},IF(OR($D456 &gt;= BT$6, $E456 &lt; BS$6), 0, 1)+IF(OR($F456 &gt;= BT$6, $G456 &lt; BS$6), 0, 2)+1)</f>
        <v/>
      </c>
      <c r="BT456" s="71" t="str">
        <f ca="1">INDEX({"","_","-","="},IF(OR($D456 &gt;= BU$6, $E456 &lt; BT$6), 0, 1)+IF(OR($F456 &gt;= BU$6, $G456 &lt; BT$6), 0, 2)+1)</f>
        <v/>
      </c>
      <c r="BU456" s="71" t="str">
        <f ca="1">INDEX({"","_","-","="},IF(OR($D456 &gt;= BV$6, $E456 &lt; BU$6), 0, 1)+IF(OR($F456 &gt;= BV$6, $G456 &lt; BU$6), 0, 2)+1)</f>
        <v/>
      </c>
      <c r="BV456" s="71" t="str">
        <f ca="1">INDEX({"","_","-","="},IF(OR($D456 &gt;= BW$6, $E456 &lt; BV$6), 0, 1)+IF(OR($F456 &gt;= BW$6, $G456 &lt; BV$6), 0, 2)+1)</f>
        <v/>
      </c>
      <c r="BW456" s="71" t="str">
        <f ca="1">INDEX({"","_","-","="},IF(OR($D456 &gt;= BX$6, $E456 &lt; BW$6), 0, 1)+IF(OR($F456 &gt;= BX$6, $G456 &lt; BW$6), 0, 2)+1)</f>
        <v/>
      </c>
      <c r="BX456" s="71" t="str">
        <f ca="1">INDEX({"","_","-","="},IF(OR($D456 &gt;= BY$6, $E456 &lt; BX$6), 0, 1)+IF(OR($F456 &gt;= BY$6, $G456 &lt; BX$6), 0, 2)+1)</f>
        <v/>
      </c>
      <c r="BY456" s="71" t="str">
        <f ca="1">INDEX({"","_","-","="},IF(OR($D456 &gt;= BZ$6, $E456 &lt; BY$6), 0, 1)+IF(OR($F456 &gt;= BZ$6, $G456 &lt; BY$6), 0, 2)+1)</f>
        <v/>
      </c>
      <c r="BZ456" s="71" t="str">
        <f ca="1">INDEX({"","_","-","="},IF(OR($D456 &gt;= CA$6, $E456 &lt; BZ$6), 0, 1)+IF(OR($F456 &gt;= CA$6, $G456 &lt; BZ$6), 0, 2)+1)</f>
        <v/>
      </c>
      <c r="CA456" s="71" t="str">
        <f ca="1">INDEX({"","_","-","="},IF(OR($D456 &gt;= CB$6, $E456 &lt; CA$6), 0, 1)+IF(OR($F456 &gt;= CB$6, $G456 &lt; CA$6), 0, 2)+1)</f>
        <v/>
      </c>
      <c r="CB456" s="71" t="str">
        <f ca="1">INDEX({"","_","-","="},IF(OR($D456 &gt;= CC$6, $E456 &lt; CB$6), 0, 1)+IF(OR($F456 &gt;= CC$6, $G456 &lt; CB$6), 0, 2)+1)</f>
        <v/>
      </c>
      <c r="CC456" s="71" t="str">
        <f ca="1">INDEX({"","_","-","="},IF(OR($D456 &gt;= CD$6, $E456 &lt; CC$6), 0, 1)+IF(OR($F456 &gt;= CD$6, $G456 &lt; CC$6), 0, 2)+1)</f>
        <v/>
      </c>
      <c r="CD456" s="71" t="str">
        <f ca="1">INDEX({"","_","-","="},IF(OR($D456 &gt;= CE$6, $E456 &lt; CD$6), 0, 1)+IF(OR($F456 &gt;= CE$6, $G456 &lt; CD$6), 0, 2)+1)</f>
        <v/>
      </c>
    </row>
    <row r="457" spans="1:82">
      <c r="A457" s="8" t="str">
        <f ca="1">IF('临-进度'!N452,'临-进度'!$A452,"")</f>
        <v/>
      </c>
      <c r="B457" s="8" t="str">
        <f ca="1">IF('临-进度'!N452,'临-进度'!$B452,"")</f>
        <v/>
      </c>
      <c r="C457" s="8" t="str">
        <f ca="1">IF('临-进度'!N452,'临-进度'!$F452,"")</f>
        <v/>
      </c>
      <c r="D457" s="42" t="str">
        <f ca="1">IF('临-进度'!$N452,'临-进度'!$J452,"")</f>
        <v/>
      </c>
      <c r="E457" s="42" t="str">
        <f ca="1">IF('临-进度'!$N452,'临-进度'!$AF452,"")</f>
        <v/>
      </c>
      <c r="F457" s="42" t="str">
        <f ca="1">IF('临-进度'!$N452,'临-进度'!$K452,"")</f>
        <v/>
      </c>
      <c r="G457" s="76" t="str">
        <f ca="1">IF('临-进度'!$N452,'临-进度'!$AG452,"")</f>
        <v/>
      </c>
      <c r="H457" s="71" t="str">
        <f ca="1">INDEX({"","_","-","="},IF(OR($D457 &gt;= I$6, $E457 &lt; H$6), 0, 1)+IF(OR($F457 &gt;= I$6, $G457 &lt; H$6), 0, 2)+1)</f>
        <v/>
      </c>
      <c r="I457" s="71" t="str">
        <f ca="1">INDEX({"","_","-","="},IF(OR($D457 &gt;= J$6, $E457 &lt; I$6), 0, 1)+IF(OR($F457 &gt;= J$6, $G457 &lt; I$6), 0, 2)+1)</f>
        <v/>
      </c>
      <c r="J457" s="71" t="str">
        <f ca="1">INDEX({"","_","-","="},IF(OR($D457 &gt;= K$6, $E457 &lt; J$6), 0, 1)+IF(OR($F457 &gt;= K$6, $G457 &lt; J$6), 0, 2)+1)</f>
        <v/>
      </c>
      <c r="K457" s="71" t="str">
        <f ca="1">INDEX({"","_","-","="},IF(OR($D457 &gt;= L$6, $E457 &lt; K$6), 0, 1)+IF(OR($F457 &gt;= L$6, $G457 &lt; K$6), 0, 2)+1)</f>
        <v/>
      </c>
      <c r="L457" s="71" t="str">
        <f ca="1">INDEX({"","_","-","="},IF(OR($D457 &gt;= M$6, $E457 &lt; L$6), 0, 1)+IF(OR($F457 &gt;= M$6, $G457 &lt; L$6), 0, 2)+1)</f>
        <v/>
      </c>
      <c r="M457" s="71" t="str">
        <f ca="1">INDEX({"","_","-","="},IF(OR($D457 &gt;= N$6, $E457 &lt; M$6), 0, 1)+IF(OR($F457 &gt;= N$6, $G457 &lt; M$6), 0, 2)+1)</f>
        <v/>
      </c>
      <c r="N457" s="71" t="str">
        <f ca="1">INDEX({"","_","-","="},IF(OR($D457 &gt;= O$6, $E457 &lt; N$6), 0, 1)+IF(OR($F457 &gt;= O$6, $G457 &lt; N$6), 0, 2)+1)</f>
        <v/>
      </c>
      <c r="O457" s="71" t="str">
        <f ca="1">INDEX({"","_","-","="},IF(OR($D457 &gt;= P$6, $E457 &lt; O$6), 0, 1)+IF(OR($F457 &gt;= P$6, $G457 &lt; O$6), 0, 2)+1)</f>
        <v/>
      </c>
      <c r="P457" s="71" t="str">
        <f ca="1">INDEX({"","_","-","="},IF(OR($D457 &gt;= Q$6, $E457 &lt; P$6), 0, 1)+IF(OR($F457 &gt;= Q$6, $G457 &lt; P$6), 0, 2)+1)</f>
        <v/>
      </c>
      <c r="Q457" s="71" t="str">
        <f ca="1">INDEX({"","_","-","="},IF(OR($D457 &gt;= R$6, $E457 &lt; Q$6), 0, 1)+IF(OR($F457 &gt;= R$6, $G457 &lt; Q$6), 0, 2)+1)</f>
        <v/>
      </c>
      <c r="R457" s="71" t="str">
        <f ca="1">INDEX({"","_","-","="},IF(OR($D457 &gt;= S$6, $E457 &lt; R$6), 0, 1)+IF(OR($F457 &gt;= S$6, $G457 &lt; R$6), 0, 2)+1)</f>
        <v/>
      </c>
      <c r="S457" s="71" t="str">
        <f ca="1">INDEX({"","_","-","="},IF(OR($D457 &gt;= T$6, $E457 &lt; S$6), 0, 1)+IF(OR($F457 &gt;= T$6, $G457 &lt; S$6), 0, 2)+1)</f>
        <v/>
      </c>
      <c r="T457" s="71" t="str">
        <f ca="1">INDEX({"","_","-","="},IF(OR($D457 &gt;= U$6, $E457 &lt; T$6), 0, 1)+IF(OR($F457 &gt;= U$6, $G457 &lt; T$6), 0, 2)+1)</f>
        <v/>
      </c>
      <c r="U457" s="71" t="str">
        <f ca="1">INDEX({"","_","-","="},IF(OR($D457 &gt;= V$6, $E457 &lt; U$6), 0, 1)+IF(OR($F457 &gt;= V$6, $G457 &lt; U$6), 0, 2)+1)</f>
        <v/>
      </c>
      <c r="V457" s="71" t="str">
        <f ca="1">INDEX({"","_","-","="},IF(OR($D457 &gt;= W$6, $E457 &lt; V$6), 0, 1)+IF(OR($F457 &gt;= W$6, $G457 &lt; V$6), 0, 2)+1)</f>
        <v/>
      </c>
      <c r="W457" s="71" t="str">
        <f ca="1">INDEX({"","_","-","="},IF(OR($D457 &gt;= X$6, $E457 &lt; W$6), 0, 1)+IF(OR($F457 &gt;= X$6, $G457 &lt; W$6), 0, 2)+1)</f>
        <v/>
      </c>
      <c r="X457" s="71" t="str">
        <f ca="1">INDEX({"","_","-","="},IF(OR($D457 &gt;= Y$6, $E457 &lt; X$6), 0, 1)+IF(OR($F457 &gt;= Y$6, $G457 &lt; X$6), 0, 2)+1)</f>
        <v/>
      </c>
      <c r="Y457" s="71" t="str">
        <f ca="1">INDEX({"","_","-","="},IF(OR($D457 &gt;= Z$6, $E457 &lt; Y$6), 0, 1)+IF(OR($F457 &gt;= Z$6, $G457 &lt; Y$6), 0, 2)+1)</f>
        <v/>
      </c>
      <c r="Z457" s="71" t="str">
        <f ca="1">INDEX({"","_","-","="},IF(OR($D457 &gt;= AA$6, $E457 &lt; Z$6), 0, 1)+IF(OR($F457 &gt;= AA$6, $G457 &lt; Z$6), 0, 2)+1)</f>
        <v/>
      </c>
      <c r="AA457" s="71" t="str">
        <f ca="1">INDEX({"","_","-","="},IF(OR($D457 &gt;= AB$6, $E457 &lt; AA$6), 0, 1)+IF(OR($F457 &gt;= AB$6, $G457 &lt; AA$6), 0, 2)+1)</f>
        <v/>
      </c>
      <c r="AB457" s="71" t="str">
        <f ca="1">INDEX({"","_","-","="},IF(OR($D457 &gt;= AC$6, $E457 &lt; AB$6), 0, 1)+IF(OR($F457 &gt;= AC$6, $G457 &lt; AB$6), 0, 2)+1)</f>
        <v/>
      </c>
      <c r="AC457" s="71" t="str">
        <f ca="1">INDEX({"","_","-","="},IF(OR($D457 &gt;= AD$6, $E457 &lt; AC$6), 0, 1)+IF(OR($F457 &gt;= AD$6, $G457 &lt; AC$6), 0, 2)+1)</f>
        <v/>
      </c>
      <c r="AD457" s="71" t="str">
        <f ca="1">INDEX({"","_","-","="},IF(OR($D457 &gt;= AE$6, $E457 &lt; AD$6), 0, 1)+IF(OR($F457 &gt;= AE$6, $G457 &lt; AD$6), 0, 2)+1)</f>
        <v/>
      </c>
      <c r="AE457" s="71" t="str">
        <f ca="1">INDEX({"","_","-","="},IF(OR($D457 &gt;= AF$6, $E457 &lt; AE$6), 0, 1)+IF(OR($F457 &gt;= AF$6, $G457 &lt; AE$6), 0, 2)+1)</f>
        <v/>
      </c>
      <c r="AF457" s="71" t="str">
        <f ca="1">INDEX({"","_","-","="},IF(OR($D457 &gt;= AG$6, $E457 &lt; AF$6), 0, 1)+IF(OR($F457 &gt;= AG$6, $G457 &lt; AF$6), 0, 2)+1)</f>
        <v/>
      </c>
      <c r="AG457" s="71" t="str">
        <f ca="1">INDEX({"","_","-","="},IF(OR($D457 &gt;= AH$6, $E457 &lt; AG$6), 0, 1)+IF(OR($F457 &gt;= AH$6, $G457 &lt; AG$6), 0, 2)+1)</f>
        <v/>
      </c>
      <c r="AH457" s="71" t="str">
        <f ca="1">INDEX({"","_","-","="},IF(OR($D457 &gt;= AI$6, $E457 &lt; AH$6), 0, 1)+IF(OR($F457 &gt;= AI$6, $G457 &lt; AH$6), 0, 2)+1)</f>
        <v/>
      </c>
      <c r="AI457" s="71" t="str">
        <f ca="1">INDEX({"","_","-","="},IF(OR($D457 &gt;= AJ$6, $E457 &lt; AI$6), 0, 1)+IF(OR($F457 &gt;= AJ$6, $G457 &lt; AI$6), 0, 2)+1)</f>
        <v/>
      </c>
      <c r="AJ457" s="71" t="str">
        <f ca="1">INDEX({"","_","-","="},IF(OR($D457 &gt;= AK$6, $E457 &lt; AJ$6), 0, 1)+IF(OR($F457 &gt;= AK$6, $G457 &lt; AJ$6), 0, 2)+1)</f>
        <v/>
      </c>
      <c r="AK457" s="71" t="str">
        <f ca="1">INDEX({"","_","-","="},IF(OR($D457 &gt;= AL$6, $E457 &lt; AK$6), 0, 1)+IF(OR($F457 &gt;= AL$6, $G457 &lt; AK$6), 0, 2)+1)</f>
        <v/>
      </c>
      <c r="AL457" s="71" t="str">
        <f ca="1">INDEX({"","_","-","="},IF(OR($D457 &gt;= AM$6, $E457 &lt; AL$6), 0, 1)+IF(OR($F457 &gt;= AM$6, $G457 &lt; AL$6), 0, 2)+1)</f>
        <v/>
      </c>
      <c r="AM457" s="71" t="str">
        <f ca="1">INDEX({"","_","-","="},IF(OR($D457 &gt;= AN$6, $E457 &lt; AM$6), 0, 1)+IF(OR($F457 &gt;= AN$6, $G457 &lt; AM$6), 0, 2)+1)</f>
        <v/>
      </c>
      <c r="AN457" s="71" t="str">
        <f ca="1">INDEX({"","_","-","="},IF(OR($D457 &gt;= AO$6, $E457 &lt; AN$6), 0, 1)+IF(OR($F457 &gt;= AO$6, $G457 &lt; AN$6), 0, 2)+1)</f>
        <v/>
      </c>
      <c r="AO457" s="71" t="str">
        <f ca="1">INDEX({"","_","-","="},IF(OR($D457 &gt;= AP$6, $E457 &lt; AO$6), 0, 1)+IF(OR($F457 &gt;= AP$6, $G457 &lt; AO$6), 0, 2)+1)</f>
        <v/>
      </c>
      <c r="AP457" s="71" t="str">
        <f ca="1">INDEX({"","_","-","="},IF(OR($D457 &gt;= AQ$6, $E457 &lt; AP$6), 0, 1)+IF(OR($F457 &gt;= AQ$6, $G457 &lt; AP$6), 0, 2)+1)</f>
        <v/>
      </c>
      <c r="AQ457" s="71" t="str">
        <f ca="1">INDEX({"","_","-","="},IF(OR($D457 &gt;= AR$6, $E457 &lt; AQ$6), 0, 1)+IF(OR($F457 &gt;= AR$6, $G457 &lt; AQ$6), 0, 2)+1)</f>
        <v/>
      </c>
      <c r="AR457" s="71" t="str">
        <f ca="1">INDEX({"","_","-","="},IF(OR($D457 &gt;= AS$6, $E457 &lt; AR$6), 0, 1)+IF(OR($F457 &gt;= AS$6, $G457 &lt; AR$6), 0, 2)+1)</f>
        <v/>
      </c>
      <c r="AS457" s="71" t="str">
        <f ca="1">INDEX({"","_","-","="},IF(OR($D457 &gt;= AT$6, $E457 &lt; AS$6), 0, 1)+IF(OR($F457 &gt;= AT$6, $G457 &lt; AS$6), 0, 2)+1)</f>
        <v/>
      </c>
      <c r="AT457" s="71" t="str">
        <f ca="1">INDEX({"","_","-","="},IF(OR($D457 &gt;= AU$6, $E457 &lt; AT$6), 0, 1)+IF(OR($F457 &gt;= AU$6, $G457 &lt; AT$6), 0, 2)+1)</f>
        <v/>
      </c>
      <c r="AU457" s="71" t="str">
        <f ca="1">INDEX({"","_","-","="},IF(OR($D457 &gt;= AV$6, $E457 &lt; AU$6), 0, 1)+IF(OR($F457 &gt;= AV$6, $G457 &lt; AU$6), 0, 2)+1)</f>
        <v/>
      </c>
      <c r="AV457" s="71" t="str">
        <f ca="1">INDEX({"","_","-","="},IF(OR($D457 &gt;= AW$6, $E457 &lt; AV$6), 0, 1)+IF(OR($F457 &gt;= AW$6, $G457 &lt; AV$6), 0, 2)+1)</f>
        <v/>
      </c>
      <c r="AW457" s="71" t="str">
        <f ca="1">INDEX({"","_","-","="},IF(OR($D457 &gt;= AX$6, $E457 &lt; AW$6), 0, 1)+IF(OR($F457 &gt;= AX$6, $G457 &lt; AW$6), 0, 2)+1)</f>
        <v/>
      </c>
      <c r="AX457" s="71" t="str">
        <f ca="1">INDEX({"","_","-","="},IF(OR($D457 &gt;= AY$6, $E457 &lt; AX$6), 0, 1)+IF(OR($F457 &gt;= AY$6, $G457 &lt; AX$6), 0, 2)+1)</f>
        <v/>
      </c>
      <c r="AY457" s="71" t="str">
        <f ca="1">INDEX({"","_","-","="},IF(OR($D457 &gt;= AZ$6, $E457 &lt; AY$6), 0, 1)+IF(OR($F457 &gt;= AZ$6, $G457 &lt; AY$6), 0, 2)+1)</f>
        <v/>
      </c>
      <c r="AZ457" s="71" t="str">
        <f ca="1">INDEX({"","_","-","="},IF(OR($D457 &gt;= BA$6, $E457 &lt; AZ$6), 0, 1)+IF(OR($F457 &gt;= BA$6, $G457 &lt; AZ$6), 0, 2)+1)</f>
        <v/>
      </c>
      <c r="BA457" s="71" t="str">
        <f ca="1">INDEX({"","_","-","="},IF(OR($D457 &gt;= BB$6, $E457 &lt; BA$6), 0, 1)+IF(OR($F457 &gt;= BB$6, $G457 &lt; BA$6), 0, 2)+1)</f>
        <v/>
      </c>
      <c r="BB457" s="71" t="str">
        <f ca="1">INDEX({"","_","-","="},IF(OR($D457 &gt;= BC$6, $E457 &lt; BB$6), 0, 1)+IF(OR($F457 &gt;= BC$6, $G457 &lt; BB$6), 0, 2)+1)</f>
        <v/>
      </c>
      <c r="BC457" s="71" t="str">
        <f ca="1">INDEX({"","_","-","="},IF(OR($D457 &gt;= BD$6, $E457 &lt; BC$6), 0, 1)+IF(OR($F457 &gt;= BD$6, $G457 &lt; BC$6), 0, 2)+1)</f>
        <v/>
      </c>
      <c r="BD457" s="71" t="str">
        <f ca="1">INDEX({"","_","-","="},IF(OR($D457 &gt;= BE$6, $E457 &lt; BD$6), 0, 1)+IF(OR($F457 &gt;= BE$6, $G457 &lt; BD$6), 0, 2)+1)</f>
        <v/>
      </c>
      <c r="BE457" s="71" t="str">
        <f ca="1">INDEX({"","_","-","="},IF(OR($D457 &gt;= BF$6, $E457 &lt; BE$6), 0, 1)+IF(OR($F457 &gt;= BF$6, $G457 &lt; BE$6), 0, 2)+1)</f>
        <v/>
      </c>
      <c r="BF457" s="71" t="str">
        <f ca="1">INDEX({"","_","-","="},IF(OR($D457 &gt;= BG$6, $E457 &lt; BF$6), 0, 1)+IF(OR($F457 &gt;= BG$6, $G457 &lt; BF$6), 0, 2)+1)</f>
        <v/>
      </c>
      <c r="BG457" s="71" t="str">
        <f ca="1">INDEX({"","_","-","="},IF(OR($D457 &gt;= BH$6, $E457 &lt; BG$6), 0, 1)+IF(OR($F457 &gt;= BH$6, $G457 &lt; BG$6), 0, 2)+1)</f>
        <v/>
      </c>
      <c r="BH457" s="71" t="str">
        <f ca="1">INDEX({"","_","-","="},IF(OR($D457 &gt;= BI$6, $E457 &lt; BH$6), 0, 1)+IF(OR($F457 &gt;= BI$6, $G457 &lt; BH$6), 0, 2)+1)</f>
        <v/>
      </c>
      <c r="BI457" s="71" t="str">
        <f ca="1">INDEX({"","_","-","="},IF(OR($D457 &gt;= BJ$6, $E457 &lt; BI$6), 0, 1)+IF(OR($F457 &gt;= BJ$6, $G457 &lt; BI$6), 0, 2)+1)</f>
        <v/>
      </c>
      <c r="BJ457" s="71" t="str">
        <f ca="1">INDEX({"","_","-","="},IF(OR($D457 &gt;= BK$6, $E457 &lt; BJ$6), 0, 1)+IF(OR($F457 &gt;= BK$6, $G457 &lt; BJ$6), 0, 2)+1)</f>
        <v/>
      </c>
      <c r="BK457" s="71" t="str">
        <f ca="1">INDEX({"","_","-","="},IF(OR($D457 &gt;= BL$6, $E457 &lt; BK$6), 0, 1)+IF(OR($F457 &gt;= BL$6, $G457 &lt; BK$6), 0, 2)+1)</f>
        <v/>
      </c>
      <c r="BL457" s="71" t="str">
        <f ca="1">INDEX({"","_","-","="},IF(OR($D457 &gt;= BM$6, $E457 &lt; BL$6), 0, 1)+IF(OR($F457 &gt;= BM$6, $G457 &lt; BL$6), 0, 2)+1)</f>
        <v/>
      </c>
      <c r="BM457" s="71" t="str">
        <f ca="1">INDEX({"","_","-","="},IF(OR($D457 &gt;= BN$6, $E457 &lt; BM$6), 0, 1)+IF(OR($F457 &gt;= BN$6, $G457 &lt; BM$6), 0, 2)+1)</f>
        <v/>
      </c>
      <c r="BN457" s="71" t="str">
        <f ca="1">INDEX({"","_","-","="},IF(OR($D457 &gt;= BO$6, $E457 &lt; BN$6), 0, 1)+IF(OR($F457 &gt;= BO$6, $G457 &lt; BN$6), 0, 2)+1)</f>
        <v/>
      </c>
      <c r="BO457" s="71" t="str">
        <f ca="1">INDEX({"","_","-","="},IF(OR($D457 &gt;= BP$6, $E457 &lt; BO$6), 0, 1)+IF(OR($F457 &gt;= BP$6, $G457 &lt; BO$6), 0, 2)+1)</f>
        <v/>
      </c>
      <c r="BP457" s="71" t="str">
        <f ca="1">INDEX({"","_","-","="},IF(OR($D457 &gt;= BQ$6, $E457 &lt; BP$6), 0, 1)+IF(OR($F457 &gt;= BQ$6, $G457 &lt; BP$6), 0, 2)+1)</f>
        <v/>
      </c>
      <c r="BQ457" s="71" t="str">
        <f ca="1">INDEX({"","_","-","="},IF(OR($D457 &gt;= BR$6, $E457 &lt; BQ$6), 0, 1)+IF(OR($F457 &gt;= BR$6, $G457 &lt; BQ$6), 0, 2)+1)</f>
        <v/>
      </c>
      <c r="BR457" s="71" t="str">
        <f ca="1">INDEX({"","_","-","="},IF(OR($D457 &gt;= BS$6, $E457 &lt; BR$6), 0, 1)+IF(OR($F457 &gt;= BS$6, $G457 &lt; BR$6), 0, 2)+1)</f>
        <v/>
      </c>
      <c r="BS457" s="71" t="str">
        <f ca="1">INDEX({"","_","-","="},IF(OR($D457 &gt;= BT$6, $E457 &lt; BS$6), 0, 1)+IF(OR($F457 &gt;= BT$6, $G457 &lt; BS$6), 0, 2)+1)</f>
        <v/>
      </c>
      <c r="BT457" s="71" t="str">
        <f ca="1">INDEX({"","_","-","="},IF(OR($D457 &gt;= BU$6, $E457 &lt; BT$6), 0, 1)+IF(OR($F457 &gt;= BU$6, $G457 &lt; BT$6), 0, 2)+1)</f>
        <v/>
      </c>
      <c r="BU457" s="71" t="str">
        <f ca="1">INDEX({"","_","-","="},IF(OR($D457 &gt;= BV$6, $E457 &lt; BU$6), 0, 1)+IF(OR($F457 &gt;= BV$6, $G457 &lt; BU$6), 0, 2)+1)</f>
        <v/>
      </c>
      <c r="BV457" s="71" t="str">
        <f ca="1">INDEX({"","_","-","="},IF(OR($D457 &gt;= BW$6, $E457 &lt; BV$6), 0, 1)+IF(OR($F457 &gt;= BW$6, $G457 &lt; BV$6), 0, 2)+1)</f>
        <v/>
      </c>
      <c r="BW457" s="71" t="str">
        <f ca="1">INDEX({"","_","-","="},IF(OR($D457 &gt;= BX$6, $E457 &lt; BW$6), 0, 1)+IF(OR($F457 &gt;= BX$6, $G457 &lt; BW$6), 0, 2)+1)</f>
        <v/>
      </c>
      <c r="BX457" s="71" t="str">
        <f ca="1">INDEX({"","_","-","="},IF(OR($D457 &gt;= BY$6, $E457 &lt; BX$6), 0, 1)+IF(OR($F457 &gt;= BY$6, $G457 &lt; BX$6), 0, 2)+1)</f>
        <v/>
      </c>
      <c r="BY457" s="71" t="str">
        <f ca="1">INDEX({"","_","-","="},IF(OR($D457 &gt;= BZ$6, $E457 &lt; BY$6), 0, 1)+IF(OR($F457 &gt;= BZ$6, $G457 &lt; BY$6), 0, 2)+1)</f>
        <v/>
      </c>
      <c r="BZ457" s="71" t="str">
        <f ca="1">INDEX({"","_","-","="},IF(OR($D457 &gt;= CA$6, $E457 &lt; BZ$6), 0, 1)+IF(OR($F457 &gt;= CA$6, $G457 &lt; BZ$6), 0, 2)+1)</f>
        <v/>
      </c>
      <c r="CA457" s="71" t="str">
        <f ca="1">INDEX({"","_","-","="},IF(OR($D457 &gt;= CB$6, $E457 &lt; CA$6), 0, 1)+IF(OR($F457 &gt;= CB$6, $G457 &lt; CA$6), 0, 2)+1)</f>
        <v/>
      </c>
      <c r="CB457" s="71" t="str">
        <f ca="1">INDEX({"","_","-","="},IF(OR($D457 &gt;= CC$6, $E457 &lt; CB$6), 0, 1)+IF(OR($F457 &gt;= CC$6, $G457 &lt; CB$6), 0, 2)+1)</f>
        <v/>
      </c>
      <c r="CC457" s="71" t="str">
        <f ca="1">INDEX({"","_","-","="},IF(OR($D457 &gt;= CD$6, $E457 &lt; CC$6), 0, 1)+IF(OR($F457 &gt;= CD$6, $G457 &lt; CC$6), 0, 2)+1)</f>
        <v/>
      </c>
      <c r="CD457" s="71" t="str">
        <f ca="1">INDEX({"","_","-","="},IF(OR($D457 &gt;= CE$6, $E457 &lt; CD$6), 0, 1)+IF(OR($F457 &gt;= CE$6, $G457 &lt; CD$6), 0, 2)+1)</f>
        <v/>
      </c>
    </row>
    <row r="458" spans="1:82">
      <c r="A458" s="8" t="str">
        <f ca="1">IF('临-进度'!N453,'临-进度'!$A453,"")</f>
        <v/>
      </c>
      <c r="B458" s="8" t="str">
        <f ca="1">IF('临-进度'!N453,'临-进度'!$B453,"")</f>
        <v/>
      </c>
      <c r="C458" s="8" t="str">
        <f ca="1">IF('临-进度'!N453,'临-进度'!$F453,"")</f>
        <v/>
      </c>
      <c r="D458" s="42" t="str">
        <f ca="1">IF('临-进度'!$N453,'临-进度'!$J453,"")</f>
        <v/>
      </c>
      <c r="E458" s="42" t="str">
        <f ca="1">IF('临-进度'!$N453,'临-进度'!$AF453,"")</f>
        <v/>
      </c>
      <c r="F458" s="42" t="str">
        <f ca="1">IF('临-进度'!$N453,'临-进度'!$K453,"")</f>
        <v/>
      </c>
      <c r="G458" s="76" t="str">
        <f ca="1">IF('临-进度'!$N453,'临-进度'!$AG453,"")</f>
        <v/>
      </c>
      <c r="H458" s="71" t="str">
        <f ca="1">INDEX({"","_","-","="},IF(OR($D458 &gt;= I$6, $E458 &lt; H$6), 0, 1)+IF(OR($F458 &gt;= I$6, $G458 &lt; H$6), 0, 2)+1)</f>
        <v/>
      </c>
      <c r="I458" s="71" t="str">
        <f ca="1">INDEX({"","_","-","="},IF(OR($D458 &gt;= J$6, $E458 &lt; I$6), 0, 1)+IF(OR($F458 &gt;= J$6, $G458 &lt; I$6), 0, 2)+1)</f>
        <v/>
      </c>
      <c r="J458" s="71" t="str">
        <f ca="1">INDEX({"","_","-","="},IF(OR($D458 &gt;= K$6, $E458 &lt; J$6), 0, 1)+IF(OR($F458 &gt;= K$6, $G458 &lt; J$6), 0, 2)+1)</f>
        <v/>
      </c>
      <c r="K458" s="71" t="str">
        <f ca="1">INDEX({"","_","-","="},IF(OR($D458 &gt;= L$6, $E458 &lt; K$6), 0, 1)+IF(OR($F458 &gt;= L$6, $G458 &lt; K$6), 0, 2)+1)</f>
        <v/>
      </c>
      <c r="L458" s="71" t="str">
        <f ca="1">INDEX({"","_","-","="},IF(OR($D458 &gt;= M$6, $E458 &lt; L$6), 0, 1)+IF(OR($F458 &gt;= M$6, $G458 &lt; L$6), 0, 2)+1)</f>
        <v/>
      </c>
      <c r="M458" s="71" t="str">
        <f ca="1">INDEX({"","_","-","="},IF(OR($D458 &gt;= N$6, $E458 &lt; M$6), 0, 1)+IF(OR($F458 &gt;= N$6, $G458 &lt; M$6), 0, 2)+1)</f>
        <v/>
      </c>
      <c r="N458" s="71" t="str">
        <f ca="1">INDEX({"","_","-","="},IF(OR($D458 &gt;= O$6, $E458 &lt; N$6), 0, 1)+IF(OR($F458 &gt;= O$6, $G458 &lt; N$6), 0, 2)+1)</f>
        <v/>
      </c>
      <c r="O458" s="71" t="str">
        <f ca="1">INDEX({"","_","-","="},IF(OR($D458 &gt;= P$6, $E458 &lt; O$6), 0, 1)+IF(OR($F458 &gt;= P$6, $G458 &lt; O$6), 0, 2)+1)</f>
        <v/>
      </c>
      <c r="P458" s="71" t="str">
        <f ca="1">INDEX({"","_","-","="},IF(OR($D458 &gt;= Q$6, $E458 &lt; P$6), 0, 1)+IF(OR($F458 &gt;= Q$6, $G458 &lt; P$6), 0, 2)+1)</f>
        <v/>
      </c>
      <c r="Q458" s="71" t="str">
        <f ca="1">INDEX({"","_","-","="},IF(OR($D458 &gt;= R$6, $E458 &lt; Q$6), 0, 1)+IF(OR($F458 &gt;= R$6, $G458 &lt; Q$6), 0, 2)+1)</f>
        <v/>
      </c>
      <c r="R458" s="71" t="str">
        <f ca="1">INDEX({"","_","-","="},IF(OR($D458 &gt;= S$6, $E458 &lt; R$6), 0, 1)+IF(OR($F458 &gt;= S$6, $G458 &lt; R$6), 0, 2)+1)</f>
        <v/>
      </c>
      <c r="S458" s="71" t="str">
        <f ca="1">INDEX({"","_","-","="},IF(OR($D458 &gt;= T$6, $E458 &lt; S$6), 0, 1)+IF(OR($F458 &gt;= T$6, $G458 &lt; S$6), 0, 2)+1)</f>
        <v/>
      </c>
      <c r="T458" s="71" t="str">
        <f ca="1">INDEX({"","_","-","="},IF(OR($D458 &gt;= U$6, $E458 &lt; T$6), 0, 1)+IF(OR($F458 &gt;= U$6, $G458 &lt; T$6), 0, 2)+1)</f>
        <v/>
      </c>
      <c r="U458" s="71" t="str">
        <f ca="1">INDEX({"","_","-","="},IF(OR($D458 &gt;= V$6, $E458 &lt; U$6), 0, 1)+IF(OR($F458 &gt;= V$6, $G458 &lt; U$6), 0, 2)+1)</f>
        <v/>
      </c>
      <c r="V458" s="71" t="str">
        <f ca="1">INDEX({"","_","-","="},IF(OR($D458 &gt;= W$6, $E458 &lt; V$6), 0, 1)+IF(OR($F458 &gt;= W$6, $G458 &lt; V$6), 0, 2)+1)</f>
        <v/>
      </c>
      <c r="W458" s="71" t="str">
        <f ca="1">INDEX({"","_","-","="},IF(OR($D458 &gt;= X$6, $E458 &lt; W$6), 0, 1)+IF(OR($F458 &gt;= X$6, $G458 &lt; W$6), 0, 2)+1)</f>
        <v/>
      </c>
      <c r="X458" s="71" t="str">
        <f ca="1">INDEX({"","_","-","="},IF(OR($D458 &gt;= Y$6, $E458 &lt; X$6), 0, 1)+IF(OR($F458 &gt;= Y$6, $G458 &lt; X$6), 0, 2)+1)</f>
        <v/>
      </c>
      <c r="Y458" s="71" t="str">
        <f ca="1">INDEX({"","_","-","="},IF(OR($D458 &gt;= Z$6, $E458 &lt; Y$6), 0, 1)+IF(OR($F458 &gt;= Z$6, $G458 &lt; Y$6), 0, 2)+1)</f>
        <v/>
      </c>
      <c r="Z458" s="71" t="str">
        <f ca="1">INDEX({"","_","-","="},IF(OR($D458 &gt;= AA$6, $E458 &lt; Z$6), 0, 1)+IF(OR($F458 &gt;= AA$6, $G458 &lt; Z$6), 0, 2)+1)</f>
        <v/>
      </c>
      <c r="AA458" s="71" t="str">
        <f ca="1">INDEX({"","_","-","="},IF(OR($D458 &gt;= AB$6, $E458 &lt; AA$6), 0, 1)+IF(OR($F458 &gt;= AB$6, $G458 &lt; AA$6), 0, 2)+1)</f>
        <v/>
      </c>
      <c r="AB458" s="71" t="str">
        <f ca="1">INDEX({"","_","-","="},IF(OR($D458 &gt;= AC$6, $E458 &lt; AB$6), 0, 1)+IF(OR($F458 &gt;= AC$6, $G458 &lt; AB$6), 0, 2)+1)</f>
        <v/>
      </c>
      <c r="AC458" s="71" t="str">
        <f ca="1">INDEX({"","_","-","="},IF(OR($D458 &gt;= AD$6, $E458 &lt; AC$6), 0, 1)+IF(OR($F458 &gt;= AD$6, $G458 &lt; AC$6), 0, 2)+1)</f>
        <v/>
      </c>
      <c r="AD458" s="71" t="str">
        <f ca="1">INDEX({"","_","-","="},IF(OR($D458 &gt;= AE$6, $E458 &lt; AD$6), 0, 1)+IF(OR($F458 &gt;= AE$6, $G458 &lt; AD$6), 0, 2)+1)</f>
        <v/>
      </c>
      <c r="AE458" s="71" t="str">
        <f ca="1">INDEX({"","_","-","="},IF(OR($D458 &gt;= AF$6, $E458 &lt; AE$6), 0, 1)+IF(OR($F458 &gt;= AF$6, $G458 &lt; AE$6), 0, 2)+1)</f>
        <v/>
      </c>
      <c r="AF458" s="71" t="str">
        <f ca="1">INDEX({"","_","-","="},IF(OR($D458 &gt;= AG$6, $E458 &lt; AF$6), 0, 1)+IF(OR($F458 &gt;= AG$6, $G458 &lt; AF$6), 0, 2)+1)</f>
        <v/>
      </c>
      <c r="AG458" s="71" t="str">
        <f ca="1">INDEX({"","_","-","="},IF(OR($D458 &gt;= AH$6, $E458 &lt; AG$6), 0, 1)+IF(OR($F458 &gt;= AH$6, $G458 &lt; AG$6), 0, 2)+1)</f>
        <v/>
      </c>
      <c r="AH458" s="71" t="str">
        <f ca="1">INDEX({"","_","-","="},IF(OR($D458 &gt;= AI$6, $E458 &lt; AH$6), 0, 1)+IF(OR($F458 &gt;= AI$6, $G458 &lt; AH$6), 0, 2)+1)</f>
        <v/>
      </c>
      <c r="AI458" s="71" t="str">
        <f ca="1">INDEX({"","_","-","="},IF(OR($D458 &gt;= AJ$6, $E458 &lt; AI$6), 0, 1)+IF(OR($F458 &gt;= AJ$6, $G458 &lt; AI$6), 0, 2)+1)</f>
        <v/>
      </c>
      <c r="AJ458" s="71" t="str">
        <f ca="1">INDEX({"","_","-","="},IF(OR($D458 &gt;= AK$6, $E458 &lt; AJ$6), 0, 1)+IF(OR($F458 &gt;= AK$6, $G458 &lt; AJ$6), 0, 2)+1)</f>
        <v/>
      </c>
      <c r="AK458" s="71" t="str">
        <f ca="1">INDEX({"","_","-","="},IF(OR($D458 &gt;= AL$6, $E458 &lt; AK$6), 0, 1)+IF(OR($F458 &gt;= AL$6, $G458 &lt; AK$6), 0, 2)+1)</f>
        <v/>
      </c>
      <c r="AL458" s="71" t="str">
        <f ca="1">INDEX({"","_","-","="},IF(OR($D458 &gt;= AM$6, $E458 &lt; AL$6), 0, 1)+IF(OR($F458 &gt;= AM$6, $G458 &lt; AL$6), 0, 2)+1)</f>
        <v/>
      </c>
      <c r="AM458" s="71" t="str">
        <f ca="1">INDEX({"","_","-","="},IF(OR($D458 &gt;= AN$6, $E458 &lt; AM$6), 0, 1)+IF(OR($F458 &gt;= AN$6, $G458 &lt; AM$6), 0, 2)+1)</f>
        <v/>
      </c>
      <c r="AN458" s="71" t="str">
        <f ca="1">INDEX({"","_","-","="},IF(OR($D458 &gt;= AO$6, $E458 &lt; AN$6), 0, 1)+IF(OR($F458 &gt;= AO$6, $G458 &lt; AN$6), 0, 2)+1)</f>
        <v/>
      </c>
      <c r="AO458" s="71" t="str">
        <f ca="1">INDEX({"","_","-","="},IF(OR($D458 &gt;= AP$6, $E458 &lt; AO$6), 0, 1)+IF(OR($F458 &gt;= AP$6, $G458 &lt; AO$6), 0, 2)+1)</f>
        <v/>
      </c>
      <c r="AP458" s="71" t="str">
        <f ca="1">INDEX({"","_","-","="},IF(OR($D458 &gt;= AQ$6, $E458 &lt; AP$6), 0, 1)+IF(OR($F458 &gt;= AQ$6, $G458 &lt; AP$6), 0, 2)+1)</f>
        <v/>
      </c>
      <c r="AQ458" s="71" t="str">
        <f ca="1">INDEX({"","_","-","="},IF(OR($D458 &gt;= AR$6, $E458 &lt; AQ$6), 0, 1)+IF(OR($F458 &gt;= AR$6, $G458 &lt; AQ$6), 0, 2)+1)</f>
        <v/>
      </c>
      <c r="AR458" s="71" t="str">
        <f ca="1">INDEX({"","_","-","="},IF(OR($D458 &gt;= AS$6, $E458 &lt; AR$6), 0, 1)+IF(OR($F458 &gt;= AS$6, $G458 &lt; AR$6), 0, 2)+1)</f>
        <v/>
      </c>
      <c r="AS458" s="71" t="str">
        <f ca="1">INDEX({"","_","-","="},IF(OR($D458 &gt;= AT$6, $E458 &lt; AS$6), 0, 1)+IF(OR($F458 &gt;= AT$6, $G458 &lt; AS$6), 0, 2)+1)</f>
        <v/>
      </c>
      <c r="AT458" s="71" t="str">
        <f ca="1">INDEX({"","_","-","="},IF(OR($D458 &gt;= AU$6, $E458 &lt; AT$6), 0, 1)+IF(OR($F458 &gt;= AU$6, $G458 &lt; AT$6), 0, 2)+1)</f>
        <v/>
      </c>
      <c r="AU458" s="71" t="str">
        <f ca="1">INDEX({"","_","-","="},IF(OR($D458 &gt;= AV$6, $E458 &lt; AU$6), 0, 1)+IF(OR($F458 &gt;= AV$6, $G458 &lt; AU$6), 0, 2)+1)</f>
        <v/>
      </c>
      <c r="AV458" s="71" t="str">
        <f ca="1">INDEX({"","_","-","="},IF(OR($D458 &gt;= AW$6, $E458 &lt; AV$6), 0, 1)+IF(OR($F458 &gt;= AW$6, $G458 &lt; AV$6), 0, 2)+1)</f>
        <v/>
      </c>
      <c r="AW458" s="71" t="str">
        <f ca="1">INDEX({"","_","-","="},IF(OR($D458 &gt;= AX$6, $E458 &lt; AW$6), 0, 1)+IF(OR($F458 &gt;= AX$6, $G458 &lt; AW$6), 0, 2)+1)</f>
        <v/>
      </c>
      <c r="AX458" s="71" t="str">
        <f ca="1">INDEX({"","_","-","="},IF(OR($D458 &gt;= AY$6, $E458 &lt; AX$6), 0, 1)+IF(OR($F458 &gt;= AY$6, $G458 &lt; AX$6), 0, 2)+1)</f>
        <v/>
      </c>
      <c r="AY458" s="71" t="str">
        <f ca="1">INDEX({"","_","-","="},IF(OR($D458 &gt;= AZ$6, $E458 &lt; AY$6), 0, 1)+IF(OR($F458 &gt;= AZ$6, $G458 &lt; AY$6), 0, 2)+1)</f>
        <v/>
      </c>
      <c r="AZ458" s="71" t="str">
        <f ca="1">INDEX({"","_","-","="},IF(OR($D458 &gt;= BA$6, $E458 &lt; AZ$6), 0, 1)+IF(OR($F458 &gt;= BA$6, $G458 &lt; AZ$6), 0, 2)+1)</f>
        <v/>
      </c>
      <c r="BA458" s="71" t="str">
        <f ca="1">INDEX({"","_","-","="},IF(OR($D458 &gt;= BB$6, $E458 &lt; BA$6), 0, 1)+IF(OR($F458 &gt;= BB$6, $G458 &lt; BA$6), 0, 2)+1)</f>
        <v/>
      </c>
      <c r="BB458" s="71" t="str">
        <f ca="1">INDEX({"","_","-","="},IF(OR($D458 &gt;= BC$6, $E458 &lt; BB$6), 0, 1)+IF(OR($F458 &gt;= BC$6, $G458 &lt; BB$6), 0, 2)+1)</f>
        <v/>
      </c>
      <c r="BC458" s="71" t="str">
        <f ca="1">INDEX({"","_","-","="},IF(OR($D458 &gt;= BD$6, $E458 &lt; BC$6), 0, 1)+IF(OR($F458 &gt;= BD$6, $G458 &lt; BC$6), 0, 2)+1)</f>
        <v/>
      </c>
      <c r="BD458" s="71" t="str">
        <f ca="1">INDEX({"","_","-","="},IF(OR($D458 &gt;= BE$6, $E458 &lt; BD$6), 0, 1)+IF(OR($F458 &gt;= BE$6, $G458 &lt; BD$6), 0, 2)+1)</f>
        <v/>
      </c>
      <c r="BE458" s="71" t="str">
        <f ca="1">INDEX({"","_","-","="},IF(OR($D458 &gt;= BF$6, $E458 &lt; BE$6), 0, 1)+IF(OR($F458 &gt;= BF$6, $G458 &lt; BE$6), 0, 2)+1)</f>
        <v/>
      </c>
      <c r="BF458" s="71" t="str">
        <f ca="1">INDEX({"","_","-","="},IF(OR($D458 &gt;= BG$6, $E458 &lt; BF$6), 0, 1)+IF(OR($F458 &gt;= BG$6, $G458 &lt; BF$6), 0, 2)+1)</f>
        <v/>
      </c>
      <c r="BG458" s="71" t="str">
        <f ca="1">INDEX({"","_","-","="},IF(OR($D458 &gt;= BH$6, $E458 &lt; BG$6), 0, 1)+IF(OR($F458 &gt;= BH$6, $G458 &lt; BG$6), 0, 2)+1)</f>
        <v/>
      </c>
      <c r="BH458" s="71" t="str">
        <f ca="1">INDEX({"","_","-","="},IF(OR($D458 &gt;= BI$6, $E458 &lt; BH$6), 0, 1)+IF(OR($F458 &gt;= BI$6, $G458 &lt; BH$6), 0, 2)+1)</f>
        <v/>
      </c>
      <c r="BI458" s="71" t="str">
        <f ca="1">INDEX({"","_","-","="},IF(OR($D458 &gt;= BJ$6, $E458 &lt; BI$6), 0, 1)+IF(OR($F458 &gt;= BJ$6, $G458 &lt; BI$6), 0, 2)+1)</f>
        <v/>
      </c>
      <c r="BJ458" s="71" t="str">
        <f ca="1">INDEX({"","_","-","="},IF(OR($D458 &gt;= BK$6, $E458 &lt; BJ$6), 0, 1)+IF(OR($F458 &gt;= BK$6, $G458 &lt; BJ$6), 0, 2)+1)</f>
        <v/>
      </c>
      <c r="BK458" s="71" t="str">
        <f ca="1">INDEX({"","_","-","="},IF(OR($D458 &gt;= BL$6, $E458 &lt; BK$6), 0, 1)+IF(OR($F458 &gt;= BL$6, $G458 &lt; BK$6), 0, 2)+1)</f>
        <v/>
      </c>
      <c r="BL458" s="71" t="str">
        <f ca="1">INDEX({"","_","-","="},IF(OR($D458 &gt;= BM$6, $E458 &lt; BL$6), 0, 1)+IF(OR($F458 &gt;= BM$6, $G458 &lt; BL$6), 0, 2)+1)</f>
        <v/>
      </c>
      <c r="BM458" s="71" t="str">
        <f ca="1">INDEX({"","_","-","="},IF(OR($D458 &gt;= BN$6, $E458 &lt; BM$6), 0, 1)+IF(OR($F458 &gt;= BN$6, $G458 &lt; BM$6), 0, 2)+1)</f>
        <v/>
      </c>
      <c r="BN458" s="71" t="str">
        <f ca="1">INDEX({"","_","-","="},IF(OR($D458 &gt;= BO$6, $E458 &lt; BN$6), 0, 1)+IF(OR($F458 &gt;= BO$6, $G458 &lt; BN$6), 0, 2)+1)</f>
        <v/>
      </c>
      <c r="BO458" s="71" t="str">
        <f ca="1">INDEX({"","_","-","="},IF(OR($D458 &gt;= BP$6, $E458 &lt; BO$6), 0, 1)+IF(OR($F458 &gt;= BP$6, $G458 &lt; BO$6), 0, 2)+1)</f>
        <v/>
      </c>
      <c r="BP458" s="71" t="str">
        <f ca="1">INDEX({"","_","-","="},IF(OR($D458 &gt;= BQ$6, $E458 &lt; BP$6), 0, 1)+IF(OR($F458 &gt;= BQ$6, $G458 &lt; BP$6), 0, 2)+1)</f>
        <v/>
      </c>
      <c r="BQ458" s="71" t="str">
        <f ca="1">INDEX({"","_","-","="},IF(OR($D458 &gt;= BR$6, $E458 &lt; BQ$6), 0, 1)+IF(OR($F458 &gt;= BR$6, $G458 &lt; BQ$6), 0, 2)+1)</f>
        <v/>
      </c>
      <c r="BR458" s="71" t="str">
        <f ca="1">INDEX({"","_","-","="},IF(OR($D458 &gt;= BS$6, $E458 &lt; BR$6), 0, 1)+IF(OR($F458 &gt;= BS$6, $G458 &lt; BR$6), 0, 2)+1)</f>
        <v/>
      </c>
      <c r="BS458" s="71" t="str">
        <f ca="1">INDEX({"","_","-","="},IF(OR($D458 &gt;= BT$6, $E458 &lt; BS$6), 0, 1)+IF(OR($F458 &gt;= BT$6, $G458 &lt; BS$6), 0, 2)+1)</f>
        <v/>
      </c>
      <c r="BT458" s="71" t="str">
        <f ca="1">INDEX({"","_","-","="},IF(OR($D458 &gt;= BU$6, $E458 &lt; BT$6), 0, 1)+IF(OR($F458 &gt;= BU$6, $G458 &lt; BT$6), 0, 2)+1)</f>
        <v/>
      </c>
      <c r="BU458" s="71" t="str">
        <f ca="1">INDEX({"","_","-","="},IF(OR($D458 &gt;= BV$6, $E458 &lt; BU$6), 0, 1)+IF(OR($F458 &gt;= BV$6, $G458 &lt; BU$6), 0, 2)+1)</f>
        <v/>
      </c>
      <c r="BV458" s="71" t="str">
        <f ca="1">INDEX({"","_","-","="},IF(OR($D458 &gt;= BW$6, $E458 &lt; BV$6), 0, 1)+IF(OR($F458 &gt;= BW$6, $G458 &lt; BV$6), 0, 2)+1)</f>
        <v/>
      </c>
      <c r="BW458" s="71" t="str">
        <f ca="1">INDEX({"","_","-","="},IF(OR($D458 &gt;= BX$6, $E458 &lt; BW$6), 0, 1)+IF(OR($F458 &gt;= BX$6, $G458 &lt; BW$6), 0, 2)+1)</f>
        <v/>
      </c>
      <c r="BX458" s="71" t="str">
        <f ca="1">INDEX({"","_","-","="},IF(OR($D458 &gt;= BY$6, $E458 &lt; BX$6), 0, 1)+IF(OR($F458 &gt;= BY$6, $G458 &lt; BX$6), 0, 2)+1)</f>
        <v/>
      </c>
      <c r="BY458" s="71" t="str">
        <f ca="1">INDEX({"","_","-","="},IF(OR($D458 &gt;= BZ$6, $E458 &lt; BY$6), 0, 1)+IF(OR($F458 &gt;= BZ$6, $G458 &lt; BY$6), 0, 2)+1)</f>
        <v/>
      </c>
      <c r="BZ458" s="71" t="str">
        <f ca="1">INDEX({"","_","-","="},IF(OR($D458 &gt;= CA$6, $E458 &lt; BZ$6), 0, 1)+IF(OR($F458 &gt;= CA$6, $G458 &lt; BZ$6), 0, 2)+1)</f>
        <v/>
      </c>
      <c r="CA458" s="71" t="str">
        <f ca="1">INDEX({"","_","-","="},IF(OR($D458 &gt;= CB$6, $E458 &lt; CA$6), 0, 1)+IF(OR($F458 &gt;= CB$6, $G458 &lt; CA$6), 0, 2)+1)</f>
        <v/>
      </c>
      <c r="CB458" s="71" t="str">
        <f ca="1">INDEX({"","_","-","="},IF(OR($D458 &gt;= CC$6, $E458 &lt; CB$6), 0, 1)+IF(OR($F458 &gt;= CC$6, $G458 &lt; CB$6), 0, 2)+1)</f>
        <v/>
      </c>
      <c r="CC458" s="71" t="str">
        <f ca="1">INDEX({"","_","-","="},IF(OR($D458 &gt;= CD$6, $E458 &lt; CC$6), 0, 1)+IF(OR($F458 &gt;= CD$6, $G458 &lt; CC$6), 0, 2)+1)</f>
        <v/>
      </c>
      <c r="CD458" s="71" t="str">
        <f ca="1">INDEX({"","_","-","="},IF(OR($D458 &gt;= CE$6, $E458 &lt; CD$6), 0, 1)+IF(OR($F458 &gt;= CE$6, $G458 &lt; CD$6), 0, 2)+1)</f>
        <v/>
      </c>
    </row>
    <row r="459" spans="1:82">
      <c r="A459" s="8" t="str">
        <f ca="1">IF('临-进度'!N454,'临-进度'!$A454,"")</f>
        <v/>
      </c>
      <c r="B459" s="8" t="str">
        <f ca="1">IF('临-进度'!N454,'临-进度'!$B454,"")</f>
        <v/>
      </c>
      <c r="C459" s="8" t="str">
        <f ca="1">IF('临-进度'!N454,'临-进度'!$F454,"")</f>
        <v/>
      </c>
      <c r="D459" s="42" t="str">
        <f ca="1">IF('临-进度'!$N454,'临-进度'!$J454,"")</f>
        <v/>
      </c>
      <c r="E459" s="42" t="str">
        <f ca="1">IF('临-进度'!$N454,'临-进度'!$AF454,"")</f>
        <v/>
      </c>
      <c r="F459" s="42" t="str">
        <f ca="1">IF('临-进度'!$N454,'临-进度'!$K454,"")</f>
        <v/>
      </c>
      <c r="G459" s="76" t="str">
        <f ca="1">IF('临-进度'!$N454,'临-进度'!$AG454,"")</f>
        <v/>
      </c>
      <c r="H459" s="71" t="str">
        <f ca="1">INDEX({"","_","-","="},IF(OR($D459 &gt;= I$6, $E459 &lt; H$6), 0, 1)+IF(OR($F459 &gt;= I$6, $G459 &lt; H$6), 0, 2)+1)</f>
        <v/>
      </c>
      <c r="I459" s="71" t="str">
        <f ca="1">INDEX({"","_","-","="},IF(OR($D459 &gt;= J$6, $E459 &lt; I$6), 0, 1)+IF(OR($F459 &gt;= J$6, $G459 &lt; I$6), 0, 2)+1)</f>
        <v/>
      </c>
      <c r="J459" s="71" t="str">
        <f ca="1">INDEX({"","_","-","="},IF(OR($D459 &gt;= K$6, $E459 &lt; J$6), 0, 1)+IF(OR($F459 &gt;= K$6, $G459 &lt; J$6), 0, 2)+1)</f>
        <v/>
      </c>
      <c r="K459" s="71" t="str">
        <f ca="1">INDEX({"","_","-","="},IF(OR($D459 &gt;= L$6, $E459 &lt; K$6), 0, 1)+IF(OR($F459 &gt;= L$6, $G459 &lt; K$6), 0, 2)+1)</f>
        <v/>
      </c>
      <c r="L459" s="71" t="str">
        <f ca="1">INDEX({"","_","-","="},IF(OR($D459 &gt;= M$6, $E459 &lt; L$6), 0, 1)+IF(OR($F459 &gt;= M$6, $G459 &lt; L$6), 0, 2)+1)</f>
        <v/>
      </c>
      <c r="M459" s="71" t="str">
        <f ca="1">INDEX({"","_","-","="},IF(OR($D459 &gt;= N$6, $E459 &lt; M$6), 0, 1)+IF(OR($F459 &gt;= N$6, $G459 &lt; M$6), 0, 2)+1)</f>
        <v/>
      </c>
      <c r="N459" s="71" t="str">
        <f ca="1">INDEX({"","_","-","="},IF(OR($D459 &gt;= O$6, $E459 &lt; N$6), 0, 1)+IF(OR($F459 &gt;= O$6, $G459 &lt; N$6), 0, 2)+1)</f>
        <v/>
      </c>
      <c r="O459" s="71" t="str">
        <f ca="1">INDEX({"","_","-","="},IF(OR($D459 &gt;= P$6, $E459 &lt; O$6), 0, 1)+IF(OR($F459 &gt;= P$6, $G459 &lt; O$6), 0, 2)+1)</f>
        <v/>
      </c>
      <c r="P459" s="71" t="str">
        <f ca="1">INDEX({"","_","-","="},IF(OR($D459 &gt;= Q$6, $E459 &lt; P$6), 0, 1)+IF(OR($F459 &gt;= Q$6, $G459 &lt; P$6), 0, 2)+1)</f>
        <v/>
      </c>
      <c r="Q459" s="71" t="str">
        <f ca="1">INDEX({"","_","-","="},IF(OR($D459 &gt;= R$6, $E459 &lt; Q$6), 0, 1)+IF(OR($F459 &gt;= R$6, $G459 &lt; Q$6), 0, 2)+1)</f>
        <v/>
      </c>
      <c r="R459" s="71" t="str">
        <f ca="1">INDEX({"","_","-","="},IF(OR($D459 &gt;= S$6, $E459 &lt; R$6), 0, 1)+IF(OR($F459 &gt;= S$6, $G459 &lt; R$6), 0, 2)+1)</f>
        <v/>
      </c>
      <c r="S459" s="71" t="str">
        <f ca="1">INDEX({"","_","-","="},IF(OR($D459 &gt;= T$6, $E459 &lt; S$6), 0, 1)+IF(OR($F459 &gt;= T$6, $G459 &lt; S$6), 0, 2)+1)</f>
        <v/>
      </c>
      <c r="T459" s="71" t="str">
        <f ca="1">INDEX({"","_","-","="},IF(OR($D459 &gt;= U$6, $E459 &lt; T$6), 0, 1)+IF(OR($F459 &gt;= U$6, $G459 &lt; T$6), 0, 2)+1)</f>
        <v/>
      </c>
      <c r="U459" s="71" t="str">
        <f ca="1">INDEX({"","_","-","="},IF(OR($D459 &gt;= V$6, $E459 &lt; U$6), 0, 1)+IF(OR($F459 &gt;= V$6, $G459 &lt; U$6), 0, 2)+1)</f>
        <v/>
      </c>
      <c r="V459" s="71" t="str">
        <f ca="1">INDEX({"","_","-","="},IF(OR($D459 &gt;= W$6, $E459 &lt; V$6), 0, 1)+IF(OR($F459 &gt;= W$6, $G459 &lt; V$6), 0, 2)+1)</f>
        <v/>
      </c>
      <c r="W459" s="71" t="str">
        <f ca="1">INDEX({"","_","-","="},IF(OR($D459 &gt;= X$6, $E459 &lt; W$6), 0, 1)+IF(OR($F459 &gt;= X$6, $G459 &lt; W$6), 0, 2)+1)</f>
        <v/>
      </c>
      <c r="X459" s="71" t="str">
        <f ca="1">INDEX({"","_","-","="},IF(OR($D459 &gt;= Y$6, $E459 &lt; X$6), 0, 1)+IF(OR($F459 &gt;= Y$6, $G459 &lt; X$6), 0, 2)+1)</f>
        <v/>
      </c>
      <c r="Y459" s="71" t="str">
        <f ca="1">INDEX({"","_","-","="},IF(OR($D459 &gt;= Z$6, $E459 &lt; Y$6), 0, 1)+IF(OR($F459 &gt;= Z$6, $G459 &lt; Y$6), 0, 2)+1)</f>
        <v/>
      </c>
      <c r="Z459" s="71" t="str">
        <f ca="1">INDEX({"","_","-","="},IF(OR($D459 &gt;= AA$6, $E459 &lt; Z$6), 0, 1)+IF(OR($F459 &gt;= AA$6, $G459 &lt; Z$6), 0, 2)+1)</f>
        <v/>
      </c>
      <c r="AA459" s="71" t="str">
        <f ca="1">INDEX({"","_","-","="},IF(OR($D459 &gt;= AB$6, $E459 &lt; AA$6), 0, 1)+IF(OR($F459 &gt;= AB$6, $G459 &lt; AA$6), 0, 2)+1)</f>
        <v/>
      </c>
      <c r="AB459" s="71" t="str">
        <f ca="1">INDEX({"","_","-","="},IF(OR($D459 &gt;= AC$6, $E459 &lt; AB$6), 0, 1)+IF(OR($F459 &gt;= AC$6, $G459 &lt; AB$6), 0, 2)+1)</f>
        <v/>
      </c>
      <c r="AC459" s="71" t="str">
        <f ca="1">INDEX({"","_","-","="},IF(OR($D459 &gt;= AD$6, $E459 &lt; AC$6), 0, 1)+IF(OR($F459 &gt;= AD$6, $G459 &lt; AC$6), 0, 2)+1)</f>
        <v/>
      </c>
      <c r="AD459" s="71" t="str">
        <f ca="1">INDEX({"","_","-","="},IF(OR($D459 &gt;= AE$6, $E459 &lt; AD$6), 0, 1)+IF(OR($F459 &gt;= AE$6, $G459 &lt; AD$6), 0, 2)+1)</f>
        <v/>
      </c>
      <c r="AE459" s="71" t="str">
        <f ca="1">INDEX({"","_","-","="},IF(OR($D459 &gt;= AF$6, $E459 &lt; AE$6), 0, 1)+IF(OR($F459 &gt;= AF$6, $G459 &lt; AE$6), 0, 2)+1)</f>
        <v/>
      </c>
      <c r="AF459" s="71" t="str">
        <f ca="1">INDEX({"","_","-","="},IF(OR($D459 &gt;= AG$6, $E459 &lt; AF$6), 0, 1)+IF(OR($F459 &gt;= AG$6, $G459 &lt; AF$6), 0, 2)+1)</f>
        <v/>
      </c>
      <c r="AG459" s="71" t="str">
        <f ca="1">INDEX({"","_","-","="},IF(OR($D459 &gt;= AH$6, $E459 &lt; AG$6), 0, 1)+IF(OR($F459 &gt;= AH$6, $G459 &lt; AG$6), 0, 2)+1)</f>
        <v/>
      </c>
      <c r="AH459" s="71" t="str">
        <f ca="1">INDEX({"","_","-","="},IF(OR($D459 &gt;= AI$6, $E459 &lt; AH$6), 0, 1)+IF(OR($F459 &gt;= AI$6, $G459 &lt; AH$6), 0, 2)+1)</f>
        <v/>
      </c>
      <c r="AI459" s="71" t="str">
        <f ca="1">INDEX({"","_","-","="},IF(OR($D459 &gt;= AJ$6, $E459 &lt; AI$6), 0, 1)+IF(OR($F459 &gt;= AJ$6, $G459 &lt; AI$6), 0, 2)+1)</f>
        <v/>
      </c>
      <c r="AJ459" s="71" t="str">
        <f ca="1">INDEX({"","_","-","="},IF(OR($D459 &gt;= AK$6, $E459 &lt; AJ$6), 0, 1)+IF(OR($F459 &gt;= AK$6, $G459 &lt; AJ$6), 0, 2)+1)</f>
        <v/>
      </c>
      <c r="AK459" s="71" t="str">
        <f ca="1">INDEX({"","_","-","="},IF(OR($D459 &gt;= AL$6, $E459 &lt; AK$6), 0, 1)+IF(OR($F459 &gt;= AL$6, $G459 &lt; AK$6), 0, 2)+1)</f>
        <v/>
      </c>
      <c r="AL459" s="71" t="str">
        <f ca="1">INDEX({"","_","-","="},IF(OR($D459 &gt;= AM$6, $E459 &lt; AL$6), 0, 1)+IF(OR($F459 &gt;= AM$6, $G459 &lt; AL$6), 0, 2)+1)</f>
        <v/>
      </c>
      <c r="AM459" s="71" t="str">
        <f ca="1">INDEX({"","_","-","="},IF(OR($D459 &gt;= AN$6, $E459 &lt; AM$6), 0, 1)+IF(OR($F459 &gt;= AN$6, $G459 &lt; AM$6), 0, 2)+1)</f>
        <v/>
      </c>
      <c r="AN459" s="71" t="str">
        <f ca="1">INDEX({"","_","-","="},IF(OR($D459 &gt;= AO$6, $E459 &lt; AN$6), 0, 1)+IF(OR($F459 &gt;= AO$6, $G459 &lt; AN$6), 0, 2)+1)</f>
        <v/>
      </c>
      <c r="AO459" s="71" t="str">
        <f ca="1">INDEX({"","_","-","="},IF(OR($D459 &gt;= AP$6, $E459 &lt; AO$6), 0, 1)+IF(OR($F459 &gt;= AP$6, $G459 &lt; AO$6), 0, 2)+1)</f>
        <v/>
      </c>
      <c r="AP459" s="71" t="str">
        <f ca="1">INDEX({"","_","-","="},IF(OR($D459 &gt;= AQ$6, $E459 &lt; AP$6), 0, 1)+IF(OR($F459 &gt;= AQ$6, $G459 &lt; AP$6), 0, 2)+1)</f>
        <v/>
      </c>
      <c r="AQ459" s="71" t="str">
        <f ca="1">INDEX({"","_","-","="},IF(OR($D459 &gt;= AR$6, $E459 &lt; AQ$6), 0, 1)+IF(OR($F459 &gt;= AR$6, $G459 &lt; AQ$6), 0, 2)+1)</f>
        <v/>
      </c>
      <c r="AR459" s="71" t="str">
        <f ca="1">INDEX({"","_","-","="},IF(OR($D459 &gt;= AS$6, $E459 &lt; AR$6), 0, 1)+IF(OR($F459 &gt;= AS$6, $G459 &lt; AR$6), 0, 2)+1)</f>
        <v/>
      </c>
      <c r="AS459" s="71" t="str">
        <f ca="1">INDEX({"","_","-","="},IF(OR($D459 &gt;= AT$6, $E459 &lt; AS$6), 0, 1)+IF(OR($F459 &gt;= AT$6, $G459 &lt; AS$6), 0, 2)+1)</f>
        <v/>
      </c>
      <c r="AT459" s="71" t="str">
        <f ca="1">INDEX({"","_","-","="},IF(OR($D459 &gt;= AU$6, $E459 &lt; AT$6), 0, 1)+IF(OR($F459 &gt;= AU$6, $G459 &lt; AT$6), 0, 2)+1)</f>
        <v/>
      </c>
      <c r="AU459" s="71" t="str">
        <f ca="1">INDEX({"","_","-","="},IF(OR($D459 &gt;= AV$6, $E459 &lt; AU$6), 0, 1)+IF(OR($F459 &gt;= AV$6, $G459 &lt; AU$6), 0, 2)+1)</f>
        <v/>
      </c>
      <c r="AV459" s="71" t="str">
        <f ca="1">INDEX({"","_","-","="},IF(OR($D459 &gt;= AW$6, $E459 &lt; AV$6), 0, 1)+IF(OR($F459 &gt;= AW$6, $G459 &lt; AV$6), 0, 2)+1)</f>
        <v/>
      </c>
      <c r="AW459" s="71" t="str">
        <f ca="1">INDEX({"","_","-","="},IF(OR($D459 &gt;= AX$6, $E459 &lt; AW$6), 0, 1)+IF(OR($F459 &gt;= AX$6, $G459 &lt; AW$6), 0, 2)+1)</f>
        <v/>
      </c>
      <c r="AX459" s="71" t="str">
        <f ca="1">INDEX({"","_","-","="},IF(OR($D459 &gt;= AY$6, $E459 &lt; AX$6), 0, 1)+IF(OR($F459 &gt;= AY$6, $G459 &lt; AX$6), 0, 2)+1)</f>
        <v/>
      </c>
      <c r="AY459" s="71" t="str">
        <f ca="1">INDEX({"","_","-","="},IF(OR($D459 &gt;= AZ$6, $E459 &lt; AY$6), 0, 1)+IF(OR($F459 &gt;= AZ$6, $G459 &lt; AY$6), 0, 2)+1)</f>
        <v/>
      </c>
      <c r="AZ459" s="71" t="str">
        <f ca="1">INDEX({"","_","-","="},IF(OR($D459 &gt;= BA$6, $E459 &lt; AZ$6), 0, 1)+IF(OR($F459 &gt;= BA$6, $G459 &lt; AZ$6), 0, 2)+1)</f>
        <v/>
      </c>
      <c r="BA459" s="71" t="str">
        <f ca="1">INDEX({"","_","-","="},IF(OR($D459 &gt;= BB$6, $E459 &lt; BA$6), 0, 1)+IF(OR($F459 &gt;= BB$6, $G459 &lt; BA$6), 0, 2)+1)</f>
        <v/>
      </c>
      <c r="BB459" s="71" t="str">
        <f ca="1">INDEX({"","_","-","="},IF(OR($D459 &gt;= BC$6, $E459 &lt; BB$6), 0, 1)+IF(OR($F459 &gt;= BC$6, $G459 &lt; BB$6), 0, 2)+1)</f>
        <v/>
      </c>
      <c r="BC459" s="71" t="str">
        <f ca="1">INDEX({"","_","-","="},IF(OR($D459 &gt;= BD$6, $E459 &lt; BC$6), 0, 1)+IF(OR($F459 &gt;= BD$6, $G459 &lt; BC$6), 0, 2)+1)</f>
        <v/>
      </c>
      <c r="BD459" s="71" t="str">
        <f ca="1">INDEX({"","_","-","="},IF(OR($D459 &gt;= BE$6, $E459 &lt; BD$6), 0, 1)+IF(OR($F459 &gt;= BE$6, $G459 &lt; BD$6), 0, 2)+1)</f>
        <v/>
      </c>
      <c r="BE459" s="71" t="str">
        <f ca="1">INDEX({"","_","-","="},IF(OR($D459 &gt;= BF$6, $E459 &lt; BE$6), 0, 1)+IF(OR($F459 &gt;= BF$6, $G459 &lt; BE$6), 0, 2)+1)</f>
        <v/>
      </c>
      <c r="BF459" s="71" t="str">
        <f ca="1">INDEX({"","_","-","="},IF(OR($D459 &gt;= BG$6, $E459 &lt; BF$6), 0, 1)+IF(OR($F459 &gt;= BG$6, $G459 &lt; BF$6), 0, 2)+1)</f>
        <v/>
      </c>
      <c r="BG459" s="71" t="str">
        <f ca="1">INDEX({"","_","-","="},IF(OR($D459 &gt;= BH$6, $E459 &lt; BG$6), 0, 1)+IF(OR($F459 &gt;= BH$6, $G459 &lt; BG$6), 0, 2)+1)</f>
        <v/>
      </c>
      <c r="BH459" s="71" t="str">
        <f ca="1">INDEX({"","_","-","="},IF(OR($D459 &gt;= BI$6, $E459 &lt; BH$6), 0, 1)+IF(OR($F459 &gt;= BI$6, $G459 &lt; BH$6), 0, 2)+1)</f>
        <v/>
      </c>
      <c r="BI459" s="71" t="str">
        <f ca="1">INDEX({"","_","-","="},IF(OR($D459 &gt;= BJ$6, $E459 &lt; BI$6), 0, 1)+IF(OR($F459 &gt;= BJ$6, $G459 &lt; BI$6), 0, 2)+1)</f>
        <v/>
      </c>
      <c r="BJ459" s="71" t="str">
        <f ca="1">INDEX({"","_","-","="},IF(OR($D459 &gt;= BK$6, $E459 &lt; BJ$6), 0, 1)+IF(OR($F459 &gt;= BK$6, $G459 &lt; BJ$6), 0, 2)+1)</f>
        <v/>
      </c>
      <c r="BK459" s="71" t="str">
        <f ca="1">INDEX({"","_","-","="},IF(OR($D459 &gt;= BL$6, $E459 &lt; BK$6), 0, 1)+IF(OR($F459 &gt;= BL$6, $G459 &lt; BK$6), 0, 2)+1)</f>
        <v/>
      </c>
      <c r="BL459" s="71" t="str">
        <f ca="1">INDEX({"","_","-","="},IF(OR($D459 &gt;= BM$6, $E459 &lt; BL$6), 0, 1)+IF(OR($F459 &gt;= BM$6, $G459 &lt; BL$6), 0, 2)+1)</f>
        <v/>
      </c>
      <c r="BM459" s="71" t="str">
        <f ca="1">INDEX({"","_","-","="},IF(OR($D459 &gt;= BN$6, $E459 &lt; BM$6), 0, 1)+IF(OR($F459 &gt;= BN$6, $G459 &lt; BM$6), 0, 2)+1)</f>
        <v/>
      </c>
      <c r="BN459" s="71" t="str">
        <f ca="1">INDEX({"","_","-","="},IF(OR($D459 &gt;= BO$6, $E459 &lt; BN$6), 0, 1)+IF(OR($F459 &gt;= BO$6, $G459 &lt; BN$6), 0, 2)+1)</f>
        <v/>
      </c>
      <c r="BO459" s="71" t="str">
        <f ca="1">INDEX({"","_","-","="},IF(OR($D459 &gt;= BP$6, $E459 &lt; BO$6), 0, 1)+IF(OR($F459 &gt;= BP$6, $G459 &lt; BO$6), 0, 2)+1)</f>
        <v/>
      </c>
      <c r="BP459" s="71" t="str">
        <f ca="1">INDEX({"","_","-","="},IF(OR($D459 &gt;= BQ$6, $E459 &lt; BP$6), 0, 1)+IF(OR($F459 &gt;= BQ$6, $G459 &lt; BP$6), 0, 2)+1)</f>
        <v/>
      </c>
      <c r="BQ459" s="71" t="str">
        <f ca="1">INDEX({"","_","-","="},IF(OR($D459 &gt;= BR$6, $E459 &lt; BQ$6), 0, 1)+IF(OR($F459 &gt;= BR$6, $G459 &lt; BQ$6), 0, 2)+1)</f>
        <v/>
      </c>
      <c r="BR459" s="71" t="str">
        <f ca="1">INDEX({"","_","-","="},IF(OR($D459 &gt;= BS$6, $E459 &lt; BR$6), 0, 1)+IF(OR($F459 &gt;= BS$6, $G459 &lt; BR$6), 0, 2)+1)</f>
        <v/>
      </c>
      <c r="BS459" s="71" t="str">
        <f ca="1">INDEX({"","_","-","="},IF(OR($D459 &gt;= BT$6, $E459 &lt; BS$6), 0, 1)+IF(OR($F459 &gt;= BT$6, $G459 &lt; BS$6), 0, 2)+1)</f>
        <v/>
      </c>
      <c r="BT459" s="71" t="str">
        <f ca="1">INDEX({"","_","-","="},IF(OR($D459 &gt;= BU$6, $E459 &lt; BT$6), 0, 1)+IF(OR($F459 &gt;= BU$6, $G459 &lt; BT$6), 0, 2)+1)</f>
        <v/>
      </c>
      <c r="BU459" s="71" t="str">
        <f ca="1">INDEX({"","_","-","="},IF(OR($D459 &gt;= BV$6, $E459 &lt; BU$6), 0, 1)+IF(OR($F459 &gt;= BV$6, $G459 &lt; BU$6), 0, 2)+1)</f>
        <v/>
      </c>
      <c r="BV459" s="71" t="str">
        <f ca="1">INDEX({"","_","-","="},IF(OR($D459 &gt;= BW$6, $E459 &lt; BV$6), 0, 1)+IF(OR($F459 &gt;= BW$6, $G459 &lt; BV$6), 0, 2)+1)</f>
        <v/>
      </c>
      <c r="BW459" s="71" t="str">
        <f ca="1">INDEX({"","_","-","="},IF(OR($D459 &gt;= BX$6, $E459 &lt; BW$6), 0, 1)+IF(OR($F459 &gt;= BX$6, $G459 &lt; BW$6), 0, 2)+1)</f>
        <v/>
      </c>
      <c r="BX459" s="71" t="str">
        <f ca="1">INDEX({"","_","-","="},IF(OR($D459 &gt;= BY$6, $E459 &lt; BX$6), 0, 1)+IF(OR($F459 &gt;= BY$6, $G459 &lt; BX$6), 0, 2)+1)</f>
        <v/>
      </c>
      <c r="BY459" s="71" t="str">
        <f ca="1">INDEX({"","_","-","="},IF(OR($D459 &gt;= BZ$6, $E459 &lt; BY$6), 0, 1)+IF(OR($F459 &gt;= BZ$6, $G459 &lt; BY$6), 0, 2)+1)</f>
        <v/>
      </c>
      <c r="BZ459" s="71" t="str">
        <f ca="1">INDEX({"","_","-","="},IF(OR($D459 &gt;= CA$6, $E459 &lt; BZ$6), 0, 1)+IF(OR($F459 &gt;= CA$6, $G459 &lt; BZ$6), 0, 2)+1)</f>
        <v/>
      </c>
      <c r="CA459" s="71" t="str">
        <f ca="1">INDEX({"","_","-","="},IF(OR($D459 &gt;= CB$6, $E459 &lt; CA$6), 0, 1)+IF(OR($F459 &gt;= CB$6, $G459 &lt; CA$6), 0, 2)+1)</f>
        <v/>
      </c>
      <c r="CB459" s="71" t="str">
        <f ca="1">INDEX({"","_","-","="},IF(OR($D459 &gt;= CC$6, $E459 &lt; CB$6), 0, 1)+IF(OR($F459 &gt;= CC$6, $G459 &lt; CB$6), 0, 2)+1)</f>
        <v/>
      </c>
      <c r="CC459" s="71" t="str">
        <f ca="1">INDEX({"","_","-","="},IF(OR($D459 &gt;= CD$6, $E459 &lt; CC$6), 0, 1)+IF(OR($F459 &gt;= CD$6, $G459 &lt; CC$6), 0, 2)+1)</f>
        <v/>
      </c>
      <c r="CD459" s="71" t="str">
        <f ca="1">INDEX({"","_","-","="},IF(OR($D459 &gt;= CE$6, $E459 &lt; CD$6), 0, 1)+IF(OR($F459 &gt;= CE$6, $G459 &lt; CD$6), 0, 2)+1)</f>
        <v/>
      </c>
    </row>
    <row r="460" spans="1:82">
      <c r="A460" s="8" t="str">
        <f ca="1">IF('临-进度'!N455,'临-进度'!$A455,"")</f>
        <v/>
      </c>
      <c r="B460" s="8" t="str">
        <f ca="1">IF('临-进度'!N455,'临-进度'!$B455,"")</f>
        <v/>
      </c>
      <c r="C460" s="8" t="str">
        <f ca="1">IF('临-进度'!N455,'临-进度'!$F455,"")</f>
        <v/>
      </c>
      <c r="D460" s="42" t="str">
        <f ca="1">IF('临-进度'!$N455,'临-进度'!$J455,"")</f>
        <v/>
      </c>
      <c r="E460" s="42" t="str">
        <f ca="1">IF('临-进度'!$N455,'临-进度'!$AF455,"")</f>
        <v/>
      </c>
      <c r="F460" s="42" t="str">
        <f ca="1">IF('临-进度'!$N455,'临-进度'!$K455,"")</f>
        <v/>
      </c>
      <c r="G460" s="76" t="str">
        <f ca="1">IF('临-进度'!$N455,'临-进度'!$AG455,"")</f>
        <v/>
      </c>
      <c r="H460" s="71" t="str">
        <f ca="1">INDEX({"","_","-","="},IF(OR($D460 &gt;= I$6, $E460 &lt; H$6), 0, 1)+IF(OR($F460 &gt;= I$6, $G460 &lt; H$6), 0, 2)+1)</f>
        <v/>
      </c>
      <c r="I460" s="71" t="str">
        <f ca="1">INDEX({"","_","-","="},IF(OR($D460 &gt;= J$6, $E460 &lt; I$6), 0, 1)+IF(OR($F460 &gt;= J$6, $G460 &lt; I$6), 0, 2)+1)</f>
        <v/>
      </c>
      <c r="J460" s="71" t="str">
        <f ca="1">INDEX({"","_","-","="},IF(OR($D460 &gt;= K$6, $E460 &lt; J$6), 0, 1)+IF(OR($F460 &gt;= K$6, $G460 &lt; J$6), 0, 2)+1)</f>
        <v/>
      </c>
      <c r="K460" s="71" t="str">
        <f ca="1">INDEX({"","_","-","="},IF(OR($D460 &gt;= L$6, $E460 &lt; K$6), 0, 1)+IF(OR($F460 &gt;= L$6, $G460 &lt; K$6), 0, 2)+1)</f>
        <v/>
      </c>
      <c r="L460" s="71" t="str">
        <f ca="1">INDEX({"","_","-","="},IF(OR($D460 &gt;= M$6, $E460 &lt; L$6), 0, 1)+IF(OR($F460 &gt;= M$6, $G460 &lt; L$6), 0, 2)+1)</f>
        <v/>
      </c>
      <c r="M460" s="71" t="str">
        <f ca="1">INDEX({"","_","-","="},IF(OR($D460 &gt;= N$6, $E460 &lt; M$6), 0, 1)+IF(OR($F460 &gt;= N$6, $G460 &lt; M$6), 0, 2)+1)</f>
        <v/>
      </c>
      <c r="N460" s="71" t="str">
        <f ca="1">INDEX({"","_","-","="},IF(OR($D460 &gt;= O$6, $E460 &lt; N$6), 0, 1)+IF(OR($F460 &gt;= O$6, $G460 &lt; N$6), 0, 2)+1)</f>
        <v/>
      </c>
      <c r="O460" s="71" t="str">
        <f ca="1">INDEX({"","_","-","="},IF(OR($D460 &gt;= P$6, $E460 &lt; O$6), 0, 1)+IF(OR($F460 &gt;= P$6, $G460 &lt; O$6), 0, 2)+1)</f>
        <v/>
      </c>
      <c r="P460" s="71" t="str">
        <f ca="1">INDEX({"","_","-","="},IF(OR($D460 &gt;= Q$6, $E460 &lt; P$6), 0, 1)+IF(OR($F460 &gt;= Q$6, $G460 &lt; P$6), 0, 2)+1)</f>
        <v/>
      </c>
      <c r="Q460" s="71" t="str">
        <f ca="1">INDEX({"","_","-","="},IF(OR($D460 &gt;= R$6, $E460 &lt; Q$6), 0, 1)+IF(OR($F460 &gt;= R$6, $G460 &lt; Q$6), 0, 2)+1)</f>
        <v/>
      </c>
      <c r="R460" s="71" t="str">
        <f ca="1">INDEX({"","_","-","="},IF(OR($D460 &gt;= S$6, $E460 &lt; R$6), 0, 1)+IF(OR($F460 &gt;= S$6, $G460 &lt; R$6), 0, 2)+1)</f>
        <v/>
      </c>
      <c r="S460" s="71" t="str">
        <f ca="1">INDEX({"","_","-","="},IF(OR($D460 &gt;= T$6, $E460 &lt; S$6), 0, 1)+IF(OR($F460 &gt;= T$6, $G460 &lt; S$6), 0, 2)+1)</f>
        <v/>
      </c>
      <c r="T460" s="71" t="str">
        <f ca="1">INDEX({"","_","-","="},IF(OR($D460 &gt;= U$6, $E460 &lt; T$6), 0, 1)+IF(OR($F460 &gt;= U$6, $G460 &lt; T$6), 0, 2)+1)</f>
        <v/>
      </c>
      <c r="U460" s="71" t="str">
        <f ca="1">INDEX({"","_","-","="},IF(OR($D460 &gt;= V$6, $E460 &lt; U$6), 0, 1)+IF(OR($F460 &gt;= V$6, $G460 &lt; U$6), 0, 2)+1)</f>
        <v/>
      </c>
      <c r="V460" s="71" t="str">
        <f ca="1">INDEX({"","_","-","="},IF(OR($D460 &gt;= W$6, $E460 &lt; V$6), 0, 1)+IF(OR($F460 &gt;= W$6, $G460 &lt; V$6), 0, 2)+1)</f>
        <v/>
      </c>
      <c r="W460" s="71" t="str">
        <f ca="1">INDEX({"","_","-","="},IF(OR($D460 &gt;= X$6, $E460 &lt; W$6), 0, 1)+IF(OR($F460 &gt;= X$6, $G460 &lt; W$6), 0, 2)+1)</f>
        <v/>
      </c>
      <c r="X460" s="71" t="str">
        <f ca="1">INDEX({"","_","-","="},IF(OR($D460 &gt;= Y$6, $E460 &lt; X$6), 0, 1)+IF(OR($F460 &gt;= Y$6, $G460 &lt; X$6), 0, 2)+1)</f>
        <v/>
      </c>
      <c r="Y460" s="71" t="str">
        <f ca="1">INDEX({"","_","-","="},IF(OR($D460 &gt;= Z$6, $E460 &lt; Y$6), 0, 1)+IF(OR($F460 &gt;= Z$6, $G460 &lt; Y$6), 0, 2)+1)</f>
        <v/>
      </c>
      <c r="Z460" s="71" t="str">
        <f ca="1">INDEX({"","_","-","="},IF(OR($D460 &gt;= AA$6, $E460 &lt; Z$6), 0, 1)+IF(OR($F460 &gt;= AA$6, $G460 &lt; Z$6), 0, 2)+1)</f>
        <v/>
      </c>
      <c r="AA460" s="71" t="str">
        <f ca="1">INDEX({"","_","-","="},IF(OR($D460 &gt;= AB$6, $E460 &lt; AA$6), 0, 1)+IF(OR($F460 &gt;= AB$6, $G460 &lt; AA$6), 0, 2)+1)</f>
        <v/>
      </c>
      <c r="AB460" s="71" t="str">
        <f ca="1">INDEX({"","_","-","="},IF(OR($D460 &gt;= AC$6, $E460 &lt; AB$6), 0, 1)+IF(OR($F460 &gt;= AC$6, $G460 &lt; AB$6), 0, 2)+1)</f>
        <v/>
      </c>
      <c r="AC460" s="71" t="str">
        <f ca="1">INDEX({"","_","-","="},IF(OR($D460 &gt;= AD$6, $E460 &lt; AC$6), 0, 1)+IF(OR($F460 &gt;= AD$6, $G460 &lt; AC$6), 0, 2)+1)</f>
        <v/>
      </c>
      <c r="AD460" s="71" t="str">
        <f ca="1">INDEX({"","_","-","="},IF(OR($D460 &gt;= AE$6, $E460 &lt; AD$6), 0, 1)+IF(OR($F460 &gt;= AE$6, $G460 &lt; AD$6), 0, 2)+1)</f>
        <v/>
      </c>
      <c r="AE460" s="71" t="str">
        <f ca="1">INDEX({"","_","-","="},IF(OR($D460 &gt;= AF$6, $E460 &lt; AE$6), 0, 1)+IF(OR($F460 &gt;= AF$6, $G460 &lt; AE$6), 0, 2)+1)</f>
        <v/>
      </c>
      <c r="AF460" s="71" t="str">
        <f ca="1">INDEX({"","_","-","="},IF(OR($D460 &gt;= AG$6, $E460 &lt; AF$6), 0, 1)+IF(OR($F460 &gt;= AG$6, $G460 &lt; AF$6), 0, 2)+1)</f>
        <v/>
      </c>
      <c r="AG460" s="71" t="str">
        <f ca="1">INDEX({"","_","-","="},IF(OR($D460 &gt;= AH$6, $E460 &lt; AG$6), 0, 1)+IF(OR($F460 &gt;= AH$6, $G460 &lt; AG$6), 0, 2)+1)</f>
        <v/>
      </c>
      <c r="AH460" s="71" t="str">
        <f ca="1">INDEX({"","_","-","="},IF(OR($D460 &gt;= AI$6, $E460 &lt; AH$6), 0, 1)+IF(OR($F460 &gt;= AI$6, $G460 &lt; AH$6), 0, 2)+1)</f>
        <v/>
      </c>
      <c r="AI460" s="71" t="str">
        <f ca="1">INDEX({"","_","-","="},IF(OR($D460 &gt;= AJ$6, $E460 &lt; AI$6), 0, 1)+IF(OR($F460 &gt;= AJ$6, $G460 &lt; AI$6), 0, 2)+1)</f>
        <v/>
      </c>
      <c r="AJ460" s="71" t="str">
        <f ca="1">INDEX({"","_","-","="},IF(OR($D460 &gt;= AK$6, $E460 &lt; AJ$6), 0, 1)+IF(OR($F460 &gt;= AK$6, $G460 &lt; AJ$6), 0, 2)+1)</f>
        <v/>
      </c>
      <c r="AK460" s="71" t="str">
        <f ca="1">INDEX({"","_","-","="},IF(OR($D460 &gt;= AL$6, $E460 &lt; AK$6), 0, 1)+IF(OR($F460 &gt;= AL$6, $G460 &lt; AK$6), 0, 2)+1)</f>
        <v/>
      </c>
      <c r="AL460" s="71" t="str">
        <f ca="1">INDEX({"","_","-","="},IF(OR($D460 &gt;= AM$6, $E460 &lt; AL$6), 0, 1)+IF(OR($F460 &gt;= AM$6, $G460 &lt; AL$6), 0, 2)+1)</f>
        <v/>
      </c>
      <c r="AM460" s="71" t="str">
        <f ca="1">INDEX({"","_","-","="},IF(OR($D460 &gt;= AN$6, $E460 &lt; AM$6), 0, 1)+IF(OR($F460 &gt;= AN$6, $G460 &lt; AM$6), 0, 2)+1)</f>
        <v/>
      </c>
      <c r="AN460" s="71" t="str">
        <f ca="1">INDEX({"","_","-","="},IF(OR($D460 &gt;= AO$6, $E460 &lt; AN$6), 0, 1)+IF(OR($F460 &gt;= AO$6, $G460 &lt; AN$6), 0, 2)+1)</f>
        <v/>
      </c>
      <c r="AO460" s="71" t="str">
        <f ca="1">INDEX({"","_","-","="},IF(OR($D460 &gt;= AP$6, $E460 &lt; AO$6), 0, 1)+IF(OR($F460 &gt;= AP$6, $G460 &lt; AO$6), 0, 2)+1)</f>
        <v/>
      </c>
      <c r="AP460" s="71" t="str">
        <f ca="1">INDEX({"","_","-","="},IF(OR($D460 &gt;= AQ$6, $E460 &lt; AP$6), 0, 1)+IF(OR($F460 &gt;= AQ$6, $G460 &lt; AP$6), 0, 2)+1)</f>
        <v/>
      </c>
      <c r="AQ460" s="71" t="str">
        <f ca="1">INDEX({"","_","-","="},IF(OR($D460 &gt;= AR$6, $E460 &lt; AQ$6), 0, 1)+IF(OR($F460 &gt;= AR$6, $G460 &lt; AQ$6), 0, 2)+1)</f>
        <v/>
      </c>
      <c r="AR460" s="71" t="str">
        <f ca="1">INDEX({"","_","-","="},IF(OR($D460 &gt;= AS$6, $E460 &lt; AR$6), 0, 1)+IF(OR($F460 &gt;= AS$6, $G460 &lt; AR$6), 0, 2)+1)</f>
        <v/>
      </c>
      <c r="AS460" s="71" t="str">
        <f ca="1">INDEX({"","_","-","="},IF(OR($D460 &gt;= AT$6, $E460 &lt; AS$6), 0, 1)+IF(OR($F460 &gt;= AT$6, $G460 &lt; AS$6), 0, 2)+1)</f>
        <v/>
      </c>
      <c r="AT460" s="71" t="str">
        <f ca="1">INDEX({"","_","-","="},IF(OR($D460 &gt;= AU$6, $E460 &lt; AT$6), 0, 1)+IF(OR($F460 &gt;= AU$6, $G460 &lt; AT$6), 0, 2)+1)</f>
        <v/>
      </c>
      <c r="AU460" s="71" t="str">
        <f ca="1">INDEX({"","_","-","="},IF(OR($D460 &gt;= AV$6, $E460 &lt; AU$6), 0, 1)+IF(OR($F460 &gt;= AV$6, $G460 &lt; AU$6), 0, 2)+1)</f>
        <v/>
      </c>
      <c r="AV460" s="71" t="str">
        <f ca="1">INDEX({"","_","-","="},IF(OR($D460 &gt;= AW$6, $E460 &lt; AV$6), 0, 1)+IF(OR($F460 &gt;= AW$6, $G460 &lt; AV$6), 0, 2)+1)</f>
        <v/>
      </c>
      <c r="AW460" s="71" t="str">
        <f ca="1">INDEX({"","_","-","="},IF(OR($D460 &gt;= AX$6, $E460 &lt; AW$6), 0, 1)+IF(OR($F460 &gt;= AX$6, $G460 &lt; AW$6), 0, 2)+1)</f>
        <v/>
      </c>
      <c r="AX460" s="71" t="str">
        <f ca="1">INDEX({"","_","-","="},IF(OR($D460 &gt;= AY$6, $E460 &lt; AX$6), 0, 1)+IF(OR($F460 &gt;= AY$6, $G460 &lt; AX$6), 0, 2)+1)</f>
        <v/>
      </c>
      <c r="AY460" s="71" t="str">
        <f ca="1">INDEX({"","_","-","="},IF(OR($D460 &gt;= AZ$6, $E460 &lt; AY$6), 0, 1)+IF(OR($F460 &gt;= AZ$6, $G460 &lt; AY$6), 0, 2)+1)</f>
        <v/>
      </c>
      <c r="AZ460" s="71" t="str">
        <f ca="1">INDEX({"","_","-","="},IF(OR($D460 &gt;= BA$6, $E460 &lt; AZ$6), 0, 1)+IF(OR($F460 &gt;= BA$6, $G460 &lt; AZ$6), 0, 2)+1)</f>
        <v/>
      </c>
      <c r="BA460" s="71" t="str">
        <f ca="1">INDEX({"","_","-","="},IF(OR($D460 &gt;= BB$6, $E460 &lt; BA$6), 0, 1)+IF(OR($F460 &gt;= BB$6, $G460 &lt; BA$6), 0, 2)+1)</f>
        <v/>
      </c>
      <c r="BB460" s="71" t="str">
        <f ca="1">INDEX({"","_","-","="},IF(OR($D460 &gt;= BC$6, $E460 &lt; BB$6), 0, 1)+IF(OR($F460 &gt;= BC$6, $G460 &lt; BB$6), 0, 2)+1)</f>
        <v/>
      </c>
      <c r="BC460" s="71" t="str">
        <f ca="1">INDEX({"","_","-","="},IF(OR($D460 &gt;= BD$6, $E460 &lt; BC$6), 0, 1)+IF(OR($F460 &gt;= BD$6, $G460 &lt; BC$6), 0, 2)+1)</f>
        <v/>
      </c>
      <c r="BD460" s="71" t="str">
        <f ca="1">INDEX({"","_","-","="},IF(OR($D460 &gt;= BE$6, $E460 &lt; BD$6), 0, 1)+IF(OR($F460 &gt;= BE$6, $G460 &lt; BD$6), 0, 2)+1)</f>
        <v/>
      </c>
      <c r="BE460" s="71" t="str">
        <f ca="1">INDEX({"","_","-","="},IF(OR($D460 &gt;= BF$6, $E460 &lt; BE$6), 0, 1)+IF(OR($F460 &gt;= BF$6, $G460 &lt; BE$6), 0, 2)+1)</f>
        <v/>
      </c>
      <c r="BF460" s="71" t="str">
        <f ca="1">INDEX({"","_","-","="},IF(OR($D460 &gt;= BG$6, $E460 &lt; BF$6), 0, 1)+IF(OR($F460 &gt;= BG$6, $G460 &lt; BF$6), 0, 2)+1)</f>
        <v/>
      </c>
      <c r="BG460" s="71" t="str">
        <f ca="1">INDEX({"","_","-","="},IF(OR($D460 &gt;= BH$6, $E460 &lt; BG$6), 0, 1)+IF(OR($F460 &gt;= BH$6, $G460 &lt; BG$6), 0, 2)+1)</f>
        <v/>
      </c>
      <c r="BH460" s="71" t="str">
        <f ca="1">INDEX({"","_","-","="},IF(OR($D460 &gt;= BI$6, $E460 &lt; BH$6), 0, 1)+IF(OR($F460 &gt;= BI$6, $G460 &lt; BH$6), 0, 2)+1)</f>
        <v/>
      </c>
      <c r="BI460" s="71" t="str">
        <f ca="1">INDEX({"","_","-","="},IF(OR($D460 &gt;= BJ$6, $E460 &lt; BI$6), 0, 1)+IF(OR($F460 &gt;= BJ$6, $G460 &lt; BI$6), 0, 2)+1)</f>
        <v/>
      </c>
      <c r="BJ460" s="71" t="str">
        <f ca="1">INDEX({"","_","-","="},IF(OR($D460 &gt;= BK$6, $E460 &lt; BJ$6), 0, 1)+IF(OR($F460 &gt;= BK$6, $G460 &lt; BJ$6), 0, 2)+1)</f>
        <v/>
      </c>
      <c r="BK460" s="71" t="str">
        <f ca="1">INDEX({"","_","-","="},IF(OR($D460 &gt;= BL$6, $E460 &lt; BK$6), 0, 1)+IF(OR($F460 &gt;= BL$6, $G460 &lt; BK$6), 0, 2)+1)</f>
        <v/>
      </c>
      <c r="BL460" s="71" t="str">
        <f ca="1">INDEX({"","_","-","="},IF(OR($D460 &gt;= BM$6, $E460 &lt; BL$6), 0, 1)+IF(OR($F460 &gt;= BM$6, $G460 &lt; BL$6), 0, 2)+1)</f>
        <v/>
      </c>
      <c r="BM460" s="71" t="str">
        <f ca="1">INDEX({"","_","-","="},IF(OR($D460 &gt;= BN$6, $E460 &lt; BM$6), 0, 1)+IF(OR($F460 &gt;= BN$6, $G460 &lt; BM$6), 0, 2)+1)</f>
        <v/>
      </c>
      <c r="BN460" s="71" t="str">
        <f ca="1">INDEX({"","_","-","="},IF(OR($D460 &gt;= BO$6, $E460 &lt; BN$6), 0, 1)+IF(OR($F460 &gt;= BO$6, $G460 &lt; BN$6), 0, 2)+1)</f>
        <v/>
      </c>
      <c r="BO460" s="71" t="str">
        <f ca="1">INDEX({"","_","-","="},IF(OR($D460 &gt;= BP$6, $E460 &lt; BO$6), 0, 1)+IF(OR($F460 &gt;= BP$6, $G460 &lt; BO$6), 0, 2)+1)</f>
        <v/>
      </c>
      <c r="BP460" s="71" t="str">
        <f ca="1">INDEX({"","_","-","="},IF(OR($D460 &gt;= BQ$6, $E460 &lt; BP$6), 0, 1)+IF(OR($F460 &gt;= BQ$6, $G460 &lt; BP$6), 0, 2)+1)</f>
        <v/>
      </c>
      <c r="BQ460" s="71" t="str">
        <f ca="1">INDEX({"","_","-","="},IF(OR($D460 &gt;= BR$6, $E460 &lt; BQ$6), 0, 1)+IF(OR($F460 &gt;= BR$6, $G460 &lt; BQ$6), 0, 2)+1)</f>
        <v/>
      </c>
      <c r="BR460" s="71" t="str">
        <f ca="1">INDEX({"","_","-","="},IF(OR($D460 &gt;= BS$6, $E460 &lt; BR$6), 0, 1)+IF(OR($F460 &gt;= BS$6, $G460 &lt; BR$6), 0, 2)+1)</f>
        <v/>
      </c>
      <c r="BS460" s="71" t="str">
        <f ca="1">INDEX({"","_","-","="},IF(OR($D460 &gt;= BT$6, $E460 &lt; BS$6), 0, 1)+IF(OR($F460 &gt;= BT$6, $G460 &lt; BS$6), 0, 2)+1)</f>
        <v/>
      </c>
      <c r="BT460" s="71" t="str">
        <f ca="1">INDEX({"","_","-","="},IF(OR($D460 &gt;= BU$6, $E460 &lt; BT$6), 0, 1)+IF(OR($F460 &gt;= BU$6, $G460 &lt; BT$6), 0, 2)+1)</f>
        <v/>
      </c>
      <c r="BU460" s="71" t="str">
        <f ca="1">INDEX({"","_","-","="},IF(OR($D460 &gt;= BV$6, $E460 &lt; BU$6), 0, 1)+IF(OR($F460 &gt;= BV$6, $G460 &lt; BU$6), 0, 2)+1)</f>
        <v/>
      </c>
      <c r="BV460" s="71" t="str">
        <f ca="1">INDEX({"","_","-","="},IF(OR($D460 &gt;= BW$6, $E460 &lt; BV$6), 0, 1)+IF(OR($F460 &gt;= BW$6, $G460 &lt; BV$6), 0, 2)+1)</f>
        <v/>
      </c>
      <c r="BW460" s="71" t="str">
        <f ca="1">INDEX({"","_","-","="},IF(OR($D460 &gt;= BX$6, $E460 &lt; BW$6), 0, 1)+IF(OR($F460 &gt;= BX$6, $G460 &lt; BW$6), 0, 2)+1)</f>
        <v/>
      </c>
      <c r="BX460" s="71" t="str">
        <f ca="1">INDEX({"","_","-","="},IF(OR($D460 &gt;= BY$6, $E460 &lt; BX$6), 0, 1)+IF(OR($F460 &gt;= BY$6, $G460 &lt; BX$6), 0, 2)+1)</f>
        <v/>
      </c>
      <c r="BY460" s="71" t="str">
        <f ca="1">INDEX({"","_","-","="},IF(OR($D460 &gt;= BZ$6, $E460 &lt; BY$6), 0, 1)+IF(OR($F460 &gt;= BZ$6, $G460 &lt; BY$6), 0, 2)+1)</f>
        <v/>
      </c>
      <c r="BZ460" s="71" t="str">
        <f ca="1">INDEX({"","_","-","="},IF(OR($D460 &gt;= CA$6, $E460 &lt; BZ$6), 0, 1)+IF(OR($F460 &gt;= CA$6, $G460 &lt; BZ$6), 0, 2)+1)</f>
        <v/>
      </c>
      <c r="CA460" s="71" t="str">
        <f ca="1">INDEX({"","_","-","="},IF(OR($D460 &gt;= CB$6, $E460 &lt; CA$6), 0, 1)+IF(OR($F460 &gt;= CB$6, $G460 &lt; CA$6), 0, 2)+1)</f>
        <v/>
      </c>
      <c r="CB460" s="71" t="str">
        <f ca="1">INDEX({"","_","-","="},IF(OR($D460 &gt;= CC$6, $E460 &lt; CB$6), 0, 1)+IF(OR($F460 &gt;= CC$6, $G460 &lt; CB$6), 0, 2)+1)</f>
        <v/>
      </c>
      <c r="CC460" s="71" t="str">
        <f ca="1">INDEX({"","_","-","="},IF(OR($D460 &gt;= CD$6, $E460 &lt; CC$6), 0, 1)+IF(OR($F460 &gt;= CD$6, $G460 &lt; CC$6), 0, 2)+1)</f>
        <v/>
      </c>
      <c r="CD460" s="71" t="str">
        <f ca="1">INDEX({"","_","-","="},IF(OR($D460 &gt;= CE$6, $E460 &lt; CD$6), 0, 1)+IF(OR($F460 &gt;= CE$6, $G460 &lt; CD$6), 0, 2)+1)</f>
        <v/>
      </c>
    </row>
    <row r="461" spans="1:82">
      <c r="A461" s="8" t="str">
        <f ca="1">IF('临-进度'!N456,'临-进度'!$A456,"")</f>
        <v/>
      </c>
      <c r="B461" s="8" t="str">
        <f ca="1">IF('临-进度'!N456,'临-进度'!$B456,"")</f>
        <v/>
      </c>
      <c r="C461" s="8" t="str">
        <f ca="1">IF('临-进度'!N456,'临-进度'!$F456,"")</f>
        <v/>
      </c>
      <c r="D461" s="42" t="str">
        <f ca="1">IF('临-进度'!$N456,'临-进度'!$J456,"")</f>
        <v/>
      </c>
      <c r="E461" s="42" t="str">
        <f ca="1">IF('临-进度'!$N456,'临-进度'!$AF456,"")</f>
        <v/>
      </c>
      <c r="F461" s="42" t="str">
        <f ca="1">IF('临-进度'!$N456,'临-进度'!$K456,"")</f>
        <v/>
      </c>
      <c r="G461" s="76" t="str">
        <f ca="1">IF('临-进度'!$N456,'临-进度'!$AG456,"")</f>
        <v/>
      </c>
      <c r="H461" s="71" t="str">
        <f ca="1">INDEX({"","_","-","="},IF(OR($D461 &gt;= I$6, $E461 &lt; H$6), 0, 1)+IF(OR($F461 &gt;= I$6, $G461 &lt; H$6), 0, 2)+1)</f>
        <v/>
      </c>
      <c r="I461" s="71" t="str">
        <f ca="1">INDEX({"","_","-","="},IF(OR($D461 &gt;= J$6, $E461 &lt; I$6), 0, 1)+IF(OR($F461 &gt;= J$6, $G461 &lt; I$6), 0, 2)+1)</f>
        <v/>
      </c>
      <c r="J461" s="71" t="str">
        <f ca="1">INDEX({"","_","-","="},IF(OR($D461 &gt;= K$6, $E461 &lt; J$6), 0, 1)+IF(OR($F461 &gt;= K$6, $G461 &lt; J$6), 0, 2)+1)</f>
        <v/>
      </c>
      <c r="K461" s="71" t="str">
        <f ca="1">INDEX({"","_","-","="},IF(OR($D461 &gt;= L$6, $E461 &lt; K$6), 0, 1)+IF(OR($F461 &gt;= L$6, $G461 &lt; K$6), 0, 2)+1)</f>
        <v/>
      </c>
      <c r="L461" s="71" t="str">
        <f ca="1">INDEX({"","_","-","="},IF(OR($D461 &gt;= M$6, $E461 &lt; L$6), 0, 1)+IF(OR($F461 &gt;= M$6, $G461 &lt; L$6), 0, 2)+1)</f>
        <v/>
      </c>
      <c r="M461" s="71" t="str">
        <f ca="1">INDEX({"","_","-","="},IF(OR($D461 &gt;= N$6, $E461 &lt; M$6), 0, 1)+IF(OR($F461 &gt;= N$6, $G461 &lt; M$6), 0, 2)+1)</f>
        <v/>
      </c>
      <c r="N461" s="71" t="str">
        <f ca="1">INDEX({"","_","-","="},IF(OR($D461 &gt;= O$6, $E461 &lt; N$6), 0, 1)+IF(OR($F461 &gt;= O$6, $G461 &lt; N$6), 0, 2)+1)</f>
        <v/>
      </c>
      <c r="O461" s="71" t="str">
        <f ca="1">INDEX({"","_","-","="},IF(OR($D461 &gt;= P$6, $E461 &lt; O$6), 0, 1)+IF(OR($F461 &gt;= P$6, $G461 &lt; O$6), 0, 2)+1)</f>
        <v/>
      </c>
      <c r="P461" s="71" t="str">
        <f ca="1">INDEX({"","_","-","="},IF(OR($D461 &gt;= Q$6, $E461 &lt; P$6), 0, 1)+IF(OR($F461 &gt;= Q$6, $G461 &lt; P$6), 0, 2)+1)</f>
        <v/>
      </c>
      <c r="Q461" s="71" t="str">
        <f ca="1">INDEX({"","_","-","="},IF(OR($D461 &gt;= R$6, $E461 &lt; Q$6), 0, 1)+IF(OR($F461 &gt;= R$6, $G461 &lt; Q$6), 0, 2)+1)</f>
        <v/>
      </c>
      <c r="R461" s="71" t="str">
        <f ca="1">INDEX({"","_","-","="},IF(OR($D461 &gt;= S$6, $E461 &lt; R$6), 0, 1)+IF(OR($F461 &gt;= S$6, $G461 &lt; R$6), 0, 2)+1)</f>
        <v/>
      </c>
      <c r="S461" s="71" t="str">
        <f ca="1">INDEX({"","_","-","="},IF(OR($D461 &gt;= T$6, $E461 &lt; S$6), 0, 1)+IF(OR($F461 &gt;= T$6, $G461 &lt; S$6), 0, 2)+1)</f>
        <v/>
      </c>
      <c r="T461" s="71" t="str">
        <f ca="1">INDEX({"","_","-","="},IF(OR($D461 &gt;= U$6, $E461 &lt; T$6), 0, 1)+IF(OR($F461 &gt;= U$6, $G461 &lt; T$6), 0, 2)+1)</f>
        <v/>
      </c>
      <c r="U461" s="71" t="str">
        <f ca="1">INDEX({"","_","-","="},IF(OR($D461 &gt;= V$6, $E461 &lt; U$6), 0, 1)+IF(OR($F461 &gt;= V$6, $G461 &lt; U$6), 0, 2)+1)</f>
        <v/>
      </c>
      <c r="V461" s="71" t="str">
        <f ca="1">INDEX({"","_","-","="},IF(OR($D461 &gt;= W$6, $E461 &lt; V$6), 0, 1)+IF(OR($F461 &gt;= W$6, $G461 &lt; V$6), 0, 2)+1)</f>
        <v/>
      </c>
      <c r="W461" s="71" t="str">
        <f ca="1">INDEX({"","_","-","="},IF(OR($D461 &gt;= X$6, $E461 &lt; W$6), 0, 1)+IF(OR($F461 &gt;= X$6, $G461 &lt; W$6), 0, 2)+1)</f>
        <v/>
      </c>
      <c r="X461" s="71" t="str">
        <f ca="1">INDEX({"","_","-","="},IF(OR($D461 &gt;= Y$6, $E461 &lt; X$6), 0, 1)+IF(OR($F461 &gt;= Y$6, $G461 &lt; X$6), 0, 2)+1)</f>
        <v/>
      </c>
      <c r="Y461" s="71" t="str">
        <f ca="1">INDEX({"","_","-","="},IF(OR($D461 &gt;= Z$6, $E461 &lt; Y$6), 0, 1)+IF(OR($F461 &gt;= Z$6, $G461 &lt; Y$6), 0, 2)+1)</f>
        <v/>
      </c>
      <c r="Z461" s="71" t="str">
        <f ca="1">INDEX({"","_","-","="},IF(OR($D461 &gt;= AA$6, $E461 &lt; Z$6), 0, 1)+IF(OR($F461 &gt;= AA$6, $G461 &lt; Z$6), 0, 2)+1)</f>
        <v/>
      </c>
      <c r="AA461" s="71" t="str">
        <f ca="1">INDEX({"","_","-","="},IF(OR($D461 &gt;= AB$6, $E461 &lt; AA$6), 0, 1)+IF(OR($F461 &gt;= AB$6, $G461 &lt; AA$6), 0, 2)+1)</f>
        <v/>
      </c>
      <c r="AB461" s="71" t="str">
        <f ca="1">INDEX({"","_","-","="},IF(OR($D461 &gt;= AC$6, $E461 &lt; AB$6), 0, 1)+IF(OR($F461 &gt;= AC$6, $G461 &lt; AB$6), 0, 2)+1)</f>
        <v/>
      </c>
      <c r="AC461" s="71" t="str">
        <f ca="1">INDEX({"","_","-","="},IF(OR($D461 &gt;= AD$6, $E461 &lt; AC$6), 0, 1)+IF(OR($F461 &gt;= AD$6, $G461 &lt; AC$6), 0, 2)+1)</f>
        <v/>
      </c>
      <c r="AD461" s="71" t="str">
        <f ca="1">INDEX({"","_","-","="},IF(OR($D461 &gt;= AE$6, $E461 &lt; AD$6), 0, 1)+IF(OR($F461 &gt;= AE$6, $G461 &lt; AD$6), 0, 2)+1)</f>
        <v/>
      </c>
      <c r="AE461" s="71" t="str">
        <f ca="1">INDEX({"","_","-","="},IF(OR($D461 &gt;= AF$6, $E461 &lt; AE$6), 0, 1)+IF(OR($F461 &gt;= AF$6, $G461 &lt; AE$6), 0, 2)+1)</f>
        <v/>
      </c>
      <c r="AF461" s="71" t="str">
        <f ca="1">INDEX({"","_","-","="},IF(OR($D461 &gt;= AG$6, $E461 &lt; AF$6), 0, 1)+IF(OR($F461 &gt;= AG$6, $G461 &lt; AF$6), 0, 2)+1)</f>
        <v/>
      </c>
      <c r="AG461" s="71" t="str">
        <f ca="1">INDEX({"","_","-","="},IF(OR($D461 &gt;= AH$6, $E461 &lt; AG$6), 0, 1)+IF(OR($F461 &gt;= AH$6, $G461 &lt; AG$6), 0, 2)+1)</f>
        <v/>
      </c>
      <c r="AH461" s="71" t="str">
        <f ca="1">INDEX({"","_","-","="},IF(OR($D461 &gt;= AI$6, $E461 &lt; AH$6), 0, 1)+IF(OR($F461 &gt;= AI$6, $G461 &lt; AH$6), 0, 2)+1)</f>
        <v/>
      </c>
      <c r="AI461" s="71" t="str">
        <f ca="1">INDEX({"","_","-","="},IF(OR($D461 &gt;= AJ$6, $E461 &lt; AI$6), 0, 1)+IF(OR($F461 &gt;= AJ$6, $G461 &lt; AI$6), 0, 2)+1)</f>
        <v/>
      </c>
      <c r="AJ461" s="71" t="str">
        <f ca="1">INDEX({"","_","-","="},IF(OR($D461 &gt;= AK$6, $E461 &lt; AJ$6), 0, 1)+IF(OR($F461 &gt;= AK$6, $G461 &lt; AJ$6), 0, 2)+1)</f>
        <v/>
      </c>
      <c r="AK461" s="71" t="str">
        <f ca="1">INDEX({"","_","-","="},IF(OR($D461 &gt;= AL$6, $E461 &lt; AK$6), 0, 1)+IF(OR($F461 &gt;= AL$6, $G461 &lt; AK$6), 0, 2)+1)</f>
        <v/>
      </c>
      <c r="AL461" s="71" t="str">
        <f ca="1">INDEX({"","_","-","="},IF(OR($D461 &gt;= AM$6, $E461 &lt; AL$6), 0, 1)+IF(OR($F461 &gt;= AM$6, $G461 &lt; AL$6), 0, 2)+1)</f>
        <v/>
      </c>
      <c r="AM461" s="71" t="str">
        <f ca="1">INDEX({"","_","-","="},IF(OR($D461 &gt;= AN$6, $E461 &lt; AM$6), 0, 1)+IF(OR($F461 &gt;= AN$6, $G461 &lt; AM$6), 0, 2)+1)</f>
        <v/>
      </c>
      <c r="AN461" s="71" t="str">
        <f ca="1">INDEX({"","_","-","="},IF(OR($D461 &gt;= AO$6, $E461 &lt; AN$6), 0, 1)+IF(OR($F461 &gt;= AO$6, $G461 &lt; AN$6), 0, 2)+1)</f>
        <v/>
      </c>
      <c r="AO461" s="71" t="str">
        <f ca="1">INDEX({"","_","-","="},IF(OR($D461 &gt;= AP$6, $E461 &lt; AO$6), 0, 1)+IF(OR($F461 &gt;= AP$6, $G461 &lt; AO$6), 0, 2)+1)</f>
        <v/>
      </c>
      <c r="AP461" s="71" t="str">
        <f ca="1">INDEX({"","_","-","="},IF(OR($D461 &gt;= AQ$6, $E461 &lt; AP$6), 0, 1)+IF(OR($F461 &gt;= AQ$6, $G461 &lt; AP$6), 0, 2)+1)</f>
        <v/>
      </c>
      <c r="AQ461" s="71" t="str">
        <f ca="1">INDEX({"","_","-","="},IF(OR($D461 &gt;= AR$6, $E461 &lt; AQ$6), 0, 1)+IF(OR($F461 &gt;= AR$6, $G461 &lt; AQ$6), 0, 2)+1)</f>
        <v/>
      </c>
      <c r="AR461" s="71" t="str">
        <f ca="1">INDEX({"","_","-","="},IF(OR($D461 &gt;= AS$6, $E461 &lt; AR$6), 0, 1)+IF(OR($F461 &gt;= AS$6, $G461 &lt; AR$6), 0, 2)+1)</f>
        <v/>
      </c>
      <c r="AS461" s="71" t="str">
        <f ca="1">INDEX({"","_","-","="},IF(OR($D461 &gt;= AT$6, $E461 &lt; AS$6), 0, 1)+IF(OR($F461 &gt;= AT$6, $G461 &lt; AS$6), 0, 2)+1)</f>
        <v/>
      </c>
      <c r="AT461" s="71" t="str">
        <f ca="1">INDEX({"","_","-","="},IF(OR($D461 &gt;= AU$6, $E461 &lt; AT$6), 0, 1)+IF(OR($F461 &gt;= AU$6, $G461 &lt; AT$6), 0, 2)+1)</f>
        <v/>
      </c>
      <c r="AU461" s="71" t="str">
        <f ca="1">INDEX({"","_","-","="},IF(OR($D461 &gt;= AV$6, $E461 &lt; AU$6), 0, 1)+IF(OR($F461 &gt;= AV$6, $G461 &lt; AU$6), 0, 2)+1)</f>
        <v/>
      </c>
      <c r="AV461" s="71" t="str">
        <f ca="1">INDEX({"","_","-","="},IF(OR($D461 &gt;= AW$6, $E461 &lt; AV$6), 0, 1)+IF(OR($F461 &gt;= AW$6, $G461 &lt; AV$6), 0, 2)+1)</f>
        <v/>
      </c>
      <c r="AW461" s="71" t="str">
        <f ca="1">INDEX({"","_","-","="},IF(OR($D461 &gt;= AX$6, $E461 &lt; AW$6), 0, 1)+IF(OR($F461 &gt;= AX$6, $G461 &lt; AW$6), 0, 2)+1)</f>
        <v/>
      </c>
      <c r="AX461" s="71" t="str">
        <f ca="1">INDEX({"","_","-","="},IF(OR($D461 &gt;= AY$6, $E461 &lt; AX$6), 0, 1)+IF(OR($F461 &gt;= AY$6, $G461 &lt; AX$6), 0, 2)+1)</f>
        <v/>
      </c>
      <c r="AY461" s="71" t="str">
        <f ca="1">INDEX({"","_","-","="},IF(OR($D461 &gt;= AZ$6, $E461 &lt; AY$6), 0, 1)+IF(OR($F461 &gt;= AZ$6, $G461 &lt; AY$6), 0, 2)+1)</f>
        <v/>
      </c>
      <c r="AZ461" s="71" t="str">
        <f ca="1">INDEX({"","_","-","="},IF(OR($D461 &gt;= BA$6, $E461 &lt; AZ$6), 0, 1)+IF(OR($F461 &gt;= BA$6, $G461 &lt; AZ$6), 0, 2)+1)</f>
        <v/>
      </c>
      <c r="BA461" s="71" t="str">
        <f ca="1">INDEX({"","_","-","="},IF(OR($D461 &gt;= BB$6, $E461 &lt; BA$6), 0, 1)+IF(OR($F461 &gt;= BB$6, $G461 &lt; BA$6), 0, 2)+1)</f>
        <v/>
      </c>
      <c r="BB461" s="71" t="str">
        <f ca="1">INDEX({"","_","-","="},IF(OR($D461 &gt;= BC$6, $E461 &lt; BB$6), 0, 1)+IF(OR($F461 &gt;= BC$6, $G461 &lt; BB$6), 0, 2)+1)</f>
        <v/>
      </c>
      <c r="BC461" s="71" t="str">
        <f ca="1">INDEX({"","_","-","="},IF(OR($D461 &gt;= BD$6, $E461 &lt; BC$6), 0, 1)+IF(OR($F461 &gt;= BD$6, $G461 &lt; BC$6), 0, 2)+1)</f>
        <v/>
      </c>
      <c r="BD461" s="71" t="str">
        <f ca="1">INDEX({"","_","-","="},IF(OR($D461 &gt;= BE$6, $E461 &lt; BD$6), 0, 1)+IF(OR($F461 &gt;= BE$6, $G461 &lt; BD$6), 0, 2)+1)</f>
        <v/>
      </c>
      <c r="BE461" s="71" t="str">
        <f ca="1">INDEX({"","_","-","="},IF(OR($D461 &gt;= BF$6, $E461 &lt; BE$6), 0, 1)+IF(OR($F461 &gt;= BF$6, $G461 &lt; BE$6), 0, 2)+1)</f>
        <v/>
      </c>
      <c r="BF461" s="71" t="str">
        <f ca="1">INDEX({"","_","-","="},IF(OR($D461 &gt;= BG$6, $E461 &lt; BF$6), 0, 1)+IF(OR($F461 &gt;= BG$6, $G461 &lt; BF$6), 0, 2)+1)</f>
        <v/>
      </c>
      <c r="BG461" s="71" t="str">
        <f ca="1">INDEX({"","_","-","="},IF(OR($D461 &gt;= BH$6, $E461 &lt; BG$6), 0, 1)+IF(OR($F461 &gt;= BH$6, $G461 &lt; BG$6), 0, 2)+1)</f>
        <v/>
      </c>
      <c r="BH461" s="71" t="str">
        <f ca="1">INDEX({"","_","-","="},IF(OR($D461 &gt;= BI$6, $E461 &lt; BH$6), 0, 1)+IF(OR($F461 &gt;= BI$6, $G461 &lt; BH$6), 0, 2)+1)</f>
        <v/>
      </c>
      <c r="BI461" s="71" t="str">
        <f ca="1">INDEX({"","_","-","="},IF(OR($D461 &gt;= BJ$6, $E461 &lt; BI$6), 0, 1)+IF(OR($F461 &gt;= BJ$6, $G461 &lt; BI$6), 0, 2)+1)</f>
        <v/>
      </c>
      <c r="BJ461" s="71" t="str">
        <f ca="1">INDEX({"","_","-","="},IF(OR($D461 &gt;= BK$6, $E461 &lt; BJ$6), 0, 1)+IF(OR($F461 &gt;= BK$6, $G461 &lt; BJ$6), 0, 2)+1)</f>
        <v/>
      </c>
      <c r="BK461" s="71" t="str">
        <f ca="1">INDEX({"","_","-","="},IF(OR($D461 &gt;= BL$6, $E461 &lt; BK$6), 0, 1)+IF(OR($F461 &gt;= BL$6, $G461 &lt; BK$6), 0, 2)+1)</f>
        <v/>
      </c>
      <c r="BL461" s="71" t="str">
        <f ca="1">INDEX({"","_","-","="},IF(OR($D461 &gt;= BM$6, $E461 &lt; BL$6), 0, 1)+IF(OR($F461 &gt;= BM$6, $G461 &lt; BL$6), 0, 2)+1)</f>
        <v/>
      </c>
      <c r="BM461" s="71" t="str">
        <f ca="1">INDEX({"","_","-","="},IF(OR($D461 &gt;= BN$6, $E461 &lt; BM$6), 0, 1)+IF(OR($F461 &gt;= BN$6, $G461 &lt; BM$6), 0, 2)+1)</f>
        <v/>
      </c>
      <c r="BN461" s="71" t="str">
        <f ca="1">INDEX({"","_","-","="},IF(OR($D461 &gt;= BO$6, $E461 &lt; BN$6), 0, 1)+IF(OR($F461 &gt;= BO$6, $G461 &lt; BN$6), 0, 2)+1)</f>
        <v/>
      </c>
      <c r="BO461" s="71" t="str">
        <f ca="1">INDEX({"","_","-","="},IF(OR($D461 &gt;= BP$6, $E461 &lt; BO$6), 0, 1)+IF(OR($F461 &gt;= BP$6, $G461 &lt; BO$6), 0, 2)+1)</f>
        <v/>
      </c>
      <c r="BP461" s="71" t="str">
        <f ca="1">INDEX({"","_","-","="},IF(OR($D461 &gt;= BQ$6, $E461 &lt; BP$6), 0, 1)+IF(OR($F461 &gt;= BQ$6, $G461 &lt; BP$6), 0, 2)+1)</f>
        <v/>
      </c>
      <c r="BQ461" s="71" t="str">
        <f ca="1">INDEX({"","_","-","="},IF(OR($D461 &gt;= BR$6, $E461 &lt; BQ$6), 0, 1)+IF(OR($F461 &gt;= BR$6, $G461 &lt; BQ$6), 0, 2)+1)</f>
        <v/>
      </c>
      <c r="BR461" s="71" t="str">
        <f ca="1">INDEX({"","_","-","="},IF(OR($D461 &gt;= BS$6, $E461 &lt; BR$6), 0, 1)+IF(OR($F461 &gt;= BS$6, $G461 &lt; BR$6), 0, 2)+1)</f>
        <v/>
      </c>
      <c r="BS461" s="71" t="str">
        <f ca="1">INDEX({"","_","-","="},IF(OR($D461 &gt;= BT$6, $E461 &lt; BS$6), 0, 1)+IF(OR($F461 &gt;= BT$6, $G461 &lt; BS$6), 0, 2)+1)</f>
        <v/>
      </c>
      <c r="BT461" s="71" t="str">
        <f ca="1">INDEX({"","_","-","="},IF(OR($D461 &gt;= BU$6, $E461 &lt; BT$6), 0, 1)+IF(OR($F461 &gt;= BU$6, $G461 &lt; BT$6), 0, 2)+1)</f>
        <v/>
      </c>
      <c r="BU461" s="71" t="str">
        <f ca="1">INDEX({"","_","-","="},IF(OR($D461 &gt;= BV$6, $E461 &lt; BU$6), 0, 1)+IF(OR($F461 &gt;= BV$6, $G461 &lt; BU$6), 0, 2)+1)</f>
        <v/>
      </c>
      <c r="BV461" s="71" t="str">
        <f ca="1">INDEX({"","_","-","="},IF(OR($D461 &gt;= BW$6, $E461 &lt; BV$6), 0, 1)+IF(OR($F461 &gt;= BW$6, $G461 &lt; BV$6), 0, 2)+1)</f>
        <v/>
      </c>
      <c r="BW461" s="71" t="str">
        <f ca="1">INDEX({"","_","-","="},IF(OR($D461 &gt;= BX$6, $E461 &lt; BW$6), 0, 1)+IF(OR($F461 &gt;= BX$6, $G461 &lt; BW$6), 0, 2)+1)</f>
        <v/>
      </c>
      <c r="BX461" s="71" t="str">
        <f ca="1">INDEX({"","_","-","="},IF(OR($D461 &gt;= BY$6, $E461 &lt; BX$6), 0, 1)+IF(OR($F461 &gt;= BY$6, $G461 &lt; BX$6), 0, 2)+1)</f>
        <v/>
      </c>
      <c r="BY461" s="71" t="str">
        <f ca="1">INDEX({"","_","-","="},IF(OR($D461 &gt;= BZ$6, $E461 &lt; BY$6), 0, 1)+IF(OR($F461 &gt;= BZ$6, $G461 &lt; BY$6), 0, 2)+1)</f>
        <v/>
      </c>
      <c r="BZ461" s="71" t="str">
        <f ca="1">INDEX({"","_","-","="},IF(OR($D461 &gt;= CA$6, $E461 &lt; BZ$6), 0, 1)+IF(OR($F461 &gt;= CA$6, $G461 &lt; BZ$6), 0, 2)+1)</f>
        <v/>
      </c>
      <c r="CA461" s="71" t="str">
        <f ca="1">INDEX({"","_","-","="},IF(OR($D461 &gt;= CB$6, $E461 &lt; CA$6), 0, 1)+IF(OR($F461 &gt;= CB$6, $G461 &lt; CA$6), 0, 2)+1)</f>
        <v/>
      </c>
      <c r="CB461" s="71" t="str">
        <f ca="1">INDEX({"","_","-","="},IF(OR($D461 &gt;= CC$6, $E461 &lt; CB$6), 0, 1)+IF(OR($F461 &gt;= CC$6, $G461 &lt; CB$6), 0, 2)+1)</f>
        <v/>
      </c>
      <c r="CC461" s="71" t="str">
        <f ca="1">INDEX({"","_","-","="},IF(OR($D461 &gt;= CD$6, $E461 &lt; CC$6), 0, 1)+IF(OR($F461 &gt;= CD$6, $G461 &lt; CC$6), 0, 2)+1)</f>
        <v/>
      </c>
      <c r="CD461" s="71" t="str">
        <f ca="1">INDEX({"","_","-","="},IF(OR($D461 &gt;= CE$6, $E461 &lt; CD$6), 0, 1)+IF(OR($F461 &gt;= CE$6, $G461 &lt; CD$6), 0, 2)+1)</f>
        <v/>
      </c>
    </row>
    <row r="462" spans="1:82">
      <c r="A462" s="8" t="str">
        <f ca="1">IF('临-进度'!N457,'临-进度'!$A457,"")</f>
        <v/>
      </c>
      <c r="B462" s="8" t="str">
        <f ca="1">IF('临-进度'!N457,'临-进度'!$B457,"")</f>
        <v/>
      </c>
      <c r="C462" s="8" t="str">
        <f ca="1">IF('临-进度'!N457,'临-进度'!$F457,"")</f>
        <v/>
      </c>
      <c r="D462" s="42" t="str">
        <f ca="1">IF('临-进度'!$N457,'临-进度'!$J457,"")</f>
        <v/>
      </c>
      <c r="E462" s="42" t="str">
        <f ca="1">IF('临-进度'!$N457,'临-进度'!$AF457,"")</f>
        <v/>
      </c>
      <c r="F462" s="42" t="str">
        <f ca="1">IF('临-进度'!$N457,'临-进度'!$K457,"")</f>
        <v/>
      </c>
      <c r="G462" s="76" t="str">
        <f ca="1">IF('临-进度'!$N457,'临-进度'!$AG457,"")</f>
        <v/>
      </c>
      <c r="H462" s="71" t="str">
        <f ca="1">INDEX({"","_","-","="},IF(OR($D462 &gt;= I$6, $E462 &lt; H$6), 0, 1)+IF(OR($F462 &gt;= I$6, $G462 &lt; H$6), 0, 2)+1)</f>
        <v/>
      </c>
      <c r="I462" s="71" t="str">
        <f ca="1">INDEX({"","_","-","="},IF(OR($D462 &gt;= J$6, $E462 &lt; I$6), 0, 1)+IF(OR($F462 &gt;= J$6, $G462 &lt; I$6), 0, 2)+1)</f>
        <v/>
      </c>
      <c r="J462" s="71" t="str">
        <f ca="1">INDEX({"","_","-","="},IF(OR($D462 &gt;= K$6, $E462 &lt; J$6), 0, 1)+IF(OR($F462 &gt;= K$6, $G462 &lt; J$6), 0, 2)+1)</f>
        <v/>
      </c>
      <c r="K462" s="71" t="str">
        <f ca="1">INDEX({"","_","-","="},IF(OR($D462 &gt;= L$6, $E462 &lt; K$6), 0, 1)+IF(OR($F462 &gt;= L$6, $G462 &lt; K$6), 0, 2)+1)</f>
        <v/>
      </c>
      <c r="L462" s="71" t="str">
        <f ca="1">INDEX({"","_","-","="},IF(OR($D462 &gt;= M$6, $E462 &lt; L$6), 0, 1)+IF(OR($F462 &gt;= M$6, $G462 &lt; L$6), 0, 2)+1)</f>
        <v/>
      </c>
      <c r="M462" s="71" t="str">
        <f ca="1">INDEX({"","_","-","="},IF(OR($D462 &gt;= N$6, $E462 &lt; M$6), 0, 1)+IF(OR($F462 &gt;= N$6, $G462 &lt; M$6), 0, 2)+1)</f>
        <v/>
      </c>
      <c r="N462" s="71" t="str">
        <f ca="1">INDEX({"","_","-","="},IF(OR($D462 &gt;= O$6, $E462 &lt; N$6), 0, 1)+IF(OR($F462 &gt;= O$6, $G462 &lt; N$6), 0, 2)+1)</f>
        <v/>
      </c>
      <c r="O462" s="71" t="str">
        <f ca="1">INDEX({"","_","-","="},IF(OR($D462 &gt;= P$6, $E462 &lt; O$6), 0, 1)+IF(OR($F462 &gt;= P$6, $G462 &lt; O$6), 0, 2)+1)</f>
        <v/>
      </c>
      <c r="P462" s="71" t="str">
        <f ca="1">INDEX({"","_","-","="},IF(OR($D462 &gt;= Q$6, $E462 &lt; P$6), 0, 1)+IF(OR($F462 &gt;= Q$6, $G462 &lt; P$6), 0, 2)+1)</f>
        <v/>
      </c>
      <c r="Q462" s="71" t="str">
        <f ca="1">INDEX({"","_","-","="},IF(OR($D462 &gt;= R$6, $E462 &lt; Q$6), 0, 1)+IF(OR($F462 &gt;= R$6, $G462 &lt; Q$6), 0, 2)+1)</f>
        <v/>
      </c>
      <c r="R462" s="71" t="str">
        <f ca="1">INDEX({"","_","-","="},IF(OR($D462 &gt;= S$6, $E462 &lt; R$6), 0, 1)+IF(OR($F462 &gt;= S$6, $G462 &lt; R$6), 0, 2)+1)</f>
        <v/>
      </c>
      <c r="S462" s="71" t="str">
        <f ca="1">INDEX({"","_","-","="},IF(OR($D462 &gt;= T$6, $E462 &lt; S$6), 0, 1)+IF(OR($F462 &gt;= T$6, $G462 &lt; S$6), 0, 2)+1)</f>
        <v/>
      </c>
      <c r="T462" s="71" t="str">
        <f ca="1">INDEX({"","_","-","="},IF(OR($D462 &gt;= U$6, $E462 &lt; T$6), 0, 1)+IF(OR($F462 &gt;= U$6, $G462 &lt; T$6), 0, 2)+1)</f>
        <v/>
      </c>
      <c r="U462" s="71" t="str">
        <f ca="1">INDEX({"","_","-","="},IF(OR($D462 &gt;= V$6, $E462 &lt; U$6), 0, 1)+IF(OR($F462 &gt;= V$6, $G462 &lt; U$6), 0, 2)+1)</f>
        <v/>
      </c>
      <c r="V462" s="71" t="str">
        <f ca="1">INDEX({"","_","-","="},IF(OR($D462 &gt;= W$6, $E462 &lt; V$6), 0, 1)+IF(OR($F462 &gt;= W$6, $G462 &lt; V$6), 0, 2)+1)</f>
        <v/>
      </c>
      <c r="W462" s="71" t="str">
        <f ca="1">INDEX({"","_","-","="},IF(OR($D462 &gt;= X$6, $E462 &lt; W$6), 0, 1)+IF(OR($F462 &gt;= X$6, $G462 &lt; W$6), 0, 2)+1)</f>
        <v/>
      </c>
      <c r="X462" s="71" t="str">
        <f ca="1">INDEX({"","_","-","="},IF(OR($D462 &gt;= Y$6, $E462 &lt; X$6), 0, 1)+IF(OR($F462 &gt;= Y$6, $G462 &lt; X$6), 0, 2)+1)</f>
        <v/>
      </c>
      <c r="Y462" s="71" t="str">
        <f ca="1">INDEX({"","_","-","="},IF(OR($D462 &gt;= Z$6, $E462 &lt; Y$6), 0, 1)+IF(OR($F462 &gt;= Z$6, $G462 &lt; Y$6), 0, 2)+1)</f>
        <v/>
      </c>
      <c r="Z462" s="71" t="str">
        <f ca="1">INDEX({"","_","-","="},IF(OR($D462 &gt;= AA$6, $E462 &lt; Z$6), 0, 1)+IF(OR($F462 &gt;= AA$6, $G462 &lt; Z$6), 0, 2)+1)</f>
        <v/>
      </c>
      <c r="AA462" s="71" t="str">
        <f ca="1">INDEX({"","_","-","="},IF(OR($D462 &gt;= AB$6, $E462 &lt; AA$6), 0, 1)+IF(OR($F462 &gt;= AB$6, $G462 &lt; AA$6), 0, 2)+1)</f>
        <v/>
      </c>
      <c r="AB462" s="71" t="str">
        <f ca="1">INDEX({"","_","-","="},IF(OR($D462 &gt;= AC$6, $E462 &lt; AB$6), 0, 1)+IF(OR($F462 &gt;= AC$6, $G462 &lt; AB$6), 0, 2)+1)</f>
        <v/>
      </c>
      <c r="AC462" s="71" t="str">
        <f ca="1">INDEX({"","_","-","="},IF(OR($D462 &gt;= AD$6, $E462 &lt; AC$6), 0, 1)+IF(OR($F462 &gt;= AD$6, $G462 &lt; AC$6), 0, 2)+1)</f>
        <v/>
      </c>
      <c r="AD462" s="71" t="str">
        <f ca="1">INDEX({"","_","-","="},IF(OR($D462 &gt;= AE$6, $E462 &lt; AD$6), 0, 1)+IF(OR($F462 &gt;= AE$6, $G462 &lt; AD$6), 0, 2)+1)</f>
        <v/>
      </c>
      <c r="AE462" s="71" t="str">
        <f ca="1">INDEX({"","_","-","="},IF(OR($D462 &gt;= AF$6, $E462 &lt; AE$6), 0, 1)+IF(OR($F462 &gt;= AF$6, $G462 &lt; AE$6), 0, 2)+1)</f>
        <v/>
      </c>
      <c r="AF462" s="71" t="str">
        <f ca="1">INDEX({"","_","-","="},IF(OR($D462 &gt;= AG$6, $E462 &lt; AF$6), 0, 1)+IF(OR($F462 &gt;= AG$6, $G462 &lt; AF$6), 0, 2)+1)</f>
        <v/>
      </c>
      <c r="AG462" s="71" t="str">
        <f ca="1">INDEX({"","_","-","="},IF(OR($D462 &gt;= AH$6, $E462 &lt; AG$6), 0, 1)+IF(OR($F462 &gt;= AH$6, $G462 &lt; AG$6), 0, 2)+1)</f>
        <v/>
      </c>
      <c r="AH462" s="71" t="str">
        <f ca="1">INDEX({"","_","-","="},IF(OR($D462 &gt;= AI$6, $E462 &lt; AH$6), 0, 1)+IF(OR($F462 &gt;= AI$6, $G462 &lt; AH$6), 0, 2)+1)</f>
        <v/>
      </c>
      <c r="AI462" s="71" t="str">
        <f ca="1">INDEX({"","_","-","="},IF(OR($D462 &gt;= AJ$6, $E462 &lt; AI$6), 0, 1)+IF(OR($F462 &gt;= AJ$6, $G462 &lt; AI$6), 0, 2)+1)</f>
        <v/>
      </c>
      <c r="AJ462" s="71" t="str">
        <f ca="1">INDEX({"","_","-","="},IF(OR($D462 &gt;= AK$6, $E462 &lt; AJ$6), 0, 1)+IF(OR($F462 &gt;= AK$6, $G462 &lt; AJ$6), 0, 2)+1)</f>
        <v/>
      </c>
      <c r="AK462" s="71" t="str">
        <f ca="1">INDEX({"","_","-","="},IF(OR($D462 &gt;= AL$6, $E462 &lt; AK$6), 0, 1)+IF(OR($F462 &gt;= AL$6, $G462 &lt; AK$6), 0, 2)+1)</f>
        <v/>
      </c>
      <c r="AL462" s="71" t="str">
        <f ca="1">INDEX({"","_","-","="},IF(OR($D462 &gt;= AM$6, $E462 &lt; AL$6), 0, 1)+IF(OR($F462 &gt;= AM$6, $G462 &lt; AL$6), 0, 2)+1)</f>
        <v/>
      </c>
      <c r="AM462" s="71" t="str">
        <f ca="1">INDEX({"","_","-","="},IF(OR($D462 &gt;= AN$6, $E462 &lt; AM$6), 0, 1)+IF(OR($F462 &gt;= AN$6, $G462 &lt; AM$6), 0, 2)+1)</f>
        <v/>
      </c>
      <c r="AN462" s="71" t="str">
        <f ca="1">INDEX({"","_","-","="},IF(OR($D462 &gt;= AO$6, $E462 &lt; AN$6), 0, 1)+IF(OR($F462 &gt;= AO$6, $G462 &lt; AN$6), 0, 2)+1)</f>
        <v/>
      </c>
      <c r="AO462" s="71" t="str">
        <f ca="1">INDEX({"","_","-","="},IF(OR($D462 &gt;= AP$6, $E462 &lt; AO$6), 0, 1)+IF(OR($F462 &gt;= AP$6, $G462 &lt; AO$6), 0, 2)+1)</f>
        <v/>
      </c>
      <c r="AP462" s="71" t="str">
        <f ca="1">INDEX({"","_","-","="},IF(OR($D462 &gt;= AQ$6, $E462 &lt; AP$6), 0, 1)+IF(OR($F462 &gt;= AQ$6, $G462 &lt; AP$6), 0, 2)+1)</f>
        <v/>
      </c>
      <c r="AQ462" s="71" t="str">
        <f ca="1">INDEX({"","_","-","="},IF(OR($D462 &gt;= AR$6, $E462 &lt; AQ$6), 0, 1)+IF(OR($F462 &gt;= AR$6, $G462 &lt; AQ$6), 0, 2)+1)</f>
        <v/>
      </c>
      <c r="AR462" s="71" t="str">
        <f ca="1">INDEX({"","_","-","="},IF(OR($D462 &gt;= AS$6, $E462 &lt; AR$6), 0, 1)+IF(OR($F462 &gt;= AS$6, $G462 &lt; AR$6), 0, 2)+1)</f>
        <v/>
      </c>
      <c r="AS462" s="71" t="str">
        <f ca="1">INDEX({"","_","-","="},IF(OR($D462 &gt;= AT$6, $E462 &lt; AS$6), 0, 1)+IF(OR($F462 &gt;= AT$6, $G462 &lt; AS$6), 0, 2)+1)</f>
        <v/>
      </c>
      <c r="AT462" s="71" t="str">
        <f ca="1">INDEX({"","_","-","="},IF(OR($D462 &gt;= AU$6, $E462 &lt; AT$6), 0, 1)+IF(OR($F462 &gt;= AU$6, $G462 &lt; AT$6), 0, 2)+1)</f>
        <v/>
      </c>
      <c r="AU462" s="71" t="str">
        <f ca="1">INDEX({"","_","-","="},IF(OR($D462 &gt;= AV$6, $E462 &lt; AU$6), 0, 1)+IF(OR($F462 &gt;= AV$6, $G462 &lt; AU$6), 0, 2)+1)</f>
        <v/>
      </c>
      <c r="AV462" s="71" t="str">
        <f ca="1">INDEX({"","_","-","="},IF(OR($D462 &gt;= AW$6, $E462 &lt; AV$6), 0, 1)+IF(OR($F462 &gt;= AW$6, $G462 &lt; AV$6), 0, 2)+1)</f>
        <v/>
      </c>
      <c r="AW462" s="71" t="str">
        <f ca="1">INDEX({"","_","-","="},IF(OR($D462 &gt;= AX$6, $E462 &lt; AW$6), 0, 1)+IF(OR($F462 &gt;= AX$6, $G462 &lt; AW$6), 0, 2)+1)</f>
        <v/>
      </c>
      <c r="AX462" s="71" t="str">
        <f ca="1">INDEX({"","_","-","="},IF(OR($D462 &gt;= AY$6, $E462 &lt; AX$6), 0, 1)+IF(OR($F462 &gt;= AY$6, $G462 &lt; AX$6), 0, 2)+1)</f>
        <v/>
      </c>
      <c r="AY462" s="71" t="str">
        <f ca="1">INDEX({"","_","-","="},IF(OR($D462 &gt;= AZ$6, $E462 &lt; AY$6), 0, 1)+IF(OR($F462 &gt;= AZ$6, $G462 &lt; AY$6), 0, 2)+1)</f>
        <v/>
      </c>
      <c r="AZ462" s="71" t="str">
        <f ca="1">INDEX({"","_","-","="},IF(OR($D462 &gt;= BA$6, $E462 &lt; AZ$6), 0, 1)+IF(OR($F462 &gt;= BA$6, $G462 &lt; AZ$6), 0, 2)+1)</f>
        <v/>
      </c>
      <c r="BA462" s="71" t="str">
        <f ca="1">INDEX({"","_","-","="},IF(OR($D462 &gt;= BB$6, $E462 &lt; BA$6), 0, 1)+IF(OR($F462 &gt;= BB$6, $G462 &lt; BA$6), 0, 2)+1)</f>
        <v/>
      </c>
      <c r="BB462" s="71" t="str">
        <f ca="1">INDEX({"","_","-","="},IF(OR($D462 &gt;= BC$6, $E462 &lt; BB$6), 0, 1)+IF(OR($F462 &gt;= BC$6, $G462 &lt; BB$6), 0, 2)+1)</f>
        <v/>
      </c>
      <c r="BC462" s="71" t="str">
        <f ca="1">INDEX({"","_","-","="},IF(OR($D462 &gt;= BD$6, $E462 &lt; BC$6), 0, 1)+IF(OR($F462 &gt;= BD$6, $G462 &lt; BC$6), 0, 2)+1)</f>
        <v/>
      </c>
      <c r="BD462" s="71" t="str">
        <f ca="1">INDEX({"","_","-","="},IF(OR($D462 &gt;= BE$6, $E462 &lt; BD$6), 0, 1)+IF(OR($F462 &gt;= BE$6, $G462 &lt; BD$6), 0, 2)+1)</f>
        <v/>
      </c>
      <c r="BE462" s="71" t="str">
        <f ca="1">INDEX({"","_","-","="},IF(OR($D462 &gt;= BF$6, $E462 &lt; BE$6), 0, 1)+IF(OR($F462 &gt;= BF$6, $G462 &lt; BE$6), 0, 2)+1)</f>
        <v/>
      </c>
      <c r="BF462" s="71" t="str">
        <f ca="1">INDEX({"","_","-","="},IF(OR($D462 &gt;= BG$6, $E462 &lt; BF$6), 0, 1)+IF(OR($F462 &gt;= BG$6, $G462 &lt; BF$6), 0, 2)+1)</f>
        <v/>
      </c>
      <c r="BG462" s="71" t="str">
        <f ca="1">INDEX({"","_","-","="},IF(OR($D462 &gt;= BH$6, $E462 &lt; BG$6), 0, 1)+IF(OR($F462 &gt;= BH$6, $G462 &lt; BG$6), 0, 2)+1)</f>
        <v/>
      </c>
      <c r="BH462" s="71" t="str">
        <f ca="1">INDEX({"","_","-","="},IF(OR($D462 &gt;= BI$6, $E462 &lt; BH$6), 0, 1)+IF(OR($F462 &gt;= BI$6, $G462 &lt; BH$6), 0, 2)+1)</f>
        <v/>
      </c>
      <c r="BI462" s="71" t="str">
        <f ca="1">INDEX({"","_","-","="},IF(OR($D462 &gt;= BJ$6, $E462 &lt; BI$6), 0, 1)+IF(OR($F462 &gt;= BJ$6, $G462 &lt; BI$6), 0, 2)+1)</f>
        <v/>
      </c>
      <c r="BJ462" s="71" t="str">
        <f ca="1">INDEX({"","_","-","="},IF(OR($D462 &gt;= BK$6, $E462 &lt; BJ$6), 0, 1)+IF(OR($F462 &gt;= BK$6, $G462 &lt; BJ$6), 0, 2)+1)</f>
        <v/>
      </c>
      <c r="BK462" s="71" t="str">
        <f ca="1">INDEX({"","_","-","="},IF(OR($D462 &gt;= BL$6, $E462 &lt; BK$6), 0, 1)+IF(OR($F462 &gt;= BL$6, $G462 &lt; BK$6), 0, 2)+1)</f>
        <v/>
      </c>
      <c r="BL462" s="71" t="str">
        <f ca="1">INDEX({"","_","-","="},IF(OR($D462 &gt;= BM$6, $E462 &lt; BL$6), 0, 1)+IF(OR($F462 &gt;= BM$6, $G462 &lt; BL$6), 0, 2)+1)</f>
        <v/>
      </c>
      <c r="BM462" s="71" t="str">
        <f ca="1">INDEX({"","_","-","="},IF(OR($D462 &gt;= BN$6, $E462 &lt; BM$6), 0, 1)+IF(OR($F462 &gt;= BN$6, $G462 &lt; BM$6), 0, 2)+1)</f>
        <v/>
      </c>
      <c r="BN462" s="71" t="str">
        <f ca="1">INDEX({"","_","-","="},IF(OR($D462 &gt;= BO$6, $E462 &lt; BN$6), 0, 1)+IF(OR($F462 &gt;= BO$6, $G462 &lt; BN$6), 0, 2)+1)</f>
        <v/>
      </c>
      <c r="BO462" s="71" t="str">
        <f ca="1">INDEX({"","_","-","="},IF(OR($D462 &gt;= BP$6, $E462 &lt; BO$6), 0, 1)+IF(OR($F462 &gt;= BP$6, $G462 &lt; BO$6), 0, 2)+1)</f>
        <v/>
      </c>
      <c r="BP462" s="71" t="str">
        <f ca="1">INDEX({"","_","-","="},IF(OR($D462 &gt;= BQ$6, $E462 &lt; BP$6), 0, 1)+IF(OR($F462 &gt;= BQ$6, $G462 &lt; BP$6), 0, 2)+1)</f>
        <v/>
      </c>
      <c r="BQ462" s="71" t="str">
        <f ca="1">INDEX({"","_","-","="},IF(OR($D462 &gt;= BR$6, $E462 &lt; BQ$6), 0, 1)+IF(OR($F462 &gt;= BR$6, $G462 &lt; BQ$6), 0, 2)+1)</f>
        <v/>
      </c>
      <c r="BR462" s="71" t="str">
        <f ca="1">INDEX({"","_","-","="},IF(OR($D462 &gt;= BS$6, $E462 &lt; BR$6), 0, 1)+IF(OR($F462 &gt;= BS$6, $G462 &lt; BR$6), 0, 2)+1)</f>
        <v/>
      </c>
      <c r="BS462" s="71" t="str">
        <f ca="1">INDEX({"","_","-","="},IF(OR($D462 &gt;= BT$6, $E462 &lt; BS$6), 0, 1)+IF(OR($F462 &gt;= BT$6, $G462 &lt; BS$6), 0, 2)+1)</f>
        <v/>
      </c>
      <c r="BT462" s="71" t="str">
        <f ca="1">INDEX({"","_","-","="},IF(OR($D462 &gt;= BU$6, $E462 &lt; BT$6), 0, 1)+IF(OR($F462 &gt;= BU$6, $G462 &lt; BT$6), 0, 2)+1)</f>
        <v/>
      </c>
      <c r="BU462" s="71" t="str">
        <f ca="1">INDEX({"","_","-","="},IF(OR($D462 &gt;= BV$6, $E462 &lt; BU$6), 0, 1)+IF(OR($F462 &gt;= BV$6, $G462 &lt; BU$6), 0, 2)+1)</f>
        <v/>
      </c>
      <c r="BV462" s="71" t="str">
        <f ca="1">INDEX({"","_","-","="},IF(OR($D462 &gt;= BW$6, $E462 &lt; BV$6), 0, 1)+IF(OR($F462 &gt;= BW$6, $G462 &lt; BV$6), 0, 2)+1)</f>
        <v/>
      </c>
      <c r="BW462" s="71" t="str">
        <f ca="1">INDEX({"","_","-","="},IF(OR($D462 &gt;= BX$6, $E462 &lt; BW$6), 0, 1)+IF(OR($F462 &gt;= BX$6, $G462 &lt; BW$6), 0, 2)+1)</f>
        <v/>
      </c>
      <c r="BX462" s="71" t="str">
        <f ca="1">INDEX({"","_","-","="},IF(OR($D462 &gt;= BY$6, $E462 &lt; BX$6), 0, 1)+IF(OR($F462 &gt;= BY$6, $G462 &lt; BX$6), 0, 2)+1)</f>
        <v/>
      </c>
      <c r="BY462" s="71" t="str">
        <f ca="1">INDEX({"","_","-","="},IF(OR($D462 &gt;= BZ$6, $E462 &lt; BY$6), 0, 1)+IF(OR($F462 &gt;= BZ$6, $G462 &lt; BY$6), 0, 2)+1)</f>
        <v/>
      </c>
      <c r="BZ462" s="71" t="str">
        <f ca="1">INDEX({"","_","-","="},IF(OR($D462 &gt;= CA$6, $E462 &lt; BZ$6), 0, 1)+IF(OR($F462 &gt;= CA$6, $G462 &lt; BZ$6), 0, 2)+1)</f>
        <v/>
      </c>
      <c r="CA462" s="71" t="str">
        <f ca="1">INDEX({"","_","-","="},IF(OR($D462 &gt;= CB$6, $E462 &lt; CA$6), 0, 1)+IF(OR($F462 &gt;= CB$6, $G462 &lt; CA$6), 0, 2)+1)</f>
        <v/>
      </c>
      <c r="CB462" s="71" t="str">
        <f ca="1">INDEX({"","_","-","="},IF(OR($D462 &gt;= CC$6, $E462 &lt; CB$6), 0, 1)+IF(OR($F462 &gt;= CC$6, $G462 &lt; CB$6), 0, 2)+1)</f>
        <v/>
      </c>
      <c r="CC462" s="71" t="str">
        <f ca="1">INDEX({"","_","-","="},IF(OR($D462 &gt;= CD$6, $E462 &lt; CC$6), 0, 1)+IF(OR($F462 &gt;= CD$6, $G462 &lt; CC$6), 0, 2)+1)</f>
        <v/>
      </c>
      <c r="CD462" s="71" t="str">
        <f ca="1">INDEX({"","_","-","="},IF(OR($D462 &gt;= CE$6, $E462 &lt; CD$6), 0, 1)+IF(OR($F462 &gt;= CE$6, $G462 &lt; CD$6), 0, 2)+1)</f>
        <v/>
      </c>
    </row>
    <row r="463" spans="1:82">
      <c r="A463" s="8" t="str">
        <f ca="1">IF('临-进度'!N458,'临-进度'!$A458,"")</f>
        <v/>
      </c>
      <c r="B463" s="8" t="str">
        <f ca="1">IF('临-进度'!N458,'临-进度'!$B458,"")</f>
        <v/>
      </c>
      <c r="C463" s="8" t="str">
        <f ca="1">IF('临-进度'!N458,'临-进度'!$F458,"")</f>
        <v/>
      </c>
      <c r="D463" s="42" t="str">
        <f ca="1">IF('临-进度'!$N458,'临-进度'!$J458,"")</f>
        <v/>
      </c>
      <c r="E463" s="42" t="str">
        <f ca="1">IF('临-进度'!$N458,'临-进度'!$AF458,"")</f>
        <v/>
      </c>
      <c r="F463" s="42" t="str">
        <f ca="1">IF('临-进度'!$N458,'临-进度'!$K458,"")</f>
        <v/>
      </c>
      <c r="G463" s="76" t="str">
        <f ca="1">IF('临-进度'!$N458,'临-进度'!$AG458,"")</f>
        <v/>
      </c>
      <c r="H463" s="71" t="str">
        <f ca="1">INDEX({"","_","-","="},IF(OR($D463 &gt;= I$6, $E463 &lt; H$6), 0, 1)+IF(OR($F463 &gt;= I$6, $G463 &lt; H$6), 0, 2)+1)</f>
        <v/>
      </c>
      <c r="I463" s="71" t="str">
        <f ca="1">INDEX({"","_","-","="},IF(OR($D463 &gt;= J$6, $E463 &lt; I$6), 0, 1)+IF(OR($F463 &gt;= J$6, $G463 &lt; I$6), 0, 2)+1)</f>
        <v/>
      </c>
      <c r="J463" s="71" t="str">
        <f ca="1">INDEX({"","_","-","="},IF(OR($D463 &gt;= K$6, $E463 &lt; J$6), 0, 1)+IF(OR($F463 &gt;= K$6, $G463 &lt; J$6), 0, 2)+1)</f>
        <v/>
      </c>
      <c r="K463" s="71" t="str">
        <f ca="1">INDEX({"","_","-","="},IF(OR($D463 &gt;= L$6, $E463 &lt; K$6), 0, 1)+IF(OR($F463 &gt;= L$6, $G463 &lt; K$6), 0, 2)+1)</f>
        <v/>
      </c>
      <c r="L463" s="71" t="str">
        <f ca="1">INDEX({"","_","-","="},IF(OR($D463 &gt;= M$6, $E463 &lt; L$6), 0, 1)+IF(OR($F463 &gt;= M$6, $G463 &lt; L$6), 0, 2)+1)</f>
        <v/>
      </c>
      <c r="M463" s="71" t="str">
        <f ca="1">INDEX({"","_","-","="},IF(OR($D463 &gt;= N$6, $E463 &lt; M$6), 0, 1)+IF(OR($F463 &gt;= N$6, $G463 &lt; M$6), 0, 2)+1)</f>
        <v/>
      </c>
      <c r="N463" s="71" t="str">
        <f ca="1">INDEX({"","_","-","="},IF(OR($D463 &gt;= O$6, $E463 &lt; N$6), 0, 1)+IF(OR($F463 &gt;= O$6, $G463 &lt; N$6), 0, 2)+1)</f>
        <v/>
      </c>
      <c r="O463" s="71" t="str">
        <f ca="1">INDEX({"","_","-","="},IF(OR($D463 &gt;= P$6, $E463 &lt; O$6), 0, 1)+IF(OR($F463 &gt;= P$6, $G463 &lt; O$6), 0, 2)+1)</f>
        <v/>
      </c>
      <c r="P463" s="71" t="str">
        <f ca="1">INDEX({"","_","-","="},IF(OR($D463 &gt;= Q$6, $E463 &lt; P$6), 0, 1)+IF(OR($F463 &gt;= Q$6, $G463 &lt; P$6), 0, 2)+1)</f>
        <v/>
      </c>
      <c r="Q463" s="71" t="str">
        <f ca="1">INDEX({"","_","-","="},IF(OR($D463 &gt;= R$6, $E463 &lt; Q$6), 0, 1)+IF(OR($F463 &gt;= R$6, $G463 &lt; Q$6), 0, 2)+1)</f>
        <v/>
      </c>
      <c r="R463" s="71" t="str">
        <f ca="1">INDEX({"","_","-","="},IF(OR($D463 &gt;= S$6, $E463 &lt; R$6), 0, 1)+IF(OR($F463 &gt;= S$6, $G463 &lt; R$6), 0, 2)+1)</f>
        <v/>
      </c>
      <c r="S463" s="71" t="str">
        <f ca="1">INDEX({"","_","-","="},IF(OR($D463 &gt;= T$6, $E463 &lt; S$6), 0, 1)+IF(OR($F463 &gt;= T$6, $G463 &lt; S$6), 0, 2)+1)</f>
        <v/>
      </c>
      <c r="T463" s="71" t="str">
        <f ca="1">INDEX({"","_","-","="},IF(OR($D463 &gt;= U$6, $E463 &lt; T$6), 0, 1)+IF(OR($F463 &gt;= U$6, $G463 &lt; T$6), 0, 2)+1)</f>
        <v/>
      </c>
      <c r="U463" s="71" t="str">
        <f ca="1">INDEX({"","_","-","="},IF(OR($D463 &gt;= V$6, $E463 &lt; U$6), 0, 1)+IF(OR($F463 &gt;= V$6, $G463 &lt; U$6), 0, 2)+1)</f>
        <v/>
      </c>
      <c r="V463" s="71" t="str">
        <f ca="1">INDEX({"","_","-","="},IF(OR($D463 &gt;= W$6, $E463 &lt; V$6), 0, 1)+IF(OR($F463 &gt;= W$6, $G463 &lt; V$6), 0, 2)+1)</f>
        <v/>
      </c>
      <c r="W463" s="71" t="str">
        <f ca="1">INDEX({"","_","-","="},IF(OR($D463 &gt;= X$6, $E463 &lt; W$6), 0, 1)+IF(OR($F463 &gt;= X$6, $G463 &lt; W$6), 0, 2)+1)</f>
        <v/>
      </c>
      <c r="X463" s="71" t="str">
        <f ca="1">INDEX({"","_","-","="},IF(OR($D463 &gt;= Y$6, $E463 &lt; X$6), 0, 1)+IF(OR($F463 &gt;= Y$6, $G463 &lt; X$6), 0, 2)+1)</f>
        <v/>
      </c>
      <c r="Y463" s="71" t="str">
        <f ca="1">INDEX({"","_","-","="},IF(OR($D463 &gt;= Z$6, $E463 &lt; Y$6), 0, 1)+IF(OR($F463 &gt;= Z$6, $G463 &lt; Y$6), 0, 2)+1)</f>
        <v/>
      </c>
      <c r="Z463" s="71" t="str">
        <f ca="1">INDEX({"","_","-","="},IF(OR($D463 &gt;= AA$6, $E463 &lt; Z$6), 0, 1)+IF(OR($F463 &gt;= AA$6, $G463 &lt; Z$6), 0, 2)+1)</f>
        <v/>
      </c>
      <c r="AA463" s="71" t="str">
        <f ca="1">INDEX({"","_","-","="},IF(OR($D463 &gt;= AB$6, $E463 &lt; AA$6), 0, 1)+IF(OR($F463 &gt;= AB$6, $G463 &lt; AA$6), 0, 2)+1)</f>
        <v/>
      </c>
      <c r="AB463" s="71" t="str">
        <f ca="1">INDEX({"","_","-","="},IF(OR($D463 &gt;= AC$6, $E463 &lt; AB$6), 0, 1)+IF(OR($F463 &gt;= AC$6, $G463 &lt; AB$6), 0, 2)+1)</f>
        <v/>
      </c>
      <c r="AC463" s="71" t="str">
        <f ca="1">INDEX({"","_","-","="},IF(OR($D463 &gt;= AD$6, $E463 &lt; AC$6), 0, 1)+IF(OR($F463 &gt;= AD$6, $G463 &lt; AC$6), 0, 2)+1)</f>
        <v/>
      </c>
      <c r="AD463" s="71" t="str">
        <f ca="1">INDEX({"","_","-","="},IF(OR($D463 &gt;= AE$6, $E463 &lt; AD$6), 0, 1)+IF(OR($F463 &gt;= AE$6, $G463 &lt; AD$6), 0, 2)+1)</f>
        <v/>
      </c>
      <c r="AE463" s="71" t="str">
        <f ca="1">INDEX({"","_","-","="},IF(OR($D463 &gt;= AF$6, $E463 &lt; AE$6), 0, 1)+IF(OR($F463 &gt;= AF$6, $G463 &lt; AE$6), 0, 2)+1)</f>
        <v/>
      </c>
      <c r="AF463" s="71" t="str">
        <f ca="1">INDEX({"","_","-","="},IF(OR($D463 &gt;= AG$6, $E463 &lt; AF$6), 0, 1)+IF(OR($F463 &gt;= AG$6, $G463 &lt; AF$6), 0, 2)+1)</f>
        <v/>
      </c>
      <c r="AG463" s="71" t="str">
        <f ca="1">INDEX({"","_","-","="},IF(OR($D463 &gt;= AH$6, $E463 &lt; AG$6), 0, 1)+IF(OR($F463 &gt;= AH$6, $G463 &lt; AG$6), 0, 2)+1)</f>
        <v/>
      </c>
      <c r="AH463" s="71" t="str">
        <f ca="1">INDEX({"","_","-","="},IF(OR($D463 &gt;= AI$6, $E463 &lt; AH$6), 0, 1)+IF(OR($F463 &gt;= AI$6, $G463 &lt; AH$6), 0, 2)+1)</f>
        <v/>
      </c>
      <c r="AI463" s="71" t="str">
        <f ca="1">INDEX({"","_","-","="},IF(OR($D463 &gt;= AJ$6, $E463 &lt; AI$6), 0, 1)+IF(OR($F463 &gt;= AJ$6, $G463 &lt; AI$6), 0, 2)+1)</f>
        <v/>
      </c>
      <c r="AJ463" s="71" t="str">
        <f ca="1">INDEX({"","_","-","="},IF(OR($D463 &gt;= AK$6, $E463 &lt; AJ$6), 0, 1)+IF(OR($F463 &gt;= AK$6, $G463 &lt; AJ$6), 0, 2)+1)</f>
        <v/>
      </c>
      <c r="AK463" s="71" t="str">
        <f ca="1">INDEX({"","_","-","="},IF(OR($D463 &gt;= AL$6, $E463 &lt; AK$6), 0, 1)+IF(OR($F463 &gt;= AL$6, $G463 &lt; AK$6), 0, 2)+1)</f>
        <v/>
      </c>
      <c r="AL463" s="71" t="str">
        <f ca="1">INDEX({"","_","-","="},IF(OR($D463 &gt;= AM$6, $E463 &lt; AL$6), 0, 1)+IF(OR($F463 &gt;= AM$6, $G463 &lt; AL$6), 0, 2)+1)</f>
        <v/>
      </c>
      <c r="AM463" s="71" t="str">
        <f ca="1">INDEX({"","_","-","="},IF(OR($D463 &gt;= AN$6, $E463 &lt; AM$6), 0, 1)+IF(OR($F463 &gt;= AN$6, $G463 &lt; AM$6), 0, 2)+1)</f>
        <v/>
      </c>
      <c r="AN463" s="71" t="str">
        <f ca="1">INDEX({"","_","-","="},IF(OR($D463 &gt;= AO$6, $E463 &lt; AN$6), 0, 1)+IF(OR($F463 &gt;= AO$6, $G463 &lt; AN$6), 0, 2)+1)</f>
        <v/>
      </c>
      <c r="AO463" s="71" t="str">
        <f ca="1">INDEX({"","_","-","="},IF(OR($D463 &gt;= AP$6, $E463 &lt; AO$6), 0, 1)+IF(OR($F463 &gt;= AP$6, $G463 &lt; AO$6), 0, 2)+1)</f>
        <v/>
      </c>
      <c r="AP463" s="71" t="str">
        <f ca="1">INDEX({"","_","-","="},IF(OR($D463 &gt;= AQ$6, $E463 &lt; AP$6), 0, 1)+IF(OR($F463 &gt;= AQ$6, $G463 &lt; AP$6), 0, 2)+1)</f>
        <v/>
      </c>
      <c r="AQ463" s="71" t="str">
        <f ca="1">INDEX({"","_","-","="},IF(OR($D463 &gt;= AR$6, $E463 &lt; AQ$6), 0, 1)+IF(OR($F463 &gt;= AR$6, $G463 &lt; AQ$6), 0, 2)+1)</f>
        <v/>
      </c>
      <c r="AR463" s="71" t="str">
        <f ca="1">INDEX({"","_","-","="},IF(OR($D463 &gt;= AS$6, $E463 &lt; AR$6), 0, 1)+IF(OR($F463 &gt;= AS$6, $G463 &lt; AR$6), 0, 2)+1)</f>
        <v/>
      </c>
      <c r="AS463" s="71" t="str">
        <f ca="1">INDEX({"","_","-","="},IF(OR($D463 &gt;= AT$6, $E463 &lt; AS$6), 0, 1)+IF(OR($F463 &gt;= AT$6, $G463 &lt; AS$6), 0, 2)+1)</f>
        <v/>
      </c>
      <c r="AT463" s="71" t="str">
        <f ca="1">INDEX({"","_","-","="},IF(OR($D463 &gt;= AU$6, $E463 &lt; AT$6), 0, 1)+IF(OR($F463 &gt;= AU$6, $G463 &lt; AT$6), 0, 2)+1)</f>
        <v/>
      </c>
      <c r="AU463" s="71" t="str">
        <f ca="1">INDEX({"","_","-","="},IF(OR($D463 &gt;= AV$6, $E463 &lt; AU$6), 0, 1)+IF(OR($F463 &gt;= AV$6, $G463 &lt; AU$6), 0, 2)+1)</f>
        <v/>
      </c>
      <c r="AV463" s="71" t="str">
        <f ca="1">INDEX({"","_","-","="},IF(OR($D463 &gt;= AW$6, $E463 &lt; AV$6), 0, 1)+IF(OR($F463 &gt;= AW$6, $G463 &lt; AV$6), 0, 2)+1)</f>
        <v/>
      </c>
      <c r="AW463" s="71" t="str">
        <f ca="1">INDEX({"","_","-","="},IF(OR($D463 &gt;= AX$6, $E463 &lt; AW$6), 0, 1)+IF(OR($F463 &gt;= AX$6, $G463 &lt; AW$6), 0, 2)+1)</f>
        <v/>
      </c>
      <c r="AX463" s="71" t="str">
        <f ca="1">INDEX({"","_","-","="},IF(OR($D463 &gt;= AY$6, $E463 &lt; AX$6), 0, 1)+IF(OR($F463 &gt;= AY$6, $G463 &lt; AX$6), 0, 2)+1)</f>
        <v/>
      </c>
      <c r="AY463" s="71" t="str">
        <f ca="1">INDEX({"","_","-","="},IF(OR($D463 &gt;= AZ$6, $E463 &lt; AY$6), 0, 1)+IF(OR($F463 &gt;= AZ$6, $G463 &lt; AY$6), 0, 2)+1)</f>
        <v/>
      </c>
      <c r="AZ463" s="71" t="str">
        <f ca="1">INDEX({"","_","-","="},IF(OR($D463 &gt;= BA$6, $E463 &lt; AZ$6), 0, 1)+IF(OR($F463 &gt;= BA$6, $G463 &lt; AZ$6), 0, 2)+1)</f>
        <v/>
      </c>
      <c r="BA463" s="71" t="str">
        <f ca="1">INDEX({"","_","-","="},IF(OR($D463 &gt;= BB$6, $E463 &lt; BA$6), 0, 1)+IF(OR($F463 &gt;= BB$6, $G463 &lt; BA$6), 0, 2)+1)</f>
        <v/>
      </c>
      <c r="BB463" s="71" t="str">
        <f ca="1">INDEX({"","_","-","="},IF(OR($D463 &gt;= BC$6, $E463 &lt; BB$6), 0, 1)+IF(OR($F463 &gt;= BC$6, $G463 &lt; BB$6), 0, 2)+1)</f>
        <v/>
      </c>
      <c r="BC463" s="71" t="str">
        <f ca="1">INDEX({"","_","-","="},IF(OR($D463 &gt;= BD$6, $E463 &lt; BC$6), 0, 1)+IF(OR($F463 &gt;= BD$6, $G463 &lt; BC$6), 0, 2)+1)</f>
        <v/>
      </c>
      <c r="BD463" s="71" t="str">
        <f ca="1">INDEX({"","_","-","="},IF(OR($D463 &gt;= BE$6, $E463 &lt; BD$6), 0, 1)+IF(OR($F463 &gt;= BE$6, $G463 &lt; BD$6), 0, 2)+1)</f>
        <v/>
      </c>
      <c r="BE463" s="71" t="str">
        <f ca="1">INDEX({"","_","-","="},IF(OR($D463 &gt;= BF$6, $E463 &lt; BE$6), 0, 1)+IF(OR($F463 &gt;= BF$6, $G463 &lt; BE$6), 0, 2)+1)</f>
        <v/>
      </c>
      <c r="BF463" s="71" t="str">
        <f ca="1">INDEX({"","_","-","="},IF(OR($D463 &gt;= BG$6, $E463 &lt; BF$6), 0, 1)+IF(OR($F463 &gt;= BG$6, $G463 &lt; BF$6), 0, 2)+1)</f>
        <v/>
      </c>
      <c r="BG463" s="71" t="str">
        <f ca="1">INDEX({"","_","-","="},IF(OR($D463 &gt;= BH$6, $E463 &lt; BG$6), 0, 1)+IF(OR($F463 &gt;= BH$6, $G463 &lt; BG$6), 0, 2)+1)</f>
        <v/>
      </c>
      <c r="BH463" s="71" t="str">
        <f ca="1">INDEX({"","_","-","="},IF(OR($D463 &gt;= BI$6, $E463 &lt; BH$6), 0, 1)+IF(OR($F463 &gt;= BI$6, $G463 &lt; BH$6), 0, 2)+1)</f>
        <v/>
      </c>
      <c r="BI463" s="71" t="str">
        <f ca="1">INDEX({"","_","-","="},IF(OR($D463 &gt;= BJ$6, $E463 &lt; BI$6), 0, 1)+IF(OR($F463 &gt;= BJ$6, $G463 &lt; BI$6), 0, 2)+1)</f>
        <v/>
      </c>
      <c r="BJ463" s="71" t="str">
        <f ca="1">INDEX({"","_","-","="},IF(OR($D463 &gt;= BK$6, $E463 &lt; BJ$6), 0, 1)+IF(OR($F463 &gt;= BK$6, $G463 &lt; BJ$6), 0, 2)+1)</f>
        <v/>
      </c>
      <c r="BK463" s="71" t="str">
        <f ca="1">INDEX({"","_","-","="},IF(OR($D463 &gt;= BL$6, $E463 &lt; BK$6), 0, 1)+IF(OR($F463 &gt;= BL$6, $G463 &lt; BK$6), 0, 2)+1)</f>
        <v/>
      </c>
      <c r="BL463" s="71" t="str">
        <f ca="1">INDEX({"","_","-","="},IF(OR($D463 &gt;= BM$6, $E463 &lt; BL$6), 0, 1)+IF(OR($F463 &gt;= BM$6, $G463 &lt; BL$6), 0, 2)+1)</f>
        <v/>
      </c>
      <c r="BM463" s="71" t="str">
        <f ca="1">INDEX({"","_","-","="},IF(OR($D463 &gt;= BN$6, $E463 &lt; BM$6), 0, 1)+IF(OR($F463 &gt;= BN$6, $G463 &lt; BM$6), 0, 2)+1)</f>
        <v/>
      </c>
      <c r="BN463" s="71" t="str">
        <f ca="1">INDEX({"","_","-","="},IF(OR($D463 &gt;= BO$6, $E463 &lt; BN$6), 0, 1)+IF(OR($F463 &gt;= BO$6, $G463 &lt; BN$6), 0, 2)+1)</f>
        <v/>
      </c>
      <c r="BO463" s="71" t="str">
        <f ca="1">INDEX({"","_","-","="},IF(OR($D463 &gt;= BP$6, $E463 &lt; BO$6), 0, 1)+IF(OR($F463 &gt;= BP$6, $G463 &lt; BO$6), 0, 2)+1)</f>
        <v/>
      </c>
      <c r="BP463" s="71" t="str">
        <f ca="1">INDEX({"","_","-","="},IF(OR($D463 &gt;= BQ$6, $E463 &lt; BP$6), 0, 1)+IF(OR($F463 &gt;= BQ$6, $G463 &lt; BP$6), 0, 2)+1)</f>
        <v/>
      </c>
      <c r="BQ463" s="71" t="str">
        <f ca="1">INDEX({"","_","-","="},IF(OR($D463 &gt;= BR$6, $E463 &lt; BQ$6), 0, 1)+IF(OR($F463 &gt;= BR$6, $G463 &lt; BQ$6), 0, 2)+1)</f>
        <v/>
      </c>
      <c r="BR463" s="71" t="str">
        <f ca="1">INDEX({"","_","-","="},IF(OR($D463 &gt;= BS$6, $E463 &lt; BR$6), 0, 1)+IF(OR($F463 &gt;= BS$6, $G463 &lt; BR$6), 0, 2)+1)</f>
        <v/>
      </c>
      <c r="BS463" s="71" t="str">
        <f ca="1">INDEX({"","_","-","="},IF(OR($D463 &gt;= BT$6, $E463 &lt; BS$6), 0, 1)+IF(OR($F463 &gt;= BT$6, $G463 &lt; BS$6), 0, 2)+1)</f>
        <v/>
      </c>
      <c r="BT463" s="71" t="str">
        <f ca="1">INDEX({"","_","-","="},IF(OR($D463 &gt;= BU$6, $E463 &lt; BT$6), 0, 1)+IF(OR($F463 &gt;= BU$6, $G463 &lt; BT$6), 0, 2)+1)</f>
        <v/>
      </c>
      <c r="BU463" s="71" t="str">
        <f ca="1">INDEX({"","_","-","="},IF(OR($D463 &gt;= BV$6, $E463 &lt; BU$6), 0, 1)+IF(OR($F463 &gt;= BV$6, $G463 &lt; BU$6), 0, 2)+1)</f>
        <v/>
      </c>
      <c r="BV463" s="71" t="str">
        <f ca="1">INDEX({"","_","-","="},IF(OR($D463 &gt;= BW$6, $E463 &lt; BV$6), 0, 1)+IF(OR($F463 &gt;= BW$6, $G463 &lt; BV$6), 0, 2)+1)</f>
        <v/>
      </c>
      <c r="BW463" s="71" t="str">
        <f ca="1">INDEX({"","_","-","="},IF(OR($D463 &gt;= BX$6, $E463 &lt; BW$6), 0, 1)+IF(OR($F463 &gt;= BX$6, $G463 &lt; BW$6), 0, 2)+1)</f>
        <v/>
      </c>
      <c r="BX463" s="71" t="str">
        <f ca="1">INDEX({"","_","-","="},IF(OR($D463 &gt;= BY$6, $E463 &lt; BX$6), 0, 1)+IF(OR($F463 &gt;= BY$6, $G463 &lt; BX$6), 0, 2)+1)</f>
        <v/>
      </c>
      <c r="BY463" s="71" t="str">
        <f ca="1">INDEX({"","_","-","="},IF(OR($D463 &gt;= BZ$6, $E463 &lt; BY$6), 0, 1)+IF(OR($F463 &gt;= BZ$6, $G463 &lt; BY$6), 0, 2)+1)</f>
        <v/>
      </c>
      <c r="BZ463" s="71" t="str">
        <f ca="1">INDEX({"","_","-","="},IF(OR($D463 &gt;= CA$6, $E463 &lt; BZ$6), 0, 1)+IF(OR($F463 &gt;= CA$6, $G463 &lt; BZ$6), 0, 2)+1)</f>
        <v/>
      </c>
      <c r="CA463" s="71" t="str">
        <f ca="1">INDEX({"","_","-","="},IF(OR($D463 &gt;= CB$6, $E463 &lt; CA$6), 0, 1)+IF(OR($F463 &gt;= CB$6, $G463 &lt; CA$6), 0, 2)+1)</f>
        <v/>
      </c>
      <c r="CB463" s="71" t="str">
        <f ca="1">INDEX({"","_","-","="},IF(OR($D463 &gt;= CC$6, $E463 &lt; CB$6), 0, 1)+IF(OR($F463 &gt;= CC$6, $G463 &lt; CB$6), 0, 2)+1)</f>
        <v/>
      </c>
      <c r="CC463" s="71" t="str">
        <f ca="1">INDEX({"","_","-","="},IF(OR($D463 &gt;= CD$6, $E463 &lt; CC$6), 0, 1)+IF(OR($F463 &gt;= CD$6, $G463 &lt; CC$6), 0, 2)+1)</f>
        <v/>
      </c>
      <c r="CD463" s="71" t="str">
        <f ca="1">INDEX({"","_","-","="},IF(OR($D463 &gt;= CE$6, $E463 &lt; CD$6), 0, 1)+IF(OR($F463 &gt;= CE$6, $G463 &lt; CD$6), 0, 2)+1)</f>
        <v/>
      </c>
    </row>
    <row r="464" spans="1:82">
      <c r="A464" s="8" t="str">
        <f ca="1">IF('临-进度'!N459,'临-进度'!$A459,"")</f>
        <v/>
      </c>
      <c r="B464" s="8" t="str">
        <f ca="1">IF('临-进度'!N459,'临-进度'!$B459,"")</f>
        <v/>
      </c>
      <c r="C464" s="8" t="str">
        <f ca="1">IF('临-进度'!N459,'临-进度'!$F459,"")</f>
        <v/>
      </c>
      <c r="D464" s="42" t="str">
        <f ca="1">IF('临-进度'!$N459,'临-进度'!$J459,"")</f>
        <v/>
      </c>
      <c r="E464" s="42" t="str">
        <f ca="1">IF('临-进度'!$N459,'临-进度'!$AF459,"")</f>
        <v/>
      </c>
      <c r="F464" s="42" t="str">
        <f ca="1">IF('临-进度'!$N459,'临-进度'!$K459,"")</f>
        <v/>
      </c>
      <c r="G464" s="76" t="str">
        <f ca="1">IF('临-进度'!$N459,'临-进度'!$AG459,"")</f>
        <v/>
      </c>
      <c r="H464" s="71" t="str">
        <f ca="1">INDEX({"","_","-","="},IF(OR($D464 &gt;= I$6, $E464 &lt; H$6), 0, 1)+IF(OR($F464 &gt;= I$6, $G464 &lt; H$6), 0, 2)+1)</f>
        <v/>
      </c>
      <c r="I464" s="71" t="str">
        <f ca="1">INDEX({"","_","-","="},IF(OR($D464 &gt;= J$6, $E464 &lt; I$6), 0, 1)+IF(OR($F464 &gt;= J$6, $G464 &lt; I$6), 0, 2)+1)</f>
        <v/>
      </c>
      <c r="J464" s="71" t="str">
        <f ca="1">INDEX({"","_","-","="},IF(OR($D464 &gt;= K$6, $E464 &lt; J$6), 0, 1)+IF(OR($F464 &gt;= K$6, $G464 &lt; J$6), 0, 2)+1)</f>
        <v/>
      </c>
      <c r="K464" s="71" t="str">
        <f ca="1">INDEX({"","_","-","="},IF(OR($D464 &gt;= L$6, $E464 &lt; K$6), 0, 1)+IF(OR($F464 &gt;= L$6, $G464 &lt; K$6), 0, 2)+1)</f>
        <v/>
      </c>
      <c r="L464" s="71" t="str">
        <f ca="1">INDEX({"","_","-","="},IF(OR($D464 &gt;= M$6, $E464 &lt; L$6), 0, 1)+IF(OR($F464 &gt;= M$6, $G464 &lt; L$6), 0, 2)+1)</f>
        <v/>
      </c>
      <c r="M464" s="71" t="str">
        <f ca="1">INDEX({"","_","-","="},IF(OR($D464 &gt;= N$6, $E464 &lt; M$6), 0, 1)+IF(OR($F464 &gt;= N$6, $G464 &lt; M$6), 0, 2)+1)</f>
        <v/>
      </c>
      <c r="N464" s="71" t="str">
        <f ca="1">INDEX({"","_","-","="},IF(OR($D464 &gt;= O$6, $E464 &lt; N$6), 0, 1)+IF(OR($F464 &gt;= O$6, $G464 &lt; N$6), 0, 2)+1)</f>
        <v/>
      </c>
      <c r="O464" s="71" t="str">
        <f ca="1">INDEX({"","_","-","="},IF(OR($D464 &gt;= P$6, $E464 &lt; O$6), 0, 1)+IF(OR($F464 &gt;= P$6, $G464 &lt; O$6), 0, 2)+1)</f>
        <v/>
      </c>
      <c r="P464" s="71" t="str">
        <f ca="1">INDEX({"","_","-","="},IF(OR($D464 &gt;= Q$6, $E464 &lt; P$6), 0, 1)+IF(OR($F464 &gt;= Q$6, $G464 &lt; P$6), 0, 2)+1)</f>
        <v/>
      </c>
      <c r="Q464" s="71" t="str">
        <f ca="1">INDEX({"","_","-","="},IF(OR($D464 &gt;= R$6, $E464 &lt; Q$6), 0, 1)+IF(OR($F464 &gt;= R$6, $G464 &lt; Q$6), 0, 2)+1)</f>
        <v/>
      </c>
      <c r="R464" s="71" t="str">
        <f ca="1">INDEX({"","_","-","="},IF(OR($D464 &gt;= S$6, $E464 &lt; R$6), 0, 1)+IF(OR($F464 &gt;= S$6, $G464 &lt; R$6), 0, 2)+1)</f>
        <v/>
      </c>
      <c r="S464" s="71" t="str">
        <f ca="1">INDEX({"","_","-","="},IF(OR($D464 &gt;= T$6, $E464 &lt; S$6), 0, 1)+IF(OR($F464 &gt;= T$6, $G464 &lt; S$6), 0, 2)+1)</f>
        <v/>
      </c>
      <c r="T464" s="71" t="str">
        <f ca="1">INDEX({"","_","-","="},IF(OR($D464 &gt;= U$6, $E464 &lt; T$6), 0, 1)+IF(OR($F464 &gt;= U$6, $G464 &lt; T$6), 0, 2)+1)</f>
        <v/>
      </c>
      <c r="U464" s="71" t="str">
        <f ca="1">INDEX({"","_","-","="},IF(OR($D464 &gt;= V$6, $E464 &lt; U$6), 0, 1)+IF(OR($F464 &gt;= V$6, $G464 &lt; U$6), 0, 2)+1)</f>
        <v/>
      </c>
      <c r="V464" s="71" t="str">
        <f ca="1">INDEX({"","_","-","="},IF(OR($D464 &gt;= W$6, $E464 &lt; V$6), 0, 1)+IF(OR($F464 &gt;= W$6, $G464 &lt; V$6), 0, 2)+1)</f>
        <v/>
      </c>
      <c r="W464" s="71" t="str">
        <f ca="1">INDEX({"","_","-","="},IF(OR($D464 &gt;= X$6, $E464 &lt; W$6), 0, 1)+IF(OR($F464 &gt;= X$6, $G464 &lt; W$6), 0, 2)+1)</f>
        <v/>
      </c>
      <c r="X464" s="71" t="str">
        <f ca="1">INDEX({"","_","-","="},IF(OR($D464 &gt;= Y$6, $E464 &lt; X$6), 0, 1)+IF(OR($F464 &gt;= Y$6, $G464 &lt; X$6), 0, 2)+1)</f>
        <v/>
      </c>
      <c r="Y464" s="71" t="str">
        <f ca="1">INDEX({"","_","-","="},IF(OR($D464 &gt;= Z$6, $E464 &lt; Y$6), 0, 1)+IF(OR($F464 &gt;= Z$6, $G464 &lt; Y$6), 0, 2)+1)</f>
        <v/>
      </c>
      <c r="Z464" s="71" t="str">
        <f ca="1">INDEX({"","_","-","="},IF(OR($D464 &gt;= AA$6, $E464 &lt; Z$6), 0, 1)+IF(OR($F464 &gt;= AA$6, $G464 &lt; Z$6), 0, 2)+1)</f>
        <v/>
      </c>
      <c r="AA464" s="71" t="str">
        <f ca="1">INDEX({"","_","-","="},IF(OR($D464 &gt;= AB$6, $E464 &lt; AA$6), 0, 1)+IF(OR($F464 &gt;= AB$6, $G464 &lt; AA$6), 0, 2)+1)</f>
        <v/>
      </c>
      <c r="AB464" s="71" t="str">
        <f ca="1">INDEX({"","_","-","="},IF(OR($D464 &gt;= AC$6, $E464 &lt; AB$6), 0, 1)+IF(OR($F464 &gt;= AC$6, $G464 &lt; AB$6), 0, 2)+1)</f>
        <v/>
      </c>
      <c r="AC464" s="71" t="str">
        <f ca="1">INDEX({"","_","-","="},IF(OR($D464 &gt;= AD$6, $E464 &lt; AC$6), 0, 1)+IF(OR($F464 &gt;= AD$6, $G464 &lt; AC$6), 0, 2)+1)</f>
        <v/>
      </c>
      <c r="AD464" s="71" t="str">
        <f ca="1">INDEX({"","_","-","="},IF(OR($D464 &gt;= AE$6, $E464 &lt; AD$6), 0, 1)+IF(OR($F464 &gt;= AE$6, $G464 &lt; AD$6), 0, 2)+1)</f>
        <v/>
      </c>
      <c r="AE464" s="71" t="str">
        <f ca="1">INDEX({"","_","-","="},IF(OR($D464 &gt;= AF$6, $E464 &lt; AE$6), 0, 1)+IF(OR($F464 &gt;= AF$6, $G464 &lt; AE$6), 0, 2)+1)</f>
        <v/>
      </c>
      <c r="AF464" s="71" t="str">
        <f ca="1">INDEX({"","_","-","="},IF(OR($D464 &gt;= AG$6, $E464 &lt; AF$6), 0, 1)+IF(OR($F464 &gt;= AG$6, $G464 &lt; AF$6), 0, 2)+1)</f>
        <v/>
      </c>
      <c r="AG464" s="71" t="str">
        <f ca="1">INDEX({"","_","-","="},IF(OR($D464 &gt;= AH$6, $E464 &lt; AG$6), 0, 1)+IF(OR($F464 &gt;= AH$6, $G464 &lt; AG$6), 0, 2)+1)</f>
        <v/>
      </c>
      <c r="AH464" s="71" t="str">
        <f ca="1">INDEX({"","_","-","="},IF(OR($D464 &gt;= AI$6, $E464 &lt; AH$6), 0, 1)+IF(OR($F464 &gt;= AI$6, $G464 &lt; AH$6), 0, 2)+1)</f>
        <v/>
      </c>
      <c r="AI464" s="71" t="str">
        <f ca="1">INDEX({"","_","-","="},IF(OR($D464 &gt;= AJ$6, $E464 &lt; AI$6), 0, 1)+IF(OR($F464 &gt;= AJ$6, $G464 &lt; AI$6), 0, 2)+1)</f>
        <v/>
      </c>
      <c r="AJ464" s="71" t="str">
        <f ca="1">INDEX({"","_","-","="},IF(OR($D464 &gt;= AK$6, $E464 &lt; AJ$6), 0, 1)+IF(OR($F464 &gt;= AK$6, $G464 &lt; AJ$6), 0, 2)+1)</f>
        <v/>
      </c>
      <c r="AK464" s="71" t="str">
        <f ca="1">INDEX({"","_","-","="},IF(OR($D464 &gt;= AL$6, $E464 &lt; AK$6), 0, 1)+IF(OR($F464 &gt;= AL$6, $G464 &lt; AK$6), 0, 2)+1)</f>
        <v/>
      </c>
      <c r="AL464" s="71" t="str">
        <f ca="1">INDEX({"","_","-","="},IF(OR($D464 &gt;= AM$6, $E464 &lt; AL$6), 0, 1)+IF(OR($F464 &gt;= AM$6, $G464 &lt; AL$6), 0, 2)+1)</f>
        <v/>
      </c>
      <c r="AM464" s="71" t="str">
        <f ca="1">INDEX({"","_","-","="},IF(OR($D464 &gt;= AN$6, $E464 &lt; AM$6), 0, 1)+IF(OR($F464 &gt;= AN$6, $G464 &lt; AM$6), 0, 2)+1)</f>
        <v/>
      </c>
      <c r="AN464" s="71" t="str">
        <f ca="1">INDEX({"","_","-","="},IF(OR($D464 &gt;= AO$6, $E464 &lt; AN$6), 0, 1)+IF(OR($F464 &gt;= AO$6, $G464 &lt; AN$6), 0, 2)+1)</f>
        <v/>
      </c>
      <c r="AO464" s="71" t="str">
        <f ca="1">INDEX({"","_","-","="},IF(OR($D464 &gt;= AP$6, $E464 &lt; AO$6), 0, 1)+IF(OR($F464 &gt;= AP$6, $G464 &lt; AO$6), 0, 2)+1)</f>
        <v/>
      </c>
      <c r="AP464" s="71" t="str">
        <f ca="1">INDEX({"","_","-","="},IF(OR($D464 &gt;= AQ$6, $E464 &lt; AP$6), 0, 1)+IF(OR($F464 &gt;= AQ$6, $G464 &lt; AP$6), 0, 2)+1)</f>
        <v/>
      </c>
      <c r="AQ464" s="71" t="str">
        <f ca="1">INDEX({"","_","-","="},IF(OR($D464 &gt;= AR$6, $E464 &lt; AQ$6), 0, 1)+IF(OR($F464 &gt;= AR$6, $G464 &lt; AQ$6), 0, 2)+1)</f>
        <v/>
      </c>
      <c r="AR464" s="71" t="str">
        <f ca="1">INDEX({"","_","-","="},IF(OR($D464 &gt;= AS$6, $E464 &lt; AR$6), 0, 1)+IF(OR($F464 &gt;= AS$6, $G464 &lt; AR$6), 0, 2)+1)</f>
        <v/>
      </c>
      <c r="AS464" s="71" t="str">
        <f ca="1">INDEX({"","_","-","="},IF(OR($D464 &gt;= AT$6, $E464 &lt; AS$6), 0, 1)+IF(OR($F464 &gt;= AT$6, $G464 &lt; AS$6), 0, 2)+1)</f>
        <v/>
      </c>
      <c r="AT464" s="71" t="str">
        <f ca="1">INDEX({"","_","-","="},IF(OR($D464 &gt;= AU$6, $E464 &lt; AT$6), 0, 1)+IF(OR($F464 &gt;= AU$6, $G464 &lt; AT$6), 0, 2)+1)</f>
        <v/>
      </c>
      <c r="AU464" s="71" t="str">
        <f ca="1">INDEX({"","_","-","="},IF(OR($D464 &gt;= AV$6, $E464 &lt; AU$6), 0, 1)+IF(OR($F464 &gt;= AV$6, $G464 &lt; AU$6), 0, 2)+1)</f>
        <v/>
      </c>
      <c r="AV464" s="71" t="str">
        <f ca="1">INDEX({"","_","-","="},IF(OR($D464 &gt;= AW$6, $E464 &lt; AV$6), 0, 1)+IF(OR($F464 &gt;= AW$6, $G464 &lt; AV$6), 0, 2)+1)</f>
        <v/>
      </c>
      <c r="AW464" s="71" t="str">
        <f ca="1">INDEX({"","_","-","="},IF(OR($D464 &gt;= AX$6, $E464 &lt; AW$6), 0, 1)+IF(OR($F464 &gt;= AX$6, $G464 &lt; AW$6), 0, 2)+1)</f>
        <v/>
      </c>
      <c r="AX464" s="71" t="str">
        <f ca="1">INDEX({"","_","-","="},IF(OR($D464 &gt;= AY$6, $E464 &lt; AX$6), 0, 1)+IF(OR($F464 &gt;= AY$6, $G464 &lt; AX$6), 0, 2)+1)</f>
        <v/>
      </c>
      <c r="AY464" s="71" t="str">
        <f ca="1">INDEX({"","_","-","="},IF(OR($D464 &gt;= AZ$6, $E464 &lt; AY$6), 0, 1)+IF(OR($F464 &gt;= AZ$6, $G464 &lt; AY$6), 0, 2)+1)</f>
        <v/>
      </c>
      <c r="AZ464" s="71" t="str">
        <f ca="1">INDEX({"","_","-","="},IF(OR($D464 &gt;= BA$6, $E464 &lt; AZ$6), 0, 1)+IF(OR($F464 &gt;= BA$6, $G464 &lt; AZ$6), 0, 2)+1)</f>
        <v/>
      </c>
      <c r="BA464" s="71" t="str">
        <f ca="1">INDEX({"","_","-","="},IF(OR($D464 &gt;= BB$6, $E464 &lt; BA$6), 0, 1)+IF(OR($F464 &gt;= BB$6, $G464 &lt; BA$6), 0, 2)+1)</f>
        <v/>
      </c>
      <c r="BB464" s="71" t="str">
        <f ca="1">INDEX({"","_","-","="},IF(OR($D464 &gt;= BC$6, $E464 &lt; BB$6), 0, 1)+IF(OR($F464 &gt;= BC$6, $G464 &lt; BB$6), 0, 2)+1)</f>
        <v/>
      </c>
      <c r="BC464" s="71" t="str">
        <f ca="1">INDEX({"","_","-","="},IF(OR($D464 &gt;= BD$6, $E464 &lt; BC$6), 0, 1)+IF(OR($F464 &gt;= BD$6, $G464 &lt; BC$6), 0, 2)+1)</f>
        <v/>
      </c>
      <c r="BD464" s="71" t="str">
        <f ca="1">INDEX({"","_","-","="},IF(OR($D464 &gt;= BE$6, $E464 &lt; BD$6), 0, 1)+IF(OR($F464 &gt;= BE$6, $G464 &lt; BD$6), 0, 2)+1)</f>
        <v/>
      </c>
      <c r="BE464" s="71" t="str">
        <f ca="1">INDEX({"","_","-","="},IF(OR($D464 &gt;= BF$6, $E464 &lt; BE$6), 0, 1)+IF(OR($F464 &gt;= BF$6, $G464 &lt; BE$6), 0, 2)+1)</f>
        <v/>
      </c>
      <c r="BF464" s="71" t="str">
        <f ca="1">INDEX({"","_","-","="},IF(OR($D464 &gt;= BG$6, $E464 &lt; BF$6), 0, 1)+IF(OR($F464 &gt;= BG$6, $G464 &lt; BF$6), 0, 2)+1)</f>
        <v/>
      </c>
      <c r="BG464" s="71" t="str">
        <f ca="1">INDEX({"","_","-","="},IF(OR($D464 &gt;= BH$6, $E464 &lt; BG$6), 0, 1)+IF(OR($F464 &gt;= BH$6, $G464 &lt; BG$6), 0, 2)+1)</f>
        <v/>
      </c>
      <c r="BH464" s="71" t="str">
        <f ca="1">INDEX({"","_","-","="},IF(OR($D464 &gt;= BI$6, $E464 &lt; BH$6), 0, 1)+IF(OR($F464 &gt;= BI$6, $G464 &lt; BH$6), 0, 2)+1)</f>
        <v/>
      </c>
      <c r="BI464" s="71" t="str">
        <f ca="1">INDEX({"","_","-","="},IF(OR($D464 &gt;= BJ$6, $E464 &lt; BI$6), 0, 1)+IF(OR($F464 &gt;= BJ$6, $G464 &lt; BI$6), 0, 2)+1)</f>
        <v/>
      </c>
      <c r="BJ464" s="71" t="str">
        <f ca="1">INDEX({"","_","-","="},IF(OR($D464 &gt;= BK$6, $E464 &lt; BJ$6), 0, 1)+IF(OR($F464 &gt;= BK$6, $G464 &lt; BJ$6), 0, 2)+1)</f>
        <v/>
      </c>
      <c r="BK464" s="71" t="str">
        <f ca="1">INDEX({"","_","-","="},IF(OR($D464 &gt;= BL$6, $E464 &lt; BK$6), 0, 1)+IF(OR($F464 &gt;= BL$6, $G464 &lt; BK$6), 0, 2)+1)</f>
        <v/>
      </c>
      <c r="BL464" s="71" t="str">
        <f ca="1">INDEX({"","_","-","="},IF(OR($D464 &gt;= BM$6, $E464 &lt; BL$6), 0, 1)+IF(OR($F464 &gt;= BM$6, $G464 &lt; BL$6), 0, 2)+1)</f>
        <v/>
      </c>
      <c r="BM464" s="71" t="str">
        <f ca="1">INDEX({"","_","-","="},IF(OR($D464 &gt;= BN$6, $E464 &lt; BM$6), 0, 1)+IF(OR($F464 &gt;= BN$6, $G464 &lt; BM$6), 0, 2)+1)</f>
        <v/>
      </c>
      <c r="BN464" s="71" t="str">
        <f ca="1">INDEX({"","_","-","="},IF(OR($D464 &gt;= BO$6, $E464 &lt; BN$6), 0, 1)+IF(OR($F464 &gt;= BO$6, $G464 &lt; BN$6), 0, 2)+1)</f>
        <v/>
      </c>
      <c r="BO464" s="71" t="str">
        <f ca="1">INDEX({"","_","-","="},IF(OR($D464 &gt;= BP$6, $E464 &lt; BO$6), 0, 1)+IF(OR($F464 &gt;= BP$6, $G464 &lt; BO$6), 0, 2)+1)</f>
        <v/>
      </c>
      <c r="BP464" s="71" t="str">
        <f ca="1">INDEX({"","_","-","="},IF(OR($D464 &gt;= BQ$6, $E464 &lt; BP$6), 0, 1)+IF(OR($F464 &gt;= BQ$6, $G464 &lt; BP$6), 0, 2)+1)</f>
        <v/>
      </c>
      <c r="BQ464" s="71" t="str">
        <f ca="1">INDEX({"","_","-","="},IF(OR($D464 &gt;= BR$6, $E464 &lt; BQ$6), 0, 1)+IF(OR($F464 &gt;= BR$6, $G464 &lt; BQ$6), 0, 2)+1)</f>
        <v/>
      </c>
      <c r="BR464" s="71" t="str">
        <f ca="1">INDEX({"","_","-","="},IF(OR($D464 &gt;= BS$6, $E464 &lt; BR$6), 0, 1)+IF(OR($F464 &gt;= BS$6, $G464 &lt; BR$6), 0, 2)+1)</f>
        <v/>
      </c>
      <c r="BS464" s="71" t="str">
        <f ca="1">INDEX({"","_","-","="},IF(OR($D464 &gt;= BT$6, $E464 &lt; BS$6), 0, 1)+IF(OR($F464 &gt;= BT$6, $G464 &lt; BS$6), 0, 2)+1)</f>
        <v/>
      </c>
      <c r="BT464" s="71" t="str">
        <f ca="1">INDEX({"","_","-","="},IF(OR($D464 &gt;= BU$6, $E464 &lt; BT$6), 0, 1)+IF(OR($F464 &gt;= BU$6, $G464 &lt; BT$6), 0, 2)+1)</f>
        <v/>
      </c>
      <c r="BU464" s="71" t="str">
        <f ca="1">INDEX({"","_","-","="},IF(OR($D464 &gt;= BV$6, $E464 &lt; BU$6), 0, 1)+IF(OR($F464 &gt;= BV$6, $G464 &lt; BU$6), 0, 2)+1)</f>
        <v/>
      </c>
      <c r="BV464" s="71" t="str">
        <f ca="1">INDEX({"","_","-","="},IF(OR($D464 &gt;= BW$6, $E464 &lt; BV$6), 0, 1)+IF(OR($F464 &gt;= BW$6, $G464 &lt; BV$6), 0, 2)+1)</f>
        <v/>
      </c>
      <c r="BW464" s="71" t="str">
        <f ca="1">INDEX({"","_","-","="},IF(OR($D464 &gt;= BX$6, $E464 &lt; BW$6), 0, 1)+IF(OR($F464 &gt;= BX$6, $G464 &lt; BW$6), 0, 2)+1)</f>
        <v/>
      </c>
      <c r="BX464" s="71" t="str">
        <f ca="1">INDEX({"","_","-","="},IF(OR($D464 &gt;= BY$6, $E464 &lt; BX$6), 0, 1)+IF(OR($F464 &gt;= BY$6, $G464 &lt; BX$6), 0, 2)+1)</f>
        <v/>
      </c>
      <c r="BY464" s="71" t="str">
        <f ca="1">INDEX({"","_","-","="},IF(OR($D464 &gt;= BZ$6, $E464 &lt; BY$6), 0, 1)+IF(OR($F464 &gt;= BZ$6, $G464 &lt; BY$6), 0, 2)+1)</f>
        <v/>
      </c>
      <c r="BZ464" s="71" t="str">
        <f ca="1">INDEX({"","_","-","="},IF(OR($D464 &gt;= CA$6, $E464 &lt; BZ$6), 0, 1)+IF(OR($F464 &gt;= CA$6, $G464 &lt; BZ$6), 0, 2)+1)</f>
        <v/>
      </c>
      <c r="CA464" s="71" t="str">
        <f ca="1">INDEX({"","_","-","="},IF(OR($D464 &gt;= CB$6, $E464 &lt; CA$6), 0, 1)+IF(OR($F464 &gt;= CB$6, $G464 &lt; CA$6), 0, 2)+1)</f>
        <v/>
      </c>
      <c r="CB464" s="71" t="str">
        <f ca="1">INDEX({"","_","-","="},IF(OR($D464 &gt;= CC$6, $E464 &lt; CB$6), 0, 1)+IF(OR($F464 &gt;= CC$6, $G464 &lt; CB$6), 0, 2)+1)</f>
        <v/>
      </c>
      <c r="CC464" s="71" t="str">
        <f ca="1">INDEX({"","_","-","="},IF(OR($D464 &gt;= CD$6, $E464 &lt; CC$6), 0, 1)+IF(OR($F464 &gt;= CD$6, $G464 &lt; CC$6), 0, 2)+1)</f>
        <v/>
      </c>
      <c r="CD464" s="71" t="str">
        <f ca="1">INDEX({"","_","-","="},IF(OR($D464 &gt;= CE$6, $E464 &lt; CD$6), 0, 1)+IF(OR($F464 &gt;= CE$6, $G464 &lt; CD$6), 0, 2)+1)</f>
        <v/>
      </c>
    </row>
    <row r="465" spans="1:82">
      <c r="A465" s="8" t="str">
        <f ca="1">IF('临-进度'!N460,'临-进度'!$A460,"")</f>
        <v/>
      </c>
      <c r="B465" s="8" t="str">
        <f ca="1">IF('临-进度'!N460,'临-进度'!$B460,"")</f>
        <v/>
      </c>
      <c r="C465" s="8" t="str">
        <f ca="1">IF('临-进度'!N460,'临-进度'!$F460,"")</f>
        <v/>
      </c>
      <c r="D465" s="42" t="str">
        <f ca="1">IF('临-进度'!$N460,'临-进度'!$J460,"")</f>
        <v/>
      </c>
      <c r="E465" s="42" t="str">
        <f ca="1">IF('临-进度'!$N460,'临-进度'!$AF460,"")</f>
        <v/>
      </c>
      <c r="F465" s="42" t="str">
        <f ca="1">IF('临-进度'!$N460,'临-进度'!$K460,"")</f>
        <v/>
      </c>
      <c r="G465" s="76" t="str">
        <f ca="1">IF('临-进度'!$N460,'临-进度'!$AG460,"")</f>
        <v/>
      </c>
      <c r="H465" s="71" t="str">
        <f ca="1">INDEX({"","_","-","="},IF(OR($D465 &gt;= I$6, $E465 &lt; H$6), 0, 1)+IF(OR($F465 &gt;= I$6, $G465 &lt; H$6), 0, 2)+1)</f>
        <v/>
      </c>
      <c r="I465" s="71" t="str">
        <f ca="1">INDEX({"","_","-","="},IF(OR($D465 &gt;= J$6, $E465 &lt; I$6), 0, 1)+IF(OR($F465 &gt;= J$6, $G465 &lt; I$6), 0, 2)+1)</f>
        <v/>
      </c>
      <c r="J465" s="71" t="str">
        <f ca="1">INDEX({"","_","-","="},IF(OR($D465 &gt;= K$6, $E465 &lt; J$6), 0, 1)+IF(OR($F465 &gt;= K$6, $G465 &lt; J$6), 0, 2)+1)</f>
        <v/>
      </c>
      <c r="K465" s="71" t="str">
        <f ca="1">INDEX({"","_","-","="},IF(OR($D465 &gt;= L$6, $E465 &lt; K$6), 0, 1)+IF(OR($F465 &gt;= L$6, $G465 &lt; K$6), 0, 2)+1)</f>
        <v/>
      </c>
      <c r="L465" s="71" t="str">
        <f ca="1">INDEX({"","_","-","="},IF(OR($D465 &gt;= M$6, $E465 &lt; L$6), 0, 1)+IF(OR($F465 &gt;= M$6, $G465 &lt; L$6), 0, 2)+1)</f>
        <v/>
      </c>
      <c r="M465" s="71" t="str">
        <f ca="1">INDEX({"","_","-","="},IF(OR($D465 &gt;= N$6, $E465 &lt; M$6), 0, 1)+IF(OR($F465 &gt;= N$6, $G465 &lt; M$6), 0, 2)+1)</f>
        <v/>
      </c>
      <c r="N465" s="71" t="str">
        <f ca="1">INDEX({"","_","-","="},IF(OR($D465 &gt;= O$6, $E465 &lt; N$6), 0, 1)+IF(OR($F465 &gt;= O$6, $G465 &lt; N$6), 0, 2)+1)</f>
        <v/>
      </c>
      <c r="O465" s="71" t="str">
        <f ca="1">INDEX({"","_","-","="},IF(OR($D465 &gt;= P$6, $E465 &lt; O$6), 0, 1)+IF(OR($F465 &gt;= P$6, $G465 &lt; O$6), 0, 2)+1)</f>
        <v/>
      </c>
      <c r="P465" s="71" t="str">
        <f ca="1">INDEX({"","_","-","="},IF(OR($D465 &gt;= Q$6, $E465 &lt; P$6), 0, 1)+IF(OR($F465 &gt;= Q$6, $G465 &lt; P$6), 0, 2)+1)</f>
        <v/>
      </c>
      <c r="Q465" s="71" t="str">
        <f ca="1">INDEX({"","_","-","="},IF(OR($D465 &gt;= R$6, $E465 &lt; Q$6), 0, 1)+IF(OR($F465 &gt;= R$6, $G465 &lt; Q$6), 0, 2)+1)</f>
        <v/>
      </c>
      <c r="R465" s="71" t="str">
        <f ca="1">INDEX({"","_","-","="},IF(OR($D465 &gt;= S$6, $E465 &lt; R$6), 0, 1)+IF(OR($F465 &gt;= S$6, $G465 &lt; R$6), 0, 2)+1)</f>
        <v/>
      </c>
      <c r="S465" s="71" t="str">
        <f ca="1">INDEX({"","_","-","="},IF(OR($D465 &gt;= T$6, $E465 &lt; S$6), 0, 1)+IF(OR($F465 &gt;= T$6, $G465 &lt; S$6), 0, 2)+1)</f>
        <v/>
      </c>
      <c r="T465" s="71" t="str">
        <f ca="1">INDEX({"","_","-","="},IF(OR($D465 &gt;= U$6, $E465 &lt; T$6), 0, 1)+IF(OR($F465 &gt;= U$6, $G465 &lt; T$6), 0, 2)+1)</f>
        <v/>
      </c>
      <c r="U465" s="71" t="str">
        <f ca="1">INDEX({"","_","-","="},IF(OR($D465 &gt;= V$6, $E465 &lt; U$6), 0, 1)+IF(OR($F465 &gt;= V$6, $G465 &lt; U$6), 0, 2)+1)</f>
        <v/>
      </c>
      <c r="V465" s="71" t="str">
        <f ca="1">INDEX({"","_","-","="},IF(OR($D465 &gt;= W$6, $E465 &lt; V$6), 0, 1)+IF(OR($F465 &gt;= W$6, $G465 &lt; V$6), 0, 2)+1)</f>
        <v/>
      </c>
      <c r="W465" s="71" t="str">
        <f ca="1">INDEX({"","_","-","="},IF(OR($D465 &gt;= X$6, $E465 &lt; W$6), 0, 1)+IF(OR($F465 &gt;= X$6, $G465 &lt; W$6), 0, 2)+1)</f>
        <v/>
      </c>
      <c r="X465" s="71" t="str">
        <f ca="1">INDEX({"","_","-","="},IF(OR($D465 &gt;= Y$6, $E465 &lt; X$6), 0, 1)+IF(OR($F465 &gt;= Y$6, $G465 &lt; X$6), 0, 2)+1)</f>
        <v/>
      </c>
      <c r="Y465" s="71" t="str">
        <f ca="1">INDEX({"","_","-","="},IF(OR($D465 &gt;= Z$6, $E465 &lt; Y$6), 0, 1)+IF(OR($F465 &gt;= Z$6, $G465 &lt; Y$6), 0, 2)+1)</f>
        <v/>
      </c>
      <c r="Z465" s="71" t="str">
        <f ca="1">INDEX({"","_","-","="},IF(OR($D465 &gt;= AA$6, $E465 &lt; Z$6), 0, 1)+IF(OR($F465 &gt;= AA$6, $G465 &lt; Z$6), 0, 2)+1)</f>
        <v/>
      </c>
      <c r="AA465" s="71" t="str">
        <f ca="1">INDEX({"","_","-","="},IF(OR($D465 &gt;= AB$6, $E465 &lt; AA$6), 0, 1)+IF(OR($F465 &gt;= AB$6, $G465 &lt; AA$6), 0, 2)+1)</f>
        <v/>
      </c>
      <c r="AB465" s="71" t="str">
        <f ca="1">INDEX({"","_","-","="},IF(OR($D465 &gt;= AC$6, $E465 &lt; AB$6), 0, 1)+IF(OR($F465 &gt;= AC$6, $G465 &lt; AB$6), 0, 2)+1)</f>
        <v/>
      </c>
      <c r="AC465" s="71" t="str">
        <f ca="1">INDEX({"","_","-","="},IF(OR($D465 &gt;= AD$6, $E465 &lt; AC$6), 0, 1)+IF(OR($F465 &gt;= AD$6, $G465 &lt; AC$6), 0, 2)+1)</f>
        <v/>
      </c>
      <c r="AD465" s="71" t="str">
        <f ca="1">INDEX({"","_","-","="},IF(OR($D465 &gt;= AE$6, $E465 &lt; AD$6), 0, 1)+IF(OR($F465 &gt;= AE$6, $G465 &lt; AD$6), 0, 2)+1)</f>
        <v/>
      </c>
      <c r="AE465" s="71" t="str">
        <f ca="1">INDEX({"","_","-","="},IF(OR($D465 &gt;= AF$6, $E465 &lt; AE$6), 0, 1)+IF(OR($F465 &gt;= AF$6, $G465 &lt; AE$6), 0, 2)+1)</f>
        <v/>
      </c>
      <c r="AF465" s="71" t="str">
        <f ca="1">INDEX({"","_","-","="},IF(OR($D465 &gt;= AG$6, $E465 &lt; AF$6), 0, 1)+IF(OR($F465 &gt;= AG$6, $G465 &lt; AF$6), 0, 2)+1)</f>
        <v/>
      </c>
      <c r="AG465" s="71" t="str">
        <f ca="1">INDEX({"","_","-","="},IF(OR($D465 &gt;= AH$6, $E465 &lt; AG$6), 0, 1)+IF(OR($F465 &gt;= AH$6, $G465 &lt; AG$6), 0, 2)+1)</f>
        <v/>
      </c>
      <c r="AH465" s="71" t="str">
        <f ca="1">INDEX({"","_","-","="},IF(OR($D465 &gt;= AI$6, $E465 &lt; AH$6), 0, 1)+IF(OR($F465 &gt;= AI$6, $G465 &lt; AH$6), 0, 2)+1)</f>
        <v/>
      </c>
      <c r="AI465" s="71" t="str">
        <f ca="1">INDEX({"","_","-","="},IF(OR($D465 &gt;= AJ$6, $E465 &lt; AI$6), 0, 1)+IF(OR($F465 &gt;= AJ$6, $G465 &lt; AI$6), 0, 2)+1)</f>
        <v/>
      </c>
      <c r="AJ465" s="71" t="str">
        <f ca="1">INDEX({"","_","-","="},IF(OR($D465 &gt;= AK$6, $E465 &lt; AJ$6), 0, 1)+IF(OR($F465 &gt;= AK$6, $G465 &lt; AJ$6), 0, 2)+1)</f>
        <v/>
      </c>
      <c r="AK465" s="71" t="str">
        <f ca="1">INDEX({"","_","-","="},IF(OR($D465 &gt;= AL$6, $E465 &lt; AK$6), 0, 1)+IF(OR($F465 &gt;= AL$6, $G465 &lt; AK$6), 0, 2)+1)</f>
        <v/>
      </c>
      <c r="AL465" s="71" t="str">
        <f ca="1">INDEX({"","_","-","="},IF(OR($D465 &gt;= AM$6, $E465 &lt; AL$6), 0, 1)+IF(OR($F465 &gt;= AM$6, $G465 &lt; AL$6), 0, 2)+1)</f>
        <v/>
      </c>
      <c r="AM465" s="71" t="str">
        <f ca="1">INDEX({"","_","-","="},IF(OR($D465 &gt;= AN$6, $E465 &lt; AM$6), 0, 1)+IF(OR($F465 &gt;= AN$6, $G465 &lt; AM$6), 0, 2)+1)</f>
        <v/>
      </c>
      <c r="AN465" s="71" t="str">
        <f ca="1">INDEX({"","_","-","="},IF(OR($D465 &gt;= AO$6, $E465 &lt; AN$6), 0, 1)+IF(OR($F465 &gt;= AO$6, $G465 &lt; AN$6), 0, 2)+1)</f>
        <v/>
      </c>
      <c r="AO465" s="71" t="str">
        <f ca="1">INDEX({"","_","-","="},IF(OR($D465 &gt;= AP$6, $E465 &lt; AO$6), 0, 1)+IF(OR($F465 &gt;= AP$6, $G465 &lt; AO$6), 0, 2)+1)</f>
        <v/>
      </c>
      <c r="AP465" s="71" t="str">
        <f ca="1">INDEX({"","_","-","="},IF(OR($D465 &gt;= AQ$6, $E465 &lt; AP$6), 0, 1)+IF(OR($F465 &gt;= AQ$6, $G465 &lt; AP$6), 0, 2)+1)</f>
        <v/>
      </c>
      <c r="AQ465" s="71" t="str">
        <f ca="1">INDEX({"","_","-","="},IF(OR($D465 &gt;= AR$6, $E465 &lt; AQ$6), 0, 1)+IF(OR($F465 &gt;= AR$6, $G465 &lt; AQ$6), 0, 2)+1)</f>
        <v/>
      </c>
      <c r="AR465" s="71" t="str">
        <f ca="1">INDEX({"","_","-","="},IF(OR($D465 &gt;= AS$6, $E465 &lt; AR$6), 0, 1)+IF(OR($F465 &gt;= AS$6, $G465 &lt; AR$6), 0, 2)+1)</f>
        <v/>
      </c>
      <c r="AS465" s="71" t="str">
        <f ca="1">INDEX({"","_","-","="},IF(OR($D465 &gt;= AT$6, $E465 &lt; AS$6), 0, 1)+IF(OR($F465 &gt;= AT$6, $G465 &lt; AS$6), 0, 2)+1)</f>
        <v/>
      </c>
      <c r="AT465" s="71" t="str">
        <f ca="1">INDEX({"","_","-","="},IF(OR($D465 &gt;= AU$6, $E465 &lt; AT$6), 0, 1)+IF(OR($F465 &gt;= AU$6, $G465 &lt; AT$6), 0, 2)+1)</f>
        <v/>
      </c>
      <c r="AU465" s="71" t="str">
        <f ca="1">INDEX({"","_","-","="},IF(OR($D465 &gt;= AV$6, $E465 &lt; AU$6), 0, 1)+IF(OR($F465 &gt;= AV$6, $G465 &lt; AU$6), 0, 2)+1)</f>
        <v/>
      </c>
      <c r="AV465" s="71" t="str">
        <f ca="1">INDEX({"","_","-","="},IF(OR($D465 &gt;= AW$6, $E465 &lt; AV$6), 0, 1)+IF(OR($F465 &gt;= AW$6, $G465 &lt; AV$6), 0, 2)+1)</f>
        <v/>
      </c>
      <c r="AW465" s="71" t="str">
        <f ca="1">INDEX({"","_","-","="},IF(OR($D465 &gt;= AX$6, $E465 &lt; AW$6), 0, 1)+IF(OR($F465 &gt;= AX$6, $G465 &lt; AW$6), 0, 2)+1)</f>
        <v/>
      </c>
      <c r="AX465" s="71" t="str">
        <f ca="1">INDEX({"","_","-","="},IF(OR($D465 &gt;= AY$6, $E465 &lt; AX$6), 0, 1)+IF(OR($F465 &gt;= AY$6, $G465 &lt; AX$6), 0, 2)+1)</f>
        <v/>
      </c>
      <c r="AY465" s="71" t="str">
        <f ca="1">INDEX({"","_","-","="},IF(OR($D465 &gt;= AZ$6, $E465 &lt; AY$6), 0, 1)+IF(OR($F465 &gt;= AZ$6, $G465 &lt; AY$6), 0, 2)+1)</f>
        <v/>
      </c>
      <c r="AZ465" s="71" t="str">
        <f ca="1">INDEX({"","_","-","="},IF(OR($D465 &gt;= BA$6, $E465 &lt; AZ$6), 0, 1)+IF(OR($F465 &gt;= BA$6, $G465 &lt; AZ$6), 0, 2)+1)</f>
        <v/>
      </c>
      <c r="BA465" s="71" t="str">
        <f ca="1">INDEX({"","_","-","="},IF(OR($D465 &gt;= BB$6, $E465 &lt; BA$6), 0, 1)+IF(OR($F465 &gt;= BB$6, $G465 &lt; BA$6), 0, 2)+1)</f>
        <v/>
      </c>
      <c r="BB465" s="71" t="str">
        <f ca="1">INDEX({"","_","-","="},IF(OR($D465 &gt;= BC$6, $E465 &lt; BB$6), 0, 1)+IF(OR($F465 &gt;= BC$6, $G465 &lt; BB$6), 0, 2)+1)</f>
        <v/>
      </c>
      <c r="BC465" s="71" t="str">
        <f ca="1">INDEX({"","_","-","="},IF(OR($D465 &gt;= BD$6, $E465 &lt; BC$6), 0, 1)+IF(OR($F465 &gt;= BD$6, $G465 &lt; BC$6), 0, 2)+1)</f>
        <v/>
      </c>
      <c r="BD465" s="71" t="str">
        <f ca="1">INDEX({"","_","-","="},IF(OR($D465 &gt;= BE$6, $E465 &lt; BD$6), 0, 1)+IF(OR($F465 &gt;= BE$6, $G465 &lt; BD$6), 0, 2)+1)</f>
        <v/>
      </c>
      <c r="BE465" s="71" t="str">
        <f ca="1">INDEX({"","_","-","="},IF(OR($D465 &gt;= BF$6, $E465 &lt; BE$6), 0, 1)+IF(OR($F465 &gt;= BF$6, $G465 &lt; BE$6), 0, 2)+1)</f>
        <v/>
      </c>
      <c r="BF465" s="71" t="str">
        <f ca="1">INDEX({"","_","-","="},IF(OR($D465 &gt;= BG$6, $E465 &lt; BF$6), 0, 1)+IF(OR($F465 &gt;= BG$6, $G465 &lt; BF$6), 0, 2)+1)</f>
        <v/>
      </c>
      <c r="BG465" s="71" t="str">
        <f ca="1">INDEX({"","_","-","="},IF(OR($D465 &gt;= BH$6, $E465 &lt; BG$6), 0, 1)+IF(OR($F465 &gt;= BH$6, $G465 &lt; BG$6), 0, 2)+1)</f>
        <v/>
      </c>
      <c r="BH465" s="71" t="str">
        <f ca="1">INDEX({"","_","-","="},IF(OR($D465 &gt;= BI$6, $E465 &lt; BH$6), 0, 1)+IF(OR($F465 &gt;= BI$6, $G465 &lt; BH$6), 0, 2)+1)</f>
        <v/>
      </c>
      <c r="BI465" s="71" t="str">
        <f ca="1">INDEX({"","_","-","="},IF(OR($D465 &gt;= BJ$6, $E465 &lt; BI$6), 0, 1)+IF(OR($F465 &gt;= BJ$6, $G465 &lt; BI$6), 0, 2)+1)</f>
        <v/>
      </c>
      <c r="BJ465" s="71" t="str">
        <f ca="1">INDEX({"","_","-","="},IF(OR($D465 &gt;= BK$6, $E465 &lt; BJ$6), 0, 1)+IF(OR($F465 &gt;= BK$6, $G465 &lt; BJ$6), 0, 2)+1)</f>
        <v/>
      </c>
      <c r="BK465" s="71" t="str">
        <f ca="1">INDEX({"","_","-","="},IF(OR($D465 &gt;= BL$6, $E465 &lt; BK$6), 0, 1)+IF(OR($F465 &gt;= BL$6, $G465 &lt; BK$6), 0, 2)+1)</f>
        <v/>
      </c>
      <c r="BL465" s="71" t="str">
        <f ca="1">INDEX({"","_","-","="},IF(OR($D465 &gt;= BM$6, $E465 &lt; BL$6), 0, 1)+IF(OR($F465 &gt;= BM$6, $G465 &lt; BL$6), 0, 2)+1)</f>
        <v/>
      </c>
      <c r="BM465" s="71" t="str">
        <f ca="1">INDEX({"","_","-","="},IF(OR($D465 &gt;= BN$6, $E465 &lt; BM$6), 0, 1)+IF(OR($F465 &gt;= BN$6, $G465 &lt; BM$6), 0, 2)+1)</f>
        <v/>
      </c>
      <c r="BN465" s="71" t="str">
        <f ca="1">INDEX({"","_","-","="},IF(OR($D465 &gt;= BO$6, $E465 &lt; BN$6), 0, 1)+IF(OR($F465 &gt;= BO$6, $G465 &lt; BN$6), 0, 2)+1)</f>
        <v/>
      </c>
      <c r="BO465" s="71" t="str">
        <f ca="1">INDEX({"","_","-","="},IF(OR($D465 &gt;= BP$6, $E465 &lt; BO$6), 0, 1)+IF(OR($F465 &gt;= BP$6, $G465 &lt; BO$6), 0, 2)+1)</f>
        <v/>
      </c>
      <c r="BP465" s="71" t="str">
        <f ca="1">INDEX({"","_","-","="},IF(OR($D465 &gt;= BQ$6, $E465 &lt; BP$6), 0, 1)+IF(OR($F465 &gt;= BQ$6, $G465 &lt; BP$6), 0, 2)+1)</f>
        <v/>
      </c>
      <c r="BQ465" s="71" t="str">
        <f ca="1">INDEX({"","_","-","="},IF(OR($D465 &gt;= BR$6, $E465 &lt; BQ$6), 0, 1)+IF(OR($F465 &gt;= BR$6, $G465 &lt; BQ$6), 0, 2)+1)</f>
        <v/>
      </c>
      <c r="BR465" s="71" t="str">
        <f ca="1">INDEX({"","_","-","="},IF(OR($D465 &gt;= BS$6, $E465 &lt; BR$6), 0, 1)+IF(OR($F465 &gt;= BS$6, $G465 &lt; BR$6), 0, 2)+1)</f>
        <v/>
      </c>
      <c r="BS465" s="71" t="str">
        <f ca="1">INDEX({"","_","-","="},IF(OR($D465 &gt;= BT$6, $E465 &lt; BS$6), 0, 1)+IF(OR($F465 &gt;= BT$6, $G465 &lt; BS$6), 0, 2)+1)</f>
        <v/>
      </c>
      <c r="BT465" s="71" t="str">
        <f ca="1">INDEX({"","_","-","="},IF(OR($D465 &gt;= BU$6, $E465 &lt; BT$6), 0, 1)+IF(OR($F465 &gt;= BU$6, $G465 &lt; BT$6), 0, 2)+1)</f>
        <v/>
      </c>
      <c r="BU465" s="71" t="str">
        <f ca="1">INDEX({"","_","-","="},IF(OR($D465 &gt;= BV$6, $E465 &lt; BU$6), 0, 1)+IF(OR($F465 &gt;= BV$6, $G465 &lt; BU$6), 0, 2)+1)</f>
        <v/>
      </c>
      <c r="BV465" s="71" t="str">
        <f ca="1">INDEX({"","_","-","="},IF(OR($D465 &gt;= BW$6, $E465 &lt; BV$6), 0, 1)+IF(OR($F465 &gt;= BW$6, $G465 &lt; BV$6), 0, 2)+1)</f>
        <v/>
      </c>
      <c r="BW465" s="71" t="str">
        <f ca="1">INDEX({"","_","-","="},IF(OR($D465 &gt;= BX$6, $E465 &lt; BW$6), 0, 1)+IF(OR($F465 &gt;= BX$6, $G465 &lt; BW$6), 0, 2)+1)</f>
        <v/>
      </c>
      <c r="BX465" s="71" t="str">
        <f ca="1">INDEX({"","_","-","="},IF(OR($D465 &gt;= BY$6, $E465 &lt; BX$6), 0, 1)+IF(OR($F465 &gt;= BY$6, $G465 &lt; BX$6), 0, 2)+1)</f>
        <v/>
      </c>
      <c r="BY465" s="71" t="str">
        <f ca="1">INDEX({"","_","-","="},IF(OR($D465 &gt;= BZ$6, $E465 &lt; BY$6), 0, 1)+IF(OR($F465 &gt;= BZ$6, $G465 &lt; BY$6), 0, 2)+1)</f>
        <v/>
      </c>
      <c r="BZ465" s="71" t="str">
        <f ca="1">INDEX({"","_","-","="},IF(OR($D465 &gt;= CA$6, $E465 &lt; BZ$6), 0, 1)+IF(OR($F465 &gt;= CA$6, $G465 &lt; BZ$6), 0, 2)+1)</f>
        <v/>
      </c>
      <c r="CA465" s="71" t="str">
        <f ca="1">INDEX({"","_","-","="},IF(OR($D465 &gt;= CB$6, $E465 &lt; CA$6), 0, 1)+IF(OR($F465 &gt;= CB$6, $G465 &lt; CA$6), 0, 2)+1)</f>
        <v/>
      </c>
      <c r="CB465" s="71" t="str">
        <f ca="1">INDEX({"","_","-","="},IF(OR($D465 &gt;= CC$6, $E465 &lt; CB$6), 0, 1)+IF(OR($F465 &gt;= CC$6, $G465 &lt; CB$6), 0, 2)+1)</f>
        <v/>
      </c>
      <c r="CC465" s="71" t="str">
        <f ca="1">INDEX({"","_","-","="},IF(OR($D465 &gt;= CD$6, $E465 &lt; CC$6), 0, 1)+IF(OR($F465 &gt;= CD$6, $G465 &lt; CC$6), 0, 2)+1)</f>
        <v/>
      </c>
      <c r="CD465" s="71" t="str">
        <f ca="1">INDEX({"","_","-","="},IF(OR($D465 &gt;= CE$6, $E465 &lt; CD$6), 0, 1)+IF(OR($F465 &gt;= CE$6, $G465 &lt; CD$6), 0, 2)+1)</f>
        <v/>
      </c>
    </row>
    <row r="466" spans="1:82">
      <c r="A466" s="8" t="str">
        <f ca="1">IF('临-进度'!N461,'临-进度'!$A461,"")</f>
        <v/>
      </c>
      <c r="B466" s="8" t="str">
        <f ca="1">IF('临-进度'!N461,'临-进度'!$B461,"")</f>
        <v/>
      </c>
      <c r="C466" s="8" t="str">
        <f ca="1">IF('临-进度'!N461,'临-进度'!$F461,"")</f>
        <v/>
      </c>
      <c r="D466" s="42" t="str">
        <f ca="1">IF('临-进度'!$N461,'临-进度'!$J461,"")</f>
        <v/>
      </c>
      <c r="E466" s="42" t="str">
        <f ca="1">IF('临-进度'!$N461,'临-进度'!$AF461,"")</f>
        <v/>
      </c>
      <c r="F466" s="42" t="str">
        <f ca="1">IF('临-进度'!$N461,'临-进度'!$K461,"")</f>
        <v/>
      </c>
      <c r="G466" s="76" t="str">
        <f ca="1">IF('临-进度'!$N461,'临-进度'!$AG461,"")</f>
        <v/>
      </c>
      <c r="H466" s="71" t="str">
        <f ca="1">INDEX({"","_","-","="},IF(OR($D466 &gt;= I$6, $E466 &lt; H$6), 0, 1)+IF(OR($F466 &gt;= I$6, $G466 &lt; H$6), 0, 2)+1)</f>
        <v/>
      </c>
      <c r="I466" s="71" t="str">
        <f ca="1">INDEX({"","_","-","="},IF(OR($D466 &gt;= J$6, $E466 &lt; I$6), 0, 1)+IF(OR($F466 &gt;= J$6, $G466 &lt; I$6), 0, 2)+1)</f>
        <v/>
      </c>
      <c r="J466" s="71" t="str">
        <f ca="1">INDEX({"","_","-","="},IF(OR($D466 &gt;= K$6, $E466 &lt; J$6), 0, 1)+IF(OR($F466 &gt;= K$6, $G466 &lt; J$6), 0, 2)+1)</f>
        <v/>
      </c>
      <c r="K466" s="71" t="str">
        <f ca="1">INDEX({"","_","-","="},IF(OR($D466 &gt;= L$6, $E466 &lt; K$6), 0, 1)+IF(OR($F466 &gt;= L$6, $G466 &lt; K$6), 0, 2)+1)</f>
        <v/>
      </c>
      <c r="L466" s="71" t="str">
        <f ca="1">INDEX({"","_","-","="},IF(OR($D466 &gt;= M$6, $E466 &lt; L$6), 0, 1)+IF(OR($F466 &gt;= M$6, $G466 &lt; L$6), 0, 2)+1)</f>
        <v/>
      </c>
      <c r="M466" s="71" t="str">
        <f ca="1">INDEX({"","_","-","="},IF(OR($D466 &gt;= N$6, $E466 &lt; M$6), 0, 1)+IF(OR($F466 &gt;= N$6, $G466 &lt; M$6), 0, 2)+1)</f>
        <v/>
      </c>
      <c r="N466" s="71" t="str">
        <f ca="1">INDEX({"","_","-","="},IF(OR($D466 &gt;= O$6, $E466 &lt; N$6), 0, 1)+IF(OR($F466 &gt;= O$6, $G466 &lt; N$6), 0, 2)+1)</f>
        <v/>
      </c>
      <c r="O466" s="71" t="str">
        <f ca="1">INDEX({"","_","-","="},IF(OR($D466 &gt;= P$6, $E466 &lt; O$6), 0, 1)+IF(OR($F466 &gt;= P$6, $G466 &lt; O$6), 0, 2)+1)</f>
        <v/>
      </c>
      <c r="P466" s="71" t="str">
        <f ca="1">INDEX({"","_","-","="},IF(OR($D466 &gt;= Q$6, $E466 &lt; P$6), 0, 1)+IF(OR($F466 &gt;= Q$6, $G466 &lt; P$6), 0, 2)+1)</f>
        <v/>
      </c>
      <c r="Q466" s="71" t="str">
        <f ca="1">INDEX({"","_","-","="},IF(OR($D466 &gt;= R$6, $E466 &lt; Q$6), 0, 1)+IF(OR($F466 &gt;= R$6, $G466 &lt; Q$6), 0, 2)+1)</f>
        <v/>
      </c>
      <c r="R466" s="71" t="str">
        <f ca="1">INDEX({"","_","-","="},IF(OR($D466 &gt;= S$6, $E466 &lt; R$6), 0, 1)+IF(OR($F466 &gt;= S$6, $G466 &lt; R$6), 0, 2)+1)</f>
        <v/>
      </c>
      <c r="S466" s="71" t="str">
        <f ca="1">INDEX({"","_","-","="},IF(OR($D466 &gt;= T$6, $E466 &lt; S$6), 0, 1)+IF(OR($F466 &gt;= T$6, $G466 &lt; S$6), 0, 2)+1)</f>
        <v/>
      </c>
      <c r="T466" s="71" t="str">
        <f ca="1">INDEX({"","_","-","="},IF(OR($D466 &gt;= U$6, $E466 &lt; T$6), 0, 1)+IF(OR($F466 &gt;= U$6, $G466 &lt; T$6), 0, 2)+1)</f>
        <v/>
      </c>
      <c r="U466" s="71" t="str">
        <f ca="1">INDEX({"","_","-","="},IF(OR($D466 &gt;= V$6, $E466 &lt; U$6), 0, 1)+IF(OR($F466 &gt;= V$6, $G466 &lt; U$6), 0, 2)+1)</f>
        <v/>
      </c>
      <c r="V466" s="71" t="str">
        <f ca="1">INDEX({"","_","-","="},IF(OR($D466 &gt;= W$6, $E466 &lt; V$6), 0, 1)+IF(OR($F466 &gt;= W$6, $G466 &lt; V$6), 0, 2)+1)</f>
        <v/>
      </c>
      <c r="W466" s="71" t="str">
        <f ca="1">INDEX({"","_","-","="},IF(OR($D466 &gt;= X$6, $E466 &lt; W$6), 0, 1)+IF(OR($F466 &gt;= X$6, $G466 &lt; W$6), 0, 2)+1)</f>
        <v/>
      </c>
      <c r="X466" s="71" t="str">
        <f ca="1">INDEX({"","_","-","="},IF(OR($D466 &gt;= Y$6, $E466 &lt; X$6), 0, 1)+IF(OR($F466 &gt;= Y$6, $G466 &lt; X$6), 0, 2)+1)</f>
        <v/>
      </c>
      <c r="Y466" s="71" t="str">
        <f ca="1">INDEX({"","_","-","="},IF(OR($D466 &gt;= Z$6, $E466 &lt; Y$6), 0, 1)+IF(OR($F466 &gt;= Z$6, $G466 &lt; Y$6), 0, 2)+1)</f>
        <v/>
      </c>
      <c r="Z466" s="71" t="str">
        <f ca="1">INDEX({"","_","-","="},IF(OR($D466 &gt;= AA$6, $E466 &lt; Z$6), 0, 1)+IF(OR($F466 &gt;= AA$6, $G466 &lt; Z$6), 0, 2)+1)</f>
        <v/>
      </c>
      <c r="AA466" s="71" t="str">
        <f ca="1">INDEX({"","_","-","="},IF(OR($D466 &gt;= AB$6, $E466 &lt; AA$6), 0, 1)+IF(OR($F466 &gt;= AB$6, $G466 &lt; AA$6), 0, 2)+1)</f>
        <v/>
      </c>
      <c r="AB466" s="71" t="str">
        <f ca="1">INDEX({"","_","-","="},IF(OR($D466 &gt;= AC$6, $E466 &lt; AB$6), 0, 1)+IF(OR($F466 &gt;= AC$6, $G466 &lt; AB$6), 0, 2)+1)</f>
        <v/>
      </c>
      <c r="AC466" s="71" t="str">
        <f ca="1">INDEX({"","_","-","="},IF(OR($D466 &gt;= AD$6, $E466 &lt; AC$6), 0, 1)+IF(OR($F466 &gt;= AD$6, $G466 &lt; AC$6), 0, 2)+1)</f>
        <v/>
      </c>
      <c r="AD466" s="71" t="str">
        <f ca="1">INDEX({"","_","-","="},IF(OR($D466 &gt;= AE$6, $E466 &lt; AD$6), 0, 1)+IF(OR($F466 &gt;= AE$6, $G466 &lt; AD$6), 0, 2)+1)</f>
        <v/>
      </c>
      <c r="AE466" s="71" t="str">
        <f ca="1">INDEX({"","_","-","="},IF(OR($D466 &gt;= AF$6, $E466 &lt; AE$6), 0, 1)+IF(OR($F466 &gt;= AF$6, $G466 &lt; AE$6), 0, 2)+1)</f>
        <v/>
      </c>
      <c r="AF466" s="71" t="str">
        <f ca="1">INDEX({"","_","-","="},IF(OR($D466 &gt;= AG$6, $E466 &lt; AF$6), 0, 1)+IF(OR($F466 &gt;= AG$6, $G466 &lt; AF$6), 0, 2)+1)</f>
        <v/>
      </c>
      <c r="AG466" s="71" t="str">
        <f ca="1">INDEX({"","_","-","="},IF(OR($D466 &gt;= AH$6, $E466 &lt; AG$6), 0, 1)+IF(OR($F466 &gt;= AH$6, $G466 &lt; AG$6), 0, 2)+1)</f>
        <v/>
      </c>
      <c r="AH466" s="71" t="str">
        <f ca="1">INDEX({"","_","-","="},IF(OR($D466 &gt;= AI$6, $E466 &lt; AH$6), 0, 1)+IF(OR($F466 &gt;= AI$6, $G466 &lt; AH$6), 0, 2)+1)</f>
        <v/>
      </c>
      <c r="AI466" s="71" t="str">
        <f ca="1">INDEX({"","_","-","="},IF(OR($D466 &gt;= AJ$6, $E466 &lt; AI$6), 0, 1)+IF(OR($F466 &gt;= AJ$6, $G466 &lt; AI$6), 0, 2)+1)</f>
        <v/>
      </c>
      <c r="AJ466" s="71" t="str">
        <f ca="1">INDEX({"","_","-","="},IF(OR($D466 &gt;= AK$6, $E466 &lt; AJ$6), 0, 1)+IF(OR($F466 &gt;= AK$6, $G466 &lt; AJ$6), 0, 2)+1)</f>
        <v/>
      </c>
      <c r="AK466" s="71" t="str">
        <f ca="1">INDEX({"","_","-","="},IF(OR($D466 &gt;= AL$6, $E466 &lt; AK$6), 0, 1)+IF(OR($F466 &gt;= AL$6, $G466 &lt; AK$6), 0, 2)+1)</f>
        <v/>
      </c>
      <c r="AL466" s="71" t="str">
        <f ca="1">INDEX({"","_","-","="},IF(OR($D466 &gt;= AM$6, $E466 &lt; AL$6), 0, 1)+IF(OR($F466 &gt;= AM$6, $G466 &lt; AL$6), 0, 2)+1)</f>
        <v/>
      </c>
      <c r="AM466" s="71" t="str">
        <f ca="1">INDEX({"","_","-","="},IF(OR($D466 &gt;= AN$6, $E466 &lt; AM$6), 0, 1)+IF(OR($F466 &gt;= AN$6, $G466 &lt; AM$6), 0, 2)+1)</f>
        <v/>
      </c>
      <c r="AN466" s="71" t="str">
        <f ca="1">INDEX({"","_","-","="},IF(OR($D466 &gt;= AO$6, $E466 &lt; AN$6), 0, 1)+IF(OR($F466 &gt;= AO$6, $G466 &lt; AN$6), 0, 2)+1)</f>
        <v/>
      </c>
      <c r="AO466" s="71" t="str">
        <f ca="1">INDEX({"","_","-","="},IF(OR($D466 &gt;= AP$6, $E466 &lt; AO$6), 0, 1)+IF(OR($F466 &gt;= AP$6, $G466 &lt; AO$6), 0, 2)+1)</f>
        <v/>
      </c>
      <c r="AP466" s="71" t="str">
        <f ca="1">INDEX({"","_","-","="},IF(OR($D466 &gt;= AQ$6, $E466 &lt; AP$6), 0, 1)+IF(OR($F466 &gt;= AQ$6, $G466 &lt; AP$6), 0, 2)+1)</f>
        <v/>
      </c>
      <c r="AQ466" s="71" t="str">
        <f ca="1">INDEX({"","_","-","="},IF(OR($D466 &gt;= AR$6, $E466 &lt; AQ$6), 0, 1)+IF(OR($F466 &gt;= AR$6, $G466 &lt; AQ$6), 0, 2)+1)</f>
        <v/>
      </c>
      <c r="AR466" s="71" t="str">
        <f ca="1">INDEX({"","_","-","="},IF(OR($D466 &gt;= AS$6, $E466 &lt; AR$6), 0, 1)+IF(OR($F466 &gt;= AS$6, $G466 &lt; AR$6), 0, 2)+1)</f>
        <v/>
      </c>
      <c r="AS466" s="71" t="str">
        <f ca="1">INDEX({"","_","-","="},IF(OR($D466 &gt;= AT$6, $E466 &lt; AS$6), 0, 1)+IF(OR($F466 &gt;= AT$6, $G466 &lt; AS$6), 0, 2)+1)</f>
        <v/>
      </c>
      <c r="AT466" s="71" t="str">
        <f ca="1">INDEX({"","_","-","="},IF(OR($D466 &gt;= AU$6, $E466 &lt; AT$6), 0, 1)+IF(OR($F466 &gt;= AU$6, $G466 &lt; AT$6), 0, 2)+1)</f>
        <v/>
      </c>
      <c r="AU466" s="71" t="str">
        <f ca="1">INDEX({"","_","-","="},IF(OR($D466 &gt;= AV$6, $E466 &lt; AU$6), 0, 1)+IF(OR($F466 &gt;= AV$6, $G466 &lt; AU$6), 0, 2)+1)</f>
        <v/>
      </c>
      <c r="AV466" s="71" t="str">
        <f ca="1">INDEX({"","_","-","="},IF(OR($D466 &gt;= AW$6, $E466 &lt; AV$6), 0, 1)+IF(OR($F466 &gt;= AW$6, $G466 &lt; AV$6), 0, 2)+1)</f>
        <v/>
      </c>
      <c r="AW466" s="71" t="str">
        <f ca="1">INDEX({"","_","-","="},IF(OR($D466 &gt;= AX$6, $E466 &lt; AW$6), 0, 1)+IF(OR($F466 &gt;= AX$6, $G466 &lt; AW$6), 0, 2)+1)</f>
        <v/>
      </c>
      <c r="AX466" s="71" t="str">
        <f ca="1">INDEX({"","_","-","="},IF(OR($D466 &gt;= AY$6, $E466 &lt; AX$6), 0, 1)+IF(OR($F466 &gt;= AY$6, $G466 &lt; AX$6), 0, 2)+1)</f>
        <v/>
      </c>
      <c r="AY466" s="71" t="str">
        <f ca="1">INDEX({"","_","-","="},IF(OR($D466 &gt;= AZ$6, $E466 &lt; AY$6), 0, 1)+IF(OR($F466 &gt;= AZ$6, $G466 &lt; AY$6), 0, 2)+1)</f>
        <v/>
      </c>
      <c r="AZ466" s="71" t="str">
        <f ca="1">INDEX({"","_","-","="},IF(OR($D466 &gt;= BA$6, $E466 &lt; AZ$6), 0, 1)+IF(OR($F466 &gt;= BA$6, $G466 &lt; AZ$6), 0, 2)+1)</f>
        <v/>
      </c>
      <c r="BA466" s="71" t="str">
        <f ca="1">INDEX({"","_","-","="},IF(OR($D466 &gt;= BB$6, $E466 &lt; BA$6), 0, 1)+IF(OR($F466 &gt;= BB$6, $G466 &lt; BA$6), 0, 2)+1)</f>
        <v/>
      </c>
      <c r="BB466" s="71" t="str">
        <f ca="1">INDEX({"","_","-","="},IF(OR($D466 &gt;= BC$6, $E466 &lt; BB$6), 0, 1)+IF(OR($F466 &gt;= BC$6, $G466 &lt; BB$6), 0, 2)+1)</f>
        <v/>
      </c>
      <c r="BC466" s="71" t="str">
        <f ca="1">INDEX({"","_","-","="},IF(OR($D466 &gt;= BD$6, $E466 &lt; BC$6), 0, 1)+IF(OR($F466 &gt;= BD$6, $G466 &lt; BC$6), 0, 2)+1)</f>
        <v/>
      </c>
      <c r="BD466" s="71" t="str">
        <f ca="1">INDEX({"","_","-","="},IF(OR($D466 &gt;= BE$6, $E466 &lt; BD$6), 0, 1)+IF(OR($F466 &gt;= BE$6, $G466 &lt; BD$6), 0, 2)+1)</f>
        <v/>
      </c>
      <c r="BE466" s="71" t="str">
        <f ca="1">INDEX({"","_","-","="},IF(OR($D466 &gt;= BF$6, $E466 &lt; BE$6), 0, 1)+IF(OR($F466 &gt;= BF$6, $G466 &lt; BE$6), 0, 2)+1)</f>
        <v/>
      </c>
      <c r="BF466" s="71" t="str">
        <f ca="1">INDEX({"","_","-","="},IF(OR($D466 &gt;= BG$6, $E466 &lt; BF$6), 0, 1)+IF(OR($F466 &gt;= BG$6, $G466 &lt; BF$6), 0, 2)+1)</f>
        <v/>
      </c>
      <c r="BG466" s="71" t="str">
        <f ca="1">INDEX({"","_","-","="},IF(OR($D466 &gt;= BH$6, $E466 &lt; BG$6), 0, 1)+IF(OR($F466 &gt;= BH$6, $G466 &lt; BG$6), 0, 2)+1)</f>
        <v/>
      </c>
      <c r="BH466" s="71" t="str">
        <f ca="1">INDEX({"","_","-","="},IF(OR($D466 &gt;= BI$6, $E466 &lt; BH$6), 0, 1)+IF(OR($F466 &gt;= BI$6, $G466 &lt; BH$6), 0, 2)+1)</f>
        <v/>
      </c>
      <c r="BI466" s="71" t="str">
        <f ca="1">INDEX({"","_","-","="},IF(OR($D466 &gt;= BJ$6, $E466 &lt; BI$6), 0, 1)+IF(OR($F466 &gt;= BJ$6, $G466 &lt; BI$6), 0, 2)+1)</f>
        <v/>
      </c>
      <c r="BJ466" s="71" t="str">
        <f ca="1">INDEX({"","_","-","="},IF(OR($D466 &gt;= BK$6, $E466 &lt; BJ$6), 0, 1)+IF(OR($F466 &gt;= BK$6, $G466 &lt; BJ$6), 0, 2)+1)</f>
        <v/>
      </c>
      <c r="BK466" s="71" t="str">
        <f ca="1">INDEX({"","_","-","="},IF(OR($D466 &gt;= BL$6, $E466 &lt; BK$6), 0, 1)+IF(OR($F466 &gt;= BL$6, $G466 &lt; BK$6), 0, 2)+1)</f>
        <v/>
      </c>
      <c r="BL466" s="71" t="str">
        <f ca="1">INDEX({"","_","-","="},IF(OR($D466 &gt;= BM$6, $E466 &lt; BL$6), 0, 1)+IF(OR($F466 &gt;= BM$6, $G466 &lt; BL$6), 0, 2)+1)</f>
        <v/>
      </c>
      <c r="BM466" s="71" t="str">
        <f ca="1">INDEX({"","_","-","="},IF(OR($D466 &gt;= BN$6, $E466 &lt; BM$6), 0, 1)+IF(OR($F466 &gt;= BN$6, $G466 &lt; BM$6), 0, 2)+1)</f>
        <v/>
      </c>
      <c r="BN466" s="71" t="str">
        <f ca="1">INDEX({"","_","-","="},IF(OR($D466 &gt;= BO$6, $E466 &lt; BN$6), 0, 1)+IF(OR($F466 &gt;= BO$6, $G466 &lt; BN$6), 0, 2)+1)</f>
        <v/>
      </c>
      <c r="BO466" s="71" t="str">
        <f ca="1">INDEX({"","_","-","="},IF(OR($D466 &gt;= BP$6, $E466 &lt; BO$6), 0, 1)+IF(OR($F466 &gt;= BP$6, $G466 &lt; BO$6), 0, 2)+1)</f>
        <v/>
      </c>
      <c r="BP466" s="71" t="str">
        <f ca="1">INDEX({"","_","-","="},IF(OR($D466 &gt;= BQ$6, $E466 &lt; BP$6), 0, 1)+IF(OR($F466 &gt;= BQ$6, $G466 &lt; BP$6), 0, 2)+1)</f>
        <v/>
      </c>
      <c r="BQ466" s="71" t="str">
        <f ca="1">INDEX({"","_","-","="},IF(OR($D466 &gt;= BR$6, $E466 &lt; BQ$6), 0, 1)+IF(OR($F466 &gt;= BR$6, $G466 &lt; BQ$6), 0, 2)+1)</f>
        <v/>
      </c>
      <c r="BR466" s="71" t="str">
        <f ca="1">INDEX({"","_","-","="},IF(OR($D466 &gt;= BS$6, $E466 &lt; BR$6), 0, 1)+IF(OR($F466 &gt;= BS$6, $G466 &lt; BR$6), 0, 2)+1)</f>
        <v/>
      </c>
      <c r="BS466" s="71" t="str">
        <f ca="1">INDEX({"","_","-","="},IF(OR($D466 &gt;= BT$6, $E466 &lt; BS$6), 0, 1)+IF(OR($F466 &gt;= BT$6, $G466 &lt; BS$6), 0, 2)+1)</f>
        <v/>
      </c>
      <c r="BT466" s="71" t="str">
        <f ca="1">INDEX({"","_","-","="},IF(OR($D466 &gt;= BU$6, $E466 &lt; BT$6), 0, 1)+IF(OR($F466 &gt;= BU$6, $G466 &lt; BT$6), 0, 2)+1)</f>
        <v/>
      </c>
      <c r="BU466" s="71" t="str">
        <f ca="1">INDEX({"","_","-","="},IF(OR($D466 &gt;= BV$6, $E466 &lt; BU$6), 0, 1)+IF(OR($F466 &gt;= BV$6, $G466 &lt; BU$6), 0, 2)+1)</f>
        <v/>
      </c>
      <c r="BV466" s="71" t="str">
        <f ca="1">INDEX({"","_","-","="},IF(OR($D466 &gt;= BW$6, $E466 &lt; BV$6), 0, 1)+IF(OR($F466 &gt;= BW$6, $G466 &lt; BV$6), 0, 2)+1)</f>
        <v/>
      </c>
      <c r="BW466" s="71" t="str">
        <f ca="1">INDEX({"","_","-","="},IF(OR($D466 &gt;= BX$6, $E466 &lt; BW$6), 0, 1)+IF(OR($F466 &gt;= BX$6, $G466 &lt; BW$6), 0, 2)+1)</f>
        <v/>
      </c>
      <c r="BX466" s="71" t="str">
        <f ca="1">INDEX({"","_","-","="},IF(OR($D466 &gt;= BY$6, $E466 &lt; BX$6), 0, 1)+IF(OR($F466 &gt;= BY$6, $G466 &lt; BX$6), 0, 2)+1)</f>
        <v/>
      </c>
      <c r="BY466" s="71" t="str">
        <f ca="1">INDEX({"","_","-","="},IF(OR($D466 &gt;= BZ$6, $E466 &lt; BY$6), 0, 1)+IF(OR($F466 &gt;= BZ$6, $G466 &lt; BY$6), 0, 2)+1)</f>
        <v/>
      </c>
      <c r="BZ466" s="71" t="str">
        <f ca="1">INDEX({"","_","-","="},IF(OR($D466 &gt;= CA$6, $E466 &lt; BZ$6), 0, 1)+IF(OR($F466 &gt;= CA$6, $G466 &lt; BZ$6), 0, 2)+1)</f>
        <v/>
      </c>
      <c r="CA466" s="71" t="str">
        <f ca="1">INDEX({"","_","-","="},IF(OR($D466 &gt;= CB$6, $E466 &lt; CA$6), 0, 1)+IF(OR($F466 &gt;= CB$6, $G466 &lt; CA$6), 0, 2)+1)</f>
        <v/>
      </c>
      <c r="CB466" s="71" t="str">
        <f ca="1">INDEX({"","_","-","="},IF(OR($D466 &gt;= CC$6, $E466 &lt; CB$6), 0, 1)+IF(OR($F466 &gt;= CC$6, $G466 &lt; CB$6), 0, 2)+1)</f>
        <v/>
      </c>
      <c r="CC466" s="71" t="str">
        <f ca="1">INDEX({"","_","-","="},IF(OR($D466 &gt;= CD$6, $E466 &lt; CC$6), 0, 1)+IF(OR($F466 &gt;= CD$6, $G466 &lt; CC$6), 0, 2)+1)</f>
        <v/>
      </c>
      <c r="CD466" s="71" t="str">
        <f ca="1">INDEX({"","_","-","="},IF(OR($D466 &gt;= CE$6, $E466 &lt; CD$6), 0, 1)+IF(OR($F466 &gt;= CE$6, $G466 &lt; CD$6), 0, 2)+1)</f>
        <v/>
      </c>
    </row>
    <row r="467" spans="1:82">
      <c r="A467" s="8" t="str">
        <f ca="1">IF('临-进度'!N462,'临-进度'!$A462,"")</f>
        <v/>
      </c>
      <c r="B467" s="8" t="str">
        <f ca="1">IF('临-进度'!N462,'临-进度'!$B462,"")</f>
        <v/>
      </c>
      <c r="C467" s="8" t="str">
        <f ca="1">IF('临-进度'!N462,'临-进度'!$F462,"")</f>
        <v/>
      </c>
      <c r="D467" s="42" t="str">
        <f ca="1">IF('临-进度'!$N462,'临-进度'!$J462,"")</f>
        <v/>
      </c>
      <c r="E467" s="42" t="str">
        <f ca="1">IF('临-进度'!$N462,'临-进度'!$AF462,"")</f>
        <v/>
      </c>
      <c r="F467" s="42" t="str">
        <f ca="1">IF('临-进度'!$N462,'临-进度'!$K462,"")</f>
        <v/>
      </c>
      <c r="G467" s="76" t="str">
        <f ca="1">IF('临-进度'!$N462,'临-进度'!$AG462,"")</f>
        <v/>
      </c>
      <c r="H467" s="71" t="str">
        <f ca="1">INDEX({"","_","-","="},IF(OR($D467 &gt;= I$6, $E467 &lt; H$6), 0, 1)+IF(OR($F467 &gt;= I$6, $G467 &lt; H$6), 0, 2)+1)</f>
        <v/>
      </c>
      <c r="I467" s="71" t="str">
        <f ca="1">INDEX({"","_","-","="},IF(OR($D467 &gt;= J$6, $E467 &lt; I$6), 0, 1)+IF(OR($F467 &gt;= J$6, $G467 &lt; I$6), 0, 2)+1)</f>
        <v/>
      </c>
      <c r="J467" s="71" t="str">
        <f ca="1">INDEX({"","_","-","="},IF(OR($D467 &gt;= K$6, $E467 &lt; J$6), 0, 1)+IF(OR($F467 &gt;= K$6, $G467 &lt; J$6), 0, 2)+1)</f>
        <v/>
      </c>
      <c r="K467" s="71" t="str">
        <f ca="1">INDEX({"","_","-","="},IF(OR($D467 &gt;= L$6, $E467 &lt; K$6), 0, 1)+IF(OR($F467 &gt;= L$6, $G467 &lt; K$6), 0, 2)+1)</f>
        <v/>
      </c>
      <c r="L467" s="71" t="str">
        <f ca="1">INDEX({"","_","-","="},IF(OR($D467 &gt;= M$6, $E467 &lt; L$6), 0, 1)+IF(OR($F467 &gt;= M$6, $G467 &lt; L$6), 0, 2)+1)</f>
        <v/>
      </c>
      <c r="M467" s="71" t="str">
        <f ca="1">INDEX({"","_","-","="},IF(OR($D467 &gt;= N$6, $E467 &lt; M$6), 0, 1)+IF(OR($F467 &gt;= N$6, $G467 &lt; M$6), 0, 2)+1)</f>
        <v/>
      </c>
      <c r="N467" s="71" t="str">
        <f ca="1">INDEX({"","_","-","="},IF(OR($D467 &gt;= O$6, $E467 &lt; N$6), 0, 1)+IF(OR($F467 &gt;= O$6, $G467 &lt; N$6), 0, 2)+1)</f>
        <v/>
      </c>
      <c r="O467" s="71" t="str">
        <f ca="1">INDEX({"","_","-","="},IF(OR($D467 &gt;= P$6, $E467 &lt; O$6), 0, 1)+IF(OR($F467 &gt;= P$6, $G467 &lt; O$6), 0, 2)+1)</f>
        <v/>
      </c>
      <c r="P467" s="71" t="str">
        <f ca="1">INDEX({"","_","-","="},IF(OR($D467 &gt;= Q$6, $E467 &lt; P$6), 0, 1)+IF(OR($F467 &gt;= Q$6, $G467 &lt; P$6), 0, 2)+1)</f>
        <v/>
      </c>
      <c r="Q467" s="71" t="str">
        <f ca="1">INDEX({"","_","-","="},IF(OR($D467 &gt;= R$6, $E467 &lt; Q$6), 0, 1)+IF(OR($F467 &gt;= R$6, $G467 &lt; Q$6), 0, 2)+1)</f>
        <v/>
      </c>
      <c r="R467" s="71" t="str">
        <f ca="1">INDEX({"","_","-","="},IF(OR($D467 &gt;= S$6, $E467 &lt; R$6), 0, 1)+IF(OR($F467 &gt;= S$6, $G467 &lt; R$6), 0, 2)+1)</f>
        <v/>
      </c>
      <c r="S467" s="71" t="str">
        <f ca="1">INDEX({"","_","-","="},IF(OR($D467 &gt;= T$6, $E467 &lt; S$6), 0, 1)+IF(OR($F467 &gt;= T$6, $G467 &lt; S$6), 0, 2)+1)</f>
        <v/>
      </c>
      <c r="T467" s="71" t="str">
        <f ca="1">INDEX({"","_","-","="},IF(OR($D467 &gt;= U$6, $E467 &lt; T$6), 0, 1)+IF(OR($F467 &gt;= U$6, $G467 &lt; T$6), 0, 2)+1)</f>
        <v/>
      </c>
      <c r="U467" s="71" t="str">
        <f ca="1">INDEX({"","_","-","="},IF(OR($D467 &gt;= V$6, $E467 &lt; U$6), 0, 1)+IF(OR($F467 &gt;= V$6, $G467 &lt; U$6), 0, 2)+1)</f>
        <v/>
      </c>
      <c r="V467" s="71" t="str">
        <f ca="1">INDEX({"","_","-","="},IF(OR($D467 &gt;= W$6, $E467 &lt; V$6), 0, 1)+IF(OR($F467 &gt;= W$6, $G467 &lt; V$6), 0, 2)+1)</f>
        <v/>
      </c>
      <c r="W467" s="71" t="str">
        <f ca="1">INDEX({"","_","-","="},IF(OR($D467 &gt;= X$6, $E467 &lt; W$6), 0, 1)+IF(OR($F467 &gt;= X$6, $G467 &lt; W$6), 0, 2)+1)</f>
        <v/>
      </c>
      <c r="X467" s="71" t="str">
        <f ca="1">INDEX({"","_","-","="},IF(OR($D467 &gt;= Y$6, $E467 &lt; X$6), 0, 1)+IF(OR($F467 &gt;= Y$6, $G467 &lt; X$6), 0, 2)+1)</f>
        <v/>
      </c>
      <c r="Y467" s="71" t="str">
        <f ca="1">INDEX({"","_","-","="},IF(OR($D467 &gt;= Z$6, $E467 &lt; Y$6), 0, 1)+IF(OR($F467 &gt;= Z$6, $G467 &lt; Y$6), 0, 2)+1)</f>
        <v/>
      </c>
      <c r="Z467" s="71" t="str">
        <f ca="1">INDEX({"","_","-","="},IF(OR($D467 &gt;= AA$6, $E467 &lt; Z$6), 0, 1)+IF(OR($F467 &gt;= AA$6, $G467 &lt; Z$6), 0, 2)+1)</f>
        <v/>
      </c>
      <c r="AA467" s="71" t="str">
        <f ca="1">INDEX({"","_","-","="},IF(OR($D467 &gt;= AB$6, $E467 &lt; AA$6), 0, 1)+IF(OR($F467 &gt;= AB$6, $G467 &lt; AA$6), 0, 2)+1)</f>
        <v/>
      </c>
      <c r="AB467" s="71" t="str">
        <f ca="1">INDEX({"","_","-","="},IF(OR($D467 &gt;= AC$6, $E467 &lt; AB$6), 0, 1)+IF(OR($F467 &gt;= AC$6, $G467 &lt; AB$6), 0, 2)+1)</f>
        <v/>
      </c>
      <c r="AC467" s="71" t="str">
        <f ca="1">INDEX({"","_","-","="},IF(OR($D467 &gt;= AD$6, $E467 &lt; AC$6), 0, 1)+IF(OR($F467 &gt;= AD$6, $G467 &lt; AC$6), 0, 2)+1)</f>
        <v/>
      </c>
      <c r="AD467" s="71" t="str">
        <f ca="1">INDEX({"","_","-","="},IF(OR($D467 &gt;= AE$6, $E467 &lt; AD$6), 0, 1)+IF(OR($F467 &gt;= AE$6, $G467 &lt; AD$6), 0, 2)+1)</f>
        <v/>
      </c>
      <c r="AE467" s="71" t="str">
        <f ca="1">INDEX({"","_","-","="},IF(OR($D467 &gt;= AF$6, $E467 &lt; AE$6), 0, 1)+IF(OR($F467 &gt;= AF$6, $G467 &lt; AE$6), 0, 2)+1)</f>
        <v/>
      </c>
      <c r="AF467" s="71" t="str">
        <f ca="1">INDEX({"","_","-","="},IF(OR($D467 &gt;= AG$6, $E467 &lt; AF$6), 0, 1)+IF(OR($F467 &gt;= AG$6, $G467 &lt; AF$6), 0, 2)+1)</f>
        <v/>
      </c>
      <c r="AG467" s="71" t="str">
        <f ca="1">INDEX({"","_","-","="},IF(OR($D467 &gt;= AH$6, $E467 &lt; AG$6), 0, 1)+IF(OR($F467 &gt;= AH$6, $G467 &lt; AG$6), 0, 2)+1)</f>
        <v/>
      </c>
      <c r="AH467" s="71" t="str">
        <f ca="1">INDEX({"","_","-","="},IF(OR($D467 &gt;= AI$6, $E467 &lt; AH$6), 0, 1)+IF(OR($F467 &gt;= AI$6, $G467 &lt; AH$6), 0, 2)+1)</f>
        <v/>
      </c>
      <c r="AI467" s="71" t="str">
        <f ca="1">INDEX({"","_","-","="},IF(OR($D467 &gt;= AJ$6, $E467 &lt; AI$6), 0, 1)+IF(OR($F467 &gt;= AJ$6, $G467 &lt; AI$6), 0, 2)+1)</f>
        <v/>
      </c>
      <c r="AJ467" s="71" t="str">
        <f ca="1">INDEX({"","_","-","="},IF(OR($D467 &gt;= AK$6, $E467 &lt; AJ$6), 0, 1)+IF(OR($F467 &gt;= AK$6, $G467 &lt; AJ$6), 0, 2)+1)</f>
        <v/>
      </c>
      <c r="AK467" s="71" t="str">
        <f ca="1">INDEX({"","_","-","="},IF(OR($D467 &gt;= AL$6, $E467 &lt; AK$6), 0, 1)+IF(OR($F467 &gt;= AL$6, $G467 &lt; AK$6), 0, 2)+1)</f>
        <v/>
      </c>
      <c r="AL467" s="71" t="str">
        <f ca="1">INDEX({"","_","-","="},IF(OR($D467 &gt;= AM$6, $E467 &lt; AL$6), 0, 1)+IF(OR($F467 &gt;= AM$6, $G467 &lt; AL$6), 0, 2)+1)</f>
        <v/>
      </c>
      <c r="AM467" s="71" t="str">
        <f ca="1">INDEX({"","_","-","="},IF(OR($D467 &gt;= AN$6, $E467 &lt; AM$6), 0, 1)+IF(OR($F467 &gt;= AN$6, $G467 &lt; AM$6), 0, 2)+1)</f>
        <v/>
      </c>
      <c r="AN467" s="71" t="str">
        <f ca="1">INDEX({"","_","-","="},IF(OR($D467 &gt;= AO$6, $E467 &lt; AN$6), 0, 1)+IF(OR($F467 &gt;= AO$6, $G467 &lt; AN$6), 0, 2)+1)</f>
        <v/>
      </c>
      <c r="AO467" s="71" t="str">
        <f ca="1">INDEX({"","_","-","="},IF(OR($D467 &gt;= AP$6, $E467 &lt; AO$6), 0, 1)+IF(OR($F467 &gt;= AP$6, $G467 &lt; AO$6), 0, 2)+1)</f>
        <v/>
      </c>
      <c r="AP467" s="71" t="str">
        <f ca="1">INDEX({"","_","-","="},IF(OR($D467 &gt;= AQ$6, $E467 &lt; AP$6), 0, 1)+IF(OR($F467 &gt;= AQ$6, $G467 &lt; AP$6), 0, 2)+1)</f>
        <v/>
      </c>
      <c r="AQ467" s="71" t="str">
        <f ca="1">INDEX({"","_","-","="},IF(OR($D467 &gt;= AR$6, $E467 &lt; AQ$6), 0, 1)+IF(OR($F467 &gt;= AR$6, $G467 &lt; AQ$6), 0, 2)+1)</f>
        <v/>
      </c>
      <c r="AR467" s="71" t="str">
        <f ca="1">INDEX({"","_","-","="},IF(OR($D467 &gt;= AS$6, $E467 &lt; AR$6), 0, 1)+IF(OR($F467 &gt;= AS$6, $G467 &lt; AR$6), 0, 2)+1)</f>
        <v/>
      </c>
      <c r="AS467" s="71" t="str">
        <f ca="1">INDEX({"","_","-","="},IF(OR($D467 &gt;= AT$6, $E467 &lt; AS$6), 0, 1)+IF(OR($F467 &gt;= AT$6, $G467 &lt; AS$6), 0, 2)+1)</f>
        <v/>
      </c>
      <c r="AT467" s="71" t="str">
        <f ca="1">INDEX({"","_","-","="},IF(OR($D467 &gt;= AU$6, $E467 &lt; AT$6), 0, 1)+IF(OR($F467 &gt;= AU$6, $G467 &lt; AT$6), 0, 2)+1)</f>
        <v/>
      </c>
      <c r="AU467" s="71" t="str">
        <f ca="1">INDEX({"","_","-","="},IF(OR($D467 &gt;= AV$6, $E467 &lt; AU$6), 0, 1)+IF(OR($F467 &gt;= AV$6, $G467 &lt; AU$6), 0, 2)+1)</f>
        <v/>
      </c>
      <c r="AV467" s="71" t="str">
        <f ca="1">INDEX({"","_","-","="},IF(OR($D467 &gt;= AW$6, $E467 &lt; AV$6), 0, 1)+IF(OR($F467 &gt;= AW$6, $G467 &lt; AV$6), 0, 2)+1)</f>
        <v/>
      </c>
      <c r="AW467" s="71" t="str">
        <f ca="1">INDEX({"","_","-","="},IF(OR($D467 &gt;= AX$6, $E467 &lt; AW$6), 0, 1)+IF(OR($F467 &gt;= AX$6, $G467 &lt; AW$6), 0, 2)+1)</f>
        <v/>
      </c>
      <c r="AX467" s="71" t="str">
        <f ca="1">INDEX({"","_","-","="},IF(OR($D467 &gt;= AY$6, $E467 &lt; AX$6), 0, 1)+IF(OR($F467 &gt;= AY$6, $G467 &lt; AX$6), 0, 2)+1)</f>
        <v/>
      </c>
      <c r="AY467" s="71" t="str">
        <f ca="1">INDEX({"","_","-","="},IF(OR($D467 &gt;= AZ$6, $E467 &lt; AY$6), 0, 1)+IF(OR($F467 &gt;= AZ$6, $G467 &lt; AY$6), 0, 2)+1)</f>
        <v/>
      </c>
      <c r="AZ467" s="71" t="str">
        <f ca="1">INDEX({"","_","-","="},IF(OR($D467 &gt;= BA$6, $E467 &lt; AZ$6), 0, 1)+IF(OR($F467 &gt;= BA$6, $G467 &lt; AZ$6), 0, 2)+1)</f>
        <v/>
      </c>
      <c r="BA467" s="71" t="str">
        <f ca="1">INDEX({"","_","-","="},IF(OR($D467 &gt;= BB$6, $E467 &lt; BA$6), 0, 1)+IF(OR($F467 &gt;= BB$6, $G467 &lt; BA$6), 0, 2)+1)</f>
        <v/>
      </c>
      <c r="BB467" s="71" t="str">
        <f ca="1">INDEX({"","_","-","="},IF(OR($D467 &gt;= BC$6, $E467 &lt; BB$6), 0, 1)+IF(OR($F467 &gt;= BC$6, $G467 &lt; BB$6), 0, 2)+1)</f>
        <v/>
      </c>
      <c r="BC467" s="71" t="str">
        <f ca="1">INDEX({"","_","-","="},IF(OR($D467 &gt;= BD$6, $E467 &lt; BC$6), 0, 1)+IF(OR($F467 &gt;= BD$6, $G467 &lt; BC$6), 0, 2)+1)</f>
        <v/>
      </c>
      <c r="BD467" s="71" t="str">
        <f ca="1">INDEX({"","_","-","="},IF(OR($D467 &gt;= BE$6, $E467 &lt; BD$6), 0, 1)+IF(OR($F467 &gt;= BE$6, $G467 &lt; BD$6), 0, 2)+1)</f>
        <v/>
      </c>
      <c r="BE467" s="71" t="str">
        <f ca="1">INDEX({"","_","-","="},IF(OR($D467 &gt;= BF$6, $E467 &lt; BE$6), 0, 1)+IF(OR($F467 &gt;= BF$6, $G467 &lt; BE$6), 0, 2)+1)</f>
        <v/>
      </c>
      <c r="BF467" s="71" t="str">
        <f ca="1">INDEX({"","_","-","="},IF(OR($D467 &gt;= BG$6, $E467 &lt; BF$6), 0, 1)+IF(OR($F467 &gt;= BG$6, $G467 &lt; BF$6), 0, 2)+1)</f>
        <v/>
      </c>
      <c r="BG467" s="71" t="str">
        <f ca="1">INDEX({"","_","-","="},IF(OR($D467 &gt;= BH$6, $E467 &lt; BG$6), 0, 1)+IF(OR($F467 &gt;= BH$6, $G467 &lt; BG$6), 0, 2)+1)</f>
        <v/>
      </c>
      <c r="BH467" s="71" t="str">
        <f ca="1">INDEX({"","_","-","="},IF(OR($D467 &gt;= BI$6, $E467 &lt; BH$6), 0, 1)+IF(OR($F467 &gt;= BI$6, $G467 &lt; BH$6), 0, 2)+1)</f>
        <v/>
      </c>
      <c r="BI467" s="71" t="str">
        <f ca="1">INDEX({"","_","-","="},IF(OR($D467 &gt;= BJ$6, $E467 &lt; BI$6), 0, 1)+IF(OR($F467 &gt;= BJ$6, $G467 &lt; BI$6), 0, 2)+1)</f>
        <v/>
      </c>
      <c r="BJ467" s="71" t="str">
        <f ca="1">INDEX({"","_","-","="},IF(OR($D467 &gt;= BK$6, $E467 &lt; BJ$6), 0, 1)+IF(OR($F467 &gt;= BK$6, $G467 &lt; BJ$6), 0, 2)+1)</f>
        <v/>
      </c>
      <c r="BK467" s="71" t="str">
        <f ca="1">INDEX({"","_","-","="},IF(OR($D467 &gt;= BL$6, $E467 &lt; BK$6), 0, 1)+IF(OR($F467 &gt;= BL$6, $G467 &lt; BK$6), 0, 2)+1)</f>
        <v/>
      </c>
      <c r="BL467" s="71" t="str">
        <f ca="1">INDEX({"","_","-","="},IF(OR($D467 &gt;= BM$6, $E467 &lt; BL$6), 0, 1)+IF(OR($F467 &gt;= BM$6, $G467 &lt; BL$6), 0, 2)+1)</f>
        <v/>
      </c>
      <c r="BM467" s="71" t="str">
        <f ca="1">INDEX({"","_","-","="},IF(OR($D467 &gt;= BN$6, $E467 &lt; BM$6), 0, 1)+IF(OR($F467 &gt;= BN$6, $G467 &lt; BM$6), 0, 2)+1)</f>
        <v/>
      </c>
      <c r="BN467" s="71" t="str">
        <f ca="1">INDEX({"","_","-","="},IF(OR($D467 &gt;= BO$6, $E467 &lt; BN$6), 0, 1)+IF(OR($F467 &gt;= BO$6, $G467 &lt; BN$6), 0, 2)+1)</f>
        <v/>
      </c>
      <c r="BO467" s="71" t="str">
        <f ca="1">INDEX({"","_","-","="},IF(OR($D467 &gt;= BP$6, $E467 &lt; BO$6), 0, 1)+IF(OR($F467 &gt;= BP$6, $G467 &lt; BO$6), 0, 2)+1)</f>
        <v/>
      </c>
      <c r="BP467" s="71" t="str">
        <f ca="1">INDEX({"","_","-","="},IF(OR($D467 &gt;= BQ$6, $E467 &lt; BP$6), 0, 1)+IF(OR($F467 &gt;= BQ$6, $G467 &lt; BP$6), 0, 2)+1)</f>
        <v/>
      </c>
      <c r="BQ467" s="71" t="str">
        <f ca="1">INDEX({"","_","-","="},IF(OR($D467 &gt;= BR$6, $E467 &lt; BQ$6), 0, 1)+IF(OR($F467 &gt;= BR$6, $G467 &lt; BQ$6), 0, 2)+1)</f>
        <v/>
      </c>
      <c r="BR467" s="71" t="str">
        <f ca="1">INDEX({"","_","-","="},IF(OR($D467 &gt;= BS$6, $E467 &lt; BR$6), 0, 1)+IF(OR($F467 &gt;= BS$6, $G467 &lt; BR$6), 0, 2)+1)</f>
        <v/>
      </c>
      <c r="BS467" s="71" t="str">
        <f ca="1">INDEX({"","_","-","="},IF(OR($D467 &gt;= BT$6, $E467 &lt; BS$6), 0, 1)+IF(OR($F467 &gt;= BT$6, $G467 &lt; BS$6), 0, 2)+1)</f>
        <v/>
      </c>
      <c r="BT467" s="71" t="str">
        <f ca="1">INDEX({"","_","-","="},IF(OR($D467 &gt;= BU$6, $E467 &lt; BT$6), 0, 1)+IF(OR($F467 &gt;= BU$6, $G467 &lt; BT$6), 0, 2)+1)</f>
        <v/>
      </c>
      <c r="BU467" s="71" t="str">
        <f ca="1">INDEX({"","_","-","="},IF(OR($D467 &gt;= BV$6, $E467 &lt; BU$6), 0, 1)+IF(OR($F467 &gt;= BV$6, $G467 &lt; BU$6), 0, 2)+1)</f>
        <v/>
      </c>
      <c r="BV467" s="71" t="str">
        <f ca="1">INDEX({"","_","-","="},IF(OR($D467 &gt;= BW$6, $E467 &lt; BV$6), 0, 1)+IF(OR($F467 &gt;= BW$6, $G467 &lt; BV$6), 0, 2)+1)</f>
        <v/>
      </c>
      <c r="BW467" s="71" t="str">
        <f ca="1">INDEX({"","_","-","="},IF(OR($D467 &gt;= BX$6, $E467 &lt; BW$6), 0, 1)+IF(OR($F467 &gt;= BX$6, $G467 &lt; BW$6), 0, 2)+1)</f>
        <v/>
      </c>
      <c r="BX467" s="71" t="str">
        <f ca="1">INDEX({"","_","-","="},IF(OR($D467 &gt;= BY$6, $E467 &lt; BX$6), 0, 1)+IF(OR($F467 &gt;= BY$6, $G467 &lt; BX$6), 0, 2)+1)</f>
        <v/>
      </c>
      <c r="BY467" s="71" t="str">
        <f ca="1">INDEX({"","_","-","="},IF(OR($D467 &gt;= BZ$6, $E467 &lt; BY$6), 0, 1)+IF(OR($F467 &gt;= BZ$6, $G467 &lt; BY$6), 0, 2)+1)</f>
        <v/>
      </c>
      <c r="BZ467" s="71" t="str">
        <f ca="1">INDEX({"","_","-","="},IF(OR($D467 &gt;= CA$6, $E467 &lt; BZ$6), 0, 1)+IF(OR($F467 &gt;= CA$6, $G467 &lt; BZ$6), 0, 2)+1)</f>
        <v/>
      </c>
      <c r="CA467" s="71" t="str">
        <f ca="1">INDEX({"","_","-","="},IF(OR($D467 &gt;= CB$6, $E467 &lt; CA$6), 0, 1)+IF(OR($F467 &gt;= CB$6, $G467 &lt; CA$6), 0, 2)+1)</f>
        <v/>
      </c>
      <c r="CB467" s="71" t="str">
        <f ca="1">INDEX({"","_","-","="},IF(OR($D467 &gt;= CC$6, $E467 &lt; CB$6), 0, 1)+IF(OR($F467 &gt;= CC$6, $G467 &lt; CB$6), 0, 2)+1)</f>
        <v/>
      </c>
      <c r="CC467" s="71" t="str">
        <f ca="1">INDEX({"","_","-","="},IF(OR($D467 &gt;= CD$6, $E467 &lt; CC$6), 0, 1)+IF(OR($F467 &gt;= CD$6, $G467 &lt; CC$6), 0, 2)+1)</f>
        <v/>
      </c>
      <c r="CD467" s="71" t="str">
        <f ca="1">INDEX({"","_","-","="},IF(OR($D467 &gt;= CE$6, $E467 &lt; CD$6), 0, 1)+IF(OR($F467 &gt;= CE$6, $G467 &lt; CD$6), 0, 2)+1)</f>
        <v/>
      </c>
    </row>
    <row r="468" spans="1:82">
      <c r="A468" s="8" t="str">
        <f ca="1">IF('临-进度'!N463,'临-进度'!$A463,"")</f>
        <v/>
      </c>
      <c r="B468" s="8" t="str">
        <f ca="1">IF('临-进度'!N463,'临-进度'!$B463,"")</f>
        <v/>
      </c>
      <c r="C468" s="8" t="str">
        <f ca="1">IF('临-进度'!N463,'临-进度'!$F463,"")</f>
        <v/>
      </c>
      <c r="D468" s="42" t="str">
        <f ca="1">IF('临-进度'!$N463,'临-进度'!$J463,"")</f>
        <v/>
      </c>
      <c r="E468" s="42" t="str">
        <f ca="1">IF('临-进度'!$N463,'临-进度'!$AF463,"")</f>
        <v/>
      </c>
      <c r="F468" s="42" t="str">
        <f ca="1">IF('临-进度'!$N463,'临-进度'!$K463,"")</f>
        <v/>
      </c>
      <c r="G468" s="76" t="str">
        <f ca="1">IF('临-进度'!$N463,'临-进度'!$AG463,"")</f>
        <v/>
      </c>
      <c r="H468" s="71" t="str">
        <f ca="1">INDEX({"","_","-","="},IF(OR($D468 &gt;= I$6, $E468 &lt; H$6), 0, 1)+IF(OR($F468 &gt;= I$6, $G468 &lt; H$6), 0, 2)+1)</f>
        <v/>
      </c>
      <c r="I468" s="71" t="str">
        <f ca="1">INDEX({"","_","-","="},IF(OR($D468 &gt;= J$6, $E468 &lt; I$6), 0, 1)+IF(OR($F468 &gt;= J$6, $G468 &lt; I$6), 0, 2)+1)</f>
        <v/>
      </c>
      <c r="J468" s="71" t="str">
        <f ca="1">INDEX({"","_","-","="},IF(OR($D468 &gt;= K$6, $E468 &lt; J$6), 0, 1)+IF(OR($F468 &gt;= K$6, $G468 &lt; J$6), 0, 2)+1)</f>
        <v/>
      </c>
      <c r="K468" s="71" t="str">
        <f ca="1">INDEX({"","_","-","="},IF(OR($D468 &gt;= L$6, $E468 &lt; K$6), 0, 1)+IF(OR($F468 &gt;= L$6, $G468 &lt; K$6), 0, 2)+1)</f>
        <v/>
      </c>
      <c r="L468" s="71" t="str">
        <f ca="1">INDEX({"","_","-","="},IF(OR($D468 &gt;= M$6, $E468 &lt; L$6), 0, 1)+IF(OR($F468 &gt;= M$6, $G468 &lt; L$6), 0, 2)+1)</f>
        <v/>
      </c>
      <c r="M468" s="71" t="str">
        <f ca="1">INDEX({"","_","-","="},IF(OR($D468 &gt;= N$6, $E468 &lt; M$6), 0, 1)+IF(OR($F468 &gt;= N$6, $G468 &lt; M$6), 0, 2)+1)</f>
        <v/>
      </c>
      <c r="N468" s="71" t="str">
        <f ca="1">INDEX({"","_","-","="},IF(OR($D468 &gt;= O$6, $E468 &lt; N$6), 0, 1)+IF(OR($F468 &gt;= O$6, $G468 &lt; N$6), 0, 2)+1)</f>
        <v/>
      </c>
      <c r="O468" s="71" t="str">
        <f ca="1">INDEX({"","_","-","="},IF(OR($D468 &gt;= P$6, $E468 &lt; O$6), 0, 1)+IF(OR($F468 &gt;= P$6, $G468 &lt; O$6), 0, 2)+1)</f>
        <v/>
      </c>
      <c r="P468" s="71" t="str">
        <f ca="1">INDEX({"","_","-","="},IF(OR($D468 &gt;= Q$6, $E468 &lt; P$6), 0, 1)+IF(OR($F468 &gt;= Q$6, $G468 &lt; P$6), 0, 2)+1)</f>
        <v/>
      </c>
      <c r="Q468" s="71" t="str">
        <f ca="1">INDEX({"","_","-","="},IF(OR($D468 &gt;= R$6, $E468 &lt; Q$6), 0, 1)+IF(OR($F468 &gt;= R$6, $G468 &lt; Q$6), 0, 2)+1)</f>
        <v/>
      </c>
      <c r="R468" s="71" t="str">
        <f ca="1">INDEX({"","_","-","="},IF(OR($D468 &gt;= S$6, $E468 &lt; R$6), 0, 1)+IF(OR($F468 &gt;= S$6, $G468 &lt; R$6), 0, 2)+1)</f>
        <v/>
      </c>
      <c r="S468" s="71" t="str">
        <f ca="1">INDEX({"","_","-","="},IF(OR($D468 &gt;= T$6, $E468 &lt; S$6), 0, 1)+IF(OR($F468 &gt;= T$6, $G468 &lt; S$6), 0, 2)+1)</f>
        <v/>
      </c>
      <c r="T468" s="71" t="str">
        <f ca="1">INDEX({"","_","-","="},IF(OR($D468 &gt;= U$6, $E468 &lt; T$6), 0, 1)+IF(OR($F468 &gt;= U$6, $G468 &lt; T$6), 0, 2)+1)</f>
        <v/>
      </c>
      <c r="U468" s="71" t="str">
        <f ca="1">INDEX({"","_","-","="},IF(OR($D468 &gt;= V$6, $E468 &lt; U$6), 0, 1)+IF(OR($F468 &gt;= V$6, $G468 &lt; U$6), 0, 2)+1)</f>
        <v/>
      </c>
      <c r="V468" s="71" t="str">
        <f ca="1">INDEX({"","_","-","="},IF(OR($D468 &gt;= W$6, $E468 &lt; V$6), 0, 1)+IF(OR($F468 &gt;= W$6, $G468 &lt; V$6), 0, 2)+1)</f>
        <v/>
      </c>
      <c r="W468" s="71" t="str">
        <f ca="1">INDEX({"","_","-","="},IF(OR($D468 &gt;= X$6, $E468 &lt; W$6), 0, 1)+IF(OR($F468 &gt;= X$6, $G468 &lt; W$6), 0, 2)+1)</f>
        <v/>
      </c>
      <c r="X468" s="71" t="str">
        <f ca="1">INDEX({"","_","-","="},IF(OR($D468 &gt;= Y$6, $E468 &lt; X$6), 0, 1)+IF(OR($F468 &gt;= Y$6, $G468 &lt; X$6), 0, 2)+1)</f>
        <v/>
      </c>
      <c r="Y468" s="71" t="str">
        <f ca="1">INDEX({"","_","-","="},IF(OR($D468 &gt;= Z$6, $E468 &lt; Y$6), 0, 1)+IF(OR($F468 &gt;= Z$6, $G468 &lt; Y$6), 0, 2)+1)</f>
        <v/>
      </c>
      <c r="Z468" s="71" t="str">
        <f ca="1">INDEX({"","_","-","="},IF(OR($D468 &gt;= AA$6, $E468 &lt; Z$6), 0, 1)+IF(OR($F468 &gt;= AA$6, $G468 &lt; Z$6), 0, 2)+1)</f>
        <v/>
      </c>
      <c r="AA468" s="71" t="str">
        <f ca="1">INDEX({"","_","-","="},IF(OR($D468 &gt;= AB$6, $E468 &lt; AA$6), 0, 1)+IF(OR($F468 &gt;= AB$6, $G468 &lt; AA$6), 0, 2)+1)</f>
        <v/>
      </c>
      <c r="AB468" s="71" t="str">
        <f ca="1">INDEX({"","_","-","="},IF(OR($D468 &gt;= AC$6, $E468 &lt; AB$6), 0, 1)+IF(OR($F468 &gt;= AC$6, $G468 &lt; AB$6), 0, 2)+1)</f>
        <v/>
      </c>
      <c r="AC468" s="71" t="str">
        <f ca="1">INDEX({"","_","-","="},IF(OR($D468 &gt;= AD$6, $E468 &lt; AC$6), 0, 1)+IF(OR($F468 &gt;= AD$6, $G468 &lt; AC$6), 0, 2)+1)</f>
        <v/>
      </c>
      <c r="AD468" s="71" t="str">
        <f ca="1">INDEX({"","_","-","="},IF(OR($D468 &gt;= AE$6, $E468 &lt; AD$6), 0, 1)+IF(OR($F468 &gt;= AE$6, $G468 &lt; AD$6), 0, 2)+1)</f>
        <v/>
      </c>
      <c r="AE468" s="71" t="str">
        <f ca="1">INDEX({"","_","-","="},IF(OR($D468 &gt;= AF$6, $E468 &lt; AE$6), 0, 1)+IF(OR($F468 &gt;= AF$6, $G468 &lt; AE$6), 0, 2)+1)</f>
        <v/>
      </c>
      <c r="AF468" s="71" t="str">
        <f ca="1">INDEX({"","_","-","="},IF(OR($D468 &gt;= AG$6, $E468 &lt; AF$6), 0, 1)+IF(OR($F468 &gt;= AG$6, $G468 &lt; AF$6), 0, 2)+1)</f>
        <v/>
      </c>
      <c r="AG468" s="71" t="str">
        <f ca="1">INDEX({"","_","-","="},IF(OR($D468 &gt;= AH$6, $E468 &lt; AG$6), 0, 1)+IF(OR($F468 &gt;= AH$6, $G468 &lt; AG$6), 0, 2)+1)</f>
        <v/>
      </c>
      <c r="AH468" s="71" t="str">
        <f ca="1">INDEX({"","_","-","="},IF(OR($D468 &gt;= AI$6, $E468 &lt; AH$6), 0, 1)+IF(OR($F468 &gt;= AI$6, $G468 &lt; AH$6), 0, 2)+1)</f>
        <v/>
      </c>
      <c r="AI468" s="71" t="str">
        <f ca="1">INDEX({"","_","-","="},IF(OR($D468 &gt;= AJ$6, $E468 &lt; AI$6), 0, 1)+IF(OR($F468 &gt;= AJ$6, $G468 &lt; AI$6), 0, 2)+1)</f>
        <v/>
      </c>
      <c r="AJ468" s="71" t="str">
        <f ca="1">INDEX({"","_","-","="},IF(OR($D468 &gt;= AK$6, $E468 &lt; AJ$6), 0, 1)+IF(OR($F468 &gt;= AK$6, $G468 &lt; AJ$6), 0, 2)+1)</f>
        <v/>
      </c>
      <c r="AK468" s="71" t="str">
        <f ca="1">INDEX({"","_","-","="},IF(OR($D468 &gt;= AL$6, $E468 &lt; AK$6), 0, 1)+IF(OR($F468 &gt;= AL$6, $G468 &lt; AK$6), 0, 2)+1)</f>
        <v/>
      </c>
      <c r="AL468" s="71" t="str">
        <f ca="1">INDEX({"","_","-","="},IF(OR($D468 &gt;= AM$6, $E468 &lt; AL$6), 0, 1)+IF(OR($F468 &gt;= AM$6, $G468 &lt; AL$6), 0, 2)+1)</f>
        <v/>
      </c>
      <c r="AM468" s="71" t="str">
        <f ca="1">INDEX({"","_","-","="},IF(OR($D468 &gt;= AN$6, $E468 &lt; AM$6), 0, 1)+IF(OR($F468 &gt;= AN$6, $G468 &lt; AM$6), 0, 2)+1)</f>
        <v/>
      </c>
      <c r="AN468" s="71" t="str">
        <f ca="1">INDEX({"","_","-","="},IF(OR($D468 &gt;= AO$6, $E468 &lt; AN$6), 0, 1)+IF(OR($F468 &gt;= AO$6, $G468 &lt; AN$6), 0, 2)+1)</f>
        <v/>
      </c>
      <c r="AO468" s="71" t="str">
        <f ca="1">INDEX({"","_","-","="},IF(OR($D468 &gt;= AP$6, $E468 &lt; AO$6), 0, 1)+IF(OR($F468 &gt;= AP$6, $G468 &lt; AO$6), 0, 2)+1)</f>
        <v/>
      </c>
      <c r="AP468" s="71" t="str">
        <f ca="1">INDEX({"","_","-","="},IF(OR($D468 &gt;= AQ$6, $E468 &lt; AP$6), 0, 1)+IF(OR($F468 &gt;= AQ$6, $G468 &lt; AP$6), 0, 2)+1)</f>
        <v/>
      </c>
      <c r="AQ468" s="71" t="str">
        <f ca="1">INDEX({"","_","-","="},IF(OR($D468 &gt;= AR$6, $E468 &lt; AQ$6), 0, 1)+IF(OR($F468 &gt;= AR$6, $G468 &lt; AQ$6), 0, 2)+1)</f>
        <v/>
      </c>
      <c r="AR468" s="71" t="str">
        <f ca="1">INDEX({"","_","-","="},IF(OR($D468 &gt;= AS$6, $E468 &lt; AR$6), 0, 1)+IF(OR($F468 &gt;= AS$6, $G468 &lt; AR$6), 0, 2)+1)</f>
        <v/>
      </c>
      <c r="AS468" s="71" t="str">
        <f ca="1">INDEX({"","_","-","="},IF(OR($D468 &gt;= AT$6, $E468 &lt; AS$6), 0, 1)+IF(OR($F468 &gt;= AT$6, $G468 &lt; AS$6), 0, 2)+1)</f>
        <v/>
      </c>
      <c r="AT468" s="71" t="str">
        <f ca="1">INDEX({"","_","-","="},IF(OR($D468 &gt;= AU$6, $E468 &lt; AT$6), 0, 1)+IF(OR($F468 &gt;= AU$6, $G468 &lt; AT$6), 0, 2)+1)</f>
        <v/>
      </c>
      <c r="AU468" s="71" t="str">
        <f ca="1">INDEX({"","_","-","="},IF(OR($D468 &gt;= AV$6, $E468 &lt; AU$6), 0, 1)+IF(OR($F468 &gt;= AV$6, $G468 &lt; AU$6), 0, 2)+1)</f>
        <v/>
      </c>
      <c r="AV468" s="71" t="str">
        <f ca="1">INDEX({"","_","-","="},IF(OR($D468 &gt;= AW$6, $E468 &lt; AV$6), 0, 1)+IF(OR($F468 &gt;= AW$6, $G468 &lt; AV$6), 0, 2)+1)</f>
        <v/>
      </c>
      <c r="AW468" s="71" t="str">
        <f ca="1">INDEX({"","_","-","="},IF(OR($D468 &gt;= AX$6, $E468 &lt; AW$6), 0, 1)+IF(OR($F468 &gt;= AX$6, $G468 &lt; AW$6), 0, 2)+1)</f>
        <v/>
      </c>
      <c r="AX468" s="71" t="str">
        <f ca="1">INDEX({"","_","-","="},IF(OR($D468 &gt;= AY$6, $E468 &lt; AX$6), 0, 1)+IF(OR($F468 &gt;= AY$6, $G468 &lt; AX$6), 0, 2)+1)</f>
        <v/>
      </c>
      <c r="AY468" s="71" t="str">
        <f ca="1">INDEX({"","_","-","="},IF(OR($D468 &gt;= AZ$6, $E468 &lt; AY$6), 0, 1)+IF(OR($F468 &gt;= AZ$6, $G468 &lt; AY$6), 0, 2)+1)</f>
        <v/>
      </c>
      <c r="AZ468" s="71" t="str">
        <f ca="1">INDEX({"","_","-","="},IF(OR($D468 &gt;= BA$6, $E468 &lt; AZ$6), 0, 1)+IF(OR($F468 &gt;= BA$6, $G468 &lt; AZ$6), 0, 2)+1)</f>
        <v/>
      </c>
      <c r="BA468" s="71" t="str">
        <f ca="1">INDEX({"","_","-","="},IF(OR($D468 &gt;= BB$6, $E468 &lt; BA$6), 0, 1)+IF(OR($F468 &gt;= BB$6, $G468 &lt; BA$6), 0, 2)+1)</f>
        <v/>
      </c>
      <c r="BB468" s="71" t="str">
        <f ca="1">INDEX({"","_","-","="},IF(OR($D468 &gt;= BC$6, $E468 &lt; BB$6), 0, 1)+IF(OR($F468 &gt;= BC$6, $G468 &lt; BB$6), 0, 2)+1)</f>
        <v/>
      </c>
      <c r="BC468" s="71" t="str">
        <f ca="1">INDEX({"","_","-","="},IF(OR($D468 &gt;= BD$6, $E468 &lt; BC$6), 0, 1)+IF(OR($F468 &gt;= BD$6, $G468 &lt; BC$6), 0, 2)+1)</f>
        <v/>
      </c>
      <c r="BD468" s="71" t="str">
        <f ca="1">INDEX({"","_","-","="},IF(OR($D468 &gt;= BE$6, $E468 &lt; BD$6), 0, 1)+IF(OR($F468 &gt;= BE$6, $G468 &lt; BD$6), 0, 2)+1)</f>
        <v/>
      </c>
      <c r="BE468" s="71" t="str">
        <f ca="1">INDEX({"","_","-","="},IF(OR($D468 &gt;= BF$6, $E468 &lt; BE$6), 0, 1)+IF(OR($F468 &gt;= BF$6, $G468 &lt; BE$6), 0, 2)+1)</f>
        <v/>
      </c>
      <c r="BF468" s="71" t="str">
        <f ca="1">INDEX({"","_","-","="},IF(OR($D468 &gt;= BG$6, $E468 &lt; BF$6), 0, 1)+IF(OR($F468 &gt;= BG$6, $G468 &lt; BF$6), 0, 2)+1)</f>
        <v/>
      </c>
      <c r="BG468" s="71" t="str">
        <f ca="1">INDEX({"","_","-","="},IF(OR($D468 &gt;= BH$6, $E468 &lt; BG$6), 0, 1)+IF(OR($F468 &gt;= BH$6, $G468 &lt; BG$6), 0, 2)+1)</f>
        <v/>
      </c>
      <c r="BH468" s="71" t="str">
        <f ca="1">INDEX({"","_","-","="},IF(OR($D468 &gt;= BI$6, $E468 &lt; BH$6), 0, 1)+IF(OR($F468 &gt;= BI$6, $G468 &lt; BH$6), 0, 2)+1)</f>
        <v/>
      </c>
      <c r="BI468" s="71" t="str">
        <f ca="1">INDEX({"","_","-","="},IF(OR($D468 &gt;= BJ$6, $E468 &lt; BI$6), 0, 1)+IF(OR($F468 &gt;= BJ$6, $G468 &lt; BI$6), 0, 2)+1)</f>
        <v/>
      </c>
      <c r="BJ468" s="71" t="str">
        <f ca="1">INDEX({"","_","-","="},IF(OR($D468 &gt;= BK$6, $E468 &lt; BJ$6), 0, 1)+IF(OR($F468 &gt;= BK$6, $G468 &lt; BJ$6), 0, 2)+1)</f>
        <v/>
      </c>
      <c r="BK468" s="71" t="str">
        <f ca="1">INDEX({"","_","-","="},IF(OR($D468 &gt;= BL$6, $E468 &lt; BK$6), 0, 1)+IF(OR($F468 &gt;= BL$6, $G468 &lt; BK$6), 0, 2)+1)</f>
        <v/>
      </c>
      <c r="BL468" s="71" t="str">
        <f ca="1">INDEX({"","_","-","="},IF(OR($D468 &gt;= BM$6, $E468 &lt; BL$6), 0, 1)+IF(OR($F468 &gt;= BM$6, $G468 &lt; BL$6), 0, 2)+1)</f>
        <v/>
      </c>
      <c r="BM468" s="71" t="str">
        <f ca="1">INDEX({"","_","-","="},IF(OR($D468 &gt;= BN$6, $E468 &lt; BM$6), 0, 1)+IF(OR($F468 &gt;= BN$6, $G468 &lt; BM$6), 0, 2)+1)</f>
        <v/>
      </c>
      <c r="BN468" s="71" t="str">
        <f ca="1">INDEX({"","_","-","="},IF(OR($D468 &gt;= BO$6, $E468 &lt; BN$6), 0, 1)+IF(OR($F468 &gt;= BO$6, $G468 &lt; BN$6), 0, 2)+1)</f>
        <v/>
      </c>
      <c r="BO468" s="71" t="str">
        <f ca="1">INDEX({"","_","-","="},IF(OR($D468 &gt;= BP$6, $E468 &lt; BO$6), 0, 1)+IF(OR($F468 &gt;= BP$6, $G468 &lt; BO$6), 0, 2)+1)</f>
        <v/>
      </c>
      <c r="BP468" s="71" t="str">
        <f ca="1">INDEX({"","_","-","="},IF(OR($D468 &gt;= BQ$6, $E468 &lt; BP$6), 0, 1)+IF(OR($F468 &gt;= BQ$6, $G468 &lt; BP$6), 0, 2)+1)</f>
        <v/>
      </c>
      <c r="BQ468" s="71" t="str">
        <f ca="1">INDEX({"","_","-","="},IF(OR($D468 &gt;= BR$6, $E468 &lt; BQ$6), 0, 1)+IF(OR($F468 &gt;= BR$6, $G468 &lt; BQ$6), 0, 2)+1)</f>
        <v/>
      </c>
      <c r="BR468" s="71" t="str">
        <f ca="1">INDEX({"","_","-","="},IF(OR($D468 &gt;= BS$6, $E468 &lt; BR$6), 0, 1)+IF(OR($F468 &gt;= BS$6, $G468 &lt; BR$6), 0, 2)+1)</f>
        <v/>
      </c>
      <c r="BS468" s="71" t="str">
        <f ca="1">INDEX({"","_","-","="},IF(OR($D468 &gt;= BT$6, $E468 &lt; BS$6), 0, 1)+IF(OR($F468 &gt;= BT$6, $G468 &lt; BS$6), 0, 2)+1)</f>
        <v/>
      </c>
      <c r="BT468" s="71" t="str">
        <f ca="1">INDEX({"","_","-","="},IF(OR($D468 &gt;= BU$6, $E468 &lt; BT$6), 0, 1)+IF(OR($F468 &gt;= BU$6, $G468 &lt; BT$6), 0, 2)+1)</f>
        <v/>
      </c>
      <c r="BU468" s="71" t="str">
        <f ca="1">INDEX({"","_","-","="},IF(OR($D468 &gt;= BV$6, $E468 &lt; BU$6), 0, 1)+IF(OR($F468 &gt;= BV$6, $G468 &lt; BU$6), 0, 2)+1)</f>
        <v/>
      </c>
      <c r="BV468" s="71" t="str">
        <f ca="1">INDEX({"","_","-","="},IF(OR($D468 &gt;= BW$6, $E468 &lt; BV$6), 0, 1)+IF(OR($F468 &gt;= BW$6, $G468 &lt; BV$6), 0, 2)+1)</f>
        <v/>
      </c>
      <c r="BW468" s="71" t="str">
        <f ca="1">INDEX({"","_","-","="},IF(OR($D468 &gt;= BX$6, $E468 &lt; BW$6), 0, 1)+IF(OR($F468 &gt;= BX$6, $G468 &lt; BW$6), 0, 2)+1)</f>
        <v/>
      </c>
      <c r="BX468" s="71" t="str">
        <f ca="1">INDEX({"","_","-","="},IF(OR($D468 &gt;= BY$6, $E468 &lt; BX$6), 0, 1)+IF(OR($F468 &gt;= BY$6, $G468 &lt; BX$6), 0, 2)+1)</f>
        <v/>
      </c>
      <c r="BY468" s="71" t="str">
        <f ca="1">INDEX({"","_","-","="},IF(OR($D468 &gt;= BZ$6, $E468 &lt; BY$6), 0, 1)+IF(OR($F468 &gt;= BZ$6, $G468 &lt; BY$6), 0, 2)+1)</f>
        <v/>
      </c>
      <c r="BZ468" s="71" t="str">
        <f ca="1">INDEX({"","_","-","="},IF(OR($D468 &gt;= CA$6, $E468 &lt; BZ$6), 0, 1)+IF(OR($F468 &gt;= CA$6, $G468 &lt; BZ$6), 0, 2)+1)</f>
        <v/>
      </c>
      <c r="CA468" s="71" t="str">
        <f ca="1">INDEX({"","_","-","="},IF(OR($D468 &gt;= CB$6, $E468 &lt; CA$6), 0, 1)+IF(OR($F468 &gt;= CB$6, $G468 &lt; CA$6), 0, 2)+1)</f>
        <v/>
      </c>
      <c r="CB468" s="71" t="str">
        <f ca="1">INDEX({"","_","-","="},IF(OR($D468 &gt;= CC$6, $E468 &lt; CB$6), 0, 1)+IF(OR($F468 &gt;= CC$6, $G468 &lt; CB$6), 0, 2)+1)</f>
        <v/>
      </c>
      <c r="CC468" s="71" t="str">
        <f ca="1">INDEX({"","_","-","="},IF(OR($D468 &gt;= CD$6, $E468 &lt; CC$6), 0, 1)+IF(OR($F468 &gt;= CD$6, $G468 &lt; CC$6), 0, 2)+1)</f>
        <v/>
      </c>
      <c r="CD468" s="71" t="str">
        <f ca="1">INDEX({"","_","-","="},IF(OR($D468 &gt;= CE$6, $E468 &lt; CD$6), 0, 1)+IF(OR($F468 &gt;= CE$6, $G468 &lt; CD$6), 0, 2)+1)</f>
        <v/>
      </c>
    </row>
    <row r="469" spans="1:82">
      <c r="A469" s="8" t="str">
        <f ca="1">IF('临-进度'!N464,'临-进度'!$A464,"")</f>
        <v/>
      </c>
      <c r="B469" s="8" t="str">
        <f ca="1">IF('临-进度'!N464,'临-进度'!$B464,"")</f>
        <v/>
      </c>
      <c r="C469" s="8" t="str">
        <f ca="1">IF('临-进度'!N464,'临-进度'!$F464,"")</f>
        <v/>
      </c>
      <c r="D469" s="42" t="str">
        <f ca="1">IF('临-进度'!$N464,'临-进度'!$J464,"")</f>
        <v/>
      </c>
      <c r="E469" s="42" t="str">
        <f ca="1">IF('临-进度'!$N464,'临-进度'!$AF464,"")</f>
        <v/>
      </c>
      <c r="F469" s="42" t="str">
        <f ca="1">IF('临-进度'!$N464,'临-进度'!$K464,"")</f>
        <v/>
      </c>
      <c r="G469" s="76" t="str">
        <f ca="1">IF('临-进度'!$N464,'临-进度'!$AG464,"")</f>
        <v/>
      </c>
      <c r="H469" s="71" t="str">
        <f ca="1">INDEX({"","_","-","="},IF(OR($D469 &gt;= I$6, $E469 &lt; H$6), 0, 1)+IF(OR($F469 &gt;= I$6, $G469 &lt; H$6), 0, 2)+1)</f>
        <v/>
      </c>
      <c r="I469" s="71" t="str">
        <f ca="1">INDEX({"","_","-","="},IF(OR($D469 &gt;= J$6, $E469 &lt; I$6), 0, 1)+IF(OR($F469 &gt;= J$6, $G469 &lt; I$6), 0, 2)+1)</f>
        <v/>
      </c>
      <c r="J469" s="71" t="str">
        <f ca="1">INDEX({"","_","-","="},IF(OR($D469 &gt;= K$6, $E469 &lt; J$6), 0, 1)+IF(OR($F469 &gt;= K$6, $G469 &lt; J$6), 0, 2)+1)</f>
        <v/>
      </c>
      <c r="K469" s="71" t="str">
        <f ca="1">INDEX({"","_","-","="},IF(OR($D469 &gt;= L$6, $E469 &lt; K$6), 0, 1)+IF(OR($F469 &gt;= L$6, $G469 &lt; K$6), 0, 2)+1)</f>
        <v/>
      </c>
      <c r="L469" s="71" t="str">
        <f ca="1">INDEX({"","_","-","="},IF(OR($D469 &gt;= M$6, $E469 &lt; L$6), 0, 1)+IF(OR($F469 &gt;= M$6, $G469 &lt; L$6), 0, 2)+1)</f>
        <v/>
      </c>
      <c r="M469" s="71" t="str">
        <f ca="1">INDEX({"","_","-","="},IF(OR($D469 &gt;= N$6, $E469 &lt; M$6), 0, 1)+IF(OR($F469 &gt;= N$6, $G469 &lt; M$6), 0, 2)+1)</f>
        <v/>
      </c>
      <c r="N469" s="71" t="str">
        <f ca="1">INDEX({"","_","-","="},IF(OR($D469 &gt;= O$6, $E469 &lt; N$6), 0, 1)+IF(OR($F469 &gt;= O$6, $G469 &lt; N$6), 0, 2)+1)</f>
        <v/>
      </c>
      <c r="O469" s="71" t="str">
        <f ca="1">INDEX({"","_","-","="},IF(OR($D469 &gt;= P$6, $E469 &lt; O$6), 0, 1)+IF(OR($F469 &gt;= P$6, $G469 &lt; O$6), 0, 2)+1)</f>
        <v/>
      </c>
      <c r="P469" s="71" t="str">
        <f ca="1">INDEX({"","_","-","="},IF(OR($D469 &gt;= Q$6, $E469 &lt; P$6), 0, 1)+IF(OR($F469 &gt;= Q$6, $G469 &lt; P$6), 0, 2)+1)</f>
        <v/>
      </c>
      <c r="Q469" s="71" t="str">
        <f ca="1">INDEX({"","_","-","="},IF(OR($D469 &gt;= R$6, $E469 &lt; Q$6), 0, 1)+IF(OR($F469 &gt;= R$6, $G469 &lt; Q$6), 0, 2)+1)</f>
        <v/>
      </c>
      <c r="R469" s="71" t="str">
        <f ca="1">INDEX({"","_","-","="},IF(OR($D469 &gt;= S$6, $E469 &lt; R$6), 0, 1)+IF(OR($F469 &gt;= S$6, $G469 &lt; R$6), 0, 2)+1)</f>
        <v/>
      </c>
      <c r="S469" s="71" t="str">
        <f ca="1">INDEX({"","_","-","="},IF(OR($D469 &gt;= T$6, $E469 &lt; S$6), 0, 1)+IF(OR($F469 &gt;= T$6, $G469 &lt; S$6), 0, 2)+1)</f>
        <v/>
      </c>
      <c r="T469" s="71" t="str">
        <f ca="1">INDEX({"","_","-","="},IF(OR($D469 &gt;= U$6, $E469 &lt; T$6), 0, 1)+IF(OR($F469 &gt;= U$6, $G469 &lt; T$6), 0, 2)+1)</f>
        <v/>
      </c>
      <c r="U469" s="71" t="str">
        <f ca="1">INDEX({"","_","-","="},IF(OR($D469 &gt;= V$6, $E469 &lt; U$6), 0, 1)+IF(OR($F469 &gt;= V$6, $G469 &lt; U$6), 0, 2)+1)</f>
        <v/>
      </c>
      <c r="V469" s="71" t="str">
        <f ca="1">INDEX({"","_","-","="},IF(OR($D469 &gt;= W$6, $E469 &lt; V$6), 0, 1)+IF(OR($F469 &gt;= W$6, $G469 &lt; V$6), 0, 2)+1)</f>
        <v/>
      </c>
      <c r="W469" s="71" t="str">
        <f ca="1">INDEX({"","_","-","="},IF(OR($D469 &gt;= X$6, $E469 &lt; W$6), 0, 1)+IF(OR($F469 &gt;= X$6, $G469 &lt; W$6), 0, 2)+1)</f>
        <v/>
      </c>
      <c r="X469" s="71" t="str">
        <f ca="1">INDEX({"","_","-","="},IF(OR($D469 &gt;= Y$6, $E469 &lt; X$6), 0, 1)+IF(OR($F469 &gt;= Y$6, $G469 &lt; X$6), 0, 2)+1)</f>
        <v/>
      </c>
      <c r="Y469" s="71" t="str">
        <f ca="1">INDEX({"","_","-","="},IF(OR($D469 &gt;= Z$6, $E469 &lt; Y$6), 0, 1)+IF(OR($F469 &gt;= Z$6, $G469 &lt; Y$6), 0, 2)+1)</f>
        <v/>
      </c>
      <c r="Z469" s="71" t="str">
        <f ca="1">INDEX({"","_","-","="},IF(OR($D469 &gt;= AA$6, $E469 &lt; Z$6), 0, 1)+IF(OR($F469 &gt;= AA$6, $G469 &lt; Z$6), 0, 2)+1)</f>
        <v/>
      </c>
      <c r="AA469" s="71" t="str">
        <f ca="1">INDEX({"","_","-","="},IF(OR($D469 &gt;= AB$6, $E469 &lt; AA$6), 0, 1)+IF(OR($F469 &gt;= AB$6, $G469 &lt; AA$6), 0, 2)+1)</f>
        <v/>
      </c>
      <c r="AB469" s="71" t="str">
        <f ca="1">INDEX({"","_","-","="},IF(OR($D469 &gt;= AC$6, $E469 &lt; AB$6), 0, 1)+IF(OR($F469 &gt;= AC$6, $G469 &lt; AB$6), 0, 2)+1)</f>
        <v/>
      </c>
      <c r="AC469" s="71" t="str">
        <f ca="1">INDEX({"","_","-","="},IF(OR($D469 &gt;= AD$6, $E469 &lt; AC$6), 0, 1)+IF(OR($F469 &gt;= AD$6, $G469 &lt; AC$6), 0, 2)+1)</f>
        <v/>
      </c>
      <c r="AD469" s="71" t="str">
        <f ca="1">INDEX({"","_","-","="},IF(OR($D469 &gt;= AE$6, $E469 &lt; AD$6), 0, 1)+IF(OR($F469 &gt;= AE$6, $G469 &lt; AD$6), 0, 2)+1)</f>
        <v/>
      </c>
      <c r="AE469" s="71" t="str">
        <f ca="1">INDEX({"","_","-","="},IF(OR($D469 &gt;= AF$6, $E469 &lt; AE$6), 0, 1)+IF(OR($F469 &gt;= AF$6, $G469 &lt; AE$6), 0, 2)+1)</f>
        <v/>
      </c>
      <c r="AF469" s="71" t="str">
        <f ca="1">INDEX({"","_","-","="},IF(OR($D469 &gt;= AG$6, $E469 &lt; AF$6), 0, 1)+IF(OR($F469 &gt;= AG$6, $G469 &lt; AF$6), 0, 2)+1)</f>
        <v/>
      </c>
      <c r="AG469" s="71" t="str">
        <f ca="1">INDEX({"","_","-","="},IF(OR($D469 &gt;= AH$6, $E469 &lt; AG$6), 0, 1)+IF(OR($F469 &gt;= AH$6, $G469 &lt; AG$6), 0, 2)+1)</f>
        <v/>
      </c>
      <c r="AH469" s="71" t="str">
        <f ca="1">INDEX({"","_","-","="},IF(OR($D469 &gt;= AI$6, $E469 &lt; AH$6), 0, 1)+IF(OR($F469 &gt;= AI$6, $G469 &lt; AH$6), 0, 2)+1)</f>
        <v/>
      </c>
      <c r="AI469" s="71" t="str">
        <f ca="1">INDEX({"","_","-","="},IF(OR($D469 &gt;= AJ$6, $E469 &lt; AI$6), 0, 1)+IF(OR($F469 &gt;= AJ$6, $G469 &lt; AI$6), 0, 2)+1)</f>
        <v/>
      </c>
      <c r="AJ469" s="71" t="str">
        <f ca="1">INDEX({"","_","-","="},IF(OR($D469 &gt;= AK$6, $E469 &lt; AJ$6), 0, 1)+IF(OR($F469 &gt;= AK$6, $G469 &lt; AJ$6), 0, 2)+1)</f>
        <v/>
      </c>
      <c r="AK469" s="71" t="str">
        <f ca="1">INDEX({"","_","-","="},IF(OR($D469 &gt;= AL$6, $E469 &lt; AK$6), 0, 1)+IF(OR($F469 &gt;= AL$6, $G469 &lt; AK$6), 0, 2)+1)</f>
        <v/>
      </c>
      <c r="AL469" s="71" t="str">
        <f ca="1">INDEX({"","_","-","="},IF(OR($D469 &gt;= AM$6, $E469 &lt; AL$6), 0, 1)+IF(OR($F469 &gt;= AM$6, $G469 &lt; AL$6), 0, 2)+1)</f>
        <v/>
      </c>
      <c r="AM469" s="71" t="str">
        <f ca="1">INDEX({"","_","-","="},IF(OR($D469 &gt;= AN$6, $E469 &lt; AM$6), 0, 1)+IF(OR($F469 &gt;= AN$6, $G469 &lt; AM$6), 0, 2)+1)</f>
        <v/>
      </c>
      <c r="AN469" s="71" t="str">
        <f ca="1">INDEX({"","_","-","="},IF(OR($D469 &gt;= AO$6, $E469 &lt; AN$6), 0, 1)+IF(OR($F469 &gt;= AO$6, $G469 &lt; AN$6), 0, 2)+1)</f>
        <v/>
      </c>
      <c r="AO469" s="71" t="str">
        <f ca="1">INDEX({"","_","-","="},IF(OR($D469 &gt;= AP$6, $E469 &lt; AO$6), 0, 1)+IF(OR($F469 &gt;= AP$6, $G469 &lt; AO$6), 0, 2)+1)</f>
        <v/>
      </c>
      <c r="AP469" s="71" t="str">
        <f ca="1">INDEX({"","_","-","="},IF(OR($D469 &gt;= AQ$6, $E469 &lt; AP$6), 0, 1)+IF(OR($F469 &gt;= AQ$6, $G469 &lt; AP$6), 0, 2)+1)</f>
        <v/>
      </c>
      <c r="AQ469" s="71" t="str">
        <f ca="1">INDEX({"","_","-","="},IF(OR($D469 &gt;= AR$6, $E469 &lt; AQ$6), 0, 1)+IF(OR($F469 &gt;= AR$6, $G469 &lt; AQ$6), 0, 2)+1)</f>
        <v/>
      </c>
      <c r="AR469" s="71" t="str">
        <f ca="1">INDEX({"","_","-","="},IF(OR($D469 &gt;= AS$6, $E469 &lt; AR$6), 0, 1)+IF(OR($F469 &gt;= AS$6, $G469 &lt; AR$6), 0, 2)+1)</f>
        <v/>
      </c>
      <c r="AS469" s="71" t="str">
        <f ca="1">INDEX({"","_","-","="},IF(OR($D469 &gt;= AT$6, $E469 &lt; AS$6), 0, 1)+IF(OR($F469 &gt;= AT$6, $G469 &lt; AS$6), 0, 2)+1)</f>
        <v/>
      </c>
      <c r="AT469" s="71" t="str">
        <f ca="1">INDEX({"","_","-","="},IF(OR($D469 &gt;= AU$6, $E469 &lt; AT$6), 0, 1)+IF(OR($F469 &gt;= AU$6, $G469 &lt; AT$6), 0, 2)+1)</f>
        <v/>
      </c>
      <c r="AU469" s="71" t="str">
        <f ca="1">INDEX({"","_","-","="},IF(OR($D469 &gt;= AV$6, $E469 &lt; AU$6), 0, 1)+IF(OR($F469 &gt;= AV$6, $G469 &lt; AU$6), 0, 2)+1)</f>
        <v/>
      </c>
      <c r="AV469" s="71" t="str">
        <f ca="1">INDEX({"","_","-","="},IF(OR($D469 &gt;= AW$6, $E469 &lt; AV$6), 0, 1)+IF(OR($F469 &gt;= AW$6, $G469 &lt; AV$6), 0, 2)+1)</f>
        <v/>
      </c>
      <c r="AW469" s="71" t="str">
        <f ca="1">INDEX({"","_","-","="},IF(OR($D469 &gt;= AX$6, $E469 &lt; AW$6), 0, 1)+IF(OR($F469 &gt;= AX$6, $G469 &lt; AW$6), 0, 2)+1)</f>
        <v/>
      </c>
      <c r="AX469" s="71" t="str">
        <f ca="1">INDEX({"","_","-","="},IF(OR($D469 &gt;= AY$6, $E469 &lt; AX$6), 0, 1)+IF(OR($F469 &gt;= AY$6, $G469 &lt; AX$6), 0, 2)+1)</f>
        <v/>
      </c>
      <c r="AY469" s="71" t="str">
        <f ca="1">INDEX({"","_","-","="},IF(OR($D469 &gt;= AZ$6, $E469 &lt; AY$6), 0, 1)+IF(OR($F469 &gt;= AZ$6, $G469 &lt; AY$6), 0, 2)+1)</f>
        <v/>
      </c>
      <c r="AZ469" s="71" t="str">
        <f ca="1">INDEX({"","_","-","="},IF(OR($D469 &gt;= BA$6, $E469 &lt; AZ$6), 0, 1)+IF(OR($F469 &gt;= BA$6, $G469 &lt; AZ$6), 0, 2)+1)</f>
        <v/>
      </c>
      <c r="BA469" s="71" t="str">
        <f ca="1">INDEX({"","_","-","="},IF(OR($D469 &gt;= BB$6, $E469 &lt; BA$6), 0, 1)+IF(OR($F469 &gt;= BB$6, $G469 &lt; BA$6), 0, 2)+1)</f>
        <v/>
      </c>
      <c r="BB469" s="71" t="str">
        <f ca="1">INDEX({"","_","-","="},IF(OR($D469 &gt;= BC$6, $E469 &lt; BB$6), 0, 1)+IF(OR($F469 &gt;= BC$6, $G469 &lt; BB$6), 0, 2)+1)</f>
        <v/>
      </c>
      <c r="BC469" s="71" t="str">
        <f ca="1">INDEX({"","_","-","="},IF(OR($D469 &gt;= BD$6, $E469 &lt; BC$6), 0, 1)+IF(OR($F469 &gt;= BD$6, $G469 &lt; BC$6), 0, 2)+1)</f>
        <v/>
      </c>
      <c r="BD469" s="71" t="str">
        <f ca="1">INDEX({"","_","-","="},IF(OR($D469 &gt;= BE$6, $E469 &lt; BD$6), 0, 1)+IF(OR($F469 &gt;= BE$6, $G469 &lt; BD$6), 0, 2)+1)</f>
        <v/>
      </c>
      <c r="BE469" s="71" t="str">
        <f ca="1">INDEX({"","_","-","="},IF(OR($D469 &gt;= BF$6, $E469 &lt; BE$6), 0, 1)+IF(OR($F469 &gt;= BF$6, $G469 &lt; BE$6), 0, 2)+1)</f>
        <v/>
      </c>
      <c r="BF469" s="71" t="str">
        <f ca="1">INDEX({"","_","-","="},IF(OR($D469 &gt;= BG$6, $E469 &lt; BF$6), 0, 1)+IF(OR($F469 &gt;= BG$6, $G469 &lt; BF$6), 0, 2)+1)</f>
        <v/>
      </c>
      <c r="BG469" s="71" t="str">
        <f ca="1">INDEX({"","_","-","="},IF(OR($D469 &gt;= BH$6, $E469 &lt; BG$6), 0, 1)+IF(OR($F469 &gt;= BH$6, $G469 &lt; BG$6), 0, 2)+1)</f>
        <v/>
      </c>
      <c r="BH469" s="71" t="str">
        <f ca="1">INDEX({"","_","-","="},IF(OR($D469 &gt;= BI$6, $E469 &lt; BH$6), 0, 1)+IF(OR($F469 &gt;= BI$6, $G469 &lt; BH$6), 0, 2)+1)</f>
        <v/>
      </c>
      <c r="BI469" s="71" t="str">
        <f ca="1">INDEX({"","_","-","="},IF(OR($D469 &gt;= BJ$6, $E469 &lt; BI$6), 0, 1)+IF(OR($F469 &gt;= BJ$6, $G469 &lt; BI$6), 0, 2)+1)</f>
        <v/>
      </c>
      <c r="BJ469" s="71" t="str">
        <f ca="1">INDEX({"","_","-","="},IF(OR($D469 &gt;= BK$6, $E469 &lt; BJ$6), 0, 1)+IF(OR($F469 &gt;= BK$6, $G469 &lt; BJ$6), 0, 2)+1)</f>
        <v/>
      </c>
      <c r="BK469" s="71" t="str">
        <f ca="1">INDEX({"","_","-","="},IF(OR($D469 &gt;= BL$6, $E469 &lt; BK$6), 0, 1)+IF(OR($F469 &gt;= BL$6, $G469 &lt; BK$6), 0, 2)+1)</f>
        <v/>
      </c>
      <c r="BL469" s="71" t="str">
        <f ca="1">INDEX({"","_","-","="},IF(OR($D469 &gt;= BM$6, $E469 &lt; BL$6), 0, 1)+IF(OR($F469 &gt;= BM$6, $G469 &lt; BL$6), 0, 2)+1)</f>
        <v/>
      </c>
      <c r="BM469" s="71" t="str">
        <f ca="1">INDEX({"","_","-","="},IF(OR($D469 &gt;= BN$6, $E469 &lt; BM$6), 0, 1)+IF(OR($F469 &gt;= BN$6, $G469 &lt; BM$6), 0, 2)+1)</f>
        <v/>
      </c>
      <c r="BN469" s="71" t="str">
        <f ca="1">INDEX({"","_","-","="},IF(OR($D469 &gt;= BO$6, $E469 &lt; BN$6), 0, 1)+IF(OR($F469 &gt;= BO$6, $G469 &lt; BN$6), 0, 2)+1)</f>
        <v/>
      </c>
      <c r="BO469" s="71" t="str">
        <f ca="1">INDEX({"","_","-","="},IF(OR($D469 &gt;= BP$6, $E469 &lt; BO$6), 0, 1)+IF(OR($F469 &gt;= BP$6, $G469 &lt; BO$6), 0, 2)+1)</f>
        <v/>
      </c>
      <c r="BP469" s="71" t="str">
        <f ca="1">INDEX({"","_","-","="},IF(OR($D469 &gt;= BQ$6, $E469 &lt; BP$6), 0, 1)+IF(OR($F469 &gt;= BQ$6, $G469 &lt; BP$6), 0, 2)+1)</f>
        <v/>
      </c>
      <c r="BQ469" s="71" t="str">
        <f ca="1">INDEX({"","_","-","="},IF(OR($D469 &gt;= BR$6, $E469 &lt; BQ$6), 0, 1)+IF(OR($F469 &gt;= BR$6, $G469 &lt; BQ$6), 0, 2)+1)</f>
        <v/>
      </c>
      <c r="BR469" s="71" t="str">
        <f ca="1">INDEX({"","_","-","="},IF(OR($D469 &gt;= BS$6, $E469 &lt; BR$6), 0, 1)+IF(OR($F469 &gt;= BS$6, $G469 &lt; BR$6), 0, 2)+1)</f>
        <v/>
      </c>
      <c r="BS469" s="71" t="str">
        <f ca="1">INDEX({"","_","-","="},IF(OR($D469 &gt;= BT$6, $E469 &lt; BS$6), 0, 1)+IF(OR($F469 &gt;= BT$6, $G469 &lt; BS$6), 0, 2)+1)</f>
        <v/>
      </c>
      <c r="BT469" s="71" t="str">
        <f ca="1">INDEX({"","_","-","="},IF(OR($D469 &gt;= BU$6, $E469 &lt; BT$6), 0, 1)+IF(OR($F469 &gt;= BU$6, $G469 &lt; BT$6), 0, 2)+1)</f>
        <v/>
      </c>
      <c r="BU469" s="71" t="str">
        <f ca="1">INDEX({"","_","-","="},IF(OR($D469 &gt;= BV$6, $E469 &lt; BU$6), 0, 1)+IF(OR($F469 &gt;= BV$6, $G469 &lt; BU$6), 0, 2)+1)</f>
        <v/>
      </c>
      <c r="BV469" s="71" t="str">
        <f ca="1">INDEX({"","_","-","="},IF(OR($D469 &gt;= BW$6, $E469 &lt; BV$6), 0, 1)+IF(OR($F469 &gt;= BW$6, $G469 &lt; BV$6), 0, 2)+1)</f>
        <v/>
      </c>
      <c r="BW469" s="71" t="str">
        <f ca="1">INDEX({"","_","-","="},IF(OR($D469 &gt;= BX$6, $E469 &lt; BW$6), 0, 1)+IF(OR($F469 &gt;= BX$6, $G469 &lt; BW$6), 0, 2)+1)</f>
        <v/>
      </c>
      <c r="BX469" s="71" t="str">
        <f ca="1">INDEX({"","_","-","="},IF(OR($D469 &gt;= BY$6, $E469 &lt; BX$6), 0, 1)+IF(OR($F469 &gt;= BY$6, $G469 &lt; BX$6), 0, 2)+1)</f>
        <v/>
      </c>
      <c r="BY469" s="71" t="str">
        <f ca="1">INDEX({"","_","-","="},IF(OR($D469 &gt;= BZ$6, $E469 &lt; BY$6), 0, 1)+IF(OR($F469 &gt;= BZ$6, $G469 &lt; BY$6), 0, 2)+1)</f>
        <v/>
      </c>
      <c r="BZ469" s="71" t="str">
        <f ca="1">INDEX({"","_","-","="},IF(OR($D469 &gt;= CA$6, $E469 &lt; BZ$6), 0, 1)+IF(OR($F469 &gt;= CA$6, $G469 &lt; BZ$6), 0, 2)+1)</f>
        <v/>
      </c>
      <c r="CA469" s="71" t="str">
        <f ca="1">INDEX({"","_","-","="},IF(OR($D469 &gt;= CB$6, $E469 &lt; CA$6), 0, 1)+IF(OR($F469 &gt;= CB$6, $G469 &lt; CA$6), 0, 2)+1)</f>
        <v/>
      </c>
      <c r="CB469" s="71" t="str">
        <f ca="1">INDEX({"","_","-","="},IF(OR($D469 &gt;= CC$6, $E469 &lt; CB$6), 0, 1)+IF(OR($F469 &gt;= CC$6, $G469 &lt; CB$6), 0, 2)+1)</f>
        <v/>
      </c>
      <c r="CC469" s="71" t="str">
        <f ca="1">INDEX({"","_","-","="},IF(OR($D469 &gt;= CD$6, $E469 &lt; CC$6), 0, 1)+IF(OR($F469 &gt;= CD$6, $G469 &lt; CC$6), 0, 2)+1)</f>
        <v/>
      </c>
      <c r="CD469" s="71" t="str">
        <f ca="1">INDEX({"","_","-","="},IF(OR($D469 &gt;= CE$6, $E469 &lt; CD$6), 0, 1)+IF(OR($F469 &gt;= CE$6, $G469 &lt; CD$6), 0, 2)+1)</f>
        <v/>
      </c>
    </row>
    <row r="470" spans="1:82">
      <c r="A470" s="8" t="str">
        <f ca="1">IF('临-进度'!N465,'临-进度'!$A465,"")</f>
        <v/>
      </c>
      <c r="B470" s="8" t="str">
        <f ca="1">IF('临-进度'!N465,'临-进度'!$B465,"")</f>
        <v/>
      </c>
      <c r="C470" s="8" t="str">
        <f ca="1">IF('临-进度'!N465,'临-进度'!$F465,"")</f>
        <v/>
      </c>
      <c r="D470" s="42" t="str">
        <f ca="1">IF('临-进度'!$N465,'临-进度'!$J465,"")</f>
        <v/>
      </c>
      <c r="E470" s="42" t="str">
        <f ca="1">IF('临-进度'!$N465,'临-进度'!$AF465,"")</f>
        <v/>
      </c>
      <c r="F470" s="42" t="str">
        <f ca="1">IF('临-进度'!$N465,'临-进度'!$K465,"")</f>
        <v/>
      </c>
      <c r="G470" s="76" t="str">
        <f ca="1">IF('临-进度'!$N465,'临-进度'!$AG465,"")</f>
        <v/>
      </c>
      <c r="H470" s="71" t="str">
        <f ca="1">INDEX({"","_","-","="},IF(OR($D470 &gt;= I$6, $E470 &lt; H$6), 0, 1)+IF(OR($F470 &gt;= I$6, $G470 &lt; H$6), 0, 2)+1)</f>
        <v/>
      </c>
      <c r="I470" s="71" t="str">
        <f ca="1">INDEX({"","_","-","="},IF(OR($D470 &gt;= J$6, $E470 &lt; I$6), 0, 1)+IF(OR($F470 &gt;= J$6, $G470 &lt; I$6), 0, 2)+1)</f>
        <v/>
      </c>
      <c r="J470" s="71" t="str">
        <f ca="1">INDEX({"","_","-","="},IF(OR($D470 &gt;= K$6, $E470 &lt; J$6), 0, 1)+IF(OR($F470 &gt;= K$6, $G470 &lt; J$6), 0, 2)+1)</f>
        <v/>
      </c>
      <c r="K470" s="71" t="str">
        <f ca="1">INDEX({"","_","-","="},IF(OR($D470 &gt;= L$6, $E470 &lt; K$6), 0, 1)+IF(OR($F470 &gt;= L$6, $G470 &lt; K$6), 0, 2)+1)</f>
        <v/>
      </c>
      <c r="L470" s="71" t="str">
        <f ca="1">INDEX({"","_","-","="},IF(OR($D470 &gt;= M$6, $E470 &lt; L$6), 0, 1)+IF(OR($F470 &gt;= M$6, $G470 &lt; L$6), 0, 2)+1)</f>
        <v/>
      </c>
      <c r="M470" s="71" t="str">
        <f ca="1">INDEX({"","_","-","="},IF(OR($D470 &gt;= N$6, $E470 &lt; M$6), 0, 1)+IF(OR($F470 &gt;= N$6, $G470 &lt; M$6), 0, 2)+1)</f>
        <v/>
      </c>
      <c r="N470" s="71" t="str">
        <f ca="1">INDEX({"","_","-","="},IF(OR($D470 &gt;= O$6, $E470 &lt; N$6), 0, 1)+IF(OR($F470 &gt;= O$6, $G470 &lt; N$6), 0, 2)+1)</f>
        <v/>
      </c>
      <c r="O470" s="71" t="str">
        <f ca="1">INDEX({"","_","-","="},IF(OR($D470 &gt;= P$6, $E470 &lt; O$6), 0, 1)+IF(OR($F470 &gt;= P$6, $G470 &lt; O$6), 0, 2)+1)</f>
        <v/>
      </c>
      <c r="P470" s="71" t="str">
        <f ca="1">INDEX({"","_","-","="},IF(OR($D470 &gt;= Q$6, $E470 &lt; P$6), 0, 1)+IF(OR($F470 &gt;= Q$6, $G470 &lt; P$6), 0, 2)+1)</f>
        <v/>
      </c>
      <c r="Q470" s="71" t="str">
        <f ca="1">INDEX({"","_","-","="},IF(OR($D470 &gt;= R$6, $E470 &lt; Q$6), 0, 1)+IF(OR($F470 &gt;= R$6, $G470 &lt; Q$6), 0, 2)+1)</f>
        <v/>
      </c>
      <c r="R470" s="71" t="str">
        <f ca="1">INDEX({"","_","-","="},IF(OR($D470 &gt;= S$6, $E470 &lt; R$6), 0, 1)+IF(OR($F470 &gt;= S$6, $G470 &lt; R$6), 0, 2)+1)</f>
        <v/>
      </c>
      <c r="S470" s="71" t="str">
        <f ca="1">INDEX({"","_","-","="},IF(OR($D470 &gt;= T$6, $E470 &lt; S$6), 0, 1)+IF(OR($F470 &gt;= T$6, $G470 &lt; S$6), 0, 2)+1)</f>
        <v/>
      </c>
      <c r="T470" s="71" t="str">
        <f ca="1">INDEX({"","_","-","="},IF(OR($D470 &gt;= U$6, $E470 &lt; T$6), 0, 1)+IF(OR($F470 &gt;= U$6, $G470 &lt; T$6), 0, 2)+1)</f>
        <v/>
      </c>
      <c r="U470" s="71" t="str">
        <f ca="1">INDEX({"","_","-","="},IF(OR($D470 &gt;= V$6, $E470 &lt; U$6), 0, 1)+IF(OR($F470 &gt;= V$6, $G470 &lt; U$6), 0, 2)+1)</f>
        <v/>
      </c>
      <c r="V470" s="71" t="str">
        <f ca="1">INDEX({"","_","-","="},IF(OR($D470 &gt;= W$6, $E470 &lt; V$6), 0, 1)+IF(OR($F470 &gt;= W$6, $G470 &lt; V$6), 0, 2)+1)</f>
        <v/>
      </c>
      <c r="W470" s="71" t="str">
        <f ca="1">INDEX({"","_","-","="},IF(OR($D470 &gt;= X$6, $E470 &lt; W$6), 0, 1)+IF(OR($F470 &gt;= X$6, $G470 &lt; W$6), 0, 2)+1)</f>
        <v/>
      </c>
      <c r="X470" s="71" t="str">
        <f ca="1">INDEX({"","_","-","="},IF(OR($D470 &gt;= Y$6, $E470 &lt; X$6), 0, 1)+IF(OR($F470 &gt;= Y$6, $G470 &lt; X$6), 0, 2)+1)</f>
        <v/>
      </c>
      <c r="Y470" s="71" t="str">
        <f ca="1">INDEX({"","_","-","="},IF(OR($D470 &gt;= Z$6, $E470 &lt; Y$6), 0, 1)+IF(OR($F470 &gt;= Z$6, $G470 &lt; Y$6), 0, 2)+1)</f>
        <v/>
      </c>
      <c r="Z470" s="71" t="str">
        <f ca="1">INDEX({"","_","-","="},IF(OR($D470 &gt;= AA$6, $E470 &lt; Z$6), 0, 1)+IF(OR($F470 &gt;= AA$6, $G470 &lt; Z$6), 0, 2)+1)</f>
        <v/>
      </c>
      <c r="AA470" s="71" t="str">
        <f ca="1">INDEX({"","_","-","="},IF(OR($D470 &gt;= AB$6, $E470 &lt; AA$6), 0, 1)+IF(OR($F470 &gt;= AB$6, $G470 &lt; AA$6), 0, 2)+1)</f>
        <v/>
      </c>
      <c r="AB470" s="71" t="str">
        <f ca="1">INDEX({"","_","-","="},IF(OR($D470 &gt;= AC$6, $E470 &lt; AB$6), 0, 1)+IF(OR($F470 &gt;= AC$6, $G470 &lt; AB$6), 0, 2)+1)</f>
        <v/>
      </c>
      <c r="AC470" s="71" t="str">
        <f ca="1">INDEX({"","_","-","="},IF(OR($D470 &gt;= AD$6, $E470 &lt; AC$6), 0, 1)+IF(OR($F470 &gt;= AD$6, $G470 &lt; AC$6), 0, 2)+1)</f>
        <v/>
      </c>
      <c r="AD470" s="71" t="str">
        <f ca="1">INDEX({"","_","-","="},IF(OR($D470 &gt;= AE$6, $E470 &lt; AD$6), 0, 1)+IF(OR($F470 &gt;= AE$6, $G470 &lt; AD$6), 0, 2)+1)</f>
        <v/>
      </c>
      <c r="AE470" s="71" t="str">
        <f ca="1">INDEX({"","_","-","="},IF(OR($D470 &gt;= AF$6, $E470 &lt; AE$6), 0, 1)+IF(OR($F470 &gt;= AF$6, $G470 &lt; AE$6), 0, 2)+1)</f>
        <v/>
      </c>
      <c r="AF470" s="71" t="str">
        <f ca="1">INDEX({"","_","-","="},IF(OR($D470 &gt;= AG$6, $E470 &lt; AF$6), 0, 1)+IF(OR($F470 &gt;= AG$6, $G470 &lt; AF$6), 0, 2)+1)</f>
        <v/>
      </c>
      <c r="AG470" s="71" t="str">
        <f ca="1">INDEX({"","_","-","="},IF(OR($D470 &gt;= AH$6, $E470 &lt; AG$6), 0, 1)+IF(OR($F470 &gt;= AH$6, $G470 &lt; AG$6), 0, 2)+1)</f>
        <v/>
      </c>
      <c r="AH470" s="71" t="str">
        <f ca="1">INDEX({"","_","-","="},IF(OR($D470 &gt;= AI$6, $E470 &lt; AH$6), 0, 1)+IF(OR($F470 &gt;= AI$6, $G470 &lt; AH$6), 0, 2)+1)</f>
        <v/>
      </c>
      <c r="AI470" s="71" t="str">
        <f ca="1">INDEX({"","_","-","="},IF(OR($D470 &gt;= AJ$6, $E470 &lt; AI$6), 0, 1)+IF(OR($F470 &gt;= AJ$6, $G470 &lt; AI$6), 0, 2)+1)</f>
        <v/>
      </c>
      <c r="AJ470" s="71" t="str">
        <f ca="1">INDEX({"","_","-","="},IF(OR($D470 &gt;= AK$6, $E470 &lt; AJ$6), 0, 1)+IF(OR($F470 &gt;= AK$6, $G470 &lt; AJ$6), 0, 2)+1)</f>
        <v/>
      </c>
      <c r="AK470" s="71" t="str">
        <f ca="1">INDEX({"","_","-","="},IF(OR($D470 &gt;= AL$6, $E470 &lt; AK$6), 0, 1)+IF(OR($F470 &gt;= AL$6, $G470 &lt; AK$6), 0, 2)+1)</f>
        <v/>
      </c>
      <c r="AL470" s="71" t="str">
        <f ca="1">INDEX({"","_","-","="},IF(OR($D470 &gt;= AM$6, $E470 &lt; AL$6), 0, 1)+IF(OR($F470 &gt;= AM$6, $G470 &lt; AL$6), 0, 2)+1)</f>
        <v/>
      </c>
      <c r="AM470" s="71" t="str">
        <f ca="1">INDEX({"","_","-","="},IF(OR($D470 &gt;= AN$6, $E470 &lt; AM$6), 0, 1)+IF(OR($F470 &gt;= AN$6, $G470 &lt; AM$6), 0, 2)+1)</f>
        <v/>
      </c>
      <c r="AN470" s="71" t="str">
        <f ca="1">INDEX({"","_","-","="},IF(OR($D470 &gt;= AO$6, $E470 &lt; AN$6), 0, 1)+IF(OR($F470 &gt;= AO$6, $G470 &lt; AN$6), 0, 2)+1)</f>
        <v/>
      </c>
      <c r="AO470" s="71" t="str">
        <f ca="1">INDEX({"","_","-","="},IF(OR($D470 &gt;= AP$6, $E470 &lt; AO$6), 0, 1)+IF(OR($F470 &gt;= AP$6, $G470 &lt; AO$6), 0, 2)+1)</f>
        <v/>
      </c>
      <c r="AP470" s="71" t="str">
        <f ca="1">INDEX({"","_","-","="},IF(OR($D470 &gt;= AQ$6, $E470 &lt; AP$6), 0, 1)+IF(OR($F470 &gt;= AQ$6, $G470 &lt; AP$6), 0, 2)+1)</f>
        <v/>
      </c>
      <c r="AQ470" s="71" t="str">
        <f ca="1">INDEX({"","_","-","="},IF(OR($D470 &gt;= AR$6, $E470 &lt; AQ$6), 0, 1)+IF(OR($F470 &gt;= AR$6, $G470 &lt; AQ$6), 0, 2)+1)</f>
        <v/>
      </c>
      <c r="AR470" s="71" t="str">
        <f ca="1">INDEX({"","_","-","="},IF(OR($D470 &gt;= AS$6, $E470 &lt; AR$6), 0, 1)+IF(OR($F470 &gt;= AS$6, $G470 &lt; AR$6), 0, 2)+1)</f>
        <v/>
      </c>
      <c r="AS470" s="71" t="str">
        <f ca="1">INDEX({"","_","-","="},IF(OR($D470 &gt;= AT$6, $E470 &lt; AS$6), 0, 1)+IF(OR($F470 &gt;= AT$6, $G470 &lt; AS$6), 0, 2)+1)</f>
        <v/>
      </c>
      <c r="AT470" s="71" t="str">
        <f ca="1">INDEX({"","_","-","="},IF(OR($D470 &gt;= AU$6, $E470 &lt; AT$6), 0, 1)+IF(OR($F470 &gt;= AU$6, $G470 &lt; AT$6), 0, 2)+1)</f>
        <v/>
      </c>
      <c r="AU470" s="71" t="str">
        <f ca="1">INDEX({"","_","-","="},IF(OR($D470 &gt;= AV$6, $E470 &lt; AU$6), 0, 1)+IF(OR($F470 &gt;= AV$6, $G470 &lt; AU$6), 0, 2)+1)</f>
        <v/>
      </c>
      <c r="AV470" s="71" t="str">
        <f ca="1">INDEX({"","_","-","="},IF(OR($D470 &gt;= AW$6, $E470 &lt; AV$6), 0, 1)+IF(OR($F470 &gt;= AW$6, $G470 &lt; AV$6), 0, 2)+1)</f>
        <v/>
      </c>
      <c r="AW470" s="71" t="str">
        <f ca="1">INDEX({"","_","-","="},IF(OR($D470 &gt;= AX$6, $E470 &lt; AW$6), 0, 1)+IF(OR($F470 &gt;= AX$6, $G470 &lt; AW$6), 0, 2)+1)</f>
        <v/>
      </c>
      <c r="AX470" s="71" t="str">
        <f ca="1">INDEX({"","_","-","="},IF(OR($D470 &gt;= AY$6, $E470 &lt; AX$6), 0, 1)+IF(OR($F470 &gt;= AY$6, $G470 &lt; AX$6), 0, 2)+1)</f>
        <v/>
      </c>
      <c r="AY470" s="71" t="str">
        <f ca="1">INDEX({"","_","-","="},IF(OR($D470 &gt;= AZ$6, $E470 &lt; AY$6), 0, 1)+IF(OR($F470 &gt;= AZ$6, $G470 &lt; AY$6), 0, 2)+1)</f>
        <v/>
      </c>
      <c r="AZ470" s="71" t="str">
        <f ca="1">INDEX({"","_","-","="},IF(OR($D470 &gt;= BA$6, $E470 &lt; AZ$6), 0, 1)+IF(OR($F470 &gt;= BA$6, $G470 &lt; AZ$6), 0, 2)+1)</f>
        <v/>
      </c>
      <c r="BA470" s="71" t="str">
        <f ca="1">INDEX({"","_","-","="},IF(OR($D470 &gt;= BB$6, $E470 &lt; BA$6), 0, 1)+IF(OR($F470 &gt;= BB$6, $G470 &lt; BA$6), 0, 2)+1)</f>
        <v/>
      </c>
      <c r="BB470" s="71" t="str">
        <f ca="1">INDEX({"","_","-","="},IF(OR($D470 &gt;= BC$6, $E470 &lt; BB$6), 0, 1)+IF(OR($F470 &gt;= BC$6, $G470 &lt; BB$6), 0, 2)+1)</f>
        <v/>
      </c>
      <c r="BC470" s="71" t="str">
        <f ca="1">INDEX({"","_","-","="},IF(OR($D470 &gt;= BD$6, $E470 &lt; BC$6), 0, 1)+IF(OR($F470 &gt;= BD$6, $G470 &lt; BC$6), 0, 2)+1)</f>
        <v/>
      </c>
      <c r="BD470" s="71" t="str">
        <f ca="1">INDEX({"","_","-","="},IF(OR($D470 &gt;= BE$6, $E470 &lt; BD$6), 0, 1)+IF(OR($F470 &gt;= BE$6, $G470 &lt; BD$6), 0, 2)+1)</f>
        <v/>
      </c>
      <c r="BE470" s="71" t="str">
        <f ca="1">INDEX({"","_","-","="},IF(OR($D470 &gt;= BF$6, $E470 &lt; BE$6), 0, 1)+IF(OR($F470 &gt;= BF$6, $G470 &lt; BE$6), 0, 2)+1)</f>
        <v/>
      </c>
      <c r="BF470" s="71" t="str">
        <f ca="1">INDEX({"","_","-","="},IF(OR($D470 &gt;= BG$6, $E470 &lt; BF$6), 0, 1)+IF(OR($F470 &gt;= BG$6, $G470 &lt; BF$6), 0, 2)+1)</f>
        <v/>
      </c>
      <c r="BG470" s="71" t="str">
        <f ca="1">INDEX({"","_","-","="},IF(OR($D470 &gt;= BH$6, $E470 &lt; BG$6), 0, 1)+IF(OR($F470 &gt;= BH$6, $G470 &lt; BG$6), 0, 2)+1)</f>
        <v/>
      </c>
      <c r="BH470" s="71" t="str">
        <f ca="1">INDEX({"","_","-","="},IF(OR($D470 &gt;= BI$6, $E470 &lt; BH$6), 0, 1)+IF(OR($F470 &gt;= BI$6, $G470 &lt; BH$6), 0, 2)+1)</f>
        <v/>
      </c>
      <c r="BI470" s="71" t="str">
        <f ca="1">INDEX({"","_","-","="},IF(OR($D470 &gt;= BJ$6, $E470 &lt; BI$6), 0, 1)+IF(OR($F470 &gt;= BJ$6, $G470 &lt; BI$6), 0, 2)+1)</f>
        <v/>
      </c>
      <c r="BJ470" s="71" t="str">
        <f ca="1">INDEX({"","_","-","="},IF(OR($D470 &gt;= BK$6, $E470 &lt; BJ$6), 0, 1)+IF(OR($F470 &gt;= BK$6, $G470 &lt; BJ$6), 0, 2)+1)</f>
        <v/>
      </c>
      <c r="BK470" s="71" t="str">
        <f ca="1">INDEX({"","_","-","="},IF(OR($D470 &gt;= BL$6, $E470 &lt; BK$6), 0, 1)+IF(OR($F470 &gt;= BL$6, $G470 &lt; BK$6), 0, 2)+1)</f>
        <v/>
      </c>
      <c r="BL470" s="71" t="str">
        <f ca="1">INDEX({"","_","-","="},IF(OR($D470 &gt;= BM$6, $E470 &lt; BL$6), 0, 1)+IF(OR($F470 &gt;= BM$6, $G470 &lt; BL$6), 0, 2)+1)</f>
        <v/>
      </c>
      <c r="BM470" s="71" t="str">
        <f ca="1">INDEX({"","_","-","="},IF(OR($D470 &gt;= BN$6, $E470 &lt; BM$6), 0, 1)+IF(OR($F470 &gt;= BN$6, $G470 &lt; BM$6), 0, 2)+1)</f>
        <v/>
      </c>
      <c r="BN470" s="71" t="str">
        <f ca="1">INDEX({"","_","-","="},IF(OR($D470 &gt;= BO$6, $E470 &lt; BN$6), 0, 1)+IF(OR($F470 &gt;= BO$6, $G470 &lt; BN$6), 0, 2)+1)</f>
        <v/>
      </c>
      <c r="BO470" s="71" t="str">
        <f ca="1">INDEX({"","_","-","="},IF(OR($D470 &gt;= BP$6, $E470 &lt; BO$6), 0, 1)+IF(OR($F470 &gt;= BP$6, $G470 &lt; BO$6), 0, 2)+1)</f>
        <v/>
      </c>
      <c r="BP470" s="71" t="str">
        <f ca="1">INDEX({"","_","-","="},IF(OR($D470 &gt;= BQ$6, $E470 &lt; BP$6), 0, 1)+IF(OR($F470 &gt;= BQ$6, $G470 &lt; BP$6), 0, 2)+1)</f>
        <v/>
      </c>
      <c r="BQ470" s="71" t="str">
        <f ca="1">INDEX({"","_","-","="},IF(OR($D470 &gt;= BR$6, $E470 &lt; BQ$6), 0, 1)+IF(OR($F470 &gt;= BR$6, $G470 &lt; BQ$6), 0, 2)+1)</f>
        <v/>
      </c>
      <c r="BR470" s="71" t="str">
        <f ca="1">INDEX({"","_","-","="},IF(OR($D470 &gt;= BS$6, $E470 &lt; BR$6), 0, 1)+IF(OR($F470 &gt;= BS$6, $G470 &lt; BR$6), 0, 2)+1)</f>
        <v/>
      </c>
      <c r="BS470" s="71" t="str">
        <f ca="1">INDEX({"","_","-","="},IF(OR($D470 &gt;= BT$6, $E470 &lt; BS$6), 0, 1)+IF(OR($F470 &gt;= BT$6, $G470 &lt; BS$6), 0, 2)+1)</f>
        <v/>
      </c>
      <c r="BT470" s="71" t="str">
        <f ca="1">INDEX({"","_","-","="},IF(OR($D470 &gt;= BU$6, $E470 &lt; BT$6), 0, 1)+IF(OR($F470 &gt;= BU$6, $G470 &lt; BT$6), 0, 2)+1)</f>
        <v/>
      </c>
      <c r="BU470" s="71" t="str">
        <f ca="1">INDEX({"","_","-","="},IF(OR($D470 &gt;= BV$6, $E470 &lt; BU$6), 0, 1)+IF(OR($F470 &gt;= BV$6, $G470 &lt; BU$6), 0, 2)+1)</f>
        <v/>
      </c>
      <c r="BV470" s="71" t="str">
        <f ca="1">INDEX({"","_","-","="},IF(OR($D470 &gt;= BW$6, $E470 &lt; BV$6), 0, 1)+IF(OR($F470 &gt;= BW$6, $G470 &lt; BV$6), 0, 2)+1)</f>
        <v/>
      </c>
      <c r="BW470" s="71" t="str">
        <f ca="1">INDEX({"","_","-","="},IF(OR($D470 &gt;= BX$6, $E470 &lt; BW$6), 0, 1)+IF(OR($F470 &gt;= BX$6, $G470 &lt; BW$6), 0, 2)+1)</f>
        <v/>
      </c>
      <c r="BX470" s="71" t="str">
        <f ca="1">INDEX({"","_","-","="},IF(OR($D470 &gt;= BY$6, $E470 &lt; BX$6), 0, 1)+IF(OR($F470 &gt;= BY$6, $G470 &lt; BX$6), 0, 2)+1)</f>
        <v/>
      </c>
      <c r="BY470" s="71" t="str">
        <f ca="1">INDEX({"","_","-","="},IF(OR($D470 &gt;= BZ$6, $E470 &lt; BY$6), 0, 1)+IF(OR($F470 &gt;= BZ$6, $G470 &lt; BY$6), 0, 2)+1)</f>
        <v/>
      </c>
      <c r="BZ470" s="71" t="str">
        <f ca="1">INDEX({"","_","-","="},IF(OR($D470 &gt;= CA$6, $E470 &lt; BZ$6), 0, 1)+IF(OR($F470 &gt;= CA$6, $G470 &lt; BZ$6), 0, 2)+1)</f>
        <v/>
      </c>
      <c r="CA470" s="71" t="str">
        <f ca="1">INDEX({"","_","-","="},IF(OR($D470 &gt;= CB$6, $E470 &lt; CA$6), 0, 1)+IF(OR($F470 &gt;= CB$6, $G470 &lt; CA$6), 0, 2)+1)</f>
        <v/>
      </c>
      <c r="CB470" s="71" t="str">
        <f ca="1">INDEX({"","_","-","="},IF(OR($D470 &gt;= CC$6, $E470 &lt; CB$6), 0, 1)+IF(OR($F470 &gt;= CC$6, $G470 &lt; CB$6), 0, 2)+1)</f>
        <v/>
      </c>
      <c r="CC470" s="71" t="str">
        <f ca="1">INDEX({"","_","-","="},IF(OR($D470 &gt;= CD$6, $E470 &lt; CC$6), 0, 1)+IF(OR($F470 &gt;= CD$6, $G470 &lt; CC$6), 0, 2)+1)</f>
        <v/>
      </c>
      <c r="CD470" s="71" t="str">
        <f ca="1">INDEX({"","_","-","="},IF(OR($D470 &gt;= CE$6, $E470 &lt; CD$6), 0, 1)+IF(OR($F470 &gt;= CE$6, $G470 &lt; CD$6), 0, 2)+1)</f>
        <v/>
      </c>
    </row>
    <row r="471" spans="1:82">
      <c r="A471" s="8" t="str">
        <f ca="1">IF('临-进度'!N466,'临-进度'!$A466,"")</f>
        <v/>
      </c>
      <c r="B471" s="8" t="str">
        <f ca="1">IF('临-进度'!N466,'临-进度'!$B466,"")</f>
        <v/>
      </c>
      <c r="C471" s="8" t="str">
        <f ca="1">IF('临-进度'!N466,'临-进度'!$F466,"")</f>
        <v/>
      </c>
      <c r="D471" s="42" t="str">
        <f ca="1">IF('临-进度'!$N466,'临-进度'!$J466,"")</f>
        <v/>
      </c>
      <c r="E471" s="42" t="str">
        <f ca="1">IF('临-进度'!$N466,'临-进度'!$AF466,"")</f>
        <v/>
      </c>
      <c r="F471" s="42" t="str">
        <f ca="1">IF('临-进度'!$N466,'临-进度'!$K466,"")</f>
        <v/>
      </c>
      <c r="G471" s="76" t="str">
        <f ca="1">IF('临-进度'!$N466,'临-进度'!$AG466,"")</f>
        <v/>
      </c>
      <c r="H471" s="71" t="str">
        <f ca="1">INDEX({"","_","-","="},IF(OR($D471 &gt;= I$6, $E471 &lt; H$6), 0, 1)+IF(OR($F471 &gt;= I$6, $G471 &lt; H$6), 0, 2)+1)</f>
        <v/>
      </c>
      <c r="I471" s="71" t="str">
        <f ca="1">INDEX({"","_","-","="},IF(OR($D471 &gt;= J$6, $E471 &lt; I$6), 0, 1)+IF(OR($F471 &gt;= J$6, $G471 &lt; I$6), 0, 2)+1)</f>
        <v/>
      </c>
      <c r="J471" s="71" t="str">
        <f ca="1">INDEX({"","_","-","="},IF(OR($D471 &gt;= K$6, $E471 &lt; J$6), 0, 1)+IF(OR($F471 &gt;= K$6, $G471 &lt; J$6), 0, 2)+1)</f>
        <v/>
      </c>
      <c r="K471" s="71" t="str">
        <f ca="1">INDEX({"","_","-","="},IF(OR($D471 &gt;= L$6, $E471 &lt; K$6), 0, 1)+IF(OR($F471 &gt;= L$6, $G471 &lt; K$6), 0, 2)+1)</f>
        <v/>
      </c>
      <c r="L471" s="71" t="str">
        <f ca="1">INDEX({"","_","-","="},IF(OR($D471 &gt;= M$6, $E471 &lt; L$6), 0, 1)+IF(OR($F471 &gt;= M$6, $G471 &lt; L$6), 0, 2)+1)</f>
        <v/>
      </c>
      <c r="M471" s="71" t="str">
        <f ca="1">INDEX({"","_","-","="},IF(OR($D471 &gt;= N$6, $E471 &lt; M$6), 0, 1)+IF(OR($F471 &gt;= N$6, $G471 &lt; M$6), 0, 2)+1)</f>
        <v/>
      </c>
      <c r="N471" s="71" t="str">
        <f ca="1">INDEX({"","_","-","="},IF(OR($D471 &gt;= O$6, $E471 &lt; N$6), 0, 1)+IF(OR($F471 &gt;= O$6, $G471 &lt; N$6), 0, 2)+1)</f>
        <v/>
      </c>
      <c r="O471" s="71" t="str">
        <f ca="1">INDEX({"","_","-","="},IF(OR($D471 &gt;= P$6, $E471 &lt; O$6), 0, 1)+IF(OR($F471 &gt;= P$6, $G471 &lt; O$6), 0, 2)+1)</f>
        <v/>
      </c>
      <c r="P471" s="71" t="str">
        <f ca="1">INDEX({"","_","-","="},IF(OR($D471 &gt;= Q$6, $E471 &lt; P$6), 0, 1)+IF(OR($F471 &gt;= Q$6, $G471 &lt; P$6), 0, 2)+1)</f>
        <v/>
      </c>
      <c r="Q471" s="71" t="str">
        <f ca="1">INDEX({"","_","-","="},IF(OR($D471 &gt;= R$6, $E471 &lt; Q$6), 0, 1)+IF(OR($F471 &gt;= R$6, $G471 &lt; Q$6), 0, 2)+1)</f>
        <v/>
      </c>
      <c r="R471" s="71" t="str">
        <f ca="1">INDEX({"","_","-","="},IF(OR($D471 &gt;= S$6, $E471 &lt; R$6), 0, 1)+IF(OR($F471 &gt;= S$6, $G471 &lt; R$6), 0, 2)+1)</f>
        <v/>
      </c>
      <c r="S471" s="71" t="str">
        <f ca="1">INDEX({"","_","-","="},IF(OR($D471 &gt;= T$6, $E471 &lt; S$6), 0, 1)+IF(OR($F471 &gt;= T$6, $G471 &lt; S$6), 0, 2)+1)</f>
        <v/>
      </c>
      <c r="T471" s="71" t="str">
        <f ca="1">INDEX({"","_","-","="},IF(OR($D471 &gt;= U$6, $E471 &lt; T$6), 0, 1)+IF(OR($F471 &gt;= U$6, $G471 &lt; T$6), 0, 2)+1)</f>
        <v/>
      </c>
      <c r="U471" s="71" t="str">
        <f ca="1">INDEX({"","_","-","="},IF(OR($D471 &gt;= V$6, $E471 &lt; U$6), 0, 1)+IF(OR($F471 &gt;= V$6, $G471 &lt; U$6), 0, 2)+1)</f>
        <v/>
      </c>
      <c r="V471" s="71" t="str">
        <f ca="1">INDEX({"","_","-","="},IF(OR($D471 &gt;= W$6, $E471 &lt; V$6), 0, 1)+IF(OR($F471 &gt;= W$6, $G471 &lt; V$6), 0, 2)+1)</f>
        <v/>
      </c>
      <c r="W471" s="71" t="str">
        <f ca="1">INDEX({"","_","-","="},IF(OR($D471 &gt;= X$6, $E471 &lt; W$6), 0, 1)+IF(OR($F471 &gt;= X$6, $G471 &lt; W$6), 0, 2)+1)</f>
        <v/>
      </c>
      <c r="X471" s="71" t="str">
        <f ca="1">INDEX({"","_","-","="},IF(OR($D471 &gt;= Y$6, $E471 &lt; X$6), 0, 1)+IF(OR($F471 &gt;= Y$6, $G471 &lt; X$6), 0, 2)+1)</f>
        <v/>
      </c>
      <c r="Y471" s="71" t="str">
        <f ca="1">INDEX({"","_","-","="},IF(OR($D471 &gt;= Z$6, $E471 &lt; Y$6), 0, 1)+IF(OR($F471 &gt;= Z$6, $G471 &lt; Y$6), 0, 2)+1)</f>
        <v/>
      </c>
      <c r="Z471" s="71" t="str">
        <f ca="1">INDEX({"","_","-","="},IF(OR($D471 &gt;= AA$6, $E471 &lt; Z$6), 0, 1)+IF(OR($F471 &gt;= AA$6, $G471 &lt; Z$6), 0, 2)+1)</f>
        <v/>
      </c>
      <c r="AA471" s="71" t="str">
        <f ca="1">INDEX({"","_","-","="},IF(OR($D471 &gt;= AB$6, $E471 &lt; AA$6), 0, 1)+IF(OR($F471 &gt;= AB$6, $G471 &lt; AA$6), 0, 2)+1)</f>
        <v/>
      </c>
      <c r="AB471" s="71" t="str">
        <f ca="1">INDEX({"","_","-","="},IF(OR($D471 &gt;= AC$6, $E471 &lt; AB$6), 0, 1)+IF(OR($F471 &gt;= AC$6, $G471 &lt; AB$6), 0, 2)+1)</f>
        <v/>
      </c>
      <c r="AC471" s="71" t="str">
        <f ca="1">INDEX({"","_","-","="},IF(OR($D471 &gt;= AD$6, $E471 &lt; AC$6), 0, 1)+IF(OR($F471 &gt;= AD$6, $G471 &lt; AC$6), 0, 2)+1)</f>
        <v/>
      </c>
      <c r="AD471" s="71" t="str">
        <f ca="1">INDEX({"","_","-","="},IF(OR($D471 &gt;= AE$6, $E471 &lt; AD$6), 0, 1)+IF(OR($F471 &gt;= AE$6, $G471 &lt; AD$6), 0, 2)+1)</f>
        <v/>
      </c>
      <c r="AE471" s="71" t="str">
        <f ca="1">INDEX({"","_","-","="},IF(OR($D471 &gt;= AF$6, $E471 &lt; AE$6), 0, 1)+IF(OR($F471 &gt;= AF$6, $G471 &lt; AE$6), 0, 2)+1)</f>
        <v/>
      </c>
      <c r="AF471" s="71" t="str">
        <f ca="1">INDEX({"","_","-","="},IF(OR($D471 &gt;= AG$6, $E471 &lt; AF$6), 0, 1)+IF(OR($F471 &gt;= AG$6, $G471 &lt; AF$6), 0, 2)+1)</f>
        <v/>
      </c>
      <c r="AG471" s="71" t="str">
        <f ca="1">INDEX({"","_","-","="},IF(OR($D471 &gt;= AH$6, $E471 &lt; AG$6), 0, 1)+IF(OR($F471 &gt;= AH$6, $G471 &lt; AG$6), 0, 2)+1)</f>
        <v/>
      </c>
      <c r="AH471" s="71" t="str">
        <f ca="1">INDEX({"","_","-","="},IF(OR($D471 &gt;= AI$6, $E471 &lt; AH$6), 0, 1)+IF(OR($F471 &gt;= AI$6, $G471 &lt; AH$6), 0, 2)+1)</f>
        <v/>
      </c>
      <c r="AI471" s="71" t="str">
        <f ca="1">INDEX({"","_","-","="},IF(OR($D471 &gt;= AJ$6, $E471 &lt; AI$6), 0, 1)+IF(OR($F471 &gt;= AJ$6, $G471 &lt; AI$6), 0, 2)+1)</f>
        <v/>
      </c>
      <c r="AJ471" s="71" t="str">
        <f ca="1">INDEX({"","_","-","="},IF(OR($D471 &gt;= AK$6, $E471 &lt; AJ$6), 0, 1)+IF(OR($F471 &gt;= AK$6, $G471 &lt; AJ$6), 0, 2)+1)</f>
        <v/>
      </c>
      <c r="AK471" s="71" t="str">
        <f ca="1">INDEX({"","_","-","="},IF(OR($D471 &gt;= AL$6, $E471 &lt; AK$6), 0, 1)+IF(OR($F471 &gt;= AL$6, $G471 &lt; AK$6), 0, 2)+1)</f>
        <v/>
      </c>
      <c r="AL471" s="71" t="str">
        <f ca="1">INDEX({"","_","-","="},IF(OR($D471 &gt;= AM$6, $E471 &lt; AL$6), 0, 1)+IF(OR($F471 &gt;= AM$6, $G471 &lt; AL$6), 0, 2)+1)</f>
        <v/>
      </c>
      <c r="AM471" s="71" t="str">
        <f ca="1">INDEX({"","_","-","="},IF(OR($D471 &gt;= AN$6, $E471 &lt; AM$6), 0, 1)+IF(OR($F471 &gt;= AN$6, $G471 &lt; AM$6), 0, 2)+1)</f>
        <v/>
      </c>
      <c r="AN471" s="71" t="str">
        <f ca="1">INDEX({"","_","-","="},IF(OR($D471 &gt;= AO$6, $E471 &lt; AN$6), 0, 1)+IF(OR($F471 &gt;= AO$6, $G471 &lt; AN$6), 0, 2)+1)</f>
        <v/>
      </c>
      <c r="AO471" s="71" t="str">
        <f ca="1">INDEX({"","_","-","="},IF(OR($D471 &gt;= AP$6, $E471 &lt; AO$6), 0, 1)+IF(OR($F471 &gt;= AP$6, $G471 &lt; AO$6), 0, 2)+1)</f>
        <v/>
      </c>
      <c r="AP471" s="71" t="str">
        <f ca="1">INDEX({"","_","-","="},IF(OR($D471 &gt;= AQ$6, $E471 &lt; AP$6), 0, 1)+IF(OR($F471 &gt;= AQ$6, $G471 &lt; AP$6), 0, 2)+1)</f>
        <v/>
      </c>
      <c r="AQ471" s="71" t="str">
        <f ca="1">INDEX({"","_","-","="},IF(OR($D471 &gt;= AR$6, $E471 &lt; AQ$6), 0, 1)+IF(OR($F471 &gt;= AR$6, $G471 &lt; AQ$6), 0, 2)+1)</f>
        <v/>
      </c>
      <c r="AR471" s="71" t="str">
        <f ca="1">INDEX({"","_","-","="},IF(OR($D471 &gt;= AS$6, $E471 &lt; AR$6), 0, 1)+IF(OR($F471 &gt;= AS$6, $G471 &lt; AR$6), 0, 2)+1)</f>
        <v/>
      </c>
      <c r="AS471" s="71" t="str">
        <f ca="1">INDEX({"","_","-","="},IF(OR($D471 &gt;= AT$6, $E471 &lt; AS$6), 0, 1)+IF(OR($F471 &gt;= AT$6, $G471 &lt; AS$6), 0, 2)+1)</f>
        <v/>
      </c>
      <c r="AT471" s="71" t="str">
        <f ca="1">INDEX({"","_","-","="},IF(OR($D471 &gt;= AU$6, $E471 &lt; AT$6), 0, 1)+IF(OR($F471 &gt;= AU$6, $G471 &lt; AT$6), 0, 2)+1)</f>
        <v/>
      </c>
      <c r="AU471" s="71" t="str">
        <f ca="1">INDEX({"","_","-","="},IF(OR($D471 &gt;= AV$6, $E471 &lt; AU$6), 0, 1)+IF(OR($F471 &gt;= AV$6, $G471 &lt; AU$6), 0, 2)+1)</f>
        <v/>
      </c>
      <c r="AV471" s="71" t="str">
        <f ca="1">INDEX({"","_","-","="},IF(OR($D471 &gt;= AW$6, $E471 &lt; AV$6), 0, 1)+IF(OR($F471 &gt;= AW$6, $G471 &lt; AV$6), 0, 2)+1)</f>
        <v/>
      </c>
      <c r="AW471" s="71" t="str">
        <f ca="1">INDEX({"","_","-","="},IF(OR($D471 &gt;= AX$6, $E471 &lt; AW$6), 0, 1)+IF(OR($F471 &gt;= AX$6, $G471 &lt; AW$6), 0, 2)+1)</f>
        <v/>
      </c>
      <c r="AX471" s="71" t="str">
        <f ca="1">INDEX({"","_","-","="},IF(OR($D471 &gt;= AY$6, $E471 &lt; AX$6), 0, 1)+IF(OR($F471 &gt;= AY$6, $G471 &lt; AX$6), 0, 2)+1)</f>
        <v/>
      </c>
      <c r="AY471" s="71" t="str">
        <f ca="1">INDEX({"","_","-","="},IF(OR($D471 &gt;= AZ$6, $E471 &lt; AY$6), 0, 1)+IF(OR($F471 &gt;= AZ$6, $G471 &lt; AY$6), 0, 2)+1)</f>
        <v/>
      </c>
      <c r="AZ471" s="71" t="str">
        <f ca="1">INDEX({"","_","-","="},IF(OR($D471 &gt;= BA$6, $E471 &lt; AZ$6), 0, 1)+IF(OR($F471 &gt;= BA$6, $G471 &lt; AZ$6), 0, 2)+1)</f>
        <v/>
      </c>
      <c r="BA471" s="71" t="str">
        <f ca="1">INDEX({"","_","-","="},IF(OR($D471 &gt;= BB$6, $E471 &lt; BA$6), 0, 1)+IF(OR($F471 &gt;= BB$6, $G471 &lt; BA$6), 0, 2)+1)</f>
        <v/>
      </c>
      <c r="BB471" s="71" t="str">
        <f ca="1">INDEX({"","_","-","="},IF(OR($D471 &gt;= BC$6, $E471 &lt; BB$6), 0, 1)+IF(OR($F471 &gt;= BC$6, $G471 &lt; BB$6), 0, 2)+1)</f>
        <v/>
      </c>
      <c r="BC471" s="71" t="str">
        <f ca="1">INDEX({"","_","-","="},IF(OR($D471 &gt;= BD$6, $E471 &lt; BC$6), 0, 1)+IF(OR($F471 &gt;= BD$6, $G471 &lt; BC$6), 0, 2)+1)</f>
        <v/>
      </c>
      <c r="BD471" s="71" t="str">
        <f ca="1">INDEX({"","_","-","="},IF(OR($D471 &gt;= BE$6, $E471 &lt; BD$6), 0, 1)+IF(OR($F471 &gt;= BE$6, $G471 &lt; BD$6), 0, 2)+1)</f>
        <v/>
      </c>
      <c r="BE471" s="71" t="str">
        <f ca="1">INDEX({"","_","-","="},IF(OR($D471 &gt;= BF$6, $E471 &lt; BE$6), 0, 1)+IF(OR($F471 &gt;= BF$6, $G471 &lt; BE$6), 0, 2)+1)</f>
        <v/>
      </c>
      <c r="BF471" s="71" t="str">
        <f ca="1">INDEX({"","_","-","="},IF(OR($D471 &gt;= BG$6, $E471 &lt; BF$6), 0, 1)+IF(OR($F471 &gt;= BG$6, $G471 &lt; BF$6), 0, 2)+1)</f>
        <v/>
      </c>
      <c r="BG471" s="71" t="str">
        <f ca="1">INDEX({"","_","-","="},IF(OR($D471 &gt;= BH$6, $E471 &lt; BG$6), 0, 1)+IF(OR($F471 &gt;= BH$6, $G471 &lt; BG$6), 0, 2)+1)</f>
        <v/>
      </c>
      <c r="BH471" s="71" t="str">
        <f ca="1">INDEX({"","_","-","="},IF(OR($D471 &gt;= BI$6, $E471 &lt; BH$6), 0, 1)+IF(OR($F471 &gt;= BI$6, $G471 &lt; BH$6), 0, 2)+1)</f>
        <v/>
      </c>
      <c r="BI471" s="71" t="str">
        <f ca="1">INDEX({"","_","-","="},IF(OR($D471 &gt;= BJ$6, $E471 &lt; BI$6), 0, 1)+IF(OR($F471 &gt;= BJ$6, $G471 &lt; BI$6), 0, 2)+1)</f>
        <v/>
      </c>
      <c r="BJ471" s="71" t="str">
        <f ca="1">INDEX({"","_","-","="},IF(OR($D471 &gt;= BK$6, $E471 &lt; BJ$6), 0, 1)+IF(OR($F471 &gt;= BK$6, $G471 &lt; BJ$6), 0, 2)+1)</f>
        <v/>
      </c>
      <c r="BK471" s="71" t="str">
        <f ca="1">INDEX({"","_","-","="},IF(OR($D471 &gt;= BL$6, $E471 &lt; BK$6), 0, 1)+IF(OR($F471 &gt;= BL$6, $G471 &lt; BK$6), 0, 2)+1)</f>
        <v/>
      </c>
      <c r="BL471" s="71" t="str">
        <f ca="1">INDEX({"","_","-","="},IF(OR($D471 &gt;= BM$6, $E471 &lt; BL$6), 0, 1)+IF(OR($F471 &gt;= BM$6, $G471 &lt; BL$6), 0, 2)+1)</f>
        <v/>
      </c>
      <c r="BM471" s="71" t="str">
        <f ca="1">INDEX({"","_","-","="},IF(OR($D471 &gt;= BN$6, $E471 &lt; BM$6), 0, 1)+IF(OR($F471 &gt;= BN$6, $G471 &lt; BM$6), 0, 2)+1)</f>
        <v/>
      </c>
      <c r="BN471" s="71" t="str">
        <f ca="1">INDEX({"","_","-","="},IF(OR($D471 &gt;= BO$6, $E471 &lt; BN$6), 0, 1)+IF(OR($F471 &gt;= BO$6, $G471 &lt; BN$6), 0, 2)+1)</f>
        <v/>
      </c>
      <c r="BO471" s="71" t="str">
        <f ca="1">INDEX({"","_","-","="},IF(OR($D471 &gt;= BP$6, $E471 &lt; BO$6), 0, 1)+IF(OR($F471 &gt;= BP$6, $G471 &lt; BO$6), 0, 2)+1)</f>
        <v/>
      </c>
      <c r="BP471" s="71" t="str">
        <f ca="1">INDEX({"","_","-","="},IF(OR($D471 &gt;= BQ$6, $E471 &lt; BP$6), 0, 1)+IF(OR($F471 &gt;= BQ$6, $G471 &lt; BP$6), 0, 2)+1)</f>
        <v/>
      </c>
      <c r="BQ471" s="71" t="str">
        <f ca="1">INDEX({"","_","-","="},IF(OR($D471 &gt;= BR$6, $E471 &lt; BQ$6), 0, 1)+IF(OR($F471 &gt;= BR$6, $G471 &lt; BQ$6), 0, 2)+1)</f>
        <v/>
      </c>
      <c r="BR471" s="71" t="str">
        <f ca="1">INDEX({"","_","-","="},IF(OR($D471 &gt;= BS$6, $E471 &lt; BR$6), 0, 1)+IF(OR($F471 &gt;= BS$6, $G471 &lt; BR$6), 0, 2)+1)</f>
        <v/>
      </c>
      <c r="BS471" s="71" t="str">
        <f ca="1">INDEX({"","_","-","="},IF(OR($D471 &gt;= BT$6, $E471 &lt; BS$6), 0, 1)+IF(OR($F471 &gt;= BT$6, $G471 &lt; BS$6), 0, 2)+1)</f>
        <v/>
      </c>
      <c r="BT471" s="71" t="str">
        <f ca="1">INDEX({"","_","-","="},IF(OR($D471 &gt;= BU$6, $E471 &lt; BT$6), 0, 1)+IF(OR($F471 &gt;= BU$6, $G471 &lt; BT$6), 0, 2)+1)</f>
        <v/>
      </c>
      <c r="BU471" s="71" t="str">
        <f ca="1">INDEX({"","_","-","="},IF(OR($D471 &gt;= BV$6, $E471 &lt; BU$6), 0, 1)+IF(OR($F471 &gt;= BV$6, $G471 &lt; BU$6), 0, 2)+1)</f>
        <v/>
      </c>
      <c r="BV471" s="71" t="str">
        <f ca="1">INDEX({"","_","-","="},IF(OR($D471 &gt;= BW$6, $E471 &lt; BV$6), 0, 1)+IF(OR($F471 &gt;= BW$6, $G471 &lt; BV$6), 0, 2)+1)</f>
        <v/>
      </c>
      <c r="BW471" s="71" t="str">
        <f ca="1">INDEX({"","_","-","="},IF(OR($D471 &gt;= BX$6, $E471 &lt; BW$6), 0, 1)+IF(OR($F471 &gt;= BX$6, $G471 &lt; BW$6), 0, 2)+1)</f>
        <v/>
      </c>
      <c r="BX471" s="71" t="str">
        <f ca="1">INDEX({"","_","-","="},IF(OR($D471 &gt;= BY$6, $E471 &lt; BX$6), 0, 1)+IF(OR($F471 &gt;= BY$6, $G471 &lt; BX$6), 0, 2)+1)</f>
        <v/>
      </c>
      <c r="BY471" s="71" t="str">
        <f ca="1">INDEX({"","_","-","="},IF(OR($D471 &gt;= BZ$6, $E471 &lt; BY$6), 0, 1)+IF(OR($F471 &gt;= BZ$6, $G471 &lt; BY$6), 0, 2)+1)</f>
        <v/>
      </c>
      <c r="BZ471" s="71" t="str">
        <f ca="1">INDEX({"","_","-","="},IF(OR($D471 &gt;= CA$6, $E471 &lt; BZ$6), 0, 1)+IF(OR($F471 &gt;= CA$6, $G471 &lt; BZ$6), 0, 2)+1)</f>
        <v/>
      </c>
      <c r="CA471" s="71" t="str">
        <f ca="1">INDEX({"","_","-","="},IF(OR($D471 &gt;= CB$6, $E471 &lt; CA$6), 0, 1)+IF(OR($F471 &gt;= CB$6, $G471 &lt; CA$6), 0, 2)+1)</f>
        <v/>
      </c>
      <c r="CB471" s="71" t="str">
        <f ca="1">INDEX({"","_","-","="},IF(OR($D471 &gt;= CC$6, $E471 &lt; CB$6), 0, 1)+IF(OR($F471 &gt;= CC$6, $G471 &lt; CB$6), 0, 2)+1)</f>
        <v/>
      </c>
      <c r="CC471" s="71" t="str">
        <f ca="1">INDEX({"","_","-","="},IF(OR($D471 &gt;= CD$6, $E471 &lt; CC$6), 0, 1)+IF(OR($F471 &gt;= CD$6, $G471 &lt; CC$6), 0, 2)+1)</f>
        <v/>
      </c>
      <c r="CD471" s="71" t="str">
        <f ca="1">INDEX({"","_","-","="},IF(OR($D471 &gt;= CE$6, $E471 &lt; CD$6), 0, 1)+IF(OR($F471 &gt;= CE$6, $G471 &lt; CD$6), 0, 2)+1)</f>
        <v/>
      </c>
    </row>
    <row r="472" spans="1:82">
      <c r="A472" s="8" t="str">
        <f ca="1">IF('临-进度'!N467,'临-进度'!$A467,"")</f>
        <v/>
      </c>
      <c r="B472" s="8" t="str">
        <f ca="1">IF('临-进度'!N467,'临-进度'!$B467,"")</f>
        <v/>
      </c>
      <c r="C472" s="8" t="str">
        <f ca="1">IF('临-进度'!N467,'临-进度'!$F467,"")</f>
        <v/>
      </c>
      <c r="D472" s="42" t="str">
        <f ca="1">IF('临-进度'!$N467,'临-进度'!$J467,"")</f>
        <v/>
      </c>
      <c r="E472" s="42" t="str">
        <f ca="1">IF('临-进度'!$N467,'临-进度'!$AF467,"")</f>
        <v/>
      </c>
      <c r="F472" s="42" t="str">
        <f ca="1">IF('临-进度'!$N467,'临-进度'!$K467,"")</f>
        <v/>
      </c>
      <c r="G472" s="76" t="str">
        <f ca="1">IF('临-进度'!$N467,'临-进度'!$AG467,"")</f>
        <v/>
      </c>
      <c r="H472" s="71" t="str">
        <f ca="1">INDEX({"","_","-","="},IF(OR($D472 &gt;= I$6, $E472 &lt; H$6), 0, 1)+IF(OR($F472 &gt;= I$6, $G472 &lt; H$6), 0, 2)+1)</f>
        <v/>
      </c>
      <c r="I472" s="71" t="str">
        <f ca="1">INDEX({"","_","-","="},IF(OR($D472 &gt;= J$6, $E472 &lt; I$6), 0, 1)+IF(OR($F472 &gt;= J$6, $G472 &lt; I$6), 0, 2)+1)</f>
        <v/>
      </c>
      <c r="J472" s="71" t="str">
        <f ca="1">INDEX({"","_","-","="},IF(OR($D472 &gt;= K$6, $E472 &lt; J$6), 0, 1)+IF(OR($F472 &gt;= K$6, $G472 &lt; J$6), 0, 2)+1)</f>
        <v/>
      </c>
      <c r="K472" s="71" t="str">
        <f ca="1">INDEX({"","_","-","="},IF(OR($D472 &gt;= L$6, $E472 &lt; K$6), 0, 1)+IF(OR($F472 &gt;= L$6, $G472 &lt; K$6), 0, 2)+1)</f>
        <v/>
      </c>
      <c r="L472" s="71" t="str">
        <f ca="1">INDEX({"","_","-","="},IF(OR($D472 &gt;= M$6, $E472 &lt; L$6), 0, 1)+IF(OR($F472 &gt;= M$6, $G472 &lt; L$6), 0, 2)+1)</f>
        <v/>
      </c>
      <c r="M472" s="71" t="str">
        <f ca="1">INDEX({"","_","-","="},IF(OR($D472 &gt;= N$6, $E472 &lt; M$6), 0, 1)+IF(OR($F472 &gt;= N$6, $G472 &lt; M$6), 0, 2)+1)</f>
        <v/>
      </c>
      <c r="N472" s="71" t="str">
        <f ca="1">INDEX({"","_","-","="},IF(OR($D472 &gt;= O$6, $E472 &lt; N$6), 0, 1)+IF(OR($F472 &gt;= O$6, $G472 &lt; N$6), 0, 2)+1)</f>
        <v/>
      </c>
      <c r="O472" s="71" t="str">
        <f ca="1">INDEX({"","_","-","="},IF(OR($D472 &gt;= P$6, $E472 &lt; O$6), 0, 1)+IF(OR($F472 &gt;= P$6, $G472 &lt; O$6), 0, 2)+1)</f>
        <v/>
      </c>
      <c r="P472" s="71" t="str">
        <f ca="1">INDEX({"","_","-","="},IF(OR($D472 &gt;= Q$6, $E472 &lt; P$6), 0, 1)+IF(OR($F472 &gt;= Q$6, $G472 &lt; P$6), 0, 2)+1)</f>
        <v/>
      </c>
      <c r="Q472" s="71" t="str">
        <f ca="1">INDEX({"","_","-","="},IF(OR($D472 &gt;= R$6, $E472 &lt; Q$6), 0, 1)+IF(OR($F472 &gt;= R$6, $G472 &lt; Q$6), 0, 2)+1)</f>
        <v/>
      </c>
      <c r="R472" s="71" t="str">
        <f ca="1">INDEX({"","_","-","="},IF(OR($D472 &gt;= S$6, $E472 &lt; R$6), 0, 1)+IF(OR($F472 &gt;= S$6, $G472 &lt; R$6), 0, 2)+1)</f>
        <v/>
      </c>
      <c r="S472" s="71" t="str">
        <f ca="1">INDEX({"","_","-","="},IF(OR($D472 &gt;= T$6, $E472 &lt; S$6), 0, 1)+IF(OR($F472 &gt;= T$6, $G472 &lt; S$6), 0, 2)+1)</f>
        <v/>
      </c>
      <c r="T472" s="71" t="str">
        <f ca="1">INDEX({"","_","-","="},IF(OR($D472 &gt;= U$6, $E472 &lt; T$6), 0, 1)+IF(OR($F472 &gt;= U$6, $G472 &lt; T$6), 0, 2)+1)</f>
        <v/>
      </c>
      <c r="U472" s="71" t="str">
        <f ca="1">INDEX({"","_","-","="},IF(OR($D472 &gt;= V$6, $E472 &lt; U$6), 0, 1)+IF(OR($F472 &gt;= V$6, $G472 &lt; U$6), 0, 2)+1)</f>
        <v/>
      </c>
      <c r="V472" s="71" t="str">
        <f ca="1">INDEX({"","_","-","="},IF(OR($D472 &gt;= W$6, $E472 &lt; V$6), 0, 1)+IF(OR($F472 &gt;= W$6, $G472 &lt; V$6), 0, 2)+1)</f>
        <v/>
      </c>
      <c r="W472" s="71" t="str">
        <f ca="1">INDEX({"","_","-","="},IF(OR($D472 &gt;= X$6, $E472 &lt; W$6), 0, 1)+IF(OR($F472 &gt;= X$6, $G472 &lt; W$6), 0, 2)+1)</f>
        <v/>
      </c>
      <c r="X472" s="71" t="str">
        <f ca="1">INDEX({"","_","-","="},IF(OR($D472 &gt;= Y$6, $E472 &lt; X$6), 0, 1)+IF(OR($F472 &gt;= Y$6, $G472 &lt; X$6), 0, 2)+1)</f>
        <v/>
      </c>
      <c r="Y472" s="71" t="str">
        <f ca="1">INDEX({"","_","-","="},IF(OR($D472 &gt;= Z$6, $E472 &lt; Y$6), 0, 1)+IF(OR($F472 &gt;= Z$6, $G472 &lt; Y$6), 0, 2)+1)</f>
        <v/>
      </c>
      <c r="Z472" s="71" t="str">
        <f ca="1">INDEX({"","_","-","="},IF(OR($D472 &gt;= AA$6, $E472 &lt; Z$6), 0, 1)+IF(OR($F472 &gt;= AA$6, $G472 &lt; Z$6), 0, 2)+1)</f>
        <v/>
      </c>
      <c r="AA472" s="71" t="str">
        <f ca="1">INDEX({"","_","-","="},IF(OR($D472 &gt;= AB$6, $E472 &lt; AA$6), 0, 1)+IF(OR($F472 &gt;= AB$6, $G472 &lt; AA$6), 0, 2)+1)</f>
        <v/>
      </c>
      <c r="AB472" s="71" t="str">
        <f ca="1">INDEX({"","_","-","="},IF(OR($D472 &gt;= AC$6, $E472 &lt; AB$6), 0, 1)+IF(OR($F472 &gt;= AC$6, $G472 &lt; AB$6), 0, 2)+1)</f>
        <v/>
      </c>
      <c r="AC472" s="71" t="str">
        <f ca="1">INDEX({"","_","-","="},IF(OR($D472 &gt;= AD$6, $E472 &lt; AC$6), 0, 1)+IF(OR($F472 &gt;= AD$6, $G472 &lt; AC$6), 0, 2)+1)</f>
        <v/>
      </c>
      <c r="AD472" s="71" t="str">
        <f ca="1">INDEX({"","_","-","="},IF(OR($D472 &gt;= AE$6, $E472 &lt; AD$6), 0, 1)+IF(OR($F472 &gt;= AE$6, $G472 &lt; AD$6), 0, 2)+1)</f>
        <v/>
      </c>
      <c r="AE472" s="71" t="str">
        <f ca="1">INDEX({"","_","-","="},IF(OR($D472 &gt;= AF$6, $E472 &lt; AE$6), 0, 1)+IF(OR($F472 &gt;= AF$6, $G472 &lt; AE$6), 0, 2)+1)</f>
        <v/>
      </c>
      <c r="AF472" s="71" t="str">
        <f ca="1">INDEX({"","_","-","="},IF(OR($D472 &gt;= AG$6, $E472 &lt; AF$6), 0, 1)+IF(OR($F472 &gt;= AG$6, $G472 &lt; AF$6), 0, 2)+1)</f>
        <v/>
      </c>
      <c r="AG472" s="71" t="str">
        <f ca="1">INDEX({"","_","-","="},IF(OR($D472 &gt;= AH$6, $E472 &lt; AG$6), 0, 1)+IF(OR($F472 &gt;= AH$6, $G472 &lt; AG$6), 0, 2)+1)</f>
        <v/>
      </c>
      <c r="AH472" s="71" t="str">
        <f ca="1">INDEX({"","_","-","="},IF(OR($D472 &gt;= AI$6, $E472 &lt; AH$6), 0, 1)+IF(OR($F472 &gt;= AI$6, $G472 &lt; AH$6), 0, 2)+1)</f>
        <v/>
      </c>
      <c r="AI472" s="71" t="str">
        <f ca="1">INDEX({"","_","-","="},IF(OR($D472 &gt;= AJ$6, $E472 &lt; AI$6), 0, 1)+IF(OR($F472 &gt;= AJ$6, $G472 &lt; AI$6), 0, 2)+1)</f>
        <v/>
      </c>
      <c r="AJ472" s="71" t="str">
        <f ca="1">INDEX({"","_","-","="},IF(OR($D472 &gt;= AK$6, $E472 &lt; AJ$6), 0, 1)+IF(OR($F472 &gt;= AK$6, $G472 &lt; AJ$6), 0, 2)+1)</f>
        <v/>
      </c>
      <c r="AK472" s="71" t="str">
        <f ca="1">INDEX({"","_","-","="},IF(OR($D472 &gt;= AL$6, $E472 &lt; AK$6), 0, 1)+IF(OR($F472 &gt;= AL$6, $G472 &lt; AK$6), 0, 2)+1)</f>
        <v/>
      </c>
      <c r="AL472" s="71" t="str">
        <f ca="1">INDEX({"","_","-","="},IF(OR($D472 &gt;= AM$6, $E472 &lt; AL$6), 0, 1)+IF(OR($F472 &gt;= AM$6, $G472 &lt; AL$6), 0, 2)+1)</f>
        <v/>
      </c>
      <c r="AM472" s="71" t="str">
        <f ca="1">INDEX({"","_","-","="},IF(OR($D472 &gt;= AN$6, $E472 &lt; AM$6), 0, 1)+IF(OR($F472 &gt;= AN$6, $G472 &lt; AM$6), 0, 2)+1)</f>
        <v/>
      </c>
      <c r="AN472" s="71" t="str">
        <f ca="1">INDEX({"","_","-","="},IF(OR($D472 &gt;= AO$6, $E472 &lt; AN$6), 0, 1)+IF(OR($F472 &gt;= AO$6, $G472 &lt; AN$6), 0, 2)+1)</f>
        <v/>
      </c>
      <c r="AO472" s="71" t="str">
        <f ca="1">INDEX({"","_","-","="},IF(OR($D472 &gt;= AP$6, $E472 &lt; AO$6), 0, 1)+IF(OR($F472 &gt;= AP$6, $G472 &lt; AO$6), 0, 2)+1)</f>
        <v/>
      </c>
      <c r="AP472" s="71" t="str">
        <f ca="1">INDEX({"","_","-","="},IF(OR($D472 &gt;= AQ$6, $E472 &lt; AP$6), 0, 1)+IF(OR($F472 &gt;= AQ$6, $G472 &lt; AP$6), 0, 2)+1)</f>
        <v/>
      </c>
      <c r="AQ472" s="71" t="str">
        <f ca="1">INDEX({"","_","-","="},IF(OR($D472 &gt;= AR$6, $E472 &lt; AQ$6), 0, 1)+IF(OR($F472 &gt;= AR$6, $G472 &lt; AQ$6), 0, 2)+1)</f>
        <v/>
      </c>
      <c r="AR472" s="71" t="str">
        <f ca="1">INDEX({"","_","-","="},IF(OR($D472 &gt;= AS$6, $E472 &lt; AR$6), 0, 1)+IF(OR($F472 &gt;= AS$6, $G472 &lt; AR$6), 0, 2)+1)</f>
        <v/>
      </c>
      <c r="AS472" s="71" t="str">
        <f ca="1">INDEX({"","_","-","="},IF(OR($D472 &gt;= AT$6, $E472 &lt; AS$6), 0, 1)+IF(OR($F472 &gt;= AT$6, $G472 &lt; AS$6), 0, 2)+1)</f>
        <v/>
      </c>
      <c r="AT472" s="71" t="str">
        <f ca="1">INDEX({"","_","-","="},IF(OR($D472 &gt;= AU$6, $E472 &lt; AT$6), 0, 1)+IF(OR($F472 &gt;= AU$6, $G472 &lt; AT$6), 0, 2)+1)</f>
        <v/>
      </c>
      <c r="AU472" s="71" t="str">
        <f ca="1">INDEX({"","_","-","="},IF(OR($D472 &gt;= AV$6, $E472 &lt; AU$6), 0, 1)+IF(OR($F472 &gt;= AV$6, $G472 &lt; AU$6), 0, 2)+1)</f>
        <v/>
      </c>
      <c r="AV472" s="71" t="str">
        <f ca="1">INDEX({"","_","-","="},IF(OR($D472 &gt;= AW$6, $E472 &lt; AV$6), 0, 1)+IF(OR($F472 &gt;= AW$6, $G472 &lt; AV$6), 0, 2)+1)</f>
        <v/>
      </c>
      <c r="AW472" s="71" t="str">
        <f ca="1">INDEX({"","_","-","="},IF(OR($D472 &gt;= AX$6, $E472 &lt; AW$6), 0, 1)+IF(OR($F472 &gt;= AX$6, $G472 &lt; AW$6), 0, 2)+1)</f>
        <v/>
      </c>
      <c r="AX472" s="71" t="str">
        <f ca="1">INDEX({"","_","-","="},IF(OR($D472 &gt;= AY$6, $E472 &lt; AX$6), 0, 1)+IF(OR($F472 &gt;= AY$6, $G472 &lt; AX$6), 0, 2)+1)</f>
        <v/>
      </c>
      <c r="AY472" s="71" t="str">
        <f ca="1">INDEX({"","_","-","="},IF(OR($D472 &gt;= AZ$6, $E472 &lt; AY$6), 0, 1)+IF(OR($F472 &gt;= AZ$6, $G472 &lt; AY$6), 0, 2)+1)</f>
        <v/>
      </c>
      <c r="AZ472" s="71" t="str">
        <f ca="1">INDEX({"","_","-","="},IF(OR($D472 &gt;= BA$6, $E472 &lt; AZ$6), 0, 1)+IF(OR($F472 &gt;= BA$6, $G472 &lt; AZ$6), 0, 2)+1)</f>
        <v/>
      </c>
      <c r="BA472" s="71" t="str">
        <f ca="1">INDEX({"","_","-","="},IF(OR($D472 &gt;= BB$6, $E472 &lt; BA$6), 0, 1)+IF(OR($F472 &gt;= BB$6, $G472 &lt; BA$6), 0, 2)+1)</f>
        <v/>
      </c>
      <c r="BB472" s="71" t="str">
        <f ca="1">INDEX({"","_","-","="},IF(OR($D472 &gt;= BC$6, $E472 &lt; BB$6), 0, 1)+IF(OR($F472 &gt;= BC$6, $G472 &lt; BB$6), 0, 2)+1)</f>
        <v/>
      </c>
      <c r="BC472" s="71" t="str">
        <f ca="1">INDEX({"","_","-","="},IF(OR($D472 &gt;= BD$6, $E472 &lt; BC$6), 0, 1)+IF(OR($F472 &gt;= BD$6, $G472 &lt; BC$6), 0, 2)+1)</f>
        <v/>
      </c>
      <c r="BD472" s="71" t="str">
        <f ca="1">INDEX({"","_","-","="},IF(OR($D472 &gt;= BE$6, $E472 &lt; BD$6), 0, 1)+IF(OR($F472 &gt;= BE$6, $G472 &lt; BD$6), 0, 2)+1)</f>
        <v/>
      </c>
      <c r="BE472" s="71" t="str">
        <f ca="1">INDEX({"","_","-","="},IF(OR($D472 &gt;= BF$6, $E472 &lt; BE$6), 0, 1)+IF(OR($F472 &gt;= BF$6, $G472 &lt; BE$6), 0, 2)+1)</f>
        <v/>
      </c>
      <c r="BF472" s="71" t="str">
        <f ca="1">INDEX({"","_","-","="},IF(OR($D472 &gt;= BG$6, $E472 &lt; BF$6), 0, 1)+IF(OR($F472 &gt;= BG$6, $G472 &lt; BF$6), 0, 2)+1)</f>
        <v/>
      </c>
      <c r="BG472" s="71" t="str">
        <f ca="1">INDEX({"","_","-","="},IF(OR($D472 &gt;= BH$6, $E472 &lt; BG$6), 0, 1)+IF(OR($F472 &gt;= BH$6, $G472 &lt; BG$6), 0, 2)+1)</f>
        <v/>
      </c>
      <c r="BH472" s="71" t="str">
        <f ca="1">INDEX({"","_","-","="},IF(OR($D472 &gt;= BI$6, $E472 &lt; BH$6), 0, 1)+IF(OR($F472 &gt;= BI$6, $G472 &lt; BH$6), 0, 2)+1)</f>
        <v/>
      </c>
      <c r="BI472" s="71" t="str">
        <f ca="1">INDEX({"","_","-","="},IF(OR($D472 &gt;= BJ$6, $E472 &lt; BI$6), 0, 1)+IF(OR($F472 &gt;= BJ$6, $G472 &lt; BI$6), 0, 2)+1)</f>
        <v/>
      </c>
      <c r="BJ472" s="71" t="str">
        <f ca="1">INDEX({"","_","-","="},IF(OR($D472 &gt;= BK$6, $E472 &lt; BJ$6), 0, 1)+IF(OR($F472 &gt;= BK$6, $G472 &lt; BJ$6), 0, 2)+1)</f>
        <v/>
      </c>
      <c r="BK472" s="71" t="str">
        <f ca="1">INDEX({"","_","-","="},IF(OR($D472 &gt;= BL$6, $E472 &lt; BK$6), 0, 1)+IF(OR($F472 &gt;= BL$6, $G472 &lt; BK$6), 0, 2)+1)</f>
        <v/>
      </c>
      <c r="BL472" s="71" t="str">
        <f ca="1">INDEX({"","_","-","="},IF(OR($D472 &gt;= BM$6, $E472 &lt; BL$6), 0, 1)+IF(OR($F472 &gt;= BM$6, $G472 &lt; BL$6), 0, 2)+1)</f>
        <v/>
      </c>
      <c r="BM472" s="71" t="str">
        <f ca="1">INDEX({"","_","-","="},IF(OR($D472 &gt;= BN$6, $E472 &lt; BM$6), 0, 1)+IF(OR($F472 &gt;= BN$6, $G472 &lt; BM$6), 0, 2)+1)</f>
        <v/>
      </c>
      <c r="BN472" s="71" t="str">
        <f ca="1">INDEX({"","_","-","="},IF(OR($D472 &gt;= BO$6, $E472 &lt; BN$6), 0, 1)+IF(OR($F472 &gt;= BO$6, $G472 &lt; BN$6), 0, 2)+1)</f>
        <v/>
      </c>
      <c r="BO472" s="71" t="str">
        <f ca="1">INDEX({"","_","-","="},IF(OR($D472 &gt;= BP$6, $E472 &lt; BO$6), 0, 1)+IF(OR($F472 &gt;= BP$6, $G472 &lt; BO$6), 0, 2)+1)</f>
        <v/>
      </c>
      <c r="BP472" s="71" t="str">
        <f ca="1">INDEX({"","_","-","="},IF(OR($D472 &gt;= BQ$6, $E472 &lt; BP$6), 0, 1)+IF(OR($F472 &gt;= BQ$6, $G472 &lt; BP$6), 0, 2)+1)</f>
        <v/>
      </c>
      <c r="BQ472" s="71" t="str">
        <f ca="1">INDEX({"","_","-","="},IF(OR($D472 &gt;= BR$6, $E472 &lt; BQ$6), 0, 1)+IF(OR($F472 &gt;= BR$6, $G472 &lt; BQ$6), 0, 2)+1)</f>
        <v/>
      </c>
      <c r="BR472" s="71" t="str">
        <f ca="1">INDEX({"","_","-","="},IF(OR($D472 &gt;= BS$6, $E472 &lt; BR$6), 0, 1)+IF(OR($F472 &gt;= BS$6, $G472 &lt; BR$6), 0, 2)+1)</f>
        <v/>
      </c>
      <c r="BS472" s="71" t="str">
        <f ca="1">INDEX({"","_","-","="},IF(OR($D472 &gt;= BT$6, $E472 &lt; BS$6), 0, 1)+IF(OR($F472 &gt;= BT$6, $G472 &lt; BS$6), 0, 2)+1)</f>
        <v/>
      </c>
      <c r="BT472" s="71" t="str">
        <f ca="1">INDEX({"","_","-","="},IF(OR($D472 &gt;= BU$6, $E472 &lt; BT$6), 0, 1)+IF(OR($F472 &gt;= BU$6, $G472 &lt; BT$6), 0, 2)+1)</f>
        <v/>
      </c>
      <c r="BU472" s="71" t="str">
        <f ca="1">INDEX({"","_","-","="},IF(OR($D472 &gt;= BV$6, $E472 &lt; BU$6), 0, 1)+IF(OR($F472 &gt;= BV$6, $G472 &lt; BU$6), 0, 2)+1)</f>
        <v/>
      </c>
      <c r="BV472" s="71" t="str">
        <f ca="1">INDEX({"","_","-","="},IF(OR($D472 &gt;= BW$6, $E472 &lt; BV$6), 0, 1)+IF(OR($F472 &gt;= BW$6, $G472 &lt; BV$6), 0, 2)+1)</f>
        <v/>
      </c>
      <c r="BW472" s="71" t="str">
        <f ca="1">INDEX({"","_","-","="},IF(OR($D472 &gt;= BX$6, $E472 &lt; BW$6), 0, 1)+IF(OR($F472 &gt;= BX$6, $G472 &lt; BW$6), 0, 2)+1)</f>
        <v/>
      </c>
      <c r="BX472" s="71" t="str">
        <f ca="1">INDEX({"","_","-","="},IF(OR($D472 &gt;= BY$6, $E472 &lt; BX$6), 0, 1)+IF(OR($F472 &gt;= BY$6, $G472 &lt; BX$6), 0, 2)+1)</f>
        <v/>
      </c>
      <c r="BY472" s="71" t="str">
        <f ca="1">INDEX({"","_","-","="},IF(OR($D472 &gt;= BZ$6, $E472 &lt; BY$6), 0, 1)+IF(OR($F472 &gt;= BZ$6, $G472 &lt; BY$6), 0, 2)+1)</f>
        <v/>
      </c>
      <c r="BZ472" s="71" t="str">
        <f ca="1">INDEX({"","_","-","="},IF(OR($D472 &gt;= CA$6, $E472 &lt; BZ$6), 0, 1)+IF(OR($F472 &gt;= CA$6, $G472 &lt; BZ$6), 0, 2)+1)</f>
        <v/>
      </c>
      <c r="CA472" s="71" t="str">
        <f ca="1">INDEX({"","_","-","="},IF(OR($D472 &gt;= CB$6, $E472 &lt; CA$6), 0, 1)+IF(OR($F472 &gt;= CB$6, $G472 &lt; CA$6), 0, 2)+1)</f>
        <v/>
      </c>
      <c r="CB472" s="71" t="str">
        <f ca="1">INDEX({"","_","-","="},IF(OR($D472 &gt;= CC$6, $E472 &lt; CB$6), 0, 1)+IF(OR($F472 &gt;= CC$6, $G472 &lt; CB$6), 0, 2)+1)</f>
        <v/>
      </c>
      <c r="CC472" s="71" t="str">
        <f ca="1">INDEX({"","_","-","="},IF(OR($D472 &gt;= CD$6, $E472 &lt; CC$6), 0, 1)+IF(OR($F472 &gt;= CD$6, $G472 &lt; CC$6), 0, 2)+1)</f>
        <v/>
      </c>
      <c r="CD472" s="71" t="str">
        <f ca="1">INDEX({"","_","-","="},IF(OR($D472 &gt;= CE$6, $E472 &lt; CD$6), 0, 1)+IF(OR($F472 &gt;= CE$6, $G472 &lt; CD$6), 0, 2)+1)</f>
        <v/>
      </c>
    </row>
    <row r="473" spans="1:82">
      <c r="A473" s="8" t="str">
        <f ca="1">IF('临-进度'!N468,'临-进度'!$A468,"")</f>
        <v/>
      </c>
      <c r="B473" s="8" t="str">
        <f ca="1">IF('临-进度'!N468,'临-进度'!$B468,"")</f>
        <v/>
      </c>
      <c r="C473" s="8" t="str">
        <f ca="1">IF('临-进度'!N468,'临-进度'!$F468,"")</f>
        <v/>
      </c>
      <c r="D473" s="42" t="str">
        <f ca="1">IF('临-进度'!$N468,'临-进度'!$J468,"")</f>
        <v/>
      </c>
      <c r="E473" s="42" t="str">
        <f ca="1">IF('临-进度'!$N468,'临-进度'!$AF468,"")</f>
        <v/>
      </c>
      <c r="F473" s="42" t="str">
        <f ca="1">IF('临-进度'!$N468,'临-进度'!$K468,"")</f>
        <v/>
      </c>
      <c r="G473" s="76" t="str">
        <f ca="1">IF('临-进度'!$N468,'临-进度'!$AG468,"")</f>
        <v/>
      </c>
      <c r="H473" s="71" t="str">
        <f ca="1">INDEX({"","_","-","="},IF(OR($D473 &gt;= I$6, $E473 &lt; H$6), 0, 1)+IF(OR($F473 &gt;= I$6, $G473 &lt; H$6), 0, 2)+1)</f>
        <v/>
      </c>
      <c r="I473" s="71" t="str">
        <f ca="1">INDEX({"","_","-","="},IF(OR($D473 &gt;= J$6, $E473 &lt; I$6), 0, 1)+IF(OR($F473 &gt;= J$6, $G473 &lt; I$6), 0, 2)+1)</f>
        <v/>
      </c>
      <c r="J473" s="71" t="str">
        <f ca="1">INDEX({"","_","-","="},IF(OR($D473 &gt;= K$6, $E473 &lt; J$6), 0, 1)+IF(OR($F473 &gt;= K$6, $G473 &lt; J$6), 0, 2)+1)</f>
        <v/>
      </c>
      <c r="K473" s="71" t="str">
        <f ca="1">INDEX({"","_","-","="},IF(OR($D473 &gt;= L$6, $E473 &lt; K$6), 0, 1)+IF(OR($F473 &gt;= L$6, $G473 &lt; K$6), 0, 2)+1)</f>
        <v/>
      </c>
      <c r="L473" s="71" t="str">
        <f ca="1">INDEX({"","_","-","="},IF(OR($D473 &gt;= M$6, $E473 &lt; L$6), 0, 1)+IF(OR($F473 &gt;= M$6, $G473 &lt; L$6), 0, 2)+1)</f>
        <v/>
      </c>
      <c r="M473" s="71" t="str">
        <f ca="1">INDEX({"","_","-","="},IF(OR($D473 &gt;= N$6, $E473 &lt; M$6), 0, 1)+IF(OR($F473 &gt;= N$6, $G473 &lt; M$6), 0, 2)+1)</f>
        <v/>
      </c>
      <c r="N473" s="71" t="str">
        <f ca="1">INDEX({"","_","-","="},IF(OR($D473 &gt;= O$6, $E473 &lt; N$6), 0, 1)+IF(OR($F473 &gt;= O$6, $G473 &lt; N$6), 0, 2)+1)</f>
        <v/>
      </c>
      <c r="O473" s="71" t="str">
        <f ca="1">INDEX({"","_","-","="},IF(OR($D473 &gt;= P$6, $E473 &lt; O$6), 0, 1)+IF(OR($F473 &gt;= P$6, $G473 &lt; O$6), 0, 2)+1)</f>
        <v/>
      </c>
      <c r="P473" s="71" t="str">
        <f ca="1">INDEX({"","_","-","="},IF(OR($D473 &gt;= Q$6, $E473 &lt; P$6), 0, 1)+IF(OR($F473 &gt;= Q$6, $G473 &lt; P$6), 0, 2)+1)</f>
        <v/>
      </c>
      <c r="Q473" s="71" t="str">
        <f ca="1">INDEX({"","_","-","="},IF(OR($D473 &gt;= R$6, $E473 &lt; Q$6), 0, 1)+IF(OR($F473 &gt;= R$6, $G473 &lt; Q$6), 0, 2)+1)</f>
        <v/>
      </c>
      <c r="R473" s="71" t="str">
        <f ca="1">INDEX({"","_","-","="},IF(OR($D473 &gt;= S$6, $E473 &lt; R$6), 0, 1)+IF(OR($F473 &gt;= S$6, $G473 &lt; R$6), 0, 2)+1)</f>
        <v/>
      </c>
      <c r="S473" s="71" t="str">
        <f ca="1">INDEX({"","_","-","="},IF(OR($D473 &gt;= T$6, $E473 &lt; S$6), 0, 1)+IF(OR($F473 &gt;= T$6, $G473 &lt; S$6), 0, 2)+1)</f>
        <v/>
      </c>
      <c r="T473" s="71" t="str">
        <f ca="1">INDEX({"","_","-","="},IF(OR($D473 &gt;= U$6, $E473 &lt; T$6), 0, 1)+IF(OR($F473 &gt;= U$6, $G473 &lt; T$6), 0, 2)+1)</f>
        <v/>
      </c>
      <c r="U473" s="71" t="str">
        <f ca="1">INDEX({"","_","-","="},IF(OR($D473 &gt;= V$6, $E473 &lt; U$6), 0, 1)+IF(OR($F473 &gt;= V$6, $G473 &lt; U$6), 0, 2)+1)</f>
        <v/>
      </c>
      <c r="V473" s="71" t="str">
        <f ca="1">INDEX({"","_","-","="},IF(OR($D473 &gt;= W$6, $E473 &lt; V$6), 0, 1)+IF(OR($F473 &gt;= W$6, $G473 &lt; V$6), 0, 2)+1)</f>
        <v/>
      </c>
      <c r="W473" s="71" t="str">
        <f ca="1">INDEX({"","_","-","="},IF(OR($D473 &gt;= X$6, $E473 &lt; W$6), 0, 1)+IF(OR($F473 &gt;= X$6, $G473 &lt; W$6), 0, 2)+1)</f>
        <v/>
      </c>
      <c r="X473" s="71" t="str">
        <f ca="1">INDEX({"","_","-","="},IF(OR($D473 &gt;= Y$6, $E473 &lt; X$6), 0, 1)+IF(OR($F473 &gt;= Y$6, $G473 &lt; X$6), 0, 2)+1)</f>
        <v/>
      </c>
      <c r="Y473" s="71" t="str">
        <f ca="1">INDEX({"","_","-","="},IF(OR($D473 &gt;= Z$6, $E473 &lt; Y$6), 0, 1)+IF(OR($F473 &gt;= Z$6, $G473 &lt; Y$6), 0, 2)+1)</f>
        <v/>
      </c>
      <c r="Z473" s="71" t="str">
        <f ca="1">INDEX({"","_","-","="},IF(OR($D473 &gt;= AA$6, $E473 &lt; Z$6), 0, 1)+IF(OR($F473 &gt;= AA$6, $G473 &lt; Z$6), 0, 2)+1)</f>
        <v/>
      </c>
      <c r="AA473" s="71" t="str">
        <f ca="1">INDEX({"","_","-","="},IF(OR($D473 &gt;= AB$6, $E473 &lt; AA$6), 0, 1)+IF(OR($F473 &gt;= AB$6, $G473 &lt; AA$6), 0, 2)+1)</f>
        <v/>
      </c>
      <c r="AB473" s="71" t="str">
        <f ca="1">INDEX({"","_","-","="},IF(OR($D473 &gt;= AC$6, $E473 &lt; AB$6), 0, 1)+IF(OR($F473 &gt;= AC$6, $G473 &lt; AB$6), 0, 2)+1)</f>
        <v/>
      </c>
      <c r="AC473" s="71" t="str">
        <f ca="1">INDEX({"","_","-","="},IF(OR($D473 &gt;= AD$6, $E473 &lt; AC$6), 0, 1)+IF(OR($F473 &gt;= AD$6, $G473 &lt; AC$6), 0, 2)+1)</f>
        <v/>
      </c>
      <c r="AD473" s="71" t="str">
        <f ca="1">INDEX({"","_","-","="},IF(OR($D473 &gt;= AE$6, $E473 &lt; AD$6), 0, 1)+IF(OR($F473 &gt;= AE$6, $G473 &lt; AD$6), 0, 2)+1)</f>
        <v/>
      </c>
      <c r="AE473" s="71" t="str">
        <f ca="1">INDEX({"","_","-","="},IF(OR($D473 &gt;= AF$6, $E473 &lt; AE$6), 0, 1)+IF(OR($F473 &gt;= AF$6, $G473 &lt; AE$6), 0, 2)+1)</f>
        <v/>
      </c>
      <c r="AF473" s="71" t="str">
        <f ca="1">INDEX({"","_","-","="},IF(OR($D473 &gt;= AG$6, $E473 &lt; AF$6), 0, 1)+IF(OR($F473 &gt;= AG$6, $G473 &lt; AF$6), 0, 2)+1)</f>
        <v/>
      </c>
      <c r="AG473" s="71" t="str">
        <f ca="1">INDEX({"","_","-","="},IF(OR($D473 &gt;= AH$6, $E473 &lt; AG$6), 0, 1)+IF(OR($F473 &gt;= AH$6, $G473 &lt; AG$6), 0, 2)+1)</f>
        <v/>
      </c>
      <c r="AH473" s="71" t="str">
        <f ca="1">INDEX({"","_","-","="},IF(OR($D473 &gt;= AI$6, $E473 &lt; AH$6), 0, 1)+IF(OR($F473 &gt;= AI$6, $G473 &lt; AH$6), 0, 2)+1)</f>
        <v/>
      </c>
      <c r="AI473" s="71" t="str">
        <f ca="1">INDEX({"","_","-","="},IF(OR($D473 &gt;= AJ$6, $E473 &lt; AI$6), 0, 1)+IF(OR($F473 &gt;= AJ$6, $G473 &lt; AI$6), 0, 2)+1)</f>
        <v/>
      </c>
      <c r="AJ473" s="71" t="str">
        <f ca="1">INDEX({"","_","-","="},IF(OR($D473 &gt;= AK$6, $E473 &lt; AJ$6), 0, 1)+IF(OR($F473 &gt;= AK$6, $G473 &lt; AJ$6), 0, 2)+1)</f>
        <v/>
      </c>
      <c r="AK473" s="71" t="str">
        <f ca="1">INDEX({"","_","-","="},IF(OR($D473 &gt;= AL$6, $E473 &lt; AK$6), 0, 1)+IF(OR($F473 &gt;= AL$6, $G473 &lt; AK$6), 0, 2)+1)</f>
        <v/>
      </c>
      <c r="AL473" s="71" t="str">
        <f ca="1">INDEX({"","_","-","="},IF(OR($D473 &gt;= AM$6, $E473 &lt; AL$6), 0, 1)+IF(OR($F473 &gt;= AM$6, $G473 &lt; AL$6), 0, 2)+1)</f>
        <v/>
      </c>
      <c r="AM473" s="71" t="str">
        <f ca="1">INDEX({"","_","-","="},IF(OR($D473 &gt;= AN$6, $E473 &lt; AM$6), 0, 1)+IF(OR($F473 &gt;= AN$6, $G473 &lt; AM$6), 0, 2)+1)</f>
        <v/>
      </c>
      <c r="AN473" s="71" t="str">
        <f ca="1">INDEX({"","_","-","="},IF(OR($D473 &gt;= AO$6, $E473 &lt; AN$6), 0, 1)+IF(OR($F473 &gt;= AO$6, $G473 &lt; AN$6), 0, 2)+1)</f>
        <v/>
      </c>
      <c r="AO473" s="71" t="str">
        <f ca="1">INDEX({"","_","-","="},IF(OR($D473 &gt;= AP$6, $E473 &lt; AO$6), 0, 1)+IF(OR($F473 &gt;= AP$6, $G473 &lt; AO$6), 0, 2)+1)</f>
        <v/>
      </c>
      <c r="AP473" s="71" t="str">
        <f ca="1">INDEX({"","_","-","="},IF(OR($D473 &gt;= AQ$6, $E473 &lt; AP$6), 0, 1)+IF(OR($F473 &gt;= AQ$6, $G473 &lt; AP$6), 0, 2)+1)</f>
        <v/>
      </c>
      <c r="AQ473" s="71" t="str">
        <f ca="1">INDEX({"","_","-","="},IF(OR($D473 &gt;= AR$6, $E473 &lt; AQ$6), 0, 1)+IF(OR($F473 &gt;= AR$6, $G473 &lt; AQ$6), 0, 2)+1)</f>
        <v/>
      </c>
      <c r="AR473" s="71" t="str">
        <f ca="1">INDEX({"","_","-","="},IF(OR($D473 &gt;= AS$6, $E473 &lt; AR$6), 0, 1)+IF(OR($F473 &gt;= AS$6, $G473 &lt; AR$6), 0, 2)+1)</f>
        <v/>
      </c>
      <c r="AS473" s="71" t="str">
        <f ca="1">INDEX({"","_","-","="},IF(OR($D473 &gt;= AT$6, $E473 &lt; AS$6), 0, 1)+IF(OR($F473 &gt;= AT$6, $G473 &lt; AS$6), 0, 2)+1)</f>
        <v/>
      </c>
      <c r="AT473" s="71" t="str">
        <f ca="1">INDEX({"","_","-","="},IF(OR($D473 &gt;= AU$6, $E473 &lt; AT$6), 0, 1)+IF(OR($F473 &gt;= AU$6, $G473 &lt; AT$6), 0, 2)+1)</f>
        <v/>
      </c>
      <c r="AU473" s="71" t="str">
        <f ca="1">INDEX({"","_","-","="},IF(OR($D473 &gt;= AV$6, $E473 &lt; AU$6), 0, 1)+IF(OR($F473 &gt;= AV$6, $G473 &lt; AU$6), 0, 2)+1)</f>
        <v/>
      </c>
      <c r="AV473" s="71" t="str">
        <f ca="1">INDEX({"","_","-","="},IF(OR($D473 &gt;= AW$6, $E473 &lt; AV$6), 0, 1)+IF(OR($F473 &gt;= AW$6, $G473 &lt; AV$6), 0, 2)+1)</f>
        <v/>
      </c>
      <c r="AW473" s="71" t="str">
        <f ca="1">INDEX({"","_","-","="},IF(OR($D473 &gt;= AX$6, $E473 &lt; AW$6), 0, 1)+IF(OR($F473 &gt;= AX$6, $G473 &lt; AW$6), 0, 2)+1)</f>
        <v/>
      </c>
      <c r="AX473" s="71" t="str">
        <f ca="1">INDEX({"","_","-","="},IF(OR($D473 &gt;= AY$6, $E473 &lt; AX$6), 0, 1)+IF(OR($F473 &gt;= AY$6, $G473 &lt; AX$6), 0, 2)+1)</f>
        <v/>
      </c>
      <c r="AY473" s="71" t="str">
        <f ca="1">INDEX({"","_","-","="},IF(OR($D473 &gt;= AZ$6, $E473 &lt; AY$6), 0, 1)+IF(OR($F473 &gt;= AZ$6, $G473 &lt; AY$6), 0, 2)+1)</f>
        <v/>
      </c>
      <c r="AZ473" s="71" t="str">
        <f ca="1">INDEX({"","_","-","="},IF(OR($D473 &gt;= BA$6, $E473 &lt; AZ$6), 0, 1)+IF(OR($F473 &gt;= BA$6, $G473 &lt; AZ$6), 0, 2)+1)</f>
        <v/>
      </c>
      <c r="BA473" s="71" t="str">
        <f ca="1">INDEX({"","_","-","="},IF(OR($D473 &gt;= BB$6, $E473 &lt; BA$6), 0, 1)+IF(OR($F473 &gt;= BB$6, $G473 &lt; BA$6), 0, 2)+1)</f>
        <v/>
      </c>
      <c r="BB473" s="71" t="str">
        <f ca="1">INDEX({"","_","-","="},IF(OR($D473 &gt;= BC$6, $E473 &lt; BB$6), 0, 1)+IF(OR($F473 &gt;= BC$6, $G473 &lt; BB$6), 0, 2)+1)</f>
        <v/>
      </c>
      <c r="BC473" s="71" t="str">
        <f ca="1">INDEX({"","_","-","="},IF(OR($D473 &gt;= BD$6, $E473 &lt; BC$6), 0, 1)+IF(OR($F473 &gt;= BD$6, $G473 &lt; BC$6), 0, 2)+1)</f>
        <v/>
      </c>
      <c r="BD473" s="71" t="str">
        <f ca="1">INDEX({"","_","-","="},IF(OR($D473 &gt;= BE$6, $E473 &lt; BD$6), 0, 1)+IF(OR($F473 &gt;= BE$6, $G473 &lt; BD$6), 0, 2)+1)</f>
        <v/>
      </c>
      <c r="BE473" s="71" t="str">
        <f ca="1">INDEX({"","_","-","="},IF(OR($D473 &gt;= BF$6, $E473 &lt; BE$6), 0, 1)+IF(OR($F473 &gt;= BF$6, $G473 &lt; BE$6), 0, 2)+1)</f>
        <v/>
      </c>
      <c r="BF473" s="71" t="str">
        <f ca="1">INDEX({"","_","-","="},IF(OR($D473 &gt;= BG$6, $E473 &lt; BF$6), 0, 1)+IF(OR($F473 &gt;= BG$6, $G473 &lt; BF$6), 0, 2)+1)</f>
        <v/>
      </c>
      <c r="BG473" s="71" t="str">
        <f ca="1">INDEX({"","_","-","="},IF(OR($D473 &gt;= BH$6, $E473 &lt; BG$6), 0, 1)+IF(OR($F473 &gt;= BH$6, $G473 &lt; BG$6), 0, 2)+1)</f>
        <v/>
      </c>
      <c r="BH473" s="71" t="str">
        <f ca="1">INDEX({"","_","-","="},IF(OR($D473 &gt;= BI$6, $E473 &lt; BH$6), 0, 1)+IF(OR($F473 &gt;= BI$6, $G473 &lt; BH$6), 0, 2)+1)</f>
        <v/>
      </c>
      <c r="BI473" s="71" t="str">
        <f ca="1">INDEX({"","_","-","="},IF(OR($D473 &gt;= BJ$6, $E473 &lt; BI$6), 0, 1)+IF(OR($F473 &gt;= BJ$6, $G473 &lt; BI$6), 0, 2)+1)</f>
        <v/>
      </c>
      <c r="BJ473" s="71" t="str">
        <f ca="1">INDEX({"","_","-","="},IF(OR($D473 &gt;= BK$6, $E473 &lt; BJ$6), 0, 1)+IF(OR($F473 &gt;= BK$6, $G473 &lt; BJ$6), 0, 2)+1)</f>
        <v/>
      </c>
      <c r="BK473" s="71" t="str">
        <f ca="1">INDEX({"","_","-","="},IF(OR($D473 &gt;= BL$6, $E473 &lt; BK$6), 0, 1)+IF(OR($F473 &gt;= BL$6, $G473 &lt; BK$6), 0, 2)+1)</f>
        <v/>
      </c>
      <c r="BL473" s="71" t="str">
        <f ca="1">INDEX({"","_","-","="},IF(OR($D473 &gt;= BM$6, $E473 &lt; BL$6), 0, 1)+IF(OR($F473 &gt;= BM$6, $G473 &lt; BL$6), 0, 2)+1)</f>
        <v/>
      </c>
      <c r="BM473" s="71" t="str">
        <f ca="1">INDEX({"","_","-","="},IF(OR($D473 &gt;= BN$6, $E473 &lt; BM$6), 0, 1)+IF(OR($F473 &gt;= BN$6, $G473 &lt; BM$6), 0, 2)+1)</f>
        <v/>
      </c>
      <c r="BN473" s="71" t="str">
        <f ca="1">INDEX({"","_","-","="},IF(OR($D473 &gt;= BO$6, $E473 &lt; BN$6), 0, 1)+IF(OR($F473 &gt;= BO$6, $G473 &lt; BN$6), 0, 2)+1)</f>
        <v/>
      </c>
      <c r="BO473" s="71" t="str">
        <f ca="1">INDEX({"","_","-","="},IF(OR($D473 &gt;= BP$6, $E473 &lt; BO$6), 0, 1)+IF(OR($F473 &gt;= BP$6, $G473 &lt; BO$6), 0, 2)+1)</f>
        <v/>
      </c>
      <c r="BP473" s="71" t="str">
        <f ca="1">INDEX({"","_","-","="},IF(OR($D473 &gt;= BQ$6, $E473 &lt; BP$6), 0, 1)+IF(OR($F473 &gt;= BQ$6, $G473 &lt; BP$6), 0, 2)+1)</f>
        <v/>
      </c>
      <c r="BQ473" s="71" t="str">
        <f ca="1">INDEX({"","_","-","="},IF(OR($D473 &gt;= BR$6, $E473 &lt; BQ$6), 0, 1)+IF(OR($F473 &gt;= BR$6, $G473 &lt; BQ$6), 0, 2)+1)</f>
        <v/>
      </c>
      <c r="BR473" s="71" t="str">
        <f ca="1">INDEX({"","_","-","="},IF(OR($D473 &gt;= BS$6, $E473 &lt; BR$6), 0, 1)+IF(OR($F473 &gt;= BS$6, $G473 &lt; BR$6), 0, 2)+1)</f>
        <v/>
      </c>
      <c r="BS473" s="71" t="str">
        <f ca="1">INDEX({"","_","-","="},IF(OR($D473 &gt;= BT$6, $E473 &lt; BS$6), 0, 1)+IF(OR($F473 &gt;= BT$6, $G473 &lt; BS$6), 0, 2)+1)</f>
        <v/>
      </c>
      <c r="BT473" s="71" t="str">
        <f ca="1">INDEX({"","_","-","="},IF(OR($D473 &gt;= BU$6, $E473 &lt; BT$6), 0, 1)+IF(OR($F473 &gt;= BU$6, $G473 &lt; BT$6), 0, 2)+1)</f>
        <v/>
      </c>
      <c r="BU473" s="71" t="str">
        <f ca="1">INDEX({"","_","-","="},IF(OR($D473 &gt;= BV$6, $E473 &lt; BU$6), 0, 1)+IF(OR($F473 &gt;= BV$6, $G473 &lt; BU$6), 0, 2)+1)</f>
        <v/>
      </c>
      <c r="BV473" s="71" t="str">
        <f ca="1">INDEX({"","_","-","="},IF(OR($D473 &gt;= BW$6, $E473 &lt; BV$6), 0, 1)+IF(OR($F473 &gt;= BW$6, $G473 &lt; BV$6), 0, 2)+1)</f>
        <v/>
      </c>
      <c r="BW473" s="71" t="str">
        <f ca="1">INDEX({"","_","-","="},IF(OR($D473 &gt;= BX$6, $E473 &lt; BW$6), 0, 1)+IF(OR($F473 &gt;= BX$6, $G473 &lt; BW$6), 0, 2)+1)</f>
        <v/>
      </c>
      <c r="BX473" s="71" t="str">
        <f ca="1">INDEX({"","_","-","="},IF(OR($D473 &gt;= BY$6, $E473 &lt; BX$6), 0, 1)+IF(OR($F473 &gt;= BY$6, $G473 &lt; BX$6), 0, 2)+1)</f>
        <v/>
      </c>
      <c r="BY473" s="71" t="str">
        <f ca="1">INDEX({"","_","-","="},IF(OR($D473 &gt;= BZ$6, $E473 &lt; BY$6), 0, 1)+IF(OR($F473 &gt;= BZ$6, $G473 &lt; BY$6), 0, 2)+1)</f>
        <v/>
      </c>
      <c r="BZ473" s="71" t="str">
        <f ca="1">INDEX({"","_","-","="},IF(OR($D473 &gt;= CA$6, $E473 &lt; BZ$6), 0, 1)+IF(OR($F473 &gt;= CA$6, $G473 &lt; BZ$6), 0, 2)+1)</f>
        <v/>
      </c>
      <c r="CA473" s="71" t="str">
        <f ca="1">INDEX({"","_","-","="},IF(OR($D473 &gt;= CB$6, $E473 &lt; CA$6), 0, 1)+IF(OR($F473 &gt;= CB$6, $G473 &lt; CA$6), 0, 2)+1)</f>
        <v/>
      </c>
      <c r="CB473" s="71" t="str">
        <f ca="1">INDEX({"","_","-","="},IF(OR($D473 &gt;= CC$6, $E473 &lt; CB$6), 0, 1)+IF(OR($F473 &gt;= CC$6, $G473 &lt; CB$6), 0, 2)+1)</f>
        <v/>
      </c>
      <c r="CC473" s="71" t="str">
        <f ca="1">INDEX({"","_","-","="},IF(OR($D473 &gt;= CD$6, $E473 &lt; CC$6), 0, 1)+IF(OR($F473 &gt;= CD$6, $G473 &lt; CC$6), 0, 2)+1)</f>
        <v/>
      </c>
      <c r="CD473" s="71" t="str">
        <f ca="1">INDEX({"","_","-","="},IF(OR($D473 &gt;= CE$6, $E473 &lt; CD$6), 0, 1)+IF(OR($F473 &gt;= CE$6, $G473 &lt; CD$6), 0, 2)+1)</f>
        <v/>
      </c>
    </row>
    <row r="474" spans="1:82">
      <c r="A474" s="8" t="str">
        <f ca="1">IF('临-进度'!N469,'临-进度'!$A469,"")</f>
        <v/>
      </c>
      <c r="B474" s="8" t="str">
        <f ca="1">IF('临-进度'!N469,'临-进度'!$B469,"")</f>
        <v/>
      </c>
      <c r="C474" s="8" t="str">
        <f ca="1">IF('临-进度'!N469,'临-进度'!$F469,"")</f>
        <v/>
      </c>
      <c r="D474" s="42" t="str">
        <f ca="1">IF('临-进度'!$N469,'临-进度'!$J469,"")</f>
        <v/>
      </c>
      <c r="E474" s="42" t="str">
        <f ca="1">IF('临-进度'!$N469,'临-进度'!$AF469,"")</f>
        <v/>
      </c>
      <c r="F474" s="42" t="str">
        <f ca="1">IF('临-进度'!$N469,'临-进度'!$K469,"")</f>
        <v/>
      </c>
      <c r="G474" s="76" t="str">
        <f ca="1">IF('临-进度'!$N469,'临-进度'!$AG469,"")</f>
        <v/>
      </c>
      <c r="H474" s="71" t="str">
        <f ca="1">INDEX({"","_","-","="},IF(OR($D474 &gt;= I$6, $E474 &lt; H$6), 0, 1)+IF(OR($F474 &gt;= I$6, $G474 &lt; H$6), 0, 2)+1)</f>
        <v/>
      </c>
      <c r="I474" s="71" t="str">
        <f ca="1">INDEX({"","_","-","="},IF(OR($D474 &gt;= J$6, $E474 &lt; I$6), 0, 1)+IF(OR($F474 &gt;= J$6, $G474 &lt; I$6), 0, 2)+1)</f>
        <v/>
      </c>
      <c r="J474" s="71" t="str">
        <f ca="1">INDEX({"","_","-","="},IF(OR($D474 &gt;= K$6, $E474 &lt; J$6), 0, 1)+IF(OR($F474 &gt;= K$6, $G474 &lt; J$6), 0, 2)+1)</f>
        <v/>
      </c>
      <c r="K474" s="71" t="str">
        <f ca="1">INDEX({"","_","-","="},IF(OR($D474 &gt;= L$6, $E474 &lt; K$6), 0, 1)+IF(OR($F474 &gt;= L$6, $G474 &lt; K$6), 0, 2)+1)</f>
        <v/>
      </c>
      <c r="L474" s="71" t="str">
        <f ca="1">INDEX({"","_","-","="},IF(OR($D474 &gt;= M$6, $E474 &lt; L$6), 0, 1)+IF(OR($F474 &gt;= M$6, $G474 &lt; L$6), 0, 2)+1)</f>
        <v/>
      </c>
      <c r="M474" s="71" t="str">
        <f ca="1">INDEX({"","_","-","="},IF(OR($D474 &gt;= N$6, $E474 &lt; M$6), 0, 1)+IF(OR($F474 &gt;= N$6, $G474 &lt; M$6), 0, 2)+1)</f>
        <v/>
      </c>
      <c r="N474" s="71" t="str">
        <f ca="1">INDEX({"","_","-","="},IF(OR($D474 &gt;= O$6, $E474 &lt; N$6), 0, 1)+IF(OR($F474 &gt;= O$6, $G474 &lt; N$6), 0, 2)+1)</f>
        <v/>
      </c>
      <c r="O474" s="71" t="str">
        <f ca="1">INDEX({"","_","-","="},IF(OR($D474 &gt;= P$6, $E474 &lt; O$6), 0, 1)+IF(OR($F474 &gt;= P$6, $G474 &lt; O$6), 0, 2)+1)</f>
        <v/>
      </c>
      <c r="P474" s="71" t="str">
        <f ca="1">INDEX({"","_","-","="},IF(OR($D474 &gt;= Q$6, $E474 &lt; P$6), 0, 1)+IF(OR($F474 &gt;= Q$6, $G474 &lt; P$6), 0, 2)+1)</f>
        <v/>
      </c>
      <c r="Q474" s="71" t="str">
        <f ca="1">INDEX({"","_","-","="},IF(OR($D474 &gt;= R$6, $E474 &lt; Q$6), 0, 1)+IF(OR($F474 &gt;= R$6, $G474 &lt; Q$6), 0, 2)+1)</f>
        <v/>
      </c>
      <c r="R474" s="71" t="str">
        <f ca="1">INDEX({"","_","-","="},IF(OR($D474 &gt;= S$6, $E474 &lt; R$6), 0, 1)+IF(OR($F474 &gt;= S$6, $G474 &lt; R$6), 0, 2)+1)</f>
        <v/>
      </c>
      <c r="S474" s="71" t="str">
        <f ca="1">INDEX({"","_","-","="},IF(OR($D474 &gt;= T$6, $E474 &lt; S$6), 0, 1)+IF(OR($F474 &gt;= T$6, $G474 &lt; S$6), 0, 2)+1)</f>
        <v/>
      </c>
      <c r="T474" s="71" t="str">
        <f ca="1">INDEX({"","_","-","="},IF(OR($D474 &gt;= U$6, $E474 &lt; T$6), 0, 1)+IF(OR($F474 &gt;= U$6, $G474 &lt; T$6), 0, 2)+1)</f>
        <v/>
      </c>
      <c r="U474" s="71" t="str">
        <f ca="1">INDEX({"","_","-","="},IF(OR($D474 &gt;= V$6, $E474 &lt; U$6), 0, 1)+IF(OR($F474 &gt;= V$6, $G474 &lt; U$6), 0, 2)+1)</f>
        <v/>
      </c>
      <c r="V474" s="71" t="str">
        <f ca="1">INDEX({"","_","-","="},IF(OR($D474 &gt;= W$6, $E474 &lt; V$6), 0, 1)+IF(OR($F474 &gt;= W$6, $G474 &lt; V$6), 0, 2)+1)</f>
        <v/>
      </c>
      <c r="W474" s="71" t="str">
        <f ca="1">INDEX({"","_","-","="},IF(OR($D474 &gt;= X$6, $E474 &lt; W$6), 0, 1)+IF(OR($F474 &gt;= X$6, $G474 &lt; W$6), 0, 2)+1)</f>
        <v/>
      </c>
      <c r="X474" s="71" t="str">
        <f ca="1">INDEX({"","_","-","="},IF(OR($D474 &gt;= Y$6, $E474 &lt; X$6), 0, 1)+IF(OR($F474 &gt;= Y$6, $G474 &lt; X$6), 0, 2)+1)</f>
        <v/>
      </c>
      <c r="Y474" s="71" t="str">
        <f ca="1">INDEX({"","_","-","="},IF(OR($D474 &gt;= Z$6, $E474 &lt; Y$6), 0, 1)+IF(OR($F474 &gt;= Z$6, $G474 &lt; Y$6), 0, 2)+1)</f>
        <v/>
      </c>
      <c r="Z474" s="71" t="str">
        <f ca="1">INDEX({"","_","-","="},IF(OR($D474 &gt;= AA$6, $E474 &lt; Z$6), 0, 1)+IF(OR($F474 &gt;= AA$6, $G474 &lt; Z$6), 0, 2)+1)</f>
        <v/>
      </c>
      <c r="AA474" s="71" t="str">
        <f ca="1">INDEX({"","_","-","="},IF(OR($D474 &gt;= AB$6, $E474 &lt; AA$6), 0, 1)+IF(OR($F474 &gt;= AB$6, $G474 &lt; AA$6), 0, 2)+1)</f>
        <v/>
      </c>
      <c r="AB474" s="71" t="str">
        <f ca="1">INDEX({"","_","-","="},IF(OR($D474 &gt;= AC$6, $E474 &lt; AB$6), 0, 1)+IF(OR($F474 &gt;= AC$6, $G474 &lt; AB$6), 0, 2)+1)</f>
        <v/>
      </c>
      <c r="AC474" s="71" t="str">
        <f ca="1">INDEX({"","_","-","="},IF(OR($D474 &gt;= AD$6, $E474 &lt; AC$6), 0, 1)+IF(OR($F474 &gt;= AD$6, $G474 &lt; AC$6), 0, 2)+1)</f>
        <v/>
      </c>
      <c r="AD474" s="71" t="str">
        <f ca="1">INDEX({"","_","-","="},IF(OR($D474 &gt;= AE$6, $E474 &lt; AD$6), 0, 1)+IF(OR($F474 &gt;= AE$6, $G474 &lt; AD$6), 0, 2)+1)</f>
        <v/>
      </c>
      <c r="AE474" s="71" t="str">
        <f ca="1">INDEX({"","_","-","="},IF(OR($D474 &gt;= AF$6, $E474 &lt; AE$6), 0, 1)+IF(OR($F474 &gt;= AF$6, $G474 &lt; AE$6), 0, 2)+1)</f>
        <v/>
      </c>
      <c r="AF474" s="71" t="str">
        <f ca="1">INDEX({"","_","-","="},IF(OR($D474 &gt;= AG$6, $E474 &lt; AF$6), 0, 1)+IF(OR($F474 &gt;= AG$6, $G474 &lt; AF$6), 0, 2)+1)</f>
        <v/>
      </c>
      <c r="AG474" s="71" t="str">
        <f ca="1">INDEX({"","_","-","="},IF(OR($D474 &gt;= AH$6, $E474 &lt; AG$6), 0, 1)+IF(OR($F474 &gt;= AH$6, $G474 &lt; AG$6), 0, 2)+1)</f>
        <v/>
      </c>
      <c r="AH474" s="71" t="str">
        <f ca="1">INDEX({"","_","-","="},IF(OR($D474 &gt;= AI$6, $E474 &lt; AH$6), 0, 1)+IF(OR($F474 &gt;= AI$6, $G474 &lt; AH$6), 0, 2)+1)</f>
        <v/>
      </c>
      <c r="AI474" s="71" t="str">
        <f ca="1">INDEX({"","_","-","="},IF(OR($D474 &gt;= AJ$6, $E474 &lt; AI$6), 0, 1)+IF(OR($F474 &gt;= AJ$6, $G474 &lt; AI$6), 0, 2)+1)</f>
        <v/>
      </c>
      <c r="AJ474" s="71" t="str">
        <f ca="1">INDEX({"","_","-","="},IF(OR($D474 &gt;= AK$6, $E474 &lt; AJ$6), 0, 1)+IF(OR($F474 &gt;= AK$6, $G474 &lt; AJ$6), 0, 2)+1)</f>
        <v/>
      </c>
      <c r="AK474" s="71" t="str">
        <f ca="1">INDEX({"","_","-","="},IF(OR($D474 &gt;= AL$6, $E474 &lt; AK$6), 0, 1)+IF(OR($F474 &gt;= AL$6, $G474 &lt; AK$6), 0, 2)+1)</f>
        <v/>
      </c>
      <c r="AL474" s="71" t="str">
        <f ca="1">INDEX({"","_","-","="},IF(OR($D474 &gt;= AM$6, $E474 &lt; AL$6), 0, 1)+IF(OR($F474 &gt;= AM$6, $G474 &lt; AL$6), 0, 2)+1)</f>
        <v/>
      </c>
      <c r="AM474" s="71" t="str">
        <f ca="1">INDEX({"","_","-","="},IF(OR($D474 &gt;= AN$6, $E474 &lt; AM$6), 0, 1)+IF(OR($F474 &gt;= AN$6, $G474 &lt; AM$6), 0, 2)+1)</f>
        <v/>
      </c>
      <c r="AN474" s="71" t="str">
        <f ca="1">INDEX({"","_","-","="},IF(OR($D474 &gt;= AO$6, $E474 &lt; AN$6), 0, 1)+IF(OR($F474 &gt;= AO$6, $G474 &lt; AN$6), 0, 2)+1)</f>
        <v/>
      </c>
      <c r="AO474" s="71" t="str">
        <f ca="1">INDEX({"","_","-","="},IF(OR($D474 &gt;= AP$6, $E474 &lt; AO$6), 0, 1)+IF(OR($F474 &gt;= AP$6, $G474 &lt; AO$6), 0, 2)+1)</f>
        <v/>
      </c>
      <c r="AP474" s="71" t="str">
        <f ca="1">INDEX({"","_","-","="},IF(OR($D474 &gt;= AQ$6, $E474 &lt; AP$6), 0, 1)+IF(OR($F474 &gt;= AQ$6, $G474 &lt; AP$6), 0, 2)+1)</f>
        <v/>
      </c>
      <c r="AQ474" s="71" t="str">
        <f ca="1">INDEX({"","_","-","="},IF(OR($D474 &gt;= AR$6, $E474 &lt; AQ$6), 0, 1)+IF(OR($F474 &gt;= AR$6, $G474 &lt; AQ$6), 0, 2)+1)</f>
        <v/>
      </c>
      <c r="AR474" s="71" t="str">
        <f ca="1">INDEX({"","_","-","="},IF(OR($D474 &gt;= AS$6, $E474 &lt; AR$6), 0, 1)+IF(OR($F474 &gt;= AS$6, $G474 &lt; AR$6), 0, 2)+1)</f>
        <v/>
      </c>
      <c r="AS474" s="71" t="str">
        <f ca="1">INDEX({"","_","-","="},IF(OR($D474 &gt;= AT$6, $E474 &lt; AS$6), 0, 1)+IF(OR($F474 &gt;= AT$6, $G474 &lt; AS$6), 0, 2)+1)</f>
        <v/>
      </c>
      <c r="AT474" s="71" t="str">
        <f ca="1">INDEX({"","_","-","="},IF(OR($D474 &gt;= AU$6, $E474 &lt; AT$6), 0, 1)+IF(OR($F474 &gt;= AU$6, $G474 &lt; AT$6), 0, 2)+1)</f>
        <v/>
      </c>
      <c r="AU474" s="71" t="str">
        <f ca="1">INDEX({"","_","-","="},IF(OR($D474 &gt;= AV$6, $E474 &lt; AU$6), 0, 1)+IF(OR($F474 &gt;= AV$6, $G474 &lt; AU$6), 0, 2)+1)</f>
        <v/>
      </c>
      <c r="AV474" s="71" t="str">
        <f ca="1">INDEX({"","_","-","="},IF(OR($D474 &gt;= AW$6, $E474 &lt; AV$6), 0, 1)+IF(OR($F474 &gt;= AW$6, $G474 &lt; AV$6), 0, 2)+1)</f>
        <v/>
      </c>
      <c r="AW474" s="71" t="str">
        <f ca="1">INDEX({"","_","-","="},IF(OR($D474 &gt;= AX$6, $E474 &lt; AW$6), 0, 1)+IF(OR($F474 &gt;= AX$6, $G474 &lt; AW$6), 0, 2)+1)</f>
        <v/>
      </c>
      <c r="AX474" s="71" t="str">
        <f ca="1">INDEX({"","_","-","="},IF(OR($D474 &gt;= AY$6, $E474 &lt; AX$6), 0, 1)+IF(OR($F474 &gt;= AY$6, $G474 &lt; AX$6), 0, 2)+1)</f>
        <v/>
      </c>
      <c r="AY474" s="71" t="str">
        <f ca="1">INDEX({"","_","-","="},IF(OR($D474 &gt;= AZ$6, $E474 &lt; AY$6), 0, 1)+IF(OR($F474 &gt;= AZ$6, $G474 &lt; AY$6), 0, 2)+1)</f>
        <v/>
      </c>
      <c r="AZ474" s="71" t="str">
        <f ca="1">INDEX({"","_","-","="},IF(OR($D474 &gt;= BA$6, $E474 &lt; AZ$6), 0, 1)+IF(OR($F474 &gt;= BA$6, $G474 &lt; AZ$6), 0, 2)+1)</f>
        <v/>
      </c>
      <c r="BA474" s="71" t="str">
        <f ca="1">INDEX({"","_","-","="},IF(OR($D474 &gt;= BB$6, $E474 &lt; BA$6), 0, 1)+IF(OR($F474 &gt;= BB$6, $G474 &lt; BA$6), 0, 2)+1)</f>
        <v/>
      </c>
      <c r="BB474" s="71" t="str">
        <f ca="1">INDEX({"","_","-","="},IF(OR($D474 &gt;= BC$6, $E474 &lt; BB$6), 0, 1)+IF(OR($F474 &gt;= BC$6, $G474 &lt; BB$6), 0, 2)+1)</f>
        <v/>
      </c>
      <c r="BC474" s="71" t="str">
        <f ca="1">INDEX({"","_","-","="},IF(OR($D474 &gt;= BD$6, $E474 &lt; BC$6), 0, 1)+IF(OR($F474 &gt;= BD$6, $G474 &lt; BC$6), 0, 2)+1)</f>
        <v/>
      </c>
      <c r="BD474" s="71" t="str">
        <f ca="1">INDEX({"","_","-","="},IF(OR($D474 &gt;= BE$6, $E474 &lt; BD$6), 0, 1)+IF(OR($F474 &gt;= BE$6, $G474 &lt; BD$6), 0, 2)+1)</f>
        <v/>
      </c>
      <c r="BE474" s="71" t="str">
        <f ca="1">INDEX({"","_","-","="},IF(OR($D474 &gt;= BF$6, $E474 &lt; BE$6), 0, 1)+IF(OR($F474 &gt;= BF$6, $G474 &lt; BE$6), 0, 2)+1)</f>
        <v/>
      </c>
      <c r="BF474" s="71" t="str">
        <f ca="1">INDEX({"","_","-","="},IF(OR($D474 &gt;= BG$6, $E474 &lt; BF$6), 0, 1)+IF(OR($F474 &gt;= BG$6, $G474 &lt; BF$6), 0, 2)+1)</f>
        <v/>
      </c>
      <c r="BG474" s="71" t="str">
        <f ca="1">INDEX({"","_","-","="},IF(OR($D474 &gt;= BH$6, $E474 &lt; BG$6), 0, 1)+IF(OR($F474 &gt;= BH$6, $G474 &lt; BG$6), 0, 2)+1)</f>
        <v/>
      </c>
      <c r="BH474" s="71" t="str">
        <f ca="1">INDEX({"","_","-","="},IF(OR($D474 &gt;= BI$6, $E474 &lt; BH$6), 0, 1)+IF(OR($F474 &gt;= BI$6, $G474 &lt; BH$6), 0, 2)+1)</f>
        <v/>
      </c>
      <c r="BI474" s="71" t="str">
        <f ca="1">INDEX({"","_","-","="},IF(OR($D474 &gt;= BJ$6, $E474 &lt; BI$6), 0, 1)+IF(OR($F474 &gt;= BJ$6, $G474 &lt; BI$6), 0, 2)+1)</f>
        <v/>
      </c>
      <c r="BJ474" s="71" t="str">
        <f ca="1">INDEX({"","_","-","="},IF(OR($D474 &gt;= BK$6, $E474 &lt; BJ$6), 0, 1)+IF(OR($F474 &gt;= BK$6, $G474 &lt; BJ$6), 0, 2)+1)</f>
        <v/>
      </c>
      <c r="BK474" s="71" t="str">
        <f ca="1">INDEX({"","_","-","="},IF(OR($D474 &gt;= BL$6, $E474 &lt; BK$6), 0, 1)+IF(OR($F474 &gt;= BL$6, $G474 &lt; BK$6), 0, 2)+1)</f>
        <v/>
      </c>
      <c r="BL474" s="71" t="str">
        <f ca="1">INDEX({"","_","-","="},IF(OR($D474 &gt;= BM$6, $E474 &lt; BL$6), 0, 1)+IF(OR($F474 &gt;= BM$6, $G474 &lt; BL$6), 0, 2)+1)</f>
        <v/>
      </c>
      <c r="BM474" s="71" t="str">
        <f ca="1">INDEX({"","_","-","="},IF(OR($D474 &gt;= BN$6, $E474 &lt; BM$6), 0, 1)+IF(OR($F474 &gt;= BN$6, $G474 &lt; BM$6), 0, 2)+1)</f>
        <v/>
      </c>
      <c r="BN474" s="71" t="str">
        <f ca="1">INDEX({"","_","-","="},IF(OR($D474 &gt;= BO$6, $E474 &lt; BN$6), 0, 1)+IF(OR($F474 &gt;= BO$6, $G474 &lt; BN$6), 0, 2)+1)</f>
        <v/>
      </c>
      <c r="BO474" s="71" t="str">
        <f ca="1">INDEX({"","_","-","="},IF(OR($D474 &gt;= BP$6, $E474 &lt; BO$6), 0, 1)+IF(OR($F474 &gt;= BP$6, $G474 &lt; BO$6), 0, 2)+1)</f>
        <v/>
      </c>
      <c r="BP474" s="71" t="str">
        <f ca="1">INDEX({"","_","-","="},IF(OR($D474 &gt;= BQ$6, $E474 &lt; BP$6), 0, 1)+IF(OR($F474 &gt;= BQ$6, $G474 &lt; BP$6), 0, 2)+1)</f>
        <v/>
      </c>
      <c r="BQ474" s="71" t="str">
        <f ca="1">INDEX({"","_","-","="},IF(OR($D474 &gt;= BR$6, $E474 &lt; BQ$6), 0, 1)+IF(OR($F474 &gt;= BR$6, $G474 &lt; BQ$6), 0, 2)+1)</f>
        <v/>
      </c>
      <c r="BR474" s="71" t="str">
        <f ca="1">INDEX({"","_","-","="},IF(OR($D474 &gt;= BS$6, $E474 &lt; BR$6), 0, 1)+IF(OR($F474 &gt;= BS$6, $G474 &lt; BR$6), 0, 2)+1)</f>
        <v/>
      </c>
      <c r="BS474" s="71" t="str">
        <f ca="1">INDEX({"","_","-","="},IF(OR($D474 &gt;= BT$6, $E474 &lt; BS$6), 0, 1)+IF(OR($F474 &gt;= BT$6, $G474 &lt; BS$6), 0, 2)+1)</f>
        <v/>
      </c>
      <c r="BT474" s="71" t="str">
        <f ca="1">INDEX({"","_","-","="},IF(OR($D474 &gt;= BU$6, $E474 &lt; BT$6), 0, 1)+IF(OR($F474 &gt;= BU$6, $G474 &lt; BT$6), 0, 2)+1)</f>
        <v/>
      </c>
      <c r="BU474" s="71" t="str">
        <f ca="1">INDEX({"","_","-","="},IF(OR($D474 &gt;= BV$6, $E474 &lt; BU$6), 0, 1)+IF(OR($F474 &gt;= BV$6, $G474 &lt; BU$6), 0, 2)+1)</f>
        <v/>
      </c>
      <c r="BV474" s="71" t="str">
        <f ca="1">INDEX({"","_","-","="},IF(OR($D474 &gt;= BW$6, $E474 &lt; BV$6), 0, 1)+IF(OR($F474 &gt;= BW$6, $G474 &lt; BV$6), 0, 2)+1)</f>
        <v/>
      </c>
      <c r="BW474" s="71" t="str">
        <f ca="1">INDEX({"","_","-","="},IF(OR($D474 &gt;= BX$6, $E474 &lt; BW$6), 0, 1)+IF(OR($F474 &gt;= BX$6, $G474 &lt; BW$6), 0, 2)+1)</f>
        <v/>
      </c>
      <c r="BX474" s="71" t="str">
        <f ca="1">INDEX({"","_","-","="},IF(OR($D474 &gt;= BY$6, $E474 &lt; BX$6), 0, 1)+IF(OR($F474 &gt;= BY$6, $G474 &lt; BX$6), 0, 2)+1)</f>
        <v/>
      </c>
      <c r="BY474" s="71" t="str">
        <f ca="1">INDEX({"","_","-","="},IF(OR($D474 &gt;= BZ$6, $E474 &lt; BY$6), 0, 1)+IF(OR($F474 &gt;= BZ$6, $G474 &lt; BY$6), 0, 2)+1)</f>
        <v/>
      </c>
      <c r="BZ474" s="71" t="str">
        <f ca="1">INDEX({"","_","-","="},IF(OR($D474 &gt;= CA$6, $E474 &lt; BZ$6), 0, 1)+IF(OR($F474 &gt;= CA$6, $G474 &lt; BZ$6), 0, 2)+1)</f>
        <v/>
      </c>
      <c r="CA474" s="71" t="str">
        <f ca="1">INDEX({"","_","-","="},IF(OR($D474 &gt;= CB$6, $E474 &lt; CA$6), 0, 1)+IF(OR($F474 &gt;= CB$6, $G474 &lt; CA$6), 0, 2)+1)</f>
        <v/>
      </c>
      <c r="CB474" s="71" t="str">
        <f ca="1">INDEX({"","_","-","="},IF(OR($D474 &gt;= CC$6, $E474 &lt; CB$6), 0, 1)+IF(OR($F474 &gt;= CC$6, $G474 &lt; CB$6), 0, 2)+1)</f>
        <v/>
      </c>
      <c r="CC474" s="71" t="str">
        <f ca="1">INDEX({"","_","-","="},IF(OR($D474 &gt;= CD$6, $E474 &lt; CC$6), 0, 1)+IF(OR($F474 &gt;= CD$6, $G474 &lt; CC$6), 0, 2)+1)</f>
        <v/>
      </c>
      <c r="CD474" s="71" t="str">
        <f ca="1">INDEX({"","_","-","="},IF(OR($D474 &gt;= CE$6, $E474 &lt; CD$6), 0, 1)+IF(OR($F474 &gt;= CE$6, $G474 &lt; CD$6), 0, 2)+1)</f>
        <v/>
      </c>
    </row>
    <row r="475" spans="1:82">
      <c r="A475" s="8" t="str">
        <f ca="1">IF('临-进度'!N470,'临-进度'!$A470,"")</f>
        <v/>
      </c>
      <c r="B475" s="8" t="str">
        <f ca="1">IF('临-进度'!N470,'临-进度'!$B470,"")</f>
        <v/>
      </c>
      <c r="C475" s="8" t="str">
        <f ca="1">IF('临-进度'!N470,'临-进度'!$F470,"")</f>
        <v/>
      </c>
      <c r="D475" s="42" t="str">
        <f ca="1">IF('临-进度'!$N470,'临-进度'!$J470,"")</f>
        <v/>
      </c>
      <c r="E475" s="42" t="str">
        <f ca="1">IF('临-进度'!$N470,'临-进度'!$AF470,"")</f>
        <v/>
      </c>
      <c r="F475" s="42" t="str">
        <f ca="1">IF('临-进度'!$N470,'临-进度'!$K470,"")</f>
        <v/>
      </c>
      <c r="G475" s="76" t="str">
        <f ca="1">IF('临-进度'!$N470,'临-进度'!$AG470,"")</f>
        <v/>
      </c>
      <c r="H475" s="71" t="str">
        <f ca="1">INDEX({"","_","-","="},IF(OR($D475 &gt;= I$6, $E475 &lt; H$6), 0, 1)+IF(OR($F475 &gt;= I$6, $G475 &lt; H$6), 0, 2)+1)</f>
        <v/>
      </c>
      <c r="I475" s="71" t="str">
        <f ca="1">INDEX({"","_","-","="},IF(OR($D475 &gt;= J$6, $E475 &lt; I$6), 0, 1)+IF(OR($F475 &gt;= J$6, $G475 &lt; I$6), 0, 2)+1)</f>
        <v/>
      </c>
      <c r="J475" s="71" t="str">
        <f ca="1">INDEX({"","_","-","="},IF(OR($D475 &gt;= K$6, $E475 &lt; J$6), 0, 1)+IF(OR($F475 &gt;= K$6, $G475 &lt; J$6), 0, 2)+1)</f>
        <v/>
      </c>
      <c r="K475" s="71" t="str">
        <f ca="1">INDEX({"","_","-","="},IF(OR($D475 &gt;= L$6, $E475 &lt; K$6), 0, 1)+IF(OR($F475 &gt;= L$6, $G475 &lt; K$6), 0, 2)+1)</f>
        <v/>
      </c>
      <c r="L475" s="71" t="str">
        <f ca="1">INDEX({"","_","-","="},IF(OR($D475 &gt;= M$6, $E475 &lt; L$6), 0, 1)+IF(OR($F475 &gt;= M$6, $G475 &lt; L$6), 0, 2)+1)</f>
        <v/>
      </c>
      <c r="M475" s="71" t="str">
        <f ca="1">INDEX({"","_","-","="},IF(OR($D475 &gt;= N$6, $E475 &lt; M$6), 0, 1)+IF(OR($F475 &gt;= N$6, $G475 &lt; M$6), 0, 2)+1)</f>
        <v/>
      </c>
      <c r="N475" s="71" t="str">
        <f ca="1">INDEX({"","_","-","="},IF(OR($D475 &gt;= O$6, $E475 &lt; N$6), 0, 1)+IF(OR($F475 &gt;= O$6, $G475 &lt; N$6), 0, 2)+1)</f>
        <v/>
      </c>
      <c r="O475" s="71" t="str">
        <f ca="1">INDEX({"","_","-","="},IF(OR($D475 &gt;= P$6, $E475 &lt; O$6), 0, 1)+IF(OR($F475 &gt;= P$6, $G475 &lt; O$6), 0, 2)+1)</f>
        <v/>
      </c>
      <c r="P475" s="71" t="str">
        <f ca="1">INDEX({"","_","-","="},IF(OR($D475 &gt;= Q$6, $E475 &lt; P$6), 0, 1)+IF(OR($F475 &gt;= Q$6, $G475 &lt; P$6), 0, 2)+1)</f>
        <v/>
      </c>
      <c r="Q475" s="71" t="str">
        <f ca="1">INDEX({"","_","-","="},IF(OR($D475 &gt;= R$6, $E475 &lt; Q$6), 0, 1)+IF(OR($F475 &gt;= R$6, $G475 &lt; Q$6), 0, 2)+1)</f>
        <v/>
      </c>
      <c r="R475" s="71" t="str">
        <f ca="1">INDEX({"","_","-","="},IF(OR($D475 &gt;= S$6, $E475 &lt; R$6), 0, 1)+IF(OR($F475 &gt;= S$6, $G475 &lt; R$6), 0, 2)+1)</f>
        <v/>
      </c>
      <c r="S475" s="71" t="str">
        <f ca="1">INDEX({"","_","-","="},IF(OR($D475 &gt;= T$6, $E475 &lt; S$6), 0, 1)+IF(OR($F475 &gt;= T$6, $G475 &lt; S$6), 0, 2)+1)</f>
        <v/>
      </c>
      <c r="T475" s="71" t="str">
        <f ca="1">INDEX({"","_","-","="},IF(OR($D475 &gt;= U$6, $E475 &lt; T$6), 0, 1)+IF(OR($F475 &gt;= U$6, $G475 &lt; T$6), 0, 2)+1)</f>
        <v/>
      </c>
      <c r="U475" s="71" t="str">
        <f ca="1">INDEX({"","_","-","="},IF(OR($D475 &gt;= V$6, $E475 &lt; U$6), 0, 1)+IF(OR($F475 &gt;= V$6, $G475 &lt; U$6), 0, 2)+1)</f>
        <v/>
      </c>
      <c r="V475" s="71" t="str">
        <f ca="1">INDEX({"","_","-","="},IF(OR($D475 &gt;= W$6, $E475 &lt; V$6), 0, 1)+IF(OR($F475 &gt;= W$6, $G475 &lt; V$6), 0, 2)+1)</f>
        <v/>
      </c>
      <c r="W475" s="71" t="str">
        <f ca="1">INDEX({"","_","-","="},IF(OR($D475 &gt;= X$6, $E475 &lt; W$6), 0, 1)+IF(OR($F475 &gt;= X$6, $G475 &lt; W$6), 0, 2)+1)</f>
        <v/>
      </c>
      <c r="X475" s="71" t="str">
        <f ca="1">INDEX({"","_","-","="},IF(OR($D475 &gt;= Y$6, $E475 &lt; X$6), 0, 1)+IF(OR($F475 &gt;= Y$6, $G475 &lt; X$6), 0, 2)+1)</f>
        <v/>
      </c>
      <c r="Y475" s="71" t="str">
        <f ca="1">INDEX({"","_","-","="},IF(OR($D475 &gt;= Z$6, $E475 &lt; Y$6), 0, 1)+IF(OR($F475 &gt;= Z$6, $G475 &lt; Y$6), 0, 2)+1)</f>
        <v/>
      </c>
      <c r="Z475" s="71" t="str">
        <f ca="1">INDEX({"","_","-","="},IF(OR($D475 &gt;= AA$6, $E475 &lt; Z$6), 0, 1)+IF(OR($F475 &gt;= AA$6, $G475 &lt; Z$6), 0, 2)+1)</f>
        <v/>
      </c>
      <c r="AA475" s="71" t="str">
        <f ca="1">INDEX({"","_","-","="},IF(OR($D475 &gt;= AB$6, $E475 &lt; AA$6), 0, 1)+IF(OR($F475 &gt;= AB$6, $G475 &lt; AA$6), 0, 2)+1)</f>
        <v/>
      </c>
      <c r="AB475" s="71" t="str">
        <f ca="1">INDEX({"","_","-","="},IF(OR($D475 &gt;= AC$6, $E475 &lt; AB$6), 0, 1)+IF(OR($F475 &gt;= AC$6, $G475 &lt; AB$6), 0, 2)+1)</f>
        <v/>
      </c>
      <c r="AC475" s="71" t="str">
        <f ca="1">INDEX({"","_","-","="},IF(OR($D475 &gt;= AD$6, $E475 &lt; AC$6), 0, 1)+IF(OR($F475 &gt;= AD$6, $G475 &lt; AC$6), 0, 2)+1)</f>
        <v/>
      </c>
      <c r="AD475" s="71" t="str">
        <f ca="1">INDEX({"","_","-","="},IF(OR($D475 &gt;= AE$6, $E475 &lt; AD$6), 0, 1)+IF(OR($F475 &gt;= AE$6, $G475 &lt; AD$6), 0, 2)+1)</f>
        <v/>
      </c>
      <c r="AE475" s="71" t="str">
        <f ca="1">INDEX({"","_","-","="},IF(OR($D475 &gt;= AF$6, $E475 &lt; AE$6), 0, 1)+IF(OR($F475 &gt;= AF$6, $G475 &lt; AE$6), 0, 2)+1)</f>
        <v/>
      </c>
      <c r="AF475" s="71" t="str">
        <f ca="1">INDEX({"","_","-","="},IF(OR($D475 &gt;= AG$6, $E475 &lt; AF$6), 0, 1)+IF(OR($F475 &gt;= AG$6, $G475 &lt; AF$6), 0, 2)+1)</f>
        <v/>
      </c>
      <c r="AG475" s="71" t="str">
        <f ca="1">INDEX({"","_","-","="},IF(OR($D475 &gt;= AH$6, $E475 &lt; AG$6), 0, 1)+IF(OR($F475 &gt;= AH$6, $G475 &lt; AG$6), 0, 2)+1)</f>
        <v/>
      </c>
      <c r="AH475" s="71" t="str">
        <f ca="1">INDEX({"","_","-","="},IF(OR($D475 &gt;= AI$6, $E475 &lt; AH$6), 0, 1)+IF(OR($F475 &gt;= AI$6, $G475 &lt; AH$6), 0, 2)+1)</f>
        <v/>
      </c>
      <c r="AI475" s="71" t="str">
        <f ca="1">INDEX({"","_","-","="},IF(OR($D475 &gt;= AJ$6, $E475 &lt; AI$6), 0, 1)+IF(OR($F475 &gt;= AJ$6, $G475 &lt; AI$6), 0, 2)+1)</f>
        <v/>
      </c>
      <c r="AJ475" s="71" t="str">
        <f ca="1">INDEX({"","_","-","="},IF(OR($D475 &gt;= AK$6, $E475 &lt; AJ$6), 0, 1)+IF(OR($F475 &gt;= AK$6, $G475 &lt; AJ$6), 0, 2)+1)</f>
        <v/>
      </c>
      <c r="AK475" s="71" t="str">
        <f ca="1">INDEX({"","_","-","="},IF(OR($D475 &gt;= AL$6, $E475 &lt; AK$6), 0, 1)+IF(OR($F475 &gt;= AL$6, $G475 &lt; AK$6), 0, 2)+1)</f>
        <v/>
      </c>
      <c r="AL475" s="71" t="str">
        <f ca="1">INDEX({"","_","-","="},IF(OR($D475 &gt;= AM$6, $E475 &lt; AL$6), 0, 1)+IF(OR($F475 &gt;= AM$6, $G475 &lt; AL$6), 0, 2)+1)</f>
        <v/>
      </c>
      <c r="AM475" s="71" t="str">
        <f ca="1">INDEX({"","_","-","="},IF(OR($D475 &gt;= AN$6, $E475 &lt; AM$6), 0, 1)+IF(OR($F475 &gt;= AN$6, $G475 &lt; AM$6), 0, 2)+1)</f>
        <v/>
      </c>
      <c r="AN475" s="71" t="str">
        <f ca="1">INDEX({"","_","-","="},IF(OR($D475 &gt;= AO$6, $E475 &lt; AN$6), 0, 1)+IF(OR($F475 &gt;= AO$6, $G475 &lt; AN$6), 0, 2)+1)</f>
        <v/>
      </c>
      <c r="AO475" s="71" t="str">
        <f ca="1">INDEX({"","_","-","="},IF(OR($D475 &gt;= AP$6, $E475 &lt; AO$6), 0, 1)+IF(OR($F475 &gt;= AP$6, $G475 &lt; AO$6), 0, 2)+1)</f>
        <v/>
      </c>
      <c r="AP475" s="71" t="str">
        <f ca="1">INDEX({"","_","-","="},IF(OR($D475 &gt;= AQ$6, $E475 &lt; AP$6), 0, 1)+IF(OR($F475 &gt;= AQ$6, $G475 &lt; AP$6), 0, 2)+1)</f>
        <v/>
      </c>
      <c r="AQ475" s="71" t="str">
        <f ca="1">INDEX({"","_","-","="},IF(OR($D475 &gt;= AR$6, $E475 &lt; AQ$6), 0, 1)+IF(OR($F475 &gt;= AR$6, $G475 &lt; AQ$6), 0, 2)+1)</f>
        <v/>
      </c>
      <c r="AR475" s="71" t="str">
        <f ca="1">INDEX({"","_","-","="},IF(OR($D475 &gt;= AS$6, $E475 &lt; AR$6), 0, 1)+IF(OR($F475 &gt;= AS$6, $G475 &lt; AR$6), 0, 2)+1)</f>
        <v/>
      </c>
      <c r="AS475" s="71" t="str">
        <f ca="1">INDEX({"","_","-","="},IF(OR($D475 &gt;= AT$6, $E475 &lt; AS$6), 0, 1)+IF(OR($F475 &gt;= AT$6, $G475 &lt; AS$6), 0, 2)+1)</f>
        <v/>
      </c>
      <c r="AT475" s="71" t="str">
        <f ca="1">INDEX({"","_","-","="},IF(OR($D475 &gt;= AU$6, $E475 &lt; AT$6), 0, 1)+IF(OR($F475 &gt;= AU$6, $G475 &lt; AT$6), 0, 2)+1)</f>
        <v/>
      </c>
      <c r="AU475" s="71" t="str">
        <f ca="1">INDEX({"","_","-","="},IF(OR($D475 &gt;= AV$6, $E475 &lt; AU$6), 0, 1)+IF(OR($F475 &gt;= AV$6, $G475 &lt; AU$6), 0, 2)+1)</f>
        <v/>
      </c>
      <c r="AV475" s="71" t="str">
        <f ca="1">INDEX({"","_","-","="},IF(OR($D475 &gt;= AW$6, $E475 &lt; AV$6), 0, 1)+IF(OR($F475 &gt;= AW$6, $G475 &lt; AV$6), 0, 2)+1)</f>
        <v/>
      </c>
      <c r="AW475" s="71" t="str">
        <f ca="1">INDEX({"","_","-","="},IF(OR($D475 &gt;= AX$6, $E475 &lt; AW$6), 0, 1)+IF(OR($F475 &gt;= AX$6, $G475 &lt; AW$6), 0, 2)+1)</f>
        <v/>
      </c>
      <c r="AX475" s="71" t="str">
        <f ca="1">INDEX({"","_","-","="},IF(OR($D475 &gt;= AY$6, $E475 &lt; AX$6), 0, 1)+IF(OR($F475 &gt;= AY$6, $G475 &lt; AX$6), 0, 2)+1)</f>
        <v/>
      </c>
      <c r="AY475" s="71" t="str">
        <f ca="1">INDEX({"","_","-","="},IF(OR($D475 &gt;= AZ$6, $E475 &lt; AY$6), 0, 1)+IF(OR($F475 &gt;= AZ$6, $G475 &lt; AY$6), 0, 2)+1)</f>
        <v/>
      </c>
      <c r="AZ475" s="71" t="str">
        <f ca="1">INDEX({"","_","-","="},IF(OR($D475 &gt;= BA$6, $E475 &lt; AZ$6), 0, 1)+IF(OR($F475 &gt;= BA$6, $G475 &lt; AZ$6), 0, 2)+1)</f>
        <v/>
      </c>
      <c r="BA475" s="71" t="str">
        <f ca="1">INDEX({"","_","-","="},IF(OR($D475 &gt;= BB$6, $E475 &lt; BA$6), 0, 1)+IF(OR($F475 &gt;= BB$6, $G475 &lt; BA$6), 0, 2)+1)</f>
        <v/>
      </c>
      <c r="BB475" s="71" t="str">
        <f ca="1">INDEX({"","_","-","="},IF(OR($D475 &gt;= BC$6, $E475 &lt; BB$6), 0, 1)+IF(OR($F475 &gt;= BC$6, $G475 &lt; BB$6), 0, 2)+1)</f>
        <v/>
      </c>
      <c r="BC475" s="71" t="str">
        <f ca="1">INDEX({"","_","-","="},IF(OR($D475 &gt;= BD$6, $E475 &lt; BC$6), 0, 1)+IF(OR($F475 &gt;= BD$6, $G475 &lt; BC$6), 0, 2)+1)</f>
        <v/>
      </c>
      <c r="BD475" s="71" t="str">
        <f ca="1">INDEX({"","_","-","="},IF(OR($D475 &gt;= BE$6, $E475 &lt; BD$6), 0, 1)+IF(OR($F475 &gt;= BE$6, $G475 &lt; BD$6), 0, 2)+1)</f>
        <v/>
      </c>
      <c r="BE475" s="71" t="str">
        <f ca="1">INDEX({"","_","-","="},IF(OR($D475 &gt;= BF$6, $E475 &lt; BE$6), 0, 1)+IF(OR($F475 &gt;= BF$6, $G475 &lt; BE$6), 0, 2)+1)</f>
        <v/>
      </c>
      <c r="BF475" s="71" t="str">
        <f ca="1">INDEX({"","_","-","="},IF(OR($D475 &gt;= BG$6, $E475 &lt; BF$6), 0, 1)+IF(OR($F475 &gt;= BG$6, $G475 &lt; BF$6), 0, 2)+1)</f>
        <v/>
      </c>
      <c r="BG475" s="71" t="str">
        <f ca="1">INDEX({"","_","-","="},IF(OR($D475 &gt;= BH$6, $E475 &lt; BG$6), 0, 1)+IF(OR($F475 &gt;= BH$6, $G475 &lt; BG$6), 0, 2)+1)</f>
        <v/>
      </c>
      <c r="BH475" s="71" t="str">
        <f ca="1">INDEX({"","_","-","="},IF(OR($D475 &gt;= BI$6, $E475 &lt; BH$6), 0, 1)+IF(OR($F475 &gt;= BI$6, $G475 &lt; BH$6), 0, 2)+1)</f>
        <v/>
      </c>
      <c r="BI475" s="71" t="str">
        <f ca="1">INDEX({"","_","-","="},IF(OR($D475 &gt;= BJ$6, $E475 &lt; BI$6), 0, 1)+IF(OR($F475 &gt;= BJ$6, $G475 &lt; BI$6), 0, 2)+1)</f>
        <v/>
      </c>
      <c r="BJ475" s="71" t="str">
        <f ca="1">INDEX({"","_","-","="},IF(OR($D475 &gt;= BK$6, $E475 &lt; BJ$6), 0, 1)+IF(OR($F475 &gt;= BK$6, $G475 &lt; BJ$6), 0, 2)+1)</f>
        <v/>
      </c>
      <c r="BK475" s="71" t="str">
        <f ca="1">INDEX({"","_","-","="},IF(OR($D475 &gt;= BL$6, $E475 &lt; BK$6), 0, 1)+IF(OR($F475 &gt;= BL$6, $G475 &lt; BK$6), 0, 2)+1)</f>
        <v/>
      </c>
      <c r="BL475" s="71" t="str">
        <f ca="1">INDEX({"","_","-","="},IF(OR($D475 &gt;= BM$6, $E475 &lt; BL$6), 0, 1)+IF(OR($F475 &gt;= BM$6, $G475 &lt; BL$6), 0, 2)+1)</f>
        <v/>
      </c>
      <c r="BM475" s="71" t="str">
        <f ca="1">INDEX({"","_","-","="},IF(OR($D475 &gt;= BN$6, $E475 &lt; BM$6), 0, 1)+IF(OR($F475 &gt;= BN$6, $G475 &lt; BM$6), 0, 2)+1)</f>
        <v/>
      </c>
      <c r="BN475" s="71" t="str">
        <f ca="1">INDEX({"","_","-","="},IF(OR($D475 &gt;= BO$6, $E475 &lt; BN$6), 0, 1)+IF(OR($F475 &gt;= BO$6, $G475 &lt; BN$6), 0, 2)+1)</f>
        <v/>
      </c>
      <c r="BO475" s="71" t="str">
        <f ca="1">INDEX({"","_","-","="},IF(OR($D475 &gt;= BP$6, $E475 &lt; BO$6), 0, 1)+IF(OR($F475 &gt;= BP$6, $G475 &lt; BO$6), 0, 2)+1)</f>
        <v/>
      </c>
      <c r="BP475" s="71" t="str">
        <f ca="1">INDEX({"","_","-","="},IF(OR($D475 &gt;= BQ$6, $E475 &lt; BP$6), 0, 1)+IF(OR($F475 &gt;= BQ$6, $G475 &lt; BP$6), 0, 2)+1)</f>
        <v/>
      </c>
      <c r="BQ475" s="71" t="str">
        <f ca="1">INDEX({"","_","-","="},IF(OR($D475 &gt;= BR$6, $E475 &lt; BQ$6), 0, 1)+IF(OR($F475 &gt;= BR$6, $G475 &lt; BQ$6), 0, 2)+1)</f>
        <v/>
      </c>
      <c r="BR475" s="71" t="str">
        <f ca="1">INDEX({"","_","-","="},IF(OR($D475 &gt;= BS$6, $E475 &lt; BR$6), 0, 1)+IF(OR($F475 &gt;= BS$6, $G475 &lt; BR$6), 0, 2)+1)</f>
        <v/>
      </c>
      <c r="BS475" s="71" t="str">
        <f ca="1">INDEX({"","_","-","="},IF(OR($D475 &gt;= BT$6, $E475 &lt; BS$6), 0, 1)+IF(OR($F475 &gt;= BT$6, $G475 &lt; BS$6), 0, 2)+1)</f>
        <v/>
      </c>
      <c r="BT475" s="71" t="str">
        <f ca="1">INDEX({"","_","-","="},IF(OR($D475 &gt;= BU$6, $E475 &lt; BT$6), 0, 1)+IF(OR($F475 &gt;= BU$6, $G475 &lt; BT$6), 0, 2)+1)</f>
        <v/>
      </c>
      <c r="BU475" s="71" t="str">
        <f ca="1">INDEX({"","_","-","="},IF(OR($D475 &gt;= BV$6, $E475 &lt; BU$6), 0, 1)+IF(OR($F475 &gt;= BV$6, $G475 &lt; BU$6), 0, 2)+1)</f>
        <v/>
      </c>
      <c r="BV475" s="71" t="str">
        <f ca="1">INDEX({"","_","-","="},IF(OR($D475 &gt;= BW$6, $E475 &lt; BV$6), 0, 1)+IF(OR($F475 &gt;= BW$6, $G475 &lt; BV$6), 0, 2)+1)</f>
        <v/>
      </c>
      <c r="BW475" s="71" t="str">
        <f ca="1">INDEX({"","_","-","="},IF(OR($D475 &gt;= BX$6, $E475 &lt; BW$6), 0, 1)+IF(OR($F475 &gt;= BX$6, $G475 &lt; BW$6), 0, 2)+1)</f>
        <v/>
      </c>
      <c r="BX475" s="71" t="str">
        <f ca="1">INDEX({"","_","-","="},IF(OR($D475 &gt;= BY$6, $E475 &lt; BX$6), 0, 1)+IF(OR($F475 &gt;= BY$6, $G475 &lt; BX$6), 0, 2)+1)</f>
        <v/>
      </c>
      <c r="BY475" s="71" t="str">
        <f ca="1">INDEX({"","_","-","="},IF(OR($D475 &gt;= BZ$6, $E475 &lt; BY$6), 0, 1)+IF(OR($F475 &gt;= BZ$6, $G475 &lt; BY$6), 0, 2)+1)</f>
        <v/>
      </c>
      <c r="BZ475" s="71" t="str">
        <f ca="1">INDEX({"","_","-","="},IF(OR($D475 &gt;= CA$6, $E475 &lt; BZ$6), 0, 1)+IF(OR($F475 &gt;= CA$6, $G475 &lt; BZ$6), 0, 2)+1)</f>
        <v/>
      </c>
      <c r="CA475" s="71" t="str">
        <f ca="1">INDEX({"","_","-","="},IF(OR($D475 &gt;= CB$6, $E475 &lt; CA$6), 0, 1)+IF(OR($F475 &gt;= CB$6, $G475 &lt; CA$6), 0, 2)+1)</f>
        <v/>
      </c>
      <c r="CB475" s="71" t="str">
        <f ca="1">INDEX({"","_","-","="},IF(OR($D475 &gt;= CC$6, $E475 &lt; CB$6), 0, 1)+IF(OR($F475 &gt;= CC$6, $G475 &lt; CB$6), 0, 2)+1)</f>
        <v/>
      </c>
      <c r="CC475" s="71" t="str">
        <f ca="1">INDEX({"","_","-","="},IF(OR($D475 &gt;= CD$6, $E475 &lt; CC$6), 0, 1)+IF(OR($F475 &gt;= CD$6, $G475 &lt; CC$6), 0, 2)+1)</f>
        <v/>
      </c>
      <c r="CD475" s="71" t="str">
        <f ca="1">INDEX({"","_","-","="},IF(OR($D475 &gt;= CE$6, $E475 &lt; CD$6), 0, 1)+IF(OR($F475 &gt;= CE$6, $G475 &lt; CD$6), 0, 2)+1)</f>
        <v/>
      </c>
    </row>
    <row r="476" spans="1:82">
      <c r="A476" s="8" t="str">
        <f ca="1">IF('临-进度'!N471,'临-进度'!$A471,"")</f>
        <v/>
      </c>
      <c r="B476" s="8" t="str">
        <f ca="1">IF('临-进度'!N471,'临-进度'!$B471,"")</f>
        <v/>
      </c>
      <c r="C476" s="8" t="str">
        <f ca="1">IF('临-进度'!N471,'临-进度'!$F471,"")</f>
        <v/>
      </c>
      <c r="D476" s="42" t="str">
        <f ca="1">IF('临-进度'!$N471,'临-进度'!$J471,"")</f>
        <v/>
      </c>
      <c r="E476" s="42" t="str">
        <f ca="1">IF('临-进度'!$N471,'临-进度'!$AF471,"")</f>
        <v/>
      </c>
      <c r="F476" s="42" t="str">
        <f ca="1">IF('临-进度'!$N471,'临-进度'!$K471,"")</f>
        <v/>
      </c>
      <c r="G476" s="76" t="str">
        <f ca="1">IF('临-进度'!$N471,'临-进度'!$AG471,"")</f>
        <v/>
      </c>
      <c r="H476" s="71" t="str">
        <f ca="1">INDEX({"","_","-","="},IF(OR($D476 &gt;= I$6, $E476 &lt; H$6), 0, 1)+IF(OR($F476 &gt;= I$6, $G476 &lt; H$6), 0, 2)+1)</f>
        <v/>
      </c>
      <c r="I476" s="71" t="str">
        <f ca="1">INDEX({"","_","-","="},IF(OR($D476 &gt;= J$6, $E476 &lt; I$6), 0, 1)+IF(OR($F476 &gt;= J$6, $G476 &lt; I$6), 0, 2)+1)</f>
        <v/>
      </c>
      <c r="J476" s="71" t="str">
        <f ca="1">INDEX({"","_","-","="},IF(OR($D476 &gt;= K$6, $E476 &lt; J$6), 0, 1)+IF(OR($F476 &gt;= K$6, $G476 &lt; J$6), 0, 2)+1)</f>
        <v/>
      </c>
      <c r="K476" s="71" t="str">
        <f ca="1">INDEX({"","_","-","="},IF(OR($D476 &gt;= L$6, $E476 &lt; K$6), 0, 1)+IF(OR($F476 &gt;= L$6, $G476 &lt; K$6), 0, 2)+1)</f>
        <v/>
      </c>
      <c r="L476" s="71" t="str">
        <f ca="1">INDEX({"","_","-","="},IF(OR($D476 &gt;= M$6, $E476 &lt; L$6), 0, 1)+IF(OR($F476 &gt;= M$6, $G476 &lt; L$6), 0, 2)+1)</f>
        <v/>
      </c>
      <c r="M476" s="71" t="str">
        <f ca="1">INDEX({"","_","-","="},IF(OR($D476 &gt;= N$6, $E476 &lt; M$6), 0, 1)+IF(OR($F476 &gt;= N$6, $G476 &lt; M$6), 0, 2)+1)</f>
        <v/>
      </c>
      <c r="N476" s="71" t="str">
        <f ca="1">INDEX({"","_","-","="},IF(OR($D476 &gt;= O$6, $E476 &lt; N$6), 0, 1)+IF(OR($F476 &gt;= O$6, $G476 &lt; N$6), 0, 2)+1)</f>
        <v/>
      </c>
      <c r="O476" s="71" t="str">
        <f ca="1">INDEX({"","_","-","="},IF(OR($D476 &gt;= P$6, $E476 &lt; O$6), 0, 1)+IF(OR($F476 &gt;= P$6, $G476 &lt; O$6), 0, 2)+1)</f>
        <v/>
      </c>
      <c r="P476" s="71" t="str">
        <f ca="1">INDEX({"","_","-","="},IF(OR($D476 &gt;= Q$6, $E476 &lt; P$6), 0, 1)+IF(OR($F476 &gt;= Q$6, $G476 &lt; P$6), 0, 2)+1)</f>
        <v/>
      </c>
      <c r="Q476" s="71" t="str">
        <f ca="1">INDEX({"","_","-","="},IF(OR($D476 &gt;= R$6, $E476 &lt; Q$6), 0, 1)+IF(OR($F476 &gt;= R$6, $G476 &lt; Q$6), 0, 2)+1)</f>
        <v/>
      </c>
      <c r="R476" s="71" t="str">
        <f ca="1">INDEX({"","_","-","="},IF(OR($D476 &gt;= S$6, $E476 &lt; R$6), 0, 1)+IF(OR($F476 &gt;= S$6, $G476 &lt; R$6), 0, 2)+1)</f>
        <v/>
      </c>
      <c r="S476" s="71" t="str">
        <f ca="1">INDEX({"","_","-","="},IF(OR($D476 &gt;= T$6, $E476 &lt; S$6), 0, 1)+IF(OR($F476 &gt;= T$6, $G476 &lt; S$6), 0, 2)+1)</f>
        <v/>
      </c>
      <c r="T476" s="71" t="str">
        <f ca="1">INDEX({"","_","-","="},IF(OR($D476 &gt;= U$6, $E476 &lt; T$6), 0, 1)+IF(OR($F476 &gt;= U$6, $G476 &lt; T$6), 0, 2)+1)</f>
        <v/>
      </c>
      <c r="U476" s="71" t="str">
        <f ca="1">INDEX({"","_","-","="},IF(OR($D476 &gt;= V$6, $E476 &lt; U$6), 0, 1)+IF(OR($F476 &gt;= V$6, $G476 &lt; U$6), 0, 2)+1)</f>
        <v/>
      </c>
      <c r="V476" s="71" t="str">
        <f ca="1">INDEX({"","_","-","="},IF(OR($D476 &gt;= W$6, $E476 &lt; V$6), 0, 1)+IF(OR($F476 &gt;= W$6, $G476 &lt; V$6), 0, 2)+1)</f>
        <v/>
      </c>
      <c r="W476" s="71" t="str">
        <f ca="1">INDEX({"","_","-","="},IF(OR($D476 &gt;= X$6, $E476 &lt; W$6), 0, 1)+IF(OR($F476 &gt;= X$6, $G476 &lt; W$6), 0, 2)+1)</f>
        <v/>
      </c>
      <c r="X476" s="71" t="str">
        <f ca="1">INDEX({"","_","-","="},IF(OR($D476 &gt;= Y$6, $E476 &lt; X$6), 0, 1)+IF(OR($F476 &gt;= Y$6, $G476 &lt; X$6), 0, 2)+1)</f>
        <v/>
      </c>
      <c r="Y476" s="71" t="str">
        <f ca="1">INDEX({"","_","-","="},IF(OR($D476 &gt;= Z$6, $E476 &lt; Y$6), 0, 1)+IF(OR($F476 &gt;= Z$6, $G476 &lt; Y$6), 0, 2)+1)</f>
        <v/>
      </c>
      <c r="Z476" s="71" t="str">
        <f ca="1">INDEX({"","_","-","="},IF(OR($D476 &gt;= AA$6, $E476 &lt; Z$6), 0, 1)+IF(OR($F476 &gt;= AA$6, $G476 &lt; Z$6), 0, 2)+1)</f>
        <v/>
      </c>
      <c r="AA476" s="71" t="str">
        <f ca="1">INDEX({"","_","-","="},IF(OR($D476 &gt;= AB$6, $E476 &lt; AA$6), 0, 1)+IF(OR($F476 &gt;= AB$6, $G476 &lt; AA$6), 0, 2)+1)</f>
        <v/>
      </c>
      <c r="AB476" s="71" t="str">
        <f ca="1">INDEX({"","_","-","="},IF(OR($D476 &gt;= AC$6, $E476 &lt; AB$6), 0, 1)+IF(OR($F476 &gt;= AC$6, $G476 &lt; AB$6), 0, 2)+1)</f>
        <v/>
      </c>
      <c r="AC476" s="71" t="str">
        <f ca="1">INDEX({"","_","-","="},IF(OR($D476 &gt;= AD$6, $E476 &lt; AC$6), 0, 1)+IF(OR($F476 &gt;= AD$6, $G476 &lt; AC$6), 0, 2)+1)</f>
        <v/>
      </c>
      <c r="AD476" s="71" t="str">
        <f ca="1">INDEX({"","_","-","="},IF(OR($D476 &gt;= AE$6, $E476 &lt; AD$6), 0, 1)+IF(OR($F476 &gt;= AE$6, $G476 &lt; AD$6), 0, 2)+1)</f>
        <v/>
      </c>
      <c r="AE476" s="71" t="str">
        <f ca="1">INDEX({"","_","-","="},IF(OR($D476 &gt;= AF$6, $E476 &lt; AE$6), 0, 1)+IF(OR($F476 &gt;= AF$6, $G476 &lt; AE$6), 0, 2)+1)</f>
        <v/>
      </c>
      <c r="AF476" s="71" t="str">
        <f ca="1">INDEX({"","_","-","="},IF(OR($D476 &gt;= AG$6, $E476 &lt; AF$6), 0, 1)+IF(OR($F476 &gt;= AG$6, $G476 &lt; AF$6), 0, 2)+1)</f>
        <v/>
      </c>
      <c r="AG476" s="71" t="str">
        <f ca="1">INDEX({"","_","-","="},IF(OR($D476 &gt;= AH$6, $E476 &lt; AG$6), 0, 1)+IF(OR($F476 &gt;= AH$6, $G476 &lt; AG$6), 0, 2)+1)</f>
        <v/>
      </c>
      <c r="AH476" s="71" t="str">
        <f ca="1">INDEX({"","_","-","="},IF(OR($D476 &gt;= AI$6, $E476 &lt; AH$6), 0, 1)+IF(OR($F476 &gt;= AI$6, $G476 &lt; AH$6), 0, 2)+1)</f>
        <v/>
      </c>
      <c r="AI476" s="71" t="str">
        <f ca="1">INDEX({"","_","-","="},IF(OR($D476 &gt;= AJ$6, $E476 &lt; AI$6), 0, 1)+IF(OR($F476 &gt;= AJ$6, $G476 &lt; AI$6), 0, 2)+1)</f>
        <v/>
      </c>
      <c r="AJ476" s="71" t="str">
        <f ca="1">INDEX({"","_","-","="},IF(OR($D476 &gt;= AK$6, $E476 &lt; AJ$6), 0, 1)+IF(OR($F476 &gt;= AK$6, $G476 &lt; AJ$6), 0, 2)+1)</f>
        <v/>
      </c>
      <c r="AK476" s="71" t="str">
        <f ca="1">INDEX({"","_","-","="},IF(OR($D476 &gt;= AL$6, $E476 &lt; AK$6), 0, 1)+IF(OR($F476 &gt;= AL$6, $G476 &lt; AK$6), 0, 2)+1)</f>
        <v/>
      </c>
      <c r="AL476" s="71" t="str">
        <f ca="1">INDEX({"","_","-","="},IF(OR($D476 &gt;= AM$6, $E476 &lt; AL$6), 0, 1)+IF(OR($F476 &gt;= AM$6, $G476 &lt; AL$6), 0, 2)+1)</f>
        <v/>
      </c>
      <c r="AM476" s="71" t="str">
        <f ca="1">INDEX({"","_","-","="},IF(OR($D476 &gt;= AN$6, $E476 &lt; AM$6), 0, 1)+IF(OR($F476 &gt;= AN$6, $G476 &lt; AM$6), 0, 2)+1)</f>
        <v/>
      </c>
      <c r="AN476" s="71" t="str">
        <f ca="1">INDEX({"","_","-","="},IF(OR($D476 &gt;= AO$6, $E476 &lt; AN$6), 0, 1)+IF(OR($F476 &gt;= AO$6, $G476 &lt; AN$6), 0, 2)+1)</f>
        <v/>
      </c>
      <c r="AO476" s="71" t="str">
        <f ca="1">INDEX({"","_","-","="},IF(OR($D476 &gt;= AP$6, $E476 &lt; AO$6), 0, 1)+IF(OR($F476 &gt;= AP$6, $G476 &lt; AO$6), 0, 2)+1)</f>
        <v/>
      </c>
      <c r="AP476" s="71" t="str">
        <f ca="1">INDEX({"","_","-","="},IF(OR($D476 &gt;= AQ$6, $E476 &lt; AP$6), 0, 1)+IF(OR($F476 &gt;= AQ$6, $G476 &lt; AP$6), 0, 2)+1)</f>
        <v/>
      </c>
      <c r="AQ476" s="71" t="str">
        <f ca="1">INDEX({"","_","-","="},IF(OR($D476 &gt;= AR$6, $E476 &lt; AQ$6), 0, 1)+IF(OR($F476 &gt;= AR$6, $G476 &lt; AQ$6), 0, 2)+1)</f>
        <v/>
      </c>
      <c r="AR476" s="71" t="str">
        <f ca="1">INDEX({"","_","-","="},IF(OR($D476 &gt;= AS$6, $E476 &lt; AR$6), 0, 1)+IF(OR($F476 &gt;= AS$6, $G476 &lt; AR$6), 0, 2)+1)</f>
        <v/>
      </c>
      <c r="AS476" s="71" t="str">
        <f ca="1">INDEX({"","_","-","="},IF(OR($D476 &gt;= AT$6, $E476 &lt; AS$6), 0, 1)+IF(OR($F476 &gt;= AT$6, $G476 &lt; AS$6), 0, 2)+1)</f>
        <v/>
      </c>
      <c r="AT476" s="71" t="str">
        <f ca="1">INDEX({"","_","-","="},IF(OR($D476 &gt;= AU$6, $E476 &lt; AT$6), 0, 1)+IF(OR($F476 &gt;= AU$6, $G476 &lt; AT$6), 0, 2)+1)</f>
        <v/>
      </c>
      <c r="AU476" s="71" t="str">
        <f ca="1">INDEX({"","_","-","="},IF(OR($D476 &gt;= AV$6, $E476 &lt; AU$6), 0, 1)+IF(OR($F476 &gt;= AV$6, $G476 &lt; AU$6), 0, 2)+1)</f>
        <v/>
      </c>
      <c r="AV476" s="71" t="str">
        <f ca="1">INDEX({"","_","-","="},IF(OR($D476 &gt;= AW$6, $E476 &lt; AV$6), 0, 1)+IF(OR($F476 &gt;= AW$6, $G476 &lt; AV$6), 0, 2)+1)</f>
        <v/>
      </c>
      <c r="AW476" s="71" t="str">
        <f ca="1">INDEX({"","_","-","="},IF(OR($D476 &gt;= AX$6, $E476 &lt; AW$6), 0, 1)+IF(OR($F476 &gt;= AX$6, $G476 &lt; AW$6), 0, 2)+1)</f>
        <v/>
      </c>
      <c r="AX476" s="71" t="str">
        <f ca="1">INDEX({"","_","-","="},IF(OR($D476 &gt;= AY$6, $E476 &lt; AX$6), 0, 1)+IF(OR($F476 &gt;= AY$6, $G476 &lt; AX$6), 0, 2)+1)</f>
        <v/>
      </c>
      <c r="AY476" s="71" t="str">
        <f ca="1">INDEX({"","_","-","="},IF(OR($D476 &gt;= AZ$6, $E476 &lt; AY$6), 0, 1)+IF(OR($F476 &gt;= AZ$6, $G476 &lt; AY$6), 0, 2)+1)</f>
        <v/>
      </c>
      <c r="AZ476" s="71" t="str">
        <f ca="1">INDEX({"","_","-","="},IF(OR($D476 &gt;= BA$6, $E476 &lt; AZ$6), 0, 1)+IF(OR($F476 &gt;= BA$6, $G476 &lt; AZ$6), 0, 2)+1)</f>
        <v/>
      </c>
      <c r="BA476" s="71" t="str">
        <f ca="1">INDEX({"","_","-","="},IF(OR($D476 &gt;= BB$6, $E476 &lt; BA$6), 0, 1)+IF(OR($F476 &gt;= BB$6, $G476 &lt; BA$6), 0, 2)+1)</f>
        <v/>
      </c>
      <c r="BB476" s="71" t="str">
        <f ca="1">INDEX({"","_","-","="},IF(OR($D476 &gt;= BC$6, $E476 &lt; BB$6), 0, 1)+IF(OR($F476 &gt;= BC$6, $G476 &lt; BB$6), 0, 2)+1)</f>
        <v/>
      </c>
      <c r="BC476" s="71" t="str">
        <f ca="1">INDEX({"","_","-","="},IF(OR($D476 &gt;= BD$6, $E476 &lt; BC$6), 0, 1)+IF(OR($F476 &gt;= BD$6, $G476 &lt; BC$6), 0, 2)+1)</f>
        <v/>
      </c>
      <c r="BD476" s="71" t="str">
        <f ca="1">INDEX({"","_","-","="},IF(OR($D476 &gt;= BE$6, $E476 &lt; BD$6), 0, 1)+IF(OR($F476 &gt;= BE$6, $G476 &lt; BD$6), 0, 2)+1)</f>
        <v/>
      </c>
      <c r="BE476" s="71" t="str">
        <f ca="1">INDEX({"","_","-","="},IF(OR($D476 &gt;= BF$6, $E476 &lt; BE$6), 0, 1)+IF(OR($F476 &gt;= BF$6, $G476 &lt; BE$6), 0, 2)+1)</f>
        <v/>
      </c>
      <c r="BF476" s="71" t="str">
        <f ca="1">INDEX({"","_","-","="},IF(OR($D476 &gt;= BG$6, $E476 &lt; BF$6), 0, 1)+IF(OR($F476 &gt;= BG$6, $G476 &lt; BF$6), 0, 2)+1)</f>
        <v/>
      </c>
      <c r="BG476" s="71" t="str">
        <f ca="1">INDEX({"","_","-","="},IF(OR($D476 &gt;= BH$6, $E476 &lt; BG$6), 0, 1)+IF(OR($F476 &gt;= BH$6, $G476 &lt; BG$6), 0, 2)+1)</f>
        <v/>
      </c>
      <c r="BH476" s="71" t="str">
        <f ca="1">INDEX({"","_","-","="},IF(OR($D476 &gt;= BI$6, $E476 &lt; BH$6), 0, 1)+IF(OR($F476 &gt;= BI$6, $G476 &lt; BH$6), 0, 2)+1)</f>
        <v/>
      </c>
      <c r="BI476" s="71" t="str">
        <f ca="1">INDEX({"","_","-","="},IF(OR($D476 &gt;= BJ$6, $E476 &lt; BI$6), 0, 1)+IF(OR($F476 &gt;= BJ$6, $G476 &lt; BI$6), 0, 2)+1)</f>
        <v/>
      </c>
      <c r="BJ476" s="71" t="str">
        <f ca="1">INDEX({"","_","-","="},IF(OR($D476 &gt;= BK$6, $E476 &lt; BJ$6), 0, 1)+IF(OR($F476 &gt;= BK$6, $G476 &lt; BJ$6), 0, 2)+1)</f>
        <v/>
      </c>
      <c r="BK476" s="71" t="str">
        <f ca="1">INDEX({"","_","-","="},IF(OR($D476 &gt;= BL$6, $E476 &lt; BK$6), 0, 1)+IF(OR($F476 &gt;= BL$6, $G476 &lt; BK$6), 0, 2)+1)</f>
        <v/>
      </c>
      <c r="BL476" s="71" t="str">
        <f ca="1">INDEX({"","_","-","="},IF(OR($D476 &gt;= BM$6, $E476 &lt; BL$6), 0, 1)+IF(OR($F476 &gt;= BM$6, $G476 &lt; BL$6), 0, 2)+1)</f>
        <v/>
      </c>
      <c r="BM476" s="71" t="str">
        <f ca="1">INDEX({"","_","-","="},IF(OR($D476 &gt;= BN$6, $E476 &lt; BM$6), 0, 1)+IF(OR($F476 &gt;= BN$6, $G476 &lt; BM$6), 0, 2)+1)</f>
        <v/>
      </c>
      <c r="BN476" s="71" t="str">
        <f ca="1">INDEX({"","_","-","="},IF(OR($D476 &gt;= BO$6, $E476 &lt; BN$6), 0, 1)+IF(OR($F476 &gt;= BO$6, $G476 &lt; BN$6), 0, 2)+1)</f>
        <v/>
      </c>
      <c r="BO476" s="71" t="str">
        <f ca="1">INDEX({"","_","-","="},IF(OR($D476 &gt;= BP$6, $E476 &lt; BO$6), 0, 1)+IF(OR($F476 &gt;= BP$6, $G476 &lt; BO$6), 0, 2)+1)</f>
        <v/>
      </c>
      <c r="BP476" s="71" t="str">
        <f ca="1">INDEX({"","_","-","="},IF(OR($D476 &gt;= BQ$6, $E476 &lt; BP$6), 0, 1)+IF(OR($F476 &gt;= BQ$6, $G476 &lt; BP$6), 0, 2)+1)</f>
        <v/>
      </c>
      <c r="BQ476" s="71" t="str">
        <f ca="1">INDEX({"","_","-","="},IF(OR($D476 &gt;= BR$6, $E476 &lt; BQ$6), 0, 1)+IF(OR($F476 &gt;= BR$6, $G476 &lt; BQ$6), 0, 2)+1)</f>
        <v/>
      </c>
      <c r="BR476" s="71" t="str">
        <f ca="1">INDEX({"","_","-","="},IF(OR($D476 &gt;= BS$6, $E476 &lt; BR$6), 0, 1)+IF(OR($F476 &gt;= BS$6, $G476 &lt; BR$6), 0, 2)+1)</f>
        <v/>
      </c>
      <c r="BS476" s="71" t="str">
        <f ca="1">INDEX({"","_","-","="},IF(OR($D476 &gt;= BT$6, $E476 &lt; BS$6), 0, 1)+IF(OR($F476 &gt;= BT$6, $G476 &lt; BS$6), 0, 2)+1)</f>
        <v/>
      </c>
      <c r="BT476" s="71" t="str">
        <f ca="1">INDEX({"","_","-","="},IF(OR($D476 &gt;= BU$6, $E476 &lt; BT$6), 0, 1)+IF(OR($F476 &gt;= BU$6, $G476 &lt; BT$6), 0, 2)+1)</f>
        <v/>
      </c>
      <c r="BU476" s="71" t="str">
        <f ca="1">INDEX({"","_","-","="},IF(OR($D476 &gt;= BV$6, $E476 &lt; BU$6), 0, 1)+IF(OR($F476 &gt;= BV$6, $G476 &lt; BU$6), 0, 2)+1)</f>
        <v/>
      </c>
      <c r="BV476" s="71" t="str">
        <f ca="1">INDEX({"","_","-","="},IF(OR($D476 &gt;= BW$6, $E476 &lt; BV$6), 0, 1)+IF(OR($F476 &gt;= BW$6, $G476 &lt; BV$6), 0, 2)+1)</f>
        <v/>
      </c>
      <c r="BW476" s="71" t="str">
        <f ca="1">INDEX({"","_","-","="},IF(OR($D476 &gt;= BX$6, $E476 &lt; BW$6), 0, 1)+IF(OR($F476 &gt;= BX$6, $G476 &lt; BW$6), 0, 2)+1)</f>
        <v/>
      </c>
      <c r="BX476" s="71" t="str">
        <f ca="1">INDEX({"","_","-","="},IF(OR($D476 &gt;= BY$6, $E476 &lt; BX$6), 0, 1)+IF(OR($F476 &gt;= BY$6, $G476 &lt; BX$6), 0, 2)+1)</f>
        <v/>
      </c>
      <c r="BY476" s="71" t="str">
        <f ca="1">INDEX({"","_","-","="},IF(OR($D476 &gt;= BZ$6, $E476 &lt; BY$6), 0, 1)+IF(OR($F476 &gt;= BZ$6, $G476 &lt; BY$6), 0, 2)+1)</f>
        <v/>
      </c>
      <c r="BZ476" s="71" t="str">
        <f ca="1">INDEX({"","_","-","="},IF(OR($D476 &gt;= CA$6, $E476 &lt; BZ$6), 0, 1)+IF(OR($F476 &gt;= CA$6, $G476 &lt; BZ$6), 0, 2)+1)</f>
        <v/>
      </c>
      <c r="CA476" s="71" t="str">
        <f ca="1">INDEX({"","_","-","="},IF(OR($D476 &gt;= CB$6, $E476 &lt; CA$6), 0, 1)+IF(OR($F476 &gt;= CB$6, $G476 &lt; CA$6), 0, 2)+1)</f>
        <v/>
      </c>
      <c r="CB476" s="71" t="str">
        <f ca="1">INDEX({"","_","-","="},IF(OR($D476 &gt;= CC$6, $E476 &lt; CB$6), 0, 1)+IF(OR($F476 &gt;= CC$6, $G476 &lt; CB$6), 0, 2)+1)</f>
        <v/>
      </c>
      <c r="CC476" s="71" t="str">
        <f ca="1">INDEX({"","_","-","="},IF(OR($D476 &gt;= CD$6, $E476 &lt; CC$6), 0, 1)+IF(OR($F476 &gt;= CD$6, $G476 &lt; CC$6), 0, 2)+1)</f>
        <v/>
      </c>
      <c r="CD476" s="71" t="str">
        <f ca="1">INDEX({"","_","-","="},IF(OR($D476 &gt;= CE$6, $E476 &lt; CD$6), 0, 1)+IF(OR($F476 &gt;= CE$6, $G476 &lt; CD$6), 0, 2)+1)</f>
        <v/>
      </c>
    </row>
    <row r="477" spans="1:82">
      <c r="A477" s="8" t="str">
        <f ca="1">IF('临-进度'!N472,'临-进度'!$A472,"")</f>
        <v/>
      </c>
      <c r="B477" s="8" t="str">
        <f ca="1">IF('临-进度'!N472,'临-进度'!$B472,"")</f>
        <v/>
      </c>
      <c r="C477" s="8" t="str">
        <f ca="1">IF('临-进度'!N472,'临-进度'!$F472,"")</f>
        <v/>
      </c>
      <c r="D477" s="42" t="str">
        <f ca="1">IF('临-进度'!$N472,'临-进度'!$J472,"")</f>
        <v/>
      </c>
      <c r="E477" s="42" t="str">
        <f ca="1">IF('临-进度'!$N472,'临-进度'!$AF472,"")</f>
        <v/>
      </c>
      <c r="F477" s="42" t="str">
        <f ca="1">IF('临-进度'!$N472,'临-进度'!$K472,"")</f>
        <v/>
      </c>
      <c r="G477" s="76" t="str">
        <f ca="1">IF('临-进度'!$N472,'临-进度'!$AG472,"")</f>
        <v/>
      </c>
      <c r="H477" s="71" t="str">
        <f ca="1">INDEX({"","_","-","="},IF(OR($D477 &gt;= I$6, $E477 &lt; H$6), 0, 1)+IF(OR($F477 &gt;= I$6, $G477 &lt; H$6), 0, 2)+1)</f>
        <v/>
      </c>
      <c r="I477" s="71" t="str">
        <f ca="1">INDEX({"","_","-","="},IF(OR($D477 &gt;= J$6, $E477 &lt; I$6), 0, 1)+IF(OR($F477 &gt;= J$6, $G477 &lt; I$6), 0, 2)+1)</f>
        <v/>
      </c>
      <c r="J477" s="71" t="str">
        <f ca="1">INDEX({"","_","-","="},IF(OR($D477 &gt;= K$6, $E477 &lt; J$6), 0, 1)+IF(OR($F477 &gt;= K$6, $G477 &lt; J$6), 0, 2)+1)</f>
        <v/>
      </c>
      <c r="K477" s="71" t="str">
        <f ca="1">INDEX({"","_","-","="},IF(OR($D477 &gt;= L$6, $E477 &lt; K$6), 0, 1)+IF(OR($F477 &gt;= L$6, $G477 &lt; K$6), 0, 2)+1)</f>
        <v/>
      </c>
      <c r="L477" s="71" t="str">
        <f ca="1">INDEX({"","_","-","="},IF(OR($D477 &gt;= M$6, $E477 &lt; L$6), 0, 1)+IF(OR($F477 &gt;= M$6, $G477 &lt; L$6), 0, 2)+1)</f>
        <v/>
      </c>
      <c r="M477" s="71" t="str">
        <f ca="1">INDEX({"","_","-","="},IF(OR($D477 &gt;= N$6, $E477 &lt; M$6), 0, 1)+IF(OR($F477 &gt;= N$6, $G477 &lt; M$6), 0, 2)+1)</f>
        <v/>
      </c>
      <c r="N477" s="71" t="str">
        <f ca="1">INDEX({"","_","-","="},IF(OR($D477 &gt;= O$6, $E477 &lt; N$6), 0, 1)+IF(OR($F477 &gt;= O$6, $G477 &lt; N$6), 0, 2)+1)</f>
        <v/>
      </c>
      <c r="O477" s="71" t="str">
        <f ca="1">INDEX({"","_","-","="},IF(OR($D477 &gt;= P$6, $E477 &lt; O$6), 0, 1)+IF(OR($F477 &gt;= P$6, $G477 &lt; O$6), 0, 2)+1)</f>
        <v/>
      </c>
      <c r="P477" s="71" t="str">
        <f ca="1">INDEX({"","_","-","="},IF(OR($D477 &gt;= Q$6, $E477 &lt; P$6), 0, 1)+IF(OR($F477 &gt;= Q$6, $G477 &lt; P$6), 0, 2)+1)</f>
        <v/>
      </c>
      <c r="Q477" s="71" t="str">
        <f ca="1">INDEX({"","_","-","="},IF(OR($D477 &gt;= R$6, $E477 &lt; Q$6), 0, 1)+IF(OR($F477 &gt;= R$6, $G477 &lt; Q$6), 0, 2)+1)</f>
        <v/>
      </c>
      <c r="R477" s="71" t="str">
        <f ca="1">INDEX({"","_","-","="},IF(OR($D477 &gt;= S$6, $E477 &lt; R$6), 0, 1)+IF(OR($F477 &gt;= S$6, $G477 &lt; R$6), 0, 2)+1)</f>
        <v/>
      </c>
      <c r="S477" s="71" t="str">
        <f ca="1">INDEX({"","_","-","="},IF(OR($D477 &gt;= T$6, $E477 &lt; S$6), 0, 1)+IF(OR($F477 &gt;= T$6, $G477 &lt; S$6), 0, 2)+1)</f>
        <v/>
      </c>
      <c r="T477" s="71" t="str">
        <f ca="1">INDEX({"","_","-","="},IF(OR($D477 &gt;= U$6, $E477 &lt; T$6), 0, 1)+IF(OR($F477 &gt;= U$6, $G477 &lt; T$6), 0, 2)+1)</f>
        <v/>
      </c>
      <c r="U477" s="71" t="str">
        <f ca="1">INDEX({"","_","-","="},IF(OR($D477 &gt;= V$6, $E477 &lt; U$6), 0, 1)+IF(OR($F477 &gt;= V$6, $G477 &lt; U$6), 0, 2)+1)</f>
        <v/>
      </c>
      <c r="V477" s="71" t="str">
        <f ca="1">INDEX({"","_","-","="},IF(OR($D477 &gt;= W$6, $E477 &lt; V$6), 0, 1)+IF(OR($F477 &gt;= W$6, $G477 &lt; V$6), 0, 2)+1)</f>
        <v/>
      </c>
      <c r="W477" s="71" t="str">
        <f ca="1">INDEX({"","_","-","="},IF(OR($D477 &gt;= X$6, $E477 &lt; W$6), 0, 1)+IF(OR($F477 &gt;= X$6, $G477 &lt; W$6), 0, 2)+1)</f>
        <v/>
      </c>
      <c r="X477" s="71" t="str">
        <f ca="1">INDEX({"","_","-","="},IF(OR($D477 &gt;= Y$6, $E477 &lt; X$6), 0, 1)+IF(OR($F477 &gt;= Y$6, $G477 &lt; X$6), 0, 2)+1)</f>
        <v/>
      </c>
      <c r="Y477" s="71" t="str">
        <f ca="1">INDEX({"","_","-","="},IF(OR($D477 &gt;= Z$6, $E477 &lt; Y$6), 0, 1)+IF(OR($F477 &gt;= Z$6, $G477 &lt; Y$6), 0, 2)+1)</f>
        <v/>
      </c>
      <c r="Z477" s="71" t="str">
        <f ca="1">INDEX({"","_","-","="},IF(OR($D477 &gt;= AA$6, $E477 &lt; Z$6), 0, 1)+IF(OR($F477 &gt;= AA$6, $G477 &lt; Z$6), 0, 2)+1)</f>
        <v/>
      </c>
      <c r="AA477" s="71" t="str">
        <f ca="1">INDEX({"","_","-","="},IF(OR($D477 &gt;= AB$6, $E477 &lt; AA$6), 0, 1)+IF(OR($F477 &gt;= AB$6, $G477 &lt; AA$6), 0, 2)+1)</f>
        <v/>
      </c>
      <c r="AB477" s="71" t="str">
        <f ca="1">INDEX({"","_","-","="},IF(OR($D477 &gt;= AC$6, $E477 &lt; AB$6), 0, 1)+IF(OR($F477 &gt;= AC$6, $G477 &lt; AB$6), 0, 2)+1)</f>
        <v/>
      </c>
      <c r="AC477" s="71" t="str">
        <f ca="1">INDEX({"","_","-","="},IF(OR($D477 &gt;= AD$6, $E477 &lt; AC$6), 0, 1)+IF(OR($F477 &gt;= AD$6, $G477 &lt; AC$6), 0, 2)+1)</f>
        <v/>
      </c>
      <c r="AD477" s="71" t="str">
        <f ca="1">INDEX({"","_","-","="},IF(OR($D477 &gt;= AE$6, $E477 &lt; AD$6), 0, 1)+IF(OR($F477 &gt;= AE$6, $G477 &lt; AD$6), 0, 2)+1)</f>
        <v/>
      </c>
      <c r="AE477" s="71" t="str">
        <f ca="1">INDEX({"","_","-","="},IF(OR($D477 &gt;= AF$6, $E477 &lt; AE$6), 0, 1)+IF(OR($F477 &gt;= AF$6, $G477 &lt; AE$6), 0, 2)+1)</f>
        <v/>
      </c>
      <c r="AF477" s="71" t="str">
        <f ca="1">INDEX({"","_","-","="},IF(OR($D477 &gt;= AG$6, $E477 &lt; AF$6), 0, 1)+IF(OR($F477 &gt;= AG$6, $G477 &lt; AF$6), 0, 2)+1)</f>
        <v/>
      </c>
      <c r="AG477" s="71" t="str">
        <f ca="1">INDEX({"","_","-","="},IF(OR($D477 &gt;= AH$6, $E477 &lt; AG$6), 0, 1)+IF(OR($F477 &gt;= AH$6, $G477 &lt; AG$6), 0, 2)+1)</f>
        <v/>
      </c>
      <c r="AH477" s="71" t="str">
        <f ca="1">INDEX({"","_","-","="},IF(OR($D477 &gt;= AI$6, $E477 &lt; AH$6), 0, 1)+IF(OR($F477 &gt;= AI$6, $G477 &lt; AH$6), 0, 2)+1)</f>
        <v/>
      </c>
      <c r="AI477" s="71" t="str">
        <f ca="1">INDEX({"","_","-","="},IF(OR($D477 &gt;= AJ$6, $E477 &lt; AI$6), 0, 1)+IF(OR($F477 &gt;= AJ$6, $G477 &lt; AI$6), 0, 2)+1)</f>
        <v/>
      </c>
      <c r="AJ477" s="71" t="str">
        <f ca="1">INDEX({"","_","-","="},IF(OR($D477 &gt;= AK$6, $E477 &lt; AJ$6), 0, 1)+IF(OR($F477 &gt;= AK$6, $G477 &lt; AJ$6), 0, 2)+1)</f>
        <v/>
      </c>
      <c r="AK477" s="71" t="str">
        <f ca="1">INDEX({"","_","-","="},IF(OR($D477 &gt;= AL$6, $E477 &lt; AK$6), 0, 1)+IF(OR($F477 &gt;= AL$6, $G477 &lt; AK$6), 0, 2)+1)</f>
        <v/>
      </c>
      <c r="AL477" s="71" t="str">
        <f ca="1">INDEX({"","_","-","="},IF(OR($D477 &gt;= AM$6, $E477 &lt; AL$6), 0, 1)+IF(OR($F477 &gt;= AM$6, $G477 &lt; AL$6), 0, 2)+1)</f>
        <v/>
      </c>
      <c r="AM477" s="71" t="str">
        <f ca="1">INDEX({"","_","-","="},IF(OR($D477 &gt;= AN$6, $E477 &lt; AM$6), 0, 1)+IF(OR($F477 &gt;= AN$6, $G477 &lt; AM$6), 0, 2)+1)</f>
        <v/>
      </c>
      <c r="AN477" s="71" t="str">
        <f ca="1">INDEX({"","_","-","="},IF(OR($D477 &gt;= AO$6, $E477 &lt; AN$6), 0, 1)+IF(OR($F477 &gt;= AO$6, $G477 &lt; AN$6), 0, 2)+1)</f>
        <v/>
      </c>
      <c r="AO477" s="71" t="str">
        <f ca="1">INDEX({"","_","-","="},IF(OR($D477 &gt;= AP$6, $E477 &lt; AO$6), 0, 1)+IF(OR($F477 &gt;= AP$6, $G477 &lt; AO$6), 0, 2)+1)</f>
        <v/>
      </c>
      <c r="AP477" s="71" t="str">
        <f ca="1">INDEX({"","_","-","="},IF(OR($D477 &gt;= AQ$6, $E477 &lt; AP$6), 0, 1)+IF(OR($F477 &gt;= AQ$6, $G477 &lt; AP$6), 0, 2)+1)</f>
        <v/>
      </c>
      <c r="AQ477" s="71" t="str">
        <f ca="1">INDEX({"","_","-","="},IF(OR($D477 &gt;= AR$6, $E477 &lt; AQ$6), 0, 1)+IF(OR($F477 &gt;= AR$6, $G477 &lt; AQ$6), 0, 2)+1)</f>
        <v/>
      </c>
      <c r="AR477" s="71" t="str">
        <f ca="1">INDEX({"","_","-","="},IF(OR($D477 &gt;= AS$6, $E477 &lt; AR$6), 0, 1)+IF(OR($F477 &gt;= AS$6, $G477 &lt; AR$6), 0, 2)+1)</f>
        <v/>
      </c>
      <c r="AS477" s="71" t="str">
        <f ca="1">INDEX({"","_","-","="},IF(OR($D477 &gt;= AT$6, $E477 &lt; AS$6), 0, 1)+IF(OR($F477 &gt;= AT$6, $G477 &lt; AS$6), 0, 2)+1)</f>
        <v/>
      </c>
      <c r="AT477" s="71" t="str">
        <f ca="1">INDEX({"","_","-","="},IF(OR($D477 &gt;= AU$6, $E477 &lt; AT$6), 0, 1)+IF(OR($F477 &gt;= AU$6, $G477 &lt; AT$6), 0, 2)+1)</f>
        <v/>
      </c>
      <c r="AU477" s="71" t="str">
        <f ca="1">INDEX({"","_","-","="},IF(OR($D477 &gt;= AV$6, $E477 &lt; AU$6), 0, 1)+IF(OR($F477 &gt;= AV$6, $G477 &lt; AU$6), 0, 2)+1)</f>
        <v/>
      </c>
      <c r="AV477" s="71" t="str">
        <f ca="1">INDEX({"","_","-","="},IF(OR($D477 &gt;= AW$6, $E477 &lt; AV$6), 0, 1)+IF(OR($F477 &gt;= AW$6, $G477 &lt; AV$6), 0, 2)+1)</f>
        <v/>
      </c>
      <c r="AW477" s="71" t="str">
        <f ca="1">INDEX({"","_","-","="},IF(OR($D477 &gt;= AX$6, $E477 &lt; AW$6), 0, 1)+IF(OR($F477 &gt;= AX$6, $G477 &lt; AW$6), 0, 2)+1)</f>
        <v/>
      </c>
      <c r="AX477" s="71" t="str">
        <f ca="1">INDEX({"","_","-","="},IF(OR($D477 &gt;= AY$6, $E477 &lt; AX$6), 0, 1)+IF(OR($F477 &gt;= AY$6, $G477 &lt; AX$6), 0, 2)+1)</f>
        <v/>
      </c>
      <c r="AY477" s="71" t="str">
        <f ca="1">INDEX({"","_","-","="},IF(OR($D477 &gt;= AZ$6, $E477 &lt; AY$6), 0, 1)+IF(OR($F477 &gt;= AZ$6, $G477 &lt; AY$6), 0, 2)+1)</f>
        <v/>
      </c>
      <c r="AZ477" s="71" t="str">
        <f ca="1">INDEX({"","_","-","="},IF(OR($D477 &gt;= BA$6, $E477 &lt; AZ$6), 0, 1)+IF(OR($F477 &gt;= BA$6, $G477 &lt; AZ$6), 0, 2)+1)</f>
        <v/>
      </c>
      <c r="BA477" s="71" t="str">
        <f ca="1">INDEX({"","_","-","="},IF(OR($D477 &gt;= BB$6, $E477 &lt; BA$6), 0, 1)+IF(OR($F477 &gt;= BB$6, $G477 &lt; BA$6), 0, 2)+1)</f>
        <v/>
      </c>
      <c r="BB477" s="71" t="str">
        <f ca="1">INDEX({"","_","-","="},IF(OR($D477 &gt;= BC$6, $E477 &lt; BB$6), 0, 1)+IF(OR($F477 &gt;= BC$6, $G477 &lt; BB$6), 0, 2)+1)</f>
        <v/>
      </c>
      <c r="BC477" s="71" t="str">
        <f ca="1">INDEX({"","_","-","="},IF(OR($D477 &gt;= BD$6, $E477 &lt; BC$6), 0, 1)+IF(OR($F477 &gt;= BD$6, $G477 &lt; BC$6), 0, 2)+1)</f>
        <v/>
      </c>
      <c r="BD477" s="71" t="str">
        <f ca="1">INDEX({"","_","-","="},IF(OR($D477 &gt;= BE$6, $E477 &lt; BD$6), 0, 1)+IF(OR($F477 &gt;= BE$6, $G477 &lt; BD$6), 0, 2)+1)</f>
        <v/>
      </c>
      <c r="BE477" s="71" t="str">
        <f ca="1">INDEX({"","_","-","="},IF(OR($D477 &gt;= BF$6, $E477 &lt; BE$6), 0, 1)+IF(OR($F477 &gt;= BF$6, $G477 &lt; BE$6), 0, 2)+1)</f>
        <v/>
      </c>
      <c r="BF477" s="71" t="str">
        <f ca="1">INDEX({"","_","-","="},IF(OR($D477 &gt;= BG$6, $E477 &lt; BF$6), 0, 1)+IF(OR($F477 &gt;= BG$6, $G477 &lt; BF$6), 0, 2)+1)</f>
        <v/>
      </c>
      <c r="BG477" s="71" t="str">
        <f ca="1">INDEX({"","_","-","="},IF(OR($D477 &gt;= BH$6, $E477 &lt; BG$6), 0, 1)+IF(OR($F477 &gt;= BH$6, $G477 &lt; BG$6), 0, 2)+1)</f>
        <v/>
      </c>
      <c r="BH477" s="71" t="str">
        <f ca="1">INDEX({"","_","-","="},IF(OR($D477 &gt;= BI$6, $E477 &lt; BH$6), 0, 1)+IF(OR($F477 &gt;= BI$6, $G477 &lt; BH$6), 0, 2)+1)</f>
        <v/>
      </c>
      <c r="BI477" s="71" t="str">
        <f ca="1">INDEX({"","_","-","="},IF(OR($D477 &gt;= BJ$6, $E477 &lt; BI$6), 0, 1)+IF(OR($F477 &gt;= BJ$6, $G477 &lt; BI$6), 0, 2)+1)</f>
        <v/>
      </c>
      <c r="BJ477" s="71" t="str">
        <f ca="1">INDEX({"","_","-","="},IF(OR($D477 &gt;= BK$6, $E477 &lt; BJ$6), 0, 1)+IF(OR($F477 &gt;= BK$6, $G477 &lt; BJ$6), 0, 2)+1)</f>
        <v/>
      </c>
      <c r="BK477" s="71" t="str">
        <f ca="1">INDEX({"","_","-","="},IF(OR($D477 &gt;= BL$6, $E477 &lt; BK$6), 0, 1)+IF(OR($F477 &gt;= BL$6, $G477 &lt; BK$6), 0, 2)+1)</f>
        <v/>
      </c>
      <c r="BL477" s="71" t="str">
        <f ca="1">INDEX({"","_","-","="},IF(OR($D477 &gt;= BM$6, $E477 &lt; BL$6), 0, 1)+IF(OR($F477 &gt;= BM$6, $G477 &lt; BL$6), 0, 2)+1)</f>
        <v/>
      </c>
      <c r="BM477" s="71" t="str">
        <f ca="1">INDEX({"","_","-","="},IF(OR($D477 &gt;= BN$6, $E477 &lt; BM$6), 0, 1)+IF(OR($F477 &gt;= BN$6, $G477 &lt; BM$6), 0, 2)+1)</f>
        <v/>
      </c>
      <c r="BN477" s="71" t="str">
        <f ca="1">INDEX({"","_","-","="},IF(OR($D477 &gt;= BO$6, $E477 &lt; BN$6), 0, 1)+IF(OR($F477 &gt;= BO$6, $G477 &lt; BN$6), 0, 2)+1)</f>
        <v/>
      </c>
      <c r="BO477" s="71" t="str">
        <f ca="1">INDEX({"","_","-","="},IF(OR($D477 &gt;= BP$6, $E477 &lt; BO$6), 0, 1)+IF(OR($F477 &gt;= BP$6, $G477 &lt; BO$6), 0, 2)+1)</f>
        <v/>
      </c>
      <c r="BP477" s="71" t="str">
        <f ca="1">INDEX({"","_","-","="},IF(OR($D477 &gt;= BQ$6, $E477 &lt; BP$6), 0, 1)+IF(OR($F477 &gt;= BQ$6, $G477 &lt; BP$6), 0, 2)+1)</f>
        <v/>
      </c>
      <c r="BQ477" s="71" t="str">
        <f ca="1">INDEX({"","_","-","="},IF(OR($D477 &gt;= BR$6, $E477 &lt; BQ$6), 0, 1)+IF(OR($F477 &gt;= BR$6, $G477 &lt; BQ$6), 0, 2)+1)</f>
        <v/>
      </c>
      <c r="BR477" s="71" t="str">
        <f ca="1">INDEX({"","_","-","="},IF(OR($D477 &gt;= BS$6, $E477 &lt; BR$6), 0, 1)+IF(OR($F477 &gt;= BS$6, $G477 &lt; BR$6), 0, 2)+1)</f>
        <v/>
      </c>
      <c r="BS477" s="71" t="str">
        <f ca="1">INDEX({"","_","-","="},IF(OR($D477 &gt;= BT$6, $E477 &lt; BS$6), 0, 1)+IF(OR($F477 &gt;= BT$6, $G477 &lt; BS$6), 0, 2)+1)</f>
        <v/>
      </c>
      <c r="BT477" s="71" t="str">
        <f ca="1">INDEX({"","_","-","="},IF(OR($D477 &gt;= BU$6, $E477 &lt; BT$6), 0, 1)+IF(OR($F477 &gt;= BU$6, $G477 &lt; BT$6), 0, 2)+1)</f>
        <v/>
      </c>
      <c r="BU477" s="71" t="str">
        <f ca="1">INDEX({"","_","-","="},IF(OR($D477 &gt;= BV$6, $E477 &lt; BU$6), 0, 1)+IF(OR($F477 &gt;= BV$6, $G477 &lt; BU$6), 0, 2)+1)</f>
        <v/>
      </c>
      <c r="BV477" s="71" t="str">
        <f ca="1">INDEX({"","_","-","="},IF(OR($D477 &gt;= BW$6, $E477 &lt; BV$6), 0, 1)+IF(OR($F477 &gt;= BW$6, $G477 &lt; BV$6), 0, 2)+1)</f>
        <v/>
      </c>
      <c r="BW477" s="71" t="str">
        <f ca="1">INDEX({"","_","-","="},IF(OR($D477 &gt;= BX$6, $E477 &lt; BW$6), 0, 1)+IF(OR($F477 &gt;= BX$6, $G477 &lt; BW$6), 0, 2)+1)</f>
        <v/>
      </c>
      <c r="BX477" s="71" t="str">
        <f ca="1">INDEX({"","_","-","="},IF(OR($D477 &gt;= BY$6, $E477 &lt; BX$6), 0, 1)+IF(OR($F477 &gt;= BY$6, $G477 &lt; BX$6), 0, 2)+1)</f>
        <v/>
      </c>
      <c r="BY477" s="71" t="str">
        <f ca="1">INDEX({"","_","-","="},IF(OR($D477 &gt;= BZ$6, $E477 &lt; BY$6), 0, 1)+IF(OR($F477 &gt;= BZ$6, $G477 &lt; BY$6), 0, 2)+1)</f>
        <v/>
      </c>
      <c r="BZ477" s="71" t="str">
        <f ca="1">INDEX({"","_","-","="},IF(OR($D477 &gt;= CA$6, $E477 &lt; BZ$6), 0, 1)+IF(OR($F477 &gt;= CA$6, $G477 &lt; BZ$6), 0, 2)+1)</f>
        <v/>
      </c>
      <c r="CA477" s="71" t="str">
        <f ca="1">INDEX({"","_","-","="},IF(OR($D477 &gt;= CB$6, $E477 &lt; CA$6), 0, 1)+IF(OR($F477 &gt;= CB$6, $G477 &lt; CA$6), 0, 2)+1)</f>
        <v/>
      </c>
      <c r="CB477" s="71" t="str">
        <f ca="1">INDEX({"","_","-","="},IF(OR($D477 &gt;= CC$6, $E477 &lt; CB$6), 0, 1)+IF(OR($F477 &gt;= CC$6, $G477 &lt; CB$6), 0, 2)+1)</f>
        <v/>
      </c>
      <c r="CC477" s="71" t="str">
        <f ca="1">INDEX({"","_","-","="},IF(OR($D477 &gt;= CD$6, $E477 &lt; CC$6), 0, 1)+IF(OR($F477 &gt;= CD$6, $G477 &lt; CC$6), 0, 2)+1)</f>
        <v/>
      </c>
      <c r="CD477" s="71" t="str">
        <f ca="1">INDEX({"","_","-","="},IF(OR($D477 &gt;= CE$6, $E477 &lt; CD$6), 0, 1)+IF(OR($F477 &gt;= CE$6, $G477 &lt; CD$6), 0, 2)+1)</f>
        <v/>
      </c>
    </row>
    <row r="478" spans="1:82">
      <c r="A478" s="8" t="str">
        <f ca="1">IF('临-进度'!N473,'临-进度'!$A473,"")</f>
        <v/>
      </c>
      <c r="B478" s="8" t="str">
        <f ca="1">IF('临-进度'!N473,'临-进度'!$B473,"")</f>
        <v/>
      </c>
      <c r="C478" s="8" t="str">
        <f ca="1">IF('临-进度'!N473,'临-进度'!$F473,"")</f>
        <v/>
      </c>
      <c r="D478" s="42" t="str">
        <f ca="1">IF('临-进度'!$N473,'临-进度'!$J473,"")</f>
        <v/>
      </c>
      <c r="E478" s="42" t="str">
        <f ca="1">IF('临-进度'!$N473,'临-进度'!$AF473,"")</f>
        <v/>
      </c>
      <c r="F478" s="42" t="str">
        <f ca="1">IF('临-进度'!$N473,'临-进度'!$K473,"")</f>
        <v/>
      </c>
      <c r="G478" s="76" t="str">
        <f ca="1">IF('临-进度'!$N473,'临-进度'!$AG473,"")</f>
        <v/>
      </c>
      <c r="H478" s="71" t="str">
        <f ca="1">INDEX({"","_","-","="},IF(OR($D478 &gt;= I$6, $E478 &lt; H$6), 0, 1)+IF(OR($F478 &gt;= I$6, $G478 &lt; H$6), 0, 2)+1)</f>
        <v/>
      </c>
      <c r="I478" s="71" t="str">
        <f ca="1">INDEX({"","_","-","="},IF(OR($D478 &gt;= J$6, $E478 &lt; I$6), 0, 1)+IF(OR($F478 &gt;= J$6, $G478 &lt; I$6), 0, 2)+1)</f>
        <v/>
      </c>
      <c r="J478" s="71" t="str">
        <f ca="1">INDEX({"","_","-","="},IF(OR($D478 &gt;= K$6, $E478 &lt; J$6), 0, 1)+IF(OR($F478 &gt;= K$6, $G478 &lt; J$6), 0, 2)+1)</f>
        <v/>
      </c>
      <c r="K478" s="71" t="str">
        <f ca="1">INDEX({"","_","-","="},IF(OR($D478 &gt;= L$6, $E478 &lt; K$6), 0, 1)+IF(OR($F478 &gt;= L$6, $G478 &lt; K$6), 0, 2)+1)</f>
        <v/>
      </c>
      <c r="L478" s="71" t="str">
        <f ca="1">INDEX({"","_","-","="},IF(OR($D478 &gt;= M$6, $E478 &lt; L$6), 0, 1)+IF(OR($F478 &gt;= M$6, $G478 &lt; L$6), 0, 2)+1)</f>
        <v/>
      </c>
      <c r="M478" s="71" t="str">
        <f ca="1">INDEX({"","_","-","="},IF(OR($D478 &gt;= N$6, $E478 &lt; M$6), 0, 1)+IF(OR($F478 &gt;= N$6, $G478 &lt; M$6), 0, 2)+1)</f>
        <v/>
      </c>
      <c r="N478" s="71" t="str">
        <f ca="1">INDEX({"","_","-","="},IF(OR($D478 &gt;= O$6, $E478 &lt; N$6), 0, 1)+IF(OR($F478 &gt;= O$6, $G478 &lt; N$6), 0, 2)+1)</f>
        <v/>
      </c>
      <c r="O478" s="71" t="str">
        <f ca="1">INDEX({"","_","-","="},IF(OR($D478 &gt;= P$6, $E478 &lt; O$6), 0, 1)+IF(OR($F478 &gt;= P$6, $G478 &lt; O$6), 0, 2)+1)</f>
        <v/>
      </c>
      <c r="P478" s="71" t="str">
        <f ca="1">INDEX({"","_","-","="},IF(OR($D478 &gt;= Q$6, $E478 &lt; P$6), 0, 1)+IF(OR($F478 &gt;= Q$6, $G478 &lt; P$6), 0, 2)+1)</f>
        <v/>
      </c>
      <c r="Q478" s="71" t="str">
        <f ca="1">INDEX({"","_","-","="},IF(OR($D478 &gt;= R$6, $E478 &lt; Q$6), 0, 1)+IF(OR($F478 &gt;= R$6, $G478 &lt; Q$6), 0, 2)+1)</f>
        <v/>
      </c>
      <c r="R478" s="71" t="str">
        <f ca="1">INDEX({"","_","-","="},IF(OR($D478 &gt;= S$6, $E478 &lt; R$6), 0, 1)+IF(OR($F478 &gt;= S$6, $G478 &lt; R$6), 0, 2)+1)</f>
        <v/>
      </c>
      <c r="S478" s="71" t="str">
        <f ca="1">INDEX({"","_","-","="},IF(OR($D478 &gt;= T$6, $E478 &lt; S$6), 0, 1)+IF(OR($F478 &gt;= T$6, $G478 &lt; S$6), 0, 2)+1)</f>
        <v/>
      </c>
      <c r="T478" s="71" t="str">
        <f ca="1">INDEX({"","_","-","="},IF(OR($D478 &gt;= U$6, $E478 &lt; T$6), 0, 1)+IF(OR($F478 &gt;= U$6, $G478 &lt; T$6), 0, 2)+1)</f>
        <v/>
      </c>
      <c r="U478" s="71" t="str">
        <f ca="1">INDEX({"","_","-","="},IF(OR($D478 &gt;= V$6, $E478 &lt; U$6), 0, 1)+IF(OR($F478 &gt;= V$6, $G478 &lt; U$6), 0, 2)+1)</f>
        <v/>
      </c>
      <c r="V478" s="71" t="str">
        <f ca="1">INDEX({"","_","-","="},IF(OR($D478 &gt;= W$6, $E478 &lt; V$6), 0, 1)+IF(OR($F478 &gt;= W$6, $G478 &lt; V$6), 0, 2)+1)</f>
        <v/>
      </c>
      <c r="W478" s="71" t="str">
        <f ca="1">INDEX({"","_","-","="},IF(OR($D478 &gt;= X$6, $E478 &lt; W$6), 0, 1)+IF(OR($F478 &gt;= X$6, $G478 &lt; W$6), 0, 2)+1)</f>
        <v/>
      </c>
      <c r="X478" s="71" t="str">
        <f ca="1">INDEX({"","_","-","="},IF(OR($D478 &gt;= Y$6, $E478 &lt; X$6), 0, 1)+IF(OR($F478 &gt;= Y$6, $G478 &lt; X$6), 0, 2)+1)</f>
        <v/>
      </c>
      <c r="Y478" s="71" t="str">
        <f ca="1">INDEX({"","_","-","="},IF(OR($D478 &gt;= Z$6, $E478 &lt; Y$6), 0, 1)+IF(OR($F478 &gt;= Z$6, $G478 &lt; Y$6), 0, 2)+1)</f>
        <v/>
      </c>
      <c r="Z478" s="71" t="str">
        <f ca="1">INDEX({"","_","-","="},IF(OR($D478 &gt;= AA$6, $E478 &lt; Z$6), 0, 1)+IF(OR($F478 &gt;= AA$6, $G478 &lt; Z$6), 0, 2)+1)</f>
        <v/>
      </c>
      <c r="AA478" s="71" t="str">
        <f ca="1">INDEX({"","_","-","="},IF(OR($D478 &gt;= AB$6, $E478 &lt; AA$6), 0, 1)+IF(OR($F478 &gt;= AB$6, $G478 &lt; AA$6), 0, 2)+1)</f>
        <v/>
      </c>
      <c r="AB478" s="71" t="str">
        <f ca="1">INDEX({"","_","-","="},IF(OR($D478 &gt;= AC$6, $E478 &lt; AB$6), 0, 1)+IF(OR($F478 &gt;= AC$6, $G478 &lt; AB$6), 0, 2)+1)</f>
        <v/>
      </c>
      <c r="AC478" s="71" t="str">
        <f ca="1">INDEX({"","_","-","="},IF(OR($D478 &gt;= AD$6, $E478 &lt; AC$6), 0, 1)+IF(OR($F478 &gt;= AD$6, $G478 &lt; AC$6), 0, 2)+1)</f>
        <v/>
      </c>
      <c r="AD478" s="71" t="str">
        <f ca="1">INDEX({"","_","-","="},IF(OR($D478 &gt;= AE$6, $E478 &lt; AD$6), 0, 1)+IF(OR($F478 &gt;= AE$6, $G478 &lt; AD$6), 0, 2)+1)</f>
        <v/>
      </c>
      <c r="AE478" s="71" t="str">
        <f ca="1">INDEX({"","_","-","="},IF(OR($D478 &gt;= AF$6, $E478 &lt; AE$6), 0, 1)+IF(OR($F478 &gt;= AF$6, $G478 &lt; AE$6), 0, 2)+1)</f>
        <v/>
      </c>
      <c r="AF478" s="71" t="str">
        <f ca="1">INDEX({"","_","-","="},IF(OR($D478 &gt;= AG$6, $E478 &lt; AF$6), 0, 1)+IF(OR($F478 &gt;= AG$6, $G478 &lt; AF$6), 0, 2)+1)</f>
        <v/>
      </c>
      <c r="AG478" s="71" t="str">
        <f ca="1">INDEX({"","_","-","="},IF(OR($D478 &gt;= AH$6, $E478 &lt; AG$6), 0, 1)+IF(OR($F478 &gt;= AH$6, $G478 &lt; AG$6), 0, 2)+1)</f>
        <v/>
      </c>
      <c r="AH478" s="71" t="str">
        <f ca="1">INDEX({"","_","-","="},IF(OR($D478 &gt;= AI$6, $E478 &lt; AH$6), 0, 1)+IF(OR($F478 &gt;= AI$6, $G478 &lt; AH$6), 0, 2)+1)</f>
        <v/>
      </c>
      <c r="AI478" s="71" t="str">
        <f ca="1">INDEX({"","_","-","="},IF(OR($D478 &gt;= AJ$6, $E478 &lt; AI$6), 0, 1)+IF(OR($F478 &gt;= AJ$6, $G478 &lt; AI$6), 0, 2)+1)</f>
        <v/>
      </c>
      <c r="AJ478" s="71" t="str">
        <f ca="1">INDEX({"","_","-","="},IF(OR($D478 &gt;= AK$6, $E478 &lt; AJ$6), 0, 1)+IF(OR($F478 &gt;= AK$6, $G478 &lt; AJ$6), 0, 2)+1)</f>
        <v/>
      </c>
      <c r="AK478" s="71" t="str">
        <f ca="1">INDEX({"","_","-","="},IF(OR($D478 &gt;= AL$6, $E478 &lt; AK$6), 0, 1)+IF(OR($F478 &gt;= AL$6, $G478 &lt; AK$6), 0, 2)+1)</f>
        <v/>
      </c>
      <c r="AL478" s="71" t="str">
        <f ca="1">INDEX({"","_","-","="},IF(OR($D478 &gt;= AM$6, $E478 &lt; AL$6), 0, 1)+IF(OR($F478 &gt;= AM$6, $G478 &lt; AL$6), 0, 2)+1)</f>
        <v/>
      </c>
      <c r="AM478" s="71" t="str">
        <f ca="1">INDEX({"","_","-","="},IF(OR($D478 &gt;= AN$6, $E478 &lt; AM$6), 0, 1)+IF(OR($F478 &gt;= AN$6, $G478 &lt; AM$6), 0, 2)+1)</f>
        <v/>
      </c>
      <c r="AN478" s="71" t="str">
        <f ca="1">INDEX({"","_","-","="},IF(OR($D478 &gt;= AO$6, $E478 &lt; AN$6), 0, 1)+IF(OR($F478 &gt;= AO$6, $G478 &lt; AN$6), 0, 2)+1)</f>
        <v/>
      </c>
      <c r="AO478" s="71" t="str">
        <f ca="1">INDEX({"","_","-","="},IF(OR($D478 &gt;= AP$6, $E478 &lt; AO$6), 0, 1)+IF(OR($F478 &gt;= AP$6, $G478 &lt; AO$6), 0, 2)+1)</f>
        <v/>
      </c>
      <c r="AP478" s="71" t="str">
        <f ca="1">INDEX({"","_","-","="},IF(OR($D478 &gt;= AQ$6, $E478 &lt; AP$6), 0, 1)+IF(OR($F478 &gt;= AQ$6, $G478 &lt; AP$6), 0, 2)+1)</f>
        <v/>
      </c>
      <c r="AQ478" s="71" t="str">
        <f ca="1">INDEX({"","_","-","="},IF(OR($D478 &gt;= AR$6, $E478 &lt; AQ$6), 0, 1)+IF(OR($F478 &gt;= AR$6, $G478 &lt; AQ$6), 0, 2)+1)</f>
        <v/>
      </c>
      <c r="AR478" s="71" t="str">
        <f ca="1">INDEX({"","_","-","="},IF(OR($D478 &gt;= AS$6, $E478 &lt; AR$6), 0, 1)+IF(OR($F478 &gt;= AS$6, $G478 &lt; AR$6), 0, 2)+1)</f>
        <v/>
      </c>
      <c r="AS478" s="71" t="str">
        <f ca="1">INDEX({"","_","-","="},IF(OR($D478 &gt;= AT$6, $E478 &lt; AS$6), 0, 1)+IF(OR($F478 &gt;= AT$6, $G478 &lt; AS$6), 0, 2)+1)</f>
        <v/>
      </c>
      <c r="AT478" s="71" t="str">
        <f ca="1">INDEX({"","_","-","="},IF(OR($D478 &gt;= AU$6, $E478 &lt; AT$6), 0, 1)+IF(OR($F478 &gt;= AU$6, $G478 &lt; AT$6), 0, 2)+1)</f>
        <v/>
      </c>
      <c r="AU478" s="71" t="str">
        <f ca="1">INDEX({"","_","-","="},IF(OR($D478 &gt;= AV$6, $E478 &lt; AU$6), 0, 1)+IF(OR($F478 &gt;= AV$6, $G478 &lt; AU$6), 0, 2)+1)</f>
        <v/>
      </c>
      <c r="AV478" s="71" t="str">
        <f ca="1">INDEX({"","_","-","="},IF(OR($D478 &gt;= AW$6, $E478 &lt; AV$6), 0, 1)+IF(OR($F478 &gt;= AW$6, $G478 &lt; AV$6), 0, 2)+1)</f>
        <v/>
      </c>
      <c r="AW478" s="71" t="str">
        <f ca="1">INDEX({"","_","-","="},IF(OR($D478 &gt;= AX$6, $E478 &lt; AW$6), 0, 1)+IF(OR($F478 &gt;= AX$6, $G478 &lt; AW$6), 0, 2)+1)</f>
        <v/>
      </c>
      <c r="AX478" s="71" t="str">
        <f ca="1">INDEX({"","_","-","="},IF(OR($D478 &gt;= AY$6, $E478 &lt; AX$6), 0, 1)+IF(OR($F478 &gt;= AY$6, $G478 &lt; AX$6), 0, 2)+1)</f>
        <v/>
      </c>
      <c r="AY478" s="71" t="str">
        <f ca="1">INDEX({"","_","-","="},IF(OR($D478 &gt;= AZ$6, $E478 &lt; AY$6), 0, 1)+IF(OR($F478 &gt;= AZ$6, $G478 &lt; AY$6), 0, 2)+1)</f>
        <v/>
      </c>
      <c r="AZ478" s="71" t="str">
        <f ca="1">INDEX({"","_","-","="},IF(OR($D478 &gt;= BA$6, $E478 &lt; AZ$6), 0, 1)+IF(OR($F478 &gt;= BA$6, $G478 &lt; AZ$6), 0, 2)+1)</f>
        <v/>
      </c>
      <c r="BA478" s="71" t="str">
        <f ca="1">INDEX({"","_","-","="},IF(OR($D478 &gt;= BB$6, $E478 &lt; BA$6), 0, 1)+IF(OR($F478 &gt;= BB$6, $G478 &lt; BA$6), 0, 2)+1)</f>
        <v/>
      </c>
      <c r="BB478" s="71" t="str">
        <f ca="1">INDEX({"","_","-","="},IF(OR($D478 &gt;= BC$6, $E478 &lt; BB$6), 0, 1)+IF(OR($F478 &gt;= BC$6, $G478 &lt; BB$6), 0, 2)+1)</f>
        <v/>
      </c>
      <c r="BC478" s="71" t="str">
        <f ca="1">INDEX({"","_","-","="},IF(OR($D478 &gt;= BD$6, $E478 &lt; BC$6), 0, 1)+IF(OR($F478 &gt;= BD$6, $G478 &lt; BC$6), 0, 2)+1)</f>
        <v/>
      </c>
      <c r="BD478" s="71" t="str">
        <f ca="1">INDEX({"","_","-","="},IF(OR($D478 &gt;= BE$6, $E478 &lt; BD$6), 0, 1)+IF(OR($F478 &gt;= BE$6, $G478 &lt; BD$6), 0, 2)+1)</f>
        <v/>
      </c>
      <c r="BE478" s="71" t="str">
        <f ca="1">INDEX({"","_","-","="},IF(OR($D478 &gt;= BF$6, $E478 &lt; BE$6), 0, 1)+IF(OR($F478 &gt;= BF$6, $G478 &lt; BE$6), 0, 2)+1)</f>
        <v/>
      </c>
      <c r="BF478" s="71" t="str">
        <f ca="1">INDEX({"","_","-","="},IF(OR($D478 &gt;= BG$6, $E478 &lt; BF$6), 0, 1)+IF(OR($F478 &gt;= BG$6, $G478 &lt; BF$6), 0, 2)+1)</f>
        <v/>
      </c>
      <c r="BG478" s="71" t="str">
        <f ca="1">INDEX({"","_","-","="},IF(OR($D478 &gt;= BH$6, $E478 &lt; BG$6), 0, 1)+IF(OR($F478 &gt;= BH$6, $G478 &lt; BG$6), 0, 2)+1)</f>
        <v/>
      </c>
      <c r="BH478" s="71" t="str">
        <f ca="1">INDEX({"","_","-","="},IF(OR($D478 &gt;= BI$6, $E478 &lt; BH$6), 0, 1)+IF(OR($F478 &gt;= BI$6, $G478 &lt; BH$6), 0, 2)+1)</f>
        <v/>
      </c>
      <c r="BI478" s="71" t="str">
        <f ca="1">INDEX({"","_","-","="},IF(OR($D478 &gt;= BJ$6, $E478 &lt; BI$6), 0, 1)+IF(OR($F478 &gt;= BJ$6, $G478 &lt; BI$6), 0, 2)+1)</f>
        <v/>
      </c>
      <c r="BJ478" s="71" t="str">
        <f ca="1">INDEX({"","_","-","="},IF(OR($D478 &gt;= BK$6, $E478 &lt; BJ$6), 0, 1)+IF(OR($F478 &gt;= BK$6, $G478 &lt; BJ$6), 0, 2)+1)</f>
        <v/>
      </c>
      <c r="BK478" s="71" t="str">
        <f ca="1">INDEX({"","_","-","="},IF(OR($D478 &gt;= BL$6, $E478 &lt; BK$6), 0, 1)+IF(OR($F478 &gt;= BL$6, $G478 &lt; BK$6), 0, 2)+1)</f>
        <v/>
      </c>
      <c r="BL478" s="71" t="str">
        <f ca="1">INDEX({"","_","-","="},IF(OR($D478 &gt;= BM$6, $E478 &lt; BL$6), 0, 1)+IF(OR($F478 &gt;= BM$6, $G478 &lt; BL$6), 0, 2)+1)</f>
        <v/>
      </c>
      <c r="BM478" s="71" t="str">
        <f ca="1">INDEX({"","_","-","="},IF(OR($D478 &gt;= BN$6, $E478 &lt; BM$6), 0, 1)+IF(OR($F478 &gt;= BN$6, $G478 &lt; BM$6), 0, 2)+1)</f>
        <v/>
      </c>
      <c r="BN478" s="71" t="str">
        <f ca="1">INDEX({"","_","-","="},IF(OR($D478 &gt;= BO$6, $E478 &lt; BN$6), 0, 1)+IF(OR($F478 &gt;= BO$6, $G478 &lt; BN$6), 0, 2)+1)</f>
        <v/>
      </c>
      <c r="BO478" s="71" t="str">
        <f ca="1">INDEX({"","_","-","="},IF(OR($D478 &gt;= BP$6, $E478 &lt; BO$6), 0, 1)+IF(OR($F478 &gt;= BP$6, $G478 &lt; BO$6), 0, 2)+1)</f>
        <v/>
      </c>
      <c r="BP478" s="71" t="str">
        <f ca="1">INDEX({"","_","-","="},IF(OR($D478 &gt;= BQ$6, $E478 &lt; BP$6), 0, 1)+IF(OR($F478 &gt;= BQ$6, $G478 &lt; BP$6), 0, 2)+1)</f>
        <v/>
      </c>
      <c r="BQ478" s="71" t="str">
        <f ca="1">INDEX({"","_","-","="},IF(OR($D478 &gt;= BR$6, $E478 &lt; BQ$6), 0, 1)+IF(OR($F478 &gt;= BR$6, $G478 &lt; BQ$6), 0, 2)+1)</f>
        <v/>
      </c>
      <c r="BR478" s="71" t="str">
        <f ca="1">INDEX({"","_","-","="},IF(OR($D478 &gt;= BS$6, $E478 &lt; BR$6), 0, 1)+IF(OR($F478 &gt;= BS$6, $G478 &lt; BR$6), 0, 2)+1)</f>
        <v/>
      </c>
      <c r="BS478" s="71" t="str">
        <f ca="1">INDEX({"","_","-","="},IF(OR($D478 &gt;= BT$6, $E478 &lt; BS$6), 0, 1)+IF(OR($F478 &gt;= BT$6, $G478 &lt; BS$6), 0, 2)+1)</f>
        <v/>
      </c>
      <c r="BT478" s="71" t="str">
        <f ca="1">INDEX({"","_","-","="},IF(OR($D478 &gt;= BU$6, $E478 &lt; BT$6), 0, 1)+IF(OR($F478 &gt;= BU$6, $G478 &lt; BT$6), 0, 2)+1)</f>
        <v/>
      </c>
      <c r="BU478" s="71" t="str">
        <f ca="1">INDEX({"","_","-","="},IF(OR($D478 &gt;= BV$6, $E478 &lt; BU$6), 0, 1)+IF(OR($F478 &gt;= BV$6, $G478 &lt; BU$6), 0, 2)+1)</f>
        <v/>
      </c>
      <c r="BV478" s="71" t="str">
        <f ca="1">INDEX({"","_","-","="},IF(OR($D478 &gt;= BW$6, $E478 &lt; BV$6), 0, 1)+IF(OR($F478 &gt;= BW$6, $G478 &lt; BV$6), 0, 2)+1)</f>
        <v/>
      </c>
      <c r="BW478" s="71" t="str">
        <f ca="1">INDEX({"","_","-","="},IF(OR($D478 &gt;= BX$6, $E478 &lt; BW$6), 0, 1)+IF(OR($F478 &gt;= BX$6, $G478 &lt; BW$6), 0, 2)+1)</f>
        <v/>
      </c>
      <c r="BX478" s="71" t="str">
        <f ca="1">INDEX({"","_","-","="},IF(OR($D478 &gt;= BY$6, $E478 &lt; BX$6), 0, 1)+IF(OR($F478 &gt;= BY$6, $G478 &lt; BX$6), 0, 2)+1)</f>
        <v/>
      </c>
      <c r="BY478" s="71" t="str">
        <f ca="1">INDEX({"","_","-","="},IF(OR($D478 &gt;= BZ$6, $E478 &lt; BY$6), 0, 1)+IF(OR($F478 &gt;= BZ$6, $G478 &lt; BY$6), 0, 2)+1)</f>
        <v/>
      </c>
      <c r="BZ478" s="71" t="str">
        <f ca="1">INDEX({"","_","-","="},IF(OR($D478 &gt;= CA$6, $E478 &lt; BZ$6), 0, 1)+IF(OR($F478 &gt;= CA$6, $G478 &lt; BZ$6), 0, 2)+1)</f>
        <v/>
      </c>
      <c r="CA478" s="71" t="str">
        <f ca="1">INDEX({"","_","-","="},IF(OR($D478 &gt;= CB$6, $E478 &lt; CA$6), 0, 1)+IF(OR($F478 &gt;= CB$6, $G478 &lt; CA$6), 0, 2)+1)</f>
        <v/>
      </c>
      <c r="CB478" s="71" t="str">
        <f ca="1">INDEX({"","_","-","="},IF(OR($D478 &gt;= CC$6, $E478 &lt; CB$6), 0, 1)+IF(OR($F478 &gt;= CC$6, $G478 &lt; CB$6), 0, 2)+1)</f>
        <v/>
      </c>
      <c r="CC478" s="71" t="str">
        <f ca="1">INDEX({"","_","-","="},IF(OR($D478 &gt;= CD$6, $E478 &lt; CC$6), 0, 1)+IF(OR($F478 &gt;= CD$6, $G478 &lt; CC$6), 0, 2)+1)</f>
        <v/>
      </c>
      <c r="CD478" s="71" t="str">
        <f ca="1">INDEX({"","_","-","="},IF(OR($D478 &gt;= CE$6, $E478 &lt; CD$6), 0, 1)+IF(OR($F478 &gt;= CE$6, $G478 &lt; CD$6), 0, 2)+1)</f>
        <v/>
      </c>
    </row>
    <row r="479" spans="1:82">
      <c r="A479" s="8" t="str">
        <f ca="1">IF('临-进度'!N474,'临-进度'!$A474,"")</f>
        <v/>
      </c>
      <c r="B479" s="8" t="str">
        <f ca="1">IF('临-进度'!N474,'临-进度'!$B474,"")</f>
        <v/>
      </c>
      <c r="C479" s="8" t="str">
        <f ca="1">IF('临-进度'!N474,'临-进度'!$F474,"")</f>
        <v/>
      </c>
      <c r="D479" s="42" t="str">
        <f ca="1">IF('临-进度'!$N474,'临-进度'!$J474,"")</f>
        <v/>
      </c>
      <c r="E479" s="42" t="str">
        <f ca="1">IF('临-进度'!$N474,'临-进度'!$AF474,"")</f>
        <v/>
      </c>
      <c r="F479" s="42" t="str">
        <f ca="1">IF('临-进度'!$N474,'临-进度'!$K474,"")</f>
        <v/>
      </c>
      <c r="G479" s="76" t="str">
        <f ca="1">IF('临-进度'!$N474,'临-进度'!$AG474,"")</f>
        <v/>
      </c>
      <c r="H479" s="71" t="str">
        <f ca="1">INDEX({"","_","-","="},IF(OR($D479 &gt;= I$6, $E479 &lt; H$6), 0, 1)+IF(OR($F479 &gt;= I$6, $G479 &lt; H$6), 0, 2)+1)</f>
        <v/>
      </c>
      <c r="I479" s="71" t="str">
        <f ca="1">INDEX({"","_","-","="},IF(OR($D479 &gt;= J$6, $E479 &lt; I$6), 0, 1)+IF(OR($F479 &gt;= J$6, $G479 &lt; I$6), 0, 2)+1)</f>
        <v/>
      </c>
      <c r="J479" s="71" t="str">
        <f ca="1">INDEX({"","_","-","="},IF(OR($D479 &gt;= K$6, $E479 &lt; J$6), 0, 1)+IF(OR($F479 &gt;= K$6, $G479 &lt; J$6), 0, 2)+1)</f>
        <v/>
      </c>
      <c r="K479" s="71" t="str">
        <f ca="1">INDEX({"","_","-","="},IF(OR($D479 &gt;= L$6, $E479 &lt; K$6), 0, 1)+IF(OR($F479 &gt;= L$6, $G479 &lt; K$6), 0, 2)+1)</f>
        <v/>
      </c>
      <c r="L479" s="71" t="str">
        <f ca="1">INDEX({"","_","-","="},IF(OR($D479 &gt;= M$6, $E479 &lt; L$6), 0, 1)+IF(OR($F479 &gt;= M$6, $G479 &lt; L$6), 0, 2)+1)</f>
        <v/>
      </c>
      <c r="M479" s="71" t="str">
        <f ca="1">INDEX({"","_","-","="},IF(OR($D479 &gt;= N$6, $E479 &lt; M$6), 0, 1)+IF(OR($F479 &gt;= N$6, $G479 &lt; M$6), 0, 2)+1)</f>
        <v/>
      </c>
      <c r="N479" s="71" t="str">
        <f ca="1">INDEX({"","_","-","="},IF(OR($D479 &gt;= O$6, $E479 &lt; N$6), 0, 1)+IF(OR($F479 &gt;= O$6, $G479 &lt; N$6), 0, 2)+1)</f>
        <v/>
      </c>
      <c r="O479" s="71" t="str">
        <f ca="1">INDEX({"","_","-","="},IF(OR($D479 &gt;= P$6, $E479 &lt; O$6), 0, 1)+IF(OR($F479 &gt;= P$6, $G479 &lt; O$6), 0, 2)+1)</f>
        <v/>
      </c>
      <c r="P479" s="71" t="str">
        <f ca="1">INDEX({"","_","-","="},IF(OR($D479 &gt;= Q$6, $E479 &lt; P$6), 0, 1)+IF(OR($F479 &gt;= Q$6, $G479 &lt; P$6), 0, 2)+1)</f>
        <v/>
      </c>
      <c r="Q479" s="71" t="str">
        <f ca="1">INDEX({"","_","-","="},IF(OR($D479 &gt;= R$6, $E479 &lt; Q$6), 0, 1)+IF(OR($F479 &gt;= R$6, $G479 &lt; Q$6), 0, 2)+1)</f>
        <v/>
      </c>
      <c r="R479" s="71" t="str">
        <f ca="1">INDEX({"","_","-","="},IF(OR($D479 &gt;= S$6, $E479 &lt; R$6), 0, 1)+IF(OR($F479 &gt;= S$6, $G479 &lt; R$6), 0, 2)+1)</f>
        <v/>
      </c>
      <c r="S479" s="71" t="str">
        <f ca="1">INDEX({"","_","-","="},IF(OR($D479 &gt;= T$6, $E479 &lt; S$6), 0, 1)+IF(OR($F479 &gt;= T$6, $G479 &lt; S$6), 0, 2)+1)</f>
        <v/>
      </c>
      <c r="T479" s="71" t="str">
        <f ca="1">INDEX({"","_","-","="},IF(OR($D479 &gt;= U$6, $E479 &lt; T$6), 0, 1)+IF(OR($F479 &gt;= U$6, $G479 &lt; T$6), 0, 2)+1)</f>
        <v/>
      </c>
      <c r="U479" s="71" t="str">
        <f ca="1">INDEX({"","_","-","="},IF(OR($D479 &gt;= V$6, $E479 &lt; U$6), 0, 1)+IF(OR($F479 &gt;= V$6, $G479 &lt; U$6), 0, 2)+1)</f>
        <v/>
      </c>
      <c r="V479" s="71" t="str">
        <f ca="1">INDEX({"","_","-","="},IF(OR($D479 &gt;= W$6, $E479 &lt; V$6), 0, 1)+IF(OR($F479 &gt;= W$6, $G479 &lt; V$6), 0, 2)+1)</f>
        <v/>
      </c>
      <c r="W479" s="71" t="str">
        <f ca="1">INDEX({"","_","-","="},IF(OR($D479 &gt;= X$6, $E479 &lt; W$6), 0, 1)+IF(OR($F479 &gt;= X$6, $G479 &lt; W$6), 0, 2)+1)</f>
        <v/>
      </c>
      <c r="X479" s="71" t="str">
        <f ca="1">INDEX({"","_","-","="},IF(OR($D479 &gt;= Y$6, $E479 &lt; X$6), 0, 1)+IF(OR($F479 &gt;= Y$6, $G479 &lt; X$6), 0, 2)+1)</f>
        <v/>
      </c>
      <c r="Y479" s="71" t="str">
        <f ca="1">INDEX({"","_","-","="},IF(OR($D479 &gt;= Z$6, $E479 &lt; Y$6), 0, 1)+IF(OR($F479 &gt;= Z$6, $G479 &lt; Y$6), 0, 2)+1)</f>
        <v/>
      </c>
      <c r="Z479" s="71" t="str">
        <f ca="1">INDEX({"","_","-","="},IF(OR($D479 &gt;= AA$6, $E479 &lt; Z$6), 0, 1)+IF(OR($F479 &gt;= AA$6, $G479 &lt; Z$6), 0, 2)+1)</f>
        <v/>
      </c>
      <c r="AA479" s="71" t="str">
        <f ca="1">INDEX({"","_","-","="},IF(OR($D479 &gt;= AB$6, $E479 &lt; AA$6), 0, 1)+IF(OR($F479 &gt;= AB$6, $G479 &lt; AA$6), 0, 2)+1)</f>
        <v/>
      </c>
      <c r="AB479" s="71" t="str">
        <f ca="1">INDEX({"","_","-","="},IF(OR($D479 &gt;= AC$6, $E479 &lt; AB$6), 0, 1)+IF(OR($F479 &gt;= AC$6, $G479 &lt; AB$6), 0, 2)+1)</f>
        <v/>
      </c>
      <c r="AC479" s="71" t="str">
        <f ca="1">INDEX({"","_","-","="},IF(OR($D479 &gt;= AD$6, $E479 &lt; AC$6), 0, 1)+IF(OR($F479 &gt;= AD$6, $G479 &lt; AC$6), 0, 2)+1)</f>
        <v/>
      </c>
      <c r="AD479" s="71" t="str">
        <f ca="1">INDEX({"","_","-","="},IF(OR($D479 &gt;= AE$6, $E479 &lt; AD$6), 0, 1)+IF(OR($F479 &gt;= AE$6, $G479 &lt; AD$6), 0, 2)+1)</f>
        <v/>
      </c>
      <c r="AE479" s="71" t="str">
        <f ca="1">INDEX({"","_","-","="},IF(OR($D479 &gt;= AF$6, $E479 &lt; AE$6), 0, 1)+IF(OR($F479 &gt;= AF$6, $G479 &lt; AE$6), 0, 2)+1)</f>
        <v/>
      </c>
      <c r="AF479" s="71" t="str">
        <f ca="1">INDEX({"","_","-","="},IF(OR($D479 &gt;= AG$6, $E479 &lt; AF$6), 0, 1)+IF(OR($F479 &gt;= AG$6, $G479 &lt; AF$6), 0, 2)+1)</f>
        <v/>
      </c>
      <c r="AG479" s="71" t="str">
        <f ca="1">INDEX({"","_","-","="},IF(OR($D479 &gt;= AH$6, $E479 &lt; AG$6), 0, 1)+IF(OR($F479 &gt;= AH$6, $G479 &lt; AG$6), 0, 2)+1)</f>
        <v/>
      </c>
      <c r="AH479" s="71" t="str">
        <f ca="1">INDEX({"","_","-","="},IF(OR($D479 &gt;= AI$6, $E479 &lt; AH$6), 0, 1)+IF(OR($F479 &gt;= AI$6, $G479 &lt; AH$6), 0, 2)+1)</f>
        <v/>
      </c>
      <c r="AI479" s="71" t="str">
        <f ca="1">INDEX({"","_","-","="},IF(OR($D479 &gt;= AJ$6, $E479 &lt; AI$6), 0, 1)+IF(OR($F479 &gt;= AJ$6, $G479 &lt; AI$6), 0, 2)+1)</f>
        <v/>
      </c>
      <c r="AJ479" s="71" t="str">
        <f ca="1">INDEX({"","_","-","="},IF(OR($D479 &gt;= AK$6, $E479 &lt; AJ$6), 0, 1)+IF(OR($F479 &gt;= AK$6, $G479 &lt; AJ$6), 0, 2)+1)</f>
        <v/>
      </c>
      <c r="AK479" s="71" t="str">
        <f ca="1">INDEX({"","_","-","="},IF(OR($D479 &gt;= AL$6, $E479 &lt; AK$6), 0, 1)+IF(OR($F479 &gt;= AL$6, $G479 &lt; AK$6), 0, 2)+1)</f>
        <v/>
      </c>
      <c r="AL479" s="71" t="str">
        <f ca="1">INDEX({"","_","-","="},IF(OR($D479 &gt;= AM$6, $E479 &lt; AL$6), 0, 1)+IF(OR($F479 &gt;= AM$6, $G479 &lt; AL$6), 0, 2)+1)</f>
        <v/>
      </c>
      <c r="AM479" s="71" t="str">
        <f ca="1">INDEX({"","_","-","="},IF(OR($D479 &gt;= AN$6, $E479 &lt; AM$6), 0, 1)+IF(OR($F479 &gt;= AN$6, $G479 &lt; AM$6), 0, 2)+1)</f>
        <v/>
      </c>
      <c r="AN479" s="71" t="str">
        <f ca="1">INDEX({"","_","-","="},IF(OR($D479 &gt;= AO$6, $E479 &lt; AN$6), 0, 1)+IF(OR($F479 &gt;= AO$6, $G479 &lt; AN$6), 0, 2)+1)</f>
        <v/>
      </c>
      <c r="AO479" s="71" t="str">
        <f ca="1">INDEX({"","_","-","="},IF(OR($D479 &gt;= AP$6, $E479 &lt; AO$6), 0, 1)+IF(OR($F479 &gt;= AP$6, $G479 &lt; AO$6), 0, 2)+1)</f>
        <v/>
      </c>
      <c r="AP479" s="71" t="str">
        <f ca="1">INDEX({"","_","-","="},IF(OR($D479 &gt;= AQ$6, $E479 &lt; AP$6), 0, 1)+IF(OR($F479 &gt;= AQ$6, $G479 &lt; AP$6), 0, 2)+1)</f>
        <v/>
      </c>
      <c r="AQ479" s="71" t="str">
        <f ca="1">INDEX({"","_","-","="},IF(OR($D479 &gt;= AR$6, $E479 &lt; AQ$6), 0, 1)+IF(OR($F479 &gt;= AR$6, $G479 &lt; AQ$6), 0, 2)+1)</f>
        <v/>
      </c>
      <c r="AR479" s="71" t="str">
        <f ca="1">INDEX({"","_","-","="},IF(OR($D479 &gt;= AS$6, $E479 &lt; AR$6), 0, 1)+IF(OR($F479 &gt;= AS$6, $G479 &lt; AR$6), 0, 2)+1)</f>
        <v/>
      </c>
      <c r="AS479" s="71" t="str">
        <f ca="1">INDEX({"","_","-","="},IF(OR($D479 &gt;= AT$6, $E479 &lt; AS$6), 0, 1)+IF(OR($F479 &gt;= AT$6, $G479 &lt; AS$6), 0, 2)+1)</f>
        <v/>
      </c>
      <c r="AT479" s="71" t="str">
        <f ca="1">INDEX({"","_","-","="},IF(OR($D479 &gt;= AU$6, $E479 &lt; AT$6), 0, 1)+IF(OR($F479 &gt;= AU$6, $G479 &lt; AT$6), 0, 2)+1)</f>
        <v/>
      </c>
      <c r="AU479" s="71" t="str">
        <f ca="1">INDEX({"","_","-","="},IF(OR($D479 &gt;= AV$6, $E479 &lt; AU$6), 0, 1)+IF(OR($F479 &gt;= AV$6, $G479 &lt; AU$6), 0, 2)+1)</f>
        <v/>
      </c>
      <c r="AV479" s="71" t="str">
        <f ca="1">INDEX({"","_","-","="},IF(OR($D479 &gt;= AW$6, $E479 &lt; AV$6), 0, 1)+IF(OR($F479 &gt;= AW$6, $G479 &lt; AV$6), 0, 2)+1)</f>
        <v/>
      </c>
      <c r="AW479" s="71" t="str">
        <f ca="1">INDEX({"","_","-","="},IF(OR($D479 &gt;= AX$6, $E479 &lt; AW$6), 0, 1)+IF(OR($F479 &gt;= AX$6, $G479 &lt; AW$6), 0, 2)+1)</f>
        <v/>
      </c>
      <c r="AX479" s="71" t="str">
        <f ca="1">INDEX({"","_","-","="},IF(OR($D479 &gt;= AY$6, $E479 &lt; AX$6), 0, 1)+IF(OR($F479 &gt;= AY$6, $G479 &lt; AX$6), 0, 2)+1)</f>
        <v/>
      </c>
      <c r="AY479" s="71" t="str">
        <f ca="1">INDEX({"","_","-","="},IF(OR($D479 &gt;= AZ$6, $E479 &lt; AY$6), 0, 1)+IF(OR($F479 &gt;= AZ$6, $G479 &lt; AY$6), 0, 2)+1)</f>
        <v/>
      </c>
      <c r="AZ479" s="71" t="str">
        <f ca="1">INDEX({"","_","-","="},IF(OR($D479 &gt;= BA$6, $E479 &lt; AZ$6), 0, 1)+IF(OR($F479 &gt;= BA$6, $G479 &lt; AZ$6), 0, 2)+1)</f>
        <v/>
      </c>
      <c r="BA479" s="71" t="str">
        <f ca="1">INDEX({"","_","-","="},IF(OR($D479 &gt;= BB$6, $E479 &lt; BA$6), 0, 1)+IF(OR($F479 &gt;= BB$6, $G479 &lt; BA$6), 0, 2)+1)</f>
        <v/>
      </c>
      <c r="BB479" s="71" t="str">
        <f ca="1">INDEX({"","_","-","="},IF(OR($D479 &gt;= BC$6, $E479 &lt; BB$6), 0, 1)+IF(OR($F479 &gt;= BC$6, $G479 &lt; BB$6), 0, 2)+1)</f>
        <v/>
      </c>
      <c r="BC479" s="71" t="str">
        <f ca="1">INDEX({"","_","-","="},IF(OR($D479 &gt;= BD$6, $E479 &lt; BC$6), 0, 1)+IF(OR($F479 &gt;= BD$6, $G479 &lt; BC$6), 0, 2)+1)</f>
        <v/>
      </c>
      <c r="BD479" s="71" t="str">
        <f ca="1">INDEX({"","_","-","="},IF(OR($D479 &gt;= BE$6, $E479 &lt; BD$6), 0, 1)+IF(OR($F479 &gt;= BE$6, $G479 &lt; BD$6), 0, 2)+1)</f>
        <v/>
      </c>
      <c r="BE479" s="71" t="str">
        <f ca="1">INDEX({"","_","-","="},IF(OR($D479 &gt;= BF$6, $E479 &lt; BE$6), 0, 1)+IF(OR($F479 &gt;= BF$6, $G479 &lt; BE$6), 0, 2)+1)</f>
        <v/>
      </c>
      <c r="BF479" s="71" t="str">
        <f ca="1">INDEX({"","_","-","="},IF(OR($D479 &gt;= BG$6, $E479 &lt; BF$6), 0, 1)+IF(OR($F479 &gt;= BG$6, $G479 &lt; BF$6), 0, 2)+1)</f>
        <v/>
      </c>
      <c r="BG479" s="71" t="str">
        <f ca="1">INDEX({"","_","-","="},IF(OR($D479 &gt;= BH$6, $E479 &lt; BG$6), 0, 1)+IF(OR($F479 &gt;= BH$6, $G479 &lt; BG$6), 0, 2)+1)</f>
        <v/>
      </c>
      <c r="BH479" s="71" t="str">
        <f ca="1">INDEX({"","_","-","="},IF(OR($D479 &gt;= BI$6, $E479 &lt; BH$6), 0, 1)+IF(OR($F479 &gt;= BI$6, $G479 &lt; BH$6), 0, 2)+1)</f>
        <v/>
      </c>
      <c r="BI479" s="71" t="str">
        <f ca="1">INDEX({"","_","-","="},IF(OR($D479 &gt;= BJ$6, $E479 &lt; BI$6), 0, 1)+IF(OR($F479 &gt;= BJ$6, $G479 &lt; BI$6), 0, 2)+1)</f>
        <v/>
      </c>
      <c r="BJ479" s="71" t="str">
        <f ca="1">INDEX({"","_","-","="},IF(OR($D479 &gt;= BK$6, $E479 &lt; BJ$6), 0, 1)+IF(OR($F479 &gt;= BK$6, $G479 &lt; BJ$6), 0, 2)+1)</f>
        <v/>
      </c>
      <c r="BK479" s="71" t="str">
        <f ca="1">INDEX({"","_","-","="},IF(OR($D479 &gt;= BL$6, $E479 &lt; BK$6), 0, 1)+IF(OR($F479 &gt;= BL$6, $G479 &lt; BK$6), 0, 2)+1)</f>
        <v/>
      </c>
      <c r="BL479" s="71" t="str">
        <f ca="1">INDEX({"","_","-","="},IF(OR($D479 &gt;= BM$6, $E479 &lt; BL$6), 0, 1)+IF(OR($F479 &gt;= BM$6, $G479 &lt; BL$6), 0, 2)+1)</f>
        <v/>
      </c>
      <c r="BM479" s="71" t="str">
        <f ca="1">INDEX({"","_","-","="},IF(OR($D479 &gt;= BN$6, $E479 &lt; BM$6), 0, 1)+IF(OR($F479 &gt;= BN$6, $G479 &lt; BM$6), 0, 2)+1)</f>
        <v/>
      </c>
      <c r="BN479" s="71" t="str">
        <f ca="1">INDEX({"","_","-","="},IF(OR($D479 &gt;= BO$6, $E479 &lt; BN$6), 0, 1)+IF(OR($F479 &gt;= BO$6, $G479 &lt; BN$6), 0, 2)+1)</f>
        <v/>
      </c>
      <c r="BO479" s="71" t="str">
        <f ca="1">INDEX({"","_","-","="},IF(OR($D479 &gt;= BP$6, $E479 &lt; BO$6), 0, 1)+IF(OR($F479 &gt;= BP$6, $G479 &lt; BO$6), 0, 2)+1)</f>
        <v/>
      </c>
      <c r="BP479" s="71" t="str">
        <f ca="1">INDEX({"","_","-","="},IF(OR($D479 &gt;= BQ$6, $E479 &lt; BP$6), 0, 1)+IF(OR($F479 &gt;= BQ$6, $G479 &lt; BP$6), 0, 2)+1)</f>
        <v/>
      </c>
      <c r="BQ479" s="71" t="str">
        <f ca="1">INDEX({"","_","-","="},IF(OR($D479 &gt;= BR$6, $E479 &lt; BQ$6), 0, 1)+IF(OR($F479 &gt;= BR$6, $G479 &lt; BQ$6), 0, 2)+1)</f>
        <v/>
      </c>
      <c r="BR479" s="71" t="str">
        <f ca="1">INDEX({"","_","-","="},IF(OR($D479 &gt;= BS$6, $E479 &lt; BR$6), 0, 1)+IF(OR($F479 &gt;= BS$6, $G479 &lt; BR$6), 0, 2)+1)</f>
        <v/>
      </c>
      <c r="BS479" s="71" t="str">
        <f ca="1">INDEX({"","_","-","="},IF(OR($D479 &gt;= BT$6, $E479 &lt; BS$6), 0, 1)+IF(OR($F479 &gt;= BT$6, $G479 &lt; BS$6), 0, 2)+1)</f>
        <v/>
      </c>
      <c r="BT479" s="71" t="str">
        <f ca="1">INDEX({"","_","-","="},IF(OR($D479 &gt;= BU$6, $E479 &lt; BT$6), 0, 1)+IF(OR($F479 &gt;= BU$6, $G479 &lt; BT$6), 0, 2)+1)</f>
        <v/>
      </c>
      <c r="BU479" s="71" t="str">
        <f ca="1">INDEX({"","_","-","="},IF(OR($D479 &gt;= BV$6, $E479 &lt; BU$6), 0, 1)+IF(OR($F479 &gt;= BV$6, $G479 &lt; BU$6), 0, 2)+1)</f>
        <v/>
      </c>
      <c r="BV479" s="71" t="str">
        <f ca="1">INDEX({"","_","-","="},IF(OR($D479 &gt;= BW$6, $E479 &lt; BV$6), 0, 1)+IF(OR($F479 &gt;= BW$6, $G479 &lt; BV$6), 0, 2)+1)</f>
        <v/>
      </c>
      <c r="BW479" s="71" t="str">
        <f ca="1">INDEX({"","_","-","="},IF(OR($D479 &gt;= BX$6, $E479 &lt; BW$6), 0, 1)+IF(OR($F479 &gt;= BX$6, $G479 &lt; BW$6), 0, 2)+1)</f>
        <v/>
      </c>
      <c r="BX479" s="71" t="str">
        <f ca="1">INDEX({"","_","-","="},IF(OR($D479 &gt;= BY$6, $E479 &lt; BX$6), 0, 1)+IF(OR($F479 &gt;= BY$6, $G479 &lt; BX$6), 0, 2)+1)</f>
        <v/>
      </c>
      <c r="BY479" s="71" t="str">
        <f ca="1">INDEX({"","_","-","="},IF(OR($D479 &gt;= BZ$6, $E479 &lt; BY$6), 0, 1)+IF(OR($F479 &gt;= BZ$6, $G479 &lt; BY$6), 0, 2)+1)</f>
        <v/>
      </c>
      <c r="BZ479" s="71" t="str">
        <f ca="1">INDEX({"","_","-","="},IF(OR($D479 &gt;= CA$6, $E479 &lt; BZ$6), 0, 1)+IF(OR($F479 &gt;= CA$6, $G479 &lt; BZ$6), 0, 2)+1)</f>
        <v/>
      </c>
      <c r="CA479" s="71" t="str">
        <f ca="1">INDEX({"","_","-","="},IF(OR($D479 &gt;= CB$6, $E479 &lt; CA$6), 0, 1)+IF(OR($F479 &gt;= CB$6, $G479 &lt; CA$6), 0, 2)+1)</f>
        <v/>
      </c>
      <c r="CB479" s="71" t="str">
        <f ca="1">INDEX({"","_","-","="},IF(OR($D479 &gt;= CC$6, $E479 &lt; CB$6), 0, 1)+IF(OR($F479 &gt;= CC$6, $G479 &lt; CB$6), 0, 2)+1)</f>
        <v/>
      </c>
      <c r="CC479" s="71" t="str">
        <f ca="1">INDEX({"","_","-","="},IF(OR($D479 &gt;= CD$6, $E479 &lt; CC$6), 0, 1)+IF(OR($F479 &gt;= CD$6, $G479 &lt; CC$6), 0, 2)+1)</f>
        <v/>
      </c>
      <c r="CD479" s="71" t="str">
        <f ca="1">INDEX({"","_","-","="},IF(OR($D479 &gt;= CE$6, $E479 &lt; CD$6), 0, 1)+IF(OR($F479 &gt;= CE$6, $G479 &lt; CD$6), 0, 2)+1)</f>
        <v/>
      </c>
    </row>
    <row r="480" spans="1:82">
      <c r="A480" s="8" t="str">
        <f ca="1">IF('临-进度'!N475,'临-进度'!$A475,"")</f>
        <v/>
      </c>
      <c r="B480" s="8" t="str">
        <f ca="1">IF('临-进度'!N475,'临-进度'!$B475,"")</f>
        <v/>
      </c>
      <c r="C480" s="8" t="str">
        <f ca="1">IF('临-进度'!N475,'临-进度'!$F475,"")</f>
        <v/>
      </c>
      <c r="D480" s="42" t="str">
        <f ca="1">IF('临-进度'!$N475,'临-进度'!$J475,"")</f>
        <v/>
      </c>
      <c r="E480" s="42" t="str">
        <f ca="1">IF('临-进度'!$N475,'临-进度'!$AF475,"")</f>
        <v/>
      </c>
      <c r="F480" s="42" t="str">
        <f ca="1">IF('临-进度'!$N475,'临-进度'!$K475,"")</f>
        <v/>
      </c>
      <c r="G480" s="76" t="str">
        <f ca="1">IF('临-进度'!$N475,'临-进度'!$AG475,"")</f>
        <v/>
      </c>
      <c r="H480" s="71" t="str">
        <f ca="1">INDEX({"","_","-","="},IF(OR($D480 &gt;= I$6, $E480 &lt; H$6), 0, 1)+IF(OR($F480 &gt;= I$6, $G480 &lt; H$6), 0, 2)+1)</f>
        <v/>
      </c>
      <c r="I480" s="71" t="str">
        <f ca="1">INDEX({"","_","-","="},IF(OR($D480 &gt;= J$6, $E480 &lt; I$6), 0, 1)+IF(OR($F480 &gt;= J$6, $G480 &lt; I$6), 0, 2)+1)</f>
        <v/>
      </c>
      <c r="J480" s="71" t="str">
        <f ca="1">INDEX({"","_","-","="},IF(OR($D480 &gt;= K$6, $E480 &lt; J$6), 0, 1)+IF(OR($F480 &gt;= K$6, $G480 &lt; J$6), 0, 2)+1)</f>
        <v/>
      </c>
      <c r="K480" s="71" t="str">
        <f ca="1">INDEX({"","_","-","="},IF(OR($D480 &gt;= L$6, $E480 &lt; K$6), 0, 1)+IF(OR($F480 &gt;= L$6, $G480 &lt; K$6), 0, 2)+1)</f>
        <v/>
      </c>
      <c r="L480" s="71" t="str">
        <f ca="1">INDEX({"","_","-","="},IF(OR($D480 &gt;= M$6, $E480 &lt; L$6), 0, 1)+IF(OR($F480 &gt;= M$6, $G480 &lt; L$6), 0, 2)+1)</f>
        <v/>
      </c>
      <c r="M480" s="71" t="str">
        <f ca="1">INDEX({"","_","-","="},IF(OR($D480 &gt;= N$6, $E480 &lt; M$6), 0, 1)+IF(OR($F480 &gt;= N$6, $G480 &lt; M$6), 0, 2)+1)</f>
        <v/>
      </c>
      <c r="N480" s="71" t="str">
        <f ca="1">INDEX({"","_","-","="},IF(OR($D480 &gt;= O$6, $E480 &lt; N$6), 0, 1)+IF(OR($F480 &gt;= O$6, $G480 &lt; N$6), 0, 2)+1)</f>
        <v/>
      </c>
      <c r="O480" s="71" t="str">
        <f ca="1">INDEX({"","_","-","="},IF(OR($D480 &gt;= P$6, $E480 &lt; O$6), 0, 1)+IF(OR($F480 &gt;= P$6, $G480 &lt; O$6), 0, 2)+1)</f>
        <v/>
      </c>
      <c r="P480" s="71" t="str">
        <f ca="1">INDEX({"","_","-","="},IF(OR($D480 &gt;= Q$6, $E480 &lt; P$6), 0, 1)+IF(OR($F480 &gt;= Q$6, $G480 &lt; P$6), 0, 2)+1)</f>
        <v/>
      </c>
      <c r="Q480" s="71" t="str">
        <f ca="1">INDEX({"","_","-","="},IF(OR($D480 &gt;= R$6, $E480 &lt; Q$6), 0, 1)+IF(OR($F480 &gt;= R$6, $G480 &lt; Q$6), 0, 2)+1)</f>
        <v/>
      </c>
      <c r="R480" s="71" t="str">
        <f ca="1">INDEX({"","_","-","="},IF(OR($D480 &gt;= S$6, $E480 &lt; R$6), 0, 1)+IF(OR($F480 &gt;= S$6, $G480 &lt; R$6), 0, 2)+1)</f>
        <v/>
      </c>
      <c r="S480" s="71" t="str">
        <f ca="1">INDEX({"","_","-","="},IF(OR($D480 &gt;= T$6, $E480 &lt; S$6), 0, 1)+IF(OR($F480 &gt;= T$6, $G480 &lt; S$6), 0, 2)+1)</f>
        <v/>
      </c>
      <c r="T480" s="71" t="str">
        <f ca="1">INDEX({"","_","-","="},IF(OR($D480 &gt;= U$6, $E480 &lt; T$6), 0, 1)+IF(OR($F480 &gt;= U$6, $G480 &lt; T$6), 0, 2)+1)</f>
        <v/>
      </c>
      <c r="U480" s="71" t="str">
        <f ca="1">INDEX({"","_","-","="},IF(OR($D480 &gt;= V$6, $E480 &lt; U$6), 0, 1)+IF(OR($F480 &gt;= V$6, $G480 &lt; U$6), 0, 2)+1)</f>
        <v/>
      </c>
      <c r="V480" s="71" t="str">
        <f ca="1">INDEX({"","_","-","="},IF(OR($D480 &gt;= W$6, $E480 &lt; V$6), 0, 1)+IF(OR($F480 &gt;= W$6, $G480 &lt; V$6), 0, 2)+1)</f>
        <v/>
      </c>
      <c r="W480" s="71" t="str">
        <f ca="1">INDEX({"","_","-","="},IF(OR($D480 &gt;= X$6, $E480 &lt; W$6), 0, 1)+IF(OR($F480 &gt;= X$6, $G480 &lt; W$6), 0, 2)+1)</f>
        <v/>
      </c>
      <c r="X480" s="71" t="str">
        <f ca="1">INDEX({"","_","-","="},IF(OR($D480 &gt;= Y$6, $E480 &lt; X$6), 0, 1)+IF(OR($F480 &gt;= Y$6, $G480 &lt; X$6), 0, 2)+1)</f>
        <v/>
      </c>
      <c r="Y480" s="71" t="str">
        <f ca="1">INDEX({"","_","-","="},IF(OR($D480 &gt;= Z$6, $E480 &lt; Y$6), 0, 1)+IF(OR($F480 &gt;= Z$6, $G480 &lt; Y$6), 0, 2)+1)</f>
        <v/>
      </c>
      <c r="Z480" s="71" t="str">
        <f ca="1">INDEX({"","_","-","="},IF(OR($D480 &gt;= AA$6, $E480 &lt; Z$6), 0, 1)+IF(OR($F480 &gt;= AA$6, $G480 &lt; Z$6), 0, 2)+1)</f>
        <v/>
      </c>
      <c r="AA480" s="71" t="str">
        <f ca="1">INDEX({"","_","-","="},IF(OR($D480 &gt;= AB$6, $E480 &lt; AA$6), 0, 1)+IF(OR($F480 &gt;= AB$6, $G480 &lt; AA$6), 0, 2)+1)</f>
        <v/>
      </c>
      <c r="AB480" s="71" t="str">
        <f ca="1">INDEX({"","_","-","="},IF(OR($D480 &gt;= AC$6, $E480 &lt; AB$6), 0, 1)+IF(OR($F480 &gt;= AC$6, $G480 &lt; AB$6), 0, 2)+1)</f>
        <v/>
      </c>
      <c r="AC480" s="71" t="str">
        <f ca="1">INDEX({"","_","-","="},IF(OR($D480 &gt;= AD$6, $E480 &lt; AC$6), 0, 1)+IF(OR($F480 &gt;= AD$6, $G480 &lt; AC$6), 0, 2)+1)</f>
        <v/>
      </c>
      <c r="AD480" s="71" t="str">
        <f ca="1">INDEX({"","_","-","="},IF(OR($D480 &gt;= AE$6, $E480 &lt; AD$6), 0, 1)+IF(OR($F480 &gt;= AE$6, $G480 &lt; AD$6), 0, 2)+1)</f>
        <v/>
      </c>
      <c r="AE480" s="71" t="str">
        <f ca="1">INDEX({"","_","-","="},IF(OR($D480 &gt;= AF$6, $E480 &lt; AE$6), 0, 1)+IF(OR($F480 &gt;= AF$6, $G480 &lt; AE$6), 0, 2)+1)</f>
        <v/>
      </c>
      <c r="AF480" s="71" t="str">
        <f ca="1">INDEX({"","_","-","="},IF(OR($D480 &gt;= AG$6, $E480 &lt; AF$6), 0, 1)+IF(OR($F480 &gt;= AG$6, $G480 &lt; AF$6), 0, 2)+1)</f>
        <v/>
      </c>
      <c r="AG480" s="71" t="str">
        <f ca="1">INDEX({"","_","-","="},IF(OR($D480 &gt;= AH$6, $E480 &lt; AG$6), 0, 1)+IF(OR($F480 &gt;= AH$6, $G480 &lt; AG$6), 0, 2)+1)</f>
        <v/>
      </c>
      <c r="AH480" s="71" t="str">
        <f ca="1">INDEX({"","_","-","="},IF(OR($D480 &gt;= AI$6, $E480 &lt; AH$6), 0, 1)+IF(OR($F480 &gt;= AI$6, $G480 &lt; AH$6), 0, 2)+1)</f>
        <v/>
      </c>
      <c r="AI480" s="71" t="str">
        <f ca="1">INDEX({"","_","-","="},IF(OR($D480 &gt;= AJ$6, $E480 &lt; AI$6), 0, 1)+IF(OR($F480 &gt;= AJ$6, $G480 &lt; AI$6), 0, 2)+1)</f>
        <v/>
      </c>
      <c r="AJ480" s="71" t="str">
        <f ca="1">INDEX({"","_","-","="},IF(OR($D480 &gt;= AK$6, $E480 &lt; AJ$6), 0, 1)+IF(OR($F480 &gt;= AK$6, $G480 &lt; AJ$6), 0, 2)+1)</f>
        <v/>
      </c>
      <c r="AK480" s="71" t="str">
        <f ca="1">INDEX({"","_","-","="},IF(OR($D480 &gt;= AL$6, $E480 &lt; AK$6), 0, 1)+IF(OR($F480 &gt;= AL$6, $G480 &lt; AK$6), 0, 2)+1)</f>
        <v/>
      </c>
      <c r="AL480" s="71" t="str">
        <f ca="1">INDEX({"","_","-","="},IF(OR($D480 &gt;= AM$6, $E480 &lt; AL$6), 0, 1)+IF(OR($F480 &gt;= AM$6, $G480 &lt; AL$6), 0, 2)+1)</f>
        <v/>
      </c>
      <c r="AM480" s="71" t="str">
        <f ca="1">INDEX({"","_","-","="},IF(OR($D480 &gt;= AN$6, $E480 &lt; AM$6), 0, 1)+IF(OR($F480 &gt;= AN$6, $G480 &lt; AM$6), 0, 2)+1)</f>
        <v/>
      </c>
      <c r="AN480" s="71" t="str">
        <f ca="1">INDEX({"","_","-","="},IF(OR($D480 &gt;= AO$6, $E480 &lt; AN$6), 0, 1)+IF(OR($F480 &gt;= AO$6, $G480 &lt; AN$6), 0, 2)+1)</f>
        <v/>
      </c>
      <c r="AO480" s="71" t="str">
        <f ca="1">INDEX({"","_","-","="},IF(OR($D480 &gt;= AP$6, $E480 &lt; AO$6), 0, 1)+IF(OR($F480 &gt;= AP$6, $G480 &lt; AO$6), 0, 2)+1)</f>
        <v/>
      </c>
      <c r="AP480" s="71" t="str">
        <f ca="1">INDEX({"","_","-","="},IF(OR($D480 &gt;= AQ$6, $E480 &lt; AP$6), 0, 1)+IF(OR($F480 &gt;= AQ$6, $G480 &lt; AP$6), 0, 2)+1)</f>
        <v/>
      </c>
      <c r="AQ480" s="71" t="str">
        <f ca="1">INDEX({"","_","-","="},IF(OR($D480 &gt;= AR$6, $E480 &lt; AQ$6), 0, 1)+IF(OR($F480 &gt;= AR$6, $G480 &lt; AQ$6), 0, 2)+1)</f>
        <v/>
      </c>
      <c r="AR480" s="71" t="str">
        <f ca="1">INDEX({"","_","-","="},IF(OR($D480 &gt;= AS$6, $E480 &lt; AR$6), 0, 1)+IF(OR($F480 &gt;= AS$6, $G480 &lt; AR$6), 0, 2)+1)</f>
        <v/>
      </c>
      <c r="AS480" s="71" t="str">
        <f ca="1">INDEX({"","_","-","="},IF(OR($D480 &gt;= AT$6, $E480 &lt; AS$6), 0, 1)+IF(OR($F480 &gt;= AT$6, $G480 &lt; AS$6), 0, 2)+1)</f>
        <v/>
      </c>
      <c r="AT480" s="71" t="str">
        <f ca="1">INDEX({"","_","-","="},IF(OR($D480 &gt;= AU$6, $E480 &lt; AT$6), 0, 1)+IF(OR($F480 &gt;= AU$6, $G480 &lt; AT$6), 0, 2)+1)</f>
        <v/>
      </c>
      <c r="AU480" s="71" t="str">
        <f ca="1">INDEX({"","_","-","="},IF(OR($D480 &gt;= AV$6, $E480 &lt; AU$6), 0, 1)+IF(OR($F480 &gt;= AV$6, $G480 &lt; AU$6), 0, 2)+1)</f>
        <v/>
      </c>
      <c r="AV480" s="71" t="str">
        <f ca="1">INDEX({"","_","-","="},IF(OR($D480 &gt;= AW$6, $E480 &lt; AV$6), 0, 1)+IF(OR($F480 &gt;= AW$6, $G480 &lt; AV$6), 0, 2)+1)</f>
        <v/>
      </c>
      <c r="AW480" s="71" t="str">
        <f ca="1">INDEX({"","_","-","="},IF(OR($D480 &gt;= AX$6, $E480 &lt; AW$6), 0, 1)+IF(OR($F480 &gt;= AX$6, $G480 &lt; AW$6), 0, 2)+1)</f>
        <v/>
      </c>
      <c r="AX480" s="71" t="str">
        <f ca="1">INDEX({"","_","-","="},IF(OR($D480 &gt;= AY$6, $E480 &lt; AX$6), 0, 1)+IF(OR($F480 &gt;= AY$6, $G480 &lt; AX$6), 0, 2)+1)</f>
        <v/>
      </c>
      <c r="AY480" s="71" t="str">
        <f ca="1">INDEX({"","_","-","="},IF(OR($D480 &gt;= AZ$6, $E480 &lt; AY$6), 0, 1)+IF(OR($F480 &gt;= AZ$6, $G480 &lt; AY$6), 0, 2)+1)</f>
        <v/>
      </c>
      <c r="AZ480" s="71" t="str">
        <f ca="1">INDEX({"","_","-","="},IF(OR($D480 &gt;= BA$6, $E480 &lt; AZ$6), 0, 1)+IF(OR($F480 &gt;= BA$6, $G480 &lt; AZ$6), 0, 2)+1)</f>
        <v/>
      </c>
      <c r="BA480" s="71" t="str">
        <f ca="1">INDEX({"","_","-","="},IF(OR($D480 &gt;= BB$6, $E480 &lt; BA$6), 0, 1)+IF(OR($F480 &gt;= BB$6, $G480 &lt; BA$6), 0, 2)+1)</f>
        <v/>
      </c>
      <c r="BB480" s="71" t="str">
        <f ca="1">INDEX({"","_","-","="},IF(OR($D480 &gt;= BC$6, $E480 &lt; BB$6), 0, 1)+IF(OR($F480 &gt;= BC$6, $G480 &lt; BB$6), 0, 2)+1)</f>
        <v/>
      </c>
      <c r="BC480" s="71" t="str">
        <f ca="1">INDEX({"","_","-","="},IF(OR($D480 &gt;= BD$6, $E480 &lt; BC$6), 0, 1)+IF(OR($F480 &gt;= BD$6, $G480 &lt; BC$6), 0, 2)+1)</f>
        <v/>
      </c>
      <c r="BD480" s="71" t="str">
        <f ca="1">INDEX({"","_","-","="},IF(OR($D480 &gt;= BE$6, $E480 &lt; BD$6), 0, 1)+IF(OR($F480 &gt;= BE$6, $G480 &lt; BD$6), 0, 2)+1)</f>
        <v/>
      </c>
      <c r="BE480" s="71" t="str">
        <f ca="1">INDEX({"","_","-","="},IF(OR($D480 &gt;= BF$6, $E480 &lt; BE$6), 0, 1)+IF(OR($F480 &gt;= BF$6, $G480 &lt; BE$6), 0, 2)+1)</f>
        <v/>
      </c>
      <c r="BF480" s="71" t="str">
        <f ca="1">INDEX({"","_","-","="},IF(OR($D480 &gt;= BG$6, $E480 &lt; BF$6), 0, 1)+IF(OR($F480 &gt;= BG$6, $G480 &lt; BF$6), 0, 2)+1)</f>
        <v/>
      </c>
      <c r="BG480" s="71" t="str">
        <f ca="1">INDEX({"","_","-","="},IF(OR($D480 &gt;= BH$6, $E480 &lt; BG$6), 0, 1)+IF(OR($F480 &gt;= BH$6, $G480 &lt; BG$6), 0, 2)+1)</f>
        <v/>
      </c>
      <c r="BH480" s="71" t="str">
        <f ca="1">INDEX({"","_","-","="},IF(OR($D480 &gt;= BI$6, $E480 &lt; BH$6), 0, 1)+IF(OR($F480 &gt;= BI$6, $G480 &lt; BH$6), 0, 2)+1)</f>
        <v/>
      </c>
      <c r="BI480" s="71" t="str">
        <f ca="1">INDEX({"","_","-","="},IF(OR($D480 &gt;= BJ$6, $E480 &lt; BI$6), 0, 1)+IF(OR($F480 &gt;= BJ$6, $G480 &lt; BI$6), 0, 2)+1)</f>
        <v/>
      </c>
      <c r="BJ480" s="71" t="str">
        <f ca="1">INDEX({"","_","-","="},IF(OR($D480 &gt;= BK$6, $E480 &lt; BJ$6), 0, 1)+IF(OR($F480 &gt;= BK$6, $G480 &lt; BJ$6), 0, 2)+1)</f>
        <v/>
      </c>
      <c r="BK480" s="71" t="str">
        <f ca="1">INDEX({"","_","-","="},IF(OR($D480 &gt;= BL$6, $E480 &lt; BK$6), 0, 1)+IF(OR($F480 &gt;= BL$6, $G480 &lt; BK$6), 0, 2)+1)</f>
        <v/>
      </c>
      <c r="BL480" s="71" t="str">
        <f ca="1">INDEX({"","_","-","="},IF(OR($D480 &gt;= BM$6, $E480 &lt; BL$6), 0, 1)+IF(OR($F480 &gt;= BM$6, $G480 &lt; BL$6), 0, 2)+1)</f>
        <v/>
      </c>
      <c r="BM480" s="71" t="str">
        <f ca="1">INDEX({"","_","-","="},IF(OR($D480 &gt;= BN$6, $E480 &lt; BM$6), 0, 1)+IF(OR($F480 &gt;= BN$6, $G480 &lt; BM$6), 0, 2)+1)</f>
        <v/>
      </c>
      <c r="BN480" s="71" t="str">
        <f ca="1">INDEX({"","_","-","="},IF(OR($D480 &gt;= BO$6, $E480 &lt; BN$6), 0, 1)+IF(OR($F480 &gt;= BO$6, $G480 &lt; BN$6), 0, 2)+1)</f>
        <v/>
      </c>
      <c r="BO480" s="71" t="str">
        <f ca="1">INDEX({"","_","-","="},IF(OR($D480 &gt;= BP$6, $E480 &lt; BO$6), 0, 1)+IF(OR($F480 &gt;= BP$6, $G480 &lt; BO$6), 0, 2)+1)</f>
        <v/>
      </c>
      <c r="BP480" s="71" t="str">
        <f ca="1">INDEX({"","_","-","="},IF(OR($D480 &gt;= BQ$6, $E480 &lt; BP$6), 0, 1)+IF(OR($F480 &gt;= BQ$6, $G480 &lt; BP$6), 0, 2)+1)</f>
        <v/>
      </c>
      <c r="BQ480" s="71" t="str">
        <f ca="1">INDEX({"","_","-","="},IF(OR($D480 &gt;= BR$6, $E480 &lt; BQ$6), 0, 1)+IF(OR($F480 &gt;= BR$6, $G480 &lt; BQ$6), 0, 2)+1)</f>
        <v/>
      </c>
      <c r="BR480" s="71" t="str">
        <f ca="1">INDEX({"","_","-","="},IF(OR($D480 &gt;= BS$6, $E480 &lt; BR$6), 0, 1)+IF(OR($F480 &gt;= BS$6, $G480 &lt; BR$6), 0, 2)+1)</f>
        <v/>
      </c>
      <c r="BS480" s="71" t="str">
        <f ca="1">INDEX({"","_","-","="},IF(OR($D480 &gt;= BT$6, $E480 &lt; BS$6), 0, 1)+IF(OR($F480 &gt;= BT$6, $G480 &lt; BS$6), 0, 2)+1)</f>
        <v/>
      </c>
      <c r="BT480" s="71" t="str">
        <f ca="1">INDEX({"","_","-","="},IF(OR($D480 &gt;= BU$6, $E480 &lt; BT$6), 0, 1)+IF(OR($F480 &gt;= BU$6, $G480 &lt; BT$6), 0, 2)+1)</f>
        <v/>
      </c>
      <c r="BU480" s="71" t="str">
        <f ca="1">INDEX({"","_","-","="},IF(OR($D480 &gt;= BV$6, $E480 &lt; BU$6), 0, 1)+IF(OR($F480 &gt;= BV$6, $G480 &lt; BU$6), 0, 2)+1)</f>
        <v/>
      </c>
      <c r="BV480" s="71" t="str">
        <f ca="1">INDEX({"","_","-","="},IF(OR($D480 &gt;= BW$6, $E480 &lt; BV$6), 0, 1)+IF(OR($F480 &gt;= BW$6, $G480 &lt; BV$6), 0, 2)+1)</f>
        <v/>
      </c>
      <c r="BW480" s="71" t="str">
        <f ca="1">INDEX({"","_","-","="},IF(OR($D480 &gt;= BX$6, $E480 &lt; BW$6), 0, 1)+IF(OR($F480 &gt;= BX$6, $G480 &lt; BW$6), 0, 2)+1)</f>
        <v/>
      </c>
      <c r="BX480" s="71" t="str">
        <f ca="1">INDEX({"","_","-","="},IF(OR($D480 &gt;= BY$6, $E480 &lt; BX$6), 0, 1)+IF(OR($F480 &gt;= BY$6, $G480 &lt; BX$6), 0, 2)+1)</f>
        <v/>
      </c>
      <c r="BY480" s="71" t="str">
        <f ca="1">INDEX({"","_","-","="},IF(OR($D480 &gt;= BZ$6, $E480 &lt; BY$6), 0, 1)+IF(OR($F480 &gt;= BZ$6, $G480 &lt; BY$6), 0, 2)+1)</f>
        <v/>
      </c>
      <c r="BZ480" s="71" t="str">
        <f ca="1">INDEX({"","_","-","="},IF(OR($D480 &gt;= CA$6, $E480 &lt; BZ$6), 0, 1)+IF(OR($F480 &gt;= CA$6, $G480 &lt; BZ$6), 0, 2)+1)</f>
        <v/>
      </c>
      <c r="CA480" s="71" t="str">
        <f ca="1">INDEX({"","_","-","="},IF(OR($D480 &gt;= CB$6, $E480 &lt; CA$6), 0, 1)+IF(OR($F480 &gt;= CB$6, $G480 &lt; CA$6), 0, 2)+1)</f>
        <v/>
      </c>
      <c r="CB480" s="71" t="str">
        <f ca="1">INDEX({"","_","-","="},IF(OR($D480 &gt;= CC$6, $E480 &lt; CB$6), 0, 1)+IF(OR($F480 &gt;= CC$6, $G480 &lt; CB$6), 0, 2)+1)</f>
        <v/>
      </c>
      <c r="CC480" s="71" t="str">
        <f ca="1">INDEX({"","_","-","="},IF(OR($D480 &gt;= CD$6, $E480 &lt; CC$6), 0, 1)+IF(OR($F480 &gt;= CD$6, $G480 &lt; CC$6), 0, 2)+1)</f>
        <v/>
      </c>
      <c r="CD480" s="71" t="str">
        <f ca="1">INDEX({"","_","-","="},IF(OR($D480 &gt;= CE$6, $E480 &lt; CD$6), 0, 1)+IF(OR($F480 &gt;= CE$6, $G480 &lt; CD$6), 0, 2)+1)</f>
        <v/>
      </c>
    </row>
    <row r="481" spans="1:82">
      <c r="A481" s="8" t="str">
        <f ca="1">IF('临-进度'!N476,'临-进度'!$A476,"")</f>
        <v/>
      </c>
      <c r="B481" s="8" t="str">
        <f ca="1">IF('临-进度'!N476,'临-进度'!$B476,"")</f>
        <v/>
      </c>
      <c r="C481" s="8" t="str">
        <f ca="1">IF('临-进度'!N476,'临-进度'!$F476,"")</f>
        <v/>
      </c>
      <c r="D481" s="42" t="str">
        <f ca="1">IF('临-进度'!$N476,'临-进度'!$J476,"")</f>
        <v/>
      </c>
      <c r="E481" s="42" t="str">
        <f ca="1">IF('临-进度'!$N476,'临-进度'!$AF476,"")</f>
        <v/>
      </c>
      <c r="F481" s="42" t="str">
        <f ca="1">IF('临-进度'!$N476,'临-进度'!$K476,"")</f>
        <v/>
      </c>
      <c r="G481" s="76" t="str">
        <f ca="1">IF('临-进度'!$N476,'临-进度'!$AG476,"")</f>
        <v/>
      </c>
      <c r="H481" s="71" t="str">
        <f ca="1">INDEX({"","_","-","="},IF(OR($D481 &gt;= I$6, $E481 &lt; H$6), 0, 1)+IF(OR($F481 &gt;= I$6, $G481 &lt; H$6), 0, 2)+1)</f>
        <v/>
      </c>
      <c r="I481" s="71" t="str">
        <f ca="1">INDEX({"","_","-","="},IF(OR($D481 &gt;= J$6, $E481 &lt; I$6), 0, 1)+IF(OR($F481 &gt;= J$6, $G481 &lt; I$6), 0, 2)+1)</f>
        <v/>
      </c>
      <c r="J481" s="71" t="str">
        <f ca="1">INDEX({"","_","-","="},IF(OR($D481 &gt;= K$6, $E481 &lt; J$6), 0, 1)+IF(OR($F481 &gt;= K$6, $G481 &lt; J$6), 0, 2)+1)</f>
        <v/>
      </c>
      <c r="K481" s="71" t="str">
        <f ca="1">INDEX({"","_","-","="},IF(OR($D481 &gt;= L$6, $E481 &lt; K$6), 0, 1)+IF(OR($F481 &gt;= L$6, $G481 &lt; K$6), 0, 2)+1)</f>
        <v/>
      </c>
      <c r="L481" s="71" t="str">
        <f ca="1">INDEX({"","_","-","="},IF(OR($D481 &gt;= M$6, $E481 &lt; L$6), 0, 1)+IF(OR($F481 &gt;= M$6, $G481 &lt; L$6), 0, 2)+1)</f>
        <v/>
      </c>
      <c r="M481" s="71" t="str">
        <f ca="1">INDEX({"","_","-","="},IF(OR($D481 &gt;= N$6, $E481 &lt; M$6), 0, 1)+IF(OR($F481 &gt;= N$6, $G481 &lt; M$6), 0, 2)+1)</f>
        <v/>
      </c>
      <c r="N481" s="71" t="str">
        <f ca="1">INDEX({"","_","-","="},IF(OR($D481 &gt;= O$6, $E481 &lt; N$6), 0, 1)+IF(OR($F481 &gt;= O$6, $G481 &lt; N$6), 0, 2)+1)</f>
        <v/>
      </c>
      <c r="O481" s="71" t="str">
        <f ca="1">INDEX({"","_","-","="},IF(OR($D481 &gt;= P$6, $E481 &lt; O$6), 0, 1)+IF(OR($F481 &gt;= P$6, $G481 &lt; O$6), 0, 2)+1)</f>
        <v/>
      </c>
      <c r="P481" s="71" t="str">
        <f ca="1">INDEX({"","_","-","="},IF(OR($D481 &gt;= Q$6, $E481 &lt; P$6), 0, 1)+IF(OR($F481 &gt;= Q$6, $G481 &lt; P$6), 0, 2)+1)</f>
        <v/>
      </c>
      <c r="Q481" s="71" t="str">
        <f ca="1">INDEX({"","_","-","="},IF(OR($D481 &gt;= R$6, $E481 &lt; Q$6), 0, 1)+IF(OR($F481 &gt;= R$6, $G481 &lt; Q$6), 0, 2)+1)</f>
        <v/>
      </c>
      <c r="R481" s="71" t="str">
        <f ca="1">INDEX({"","_","-","="},IF(OR($D481 &gt;= S$6, $E481 &lt; R$6), 0, 1)+IF(OR($F481 &gt;= S$6, $G481 &lt; R$6), 0, 2)+1)</f>
        <v/>
      </c>
      <c r="S481" s="71" t="str">
        <f ca="1">INDEX({"","_","-","="},IF(OR($D481 &gt;= T$6, $E481 &lt; S$6), 0, 1)+IF(OR($F481 &gt;= T$6, $G481 &lt; S$6), 0, 2)+1)</f>
        <v/>
      </c>
      <c r="T481" s="71" t="str">
        <f ca="1">INDEX({"","_","-","="},IF(OR($D481 &gt;= U$6, $E481 &lt; T$6), 0, 1)+IF(OR($F481 &gt;= U$6, $G481 &lt; T$6), 0, 2)+1)</f>
        <v/>
      </c>
      <c r="U481" s="71" t="str">
        <f ca="1">INDEX({"","_","-","="},IF(OR($D481 &gt;= V$6, $E481 &lt; U$6), 0, 1)+IF(OR($F481 &gt;= V$6, $G481 &lt; U$6), 0, 2)+1)</f>
        <v/>
      </c>
      <c r="V481" s="71" t="str">
        <f ca="1">INDEX({"","_","-","="},IF(OR($D481 &gt;= W$6, $E481 &lt; V$6), 0, 1)+IF(OR($F481 &gt;= W$6, $G481 &lt; V$6), 0, 2)+1)</f>
        <v/>
      </c>
      <c r="W481" s="71" t="str">
        <f ca="1">INDEX({"","_","-","="},IF(OR($D481 &gt;= X$6, $E481 &lt; W$6), 0, 1)+IF(OR($F481 &gt;= X$6, $G481 &lt; W$6), 0, 2)+1)</f>
        <v/>
      </c>
      <c r="X481" s="71" t="str">
        <f ca="1">INDEX({"","_","-","="},IF(OR($D481 &gt;= Y$6, $E481 &lt; X$6), 0, 1)+IF(OR($F481 &gt;= Y$6, $G481 &lt; X$6), 0, 2)+1)</f>
        <v/>
      </c>
      <c r="Y481" s="71" t="str">
        <f ca="1">INDEX({"","_","-","="},IF(OR($D481 &gt;= Z$6, $E481 &lt; Y$6), 0, 1)+IF(OR($F481 &gt;= Z$6, $G481 &lt; Y$6), 0, 2)+1)</f>
        <v/>
      </c>
      <c r="Z481" s="71" t="str">
        <f ca="1">INDEX({"","_","-","="},IF(OR($D481 &gt;= AA$6, $E481 &lt; Z$6), 0, 1)+IF(OR($F481 &gt;= AA$6, $G481 &lt; Z$6), 0, 2)+1)</f>
        <v/>
      </c>
      <c r="AA481" s="71" t="str">
        <f ca="1">INDEX({"","_","-","="},IF(OR($D481 &gt;= AB$6, $E481 &lt; AA$6), 0, 1)+IF(OR($F481 &gt;= AB$6, $G481 &lt; AA$6), 0, 2)+1)</f>
        <v/>
      </c>
      <c r="AB481" s="71" t="str">
        <f ca="1">INDEX({"","_","-","="},IF(OR($D481 &gt;= AC$6, $E481 &lt; AB$6), 0, 1)+IF(OR($F481 &gt;= AC$6, $G481 &lt; AB$6), 0, 2)+1)</f>
        <v/>
      </c>
      <c r="AC481" s="71" t="str">
        <f ca="1">INDEX({"","_","-","="},IF(OR($D481 &gt;= AD$6, $E481 &lt; AC$6), 0, 1)+IF(OR($F481 &gt;= AD$6, $G481 &lt; AC$6), 0, 2)+1)</f>
        <v/>
      </c>
      <c r="AD481" s="71" t="str">
        <f ca="1">INDEX({"","_","-","="},IF(OR($D481 &gt;= AE$6, $E481 &lt; AD$6), 0, 1)+IF(OR($F481 &gt;= AE$6, $G481 &lt; AD$6), 0, 2)+1)</f>
        <v/>
      </c>
      <c r="AE481" s="71" t="str">
        <f ca="1">INDEX({"","_","-","="},IF(OR($D481 &gt;= AF$6, $E481 &lt; AE$6), 0, 1)+IF(OR($F481 &gt;= AF$6, $G481 &lt; AE$6), 0, 2)+1)</f>
        <v/>
      </c>
      <c r="AF481" s="71" t="str">
        <f ca="1">INDEX({"","_","-","="},IF(OR($D481 &gt;= AG$6, $E481 &lt; AF$6), 0, 1)+IF(OR($F481 &gt;= AG$6, $G481 &lt; AF$6), 0, 2)+1)</f>
        <v/>
      </c>
      <c r="AG481" s="71" t="str">
        <f ca="1">INDEX({"","_","-","="},IF(OR($D481 &gt;= AH$6, $E481 &lt; AG$6), 0, 1)+IF(OR($F481 &gt;= AH$6, $G481 &lt; AG$6), 0, 2)+1)</f>
        <v/>
      </c>
      <c r="AH481" s="71" t="str">
        <f ca="1">INDEX({"","_","-","="},IF(OR($D481 &gt;= AI$6, $E481 &lt; AH$6), 0, 1)+IF(OR($F481 &gt;= AI$6, $G481 &lt; AH$6), 0, 2)+1)</f>
        <v/>
      </c>
      <c r="AI481" s="71" t="str">
        <f ca="1">INDEX({"","_","-","="},IF(OR($D481 &gt;= AJ$6, $E481 &lt; AI$6), 0, 1)+IF(OR($F481 &gt;= AJ$6, $G481 &lt; AI$6), 0, 2)+1)</f>
        <v/>
      </c>
      <c r="AJ481" s="71" t="str">
        <f ca="1">INDEX({"","_","-","="},IF(OR($D481 &gt;= AK$6, $E481 &lt; AJ$6), 0, 1)+IF(OR($F481 &gt;= AK$6, $G481 &lt; AJ$6), 0, 2)+1)</f>
        <v/>
      </c>
      <c r="AK481" s="71" t="str">
        <f ca="1">INDEX({"","_","-","="},IF(OR($D481 &gt;= AL$6, $E481 &lt; AK$6), 0, 1)+IF(OR($F481 &gt;= AL$6, $G481 &lt; AK$6), 0, 2)+1)</f>
        <v/>
      </c>
      <c r="AL481" s="71" t="str">
        <f ca="1">INDEX({"","_","-","="},IF(OR($D481 &gt;= AM$6, $E481 &lt; AL$6), 0, 1)+IF(OR($F481 &gt;= AM$6, $G481 &lt; AL$6), 0, 2)+1)</f>
        <v/>
      </c>
      <c r="AM481" s="71" t="str">
        <f ca="1">INDEX({"","_","-","="},IF(OR($D481 &gt;= AN$6, $E481 &lt; AM$6), 0, 1)+IF(OR($F481 &gt;= AN$6, $G481 &lt; AM$6), 0, 2)+1)</f>
        <v/>
      </c>
      <c r="AN481" s="71" t="str">
        <f ca="1">INDEX({"","_","-","="},IF(OR($D481 &gt;= AO$6, $E481 &lt; AN$6), 0, 1)+IF(OR($F481 &gt;= AO$6, $G481 &lt; AN$6), 0, 2)+1)</f>
        <v/>
      </c>
      <c r="AO481" s="71" t="str">
        <f ca="1">INDEX({"","_","-","="},IF(OR($D481 &gt;= AP$6, $E481 &lt; AO$6), 0, 1)+IF(OR($F481 &gt;= AP$6, $G481 &lt; AO$6), 0, 2)+1)</f>
        <v/>
      </c>
      <c r="AP481" s="71" t="str">
        <f ca="1">INDEX({"","_","-","="},IF(OR($D481 &gt;= AQ$6, $E481 &lt; AP$6), 0, 1)+IF(OR($F481 &gt;= AQ$6, $G481 &lt; AP$6), 0, 2)+1)</f>
        <v/>
      </c>
      <c r="AQ481" s="71" t="str">
        <f ca="1">INDEX({"","_","-","="},IF(OR($D481 &gt;= AR$6, $E481 &lt; AQ$6), 0, 1)+IF(OR($F481 &gt;= AR$6, $G481 &lt; AQ$6), 0, 2)+1)</f>
        <v/>
      </c>
      <c r="AR481" s="71" t="str">
        <f ca="1">INDEX({"","_","-","="},IF(OR($D481 &gt;= AS$6, $E481 &lt; AR$6), 0, 1)+IF(OR($F481 &gt;= AS$6, $G481 &lt; AR$6), 0, 2)+1)</f>
        <v/>
      </c>
      <c r="AS481" s="71" t="str">
        <f ca="1">INDEX({"","_","-","="},IF(OR($D481 &gt;= AT$6, $E481 &lt; AS$6), 0, 1)+IF(OR($F481 &gt;= AT$6, $G481 &lt; AS$6), 0, 2)+1)</f>
        <v/>
      </c>
      <c r="AT481" s="71" t="str">
        <f ca="1">INDEX({"","_","-","="},IF(OR($D481 &gt;= AU$6, $E481 &lt; AT$6), 0, 1)+IF(OR($F481 &gt;= AU$6, $G481 &lt; AT$6), 0, 2)+1)</f>
        <v/>
      </c>
      <c r="AU481" s="71" t="str">
        <f ca="1">INDEX({"","_","-","="},IF(OR($D481 &gt;= AV$6, $E481 &lt; AU$6), 0, 1)+IF(OR($F481 &gt;= AV$6, $G481 &lt; AU$6), 0, 2)+1)</f>
        <v/>
      </c>
      <c r="AV481" s="71" t="str">
        <f ca="1">INDEX({"","_","-","="},IF(OR($D481 &gt;= AW$6, $E481 &lt; AV$6), 0, 1)+IF(OR($F481 &gt;= AW$6, $G481 &lt; AV$6), 0, 2)+1)</f>
        <v/>
      </c>
      <c r="AW481" s="71" t="str">
        <f ca="1">INDEX({"","_","-","="},IF(OR($D481 &gt;= AX$6, $E481 &lt; AW$6), 0, 1)+IF(OR($F481 &gt;= AX$6, $G481 &lt; AW$6), 0, 2)+1)</f>
        <v/>
      </c>
      <c r="AX481" s="71" t="str">
        <f ca="1">INDEX({"","_","-","="},IF(OR($D481 &gt;= AY$6, $E481 &lt; AX$6), 0, 1)+IF(OR($F481 &gt;= AY$6, $G481 &lt; AX$6), 0, 2)+1)</f>
        <v/>
      </c>
      <c r="AY481" s="71" t="str">
        <f ca="1">INDEX({"","_","-","="},IF(OR($D481 &gt;= AZ$6, $E481 &lt; AY$6), 0, 1)+IF(OR($F481 &gt;= AZ$6, $G481 &lt; AY$6), 0, 2)+1)</f>
        <v/>
      </c>
      <c r="AZ481" s="71" t="str">
        <f ca="1">INDEX({"","_","-","="},IF(OR($D481 &gt;= BA$6, $E481 &lt; AZ$6), 0, 1)+IF(OR($F481 &gt;= BA$6, $G481 &lt; AZ$6), 0, 2)+1)</f>
        <v/>
      </c>
      <c r="BA481" s="71" t="str">
        <f ca="1">INDEX({"","_","-","="},IF(OR($D481 &gt;= BB$6, $E481 &lt; BA$6), 0, 1)+IF(OR($F481 &gt;= BB$6, $G481 &lt; BA$6), 0, 2)+1)</f>
        <v/>
      </c>
      <c r="BB481" s="71" t="str">
        <f ca="1">INDEX({"","_","-","="},IF(OR($D481 &gt;= BC$6, $E481 &lt; BB$6), 0, 1)+IF(OR($F481 &gt;= BC$6, $G481 &lt; BB$6), 0, 2)+1)</f>
        <v/>
      </c>
      <c r="BC481" s="71" t="str">
        <f ca="1">INDEX({"","_","-","="},IF(OR($D481 &gt;= BD$6, $E481 &lt; BC$6), 0, 1)+IF(OR($F481 &gt;= BD$6, $G481 &lt; BC$6), 0, 2)+1)</f>
        <v/>
      </c>
      <c r="BD481" s="71" t="str">
        <f ca="1">INDEX({"","_","-","="},IF(OR($D481 &gt;= BE$6, $E481 &lt; BD$6), 0, 1)+IF(OR($F481 &gt;= BE$6, $G481 &lt; BD$6), 0, 2)+1)</f>
        <v/>
      </c>
      <c r="BE481" s="71" t="str">
        <f ca="1">INDEX({"","_","-","="},IF(OR($D481 &gt;= BF$6, $E481 &lt; BE$6), 0, 1)+IF(OR($F481 &gt;= BF$6, $G481 &lt; BE$6), 0, 2)+1)</f>
        <v/>
      </c>
      <c r="BF481" s="71" t="str">
        <f ca="1">INDEX({"","_","-","="},IF(OR($D481 &gt;= BG$6, $E481 &lt; BF$6), 0, 1)+IF(OR($F481 &gt;= BG$6, $G481 &lt; BF$6), 0, 2)+1)</f>
        <v/>
      </c>
      <c r="BG481" s="71" t="str">
        <f ca="1">INDEX({"","_","-","="},IF(OR($D481 &gt;= BH$6, $E481 &lt; BG$6), 0, 1)+IF(OR($F481 &gt;= BH$6, $G481 &lt; BG$6), 0, 2)+1)</f>
        <v/>
      </c>
      <c r="BH481" s="71" t="str">
        <f ca="1">INDEX({"","_","-","="},IF(OR($D481 &gt;= BI$6, $E481 &lt; BH$6), 0, 1)+IF(OR($F481 &gt;= BI$6, $G481 &lt; BH$6), 0, 2)+1)</f>
        <v/>
      </c>
      <c r="BI481" s="71" t="str">
        <f ca="1">INDEX({"","_","-","="},IF(OR($D481 &gt;= BJ$6, $E481 &lt; BI$6), 0, 1)+IF(OR($F481 &gt;= BJ$6, $G481 &lt; BI$6), 0, 2)+1)</f>
        <v/>
      </c>
      <c r="BJ481" s="71" t="str">
        <f ca="1">INDEX({"","_","-","="},IF(OR($D481 &gt;= BK$6, $E481 &lt; BJ$6), 0, 1)+IF(OR($F481 &gt;= BK$6, $G481 &lt; BJ$6), 0, 2)+1)</f>
        <v/>
      </c>
      <c r="BK481" s="71" t="str">
        <f ca="1">INDEX({"","_","-","="},IF(OR($D481 &gt;= BL$6, $E481 &lt; BK$6), 0, 1)+IF(OR($F481 &gt;= BL$6, $G481 &lt; BK$6), 0, 2)+1)</f>
        <v/>
      </c>
      <c r="BL481" s="71" t="str">
        <f ca="1">INDEX({"","_","-","="},IF(OR($D481 &gt;= BM$6, $E481 &lt; BL$6), 0, 1)+IF(OR($F481 &gt;= BM$6, $G481 &lt; BL$6), 0, 2)+1)</f>
        <v/>
      </c>
      <c r="BM481" s="71" t="str">
        <f ca="1">INDEX({"","_","-","="},IF(OR($D481 &gt;= BN$6, $E481 &lt; BM$6), 0, 1)+IF(OR($F481 &gt;= BN$6, $G481 &lt; BM$6), 0, 2)+1)</f>
        <v/>
      </c>
      <c r="BN481" s="71" t="str">
        <f ca="1">INDEX({"","_","-","="},IF(OR($D481 &gt;= BO$6, $E481 &lt; BN$6), 0, 1)+IF(OR($F481 &gt;= BO$6, $G481 &lt; BN$6), 0, 2)+1)</f>
        <v/>
      </c>
      <c r="BO481" s="71" t="str">
        <f ca="1">INDEX({"","_","-","="},IF(OR($D481 &gt;= BP$6, $E481 &lt; BO$6), 0, 1)+IF(OR($F481 &gt;= BP$6, $G481 &lt; BO$6), 0, 2)+1)</f>
        <v/>
      </c>
      <c r="BP481" s="71" t="str">
        <f ca="1">INDEX({"","_","-","="},IF(OR($D481 &gt;= BQ$6, $E481 &lt; BP$6), 0, 1)+IF(OR($F481 &gt;= BQ$6, $G481 &lt; BP$6), 0, 2)+1)</f>
        <v/>
      </c>
      <c r="BQ481" s="71" t="str">
        <f ca="1">INDEX({"","_","-","="},IF(OR($D481 &gt;= BR$6, $E481 &lt; BQ$6), 0, 1)+IF(OR($F481 &gt;= BR$6, $G481 &lt; BQ$6), 0, 2)+1)</f>
        <v/>
      </c>
      <c r="BR481" s="71" t="str">
        <f ca="1">INDEX({"","_","-","="},IF(OR($D481 &gt;= BS$6, $E481 &lt; BR$6), 0, 1)+IF(OR($F481 &gt;= BS$6, $G481 &lt; BR$6), 0, 2)+1)</f>
        <v/>
      </c>
      <c r="BS481" s="71" t="str">
        <f ca="1">INDEX({"","_","-","="},IF(OR($D481 &gt;= BT$6, $E481 &lt; BS$6), 0, 1)+IF(OR($F481 &gt;= BT$6, $G481 &lt; BS$6), 0, 2)+1)</f>
        <v/>
      </c>
      <c r="BT481" s="71" t="str">
        <f ca="1">INDEX({"","_","-","="},IF(OR($D481 &gt;= BU$6, $E481 &lt; BT$6), 0, 1)+IF(OR($F481 &gt;= BU$6, $G481 &lt; BT$6), 0, 2)+1)</f>
        <v/>
      </c>
      <c r="BU481" s="71" t="str">
        <f ca="1">INDEX({"","_","-","="},IF(OR($D481 &gt;= BV$6, $E481 &lt; BU$6), 0, 1)+IF(OR($F481 &gt;= BV$6, $G481 &lt; BU$6), 0, 2)+1)</f>
        <v/>
      </c>
      <c r="BV481" s="71" t="str">
        <f ca="1">INDEX({"","_","-","="},IF(OR($D481 &gt;= BW$6, $E481 &lt; BV$6), 0, 1)+IF(OR($F481 &gt;= BW$6, $G481 &lt; BV$6), 0, 2)+1)</f>
        <v/>
      </c>
      <c r="BW481" s="71" t="str">
        <f ca="1">INDEX({"","_","-","="},IF(OR($D481 &gt;= BX$6, $E481 &lt; BW$6), 0, 1)+IF(OR($F481 &gt;= BX$6, $G481 &lt; BW$6), 0, 2)+1)</f>
        <v/>
      </c>
      <c r="BX481" s="71" t="str">
        <f ca="1">INDEX({"","_","-","="},IF(OR($D481 &gt;= BY$6, $E481 &lt; BX$6), 0, 1)+IF(OR($F481 &gt;= BY$6, $G481 &lt; BX$6), 0, 2)+1)</f>
        <v/>
      </c>
      <c r="BY481" s="71" t="str">
        <f ca="1">INDEX({"","_","-","="},IF(OR($D481 &gt;= BZ$6, $E481 &lt; BY$6), 0, 1)+IF(OR($F481 &gt;= BZ$6, $G481 &lt; BY$6), 0, 2)+1)</f>
        <v/>
      </c>
      <c r="BZ481" s="71" t="str">
        <f ca="1">INDEX({"","_","-","="},IF(OR($D481 &gt;= CA$6, $E481 &lt; BZ$6), 0, 1)+IF(OR($F481 &gt;= CA$6, $G481 &lt; BZ$6), 0, 2)+1)</f>
        <v/>
      </c>
      <c r="CA481" s="71" t="str">
        <f ca="1">INDEX({"","_","-","="},IF(OR($D481 &gt;= CB$6, $E481 &lt; CA$6), 0, 1)+IF(OR($F481 &gt;= CB$6, $G481 &lt; CA$6), 0, 2)+1)</f>
        <v/>
      </c>
      <c r="CB481" s="71" t="str">
        <f ca="1">INDEX({"","_","-","="},IF(OR($D481 &gt;= CC$6, $E481 &lt; CB$6), 0, 1)+IF(OR($F481 &gt;= CC$6, $G481 &lt; CB$6), 0, 2)+1)</f>
        <v/>
      </c>
      <c r="CC481" s="71" t="str">
        <f ca="1">INDEX({"","_","-","="},IF(OR($D481 &gt;= CD$6, $E481 &lt; CC$6), 0, 1)+IF(OR($F481 &gt;= CD$6, $G481 &lt; CC$6), 0, 2)+1)</f>
        <v/>
      </c>
      <c r="CD481" s="71" t="str">
        <f ca="1">INDEX({"","_","-","="},IF(OR($D481 &gt;= CE$6, $E481 &lt; CD$6), 0, 1)+IF(OR($F481 &gt;= CE$6, $G481 &lt; CD$6), 0, 2)+1)</f>
        <v/>
      </c>
    </row>
    <row r="482" spans="1:82">
      <c r="A482" s="8" t="str">
        <f ca="1">IF('临-进度'!N477,'临-进度'!$A477,"")</f>
        <v/>
      </c>
      <c r="B482" s="8" t="str">
        <f ca="1">IF('临-进度'!N477,'临-进度'!$B477,"")</f>
        <v/>
      </c>
      <c r="C482" s="8" t="str">
        <f ca="1">IF('临-进度'!N477,'临-进度'!$F477,"")</f>
        <v/>
      </c>
      <c r="D482" s="42" t="str">
        <f ca="1">IF('临-进度'!$N477,'临-进度'!$J477,"")</f>
        <v/>
      </c>
      <c r="E482" s="42" t="str">
        <f ca="1">IF('临-进度'!$N477,'临-进度'!$AF477,"")</f>
        <v/>
      </c>
      <c r="F482" s="42" t="str">
        <f ca="1">IF('临-进度'!$N477,'临-进度'!$K477,"")</f>
        <v/>
      </c>
      <c r="G482" s="76" t="str">
        <f ca="1">IF('临-进度'!$N477,'临-进度'!$AG477,"")</f>
        <v/>
      </c>
      <c r="H482" s="71" t="str">
        <f ca="1">INDEX({"","_","-","="},IF(OR($D482 &gt;= I$6, $E482 &lt; H$6), 0, 1)+IF(OR($F482 &gt;= I$6, $G482 &lt; H$6), 0, 2)+1)</f>
        <v/>
      </c>
      <c r="I482" s="71" t="str">
        <f ca="1">INDEX({"","_","-","="},IF(OR($D482 &gt;= J$6, $E482 &lt; I$6), 0, 1)+IF(OR($F482 &gt;= J$6, $G482 &lt; I$6), 0, 2)+1)</f>
        <v/>
      </c>
      <c r="J482" s="71" t="str">
        <f ca="1">INDEX({"","_","-","="},IF(OR($D482 &gt;= K$6, $E482 &lt; J$6), 0, 1)+IF(OR($F482 &gt;= K$6, $G482 &lt; J$6), 0, 2)+1)</f>
        <v/>
      </c>
      <c r="K482" s="71" t="str">
        <f ca="1">INDEX({"","_","-","="},IF(OR($D482 &gt;= L$6, $E482 &lt; K$6), 0, 1)+IF(OR($F482 &gt;= L$6, $G482 &lt; K$6), 0, 2)+1)</f>
        <v/>
      </c>
      <c r="L482" s="71" t="str">
        <f ca="1">INDEX({"","_","-","="},IF(OR($D482 &gt;= M$6, $E482 &lt; L$6), 0, 1)+IF(OR($F482 &gt;= M$6, $G482 &lt; L$6), 0, 2)+1)</f>
        <v/>
      </c>
      <c r="M482" s="71" t="str">
        <f ca="1">INDEX({"","_","-","="},IF(OR($D482 &gt;= N$6, $E482 &lt; M$6), 0, 1)+IF(OR($F482 &gt;= N$6, $G482 &lt; M$6), 0, 2)+1)</f>
        <v/>
      </c>
      <c r="N482" s="71" t="str">
        <f ca="1">INDEX({"","_","-","="},IF(OR($D482 &gt;= O$6, $E482 &lt; N$6), 0, 1)+IF(OR($F482 &gt;= O$6, $G482 &lt; N$6), 0, 2)+1)</f>
        <v/>
      </c>
      <c r="O482" s="71" t="str">
        <f ca="1">INDEX({"","_","-","="},IF(OR($D482 &gt;= P$6, $E482 &lt; O$6), 0, 1)+IF(OR($F482 &gt;= P$6, $G482 &lt; O$6), 0, 2)+1)</f>
        <v/>
      </c>
      <c r="P482" s="71" t="str">
        <f ca="1">INDEX({"","_","-","="},IF(OR($D482 &gt;= Q$6, $E482 &lt; P$6), 0, 1)+IF(OR($F482 &gt;= Q$6, $G482 &lt; P$6), 0, 2)+1)</f>
        <v/>
      </c>
      <c r="Q482" s="71" t="str">
        <f ca="1">INDEX({"","_","-","="},IF(OR($D482 &gt;= R$6, $E482 &lt; Q$6), 0, 1)+IF(OR($F482 &gt;= R$6, $G482 &lt; Q$6), 0, 2)+1)</f>
        <v/>
      </c>
      <c r="R482" s="71" t="str">
        <f ca="1">INDEX({"","_","-","="},IF(OR($D482 &gt;= S$6, $E482 &lt; R$6), 0, 1)+IF(OR($F482 &gt;= S$6, $G482 &lt; R$6), 0, 2)+1)</f>
        <v/>
      </c>
      <c r="S482" s="71" t="str">
        <f ca="1">INDEX({"","_","-","="},IF(OR($D482 &gt;= T$6, $E482 &lt; S$6), 0, 1)+IF(OR($F482 &gt;= T$6, $G482 &lt; S$6), 0, 2)+1)</f>
        <v/>
      </c>
      <c r="T482" s="71" t="str">
        <f ca="1">INDEX({"","_","-","="},IF(OR($D482 &gt;= U$6, $E482 &lt; T$6), 0, 1)+IF(OR($F482 &gt;= U$6, $G482 &lt; T$6), 0, 2)+1)</f>
        <v/>
      </c>
      <c r="U482" s="71" t="str">
        <f ca="1">INDEX({"","_","-","="},IF(OR($D482 &gt;= V$6, $E482 &lt; U$6), 0, 1)+IF(OR($F482 &gt;= V$6, $G482 &lt; U$6), 0, 2)+1)</f>
        <v/>
      </c>
      <c r="V482" s="71" t="str">
        <f ca="1">INDEX({"","_","-","="},IF(OR($D482 &gt;= W$6, $E482 &lt; V$6), 0, 1)+IF(OR($F482 &gt;= W$6, $G482 &lt; V$6), 0, 2)+1)</f>
        <v/>
      </c>
      <c r="W482" s="71" t="str">
        <f ca="1">INDEX({"","_","-","="},IF(OR($D482 &gt;= X$6, $E482 &lt; W$6), 0, 1)+IF(OR($F482 &gt;= X$6, $G482 &lt; W$6), 0, 2)+1)</f>
        <v/>
      </c>
      <c r="X482" s="71" t="str">
        <f ca="1">INDEX({"","_","-","="},IF(OR($D482 &gt;= Y$6, $E482 &lt; X$6), 0, 1)+IF(OR($F482 &gt;= Y$6, $G482 &lt; X$6), 0, 2)+1)</f>
        <v/>
      </c>
      <c r="Y482" s="71" t="str">
        <f ca="1">INDEX({"","_","-","="},IF(OR($D482 &gt;= Z$6, $E482 &lt; Y$6), 0, 1)+IF(OR($F482 &gt;= Z$6, $G482 &lt; Y$6), 0, 2)+1)</f>
        <v/>
      </c>
      <c r="Z482" s="71" t="str">
        <f ca="1">INDEX({"","_","-","="},IF(OR($D482 &gt;= AA$6, $E482 &lt; Z$6), 0, 1)+IF(OR($F482 &gt;= AA$6, $G482 &lt; Z$6), 0, 2)+1)</f>
        <v/>
      </c>
      <c r="AA482" s="71" t="str">
        <f ca="1">INDEX({"","_","-","="},IF(OR($D482 &gt;= AB$6, $E482 &lt; AA$6), 0, 1)+IF(OR($F482 &gt;= AB$6, $G482 &lt; AA$6), 0, 2)+1)</f>
        <v/>
      </c>
      <c r="AB482" s="71" t="str">
        <f ca="1">INDEX({"","_","-","="},IF(OR($D482 &gt;= AC$6, $E482 &lt; AB$6), 0, 1)+IF(OR($F482 &gt;= AC$6, $G482 &lt; AB$6), 0, 2)+1)</f>
        <v/>
      </c>
      <c r="AC482" s="71" t="str">
        <f ca="1">INDEX({"","_","-","="},IF(OR($D482 &gt;= AD$6, $E482 &lt; AC$6), 0, 1)+IF(OR($F482 &gt;= AD$6, $G482 &lt; AC$6), 0, 2)+1)</f>
        <v/>
      </c>
      <c r="AD482" s="71" t="str">
        <f ca="1">INDEX({"","_","-","="},IF(OR($D482 &gt;= AE$6, $E482 &lt; AD$6), 0, 1)+IF(OR($F482 &gt;= AE$6, $G482 &lt; AD$6), 0, 2)+1)</f>
        <v/>
      </c>
      <c r="AE482" s="71" t="str">
        <f ca="1">INDEX({"","_","-","="},IF(OR($D482 &gt;= AF$6, $E482 &lt; AE$6), 0, 1)+IF(OR($F482 &gt;= AF$6, $G482 &lt; AE$6), 0, 2)+1)</f>
        <v/>
      </c>
      <c r="AF482" s="71" t="str">
        <f ca="1">INDEX({"","_","-","="},IF(OR($D482 &gt;= AG$6, $E482 &lt; AF$6), 0, 1)+IF(OR($F482 &gt;= AG$6, $G482 &lt; AF$6), 0, 2)+1)</f>
        <v/>
      </c>
      <c r="AG482" s="71" t="str">
        <f ca="1">INDEX({"","_","-","="},IF(OR($D482 &gt;= AH$6, $E482 &lt; AG$6), 0, 1)+IF(OR($F482 &gt;= AH$6, $G482 &lt; AG$6), 0, 2)+1)</f>
        <v/>
      </c>
      <c r="AH482" s="71" t="str">
        <f ca="1">INDEX({"","_","-","="},IF(OR($D482 &gt;= AI$6, $E482 &lt; AH$6), 0, 1)+IF(OR($F482 &gt;= AI$6, $G482 &lt; AH$6), 0, 2)+1)</f>
        <v/>
      </c>
      <c r="AI482" s="71" t="str">
        <f ca="1">INDEX({"","_","-","="},IF(OR($D482 &gt;= AJ$6, $E482 &lt; AI$6), 0, 1)+IF(OR($F482 &gt;= AJ$6, $G482 &lt; AI$6), 0, 2)+1)</f>
        <v/>
      </c>
      <c r="AJ482" s="71" t="str">
        <f ca="1">INDEX({"","_","-","="},IF(OR($D482 &gt;= AK$6, $E482 &lt; AJ$6), 0, 1)+IF(OR($F482 &gt;= AK$6, $G482 &lt; AJ$6), 0, 2)+1)</f>
        <v/>
      </c>
      <c r="AK482" s="71" t="str">
        <f ca="1">INDEX({"","_","-","="},IF(OR($D482 &gt;= AL$6, $E482 &lt; AK$6), 0, 1)+IF(OR($F482 &gt;= AL$6, $G482 &lt; AK$6), 0, 2)+1)</f>
        <v/>
      </c>
      <c r="AL482" s="71" t="str">
        <f ca="1">INDEX({"","_","-","="},IF(OR($D482 &gt;= AM$6, $E482 &lt; AL$6), 0, 1)+IF(OR($F482 &gt;= AM$6, $G482 &lt; AL$6), 0, 2)+1)</f>
        <v/>
      </c>
      <c r="AM482" s="71" t="str">
        <f ca="1">INDEX({"","_","-","="},IF(OR($D482 &gt;= AN$6, $E482 &lt; AM$6), 0, 1)+IF(OR($F482 &gt;= AN$6, $G482 &lt; AM$6), 0, 2)+1)</f>
        <v/>
      </c>
      <c r="AN482" s="71" t="str">
        <f ca="1">INDEX({"","_","-","="},IF(OR($D482 &gt;= AO$6, $E482 &lt; AN$6), 0, 1)+IF(OR($F482 &gt;= AO$6, $G482 &lt; AN$6), 0, 2)+1)</f>
        <v/>
      </c>
      <c r="AO482" s="71" t="str">
        <f ca="1">INDEX({"","_","-","="},IF(OR($D482 &gt;= AP$6, $E482 &lt; AO$6), 0, 1)+IF(OR($F482 &gt;= AP$6, $G482 &lt; AO$6), 0, 2)+1)</f>
        <v/>
      </c>
      <c r="AP482" s="71" t="str">
        <f ca="1">INDEX({"","_","-","="},IF(OR($D482 &gt;= AQ$6, $E482 &lt; AP$6), 0, 1)+IF(OR($F482 &gt;= AQ$6, $G482 &lt; AP$6), 0, 2)+1)</f>
        <v/>
      </c>
      <c r="AQ482" s="71" t="str">
        <f ca="1">INDEX({"","_","-","="},IF(OR($D482 &gt;= AR$6, $E482 &lt; AQ$6), 0, 1)+IF(OR($F482 &gt;= AR$6, $G482 &lt; AQ$6), 0, 2)+1)</f>
        <v/>
      </c>
      <c r="AR482" s="71" t="str">
        <f ca="1">INDEX({"","_","-","="},IF(OR($D482 &gt;= AS$6, $E482 &lt; AR$6), 0, 1)+IF(OR($F482 &gt;= AS$6, $G482 &lt; AR$6), 0, 2)+1)</f>
        <v/>
      </c>
      <c r="AS482" s="71" t="str">
        <f ca="1">INDEX({"","_","-","="},IF(OR($D482 &gt;= AT$6, $E482 &lt; AS$6), 0, 1)+IF(OR($F482 &gt;= AT$6, $G482 &lt; AS$6), 0, 2)+1)</f>
        <v/>
      </c>
      <c r="AT482" s="71" t="str">
        <f ca="1">INDEX({"","_","-","="},IF(OR($D482 &gt;= AU$6, $E482 &lt; AT$6), 0, 1)+IF(OR($F482 &gt;= AU$6, $G482 &lt; AT$6), 0, 2)+1)</f>
        <v/>
      </c>
      <c r="AU482" s="71" t="str">
        <f ca="1">INDEX({"","_","-","="},IF(OR($D482 &gt;= AV$6, $E482 &lt; AU$6), 0, 1)+IF(OR($F482 &gt;= AV$6, $G482 &lt; AU$6), 0, 2)+1)</f>
        <v/>
      </c>
      <c r="AV482" s="71" t="str">
        <f ca="1">INDEX({"","_","-","="},IF(OR($D482 &gt;= AW$6, $E482 &lt; AV$6), 0, 1)+IF(OR($F482 &gt;= AW$6, $G482 &lt; AV$6), 0, 2)+1)</f>
        <v/>
      </c>
      <c r="AW482" s="71" t="str">
        <f ca="1">INDEX({"","_","-","="},IF(OR($D482 &gt;= AX$6, $E482 &lt; AW$6), 0, 1)+IF(OR($F482 &gt;= AX$6, $G482 &lt; AW$6), 0, 2)+1)</f>
        <v/>
      </c>
      <c r="AX482" s="71" t="str">
        <f ca="1">INDEX({"","_","-","="},IF(OR($D482 &gt;= AY$6, $E482 &lt; AX$6), 0, 1)+IF(OR($F482 &gt;= AY$6, $G482 &lt; AX$6), 0, 2)+1)</f>
        <v/>
      </c>
      <c r="AY482" s="71" t="str">
        <f ca="1">INDEX({"","_","-","="},IF(OR($D482 &gt;= AZ$6, $E482 &lt; AY$6), 0, 1)+IF(OR($F482 &gt;= AZ$6, $G482 &lt; AY$6), 0, 2)+1)</f>
        <v/>
      </c>
      <c r="AZ482" s="71" t="str">
        <f ca="1">INDEX({"","_","-","="},IF(OR($D482 &gt;= BA$6, $E482 &lt; AZ$6), 0, 1)+IF(OR($F482 &gt;= BA$6, $G482 &lt; AZ$6), 0, 2)+1)</f>
        <v/>
      </c>
      <c r="BA482" s="71" t="str">
        <f ca="1">INDEX({"","_","-","="},IF(OR($D482 &gt;= BB$6, $E482 &lt; BA$6), 0, 1)+IF(OR($F482 &gt;= BB$6, $G482 &lt; BA$6), 0, 2)+1)</f>
        <v/>
      </c>
      <c r="BB482" s="71" t="str">
        <f ca="1">INDEX({"","_","-","="},IF(OR($D482 &gt;= BC$6, $E482 &lt; BB$6), 0, 1)+IF(OR($F482 &gt;= BC$6, $G482 &lt; BB$6), 0, 2)+1)</f>
        <v/>
      </c>
      <c r="BC482" s="71" t="str">
        <f ca="1">INDEX({"","_","-","="},IF(OR($D482 &gt;= BD$6, $E482 &lt; BC$6), 0, 1)+IF(OR($F482 &gt;= BD$6, $G482 &lt; BC$6), 0, 2)+1)</f>
        <v/>
      </c>
      <c r="BD482" s="71" t="str">
        <f ca="1">INDEX({"","_","-","="},IF(OR($D482 &gt;= BE$6, $E482 &lt; BD$6), 0, 1)+IF(OR($F482 &gt;= BE$6, $G482 &lt; BD$6), 0, 2)+1)</f>
        <v/>
      </c>
      <c r="BE482" s="71" t="str">
        <f ca="1">INDEX({"","_","-","="},IF(OR($D482 &gt;= BF$6, $E482 &lt; BE$6), 0, 1)+IF(OR($F482 &gt;= BF$6, $G482 &lt; BE$6), 0, 2)+1)</f>
        <v/>
      </c>
      <c r="BF482" s="71" t="str">
        <f ca="1">INDEX({"","_","-","="},IF(OR($D482 &gt;= BG$6, $E482 &lt; BF$6), 0, 1)+IF(OR($F482 &gt;= BG$6, $G482 &lt; BF$6), 0, 2)+1)</f>
        <v/>
      </c>
      <c r="BG482" s="71" t="str">
        <f ca="1">INDEX({"","_","-","="},IF(OR($D482 &gt;= BH$6, $E482 &lt; BG$6), 0, 1)+IF(OR($F482 &gt;= BH$6, $G482 &lt; BG$6), 0, 2)+1)</f>
        <v/>
      </c>
      <c r="BH482" s="71" t="str">
        <f ca="1">INDEX({"","_","-","="},IF(OR($D482 &gt;= BI$6, $E482 &lt; BH$6), 0, 1)+IF(OR($F482 &gt;= BI$6, $G482 &lt; BH$6), 0, 2)+1)</f>
        <v/>
      </c>
      <c r="BI482" s="71" t="str">
        <f ca="1">INDEX({"","_","-","="},IF(OR($D482 &gt;= BJ$6, $E482 &lt; BI$6), 0, 1)+IF(OR($F482 &gt;= BJ$6, $G482 &lt; BI$6), 0, 2)+1)</f>
        <v/>
      </c>
      <c r="BJ482" s="71" t="str">
        <f ca="1">INDEX({"","_","-","="},IF(OR($D482 &gt;= BK$6, $E482 &lt; BJ$6), 0, 1)+IF(OR($F482 &gt;= BK$6, $G482 &lt; BJ$6), 0, 2)+1)</f>
        <v/>
      </c>
      <c r="BK482" s="71" t="str">
        <f ca="1">INDEX({"","_","-","="},IF(OR($D482 &gt;= BL$6, $E482 &lt; BK$6), 0, 1)+IF(OR($F482 &gt;= BL$6, $G482 &lt; BK$6), 0, 2)+1)</f>
        <v/>
      </c>
      <c r="BL482" s="71" t="str">
        <f ca="1">INDEX({"","_","-","="},IF(OR($D482 &gt;= BM$6, $E482 &lt; BL$6), 0, 1)+IF(OR($F482 &gt;= BM$6, $G482 &lt; BL$6), 0, 2)+1)</f>
        <v/>
      </c>
      <c r="BM482" s="71" t="str">
        <f ca="1">INDEX({"","_","-","="},IF(OR($D482 &gt;= BN$6, $E482 &lt; BM$6), 0, 1)+IF(OR($F482 &gt;= BN$6, $G482 &lt; BM$6), 0, 2)+1)</f>
        <v/>
      </c>
      <c r="BN482" s="71" t="str">
        <f ca="1">INDEX({"","_","-","="},IF(OR($D482 &gt;= BO$6, $E482 &lt; BN$6), 0, 1)+IF(OR($F482 &gt;= BO$6, $G482 &lt; BN$6), 0, 2)+1)</f>
        <v/>
      </c>
      <c r="BO482" s="71" t="str">
        <f ca="1">INDEX({"","_","-","="},IF(OR($D482 &gt;= BP$6, $E482 &lt; BO$6), 0, 1)+IF(OR($F482 &gt;= BP$6, $G482 &lt; BO$6), 0, 2)+1)</f>
        <v/>
      </c>
      <c r="BP482" s="71" t="str">
        <f ca="1">INDEX({"","_","-","="},IF(OR($D482 &gt;= BQ$6, $E482 &lt; BP$6), 0, 1)+IF(OR($F482 &gt;= BQ$6, $G482 &lt; BP$6), 0, 2)+1)</f>
        <v/>
      </c>
      <c r="BQ482" s="71" t="str">
        <f ca="1">INDEX({"","_","-","="},IF(OR($D482 &gt;= BR$6, $E482 &lt; BQ$6), 0, 1)+IF(OR($F482 &gt;= BR$6, $G482 &lt; BQ$6), 0, 2)+1)</f>
        <v/>
      </c>
      <c r="BR482" s="71" t="str">
        <f ca="1">INDEX({"","_","-","="},IF(OR($D482 &gt;= BS$6, $E482 &lt; BR$6), 0, 1)+IF(OR($F482 &gt;= BS$6, $G482 &lt; BR$6), 0, 2)+1)</f>
        <v/>
      </c>
      <c r="BS482" s="71" t="str">
        <f ca="1">INDEX({"","_","-","="},IF(OR($D482 &gt;= BT$6, $E482 &lt; BS$6), 0, 1)+IF(OR($F482 &gt;= BT$6, $G482 &lt; BS$6), 0, 2)+1)</f>
        <v/>
      </c>
      <c r="BT482" s="71" t="str">
        <f ca="1">INDEX({"","_","-","="},IF(OR($D482 &gt;= BU$6, $E482 &lt; BT$6), 0, 1)+IF(OR($F482 &gt;= BU$6, $G482 &lt; BT$6), 0, 2)+1)</f>
        <v/>
      </c>
      <c r="BU482" s="71" t="str">
        <f ca="1">INDEX({"","_","-","="},IF(OR($D482 &gt;= BV$6, $E482 &lt; BU$6), 0, 1)+IF(OR($F482 &gt;= BV$6, $G482 &lt; BU$6), 0, 2)+1)</f>
        <v/>
      </c>
      <c r="BV482" s="71" t="str">
        <f ca="1">INDEX({"","_","-","="},IF(OR($D482 &gt;= BW$6, $E482 &lt; BV$6), 0, 1)+IF(OR($F482 &gt;= BW$6, $G482 &lt; BV$6), 0, 2)+1)</f>
        <v/>
      </c>
      <c r="BW482" s="71" t="str">
        <f ca="1">INDEX({"","_","-","="},IF(OR($D482 &gt;= BX$6, $E482 &lt; BW$6), 0, 1)+IF(OR($F482 &gt;= BX$6, $G482 &lt; BW$6), 0, 2)+1)</f>
        <v/>
      </c>
      <c r="BX482" s="71" t="str">
        <f ca="1">INDEX({"","_","-","="},IF(OR($D482 &gt;= BY$6, $E482 &lt; BX$6), 0, 1)+IF(OR($F482 &gt;= BY$6, $G482 &lt; BX$6), 0, 2)+1)</f>
        <v/>
      </c>
      <c r="BY482" s="71" t="str">
        <f ca="1">INDEX({"","_","-","="},IF(OR($D482 &gt;= BZ$6, $E482 &lt; BY$6), 0, 1)+IF(OR($F482 &gt;= BZ$6, $G482 &lt; BY$6), 0, 2)+1)</f>
        <v/>
      </c>
      <c r="BZ482" s="71" t="str">
        <f ca="1">INDEX({"","_","-","="},IF(OR($D482 &gt;= CA$6, $E482 &lt; BZ$6), 0, 1)+IF(OR($F482 &gt;= CA$6, $G482 &lt; BZ$6), 0, 2)+1)</f>
        <v/>
      </c>
      <c r="CA482" s="71" t="str">
        <f ca="1">INDEX({"","_","-","="},IF(OR($D482 &gt;= CB$6, $E482 &lt; CA$6), 0, 1)+IF(OR($F482 &gt;= CB$6, $G482 &lt; CA$6), 0, 2)+1)</f>
        <v/>
      </c>
      <c r="CB482" s="71" t="str">
        <f ca="1">INDEX({"","_","-","="},IF(OR($D482 &gt;= CC$6, $E482 &lt; CB$6), 0, 1)+IF(OR($F482 &gt;= CC$6, $G482 &lt; CB$6), 0, 2)+1)</f>
        <v/>
      </c>
      <c r="CC482" s="71" t="str">
        <f ca="1">INDEX({"","_","-","="},IF(OR($D482 &gt;= CD$6, $E482 &lt; CC$6), 0, 1)+IF(OR($F482 &gt;= CD$6, $G482 &lt; CC$6), 0, 2)+1)</f>
        <v/>
      </c>
      <c r="CD482" s="71" t="str">
        <f ca="1">INDEX({"","_","-","="},IF(OR($D482 &gt;= CE$6, $E482 &lt; CD$6), 0, 1)+IF(OR($F482 &gt;= CE$6, $G482 &lt; CD$6), 0, 2)+1)</f>
        <v/>
      </c>
    </row>
    <row r="483" spans="1:82">
      <c r="A483" s="8" t="str">
        <f ca="1">IF('临-进度'!N478,'临-进度'!$A478,"")</f>
        <v/>
      </c>
      <c r="B483" s="8" t="str">
        <f ca="1">IF('临-进度'!N478,'临-进度'!$B478,"")</f>
        <v/>
      </c>
      <c r="C483" s="8" t="str">
        <f ca="1">IF('临-进度'!N478,'临-进度'!$F478,"")</f>
        <v/>
      </c>
      <c r="D483" s="42" t="str">
        <f ca="1">IF('临-进度'!$N478,'临-进度'!$J478,"")</f>
        <v/>
      </c>
      <c r="E483" s="42" t="str">
        <f ca="1">IF('临-进度'!$N478,'临-进度'!$AF478,"")</f>
        <v/>
      </c>
      <c r="F483" s="42" t="str">
        <f ca="1">IF('临-进度'!$N478,'临-进度'!$K478,"")</f>
        <v/>
      </c>
      <c r="G483" s="76" t="str">
        <f ca="1">IF('临-进度'!$N478,'临-进度'!$AG478,"")</f>
        <v/>
      </c>
      <c r="H483" s="71" t="str">
        <f ca="1">INDEX({"","_","-","="},IF(OR($D483 &gt;= I$6, $E483 &lt; H$6), 0, 1)+IF(OR($F483 &gt;= I$6, $G483 &lt; H$6), 0, 2)+1)</f>
        <v/>
      </c>
      <c r="I483" s="71" t="str">
        <f ca="1">INDEX({"","_","-","="},IF(OR($D483 &gt;= J$6, $E483 &lt; I$6), 0, 1)+IF(OR($F483 &gt;= J$6, $G483 &lt; I$6), 0, 2)+1)</f>
        <v/>
      </c>
      <c r="J483" s="71" t="str">
        <f ca="1">INDEX({"","_","-","="},IF(OR($D483 &gt;= K$6, $E483 &lt; J$6), 0, 1)+IF(OR($F483 &gt;= K$6, $G483 &lt; J$6), 0, 2)+1)</f>
        <v/>
      </c>
      <c r="K483" s="71" t="str">
        <f ca="1">INDEX({"","_","-","="},IF(OR($D483 &gt;= L$6, $E483 &lt; K$6), 0, 1)+IF(OR($F483 &gt;= L$6, $G483 &lt; K$6), 0, 2)+1)</f>
        <v/>
      </c>
      <c r="L483" s="71" t="str">
        <f ca="1">INDEX({"","_","-","="},IF(OR($D483 &gt;= M$6, $E483 &lt; L$6), 0, 1)+IF(OR($F483 &gt;= M$6, $G483 &lt; L$6), 0, 2)+1)</f>
        <v/>
      </c>
      <c r="M483" s="71" t="str">
        <f ca="1">INDEX({"","_","-","="},IF(OR($D483 &gt;= N$6, $E483 &lt; M$6), 0, 1)+IF(OR($F483 &gt;= N$6, $G483 &lt; M$6), 0, 2)+1)</f>
        <v/>
      </c>
      <c r="N483" s="71" t="str">
        <f ca="1">INDEX({"","_","-","="},IF(OR($D483 &gt;= O$6, $E483 &lt; N$6), 0, 1)+IF(OR($F483 &gt;= O$6, $G483 &lt; N$6), 0, 2)+1)</f>
        <v/>
      </c>
      <c r="O483" s="71" t="str">
        <f ca="1">INDEX({"","_","-","="},IF(OR($D483 &gt;= P$6, $E483 &lt; O$6), 0, 1)+IF(OR($F483 &gt;= P$6, $G483 &lt; O$6), 0, 2)+1)</f>
        <v/>
      </c>
      <c r="P483" s="71" t="str">
        <f ca="1">INDEX({"","_","-","="},IF(OR($D483 &gt;= Q$6, $E483 &lt; P$6), 0, 1)+IF(OR($F483 &gt;= Q$6, $G483 &lt; P$6), 0, 2)+1)</f>
        <v/>
      </c>
      <c r="Q483" s="71" t="str">
        <f ca="1">INDEX({"","_","-","="},IF(OR($D483 &gt;= R$6, $E483 &lt; Q$6), 0, 1)+IF(OR($F483 &gt;= R$6, $G483 &lt; Q$6), 0, 2)+1)</f>
        <v/>
      </c>
      <c r="R483" s="71" t="str">
        <f ca="1">INDEX({"","_","-","="},IF(OR($D483 &gt;= S$6, $E483 &lt; R$6), 0, 1)+IF(OR($F483 &gt;= S$6, $G483 &lt; R$6), 0, 2)+1)</f>
        <v/>
      </c>
      <c r="S483" s="71" t="str">
        <f ca="1">INDEX({"","_","-","="},IF(OR($D483 &gt;= T$6, $E483 &lt; S$6), 0, 1)+IF(OR($F483 &gt;= T$6, $G483 &lt; S$6), 0, 2)+1)</f>
        <v/>
      </c>
      <c r="T483" s="71" t="str">
        <f ca="1">INDEX({"","_","-","="},IF(OR($D483 &gt;= U$6, $E483 &lt; T$6), 0, 1)+IF(OR($F483 &gt;= U$6, $G483 &lt; T$6), 0, 2)+1)</f>
        <v/>
      </c>
      <c r="U483" s="71" t="str">
        <f ca="1">INDEX({"","_","-","="},IF(OR($D483 &gt;= V$6, $E483 &lt; U$6), 0, 1)+IF(OR($F483 &gt;= V$6, $G483 &lt; U$6), 0, 2)+1)</f>
        <v/>
      </c>
      <c r="V483" s="71" t="str">
        <f ca="1">INDEX({"","_","-","="},IF(OR($D483 &gt;= W$6, $E483 &lt; V$6), 0, 1)+IF(OR($F483 &gt;= W$6, $G483 &lt; V$6), 0, 2)+1)</f>
        <v/>
      </c>
      <c r="W483" s="71" t="str">
        <f ca="1">INDEX({"","_","-","="},IF(OR($D483 &gt;= X$6, $E483 &lt; W$6), 0, 1)+IF(OR($F483 &gt;= X$6, $G483 &lt; W$6), 0, 2)+1)</f>
        <v/>
      </c>
      <c r="X483" s="71" t="str">
        <f ca="1">INDEX({"","_","-","="},IF(OR($D483 &gt;= Y$6, $E483 &lt; X$6), 0, 1)+IF(OR($F483 &gt;= Y$6, $G483 &lt; X$6), 0, 2)+1)</f>
        <v/>
      </c>
      <c r="Y483" s="71" t="str">
        <f ca="1">INDEX({"","_","-","="},IF(OR($D483 &gt;= Z$6, $E483 &lt; Y$6), 0, 1)+IF(OR($F483 &gt;= Z$6, $G483 &lt; Y$6), 0, 2)+1)</f>
        <v/>
      </c>
      <c r="Z483" s="71" t="str">
        <f ca="1">INDEX({"","_","-","="},IF(OR($D483 &gt;= AA$6, $E483 &lt; Z$6), 0, 1)+IF(OR($F483 &gt;= AA$6, $G483 &lt; Z$6), 0, 2)+1)</f>
        <v/>
      </c>
      <c r="AA483" s="71" t="str">
        <f ca="1">INDEX({"","_","-","="},IF(OR($D483 &gt;= AB$6, $E483 &lt; AA$6), 0, 1)+IF(OR($F483 &gt;= AB$6, $G483 &lt; AA$6), 0, 2)+1)</f>
        <v/>
      </c>
      <c r="AB483" s="71" t="str">
        <f ca="1">INDEX({"","_","-","="},IF(OR($D483 &gt;= AC$6, $E483 &lt; AB$6), 0, 1)+IF(OR($F483 &gt;= AC$6, $G483 &lt; AB$6), 0, 2)+1)</f>
        <v/>
      </c>
      <c r="AC483" s="71" t="str">
        <f ca="1">INDEX({"","_","-","="},IF(OR($D483 &gt;= AD$6, $E483 &lt; AC$6), 0, 1)+IF(OR($F483 &gt;= AD$6, $G483 &lt; AC$6), 0, 2)+1)</f>
        <v/>
      </c>
      <c r="AD483" s="71" t="str">
        <f ca="1">INDEX({"","_","-","="},IF(OR($D483 &gt;= AE$6, $E483 &lt; AD$6), 0, 1)+IF(OR($F483 &gt;= AE$6, $G483 &lt; AD$6), 0, 2)+1)</f>
        <v/>
      </c>
      <c r="AE483" s="71" t="str">
        <f ca="1">INDEX({"","_","-","="},IF(OR($D483 &gt;= AF$6, $E483 &lt; AE$6), 0, 1)+IF(OR($F483 &gt;= AF$6, $G483 &lt; AE$6), 0, 2)+1)</f>
        <v/>
      </c>
      <c r="AF483" s="71" t="str">
        <f ca="1">INDEX({"","_","-","="},IF(OR($D483 &gt;= AG$6, $E483 &lt; AF$6), 0, 1)+IF(OR($F483 &gt;= AG$6, $G483 &lt; AF$6), 0, 2)+1)</f>
        <v/>
      </c>
      <c r="AG483" s="71" t="str">
        <f ca="1">INDEX({"","_","-","="},IF(OR($D483 &gt;= AH$6, $E483 &lt; AG$6), 0, 1)+IF(OR($F483 &gt;= AH$6, $G483 &lt; AG$6), 0, 2)+1)</f>
        <v/>
      </c>
      <c r="AH483" s="71" t="str">
        <f ca="1">INDEX({"","_","-","="},IF(OR($D483 &gt;= AI$6, $E483 &lt; AH$6), 0, 1)+IF(OR($F483 &gt;= AI$6, $G483 &lt; AH$6), 0, 2)+1)</f>
        <v/>
      </c>
      <c r="AI483" s="71" t="str">
        <f ca="1">INDEX({"","_","-","="},IF(OR($D483 &gt;= AJ$6, $E483 &lt; AI$6), 0, 1)+IF(OR($F483 &gt;= AJ$6, $G483 &lt; AI$6), 0, 2)+1)</f>
        <v/>
      </c>
      <c r="AJ483" s="71" t="str">
        <f ca="1">INDEX({"","_","-","="},IF(OR($D483 &gt;= AK$6, $E483 &lt; AJ$6), 0, 1)+IF(OR($F483 &gt;= AK$6, $G483 &lt; AJ$6), 0, 2)+1)</f>
        <v/>
      </c>
      <c r="AK483" s="71" t="str">
        <f ca="1">INDEX({"","_","-","="},IF(OR($D483 &gt;= AL$6, $E483 &lt; AK$6), 0, 1)+IF(OR($F483 &gt;= AL$6, $G483 &lt; AK$6), 0, 2)+1)</f>
        <v/>
      </c>
      <c r="AL483" s="71" t="str">
        <f ca="1">INDEX({"","_","-","="},IF(OR($D483 &gt;= AM$6, $E483 &lt; AL$6), 0, 1)+IF(OR($F483 &gt;= AM$6, $G483 &lt; AL$6), 0, 2)+1)</f>
        <v/>
      </c>
      <c r="AM483" s="71" t="str">
        <f ca="1">INDEX({"","_","-","="},IF(OR($D483 &gt;= AN$6, $E483 &lt; AM$6), 0, 1)+IF(OR($F483 &gt;= AN$6, $G483 &lt; AM$6), 0, 2)+1)</f>
        <v/>
      </c>
      <c r="AN483" s="71" t="str">
        <f ca="1">INDEX({"","_","-","="},IF(OR($D483 &gt;= AO$6, $E483 &lt; AN$6), 0, 1)+IF(OR($F483 &gt;= AO$6, $G483 &lt; AN$6), 0, 2)+1)</f>
        <v/>
      </c>
      <c r="AO483" s="71" t="str">
        <f ca="1">INDEX({"","_","-","="},IF(OR($D483 &gt;= AP$6, $E483 &lt; AO$6), 0, 1)+IF(OR($F483 &gt;= AP$6, $G483 &lt; AO$6), 0, 2)+1)</f>
        <v/>
      </c>
      <c r="AP483" s="71" t="str">
        <f ca="1">INDEX({"","_","-","="},IF(OR($D483 &gt;= AQ$6, $E483 &lt; AP$6), 0, 1)+IF(OR($F483 &gt;= AQ$6, $G483 &lt; AP$6), 0, 2)+1)</f>
        <v/>
      </c>
      <c r="AQ483" s="71" t="str">
        <f ca="1">INDEX({"","_","-","="},IF(OR($D483 &gt;= AR$6, $E483 &lt; AQ$6), 0, 1)+IF(OR($F483 &gt;= AR$6, $G483 &lt; AQ$6), 0, 2)+1)</f>
        <v/>
      </c>
      <c r="AR483" s="71" t="str">
        <f ca="1">INDEX({"","_","-","="},IF(OR($D483 &gt;= AS$6, $E483 &lt; AR$6), 0, 1)+IF(OR($F483 &gt;= AS$6, $G483 &lt; AR$6), 0, 2)+1)</f>
        <v/>
      </c>
      <c r="AS483" s="71" t="str">
        <f ca="1">INDEX({"","_","-","="},IF(OR($D483 &gt;= AT$6, $E483 &lt; AS$6), 0, 1)+IF(OR($F483 &gt;= AT$6, $G483 &lt; AS$6), 0, 2)+1)</f>
        <v/>
      </c>
      <c r="AT483" s="71" t="str">
        <f ca="1">INDEX({"","_","-","="},IF(OR($D483 &gt;= AU$6, $E483 &lt; AT$6), 0, 1)+IF(OR($F483 &gt;= AU$6, $G483 &lt; AT$6), 0, 2)+1)</f>
        <v/>
      </c>
      <c r="AU483" s="71" t="str">
        <f ca="1">INDEX({"","_","-","="},IF(OR($D483 &gt;= AV$6, $E483 &lt; AU$6), 0, 1)+IF(OR($F483 &gt;= AV$6, $G483 &lt; AU$6), 0, 2)+1)</f>
        <v/>
      </c>
      <c r="AV483" s="71" t="str">
        <f ca="1">INDEX({"","_","-","="},IF(OR($D483 &gt;= AW$6, $E483 &lt; AV$6), 0, 1)+IF(OR($F483 &gt;= AW$6, $G483 &lt; AV$6), 0, 2)+1)</f>
        <v/>
      </c>
      <c r="AW483" s="71" t="str">
        <f ca="1">INDEX({"","_","-","="},IF(OR($D483 &gt;= AX$6, $E483 &lt; AW$6), 0, 1)+IF(OR($F483 &gt;= AX$6, $G483 &lt; AW$6), 0, 2)+1)</f>
        <v/>
      </c>
      <c r="AX483" s="71" t="str">
        <f ca="1">INDEX({"","_","-","="},IF(OR($D483 &gt;= AY$6, $E483 &lt; AX$6), 0, 1)+IF(OR($F483 &gt;= AY$6, $G483 &lt; AX$6), 0, 2)+1)</f>
        <v/>
      </c>
      <c r="AY483" s="71" t="str">
        <f ca="1">INDEX({"","_","-","="},IF(OR($D483 &gt;= AZ$6, $E483 &lt; AY$6), 0, 1)+IF(OR($F483 &gt;= AZ$6, $G483 &lt; AY$6), 0, 2)+1)</f>
        <v/>
      </c>
      <c r="AZ483" s="71" t="str">
        <f ca="1">INDEX({"","_","-","="},IF(OR($D483 &gt;= BA$6, $E483 &lt; AZ$6), 0, 1)+IF(OR($F483 &gt;= BA$6, $G483 &lt; AZ$6), 0, 2)+1)</f>
        <v/>
      </c>
      <c r="BA483" s="71" t="str">
        <f ca="1">INDEX({"","_","-","="},IF(OR($D483 &gt;= BB$6, $E483 &lt; BA$6), 0, 1)+IF(OR($F483 &gt;= BB$6, $G483 &lt; BA$6), 0, 2)+1)</f>
        <v/>
      </c>
      <c r="BB483" s="71" t="str">
        <f ca="1">INDEX({"","_","-","="},IF(OR($D483 &gt;= BC$6, $E483 &lt; BB$6), 0, 1)+IF(OR($F483 &gt;= BC$6, $G483 &lt; BB$6), 0, 2)+1)</f>
        <v/>
      </c>
      <c r="BC483" s="71" t="str">
        <f ca="1">INDEX({"","_","-","="},IF(OR($D483 &gt;= BD$6, $E483 &lt; BC$6), 0, 1)+IF(OR($F483 &gt;= BD$6, $G483 &lt; BC$6), 0, 2)+1)</f>
        <v/>
      </c>
      <c r="BD483" s="71" t="str">
        <f ca="1">INDEX({"","_","-","="},IF(OR($D483 &gt;= BE$6, $E483 &lt; BD$6), 0, 1)+IF(OR($F483 &gt;= BE$6, $G483 &lt; BD$6), 0, 2)+1)</f>
        <v/>
      </c>
      <c r="BE483" s="71" t="str">
        <f ca="1">INDEX({"","_","-","="},IF(OR($D483 &gt;= BF$6, $E483 &lt; BE$6), 0, 1)+IF(OR($F483 &gt;= BF$6, $G483 &lt; BE$6), 0, 2)+1)</f>
        <v/>
      </c>
      <c r="BF483" s="71" t="str">
        <f ca="1">INDEX({"","_","-","="},IF(OR($D483 &gt;= BG$6, $E483 &lt; BF$6), 0, 1)+IF(OR($F483 &gt;= BG$6, $G483 &lt; BF$6), 0, 2)+1)</f>
        <v/>
      </c>
      <c r="BG483" s="71" t="str">
        <f ca="1">INDEX({"","_","-","="},IF(OR($D483 &gt;= BH$6, $E483 &lt; BG$6), 0, 1)+IF(OR($F483 &gt;= BH$6, $G483 &lt; BG$6), 0, 2)+1)</f>
        <v/>
      </c>
      <c r="BH483" s="71" t="str">
        <f ca="1">INDEX({"","_","-","="},IF(OR($D483 &gt;= BI$6, $E483 &lt; BH$6), 0, 1)+IF(OR($F483 &gt;= BI$6, $G483 &lt; BH$6), 0, 2)+1)</f>
        <v/>
      </c>
      <c r="BI483" s="71" t="str">
        <f ca="1">INDEX({"","_","-","="},IF(OR($D483 &gt;= BJ$6, $E483 &lt; BI$6), 0, 1)+IF(OR($F483 &gt;= BJ$6, $G483 &lt; BI$6), 0, 2)+1)</f>
        <v/>
      </c>
      <c r="BJ483" s="71" t="str">
        <f ca="1">INDEX({"","_","-","="},IF(OR($D483 &gt;= BK$6, $E483 &lt; BJ$6), 0, 1)+IF(OR($F483 &gt;= BK$6, $G483 &lt; BJ$6), 0, 2)+1)</f>
        <v/>
      </c>
      <c r="BK483" s="71" t="str">
        <f ca="1">INDEX({"","_","-","="},IF(OR($D483 &gt;= BL$6, $E483 &lt; BK$6), 0, 1)+IF(OR($F483 &gt;= BL$6, $G483 &lt; BK$6), 0, 2)+1)</f>
        <v/>
      </c>
      <c r="BL483" s="71" t="str">
        <f ca="1">INDEX({"","_","-","="},IF(OR($D483 &gt;= BM$6, $E483 &lt; BL$6), 0, 1)+IF(OR($F483 &gt;= BM$6, $G483 &lt; BL$6), 0, 2)+1)</f>
        <v/>
      </c>
      <c r="BM483" s="71" t="str">
        <f ca="1">INDEX({"","_","-","="},IF(OR($D483 &gt;= BN$6, $E483 &lt; BM$6), 0, 1)+IF(OR($F483 &gt;= BN$6, $G483 &lt; BM$6), 0, 2)+1)</f>
        <v/>
      </c>
      <c r="BN483" s="71" t="str">
        <f ca="1">INDEX({"","_","-","="},IF(OR($D483 &gt;= BO$6, $E483 &lt; BN$6), 0, 1)+IF(OR($F483 &gt;= BO$6, $G483 &lt; BN$6), 0, 2)+1)</f>
        <v/>
      </c>
      <c r="BO483" s="71" t="str">
        <f ca="1">INDEX({"","_","-","="},IF(OR($D483 &gt;= BP$6, $E483 &lt; BO$6), 0, 1)+IF(OR($F483 &gt;= BP$6, $G483 &lt; BO$6), 0, 2)+1)</f>
        <v/>
      </c>
      <c r="BP483" s="71" t="str">
        <f ca="1">INDEX({"","_","-","="},IF(OR($D483 &gt;= BQ$6, $E483 &lt; BP$6), 0, 1)+IF(OR($F483 &gt;= BQ$6, $G483 &lt; BP$6), 0, 2)+1)</f>
        <v/>
      </c>
      <c r="BQ483" s="71" t="str">
        <f ca="1">INDEX({"","_","-","="},IF(OR($D483 &gt;= BR$6, $E483 &lt; BQ$6), 0, 1)+IF(OR($F483 &gt;= BR$6, $G483 &lt; BQ$6), 0, 2)+1)</f>
        <v/>
      </c>
      <c r="BR483" s="71" t="str">
        <f ca="1">INDEX({"","_","-","="},IF(OR($D483 &gt;= BS$6, $E483 &lt; BR$6), 0, 1)+IF(OR($F483 &gt;= BS$6, $G483 &lt; BR$6), 0, 2)+1)</f>
        <v/>
      </c>
      <c r="BS483" s="71" t="str">
        <f ca="1">INDEX({"","_","-","="},IF(OR($D483 &gt;= BT$6, $E483 &lt; BS$6), 0, 1)+IF(OR($F483 &gt;= BT$6, $G483 &lt; BS$6), 0, 2)+1)</f>
        <v/>
      </c>
      <c r="BT483" s="71" t="str">
        <f ca="1">INDEX({"","_","-","="},IF(OR($D483 &gt;= BU$6, $E483 &lt; BT$6), 0, 1)+IF(OR($F483 &gt;= BU$6, $G483 &lt; BT$6), 0, 2)+1)</f>
        <v/>
      </c>
      <c r="BU483" s="71" t="str">
        <f ca="1">INDEX({"","_","-","="},IF(OR($D483 &gt;= BV$6, $E483 &lt; BU$6), 0, 1)+IF(OR($F483 &gt;= BV$6, $G483 &lt; BU$6), 0, 2)+1)</f>
        <v/>
      </c>
      <c r="BV483" s="71" t="str">
        <f ca="1">INDEX({"","_","-","="},IF(OR($D483 &gt;= BW$6, $E483 &lt; BV$6), 0, 1)+IF(OR($F483 &gt;= BW$6, $G483 &lt; BV$6), 0, 2)+1)</f>
        <v/>
      </c>
      <c r="BW483" s="71" t="str">
        <f ca="1">INDEX({"","_","-","="},IF(OR($D483 &gt;= BX$6, $E483 &lt; BW$6), 0, 1)+IF(OR($F483 &gt;= BX$6, $G483 &lt; BW$6), 0, 2)+1)</f>
        <v/>
      </c>
      <c r="BX483" s="71" t="str">
        <f ca="1">INDEX({"","_","-","="},IF(OR($D483 &gt;= BY$6, $E483 &lt; BX$6), 0, 1)+IF(OR($F483 &gt;= BY$6, $G483 &lt; BX$6), 0, 2)+1)</f>
        <v/>
      </c>
      <c r="BY483" s="71" t="str">
        <f ca="1">INDEX({"","_","-","="},IF(OR($D483 &gt;= BZ$6, $E483 &lt; BY$6), 0, 1)+IF(OR($F483 &gt;= BZ$6, $G483 &lt; BY$6), 0, 2)+1)</f>
        <v/>
      </c>
      <c r="BZ483" s="71" t="str">
        <f ca="1">INDEX({"","_","-","="},IF(OR($D483 &gt;= CA$6, $E483 &lt; BZ$6), 0, 1)+IF(OR($F483 &gt;= CA$6, $G483 &lt; BZ$6), 0, 2)+1)</f>
        <v/>
      </c>
      <c r="CA483" s="71" t="str">
        <f ca="1">INDEX({"","_","-","="},IF(OR($D483 &gt;= CB$6, $E483 &lt; CA$6), 0, 1)+IF(OR($F483 &gt;= CB$6, $G483 &lt; CA$6), 0, 2)+1)</f>
        <v/>
      </c>
      <c r="CB483" s="71" t="str">
        <f ca="1">INDEX({"","_","-","="},IF(OR($D483 &gt;= CC$6, $E483 &lt; CB$6), 0, 1)+IF(OR($F483 &gt;= CC$6, $G483 &lt; CB$6), 0, 2)+1)</f>
        <v/>
      </c>
      <c r="CC483" s="71" t="str">
        <f ca="1">INDEX({"","_","-","="},IF(OR($D483 &gt;= CD$6, $E483 &lt; CC$6), 0, 1)+IF(OR($F483 &gt;= CD$6, $G483 &lt; CC$6), 0, 2)+1)</f>
        <v/>
      </c>
      <c r="CD483" s="71" t="str">
        <f ca="1">INDEX({"","_","-","="},IF(OR($D483 &gt;= CE$6, $E483 &lt; CD$6), 0, 1)+IF(OR($F483 &gt;= CE$6, $G483 &lt; CD$6), 0, 2)+1)</f>
        <v/>
      </c>
    </row>
    <row r="484" spans="1:82">
      <c r="A484" s="8" t="str">
        <f ca="1">IF('临-进度'!N479,'临-进度'!$A479,"")</f>
        <v/>
      </c>
      <c r="B484" s="8" t="str">
        <f ca="1">IF('临-进度'!N479,'临-进度'!$B479,"")</f>
        <v/>
      </c>
      <c r="C484" s="8" t="str">
        <f ca="1">IF('临-进度'!N479,'临-进度'!$F479,"")</f>
        <v/>
      </c>
      <c r="D484" s="42" t="str">
        <f ca="1">IF('临-进度'!$N479,'临-进度'!$J479,"")</f>
        <v/>
      </c>
      <c r="E484" s="42" t="str">
        <f ca="1">IF('临-进度'!$N479,'临-进度'!$AF479,"")</f>
        <v/>
      </c>
      <c r="F484" s="42" t="str">
        <f ca="1">IF('临-进度'!$N479,'临-进度'!$K479,"")</f>
        <v/>
      </c>
      <c r="G484" s="76" t="str">
        <f ca="1">IF('临-进度'!$N479,'临-进度'!$AG479,"")</f>
        <v/>
      </c>
      <c r="H484" s="71" t="str">
        <f ca="1">INDEX({"","_","-","="},IF(OR($D484 &gt;= I$6, $E484 &lt; H$6), 0, 1)+IF(OR($F484 &gt;= I$6, $G484 &lt; H$6), 0, 2)+1)</f>
        <v/>
      </c>
      <c r="I484" s="71" t="str">
        <f ca="1">INDEX({"","_","-","="},IF(OR($D484 &gt;= J$6, $E484 &lt; I$6), 0, 1)+IF(OR($F484 &gt;= J$6, $G484 &lt; I$6), 0, 2)+1)</f>
        <v/>
      </c>
      <c r="J484" s="71" t="str">
        <f ca="1">INDEX({"","_","-","="},IF(OR($D484 &gt;= K$6, $E484 &lt; J$6), 0, 1)+IF(OR($F484 &gt;= K$6, $G484 &lt; J$6), 0, 2)+1)</f>
        <v/>
      </c>
      <c r="K484" s="71" t="str">
        <f ca="1">INDEX({"","_","-","="},IF(OR($D484 &gt;= L$6, $E484 &lt; K$6), 0, 1)+IF(OR($F484 &gt;= L$6, $G484 &lt; K$6), 0, 2)+1)</f>
        <v/>
      </c>
      <c r="L484" s="71" t="str">
        <f ca="1">INDEX({"","_","-","="},IF(OR($D484 &gt;= M$6, $E484 &lt; L$6), 0, 1)+IF(OR($F484 &gt;= M$6, $G484 &lt; L$6), 0, 2)+1)</f>
        <v/>
      </c>
      <c r="M484" s="71" t="str">
        <f ca="1">INDEX({"","_","-","="},IF(OR($D484 &gt;= N$6, $E484 &lt; M$6), 0, 1)+IF(OR($F484 &gt;= N$6, $G484 &lt; M$6), 0, 2)+1)</f>
        <v/>
      </c>
      <c r="N484" s="71" t="str">
        <f ca="1">INDEX({"","_","-","="},IF(OR($D484 &gt;= O$6, $E484 &lt; N$6), 0, 1)+IF(OR($F484 &gt;= O$6, $G484 &lt; N$6), 0, 2)+1)</f>
        <v/>
      </c>
      <c r="O484" s="71" t="str">
        <f ca="1">INDEX({"","_","-","="},IF(OR($D484 &gt;= P$6, $E484 &lt; O$6), 0, 1)+IF(OR($F484 &gt;= P$6, $G484 &lt; O$6), 0, 2)+1)</f>
        <v/>
      </c>
      <c r="P484" s="71" t="str">
        <f ca="1">INDEX({"","_","-","="},IF(OR($D484 &gt;= Q$6, $E484 &lt; P$6), 0, 1)+IF(OR($F484 &gt;= Q$6, $G484 &lt; P$6), 0, 2)+1)</f>
        <v/>
      </c>
      <c r="Q484" s="71" t="str">
        <f ca="1">INDEX({"","_","-","="},IF(OR($D484 &gt;= R$6, $E484 &lt; Q$6), 0, 1)+IF(OR($F484 &gt;= R$6, $G484 &lt; Q$6), 0, 2)+1)</f>
        <v/>
      </c>
      <c r="R484" s="71" t="str">
        <f ca="1">INDEX({"","_","-","="},IF(OR($D484 &gt;= S$6, $E484 &lt; R$6), 0, 1)+IF(OR($F484 &gt;= S$6, $G484 &lt; R$6), 0, 2)+1)</f>
        <v/>
      </c>
      <c r="S484" s="71" t="str">
        <f ca="1">INDEX({"","_","-","="},IF(OR($D484 &gt;= T$6, $E484 &lt; S$6), 0, 1)+IF(OR($F484 &gt;= T$6, $G484 &lt; S$6), 0, 2)+1)</f>
        <v/>
      </c>
      <c r="T484" s="71" t="str">
        <f ca="1">INDEX({"","_","-","="},IF(OR($D484 &gt;= U$6, $E484 &lt; T$6), 0, 1)+IF(OR($F484 &gt;= U$6, $G484 &lt; T$6), 0, 2)+1)</f>
        <v/>
      </c>
      <c r="U484" s="71" t="str">
        <f ca="1">INDEX({"","_","-","="},IF(OR($D484 &gt;= V$6, $E484 &lt; U$6), 0, 1)+IF(OR($F484 &gt;= V$6, $G484 &lt; U$6), 0, 2)+1)</f>
        <v/>
      </c>
      <c r="V484" s="71" t="str">
        <f ca="1">INDEX({"","_","-","="},IF(OR($D484 &gt;= W$6, $E484 &lt; V$6), 0, 1)+IF(OR($F484 &gt;= W$6, $G484 &lt; V$6), 0, 2)+1)</f>
        <v/>
      </c>
      <c r="W484" s="71" t="str">
        <f ca="1">INDEX({"","_","-","="},IF(OR($D484 &gt;= X$6, $E484 &lt; W$6), 0, 1)+IF(OR($F484 &gt;= X$6, $G484 &lt; W$6), 0, 2)+1)</f>
        <v/>
      </c>
      <c r="X484" s="71" t="str">
        <f ca="1">INDEX({"","_","-","="},IF(OR($D484 &gt;= Y$6, $E484 &lt; X$6), 0, 1)+IF(OR($F484 &gt;= Y$6, $G484 &lt; X$6), 0, 2)+1)</f>
        <v/>
      </c>
      <c r="Y484" s="71" t="str">
        <f ca="1">INDEX({"","_","-","="},IF(OR($D484 &gt;= Z$6, $E484 &lt; Y$6), 0, 1)+IF(OR($F484 &gt;= Z$6, $G484 &lt; Y$6), 0, 2)+1)</f>
        <v/>
      </c>
      <c r="Z484" s="71" t="str">
        <f ca="1">INDEX({"","_","-","="},IF(OR($D484 &gt;= AA$6, $E484 &lt; Z$6), 0, 1)+IF(OR($F484 &gt;= AA$6, $G484 &lt; Z$6), 0, 2)+1)</f>
        <v/>
      </c>
      <c r="AA484" s="71" t="str">
        <f ca="1">INDEX({"","_","-","="},IF(OR($D484 &gt;= AB$6, $E484 &lt; AA$6), 0, 1)+IF(OR($F484 &gt;= AB$6, $G484 &lt; AA$6), 0, 2)+1)</f>
        <v/>
      </c>
      <c r="AB484" s="71" t="str">
        <f ca="1">INDEX({"","_","-","="},IF(OR($D484 &gt;= AC$6, $E484 &lt; AB$6), 0, 1)+IF(OR($F484 &gt;= AC$6, $G484 &lt; AB$6), 0, 2)+1)</f>
        <v/>
      </c>
      <c r="AC484" s="71" t="str">
        <f ca="1">INDEX({"","_","-","="},IF(OR($D484 &gt;= AD$6, $E484 &lt; AC$6), 0, 1)+IF(OR($F484 &gt;= AD$6, $G484 &lt; AC$6), 0, 2)+1)</f>
        <v/>
      </c>
      <c r="AD484" s="71" t="str">
        <f ca="1">INDEX({"","_","-","="},IF(OR($D484 &gt;= AE$6, $E484 &lt; AD$6), 0, 1)+IF(OR($F484 &gt;= AE$6, $G484 &lt; AD$6), 0, 2)+1)</f>
        <v/>
      </c>
      <c r="AE484" s="71" t="str">
        <f ca="1">INDEX({"","_","-","="},IF(OR($D484 &gt;= AF$6, $E484 &lt; AE$6), 0, 1)+IF(OR($F484 &gt;= AF$6, $G484 &lt; AE$6), 0, 2)+1)</f>
        <v/>
      </c>
      <c r="AF484" s="71" t="str">
        <f ca="1">INDEX({"","_","-","="},IF(OR($D484 &gt;= AG$6, $E484 &lt; AF$6), 0, 1)+IF(OR($F484 &gt;= AG$6, $G484 &lt; AF$6), 0, 2)+1)</f>
        <v/>
      </c>
      <c r="AG484" s="71" t="str">
        <f ca="1">INDEX({"","_","-","="},IF(OR($D484 &gt;= AH$6, $E484 &lt; AG$6), 0, 1)+IF(OR($F484 &gt;= AH$6, $G484 &lt; AG$6), 0, 2)+1)</f>
        <v/>
      </c>
      <c r="AH484" s="71" t="str">
        <f ca="1">INDEX({"","_","-","="},IF(OR($D484 &gt;= AI$6, $E484 &lt; AH$6), 0, 1)+IF(OR($F484 &gt;= AI$6, $G484 &lt; AH$6), 0, 2)+1)</f>
        <v/>
      </c>
      <c r="AI484" s="71" t="str">
        <f ca="1">INDEX({"","_","-","="},IF(OR($D484 &gt;= AJ$6, $E484 &lt; AI$6), 0, 1)+IF(OR($F484 &gt;= AJ$6, $G484 &lt; AI$6), 0, 2)+1)</f>
        <v/>
      </c>
      <c r="AJ484" s="71" t="str">
        <f ca="1">INDEX({"","_","-","="},IF(OR($D484 &gt;= AK$6, $E484 &lt; AJ$6), 0, 1)+IF(OR($F484 &gt;= AK$6, $G484 &lt; AJ$6), 0, 2)+1)</f>
        <v/>
      </c>
      <c r="AK484" s="71" t="str">
        <f ca="1">INDEX({"","_","-","="},IF(OR($D484 &gt;= AL$6, $E484 &lt; AK$6), 0, 1)+IF(OR($F484 &gt;= AL$6, $G484 &lt; AK$6), 0, 2)+1)</f>
        <v/>
      </c>
      <c r="AL484" s="71" t="str">
        <f ca="1">INDEX({"","_","-","="},IF(OR($D484 &gt;= AM$6, $E484 &lt; AL$6), 0, 1)+IF(OR($F484 &gt;= AM$6, $G484 &lt; AL$6), 0, 2)+1)</f>
        <v/>
      </c>
      <c r="AM484" s="71" t="str">
        <f ca="1">INDEX({"","_","-","="},IF(OR($D484 &gt;= AN$6, $E484 &lt; AM$6), 0, 1)+IF(OR($F484 &gt;= AN$6, $G484 &lt; AM$6), 0, 2)+1)</f>
        <v/>
      </c>
      <c r="AN484" s="71" t="str">
        <f ca="1">INDEX({"","_","-","="},IF(OR($D484 &gt;= AO$6, $E484 &lt; AN$6), 0, 1)+IF(OR($F484 &gt;= AO$6, $G484 &lt; AN$6), 0, 2)+1)</f>
        <v/>
      </c>
      <c r="AO484" s="71" t="str">
        <f ca="1">INDEX({"","_","-","="},IF(OR($D484 &gt;= AP$6, $E484 &lt; AO$6), 0, 1)+IF(OR($F484 &gt;= AP$6, $G484 &lt; AO$6), 0, 2)+1)</f>
        <v/>
      </c>
      <c r="AP484" s="71" t="str">
        <f ca="1">INDEX({"","_","-","="},IF(OR($D484 &gt;= AQ$6, $E484 &lt; AP$6), 0, 1)+IF(OR($F484 &gt;= AQ$6, $G484 &lt; AP$6), 0, 2)+1)</f>
        <v/>
      </c>
      <c r="AQ484" s="71" t="str">
        <f ca="1">INDEX({"","_","-","="},IF(OR($D484 &gt;= AR$6, $E484 &lt; AQ$6), 0, 1)+IF(OR($F484 &gt;= AR$6, $G484 &lt; AQ$6), 0, 2)+1)</f>
        <v/>
      </c>
      <c r="AR484" s="71" t="str">
        <f ca="1">INDEX({"","_","-","="},IF(OR($D484 &gt;= AS$6, $E484 &lt; AR$6), 0, 1)+IF(OR($F484 &gt;= AS$6, $G484 &lt; AR$6), 0, 2)+1)</f>
        <v/>
      </c>
      <c r="AS484" s="71" t="str">
        <f ca="1">INDEX({"","_","-","="},IF(OR($D484 &gt;= AT$6, $E484 &lt; AS$6), 0, 1)+IF(OR($F484 &gt;= AT$6, $G484 &lt; AS$6), 0, 2)+1)</f>
        <v/>
      </c>
      <c r="AT484" s="71" t="str">
        <f ca="1">INDEX({"","_","-","="},IF(OR($D484 &gt;= AU$6, $E484 &lt; AT$6), 0, 1)+IF(OR($F484 &gt;= AU$6, $G484 &lt; AT$6), 0, 2)+1)</f>
        <v/>
      </c>
      <c r="AU484" s="71" t="str">
        <f ca="1">INDEX({"","_","-","="},IF(OR($D484 &gt;= AV$6, $E484 &lt; AU$6), 0, 1)+IF(OR($F484 &gt;= AV$6, $G484 &lt; AU$6), 0, 2)+1)</f>
        <v/>
      </c>
      <c r="AV484" s="71" t="str">
        <f ca="1">INDEX({"","_","-","="},IF(OR($D484 &gt;= AW$6, $E484 &lt; AV$6), 0, 1)+IF(OR($F484 &gt;= AW$6, $G484 &lt; AV$6), 0, 2)+1)</f>
        <v/>
      </c>
      <c r="AW484" s="71" t="str">
        <f ca="1">INDEX({"","_","-","="},IF(OR($D484 &gt;= AX$6, $E484 &lt; AW$6), 0, 1)+IF(OR($F484 &gt;= AX$6, $G484 &lt; AW$6), 0, 2)+1)</f>
        <v/>
      </c>
      <c r="AX484" s="71" t="str">
        <f ca="1">INDEX({"","_","-","="},IF(OR($D484 &gt;= AY$6, $E484 &lt; AX$6), 0, 1)+IF(OR($F484 &gt;= AY$6, $G484 &lt; AX$6), 0, 2)+1)</f>
        <v/>
      </c>
      <c r="AY484" s="71" t="str">
        <f ca="1">INDEX({"","_","-","="},IF(OR($D484 &gt;= AZ$6, $E484 &lt; AY$6), 0, 1)+IF(OR($F484 &gt;= AZ$6, $G484 &lt; AY$6), 0, 2)+1)</f>
        <v/>
      </c>
      <c r="AZ484" s="71" t="str">
        <f ca="1">INDEX({"","_","-","="},IF(OR($D484 &gt;= BA$6, $E484 &lt; AZ$6), 0, 1)+IF(OR($F484 &gt;= BA$6, $G484 &lt; AZ$6), 0, 2)+1)</f>
        <v/>
      </c>
      <c r="BA484" s="71" t="str">
        <f ca="1">INDEX({"","_","-","="},IF(OR($D484 &gt;= BB$6, $E484 &lt; BA$6), 0, 1)+IF(OR($F484 &gt;= BB$6, $G484 &lt; BA$6), 0, 2)+1)</f>
        <v/>
      </c>
      <c r="BB484" s="71" t="str">
        <f ca="1">INDEX({"","_","-","="},IF(OR($D484 &gt;= BC$6, $E484 &lt; BB$6), 0, 1)+IF(OR($F484 &gt;= BC$6, $G484 &lt; BB$6), 0, 2)+1)</f>
        <v/>
      </c>
      <c r="BC484" s="71" t="str">
        <f ca="1">INDEX({"","_","-","="},IF(OR($D484 &gt;= BD$6, $E484 &lt; BC$6), 0, 1)+IF(OR($F484 &gt;= BD$6, $G484 &lt; BC$6), 0, 2)+1)</f>
        <v/>
      </c>
      <c r="BD484" s="71" t="str">
        <f ca="1">INDEX({"","_","-","="},IF(OR($D484 &gt;= BE$6, $E484 &lt; BD$6), 0, 1)+IF(OR($F484 &gt;= BE$6, $G484 &lt; BD$6), 0, 2)+1)</f>
        <v/>
      </c>
      <c r="BE484" s="71" t="str">
        <f ca="1">INDEX({"","_","-","="},IF(OR($D484 &gt;= BF$6, $E484 &lt; BE$6), 0, 1)+IF(OR($F484 &gt;= BF$6, $G484 &lt; BE$6), 0, 2)+1)</f>
        <v/>
      </c>
      <c r="BF484" s="71" t="str">
        <f ca="1">INDEX({"","_","-","="},IF(OR($D484 &gt;= BG$6, $E484 &lt; BF$6), 0, 1)+IF(OR($F484 &gt;= BG$6, $G484 &lt; BF$6), 0, 2)+1)</f>
        <v/>
      </c>
      <c r="BG484" s="71" t="str">
        <f ca="1">INDEX({"","_","-","="},IF(OR($D484 &gt;= BH$6, $E484 &lt; BG$6), 0, 1)+IF(OR($F484 &gt;= BH$6, $G484 &lt; BG$6), 0, 2)+1)</f>
        <v/>
      </c>
      <c r="BH484" s="71" t="str">
        <f ca="1">INDEX({"","_","-","="},IF(OR($D484 &gt;= BI$6, $E484 &lt; BH$6), 0, 1)+IF(OR($F484 &gt;= BI$6, $G484 &lt; BH$6), 0, 2)+1)</f>
        <v/>
      </c>
      <c r="BI484" s="71" t="str">
        <f ca="1">INDEX({"","_","-","="},IF(OR($D484 &gt;= BJ$6, $E484 &lt; BI$6), 0, 1)+IF(OR($F484 &gt;= BJ$6, $G484 &lt; BI$6), 0, 2)+1)</f>
        <v/>
      </c>
      <c r="BJ484" s="71" t="str">
        <f ca="1">INDEX({"","_","-","="},IF(OR($D484 &gt;= BK$6, $E484 &lt; BJ$6), 0, 1)+IF(OR($F484 &gt;= BK$6, $G484 &lt; BJ$6), 0, 2)+1)</f>
        <v/>
      </c>
      <c r="BK484" s="71" t="str">
        <f ca="1">INDEX({"","_","-","="},IF(OR($D484 &gt;= BL$6, $E484 &lt; BK$6), 0, 1)+IF(OR($F484 &gt;= BL$6, $G484 &lt; BK$6), 0, 2)+1)</f>
        <v/>
      </c>
      <c r="BL484" s="71" t="str">
        <f ca="1">INDEX({"","_","-","="},IF(OR($D484 &gt;= BM$6, $E484 &lt; BL$6), 0, 1)+IF(OR($F484 &gt;= BM$6, $G484 &lt; BL$6), 0, 2)+1)</f>
        <v/>
      </c>
      <c r="BM484" s="71" t="str">
        <f ca="1">INDEX({"","_","-","="},IF(OR($D484 &gt;= BN$6, $E484 &lt; BM$6), 0, 1)+IF(OR($F484 &gt;= BN$6, $G484 &lt; BM$6), 0, 2)+1)</f>
        <v/>
      </c>
      <c r="BN484" s="71" t="str">
        <f ca="1">INDEX({"","_","-","="},IF(OR($D484 &gt;= BO$6, $E484 &lt; BN$6), 0, 1)+IF(OR($F484 &gt;= BO$6, $G484 &lt; BN$6), 0, 2)+1)</f>
        <v/>
      </c>
      <c r="BO484" s="71" t="str">
        <f ca="1">INDEX({"","_","-","="},IF(OR($D484 &gt;= BP$6, $E484 &lt; BO$6), 0, 1)+IF(OR($F484 &gt;= BP$6, $G484 &lt; BO$6), 0, 2)+1)</f>
        <v/>
      </c>
      <c r="BP484" s="71" t="str">
        <f ca="1">INDEX({"","_","-","="},IF(OR($D484 &gt;= BQ$6, $E484 &lt; BP$6), 0, 1)+IF(OR($F484 &gt;= BQ$6, $G484 &lt; BP$6), 0, 2)+1)</f>
        <v/>
      </c>
      <c r="BQ484" s="71" t="str">
        <f ca="1">INDEX({"","_","-","="},IF(OR($D484 &gt;= BR$6, $E484 &lt; BQ$6), 0, 1)+IF(OR($F484 &gt;= BR$6, $G484 &lt; BQ$6), 0, 2)+1)</f>
        <v/>
      </c>
      <c r="BR484" s="71" t="str">
        <f ca="1">INDEX({"","_","-","="},IF(OR($D484 &gt;= BS$6, $E484 &lt; BR$6), 0, 1)+IF(OR($F484 &gt;= BS$6, $G484 &lt; BR$6), 0, 2)+1)</f>
        <v/>
      </c>
      <c r="BS484" s="71" t="str">
        <f ca="1">INDEX({"","_","-","="},IF(OR($D484 &gt;= BT$6, $E484 &lt; BS$6), 0, 1)+IF(OR($F484 &gt;= BT$6, $G484 &lt; BS$6), 0, 2)+1)</f>
        <v/>
      </c>
      <c r="BT484" s="71" t="str">
        <f ca="1">INDEX({"","_","-","="},IF(OR($D484 &gt;= BU$6, $E484 &lt; BT$6), 0, 1)+IF(OR($F484 &gt;= BU$6, $G484 &lt; BT$6), 0, 2)+1)</f>
        <v/>
      </c>
      <c r="BU484" s="71" t="str">
        <f ca="1">INDEX({"","_","-","="},IF(OR($D484 &gt;= BV$6, $E484 &lt; BU$6), 0, 1)+IF(OR($F484 &gt;= BV$6, $G484 &lt; BU$6), 0, 2)+1)</f>
        <v/>
      </c>
      <c r="BV484" s="71" t="str">
        <f ca="1">INDEX({"","_","-","="},IF(OR($D484 &gt;= BW$6, $E484 &lt; BV$6), 0, 1)+IF(OR($F484 &gt;= BW$6, $G484 &lt; BV$6), 0, 2)+1)</f>
        <v/>
      </c>
      <c r="BW484" s="71" t="str">
        <f ca="1">INDEX({"","_","-","="},IF(OR($D484 &gt;= BX$6, $E484 &lt; BW$6), 0, 1)+IF(OR($F484 &gt;= BX$6, $G484 &lt; BW$6), 0, 2)+1)</f>
        <v/>
      </c>
      <c r="BX484" s="71" t="str">
        <f ca="1">INDEX({"","_","-","="},IF(OR($D484 &gt;= BY$6, $E484 &lt; BX$6), 0, 1)+IF(OR($F484 &gt;= BY$6, $G484 &lt; BX$6), 0, 2)+1)</f>
        <v/>
      </c>
      <c r="BY484" s="71" t="str">
        <f ca="1">INDEX({"","_","-","="},IF(OR($D484 &gt;= BZ$6, $E484 &lt; BY$6), 0, 1)+IF(OR($F484 &gt;= BZ$6, $G484 &lt; BY$6), 0, 2)+1)</f>
        <v/>
      </c>
      <c r="BZ484" s="71" t="str">
        <f ca="1">INDEX({"","_","-","="},IF(OR($D484 &gt;= CA$6, $E484 &lt; BZ$6), 0, 1)+IF(OR($F484 &gt;= CA$6, $G484 &lt; BZ$6), 0, 2)+1)</f>
        <v/>
      </c>
      <c r="CA484" s="71" t="str">
        <f ca="1">INDEX({"","_","-","="},IF(OR($D484 &gt;= CB$6, $E484 &lt; CA$6), 0, 1)+IF(OR($F484 &gt;= CB$6, $G484 &lt; CA$6), 0, 2)+1)</f>
        <v/>
      </c>
      <c r="CB484" s="71" t="str">
        <f ca="1">INDEX({"","_","-","="},IF(OR($D484 &gt;= CC$6, $E484 &lt; CB$6), 0, 1)+IF(OR($F484 &gt;= CC$6, $G484 &lt; CB$6), 0, 2)+1)</f>
        <v/>
      </c>
      <c r="CC484" s="71" t="str">
        <f ca="1">INDEX({"","_","-","="},IF(OR($D484 &gt;= CD$6, $E484 &lt; CC$6), 0, 1)+IF(OR($F484 &gt;= CD$6, $G484 &lt; CC$6), 0, 2)+1)</f>
        <v/>
      </c>
      <c r="CD484" s="71" t="str">
        <f ca="1">INDEX({"","_","-","="},IF(OR($D484 &gt;= CE$6, $E484 &lt; CD$6), 0, 1)+IF(OR($F484 &gt;= CE$6, $G484 &lt; CD$6), 0, 2)+1)</f>
        <v/>
      </c>
    </row>
    <row r="485" spans="1:82">
      <c r="A485" s="8" t="str">
        <f ca="1">IF('临-进度'!N480,'临-进度'!$A480,"")</f>
        <v/>
      </c>
      <c r="B485" s="8" t="str">
        <f ca="1">IF('临-进度'!N480,'临-进度'!$B480,"")</f>
        <v/>
      </c>
      <c r="C485" s="8" t="str">
        <f ca="1">IF('临-进度'!N480,'临-进度'!$F480,"")</f>
        <v/>
      </c>
      <c r="D485" s="42" t="str">
        <f ca="1">IF('临-进度'!$N480,'临-进度'!$J480,"")</f>
        <v/>
      </c>
      <c r="E485" s="42" t="str">
        <f ca="1">IF('临-进度'!$N480,'临-进度'!$AF480,"")</f>
        <v/>
      </c>
      <c r="F485" s="42" t="str">
        <f ca="1">IF('临-进度'!$N480,'临-进度'!$K480,"")</f>
        <v/>
      </c>
      <c r="G485" s="76" t="str">
        <f ca="1">IF('临-进度'!$N480,'临-进度'!$AG480,"")</f>
        <v/>
      </c>
      <c r="H485" s="71" t="str">
        <f ca="1">INDEX({"","_","-","="},IF(OR($D485 &gt;= I$6, $E485 &lt; H$6), 0, 1)+IF(OR($F485 &gt;= I$6, $G485 &lt; H$6), 0, 2)+1)</f>
        <v/>
      </c>
      <c r="I485" s="71" t="str">
        <f ca="1">INDEX({"","_","-","="},IF(OR($D485 &gt;= J$6, $E485 &lt; I$6), 0, 1)+IF(OR($F485 &gt;= J$6, $G485 &lt; I$6), 0, 2)+1)</f>
        <v/>
      </c>
      <c r="J485" s="71" t="str">
        <f ca="1">INDEX({"","_","-","="},IF(OR($D485 &gt;= K$6, $E485 &lt; J$6), 0, 1)+IF(OR($F485 &gt;= K$6, $G485 &lt; J$6), 0, 2)+1)</f>
        <v/>
      </c>
      <c r="K485" s="71" t="str">
        <f ca="1">INDEX({"","_","-","="},IF(OR($D485 &gt;= L$6, $E485 &lt; K$6), 0, 1)+IF(OR($F485 &gt;= L$6, $G485 &lt; K$6), 0, 2)+1)</f>
        <v/>
      </c>
      <c r="L485" s="71" t="str">
        <f ca="1">INDEX({"","_","-","="},IF(OR($D485 &gt;= M$6, $E485 &lt; L$6), 0, 1)+IF(OR($F485 &gt;= M$6, $G485 &lt; L$6), 0, 2)+1)</f>
        <v/>
      </c>
      <c r="M485" s="71" t="str">
        <f ca="1">INDEX({"","_","-","="},IF(OR($D485 &gt;= N$6, $E485 &lt; M$6), 0, 1)+IF(OR($F485 &gt;= N$6, $G485 &lt; M$6), 0, 2)+1)</f>
        <v/>
      </c>
      <c r="N485" s="71" t="str">
        <f ca="1">INDEX({"","_","-","="},IF(OR($D485 &gt;= O$6, $E485 &lt; N$6), 0, 1)+IF(OR($F485 &gt;= O$6, $G485 &lt; N$6), 0, 2)+1)</f>
        <v/>
      </c>
      <c r="O485" s="71" t="str">
        <f ca="1">INDEX({"","_","-","="},IF(OR($D485 &gt;= P$6, $E485 &lt; O$6), 0, 1)+IF(OR($F485 &gt;= P$6, $G485 &lt; O$6), 0, 2)+1)</f>
        <v/>
      </c>
      <c r="P485" s="71" t="str">
        <f ca="1">INDEX({"","_","-","="},IF(OR($D485 &gt;= Q$6, $E485 &lt; P$6), 0, 1)+IF(OR($F485 &gt;= Q$6, $G485 &lt; P$6), 0, 2)+1)</f>
        <v/>
      </c>
      <c r="Q485" s="71" t="str">
        <f ca="1">INDEX({"","_","-","="},IF(OR($D485 &gt;= R$6, $E485 &lt; Q$6), 0, 1)+IF(OR($F485 &gt;= R$6, $G485 &lt; Q$6), 0, 2)+1)</f>
        <v/>
      </c>
      <c r="R485" s="71" t="str">
        <f ca="1">INDEX({"","_","-","="},IF(OR($D485 &gt;= S$6, $E485 &lt; R$6), 0, 1)+IF(OR($F485 &gt;= S$6, $G485 &lt; R$6), 0, 2)+1)</f>
        <v/>
      </c>
      <c r="S485" s="71" t="str">
        <f ca="1">INDEX({"","_","-","="},IF(OR($D485 &gt;= T$6, $E485 &lt; S$6), 0, 1)+IF(OR($F485 &gt;= T$6, $G485 &lt; S$6), 0, 2)+1)</f>
        <v/>
      </c>
      <c r="T485" s="71" t="str">
        <f ca="1">INDEX({"","_","-","="},IF(OR($D485 &gt;= U$6, $E485 &lt; T$6), 0, 1)+IF(OR($F485 &gt;= U$6, $G485 &lt; T$6), 0, 2)+1)</f>
        <v/>
      </c>
      <c r="U485" s="71" t="str">
        <f ca="1">INDEX({"","_","-","="},IF(OR($D485 &gt;= V$6, $E485 &lt; U$6), 0, 1)+IF(OR($F485 &gt;= V$6, $G485 &lt; U$6), 0, 2)+1)</f>
        <v/>
      </c>
      <c r="V485" s="71" t="str">
        <f ca="1">INDEX({"","_","-","="},IF(OR($D485 &gt;= W$6, $E485 &lt; V$6), 0, 1)+IF(OR($F485 &gt;= W$6, $G485 &lt; V$6), 0, 2)+1)</f>
        <v/>
      </c>
      <c r="W485" s="71" t="str">
        <f ca="1">INDEX({"","_","-","="},IF(OR($D485 &gt;= X$6, $E485 &lt; W$6), 0, 1)+IF(OR($F485 &gt;= X$6, $G485 &lt; W$6), 0, 2)+1)</f>
        <v/>
      </c>
      <c r="X485" s="71" t="str">
        <f ca="1">INDEX({"","_","-","="},IF(OR($D485 &gt;= Y$6, $E485 &lt; X$6), 0, 1)+IF(OR($F485 &gt;= Y$6, $G485 &lt; X$6), 0, 2)+1)</f>
        <v/>
      </c>
      <c r="Y485" s="71" t="str">
        <f ca="1">INDEX({"","_","-","="},IF(OR($D485 &gt;= Z$6, $E485 &lt; Y$6), 0, 1)+IF(OR($F485 &gt;= Z$6, $G485 &lt; Y$6), 0, 2)+1)</f>
        <v/>
      </c>
      <c r="Z485" s="71" t="str">
        <f ca="1">INDEX({"","_","-","="},IF(OR($D485 &gt;= AA$6, $E485 &lt; Z$6), 0, 1)+IF(OR($F485 &gt;= AA$6, $G485 &lt; Z$6), 0, 2)+1)</f>
        <v/>
      </c>
      <c r="AA485" s="71" t="str">
        <f ca="1">INDEX({"","_","-","="},IF(OR($D485 &gt;= AB$6, $E485 &lt; AA$6), 0, 1)+IF(OR($F485 &gt;= AB$6, $G485 &lt; AA$6), 0, 2)+1)</f>
        <v/>
      </c>
      <c r="AB485" s="71" t="str">
        <f ca="1">INDEX({"","_","-","="},IF(OR($D485 &gt;= AC$6, $E485 &lt; AB$6), 0, 1)+IF(OR($F485 &gt;= AC$6, $G485 &lt; AB$6), 0, 2)+1)</f>
        <v/>
      </c>
      <c r="AC485" s="71" t="str">
        <f ca="1">INDEX({"","_","-","="},IF(OR($D485 &gt;= AD$6, $E485 &lt; AC$6), 0, 1)+IF(OR($F485 &gt;= AD$6, $G485 &lt; AC$6), 0, 2)+1)</f>
        <v/>
      </c>
      <c r="AD485" s="71" t="str">
        <f ca="1">INDEX({"","_","-","="},IF(OR($D485 &gt;= AE$6, $E485 &lt; AD$6), 0, 1)+IF(OR($F485 &gt;= AE$6, $G485 &lt; AD$6), 0, 2)+1)</f>
        <v/>
      </c>
      <c r="AE485" s="71" t="str">
        <f ca="1">INDEX({"","_","-","="},IF(OR($D485 &gt;= AF$6, $E485 &lt; AE$6), 0, 1)+IF(OR($F485 &gt;= AF$6, $G485 &lt; AE$6), 0, 2)+1)</f>
        <v/>
      </c>
      <c r="AF485" s="71" t="str">
        <f ca="1">INDEX({"","_","-","="},IF(OR($D485 &gt;= AG$6, $E485 &lt; AF$6), 0, 1)+IF(OR($F485 &gt;= AG$6, $G485 &lt; AF$6), 0, 2)+1)</f>
        <v/>
      </c>
      <c r="AG485" s="71" t="str">
        <f ca="1">INDEX({"","_","-","="},IF(OR($D485 &gt;= AH$6, $E485 &lt; AG$6), 0, 1)+IF(OR($F485 &gt;= AH$6, $G485 &lt; AG$6), 0, 2)+1)</f>
        <v/>
      </c>
      <c r="AH485" s="71" t="str">
        <f ca="1">INDEX({"","_","-","="},IF(OR($D485 &gt;= AI$6, $E485 &lt; AH$6), 0, 1)+IF(OR($F485 &gt;= AI$6, $G485 &lt; AH$6), 0, 2)+1)</f>
        <v/>
      </c>
      <c r="AI485" s="71" t="str">
        <f ca="1">INDEX({"","_","-","="},IF(OR($D485 &gt;= AJ$6, $E485 &lt; AI$6), 0, 1)+IF(OR($F485 &gt;= AJ$6, $G485 &lt; AI$6), 0, 2)+1)</f>
        <v/>
      </c>
      <c r="AJ485" s="71" t="str">
        <f ca="1">INDEX({"","_","-","="},IF(OR($D485 &gt;= AK$6, $E485 &lt; AJ$6), 0, 1)+IF(OR($F485 &gt;= AK$6, $G485 &lt; AJ$6), 0, 2)+1)</f>
        <v/>
      </c>
      <c r="AK485" s="71" t="str">
        <f ca="1">INDEX({"","_","-","="},IF(OR($D485 &gt;= AL$6, $E485 &lt; AK$6), 0, 1)+IF(OR($F485 &gt;= AL$6, $G485 &lt; AK$6), 0, 2)+1)</f>
        <v/>
      </c>
      <c r="AL485" s="71" t="str">
        <f ca="1">INDEX({"","_","-","="},IF(OR($D485 &gt;= AM$6, $E485 &lt; AL$6), 0, 1)+IF(OR($F485 &gt;= AM$6, $G485 &lt; AL$6), 0, 2)+1)</f>
        <v/>
      </c>
      <c r="AM485" s="71" t="str">
        <f ca="1">INDEX({"","_","-","="},IF(OR($D485 &gt;= AN$6, $E485 &lt; AM$6), 0, 1)+IF(OR($F485 &gt;= AN$6, $G485 &lt; AM$6), 0, 2)+1)</f>
        <v/>
      </c>
      <c r="AN485" s="71" t="str">
        <f ca="1">INDEX({"","_","-","="},IF(OR($D485 &gt;= AO$6, $E485 &lt; AN$6), 0, 1)+IF(OR($F485 &gt;= AO$6, $G485 &lt; AN$6), 0, 2)+1)</f>
        <v/>
      </c>
      <c r="AO485" s="71" t="str">
        <f ca="1">INDEX({"","_","-","="},IF(OR($D485 &gt;= AP$6, $E485 &lt; AO$6), 0, 1)+IF(OR($F485 &gt;= AP$6, $G485 &lt; AO$6), 0, 2)+1)</f>
        <v/>
      </c>
      <c r="AP485" s="71" t="str">
        <f ca="1">INDEX({"","_","-","="},IF(OR($D485 &gt;= AQ$6, $E485 &lt; AP$6), 0, 1)+IF(OR($F485 &gt;= AQ$6, $G485 &lt; AP$6), 0, 2)+1)</f>
        <v/>
      </c>
      <c r="AQ485" s="71" t="str">
        <f ca="1">INDEX({"","_","-","="},IF(OR($D485 &gt;= AR$6, $E485 &lt; AQ$6), 0, 1)+IF(OR($F485 &gt;= AR$6, $G485 &lt; AQ$6), 0, 2)+1)</f>
        <v/>
      </c>
      <c r="AR485" s="71" t="str">
        <f ca="1">INDEX({"","_","-","="},IF(OR($D485 &gt;= AS$6, $E485 &lt; AR$6), 0, 1)+IF(OR($F485 &gt;= AS$6, $G485 &lt; AR$6), 0, 2)+1)</f>
        <v/>
      </c>
      <c r="AS485" s="71" t="str">
        <f ca="1">INDEX({"","_","-","="},IF(OR($D485 &gt;= AT$6, $E485 &lt; AS$6), 0, 1)+IF(OR($F485 &gt;= AT$6, $G485 &lt; AS$6), 0, 2)+1)</f>
        <v/>
      </c>
      <c r="AT485" s="71" t="str">
        <f ca="1">INDEX({"","_","-","="},IF(OR($D485 &gt;= AU$6, $E485 &lt; AT$6), 0, 1)+IF(OR($F485 &gt;= AU$6, $G485 &lt; AT$6), 0, 2)+1)</f>
        <v/>
      </c>
      <c r="AU485" s="71" t="str">
        <f ca="1">INDEX({"","_","-","="},IF(OR($D485 &gt;= AV$6, $E485 &lt; AU$6), 0, 1)+IF(OR($F485 &gt;= AV$6, $G485 &lt; AU$6), 0, 2)+1)</f>
        <v/>
      </c>
      <c r="AV485" s="71" t="str">
        <f ca="1">INDEX({"","_","-","="},IF(OR($D485 &gt;= AW$6, $E485 &lt; AV$6), 0, 1)+IF(OR($F485 &gt;= AW$6, $G485 &lt; AV$6), 0, 2)+1)</f>
        <v/>
      </c>
      <c r="AW485" s="71" t="str">
        <f ca="1">INDEX({"","_","-","="},IF(OR($D485 &gt;= AX$6, $E485 &lt; AW$6), 0, 1)+IF(OR($F485 &gt;= AX$6, $G485 &lt; AW$6), 0, 2)+1)</f>
        <v/>
      </c>
      <c r="AX485" s="71" t="str">
        <f ca="1">INDEX({"","_","-","="},IF(OR($D485 &gt;= AY$6, $E485 &lt; AX$6), 0, 1)+IF(OR($F485 &gt;= AY$6, $G485 &lt; AX$6), 0, 2)+1)</f>
        <v/>
      </c>
      <c r="AY485" s="71" t="str">
        <f ca="1">INDEX({"","_","-","="},IF(OR($D485 &gt;= AZ$6, $E485 &lt; AY$6), 0, 1)+IF(OR($F485 &gt;= AZ$6, $G485 &lt; AY$6), 0, 2)+1)</f>
        <v/>
      </c>
      <c r="AZ485" s="71" t="str">
        <f ca="1">INDEX({"","_","-","="},IF(OR($D485 &gt;= BA$6, $E485 &lt; AZ$6), 0, 1)+IF(OR($F485 &gt;= BA$6, $G485 &lt; AZ$6), 0, 2)+1)</f>
        <v/>
      </c>
      <c r="BA485" s="71" t="str">
        <f ca="1">INDEX({"","_","-","="},IF(OR($D485 &gt;= BB$6, $E485 &lt; BA$6), 0, 1)+IF(OR($F485 &gt;= BB$6, $G485 &lt; BA$6), 0, 2)+1)</f>
        <v/>
      </c>
      <c r="BB485" s="71" t="str">
        <f ca="1">INDEX({"","_","-","="},IF(OR($D485 &gt;= BC$6, $E485 &lt; BB$6), 0, 1)+IF(OR($F485 &gt;= BC$6, $G485 &lt; BB$6), 0, 2)+1)</f>
        <v/>
      </c>
      <c r="BC485" s="71" t="str">
        <f ca="1">INDEX({"","_","-","="},IF(OR($D485 &gt;= BD$6, $E485 &lt; BC$6), 0, 1)+IF(OR($F485 &gt;= BD$6, $G485 &lt; BC$6), 0, 2)+1)</f>
        <v/>
      </c>
      <c r="BD485" s="71" t="str">
        <f ca="1">INDEX({"","_","-","="},IF(OR($D485 &gt;= BE$6, $E485 &lt; BD$6), 0, 1)+IF(OR($F485 &gt;= BE$6, $G485 &lt; BD$6), 0, 2)+1)</f>
        <v/>
      </c>
      <c r="BE485" s="71" t="str">
        <f ca="1">INDEX({"","_","-","="},IF(OR($D485 &gt;= BF$6, $E485 &lt; BE$6), 0, 1)+IF(OR($F485 &gt;= BF$6, $G485 &lt; BE$6), 0, 2)+1)</f>
        <v/>
      </c>
      <c r="BF485" s="71" t="str">
        <f ca="1">INDEX({"","_","-","="},IF(OR($D485 &gt;= BG$6, $E485 &lt; BF$6), 0, 1)+IF(OR($F485 &gt;= BG$6, $G485 &lt; BF$6), 0, 2)+1)</f>
        <v/>
      </c>
      <c r="BG485" s="71" t="str">
        <f ca="1">INDEX({"","_","-","="},IF(OR($D485 &gt;= BH$6, $E485 &lt; BG$6), 0, 1)+IF(OR($F485 &gt;= BH$6, $G485 &lt; BG$6), 0, 2)+1)</f>
        <v/>
      </c>
      <c r="BH485" s="71" t="str">
        <f ca="1">INDEX({"","_","-","="},IF(OR($D485 &gt;= BI$6, $E485 &lt; BH$6), 0, 1)+IF(OR($F485 &gt;= BI$6, $G485 &lt; BH$6), 0, 2)+1)</f>
        <v/>
      </c>
      <c r="BI485" s="71" t="str">
        <f ca="1">INDEX({"","_","-","="},IF(OR($D485 &gt;= BJ$6, $E485 &lt; BI$6), 0, 1)+IF(OR($F485 &gt;= BJ$6, $G485 &lt; BI$6), 0, 2)+1)</f>
        <v/>
      </c>
      <c r="BJ485" s="71" t="str">
        <f ca="1">INDEX({"","_","-","="},IF(OR($D485 &gt;= BK$6, $E485 &lt; BJ$6), 0, 1)+IF(OR($F485 &gt;= BK$6, $G485 &lt; BJ$6), 0, 2)+1)</f>
        <v/>
      </c>
      <c r="BK485" s="71" t="str">
        <f ca="1">INDEX({"","_","-","="},IF(OR($D485 &gt;= BL$6, $E485 &lt; BK$6), 0, 1)+IF(OR($F485 &gt;= BL$6, $G485 &lt; BK$6), 0, 2)+1)</f>
        <v/>
      </c>
      <c r="BL485" s="71" t="str">
        <f ca="1">INDEX({"","_","-","="},IF(OR($D485 &gt;= BM$6, $E485 &lt; BL$6), 0, 1)+IF(OR($F485 &gt;= BM$6, $G485 &lt; BL$6), 0, 2)+1)</f>
        <v/>
      </c>
      <c r="BM485" s="71" t="str">
        <f ca="1">INDEX({"","_","-","="},IF(OR($D485 &gt;= BN$6, $E485 &lt; BM$6), 0, 1)+IF(OR($F485 &gt;= BN$6, $G485 &lt; BM$6), 0, 2)+1)</f>
        <v/>
      </c>
      <c r="BN485" s="71" t="str">
        <f ca="1">INDEX({"","_","-","="},IF(OR($D485 &gt;= BO$6, $E485 &lt; BN$6), 0, 1)+IF(OR($F485 &gt;= BO$6, $G485 &lt; BN$6), 0, 2)+1)</f>
        <v/>
      </c>
      <c r="BO485" s="71" t="str">
        <f ca="1">INDEX({"","_","-","="},IF(OR($D485 &gt;= BP$6, $E485 &lt; BO$6), 0, 1)+IF(OR($F485 &gt;= BP$6, $G485 &lt; BO$6), 0, 2)+1)</f>
        <v/>
      </c>
      <c r="BP485" s="71" t="str">
        <f ca="1">INDEX({"","_","-","="},IF(OR($D485 &gt;= BQ$6, $E485 &lt; BP$6), 0, 1)+IF(OR($F485 &gt;= BQ$6, $G485 &lt; BP$6), 0, 2)+1)</f>
        <v/>
      </c>
      <c r="BQ485" s="71" t="str">
        <f ca="1">INDEX({"","_","-","="},IF(OR($D485 &gt;= BR$6, $E485 &lt; BQ$6), 0, 1)+IF(OR($F485 &gt;= BR$6, $G485 &lt; BQ$6), 0, 2)+1)</f>
        <v/>
      </c>
      <c r="BR485" s="71" t="str">
        <f ca="1">INDEX({"","_","-","="},IF(OR($D485 &gt;= BS$6, $E485 &lt; BR$6), 0, 1)+IF(OR($F485 &gt;= BS$6, $G485 &lt; BR$6), 0, 2)+1)</f>
        <v/>
      </c>
      <c r="BS485" s="71" t="str">
        <f ca="1">INDEX({"","_","-","="},IF(OR($D485 &gt;= BT$6, $E485 &lt; BS$6), 0, 1)+IF(OR($F485 &gt;= BT$6, $G485 &lt; BS$6), 0, 2)+1)</f>
        <v/>
      </c>
      <c r="BT485" s="71" t="str">
        <f ca="1">INDEX({"","_","-","="},IF(OR($D485 &gt;= BU$6, $E485 &lt; BT$6), 0, 1)+IF(OR($F485 &gt;= BU$6, $G485 &lt; BT$6), 0, 2)+1)</f>
        <v/>
      </c>
      <c r="BU485" s="71" t="str">
        <f ca="1">INDEX({"","_","-","="},IF(OR($D485 &gt;= BV$6, $E485 &lt; BU$6), 0, 1)+IF(OR($F485 &gt;= BV$6, $G485 &lt; BU$6), 0, 2)+1)</f>
        <v/>
      </c>
      <c r="BV485" s="71" t="str">
        <f ca="1">INDEX({"","_","-","="},IF(OR($D485 &gt;= BW$6, $E485 &lt; BV$6), 0, 1)+IF(OR($F485 &gt;= BW$6, $G485 &lt; BV$6), 0, 2)+1)</f>
        <v/>
      </c>
      <c r="BW485" s="71" t="str">
        <f ca="1">INDEX({"","_","-","="},IF(OR($D485 &gt;= BX$6, $E485 &lt; BW$6), 0, 1)+IF(OR($F485 &gt;= BX$6, $G485 &lt; BW$6), 0, 2)+1)</f>
        <v/>
      </c>
      <c r="BX485" s="71" t="str">
        <f ca="1">INDEX({"","_","-","="},IF(OR($D485 &gt;= BY$6, $E485 &lt; BX$6), 0, 1)+IF(OR($F485 &gt;= BY$6, $G485 &lt; BX$6), 0, 2)+1)</f>
        <v/>
      </c>
      <c r="BY485" s="71" t="str">
        <f ca="1">INDEX({"","_","-","="},IF(OR($D485 &gt;= BZ$6, $E485 &lt; BY$6), 0, 1)+IF(OR($F485 &gt;= BZ$6, $G485 &lt; BY$6), 0, 2)+1)</f>
        <v/>
      </c>
      <c r="BZ485" s="71" t="str">
        <f ca="1">INDEX({"","_","-","="},IF(OR($D485 &gt;= CA$6, $E485 &lt; BZ$6), 0, 1)+IF(OR($F485 &gt;= CA$6, $G485 &lt; BZ$6), 0, 2)+1)</f>
        <v/>
      </c>
      <c r="CA485" s="71" t="str">
        <f ca="1">INDEX({"","_","-","="},IF(OR($D485 &gt;= CB$6, $E485 &lt; CA$6), 0, 1)+IF(OR($F485 &gt;= CB$6, $G485 &lt; CA$6), 0, 2)+1)</f>
        <v/>
      </c>
      <c r="CB485" s="71" t="str">
        <f ca="1">INDEX({"","_","-","="},IF(OR($D485 &gt;= CC$6, $E485 &lt; CB$6), 0, 1)+IF(OR($F485 &gt;= CC$6, $G485 &lt; CB$6), 0, 2)+1)</f>
        <v/>
      </c>
      <c r="CC485" s="71" t="str">
        <f ca="1">INDEX({"","_","-","="},IF(OR($D485 &gt;= CD$6, $E485 &lt; CC$6), 0, 1)+IF(OR($F485 &gt;= CD$6, $G485 &lt; CC$6), 0, 2)+1)</f>
        <v/>
      </c>
      <c r="CD485" s="71" t="str">
        <f ca="1">INDEX({"","_","-","="},IF(OR($D485 &gt;= CE$6, $E485 &lt; CD$6), 0, 1)+IF(OR($F485 &gt;= CE$6, $G485 &lt; CD$6), 0, 2)+1)</f>
        <v/>
      </c>
    </row>
    <row r="486" spans="1:82">
      <c r="A486" s="8" t="str">
        <f ca="1">IF('临-进度'!N481,'临-进度'!$A481,"")</f>
        <v/>
      </c>
      <c r="B486" s="8" t="str">
        <f ca="1">IF('临-进度'!N481,'临-进度'!$B481,"")</f>
        <v/>
      </c>
      <c r="C486" s="8" t="str">
        <f ca="1">IF('临-进度'!N481,'临-进度'!$F481,"")</f>
        <v/>
      </c>
      <c r="D486" s="42" t="str">
        <f ca="1">IF('临-进度'!$N481,'临-进度'!$J481,"")</f>
        <v/>
      </c>
      <c r="E486" s="42" t="str">
        <f ca="1">IF('临-进度'!$N481,'临-进度'!$AF481,"")</f>
        <v/>
      </c>
      <c r="F486" s="42" t="str">
        <f ca="1">IF('临-进度'!$N481,'临-进度'!$K481,"")</f>
        <v/>
      </c>
      <c r="G486" s="76" t="str">
        <f ca="1">IF('临-进度'!$N481,'临-进度'!$AG481,"")</f>
        <v/>
      </c>
      <c r="H486" s="71" t="str">
        <f ca="1">INDEX({"","_","-","="},IF(OR($D486 &gt;= I$6, $E486 &lt; H$6), 0, 1)+IF(OR($F486 &gt;= I$6, $G486 &lt; H$6), 0, 2)+1)</f>
        <v/>
      </c>
      <c r="I486" s="71" t="str">
        <f ca="1">INDEX({"","_","-","="},IF(OR($D486 &gt;= J$6, $E486 &lt; I$6), 0, 1)+IF(OR($F486 &gt;= J$6, $G486 &lt; I$6), 0, 2)+1)</f>
        <v/>
      </c>
      <c r="J486" s="71" t="str">
        <f ca="1">INDEX({"","_","-","="},IF(OR($D486 &gt;= K$6, $E486 &lt; J$6), 0, 1)+IF(OR($F486 &gt;= K$6, $G486 &lt; J$6), 0, 2)+1)</f>
        <v/>
      </c>
      <c r="K486" s="71" t="str">
        <f ca="1">INDEX({"","_","-","="},IF(OR($D486 &gt;= L$6, $E486 &lt; K$6), 0, 1)+IF(OR($F486 &gt;= L$6, $G486 &lt; K$6), 0, 2)+1)</f>
        <v/>
      </c>
      <c r="L486" s="71" t="str">
        <f ca="1">INDEX({"","_","-","="},IF(OR($D486 &gt;= M$6, $E486 &lt; L$6), 0, 1)+IF(OR($F486 &gt;= M$6, $G486 &lt; L$6), 0, 2)+1)</f>
        <v/>
      </c>
      <c r="M486" s="71" t="str">
        <f ca="1">INDEX({"","_","-","="},IF(OR($D486 &gt;= N$6, $E486 &lt; M$6), 0, 1)+IF(OR($F486 &gt;= N$6, $G486 &lt; M$6), 0, 2)+1)</f>
        <v/>
      </c>
      <c r="N486" s="71" t="str">
        <f ca="1">INDEX({"","_","-","="},IF(OR($D486 &gt;= O$6, $E486 &lt; N$6), 0, 1)+IF(OR($F486 &gt;= O$6, $G486 &lt; N$6), 0, 2)+1)</f>
        <v/>
      </c>
      <c r="O486" s="71" t="str">
        <f ca="1">INDEX({"","_","-","="},IF(OR($D486 &gt;= P$6, $E486 &lt; O$6), 0, 1)+IF(OR($F486 &gt;= P$6, $G486 &lt; O$6), 0, 2)+1)</f>
        <v/>
      </c>
      <c r="P486" s="71" t="str">
        <f ca="1">INDEX({"","_","-","="},IF(OR($D486 &gt;= Q$6, $E486 &lt; P$6), 0, 1)+IF(OR($F486 &gt;= Q$6, $G486 &lt; P$6), 0, 2)+1)</f>
        <v/>
      </c>
      <c r="Q486" s="71" t="str">
        <f ca="1">INDEX({"","_","-","="},IF(OR($D486 &gt;= R$6, $E486 &lt; Q$6), 0, 1)+IF(OR($F486 &gt;= R$6, $G486 &lt; Q$6), 0, 2)+1)</f>
        <v/>
      </c>
      <c r="R486" s="71" t="str">
        <f ca="1">INDEX({"","_","-","="},IF(OR($D486 &gt;= S$6, $E486 &lt; R$6), 0, 1)+IF(OR($F486 &gt;= S$6, $G486 &lt; R$6), 0, 2)+1)</f>
        <v/>
      </c>
      <c r="S486" s="71" t="str">
        <f ca="1">INDEX({"","_","-","="},IF(OR($D486 &gt;= T$6, $E486 &lt; S$6), 0, 1)+IF(OR($F486 &gt;= T$6, $G486 &lt; S$6), 0, 2)+1)</f>
        <v/>
      </c>
      <c r="T486" s="71" t="str">
        <f ca="1">INDEX({"","_","-","="},IF(OR($D486 &gt;= U$6, $E486 &lt; T$6), 0, 1)+IF(OR($F486 &gt;= U$6, $G486 &lt; T$6), 0, 2)+1)</f>
        <v/>
      </c>
      <c r="U486" s="71" t="str">
        <f ca="1">INDEX({"","_","-","="},IF(OR($D486 &gt;= V$6, $E486 &lt; U$6), 0, 1)+IF(OR($F486 &gt;= V$6, $G486 &lt; U$6), 0, 2)+1)</f>
        <v/>
      </c>
      <c r="V486" s="71" t="str">
        <f ca="1">INDEX({"","_","-","="},IF(OR($D486 &gt;= W$6, $E486 &lt; V$6), 0, 1)+IF(OR($F486 &gt;= W$6, $G486 &lt; V$6), 0, 2)+1)</f>
        <v/>
      </c>
      <c r="W486" s="71" t="str">
        <f ca="1">INDEX({"","_","-","="},IF(OR($D486 &gt;= X$6, $E486 &lt; W$6), 0, 1)+IF(OR($F486 &gt;= X$6, $G486 &lt; W$6), 0, 2)+1)</f>
        <v/>
      </c>
      <c r="X486" s="71" t="str">
        <f ca="1">INDEX({"","_","-","="},IF(OR($D486 &gt;= Y$6, $E486 &lt; X$6), 0, 1)+IF(OR($F486 &gt;= Y$6, $G486 &lt; X$6), 0, 2)+1)</f>
        <v/>
      </c>
      <c r="Y486" s="71" t="str">
        <f ca="1">INDEX({"","_","-","="},IF(OR($D486 &gt;= Z$6, $E486 &lt; Y$6), 0, 1)+IF(OR($F486 &gt;= Z$6, $G486 &lt; Y$6), 0, 2)+1)</f>
        <v/>
      </c>
      <c r="Z486" s="71" t="str">
        <f ca="1">INDEX({"","_","-","="},IF(OR($D486 &gt;= AA$6, $E486 &lt; Z$6), 0, 1)+IF(OR($F486 &gt;= AA$6, $G486 &lt; Z$6), 0, 2)+1)</f>
        <v/>
      </c>
      <c r="AA486" s="71" t="str">
        <f ca="1">INDEX({"","_","-","="},IF(OR($D486 &gt;= AB$6, $E486 &lt; AA$6), 0, 1)+IF(OR($F486 &gt;= AB$6, $G486 &lt; AA$6), 0, 2)+1)</f>
        <v/>
      </c>
      <c r="AB486" s="71" t="str">
        <f ca="1">INDEX({"","_","-","="},IF(OR($D486 &gt;= AC$6, $E486 &lt; AB$6), 0, 1)+IF(OR($F486 &gt;= AC$6, $G486 &lt; AB$6), 0, 2)+1)</f>
        <v/>
      </c>
      <c r="AC486" s="71" t="str">
        <f ca="1">INDEX({"","_","-","="},IF(OR($D486 &gt;= AD$6, $E486 &lt; AC$6), 0, 1)+IF(OR($F486 &gt;= AD$6, $G486 &lt; AC$6), 0, 2)+1)</f>
        <v/>
      </c>
      <c r="AD486" s="71" t="str">
        <f ca="1">INDEX({"","_","-","="},IF(OR($D486 &gt;= AE$6, $E486 &lt; AD$6), 0, 1)+IF(OR($F486 &gt;= AE$6, $G486 &lt; AD$6), 0, 2)+1)</f>
        <v/>
      </c>
      <c r="AE486" s="71" t="str">
        <f ca="1">INDEX({"","_","-","="},IF(OR($D486 &gt;= AF$6, $E486 &lt; AE$6), 0, 1)+IF(OR($F486 &gt;= AF$6, $G486 &lt; AE$6), 0, 2)+1)</f>
        <v/>
      </c>
      <c r="AF486" s="71" t="str">
        <f ca="1">INDEX({"","_","-","="},IF(OR($D486 &gt;= AG$6, $E486 &lt; AF$6), 0, 1)+IF(OR($F486 &gt;= AG$6, $G486 &lt; AF$6), 0, 2)+1)</f>
        <v/>
      </c>
      <c r="AG486" s="71" t="str">
        <f ca="1">INDEX({"","_","-","="},IF(OR($D486 &gt;= AH$6, $E486 &lt; AG$6), 0, 1)+IF(OR($F486 &gt;= AH$6, $G486 &lt; AG$6), 0, 2)+1)</f>
        <v/>
      </c>
      <c r="AH486" s="71" t="str">
        <f ca="1">INDEX({"","_","-","="},IF(OR($D486 &gt;= AI$6, $E486 &lt; AH$6), 0, 1)+IF(OR($F486 &gt;= AI$6, $G486 &lt; AH$6), 0, 2)+1)</f>
        <v/>
      </c>
      <c r="AI486" s="71" t="str">
        <f ca="1">INDEX({"","_","-","="},IF(OR($D486 &gt;= AJ$6, $E486 &lt; AI$6), 0, 1)+IF(OR($F486 &gt;= AJ$6, $G486 &lt; AI$6), 0, 2)+1)</f>
        <v/>
      </c>
      <c r="AJ486" s="71" t="str">
        <f ca="1">INDEX({"","_","-","="},IF(OR($D486 &gt;= AK$6, $E486 &lt; AJ$6), 0, 1)+IF(OR($F486 &gt;= AK$6, $G486 &lt; AJ$6), 0, 2)+1)</f>
        <v/>
      </c>
      <c r="AK486" s="71" t="str">
        <f ca="1">INDEX({"","_","-","="},IF(OR($D486 &gt;= AL$6, $E486 &lt; AK$6), 0, 1)+IF(OR($F486 &gt;= AL$6, $G486 &lt; AK$6), 0, 2)+1)</f>
        <v/>
      </c>
      <c r="AL486" s="71" t="str">
        <f ca="1">INDEX({"","_","-","="},IF(OR($D486 &gt;= AM$6, $E486 &lt; AL$6), 0, 1)+IF(OR($F486 &gt;= AM$6, $G486 &lt; AL$6), 0, 2)+1)</f>
        <v/>
      </c>
      <c r="AM486" s="71" t="str">
        <f ca="1">INDEX({"","_","-","="},IF(OR($D486 &gt;= AN$6, $E486 &lt; AM$6), 0, 1)+IF(OR($F486 &gt;= AN$6, $G486 &lt; AM$6), 0, 2)+1)</f>
        <v/>
      </c>
      <c r="AN486" s="71" t="str">
        <f ca="1">INDEX({"","_","-","="},IF(OR($D486 &gt;= AO$6, $E486 &lt; AN$6), 0, 1)+IF(OR($F486 &gt;= AO$6, $G486 &lt; AN$6), 0, 2)+1)</f>
        <v/>
      </c>
      <c r="AO486" s="71" t="str">
        <f ca="1">INDEX({"","_","-","="},IF(OR($D486 &gt;= AP$6, $E486 &lt; AO$6), 0, 1)+IF(OR($F486 &gt;= AP$6, $G486 &lt; AO$6), 0, 2)+1)</f>
        <v/>
      </c>
      <c r="AP486" s="71" t="str">
        <f ca="1">INDEX({"","_","-","="},IF(OR($D486 &gt;= AQ$6, $E486 &lt; AP$6), 0, 1)+IF(OR($F486 &gt;= AQ$6, $G486 &lt; AP$6), 0, 2)+1)</f>
        <v/>
      </c>
      <c r="AQ486" s="71" t="str">
        <f ca="1">INDEX({"","_","-","="},IF(OR($D486 &gt;= AR$6, $E486 &lt; AQ$6), 0, 1)+IF(OR($F486 &gt;= AR$6, $G486 &lt; AQ$6), 0, 2)+1)</f>
        <v/>
      </c>
      <c r="AR486" s="71" t="str">
        <f ca="1">INDEX({"","_","-","="},IF(OR($D486 &gt;= AS$6, $E486 &lt; AR$6), 0, 1)+IF(OR($F486 &gt;= AS$6, $G486 &lt; AR$6), 0, 2)+1)</f>
        <v/>
      </c>
      <c r="AS486" s="71" t="str">
        <f ca="1">INDEX({"","_","-","="},IF(OR($D486 &gt;= AT$6, $E486 &lt; AS$6), 0, 1)+IF(OR($F486 &gt;= AT$6, $G486 &lt; AS$6), 0, 2)+1)</f>
        <v/>
      </c>
      <c r="AT486" s="71" t="str">
        <f ca="1">INDEX({"","_","-","="},IF(OR($D486 &gt;= AU$6, $E486 &lt; AT$6), 0, 1)+IF(OR($F486 &gt;= AU$6, $G486 &lt; AT$6), 0, 2)+1)</f>
        <v/>
      </c>
      <c r="AU486" s="71" t="str">
        <f ca="1">INDEX({"","_","-","="},IF(OR($D486 &gt;= AV$6, $E486 &lt; AU$6), 0, 1)+IF(OR($F486 &gt;= AV$6, $G486 &lt; AU$6), 0, 2)+1)</f>
        <v/>
      </c>
      <c r="AV486" s="71" t="str">
        <f ca="1">INDEX({"","_","-","="},IF(OR($D486 &gt;= AW$6, $E486 &lt; AV$6), 0, 1)+IF(OR($F486 &gt;= AW$6, $G486 &lt; AV$6), 0, 2)+1)</f>
        <v/>
      </c>
      <c r="AW486" s="71" t="str">
        <f ca="1">INDEX({"","_","-","="},IF(OR($D486 &gt;= AX$6, $E486 &lt; AW$6), 0, 1)+IF(OR($F486 &gt;= AX$6, $G486 &lt; AW$6), 0, 2)+1)</f>
        <v/>
      </c>
      <c r="AX486" s="71" t="str">
        <f ca="1">INDEX({"","_","-","="},IF(OR($D486 &gt;= AY$6, $E486 &lt; AX$6), 0, 1)+IF(OR($F486 &gt;= AY$6, $G486 &lt; AX$6), 0, 2)+1)</f>
        <v/>
      </c>
      <c r="AY486" s="71" t="str">
        <f ca="1">INDEX({"","_","-","="},IF(OR($D486 &gt;= AZ$6, $E486 &lt; AY$6), 0, 1)+IF(OR($F486 &gt;= AZ$6, $G486 &lt; AY$6), 0, 2)+1)</f>
        <v/>
      </c>
      <c r="AZ486" s="71" t="str">
        <f ca="1">INDEX({"","_","-","="},IF(OR($D486 &gt;= BA$6, $E486 &lt; AZ$6), 0, 1)+IF(OR($F486 &gt;= BA$6, $G486 &lt; AZ$6), 0, 2)+1)</f>
        <v/>
      </c>
      <c r="BA486" s="71" t="str">
        <f ca="1">INDEX({"","_","-","="},IF(OR($D486 &gt;= BB$6, $E486 &lt; BA$6), 0, 1)+IF(OR($F486 &gt;= BB$6, $G486 &lt; BA$6), 0, 2)+1)</f>
        <v/>
      </c>
      <c r="BB486" s="71" t="str">
        <f ca="1">INDEX({"","_","-","="},IF(OR($D486 &gt;= BC$6, $E486 &lt; BB$6), 0, 1)+IF(OR($F486 &gt;= BC$6, $G486 &lt; BB$6), 0, 2)+1)</f>
        <v/>
      </c>
      <c r="BC486" s="71" t="str">
        <f ca="1">INDEX({"","_","-","="},IF(OR($D486 &gt;= BD$6, $E486 &lt; BC$6), 0, 1)+IF(OR($F486 &gt;= BD$6, $G486 &lt; BC$6), 0, 2)+1)</f>
        <v/>
      </c>
      <c r="BD486" s="71" t="str">
        <f ca="1">INDEX({"","_","-","="},IF(OR($D486 &gt;= BE$6, $E486 &lt; BD$6), 0, 1)+IF(OR($F486 &gt;= BE$6, $G486 &lt; BD$6), 0, 2)+1)</f>
        <v/>
      </c>
      <c r="BE486" s="71" t="str">
        <f ca="1">INDEX({"","_","-","="},IF(OR($D486 &gt;= BF$6, $E486 &lt; BE$6), 0, 1)+IF(OR($F486 &gt;= BF$6, $G486 &lt; BE$6), 0, 2)+1)</f>
        <v/>
      </c>
      <c r="BF486" s="71" t="str">
        <f ca="1">INDEX({"","_","-","="},IF(OR($D486 &gt;= BG$6, $E486 &lt; BF$6), 0, 1)+IF(OR($F486 &gt;= BG$6, $G486 &lt; BF$6), 0, 2)+1)</f>
        <v/>
      </c>
      <c r="BG486" s="71" t="str">
        <f ca="1">INDEX({"","_","-","="},IF(OR($D486 &gt;= BH$6, $E486 &lt; BG$6), 0, 1)+IF(OR($F486 &gt;= BH$6, $G486 &lt; BG$6), 0, 2)+1)</f>
        <v/>
      </c>
      <c r="BH486" s="71" t="str">
        <f ca="1">INDEX({"","_","-","="},IF(OR($D486 &gt;= BI$6, $E486 &lt; BH$6), 0, 1)+IF(OR($F486 &gt;= BI$6, $G486 &lt; BH$6), 0, 2)+1)</f>
        <v/>
      </c>
      <c r="BI486" s="71" t="str">
        <f ca="1">INDEX({"","_","-","="},IF(OR($D486 &gt;= BJ$6, $E486 &lt; BI$6), 0, 1)+IF(OR($F486 &gt;= BJ$6, $G486 &lt; BI$6), 0, 2)+1)</f>
        <v/>
      </c>
      <c r="BJ486" s="71" t="str">
        <f ca="1">INDEX({"","_","-","="},IF(OR($D486 &gt;= BK$6, $E486 &lt; BJ$6), 0, 1)+IF(OR($F486 &gt;= BK$6, $G486 &lt; BJ$6), 0, 2)+1)</f>
        <v/>
      </c>
      <c r="BK486" s="71" t="str">
        <f ca="1">INDEX({"","_","-","="},IF(OR($D486 &gt;= BL$6, $E486 &lt; BK$6), 0, 1)+IF(OR($F486 &gt;= BL$6, $G486 &lt; BK$6), 0, 2)+1)</f>
        <v/>
      </c>
      <c r="BL486" s="71" t="str">
        <f ca="1">INDEX({"","_","-","="},IF(OR($D486 &gt;= BM$6, $E486 &lt; BL$6), 0, 1)+IF(OR($F486 &gt;= BM$6, $G486 &lt; BL$6), 0, 2)+1)</f>
        <v/>
      </c>
      <c r="BM486" s="71" t="str">
        <f ca="1">INDEX({"","_","-","="},IF(OR($D486 &gt;= BN$6, $E486 &lt; BM$6), 0, 1)+IF(OR($F486 &gt;= BN$6, $G486 &lt; BM$6), 0, 2)+1)</f>
        <v/>
      </c>
      <c r="BN486" s="71" t="str">
        <f ca="1">INDEX({"","_","-","="},IF(OR($D486 &gt;= BO$6, $E486 &lt; BN$6), 0, 1)+IF(OR($F486 &gt;= BO$6, $G486 &lt; BN$6), 0, 2)+1)</f>
        <v/>
      </c>
      <c r="BO486" s="71" t="str">
        <f ca="1">INDEX({"","_","-","="},IF(OR($D486 &gt;= BP$6, $E486 &lt; BO$6), 0, 1)+IF(OR($F486 &gt;= BP$6, $G486 &lt; BO$6), 0, 2)+1)</f>
        <v/>
      </c>
      <c r="BP486" s="71" t="str">
        <f ca="1">INDEX({"","_","-","="},IF(OR($D486 &gt;= BQ$6, $E486 &lt; BP$6), 0, 1)+IF(OR($F486 &gt;= BQ$6, $G486 &lt; BP$6), 0, 2)+1)</f>
        <v/>
      </c>
      <c r="BQ486" s="71" t="str">
        <f ca="1">INDEX({"","_","-","="},IF(OR($D486 &gt;= BR$6, $E486 &lt; BQ$6), 0, 1)+IF(OR($F486 &gt;= BR$6, $G486 &lt; BQ$6), 0, 2)+1)</f>
        <v/>
      </c>
      <c r="BR486" s="71" t="str">
        <f ca="1">INDEX({"","_","-","="},IF(OR($D486 &gt;= BS$6, $E486 &lt; BR$6), 0, 1)+IF(OR($F486 &gt;= BS$6, $G486 &lt; BR$6), 0, 2)+1)</f>
        <v/>
      </c>
      <c r="BS486" s="71" t="str">
        <f ca="1">INDEX({"","_","-","="},IF(OR($D486 &gt;= BT$6, $E486 &lt; BS$6), 0, 1)+IF(OR($F486 &gt;= BT$6, $G486 &lt; BS$6), 0, 2)+1)</f>
        <v/>
      </c>
      <c r="BT486" s="71" t="str">
        <f ca="1">INDEX({"","_","-","="},IF(OR($D486 &gt;= BU$6, $E486 &lt; BT$6), 0, 1)+IF(OR($F486 &gt;= BU$6, $G486 &lt; BT$6), 0, 2)+1)</f>
        <v/>
      </c>
      <c r="BU486" s="71" t="str">
        <f ca="1">INDEX({"","_","-","="},IF(OR($D486 &gt;= BV$6, $E486 &lt; BU$6), 0, 1)+IF(OR($F486 &gt;= BV$6, $G486 &lt; BU$6), 0, 2)+1)</f>
        <v/>
      </c>
      <c r="BV486" s="71" t="str">
        <f ca="1">INDEX({"","_","-","="},IF(OR($D486 &gt;= BW$6, $E486 &lt; BV$6), 0, 1)+IF(OR($F486 &gt;= BW$6, $G486 &lt; BV$6), 0, 2)+1)</f>
        <v/>
      </c>
      <c r="BW486" s="71" t="str">
        <f ca="1">INDEX({"","_","-","="},IF(OR($D486 &gt;= BX$6, $E486 &lt; BW$6), 0, 1)+IF(OR($F486 &gt;= BX$6, $G486 &lt; BW$6), 0, 2)+1)</f>
        <v/>
      </c>
      <c r="BX486" s="71" t="str">
        <f ca="1">INDEX({"","_","-","="},IF(OR($D486 &gt;= BY$6, $E486 &lt; BX$6), 0, 1)+IF(OR($F486 &gt;= BY$6, $G486 &lt; BX$6), 0, 2)+1)</f>
        <v/>
      </c>
      <c r="BY486" s="71" t="str">
        <f ca="1">INDEX({"","_","-","="},IF(OR($D486 &gt;= BZ$6, $E486 &lt; BY$6), 0, 1)+IF(OR($F486 &gt;= BZ$6, $G486 &lt; BY$6), 0, 2)+1)</f>
        <v/>
      </c>
      <c r="BZ486" s="71" t="str">
        <f ca="1">INDEX({"","_","-","="},IF(OR($D486 &gt;= CA$6, $E486 &lt; BZ$6), 0, 1)+IF(OR($F486 &gt;= CA$6, $G486 &lt; BZ$6), 0, 2)+1)</f>
        <v/>
      </c>
      <c r="CA486" s="71" t="str">
        <f ca="1">INDEX({"","_","-","="},IF(OR($D486 &gt;= CB$6, $E486 &lt; CA$6), 0, 1)+IF(OR($F486 &gt;= CB$6, $G486 &lt; CA$6), 0, 2)+1)</f>
        <v/>
      </c>
      <c r="CB486" s="71" t="str">
        <f ca="1">INDEX({"","_","-","="},IF(OR($D486 &gt;= CC$6, $E486 &lt; CB$6), 0, 1)+IF(OR($F486 &gt;= CC$6, $G486 &lt; CB$6), 0, 2)+1)</f>
        <v/>
      </c>
      <c r="CC486" s="71" t="str">
        <f ca="1">INDEX({"","_","-","="},IF(OR($D486 &gt;= CD$6, $E486 &lt; CC$6), 0, 1)+IF(OR($F486 &gt;= CD$6, $G486 &lt; CC$6), 0, 2)+1)</f>
        <v/>
      </c>
      <c r="CD486" s="71" t="str">
        <f ca="1">INDEX({"","_","-","="},IF(OR($D486 &gt;= CE$6, $E486 &lt; CD$6), 0, 1)+IF(OR($F486 &gt;= CE$6, $G486 &lt; CD$6), 0, 2)+1)</f>
        <v/>
      </c>
    </row>
    <row r="487" spans="1:82">
      <c r="A487" s="8" t="str">
        <f ca="1">IF('临-进度'!N482,'临-进度'!$A482,"")</f>
        <v/>
      </c>
      <c r="B487" s="8" t="str">
        <f ca="1">IF('临-进度'!N482,'临-进度'!$B482,"")</f>
        <v/>
      </c>
      <c r="C487" s="8" t="str">
        <f ca="1">IF('临-进度'!N482,'临-进度'!$F482,"")</f>
        <v/>
      </c>
      <c r="D487" s="42" t="str">
        <f ca="1">IF('临-进度'!$N482,'临-进度'!$J482,"")</f>
        <v/>
      </c>
      <c r="E487" s="42" t="str">
        <f ca="1">IF('临-进度'!$N482,'临-进度'!$AF482,"")</f>
        <v/>
      </c>
      <c r="F487" s="42" t="str">
        <f ca="1">IF('临-进度'!$N482,'临-进度'!$K482,"")</f>
        <v/>
      </c>
      <c r="G487" s="76" t="str">
        <f ca="1">IF('临-进度'!$N482,'临-进度'!$AG482,"")</f>
        <v/>
      </c>
      <c r="H487" s="71" t="str">
        <f ca="1">INDEX({"","_","-","="},IF(OR($D487 &gt;= I$6, $E487 &lt; H$6), 0, 1)+IF(OR($F487 &gt;= I$6, $G487 &lt; H$6), 0, 2)+1)</f>
        <v/>
      </c>
      <c r="I487" s="71" t="str">
        <f ca="1">INDEX({"","_","-","="},IF(OR($D487 &gt;= J$6, $E487 &lt; I$6), 0, 1)+IF(OR($F487 &gt;= J$6, $G487 &lt; I$6), 0, 2)+1)</f>
        <v/>
      </c>
      <c r="J487" s="71" t="str">
        <f ca="1">INDEX({"","_","-","="},IF(OR($D487 &gt;= K$6, $E487 &lt; J$6), 0, 1)+IF(OR($F487 &gt;= K$6, $G487 &lt; J$6), 0, 2)+1)</f>
        <v/>
      </c>
      <c r="K487" s="71" t="str">
        <f ca="1">INDEX({"","_","-","="},IF(OR($D487 &gt;= L$6, $E487 &lt; K$6), 0, 1)+IF(OR($F487 &gt;= L$6, $G487 &lt; K$6), 0, 2)+1)</f>
        <v/>
      </c>
      <c r="L487" s="71" t="str">
        <f ca="1">INDEX({"","_","-","="},IF(OR($D487 &gt;= M$6, $E487 &lt; L$6), 0, 1)+IF(OR($F487 &gt;= M$6, $G487 &lt; L$6), 0, 2)+1)</f>
        <v/>
      </c>
      <c r="M487" s="71" t="str">
        <f ca="1">INDEX({"","_","-","="},IF(OR($D487 &gt;= N$6, $E487 &lt; M$6), 0, 1)+IF(OR($F487 &gt;= N$6, $G487 &lt; M$6), 0, 2)+1)</f>
        <v/>
      </c>
      <c r="N487" s="71" t="str">
        <f ca="1">INDEX({"","_","-","="},IF(OR($D487 &gt;= O$6, $E487 &lt; N$6), 0, 1)+IF(OR($F487 &gt;= O$6, $G487 &lt; N$6), 0, 2)+1)</f>
        <v/>
      </c>
      <c r="O487" s="71" t="str">
        <f ca="1">INDEX({"","_","-","="},IF(OR($D487 &gt;= P$6, $E487 &lt; O$6), 0, 1)+IF(OR($F487 &gt;= P$6, $G487 &lt; O$6), 0, 2)+1)</f>
        <v/>
      </c>
      <c r="P487" s="71" t="str">
        <f ca="1">INDEX({"","_","-","="},IF(OR($D487 &gt;= Q$6, $E487 &lt; P$6), 0, 1)+IF(OR($F487 &gt;= Q$6, $G487 &lt; P$6), 0, 2)+1)</f>
        <v/>
      </c>
      <c r="Q487" s="71" t="str">
        <f ca="1">INDEX({"","_","-","="},IF(OR($D487 &gt;= R$6, $E487 &lt; Q$6), 0, 1)+IF(OR($F487 &gt;= R$6, $G487 &lt; Q$6), 0, 2)+1)</f>
        <v/>
      </c>
      <c r="R487" s="71" t="str">
        <f ca="1">INDEX({"","_","-","="},IF(OR($D487 &gt;= S$6, $E487 &lt; R$6), 0, 1)+IF(OR($F487 &gt;= S$6, $G487 &lt; R$6), 0, 2)+1)</f>
        <v/>
      </c>
      <c r="S487" s="71" t="str">
        <f ca="1">INDEX({"","_","-","="},IF(OR($D487 &gt;= T$6, $E487 &lt; S$6), 0, 1)+IF(OR($F487 &gt;= T$6, $G487 &lt; S$6), 0, 2)+1)</f>
        <v/>
      </c>
      <c r="T487" s="71" t="str">
        <f ca="1">INDEX({"","_","-","="},IF(OR($D487 &gt;= U$6, $E487 &lt; T$6), 0, 1)+IF(OR($F487 &gt;= U$6, $G487 &lt; T$6), 0, 2)+1)</f>
        <v/>
      </c>
      <c r="U487" s="71" t="str">
        <f ca="1">INDEX({"","_","-","="},IF(OR($D487 &gt;= V$6, $E487 &lt; U$6), 0, 1)+IF(OR($F487 &gt;= V$6, $G487 &lt; U$6), 0, 2)+1)</f>
        <v/>
      </c>
      <c r="V487" s="71" t="str">
        <f ca="1">INDEX({"","_","-","="},IF(OR($D487 &gt;= W$6, $E487 &lt; V$6), 0, 1)+IF(OR($F487 &gt;= W$6, $G487 &lt; V$6), 0, 2)+1)</f>
        <v/>
      </c>
      <c r="W487" s="71" t="str">
        <f ca="1">INDEX({"","_","-","="},IF(OR($D487 &gt;= X$6, $E487 &lt; W$6), 0, 1)+IF(OR($F487 &gt;= X$6, $G487 &lt; W$6), 0, 2)+1)</f>
        <v/>
      </c>
      <c r="X487" s="71" t="str">
        <f ca="1">INDEX({"","_","-","="},IF(OR($D487 &gt;= Y$6, $E487 &lt; X$6), 0, 1)+IF(OR($F487 &gt;= Y$6, $G487 &lt; X$6), 0, 2)+1)</f>
        <v/>
      </c>
      <c r="Y487" s="71" t="str">
        <f ca="1">INDEX({"","_","-","="},IF(OR($D487 &gt;= Z$6, $E487 &lt; Y$6), 0, 1)+IF(OR($F487 &gt;= Z$6, $G487 &lt; Y$6), 0, 2)+1)</f>
        <v/>
      </c>
      <c r="Z487" s="71" t="str">
        <f ca="1">INDEX({"","_","-","="},IF(OR($D487 &gt;= AA$6, $E487 &lt; Z$6), 0, 1)+IF(OR($F487 &gt;= AA$6, $G487 &lt; Z$6), 0, 2)+1)</f>
        <v/>
      </c>
      <c r="AA487" s="71" t="str">
        <f ca="1">INDEX({"","_","-","="},IF(OR($D487 &gt;= AB$6, $E487 &lt; AA$6), 0, 1)+IF(OR($F487 &gt;= AB$6, $G487 &lt; AA$6), 0, 2)+1)</f>
        <v/>
      </c>
      <c r="AB487" s="71" t="str">
        <f ca="1">INDEX({"","_","-","="},IF(OR($D487 &gt;= AC$6, $E487 &lt; AB$6), 0, 1)+IF(OR($F487 &gt;= AC$6, $G487 &lt; AB$6), 0, 2)+1)</f>
        <v/>
      </c>
      <c r="AC487" s="71" t="str">
        <f ca="1">INDEX({"","_","-","="},IF(OR($D487 &gt;= AD$6, $E487 &lt; AC$6), 0, 1)+IF(OR($F487 &gt;= AD$6, $G487 &lt; AC$6), 0, 2)+1)</f>
        <v/>
      </c>
      <c r="AD487" s="71" t="str">
        <f ca="1">INDEX({"","_","-","="},IF(OR($D487 &gt;= AE$6, $E487 &lt; AD$6), 0, 1)+IF(OR($F487 &gt;= AE$6, $G487 &lt; AD$6), 0, 2)+1)</f>
        <v/>
      </c>
      <c r="AE487" s="71" t="str">
        <f ca="1">INDEX({"","_","-","="},IF(OR($D487 &gt;= AF$6, $E487 &lt; AE$6), 0, 1)+IF(OR($F487 &gt;= AF$6, $G487 &lt; AE$6), 0, 2)+1)</f>
        <v/>
      </c>
      <c r="AF487" s="71" t="str">
        <f ca="1">INDEX({"","_","-","="},IF(OR($D487 &gt;= AG$6, $E487 &lt; AF$6), 0, 1)+IF(OR($F487 &gt;= AG$6, $G487 &lt; AF$6), 0, 2)+1)</f>
        <v/>
      </c>
      <c r="AG487" s="71" t="str">
        <f ca="1">INDEX({"","_","-","="},IF(OR($D487 &gt;= AH$6, $E487 &lt; AG$6), 0, 1)+IF(OR($F487 &gt;= AH$6, $G487 &lt; AG$6), 0, 2)+1)</f>
        <v/>
      </c>
      <c r="AH487" s="71" t="str">
        <f ca="1">INDEX({"","_","-","="},IF(OR($D487 &gt;= AI$6, $E487 &lt; AH$6), 0, 1)+IF(OR($F487 &gt;= AI$6, $G487 &lt; AH$6), 0, 2)+1)</f>
        <v/>
      </c>
      <c r="AI487" s="71" t="str">
        <f ca="1">INDEX({"","_","-","="},IF(OR($D487 &gt;= AJ$6, $E487 &lt; AI$6), 0, 1)+IF(OR($F487 &gt;= AJ$6, $G487 &lt; AI$6), 0, 2)+1)</f>
        <v/>
      </c>
      <c r="AJ487" s="71" t="str">
        <f ca="1">INDEX({"","_","-","="},IF(OR($D487 &gt;= AK$6, $E487 &lt; AJ$6), 0, 1)+IF(OR($F487 &gt;= AK$6, $G487 &lt; AJ$6), 0, 2)+1)</f>
        <v/>
      </c>
      <c r="AK487" s="71" t="str">
        <f ca="1">INDEX({"","_","-","="},IF(OR($D487 &gt;= AL$6, $E487 &lt; AK$6), 0, 1)+IF(OR($F487 &gt;= AL$6, $G487 &lt; AK$6), 0, 2)+1)</f>
        <v/>
      </c>
      <c r="AL487" s="71" t="str">
        <f ca="1">INDEX({"","_","-","="},IF(OR($D487 &gt;= AM$6, $E487 &lt; AL$6), 0, 1)+IF(OR($F487 &gt;= AM$6, $G487 &lt; AL$6), 0, 2)+1)</f>
        <v/>
      </c>
      <c r="AM487" s="71" t="str">
        <f ca="1">INDEX({"","_","-","="},IF(OR($D487 &gt;= AN$6, $E487 &lt; AM$6), 0, 1)+IF(OR($F487 &gt;= AN$6, $G487 &lt; AM$6), 0, 2)+1)</f>
        <v/>
      </c>
      <c r="AN487" s="71" t="str">
        <f ca="1">INDEX({"","_","-","="},IF(OR($D487 &gt;= AO$6, $E487 &lt; AN$6), 0, 1)+IF(OR($F487 &gt;= AO$6, $G487 &lt; AN$6), 0, 2)+1)</f>
        <v/>
      </c>
      <c r="AO487" s="71" t="str">
        <f ca="1">INDEX({"","_","-","="},IF(OR($D487 &gt;= AP$6, $E487 &lt; AO$6), 0, 1)+IF(OR($F487 &gt;= AP$6, $G487 &lt; AO$6), 0, 2)+1)</f>
        <v/>
      </c>
      <c r="AP487" s="71" t="str">
        <f ca="1">INDEX({"","_","-","="},IF(OR($D487 &gt;= AQ$6, $E487 &lt; AP$6), 0, 1)+IF(OR($F487 &gt;= AQ$6, $G487 &lt; AP$6), 0, 2)+1)</f>
        <v/>
      </c>
      <c r="AQ487" s="71" t="str">
        <f ca="1">INDEX({"","_","-","="},IF(OR($D487 &gt;= AR$6, $E487 &lt; AQ$6), 0, 1)+IF(OR($F487 &gt;= AR$6, $G487 &lt; AQ$6), 0, 2)+1)</f>
        <v/>
      </c>
      <c r="AR487" s="71" t="str">
        <f ca="1">INDEX({"","_","-","="},IF(OR($D487 &gt;= AS$6, $E487 &lt; AR$6), 0, 1)+IF(OR($F487 &gt;= AS$6, $G487 &lt; AR$6), 0, 2)+1)</f>
        <v/>
      </c>
      <c r="AS487" s="71" t="str">
        <f ca="1">INDEX({"","_","-","="},IF(OR($D487 &gt;= AT$6, $E487 &lt; AS$6), 0, 1)+IF(OR($F487 &gt;= AT$6, $G487 &lt; AS$6), 0, 2)+1)</f>
        <v/>
      </c>
      <c r="AT487" s="71" t="str">
        <f ca="1">INDEX({"","_","-","="},IF(OR($D487 &gt;= AU$6, $E487 &lt; AT$6), 0, 1)+IF(OR($F487 &gt;= AU$6, $G487 &lt; AT$6), 0, 2)+1)</f>
        <v/>
      </c>
      <c r="AU487" s="71" t="str">
        <f ca="1">INDEX({"","_","-","="},IF(OR($D487 &gt;= AV$6, $E487 &lt; AU$6), 0, 1)+IF(OR($F487 &gt;= AV$6, $G487 &lt; AU$6), 0, 2)+1)</f>
        <v/>
      </c>
      <c r="AV487" s="71" t="str">
        <f ca="1">INDEX({"","_","-","="},IF(OR($D487 &gt;= AW$6, $E487 &lt; AV$6), 0, 1)+IF(OR($F487 &gt;= AW$6, $G487 &lt; AV$6), 0, 2)+1)</f>
        <v/>
      </c>
      <c r="AW487" s="71" t="str">
        <f ca="1">INDEX({"","_","-","="},IF(OR($D487 &gt;= AX$6, $E487 &lt; AW$6), 0, 1)+IF(OR($F487 &gt;= AX$6, $G487 &lt; AW$6), 0, 2)+1)</f>
        <v/>
      </c>
      <c r="AX487" s="71" t="str">
        <f ca="1">INDEX({"","_","-","="},IF(OR($D487 &gt;= AY$6, $E487 &lt; AX$6), 0, 1)+IF(OR($F487 &gt;= AY$6, $G487 &lt; AX$6), 0, 2)+1)</f>
        <v/>
      </c>
      <c r="AY487" s="71" t="str">
        <f ca="1">INDEX({"","_","-","="},IF(OR($D487 &gt;= AZ$6, $E487 &lt; AY$6), 0, 1)+IF(OR($F487 &gt;= AZ$6, $G487 &lt; AY$6), 0, 2)+1)</f>
        <v/>
      </c>
      <c r="AZ487" s="71" t="str">
        <f ca="1">INDEX({"","_","-","="},IF(OR($D487 &gt;= BA$6, $E487 &lt; AZ$6), 0, 1)+IF(OR($F487 &gt;= BA$6, $G487 &lt; AZ$6), 0, 2)+1)</f>
        <v/>
      </c>
      <c r="BA487" s="71" t="str">
        <f ca="1">INDEX({"","_","-","="},IF(OR($D487 &gt;= BB$6, $E487 &lt; BA$6), 0, 1)+IF(OR($F487 &gt;= BB$6, $G487 &lt; BA$6), 0, 2)+1)</f>
        <v/>
      </c>
      <c r="BB487" s="71" t="str">
        <f ca="1">INDEX({"","_","-","="},IF(OR($D487 &gt;= BC$6, $E487 &lt; BB$6), 0, 1)+IF(OR($F487 &gt;= BC$6, $G487 &lt; BB$6), 0, 2)+1)</f>
        <v/>
      </c>
      <c r="BC487" s="71" t="str">
        <f ca="1">INDEX({"","_","-","="},IF(OR($D487 &gt;= BD$6, $E487 &lt; BC$6), 0, 1)+IF(OR($F487 &gt;= BD$6, $G487 &lt; BC$6), 0, 2)+1)</f>
        <v/>
      </c>
      <c r="BD487" s="71" t="str">
        <f ca="1">INDEX({"","_","-","="},IF(OR($D487 &gt;= BE$6, $E487 &lt; BD$6), 0, 1)+IF(OR($F487 &gt;= BE$6, $G487 &lt; BD$6), 0, 2)+1)</f>
        <v/>
      </c>
      <c r="BE487" s="71" t="str">
        <f ca="1">INDEX({"","_","-","="},IF(OR($D487 &gt;= BF$6, $E487 &lt; BE$6), 0, 1)+IF(OR($F487 &gt;= BF$6, $G487 &lt; BE$6), 0, 2)+1)</f>
        <v/>
      </c>
      <c r="BF487" s="71" t="str">
        <f ca="1">INDEX({"","_","-","="},IF(OR($D487 &gt;= BG$6, $E487 &lt; BF$6), 0, 1)+IF(OR($F487 &gt;= BG$6, $G487 &lt; BF$6), 0, 2)+1)</f>
        <v/>
      </c>
      <c r="BG487" s="71" t="str">
        <f ca="1">INDEX({"","_","-","="},IF(OR($D487 &gt;= BH$6, $E487 &lt; BG$6), 0, 1)+IF(OR($F487 &gt;= BH$6, $G487 &lt; BG$6), 0, 2)+1)</f>
        <v/>
      </c>
      <c r="BH487" s="71" t="str">
        <f ca="1">INDEX({"","_","-","="},IF(OR($D487 &gt;= BI$6, $E487 &lt; BH$6), 0, 1)+IF(OR($F487 &gt;= BI$6, $G487 &lt; BH$6), 0, 2)+1)</f>
        <v/>
      </c>
      <c r="BI487" s="71" t="str">
        <f ca="1">INDEX({"","_","-","="},IF(OR($D487 &gt;= BJ$6, $E487 &lt; BI$6), 0, 1)+IF(OR($F487 &gt;= BJ$6, $G487 &lt; BI$6), 0, 2)+1)</f>
        <v/>
      </c>
      <c r="BJ487" s="71" t="str">
        <f ca="1">INDEX({"","_","-","="},IF(OR($D487 &gt;= BK$6, $E487 &lt; BJ$6), 0, 1)+IF(OR($F487 &gt;= BK$6, $G487 &lt; BJ$6), 0, 2)+1)</f>
        <v/>
      </c>
      <c r="BK487" s="71" t="str">
        <f ca="1">INDEX({"","_","-","="},IF(OR($D487 &gt;= BL$6, $E487 &lt; BK$6), 0, 1)+IF(OR($F487 &gt;= BL$6, $G487 &lt; BK$6), 0, 2)+1)</f>
        <v/>
      </c>
      <c r="BL487" s="71" t="str">
        <f ca="1">INDEX({"","_","-","="},IF(OR($D487 &gt;= BM$6, $E487 &lt; BL$6), 0, 1)+IF(OR($F487 &gt;= BM$6, $G487 &lt; BL$6), 0, 2)+1)</f>
        <v/>
      </c>
      <c r="BM487" s="71" t="str">
        <f ca="1">INDEX({"","_","-","="},IF(OR($D487 &gt;= BN$6, $E487 &lt; BM$6), 0, 1)+IF(OR($F487 &gt;= BN$6, $G487 &lt; BM$6), 0, 2)+1)</f>
        <v/>
      </c>
      <c r="BN487" s="71" t="str">
        <f ca="1">INDEX({"","_","-","="},IF(OR($D487 &gt;= BO$6, $E487 &lt; BN$6), 0, 1)+IF(OR($F487 &gt;= BO$6, $G487 &lt; BN$6), 0, 2)+1)</f>
        <v/>
      </c>
      <c r="BO487" s="71" t="str">
        <f ca="1">INDEX({"","_","-","="},IF(OR($D487 &gt;= BP$6, $E487 &lt; BO$6), 0, 1)+IF(OR($F487 &gt;= BP$6, $G487 &lt; BO$6), 0, 2)+1)</f>
        <v/>
      </c>
      <c r="BP487" s="71" t="str">
        <f ca="1">INDEX({"","_","-","="},IF(OR($D487 &gt;= BQ$6, $E487 &lt; BP$6), 0, 1)+IF(OR($F487 &gt;= BQ$6, $G487 &lt; BP$6), 0, 2)+1)</f>
        <v/>
      </c>
      <c r="BQ487" s="71" t="str">
        <f ca="1">INDEX({"","_","-","="},IF(OR($D487 &gt;= BR$6, $E487 &lt; BQ$6), 0, 1)+IF(OR($F487 &gt;= BR$6, $G487 &lt; BQ$6), 0, 2)+1)</f>
        <v/>
      </c>
      <c r="BR487" s="71" t="str">
        <f ca="1">INDEX({"","_","-","="},IF(OR($D487 &gt;= BS$6, $E487 &lt; BR$6), 0, 1)+IF(OR($F487 &gt;= BS$6, $G487 &lt; BR$6), 0, 2)+1)</f>
        <v/>
      </c>
      <c r="BS487" s="71" t="str">
        <f ca="1">INDEX({"","_","-","="},IF(OR($D487 &gt;= BT$6, $E487 &lt; BS$6), 0, 1)+IF(OR($F487 &gt;= BT$6, $G487 &lt; BS$6), 0, 2)+1)</f>
        <v/>
      </c>
      <c r="BT487" s="71" t="str">
        <f ca="1">INDEX({"","_","-","="},IF(OR($D487 &gt;= BU$6, $E487 &lt; BT$6), 0, 1)+IF(OR($F487 &gt;= BU$6, $G487 &lt; BT$6), 0, 2)+1)</f>
        <v/>
      </c>
      <c r="BU487" s="71" t="str">
        <f ca="1">INDEX({"","_","-","="},IF(OR($D487 &gt;= BV$6, $E487 &lt; BU$6), 0, 1)+IF(OR($F487 &gt;= BV$6, $G487 &lt; BU$6), 0, 2)+1)</f>
        <v/>
      </c>
      <c r="BV487" s="71" t="str">
        <f ca="1">INDEX({"","_","-","="},IF(OR($D487 &gt;= BW$6, $E487 &lt; BV$6), 0, 1)+IF(OR($F487 &gt;= BW$6, $G487 &lt; BV$6), 0, 2)+1)</f>
        <v/>
      </c>
      <c r="BW487" s="71" t="str">
        <f ca="1">INDEX({"","_","-","="},IF(OR($D487 &gt;= BX$6, $E487 &lt; BW$6), 0, 1)+IF(OR($F487 &gt;= BX$6, $G487 &lt; BW$6), 0, 2)+1)</f>
        <v/>
      </c>
      <c r="BX487" s="71" t="str">
        <f ca="1">INDEX({"","_","-","="},IF(OR($D487 &gt;= BY$6, $E487 &lt; BX$6), 0, 1)+IF(OR($F487 &gt;= BY$6, $G487 &lt; BX$6), 0, 2)+1)</f>
        <v/>
      </c>
      <c r="BY487" s="71" t="str">
        <f ca="1">INDEX({"","_","-","="},IF(OR($D487 &gt;= BZ$6, $E487 &lt; BY$6), 0, 1)+IF(OR($F487 &gt;= BZ$6, $G487 &lt; BY$6), 0, 2)+1)</f>
        <v/>
      </c>
      <c r="BZ487" s="71" t="str">
        <f ca="1">INDEX({"","_","-","="},IF(OR($D487 &gt;= CA$6, $E487 &lt; BZ$6), 0, 1)+IF(OR($F487 &gt;= CA$6, $G487 &lt; BZ$6), 0, 2)+1)</f>
        <v/>
      </c>
      <c r="CA487" s="71" t="str">
        <f ca="1">INDEX({"","_","-","="},IF(OR($D487 &gt;= CB$6, $E487 &lt; CA$6), 0, 1)+IF(OR($F487 &gt;= CB$6, $G487 &lt; CA$6), 0, 2)+1)</f>
        <v/>
      </c>
      <c r="CB487" s="71" t="str">
        <f ca="1">INDEX({"","_","-","="},IF(OR($D487 &gt;= CC$6, $E487 &lt; CB$6), 0, 1)+IF(OR($F487 &gt;= CC$6, $G487 &lt; CB$6), 0, 2)+1)</f>
        <v/>
      </c>
      <c r="CC487" s="71" t="str">
        <f ca="1">INDEX({"","_","-","="},IF(OR($D487 &gt;= CD$6, $E487 &lt; CC$6), 0, 1)+IF(OR($F487 &gt;= CD$6, $G487 &lt; CC$6), 0, 2)+1)</f>
        <v/>
      </c>
      <c r="CD487" s="71" t="str">
        <f ca="1">INDEX({"","_","-","="},IF(OR($D487 &gt;= CE$6, $E487 &lt; CD$6), 0, 1)+IF(OR($F487 &gt;= CE$6, $G487 &lt; CD$6), 0, 2)+1)</f>
        <v/>
      </c>
    </row>
    <row r="488" spans="1:82">
      <c r="A488" s="8" t="str">
        <f ca="1">IF('临-进度'!N483,'临-进度'!$A483,"")</f>
        <v/>
      </c>
      <c r="B488" s="8" t="str">
        <f ca="1">IF('临-进度'!N483,'临-进度'!$B483,"")</f>
        <v/>
      </c>
      <c r="C488" s="8" t="str">
        <f ca="1">IF('临-进度'!N483,'临-进度'!$F483,"")</f>
        <v/>
      </c>
      <c r="D488" s="42" t="str">
        <f ca="1">IF('临-进度'!$N483,'临-进度'!$J483,"")</f>
        <v/>
      </c>
      <c r="E488" s="42" t="str">
        <f ca="1">IF('临-进度'!$N483,'临-进度'!$AF483,"")</f>
        <v/>
      </c>
      <c r="F488" s="42" t="str">
        <f ca="1">IF('临-进度'!$N483,'临-进度'!$K483,"")</f>
        <v/>
      </c>
      <c r="G488" s="76" t="str">
        <f ca="1">IF('临-进度'!$N483,'临-进度'!$AG483,"")</f>
        <v/>
      </c>
      <c r="H488" s="71" t="str">
        <f ca="1">INDEX({"","_","-","="},IF(OR($D488 &gt;= I$6, $E488 &lt; H$6), 0, 1)+IF(OR($F488 &gt;= I$6, $G488 &lt; H$6), 0, 2)+1)</f>
        <v/>
      </c>
      <c r="I488" s="71" t="str">
        <f ca="1">INDEX({"","_","-","="},IF(OR($D488 &gt;= J$6, $E488 &lt; I$6), 0, 1)+IF(OR($F488 &gt;= J$6, $G488 &lt; I$6), 0, 2)+1)</f>
        <v/>
      </c>
      <c r="J488" s="71" t="str">
        <f ca="1">INDEX({"","_","-","="},IF(OR($D488 &gt;= K$6, $E488 &lt; J$6), 0, 1)+IF(OR($F488 &gt;= K$6, $G488 &lt; J$6), 0, 2)+1)</f>
        <v/>
      </c>
      <c r="K488" s="71" t="str">
        <f ca="1">INDEX({"","_","-","="},IF(OR($D488 &gt;= L$6, $E488 &lt; K$6), 0, 1)+IF(OR($F488 &gt;= L$6, $G488 &lt; K$6), 0, 2)+1)</f>
        <v/>
      </c>
      <c r="L488" s="71" t="str">
        <f ca="1">INDEX({"","_","-","="},IF(OR($D488 &gt;= M$6, $E488 &lt; L$6), 0, 1)+IF(OR($F488 &gt;= M$6, $G488 &lt; L$6), 0, 2)+1)</f>
        <v/>
      </c>
      <c r="M488" s="71" t="str">
        <f ca="1">INDEX({"","_","-","="},IF(OR($D488 &gt;= N$6, $E488 &lt; M$6), 0, 1)+IF(OR($F488 &gt;= N$6, $G488 &lt; M$6), 0, 2)+1)</f>
        <v/>
      </c>
      <c r="N488" s="71" t="str">
        <f ca="1">INDEX({"","_","-","="},IF(OR($D488 &gt;= O$6, $E488 &lt; N$6), 0, 1)+IF(OR($F488 &gt;= O$6, $G488 &lt; N$6), 0, 2)+1)</f>
        <v/>
      </c>
      <c r="O488" s="71" t="str">
        <f ca="1">INDEX({"","_","-","="},IF(OR($D488 &gt;= P$6, $E488 &lt; O$6), 0, 1)+IF(OR($F488 &gt;= P$6, $G488 &lt; O$6), 0, 2)+1)</f>
        <v/>
      </c>
      <c r="P488" s="71" t="str">
        <f ca="1">INDEX({"","_","-","="},IF(OR($D488 &gt;= Q$6, $E488 &lt; P$6), 0, 1)+IF(OR($F488 &gt;= Q$6, $G488 &lt; P$6), 0, 2)+1)</f>
        <v/>
      </c>
      <c r="Q488" s="71" t="str">
        <f ca="1">INDEX({"","_","-","="},IF(OR($D488 &gt;= R$6, $E488 &lt; Q$6), 0, 1)+IF(OR($F488 &gt;= R$6, $G488 &lt; Q$6), 0, 2)+1)</f>
        <v/>
      </c>
      <c r="R488" s="71" t="str">
        <f ca="1">INDEX({"","_","-","="},IF(OR($D488 &gt;= S$6, $E488 &lt; R$6), 0, 1)+IF(OR($F488 &gt;= S$6, $G488 &lt; R$6), 0, 2)+1)</f>
        <v/>
      </c>
      <c r="S488" s="71" t="str">
        <f ca="1">INDEX({"","_","-","="},IF(OR($D488 &gt;= T$6, $E488 &lt; S$6), 0, 1)+IF(OR($F488 &gt;= T$6, $G488 &lt; S$6), 0, 2)+1)</f>
        <v/>
      </c>
      <c r="T488" s="71" t="str">
        <f ca="1">INDEX({"","_","-","="},IF(OR($D488 &gt;= U$6, $E488 &lt; T$6), 0, 1)+IF(OR($F488 &gt;= U$6, $G488 &lt; T$6), 0, 2)+1)</f>
        <v/>
      </c>
      <c r="U488" s="71" t="str">
        <f ca="1">INDEX({"","_","-","="},IF(OR($D488 &gt;= V$6, $E488 &lt; U$6), 0, 1)+IF(OR($F488 &gt;= V$6, $G488 &lt; U$6), 0, 2)+1)</f>
        <v/>
      </c>
      <c r="V488" s="71" t="str">
        <f ca="1">INDEX({"","_","-","="},IF(OR($D488 &gt;= W$6, $E488 &lt; V$6), 0, 1)+IF(OR($F488 &gt;= W$6, $G488 &lt; V$6), 0, 2)+1)</f>
        <v/>
      </c>
      <c r="W488" s="71" t="str">
        <f ca="1">INDEX({"","_","-","="},IF(OR($D488 &gt;= X$6, $E488 &lt; W$6), 0, 1)+IF(OR($F488 &gt;= X$6, $G488 &lt; W$6), 0, 2)+1)</f>
        <v/>
      </c>
      <c r="X488" s="71" t="str">
        <f ca="1">INDEX({"","_","-","="},IF(OR($D488 &gt;= Y$6, $E488 &lt; X$6), 0, 1)+IF(OR($F488 &gt;= Y$6, $G488 &lt; X$6), 0, 2)+1)</f>
        <v/>
      </c>
      <c r="Y488" s="71" t="str">
        <f ca="1">INDEX({"","_","-","="},IF(OR($D488 &gt;= Z$6, $E488 &lt; Y$6), 0, 1)+IF(OR($F488 &gt;= Z$6, $G488 &lt; Y$6), 0, 2)+1)</f>
        <v/>
      </c>
      <c r="Z488" s="71" t="str">
        <f ca="1">INDEX({"","_","-","="},IF(OR($D488 &gt;= AA$6, $E488 &lt; Z$6), 0, 1)+IF(OR($F488 &gt;= AA$6, $G488 &lt; Z$6), 0, 2)+1)</f>
        <v/>
      </c>
      <c r="AA488" s="71" t="str">
        <f ca="1">INDEX({"","_","-","="},IF(OR($D488 &gt;= AB$6, $E488 &lt; AA$6), 0, 1)+IF(OR($F488 &gt;= AB$6, $G488 &lt; AA$6), 0, 2)+1)</f>
        <v/>
      </c>
      <c r="AB488" s="71" t="str">
        <f ca="1">INDEX({"","_","-","="},IF(OR($D488 &gt;= AC$6, $E488 &lt; AB$6), 0, 1)+IF(OR($F488 &gt;= AC$6, $G488 &lt; AB$6), 0, 2)+1)</f>
        <v/>
      </c>
      <c r="AC488" s="71" t="str">
        <f ca="1">INDEX({"","_","-","="},IF(OR($D488 &gt;= AD$6, $E488 &lt; AC$6), 0, 1)+IF(OR($F488 &gt;= AD$6, $G488 &lt; AC$6), 0, 2)+1)</f>
        <v/>
      </c>
      <c r="AD488" s="71" t="str">
        <f ca="1">INDEX({"","_","-","="},IF(OR($D488 &gt;= AE$6, $E488 &lt; AD$6), 0, 1)+IF(OR($F488 &gt;= AE$6, $G488 &lt; AD$6), 0, 2)+1)</f>
        <v/>
      </c>
      <c r="AE488" s="71" t="str">
        <f ca="1">INDEX({"","_","-","="},IF(OR($D488 &gt;= AF$6, $E488 &lt; AE$6), 0, 1)+IF(OR($F488 &gt;= AF$6, $G488 &lt; AE$6), 0, 2)+1)</f>
        <v/>
      </c>
      <c r="AF488" s="71" t="str">
        <f ca="1">INDEX({"","_","-","="},IF(OR($D488 &gt;= AG$6, $E488 &lt; AF$6), 0, 1)+IF(OR($F488 &gt;= AG$6, $G488 &lt; AF$6), 0, 2)+1)</f>
        <v/>
      </c>
      <c r="AG488" s="71" t="str">
        <f ca="1">INDEX({"","_","-","="},IF(OR($D488 &gt;= AH$6, $E488 &lt; AG$6), 0, 1)+IF(OR($F488 &gt;= AH$6, $G488 &lt; AG$6), 0, 2)+1)</f>
        <v/>
      </c>
      <c r="AH488" s="71" t="str">
        <f ca="1">INDEX({"","_","-","="},IF(OR($D488 &gt;= AI$6, $E488 &lt; AH$6), 0, 1)+IF(OR($F488 &gt;= AI$6, $G488 &lt; AH$6), 0, 2)+1)</f>
        <v/>
      </c>
      <c r="AI488" s="71" t="str">
        <f ca="1">INDEX({"","_","-","="},IF(OR($D488 &gt;= AJ$6, $E488 &lt; AI$6), 0, 1)+IF(OR($F488 &gt;= AJ$6, $G488 &lt; AI$6), 0, 2)+1)</f>
        <v/>
      </c>
      <c r="AJ488" s="71" t="str">
        <f ca="1">INDEX({"","_","-","="},IF(OR($D488 &gt;= AK$6, $E488 &lt; AJ$6), 0, 1)+IF(OR($F488 &gt;= AK$6, $G488 &lt; AJ$6), 0, 2)+1)</f>
        <v/>
      </c>
      <c r="AK488" s="71" t="str">
        <f ca="1">INDEX({"","_","-","="},IF(OR($D488 &gt;= AL$6, $E488 &lt; AK$6), 0, 1)+IF(OR($F488 &gt;= AL$6, $G488 &lt; AK$6), 0, 2)+1)</f>
        <v/>
      </c>
      <c r="AL488" s="71" t="str">
        <f ca="1">INDEX({"","_","-","="},IF(OR($D488 &gt;= AM$6, $E488 &lt; AL$6), 0, 1)+IF(OR($F488 &gt;= AM$6, $G488 &lt; AL$6), 0, 2)+1)</f>
        <v/>
      </c>
      <c r="AM488" s="71" t="str">
        <f ca="1">INDEX({"","_","-","="},IF(OR($D488 &gt;= AN$6, $E488 &lt; AM$6), 0, 1)+IF(OR($F488 &gt;= AN$6, $G488 &lt; AM$6), 0, 2)+1)</f>
        <v/>
      </c>
      <c r="AN488" s="71" t="str">
        <f ca="1">INDEX({"","_","-","="},IF(OR($D488 &gt;= AO$6, $E488 &lt; AN$6), 0, 1)+IF(OR($F488 &gt;= AO$6, $G488 &lt; AN$6), 0, 2)+1)</f>
        <v/>
      </c>
      <c r="AO488" s="71" t="str">
        <f ca="1">INDEX({"","_","-","="},IF(OR($D488 &gt;= AP$6, $E488 &lt; AO$6), 0, 1)+IF(OR($F488 &gt;= AP$6, $G488 &lt; AO$6), 0, 2)+1)</f>
        <v/>
      </c>
      <c r="AP488" s="71" t="str">
        <f ca="1">INDEX({"","_","-","="},IF(OR($D488 &gt;= AQ$6, $E488 &lt; AP$6), 0, 1)+IF(OR($F488 &gt;= AQ$6, $G488 &lt; AP$6), 0, 2)+1)</f>
        <v/>
      </c>
      <c r="AQ488" s="71" t="str">
        <f ca="1">INDEX({"","_","-","="},IF(OR($D488 &gt;= AR$6, $E488 &lt; AQ$6), 0, 1)+IF(OR($F488 &gt;= AR$6, $G488 &lt; AQ$6), 0, 2)+1)</f>
        <v/>
      </c>
      <c r="AR488" s="71" t="str">
        <f ca="1">INDEX({"","_","-","="},IF(OR($D488 &gt;= AS$6, $E488 &lt; AR$6), 0, 1)+IF(OR($F488 &gt;= AS$6, $G488 &lt; AR$6), 0, 2)+1)</f>
        <v/>
      </c>
      <c r="AS488" s="71" t="str">
        <f ca="1">INDEX({"","_","-","="},IF(OR($D488 &gt;= AT$6, $E488 &lt; AS$6), 0, 1)+IF(OR($F488 &gt;= AT$6, $G488 &lt; AS$6), 0, 2)+1)</f>
        <v/>
      </c>
      <c r="AT488" s="71" t="str">
        <f ca="1">INDEX({"","_","-","="},IF(OR($D488 &gt;= AU$6, $E488 &lt; AT$6), 0, 1)+IF(OR($F488 &gt;= AU$6, $G488 &lt; AT$6), 0, 2)+1)</f>
        <v/>
      </c>
      <c r="AU488" s="71" t="str">
        <f ca="1">INDEX({"","_","-","="},IF(OR($D488 &gt;= AV$6, $E488 &lt; AU$6), 0, 1)+IF(OR($F488 &gt;= AV$6, $G488 &lt; AU$6), 0, 2)+1)</f>
        <v/>
      </c>
      <c r="AV488" s="71" t="str">
        <f ca="1">INDEX({"","_","-","="},IF(OR($D488 &gt;= AW$6, $E488 &lt; AV$6), 0, 1)+IF(OR($F488 &gt;= AW$6, $G488 &lt; AV$6), 0, 2)+1)</f>
        <v/>
      </c>
      <c r="AW488" s="71" t="str">
        <f ca="1">INDEX({"","_","-","="},IF(OR($D488 &gt;= AX$6, $E488 &lt; AW$6), 0, 1)+IF(OR($F488 &gt;= AX$6, $G488 &lt; AW$6), 0, 2)+1)</f>
        <v/>
      </c>
      <c r="AX488" s="71" t="str">
        <f ca="1">INDEX({"","_","-","="},IF(OR($D488 &gt;= AY$6, $E488 &lt; AX$6), 0, 1)+IF(OR($F488 &gt;= AY$6, $G488 &lt; AX$6), 0, 2)+1)</f>
        <v/>
      </c>
      <c r="AY488" s="71" t="str">
        <f ca="1">INDEX({"","_","-","="},IF(OR($D488 &gt;= AZ$6, $E488 &lt; AY$6), 0, 1)+IF(OR($F488 &gt;= AZ$6, $G488 &lt; AY$6), 0, 2)+1)</f>
        <v/>
      </c>
      <c r="AZ488" s="71" t="str">
        <f ca="1">INDEX({"","_","-","="},IF(OR($D488 &gt;= BA$6, $E488 &lt; AZ$6), 0, 1)+IF(OR($F488 &gt;= BA$6, $G488 &lt; AZ$6), 0, 2)+1)</f>
        <v/>
      </c>
      <c r="BA488" s="71" t="str">
        <f ca="1">INDEX({"","_","-","="},IF(OR($D488 &gt;= BB$6, $E488 &lt; BA$6), 0, 1)+IF(OR($F488 &gt;= BB$6, $G488 &lt; BA$6), 0, 2)+1)</f>
        <v/>
      </c>
      <c r="BB488" s="71" t="str">
        <f ca="1">INDEX({"","_","-","="},IF(OR($D488 &gt;= BC$6, $E488 &lt; BB$6), 0, 1)+IF(OR($F488 &gt;= BC$6, $G488 &lt; BB$6), 0, 2)+1)</f>
        <v/>
      </c>
      <c r="BC488" s="71" t="str">
        <f ca="1">INDEX({"","_","-","="},IF(OR($D488 &gt;= BD$6, $E488 &lt; BC$6), 0, 1)+IF(OR($F488 &gt;= BD$6, $G488 &lt; BC$6), 0, 2)+1)</f>
        <v/>
      </c>
      <c r="BD488" s="71" t="str">
        <f ca="1">INDEX({"","_","-","="},IF(OR($D488 &gt;= BE$6, $E488 &lt; BD$6), 0, 1)+IF(OR($F488 &gt;= BE$6, $G488 &lt; BD$6), 0, 2)+1)</f>
        <v/>
      </c>
      <c r="BE488" s="71" t="str">
        <f ca="1">INDEX({"","_","-","="},IF(OR($D488 &gt;= BF$6, $E488 &lt; BE$6), 0, 1)+IF(OR($F488 &gt;= BF$6, $G488 &lt; BE$6), 0, 2)+1)</f>
        <v/>
      </c>
      <c r="BF488" s="71" t="str">
        <f ca="1">INDEX({"","_","-","="},IF(OR($D488 &gt;= BG$6, $E488 &lt; BF$6), 0, 1)+IF(OR($F488 &gt;= BG$6, $G488 &lt; BF$6), 0, 2)+1)</f>
        <v/>
      </c>
      <c r="BG488" s="71" t="str">
        <f ca="1">INDEX({"","_","-","="},IF(OR($D488 &gt;= BH$6, $E488 &lt; BG$6), 0, 1)+IF(OR($F488 &gt;= BH$6, $G488 &lt; BG$6), 0, 2)+1)</f>
        <v/>
      </c>
      <c r="BH488" s="71" t="str">
        <f ca="1">INDEX({"","_","-","="},IF(OR($D488 &gt;= BI$6, $E488 &lt; BH$6), 0, 1)+IF(OR($F488 &gt;= BI$6, $G488 &lt; BH$6), 0, 2)+1)</f>
        <v/>
      </c>
      <c r="BI488" s="71" t="str">
        <f ca="1">INDEX({"","_","-","="},IF(OR($D488 &gt;= BJ$6, $E488 &lt; BI$6), 0, 1)+IF(OR($F488 &gt;= BJ$6, $G488 &lt; BI$6), 0, 2)+1)</f>
        <v/>
      </c>
      <c r="BJ488" s="71" t="str">
        <f ca="1">INDEX({"","_","-","="},IF(OR($D488 &gt;= BK$6, $E488 &lt; BJ$6), 0, 1)+IF(OR($F488 &gt;= BK$6, $G488 &lt; BJ$6), 0, 2)+1)</f>
        <v/>
      </c>
      <c r="BK488" s="71" t="str">
        <f ca="1">INDEX({"","_","-","="},IF(OR($D488 &gt;= BL$6, $E488 &lt; BK$6), 0, 1)+IF(OR($F488 &gt;= BL$6, $G488 &lt; BK$6), 0, 2)+1)</f>
        <v/>
      </c>
      <c r="BL488" s="71" t="str">
        <f ca="1">INDEX({"","_","-","="},IF(OR($D488 &gt;= BM$6, $E488 &lt; BL$6), 0, 1)+IF(OR($F488 &gt;= BM$6, $G488 &lt; BL$6), 0, 2)+1)</f>
        <v/>
      </c>
      <c r="BM488" s="71" t="str">
        <f ca="1">INDEX({"","_","-","="},IF(OR($D488 &gt;= BN$6, $E488 &lt; BM$6), 0, 1)+IF(OR($F488 &gt;= BN$6, $G488 &lt; BM$6), 0, 2)+1)</f>
        <v/>
      </c>
      <c r="BN488" s="71" t="str">
        <f ca="1">INDEX({"","_","-","="},IF(OR($D488 &gt;= BO$6, $E488 &lt; BN$6), 0, 1)+IF(OR($F488 &gt;= BO$6, $G488 &lt; BN$6), 0, 2)+1)</f>
        <v/>
      </c>
      <c r="BO488" s="71" t="str">
        <f ca="1">INDEX({"","_","-","="},IF(OR($D488 &gt;= BP$6, $E488 &lt; BO$6), 0, 1)+IF(OR($F488 &gt;= BP$6, $G488 &lt; BO$6), 0, 2)+1)</f>
        <v/>
      </c>
      <c r="BP488" s="71" t="str">
        <f ca="1">INDEX({"","_","-","="},IF(OR($D488 &gt;= BQ$6, $E488 &lt; BP$6), 0, 1)+IF(OR($F488 &gt;= BQ$6, $G488 &lt; BP$6), 0, 2)+1)</f>
        <v/>
      </c>
      <c r="BQ488" s="71" t="str">
        <f ca="1">INDEX({"","_","-","="},IF(OR($D488 &gt;= BR$6, $E488 &lt; BQ$6), 0, 1)+IF(OR($F488 &gt;= BR$6, $G488 &lt; BQ$6), 0, 2)+1)</f>
        <v/>
      </c>
      <c r="BR488" s="71" t="str">
        <f ca="1">INDEX({"","_","-","="},IF(OR($D488 &gt;= BS$6, $E488 &lt; BR$6), 0, 1)+IF(OR($F488 &gt;= BS$6, $G488 &lt; BR$6), 0, 2)+1)</f>
        <v/>
      </c>
      <c r="BS488" s="71" t="str">
        <f ca="1">INDEX({"","_","-","="},IF(OR($D488 &gt;= BT$6, $E488 &lt; BS$6), 0, 1)+IF(OR($F488 &gt;= BT$6, $G488 &lt; BS$6), 0, 2)+1)</f>
        <v/>
      </c>
      <c r="BT488" s="71" t="str">
        <f ca="1">INDEX({"","_","-","="},IF(OR($D488 &gt;= BU$6, $E488 &lt; BT$6), 0, 1)+IF(OR($F488 &gt;= BU$6, $G488 &lt; BT$6), 0, 2)+1)</f>
        <v/>
      </c>
      <c r="BU488" s="71" t="str">
        <f ca="1">INDEX({"","_","-","="},IF(OR($D488 &gt;= BV$6, $E488 &lt; BU$6), 0, 1)+IF(OR($F488 &gt;= BV$6, $G488 &lt; BU$6), 0, 2)+1)</f>
        <v/>
      </c>
      <c r="BV488" s="71" t="str">
        <f ca="1">INDEX({"","_","-","="},IF(OR($D488 &gt;= BW$6, $E488 &lt; BV$6), 0, 1)+IF(OR($F488 &gt;= BW$6, $G488 &lt; BV$6), 0, 2)+1)</f>
        <v/>
      </c>
      <c r="BW488" s="71" t="str">
        <f ca="1">INDEX({"","_","-","="},IF(OR($D488 &gt;= BX$6, $E488 &lt; BW$6), 0, 1)+IF(OR($F488 &gt;= BX$6, $G488 &lt; BW$6), 0, 2)+1)</f>
        <v/>
      </c>
      <c r="BX488" s="71" t="str">
        <f ca="1">INDEX({"","_","-","="},IF(OR($D488 &gt;= BY$6, $E488 &lt; BX$6), 0, 1)+IF(OR($F488 &gt;= BY$6, $G488 &lt; BX$6), 0, 2)+1)</f>
        <v/>
      </c>
      <c r="BY488" s="71" t="str">
        <f ca="1">INDEX({"","_","-","="},IF(OR($D488 &gt;= BZ$6, $E488 &lt; BY$6), 0, 1)+IF(OR($F488 &gt;= BZ$6, $G488 &lt; BY$6), 0, 2)+1)</f>
        <v/>
      </c>
      <c r="BZ488" s="71" t="str">
        <f ca="1">INDEX({"","_","-","="},IF(OR($D488 &gt;= CA$6, $E488 &lt; BZ$6), 0, 1)+IF(OR($F488 &gt;= CA$6, $G488 &lt; BZ$6), 0, 2)+1)</f>
        <v/>
      </c>
      <c r="CA488" s="71" t="str">
        <f ca="1">INDEX({"","_","-","="},IF(OR($D488 &gt;= CB$6, $E488 &lt; CA$6), 0, 1)+IF(OR($F488 &gt;= CB$6, $G488 &lt; CA$6), 0, 2)+1)</f>
        <v/>
      </c>
      <c r="CB488" s="71" t="str">
        <f ca="1">INDEX({"","_","-","="},IF(OR($D488 &gt;= CC$6, $E488 &lt; CB$6), 0, 1)+IF(OR($F488 &gt;= CC$6, $G488 &lt; CB$6), 0, 2)+1)</f>
        <v/>
      </c>
      <c r="CC488" s="71" t="str">
        <f ca="1">INDEX({"","_","-","="},IF(OR($D488 &gt;= CD$6, $E488 &lt; CC$6), 0, 1)+IF(OR($F488 &gt;= CD$6, $G488 &lt; CC$6), 0, 2)+1)</f>
        <v/>
      </c>
      <c r="CD488" s="71" t="str">
        <f ca="1">INDEX({"","_","-","="},IF(OR($D488 &gt;= CE$6, $E488 &lt; CD$6), 0, 1)+IF(OR($F488 &gt;= CE$6, $G488 &lt; CD$6), 0, 2)+1)</f>
        <v/>
      </c>
    </row>
    <row r="489" spans="1:82">
      <c r="A489" s="8" t="str">
        <f ca="1">IF('临-进度'!N484,'临-进度'!$A484,"")</f>
        <v/>
      </c>
      <c r="B489" s="8" t="str">
        <f ca="1">IF('临-进度'!N484,'临-进度'!$B484,"")</f>
        <v/>
      </c>
      <c r="C489" s="8" t="str">
        <f ca="1">IF('临-进度'!N484,'临-进度'!$F484,"")</f>
        <v/>
      </c>
      <c r="D489" s="42" t="str">
        <f ca="1">IF('临-进度'!$N484,'临-进度'!$J484,"")</f>
        <v/>
      </c>
      <c r="E489" s="42" t="str">
        <f ca="1">IF('临-进度'!$N484,'临-进度'!$AF484,"")</f>
        <v/>
      </c>
      <c r="F489" s="42" t="str">
        <f ca="1">IF('临-进度'!$N484,'临-进度'!$K484,"")</f>
        <v/>
      </c>
      <c r="G489" s="76" t="str">
        <f ca="1">IF('临-进度'!$N484,'临-进度'!$AG484,"")</f>
        <v/>
      </c>
      <c r="H489" s="71" t="str">
        <f ca="1">INDEX({"","_","-","="},IF(OR($D489 &gt;= I$6, $E489 &lt; H$6), 0, 1)+IF(OR($F489 &gt;= I$6, $G489 &lt; H$6), 0, 2)+1)</f>
        <v/>
      </c>
      <c r="I489" s="71" t="str">
        <f ca="1">INDEX({"","_","-","="},IF(OR($D489 &gt;= J$6, $E489 &lt; I$6), 0, 1)+IF(OR($F489 &gt;= J$6, $G489 &lt; I$6), 0, 2)+1)</f>
        <v/>
      </c>
      <c r="J489" s="71" t="str">
        <f ca="1">INDEX({"","_","-","="},IF(OR($D489 &gt;= K$6, $E489 &lt; J$6), 0, 1)+IF(OR($F489 &gt;= K$6, $G489 &lt; J$6), 0, 2)+1)</f>
        <v/>
      </c>
      <c r="K489" s="71" t="str">
        <f ca="1">INDEX({"","_","-","="},IF(OR($D489 &gt;= L$6, $E489 &lt; K$6), 0, 1)+IF(OR($F489 &gt;= L$6, $G489 &lt; K$6), 0, 2)+1)</f>
        <v/>
      </c>
      <c r="L489" s="71" t="str">
        <f ca="1">INDEX({"","_","-","="},IF(OR($D489 &gt;= M$6, $E489 &lt; L$6), 0, 1)+IF(OR($F489 &gt;= M$6, $G489 &lt; L$6), 0, 2)+1)</f>
        <v/>
      </c>
      <c r="M489" s="71" t="str">
        <f ca="1">INDEX({"","_","-","="},IF(OR($D489 &gt;= N$6, $E489 &lt; M$6), 0, 1)+IF(OR($F489 &gt;= N$6, $G489 &lt; M$6), 0, 2)+1)</f>
        <v/>
      </c>
      <c r="N489" s="71" t="str">
        <f ca="1">INDEX({"","_","-","="},IF(OR($D489 &gt;= O$6, $E489 &lt; N$6), 0, 1)+IF(OR($F489 &gt;= O$6, $G489 &lt; N$6), 0, 2)+1)</f>
        <v/>
      </c>
      <c r="O489" s="71" t="str">
        <f ca="1">INDEX({"","_","-","="},IF(OR($D489 &gt;= P$6, $E489 &lt; O$6), 0, 1)+IF(OR($F489 &gt;= P$6, $G489 &lt; O$6), 0, 2)+1)</f>
        <v/>
      </c>
      <c r="P489" s="71" t="str">
        <f ca="1">INDEX({"","_","-","="},IF(OR($D489 &gt;= Q$6, $E489 &lt; P$6), 0, 1)+IF(OR($F489 &gt;= Q$6, $G489 &lt; P$6), 0, 2)+1)</f>
        <v/>
      </c>
      <c r="Q489" s="71" t="str">
        <f ca="1">INDEX({"","_","-","="},IF(OR($D489 &gt;= R$6, $E489 &lt; Q$6), 0, 1)+IF(OR($F489 &gt;= R$6, $G489 &lt; Q$6), 0, 2)+1)</f>
        <v/>
      </c>
      <c r="R489" s="71" t="str">
        <f ca="1">INDEX({"","_","-","="},IF(OR($D489 &gt;= S$6, $E489 &lt; R$6), 0, 1)+IF(OR($F489 &gt;= S$6, $G489 &lt; R$6), 0, 2)+1)</f>
        <v/>
      </c>
      <c r="S489" s="71" t="str">
        <f ca="1">INDEX({"","_","-","="},IF(OR($D489 &gt;= T$6, $E489 &lt; S$6), 0, 1)+IF(OR($F489 &gt;= T$6, $G489 &lt; S$6), 0, 2)+1)</f>
        <v/>
      </c>
      <c r="T489" s="71" t="str">
        <f ca="1">INDEX({"","_","-","="},IF(OR($D489 &gt;= U$6, $E489 &lt; T$6), 0, 1)+IF(OR($F489 &gt;= U$6, $G489 &lt; T$6), 0, 2)+1)</f>
        <v/>
      </c>
      <c r="U489" s="71" t="str">
        <f ca="1">INDEX({"","_","-","="},IF(OR($D489 &gt;= V$6, $E489 &lt; U$6), 0, 1)+IF(OR($F489 &gt;= V$6, $G489 &lt; U$6), 0, 2)+1)</f>
        <v/>
      </c>
      <c r="V489" s="71" t="str">
        <f ca="1">INDEX({"","_","-","="},IF(OR($D489 &gt;= W$6, $E489 &lt; V$6), 0, 1)+IF(OR($F489 &gt;= W$6, $G489 &lt; V$6), 0, 2)+1)</f>
        <v/>
      </c>
      <c r="W489" s="71" t="str">
        <f ca="1">INDEX({"","_","-","="},IF(OR($D489 &gt;= X$6, $E489 &lt; W$6), 0, 1)+IF(OR($F489 &gt;= X$6, $G489 &lt; W$6), 0, 2)+1)</f>
        <v/>
      </c>
      <c r="X489" s="71" t="str">
        <f ca="1">INDEX({"","_","-","="},IF(OR($D489 &gt;= Y$6, $E489 &lt; X$6), 0, 1)+IF(OR($F489 &gt;= Y$6, $G489 &lt; X$6), 0, 2)+1)</f>
        <v/>
      </c>
      <c r="Y489" s="71" t="str">
        <f ca="1">INDEX({"","_","-","="},IF(OR($D489 &gt;= Z$6, $E489 &lt; Y$6), 0, 1)+IF(OR($F489 &gt;= Z$6, $G489 &lt; Y$6), 0, 2)+1)</f>
        <v/>
      </c>
      <c r="Z489" s="71" t="str">
        <f ca="1">INDEX({"","_","-","="},IF(OR($D489 &gt;= AA$6, $E489 &lt; Z$6), 0, 1)+IF(OR($F489 &gt;= AA$6, $G489 &lt; Z$6), 0, 2)+1)</f>
        <v/>
      </c>
      <c r="AA489" s="71" t="str">
        <f ca="1">INDEX({"","_","-","="},IF(OR($D489 &gt;= AB$6, $E489 &lt; AA$6), 0, 1)+IF(OR($F489 &gt;= AB$6, $G489 &lt; AA$6), 0, 2)+1)</f>
        <v/>
      </c>
      <c r="AB489" s="71" t="str">
        <f ca="1">INDEX({"","_","-","="},IF(OR($D489 &gt;= AC$6, $E489 &lt; AB$6), 0, 1)+IF(OR($F489 &gt;= AC$6, $G489 &lt; AB$6), 0, 2)+1)</f>
        <v/>
      </c>
      <c r="AC489" s="71" t="str">
        <f ca="1">INDEX({"","_","-","="},IF(OR($D489 &gt;= AD$6, $E489 &lt; AC$6), 0, 1)+IF(OR($F489 &gt;= AD$6, $G489 &lt; AC$6), 0, 2)+1)</f>
        <v/>
      </c>
      <c r="AD489" s="71" t="str">
        <f ca="1">INDEX({"","_","-","="},IF(OR($D489 &gt;= AE$6, $E489 &lt; AD$6), 0, 1)+IF(OR($F489 &gt;= AE$6, $G489 &lt; AD$6), 0, 2)+1)</f>
        <v/>
      </c>
      <c r="AE489" s="71" t="str">
        <f ca="1">INDEX({"","_","-","="},IF(OR($D489 &gt;= AF$6, $E489 &lt; AE$6), 0, 1)+IF(OR($F489 &gt;= AF$6, $G489 &lt; AE$6), 0, 2)+1)</f>
        <v/>
      </c>
      <c r="AF489" s="71" t="str">
        <f ca="1">INDEX({"","_","-","="},IF(OR($D489 &gt;= AG$6, $E489 &lt; AF$6), 0, 1)+IF(OR($F489 &gt;= AG$6, $G489 &lt; AF$6), 0, 2)+1)</f>
        <v/>
      </c>
      <c r="AG489" s="71" t="str">
        <f ca="1">INDEX({"","_","-","="},IF(OR($D489 &gt;= AH$6, $E489 &lt; AG$6), 0, 1)+IF(OR($F489 &gt;= AH$6, $G489 &lt; AG$6), 0, 2)+1)</f>
        <v/>
      </c>
      <c r="AH489" s="71" t="str">
        <f ca="1">INDEX({"","_","-","="},IF(OR($D489 &gt;= AI$6, $E489 &lt; AH$6), 0, 1)+IF(OR($F489 &gt;= AI$6, $G489 &lt; AH$6), 0, 2)+1)</f>
        <v/>
      </c>
      <c r="AI489" s="71" t="str">
        <f ca="1">INDEX({"","_","-","="},IF(OR($D489 &gt;= AJ$6, $E489 &lt; AI$6), 0, 1)+IF(OR($F489 &gt;= AJ$6, $G489 &lt; AI$6), 0, 2)+1)</f>
        <v/>
      </c>
      <c r="AJ489" s="71" t="str">
        <f ca="1">INDEX({"","_","-","="},IF(OR($D489 &gt;= AK$6, $E489 &lt; AJ$6), 0, 1)+IF(OR($F489 &gt;= AK$6, $G489 &lt; AJ$6), 0, 2)+1)</f>
        <v/>
      </c>
      <c r="AK489" s="71" t="str">
        <f ca="1">INDEX({"","_","-","="},IF(OR($D489 &gt;= AL$6, $E489 &lt; AK$6), 0, 1)+IF(OR($F489 &gt;= AL$6, $G489 &lt; AK$6), 0, 2)+1)</f>
        <v/>
      </c>
      <c r="AL489" s="71" t="str">
        <f ca="1">INDEX({"","_","-","="},IF(OR($D489 &gt;= AM$6, $E489 &lt; AL$6), 0, 1)+IF(OR($F489 &gt;= AM$6, $G489 &lt; AL$6), 0, 2)+1)</f>
        <v/>
      </c>
      <c r="AM489" s="71" t="str">
        <f ca="1">INDEX({"","_","-","="},IF(OR($D489 &gt;= AN$6, $E489 &lt; AM$6), 0, 1)+IF(OR($F489 &gt;= AN$6, $G489 &lt; AM$6), 0, 2)+1)</f>
        <v/>
      </c>
      <c r="AN489" s="71" t="str">
        <f ca="1">INDEX({"","_","-","="},IF(OR($D489 &gt;= AO$6, $E489 &lt; AN$6), 0, 1)+IF(OR($F489 &gt;= AO$6, $G489 &lt; AN$6), 0, 2)+1)</f>
        <v/>
      </c>
      <c r="AO489" s="71" t="str">
        <f ca="1">INDEX({"","_","-","="},IF(OR($D489 &gt;= AP$6, $E489 &lt; AO$6), 0, 1)+IF(OR($F489 &gt;= AP$6, $G489 &lt; AO$6), 0, 2)+1)</f>
        <v/>
      </c>
      <c r="AP489" s="71" t="str">
        <f ca="1">INDEX({"","_","-","="},IF(OR($D489 &gt;= AQ$6, $E489 &lt; AP$6), 0, 1)+IF(OR($F489 &gt;= AQ$6, $G489 &lt; AP$6), 0, 2)+1)</f>
        <v/>
      </c>
      <c r="AQ489" s="71" t="str">
        <f ca="1">INDEX({"","_","-","="},IF(OR($D489 &gt;= AR$6, $E489 &lt; AQ$6), 0, 1)+IF(OR($F489 &gt;= AR$6, $G489 &lt; AQ$6), 0, 2)+1)</f>
        <v/>
      </c>
      <c r="AR489" s="71" t="str">
        <f ca="1">INDEX({"","_","-","="},IF(OR($D489 &gt;= AS$6, $E489 &lt; AR$6), 0, 1)+IF(OR($F489 &gt;= AS$6, $G489 &lt; AR$6), 0, 2)+1)</f>
        <v/>
      </c>
      <c r="AS489" s="71" t="str">
        <f ca="1">INDEX({"","_","-","="},IF(OR($D489 &gt;= AT$6, $E489 &lt; AS$6), 0, 1)+IF(OR($F489 &gt;= AT$6, $G489 &lt; AS$6), 0, 2)+1)</f>
        <v/>
      </c>
      <c r="AT489" s="71" t="str">
        <f ca="1">INDEX({"","_","-","="},IF(OR($D489 &gt;= AU$6, $E489 &lt; AT$6), 0, 1)+IF(OR($F489 &gt;= AU$6, $G489 &lt; AT$6), 0, 2)+1)</f>
        <v/>
      </c>
      <c r="AU489" s="71" t="str">
        <f ca="1">INDEX({"","_","-","="},IF(OR($D489 &gt;= AV$6, $E489 &lt; AU$6), 0, 1)+IF(OR($F489 &gt;= AV$6, $G489 &lt; AU$6), 0, 2)+1)</f>
        <v/>
      </c>
      <c r="AV489" s="71" t="str">
        <f ca="1">INDEX({"","_","-","="},IF(OR($D489 &gt;= AW$6, $E489 &lt; AV$6), 0, 1)+IF(OR($F489 &gt;= AW$6, $G489 &lt; AV$6), 0, 2)+1)</f>
        <v/>
      </c>
      <c r="AW489" s="71" t="str">
        <f ca="1">INDEX({"","_","-","="},IF(OR($D489 &gt;= AX$6, $E489 &lt; AW$6), 0, 1)+IF(OR($F489 &gt;= AX$6, $G489 &lt; AW$6), 0, 2)+1)</f>
        <v/>
      </c>
      <c r="AX489" s="71" t="str">
        <f ca="1">INDEX({"","_","-","="},IF(OR($D489 &gt;= AY$6, $E489 &lt; AX$6), 0, 1)+IF(OR($F489 &gt;= AY$6, $G489 &lt; AX$6), 0, 2)+1)</f>
        <v/>
      </c>
      <c r="AY489" s="71" t="str">
        <f ca="1">INDEX({"","_","-","="},IF(OR($D489 &gt;= AZ$6, $E489 &lt; AY$6), 0, 1)+IF(OR($F489 &gt;= AZ$6, $G489 &lt; AY$6), 0, 2)+1)</f>
        <v/>
      </c>
      <c r="AZ489" s="71" t="str">
        <f ca="1">INDEX({"","_","-","="},IF(OR($D489 &gt;= BA$6, $E489 &lt; AZ$6), 0, 1)+IF(OR($F489 &gt;= BA$6, $G489 &lt; AZ$6), 0, 2)+1)</f>
        <v/>
      </c>
      <c r="BA489" s="71" t="str">
        <f ca="1">INDEX({"","_","-","="},IF(OR($D489 &gt;= BB$6, $E489 &lt; BA$6), 0, 1)+IF(OR($F489 &gt;= BB$6, $G489 &lt; BA$6), 0, 2)+1)</f>
        <v/>
      </c>
      <c r="BB489" s="71" t="str">
        <f ca="1">INDEX({"","_","-","="},IF(OR($D489 &gt;= BC$6, $E489 &lt; BB$6), 0, 1)+IF(OR($F489 &gt;= BC$6, $G489 &lt; BB$6), 0, 2)+1)</f>
        <v/>
      </c>
      <c r="BC489" s="71" t="str">
        <f ca="1">INDEX({"","_","-","="},IF(OR($D489 &gt;= BD$6, $E489 &lt; BC$6), 0, 1)+IF(OR($F489 &gt;= BD$6, $G489 &lt; BC$6), 0, 2)+1)</f>
        <v/>
      </c>
      <c r="BD489" s="71" t="str">
        <f ca="1">INDEX({"","_","-","="},IF(OR($D489 &gt;= BE$6, $E489 &lt; BD$6), 0, 1)+IF(OR($F489 &gt;= BE$6, $G489 &lt; BD$6), 0, 2)+1)</f>
        <v/>
      </c>
      <c r="BE489" s="71" t="str">
        <f ca="1">INDEX({"","_","-","="},IF(OR($D489 &gt;= BF$6, $E489 &lt; BE$6), 0, 1)+IF(OR($F489 &gt;= BF$6, $G489 &lt; BE$6), 0, 2)+1)</f>
        <v/>
      </c>
      <c r="BF489" s="71" t="str">
        <f ca="1">INDEX({"","_","-","="},IF(OR($D489 &gt;= BG$6, $E489 &lt; BF$6), 0, 1)+IF(OR($F489 &gt;= BG$6, $G489 &lt; BF$6), 0, 2)+1)</f>
        <v/>
      </c>
      <c r="BG489" s="71" t="str">
        <f ca="1">INDEX({"","_","-","="},IF(OR($D489 &gt;= BH$6, $E489 &lt; BG$6), 0, 1)+IF(OR($F489 &gt;= BH$6, $G489 &lt; BG$6), 0, 2)+1)</f>
        <v/>
      </c>
      <c r="BH489" s="71" t="str">
        <f ca="1">INDEX({"","_","-","="},IF(OR($D489 &gt;= BI$6, $E489 &lt; BH$6), 0, 1)+IF(OR($F489 &gt;= BI$6, $G489 &lt; BH$6), 0, 2)+1)</f>
        <v/>
      </c>
      <c r="BI489" s="71" t="str">
        <f ca="1">INDEX({"","_","-","="},IF(OR($D489 &gt;= BJ$6, $E489 &lt; BI$6), 0, 1)+IF(OR($F489 &gt;= BJ$6, $G489 &lt; BI$6), 0, 2)+1)</f>
        <v/>
      </c>
      <c r="BJ489" s="71" t="str">
        <f ca="1">INDEX({"","_","-","="},IF(OR($D489 &gt;= BK$6, $E489 &lt; BJ$6), 0, 1)+IF(OR($F489 &gt;= BK$6, $G489 &lt; BJ$6), 0, 2)+1)</f>
        <v/>
      </c>
      <c r="BK489" s="71" t="str">
        <f ca="1">INDEX({"","_","-","="},IF(OR($D489 &gt;= BL$6, $E489 &lt; BK$6), 0, 1)+IF(OR($F489 &gt;= BL$6, $G489 &lt; BK$6), 0, 2)+1)</f>
        <v/>
      </c>
      <c r="BL489" s="71" t="str">
        <f ca="1">INDEX({"","_","-","="},IF(OR($D489 &gt;= BM$6, $E489 &lt; BL$6), 0, 1)+IF(OR($F489 &gt;= BM$6, $G489 &lt; BL$6), 0, 2)+1)</f>
        <v/>
      </c>
      <c r="BM489" s="71" t="str">
        <f ca="1">INDEX({"","_","-","="},IF(OR($D489 &gt;= BN$6, $E489 &lt; BM$6), 0, 1)+IF(OR($F489 &gt;= BN$6, $G489 &lt; BM$6), 0, 2)+1)</f>
        <v/>
      </c>
      <c r="BN489" s="71" t="str">
        <f ca="1">INDEX({"","_","-","="},IF(OR($D489 &gt;= BO$6, $E489 &lt; BN$6), 0, 1)+IF(OR($F489 &gt;= BO$6, $G489 &lt; BN$6), 0, 2)+1)</f>
        <v/>
      </c>
      <c r="BO489" s="71" t="str">
        <f ca="1">INDEX({"","_","-","="},IF(OR($D489 &gt;= BP$6, $E489 &lt; BO$6), 0, 1)+IF(OR($F489 &gt;= BP$6, $G489 &lt; BO$6), 0, 2)+1)</f>
        <v/>
      </c>
      <c r="BP489" s="71" t="str">
        <f ca="1">INDEX({"","_","-","="},IF(OR($D489 &gt;= BQ$6, $E489 &lt; BP$6), 0, 1)+IF(OR($F489 &gt;= BQ$6, $G489 &lt; BP$6), 0, 2)+1)</f>
        <v/>
      </c>
      <c r="BQ489" s="71" t="str">
        <f ca="1">INDEX({"","_","-","="},IF(OR($D489 &gt;= BR$6, $E489 &lt; BQ$6), 0, 1)+IF(OR($F489 &gt;= BR$6, $G489 &lt; BQ$6), 0, 2)+1)</f>
        <v/>
      </c>
      <c r="BR489" s="71" t="str">
        <f ca="1">INDEX({"","_","-","="},IF(OR($D489 &gt;= BS$6, $E489 &lt; BR$6), 0, 1)+IF(OR($F489 &gt;= BS$6, $G489 &lt; BR$6), 0, 2)+1)</f>
        <v/>
      </c>
      <c r="BS489" s="71" t="str">
        <f ca="1">INDEX({"","_","-","="},IF(OR($D489 &gt;= BT$6, $E489 &lt; BS$6), 0, 1)+IF(OR($F489 &gt;= BT$6, $G489 &lt; BS$6), 0, 2)+1)</f>
        <v/>
      </c>
      <c r="BT489" s="71" t="str">
        <f ca="1">INDEX({"","_","-","="},IF(OR($D489 &gt;= BU$6, $E489 &lt; BT$6), 0, 1)+IF(OR($F489 &gt;= BU$6, $G489 &lt; BT$6), 0, 2)+1)</f>
        <v/>
      </c>
      <c r="BU489" s="71" t="str">
        <f ca="1">INDEX({"","_","-","="},IF(OR($D489 &gt;= BV$6, $E489 &lt; BU$6), 0, 1)+IF(OR($F489 &gt;= BV$6, $G489 &lt; BU$6), 0, 2)+1)</f>
        <v/>
      </c>
      <c r="BV489" s="71" t="str">
        <f ca="1">INDEX({"","_","-","="},IF(OR($D489 &gt;= BW$6, $E489 &lt; BV$6), 0, 1)+IF(OR($F489 &gt;= BW$6, $G489 &lt; BV$6), 0, 2)+1)</f>
        <v/>
      </c>
      <c r="BW489" s="71" t="str">
        <f ca="1">INDEX({"","_","-","="},IF(OR($D489 &gt;= BX$6, $E489 &lt; BW$6), 0, 1)+IF(OR($F489 &gt;= BX$6, $G489 &lt; BW$6), 0, 2)+1)</f>
        <v/>
      </c>
      <c r="BX489" s="71" t="str">
        <f ca="1">INDEX({"","_","-","="},IF(OR($D489 &gt;= BY$6, $E489 &lt; BX$6), 0, 1)+IF(OR($F489 &gt;= BY$6, $G489 &lt; BX$6), 0, 2)+1)</f>
        <v/>
      </c>
      <c r="BY489" s="71" t="str">
        <f ca="1">INDEX({"","_","-","="},IF(OR($D489 &gt;= BZ$6, $E489 &lt; BY$6), 0, 1)+IF(OR($F489 &gt;= BZ$6, $G489 &lt; BY$6), 0, 2)+1)</f>
        <v/>
      </c>
      <c r="BZ489" s="71" t="str">
        <f ca="1">INDEX({"","_","-","="},IF(OR($D489 &gt;= CA$6, $E489 &lt; BZ$6), 0, 1)+IF(OR($F489 &gt;= CA$6, $G489 &lt; BZ$6), 0, 2)+1)</f>
        <v/>
      </c>
      <c r="CA489" s="71" t="str">
        <f ca="1">INDEX({"","_","-","="},IF(OR($D489 &gt;= CB$6, $E489 &lt; CA$6), 0, 1)+IF(OR($F489 &gt;= CB$6, $G489 &lt; CA$6), 0, 2)+1)</f>
        <v/>
      </c>
      <c r="CB489" s="71" t="str">
        <f ca="1">INDEX({"","_","-","="},IF(OR($D489 &gt;= CC$6, $E489 &lt; CB$6), 0, 1)+IF(OR($F489 &gt;= CC$6, $G489 &lt; CB$6), 0, 2)+1)</f>
        <v/>
      </c>
      <c r="CC489" s="71" t="str">
        <f ca="1">INDEX({"","_","-","="},IF(OR($D489 &gt;= CD$6, $E489 &lt; CC$6), 0, 1)+IF(OR($F489 &gt;= CD$6, $G489 &lt; CC$6), 0, 2)+1)</f>
        <v/>
      </c>
      <c r="CD489" s="71" t="str">
        <f ca="1">INDEX({"","_","-","="},IF(OR($D489 &gt;= CE$6, $E489 &lt; CD$6), 0, 1)+IF(OR($F489 &gt;= CE$6, $G489 &lt; CD$6), 0, 2)+1)</f>
        <v/>
      </c>
    </row>
    <row r="490" spans="1:82">
      <c r="A490" s="8" t="str">
        <f ca="1">IF('临-进度'!N485,'临-进度'!$A485,"")</f>
        <v/>
      </c>
      <c r="B490" s="8" t="str">
        <f ca="1">IF('临-进度'!N485,'临-进度'!$B485,"")</f>
        <v/>
      </c>
      <c r="C490" s="8" t="str">
        <f ca="1">IF('临-进度'!N485,'临-进度'!$F485,"")</f>
        <v/>
      </c>
      <c r="D490" s="42" t="str">
        <f ca="1">IF('临-进度'!$N485,'临-进度'!$J485,"")</f>
        <v/>
      </c>
      <c r="E490" s="42" t="str">
        <f ca="1">IF('临-进度'!$N485,'临-进度'!$AF485,"")</f>
        <v/>
      </c>
      <c r="F490" s="42" t="str">
        <f ca="1">IF('临-进度'!$N485,'临-进度'!$K485,"")</f>
        <v/>
      </c>
      <c r="G490" s="76" t="str">
        <f ca="1">IF('临-进度'!$N485,'临-进度'!$AG485,"")</f>
        <v/>
      </c>
      <c r="H490" s="71" t="str">
        <f ca="1">INDEX({"","_","-","="},IF(OR($D490 &gt;= I$6, $E490 &lt; H$6), 0, 1)+IF(OR($F490 &gt;= I$6, $G490 &lt; H$6), 0, 2)+1)</f>
        <v/>
      </c>
      <c r="I490" s="71" t="str">
        <f ca="1">INDEX({"","_","-","="},IF(OR($D490 &gt;= J$6, $E490 &lt; I$6), 0, 1)+IF(OR($F490 &gt;= J$6, $G490 &lt; I$6), 0, 2)+1)</f>
        <v/>
      </c>
      <c r="J490" s="71" t="str">
        <f ca="1">INDEX({"","_","-","="},IF(OR($D490 &gt;= K$6, $E490 &lt; J$6), 0, 1)+IF(OR($F490 &gt;= K$6, $G490 &lt; J$6), 0, 2)+1)</f>
        <v/>
      </c>
      <c r="K490" s="71" t="str">
        <f ca="1">INDEX({"","_","-","="},IF(OR($D490 &gt;= L$6, $E490 &lt; K$6), 0, 1)+IF(OR($F490 &gt;= L$6, $G490 &lt; K$6), 0, 2)+1)</f>
        <v/>
      </c>
      <c r="L490" s="71" t="str">
        <f ca="1">INDEX({"","_","-","="},IF(OR($D490 &gt;= M$6, $E490 &lt; L$6), 0, 1)+IF(OR($F490 &gt;= M$6, $G490 &lt; L$6), 0, 2)+1)</f>
        <v/>
      </c>
      <c r="M490" s="71" t="str">
        <f ca="1">INDEX({"","_","-","="},IF(OR($D490 &gt;= N$6, $E490 &lt; M$6), 0, 1)+IF(OR($F490 &gt;= N$6, $G490 &lt; M$6), 0, 2)+1)</f>
        <v/>
      </c>
      <c r="N490" s="71" t="str">
        <f ca="1">INDEX({"","_","-","="},IF(OR($D490 &gt;= O$6, $E490 &lt; N$6), 0, 1)+IF(OR($F490 &gt;= O$6, $G490 &lt; N$6), 0, 2)+1)</f>
        <v/>
      </c>
      <c r="O490" s="71" t="str">
        <f ca="1">INDEX({"","_","-","="},IF(OR($D490 &gt;= P$6, $E490 &lt; O$6), 0, 1)+IF(OR($F490 &gt;= P$6, $G490 &lt; O$6), 0, 2)+1)</f>
        <v/>
      </c>
      <c r="P490" s="71" t="str">
        <f ca="1">INDEX({"","_","-","="},IF(OR($D490 &gt;= Q$6, $E490 &lt; P$6), 0, 1)+IF(OR($F490 &gt;= Q$6, $G490 &lt; P$6), 0, 2)+1)</f>
        <v/>
      </c>
      <c r="Q490" s="71" t="str">
        <f ca="1">INDEX({"","_","-","="},IF(OR($D490 &gt;= R$6, $E490 &lt; Q$6), 0, 1)+IF(OR($F490 &gt;= R$6, $G490 &lt; Q$6), 0, 2)+1)</f>
        <v/>
      </c>
      <c r="R490" s="71" t="str">
        <f ca="1">INDEX({"","_","-","="},IF(OR($D490 &gt;= S$6, $E490 &lt; R$6), 0, 1)+IF(OR($F490 &gt;= S$6, $G490 &lt; R$6), 0, 2)+1)</f>
        <v/>
      </c>
      <c r="S490" s="71" t="str">
        <f ca="1">INDEX({"","_","-","="},IF(OR($D490 &gt;= T$6, $E490 &lt; S$6), 0, 1)+IF(OR($F490 &gt;= T$6, $G490 &lt; S$6), 0, 2)+1)</f>
        <v/>
      </c>
      <c r="T490" s="71" t="str">
        <f ca="1">INDEX({"","_","-","="},IF(OR($D490 &gt;= U$6, $E490 &lt; T$6), 0, 1)+IF(OR($F490 &gt;= U$6, $G490 &lt; T$6), 0, 2)+1)</f>
        <v/>
      </c>
      <c r="U490" s="71" t="str">
        <f ca="1">INDEX({"","_","-","="},IF(OR($D490 &gt;= V$6, $E490 &lt; U$6), 0, 1)+IF(OR($F490 &gt;= V$6, $G490 &lt; U$6), 0, 2)+1)</f>
        <v/>
      </c>
      <c r="V490" s="71" t="str">
        <f ca="1">INDEX({"","_","-","="},IF(OR($D490 &gt;= W$6, $E490 &lt; V$6), 0, 1)+IF(OR($F490 &gt;= W$6, $G490 &lt; V$6), 0, 2)+1)</f>
        <v/>
      </c>
      <c r="W490" s="71" t="str">
        <f ca="1">INDEX({"","_","-","="},IF(OR($D490 &gt;= X$6, $E490 &lt; W$6), 0, 1)+IF(OR($F490 &gt;= X$6, $G490 &lt; W$6), 0, 2)+1)</f>
        <v/>
      </c>
      <c r="X490" s="71" t="str">
        <f ca="1">INDEX({"","_","-","="},IF(OR($D490 &gt;= Y$6, $E490 &lt; X$6), 0, 1)+IF(OR($F490 &gt;= Y$6, $G490 &lt; X$6), 0, 2)+1)</f>
        <v/>
      </c>
      <c r="Y490" s="71" t="str">
        <f ca="1">INDEX({"","_","-","="},IF(OR($D490 &gt;= Z$6, $E490 &lt; Y$6), 0, 1)+IF(OR($F490 &gt;= Z$6, $G490 &lt; Y$6), 0, 2)+1)</f>
        <v/>
      </c>
      <c r="Z490" s="71" t="str">
        <f ca="1">INDEX({"","_","-","="},IF(OR($D490 &gt;= AA$6, $E490 &lt; Z$6), 0, 1)+IF(OR($F490 &gt;= AA$6, $G490 &lt; Z$6), 0, 2)+1)</f>
        <v/>
      </c>
      <c r="AA490" s="71" t="str">
        <f ca="1">INDEX({"","_","-","="},IF(OR($D490 &gt;= AB$6, $E490 &lt; AA$6), 0, 1)+IF(OR($F490 &gt;= AB$6, $G490 &lt; AA$6), 0, 2)+1)</f>
        <v/>
      </c>
      <c r="AB490" s="71" t="str">
        <f ca="1">INDEX({"","_","-","="},IF(OR($D490 &gt;= AC$6, $E490 &lt; AB$6), 0, 1)+IF(OR($F490 &gt;= AC$6, $G490 &lt; AB$6), 0, 2)+1)</f>
        <v/>
      </c>
      <c r="AC490" s="71" t="str">
        <f ca="1">INDEX({"","_","-","="},IF(OR($D490 &gt;= AD$6, $E490 &lt; AC$6), 0, 1)+IF(OR($F490 &gt;= AD$6, $G490 &lt; AC$6), 0, 2)+1)</f>
        <v/>
      </c>
      <c r="AD490" s="71" t="str">
        <f ca="1">INDEX({"","_","-","="},IF(OR($D490 &gt;= AE$6, $E490 &lt; AD$6), 0, 1)+IF(OR($F490 &gt;= AE$6, $G490 &lt; AD$6), 0, 2)+1)</f>
        <v/>
      </c>
      <c r="AE490" s="71" t="str">
        <f ca="1">INDEX({"","_","-","="},IF(OR($D490 &gt;= AF$6, $E490 &lt; AE$6), 0, 1)+IF(OR($F490 &gt;= AF$6, $G490 &lt; AE$6), 0, 2)+1)</f>
        <v/>
      </c>
      <c r="AF490" s="71" t="str">
        <f ca="1">INDEX({"","_","-","="},IF(OR($D490 &gt;= AG$6, $E490 &lt; AF$6), 0, 1)+IF(OR($F490 &gt;= AG$6, $G490 &lt; AF$6), 0, 2)+1)</f>
        <v/>
      </c>
      <c r="AG490" s="71" t="str">
        <f ca="1">INDEX({"","_","-","="},IF(OR($D490 &gt;= AH$6, $E490 &lt; AG$6), 0, 1)+IF(OR($F490 &gt;= AH$6, $G490 &lt; AG$6), 0, 2)+1)</f>
        <v/>
      </c>
      <c r="AH490" s="71" t="str">
        <f ca="1">INDEX({"","_","-","="},IF(OR($D490 &gt;= AI$6, $E490 &lt; AH$6), 0, 1)+IF(OR($F490 &gt;= AI$6, $G490 &lt; AH$6), 0, 2)+1)</f>
        <v/>
      </c>
      <c r="AI490" s="71" t="str">
        <f ca="1">INDEX({"","_","-","="},IF(OR($D490 &gt;= AJ$6, $E490 &lt; AI$6), 0, 1)+IF(OR($F490 &gt;= AJ$6, $G490 &lt; AI$6), 0, 2)+1)</f>
        <v/>
      </c>
      <c r="AJ490" s="71" t="str">
        <f ca="1">INDEX({"","_","-","="},IF(OR($D490 &gt;= AK$6, $E490 &lt; AJ$6), 0, 1)+IF(OR($F490 &gt;= AK$6, $G490 &lt; AJ$6), 0, 2)+1)</f>
        <v/>
      </c>
      <c r="AK490" s="71" t="str">
        <f ca="1">INDEX({"","_","-","="},IF(OR($D490 &gt;= AL$6, $E490 &lt; AK$6), 0, 1)+IF(OR($F490 &gt;= AL$6, $G490 &lt; AK$6), 0, 2)+1)</f>
        <v/>
      </c>
      <c r="AL490" s="71" t="str">
        <f ca="1">INDEX({"","_","-","="},IF(OR($D490 &gt;= AM$6, $E490 &lt; AL$6), 0, 1)+IF(OR($F490 &gt;= AM$6, $G490 &lt; AL$6), 0, 2)+1)</f>
        <v/>
      </c>
      <c r="AM490" s="71" t="str">
        <f ca="1">INDEX({"","_","-","="},IF(OR($D490 &gt;= AN$6, $E490 &lt; AM$6), 0, 1)+IF(OR($F490 &gt;= AN$6, $G490 &lt; AM$6), 0, 2)+1)</f>
        <v/>
      </c>
      <c r="AN490" s="71" t="str">
        <f ca="1">INDEX({"","_","-","="},IF(OR($D490 &gt;= AO$6, $E490 &lt; AN$6), 0, 1)+IF(OR($F490 &gt;= AO$6, $G490 &lt; AN$6), 0, 2)+1)</f>
        <v/>
      </c>
      <c r="AO490" s="71" t="str">
        <f ca="1">INDEX({"","_","-","="},IF(OR($D490 &gt;= AP$6, $E490 &lt; AO$6), 0, 1)+IF(OR($F490 &gt;= AP$6, $G490 &lt; AO$6), 0, 2)+1)</f>
        <v/>
      </c>
      <c r="AP490" s="71" t="str">
        <f ca="1">INDEX({"","_","-","="},IF(OR($D490 &gt;= AQ$6, $E490 &lt; AP$6), 0, 1)+IF(OR($F490 &gt;= AQ$6, $G490 &lt; AP$6), 0, 2)+1)</f>
        <v/>
      </c>
      <c r="AQ490" s="71" t="str">
        <f ca="1">INDEX({"","_","-","="},IF(OR($D490 &gt;= AR$6, $E490 &lt; AQ$6), 0, 1)+IF(OR($F490 &gt;= AR$6, $G490 &lt; AQ$6), 0, 2)+1)</f>
        <v/>
      </c>
      <c r="AR490" s="71" t="str">
        <f ca="1">INDEX({"","_","-","="},IF(OR($D490 &gt;= AS$6, $E490 &lt; AR$6), 0, 1)+IF(OR($F490 &gt;= AS$6, $G490 &lt; AR$6), 0, 2)+1)</f>
        <v/>
      </c>
      <c r="AS490" s="71" t="str">
        <f ca="1">INDEX({"","_","-","="},IF(OR($D490 &gt;= AT$6, $E490 &lt; AS$6), 0, 1)+IF(OR($F490 &gt;= AT$6, $G490 &lt; AS$6), 0, 2)+1)</f>
        <v/>
      </c>
      <c r="AT490" s="71" t="str">
        <f ca="1">INDEX({"","_","-","="},IF(OR($D490 &gt;= AU$6, $E490 &lt; AT$6), 0, 1)+IF(OR($F490 &gt;= AU$6, $G490 &lt; AT$6), 0, 2)+1)</f>
        <v/>
      </c>
      <c r="AU490" s="71" t="str">
        <f ca="1">INDEX({"","_","-","="},IF(OR($D490 &gt;= AV$6, $E490 &lt; AU$6), 0, 1)+IF(OR($F490 &gt;= AV$6, $G490 &lt; AU$6), 0, 2)+1)</f>
        <v/>
      </c>
      <c r="AV490" s="71" t="str">
        <f ca="1">INDEX({"","_","-","="},IF(OR($D490 &gt;= AW$6, $E490 &lt; AV$6), 0, 1)+IF(OR($F490 &gt;= AW$6, $G490 &lt; AV$6), 0, 2)+1)</f>
        <v/>
      </c>
      <c r="AW490" s="71" t="str">
        <f ca="1">INDEX({"","_","-","="},IF(OR($D490 &gt;= AX$6, $E490 &lt; AW$6), 0, 1)+IF(OR($F490 &gt;= AX$6, $G490 &lt; AW$6), 0, 2)+1)</f>
        <v/>
      </c>
      <c r="AX490" s="71" t="str">
        <f ca="1">INDEX({"","_","-","="},IF(OR($D490 &gt;= AY$6, $E490 &lt; AX$6), 0, 1)+IF(OR($F490 &gt;= AY$6, $G490 &lt; AX$6), 0, 2)+1)</f>
        <v/>
      </c>
      <c r="AY490" s="71" t="str">
        <f ca="1">INDEX({"","_","-","="},IF(OR($D490 &gt;= AZ$6, $E490 &lt; AY$6), 0, 1)+IF(OR($F490 &gt;= AZ$6, $G490 &lt; AY$6), 0, 2)+1)</f>
        <v/>
      </c>
      <c r="AZ490" s="71" t="str">
        <f ca="1">INDEX({"","_","-","="},IF(OR($D490 &gt;= BA$6, $E490 &lt; AZ$6), 0, 1)+IF(OR($F490 &gt;= BA$6, $G490 &lt; AZ$6), 0, 2)+1)</f>
        <v/>
      </c>
      <c r="BA490" s="71" t="str">
        <f ca="1">INDEX({"","_","-","="},IF(OR($D490 &gt;= BB$6, $E490 &lt; BA$6), 0, 1)+IF(OR($F490 &gt;= BB$6, $G490 &lt; BA$6), 0, 2)+1)</f>
        <v/>
      </c>
      <c r="BB490" s="71" t="str">
        <f ca="1">INDEX({"","_","-","="},IF(OR($D490 &gt;= BC$6, $E490 &lt; BB$6), 0, 1)+IF(OR($F490 &gt;= BC$6, $G490 &lt; BB$6), 0, 2)+1)</f>
        <v/>
      </c>
      <c r="BC490" s="71" t="str">
        <f ca="1">INDEX({"","_","-","="},IF(OR($D490 &gt;= BD$6, $E490 &lt; BC$6), 0, 1)+IF(OR($F490 &gt;= BD$6, $G490 &lt; BC$6), 0, 2)+1)</f>
        <v/>
      </c>
      <c r="BD490" s="71" t="str">
        <f ca="1">INDEX({"","_","-","="},IF(OR($D490 &gt;= BE$6, $E490 &lt; BD$6), 0, 1)+IF(OR($F490 &gt;= BE$6, $G490 &lt; BD$6), 0, 2)+1)</f>
        <v/>
      </c>
      <c r="BE490" s="71" t="str">
        <f ca="1">INDEX({"","_","-","="},IF(OR($D490 &gt;= BF$6, $E490 &lt; BE$6), 0, 1)+IF(OR($F490 &gt;= BF$6, $G490 &lt; BE$6), 0, 2)+1)</f>
        <v/>
      </c>
      <c r="BF490" s="71" t="str">
        <f ca="1">INDEX({"","_","-","="},IF(OR($D490 &gt;= BG$6, $E490 &lt; BF$6), 0, 1)+IF(OR($F490 &gt;= BG$6, $G490 &lt; BF$6), 0, 2)+1)</f>
        <v/>
      </c>
      <c r="BG490" s="71" t="str">
        <f ca="1">INDEX({"","_","-","="},IF(OR($D490 &gt;= BH$6, $E490 &lt; BG$6), 0, 1)+IF(OR($F490 &gt;= BH$6, $G490 &lt; BG$6), 0, 2)+1)</f>
        <v/>
      </c>
      <c r="BH490" s="71" t="str">
        <f ca="1">INDEX({"","_","-","="},IF(OR($D490 &gt;= BI$6, $E490 &lt; BH$6), 0, 1)+IF(OR($F490 &gt;= BI$6, $G490 &lt; BH$6), 0, 2)+1)</f>
        <v/>
      </c>
      <c r="BI490" s="71" t="str">
        <f ca="1">INDEX({"","_","-","="},IF(OR($D490 &gt;= BJ$6, $E490 &lt; BI$6), 0, 1)+IF(OR($F490 &gt;= BJ$6, $G490 &lt; BI$6), 0, 2)+1)</f>
        <v/>
      </c>
      <c r="BJ490" s="71" t="str">
        <f ca="1">INDEX({"","_","-","="},IF(OR($D490 &gt;= BK$6, $E490 &lt; BJ$6), 0, 1)+IF(OR($F490 &gt;= BK$6, $G490 &lt; BJ$6), 0, 2)+1)</f>
        <v/>
      </c>
      <c r="BK490" s="71" t="str">
        <f ca="1">INDEX({"","_","-","="},IF(OR($D490 &gt;= BL$6, $E490 &lt; BK$6), 0, 1)+IF(OR($F490 &gt;= BL$6, $G490 &lt; BK$6), 0, 2)+1)</f>
        <v/>
      </c>
      <c r="BL490" s="71" t="str">
        <f ca="1">INDEX({"","_","-","="},IF(OR($D490 &gt;= BM$6, $E490 &lt; BL$6), 0, 1)+IF(OR($F490 &gt;= BM$6, $G490 &lt; BL$6), 0, 2)+1)</f>
        <v/>
      </c>
      <c r="BM490" s="71" t="str">
        <f ca="1">INDEX({"","_","-","="},IF(OR($D490 &gt;= BN$6, $E490 &lt; BM$6), 0, 1)+IF(OR($F490 &gt;= BN$6, $G490 &lt; BM$6), 0, 2)+1)</f>
        <v/>
      </c>
      <c r="BN490" s="71" t="str">
        <f ca="1">INDEX({"","_","-","="},IF(OR($D490 &gt;= BO$6, $E490 &lt; BN$6), 0, 1)+IF(OR($F490 &gt;= BO$6, $G490 &lt; BN$6), 0, 2)+1)</f>
        <v/>
      </c>
      <c r="BO490" s="71" t="str">
        <f ca="1">INDEX({"","_","-","="},IF(OR($D490 &gt;= BP$6, $E490 &lt; BO$6), 0, 1)+IF(OR($F490 &gt;= BP$6, $G490 &lt; BO$6), 0, 2)+1)</f>
        <v/>
      </c>
      <c r="BP490" s="71" t="str">
        <f ca="1">INDEX({"","_","-","="},IF(OR($D490 &gt;= BQ$6, $E490 &lt; BP$6), 0, 1)+IF(OR($F490 &gt;= BQ$6, $G490 &lt; BP$6), 0, 2)+1)</f>
        <v/>
      </c>
      <c r="BQ490" s="71" t="str">
        <f ca="1">INDEX({"","_","-","="},IF(OR($D490 &gt;= BR$6, $E490 &lt; BQ$6), 0, 1)+IF(OR($F490 &gt;= BR$6, $G490 &lt; BQ$6), 0, 2)+1)</f>
        <v/>
      </c>
      <c r="BR490" s="71" t="str">
        <f ca="1">INDEX({"","_","-","="},IF(OR($D490 &gt;= BS$6, $E490 &lt; BR$6), 0, 1)+IF(OR($F490 &gt;= BS$6, $G490 &lt; BR$6), 0, 2)+1)</f>
        <v/>
      </c>
      <c r="BS490" s="71" t="str">
        <f ca="1">INDEX({"","_","-","="},IF(OR($D490 &gt;= BT$6, $E490 &lt; BS$6), 0, 1)+IF(OR($F490 &gt;= BT$6, $G490 &lt; BS$6), 0, 2)+1)</f>
        <v/>
      </c>
      <c r="BT490" s="71" t="str">
        <f ca="1">INDEX({"","_","-","="},IF(OR($D490 &gt;= BU$6, $E490 &lt; BT$6), 0, 1)+IF(OR($F490 &gt;= BU$6, $G490 &lt; BT$6), 0, 2)+1)</f>
        <v/>
      </c>
      <c r="BU490" s="71" t="str">
        <f ca="1">INDEX({"","_","-","="},IF(OR($D490 &gt;= BV$6, $E490 &lt; BU$6), 0, 1)+IF(OR($F490 &gt;= BV$6, $G490 &lt; BU$6), 0, 2)+1)</f>
        <v/>
      </c>
      <c r="BV490" s="71" t="str">
        <f ca="1">INDEX({"","_","-","="},IF(OR($D490 &gt;= BW$6, $E490 &lt; BV$6), 0, 1)+IF(OR($F490 &gt;= BW$6, $G490 &lt; BV$6), 0, 2)+1)</f>
        <v/>
      </c>
      <c r="BW490" s="71" t="str">
        <f ca="1">INDEX({"","_","-","="},IF(OR($D490 &gt;= BX$6, $E490 &lt; BW$6), 0, 1)+IF(OR($F490 &gt;= BX$6, $G490 &lt; BW$6), 0, 2)+1)</f>
        <v/>
      </c>
      <c r="BX490" s="71" t="str">
        <f ca="1">INDEX({"","_","-","="},IF(OR($D490 &gt;= BY$6, $E490 &lt; BX$6), 0, 1)+IF(OR($F490 &gt;= BY$6, $G490 &lt; BX$6), 0, 2)+1)</f>
        <v/>
      </c>
      <c r="BY490" s="71" t="str">
        <f ca="1">INDEX({"","_","-","="},IF(OR($D490 &gt;= BZ$6, $E490 &lt; BY$6), 0, 1)+IF(OR($F490 &gt;= BZ$6, $G490 &lt; BY$6), 0, 2)+1)</f>
        <v/>
      </c>
      <c r="BZ490" s="71" t="str">
        <f ca="1">INDEX({"","_","-","="},IF(OR($D490 &gt;= CA$6, $E490 &lt; BZ$6), 0, 1)+IF(OR($F490 &gt;= CA$6, $G490 &lt; BZ$6), 0, 2)+1)</f>
        <v/>
      </c>
      <c r="CA490" s="71" t="str">
        <f ca="1">INDEX({"","_","-","="},IF(OR($D490 &gt;= CB$6, $E490 &lt; CA$6), 0, 1)+IF(OR($F490 &gt;= CB$6, $G490 &lt; CA$6), 0, 2)+1)</f>
        <v/>
      </c>
      <c r="CB490" s="71" t="str">
        <f ca="1">INDEX({"","_","-","="},IF(OR($D490 &gt;= CC$6, $E490 &lt; CB$6), 0, 1)+IF(OR($F490 &gt;= CC$6, $G490 &lt; CB$6), 0, 2)+1)</f>
        <v/>
      </c>
      <c r="CC490" s="71" t="str">
        <f ca="1">INDEX({"","_","-","="},IF(OR($D490 &gt;= CD$6, $E490 &lt; CC$6), 0, 1)+IF(OR($F490 &gt;= CD$6, $G490 &lt; CC$6), 0, 2)+1)</f>
        <v/>
      </c>
      <c r="CD490" s="71" t="str">
        <f ca="1">INDEX({"","_","-","="},IF(OR($D490 &gt;= CE$6, $E490 &lt; CD$6), 0, 1)+IF(OR($F490 &gt;= CE$6, $G490 &lt; CD$6), 0, 2)+1)</f>
        <v/>
      </c>
    </row>
    <row r="491" spans="1:82">
      <c r="A491" s="8" t="str">
        <f ca="1">IF('临-进度'!N486,'临-进度'!$A486,"")</f>
        <v/>
      </c>
      <c r="B491" s="8" t="str">
        <f ca="1">IF('临-进度'!N486,'临-进度'!$B486,"")</f>
        <v/>
      </c>
      <c r="C491" s="8" t="str">
        <f ca="1">IF('临-进度'!N486,'临-进度'!$F486,"")</f>
        <v/>
      </c>
      <c r="D491" s="42" t="str">
        <f ca="1">IF('临-进度'!$N486,'临-进度'!$J486,"")</f>
        <v/>
      </c>
      <c r="E491" s="42" t="str">
        <f ca="1">IF('临-进度'!$N486,'临-进度'!$AF486,"")</f>
        <v/>
      </c>
      <c r="F491" s="42" t="str">
        <f ca="1">IF('临-进度'!$N486,'临-进度'!$K486,"")</f>
        <v/>
      </c>
      <c r="G491" s="76" t="str">
        <f ca="1">IF('临-进度'!$N486,'临-进度'!$AG486,"")</f>
        <v/>
      </c>
      <c r="H491" s="71" t="str">
        <f ca="1">INDEX({"","_","-","="},IF(OR($D491 &gt;= I$6, $E491 &lt; H$6), 0, 1)+IF(OR($F491 &gt;= I$6, $G491 &lt; H$6), 0, 2)+1)</f>
        <v/>
      </c>
      <c r="I491" s="71" t="str">
        <f ca="1">INDEX({"","_","-","="},IF(OR($D491 &gt;= J$6, $E491 &lt; I$6), 0, 1)+IF(OR($F491 &gt;= J$6, $G491 &lt; I$6), 0, 2)+1)</f>
        <v/>
      </c>
      <c r="J491" s="71" t="str">
        <f ca="1">INDEX({"","_","-","="},IF(OR($D491 &gt;= K$6, $E491 &lt; J$6), 0, 1)+IF(OR($F491 &gt;= K$6, $G491 &lt; J$6), 0, 2)+1)</f>
        <v/>
      </c>
      <c r="K491" s="71" t="str">
        <f ca="1">INDEX({"","_","-","="},IF(OR($D491 &gt;= L$6, $E491 &lt; K$6), 0, 1)+IF(OR($F491 &gt;= L$6, $G491 &lt; K$6), 0, 2)+1)</f>
        <v/>
      </c>
      <c r="L491" s="71" t="str">
        <f ca="1">INDEX({"","_","-","="},IF(OR($D491 &gt;= M$6, $E491 &lt; L$6), 0, 1)+IF(OR($F491 &gt;= M$6, $G491 &lt; L$6), 0, 2)+1)</f>
        <v/>
      </c>
      <c r="M491" s="71" t="str">
        <f ca="1">INDEX({"","_","-","="},IF(OR($D491 &gt;= N$6, $E491 &lt; M$6), 0, 1)+IF(OR($F491 &gt;= N$6, $G491 &lt; M$6), 0, 2)+1)</f>
        <v/>
      </c>
      <c r="N491" s="71" t="str">
        <f ca="1">INDEX({"","_","-","="},IF(OR($D491 &gt;= O$6, $E491 &lt; N$6), 0, 1)+IF(OR($F491 &gt;= O$6, $G491 &lt; N$6), 0, 2)+1)</f>
        <v/>
      </c>
      <c r="O491" s="71" t="str">
        <f ca="1">INDEX({"","_","-","="},IF(OR($D491 &gt;= P$6, $E491 &lt; O$6), 0, 1)+IF(OR($F491 &gt;= P$6, $G491 &lt; O$6), 0, 2)+1)</f>
        <v/>
      </c>
      <c r="P491" s="71" t="str">
        <f ca="1">INDEX({"","_","-","="},IF(OR($D491 &gt;= Q$6, $E491 &lt; P$6), 0, 1)+IF(OR($F491 &gt;= Q$6, $G491 &lt; P$6), 0, 2)+1)</f>
        <v/>
      </c>
      <c r="Q491" s="71" t="str">
        <f ca="1">INDEX({"","_","-","="},IF(OR($D491 &gt;= R$6, $E491 &lt; Q$6), 0, 1)+IF(OR($F491 &gt;= R$6, $G491 &lt; Q$6), 0, 2)+1)</f>
        <v/>
      </c>
      <c r="R491" s="71" t="str">
        <f ca="1">INDEX({"","_","-","="},IF(OR($D491 &gt;= S$6, $E491 &lt; R$6), 0, 1)+IF(OR($F491 &gt;= S$6, $G491 &lt; R$6), 0, 2)+1)</f>
        <v/>
      </c>
      <c r="S491" s="71" t="str">
        <f ca="1">INDEX({"","_","-","="},IF(OR($D491 &gt;= T$6, $E491 &lt; S$6), 0, 1)+IF(OR($F491 &gt;= T$6, $G491 &lt; S$6), 0, 2)+1)</f>
        <v/>
      </c>
      <c r="T491" s="71" t="str">
        <f ca="1">INDEX({"","_","-","="},IF(OR($D491 &gt;= U$6, $E491 &lt; T$6), 0, 1)+IF(OR($F491 &gt;= U$6, $G491 &lt; T$6), 0, 2)+1)</f>
        <v/>
      </c>
      <c r="U491" s="71" t="str">
        <f ca="1">INDEX({"","_","-","="},IF(OR($D491 &gt;= V$6, $E491 &lt; U$6), 0, 1)+IF(OR($F491 &gt;= V$6, $G491 &lt; U$6), 0, 2)+1)</f>
        <v/>
      </c>
      <c r="V491" s="71" t="str">
        <f ca="1">INDEX({"","_","-","="},IF(OR($D491 &gt;= W$6, $E491 &lt; V$6), 0, 1)+IF(OR($F491 &gt;= W$6, $G491 &lt; V$6), 0, 2)+1)</f>
        <v/>
      </c>
      <c r="W491" s="71" t="str">
        <f ca="1">INDEX({"","_","-","="},IF(OR($D491 &gt;= X$6, $E491 &lt; W$6), 0, 1)+IF(OR($F491 &gt;= X$6, $G491 &lt; W$6), 0, 2)+1)</f>
        <v/>
      </c>
      <c r="X491" s="71" t="str">
        <f ca="1">INDEX({"","_","-","="},IF(OR($D491 &gt;= Y$6, $E491 &lt; X$6), 0, 1)+IF(OR($F491 &gt;= Y$6, $G491 &lt; X$6), 0, 2)+1)</f>
        <v/>
      </c>
      <c r="Y491" s="71" t="str">
        <f ca="1">INDEX({"","_","-","="},IF(OR($D491 &gt;= Z$6, $E491 &lt; Y$6), 0, 1)+IF(OR($F491 &gt;= Z$6, $G491 &lt; Y$6), 0, 2)+1)</f>
        <v/>
      </c>
      <c r="Z491" s="71" t="str">
        <f ca="1">INDEX({"","_","-","="},IF(OR($D491 &gt;= AA$6, $E491 &lt; Z$6), 0, 1)+IF(OR($F491 &gt;= AA$6, $G491 &lt; Z$6), 0, 2)+1)</f>
        <v/>
      </c>
      <c r="AA491" s="71" t="str">
        <f ca="1">INDEX({"","_","-","="},IF(OR($D491 &gt;= AB$6, $E491 &lt; AA$6), 0, 1)+IF(OR($F491 &gt;= AB$6, $G491 &lt; AA$6), 0, 2)+1)</f>
        <v/>
      </c>
      <c r="AB491" s="71" t="str">
        <f ca="1">INDEX({"","_","-","="},IF(OR($D491 &gt;= AC$6, $E491 &lt; AB$6), 0, 1)+IF(OR($F491 &gt;= AC$6, $G491 &lt; AB$6), 0, 2)+1)</f>
        <v/>
      </c>
      <c r="AC491" s="71" t="str">
        <f ca="1">INDEX({"","_","-","="},IF(OR($D491 &gt;= AD$6, $E491 &lt; AC$6), 0, 1)+IF(OR($F491 &gt;= AD$6, $G491 &lt; AC$6), 0, 2)+1)</f>
        <v/>
      </c>
      <c r="AD491" s="71" t="str">
        <f ca="1">INDEX({"","_","-","="},IF(OR($D491 &gt;= AE$6, $E491 &lt; AD$6), 0, 1)+IF(OR($F491 &gt;= AE$6, $G491 &lt; AD$6), 0, 2)+1)</f>
        <v/>
      </c>
      <c r="AE491" s="71" t="str">
        <f ca="1">INDEX({"","_","-","="},IF(OR($D491 &gt;= AF$6, $E491 &lt; AE$6), 0, 1)+IF(OR($F491 &gt;= AF$6, $G491 &lt; AE$6), 0, 2)+1)</f>
        <v/>
      </c>
      <c r="AF491" s="71" t="str">
        <f ca="1">INDEX({"","_","-","="},IF(OR($D491 &gt;= AG$6, $E491 &lt; AF$6), 0, 1)+IF(OR($F491 &gt;= AG$6, $G491 &lt; AF$6), 0, 2)+1)</f>
        <v/>
      </c>
      <c r="AG491" s="71" t="str">
        <f ca="1">INDEX({"","_","-","="},IF(OR($D491 &gt;= AH$6, $E491 &lt; AG$6), 0, 1)+IF(OR($F491 &gt;= AH$6, $G491 &lt; AG$6), 0, 2)+1)</f>
        <v/>
      </c>
      <c r="AH491" s="71" t="str">
        <f ca="1">INDEX({"","_","-","="},IF(OR($D491 &gt;= AI$6, $E491 &lt; AH$6), 0, 1)+IF(OR($F491 &gt;= AI$6, $G491 &lt; AH$6), 0, 2)+1)</f>
        <v/>
      </c>
      <c r="AI491" s="71" t="str">
        <f ca="1">INDEX({"","_","-","="},IF(OR($D491 &gt;= AJ$6, $E491 &lt; AI$6), 0, 1)+IF(OR($F491 &gt;= AJ$6, $G491 &lt; AI$6), 0, 2)+1)</f>
        <v/>
      </c>
      <c r="AJ491" s="71" t="str">
        <f ca="1">INDEX({"","_","-","="},IF(OR($D491 &gt;= AK$6, $E491 &lt; AJ$6), 0, 1)+IF(OR($F491 &gt;= AK$6, $G491 &lt; AJ$6), 0, 2)+1)</f>
        <v/>
      </c>
      <c r="AK491" s="71" t="str">
        <f ca="1">INDEX({"","_","-","="},IF(OR($D491 &gt;= AL$6, $E491 &lt; AK$6), 0, 1)+IF(OR($F491 &gt;= AL$6, $G491 &lt; AK$6), 0, 2)+1)</f>
        <v/>
      </c>
      <c r="AL491" s="71" t="str">
        <f ca="1">INDEX({"","_","-","="},IF(OR($D491 &gt;= AM$6, $E491 &lt; AL$6), 0, 1)+IF(OR($F491 &gt;= AM$6, $G491 &lt; AL$6), 0, 2)+1)</f>
        <v/>
      </c>
      <c r="AM491" s="71" t="str">
        <f ca="1">INDEX({"","_","-","="},IF(OR($D491 &gt;= AN$6, $E491 &lt; AM$6), 0, 1)+IF(OR($F491 &gt;= AN$6, $G491 &lt; AM$6), 0, 2)+1)</f>
        <v/>
      </c>
      <c r="AN491" s="71" t="str">
        <f ca="1">INDEX({"","_","-","="},IF(OR($D491 &gt;= AO$6, $E491 &lt; AN$6), 0, 1)+IF(OR($F491 &gt;= AO$6, $G491 &lt; AN$6), 0, 2)+1)</f>
        <v/>
      </c>
      <c r="AO491" s="71" t="str">
        <f ca="1">INDEX({"","_","-","="},IF(OR($D491 &gt;= AP$6, $E491 &lt; AO$6), 0, 1)+IF(OR($F491 &gt;= AP$6, $G491 &lt; AO$6), 0, 2)+1)</f>
        <v/>
      </c>
      <c r="AP491" s="71" t="str">
        <f ca="1">INDEX({"","_","-","="},IF(OR($D491 &gt;= AQ$6, $E491 &lt; AP$6), 0, 1)+IF(OR($F491 &gt;= AQ$6, $G491 &lt; AP$6), 0, 2)+1)</f>
        <v/>
      </c>
      <c r="AQ491" s="71" t="str">
        <f ca="1">INDEX({"","_","-","="},IF(OR($D491 &gt;= AR$6, $E491 &lt; AQ$6), 0, 1)+IF(OR($F491 &gt;= AR$6, $G491 &lt; AQ$6), 0, 2)+1)</f>
        <v/>
      </c>
      <c r="AR491" s="71" t="str">
        <f ca="1">INDEX({"","_","-","="},IF(OR($D491 &gt;= AS$6, $E491 &lt; AR$6), 0, 1)+IF(OR($F491 &gt;= AS$6, $G491 &lt; AR$6), 0, 2)+1)</f>
        <v/>
      </c>
      <c r="AS491" s="71" t="str">
        <f ca="1">INDEX({"","_","-","="},IF(OR($D491 &gt;= AT$6, $E491 &lt; AS$6), 0, 1)+IF(OR($F491 &gt;= AT$6, $G491 &lt; AS$6), 0, 2)+1)</f>
        <v/>
      </c>
      <c r="AT491" s="71" t="str">
        <f ca="1">INDEX({"","_","-","="},IF(OR($D491 &gt;= AU$6, $E491 &lt; AT$6), 0, 1)+IF(OR($F491 &gt;= AU$6, $G491 &lt; AT$6), 0, 2)+1)</f>
        <v/>
      </c>
      <c r="AU491" s="71" t="str">
        <f ca="1">INDEX({"","_","-","="},IF(OR($D491 &gt;= AV$6, $E491 &lt; AU$6), 0, 1)+IF(OR($F491 &gt;= AV$6, $G491 &lt; AU$6), 0, 2)+1)</f>
        <v/>
      </c>
      <c r="AV491" s="71" t="str">
        <f ca="1">INDEX({"","_","-","="},IF(OR($D491 &gt;= AW$6, $E491 &lt; AV$6), 0, 1)+IF(OR($F491 &gt;= AW$6, $G491 &lt; AV$6), 0, 2)+1)</f>
        <v/>
      </c>
      <c r="AW491" s="71" t="str">
        <f ca="1">INDEX({"","_","-","="},IF(OR($D491 &gt;= AX$6, $E491 &lt; AW$6), 0, 1)+IF(OR($F491 &gt;= AX$6, $G491 &lt; AW$6), 0, 2)+1)</f>
        <v/>
      </c>
      <c r="AX491" s="71" t="str">
        <f ca="1">INDEX({"","_","-","="},IF(OR($D491 &gt;= AY$6, $E491 &lt; AX$6), 0, 1)+IF(OR($F491 &gt;= AY$6, $G491 &lt; AX$6), 0, 2)+1)</f>
        <v/>
      </c>
      <c r="AY491" s="71" t="str">
        <f ca="1">INDEX({"","_","-","="},IF(OR($D491 &gt;= AZ$6, $E491 &lt; AY$6), 0, 1)+IF(OR($F491 &gt;= AZ$6, $G491 &lt; AY$6), 0, 2)+1)</f>
        <v/>
      </c>
      <c r="AZ491" s="71" t="str">
        <f ca="1">INDEX({"","_","-","="},IF(OR($D491 &gt;= BA$6, $E491 &lt; AZ$6), 0, 1)+IF(OR($F491 &gt;= BA$6, $G491 &lt; AZ$6), 0, 2)+1)</f>
        <v/>
      </c>
      <c r="BA491" s="71" t="str">
        <f ca="1">INDEX({"","_","-","="},IF(OR($D491 &gt;= BB$6, $E491 &lt; BA$6), 0, 1)+IF(OR($F491 &gt;= BB$6, $G491 &lt; BA$6), 0, 2)+1)</f>
        <v/>
      </c>
      <c r="BB491" s="71" t="str">
        <f ca="1">INDEX({"","_","-","="},IF(OR($D491 &gt;= BC$6, $E491 &lt; BB$6), 0, 1)+IF(OR($F491 &gt;= BC$6, $G491 &lt; BB$6), 0, 2)+1)</f>
        <v/>
      </c>
      <c r="BC491" s="71" t="str">
        <f ca="1">INDEX({"","_","-","="},IF(OR($D491 &gt;= BD$6, $E491 &lt; BC$6), 0, 1)+IF(OR($F491 &gt;= BD$6, $G491 &lt; BC$6), 0, 2)+1)</f>
        <v/>
      </c>
      <c r="BD491" s="71" t="str">
        <f ca="1">INDEX({"","_","-","="},IF(OR($D491 &gt;= BE$6, $E491 &lt; BD$6), 0, 1)+IF(OR($F491 &gt;= BE$6, $G491 &lt; BD$6), 0, 2)+1)</f>
        <v/>
      </c>
      <c r="BE491" s="71" t="str">
        <f ca="1">INDEX({"","_","-","="},IF(OR($D491 &gt;= BF$6, $E491 &lt; BE$6), 0, 1)+IF(OR($F491 &gt;= BF$6, $G491 &lt; BE$6), 0, 2)+1)</f>
        <v/>
      </c>
      <c r="BF491" s="71" t="str">
        <f ca="1">INDEX({"","_","-","="},IF(OR($D491 &gt;= BG$6, $E491 &lt; BF$6), 0, 1)+IF(OR($F491 &gt;= BG$6, $G491 &lt; BF$6), 0, 2)+1)</f>
        <v/>
      </c>
      <c r="BG491" s="71" t="str">
        <f ca="1">INDEX({"","_","-","="},IF(OR($D491 &gt;= BH$6, $E491 &lt; BG$6), 0, 1)+IF(OR($F491 &gt;= BH$6, $G491 &lt; BG$6), 0, 2)+1)</f>
        <v/>
      </c>
      <c r="BH491" s="71" t="str">
        <f ca="1">INDEX({"","_","-","="},IF(OR($D491 &gt;= BI$6, $E491 &lt; BH$6), 0, 1)+IF(OR($F491 &gt;= BI$6, $G491 &lt; BH$6), 0, 2)+1)</f>
        <v/>
      </c>
      <c r="BI491" s="71" t="str">
        <f ca="1">INDEX({"","_","-","="},IF(OR($D491 &gt;= BJ$6, $E491 &lt; BI$6), 0, 1)+IF(OR($F491 &gt;= BJ$6, $G491 &lt; BI$6), 0, 2)+1)</f>
        <v/>
      </c>
      <c r="BJ491" s="71" t="str">
        <f ca="1">INDEX({"","_","-","="},IF(OR($D491 &gt;= BK$6, $E491 &lt; BJ$6), 0, 1)+IF(OR($F491 &gt;= BK$6, $G491 &lt; BJ$6), 0, 2)+1)</f>
        <v/>
      </c>
      <c r="BK491" s="71" t="str">
        <f ca="1">INDEX({"","_","-","="},IF(OR($D491 &gt;= BL$6, $E491 &lt; BK$6), 0, 1)+IF(OR($F491 &gt;= BL$6, $G491 &lt; BK$6), 0, 2)+1)</f>
        <v/>
      </c>
      <c r="BL491" s="71" t="str">
        <f ca="1">INDEX({"","_","-","="},IF(OR($D491 &gt;= BM$6, $E491 &lt; BL$6), 0, 1)+IF(OR($F491 &gt;= BM$6, $G491 &lt; BL$6), 0, 2)+1)</f>
        <v/>
      </c>
      <c r="BM491" s="71" t="str">
        <f ca="1">INDEX({"","_","-","="},IF(OR($D491 &gt;= BN$6, $E491 &lt; BM$6), 0, 1)+IF(OR($F491 &gt;= BN$6, $G491 &lt; BM$6), 0, 2)+1)</f>
        <v/>
      </c>
      <c r="BN491" s="71" t="str">
        <f ca="1">INDEX({"","_","-","="},IF(OR($D491 &gt;= BO$6, $E491 &lt; BN$6), 0, 1)+IF(OR($F491 &gt;= BO$6, $G491 &lt; BN$6), 0, 2)+1)</f>
        <v/>
      </c>
      <c r="BO491" s="71" t="str">
        <f ca="1">INDEX({"","_","-","="},IF(OR($D491 &gt;= BP$6, $E491 &lt; BO$6), 0, 1)+IF(OR($F491 &gt;= BP$6, $G491 &lt; BO$6), 0, 2)+1)</f>
        <v/>
      </c>
      <c r="BP491" s="71" t="str">
        <f ca="1">INDEX({"","_","-","="},IF(OR($D491 &gt;= BQ$6, $E491 &lt; BP$6), 0, 1)+IF(OR($F491 &gt;= BQ$6, $G491 &lt; BP$6), 0, 2)+1)</f>
        <v/>
      </c>
      <c r="BQ491" s="71" t="str">
        <f ca="1">INDEX({"","_","-","="},IF(OR($D491 &gt;= BR$6, $E491 &lt; BQ$6), 0, 1)+IF(OR($F491 &gt;= BR$6, $G491 &lt; BQ$6), 0, 2)+1)</f>
        <v/>
      </c>
      <c r="BR491" s="71" t="str">
        <f ca="1">INDEX({"","_","-","="},IF(OR($D491 &gt;= BS$6, $E491 &lt; BR$6), 0, 1)+IF(OR($F491 &gt;= BS$6, $G491 &lt; BR$6), 0, 2)+1)</f>
        <v/>
      </c>
      <c r="BS491" s="71" t="str">
        <f ca="1">INDEX({"","_","-","="},IF(OR($D491 &gt;= BT$6, $E491 &lt; BS$6), 0, 1)+IF(OR($F491 &gt;= BT$6, $G491 &lt; BS$6), 0, 2)+1)</f>
        <v/>
      </c>
      <c r="BT491" s="71" t="str">
        <f ca="1">INDEX({"","_","-","="},IF(OR($D491 &gt;= BU$6, $E491 &lt; BT$6), 0, 1)+IF(OR($F491 &gt;= BU$6, $G491 &lt; BT$6), 0, 2)+1)</f>
        <v/>
      </c>
      <c r="BU491" s="71" t="str">
        <f ca="1">INDEX({"","_","-","="},IF(OR($D491 &gt;= BV$6, $E491 &lt; BU$6), 0, 1)+IF(OR($F491 &gt;= BV$6, $G491 &lt; BU$6), 0, 2)+1)</f>
        <v/>
      </c>
      <c r="BV491" s="71" t="str">
        <f ca="1">INDEX({"","_","-","="},IF(OR($D491 &gt;= BW$6, $E491 &lt; BV$6), 0, 1)+IF(OR($F491 &gt;= BW$6, $G491 &lt; BV$6), 0, 2)+1)</f>
        <v/>
      </c>
      <c r="BW491" s="71" t="str">
        <f ca="1">INDEX({"","_","-","="},IF(OR($D491 &gt;= BX$6, $E491 &lt; BW$6), 0, 1)+IF(OR($F491 &gt;= BX$6, $G491 &lt; BW$6), 0, 2)+1)</f>
        <v/>
      </c>
      <c r="BX491" s="71" t="str">
        <f ca="1">INDEX({"","_","-","="},IF(OR($D491 &gt;= BY$6, $E491 &lt; BX$6), 0, 1)+IF(OR($F491 &gt;= BY$6, $G491 &lt; BX$6), 0, 2)+1)</f>
        <v/>
      </c>
      <c r="BY491" s="71" t="str">
        <f ca="1">INDEX({"","_","-","="},IF(OR($D491 &gt;= BZ$6, $E491 &lt; BY$6), 0, 1)+IF(OR($F491 &gt;= BZ$6, $G491 &lt; BY$6), 0, 2)+1)</f>
        <v/>
      </c>
      <c r="BZ491" s="71" t="str">
        <f ca="1">INDEX({"","_","-","="},IF(OR($D491 &gt;= CA$6, $E491 &lt; BZ$6), 0, 1)+IF(OR($F491 &gt;= CA$6, $G491 &lt; BZ$6), 0, 2)+1)</f>
        <v/>
      </c>
      <c r="CA491" s="71" t="str">
        <f ca="1">INDEX({"","_","-","="},IF(OR($D491 &gt;= CB$6, $E491 &lt; CA$6), 0, 1)+IF(OR($F491 &gt;= CB$6, $G491 &lt; CA$6), 0, 2)+1)</f>
        <v/>
      </c>
      <c r="CB491" s="71" t="str">
        <f ca="1">INDEX({"","_","-","="},IF(OR($D491 &gt;= CC$6, $E491 &lt; CB$6), 0, 1)+IF(OR($F491 &gt;= CC$6, $G491 &lt; CB$6), 0, 2)+1)</f>
        <v/>
      </c>
      <c r="CC491" s="71" t="str">
        <f ca="1">INDEX({"","_","-","="},IF(OR($D491 &gt;= CD$6, $E491 &lt; CC$6), 0, 1)+IF(OR($F491 &gt;= CD$6, $G491 &lt; CC$6), 0, 2)+1)</f>
        <v/>
      </c>
      <c r="CD491" s="71" t="str">
        <f ca="1">INDEX({"","_","-","="},IF(OR($D491 &gt;= CE$6, $E491 &lt; CD$6), 0, 1)+IF(OR($F491 &gt;= CE$6, $G491 &lt; CD$6), 0, 2)+1)</f>
        <v/>
      </c>
    </row>
    <row r="492" spans="1:82">
      <c r="A492" s="8" t="str">
        <f ca="1">IF('临-进度'!N487,'临-进度'!$A487,"")</f>
        <v/>
      </c>
      <c r="B492" s="8" t="str">
        <f ca="1">IF('临-进度'!N487,'临-进度'!$B487,"")</f>
        <v/>
      </c>
      <c r="C492" s="8" t="str">
        <f ca="1">IF('临-进度'!N487,'临-进度'!$F487,"")</f>
        <v/>
      </c>
      <c r="D492" s="42" t="str">
        <f ca="1">IF('临-进度'!$N487,'临-进度'!$J487,"")</f>
        <v/>
      </c>
      <c r="E492" s="42" t="str">
        <f ca="1">IF('临-进度'!$N487,'临-进度'!$AF487,"")</f>
        <v/>
      </c>
      <c r="F492" s="42" t="str">
        <f ca="1">IF('临-进度'!$N487,'临-进度'!$K487,"")</f>
        <v/>
      </c>
      <c r="G492" s="76" t="str">
        <f ca="1">IF('临-进度'!$N487,'临-进度'!$AG487,"")</f>
        <v/>
      </c>
      <c r="H492" s="71" t="str">
        <f ca="1">INDEX({"","_","-","="},IF(OR($D492 &gt;= I$6, $E492 &lt; H$6), 0, 1)+IF(OR($F492 &gt;= I$6, $G492 &lt; H$6), 0, 2)+1)</f>
        <v/>
      </c>
      <c r="I492" s="71" t="str">
        <f ca="1">INDEX({"","_","-","="},IF(OR($D492 &gt;= J$6, $E492 &lt; I$6), 0, 1)+IF(OR($F492 &gt;= J$6, $G492 &lt; I$6), 0, 2)+1)</f>
        <v/>
      </c>
      <c r="J492" s="71" t="str">
        <f ca="1">INDEX({"","_","-","="},IF(OR($D492 &gt;= K$6, $E492 &lt; J$6), 0, 1)+IF(OR($F492 &gt;= K$6, $G492 &lt; J$6), 0, 2)+1)</f>
        <v/>
      </c>
      <c r="K492" s="71" t="str">
        <f ca="1">INDEX({"","_","-","="},IF(OR($D492 &gt;= L$6, $E492 &lt; K$6), 0, 1)+IF(OR($F492 &gt;= L$6, $G492 &lt; K$6), 0, 2)+1)</f>
        <v/>
      </c>
      <c r="L492" s="71" t="str">
        <f ca="1">INDEX({"","_","-","="},IF(OR($D492 &gt;= M$6, $E492 &lt; L$6), 0, 1)+IF(OR($F492 &gt;= M$6, $G492 &lt; L$6), 0, 2)+1)</f>
        <v/>
      </c>
      <c r="M492" s="71" t="str">
        <f ca="1">INDEX({"","_","-","="},IF(OR($D492 &gt;= N$6, $E492 &lt; M$6), 0, 1)+IF(OR($F492 &gt;= N$6, $G492 &lt; M$6), 0, 2)+1)</f>
        <v/>
      </c>
      <c r="N492" s="71" t="str">
        <f ca="1">INDEX({"","_","-","="},IF(OR($D492 &gt;= O$6, $E492 &lt; N$6), 0, 1)+IF(OR($F492 &gt;= O$6, $G492 &lt; N$6), 0, 2)+1)</f>
        <v/>
      </c>
      <c r="O492" s="71" t="str">
        <f ca="1">INDEX({"","_","-","="},IF(OR($D492 &gt;= P$6, $E492 &lt; O$6), 0, 1)+IF(OR($F492 &gt;= P$6, $G492 &lt; O$6), 0, 2)+1)</f>
        <v/>
      </c>
      <c r="P492" s="71" t="str">
        <f ca="1">INDEX({"","_","-","="},IF(OR($D492 &gt;= Q$6, $E492 &lt; P$6), 0, 1)+IF(OR($F492 &gt;= Q$6, $G492 &lt; P$6), 0, 2)+1)</f>
        <v/>
      </c>
      <c r="Q492" s="71" t="str">
        <f ca="1">INDEX({"","_","-","="},IF(OR($D492 &gt;= R$6, $E492 &lt; Q$6), 0, 1)+IF(OR($F492 &gt;= R$6, $G492 &lt; Q$6), 0, 2)+1)</f>
        <v/>
      </c>
      <c r="R492" s="71" t="str">
        <f ca="1">INDEX({"","_","-","="},IF(OR($D492 &gt;= S$6, $E492 &lt; R$6), 0, 1)+IF(OR($F492 &gt;= S$6, $G492 &lt; R$6), 0, 2)+1)</f>
        <v/>
      </c>
      <c r="S492" s="71" t="str">
        <f ca="1">INDEX({"","_","-","="},IF(OR($D492 &gt;= T$6, $E492 &lt; S$6), 0, 1)+IF(OR($F492 &gt;= T$6, $G492 &lt; S$6), 0, 2)+1)</f>
        <v/>
      </c>
      <c r="T492" s="71" t="str">
        <f ca="1">INDEX({"","_","-","="},IF(OR($D492 &gt;= U$6, $E492 &lt; T$6), 0, 1)+IF(OR($F492 &gt;= U$6, $G492 &lt; T$6), 0, 2)+1)</f>
        <v/>
      </c>
      <c r="U492" s="71" t="str">
        <f ca="1">INDEX({"","_","-","="},IF(OR($D492 &gt;= V$6, $E492 &lt; U$6), 0, 1)+IF(OR($F492 &gt;= V$6, $G492 &lt; U$6), 0, 2)+1)</f>
        <v/>
      </c>
      <c r="V492" s="71" t="str">
        <f ca="1">INDEX({"","_","-","="},IF(OR($D492 &gt;= W$6, $E492 &lt; V$6), 0, 1)+IF(OR($F492 &gt;= W$6, $G492 &lt; V$6), 0, 2)+1)</f>
        <v/>
      </c>
      <c r="W492" s="71" t="str">
        <f ca="1">INDEX({"","_","-","="},IF(OR($D492 &gt;= X$6, $E492 &lt; W$6), 0, 1)+IF(OR($F492 &gt;= X$6, $G492 &lt; W$6), 0, 2)+1)</f>
        <v/>
      </c>
      <c r="X492" s="71" t="str">
        <f ca="1">INDEX({"","_","-","="},IF(OR($D492 &gt;= Y$6, $E492 &lt; X$6), 0, 1)+IF(OR($F492 &gt;= Y$6, $G492 &lt; X$6), 0, 2)+1)</f>
        <v/>
      </c>
      <c r="Y492" s="71" t="str">
        <f ca="1">INDEX({"","_","-","="},IF(OR($D492 &gt;= Z$6, $E492 &lt; Y$6), 0, 1)+IF(OR($F492 &gt;= Z$6, $G492 &lt; Y$6), 0, 2)+1)</f>
        <v/>
      </c>
      <c r="Z492" s="71" t="str">
        <f ca="1">INDEX({"","_","-","="},IF(OR($D492 &gt;= AA$6, $E492 &lt; Z$6), 0, 1)+IF(OR($F492 &gt;= AA$6, $G492 &lt; Z$6), 0, 2)+1)</f>
        <v/>
      </c>
      <c r="AA492" s="71" t="str">
        <f ca="1">INDEX({"","_","-","="},IF(OR($D492 &gt;= AB$6, $E492 &lt; AA$6), 0, 1)+IF(OR($F492 &gt;= AB$6, $G492 &lt; AA$6), 0, 2)+1)</f>
        <v/>
      </c>
      <c r="AB492" s="71" t="str">
        <f ca="1">INDEX({"","_","-","="},IF(OR($D492 &gt;= AC$6, $E492 &lt; AB$6), 0, 1)+IF(OR($F492 &gt;= AC$6, $G492 &lt; AB$6), 0, 2)+1)</f>
        <v/>
      </c>
      <c r="AC492" s="71" t="str">
        <f ca="1">INDEX({"","_","-","="},IF(OR($D492 &gt;= AD$6, $E492 &lt; AC$6), 0, 1)+IF(OR($F492 &gt;= AD$6, $G492 &lt; AC$6), 0, 2)+1)</f>
        <v/>
      </c>
      <c r="AD492" s="71" t="str">
        <f ca="1">INDEX({"","_","-","="},IF(OR($D492 &gt;= AE$6, $E492 &lt; AD$6), 0, 1)+IF(OR($F492 &gt;= AE$6, $G492 &lt; AD$6), 0, 2)+1)</f>
        <v/>
      </c>
      <c r="AE492" s="71" t="str">
        <f ca="1">INDEX({"","_","-","="},IF(OR($D492 &gt;= AF$6, $E492 &lt; AE$6), 0, 1)+IF(OR($F492 &gt;= AF$6, $G492 &lt; AE$6), 0, 2)+1)</f>
        <v/>
      </c>
      <c r="AF492" s="71" t="str">
        <f ca="1">INDEX({"","_","-","="},IF(OR($D492 &gt;= AG$6, $E492 &lt; AF$6), 0, 1)+IF(OR($F492 &gt;= AG$6, $G492 &lt; AF$6), 0, 2)+1)</f>
        <v/>
      </c>
      <c r="AG492" s="71" t="str">
        <f ca="1">INDEX({"","_","-","="},IF(OR($D492 &gt;= AH$6, $E492 &lt; AG$6), 0, 1)+IF(OR($F492 &gt;= AH$6, $G492 &lt; AG$6), 0, 2)+1)</f>
        <v/>
      </c>
      <c r="AH492" s="71" t="str">
        <f ca="1">INDEX({"","_","-","="},IF(OR($D492 &gt;= AI$6, $E492 &lt; AH$6), 0, 1)+IF(OR($F492 &gt;= AI$6, $G492 &lt; AH$6), 0, 2)+1)</f>
        <v/>
      </c>
      <c r="AI492" s="71" t="str">
        <f ca="1">INDEX({"","_","-","="},IF(OR($D492 &gt;= AJ$6, $E492 &lt; AI$6), 0, 1)+IF(OR($F492 &gt;= AJ$6, $G492 &lt; AI$6), 0, 2)+1)</f>
        <v/>
      </c>
      <c r="AJ492" s="71" t="str">
        <f ca="1">INDEX({"","_","-","="},IF(OR($D492 &gt;= AK$6, $E492 &lt; AJ$6), 0, 1)+IF(OR($F492 &gt;= AK$6, $G492 &lt; AJ$6), 0, 2)+1)</f>
        <v/>
      </c>
      <c r="AK492" s="71" t="str">
        <f ca="1">INDEX({"","_","-","="},IF(OR($D492 &gt;= AL$6, $E492 &lt; AK$6), 0, 1)+IF(OR($F492 &gt;= AL$6, $G492 &lt; AK$6), 0, 2)+1)</f>
        <v/>
      </c>
      <c r="AL492" s="71" t="str">
        <f ca="1">INDEX({"","_","-","="},IF(OR($D492 &gt;= AM$6, $E492 &lt; AL$6), 0, 1)+IF(OR($F492 &gt;= AM$6, $G492 &lt; AL$6), 0, 2)+1)</f>
        <v/>
      </c>
      <c r="AM492" s="71" t="str">
        <f ca="1">INDEX({"","_","-","="},IF(OR($D492 &gt;= AN$6, $E492 &lt; AM$6), 0, 1)+IF(OR($F492 &gt;= AN$6, $G492 &lt; AM$6), 0, 2)+1)</f>
        <v/>
      </c>
      <c r="AN492" s="71" t="str">
        <f ca="1">INDEX({"","_","-","="},IF(OR($D492 &gt;= AO$6, $E492 &lt; AN$6), 0, 1)+IF(OR($F492 &gt;= AO$6, $G492 &lt; AN$6), 0, 2)+1)</f>
        <v/>
      </c>
      <c r="AO492" s="71" t="str">
        <f ca="1">INDEX({"","_","-","="},IF(OR($D492 &gt;= AP$6, $E492 &lt; AO$6), 0, 1)+IF(OR($F492 &gt;= AP$6, $G492 &lt; AO$6), 0, 2)+1)</f>
        <v/>
      </c>
      <c r="AP492" s="71" t="str">
        <f ca="1">INDEX({"","_","-","="},IF(OR($D492 &gt;= AQ$6, $E492 &lt; AP$6), 0, 1)+IF(OR($F492 &gt;= AQ$6, $G492 &lt; AP$6), 0, 2)+1)</f>
        <v/>
      </c>
      <c r="AQ492" s="71" t="str">
        <f ca="1">INDEX({"","_","-","="},IF(OR($D492 &gt;= AR$6, $E492 &lt; AQ$6), 0, 1)+IF(OR($F492 &gt;= AR$6, $G492 &lt; AQ$6), 0, 2)+1)</f>
        <v/>
      </c>
      <c r="AR492" s="71" t="str">
        <f ca="1">INDEX({"","_","-","="},IF(OR($D492 &gt;= AS$6, $E492 &lt; AR$6), 0, 1)+IF(OR($F492 &gt;= AS$6, $G492 &lt; AR$6), 0, 2)+1)</f>
        <v/>
      </c>
      <c r="AS492" s="71" t="str">
        <f ca="1">INDEX({"","_","-","="},IF(OR($D492 &gt;= AT$6, $E492 &lt; AS$6), 0, 1)+IF(OR($F492 &gt;= AT$6, $G492 &lt; AS$6), 0, 2)+1)</f>
        <v/>
      </c>
      <c r="AT492" s="71" t="str">
        <f ca="1">INDEX({"","_","-","="},IF(OR($D492 &gt;= AU$6, $E492 &lt; AT$6), 0, 1)+IF(OR($F492 &gt;= AU$6, $G492 &lt; AT$6), 0, 2)+1)</f>
        <v/>
      </c>
      <c r="AU492" s="71" t="str">
        <f ca="1">INDEX({"","_","-","="},IF(OR($D492 &gt;= AV$6, $E492 &lt; AU$6), 0, 1)+IF(OR($F492 &gt;= AV$6, $G492 &lt; AU$6), 0, 2)+1)</f>
        <v/>
      </c>
      <c r="AV492" s="71" t="str">
        <f ca="1">INDEX({"","_","-","="},IF(OR($D492 &gt;= AW$6, $E492 &lt; AV$6), 0, 1)+IF(OR($F492 &gt;= AW$6, $G492 &lt; AV$6), 0, 2)+1)</f>
        <v/>
      </c>
      <c r="AW492" s="71" t="str">
        <f ca="1">INDEX({"","_","-","="},IF(OR($D492 &gt;= AX$6, $E492 &lt; AW$6), 0, 1)+IF(OR($F492 &gt;= AX$6, $G492 &lt; AW$6), 0, 2)+1)</f>
        <v/>
      </c>
      <c r="AX492" s="71" t="str">
        <f ca="1">INDEX({"","_","-","="},IF(OR($D492 &gt;= AY$6, $E492 &lt; AX$6), 0, 1)+IF(OR($F492 &gt;= AY$6, $G492 &lt; AX$6), 0, 2)+1)</f>
        <v/>
      </c>
      <c r="AY492" s="71" t="str">
        <f ca="1">INDEX({"","_","-","="},IF(OR($D492 &gt;= AZ$6, $E492 &lt; AY$6), 0, 1)+IF(OR($F492 &gt;= AZ$6, $G492 &lt; AY$6), 0, 2)+1)</f>
        <v/>
      </c>
      <c r="AZ492" s="71" t="str">
        <f ca="1">INDEX({"","_","-","="},IF(OR($D492 &gt;= BA$6, $E492 &lt; AZ$6), 0, 1)+IF(OR($F492 &gt;= BA$6, $G492 &lt; AZ$6), 0, 2)+1)</f>
        <v/>
      </c>
      <c r="BA492" s="71" t="str">
        <f ca="1">INDEX({"","_","-","="},IF(OR($D492 &gt;= BB$6, $E492 &lt; BA$6), 0, 1)+IF(OR($F492 &gt;= BB$6, $G492 &lt; BA$6), 0, 2)+1)</f>
        <v/>
      </c>
      <c r="BB492" s="71" t="str">
        <f ca="1">INDEX({"","_","-","="},IF(OR($D492 &gt;= BC$6, $E492 &lt; BB$6), 0, 1)+IF(OR($F492 &gt;= BC$6, $G492 &lt; BB$6), 0, 2)+1)</f>
        <v/>
      </c>
      <c r="BC492" s="71" t="str">
        <f ca="1">INDEX({"","_","-","="},IF(OR($D492 &gt;= BD$6, $E492 &lt; BC$6), 0, 1)+IF(OR($F492 &gt;= BD$6, $G492 &lt; BC$6), 0, 2)+1)</f>
        <v/>
      </c>
      <c r="BD492" s="71" t="str">
        <f ca="1">INDEX({"","_","-","="},IF(OR($D492 &gt;= BE$6, $E492 &lt; BD$6), 0, 1)+IF(OR($F492 &gt;= BE$6, $G492 &lt; BD$6), 0, 2)+1)</f>
        <v/>
      </c>
      <c r="BE492" s="71" t="str">
        <f ca="1">INDEX({"","_","-","="},IF(OR($D492 &gt;= BF$6, $E492 &lt; BE$6), 0, 1)+IF(OR($F492 &gt;= BF$6, $G492 &lt; BE$6), 0, 2)+1)</f>
        <v/>
      </c>
      <c r="BF492" s="71" t="str">
        <f ca="1">INDEX({"","_","-","="},IF(OR($D492 &gt;= BG$6, $E492 &lt; BF$6), 0, 1)+IF(OR($F492 &gt;= BG$6, $G492 &lt; BF$6), 0, 2)+1)</f>
        <v/>
      </c>
      <c r="BG492" s="71" t="str">
        <f ca="1">INDEX({"","_","-","="},IF(OR($D492 &gt;= BH$6, $E492 &lt; BG$6), 0, 1)+IF(OR($F492 &gt;= BH$6, $G492 &lt; BG$6), 0, 2)+1)</f>
        <v/>
      </c>
      <c r="BH492" s="71" t="str">
        <f ca="1">INDEX({"","_","-","="},IF(OR($D492 &gt;= BI$6, $E492 &lt; BH$6), 0, 1)+IF(OR($F492 &gt;= BI$6, $G492 &lt; BH$6), 0, 2)+1)</f>
        <v/>
      </c>
      <c r="BI492" s="71" t="str">
        <f ca="1">INDEX({"","_","-","="},IF(OR($D492 &gt;= BJ$6, $E492 &lt; BI$6), 0, 1)+IF(OR($F492 &gt;= BJ$6, $G492 &lt; BI$6), 0, 2)+1)</f>
        <v/>
      </c>
      <c r="BJ492" s="71" t="str">
        <f ca="1">INDEX({"","_","-","="},IF(OR($D492 &gt;= BK$6, $E492 &lt; BJ$6), 0, 1)+IF(OR($F492 &gt;= BK$6, $G492 &lt; BJ$6), 0, 2)+1)</f>
        <v/>
      </c>
      <c r="BK492" s="71" t="str">
        <f ca="1">INDEX({"","_","-","="},IF(OR($D492 &gt;= BL$6, $E492 &lt; BK$6), 0, 1)+IF(OR($F492 &gt;= BL$6, $G492 &lt; BK$6), 0, 2)+1)</f>
        <v/>
      </c>
      <c r="BL492" s="71" t="str">
        <f ca="1">INDEX({"","_","-","="},IF(OR($D492 &gt;= BM$6, $E492 &lt; BL$6), 0, 1)+IF(OR($F492 &gt;= BM$6, $G492 &lt; BL$6), 0, 2)+1)</f>
        <v/>
      </c>
      <c r="BM492" s="71" t="str">
        <f ca="1">INDEX({"","_","-","="},IF(OR($D492 &gt;= BN$6, $E492 &lt; BM$6), 0, 1)+IF(OR($F492 &gt;= BN$6, $G492 &lt; BM$6), 0, 2)+1)</f>
        <v/>
      </c>
      <c r="BN492" s="71" t="str">
        <f ca="1">INDEX({"","_","-","="},IF(OR($D492 &gt;= BO$6, $E492 &lt; BN$6), 0, 1)+IF(OR($F492 &gt;= BO$6, $G492 &lt; BN$6), 0, 2)+1)</f>
        <v/>
      </c>
      <c r="BO492" s="71" t="str">
        <f ca="1">INDEX({"","_","-","="},IF(OR($D492 &gt;= BP$6, $E492 &lt; BO$6), 0, 1)+IF(OR($F492 &gt;= BP$6, $G492 &lt; BO$6), 0, 2)+1)</f>
        <v/>
      </c>
      <c r="BP492" s="71" t="str">
        <f ca="1">INDEX({"","_","-","="},IF(OR($D492 &gt;= BQ$6, $E492 &lt; BP$6), 0, 1)+IF(OR($F492 &gt;= BQ$6, $G492 &lt; BP$6), 0, 2)+1)</f>
        <v/>
      </c>
      <c r="BQ492" s="71" t="str">
        <f ca="1">INDEX({"","_","-","="},IF(OR($D492 &gt;= BR$6, $E492 &lt; BQ$6), 0, 1)+IF(OR($F492 &gt;= BR$6, $G492 &lt; BQ$6), 0, 2)+1)</f>
        <v/>
      </c>
      <c r="BR492" s="71" t="str">
        <f ca="1">INDEX({"","_","-","="},IF(OR($D492 &gt;= BS$6, $E492 &lt; BR$6), 0, 1)+IF(OR($F492 &gt;= BS$6, $G492 &lt; BR$6), 0, 2)+1)</f>
        <v/>
      </c>
      <c r="BS492" s="71" t="str">
        <f ca="1">INDEX({"","_","-","="},IF(OR($D492 &gt;= BT$6, $E492 &lt; BS$6), 0, 1)+IF(OR($F492 &gt;= BT$6, $G492 &lt; BS$6), 0, 2)+1)</f>
        <v/>
      </c>
      <c r="BT492" s="71" t="str">
        <f ca="1">INDEX({"","_","-","="},IF(OR($D492 &gt;= BU$6, $E492 &lt; BT$6), 0, 1)+IF(OR($F492 &gt;= BU$6, $G492 &lt; BT$6), 0, 2)+1)</f>
        <v/>
      </c>
      <c r="BU492" s="71" t="str">
        <f ca="1">INDEX({"","_","-","="},IF(OR($D492 &gt;= BV$6, $E492 &lt; BU$6), 0, 1)+IF(OR($F492 &gt;= BV$6, $G492 &lt; BU$6), 0, 2)+1)</f>
        <v/>
      </c>
      <c r="BV492" s="71" t="str">
        <f ca="1">INDEX({"","_","-","="},IF(OR($D492 &gt;= BW$6, $E492 &lt; BV$6), 0, 1)+IF(OR($F492 &gt;= BW$6, $G492 &lt; BV$6), 0, 2)+1)</f>
        <v/>
      </c>
      <c r="BW492" s="71" t="str">
        <f ca="1">INDEX({"","_","-","="},IF(OR($D492 &gt;= BX$6, $E492 &lt; BW$6), 0, 1)+IF(OR($F492 &gt;= BX$6, $G492 &lt; BW$6), 0, 2)+1)</f>
        <v/>
      </c>
      <c r="BX492" s="71" t="str">
        <f ca="1">INDEX({"","_","-","="},IF(OR($D492 &gt;= BY$6, $E492 &lt; BX$6), 0, 1)+IF(OR($F492 &gt;= BY$6, $G492 &lt; BX$6), 0, 2)+1)</f>
        <v/>
      </c>
      <c r="BY492" s="71" t="str">
        <f ca="1">INDEX({"","_","-","="},IF(OR($D492 &gt;= BZ$6, $E492 &lt; BY$6), 0, 1)+IF(OR($F492 &gt;= BZ$6, $G492 &lt; BY$6), 0, 2)+1)</f>
        <v/>
      </c>
      <c r="BZ492" s="71" t="str">
        <f ca="1">INDEX({"","_","-","="},IF(OR($D492 &gt;= CA$6, $E492 &lt; BZ$6), 0, 1)+IF(OR($F492 &gt;= CA$6, $G492 &lt; BZ$6), 0, 2)+1)</f>
        <v/>
      </c>
      <c r="CA492" s="71" t="str">
        <f ca="1">INDEX({"","_","-","="},IF(OR($D492 &gt;= CB$6, $E492 &lt; CA$6), 0, 1)+IF(OR($F492 &gt;= CB$6, $G492 &lt; CA$6), 0, 2)+1)</f>
        <v/>
      </c>
      <c r="CB492" s="71" t="str">
        <f ca="1">INDEX({"","_","-","="},IF(OR($D492 &gt;= CC$6, $E492 &lt; CB$6), 0, 1)+IF(OR($F492 &gt;= CC$6, $G492 &lt; CB$6), 0, 2)+1)</f>
        <v/>
      </c>
      <c r="CC492" s="71" t="str">
        <f ca="1">INDEX({"","_","-","="},IF(OR($D492 &gt;= CD$6, $E492 &lt; CC$6), 0, 1)+IF(OR($F492 &gt;= CD$6, $G492 &lt; CC$6), 0, 2)+1)</f>
        <v/>
      </c>
      <c r="CD492" s="71" t="str">
        <f ca="1">INDEX({"","_","-","="},IF(OR($D492 &gt;= CE$6, $E492 &lt; CD$6), 0, 1)+IF(OR($F492 &gt;= CE$6, $G492 &lt; CD$6), 0, 2)+1)</f>
        <v/>
      </c>
    </row>
    <row r="493" spans="1:82">
      <c r="A493" s="8" t="str">
        <f ca="1">IF('临-进度'!N488,'临-进度'!$A488,"")</f>
        <v/>
      </c>
      <c r="B493" s="8" t="str">
        <f ca="1">IF('临-进度'!N488,'临-进度'!$B488,"")</f>
        <v/>
      </c>
      <c r="C493" s="8" t="str">
        <f ca="1">IF('临-进度'!N488,'临-进度'!$F488,"")</f>
        <v/>
      </c>
      <c r="D493" s="42" t="str">
        <f ca="1">IF('临-进度'!$N488,'临-进度'!$J488,"")</f>
        <v/>
      </c>
      <c r="E493" s="42" t="str">
        <f ca="1">IF('临-进度'!$N488,'临-进度'!$AF488,"")</f>
        <v/>
      </c>
      <c r="F493" s="42" t="str">
        <f ca="1">IF('临-进度'!$N488,'临-进度'!$K488,"")</f>
        <v/>
      </c>
      <c r="G493" s="76" t="str">
        <f ca="1">IF('临-进度'!$N488,'临-进度'!$AG488,"")</f>
        <v/>
      </c>
      <c r="H493" s="71" t="str">
        <f ca="1">INDEX({"","_","-","="},IF(OR($D493 &gt;= I$6, $E493 &lt; H$6), 0, 1)+IF(OR($F493 &gt;= I$6, $G493 &lt; H$6), 0, 2)+1)</f>
        <v/>
      </c>
      <c r="I493" s="71" t="str">
        <f ca="1">INDEX({"","_","-","="},IF(OR($D493 &gt;= J$6, $E493 &lt; I$6), 0, 1)+IF(OR($F493 &gt;= J$6, $G493 &lt; I$6), 0, 2)+1)</f>
        <v/>
      </c>
      <c r="J493" s="71" t="str">
        <f ca="1">INDEX({"","_","-","="},IF(OR($D493 &gt;= K$6, $E493 &lt; J$6), 0, 1)+IF(OR($F493 &gt;= K$6, $G493 &lt; J$6), 0, 2)+1)</f>
        <v/>
      </c>
      <c r="K493" s="71" t="str">
        <f ca="1">INDEX({"","_","-","="},IF(OR($D493 &gt;= L$6, $E493 &lt; K$6), 0, 1)+IF(OR($F493 &gt;= L$6, $G493 &lt; K$6), 0, 2)+1)</f>
        <v/>
      </c>
      <c r="L493" s="71" t="str">
        <f ca="1">INDEX({"","_","-","="},IF(OR($D493 &gt;= M$6, $E493 &lt; L$6), 0, 1)+IF(OR($F493 &gt;= M$6, $G493 &lt; L$6), 0, 2)+1)</f>
        <v/>
      </c>
      <c r="M493" s="71" t="str">
        <f ca="1">INDEX({"","_","-","="},IF(OR($D493 &gt;= N$6, $E493 &lt; M$6), 0, 1)+IF(OR($F493 &gt;= N$6, $G493 &lt; M$6), 0, 2)+1)</f>
        <v/>
      </c>
      <c r="N493" s="71" t="str">
        <f ca="1">INDEX({"","_","-","="},IF(OR($D493 &gt;= O$6, $E493 &lt; N$6), 0, 1)+IF(OR($F493 &gt;= O$6, $G493 &lt; N$6), 0, 2)+1)</f>
        <v/>
      </c>
      <c r="O493" s="71" t="str">
        <f ca="1">INDEX({"","_","-","="},IF(OR($D493 &gt;= P$6, $E493 &lt; O$6), 0, 1)+IF(OR($F493 &gt;= P$6, $G493 &lt; O$6), 0, 2)+1)</f>
        <v/>
      </c>
      <c r="P493" s="71" t="str">
        <f ca="1">INDEX({"","_","-","="},IF(OR($D493 &gt;= Q$6, $E493 &lt; P$6), 0, 1)+IF(OR($F493 &gt;= Q$6, $G493 &lt; P$6), 0, 2)+1)</f>
        <v/>
      </c>
      <c r="Q493" s="71" t="str">
        <f ca="1">INDEX({"","_","-","="},IF(OR($D493 &gt;= R$6, $E493 &lt; Q$6), 0, 1)+IF(OR($F493 &gt;= R$6, $G493 &lt; Q$6), 0, 2)+1)</f>
        <v/>
      </c>
      <c r="R493" s="71" t="str">
        <f ca="1">INDEX({"","_","-","="},IF(OR($D493 &gt;= S$6, $E493 &lt; R$6), 0, 1)+IF(OR($F493 &gt;= S$6, $G493 &lt; R$6), 0, 2)+1)</f>
        <v/>
      </c>
      <c r="S493" s="71" t="str">
        <f ca="1">INDEX({"","_","-","="},IF(OR($D493 &gt;= T$6, $E493 &lt; S$6), 0, 1)+IF(OR($F493 &gt;= T$6, $G493 &lt; S$6), 0, 2)+1)</f>
        <v/>
      </c>
      <c r="T493" s="71" t="str">
        <f ca="1">INDEX({"","_","-","="},IF(OR($D493 &gt;= U$6, $E493 &lt; T$6), 0, 1)+IF(OR($F493 &gt;= U$6, $G493 &lt; T$6), 0, 2)+1)</f>
        <v/>
      </c>
      <c r="U493" s="71" t="str">
        <f ca="1">INDEX({"","_","-","="},IF(OR($D493 &gt;= V$6, $E493 &lt; U$6), 0, 1)+IF(OR($F493 &gt;= V$6, $G493 &lt; U$6), 0, 2)+1)</f>
        <v/>
      </c>
      <c r="V493" s="71" t="str">
        <f ca="1">INDEX({"","_","-","="},IF(OR($D493 &gt;= W$6, $E493 &lt; V$6), 0, 1)+IF(OR($F493 &gt;= W$6, $G493 &lt; V$6), 0, 2)+1)</f>
        <v/>
      </c>
      <c r="W493" s="71" t="str">
        <f ca="1">INDEX({"","_","-","="},IF(OR($D493 &gt;= X$6, $E493 &lt; W$6), 0, 1)+IF(OR($F493 &gt;= X$6, $G493 &lt; W$6), 0, 2)+1)</f>
        <v/>
      </c>
      <c r="X493" s="71" t="str">
        <f ca="1">INDEX({"","_","-","="},IF(OR($D493 &gt;= Y$6, $E493 &lt; X$6), 0, 1)+IF(OR($F493 &gt;= Y$6, $G493 &lt; X$6), 0, 2)+1)</f>
        <v/>
      </c>
      <c r="Y493" s="71" t="str">
        <f ca="1">INDEX({"","_","-","="},IF(OR($D493 &gt;= Z$6, $E493 &lt; Y$6), 0, 1)+IF(OR($F493 &gt;= Z$6, $G493 &lt; Y$6), 0, 2)+1)</f>
        <v/>
      </c>
      <c r="Z493" s="71" t="str">
        <f ca="1">INDEX({"","_","-","="},IF(OR($D493 &gt;= AA$6, $E493 &lt; Z$6), 0, 1)+IF(OR($F493 &gt;= AA$6, $G493 &lt; Z$6), 0, 2)+1)</f>
        <v/>
      </c>
      <c r="AA493" s="71" t="str">
        <f ca="1">INDEX({"","_","-","="},IF(OR($D493 &gt;= AB$6, $E493 &lt; AA$6), 0, 1)+IF(OR($F493 &gt;= AB$6, $G493 &lt; AA$6), 0, 2)+1)</f>
        <v/>
      </c>
      <c r="AB493" s="71" t="str">
        <f ca="1">INDEX({"","_","-","="},IF(OR($D493 &gt;= AC$6, $E493 &lt; AB$6), 0, 1)+IF(OR($F493 &gt;= AC$6, $G493 &lt; AB$6), 0, 2)+1)</f>
        <v/>
      </c>
      <c r="AC493" s="71" t="str">
        <f ca="1">INDEX({"","_","-","="},IF(OR($D493 &gt;= AD$6, $E493 &lt; AC$6), 0, 1)+IF(OR($F493 &gt;= AD$6, $G493 &lt; AC$6), 0, 2)+1)</f>
        <v/>
      </c>
      <c r="AD493" s="71" t="str">
        <f ca="1">INDEX({"","_","-","="},IF(OR($D493 &gt;= AE$6, $E493 &lt; AD$6), 0, 1)+IF(OR($F493 &gt;= AE$6, $G493 &lt; AD$6), 0, 2)+1)</f>
        <v/>
      </c>
      <c r="AE493" s="71" t="str">
        <f ca="1">INDEX({"","_","-","="},IF(OR($D493 &gt;= AF$6, $E493 &lt; AE$6), 0, 1)+IF(OR($F493 &gt;= AF$6, $G493 &lt; AE$6), 0, 2)+1)</f>
        <v/>
      </c>
      <c r="AF493" s="71" t="str">
        <f ca="1">INDEX({"","_","-","="},IF(OR($D493 &gt;= AG$6, $E493 &lt; AF$6), 0, 1)+IF(OR($F493 &gt;= AG$6, $G493 &lt; AF$6), 0, 2)+1)</f>
        <v/>
      </c>
      <c r="AG493" s="71" t="str">
        <f ca="1">INDEX({"","_","-","="},IF(OR($D493 &gt;= AH$6, $E493 &lt; AG$6), 0, 1)+IF(OR($F493 &gt;= AH$6, $G493 &lt; AG$6), 0, 2)+1)</f>
        <v/>
      </c>
      <c r="AH493" s="71" t="str">
        <f ca="1">INDEX({"","_","-","="},IF(OR($D493 &gt;= AI$6, $E493 &lt; AH$6), 0, 1)+IF(OR($F493 &gt;= AI$6, $G493 &lt; AH$6), 0, 2)+1)</f>
        <v/>
      </c>
      <c r="AI493" s="71" t="str">
        <f ca="1">INDEX({"","_","-","="},IF(OR($D493 &gt;= AJ$6, $E493 &lt; AI$6), 0, 1)+IF(OR($F493 &gt;= AJ$6, $G493 &lt; AI$6), 0, 2)+1)</f>
        <v/>
      </c>
      <c r="AJ493" s="71" t="str">
        <f ca="1">INDEX({"","_","-","="},IF(OR($D493 &gt;= AK$6, $E493 &lt; AJ$6), 0, 1)+IF(OR($F493 &gt;= AK$6, $G493 &lt; AJ$6), 0, 2)+1)</f>
        <v/>
      </c>
      <c r="AK493" s="71" t="str">
        <f ca="1">INDEX({"","_","-","="},IF(OR($D493 &gt;= AL$6, $E493 &lt; AK$6), 0, 1)+IF(OR($F493 &gt;= AL$6, $G493 &lt; AK$6), 0, 2)+1)</f>
        <v/>
      </c>
      <c r="AL493" s="71" t="str">
        <f ca="1">INDEX({"","_","-","="},IF(OR($D493 &gt;= AM$6, $E493 &lt; AL$6), 0, 1)+IF(OR($F493 &gt;= AM$6, $G493 &lt; AL$6), 0, 2)+1)</f>
        <v/>
      </c>
      <c r="AM493" s="71" t="str">
        <f ca="1">INDEX({"","_","-","="},IF(OR($D493 &gt;= AN$6, $E493 &lt; AM$6), 0, 1)+IF(OR($F493 &gt;= AN$6, $G493 &lt; AM$6), 0, 2)+1)</f>
        <v/>
      </c>
      <c r="AN493" s="71" t="str">
        <f ca="1">INDEX({"","_","-","="},IF(OR($D493 &gt;= AO$6, $E493 &lt; AN$6), 0, 1)+IF(OR($F493 &gt;= AO$6, $G493 &lt; AN$6), 0, 2)+1)</f>
        <v/>
      </c>
      <c r="AO493" s="71" t="str">
        <f ca="1">INDEX({"","_","-","="},IF(OR($D493 &gt;= AP$6, $E493 &lt; AO$6), 0, 1)+IF(OR($F493 &gt;= AP$6, $G493 &lt; AO$6), 0, 2)+1)</f>
        <v/>
      </c>
      <c r="AP493" s="71" t="str">
        <f ca="1">INDEX({"","_","-","="},IF(OR($D493 &gt;= AQ$6, $E493 &lt; AP$6), 0, 1)+IF(OR($F493 &gt;= AQ$6, $G493 &lt; AP$6), 0, 2)+1)</f>
        <v/>
      </c>
      <c r="AQ493" s="71" t="str">
        <f ca="1">INDEX({"","_","-","="},IF(OR($D493 &gt;= AR$6, $E493 &lt; AQ$6), 0, 1)+IF(OR($F493 &gt;= AR$6, $G493 &lt; AQ$6), 0, 2)+1)</f>
        <v/>
      </c>
      <c r="AR493" s="71" t="str">
        <f ca="1">INDEX({"","_","-","="},IF(OR($D493 &gt;= AS$6, $E493 &lt; AR$6), 0, 1)+IF(OR($F493 &gt;= AS$6, $G493 &lt; AR$6), 0, 2)+1)</f>
        <v/>
      </c>
      <c r="AS493" s="71" t="str">
        <f ca="1">INDEX({"","_","-","="},IF(OR($D493 &gt;= AT$6, $E493 &lt; AS$6), 0, 1)+IF(OR($F493 &gt;= AT$6, $G493 &lt; AS$6), 0, 2)+1)</f>
        <v/>
      </c>
      <c r="AT493" s="71" t="str">
        <f ca="1">INDEX({"","_","-","="},IF(OR($D493 &gt;= AU$6, $E493 &lt; AT$6), 0, 1)+IF(OR($F493 &gt;= AU$6, $G493 &lt; AT$6), 0, 2)+1)</f>
        <v/>
      </c>
      <c r="AU493" s="71" t="str">
        <f ca="1">INDEX({"","_","-","="},IF(OR($D493 &gt;= AV$6, $E493 &lt; AU$6), 0, 1)+IF(OR($F493 &gt;= AV$6, $G493 &lt; AU$6), 0, 2)+1)</f>
        <v/>
      </c>
      <c r="AV493" s="71" t="str">
        <f ca="1">INDEX({"","_","-","="},IF(OR($D493 &gt;= AW$6, $E493 &lt; AV$6), 0, 1)+IF(OR($F493 &gt;= AW$6, $G493 &lt; AV$6), 0, 2)+1)</f>
        <v/>
      </c>
      <c r="AW493" s="71" t="str">
        <f ca="1">INDEX({"","_","-","="},IF(OR($D493 &gt;= AX$6, $E493 &lt; AW$6), 0, 1)+IF(OR($F493 &gt;= AX$6, $G493 &lt; AW$6), 0, 2)+1)</f>
        <v/>
      </c>
      <c r="AX493" s="71" t="str">
        <f ca="1">INDEX({"","_","-","="},IF(OR($D493 &gt;= AY$6, $E493 &lt; AX$6), 0, 1)+IF(OR($F493 &gt;= AY$6, $G493 &lt; AX$6), 0, 2)+1)</f>
        <v/>
      </c>
      <c r="AY493" s="71" t="str">
        <f ca="1">INDEX({"","_","-","="},IF(OR($D493 &gt;= AZ$6, $E493 &lt; AY$6), 0, 1)+IF(OR($F493 &gt;= AZ$6, $G493 &lt; AY$6), 0, 2)+1)</f>
        <v/>
      </c>
      <c r="AZ493" s="71" t="str">
        <f ca="1">INDEX({"","_","-","="},IF(OR($D493 &gt;= BA$6, $E493 &lt; AZ$6), 0, 1)+IF(OR($F493 &gt;= BA$6, $G493 &lt; AZ$6), 0, 2)+1)</f>
        <v/>
      </c>
      <c r="BA493" s="71" t="str">
        <f ca="1">INDEX({"","_","-","="},IF(OR($D493 &gt;= BB$6, $E493 &lt; BA$6), 0, 1)+IF(OR($F493 &gt;= BB$6, $G493 &lt; BA$6), 0, 2)+1)</f>
        <v/>
      </c>
      <c r="BB493" s="71" t="str">
        <f ca="1">INDEX({"","_","-","="},IF(OR($D493 &gt;= BC$6, $E493 &lt; BB$6), 0, 1)+IF(OR($F493 &gt;= BC$6, $G493 &lt; BB$6), 0, 2)+1)</f>
        <v/>
      </c>
      <c r="BC493" s="71" t="str">
        <f ca="1">INDEX({"","_","-","="},IF(OR($D493 &gt;= BD$6, $E493 &lt; BC$6), 0, 1)+IF(OR($F493 &gt;= BD$6, $G493 &lt; BC$6), 0, 2)+1)</f>
        <v/>
      </c>
      <c r="BD493" s="71" t="str">
        <f ca="1">INDEX({"","_","-","="},IF(OR($D493 &gt;= BE$6, $E493 &lt; BD$6), 0, 1)+IF(OR($F493 &gt;= BE$6, $G493 &lt; BD$6), 0, 2)+1)</f>
        <v/>
      </c>
      <c r="BE493" s="71" t="str">
        <f ca="1">INDEX({"","_","-","="},IF(OR($D493 &gt;= BF$6, $E493 &lt; BE$6), 0, 1)+IF(OR($F493 &gt;= BF$6, $G493 &lt; BE$6), 0, 2)+1)</f>
        <v/>
      </c>
      <c r="BF493" s="71" t="str">
        <f ca="1">INDEX({"","_","-","="},IF(OR($D493 &gt;= BG$6, $E493 &lt; BF$6), 0, 1)+IF(OR($F493 &gt;= BG$6, $G493 &lt; BF$6), 0, 2)+1)</f>
        <v/>
      </c>
      <c r="BG493" s="71" t="str">
        <f ca="1">INDEX({"","_","-","="},IF(OR($D493 &gt;= BH$6, $E493 &lt; BG$6), 0, 1)+IF(OR($F493 &gt;= BH$6, $G493 &lt; BG$6), 0, 2)+1)</f>
        <v/>
      </c>
      <c r="BH493" s="71" t="str">
        <f ca="1">INDEX({"","_","-","="},IF(OR($D493 &gt;= BI$6, $E493 &lt; BH$6), 0, 1)+IF(OR($F493 &gt;= BI$6, $G493 &lt; BH$6), 0, 2)+1)</f>
        <v/>
      </c>
      <c r="BI493" s="71" t="str">
        <f ca="1">INDEX({"","_","-","="},IF(OR($D493 &gt;= BJ$6, $E493 &lt; BI$6), 0, 1)+IF(OR($F493 &gt;= BJ$6, $G493 &lt; BI$6), 0, 2)+1)</f>
        <v/>
      </c>
      <c r="BJ493" s="71" t="str">
        <f ca="1">INDEX({"","_","-","="},IF(OR($D493 &gt;= BK$6, $E493 &lt; BJ$6), 0, 1)+IF(OR($F493 &gt;= BK$6, $G493 &lt; BJ$6), 0, 2)+1)</f>
        <v/>
      </c>
      <c r="BK493" s="71" t="str">
        <f ca="1">INDEX({"","_","-","="},IF(OR($D493 &gt;= BL$6, $E493 &lt; BK$6), 0, 1)+IF(OR($F493 &gt;= BL$6, $G493 &lt; BK$6), 0, 2)+1)</f>
        <v/>
      </c>
      <c r="BL493" s="71" t="str">
        <f ca="1">INDEX({"","_","-","="},IF(OR($D493 &gt;= BM$6, $E493 &lt; BL$6), 0, 1)+IF(OR($F493 &gt;= BM$6, $G493 &lt; BL$6), 0, 2)+1)</f>
        <v/>
      </c>
      <c r="BM493" s="71" t="str">
        <f ca="1">INDEX({"","_","-","="},IF(OR($D493 &gt;= BN$6, $E493 &lt; BM$6), 0, 1)+IF(OR($F493 &gt;= BN$6, $G493 &lt; BM$6), 0, 2)+1)</f>
        <v/>
      </c>
      <c r="BN493" s="71" t="str">
        <f ca="1">INDEX({"","_","-","="},IF(OR($D493 &gt;= BO$6, $E493 &lt; BN$6), 0, 1)+IF(OR($F493 &gt;= BO$6, $G493 &lt; BN$6), 0, 2)+1)</f>
        <v/>
      </c>
      <c r="BO493" s="71" t="str">
        <f ca="1">INDEX({"","_","-","="},IF(OR($D493 &gt;= BP$6, $E493 &lt; BO$6), 0, 1)+IF(OR($F493 &gt;= BP$6, $G493 &lt; BO$6), 0, 2)+1)</f>
        <v/>
      </c>
      <c r="BP493" s="71" t="str">
        <f ca="1">INDEX({"","_","-","="},IF(OR($D493 &gt;= BQ$6, $E493 &lt; BP$6), 0, 1)+IF(OR($F493 &gt;= BQ$6, $G493 &lt; BP$6), 0, 2)+1)</f>
        <v/>
      </c>
      <c r="BQ493" s="71" t="str">
        <f ca="1">INDEX({"","_","-","="},IF(OR($D493 &gt;= BR$6, $E493 &lt; BQ$6), 0, 1)+IF(OR($F493 &gt;= BR$6, $G493 &lt; BQ$6), 0, 2)+1)</f>
        <v/>
      </c>
      <c r="BR493" s="71" t="str">
        <f ca="1">INDEX({"","_","-","="},IF(OR($D493 &gt;= BS$6, $E493 &lt; BR$6), 0, 1)+IF(OR($F493 &gt;= BS$6, $G493 &lt; BR$6), 0, 2)+1)</f>
        <v/>
      </c>
      <c r="BS493" s="71" t="str">
        <f ca="1">INDEX({"","_","-","="},IF(OR($D493 &gt;= BT$6, $E493 &lt; BS$6), 0, 1)+IF(OR($F493 &gt;= BT$6, $G493 &lt; BS$6), 0, 2)+1)</f>
        <v/>
      </c>
      <c r="BT493" s="71" t="str">
        <f ca="1">INDEX({"","_","-","="},IF(OR($D493 &gt;= BU$6, $E493 &lt; BT$6), 0, 1)+IF(OR($F493 &gt;= BU$6, $G493 &lt; BT$6), 0, 2)+1)</f>
        <v/>
      </c>
      <c r="BU493" s="71" t="str">
        <f ca="1">INDEX({"","_","-","="},IF(OR($D493 &gt;= BV$6, $E493 &lt; BU$6), 0, 1)+IF(OR($F493 &gt;= BV$6, $G493 &lt; BU$6), 0, 2)+1)</f>
        <v/>
      </c>
      <c r="BV493" s="71" t="str">
        <f ca="1">INDEX({"","_","-","="},IF(OR($D493 &gt;= BW$6, $E493 &lt; BV$6), 0, 1)+IF(OR($F493 &gt;= BW$6, $G493 &lt; BV$6), 0, 2)+1)</f>
        <v/>
      </c>
      <c r="BW493" s="71" t="str">
        <f ca="1">INDEX({"","_","-","="},IF(OR($D493 &gt;= BX$6, $E493 &lt; BW$6), 0, 1)+IF(OR($F493 &gt;= BX$6, $G493 &lt; BW$6), 0, 2)+1)</f>
        <v/>
      </c>
      <c r="BX493" s="71" t="str">
        <f ca="1">INDEX({"","_","-","="},IF(OR($D493 &gt;= BY$6, $E493 &lt; BX$6), 0, 1)+IF(OR($F493 &gt;= BY$6, $G493 &lt; BX$6), 0, 2)+1)</f>
        <v/>
      </c>
      <c r="BY493" s="71" t="str">
        <f ca="1">INDEX({"","_","-","="},IF(OR($D493 &gt;= BZ$6, $E493 &lt; BY$6), 0, 1)+IF(OR($F493 &gt;= BZ$6, $G493 &lt; BY$6), 0, 2)+1)</f>
        <v/>
      </c>
      <c r="BZ493" s="71" t="str">
        <f ca="1">INDEX({"","_","-","="},IF(OR($D493 &gt;= CA$6, $E493 &lt; BZ$6), 0, 1)+IF(OR($F493 &gt;= CA$6, $G493 &lt; BZ$6), 0, 2)+1)</f>
        <v/>
      </c>
      <c r="CA493" s="71" t="str">
        <f ca="1">INDEX({"","_","-","="},IF(OR($D493 &gt;= CB$6, $E493 &lt; CA$6), 0, 1)+IF(OR($F493 &gt;= CB$6, $G493 &lt; CA$6), 0, 2)+1)</f>
        <v/>
      </c>
      <c r="CB493" s="71" t="str">
        <f ca="1">INDEX({"","_","-","="},IF(OR($D493 &gt;= CC$6, $E493 &lt; CB$6), 0, 1)+IF(OR($F493 &gt;= CC$6, $G493 &lt; CB$6), 0, 2)+1)</f>
        <v/>
      </c>
      <c r="CC493" s="71" t="str">
        <f ca="1">INDEX({"","_","-","="},IF(OR($D493 &gt;= CD$6, $E493 &lt; CC$6), 0, 1)+IF(OR($F493 &gt;= CD$6, $G493 &lt; CC$6), 0, 2)+1)</f>
        <v/>
      </c>
      <c r="CD493" s="71" t="str">
        <f ca="1">INDEX({"","_","-","="},IF(OR($D493 &gt;= CE$6, $E493 &lt; CD$6), 0, 1)+IF(OR($F493 &gt;= CE$6, $G493 &lt; CD$6), 0, 2)+1)</f>
        <v/>
      </c>
    </row>
    <row r="494" spans="1:82">
      <c r="A494" s="8" t="str">
        <f ca="1">IF('临-进度'!N489,'临-进度'!$A489,"")</f>
        <v/>
      </c>
      <c r="B494" s="8" t="str">
        <f ca="1">IF('临-进度'!N489,'临-进度'!$B489,"")</f>
        <v/>
      </c>
      <c r="C494" s="8" t="str">
        <f ca="1">IF('临-进度'!N489,'临-进度'!$F489,"")</f>
        <v/>
      </c>
      <c r="D494" s="42" t="str">
        <f ca="1">IF('临-进度'!$N489,'临-进度'!$J489,"")</f>
        <v/>
      </c>
      <c r="E494" s="42" t="str">
        <f ca="1">IF('临-进度'!$N489,'临-进度'!$AF489,"")</f>
        <v/>
      </c>
      <c r="F494" s="42" t="str">
        <f ca="1">IF('临-进度'!$N489,'临-进度'!$K489,"")</f>
        <v/>
      </c>
      <c r="G494" s="76" t="str">
        <f ca="1">IF('临-进度'!$N489,'临-进度'!$AG489,"")</f>
        <v/>
      </c>
      <c r="H494" s="71" t="str">
        <f ca="1">INDEX({"","_","-","="},IF(OR($D494 &gt;= I$6, $E494 &lt; H$6), 0, 1)+IF(OR($F494 &gt;= I$6, $G494 &lt; H$6), 0, 2)+1)</f>
        <v/>
      </c>
      <c r="I494" s="71" t="str">
        <f ca="1">INDEX({"","_","-","="},IF(OR($D494 &gt;= J$6, $E494 &lt; I$6), 0, 1)+IF(OR($F494 &gt;= J$6, $G494 &lt; I$6), 0, 2)+1)</f>
        <v/>
      </c>
      <c r="J494" s="71" t="str">
        <f ca="1">INDEX({"","_","-","="},IF(OR($D494 &gt;= K$6, $E494 &lt; J$6), 0, 1)+IF(OR($F494 &gt;= K$6, $G494 &lt; J$6), 0, 2)+1)</f>
        <v/>
      </c>
      <c r="K494" s="71" t="str">
        <f ca="1">INDEX({"","_","-","="},IF(OR($D494 &gt;= L$6, $E494 &lt; K$6), 0, 1)+IF(OR($F494 &gt;= L$6, $G494 &lt; K$6), 0, 2)+1)</f>
        <v/>
      </c>
      <c r="L494" s="71" t="str">
        <f ca="1">INDEX({"","_","-","="},IF(OR($D494 &gt;= M$6, $E494 &lt; L$6), 0, 1)+IF(OR($F494 &gt;= M$6, $G494 &lt; L$6), 0, 2)+1)</f>
        <v/>
      </c>
      <c r="M494" s="71" t="str">
        <f ca="1">INDEX({"","_","-","="},IF(OR($D494 &gt;= N$6, $E494 &lt; M$6), 0, 1)+IF(OR($F494 &gt;= N$6, $G494 &lt; M$6), 0, 2)+1)</f>
        <v/>
      </c>
      <c r="N494" s="71" t="str">
        <f ca="1">INDEX({"","_","-","="},IF(OR($D494 &gt;= O$6, $E494 &lt; N$6), 0, 1)+IF(OR($F494 &gt;= O$6, $G494 &lt; N$6), 0, 2)+1)</f>
        <v/>
      </c>
      <c r="O494" s="71" t="str">
        <f ca="1">INDEX({"","_","-","="},IF(OR($D494 &gt;= P$6, $E494 &lt; O$6), 0, 1)+IF(OR($F494 &gt;= P$6, $G494 &lt; O$6), 0, 2)+1)</f>
        <v/>
      </c>
      <c r="P494" s="71" t="str">
        <f ca="1">INDEX({"","_","-","="},IF(OR($D494 &gt;= Q$6, $E494 &lt; P$6), 0, 1)+IF(OR($F494 &gt;= Q$6, $G494 &lt; P$6), 0, 2)+1)</f>
        <v/>
      </c>
      <c r="Q494" s="71" t="str">
        <f ca="1">INDEX({"","_","-","="},IF(OR($D494 &gt;= R$6, $E494 &lt; Q$6), 0, 1)+IF(OR($F494 &gt;= R$6, $G494 &lt; Q$6), 0, 2)+1)</f>
        <v/>
      </c>
      <c r="R494" s="71" t="str">
        <f ca="1">INDEX({"","_","-","="},IF(OR($D494 &gt;= S$6, $E494 &lt; R$6), 0, 1)+IF(OR($F494 &gt;= S$6, $G494 &lt; R$6), 0, 2)+1)</f>
        <v/>
      </c>
      <c r="S494" s="71" t="str">
        <f ca="1">INDEX({"","_","-","="},IF(OR($D494 &gt;= T$6, $E494 &lt; S$6), 0, 1)+IF(OR($F494 &gt;= T$6, $G494 &lt; S$6), 0, 2)+1)</f>
        <v/>
      </c>
      <c r="T494" s="71" t="str">
        <f ca="1">INDEX({"","_","-","="},IF(OR($D494 &gt;= U$6, $E494 &lt; T$6), 0, 1)+IF(OR($F494 &gt;= U$6, $G494 &lt; T$6), 0, 2)+1)</f>
        <v/>
      </c>
      <c r="U494" s="71" t="str">
        <f ca="1">INDEX({"","_","-","="},IF(OR($D494 &gt;= V$6, $E494 &lt; U$6), 0, 1)+IF(OR($F494 &gt;= V$6, $G494 &lt; U$6), 0, 2)+1)</f>
        <v/>
      </c>
      <c r="V494" s="71" t="str">
        <f ca="1">INDEX({"","_","-","="},IF(OR($D494 &gt;= W$6, $E494 &lt; V$6), 0, 1)+IF(OR($F494 &gt;= W$6, $G494 &lt; V$6), 0, 2)+1)</f>
        <v/>
      </c>
      <c r="W494" s="71" t="str">
        <f ca="1">INDEX({"","_","-","="},IF(OR($D494 &gt;= X$6, $E494 &lt; W$6), 0, 1)+IF(OR($F494 &gt;= X$6, $G494 &lt; W$6), 0, 2)+1)</f>
        <v/>
      </c>
      <c r="X494" s="71" t="str">
        <f ca="1">INDEX({"","_","-","="},IF(OR($D494 &gt;= Y$6, $E494 &lt; X$6), 0, 1)+IF(OR($F494 &gt;= Y$6, $G494 &lt; X$6), 0, 2)+1)</f>
        <v/>
      </c>
      <c r="Y494" s="71" t="str">
        <f ca="1">INDEX({"","_","-","="},IF(OR($D494 &gt;= Z$6, $E494 &lt; Y$6), 0, 1)+IF(OR($F494 &gt;= Z$6, $G494 &lt; Y$6), 0, 2)+1)</f>
        <v/>
      </c>
      <c r="Z494" s="71" t="str">
        <f ca="1">INDEX({"","_","-","="},IF(OR($D494 &gt;= AA$6, $E494 &lt; Z$6), 0, 1)+IF(OR($F494 &gt;= AA$6, $G494 &lt; Z$6), 0, 2)+1)</f>
        <v/>
      </c>
      <c r="AA494" s="71" t="str">
        <f ca="1">INDEX({"","_","-","="},IF(OR($D494 &gt;= AB$6, $E494 &lt; AA$6), 0, 1)+IF(OR($F494 &gt;= AB$6, $G494 &lt; AA$6), 0, 2)+1)</f>
        <v/>
      </c>
      <c r="AB494" s="71" t="str">
        <f ca="1">INDEX({"","_","-","="},IF(OR($D494 &gt;= AC$6, $E494 &lt; AB$6), 0, 1)+IF(OR($F494 &gt;= AC$6, $G494 &lt; AB$6), 0, 2)+1)</f>
        <v/>
      </c>
      <c r="AC494" s="71" t="str">
        <f ca="1">INDEX({"","_","-","="},IF(OR($D494 &gt;= AD$6, $E494 &lt; AC$6), 0, 1)+IF(OR($F494 &gt;= AD$6, $G494 &lt; AC$6), 0, 2)+1)</f>
        <v/>
      </c>
      <c r="AD494" s="71" t="str">
        <f ca="1">INDEX({"","_","-","="},IF(OR($D494 &gt;= AE$6, $E494 &lt; AD$6), 0, 1)+IF(OR($F494 &gt;= AE$6, $G494 &lt; AD$6), 0, 2)+1)</f>
        <v/>
      </c>
      <c r="AE494" s="71" t="str">
        <f ca="1">INDEX({"","_","-","="},IF(OR($D494 &gt;= AF$6, $E494 &lt; AE$6), 0, 1)+IF(OR($F494 &gt;= AF$6, $G494 &lt; AE$6), 0, 2)+1)</f>
        <v/>
      </c>
      <c r="AF494" s="71" t="str">
        <f ca="1">INDEX({"","_","-","="},IF(OR($D494 &gt;= AG$6, $E494 &lt; AF$6), 0, 1)+IF(OR($F494 &gt;= AG$6, $G494 &lt; AF$6), 0, 2)+1)</f>
        <v/>
      </c>
      <c r="AG494" s="71" t="str">
        <f ca="1">INDEX({"","_","-","="},IF(OR($D494 &gt;= AH$6, $E494 &lt; AG$6), 0, 1)+IF(OR($F494 &gt;= AH$6, $G494 &lt; AG$6), 0, 2)+1)</f>
        <v/>
      </c>
      <c r="AH494" s="71" t="str">
        <f ca="1">INDEX({"","_","-","="},IF(OR($D494 &gt;= AI$6, $E494 &lt; AH$6), 0, 1)+IF(OR($F494 &gt;= AI$6, $G494 &lt; AH$6), 0, 2)+1)</f>
        <v/>
      </c>
      <c r="AI494" s="71" t="str">
        <f ca="1">INDEX({"","_","-","="},IF(OR($D494 &gt;= AJ$6, $E494 &lt; AI$6), 0, 1)+IF(OR($F494 &gt;= AJ$6, $G494 &lt; AI$6), 0, 2)+1)</f>
        <v/>
      </c>
      <c r="AJ494" s="71" t="str">
        <f ca="1">INDEX({"","_","-","="},IF(OR($D494 &gt;= AK$6, $E494 &lt; AJ$6), 0, 1)+IF(OR($F494 &gt;= AK$6, $G494 &lt; AJ$6), 0, 2)+1)</f>
        <v/>
      </c>
      <c r="AK494" s="71" t="str">
        <f ca="1">INDEX({"","_","-","="},IF(OR($D494 &gt;= AL$6, $E494 &lt; AK$6), 0, 1)+IF(OR($F494 &gt;= AL$6, $G494 &lt; AK$6), 0, 2)+1)</f>
        <v/>
      </c>
      <c r="AL494" s="71" t="str">
        <f ca="1">INDEX({"","_","-","="},IF(OR($D494 &gt;= AM$6, $E494 &lt; AL$6), 0, 1)+IF(OR($F494 &gt;= AM$6, $G494 &lt; AL$6), 0, 2)+1)</f>
        <v/>
      </c>
      <c r="AM494" s="71" t="str">
        <f ca="1">INDEX({"","_","-","="},IF(OR($D494 &gt;= AN$6, $E494 &lt; AM$6), 0, 1)+IF(OR($F494 &gt;= AN$6, $G494 &lt; AM$6), 0, 2)+1)</f>
        <v/>
      </c>
      <c r="AN494" s="71" t="str">
        <f ca="1">INDEX({"","_","-","="},IF(OR($D494 &gt;= AO$6, $E494 &lt; AN$6), 0, 1)+IF(OR($F494 &gt;= AO$6, $G494 &lt; AN$6), 0, 2)+1)</f>
        <v/>
      </c>
      <c r="AO494" s="71" t="str">
        <f ca="1">INDEX({"","_","-","="},IF(OR($D494 &gt;= AP$6, $E494 &lt; AO$6), 0, 1)+IF(OR($F494 &gt;= AP$6, $G494 &lt; AO$6), 0, 2)+1)</f>
        <v/>
      </c>
      <c r="AP494" s="71" t="str">
        <f ca="1">INDEX({"","_","-","="},IF(OR($D494 &gt;= AQ$6, $E494 &lt; AP$6), 0, 1)+IF(OR($F494 &gt;= AQ$6, $G494 &lt; AP$6), 0, 2)+1)</f>
        <v/>
      </c>
      <c r="AQ494" s="71" t="str">
        <f ca="1">INDEX({"","_","-","="},IF(OR($D494 &gt;= AR$6, $E494 &lt; AQ$6), 0, 1)+IF(OR($F494 &gt;= AR$6, $G494 &lt; AQ$6), 0, 2)+1)</f>
        <v/>
      </c>
      <c r="AR494" s="71" t="str">
        <f ca="1">INDEX({"","_","-","="},IF(OR($D494 &gt;= AS$6, $E494 &lt; AR$6), 0, 1)+IF(OR($F494 &gt;= AS$6, $G494 &lt; AR$6), 0, 2)+1)</f>
        <v/>
      </c>
      <c r="AS494" s="71" t="str">
        <f ca="1">INDEX({"","_","-","="},IF(OR($D494 &gt;= AT$6, $E494 &lt; AS$6), 0, 1)+IF(OR($F494 &gt;= AT$6, $G494 &lt; AS$6), 0, 2)+1)</f>
        <v/>
      </c>
      <c r="AT494" s="71" t="str">
        <f ca="1">INDEX({"","_","-","="},IF(OR($D494 &gt;= AU$6, $E494 &lt; AT$6), 0, 1)+IF(OR($F494 &gt;= AU$6, $G494 &lt; AT$6), 0, 2)+1)</f>
        <v/>
      </c>
      <c r="AU494" s="71" t="str">
        <f ca="1">INDEX({"","_","-","="},IF(OR($D494 &gt;= AV$6, $E494 &lt; AU$6), 0, 1)+IF(OR($F494 &gt;= AV$6, $G494 &lt; AU$6), 0, 2)+1)</f>
        <v/>
      </c>
      <c r="AV494" s="71" t="str">
        <f ca="1">INDEX({"","_","-","="},IF(OR($D494 &gt;= AW$6, $E494 &lt; AV$6), 0, 1)+IF(OR($F494 &gt;= AW$6, $G494 &lt; AV$6), 0, 2)+1)</f>
        <v/>
      </c>
      <c r="AW494" s="71" t="str">
        <f ca="1">INDEX({"","_","-","="},IF(OR($D494 &gt;= AX$6, $E494 &lt; AW$6), 0, 1)+IF(OR($F494 &gt;= AX$6, $G494 &lt; AW$6), 0, 2)+1)</f>
        <v/>
      </c>
      <c r="AX494" s="71" t="str">
        <f ca="1">INDEX({"","_","-","="},IF(OR($D494 &gt;= AY$6, $E494 &lt; AX$6), 0, 1)+IF(OR($F494 &gt;= AY$6, $G494 &lt; AX$6), 0, 2)+1)</f>
        <v/>
      </c>
      <c r="AY494" s="71" t="str">
        <f ca="1">INDEX({"","_","-","="},IF(OR($D494 &gt;= AZ$6, $E494 &lt; AY$6), 0, 1)+IF(OR($F494 &gt;= AZ$6, $G494 &lt; AY$6), 0, 2)+1)</f>
        <v/>
      </c>
      <c r="AZ494" s="71" t="str">
        <f ca="1">INDEX({"","_","-","="},IF(OR($D494 &gt;= BA$6, $E494 &lt; AZ$6), 0, 1)+IF(OR($F494 &gt;= BA$6, $G494 &lt; AZ$6), 0, 2)+1)</f>
        <v/>
      </c>
      <c r="BA494" s="71" t="str">
        <f ca="1">INDEX({"","_","-","="},IF(OR($D494 &gt;= BB$6, $E494 &lt; BA$6), 0, 1)+IF(OR($F494 &gt;= BB$6, $G494 &lt; BA$6), 0, 2)+1)</f>
        <v/>
      </c>
      <c r="BB494" s="71" t="str">
        <f ca="1">INDEX({"","_","-","="},IF(OR($D494 &gt;= BC$6, $E494 &lt; BB$6), 0, 1)+IF(OR($F494 &gt;= BC$6, $G494 &lt; BB$6), 0, 2)+1)</f>
        <v/>
      </c>
      <c r="BC494" s="71" t="str">
        <f ca="1">INDEX({"","_","-","="},IF(OR($D494 &gt;= BD$6, $E494 &lt; BC$6), 0, 1)+IF(OR($F494 &gt;= BD$6, $G494 &lt; BC$6), 0, 2)+1)</f>
        <v/>
      </c>
      <c r="BD494" s="71" t="str">
        <f ca="1">INDEX({"","_","-","="},IF(OR($D494 &gt;= BE$6, $E494 &lt; BD$6), 0, 1)+IF(OR($F494 &gt;= BE$6, $G494 &lt; BD$6), 0, 2)+1)</f>
        <v/>
      </c>
      <c r="BE494" s="71" t="str">
        <f ca="1">INDEX({"","_","-","="},IF(OR($D494 &gt;= BF$6, $E494 &lt; BE$6), 0, 1)+IF(OR($F494 &gt;= BF$6, $G494 &lt; BE$6), 0, 2)+1)</f>
        <v/>
      </c>
      <c r="BF494" s="71" t="str">
        <f ca="1">INDEX({"","_","-","="},IF(OR($D494 &gt;= BG$6, $E494 &lt; BF$6), 0, 1)+IF(OR($F494 &gt;= BG$6, $G494 &lt; BF$6), 0, 2)+1)</f>
        <v/>
      </c>
      <c r="BG494" s="71" t="str">
        <f ca="1">INDEX({"","_","-","="},IF(OR($D494 &gt;= BH$6, $E494 &lt; BG$6), 0, 1)+IF(OR($F494 &gt;= BH$6, $G494 &lt; BG$6), 0, 2)+1)</f>
        <v/>
      </c>
      <c r="BH494" s="71" t="str">
        <f ca="1">INDEX({"","_","-","="},IF(OR($D494 &gt;= BI$6, $E494 &lt; BH$6), 0, 1)+IF(OR($F494 &gt;= BI$6, $G494 &lt; BH$6), 0, 2)+1)</f>
        <v/>
      </c>
      <c r="BI494" s="71" t="str">
        <f ca="1">INDEX({"","_","-","="},IF(OR($D494 &gt;= BJ$6, $E494 &lt; BI$6), 0, 1)+IF(OR($F494 &gt;= BJ$6, $G494 &lt; BI$6), 0, 2)+1)</f>
        <v/>
      </c>
      <c r="BJ494" s="71" t="str">
        <f ca="1">INDEX({"","_","-","="},IF(OR($D494 &gt;= BK$6, $E494 &lt; BJ$6), 0, 1)+IF(OR($F494 &gt;= BK$6, $G494 &lt; BJ$6), 0, 2)+1)</f>
        <v/>
      </c>
      <c r="BK494" s="71" t="str">
        <f ca="1">INDEX({"","_","-","="},IF(OR($D494 &gt;= BL$6, $E494 &lt; BK$6), 0, 1)+IF(OR($F494 &gt;= BL$6, $G494 &lt; BK$6), 0, 2)+1)</f>
        <v/>
      </c>
      <c r="BL494" s="71" t="str">
        <f ca="1">INDEX({"","_","-","="},IF(OR($D494 &gt;= BM$6, $E494 &lt; BL$6), 0, 1)+IF(OR($F494 &gt;= BM$6, $G494 &lt; BL$6), 0, 2)+1)</f>
        <v/>
      </c>
      <c r="BM494" s="71" t="str">
        <f ca="1">INDEX({"","_","-","="},IF(OR($D494 &gt;= BN$6, $E494 &lt; BM$6), 0, 1)+IF(OR($F494 &gt;= BN$6, $G494 &lt; BM$6), 0, 2)+1)</f>
        <v/>
      </c>
      <c r="BN494" s="71" t="str">
        <f ca="1">INDEX({"","_","-","="},IF(OR($D494 &gt;= BO$6, $E494 &lt; BN$6), 0, 1)+IF(OR($F494 &gt;= BO$6, $G494 &lt; BN$6), 0, 2)+1)</f>
        <v/>
      </c>
      <c r="BO494" s="71" t="str">
        <f ca="1">INDEX({"","_","-","="},IF(OR($D494 &gt;= BP$6, $E494 &lt; BO$6), 0, 1)+IF(OR($F494 &gt;= BP$6, $G494 &lt; BO$6), 0, 2)+1)</f>
        <v/>
      </c>
      <c r="BP494" s="71" t="str">
        <f ca="1">INDEX({"","_","-","="},IF(OR($D494 &gt;= BQ$6, $E494 &lt; BP$6), 0, 1)+IF(OR($F494 &gt;= BQ$6, $G494 &lt; BP$6), 0, 2)+1)</f>
        <v/>
      </c>
      <c r="BQ494" s="71" t="str">
        <f ca="1">INDEX({"","_","-","="},IF(OR($D494 &gt;= BR$6, $E494 &lt; BQ$6), 0, 1)+IF(OR($F494 &gt;= BR$6, $G494 &lt; BQ$6), 0, 2)+1)</f>
        <v/>
      </c>
      <c r="BR494" s="71" t="str">
        <f ca="1">INDEX({"","_","-","="},IF(OR($D494 &gt;= BS$6, $E494 &lt; BR$6), 0, 1)+IF(OR($F494 &gt;= BS$6, $G494 &lt; BR$6), 0, 2)+1)</f>
        <v/>
      </c>
      <c r="BS494" s="71" t="str">
        <f ca="1">INDEX({"","_","-","="},IF(OR($D494 &gt;= BT$6, $E494 &lt; BS$6), 0, 1)+IF(OR($F494 &gt;= BT$6, $G494 &lt; BS$6), 0, 2)+1)</f>
        <v/>
      </c>
      <c r="BT494" s="71" t="str">
        <f ca="1">INDEX({"","_","-","="},IF(OR($D494 &gt;= BU$6, $E494 &lt; BT$6), 0, 1)+IF(OR($F494 &gt;= BU$6, $G494 &lt; BT$6), 0, 2)+1)</f>
        <v/>
      </c>
      <c r="BU494" s="71" t="str">
        <f ca="1">INDEX({"","_","-","="},IF(OR($D494 &gt;= BV$6, $E494 &lt; BU$6), 0, 1)+IF(OR($F494 &gt;= BV$6, $G494 &lt; BU$6), 0, 2)+1)</f>
        <v/>
      </c>
      <c r="BV494" s="71" t="str">
        <f ca="1">INDEX({"","_","-","="},IF(OR($D494 &gt;= BW$6, $E494 &lt; BV$6), 0, 1)+IF(OR($F494 &gt;= BW$6, $G494 &lt; BV$6), 0, 2)+1)</f>
        <v/>
      </c>
      <c r="BW494" s="71" t="str">
        <f ca="1">INDEX({"","_","-","="},IF(OR($D494 &gt;= BX$6, $E494 &lt; BW$6), 0, 1)+IF(OR($F494 &gt;= BX$6, $G494 &lt; BW$6), 0, 2)+1)</f>
        <v/>
      </c>
      <c r="BX494" s="71" t="str">
        <f ca="1">INDEX({"","_","-","="},IF(OR($D494 &gt;= BY$6, $E494 &lt; BX$6), 0, 1)+IF(OR($F494 &gt;= BY$6, $G494 &lt; BX$6), 0, 2)+1)</f>
        <v/>
      </c>
      <c r="BY494" s="71" t="str">
        <f ca="1">INDEX({"","_","-","="},IF(OR($D494 &gt;= BZ$6, $E494 &lt; BY$6), 0, 1)+IF(OR($F494 &gt;= BZ$6, $G494 &lt; BY$6), 0, 2)+1)</f>
        <v/>
      </c>
      <c r="BZ494" s="71" t="str">
        <f ca="1">INDEX({"","_","-","="},IF(OR($D494 &gt;= CA$6, $E494 &lt; BZ$6), 0, 1)+IF(OR($F494 &gt;= CA$6, $G494 &lt; BZ$6), 0, 2)+1)</f>
        <v/>
      </c>
      <c r="CA494" s="71" t="str">
        <f ca="1">INDEX({"","_","-","="},IF(OR($D494 &gt;= CB$6, $E494 &lt; CA$6), 0, 1)+IF(OR($F494 &gt;= CB$6, $G494 &lt; CA$6), 0, 2)+1)</f>
        <v/>
      </c>
      <c r="CB494" s="71" t="str">
        <f ca="1">INDEX({"","_","-","="},IF(OR($D494 &gt;= CC$6, $E494 &lt; CB$6), 0, 1)+IF(OR($F494 &gt;= CC$6, $G494 &lt; CB$6), 0, 2)+1)</f>
        <v/>
      </c>
      <c r="CC494" s="71" t="str">
        <f ca="1">INDEX({"","_","-","="},IF(OR($D494 &gt;= CD$6, $E494 &lt; CC$6), 0, 1)+IF(OR($F494 &gt;= CD$6, $G494 &lt; CC$6), 0, 2)+1)</f>
        <v/>
      </c>
      <c r="CD494" s="71" t="str">
        <f ca="1">INDEX({"","_","-","="},IF(OR($D494 &gt;= CE$6, $E494 &lt; CD$6), 0, 1)+IF(OR($F494 &gt;= CE$6, $G494 &lt; CD$6), 0, 2)+1)</f>
        <v/>
      </c>
    </row>
    <row r="495" spans="1:82">
      <c r="A495" s="8" t="str">
        <f ca="1">IF('临-进度'!N490,'临-进度'!$A490,"")</f>
        <v/>
      </c>
      <c r="B495" s="8" t="str">
        <f ca="1">IF('临-进度'!N490,'临-进度'!$B490,"")</f>
        <v/>
      </c>
      <c r="C495" s="8" t="str">
        <f ca="1">IF('临-进度'!N490,'临-进度'!$F490,"")</f>
        <v/>
      </c>
      <c r="D495" s="42" t="str">
        <f ca="1">IF('临-进度'!$N490,'临-进度'!$J490,"")</f>
        <v/>
      </c>
      <c r="E495" s="42" t="str">
        <f ca="1">IF('临-进度'!$N490,'临-进度'!$AF490,"")</f>
        <v/>
      </c>
      <c r="F495" s="42" t="str">
        <f ca="1">IF('临-进度'!$N490,'临-进度'!$K490,"")</f>
        <v/>
      </c>
      <c r="G495" s="76" t="str">
        <f ca="1">IF('临-进度'!$N490,'临-进度'!$AG490,"")</f>
        <v/>
      </c>
      <c r="H495" s="71" t="str">
        <f ca="1">INDEX({"","_","-","="},IF(OR($D495 &gt;= I$6, $E495 &lt; H$6), 0, 1)+IF(OR($F495 &gt;= I$6, $G495 &lt; H$6), 0, 2)+1)</f>
        <v/>
      </c>
      <c r="I495" s="71" t="str">
        <f ca="1">INDEX({"","_","-","="},IF(OR($D495 &gt;= J$6, $E495 &lt; I$6), 0, 1)+IF(OR($F495 &gt;= J$6, $G495 &lt; I$6), 0, 2)+1)</f>
        <v/>
      </c>
      <c r="J495" s="71" t="str">
        <f ca="1">INDEX({"","_","-","="},IF(OR($D495 &gt;= K$6, $E495 &lt; J$6), 0, 1)+IF(OR($F495 &gt;= K$6, $G495 &lt; J$6), 0, 2)+1)</f>
        <v/>
      </c>
      <c r="K495" s="71" t="str">
        <f ca="1">INDEX({"","_","-","="},IF(OR($D495 &gt;= L$6, $E495 &lt; K$6), 0, 1)+IF(OR($F495 &gt;= L$6, $G495 &lt; K$6), 0, 2)+1)</f>
        <v/>
      </c>
      <c r="L495" s="71" t="str">
        <f ca="1">INDEX({"","_","-","="},IF(OR($D495 &gt;= M$6, $E495 &lt; L$6), 0, 1)+IF(OR($F495 &gt;= M$6, $G495 &lt; L$6), 0, 2)+1)</f>
        <v/>
      </c>
      <c r="M495" s="71" t="str">
        <f ca="1">INDEX({"","_","-","="},IF(OR($D495 &gt;= N$6, $E495 &lt; M$6), 0, 1)+IF(OR($F495 &gt;= N$6, $G495 &lt; M$6), 0, 2)+1)</f>
        <v/>
      </c>
      <c r="N495" s="71" t="str">
        <f ca="1">INDEX({"","_","-","="},IF(OR($D495 &gt;= O$6, $E495 &lt; N$6), 0, 1)+IF(OR($F495 &gt;= O$6, $G495 &lt; N$6), 0, 2)+1)</f>
        <v/>
      </c>
      <c r="O495" s="71" t="str">
        <f ca="1">INDEX({"","_","-","="},IF(OR($D495 &gt;= P$6, $E495 &lt; O$6), 0, 1)+IF(OR($F495 &gt;= P$6, $G495 &lt; O$6), 0, 2)+1)</f>
        <v/>
      </c>
      <c r="P495" s="71" t="str">
        <f ca="1">INDEX({"","_","-","="},IF(OR($D495 &gt;= Q$6, $E495 &lt; P$6), 0, 1)+IF(OR($F495 &gt;= Q$6, $G495 &lt; P$6), 0, 2)+1)</f>
        <v/>
      </c>
      <c r="Q495" s="71" t="str">
        <f ca="1">INDEX({"","_","-","="},IF(OR($D495 &gt;= R$6, $E495 &lt; Q$6), 0, 1)+IF(OR($F495 &gt;= R$6, $G495 &lt; Q$6), 0, 2)+1)</f>
        <v/>
      </c>
      <c r="R495" s="71" t="str">
        <f ca="1">INDEX({"","_","-","="},IF(OR($D495 &gt;= S$6, $E495 &lt; R$6), 0, 1)+IF(OR($F495 &gt;= S$6, $G495 &lt; R$6), 0, 2)+1)</f>
        <v/>
      </c>
      <c r="S495" s="71" t="str">
        <f ca="1">INDEX({"","_","-","="},IF(OR($D495 &gt;= T$6, $E495 &lt; S$6), 0, 1)+IF(OR($F495 &gt;= T$6, $G495 &lt; S$6), 0, 2)+1)</f>
        <v/>
      </c>
      <c r="T495" s="71" t="str">
        <f ca="1">INDEX({"","_","-","="},IF(OR($D495 &gt;= U$6, $E495 &lt; T$6), 0, 1)+IF(OR($F495 &gt;= U$6, $G495 &lt; T$6), 0, 2)+1)</f>
        <v/>
      </c>
      <c r="U495" s="71" t="str">
        <f ca="1">INDEX({"","_","-","="},IF(OR($D495 &gt;= V$6, $E495 &lt; U$6), 0, 1)+IF(OR($F495 &gt;= V$6, $G495 &lt; U$6), 0, 2)+1)</f>
        <v/>
      </c>
      <c r="V495" s="71" t="str">
        <f ca="1">INDEX({"","_","-","="},IF(OR($D495 &gt;= W$6, $E495 &lt; V$6), 0, 1)+IF(OR($F495 &gt;= W$6, $G495 &lt; V$6), 0, 2)+1)</f>
        <v/>
      </c>
      <c r="W495" s="71" t="str">
        <f ca="1">INDEX({"","_","-","="},IF(OR($D495 &gt;= X$6, $E495 &lt; W$6), 0, 1)+IF(OR($F495 &gt;= X$6, $G495 &lt; W$6), 0, 2)+1)</f>
        <v/>
      </c>
      <c r="X495" s="71" t="str">
        <f ca="1">INDEX({"","_","-","="},IF(OR($D495 &gt;= Y$6, $E495 &lt; X$6), 0, 1)+IF(OR($F495 &gt;= Y$6, $G495 &lt; X$6), 0, 2)+1)</f>
        <v/>
      </c>
      <c r="Y495" s="71" t="str">
        <f ca="1">INDEX({"","_","-","="},IF(OR($D495 &gt;= Z$6, $E495 &lt; Y$6), 0, 1)+IF(OR($F495 &gt;= Z$6, $G495 &lt; Y$6), 0, 2)+1)</f>
        <v/>
      </c>
      <c r="Z495" s="71" t="str">
        <f ca="1">INDEX({"","_","-","="},IF(OR($D495 &gt;= AA$6, $E495 &lt; Z$6), 0, 1)+IF(OR($F495 &gt;= AA$6, $G495 &lt; Z$6), 0, 2)+1)</f>
        <v/>
      </c>
      <c r="AA495" s="71" t="str">
        <f ca="1">INDEX({"","_","-","="},IF(OR($D495 &gt;= AB$6, $E495 &lt; AA$6), 0, 1)+IF(OR($F495 &gt;= AB$6, $G495 &lt; AA$6), 0, 2)+1)</f>
        <v/>
      </c>
      <c r="AB495" s="71" t="str">
        <f ca="1">INDEX({"","_","-","="},IF(OR($D495 &gt;= AC$6, $E495 &lt; AB$6), 0, 1)+IF(OR($F495 &gt;= AC$6, $G495 &lt; AB$6), 0, 2)+1)</f>
        <v/>
      </c>
      <c r="AC495" s="71" t="str">
        <f ca="1">INDEX({"","_","-","="},IF(OR($D495 &gt;= AD$6, $E495 &lt; AC$6), 0, 1)+IF(OR($F495 &gt;= AD$6, $G495 &lt; AC$6), 0, 2)+1)</f>
        <v/>
      </c>
      <c r="AD495" s="71" t="str">
        <f ca="1">INDEX({"","_","-","="},IF(OR($D495 &gt;= AE$6, $E495 &lt; AD$6), 0, 1)+IF(OR($F495 &gt;= AE$6, $G495 &lt; AD$6), 0, 2)+1)</f>
        <v/>
      </c>
      <c r="AE495" s="71" t="str">
        <f ca="1">INDEX({"","_","-","="},IF(OR($D495 &gt;= AF$6, $E495 &lt; AE$6), 0, 1)+IF(OR($F495 &gt;= AF$6, $G495 &lt; AE$6), 0, 2)+1)</f>
        <v/>
      </c>
      <c r="AF495" s="71" t="str">
        <f ca="1">INDEX({"","_","-","="},IF(OR($D495 &gt;= AG$6, $E495 &lt; AF$6), 0, 1)+IF(OR($F495 &gt;= AG$6, $G495 &lt; AF$6), 0, 2)+1)</f>
        <v/>
      </c>
      <c r="AG495" s="71" t="str">
        <f ca="1">INDEX({"","_","-","="},IF(OR($D495 &gt;= AH$6, $E495 &lt; AG$6), 0, 1)+IF(OR($F495 &gt;= AH$6, $G495 &lt; AG$6), 0, 2)+1)</f>
        <v/>
      </c>
      <c r="AH495" s="71" t="str">
        <f ca="1">INDEX({"","_","-","="},IF(OR($D495 &gt;= AI$6, $E495 &lt; AH$6), 0, 1)+IF(OR($F495 &gt;= AI$6, $G495 &lt; AH$6), 0, 2)+1)</f>
        <v/>
      </c>
      <c r="AI495" s="71" t="str">
        <f ca="1">INDEX({"","_","-","="},IF(OR($D495 &gt;= AJ$6, $E495 &lt; AI$6), 0, 1)+IF(OR($F495 &gt;= AJ$6, $G495 &lt; AI$6), 0, 2)+1)</f>
        <v/>
      </c>
      <c r="AJ495" s="71" t="str">
        <f ca="1">INDEX({"","_","-","="},IF(OR($D495 &gt;= AK$6, $E495 &lt; AJ$6), 0, 1)+IF(OR($F495 &gt;= AK$6, $G495 &lt; AJ$6), 0, 2)+1)</f>
        <v/>
      </c>
      <c r="AK495" s="71" t="str">
        <f ca="1">INDEX({"","_","-","="},IF(OR($D495 &gt;= AL$6, $E495 &lt; AK$6), 0, 1)+IF(OR($F495 &gt;= AL$6, $G495 &lt; AK$6), 0, 2)+1)</f>
        <v/>
      </c>
      <c r="AL495" s="71" t="str">
        <f ca="1">INDEX({"","_","-","="},IF(OR($D495 &gt;= AM$6, $E495 &lt; AL$6), 0, 1)+IF(OR($F495 &gt;= AM$6, $G495 &lt; AL$6), 0, 2)+1)</f>
        <v/>
      </c>
      <c r="AM495" s="71" t="str">
        <f ca="1">INDEX({"","_","-","="},IF(OR($D495 &gt;= AN$6, $E495 &lt; AM$6), 0, 1)+IF(OR($F495 &gt;= AN$6, $G495 &lt; AM$6), 0, 2)+1)</f>
        <v/>
      </c>
      <c r="AN495" s="71" t="str">
        <f ca="1">INDEX({"","_","-","="},IF(OR($D495 &gt;= AO$6, $E495 &lt; AN$6), 0, 1)+IF(OR($F495 &gt;= AO$6, $G495 &lt; AN$6), 0, 2)+1)</f>
        <v/>
      </c>
      <c r="AO495" s="71" t="str">
        <f ca="1">INDEX({"","_","-","="},IF(OR($D495 &gt;= AP$6, $E495 &lt; AO$6), 0, 1)+IF(OR($F495 &gt;= AP$6, $G495 &lt; AO$6), 0, 2)+1)</f>
        <v/>
      </c>
      <c r="AP495" s="71" t="str">
        <f ca="1">INDEX({"","_","-","="},IF(OR($D495 &gt;= AQ$6, $E495 &lt; AP$6), 0, 1)+IF(OR($F495 &gt;= AQ$6, $G495 &lt; AP$6), 0, 2)+1)</f>
        <v/>
      </c>
      <c r="AQ495" s="71" t="str">
        <f ca="1">INDEX({"","_","-","="},IF(OR($D495 &gt;= AR$6, $E495 &lt; AQ$6), 0, 1)+IF(OR($F495 &gt;= AR$6, $G495 &lt; AQ$6), 0, 2)+1)</f>
        <v/>
      </c>
      <c r="AR495" s="71" t="str">
        <f ca="1">INDEX({"","_","-","="},IF(OR($D495 &gt;= AS$6, $E495 &lt; AR$6), 0, 1)+IF(OR($F495 &gt;= AS$6, $G495 &lt; AR$6), 0, 2)+1)</f>
        <v/>
      </c>
      <c r="AS495" s="71" t="str">
        <f ca="1">INDEX({"","_","-","="},IF(OR($D495 &gt;= AT$6, $E495 &lt; AS$6), 0, 1)+IF(OR($F495 &gt;= AT$6, $G495 &lt; AS$6), 0, 2)+1)</f>
        <v/>
      </c>
      <c r="AT495" s="71" t="str">
        <f ca="1">INDEX({"","_","-","="},IF(OR($D495 &gt;= AU$6, $E495 &lt; AT$6), 0, 1)+IF(OR($F495 &gt;= AU$6, $G495 &lt; AT$6), 0, 2)+1)</f>
        <v/>
      </c>
      <c r="AU495" s="71" t="str">
        <f ca="1">INDEX({"","_","-","="},IF(OR($D495 &gt;= AV$6, $E495 &lt; AU$6), 0, 1)+IF(OR($F495 &gt;= AV$6, $G495 &lt; AU$6), 0, 2)+1)</f>
        <v/>
      </c>
      <c r="AV495" s="71" t="str">
        <f ca="1">INDEX({"","_","-","="},IF(OR($D495 &gt;= AW$6, $E495 &lt; AV$6), 0, 1)+IF(OR($F495 &gt;= AW$6, $G495 &lt; AV$6), 0, 2)+1)</f>
        <v/>
      </c>
      <c r="AW495" s="71" t="str">
        <f ca="1">INDEX({"","_","-","="},IF(OR($D495 &gt;= AX$6, $E495 &lt; AW$6), 0, 1)+IF(OR($F495 &gt;= AX$6, $G495 &lt; AW$6), 0, 2)+1)</f>
        <v/>
      </c>
      <c r="AX495" s="71" t="str">
        <f ca="1">INDEX({"","_","-","="},IF(OR($D495 &gt;= AY$6, $E495 &lt; AX$6), 0, 1)+IF(OR($F495 &gt;= AY$6, $G495 &lt; AX$6), 0, 2)+1)</f>
        <v/>
      </c>
      <c r="AY495" s="71" t="str">
        <f ca="1">INDEX({"","_","-","="},IF(OR($D495 &gt;= AZ$6, $E495 &lt; AY$6), 0, 1)+IF(OR($F495 &gt;= AZ$6, $G495 &lt; AY$6), 0, 2)+1)</f>
        <v/>
      </c>
      <c r="AZ495" s="71" t="str">
        <f ca="1">INDEX({"","_","-","="},IF(OR($D495 &gt;= BA$6, $E495 &lt; AZ$6), 0, 1)+IF(OR($F495 &gt;= BA$6, $G495 &lt; AZ$6), 0, 2)+1)</f>
        <v/>
      </c>
      <c r="BA495" s="71" t="str">
        <f ca="1">INDEX({"","_","-","="},IF(OR($D495 &gt;= BB$6, $E495 &lt; BA$6), 0, 1)+IF(OR($F495 &gt;= BB$6, $G495 &lt; BA$6), 0, 2)+1)</f>
        <v/>
      </c>
      <c r="BB495" s="71" t="str">
        <f ca="1">INDEX({"","_","-","="},IF(OR($D495 &gt;= BC$6, $E495 &lt; BB$6), 0, 1)+IF(OR($F495 &gt;= BC$6, $G495 &lt; BB$6), 0, 2)+1)</f>
        <v/>
      </c>
      <c r="BC495" s="71" t="str">
        <f ca="1">INDEX({"","_","-","="},IF(OR($D495 &gt;= BD$6, $E495 &lt; BC$6), 0, 1)+IF(OR($F495 &gt;= BD$6, $G495 &lt; BC$6), 0, 2)+1)</f>
        <v/>
      </c>
      <c r="BD495" s="71" t="str">
        <f ca="1">INDEX({"","_","-","="},IF(OR($D495 &gt;= BE$6, $E495 &lt; BD$6), 0, 1)+IF(OR($F495 &gt;= BE$6, $G495 &lt; BD$6), 0, 2)+1)</f>
        <v/>
      </c>
      <c r="BE495" s="71" t="str">
        <f ca="1">INDEX({"","_","-","="},IF(OR($D495 &gt;= BF$6, $E495 &lt; BE$6), 0, 1)+IF(OR($F495 &gt;= BF$6, $G495 &lt; BE$6), 0, 2)+1)</f>
        <v/>
      </c>
      <c r="BF495" s="71" t="str">
        <f ca="1">INDEX({"","_","-","="},IF(OR($D495 &gt;= BG$6, $E495 &lt; BF$6), 0, 1)+IF(OR($F495 &gt;= BG$6, $G495 &lt; BF$6), 0, 2)+1)</f>
        <v/>
      </c>
      <c r="BG495" s="71" t="str">
        <f ca="1">INDEX({"","_","-","="},IF(OR($D495 &gt;= BH$6, $E495 &lt; BG$6), 0, 1)+IF(OR($F495 &gt;= BH$6, $G495 &lt; BG$6), 0, 2)+1)</f>
        <v/>
      </c>
      <c r="BH495" s="71" t="str">
        <f ca="1">INDEX({"","_","-","="},IF(OR($D495 &gt;= BI$6, $E495 &lt; BH$6), 0, 1)+IF(OR($F495 &gt;= BI$6, $G495 &lt; BH$6), 0, 2)+1)</f>
        <v/>
      </c>
      <c r="BI495" s="71" t="str">
        <f ca="1">INDEX({"","_","-","="},IF(OR($D495 &gt;= BJ$6, $E495 &lt; BI$6), 0, 1)+IF(OR($F495 &gt;= BJ$6, $G495 &lt; BI$6), 0, 2)+1)</f>
        <v/>
      </c>
      <c r="BJ495" s="71" t="str">
        <f ca="1">INDEX({"","_","-","="},IF(OR($D495 &gt;= BK$6, $E495 &lt; BJ$6), 0, 1)+IF(OR($F495 &gt;= BK$6, $G495 &lt; BJ$6), 0, 2)+1)</f>
        <v/>
      </c>
      <c r="BK495" s="71" t="str">
        <f ca="1">INDEX({"","_","-","="},IF(OR($D495 &gt;= BL$6, $E495 &lt; BK$6), 0, 1)+IF(OR($F495 &gt;= BL$6, $G495 &lt; BK$6), 0, 2)+1)</f>
        <v/>
      </c>
      <c r="BL495" s="71" t="str">
        <f ca="1">INDEX({"","_","-","="},IF(OR($D495 &gt;= BM$6, $E495 &lt; BL$6), 0, 1)+IF(OR($F495 &gt;= BM$6, $G495 &lt; BL$6), 0, 2)+1)</f>
        <v/>
      </c>
      <c r="BM495" s="71" t="str">
        <f ca="1">INDEX({"","_","-","="},IF(OR($D495 &gt;= BN$6, $E495 &lt; BM$6), 0, 1)+IF(OR($F495 &gt;= BN$6, $G495 &lt; BM$6), 0, 2)+1)</f>
        <v/>
      </c>
      <c r="BN495" s="71" t="str">
        <f ca="1">INDEX({"","_","-","="},IF(OR($D495 &gt;= BO$6, $E495 &lt; BN$6), 0, 1)+IF(OR($F495 &gt;= BO$6, $G495 &lt; BN$6), 0, 2)+1)</f>
        <v/>
      </c>
      <c r="BO495" s="71" t="str">
        <f ca="1">INDEX({"","_","-","="},IF(OR($D495 &gt;= BP$6, $E495 &lt; BO$6), 0, 1)+IF(OR($F495 &gt;= BP$6, $G495 &lt; BO$6), 0, 2)+1)</f>
        <v/>
      </c>
      <c r="BP495" s="71" t="str">
        <f ca="1">INDEX({"","_","-","="},IF(OR($D495 &gt;= BQ$6, $E495 &lt; BP$6), 0, 1)+IF(OR($F495 &gt;= BQ$6, $G495 &lt; BP$6), 0, 2)+1)</f>
        <v/>
      </c>
      <c r="BQ495" s="71" t="str">
        <f ca="1">INDEX({"","_","-","="},IF(OR($D495 &gt;= BR$6, $E495 &lt; BQ$6), 0, 1)+IF(OR($F495 &gt;= BR$6, $G495 &lt; BQ$6), 0, 2)+1)</f>
        <v/>
      </c>
      <c r="BR495" s="71" t="str">
        <f ca="1">INDEX({"","_","-","="},IF(OR($D495 &gt;= BS$6, $E495 &lt; BR$6), 0, 1)+IF(OR($F495 &gt;= BS$6, $G495 &lt; BR$6), 0, 2)+1)</f>
        <v/>
      </c>
      <c r="BS495" s="71" t="str">
        <f ca="1">INDEX({"","_","-","="},IF(OR($D495 &gt;= BT$6, $E495 &lt; BS$6), 0, 1)+IF(OR($F495 &gt;= BT$6, $G495 &lt; BS$6), 0, 2)+1)</f>
        <v/>
      </c>
      <c r="BT495" s="71" t="str">
        <f ca="1">INDEX({"","_","-","="},IF(OR($D495 &gt;= BU$6, $E495 &lt; BT$6), 0, 1)+IF(OR($F495 &gt;= BU$6, $G495 &lt; BT$6), 0, 2)+1)</f>
        <v/>
      </c>
      <c r="BU495" s="71" t="str">
        <f ca="1">INDEX({"","_","-","="},IF(OR($D495 &gt;= BV$6, $E495 &lt; BU$6), 0, 1)+IF(OR($F495 &gt;= BV$6, $G495 &lt; BU$6), 0, 2)+1)</f>
        <v/>
      </c>
      <c r="BV495" s="71" t="str">
        <f ca="1">INDEX({"","_","-","="},IF(OR($D495 &gt;= BW$6, $E495 &lt; BV$6), 0, 1)+IF(OR($F495 &gt;= BW$6, $G495 &lt; BV$6), 0, 2)+1)</f>
        <v/>
      </c>
      <c r="BW495" s="71" t="str">
        <f ca="1">INDEX({"","_","-","="},IF(OR($D495 &gt;= BX$6, $E495 &lt; BW$6), 0, 1)+IF(OR($F495 &gt;= BX$6, $G495 &lt; BW$6), 0, 2)+1)</f>
        <v/>
      </c>
      <c r="BX495" s="71" t="str">
        <f ca="1">INDEX({"","_","-","="},IF(OR($D495 &gt;= BY$6, $E495 &lt; BX$6), 0, 1)+IF(OR($F495 &gt;= BY$6, $G495 &lt; BX$6), 0, 2)+1)</f>
        <v/>
      </c>
      <c r="BY495" s="71" t="str">
        <f ca="1">INDEX({"","_","-","="},IF(OR($D495 &gt;= BZ$6, $E495 &lt; BY$6), 0, 1)+IF(OR($F495 &gt;= BZ$6, $G495 &lt; BY$6), 0, 2)+1)</f>
        <v/>
      </c>
      <c r="BZ495" s="71" t="str">
        <f ca="1">INDEX({"","_","-","="},IF(OR($D495 &gt;= CA$6, $E495 &lt; BZ$6), 0, 1)+IF(OR($F495 &gt;= CA$6, $G495 &lt; BZ$6), 0, 2)+1)</f>
        <v/>
      </c>
      <c r="CA495" s="71" t="str">
        <f ca="1">INDEX({"","_","-","="},IF(OR($D495 &gt;= CB$6, $E495 &lt; CA$6), 0, 1)+IF(OR($F495 &gt;= CB$6, $G495 &lt; CA$6), 0, 2)+1)</f>
        <v/>
      </c>
      <c r="CB495" s="71" t="str">
        <f ca="1">INDEX({"","_","-","="},IF(OR($D495 &gt;= CC$6, $E495 &lt; CB$6), 0, 1)+IF(OR($F495 &gt;= CC$6, $G495 &lt; CB$6), 0, 2)+1)</f>
        <v/>
      </c>
      <c r="CC495" s="71" t="str">
        <f ca="1">INDEX({"","_","-","="},IF(OR($D495 &gt;= CD$6, $E495 &lt; CC$6), 0, 1)+IF(OR($F495 &gt;= CD$6, $G495 &lt; CC$6), 0, 2)+1)</f>
        <v/>
      </c>
      <c r="CD495" s="71" t="str">
        <f ca="1">INDEX({"","_","-","="},IF(OR($D495 &gt;= CE$6, $E495 &lt; CD$6), 0, 1)+IF(OR($F495 &gt;= CE$6, $G495 &lt; CD$6), 0, 2)+1)</f>
        <v/>
      </c>
    </row>
    <row r="496" spans="1:82">
      <c r="A496" s="8" t="str">
        <f ca="1">IF('临-进度'!N491,'临-进度'!$A491,"")</f>
        <v/>
      </c>
      <c r="B496" s="8" t="str">
        <f ca="1">IF('临-进度'!N491,'临-进度'!$B491,"")</f>
        <v/>
      </c>
      <c r="C496" s="8" t="str">
        <f ca="1">IF('临-进度'!N491,'临-进度'!$F491,"")</f>
        <v/>
      </c>
      <c r="D496" s="42" t="str">
        <f ca="1">IF('临-进度'!$N491,'临-进度'!$J491,"")</f>
        <v/>
      </c>
      <c r="E496" s="42" t="str">
        <f ca="1">IF('临-进度'!$N491,'临-进度'!$AF491,"")</f>
        <v/>
      </c>
      <c r="F496" s="42" t="str">
        <f ca="1">IF('临-进度'!$N491,'临-进度'!$K491,"")</f>
        <v/>
      </c>
      <c r="G496" s="76" t="str">
        <f ca="1">IF('临-进度'!$N491,'临-进度'!$AG491,"")</f>
        <v/>
      </c>
      <c r="H496" s="71" t="str">
        <f ca="1">INDEX({"","_","-","="},IF(OR($D496 &gt;= I$6, $E496 &lt; H$6), 0, 1)+IF(OR($F496 &gt;= I$6, $G496 &lt; H$6), 0, 2)+1)</f>
        <v/>
      </c>
      <c r="I496" s="71" t="str">
        <f ca="1">INDEX({"","_","-","="},IF(OR($D496 &gt;= J$6, $E496 &lt; I$6), 0, 1)+IF(OR($F496 &gt;= J$6, $G496 &lt; I$6), 0, 2)+1)</f>
        <v/>
      </c>
      <c r="J496" s="71" t="str">
        <f ca="1">INDEX({"","_","-","="},IF(OR($D496 &gt;= K$6, $E496 &lt; J$6), 0, 1)+IF(OR($F496 &gt;= K$6, $G496 &lt; J$6), 0, 2)+1)</f>
        <v/>
      </c>
      <c r="K496" s="71" t="str">
        <f ca="1">INDEX({"","_","-","="},IF(OR($D496 &gt;= L$6, $E496 &lt; K$6), 0, 1)+IF(OR($F496 &gt;= L$6, $G496 &lt; K$6), 0, 2)+1)</f>
        <v/>
      </c>
      <c r="L496" s="71" t="str">
        <f ca="1">INDEX({"","_","-","="},IF(OR($D496 &gt;= M$6, $E496 &lt; L$6), 0, 1)+IF(OR($F496 &gt;= M$6, $G496 &lt; L$6), 0, 2)+1)</f>
        <v/>
      </c>
      <c r="M496" s="71" t="str">
        <f ca="1">INDEX({"","_","-","="},IF(OR($D496 &gt;= N$6, $E496 &lt; M$6), 0, 1)+IF(OR($F496 &gt;= N$6, $G496 &lt; M$6), 0, 2)+1)</f>
        <v/>
      </c>
      <c r="N496" s="71" t="str">
        <f ca="1">INDEX({"","_","-","="},IF(OR($D496 &gt;= O$6, $E496 &lt; N$6), 0, 1)+IF(OR($F496 &gt;= O$6, $G496 &lt; N$6), 0, 2)+1)</f>
        <v/>
      </c>
      <c r="O496" s="71" t="str">
        <f ca="1">INDEX({"","_","-","="},IF(OR($D496 &gt;= P$6, $E496 &lt; O$6), 0, 1)+IF(OR($F496 &gt;= P$6, $G496 &lt; O$6), 0, 2)+1)</f>
        <v/>
      </c>
      <c r="P496" s="71" t="str">
        <f ca="1">INDEX({"","_","-","="},IF(OR($D496 &gt;= Q$6, $E496 &lt; P$6), 0, 1)+IF(OR($F496 &gt;= Q$6, $G496 &lt; P$6), 0, 2)+1)</f>
        <v/>
      </c>
      <c r="Q496" s="71" t="str">
        <f ca="1">INDEX({"","_","-","="},IF(OR($D496 &gt;= R$6, $E496 &lt; Q$6), 0, 1)+IF(OR($F496 &gt;= R$6, $G496 &lt; Q$6), 0, 2)+1)</f>
        <v/>
      </c>
      <c r="R496" s="71" t="str">
        <f ca="1">INDEX({"","_","-","="},IF(OR($D496 &gt;= S$6, $E496 &lt; R$6), 0, 1)+IF(OR($F496 &gt;= S$6, $G496 &lt; R$6), 0, 2)+1)</f>
        <v/>
      </c>
      <c r="S496" s="71" t="str">
        <f ca="1">INDEX({"","_","-","="},IF(OR($D496 &gt;= T$6, $E496 &lt; S$6), 0, 1)+IF(OR($F496 &gt;= T$6, $G496 &lt; S$6), 0, 2)+1)</f>
        <v/>
      </c>
      <c r="T496" s="71" t="str">
        <f ca="1">INDEX({"","_","-","="},IF(OR($D496 &gt;= U$6, $E496 &lt; T$6), 0, 1)+IF(OR($F496 &gt;= U$6, $G496 &lt; T$6), 0, 2)+1)</f>
        <v/>
      </c>
      <c r="U496" s="71" t="str">
        <f ca="1">INDEX({"","_","-","="},IF(OR($D496 &gt;= V$6, $E496 &lt; U$6), 0, 1)+IF(OR($F496 &gt;= V$6, $G496 &lt; U$6), 0, 2)+1)</f>
        <v/>
      </c>
      <c r="V496" s="71" t="str">
        <f ca="1">INDEX({"","_","-","="},IF(OR($D496 &gt;= W$6, $E496 &lt; V$6), 0, 1)+IF(OR($F496 &gt;= W$6, $G496 &lt; V$6), 0, 2)+1)</f>
        <v/>
      </c>
      <c r="W496" s="71" t="str">
        <f ca="1">INDEX({"","_","-","="},IF(OR($D496 &gt;= X$6, $E496 &lt; W$6), 0, 1)+IF(OR($F496 &gt;= X$6, $G496 &lt; W$6), 0, 2)+1)</f>
        <v/>
      </c>
      <c r="X496" s="71" t="str">
        <f ca="1">INDEX({"","_","-","="},IF(OR($D496 &gt;= Y$6, $E496 &lt; X$6), 0, 1)+IF(OR($F496 &gt;= Y$6, $G496 &lt; X$6), 0, 2)+1)</f>
        <v/>
      </c>
      <c r="Y496" s="71" t="str">
        <f ca="1">INDEX({"","_","-","="},IF(OR($D496 &gt;= Z$6, $E496 &lt; Y$6), 0, 1)+IF(OR($F496 &gt;= Z$6, $G496 &lt; Y$6), 0, 2)+1)</f>
        <v/>
      </c>
      <c r="Z496" s="71" t="str">
        <f ca="1">INDEX({"","_","-","="},IF(OR($D496 &gt;= AA$6, $E496 &lt; Z$6), 0, 1)+IF(OR($F496 &gt;= AA$6, $G496 &lt; Z$6), 0, 2)+1)</f>
        <v/>
      </c>
      <c r="AA496" s="71" t="str">
        <f ca="1">INDEX({"","_","-","="},IF(OR($D496 &gt;= AB$6, $E496 &lt; AA$6), 0, 1)+IF(OR($F496 &gt;= AB$6, $G496 &lt; AA$6), 0, 2)+1)</f>
        <v/>
      </c>
      <c r="AB496" s="71" t="str">
        <f ca="1">INDEX({"","_","-","="},IF(OR($D496 &gt;= AC$6, $E496 &lt; AB$6), 0, 1)+IF(OR($F496 &gt;= AC$6, $G496 &lt; AB$6), 0, 2)+1)</f>
        <v/>
      </c>
      <c r="AC496" s="71" t="str">
        <f ca="1">INDEX({"","_","-","="},IF(OR($D496 &gt;= AD$6, $E496 &lt; AC$6), 0, 1)+IF(OR($F496 &gt;= AD$6, $G496 &lt; AC$6), 0, 2)+1)</f>
        <v/>
      </c>
      <c r="AD496" s="71" t="str">
        <f ca="1">INDEX({"","_","-","="},IF(OR($D496 &gt;= AE$6, $E496 &lt; AD$6), 0, 1)+IF(OR($F496 &gt;= AE$6, $G496 &lt; AD$6), 0, 2)+1)</f>
        <v/>
      </c>
      <c r="AE496" s="71" t="str">
        <f ca="1">INDEX({"","_","-","="},IF(OR($D496 &gt;= AF$6, $E496 &lt; AE$6), 0, 1)+IF(OR($F496 &gt;= AF$6, $G496 &lt; AE$6), 0, 2)+1)</f>
        <v/>
      </c>
      <c r="AF496" s="71" t="str">
        <f ca="1">INDEX({"","_","-","="},IF(OR($D496 &gt;= AG$6, $E496 &lt; AF$6), 0, 1)+IF(OR($F496 &gt;= AG$6, $G496 &lt; AF$6), 0, 2)+1)</f>
        <v/>
      </c>
      <c r="AG496" s="71" t="str">
        <f ca="1">INDEX({"","_","-","="},IF(OR($D496 &gt;= AH$6, $E496 &lt; AG$6), 0, 1)+IF(OR($F496 &gt;= AH$6, $G496 &lt; AG$6), 0, 2)+1)</f>
        <v/>
      </c>
      <c r="AH496" s="71" t="str">
        <f ca="1">INDEX({"","_","-","="},IF(OR($D496 &gt;= AI$6, $E496 &lt; AH$6), 0, 1)+IF(OR($F496 &gt;= AI$6, $G496 &lt; AH$6), 0, 2)+1)</f>
        <v/>
      </c>
      <c r="AI496" s="71" t="str">
        <f ca="1">INDEX({"","_","-","="},IF(OR($D496 &gt;= AJ$6, $E496 &lt; AI$6), 0, 1)+IF(OR($F496 &gt;= AJ$6, $G496 &lt; AI$6), 0, 2)+1)</f>
        <v/>
      </c>
      <c r="AJ496" s="71" t="str">
        <f ca="1">INDEX({"","_","-","="},IF(OR($D496 &gt;= AK$6, $E496 &lt; AJ$6), 0, 1)+IF(OR($F496 &gt;= AK$6, $G496 &lt; AJ$6), 0, 2)+1)</f>
        <v/>
      </c>
      <c r="AK496" s="71" t="str">
        <f ca="1">INDEX({"","_","-","="},IF(OR($D496 &gt;= AL$6, $E496 &lt; AK$6), 0, 1)+IF(OR($F496 &gt;= AL$6, $G496 &lt; AK$6), 0, 2)+1)</f>
        <v/>
      </c>
      <c r="AL496" s="71" t="str">
        <f ca="1">INDEX({"","_","-","="},IF(OR($D496 &gt;= AM$6, $E496 &lt; AL$6), 0, 1)+IF(OR($F496 &gt;= AM$6, $G496 &lt; AL$6), 0, 2)+1)</f>
        <v/>
      </c>
      <c r="AM496" s="71" t="str">
        <f ca="1">INDEX({"","_","-","="},IF(OR($D496 &gt;= AN$6, $E496 &lt; AM$6), 0, 1)+IF(OR($F496 &gt;= AN$6, $G496 &lt; AM$6), 0, 2)+1)</f>
        <v/>
      </c>
      <c r="AN496" s="71" t="str">
        <f ca="1">INDEX({"","_","-","="},IF(OR($D496 &gt;= AO$6, $E496 &lt; AN$6), 0, 1)+IF(OR($F496 &gt;= AO$6, $G496 &lt; AN$6), 0, 2)+1)</f>
        <v/>
      </c>
      <c r="AO496" s="71" t="str">
        <f ca="1">INDEX({"","_","-","="},IF(OR($D496 &gt;= AP$6, $E496 &lt; AO$6), 0, 1)+IF(OR($F496 &gt;= AP$6, $G496 &lt; AO$6), 0, 2)+1)</f>
        <v/>
      </c>
      <c r="AP496" s="71" t="str">
        <f ca="1">INDEX({"","_","-","="},IF(OR($D496 &gt;= AQ$6, $E496 &lt; AP$6), 0, 1)+IF(OR($F496 &gt;= AQ$6, $G496 &lt; AP$6), 0, 2)+1)</f>
        <v/>
      </c>
      <c r="AQ496" s="71" t="str">
        <f ca="1">INDEX({"","_","-","="},IF(OR($D496 &gt;= AR$6, $E496 &lt; AQ$6), 0, 1)+IF(OR($F496 &gt;= AR$6, $G496 &lt; AQ$6), 0, 2)+1)</f>
        <v/>
      </c>
      <c r="AR496" s="71" t="str">
        <f ca="1">INDEX({"","_","-","="},IF(OR($D496 &gt;= AS$6, $E496 &lt; AR$6), 0, 1)+IF(OR($F496 &gt;= AS$6, $G496 &lt; AR$6), 0, 2)+1)</f>
        <v/>
      </c>
      <c r="AS496" s="71" t="str">
        <f ca="1">INDEX({"","_","-","="},IF(OR($D496 &gt;= AT$6, $E496 &lt; AS$6), 0, 1)+IF(OR($F496 &gt;= AT$6, $G496 &lt; AS$6), 0, 2)+1)</f>
        <v/>
      </c>
      <c r="AT496" s="71" t="str">
        <f ca="1">INDEX({"","_","-","="},IF(OR($D496 &gt;= AU$6, $E496 &lt; AT$6), 0, 1)+IF(OR($F496 &gt;= AU$6, $G496 &lt; AT$6), 0, 2)+1)</f>
        <v/>
      </c>
      <c r="AU496" s="71" t="str">
        <f ca="1">INDEX({"","_","-","="},IF(OR($D496 &gt;= AV$6, $E496 &lt; AU$6), 0, 1)+IF(OR($F496 &gt;= AV$6, $G496 &lt; AU$6), 0, 2)+1)</f>
        <v/>
      </c>
      <c r="AV496" s="71" t="str">
        <f ca="1">INDEX({"","_","-","="},IF(OR($D496 &gt;= AW$6, $E496 &lt; AV$6), 0, 1)+IF(OR($F496 &gt;= AW$6, $G496 &lt; AV$6), 0, 2)+1)</f>
        <v/>
      </c>
      <c r="AW496" s="71" t="str">
        <f ca="1">INDEX({"","_","-","="},IF(OR($D496 &gt;= AX$6, $E496 &lt; AW$6), 0, 1)+IF(OR($F496 &gt;= AX$6, $G496 &lt; AW$6), 0, 2)+1)</f>
        <v/>
      </c>
      <c r="AX496" s="71" t="str">
        <f ca="1">INDEX({"","_","-","="},IF(OR($D496 &gt;= AY$6, $E496 &lt; AX$6), 0, 1)+IF(OR($F496 &gt;= AY$6, $G496 &lt; AX$6), 0, 2)+1)</f>
        <v/>
      </c>
      <c r="AY496" s="71" t="str">
        <f ca="1">INDEX({"","_","-","="},IF(OR($D496 &gt;= AZ$6, $E496 &lt; AY$6), 0, 1)+IF(OR($F496 &gt;= AZ$6, $G496 &lt; AY$6), 0, 2)+1)</f>
        <v/>
      </c>
      <c r="AZ496" s="71" t="str">
        <f ca="1">INDEX({"","_","-","="},IF(OR($D496 &gt;= BA$6, $E496 &lt; AZ$6), 0, 1)+IF(OR($F496 &gt;= BA$6, $G496 &lt; AZ$6), 0, 2)+1)</f>
        <v/>
      </c>
      <c r="BA496" s="71" t="str">
        <f ca="1">INDEX({"","_","-","="},IF(OR($D496 &gt;= BB$6, $E496 &lt; BA$6), 0, 1)+IF(OR($F496 &gt;= BB$6, $G496 &lt; BA$6), 0, 2)+1)</f>
        <v/>
      </c>
      <c r="BB496" s="71" t="str">
        <f ca="1">INDEX({"","_","-","="},IF(OR($D496 &gt;= BC$6, $E496 &lt; BB$6), 0, 1)+IF(OR($F496 &gt;= BC$6, $G496 &lt; BB$6), 0, 2)+1)</f>
        <v/>
      </c>
      <c r="BC496" s="71" t="str">
        <f ca="1">INDEX({"","_","-","="},IF(OR($D496 &gt;= BD$6, $E496 &lt; BC$6), 0, 1)+IF(OR($F496 &gt;= BD$6, $G496 &lt; BC$6), 0, 2)+1)</f>
        <v/>
      </c>
      <c r="BD496" s="71" t="str">
        <f ca="1">INDEX({"","_","-","="},IF(OR($D496 &gt;= BE$6, $E496 &lt; BD$6), 0, 1)+IF(OR($F496 &gt;= BE$6, $G496 &lt; BD$6), 0, 2)+1)</f>
        <v/>
      </c>
      <c r="BE496" s="71" t="str">
        <f ca="1">INDEX({"","_","-","="},IF(OR($D496 &gt;= BF$6, $E496 &lt; BE$6), 0, 1)+IF(OR($F496 &gt;= BF$6, $G496 &lt; BE$6), 0, 2)+1)</f>
        <v/>
      </c>
      <c r="BF496" s="71" t="str">
        <f ca="1">INDEX({"","_","-","="},IF(OR($D496 &gt;= BG$6, $E496 &lt; BF$6), 0, 1)+IF(OR($F496 &gt;= BG$6, $G496 &lt; BF$6), 0, 2)+1)</f>
        <v/>
      </c>
      <c r="BG496" s="71" t="str">
        <f ca="1">INDEX({"","_","-","="},IF(OR($D496 &gt;= BH$6, $E496 &lt; BG$6), 0, 1)+IF(OR($F496 &gt;= BH$6, $G496 &lt; BG$6), 0, 2)+1)</f>
        <v/>
      </c>
      <c r="BH496" s="71" t="str">
        <f ca="1">INDEX({"","_","-","="},IF(OR($D496 &gt;= BI$6, $E496 &lt; BH$6), 0, 1)+IF(OR($F496 &gt;= BI$6, $G496 &lt; BH$6), 0, 2)+1)</f>
        <v/>
      </c>
      <c r="BI496" s="71" t="str">
        <f ca="1">INDEX({"","_","-","="},IF(OR($D496 &gt;= BJ$6, $E496 &lt; BI$6), 0, 1)+IF(OR($F496 &gt;= BJ$6, $G496 &lt; BI$6), 0, 2)+1)</f>
        <v/>
      </c>
      <c r="BJ496" s="71" t="str">
        <f ca="1">INDEX({"","_","-","="},IF(OR($D496 &gt;= BK$6, $E496 &lt; BJ$6), 0, 1)+IF(OR($F496 &gt;= BK$6, $G496 &lt; BJ$6), 0, 2)+1)</f>
        <v/>
      </c>
      <c r="BK496" s="71" t="str">
        <f ca="1">INDEX({"","_","-","="},IF(OR($D496 &gt;= BL$6, $E496 &lt; BK$6), 0, 1)+IF(OR($F496 &gt;= BL$6, $G496 &lt; BK$6), 0, 2)+1)</f>
        <v/>
      </c>
      <c r="BL496" s="71" t="str">
        <f ca="1">INDEX({"","_","-","="},IF(OR($D496 &gt;= BM$6, $E496 &lt; BL$6), 0, 1)+IF(OR($F496 &gt;= BM$6, $G496 &lt; BL$6), 0, 2)+1)</f>
        <v/>
      </c>
      <c r="BM496" s="71" t="str">
        <f ca="1">INDEX({"","_","-","="},IF(OR($D496 &gt;= BN$6, $E496 &lt; BM$6), 0, 1)+IF(OR($F496 &gt;= BN$6, $G496 &lt; BM$6), 0, 2)+1)</f>
        <v/>
      </c>
      <c r="BN496" s="71" t="str">
        <f ca="1">INDEX({"","_","-","="},IF(OR($D496 &gt;= BO$6, $E496 &lt; BN$6), 0, 1)+IF(OR($F496 &gt;= BO$6, $G496 &lt; BN$6), 0, 2)+1)</f>
        <v/>
      </c>
      <c r="BO496" s="71" t="str">
        <f ca="1">INDEX({"","_","-","="},IF(OR($D496 &gt;= BP$6, $E496 &lt; BO$6), 0, 1)+IF(OR($F496 &gt;= BP$6, $G496 &lt; BO$6), 0, 2)+1)</f>
        <v/>
      </c>
      <c r="BP496" s="71" t="str">
        <f ca="1">INDEX({"","_","-","="},IF(OR($D496 &gt;= BQ$6, $E496 &lt; BP$6), 0, 1)+IF(OR($F496 &gt;= BQ$6, $G496 &lt; BP$6), 0, 2)+1)</f>
        <v/>
      </c>
      <c r="BQ496" s="71" t="str">
        <f ca="1">INDEX({"","_","-","="},IF(OR($D496 &gt;= BR$6, $E496 &lt; BQ$6), 0, 1)+IF(OR($F496 &gt;= BR$6, $G496 &lt; BQ$6), 0, 2)+1)</f>
        <v/>
      </c>
      <c r="BR496" s="71" t="str">
        <f ca="1">INDEX({"","_","-","="},IF(OR($D496 &gt;= BS$6, $E496 &lt; BR$6), 0, 1)+IF(OR($F496 &gt;= BS$6, $G496 &lt; BR$6), 0, 2)+1)</f>
        <v/>
      </c>
      <c r="BS496" s="71" t="str">
        <f ca="1">INDEX({"","_","-","="},IF(OR($D496 &gt;= BT$6, $E496 &lt; BS$6), 0, 1)+IF(OR($F496 &gt;= BT$6, $G496 &lt; BS$6), 0, 2)+1)</f>
        <v/>
      </c>
      <c r="BT496" s="71" t="str">
        <f ca="1">INDEX({"","_","-","="},IF(OR($D496 &gt;= BU$6, $E496 &lt; BT$6), 0, 1)+IF(OR($F496 &gt;= BU$6, $G496 &lt; BT$6), 0, 2)+1)</f>
        <v/>
      </c>
      <c r="BU496" s="71" t="str">
        <f ca="1">INDEX({"","_","-","="},IF(OR($D496 &gt;= BV$6, $E496 &lt; BU$6), 0, 1)+IF(OR($F496 &gt;= BV$6, $G496 &lt; BU$6), 0, 2)+1)</f>
        <v/>
      </c>
      <c r="BV496" s="71" t="str">
        <f ca="1">INDEX({"","_","-","="},IF(OR($D496 &gt;= BW$6, $E496 &lt; BV$6), 0, 1)+IF(OR($F496 &gt;= BW$6, $G496 &lt; BV$6), 0, 2)+1)</f>
        <v/>
      </c>
      <c r="BW496" s="71" t="str">
        <f ca="1">INDEX({"","_","-","="},IF(OR($D496 &gt;= BX$6, $E496 &lt; BW$6), 0, 1)+IF(OR($F496 &gt;= BX$6, $G496 &lt; BW$6), 0, 2)+1)</f>
        <v/>
      </c>
      <c r="BX496" s="71" t="str">
        <f ca="1">INDEX({"","_","-","="},IF(OR($D496 &gt;= BY$6, $E496 &lt; BX$6), 0, 1)+IF(OR($F496 &gt;= BY$6, $G496 &lt; BX$6), 0, 2)+1)</f>
        <v/>
      </c>
      <c r="BY496" s="71" t="str">
        <f ca="1">INDEX({"","_","-","="},IF(OR($D496 &gt;= BZ$6, $E496 &lt; BY$6), 0, 1)+IF(OR($F496 &gt;= BZ$6, $G496 &lt; BY$6), 0, 2)+1)</f>
        <v/>
      </c>
      <c r="BZ496" s="71" t="str">
        <f ca="1">INDEX({"","_","-","="},IF(OR($D496 &gt;= CA$6, $E496 &lt; BZ$6), 0, 1)+IF(OR($F496 &gt;= CA$6, $G496 &lt; BZ$6), 0, 2)+1)</f>
        <v/>
      </c>
      <c r="CA496" s="71" t="str">
        <f ca="1">INDEX({"","_","-","="},IF(OR($D496 &gt;= CB$6, $E496 &lt; CA$6), 0, 1)+IF(OR($F496 &gt;= CB$6, $G496 &lt; CA$6), 0, 2)+1)</f>
        <v/>
      </c>
      <c r="CB496" s="71" t="str">
        <f ca="1">INDEX({"","_","-","="},IF(OR($D496 &gt;= CC$6, $E496 &lt; CB$6), 0, 1)+IF(OR($F496 &gt;= CC$6, $G496 &lt; CB$6), 0, 2)+1)</f>
        <v/>
      </c>
      <c r="CC496" s="71" t="str">
        <f ca="1">INDEX({"","_","-","="},IF(OR($D496 &gt;= CD$6, $E496 &lt; CC$6), 0, 1)+IF(OR($F496 &gt;= CD$6, $G496 &lt; CC$6), 0, 2)+1)</f>
        <v/>
      </c>
      <c r="CD496" s="71" t="str">
        <f ca="1">INDEX({"","_","-","="},IF(OR($D496 &gt;= CE$6, $E496 &lt; CD$6), 0, 1)+IF(OR($F496 &gt;= CE$6, $G496 &lt; CD$6), 0, 2)+1)</f>
        <v/>
      </c>
    </row>
    <row r="497" spans="1:82">
      <c r="A497" s="8" t="str">
        <f ca="1">IF('临-进度'!N492,'临-进度'!$A492,"")</f>
        <v/>
      </c>
      <c r="B497" s="8" t="str">
        <f ca="1">IF('临-进度'!N492,'临-进度'!$B492,"")</f>
        <v/>
      </c>
      <c r="C497" s="8" t="str">
        <f ca="1">IF('临-进度'!N492,'临-进度'!$F492,"")</f>
        <v/>
      </c>
      <c r="D497" s="42" t="str">
        <f ca="1">IF('临-进度'!$N492,'临-进度'!$J492,"")</f>
        <v/>
      </c>
      <c r="E497" s="42" t="str">
        <f ca="1">IF('临-进度'!$N492,'临-进度'!$AF492,"")</f>
        <v/>
      </c>
      <c r="F497" s="42" t="str">
        <f ca="1">IF('临-进度'!$N492,'临-进度'!$K492,"")</f>
        <v/>
      </c>
      <c r="G497" s="76" t="str">
        <f ca="1">IF('临-进度'!$N492,'临-进度'!$AG492,"")</f>
        <v/>
      </c>
      <c r="H497" s="71" t="str">
        <f ca="1">INDEX({"","_","-","="},IF(OR($D497 &gt;= I$6, $E497 &lt; H$6), 0, 1)+IF(OR($F497 &gt;= I$6, $G497 &lt; H$6), 0, 2)+1)</f>
        <v/>
      </c>
      <c r="I497" s="71" t="str">
        <f ca="1">INDEX({"","_","-","="},IF(OR($D497 &gt;= J$6, $E497 &lt; I$6), 0, 1)+IF(OR($F497 &gt;= J$6, $G497 &lt; I$6), 0, 2)+1)</f>
        <v/>
      </c>
      <c r="J497" s="71" t="str">
        <f ca="1">INDEX({"","_","-","="},IF(OR($D497 &gt;= K$6, $E497 &lt; J$6), 0, 1)+IF(OR($F497 &gt;= K$6, $G497 &lt; J$6), 0, 2)+1)</f>
        <v/>
      </c>
      <c r="K497" s="71" t="str">
        <f ca="1">INDEX({"","_","-","="},IF(OR($D497 &gt;= L$6, $E497 &lt; K$6), 0, 1)+IF(OR($F497 &gt;= L$6, $G497 &lt; K$6), 0, 2)+1)</f>
        <v/>
      </c>
      <c r="L497" s="71" t="str">
        <f ca="1">INDEX({"","_","-","="},IF(OR($D497 &gt;= M$6, $E497 &lt; L$6), 0, 1)+IF(OR($F497 &gt;= M$6, $G497 &lt; L$6), 0, 2)+1)</f>
        <v/>
      </c>
      <c r="M497" s="71" t="str">
        <f ca="1">INDEX({"","_","-","="},IF(OR($D497 &gt;= N$6, $E497 &lt; M$6), 0, 1)+IF(OR($F497 &gt;= N$6, $G497 &lt; M$6), 0, 2)+1)</f>
        <v/>
      </c>
      <c r="N497" s="71" t="str">
        <f ca="1">INDEX({"","_","-","="},IF(OR($D497 &gt;= O$6, $E497 &lt; N$6), 0, 1)+IF(OR($F497 &gt;= O$6, $G497 &lt; N$6), 0, 2)+1)</f>
        <v/>
      </c>
      <c r="O497" s="71" t="str">
        <f ca="1">INDEX({"","_","-","="},IF(OR($D497 &gt;= P$6, $E497 &lt; O$6), 0, 1)+IF(OR($F497 &gt;= P$6, $G497 &lt; O$6), 0, 2)+1)</f>
        <v/>
      </c>
      <c r="P497" s="71" t="str">
        <f ca="1">INDEX({"","_","-","="},IF(OR($D497 &gt;= Q$6, $E497 &lt; P$6), 0, 1)+IF(OR($F497 &gt;= Q$6, $G497 &lt; P$6), 0, 2)+1)</f>
        <v/>
      </c>
      <c r="Q497" s="71" t="str">
        <f ca="1">INDEX({"","_","-","="},IF(OR($D497 &gt;= R$6, $E497 &lt; Q$6), 0, 1)+IF(OR($F497 &gt;= R$6, $G497 &lt; Q$6), 0, 2)+1)</f>
        <v/>
      </c>
      <c r="R497" s="71" t="str">
        <f ca="1">INDEX({"","_","-","="},IF(OR($D497 &gt;= S$6, $E497 &lt; R$6), 0, 1)+IF(OR($F497 &gt;= S$6, $G497 &lt; R$6), 0, 2)+1)</f>
        <v/>
      </c>
      <c r="S497" s="71" t="str">
        <f ca="1">INDEX({"","_","-","="},IF(OR($D497 &gt;= T$6, $E497 &lt; S$6), 0, 1)+IF(OR($F497 &gt;= T$6, $G497 &lt; S$6), 0, 2)+1)</f>
        <v/>
      </c>
      <c r="T497" s="71" t="str">
        <f ca="1">INDEX({"","_","-","="},IF(OR($D497 &gt;= U$6, $E497 &lt; T$6), 0, 1)+IF(OR($F497 &gt;= U$6, $G497 &lt; T$6), 0, 2)+1)</f>
        <v/>
      </c>
      <c r="U497" s="71" t="str">
        <f ca="1">INDEX({"","_","-","="},IF(OR($D497 &gt;= V$6, $E497 &lt; U$6), 0, 1)+IF(OR($F497 &gt;= V$6, $G497 &lt; U$6), 0, 2)+1)</f>
        <v/>
      </c>
      <c r="V497" s="71" t="str">
        <f ca="1">INDEX({"","_","-","="},IF(OR($D497 &gt;= W$6, $E497 &lt; V$6), 0, 1)+IF(OR($F497 &gt;= W$6, $G497 &lt; V$6), 0, 2)+1)</f>
        <v/>
      </c>
      <c r="W497" s="71" t="str">
        <f ca="1">INDEX({"","_","-","="},IF(OR($D497 &gt;= X$6, $E497 &lt; W$6), 0, 1)+IF(OR($F497 &gt;= X$6, $G497 &lt; W$6), 0, 2)+1)</f>
        <v/>
      </c>
      <c r="X497" s="71" t="str">
        <f ca="1">INDEX({"","_","-","="},IF(OR($D497 &gt;= Y$6, $E497 &lt; X$6), 0, 1)+IF(OR($F497 &gt;= Y$6, $G497 &lt; X$6), 0, 2)+1)</f>
        <v/>
      </c>
      <c r="Y497" s="71" t="str">
        <f ca="1">INDEX({"","_","-","="},IF(OR($D497 &gt;= Z$6, $E497 &lt; Y$6), 0, 1)+IF(OR($F497 &gt;= Z$6, $G497 &lt; Y$6), 0, 2)+1)</f>
        <v/>
      </c>
      <c r="Z497" s="71" t="str">
        <f ca="1">INDEX({"","_","-","="},IF(OR($D497 &gt;= AA$6, $E497 &lt; Z$6), 0, 1)+IF(OR($F497 &gt;= AA$6, $G497 &lt; Z$6), 0, 2)+1)</f>
        <v/>
      </c>
      <c r="AA497" s="71" t="str">
        <f ca="1">INDEX({"","_","-","="},IF(OR($D497 &gt;= AB$6, $E497 &lt; AA$6), 0, 1)+IF(OR($F497 &gt;= AB$6, $G497 &lt; AA$6), 0, 2)+1)</f>
        <v/>
      </c>
      <c r="AB497" s="71" t="str">
        <f ca="1">INDEX({"","_","-","="},IF(OR($D497 &gt;= AC$6, $E497 &lt; AB$6), 0, 1)+IF(OR($F497 &gt;= AC$6, $G497 &lt; AB$6), 0, 2)+1)</f>
        <v/>
      </c>
      <c r="AC497" s="71" t="str">
        <f ca="1">INDEX({"","_","-","="},IF(OR($D497 &gt;= AD$6, $E497 &lt; AC$6), 0, 1)+IF(OR($F497 &gt;= AD$6, $G497 &lt; AC$6), 0, 2)+1)</f>
        <v/>
      </c>
      <c r="AD497" s="71" t="str">
        <f ca="1">INDEX({"","_","-","="},IF(OR($D497 &gt;= AE$6, $E497 &lt; AD$6), 0, 1)+IF(OR($F497 &gt;= AE$6, $G497 &lt; AD$6), 0, 2)+1)</f>
        <v/>
      </c>
      <c r="AE497" s="71" t="str">
        <f ca="1">INDEX({"","_","-","="},IF(OR($D497 &gt;= AF$6, $E497 &lt; AE$6), 0, 1)+IF(OR($F497 &gt;= AF$6, $G497 &lt; AE$6), 0, 2)+1)</f>
        <v/>
      </c>
      <c r="AF497" s="71" t="str">
        <f ca="1">INDEX({"","_","-","="},IF(OR($D497 &gt;= AG$6, $E497 &lt; AF$6), 0, 1)+IF(OR($F497 &gt;= AG$6, $G497 &lt; AF$6), 0, 2)+1)</f>
        <v/>
      </c>
      <c r="AG497" s="71" t="str">
        <f ca="1">INDEX({"","_","-","="},IF(OR($D497 &gt;= AH$6, $E497 &lt; AG$6), 0, 1)+IF(OR($F497 &gt;= AH$6, $G497 &lt; AG$6), 0, 2)+1)</f>
        <v/>
      </c>
      <c r="AH497" s="71" t="str">
        <f ca="1">INDEX({"","_","-","="},IF(OR($D497 &gt;= AI$6, $E497 &lt; AH$6), 0, 1)+IF(OR($F497 &gt;= AI$6, $G497 &lt; AH$6), 0, 2)+1)</f>
        <v/>
      </c>
      <c r="AI497" s="71" t="str">
        <f ca="1">INDEX({"","_","-","="},IF(OR($D497 &gt;= AJ$6, $E497 &lt; AI$6), 0, 1)+IF(OR($F497 &gt;= AJ$6, $G497 &lt; AI$6), 0, 2)+1)</f>
        <v/>
      </c>
      <c r="AJ497" s="71" t="str">
        <f ca="1">INDEX({"","_","-","="},IF(OR($D497 &gt;= AK$6, $E497 &lt; AJ$6), 0, 1)+IF(OR($F497 &gt;= AK$6, $G497 &lt; AJ$6), 0, 2)+1)</f>
        <v/>
      </c>
      <c r="AK497" s="71" t="str">
        <f ca="1">INDEX({"","_","-","="},IF(OR($D497 &gt;= AL$6, $E497 &lt; AK$6), 0, 1)+IF(OR($F497 &gt;= AL$6, $G497 &lt; AK$6), 0, 2)+1)</f>
        <v/>
      </c>
      <c r="AL497" s="71" t="str">
        <f ca="1">INDEX({"","_","-","="},IF(OR($D497 &gt;= AM$6, $E497 &lt; AL$6), 0, 1)+IF(OR($F497 &gt;= AM$6, $G497 &lt; AL$6), 0, 2)+1)</f>
        <v/>
      </c>
      <c r="AM497" s="71" t="str">
        <f ca="1">INDEX({"","_","-","="},IF(OR($D497 &gt;= AN$6, $E497 &lt; AM$6), 0, 1)+IF(OR($F497 &gt;= AN$6, $G497 &lt; AM$6), 0, 2)+1)</f>
        <v/>
      </c>
      <c r="AN497" s="71" t="str">
        <f ca="1">INDEX({"","_","-","="},IF(OR($D497 &gt;= AO$6, $E497 &lt; AN$6), 0, 1)+IF(OR($F497 &gt;= AO$6, $G497 &lt; AN$6), 0, 2)+1)</f>
        <v/>
      </c>
      <c r="AO497" s="71" t="str">
        <f ca="1">INDEX({"","_","-","="},IF(OR($D497 &gt;= AP$6, $E497 &lt; AO$6), 0, 1)+IF(OR($F497 &gt;= AP$6, $G497 &lt; AO$6), 0, 2)+1)</f>
        <v/>
      </c>
      <c r="AP497" s="71" t="str">
        <f ca="1">INDEX({"","_","-","="},IF(OR($D497 &gt;= AQ$6, $E497 &lt; AP$6), 0, 1)+IF(OR($F497 &gt;= AQ$6, $G497 &lt; AP$6), 0, 2)+1)</f>
        <v/>
      </c>
      <c r="AQ497" s="71" t="str">
        <f ca="1">INDEX({"","_","-","="},IF(OR($D497 &gt;= AR$6, $E497 &lt; AQ$6), 0, 1)+IF(OR($F497 &gt;= AR$6, $G497 &lt; AQ$6), 0, 2)+1)</f>
        <v/>
      </c>
      <c r="AR497" s="71" t="str">
        <f ca="1">INDEX({"","_","-","="},IF(OR($D497 &gt;= AS$6, $E497 &lt; AR$6), 0, 1)+IF(OR($F497 &gt;= AS$6, $G497 &lt; AR$6), 0, 2)+1)</f>
        <v/>
      </c>
      <c r="AS497" s="71" t="str">
        <f ca="1">INDEX({"","_","-","="},IF(OR($D497 &gt;= AT$6, $E497 &lt; AS$6), 0, 1)+IF(OR($F497 &gt;= AT$6, $G497 &lt; AS$6), 0, 2)+1)</f>
        <v/>
      </c>
      <c r="AT497" s="71" t="str">
        <f ca="1">INDEX({"","_","-","="},IF(OR($D497 &gt;= AU$6, $E497 &lt; AT$6), 0, 1)+IF(OR($F497 &gt;= AU$6, $G497 &lt; AT$6), 0, 2)+1)</f>
        <v/>
      </c>
      <c r="AU497" s="71" t="str">
        <f ca="1">INDEX({"","_","-","="},IF(OR($D497 &gt;= AV$6, $E497 &lt; AU$6), 0, 1)+IF(OR($F497 &gt;= AV$6, $G497 &lt; AU$6), 0, 2)+1)</f>
        <v/>
      </c>
      <c r="AV497" s="71" t="str">
        <f ca="1">INDEX({"","_","-","="},IF(OR($D497 &gt;= AW$6, $E497 &lt; AV$6), 0, 1)+IF(OR($F497 &gt;= AW$6, $G497 &lt; AV$6), 0, 2)+1)</f>
        <v/>
      </c>
      <c r="AW497" s="71" t="str">
        <f ca="1">INDEX({"","_","-","="},IF(OR($D497 &gt;= AX$6, $E497 &lt; AW$6), 0, 1)+IF(OR($F497 &gt;= AX$6, $G497 &lt; AW$6), 0, 2)+1)</f>
        <v/>
      </c>
      <c r="AX497" s="71" t="str">
        <f ca="1">INDEX({"","_","-","="},IF(OR($D497 &gt;= AY$6, $E497 &lt; AX$6), 0, 1)+IF(OR($F497 &gt;= AY$6, $G497 &lt; AX$6), 0, 2)+1)</f>
        <v/>
      </c>
      <c r="AY497" s="71" t="str">
        <f ca="1">INDEX({"","_","-","="},IF(OR($D497 &gt;= AZ$6, $E497 &lt; AY$6), 0, 1)+IF(OR($F497 &gt;= AZ$6, $G497 &lt; AY$6), 0, 2)+1)</f>
        <v/>
      </c>
      <c r="AZ497" s="71" t="str">
        <f ca="1">INDEX({"","_","-","="},IF(OR($D497 &gt;= BA$6, $E497 &lt; AZ$6), 0, 1)+IF(OR($F497 &gt;= BA$6, $G497 &lt; AZ$6), 0, 2)+1)</f>
        <v/>
      </c>
      <c r="BA497" s="71" t="str">
        <f ca="1">INDEX({"","_","-","="},IF(OR($D497 &gt;= BB$6, $E497 &lt; BA$6), 0, 1)+IF(OR($F497 &gt;= BB$6, $G497 &lt; BA$6), 0, 2)+1)</f>
        <v/>
      </c>
      <c r="BB497" s="71" t="str">
        <f ca="1">INDEX({"","_","-","="},IF(OR($D497 &gt;= BC$6, $E497 &lt; BB$6), 0, 1)+IF(OR($F497 &gt;= BC$6, $G497 &lt; BB$6), 0, 2)+1)</f>
        <v/>
      </c>
      <c r="BC497" s="71" t="str">
        <f ca="1">INDEX({"","_","-","="},IF(OR($D497 &gt;= BD$6, $E497 &lt; BC$6), 0, 1)+IF(OR($F497 &gt;= BD$6, $G497 &lt; BC$6), 0, 2)+1)</f>
        <v/>
      </c>
      <c r="BD497" s="71" t="str">
        <f ca="1">INDEX({"","_","-","="},IF(OR($D497 &gt;= BE$6, $E497 &lt; BD$6), 0, 1)+IF(OR($F497 &gt;= BE$6, $G497 &lt; BD$6), 0, 2)+1)</f>
        <v/>
      </c>
      <c r="BE497" s="71" t="str">
        <f ca="1">INDEX({"","_","-","="},IF(OR($D497 &gt;= BF$6, $E497 &lt; BE$6), 0, 1)+IF(OR($F497 &gt;= BF$6, $G497 &lt; BE$6), 0, 2)+1)</f>
        <v/>
      </c>
      <c r="BF497" s="71" t="str">
        <f ca="1">INDEX({"","_","-","="},IF(OR($D497 &gt;= BG$6, $E497 &lt; BF$6), 0, 1)+IF(OR($F497 &gt;= BG$6, $G497 &lt; BF$6), 0, 2)+1)</f>
        <v/>
      </c>
      <c r="BG497" s="71" t="str">
        <f ca="1">INDEX({"","_","-","="},IF(OR($D497 &gt;= BH$6, $E497 &lt; BG$6), 0, 1)+IF(OR($F497 &gt;= BH$6, $G497 &lt; BG$6), 0, 2)+1)</f>
        <v/>
      </c>
      <c r="BH497" s="71" t="str">
        <f ca="1">INDEX({"","_","-","="},IF(OR($D497 &gt;= BI$6, $E497 &lt; BH$6), 0, 1)+IF(OR($F497 &gt;= BI$6, $G497 &lt; BH$6), 0, 2)+1)</f>
        <v/>
      </c>
      <c r="BI497" s="71" t="str">
        <f ca="1">INDEX({"","_","-","="},IF(OR($D497 &gt;= BJ$6, $E497 &lt; BI$6), 0, 1)+IF(OR($F497 &gt;= BJ$6, $G497 &lt; BI$6), 0, 2)+1)</f>
        <v/>
      </c>
      <c r="BJ497" s="71" t="str">
        <f ca="1">INDEX({"","_","-","="},IF(OR($D497 &gt;= BK$6, $E497 &lt; BJ$6), 0, 1)+IF(OR($F497 &gt;= BK$6, $G497 &lt; BJ$6), 0, 2)+1)</f>
        <v/>
      </c>
      <c r="BK497" s="71" t="str">
        <f ca="1">INDEX({"","_","-","="},IF(OR($D497 &gt;= BL$6, $E497 &lt; BK$6), 0, 1)+IF(OR($F497 &gt;= BL$6, $G497 &lt; BK$6), 0, 2)+1)</f>
        <v/>
      </c>
      <c r="BL497" s="71" t="str">
        <f ca="1">INDEX({"","_","-","="},IF(OR($D497 &gt;= BM$6, $E497 &lt; BL$6), 0, 1)+IF(OR($F497 &gt;= BM$6, $G497 &lt; BL$6), 0, 2)+1)</f>
        <v/>
      </c>
      <c r="BM497" s="71" t="str">
        <f ca="1">INDEX({"","_","-","="},IF(OR($D497 &gt;= BN$6, $E497 &lt; BM$6), 0, 1)+IF(OR($F497 &gt;= BN$6, $G497 &lt; BM$6), 0, 2)+1)</f>
        <v/>
      </c>
      <c r="BN497" s="71" t="str">
        <f ca="1">INDEX({"","_","-","="},IF(OR($D497 &gt;= BO$6, $E497 &lt; BN$6), 0, 1)+IF(OR($F497 &gt;= BO$6, $G497 &lt; BN$6), 0, 2)+1)</f>
        <v/>
      </c>
      <c r="BO497" s="71" t="str">
        <f ca="1">INDEX({"","_","-","="},IF(OR($D497 &gt;= BP$6, $E497 &lt; BO$6), 0, 1)+IF(OR($F497 &gt;= BP$6, $G497 &lt; BO$6), 0, 2)+1)</f>
        <v/>
      </c>
      <c r="BP497" s="71" t="str">
        <f ca="1">INDEX({"","_","-","="},IF(OR($D497 &gt;= BQ$6, $E497 &lt; BP$6), 0, 1)+IF(OR($F497 &gt;= BQ$6, $G497 &lt; BP$6), 0, 2)+1)</f>
        <v/>
      </c>
      <c r="BQ497" s="71" t="str">
        <f ca="1">INDEX({"","_","-","="},IF(OR($D497 &gt;= BR$6, $E497 &lt; BQ$6), 0, 1)+IF(OR($F497 &gt;= BR$6, $G497 &lt; BQ$6), 0, 2)+1)</f>
        <v/>
      </c>
      <c r="BR497" s="71" t="str">
        <f ca="1">INDEX({"","_","-","="},IF(OR($D497 &gt;= BS$6, $E497 &lt; BR$6), 0, 1)+IF(OR($F497 &gt;= BS$6, $G497 &lt; BR$6), 0, 2)+1)</f>
        <v/>
      </c>
      <c r="BS497" s="71" t="str">
        <f ca="1">INDEX({"","_","-","="},IF(OR($D497 &gt;= BT$6, $E497 &lt; BS$6), 0, 1)+IF(OR($F497 &gt;= BT$6, $G497 &lt; BS$6), 0, 2)+1)</f>
        <v/>
      </c>
      <c r="BT497" s="71" t="str">
        <f ca="1">INDEX({"","_","-","="},IF(OR($D497 &gt;= BU$6, $E497 &lt; BT$6), 0, 1)+IF(OR($F497 &gt;= BU$6, $G497 &lt; BT$6), 0, 2)+1)</f>
        <v/>
      </c>
      <c r="BU497" s="71" t="str">
        <f ca="1">INDEX({"","_","-","="},IF(OR($D497 &gt;= BV$6, $E497 &lt; BU$6), 0, 1)+IF(OR($F497 &gt;= BV$6, $G497 &lt; BU$6), 0, 2)+1)</f>
        <v/>
      </c>
      <c r="BV497" s="71" t="str">
        <f ca="1">INDEX({"","_","-","="},IF(OR($D497 &gt;= BW$6, $E497 &lt; BV$6), 0, 1)+IF(OR($F497 &gt;= BW$6, $G497 &lt; BV$6), 0, 2)+1)</f>
        <v/>
      </c>
      <c r="BW497" s="71" t="str">
        <f ca="1">INDEX({"","_","-","="},IF(OR($D497 &gt;= BX$6, $E497 &lt; BW$6), 0, 1)+IF(OR($F497 &gt;= BX$6, $G497 &lt; BW$6), 0, 2)+1)</f>
        <v/>
      </c>
      <c r="BX497" s="71" t="str">
        <f ca="1">INDEX({"","_","-","="},IF(OR($D497 &gt;= BY$6, $E497 &lt; BX$6), 0, 1)+IF(OR($F497 &gt;= BY$6, $G497 &lt; BX$6), 0, 2)+1)</f>
        <v/>
      </c>
      <c r="BY497" s="71" t="str">
        <f ca="1">INDEX({"","_","-","="},IF(OR($D497 &gt;= BZ$6, $E497 &lt; BY$6), 0, 1)+IF(OR($F497 &gt;= BZ$6, $G497 &lt; BY$6), 0, 2)+1)</f>
        <v/>
      </c>
      <c r="BZ497" s="71" t="str">
        <f ca="1">INDEX({"","_","-","="},IF(OR($D497 &gt;= CA$6, $E497 &lt; BZ$6), 0, 1)+IF(OR($F497 &gt;= CA$6, $G497 &lt; BZ$6), 0, 2)+1)</f>
        <v/>
      </c>
      <c r="CA497" s="71" t="str">
        <f ca="1">INDEX({"","_","-","="},IF(OR($D497 &gt;= CB$6, $E497 &lt; CA$6), 0, 1)+IF(OR($F497 &gt;= CB$6, $G497 &lt; CA$6), 0, 2)+1)</f>
        <v/>
      </c>
      <c r="CB497" s="71" t="str">
        <f ca="1">INDEX({"","_","-","="},IF(OR($D497 &gt;= CC$6, $E497 &lt; CB$6), 0, 1)+IF(OR($F497 &gt;= CC$6, $G497 &lt; CB$6), 0, 2)+1)</f>
        <v/>
      </c>
      <c r="CC497" s="71" t="str">
        <f ca="1">INDEX({"","_","-","="},IF(OR($D497 &gt;= CD$6, $E497 &lt; CC$6), 0, 1)+IF(OR($F497 &gt;= CD$6, $G497 &lt; CC$6), 0, 2)+1)</f>
        <v/>
      </c>
      <c r="CD497" s="71" t="str">
        <f ca="1">INDEX({"","_","-","="},IF(OR($D497 &gt;= CE$6, $E497 &lt; CD$6), 0, 1)+IF(OR($F497 &gt;= CE$6, $G497 &lt; CD$6), 0, 2)+1)</f>
        <v/>
      </c>
    </row>
    <row r="498" spans="1:82">
      <c r="A498" s="8" t="str">
        <f ca="1">IF('临-进度'!N493,'临-进度'!$A493,"")</f>
        <v/>
      </c>
      <c r="B498" s="8" t="str">
        <f ca="1">IF('临-进度'!N493,'临-进度'!$B493,"")</f>
        <v/>
      </c>
      <c r="C498" s="8" t="str">
        <f ca="1">IF('临-进度'!N493,'临-进度'!$F493,"")</f>
        <v/>
      </c>
      <c r="D498" s="42" t="str">
        <f ca="1">IF('临-进度'!$N493,'临-进度'!$J493,"")</f>
        <v/>
      </c>
      <c r="E498" s="42" t="str">
        <f ca="1">IF('临-进度'!$N493,'临-进度'!$AF493,"")</f>
        <v/>
      </c>
      <c r="F498" s="42" t="str">
        <f ca="1">IF('临-进度'!$N493,'临-进度'!$K493,"")</f>
        <v/>
      </c>
      <c r="G498" s="76" t="str">
        <f ca="1">IF('临-进度'!$N493,'临-进度'!$AG493,"")</f>
        <v/>
      </c>
      <c r="H498" s="71" t="str">
        <f ca="1">INDEX({"","_","-","="},IF(OR($D498 &gt;= I$6, $E498 &lt; H$6), 0, 1)+IF(OR($F498 &gt;= I$6, $G498 &lt; H$6), 0, 2)+1)</f>
        <v/>
      </c>
      <c r="I498" s="71" t="str">
        <f ca="1">INDEX({"","_","-","="},IF(OR($D498 &gt;= J$6, $E498 &lt; I$6), 0, 1)+IF(OR($F498 &gt;= J$6, $G498 &lt; I$6), 0, 2)+1)</f>
        <v/>
      </c>
      <c r="J498" s="71" t="str">
        <f ca="1">INDEX({"","_","-","="},IF(OR($D498 &gt;= K$6, $E498 &lt; J$6), 0, 1)+IF(OR($F498 &gt;= K$6, $G498 &lt; J$6), 0, 2)+1)</f>
        <v/>
      </c>
      <c r="K498" s="71" t="str">
        <f ca="1">INDEX({"","_","-","="},IF(OR($D498 &gt;= L$6, $E498 &lt; K$6), 0, 1)+IF(OR($F498 &gt;= L$6, $G498 &lt; K$6), 0, 2)+1)</f>
        <v/>
      </c>
      <c r="L498" s="71" t="str">
        <f ca="1">INDEX({"","_","-","="},IF(OR($D498 &gt;= M$6, $E498 &lt; L$6), 0, 1)+IF(OR($F498 &gt;= M$6, $G498 &lt; L$6), 0, 2)+1)</f>
        <v/>
      </c>
      <c r="M498" s="71" t="str">
        <f ca="1">INDEX({"","_","-","="},IF(OR($D498 &gt;= N$6, $E498 &lt; M$6), 0, 1)+IF(OR($F498 &gt;= N$6, $G498 &lt; M$6), 0, 2)+1)</f>
        <v/>
      </c>
      <c r="N498" s="71" t="str">
        <f ca="1">INDEX({"","_","-","="},IF(OR($D498 &gt;= O$6, $E498 &lt; N$6), 0, 1)+IF(OR($F498 &gt;= O$6, $G498 &lt; N$6), 0, 2)+1)</f>
        <v/>
      </c>
      <c r="O498" s="71" t="str">
        <f ca="1">INDEX({"","_","-","="},IF(OR($D498 &gt;= P$6, $E498 &lt; O$6), 0, 1)+IF(OR($F498 &gt;= P$6, $G498 &lt; O$6), 0, 2)+1)</f>
        <v/>
      </c>
      <c r="P498" s="71" t="str">
        <f ca="1">INDEX({"","_","-","="},IF(OR($D498 &gt;= Q$6, $E498 &lt; P$6), 0, 1)+IF(OR($F498 &gt;= Q$6, $G498 &lt; P$6), 0, 2)+1)</f>
        <v/>
      </c>
      <c r="Q498" s="71" t="str">
        <f ca="1">INDEX({"","_","-","="},IF(OR($D498 &gt;= R$6, $E498 &lt; Q$6), 0, 1)+IF(OR($F498 &gt;= R$6, $G498 &lt; Q$6), 0, 2)+1)</f>
        <v/>
      </c>
      <c r="R498" s="71" t="str">
        <f ca="1">INDEX({"","_","-","="},IF(OR($D498 &gt;= S$6, $E498 &lt; R$6), 0, 1)+IF(OR($F498 &gt;= S$6, $G498 &lt; R$6), 0, 2)+1)</f>
        <v/>
      </c>
      <c r="S498" s="71" t="str">
        <f ca="1">INDEX({"","_","-","="},IF(OR($D498 &gt;= T$6, $E498 &lt; S$6), 0, 1)+IF(OR($F498 &gt;= T$6, $G498 &lt; S$6), 0, 2)+1)</f>
        <v/>
      </c>
      <c r="T498" s="71" t="str">
        <f ca="1">INDEX({"","_","-","="},IF(OR($D498 &gt;= U$6, $E498 &lt; T$6), 0, 1)+IF(OR($F498 &gt;= U$6, $G498 &lt; T$6), 0, 2)+1)</f>
        <v/>
      </c>
      <c r="U498" s="71" t="str">
        <f ca="1">INDEX({"","_","-","="},IF(OR($D498 &gt;= V$6, $E498 &lt; U$6), 0, 1)+IF(OR($F498 &gt;= V$6, $G498 &lt; U$6), 0, 2)+1)</f>
        <v/>
      </c>
      <c r="V498" s="71" t="str">
        <f ca="1">INDEX({"","_","-","="},IF(OR($D498 &gt;= W$6, $E498 &lt; V$6), 0, 1)+IF(OR($F498 &gt;= W$6, $G498 &lt; V$6), 0, 2)+1)</f>
        <v/>
      </c>
      <c r="W498" s="71" t="str">
        <f ca="1">INDEX({"","_","-","="},IF(OR($D498 &gt;= X$6, $E498 &lt; W$6), 0, 1)+IF(OR($F498 &gt;= X$6, $G498 &lt; W$6), 0, 2)+1)</f>
        <v/>
      </c>
      <c r="X498" s="71" t="str">
        <f ca="1">INDEX({"","_","-","="},IF(OR($D498 &gt;= Y$6, $E498 &lt; X$6), 0, 1)+IF(OR($F498 &gt;= Y$6, $G498 &lt; X$6), 0, 2)+1)</f>
        <v/>
      </c>
      <c r="Y498" s="71" t="str">
        <f ca="1">INDEX({"","_","-","="},IF(OR($D498 &gt;= Z$6, $E498 &lt; Y$6), 0, 1)+IF(OR($F498 &gt;= Z$6, $G498 &lt; Y$6), 0, 2)+1)</f>
        <v/>
      </c>
      <c r="Z498" s="71" t="str">
        <f ca="1">INDEX({"","_","-","="},IF(OR($D498 &gt;= AA$6, $E498 &lt; Z$6), 0, 1)+IF(OR($F498 &gt;= AA$6, $G498 &lt; Z$6), 0, 2)+1)</f>
        <v/>
      </c>
      <c r="AA498" s="71" t="str">
        <f ca="1">INDEX({"","_","-","="},IF(OR($D498 &gt;= AB$6, $E498 &lt; AA$6), 0, 1)+IF(OR($F498 &gt;= AB$6, $G498 &lt; AA$6), 0, 2)+1)</f>
        <v/>
      </c>
      <c r="AB498" s="71" t="str">
        <f ca="1">INDEX({"","_","-","="},IF(OR($D498 &gt;= AC$6, $E498 &lt; AB$6), 0, 1)+IF(OR($F498 &gt;= AC$6, $G498 &lt; AB$6), 0, 2)+1)</f>
        <v/>
      </c>
      <c r="AC498" s="71" t="str">
        <f ca="1">INDEX({"","_","-","="},IF(OR($D498 &gt;= AD$6, $E498 &lt; AC$6), 0, 1)+IF(OR($F498 &gt;= AD$6, $G498 &lt; AC$6), 0, 2)+1)</f>
        <v/>
      </c>
      <c r="AD498" s="71" t="str">
        <f ca="1">INDEX({"","_","-","="},IF(OR($D498 &gt;= AE$6, $E498 &lt; AD$6), 0, 1)+IF(OR($F498 &gt;= AE$6, $G498 &lt; AD$6), 0, 2)+1)</f>
        <v/>
      </c>
      <c r="AE498" s="71" t="str">
        <f ca="1">INDEX({"","_","-","="},IF(OR($D498 &gt;= AF$6, $E498 &lt; AE$6), 0, 1)+IF(OR($F498 &gt;= AF$6, $G498 &lt; AE$6), 0, 2)+1)</f>
        <v/>
      </c>
      <c r="AF498" s="71" t="str">
        <f ca="1">INDEX({"","_","-","="},IF(OR($D498 &gt;= AG$6, $E498 &lt; AF$6), 0, 1)+IF(OR($F498 &gt;= AG$6, $G498 &lt; AF$6), 0, 2)+1)</f>
        <v/>
      </c>
      <c r="AG498" s="71" t="str">
        <f ca="1">INDEX({"","_","-","="},IF(OR($D498 &gt;= AH$6, $E498 &lt; AG$6), 0, 1)+IF(OR($F498 &gt;= AH$6, $G498 &lt; AG$6), 0, 2)+1)</f>
        <v/>
      </c>
      <c r="AH498" s="71" t="str">
        <f ca="1">INDEX({"","_","-","="},IF(OR($D498 &gt;= AI$6, $E498 &lt; AH$6), 0, 1)+IF(OR($F498 &gt;= AI$6, $G498 &lt; AH$6), 0, 2)+1)</f>
        <v/>
      </c>
      <c r="AI498" s="71" t="str">
        <f ca="1">INDEX({"","_","-","="},IF(OR($D498 &gt;= AJ$6, $E498 &lt; AI$6), 0, 1)+IF(OR($F498 &gt;= AJ$6, $G498 &lt; AI$6), 0, 2)+1)</f>
        <v/>
      </c>
      <c r="AJ498" s="71" t="str">
        <f ca="1">INDEX({"","_","-","="},IF(OR($D498 &gt;= AK$6, $E498 &lt; AJ$6), 0, 1)+IF(OR($F498 &gt;= AK$6, $G498 &lt; AJ$6), 0, 2)+1)</f>
        <v/>
      </c>
      <c r="AK498" s="71" t="str">
        <f ca="1">INDEX({"","_","-","="},IF(OR($D498 &gt;= AL$6, $E498 &lt; AK$6), 0, 1)+IF(OR($F498 &gt;= AL$6, $G498 &lt; AK$6), 0, 2)+1)</f>
        <v/>
      </c>
      <c r="AL498" s="71" t="str">
        <f ca="1">INDEX({"","_","-","="},IF(OR($D498 &gt;= AM$6, $E498 &lt; AL$6), 0, 1)+IF(OR($F498 &gt;= AM$6, $G498 &lt; AL$6), 0, 2)+1)</f>
        <v/>
      </c>
      <c r="AM498" s="71" t="str">
        <f ca="1">INDEX({"","_","-","="},IF(OR($D498 &gt;= AN$6, $E498 &lt; AM$6), 0, 1)+IF(OR($F498 &gt;= AN$6, $G498 &lt; AM$6), 0, 2)+1)</f>
        <v/>
      </c>
      <c r="AN498" s="71" t="str">
        <f ca="1">INDEX({"","_","-","="},IF(OR($D498 &gt;= AO$6, $E498 &lt; AN$6), 0, 1)+IF(OR($F498 &gt;= AO$6, $G498 &lt; AN$6), 0, 2)+1)</f>
        <v/>
      </c>
      <c r="AO498" s="71" t="str">
        <f ca="1">INDEX({"","_","-","="},IF(OR($D498 &gt;= AP$6, $E498 &lt; AO$6), 0, 1)+IF(OR($F498 &gt;= AP$6, $G498 &lt; AO$6), 0, 2)+1)</f>
        <v/>
      </c>
      <c r="AP498" s="71" t="str">
        <f ca="1">INDEX({"","_","-","="},IF(OR($D498 &gt;= AQ$6, $E498 &lt; AP$6), 0, 1)+IF(OR($F498 &gt;= AQ$6, $G498 &lt; AP$6), 0, 2)+1)</f>
        <v/>
      </c>
      <c r="AQ498" s="71" t="str">
        <f ca="1">INDEX({"","_","-","="},IF(OR($D498 &gt;= AR$6, $E498 &lt; AQ$6), 0, 1)+IF(OR($F498 &gt;= AR$6, $G498 &lt; AQ$6), 0, 2)+1)</f>
        <v/>
      </c>
      <c r="AR498" s="71" t="str">
        <f ca="1">INDEX({"","_","-","="},IF(OR($D498 &gt;= AS$6, $E498 &lt; AR$6), 0, 1)+IF(OR($F498 &gt;= AS$6, $G498 &lt; AR$6), 0, 2)+1)</f>
        <v/>
      </c>
      <c r="AS498" s="71" t="str">
        <f ca="1">INDEX({"","_","-","="},IF(OR($D498 &gt;= AT$6, $E498 &lt; AS$6), 0, 1)+IF(OR($F498 &gt;= AT$6, $G498 &lt; AS$6), 0, 2)+1)</f>
        <v/>
      </c>
      <c r="AT498" s="71" t="str">
        <f ca="1">INDEX({"","_","-","="},IF(OR($D498 &gt;= AU$6, $E498 &lt; AT$6), 0, 1)+IF(OR($F498 &gt;= AU$6, $G498 &lt; AT$6), 0, 2)+1)</f>
        <v/>
      </c>
      <c r="AU498" s="71" t="str">
        <f ca="1">INDEX({"","_","-","="},IF(OR($D498 &gt;= AV$6, $E498 &lt; AU$6), 0, 1)+IF(OR($F498 &gt;= AV$6, $G498 &lt; AU$6), 0, 2)+1)</f>
        <v/>
      </c>
      <c r="AV498" s="71" t="str">
        <f ca="1">INDEX({"","_","-","="},IF(OR($D498 &gt;= AW$6, $E498 &lt; AV$6), 0, 1)+IF(OR($F498 &gt;= AW$6, $G498 &lt; AV$6), 0, 2)+1)</f>
        <v/>
      </c>
      <c r="AW498" s="71" t="str">
        <f ca="1">INDEX({"","_","-","="},IF(OR($D498 &gt;= AX$6, $E498 &lt; AW$6), 0, 1)+IF(OR($F498 &gt;= AX$6, $G498 &lt; AW$6), 0, 2)+1)</f>
        <v/>
      </c>
      <c r="AX498" s="71" t="str">
        <f ca="1">INDEX({"","_","-","="},IF(OR($D498 &gt;= AY$6, $E498 &lt; AX$6), 0, 1)+IF(OR($F498 &gt;= AY$6, $G498 &lt; AX$6), 0, 2)+1)</f>
        <v/>
      </c>
      <c r="AY498" s="71" t="str">
        <f ca="1">INDEX({"","_","-","="},IF(OR($D498 &gt;= AZ$6, $E498 &lt; AY$6), 0, 1)+IF(OR($F498 &gt;= AZ$6, $G498 &lt; AY$6), 0, 2)+1)</f>
        <v/>
      </c>
      <c r="AZ498" s="71" t="str">
        <f ca="1">INDEX({"","_","-","="},IF(OR($D498 &gt;= BA$6, $E498 &lt; AZ$6), 0, 1)+IF(OR($F498 &gt;= BA$6, $G498 &lt; AZ$6), 0, 2)+1)</f>
        <v/>
      </c>
      <c r="BA498" s="71" t="str">
        <f ca="1">INDEX({"","_","-","="},IF(OR($D498 &gt;= BB$6, $E498 &lt; BA$6), 0, 1)+IF(OR($F498 &gt;= BB$6, $G498 &lt; BA$6), 0, 2)+1)</f>
        <v/>
      </c>
      <c r="BB498" s="71" t="str">
        <f ca="1">INDEX({"","_","-","="},IF(OR($D498 &gt;= BC$6, $E498 &lt; BB$6), 0, 1)+IF(OR($F498 &gt;= BC$6, $G498 &lt; BB$6), 0, 2)+1)</f>
        <v/>
      </c>
      <c r="BC498" s="71" t="str">
        <f ca="1">INDEX({"","_","-","="},IF(OR($D498 &gt;= BD$6, $E498 &lt; BC$6), 0, 1)+IF(OR($F498 &gt;= BD$6, $G498 &lt; BC$6), 0, 2)+1)</f>
        <v/>
      </c>
      <c r="BD498" s="71" t="str">
        <f ca="1">INDEX({"","_","-","="},IF(OR($D498 &gt;= BE$6, $E498 &lt; BD$6), 0, 1)+IF(OR($F498 &gt;= BE$6, $G498 &lt; BD$6), 0, 2)+1)</f>
        <v/>
      </c>
      <c r="BE498" s="71" t="str">
        <f ca="1">INDEX({"","_","-","="},IF(OR($D498 &gt;= BF$6, $E498 &lt; BE$6), 0, 1)+IF(OR($F498 &gt;= BF$6, $G498 &lt; BE$6), 0, 2)+1)</f>
        <v/>
      </c>
      <c r="BF498" s="71" t="str">
        <f ca="1">INDEX({"","_","-","="},IF(OR($D498 &gt;= BG$6, $E498 &lt; BF$6), 0, 1)+IF(OR($F498 &gt;= BG$6, $G498 &lt; BF$6), 0, 2)+1)</f>
        <v/>
      </c>
      <c r="BG498" s="71" t="str">
        <f ca="1">INDEX({"","_","-","="},IF(OR($D498 &gt;= BH$6, $E498 &lt; BG$6), 0, 1)+IF(OR($F498 &gt;= BH$6, $G498 &lt; BG$6), 0, 2)+1)</f>
        <v/>
      </c>
      <c r="BH498" s="71" t="str">
        <f ca="1">INDEX({"","_","-","="},IF(OR($D498 &gt;= BI$6, $E498 &lt; BH$6), 0, 1)+IF(OR($F498 &gt;= BI$6, $G498 &lt; BH$6), 0, 2)+1)</f>
        <v/>
      </c>
      <c r="BI498" s="71" t="str">
        <f ca="1">INDEX({"","_","-","="},IF(OR($D498 &gt;= BJ$6, $E498 &lt; BI$6), 0, 1)+IF(OR($F498 &gt;= BJ$6, $G498 &lt; BI$6), 0, 2)+1)</f>
        <v/>
      </c>
      <c r="BJ498" s="71" t="str">
        <f ca="1">INDEX({"","_","-","="},IF(OR($D498 &gt;= BK$6, $E498 &lt; BJ$6), 0, 1)+IF(OR($F498 &gt;= BK$6, $G498 &lt; BJ$6), 0, 2)+1)</f>
        <v/>
      </c>
      <c r="BK498" s="71" t="str">
        <f ca="1">INDEX({"","_","-","="},IF(OR($D498 &gt;= BL$6, $E498 &lt; BK$6), 0, 1)+IF(OR($F498 &gt;= BL$6, $G498 &lt; BK$6), 0, 2)+1)</f>
        <v/>
      </c>
      <c r="BL498" s="71" t="str">
        <f ca="1">INDEX({"","_","-","="},IF(OR($D498 &gt;= BM$6, $E498 &lt; BL$6), 0, 1)+IF(OR($F498 &gt;= BM$6, $G498 &lt; BL$6), 0, 2)+1)</f>
        <v/>
      </c>
      <c r="BM498" s="71" t="str">
        <f ca="1">INDEX({"","_","-","="},IF(OR($D498 &gt;= BN$6, $E498 &lt; BM$6), 0, 1)+IF(OR($F498 &gt;= BN$6, $G498 &lt; BM$6), 0, 2)+1)</f>
        <v/>
      </c>
      <c r="BN498" s="71" t="str">
        <f ca="1">INDEX({"","_","-","="},IF(OR($D498 &gt;= BO$6, $E498 &lt; BN$6), 0, 1)+IF(OR($F498 &gt;= BO$6, $G498 &lt; BN$6), 0, 2)+1)</f>
        <v/>
      </c>
      <c r="BO498" s="71" t="str">
        <f ca="1">INDEX({"","_","-","="},IF(OR($D498 &gt;= BP$6, $E498 &lt; BO$6), 0, 1)+IF(OR($F498 &gt;= BP$6, $G498 &lt; BO$6), 0, 2)+1)</f>
        <v/>
      </c>
      <c r="BP498" s="71" t="str">
        <f ca="1">INDEX({"","_","-","="},IF(OR($D498 &gt;= BQ$6, $E498 &lt; BP$6), 0, 1)+IF(OR($F498 &gt;= BQ$6, $G498 &lt; BP$6), 0, 2)+1)</f>
        <v/>
      </c>
      <c r="BQ498" s="71" t="str">
        <f ca="1">INDEX({"","_","-","="},IF(OR($D498 &gt;= BR$6, $E498 &lt; BQ$6), 0, 1)+IF(OR($F498 &gt;= BR$6, $G498 &lt; BQ$6), 0, 2)+1)</f>
        <v/>
      </c>
      <c r="BR498" s="71" t="str">
        <f ca="1">INDEX({"","_","-","="},IF(OR($D498 &gt;= BS$6, $E498 &lt; BR$6), 0, 1)+IF(OR($F498 &gt;= BS$6, $G498 &lt; BR$6), 0, 2)+1)</f>
        <v/>
      </c>
      <c r="BS498" s="71" t="str">
        <f ca="1">INDEX({"","_","-","="},IF(OR($D498 &gt;= BT$6, $E498 &lt; BS$6), 0, 1)+IF(OR($F498 &gt;= BT$6, $G498 &lt; BS$6), 0, 2)+1)</f>
        <v/>
      </c>
      <c r="BT498" s="71" t="str">
        <f ca="1">INDEX({"","_","-","="},IF(OR($D498 &gt;= BU$6, $E498 &lt; BT$6), 0, 1)+IF(OR($F498 &gt;= BU$6, $G498 &lt; BT$6), 0, 2)+1)</f>
        <v/>
      </c>
      <c r="BU498" s="71" t="str">
        <f ca="1">INDEX({"","_","-","="},IF(OR($D498 &gt;= BV$6, $E498 &lt; BU$6), 0, 1)+IF(OR($F498 &gt;= BV$6, $G498 &lt; BU$6), 0, 2)+1)</f>
        <v/>
      </c>
      <c r="BV498" s="71" t="str">
        <f ca="1">INDEX({"","_","-","="},IF(OR($D498 &gt;= BW$6, $E498 &lt; BV$6), 0, 1)+IF(OR($F498 &gt;= BW$6, $G498 &lt; BV$6), 0, 2)+1)</f>
        <v/>
      </c>
      <c r="BW498" s="71" t="str">
        <f ca="1">INDEX({"","_","-","="},IF(OR($D498 &gt;= BX$6, $E498 &lt; BW$6), 0, 1)+IF(OR($F498 &gt;= BX$6, $G498 &lt; BW$6), 0, 2)+1)</f>
        <v/>
      </c>
      <c r="BX498" s="71" t="str">
        <f ca="1">INDEX({"","_","-","="},IF(OR($D498 &gt;= BY$6, $E498 &lt; BX$6), 0, 1)+IF(OR($F498 &gt;= BY$6, $G498 &lt; BX$6), 0, 2)+1)</f>
        <v/>
      </c>
      <c r="BY498" s="71" t="str">
        <f ca="1">INDEX({"","_","-","="},IF(OR($D498 &gt;= BZ$6, $E498 &lt; BY$6), 0, 1)+IF(OR($F498 &gt;= BZ$6, $G498 &lt; BY$6), 0, 2)+1)</f>
        <v/>
      </c>
      <c r="BZ498" s="71" t="str">
        <f ca="1">INDEX({"","_","-","="},IF(OR($D498 &gt;= CA$6, $E498 &lt; BZ$6), 0, 1)+IF(OR($F498 &gt;= CA$6, $G498 &lt; BZ$6), 0, 2)+1)</f>
        <v/>
      </c>
      <c r="CA498" s="71" t="str">
        <f ca="1">INDEX({"","_","-","="},IF(OR($D498 &gt;= CB$6, $E498 &lt; CA$6), 0, 1)+IF(OR($F498 &gt;= CB$6, $G498 &lt; CA$6), 0, 2)+1)</f>
        <v/>
      </c>
      <c r="CB498" s="71" t="str">
        <f ca="1">INDEX({"","_","-","="},IF(OR($D498 &gt;= CC$6, $E498 &lt; CB$6), 0, 1)+IF(OR($F498 &gt;= CC$6, $G498 &lt; CB$6), 0, 2)+1)</f>
        <v/>
      </c>
      <c r="CC498" s="71" t="str">
        <f ca="1">INDEX({"","_","-","="},IF(OR($D498 &gt;= CD$6, $E498 &lt; CC$6), 0, 1)+IF(OR($F498 &gt;= CD$6, $G498 &lt; CC$6), 0, 2)+1)</f>
        <v/>
      </c>
      <c r="CD498" s="71" t="str">
        <f ca="1">INDEX({"","_","-","="},IF(OR($D498 &gt;= CE$6, $E498 &lt; CD$6), 0, 1)+IF(OR($F498 &gt;= CE$6, $G498 &lt; CD$6), 0, 2)+1)</f>
        <v/>
      </c>
    </row>
    <row r="499" spans="1:82">
      <c r="A499" s="8" t="str">
        <f ca="1">IF('临-进度'!N494,'临-进度'!$A494,"")</f>
        <v/>
      </c>
      <c r="B499" s="8" t="str">
        <f ca="1">IF('临-进度'!N494,'临-进度'!$B494,"")</f>
        <v/>
      </c>
      <c r="C499" s="8" t="str">
        <f ca="1">IF('临-进度'!N494,'临-进度'!$F494,"")</f>
        <v/>
      </c>
      <c r="D499" s="42" t="str">
        <f ca="1">IF('临-进度'!$N494,'临-进度'!$J494,"")</f>
        <v/>
      </c>
      <c r="E499" s="42" t="str">
        <f ca="1">IF('临-进度'!$N494,'临-进度'!$AF494,"")</f>
        <v/>
      </c>
      <c r="F499" s="42" t="str">
        <f ca="1">IF('临-进度'!$N494,'临-进度'!$K494,"")</f>
        <v/>
      </c>
      <c r="G499" s="76" t="str">
        <f ca="1">IF('临-进度'!$N494,'临-进度'!$AG494,"")</f>
        <v/>
      </c>
      <c r="H499" s="71" t="str">
        <f ca="1">INDEX({"","_","-","="},IF(OR($D499 &gt;= I$6, $E499 &lt; H$6), 0, 1)+IF(OR($F499 &gt;= I$6, $G499 &lt; H$6), 0, 2)+1)</f>
        <v/>
      </c>
      <c r="I499" s="71" t="str">
        <f ca="1">INDEX({"","_","-","="},IF(OR($D499 &gt;= J$6, $E499 &lt; I$6), 0, 1)+IF(OR($F499 &gt;= J$6, $G499 &lt; I$6), 0, 2)+1)</f>
        <v/>
      </c>
      <c r="J499" s="71" t="str">
        <f ca="1">INDEX({"","_","-","="},IF(OR($D499 &gt;= K$6, $E499 &lt; J$6), 0, 1)+IF(OR($F499 &gt;= K$6, $G499 &lt; J$6), 0, 2)+1)</f>
        <v/>
      </c>
      <c r="K499" s="71" t="str">
        <f ca="1">INDEX({"","_","-","="},IF(OR($D499 &gt;= L$6, $E499 &lt; K$6), 0, 1)+IF(OR($F499 &gt;= L$6, $G499 &lt; K$6), 0, 2)+1)</f>
        <v/>
      </c>
      <c r="L499" s="71" t="str">
        <f ca="1">INDEX({"","_","-","="},IF(OR($D499 &gt;= M$6, $E499 &lt; L$6), 0, 1)+IF(OR($F499 &gt;= M$6, $G499 &lt; L$6), 0, 2)+1)</f>
        <v/>
      </c>
      <c r="M499" s="71" t="str">
        <f ca="1">INDEX({"","_","-","="},IF(OR($D499 &gt;= N$6, $E499 &lt; M$6), 0, 1)+IF(OR($F499 &gt;= N$6, $G499 &lt; M$6), 0, 2)+1)</f>
        <v/>
      </c>
      <c r="N499" s="71" t="str">
        <f ca="1">INDEX({"","_","-","="},IF(OR($D499 &gt;= O$6, $E499 &lt; N$6), 0, 1)+IF(OR($F499 &gt;= O$6, $G499 &lt; N$6), 0, 2)+1)</f>
        <v/>
      </c>
      <c r="O499" s="71" t="str">
        <f ca="1">INDEX({"","_","-","="},IF(OR($D499 &gt;= P$6, $E499 &lt; O$6), 0, 1)+IF(OR($F499 &gt;= P$6, $G499 &lt; O$6), 0, 2)+1)</f>
        <v/>
      </c>
      <c r="P499" s="71" t="str">
        <f ca="1">INDEX({"","_","-","="},IF(OR($D499 &gt;= Q$6, $E499 &lt; P$6), 0, 1)+IF(OR($F499 &gt;= Q$6, $G499 &lt; P$6), 0, 2)+1)</f>
        <v/>
      </c>
      <c r="Q499" s="71" t="str">
        <f ca="1">INDEX({"","_","-","="},IF(OR($D499 &gt;= R$6, $E499 &lt; Q$6), 0, 1)+IF(OR($F499 &gt;= R$6, $G499 &lt; Q$6), 0, 2)+1)</f>
        <v/>
      </c>
      <c r="R499" s="71" t="str">
        <f ca="1">INDEX({"","_","-","="},IF(OR($D499 &gt;= S$6, $E499 &lt; R$6), 0, 1)+IF(OR($F499 &gt;= S$6, $G499 &lt; R$6), 0, 2)+1)</f>
        <v/>
      </c>
      <c r="S499" s="71" t="str">
        <f ca="1">INDEX({"","_","-","="},IF(OR($D499 &gt;= T$6, $E499 &lt; S$6), 0, 1)+IF(OR($F499 &gt;= T$6, $G499 &lt; S$6), 0, 2)+1)</f>
        <v/>
      </c>
      <c r="T499" s="71" t="str">
        <f ca="1">INDEX({"","_","-","="},IF(OR($D499 &gt;= U$6, $E499 &lt; T$6), 0, 1)+IF(OR($F499 &gt;= U$6, $G499 &lt; T$6), 0, 2)+1)</f>
        <v/>
      </c>
      <c r="U499" s="71" t="str">
        <f ca="1">INDEX({"","_","-","="},IF(OR($D499 &gt;= V$6, $E499 &lt; U$6), 0, 1)+IF(OR($F499 &gt;= V$6, $G499 &lt; U$6), 0, 2)+1)</f>
        <v/>
      </c>
      <c r="V499" s="71" t="str">
        <f ca="1">INDEX({"","_","-","="},IF(OR($D499 &gt;= W$6, $E499 &lt; V$6), 0, 1)+IF(OR($F499 &gt;= W$6, $G499 &lt; V$6), 0, 2)+1)</f>
        <v/>
      </c>
      <c r="W499" s="71" t="str">
        <f ca="1">INDEX({"","_","-","="},IF(OR($D499 &gt;= X$6, $E499 &lt; W$6), 0, 1)+IF(OR($F499 &gt;= X$6, $G499 &lt; W$6), 0, 2)+1)</f>
        <v/>
      </c>
      <c r="X499" s="71" t="str">
        <f ca="1">INDEX({"","_","-","="},IF(OR($D499 &gt;= Y$6, $E499 &lt; X$6), 0, 1)+IF(OR($F499 &gt;= Y$6, $G499 &lt; X$6), 0, 2)+1)</f>
        <v/>
      </c>
      <c r="Y499" s="71" t="str">
        <f ca="1">INDEX({"","_","-","="},IF(OR($D499 &gt;= Z$6, $E499 &lt; Y$6), 0, 1)+IF(OR($F499 &gt;= Z$6, $G499 &lt; Y$6), 0, 2)+1)</f>
        <v/>
      </c>
      <c r="Z499" s="71" t="str">
        <f ca="1">INDEX({"","_","-","="},IF(OR($D499 &gt;= AA$6, $E499 &lt; Z$6), 0, 1)+IF(OR($F499 &gt;= AA$6, $G499 &lt; Z$6), 0, 2)+1)</f>
        <v/>
      </c>
      <c r="AA499" s="71" t="str">
        <f ca="1">INDEX({"","_","-","="},IF(OR($D499 &gt;= AB$6, $E499 &lt; AA$6), 0, 1)+IF(OR($F499 &gt;= AB$6, $G499 &lt; AA$6), 0, 2)+1)</f>
        <v/>
      </c>
      <c r="AB499" s="71" t="str">
        <f ca="1">INDEX({"","_","-","="},IF(OR($D499 &gt;= AC$6, $E499 &lt; AB$6), 0, 1)+IF(OR($F499 &gt;= AC$6, $G499 &lt; AB$6), 0, 2)+1)</f>
        <v/>
      </c>
      <c r="AC499" s="71" t="str">
        <f ca="1">INDEX({"","_","-","="},IF(OR($D499 &gt;= AD$6, $E499 &lt; AC$6), 0, 1)+IF(OR($F499 &gt;= AD$6, $G499 &lt; AC$6), 0, 2)+1)</f>
        <v/>
      </c>
      <c r="AD499" s="71" t="str">
        <f ca="1">INDEX({"","_","-","="},IF(OR($D499 &gt;= AE$6, $E499 &lt; AD$6), 0, 1)+IF(OR($F499 &gt;= AE$6, $G499 &lt; AD$6), 0, 2)+1)</f>
        <v/>
      </c>
      <c r="AE499" s="71" t="str">
        <f ca="1">INDEX({"","_","-","="},IF(OR($D499 &gt;= AF$6, $E499 &lt; AE$6), 0, 1)+IF(OR($F499 &gt;= AF$6, $G499 &lt; AE$6), 0, 2)+1)</f>
        <v/>
      </c>
      <c r="AF499" s="71" t="str">
        <f ca="1">INDEX({"","_","-","="},IF(OR($D499 &gt;= AG$6, $E499 &lt; AF$6), 0, 1)+IF(OR($F499 &gt;= AG$6, $G499 &lt; AF$6), 0, 2)+1)</f>
        <v/>
      </c>
      <c r="AG499" s="71" t="str">
        <f ca="1">INDEX({"","_","-","="},IF(OR($D499 &gt;= AH$6, $E499 &lt; AG$6), 0, 1)+IF(OR($F499 &gt;= AH$6, $G499 &lt; AG$6), 0, 2)+1)</f>
        <v/>
      </c>
      <c r="AH499" s="71" t="str">
        <f ca="1">INDEX({"","_","-","="},IF(OR($D499 &gt;= AI$6, $E499 &lt; AH$6), 0, 1)+IF(OR($F499 &gt;= AI$6, $G499 &lt; AH$6), 0, 2)+1)</f>
        <v/>
      </c>
      <c r="AI499" s="71" t="str">
        <f ca="1">INDEX({"","_","-","="},IF(OR($D499 &gt;= AJ$6, $E499 &lt; AI$6), 0, 1)+IF(OR($F499 &gt;= AJ$6, $G499 &lt; AI$6), 0, 2)+1)</f>
        <v/>
      </c>
      <c r="AJ499" s="71" t="str">
        <f ca="1">INDEX({"","_","-","="},IF(OR($D499 &gt;= AK$6, $E499 &lt; AJ$6), 0, 1)+IF(OR($F499 &gt;= AK$6, $G499 &lt; AJ$6), 0, 2)+1)</f>
        <v/>
      </c>
      <c r="AK499" s="71" t="str">
        <f ca="1">INDEX({"","_","-","="},IF(OR($D499 &gt;= AL$6, $E499 &lt; AK$6), 0, 1)+IF(OR($F499 &gt;= AL$6, $G499 &lt; AK$6), 0, 2)+1)</f>
        <v/>
      </c>
      <c r="AL499" s="71" t="str">
        <f ca="1">INDEX({"","_","-","="},IF(OR($D499 &gt;= AM$6, $E499 &lt; AL$6), 0, 1)+IF(OR($F499 &gt;= AM$6, $G499 &lt; AL$6), 0, 2)+1)</f>
        <v/>
      </c>
      <c r="AM499" s="71" t="str">
        <f ca="1">INDEX({"","_","-","="},IF(OR($D499 &gt;= AN$6, $E499 &lt; AM$6), 0, 1)+IF(OR($F499 &gt;= AN$6, $G499 &lt; AM$6), 0, 2)+1)</f>
        <v/>
      </c>
      <c r="AN499" s="71" t="str">
        <f ca="1">INDEX({"","_","-","="},IF(OR($D499 &gt;= AO$6, $E499 &lt; AN$6), 0, 1)+IF(OR($F499 &gt;= AO$6, $G499 &lt; AN$6), 0, 2)+1)</f>
        <v/>
      </c>
      <c r="AO499" s="71" t="str">
        <f ca="1">INDEX({"","_","-","="},IF(OR($D499 &gt;= AP$6, $E499 &lt; AO$6), 0, 1)+IF(OR($F499 &gt;= AP$6, $G499 &lt; AO$6), 0, 2)+1)</f>
        <v/>
      </c>
      <c r="AP499" s="71" t="str">
        <f ca="1">INDEX({"","_","-","="},IF(OR($D499 &gt;= AQ$6, $E499 &lt; AP$6), 0, 1)+IF(OR($F499 &gt;= AQ$6, $G499 &lt; AP$6), 0, 2)+1)</f>
        <v/>
      </c>
      <c r="AQ499" s="71" t="str">
        <f ca="1">INDEX({"","_","-","="},IF(OR($D499 &gt;= AR$6, $E499 &lt; AQ$6), 0, 1)+IF(OR($F499 &gt;= AR$6, $G499 &lt; AQ$6), 0, 2)+1)</f>
        <v/>
      </c>
      <c r="AR499" s="71" t="str">
        <f ca="1">INDEX({"","_","-","="},IF(OR($D499 &gt;= AS$6, $E499 &lt; AR$6), 0, 1)+IF(OR($F499 &gt;= AS$6, $G499 &lt; AR$6), 0, 2)+1)</f>
        <v/>
      </c>
      <c r="AS499" s="71" t="str">
        <f ca="1">INDEX({"","_","-","="},IF(OR($D499 &gt;= AT$6, $E499 &lt; AS$6), 0, 1)+IF(OR($F499 &gt;= AT$6, $G499 &lt; AS$6), 0, 2)+1)</f>
        <v/>
      </c>
      <c r="AT499" s="71" t="str">
        <f ca="1">INDEX({"","_","-","="},IF(OR($D499 &gt;= AU$6, $E499 &lt; AT$6), 0, 1)+IF(OR($F499 &gt;= AU$6, $G499 &lt; AT$6), 0, 2)+1)</f>
        <v/>
      </c>
      <c r="AU499" s="71" t="str">
        <f ca="1">INDEX({"","_","-","="},IF(OR($D499 &gt;= AV$6, $E499 &lt; AU$6), 0, 1)+IF(OR($F499 &gt;= AV$6, $G499 &lt; AU$6), 0, 2)+1)</f>
        <v/>
      </c>
      <c r="AV499" s="71" t="str">
        <f ca="1">INDEX({"","_","-","="},IF(OR($D499 &gt;= AW$6, $E499 &lt; AV$6), 0, 1)+IF(OR($F499 &gt;= AW$6, $G499 &lt; AV$6), 0, 2)+1)</f>
        <v/>
      </c>
      <c r="AW499" s="71" t="str">
        <f ca="1">INDEX({"","_","-","="},IF(OR($D499 &gt;= AX$6, $E499 &lt; AW$6), 0, 1)+IF(OR($F499 &gt;= AX$6, $G499 &lt; AW$6), 0, 2)+1)</f>
        <v/>
      </c>
      <c r="AX499" s="71" t="str">
        <f ca="1">INDEX({"","_","-","="},IF(OR($D499 &gt;= AY$6, $E499 &lt; AX$6), 0, 1)+IF(OR($F499 &gt;= AY$6, $G499 &lt; AX$6), 0, 2)+1)</f>
        <v/>
      </c>
      <c r="AY499" s="71" t="str">
        <f ca="1">INDEX({"","_","-","="},IF(OR($D499 &gt;= AZ$6, $E499 &lt; AY$6), 0, 1)+IF(OR($F499 &gt;= AZ$6, $G499 &lt; AY$6), 0, 2)+1)</f>
        <v/>
      </c>
      <c r="AZ499" s="71" t="str">
        <f ca="1">INDEX({"","_","-","="},IF(OR($D499 &gt;= BA$6, $E499 &lt; AZ$6), 0, 1)+IF(OR($F499 &gt;= BA$6, $G499 &lt; AZ$6), 0, 2)+1)</f>
        <v/>
      </c>
      <c r="BA499" s="71" t="str">
        <f ca="1">INDEX({"","_","-","="},IF(OR($D499 &gt;= BB$6, $E499 &lt; BA$6), 0, 1)+IF(OR($F499 &gt;= BB$6, $G499 &lt; BA$6), 0, 2)+1)</f>
        <v/>
      </c>
      <c r="BB499" s="71" t="str">
        <f ca="1">INDEX({"","_","-","="},IF(OR($D499 &gt;= BC$6, $E499 &lt; BB$6), 0, 1)+IF(OR($F499 &gt;= BC$6, $G499 &lt; BB$6), 0, 2)+1)</f>
        <v/>
      </c>
      <c r="BC499" s="71" t="str">
        <f ca="1">INDEX({"","_","-","="},IF(OR($D499 &gt;= BD$6, $E499 &lt; BC$6), 0, 1)+IF(OR($F499 &gt;= BD$6, $G499 &lt; BC$6), 0, 2)+1)</f>
        <v/>
      </c>
      <c r="BD499" s="71" t="str">
        <f ca="1">INDEX({"","_","-","="},IF(OR($D499 &gt;= BE$6, $E499 &lt; BD$6), 0, 1)+IF(OR($F499 &gt;= BE$6, $G499 &lt; BD$6), 0, 2)+1)</f>
        <v/>
      </c>
      <c r="BE499" s="71" t="str">
        <f ca="1">INDEX({"","_","-","="},IF(OR($D499 &gt;= BF$6, $E499 &lt; BE$6), 0, 1)+IF(OR($F499 &gt;= BF$6, $G499 &lt; BE$6), 0, 2)+1)</f>
        <v/>
      </c>
      <c r="BF499" s="71" t="str">
        <f ca="1">INDEX({"","_","-","="},IF(OR($D499 &gt;= BG$6, $E499 &lt; BF$6), 0, 1)+IF(OR($F499 &gt;= BG$6, $G499 &lt; BF$6), 0, 2)+1)</f>
        <v/>
      </c>
      <c r="BG499" s="71" t="str">
        <f ca="1">INDEX({"","_","-","="},IF(OR($D499 &gt;= BH$6, $E499 &lt; BG$6), 0, 1)+IF(OR($F499 &gt;= BH$6, $G499 &lt; BG$6), 0, 2)+1)</f>
        <v/>
      </c>
      <c r="BH499" s="71" t="str">
        <f ca="1">INDEX({"","_","-","="},IF(OR($D499 &gt;= BI$6, $E499 &lt; BH$6), 0, 1)+IF(OR($F499 &gt;= BI$6, $G499 &lt; BH$6), 0, 2)+1)</f>
        <v/>
      </c>
      <c r="BI499" s="71" t="str">
        <f ca="1">INDEX({"","_","-","="},IF(OR($D499 &gt;= BJ$6, $E499 &lt; BI$6), 0, 1)+IF(OR($F499 &gt;= BJ$6, $G499 &lt; BI$6), 0, 2)+1)</f>
        <v/>
      </c>
      <c r="BJ499" s="71" t="str">
        <f ca="1">INDEX({"","_","-","="},IF(OR($D499 &gt;= BK$6, $E499 &lt; BJ$6), 0, 1)+IF(OR($F499 &gt;= BK$6, $G499 &lt; BJ$6), 0, 2)+1)</f>
        <v/>
      </c>
      <c r="BK499" s="71" t="str">
        <f ca="1">INDEX({"","_","-","="},IF(OR($D499 &gt;= BL$6, $E499 &lt; BK$6), 0, 1)+IF(OR($F499 &gt;= BL$6, $G499 &lt; BK$6), 0, 2)+1)</f>
        <v/>
      </c>
      <c r="BL499" s="71" t="str">
        <f ca="1">INDEX({"","_","-","="},IF(OR($D499 &gt;= BM$6, $E499 &lt; BL$6), 0, 1)+IF(OR($F499 &gt;= BM$6, $G499 &lt; BL$6), 0, 2)+1)</f>
        <v/>
      </c>
      <c r="BM499" s="71" t="str">
        <f ca="1">INDEX({"","_","-","="},IF(OR($D499 &gt;= BN$6, $E499 &lt; BM$6), 0, 1)+IF(OR($F499 &gt;= BN$6, $G499 &lt; BM$6), 0, 2)+1)</f>
        <v/>
      </c>
      <c r="BN499" s="71" t="str">
        <f ca="1">INDEX({"","_","-","="},IF(OR($D499 &gt;= BO$6, $E499 &lt; BN$6), 0, 1)+IF(OR($F499 &gt;= BO$6, $G499 &lt; BN$6), 0, 2)+1)</f>
        <v/>
      </c>
      <c r="BO499" s="71" t="str">
        <f ca="1">INDEX({"","_","-","="},IF(OR($D499 &gt;= BP$6, $E499 &lt; BO$6), 0, 1)+IF(OR($F499 &gt;= BP$6, $G499 &lt; BO$6), 0, 2)+1)</f>
        <v/>
      </c>
      <c r="BP499" s="71" t="str">
        <f ca="1">INDEX({"","_","-","="},IF(OR($D499 &gt;= BQ$6, $E499 &lt; BP$6), 0, 1)+IF(OR($F499 &gt;= BQ$6, $G499 &lt; BP$6), 0, 2)+1)</f>
        <v/>
      </c>
      <c r="BQ499" s="71" t="str">
        <f ca="1">INDEX({"","_","-","="},IF(OR($D499 &gt;= BR$6, $E499 &lt; BQ$6), 0, 1)+IF(OR($F499 &gt;= BR$6, $G499 &lt; BQ$6), 0, 2)+1)</f>
        <v/>
      </c>
      <c r="BR499" s="71" t="str">
        <f ca="1">INDEX({"","_","-","="},IF(OR($D499 &gt;= BS$6, $E499 &lt; BR$6), 0, 1)+IF(OR($F499 &gt;= BS$6, $G499 &lt; BR$6), 0, 2)+1)</f>
        <v/>
      </c>
      <c r="BS499" s="71" t="str">
        <f ca="1">INDEX({"","_","-","="},IF(OR($D499 &gt;= BT$6, $E499 &lt; BS$6), 0, 1)+IF(OR($F499 &gt;= BT$6, $G499 &lt; BS$6), 0, 2)+1)</f>
        <v/>
      </c>
      <c r="BT499" s="71" t="str">
        <f ca="1">INDEX({"","_","-","="},IF(OR($D499 &gt;= BU$6, $E499 &lt; BT$6), 0, 1)+IF(OR($F499 &gt;= BU$6, $G499 &lt; BT$6), 0, 2)+1)</f>
        <v/>
      </c>
      <c r="BU499" s="71" t="str">
        <f ca="1">INDEX({"","_","-","="},IF(OR($D499 &gt;= BV$6, $E499 &lt; BU$6), 0, 1)+IF(OR($F499 &gt;= BV$6, $G499 &lt; BU$6), 0, 2)+1)</f>
        <v/>
      </c>
      <c r="BV499" s="71" t="str">
        <f ca="1">INDEX({"","_","-","="},IF(OR($D499 &gt;= BW$6, $E499 &lt; BV$6), 0, 1)+IF(OR($F499 &gt;= BW$6, $G499 &lt; BV$6), 0, 2)+1)</f>
        <v/>
      </c>
      <c r="BW499" s="71" t="str">
        <f ca="1">INDEX({"","_","-","="},IF(OR($D499 &gt;= BX$6, $E499 &lt; BW$6), 0, 1)+IF(OR($F499 &gt;= BX$6, $G499 &lt; BW$6), 0, 2)+1)</f>
        <v/>
      </c>
      <c r="BX499" s="71" t="str">
        <f ca="1">INDEX({"","_","-","="},IF(OR($D499 &gt;= BY$6, $E499 &lt; BX$6), 0, 1)+IF(OR($F499 &gt;= BY$6, $G499 &lt; BX$6), 0, 2)+1)</f>
        <v/>
      </c>
      <c r="BY499" s="71" t="str">
        <f ca="1">INDEX({"","_","-","="},IF(OR($D499 &gt;= BZ$6, $E499 &lt; BY$6), 0, 1)+IF(OR($F499 &gt;= BZ$6, $G499 &lt; BY$6), 0, 2)+1)</f>
        <v/>
      </c>
      <c r="BZ499" s="71" t="str">
        <f ca="1">INDEX({"","_","-","="},IF(OR($D499 &gt;= CA$6, $E499 &lt; BZ$6), 0, 1)+IF(OR($F499 &gt;= CA$6, $G499 &lt; BZ$6), 0, 2)+1)</f>
        <v/>
      </c>
      <c r="CA499" s="71" t="str">
        <f ca="1">INDEX({"","_","-","="},IF(OR($D499 &gt;= CB$6, $E499 &lt; CA$6), 0, 1)+IF(OR($F499 &gt;= CB$6, $G499 &lt; CA$6), 0, 2)+1)</f>
        <v/>
      </c>
      <c r="CB499" s="71" t="str">
        <f ca="1">INDEX({"","_","-","="},IF(OR($D499 &gt;= CC$6, $E499 &lt; CB$6), 0, 1)+IF(OR($F499 &gt;= CC$6, $G499 &lt; CB$6), 0, 2)+1)</f>
        <v/>
      </c>
      <c r="CC499" s="71" t="str">
        <f ca="1">INDEX({"","_","-","="},IF(OR($D499 &gt;= CD$6, $E499 &lt; CC$6), 0, 1)+IF(OR($F499 &gt;= CD$6, $G499 &lt; CC$6), 0, 2)+1)</f>
        <v/>
      </c>
      <c r="CD499" s="71" t="str">
        <f ca="1">INDEX({"","_","-","="},IF(OR($D499 &gt;= CE$6, $E499 &lt; CD$6), 0, 1)+IF(OR($F499 &gt;= CE$6, $G499 &lt; CD$6), 0, 2)+1)</f>
        <v/>
      </c>
    </row>
    <row r="500" spans="1:82">
      <c r="A500" s="8" t="str">
        <f ca="1">IF('临-进度'!N495,'临-进度'!$A495,"")</f>
        <v/>
      </c>
      <c r="B500" s="8" t="str">
        <f ca="1">IF('临-进度'!N495,'临-进度'!$B495,"")</f>
        <v/>
      </c>
      <c r="C500" s="8" t="str">
        <f ca="1">IF('临-进度'!N495,'临-进度'!$F495,"")</f>
        <v/>
      </c>
      <c r="D500" s="42" t="str">
        <f ca="1">IF('临-进度'!$N495,'临-进度'!$J495,"")</f>
        <v/>
      </c>
      <c r="E500" s="42" t="str">
        <f ca="1">IF('临-进度'!$N495,'临-进度'!$AF495,"")</f>
        <v/>
      </c>
      <c r="F500" s="42" t="str">
        <f ca="1">IF('临-进度'!$N495,'临-进度'!$K495,"")</f>
        <v/>
      </c>
      <c r="G500" s="76" t="str">
        <f ca="1">IF('临-进度'!$N495,'临-进度'!$AG495,"")</f>
        <v/>
      </c>
      <c r="H500" s="71" t="str">
        <f ca="1">INDEX({"","_","-","="},IF(OR($D500 &gt;= I$6, $E500 &lt; H$6), 0, 1)+IF(OR($F500 &gt;= I$6, $G500 &lt; H$6), 0, 2)+1)</f>
        <v/>
      </c>
      <c r="I500" s="71" t="str">
        <f ca="1">INDEX({"","_","-","="},IF(OR($D500 &gt;= J$6, $E500 &lt; I$6), 0, 1)+IF(OR($F500 &gt;= J$6, $G500 &lt; I$6), 0, 2)+1)</f>
        <v/>
      </c>
      <c r="J500" s="71" t="str">
        <f ca="1">INDEX({"","_","-","="},IF(OR($D500 &gt;= K$6, $E500 &lt; J$6), 0, 1)+IF(OR($F500 &gt;= K$6, $G500 &lt; J$6), 0, 2)+1)</f>
        <v/>
      </c>
      <c r="K500" s="71" t="str">
        <f ca="1">INDEX({"","_","-","="},IF(OR($D500 &gt;= L$6, $E500 &lt; K$6), 0, 1)+IF(OR($F500 &gt;= L$6, $G500 &lt; K$6), 0, 2)+1)</f>
        <v/>
      </c>
      <c r="L500" s="71" t="str">
        <f ca="1">INDEX({"","_","-","="},IF(OR($D500 &gt;= M$6, $E500 &lt; L$6), 0, 1)+IF(OR($F500 &gt;= M$6, $G500 &lt; L$6), 0, 2)+1)</f>
        <v/>
      </c>
      <c r="M500" s="71" t="str">
        <f ca="1">INDEX({"","_","-","="},IF(OR($D500 &gt;= N$6, $E500 &lt; M$6), 0, 1)+IF(OR($F500 &gt;= N$6, $G500 &lt; M$6), 0, 2)+1)</f>
        <v/>
      </c>
      <c r="N500" s="71" t="str">
        <f ca="1">INDEX({"","_","-","="},IF(OR($D500 &gt;= O$6, $E500 &lt; N$6), 0, 1)+IF(OR($F500 &gt;= O$6, $G500 &lt; N$6), 0, 2)+1)</f>
        <v/>
      </c>
      <c r="O500" s="71" t="str">
        <f ca="1">INDEX({"","_","-","="},IF(OR($D500 &gt;= P$6, $E500 &lt; O$6), 0, 1)+IF(OR($F500 &gt;= P$6, $G500 &lt; O$6), 0, 2)+1)</f>
        <v/>
      </c>
      <c r="P500" s="71" t="str">
        <f ca="1">INDEX({"","_","-","="},IF(OR($D500 &gt;= Q$6, $E500 &lt; P$6), 0, 1)+IF(OR($F500 &gt;= Q$6, $G500 &lt; P$6), 0, 2)+1)</f>
        <v/>
      </c>
      <c r="Q500" s="71" t="str">
        <f ca="1">INDEX({"","_","-","="},IF(OR($D500 &gt;= R$6, $E500 &lt; Q$6), 0, 1)+IF(OR($F500 &gt;= R$6, $G500 &lt; Q$6), 0, 2)+1)</f>
        <v/>
      </c>
      <c r="R500" s="71" t="str">
        <f ca="1">INDEX({"","_","-","="},IF(OR($D500 &gt;= S$6, $E500 &lt; R$6), 0, 1)+IF(OR($F500 &gt;= S$6, $G500 &lt; R$6), 0, 2)+1)</f>
        <v/>
      </c>
      <c r="S500" s="71" t="str">
        <f ca="1">INDEX({"","_","-","="},IF(OR($D500 &gt;= T$6, $E500 &lt; S$6), 0, 1)+IF(OR($F500 &gt;= T$6, $G500 &lt; S$6), 0, 2)+1)</f>
        <v/>
      </c>
      <c r="T500" s="71" t="str">
        <f ca="1">INDEX({"","_","-","="},IF(OR($D500 &gt;= U$6, $E500 &lt; T$6), 0, 1)+IF(OR($F500 &gt;= U$6, $G500 &lt; T$6), 0, 2)+1)</f>
        <v/>
      </c>
      <c r="U500" s="71" t="str">
        <f ca="1">INDEX({"","_","-","="},IF(OR($D500 &gt;= V$6, $E500 &lt; U$6), 0, 1)+IF(OR($F500 &gt;= V$6, $G500 &lt; U$6), 0, 2)+1)</f>
        <v/>
      </c>
      <c r="V500" s="71" t="str">
        <f ca="1">INDEX({"","_","-","="},IF(OR($D500 &gt;= W$6, $E500 &lt; V$6), 0, 1)+IF(OR($F500 &gt;= W$6, $G500 &lt; V$6), 0, 2)+1)</f>
        <v/>
      </c>
      <c r="W500" s="71" t="str">
        <f ca="1">INDEX({"","_","-","="},IF(OR($D500 &gt;= X$6, $E500 &lt; W$6), 0, 1)+IF(OR($F500 &gt;= X$6, $G500 &lt; W$6), 0, 2)+1)</f>
        <v/>
      </c>
      <c r="X500" s="71" t="str">
        <f ca="1">INDEX({"","_","-","="},IF(OR($D500 &gt;= Y$6, $E500 &lt; X$6), 0, 1)+IF(OR($F500 &gt;= Y$6, $G500 &lt; X$6), 0, 2)+1)</f>
        <v/>
      </c>
      <c r="Y500" s="71" t="str">
        <f ca="1">INDEX({"","_","-","="},IF(OR($D500 &gt;= Z$6, $E500 &lt; Y$6), 0, 1)+IF(OR($F500 &gt;= Z$6, $G500 &lt; Y$6), 0, 2)+1)</f>
        <v/>
      </c>
      <c r="Z500" s="71" t="str">
        <f ca="1">INDEX({"","_","-","="},IF(OR($D500 &gt;= AA$6, $E500 &lt; Z$6), 0, 1)+IF(OR($F500 &gt;= AA$6, $G500 &lt; Z$6), 0, 2)+1)</f>
        <v/>
      </c>
      <c r="AA500" s="71" t="str">
        <f ca="1">INDEX({"","_","-","="},IF(OR($D500 &gt;= AB$6, $E500 &lt; AA$6), 0, 1)+IF(OR($F500 &gt;= AB$6, $G500 &lt; AA$6), 0, 2)+1)</f>
        <v/>
      </c>
      <c r="AB500" s="71" t="str">
        <f ca="1">INDEX({"","_","-","="},IF(OR($D500 &gt;= AC$6, $E500 &lt; AB$6), 0, 1)+IF(OR($F500 &gt;= AC$6, $G500 &lt; AB$6), 0, 2)+1)</f>
        <v/>
      </c>
      <c r="AC500" s="71" t="str">
        <f ca="1">INDEX({"","_","-","="},IF(OR($D500 &gt;= AD$6, $E500 &lt; AC$6), 0, 1)+IF(OR($F500 &gt;= AD$6, $G500 &lt; AC$6), 0, 2)+1)</f>
        <v/>
      </c>
      <c r="AD500" s="71" t="str">
        <f ca="1">INDEX({"","_","-","="},IF(OR($D500 &gt;= AE$6, $E500 &lt; AD$6), 0, 1)+IF(OR($F500 &gt;= AE$6, $G500 &lt; AD$6), 0, 2)+1)</f>
        <v/>
      </c>
      <c r="AE500" s="71" t="str">
        <f ca="1">INDEX({"","_","-","="},IF(OR($D500 &gt;= AF$6, $E500 &lt; AE$6), 0, 1)+IF(OR($F500 &gt;= AF$6, $G500 &lt; AE$6), 0, 2)+1)</f>
        <v/>
      </c>
      <c r="AF500" s="71" t="str">
        <f ca="1">INDEX({"","_","-","="},IF(OR($D500 &gt;= AG$6, $E500 &lt; AF$6), 0, 1)+IF(OR($F500 &gt;= AG$6, $G500 &lt; AF$6), 0, 2)+1)</f>
        <v/>
      </c>
      <c r="AG500" s="71" t="str">
        <f ca="1">INDEX({"","_","-","="},IF(OR($D500 &gt;= AH$6, $E500 &lt; AG$6), 0, 1)+IF(OR($F500 &gt;= AH$6, $G500 &lt; AG$6), 0, 2)+1)</f>
        <v/>
      </c>
      <c r="AH500" s="71" t="str">
        <f ca="1">INDEX({"","_","-","="},IF(OR($D500 &gt;= AI$6, $E500 &lt; AH$6), 0, 1)+IF(OR($F500 &gt;= AI$6, $G500 &lt; AH$6), 0, 2)+1)</f>
        <v/>
      </c>
      <c r="AI500" s="71" t="str">
        <f ca="1">INDEX({"","_","-","="},IF(OR($D500 &gt;= AJ$6, $E500 &lt; AI$6), 0, 1)+IF(OR($F500 &gt;= AJ$6, $G500 &lt; AI$6), 0, 2)+1)</f>
        <v/>
      </c>
      <c r="AJ500" s="71" t="str">
        <f ca="1">INDEX({"","_","-","="},IF(OR($D500 &gt;= AK$6, $E500 &lt; AJ$6), 0, 1)+IF(OR($F500 &gt;= AK$6, $G500 &lt; AJ$6), 0, 2)+1)</f>
        <v/>
      </c>
      <c r="AK500" s="71" t="str">
        <f ca="1">INDEX({"","_","-","="},IF(OR($D500 &gt;= AL$6, $E500 &lt; AK$6), 0, 1)+IF(OR($F500 &gt;= AL$6, $G500 &lt; AK$6), 0, 2)+1)</f>
        <v/>
      </c>
      <c r="AL500" s="71" t="str">
        <f ca="1">INDEX({"","_","-","="},IF(OR($D500 &gt;= AM$6, $E500 &lt; AL$6), 0, 1)+IF(OR($F500 &gt;= AM$6, $G500 &lt; AL$6), 0, 2)+1)</f>
        <v/>
      </c>
      <c r="AM500" s="71" t="str">
        <f ca="1">INDEX({"","_","-","="},IF(OR($D500 &gt;= AN$6, $E500 &lt; AM$6), 0, 1)+IF(OR($F500 &gt;= AN$6, $G500 &lt; AM$6), 0, 2)+1)</f>
        <v/>
      </c>
      <c r="AN500" s="71" t="str">
        <f ca="1">INDEX({"","_","-","="},IF(OR($D500 &gt;= AO$6, $E500 &lt; AN$6), 0, 1)+IF(OR($F500 &gt;= AO$6, $G500 &lt; AN$6), 0, 2)+1)</f>
        <v/>
      </c>
      <c r="AO500" s="71" t="str">
        <f ca="1">INDEX({"","_","-","="},IF(OR($D500 &gt;= AP$6, $E500 &lt; AO$6), 0, 1)+IF(OR($F500 &gt;= AP$6, $G500 &lt; AO$6), 0, 2)+1)</f>
        <v/>
      </c>
      <c r="AP500" s="71" t="str">
        <f ca="1">INDEX({"","_","-","="},IF(OR($D500 &gt;= AQ$6, $E500 &lt; AP$6), 0, 1)+IF(OR($F500 &gt;= AQ$6, $G500 &lt; AP$6), 0, 2)+1)</f>
        <v/>
      </c>
      <c r="AQ500" s="71" t="str">
        <f ca="1">INDEX({"","_","-","="},IF(OR($D500 &gt;= AR$6, $E500 &lt; AQ$6), 0, 1)+IF(OR($F500 &gt;= AR$6, $G500 &lt; AQ$6), 0, 2)+1)</f>
        <v/>
      </c>
      <c r="AR500" s="71" t="str">
        <f ca="1">INDEX({"","_","-","="},IF(OR($D500 &gt;= AS$6, $E500 &lt; AR$6), 0, 1)+IF(OR($F500 &gt;= AS$6, $G500 &lt; AR$6), 0, 2)+1)</f>
        <v/>
      </c>
      <c r="AS500" s="71" t="str">
        <f ca="1">INDEX({"","_","-","="},IF(OR($D500 &gt;= AT$6, $E500 &lt; AS$6), 0, 1)+IF(OR($F500 &gt;= AT$6, $G500 &lt; AS$6), 0, 2)+1)</f>
        <v/>
      </c>
      <c r="AT500" s="71" t="str">
        <f ca="1">INDEX({"","_","-","="},IF(OR($D500 &gt;= AU$6, $E500 &lt; AT$6), 0, 1)+IF(OR($F500 &gt;= AU$6, $G500 &lt; AT$6), 0, 2)+1)</f>
        <v/>
      </c>
      <c r="AU500" s="71" t="str">
        <f ca="1">INDEX({"","_","-","="},IF(OR($D500 &gt;= AV$6, $E500 &lt; AU$6), 0, 1)+IF(OR($F500 &gt;= AV$6, $G500 &lt; AU$6), 0, 2)+1)</f>
        <v/>
      </c>
      <c r="AV500" s="71" t="str">
        <f ca="1">INDEX({"","_","-","="},IF(OR($D500 &gt;= AW$6, $E500 &lt; AV$6), 0, 1)+IF(OR($F500 &gt;= AW$6, $G500 &lt; AV$6), 0, 2)+1)</f>
        <v/>
      </c>
      <c r="AW500" s="71" t="str">
        <f ca="1">INDEX({"","_","-","="},IF(OR($D500 &gt;= AX$6, $E500 &lt; AW$6), 0, 1)+IF(OR($F500 &gt;= AX$6, $G500 &lt; AW$6), 0, 2)+1)</f>
        <v/>
      </c>
      <c r="AX500" s="71" t="str">
        <f ca="1">INDEX({"","_","-","="},IF(OR($D500 &gt;= AY$6, $E500 &lt; AX$6), 0, 1)+IF(OR($F500 &gt;= AY$6, $G500 &lt; AX$6), 0, 2)+1)</f>
        <v/>
      </c>
      <c r="AY500" s="71" t="str">
        <f ca="1">INDEX({"","_","-","="},IF(OR($D500 &gt;= AZ$6, $E500 &lt; AY$6), 0, 1)+IF(OR($F500 &gt;= AZ$6, $G500 &lt; AY$6), 0, 2)+1)</f>
        <v/>
      </c>
      <c r="AZ500" s="71" t="str">
        <f ca="1">INDEX({"","_","-","="},IF(OR($D500 &gt;= BA$6, $E500 &lt; AZ$6), 0, 1)+IF(OR($F500 &gt;= BA$6, $G500 &lt; AZ$6), 0, 2)+1)</f>
        <v/>
      </c>
      <c r="BA500" s="71" t="str">
        <f ca="1">INDEX({"","_","-","="},IF(OR($D500 &gt;= BB$6, $E500 &lt; BA$6), 0, 1)+IF(OR($F500 &gt;= BB$6, $G500 &lt; BA$6), 0, 2)+1)</f>
        <v/>
      </c>
      <c r="BB500" s="71" t="str">
        <f ca="1">INDEX({"","_","-","="},IF(OR($D500 &gt;= BC$6, $E500 &lt; BB$6), 0, 1)+IF(OR($F500 &gt;= BC$6, $G500 &lt; BB$6), 0, 2)+1)</f>
        <v/>
      </c>
      <c r="BC500" s="71" t="str">
        <f ca="1">INDEX({"","_","-","="},IF(OR($D500 &gt;= BD$6, $E500 &lt; BC$6), 0, 1)+IF(OR($F500 &gt;= BD$6, $G500 &lt; BC$6), 0, 2)+1)</f>
        <v/>
      </c>
      <c r="BD500" s="71" t="str">
        <f ca="1">INDEX({"","_","-","="},IF(OR($D500 &gt;= BE$6, $E500 &lt; BD$6), 0, 1)+IF(OR($F500 &gt;= BE$6, $G500 &lt; BD$6), 0, 2)+1)</f>
        <v/>
      </c>
      <c r="BE500" s="71" t="str">
        <f ca="1">INDEX({"","_","-","="},IF(OR($D500 &gt;= BF$6, $E500 &lt; BE$6), 0, 1)+IF(OR($F500 &gt;= BF$6, $G500 &lt; BE$6), 0, 2)+1)</f>
        <v/>
      </c>
      <c r="BF500" s="71" t="str">
        <f ca="1">INDEX({"","_","-","="},IF(OR($D500 &gt;= BG$6, $E500 &lt; BF$6), 0, 1)+IF(OR($F500 &gt;= BG$6, $G500 &lt; BF$6), 0, 2)+1)</f>
        <v/>
      </c>
      <c r="BG500" s="71" t="str">
        <f ca="1">INDEX({"","_","-","="},IF(OR($D500 &gt;= BH$6, $E500 &lt; BG$6), 0, 1)+IF(OR($F500 &gt;= BH$6, $G500 &lt; BG$6), 0, 2)+1)</f>
        <v/>
      </c>
      <c r="BH500" s="71" t="str">
        <f ca="1">INDEX({"","_","-","="},IF(OR($D500 &gt;= BI$6, $E500 &lt; BH$6), 0, 1)+IF(OR($F500 &gt;= BI$6, $G500 &lt; BH$6), 0, 2)+1)</f>
        <v/>
      </c>
      <c r="BI500" s="71" t="str">
        <f ca="1">INDEX({"","_","-","="},IF(OR($D500 &gt;= BJ$6, $E500 &lt; BI$6), 0, 1)+IF(OR($F500 &gt;= BJ$6, $G500 &lt; BI$6), 0, 2)+1)</f>
        <v/>
      </c>
      <c r="BJ500" s="71" t="str">
        <f ca="1">INDEX({"","_","-","="},IF(OR($D500 &gt;= BK$6, $E500 &lt; BJ$6), 0, 1)+IF(OR($F500 &gt;= BK$6, $G500 &lt; BJ$6), 0, 2)+1)</f>
        <v/>
      </c>
      <c r="BK500" s="71" t="str">
        <f ca="1">INDEX({"","_","-","="},IF(OR($D500 &gt;= BL$6, $E500 &lt; BK$6), 0, 1)+IF(OR($F500 &gt;= BL$6, $G500 &lt; BK$6), 0, 2)+1)</f>
        <v/>
      </c>
      <c r="BL500" s="71" t="str">
        <f ca="1">INDEX({"","_","-","="},IF(OR($D500 &gt;= BM$6, $E500 &lt; BL$6), 0, 1)+IF(OR($F500 &gt;= BM$6, $G500 &lt; BL$6), 0, 2)+1)</f>
        <v/>
      </c>
      <c r="BM500" s="71" t="str">
        <f ca="1">INDEX({"","_","-","="},IF(OR($D500 &gt;= BN$6, $E500 &lt; BM$6), 0, 1)+IF(OR($F500 &gt;= BN$6, $G500 &lt; BM$6), 0, 2)+1)</f>
        <v/>
      </c>
      <c r="BN500" s="71" t="str">
        <f ca="1">INDEX({"","_","-","="},IF(OR($D500 &gt;= BO$6, $E500 &lt; BN$6), 0, 1)+IF(OR($F500 &gt;= BO$6, $G500 &lt; BN$6), 0, 2)+1)</f>
        <v/>
      </c>
      <c r="BO500" s="71" t="str">
        <f ca="1">INDEX({"","_","-","="},IF(OR($D500 &gt;= BP$6, $E500 &lt; BO$6), 0, 1)+IF(OR($F500 &gt;= BP$6, $G500 &lt; BO$6), 0, 2)+1)</f>
        <v/>
      </c>
      <c r="BP500" s="71" t="str">
        <f ca="1">INDEX({"","_","-","="},IF(OR($D500 &gt;= BQ$6, $E500 &lt; BP$6), 0, 1)+IF(OR($F500 &gt;= BQ$6, $G500 &lt; BP$6), 0, 2)+1)</f>
        <v/>
      </c>
      <c r="BQ500" s="71" t="str">
        <f ca="1">INDEX({"","_","-","="},IF(OR($D500 &gt;= BR$6, $E500 &lt; BQ$6), 0, 1)+IF(OR($F500 &gt;= BR$6, $G500 &lt; BQ$6), 0, 2)+1)</f>
        <v/>
      </c>
      <c r="BR500" s="71" t="str">
        <f ca="1">INDEX({"","_","-","="},IF(OR($D500 &gt;= BS$6, $E500 &lt; BR$6), 0, 1)+IF(OR($F500 &gt;= BS$6, $G500 &lt; BR$6), 0, 2)+1)</f>
        <v/>
      </c>
      <c r="BS500" s="71" t="str">
        <f ca="1">INDEX({"","_","-","="},IF(OR($D500 &gt;= BT$6, $E500 &lt; BS$6), 0, 1)+IF(OR($F500 &gt;= BT$6, $G500 &lt; BS$6), 0, 2)+1)</f>
        <v/>
      </c>
      <c r="BT500" s="71" t="str">
        <f ca="1">INDEX({"","_","-","="},IF(OR($D500 &gt;= BU$6, $E500 &lt; BT$6), 0, 1)+IF(OR($F500 &gt;= BU$6, $G500 &lt; BT$6), 0, 2)+1)</f>
        <v/>
      </c>
      <c r="BU500" s="71" t="str">
        <f ca="1">INDEX({"","_","-","="},IF(OR($D500 &gt;= BV$6, $E500 &lt; BU$6), 0, 1)+IF(OR($F500 &gt;= BV$6, $G500 &lt; BU$6), 0, 2)+1)</f>
        <v/>
      </c>
      <c r="BV500" s="71" t="str">
        <f ca="1">INDEX({"","_","-","="},IF(OR($D500 &gt;= BW$6, $E500 &lt; BV$6), 0, 1)+IF(OR($F500 &gt;= BW$6, $G500 &lt; BV$6), 0, 2)+1)</f>
        <v/>
      </c>
      <c r="BW500" s="71" t="str">
        <f ca="1">INDEX({"","_","-","="},IF(OR($D500 &gt;= BX$6, $E500 &lt; BW$6), 0, 1)+IF(OR($F500 &gt;= BX$6, $G500 &lt; BW$6), 0, 2)+1)</f>
        <v/>
      </c>
      <c r="BX500" s="71" t="str">
        <f ca="1">INDEX({"","_","-","="},IF(OR($D500 &gt;= BY$6, $E500 &lt; BX$6), 0, 1)+IF(OR($F500 &gt;= BY$6, $G500 &lt; BX$6), 0, 2)+1)</f>
        <v/>
      </c>
      <c r="BY500" s="71" t="str">
        <f ca="1">INDEX({"","_","-","="},IF(OR($D500 &gt;= BZ$6, $E500 &lt; BY$6), 0, 1)+IF(OR($F500 &gt;= BZ$6, $G500 &lt; BY$6), 0, 2)+1)</f>
        <v/>
      </c>
      <c r="BZ500" s="71" t="str">
        <f ca="1">INDEX({"","_","-","="},IF(OR($D500 &gt;= CA$6, $E500 &lt; BZ$6), 0, 1)+IF(OR($F500 &gt;= CA$6, $G500 &lt; BZ$6), 0, 2)+1)</f>
        <v/>
      </c>
      <c r="CA500" s="71" t="str">
        <f ca="1">INDEX({"","_","-","="},IF(OR($D500 &gt;= CB$6, $E500 &lt; CA$6), 0, 1)+IF(OR($F500 &gt;= CB$6, $G500 &lt; CA$6), 0, 2)+1)</f>
        <v/>
      </c>
      <c r="CB500" s="71" t="str">
        <f ca="1">INDEX({"","_","-","="},IF(OR($D500 &gt;= CC$6, $E500 &lt; CB$6), 0, 1)+IF(OR($F500 &gt;= CC$6, $G500 &lt; CB$6), 0, 2)+1)</f>
        <v/>
      </c>
      <c r="CC500" s="71" t="str">
        <f ca="1">INDEX({"","_","-","="},IF(OR($D500 &gt;= CD$6, $E500 &lt; CC$6), 0, 1)+IF(OR($F500 &gt;= CD$6, $G500 &lt; CC$6), 0, 2)+1)</f>
        <v/>
      </c>
      <c r="CD500" s="71" t="str">
        <f ca="1">INDEX({"","_","-","="},IF(OR($D500 &gt;= CE$6, $E500 &lt; CD$6), 0, 1)+IF(OR($F500 &gt;= CE$6, $G500 &lt; CD$6), 0, 2)+1)</f>
        <v/>
      </c>
    </row>
    <row r="501" spans="1:82">
      <c r="A501" s="8" t="str">
        <f ca="1">IF('临-进度'!N496,'临-进度'!$A496,"")</f>
        <v/>
      </c>
      <c r="B501" s="8" t="str">
        <f ca="1">IF('临-进度'!N496,'临-进度'!$B496,"")</f>
        <v/>
      </c>
      <c r="C501" s="8" t="str">
        <f ca="1">IF('临-进度'!N496,'临-进度'!$F496,"")</f>
        <v/>
      </c>
      <c r="D501" s="42" t="str">
        <f ca="1">IF('临-进度'!$N496,'临-进度'!$J496,"")</f>
        <v/>
      </c>
      <c r="E501" s="42" t="str">
        <f ca="1">IF('临-进度'!$N496,'临-进度'!$AF496,"")</f>
        <v/>
      </c>
      <c r="F501" s="42" t="str">
        <f ca="1">IF('临-进度'!$N496,'临-进度'!$K496,"")</f>
        <v/>
      </c>
      <c r="G501" s="76" t="str">
        <f ca="1">IF('临-进度'!$N496,'临-进度'!$AG496,"")</f>
        <v/>
      </c>
      <c r="H501" s="71" t="str">
        <f ca="1">INDEX({"","_","-","="},IF(OR($D501 &gt;= I$6, $E501 &lt; H$6), 0, 1)+IF(OR($F501 &gt;= I$6, $G501 &lt; H$6), 0, 2)+1)</f>
        <v/>
      </c>
      <c r="I501" s="71" t="str">
        <f ca="1">INDEX({"","_","-","="},IF(OR($D501 &gt;= J$6, $E501 &lt; I$6), 0, 1)+IF(OR($F501 &gt;= J$6, $G501 &lt; I$6), 0, 2)+1)</f>
        <v/>
      </c>
      <c r="J501" s="71" t="str">
        <f ca="1">INDEX({"","_","-","="},IF(OR($D501 &gt;= K$6, $E501 &lt; J$6), 0, 1)+IF(OR($F501 &gt;= K$6, $G501 &lt; J$6), 0, 2)+1)</f>
        <v/>
      </c>
      <c r="K501" s="71" t="str">
        <f ca="1">INDEX({"","_","-","="},IF(OR($D501 &gt;= L$6, $E501 &lt; K$6), 0, 1)+IF(OR($F501 &gt;= L$6, $G501 &lt; K$6), 0, 2)+1)</f>
        <v/>
      </c>
      <c r="L501" s="71" t="str">
        <f ca="1">INDEX({"","_","-","="},IF(OR($D501 &gt;= M$6, $E501 &lt; L$6), 0, 1)+IF(OR($F501 &gt;= M$6, $G501 &lt; L$6), 0, 2)+1)</f>
        <v/>
      </c>
      <c r="M501" s="71" t="str">
        <f ca="1">INDEX({"","_","-","="},IF(OR($D501 &gt;= N$6, $E501 &lt; M$6), 0, 1)+IF(OR($F501 &gt;= N$6, $G501 &lt; M$6), 0, 2)+1)</f>
        <v/>
      </c>
      <c r="N501" s="71" t="str">
        <f ca="1">INDEX({"","_","-","="},IF(OR($D501 &gt;= O$6, $E501 &lt; N$6), 0, 1)+IF(OR($F501 &gt;= O$6, $G501 &lt; N$6), 0, 2)+1)</f>
        <v/>
      </c>
      <c r="O501" s="71" t="str">
        <f ca="1">INDEX({"","_","-","="},IF(OR($D501 &gt;= P$6, $E501 &lt; O$6), 0, 1)+IF(OR($F501 &gt;= P$6, $G501 &lt; O$6), 0, 2)+1)</f>
        <v/>
      </c>
      <c r="P501" s="71" t="str">
        <f ca="1">INDEX({"","_","-","="},IF(OR($D501 &gt;= Q$6, $E501 &lt; P$6), 0, 1)+IF(OR($F501 &gt;= Q$6, $G501 &lt; P$6), 0, 2)+1)</f>
        <v/>
      </c>
      <c r="Q501" s="71" t="str">
        <f ca="1">INDEX({"","_","-","="},IF(OR($D501 &gt;= R$6, $E501 &lt; Q$6), 0, 1)+IF(OR($F501 &gt;= R$6, $G501 &lt; Q$6), 0, 2)+1)</f>
        <v/>
      </c>
      <c r="R501" s="71" t="str">
        <f ca="1">INDEX({"","_","-","="},IF(OR($D501 &gt;= S$6, $E501 &lt; R$6), 0, 1)+IF(OR($F501 &gt;= S$6, $G501 &lt; R$6), 0, 2)+1)</f>
        <v/>
      </c>
      <c r="S501" s="71" t="str">
        <f ca="1">INDEX({"","_","-","="},IF(OR($D501 &gt;= T$6, $E501 &lt; S$6), 0, 1)+IF(OR($F501 &gt;= T$6, $G501 &lt; S$6), 0, 2)+1)</f>
        <v/>
      </c>
      <c r="T501" s="71" t="str">
        <f ca="1">INDEX({"","_","-","="},IF(OR($D501 &gt;= U$6, $E501 &lt; T$6), 0, 1)+IF(OR($F501 &gt;= U$6, $G501 &lt; T$6), 0, 2)+1)</f>
        <v/>
      </c>
      <c r="U501" s="71" t="str">
        <f ca="1">INDEX({"","_","-","="},IF(OR($D501 &gt;= V$6, $E501 &lt; U$6), 0, 1)+IF(OR($F501 &gt;= V$6, $G501 &lt; U$6), 0, 2)+1)</f>
        <v/>
      </c>
      <c r="V501" s="71" t="str">
        <f ca="1">INDEX({"","_","-","="},IF(OR($D501 &gt;= W$6, $E501 &lt; V$6), 0, 1)+IF(OR($F501 &gt;= W$6, $G501 &lt; V$6), 0, 2)+1)</f>
        <v/>
      </c>
      <c r="W501" s="71" t="str">
        <f ca="1">INDEX({"","_","-","="},IF(OR($D501 &gt;= X$6, $E501 &lt; W$6), 0, 1)+IF(OR($F501 &gt;= X$6, $G501 &lt; W$6), 0, 2)+1)</f>
        <v/>
      </c>
      <c r="X501" s="71" t="str">
        <f ca="1">INDEX({"","_","-","="},IF(OR($D501 &gt;= Y$6, $E501 &lt; X$6), 0, 1)+IF(OR($F501 &gt;= Y$6, $G501 &lt; X$6), 0, 2)+1)</f>
        <v/>
      </c>
      <c r="Y501" s="71" t="str">
        <f ca="1">INDEX({"","_","-","="},IF(OR($D501 &gt;= Z$6, $E501 &lt; Y$6), 0, 1)+IF(OR($F501 &gt;= Z$6, $G501 &lt; Y$6), 0, 2)+1)</f>
        <v/>
      </c>
      <c r="Z501" s="71" t="str">
        <f ca="1">INDEX({"","_","-","="},IF(OR($D501 &gt;= AA$6, $E501 &lt; Z$6), 0, 1)+IF(OR($F501 &gt;= AA$6, $G501 &lt; Z$6), 0, 2)+1)</f>
        <v/>
      </c>
      <c r="AA501" s="71" t="str">
        <f ca="1">INDEX({"","_","-","="},IF(OR($D501 &gt;= AB$6, $E501 &lt; AA$6), 0, 1)+IF(OR($F501 &gt;= AB$6, $G501 &lt; AA$6), 0, 2)+1)</f>
        <v/>
      </c>
      <c r="AB501" s="71" t="str">
        <f ca="1">INDEX({"","_","-","="},IF(OR($D501 &gt;= AC$6, $E501 &lt; AB$6), 0, 1)+IF(OR($F501 &gt;= AC$6, $G501 &lt; AB$6), 0, 2)+1)</f>
        <v/>
      </c>
      <c r="AC501" s="71" t="str">
        <f ca="1">INDEX({"","_","-","="},IF(OR($D501 &gt;= AD$6, $E501 &lt; AC$6), 0, 1)+IF(OR($F501 &gt;= AD$6, $G501 &lt; AC$6), 0, 2)+1)</f>
        <v/>
      </c>
      <c r="AD501" s="71" t="str">
        <f ca="1">INDEX({"","_","-","="},IF(OR($D501 &gt;= AE$6, $E501 &lt; AD$6), 0, 1)+IF(OR($F501 &gt;= AE$6, $G501 &lt; AD$6), 0, 2)+1)</f>
        <v/>
      </c>
      <c r="AE501" s="71" t="str">
        <f ca="1">INDEX({"","_","-","="},IF(OR($D501 &gt;= AF$6, $E501 &lt; AE$6), 0, 1)+IF(OR($F501 &gt;= AF$6, $G501 &lt; AE$6), 0, 2)+1)</f>
        <v/>
      </c>
      <c r="AF501" s="71" t="str">
        <f ca="1">INDEX({"","_","-","="},IF(OR($D501 &gt;= AG$6, $E501 &lt; AF$6), 0, 1)+IF(OR($F501 &gt;= AG$6, $G501 &lt; AF$6), 0, 2)+1)</f>
        <v/>
      </c>
      <c r="AG501" s="71" t="str">
        <f ca="1">INDEX({"","_","-","="},IF(OR($D501 &gt;= AH$6, $E501 &lt; AG$6), 0, 1)+IF(OR($F501 &gt;= AH$6, $G501 &lt; AG$6), 0, 2)+1)</f>
        <v/>
      </c>
      <c r="AH501" s="71" t="str">
        <f ca="1">INDEX({"","_","-","="},IF(OR($D501 &gt;= AI$6, $E501 &lt; AH$6), 0, 1)+IF(OR($F501 &gt;= AI$6, $G501 &lt; AH$6), 0, 2)+1)</f>
        <v/>
      </c>
      <c r="AI501" s="71" t="str">
        <f ca="1">INDEX({"","_","-","="},IF(OR($D501 &gt;= AJ$6, $E501 &lt; AI$6), 0, 1)+IF(OR($F501 &gt;= AJ$6, $G501 &lt; AI$6), 0, 2)+1)</f>
        <v/>
      </c>
      <c r="AJ501" s="71" t="str">
        <f ca="1">INDEX({"","_","-","="},IF(OR($D501 &gt;= AK$6, $E501 &lt; AJ$6), 0, 1)+IF(OR($F501 &gt;= AK$6, $G501 &lt; AJ$6), 0, 2)+1)</f>
        <v/>
      </c>
      <c r="AK501" s="71" t="str">
        <f ca="1">INDEX({"","_","-","="},IF(OR($D501 &gt;= AL$6, $E501 &lt; AK$6), 0, 1)+IF(OR($F501 &gt;= AL$6, $G501 &lt; AK$6), 0, 2)+1)</f>
        <v/>
      </c>
      <c r="AL501" s="71" t="str">
        <f ca="1">INDEX({"","_","-","="},IF(OR($D501 &gt;= AM$6, $E501 &lt; AL$6), 0, 1)+IF(OR($F501 &gt;= AM$6, $G501 &lt; AL$6), 0, 2)+1)</f>
        <v/>
      </c>
      <c r="AM501" s="71" t="str">
        <f ca="1">INDEX({"","_","-","="},IF(OR($D501 &gt;= AN$6, $E501 &lt; AM$6), 0, 1)+IF(OR($F501 &gt;= AN$6, $G501 &lt; AM$6), 0, 2)+1)</f>
        <v/>
      </c>
      <c r="AN501" s="71" t="str">
        <f ca="1">INDEX({"","_","-","="},IF(OR($D501 &gt;= AO$6, $E501 &lt; AN$6), 0, 1)+IF(OR($F501 &gt;= AO$6, $G501 &lt; AN$6), 0, 2)+1)</f>
        <v/>
      </c>
      <c r="AO501" s="71" t="str">
        <f ca="1">INDEX({"","_","-","="},IF(OR($D501 &gt;= AP$6, $E501 &lt; AO$6), 0, 1)+IF(OR($F501 &gt;= AP$6, $G501 &lt; AO$6), 0, 2)+1)</f>
        <v/>
      </c>
      <c r="AP501" s="71" t="str">
        <f ca="1">INDEX({"","_","-","="},IF(OR($D501 &gt;= AQ$6, $E501 &lt; AP$6), 0, 1)+IF(OR($F501 &gt;= AQ$6, $G501 &lt; AP$6), 0, 2)+1)</f>
        <v/>
      </c>
      <c r="AQ501" s="71" t="str">
        <f ca="1">INDEX({"","_","-","="},IF(OR($D501 &gt;= AR$6, $E501 &lt; AQ$6), 0, 1)+IF(OR($F501 &gt;= AR$6, $G501 &lt; AQ$6), 0, 2)+1)</f>
        <v/>
      </c>
      <c r="AR501" s="71" t="str">
        <f ca="1">INDEX({"","_","-","="},IF(OR($D501 &gt;= AS$6, $E501 &lt; AR$6), 0, 1)+IF(OR($F501 &gt;= AS$6, $G501 &lt; AR$6), 0, 2)+1)</f>
        <v/>
      </c>
      <c r="AS501" s="71" t="str">
        <f ca="1">INDEX({"","_","-","="},IF(OR($D501 &gt;= AT$6, $E501 &lt; AS$6), 0, 1)+IF(OR($F501 &gt;= AT$6, $G501 &lt; AS$6), 0, 2)+1)</f>
        <v/>
      </c>
      <c r="AT501" s="71" t="str">
        <f ca="1">INDEX({"","_","-","="},IF(OR($D501 &gt;= AU$6, $E501 &lt; AT$6), 0, 1)+IF(OR($F501 &gt;= AU$6, $G501 &lt; AT$6), 0, 2)+1)</f>
        <v/>
      </c>
      <c r="AU501" s="71" t="str">
        <f ca="1">INDEX({"","_","-","="},IF(OR($D501 &gt;= AV$6, $E501 &lt; AU$6), 0, 1)+IF(OR($F501 &gt;= AV$6, $G501 &lt; AU$6), 0, 2)+1)</f>
        <v/>
      </c>
      <c r="AV501" s="71" t="str">
        <f ca="1">INDEX({"","_","-","="},IF(OR($D501 &gt;= AW$6, $E501 &lt; AV$6), 0, 1)+IF(OR($F501 &gt;= AW$6, $G501 &lt; AV$6), 0, 2)+1)</f>
        <v/>
      </c>
      <c r="AW501" s="71" t="str">
        <f ca="1">INDEX({"","_","-","="},IF(OR($D501 &gt;= AX$6, $E501 &lt; AW$6), 0, 1)+IF(OR($F501 &gt;= AX$6, $G501 &lt; AW$6), 0, 2)+1)</f>
        <v/>
      </c>
      <c r="AX501" s="71" t="str">
        <f ca="1">INDEX({"","_","-","="},IF(OR($D501 &gt;= AY$6, $E501 &lt; AX$6), 0, 1)+IF(OR($F501 &gt;= AY$6, $G501 &lt; AX$6), 0, 2)+1)</f>
        <v/>
      </c>
      <c r="AY501" s="71" t="str">
        <f ca="1">INDEX({"","_","-","="},IF(OR($D501 &gt;= AZ$6, $E501 &lt; AY$6), 0, 1)+IF(OR($F501 &gt;= AZ$6, $G501 &lt; AY$6), 0, 2)+1)</f>
        <v/>
      </c>
      <c r="AZ501" s="71" t="str">
        <f ca="1">INDEX({"","_","-","="},IF(OR($D501 &gt;= BA$6, $E501 &lt; AZ$6), 0, 1)+IF(OR($F501 &gt;= BA$6, $G501 &lt; AZ$6), 0, 2)+1)</f>
        <v/>
      </c>
      <c r="BA501" s="71" t="str">
        <f ca="1">INDEX({"","_","-","="},IF(OR($D501 &gt;= BB$6, $E501 &lt; BA$6), 0, 1)+IF(OR($F501 &gt;= BB$6, $G501 &lt; BA$6), 0, 2)+1)</f>
        <v/>
      </c>
      <c r="BB501" s="71" t="str">
        <f ca="1">INDEX({"","_","-","="},IF(OR($D501 &gt;= BC$6, $E501 &lt; BB$6), 0, 1)+IF(OR($F501 &gt;= BC$6, $G501 &lt; BB$6), 0, 2)+1)</f>
        <v/>
      </c>
      <c r="BC501" s="71" t="str">
        <f ca="1">INDEX({"","_","-","="},IF(OR($D501 &gt;= BD$6, $E501 &lt; BC$6), 0, 1)+IF(OR($F501 &gt;= BD$6, $G501 &lt; BC$6), 0, 2)+1)</f>
        <v/>
      </c>
      <c r="BD501" s="71" t="str">
        <f ca="1">INDEX({"","_","-","="},IF(OR($D501 &gt;= BE$6, $E501 &lt; BD$6), 0, 1)+IF(OR($F501 &gt;= BE$6, $G501 &lt; BD$6), 0, 2)+1)</f>
        <v/>
      </c>
      <c r="BE501" s="71" t="str">
        <f ca="1">INDEX({"","_","-","="},IF(OR($D501 &gt;= BF$6, $E501 &lt; BE$6), 0, 1)+IF(OR($F501 &gt;= BF$6, $G501 &lt; BE$6), 0, 2)+1)</f>
        <v/>
      </c>
      <c r="BF501" s="71" t="str">
        <f ca="1">INDEX({"","_","-","="},IF(OR($D501 &gt;= BG$6, $E501 &lt; BF$6), 0, 1)+IF(OR($F501 &gt;= BG$6, $G501 &lt; BF$6), 0, 2)+1)</f>
        <v/>
      </c>
      <c r="BG501" s="71" t="str">
        <f ca="1">INDEX({"","_","-","="},IF(OR($D501 &gt;= BH$6, $E501 &lt; BG$6), 0, 1)+IF(OR($F501 &gt;= BH$6, $G501 &lt; BG$6), 0, 2)+1)</f>
        <v/>
      </c>
      <c r="BH501" s="71" t="str">
        <f ca="1">INDEX({"","_","-","="},IF(OR($D501 &gt;= BI$6, $E501 &lt; BH$6), 0, 1)+IF(OR($F501 &gt;= BI$6, $G501 &lt; BH$6), 0, 2)+1)</f>
        <v/>
      </c>
      <c r="BI501" s="71" t="str">
        <f ca="1">INDEX({"","_","-","="},IF(OR($D501 &gt;= BJ$6, $E501 &lt; BI$6), 0, 1)+IF(OR($F501 &gt;= BJ$6, $G501 &lt; BI$6), 0, 2)+1)</f>
        <v/>
      </c>
      <c r="BJ501" s="71" t="str">
        <f ca="1">INDEX({"","_","-","="},IF(OR($D501 &gt;= BK$6, $E501 &lt; BJ$6), 0, 1)+IF(OR($F501 &gt;= BK$6, $G501 &lt; BJ$6), 0, 2)+1)</f>
        <v/>
      </c>
      <c r="BK501" s="71" t="str">
        <f ca="1">INDEX({"","_","-","="},IF(OR($D501 &gt;= BL$6, $E501 &lt; BK$6), 0, 1)+IF(OR($F501 &gt;= BL$6, $G501 &lt; BK$6), 0, 2)+1)</f>
        <v/>
      </c>
      <c r="BL501" s="71" t="str">
        <f ca="1">INDEX({"","_","-","="},IF(OR($D501 &gt;= BM$6, $E501 &lt; BL$6), 0, 1)+IF(OR($F501 &gt;= BM$6, $G501 &lt; BL$6), 0, 2)+1)</f>
        <v/>
      </c>
      <c r="BM501" s="71" t="str">
        <f ca="1">INDEX({"","_","-","="},IF(OR($D501 &gt;= BN$6, $E501 &lt; BM$6), 0, 1)+IF(OR($F501 &gt;= BN$6, $G501 &lt; BM$6), 0, 2)+1)</f>
        <v/>
      </c>
      <c r="BN501" s="71" t="str">
        <f ca="1">INDEX({"","_","-","="},IF(OR($D501 &gt;= BO$6, $E501 &lt; BN$6), 0, 1)+IF(OR($F501 &gt;= BO$6, $G501 &lt; BN$6), 0, 2)+1)</f>
        <v/>
      </c>
      <c r="BO501" s="71" t="str">
        <f ca="1">INDEX({"","_","-","="},IF(OR($D501 &gt;= BP$6, $E501 &lt; BO$6), 0, 1)+IF(OR($F501 &gt;= BP$6, $G501 &lt; BO$6), 0, 2)+1)</f>
        <v/>
      </c>
      <c r="BP501" s="71" t="str">
        <f ca="1">INDEX({"","_","-","="},IF(OR($D501 &gt;= BQ$6, $E501 &lt; BP$6), 0, 1)+IF(OR($F501 &gt;= BQ$6, $G501 &lt; BP$6), 0, 2)+1)</f>
        <v/>
      </c>
      <c r="BQ501" s="71" t="str">
        <f ca="1">INDEX({"","_","-","="},IF(OR($D501 &gt;= BR$6, $E501 &lt; BQ$6), 0, 1)+IF(OR($F501 &gt;= BR$6, $G501 &lt; BQ$6), 0, 2)+1)</f>
        <v/>
      </c>
      <c r="BR501" s="71" t="str">
        <f ca="1">INDEX({"","_","-","="},IF(OR($D501 &gt;= BS$6, $E501 &lt; BR$6), 0, 1)+IF(OR($F501 &gt;= BS$6, $G501 &lt; BR$6), 0, 2)+1)</f>
        <v/>
      </c>
      <c r="BS501" s="71" t="str">
        <f ca="1">INDEX({"","_","-","="},IF(OR($D501 &gt;= BT$6, $E501 &lt; BS$6), 0, 1)+IF(OR($F501 &gt;= BT$6, $G501 &lt; BS$6), 0, 2)+1)</f>
        <v/>
      </c>
      <c r="BT501" s="71" t="str">
        <f ca="1">INDEX({"","_","-","="},IF(OR($D501 &gt;= BU$6, $E501 &lt; BT$6), 0, 1)+IF(OR($F501 &gt;= BU$6, $G501 &lt; BT$6), 0, 2)+1)</f>
        <v/>
      </c>
      <c r="BU501" s="71" t="str">
        <f ca="1">INDEX({"","_","-","="},IF(OR($D501 &gt;= BV$6, $E501 &lt; BU$6), 0, 1)+IF(OR($F501 &gt;= BV$6, $G501 &lt; BU$6), 0, 2)+1)</f>
        <v/>
      </c>
      <c r="BV501" s="71" t="str">
        <f ca="1">INDEX({"","_","-","="},IF(OR($D501 &gt;= BW$6, $E501 &lt; BV$6), 0, 1)+IF(OR($F501 &gt;= BW$6, $G501 &lt; BV$6), 0, 2)+1)</f>
        <v/>
      </c>
      <c r="BW501" s="71" t="str">
        <f ca="1">INDEX({"","_","-","="},IF(OR($D501 &gt;= BX$6, $E501 &lt; BW$6), 0, 1)+IF(OR($F501 &gt;= BX$6, $G501 &lt; BW$6), 0, 2)+1)</f>
        <v/>
      </c>
      <c r="BX501" s="71" t="str">
        <f ca="1">INDEX({"","_","-","="},IF(OR($D501 &gt;= BY$6, $E501 &lt; BX$6), 0, 1)+IF(OR($F501 &gt;= BY$6, $G501 &lt; BX$6), 0, 2)+1)</f>
        <v/>
      </c>
      <c r="BY501" s="71" t="str">
        <f ca="1">INDEX({"","_","-","="},IF(OR($D501 &gt;= BZ$6, $E501 &lt; BY$6), 0, 1)+IF(OR($F501 &gt;= BZ$6, $G501 &lt; BY$6), 0, 2)+1)</f>
        <v/>
      </c>
      <c r="BZ501" s="71" t="str">
        <f ca="1">INDEX({"","_","-","="},IF(OR($D501 &gt;= CA$6, $E501 &lt; BZ$6), 0, 1)+IF(OR($F501 &gt;= CA$6, $G501 &lt; BZ$6), 0, 2)+1)</f>
        <v/>
      </c>
      <c r="CA501" s="71" t="str">
        <f ca="1">INDEX({"","_","-","="},IF(OR($D501 &gt;= CB$6, $E501 &lt; CA$6), 0, 1)+IF(OR($F501 &gt;= CB$6, $G501 &lt; CA$6), 0, 2)+1)</f>
        <v/>
      </c>
      <c r="CB501" s="71" t="str">
        <f ca="1">INDEX({"","_","-","="},IF(OR($D501 &gt;= CC$6, $E501 &lt; CB$6), 0, 1)+IF(OR($F501 &gt;= CC$6, $G501 &lt; CB$6), 0, 2)+1)</f>
        <v/>
      </c>
      <c r="CC501" s="71" t="str">
        <f ca="1">INDEX({"","_","-","="},IF(OR($D501 &gt;= CD$6, $E501 &lt; CC$6), 0, 1)+IF(OR($F501 &gt;= CD$6, $G501 &lt; CC$6), 0, 2)+1)</f>
        <v/>
      </c>
      <c r="CD501" s="71" t="str">
        <f ca="1">INDEX({"","_","-","="},IF(OR($D501 &gt;= CE$6, $E501 &lt; CD$6), 0, 1)+IF(OR($F501 &gt;= CE$6, $G501 &lt; CD$6), 0, 2)+1)</f>
        <v/>
      </c>
    </row>
    <row r="502" spans="1:82">
      <c r="A502" s="8" t="str">
        <f ca="1">IF('临-进度'!N497,'临-进度'!$A497,"")</f>
        <v/>
      </c>
      <c r="B502" s="8" t="str">
        <f ca="1">IF('临-进度'!N497,'临-进度'!$B497,"")</f>
        <v/>
      </c>
      <c r="C502" s="8" t="str">
        <f ca="1">IF('临-进度'!N497,'临-进度'!$F497,"")</f>
        <v/>
      </c>
      <c r="D502" s="42" t="str">
        <f ca="1">IF('临-进度'!$N497,'临-进度'!$J497,"")</f>
        <v/>
      </c>
      <c r="E502" s="42" t="str">
        <f ca="1">IF('临-进度'!$N497,'临-进度'!$AF497,"")</f>
        <v/>
      </c>
      <c r="F502" s="42" t="str">
        <f ca="1">IF('临-进度'!$N497,'临-进度'!$K497,"")</f>
        <v/>
      </c>
      <c r="G502" s="76" t="str">
        <f ca="1">IF('临-进度'!$N497,'临-进度'!$AG497,"")</f>
        <v/>
      </c>
      <c r="H502" s="71" t="str">
        <f ca="1">INDEX({"","_","-","="},IF(OR($D502 &gt;= I$6, $E502 &lt; H$6), 0, 1)+IF(OR($F502 &gt;= I$6, $G502 &lt; H$6), 0, 2)+1)</f>
        <v/>
      </c>
      <c r="I502" s="71" t="str">
        <f ca="1">INDEX({"","_","-","="},IF(OR($D502 &gt;= J$6, $E502 &lt; I$6), 0, 1)+IF(OR($F502 &gt;= J$6, $G502 &lt; I$6), 0, 2)+1)</f>
        <v/>
      </c>
      <c r="J502" s="71" t="str">
        <f ca="1">INDEX({"","_","-","="},IF(OR($D502 &gt;= K$6, $E502 &lt; J$6), 0, 1)+IF(OR($F502 &gt;= K$6, $G502 &lt; J$6), 0, 2)+1)</f>
        <v/>
      </c>
      <c r="K502" s="71" t="str">
        <f ca="1">INDEX({"","_","-","="},IF(OR($D502 &gt;= L$6, $E502 &lt; K$6), 0, 1)+IF(OR($F502 &gt;= L$6, $G502 &lt; K$6), 0, 2)+1)</f>
        <v/>
      </c>
      <c r="L502" s="71" t="str">
        <f ca="1">INDEX({"","_","-","="},IF(OR($D502 &gt;= M$6, $E502 &lt; L$6), 0, 1)+IF(OR($F502 &gt;= M$6, $G502 &lt; L$6), 0, 2)+1)</f>
        <v/>
      </c>
      <c r="M502" s="71" t="str">
        <f ca="1">INDEX({"","_","-","="},IF(OR($D502 &gt;= N$6, $E502 &lt; M$6), 0, 1)+IF(OR($F502 &gt;= N$6, $G502 &lt; M$6), 0, 2)+1)</f>
        <v/>
      </c>
      <c r="N502" s="71" t="str">
        <f ca="1">INDEX({"","_","-","="},IF(OR($D502 &gt;= O$6, $E502 &lt; N$6), 0, 1)+IF(OR($F502 &gt;= O$6, $G502 &lt; N$6), 0, 2)+1)</f>
        <v/>
      </c>
      <c r="O502" s="71" t="str">
        <f ca="1">INDEX({"","_","-","="},IF(OR($D502 &gt;= P$6, $E502 &lt; O$6), 0, 1)+IF(OR($F502 &gt;= P$6, $G502 &lt; O$6), 0, 2)+1)</f>
        <v/>
      </c>
      <c r="P502" s="71" t="str">
        <f ca="1">INDEX({"","_","-","="},IF(OR($D502 &gt;= Q$6, $E502 &lt; P$6), 0, 1)+IF(OR($F502 &gt;= Q$6, $G502 &lt; P$6), 0, 2)+1)</f>
        <v/>
      </c>
      <c r="Q502" s="71" t="str">
        <f ca="1">INDEX({"","_","-","="},IF(OR($D502 &gt;= R$6, $E502 &lt; Q$6), 0, 1)+IF(OR($F502 &gt;= R$6, $G502 &lt; Q$6), 0, 2)+1)</f>
        <v/>
      </c>
      <c r="R502" s="71" t="str">
        <f ca="1">INDEX({"","_","-","="},IF(OR($D502 &gt;= S$6, $E502 &lt; R$6), 0, 1)+IF(OR($F502 &gt;= S$6, $G502 &lt; R$6), 0, 2)+1)</f>
        <v/>
      </c>
      <c r="S502" s="71" t="str">
        <f ca="1">INDEX({"","_","-","="},IF(OR($D502 &gt;= T$6, $E502 &lt; S$6), 0, 1)+IF(OR($F502 &gt;= T$6, $G502 &lt; S$6), 0, 2)+1)</f>
        <v/>
      </c>
      <c r="T502" s="71" t="str">
        <f ca="1">INDEX({"","_","-","="},IF(OR($D502 &gt;= U$6, $E502 &lt; T$6), 0, 1)+IF(OR($F502 &gt;= U$6, $G502 &lt; T$6), 0, 2)+1)</f>
        <v/>
      </c>
      <c r="U502" s="71" t="str">
        <f ca="1">INDEX({"","_","-","="},IF(OR($D502 &gt;= V$6, $E502 &lt; U$6), 0, 1)+IF(OR($F502 &gt;= V$6, $G502 &lt; U$6), 0, 2)+1)</f>
        <v/>
      </c>
      <c r="V502" s="71" t="str">
        <f ca="1">INDEX({"","_","-","="},IF(OR($D502 &gt;= W$6, $E502 &lt; V$6), 0, 1)+IF(OR($F502 &gt;= W$6, $G502 &lt; V$6), 0, 2)+1)</f>
        <v/>
      </c>
      <c r="W502" s="71" t="str">
        <f ca="1">INDEX({"","_","-","="},IF(OR($D502 &gt;= X$6, $E502 &lt; W$6), 0, 1)+IF(OR($F502 &gt;= X$6, $G502 &lt; W$6), 0, 2)+1)</f>
        <v/>
      </c>
      <c r="X502" s="71" t="str">
        <f ca="1">INDEX({"","_","-","="},IF(OR($D502 &gt;= Y$6, $E502 &lt; X$6), 0, 1)+IF(OR($F502 &gt;= Y$6, $G502 &lt; X$6), 0, 2)+1)</f>
        <v/>
      </c>
      <c r="Y502" s="71" t="str">
        <f ca="1">INDEX({"","_","-","="},IF(OR($D502 &gt;= Z$6, $E502 &lt; Y$6), 0, 1)+IF(OR($F502 &gt;= Z$6, $G502 &lt; Y$6), 0, 2)+1)</f>
        <v/>
      </c>
      <c r="Z502" s="71" t="str">
        <f ca="1">INDEX({"","_","-","="},IF(OR($D502 &gt;= AA$6, $E502 &lt; Z$6), 0, 1)+IF(OR($F502 &gt;= AA$6, $G502 &lt; Z$6), 0, 2)+1)</f>
        <v/>
      </c>
      <c r="AA502" s="71" t="str">
        <f ca="1">INDEX({"","_","-","="},IF(OR($D502 &gt;= AB$6, $E502 &lt; AA$6), 0, 1)+IF(OR($F502 &gt;= AB$6, $G502 &lt; AA$6), 0, 2)+1)</f>
        <v/>
      </c>
      <c r="AB502" s="71" t="str">
        <f ca="1">INDEX({"","_","-","="},IF(OR($D502 &gt;= AC$6, $E502 &lt; AB$6), 0, 1)+IF(OR($F502 &gt;= AC$6, $G502 &lt; AB$6), 0, 2)+1)</f>
        <v/>
      </c>
      <c r="AC502" s="71" t="str">
        <f ca="1">INDEX({"","_","-","="},IF(OR($D502 &gt;= AD$6, $E502 &lt; AC$6), 0, 1)+IF(OR($F502 &gt;= AD$6, $G502 &lt; AC$6), 0, 2)+1)</f>
        <v/>
      </c>
      <c r="AD502" s="71" t="str">
        <f ca="1">INDEX({"","_","-","="},IF(OR($D502 &gt;= AE$6, $E502 &lt; AD$6), 0, 1)+IF(OR($F502 &gt;= AE$6, $G502 &lt; AD$6), 0, 2)+1)</f>
        <v/>
      </c>
      <c r="AE502" s="71" t="str">
        <f ca="1">INDEX({"","_","-","="},IF(OR($D502 &gt;= AF$6, $E502 &lt; AE$6), 0, 1)+IF(OR($F502 &gt;= AF$6, $G502 &lt; AE$6), 0, 2)+1)</f>
        <v/>
      </c>
      <c r="AF502" s="71" t="str">
        <f ca="1">INDEX({"","_","-","="},IF(OR($D502 &gt;= AG$6, $E502 &lt; AF$6), 0, 1)+IF(OR($F502 &gt;= AG$6, $G502 &lt; AF$6), 0, 2)+1)</f>
        <v/>
      </c>
      <c r="AG502" s="71" t="str">
        <f ca="1">INDEX({"","_","-","="},IF(OR($D502 &gt;= AH$6, $E502 &lt; AG$6), 0, 1)+IF(OR($F502 &gt;= AH$6, $G502 &lt; AG$6), 0, 2)+1)</f>
        <v/>
      </c>
      <c r="AH502" s="71" t="str">
        <f ca="1">INDEX({"","_","-","="},IF(OR($D502 &gt;= AI$6, $E502 &lt; AH$6), 0, 1)+IF(OR($F502 &gt;= AI$6, $G502 &lt; AH$6), 0, 2)+1)</f>
        <v/>
      </c>
      <c r="AI502" s="71" t="str">
        <f ca="1">INDEX({"","_","-","="},IF(OR($D502 &gt;= AJ$6, $E502 &lt; AI$6), 0, 1)+IF(OR($F502 &gt;= AJ$6, $G502 &lt; AI$6), 0, 2)+1)</f>
        <v/>
      </c>
      <c r="AJ502" s="71" t="str">
        <f ca="1">INDEX({"","_","-","="},IF(OR($D502 &gt;= AK$6, $E502 &lt; AJ$6), 0, 1)+IF(OR($F502 &gt;= AK$6, $G502 &lt; AJ$6), 0, 2)+1)</f>
        <v/>
      </c>
      <c r="AK502" s="71" t="str">
        <f ca="1">INDEX({"","_","-","="},IF(OR($D502 &gt;= AL$6, $E502 &lt; AK$6), 0, 1)+IF(OR($F502 &gt;= AL$6, $G502 &lt; AK$6), 0, 2)+1)</f>
        <v/>
      </c>
      <c r="AL502" s="71" t="str">
        <f ca="1">INDEX({"","_","-","="},IF(OR($D502 &gt;= AM$6, $E502 &lt; AL$6), 0, 1)+IF(OR($F502 &gt;= AM$6, $G502 &lt; AL$6), 0, 2)+1)</f>
        <v/>
      </c>
      <c r="AM502" s="71" t="str">
        <f ca="1">INDEX({"","_","-","="},IF(OR($D502 &gt;= AN$6, $E502 &lt; AM$6), 0, 1)+IF(OR($F502 &gt;= AN$6, $G502 &lt; AM$6), 0, 2)+1)</f>
        <v/>
      </c>
      <c r="AN502" s="71" t="str">
        <f ca="1">INDEX({"","_","-","="},IF(OR($D502 &gt;= AO$6, $E502 &lt; AN$6), 0, 1)+IF(OR($F502 &gt;= AO$6, $G502 &lt; AN$6), 0, 2)+1)</f>
        <v/>
      </c>
      <c r="AO502" s="71" t="str">
        <f ca="1">INDEX({"","_","-","="},IF(OR($D502 &gt;= AP$6, $E502 &lt; AO$6), 0, 1)+IF(OR($F502 &gt;= AP$6, $G502 &lt; AO$6), 0, 2)+1)</f>
        <v/>
      </c>
      <c r="AP502" s="71" t="str">
        <f ca="1">INDEX({"","_","-","="},IF(OR($D502 &gt;= AQ$6, $E502 &lt; AP$6), 0, 1)+IF(OR($F502 &gt;= AQ$6, $G502 &lt; AP$6), 0, 2)+1)</f>
        <v/>
      </c>
      <c r="AQ502" s="71" t="str">
        <f ca="1">INDEX({"","_","-","="},IF(OR($D502 &gt;= AR$6, $E502 &lt; AQ$6), 0, 1)+IF(OR($F502 &gt;= AR$6, $G502 &lt; AQ$6), 0, 2)+1)</f>
        <v/>
      </c>
      <c r="AR502" s="71" t="str">
        <f ca="1">INDEX({"","_","-","="},IF(OR($D502 &gt;= AS$6, $E502 &lt; AR$6), 0, 1)+IF(OR($F502 &gt;= AS$6, $G502 &lt; AR$6), 0, 2)+1)</f>
        <v/>
      </c>
      <c r="AS502" s="71" t="str">
        <f ca="1">INDEX({"","_","-","="},IF(OR($D502 &gt;= AT$6, $E502 &lt; AS$6), 0, 1)+IF(OR($F502 &gt;= AT$6, $G502 &lt; AS$6), 0, 2)+1)</f>
        <v/>
      </c>
      <c r="AT502" s="71" t="str">
        <f ca="1">INDEX({"","_","-","="},IF(OR($D502 &gt;= AU$6, $E502 &lt; AT$6), 0, 1)+IF(OR($F502 &gt;= AU$6, $G502 &lt; AT$6), 0, 2)+1)</f>
        <v/>
      </c>
      <c r="AU502" s="71" t="str">
        <f ca="1">INDEX({"","_","-","="},IF(OR($D502 &gt;= AV$6, $E502 &lt; AU$6), 0, 1)+IF(OR($F502 &gt;= AV$6, $G502 &lt; AU$6), 0, 2)+1)</f>
        <v/>
      </c>
      <c r="AV502" s="71" t="str">
        <f ca="1">INDEX({"","_","-","="},IF(OR($D502 &gt;= AW$6, $E502 &lt; AV$6), 0, 1)+IF(OR($F502 &gt;= AW$6, $G502 &lt; AV$6), 0, 2)+1)</f>
        <v/>
      </c>
      <c r="AW502" s="71" t="str">
        <f ca="1">INDEX({"","_","-","="},IF(OR($D502 &gt;= AX$6, $E502 &lt; AW$6), 0, 1)+IF(OR($F502 &gt;= AX$6, $G502 &lt; AW$6), 0, 2)+1)</f>
        <v/>
      </c>
      <c r="AX502" s="71" t="str">
        <f ca="1">INDEX({"","_","-","="},IF(OR($D502 &gt;= AY$6, $E502 &lt; AX$6), 0, 1)+IF(OR($F502 &gt;= AY$6, $G502 &lt; AX$6), 0, 2)+1)</f>
        <v/>
      </c>
      <c r="AY502" s="71" t="str">
        <f ca="1">INDEX({"","_","-","="},IF(OR($D502 &gt;= AZ$6, $E502 &lt; AY$6), 0, 1)+IF(OR($F502 &gt;= AZ$6, $G502 &lt; AY$6), 0, 2)+1)</f>
        <v/>
      </c>
      <c r="AZ502" s="71" t="str">
        <f ca="1">INDEX({"","_","-","="},IF(OR($D502 &gt;= BA$6, $E502 &lt; AZ$6), 0, 1)+IF(OR($F502 &gt;= BA$6, $G502 &lt; AZ$6), 0, 2)+1)</f>
        <v/>
      </c>
      <c r="BA502" s="71" t="str">
        <f ca="1">INDEX({"","_","-","="},IF(OR($D502 &gt;= BB$6, $E502 &lt; BA$6), 0, 1)+IF(OR($F502 &gt;= BB$6, $G502 &lt; BA$6), 0, 2)+1)</f>
        <v/>
      </c>
      <c r="BB502" s="71" t="str">
        <f ca="1">INDEX({"","_","-","="},IF(OR($D502 &gt;= BC$6, $E502 &lt; BB$6), 0, 1)+IF(OR($F502 &gt;= BC$6, $G502 &lt; BB$6), 0, 2)+1)</f>
        <v/>
      </c>
      <c r="BC502" s="71" t="str">
        <f ca="1">INDEX({"","_","-","="},IF(OR($D502 &gt;= BD$6, $E502 &lt; BC$6), 0, 1)+IF(OR($F502 &gt;= BD$6, $G502 &lt; BC$6), 0, 2)+1)</f>
        <v/>
      </c>
      <c r="BD502" s="71" t="str">
        <f ca="1">INDEX({"","_","-","="},IF(OR($D502 &gt;= BE$6, $E502 &lt; BD$6), 0, 1)+IF(OR($F502 &gt;= BE$6, $G502 &lt; BD$6), 0, 2)+1)</f>
        <v/>
      </c>
      <c r="BE502" s="71" t="str">
        <f ca="1">INDEX({"","_","-","="},IF(OR($D502 &gt;= BF$6, $E502 &lt; BE$6), 0, 1)+IF(OR($F502 &gt;= BF$6, $G502 &lt; BE$6), 0, 2)+1)</f>
        <v/>
      </c>
      <c r="BF502" s="71" t="str">
        <f ca="1">INDEX({"","_","-","="},IF(OR($D502 &gt;= BG$6, $E502 &lt; BF$6), 0, 1)+IF(OR($F502 &gt;= BG$6, $G502 &lt; BF$6), 0, 2)+1)</f>
        <v/>
      </c>
      <c r="BG502" s="71" t="str">
        <f ca="1">INDEX({"","_","-","="},IF(OR($D502 &gt;= BH$6, $E502 &lt; BG$6), 0, 1)+IF(OR($F502 &gt;= BH$6, $G502 &lt; BG$6), 0, 2)+1)</f>
        <v/>
      </c>
      <c r="BH502" s="71" t="str">
        <f ca="1">INDEX({"","_","-","="},IF(OR($D502 &gt;= BI$6, $E502 &lt; BH$6), 0, 1)+IF(OR($F502 &gt;= BI$6, $G502 &lt; BH$6), 0, 2)+1)</f>
        <v/>
      </c>
      <c r="BI502" s="71" t="str">
        <f ca="1">INDEX({"","_","-","="},IF(OR($D502 &gt;= BJ$6, $E502 &lt; BI$6), 0, 1)+IF(OR($F502 &gt;= BJ$6, $G502 &lt; BI$6), 0, 2)+1)</f>
        <v/>
      </c>
      <c r="BJ502" s="71" t="str">
        <f ca="1">INDEX({"","_","-","="},IF(OR($D502 &gt;= BK$6, $E502 &lt; BJ$6), 0, 1)+IF(OR($F502 &gt;= BK$6, $G502 &lt; BJ$6), 0, 2)+1)</f>
        <v/>
      </c>
      <c r="BK502" s="71" t="str">
        <f ca="1">INDEX({"","_","-","="},IF(OR($D502 &gt;= BL$6, $E502 &lt; BK$6), 0, 1)+IF(OR($F502 &gt;= BL$6, $G502 &lt; BK$6), 0, 2)+1)</f>
        <v/>
      </c>
      <c r="BL502" s="71" t="str">
        <f ca="1">INDEX({"","_","-","="},IF(OR($D502 &gt;= BM$6, $E502 &lt; BL$6), 0, 1)+IF(OR($F502 &gt;= BM$6, $G502 &lt; BL$6), 0, 2)+1)</f>
        <v/>
      </c>
      <c r="BM502" s="71" t="str">
        <f ca="1">INDEX({"","_","-","="},IF(OR($D502 &gt;= BN$6, $E502 &lt; BM$6), 0, 1)+IF(OR($F502 &gt;= BN$6, $G502 &lt; BM$6), 0, 2)+1)</f>
        <v/>
      </c>
      <c r="BN502" s="71" t="str">
        <f ca="1">INDEX({"","_","-","="},IF(OR($D502 &gt;= BO$6, $E502 &lt; BN$6), 0, 1)+IF(OR($F502 &gt;= BO$6, $G502 &lt; BN$6), 0, 2)+1)</f>
        <v/>
      </c>
      <c r="BO502" s="71" t="str">
        <f ca="1">INDEX({"","_","-","="},IF(OR($D502 &gt;= BP$6, $E502 &lt; BO$6), 0, 1)+IF(OR($F502 &gt;= BP$6, $G502 &lt; BO$6), 0, 2)+1)</f>
        <v/>
      </c>
      <c r="BP502" s="71" t="str">
        <f ca="1">INDEX({"","_","-","="},IF(OR($D502 &gt;= BQ$6, $E502 &lt; BP$6), 0, 1)+IF(OR($F502 &gt;= BQ$6, $G502 &lt; BP$6), 0, 2)+1)</f>
        <v/>
      </c>
      <c r="BQ502" s="71" t="str">
        <f ca="1">INDEX({"","_","-","="},IF(OR($D502 &gt;= BR$6, $E502 &lt; BQ$6), 0, 1)+IF(OR($F502 &gt;= BR$6, $G502 &lt; BQ$6), 0, 2)+1)</f>
        <v/>
      </c>
      <c r="BR502" s="71" t="str">
        <f ca="1">INDEX({"","_","-","="},IF(OR($D502 &gt;= BS$6, $E502 &lt; BR$6), 0, 1)+IF(OR($F502 &gt;= BS$6, $G502 &lt; BR$6), 0, 2)+1)</f>
        <v/>
      </c>
      <c r="BS502" s="71" t="str">
        <f ca="1">INDEX({"","_","-","="},IF(OR($D502 &gt;= BT$6, $E502 &lt; BS$6), 0, 1)+IF(OR($F502 &gt;= BT$6, $G502 &lt; BS$6), 0, 2)+1)</f>
        <v/>
      </c>
      <c r="BT502" s="71" t="str">
        <f ca="1">INDEX({"","_","-","="},IF(OR($D502 &gt;= BU$6, $E502 &lt; BT$6), 0, 1)+IF(OR($F502 &gt;= BU$6, $G502 &lt; BT$6), 0, 2)+1)</f>
        <v/>
      </c>
      <c r="BU502" s="71" t="str">
        <f ca="1">INDEX({"","_","-","="},IF(OR($D502 &gt;= BV$6, $E502 &lt; BU$6), 0, 1)+IF(OR($F502 &gt;= BV$6, $G502 &lt; BU$6), 0, 2)+1)</f>
        <v/>
      </c>
      <c r="BV502" s="71" t="str">
        <f ca="1">INDEX({"","_","-","="},IF(OR($D502 &gt;= BW$6, $E502 &lt; BV$6), 0, 1)+IF(OR($F502 &gt;= BW$6, $G502 &lt; BV$6), 0, 2)+1)</f>
        <v/>
      </c>
      <c r="BW502" s="71" t="str">
        <f ca="1">INDEX({"","_","-","="},IF(OR($D502 &gt;= BX$6, $E502 &lt; BW$6), 0, 1)+IF(OR($F502 &gt;= BX$6, $G502 &lt; BW$6), 0, 2)+1)</f>
        <v/>
      </c>
      <c r="BX502" s="71" t="str">
        <f ca="1">INDEX({"","_","-","="},IF(OR($D502 &gt;= BY$6, $E502 &lt; BX$6), 0, 1)+IF(OR($F502 &gt;= BY$6, $G502 &lt; BX$6), 0, 2)+1)</f>
        <v/>
      </c>
      <c r="BY502" s="71" t="str">
        <f ca="1">INDEX({"","_","-","="},IF(OR($D502 &gt;= BZ$6, $E502 &lt; BY$6), 0, 1)+IF(OR($F502 &gt;= BZ$6, $G502 &lt; BY$6), 0, 2)+1)</f>
        <v/>
      </c>
      <c r="BZ502" s="71" t="str">
        <f ca="1">INDEX({"","_","-","="},IF(OR($D502 &gt;= CA$6, $E502 &lt; BZ$6), 0, 1)+IF(OR($F502 &gt;= CA$6, $G502 &lt; BZ$6), 0, 2)+1)</f>
        <v/>
      </c>
      <c r="CA502" s="71" t="str">
        <f ca="1">INDEX({"","_","-","="},IF(OR($D502 &gt;= CB$6, $E502 &lt; CA$6), 0, 1)+IF(OR($F502 &gt;= CB$6, $G502 &lt; CA$6), 0, 2)+1)</f>
        <v/>
      </c>
      <c r="CB502" s="71" t="str">
        <f ca="1">INDEX({"","_","-","="},IF(OR($D502 &gt;= CC$6, $E502 &lt; CB$6), 0, 1)+IF(OR($F502 &gt;= CC$6, $G502 &lt; CB$6), 0, 2)+1)</f>
        <v/>
      </c>
      <c r="CC502" s="71" t="str">
        <f ca="1">INDEX({"","_","-","="},IF(OR($D502 &gt;= CD$6, $E502 &lt; CC$6), 0, 1)+IF(OR($F502 &gt;= CD$6, $G502 &lt; CC$6), 0, 2)+1)</f>
        <v/>
      </c>
      <c r="CD502" s="71" t="str">
        <f ca="1">INDEX({"","_","-","="},IF(OR($D502 &gt;= CE$6, $E502 &lt; CD$6), 0, 1)+IF(OR($F502 &gt;= CE$6, $G502 &lt; CD$6), 0, 2)+1)</f>
        <v/>
      </c>
    </row>
    <row r="503" spans="1:82">
      <c r="A503" s="8" t="str">
        <f ca="1">IF('临-进度'!N498,'临-进度'!$A498,"")</f>
        <v/>
      </c>
      <c r="B503" s="8" t="str">
        <f ca="1">IF('临-进度'!N498,'临-进度'!$B498,"")</f>
        <v/>
      </c>
      <c r="C503" s="8" t="str">
        <f ca="1">IF('临-进度'!N498,'临-进度'!$F498,"")</f>
        <v/>
      </c>
      <c r="D503" s="42" t="str">
        <f ca="1">IF('临-进度'!$N498,'临-进度'!$J498,"")</f>
        <v/>
      </c>
      <c r="E503" s="42" t="str">
        <f ca="1">IF('临-进度'!$N498,'临-进度'!$AF498,"")</f>
        <v/>
      </c>
      <c r="F503" s="42" t="str">
        <f ca="1">IF('临-进度'!$N498,'临-进度'!$K498,"")</f>
        <v/>
      </c>
      <c r="G503" s="76" t="str">
        <f ca="1">IF('临-进度'!$N498,'临-进度'!$AG498,"")</f>
        <v/>
      </c>
      <c r="H503" s="71" t="str">
        <f ca="1">INDEX({"","_","-","="},IF(OR($D503 &gt;= I$6, $E503 &lt; H$6), 0, 1)+IF(OR($F503 &gt;= I$6, $G503 &lt; H$6), 0, 2)+1)</f>
        <v/>
      </c>
      <c r="I503" s="71" t="str">
        <f ca="1">INDEX({"","_","-","="},IF(OR($D503 &gt;= J$6, $E503 &lt; I$6), 0, 1)+IF(OR($F503 &gt;= J$6, $G503 &lt; I$6), 0, 2)+1)</f>
        <v/>
      </c>
      <c r="J503" s="71" t="str">
        <f ca="1">INDEX({"","_","-","="},IF(OR($D503 &gt;= K$6, $E503 &lt; J$6), 0, 1)+IF(OR($F503 &gt;= K$6, $G503 &lt; J$6), 0, 2)+1)</f>
        <v/>
      </c>
      <c r="K503" s="71" t="str">
        <f ca="1">INDEX({"","_","-","="},IF(OR($D503 &gt;= L$6, $E503 &lt; K$6), 0, 1)+IF(OR($F503 &gt;= L$6, $G503 &lt; K$6), 0, 2)+1)</f>
        <v/>
      </c>
      <c r="L503" s="71" t="str">
        <f ca="1">INDEX({"","_","-","="},IF(OR($D503 &gt;= M$6, $E503 &lt; L$6), 0, 1)+IF(OR($F503 &gt;= M$6, $G503 &lt; L$6), 0, 2)+1)</f>
        <v/>
      </c>
      <c r="M503" s="71" t="str">
        <f ca="1">INDEX({"","_","-","="},IF(OR($D503 &gt;= N$6, $E503 &lt; M$6), 0, 1)+IF(OR($F503 &gt;= N$6, $G503 &lt; M$6), 0, 2)+1)</f>
        <v/>
      </c>
      <c r="N503" s="71" t="str">
        <f ca="1">INDEX({"","_","-","="},IF(OR($D503 &gt;= O$6, $E503 &lt; N$6), 0, 1)+IF(OR($F503 &gt;= O$6, $G503 &lt; N$6), 0, 2)+1)</f>
        <v/>
      </c>
      <c r="O503" s="71" t="str">
        <f ca="1">INDEX({"","_","-","="},IF(OR($D503 &gt;= P$6, $E503 &lt; O$6), 0, 1)+IF(OR($F503 &gt;= P$6, $G503 &lt; O$6), 0, 2)+1)</f>
        <v/>
      </c>
      <c r="P503" s="71" t="str">
        <f ca="1">INDEX({"","_","-","="},IF(OR($D503 &gt;= Q$6, $E503 &lt; P$6), 0, 1)+IF(OR($F503 &gt;= Q$6, $G503 &lt; P$6), 0, 2)+1)</f>
        <v/>
      </c>
      <c r="Q503" s="71" t="str">
        <f ca="1">INDEX({"","_","-","="},IF(OR($D503 &gt;= R$6, $E503 &lt; Q$6), 0, 1)+IF(OR($F503 &gt;= R$6, $G503 &lt; Q$6), 0, 2)+1)</f>
        <v/>
      </c>
      <c r="R503" s="71" t="str">
        <f ca="1">INDEX({"","_","-","="},IF(OR($D503 &gt;= S$6, $E503 &lt; R$6), 0, 1)+IF(OR($F503 &gt;= S$6, $G503 &lt; R$6), 0, 2)+1)</f>
        <v/>
      </c>
      <c r="S503" s="71" t="str">
        <f ca="1">INDEX({"","_","-","="},IF(OR($D503 &gt;= T$6, $E503 &lt; S$6), 0, 1)+IF(OR($F503 &gt;= T$6, $G503 &lt; S$6), 0, 2)+1)</f>
        <v/>
      </c>
      <c r="T503" s="71" t="str">
        <f ca="1">INDEX({"","_","-","="},IF(OR($D503 &gt;= U$6, $E503 &lt; T$6), 0, 1)+IF(OR($F503 &gt;= U$6, $G503 &lt; T$6), 0, 2)+1)</f>
        <v/>
      </c>
      <c r="U503" s="71" t="str">
        <f ca="1">INDEX({"","_","-","="},IF(OR($D503 &gt;= V$6, $E503 &lt; U$6), 0, 1)+IF(OR($F503 &gt;= V$6, $G503 &lt; U$6), 0, 2)+1)</f>
        <v/>
      </c>
      <c r="V503" s="71" t="str">
        <f ca="1">INDEX({"","_","-","="},IF(OR($D503 &gt;= W$6, $E503 &lt; V$6), 0, 1)+IF(OR($F503 &gt;= W$6, $G503 &lt; V$6), 0, 2)+1)</f>
        <v/>
      </c>
      <c r="W503" s="71" t="str">
        <f ca="1">INDEX({"","_","-","="},IF(OR($D503 &gt;= X$6, $E503 &lt; W$6), 0, 1)+IF(OR($F503 &gt;= X$6, $G503 &lt; W$6), 0, 2)+1)</f>
        <v/>
      </c>
      <c r="X503" s="71" t="str">
        <f ca="1">INDEX({"","_","-","="},IF(OR($D503 &gt;= Y$6, $E503 &lt; X$6), 0, 1)+IF(OR($F503 &gt;= Y$6, $G503 &lt; X$6), 0, 2)+1)</f>
        <v/>
      </c>
      <c r="Y503" s="71" t="str">
        <f ca="1">INDEX({"","_","-","="},IF(OR($D503 &gt;= Z$6, $E503 &lt; Y$6), 0, 1)+IF(OR($F503 &gt;= Z$6, $G503 &lt; Y$6), 0, 2)+1)</f>
        <v/>
      </c>
      <c r="Z503" s="71" t="str">
        <f ca="1">INDEX({"","_","-","="},IF(OR($D503 &gt;= AA$6, $E503 &lt; Z$6), 0, 1)+IF(OR($F503 &gt;= AA$6, $G503 &lt; Z$6), 0, 2)+1)</f>
        <v/>
      </c>
      <c r="AA503" s="71" t="str">
        <f ca="1">INDEX({"","_","-","="},IF(OR($D503 &gt;= AB$6, $E503 &lt; AA$6), 0, 1)+IF(OR($F503 &gt;= AB$6, $G503 &lt; AA$6), 0, 2)+1)</f>
        <v/>
      </c>
      <c r="AB503" s="71" t="str">
        <f ca="1">INDEX({"","_","-","="},IF(OR($D503 &gt;= AC$6, $E503 &lt; AB$6), 0, 1)+IF(OR($F503 &gt;= AC$6, $G503 &lt; AB$6), 0, 2)+1)</f>
        <v/>
      </c>
      <c r="AC503" s="71" t="str">
        <f ca="1">INDEX({"","_","-","="},IF(OR($D503 &gt;= AD$6, $E503 &lt; AC$6), 0, 1)+IF(OR($F503 &gt;= AD$6, $G503 &lt; AC$6), 0, 2)+1)</f>
        <v/>
      </c>
      <c r="AD503" s="71" t="str">
        <f ca="1">INDEX({"","_","-","="},IF(OR($D503 &gt;= AE$6, $E503 &lt; AD$6), 0, 1)+IF(OR($F503 &gt;= AE$6, $G503 &lt; AD$6), 0, 2)+1)</f>
        <v/>
      </c>
      <c r="AE503" s="71" t="str">
        <f ca="1">INDEX({"","_","-","="},IF(OR($D503 &gt;= AF$6, $E503 &lt; AE$6), 0, 1)+IF(OR($F503 &gt;= AF$6, $G503 &lt; AE$6), 0, 2)+1)</f>
        <v/>
      </c>
      <c r="AF503" s="71" t="str">
        <f ca="1">INDEX({"","_","-","="},IF(OR($D503 &gt;= AG$6, $E503 &lt; AF$6), 0, 1)+IF(OR($F503 &gt;= AG$6, $G503 &lt; AF$6), 0, 2)+1)</f>
        <v/>
      </c>
      <c r="AG503" s="71" t="str">
        <f ca="1">INDEX({"","_","-","="},IF(OR($D503 &gt;= AH$6, $E503 &lt; AG$6), 0, 1)+IF(OR($F503 &gt;= AH$6, $G503 &lt; AG$6), 0, 2)+1)</f>
        <v/>
      </c>
      <c r="AH503" s="71" t="str">
        <f ca="1">INDEX({"","_","-","="},IF(OR($D503 &gt;= AI$6, $E503 &lt; AH$6), 0, 1)+IF(OR($F503 &gt;= AI$6, $G503 &lt; AH$6), 0, 2)+1)</f>
        <v/>
      </c>
      <c r="AI503" s="71" t="str">
        <f ca="1">INDEX({"","_","-","="},IF(OR($D503 &gt;= AJ$6, $E503 &lt; AI$6), 0, 1)+IF(OR($F503 &gt;= AJ$6, $G503 &lt; AI$6), 0, 2)+1)</f>
        <v/>
      </c>
      <c r="AJ503" s="71" t="str">
        <f ca="1">INDEX({"","_","-","="},IF(OR($D503 &gt;= AK$6, $E503 &lt; AJ$6), 0, 1)+IF(OR($F503 &gt;= AK$6, $G503 &lt; AJ$6), 0, 2)+1)</f>
        <v/>
      </c>
      <c r="AK503" s="71" t="str">
        <f ca="1">INDEX({"","_","-","="},IF(OR($D503 &gt;= AL$6, $E503 &lt; AK$6), 0, 1)+IF(OR($F503 &gt;= AL$6, $G503 &lt; AK$6), 0, 2)+1)</f>
        <v/>
      </c>
      <c r="AL503" s="71" t="str">
        <f ca="1">INDEX({"","_","-","="},IF(OR($D503 &gt;= AM$6, $E503 &lt; AL$6), 0, 1)+IF(OR($F503 &gt;= AM$6, $G503 &lt; AL$6), 0, 2)+1)</f>
        <v/>
      </c>
      <c r="AM503" s="71" t="str">
        <f ca="1">INDEX({"","_","-","="},IF(OR($D503 &gt;= AN$6, $E503 &lt; AM$6), 0, 1)+IF(OR($F503 &gt;= AN$6, $G503 &lt; AM$6), 0, 2)+1)</f>
        <v/>
      </c>
      <c r="AN503" s="71" t="str">
        <f ca="1">INDEX({"","_","-","="},IF(OR($D503 &gt;= AO$6, $E503 &lt; AN$6), 0, 1)+IF(OR($F503 &gt;= AO$6, $G503 &lt; AN$6), 0, 2)+1)</f>
        <v/>
      </c>
      <c r="AO503" s="71" t="str">
        <f ca="1">INDEX({"","_","-","="},IF(OR($D503 &gt;= AP$6, $E503 &lt; AO$6), 0, 1)+IF(OR($F503 &gt;= AP$6, $G503 &lt; AO$6), 0, 2)+1)</f>
        <v/>
      </c>
      <c r="AP503" s="71" t="str">
        <f ca="1">INDEX({"","_","-","="},IF(OR($D503 &gt;= AQ$6, $E503 &lt; AP$6), 0, 1)+IF(OR($F503 &gt;= AQ$6, $G503 &lt; AP$6), 0, 2)+1)</f>
        <v/>
      </c>
      <c r="AQ503" s="71" t="str">
        <f ca="1">INDEX({"","_","-","="},IF(OR($D503 &gt;= AR$6, $E503 &lt; AQ$6), 0, 1)+IF(OR($F503 &gt;= AR$6, $G503 &lt; AQ$6), 0, 2)+1)</f>
        <v/>
      </c>
      <c r="AR503" s="71" t="str">
        <f ca="1">INDEX({"","_","-","="},IF(OR($D503 &gt;= AS$6, $E503 &lt; AR$6), 0, 1)+IF(OR($F503 &gt;= AS$6, $G503 &lt; AR$6), 0, 2)+1)</f>
        <v/>
      </c>
      <c r="AS503" s="71" t="str">
        <f ca="1">INDEX({"","_","-","="},IF(OR($D503 &gt;= AT$6, $E503 &lt; AS$6), 0, 1)+IF(OR($F503 &gt;= AT$6, $G503 &lt; AS$6), 0, 2)+1)</f>
        <v/>
      </c>
      <c r="AT503" s="71" t="str">
        <f ca="1">INDEX({"","_","-","="},IF(OR($D503 &gt;= AU$6, $E503 &lt; AT$6), 0, 1)+IF(OR($F503 &gt;= AU$6, $G503 &lt; AT$6), 0, 2)+1)</f>
        <v/>
      </c>
      <c r="AU503" s="71" t="str">
        <f ca="1">INDEX({"","_","-","="},IF(OR($D503 &gt;= AV$6, $E503 &lt; AU$6), 0, 1)+IF(OR($F503 &gt;= AV$6, $G503 &lt; AU$6), 0, 2)+1)</f>
        <v/>
      </c>
      <c r="AV503" s="71" t="str">
        <f ca="1">INDEX({"","_","-","="},IF(OR($D503 &gt;= AW$6, $E503 &lt; AV$6), 0, 1)+IF(OR($F503 &gt;= AW$6, $G503 &lt; AV$6), 0, 2)+1)</f>
        <v/>
      </c>
      <c r="AW503" s="71" t="str">
        <f ca="1">INDEX({"","_","-","="},IF(OR($D503 &gt;= AX$6, $E503 &lt; AW$6), 0, 1)+IF(OR($F503 &gt;= AX$6, $G503 &lt; AW$6), 0, 2)+1)</f>
        <v/>
      </c>
      <c r="AX503" s="71" t="str">
        <f ca="1">INDEX({"","_","-","="},IF(OR($D503 &gt;= AY$6, $E503 &lt; AX$6), 0, 1)+IF(OR($F503 &gt;= AY$6, $G503 &lt; AX$6), 0, 2)+1)</f>
        <v/>
      </c>
      <c r="AY503" s="71" t="str">
        <f ca="1">INDEX({"","_","-","="},IF(OR($D503 &gt;= AZ$6, $E503 &lt; AY$6), 0, 1)+IF(OR($F503 &gt;= AZ$6, $G503 &lt; AY$6), 0, 2)+1)</f>
        <v/>
      </c>
      <c r="AZ503" s="71" t="str">
        <f ca="1">INDEX({"","_","-","="},IF(OR($D503 &gt;= BA$6, $E503 &lt; AZ$6), 0, 1)+IF(OR($F503 &gt;= BA$6, $G503 &lt; AZ$6), 0, 2)+1)</f>
        <v/>
      </c>
      <c r="BA503" s="71" t="str">
        <f ca="1">INDEX({"","_","-","="},IF(OR($D503 &gt;= BB$6, $E503 &lt; BA$6), 0, 1)+IF(OR($F503 &gt;= BB$6, $G503 &lt; BA$6), 0, 2)+1)</f>
        <v/>
      </c>
      <c r="BB503" s="71" t="str">
        <f ca="1">INDEX({"","_","-","="},IF(OR($D503 &gt;= BC$6, $E503 &lt; BB$6), 0, 1)+IF(OR($F503 &gt;= BC$6, $G503 &lt; BB$6), 0, 2)+1)</f>
        <v/>
      </c>
      <c r="BC503" s="71" t="str">
        <f ca="1">INDEX({"","_","-","="},IF(OR($D503 &gt;= BD$6, $E503 &lt; BC$6), 0, 1)+IF(OR($F503 &gt;= BD$6, $G503 &lt; BC$6), 0, 2)+1)</f>
        <v/>
      </c>
      <c r="BD503" s="71" t="str">
        <f ca="1">INDEX({"","_","-","="},IF(OR($D503 &gt;= BE$6, $E503 &lt; BD$6), 0, 1)+IF(OR($F503 &gt;= BE$6, $G503 &lt; BD$6), 0, 2)+1)</f>
        <v/>
      </c>
      <c r="BE503" s="71" t="str">
        <f ca="1">INDEX({"","_","-","="},IF(OR($D503 &gt;= BF$6, $E503 &lt; BE$6), 0, 1)+IF(OR($F503 &gt;= BF$6, $G503 &lt; BE$6), 0, 2)+1)</f>
        <v/>
      </c>
      <c r="BF503" s="71" t="str">
        <f ca="1">INDEX({"","_","-","="},IF(OR($D503 &gt;= BG$6, $E503 &lt; BF$6), 0, 1)+IF(OR($F503 &gt;= BG$6, $G503 &lt; BF$6), 0, 2)+1)</f>
        <v/>
      </c>
      <c r="BG503" s="71" t="str">
        <f ca="1">INDEX({"","_","-","="},IF(OR($D503 &gt;= BH$6, $E503 &lt; BG$6), 0, 1)+IF(OR($F503 &gt;= BH$6, $G503 &lt; BG$6), 0, 2)+1)</f>
        <v/>
      </c>
      <c r="BH503" s="71" t="str">
        <f ca="1">INDEX({"","_","-","="},IF(OR($D503 &gt;= BI$6, $E503 &lt; BH$6), 0, 1)+IF(OR($F503 &gt;= BI$6, $G503 &lt; BH$6), 0, 2)+1)</f>
        <v/>
      </c>
      <c r="BI503" s="71" t="str">
        <f ca="1">INDEX({"","_","-","="},IF(OR($D503 &gt;= BJ$6, $E503 &lt; BI$6), 0, 1)+IF(OR($F503 &gt;= BJ$6, $G503 &lt; BI$6), 0, 2)+1)</f>
        <v/>
      </c>
      <c r="BJ503" s="71" t="str">
        <f ca="1">INDEX({"","_","-","="},IF(OR($D503 &gt;= BK$6, $E503 &lt; BJ$6), 0, 1)+IF(OR($F503 &gt;= BK$6, $G503 &lt; BJ$6), 0, 2)+1)</f>
        <v/>
      </c>
      <c r="BK503" s="71" t="str">
        <f ca="1">INDEX({"","_","-","="},IF(OR($D503 &gt;= BL$6, $E503 &lt; BK$6), 0, 1)+IF(OR($F503 &gt;= BL$6, $G503 &lt; BK$6), 0, 2)+1)</f>
        <v/>
      </c>
      <c r="BL503" s="71" t="str">
        <f ca="1">INDEX({"","_","-","="},IF(OR($D503 &gt;= BM$6, $E503 &lt; BL$6), 0, 1)+IF(OR($F503 &gt;= BM$6, $G503 &lt; BL$6), 0, 2)+1)</f>
        <v/>
      </c>
      <c r="BM503" s="71" t="str">
        <f ca="1">INDEX({"","_","-","="},IF(OR($D503 &gt;= BN$6, $E503 &lt; BM$6), 0, 1)+IF(OR($F503 &gt;= BN$6, $G503 &lt; BM$6), 0, 2)+1)</f>
        <v/>
      </c>
      <c r="BN503" s="71" t="str">
        <f ca="1">INDEX({"","_","-","="},IF(OR($D503 &gt;= BO$6, $E503 &lt; BN$6), 0, 1)+IF(OR($F503 &gt;= BO$6, $G503 &lt; BN$6), 0, 2)+1)</f>
        <v/>
      </c>
      <c r="BO503" s="71" t="str">
        <f ca="1">INDEX({"","_","-","="},IF(OR($D503 &gt;= BP$6, $E503 &lt; BO$6), 0, 1)+IF(OR($F503 &gt;= BP$6, $G503 &lt; BO$6), 0, 2)+1)</f>
        <v/>
      </c>
      <c r="BP503" s="71" t="str">
        <f ca="1">INDEX({"","_","-","="},IF(OR($D503 &gt;= BQ$6, $E503 &lt; BP$6), 0, 1)+IF(OR($F503 &gt;= BQ$6, $G503 &lt; BP$6), 0, 2)+1)</f>
        <v/>
      </c>
      <c r="BQ503" s="71" t="str">
        <f ca="1">INDEX({"","_","-","="},IF(OR($D503 &gt;= BR$6, $E503 &lt; BQ$6), 0, 1)+IF(OR($F503 &gt;= BR$6, $G503 &lt; BQ$6), 0, 2)+1)</f>
        <v/>
      </c>
      <c r="BR503" s="71" t="str">
        <f ca="1">INDEX({"","_","-","="},IF(OR($D503 &gt;= BS$6, $E503 &lt; BR$6), 0, 1)+IF(OR($F503 &gt;= BS$6, $G503 &lt; BR$6), 0, 2)+1)</f>
        <v/>
      </c>
      <c r="BS503" s="71" t="str">
        <f ca="1">INDEX({"","_","-","="},IF(OR($D503 &gt;= BT$6, $E503 &lt; BS$6), 0, 1)+IF(OR($F503 &gt;= BT$6, $G503 &lt; BS$6), 0, 2)+1)</f>
        <v/>
      </c>
      <c r="BT503" s="71" t="str">
        <f ca="1">INDEX({"","_","-","="},IF(OR($D503 &gt;= BU$6, $E503 &lt; BT$6), 0, 1)+IF(OR($F503 &gt;= BU$6, $G503 &lt; BT$6), 0, 2)+1)</f>
        <v/>
      </c>
      <c r="BU503" s="71" t="str">
        <f ca="1">INDEX({"","_","-","="},IF(OR($D503 &gt;= BV$6, $E503 &lt; BU$6), 0, 1)+IF(OR($F503 &gt;= BV$6, $G503 &lt; BU$6), 0, 2)+1)</f>
        <v/>
      </c>
      <c r="BV503" s="71" t="str">
        <f ca="1">INDEX({"","_","-","="},IF(OR($D503 &gt;= BW$6, $E503 &lt; BV$6), 0, 1)+IF(OR($F503 &gt;= BW$6, $G503 &lt; BV$6), 0, 2)+1)</f>
        <v/>
      </c>
      <c r="BW503" s="71" t="str">
        <f ca="1">INDEX({"","_","-","="},IF(OR($D503 &gt;= BX$6, $E503 &lt; BW$6), 0, 1)+IF(OR($F503 &gt;= BX$6, $G503 &lt; BW$6), 0, 2)+1)</f>
        <v/>
      </c>
      <c r="BX503" s="71" t="str">
        <f ca="1">INDEX({"","_","-","="},IF(OR($D503 &gt;= BY$6, $E503 &lt; BX$6), 0, 1)+IF(OR($F503 &gt;= BY$6, $G503 &lt; BX$6), 0, 2)+1)</f>
        <v/>
      </c>
      <c r="BY503" s="71" t="str">
        <f ca="1">INDEX({"","_","-","="},IF(OR($D503 &gt;= BZ$6, $E503 &lt; BY$6), 0, 1)+IF(OR($F503 &gt;= BZ$6, $G503 &lt; BY$6), 0, 2)+1)</f>
        <v/>
      </c>
      <c r="BZ503" s="71" t="str">
        <f ca="1">INDEX({"","_","-","="},IF(OR($D503 &gt;= CA$6, $E503 &lt; BZ$6), 0, 1)+IF(OR($F503 &gt;= CA$6, $G503 &lt; BZ$6), 0, 2)+1)</f>
        <v/>
      </c>
      <c r="CA503" s="71" t="str">
        <f ca="1">INDEX({"","_","-","="},IF(OR($D503 &gt;= CB$6, $E503 &lt; CA$6), 0, 1)+IF(OR($F503 &gt;= CB$6, $G503 &lt; CA$6), 0, 2)+1)</f>
        <v/>
      </c>
      <c r="CB503" s="71" t="str">
        <f ca="1">INDEX({"","_","-","="},IF(OR($D503 &gt;= CC$6, $E503 &lt; CB$6), 0, 1)+IF(OR($F503 &gt;= CC$6, $G503 &lt; CB$6), 0, 2)+1)</f>
        <v/>
      </c>
      <c r="CC503" s="71" t="str">
        <f ca="1">INDEX({"","_","-","="},IF(OR($D503 &gt;= CD$6, $E503 &lt; CC$6), 0, 1)+IF(OR($F503 &gt;= CD$6, $G503 &lt; CC$6), 0, 2)+1)</f>
        <v/>
      </c>
      <c r="CD503" s="71" t="str">
        <f ca="1">INDEX({"","_","-","="},IF(OR($D503 &gt;= CE$6, $E503 &lt; CD$6), 0, 1)+IF(OR($F503 &gt;= CE$6, $G503 &lt; CD$6), 0, 2)+1)</f>
        <v/>
      </c>
    </row>
    <row r="504" spans="1:82">
      <c r="A504" s="8" t="str">
        <f ca="1">IF('临-进度'!N499,'临-进度'!$A499,"")</f>
        <v/>
      </c>
      <c r="B504" s="8" t="str">
        <f ca="1">IF('临-进度'!N499,'临-进度'!$B499,"")</f>
        <v/>
      </c>
      <c r="C504" s="8" t="str">
        <f ca="1">IF('临-进度'!N499,'临-进度'!$F499,"")</f>
        <v/>
      </c>
      <c r="D504" s="42" t="str">
        <f ca="1">IF('临-进度'!$N499,'临-进度'!$J499,"")</f>
        <v/>
      </c>
      <c r="E504" s="42" t="str">
        <f ca="1">IF('临-进度'!$N499,'临-进度'!$AF499,"")</f>
        <v/>
      </c>
      <c r="F504" s="42" t="str">
        <f ca="1">IF('临-进度'!$N499,'临-进度'!$K499,"")</f>
        <v/>
      </c>
      <c r="G504" s="76" t="str">
        <f ca="1">IF('临-进度'!$N499,'临-进度'!$AG499,"")</f>
        <v/>
      </c>
      <c r="H504" s="71" t="str">
        <f ca="1">INDEX({"","_","-","="},IF(OR($D504 &gt;= I$6, $E504 &lt; H$6), 0, 1)+IF(OR($F504 &gt;= I$6, $G504 &lt; H$6), 0, 2)+1)</f>
        <v/>
      </c>
      <c r="I504" s="71" t="str">
        <f ca="1">INDEX({"","_","-","="},IF(OR($D504 &gt;= J$6, $E504 &lt; I$6), 0, 1)+IF(OR($F504 &gt;= J$6, $G504 &lt; I$6), 0, 2)+1)</f>
        <v/>
      </c>
      <c r="J504" s="71" t="str">
        <f ca="1">INDEX({"","_","-","="},IF(OR($D504 &gt;= K$6, $E504 &lt; J$6), 0, 1)+IF(OR($F504 &gt;= K$6, $G504 &lt; J$6), 0, 2)+1)</f>
        <v/>
      </c>
      <c r="K504" s="71" t="str">
        <f ca="1">INDEX({"","_","-","="},IF(OR($D504 &gt;= L$6, $E504 &lt; K$6), 0, 1)+IF(OR($F504 &gt;= L$6, $G504 &lt; K$6), 0, 2)+1)</f>
        <v/>
      </c>
      <c r="L504" s="71" t="str">
        <f ca="1">INDEX({"","_","-","="},IF(OR($D504 &gt;= M$6, $E504 &lt; L$6), 0, 1)+IF(OR($F504 &gt;= M$6, $G504 &lt; L$6), 0, 2)+1)</f>
        <v/>
      </c>
      <c r="M504" s="71" t="str">
        <f ca="1">INDEX({"","_","-","="},IF(OR($D504 &gt;= N$6, $E504 &lt; M$6), 0, 1)+IF(OR($F504 &gt;= N$6, $G504 &lt; M$6), 0, 2)+1)</f>
        <v/>
      </c>
      <c r="N504" s="71" t="str">
        <f ca="1">INDEX({"","_","-","="},IF(OR($D504 &gt;= O$6, $E504 &lt; N$6), 0, 1)+IF(OR($F504 &gt;= O$6, $G504 &lt; N$6), 0, 2)+1)</f>
        <v/>
      </c>
      <c r="O504" s="71" t="str">
        <f ca="1">INDEX({"","_","-","="},IF(OR($D504 &gt;= P$6, $E504 &lt; O$6), 0, 1)+IF(OR($F504 &gt;= P$6, $G504 &lt; O$6), 0, 2)+1)</f>
        <v/>
      </c>
      <c r="P504" s="71" t="str">
        <f ca="1">INDEX({"","_","-","="},IF(OR($D504 &gt;= Q$6, $E504 &lt; P$6), 0, 1)+IF(OR($F504 &gt;= Q$6, $G504 &lt; P$6), 0, 2)+1)</f>
        <v/>
      </c>
      <c r="Q504" s="71" t="str">
        <f ca="1">INDEX({"","_","-","="},IF(OR($D504 &gt;= R$6, $E504 &lt; Q$6), 0, 1)+IF(OR($F504 &gt;= R$6, $G504 &lt; Q$6), 0, 2)+1)</f>
        <v/>
      </c>
      <c r="R504" s="71" t="str">
        <f ca="1">INDEX({"","_","-","="},IF(OR($D504 &gt;= S$6, $E504 &lt; R$6), 0, 1)+IF(OR($F504 &gt;= S$6, $G504 &lt; R$6), 0, 2)+1)</f>
        <v/>
      </c>
      <c r="S504" s="71" t="str">
        <f ca="1">INDEX({"","_","-","="},IF(OR($D504 &gt;= T$6, $E504 &lt; S$6), 0, 1)+IF(OR($F504 &gt;= T$6, $G504 &lt; S$6), 0, 2)+1)</f>
        <v/>
      </c>
      <c r="T504" s="71" t="str">
        <f ca="1">INDEX({"","_","-","="},IF(OR($D504 &gt;= U$6, $E504 &lt; T$6), 0, 1)+IF(OR($F504 &gt;= U$6, $G504 &lt; T$6), 0, 2)+1)</f>
        <v/>
      </c>
      <c r="U504" s="71" t="str">
        <f ca="1">INDEX({"","_","-","="},IF(OR($D504 &gt;= V$6, $E504 &lt; U$6), 0, 1)+IF(OR($F504 &gt;= V$6, $G504 &lt; U$6), 0, 2)+1)</f>
        <v/>
      </c>
      <c r="V504" s="71" t="str">
        <f ca="1">INDEX({"","_","-","="},IF(OR($D504 &gt;= W$6, $E504 &lt; V$6), 0, 1)+IF(OR($F504 &gt;= W$6, $G504 &lt; V$6), 0, 2)+1)</f>
        <v/>
      </c>
      <c r="W504" s="71" t="str">
        <f ca="1">INDEX({"","_","-","="},IF(OR($D504 &gt;= X$6, $E504 &lt; W$6), 0, 1)+IF(OR($F504 &gt;= X$6, $G504 &lt; W$6), 0, 2)+1)</f>
        <v/>
      </c>
      <c r="X504" s="71" t="str">
        <f ca="1">INDEX({"","_","-","="},IF(OR($D504 &gt;= Y$6, $E504 &lt; X$6), 0, 1)+IF(OR($F504 &gt;= Y$6, $G504 &lt; X$6), 0, 2)+1)</f>
        <v/>
      </c>
      <c r="Y504" s="71" t="str">
        <f ca="1">INDEX({"","_","-","="},IF(OR($D504 &gt;= Z$6, $E504 &lt; Y$6), 0, 1)+IF(OR($F504 &gt;= Z$6, $G504 &lt; Y$6), 0, 2)+1)</f>
        <v/>
      </c>
      <c r="Z504" s="71" t="str">
        <f ca="1">INDEX({"","_","-","="},IF(OR($D504 &gt;= AA$6, $E504 &lt; Z$6), 0, 1)+IF(OR($F504 &gt;= AA$6, $G504 &lt; Z$6), 0, 2)+1)</f>
        <v/>
      </c>
      <c r="AA504" s="71" t="str">
        <f ca="1">INDEX({"","_","-","="},IF(OR($D504 &gt;= AB$6, $E504 &lt; AA$6), 0, 1)+IF(OR($F504 &gt;= AB$6, $G504 &lt; AA$6), 0, 2)+1)</f>
        <v/>
      </c>
      <c r="AB504" s="71" t="str">
        <f ca="1">INDEX({"","_","-","="},IF(OR($D504 &gt;= AC$6, $E504 &lt; AB$6), 0, 1)+IF(OR($F504 &gt;= AC$6, $G504 &lt; AB$6), 0, 2)+1)</f>
        <v/>
      </c>
      <c r="AC504" s="71" t="str">
        <f ca="1">INDEX({"","_","-","="},IF(OR($D504 &gt;= AD$6, $E504 &lt; AC$6), 0, 1)+IF(OR($F504 &gt;= AD$6, $G504 &lt; AC$6), 0, 2)+1)</f>
        <v/>
      </c>
      <c r="AD504" s="71" t="str">
        <f ca="1">INDEX({"","_","-","="},IF(OR($D504 &gt;= AE$6, $E504 &lt; AD$6), 0, 1)+IF(OR($F504 &gt;= AE$6, $G504 &lt; AD$6), 0, 2)+1)</f>
        <v/>
      </c>
      <c r="AE504" s="71" t="str">
        <f ca="1">INDEX({"","_","-","="},IF(OR($D504 &gt;= AF$6, $E504 &lt; AE$6), 0, 1)+IF(OR($F504 &gt;= AF$6, $G504 &lt; AE$6), 0, 2)+1)</f>
        <v/>
      </c>
      <c r="AF504" s="71" t="str">
        <f ca="1">INDEX({"","_","-","="},IF(OR($D504 &gt;= AG$6, $E504 &lt; AF$6), 0, 1)+IF(OR($F504 &gt;= AG$6, $G504 &lt; AF$6), 0, 2)+1)</f>
        <v/>
      </c>
      <c r="AG504" s="71" t="str">
        <f ca="1">INDEX({"","_","-","="},IF(OR($D504 &gt;= AH$6, $E504 &lt; AG$6), 0, 1)+IF(OR($F504 &gt;= AH$6, $G504 &lt; AG$6), 0, 2)+1)</f>
        <v/>
      </c>
      <c r="AH504" s="71" t="str">
        <f ca="1">INDEX({"","_","-","="},IF(OR($D504 &gt;= AI$6, $E504 &lt; AH$6), 0, 1)+IF(OR($F504 &gt;= AI$6, $G504 &lt; AH$6), 0, 2)+1)</f>
        <v/>
      </c>
      <c r="AI504" s="71" t="str">
        <f ca="1">INDEX({"","_","-","="},IF(OR($D504 &gt;= AJ$6, $E504 &lt; AI$6), 0, 1)+IF(OR($F504 &gt;= AJ$6, $G504 &lt; AI$6), 0, 2)+1)</f>
        <v/>
      </c>
      <c r="AJ504" s="71" t="str">
        <f ca="1">INDEX({"","_","-","="},IF(OR($D504 &gt;= AK$6, $E504 &lt; AJ$6), 0, 1)+IF(OR($F504 &gt;= AK$6, $G504 &lt; AJ$6), 0, 2)+1)</f>
        <v/>
      </c>
      <c r="AK504" s="71" t="str">
        <f ca="1">INDEX({"","_","-","="},IF(OR($D504 &gt;= AL$6, $E504 &lt; AK$6), 0, 1)+IF(OR($F504 &gt;= AL$6, $G504 &lt; AK$6), 0, 2)+1)</f>
        <v/>
      </c>
      <c r="AL504" s="71" t="str">
        <f ca="1">INDEX({"","_","-","="},IF(OR($D504 &gt;= AM$6, $E504 &lt; AL$6), 0, 1)+IF(OR($F504 &gt;= AM$6, $G504 &lt; AL$6), 0, 2)+1)</f>
        <v/>
      </c>
      <c r="AM504" s="71" t="str">
        <f ca="1">INDEX({"","_","-","="},IF(OR($D504 &gt;= AN$6, $E504 &lt; AM$6), 0, 1)+IF(OR($F504 &gt;= AN$6, $G504 &lt; AM$6), 0, 2)+1)</f>
        <v/>
      </c>
      <c r="AN504" s="71" t="str">
        <f ca="1">INDEX({"","_","-","="},IF(OR($D504 &gt;= AO$6, $E504 &lt; AN$6), 0, 1)+IF(OR($F504 &gt;= AO$6, $G504 &lt; AN$6), 0, 2)+1)</f>
        <v/>
      </c>
      <c r="AO504" s="71" t="str">
        <f ca="1">INDEX({"","_","-","="},IF(OR($D504 &gt;= AP$6, $E504 &lt; AO$6), 0, 1)+IF(OR($F504 &gt;= AP$6, $G504 &lt; AO$6), 0, 2)+1)</f>
        <v/>
      </c>
      <c r="AP504" s="71" t="str">
        <f ca="1">INDEX({"","_","-","="},IF(OR($D504 &gt;= AQ$6, $E504 &lt; AP$6), 0, 1)+IF(OR($F504 &gt;= AQ$6, $G504 &lt; AP$6), 0, 2)+1)</f>
        <v/>
      </c>
      <c r="AQ504" s="71" t="str">
        <f ca="1">INDEX({"","_","-","="},IF(OR($D504 &gt;= AR$6, $E504 &lt; AQ$6), 0, 1)+IF(OR($F504 &gt;= AR$6, $G504 &lt; AQ$6), 0, 2)+1)</f>
        <v/>
      </c>
      <c r="AR504" s="71" t="str">
        <f ca="1">INDEX({"","_","-","="},IF(OR($D504 &gt;= AS$6, $E504 &lt; AR$6), 0, 1)+IF(OR($F504 &gt;= AS$6, $G504 &lt; AR$6), 0, 2)+1)</f>
        <v/>
      </c>
      <c r="AS504" s="71" t="str">
        <f ca="1">INDEX({"","_","-","="},IF(OR($D504 &gt;= AT$6, $E504 &lt; AS$6), 0, 1)+IF(OR($F504 &gt;= AT$6, $G504 &lt; AS$6), 0, 2)+1)</f>
        <v/>
      </c>
      <c r="AT504" s="71" t="str">
        <f ca="1">INDEX({"","_","-","="},IF(OR($D504 &gt;= AU$6, $E504 &lt; AT$6), 0, 1)+IF(OR($F504 &gt;= AU$6, $G504 &lt; AT$6), 0, 2)+1)</f>
        <v/>
      </c>
      <c r="AU504" s="71" t="str">
        <f ca="1">INDEX({"","_","-","="},IF(OR($D504 &gt;= AV$6, $E504 &lt; AU$6), 0, 1)+IF(OR($F504 &gt;= AV$6, $G504 &lt; AU$6), 0, 2)+1)</f>
        <v/>
      </c>
      <c r="AV504" s="71" t="str">
        <f ca="1">INDEX({"","_","-","="},IF(OR($D504 &gt;= AW$6, $E504 &lt; AV$6), 0, 1)+IF(OR($F504 &gt;= AW$6, $G504 &lt; AV$6), 0, 2)+1)</f>
        <v/>
      </c>
      <c r="AW504" s="71" t="str">
        <f ca="1">INDEX({"","_","-","="},IF(OR($D504 &gt;= AX$6, $E504 &lt; AW$6), 0, 1)+IF(OR($F504 &gt;= AX$6, $G504 &lt; AW$6), 0, 2)+1)</f>
        <v/>
      </c>
      <c r="AX504" s="71" t="str">
        <f ca="1">INDEX({"","_","-","="},IF(OR($D504 &gt;= AY$6, $E504 &lt; AX$6), 0, 1)+IF(OR($F504 &gt;= AY$6, $G504 &lt; AX$6), 0, 2)+1)</f>
        <v/>
      </c>
      <c r="AY504" s="71" t="str">
        <f ca="1">INDEX({"","_","-","="},IF(OR($D504 &gt;= AZ$6, $E504 &lt; AY$6), 0, 1)+IF(OR($F504 &gt;= AZ$6, $G504 &lt; AY$6), 0, 2)+1)</f>
        <v/>
      </c>
      <c r="AZ504" s="71" t="str">
        <f ca="1">INDEX({"","_","-","="},IF(OR($D504 &gt;= BA$6, $E504 &lt; AZ$6), 0, 1)+IF(OR($F504 &gt;= BA$6, $G504 &lt; AZ$6), 0, 2)+1)</f>
        <v/>
      </c>
      <c r="BA504" s="71" t="str">
        <f ca="1">INDEX({"","_","-","="},IF(OR($D504 &gt;= BB$6, $E504 &lt; BA$6), 0, 1)+IF(OR($F504 &gt;= BB$6, $G504 &lt; BA$6), 0, 2)+1)</f>
        <v/>
      </c>
      <c r="BB504" s="71" t="str">
        <f ca="1">INDEX({"","_","-","="},IF(OR($D504 &gt;= BC$6, $E504 &lt; BB$6), 0, 1)+IF(OR($F504 &gt;= BC$6, $G504 &lt; BB$6), 0, 2)+1)</f>
        <v/>
      </c>
      <c r="BC504" s="71" t="str">
        <f ca="1">INDEX({"","_","-","="},IF(OR($D504 &gt;= BD$6, $E504 &lt; BC$6), 0, 1)+IF(OR($F504 &gt;= BD$6, $G504 &lt; BC$6), 0, 2)+1)</f>
        <v/>
      </c>
      <c r="BD504" s="71" t="str">
        <f ca="1">INDEX({"","_","-","="},IF(OR($D504 &gt;= BE$6, $E504 &lt; BD$6), 0, 1)+IF(OR($F504 &gt;= BE$6, $G504 &lt; BD$6), 0, 2)+1)</f>
        <v/>
      </c>
      <c r="BE504" s="71" t="str">
        <f ca="1">INDEX({"","_","-","="},IF(OR($D504 &gt;= BF$6, $E504 &lt; BE$6), 0, 1)+IF(OR($F504 &gt;= BF$6, $G504 &lt; BE$6), 0, 2)+1)</f>
        <v/>
      </c>
      <c r="BF504" s="71" t="str">
        <f ca="1">INDEX({"","_","-","="},IF(OR($D504 &gt;= BG$6, $E504 &lt; BF$6), 0, 1)+IF(OR($F504 &gt;= BG$6, $G504 &lt; BF$6), 0, 2)+1)</f>
        <v/>
      </c>
      <c r="BG504" s="71" t="str">
        <f ca="1">INDEX({"","_","-","="},IF(OR($D504 &gt;= BH$6, $E504 &lt; BG$6), 0, 1)+IF(OR($F504 &gt;= BH$6, $G504 &lt; BG$6), 0, 2)+1)</f>
        <v/>
      </c>
      <c r="BH504" s="71" t="str">
        <f ca="1">INDEX({"","_","-","="},IF(OR($D504 &gt;= BI$6, $E504 &lt; BH$6), 0, 1)+IF(OR($F504 &gt;= BI$6, $G504 &lt; BH$6), 0, 2)+1)</f>
        <v/>
      </c>
      <c r="BI504" s="71" t="str">
        <f ca="1">INDEX({"","_","-","="},IF(OR($D504 &gt;= BJ$6, $E504 &lt; BI$6), 0, 1)+IF(OR($F504 &gt;= BJ$6, $G504 &lt; BI$6), 0, 2)+1)</f>
        <v/>
      </c>
      <c r="BJ504" s="71" t="str">
        <f ca="1">INDEX({"","_","-","="},IF(OR($D504 &gt;= BK$6, $E504 &lt; BJ$6), 0, 1)+IF(OR($F504 &gt;= BK$6, $G504 &lt; BJ$6), 0, 2)+1)</f>
        <v/>
      </c>
      <c r="BK504" s="71" t="str">
        <f ca="1">INDEX({"","_","-","="},IF(OR($D504 &gt;= BL$6, $E504 &lt; BK$6), 0, 1)+IF(OR($F504 &gt;= BL$6, $G504 &lt; BK$6), 0, 2)+1)</f>
        <v/>
      </c>
      <c r="BL504" s="71" t="str">
        <f ca="1">INDEX({"","_","-","="},IF(OR($D504 &gt;= BM$6, $E504 &lt; BL$6), 0, 1)+IF(OR($F504 &gt;= BM$6, $G504 &lt; BL$6), 0, 2)+1)</f>
        <v/>
      </c>
      <c r="BM504" s="71" t="str">
        <f ca="1">INDEX({"","_","-","="},IF(OR($D504 &gt;= BN$6, $E504 &lt; BM$6), 0, 1)+IF(OR($F504 &gt;= BN$6, $G504 &lt; BM$6), 0, 2)+1)</f>
        <v/>
      </c>
      <c r="BN504" s="71" t="str">
        <f ca="1">INDEX({"","_","-","="},IF(OR($D504 &gt;= BO$6, $E504 &lt; BN$6), 0, 1)+IF(OR($F504 &gt;= BO$6, $G504 &lt; BN$6), 0, 2)+1)</f>
        <v/>
      </c>
      <c r="BO504" s="71" t="str">
        <f ca="1">INDEX({"","_","-","="},IF(OR($D504 &gt;= BP$6, $E504 &lt; BO$6), 0, 1)+IF(OR($F504 &gt;= BP$6, $G504 &lt; BO$6), 0, 2)+1)</f>
        <v/>
      </c>
      <c r="BP504" s="71" t="str">
        <f ca="1">INDEX({"","_","-","="},IF(OR($D504 &gt;= BQ$6, $E504 &lt; BP$6), 0, 1)+IF(OR($F504 &gt;= BQ$6, $G504 &lt; BP$6), 0, 2)+1)</f>
        <v/>
      </c>
      <c r="BQ504" s="71" t="str">
        <f ca="1">INDEX({"","_","-","="},IF(OR($D504 &gt;= BR$6, $E504 &lt; BQ$6), 0, 1)+IF(OR($F504 &gt;= BR$6, $G504 &lt; BQ$6), 0, 2)+1)</f>
        <v/>
      </c>
      <c r="BR504" s="71" t="str">
        <f ca="1">INDEX({"","_","-","="},IF(OR($D504 &gt;= BS$6, $E504 &lt; BR$6), 0, 1)+IF(OR($F504 &gt;= BS$6, $G504 &lt; BR$6), 0, 2)+1)</f>
        <v/>
      </c>
      <c r="BS504" s="71" t="str">
        <f ca="1">INDEX({"","_","-","="},IF(OR($D504 &gt;= BT$6, $E504 &lt; BS$6), 0, 1)+IF(OR($F504 &gt;= BT$6, $G504 &lt; BS$6), 0, 2)+1)</f>
        <v/>
      </c>
      <c r="BT504" s="71" t="str">
        <f ca="1">INDEX({"","_","-","="},IF(OR($D504 &gt;= BU$6, $E504 &lt; BT$6), 0, 1)+IF(OR($F504 &gt;= BU$6, $G504 &lt; BT$6), 0, 2)+1)</f>
        <v/>
      </c>
      <c r="BU504" s="71" t="str">
        <f ca="1">INDEX({"","_","-","="},IF(OR($D504 &gt;= BV$6, $E504 &lt; BU$6), 0, 1)+IF(OR($F504 &gt;= BV$6, $G504 &lt; BU$6), 0, 2)+1)</f>
        <v/>
      </c>
      <c r="BV504" s="71" t="str">
        <f ca="1">INDEX({"","_","-","="},IF(OR($D504 &gt;= BW$6, $E504 &lt; BV$6), 0, 1)+IF(OR($F504 &gt;= BW$6, $G504 &lt; BV$6), 0, 2)+1)</f>
        <v/>
      </c>
      <c r="BW504" s="71" t="str">
        <f ca="1">INDEX({"","_","-","="},IF(OR($D504 &gt;= BX$6, $E504 &lt; BW$6), 0, 1)+IF(OR($F504 &gt;= BX$6, $G504 &lt; BW$6), 0, 2)+1)</f>
        <v/>
      </c>
      <c r="BX504" s="71" t="str">
        <f ca="1">INDEX({"","_","-","="},IF(OR($D504 &gt;= BY$6, $E504 &lt; BX$6), 0, 1)+IF(OR($F504 &gt;= BY$6, $G504 &lt; BX$6), 0, 2)+1)</f>
        <v/>
      </c>
      <c r="BY504" s="71" t="str">
        <f ca="1">INDEX({"","_","-","="},IF(OR($D504 &gt;= BZ$6, $E504 &lt; BY$6), 0, 1)+IF(OR($F504 &gt;= BZ$6, $G504 &lt; BY$6), 0, 2)+1)</f>
        <v/>
      </c>
      <c r="BZ504" s="71" t="str">
        <f ca="1">INDEX({"","_","-","="},IF(OR($D504 &gt;= CA$6, $E504 &lt; BZ$6), 0, 1)+IF(OR($F504 &gt;= CA$6, $G504 &lt; BZ$6), 0, 2)+1)</f>
        <v/>
      </c>
      <c r="CA504" s="71" t="str">
        <f ca="1">INDEX({"","_","-","="},IF(OR($D504 &gt;= CB$6, $E504 &lt; CA$6), 0, 1)+IF(OR($F504 &gt;= CB$6, $G504 &lt; CA$6), 0, 2)+1)</f>
        <v/>
      </c>
      <c r="CB504" s="71" t="str">
        <f ca="1">INDEX({"","_","-","="},IF(OR($D504 &gt;= CC$6, $E504 &lt; CB$6), 0, 1)+IF(OR($F504 &gt;= CC$6, $G504 &lt; CB$6), 0, 2)+1)</f>
        <v/>
      </c>
      <c r="CC504" s="71" t="str">
        <f ca="1">INDEX({"","_","-","="},IF(OR($D504 &gt;= CD$6, $E504 &lt; CC$6), 0, 1)+IF(OR($F504 &gt;= CD$6, $G504 &lt; CC$6), 0, 2)+1)</f>
        <v/>
      </c>
      <c r="CD504" s="71" t="str">
        <f ca="1">INDEX({"","_","-","="},IF(OR($D504 &gt;= CE$6, $E504 &lt; CD$6), 0, 1)+IF(OR($F504 &gt;= CE$6, $G504 &lt; CD$6), 0, 2)+1)</f>
        <v/>
      </c>
    </row>
    <row r="505" spans="1:82">
      <c r="A505" s="8" t="str">
        <f ca="1">IF('临-进度'!N500,'临-进度'!$A500,"")</f>
        <v/>
      </c>
      <c r="B505" s="8" t="str">
        <f ca="1">IF('临-进度'!N500,'临-进度'!$B500,"")</f>
        <v/>
      </c>
      <c r="C505" s="8" t="str">
        <f ca="1">IF('临-进度'!N500,'临-进度'!$F500,"")</f>
        <v/>
      </c>
      <c r="D505" s="42" t="str">
        <f ca="1">IF('临-进度'!$N500,'临-进度'!$J500,"")</f>
        <v/>
      </c>
      <c r="E505" s="42" t="str">
        <f ca="1">IF('临-进度'!$N500,'临-进度'!$AF500,"")</f>
        <v/>
      </c>
      <c r="F505" s="42" t="str">
        <f ca="1">IF('临-进度'!$N500,'临-进度'!$K500,"")</f>
        <v/>
      </c>
      <c r="G505" s="76" t="str">
        <f ca="1">IF('临-进度'!$N500,'临-进度'!$AG500,"")</f>
        <v/>
      </c>
      <c r="H505" s="71" t="str">
        <f ca="1">INDEX({"","_","-","="},IF(OR($D505 &gt;= I$6, $E505 &lt; H$6), 0, 1)+IF(OR($F505 &gt;= I$6, $G505 &lt; H$6), 0, 2)+1)</f>
        <v/>
      </c>
      <c r="I505" s="71" t="str">
        <f ca="1">INDEX({"","_","-","="},IF(OR($D505 &gt;= J$6, $E505 &lt; I$6), 0, 1)+IF(OR($F505 &gt;= J$6, $G505 &lt; I$6), 0, 2)+1)</f>
        <v/>
      </c>
      <c r="J505" s="71" t="str">
        <f ca="1">INDEX({"","_","-","="},IF(OR($D505 &gt;= K$6, $E505 &lt; J$6), 0, 1)+IF(OR($F505 &gt;= K$6, $G505 &lt; J$6), 0, 2)+1)</f>
        <v/>
      </c>
      <c r="K505" s="71" t="str">
        <f ca="1">INDEX({"","_","-","="},IF(OR($D505 &gt;= L$6, $E505 &lt; K$6), 0, 1)+IF(OR($F505 &gt;= L$6, $G505 &lt; K$6), 0, 2)+1)</f>
        <v/>
      </c>
      <c r="L505" s="71" t="str">
        <f ca="1">INDEX({"","_","-","="},IF(OR($D505 &gt;= M$6, $E505 &lt; L$6), 0, 1)+IF(OR($F505 &gt;= M$6, $G505 &lt; L$6), 0, 2)+1)</f>
        <v/>
      </c>
      <c r="M505" s="71" t="str">
        <f ca="1">INDEX({"","_","-","="},IF(OR($D505 &gt;= N$6, $E505 &lt; M$6), 0, 1)+IF(OR($F505 &gt;= N$6, $G505 &lt; M$6), 0, 2)+1)</f>
        <v/>
      </c>
      <c r="N505" s="71" t="str">
        <f ca="1">INDEX({"","_","-","="},IF(OR($D505 &gt;= O$6, $E505 &lt; N$6), 0, 1)+IF(OR($F505 &gt;= O$6, $G505 &lt; N$6), 0, 2)+1)</f>
        <v/>
      </c>
      <c r="O505" s="71" t="str">
        <f ca="1">INDEX({"","_","-","="},IF(OR($D505 &gt;= P$6, $E505 &lt; O$6), 0, 1)+IF(OR($F505 &gt;= P$6, $G505 &lt; O$6), 0, 2)+1)</f>
        <v/>
      </c>
      <c r="P505" s="71" t="str">
        <f ca="1">INDEX({"","_","-","="},IF(OR($D505 &gt;= Q$6, $E505 &lt; P$6), 0, 1)+IF(OR($F505 &gt;= Q$6, $G505 &lt; P$6), 0, 2)+1)</f>
        <v/>
      </c>
      <c r="Q505" s="71" t="str">
        <f ca="1">INDEX({"","_","-","="},IF(OR($D505 &gt;= R$6, $E505 &lt; Q$6), 0, 1)+IF(OR($F505 &gt;= R$6, $G505 &lt; Q$6), 0, 2)+1)</f>
        <v/>
      </c>
      <c r="R505" s="71" t="str">
        <f ca="1">INDEX({"","_","-","="},IF(OR($D505 &gt;= S$6, $E505 &lt; R$6), 0, 1)+IF(OR($F505 &gt;= S$6, $G505 &lt; R$6), 0, 2)+1)</f>
        <v/>
      </c>
      <c r="S505" s="71" t="str">
        <f ca="1">INDEX({"","_","-","="},IF(OR($D505 &gt;= T$6, $E505 &lt; S$6), 0, 1)+IF(OR($F505 &gt;= T$6, $G505 &lt; S$6), 0, 2)+1)</f>
        <v/>
      </c>
      <c r="T505" s="71" t="str">
        <f ca="1">INDEX({"","_","-","="},IF(OR($D505 &gt;= U$6, $E505 &lt; T$6), 0, 1)+IF(OR($F505 &gt;= U$6, $G505 &lt; T$6), 0, 2)+1)</f>
        <v/>
      </c>
      <c r="U505" s="71" t="str">
        <f ca="1">INDEX({"","_","-","="},IF(OR($D505 &gt;= V$6, $E505 &lt; U$6), 0, 1)+IF(OR($F505 &gt;= V$6, $G505 &lt; U$6), 0, 2)+1)</f>
        <v/>
      </c>
      <c r="V505" s="71" t="str">
        <f ca="1">INDEX({"","_","-","="},IF(OR($D505 &gt;= W$6, $E505 &lt; V$6), 0, 1)+IF(OR($F505 &gt;= W$6, $G505 &lt; V$6), 0, 2)+1)</f>
        <v/>
      </c>
      <c r="W505" s="71" t="str">
        <f ca="1">INDEX({"","_","-","="},IF(OR($D505 &gt;= X$6, $E505 &lt; W$6), 0, 1)+IF(OR($F505 &gt;= X$6, $G505 &lt; W$6), 0, 2)+1)</f>
        <v/>
      </c>
      <c r="X505" s="71" t="str">
        <f ca="1">INDEX({"","_","-","="},IF(OR($D505 &gt;= Y$6, $E505 &lt; X$6), 0, 1)+IF(OR($F505 &gt;= Y$6, $G505 &lt; X$6), 0, 2)+1)</f>
        <v/>
      </c>
      <c r="Y505" s="71" t="str">
        <f ca="1">INDEX({"","_","-","="},IF(OR($D505 &gt;= Z$6, $E505 &lt; Y$6), 0, 1)+IF(OR($F505 &gt;= Z$6, $G505 &lt; Y$6), 0, 2)+1)</f>
        <v/>
      </c>
      <c r="Z505" s="71" t="str">
        <f ca="1">INDEX({"","_","-","="},IF(OR($D505 &gt;= AA$6, $E505 &lt; Z$6), 0, 1)+IF(OR($F505 &gt;= AA$6, $G505 &lt; Z$6), 0, 2)+1)</f>
        <v/>
      </c>
      <c r="AA505" s="71" t="str">
        <f ca="1">INDEX({"","_","-","="},IF(OR($D505 &gt;= AB$6, $E505 &lt; AA$6), 0, 1)+IF(OR($F505 &gt;= AB$6, $G505 &lt; AA$6), 0, 2)+1)</f>
        <v/>
      </c>
      <c r="AB505" s="71" t="str">
        <f ca="1">INDEX({"","_","-","="},IF(OR($D505 &gt;= AC$6, $E505 &lt; AB$6), 0, 1)+IF(OR($F505 &gt;= AC$6, $G505 &lt; AB$6), 0, 2)+1)</f>
        <v/>
      </c>
      <c r="AC505" s="71" t="str">
        <f ca="1">INDEX({"","_","-","="},IF(OR($D505 &gt;= AD$6, $E505 &lt; AC$6), 0, 1)+IF(OR($F505 &gt;= AD$6, $G505 &lt; AC$6), 0, 2)+1)</f>
        <v/>
      </c>
      <c r="AD505" s="71" t="str">
        <f ca="1">INDEX({"","_","-","="},IF(OR($D505 &gt;= AE$6, $E505 &lt; AD$6), 0, 1)+IF(OR($F505 &gt;= AE$6, $G505 &lt; AD$6), 0, 2)+1)</f>
        <v/>
      </c>
      <c r="AE505" s="71" t="str">
        <f ca="1">INDEX({"","_","-","="},IF(OR($D505 &gt;= AF$6, $E505 &lt; AE$6), 0, 1)+IF(OR($F505 &gt;= AF$6, $G505 &lt; AE$6), 0, 2)+1)</f>
        <v/>
      </c>
      <c r="AF505" s="71" t="str">
        <f ca="1">INDEX({"","_","-","="},IF(OR($D505 &gt;= AG$6, $E505 &lt; AF$6), 0, 1)+IF(OR($F505 &gt;= AG$6, $G505 &lt; AF$6), 0, 2)+1)</f>
        <v/>
      </c>
      <c r="AG505" s="71" t="str">
        <f ca="1">INDEX({"","_","-","="},IF(OR($D505 &gt;= AH$6, $E505 &lt; AG$6), 0, 1)+IF(OR($F505 &gt;= AH$6, $G505 &lt; AG$6), 0, 2)+1)</f>
        <v/>
      </c>
      <c r="AH505" s="71" t="str">
        <f ca="1">INDEX({"","_","-","="},IF(OR($D505 &gt;= AI$6, $E505 &lt; AH$6), 0, 1)+IF(OR($F505 &gt;= AI$6, $G505 &lt; AH$6), 0, 2)+1)</f>
        <v/>
      </c>
      <c r="AI505" s="71" t="str">
        <f ca="1">INDEX({"","_","-","="},IF(OR($D505 &gt;= AJ$6, $E505 &lt; AI$6), 0, 1)+IF(OR($F505 &gt;= AJ$6, $G505 &lt; AI$6), 0, 2)+1)</f>
        <v/>
      </c>
      <c r="AJ505" s="71" t="str">
        <f ca="1">INDEX({"","_","-","="},IF(OR($D505 &gt;= AK$6, $E505 &lt; AJ$6), 0, 1)+IF(OR($F505 &gt;= AK$6, $G505 &lt; AJ$6), 0, 2)+1)</f>
        <v/>
      </c>
      <c r="AK505" s="71" t="str">
        <f ca="1">INDEX({"","_","-","="},IF(OR($D505 &gt;= AL$6, $E505 &lt; AK$6), 0, 1)+IF(OR($F505 &gt;= AL$6, $G505 &lt; AK$6), 0, 2)+1)</f>
        <v/>
      </c>
      <c r="AL505" s="71" t="str">
        <f ca="1">INDEX({"","_","-","="},IF(OR($D505 &gt;= AM$6, $E505 &lt; AL$6), 0, 1)+IF(OR($F505 &gt;= AM$6, $G505 &lt; AL$6), 0, 2)+1)</f>
        <v/>
      </c>
      <c r="AM505" s="71" t="str">
        <f ca="1">INDEX({"","_","-","="},IF(OR($D505 &gt;= AN$6, $E505 &lt; AM$6), 0, 1)+IF(OR($F505 &gt;= AN$6, $G505 &lt; AM$6), 0, 2)+1)</f>
        <v/>
      </c>
      <c r="AN505" s="71" t="str">
        <f ca="1">INDEX({"","_","-","="},IF(OR($D505 &gt;= AO$6, $E505 &lt; AN$6), 0, 1)+IF(OR($F505 &gt;= AO$6, $G505 &lt; AN$6), 0, 2)+1)</f>
        <v/>
      </c>
      <c r="AO505" s="71" t="str">
        <f ca="1">INDEX({"","_","-","="},IF(OR($D505 &gt;= AP$6, $E505 &lt; AO$6), 0, 1)+IF(OR($F505 &gt;= AP$6, $G505 &lt; AO$6), 0, 2)+1)</f>
        <v/>
      </c>
      <c r="AP505" s="71" t="str">
        <f ca="1">INDEX({"","_","-","="},IF(OR($D505 &gt;= AQ$6, $E505 &lt; AP$6), 0, 1)+IF(OR($F505 &gt;= AQ$6, $G505 &lt; AP$6), 0, 2)+1)</f>
        <v/>
      </c>
      <c r="AQ505" s="71" t="str">
        <f ca="1">INDEX({"","_","-","="},IF(OR($D505 &gt;= AR$6, $E505 &lt; AQ$6), 0, 1)+IF(OR($F505 &gt;= AR$6, $G505 &lt; AQ$6), 0, 2)+1)</f>
        <v/>
      </c>
      <c r="AR505" s="71" t="str">
        <f ca="1">INDEX({"","_","-","="},IF(OR($D505 &gt;= AS$6, $E505 &lt; AR$6), 0, 1)+IF(OR($F505 &gt;= AS$6, $G505 &lt; AR$6), 0, 2)+1)</f>
        <v/>
      </c>
      <c r="AS505" s="71" t="str">
        <f ca="1">INDEX({"","_","-","="},IF(OR($D505 &gt;= AT$6, $E505 &lt; AS$6), 0, 1)+IF(OR($F505 &gt;= AT$6, $G505 &lt; AS$6), 0, 2)+1)</f>
        <v/>
      </c>
      <c r="AT505" s="71" t="str">
        <f ca="1">INDEX({"","_","-","="},IF(OR($D505 &gt;= AU$6, $E505 &lt; AT$6), 0, 1)+IF(OR($F505 &gt;= AU$6, $G505 &lt; AT$6), 0, 2)+1)</f>
        <v/>
      </c>
      <c r="AU505" s="71" t="str">
        <f ca="1">INDEX({"","_","-","="},IF(OR($D505 &gt;= AV$6, $E505 &lt; AU$6), 0, 1)+IF(OR($F505 &gt;= AV$6, $G505 &lt; AU$6), 0, 2)+1)</f>
        <v/>
      </c>
      <c r="AV505" s="71" t="str">
        <f ca="1">INDEX({"","_","-","="},IF(OR($D505 &gt;= AW$6, $E505 &lt; AV$6), 0, 1)+IF(OR($F505 &gt;= AW$6, $G505 &lt; AV$6), 0, 2)+1)</f>
        <v/>
      </c>
      <c r="AW505" s="71" t="str">
        <f ca="1">INDEX({"","_","-","="},IF(OR($D505 &gt;= AX$6, $E505 &lt; AW$6), 0, 1)+IF(OR($F505 &gt;= AX$6, $G505 &lt; AW$6), 0, 2)+1)</f>
        <v/>
      </c>
      <c r="AX505" s="71" t="str">
        <f ca="1">INDEX({"","_","-","="},IF(OR($D505 &gt;= AY$6, $E505 &lt; AX$6), 0, 1)+IF(OR($F505 &gt;= AY$6, $G505 &lt; AX$6), 0, 2)+1)</f>
        <v/>
      </c>
      <c r="AY505" s="71" t="str">
        <f ca="1">INDEX({"","_","-","="},IF(OR($D505 &gt;= AZ$6, $E505 &lt; AY$6), 0, 1)+IF(OR($F505 &gt;= AZ$6, $G505 &lt; AY$6), 0, 2)+1)</f>
        <v/>
      </c>
      <c r="AZ505" s="71" t="str">
        <f ca="1">INDEX({"","_","-","="},IF(OR($D505 &gt;= BA$6, $E505 &lt; AZ$6), 0, 1)+IF(OR($F505 &gt;= BA$6, $G505 &lt; AZ$6), 0, 2)+1)</f>
        <v/>
      </c>
      <c r="BA505" s="71" t="str">
        <f ca="1">INDEX({"","_","-","="},IF(OR($D505 &gt;= BB$6, $E505 &lt; BA$6), 0, 1)+IF(OR($F505 &gt;= BB$6, $G505 &lt; BA$6), 0, 2)+1)</f>
        <v/>
      </c>
      <c r="BB505" s="71" t="str">
        <f ca="1">INDEX({"","_","-","="},IF(OR($D505 &gt;= BC$6, $E505 &lt; BB$6), 0, 1)+IF(OR($F505 &gt;= BC$6, $G505 &lt; BB$6), 0, 2)+1)</f>
        <v/>
      </c>
      <c r="BC505" s="71" t="str">
        <f ca="1">INDEX({"","_","-","="},IF(OR($D505 &gt;= BD$6, $E505 &lt; BC$6), 0, 1)+IF(OR($F505 &gt;= BD$6, $G505 &lt; BC$6), 0, 2)+1)</f>
        <v/>
      </c>
      <c r="BD505" s="71" t="str">
        <f ca="1">INDEX({"","_","-","="},IF(OR($D505 &gt;= BE$6, $E505 &lt; BD$6), 0, 1)+IF(OR($F505 &gt;= BE$6, $G505 &lt; BD$6), 0, 2)+1)</f>
        <v/>
      </c>
      <c r="BE505" s="71" t="str">
        <f ca="1">INDEX({"","_","-","="},IF(OR($D505 &gt;= BF$6, $E505 &lt; BE$6), 0, 1)+IF(OR($F505 &gt;= BF$6, $G505 &lt; BE$6), 0, 2)+1)</f>
        <v/>
      </c>
      <c r="BF505" s="71" t="str">
        <f ca="1">INDEX({"","_","-","="},IF(OR($D505 &gt;= BG$6, $E505 &lt; BF$6), 0, 1)+IF(OR($F505 &gt;= BG$6, $G505 &lt; BF$6), 0, 2)+1)</f>
        <v/>
      </c>
      <c r="BG505" s="71" t="str">
        <f ca="1">INDEX({"","_","-","="},IF(OR($D505 &gt;= BH$6, $E505 &lt; BG$6), 0, 1)+IF(OR($F505 &gt;= BH$6, $G505 &lt; BG$6), 0, 2)+1)</f>
        <v/>
      </c>
      <c r="BH505" s="71" t="str">
        <f ca="1">INDEX({"","_","-","="},IF(OR($D505 &gt;= BI$6, $E505 &lt; BH$6), 0, 1)+IF(OR($F505 &gt;= BI$6, $G505 &lt; BH$6), 0, 2)+1)</f>
        <v/>
      </c>
      <c r="BI505" s="71" t="str">
        <f ca="1">INDEX({"","_","-","="},IF(OR($D505 &gt;= BJ$6, $E505 &lt; BI$6), 0, 1)+IF(OR($F505 &gt;= BJ$6, $G505 &lt; BI$6), 0, 2)+1)</f>
        <v/>
      </c>
      <c r="BJ505" s="71" t="str">
        <f ca="1">INDEX({"","_","-","="},IF(OR($D505 &gt;= BK$6, $E505 &lt; BJ$6), 0, 1)+IF(OR($F505 &gt;= BK$6, $G505 &lt; BJ$6), 0, 2)+1)</f>
        <v/>
      </c>
      <c r="BK505" s="71" t="str">
        <f ca="1">INDEX({"","_","-","="},IF(OR($D505 &gt;= BL$6, $E505 &lt; BK$6), 0, 1)+IF(OR($F505 &gt;= BL$6, $G505 &lt; BK$6), 0, 2)+1)</f>
        <v/>
      </c>
      <c r="BL505" s="71" t="str">
        <f ca="1">INDEX({"","_","-","="},IF(OR($D505 &gt;= BM$6, $E505 &lt; BL$6), 0, 1)+IF(OR($F505 &gt;= BM$6, $G505 &lt; BL$6), 0, 2)+1)</f>
        <v/>
      </c>
      <c r="BM505" s="71" t="str">
        <f ca="1">INDEX({"","_","-","="},IF(OR($D505 &gt;= BN$6, $E505 &lt; BM$6), 0, 1)+IF(OR($F505 &gt;= BN$6, $G505 &lt; BM$6), 0, 2)+1)</f>
        <v/>
      </c>
      <c r="BN505" s="71" t="str">
        <f ca="1">INDEX({"","_","-","="},IF(OR($D505 &gt;= BO$6, $E505 &lt; BN$6), 0, 1)+IF(OR($F505 &gt;= BO$6, $G505 &lt; BN$6), 0, 2)+1)</f>
        <v/>
      </c>
      <c r="BO505" s="71" t="str">
        <f ca="1">INDEX({"","_","-","="},IF(OR($D505 &gt;= BP$6, $E505 &lt; BO$6), 0, 1)+IF(OR($F505 &gt;= BP$6, $G505 &lt; BO$6), 0, 2)+1)</f>
        <v/>
      </c>
      <c r="BP505" s="71" t="str">
        <f ca="1">INDEX({"","_","-","="},IF(OR($D505 &gt;= BQ$6, $E505 &lt; BP$6), 0, 1)+IF(OR($F505 &gt;= BQ$6, $G505 &lt; BP$6), 0, 2)+1)</f>
        <v/>
      </c>
      <c r="BQ505" s="71" t="str">
        <f ca="1">INDEX({"","_","-","="},IF(OR($D505 &gt;= BR$6, $E505 &lt; BQ$6), 0, 1)+IF(OR($F505 &gt;= BR$6, $G505 &lt; BQ$6), 0, 2)+1)</f>
        <v/>
      </c>
      <c r="BR505" s="71" t="str">
        <f ca="1">INDEX({"","_","-","="},IF(OR($D505 &gt;= BS$6, $E505 &lt; BR$6), 0, 1)+IF(OR($F505 &gt;= BS$6, $G505 &lt; BR$6), 0, 2)+1)</f>
        <v/>
      </c>
      <c r="BS505" s="71" t="str">
        <f ca="1">INDEX({"","_","-","="},IF(OR($D505 &gt;= BT$6, $E505 &lt; BS$6), 0, 1)+IF(OR($F505 &gt;= BT$6, $G505 &lt; BS$6), 0, 2)+1)</f>
        <v/>
      </c>
      <c r="BT505" s="71" t="str">
        <f ca="1">INDEX({"","_","-","="},IF(OR($D505 &gt;= BU$6, $E505 &lt; BT$6), 0, 1)+IF(OR($F505 &gt;= BU$6, $G505 &lt; BT$6), 0, 2)+1)</f>
        <v/>
      </c>
      <c r="BU505" s="71" t="str">
        <f ca="1">INDEX({"","_","-","="},IF(OR($D505 &gt;= BV$6, $E505 &lt; BU$6), 0, 1)+IF(OR($F505 &gt;= BV$6, $G505 &lt; BU$6), 0, 2)+1)</f>
        <v/>
      </c>
      <c r="BV505" s="71" t="str">
        <f ca="1">INDEX({"","_","-","="},IF(OR($D505 &gt;= BW$6, $E505 &lt; BV$6), 0, 1)+IF(OR($F505 &gt;= BW$6, $G505 &lt; BV$6), 0, 2)+1)</f>
        <v/>
      </c>
      <c r="BW505" s="71" t="str">
        <f ca="1">INDEX({"","_","-","="},IF(OR($D505 &gt;= BX$6, $E505 &lt; BW$6), 0, 1)+IF(OR($F505 &gt;= BX$6, $G505 &lt; BW$6), 0, 2)+1)</f>
        <v/>
      </c>
      <c r="BX505" s="71" t="str">
        <f ca="1">INDEX({"","_","-","="},IF(OR($D505 &gt;= BY$6, $E505 &lt; BX$6), 0, 1)+IF(OR($F505 &gt;= BY$6, $G505 &lt; BX$6), 0, 2)+1)</f>
        <v/>
      </c>
      <c r="BY505" s="71" t="str">
        <f ca="1">INDEX({"","_","-","="},IF(OR($D505 &gt;= BZ$6, $E505 &lt; BY$6), 0, 1)+IF(OR($F505 &gt;= BZ$6, $G505 &lt; BY$6), 0, 2)+1)</f>
        <v/>
      </c>
      <c r="BZ505" s="71" t="str">
        <f ca="1">INDEX({"","_","-","="},IF(OR($D505 &gt;= CA$6, $E505 &lt; BZ$6), 0, 1)+IF(OR($F505 &gt;= CA$6, $G505 &lt; BZ$6), 0, 2)+1)</f>
        <v/>
      </c>
      <c r="CA505" s="71" t="str">
        <f ca="1">INDEX({"","_","-","="},IF(OR($D505 &gt;= CB$6, $E505 &lt; CA$6), 0, 1)+IF(OR($F505 &gt;= CB$6, $G505 &lt; CA$6), 0, 2)+1)</f>
        <v/>
      </c>
      <c r="CB505" s="71" t="str">
        <f ca="1">INDEX({"","_","-","="},IF(OR($D505 &gt;= CC$6, $E505 &lt; CB$6), 0, 1)+IF(OR($F505 &gt;= CC$6, $G505 &lt; CB$6), 0, 2)+1)</f>
        <v/>
      </c>
      <c r="CC505" s="71" t="str">
        <f ca="1">INDEX({"","_","-","="},IF(OR($D505 &gt;= CD$6, $E505 &lt; CC$6), 0, 1)+IF(OR($F505 &gt;= CD$6, $G505 &lt; CC$6), 0, 2)+1)</f>
        <v/>
      </c>
      <c r="CD505" s="71" t="str">
        <f ca="1">INDEX({"","_","-","="},IF(OR($D505 &gt;= CE$6, $E505 &lt; CD$6), 0, 1)+IF(OR($F505 &gt;= CE$6, $G505 &lt; CD$6), 0, 2)+1)</f>
        <v/>
      </c>
    </row>
  </sheetData>
  <phoneticPr fontId="1" type="noConversion"/>
  <conditionalFormatting sqref="H1:CD1048576">
    <cfRule type="cellIs" dxfId="30" priority="1" operator="equal">
      <formula>"="</formula>
    </cfRule>
    <cfRule type="cellIs" dxfId="29" priority="2" operator="equal">
      <formula>"-"</formula>
    </cfRule>
    <cfRule type="cellIs" dxfId="28" priority="3" operator="equal">
      <formula>"_"</formula>
    </cfRule>
  </conditionalFormatting>
  <pageMargins left="0.7" right="0.7" top="0.75" bottom="0.75" header="0.3" footer="0.3"/>
  <legacyDrawing r:id="rId1"/>
  <extLst xmlns:x14="http://schemas.microsoft.com/office/spreadsheetml/2009/9/main">
    <ext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项目参数!$I$2:$I$10</xm:f>
          </x14:formula1>
          <xm:sqref>B4 B1</xm:sqref>
        </x14:dataValidation>
        <x14:dataValidation type="date" allowBlank="1" showInputMessage="1" showErrorMessage="1">
          <x14:formula1>
            <xm:f>项目信息!$C$18</xm:f>
          </x14:formula1>
          <x14:formula2>
            <xm:f>项目信息!$C$15</xm:f>
          </x14:formula2>
          <xm:sqref>B3</xm:sqref>
        </x14:dataValidation>
        <x14:dataValidation type="date" operator="equal" allowBlank="1" showInputMessage="1" showErrorMessage="1">
          <x14:formula1>
            <xm:f>项目信息!$C$18</xm:f>
          </x14:formula1>
          <xm:sqref>B2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dimension ref="A1:F5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3" sqref="G3"/>
    </sheetView>
  </sheetViews>
  <sheetFormatPr defaultRowHeight="13.5"/>
  <cols>
    <col min="1" max="1" width="14.25" style="2" customWidth="1"/>
    <col min="2" max="2" width="29.375" style="2" customWidth="1"/>
    <col min="3" max="3" width="24.5" style="2" customWidth="1"/>
    <col min="4" max="4" width="23" style="2" customWidth="1"/>
    <col min="5" max="5" width="26.875" style="2" customWidth="1"/>
    <col min="6" max="6" width="25.75" style="2" customWidth="1"/>
  </cols>
  <sheetData>
    <row r="1" spans="1:6" s="20" customFormat="1" ht="30" customHeight="1">
      <c r="A1" s="162" t="s">
        <v>710</v>
      </c>
      <c r="B1" s="162" t="s">
        <v>675</v>
      </c>
      <c r="C1" s="162" t="s">
        <v>713</v>
      </c>
      <c r="D1" s="162" t="s">
        <v>673</v>
      </c>
      <c r="E1" s="162" t="s">
        <v>674</v>
      </c>
      <c r="F1" s="162" t="s">
        <v>679</v>
      </c>
    </row>
    <row r="2" spans="1:6">
      <c r="A2" s="14" t="str">
        <f ca="1">IF('临-任务'!S2,'临-任务'!P2,"")</f>
        <v>基础架构搭建</v>
      </c>
      <c r="B2" s="14" t="str">
        <f ca="1">IF('临-任务'!AD2="","",HYPERLINK(项目参数!$J$32 &amp;"项目进度计划!$a$" &amp; MATCH('临-任务'!AD2,项目进度计划!$A:$A,0),"[" &amp;'临-任务'!AD2 &amp; "]" &amp; VLOOKUP('临-任务'!AD2,项目进度计划!$A:$C,3,FALSE)))</f>
        <v/>
      </c>
      <c r="C2" s="14" t="str">
        <f ca="1">IF('临-任务'!AE2="","",HYPERLINK(项目参数!$J$32 &amp;"项目进度计划!$a$" &amp; MATCH('临-任务'!AE2,项目进度计划!$A:$A,0),"[" &amp;'临-任务'!AE2 &amp; "]" &amp; VLOOKUP('临-任务'!AE2,项目进度计划!$A:$C,3,FALSE)))</f>
        <v/>
      </c>
      <c r="D2" s="14" t="str">
        <f ca="1">IF('临-任务'!AF2="","",HYPERLINK(项目参数!$J$32 &amp;"项目进度计划!$a$" &amp; MATCH('临-任务'!AF2,项目进度计划!$A:$A,0),"[" &amp;'临-任务'!AF2 &amp; "]" &amp; VLOOKUP('临-任务'!AF2,项目进度计划!$A:$C,3,FALSE)))</f>
        <v/>
      </c>
      <c r="E2" s="14" t="str">
        <f ca="1">IF('临-任务'!AG2="","",HYPERLINK(项目参数!$J$32 &amp;"项目进度计划!$a$" &amp; MATCH('临-任务'!AG2,项目进度计划!$A:$A,0),"[" &amp;'临-任务'!AG2 &amp; "]" &amp; VLOOKUP('临-任务'!AG2,项目进度计划!$A:$C,3,FALSE)))</f>
        <v/>
      </c>
      <c r="F2" s="14" t="str">
        <f ca="1">IF('临-任务'!AH2="","",HYPERLINK(项目参数!$J$32 &amp;"项目进度计划!$a$" &amp; MATCH('临-任务'!AH2,项目进度计划!$A:$A,0),"[" &amp;'临-任务'!AH2 &amp; "]" &amp; VLOOKUP('临-任务'!AH2,项目进度计划!$A:$C,3,FALSE)))</f>
        <v/>
      </c>
    </row>
    <row r="3" spans="1:6">
      <c r="A3" s="14" t="str">
        <f ca="1">IF('临-任务'!S3,'临-任务'!P3,"")</f>
        <v/>
      </c>
      <c r="B3" s="14" t="str">
        <f ca="1">IF('临-任务'!AD3="","",HYPERLINK(项目参数!$J$32 &amp;"项目进度计划!$a$" &amp; MATCH('临-任务'!AD3,项目进度计划!$A:$A,0),"[" &amp;'临-任务'!AD3 &amp; "]" &amp; VLOOKUP('临-任务'!AD3,项目进度计划!$A:$C,3,FALSE)))</f>
        <v/>
      </c>
      <c r="C3" s="14" t="str">
        <f ca="1">IF('临-任务'!AE3="","",HYPERLINK(项目参数!$J$32 &amp;"项目进度计划!$a$" &amp; MATCH('临-任务'!AE3,项目进度计划!$A:$A,0),"[" &amp;'临-任务'!AE3 &amp; "]" &amp; VLOOKUP('临-任务'!AE3,项目进度计划!$A:$C,3,FALSE)))</f>
        <v>[T-002]配置构建服务器</v>
      </c>
      <c r="D3" s="14" t="str">
        <f ca="1">IF('临-任务'!AF3="","",HYPERLINK(项目参数!$J$32 &amp;"项目进度计划!$a$" &amp; MATCH('临-任务'!AF3,项目进度计划!$A:$A,0),"[" &amp;'临-任务'!AF3 &amp; "]" &amp; VLOOKUP('临-任务'!AF3,项目进度计划!$A:$C,3,FALSE)))</f>
        <v/>
      </c>
      <c r="E3" s="14" t="str">
        <f ca="1">IF('临-任务'!AG3="","",HYPERLINK(项目参数!$J$32 &amp;"项目进度计划!$a$" &amp; MATCH('临-任务'!AG3,项目进度计划!$A:$A,0),"[" &amp;'临-任务'!AG3 &amp; "]" &amp; VLOOKUP('临-任务'!AG3,项目进度计划!$A:$C,3,FALSE)))</f>
        <v/>
      </c>
      <c r="F3" s="14" t="str">
        <f ca="1">IF('临-任务'!AH3="","",HYPERLINK(项目参数!$J$32 &amp;"项目进度计划!$a$" &amp; MATCH('临-任务'!AH3,项目进度计划!$A:$A,0),"[" &amp;'临-任务'!AH3 &amp; "]" &amp; VLOOKUP('临-任务'!AH3,项目进度计划!$A:$C,3,FALSE)))</f>
        <v/>
      </c>
    </row>
    <row r="4" spans="1:6">
      <c r="A4" s="14" t="str">
        <f ca="1">IF('临-任务'!S4,'临-任务'!P4,"")</f>
        <v>需求调研</v>
      </c>
      <c r="B4" s="14" t="str">
        <f ca="1">IF('临-任务'!AD4="","",HYPERLINK(项目参数!$J$32 &amp;"项目进度计划!$a$" &amp; MATCH('临-任务'!AD4,项目进度计划!$A:$A,0),"[" &amp;'临-任务'!AD4 &amp; "]" &amp; VLOOKUP('临-任务'!AD4,项目进度计划!$A:$C,3,FALSE)))</f>
        <v/>
      </c>
      <c r="C4" s="14" t="str">
        <f ca="1">IF('临-任务'!AE4="","",HYPERLINK(项目参数!$J$32 &amp;"项目进度计划!$a$" &amp; MATCH('临-任务'!AE4,项目进度计划!$A:$A,0),"[" &amp;'临-任务'!AE4 &amp; "]" &amp; VLOOKUP('临-任务'!AE4,项目进度计划!$A:$C,3,FALSE)))</f>
        <v/>
      </c>
      <c r="D4" s="14" t="str">
        <f ca="1">IF('临-任务'!AF4="","",HYPERLINK(项目参数!$J$32 &amp;"项目进度计划!$a$" &amp; MATCH('临-任务'!AF4,项目进度计划!$A:$A,0),"[" &amp;'临-任务'!AF4 &amp; "]" &amp; VLOOKUP('临-任务'!AF4,项目进度计划!$A:$C,3,FALSE)))</f>
        <v/>
      </c>
      <c r="E4" s="14" t="str">
        <f ca="1">IF('临-任务'!AG4="","",HYPERLINK(项目参数!$J$32 &amp;"项目进度计划!$a$" &amp; MATCH('临-任务'!AG4,项目进度计划!$A:$A,0),"[" &amp;'临-任务'!AG4 &amp; "]" &amp; VLOOKUP('临-任务'!AG4,项目进度计划!$A:$C,3,FALSE)))</f>
        <v/>
      </c>
      <c r="F4" s="14" t="str">
        <f ca="1">IF('临-任务'!AH4="","",HYPERLINK(项目参数!$J$32 &amp;"项目进度计划!$a$" &amp; MATCH('临-任务'!AH4,项目进度计划!$A:$A,0),"[" &amp;'临-任务'!AH4 &amp; "]" &amp; VLOOKUP('临-任务'!AH4,项目进度计划!$A:$C,3,FALSE)))</f>
        <v/>
      </c>
    </row>
    <row r="5" spans="1:6">
      <c r="A5" s="14" t="str">
        <f ca="1">IF('临-任务'!S5,'临-任务'!P5,"")</f>
        <v/>
      </c>
      <c r="B5" s="14" t="str">
        <f ca="1">IF('临-任务'!AD5="","",HYPERLINK(项目参数!$J$32 &amp;"项目进度计划!$a$" &amp; MATCH('临-任务'!AD5,项目进度计划!$A:$A,0),"[" &amp;'临-任务'!AD5 &amp; "]" &amp; VLOOKUP('临-任务'!AD5,项目进度计划!$A:$C,3,FALSE)))</f>
        <v>[T-006]网络设施调查</v>
      </c>
      <c r="C5" s="14" t="str">
        <f ca="1">IF('临-任务'!AE5="","",HYPERLINK(项目参数!$J$32 &amp;"项目进度计划!$a$" &amp; MATCH('临-任务'!AE5,项目进度计划!$A:$A,0),"[" &amp;'临-任务'!AE5 &amp; "]" &amp; VLOOKUP('临-任务'!AE5,项目进度计划!$A:$C,3,FALSE)))</f>
        <v>[T-001]总经理需求访谈</v>
      </c>
      <c r="D5" s="14" t="str">
        <f ca="1">IF('临-任务'!AF5="","",HYPERLINK(项目参数!$J$32 &amp;"项目进度计划!$a$" &amp; MATCH('临-任务'!AF5,项目进度计划!$A:$A,0),"[" &amp;'临-任务'!AF5 &amp; "]" &amp; VLOOKUP('临-任务'!AF5,项目进度计划!$A:$C,3,FALSE)))</f>
        <v/>
      </c>
      <c r="E5" s="14" t="str">
        <f ca="1">IF('临-任务'!AG5="","",HYPERLINK(项目参数!$J$32 &amp;"项目进度计划!$a$" &amp; MATCH('临-任务'!AG5,项目进度计划!$A:$A,0),"[" &amp;'临-任务'!AG5 &amp; "]" &amp; VLOOKUP('临-任务'!AG5,项目进度计划!$A:$C,3,FALSE)))</f>
        <v>[T-005]随机抽样顾客调查</v>
      </c>
      <c r="F5" s="14" t="str">
        <f ca="1">IF('临-任务'!AH5="","",HYPERLINK(项目参数!$J$32 &amp;"项目进度计划!$a$" &amp; MATCH('临-任务'!AH5,项目进度计划!$A:$A,0),"[" &amp;'临-任务'!AH5 &amp; "]" &amp; VLOOKUP('临-任务'!AH5,项目进度计划!$A:$C,3,FALSE)))</f>
        <v/>
      </c>
    </row>
    <row r="6" spans="1:6">
      <c r="A6" s="14" t="str">
        <f ca="1">IF('临-任务'!S6,'临-任务'!P6,"")</f>
        <v/>
      </c>
      <c r="B6" s="14" t="str">
        <f ca="1">IF('临-任务'!AD6="","",HYPERLINK(项目参数!$J$32 &amp;"项目进度计划!$a$" &amp; MATCH('临-任务'!AD6,项目进度计划!$A:$A,0),"[" &amp;'临-任务'!AD6 &amp; "]" &amp; VLOOKUP('临-任务'!AD6,项目进度计划!$A:$C,3,FALSE)))</f>
        <v/>
      </c>
      <c r="C6" s="14" t="str">
        <f ca="1">IF('临-任务'!AE6="","",HYPERLINK(项目参数!$J$32 &amp;"项目进度计划!$a$" &amp; MATCH('临-任务'!AE6,项目进度计划!$A:$A,0),"[" &amp;'临-任务'!AE6 &amp; "]" &amp; VLOOKUP('临-任务'!AE6,项目进度计划!$A:$C,3,FALSE)))</f>
        <v>[T-004]门店经理访谈</v>
      </c>
      <c r="D6" s="14" t="str">
        <f ca="1">IF('临-任务'!AF6="","",HYPERLINK(项目参数!$J$32 &amp;"项目进度计划!$a$" &amp; MATCH('临-任务'!AF6,项目进度计划!$A:$A,0),"[" &amp;'临-任务'!AF6 &amp; "]" &amp; VLOOKUP('临-任务'!AF6,项目进度计划!$A:$C,3,FALSE)))</f>
        <v/>
      </c>
      <c r="E6" s="14" t="str">
        <f ca="1">IF('临-任务'!AG6="","",HYPERLINK(项目参数!$J$32 &amp;"项目进度计划!$a$" &amp; MATCH('临-任务'!AG6,项目进度计划!$A:$A,0),"[" &amp;'临-任务'!AG6 &amp; "]" &amp; VLOOKUP('临-任务'!AG6,项目进度计划!$A:$C,3,FALSE)))</f>
        <v>[T-007]临时任务</v>
      </c>
      <c r="F6" s="14" t="str">
        <f ca="1">IF('临-任务'!AH6="","",HYPERLINK(项目参数!$J$32 &amp;"项目进度计划!$a$" &amp; MATCH('临-任务'!AH6,项目进度计划!$A:$A,0),"[" &amp;'临-任务'!AH6 &amp; "]" &amp; VLOOKUP('临-任务'!AH6,项目进度计划!$A:$C,3,FALSE)))</f>
        <v/>
      </c>
    </row>
    <row r="7" spans="1:6">
      <c r="A7" s="14" t="str">
        <f ca="1">IF('临-任务'!S7,'临-任务'!P7,"")</f>
        <v>用户授权功能</v>
      </c>
      <c r="B7" s="14" t="str">
        <f ca="1">IF('临-任务'!AD7="","",HYPERLINK(项目参数!$J$32 &amp;"项目进度计划!$a$" &amp; MATCH('临-任务'!AD7,项目进度计划!$A:$A,0),"[" &amp;'临-任务'!AD7 &amp; "]" &amp; VLOOKUP('临-任务'!AD7,项目进度计划!$A:$C,3,FALSE)))</f>
        <v/>
      </c>
      <c r="C7" s="14" t="str">
        <f ca="1">IF('临-任务'!AE7="","",HYPERLINK(项目参数!$J$32 &amp;"项目进度计划!$a$" &amp; MATCH('临-任务'!AE7,项目进度计划!$A:$A,0),"[" &amp;'临-任务'!AE7 &amp; "]" &amp; VLOOKUP('临-任务'!AE7,项目进度计划!$A:$C,3,FALSE)))</f>
        <v/>
      </c>
      <c r="D7" s="14" t="str">
        <f ca="1">IF('临-任务'!AF7="","",HYPERLINK(项目参数!$J$32 &amp;"项目进度计划!$a$" &amp; MATCH('临-任务'!AF7,项目进度计划!$A:$A,0),"[" &amp;'临-任务'!AF7 &amp; "]" &amp; VLOOKUP('临-任务'!AF7,项目进度计划!$A:$C,3,FALSE)))</f>
        <v/>
      </c>
      <c r="E7" s="14" t="str">
        <f ca="1">IF('临-任务'!AG7="","",HYPERLINK(项目参数!$J$32 &amp;"项目进度计划!$a$" &amp; MATCH('临-任务'!AG7,项目进度计划!$A:$A,0),"[" &amp;'临-任务'!AG7 &amp; "]" &amp; VLOOKUP('临-任务'!AG7,项目进度计划!$A:$C,3,FALSE)))</f>
        <v/>
      </c>
      <c r="F7" s="14" t="str">
        <f ca="1">IF('临-任务'!AH7="","",HYPERLINK(项目参数!$J$32 &amp;"项目进度计划!$a$" &amp; MATCH('临-任务'!AH7,项目进度计划!$A:$A,0),"[" &amp;'临-任务'!AH7 &amp; "]" &amp; VLOOKUP('临-任务'!AH7,项目进度计划!$A:$C,3,FALSE)))</f>
        <v/>
      </c>
    </row>
    <row r="8" spans="1:6">
      <c r="A8" s="14" t="str">
        <f ca="1">IF('临-任务'!S8,'临-任务'!P8,"")</f>
        <v/>
      </c>
      <c r="B8" s="14" t="str">
        <f ca="1">IF('临-任务'!AD8="","",HYPERLINK(项目参数!$J$32 &amp;"项目进度计划!$a$" &amp; MATCH('临-任务'!AD8,项目进度计划!$A:$A,0),"[" &amp;'临-任务'!AD8 &amp; "]" &amp; VLOOKUP('临-任务'!AD8,项目进度计划!$A:$C,3,FALSE)))</f>
        <v/>
      </c>
      <c r="C8" s="14" t="str">
        <f ca="1">IF('临-任务'!AE8="","",HYPERLINK(项目参数!$J$32 &amp;"项目进度计划!$a$" &amp; MATCH('临-任务'!AE8,项目进度计划!$A:$A,0),"[" &amp;'临-任务'!AE8 &amp; "]" &amp; VLOOKUP('临-任务'!AE8,项目进度计划!$A:$C,3,FALSE)))</f>
        <v/>
      </c>
      <c r="D8" s="14" t="str">
        <f ca="1">IF('临-任务'!AF8="","",HYPERLINK(项目参数!$J$32 &amp;"项目进度计划!$a$" &amp; MATCH('临-任务'!AF8,项目进度计划!$A:$A,0),"[" &amp;'临-任务'!AF8 &amp; "]" &amp; VLOOKUP('临-任务'!AF8,项目进度计划!$A:$C,3,FALSE)))</f>
        <v>[T-008]高级用户权限处理</v>
      </c>
      <c r="E8" s="14" t="str">
        <f ca="1">IF('临-任务'!AG8="","",HYPERLINK(项目参数!$J$32 &amp;"项目进度计划!$a$" &amp; MATCH('临-任务'!AG8,项目进度计划!$A:$A,0),"[" &amp;'临-任务'!AG8 &amp; "]" &amp; VLOOKUP('临-任务'!AG8,项目进度计划!$A:$C,3,FALSE)))</f>
        <v/>
      </c>
      <c r="F8" s="14" t="str">
        <f ca="1">IF('临-任务'!AH8="","",HYPERLINK(项目参数!$J$32 &amp;"项目进度计划!$a$" &amp; MATCH('临-任务'!AH8,项目进度计划!$A:$A,0),"[" &amp;'临-任务'!AH8 &amp; "]" &amp; VLOOKUP('临-任务'!AH8,项目进度计划!$A:$C,3,FALSE)))</f>
        <v>[T-003]基本的用户登录</v>
      </c>
    </row>
    <row r="9" spans="1:6">
      <c r="A9" s="14" t="str">
        <f ca="1">IF('临-任务'!S9,'临-任务'!P9,"")</f>
        <v/>
      </c>
      <c r="B9" s="14" t="str">
        <f ca="1">IF('临-任务'!AD9="","",HYPERLINK(项目参数!$J$32 &amp;"项目进度计划!$a$" &amp; MATCH('临-任务'!AD9,项目进度计划!$A:$A,0),"[" &amp;'临-任务'!AD9 &amp; "]" &amp; VLOOKUP('临-任务'!AD9,项目进度计划!$A:$C,3,FALSE)))</f>
        <v/>
      </c>
      <c r="C9" s="14" t="str">
        <f ca="1">IF('临-任务'!AE9="","",HYPERLINK(项目参数!$J$32 &amp;"项目进度计划!$a$" &amp; MATCH('临-任务'!AE9,项目进度计划!$A:$A,0),"[" &amp;'临-任务'!AE9 &amp; "]" &amp; VLOOKUP('临-任务'!AE9,项目进度计划!$A:$C,3,FALSE)))</f>
        <v/>
      </c>
      <c r="D9" s="14" t="str">
        <f ca="1">IF('临-任务'!AF9="","",HYPERLINK(项目参数!$J$32 &amp;"项目进度计划!$a$" &amp; MATCH('临-任务'!AF9,项目进度计划!$A:$A,0),"[" &amp;'临-任务'!AF9 &amp; "]" &amp; VLOOKUP('临-任务'!AF9,项目进度计划!$A:$C,3,FALSE)))</f>
        <v/>
      </c>
      <c r="E9" s="14" t="str">
        <f ca="1">IF('临-任务'!AG9="","",HYPERLINK(项目参数!$J$32 &amp;"项目进度计划!$a$" &amp; MATCH('临-任务'!AG9,项目进度计划!$A:$A,0),"[" &amp;'临-任务'!AG9 &amp; "]" &amp; VLOOKUP('临-任务'!AG9,项目进度计划!$A:$C,3,FALSE)))</f>
        <v/>
      </c>
      <c r="F9" s="14" t="str">
        <f ca="1">IF('临-任务'!AH9="","",HYPERLINK(项目参数!$J$32 &amp;"项目进度计划!$a$" &amp; MATCH('临-任务'!AH9,项目进度计划!$A:$A,0),"[" &amp;'临-任务'!AH9 &amp; "]" &amp; VLOOKUP('临-任务'!AH9,项目进度计划!$A:$C,3,FALSE)))</f>
        <v/>
      </c>
    </row>
    <row r="10" spans="1:6">
      <c r="A10" s="14" t="str">
        <f>IF('临-任务'!S10,'临-任务'!P10,"")</f>
        <v/>
      </c>
      <c r="B10" s="14" t="str">
        <f ca="1">IF('临-任务'!AD10="","",HYPERLINK(项目参数!$J$32 &amp;"项目进度计划!$a$" &amp; MATCH('临-任务'!AD10,项目进度计划!$A:$A,0),"[" &amp;'临-任务'!AD10 &amp; "]" &amp; VLOOKUP('临-任务'!AD10,项目进度计划!$A:$C,3,FALSE)))</f>
        <v/>
      </c>
      <c r="C10" s="14" t="str">
        <f ca="1">IF('临-任务'!AE10="","",HYPERLINK(项目参数!$J$32 &amp;"项目进度计划!$a$" &amp; MATCH('临-任务'!AE10,项目进度计划!$A:$A,0),"[" &amp;'临-任务'!AE10 &amp; "]" &amp; VLOOKUP('临-任务'!AE10,项目进度计划!$A:$C,3,FALSE)))</f>
        <v/>
      </c>
      <c r="D10" s="14" t="str">
        <f ca="1">IF('临-任务'!AF10="","",HYPERLINK(项目参数!$J$32 &amp;"项目进度计划!$a$" &amp; MATCH('临-任务'!AF10,项目进度计划!$A:$A,0),"[" &amp;'临-任务'!AF10 &amp; "]" &amp; VLOOKUP('临-任务'!AF10,项目进度计划!$A:$C,3,FALSE)))</f>
        <v/>
      </c>
      <c r="E10" s="14" t="str">
        <f ca="1">IF('临-任务'!AG10="","",HYPERLINK(项目参数!$J$32 &amp;"项目进度计划!$a$" &amp; MATCH('临-任务'!AG10,项目进度计划!$A:$A,0),"[" &amp;'临-任务'!AG10 &amp; "]" &amp; VLOOKUP('临-任务'!AG10,项目进度计划!$A:$C,3,FALSE)))</f>
        <v/>
      </c>
      <c r="F10" s="14" t="str">
        <f ca="1">IF('临-任务'!AH10="","",HYPERLINK(项目参数!$J$32 &amp;"项目进度计划!$a$" &amp; MATCH('临-任务'!AH10,项目进度计划!$A:$A,0),"[" &amp;'临-任务'!AH10 &amp; "]" &amp; VLOOKUP('临-任务'!AH10,项目进度计划!$A:$C,3,FALSE)))</f>
        <v/>
      </c>
    </row>
    <row r="11" spans="1:6">
      <c r="A11" s="14" t="str">
        <f>IF('临-任务'!S11,'临-任务'!P11,"")</f>
        <v/>
      </c>
      <c r="B11" s="14" t="str">
        <f ca="1">IF('临-任务'!AD11="","",HYPERLINK(项目参数!$J$32 &amp;"项目进度计划!$a$" &amp; MATCH('临-任务'!AD11,项目进度计划!$A:$A,0),"[" &amp;'临-任务'!AD11 &amp; "]" &amp; VLOOKUP('临-任务'!AD11,项目进度计划!$A:$C,3,FALSE)))</f>
        <v/>
      </c>
      <c r="C11" s="14" t="str">
        <f ca="1">IF('临-任务'!AE11="","",HYPERLINK(项目参数!$J$32 &amp;"项目进度计划!$a$" &amp; MATCH('临-任务'!AE11,项目进度计划!$A:$A,0),"[" &amp;'临-任务'!AE11 &amp; "]" &amp; VLOOKUP('临-任务'!AE11,项目进度计划!$A:$C,3,FALSE)))</f>
        <v/>
      </c>
      <c r="D11" s="14" t="str">
        <f ca="1">IF('临-任务'!AF11="","",HYPERLINK(项目参数!$J$32 &amp;"项目进度计划!$a$" &amp; MATCH('临-任务'!AF11,项目进度计划!$A:$A,0),"[" &amp;'临-任务'!AF11 &amp; "]" &amp; VLOOKUP('临-任务'!AF11,项目进度计划!$A:$C,3,FALSE)))</f>
        <v/>
      </c>
      <c r="E11" s="14" t="str">
        <f ca="1">IF('临-任务'!AG11="","",HYPERLINK(项目参数!$J$32 &amp;"项目进度计划!$a$" &amp; MATCH('临-任务'!AG11,项目进度计划!$A:$A,0),"[" &amp;'临-任务'!AG11 &amp; "]" &amp; VLOOKUP('临-任务'!AG11,项目进度计划!$A:$C,3,FALSE)))</f>
        <v/>
      </c>
      <c r="F11" s="14" t="str">
        <f ca="1">IF('临-任务'!AH11="","",HYPERLINK(项目参数!$J$32 &amp;"项目进度计划!$a$" &amp; MATCH('临-任务'!AH11,项目进度计划!$A:$A,0),"[" &amp;'临-任务'!AH11 &amp; "]" &amp; VLOOKUP('临-任务'!AH11,项目进度计划!$A:$C,3,FALSE)))</f>
        <v/>
      </c>
    </row>
    <row r="12" spans="1:6">
      <c r="A12" s="14" t="str">
        <f>IF('临-任务'!S12,'临-任务'!P12,"")</f>
        <v/>
      </c>
      <c r="B12" s="14" t="str">
        <f ca="1">IF('临-任务'!AD12="","",HYPERLINK(项目参数!$J$32 &amp;"项目进度计划!$a$" &amp; MATCH('临-任务'!AD12,项目进度计划!$A:$A,0),"[" &amp;'临-任务'!AD12 &amp; "]" &amp; VLOOKUP('临-任务'!AD12,项目进度计划!$A:$C,3,FALSE)))</f>
        <v/>
      </c>
      <c r="C12" s="14" t="str">
        <f ca="1">IF('临-任务'!AE12="","",HYPERLINK(项目参数!$J$32 &amp;"项目进度计划!$a$" &amp; MATCH('临-任务'!AE12,项目进度计划!$A:$A,0),"[" &amp;'临-任务'!AE12 &amp; "]" &amp; VLOOKUP('临-任务'!AE12,项目进度计划!$A:$C,3,FALSE)))</f>
        <v/>
      </c>
      <c r="D12" s="14" t="str">
        <f ca="1">IF('临-任务'!AF12="","",HYPERLINK(项目参数!$J$32 &amp;"项目进度计划!$a$" &amp; MATCH('临-任务'!AF12,项目进度计划!$A:$A,0),"[" &amp;'临-任务'!AF12 &amp; "]" &amp; VLOOKUP('临-任务'!AF12,项目进度计划!$A:$C,3,FALSE)))</f>
        <v/>
      </c>
      <c r="E12" s="14" t="str">
        <f ca="1">IF('临-任务'!AG12="","",HYPERLINK(项目参数!$J$32 &amp;"项目进度计划!$a$" &amp; MATCH('临-任务'!AG12,项目进度计划!$A:$A,0),"[" &amp;'临-任务'!AG12 &amp; "]" &amp; VLOOKUP('临-任务'!AG12,项目进度计划!$A:$C,3,FALSE)))</f>
        <v/>
      </c>
      <c r="F12" s="14" t="str">
        <f ca="1">IF('临-任务'!AH12="","",HYPERLINK(项目参数!$J$32 &amp;"项目进度计划!$a$" &amp; MATCH('临-任务'!AH12,项目进度计划!$A:$A,0),"[" &amp;'临-任务'!AH12 &amp; "]" &amp; VLOOKUP('临-任务'!AH12,项目进度计划!$A:$C,3,FALSE)))</f>
        <v/>
      </c>
    </row>
    <row r="13" spans="1:6">
      <c r="A13" s="14" t="str">
        <f>IF('临-任务'!S13,'临-任务'!P13,"")</f>
        <v/>
      </c>
      <c r="B13" s="14" t="str">
        <f ca="1">IF('临-任务'!AD13="","",HYPERLINK(项目参数!$J$32 &amp;"项目进度计划!$a$" &amp; MATCH('临-任务'!AD13,项目进度计划!$A:$A,0),"[" &amp;'临-任务'!AD13 &amp; "]" &amp; VLOOKUP('临-任务'!AD13,项目进度计划!$A:$C,3,FALSE)))</f>
        <v/>
      </c>
      <c r="C13" s="14" t="str">
        <f ca="1">IF('临-任务'!AE13="","",HYPERLINK(项目参数!$J$32 &amp;"项目进度计划!$a$" &amp; MATCH('临-任务'!AE13,项目进度计划!$A:$A,0),"[" &amp;'临-任务'!AE13 &amp; "]" &amp; VLOOKUP('临-任务'!AE13,项目进度计划!$A:$C,3,FALSE)))</f>
        <v/>
      </c>
      <c r="D13" s="14" t="str">
        <f ca="1">IF('临-任务'!AF13="","",HYPERLINK(项目参数!$J$32 &amp;"项目进度计划!$a$" &amp; MATCH('临-任务'!AF13,项目进度计划!$A:$A,0),"[" &amp;'临-任务'!AF13 &amp; "]" &amp; VLOOKUP('临-任务'!AF13,项目进度计划!$A:$C,3,FALSE)))</f>
        <v/>
      </c>
      <c r="E13" s="14" t="str">
        <f ca="1">IF('临-任务'!AG13="","",HYPERLINK(项目参数!$J$32 &amp;"项目进度计划!$a$" &amp; MATCH('临-任务'!AG13,项目进度计划!$A:$A,0),"[" &amp;'临-任务'!AG13 &amp; "]" &amp; VLOOKUP('临-任务'!AG13,项目进度计划!$A:$C,3,FALSE)))</f>
        <v/>
      </c>
      <c r="F13" s="14" t="str">
        <f ca="1">IF('临-任务'!AH13="","",HYPERLINK(项目参数!$J$32 &amp;"项目进度计划!$a$" &amp; MATCH('临-任务'!AH13,项目进度计划!$A:$A,0),"[" &amp;'临-任务'!AH13 &amp; "]" &amp; VLOOKUP('临-任务'!AH13,项目进度计划!$A:$C,3,FALSE)))</f>
        <v/>
      </c>
    </row>
    <row r="14" spans="1:6">
      <c r="A14" s="14" t="str">
        <f>IF('临-任务'!S14,'临-任务'!P14,"")</f>
        <v/>
      </c>
      <c r="B14" s="14" t="str">
        <f ca="1">IF('临-任务'!AD14="","",HYPERLINK(项目参数!$J$32 &amp;"项目进度计划!$a$" &amp; MATCH('临-任务'!AD14,项目进度计划!$A:$A,0),"[" &amp;'临-任务'!AD14 &amp; "]" &amp; VLOOKUP('临-任务'!AD14,项目进度计划!$A:$C,3,FALSE)))</f>
        <v/>
      </c>
      <c r="C14" s="14" t="str">
        <f ca="1">IF('临-任务'!AE14="","",HYPERLINK(项目参数!$J$32 &amp;"项目进度计划!$a$" &amp; MATCH('临-任务'!AE14,项目进度计划!$A:$A,0),"[" &amp;'临-任务'!AE14 &amp; "]" &amp; VLOOKUP('临-任务'!AE14,项目进度计划!$A:$C,3,FALSE)))</f>
        <v/>
      </c>
      <c r="D14" s="14" t="str">
        <f ca="1">IF('临-任务'!AF14="","",HYPERLINK(项目参数!$J$32 &amp;"项目进度计划!$a$" &amp; MATCH('临-任务'!AF14,项目进度计划!$A:$A,0),"[" &amp;'临-任务'!AF14 &amp; "]" &amp; VLOOKUP('临-任务'!AF14,项目进度计划!$A:$C,3,FALSE)))</f>
        <v/>
      </c>
      <c r="E14" s="14" t="str">
        <f ca="1">IF('临-任务'!AG14="","",HYPERLINK(项目参数!$J$32 &amp;"项目进度计划!$a$" &amp; MATCH('临-任务'!AG14,项目进度计划!$A:$A,0),"[" &amp;'临-任务'!AG14 &amp; "]" &amp; VLOOKUP('临-任务'!AG14,项目进度计划!$A:$C,3,FALSE)))</f>
        <v/>
      </c>
      <c r="F14" s="14" t="str">
        <f ca="1">IF('临-任务'!AH14="","",HYPERLINK(项目参数!$J$32 &amp;"项目进度计划!$a$" &amp; MATCH('临-任务'!AH14,项目进度计划!$A:$A,0),"[" &amp;'临-任务'!AH14 &amp; "]" &amp; VLOOKUP('临-任务'!AH14,项目进度计划!$A:$C,3,FALSE)))</f>
        <v/>
      </c>
    </row>
    <row r="15" spans="1:6">
      <c r="A15" s="14" t="str">
        <f>IF('临-任务'!S15,'临-任务'!P15,"")</f>
        <v/>
      </c>
      <c r="B15" s="14" t="str">
        <f ca="1">IF('临-任务'!AD15="","",HYPERLINK(项目参数!$J$32 &amp;"项目进度计划!$a$" &amp; MATCH('临-任务'!AD15,项目进度计划!$A:$A,0),"[" &amp;'临-任务'!AD15 &amp; "]" &amp; VLOOKUP('临-任务'!AD15,项目进度计划!$A:$C,3,FALSE)))</f>
        <v/>
      </c>
      <c r="C15" s="14" t="str">
        <f ca="1">IF('临-任务'!AE15="","",HYPERLINK(项目参数!$J$32 &amp;"项目进度计划!$a$" &amp; MATCH('临-任务'!AE15,项目进度计划!$A:$A,0),"[" &amp;'临-任务'!AE15 &amp; "]" &amp; VLOOKUP('临-任务'!AE15,项目进度计划!$A:$C,3,FALSE)))</f>
        <v/>
      </c>
      <c r="D15" s="14" t="str">
        <f ca="1">IF('临-任务'!AF15="","",HYPERLINK(项目参数!$J$32 &amp;"项目进度计划!$a$" &amp; MATCH('临-任务'!AF15,项目进度计划!$A:$A,0),"[" &amp;'临-任务'!AF15 &amp; "]" &amp; VLOOKUP('临-任务'!AF15,项目进度计划!$A:$C,3,FALSE)))</f>
        <v/>
      </c>
      <c r="E15" s="14" t="str">
        <f ca="1">IF('临-任务'!AG15="","",HYPERLINK(项目参数!$J$32 &amp;"项目进度计划!$a$" &amp; MATCH('临-任务'!AG15,项目进度计划!$A:$A,0),"[" &amp;'临-任务'!AG15 &amp; "]" &amp; VLOOKUP('临-任务'!AG15,项目进度计划!$A:$C,3,FALSE)))</f>
        <v/>
      </c>
      <c r="F15" s="14" t="str">
        <f ca="1">IF('临-任务'!AH15="","",HYPERLINK(项目参数!$J$32 &amp;"项目进度计划!$a$" &amp; MATCH('临-任务'!AH15,项目进度计划!$A:$A,0),"[" &amp;'临-任务'!AH15 &amp; "]" &amp; VLOOKUP('临-任务'!AH15,项目进度计划!$A:$C,3,FALSE)))</f>
        <v/>
      </c>
    </row>
    <row r="16" spans="1:6">
      <c r="A16" s="14" t="str">
        <f>IF('临-任务'!S16,'临-任务'!P16,"")</f>
        <v/>
      </c>
      <c r="B16" s="14" t="str">
        <f ca="1">IF('临-任务'!AD16="","",HYPERLINK(项目参数!$J$32 &amp;"项目进度计划!$a$" &amp; MATCH('临-任务'!AD16,项目进度计划!$A:$A,0),"[" &amp;'临-任务'!AD16 &amp; "]" &amp; VLOOKUP('临-任务'!AD16,项目进度计划!$A:$C,3,FALSE)))</f>
        <v/>
      </c>
      <c r="C16" s="14" t="str">
        <f ca="1">IF('临-任务'!AE16="","",HYPERLINK(项目参数!$J$32 &amp;"项目进度计划!$a$" &amp; MATCH('临-任务'!AE16,项目进度计划!$A:$A,0),"[" &amp;'临-任务'!AE16 &amp; "]" &amp; VLOOKUP('临-任务'!AE16,项目进度计划!$A:$C,3,FALSE)))</f>
        <v/>
      </c>
      <c r="D16" s="14" t="str">
        <f ca="1">IF('临-任务'!AF16="","",HYPERLINK(项目参数!$J$32 &amp;"项目进度计划!$a$" &amp; MATCH('临-任务'!AF16,项目进度计划!$A:$A,0),"[" &amp;'临-任务'!AF16 &amp; "]" &amp; VLOOKUP('临-任务'!AF16,项目进度计划!$A:$C,3,FALSE)))</f>
        <v/>
      </c>
      <c r="E16" s="14" t="str">
        <f ca="1">IF('临-任务'!AG16="","",HYPERLINK(项目参数!$J$32 &amp;"项目进度计划!$a$" &amp; MATCH('临-任务'!AG16,项目进度计划!$A:$A,0),"[" &amp;'临-任务'!AG16 &amp; "]" &amp; VLOOKUP('临-任务'!AG16,项目进度计划!$A:$C,3,FALSE)))</f>
        <v/>
      </c>
      <c r="F16" s="14" t="str">
        <f ca="1">IF('临-任务'!AH16="","",HYPERLINK(项目参数!$J$32 &amp;"项目进度计划!$a$" &amp; MATCH('临-任务'!AH16,项目进度计划!$A:$A,0),"[" &amp;'临-任务'!AH16 &amp; "]" &amp; VLOOKUP('临-任务'!AH16,项目进度计划!$A:$C,3,FALSE)))</f>
        <v/>
      </c>
    </row>
    <row r="17" spans="1:6">
      <c r="A17" s="14" t="str">
        <f>IF('临-任务'!S17,'临-任务'!P17,"")</f>
        <v/>
      </c>
      <c r="B17" s="14" t="str">
        <f ca="1">IF('临-任务'!AD17="","",HYPERLINK(项目参数!$J$32 &amp;"项目进度计划!$a$" &amp; MATCH('临-任务'!AD17,项目进度计划!$A:$A,0),"[" &amp;'临-任务'!AD17 &amp; "]" &amp; VLOOKUP('临-任务'!AD17,项目进度计划!$A:$C,3,FALSE)))</f>
        <v/>
      </c>
      <c r="C17" s="14" t="str">
        <f ca="1">IF('临-任务'!AE17="","",HYPERLINK(项目参数!$J$32 &amp;"项目进度计划!$a$" &amp; MATCH('临-任务'!AE17,项目进度计划!$A:$A,0),"[" &amp;'临-任务'!AE17 &amp; "]" &amp; VLOOKUP('临-任务'!AE17,项目进度计划!$A:$C,3,FALSE)))</f>
        <v/>
      </c>
      <c r="D17" s="14" t="str">
        <f ca="1">IF('临-任务'!AF17="","",HYPERLINK(项目参数!$J$32 &amp;"项目进度计划!$a$" &amp; MATCH('临-任务'!AF17,项目进度计划!$A:$A,0),"[" &amp;'临-任务'!AF17 &amp; "]" &amp; VLOOKUP('临-任务'!AF17,项目进度计划!$A:$C,3,FALSE)))</f>
        <v/>
      </c>
      <c r="E17" s="14" t="str">
        <f ca="1">IF('临-任务'!AG17="","",HYPERLINK(项目参数!$J$32 &amp;"项目进度计划!$a$" &amp; MATCH('临-任务'!AG17,项目进度计划!$A:$A,0),"[" &amp;'临-任务'!AG17 &amp; "]" &amp; VLOOKUP('临-任务'!AG17,项目进度计划!$A:$C,3,FALSE)))</f>
        <v/>
      </c>
      <c r="F17" s="14" t="str">
        <f ca="1">IF('临-任务'!AH17="","",HYPERLINK(项目参数!$J$32 &amp;"项目进度计划!$a$" &amp; MATCH('临-任务'!AH17,项目进度计划!$A:$A,0),"[" &amp;'临-任务'!AH17 &amp; "]" &amp; VLOOKUP('临-任务'!AH17,项目进度计划!$A:$C,3,FALSE)))</f>
        <v/>
      </c>
    </row>
    <row r="18" spans="1:6">
      <c r="A18" s="14" t="str">
        <f>IF('临-任务'!S18,'临-任务'!P18,"")</f>
        <v/>
      </c>
      <c r="B18" s="14" t="str">
        <f ca="1">IF('临-任务'!AD18="","",HYPERLINK(项目参数!$J$32 &amp;"项目进度计划!$a$" &amp; MATCH('临-任务'!AD18,项目进度计划!$A:$A,0),"[" &amp;'临-任务'!AD18 &amp; "]" &amp; VLOOKUP('临-任务'!AD18,项目进度计划!$A:$C,3,FALSE)))</f>
        <v/>
      </c>
      <c r="C18" s="14" t="str">
        <f ca="1">IF('临-任务'!AE18="","",HYPERLINK(项目参数!$J$32 &amp;"项目进度计划!$a$" &amp; MATCH('临-任务'!AE18,项目进度计划!$A:$A,0),"[" &amp;'临-任务'!AE18 &amp; "]" &amp; VLOOKUP('临-任务'!AE18,项目进度计划!$A:$C,3,FALSE)))</f>
        <v/>
      </c>
      <c r="D18" s="14" t="str">
        <f ca="1">IF('临-任务'!AF18="","",HYPERLINK(项目参数!$J$32 &amp;"项目进度计划!$a$" &amp; MATCH('临-任务'!AF18,项目进度计划!$A:$A,0),"[" &amp;'临-任务'!AF18 &amp; "]" &amp; VLOOKUP('临-任务'!AF18,项目进度计划!$A:$C,3,FALSE)))</f>
        <v/>
      </c>
      <c r="E18" s="14" t="str">
        <f ca="1">IF('临-任务'!AG18="","",HYPERLINK(项目参数!$J$32 &amp;"项目进度计划!$a$" &amp; MATCH('临-任务'!AG18,项目进度计划!$A:$A,0),"[" &amp;'临-任务'!AG18 &amp; "]" &amp; VLOOKUP('临-任务'!AG18,项目进度计划!$A:$C,3,FALSE)))</f>
        <v/>
      </c>
      <c r="F18" s="14" t="str">
        <f ca="1">IF('临-任务'!AH18="","",HYPERLINK(项目参数!$J$32 &amp;"项目进度计划!$a$" &amp; MATCH('临-任务'!AH18,项目进度计划!$A:$A,0),"[" &amp;'临-任务'!AH18 &amp; "]" &amp; VLOOKUP('临-任务'!AH18,项目进度计划!$A:$C,3,FALSE)))</f>
        <v/>
      </c>
    </row>
    <row r="19" spans="1:6">
      <c r="A19" s="14" t="str">
        <f>IF('临-任务'!S19,'临-任务'!P19,"")</f>
        <v/>
      </c>
      <c r="B19" s="14" t="str">
        <f ca="1">IF('临-任务'!AD19="","",HYPERLINK(项目参数!$J$32 &amp;"项目进度计划!$a$" &amp; MATCH('临-任务'!AD19,项目进度计划!$A:$A,0),"[" &amp;'临-任务'!AD19 &amp; "]" &amp; VLOOKUP('临-任务'!AD19,项目进度计划!$A:$C,3,FALSE)))</f>
        <v/>
      </c>
      <c r="C19" s="14" t="str">
        <f ca="1">IF('临-任务'!AE19="","",HYPERLINK(项目参数!$J$32 &amp;"项目进度计划!$a$" &amp; MATCH('临-任务'!AE19,项目进度计划!$A:$A,0),"[" &amp;'临-任务'!AE19 &amp; "]" &amp; VLOOKUP('临-任务'!AE19,项目进度计划!$A:$C,3,FALSE)))</f>
        <v/>
      </c>
      <c r="D19" s="14" t="str">
        <f ca="1">IF('临-任务'!AF19="","",HYPERLINK(项目参数!$J$32 &amp;"项目进度计划!$a$" &amp; MATCH('临-任务'!AF19,项目进度计划!$A:$A,0),"[" &amp;'临-任务'!AF19 &amp; "]" &amp; VLOOKUP('临-任务'!AF19,项目进度计划!$A:$C,3,FALSE)))</f>
        <v/>
      </c>
      <c r="E19" s="14" t="str">
        <f ca="1">IF('临-任务'!AG19="","",HYPERLINK(项目参数!$J$32 &amp;"项目进度计划!$a$" &amp; MATCH('临-任务'!AG19,项目进度计划!$A:$A,0),"[" &amp;'临-任务'!AG19 &amp; "]" &amp; VLOOKUP('临-任务'!AG19,项目进度计划!$A:$C,3,FALSE)))</f>
        <v/>
      </c>
      <c r="F19" s="14" t="str">
        <f ca="1">IF('临-任务'!AH19="","",HYPERLINK(项目参数!$J$32 &amp;"项目进度计划!$a$" &amp; MATCH('临-任务'!AH19,项目进度计划!$A:$A,0),"[" &amp;'临-任务'!AH19 &amp; "]" &amp; VLOOKUP('临-任务'!AH19,项目进度计划!$A:$C,3,FALSE)))</f>
        <v/>
      </c>
    </row>
    <row r="20" spans="1:6">
      <c r="A20" s="14" t="str">
        <f>IF('临-任务'!S20,'临-任务'!P20,"")</f>
        <v/>
      </c>
      <c r="B20" s="14" t="str">
        <f ca="1">IF('临-任务'!AD20="","",HYPERLINK(项目参数!$J$32 &amp;"项目进度计划!$a$" &amp; MATCH('临-任务'!AD20,项目进度计划!$A:$A,0),"[" &amp;'临-任务'!AD20 &amp; "]" &amp; VLOOKUP('临-任务'!AD20,项目进度计划!$A:$C,3,FALSE)))</f>
        <v/>
      </c>
      <c r="C20" s="14" t="str">
        <f ca="1">IF('临-任务'!AE20="","",HYPERLINK(项目参数!$J$32 &amp;"项目进度计划!$a$" &amp; MATCH('临-任务'!AE20,项目进度计划!$A:$A,0),"[" &amp;'临-任务'!AE20 &amp; "]" &amp; VLOOKUP('临-任务'!AE20,项目进度计划!$A:$C,3,FALSE)))</f>
        <v/>
      </c>
      <c r="D20" s="14" t="str">
        <f ca="1">IF('临-任务'!AF20="","",HYPERLINK(项目参数!$J$32 &amp;"项目进度计划!$a$" &amp; MATCH('临-任务'!AF20,项目进度计划!$A:$A,0),"[" &amp;'临-任务'!AF20 &amp; "]" &amp; VLOOKUP('临-任务'!AF20,项目进度计划!$A:$C,3,FALSE)))</f>
        <v/>
      </c>
      <c r="E20" s="14" t="str">
        <f ca="1">IF('临-任务'!AG20="","",HYPERLINK(项目参数!$J$32 &amp;"项目进度计划!$a$" &amp; MATCH('临-任务'!AG20,项目进度计划!$A:$A,0),"[" &amp;'临-任务'!AG20 &amp; "]" &amp; VLOOKUP('临-任务'!AG20,项目进度计划!$A:$C,3,FALSE)))</f>
        <v/>
      </c>
      <c r="F20" s="14" t="str">
        <f ca="1">IF('临-任务'!AH20="","",HYPERLINK(项目参数!$J$32 &amp;"项目进度计划!$a$" &amp; MATCH('临-任务'!AH20,项目进度计划!$A:$A,0),"[" &amp;'临-任务'!AH20 &amp; "]" &amp; VLOOKUP('临-任务'!AH20,项目进度计划!$A:$C,3,FALSE)))</f>
        <v/>
      </c>
    </row>
    <row r="21" spans="1:6">
      <c r="A21" s="14" t="str">
        <f>IF('临-任务'!S21,'临-任务'!P21,"")</f>
        <v/>
      </c>
      <c r="B21" s="14" t="str">
        <f ca="1">IF('临-任务'!AD21="","",HYPERLINK(项目参数!$J$32 &amp;"项目进度计划!$a$" &amp; MATCH('临-任务'!AD21,项目进度计划!$A:$A,0),"[" &amp;'临-任务'!AD21 &amp; "]" &amp; VLOOKUP('临-任务'!AD21,项目进度计划!$A:$C,3,FALSE)))</f>
        <v/>
      </c>
      <c r="C21" s="14" t="str">
        <f ca="1">IF('临-任务'!AE21="","",HYPERLINK(项目参数!$J$32 &amp;"项目进度计划!$a$" &amp; MATCH('临-任务'!AE21,项目进度计划!$A:$A,0),"[" &amp;'临-任务'!AE21 &amp; "]" &amp; VLOOKUP('临-任务'!AE21,项目进度计划!$A:$C,3,FALSE)))</f>
        <v/>
      </c>
      <c r="D21" s="14" t="str">
        <f ca="1">IF('临-任务'!AF21="","",HYPERLINK(项目参数!$J$32 &amp;"项目进度计划!$a$" &amp; MATCH('临-任务'!AF21,项目进度计划!$A:$A,0),"[" &amp;'临-任务'!AF21 &amp; "]" &amp; VLOOKUP('临-任务'!AF21,项目进度计划!$A:$C,3,FALSE)))</f>
        <v/>
      </c>
      <c r="E21" s="14" t="str">
        <f ca="1">IF('临-任务'!AG21="","",HYPERLINK(项目参数!$J$32 &amp;"项目进度计划!$a$" &amp; MATCH('临-任务'!AG21,项目进度计划!$A:$A,0),"[" &amp;'临-任务'!AG21 &amp; "]" &amp; VLOOKUP('临-任务'!AG21,项目进度计划!$A:$C,3,FALSE)))</f>
        <v/>
      </c>
      <c r="F21" s="14" t="str">
        <f ca="1">IF('临-任务'!AH21="","",HYPERLINK(项目参数!$J$32 &amp;"项目进度计划!$a$" &amp; MATCH('临-任务'!AH21,项目进度计划!$A:$A,0),"[" &amp;'临-任务'!AH21 &amp; "]" &amp; VLOOKUP('临-任务'!AH21,项目进度计划!$A:$C,3,FALSE)))</f>
        <v/>
      </c>
    </row>
    <row r="22" spans="1:6">
      <c r="A22" s="14" t="str">
        <f>IF('临-任务'!S22,'临-任务'!P22,"")</f>
        <v/>
      </c>
      <c r="B22" s="14" t="str">
        <f ca="1">IF('临-任务'!AD22="","",HYPERLINK(项目参数!$J$32 &amp;"项目进度计划!$a$" &amp; MATCH('临-任务'!AD22,项目进度计划!$A:$A,0),"[" &amp;'临-任务'!AD22 &amp; "]" &amp; VLOOKUP('临-任务'!AD22,项目进度计划!$A:$C,3,FALSE)))</f>
        <v/>
      </c>
      <c r="C22" s="14" t="str">
        <f ca="1">IF('临-任务'!AE22="","",HYPERLINK(项目参数!$J$32 &amp;"项目进度计划!$a$" &amp; MATCH('临-任务'!AE22,项目进度计划!$A:$A,0),"[" &amp;'临-任务'!AE22 &amp; "]" &amp; VLOOKUP('临-任务'!AE22,项目进度计划!$A:$C,3,FALSE)))</f>
        <v/>
      </c>
      <c r="D22" s="14" t="str">
        <f ca="1">IF('临-任务'!AF22="","",HYPERLINK(项目参数!$J$32 &amp;"项目进度计划!$a$" &amp; MATCH('临-任务'!AF22,项目进度计划!$A:$A,0),"[" &amp;'临-任务'!AF22 &amp; "]" &amp; VLOOKUP('临-任务'!AF22,项目进度计划!$A:$C,3,FALSE)))</f>
        <v/>
      </c>
      <c r="E22" s="14" t="str">
        <f ca="1">IF('临-任务'!AG22="","",HYPERLINK(项目参数!$J$32 &amp;"项目进度计划!$a$" &amp; MATCH('临-任务'!AG22,项目进度计划!$A:$A,0),"[" &amp;'临-任务'!AG22 &amp; "]" &amp; VLOOKUP('临-任务'!AG22,项目进度计划!$A:$C,3,FALSE)))</f>
        <v/>
      </c>
      <c r="F22" s="14" t="str">
        <f ca="1">IF('临-任务'!AH22="","",HYPERLINK(项目参数!$J$32 &amp;"项目进度计划!$a$" &amp; MATCH('临-任务'!AH22,项目进度计划!$A:$A,0),"[" &amp;'临-任务'!AH22 &amp; "]" &amp; VLOOKUP('临-任务'!AH22,项目进度计划!$A:$C,3,FALSE)))</f>
        <v/>
      </c>
    </row>
    <row r="23" spans="1:6">
      <c r="A23" s="14" t="str">
        <f>IF('临-任务'!S23,'临-任务'!P23,"")</f>
        <v/>
      </c>
      <c r="B23" s="14" t="str">
        <f ca="1">IF('临-任务'!AD23="","",HYPERLINK(项目参数!$J$32 &amp;"项目进度计划!$a$" &amp; MATCH('临-任务'!AD23,项目进度计划!$A:$A,0),"[" &amp;'临-任务'!AD23 &amp; "]" &amp; VLOOKUP('临-任务'!AD23,项目进度计划!$A:$C,3,FALSE)))</f>
        <v/>
      </c>
      <c r="C23" s="14" t="str">
        <f ca="1">IF('临-任务'!AE23="","",HYPERLINK(项目参数!$J$32 &amp;"项目进度计划!$a$" &amp; MATCH('临-任务'!AE23,项目进度计划!$A:$A,0),"[" &amp;'临-任务'!AE23 &amp; "]" &amp; VLOOKUP('临-任务'!AE23,项目进度计划!$A:$C,3,FALSE)))</f>
        <v/>
      </c>
      <c r="D23" s="14" t="str">
        <f ca="1">IF('临-任务'!AF23="","",HYPERLINK(项目参数!$J$32 &amp;"项目进度计划!$a$" &amp; MATCH('临-任务'!AF23,项目进度计划!$A:$A,0),"[" &amp;'临-任务'!AF23 &amp; "]" &amp; VLOOKUP('临-任务'!AF23,项目进度计划!$A:$C,3,FALSE)))</f>
        <v/>
      </c>
      <c r="E23" s="14" t="str">
        <f ca="1">IF('临-任务'!AG23="","",HYPERLINK(项目参数!$J$32 &amp;"项目进度计划!$a$" &amp; MATCH('临-任务'!AG23,项目进度计划!$A:$A,0),"[" &amp;'临-任务'!AG23 &amp; "]" &amp; VLOOKUP('临-任务'!AG23,项目进度计划!$A:$C,3,FALSE)))</f>
        <v/>
      </c>
      <c r="F23" s="14" t="str">
        <f ca="1">IF('临-任务'!AH23="","",HYPERLINK(项目参数!$J$32 &amp;"项目进度计划!$a$" &amp; MATCH('临-任务'!AH23,项目进度计划!$A:$A,0),"[" &amp;'临-任务'!AH23 &amp; "]" &amp; VLOOKUP('临-任务'!AH23,项目进度计划!$A:$C,3,FALSE)))</f>
        <v/>
      </c>
    </row>
    <row r="24" spans="1:6">
      <c r="A24" s="14" t="str">
        <f>IF('临-任务'!S24,'临-任务'!P24,"")</f>
        <v/>
      </c>
      <c r="B24" s="14" t="str">
        <f ca="1">IF('临-任务'!AD24="","",HYPERLINK(项目参数!$J$32 &amp;"项目进度计划!$a$" &amp; MATCH('临-任务'!AD24,项目进度计划!$A:$A,0),"[" &amp;'临-任务'!AD24 &amp; "]" &amp; VLOOKUP('临-任务'!AD24,项目进度计划!$A:$C,3,FALSE)))</f>
        <v/>
      </c>
      <c r="C24" s="14" t="str">
        <f ca="1">IF('临-任务'!AE24="","",HYPERLINK(项目参数!$J$32 &amp;"项目进度计划!$a$" &amp; MATCH('临-任务'!AE24,项目进度计划!$A:$A,0),"[" &amp;'临-任务'!AE24 &amp; "]" &amp; VLOOKUP('临-任务'!AE24,项目进度计划!$A:$C,3,FALSE)))</f>
        <v/>
      </c>
      <c r="D24" s="14" t="str">
        <f ca="1">IF('临-任务'!AF24="","",HYPERLINK(项目参数!$J$32 &amp;"项目进度计划!$a$" &amp; MATCH('临-任务'!AF24,项目进度计划!$A:$A,0),"[" &amp;'临-任务'!AF24 &amp; "]" &amp; VLOOKUP('临-任务'!AF24,项目进度计划!$A:$C,3,FALSE)))</f>
        <v/>
      </c>
      <c r="E24" s="14" t="str">
        <f ca="1">IF('临-任务'!AG24="","",HYPERLINK(项目参数!$J$32 &amp;"项目进度计划!$a$" &amp; MATCH('临-任务'!AG24,项目进度计划!$A:$A,0),"[" &amp;'临-任务'!AG24 &amp; "]" &amp; VLOOKUP('临-任务'!AG24,项目进度计划!$A:$C,3,FALSE)))</f>
        <v/>
      </c>
      <c r="F24" s="14" t="str">
        <f ca="1">IF('临-任务'!AH24="","",HYPERLINK(项目参数!$J$32 &amp;"项目进度计划!$a$" &amp; MATCH('临-任务'!AH24,项目进度计划!$A:$A,0),"[" &amp;'临-任务'!AH24 &amp; "]" &amp; VLOOKUP('临-任务'!AH24,项目进度计划!$A:$C,3,FALSE)))</f>
        <v/>
      </c>
    </row>
    <row r="25" spans="1:6">
      <c r="A25" s="14" t="str">
        <f>IF('临-任务'!S25,'临-任务'!P25,"")</f>
        <v/>
      </c>
      <c r="B25" s="14" t="str">
        <f ca="1">IF('临-任务'!AD25="","",HYPERLINK(项目参数!$J$32 &amp;"项目进度计划!$a$" &amp; MATCH('临-任务'!AD25,项目进度计划!$A:$A,0),"[" &amp;'临-任务'!AD25 &amp; "]" &amp; VLOOKUP('临-任务'!AD25,项目进度计划!$A:$C,3,FALSE)))</f>
        <v/>
      </c>
      <c r="C25" s="14" t="str">
        <f ca="1">IF('临-任务'!AE25="","",HYPERLINK(项目参数!$J$32 &amp;"项目进度计划!$a$" &amp; MATCH('临-任务'!AE25,项目进度计划!$A:$A,0),"[" &amp;'临-任务'!AE25 &amp; "]" &amp; VLOOKUP('临-任务'!AE25,项目进度计划!$A:$C,3,FALSE)))</f>
        <v/>
      </c>
      <c r="D25" s="14" t="str">
        <f ca="1">IF('临-任务'!AF25="","",HYPERLINK(项目参数!$J$32 &amp;"项目进度计划!$a$" &amp; MATCH('临-任务'!AF25,项目进度计划!$A:$A,0),"[" &amp;'临-任务'!AF25 &amp; "]" &amp; VLOOKUP('临-任务'!AF25,项目进度计划!$A:$C,3,FALSE)))</f>
        <v/>
      </c>
      <c r="E25" s="14" t="str">
        <f ca="1">IF('临-任务'!AG25="","",HYPERLINK(项目参数!$J$32 &amp;"项目进度计划!$a$" &amp; MATCH('临-任务'!AG25,项目进度计划!$A:$A,0),"[" &amp;'临-任务'!AG25 &amp; "]" &amp; VLOOKUP('临-任务'!AG25,项目进度计划!$A:$C,3,FALSE)))</f>
        <v/>
      </c>
      <c r="F25" s="14" t="str">
        <f ca="1">IF('临-任务'!AH25="","",HYPERLINK(项目参数!$J$32 &amp;"项目进度计划!$a$" &amp; MATCH('临-任务'!AH25,项目进度计划!$A:$A,0),"[" &amp;'临-任务'!AH25 &amp; "]" &amp; VLOOKUP('临-任务'!AH25,项目进度计划!$A:$C,3,FALSE)))</f>
        <v/>
      </c>
    </row>
    <row r="26" spans="1:6">
      <c r="A26" s="14" t="str">
        <f>IF('临-任务'!S26,'临-任务'!P26,"")</f>
        <v/>
      </c>
      <c r="B26" s="14" t="str">
        <f ca="1">IF('临-任务'!AD26="","",HYPERLINK(项目参数!$J$32 &amp;"项目进度计划!$a$" &amp; MATCH('临-任务'!AD26,项目进度计划!$A:$A,0),"[" &amp;'临-任务'!AD26 &amp; "]" &amp; VLOOKUP('临-任务'!AD26,项目进度计划!$A:$C,3,FALSE)))</f>
        <v/>
      </c>
      <c r="C26" s="14" t="str">
        <f ca="1">IF('临-任务'!AE26="","",HYPERLINK(项目参数!$J$32 &amp;"项目进度计划!$a$" &amp; MATCH('临-任务'!AE26,项目进度计划!$A:$A,0),"[" &amp;'临-任务'!AE26 &amp; "]" &amp; VLOOKUP('临-任务'!AE26,项目进度计划!$A:$C,3,FALSE)))</f>
        <v/>
      </c>
      <c r="D26" s="14" t="str">
        <f ca="1">IF('临-任务'!AF26="","",HYPERLINK(项目参数!$J$32 &amp;"项目进度计划!$a$" &amp; MATCH('临-任务'!AF26,项目进度计划!$A:$A,0),"[" &amp;'临-任务'!AF26 &amp; "]" &amp; VLOOKUP('临-任务'!AF26,项目进度计划!$A:$C,3,FALSE)))</f>
        <v/>
      </c>
      <c r="E26" s="14" t="str">
        <f ca="1">IF('临-任务'!AG26="","",HYPERLINK(项目参数!$J$32 &amp;"项目进度计划!$a$" &amp; MATCH('临-任务'!AG26,项目进度计划!$A:$A,0),"[" &amp;'临-任务'!AG26 &amp; "]" &amp; VLOOKUP('临-任务'!AG26,项目进度计划!$A:$C,3,FALSE)))</f>
        <v/>
      </c>
      <c r="F26" s="14" t="str">
        <f ca="1">IF('临-任务'!AH26="","",HYPERLINK(项目参数!$J$32 &amp;"项目进度计划!$a$" &amp; MATCH('临-任务'!AH26,项目进度计划!$A:$A,0),"[" &amp;'临-任务'!AH26 &amp; "]" &amp; VLOOKUP('临-任务'!AH26,项目进度计划!$A:$C,3,FALSE)))</f>
        <v/>
      </c>
    </row>
    <row r="27" spans="1:6">
      <c r="A27" s="14" t="str">
        <f>IF('临-任务'!S27,'临-任务'!P27,"")</f>
        <v/>
      </c>
      <c r="B27" s="14" t="str">
        <f ca="1">IF('临-任务'!AD27="","",HYPERLINK(项目参数!$J$32 &amp;"项目进度计划!$a$" &amp; MATCH('临-任务'!AD27,项目进度计划!$A:$A,0),"[" &amp;'临-任务'!AD27 &amp; "]" &amp; VLOOKUP('临-任务'!AD27,项目进度计划!$A:$C,3,FALSE)))</f>
        <v/>
      </c>
      <c r="C27" s="14" t="str">
        <f ca="1">IF('临-任务'!AE27="","",HYPERLINK(项目参数!$J$32 &amp;"项目进度计划!$a$" &amp; MATCH('临-任务'!AE27,项目进度计划!$A:$A,0),"[" &amp;'临-任务'!AE27 &amp; "]" &amp; VLOOKUP('临-任务'!AE27,项目进度计划!$A:$C,3,FALSE)))</f>
        <v/>
      </c>
      <c r="D27" s="14" t="str">
        <f ca="1">IF('临-任务'!AF27="","",HYPERLINK(项目参数!$J$32 &amp;"项目进度计划!$a$" &amp; MATCH('临-任务'!AF27,项目进度计划!$A:$A,0),"[" &amp;'临-任务'!AF27 &amp; "]" &amp; VLOOKUP('临-任务'!AF27,项目进度计划!$A:$C,3,FALSE)))</f>
        <v/>
      </c>
      <c r="E27" s="14" t="str">
        <f ca="1">IF('临-任务'!AG27="","",HYPERLINK(项目参数!$J$32 &amp;"项目进度计划!$a$" &amp; MATCH('临-任务'!AG27,项目进度计划!$A:$A,0),"[" &amp;'临-任务'!AG27 &amp; "]" &amp; VLOOKUP('临-任务'!AG27,项目进度计划!$A:$C,3,FALSE)))</f>
        <v/>
      </c>
      <c r="F27" s="14" t="str">
        <f ca="1">IF('临-任务'!AH27="","",HYPERLINK(项目参数!$J$32 &amp;"项目进度计划!$a$" &amp; MATCH('临-任务'!AH27,项目进度计划!$A:$A,0),"[" &amp;'临-任务'!AH27 &amp; "]" &amp; VLOOKUP('临-任务'!AH27,项目进度计划!$A:$C,3,FALSE)))</f>
        <v/>
      </c>
    </row>
    <row r="28" spans="1:6">
      <c r="A28" s="14" t="str">
        <f>IF('临-任务'!S28,'临-任务'!P28,"")</f>
        <v/>
      </c>
      <c r="B28" s="14" t="str">
        <f ca="1">IF('临-任务'!AD28="","",HYPERLINK(项目参数!$J$32 &amp;"项目进度计划!$a$" &amp; MATCH('临-任务'!AD28,项目进度计划!$A:$A,0),"[" &amp;'临-任务'!AD28 &amp; "]" &amp; VLOOKUP('临-任务'!AD28,项目进度计划!$A:$C,3,FALSE)))</f>
        <v/>
      </c>
      <c r="C28" s="14" t="str">
        <f ca="1">IF('临-任务'!AE28="","",HYPERLINK(项目参数!$J$32 &amp;"项目进度计划!$a$" &amp; MATCH('临-任务'!AE28,项目进度计划!$A:$A,0),"[" &amp;'临-任务'!AE28 &amp; "]" &amp; VLOOKUP('临-任务'!AE28,项目进度计划!$A:$C,3,FALSE)))</f>
        <v/>
      </c>
      <c r="D28" s="14" t="str">
        <f ca="1">IF('临-任务'!AF28="","",HYPERLINK(项目参数!$J$32 &amp;"项目进度计划!$a$" &amp; MATCH('临-任务'!AF28,项目进度计划!$A:$A,0),"[" &amp;'临-任务'!AF28 &amp; "]" &amp; VLOOKUP('临-任务'!AF28,项目进度计划!$A:$C,3,FALSE)))</f>
        <v/>
      </c>
      <c r="E28" s="14" t="str">
        <f ca="1">IF('临-任务'!AG28="","",HYPERLINK(项目参数!$J$32 &amp;"项目进度计划!$a$" &amp; MATCH('临-任务'!AG28,项目进度计划!$A:$A,0),"[" &amp;'临-任务'!AG28 &amp; "]" &amp; VLOOKUP('临-任务'!AG28,项目进度计划!$A:$C,3,FALSE)))</f>
        <v/>
      </c>
      <c r="F28" s="14" t="str">
        <f ca="1">IF('临-任务'!AH28="","",HYPERLINK(项目参数!$J$32 &amp;"项目进度计划!$a$" &amp; MATCH('临-任务'!AH28,项目进度计划!$A:$A,0),"[" &amp;'临-任务'!AH28 &amp; "]" &amp; VLOOKUP('临-任务'!AH28,项目进度计划!$A:$C,3,FALSE)))</f>
        <v/>
      </c>
    </row>
    <row r="29" spans="1:6">
      <c r="A29" s="14" t="str">
        <f>IF('临-任务'!S29,'临-任务'!P29,"")</f>
        <v/>
      </c>
      <c r="B29" s="14" t="str">
        <f ca="1">IF('临-任务'!AD29="","",HYPERLINK(项目参数!$J$32 &amp;"项目进度计划!$a$" &amp; MATCH('临-任务'!AD29,项目进度计划!$A:$A,0),"[" &amp;'临-任务'!AD29 &amp; "]" &amp; VLOOKUP('临-任务'!AD29,项目进度计划!$A:$C,3,FALSE)))</f>
        <v/>
      </c>
      <c r="C29" s="14" t="str">
        <f ca="1">IF('临-任务'!AE29="","",HYPERLINK(项目参数!$J$32 &amp;"项目进度计划!$a$" &amp; MATCH('临-任务'!AE29,项目进度计划!$A:$A,0),"[" &amp;'临-任务'!AE29 &amp; "]" &amp; VLOOKUP('临-任务'!AE29,项目进度计划!$A:$C,3,FALSE)))</f>
        <v/>
      </c>
      <c r="D29" s="14" t="str">
        <f ca="1">IF('临-任务'!AF29="","",HYPERLINK(项目参数!$J$32 &amp;"项目进度计划!$a$" &amp; MATCH('临-任务'!AF29,项目进度计划!$A:$A,0),"[" &amp;'临-任务'!AF29 &amp; "]" &amp; VLOOKUP('临-任务'!AF29,项目进度计划!$A:$C,3,FALSE)))</f>
        <v/>
      </c>
      <c r="E29" s="14" t="str">
        <f ca="1">IF('临-任务'!AG29="","",HYPERLINK(项目参数!$J$32 &amp;"项目进度计划!$a$" &amp; MATCH('临-任务'!AG29,项目进度计划!$A:$A,0),"[" &amp;'临-任务'!AG29 &amp; "]" &amp; VLOOKUP('临-任务'!AG29,项目进度计划!$A:$C,3,FALSE)))</f>
        <v/>
      </c>
      <c r="F29" s="14" t="str">
        <f ca="1">IF('临-任务'!AH29="","",HYPERLINK(项目参数!$J$32 &amp;"项目进度计划!$a$" &amp; MATCH('临-任务'!AH29,项目进度计划!$A:$A,0),"[" &amp;'临-任务'!AH29 &amp; "]" &amp; VLOOKUP('临-任务'!AH29,项目进度计划!$A:$C,3,FALSE)))</f>
        <v/>
      </c>
    </row>
    <row r="30" spans="1:6">
      <c r="A30" s="14" t="str">
        <f>IF('临-任务'!S30,'临-任务'!P30,"")</f>
        <v/>
      </c>
      <c r="B30" s="14" t="str">
        <f ca="1">IF('临-任务'!AD30="","",HYPERLINK(项目参数!$J$32 &amp;"项目进度计划!$a$" &amp; MATCH('临-任务'!AD30,项目进度计划!$A:$A,0),"[" &amp;'临-任务'!AD30 &amp; "]" &amp; VLOOKUP('临-任务'!AD30,项目进度计划!$A:$C,3,FALSE)))</f>
        <v/>
      </c>
      <c r="C30" s="14" t="str">
        <f ca="1">IF('临-任务'!AE30="","",HYPERLINK(项目参数!$J$32 &amp;"项目进度计划!$a$" &amp; MATCH('临-任务'!AE30,项目进度计划!$A:$A,0),"[" &amp;'临-任务'!AE30 &amp; "]" &amp; VLOOKUP('临-任务'!AE30,项目进度计划!$A:$C,3,FALSE)))</f>
        <v/>
      </c>
      <c r="D30" s="14" t="str">
        <f ca="1">IF('临-任务'!AF30="","",HYPERLINK(项目参数!$J$32 &amp;"项目进度计划!$a$" &amp; MATCH('临-任务'!AF30,项目进度计划!$A:$A,0),"[" &amp;'临-任务'!AF30 &amp; "]" &amp; VLOOKUP('临-任务'!AF30,项目进度计划!$A:$C,3,FALSE)))</f>
        <v/>
      </c>
      <c r="E30" s="14" t="str">
        <f ca="1">IF('临-任务'!AG30="","",HYPERLINK(项目参数!$J$32 &amp;"项目进度计划!$a$" &amp; MATCH('临-任务'!AG30,项目进度计划!$A:$A,0),"[" &amp;'临-任务'!AG30 &amp; "]" &amp; VLOOKUP('临-任务'!AG30,项目进度计划!$A:$C,3,FALSE)))</f>
        <v/>
      </c>
      <c r="F30" s="14" t="str">
        <f ca="1">IF('临-任务'!AH30="","",HYPERLINK(项目参数!$J$32 &amp;"项目进度计划!$a$" &amp; MATCH('临-任务'!AH30,项目进度计划!$A:$A,0),"[" &amp;'临-任务'!AH30 &amp; "]" &amp; VLOOKUP('临-任务'!AH30,项目进度计划!$A:$C,3,FALSE)))</f>
        <v/>
      </c>
    </row>
    <row r="31" spans="1:6">
      <c r="A31" s="14" t="str">
        <f>IF('临-任务'!S31,'临-任务'!P31,"")</f>
        <v/>
      </c>
      <c r="B31" s="14" t="str">
        <f ca="1">IF('临-任务'!AD31="","",HYPERLINK(项目参数!$J$32 &amp;"项目进度计划!$a$" &amp; MATCH('临-任务'!AD31,项目进度计划!$A:$A,0),"[" &amp;'临-任务'!AD31 &amp; "]" &amp; VLOOKUP('临-任务'!AD31,项目进度计划!$A:$C,3,FALSE)))</f>
        <v/>
      </c>
      <c r="C31" s="14" t="str">
        <f ca="1">IF('临-任务'!AE31="","",HYPERLINK(项目参数!$J$32 &amp;"项目进度计划!$a$" &amp; MATCH('临-任务'!AE31,项目进度计划!$A:$A,0),"[" &amp;'临-任务'!AE31 &amp; "]" &amp; VLOOKUP('临-任务'!AE31,项目进度计划!$A:$C,3,FALSE)))</f>
        <v/>
      </c>
      <c r="D31" s="14" t="str">
        <f ca="1">IF('临-任务'!AF31="","",HYPERLINK(项目参数!$J$32 &amp;"项目进度计划!$a$" &amp; MATCH('临-任务'!AF31,项目进度计划!$A:$A,0),"[" &amp;'临-任务'!AF31 &amp; "]" &amp; VLOOKUP('临-任务'!AF31,项目进度计划!$A:$C,3,FALSE)))</f>
        <v/>
      </c>
      <c r="E31" s="14" t="str">
        <f ca="1">IF('临-任务'!AG31="","",HYPERLINK(项目参数!$J$32 &amp;"项目进度计划!$a$" &amp; MATCH('临-任务'!AG31,项目进度计划!$A:$A,0),"[" &amp;'临-任务'!AG31 &amp; "]" &amp; VLOOKUP('临-任务'!AG31,项目进度计划!$A:$C,3,FALSE)))</f>
        <v/>
      </c>
      <c r="F31" s="14" t="str">
        <f ca="1">IF('临-任务'!AH31="","",HYPERLINK(项目参数!$J$32 &amp;"项目进度计划!$a$" &amp; MATCH('临-任务'!AH31,项目进度计划!$A:$A,0),"[" &amp;'临-任务'!AH31 &amp; "]" &amp; VLOOKUP('临-任务'!AH31,项目进度计划!$A:$C,3,FALSE)))</f>
        <v/>
      </c>
    </row>
    <row r="32" spans="1:6">
      <c r="A32" s="14" t="str">
        <f>IF('临-任务'!S32,'临-任务'!P32,"")</f>
        <v/>
      </c>
      <c r="B32" s="14" t="str">
        <f ca="1">IF('临-任务'!AD32="","",HYPERLINK(项目参数!$J$32 &amp;"项目进度计划!$a$" &amp; MATCH('临-任务'!AD32,项目进度计划!$A:$A,0),"[" &amp;'临-任务'!AD32 &amp; "]" &amp; VLOOKUP('临-任务'!AD32,项目进度计划!$A:$C,3,FALSE)))</f>
        <v/>
      </c>
      <c r="C32" s="14" t="str">
        <f ca="1">IF('临-任务'!AE32="","",HYPERLINK(项目参数!$J$32 &amp;"项目进度计划!$a$" &amp; MATCH('临-任务'!AE32,项目进度计划!$A:$A,0),"[" &amp;'临-任务'!AE32 &amp; "]" &amp; VLOOKUP('临-任务'!AE32,项目进度计划!$A:$C,3,FALSE)))</f>
        <v/>
      </c>
      <c r="D32" s="14" t="str">
        <f ca="1">IF('临-任务'!AF32="","",HYPERLINK(项目参数!$J$32 &amp;"项目进度计划!$a$" &amp; MATCH('临-任务'!AF32,项目进度计划!$A:$A,0),"[" &amp;'临-任务'!AF32 &amp; "]" &amp; VLOOKUP('临-任务'!AF32,项目进度计划!$A:$C,3,FALSE)))</f>
        <v/>
      </c>
      <c r="E32" s="14" t="str">
        <f ca="1">IF('临-任务'!AG32="","",HYPERLINK(项目参数!$J$32 &amp;"项目进度计划!$a$" &amp; MATCH('临-任务'!AG32,项目进度计划!$A:$A,0),"[" &amp;'临-任务'!AG32 &amp; "]" &amp; VLOOKUP('临-任务'!AG32,项目进度计划!$A:$C,3,FALSE)))</f>
        <v/>
      </c>
      <c r="F32" s="14" t="str">
        <f ca="1">IF('临-任务'!AH32="","",HYPERLINK(项目参数!$J$32 &amp;"项目进度计划!$a$" &amp; MATCH('临-任务'!AH32,项目进度计划!$A:$A,0),"[" &amp;'临-任务'!AH32 &amp; "]" &amp; VLOOKUP('临-任务'!AH32,项目进度计划!$A:$C,3,FALSE)))</f>
        <v/>
      </c>
    </row>
    <row r="33" spans="1:6">
      <c r="A33" s="14" t="str">
        <f>IF('临-任务'!S33,'临-任务'!P33,"")</f>
        <v/>
      </c>
      <c r="B33" s="14" t="str">
        <f ca="1">IF('临-任务'!AD33="","",HYPERLINK(项目参数!$J$32 &amp;"项目进度计划!$a$" &amp; MATCH('临-任务'!AD33,项目进度计划!$A:$A,0),"[" &amp;'临-任务'!AD33 &amp; "]" &amp; VLOOKUP('临-任务'!AD33,项目进度计划!$A:$C,3,FALSE)))</f>
        <v/>
      </c>
      <c r="C33" s="14" t="str">
        <f ca="1">IF('临-任务'!AE33="","",HYPERLINK(项目参数!$J$32 &amp;"项目进度计划!$a$" &amp; MATCH('临-任务'!AE33,项目进度计划!$A:$A,0),"[" &amp;'临-任务'!AE33 &amp; "]" &amp; VLOOKUP('临-任务'!AE33,项目进度计划!$A:$C,3,FALSE)))</f>
        <v/>
      </c>
      <c r="D33" s="14" t="str">
        <f ca="1">IF('临-任务'!AF33="","",HYPERLINK(项目参数!$J$32 &amp;"项目进度计划!$a$" &amp; MATCH('临-任务'!AF33,项目进度计划!$A:$A,0),"[" &amp;'临-任务'!AF33 &amp; "]" &amp; VLOOKUP('临-任务'!AF33,项目进度计划!$A:$C,3,FALSE)))</f>
        <v/>
      </c>
      <c r="E33" s="14" t="str">
        <f ca="1">IF('临-任务'!AG33="","",HYPERLINK(项目参数!$J$32 &amp;"项目进度计划!$a$" &amp; MATCH('临-任务'!AG33,项目进度计划!$A:$A,0),"[" &amp;'临-任务'!AG33 &amp; "]" &amp; VLOOKUP('临-任务'!AG33,项目进度计划!$A:$C,3,FALSE)))</f>
        <v/>
      </c>
      <c r="F33" s="14" t="str">
        <f ca="1">IF('临-任务'!AH33="","",HYPERLINK(项目参数!$J$32 &amp;"项目进度计划!$a$" &amp; MATCH('临-任务'!AH33,项目进度计划!$A:$A,0),"[" &amp;'临-任务'!AH33 &amp; "]" &amp; VLOOKUP('临-任务'!AH33,项目进度计划!$A:$C,3,FALSE)))</f>
        <v/>
      </c>
    </row>
    <row r="34" spans="1:6">
      <c r="A34" s="14" t="str">
        <f>IF('临-任务'!S34,'临-任务'!P34,"")</f>
        <v/>
      </c>
      <c r="B34" s="14" t="str">
        <f ca="1">IF('临-任务'!AD34="","",HYPERLINK(项目参数!$J$32 &amp;"项目进度计划!$a$" &amp; MATCH('临-任务'!AD34,项目进度计划!$A:$A,0),"[" &amp;'临-任务'!AD34 &amp; "]" &amp; VLOOKUP('临-任务'!AD34,项目进度计划!$A:$C,3,FALSE)))</f>
        <v/>
      </c>
      <c r="C34" s="14" t="str">
        <f ca="1">IF('临-任务'!AE34="","",HYPERLINK(项目参数!$J$32 &amp;"项目进度计划!$a$" &amp; MATCH('临-任务'!AE34,项目进度计划!$A:$A,0),"[" &amp;'临-任务'!AE34 &amp; "]" &amp; VLOOKUP('临-任务'!AE34,项目进度计划!$A:$C,3,FALSE)))</f>
        <v/>
      </c>
      <c r="D34" s="14" t="str">
        <f ca="1">IF('临-任务'!AF34="","",HYPERLINK(项目参数!$J$32 &amp;"项目进度计划!$a$" &amp; MATCH('临-任务'!AF34,项目进度计划!$A:$A,0),"[" &amp;'临-任务'!AF34 &amp; "]" &amp; VLOOKUP('临-任务'!AF34,项目进度计划!$A:$C,3,FALSE)))</f>
        <v/>
      </c>
      <c r="E34" s="14" t="str">
        <f ca="1">IF('临-任务'!AG34="","",HYPERLINK(项目参数!$J$32 &amp;"项目进度计划!$a$" &amp; MATCH('临-任务'!AG34,项目进度计划!$A:$A,0),"[" &amp;'临-任务'!AG34 &amp; "]" &amp; VLOOKUP('临-任务'!AG34,项目进度计划!$A:$C,3,FALSE)))</f>
        <v/>
      </c>
      <c r="F34" s="14" t="str">
        <f ca="1">IF('临-任务'!AH34="","",HYPERLINK(项目参数!$J$32 &amp;"项目进度计划!$a$" &amp; MATCH('临-任务'!AH34,项目进度计划!$A:$A,0),"[" &amp;'临-任务'!AH34 &amp; "]" &amp; VLOOKUP('临-任务'!AH34,项目进度计划!$A:$C,3,FALSE)))</f>
        <v/>
      </c>
    </row>
    <row r="35" spans="1:6">
      <c r="A35" s="14" t="str">
        <f>IF('临-任务'!S35,'临-任务'!P35,"")</f>
        <v/>
      </c>
      <c r="B35" s="14" t="str">
        <f ca="1">IF('临-任务'!AD35="","",HYPERLINK(项目参数!$J$32 &amp;"项目进度计划!$a$" &amp; MATCH('临-任务'!AD35,项目进度计划!$A:$A,0),"[" &amp;'临-任务'!AD35 &amp; "]" &amp; VLOOKUP('临-任务'!AD35,项目进度计划!$A:$C,3,FALSE)))</f>
        <v/>
      </c>
      <c r="C35" s="14" t="str">
        <f ca="1">IF('临-任务'!AE35="","",HYPERLINK(项目参数!$J$32 &amp;"项目进度计划!$a$" &amp; MATCH('临-任务'!AE35,项目进度计划!$A:$A,0),"[" &amp;'临-任务'!AE35 &amp; "]" &amp; VLOOKUP('临-任务'!AE35,项目进度计划!$A:$C,3,FALSE)))</f>
        <v/>
      </c>
      <c r="D35" s="14" t="str">
        <f ca="1">IF('临-任务'!AF35="","",HYPERLINK(项目参数!$J$32 &amp;"项目进度计划!$a$" &amp; MATCH('临-任务'!AF35,项目进度计划!$A:$A,0),"[" &amp;'临-任务'!AF35 &amp; "]" &amp; VLOOKUP('临-任务'!AF35,项目进度计划!$A:$C,3,FALSE)))</f>
        <v/>
      </c>
      <c r="E35" s="14" t="str">
        <f ca="1">IF('临-任务'!AG35="","",HYPERLINK(项目参数!$J$32 &amp;"项目进度计划!$a$" &amp; MATCH('临-任务'!AG35,项目进度计划!$A:$A,0),"[" &amp;'临-任务'!AG35 &amp; "]" &amp; VLOOKUP('临-任务'!AG35,项目进度计划!$A:$C,3,FALSE)))</f>
        <v/>
      </c>
      <c r="F35" s="14" t="str">
        <f ca="1">IF('临-任务'!AH35="","",HYPERLINK(项目参数!$J$32 &amp;"项目进度计划!$a$" &amp; MATCH('临-任务'!AH35,项目进度计划!$A:$A,0),"[" &amp;'临-任务'!AH35 &amp; "]" &amp; VLOOKUP('临-任务'!AH35,项目进度计划!$A:$C,3,FALSE)))</f>
        <v/>
      </c>
    </row>
    <row r="36" spans="1:6">
      <c r="A36" s="14" t="str">
        <f>IF('临-任务'!S36,'临-任务'!P36,"")</f>
        <v/>
      </c>
      <c r="B36" s="14" t="str">
        <f ca="1">IF('临-任务'!AD36="","",HYPERLINK(项目参数!$J$32 &amp;"项目进度计划!$a$" &amp; MATCH('临-任务'!AD36,项目进度计划!$A:$A,0),"[" &amp;'临-任务'!AD36 &amp; "]" &amp; VLOOKUP('临-任务'!AD36,项目进度计划!$A:$C,3,FALSE)))</f>
        <v/>
      </c>
      <c r="C36" s="14" t="str">
        <f ca="1">IF('临-任务'!AE36="","",HYPERLINK(项目参数!$J$32 &amp;"项目进度计划!$a$" &amp; MATCH('临-任务'!AE36,项目进度计划!$A:$A,0),"[" &amp;'临-任务'!AE36 &amp; "]" &amp; VLOOKUP('临-任务'!AE36,项目进度计划!$A:$C,3,FALSE)))</f>
        <v/>
      </c>
      <c r="D36" s="14" t="str">
        <f ca="1">IF('临-任务'!AF36="","",HYPERLINK(项目参数!$J$32 &amp;"项目进度计划!$a$" &amp; MATCH('临-任务'!AF36,项目进度计划!$A:$A,0),"[" &amp;'临-任务'!AF36 &amp; "]" &amp; VLOOKUP('临-任务'!AF36,项目进度计划!$A:$C,3,FALSE)))</f>
        <v/>
      </c>
      <c r="E36" s="14" t="str">
        <f ca="1">IF('临-任务'!AG36="","",HYPERLINK(项目参数!$J$32 &amp;"项目进度计划!$a$" &amp; MATCH('临-任务'!AG36,项目进度计划!$A:$A,0),"[" &amp;'临-任务'!AG36 &amp; "]" &amp; VLOOKUP('临-任务'!AG36,项目进度计划!$A:$C,3,FALSE)))</f>
        <v/>
      </c>
      <c r="F36" s="14" t="str">
        <f ca="1">IF('临-任务'!AH36="","",HYPERLINK(项目参数!$J$32 &amp;"项目进度计划!$a$" &amp; MATCH('临-任务'!AH36,项目进度计划!$A:$A,0),"[" &amp;'临-任务'!AH36 &amp; "]" &amp; VLOOKUP('临-任务'!AH36,项目进度计划!$A:$C,3,FALSE)))</f>
        <v/>
      </c>
    </row>
    <row r="37" spans="1:6">
      <c r="A37" s="14" t="str">
        <f>IF('临-任务'!S37,'临-任务'!P37,"")</f>
        <v/>
      </c>
      <c r="B37" s="14" t="str">
        <f ca="1">IF('临-任务'!AD37="","",HYPERLINK(项目参数!$J$32 &amp;"项目进度计划!$a$" &amp; MATCH('临-任务'!AD37,项目进度计划!$A:$A,0),"[" &amp;'临-任务'!AD37 &amp; "]" &amp; VLOOKUP('临-任务'!AD37,项目进度计划!$A:$C,3,FALSE)))</f>
        <v/>
      </c>
      <c r="C37" s="14" t="str">
        <f ca="1">IF('临-任务'!AE37="","",HYPERLINK(项目参数!$J$32 &amp;"项目进度计划!$a$" &amp; MATCH('临-任务'!AE37,项目进度计划!$A:$A,0),"[" &amp;'临-任务'!AE37 &amp; "]" &amp; VLOOKUP('临-任务'!AE37,项目进度计划!$A:$C,3,FALSE)))</f>
        <v/>
      </c>
      <c r="D37" s="14" t="str">
        <f ca="1">IF('临-任务'!AF37="","",HYPERLINK(项目参数!$J$32 &amp;"项目进度计划!$a$" &amp; MATCH('临-任务'!AF37,项目进度计划!$A:$A,0),"[" &amp;'临-任务'!AF37 &amp; "]" &amp; VLOOKUP('临-任务'!AF37,项目进度计划!$A:$C,3,FALSE)))</f>
        <v/>
      </c>
      <c r="E37" s="14" t="str">
        <f ca="1">IF('临-任务'!AG37="","",HYPERLINK(项目参数!$J$32 &amp;"项目进度计划!$a$" &amp; MATCH('临-任务'!AG37,项目进度计划!$A:$A,0),"[" &amp;'临-任务'!AG37 &amp; "]" &amp; VLOOKUP('临-任务'!AG37,项目进度计划!$A:$C,3,FALSE)))</f>
        <v/>
      </c>
      <c r="F37" s="14" t="str">
        <f ca="1">IF('临-任务'!AH37="","",HYPERLINK(项目参数!$J$32 &amp;"项目进度计划!$a$" &amp; MATCH('临-任务'!AH37,项目进度计划!$A:$A,0),"[" &amp;'临-任务'!AH37 &amp; "]" &amp; VLOOKUP('临-任务'!AH37,项目进度计划!$A:$C,3,FALSE)))</f>
        <v/>
      </c>
    </row>
    <row r="38" spans="1:6">
      <c r="A38" s="14" t="str">
        <f>IF('临-任务'!S38,'临-任务'!P38,"")</f>
        <v/>
      </c>
      <c r="B38" s="14" t="str">
        <f ca="1">IF('临-任务'!AD38="","",HYPERLINK(项目参数!$J$32 &amp;"项目进度计划!$a$" &amp; MATCH('临-任务'!AD38,项目进度计划!$A:$A,0),"[" &amp;'临-任务'!AD38 &amp; "]" &amp; VLOOKUP('临-任务'!AD38,项目进度计划!$A:$C,3,FALSE)))</f>
        <v/>
      </c>
      <c r="C38" s="14" t="str">
        <f ca="1">IF('临-任务'!AE38="","",HYPERLINK(项目参数!$J$32 &amp;"项目进度计划!$a$" &amp; MATCH('临-任务'!AE38,项目进度计划!$A:$A,0),"[" &amp;'临-任务'!AE38 &amp; "]" &amp; VLOOKUP('临-任务'!AE38,项目进度计划!$A:$C,3,FALSE)))</f>
        <v/>
      </c>
      <c r="D38" s="14" t="str">
        <f ca="1">IF('临-任务'!AF38="","",HYPERLINK(项目参数!$J$32 &amp;"项目进度计划!$a$" &amp; MATCH('临-任务'!AF38,项目进度计划!$A:$A,0),"[" &amp;'临-任务'!AF38 &amp; "]" &amp; VLOOKUP('临-任务'!AF38,项目进度计划!$A:$C,3,FALSE)))</f>
        <v/>
      </c>
      <c r="E38" s="14" t="str">
        <f ca="1">IF('临-任务'!AG38="","",HYPERLINK(项目参数!$J$32 &amp;"项目进度计划!$a$" &amp; MATCH('临-任务'!AG38,项目进度计划!$A:$A,0),"[" &amp;'临-任务'!AG38 &amp; "]" &amp; VLOOKUP('临-任务'!AG38,项目进度计划!$A:$C,3,FALSE)))</f>
        <v/>
      </c>
      <c r="F38" s="14" t="str">
        <f ca="1">IF('临-任务'!AH38="","",HYPERLINK(项目参数!$J$32 &amp;"项目进度计划!$a$" &amp; MATCH('临-任务'!AH38,项目进度计划!$A:$A,0),"[" &amp;'临-任务'!AH38 &amp; "]" &amp; VLOOKUP('临-任务'!AH38,项目进度计划!$A:$C,3,FALSE)))</f>
        <v/>
      </c>
    </row>
    <row r="39" spans="1:6">
      <c r="A39" s="14" t="str">
        <f>IF('临-任务'!S39,'临-任务'!P39,"")</f>
        <v/>
      </c>
      <c r="B39" s="14" t="str">
        <f ca="1">IF('临-任务'!AD39="","",HYPERLINK(项目参数!$J$32 &amp;"项目进度计划!$a$" &amp; MATCH('临-任务'!AD39,项目进度计划!$A:$A,0),"[" &amp;'临-任务'!AD39 &amp; "]" &amp; VLOOKUP('临-任务'!AD39,项目进度计划!$A:$C,3,FALSE)))</f>
        <v/>
      </c>
      <c r="C39" s="14" t="str">
        <f ca="1">IF('临-任务'!AE39="","",HYPERLINK(项目参数!$J$32 &amp;"项目进度计划!$a$" &amp; MATCH('临-任务'!AE39,项目进度计划!$A:$A,0),"[" &amp;'临-任务'!AE39 &amp; "]" &amp; VLOOKUP('临-任务'!AE39,项目进度计划!$A:$C,3,FALSE)))</f>
        <v/>
      </c>
      <c r="D39" s="14" t="str">
        <f ca="1">IF('临-任务'!AF39="","",HYPERLINK(项目参数!$J$32 &amp;"项目进度计划!$a$" &amp; MATCH('临-任务'!AF39,项目进度计划!$A:$A,0),"[" &amp;'临-任务'!AF39 &amp; "]" &amp; VLOOKUP('临-任务'!AF39,项目进度计划!$A:$C,3,FALSE)))</f>
        <v/>
      </c>
      <c r="E39" s="14" t="str">
        <f ca="1">IF('临-任务'!AG39="","",HYPERLINK(项目参数!$J$32 &amp;"项目进度计划!$a$" &amp; MATCH('临-任务'!AG39,项目进度计划!$A:$A,0),"[" &amp;'临-任务'!AG39 &amp; "]" &amp; VLOOKUP('临-任务'!AG39,项目进度计划!$A:$C,3,FALSE)))</f>
        <v/>
      </c>
      <c r="F39" s="14" t="str">
        <f ca="1">IF('临-任务'!AH39="","",HYPERLINK(项目参数!$J$32 &amp;"项目进度计划!$a$" &amp; MATCH('临-任务'!AH39,项目进度计划!$A:$A,0),"[" &amp;'临-任务'!AH39 &amp; "]" &amp; VLOOKUP('临-任务'!AH39,项目进度计划!$A:$C,3,FALSE)))</f>
        <v/>
      </c>
    </row>
    <row r="40" spans="1:6">
      <c r="A40" s="14" t="str">
        <f>IF('临-任务'!S40,'临-任务'!P40,"")</f>
        <v/>
      </c>
      <c r="B40" s="14" t="str">
        <f ca="1">IF('临-任务'!AD40="","",HYPERLINK(项目参数!$J$32 &amp;"项目进度计划!$a$" &amp; MATCH('临-任务'!AD40,项目进度计划!$A:$A,0),"[" &amp;'临-任务'!AD40 &amp; "]" &amp; VLOOKUP('临-任务'!AD40,项目进度计划!$A:$C,3,FALSE)))</f>
        <v/>
      </c>
      <c r="C40" s="14" t="str">
        <f ca="1">IF('临-任务'!AE40="","",HYPERLINK(项目参数!$J$32 &amp;"项目进度计划!$a$" &amp; MATCH('临-任务'!AE40,项目进度计划!$A:$A,0),"[" &amp;'临-任务'!AE40 &amp; "]" &amp; VLOOKUP('临-任务'!AE40,项目进度计划!$A:$C,3,FALSE)))</f>
        <v/>
      </c>
      <c r="D40" s="14" t="str">
        <f ca="1">IF('临-任务'!AF40="","",HYPERLINK(项目参数!$J$32 &amp;"项目进度计划!$a$" &amp; MATCH('临-任务'!AF40,项目进度计划!$A:$A,0),"[" &amp;'临-任务'!AF40 &amp; "]" &amp; VLOOKUP('临-任务'!AF40,项目进度计划!$A:$C,3,FALSE)))</f>
        <v/>
      </c>
      <c r="E40" s="14" t="str">
        <f ca="1">IF('临-任务'!AG40="","",HYPERLINK(项目参数!$J$32 &amp;"项目进度计划!$a$" &amp; MATCH('临-任务'!AG40,项目进度计划!$A:$A,0),"[" &amp;'临-任务'!AG40 &amp; "]" &amp; VLOOKUP('临-任务'!AG40,项目进度计划!$A:$C,3,FALSE)))</f>
        <v/>
      </c>
      <c r="F40" s="14" t="str">
        <f ca="1">IF('临-任务'!AH40="","",HYPERLINK(项目参数!$J$32 &amp;"项目进度计划!$a$" &amp; MATCH('临-任务'!AH40,项目进度计划!$A:$A,0),"[" &amp;'临-任务'!AH40 &amp; "]" &amp; VLOOKUP('临-任务'!AH40,项目进度计划!$A:$C,3,FALSE)))</f>
        <v/>
      </c>
    </row>
    <row r="41" spans="1:6">
      <c r="A41" s="14" t="str">
        <f>IF('临-任务'!S41,'临-任务'!P41,"")</f>
        <v/>
      </c>
      <c r="B41" s="14" t="str">
        <f ca="1">IF('临-任务'!AD41="","",HYPERLINK(项目参数!$J$32 &amp;"项目进度计划!$a$" &amp; MATCH('临-任务'!AD41,项目进度计划!$A:$A,0),"[" &amp;'临-任务'!AD41 &amp; "]" &amp; VLOOKUP('临-任务'!AD41,项目进度计划!$A:$C,3,FALSE)))</f>
        <v/>
      </c>
      <c r="C41" s="14" t="str">
        <f ca="1">IF('临-任务'!AE41="","",HYPERLINK(项目参数!$J$32 &amp;"项目进度计划!$a$" &amp; MATCH('临-任务'!AE41,项目进度计划!$A:$A,0),"[" &amp;'临-任务'!AE41 &amp; "]" &amp; VLOOKUP('临-任务'!AE41,项目进度计划!$A:$C,3,FALSE)))</f>
        <v/>
      </c>
      <c r="D41" s="14" t="str">
        <f ca="1">IF('临-任务'!AF41="","",HYPERLINK(项目参数!$J$32 &amp;"项目进度计划!$a$" &amp; MATCH('临-任务'!AF41,项目进度计划!$A:$A,0),"[" &amp;'临-任务'!AF41 &amp; "]" &amp; VLOOKUP('临-任务'!AF41,项目进度计划!$A:$C,3,FALSE)))</f>
        <v/>
      </c>
      <c r="E41" s="14" t="str">
        <f ca="1">IF('临-任务'!AG41="","",HYPERLINK(项目参数!$J$32 &amp;"项目进度计划!$a$" &amp; MATCH('临-任务'!AG41,项目进度计划!$A:$A,0),"[" &amp;'临-任务'!AG41 &amp; "]" &amp; VLOOKUP('临-任务'!AG41,项目进度计划!$A:$C,3,FALSE)))</f>
        <v/>
      </c>
      <c r="F41" s="14" t="str">
        <f ca="1">IF('临-任务'!AH41="","",HYPERLINK(项目参数!$J$32 &amp;"项目进度计划!$a$" &amp; MATCH('临-任务'!AH41,项目进度计划!$A:$A,0),"[" &amp;'临-任务'!AH41 &amp; "]" &amp; VLOOKUP('临-任务'!AH41,项目进度计划!$A:$C,3,FALSE)))</f>
        <v/>
      </c>
    </row>
    <row r="42" spans="1:6">
      <c r="A42" s="14" t="str">
        <f>IF('临-任务'!S42,'临-任务'!P42,"")</f>
        <v/>
      </c>
      <c r="B42" s="14" t="str">
        <f ca="1">IF('临-任务'!AD42="","",HYPERLINK(项目参数!$J$32 &amp;"项目进度计划!$a$" &amp; MATCH('临-任务'!AD42,项目进度计划!$A:$A,0),"[" &amp;'临-任务'!AD42 &amp; "]" &amp; VLOOKUP('临-任务'!AD42,项目进度计划!$A:$C,3,FALSE)))</f>
        <v/>
      </c>
      <c r="C42" s="14" t="str">
        <f ca="1">IF('临-任务'!AE42="","",HYPERLINK(项目参数!$J$32 &amp;"项目进度计划!$a$" &amp; MATCH('临-任务'!AE42,项目进度计划!$A:$A,0),"[" &amp;'临-任务'!AE42 &amp; "]" &amp; VLOOKUP('临-任务'!AE42,项目进度计划!$A:$C,3,FALSE)))</f>
        <v/>
      </c>
      <c r="D42" s="14" t="str">
        <f ca="1">IF('临-任务'!AF42="","",HYPERLINK(项目参数!$J$32 &amp;"项目进度计划!$a$" &amp; MATCH('临-任务'!AF42,项目进度计划!$A:$A,0),"[" &amp;'临-任务'!AF42 &amp; "]" &amp; VLOOKUP('临-任务'!AF42,项目进度计划!$A:$C,3,FALSE)))</f>
        <v/>
      </c>
      <c r="E42" s="14" t="str">
        <f ca="1">IF('临-任务'!AG42="","",HYPERLINK(项目参数!$J$32 &amp;"项目进度计划!$a$" &amp; MATCH('临-任务'!AG42,项目进度计划!$A:$A,0),"[" &amp;'临-任务'!AG42 &amp; "]" &amp; VLOOKUP('临-任务'!AG42,项目进度计划!$A:$C,3,FALSE)))</f>
        <v/>
      </c>
      <c r="F42" s="14" t="str">
        <f ca="1">IF('临-任务'!AH42="","",HYPERLINK(项目参数!$J$32 &amp;"项目进度计划!$a$" &amp; MATCH('临-任务'!AH42,项目进度计划!$A:$A,0),"[" &amp;'临-任务'!AH42 &amp; "]" &amp; VLOOKUP('临-任务'!AH42,项目进度计划!$A:$C,3,FALSE)))</f>
        <v/>
      </c>
    </row>
    <row r="43" spans="1:6">
      <c r="A43" s="14" t="str">
        <f>IF('临-任务'!S43,'临-任务'!P43,"")</f>
        <v/>
      </c>
      <c r="B43" s="14" t="str">
        <f ca="1">IF('临-任务'!AD43="","",HYPERLINK(项目参数!$J$32 &amp;"项目进度计划!$a$" &amp; MATCH('临-任务'!AD43,项目进度计划!$A:$A,0),"[" &amp;'临-任务'!AD43 &amp; "]" &amp; VLOOKUP('临-任务'!AD43,项目进度计划!$A:$C,3,FALSE)))</f>
        <v/>
      </c>
      <c r="C43" s="14" t="str">
        <f ca="1">IF('临-任务'!AE43="","",HYPERLINK(项目参数!$J$32 &amp;"项目进度计划!$a$" &amp; MATCH('临-任务'!AE43,项目进度计划!$A:$A,0),"[" &amp;'临-任务'!AE43 &amp; "]" &amp; VLOOKUP('临-任务'!AE43,项目进度计划!$A:$C,3,FALSE)))</f>
        <v/>
      </c>
      <c r="D43" s="14" t="str">
        <f ca="1">IF('临-任务'!AF43="","",HYPERLINK(项目参数!$J$32 &amp;"项目进度计划!$a$" &amp; MATCH('临-任务'!AF43,项目进度计划!$A:$A,0),"[" &amp;'临-任务'!AF43 &amp; "]" &amp; VLOOKUP('临-任务'!AF43,项目进度计划!$A:$C,3,FALSE)))</f>
        <v/>
      </c>
      <c r="E43" s="14" t="str">
        <f ca="1">IF('临-任务'!AG43="","",HYPERLINK(项目参数!$J$32 &amp;"项目进度计划!$a$" &amp; MATCH('临-任务'!AG43,项目进度计划!$A:$A,0),"[" &amp;'临-任务'!AG43 &amp; "]" &amp; VLOOKUP('临-任务'!AG43,项目进度计划!$A:$C,3,FALSE)))</f>
        <v/>
      </c>
      <c r="F43" s="14" t="str">
        <f ca="1">IF('临-任务'!AH43="","",HYPERLINK(项目参数!$J$32 &amp;"项目进度计划!$a$" &amp; MATCH('临-任务'!AH43,项目进度计划!$A:$A,0),"[" &amp;'临-任务'!AH43 &amp; "]" &amp; VLOOKUP('临-任务'!AH43,项目进度计划!$A:$C,3,FALSE)))</f>
        <v/>
      </c>
    </row>
    <row r="44" spans="1:6">
      <c r="A44" s="14" t="str">
        <f>IF('临-任务'!S44,'临-任务'!P44,"")</f>
        <v/>
      </c>
      <c r="B44" s="14" t="str">
        <f ca="1">IF('临-任务'!AD44="","",HYPERLINK(项目参数!$J$32 &amp;"项目进度计划!$a$" &amp; MATCH('临-任务'!AD44,项目进度计划!$A:$A,0),"[" &amp;'临-任务'!AD44 &amp; "]" &amp; VLOOKUP('临-任务'!AD44,项目进度计划!$A:$C,3,FALSE)))</f>
        <v/>
      </c>
      <c r="C44" s="14" t="str">
        <f ca="1">IF('临-任务'!AE44="","",HYPERLINK(项目参数!$J$32 &amp;"项目进度计划!$a$" &amp; MATCH('临-任务'!AE44,项目进度计划!$A:$A,0),"[" &amp;'临-任务'!AE44 &amp; "]" &amp; VLOOKUP('临-任务'!AE44,项目进度计划!$A:$C,3,FALSE)))</f>
        <v/>
      </c>
      <c r="D44" s="14" t="str">
        <f ca="1">IF('临-任务'!AF44="","",HYPERLINK(项目参数!$J$32 &amp;"项目进度计划!$a$" &amp; MATCH('临-任务'!AF44,项目进度计划!$A:$A,0),"[" &amp;'临-任务'!AF44 &amp; "]" &amp; VLOOKUP('临-任务'!AF44,项目进度计划!$A:$C,3,FALSE)))</f>
        <v/>
      </c>
      <c r="E44" s="14" t="str">
        <f ca="1">IF('临-任务'!AG44="","",HYPERLINK(项目参数!$J$32 &amp;"项目进度计划!$a$" &amp; MATCH('临-任务'!AG44,项目进度计划!$A:$A,0),"[" &amp;'临-任务'!AG44 &amp; "]" &amp; VLOOKUP('临-任务'!AG44,项目进度计划!$A:$C,3,FALSE)))</f>
        <v/>
      </c>
      <c r="F44" s="14" t="str">
        <f ca="1">IF('临-任务'!AH44="","",HYPERLINK(项目参数!$J$32 &amp;"项目进度计划!$a$" &amp; MATCH('临-任务'!AH44,项目进度计划!$A:$A,0),"[" &amp;'临-任务'!AH44 &amp; "]" &amp; VLOOKUP('临-任务'!AH44,项目进度计划!$A:$C,3,FALSE)))</f>
        <v/>
      </c>
    </row>
    <row r="45" spans="1:6">
      <c r="A45" s="14" t="str">
        <f>IF('临-任务'!S45,'临-任务'!P45,"")</f>
        <v/>
      </c>
      <c r="B45" s="14" t="str">
        <f ca="1">IF('临-任务'!AD45="","",HYPERLINK(项目参数!$J$32 &amp;"项目进度计划!$a$" &amp; MATCH('临-任务'!AD45,项目进度计划!$A:$A,0),"[" &amp;'临-任务'!AD45 &amp; "]" &amp; VLOOKUP('临-任务'!AD45,项目进度计划!$A:$C,3,FALSE)))</f>
        <v/>
      </c>
      <c r="C45" s="14" t="str">
        <f ca="1">IF('临-任务'!AE45="","",HYPERLINK(项目参数!$J$32 &amp;"项目进度计划!$a$" &amp; MATCH('临-任务'!AE45,项目进度计划!$A:$A,0),"[" &amp;'临-任务'!AE45 &amp; "]" &amp; VLOOKUP('临-任务'!AE45,项目进度计划!$A:$C,3,FALSE)))</f>
        <v/>
      </c>
      <c r="D45" s="14" t="str">
        <f ca="1">IF('临-任务'!AF45="","",HYPERLINK(项目参数!$J$32 &amp;"项目进度计划!$a$" &amp; MATCH('临-任务'!AF45,项目进度计划!$A:$A,0),"[" &amp;'临-任务'!AF45 &amp; "]" &amp; VLOOKUP('临-任务'!AF45,项目进度计划!$A:$C,3,FALSE)))</f>
        <v/>
      </c>
      <c r="E45" s="14" t="str">
        <f ca="1">IF('临-任务'!AG45="","",HYPERLINK(项目参数!$J$32 &amp;"项目进度计划!$a$" &amp; MATCH('临-任务'!AG45,项目进度计划!$A:$A,0),"[" &amp;'临-任务'!AG45 &amp; "]" &amp; VLOOKUP('临-任务'!AG45,项目进度计划!$A:$C,3,FALSE)))</f>
        <v/>
      </c>
      <c r="F45" s="14" t="str">
        <f ca="1">IF('临-任务'!AH45="","",HYPERLINK(项目参数!$J$32 &amp;"项目进度计划!$a$" &amp; MATCH('临-任务'!AH45,项目进度计划!$A:$A,0),"[" &amp;'临-任务'!AH45 &amp; "]" &amp; VLOOKUP('临-任务'!AH45,项目进度计划!$A:$C,3,FALSE)))</f>
        <v/>
      </c>
    </row>
    <row r="46" spans="1:6">
      <c r="A46" s="14" t="str">
        <f>IF('临-任务'!S46,'临-任务'!P46,"")</f>
        <v/>
      </c>
      <c r="B46" s="14" t="str">
        <f ca="1">IF('临-任务'!AD46="","",HYPERLINK(项目参数!$J$32 &amp;"项目进度计划!$a$" &amp; MATCH('临-任务'!AD46,项目进度计划!$A:$A,0),"[" &amp;'临-任务'!AD46 &amp; "]" &amp; VLOOKUP('临-任务'!AD46,项目进度计划!$A:$C,3,FALSE)))</f>
        <v/>
      </c>
      <c r="C46" s="14" t="str">
        <f ca="1">IF('临-任务'!AE46="","",HYPERLINK(项目参数!$J$32 &amp;"项目进度计划!$a$" &amp; MATCH('临-任务'!AE46,项目进度计划!$A:$A,0),"[" &amp;'临-任务'!AE46 &amp; "]" &amp; VLOOKUP('临-任务'!AE46,项目进度计划!$A:$C,3,FALSE)))</f>
        <v/>
      </c>
      <c r="D46" s="14" t="str">
        <f ca="1">IF('临-任务'!AF46="","",HYPERLINK(项目参数!$J$32 &amp;"项目进度计划!$a$" &amp; MATCH('临-任务'!AF46,项目进度计划!$A:$A,0),"[" &amp;'临-任务'!AF46 &amp; "]" &amp; VLOOKUP('临-任务'!AF46,项目进度计划!$A:$C,3,FALSE)))</f>
        <v/>
      </c>
      <c r="E46" s="14" t="str">
        <f ca="1">IF('临-任务'!AG46="","",HYPERLINK(项目参数!$J$32 &amp;"项目进度计划!$a$" &amp; MATCH('临-任务'!AG46,项目进度计划!$A:$A,0),"[" &amp;'临-任务'!AG46 &amp; "]" &amp; VLOOKUP('临-任务'!AG46,项目进度计划!$A:$C,3,FALSE)))</f>
        <v/>
      </c>
      <c r="F46" s="14" t="str">
        <f ca="1">IF('临-任务'!AH46="","",HYPERLINK(项目参数!$J$32 &amp;"项目进度计划!$a$" &amp; MATCH('临-任务'!AH46,项目进度计划!$A:$A,0),"[" &amp;'临-任务'!AH46 &amp; "]" &amp; VLOOKUP('临-任务'!AH46,项目进度计划!$A:$C,3,FALSE)))</f>
        <v/>
      </c>
    </row>
    <row r="47" spans="1:6">
      <c r="A47" s="14" t="str">
        <f>IF('临-任务'!S47,'临-任务'!P47,"")</f>
        <v/>
      </c>
      <c r="B47" s="14" t="str">
        <f ca="1">IF('临-任务'!AD47="","",HYPERLINK(项目参数!$J$32 &amp;"项目进度计划!$a$" &amp; MATCH('临-任务'!AD47,项目进度计划!$A:$A,0),"[" &amp;'临-任务'!AD47 &amp; "]" &amp; VLOOKUP('临-任务'!AD47,项目进度计划!$A:$C,3,FALSE)))</f>
        <v/>
      </c>
      <c r="C47" s="14" t="str">
        <f ca="1">IF('临-任务'!AE47="","",HYPERLINK(项目参数!$J$32 &amp;"项目进度计划!$a$" &amp; MATCH('临-任务'!AE47,项目进度计划!$A:$A,0),"[" &amp;'临-任务'!AE47 &amp; "]" &amp; VLOOKUP('临-任务'!AE47,项目进度计划!$A:$C,3,FALSE)))</f>
        <v/>
      </c>
      <c r="D47" s="14" t="str">
        <f ca="1">IF('临-任务'!AF47="","",HYPERLINK(项目参数!$J$32 &amp;"项目进度计划!$a$" &amp; MATCH('临-任务'!AF47,项目进度计划!$A:$A,0),"[" &amp;'临-任务'!AF47 &amp; "]" &amp; VLOOKUP('临-任务'!AF47,项目进度计划!$A:$C,3,FALSE)))</f>
        <v/>
      </c>
      <c r="E47" s="14" t="str">
        <f ca="1">IF('临-任务'!AG47="","",HYPERLINK(项目参数!$J$32 &amp;"项目进度计划!$a$" &amp; MATCH('临-任务'!AG47,项目进度计划!$A:$A,0),"[" &amp;'临-任务'!AG47 &amp; "]" &amp; VLOOKUP('临-任务'!AG47,项目进度计划!$A:$C,3,FALSE)))</f>
        <v/>
      </c>
      <c r="F47" s="14" t="str">
        <f ca="1">IF('临-任务'!AH47="","",HYPERLINK(项目参数!$J$32 &amp;"项目进度计划!$a$" &amp; MATCH('临-任务'!AH47,项目进度计划!$A:$A,0),"[" &amp;'临-任务'!AH47 &amp; "]" &amp; VLOOKUP('临-任务'!AH47,项目进度计划!$A:$C,3,FALSE)))</f>
        <v/>
      </c>
    </row>
    <row r="48" spans="1:6">
      <c r="A48" s="14" t="str">
        <f>IF('临-任务'!S48,'临-任务'!P48,"")</f>
        <v/>
      </c>
      <c r="B48" s="14" t="str">
        <f ca="1">IF('临-任务'!AD48="","",HYPERLINK(项目参数!$J$32 &amp;"项目进度计划!$a$" &amp; MATCH('临-任务'!AD48,项目进度计划!$A:$A,0),"[" &amp;'临-任务'!AD48 &amp; "]" &amp; VLOOKUP('临-任务'!AD48,项目进度计划!$A:$C,3,FALSE)))</f>
        <v/>
      </c>
      <c r="C48" s="14" t="str">
        <f ca="1">IF('临-任务'!AE48="","",HYPERLINK(项目参数!$J$32 &amp;"项目进度计划!$a$" &amp; MATCH('临-任务'!AE48,项目进度计划!$A:$A,0),"[" &amp;'临-任务'!AE48 &amp; "]" &amp; VLOOKUP('临-任务'!AE48,项目进度计划!$A:$C,3,FALSE)))</f>
        <v/>
      </c>
      <c r="D48" s="14" t="str">
        <f ca="1">IF('临-任务'!AF48="","",HYPERLINK(项目参数!$J$32 &amp;"项目进度计划!$a$" &amp; MATCH('临-任务'!AF48,项目进度计划!$A:$A,0),"[" &amp;'临-任务'!AF48 &amp; "]" &amp; VLOOKUP('临-任务'!AF48,项目进度计划!$A:$C,3,FALSE)))</f>
        <v/>
      </c>
      <c r="E48" s="14" t="str">
        <f ca="1">IF('临-任务'!AG48="","",HYPERLINK(项目参数!$J$32 &amp;"项目进度计划!$a$" &amp; MATCH('临-任务'!AG48,项目进度计划!$A:$A,0),"[" &amp;'临-任务'!AG48 &amp; "]" &amp; VLOOKUP('临-任务'!AG48,项目进度计划!$A:$C,3,FALSE)))</f>
        <v/>
      </c>
      <c r="F48" s="14" t="str">
        <f ca="1">IF('临-任务'!AH48="","",HYPERLINK(项目参数!$J$32 &amp;"项目进度计划!$a$" &amp; MATCH('临-任务'!AH48,项目进度计划!$A:$A,0),"[" &amp;'临-任务'!AH48 &amp; "]" &amp; VLOOKUP('临-任务'!AH48,项目进度计划!$A:$C,3,FALSE)))</f>
        <v/>
      </c>
    </row>
    <row r="49" spans="1:6">
      <c r="A49" s="14" t="str">
        <f>IF('临-任务'!S49,'临-任务'!P49,"")</f>
        <v/>
      </c>
      <c r="B49" s="14" t="str">
        <f ca="1">IF('临-任务'!AD49="","",HYPERLINK(项目参数!$J$32 &amp;"项目进度计划!$a$" &amp; MATCH('临-任务'!AD49,项目进度计划!$A:$A,0),"[" &amp;'临-任务'!AD49 &amp; "]" &amp; VLOOKUP('临-任务'!AD49,项目进度计划!$A:$C,3,FALSE)))</f>
        <v/>
      </c>
      <c r="C49" s="14" t="str">
        <f ca="1">IF('临-任务'!AE49="","",HYPERLINK(项目参数!$J$32 &amp;"项目进度计划!$a$" &amp; MATCH('临-任务'!AE49,项目进度计划!$A:$A,0),"[" &amp;'临-任务'!AE49 &amp; "]" &amp; VLOOKUP('临-任务'!AE49,项目进度计划!$A:$C,3,FALSE)))</f>
        <v/>
      </c>
      <c r="D49" s="14" t="str">
        <f ca="1">IF('临-任务'!AF49="","",HYPERLINK(项目参数!$J$32 &amp;"项目进度计划!$a$" &amp; MATCH('临-任务'!AF49,项目进度计划!$A:$A,0),"[" &amp;'临-任务'!AF49 &amp; "]" &amp; VLOOKUP('临-任务'!AF49,项目进度计划!$A:$C,3,FALSE)))</f>
        <v/>
      </c>
      <c r="E49" s="14" t="str">
        <f ca="1">IF('临-任务'!AG49="","",HYPERLINK(项目参数!$J$32 &amp;"项目进度计划!$a$" &amp; MATCH('临-任务'!AG49,项目进度计划!$A:$A,0),"[" &amp;'临-任务'!AG49 &amp; "]" &amp; VLOOKUP('临-任务'!AG49,项目进度计划!$A:$C,3,FALSE)))</f>
        <v/>
      </c>
      <c r="F49" s="14" t="str">
        <f ca="1">IF('临-任务'!AH49="","",HYPERLINK(项目参数!$J$32 &amp;"项目进度计划!$a$" &amp; MATCH('临-任务'!AH49,项目进度计划!$A:$A,0),"[" &amp;'临-任务'!AH49 &amp; "]" &amp; VLOOKUP('临-任务'!AH49,项目进度计划!$A:$C,3,FALSE)))</f>
        <v/>
      </c>
    </row>
    <row r="50" spans="1:6">
      <c r="A50" s="14" t="str">
        <f>IF('临-任务'!S50,'临-任务'!P50,"")</f>
        <v/>
      </c>
      <c r="B50" s="14" t="str">
        <f ca="1">IF('临-任务'!AD50="","",HYPERLINK(项目参数!$J$32 &amp;"项目进度计划!$a$" &amp; MATCH('临-任务'!AD50,项目进度计划!$A:$A,0),"[" &amp;'临-任务'!AD50 &amp; "]" &amp; VLOOKUP('临-任务'!AD50,项目进度计划!$A:$C,3,FALSE)))</f>
        <v/>
      </c>
      <c r="C50" s="14" t="str">
        <f ca="1">IF('临-任务'!AE50="","",HYPERLINK(项目参数!$J$32 &amp;"项目进度计划!$a$" &amp; MATCH('临-任务'!AE50,项目进度计划!$A:$A,0),"[" &amp;'临-任务'!AE50 &amp; "]" &amp; VLOOKUP('临-任务'!AE50,项目进度计划!$A:$C,3,FALSE)))</f>
        <v/>
      </c>
      <c r="D50" s="14" t="str">
        <f ca="1">IF('临-任务'!AF50="","",HYPERLINK(项目参数!$J$32 &amp;"项目进度计划!$a$" &amp; MATCH('临-任务'!AF50,项目进度计划!$A:$A,0),"[" &amp;'临-任务'!AF50 &amp; "]" &amp; VLOOKUP('临-任务'!AF50,项目进度计划!$A:$C,3,FALSE)))</f>
        <v/>
      </c>
      <c r="E50" s="14" t="str">
        <f ca="1">IF('临-任务'!AG50="","",HYPERLINK(项目参数!$J$32 &amp;"项目进度计划!$a$" &amp; MATCH('临-任务'!AG50,项目进度计划!$A:$A,0),"[" &amp;'临-任务'!AG50 &amp; "]" &amp; VLOOKUP('临-任务'!AG50,项目进度计划!$A:$C,3,FALSE)))</f>
        <v/>
      </c>
      <c r="F50" s="14" t="str">
        <f ca="1">IF('临-任务'!AH50="","",HYPERLINK(项目参数!$J$32 &amp;"项目进度计划!$a$" &amp; MATCH('临-任务'!AH50,项目进度计划!$A:$A,0),"[" &amp;'临-任务'!AH50 &amp; "]" &amp; VLOOKUP('临-任务'!AH50,项目进度计划!$A:$C,3,FALSE)))</f>
        <v/>
      </c>
    </row>
    <row r="51" spans="1:6">
      <c r="A51" s="14" t="str">
        <f>IF('临-任务'!S51,'临-任务'!P51,"")</f>
        <v/>
      </c>
      <c r="B51" s="14" t="str">
        <f ca="1">IF('临-任务'!AD51="","",HYPERLINK(项目参数!$J$32 &amp;"项目进度计划!$a$" &amp; MATCH('临-任务'!AD51,项目进度计划!$A:$A,0),"[" &amp;'临-任务'!AD51 &amp; "]" &amp; VLOOKUP('临-任务'!AD51,项目进度计划!$A:$C,3,FALSE)))</f>
        <v/>
      </c>
      <c r="C51" s="14" t="str">
        <f ca="1">IF('临-任务'!AE51="","",HYPERLINK(项目参数!$J$32 &amp;"项目进度计划!$a$" &amp; MATCH('临-任务'!AE51,项目进度计划!$A:$A,0),"[" &amp;'临-任务'!AE51 &amp; "]" &amp; VLOOKUP('临-任务'!AE51,项目进度计划!$A:$C,3,FALSE)))</f>
        <v/>
      </c>
      <c r="D51" s="14" t="str">
        <f ca="1">IF('临-任务'!AF51="","",HYPERLINK(项目参数!$J$32 &amp;"项目进度计划!$a$" &amp; MATCH('临-任务'!AF51,项目进度计划!$A:$A,0),"[" &amp;'临-任务'!AF51 &amp; "]" &amp; VLOOKUP('临-任务'!AF51,项目进度计划!$A:$C,3,FALSE)))</f>
        <v/>
      </c>
      <c r="E51" s="14" t="str">
        <f ca="1">IF('临-任务'!AG51="","",HYPERLINK(项目参数!$J$32 &amp;"项目进度计划!$a$" &amp; MATCH('临-任务'!AG51,项目进度计划!$A:$A,0),"[" &amp;'临-任务'!AG51 &amp; "]" &amp; VLOOKUP('临-任务'!AG51,项目进度计划!$A:$C,3,FALSE)))</f>
        <v/>
      </c>
      <c r="F51" s="14" t="str">
        <f ca="1">IF('临-任务'!AH51="","",HYPERLINK(项目参数!$J$32 &amp;"项目进度计划!$a$" &amp; MATCH('临-任务'!AH51,项目进度计划!$A:$A,0),"[" &amp;'临-任务'!AH51 &amp; "]" &amp; VLOOKUP('临-任务'!AH51,项目进度计划!$A:$C,3,FALSE)))</f>
        <v/>
      </c>
    </row>
    <row r="52" spans="1:6">
      <c r="A52" s="14" t="str">
        <f>IF('临-任务'!S52,'临-任务'!P52,"")</f>
        <v/>
      </c>
      <c r="B52" s="14" t="str">
        <f ca="1">IF('临-任务'!AD52="","",HYPERLINK(项目参数!$J$32 &amp;"项目进度计划!$a$" &amp; MATCH('临-任务'!AD52,项目进度计划!$A:$A,0),"[" &amp;'临-任务'!AD52 &amp; "]" &amp; VLOOKUP('临-任务'!AD52,项目进度计划!$A:$C,3,FALSE)))</f>
        <v/>
      </c>
      <c r="C52" s="14" t="str">
        <f ca="1">IF('临-任务'!AE52="","",HYPERLINK(项目参数!$J$32 &amp;"项目进度计划!$a$" &amp; MATCH('临-任务'!AE52,项目进度计划!$A:$A,0),"[" &amp;'临-任务'!AE52 &amp; "]" &amp; VLOOKUP('临-任务'!AE52,项目进度计划!$A:$C,3,FALSE)))</f>
        <v/>
      </c>
      <c r="D52" s="14" t="str">
        <f ca="1">IF('临-任务'!AF52="","",HYPERLINK(项目参数!$J$32 &amp;"项目进度计划!$a$" &amp; MATCH('临-任务'!AF52,项目进度计划!$A:$A,0),"[" &amp;'临-任务'!AF52 &amp; "]" &amp; VLOOKUP('临-任务'!AF52,项目进度计划!$A:$C,3,FALSE)))</f>
        <v/>
      </c>
      <c r="E52" s="14" t="str">
        <f ca="1">IF('临-任务'!AG52="","",HYPERLINK(项目参数!$J$32 &amp;"项目进度计划!$a$" &amp; MATCH('临-任务'!AG52,项目进度计划!$A:$A,0),"[" &amp;'临-任务'!AG52 &amp; "]" &amp; VLOOKUP('临-任务'!AG52,项目进度计划!$A:$C,3,FALSE)))</f>
        <v/>
      </c>
      <c r="F52" s="14" t="str">
        <f ca="1">IF('临-任务'!AH52="","",HYPERLINK(项目参数!$J$32 &amp;"项目进度计划!$a$" &amp; MATCH('临-任务'!AH52,项目进度计划!$A:$A,0),"[" &amp;'临-任务'!AH52 &amp; "]" &amp; VLOOKUP('临-任务'!AH52,项目进度计划!$A:$C,3,FALSE)))</f>
        <v/>
      </c>
    </row>
    <row r="53" spans="1:6">
      <c r="A53" s="14" t="str">
        <f>IF('临-任务'!S53,'临-任务'!P53,"")</f>
        <v/>
      </c>
      <c r="B53" s="14" t="str">
        <f ca="1">IF('临-任务'!AD53="","",HYPERLINK(项目参数!$J$32 &amp;"项目进度计划!$a$" &amp; MATCH('临-任务'!AD53,项目进度计划!$A:$A,0),"[" &amp;'临-任务'!AD53 &amp; "]" &amp; VLOOKUP('临-任务'!AD53,项目进度计划!$A:$C,3,FALSE)))</f>
        <v/>
      </c>
      <c r="C53" s="14" t="str">
        <f ca="1">IF('临-任务'!AE53="","",HYPERLINK(项目参数!$J$32 &amp;"项目进度计划!$a$" &amp; MATCH('临-任务'!AE53,项目进度计划!$A:$A,0),"[" &amp;'临-任务'!AE53 &amp; "]" &amp; VLOOKUP('临-任务'!AE53,项目进度计划!$A:$C,3,FALSE)))</f>
        <v/>
      </c>
      <c r="D53" s="14" t="str">
        <f ca="1">IF('临-任务'!AF53="","",HYPERLINK(项目参数!$J$32 &amp;"项目进度计划!$a$" &amp; MATCH('临-任务'!AF53,项目进度计划!$A:$A,0),"[" &amp;'临-任务'!AF53 &amp; "]" &amp; VLOOKUP('临-任务'!AF53,项目进度计划!$A:$C,3,FALSE)))</f>
        <v/>
      </c>
      <c r="E53" s="14" t="str">
        <f ca="1">IF('临-任务'!AG53="","",HYPERLINK(项目参数!$J$32 &amp;"项目进度计划!$a$" &amp; MATCH('临-任务'!AG53,项目进度计划!$A:$A,0),"[" &amp;'临-任务'!AG53 &amp; "]" &amp; VLOOKUP('临-任务'!AG53,项目进度计划!$A:$C,3,FALSE)))</f>
        <v/>
      </c>
      <c r="F53" s="14" t="str">
        <f ca="1">IF('临-任务'!AH53="","",HYPERLINK(项目参数!$J$32 &amp;"项目进度计划!$a$" &amp; MATCH('临-任务'!AH53,项目进度计划!$A:$A,0),"[" &amp;'临-任务'!AH53 &amp; "]" &amp; VLOOKUP('临-任务'!AH53,项目进度计划!$A:$C,3,FALSE)))</f>
        <v/>
      </c>
    </row>
    <row r="54" spans="1:6">
      <c r="A54" s="14" t="str">
        <f>IF('临-任务'!S54,'临-任务'!P54,"")</f>
        <v/>
      </c>
      <c r="B54" s="14" t="str">
        <f ca="1">IF('临-任务'!AD54="","",HYPERLINK(项目参数!$J$32 &amp;"项目进度计划!$a$" &amp; MATCH('临-任务'!AD54,项目进度计划!$A:$A,0),"[" &amp;'临-任务'!AD54 &amp; "]" &amp; VLOOKUP('临-任务'!AD54,项目进度计划!$A:$C,3,FALSE)))</f>
        <v/>
      </c>
      <c r="C54" s="14" t="str">
        <f ca="1">IF('临-任务'!AE54="","",HYPERLINK(项目参数!$J$32 &amp;"项目进度计划!$a$" &amp; MATCH('临-任务'!AE54,项目进度计划!$A:$A,0),"[" &amp;'临-任务'!AE54 &amp; "]" &amp; VLOOKUP('临-任务'!AE54,项目进度计划!$A:$C,3,FALSE)))</f>
        <v/>
      </c>
      <c r="D54" s="14" t="str">
        <f ca="1">IF('临-任务'!AF54="","",HYPERLINK(项目参数!$J$32 &amp;"项目进度计划!$a$" &amp; MATCH('临-任务'!AF54,项目进度计划!$A:$A,0),"[" &amp;'临-任务'!AF54 &amp; "]" &amp; VLOOKUP('临-任务'!AF54,项目进度计划!$A:$C,3,FALSE)))</f>
        <v/>
      </c>
      <c r="E54" s="14" t="str">
        <f ca="1">IF('临-任务'!AG54="","",HYPERLINK(项目参数!$J$32 &amp;"项目进度计划!$a$" &amp; MATCH('临-任务'!AG54,项目进度计划!$A:$A,0),"[" &amp;'临-任务'!AG54 &amp; "]" &amp; VLOOKUP('临-任务'!AG54,项目进度计划!$A:$C,3,FALSE)))</f>
        <v/>
      </c>
      <c r="F54" s="14" t="str">
        <f ca="1">IF('临-任务'!AH54="","",HYPERLINK(项目参数!$J$32 &amp;"项目进度计划!$a$" &amp; MATCH('临-任务'!AH54,项目进度计划!$A:$A,0),"[" &amp;'临-任务'!AH54 &amp; "]" &amp; VLOOKUP('临-任务'!AH54,项目进度计划!$A:$C,3,FALSE)))</f>
        <v/>
      </c>
    </row>
    <row r="55" spans="1:6">
      <c r="A55" s="14" t="str">
        <f>IF('临-任务'!S55,'临-任务'!P55,"")</f>
        <v/>
      </c>
      <c r="B55" s="14" t="str">
        <f ca="1">IF('临-任务'!AD55="","",HYPERLINK(项目参数!$J$32 &amp;"项目进度计划!$a$" &amp; MATCH('临-任务'!AD55,项目进度计划!$A:$A,0),"[" &amp;'临-任务'!AD55 &amp; "]" &amp; VLOOKUP('临-任务'!AD55,项目进度计划!$A:$C,3,FALSE)))</f>
        <v/>
      </c>
      <c r="C55" s="14" t="str">
        <f ca="1">IF('临-任务'!AE55="","",HYPERLINK(项目参数!$J$32 &amp;"项目进度计划!$a$" &amp; MATCH('临-任务'!AE55,项目进度计划!$A:$A,0),"[" &amp;'临-任务'!AE55 &amp; "]" &amp; VLOOKUP('临-任务'!AE55,项目进度计划!$A:$C,3,FALSE)))</f>
        <v/>
      </c>
      <c r="D55" s="14" t="str">
        <f ca="1">IF('临-任务'!AF55="","",HYPERLINK(项目参数!$J$32 &amp;"项目进度计划!$a$" &amp; MATCH('临-任务'!AF55,项目进度计划!$A:$A,0),"[" &amp;'临-任务'!AF55 &amp; "]" &amp; VLOOKUP('临-任务'!AF55,项目进度计划!$A:$C,3,FALSE)))</f>
        <v/>
      </c>
      <c r="E55" s="14" t="str">
        <f ca="1">IF('临-任务'!AG55="","",HYPERLINK(项目参数!$J$32 &amp;"项目进度计划!$a$" &amp; MATCH('临-任务'!AG55,项目进度计划!$A:$A,0),"[" &amp;'临-任务'!AG55 &amp; "]" &amp; VLOOKUP('临-任务'!AG55,项目进度计划!$A:$C,3,FALSE)))</f>
        <v/>
      </c>
      <c r="F55" s="14" t="str">
        <f ca="1">IF('临-任务'!AH55="","",HYPERLINK(项目参数!$J$32 &amp;"项目进度计划!$a$" &amp; MATCH('临-任务'!AH55,项目进度计划!$A:$A,0),"[" &amp;'临-任务'!AH55 &amp; "]" &amp; VLOOKUP('临-任务'!AH55,项目进度计划!$A:$C,3,FALSE)))</f>
        <v/>
      </c>
    </row>
    <row r="56" spans="1:6">
      <c r="A56" s="14" t="str">
        <f>IF('临-任务'!S56,'临-任务'!P56,"")</f>
        <v/>
      </c>
      <c r="B56" s="14" t="str">
        <f ca="1">IF('临-任务'!AD56="","",HYPERLINK(项目参数!$J$32 &amp;"项目进度计划!$a$" &amp; MATCH('临-任务'!AD56,项目进度计划!$A:$A,0),"[" &amp;'临-任务'!AD56 &amp; "]" &amp; VLOOKUP('临-任务'!AD56,项目进度计划!$A:$C,3,FALSE)))</f>
        <v/>
      </c>
      <c r="C56" s="14" t="str">
        <f ca="1">IF('临-任务'!AE56="","",HYPERLINK(项目参数!$J$32 &amp;"项目进度计划!$a$" &amp; MATCH('临-任务'!AE56,项目进度计划!$A:$A,0),"[" &amp;'临-任务'!AE56 &amp; "]" &amp; VLOOKUP('临-任务'!AE56,项目进度计划!$A:$C,3,FALSE)))</f>
        <v/>
      </c>
      <c r="D56" s="14" t="str">
        <f ca="1">IF('临-任务'!AF56="","",HYPERLINK(项目参数!$J$32 &amp;"项目进度计划!$a$" &amp; MATCH('临-任务'!AF56,项目进度计划!$A:$A,0),"[" &amp;'临-任务'!AF56 &amp; "]" &amp; VLOOKUP('临-任务'!AF56,项目进度计划!$A:$C,3,FALSE)))</f>
        <v/>
      </c>
      <c r="E56" s="14" t="str">
        <f ca="1">IF('临-任务'!AG56="","",HYPERLINK(项目参数!$J$32 &amp;"项目进度计划!$a$" &amp; MATCH('临-任务'!AG56,项目进度计划!$A:$A,0),"[" &amp;'临-任务'!AG56 &amp; "]" &amp; VLOOKUP('临-任务'!AG56,项目进度计划!$A:$C,3,FALSE)))</f>
        <v/>
      </c>
      <c r="F56" s="14" t="str">
        <f ca="1">IF('临-任务'!AH56="","",HYPERLINK(项目参数!$J$32 &amp;"项目进度计划!$a$" &amp; MATCH('临-任务'!AH56,项目进度计划!$A:$A,0),"[" &amp;'临-任务'!AH56 &amp; "]" &amp; VLOOKUP('临-任务'!AH56,项目进度计划!$A:$C,3,FALSE)))</f>
        <v/>
      </c>
    </row>
    <row r="57" spans="1:6">
      <c r="A57" s="14" t="str">
        <f>IF('临-任务'!S57,'临-任务'!P57,"")</f>
        <v/>
      </c>
      <c r="B57" s="14" t="str">
        <f ca="1">IF('临-任务'!AD57="","",HYPERLINK(项目参数!$J$32 &amp;"项目进度计划!$a$" &amp; MATCH('临-任务'!AD57,项目进度计划!$A:$A,0),"[" &amp;'临-任务'!AD57 &amp; "]" &amp; VLOOKUP('临-任务'!AD57,项目进度计划!$A:$C,3,FALSE)))</f>
        <v/>
      </c>
      <c r="C57" s="14" t="str">
        <f ca="1">IF('临-任务'!AE57="","",HYPERLINK(项目参数!$J$32 &amp;"项目进度计划!$a$" &amp; MATCH('临-任务'!AE57,项目进度计划!$A:$A,0),"[" &amp;'临-任务'!AE57 &amp; "]" &amp; VLOOKUP('临-任务'!AE57,项目进度计划!$A:$C,3,FALSE)))</f>
        <v/>
      </c>
      <c r="D57" s="14" t="str">
        <f ca="1">IF('临-任务'!AF57="","",HYPERLINK(项目参数!$J$32 &amp;"项目进度计划!$a$" &amp; MATCH('临-任务'!AF57,项目进度计划!$A:$A,0),"[" &amp;'临-任务'!AF57 &amp; "]" &amp; VLOOKUP('临-任务'!AF57,项目进度计划!$A:$C,3,FALSE)))</f>
        <v/>
      </c>
      <c r="E57" s="14" t="str">
        <f ca="1">IF('临-任务'!AG57="","",HYPERLINK(项目参数!$J$32 &amp;"项目进度计划!$a$" &amp; MATCH('临-任务'!AG57,项目进度计划!$A:$A,0),"[" &amp;'临-任务'!AG57 &amp; "]" &amp; VLOOKUP('临-任务'!AG57,项目进度计划!$A:$C,3,FALSE)))</f>
        <v/>
      </c>
      <c r="F57" s="14" t="str">
        <f ca="1">IF('临-任务'!AH57="","",HYPERLINK(项目参数!$J$32 &amp;"项目进度计划!$a$" &amp; MATCH('临-任务'!AH57,项目进度计划!$A:$A,0),"[" &amp;'临-任务'!AH57 &amp; "]" &amp; VLOOKUP('临-任务'!AH57,项目进度计划!$A:$C,3,FALSE)))</f>
        <v/>
      </c>
    </row>
    <row r="58" spans="1:6">
      <c r="A58" s="14" t="str">
        <f>IF('临-任务'!S58,'临-任务'!P58,"")</f>
        <v/>
      </c>
      <c r="B58" s="14" t="str">
        <f ca="1">IF('临-任务'!AD58="","",HYPERLINK(项目参数!$J$32 &amp;"项目进度计划!$a$" &amp; MATCH('临-任务'!AD58,项目进度计划!$A:$A,0),"[" &amp;'临-任务'!AD58 &amp; "]" &amp; VLOOKUP('临-任务'!AD58,项目进度计划!$A:$C,3,FALSE)))</f>
        <v/>
      </c>
      <c r="C58" s="14" t="str">
        <f ca="1">IF('临-任务'!AE58="","",HYPERLINK(项目参数!$J$32 &amp;"项目进度计划!$a$" &amp; MATCH('临-任务'!AE58,项目进度计划!$A:$A,0),"[" &amp;'临-任务'!AE58 &amp; "]" &amp; VLOOKUP('临-任务'!AE58,项目进度计划!$A:$C,3,FALSE)))</f>
        <v/>
      </c>
      <c r="D58" s="14" t="str">
        <f ca="1">IF('临-任务'!AF58="","",HYPERLINK(项目参数!$J$32 &amp;"项目进度计划!$a$" &amp; MATCH('临-任务'!AF58,项目进度计划!$A:$A,0),"[" &amp;'临-任务'!AF58 &amp; "]" &amp; VLOOKUP('临-任务'!AF58,项目进度计划!$A:$C,3,FALSE)))</f>
        <v/>
      </c>
      <c r="E58" s="14" t="str">
        <f ca="1">IF('临-任务'!AG58="","",HYPERLINK(项目参数!$J$32 &amp;"项目进度计划!$a$" &amp; MATCH('临-任务'!AG58,项目进度计划!$A:$A,0),"[" &amp;'临-任务'!AG58 &amp; "]" &amp; VLOOKUP('临-任务'!AG58,项目进度计划!$A:$C,3,FALSE)))</f>
        <v/>
      </c>
      <c r="F58" s="14" t="str">
        <f ca="1">IF('临-任务'!AH58="","",HYPERLINK(项目参数!$J$32 &amp;"项目进度计划!$a$" &amp; MATCH('临-任务'!AH58,项目进度计划!$A:$A,0),"[" &amp;'临-任务'!AH58 &amp; "]" &amp; VLOOKUP('临-任务'!AH58,项目进度计划!$A:$C,3,FALSE)))</f>
        <v/>
      </c>
    </row>
    <row r="59" spans="1:6">
      <c r="A59" s="14" t="str">
        <f>IF('临-任务'!S59,'临-任务'!P59,"")</f>
        <v/>
      </c>
      <c r="B59" s="14" t="str">
        <f ca="1">IF('临-任务'!AD59="","",HYPERLINK(项目参数!$J$32 &amp;"项目进度计划!$a$" &amp; MATCH('临-任务'!AD59,项目进度计划!$A:$A,0),"[" &amp;'临-任务'!AD59 &amp; "]" &amp; VLOOKUP('临-任务'!AD59,项目进度计划!$A:$C,3,FALSE)))</f>
        <v/>
      </c>
      <c r="C59" s="14" t="str">
        <f ca="1">IF('临-任务'!AE59="","",HYPERLINK(项目参数!$J$32 &amp;"项目进度计划!$a$" &amp; MATCH('临-任务'!AE59,项目进度计划!$A:$A,0),"[" &amp;'临-任务'!AE59 &amp; "]" &amp; VLOOKUP('临-任务'!AE59,项目进度计划!$A:$C,3,FALSE)))</f>
        <v/>
      </c>
      <c r="D59" s="14" t="str">
        <f ca="1">IF('临-任务'!AF59="","",HYPERLINK(项目参数!$J$32 &amp;"项目进度计划!$a$" &amp; MATCH('临-任务'!AF59,项目进度计划!$A:$A,0),"[" &amp;'临-任务'!AF59 &amp; "]" &amp; VLOOKUP('临-任务'!AF59,项目进度计划!$A:$C,3,FALSE)))</f>
        <v/>
      </c>
      <c r="E59" s="14" t="str">
        <f ca="1">IF('临-任务'!AG59="","",HYPERLINK(项目参数!$J$32 &amp;"项目进度计划!$a$" &amp; MATCH('临-任务'!AG59,项目进度计划!$A:$A,0),"[" &amp;'临-任务'!AG59 &amp; "]" &amp; VLOOKUP('临-任务'!AG59,项目进度计划!$A:$C,3,FALSE)))</f>
        <v/>
      </c>
      <c r="F59" s="14" t="str">
        <f ca="1">IF('临-任务'!AH59="","",HYPERLINK(项目参数!$J$32 &amp;"项目进度计划!$a$" &amp; MATCH('临-任务'!AH59,项目进度计划!$A:$A,0),"[" &amp;'临-任务'!AH59 &amp; "]" &amp; VLOOKUP('临-任务'!AH59,项目进度计划!$A:$C,3,FALSE)))</f>
        <v/>
      </c>
    </row>
    <row r="60" spans="1:6">
      <c r="A60" s="14" t="str">
        <f>IF('临-任务'!S60,'临-任务'!P60,"")</f>
        <v/>
      </c>
      <c r="B60" s="14" t="str">
        <f ca="1">IF('临-任务'!AD60="","",HYPERLINK(项目参数!$J$32 &amp;"项目进度计划!$a$" &amp; MATCH('临-任务'!AD60,项目进度计划!$A:$A,0),"[" &amp;'临-任务'!AD60 &amp; "]" &amp; VLOOKUP('临-任务'!AD60,项目进度计划!$A:$C,3,FALSE)))</f>
        <v/>
      </c>
      <c r="C60" s="14" t="str">
        <f ca="1">IF('临-任务'!AE60="","",HYPERLINK(项目参数!$J$32 &amp;"项目进度计划!$a$" &amp; MATCH('临-任务'!AE60,项目进度计划!$A:$A,0),"[" &amp;'临-任务'!AE60 &amp; "]" &amp; VLOOKUP('临-任务'!AE60,项目进度计划!$A:$C,3,FALSE)))</f>
        <v/>
      </c>
      <c r="D60" s="14" t="str">
        <f ca="1">IF('临-任务'!AF60="","",HYPERLINK(项目参数!$J$32 &amp;"项目进度计划!$a$" &amp; MATCH('临-任务'!AF60,项目进度计划!$A:$A,0),"[" &amp;'临-任务'!AF60 &amp; "]" &amp; VLOOKUP('临-任务'!AF60,项目进度计划!$A:$C,3,FALSE)))</f>
        <v/>
      </c>
      <c r="E60" s="14" t="str">
        <f ca="1">IF('临-任务'!AG60="","",HYPERLINK(项目参数!$J$32 &amp;"项目进度计划!$a$" &amp; MATCH('临-任务'!AG60,项目进度计划!$A:$A,0),"[" &amp;'临-任务'!AG60 &amp; "]" &amp; VLOOKUP('临-任务'!AG60,项目进度计划!$A:$C,3,FALSE)))</f>
        <v/>
      </c>
      <c r="F60" s="14" t="str">
        <f ca="1">IF('临-任务'!AH60="","",HYPERLINK(项目参数!$J$32 &amp;"项目进度计划!$a$" &amp; MATCH('临-任务'!AH60,项目进度计划!$A:$A,0),"[" &amp;'临-任务'!AH60 &amp; "]" &amp; VLOOKUP('临-任务'!AH60,项目进度计划!$A:$C,3,FALSE)))</f>
        <v/>
      </c>
    </row>
    <row r="61" spans="1:6">
      <c r="A61" s="14" t="str">
        <f>IF('临-任务'!S61,'临-任务'!P61,"")</f>
        <v/>
      </c>
      <c r="B61" s="14" t="str">
        <f ca="1">IF('临-任务'!AD61="","",HYPERLINK(项目参数!$J$32 &amp;"项目进度计划!$a$" &amp; MATCH('临-任务'!AD61,项目进度计划!$A:$A,0),"[" &amp;'临-任务'!AD61 &amp; "]" &amp; VLOOKUP('临-任务'!AD61,项目进度计划!$A:$C,3,FALSE)))</f>
        <v/>
      </c>
      <c r="C61" s="14" t="str">
        <f ca="1">IF('临-任务'!AE61="","",HYPERLINK(项目参数!$J$32 &amp;"项目进度计划!$a$" &amp; MATCH('临-任务'!AE61,项目进度计划!$A:$A,0),"[" &amp;'临-任务'!AE61 &amp; "]" &amp; VLOOKUP('临-任务'!AE61,项目进度计划!$A:$C,3,FALSE)))</f>
        <v/>
      </c>
      <c r="D61" s="14" t="str">
        <f ca="1">IF('临-任务'!AF61="","",HYPERLINK(项目参数!$J$32 &amp;"项目进度计划!$a$" &amp; MATCH('临-任务'!AF61,项目进度计划!$A:$A,0),"[" &amp;'临-任务'!AF61 &amp; "]" &amp; VLOOKUP('临-任务'!AF61,项目进度计划!$A:$C,3,FALSE)))</f>
        <v/>
      </c>
      <c r="E61" s="14" t="str">
        <f ca="1">IF('临-任务'!AG61="","",HYPERLINK(项目参数!$J$32 &amp;"项目进度计划!$a$" &amp; MATCH('临-任务'!AG61,项目进度计划!$A:$A,0),"[" &amp;'临-任务'!AG61 &amp; "]" &amp; VLOOKUP('临-任务'!AG61,项目进度计划!$A:$C,3,FALSE)))</f>
        <v/>
      </c>
      <c r="F61" s="14" t="str">
        <f ca="1">IF('临-任务'!AH61="","",HYPERLINK(项目参数!$J$32 &amp;"项目进度计划!$a$" &amp; MATCH('临-任务'!AH61,项目进度计划!$A:$A,0),"[" &amp;'临-任务'!AH61 &amp; "]" &amp; VLOOKUP('临-任务'!AH61,项目进度计划!$A:$C,3,FALSE)))</f>
        <v/>
      </c>
    </row>
    <row r="62" spans="1:6">
      <c r="A62" s="14" t="str">
        <f>IF('临-任务'!S62,'临-任务'!P62,"")</f>
        <v/>
      </c>
      <c r="B62" s="14" t="str">
        <f ca="1">IF('临-任务'!AD62="","",HYPERLINK(项目参数!$J$32 &amp;"项目进度计划!$a$" &amp; MATCH('临-任务'!AD62,项目进度计划!$A:$A,0),"[" &amp;'临-任务'!AD62 &amp; "]" &amp; VLOOKUP('临-任务'!AD62,项目进度计划!$A:$C,3,FALSE)))</f>
        <v/>
      </c>
      <c r="C62" s="14" t="str">
        <f ca="1">IF('临-任务'!AE62="","",HYPERLINK(项目参数!$J$32 &amp;"项目进度计划!$a$" &amp; MATCH('临-任务'!AE62,项目进度计划!$A:$A,0),"[" &amp;'临-任务'!AE62 &amp; "]" &amp; VLOOKUP('临-任务'!AE62,项目进度计划!$A:$C,3,FALSE)))</f>
        <v/>
      </c>
      <c r="D62" s="14" t="str">
        <f ca="1">IF('临-任务'!AF62="","",HYPERLINK(项目参数!$J$32 &amp;"项目进度计划!$a$" &amp; MATCH('临-任务'!AF62,项目进度计划!$A:$A,0),"[" &amp;'临-任务'!AF62 &amp; "]" &amp; VLOOKUP('临-任务'!AF62,项目进度计划!$A:$C,3,FALSE)))</f>
        <v/>
      </c>
      <c r="E62" s="14" t="str">
        <f ca="1">IF('临-任务'!AG62="","",HYPERLINK(项目参数!$J$32 &amp;"项目进度计划!$a$" &amp; MATCH('临-任务'!AG62,项目进度计划!$A:$A,0),"[" &amp;'临-任务'!AG62 &amp; "]" &amp; VLOOKUP('临-任务'!AG62,项目进度计划!$A:$C,3,FALSE)))</f>
        <v/>
      </c>
      <c r="F62" s="14" t="str">
        <f ca="1">IF('临-任务'!AH62="","",HYPERLINK(项目参数!$J$32 &amp;"项目进度计划!$a$" &amp; MATCH('临-任务'!AH62,项目进度计划!$A:$A,0),"[" &amp;'临-任务'!AH62 &amp; "]" &amp; VLOOKUP('临-任务'!AH62,项目进度计划!$A:$C,3,FALSE)))</f>
        <v/>
      </c>
    </row>
    <row r="63" spans="1:6">
      <c r="A63" s="14" t="str">
        <f>IF('临-任务'!S63,'临-任务'!P63,"")</f>
        <v/>
      </c>
      <c r="B63" s="14" t="str">
        <f ca="1">IF('临-任务'!AD63="","",HYPERLINK(项目参数!$J$32 &amp;"项目进度计划!$a$" &amp; MATCH('临-任务'!AD63,项目进度计划!$A:$A,0),"[" &amp;'临-任务'!AD63 &amp; "]" &amp; VLOOKUP('临-任务'!AD63,项目进度计划!$A:$C,3,FALSE)))</f>
        <v/>
      </c>
      <c r="C63" s="14" t="str">
        <f ca="1">IF('临-任务'!AE63="","",HYPERLINK(项目参数!$J$32 &amp;"项目进度计划!$a$" &amp; MATCH('临-任务'!AE63,项目进度计划!$A:$A,0),"[" &amp;'临-任务'!AE63 &amp; "]" &amp; VLOOKUP('临-任务'!AE63,项目进度计划!$A:$C,3,FALSE)))</f>
        <v/>
      </c>
      <c r="D63" s="14" t="str">
        <f ca="1">IF('临-任务'!AF63="","",HYPERLINK(项目参数!$J$32 &amp;"项目进度计划!$a$" &amp; MATCH('临-任务'!AF63,项目进度计划!$A:$A,0),"[" &amp;'临-任务'!AF63 &amp; "]" &amp; VLOOKUP('临-任务'!AF63,项目进度计划!$A:$C,3,FALSE)))</f>
        <v/>
      </c>
      <c r="E63" s="14" t="str">
        <f ca="1">IF('临-任务'!AG63="","",HYPERLINK(项目参数!$J$32 &amp;"项目进度计划!$a$" &amp; MATCH('临-任务'!AG63,项目进度计划!$A:$A,0),"[" &amp;'临-任务'!AG63 &amp; "]" &amp; VLOOKUP('临-任务'!AG63,项目进度计划!$A:$C,3,FALSE)))</f>
        <v/>
      </c>
      <c r="F63" s="14" t="str">
        <f ca="1">IF('临-任务'!AH63="","",HYPERLINK(项目参数!$J$32 &amp;"项目进度计划!$a$" &amp; MATCH('临-任务'!AH63,项目进度计划!$A:$A,0),"[" &amp;'临-任务'!AH63 &amp; "]" &amp; VLOOKUP('临-任务'!AH63,项目进度计划!$A:$C,3,FALSE)))</f>
        <v/>
      </c>
    </row>
    <row r="64" spans="1:6">
      <c r="A64" s="14" t="str">
        <f>IF('临-任务'!S64,'临-任务'!P64,"")</f>
        <v/>
      </c>
      <c r="B64" s="14" t="str">
        <f ca="1">IF('临-任务'!AD64="","",HYPERLINK(项目参数!$J$32 &amp;"项目进度计划!$a$" &amp; MATCH('临-任务'!AD64,项目进度计划!$A:$A,0),"[" &amp;'临-任务'!AD64 &amp; "]" &amp; VLOOKUP('临-任务'!AD64,项目进度计划!$A:$C,3,FALSE)))</f>
        <v/>
      </c>
      <c r="C64" s="14" t="str">
        <f ca="1">IF('临-任务'!AE64="","",HYPERLINK(项目参数!$J$32 &amp;"项目进度计划!$a$" &amp; MATCH('临-任务'!AE64,项目进度计划!$A:$A,0),"[" &amp;'临-任务'!AE64 &amp; "]" &amp; VLOOKUP('临-任务'!AE64,项目进度计划!$A:$C,3,FALSE)))</f>
        <v/>
      </c>
      <c r="D64" s="14" t="str">
        <f ca="1">IF('临-任务'!AF64="","",HYPERLINK(项目参数!$J$32 &amp;"项目进度计划!$a$" &amp; MATCH('临-任务'!AF64,项目进度计划!$A:$A,0),"[" &amp;'临-任务'!AF64 &amp; "]" &amp; VLOOKUP('临-任务'!AF64,项目进度计划!$A:$C,3,FALSE)))</f>
        <v/>
      </c>
      <c r="E64" s="14" t="str">
        <f ca="1">IF('临-任务'!AG64="","",HYPERLINK(项目参数!$J$32 &amp;"项目进度计划!$a$" &amp; MATCH('临-任务'!AG64,项目进度计划!$A:$A,0),"[" &amp;'临-任务'!AG64 &amp; "]" &amp; VLOOKUP('临-任务'!AG64,项目进度计划!$A:$C,3,FALSE)))</f>
        <v/>
      </c>
      <c r="F64" s="14" t="str">
        <f ca="1">IF('临-任务'!AH64="","",HYPERLINK(项目参数!$J$32 &amp;"项目进度计划!$a$" &amp; MATCH('临-任务'!AH64,项目进度计划!$A:$A,0),"[" &amp;'临-任务'!AH64 &amp; "]" &amp; VLOOKUP('临-任务'!AH64,项目进度计划!$A:$C,3,FALSE)))</f>
        <v/>
      </c>
    </row>
    <row r="65" spans="1:6">
      <c r="A65" s="14" t="str">
        <f>IF('临-任务'!S65,'临-任务'!P65,"")</f>
        <v/>
      </c>
      <c r="B65" s="14" t="str">
        <f ca="1">IF('临-任务'!AD65="","",HYPERLINK(项目参数!$J$32 &amp;"项目进度计划!$a$" &amp; MATCH('临-任务'!AD65,项目进度计划!$A:$A,0),"[" &amp;'临-任务'!AD65 &amp; "]" &amp; VLOOKUP('临-任务'!AD65,项目进度计划!$A:$C,3,FALSE)))</f>
        <v/>
      </c>
      <c r="C65" s="14" t="str">
        <f ca="1">IF('临-任务'!AE65="","",HYPERLINK(项目参数!$J$32 &amp;"项目进度计划!$a$" &amp; MATCH('临-任务'!AE65,项目进度计划!$A:$A,0),"[" &amp;'临-任务'!AE65 &amp; "]" &amp; VLOOKUP('临-任务'!AE65,项目进度计划!$A:$C,3,FALSE)))</f>
        <v/>
      </c>
      <c r="D65" s="14" t="str">
        <f ca="1">IF('临-任务'!AF65="","",HYPERLINK(项目参数!$J$32 &amp;"项目进度计划!$a$" &amp; MATCH('临-任务'!AF65,项目进度计划!$A:$A,0),"[" &amp;'临-任务'!AF65 &amp; "]" &amp; VLOOKUP('临-任务'!AF65,项目进度计划!$A:$C,3,FALSE)))</f>
        <v/>
      </c>
      <c r="E65" s="14" t="str">
        <f ca="1">IF('临-任务'!AG65="","",HYPERLINK(项目参数!$J$32 &amp;"项目进度计划!$a$" &amp; MATCH('临-任务'!AG65,项目进度计划!$A:$A,0),"[" &amp;'临-任务'!AG65 &amp; "]" &amp; VLOOKUP('临-任务'!AG65,项目进度计划!$A:$C,3,FALSE)))</f>
        <v/>
      </c>
      <c r="F65" s="14" t="str">
        <f ca="1">IF('临-任务'!AH65="","",HYPERLINK(项目参数!$J$32 &amp;"项目进度计划!$a$" &amp; MATCH('临-任务'!AH65,项目进度计划!$A:$A,0),"[" &amp;'临-任务'!AH65 &amp; "]" &amp; VLOOKUP('临-任务'!AH65,项目进度计划!$A:$C,3,FALSE)))</f>
        <v/>
      </c>
    </row>
    <row r="66" spans="1:6">
      <c r="A66" s="14" t="str">
        <f>IF('临-任务'!S66,'临-任务'!P66,"")</f>
        <v/>
      </c>
      <c r="B66" s="14" t="str">
        <f ca="1">IF('临-任务'!AD66="","",HYPERLINK(项目参数!$J$32 &amp;"项目进度计划!$a$" &amp; MATCH('临-任务'!AD66,项目进度计划!$A:$A,0),"[" &amp;'临-任务'!AD66 &amp; "]" &amp; VLOOKUP('临-任务'!AD66,项目进度计划!$A:$C,3,FALSE)))</f>
        <v/>
      </c>
      <c r="C66" s="14" t="str">
        <f ca="1">IF('临-任务'!AE66="","",HYPERLINK(项目参数!$J$32 &amp;"项目进度计划!$a$" &amp; MATCH('临-任务'!AE66,项目进度计划!$A:$A,0),"[" &amp;'临-任务'!AE66 &amp; "]" &amp; VLOOKUP('临-任务'!AE66,项目进度计划!$A:$C,3,FALSE)))</f>
        <v/>
      </c>
      <c r="D66" s="14" t="str">
        <f ca="1">IF('临-任务'!AF66="","",HYPERLINK(项目参数!$J$32 &amp;"项目进度计划!$a$" &amp; MATCH('临-任务'!AF66,项目进度计划!$A:$A,0),"[" &amp;'临-任务'!AF66 &amp; "]" &amp; VLOOKUP('临-任务'!AF66,项目进度计划!$A:$C,3,FALSE)))</f>
        <v/>
      </c>
      <c r="E66" s="14" t="str">
        <f ca="1">IF('临-任务'!AG66="","",HYPERLINK(项目参数!$J$32 &amp;"项目进度计划!$a$" &amp; MATCH('临-任务'!AG66,项目进度计划!$A:$A,0),"[" &amp;'临-任务'!AG66 &amp; "]" &amp; VLOOKUP('临-任务'!AG66,项目进度计划!$A:$C,3,FALSE)))</f>
        <v/>
      </c>
      <c r="F66" s="14" t="str">
        <f ca="1">IF('临-任务'!AH66="","",HYPERLINK(项目参数!$J$32 &amp;"项目进度计划!$a$" &amp; MATCH('临-任务'!AH66,项目进度计划!$A:$A,0),"[" &amp;'临-任务'!AH66 &amp; "]" &amp; VLOOKUP('临-任务'!AH66,项目进度计划!$A:$C,3,FALSE)))</f>
        <v/>
      </c>
    </row>
    <row r="67" spans="1:6">
      <c r="A67" s="14" t="str">
        <f>IF('临-任务'!S67,'临-任务'!P67,"")</f>
        <v/>
      </c>
      <c r="B67" s="14" t="str">
        <f ca="1">IF('临-任务'!AD67="","",HYPERLINK(项目参数!$J$32 &amp;"项目进度计划!$a$" &amp; MATCH('临-任务'!AD67,项目进度计划!$A:$A,0),"[" &amp;'临-任务'!AD67 &amp; "]" &amp; VLOOKUP('临-任务'!AD67,项目进度计划!$A:$C,3,FALSE)))</f>
        <v/>
      </c>
      <c r="C67" s="14" t="str">
        <f ca="1">IF('临-任务'!AE67="","",HYPERLINK(项目参数!$J$32 &amp;"项目进度计划!$a$" &amp; MATCH('临-任务'!AE67,项目进度计划!$A:$A,0),"[" &amp;'临-任务'!AE67 &amp; "]" &amp; VLOOKUP('临-任务'!AE67,项目进度计划!$A:$C,3,FALSE)))</f>
        <v/>
      </c>
      <c r="D67" s="14" t="str">
        <f ca="1">IF('临-任务'!AF67="","",HYPERLINK(项目参数!$J$32 &amp;"项目进度计划!$a$" &amp; MATCH('临-任务'!AF67,项目进度计划!$A:$A,0),"[" &amp;'临-任务'!AF67 &amp; "]" &amp; VLOOKUP('临-任务'!AF67,项目进度计划!$A:$C,3,FALSE)))</f>
        <v/>
      </c>
      <c r="E67" s="14" t="str">
        <f ca="1">IF('临-任务'!AG67="","",HYPERLINK(项目参数!$J$32 &amp;"项目进度计划!$a$" &amp; MATCH('临-任务'!AG67,项目进度计划!$A:$A,0),"[" &amp;'临-任务'!AG67 &amp; "]" &amp; VLOOKUP('临-任务'!AG67,项目进度计划!$A:$C,3,FALSE)))</f>
        <v/>
      </c>
      <c r="F67" s="14" t="str">
        <f ca="1">IF('临-任务'!AH67="","",HYPERLINK(项目参数!$J$32 &amp;"项目进度计划!$a$" &amp; MATCH('临-任务'!AH67,项目进度计划!$A:$A,0),"[" &amp;'临-任务'!AH67 &amp; "]" &amp; VLOOKUP('临-任务'!AH67,项目进度计划!$A:$C,3,FALSE)))</f>
        <v/>
      </c>
    </row>
    <row r="68" spans="1:6">
      <c r="A68" s="14" t="str">
        <f>IF('临-任务'!S68,'临-任务'!P68,"")</f>
        <v/>
      </c>
      <c r="B68" s="14" t="str">
        <f ca="1">IF('临-任务'!AD68="","",HYPERLINK(项目参数!$J$32 &amp;"项目进度计划!$a$" &amp; MATCH('临-任务'!AD68,项目进度计划!$A:$A,0),"[" &amp;'临-任务'!AD68 &amp; "]" &amp; VLOOKUP('临-任务'!AD68,项目进度计划!$A:$C,3,FALSE)))</f>
        <v/>
      </c>
      <c r="C68" s="14" t="str">
        <f ca="1">IF('临-任务'!AE68="","",HYPERLINK(项目参数!$J$32 &amp;"项目进度计划!$a$" &amp; MATCH('临-任务'!AE68,项目进度计划!$A:$A,0),"[" &amp;'临-任务'!AE68 &amp; "]" &amp; VLOOKUP('临-任务'!AE68,项目进度计划!$A:$C,3,FALSE)))</f>
        <v/>
      </c>
      <c r="D68" s="14" t="str">
        <f ca="1">IF('临-任务'!AF68="","",HYPERLINK(项目参数!$J$32 &amp;"项目进度计划!$a$" &amp; MATCH('临-任务'!AF68,项目进度计划!$A:$A,0),"[" &amp;'临-任务'!AF68 &amp; "]" &amp; VLOOKUP('临-任务'!AF68,项目进度计划!$A:$C,3,FALSE)))</f>
        <v/>
      </c>
      <c r="E68" s="14" t="str">
        <f ca="1">IF('临-任务'!AG68="","",HYPERLINK(项目参数!$J$32 &amp;"项目进度计划!$a$" &amp; MATCH('临-任务'!AG68,项目进度计划!$A:$A,0),"[" &amp;'临-任务'!AG68 &amp; "]" &amp; VLOOKUP('临-任务'!AG68,项目进度计划!$A:$C,3,FALSE)))</f>
        <v/>
      </c>
      <c r="F68" s="14" t="str">
        <f ca="1">IF('临-任务'!AH68="","",HYPERLINK(项目参数!$J$32 &amp;"项目进度计划!$a$" &amp; MATCH('临-任务'!AH68,项目进度计划!$A:$A,0),"[" &amp;'临-任务'!AH68 &amp; "]" &amp; VLOOKUP('临-任务'!AH68,项目进度计划!$A:$C,3,FALSE)))</f>
        <v/>
      </c>
    </row>
    <row r="69" spans="1:6">
      <c r="A69" s="14" t="str">
        <f>IF('临-任务'!S69,'临-任务'!P69,"")</f>
        <v/>
      </c>
      <c r="B69" s="14" t="str">
        <f ca="1">IF('临-任务'!AD69="","",HYPERLINK(项目参数!$J$32 &amp;"项目进度计划!$a$" &amp; MATCH('临-任务'!AD69,项目进度计划!$A:$A,0),"[" &amp;'临-任务'!AD69 &amp; "]" &amp; VLOOKUP('临-任务'!AD69,项目进度计划!$A:$C,3,FALSE)))</f>
        <v/>
      </c>
      <c r="C69" s="14" t="str">
        <f ca="1">IF('临-任务'!AE69="","",HYPERLINK(项目参数!$J$32 &amp;"项目进度计划!$a$" &amp; MATCH('临-任务'!AE69,项目进度计划!$A:$A,0),"[" &amp;'临-任务'!AE69 &amp; "]" &amp; VLOOKUP('临-任务'!AE69,项目进度计划!$A:$C,3,FALSE)))</f>
        <v/>
      </c>
      <c r="D69" s="14" t="str">
        <f ca="1">IF('临-任务'!AF69="","",HYPERLINK(项目参数!$J$32 &amp;"项目进度计划!$a$" &amp; MATCH('临-任务'!AF69,项目进度计划!$A:$A,0),"[" &amp;'临-任务'!AF69 &amp; "]" &amp; VLOOKUP('临-任务'!AF69,项目进度计划!$A:$C,3,FALSE)))</f>
        <v/>
      </c>
      <c r="E69" s="14" t="str">
        <f ca="1">IF('临-任务'!AG69="","",HYPERLINK(项目参数!$J$32 &amp;"项目进度计划!$a$" &amp; MATCH('临-任务'!AG69,项目进度计划!$A:$A,0),"[" &amp;'临-任务'!AG69 &amp; "]" &amp; VLOOKUP('临-任务'!AG69,项目进度计划!$A:$C,3,FALSE)))</f>
        <v/>
      </c>
      <c r="F69" s="14" t="str">
        <f ca="1">IF('临-任务'!AH69="","",HYPERLINK(项目参数!$J$32 &amp;"项目进度计划!$a$" &amp; MATCH('临-任务'!AH69,项目进度计划!$A:$A,0),"[" &amp;'临-任务'!AH69 &amp; "]" &amp; VLOOKUP('临-任务'!AH69,项目进度计划!$A:$C,3,FALSE)))</f>
        <v/>
      </c>
    </row>
    <row r="70" spans="1:6">
      <c r="A70" s="14" t="str">
        <f>IF('临-任务'!S70,'临-任务'!P70,"")</f>
        <v/>
      </c>
      <c r="B70" s="14" t="str">
        <f ca="1">IF('临-任务'!AD70="","",HYPERLINK(项目参数!$J$32 &amp;"项目进度计划!$a$" &amp; MATCH('临-任务'!AD70,项目进度计划!$A:$A,0),"[" &amp;'临-任务'!AD70 &amp; "]" &amp; VLOOKUP('临-任务'!AD70,项目进度计划!$A:$C,3,FALSE)))</f>
        <v/>
      </c>
      <c r="C70" s="14" t="str">
        <f ca="1">IF('临-任务'!AE70="","",HYPERLINK(项目参数!$J$32 &amp;"项目进度计划!$a$" &amp; MATCH('临-任务'!AE70,项目进度计划!$A:$A,0),"[" &amp;'临-任务'!AE70 &amp; "]" &amp; VLOOKUP('临-任务'!AE70,项目进度计划!$A:$C,3,FALSE)))</f>
        <v/>
      </c>
      <c r="D70" s="14" t="str">
        <f ca="1">IF('临-任务'!AF70="","",HYPERLINK(项目参数!$J$32 &amp;"项目进度计划!$a$" &amp; MATCH('临-任务'!AF70,项目进度计划!$A:$A,0),"[" &amp;'临-任务'!AF70 &amp; "]" &amp; VLOOKUP('临-任务'!AF70,项目进度计划!$A:$C,3,FALSE)))</f>
        <v/>
      </c>
      <c r="E70" s="14" t="str">
        <f ca="1">IF('临-任务'!AG70="","",HYPERLINK(项目参数!$J$32 &amp;"项目进度计划!$a$" &amp; MATCH('临-任务'!AG70,项目进度计划!$A:$A,0),"[" &amp;'临-任务'!AG70 &amp; "]" &amp; VLOOKUP('临-任务'!AG70,项目进度计划!$A:$C,3,FALSE)))</f>
        <v/>
      </c>
      <c r="F70" s="14" t="str">
        <f ca="1">IF('临-任务'!AH70="","",HYPERLINK(项目参数!$J$32 &amp;"项目进度计划!$a$" &amp; MATCH('临-任务'!AH70,项目进度计划!$A:$A,0),"[" &amp;'临-任务'!AH70 &amp; "]" &amp; VLOOKUP('临-任务'!AH70,项目进度计划!$A:$C,3,FALSE)))</f>
        <v/>
      </c>
    </row>
    <row r="71" spans="1:6">
      <c r="A71" s="14" t="str">
        <f>IF('临-任务'!S71,'临-任务'!P71,"")</f>
        <v/>
      </c>
      <c r="B71" s="14" t="str">
        <f ca="1">IF('临-任务'!AD71="","",HYPERLINK(项目参数!$J$32 &amp;"项目进度计划!$a$" &amp; MATCH('临-任务'!AD71,项目进度计划!$A:$A,0),"[" &amp;'临-任务'!AD71 &amp; "]" &amp; VLOOKUP('临-任务'!AD71,项目进度计划!$A:$C,3,FALSE)))</f>
        <v/>
      </c>
      <c r="C71" s="14" t="str">
        <f ca="1">IF('临-任务'!AE71="","",HYPERLINK(项目参数!$J$32 &amp;"项目进度计划!$a$" &amp; MATCH('临-任务'!AE71,项目进度计划!$A:$A,0),"[" &amp;'临-任务'!AE71 &amp; "]" &amp; VLOOKUP('临-任务'!AE71,项目进度计划!$A:$C,3,FALSE)))</f>
        <v/>
      </c>
      <c r="D71" s="14" t="str">
        <f ca="1">IF('临-任务'!AF71="","",HYPERLINK(项目参数!$J$32 &amp;"项目进度计划!$a$" &amp; MATCH('临-任务'!AF71,项目进度计划!$A:$A,0),"[" &amp;'临-任务'!AF71 &amp; "]" &amp; VLOOKUP('临-任务'!AF71,项目进度计划!$A:$C,3,FALSE)))</f>
        <v/>
      </c>
      <c r="E71" s="14" t="str">
        <f ca="1">IF('临-任务'!AG71="","",HYPERLINK(项目参数!$J$32 &amp;"项目进度计划!$a$" &amp; MATCH('临-任务'!AG71,项目进度计划!$A:$A,0),"[" &amp;'临-任务'!AG71 &amp; "]" &amp; VLOOKUP('临-任务'!AG71,项目进度计划!$A:$C,3,FALSE)))</f>
        <v/>
      </c>
      <c r="F71" s="14" t="str">
        <f ca="1">IF('临-任务'!AH71="","",HYPERLINK(项目参数!$J$32 &amp;"项目进度计划!$a$" &amp; MATCH('临-任务'!AH71,项目进度计划!$A:$A,0),"[" &amp;'临-任务'!AH71 &amp; "]" &amp; VLOOKUP('临-任务'!AH71,项目进度计划!$A:$C,3,FALSE)))</f>
        <v/>
      </c>
    </row>
    <row r="72" spans="1:6">
      <c r="A72" s="14" t="str">
        <f>IF('临-任务'!S72,'临-任务'!P72,"")</f>
        <v/>
      </c>
      <c r="B72" s="14" t="str">
        <f ca="1">IF('临-任务'!AD72="","",HYPERLINK(项目参数!$J$32 &amp;"项目进度计划!$a$" &amp; MATCH('临-任务'!AD72,项目进度计划!$A:$A,0),"[" &amp;'临-任务'!AD72 &amp; "]" &amp; VLOOKUP('临-任务'!AD72,项目进度计划!$A:$C,3,FALSE)))</f>
        <v/>
      </c>
      <c r="C72" s="14" t="str">
        <f ca="1">IF('临-任务'!AE72="","",HYPERLINK(项目参数!$J$32 &amp;"项目进度计划!$a$" &amp; MATCH('临-任务'!AE72,项目进度计划!$A:$A,0),"[" &amp;'临-任务'!AE72 &amp; "]" &amp; VLOOKUP('临-任务'!AE72,项目进度计划!$A:$C,3,FALSE)))</f>
        <v/>
      </c>
      <c r="D72" s="14" t="str">
        <f ca="1">IF('临-任务'!AF72="","",HYPERLINK(项目参数!$J$32 &amp;"项目进度计划!$a$" &amp; MATCH('临-任务'!AF72,项目进度计划!$A:$A,0),"[" &amp;'临-任务'!AF72 &amp; "]" &amp; VLOOKUP('临-任务'!AF72,项目进度计划!$A:$C,3,FALSE)))</f>
        <v/>
      </c>
      <c r="E72" s="14" t="str">
        <f ca="1">IF('临-任务'!AG72="","",HYPERLINK(项目参数!$J$32 &amp;"项目进度计划!$a$" &amp; MATCH('临-任务'!AG72,项目进度计划!$A:$A,0),"[" &amp;'临-任务'!AG72 &amp; "]" &amp; VLOOKUP('临-任务'!AG72,项目进度计划!$A:$C,3,FALSE)))</f>
        <v/>
      </c>
      <c r="F72" s="14" t="str">
        <f ca="1">IF('临-任务'!AH72="","",HYPERLINK(项目参数!$J$32 &amp;"项目进度计划!$a$" &amp; MATCH('临-任务'!AH72,项目进度计划!$A:$A,0),"[" &amp;'临-任务'!AH72 &amp; "]" &amp; VLOOKUP('临-任务'!AH72,项目进度计划!$A:$C,3,FALSE)))</f>
        <v/>
      </c>
    </row>
    <row r="73" spans="1:6">
      <c r="A73" s="14" t="str">
        <f>IF('临-任务'!S73,'临-任务'!P73,"")</f>
        <v/>
      </c>
      <c r="B73" s="14" t="str">
        <f ca="1">IF('临-任务'!AD73="","",HYPERLINK(项目参数!$J$32 &amp;"项目进度计划!$a$" &amp; MATCH('临-任务'!AD73,项目进度计划!$A:$A,0),"[" &amp;'临-任务'!AD73 &amp; "]" &amp; VLOOKUP('临-任务'!AD73,项目进度计划!$A:$C,3,FALSE)))</f>
        <v/>
      </c>
      <c r="C73" s="14" t="str">
        <f ca="1">IF('临-任务'!AE73="","",HYPERLINK(项目参数!$J$32 &amp;"项目进度计划!$a$" &amp; MATCH('临-任务'!AE73,项目进度计划!$A:$A,0),"[" &amp;'临-任务'!AE73 &amp; "]" &amp; VLOOKUP('临-任务'!AE73,项目进度计划!$A:$C,3,FALSE)))</f>
        <v/>
      </c>
      <c r="D73" s="14" t="str">
        <f ca="1">IF('临-任务'!AF73="","",HYPERLINK(项目参数!$J$32 &amp;"项目进度计划!$a$" &amp; MATCH('临-任务'!AF73,项目进度计划!$A:$A,0),"[" &amp;'临-任务'!AF73 &amp; "]" &amp; VLOOKUP('临-任务'!AF73,项目进度计划!$A:$C,3,FALSE)))</f>
        <v/>
      </c>
      <c r="E73" s="14" t="str">
        <f ca="1">IF('临-任务'!AG73="","",HYPERLINK(项目参数!$J$32 &amp;"项目进度计划!$a$" &amp; MATCH('临-任务'!AG73,项目进度计划!$A:$A,0),"[" &amp;'临-任务'!AG73 &amp; "]" &amp; VLOOKUP('临-任务'!AG73,项目进度计划!$A:$C,3,FALSE)))</f>
        <v/>
      </c>
      <c r="F73" s="14" t="str">
        <f ca="1">IF('临-任务'!AH73="","",HYPERLINK(项目参数!$J$32 &amp;"项目进度计划!$a$" &amp; MATCH('临-任务'!AH73,项目进度计划!$A:$A,0),"[" &amp;'临-任务'!AH73 &amp; "]" &amp; VLOOKUP('临-任务'!AH73,项目进度计划!$A:$C,3,FALSE)))</f>
        <v/>
      </c>
    </row>
    <row r="74" spans="1:6">
      <c r="A74" s="14" t="str">
        <f>IF('临-任务'!S74,'临-任务'!P74,"")</f>
        <v/>
      </c>
      <c r="B74" s="14" t="str">
        <f ca="1">IF('临-任务'!AD74="","",HYPERLINK(项目参数!$J$32 &amp;"项目进度计划!$a$" &amp; MATCH('临-任务'!AD74,项目进度计划!$A:$A,0),"[" &amp;'临-任务'!AD74 &amp; "]" &amp; VLOOKUP('临-任务'!AD74,项目进度计划!$A:$C,3,FALSE)))</f>
        <v/>
      </c>
      <c r="C74" s="14" t="str">
        <f ca="1">IF('临-任务'!AE74="","",HYPERLINK(项目参数!$J$32 &amp;"项目进度计划!$a$" &amp; MATCH('临-任务'!AE74,项目进度计划!$A:$A,0),"[" &amp;'临-任务'!AE74 &amp; "]" &amp; VLOOKUP('临-任务'!AE74,项目进度计划!$A:$C,3,FALSE)))</f>
        <v/>
      </c>
      <c r="D74" s="14" t="str">
        <f ca="1">IF('临-任务'!AF74="","",HYPERLINK(项目参数!$J$32 &amp;"项目进度计划!$a$" &amp; MATCH('临-任务'!AF74,项目进度计划!$A:$A,0),"[" &amp;'临-任务'!AF74 &amp; "]" &amp; VLOOKUP('临-任务'!AF74,项目进度计划!$A:$C,3,FALSE)))</f>
        <v/>
      </c>
      <c r="E74" s="14" t="str">
        <f ca="1">IF('临-任务'!AG74="","",HYPERLINK(项目参数!$J$32 &amp;"项目进度计划!$a$" &amp; MATCH('临-任务'!AG74,项目进度计划!$A:$A,0),"[" &amp;'临-任务'!AG74 &amp; "]" &amp; VLOOKUP('临-任务'!AG74,项目进度计划!$A:$C,3,FALSE)))</f>
        <v/>
      </c>
      <c r="F74" s="14" t="str">
        <f ca="1">IF('临-任务'!AH74="","",HYPERLINK(项目参数!$J$32 &amp;"项目进度计划!$a$" &amp; MATCH('临-任务'!AH74,项目进度计划!$A:$A,0),"[" &amp;'临-任务'!AH74 &amp; "]" &amp; VLOOKUP('临-任务'!AH74,项目进度计划!$A:$C,3,FALSE)))</f>
        <v/>
      </c>
    </row>
    <row r="75" spans="1:6">
      <c r="A75" s="14" t="str">
        <f>IF('临-任务'!S75,'临-任务'!P75,"")</f>
        <v/>
      </c>
      <c r="B75" s="14" t="str">
        <f ca="1">IF('临-任务'!AD75="","",HYPERLINK(项目参数!$J$32 &amp;"项目进度计划!$a$" &amp; MATCH('临-任务'!AD75,项目进度计划!$A:$A,0),"[" &amp;'临-任务'!AD75 &amp; "]" &amp; VLOOKUP('临-任务'!AD75,项目进度计划!$A:$C,3,FALSE)))</f>
        <v/>
      </c>
      <c r="C75" s="14" t="str">
        <f ca="1">IF('临-任务'!AE75="","",HYPERLINK(项目参数!$J$32 &amp;"项目进度计划!$a$" &amp; MATCH('临-任务'!AE75,项目进度计划!$A:$A,0),"[" &amp;'临-任务'!AE75 &amp; "]" &amp; VLOOKUP('临-任务'!AE75,项目进度计划!$A:$C,3,FALSE)))</f>
        <v/>
      </c>
      <c r="D75" s="14" t="str">
        <f ca="1">IF('临-任务'!AF75="","",HYPERLINK(项目参数!$J$32 &amp;"项目进度计划!$a$" &amp; MATCH('临-任务'!AF75,项目进度计划!$A:$A,0),"[" &amp;'临-任务'!AF75 &amp; "]" &amp; VLOOKUP('临-任务'!AF75,项目进度计划!$A:$C,3,FALSE)))</f>
        <v/>
      </c>
      <c r="E75" s="14" t="str">
        <f ca="1">IF('临-任务'!AG75="","",HYPERLINK(项目参数!$J$32 &amp;"项目进度计划!$a$" &amp; MATCH('临-任务'!AG75,项目进度计划!$A:$A,0),"[" &amp;'临-任务'!AG75 &amp; "]" &amp; VLOOKUP('临-任务'!AG75,项目进度计划!$A:$C,3,FALSE)))</f>
        <v/>
      </c>
      <c r="F75" s="14" t="str">
        <f ca="1">IF('临-任务'!AH75="","",HYPERLINK(项目参数!$J$32 &amp;"项目进度计划!$a$" &amp; MATCH('临-任务'!AH75,项目进度计划!$A:$A,0),"[" &amp;'临-任务'!AH75 &amp; "]" &amp; VLOOKUP('临-任务'!AH75,项目进度计划!$A:$C,3,FALSE)))</f>
        <v/>
      </c>
    </row>
    <row r="76" spans="1:6">
      <c r="A76" s="14" t="str">
        <f>IF('临-任务'!S76,'临-任务'!P76,"")</f>
        <v/>
      </c>
      <c r="B76" s="14" t="str">
        <f ca="1">IF('临-任务'!AD76="","",HYPERLINK(项目参数!$J$32 &amp;"项目进度计划!$a$" &amp; MATCH('临-任务'!AD76,项目进度计划!$A:$A,0),"[" &amp;'临-任务'!AD76 &amp; "]" &amp; VLOOKUP('临-任务'!AD76,项目进度计划!$A:$C,3,FALSE)))</f>
        <v/>
      </c>
      <c r="C76" s="14" t="str">
        <f ca="1">IF('临-任务'!AE76="","",HYPERLINK(项目参数!$J$32 &amp;"项目进度计划!$a$" &amp; MATCH('临-任务'!AE76,项目进度计划!$A:$A,0),"[" &amp;'临-任务'!AE76 &amp; "]" &amp; VLOOKUP('临-任务'!AE76,项目进度计划!$A:$C,3,FALSE)))</f>
        <v/>
      </c>
      <c r="D76" s="14" t="str">
        <f ca="1">IF('临-任务'!AF76="","",HYPERLINK(项目参数!$J$32 &amp;"项目进度计划!$a$" &amp; MATCH('临-任务'!AF76,项目进度计划!$A:$A,0),"[" &amp;'临-任务'!AF76 &amp; "]" &amp; VLOOKUP('临-任务'!AF76,项目进度计划!$A:$C,3,FALSE)))</f>
        <v/>
      </c>
      <c r="E76" s="14" t="str">
        <f ca="1">IF('临-任务'!AG76="","",HYPERLINK(项目参数!$J$32 &amp;"项目进度计划!$a$" &amp; MATCH('临-任务'!AG76,项目进度计划!$A:$A,0),"[" &amp;'临-任务'!AG76 &amp; "]" &amp; VLOOKUP('临-任务'!AG76,项目进度计划!$A:$C,3,FALSE)))</f>
        <v/>
      </c>
      <c r="F76" s="14" t="str">
        <f ca="1">IF('临-任务'!AH76="","",HYPERLINK(项目参数!$J$32 &amp;"项目进度计划!$a$" &amp; MATCH('临-任务'!AH76,项目进度计划!$A:$A,0),"[" &amp;'临-任务'!AH76 &amp; "]" &amp; VLOOKUP('临-任务'!AH76,项目进度计划!$A:$C,3,FALSE)))</f>
        <v/>
      </c>
    </row>
    <row r="77" spans="1:6">
      <c r="A77" s="14" t="str">
        <f>IF('临-任务'!S77,'临-任务'!P77,"")</f>
        <v/>
      </c>
      <c r="B77" s="14" t="str">
        <f ca="1">IF('临-任务'!AD77="","",HYPERLINK(项目参数!$J$32 &amp;"项目进度计划!$a$" &amp; MATCH('临-任务'!AD77,项目进度计划!$A:$A,0),"[" &amp;'临-任务'!AD77 &amp; "]" &amp; VLOOKUP('临-任务'!AD77,项目进度计划!$A:$C,3,FALSE)))</f>
        <v/>
      </c>
      <c r="C77" s="14" t="str">
        <f ca="1">IF('临-任务'!AE77="","",HYPERLINK(项目参数!$J$32 &amp;"项目进度计划!$a$" &amp; MATCH('临-任务'!AE77,项目进度计划!$A:$A,0),"[" &amp;'临-任务'!AE77 &amp; "]" &amp; VLOOKUP('临-任务'!AE77,项目进度计划!$A:$C,3,FALSE)))</f>
        <v/>
      </c>
      <c r="D77" s="14" t="str">
        <f ca="1">IF('临-任务'!AF77="","",HYPERLINK(项目参数!$J$32 &amp;"项目进度计划!$a$" &amp; MATCH('临-任务'!AF77,项目进度计划!$A:$A,0),"[" &amp;'临-任务'!AF77 &amp; "]" &amp; VLOOKUP('临-任务'!AF77,项目进度计划!$A:$C,3,FALSE)))</f>
        <v/>
      </c>
      <c r="E77" s="14" t="str">
        <f ca="1">IF('临-任务'!AG77="","",HYPERLINK(项目参数!$J$32 &amp;"项目进度计划!$a$" &amp; MATCH('临-任务'!AG77,项目进度计划!$A:$A,0),"[" &amp;'临-任务'!AG77 &amp; "]" &amp; VLOOKUP('临-任务'!AG77,项目进度计划!$A:$C,3,FALSE)))</f>
        <v/>
      </c>
      <c r="F77" s="14" t="str">
        <f ca="1">IF('临-任务'!AH77="","",HYPERLINK(项目参数!$J$32 &amp;"项目进度计划!$a$" &amp; MATCH('临-任务'!AH77,项目进度计划!$A:$A,0),"[" &amp;'临-任务'!AH77 &amp; "]" &amp; VLOOKUP('临-任务'!AH77,项目进度计划!$A:$C,3,FALSE)))</f>
        <v/>
      </c>
    </row>
    <row r="78" spans="1:6">
      <c r="A78" s="14" t="str">
        <f>IF('临-任务'!S78,'临-任务'!P78,"")</f>
        <v/>
      </c>
      <c r="B78" s="14" t="str">
        <f ca="1">IF('临-任务'!AD78="","",HYPERLINK(项目参数!$J$32 &amp;"项目进度计划!$a$" &amp; MATCH('临-任务'!AD78,项目进度计划!$A:$A,0),"[" &amp;'临-任务'!AD78 &amp; "]" &amp; VLOOKUP('临-任务'!AD78,项目进度计划!$A:$C,3,FALSE)))</f>
        <v/>
      </c>
      <c r="C78" s="14" t="str">
        <f ca="1">IF('临-任务'!AE78="","",HYPERLINK(项目参数!$J$32 &amp;"项目进度计划!$a$" &amp; MATCH('临-任务'!AE78,项目进度计划!$A:$A,0),"[" &amp;'临-任务'!AE78 &amp; "]" &amp; VLOOKUP('临-任务'!AE78,项目进度计划!$A:$C,3,FALSE)))</f>
        <v/>
      </c>
      <c r="D78" s="14" t="str">
        <f ca="1">IF('临-任务'!AF78="","",HYPERLINK(项目参数!$J$32 &amp;"项目进度计划!$a$" &amp; MATCH('临-任务'!AF78,项目进度计划!$A:$A,0),"[" &amp;'临-任务'!AF78 &amp; "]" &amp; VLOOKUP('临-任务'!AF78,项目进度计划!$A:$C,3,FALSE)))</f>
        <v/>
      </c>
      <c r="E78" s="14" t="str">
        <f ca="1">IF('临-任务'!AG78="","",HYPERLINK(项目参数!$J$32 &amp;"项目进度计划!$a$" &amp; MATCH('临-任务'!AG78,项目进度计划!$A:$A,0),"[" &amp;'临-任务'!AG78 &amp; "]" &amp; VLOOKUP('临-任务'!AG78,项目进度计划!$A:$C,3,FALSE)))</f>
        <v/>
      </c>
      <c r="F78" s="14" t="str">
        <f ca="1">IF('临-任务'!AH78="","",HYPERLINK(项目参数!$J$32 &amp;"项目进度计划!$a$" &amp; MATCH('临-任务'!AH78,项目进度计划!$A:$A,0),"[" &amp;'临-任务'!AH78 &amp; "]" &amp; VLOOKUP('临-任务'!AH78,项目进度计划!$A:$C,3,FALSE)))</f>
        <v/>
      </c>
    </row>
    <row r="79" spans="1:6">
      <c r="A79" s="14" t="str">
        <f>IF('临-任务'!S79,'临-任务'!P79,"")</f>
        <v/>
      </c>
      <c r="B79" s="14" t="str">
        <f ca="1">IF('临-任务'!AD79="","",HYPERLINK(项目参数!$J$32 &amp;"项目进度计划!$a$" &amp; MATCH('临-任务'!AD79,项目进度计划!$A:$A,0),"[" &amp;'临-任务'!AD79 &amp; "]" &amp; VLOOKUP('临-任务'!AD79,项目进度计划!$A:$C,3,FALSE)))</f>
        <v/>
      </c>
      <c r="C79" s="14" t="str">
        <f ca="1">IF('临-任务'!AE79="","",HYPERLINK(项目参数!$J$32 &amp;"项目进度计划!$a$" &amp; MATCH('临-任务'!AE79,项目进度计划!$A:$A,0),"[" &amp;'临-任务'!AE79 &amp; "]" &amp; VLOOKUP('临-任务'!AE79,项目进度计划!$A:$C,3,FALSE)))</f>
        <v/>
      </c>
      <c r="D79" s="14" t="str">
        <f ca="1">IF('临-任务'!AF79="","",HYPERLINK(项目参数!$J$32 &amp;"项目进度计划!$a$" &amp; MATCH('临-任务'!AF79,项目进度计划!$A:$A,0),"[" &amp;'临-任务'!AF79 &amp; "]" &amp; VLOOKUP('临-任务'!AF79,项目进度计划!$A:$C,3,FALSE)))</f>
        <v/>
      </c>
      <c r="E79" s="14" t="str">
        <f ca="1">IF('临-任务'!AG79="","",HYPERLINK(项目参数!$J$32 &amp;"项目进度计划!$a$" &amp; MATCH('临-任务'!AG79,项目进度计划!$A:$A,0),"[" &amp;'临-任务'!AG79 &amp; "]" &amp; VLOOKUP('临-任务'!AG79,项目进度计划!$A:$C,3,FALSE)))</f>
        <v/>
      </c>
      <c r="F79" s="14" t="str">
        <f ca="1">IF('临-任务'!AH79="","",HYPERLINK(项目参数!$J$32 &amp;"项目进度计划!$a$" &amp; MATCH('临-任务'!AH79,项目进度计划!$A:$A,0),"[" &amp;'临-任务'!AH79 &amp; "]" &amp; VLOOKUP('临-任务'!AH79,项目进度计划!$A:$C,3,FALSE)))</f>
        <v/>
      </c>
    </row>
    <row r="80" spans="1:6">
      <c r="A80" s="14" t="str">
        <f>IF('临-任务'!S80,'临-任务'!P80,"")</f>
        <v/>
      </c>
      <c r="B80" s="14" t="str">
        <f ca="1">IF('临-任务'!AD80="","",HYPERLINK(项目参数!$J$32 &amp;"项目进度计划!$a$" &amp; MATCH('临-任务'!AD80,项目进度计划!$A:$A,0),"[" &amp;'临-任务'!AD80 &amp; "]" &amp; VLOOKUP('临-任务'!AD80,项目进度计划!$A:$C,3,FALSE)))</f>
        <v/>
      </c>
      <c r="C80" s="14" t="str">
        <f ca="1">IF('临-任务'!AE80="","",HYPERLINK(项目参数!$J$32 &amp;"项目进度计划!$a$" &amp; MATCH('临-任务'!AE80,项目进度计划!$A:$A,0),"[" &amp;'临-任务'!AE80 &amp; "]" &amp; VLOOKUP('临-任务'!AE80,项目进度计划!$A:$C,3,FALSE)))</f>
        <v/>
      </c>
      <c r="D80" s="14" t="str">
        <f ca="1">IF('临-任务'!AF80="","",HYPERLINK(项目参数!$J$32 &amp;"项目进度计划!$a$" &amp; MATCH('临-任务'!AF80,项目进度计划!$A:$A,0),"[" &amp;'临-任务'!AF80 &amp; "]" &amp; VLOOKUP('临-任务'!AF80,项目进度计划!$A:$C,3,FALSE)))</f>
        <v/>
      </c>
      <c r="E80" s="14" t="str">
        <f ca="1">IF('临-任务'!AG80="","",HYPERLINK(项目参数!$J$32 &amp;"项目进度计划!$a$" &amp; MATCH('临-任务'!AG80,项目进度计划!$A:$A,0),"[" &amp;'临-任务'!AG80 &amp; "]" &amp; VLOOKUP('临-任务'!AG80,项目进度计划!$A:$C,3,FALSE)))</f>
        <v/>
      </c>
      <c r="F80" s="14" t="str">
        <f ca="1">IF('临-任务'!AH80="","",HYPERLINK(项目参数!$J$32 &amp;"项目进度计划!$a$" &amp; MATCH('临-任务'!AH80,项目进度计划!$A:$A,0),"[" &amp;'临-任务'!AH80 &amp; "]" &amp; VLOOKUP('临-任务'!AH80,项目进度计划!$A:$C,3,FALSE)))</f>
        <v/>
      </c>
    </row>
    <row r="81" spans="1:6">
      <c r="A81" s="14" t="str">
        <f>IF('临-任务'!S81,'临-任务'!P81,"")</f>
        <v/>
      </c>
      <c r="B81" s="14" t="str">
        <f ca="1">IF('临-任务'!AD81="","",HYPERLINK(项目参数!$J$32 &amp;"项目进度计划!$a$" &amp; MATCH('临-任务'!AD81,项目进度计划!$A:$A,0),"[" &amp;'临-任务'!AD81 &amp; "]" &amp; VLOOKUP('临-任务'!AD81,项目进度计划!$A:$C,3,FALSE)))</f>
        <v/>
      </c>
      <c r="C81" s="14" t="str">
        <f ca="1">IF('临-任务'!AE81="","",HYPERLINK(项目参数!$J$32 &amp;"项目进度计划!$a$" &amp; MATCH('临-任务'!AE81,项目进度计划!$A:$A,0),"[" &amp;'临-任务'!AE81 &amp; "]" &amp; VLOOKUP('临-任务'!AE81,项目进度计划!$A:$C,3,FALSE)))</f>
        <v/>
      </c>
      <c r="D81" s="14" t="str">
        <f ca="1">IF('临-任务'!AF81="","",HYPERLINK(项目参数!$J$32 &amp;"项目进度计划!$a$" &amp; MATCH('临-任务'!AF81,项目进度计划!$A:$A,0),"[" &amp;'临-任务'!AF81 &amp; "]" &amp; VLOOKUP('临-任务'!AF81,项目进度计划!$A:$C,3,FALSE)))</f>
        <v/>
      </c>
      <c r="E81" s="14" t="str">
        <f ca="1">IF('临-任务'!AG81="","",HYPERLINK(项目参数!$J$32 &amp;"项目进度计划!$a$" &amp; MATCH('临-任务'!AG81,项目进度计划!$A:$A,0),"[" &amp;'临-任务'!AG81 &amp; "]" &amp; VLOOKUP('临-任务'!AG81,项目进度计划!$A:$C,3,FALSE)))</f>
        <v/>
      </c>
      <c r="F81" s="14" t="str">
        <f ca="1">IF('临-任务'!AH81="","",HYPERLINK(项目参数!$J$32 &amp;"项目进度计划!$a$" &amp; MATCH('临-任务'!AH81,项目进度计划!$A:$A,0),"[" &amp;'临-任务'!AH81 &amp; "]" &amp; VLOOKUP('临-任务'!AH81,项目进度计划!$A:$C,3,FALSE)))</f>
        <v/>
      </c>
    </row>
    <row r="82" spans="1:6">
      <c r="A82" s="14" t="str">
        <f>IF('临-任务'!S82,'临-任务'!P82,"")</f>
        <v/>
      </c>
      <c r="B82" s="14" t="str">
        <f ca="1">IF('临-任务'!AD82="","",HYPERLINK(项目参数!$J$32 &amp;"项目进度计划!$a$" &amp; MATCH('临-任务'!AD82,项目进度计划!$A:$A,0),"[" &amp;'临-任务'!AD82 &amp; "]" &amp; VLOOKUP('临-任务'!AD82,项目进度计划!$A:$C,3,FALSE)))</f>
        <v/>
      </c>
      <c r="C82" s="14" t="str">
        <f ca="1">IF('临-任务'!AE82="","",HYPERLINK(项目参数!$J$32 &amp;"项目进度计划!$a$" &amp; MATCH('临-任务'!AE82,项目进度计划!$A:$A,0),"[" &amp;'临-任务'!AE82 &amp; "]" &amp; VLOOKUP('临-任务'!AE82,项目进度计划!$A:$C,3,FALSE)))</f>
        <v/>
      </c>
      <c r="D82" s="14" t="str">
        <f ca="1">IF('临-任务'!AF82="","",HYPERLINK(项目参数!$J$32 &amp;"项目进度计划!$a$" &amp; MATCH('临-任务'!AF82,项目进度计划!$A:$A,0),"[" &amp;'临-任务'!AF82 &amp; "]" &amp; VLOOKUP('临-任务'!AF82,项目进度计划!$A:$C,3,FALSE)))</f>
        <v/>
      </c>
      <c r="E82" s="14" t="str">
        <f ca="1">IF('临-任务'!AG82="","",HYPERLINK(项目参数!$J$32 &amp;"项目进度计划!$a$" &amp; MATCH('临-任务'!AG82,项目进度计划!$A:$A,0),"[" &amp;'临-任务'!AG82 &amp; "]" &amp; VLOOKUP('临-任务'!AG82,项目进度计划!$A:$C,3,FALSE)))</f>
        <v/>
      </c>
      <c r="F82" s="14" t="str">
        <f ca="1">IF('临-任务'!AH82="","",HYPERLINK(项目参数!$J$32 &amp;"项目进度计划!$a$" &amp; MATCH('临-任务'!AH82,项目进度计划!$A:$A,0),"[" &amp;'临-任务'!AH82 &amp; "]" &amp; VLOOKUP('临-任务'!AH82,项目进度计划!$A:$C,3,FALSE)))</f>
        <v/>
      </c>
    </row>
    <row r="83" spans="1:6">
      <c r="A83" s="14" t="str">
        <f>IF('临-任务'!S83,'临-任务'!P83,"")</f>
        <v/>
      </c>
      <c r="B83" s="14" t="str">
        <f ca="1">IF('临-任务'!AD83="","",HYPERLINK(项目参数!$J$32 &amp;"项目进度计划!$a$" &amp; MATCH('临-任务'!AD83,项目进度计划!$A:$A,0),"[" &amp;'临-任务'!AD83 &amp; "]" &amp; VLOOKUP('临-任务'!AD83,项目进度计划!$A:$C,3,FALSE)))</f>
        <v/>
      </c>
      <c r="C83" s="14" t="str">
        <f ca="1">IF('临-任务'!AE83="","",HYPERLINK(项目参数!$J$32 &amp;"项目进度计划!$a$" &amp; MATCH('临-任务'!AE83,项目进度计划!$A:$A,0),"[" &amp;'临-任务'!AE83 &amp; "]" &amp; VLOOKUP('临-任务'!AE83,项目进度计划!$A:$C,3,FALSE)))</f>
        <v/>
      </c>
      <c r="D83" s="14" t="str">
        <f ca="1">IF('临-任务'!AF83="","",HYPERLINK(项目参数!$J$32 &amp;"项目进度计划!$a$" &amp; MATCH('临-任务'!AF83,项目进度计划!$A:$A,0),"[" &amp;'临-任务'!AF83 &amp; "]" &amp; VLOOKUP('临-任务'!AF83,项目进度计划!$A:$C,3,FALSE)))</f>
        <v/>
      </c>
      <c r="E83" s="14" t="str">
        <f ca="1">IF('临-任务'!AG83="","",HYPERLINK(项目参数!$J$32 &amp;"项目进度计划!$a$" &amp; MATCH('临-任务'!AG83,项目进度计划!$A:$A,0),"[" &amp;'临-任务'!AG83 &amp; "]" &amp; VLOOKUP('临-任务'!AG83,项目进度计划!$A:$C,3,FALSE)))</f>
        <v/>
      </c>
      <c r="F83" s="14" t="str">
        <f ca="1">IF('临-任务'!AH83="","",HYPERLINK(项目参数!$J$32 &amp;"项目进度计划!$a$" &amp; MATCH('临-任务'!AH83,项目进度计划!$A:$A,0),"[" &amp;'临-任务'!AH83 &amp; "]" &amp; VLOOKUP('临-任务'!AH83,项目进度计划!$A:$C,3,FALSE)))</f>
        <v/>
      </c>
    </row>
    <row r="84" spans="1:6">
      <c r="A84" s="14" t="str">
        <f>IF('临-任务'!S84,'临-任务'!P84,"")</f>
        <v/>
      </c>
      <c r="B84" s="14" t="str">
        <f ca="1">IF('临-任务'!AD84="","",HYPERLINK(项目参数!$J$32 &amp;"项目进度计划!$a$" &amp; MATCH('临-任务'!AD84,项目进度计划!$A:$A,0),"[" &amp;'临-任务'!AD84 &amp; "]" &amp; VLOOKUP('临-任务'!AD84,项目进度计划!$A:$C,3,FALSE)))</f>
        <v/>
      </c>
      <c r="C84" s="14" t="str">
        <f ca="1">IF('临-任务'!AE84="","",HYPERLINK(项目参数!$J$32 &amp;"项目进度计划!$a$" &amp; MATCH('临-任务'!AE84,项目进度计划!$A:$A,0),"[" &amp;'临-任务'!AE84 &amp; "]" &amp; VLOOKUP('临-任务'!AE84,项目进度计划!$A:$C,3,FALSE)))</f>
        <v/>
      </c>
      <c r="D84" s="14" t="str">
        <f ca="1">IF('临-任务'!AF84="","",HYPERLINK(项目参数!$J$32 &amp;"项目进度计划!$a$" &amp; MATCH('临-任务'!AF84,项目进度计划!$A:$A,0),"[" &amp;'临-任务'!AF84 &amp; "]" &amp; VLOOKUP('临-任务'!AF84,项目进度计划!$A:$C,3,FALSE)))</f>
        <v/>
      </c>
      <c r="E84" s="14" t="str">
        <f ca="1">IF('临-任务'!AG84="","",HYPERLINK(项目参数!$J$32 &amp;"项目进度计划!$a$" &amp; MATCH('临-任务'!AG84,项目进度计划!$A:$A,0),"[" &amp;'临-任务'!AG84 &amp; "]" &amp; VLOOKUP('临-任务'!AG84,项目进度计划!$A:$C,3,FALSE)))</f>
        <v/>
      </c>
      <c r="F84" s="14" t="str">
        <f ca="1">IF('临-任务'!AH84="","",HYPERLINK(项目参数!$J$32 &amp;"项目进度计划!$a$" &amp; MATCH('临-任务'!AH84,项目进度计划!$A:$A,0),"[" &amp;'临-任务'!AH84 &amp; "]" &amp; VLOOKUP('临-任务'!AH84,项目进度计划!$A:$C,3,FALSE)))</f>
        <v/>
      </c>
    </row>
    <row r="85" spans="1:6">
      <c r="A85" s="14" t="str">
        <f>IF('临-任务'!S85,'临-任务'!P85,"")</f>
        <v/>
      </c>
      <c r="B85" s="14" t="str">
        <f ca="1">IF('临-任务'!AD85="","",HYPERLINK(项目参数!$J$32 &amp;"项目进度计划!$a$" &amp; MATCH('临-任务'!AD85,项目进度计划!$A:$A,0),"[" &amp;'临-任务'!AD85 &amp; "]" &amp; VLOOKUP('临-任务'!AD85,项目进度计划!$A:$C,3,FALSE)))</f>
        <v/>
      </c>
      <c r="C85" s="14" t="str">
        <f ca="1">IF('临-任务'!AE85="","",HYPERLINK(项目参数!$J$32 &amp;"项目进度计划!$a$" &amp; MATCH('临-任务'!AE85,项目进度计划!$A:$A,0),"[" &amp;'临-任务'!AE85 &amp; "]" &amp; VLOOKUP('临-任务'!AE85,项目进度计划!$A:$C,3,FALSE)))</f>
        <v/>
      </c>
      <c r="D85" s="14" t="str">
        <f ca="1">IF('临-任务'!AF85="","",HYPERLINK(项目参数!$J$32 &amp;"项目进度计划!$a$" &amp; MATCH('临-任务'!AF85,项目进度计划!$A:$A,0),"[" &amp;'临-任务'!AF85 &amp; "]" &amp; VLOOKUP('临-任务'!AF85,项目进度计划!$A:$C,3,FALSE)))</f>
        <v/>
      </c>
      <c r="E85" s="14" t="str">
        <f ca="1">IF('临-任务'!AG85="","",HYPERLINK(项目参数!$J$32 &amp;"项目进度计划!$a$" &amp; MATCH('临-任务'!AG85,项目进度计划!$A:$A,0),"[" &amp;'临-任务'!AG85 &amp; "]" &amp; VLOOKUP('临-任务'!AG85,项目进度计划!$A:$C,3,FALSE)))</f>
        <v/>
      </c>
      <c r="F85" s="14" t="str">
        <f ca="1">IF('临-任务'!AH85="","",HYPERLINK(项目参数!$J$32 &amp;"项目进度计划!$a$" &amp; MATCH('临-任务'!AH85,项目进度计划!$A:$A,0),"[" &amp;'临-任务'!AH85 &amp; "]" &amp; VLOOKUP('临-任务'!AH85,项目进度计划!$A:$C,3,FALSE)))</f>
        <v/>
      </c>
    </row>
    <row r="86" spans="1:6">
      <c r="A86" s="14" t="str">
        <f>IF('临-任务'!S86,'临-任务'!P86,"")</f>
        <v/>
      </c>
      <c r="B86" s="14" t="str">
        <f ca="1">IF('临-任务'!AD86="","",HYPERLINK(项目参数!$J$32 &amp;"项目进度计划!$a$" &amp; MATCH('临-任务'!AD86,项目进度计划!$A:$A,0),"[" &amp;'临-任务'!AD86 &amp; "]" &amp; VLOOKUP('临-任务'!AD86,项目进度计划!$A:$C,3,FALSE)))</f>
        <v/>
      </c>
      <c r="C86" s="14" t="str">
        <f ca="1">IF('临-任务'!AE86="","",HYPERLINK(项目参数!$J$32 &amp;"项目进度计划!$a$" &amp; MATCH('临-任务'!AE86,项目进度计划!$A:$A,0),"[" &amp;'临-任务'!AE86 &amp; "]" &amp; VLOOKUP('临-任务'!AE86,项目进度计划!$A:$C,3,FALSE)))</f>
        <v/>
      </c>
      <c r="D86" s="14" t="str">
        <f ca="1">IF('临-任务'!AF86="","",HYPERLINK(项目参数!$J$32 &amp;"项目进度计划!$a$" &amp; MATCH('临-任务'!AF86,项目进度计划!$A:$A,0),"[" &amp;'临-任务'!AF86 &amp; "]" &amp; VLOOKUP('临-任务'!AF86,项目进度计划!$A:$C,3,FALSE)))</f>
        <v/>
      </c>
      <c r="E86" s="14" t="str">
        <f ca="1">IF('临-任务'!AG86="","",HYPERLINK(项目参数!$J$32 &amp;"项目进度计划!$a$" &amp; MATCH('临-任务'!AG86,项目进度计划!$A:$A,0),"[" &amp;'临-任务'!AG86 &amp; "]" &amp; VLOOKUP('临-任务'!AG86,项目进度计划!$A:$C,3,FALSE)))</f>
        <v/>
      </c>
      <c r="F86" s="14" t="str">
        <f ca="1">IF('临-任务'!AH86="","",HYPERLINK(项目参数!$J$32 &amp;"项目进度计划!$a$" &amp; MATCH('临-任务'!AH86,项目进度计划!$A:$A,0),"[" &amp;'临-任务'!AH86 &amp; "]" &amp; VLOOKUP('临-任务'!AH86,项目进度计划!$A:$C,3,FALSE)))</f>
        <v/>
      </c>
    </row>
    <row r="87" spans="1:6">
      <c r="A87" s="14" t="str">
        <f>IF('临-任务'!S87,'临-任务'!P87,"")</f>
        <v/>
      </c>
      <c r="B87" s="14" t="str">
        <f ca="1">IF('临-任务'!AD87="","",HYPERLINK(项目参数!$J$32 &amp;"项目进度计划!$a$" &amp; MATCH('临-任务'!AD87,项目进度计划!$A:$A,0),"[" &amp;'临-任务'!AD87 &amp; "]" &amp; VLOOKUP('临-任务'!AD87,项目进度计划!$A:$C,3,FALSE)))</f>
        <v/>
      </c>
      <c r="C87" s="14" t="str">
        <f ca="1">IF('临-任务'!AE87="","",HYPERLINK(项目参数!$J$32 &amp;"项目进度计划!$a$" &amp; MATCH('临-任务'!AE87,项目进度计划!$A:$A,0),"[" &amp;'临-任务'!AE87 &amp; "]" &amp; VLOOKUP('临-任务'!AE87,项目进度计划!$A:$C,3,FALSE)))</f>
        <v/>
      </c>
      <c r="D87" s="14" t="str">
        <f ca="1">IF('临-任务'!AF87="","",HYPERLINK(项目参数!$J$32 &amp;"项目进度计划!$a$" &amp; MATCH('临-任务'!AF87,项目进度计划!$A:$A,0),"[" &amp;'临-任务'!AF87 &amp; "]" &amp; VLOOKUP('临-任务'!AF87,项目进度计划!$A:$C,3,FALSE)))</f>
        <v/>
      </c>
      <c r="E87" s="14" t="str">
        <f ca="1">IF('临-任务'!AG87="","",HYPERLINK(项目参数!$J$32 &amp;"项目进度计划!$a$" &amp; MATCH('临-任务'!AG87,项目进度计划!$A:$A,0),"[" &amp;'临-任务'!AG87 &amp; "]" &amp; VLOOKUP('临-任务'!AG87,项目进度计划!$A:$C,3,FALSE)))</f>
        <v/>
      </c>
      <c r="F87" s="14" t="str">
        <f ca="1">IF('临-任务'!AH87="","",HYPERLINK(项目参数!$J$32 &amp;"项目进度计划!$a$" &amp; MATCH('临-任务'!AH87,项目进度计划!$A:$A,0),"[" &amp;'临-任务'!AH87 &amp; "]" &amp; VLOOKUP('临-任务'!AH87,项目进度计划!$A:$C,3,FALSE)))</f>
        <v/>
      </c>
    </row>
    <row r="88" spans="1:6">
      <c r="A88" s="14" t="str">
        <f>IF('临-任务'!S88,'临-任务'!P88,"")</f>
        <v/>
      </c>
      <c r="B88" s="14" t="str">
        <f ca="1">IF('临-任务'!AD88="","",HYPERLINK(项目参数!$J$32 &amp;"项目进度计划!$a$" &amp; MATCH('临-任务'!AD88,项目进度计划!$A:$A,0),"[" &amp;'临-任务'!AD88 &amp; "]" &amp; VLOOKUP('临-任务'!AD88,项目进度计划!$A:$C,3,FALSE)))</f>
        <v/>
      </c>
      <c r="C88" s="14" t="str">
        <f ca="1">IF('临-任务'!AE88="","",HYPERLINK(项目参数!$J$32 &amp;"项目进度计划!$a$" &amp; MATCH('临-任务'!AE88,项目进度计划!$A:$A,0),"[" &amp;'临-任务'!AE88 &amp; "]" &amp; VLOOKUP('临-任务'!AE88,项目进度计划!$A:$C,3,FALSE)))</f>
        <v/>
      </c>
      <c r="D88" s="14" t="str">
        <f ca="1">IF('临-任务'!AF88="","",HYPERLINK(项目参数!$J$32 &amp;"项目进度计划!$a$" &amp; MATCH('临-任务'!AF88,项目进度计划!$A:$A,0),"[" &amp;'临-任务'!AF88 &amp; "]" &amp; VLOOKUP('临-任务'!AF88,项目进度计划!$A:$C,3,FALSE)))</f>
        <v/>
      </c>
      <c r="E88" s="14" t="str">
        <f ca="1">IF('临-任务'!AG88="","",HYPERLINK(项目参数!$J$32 &amp;"项目进度计划!$a$" &amp; MATCH('临-任务'!AG88,项目进度计划!$A:$A,0),"[" &amp;'临-任务'!AG88 &amp; "]" &amp; VLOOKUP('临-任务'!AG88,项目进度计划!$A:$C,3,FALSE)))</f>
        <v/>
      </c>
      <c r="F88" s="14" t="str">
        <f ca="1">IF('临-任务'!AH88="","",HYPERLINK(项目参数!$J$32 &amp;"项目进度计划!$a$" &amp; MATCH('临-任务'!AH88,项目进度计划!$A:$A,0),"[" &amp;'临-任务'!AH88 &amp; "]" &amp; VLOOKUP('临-任务'!AH88,项目进度计划!$A:$C,3,FALSE)))</f>
        <v/>
      </c>
    </row>
    <row r="89" spans="1:6">
      <c r="A89" s="14" t="str">
        <f>IF('临-任务'!S89,'临-任务'!P89,"")</f>
        <v/>
      </c>
      <c r="B89" s="14" t="str">
        <f ca="1">IF('临-任务'!AD89="","",HYPERLINK(项目参数!$J$32 &amp;"项目进度计划!$a$" &amp; MATCH('临-任务'!AD89,项目进度计划!$A:$A,0),"[" &amp;'临-任务'!AD89 &amp; "]" &amp; VLOOKUP('临-任务'!AD89,项目进度计划!$A:$C,3,FALSE)))</f>
        <v/>
      </c>
      <c r="C89" s="14" t="str">
        <f ca="1">IF('临-任务'!AE89="","",HYPERLINK(项目参数!$J$32 &amp;"项目进度计划!$a$" &amp; MATCH('临-任务'!AE89,项目进度计划!$A:$A,0),"[" &amp;'临-任务'!AE89 &amp; "]" &amp; VLOOKUP('临-任务'!AE89,项目进度计划!$A:$C,3,FALSE)))</f>
        <v/>
      </c>
      <c r="D89" s="14" t="str">
        <f ca="1">IF('临-任务'!AF89="","",HYPERLINK(项目参数!$J$32 &amp;"项目进度计划!$a$" &amp; MATCH('临-任务'!AF89,项目进度计划!$A:$A,0),"[" &amp;'临-任务'!AF89 &amp; "]" &amp; VLOOKUP('临-任务'!AF89,项目进度计划!$A:$C,3,FALSE)))</f>
        <v/>
      </c>
      <c r="E89" s="14" t="str">
        <f ca="1">IF('临-任务'!AG89="","",HYPERLINK(项目参数!$J$32 &amp;"项目进度计划!$a$" &amp; MATCH('临-任务'!AG89,项目进度计划!$A:$A,0),"[" &amp;'临-任务'!AG89 &amp; "]" &amp; VLOOKUP('临-任务'!AG89,项目进度计划!$A:$C,3,FALSE)))</f>
        <v/>
      </c>
      <c r="F89" s="14" t="str">
        <f ca="1">IF('临-任务'!AH89="","",HYPERLINK(项目参数!$J$32 &amp;"项目进度计划!$a$" &amp; MATCH('临-任务'!AH89,项目进度计划!$A:$A,0),"[" &amp;'临-任务'!AH89 &amp; "]" &amp; VLOOKUP('临-任务'!AH89,项目进度计划!$A:$C,3,FALSE)))</f>
        <v/>
      </c>
    </row>
    <row r="90" spans="1:6">
      <c r="A90" s="14" t="str">
        <f>IF('临-任务'!S90,'临-任务'!P90,"")</f>
        <v/>
      </c>
      <c r="B90" s="14" t="str">
        <f ca="1">IF('临-任务'!AD90="","",HYPERLINK(项目参数!$J$32 &amp;"项目进度计划!$a$" &amp; MATCH('临-任务'!AD90,项目进度计划!$A:$A,0),"[" &amp;'临-任务'!AD90 &amp; "]" &amp; VLOOKUP('临-任务'!AD90,项目进度计划!$A:$C,3,FALSE)))</f>
        <v/>
      </c>
      <c r="C90" s="14" t="str">
        <f ca="1">IF('临-任务'!AE90="","",HYPERLINK(项目参数!$J$32 &amp;"项目进度计划!$a$" &amp; MATCH('临-任务'!AE90,项目进度计划!$A:$A,0),"[" &amp;'临-任务'!AE90 &amp; "]" &amp; VLOOKUP('临-任务'!AE90,项目进度计划!$A:$C,3,FALSE)))</f>
        <v/>
      </c>
      <c r="D90" s="14" t="str">
        <f ca="1">IF('临-任务'!AF90="","",HYPERLINK(项目参数!$J$32 &amp;"项目进度计划!$a$" &amp; MATCH('临-任务'!AF90,项目进度计划!$A:$A,0),"[" &amp;'临-任务'!AF90 &amp; "]" &amp; VLOOKUP('临-任务'!AF90,项目进度计划!$A:$C,3,FALSE)))</f>
        <v/>
      </c>
      <c r="E90" s="14" t="str">
        <f ca="1">IF('临-任务'!AG90="","",HYPERLINK(项目参数!$J$32 &amp;"项目进度计划!$a$" &amp; MATCH('临-任务'!AG90,项目进度计划!$A:$A,0),"[" &amp;'临-任务'!AG90 &amp; "]" &amp; VLOOKUP('临-任务'!AG90,项目进度计划!$A:$C,3,FALSE)))</f>
        <v/>
      </c>
      <c r="F90" s="14" t="str">
        <f ca="1">IF('临-任务'!AH90="","",HYPERLINK(项目参数!$J$32 &amp;"项目进度计划!$a$" &amp; MATCH('临-任务'!AH90,项目进度计划!$A:$A,0),"[" &amp;'临-任务'!AH90 &amp; "]" &amp; VLOOKUP('临-任务'!AH90,项目进度计划!$A:$C,3,FALSE)))</f>
        <v/>
      </c>
    </row>
    <row r="91" spans="1:6">
      <c r="A91" s="14" t="str">
        <f>IF('临-任务'!S91,'临-任务'!P91,"")</f>
        <v/>
      </c>
      <c r="B91" s="14" t="str">
        <f ca="1">IF('临-任务'!AD91="","",HYPERLINK(项目参数!$J$32 &amp;"项目进度计划!$a$" &amp; MATCH('临-任务'!AD91,项目进度计划!$A:$A,0),"[" &amp;'临-任务'!AD91 &amp; "]" &amp; VLOOKUP('临-任务'!AD91,项目进度计划!$A:$C,3,FALSE)))</f>
        <v/>
      </c>
      <c r="C91" s="14" t="str">
        <f ca="1">IF('临-任务'!AE91="","",HYPERLINK(项目参数!$J$32 &amp;"项目进度计划!$a$" &amp; MATCH('临-任务'!AE91,项目进度计划!$A:$A,0),"[" &amp;'临-任务'!AE91 &amp; "]" &amp; VLOOKUP('临-任务'!AE91,项目进度计划!$A:$C,3,FALSE)))</f>
        <v/>
      </c>
      <c r="D91" s="14" t="str">
        <f ca="1">IF('临-任务'!AF91="","",HYPERLINK(项目参数!$J$32 &amp;"项目进度计划!$a$" &amp; MATCH('临-任务'!AF91,项目进度计划!$A:$A,0),"[" &amp;'临-任务'!AF91 &amp; "]" &amp; VLOOKUP('临-任务'!AF91,项目进度计划!$A:$C,3,FALSE)))</f>
        <v/>
      </c>
      <c r="E91" s="14" t="str">
        <f ca="1">IF('临-任务'!AG91="","",HYPERLINK(项目参数!$J$32 &amp;"项目进度计划!$a$" &amp; MATCH('临-任务'!AG91,项目进度计划!$A:$A,0),"[" &amp;'临-任务'!AG91 &amp; "]" &amp; VLOOKUP('临-任务'!AG91,项目进度计划!$A:$C,3,FALSE)))</f>
        <v/>
      </c>
      <c r="F91" s="14" t="str">
        <f ca="1">IF('临-任务'!AH91="","",HYPERLINK(项目参数!$J$32 &amp;"项目进度计划!$a$" &amp; MATCH('临-任务'!AH91,项目进度计划!$A:$A,0),"[" &amp;'临-任务'!AH91 &amp; "]" &amp; VLOOKUP('临-任务'!AH91,项目进度计划!$A:$C,3,FALSE)))</f>
        <v/>
      </c>
    </row>
    <row r="92" spans="1:6">
      <c r="A92" s="14" t="str">
        <f>IF('临-任务'!S92,'临-任务'!P92,"")</f>
        <v/>
      </c>
      <c r="B92" s="14" t="str">
        <f ca="1">IF('临-任务'!AD92="","",HYPERLINK(项目参数!$J$32 &amp;"项目进度计划!$a$" &amp; MATCH('临-任务'!AD92,项目进度计划!$A:$A,0),"[" &amp;'临-任务'!AD92 &amp; "]" &amp; VLOOKUP('临-任务'!AD92,项目进度计划!$A:$C,3,FALSE)))</f>
        <v/>
      </c>
      <c r="C92" s="14" t="str">
        <f ca="1">IF('临-任务'!AE92="","",HYPERLINK(项目参数!$J$32 &amp;"项目进度计划!$a$" &amp; MATCH('临-任务'!AE92,项目进度计划!$A:$A,0),"[" &amp;'临-任务'!AE92 &amp; "]" &amp; VLOOKUP('临-任务'!AE92,项目进度计划!$A:$C,3,FALSE)))</f>
        <v/>
      </c>
      <c r="D92" s="14" t="str">
        <f ca="1">IF('临-任务'!AF92="","",HYPERLINK(项目参数!$J$32 &amp;"项目进度计划!$a$" &amp; MATCH('临-任务'!AF92,项目进度计划!$A:$A,0),"[" &amp;'临-任务'!AF92 &amp; "]" &amp; VLOOKUP('临-任务'!AF92,项目进度计划!$A:$C,3,FALSE)))</f>
        <v/>
      </c>
      <c r="E92" s="14" t="str">
        <f ca="1">IF('临-任务'!AG92="","",HYPERLINK(项目参数!$J$32 &amp;"项目进度计划!$a$" &amp; MATCH('临-任务'!AG92,项目进度计划!$A:$A,0),"[" &amp;'临-任务'!AG92 &amp; "]" &amp; VLOOKUP('临-任务'!AG92,项目进度计划!$A:$C,3,FALSE)))</f>
        <v/>
      </c>
      <c r="F92" s="14" t="str">
        <f ca="1">IF('临-任务'!AH92="","",HYPERLINK(项目参数!$J$32 &amp;"项目进度计划!$a$" &amp; MATCH('临-任务'!AH92,项目进度计划!$A:$A,0),"[" &amp;'临-任务'!AH92 &amp; "]" &amp; VLOOKUP('临-任务'!AH92,项目进度计划!$A:$C,3,FALSE)))</f>
        <v/>
      </c>
    </row>
    <row r="93" spans="1:6">
      <c r="A93" s="14" t="str">
        <f>IF('临-任务'!S93,'临-任务'!P93,"")</f>
        <v/>
      </c>
      <c r="B93" s="14" t="str">
        <f ca="1">IF('临-任务'!AD93="","",HYPERLINK(项目参数!$J$32 &amp;"项目进度计划!$a$" &amp; MATCH('临-任务'!AD93,项目进度计划!$A:$A,0),"[" &amp;'临-任务'!AD93 &amp; "]" &amp; VLOOKUP('临-任务'!AD93,项目进度计划!$A:$C,3,FALSE)))</f>
        <v/>
      </c>
      <c r="C93" s="14" t="str">
        <f ca="1">IF('临-任务'!AE93="","",HYPERLINK(项目参数!$J$32 &amp;"项目进度计划!$a$" &amp; MATCH('临-任务'!AE93,项目进度计划!$A:$A,0),"[" &amp;'临-任务'!AE93 &amp; "]" &amp; VLOOKUP('临-任务'!AE93,项目进度计划!$A:$C,3,FALSE)))</f>
        <v/>
      </c>
      <c r="D93" s="14" t="str">
        <f ca="1">IF('临-任务'!AF93="","",HYPERLINK(项目参数!$J$32 &amp;"项目进度计划!$a$" &amp; MATCH('临-任务'!AF93,项目进度计划!$A:$A,0),"[" &amp;'临-任务'!AF93 &amp; "]" &amp; VLOOKUP('临-任务'!AF93,项目进度计划!$A:$C,3,FALSE)))</f>
        <v/>
      </c>
      <c r="E93" s="14" t="str">
        <f ca="1">IF('临-任务'!AG93="","",HYPERLINK(项目参数!$J$32 &amp;"项目进度计划!$a$" &amp; MATCH('临-任务'!AG93,项目进度计划!$A:$A,0),"[" &amp;'临-任务'!AG93 &amp; "]" &amp; VLOOKUP('临-任务'!AG93,项目进度计划!$A:$C,3,FALSE)))</f>
        <v/>
      </c>
      <c r="F93" s="14" t="str">
        <f ca="1">IF('临-任务'!AH93="","",HYPERLINK(项目参数!$J$32 &amp;"项目进度计划!$a$" &amp; MATCH('临-任务'!AH93,项目进度计划!$A:$A,0),"[" &amp;'临-任务'!AH93 &amp; "]" &amp; VLOOKUP('临-任务'!AH93,项目进度计划!$A:$C,3,FALSE)))</f>
        <v/>
      </c>
    </row>
    <row r="94" spans="1:6">
      <c r="A94" s="14" t="str">
        <f>IF('临-任务'!S94,'临-任务'!P94,"")</f>
        <v/>
      </c>
      <c r="B94" s="14" t="str">
        <f ca="1">IF('临-任务'!AD94="","",HYPERLINK(项目参数!$J$32 &amp;"项目进度计划!$a$" &amp; MATCH('临-任务'!AD94,项目进度计划!$A:$A,0),"[" &amp;'临-任务'!AD94 &amp; "]" &amp; VLOOKUP('临-任务'!AD94,项目进度计划!$A:$C,3,FALSE)))</f>
        <v/>
      </c>
      <c r="C94" s="14" t="str">
        <f ca="1">IF('临-任务'!AE94="","",HYPERLINK(项目参数!$J$32 &amp;"项目进度计划!$a$" &amp; MATCH('临-任务'!AE94,项目进度计划!$A:$A,0),"[" &amp;'临-任务'!AE94 &amp; "]" &amp; VLOOKUP('临-任务'!AE94,项目进度计划!$A:$C,3,FALSE)))</f>
        <v/>
      </c>
      <c r="D94" s="14" t="str">
        <f ca="1">IF('临-任务'!AF94="","",HYPERLINK(项目参数!$J$32 &amp;"项目进度计划!$a$" &amp; MATCH('临-任务'!AF94,项目进度计划!$A:$A,0),"[" &amp;'临-任务'!AF94 &amp; "]" &amp; VLOOKUP('临-任务'!AF94,项目进度计划!$A:$C,3,FALSE)))</f>
        <v/>
      </c>
      <c r="E94" s="14" t="str">
        <f ca="1">IF('临-任务'!AG94="","",HYPERLINK(项目参数!$J$32 &amp;"项目进度计划!$a$" &amp; MATCH('临-任务'!AG94,项目进度计划!$A:$A,0),"[" &amp;'临-任务'!AG94 &amp; "]" &amp; VLOOKUP('临-任务'!AG94,项目进度计划!$A:$C,3,FALSE)))</f>
        <v/>
      </c>
      <c r="F94" s="14" t="str">
        <f ca="1">IF('临-任务'!AH94="","",HYPERLINK(项目参数!$J$32 &amp;"项目进度计划!$a$" &amp; MATCH('临-任务'!AH94,项目进度计划!$A:$A,0),"[" &amp;'临-任务'!AH94 &amp; "]" &amp; VLOOKUP('临-任务'!AH94,项目进度计划!$A:$C,3,FALSE)))</f>
        <v/>
      </c>
    </row>
    <row r="95" spans="1:6">
      <c r="A95" s="14" t="str">
        <f>IF('临-任务'!S95,'临-任务'!P95,"")</f>
        <v/>
      </c>
      <c r="B95" s="14" t="str">
        <f ca="1">IF('临-任务'!AD95="","",HYPERLINK(项目参数!$J$32 &amp;"项目进度计划!$a$" &amp; MATCH('临-任务'!AD95,项目进度计划!$A:$A,0),"[" &amp;'临-任务'!AD95 &amp; "]" &amp; VLOOKUP('临-任务'!AD95,项目进度计划!$A:$C,3,FALSE)))</f>
        <v/>
      </c>
      <c r="C95" s="14" t="str">
        <f ca="1">IF('临-任务'!AE95="","",HYPERLINK(项目参数!$J$32 &amp;"项目进度计划!$a$" &amp; MATCH('临-任务'!AE95,项目进度计划!$A:$A,0),"[" &amp;'临-任务'!AE95 &amp; "]" &amp; VLOOKUP('临-任务'!AE95,项目进度计划!$A:$C,3,FALSE)))</f>
        <v/>
      </c>
      <c r="D95" s="14" t="str">
        <f ca="1">IF('临-任务'!AF95="","",HYPERLINK(项目参数!$J$32 &amp;"项目进度计划!$a$" &amp; MATCH('临-任务'!AF95,项目进度计划!$A:$A,0),"[" &amp;'临-任务'!AF95 &amp; "]" &amp; VLOOKUP('临-任务'!AF95,项目进度计划!$A:$C,3,FALSE)))</f>
        <v/>
      </c>
      <c r="E95" s="14" t="str">
        <f ca="1">IF('临-任务'!AG95="","",HYPERLINK(项目参数!$J$32 &amp;"项目进度计划!$a$" &amp; MATCH('临-任务'!AG95,项目进度计划!$A:$A,0),"[" &amp;'临-任务'!AG95 &amp; "]" &amp; VLOOKUP('临-任务'!AG95,项目进度计划!$A:$C,3,FALSE)))</f>
        <v/>
      </c>
      <c r="F95" s="14" t="str">
        <f ca="1">IF('临-任务'!AH95="","",HYPERLINK(项目参数!$J$32 &amp;"项目进度计划!$a$" &amp; MATCH('临-任务'!AH95,项目进度计划!$A:$A,0),"[" &amp;'临-任务'!AH95 &amp; "]" &amp; VLOOKUP('临-任务'!AH95,项目进度计划!$A:$C,3,FALSE)))</f>
        <v/>
      </c>
    </row>
    <row r="96" spans="1:6">
      <c r="A96" s="14" t="str">
        <f>IF('临-任务'!S96,'临-任务'!P96,"")</f>
        <v/>
      </c>
      <c r="B96" s="14" t="str">
        <f ca="1">IF('临-任务'!AD96="","",HYPERLINK(项目参数!$J$32 &amp;"项目进度计划!$a$" &amp; MATCH('临-任务'!AD96,项目进度计划!$A:$A,0),"[" &amp;'临-任务'!AD96 &amp; "]" &amp; VLOOKUP('临-任务'!AD96,项目进度计划!$A:$C,3,FALSE)))</f>
        <v/>
      </c>
      <c r="C96" s="14" t="str">
        <f ca="1">IF('临-任务'!AE96="","",HYPERLINK(项目参数!$J$32 &amp;"项目进度计划!$a$" &amp; MATCH('临-任务'!AE96,项目进度计划!$A:$A,0),"[" &amp;'临-任务'!AE96 &amp; "]" &amp; VLOOKUP('临-任务'!AE96,项目进度计划!$A:$C,3,FALSE)))</f>
        <v/>
      </c>
      <c r="D96" s="14" t="str">
        <f ca="1">IF('临-任务'!AF96="","",HYPERLINK(项目参数!$J$32 &amp;"项目进度计划!$a$" &amp; MATCH('临-任务'!AF96,项目进度计划!$A:$A,0),"[" &amp;'临-任务'!AF96 &amp; "]" &amp; VLOOKUP('临-任务'!AF96,项目进度计划!$A:$C,3,FALSE)))</f>
        <v/>
      </c>
      <c r="E96" s="14" t="str">
        <f ca="1">IF('临-任务'!AG96="","",HYPERLINK(项目参数!$J$32 &amp;"项目进度计划!$a$" &amp; MATCH('临-任务'!AG96,项目进度计划!$A:$A,0),"[" &amp;'临-任务'!AG96 &amp; "]" &amp; VLOOKUP('临-任务'!AG96,项目进度计划!$A:$C,3,FALSE)))</f>
        <v/>
      </c>
      <c r="F96" s="14" t="str">
        <f ca="1">IF('临-任务'!AH96="","",HYPERLINK(项目参数!$J$32 &amp;"项目进度计划!$a$" &amp; MATCH('临-任务'!AH96,项目进度计划!$A:$A,0),"[" &amp;'临-任务'!AH96 &amp; "]" &amp; VLOOKUP('临-任务'!AH96,项目进度计划!$A:$C,3,FALSE)))</f>
        <v/>
      </c>
    </row>
    <row r="97" spans="1:6">
      <c r="A97" s="14" t="str">
        <f>IF('临-任务'!S97,'临-任务'!P97,"")</f>
        <v/>
      </c>
      <c r="B97" s="14" t="str">
        <f ca="1">IF('临-任务'!AD97="","",HYPERLINK(项目参数!$J$32 &amp;"项目进度计划!$a$" &amp; MATCH('临-任务'!AD97,项目进度计划!$A:$A,0),"[" &amp;'临-任务'!AD97 &amp; "]" &amp; VLOOKUP('临-任务'!AD97,项目进度计划!$A:$C,3,FALSE)))</f>
        <v/>
      </c>
      <c r="C97" s="14" t="str">
        <f ca="1">IF('临-任务'!AE97="","",HYPERLINK(项目参数!$J$32 &amp;"项目进度计划!$a$" &amp; MATCH('临-任务'!AE97,项目进度计划!$A:$A,0),"[" &amp;'临-任务'!AE97 &amp; "]" &amp; VLOOKUP('临-任务'!AE97,项目进度计划!$A:$C,3,FALSE)))</f>
        <v/>
      </c>
      <c r="D97" s="14" t="str">
        <f ca="1">IF('临-任务'!AF97="","",HYPERLINK(项目参数!$J$32 &amp;"项目进度计划!$a$" &amp; MATCH('临-任务'!AF97,项目进度计划!$A:$A,0),"[" &amp;'临-任务'!AF97 &amp; "]" &amp; VLOOKUP('临-任务'!AF97,项目进度计划!$A:$C,3,FALSE)))</f>
        <v/>
      </c>
      <c r="E97" s="14" t="str">
        <f ca="1">IF('临-任务'!AG97="","",HYPERLINK(项目参数!$J$32 &amp;"项目进度计划!$a$" &amp; MATCH('临-任务'!AG97,项目进度计划!$A:$A,0),"[" &amp;'临-任务'!AG97 &amp; "]" &amp; VLOOKUP('临-任务'!AG97,项目进度计划!$A:$C,3,FALSE)))</f>
        <v/>
      </c>
      <c r="F97" s="14" t="str">
        <f ca="1">IF('临-任务'!AH97="","",HYPERLINK(项目参数!$J$32 &amp;"项目进度计划!$a$" &amp; MATCH('临-任务'!AH97,项目进度计划!$A:$A,0),"[" &amp;'临-任务'!AH97 &amp; "]" &amp; VLOOKUP('临-任务'!AH97,项目进度计划!$A:$C,3,FALSE)))</f>
        <v/>
      </c>
    </row>
    <row r="98" spans="1:6">
      <c r="A98" s="14" t="str">
        <f>IF('临-任务'!S98,'临-任务'!P98,"")</f>
        <v/>
      </c>
      <c r="B98" s="14" t="str">
        <f ca="1">IF('临-任务'!AD98="","",HYPERLINK(项目参数!$J$32 &amp;"项目进度计划!$a$" &amp; MATCH('临-任务'!AD98,项目进度计划!$A:$A,0),"[" &amp;'临-任务'!AD98 &amp; "]" &amp; VLOOKUP('临-任务'!AD98,项目进度计划!$A:$C,3,FALSE)))</f>
        <v/>
      </c>
      <c r="C98" s="14" t="str">
        <f ca="1">IF('临-任务'!AE98="","",HYPERLINK(项目参数!$J$32 &amp;"项目进度计划!$a$" &amp; MATCH('临-任务'!AE98,项目进度计划!$A:$A,0),"[" &amp;'临-任务'!AE98 &amp; "]" &amp; VLOOKUP('临-任务'!AE98,项目进度计划!$A:$C,3,FALSE)))</f>
        <v/>
      </c>
      <c r="D98" s="14" t="str">
        <f ca="1">IF('临-任务'!AF98="","",HYPERLINK(项目参数!$J$32 &amp;"项目进度计划!$a$" &amp; MATCH('临-任务'!AF98,项目进度计划!$A:$A,0),"[" &amp;'临-任务'!AF98 &amp; "]" &amp; VLOOKUP('临-任务'!AF98,项目进度计划!$A:$C,3,FALSE)))</f>
        <v/>
      </c>
      <c r="E98" s="14" t="str">
        <f ca="1">IF('临-任务'!AG98="","",HYPERLINK(项目参数!$J$32 &amp;"项目进度计划!$a$" &amp; MATCH('临-任务'!AG98,项目进度计划!$A:$A,0),"[" &amp;'临-任务'!AG98 &amp; "]" &amp; VLOOKUP('临-任务'!AG98,项目进度计划!$A:$C,3,FALSE)))</f>
        <v/>
      </c>
      <c r="F98" s="14" t="str">
        <f ca="1">IF('临-任务'!AH98="","",HYPERLINK(项目参数!$J$32 &amp;"项目进度计划!$a$" &amp; MATCH('临-任务'!AH98,项目进度计划!$A:$A,0),"[" &amp;'临-任务'!AH98 &amp; "]" &amp; VLOOKUP('临-任务'!AH98,项目进度计划!$A:$C,3,FALSE)))</f>
        <v/>
      </c>
    </row>
    <row r="99" spans="1:6">
      <c r="A99" s="14" t="str">
        <f>IF('临-任务'!S99,'临-任务'!P99,"")</f>
        <v/>
      </c>
      <c r="B99" s="14" t="str">
        <f ca="1">IF('临-任务'!AD99="","",HYPERLINK(项目参数!$J$32 &amp;"项目进度计划!$a$" &amp; MATCH('临-任务'!AD99,项目进度计划!$A:$A,0),"[" &amp;'临-任务'!AD99 &amp; "]" &amp; VLOOKUP('临-任务'!AD99,项目进度计划!$A:$C,3,FALSE)))</f>
        <v/>
      </c>
      <c r="C99" s="14" t="str">
        <f ca="1">IF('临-任务'!AE99="","",HYPERLINK(项目参数!$J$32 &amp;"项目进度计划!$a$" &amp; MATCH('临-任务'!AE99,项目进度计划!$A:$A,0),"[" &amp;'临-任务'!AE99 &amp; "]" &amp; VLOOKUP('临-任务'!AE99,项目进度计划!$A:$C,3,FALSE)))</f>
        <v/>
      </c>
      <c r="D99" s="14" t="str">
        <f ca="1">IF('临-任务'!AF99="","",HYPERLINK(项目参数!$J$32 &amp;"项目进度计划!$a$" &amp; MATCH('临-任务'!AF99,项目进度计划!$A:$A,0),"[" &amp;'临-任务'!AF99 &amp; "]" &amp; VLOOKUP('临-任务'!AF99,项目进度计划!$A:$C,3,FALSE)))</f>
        <v/>
      </c>
      <c r="E99" s="14" t="str">
        <f ca="1">IF('临-任务'!AG99="","",HYPERLINK(项目参数!$J$32 &amp;"项目进度计划!$a$" &amp; MATCH('临-任务'!AG99,项目进度计划!$A:$A,0),"[" &amp;'临-任务'!AG99 &amp; "]" &amp; VLOOKUP('临-任务'!AG99,项目进度计划!$A:$C,3,FALSE)))</f>
        <v/>
      </c>
      <c r="F99" s="14" t="str">
        <f ca="1">IF('临-任务'!AH99="","",HYPERLINK(项目参数!$J$32 &amp;"项目进度计划!$a$" &amp; MATCH('临-任务'!AH99,项目进度计划!$A:$A,0),"[" &amp;'临-任务'!AH99 &amp; "]" &amp; VLOOKUP('临-任务'!AH99,项目进度计划!$A:$C,3,FALSE)))</f>
        <v/>
      </c>
    </row>
    <row r="100" spans="1:6">
      <c r="A100" s="14" t="str">
        <f>IF('临-任务'!S100,'临-任务'!P100,"")</f>
        <v/>
      </c>
      <c r="B100" s="14" t="str">
        <f ca="1">IF('临-任务'!AD100="","",HYPERLINK(项目参数!$J$32 &amp;"项目进度计划!$a$" &amp; MATCH('临-任务'!AD100,项目进度计划!$A:$A,0),"[" &amp;'临-任务'!AD100 &amp; "]" &amp; VLOOKUP('临-任务'!AD100,项目进度计划!$A:$C,3,FALSE)))</f>
        <v/>
      </c>
      <c r="C100" s="14" t="str">
        <f ca="1">IF('临-任务'!AE100="","",HYPERLINK(项目参数!$J$32 &amp;"项目进度计划!$a$" &amp; MATCH('临-任务'!AE100,项目进度计划!$A:$A,0),"[" &amp;'临-任务'!AE100 &amp; "]" &amp; VLOOKUP('临-任务'!AE100,项目进度计划!$A:$C,3,FALSE)))</f>
        <v/>
      </c>
      <c r="D100" s="14" t="str">
        <f ca="1">IF('临-任务'!AF100="","",HYPERLINK(项目参数!$J$32 &amp;"项目进度计划!$a$" &amp; MATCH('临-任务'!AF100,项目进度计划!$A:$A,0),"[" &amp;'临-任务'!AF100 &amp; "]" &amp; VLOOKUP('临-任务'!AF100,项目进度计划!$A:$C,3,FALSE)))</f>
        <v/>
      </c>
      <c r="E100" s="14" t="str">
        <f ca="1">IF('临-任务'!AG100="","",HYPERLINK(项目参数!$J$32 &amp;"项目进度计划!$a$" &amp; MATCH('临-任务'!AG100,项目进度计划!$A:$A,0),"[" &amp;'临-任务'!AG100 &amp; "]" &amp; VLOOKUP('临-任务'!AG100,项目进度计划!$A:$C,3,FALSE)))</f>
        <v/>
      </c>
      <c r="F100" s="14" t="str">
        <f ca="1">IF('临-任务'!AH100="","",HYPERLINK(项目参数!$J$32 &amp;"项目进度计划!$a$" &amp; MATCH('临-任务'!AH100,项目进度计划!$A:$A,0),"[" &amp;'临-任务'!AH100 &amp; "]" &amp; VLOOKUP('临-任务'!AH100,项目进度计划!$A:$C,3,FALSE)))</f>
        <v/>
      </c>
    </row>
    <row r="101" spans="1:6">
      <c r="A101" s="14" t="str">
        <f>IF('临-任务'!S101,'临-任务'!P101,"")</f>
        <v/>
      </c>
      <c r="B101" s="14" t="str">
        <f ca="1">IF('临-任务'!AD101="","",HYPERLINK(项目参数!$J$32 &amp;"项目进度计划!$a$" &amp; MATCH('临-任务'!AD101,项目进度计划!$A:$A,0),"[" &amp;'临-任务'!AD101 &amp; "]" &amp; VLOOKUP('临-任务'!AD101,项目进度计划!$A:$C,3,FALSE)))</f>
        <v/>
      </c>
      <c r="C101" s="14" t="str">
        <f ca="1">IF('临-任务'!AE101="","",HYPERLINK(项目参数!$J$32 &amp;"项目进度计划!$a$" &amp; MATCH('临-任务'!AE101,项目进度计划!$A:$A,0),"[" &amp;'临-任务'!AE101 &amp; "]" &amp; VLOOKUP('临-任务'!AE101,项目进度计划!$A:$C,3,FALSE)))</f>
        <v/>
      </c>
      <c r="D101" s="14" t="str">
        <f ca="1">IF('临-任务'!AF101="","",HYPERLINK(项目参数!$J$32 &amp;"项目进度计划!$a$" &amp; MATCH('临-任务'!AF101,项目进度计划!$A:$A,0),"[" &amp;'临-任务'!AF101 &amp; "]" &amp; VLOOKUP('临-任务'!AF101,项目进度计划!$A:$C,3,FALSE)))</f>
        <v/>
      </c>
      <c r="E101" s="14" t="str">
        <f ca="1">IF('临-任务'!AG101="","",HYPERLINK(项目参数!$J$32 &amp;"项目进度计划!$a$" &amp; MATCH('临-任务'!AG101,项目进度计划!$A:$A,0),"[" &amp;'临-任务'!AG101 &amp; "]" &amp; VLOOKUP('临-任务'!AG101,项目进度计划!$A:$C,3,FALSE)))</f>
        <v/>
      </c>
      <c r="F101" s="14" t="str">
        <f ca="1">IF('临-任务'!AH101="","",HYPERLINK(项目参数!$J$32 &amp;"项目进度计划!$a$" &amp; MATCH('临-任务'!AH101,项目进度计划!$A:$A,0),"[" &amp;'临-任务'!AH101 &amp; "]" &amp; VLOOKUP('临-任务'!AH101,项目进度计划!$A:$C,3,FALSE)))</f>
        <v/>
      </c>
    </row>
    <row r="102" spans="1:6">
      <c r="A102" s="14" t="str">
        <f>IF('临-任务'!S102,'临-任务'!P102,"")</f>
        <v/>
      </c>
      <c r="B102" s="14" t="str">
        <f ca="1">IF('临-任务'!AD102="","",HYPERLINK(项目参数!$J$32 &amp;"项目进度计划!$a$" &amp; MATCH('临-任务'!AD102,项目进度计划!$A:$A,0),"[" &amp;'临-任务'!AD102 &amp; "]" &amp; VLOOKUP('临-任务'!AD102,项目进度计划!$A:$C,3,FALSE)))</f>
        <v/>
      </c>
      <c r="C102" s="14" t="str">
        <f ca="1">IF('临-任务'!AE102="","",HYPERLINK(项目参数!$J$32 &amp;"项目进度计划!$a$" &amp; MATCH('临-任务'!AE102,项目进度计划!$A:$A,0),"[" &amp;'临-任务'!AE102 &amp; "]" &amp; VLOOKUP('临-任务'!AE102,项目进度计划!$A:$C,3,FALSE)))</f>
        <v/>
      </c>
      <c r="D102" s="14" t="str">
        <f ca="1">IF('临-任务'!AF102="","",HYPERLINK(项目参数!$J$32 &amp;"项目进度计划!$a$" &amp; MATCH('临-任务'!AF102,项目进度计划!$A:$A,0),"[" &amp;'临-任务'!AF102 &amp; "]" &amp; VLOOKUP('临-任务'!AF102,项目进度计划!$A:$C,3,FALSE)))</f>
        <v/>
      </c>
      <c r="E102" s="14" t="str">
        <f ca="1">IF('临-任务'!AG102="","",HYPERLINK(项目参数!$J$32 &amp;"项目进度计划!$a$" &amp; MATCH('临-任务'!AG102,项目进度计划!$A:$A,0),"[" &amp;'临-任务'!AG102 &amp; "]" &amp; VLOOKUP('临-任务'!AG102,项目进度计划!$A:$C,3,FALSE)))</f>
        <v/>
      </c>
      <c r="F102" s="14" t="str">
        <f ca="1">IF('临-任务'!AH102="","",HYPERLINK(项目参数!$J$32 &amp;"项目进度计划!$a$" &amp; MATCH('临-任务'!AH102,项目进度计划!$A:$A,0),"[" &amp;'临-任务'!AH102 &amp; "]" &amp; VLOOKUP('临-任务'!AH102,项目进度计划!$A:$C,3,FALSE)))</f>
        <v/>
      </c>
    </row>
    <row r="103" spans="1:6">
      <c r="A103" s="14" t="str">
        <f>IF('临-任务'!S103,'临-任务'!P103,"")</f>
        <v/>
      </c>
      <c r="B103" s="14" t="str">
        <f ca="1">IF('临-任务'!AD103="","",HYPERLINK(项目参数!$J$32 &amp;"项目进度计划!$a$" &amp; MATCH('临-任务'!AD103,项目进度计划!$A:$A,0),"[" &amp;'临-任务'!AD103 &amp; "]" &amp; VLOOKUP('临-任务'!AD103,项目进度计划!$A:$C,3,FALSE)))</f>
        <v/>
      </c>
      <c r="C103" s="14" t="str">
        <f ca="1">IF('临-任务'!AE103="","",HYPERLINK(项目参数!$J$32 &amp;"项目进度计划!$a$" &amp; MATCH('临-任务'!AE103,项目进度计划!$A:$A,0),"[" &amp;'临-任务'!AE103 &amp; "]" &amp; VLOOKUP('临-任务'!AE103,项目进度计划!$A:$C,3,FALSE)))</f>
        <v/>
      </c>
      <c r="D103" s="14" t="str">
        <f ca="1">IF('临-任务'!AF103="","",HYPERLINK(项目参数!$J$32 &amp;"项目进度计划!$a$" &amp; MATCH('临-任务'!AF103,项目进度计划!$A:$A,0),"[" &amp;'临-任务'!AF103 &amp; "]" &amp; VLOOKUP('临-任务'!AF103,项目进度计划!$A:$C,3,FALSE)))</f>
        <v/>
      </c>
      <c r="E103" s="14" t="str">
        <f ca="1">IF('临-任务'!AG103="","",HYPERLINK(项目参数!$J$32 &amp;"项目进度计划!$a$" &amp; MATCH('临-任务'!AG103,项目进度计划!$A:$A,0),"[" &amp;'临-任务'!AG103 &amp; "]" &amp; VLOOKUP('临-任务'!AG103,项目进度计划!$A:$C,3,FALSE)))</f>
        <v/>
      </c>
      <c r="F103" s="14" t="str">
        <f ca="1">IF('临-任务'!AH103="","",HYPERLINK(项目参数!$J$32 &amp;"项目进度计划!$a$" &amp; MATCH('临-任务'!AH103,项目进度计划!$A:$A,0),"[" &amp;'临-任务'!AH103 &amp; "]" &amp; VLOOKUP('临-任务'!AH103,项目进度计划!$A:$C,3,FALSE)))</f>
        <v/>
      </c>
    </row>
    <row r="104" spans="1:6">
      <c r="A104" s="14" t="str">
        <f>IF('临-任务'!S104,'临-任务'!P104,"")</f>
        <v/>
      </c>
      <c r="B104" s="14" t="str">
        <f ca="1">IF('临-任务'!AD104="","",HYPERLINK(项目参数!$J$32 &amp;"项目进度计划!$a$" &amp; MATCH('临-任务'!AD104,项目进度计划!$A:$A,0),"[" &amp;'临-任务'!AD104 &amp; "]" &amp; VLOOKUP('临-任务'!AD104,项目进度计划!$A:$C,3,FALSE)))</f>
        <v/>
      </c>
      <c r="C104" s="14" t="str">
        <f ca="1">IF('临-任务'!AE104="","",HYPERLINK(项目参数!$J$32 &amp;"项目进度计划!$a$" &amp; MATCH('临-任务'!AE104,项目进度计划!$A:$A,0),"[" &amp;'临-任务'!AE104 &amp; "]" &amp; VLOOKUP('临-任务'!AE104,项目进度计划!$A:$C,3,FALSE)))</f>
        <v/>
      </c>
      <c r="D104" s="14" t="str">
        <f ca="1">IF('临-任务'!AF104="","",HYPERLINK(项目参数!$J$32 &amp;"项目进度计划!$a$" &amp; MATCH('临-任务'!AF104,项目进度计划!$A:$A,0),"[" &amp;'临-任务'!AF104 &amp; "]" &amp; VLOOKUP('临-任务'!AF104,项目进度计划!$A:$C,3,FALSE)))</f>
        <v/>
      </c>
      <c r="E104" s="14" t="str">
        <f ca="1">IF('临-任务'!AG104="","",HYPERLINK(项目参数!$J$32 &amp;"项目进度计划!$a$" &amp; MATCH('临-任务'!AG104,项目进度计划!$A:$A,0),"[" &amp;'临-任务'!AG104 &amp; "]" &amp; VLOOKUP('临-任务'!AG104,项目进度计划!$A:$C,3,FALSE)))</f>
        <v/>
      </c>
      <c r="F104" s="14" t="str">
        <f ca="1">IF('临-任务'!AH104="","",HYPERLINK(项目参数!$J$32 &amp;"项目进度计划!$a$" &amp; MATCH('临-任务'!AH104,项目进度计划!$A:$A,0),"[" &amp;'临-任务'!AH104 &amp; "]" &amp; VLOOKUP('临-任务'!AH104,项目进度计划!$A:$C,3,FALSE)))</f>
        <v/>
      </c>
    </row>
    <row r="105" spans="1:6">
      <c r="A105" s="14" t="str">
        <f>IF('临-任务'!S105,'临-任务'!P105,"")</f>
        <v/>
      </c>
      <c r="B105" s="14" t="str">
        <f ca="1">IF('临-任务'!AD105="","",HYPERLINK(项目参数!$J$32 &amp;"项目进度计划!$a$" &amp; MATCH('临-任务'!AD105,项目进度计划!$A:$A,0),"[" &amp;'临-任务'!AD105 &amp; "]" &amp; VLOOKUP('临-任务'!AD105,项目进度计划!$A:$C,3,FALSE)))</f>
        <v/>
      </c>
      <c r="C105" s="14" t="str">
        <f ca="1">IF('临-任务'!AE105="","",HYPERLINK(项目参数!$J$32 &amp;"项目进度计划!$a$" &amp; MATCH('临-任务'!AE105,项目进度计划!$A:$A,0),"[" &amp;'临-任务'!AE105 &amp; "]" &amp; VLOOKUP('临-任务'!AE105,项目进度计划!$A:$C,3,FALSE)))</f>
        <v/>
      </c>
      <c r="D105" s="14" t="str">
        <f ca="1">IF('临-任务'!AF105="","",HYPERLINK(项目参数!$J$32 &amp;"项目进度计划!$a$" &amp; MATCH('临-任务'!AF105,项目进度计划!$A:$A,0),"[" &amp;'临-任务'!AF105 &amp; "]" &amp; VLOOKUP('临-任务'!AF105,项目进度计划!$A:$C,3,FALSE)))</f>
        <v/>
      </c>
      <c r="E105" s="14" t="str">
        <f ca="1">IF('临-任务'!AG105="","",HYPERLINK(项目参数!$J$32 &amp;"项目进度计划!$a$" &amp; MATCH('临-任务'!AG105,项目进度计划!$A:$A,0),"[" &amp;'临-任务'!AG105 &amp; "]" &amp; VLOOKUP('临-任务'!AG105,项目进度计划!$A:$C,3,FALSE)))</f>
        <v/>
      </c>
      <c r="F105" s="14" t="str">
        <f ca="1">IF('临-任务'!AH105="","",HYPERLINK(项目参数!$J$32 &amp;"项目进度计划!$a$" &amp; MATCH('临-任务'!AH105,项目进度计划!$A:$A,0),"[" &amp;'临-任务'!AH105 &amp; "]" &amp; VLOOKUP('临-任务'!AH105,项目进度计划!$A:$C,3,FALSE)))</f>
        <v/>
      </c>
    </row>
    <row r="106" spans="1:6">
      <c r="A106" s="14" t="str">
        <f>IF('临-任务'!S106,'临-任务'!P106,"")</f>
        <v/>
      </c>
      <c r="B106" s="14" t="str">
        <f ca="1">IF('临-任务'!AD106="","",HYPERLINK(项目参数!$J$32 &amp;"项目进度计划!$a$" &amp; MATCH('临-任务'!AD106,项目进度计划!$A:$A,0),"[" &amp;'临-任务'!AD106 &amp; "]" &amp; VLOOKUP('临-任务'!AD106,项目进度计划!$A:$C,3,FALSE)))</f>
        <v/>
      </c>
      <c r="C106" s="14" t="str">
        <f ca="1">IF('临-任务'!AE106="","",HYPERLINK(项目参数!$J$32 &amp;"项目进度计划!$a$" &amp; MATCH('临-任务'!AE106,项目进度计划!$A:$A,0),"[" &amp;'临-任务'!AE106 &amp; "]" &amp; VLOOKUP('临-任务'!AE106,项目进度计划!$A:$C,3,FALSE)))</f>
        <v/>
      </c>
      <c r="D106" s="14" t="str">
        <f ca="1">IF('临-任务'!AF106="","",HYPERLINK(项目参数!$J$32 &amp;"项目进度计划!$a$" &amp; MATCH('临-任务'!AF106,项目进度计划!$A:$A,0),"[" &amp;'临-任务'!AF106 &amp; "]" &amp; VLOOKUP('临-任务'!AF106,项目进度计划!$A:$C,3,FALSE)))</f>
        <v/>
      </c>
      <c r="E106" s="14" t="str">
        <f ca="1">IF('临-任务'!AG106="","",HYPERLINK(项目参数!$J$32 &amp;"项目进度计划!$a$" &amp; MATCH('临-任务'!AG106,项目进度计划!$A:$A,0),"[" &amp;'临-任务'!AG106 &amp; "]" &amp; VLOOKUP('临-任务'!AG106,项目进度计划!$A:$C,3,FALSE)))</f>
        <v/>
      </c>
      <c r="F106" s="14" t="str">
        <f ca="1">IF('临-任务'!AH106="","",HYPERLINK(项目参数!$J$32 &amp;"项目进度计划!$a$" &amp; MATCH('临-任务'!AH106,项目进度计划!$A:$A,0),"[" &amp;'临-任务'!AH106 &amp; "]" &amp; VLOOKUP('临-任务'!AH106,项目进度计划!$A:$C,3,FALSE)))</f>
        <v/>
      </c>
    </row>
    <row r="107" spans="1:6">
      <c r="A107" s="14" t="str">
        <f>IF('临-任务'!S107,'临-任务'!P107,"")</f>
        <v/>
      </c>
      <c r="B107" s="14" t="str">
        <f ca="1">IF('临-任务'!AD107="","",HYPERLINK(项目参数!$J$32 &amp;"项目进度计划!$a$" &amp; MATCH('临-任务'!AD107,项目进度计划!$A:$A,0),"[" &amp;'临-任务'!AD107 &amp; "]" &amp; VLOOKUP('临-任务'!AD107,项目进度计划!$A:$C,3,FALSE)))</f>
        <v/>
      </c>
      <c r="C107" s="14" t="str">
        <f ca="1">IF('临-任务'!AE107="","",HYPERLINK(项目参数!$J$32 &amp;"项目进度计划!$a$" &amp; MATCH('临-任务'!AE107,项目进度计划!$A:$A,0),"[" &amp;'临-任务'!AE107 &amp; "]" &amp; VLOOKUP('临-任务'!AE107,项目进度计划!$A:$C,3,FALSE)))</f>
        <v/>
      </c>
      <c r="D107" s="14" t="str">
        <f ca="1">IF('临-任务'!AF107="","",HYPERLINK(项目参数!$J$32 &amp;"项目进度计划!$a$" &amp; MATCH('临-任务'!AF107,项目进度计划!$A:$A,0),"[" &amp;'临-任务'!AF107 &amp; "]" &amp; VLOOKUP('临-任务'!AF107,项目进度计划!$A:$C,3,FALSE)))</f>
        <v/>
      </c>
      <c r="E107" s="14" t="str">
        <f ca="1">IF('临-任务'!AG107="","",HYPERLINK(项目参数!$J$32 &amp;"项目进度计划!$a$" &amp; MATCH('临-任务'!AG107,项目进度计划!$A:$A,0),"[" &amp;'临-任务'!AG107 &amp; "]" &amp; VLOOKUP('临-任务'!AG107,项目进度计划!$A:$C,3,FALSE)))</f>
        <v/>
      </c>
      <c r="F107" s="14" t="str">
        <f ca="1">IF('临-任务'!AH107="","",HYPERLINK(项目参数!$J$32 &amp;"项目进度计划!$a$" &amp; MATCH('临-任务'!AH107,项目进度计划!$A:$A,0),"[" &amp;'临-任务'!AH107 &amp; "]" &amp; VLOOKUP('临-任务'!AH107,项目进度计划!$A:$C,3,FALSE)))</f>
        <v/>
      </c>
    </row>
    <row r="108" spans="1:6">
      <c r="A108" s="14" t="str">
        <f>IF('临-任务'!S108,'临-任务'!P108,"")</f>
        <v/>
      </c>
      <c r="B108" s="14" t="str">
        <f ca="1">IF('临-任务'!AD108="","",HYPERLINK(项目参数!$J$32 &amp;"项目进度计划!$a$" &amp; MATCH('临-任务'!AD108,项目进度计划!$A:$A,0),"[" &amp;'临-任务'!AD108 &amp; "]" &amp; VLOOKUP('临-任务'!AD108,项目进度计划!$A:$C,3,FALSE)))</f>
        <v/>
      </c>
      <c r="C108" s="14" t="str">
        <f ca="1">IF('临-任务'!AE108="","",HYPERLINK(项目参数!$J$32 &amp;"项目进度计划!$a$" &amp; MATCH('临-任务'!AE108,项目进度计划!$A:$A,0),"[" &amp;'临-任务'!AE108 &amp; "]" &amp; VLOOKUP('临-任务'!AE108,项目进度计划!$A:$C,3,FALSE)))</f>
        <v/>
      </c>
      <c r="D108" s="14" t="str">
        <f ca="1">IF('临-任务'!AF108="","",HYPERLINK(项目参数!$J$32 &amp;"项目进度计划!$a$" &amp; MATCH('临-任务'!AF108,项目进度计划!$A:$A,0),"[" &amp;'临-任务'!AF108 &amp; "]" &amp; VLOOKUP('临-任务'!AF108,项目进度计划!$A:$C,3,FALSE)))</f>
        <v/>
      </c>
      <c r="E108" s="14" t="str">
        <f ca="1">IF('临-任务'!AG108="","",HYPERLINK(项目参数!$J$32 &amp;"项目进度计划!$a$" &amp; MATCH('临-任务'!AG108,项目进度计划!$A:$A,0),"[" &amp;'临-任务'!AG108 &amp; "]" &amp; VLOOKUP('临-任务'!AG108,项目进度计划!$A:$C,3,FALSE)))</f>
        <v/>
      </c>
      <c r="F108" s="14" t="str">
        <f ca="1">IF('临-任务'!AH108="","",HYPERLINK(项目参数!$J$32 &amp;"项目进度计划!$a$" &amp; MATCH('临-任务'!AH108,项目进度计划!$A:$A,0),"[" &amp;'临-任务'!AH108 &amp; "]" &amp; VLOOKUP('临-任务'!AH108,项目进度计划!$A:$C,3,FALSE)))</f>
        <v/>
      </c>
    </row>
    <row r="109" spans="1:6">
      <c r="A109" s="14" t="str">
        <f>IF('临-任务'!S109,'临-任务'!P109,"")</f>
        <v/>
      </c>
      <c r="B109" s="14" t="str">
        <f ca="1">IF('临-任务'!AD109="","",HYPERLINK(项目参数!$J$32 &amp;"项目进度计划!$a$" &amp; MATCH('临-任务'!AD109,项目进度计划!$A:$A,0),"[" &amp;'临-任务'!AD109 &amp; "]" &amp; VLOOKUP('临-任务'!AD109,项目进度计划!$A:$C,3,FALSE)))</f>
        <v/>
      </c>
      <c r="C109" s="14" t="str">
        <f ca="1">IF('临-任务'!AE109="","",HYPERLINK(项目参数!$J$32 &amp;"项目进度计划!$a$" &amp; MATCH('临-任务'!AE109,项目进度计划!$A:$A,0),"[" &amp;'临-任务'!AE109 &amp; "]" &amp; VLOOKUP('临-任务'!AE109,项目进度计划!$A:$C,3,FALSE)))</f>
        <v/>
      </c>
      <c r="D109" s="14" t="str">
        <f ca="1">IF('临-任务'!AF109="","",HYPERLINK(项目参数!$J$32 &amp;"项目进度计划!$a$" &amp; MATCH('临-任务'!AF109,项目进度计划!$A:$A,0),"[" &amp;'临-任务'!AF109 &amp; "]" &amp; VLOOKUP('临-任务'!AF109,项目进度计划!$A:$C,3,FALSE)))</f>
        <v/>
      </c>
      <c r="E109" s="14" t="str">
        <f ca="1">IF('临-任务'!AG109="","",HYPERLINK(项目参数!$J$32 &amp;"项目进度计划!$a$" &amp; MATCH('临-任务'!AG109,项目进度计划!$A:$A,0),"[" &amp;'临-任务'!AG109 &amp; "]" &amp; VLOOKUP('临-任务'!AG109,项目进度计划!$A:$C,3,FALSE)))</f>
        <v/>
      </c>
      <c r="F109" s="14" t="str">
        <f ca="1">IF('临-任务'!AH109="","",HYPERLINK(项目参数!$J$32 &amp;"项目进度计划!$a$" &amp; MATCH('临-任务'!AH109,项目进度计划!$A:$A,0),"[" &amp;'临-任务'!AH109 &amp; "]" &amp; VLOOKUP('临-任务'!AH109,项目进度计划!$A:$C,3,FALSE)))</f>
        <v/>
      </c>
    </row>
    <row r="110" spans="1:6">
      <c r="A110" s="14" t="str">
        <f>IF('临-任务'!S110,'临-任务'!P110,"")</f>
        <v/>
      </c>
      <c r="B110" s="14" t="str">
        <f ca="1">IF('临-任务'!AD110="","",HYPERLINK(项目参数!$J$32 &amp;"项目进度计划!$a$" &amp; MATCH('临-任务'!AD110,项目进度计划!$A:$A,0),"[" &amp;'临-任务'!AD110 &amp; "]" &amp; VLOOKUP('临-任务'!AD110,项目进度计划!$A:$C,3,FALSE)))</f>
        <v/>
      </c>
      <c r="C110" s="14" t="str">
        <f ca="1">IF('临-任务'!AE110="","",HYPERLINK(项目参数!$J$32 &amp;"项目进度计划!$a$" &amp; MATCH('临-任务'!AE110,项目进度计划!$A:$A,0),"[" &amp;'临-任务'!AE110 &amp; "]" &amp; VLOOKUP('临-任务'!AE110,项目进度计划!$A:$C,3,FALSE)))</f>
        <v/>
      </c>
      <c r="D110" s="14" t="str">
        <f ca="1">IF('临-任务'!AF110="","",HYPERLINK(项目参数!$J$32 &amp;"项目进度计划!$a$" &amp; MATCH('临-任务'!AF110,项目进度计划!$A:$A,0),"[" &amp;'临-任务'!AF110 &amp; "]" &amp; VLOOKUP('临-任务'!AF110,项目进度计划!$A:$C,3,FALSE)))</f>
        <v/>
      </c>
      <c r="E110" s="14" t="str">
        <f ca="1">IF('临-任务'!AG110="","",HYPERLINK(项目参数!$J$32 &amp;"项目进度计划!$a$" &amp; MATCH('临-任务'!AG110,项目进度计划!$A:$A,0),"[" &amp;'临-任务'!AG110 &amp; "]" &amp; VLOOKUP('临-任务'!AG110,项目进度计划!$A:$C,3,FALSE)))</f>
        <v/>
      </c>
      <c r="F110" s="14" t="str">
        <f ca="1">IF('临-任务'!AH110="","",HYPERLINK(项目参数!$J$32 &amp;"项目进度计划!$a$" &amp; MATCH('临-任务'!AH110,项目进度计划!$A:$A,0),"[" &amp;'临-任务'!AH110 &amp; "]" &amp; VLOOKUP('临-任务'!AH110,项目进度计划!$A:$C,3,FALSE)))</f>
        <v/>
      </c>
    </row>
    <row r="111" spans="1:6">
      <c r="A111" s="14" t="str">
        <f>IF('临-任务'!S111,'临-任务'!P111,"")</f>
        <v/>
      </c>
      <c r="B111" s="14" t="str">
        <f ca="1">IF('临-任务'!AD111="","",HYPERLINK(项目参数!$J$32 &amp;"项目进度计划!$a$" &amp; MATCH('临-任务'!AD111,项目进度计划!$A:$A,0),"[" &amp;'临-任务'!AD111 &amp; "]" &amp; VLOOKUP('临-任务'!AD111,项目进度计划!$A:$C,3,FALSE)))</f>
        <v/>
      </c>
      <c r="C111" s="14" t="str">
        <f ca="1">IF('临-任务'!AE111="","",HYPERLINK(项目参数!$J$32 &amp;"项目进度计划!$a$" &amp; MATCH('临-任务'!AE111,项目进度计划!$A:$A,0),"[" &amp;'临-任务'!AE111 &amp; "]" &amp; VLOOKUP('临-任务'!AE111,项目进度计划!$A:$C,3,FALSE)))</f>
        <v/>
      </c>
      <c r="D111" s="14" t="str">
        <f ca="1">IF('临-任务'!AF111="","",HYPERLINK(项目参数!$J$32 &amp;"项目进度计划!$a$" &amp; MATCH('临-任务'!AF111,项目进度计划!$A:$A,0),"[" &amp;'临-任务'!AF111 &amp; "]" &amp; VLOOKUP('临-任务'!AF111,项目进度计划!$A:$C,3,FALSE)))</f>
        <v/>
      </c>
      <c r="E111" s="14" t="str">
        <f ca="1">IF('临-任务'!AG111="","",HYPERLINK(项目参数!$J$32 &amp;"项目进度计划!$a$" &amp; MATCH('临-任务'!AG111,项目进度计划!$A:$A,0),"[" &amp;'临-任务'!AG111 &amp; "]" &amp; VLOOKUP('临-任务'!AG111,项目进度计划!$A:$C,3,FALSE)))</f>
        <v/>
      </c>
      <c r="F111" s="14" t="str">
        <f ca="1">IF('临-任务'!AH111="","",HYPERLINK(项目参数!$J$32 &amp;"项目进度计划!$a$" &amp; MATCH('临-任务'!AH111,项目进度计划!$A:$A,0),"[" &amp;'临-任务'!AH111 &amp; "]" &amp; VLOOKUP('临-任务'!AH111,项目进度计划!$A:$C,3,FALSE)))</f>
        <v/>
      </c>
    </row>
    <row r="112" spans="1:6">
      <c r="A112" s="14" t="str">
        <f>IF('临-任务'!S112,'临-任务'!P112,"")</f>
        <v/>
      </c>
      <c r="B112" s="14" t="str">
        <f ca="1">IF('临-任务'!AD112="","",HYPERLINK(项目参数!$J$32 &amp;"项目进度计划!$a$" &amp; MATCH('临-任务'!AD112,项目进度计划!$A:$A,0),"[" &amp;'临-任务'!AD112 &amp; "]" &amp; VLOOKUP('临-任务'!AD112,项目进度计划!$A:$C,3,FALSE)))</f>
        <v/>
      </c>
      <c r="C112" s="14" t="str">
        <f ca="1">IF('临-任务'!AE112="","",HYPERLINK(项目参数!$J$32 &amp;"项目进度计划!$a$" &amp; MATCH('临-任务'!AE112,项目进度计划!$A:$A,0),"[" &amp;'临-任务'!AE112 &amp; "]" &amp; VLOOKUP('临-任务'!AE112,项目进度计划!$A:$C,3,FALSE)))</f>
        <v/>
      </c>
      <c r="D112" s="14" t="str">
        <f ca="1">IF('临-任务'!AF112="","",HYPERLINK(项目参数!$J$32 &amp;"项目进度计划!$a$" &amp; MATCH('临-任务'!AF112,项目进度计划!$A:$A,0),"[" &amp;'临-任务'!AF112 &amp; "]" &amp; VLOOKUP('临-任务'!AF112,项目进度计划!$A:$C,3,FALSE)))</f>
        <v/>
      </c>
      <c r="E112" s="14" t="str">
        <f ca="1">IF('临-任务'!AG112="","",HYPERLINK(项目参数!$J$32 &amp;"项目进度计划!$a$" &amp; MATCH('临-任务'!AG112,项目进度计划!$A:$A,0),"[" &amp;'临-任务'!AG112 &amp; "]" &amp; VLOOKUP('临-任务'!AG112,项目进度计划!$A:$C,3,FALSE)))</f>
        <v/>
      </c>
      <c r="F112" s="14" t="str">
        <f ca="1">IF('临-任务'!AH112="","",HYPERLINK(项目参数!$J$32 &amp;"项目进度计划!$a$" &amp; MATCH('临-任务'!AH112,项目进度计划!$A:$A,0),"[" &amp;'临-任务'!AH112 &amp; "]" &amp; VLOOKUP('临-任务'!AH112,项目进度计划!$A:$C,3,FALSE)))</f>
        <v/>
      </c>
    </row>
    <row r="113" spans="1:6">
      <c r="A113" s="14" t="str">
        <f>IF('临-任务'!S113,'临-任务'!P113,"")</f>
        <v/>
      </c>
      <c r="B113" s="14" t="str">
        <f ca="1">IF('临-任务'!AD113="","",HYPERLINK(项目参数!$J$32 &amp;"项目进度计划!$a$" &amp; MATCH('临-任务'!AD113,项目进度计划!$A:$A,0),"[" &amp;'临-任务'!AD113 &amp; "]" &amp; VLOOKUP('临-任务'!AD113,项目进度计划!$A:$C,3,FALSE)))</f>
        <v/>
      </c>
      <c r="C113" s="14" t="str">
        <f ca="1">IF('临-任务'!AE113="","",HYPERLINK(项目参数!$J$32 &amp;"项目进度计划!$a$" &amp; MATCH('临-任务'!AE113,项目进度计划!$A:$A,0),"[" &amp;'临-任务'!AE113 &amp; "]" &amp; VLOOKUP('临-任务'!AE113,项目进度计划!$A:$C,3,FALSE)))</f>
        <v/>
      </c>
      <c r="D113" s="14" t="str">
        <f ca="1">IF('临-任务'!AF113="","",HYPERLINK(项目参数!$J$32 &amp;"项目进度计划!$a$" &amp; MATCH('临-任务'!AF113,项目进度计划!$A:$A,0),"[" &amp;'临-任务'!AF113 &amp; "]" &amp; VLOOKUP('临-任务'!AF113,项目进度计划!$A:$C,3,FALSE)))</f>
        <v/>
      </c>
      <c r="E113" s="14" t="str">
        <f ca="1">IF('临-任务'!AG113="","",HYPERLINK(项目参数!$J$32 &amp;"项目进度计划!$a$" &amp; MATCH('临-任务'!AG113,项目进度计划!$A:$A,0),"[" &amp;'临-任务'!AG113 &amp; "]" &amp; VLOOKUP('临-任务'!AG113,项目进度计划!$A:$C,3,FALSE)))</f>
        <v/>
      </c>
      <c r="F113" s="14" t="str">
        <f ca="1">IF('临-任务'!AH113="","",HYPERLINK(项目参数!$J$32 &amp;"项目进度计划!$a$" &amp; MATCH('临-任务'!AH113,项目进度计划!$A:$A,0),"[" &amp;'临-任务'!AH113 &amp; "]" &amp; VLOOKUP('临-任务'!AH113,项目进度计划!$A:$C,3,FALSE)))</f>
        <v/>
      </c>
    </row>
    <row r="114" spans="1:6">
      <c r="A114" s="14" t="str">
        <f>IF('临-任务'!S114,'临-任务'!P114,"")</f>
        <v/>
      </c>
      <c r="B114" s="14" t="str">
        <f ca="1">IF('临-任务'!AD114="","",HYPERLINK(项目参数!$J$32 &amp;"项目进度计划!$a$" &amp; MATCH('临-任务'!AD114,项目进度计划!$A:$A,0),"[" &amp;'临-任务'!AD114 &amp; "]" &amp; VLOOKUP('临-任务'!AD114,项目进度计划!$A:$C,3,FALSE)))</f>
        <v/>
      </c>
      <c r="C114" s="14" t="str">
        <f ca="1">IF('临-任务'!AE114="","",HYPERLINK(项目参数!$J$32 &amp;"项目进度计划!$a$" &amp; MATCH('临-任务'!AE114,项目进度计划!$A:$A,0),"[" &amp;'临-任务'!AE114 &amp; "]" &amp; VLOOKUP('临-任务'!AE114,项目进度计划!$A:$C,3,FALSE)))</f>
        <v/>
      </c>
      <c r="D114" s="14" t="str">
        <f ca="1">IF('临-任务'!AF114="","",HYPERLINK(项目参数!$J$32 &amp;"项目进度计划!$a$" &amp; MATCH('临-任务'!AF114,项目进度计划!$A:$A,0),"[" &amp;'临-任务'!AF114 &amp; "]" &amp; VLOOKUP('临-任务'!AF114,项目进度计划!$A:$C,3,FALSE)))</f>
        <v/>
      </c>
      <c r="E114" s="14" t="str">
        <f ca="1">IF('临-任务'!AG114="","",HYPERLINK(项目参数!$J$32 &amp;"项目进度计划!$a$" &amp; MATCH('临-任务'!AG114,项目进度计划!$A:$A,0),"[" &amp;'临-任务'!AG114 &amp; "]" &amp; VLOOKUP('临-任务'!AG114,项目进度计划!$A:$C,3,FALSE)))</f>
        <v/>
      </c>
      <c r="F114" s="14" t="str">
        <f ca="1">IF('临-任务'!AH114="","",HYPERLINK(项目参数!$J$32 &amp;"项目进度计划!$a$" &amp; MATCH('临-任务'!AH114,项目进度计划!$A:$A,0),"[" &amp;'临-任务'!AH114 &amp; "]" &amp; VLOOKUP('临-任务'!AH114,项目进度计划!$A:$C,3,FALSE)))</f>
        <v/>
      </c>
    </row>
    <row r="115" spans="1:6">
      <c r="A115" s="14" t="str">
        <f>IF('临-任务'!S115,'临-任务'!P115,"")</f>
        <v/>
      </c>
      <c r="B115" s="14" t="str">
        <f ca="1">IF('临-任务'!AD115="","",HYPERLINK(项目参数!$J$32 &amp;"项目进度计划!$a$" &amp; MATCH('临-任务'!AD115,项目进度计划!$A:$A,0),"[" &amp;'临-任务'!AD115 &amp; "]" &amp; VLOOKUP('临-任务'!AD115,项目进度计划!$A:$C,3,FALSE)))</f>
        <v/>
      </c>
      <c r="C115" s="14" t="str">
        <f ca="1">IF('临-任务'!AE115="","",HYPERLINK(项目参数!$J$32 &amp;"项目进度计划!$a$" &amp; MATCH('临-任务'!AE115,项目进度计划!$A:$A,0),"[" &amp;'临-任务'!AE115 &amp; "]" &amp; VLOOKUP('临-任务'!AE115,项目进度计划!$A:$C,3,FALSE)))</f>
        <v/>
      </c>
      <c r="D115" s="14" t="str">
        <f ca="1">IF('临-任务'!AF115="","",HYPERLINK(项目参数!$J$32 &amp;"项目进度计划!$a$" &amp; MATCH('临-任务'!AF115,项目进度计划!$A:$A,0),"[" &amp;'临-任务'!AF115 &amp; "]" &amp; VLOOKUP('临-任务'!AF115,项目进度计划!$A:$C,3,FALSE)))</f>
        <v/>
      </c>
      <c r="E115" s="14" t="str">
        <f ca="1">IF('临-任务'!AG115="","",HYPERLINK(项目参数!$J$32 &amp;"项目进度计划!$a$" &amp; MATCH('临-任务'!AG115,项目进度计划!$A:$A,0),"[" &amp;'临-任务'!AG115 &amp; "]" &amp; VLOOKUP('临-任务'!AG115,项目进度计划!$A:$C,3,FALSE)))</f>
        <v/>
      </c>
      <c r="F115" s="14" t="str">
        <f ca="1">IF('临-任务'!AH115="","",HYPERLINK(项目参数!$J$32 &amp;"项目进度计划!$a$" &amp; MATCH('临-任务'!AH115,项目进度计划!$A:$A,0),"[" &amp;'临-任务'!AH115 &amp; "]" &amp; VLOOKUP('临-任务'!AH115,项目进度计划!$A:$C,3,FALSE)))</f>
        <v/>
      </c>
    </row>
    <row r="116" spans="1:6">
      <c r="A116" s="14" t="str">
        <f>IF('临-任务'!S116,'临-任务'!P116,"")</f>
        <v/>
      </c>
      <c r="B116" s="14" t="str">
        <f ca="1">IF('临-任务'!AD116="","",HYPERLINK(项目参数!$J$32 &amp;"项目进度计划!$a$" &amp; MATCH('临-任务'!AD116,项目进度计划!$A:$A,0),"[" &amp;'临-任务'!AD116 &amp; "]" &amp; VLOOKUP('临-任务'!AD116,项目进度计划!$A:$C,3,FALSE)))</f>
        <v/>
      </c>
      <c r="C116" s="14" t="str">
        <f ca="1">IF('临-任务'!AE116="","",HYPERLINK(项目参数!$J$32 &amp;"项目进度计划!$a$" &amp; MATCH('临-任务'!AE116,项目进度计划!$A:$A,0),"[" &amp;'临-任务'!AE116 &amp; "]" &amp; VLOOKUP('临-任务'!AE116,项目进度计划!$A:$C,3,FALSE)))</f>
        <v/>
      </c>
      <c r="D116" s="14" t="str">
        <f ca="1">IF('临-任务'!AF116="","",HYPERLINK(项目参数!$J$32 &amp;"项目进度计划!$a$" &amp; MATCH('临-任务'!AF116,项目进度计划!$A:$A,0),"[" &amp;'临-任务'!AF116 &amp; "]" &amp; VLOOKUP('临-任务'!AF116,项目进度计划!$A:$C,3,FALSE)))</f>
        <v/>
      </c>
      <c r="E116" s="14" t="str">
        <f ca="1">IF('临-任务'!AG116="","",HYPERLINK(项目参数!$J$32 &amp;"项目进度计划!$a$" &amp; MATCH('临-任务'!AG116,项目进度计划!$A:$A,0),"[" &amp;'临-任务'!AG116 &amp; "]" &amp; VLOOKUP('临-任务'!AG116,项目进度计划!$A:$C,3,FALSE)))</f>
        <v/>
      </c>
      <c r="F116" s="14" t="str">
        <f ca="1">IF('临-任务'!AH116="","",HYPERLINK(项目参数!$J$32 &amp;"项目进度计划!$a$" &amp; MATCH('临-任务'!AH116,项目进度计划!$A:$A,0),"[" &amp;'临-任务'!AH116 &amp; "]" &amp; VLOOKUP('临-任务'!AH116,项目进度计划!$A:$C,3,FALSE)))</f>
        <v/>
      </c>
    </row>
    <row r="117" spans="1:6">
      <c r="A117" s="14" t="str">
        <f>IF('临-任务'!S117,'临-任务'!P117,"")</f>
        <v/>
      </c>
      <c r="B117" s="14" t="str">
        <f ca="1">IF('临-任务'!AD117="","",HYPERLINK(项目参数!$J$32 &amp;"项目进度计划!$a$" &amp; MATCH('临-任务'!AD117,项目进度计划!$A:$A,0),"[" &amp;'临-任务'!AD117 &amp; "]" &amp; VLOOKUP('临-任务'!AD117,项目进度计划!$A:$C,3,FALSE)))</f>
        <v/>
      </c>
      <c r="C117" s="14" t="str">
        <f ca="1">IF('临-任务'!AE117="","",HYPERLINK(项目参数!$J$32 &amp;"项目进度计划!$a$" &amp; MATCH('临-任务'!AE117,项目进度计划!$A:$A,0),"[" &amp;'临-任务'!AE117 &amp; "]" &amp; VLOOKUP('临-任务'!AE117,项目进度计划!$A:$C,3,FALSE)))</f>
        <v/>
      </c>
      <c r="D117" s="14" t="str">
        <f ca="1">IF('临-任务'!AF117="","",HYPERLINK(项目参数!$J$32 &amp;"项目进度计划!$a$" &amp; MATCH('临-任务'!AF117,项目进度计划!$A:$A,0),"[" &amp;'临-任务'!AF117 &amp; "]" &amp; VLOOKUP('临-任务'!AF117,项目进度计划!$A:$C,3,FALSE)))</f>
        <v/>
      </c>
      <c r="E117" s="14" t="str">
        <f ca="1">IF('临-任务'!AG117="","",HYPERLINK(项目参数!$J$32 &amp;"项目进度计划!$a$" &amp; MATCH('临-任务'!AG117,项目进度计划!$A:$A,0),"[" &amp;'临-任务'!AG117 &amp; "]" &amp; VLOOKUP('临-任务'!AG117,项目进度计划!$A:$C,3,FALSE)))</f>
        <v/>
      </c>
      <c r="F117" s="14" t="str">
        <f ca="1">IF('临-任务'!AH117="","",HYPERLINK(项目参数!$J$32 &amp;"项目进度计划!$a$" &amp; MATCH('临-任务'!AH117,项目进度计划!$A:$A,0),"[" &amp;'临-任务'!AH117 &amp; "]" &amp; VLOOKUP('临-任务'!AH117,项目进度计划!$A:$C,3,FALSE)))</f>
        <v/>
      </c>
    </row>
    <row r="118" spans="1:6">
      <c r="A118" s="14" t="str">
        <f>IF('临-任务'!S118,'临-任务'!P118,"")</f>
        <v/>
      </c>
      <c r="B118" s="14" t="str">
        <f ca="1">IF('临-任务'!AD118="","",HYPERLINK(项目参数!$J$32 &amp;"项目进度计划!$a$" &amp; MATCH('临-任务'!AD118,项目进度计划!$A:$A,0),"[" &amp;'临-任务'!AD118 &amp; "]" &amp; VLOOKUP('临-任务'!AD118,项目进度计划!$A:$C,3,FALSE)))</f>
        <v/>
      </c>
      <c r="C118" s="14" t="str">
        <f ca="1">IF('临-任务'!AE118="","",HYPERLINK(项目参数!$J$32 &amp;"项目进度计划!$a$" &amp; MATCH('临-任务'!AE118,项目进度计划!$A:$A,0),"[" &amp;'临-任务'!AE118 &amp; "]" &amp; VLOOKUP('临-任务'!AE118,项目进度计划!$A:$C,3,FALSE)))</f>
        <v/>
      </c>
      <c r="D118" s="14" t="str">
        <f ca="1">IF('临-任务'!AF118="","",HYPERLINK(项目参数!$J$32 &amp;"项目进度计划!$a$" &amp; MATCH('临-任务'!AF118,项目进度计划!$A:$A,0),"[" &amp;'临-任务'!AF118 &amp; "]" &amp; VLOOKUP('临-任务'!AF118,项目进度计划!$A:$C,3,FALSE)))</f>
        <v/>
      </c>
      <c r="E118" s="14" t="str">
        <f ca="1">IF('临-任务'!AG118="","",HYPERLINK(项目参数!$J$32 &amp;"项目进度计划!$a$" &amp; MATCH('临-任务'!AG118,项目进度计划!$A:$A,0),"[" &amp;'临-任务'!AG118 &amp; "]" &amp; VLOOKUP('临-任务'!AG118,项目进度计划!$A:$C,3,FALSE)))</f>
        <v/>
      </c>
      <c r="F118" s="14" t="str">
        <f ca="1">IF('临-任务'!AH118="","",HYPERLINK(项目参数!$J$32 &amp;"项目进度计划!$a$" &amp; MATCH('临-任务'!AH118,项目进度计划!$A:$A,0),"[" &amp;'临-任务'!AH118 &amp; "]" &amp; VLOOKUP('临-任务'!AH118,项目进度计划!$A:$C,3,FALSE)))</f>
        <v/>
      </c>
    </row>
    <row r="119" spans="1:6">
      <c r="A119" s="14" t="str">
        <f>IF('临-任务'!S119,'临-任务'!P119,"")</f>
        <v/>
      </c>
      <c r="B119" s="14" t="str">
        <f ca="1">IF('临-任务'!AD119="","",HYPERLINK(项目参数!$J$32 &amp;"项目进度计划!$a$" &amp; MATCH('临-任务'!AD119,项目进度计划!$A:$A,0),"[" &amp;'临-任务'!AD119 &amp; "]" &amp; VLOOKUP('临-任务'!AD119,项目进度计划!$A:$C,3,FALSE)))</f>
        <v/>
      </c>
      <c r="C119" s="14" t="str">
        <f ca="1">IF('临-任务'!AE119="","",HYPERLINK(项目参数!$J$32 &amp;"项目进度计划!$a$" &amp; MATCH('临-任务'!AE119,项目进度计划!$A:$A,0),"[" &amp;'临-任务'!AE119 &amp; "]" &amp; VLOOKUP('临-任务'!AE119,项目进度计划!$A:$C,3,FALSE)))</f>
        <v/>
      </c>
      <c r="D119" s="14" t="str">
        <f ca="1">IF('临-任务'!AF119="","",HYPERLINK(项目参数!$J$32 &amp;"项目进度计划!$a$" &amp; MATCH('临-任务'!AF119,项目进度计划!$A:$A,0),"[" &amp;'临-任务'!AF119 &amp; "]" &amp; VLOOKUP('临-任务'!AF119,项目进度计划!$A:$C,3,FALSE)))</f>
        <v/>
      </c>
      <c r="E119" s="14" t="str">
        <f ca="1">IF('临-任务'!AG119="","",HYPERLINK(项目参数!$J$32 &amp;"项目进度计划!$a$" &amp; MATCH('临-任务'!AG119,项目进度计划!$A:$A,0),"[" &amp;'临-任务'!AG119 &amp; "]" &amp; VLOOKUP('临-任务'!AG119,项目进度计划!$A:$C,3,FALSE)))</f>
        <v/>
      </c>
      <c r="F119" s="14" t="str">
        <f ca="1">IF('临-任务'!AH119="","",HYPERLINK(项目参数!$J$32 &amp;"项目进度计划!$a$" &amp; MATCH('临-任务'!AH119,项目进度计划!$A:$A,0),"[" &amp;'临-任务'!AH119 &amp; "]" &amp; VLOOKUP('临-任务'!AH119,项目进度计划!$A:$C,3,FALSE)))</f>
        <v/>
      </c>
    </row>
    <row r="120" spans="1:6">
      <c r="A120" s="14" t="str">
        <f>IF('临-任务'!S120,'临-任务'!P120,"")</f>
        <v/>
      </c>
      <c r="B120" s="14" t="str">
        <f ca="1">IF('临-任务'!AD120="","",HYPERLINK(项目参数!$J$32 &amp;"项目进度计划!$a$" &amp; MATCH('临-任务'!AD120,项目进度计划!$A:$A,0),"[" &amp;'临-任务'!AD120 &amp; "]" &amp; VLOOKUP('临-任务'!AD120,项目进度计划!$A:$C,3,FALSE)))</f>
        <v/>
      </c>
      <c r="C120" s="14" t="str">
        <f ca="1">IF('临-任务'!AE120="","",HYPERLINK(项目参数!$J$32 &amp;"项目进度计划!$a$" &amp; MATCH('临-任务'!AE120,项目进度计划!$A:$A,0),"[" &amp;'临-任务'!AE120 &amp; "]" &amp; VLOOKUP('临-任务'!AE120,项目进度计划!$A:$C,3,FALSE)))</f>
        <v/>
      </c>
      <c r="D120" s="14" t="str">
        <f ca="1">IF('临-任务'!AF120="","",HYPERLINK(项目参数!$J$32 &amp;"项目进度计划!$a$" &amp; MATCH('临-任务'!AF120,项目进度计划!$A:$A,0),"[" &amp;'临-任务'!AF120 &amp; "]" &amp; VLOOKUP('临-任务'!AF120,项目进度计划!$A:$C,3,FALSE)))</f>
        <v/>
      </c>
      <c r="E120" s="14" t="str">
        <f ca="1">IF('临-任务'!AG120="","",HYPERLINK(项目参数!$J$32 &amp;"项目进度计划!$a$" &amp; MATCH('临-任务'!AG120,项目进度计划!$A:$A,0),"[" &amp;'临-任务'!AG120 &amp; "]" &amp; VLOOKUP('临-任务'!AG120,项目进度计划!$A:$C,3,FALSE)))</f>
        <v/>
      </c>
      <c r="F120" s="14" t="str">
        <f ca="1">IF('临-任务'!AH120="","",HYPERLINK(项目参数!$J$32 &amp;"项目进度计划!$a$" &amp; MATCH('临-任务'!AH120,项目进度计划!$A:$A,0),"[" &amp;'临-任务'!AH120 &amp; "]" &amp; VLOOKUP('临-任务'!AH120,项目进度计划!$A:$C,3,FALSE)))</f>
        <v/>
      </c>
    </row>
    <row r="121" spans="1:6">
      <c r="A121" s="14" t="str">
        <f>IF('临-任务'!S121,'临-任务'!P121,"")</f>
        <v/>
      </c>
      <c r="B121" s="14" t="str">
        <f ca="1">IF('临-任务'!AD121="","",HYPERLINK(项目参数!$J$32 &amp;"项目进度计划!$a$" &amp; MATCH('临-任务'!AD121,项目进度计划!$A:$A,0),"[" &amp;'临-任务'!AD121 &amp; "]" &amp; VLOOKUP('临-任务'!AD121,项目进度计划!$A:$C,3,FALSE)))</f>
        <v/>
      </c>
      <c r="C121" s="14" t="str">
        <f ca="1">IF('临-任务'!AE121="","",HYPERLINK(项目参数!$J$32 &amp;"项目进度计划!$a$" &amp; MATCH('临-任务'!AE121,项目进度计划!$A:$A,0),"[" &amp;'临-任务'!AE121 &amp; "]" &amp; VLOOKUP('临-任务'!AE121,项目进度计划!$A:$C,3,FALSE)))</f>
        <v/>
      </c>
      <c r="D121" s="14" t="str">
        <f ca="1">IF('临-任务'!AF121="","",HYPERLINK(项目参数!$J$32 &amp;"项目进度计划!$a$" &amp; MATCH('临-任务'!AF121,项目进度计划!$A:$A,0),"[" &amp;'临-任务'!AF121 &amp; "]" &amp; VLOOKUP('临-任务'!AF121,项目进度计划!$A:$C,3,FALSE)))</f>
        <v/>
      </c>
      <c r="E121" s="14" t="str">
        <f ca="1">IF('临-任务'!AG121="","",HYPERLINK(项目参数!$J$32 &amp;"项目进度计划!$a$" &amp; MATCH('临-任务'!AG121,项目进度计划!$A:$A,0),"[" &amp;'临-任务'!AG121 &amp; "]" &amp; VLOOKUP('临-任务'!AG121,项目进度计划!$A:$C,3,FALSE)))</f>
        <v/>
      </c>
      <c r="F121" s="14" t="str">
        <f ca="1">IF('临-任务'!AH121="","",HYPERLINK(项目参数!$J$32 &amp;"项目进度计划!$a$" &amp; MATCH('临-任务'!AH121,项目进度计划!$A:$A,0),"[" &amp;'临-任务'!AH121 &amp; "]" &amp; VLOOKUP('临-任务'!AH121,项目进度计划!$A:$C,3,FALSE)))</f>
        <v/>
      </c>
    </row>
    <row r="122" spans="1:6">
      <c r="A122" s="14" t="str">
        <f>IF('临-任务'!S122,'临-任务'!P122,"")</f>
        <v/>
      </c>
      <c r="B122" s="14" t="str">
        <f ca="1">IF('临-任务'!AD122="","",HYPERLINK(项目参数!$J$32 &amp;"项目进度计划!$a$" &amp; MATCH('临-任务'!AD122,项目进度计划!$A:$A,0),"[" &amp;'临-任务'!AD122 &amp; "]" &amp; VLOOKUP('临-任务'!AD122,项目进度计划!$A:$C,3,FALSE)))</f>
        <v/>
      </c>
      <c r="C122" s="14" t="str">
        <f ca="1">IF('临-任务'!AE122="","",HYPERLINK(项目参数!$J$32 &amp;"项目进度计划!$a$" &amp; MATCH('临-任务'!AE122,项目进度计划!$A:$A,0),"[" &amp;'临-任务'!AE122 &amp; "]" &amp; VLOOKUP('临-任务'!AE122,项目进度计划!$A:$C,3,FALSE)))</f>
        <v/>
      </c>
      <c r="D122" s="14" t="str">
        <f ca="1">IF('临-任务'!AF122="","",HYPERLINK(项目参数!$J$32 &amp;"项目进度计划!$a$" &amp; MATCH('临-任务'!AF122,项目进度计划!$A:$A,0),"[" &amp;'临-任务'!AF122 &amp; "]" &amp; VLOOKUP('临-任务'!AF122,项目进度计划!$A:$C,3,FALSE)))</f>
        <v/>
      </c>
      <c r="E122" s="14" t="str">
        <f ca="1">IF('临-任务'!AG122="","",HYPERLINK(项目参数!$J$32 &amp;"项目进度计划!$a$" &amp; MATCH('临-任务'!AG122,项目进度计划!$A:$A,0),"[" &amp;'临-任务'!AG122 &amp; "]" &amp; VLOOKUP('临-任务'!AG122,项目进度计划!$A:$C,3,FALSE)))</f>
        <v/>
      </c>
      <c r="F122" s="14" t="str">
        <f ca="1">IF('临-任务'!AH122="","",HYPERLINK(项目参数!$J$32 &amp;"项目进度计划!$a$" &amp; MATCH('临-任务'!AH122,项目进度计划!$A:$A,0),"[" &amp;'临-任务'!AH122 &amp; "]" &amp; VLOOKUP('临-任务'!AH122,项目进度计划!$A:$C,3,FALSE)))</f>
        <v/>
      </c>
    </row>
    <row r="123" spans="1:6">
      <c r="A123" s="14" t="str">
        <f>IF('临-任务'!S123,'临-任务'!P123,"")</f>
        <v/>
      </c>
      <c r="B123" s="14" t="str">
        <f ca="1">IF('临-任务'!AD123="","",HYPERLINK(项目参数!$J$32 &amp;"项目进度计划!$a$" &amp; MATCH('临-任务'!AD123,项目进度计划!$A:$A,0),"[" &amp;'临-任务'!AD123 &amp; "]" &amp; VLOOKUP('临-任务'!AD123,项目进度计划!$A:$C,3,FALSE)))</f>
        <v/>
      </c>
      <c r="C123" s="14" t="str">
        <f ca="1">IF('临-任务'!AE123="","",HYPERLINK(项目参数!$J$32 &amp;"项目进度计划!$a$" &amp; MATCH('临-任务'!AE123,项目进度计划!$A:$A,0),"[" &amp;'临-任务'!AE123 &amp; "]" &amp; VLOOKUP('临-任务'!AE123,项目进度计划!$A:$C,3,FALSE)))</f>
        <v/>
      </c>
      <c r="D123" s="14" t="str">
        <f ca="1">IF('临-任务'!AF123="","",HYPERLINK(项目参数!$J$32 &amp;"项目进度计划!$a$" &amp; MATCH('临-任务'!AF123,项目进度计划!$A:$A,0),"[" &amp;'临-任务'!AF123 &amp; "]" &amp; VLOOKUP('临-任务'!AF123,项目进度计划!$A:$C,3,FALSE)))</f>
        <v/>
      </c>
      <c r="E123" s="14" t="str">
        <f ca="1">IF('临-任务'!AG123="","",HYPERLINK(项目参数!$J$32 &amp;"项目进度计划!$a$" &amp; MATCH('临-任务'!AG123,项目进度计划!$A:$A,0),"[" &amp;'临-任务'!AG123 &amp; "]" &amp; VLOOKUP('临-任务'!AG123,项目进度计划!$A:$C,3,FALSE)))</f>
        <v/>
      </c>
      <c r="F123" s="14" t="str">
        <f ca="1">IF('临-任务'!AH123="","",HYPERLINK(项目参数!$J$32 &amp;"项目进度计划!$a$" &amp; MATCH('临-任务'!AH123,项目进度计划!$A:$A,0),"[" &amp;'临-任务'!AH123 &amp; "]" &amp; VLOOKUP('临-任务'!AH123,项目进度计划!$A:$C,3,FALSE)))</f>
        <v/>
      </c>
    </row>
    <row r="124" spans="1:6">
      <c r="A124" s="14" t="str">
        <f>IF('临-任务'!S124,'临-任务'!P124,"")</f>
        <v/>
      </c>
      <c r="B124" s="14" t="str">
        <f ca="1">IF('临-任务'!AD124="","",HYPERLINK(项目参数!$J$32 &amp;"项目进度计划!$a$" &amp; MATCH('临-任务'!AD124,项目进度计划!$A:$A,0),"[" &amp;'临-任务'!AD124 &amp; "]" &amp; VLOOKUP('临-任务'!AD124,项目进度计划!$A:$C,3,FALSE)))</f>
        <v/>
      </c>
      <c r="C124" s="14" t="str">
        <f ca="1">IF('临-任务'!AE124="","",HYPERLINK(项目参数!$J$32 &amp;"项目进度计划!$a$" &amp; MATCH('临-任务'!AE124,项目进度计划!$A:$A,0),"[" &amp;'临-任务'!AE124 &amp; "]" &amp; VLOOKUP('临-任务'!AE124,项目进度计划!$A:$C,3,FALSE)))</f>
        <v/>
      </c>
      <c r="D124" s="14" t="str">
        <f ca="1">IF('临-任务'!AF124="","",HYPERLINK(项目参数!$J$32 &amp;"项目进度计划!$a$" &amp; MATCH('临-任务'!AF124,项目进度计划!$A:$A,0),"[" &amp;'临-任务'!AF124 &amp; "]" &amp; VLOOKUP('临-任务'!AF124,项目进度计划!$A:$C,3,FALSE)))</f>
        <v/>
      </c>
      <c r="E124" s="14" t="str">
        <f ca="1">IF('临-任务'!AG124="","",HYPERLINK(项目参数!$J$32 &amp;"项目进度计划!$a$" &amp; MATCH('临-任务'!AG124,项目进度计划!$A:$A,0),"[" &amp;'临-任务'!AG124 &amp; "]" &amp; VLOOKUP('临-任务'!AG124,项目进度计划!$A:$C,3,FALSE)))</f>
        <v/>
      </c>
      <c r="F124" s="14" t="str">
        <f ca="1">IF('临-任务'!AH124="","",HYPERLINK(项目参数!$J$32 &amp;"项目进度计划!$a$" &amp; MATCH('临-任务'!AH124,项目进度计划!$A:$A,0),"[" &amp;'临-任务'!AH124 &amp; "]" &amp; VLOOKUP('临-任务'!AH124,项目进度计划!$A:$C,3,FALSE)))</f>
        <v/>
      </c>
    </row>
    <row r="125" spans="1:6">
      <c r="A125" s="14" t="str">
        <f>IF('临-任务'!S125,'临-任务'!P125,"")</f>
        <v/>
      </c>
      <c r="B125" s="14" t="str">
        <f ca="1">IF('临-任务'!AD125="","",HYPERLINK(项目参数!$J$32 &amp;"项目进度计划!$a$" &amp; MATCH('临-任务'!AD125,项目进度计划!$A:$A,0),"[" &amp;'临-任务'!AD125 &amp; "]" &amp; VLOOKUP('临-任务'!AD125,项目进度计划!$A:$C,3,FALSE)))</f>
        <v/>
      </c>
      <c r="C125" s="14" t="str">
        <f ca="1">IF('临-任务'!AE125="","",HYPERLINK(项目参数!$J$32 &amp;"项目进度计划!$a$" &amp; MATCH('临-任务'!AE125,项目进度计划!$A:$A,0),"[" &amp;'临-任务'!AE125 &amp; "]" &amp; VLOOKUP('临-任务'!AE125,项目进度计划!$A:$C,3,FALSE)))</f>
        <v/>
      </c>
      <c r="D125" s="14" t="str">
        <f ca="1">IF('临-任务'!AF125="","",HYPERLINK(项目参数!$J$32 &amp;"项目进度计划!$a$" &amp; MATCH('临-任务'!AF125,项目进度计划!$A:$A,0),"[" &amp;'临-任务'!AF125 &amp; "]" &amp; VLOOKUP('临-任务'!AF125,项目进度计划!$A:$C,3,FALSE)))</f>
        <v/>
      </c>
      <c r="E125" s="14" t="str">
        <f ca="1">IF('临-任务'!AG125="","",HYPERLINK(项目参数!$J$32 &amp;"项目进度计划!$a$" &amp; MATCH('临-任务'!AG125,项目进度计划!$A:$A,0),"[" &amp;'临-任务'!AG125 &amp; "]" &amp; VLOOKUP('临-任务'!AG125,项目进度计划!$A:$C,3,FALSE)))</f>
        <v/>
      </c>
      <c r="F125" s="14" t="str">
        <f ca="1">IF('临-任务'!AH125="","",HYPERLINK(项目参数!$J$32 &amp;"项目进度计划!$a$" &amp; MATCH('临-任务'!AH125,项目进度计划!$A:$A,0),"[" &amp;'临-任务'!AH125 &amp; "]" &amp; VLOOKUP('临-任务'!AH125,项目进度计划!$A:$C,3,FALSE)))</f>
        <v/>
      </c>
    </row>
    <row r="126" spans="1:6">
      <c r="A126" s="14" t="str">
        <f>IF('临-任务'!S126,'临-任务'!P126,"")</f>
        <v/>
      </c>
      <c r="B126" s="14" t="str">
        <f ca="1">IF('临-任务'!AD126="","",HYPERLINK(项目参数!$J$32 &amp;"项目进度计划!$a$" &amp; MATCH('临-任务'!AD126,项目进度计划!$A:$A,0),"[" &amp;'临-任务'!AD126 &amp; "]" &amp; VLOOKUP('临-任务'!AD126,项目进度计划!$A:$C,3,FALSE)))</f>
        <v/>
      </c>
      <c r="C126" s="14" t="str">
        <f ca="1">IF('临-任务'!AE126="","",HYPERLINK(项目参数!$J$32 &amp;"项目进度计划!$a$" &amp; MATCH('临-任务'!AE126,项目进度计划!$A:$A,0),"[" &amp;'临-任务'!AE126 &amp; "]" &amp; VLOOKUP('临-任务'!AE126,项目进度计划!$A:$C,3,FALSE)))</f>
        <v/>
      </c>
      <c r="D126" s="14" t="str">
        <f ca="1">IF('临-任务'!AF126="","",HYPERLINK(项目参数!$J$32 &amp;"项目进度计划!$a$" &amp; MATCH('临-任务'!AF126,项目进度计划!$A:$A,0),"[" &amp;'临-任务'!AF126 &amp; "]" &amp; VLOOKUP('临-任务'!AF126,项目进度计划!$A:$C,3,FALSE)))</f>
        <v/>
      </c>
      <c r="E126" s="14" t="str">
        <f ca="1">IF('临-任务'!AG126="","",HYPERLINK(项目参数!$J$32 &amp;"项目进度计划!$a$" &amp; MATCH('临-任务'!AG126,项目进度计划!$A:$A,0),"[" &amp;'临-任务'!AG126 &amp; "]" &amp; VLOOKUP('临-任务'!AG126,项目进度计划!$A:$C,3,FALSE)))</f>
        <v/>
      </c>
      <c r="F126" s="14" t="str">
        <f ca="1">IF('临-任务'!AH126="","",HYPERLINK(项目参数!$J$32 &amp;"项目进度计划!$a$" &amp; MATCH('临-任务'!AH126,项目进度计划!$A:$A,0),"[" &amp;'临-任务'!AH126 &amp; "]" &amp; VLOOKUP('临-任务'!AH126,项目进度计划!$A:$C,3,FALSE)))</f>
        <v/>
      </c>
    </row>
    <row r="127" spans="1:6">
      <c r="A127" s="14" t="str">
        <f>IF('临-任务'!S127,'临-任务'!P127,"")</f>
        <v/>
      </c>
      <c r="B127" s="14" t="str">
        <f ca="1">IF('临-任务'!AD127="","",HYPERLINK(项目参数!$J$32 &amp;"项目进度计划!$a$" &amp; MATCH('临-任务'!AD127,项目进度计划!$A:$A,0),"[" &amp;'临-任务'!AD127 &amp; "]" &amp; VLOOKUP('临-任务'!AD127,项目进度计划!$A:$C,3,FALSE)))</f>
        <v/>
      </c>
      <c r="C127" s="14" t="str">
        <f ca="1">IF('临-任务'!AE127="","",HYPERLINK(项目参数!$J$32 &amp;"项目进度计划!$a$" &amp; MATCH('临-任务'!AE127,项目进度计划!$A:$A,0),"[" &amp;'临-任务'!AE127 &amp; "]" &amp; VLOOKUP('临-任务'!AE127,项目进度计划!$A:$C,3,FALSE)))</f>
        <v/>
      </c>
      <c r="D127" s="14" t="str">
        <f ca="1">IF('临-任务'!AF127="","",HYPERLINK(项目参数!$J$32 &amp;"项目进度计划!$a$" &amp; MATCH('临-任务'!AF127,项目进度计划!$A:$A,0),"[" &amp;'临-任务'!AF127 &amp; "]" &amp; VLOOKUP('临-任务'!AF127,项目进度计划!$A:$C,3,FALSE)))</f>
        <v/>
      </c>
      <c r="E127" s="14" t="str">
        <f ca="1">IF('临-任务'!AG127="","",HYPERLINK(项目参数!$J$32 &amp;"项目进度计划!$a$" &amp; MATCH('临-任务'!AG127,项目进度计划!$A:$A,0),"[" &amp;'临-任务'!AG127 &amp; "]" &amp; VLOOKUP('临-任务'!AG127,项目进度计划!$A:$C,3,FALSE)))</f>
        <v/>
      </c>
      <c r="F127" s="14" t="str">
        <f ca="1">IF('临-任务'!AH127="","",HYPERLINK(项目参数!$J$32 &amp;"项目进度计划!$a$" &amp; MATCH('临-任务'!AH127,项目进度计划!$A:$A,0),"[" &amp;'临-任务'!AH127 &amp; "]" &amp; VLOOKUP('临-任务'!AH127,项目进度计划!$A:$C,3,FALSE)))</f>
        <v/>
      </c>
    </row>
    <row r="128" spans="1:6">
      <c r="A128" s="14" t="str">
        <f>IF('临-任务'!S128,'临-任务'!P128,"")</f>
        <v/>
      </c>
      <c r="B128" s="14" t="str">
        <f ca="1">IF('临-任务'!AD128="","",HYPERLINK(项目参数!$J$32 &amp;"项目进度计划!$a$" &amp; MATCH('临-任务'!AD128,项目进度计划!$A:$A,0),"[" &amp;'临-任务'!AD128 &amp; "]" &amp; VLOOKUP('临-任务'!AD128,项目进度计划!$A:$C,3,FALSE)))</f>
        <v/>
      </c>
      <c r="C128" s="14" t="str">
        <f ca="1">IF('临-任务'!AE128="","",HYPERLINK(项目参数!$J$32 &amp;"项目进度计划!$a$" &amp; MATCH('临-任务'!AE128,项目进度计划!$A:$A,0),"[" &amp;'临-任务'!AE128 &amp; "]" &amp; VLOOKUP('临-任务'!AE128,项目进度计划!$A:$C,3,FALSE)))</f>
        <v/>
      </c>
      <c r="D128" s="14" t="str">
        <f ca="1">IF('临-任务'!AF128="","",HYPERLINK(项目参数!$J$32 &amp;"项目进度计划!$a$" &amp; MATCH('临-任务'!AF128,项目进度计划!$A:$A,0),"[" &amp;'临-任务'!AF128 &amp; "]" &amp; VLOOKUP('临-任务'!AF128,项目进度计划!$A:$C,3,FALSE)))</f>
        <v/>
      </c>
      <c r="E128" s="14" t="str">
        <f ca="1">IF('临-任务'!AG128="","",HYPERLINK(项目参数!$J$32 &amp;"项目进度计划!$a$" &amp; MATCH('临-任务'!AG128,项目进度计划!$A:$A,0),"[" &amp;'临-任务'!AG128 &amp; "]" &amp; VLOOKUP('临-任务'!AG128,项目进度计划!$A:$C,3,FALSE)))</f>
        <v/>
      </c>
      <c r="F128" s="14" t="str">
        <f ca="1">IF('临-任务'!AH128="","",HYPERLINK(项目参数!$J$32 &amp;"项目进度计划!$a$" &amp; MATCH('临-任务'!AH128,项目进度计划!$A:$A,0),"[" &amp;'临-任务'!AH128 &amp; "]" &amp; VLOOKUP('临-任务'!AH128,项目进度计划!$A:$C,3,FALSE)))</f>
        <v/>
      </c>
    </row>
    <row r="129" spans="1:6">
      <c r="A129" s="14" t="str">
        <f>IF('临-任务'!S129,'临-任务'!P129,"")</f>
        <v/>
      </c>
      <c r="B129" s="14" t="str">
        <f ca="1">IF('临-任务'!AD129="","",HYPERLINK(项目参数!$J$32 &amp;"项目进度计划!$a$" &amp; MATCH('临-任务'!AD129,项目进度计划!$A:$A,0),"[" &amp;'临-任务'!AD129 &amp; "]" &amp; VLOOKUP('临-任务'!AD129,项目进度计划!$A:$C,3,FALSE)))</f>
        <v/>
      </c>
      <c r="C129" s="14" t="str">
        <f ca="1">IF('临-任务'!AE129="","",HYPERLINK(项目参数!$J$32 &amp;"项目进度计划!$a$" &amp; MATCH('临-任务'!AE129,项目进度计划!$A:$A,0),"[" &amp;'临-任务'!AE129 &amp; "]" &amp; VLOOKUP('临-任务'!AE129,项目进度计划!$A:$C,3,FALSE)))</f>
        <v/>
      </c>
      <c r="D129" s="14" t="str">
        <f ca="1">IF('临-任务'!AF129="","",HYPERLINK(项目参数!$J$32 &amp;"项目进度计划!$a$" &amp; MATCH('临-任务'!AF129,项目进度计划!$A:$A,0),"[" &amp;'临-任务'!AF129 &amp; "]" &amp; VLOOKUP('临-任务'!AF129,项目进度计划!$A:$C,3,FALSE)))</f>
        <v/>
      </c>
      <c r="E129" s="14" t="str">
        <f ca="1">IF('临-任务'!AG129="","",HYPERLINK(项目参数!$J$32 &amp;"项目进度计划!$a$" &amp; MATCH('临-任务'!AG129,项目进度计划!$A:$A,0),"[" &amp;'临-任务'!AG129 &amp; "]" &amp; VLOOKUP('临-任务'!AG129,项目进度计划!$A:$C,3,FALSE)))</f>
        <v/>
      </c>
      <c r="F129" s="14" t="str">
        <f ca="1">IF('临-任务'!AH129="","",HYPERLINK(项目参数!$J$32 &amp;"项目进度计划!$a$" &amp; MATCH('临-任务'!AH129,项目进度计划!$A:$A,0),"[" &amp;'临-任务'!AH129 &amp; "]" &amp; VLOOKUP('临-任务'!AH129,项目进度计划!$A:$C,3,FALSE)))</f>
        <v/>
      </c>
    </row>
    <row r="130" spans="1:6">
      <c r="A130" s="14" t="str">
        <f>IF('临-任务'!S130,'临-任务'!P130,"")</f>
        <v/>
      </c>
      <c r="B130" s="14" t="str">
        <f ca="1">IF('临-任务'!AD130="","",HYPERLINK(项目参数!$J$32 &amp;"项目进度计划!$a$" &amp; MATCH('临-任务'!AD130,项目进度计划!$A:$A,0),"[" &amp;'临-任务'!AD130 &amp; "]" &amp; VLOOKUP('临-任务'!AD130,项目进度计划!$A:$C,3,FALSE)))</f>
        <v/>
      </c>
      <c r="C130" s="14" t="str">
        <f ca="1">IF('临-任务'!AE130="","",HYPERLINK(项目参数!$J$32 &amp;"项目进度计划!$a$" &amp; MATCH('临-任务'!AE130,项目进度计划!$A:$A,0),"[" &amp;'临-任务'!AE130 &amp; "]" &amp; VLOOKUP('临-任务'!AE130,项目进度计划!$A:$C,3,FALSE)))</f>
        <v/>
      </c>
      <c r="D130" s="14" t="str">
        <f ca="1">IF('临-任务'!AF130="","",HYPERLINK(项目参数!$J$32 &amp;"项目进度计划!$a$" &amp; MATCH('临-任务'!AF130,项目进度计划!$A:$A,0),"[" &amp;'临-任务'!AF130 &amp; "]" &amp; VLOOKUP('临-任务'!AF130,项目进度计划!$A:$C,3,FALSE)))</f>
        <v/>
      </c>
      <c r="E130" s="14" t="str">
        <f ca="1">IF('临-任务'!AG130="","",HYPERLINK(项目参数!$J$32 &amp;"项目进度计划!$a$" &amp; MATCH('临-任务'!AG130,项目进度计划!$A:$A,0),"[" &amp;'临-任务'!AG130 &amp; "]" &amp; VLOOKUP('临-任务'!AG130,项目进度计划!$A:$C,3,FALSE)))</f>
        <v/>
      </c>
      <c r="F130" s="14" t="str">
        <f ca="1">IF('临-任务'!AH130="","",HYPERLINK(项目参数!$J$32 &amp;"项目进度计划!$a$" &amp; MATCH('临-任务'!AH130,项目进度计划!$A:$A,0),"[" &amp;'临-任务'!AH130 &amp; "]" &amp; VLOOKUP('临-任务'!AH130,项目进度计划!$A:$C,3,FALSE)))</f>
        <v/>
      </c>
    </row>
    <row r="131" spans="1:6">
      <c r="A131" s="14" t="str">
        <f>IF('临-任务'!S131,'临-任务'!P131,"")</f>
        <v/>
      </c>
      <c r="B131" s="14" t="str">
        <f ca="1">IF('临-任务'!AD131="","",HYPERLINK(项目参数!$J$32 &amp;"项目进度计划!$a$" &amp; MATCH('临-任务'!AD131,项目进度计划!$A:$A,0),"[" &amp;'临-任务'!AD131 &amp; "]" &amp; VLOOKUP('临-任务'!AD131,项目进度计划!$A:$C,3,FALSE)))</f>
        <v/>
      </c>
      <c r="C131" s="14" t="str">
        <f ca="1">IF('临-任务'!AE131="","",HYPERLINK(项目参数!$J$32 &amp;"项目进度计划!$a$" &amp; MATCH('临-任务'!AE131,项目进度计划!$A:$A,0),"[" &amp;'临-任务'!AE131 &amp; "]" &amp; VLOOKUP('临-任务'!AE131,项目进度计划!$A:$C,3,FALSE)))</f>
        <v/>
      </c>
      <c r="D131" s="14" t="str">
        <f ca="1">IF('临-任务'!AF131="","",HYPERLINK(项目参数!$J$32 &amp;"项目进度计划!$a$" &amp; MATCH('临-任务'!AF131,项目进度计划!$A:$A,0),"[" &amp;'临-任务'!AF131 &amp; "]" &amp; VLOOKUP('临-任务'!AF131,项目进度计划!$A:$C,3,FALSE)))</f>
        <v/>
      </c>
      <c r="E131" s="14" t="str">
        <f ca="1">IF('临-任务'!AG131="","",HYPERLINK(项目参数!$J$32 &amp;"项目进度计划!$a$" &amp; MATCH('临-任务'!AG131,项目进度计划!$A:$A,0),"[" &amp;'临-任务'!AG131 &amp; "]" &amp; VLOOKUP('临-任务'!AG131,项目进度计划!$A:$C,3,FALSE)))</f>
        <v/>
      </c>
      <c r="F131" s="14" t="str">
        <f ca="1">IF('临-任务'!AH131="","",HYPERLINK(项目参数!$J$32 &amp;"项目进度计划!$a$" &amp; MATCH('临-任务'!AH131,项目进度计划!$A:$A,0),"[" &amp;'临-任务'!AH131 &amp; "]" &amp; VLOOKUP('临-任务'!AH131,项目进度计划!$A:$C,3,FALSE)))</f>
        <v/>
      </c>
    </row>
    <row r="132" spans="1:6">
      <c r="A132" s="14" t="str">
        <f>IF('临-任务'!S132,'临-任务'!P132,"")</f>
        <v/>
      </c>
      <c r="B132" s="14" t="str">
        <f ca="1">IF('临-任务'!AD132="","",HYPERLINK(项目参数!$J$32 &amp;"项目进度计划!$a$" &amp; MATCH('临-任务'!AD132,项目进度计划!$A:$A,0),"[" &amp;'临-任务'!AD132 &amp; "]" &amp; VLOOKUP('临-任务'!AD132,项目进度计划!$A:$C,3,FALSE)))</f>
        <v/>
      </c>
      <c r="C132" s="14" t="str">
        <f ca="1">IF('临-任务'!AE132="","",HYPERLINK(项目参数!$J$32 &amp;"项目进度计划!$a$" &amp; MATCH('临-任务'!AE132,项目进度计划!$A:$A,0),"[" &amp;'临-任务'!AE132 &amp; "]" &amp; VLOOKUP('临-任务'!AE132,项目进度计划!$A:$C,3,FALSE)))</f>
        <v/>
      </c>
      <c r="D132" s="14" t="str">
        <f ca="1">IF('临-任务'!AF132="","",HYPERLINK(项目参数!$J$32 &amp;"项目进度计划!$a$" &amp; MATCH('临-任务'!AF132,项目进度计划!$A:$A,0),"[" &amp;'临-任务'!AF132 &amp; "]" &amp; VLOOKUP('临-任务'!AF132,项目进度计划!$A:$C,3,FALSE)))</f>
        <v/>
      </c>
      <c r="E132" s="14" t="str">
        <f ca="1">IF('临-任务'!AG132="","",HYPERLINK(项目参数!$J$32 &amp;"项目进度计划!$a$" &amp; MATCH('临-任务'!AG132,项目进度计划!$A:$A,0),"[" &amp;'临-任务'!AG132 &amp; "]" &amp; VLOOKUP('临-任务'!AG132,项目进度计划!$A:$C,3,FALSE)))</f>
        <v/>
      </c>
      <c r="F132" s="14" t="str">
        <f ca="1">IF('临-任务'!AH132="","",HYPERLINK(项目参数!$J$32 &amp;"项目进度计划!$a$" &amp; MATCH('临-任务'!AH132,项目进度计划!$A:$A,0),"[" &amp;'临-任务'!AH132 &amp; "]" &amp; VLOOKUP('临-任务'!AH132,项目进度计划!$A:$C,3,FALSE)))</f>
        <v/>
      </c>
    </row>
    <row r="133" spans="1:6">
      <c r="A133" s="14" t="str">
        <f>IF('临-任务'!S133,'临-任务'!P133,"")</f>
        <v/>
      </c>
      <c r="B133" s="14" t="str">
        <f ca="1">IF('临-任务'!AD133="","",HYPERLINK(项目参数!$J$32 &amp;"项目进度计划!$a$" &amp; MATCH('临-任务'!AD133,项目进度计划!$A:$A,0),"[" &amp;'临-任务'!AD133 &amp; "]" &amp; VLOOKUP('临-任务'!AD133,项目进度计划!$A:$C,3,FALSE)))</f>
        <v/>
      </c>
      <c r="C133" s="14" t="str">
        <f ca="1">IF('临-任务'!AE133="","",HYPERLINK(项目参数!$J$32 &amp;"项目进度计划!$a$" &amp; MATCH('临-任务'!AE133,项目进度计划!$A:$A,0),"[" &amp;'临-任务'!AE133 &amp; "]" &amp; VLOOKUP('临-任务'!AE133,项目进度计划!$A:$C,3,FALSE)))</f>
        <v/>
      </c>
      <c r="D133" s="14" t="str">
        <f ca="1">IF('临-任务'!AF133="","",HYPERLINK(项目参数!$J$32 &amp;"项目进度计划!$a$" &amp; MATCH('临-任务'!AF133,项目进度计划!$A:$A,0),"[" &amp;'临-任务'!AF133 &amp; "]" &amp; VLOOKUP('临-任务'!AF133,项目进度计划!$A:$C,3,FALSE)))</f>
        <v/>
      </c>
      <c r="E133" s="14" t="str">
        <f ca="1">IF('临-任务'!AG133="","",HYPERLINK(项目参数!$J$32 &amp;"项目进度计划!$a$" &amp; MATCH('临-任务'!AG133,项目进度计划!$A:$A,0),"[" &amp;'临-任务'!AG133 &amp; "]" &amp; VLOOKUP('临-任务'!AG133,项目进度计划!$A:$C,3,FALSE)))</f>
        <v/>
      </c>
      <c r="F133" s="14" t="str">
        <f ca="1">IF('临-任务'!AH133="","",HYPERLINK(项目参数!$J$32 &amp;"项目进度计划!$a$" &amp; MATCH('临-任务'!AH133,项目进度计划!$A:$A,0),"[" &amp;'临-任务'!AH133 &amp; "]" &amp; VLOOKUP('临-任务'!AH133,项目进度计划!$A:$C,3,FALSE)))</f>
        <v/>
      </c>
    </row>
    <row r="134" spans="1:6">
      <c r="A134" s="14" t="str">
        <f>IF('临-任务'!S134,'临-任务'!P134,"")</f>
        <v/>
      </c>
      <c r="B134" s="14" t="str">
        <f ca="1">IF('临-任务'!AD134="","",HYPERLINK(项目参数!$J$32 &amp;"项目进度计划!$a$" &amp; MATCH('临-任务'!AD134,项目进度计划!$A:$A,0),"[" &amp;'临-任务'!AD134 &amp; "]" &amp; VLOOKUP('临-任务'!AD134,项目进度计划!$A:$C,3,FALSE)))</f>
        <v/>
      </c>
      <c r="C134" s="14" t="str">
        <f ca="1">IF('临-任务'!AE134="","",HYPERLINK(项目参数!$J$32 &amp;"项目进度计划!$a$" &amp; MATCH('临-任务'!AE134,项目进度计划!$A:$A,0),"[" &amp;'临-任务'!AE134 &amp; "]" &amp; VLOOKUP('临-任务'!AE134,项目进度计划!$A:$C,3,FALSE)))</f>
        <v/>
      </c>
      <c r="D134" s="14" t="str">
        <f ca="1">IF('临-任务'!AF134="","",HYPERLINK(项目参数!$J$32 &amp;"项目进度计划!$a$" &amp; MATCH('临-任务'!AF134,项目进度计划!$A:$A,0),"[" &amp;'临-任务'!AF134 &amp; "]" &amp; VLOOKUP('临-任务'!AF134,项目进度计划!$A:$C,3,FALSE)))</f>
        <v/>
      </c>
      <c r="E134" s="14" t="str">
        <f ca="1">IF('临-任务'!AG134="","",HYPERLINK(项目参数!$J$32 &amp;"项目进度计划!$a$" &amp; MATCH('临-任务'!AG134,项目进度计划!$A:$A,0),"[" &amp;'临-任务'!AG134 &amp; "]" &amp; VLOOKUP('临-任务'!AG134,项目进度计划!$A:$C,3,FALSE)))</f>
        <v/>
      </c>
      <c r="F134" s="14" t="str">
        <f ca="1">IF('临-任务'!AH134="","",HYPERLINK(项目参数!$J$32 &amp;"项目进度计划!$a$" &amp; MATCH('临-任务'!AH134,项目进度计划!$A:$A,0),"[" &amp;'临-任务'!AH134 &amp; "]" &amp; VLOOKUP('临-任务'!AH134,项目进度计划!$A:$C,3,FALSE)))</f>
        <v/>
      </c>
    </row>
    <row r="135" spans="1:6">
      <c r="A135" s="14" t="str">
        <f>IF('临-任务'!S135,'临-任务'!P135,"")</f>
        <v/>
      </c>
      <c r="B135" s="14" t="str">
        <f ca="1">IF('临-任务'!AD135="","",HYPERLINK(项目参数!$J$32 &amp;"项目进度计划!$a$" &amp; MATCH('临-任务'!AD135,项目进度计划!$A:$A,0),"[" &amp;'临-任务'!AD135 &amp; "]" &amp; VLOOKUP('临-任务'!AD135,项目进度计划!$A:$C,3,FALSE)))</f>
        <v/>
      </c>
      <c r="C135" s="14" t="str">
        <f ca="1">IF('临-任务'!AE135="","",HYPERLINK(项目参数!$J$32 &amp;"项目进度计划!$a$" &amp; MATCH('临-任务'!AE135,项目进度计划!$A:$A,0),"[" &amp;'临-任务'!AE135 &amp; "]" &amp; VLOOKUP('临-任务'!AE135,项目进度计划!$A:$C,3,FALSE)))</f>
        <v/>
      </c>
      <c r="D135" s="14" t="str">
        <f ca="1">IF('临-任务'!AF135="","",HYPERLINK(项目参数!$J$32 &amp;"项目进度计划!$a$" &amp; MATCH('临-任务'!AF135,项目进度计划!$A:$A,0),"[" &amp;'临-任务'!AF135 &amp; "]" &amp; VLOOKUP('临-任务'!AF135,项目进度计划!$A:$C,3,FALSE)))</f>
        <v/>
      </c>
      <c r="E135" s="14" t="str">
        <f ca="1">IF('临-任务'!AG135="","",HYPERLINK(项目参数!$J$32 &amp;"项目进度计划!$a$" &amp; MATCH('临-任务'!AG135,项目进度计划!$A:$A,0),"[" &amp;'临-任务'!AG135 &amp; "]" &amp; VLOOKUP('临-任务'!AG135,项目进度计划!$A:$C,3,FALSE)))</f>
        <v/>
      </c>
      <c r="F135" s="14" t="str">
        <f ca="1">IF('临-任务'!AH135="","",HYPERLINK(项目参数!$J$32 &amp;"项目进度计划!$a$" &amp; MATCH('临-任务'!AH135,项目进度计划!$A:$A,0),"[" &amp;'临-任务'!AH135 &amp; "]" &amp; VLOOKUP('临-任务'!AH135,项目进度计划!$A:$C,3,FALSE)))</f>
        <v/>
      </c>
    </row>
    <row r="136" spans="1:6">
      <c r="A136" s="14" t="str">
        <f>IF('临-任务'!S136,'临-任务'!P136,"")</f>
        <v/>
      </c>
      <c r="B136" s="14" t="str">
        <f ca="1">IF('临-任务'!AD136="","",HYPERLINK(项目参数!$J$32 &amp;"项目进度计划!$a$" &amp; MATCH('临-任务'!AD136,项目进度计划!$A:$A,0),"[" &amp;'临-任务'!AD136 &amp; "]" &amp; VLOOKUP('临-任务'!AD136,项目进度计划!$A:$C,3,FALSE)))</f>
        <v/>
      </c>
      <c r="C136" s="14" t="str">
        <f ca="1">IF('临-任务'!AE136="","",HYPERLINK(项目参数!$J$32 &amp;"项目进度计划!$a$" &amp; MATCH('临-任务'!AE136,项目进度计划!$A:$A,0),"[" &amp;'临-任务'!AE136 &amp; "]" &amp; VLOOKUP('临-任务'!AE136,项目进度计划!$A:$C,3,FALSE)))</f>
        <v/>
      </c>
      <c r="D136" s="14" t="str">
        <f ca="1">IF('临-任务'!AF136="","",HYPERLINK(项目参数!$J$32 &amp;"项目进度计划!$a$" &amp; MATCH('临-任务'!AF136,项目进度计划!$A:$A,0),"[" &amp;'临-任务'!AF136 &amp; "]" &amp; VLOOKUP('临-任务'!AF136,项目进度计划!$A:$C,3,FALSE)))</f>
        <v/>
      </c>
      <c r="E136" s="14" t="str">
        <f ca="1">IF('临-任务'!AG136="","",HYPERLINK(项目参数!$J$32 &amp;"项目进度计划!$a$" &amp; MATCH('临-任务'!AG136,项目进度计划!$A:$A,0),"[" &amp;'临-任务'!AG136 &amp; "]" &amp; VLOOKUP('临-任务'!AG136,项目进度计划!$A:$C,3,FALSE)))</f>
        <v/>
      </c>
      <c r="F136" s="14" t="str">
        <f ca="1">IF('临-任务'!AH136="","",HYPERLINK(项目参数!$J$32 &amp;"项目进度计划!$a$" &amp; MATCH('临-任务'!AH136,项目进度计划!$A:$A,0),"[" &amp;'临-任务'!AH136 &amp; "]" &amp; VLOOKUP('临-任务'!AH136,项目进度计划!$A:$C,3,FALSE)))</f>
        <v/>
      </c>
    </row>
    <row r="137" spans="1:6">
      <c r="A137" s="14" t="str">
        <f>IF('临-任务'!S137,'临-任务'!P137,"")</f>
        <v/>
      </c>
      <c r="B137" s="14" t="str">
        <f ca="1">IF('临-任务'!AD137="","",HYPERLINK(项目参数!$J$32 &amp;"项目进度计划!$a$" &amp; MATCH('临-任务'!AD137,项目进度计划!$A:$A,0),"[" &amp;'临-任务'!AD137 &amp; "]" &amp; VLOOKUP('临-任务'!AD137,项目进度计划!$A:$C,3,FALSE)))</f>
        <v/>
      </c>
      <c r="C137" s="14" t="str">
        <f ca="1">IF('临-任务'!AE137="","",HYPERLINK(项目参数!$J$32 &amp;"项目进度计划!$a$" &amp; MATCH('临-任务'!AE137,项目进度计划!$A:$A,0),"[" &amp;'临-任务'!AE137 &amp; "]" &amp; VLOOKUP('临-任务'!AE137,项目进度计划!$A:$C,3,FALSE)))</f>
        <v/>
      </c>
      <c r="D137" s="14" t="str">
        <f ca="1">IF('临-任务'!AF137="","",HYPERLINK(项目参数!$J$32 &amp;"项目进度计划!$a$" &amp; MATCH('临-任务'!AF137,项目进度计划!$A:$A,0),"[" &amp;'临-任务'!AF137 &amp; "]" &amp; VLOOKUP('临-任务'!AF137,项目进度计划!$A:$C,3,FALSE)))</f>
        <v/>
      </c>
      <c r="E137" s="14" t="str">
        <f ca="1">IF('临-任务'!AG137="","",HYPERLINK(项目参数!$J$32 &amp;"项目进度计划!$a$" &amp; MATCH('临-任务'!AG137,项目进度计划!$A:$A,0),"[" &amp;'临-任务'!AG137 &amp; "]" &amp; VLOOKUP('临-任务'!AG137,项目进度计划!$A:$C,3,FALSE)))</f>
        <v/>
      </c>
      <c r="F137" s="14" t="str">
        <f ca="1">IF('临-任务'!AH137="","",HYPERLINK(项目参数!$J$32 &amp;"项目进度计划!$a$" &amp; MATCH('临-任务'!AH137,项目进度计划!$A:$A,0),"[" &amp;'临-任务'!AH137 &amp; "]" &amp; VLOOKUP('临-任务'!AH137,项目进度计划!$A:$C,3,FALSE)))</f>
        <v/>
      </c>
    </row>
    <row r="138" spans="1:6">
      <c r="A138" s="14" t="str">
        <f>IF('临-任务'!S138,'临-任务'!P138,"")</f>
        <v/>
      </c>
      <c r="B138" s="14" t="str">
        <f ca="1">IF('临-任务'!AD138="","",HYPERLINK(项目参数!$J$32 &amp;"项目进度计划!$a$" &amp; MATCH('临-任务'!AD138,项目进度计划!$A:$A,0),"[" &amp;'临-任务'!AD138 &amp; "]" &amp; VLOOKUP('临-任务'!AD138,项目进度计划!$A:$C,3,FALSE)))</f>
        <v/>
      </c>
      <c r="C138" s="14" t="str">
        <f ca="1">IF('临-任务'!AE138="","",HYPERLINK(项目参数!$J$32 &amp;"项目进度计划!$a$" &amp; MATCH('临-任务'!AE138,项目进度计划!$A:$A,0),"[" &amp;'临-任务'!AE138 &amp; "]" &amp; VLOOKUP('临-任务'!AE138,项目进度计划!$A:$C,3,FALSE)))</f>
        <v/>
      </c>
      <c r="D138" s="14" t="str">
        <f ca="1">IF('临-任务'!AF138="","",HYPERLINK(项目参数!$J$32 &amp;"项目进度计划!$a$" &amp; MATCH('临-任务'!AF138,项目进度计划!$A:$A,0),"[" &amp;'临-任务'!AF138 &amp; "]" &amp; VLOOKUP('临-任务'!AF138,项目进度计划!$A:$C,3,FALSE)))</f>
        <v/>
      </c>
      <c r="E138" s="14" t="str">
        <f ca="1">IF('临-任务'!AG138="","",HYPERLINK(项目参数!$J$32 &amp;"项目进度计划!$a$" &amp; MATCH('临-任务'!AG138,项目进度计划!$A:$A,0),"[" &amp;'临-任务'!AG138 &amp; "]" &amp; VLOOKUP('临-任务'!AG138,项目进度计划!$A:$C,3,FALSE)))</f>
        <v/>
      </c>
      <c r="F138" s="14" t="str">
        <f ca="1">IF('临-任务'!AH138="","",HYPERLINK(项目参数!$J$32 &amp;"项目进度计划!$a$" &amp; MATCH('临-任务'!AH138,项目进度计划!$A:$A,0),"[" &amp;'临-任务'!AH138 &amp; "]" &amp; VLOOKUP('临-任务'!AH138,项目进度计划!$A:$C,3,FALSE)))</f>
        <v/>
      </c>
    </row>
    <row r="139" spans="1:6">
      <c r="A139" s="14" t="str">
        <f>IF('临-任务'!S139,'临-任务'!P139,"")</f>
        <v/>
      </c>
      <c r="B139" s="14" t="str">
        <f ca="1">IF('临-任务'!AD139="","",HYPERLINK(项目参数!$J$32 &amp;"项目进度计划!$a$" &amp; MATCH('临-任务'!AD139,项目进度计划!$A:$A,0),"[" &amp;'临-任务'!AD139 &amp; "]" &amp; VLOOKUP('临-任务'!AD139,项目进度计划!$A:$C,3,FALSE)))</f>
        <v/>
      </c>
      <c r="C139" s="14" t="str">
        <f ca="1">IF('临-任务'!AE139="","",HYPERLINK(项目参数!$J$32 &amp;"项目进度计划!$a$" &amp; MATCH('临-任务'!AE139,项目进度计划!$A:$A,0),"[" &amp;'临-任务'!AE139 &amp; "]" &amp; VLOOKUP('临-任务'!AE139,项目进度计划!$A:$C,3,FALSE)))</f>
        <v/>
      </c>
      <c r="D139" s="14" t="str">
        <f ca="1">IF('临-任务'!AF139="","",HYPERLINK(项目参数!$J$32 &amp;"项目进度计划!$a$" &amp; MATCH('临-任务'!AF139,项目进度计划!$A:$A,0),"[" &amp;'临-任务'!AF139 &amp; "]" &amp; VLOOKUP('临-任务'!AF139,项目进度计划!$A:$C,3,FALSE)))</f>
        <v/>
      </c>
      <c r="E139" s="14" t="str">
        <f ca="1">IF('临-任务'!AG139="","",HYPERLINK(项目参数!$J$32 &amp;"项目进度计划!$a$" &amp; MATCH('临-任务'!AG139,项目进度计划!$A:$A,0),"[" &amp;'临-任务'!AG139 &amp; "]" &amp; VLOOKUP('临-任务'!AG139,项目进度计划!$A:$C,3,FALSE)))</f>
        <v/>
      </c>
      <c r="F139" s="14" t="str">
        <f ca="1">IF('临-任务'!AH139="","",HYPERLINK(项目参数!$J$32 &amp;"项目进度计划!$a$" &amp; MATCH('临-任务'!AH139,项目进度计划!$A:$A,0),"[" &amp;'临-任务'!AH139 &amp; "]" &amp; VLOOKUP('临-任务'!AH139,项目进度计划!$A:$C,3,FALSE)))</f>
        <v/>
      </c>
    </row>
    <row r="140" spans="1:6">
      <c r="A140" s="14" t="str">
        <f>IF('临-任务'!S140,'临-任务'!P140,"")</f>
        <v/>
      </c>
      <c r="B140" s="14" t="str">
        <f ca="1">IF('临-任务'!AD140="","",HYPERLINK(项目参数!$J$32 &amp;"项目进度计划!$a$" &amp; MATCH('临-任务'!AD140,项目进度计划!$A:$A,0),"[" &amp;'临-任务'!AD140 &amp; "]" &amp; VLOOKUP('临-任务'!AD140,项目进度计划!$A:$C,3,FALSE)))</f>
        <v/>
      </c>
      <c r="C140" s="14" t="str">
        <f ca="1">IF('临-任务'!AE140="","",HYPERLINK(项目参数!$J$32 &amp;"项目进度计划!$a$" &amp; MATCH('临-任务'!AE140,项目进度计划!$A:$A,0),"[" &amp;'临-任务'!AE140 &amp; "]" &amp; VLOOKUP('临-任务'!AE140,项目进度计划!$A:$C,3,FALSE)))</f>
        <v/>
      </c>
      <c r="D140" s="14" t="str">
        <f ca="1">IF('临-任务'!AF140="","",HYPERLINK(项目参数!$J$32 &amp;"项目进度计划!$a$" &amp; MATCH('临-任务'!AF140,项目进度计划!$A:$A,0),"[" &amp;'临-任务'!AF140 &amp; "]" &amp; VLOOKUP('临-任务'!AF140,项目进度计划!$A:$C,3,FALSE)))</f>
        <v/>
      </c>
      <c r="E140" s="14" t="str">
        <f ca="1">IF('临-任务'!AG140="","",HYPERLINK(项目参数!$J$32 &amp;"项目进度计划!$a$" &amp; MATCH('临-任务'!AG140,项目进度计划!$A:$A,0),"[" &amp;'临-任务'!AG140 &amp; "]" &amp; VLOOKUP('临-任务'!AG140,项目进度计划!$A:$C,3,FALSE)))</f>
        <v/>
      </c>
      <c r="F140" s="14" t="str">
        <f ca="1">IF('临-任务'!AH140="","",HYPERLINK(项目参数!$J$32 &amp;"项目进度计划!$a$" &amp; MATCH('临-任务'!AH140,项目进度计划!$A:$A,0),"[" &amp;'临-任务'!AH140 &amp; "]" &amp; VLOOKUP('临-任务'!AH140,项目进度计划!$A:$C,3,FALSE)))</f>
        <v/>
      </c>
    </row>
    <row r="141" spans="1:6">
      <c r="A141" s="14" t="str">
        <f>IF('临-任务'!S141,'临-任务'!P141,"")</f>
        <v/>
      </c>
      <c r="B141" s="14" t="str">
        <f ca="1">IF('临-任务'!AD141="","",HYPERLINK(项目参数!$J$32 &amp;"项目进度计划!$a$" &amp; MATCH('临-任务'!AD141,项目进度计划!$A:$A,0),"[" &amp;'临-任务'!AD141 &amp; "]" &amp; VLOOKUP('临-任务'!AD141,项目进度计划!$A:$C,3,FALSE)))</f>
        <v/>
      </c>
      <c r="C141" s="14" t="str">
        <f ca="1">IF('临-任务'!AE141="","",HYPERLINK(项目参数!$J$32 &amp;"项目进度计划!$a$" &amp; MATCH('临-任务'!AE141,项目进度计划!$A:$A,0),"[" &amp;'临-任务'!AE141 &amp; "]" &amp; VLOOKUP('临-任务'!AE141,项目进度计划!$A:$C,3,FALSE)))</f>
        <v/>
      </c>
      <c r="D141" s="14" t="str">
        <f ca="1">IF('临-任务'!AF141="","",HYPERLINK(项目参数!$J$32 &amp;"项目进度计划!$a$" &amp; MATCH('临-任务'!AF141,项目进度计划!$A:$A,0),"[" &amp;'临-任务'!AF141 &amp; "]" &amp; VLOOKUP('临-任务'!AF141,项目进度计划!$A:$C,3,FALSE)))</f>
        <v/>
      </c>
      <c r="E141" s="14" t="str">
        <f ca="1">IF('临-任务'!AG141="","",HYPERLINK(项目参数!$J$32 &amp;"项目进度计划!$a$" &amp; MATCH('临-任务'!AG141,项目进度计划!$A:$A,0),"[" &amp;'临-任务'!AG141 &amp; "]" &amp; VLOOKUP('临-任务'!AG141,项目进度计划!$A:$C,3,FALSE)))</f>
        <v/>
      </c>
      <c r="F141" s="14" t="str">
        <f ca="1">IF('临-任务'!AH141="","",HYPERLINK(项目参数!$J$32 &amp;"项目进度计划!$a$" &amp; MATCH('临-任务'!AH141,项目进度计划!$A:$A,0),"[" &amp;'临-任务'!AH141 &amp; "]" &amp; VLOOKUP('临-任务'!AH141,项目进度计划!$A:$C,3,FALSE)))</f>
        <v/>
      </c>
    </row>
    <row r="142" spans="1:6">
      <c r="A142" s="14" t="str">
        <f>IF('临-任务'!S142,'临-任务'!P142,"")</f>
        <v/>
      </c>
      <c r="B142" s="14" t="str">
        <f ca="1">IF('临-任务'!AD142="","",HYPERLINK(项目参数!$J$32 &amp;"项目进度计划!$a$" &amp; MATCH('临-任务'!AD142,项目进度计划!$A:$A,0),"[" &amp;'临-任务'!AD142 &amp; "]" &amp; VLOOKUP('临-任务'!AD142,项目进度计划!$A:$C,3,FALSE)))</f>
        <v/>
      </c>
      <c r="C142" s="14" t="str">
        <f ca="1">IF('临-任务'!AE142="","",HYPERLINK(项目参数!$J$32 &amp;"项目进度计划!$a$" &amp; MATCH('临-任务'!AE142,项目进度计划!$A:$A,0),"[" &amp;'临-任务'!AE142 &amp; "]" &amp; VLOOKUP('临-任务'!AE142,项目进度计划!$A:$C,3,FALSE)))</f>
        <v/>
      </c>
      <c r="D142" s="14" t="str">
        <f ca="1">IF('临-任务'!AF142="","",HYPERLINK(项目参数!$J$32 &amp;"项目进度计划!$a$" &amp; MATCH('临-任务'!AF142,项目进度计划!$A:$A,0),"[" &amp;'临-任务'!AF142 &amp; "]" &amp; VLOOKUP('临-任务'!AF142,项目进度计划!$A:$C,3,FALSE)))</f>
        <v/>
      </c>
      <c r="E142" s="14" t="str">
        <f ca="1">IF('临-任务'!AG142="","",HYPERLINK(项目参数!$J$32 &amp;"项目进度计划!$a$" &amp; MATCH('临-任务'!AG142,项目进度计划!$A:$A,0),"[" &amp;'临-任务'!AG142 &amp; "]" &amp; VLOOKUP('临-任务'!AG142,项目进度计划!$A:$C,3,FALSE)))</f>
        <v/>
      </c>
      <c r="F142" s="14" t="str">
        <f ca="1">IF('临-任务'!AH142="","",HYPERLINK(项目参数!$J$32 &amp;"项目进度计划!$a$" &amp; MATCH('临-任务'!AH142,项目进度计划!$A:$A,0),"[" &amp;'临-任务'!AH142 &amp; "]" &amp; VLOOKUP('临-任务'!AH142,项目进度计划!$A:$C,3,FALSE)))</f>
        <v/>
      </c>
    </row>
    <row r="143" spans="1:6">
      <c r="A143" s="14" t="str">
        <f>IF('临-任务'!S143,'临-任务'!P143,"")</f>
        <v/>
      </c>
      <c r="B143" s="14" t="str">
        <f ca="1">IF('临-任务'!AD143="","",HYPERLINK(项目参数!$J$32 &amp;"项目进度计划!$a$" &amp; MATCH('临-任务'!AD143,项目进度计划!$A:$A,0),"[" &amp;'临-任务'!AD143 &amp; "]" &amp; VLOOKUP('临-任务'!AD143,项目进度计划!$A:$C,3,FALSE)))</f>
        <v/>
      </c>
      <c r="C143" s="14" t="str">
        <f ca="1">IF('临-任务'!AE143="","",HYPERLINK(项目参数!$J$32 &amp;"项目进度计划!$a$" &amp; MATCH('临-任务'!AE143,项目进度计划!$A:$A,0),"[" &amp;'临-任务'!AE143 &amp; "]" &amp; VLOOKUP('临-任务'!AE143,项目进度计划!$A:$C,3,FALSE)))</f>
        <v/>
      </c>
      <c r="D143" s="14" t="str">
        <f ca="1">IF('临-任务'!AF143="","",HYPERLINK(项目参数!$J$32 &amp;"项目进度计划!$a$" &amp; MATCH('临-任务'!AF143,项目进度计划!$A:$A,0),"[" &amp;'临-任务'!AF143 &amp; "]" &amp; VLOOKUP('临-任务'!AF143,项目进度计划!$A:$C,3,FALSE)))</f>
        <v/>
      </c>
      <c r="E143" s="14" t="str">
        <f ca="1">IF('临-任务'!AG143="","",HYPERLINK(项目参数!$J$32 &amp;"项目进度计划!$a$" &amp; MATCH('临-任务'!AG143,项目进度计划!$A:$A,0),"[" &amp;'临-任务'!AG143 &amp; "]" &amp; VLOOKUP('临-任务'!AG143,项目进度计划!$A:$C,3,FALSE)))</f>
        <v/>
      </c>
      <c r="F143" s="14" t="str">
        <f ca="1">IF('临-任务'!AH143="","",HYPERLINK(项目参数!$J$32 &amp;"项目进度计划!$a$" &amp; MATCH('临-任务'!AH143,项目进度计划!$A:$A,0),"[" &amp;'临-任务'!AH143 &amp; "]" &amp; VLOOKUP('临-任务'!AH143,项目进度计划!$A:$C,3,FALSE)))</f>
        <v/>
      </c>
    </row>
    <row r="144" spans="1:6">
      <c r="A144" s="14" t="str">
        <f>IF('临-任务'!S144,'临-任务'!P144,"")</f>
        <v/>
      </c>
      <c r="B144" s="14" t="str">
        <f ca="1">IF('临-任务'!AD144="","",HYPERLINK(项目参数!$J$32 &amp;"项目进度计划!$a$" &amp; MATCH('临-任务'!AD144,项目进度计划!$A:$A,0),"[" &amp;'临-任务'!AD144 &amp; "]" &amp; VLOOKUP('临-任务'!AD144,项目进度计划!$A:$C,3,FALSE)))</f>
        <v/>
      </c>
      <c r="C144" s="14" t="str">
        <f ca="1">IF('临-任务'!AE144="","",HYPERLINK(项目参数!$J$32 &amp;"项目进度计划!$a$" &amp; MATCH('临-任务'!AE144,项目进度计划!$A:$A,0),"[" &amp;'临-任务'!AE144 &amp; "]" &amp; VLOOKUP('临-任务'!AE144,项目进度计划!$A:$C,3,FALSE)))</f>
        <v/>
      </c>
      <c r="D144" s="14" t="str">
        <f ca="1">IF('临-任务'!AF144="","",HYPERLINK(项目参数!$J$32 &amp;"项目进度计划!$a$" &amp; MATCH('临-任务'!AF144,项目进度计划!$A:$A,0),"[" &amp;'临-任务'!AF144 &amp; "]" &amp; VLOOKUP('临-任务'!AF144,项目进度计划!$A:$C,3,FALSE)))</f>
        <v/>
      </c>
      <c r="E144" s="14" t="str">
        <f ca="1">IF('临-任务'!AG144="","",HYPERLINK(项目参数!$J$32 &amp;"项目进度计划!$a$" &amp; MATCH('临-任务'!AG144,项目进度计划!$A:$A,0),"[" &amp;'临-任务'!AG144 &amp; "]" &amp; VLOOKUP('临-任务'!AG144,项目进度计划!$A:$C,3,FALSE)))</f>
        <v/>
      </c>
      <c r="F144" s="14" t="str">
        <f ca="1">IF('临-任务'!AH144="","",HYPERLINK(项目参数!$J$32 &amp;"项目进度计划!$a$" &amp; MATCH('临-任务'!AH144,项目进度计划!$A:$A,0),"[" &amp;'临-任务'!AH144 &amp; "]" &amp; VLOOKUP('临-任务'!AH144,项目进度计划!$A:$C,3,FALSE)))</f>
        <v/>
      </c>
    </row>
    <row r="145" spans="1:6">
      <c r="A145" s="14" t="str">
        <f>IF('临-任务'!S145,'临-任务'!P145,"")</f>
        <v/>
      </c>
      <c r="B145" s="14" t="str">
        <f ca="1">IF('临-任务'!AD145="","",HYPERLINK(项目参数!$J$32 &amp;"项目进度计划!$a$" &amp; MATCH('临-任务'!AD145,项目进度计划!$A:$A,0),"[" &amp;'临-任务'!AD145 &amp; "]" &amp; VLOOKUP('临-任务'!AD145,项目进度计划!$A:$C,3,FALSE)))</f>
        <v/>
      </c>
      <c r="C145" s="14" t="str">
        <f ca="1">IF('临-任务'!AE145="","",HYPERLINK(项目参数!$J$32 &amp;"项目进度计划!$a$" &amp; MATCH('临-任务'!AE145,项目进度计划!$A:$A,0),"[" &amp;'临-任务'!AE145 &amp; "]" &amp; VLOOKUP('临-任务'!AE145,项目进度计划!$A:$C,3,FALSE)))</f>
        <v/>
      </c>
      <c r="D145" s="14" t="str">
        <f ca="1">IF('临-任务'!AF145="","",HYPERLINK(项目参数!$J$32 &amp;"项目进度计划!$a$" &amp; MATCH('临-任务'!AF145,项目进度计划!$A:$A,0),"[" &amp;'临-任务'!AF145 &amp; "]" &amp; VLOOKUP('临-任务'!AF145,项目进度计划!$A:$C,3,FALSE)))</f>
        <v/>
      </c>
      <c r="E145" s="14" t="str">
        <f ca="1">IF('临-任务'!AG145="","",HYPERLINK(项目参数!$J$32 &amp;"项目进度计划!$a$" &amp; MATCH('临-任务'!AG145,项目进度计划!$A:$A,0),"[" &amp;'临-任务'!AG145 &amp; "]" &amp; VLOOKUP('临-任务'!AG145,项目进度计划!$A:$C,3,FALSE)))</f>
        <v/>
      </c>
      <c r="F145" s="14" t="str">
        <f ca="1">IF('临-任务'!AH145="","",HYPERLINK(项目参数!$J$32 &amp;"项目进度计划!$a$" &amp; MATCH('临-任务'!AH145,项目进度计划!$A:$A,0),"[" &amp;'临-任务'!AH145 &amp; "]" &amp; VLOOKUP('临-任务'!AH145,项目进度计划!$A:$C,3,FALSE)))</f>
        <v/>
      </c>
    </row>
    <row r="146" spans="1:6">
      <c r="A146" s="14" t="str">
        <f>IF('临-任务'!S146,'临-任务'!P146,"")</f>
        <v/>
      </c>
      <c r="B146" s="14" t="str">
        <f ca="1">IF('临-任务'!AD146="","",HYPERLINK(项目参数!$J$32 &amp;"项目进度计划!$a$" &amp; MATCH('临-任务'!AD146,项目进度计划!$A:$A,0),"[" &amp;'临-任务'!AD146 &amp; "]" &amp; VLOOKUP('临-任务'!AD146,项目进度计划!$A:$C,3,FALSE)))</f>
        <v/>
      </c>
      <c r="C146" s="14" t="str">
        <f ca="1">IF('临-任务'!AE146="","",HYPERLINK(项目参数!$J$32 &amp;"项目进度计划!$a$" &amp; MATCH('临-任务'!AE146,项目进度计划!$A:$A,0),"[" &amp;'临-任务'!AE146 &amp; "]" &amp; VLOOKUP('临-任务'!AE146,项目进度计划!$A:$C,3,FALSE)))</f>
        <v/>
      </c>
      <c r="D146" s="14" t="str">
        <f ca="1">IF('临-任务'!AF146="","",HYPERLINK(项目参数!$J$32 &amp;"项目进度计划!$a$" &amp; MATCH('临-任务'!AF146,项目进度计划!$A:$A,0),"[" &amp;'临-任务'!AF146 &amp; "]" &amp; VLOOKUP('临-任务'!AF146,项目进度计划!$A:$C,3,FALSE)))</f>
        <v/>
      </c>
      <c r="E146" s="14" t="str">
        <f ca="1">IF('临-任务'!AG146="","",HYPERLINK(项目参数!$J$32 &amp;"项目进度计划!$a$" &amp; MATCH('临-任务'!AG146,项目进度计划!$A:$A,0),"[" &amp;'临-任务'!AG146 &amp; "]" &amp; VLOOKUP('临-任务'!AG146,项目进度计划!$A:$C,3,FALSE)))</f>
        <v/>
      </c>
      <c r="F146" s="14" t="str">
        <f ca="1">IF('临-任务'!AH146="","",HYPERLINK(项目参数!$J$32 &amp;"项目进度计划!$a$" &amp; MATCH('临-任务'!AH146,项目进度计划!$A:$A,0),"[" &amp;'临-任务'!AH146 &amp; "]" &amp; VLOOKUP('临-任务'!AH146,项目进度计划!$A:$C,3,FALSE)))</f>
        <v/>
      </c>
    </row>
    <row r="147" spans="1:6">
      <c r="A147" s="14" t="str">
        <f>IF('临-任务'!S147,'临-任务'!P147,"")</f>
        <v/>
      </c>
      <c r="B147" s="14" t="str">
        <f ca="1">IF('临-任务'!AD147="","",HYPERLINK(项目参数!$J$32 &amp;"项目进度计划!$a$" &amp; MATCH('临-任务'!AD147,项目进度计划!$A:$A,0),"[" &amp;'临-任务'!AD147 &amp; "]" &amp; VLOOKUP('临-任务'!AD147,项目进度计划!$A:$C,3,FALSE)))</f>
        <v/>
      </c>
      <c r="C147" s="14" t="str">
        <f ca="1">IF('临-任务'!AE147="","",HYPERLINK(项目参数!$J$32 &amp;"项目进度计划!$a$" &amp; MATCH('临-任务'!AE147,项目进度计划!$A:$A,0),"[" &amp;'临-任务'!AE147 &amp; "]" &amp; VLOOKUP('临-任务'!AE147,项目进度计划!$A:$C,3,FALSE)))</f>
        <v/>
      </c>
      <c r="D147" s="14" t="str">
        <f ca="1">IF('临-任务'!AF147="","",HYPERLINK(项目参数!$J$32 &amp;"项目进度计划!$a$" &amp; MATCH('临-任务'!AF147,项目进度计划!$A:$A,0),"[" &amp;'临-任务'!AF147 &amp; "]" &amp; VLOOKUP('临-任务'!AF147,项目进度计划!$A:$C,3,FALSE)))</f>
        <v/>
      </c>
      <c r="E147" s="14" t="str">
        <f ca="1">IF('临-任务'!AG147="","",HYPERLINK(项目参数!$J$32 &amp;"项目进度计划!$a$" &amp; MATCH('临-任务'!AG147,项目进度计划!$A:$A,0),"[" &amp;'临-任务'!AG147 &amp; "]" &amp; VLOOKUP('临-任务'!AG147,项目进度计划!$A:$C,3,FALSE)))</f>
        <v/>
      </c>
      <c r="F147" s="14" t="str">
        <f ca="1">IF('临-任务'!AH147="","",HYPERLINK(项目参数!$J$32 &amp;"项目进度计划!$a$" &amp; MATCH('临-任务'!AH147,项目进度计划!$A:$A,0),"[" &amp;'临-任务'!AH147 &amp; "]" &amp; VLOOKUP('临-任务'!AH147,项目进度计划!$A:$C,3,FALSE)))</f>
        <v/>
      </c>
    </row>
    <row r="148" spans="1:6">
      <c r="A148" s="14" t="str">
        <f>IF('临-任务'!S148,'临-任务'!P148,"")</f>
        <v/>
      </c>
      <c r="B148" s="14" t="str">
        <f ca="1">IF('临-任务'!AD148="","",HYPERLINK(项目参数!$J$32 &amp;"项目进度计划!$a$" &amp; MATCH('临-任务'!AD148,项目进度计划!$A:$A,0),"[" &amp;'临-任务'!AD148 &amp; "]" &amp; VLOOKUP('临-任务'!AD148,项目进度计划!$A:$C,3,FALSE)))</f>
        <v/>
      </c>
      <c r="C148" s="14" t="str">
        <f ca="1">IF('临-任务'!AE148="","",HYPERLINK(项目参数!$J$32 &amp;"项目进度计划!$a$" &amp; MATCH('临-任务'!AE148,项目进度计划!$A:$A,0),"[" &amp;'临-任务'!AE148 &amp; "]" &amp; VLOOKUP('临-任务'!AE148,项目进度计划!$A:$C,3,FALSE)))</f>
        <v/>
      </c>
      <c r="D148" s="14" t="str">
        <f ca="1">IF('临-任务'!AF148="","",HYPERLINK(项目参数!$J$32 &amp;"项目进度计划!$a$" &amp; MATCH('临-任务'!AF148,项目进度计划!$A:$A,0),"[" &amp;'临-任务'!AF148 &amp; "]" &amp; VLOOKUP('临-任务'!AF148,项目进度计划!$A:$C,3,FALSE)))</f>
        <v/>
      </c>
      <c r="E148" s="14" t="str">
        <f ca="1">IF('临-任务'!AG148="","",HYPERLINK(项目参数!$J$32 &amp;"项目进度计划!$a$" &amp; MATCH('临-任务'!AG148,项目进度计划!$A:$A,0),"[" &amp;'临-任务'!AG148 &amp; "]" &amp; VLOOKUP('临-任务'!AG148,项目进度计划!$A:$C,3,FALSE)))</f>
        <v/>
      </c>
      <c r="F148" s="14" t="str">
        <f ca="1">IF('临-任务'!AH148="","",HYPERLINK(项目参数!$J$32 &amp;"项目进度计划!$a$" &amp; MATCH('临-任务'!AH148,项目进度计划!$A:$A,0),"[" &amp;'临-任务'!AH148 &amp; "]" &amp; VLOOKUP('临-任务'!AH148,项目进度计划!$A:$C,3,FALSE)))</f>
        <v/>
      </c>
    </row>
    <row r="149" spans="1:6">
      <c r="A149" s="14" t="str">
        <f>IF('临-任务'!S149,'临-任务'!P149,"")</f>
        <v/>
      </c>
      <c r="B149" s="14" t="str">
        <f ca="1">IF('临-任务'!AD149="","",HYPERLINK(项目参数!$J$32 &amp;"项目进度计划!$a$" &amp; MATCH('临-任务'!AD149,项目进度计划!$A:$A,0),"[" &amp;'临-任务'!AD149 &amp; "]" &amp; VLOOKUP('临-任务'!AD149,项目进度计划!$A:$C,3,FALSE)))</f>
        <v/>
      </c>
      <c r="C149" s="14" t="str">
        <f ca="1">IF('临-任务'!AE149="","",HYPERLINK(项目参数!$J$32 &amp;"项目进度计划!$a$" &amp; MATCH('临-任务'!AE149,项目进度计划!$A:$A,0),"[" &amp;'临-任务'!AE149 &amp; "]" &amp; VLOOKUP('临-任务'!AE149,项目进度计划!$A:$C,3,FALSE)))</f>
        <v/>
      </c>
      <c r="D149" s="14" t="str">
        <f ca="1">IF('临-任务'!AF149="","",HYPERLINK(项目参数!$J$32 &amp;"项目进度计划!$a$" &amp; MATCH('临-任务'!AF149,项目进度计划!$A:$A,0),"[" &amp;'临-任务'!AF149 &amp; "]" &amp; VLOOKUP('临-任务'!AF149,项目进度计划!$A:$C,3,FALSE)))</f>
        <v/>
      </c>
      <c r="E149" s="14" t="str">
        <f ca="1">IF('临-任务'!AG149="","",HYPERLINK(项目参数!$J$32 &amp;"项目进度计划!$a$" &amp; MATCH('临-任务'!AG149,项目进度计划!$A:$A,0),"[" &amp;'临-任务'!AG149 &amp; "]" &amp; VLOOKUP('临-任务'!AG149,项目进度计划!$A:$C,3,FALSE)))</f>
        <v/>
      </c>
      <c r="F149" s="14" t="str">
        <f ca="1">IF('临-任务'!AH149="","",HYPERLINK(项目参数!$J$32 &amp;"项目进度计划!$a$" &amp; MATCH('临-任务'!AH149,项目进度计划!$A:$A,0),"[" &amp;'临-任务'!AH149 &amp; "]" &amp; VLOOKUP('临-任务'!AH149,项目进度计划!$A:$C,3,FALSE)))</f>
        <v/>
      </c>
    </row>
    <row r="150" spans="1:6">
      <c r="A150" s="14" t="str">
        <f>IF('临-任务'!S150,'临-任务'!P150,"")</f>
        <v/>
      </c>
      <c r="B150" s="14" t="str">
        <f ca="1">IF('临-任务'!AD150="","",HYPERLINK(项目参数!$J$32 &amp;"项目进度计划!$a$" &amp; MATCH('临-任务'!AD150,项目进度计划!$A:$A,0),"[" &amp;'临-任务'!AD150 &amp; "]" &amp; VLOOKUP('临-任务'!AD150,项目进度计划!$A:$C,3,FALSE)))</f>
        <v/>
      </c>
      <c r="C150" s="14" t="str">
        <f ca="1">IF('临-任务'!AE150="","",HYPERLINK(项目参数!$J$32 &amp;"项目进度计划!$a$" &amp; MATCH('临-任务'!AE150,项目进度计划!$A:$A,0),"[" &amp;'临-任务'!AE150 &amp; "]" &amp; VLOOKUP('临-任务'!AE150,项目进度计划!$A:$C,3,FALSE)))</f>
        <v/>
      </c>
      <c r="D150" s="14" t="str">
        <f ca="1">IF('临-任务'!AF150="","",HYPERLINK(项目参数!$J$32 &amp;"项目进度计划!$a$" &amp; MATCH('临-任务'!AF150,项目进度计划!$A:$A,0),"[" &amp;'临-任务'!AF150 &amp; "]" &amp; VLOOKUP('临-任务'!AF150,项目进度计划!$A:$C,3,FALSE)))</f>
        <v/>
      </c>
      <c r="E150" s="14" t="str">
        <f ca="1">IF('临-任务'!AG150="","",HYPERLINK(项目参数!$J$32 &amp;"项目进度计划!$a$" &amp; MATCH('临-任务'!AG150,项目进度计划!$A:$A,0),"[" &amp;'临-任务'!AG150 &amp; "]" &amp; VLOOKUP('临-任务'!AG150,项目进度计划!$A:$C,3,FALSE)))</f>
        <v/>
      </c>
      <c r="F150" s="14" t="str">
        <f ca="1">IF('临-任务'!AH150="","",HYPERLINK(项目参数!$J$32 &amp;"项目进度计划!$a$" &amp; MATCH('临-任务'!AH150,项目进度计划!$A:$A,0),"[" &amp;'临-任务'!AH150 &amp; "]" &amp; VLOOKUP('临-任务'!AH150,项目进度计划!$A:$C,3,FALSE)))</f>
        <v/>
      </c>
    </row>
    <row r="151" spans="1:6">
      <c r="A151" s="14" t="str">
        <f>IF('临-任务'!S151,'临-任务'!P151,"")</f>
        <v/>
      </c>
      <c r="B151" s="14" t="str">
        <f ca="1">IF('临-任务'!AD151="","",HYPERLINK(项目参数!$J$32 &amp;"项目进度计划!$a$" &amp; MATCH('临-任务'!AD151,项目进度计划!$A:$A,0),"[" &amp;'临-任务'!AD151 &amp; "]" &amp; VLOOKUP('临-任务'!AD151,项目进度计划!$A:$C,3,FALSE)))</f>
        <v/>
      </c>
      <c r="C151" s="14" t="str">
        <f ca="1">IF('临-任务'!AE151="","",HYPERLINK(项目参数!$J$32 &amp;"项目进度计划!$a$" &amp; MATCH('临-任务'!AE151,项目进度计划!$A:$A,0),"[" &amp;'临-任务'!AE151 &amp; "]" &amp; VLOOKUP('临-任务'!AE151,项目进度计划!$A:$C,3,FALSE)))</f>
        <v/>
      </c>
      <c r="D151" s="14" t="str">
        <f ca="1">IF('临-任务'!AF151="","",HYPERLINK(项目参数!$J$32 &amp;"项目进度计划!$a$" &amp; MATCH('临-任务'!AF151,项目进度计划!$A:$A,0),"[" &amp;'临-任务'!AF151 &amp; "]" &amp; VLOOKUP('临-任务'!AF151,项目进度计划!$A:$C,3,FALSE)))</f>
        <v/>
      </c>
      <c r="E151" s="14" t="str">
        <f ca="1">IF('临-任务'!AG151="","",HYPERLINK(项目参数!$J$32 &amp;"项目进度计划!$a$" &amp; MATCH('临-任务'!AG151,项目进度计划!$A:$A,0),"[" &amp;'临-任务'!AG151 &amp; "]" &amp; VLOOKUP('临-任务'!AG151,项目进度计划!$A:$C,3,FALSE)))</f>
        <v/>
      </c>
      <c r="F151" s="14" t="str">
        <f ca="1">IF('临-任务'!AH151="","",HYPERLINK(项目参数!$J$32 &amp;"项目进度计划!$a$" &amp; MATCH('临-任务'!AH151,项目进度计划!$A:$A,0),"[" &amp;'临-任务'!AH151 &amp; "]" &amp; VLOOKUP('临-任务'!AH151,项目进度计划!$A:$C,3,FALSE)))</f>
        <v/>
      </c>
    </row>
    <row r="152" spans="1:6">
      <c r="A152" s="14" t="str">
        <f>IF('临-任务'!S152,'临-任务'!P152,"")</f>
        <v/>
      </c>
      <c r="B152" s="14" t="str">
        <f ca="1">IF('临-任务'!AD152="","",HYPERLINK(项目参数!$J$32 &amp;"项目进度计划!$a$" &amp; MATCH('临-任务'!AD152,项目进度计划!$A:$A,0),"[" &amp;'临-任务'!AD152 &amp; "]" &amp; VLOOKUP('临-任务'!AD152,项目进度计划!$A:$C,3,FALSE)))</f>
        <v/>
      </c>
      <c r="C152" s="14" t="str">
        <f ca="1">IF('临-任务'!AE152="","",HYPERLINK(项目参数!$J$32 &amp;"项目进度计划!$a$" &amp; MATCH('临-任务'!AE152,项目进度计划!$A:$A,0),"[" &amp;'临-任务'!AE152 &amp; "]" &amp; VLOOKUP('临-任务'!AE152,项目进度计划!$A:$C,3,FALSE)))</f>
        <v/>
      </c>
      <c r="D152" s="14" t="str">
        <f ca="1">IF('临-任务'!AF152="","",HYPERLINK(项目参数!$J$32 &amp;"项目进度计划!$a$" &amp; MATCH('临-任务'!AF152,项目进度计划!$A:$A,0),"[" &amp;'临-任务'!AF152 &amp; "]" &amp; VLOOKUP('临-任务'!AF152,项目进度计划!$A:$C,3,FALSE)))</f>
        <v/>
      </c>
      <c r="E152" s="14" t="str">
        <f ca="1">IF('临-任务'!AG152="","",HYPERLINK(项目参数!$J$32 &amp;"项目进度计划!$a$" &amp; MATCH('临-任务'!AG152,项目进度计划!$A:$A,0),"[" &amp;'临-任务'!AG152 &amp; "]" &amp; VLOOKUP('临-任务'!AG152,项目进度计划!$A:$C,3,FALSE)))</f>
        <v/>
      </c>
      <c r="F152" s="14" t="str">
        <f ca="1">IF('临-任务'!AH152="","",HYPERLINK(项目参数!$J$32 &amp;"项目进度计划!$a$" &amp; MATCH('临-任务'!AH152,项目进度计划!$A:$A,0),"[" &amp;'临-任务'!AH152 &amp; "]" &amp; VLOOKUP('临-任务'!AH152,项目进度计划!$A:$C,3,FALSE)))</f>
        <v/>
      </c>
    </row>
    <row r="153" spans="1:6">
      <c r="A153" s="14" t="str">
        <f>IF('临-任务'!S153,'临-任务'!P153,"")</f>
        <v/>
      </c>
      <c r="B153" s="14" t="str">
        <f ca="1">IF('临-任务'!AD153="","",HYPERLINK(项目参数!$J$32 &amp;"项目进度计划!$a$" &amp; MATCH('临-任务'!AD153,项目进度计划!$A:$A,0),"[" &amp;'临-任务'!AD153 &amp; "]" &amp; VLOOKUP('临-任务'!AD153,项目进度计划!$A:$C,3,FALSE)))</f>
        <v/>
      </c>
      <c r="C153" s="14" t="str">
        <f ca="1">IF('临-任务'!AE153="","",HYPERLINK(项目参数!$J$32 &amp;"项目进度计划!$a$" &amp; MATCH('临-任务'!AE153,项目进度计划!$A:$A,0),"[" &amp;'临-任务'!AE153 &amp; "]" &amp; VLOOKUP('临-任务'!AE153,项目进度计划!$A:$C,3,FALSE)))</f>
        <v/>
      </c>
      <c r="D153" s="14" t="str">
        <f ca="1">IF('临-任务'!AF153="","",HYPERLINK(项目参数!$J$32 &amp;"项目进度计划!$a$" &amp; MATCH('临-任务'!AF153,项目进度计划!$A:$A,0),"[" &amp;'临-任务'!AF153 &amp; "]" &amp; VLOOKUP('临-任务'!AF153,项目进度计划!$A:$C,3,FALSE)))</f>
        <v/>
      </c>
      <c r="E153" s="14" t="str">
        <f ca="1">IF('临-任务'!AG153="","",HYPERLINK(项目参数!$J$32 &amp;"项目进度计划!$a$" &amp; MATCH('临-任务'!AG153,项目进度计划!$A:$A,0),"[" &amp;'临-任务'!AG153 &amp; "]" &amp; VLOOKUP('临-任务'!AG153,项目进度计划!$A:$C,3,FALSE)))</f>
        <v/>
      </c>
      <c r="F153" s="14" t="str">
        <f ca="1">IF('临-任务'!AH153="","",HYPERLINK(项目参数!$J$32 &amp;"项目进度计划!$a$" &amp; MATCH('临-任务'!AH153,项目进度计划!$A:$A,0),"[" &amp;'临-任务'!AH153 &amp; "]" &amp; VLOOKUP('临-任务'!AH153,项目进度计划!$A:$C,3,FALSE)))</f>
        <v/>
      </c>
    </row>
    <row r="154" spans="1:6">
      <c r="A154" s="14" t="str">
        <f>IF('临-任务'!S154,'临-任务'!P154,"")</f>
        <v/>
      </c>
      <c r="B154" s="14" t="str">
        <f ca="1">IF('临-任务'!AD154="","",HYPERLINK(项目参数!$J$32 &amp;"项目进度计划!$a$" &amp; MATCH('临-任务'!AD154,项目进度计划!$A:$A,0),"[" &amp;'临-任务'!AD154 &amp; "]" &amp; VLOOKUP('临-任务'!AD154,项目进度计划!$A:$C,3,FALSE)))</f>
        <v/>
      </c>
      <c r="C154" s="14" t="str">
        <f ca="1">IF('临-任务'!AE154="","",HYPERLINK(项目参数!$J$32 &amp;"项目进度计划!$a$" &amp; MATCH('临-任务'!AE154,项目进度计划!$A:$A,0),"[" &amp;'临-任务'!AE154 &amp; "]" &amp; VLOOKUP('临-任务'!AE154,项目进度计划!$A:$C,3,FALSE)))</f>
        <v/>
      </c>
      <c r="D154" s="14" t="str">
        <f ca="1">IF('临-任务'!AF154="","",HYPERLINK(项目参数!$J$32 &amp;"项目进度计划!$a$" &amp; MATCH('临-任务'!AF154,项目进度计划!$A:$A,0),"[" &amp;'临-任务'!AF154 &amp; "]" &amp; VLOOKUP('临-任务'!AF154,项目进度计划!$A:$C,3,FALSE)))</f>
        <v/>
      </c>
      <c r="E154" s="14" t="str">
        <f ca="1">IF('临-任务'!AG154="","",HYPERLINK(项目参数!$J$32 &amp;"项目进度计划!$a$" &amp; MATCH('临-任务'!AG154,项目进度计划!$A:$A,0),"[" &amp;'临-任务'!AG154 &amp; "]" &amp; VLOOKUP('临-任务'!AG154,项目进度计划!$A:$C,3,FALSE)))</f>
        <v/>
      </c>
      <c r="F154" s="14" t="str">
        <f ca="1">IF('临-任务'!AH154="","",HYPERLINK(项目参数!$J$32 &amp;"项目进度计划!$a$" &amp; MATCH('临-任务'!AH154,项目进度计划!$A:$A,0),"[" &amp;'临-任务'!AH154 &amp; "]" &amp; VLOOKUP('临-任务'!AH154,项目进度计划!$A:$C,3,FALSE)))</f>
        <v/>
      </c>
    </row>
    <row r="155" spans="1:6">
      <c r="A155" s="14" t="str">
        <f>IF('临-任务'!S155,'临-任务'!P155,"")</f>
        <v/>
      </c>
      <c r="B155" s="14" t="str">
        <f ca="1">IF('临-任务'!AD155="","",HYPERLINK(项目参数!$J$32 &amp;"项目进度计划!$a$" &amp; MATCH('临-任务'!AD155,项目进度计划!$A:$A,0),"[" &amp;'临-任务'!AD155 &amp; "]" &amp; VLOOKUP('临-任务'!AD155,项目进度计划!$A:$C,3,FALSE)))</f>
        <v/>
      </c>
      <c r="C155" s="14" t="str">
        <f ca="1">IF('临-任务'!AE155="","",HYPERLINK(项目参数!$J$32 &amp;"项目进度计划!$a$" &amp; MATCH('临-任务'!AE155,项目进度计划!$A:$A,0),"[" &amp;'临-任务'!AE155 &amp; "]" &amp; VLOOKUP('临-任务'!AE155,项目进度计划!$A:$C,3,FALSE)))</f>
        <v/>
      </c>
      <c r="D155" s="14" t="str">
        <f ca="1">IF('临-任务'!AF155="","",HYPERLINK(项目参数!$J$32 &amp;"项目进度计划!$a$" &amp; MATCH('临-任务'!AF155,项目进度计划!$A:$A,0),"[" &amp;'临-任务'!AF155 &amp; "]" &amp; VLOOKUP('临-任务'!AF155,项目进度计划!$A:$C,3,FALSE)))</f>
        <v/>
      </c>
      <c r="E155" s="14" t="str">
        <f ca="1">IF('临-任务'!AG155="","",HYPERLINK(项目参数!$J$32 &amp;"项目进度计划!$a$" &amp; MATCH('临-任务'!AG155,项目进度计划!$A:$A,0),"[" &amp;'临-任务'!AG155 &amp; "]" &amp; VLOOKUP('临-任务'!AG155,项目进度计划!$A:$C,3,FALSE)))</f>
        <v/>
      </c>
      <c r="F155" s="14" t="str">
        <f ca="1">IF('临-任务'!AH155="","",HYPERLINK(项目参数!$J$32 &amp;"项目进度计划!$a$" &amp; MATCH('临-任务'!AH155,项目进度计划!$A:$A,0),"[" &amp;'临-任务'!AH155 &amp; "]" &amp; VLOOKUP('临-任务'!AH155,项目进度计划!$A:$C,3,FALSE)))</f>
        <v/>
      </c>
    </row>
    <row r="156" spans="1:6">
      <c r="A156" s="14" t="str">
        <f>IF('临-任务'!S156,'临-任务'!P156,"")</f>
        <v/>
      </c>
      <c r="B156" s="14" t="str">
        <f ca="1">IF('临-任务'!AD156="","",HYPERLINK(项目参数!$J$32 &amp;"项目进度计划!$a$" &amp; MATCH('临-任务'!AD156,项目进度计划!$A:$A,0),"[" &amp;'临-任务'!AD156 &amp; "]" &amp; VLOOKUP('临-任务'!AD156,项目进度计划!$A:$C,3,FALSE)))</f>
        <v/>
      </c>
      <c r="C156" s="14" t="str">
        <f ca="1">IF('临-任务'!AE156="","",HYPERLINK(项目参数!$J$32 &amp;"项目进度计划!$a$" &amp; MATCH('临-任务'!AE156,项目进度计划!$A:$A,0),"[" &amp;'临-任务'!AE156 &amp; "]" &amp; VLOOKUP('临-任务'!AE156,项目进度计划!$A:$C,3,FALSE)))</f>
        <v/>
      </c>
      <c r="D156" s="14" t="str">
        <f ca="1">IF('临-任务'!AF156="","",HYPERLINK(项目参数!$J$32 &amp;"项目进度计划!$a$" &amp; MATCH('临-任务'!AF156,项目进度计划!$A:$A,0),"[" &amp;'临-任务'!AF156 &amp; "]" &amp; VLOOKUP('临-任务'!AF156,项目进度计划!$A:$C,3,FALSE)))</f>
        <v/>
      </c>
      <c r="E156" s="14" t="str">
        <f ca="1">IF('临-任务'!AG156="","",HYPERLINK(项目参数!$J$32 &amp;"项目进度计划!$a$" &amp; MATCH('临-任务'!AG156,项目进度计划!$A:$A,0),"[" &amp;'临-任务'!AG156 &amp; "]" &amp; VLOOKUP('临-任务'!AG156,项目进度计划!$A:$C,3,FALSE)))</f>
        <v/>
      </c>
      <c r="F156" s="14" t="str">
        <f ca="1">IF('临-任务'!AH156="","",HYPERLINK(项目参数!$J$32 &amp;"项目进度计划!$a$" &amp; MATCH('临-任务'!AH156,项目进度计划!$A:$A,0),"[" &amp;'临-任务'!AH156 &amp; "]" &amp; VLOOKUP('临-任务'!AH156,项目进度计划!$A:$C,3,FALSE)))</f>
        <v/>
      </c>
    </row>
    <row r="157" spans="1:6">
      <c r="A157" s="14" t="str">
        <f>IF('临-任务'!S157,'临-任务'!P157,"")</f>
        <v/>
      </c>
      <c r="B157" s="14" t="str">
        <f ca="1">IF('临-任务'!AD157="","",HYPERLINK(项目参数!$J$32 &amp;"项目进度计划!$a$" &amp; MATCH('临-任务'!AD157,项目进度计划!$A:$A,0),"[" &amp;'临-任务'!AD157 &amp; "]" &amp; VLOOKUP('临-任务'!AD157,项目进度计划!$A:$C,3,FALSE)))</f>
        <v/>
      </c>
      <c r="C157" s="14" t="str">
        <f ca="1">IF('临-任务'!AE157="","",HYPERLINK(项目参数!$J$32 &amp;"项目进度计划!$a$" &amp; MATCH('临-任务'!AE157,项目进度计划!$A:$A,0),"[" &amp;'临-任务'!AE157 &amp; "]" &amp; VLOOKUP('临-任务'!AE157,项目进度计划!$A:$C,3,FALSE)))</f>
        <v/>
      </c>
      <c r="D157" s="14" t="str">
        <f ca="1">IF('临-任务'!AF157="","",HYPERLINK(项目参数!$J$32 &amp;"项目进度计划!$a$" &amp; MATCH('临-任务'!AF157,项目进度计划!$A:$A,0),"[" &amp;'临-任务'!AF157 &amp; "]" &amp; VLOOKUP('临-任务'!AF157,项目进度计划!$A:$C,3,FALSE)))</f>
        <v/>
      </c>
      <c r="E157" s="14" t="str">
        <f ca="1">IF('临-任务'!AG157="","",HYPERLINK(项目参数!$J$32 &amp;"项目进度计划!$a$" &amp; MATCH('临-任务'!AG157,项目进度计划!$A:$A,0),"[" &amp;'临-任务'!AG157 &amp; "]" &amp; VLOOKUP('临-任务'!AG157,项目进度计划!$A:$C,3,FALSE)))</f>
        <v/>
      </c>
      <c r="F157" s="14" t="str">
        <f ca="1">IF('临-任务'!AH157="","",HYPERLINK(项目参数!$J$32 &amp;"项目进度计划!$a$" &amp; MATCH('临-任务'!AH157,项目进度计划!$A:$A,0),"[" &amp;'临-任务'!AH157 &amp; "]" &amp; VLOOKUP('临-任务'!AH157,项目进度计划!$A:$C,3,FALSE)))</f>
        <v/>
      </c>
    </row>
    <row r="158" spans="1:6">
      <c r="A158" s="14" t="str">
        <f>IF('临-任务'!S158,'临-任务'!P158,"")</f>
        <v/>
      </c>
      <c r="B158" s="14" t="str">
        <f ca="1">IF('临-任务'!AD158="","",HYPERLINK(项目参数!$J$32 &amp;"项目进度计划!$a$" &amp; MATCH('临-任务'!AD158,项目进度计划!$A:$A,0),"[" &amp;'临-任务'!AD158 &amp; "]" &amp; VLOOKUP('临-任务'!AD158,项目进度计划!$A:$C,3,FALSE)))</f>
        <v/>
      </c>
      <c r="C158" s="14" t="str">
        <f ca="1">IF('临-任务'!AE158="","",HYPERLINK(项目参数!$J$32 &amp;"项目进度计划!$a$" &amp; MATCH('临-任务'!AE158,项目进度计划!$A:$A,0),"[" &amp;'临-任务'!AE158 &amp; "]" &amp; VLOOKUP('临-任务'!AE158,项目进度计划!$A:$C,3,FALSE)))</f>
        <v/>
      </c>
      <c r="D158" s="14" t="str">
        <f ca="1">IF('临-任务'!AF158="","",HYPERLINK(项目参数!$J$32 &amp;"项目进度计划!$a$" &amp; MATCH('临-任务'!AF158,项目进度计划!$A:$A,0),"[" &amp;'临-任务'!AF158 &amp; "]" &amp; VLOOKUP('临-任务'!AF158,项目进度计划!$A:$C,3,FALSE)))</f>
        <v/>
      </c>
      <c r="E158" s="14" t="str">
        <f ca="1">IF('临-任务'!AG158="","",HYPERLINK(项目参数!$J$32 &amp;"项目进度计划!$a$" &amp; MATCH('临-任务'!AG158,项目进度计划!$A:$A,0),"[" &amp;'临-任务'!AG158 &amp; "]" &amp; VLOOKUP('临-任务'!AG158,项目进度计划!$A:$C,3,FALSE)))</f>
        <v/>
      </c>
      <c r="F158" s="14" t="str">
        <f ca="1">IF('临-任务'!AH158="","",HYPERLINK(项目参数!$J$32 &amp;"项目进度计划!$a$" &amp; MATCH('临-任务'!AH158,项目进度计划!$A:$A,0),"[" &amp;'临-任务'!AH158 &amp; "]" &amp; VLOOKUP('临-任务'!AH158,项目进度计划!$A:$C,3,FALSE)))</f>
        <v/>
      </c>
    </row>
    <row r="159" spans="1:6">
      <c r="A159" s="14" t="str">
        <f>IF('临-任务'!S159,'临-任务'!P159,"")</f>
        <v/>
      </c>
      <c r="B159" s="14" t="str">
        <f ca="1">IF('临-任务'!AD159="","",HYPERLINK(项目参数!$J$32 &amp;"项目进度计划!$a$" &amp; MATCH('临-任务'!AD159,项目进度计划!$A:$A,0),"[" &amp;'临-任务'!AD159 &amp; "]" &amp; VLOOKUP('临-任务'!AD159,项目进度计划!$A:$C,3,FALSE)))</f>
        <v/>
      </c>
      <c r="C159" s="14" t="str">
        <f ca="1">IF('临-任务'!AE159="","",HYPERLINK(项目参数!$J$32 &amp;"项目进度计划!$a$" &amp; MATCH('临-任务'!AE159,项目进度计划!$A:$A,0),"[" &amp;'临-任务'!AE159 &amp; "]" &amp; VLOOKUP('临-任务'!AE159,项目进度计划!$A:$C,3,FALSE)))</f>
        <v/>
      </c>
      <c r="D159" s="14" t="str">
        <f ca="1">IF('临-任务'!AF159="","",HYPERLINK(项目参数!$J$32 &amp;"项目进度计划!$a$" &amp; MATCH('临-任务'!AF159,项目进度计划!$A:$A,0),"[" &amp;'临-任务'!AF159 &amp; "]" &amp; VLOOKUP('临-任务'!AF159,项目进度计划!$A:$C,3,FALSE)))</f>
        <v/>
      </c>
      <c r="E159" s="14" t="str">
        <f ca="1">IF('临-任务'!AG159="","",HYPERLINK(项目参数!$J$32 &amp;"项目进度计划!$a$" &amp; MATCH('临-任务'!AG159,项目进度计划!$A:$A,0),"[" &amp;'临-任务'!AG159 &amp; "]" &amp; VLOOKUP('临-任务'!AG159,项目进度计划!$A:$C,3,FALSE)))</f>
        <v/>
      </c>
      <c r="F159" s="14" t="str">
        <f ca="1">IF('临-任务'!AH159="","",HYPERLINK(项目参数!$J$32 &amp;"项目进度计划!$a$" &amp; MATCH('临-任务'!AH159,项目进度计划!$A:$A,0),"[" &amp;'临-任务'!AH159 &amp; "]" &amp; VLOOKUP('临-任务'!AH159,项目进度计划!$A:$C,3,FALSE)))</f>
        <v/>
      </c>
    </row>
    <row r="160" spans="1:6">
      <c r="A160" s="14" t="str">
        <f>IF('临-任务'!S160,'临-任务'!P160,"")</f>
        <v/>
      </c>
      <c r="B160" s="14" t="str">
        <f ca="1">IF('临-任务'!AD160="","",HYPERLINK(项目参数!$J$32 &amp;"项目进度计划!$a$" &amp; MATCH('临-任务'!AD160,项目进度计划!$A:$A,0),"[" &amp;'临-任务'!AD160 &amp; "]" &amp; VLOOKUP('临-任务'!AD160,项目进度计划!$A:$C,3,FALSE)))</f>
        <v/>
      </c>
      <c r="C160" s="14" t="str">
        <f ca="1">IF('临-任务'!AE160="","",HYPERLINK(项目参数!$J$32 &amp;"项目进度计划!$a$" &amp; MATCH('临-任务'!AE160,项目进度计划!$A:$A,0),"[" &amp;'临-任务'!AE160 &amp; "]" &amp; VLOOKUP('临-任务'!AE160,项目进度计划!$A:$C,3,FALSE)))</f>
        <v/>
      </c>
      <c r="D160" s="14" t="str">
        <f ca="1">IF('临-任务'!AF160="","",HYPERLINK(项目参数!$J$32 &amp;"项目进度计划!$a$" &amp; MATCH('临-任务'!AF160,项目进度计划!$A:$A,0),"[" &amp;'临-任务'!AF160 &amp; "]" &amp; VLOOKUP('临-任务'!AF160,项目进度计划!$A:$C,3,FALSE)))</f>
        <v/>
      </c>
      <c r="E160" s="14" t="str">
        <f ca="1">IF('临-任务'!AG160="","",HYPERLINK(项目参数!$J$32 &amp;"项目进度计划!$a$" &amp; MATCH('临-任务'!AG160,项目进度计划!$A:$A,0),"[" &amp;'临-任务'!AG160 &amp; "]" &amp; VLOOKUP('临-任务'!AG160,项目进度计划!$A:$C,3,FALSE)))</f>
        <v/>
      </c>
      <c r="F160" s="14" t="str">
        <f ca="1">IF('临-任务'!AH160="","",HYPERLINK(项目参数!$J$32 &amp;"项目进度计划!$a$" &amp; MATCH('临-任务'!AH160,项目进度计划!$A:$A,0),"[" &amp;'临-任务'!AH160 &amp; "]" &amp; VLOOKUP('临-任务'!AH160,项目进度计划!$A:$C,3,FALSE)))</f>
        <v/>
      </c>
    </row>
    <row r="161" spans="1:6">
      <c r="A161" s="14" t="str">
        <f>IF('临-任务'!S161,'临-任务'!P161,"")</f>
        <v/>
      </c>
      <c r="B161" s="14" t="str">
        <f ca="1">IF('临-任务'!AD161="","",HYPERLINK(项目参数!$J$32 &amp;"项目进度计划!$a$" &amp; MATCH('临-任务'!AD161,项目进度计划!$A:$A,0),"[" &amp;'临-任务'!AD161 &amp; "]" &amp; VLOOKUP('临-任务'!AD161,项目进度计划!$A:$C,3,FALSE)))</f>
        <v/>
      </c>
      <c r="C161" s="14" t="str">
        <f ca="1">IF('临-任务'!AE161="","",HYPERLINK(项目参数!$J$32 &amp;"项目进度计划!$a$" &amp; MATCH('临-任务'!AE161,项目进度计划!$A:$A,0),"[" &amp;'临-任务'!AE161 &amp; "]" &amp; VLOOKUP('临-任务'!AE161,项目进度计划!$A:$C,3,FALSE)))</f>
        <v/>
      </c>
      <c r="D161" s="14" t="str">
        <f ca="1">IF('临-任务'!AF161="","",HYPERLINK(项目参数!$J$32 &amp;"项目进度计划!$a$" &amp; MATCH('临-任务'!AF161,项目进度计划!$A:$A,0),"[" &amp;'临-任务'!AF161 &amp; "]" &amp; VLOOKUP('临-任务'!AF161,项目进度计划!$A:$C,3,FALSE)))</f>
        <v/>
      </c>
      <c r="E161" s="14" t="str">
        <f ca="1">IF('临-任务'!AG161="","",HYPERLINK(项目参数!$J$32 &amp;"项目进度计划!$a$" &amp; MATCH('临-任务'!AG161,项目进度计划!$A:$A,0),"[" &amp;'临-任务'!AG161 &amp; "]" &amp; VLOOKUP('临-任务'!AG161,项目进度计划!$A:$C,3,FALSE)))</f>
        <v/>
      </c>
      <c r="F161" s="14" t="str">
        <f ca="1">IF('临-任务'!AH161="","",HYPERLINK(项目参数!$J$32 &amp;"项目进度计划!$a$" &amp; MATCH('临-任务'!AH161,项目进度计划!$A:$A,0),"[" &amp;'临-任务'!AH161 &amp; "]" &amp; VLOOKUP('临-任务'!AH161,项目进度计划!$A:$C,3,FALSE)))</f>
        <v/>
      </c>
    </row>
    <row r="162" spans="1:6">
      <c r="A162" s="14" t="str">
        <f>IF('临-任务'!S162,'临-任务'!P162,"")</f>
        <v/>
      </c>
      <c r="B162" s="14" t="str">
        <f ca="1">IF('临-任务'!AD162="","",HYPERLINK(项目参数!$J$32 &amp;"项目进度计划!$a$" &amp; MATCH('临-任务'!AD162,项目进度计划!$A:$A,0),"[" &amp;'临-任务'!AD162 &amp; "]" &amp; VLOOKUP('临-任务'!AD162,项目进度计划!$A:$C,3,FALSE)))</f>
        <v/>
      </c>
      <c r="C162" s="14" t="str">
        <f ca="1">IF('临-任务'!AE162="","",HYPERLINK(项目参数!$J$32 &amp;"项目进度计划!$a$" &amp; MATCH('临-任务'!AE162,项目进度计划!$A:$A,0),"[" &amp;'临-任务'!AE162 &amp; "]" &amp; VLOOKUP('临-任务'!AE162,项目进度计划!$A:$C,3,FALSE)))</f>
        <v/>
      </c>
      <c r="D162" s="14" t="str">
        <f ca="1">IF('临-任务'!AF162="","",HYPERLINK(项目参数!$J$32 &amp;"项目进度计划!$a$" &amp; MATCH('临-任务'!AF162,项目进度计划!$A:$A,0),"[" &amp;'临-任务'!AF162 &amp; "]" &amp; VLOOKUP('临-任务'!AF162,项目进度计划!$A:$C,3,FALSE)))</f>
        <v/>
      </c>
      <c r="E162" s="14" t="str">
        <f ca="1">IF('临-任务'!AG162="","",HYPERLINK(项目参数!$J$32 &amp;"项目进度计划!$a$" &amp; MATCH('临-任务'!AG162,项目进度计划!$A:$A,0),"[" &amp;'临-任务'!AG162 &amp; "]" &amp; VLOOKUP('临-任务'!AG162,项目进度计划!$A:$C,3,FALSE)))</f>
        <v/>
      </c>
      <c r="F162" s="14" t="str">
        <f ca="1">IF('临-任务'!AH162="","",HYPERLINK(项目参数!$J$32 &amp;"项目进度计划!$a$" &amp; MATCH('临-任务'!AH162,项目进度计划!$A:$A,0),"[" &amp;'临-任务'!AH162 &amp; "]" &amp; VLOOKUP('临-任务'!AH162,项目进度计划!$A:$C,3,FALSE)))</f>
        <v/>
      </c>
    </row>
    <row r="163" spans="1:6">
      <c r="A163" s="14" t="str">
        <f>IF('临-任务'!S163,'临-任务'!P163,"")</f>
        <v/>
      </c>
      <c r="B163" s="14" t="str">
        <f ca="1">IF('临-任务'!AD163="","",HYPERLINK(项目参数!$J$32 &amp;"项目进度计划!$a$" &amp; MATCH('临-任务'!AD163,项目进度计划!$A:$A,0),"[" &amp;'临-任务'!AD163 &amp; "]" &amp; VLOOKUP('临-任务'!AD163,项目进度计划!$A:$C,3,FALSE)))</f>
        <v/>
      </c>
      <c r="C163" s="14" t="str">
        <f ca="1">IF('临-任务'!AE163="","",HYPERLINK(项目参数!$J$32 &amp;"项目进度计划!$a$" &amp; MATCH('临-任务'!AE163,项目进度计划!$A:$A,0),"[" &amp;'临-任务'!AE163 &amp; "]" &amp; VLOOKUP('临-任务'!AE163,项目进度计划!$A:$C,3,FALSE)))</f>
        <v/>
      </c>
      <c r="D163" s="14" t="str">
        <f ca="1">IF('临-任务'!AF163="","",HYPERLINK(项目参数!$J$32 &amp;"项目进度计划!$a$" &amp; MATCH('临-任务'!AF163,项目进度计划!$A:$A,0),"[" &amp;'临-任务'!AF163 &amp; "]" &amp; VLOOKUP('临-任务'!AF163,项目进度计划!$A:$C,3,FALSE)))</f>
        <v/>
      </c>
      <c r="E163" s="14" t="str">
        <f ca="1">IF('临-任务'!AG163="","",HYPERLINK(项目参数!$J$32 &amp;"项目进度计划!$a$" &amp; MATCH('临-任务'!AG163,项目进度计划!$A:$A,0),"[" &amp;'临-任务'!AG163 &amp; "]" &amp; VLOOKUP('临-任务'!AG163,项目进度计划!$A:$C,3,FALSE)))</f>
        <v/>
      </c>
      <c r="F163" s="14" t="str">
        <f ca="1">IF('临-任务'!AH163="","",HYPERLINK(项目参数!$J$32 &amp;"项目进度计划!$a$" &amp; MATCH('临-任务'!AH163,项目进度计划!$A:$A,0),"[" &amp;'临-任务'!AH163 &amp; "]" &amp; VLOOKUP('临-任务'!AH163,项目进度计划!$A:$C,3,FALSE)))</f>
        <v/>
      </c>
    </row>
    <row r="164" spans="1:6">
      <c r="A164" s="14" t="str">
        <f>IF('临-任务'!S164,'临-任务'!P164,"")</f>
        <v/>
      </c>
      <c r="B164" s="14" t="str">
        <f ca="1">IF('临-任务'!AD164="","",HYPERLINK(项目参数!$J$32 &amp;"项目进度计划!$a$" &amp; MATCH('临-任务'!AD164,项目进度计划!$A:$A,0),"[" &amp;'临-任务'!AD164 &amp; "]" &amp; VLOOKUP('临-任务'!AD164,项目进度计划!$A:$C,3,FALSE)))</f>
        <v/>
      </c>
      <c r="C164" s="14" t="str">
        <f ca="1">IF('临-任务'!AE164="","",HYPERLINK(项目参数!$J$32 &amp;"项目进度计划!$a$" &amp; MATCH('临-任务'!AE164,项目进度计划!$A:$A,0),"[" &amp;'临-任务'!AE164 &amp; "]" &amp; VLOOKUP('临-任务'!AE164,项目进度计划!$A:$C,3,FALSE)))</f>
        <v/>
      </c>
      <c r="D164" s="14" t="str">
        <f ca="1">IF('临-任务'!AF164="","",HYPERLINK(项目参数!$J$32 &amp;"项目进度计划!$a$" &amp; MATCH('临-任务'!AF164,项目进度计划!$A:$A,0),"[" &amp;'临-任务'!AF164 &amp; "]" &amp; VLOOKUP('临-任务'!AF164,项目进度计划!$A:$C,3,FALSE)))</f>
        <v/>
      </c>
      <c r="E164" s="14" t="str">
        <f ca="1">IF('临-任务'!AG164="","",HYPERLINK(项目参数!$J$32 &amp;"项目进度计划!$a$" &amp; MATCH('临-任务'!AG164,项目进度计划!$A:$A,0),"[" &amp;'临-任务'!AG164 &amp; "]" &amp; VLOOKUP('临-任务'!AG164,项目进度计划!$A:$C,3,FALSE)))</f>
        <v/>
      </c>
      <c r="F164" s="14" t="str">
        <f ca="1">IF('临-任务'!AH164="","",HYPERLINK(项目参数!$J$32 &amp;"项目进度计划!$a$" &amp; MATCH('临-任务'!AH164,项目进度计划!$A:$A,0),"[" &amp;'临-任务'!AH164 &amp; "]" &amp; VLOOKUP('临-任务'!AH164,项目进度计划!$A:$C,3,FALSE)))</f>
        <v/>
      </c>
    </row>
    <row r="165" spans="1:6">
      <c r="A165" s="14" t="str">
        <f>IF('临-任务'!S165,'临-任务'!P165,"")</f>
        <v/>
      </c>
      <c r="B165" s="14" t="str">
        <f ca="1">IF('临-任务'!AD165="","",HYPERLINK(项目参数!$J$32 &amp;"项目进度计划!$a$" &amp; MATCH('临-任务'!AD165,项目进度计划!$A:$A,0),"[" &amp;'临-任务'!AD165 &amp; "]" &amp; VLOOKUP('临-任务'!AD165,项目进度计划!$A:$C,3,FALSE)))</f>
        <v/>
      </c>
      <c r="C165" s="14" t="str">
        <f ca="1">IF('临-任务'!AE165="","",HYPERLINK(项目参数!$J$32 &amp;"项目进度计划!$a$" &amp; MATCH('临-任务'!AE165,项目进度计划!$A:$A,0),"[" &amp;'临-任务'!AE165 &amp; "]" &amp; VLOOKUP('临-任务'!AE165,项目进度计划!$A:$C,3,FALSE)))</f>
        <v/>
      </c>
      <c r="D165" s="14" t="str">
        <f ca="1">IF('临-任务'!AF165="","",HYPERLINK(项目参数!$J$32 &amp;"项目进度计划!$a$" &amp; MATCH('临-任务'!AF165,项目进度计划!$A:$A,0),"[" &amp;'临-任务'!AF165 &amp; "]" &amp; VLOOKUP('临-任务'!AF165,项目进度计划!$A:$C,3,FALSE)))</f>
        <v/>
      </c>
      <c r="E165" s="14" t="str">
        <f ca="1">IF('临-任务'!AG165="","",HYPERLINK(项目参数!$J$32 &amp;"项目进度计划!$a$" &amp; MATCH('临-任务'!AG165,项目进度计划!$A:$A,0),"[" &amp;'临-任务'!AG165 &amp; "]" &amp; VLOOKUP('临-任务'!AG165,项目进度计划!$A:$C,3,FALSE)))</f>
        <v/>
      </c>
      <c r="F165" s="14" t="str">
        <f ca="1">IF('临-任务'!AH165="","",HYPERLINK(项目参数!$J$32 &amp;"项目进度计划!$a$" &amp; MATCH('临-任务'!AH165,项目进度计划!$A:$A,0),"[" &amp;'临-任务'!AH165 &amp; "]" &amp; VLOOKUP('临-任务'!AH165,项目进度计划!$A:$C,3,FALSE)))</f>
        <v/>
      </c>
    </row>
    <row r="166" spans="1:6">
      <c r="A166" s="14" t="str">
        <f>IF('临-任务'!S166,'临-任务'!P166,"")</f>
        <v/>
      </c>
      <c r="B166" s="14" t="str">
        <f ca="1">IF('临-任务'!AD166="","",HYPERLINK(项目参数!$J$32 &amp;"项目进度计划!$a$" &amp; MATCH('临-任务'!AD166,项目进度计划!$A:$A,0),"[" &amp;'临-任务'!AD166 &amp; "]" &amp; VLOOKUP('临-任务'!AD166,项目进度计划!$A:$C,3,FALSE)))</f>
        <v/>
      </c>
      <c r="C166" s="14" t="str">
        <f ca="1">IF('临-任务'!AE166="","",HYPERLINK(项目参数!$J$32 &amp;"项目进度计划!$a$" &amp; MATCH('临-任务'!AE166,项目进度计划!$A:$A,0),"[" &amp;'临-任务'!AE166 &amp; "]" &amp; VLOOKUP('临-任务'!AE166,项目进度计划!$A:$C,3,FALSE)))</f>
        <v/>
      </c>
      <c r="D166" s="14" t="str">
        <f ca="1">IF('临-任务'!AF166="","",HYPERLINK(项目参数!$J$32 &amp;"项目进度计划!$a$" &amp; MATCH('临-任务'!AF166,项目进度计划!$A:$A,0),"[" &amp;'临-任务'!AF166 &amp; "]" &amp; VLOOKUP('临-任务'!AF166,项目进度计划!$A:$C,3,FALSE)))</f>
        <v/>
      </c>
      <c r="E166" s="14" t="str">
        <f ca="1">IF('临-任务'!AG166="","",HYPERLINK(项目参数!$J$32 &amp;"项目进度计划!$a$" &amp; MATCH('临-任务'!AG166,项目进度计划!$A:$A,0),"[" &amp;'临-任务'!AG166 &amp; "]" &amp; VLOOKUP('临-任务'!AG166,项目进度计划!$A:$C,3,FALSE)))</f>
        <v/>
      </c>
      <c r="F166" s="14" t="str">
        <f ca="1">IF('临-任务'!AH166="","",HYPERLINK(项目参数!$J$32 &amp;"项目进度计划!$a$" &amp; MATCH('临-任务'!AH166,项目进度计划!$A:$A,0),"[" &amp;'临-任务'!AH166 &amp; "]" &amp; VLOOKUP('临-任务'!AH166,项目进度计划!$A:$C,3,FALSE)))</f>
        <v/>
      </c>
    </row>
    <row r="167" spans="1:6">
      <c r="A167" s="14" t="str">
        <f>IF('临-任务'!S167,'临-任务'!P167,"")</f>
        <v/>
      </c>
      <c r="B167" s="14" t="str">
        <f ca="1">IF('临-任务'!AD167="","",HYPERLINK(项目参数!$J$32 &amp;"项目进度计划!$a$" &amp; MATCH('临-任务'!AD167,项目进度计划!$A:$A,0),"[" &amp;'临-任务'!AD167 &amp; "]" &amp; VLOOKUP('临-任务'!AD167,项目进度计划!$A:$C,3,FALSE)))</f>
        <v/>
      </c>
      <c r="C167" s="14" t="str">
        <f ca="1">IF('临-任务'!AE167="","",HYPERLINK(项目参数!$J$32 &amp;"项目进度计划!$a$" &amp; MATCH('临-任务'!AE167,项目进度计划!$A:$A,0),"[" &amp;'临-任务'!AE167 &amp; "]" &amp; VLOOKUP('临-任务'!AE167,项目进度计划!$A:$C,3,FALSE)))</f>
        <v/>
      </c>
      <c r="D167" s="14" t="str">
        <f ca="1">IF('临-任务'!AF167="","",HYPERLINK(项目参数!$J$32 &amp;"项目进度计划!$a$" &amp; MATCH('临-任务'!AF167,项目进度计划!$A:$A,0),"[" &amp;'临-任务'!AF167 &amp; "]" &amp; VLOOKUP('临-任务'!AF167,项目进度计划!$A:$C,3,FALSE)))</f>
        <v/>
      </c>
      <c r="E167" s="14" t="str">
        <f ca="1">IF('临-任务'!AG167="","",HYPERLINK(项目参数!$J$32 &amp;"项目进度计划!$a$" &amp; MATCH('临-任务'!AG167,项目进度计划!$A:$A,0),"[" &amp;'临-任务'!AG167 &amp; "]" &amp; VLOOKUP('临-任务'!AG167,项目进度计划!$A:$C,3,FALSE)))</f>
        <v/>
      </c>
      <c r="F167" s="14" t="str">
        <f ca="1">IF('临-任务'!AH167="","",HYPERLINK(项目参数!$J$32 &amp;"项目进度计划!$a$" &amp; MATCH('临-任务'!AH167,项目进度计划!$A:$A,0),"[" &amp;'临-任务'!AH167 &amp; "]" &amp; VLOOKUP('临-任务'!AH167,项目进度计划!$A:$C,3,FALSE)))</f>
        <v/>
      </c>
    </row>
    <row r="168" spans="1:6">
      <c r="A168" s="14" t="str">
        <f>IF('临-任务'!S168,'临-任务'!P168,"")</f>
        <v/>
      </c>
      <c r="B168" s="14" t="str">
        <f ca="1">IF('临-任务'!AD168="","",HYPERLINK(项目参数!$J$32 &amp;"项目进度计划!$a$" &amp; MATCH('临-任务'!AD168,项目进度计划!$A:$A,0),"[" &amp;'临-任务'!AD168 &amp; "]" &amp; VLOOKUP('临-任务'!AD168,项目进度计划!$A:$C,3,FALSE)))</f>
        <v/>
      </c>
      <c r="C168" s="14" t="str">
        <f ca="1">IF('临-任务'!AE168="","",HYPERLINK(项目参数!$J$32 &amp;"项目进度计划!$a$" &amp; MATCH('临-任务'!AE168,项目进度计划!$A:$A,0),"[" &amp;'临-任务'!AE168 &amp; "]" &amp; VLOOKUP('临-任务'!AE168,项目进度计划!$A:$C,3,FALSE)))</f>
        <v/>
      </c>
      <c r="D168" s="14" t="str">
        <f ca="1">IF('临-任务'!AF168="","",HYPERLINK(项目参数!$J$32 &amp;"项目进度计划!$a$" &amp; MATCH('临-任务'!AF168,项目进度计划!$A:$A,0),"[" &amp;'临-任务'!AF168 &amp; "]" &amp; VLOOKUP('临-任务'!AF168,项目进度计划!$A:$C,3,FALSE)))</f>
        <v/>
      </c>
      <c r="E168" s="14" t="str">
        <f ca="1">IF('临-任务'!AG168="","",HYPERLINK(项目参数!$J$32 &amp;"项目进度计划!$a$" &amp; MATCH('临-任务'!AG168,项目进度计划!$A:$A,0),"[" &amp;'临-任务'!AG168 &amp; "]" &amp; VLOOKUP('临-任务'!AG168,项目进度计划!$A:$C,3,FALSE)))</f>
        <v/>
      </c>
      <c r="F168" s="14" t="str">
        <f ca="1">IF('临-任务'!AH168="","",HYPERLINK(项目参数!$J$32 &amp;"项目进度计划!$a$" &amp; MATCH('临-任务'!AH168,项目进度计划!$A:$A,0),"[" &amp;'临-任务'!AH168 &amp; "]" &amp; VLOOKUP('临-任务'!AH168,项目进度计划!$A:$C,3,FALSE)))</f>
        <v/>
      </c>
    </row>
    <row r="169" spans="1:6">
      <c r="A169" s="14" t="str">
        <f>IF('临-任务'!S169,'临-任务'!P169,"")</f>
        <v/>
      </c>
      <c r="B169" s="14" t="str">
        <f ca="1">IF('临-任务'!AD169="","",HYPERLINK(项目参数!$J$32 &amp;"项目进度计划!$a$" &amp; MATCH('临-任务'!AD169,项目进度计划!$A:$A,0),"[" &amp;'临-任务'!AD169 &amp; "]" &amp; VLOOKUP('临-任务'!AD169,项目进度计划!$A:$C,3,FALSE)))</f>
        <v/>
      </c>
      <c r="C169" s="14" t="str">
        <f ca="1">IF('临-任务'!AE169="","",HYPERLINK(项目参数!$J$32 &amp;"项目进度计划!$a$" &amp; MATCH('临-任务'!AE169,项目进度计划!$A:$A,0),"[" &amp;'临-任务'!AE169 &amp; "]" &amp; VLOOKUP('临-任务'!AE169,项目进度计划!$A:$C,3,FALSE)))</f>
        <v/>
      </c>
      <c r="D169" s="14" t="str">
        <f ca="1">IF('临-任务'!AF169="","",HYPERLINK(项目参数!$J$32 &amp;"项目进度计划!$a$" &amp; MATCH('临-任务'!AF169,项目进度计划!$A:$A,0),"[" &amp;'临-任务'!AF169 &amp; "]" &amp; VLOOKUP('临-任务'!AF169,项目进度计划!$A:$C,3,FALSE)))</f>
        <v/>
      </c>
      <c r="E169" s="14" t="str">
        <f ca="1">IF('临-任务'!AG169="","",HYPERLINK(项目参数!$J$32 &amp;"项目进度计划!$a$" &amp; MATCH('临-任务'!AG169,项目进度计划!$A:$A,0),"[" &amp;'临-任务'!AG169 &amp; "]" &amp; VLOOKUP('临-任务'!AG169,项目进度计划!$A:$C,3,FALSE)))</f>
        <v/>
      </c>
      <c r="F169" s="14" t="str">
        <f ca="1">IF('临-任务'!AH169="","",HYPERLINK(项目参数!$J$32 &amp;"项目进度计划!$a$" &amp; MATCH('临-任务'!AH169,项目进度计划!$A:$A,0),"[" &amp;'临-任务'!AH169 &amp; "]" &amp; VLOOKUP('临-任务'!AH169,项目进度计划!$A:$C,3,FALSE)))</f>
        <v/>
      </c>
    </row>
    <row r="170" spans="1:6">
      <c r="A170" s="14" t="str">
        <f>IF('临-任务'!S170,'临-任务'!P170,"")</f>
        <v/>
      </c>
      <c r="B170" s="14" t="str">
        <f ca="1">IF('临-任务'!AD170="","",HYPERLINK(项目参数!$J$32 &amp;"项目进度计划!$a$" &amp; MATCH('临-任务'!AD170,项目进度计划!$A:$A,0),"[" &amp;'临-任务'!AD170 &amp; "]" &amp; VLOOKUP('临-任务'!AD170,项目进度计划!$A:$C,3,FALSE)))</f>
        <v/>
      </c>
      <c r="C170" s="14" t="str">
        <f ca="1">IF('临-任务'!AE170="","",HYPERLINK(项目参数!$J$32 &amp;"项目进度计划!$a$" &amp; MATCH('临-任务'!AE170,项目进度计划!$A:$A,0),"[" &amp;'临-任务'!AE170 &amp; "]" &amp; VLOOKUP('临-任务'!AE170,项目进度计划!$A:$C,3,FALSE)))</f>
        <v/>
      </c>
      <c r="D170" s="14" t="str">
        <f ca="1">IF('临-任务'!AF170="","",HYPERLINK(项目参数!$J$32 &amp;"项目进度计划!$a$" &amp; MATCH('临-任务'!AF170,项目进度计划!$A:$A,0),"[" &amp;'临-任务'!AF170 &amp; "]" &amp; VLOOKUP('临-任务'!AF170,项目进度计划!$A:$C,3,FALSE)))</f>
        <v/>
      </c>
      <c r="E170" s="14" t="str">
        <f ca="1">IF('临-任务'!AG170="","",HYPERLINK(项目参数!$J$32 &amp;"项目进度计划!$a$" &amp; MATCH('临-任务'!AG170,项目进度计划!$A:$A,0),"[" &amp;'临-任务'!AG170 &amp; "]" &amp; VLOOKUP('临-任务'!AG170,项目进度计划!$A:$C,3,FALSE)))</f>
        <v/>
      </c>
      <c r="F170" s="14" t="str">
        <f ca="1">IF('临-任务'!AH170="","",HYPERLINK(项目参数!$J$32 &amp;"项目进度计划!$a$" &amp; MATCH('临-任务'!AH170,项目进度计划!$A:$A,0),"[" &amp;'临-任务'!AH170 &amp; "]" &amp; VLOOKUP('临-任务'!AH170,项目进度计划!$A:$C,3,FALSE)))</f>
        <v/>
      </c>
    </row>
    <row r="171" spans="1:6">
      <c r="A171" s="14" t="str">
        <f>IF('临-任务'!S171,'临-任务'!P171,"")</f>
        <v/>
      </c>
      <c r="B171" s="14" t="str">
        <f ca="1">IF('临-任务'!AD171="","",HYPERLINK(项目参数!$J$32 &amp;"项目进度计划!$a$" &amp; MATCH('临-任务'!AD171,项目进度计划!$A:$A,0),"[" &amp;'临-任务'!AD171 &amp; "]" &amp; VLOOKUP('临-任务'!AD171,项目进度计划!$A:$C,3,FALSE)))</f>
        <v/>
      </c>
      <c r="C171" s="14" t="str">
        <f ca="1">IF('临-任务'!AE171="","",HYPERLINK(项目参数!$J$32 &amp;"项目进度计划!$a$" &amp; MATCH('临-任务'!AE171,项目进度计划!$A:$A,0),"[" &amp;'临-任务'!AE171 &amp; "]" &amp; VLOOKUP('临-任务'!AE171,项目进度计划!$A:$C,3,FALSE)))</f>
        <v/>
      </c>
      <c r="D171" s="14" t="str">
        <f ca="1">IF('临-任务'!AF171="","",HYPERLINK(项目参数!$J$32 &amp;"项目进度计划!$a$" &amp; MATCH('临-任务'!AF171,项目进度计划!$A:$A,0),"[" &amp;'临-任务'!AF171 &amp; "]" &amp; VLOOKUP('临-任务'!AF171,项目进度计划!$A:$C,3,FALSE)))</f>
        <v/>
      </c>
      <c r="E171" s="14" t="str">
        <f ca="1">IF('临-任务'!AG171="","",HYPERLINK(项目参数!$J$32 &amp;"项目进度计划!$a$" &amp; MATCH('临-任务'!AG171,项目进度计划!$A:$A,0),"[" &amp;'临-任务'!AG171 &amp; "]" &amp; VLOOKUP('临-任务'!AG171,项目进度计划!$A:$C,3,FALSE)))</f>
        <v/>
      </c>
      <c r="F171" s="14" t="str">
        <f ca="1">IF('临-任务'!AH171="","",HYPERLINK(项目参数!$J$32 &amp;"项目进度计划!$a$" &amp; MATCH('临-任务'!AH171,项目进度计划!$A:$A,0),"[" &amp;'临-任务'!AH171 &amp; "]" &amp; VLOOKUP('临-任务'!AH171,项目进度计划!$A:$C,3,FALSE)))</f>
        <v/>
      </c>
    </row>
    <row r="172" spans="1:6">
      <c r="A172" s="14" t="str">
        <f>IF('临-任务'!S172,'临-任务'!P172,"")</f>
        <v/>
      </c>
      <c r="B172" s="14" t="str">
        <f ca="1">IF('临-任务'!AD172="","",HYPERLINK(项目参数!$J$32 &amp;"项目进度计划!$a$" &amp; MATCH('临-任务'!AD172,项目进度计划!$A:$A,0),"[" &amp;'临-任务'!AD172 &amp; "]" &amp; VLOOKUP('临-任务'!AD172,项目进度计划!$A:$C,3,FALSE)))</f>
        <v/>
      </c>
      <c r="C172" s="14" t="str">
        <f ca="1">IF('临-任务'!AE172="","",HYPERLINK(项目参数!$J$32 &amp;"项目进度计划!$a$" &amp; MATCH('临-任务'!AE172,项目进度计划!$A:$A,0),"[" &amp;'临-任务'!AE172 &amp; "]" &amp; VLOOKUP('临-任务'!AE172,项目进度计划!$A:$C,3,FALSE)))</f>
        <v/>
      </c>
      <c r="D172" s="14" t="str">
        <f ca="1">IF('临-任务'!AF172="","",HYPERLINK(项目参数!$J$32 &amp;"项目进度计划!$a$" &amp; MATCH('临-任务'!AF172,项目进度计划!$A:$A,0),"[" &amp;'临-任务'!AF172 &amp; "]" &amp; VLOOKUP('临-任务'!AF172,项目进度计划!$A:$C,3,FALSE)))</f>
        <v/>
      </c>
      <c r="E172" s="14" t="str">
        <f ca="1">IF('临-任务'!AG172="","",HYPERLINK(项目参数!$J$32 &amp;"项目进度计划!$a$" &amp; MATCH('临-任务'!AG172,项目进度计划!$A:$A,0),"[" &amp;'临-任务'!AG172 &amp; "]" &amp; VLOOKUP('临-任务'!AG172,项目进度计划!$A:$C,3,FALSE)))</f>
        <v/>
      </c>
      <c r="F172" s="14" t="str">
        <f ca="1">IF('临-任务'!AH172="","",HYPERLINK(项目参数!$J$32 &amp;"项目进度计划!$a$" &amp; MATCH('临-任务'!AH172,项目进度计划!$A:$A,0),"[" &amp;'临-任务'!AH172 &amp; "]" &amp; VLOOKUP('临-任务'!AH172,项目进度计划!$A:$C,3,FALSE)))</f>
        <v/>
      </c>
    </row>
    <row r="173" spans="1:6">
      <c r="A173" s="14" t="str">
        <f>IF('临-任务'!S173,'临-任务'!P173,"")</f>
        <v/>
      </c>
      <c r="B173" s="14" t="str">
        <f ca="1">IF('临-任务'!AD173="","",HYPERLINK(项目参数!$J$32 &amp;"项目进度计划!$a$" &amp; MATCH('临-任务'!AD173,项目进度计划!$A:$A,0),"[" &amp;'临-任务'!AD173 &amp; "]" &amp; VLOOKUP('临-任务'!AD173,项目进度计划!$A:$C,3,FALSE)))</f>
        <v/>
      </c>
      <c r="C173" s="14" t="str">
        <f ca="1">IF('临-任务'!AE173="","",HYPERLINK(项目参数!$J$32 &amp;"项目进度计划!$a$" &amp; MATCH('临-任务'!AE173,项目进度计划!$A:$A,0),"[" &amp;'临-任务'!AE173 &amp; "]" &amp; VLOOKUP('临-任务'!AE173,项目进度计划!$A:$C,3,FALSE)))</f>
        <v/>
      </c>
      <c r="D173" s="14" t="str">
        <f ca="1">IF('临-任务'!AF173="","",HYPERLINK(项目参数!$J$32 &amp;"项目进度计划!$a$" &amp; MATCH('临-任务'!AF173,项目进度计划!$A:$A,0),"[" &amp;'临-任务'!AF173 &amp; "]" &amp; VLOOKUP('临-任务'!AF173,项目进度计划!$A:$C,3,FALSE)))</f>
        <v/>
      </c>
      <c r="E173" s="14" t="str">
        <f ca="1">IF('临-任务'!AG173="","",HYPERLINK(项目参数!$J$32 &amp;"项目进度计划!$a$" &amp; MATCH('临-任务'!AG173,项目进度计划!$A:$A,0),"[" &amp;'临-任务'!AG173 &amp; "]" &amp; VLOOKUP('临-任务'!AG173,项目进度计划!$A:$C,3,FALSE)))</f>
        <v/>
      </c>
      <c r="F173" s="14" t="str">
        <f ca="1">IF('临-任务'!AH173="","",HYPERLINK(项目参数!$J$32 &amp;"项目进度计划!$a$" &amp; MATCH('临-任务'!AH173,项目进度计划!$A:$A,0),"[" &amp;'临-任务'!AH173 &amp; "]" &amp; VLOOKUP('临-任务'!AH173,项目进度计划!$A:$C,3,FALSE)))</f>
        <v/>
      </c>
    </row>
    <row r="174" spans="1:6">
      <c r="A174" s="14" t="str">
        <f>IF('临-任务'!S174,'临-任务'!P174,"")</f>
        <v/>
      </c>
      <c r="B174" s="14" t="str">
        <f ca="1">IF('临-任务'!AD174="","",HYPERLINK(项目参数!$J$32 &amp;"项目进度计划!$a$" &amp; MATCH('临-任务'!AD174,项目进度计划!$A:$A,0),"[" &amp;'临-任务'!AD174 &amp; "]" &amp; VLOOKUP('临-任务'!AD174,项目进度计划!$A:$C,3,FALSE)))</f>
        <v/>
      </c>
      <c r="C174" s="14" t="str">
        <f ca="1">IF('临-任务'!AE174="","",HYPERLINK(项目参数!$J$32 &amp;"项目进度计划!$a$" &amp; MATCH('临-任务'!AE174,项目进度计划!$A:$A,0),"[" &amp;'临-任务'!AE174 &amp; "]" &amp; VLOOKUP('临-任务'!AE174,项目进度计划!$A:$C,3,FALSE)))</f>
        <v/>
      </c>
      <c r="D174" s="14" t="str">
        <f ca="1">IF('临-任务'!AF174="","",HYPERLINK(项目参数!$J$32 &amp;"项目进度计划!$a$" &amp; MATCH('临-任务'!AF174,项目进度计划!$A:$A,0),"[" &amp;'临-任务'!AF174 &amp; "]" &amp; VLOOKUP('临-任务'!AF174,项目进度计划!$A:$C,3,FALSE)))</f>
        <v/>
      </c>
      <c r="E174" s="14" t="str">
        <f ca="1">IF('临-任务'!AG174="","",HYPERLINK(项目参数!$J$32 &amp;"项目进度计划!$a$" &amp; MATCH('临-任务'!AG174,项目进度计划!$A:$A,0),"[" &amp;'临-任务'!AG174 &amp; "]" &amp; VLOOKUP('临-任务'!AG174,项目进度计划!$A:$C,3,FALSE)))</f>
        <v/>
      </c>
      <c r="F174" s="14" t="str">
        <f ca="1">IF('临-任务'!AH174="","",HYPERLINK(项目参数!$J$32 &amp;"项目进度计划!$a$" &amp; MATCH('临-任务'!AH174,项目进度计划!$A:$A,0),"[" &amp;'临-任务'!AH174 &amp; "]" &amp; VLOOKUP('临-任务'!AH174,项目进度计划!$A:$C,3,FALSE)))</f>
        <v/>
      </c>
    </row>
    <row r="175" spans="1:6">
      <c r="A175" s="14" t="str">
        <f>IF('临-任务'!S175,'临-任务'!P175,"")</f>
        <v/>
      </c>
      <c r="B175" s="14" t="str">
        <f ca="1">IF('临-任务'!AD175="","",HYPERLINK(项目参数!$J$32 &amp;"项目进度计划!$a$" &amp; MATCH('临-任务'!AD175,项目进度计划!$A:$A,0),"[" &amp;'临-任务'!AD175 &amp; "]" &amp; VLOOKUP('临-任务'!AD175,项目进度计划!$A:$C,3,FALSE)))</f>
        <v/>
      </c>
      <c r="C175" s="14" t="str">
        <f ca="1">IF('临-任务'!AE175="","",HYPERLINK(项目参数!$J$32 &amp;"项目进度计划!$a$" &amp; MATCH('临-任务'!AE175,项目进度计划!$A:$A,0),"[" &amp;'临-任务'!AE175 &amp; "]" &amp; VLOOKUP('临-任务'!AE175,项目进度计划!$A:$C,3,FALSE)))</f>
        <v/>
      </c>
      <c r="D175" s="14" t="str">
        <f ca="1">IF('临-任务'!AF175="","",HYPERLINK(项目参数!$J$32 &amp;"项目进度计划!$a$" &amp; MATCH('临-任务'!AF175,项目进度计划!$A:$A,0),"[" &amp;'临-任务'!AF175 &amp; "]" &amp; VLOOKUP('临-任务'!AF175,项目进度计划!$A:$C,3,FALSE)))</f>
        <v/>
      </c>
      <c r="E175" s="14" t="str">
        <f ca="1">IF('临-任务'!AG175="","",HYPERLINK(项目参数!$J$32 &amp;"项目进度计划!$a$" &amp; MATCH('临-任务'!AG175,项目进度计划!$A:$A,0),"[" &amp;'临-任务'!AG175 &amp; "]" &amp; VLOOKUP('临-任务'!AG175,项目进度计划!$A:$C,3,FALSE)))</f>
        <v/>
      </c>
      <c r="F175" s="14" t="str">
        <f ca="1">IF('临-任务'!AH175="","",HYPERLINK(项目参数!$J$32 &amp;"项目进度计划!$a$" &amp; MATCH('临-任务'!AH175,项目进度计划!$A:$A,0),"[" &amp;'临-任务'!AH175 &amp; "]" &amp; VLOOKUP('临-任务'!AH175,项目进度计划!$A:$C,3,FALSE)))</f>
        <v/>
      </c>
    </row>
    <row r="176" spans="1:6">
      <c r="A176" s="14" t="str">
        <f>IF('临-任务'!S176,'临-任务'!P176,"")</f>
        <v/>
      </c>
      <c r="B176" s="14" t="str">
        <f ca="1">IF('临-任务'!AD176="","",HYPERLINK(项目参数!$J$32 &amp;"项目进度计划!$a$" &amp; MATCH('临-任务'!AD176,项目进度计划!$A:$A,0),"[" &amp;'临-任务'!AD176 &amp; "]" &amp; VLOOKUP('临-任务'!AD176,项目进度计划!$A:$C,3,FALSE)))</f>
        <v/>
      </c>
      <c r="C176" s="14" t="str">
        <f ca="1">IF('临-任务'!AE176="","",HYPERLINK(项目参数!$J$32 &amp;"项目进度计划!$a$" &amp; MATCH('临-任务'!AE176,项目进度计划!$A:$A,0),"[" &amp;'临-任务'!AE176 &amp; "]" &amp; VLOOKUP('临-任务'!AE176,项目进度计划!$A:$C,3,FALSE)))</f>
        <v/>
      </c>
      <c r="D176" s="14" t="str">
        <f ca="1">IF('临-任务'!AF176="","",HYPERLINK(项目参数!$J$32 &amp;"项目进度计划!$a$" &amp; MATCH('临-任务'!AF176,项目进度计划!$A:$A,0),"[" &amp;'临-任务'!AF176 &amp; "]" &amp; VLOOKUP('临-任务'!AF176,项目进度计划!$A:$C,3,FALSE)))</f>
        <v/>
      </c>
      <c r="E176" s="14" t="str">
        <f ca="1">IF('临-任务'!AG176="","",HYPERLINK(项目参数!$J$32 &amp;"项目进度计划!$a$" &amp; MATCH('临-任务'!AG176,项目进度计划!$A:$A,0),"[" &amp;'临-任务'!AG176 &amp; "]" &amp; VLOOKUP('临-任务'!AG176,项目进度计划!$A:$C,3,FALSE)))</f>
        <v/>
      </c>
      <c r="F176" s="14" t="str">
        <f ca="1">IF('临-任务'!AH176="","",HYPERLINK(项目参数!$J$32 &amp;"项目进度计划!$a$" &amp; MATCH('临-任务'!AH176,项目进度计划!$A:$A,0),"[" &amp;'临-任务'!AH176 &amp; "]" &amp; VLOOKUP('临-任务'!AH176,项目进度计划!$A:$C,3,FALSE)))</f>
        <v/>
      </c>
    </row>
    <row r="177" spans="1:6">
      <c r="A177" s="14" t="str">
        <f>IF('临-任务'!S177,'临-任务'!P177,"")</f>
        <v/>
      </c>
      <c r="B177" s="14" t="str">
        <f ca="1">IF('临-任务'!AD177="","",HYPERLINK(项目参数!$J$32 &amp;"项目进度计划!$a$" &amp; MATCH('临-任务'!AD177,项目进度计划!$A:$A,0),"[" &amp;'临-任务'!AD177 &amp; "]" &amp; VLOOKUP('临-任务'!AD177,项目进度计划!$A:$C,3,FALSE)))</f>
        <v/>
      </c>
      <c r="C177" s="14" t="str">
        <f ca="1">IF('临-任务'!AE177="","",HYPERLINK(项目参数!$J$32 &amp;"项目进度计划!$a$" &amp; MATCH('临-任务'!AE177,项目进度计划!$A:$A,0),"[" &amp;'临-任务'!AE177 &amp; "]" &amp; VLOOKUP('临-任务'!AE177,项目进度计划!$A:$C,3,FALSE)))</f>
        <v/>
      </c>
      <c r="D177" s="14" t="str">
        <f ca="1">IF('临-任务'!AF177="","",HYPERLINK(项目参数!$J$32 &amp;"项目进度计划!$a$" &amp; MATCH('临-任务'!AF177,项目进度计划!$A:$A,0),"[" &amp;'临-任务'!AF177 &amp; "]" &amp; VLOOKUP('临-任务'!AF177,项目进度计划!$A:$C,3,FALSE)))</f>
        <v/>
      </c>
      <c r="E177" s="14" t="str">
        <f ca="1">IF('临-任务'!AG177="","",HYPERLINK(项目参数!$J$32 &amp;"项目进度计划!$a$" &amp; MATCH('临-任务'!AG177,项目进度计划!$A:$A,0),"[" &amp;'临-任务'!AG177 &amp; "]" &amp; VLOOKUP('临-任务'!AG177,项目进度计划!$A:$C,3,FALSE)))</f>
        <v/>
      </c>
      <c r="F177" s="14" t="str">
        <f ca="1">IF('临-任务'!AH177="","",HYPERLINK(项目参数!$J$32 &amp;"项目进度计划!$a$" &amp; MATCH('临-任务'!AH177,项目进度计划!$A:$A,0),"[" &amp;'临-任务'!AH177 &amp; "]" &amp; VLOOKUP('临-任务'!AH177,项目进度计划!$A:$C,3,FALSE)))</f>
        <v/>
      </c>
    </row>
    <row r="178" spans="1:6">
      <c r="A178" s="14" t="str">
        <f>IF('临-任务'!S178,'临-任务'!P178,"")</f>
        <v/>
      </c>
      <c r="B178" s="14" t="str">
        <f ca="1">IF('临-任务'!AD178="","",HYPERLINK(项目参数!$J$32 &amp;"项目进度计划!$a$" &amp; MATCH('临-任务'!AD178,项目进度计划!$A:$A,0),"[" &amp;'临-任务'!AD178 &amp; "]" &amp; VLOOKUP('临-任务'!AD178,项目进度计划!$A:$C,3,FALSE)))</f>
        <v/>
      </c>
      <c r="C178" s="14" t="str">
        <f ca="1">IF('临-任务'!AE178="","",HYPERLINK(项目参数!$J$32 &amp;"项目进度计划!$a$" &amp; MATCH('临-任务'!AE178,项目进度计划!$A:$A,0),"[" &amp;'临-任务'!AE178 &amp; "]" &amp; VLOOKUP('临-任务'!AE178,项目进度计划!$A:$C,3,FALSE)))</f>
        <v/>
      </c>
      <c r="D178" s="14" t="str">
        <f ca="1">IF('临-任务'!AF178="","",HYPERLINK(项目参数!$J$32 &amp;"项目进度计划!$a$" &amp; MATCH('临-任务'!AF178,项目进度计划!$A:$A,0),"[" &amp;'临-任务'!AF178 &amp; "]" &amp; VLOOKUP('临-任务'!AF178,项目进度计划!$A:$C,3,FALSE)))</f>
        <v/>
      </c>
      <c r="E178" s="14" t="str">
        <f ca="1">IF('临-任务'!AG178="","",HYPERLINK(项目参数!$J$32 &amp;"项目进度计划!$a$" &amp; MATCH('临-任务'!AG178,项目进度计划!$A:$A,0),"[" &amp;'临-任务'!AG178 &amp; "]" &amp; VLOOKUP('临-任务'!AG178,项目进度计划!$A:$C,3,FALSE)))</f>
        <v/>
      </c>
      <c r="F178" s="14" t="str">
        <f ca="1">IF('临-任务'!AH178="","",HYPERLINK(项目参数!$J$32 &amp;"项目进度计划!$a$" &amp; MATCH('临-任务'!AH178,项目进度计划!$A:$A,0),"[" &amp;'临-任务'!AH178 &amp; "]" &amp; VLOOKUP('临-任务'!AH178,项目进度计划!$A:$C,3,FALSE)))</f>
        <v/>
      </c>
    </row>
    <row r="179" spans="1:6">
      <c r="A179" s="14" t="str">
        <f>IF('临-任务'!S179,'临-任务'!P179,"")</f>
        <v/>
      </c>
      <c r="B179" s="14" t="str">
        <f ca="1">IF('临-任务'!AD179="","",HYPERLINK(项目参数!$J$32 &amp;"项目进度计划!$a$" &amp; MATCH('临-任务'!AD179,项目进度计划!$A:$A,0),"[" &amp;'临-任务'!AD179 &amp; "]" &amp; VLOOKUP('临-任务'!AD179,项目进度计划!$A:$C,3,FALSE)))</f>
        <v/>
      </c>
      <c r="C179" s="14" t="str">
        <f ca="1">IF('临-任务'!AE179="","",HYPERLINK(项目参数!$J$32 &amp;"项目进度计划!$a$" &amp; MATCH('临-任务'!AE179,项目进度计划!$A:$A,0),"[" &amp;'临-任务'!AE179 &amp; "]" &amp; VLOOKUP('临-任务'!AE179,项目进度计划!$A:$C,3,FALSE)))</f>
        <v/>
      </c>
      <c r="D179" s="14" t="str">
        <f ca="1">IF('临-任务'!AF179="","",HYPERLINK(项目参数!$J$32 &amp;"项目进度计划!$a$" &amp; MATCH('临-任务'!AF179,项目进度计划!$A:$A,0),"[" &amp;'临-任务'!AF179 &amp; "]" &amp; VLOOKUP('临-任务'!AF179,项目进度计划!$A:$C,3,FALSE)))</f>
        <v/>
      </c>
      <c r="E179" s="14" t="str">
        <f ca="1">IF('临-任务'!AG179="","",HYPERLINK(项目参数!$J$32 &amp;"项目进度计划!$a$" &amp; MATCH('临-任务'!AG179,项目进度计划!$A:$A,0),"[" &amp;'临-任务'!AG179 &amp; "]" &amp; VLOOKUP('临-任务'!AG179,项目进度计划!$A:$C,3,FALSE)))</f>
        <v/>
      </c>
      <c r="F179" s="14" t="str">
        <f ca="1">IF('临-任务'!AH179="","",HYPERLINK(项目参数!$J$32 &amp;"项目进度计划!$a$" &amp; MATCH('临-任务'!AH179,项目进度计划!$A:$A,0),"[" &amp;'临-任务'!AH179 &amp; "]" &amp; VLOOKUP('临-任务'!AH179,项目进度计划!$A:$C,3,FALSE)))</f>
        <v/>
      </c>
    </row>
    <row r="180" spans="1:6">
      <c r="A180" s="14" t="str">
        <f>IF('临-任务'!S180,'临-任务'!P180,"")</f>
        <v/>
      </c>
      <c r="B180" s="14" t="str">
        <f ca="1">IF('临-任务'!AD180="","",HYPERLINK(项目参数!$J$32 &amp;"项目进度计划!$a$" &amp; MATCH('临-任务'!AD180,项目进度计划!$A:$A,0),"[" &amp;'临-任务'!AD180 &amp; "]" &amp; VLOOKUP('临-任务'!AD180,项目进度计划!$A:$C,3,FALSE)))</f>
        <v/>
      </c>
      <c r="C180" s="14" t="str">
        <f ca="1">IF('临-任务'!AE180="","",HYPERLINK(项目参数!$J$32 &amp;"项目进度计划!$a$" &amp; MATCH('临-任务'!AE180,项目进度计划!$A:$A,0),"[" &amp;'临-任务'!AE180 &amp; "]" &amp; VLOOKUP('临-任务'!AE180,项目进度计划!$A:$C,3,FALSE)))</f>
        <v/>
      </c>
      <c r="D180" s="14" t="str">
        <f ca="1">IF('临-任务'!AF180="","",HYPERLINK(项目参数!$J$32 &amp;"项目进度计划!$a$" &amp; MATCH('临-任务'!AF180,项目进度计划!$A:$A,0),"[" &amp;'临-任务'!AF180 &amp; "]" &amp; VLOOKUP('临-任务'!AF180,项目进度计划!$A:$C,3,FALSE)))</f>
        <v/>
      </c>
      <c r="E180" s="14" t="str">
        <f ca="1">IF('临-任务'!AG180="","",HYPERLINK(项目参数!$J$32 &amp;"项目进度计划!$a$" &amp; MATCH('临-任务'!AG180,项目进度计划!$A:$A,0),"[" &amp;'临-任务'!AG180 &amp; "]" &amp; VLOOKUP('临-任务'!AG180,项目进度计划!$A:$C,3,FALSE)))</f>
        <v/>
      </c>
      <c r="F180" s="14" t="str">
        <f ca="1">IF('临-任务'!AH180="","",HYPERLINK(项目参数!$J$32 &amp;"项目进度计划!$a$" &amp; MATCH('临-任务'!AH180,项目进度计划!$A:$A,0),"[" &amp;'临-任务'!AH180 &amp; "]" &amp; VLOOKUP('临-任务'!AH180,项目进度计划!$A:$C,3,FALSE)))</f>
        <v/>
      </c>
    </row>
    <row r="181" spans="1:6">
      <c r="A181" s="14" t="str">
        <f>IF('临-任务'!S181,'临-任务'!P181,"")</f>
        <v/>
      </c>
      <c r="B181" s="14" t="str">
        <f ca="1">IF('临-任务'!AD181="","",HYPERLINK(项目参数!$J$32 &amp;"项目进度计划!$a$" &amp; MATCH('临-任务'!AD181,项目进度计划!$A:$A,0),"[" &amp;'临-任务'!AD181 &amp; "]" &amp; VLOOKUP('临-任务'!AD181,项目进度计划!$A:$C,3,FALSE)))</f>
        <v/>
      </c>
      <c r="C181" s="14" t="str">
        <f ca="1">IF('临-任务'!AE181="","",HYPERLINK(项目参数!$J$32 &amp;"项目进度计划!$a$" &amp; MATCH('临-任务'!AE181,项目进度计划!$A:$A,0),"[" &amp;'临-任务'!AE181 &amp; "]" &amp; VLOOKUP('临-任务'!AE181,项目进度计划!$A:$C,3,FALSE)))</f>
        <v/>
      </c>
      <c r="D181" s="14" t="str">
        <f ca="1">IF('临-任务'!AF181="","",HYPERLINK(项目参数!$J$32 &amp;"项目进度计划!$a$" &amp; MATCH('临-任务'!AF181,项目进度计划!$A:$A,0),"[" &amp;'临-任务'!AF181 &amp; "]" &amp; VLOOKUP('临-任务'!AF181,项目进度计划!$A:$C,3,FALSE)))</f>
        <v/>
      </c>
      <c r="E181" s="14" t="str">
        <f ca="1">IF('临-任务'!AG181="","",HYPERLINK(项目参数!$J$32 &amp;"项目进度计划!$a$" &amp; MATCH('临-任务'!AG181,项目进度计划!$A:$A,0),"[" &amp;'临-任务'!AG181 &amp; "]" &amp; VLOOKUP('临-任务'!AG181,项目进度计划!$A:$C,3,FALSE)))</f>
        <v/>
      </c>
      <c r="F181" s="14" t="str">
        <f ca="1">IF('临-任务'!AH181="","",HYPERLINK(项目参数!$J$32 &amp;"项目进度计划!$a$" &amp; MATCH('临-任务'!AH181,项目进度计划!$A:$A,0),"[" &amp;'临-任务'!AH181 &amp; "]" &amp; VLOOKUP('临-任务'!AH181,项目进度计划!$A:$C,3,FALSE)))</f>
        <v/>
      </c>
    </row>
    <row r="182" spans="1:6">
      <c r="A182" s="14" t="str">
        <f>IF('临-任务'!S182,'临-任务'!P182,"")</f>
        <v/>
      </c>
      <c r="B182" s="14" t="str">
        <f ca="1">IF('临-任务'!AD182="","",HYPERLINK(项目参数!$J$32 &amp;"项目进度计划!$a$" &amp; MATCH('临-任务'!AD182,项目进度计划!$A:$A,0),"[" &amp;'临-任务'!AD182 &amp; "]" &amp; VLOOKUP('临-任务'!AD182,项目进度计划!$A:$C,3,FALSE)))</f>
        <v/>
      </c>
      <c r="C182" s="14" t="str">
        <f ca="1">IF('临-任务'!AE182="","",HYPERLINK(项目参数!$J$32 &amp;"项目进度计划!$a$" &amp; MATCH('临-任务'!AE182,项目进度计划!$A:$A,0),"[" &amp;'临-任务'!AE182 &amp; "]" &amp; VLOOKUP('临-任务'!AE182,项目进度计划!$A:$C,3,FALSE)))</f>
        <v/>
      </c>
      <c r="D182" s="14" t="str">
        <f ca="1">IF('临-任务'!AF182="","",HYPERLINK(项目参数!$J$32 &amp;"项目进度计划!$a$" &amp; MATCH('临-任务'!AF182,项目进度计划!$A:$A,0),"[" &amp;'临-任务'!AF182 &amp; "]" &amp; VLOOKUP('临-任务'!AF182,项目进度计划!$A:$C,3,FALSE)))</f>
        <v/>
      </c>
      <c r="E182" s="14" t="str">
        <f ca="1">IF('临-任务'!AG182="","",HYPERLINK(项目参数!$J$32 &amp;"项目进度计划!$a$" &amp; MATCH('临-任务'!AG182,项目进度计划!$A:$A,0),"[" &amp;'临-任务'!AG182 &amp; "]" &amp; VLOOKUP('临-任务'!AG182,项目进度计划!$A:$C,3,FALSE)))</f>
        <v/>
      </c>
      <c r="F182" s="14" t="str">
        <f ca="1">IF('临-任务'!AH182="","",HYPERLINK(项目参数!$J$32 &amp;"项目进度计划!$a$" &amp; MATCH('临-任务'!AH182,项目进度计划!$A:$A,0),"[" &amp;'临-任务'!AH182 &amp; "]" &amp; VLOOKUP('临-任务'!AH182,项目进度计划!$A:$C,3,FALSE)))</f>
        <v/>
      </c>
    </row>
    <row r="183" spans="1:6">
      <c r="A183" s="14" t="str">
        <f>IF('临-任务'!S183,'临-任务'!P183,"")</f>
        <v/>
      </c>
      <c r="B183" s="14" t="str">
        <f ca="1">IF('临-任务'!AD183="","",HYPERLINK(项目参数!$J$32 &amp;"项目进度计划!$a$" &amp; MATCH('临-任务'!AD183,项目进度计划!$A:$A,0),"[" &amp;'临-任务'!AD183 &amp; "]" &amp; VLOOKUP('临-任务'!AD183,项目进度计划!$A:$C,3,FALSE)))</f>
        <v/>
      </c>
      <c r="C183" s="14" t="str">
        <f ca="1">IF('临-任务'!AE183="","",HYPERLINK(项目参数!$J$32 &amp;"项目进度计划!$a$" &amp; MATCH('临-任务'!AE183,项目进度计划!$A:$A,0),"[" &amp;'临-任务'!AE183 &amp; "]" &amp; VLOOKUP('临-任务'!AE183,项目进度计划!$A:$C,3,FALSE)))</f>
        <v/>
      </c>
      <c r="D183" s="14" t="str">
        <f ca="1">IF('临-任务'!AF183="","",HYPERLINK(项目参数!$J$32 &amp;"项目进度计划!$a$" &amp; MATCH('临-任务'!AF183,项目进度计划!$A:$A,0),"[" &amp;'临-任务'!AF183 &amp; "]" &amp; VLOOKUP('临-任务'!AF183,项目进度计划!$A:$C,3,FALSE)))</f>
        <v/>
      </c>
      <c r="E183" s="14" t="str">
        <f ca="1">IF('临-任务'!AG183="","",HYPERLINK(项目参数!$J$32 &amp;"项目进度计划!$a$" &amp; MATCH('临-任务'!AG183,项目进度计划!$A:$A,0),"[" &amp;'临-任务'!AG183 &amp; "]" &amp; VLOOKUP('临-任务'!AG183,项目进度计划!$A:$C,3,FALSE)))</f>
        <v/>
      </c>
      <c r="F183" s="14" t="str">
        <f ca="1">IF('临-任务'!AH183="","",HYPERLINK(项目参数!$J$32 &amp;"项目进度计划!$a$" &amp; MATCH('临-任务'!AH183,项目进度计划!$A:$A,0),"[" &amp;'临-任务'!AH183 &amp; "]" &amp; VLOOKUP('临-任务'!AH183,项目进度计划!$A:$C,3,FALSE)))</f>
        <v/>
      </c>
    </row>
    <row r="184" spans="1:6">
      <c r="A184" s="14" t="str">
        <f>IF('临-任务'!S184,'临-任务'!P184,"")</f>
        <v/>
      </c>
      <c r="B184" s="14" t="str">
        <f ca="1">IF('临-任务'!AD184="","",HYPERLINK(项目参数!$J$32 &amp;"项目进度计划!$a$" &amp; MATCH('临-任务'!AD184,项目进度计划!$A:$A,0),"[" &amp;'临-任务'!AD184 &amp; "]" &amp; VLOOKUP('临-任务'!AD184,项目进度计划!$A:$C,3,FALSE)))</f>
        <v/>
      </c>
      <c r="C184" s="14" t="str">
        <f ca="1">IF('临-任务'!AE184="","",HYPERLINK(项目参数!$J$32 &amp;"项目进度计划!$a$" &amp; MATCH('临-任务'!AE184,项目进度计划!$A:$A,0),"[" &amp;'临-任务'!AE184 &amp; "]" &amp; VLOOKUP('临-任务'!AE184,项目进度计划!$A:$C,3,FALSE)))</f>
        <v/>
      </c>
      <c r="D184" s="14" t="str">
        <f ca="1">IF('临-任务'!AF184="","",HYPERLINK(项目参数!$J$32 &amp;"项目进度计划!$a$" &amp; MATCH('临-任务'!AF184,项目进度计划!$A:$A,0),"[" &amp;'临-任务'!AF184 &amp; "]" &amp; VLOOKUP('临-任务'!AF184,项目进度计划!$A:$C,3,FALSE)))</f>
        <v/>
      </c>
      <c r="E184" s="14" t="str">
        <f ca="1">IF('临-任务'!AG184="","",HYPERLINK(项目参数!$J$32 &amp;"项目进度计划!$a$" &amp; MATCH('临-任务'!AG184,项目进度计划!$A:$A,0),"[" &amp;'临-任务'!AG184 &amp; "]" &amp; VLOOKUP('临-任务'!AG184,项目进度计划!$A:$C,3,FALSE)))</f>
        <v/>
      </c>
      <c r="F184" s="14" t="str">
        <f ca="1">IF('临-任务'!AH184="","",HYPERLINK(项目参数!$J$32 &amp;"项目进度计划!$a$" &amp; MATCH('临-任务'!AH184,项目进度计划!$A:$A,0),"[" &amp;'临-任务'!AH184 &amp; "]" &amp; VLOOKUP('临-任务'!AH184,项目进度计划!$A:$C,3,FALSE)))</f>
        <v/>
      </c>
    </row>
    <row r="185" spans="1:6">
      <c r="A185" s="14" t="str">
        <f>IF('临-任务'!S185,'临-任务'!P185,"")</f>
        <v/>
      </c>
      <c r="B185" s="14" t="str">
        <f ca="1">IF('临-任务'!AD185="","",HYPERLINK(项目参数!$J$32 &amp;"项目进度计划!$a$" &amp; MATCH('临-任务'!AD185,项目进度计划!$A:$A,0),"[" &amp;'临-任务'!AD185 &amp; "]" &amp; VLOOKUP('临-任务'!AD185,项目进度计划!$A:$C,3,FALSE)))</f>
        <v/>
      </c>
      <c r="C185" s="14" t="str">
        <f ca="1">IF('临-任务'!AE185="","",HYPERLINK(项目参数!$J$32 &amp;"项目进度计划!$a$" &amp; MATCH('临-任务'!AE185,项目进度计划!$A:$A,0),"[" &amp;'临-任务'!AE185 &amp; "]" &amp; VLOOKUP('临-任务'!AE185,项目进度计划!$A:$C,3,FALSE)))</f>
        <v/>
      </c>
      <c r="D185" s="14" t="str">
        <f ca="1">IF('临-任务'!AF185="","",HYPERLINK(项目参数!$J$32 &amp;"项目进度计划!$a$" &amp; MATCH('临-任务'!AF185,项目进度计划!$A:$A,0),"[" &amp;'临-任务'!AF185 &amp; "]" &amp; VLOOKUP('临-任务'!AF185,项目进度计划!$A:$C,3,FALSE)))</f>
        <v/>
      </c>
      <c r="E185" s="14" t="str">
        <f ca="1">IF('临-任务'!AG185="","",HYPERLINK(项目参数!$J$32 &amp;"项目进度计划!$a$" &amp; MATCH('临-任务'!AG185,项目进度计划!$A:$A,0),"[" &amp;'临-任务'!AG185 &amp; "]" &amp; VLOOKUP('临-任务'!AG185,项目进度计划!$A:$C,3,FALSE)))</f>
        <v/>
      </c>
      <c r="F185" s="14" t="str">
        <f ca="1">IF('临-任务'!AH185="","",HYPERLINK(项目参数!$J$32 &amp;"项目进度计划!$a$" &amp; MATCH('临-任务'!AH185,项目进度计划!$A:$A,0),"[" &amp;'临-任务'!AH185 &amp; "]" &amp; VLOOKUP('临-任务'!AH185,项目进度计划!$A:$C,3,FALSE)))</f>
        <v/>
      </c>
    </row>
    <row r="186" spans="1:6">
      <c r="A186" s="14" t="str">
        <f>IF('临-任务'!S186,'临-任务'!P186,"")</f>
        <v/>
      </c>
      <c r="B186" s="14" t="str">
        <f ca="1">IF('临-任务'!AD186="","",HYPERLINK(项目参数!$J$32 &amp;"项目进度计划!$a$" &amp; MATCH('临-任务'!AD186,项目进度计划!$A:$A,0),"[" &amp;'临-任务'!AD186 &amp; "]" &amp; VLOOKUP('临-任务'!AD186,项目进度计划!$A:$C,3,FALSE)))</f>
        <v/>
      </c>
      <c r="C186" s="14" t="str">
        <f ca="1">IF('临-任务'!AE186="","",HYPERLINK(项目参数!$J$32 &amp;"项目进度计划!$a$" &amp; MATCH('临-任务'!AE186,项目进度计划!$A:$A,0),"[" &amp;'临-任务'!AE186 &amp; "]" &amp; VLOOKUP('临-任务'!AE186,项目进度计划!$A:$C,3,FALSE)))</f>
        <v/>
      </c>
      <c r="D186" s="14" t="str">
        <f ca="1">IF('临-任务'!AF186="","",HYPERLINK(项目参数!$J$32 &amp;"项目进度计划!$a$" &amp; MATCH('临-任务'!AF186,项目进度计划!$A:$A,0),"[" &amp;'临-任务'!AF186 &amp; "]" &amp; VLOOKUP('临-任务'!AF186,项目进度计划!$A:$C,3,FALSE)))</f>
        <v/>
      </c>
      <c r="E186" s="14" t="str">
        <f ca="1">IF('临-任务'!AG186="","",HYPERLINK(项目参数!$J$32 &amp;"项目进度计划!$a$" &amp; MATCH('临-任务'!AG186,项目进度计划!$A:$A,0),"[" &amp;'临-任务'!AG186 &amp; "]" &amp; VLOOKUP('临-任务'!AG186,项目进度计划!$A:$C,3,FALSE)))</f>
        <v/>
      </c>
      <c r="F186" s="14" t="str">
        <f ca="1">IF('临-任务'!AH186="","",HYPERLINK(项目参数!$J$32 &amp;"项目进度计划!$a$" &amp; MATCH('临-任务'!AH186,项目进度计划!$A:$A,0),"[" &amp;'临-任务'!AH186 &amp; "]" &amp; VLOOKUP('临-任务'!AH186,项目进度计划!$A:$C,3,FALSE)))</f>
        <v/>
      </c>
    </row>
    <row r="187" spans="1:6">
      <c r="A187" s="14" t="str">
        <f>IF('临-任务'!S187,'临-任务'!P187,"")</f>
        <v/>
      </c>
      <c r="B187" s="14" t="str">
        <f ca="1">IF('临-任务'!AD187="","",HYPERLINK(项目参数!$J$32 &amp;"项目进度计划!$a$" &amp; MATCH('临-任务'!AD187,项目进度计划!$A:$A,0),"[" &amp;'临-任务'!AD187 &amp; "]" &amp; VLOOKUP('临-任务'!AD187,项目进度计划!$A:$C,3,FALSE)))</f>
        <v/>
      </c>
      <c r="C187" s="14" t="str">
        <f ca="1">IF('临-任务'!AE187="","",HYPERLINK(项目参数!$J$32 &amp;"项目进度计划!$a$" &amp; MATCH('临-任务'!AE187,项目进度计划!$A:$A,0),"[" &amp;'临-任务'!AE187 &amp; "]" &amp; VLOOKUP('临-任务'!AE187,项目进度计划!$A:$C,3,FALSE)))</f>
        <v/>
      </c>
      <c r="D187" s="14" t="str">
        <f ca="1">IF('临-任务'!AF187="","",HYPERLINK(项目参数!$J$32 &amp;"项目进度计划!$a$" &amp; MATCH('临-任务'!AF187,项目进度计划!$A:$A,0),"[" &amp;'临-任务'!AF187 &amp; "]" &amp; VLOOKUP('临-任务'!AF187,项目进度计划!$A:$C,3,FALSE)))</f>
        <v/>
      </c>
      <c r="E187" s="14" t="str">
        <f ca="1">IF('临-任务'!AG187="","",HYPERLINK(项目参数!$J$32 &amp;"项目进度计划!$a$" &amp; MATCH('临-任务'!AG187,项目进度计划!$A:$A,0),"[" &amp;'临-任务'!AG187 &amp; "]" &amp; VLOOKUP('临-任务'!AG187,项目进度计划!$A:$C,3,FALSE)))</f>
        <v/>
      </c>
      <c r="F187" s="14" t="str">
        <f ca="1">IF('临-任务'!AH187="","",HYPERLINK(项目参数!$J$32 &amp;"项目进度计划!$a$" &amp; MATCH('临-任务'!AH187,项目进度计划!$A:$A,0),"[" &amp;'临-任务'!AH187 &amp; "]" &amp; VLOOKUP('临-任务'!AH187,项目进度计划!$A:$C,3,FALSE)))</f>
        <v/>
      </c>
    </row>
    <row r="188" spans="1:6">
      <c r="A188" s="14" t="str">
        <f>IF('临-任务'!S188,'临-任务'!P188,"")</f>
        <v/>
      </c>
      <c r="B188" s="14" t="str">
        <f ca="1">IF('临-任务'!AD188="","",HYPERLINK(项目参数!$J$32 &amp;"项目进度计划!$a$" &amp; MATCH('临-任务'!AD188,项目进度计划!$A:$A,0),"[" &amp;'临-任务'!AD188 &amp; "]" &amp; VLOOKUP('临-任务'!AD188,项目进度计划!$A:$C,3,FALSE)))</f>
        <v/>
      </c>
      <c r="C188" s="14" t="str">
        <f ca="1">IF('临-任务'!AE188="","",HYPERLINK(项目参数!$J$32 &amp;"项目进度计划!$a$" &amp; MATCH('临-任务'!AE188,项目进度计划!$A:$A,0),"[" &amp;'临-任务'!AE188 &amp; "]" &amp; VLOOKUP('临-任务'!AE188,项目进度计划!$A:$C,3,FALSE)))</f>
        <v/>
      </c>
      <c r="D188" s="14" t="str">
        <f ca="1">IF('临-任务'!AF188="","",HYPERLINK(项目参数!$J$32 &amp;"项目进度计划!$a$" &amp; MATCH('临-任务'!AF188,项目进度计划!$A:$A,0),"[" &amp;'临-任务'!AF188 &amp; "]" &amp; VLOOKUP('临-任务'!AF188,项目进度计划!$A:$C,3,FALSE)))</f>
        <v/>
      </c>
      <c r="E188" s="14" t="str">
        <f ca="1">IF('临-任务'!AG188="","",HYPERLINK(项目参数!$J$32 &amp;"项目进度计划!$a$" &amp; MATCH('临-任务'!AG188,项目进度计划!$A:$A,0),"[" &amp;'临-任务'!AG188 &amp; "]" &amp; VLOOKUP('临-任务'!AG188,项目进度计划!$A:$C,3,FALSE)))</f>
        <v/>
      </c>
      <c r="F188" s="14" t="str">
        <f ca="1">IF('临-任务'!AH188="","",HYPERLINK(项目参数!$J$32 &amp;"项目进度计划!$a$" &amp; MATCH('临-任务'!AH188,项目进度计划!$A:$A,0),"[" &amp;'临-任务'!AH188 &amp; "]" &amp; VLOOKUP('临-任务'!AH188,项目进度计划!$A:$C,3,FALSE)))</f>
        <v/>
      </c>
    </row>
    <row r="189" spans="1:6">
      <c r="A189" s="14" t="str">
        <f>IF('临-任务'!S189,'临-任务'!P189,"")</f>
        <v/>
      </c>
      <c r="B189" s="14" t="str">
        <f ca="1">IF('临-任务'!AD189="","",HYPERLINK(项目参数!$J$32 &amp;"项目进度计划!$a$" &amp; MATCH('临-任务'!AD189,项目进度计划!$A:$A,0),"[" &amp;'临-任务'!AD189 &amp; "]" &amp; VLOOKUP('临-任务'!AD189,项目进度计划!$A:$C,3,FALSE)))</f>
        <v/>
      </c>
      <c r="C189" s="14" t="str">
        <f ca="1">IF('临-任务'!AE189="","",HYPERLINK(项目参数!$J$32 &amp;"项目进度计划!$a$" &amp; MATCH('临-任务'!AE189,项目进度计划!$A:$A,0),"[" &amp;'临-任务'!AE189 &amp; "]" &amp; VLOOKUP('临-任务'!AE189,项目进度计划!$A:$C,3,FALSE)))</f>
        <v/>
      </c>
      <c r="D189" s="14" t="str">
        <f ca="1">IF('临-任务'!AF189="","",HYPERLINK(项目参数!$J$32 &amp;"项目进度计划!$a$" &amp; MATCH('临-任务'!AF189,项目进度计划!$A:$A,0),"[" &amp;'临-任务'!AF189 &amp; "]" &amp; VLOOKUP('临-任务'!AF189,项目进度计划!$A:$C,3,FALSE)))</f>
        <v/>
      </c>
      <c r="E189" s="14" t="str">
        <f ca="1">IF('临-任务'!AG189="","",HYPERLINK(项目参数!$J$32 &amp;"项目进度计划!$a$" &amp; MATCH('临-任务'!AG189,项目进度计划!$A:$A,0),"[" &amp;'临-任务'!AG189 &amp; "]" &amp; VLOOKUP('临-任务'!AG189,项目进度计划!$A:$C,3,FALSE)))</f>
        <v/>
      </c>
      <c r="F189" s="14" t="str">
        <f ca="1">IF('临-任务'!AH189="","",HYPERLINK(项目参数!$J$32 &amp;"项目进度计划!$a$" &amp; MATCH('临-任务'!AH189,项目进度计划!$A:$A,0),"[" &amp;'临-任务'!AH189 &amp; "]" &amp; VLOOKUP('临-任务'!AH189,项目进度计划!$A:$C,3,FALSE)))</f>
        <v/>
      </c>
    </row>
    <row r="190" spans="1:6">
      <c r="A190" s="14" t="str">
        <f>IF('临-任务'!S190,'临-任务'!P190,"")</f>
        <v/>
      </c>
      <c r="B190" s="14" t="str">
        <f ca="1">IF('临-任务'!AD190="","",HYPERLINK(项目参数!$J$32 &amp;"项目进度计划!$a$" &amp; MATCH('临-任务'!AD190,项目进度计划!$A:$A,0),"[" &amp;'临-任务'!AD190 &amp; "]" &amp; VLOOKUP('临-任务'!AD190,项目进度计划!$A:$C,3,FALSE)))</f>
        <v/>
      </c>
      <c r="C190" s="14" t="str">
        <f ca="1">IF('临-任务'!AE190="","",HYPERLINK(项目参数!$J$32 &amp;"项目进度计划!$a$" &amp; MATCH('临-任务'!AE190,项目进度计划!$A:$A,0),"[" &amp;'临-任务'!AE190 &amp; "]" &amp; VLOOKUP('临-任务'!AE190,项目进度计划!$A:$C,3,FALSE)))</f>
        <v/>
      </c>
      <c r="D190" s="14" t="str">
        <f ca="1">IF('临-任务'!AF190="","",HYPERLINK(项目参数!$J$32 &amp;"项目进度计划!$a$" &amp; MATCH('临-任务'!AF190,项目进度计划!$A:$A,0),"[" &amp;'临-任务'!AF190 &amp; "]" &amp; VLOOKUP('临-任务'!AF190,项目进度计划!$A:$C,3,FALSE)))</f>
        <v/>
      </c>
      <c r="E190" s="14" t="str">
        <f ca="1">IF('临-任务'!AG190="","",HYPERLINK(项目参数!$J$32 &amp;"项目进度计划!$a$" &amp; MATCH('临-任务'!AG190,项目进度计划!$A:$A,0),"[" &amp;'临-任务'!AG190 &amp; "]" &amp; VLOOKUP('临-任务'!AG190,项目进度计划!$A:$C,3,FALSE)))</f>
        <v/>
      </c>
      <c r="F190" s="14" t="str">
        <f ca="1">IF('临-任务'!AH190="","",HYPERLINK(项目参数!$J$32 &amp;"项目进度计划!$a$" &amp; MATCH('临-任务'!AH190,项目进度计划!$A:$A,0),"[" &amp;'临-任务'!AH190 &amp; "]" &amp; VLOOKUP('临-任务'!AH190,项目进度计划!$A:$C,3,FALSE)))</f>
        <v/>
      </c>
    </row>
    <row r="191" spans="1:6">
      <c r="A191" s="14" t="str">
        <f>IF('临-任务'!S191,'临-任务'!P191,"")</f>
        <v/>
      </c>
      <c r="B191" s="14" t="str">
        <f ca="1">IF('临-任务'!AD191="","",HYPERLINK(项目参数!$J$32 &amp;"项目进度计划!$a$" &amp; MATCH('临-任务'!AD191,项目进度计划!$A:$A,0),"[" &amp;'临-任务'!AD191 &amp; "]" &amp; VLOOKUP('临-任务'!AD191,项目进度计划!$A:$C,3,FALSE)))</f>
        <v/>
      </c>
      <c r="C191" s="14" t="str">
        <f ca="1">IF('临-任务'!AE191="","",HYPERLINK(项目参数!$J$32 &amp;"项目进度计划!$a$" &amp; MATCH('临-任务'!AE191,项目进度计划!$A:$A,0),"[" &amp;'临-任务'!AE191 &amp; "]" &amp; VLOOKUP('临-任务'!AE191,项目进度计划!$A:$C,3,FALSE)))</f>
        <v/>
      </c>
      <c r="D191" s="14" t="str">
        <f ca="1">IF('临-任务'!AF191="","",HYPERLINK(项目参数!$J$32 &amp;"项目进度计划!$a$" &amp; MATCH('临-任务'!AF191,项目进度计划!$A:$A,0),"[" &amp;'临-任务'!AF191 &amp; "]" &amp; VLOOKUP('临-任务'!AF191,项目进度计划!$A:$C,3,FALSE)))</f>
        <v/>
      </c>
      <c r="E191" s="14" t="str">
        <f ca="1">IF('临-任务'!AG191="","",HYPERLINK(项目参数!$J$32 &amp;"项目进度计划!$a$" &amp; MATCH('临-任务'!AG191,项目进度计划!$A:$A,0),"[" &amp;'临-任务'!AG191 &amp; "]" &amp; VLOOKUP('临-任务'!AG191,项目进度计划!$A:$C,3,FALSE)))</f>
        <v/>
      </c>
      <c r="F191" s="14" t="str">
        <f ca="1">IF('临-任务'!AH191="","",HYPERLINK(项目参数!$J$32 &amp;"项目进度计划!$a$" &amp; MATCH('临-任务'!AH191,项目进度计划!$A:$A,0),"[" &amp;'临-任务'!AH191 &amp; "]" &amp; VLOOKUP('临-任务'!AH191,项目进度计划!$A:$C,3,FALSE)))</f>
        <v/>
      </c>
    </row>
    <row r="192" spans="1:6">
      <c r="A192" s="14" t="str">
        <f>IF('临-任务'!S192,'临-任务'!P192,"")</f>
        <v/>
      </c>
      <c r="B192" s="14" t="str">
        <f ca="1">IF('临-任务'!AD192="","",HYPERLINK(项目参数!$J$32 &amp;"项目进度计划!$a$" &amp; MATCH('临-任务'!AD192,项目进度计划!$A:$A,0),"[" &amp;'临-任务'!AD192 &amp; "]" &amp; VLOOKUP('临-任务'!AD192,项目进度计划!$A:$C,3,FALSE)))</f>
        <v/>
      </c>
      <c r="C192" s="14" t="str">
        <f ca="1">IF('临-任务'!AE192="","",HYPERLINK(项目参数!$J$32 &amp;"项目进度计划!$a$" &amp; MATCH('临-任务'!AE192,项目进度计划!$A:$A,0),"[" &amp;'临-任务'!AE192 &amp; "]" &amp; VLOOKUP('临-任务'!AE192,项目进度计划!$A:$C,3,FALSE)))</f>
        <v/>
      </c>
      <c r="D192" s="14" t="str">
        <f ca="1">IF('临-任务'!AF192="","",HYPERLINK(项目参数!$J$32 &amp;"项目进度计划!$a$" &amp; MATCH('临-任务'!AF192,项目进度计划!$A:$A,0),"[" &amp;'临-任务'!AF192 &amp; "]" &amp; VLOOKUP('临-任务'!AF192,项目进度计划!$A:$C,3,FALSE)))</f>
        <v/>
      </c>
      <c r="E192" s="14" t="str">
        <f ca="1">IF('临-任务'!AG192="","",HYPERLINK(项目参数!$J$32 &amp;"项目进度计划!$a$" &amp; MATCH('临-任务'!AG192,项目进度计划!$A:$A,0),"[" &amp;'临-任务'!AG192 &amp; "]" &amp; VLOOKUP('临-任务'!AG192,项目进度计划!$A:$C,3,FALSE)))</f>
        <v/>
      </c>
      <c r="F192" s="14" t="str">
        <f ca="1">IF('临-任务'!AH192="","",HYPERLINK(项目参数!$J$32 &amp;"项目进度计划!$a$" &amp; MATCH('临-任务'!AH192,项目进度计划!$A:$A,0),"[" &amp;'临-任务'!AH192 &amp; "]" &amp; VLOOKUP('临-任务'!AH192,项目进度计划!$A:$C,3,FALSE)))</f>
        <v/>
      </c>
    </row>
    <row r="193" spans="1:6">
      <c r="A193" s="14" t="str">
        <f>IF('临-任务'!S193,'临-任务'!P193,"")</f>
        <v/>
      </c>
      <c r="B193" s="14" t="str">
        <f ca="1">IF('临-任务'!AD193="","",HYPERLINK(项目参数!$J$32 &amp;"项目进度计划!$a$" &amp; MATCH('临-任务'!AD193,项目进度计划!$A:$A,0),"[" &amp;'临-任务'!AD193 &amp; "]" &amp; VLOOKUP('临-任务'!AD193,项目进度计划!$A:$C,3,FALSE)))</f>
        <v/>
      </c>
      <c r="C193" s="14" t="str">
        <f ca="1">IF('临-任务'!AE193="","",HYPERLINK(项目参数!$J$32 &amp;"项目进度计划!$a$" &amp; MATCH('临-任务'!AE193,项目进度计划!$A:$A,0),"[" &amp;'临-任务'!AE193 &amp; "]" &amp; VLOOKUP('临-任务'!AE193,项目进度计划!$A:$C,3,FALSE)))</f>
        <v/>
      </c>
      <c r="D193" s="14" t="str">
        <f ca="1">IF('临-任务'!AF193="","",HYPERLINK(项目参数!$J$32 &amp;"项目进度计划!$a$" &amp; MATCH('临-任务'!AF193,项目进度计划!$A:$A,0),"[" &amp;'临-任务'!AF193 &amp; "]" &amp; VLOOKUP('临-任务'!AF193,项目进度计划!$A:$C,3,FALSE)))</f>
        <v/>
      </c>
      <c r="E193" s="14" t="str">
        <f ca="1">IF('临-任务'!AG193="","",HYPERLINK(项目参数!$J$32 &amp;"项目进度计划!$a$" &amp; MATCH('临-任务'!AG193,项目进度计划!$A:$A,0),"[" &amp;'临-任务'!AG193 &amp; "]" &amp; VLOOKUP('临-任务'!AG193,项目进度计划!$A:$C,3,FALSE)))</f>
        <v/>
      </c>
      <c r="F193" s="14" t="str">
        <f ca="1">IF('临-任务'!AH193="","",HYPERLINK(项目参数!$J$32 &amp;"项目进度计划!$a$" &amp; MATCH('临-任务'!AH193,项目进度计划!$A:$A,0),"[" &amp;'临-任务'!AH193 &amp; "]" &amp; VLOOKUP('临-任务'!AH193,项目进度计划!$A:$C,3,FALSE)))</f>
        <v/>
      </c>
    </row>
    <row r="194" spans="1:6">
      <c r="A194" s="14" t="str">
        <f>IF('临-任务'!S194,'临-任务'!P194,"")</f>
        <v/>
      </c>
      <c r="B194" s="14" t="str">
        <f ca="1">IF('临-任务'!AD194="","",HYPERLINK(项目参数!$J$32 &amp;"项目进度计划!$a$" &amp; MATCH('临-任务'!AD194,项目进度计划!$A:$A,0),"[" &amp;'临-任务'!AD194 &amp; "]" &amp; VLOOKUP('临-任务'!AD194,项目进度计划!$A:$C,3,FALSE)))</f>
        <v/>
      </c>
      <c r="C194" s="14" t="str">
        <f ca="1">IF('临-任务'!AE194="","",HYPERLINK(项目参数!$J$32 &amp;"项目进度计划!$a$" &amp; MATCH('临-任务'!AE194,项目进度计划!$A:$A,0),"[" &amp;'临-任务'!AE194 &amp; "]" &amp; VLOOKUP('临-任务'!AE194,项目进度计划!$A:$C,3,FALSE)))</f>
        <v/>
      </c>
      <c r="D194" s="14" t="str">
        <f ca="1">IF('临-任务'!AF194="","",HYPERLINK(项目参数!$J$32 &amp;"项目进度计划!$a$" &amp; MATCH('临-任务'!AF194,项目进度计划!$A:$A,0),"[" &amp;'临-任务'!AF194 &amp; "]" &amp; VLOOKUP('临-任务'!AF194,项目进度计划!$A:$C,3,FALSE)))</f>
        <v/>
      </c>
      <c r="E194" s="14" t="str">
        <f ca="1">IF('临-任务'!AG194="","",HYPERLINK(项目参数!$J$32 &amp;"项目进度计划!$a$" &amp; MATCH('临-任务'!AG194,项目进度计划!$A:$A,0),"[" &amp;'临-任务'!AG194 &amp; "]" &amp; VLOOKUP('临-任务'!AG194,项目进度计划!$A:$C,3,FALSE)))</f>
        <v/>
      </c>
      <c r="F194" s="14" t="str">
        <f ca="1">IF('临-任务'!AH194="","",HYPERLINK(项目参数!$J$32 &amp;"项目进度计划!$a$" &amp; MATCH('临-任务'!AH194,项目进度计划!$A:$A,0),"[" &amp;'临-任务'!AH194 &amp; "]" &amp; VLOOKUP('临-任务'!AH194,项目进度计划!$A:$C,3,FALSE)))</f>
        <v/>
      </c>
    </row>
    <row r="195" spans="1:6">
      <c r="A195" s="14" t="str">
        <f>IF('临-任务'!S195,'临-任务'!P195,"")</f>
        <v/>
      </c>
      <c r="B195" s="14" t="str">
        <f ca="1">IF('临-任务'!AD195="","",HYPERLINK(项目参数!$J$32 &amp;"项目进度计划!$a$" &amp; MATCH('临-任务'!AD195,项目进度计划!$A:$A,0),"[" &amp;'临-任务'!AD195 &amp; "]" &amp; VLOOKUP('临-任务'!AD195,项目进度计划!$A:$C,3,FALSE)))</f>
        <v/>
      </c>
      <c r="C195" s="14" t="str">
        <f ca="1">IF('临-任务'!AE195="","",HYPERLINK(项目参数!$J$32 &amp;"项目进度计划!$a$" &amp; MATCH('临-任务'!AE195,项目进度计划!$A:$A,0),"[" &amp;'临-任务'!AE195 &amp; "]" &amp; VLOOKUP('临-任务'!AE195,项目进度计划!$A:$C,3,FALSE)))</f>
        <v/>
      </c>
      <c r="D195" s="14" t="str">
        <f ca="1">IF('临-任务'!AF195="","",HYPERLINK(项目参数!$J$32 &amp;"项目进度计划!$a$" &amp; MATCH('临-任务'!AF195,项目进度计划!$A:$A,0),"[" &amp;'临-任务'!AF195 &amp; "]" &amp; VLOOKUP('临-任务'!AF195,项目进度计划!$A:$C,3,FALSE)))</f>
        <v/>
      </c>
      <c r="E195" s="14" t="str">
        <f ca="1">IF('临-任务'!AG195="","",HYPERLINK(项目参数!$J$32 &amp;"项目进度计划!$a$" &amp; MATCH('临-任务'!AG195,项目进度计划!$A:$A,0),"[" &amp;'临-任务'!AG195 &amp; "]" &amp; VLOOKUP('临-任务'!AG195,项目进度计划!$A:$C,3,FALSE)))</f>
        <v/>
      </c>
      <c r="F195" s="14" t="str">
        <f ca="1">IF('临-任务'!AH195="","",HYPERLINK(项目参数!$J$32 &amp;"项目进度计划!$a$" &amp; MATCH('临-任务'!AH195,项目进度计划!$A:$A,0),"[" &amp;'临-任务'!AH195 &amp; "]" &amp; VLOOKUP('临-任务'!AH195,项目进度计划!$A:$C,3,FALSE)))</f>
        <v/>
      </c>
    </row>
    <row r="196" spans="1:6">
      <c r="A196" s="14" t="str">
        <f>IF('临-任务'!S196,'临-任务'!P196,"")</f>
        <v/>
      </c>
      <c r="B196" s="14" t="str">
        <f ca="1">IF('临-任务'!AD196="","",HYPERLINK(项目参数!$J$32 &amp;"项目进度计划!$a$" &amp; MATCH('临-任务'!AD196,项目进度计划!$A:$A,0),"[" &amp;'临-任务'!AD196 &amp; "]" &amp; VLOOKUP('临-任务'!AD196,项目进度计划!$A:$C,3,FALSE)))</f>
        <v/>
      </c>
      <c r="C196" s="14" t="str">
        <f ca="1">IF('临-任务'!AE196="","",HYPERLINK(项目参数!$J$32 &amp;"项目进度计划!$a$" &amp; MATCH('临-任务'!AE196,项目进度计划!$A:$A,0),"[" &amp;'临-任务'!AE196 &amp; "]" &amp; VLOOKUP('临-任务'!AE196,项目进度计划!$A:$C,3,FALSE)))</f>
        <v/>
      </c>
      <c r="D196" s="14" t="str">
        <f ca="1">IF('临-任务'!AF196="","",HYPERLINK(项目参数!$J$32 &amp;"项目进度计划!$a$" &amp; MATCH('临-任务'!AF196,项目进度计划!$A:$A,0),"[" &amp;'临-任务'!AF196 &amp; "]" &amp; VLOOKUP('临-任务'!AF196,项目进度计划!$A:$C,3,FALSE)))</f>
        <v/>
      </c>
      <c r="E196" s="14" t="str">
        <f ca="1">IF('临-任务'!AG196="","",HYPERLINK(项目参数!$J$32 &amp;"项目进度计划!$a$" &amp; MATCH('临-任务'!AG196,项目进度计划!$A:$A,0),"[" &amp;'临-任务'!AG196 &amp; "]" &amp; VLOOKUP('临-任务'!AG196,项目进度计划!$A:$C,3,FALSE)))</f>
        <v/>
      </c>
      <c r="F196" s="14" t="str">
        <f ca="1">IF('临-任务'!AH196="","",HYPERLINK(项目参数!$J$32 &amp;"项目进度计划!$a$" &amp; MATCH('临-任务'!AH196,项目进度计划!$A:$A,0),"[" &amp;'临-任务'!AH196 &amp; "]" &amp; VLOOKUP('临-任务'!AH196,项目进度计划!$A:$C,3,FALSE)))</f>
        <v/>
      </c>
    </row>
    <row r="197" spans="1:6">
      <c r="A197" s="14" t="str">
        <f>IF('临-任务'!S197,'临-任务'!P197,"")</f>
        <v/>
      </c>
      <c r="B197" s="14" t="str">
        <f ca="1">IF('临-任务'!AD197="","",HYPERLINK(项目参数!$J$32 &amp;"项目进度计划!$a$" &amp; MATCH('临-任务'!AD197,项目进度计划!$A:$A,0),"[" &amp;'临-任务'!AD197 &amp; "]" &amp; VLOOKUP('临-任务'!AD197,项目进度计划!$A:$C,3,FALSE)))</f>
        <v/>
      </c>
      <c r="C197" s="14" t="str">
        <f ca="1">IF('临-任务'!AE197="","",HYPERLINK(项目参数!$J$32 &amp;"项目进度计划!$a$" &amp; MATCH('临-任务'!AE197,项目进度计划!$A:$A,0),"[" &amp;'临-任务'!AE197 &amp; "]" &amp; VLOOKUP('临-任务'!AE197,项目进度计划!$A:$C,3,FALSE)))</f>
        <v/>
      </c>
      <c r="D197" s="14" t="str">
        <f ca="1">IF('临-任务'!AF197="","",HYPERLINK(项目参数!$J$32 &amp;"项目进度计划!$a$" &amp; MATCH('临-任务'!AF197,项目进度计划!$A:$A,0),"[" &amp;'临-任务'!AF197 &amp; "]" &amp; VLOOKUP('临-任务'!AF197,项目进度计划!$A:$C,3,FALSE)))</f>
        <v/>
      </c>
      <c r="E197" s="14" t="str">
        <f ca="1">IF('临-任务'!AG197="","",HYPERLINK(项目参数!$J$32 &amp;"项目进度计划!$a$" &amp; MATCH('临-任务'!AG197,项目进度计划!$A:$A,0),"[" &amp;'临-任务'!AG197 &amp; "]" &amp; VLOOKUP('临-任务'!AG197,项目进度计划!$A:$C,3,FALSE)))</f>
        <v/>
      </c>
      <c r="F197" s="14" t="str">
        <f ca="1">IF('临-任务'!AH197="","",HYPERLINK(项目参数!$J$32 &amp;"项目进度计划!$a$" &amp; MATCH('临-任务'!AH197,项目进度计划!$A:$A,0),"[" &amp;'临-任务'!AH197 &amp; "]" &amp; VLOOKUP('临-任务'!AH197,项目进度计划!$A:$C,3,FALSE)))</f>
        <v/>
      </c>
    </row>
    <row r="198" spans="1:6">
      <c r="A198" s="14" t="str">
        <f>IF('临-任务'!S198,'临-任务'!P198,"")</f>
        <v/>
      </c>
      <c r="B198" s="14" t="str">
        <f ca="1">IF('临-任务'!AD198="","",HYPERLINK(项目参数!$J$32 &amp;"项目进度计划!$a$" &amp; MATCH('临-任务'!AD198,项目进度计划!$A:$A,0),"[" &amp;'临-任务'!AD198 &amp; "]" &amp; VLOOKUP('临-任务'!AD198,项目进度计划!$A:$C,3,FALSE)))</f>
        <v/>
      </c>
      <c r="C198" s="14" t="str">
        <f ca="1">IF('临-任务'!AE198="","",HYPERLINK(项目参数!$J$32 &amp;"项目进度计划!$a$" &amp; MATCH('临-任务'!AE198,项目进度计划!$A:$A,0),"[" &amp;'临-任务'!AE198 &amp; "]" &amp; VLOOKUP('临-任务'!AE198,项目进度计划!$A:$C,3,FALSE)))</f>
        <v/>
      </c>
      <c r="D198" s="14" t="str">
        <f ca="1">IF('临-任务'!AF198="","",HYPERLINK(项目参数!$J$32 &amp;"项目进度计划!$a$" &amp; MATCH('临-任务'!AF198,项目进度计划!$A:$A,0),"[" &amp;'临-任务'!AF198 &amp; "]" &amp; VLOOKUP('临-任务'!AF198,项目进度计划!$A:$C,3,FALSE)))</f>
        <v/>
      </c>
      <c r="E198" s="14" t="str">
        <f ca="1">IF('临-任务'!AG198="","",HYPERLINK(项目参数!$J$32 &amp;"项目进度计划!$a$" &amp; MATCH('临-任务'!AG198,项目进度计划!$A:$A,0),"[" &amp;'临-任务'!AG198 &amp; "]" &amp; VLOOKUP('临-任务'!AG198,项目进度计划!$A:$C,3,FALSE)))</f>
        <v/>
      </c>
      <c r="F198" s="14" t="str">
        <f ca="1">IF('临-任务'!AH198="","",HYPERLINK(项目参数!$J$32 &amp;"项目进度计划!$a$" &amp; MATCH('临-任务'!AH198,项目进度计划!$A:$A,0),"[" &amp;'临-任务'!AH198 &amp; "]" &amp; VLOOKUP('临-任务'!AH198,项目进度计划!$A:$C,3,FALSE)))</f>
        <v/>
      </c>
    </row>
    <row r="199" spans="1:6">
      <c r="A199" s="14" t="str">
        <f>IF('临-任务'!S199,'临-任务'!P199,"")</f>
        <v/>
      </c>
      <c r="B199" s="14" t="str">
        <f ca="1">IF('临-任务'!AD199="","",HYPERLINK(项目参数!$J$32 &amp;"项目进度计划!$a$" &amp; MATCH('临-任务'!AD199,项目进度计划!$A:$A,0),"[" &amp;'临-任务'!AD199 &amp; "]" &amp; VLOOKUP('临-任务'!AD199,项目进度计划!$A:$C,3,FALSE)))</f>
        <v/>
      </c>
      <c r="C199" s="14" t="str">
        <f ca="1">IF('临-任务'!AE199="","",HYPERLINK(项目参数!$J$32 &amp;"项目进度计划!$a$" &amp; MATCH('临-任务'!AE199,项目进度计划!$A:$A,0),"[" &amp;'临-任务'!AE199 &amp; "]" &amp; VLOOKUP('临-任务'!AE199,项目进度计划!$A:$C,3,FALSE)))</f>
        <v/>
      </c>
      <c r="D199" s="14" t="str">
        <f ca="1">IF('临-任务'!AF199="","",HYPERLINK(项目参数!$J$32 &amp;"项目进度计划!$a$" &amp; MATCH('临-任务'!AF199,项目进度计划!$A:$A,0),"[" &amp;'临-任务'!AF199 &amp; "]" &amp; VLOOKUP('临-任务'!AF199,项目进度计划!$A:$C,3,FALSE)))</f>
        <v/>
      </c>
      <c r="E199" s="14" t="str">
        <f ca="1">IF('临-任务'!AG199="","",HYPERLINK(项目参数!$J$32 &amp;"项目进度计划!$a$" &amp; MATCH('临-任务'!AG199,项目进度计划!$A:$A,0),"[" &amp;'临-任务'!AG199 &amp; "]" &amp; VLOOKUP('临-任务'!AG199,项目进度计划!$A:$C,3,FALSE)))</f>
        <v/>
      </c>
      <c r="F199" s="14" t="str">
        <f ca="1">IF('临-任务'!AH199="","",HYPERLINK(项目参数!$J$32 &amp;"项目进度计划!$a$" &amp; MATCH('临-任务'!AH199,项目进度计划!$A:$A,0),"[" &amp;'临-任务'!AH199 &amp; "]" &amp; VLOOKUP('临-任务'!AH199,项目进度计划!$A:$C,3,FALSE)))</f>
        <v/>
      </c>
    </row>
    <row r="200" spans="1:6">
      <c r="A200" s="14" t="str">
        <f>IF('临-任务'!S200,'临-任务'!P200,"")</f>
        <v/>
      </c>
      <c r="B200" s="14" t="str">
        <f ca="1">IF('临-任务'!AD200="","",HYPERLINK(项目参数!$J$32 &amp;"项目进度计划!$a$" &amp; MATCH('临-任务'!AD200,项目进度计划!$A:$A,0),"[" &amp;'临-任务'!AD200 &amp; "]" &amp; VLOOKUP('临-任务'!AD200,项目进度计划!$A:$C,3,FALSE)))</f>
        <v/>
      </c>
      <c r="C200" s="14" t="str">
        <f ca="1">IF('临-任务'!AE200="","",HYPERLINK(项目参数!$J$32 &amp;"项目进度计划!$a$" &amp; MATCH('临-任务'!AE200,项目进度计划!$A:$A,0),"[" &amp;'临-任务'!AE200 &amp; "]" &amp; VLOOKUP('临-任务'!AE200,项目进度计划!$A:$C,3,FALSE)))</f>
        <v/>
      </c>
      <c r="D200" s="14" t="str">
        <f ca="1">IF('临-任务'!AF200="","",HYPERLINK(项目参数!$J$32 &amp;"项目进度计划!$a$" &amp; MATCH('临-任务'!AF200,项目进度计划!$A:$A,0),"[" &amp;'临-任务'!AF200 &amp; "]" &amp; VLOOKUP('临-任务'!AF200,项目进度计划!$A:$C,3,FALSE)))</f>
        <v/>
      </c>
      <c r="E200" s="14" t="str">
        <f ca="1">IF('临-任务'!AG200="","",HYPERLINK(项目参数!$J$32 &amp;"项目进度计划!$a$" &amp; MATCH('临-任务'!AG200,项目进度计划!$A:$A,0),"[" &amp;'临-任务'!AG200 &amp; "]" &amp; VLOOKUP('临-任务'!AG200,项目进度计划!$A:$C,3,FALSE)))</f>
        <v/>
      </c>
      <c r="F200" s="14" t="str">
        <f ca="1">IF('临-任务'!AH200="","",HYPERLINK(项目参数!$J$32 &amp;"项目进度计划!$a$" &amp; MATCH('临-任务'!AH200,项目进度计划!$A:$A,0),"[" &amp;'临-任务'!AH200 &amp; "]" &amp; VLOOKUP('临-任务'!AH200,项目进度计划!$A:$C,3,FALSE)))</f>
        <v/>
      </c>
    </row>
    <row r="201" spans="1:6">
      <c r="A201" s="14" t="str">
        <f>IF('临-任务'!S201,'临-任务'!P201,"")</f>
        <v/>
      </c>
      <c r="B201" s="14" t="str">
        <f ca="1">IF('临-任务'!AD201="","",HYPERLINK(项目参数!$J$32 &amp;"项目进度计划!$a$" &amp; MATCH('临-任务'!AD201,项目进度计划!$A:$A,0),"[" &amp;'临-任务'!AD201 &amp; "]" &amp; VLOOKUP('临-任务'!AD201,项目进度计划!$A:$C,3,FALSE)))</f>
        <v/>
      </c>
      <c r="C201" s="14" t="str">
        <f ca="1">IF('临-任务'!AE201="","",HYPERLINK(项目参数!$J$32 &amp;"项目进度计划!$a$" &amp; MATCH('临-任务'!AE201,项目进度计划!$A:$A,0),"[" &amp;'临-任务'!AE201 &amp; "]" &amp; VLOOKUP('临-任务'!AE201,项目进度计划!$A:$C,3,FALSE)))</f>
        <v/>
      </c>
      <c r="D201" s="14" t="str">
        <f ca="1">IF('临-任务'!AF201="","",HYPERLINK(项目参数!$J$32 &amp;"项目进度计划!$a$" &amp; MATCH('临-任务'!AF201,项目进度计划!$A:$A,0),"[" &amp;'临-任务'!AF201 &amp; "]" &amp; VLOOKUP('临-任务'!AF201,项目进度计划!$A:$C,3,FALSE)))</f>
        <v/>
      </c>
      <c r="E201" s="14" t="str">
        <f ca="1">IF('临-任务'!AG201="","",HYPERLINK(项目参数!$J$32 &amp;"项目进度计划!$a$" &amp; MATCH('临-任务'!AG201,项目进度计划!$A:$A,0),"[" &amp;'临-任务'!AG201 &amp; "]" &amp; VLOOKUP('临-任务'!AG201,项目进度计划!$A:$C,3,FALSE)))</f>
        <v/>
      </c>
      <c r="F201" s="14" t="str">
        <f ca="1">IF('临-任务'!AH201="","",HYPERLINK(项目参数!$J$32 &amp;"项目进度计划!$a$" &amp; MATCH('临-任务'!AH201,项目进度计划!$A:$A,0),"[" &amp;'临-任务'!AH201 &amp; "]" &amp; VLOOKUP('临-任务'!AH201,项目进度计划!$A:$C,3,FALSE)))</f>
        <v/>
      </c>
    </row>
    <row r="202" spans="1:6">
      <c r="A202" s="14" t="str">
        <f>IF('临-任务'!S202,'临-任务'!P202,"")</f>
        <v/>
      </c>
      <c r="B202" s="14" t="str">
        <f ca="1">IF('临-任务'!AD202="","",HYPERLINK(项目参数!$J$32 &amp;"项目进度计划!$a$" &amp; MATCH('临-任务'!AD202,项目进度计划!$A:$A,0),"[" &amp;'临-任务'!AD202 &amp; "]" &amp; VLOOKUP('临-任务'!AD202,项目进度计划!$A:$C,3,FALSE)))</f>
        <v/>
      </c>
      <c r="C202" s="14" t="str">
        <f ca="1">IF('临-任务'!AE202="","",HYPERLINK(项目参数!$J$32 &amp;"项目进度计划!$a$" &amp; MATCH('临-任务'!AE202,项目进度计划!$A:$A,0),"[" &amp;'临-任务'!AE202 &amp; "]" &amp; VLOOKUP('临-任务'!AE202,项目进度计划!$A:$C,3,FALSE)))</f>
        <v/>
      </c>
      <c r="D202" s="14" t="str">
        <f ca="1">IF('临-任务'!AF202="","",HYPERLINK(项目参数!$J$32 &amp;"项目进度计划!$a$" &amp; MATCH('临-任务'!AF202,项目进度计划!$A:$A,0),"[" &amp;'临-任务'!AF202 &amp; "]" &amp; VLOOKUP('临-任务'!AF202,项目进度计划!$A:$C,3,FALSE)))</f>
        <v/>
      </c>
      <c r="E202" s="14" t="str">
        <f ca="1">IF('临-任务'!AG202="","",HYPERLINK(项目参数!$J$32 &amp;"项目进度计划!$a$" &amp; MATCH('临-任务'!AG202,项目进度计划!$A:$A,0),"[" &amp;'临-任务'!AG202 &amp; "]" &amp; VLOOKUP('临-任务'!AG202,项目进度计划!$A:$C,3,FALSE)))</f>
        <v/>
      </c>
      <c r="F202" s="14" t="str">
        <f ca="1">IF('临-任务'!AH202="","",HYPERLINK(项目参数!$J$32 &amp;"项目进度计划!$a$" &amp; MATCH('临-任务'!AH202,项目进度计划!$A:$A,0),"[" &amp;'临-任务'!AH202 &amp; "]" &amp; VLOOKUP('临-任务'!AH202,项目进度计划!$A:$C,3,FALSE)))</f>
        <v/>
      </c>
    </row>
    <row r="203" spans="1:6">
      <c r="A203" s="14" t="str">
        <f>IF('临-任务'!S203,'临-任务'!P203,"")</f>
        <v/>
      </c>
      <c r="B203" s="14" t="str">
        <f ca="1">IF('临-任务'!AD203="","",HYPERLINK(项目参数!$J$32 &amp;"项目进度计划!$a$" &amp; MATCH('临-任务'!AD203,项目进度计划!$A:$A,0),"[" &amp;'临-任务'!AD203 &amp; "]" &amp; VLOOKUP('临-任务'!AD203,项目进度计划!$A:$C,3,FALSE)))</f>
        <v/>
      </c>
      <c r="C203" s="14" t="str">
        <f ca="1">IF('临-任务'!AE203="","",HYPERLINK(项目参数!$J$32 &amp;"项目进度计划!$a$" &amp; MATCH('临-任务'!AE203,项目进度计划!$A:$A,0),"[" &amp;'临-任务'!AE203 &amp; "]" &amp; VLOOKUP('临-任务'!AE203,项目进度计划!$A:$C,3,FALSE)))</f>
        <v/>
      </c>
      <c r="D203" s="14" t="str">
        <f ca="1">IF('临-任务'!AF203="","",HYPERLINK(项目参数!$J$32 &amp;"项目进度计划!$a$" &amp; MATCH('临-任务'!AF203,项目进度计划!$A:$A,0),"[" &amp;'临-任务'!AF203 &amp; "]" &amp; VLOOKUP('临-任务'!AF203,项目进度计划!$A:$C,3,FALSE)))</f>
        <v/>
      </c>
      <c r="E203" s="14" t="str">
        <f ca="1">IF('临-任务'!AG203="","",HYPERLINK(项目参数!$J$32 &amp;"项目进度计划!$a$" &amp; MATCH('临-任务'!AG203,项目进度计划!$A:$A,0),"[" &amp;'临-任务'!AG203 &amp; "]" &amp; VLOOKUP('临-任务'!AG203,项目进度计划!$A:$C,3,FALSE)))</f>
        <v/>
      </c>
      <c r="F203" s="14" t="str">
        <f ca="1">IF('临-任务'!AH203="","",HYPERLINK(项目参数!$J$32 &amp;"项目进度计划!$a$" &amp; MATCH('临-任务'!AH203,项目进度计划!$A:$A,0),"[" &amp;'临-任务'!AH203 &amp; "]" &amp; VLOOKUP('临-任务'!AH203,项目进度计划!$A:$C,3,FALSE)))</f>
        <v/>
      </c>
    </row>
    <row r="204" spans="1:6">
      <c r="A204" s="14" t="str">
        <f>IF('临-任务'!S204,'临-任务'!P204,"")</f>
        <v/>
      </c>
      <c r="B204" s="14" t="str">
        <f ca="1">IF('临-任务'!AD204="","",HYPERLINK(项目参数!$J$32 &amp;"项目进度计划!$a$" &amp; MATCH('临-任务'!AD204,项目进度计划!$A:$A,0),"[" &amp;'临-任务'!AD204 &amp; "]" &amp; VLOOKUP('临-任务'!AD204,项目进度计划!$A:$C,3,FALSE)))</f>
        <v/>
      </c>
      <c r="C204" s="14" t="str">
        <f ca="1">IF('临-任务'!AE204="","",HYPERLINK(项目参数!$J$32 &amp;"项目进度计划!$a$" &amp; MATCH('临-任务'!AE204,项目进度计划!$A:$A,0),"[" &amp;'临-任务'!AE204 &amp; "]" &amp; VLOOKUP('临-任务'!AE204,项目进度计划!$A:$C,3,FALSE)))</f>
        <v/>
      </c>
      <c r="D204" s="14" t="str">
        <f ca="1">IF('临-任务'!AF204="","",HYPERLINK(项目参数!$J$32 &amp;"项目进度计划!$a$" &amp; MATCH('临-任务'!AF204,项目进度计划!$A:$A,0),"[" &amp;'临-任务'!AF204 &amp; "]" &amp; VLOOKUP('临-任务'!AF204,项目进度计划!$A:$C,3,FALSE)))</f>
        <v/>
      </c>
      <c r="E204" s="14" t="str">
        <f ca="1">IF('临-任务'!AG204="","",HYPERLINK(项目参数!$J$32 &amp;"项目进度计划!$a$" &amp; MATCH('临-任务'!AG204,项目进度计划!$A:$A,0),"[" &amp;'临-任务'!AG204 &amp; "]" &amp; VLOOKUP('临-任务'!AG204,项目进度计划!$A:$C,3,FALSE)))</f>
        <v/>
      </c>
      <c r="F204" s="14" t="str">
        <f ca="1">IF('临-任务'!AH204="","",HYPERLINK(项目参数!$J$32 &amp;"项目进度计划!$a$" &amp; MATCH('临-任务'!AH204,项目进度计划!$A:$A,0),"[" &amp;'临-任务'!AH204 &amp; "]" &amp; VLOOKUP('临-任务'!AH204,项目进度计划!$A:$C,3,FALSE)))</f>
        <v/>
      </c>
    </row>
    <row r="205" spans="1:6">
      <c r="A205" s="14" t="str">
        <f>IF('临-任务'!S205,'临-任务'!P205,"")</f>
        <v/>
      </c>
      <c r="B205" s="14" t="str">
        <f ca="1">IF('临-任务'!AD205="","",HYPERLINK(项目参数!$J$32 &amp;"项目进度计划!$a$" &amp; MATCH('临-任务'!AD205,项目进度计划!$A:$A,0),"[" &amp;'临-任务'!AD205 &amp; "]" &amp; VLOOKUP('临-任务'!AD205,项目进度计划!$A:$C,3,FALSE)))</f>
        <v/>
      </c>
      <c r="C205" s="14" t="str">
        <f ca="1">IF('临-任务'!AE205="","",HYPERLINK(项目参数!$J$32 &amp;"项目进度计划!$a$" &amp; MATCH('临-任务'!AE205,项目进度计划!$A:$A,0),"[" &amp;'临-任务'!AE205 &amp; "]" &amp; VLOOKUP('临-任务'!AE205,项目进度计划!$A:$C,3,FALSE)))</f>
        <v/>
      </c>
      <c r="D205" s="14" t="str">
        <f ca="1">IF('临-任务'!AF205="","",HYPERLINK(项目参数!$J$32 &amp;"项目进度计划!$a$" &amp; MATCH('临-任务'!AF205,项目进度计划!$A:$A,0),"[" &amp;'临-任务'!AF205 &amp; "]" &amp; VLOOKUP('临-任务'!AF205,项目进度计划!$A:$C,3,FALSE)))</f>
        <v/>
      </c>
      <c r="E205" s="14" t="str">
        <f ca="1">IF('临-任务'!AG205="","",HYPERLINK(项目参数!$J$32 &amp;"项目进度计划!$a$" &amp; MATCH('临-任务'!AG205,项目进度计划!$A:$A,0),"[" &amp;'临-任务'!AG205 &amp; "]" &amp; VLOOKUP('临-任务'!AG205,项目进度计划!$A:$C,3,FALSE)))</f>
        <v/>
      </c>
      <c r="F205" s="14" t="str">
        <f ca="1">IF('临-任务'!AH205="","",HYPERLINK(项目参数!$J$32 &amp;"项目进度计划!$a$" &amp; MATCH('临-任务'!AH205,项目进度计划!$A:$A,0),"[" &amp;'临-任务'!AH205 &amp; "]" &amp; VLOOKUP('临-任务'!AH205,项目进度计划!$A:$C,3,FALSE)))</f>
        <v/>
      </c>
    </row>
    <row r="206" spans="1:6">
      <c r="A206" s="14" t="str">
        <f>IF('临-任务'!S206,'临-任务'!P206,"")</f>
        <v/>
      </c>
      <c r="B206" s="14" t="str">
        <f ca="1">IF('临-任务'!AD206="","",HYPERLINK(项目参数!$J$32 &amp;"项目进度计划!$a$" &amp; MATCH('临-任务'!AD206,项目进度计划!$A:$A,0),"[" &amp;'临-任务'!AD206 &amp; "]" &amp; VLOOKUP('临-任务'!AD206,项目进度计划!$A:$C,3,FALSE)))</f>
        <v/>
      </c>
      <c r="C206" s="14" t="str">
        <f ca="1">IF('临-任务'!AE206="","",HYPERLINK(项目参数!$J$32 &amp;"项目进度计划!$a$" &amp; MATCH('临-任务'!AE206,项目进度计划!$A:$A,0),"[" &amp;'临-任务'!AE206 &amp; "]" &amp; VLOOKUP('临-任务'!AE206,项目进度计划!$A:$C,3,FALSE)))</f>
        <v/>
      </c>
      <c r="D206" s="14" t="str">
        <f ca="1">IF('临-任务'!AF206="","",HYPERLINK(项目参数!$J$32 &amp;"项目进度计划!$a$" &amp; MATCH('临-任务'!AF206,项目进度计划!$A:$A,0),"[" &amp;'临-任务'!AF206 &amp; "]" &amp; VLOOKUP('临-任务'!AF206,项目进度计划!$A:$C,3,FALSE)))</f>
        <v/>
      </c>
      <c r="E206" s="14" t="str">
        <f ca="1">IF('临-任务'!AG206="","",HYPERLINK(项目参数!$J$32 &amp;"项目进度计划!$a$" &amp; MATCH('临-任务'!AG206,项目进度计划!$A:$A,0),"[" &amp;'临-任务'!AG206 &amp; "]" &amp; VLOOKUP('临-任务'!AG206,项目进度计划!$A:$C,3,FALSE)))</f>
        <v/>
      </c>
      <c r="F206" s="14" t="str">
        <f ca="1">IF('临-任务'!AH206="","",HYPERLINK(项目参数!$J$32 &amp;"项目进度计划!$a$" &amp; MATCH('临-任务'!AH206,项目进度计划!$A:$A,0),"[" &amp;'临-任务'!AH206 &amp; "]" &amp; VLOOKUP('临-任务'!AH206,项目进度计划!$A:$C,3,FALSE)))</f>
        <v/>
      </c>
    </row>
    <row r="207" spans="1:6">
      <c r="A207" s="14" t="str">
        <f>IF('临-任务'!S207,'临-任务'!P207,"")</f>
        <v/>
      </c>
      <c r="B207" s="14" t="str">
        <f ca="1">IF('临-任务'!AD207="","",HYPERLINK(项目参数!$J$32 &amp;"项目进度计划!$a$" &amp; MATCH('临-任务'!AD207,项目进度计划!$A:$A,0),"[" &amp;'临-任务'!AD207 &amp; "]" &amp; VLOOKUP('临-任务'!AD207,项目进度计划!$A:$C,3,FALSE)))</f>
        <v/>
      </c>
      <c r="C207" s="14" t="str">
        <f ca="1">IF('临-任务'!AE207="","",HYPERLINK(项目参数!$J$32 &amp;"项目进度计划!$a$" &amp; MATCH('临-任务'!AE207,项目进度计划!$A:$A,0),"[" &amp;'临-任务'!AE207 &amp; "]" &amp; VLOOKUP('临-任务'!AE207,项目进度计划!$A:$C,3,FALSE)))</f>
        <v/>
      </c>
      <c r="D207" s="14" t="str">
        <f ca="1">IF('临-任务'!AF207="","",HYPERLINK(项目参数!$J$32 &amp;"项目进度计划!$a$" &amp; MATCH('临-任务'!AF207,项目进度计划!$A:$A,0),"[" &amp;'临-任务'!AF207 &amp; "]" &amp; VLOOKUP('临-任务'!AF207,项目进度计划!$A:$C,3,FALSE)))</f>
        <v/>
      </c>
      <c r="E207" s="14" t="str">
        <f ca="1">IF('临-任务'!AG207="","",HYPERLINK(项目参数!$J$32 &amp;"项目进度计划!$a$" &amp; MATCH('临-任务'!AG207,项目进度计划!$A:$A,0),"[" &amp;'临-任务'!AG207 &amp; "]" &amp; VLOOKUP('临-任务'!AG207,项目进度计划!$A:$C,3,FALSE)))</f>
        <v/>
      </c>
      <c r="F207" s="14" t="str">
        <f ca="1">IF('临-任务'!AH207="","",HYPERLINK(项目参数!$J$32 &amp;"项目进度计划!$a$" &amp; MATCH('临-任务'!AH207,项目进度计划!$A:$A,0),"[" &amp;'临-任务'!AH207 &amp; "]" &amp; VLOOKUP('临-任务'!AH207,项目进度计划!$A:$C,3,FALSE)))</f>
        <v/>
      </c>
    </row>
    <row r="208" spans="1:6">
      <c r="A208" s="14" t="str">
        <f>IF('临-任务'!S208,'临-任务'!P208,"")</f>
        <v/>
      </c>
      <c r="B208" s="14" t="str">
        <f ca="1">IF('临-任务'!AD208="","",HYPERLINK(项目参数!$J$32 &amp;"项目进度计划!$a$" &amp; MATCH('临-任务'!AD208,项目进度计划!$A:$A,0),"[" &amp;'临-任务'!AD208 &amp; "]" &amp; VLOOKUP('临-任务'!AD208,项目进度计划!$A:$C,3,FALSE)))</f>
        <v/>
      </c>
      <c r="C208" s="14" t="str">
        <f ca="1">IF('临-任务'!AE208="","",HYPERLINK(项目参数!$J$32 &amp;"项目进度计划!$a$" &amp; MATCH('临-任务'!AE208,项目进度计划!$A:$A,0),"[" &amp;'临-任务'!AE208 &amp; "]" &amp; VLOOKUP('临-任务'!AE208,项目进度计划!$A:$C,3,FALSE)))</f>
        <v/>
      </c>
      <c r="D208" s="14" t="str">
        <f ca="1">IF('临-任务'!AF208="","",HYPERLINK(项目参数!$J$32 &amp;"项目进度计划!$a$" &amp; MATCH('临-任务'!AF208,项目进度计划!$A:$A,0),"[" &amp;'临-任务'!AF208 &amp; "]" &amp; VLOOKUP('临-任务'!AF208,项目进度计划!$A:$C,3,FALSE)))</f>
        <v/>
      </c>
      <c r="E208" s="14" t="str">
        <f ca="1">IF('临-任务'!AG208="","",HYPERLINK(项目参数!$J$32 &amp;"项目进度计划!$a$" &amp; MATCH('临-任务'!AG208,项目进度计划!$A:$A,0),"[" &amp;'临-任务'!AG208 &amp; "]" &amp; VLOOKUP('临-任务'!AG208,项目进度计划!$A:$C,3,FALSE)))</f>
        <v/>
      </c>
      <c r="F208" s="14" t="str">
        <f ca="1">IF('临-任务'!AH208="","",HYPERLINK(项目参数!$J$32 &amp;"项目进度计划!$a$" &amp; MATCH('临-任务'!AH208,项目进度计划!$A:$A,0),"[" &amp;'临-任务'!AH208 &amp; "]" &amp; VLOOKUP('临-任务'!AH208,项目进度计划!$A:$C,3,FALSE)))</f>
        <v/>
      </c>
    </row>
    <row r="209" spans="1:6">
      <c r="A209" s="14" t="str">
        <f>IF('临-任务'!S209,'临-任务'!P209,"")</f>
        <v/>
      </c>
      <c r="B209" s="14" t="str">
        <f ca="1">IF('临-任务'!AD209="","",HYPERLINK(项目参数!$J$32 &amp;"项目进度计划!$a$" &amp; MATCH('临-任务'!AD209,项目进度计划!$A:$A,0),"[" &amp;'临-任务'!AD209 &amp; "]" &amp; VLOOKUP('临-任务'!AD209,项目进度计划!$A:$C,3,FALSE)))</f>
        <v/>
      </c>
      <c r="C209" s="14" t="str">
        <f ca="1">IF('临-任务'!AE209="","",HYPERLINK(项目参数!$J$32 &amp;"项目进度计划!$a$" &amp; MATCH('临-任务'!AE209,项目进度计划!$A:$A,0),"[" &amp;'临-任务'!AE209 &amp; "]" &amp; VLOOKUP('临-任务'!AE209,项目进度计划!$A:$C,3,FALSE)))</f>
        <v/>
      </c>
      <c r="D209" s="14" t="str">
        <f ca="1">IF('临-任务'!AF209="","",HYPERLINK(项目参数!$J$32 &amp;"项目进度计划!$a$" &amp; MATCH('临-任务'!AF209,项目进度计划!$A:$A,0),"[" &amp;'临-任务'!AF209 &amp; "]" &amp; VLOOKUP('临-任务'!AF209,项目进度计划!$A:$C,3,FALSE)))</f>
        <v/>
      </c>
      <c r="E209" s="14" t="str">
        <f ca="1">IF('临-任务'!AG209="","",HYPERLINK(项目参数!$J$32 &amp;"项目进度计划!$a$" &amp; MATCH('临-任务'!AG209,项目进度计划!$A:$A,0),"[" &amp;'临-任务'!AG209 &amp; "]" &amp; VLOOKUP('临-任务'!AG209,项目进度计划!$A:$C,3,FALSE)))</f>
        <v/>
      </c>
      <c r="F209" s="14" t="str">
        <f ca="1">IF('临-任务'!AH209="","",HYPERLINK(项目参数!$J$32 &amp;"项目进度计划!$a$" &amp; MATCH('临-任务'!AH209,项目进度计划!$A:$A,0),"[" &amp;'临-任务'!AH209 &amp; "]" &amp; VLOOKUP('临-任务'!AH209,项目进度计划!$A:$C,3,FALSE)))</f>
        <v/>
      </c>
    </row>
    <row r="210" spans="1:6">
      <c r="A210" s="14" t="str">
        <f>IF('临-任务'!S210,'临-任务'!P210,"")</f>
        <v/>
      </c>
      <c r="B210" s="14" t="str">
        <f ca="1">IF('临-任务'!AD210="","",HYPERLINK(项目参数!$J$32 &amp;"项目进度计划!$a$" &amp; MATCH('临-任务'!AD210,项目进度计划!$A:$A,0),"[" &amp;'临-任务'!AD210 &amp; "]" &amp; VLOOKUP('临-任务'!AD210,项目进度计划!$A:$C,3,FALSE)))</f>
        <v/>
      </c>
      <c r="C210" s="14" t="str">
        <f ca="1">IF('临-任务'!AE210="","",HYPERLINK(项目参数!$J$32 &amp;"项目进度计划!$a$" &amp; MATCH('临-任务'!AE210,项目进度计划!$A:$A,0),"[" &amp;'临-任务'!AE210 &amp; "]" &amp; VLOOKUP('临-任务'!AE210,项目进度计划!$A:$C,3,FALSE)))</f>
        <v/>
      </c>
      <c r="D210" s="14" t="str">
        <f ca="1">IF('临-任务'!AF210="","",HYPERLINK(项目参数!$J$32 &amp;"项目进度计划!$a$" &amp; MATCH('临-任务'!AF210,项目进度计划!$A:$A,0),"[" &amp;'临-任务'!AF210 &amp; "]" &amp; VLOOKUP('临-任务'!AF210,项目进度计划!$A:$C,3,FALSE)))</f>
        <v/>
      </c>
      <c r="E210" s="14" t="str">
        <f ca="1">IF('临-任务'!AG210="","",HYPERLINK(项目参数!$J$32 &amp;"项目进度计划!$a$" &amp; MATCH('临-任务'!AG210,项目进度计划!$A:$A,0),"[" &amp;'临-任务'!AG210 &amp; "]" &amp; VLOOKUP('临-任务'!AG210,项目进度计划!$A:$C,3,FALSE)))</f>
        <v/>
      </c>
      <c r="F210" s="14" t="str">
        <f ca="1">IF('临-任务'!AH210="","",HYPERLINK(项目参数!$J$32 &amp;"项目进度计划!$a$" &amp; MATCH('临-任务'!AH210,项目进度计划!$A:$A,0),"[" &amp;'临-任务'!AH210 &amp; "]" &amp; VLOOKUP('临-任务'!AH210,项目进度计划!$A:$C,3,FALSE)))</f>
        <v/>
      </c>
    </row>
    <row r="211" spans="1:6">
      <c r="A211" s="14" t="str">
        <f>IF('临-任务'!S211,'临-任务'!P211,"")</f>
        <v/>
      </c>
      <c r="B211" s="14" t="str">
        <f ca="1">IF('临-任务'!AD211="","",HYPERLINK(项目参数!$J$32 &amp;"项目进度计划!$a$" &amp; MATCH('临-任务'!AD211,项目进度计划!$A:$A,0),"[" &amp;'临-任务'!AD211 &amp; "]" &amp; VLOOKUP('临-任务'!AD211,项目进度计划!$A:$C,3,FALSE)))</f>
        <v/>
      </c>
      <c r="C211" s="14" t="str">
        <f ca="1">IF('临-任务'!AE211="","",HYPERLINK(项目参数!$J$32 &amp;"项目进度计划!$a$" &amp; MATCH('临-任务'!AE211,项目进度计划!$A:$A,0),"[" &amp;'临-任务'!AE211 &amp; "]" &amp; VLOOKUP('临-任务'!AE211,项目进度计划!$A:$C,3,FALSE)))</f>
        <v/>
      </c>
      <c r="D211" s="14" t="str">
        <f ca="1">IF('临-任务'!AF211="","",HYPERLINK(项目参数!$J$32 &amp;"项目进度计划!$a$" &amp; MATCH('临-任务'!AF211,项目进度计划!$A:$A,0),"[" &amp;'临-任务'!AF211 &amp; "]" &amp; VLOOKUP('临-任务'!AF211,项目进度计划!$A:$C,3,FALSE)))</f>
        <v/>
      </c>
      <c r="E211" s="14" t="str">
        <f ca="1">IF('临-任务'!AG211="","",HYPERLINK(项目参数!$J$32 &amp;"项目进度计划!$a$" &amp; MATCH('临-任务'!AG211,项目进度计划!$A:$A,0),"[" &amp;'临-任务'!AG211 &amp; "]" &amp; VLOOKUP('临-任务'!AG211,项目进度计划!$A:$C,3,FALSE)))</f>
        <v/>
      </c>
      <c r="F211" s="14" t="str">
        <f ca="1">IF('临-任务'!AH211="","",HYPERLINK(项目参数!$J$32 &amp;"项目进度计划!$a$" &amp; MATCH('临-任务'!AH211,项目进度计划!$A:$A,0),"[" &amp;'临-任务'!AH211 &amp; "]" &amp; VLOOKUP('临-任务'!AH211,项目进度计划!$A:$C,3,FALSE)))</f>
        <v/>
      </c>
    </row>
    <row r="212" spans="1:6">
      <c r="A212" s="14" t="str">
        <f>IF('临-任务'!S212,'临-任务'!P212,"")</f>
        <v/>
      </c>
      <c r="B212" s="14" t="str">
        <f ca="1">IF('临-任务'!AD212="","",HYPERLINK(项目参数!$J$32 &amp;"项目进度计划!$a$" &amp; MATCH('临-任务'!AD212,项目进度计划!$A:$A,0),"[" &amp;'临-任务'!AD212 &amp; "]" &amp; VLOOKUP('临-任务'!AD212,项目进度计划!$A:$C,3,FALSE)))</f>
        <v/>
      </c>
      <c r="C212" s="14" t="str">
        <f ca="1">IF('临-任务'!AE212="","",HYPERLINK(项目参数!$J$32 &amp;"项目进度计划!$a$" &amp; MATCH('临-任务'!AE212,项目进度计划!$A:$A,0),"[" &amp;'临-任务'!AE212 &amp; "]" &amp; VLOOKUP('临-任务'!AE212,项目进度计划!$A:$C,3,FALSE)))</f>
        <v/>
      </c>
      <c r="D212" s="14" t="str">
        <f ca="1">IF('临-任务'!AF212="","",HYPERLINK(项目参数!$J$32 &amp;"项目进度计划!$a$" &amp; MATCH('临-任务'!AF212,项目进度计划!$A:$A,0),"[" &amp;'临-任务'!AF212 &amp; "]" &amp; VLOOKUP('临-任务'!AF212,项目进度计划!$A:$C,3,FALSE)))</f>
        <v/>
      </c>
      <c r="E212" s="14" t="str">
        <f ca="1">IF('临-任务'!AG212="","",HYPERLINK(项目参数!$J$32 &amp;"项目进度计划!$a$" &amp; MATCH('临-任务'!AG212,项目进度计划!$A:$A,0),"[" &amp;'临-任务'!AG212 &amp; "]" &amp; VLOOKUP('临-任务'!AG212,项目进度计划!$A:$C,3,FALSE)))</f>
        <v/>
      </c>
      <c r="F212" s="14" t="str">
        <f ca="1">IF('临-任务'!AH212="","",HYPERLINK(项目参数!$J$32 &amp;"项目进度计划!$a$" &amp; MATCH('临-任务'!AH212,项目进度计划!$A:$A,0),"[" &amp;'临-任务'!AH212 &amp; "]" &amp; VLOOKUP('临-任务'!AH212,项目进度计划!$A:$C,3,FALSE)))</f>
        <v/>
      </c>
    </row>
    <row r="213" spans="1:6">
      <c r="A213" s="14" t="str">
        <f>IF('临-任务'!S213,'临-任务'!P213,"")</f>
        <v/>
      </c>
      <c r="B213" s="14" t="str">
        <f ca="1">IF('临-任务'!AD213="","",HYPERLINK(项目参数!$J$32 &amp;"项目进度计划!$a$" &amp; MATCH('临-任务'!AD213,项目进度计划!$A:$A,0),"[" &amp;'临-任务'!AD213 &amp; "]" &amp; VLOOKUP('临-任务'!AD213,项目进度计划!$A:$C,3,FALSE)))</f>
        <v/>
      </c>
      <c r="C213" s="14" t="str">
        <f ca="1">IF('临-任务'!AE213="","",HYPERLINK(项目参数!$J$32 &amp;"项目进度计划!$a$" &amp; MATCH('临-任务'!AE213,项目进度计划!$A:$A,0),"[" &amp;'临-任务'!AE213 &amp; "]" &amp; VLOOKUP('临-任务'!AE213,项目进度计划!$A:$C,3,FALSE)))</f>
        <v/>
      </c>
      <c r="D213" s="14" t="str">
        <f ca="1">IF('临-任务'!AF213="","",HYPERLINK(项目参数!$J$32 &amp;"项目进度计划!$a$" &amp; MATCH('临-任务'!AF213,项目进度计划!$A:$A,0),"[" &amp;'临-任务'!AF213 &amp; "]" &amp; VLOOKUP('临-任务'!AF213,项目进度计划!$A:$C,3,FALSE)))</f>
        <v/>
      </c>
      <c r="E213" s="14" t="str">
        <f ca="1">IF('临-任务'!AG213="","",HYPERLINK(项目参数!$J$32 &amp;"项目进度计划!$a$" &amp; MATCH('临-任务'!AG213,项目进度计划!$A:$A,0),"[" &amp;'临-任务'!AG213 &amp; "]" &amp; VLOOKUP('临-任务'!AG213,项目进度计划!$A:$C,3,FALSE)))</f>
        <v/>
      </c>
      <c r="F213" s="14" t="str">
        <f ca="1">IF('临-任务'!AH213="","",HYPERLINK(项目参数!$J$32 &amp;"项目进度计划!$a$" &amp; MATCH('临-任务'!AH213,项目进度计划!$A:$A,0),"[" &amp;'临-任务'!AH213 &amp; "]" &amp; VLOOKUP('临-任务'!AH213,项目进度计划!$A:$C,3,FALSE)))</f>
        <v/>
      </c>
    </row>
    <row r="214" spans="1:6">
      <c r="A214" s="14" t="str">
        <f>IF('临-任务'!S214,'临-任务'!P214,"")</f>
        <v/>
      </c>
      <c r="B214" s="14" t="str">
        <f ca="1">IF('临-任务'!AD214="","",HYPERLINK(项目参数!$J$32 &amp;"项目进度计划!$a$" &amp; MATCH('临-任务'!AD214,项目进度计划!$A:$A,0),"[" &amp;'临-任务'!AD214 &amp; "]" &amp; VLOOKUP('临-任务'!AD214,项目进度计划!$A:$C,3,FALSE)))</f>
        <v/>
      </c>
      <c r="C214" s="14" t="str">
        <f ca="1">IF('临-任务'!AE214="","",HYPERLINK(项目参数!$J$32 &amp;"项目进度计划!$a$" &amp; MATCH('临-任务'!AE214,项目进度计划!$A:$A,0),"[" &amp;'临-任务'!AE214 &amp; "]" &amp; VLOOKUP('临-任务'!AE214,项目进度计划!$A:$C,3,FALSE)))</f>
        <v/>
      </c>
      <c r="D214" s="14" t="str">
        <f ca="1">IF('临-任务'!AF214="","",HYPERLINK(项目参数!$J$32 &amp;"项目进度计划!$a$" &amp; MATCH('临-任务'!AF214,项目进度计划!$A:$A,0),"[" &amp;'临-任务'!AF214 &amp; "]" &amp; VLOOKUP('临-任务'!AF214,项目进度计划!$A:$C,3,FALSE)))</f>
        <v/>
      </c>
      <c r="E214" s="14" t="str">
        <f ca="1">IF('临-任务'!AG214="","",HYPERLINK(项目参数!$J$32 &amp;"项目进度计划!$a$" &amp; MATCH('临-任务'!AG214,项目进度计划!$A:$A,0),"[" &amp;'临-任务'!AG214 &amp; "]" &amp; VLOOKUP('临-任务'!AG214,项目进度计划!$A:$C,3,FALSE)))</f>
        <v/>
      </c>
      <c r="F214" s="14" t="str">
        <f ca="1">IF('临-任务'!AH214="","",HYPERLINK(项目参数!$J$32 &amp;"项目进度计划!$a$" &amp; MATCH('临-任务'!AH214,项目进度计划!$A:$A,0),"[" &amp;'临-任务'!AH214 &amp; "]" &amp; VLOOKUP('临-任务'!AH214,项目进度计划!$A:$C,3,FALSE)))</f>
        <v/>
      </c>
    </row>
    <row r="215" spans="1:6">
      <c r="A215" s="14" t="str">
        <f>IF('临-任务'!S215,'临-任务'!P215,"")</f>
        <v/>
      </c>
      <c r="B215" s="14" t="str">
        <f ca="1">IF('临-任务'!AD215="","",HYPERLINK(项目参数!$J$32 &amp;"项目进度计划!$a$" &amp; MATCH('临-任务'!AD215,项目进度计划!$A:$A,0),"[" &amp;'临-任务'!AD215 &amp; "]" &amp; VLOOKUP('临-任务'!AD215,项目进度计划!$A:$C,3,FALSE)))</f>
        <v/>
      </c>
      <c r="C215" s="14" t="str">
        <f ca="1">IF('临-任务'!AE215="","",HYPERLINK(项目参数!$J$32 &amp;"项目进度计划!$a$" &amp; MATCH('临-任务'!AE215,项目进度计划!$A:$A,0),"[" &amp;'临-任务'!AE215 &amp; "]" &amp; VLOOKUP('临-任务'!AE215,项目进度计划!$A:$C,3,FALSE)))</f>
        <v/>
      </c>
      <c r="D215" s="14" t="str">
        <f ca="1">IF('临-任务'!AF215="","",HYPERLINK(项目参数!$J$32 &amp;"项目进度计划!$a$" &amp; MATCH('临-任务'!AF215,项目进度计划!$A:$A,0),"[" &amp;'临-任务'!AF215 &amp; "]" &amp; VLOOKUP('临-任务'!AF215,项目进度计划!$A:$C,3,FALSE)))</f>
        <v/>
      </c>
      <c r="E215" s="14" t="str">
        <f ca="1">IF('临-任务'!AG215="","",HYPERLINK(项目参数!$J$32 &amp;"项目进度计划!$a$" &amp; MATCH('临-任务'!AG215,项目进度计划!$A:$A,0),"[" &amp;'临-任务'!AG215 &amp; "]" &amp; VLOOKUP('临-任务'!AG215,项目进度计划!$A:$C,3,FALSE)))</f>
        <v/>
      </c>
      <c r="F215" s="14" t="str">
        <f ca="1">IF('临-任务'!AH215="","",HYPERLINK(项目参数!$J$32 &amp;"项目进度计划!$a$" &amp; MATCH('临-任务'!AH215,项目进度计划!$A:$A,0),"[" &amp;'临-任务'!AH215 &amp; "]" &amp; VLOOKUP('临-任务'!AH215,项目进度计划!$A:$C,3,FALSE)))</f>
        <v/>
      </c>
    </row>
    <row r="216" spans="1:6">
      <c r="A216" s="14" t="str">
        <f>IF('临-任务'!S216,'临-任务'!P216,"")</f>
        <v/>
      </c>
      <c r="B216" s="14" t="str">
        <f ca="1">IF('临-任务'!AD216="","",HYPERLINK(项目参数!$J$32 &amp;"项目进度计划!$a$" &amp; MATCH('临-任务'!AD216,项目进度计划!$A:$A,0),"[" &amp;'临-任务'!AD216 &amp; "]" &amp; VLOOKUP('临-任务'!AD216,项目进度计划!$A:$C,3,FALSE)))</f>
        <v/>
      </c>
      <c r="C216" s="14" t="str">
        <f ca="1">IF('临-任务'!AE216="","",HYPERLINK(项目参数!$J$32 &amp;"项目进度计划!$a$" &amp; MATCH('临-任务'!AE216,项目进度计划!$A:$A,0),"[" &amp;'临-任务'!AE216 &amp; "]" &amp; VLOOKUP('临-任务'!AE216,项目进度计划!$A:$C,3,FALSE)))</f>
        <v/>
      </c>
      <c r="D216" s="14" t="str">
        <f ca="1">IF('临-任务'!AF216="","",HYPERLINK(项目参数!$J$32 &amp;"项目进度计划!$a$" &amp; MATCH('临-任务'!AF216,项目进度计划!$A:$A,0),"[" &amp;'临-任务'!AF216 &amp; "]" &amp; VLOOKUP('临-任务'!AF216,项目进度计划!$A:$C,3,FALSE)))</f>
        <v/>
      </c>
      <c r="E216" s="14" t="str">
        <f ca="1">IF('临-任务'!AG216="","",HYPERLINK(项目参数!$J$32 &amp;"项目进度计划!$a$" &amp; MATCH('临-任务'!AG216,项目进度计划!$A:$A,0),"[" &amp;'临-任务'!AG216 &amp; "]" &amp; VLOOKUP('临-任务'!AG216,项目进度计划!$A:$C,3,FALSE)))</f>
        <v/>
      </c>
      <c r="F216" s="14" t="str">
        <f ca="1">IF('临-任务'!AH216="","",HYPERLINK(项目参数!$J$32 &amp;"项目进度计划!$a$" &amp; MATCH('临-任务'!AH216,项目进度计划!$A:$A,0),"[" &amp;'临-任务'!AH216 &amp; "]" &amp; VLOOKUP('临-任务'!AH216,项目进度计划!$A:$C,3,FALSE)))</f>
        <v/>
      </c>
    </row>
    <row r="217" spans="1:6">
      <c r="A217" s="14" t="str">
        <f>IF('临-任务'!S217,'临-任务'!P217,"")</f>
        <v/>
      </c>
      <c r="B217" s="14" t="str">
        <f ca="1">IF('临-任务'!AD217="","",HYPERLINK(项目参数!$J$32 &amp;"项目进度计划!$a$" &amp; MATCH('临-任务'!AD217,项目进度计划!$A:$A,0),"[" &amp;'临-任务'!AD217 &amp; "]" &amp; VLOOKUP('临-任务'!AD217,项目进度计划!$A:$C,3,FALSE)))</f>
        <v/>
      </c>
      <c r="C217" s="14" t="str">
        <f ca="1">IF('临-任务'!AE217="","",HYPERLINK(项目参数!$J$32 &amp;"项目进度计划!$a$" &amp; MATCH('临-任务'!AE217,项目进度计划!$A:$A,0),"[" &amp;'临-任务'!AE217 &amp; "]" &amp; VLOOKUP('临-任务'!AE217,项目进度计划!$A:$C,3,FALSE)))</f>
        <v/>
      </c>
      <c r="D217" s="14" t="str">
        <f ca="1">IF('临-任务'!AF217="","",HYPERLINK(项目参数!$J$32 &amp;"项目进度计划!$a$" &amp; MATCH('临-任务'!AF217,项目进度计划!$A:$A,0),"[" &amp;'临-任务'!AF217 &amp; "]" &amp; VLOOKUP('临-任务'!AF217,项目进度计划!$A:$C,3,FALSE)))</f>
        <v/>
      </c>
      <c r="E217" s="14" t="str">
        <f ca="1">IF('临-任务'!AG217="","",HYPERLINK(项目参数!$J$32 &amp;"项目进度计划!$a$" &amp; MATCH('临-任务'!AG217,项目进度计划!$A:$A,0),"[" &amp;'临-任务'!AG217 &amp; "]" &amp; VLOOKUP('临-任务'!AG217,项目进度计划!$A:$C,3,FALSE)))</f>
        <v/>
      </c>
      <c r="F217" s="14" t="str">
        <f ca="1">IF('临-任务'!AH217="","",HYPERLINK(项目参数!$J$32 &amp;"项目进度计划!$a$" &amp; MATCH('临-任务'!AH217,项目进度计划!$A:$A,0),"[" &amp;'临-任务'!AH217 &amp; "]" &amp; VLOOKUP('临-任务'!AH217,项目进度计划!$A:$C,3,FALSE)))</f>
        <v/>
      </c>
    </row>
    <row r="218" spans="1:6">
      <c r="A218" s="14" t="str">
        <f>IF('临-任务'!S218,'临-任务'!P218,"")</f>
        <v/>
      </c>
      <c r="B218" s="14" t="str">
        <f ca="1">IF('临-任务'!AD218="","",HYPERLINK(项目参数!$J$32 &amp;"项目进度计划!$a$" &amp; MATCH('临-任务'!AD218,项目进度计划!$A:$A,0),"[" &amp;'临-任务'!AD218 &amp; "]" &amp; VLOOKUP('临-任务'!AD218,项目进度计划!$A:$C,3,FALSE)))</f>
        <v/>
      </c>
      <c r="C218" s="14" t="str">
        <f ca="1">IF('临-任务'!AE218="","",HYPERLINK(项目参数!$J$32 &amp;"项目进度计划!$a$" &amp; MATCH('临-任务'!AE218,项目进度计划!$A:$A,0),"[" &amp;'临-任务'!AE218 &amp; "]" &amp; VLOOKUP('临-任务'!AE218,项目进度计划!$A:$C,3,FALSE)))</f>
        <v/>
      </c>
      <c r="D218" s="14" t="str">
        <f ca="1">IF('临-任务'!AF218="","",HYPERLINK(项目参数!$J$32 &amp;"项目进度计划!$a$" &amp; MATCH('临-任务'!AF218,项目进度计划!$A:$A,0),"[" &amp;'临-任务'!AF218 &amp; "]" &amp; VLOOKUP('临-任务'!AF218,项目进度计划!$A:$C,3,FALSE)))</f>
        <v/>
      </c>
      <c r="E218" s="14" t="str">
        <f ca="1">IF('临-任务'!AG218="","",HYPERLINK(项目参数!$J$32 &amp;"项目进度计划!$a$" &amp; MATCH('临-任务'!AG218,项目进度计划!$A:$A,0),"[" &amp;'临-任务'!AG218 &amp; "]" &amp; VLOOKUP('临-任务'!AG218,项目进度计划!$A:$C,3,FALSE)))</f>
        <v/>
      </c>
      <c r="F218" s="14" t="str">
        <f ca="1">IF('临-任务'!AH218="","",HYPERLINK(项目参数!$J$32 &amp;"项目进度计划!$a$" &amp; MATCH('临-任务'!AH218,项目进度计划!$A:$A,0),"[" &amp;'临-任务'!AH218 &amp; "]" &amp; VLOOKUP('临-任务'!AH218,项目进度计划!$A:$C,3,FALSE)))</f>
        <v/>
      </c>
    </row>
    <row r="219" spans="1:6">
      <c r="A219" s="14" t="str">
        <f>IF('临-任务'!S219,'临-任务'!P219,"")</f>
        <v/>
      </c>
      <c r="B219" s="14" t="str">
        <f ca="1">IF('临-任务'!AD219="","",HYPERLINK(项目参数!$J$32 &amp;"项目进度计划!$a$" &amp; MATCH('临-任务'!AD219,项目进度计划!$A:$A,0),"[" &amp;'临-任务'!AD219 &amp; "]" &amp; VLOOKUP('临-任务'!AD219,项目进度计划!$A:$C,3,FALSE)))</f>
        <v/>
      </c>
      <c r="C219" s="14" t="str">
        <f ca="1">IF('临-任务'!AE219="","",HYPERLINK(项目参数!$J$32 &amp;"项目进度计划!$a$" &amp; MATCH('临-任务'!AE219,项目进度计划!$A:$A,0),"[" &amp;'临-任务'!AE219 &amp; "]" &amp; VLOOKUP('临-任务'!AE219,项目进度计划!$A:$C,3,FALSE)))</f>
        <v/>
      </c>
      <c r="D219" s="14" t="str">
        <f ca="1">IF('临-任务'!AF219="","",HYPERLINK(项目参数!$J$32 &amp;"项目进度计划!$a$" &amp; MATCH('临-任务'!AF219,项目进度计划!$A:$A,0),"[" &amp;'临-任务'!AF219 &amp; "]" &amp; VLOOKUP('临-任务'!AF219,项目进度计划!$A:$C,3,FALSE)))</f>
        <v/>
      </c>
      <c r="E219" s="14" t="str">
        <f ca="1">IF('临-任务'!AG219="","",HYPERLINK(项目参数!$J$32 &amp;"项目进度计划!$a$" &amp; MATCH('临-任务'!AG219,项目进度计划!$A:$A,0),"[" &amp;'临-任务'!AG219 &amp; "]" &amp; VLOOKUP('临-任务'!AG219,项目进度计划!$A:$C,3,FALSE)))</f>
        <v/>
      </c>
      <c r="F219" s="14" t="str">
        <f ca="1">IF('临-任务'!AH219="","",HYPERLINK(项目参数!$J$32 &amp;"项目进度计划!$a$" &amp; MATCH('临-任务'!AH219,项目进度计划!$A:$A,0),"[" &amp;'临-任务'!AH219 &amp; "]" &amp; VLOOKUP('临-任务'!AH219,项目进度计划!$A:$C,3,FALSE)))</f>
        <v/>
      </c>
    </row>
    <row r="220" spans="1:6">
      <c r="A220" s="14" t="str">
        <f>IF('临-任务'!S220,'临-任务'!P220,"")</f>
        <v/>
      </c>
      <c r="B220" s="14" t="str">
        <f ca="1">IF('临-任务'!AD220="","",HYPERLINK(项目参数!$J$32 &amp;"项目进度计划!$a$" &amp; MATCH('临-任务'!AD220,项目进度计划!$A:$A,0),"[" &amp;'临-任务'!AD220 &amp; "]" &amp; VLOOKUP('临-任务'!AD220,项目进度计划!$A:$C,3,FALSE)))</f>
        <v/>
      </c>
      <c r="C220" s="14" t="str">
        <f ca="1">IF('临-任务'!AE220="","",HYPERLINK(项目参数!$J$32 &amp;"项目进度计划!$a$" &amp; MATCH('临-任务'!AE220,项目进度计划!$A:$A,0),"[" &amp;'临-任务'!AE220 &amp; "]" &amp; VLOOKUP('临-任务'!AE220,项目进度计划!$A:$C,3,FALSE)))</f>
        <v/>
      </c>
      <c r="D220" s="14" t="str">
        <f ca="1">IF('临-任务'!AF220="","",HYPERLINK(项目参数!$J$32 &amp;"项目进度计划!$a$" &amp; MATCH('临-任务'!AF220,项目进度计划!$A:$A,0),"[" &amp;'临-任务'!AF220 &amp; "]" &amp; VLOOKUP('临-任务'!AF220,项目进度计划!$A:$C,3,FALSE)))</f>
        <v/>
      </c>
      <c r="E220" s="14" t="str">
        <f ca="1">IF('临-任务'!AG220="","",HYPERLINK(项目参数!$J$32 &amp;"项目进度计划!$a$" &amp; MATCH('临-任务'!AG220,项目进度计划!$A:$A,0),"[" &amp;'临-任务'!AG220 &amp; "]" &amp; VLOOKUP('临-任务'!AG220,项目进度计划!$A:$C,3,FALSE)))</f>
        <v/>
      </c>
      <c r="F220" s="14" t="str">
        <f ca="1">IF('临-任务'!AH220="","",HYPERLINK(项目参数!$J$32 &amp;"项目进度计划!$a$" &amp; MATCH('临-任务'!AH220,项目进度计划!$A:$A,0),"[" &amp;'临-任务'!AH220 &amp; "]" &amp; VLOOKUP('临-任务'!AH220,项目进度计划!$A:$C,3,FALSE)))</f>
        <v/>
      </c>
    </row>
    <row r="221" spans="1:6">
      <c r="A221" s="14" t="str">
        <f>IF('临-任务'!S221,'临-任务'!P221,"")</f>
        <v/>
      </c>
      <c r="B221" s="14" t="str">
        <f ca="1">IF('临-任务'!AD221="","",HYPERLINK(项目参数!$J$32 &amp;"项目进度计划!$a$" &amp; MATCH('临-任务'!AD221,项目进度计划!$A:$A,0),"[" &amp;'临-任务'!AD221 &amp; "]" &amp; VLOOKUP('临-任务'!AD221,项目进度计划!$A:$C,3,FALSE)))</f>
        <v/>
      </c>
      <c r="C221" s="14" t="str">
        <f ca="1">IF('临-任务'!AE221="","",HYPERLINK(项目参数!$J$32 &amp;"项目进度计划!$a$" &amp; MATCH('临-任务'!AE221,项目进度计划!$A:$A,0),"[" &amp;'临-任务'!AE221 &amp; "]" &amp; VLOOKUP('临-任务'!AE221,项目进度计划!$A:$C,3,FALSE)))</f>
        <v/>
      </c>
      <c r="D221" s="14" t="str">
        <f ca="1">IF('临-任务'!AF221="","",HYPERLINK(项目参数!$J$32 &amp;"项目进度计划!$a$" &amp; MATCH('临-任务'!AF221,项目进度计划!$A:$A,0),"[" &amp;'临-任务'!AF221 &amp; "]" &amp; VLOOKUP('临-任务'!AF221,项目进度计划!$A:$C,3,FALSE)))</f>
        <v/>
      </c>
      <c r="E221" s="14" t="str">
        <f ca="1">IF('临-任务'!AG221="","",HYPERLINK(项目参数!$J$32 &amp;"项目进度计划!$a$" &amp; MATCH('临-任务'!AG221,项目进度计划!$A:$A,0),"[" &amp;'临-任务'!AG221 &amp; "]" &amp; VLOOKUP('临-任务'!AG221,项目进度计划!$A:$C,3,FALSE)))</f>
        <v/>
      </c>
      <c r="F221" s="14" t="str">
        <f ca="1">IF('临-任务'!AH221="","",HYPERLINK(项目参数!$J$32 &amp;"项目进度计划!$a$" &amp; MATCH('临-任务'!AH221,项目进度计划!$A:$A,0),"[" &amp;'临-任务'!AH221 &amp; "]" &amp; VLOOKUP('临-任务'!AH221,项目进度计划!$A:$C,3,FALSE)))</f>
        <v/>
      </c>
    </row>
    <row r="222" spans="1:6">
      <c r="A222" s="14" t="str">
        <f>IF('临-任务'!S222,'临-任务'!P222,"")</f>
        <v/>
      </c>
      <c r="B222" s="14" t="str">
        <f ca="1">IF('临-任务'!AD222="","",HYPERLINK(项目参数!$J$32 &amp;"项目进度计划!$a$" &amp; MATCH('临-任务'!AD222,项目进度计划!$A:$A,0),"[" &amp;'临-任务'!AD222 &amp; "]" &amp; VLOOKUP('临-任务'!AD222,项目进度计划!$A:$C,3,FALSE)))</f>
        <v/>
      </c>
      <c r="C222" s="14" t="str">
        <f ca="1">IF('临-任务'!AE222="","",HYPERLINK(项目参数!$J$32 &amp;"项目进度计划!$a$" &amp; MATCH('临-任务'!AE222,项目进度计划!$A:$A,0),"[" &amp;'临-任务'!AE222 &amp; "]" &amp; VLOOKUP('临-任务'!AE222,项目进度计划!$A:$C,3,FALSE)))</f>
        <v/>
      </c>
      <c r="D222" s="14" t="str">
        <f ca="1">IF('临-任务'!AF222="","",HYPERLINK(项目参数!$J$32 &amp;"项目进度计划!$a$" &amp; MATCH('临-任务'!AF222,项目进度计划!$A:$A,0),"[" &amp;'临-任务'!AF222 &amp; "]" &amp; VLOOKUP('临-任务'!AF222,项目进度计划!$A:$C,3,FALSE)))</f>
        <v/>
      </c>
      <c r="E222" s="14" t="str">
        <f ca="1">IF('临-任务'!AG222="","",HYPERLINK(项目参数!$J$32 &amp;"项目进度计划!$a$" &amp; MATCH('临-任务'!AG222,项目进度计划!$A:$A,0),"[" &amp;'临-任务'!AG222 &amp; "]" &amp; VLOOKUP('临-任务'!AG222,项目进度计划!$A:$C,3,FALSE)))</f>
        <v/>
      </c>
      <c r="F222" s="14" t="str">
        <f ca="1">IF('临-任务'!AH222="","",HYPERLINK(项目参数!$J$32 &amp;"项目进度计划!$a$" &amp; MATCH('临-任务'!AH222,项目进度计划!$A:$A,0),"[" &amp;'临-任务'!AH222 &amp; "]" &amp; VLOOKUP('临-任务'!AH222,项目进度计划!$A:$C,3,FALSE)))</f>
        <v/>
      </c>
    </row>
    <row r="223" spans="1:6">
      <c r="A223" s="14" t="str">
        <f>IF('临-任务'!S223,'临-任务'!P223,"")</f>
        <v/>
      </c>
      <c r="B223" s="14" t="str">
        <f ca="1">IF('临-任务'!AD223="","",HYPERLINK(项目参数!$J$32 &amp;"项目进度计划!$a$" &amp; MATCH('临-任务'!AD223,项目进度计划!$A:$A,0),"[" &amp;'临-任务'!AD223 &amp; "]" &amp; VLOOKUP('临-任务'!AD223,项目进度计划!$A:$C,3,FALSE)))</f>
        <v/>
      </c>
      <c r="C223" s="14" t="str">
        <f ca="1">IF('临-任务'!AE223="","",HYPERLINK(项目参数!$J$32 &amp;"项目进度计划!$a$" &amp; MATCH('临-任务'!AE223,项目进度计划!$A:$A,0),"[" &amp;'临-任务'!AE223 &amp; "]" &amp; VLOOKUP('临-任务'!AE223,项目进度计划!$A:$C,3,FALSE)))</f>
        <v/>
      </c>
      <c r="D223" s="14" t="str">
        <f ca="1">IF('临-任务'!AF223="","",HYPERLINK(项目参数!$J$32 &amp;"项目进度计划!$a$" &amp; MATCH('临-任务'!AF223,项目进度计划!$A:$A,0),"[" &amp;'临-任务'!AF223 &amp; "]" &amp; VLOOKUP('临-任务'!AF223,项目进度计划!$A:$C,3,FALSE)))</f>
        <v/>
      </c>
      <c r="E223" s="14" t="str">
        <f ca="1">IF('临-任务'!AG223="","",HYPERLINK(项目参数!$J$32 &amp;"项目进度计划!$a$" &amp; MATCH('临-任务'!AG223,项目进度计划!$A:$A,0),"[" &amp;'临-任务'!AG223 &amp; "]" &amp; VLOOKUP('临-任务'!AG223,项目进度计划!$A:$C,3,FALSE)))</f>
        <v/>
      </c>
      <c r="F223" s="14" t="str">
        <f ca="1">IF('临-任务'!AH223="","",HYPERLINK(项目参数!$J$32 &amp;"项目进度计划!$a$" &amp; MATCH('临-任务'!AH223,项目进度计划!$A:$A,0),"[" &amp;'临-任务'!AH223 &amp; "]" &amp; VLOOKUP('临-任务'!AH223,项目进度计划!$A:$C,3,FALSE)))</f>
        <v/>
      </c>
    </row>
    <row r="224" spans="1:6">
      <c r="A224" s="14" t="str">
        <f>IF('临-任务'!S224,'临-任务'!P224,"")</f>
        <v/>
      </c>
      <c r="B224" s="14" t="str">
        <f ca="1">IF('临-任务'!AD224="","",HYPERLINK(项目参数!$J$32 &amp;"项目进度计划!$a$" &amp; MATCH('临-任务'!AD224,项目进度计划!$A:$A,0),"[" &amp;'临-任务'!AD224 &amp; "]" &amp; VLOOKUP('临-任务'!AD224,项目进度计划!$A:$C,3,FALSE)))</f>
        <v/>
      </c>
      <c r="C224" s="14" t="str">
        <f ca="1">IF('临-任务'!AE224="","",HYPERLINK(项目参数!$J$32 &amp;"项目进度计划!$a$" &amp; MATCH('临-任务'!AE224,项目进度计划!$A:$A,0),"[" &amp;'临-任务'!AE224 &amp; "]" &amp; VLOOKUP('临-任务'!AE224,项目进度计划!$A:$C,3,FALSE)))</f>
        <v/>
      </c>
      <c r="D224" s="14" t="str">
        <f ca="1">IF('临-任务'!AF224="","",HYPERLINK(项目参数!$J$32 &amp;"项目进度计划!$a$" &amp; MATCH('临-任务'!AF224,项目进度计划!$A:$A,0),"[" &amp;'临-任务'!AF224 &amp; "]" &amp; VLOOKUP('临-任务'!AF224,项目进度计划!$A:$C,3,FALSE)))</f>
        <v/>
      </c>
      <c r="E224" s="14" t="str">
        <f ca="1">IF('临-任务'!AG224="","",HYPERLINK(项目参数!$J$32 &amp;"项目进度计划!$a$" &amp; MATCH('临-任务'!AG224,项目进度计划!$A:$A,0),"[" &amp;'临-任务'!AG224 &amp; "]" &amp; VLOOKUP('临-任务'!AG224,项目进度计划!$A:$C,3,FALSE)))</f>
        <v/>
      </c>
      <c r="F224" s="14" t="str">
        <f ca="1">IF('临-任务'!AH224="","",HYPERLINK(项目参数!$J$32 &amp;"项目进度计划!$a$" &amp; MATCH('临-任务'!AH224,项目进度计划!$A:$A,0),"[" &amp;'临-任务'!AH224 &amp; "]" &amp; VLOOKUP('临-任务'!AH224,项目进度计划!$A:$C,3,FALSE)))</f>
        <v/>
      </c>
    </row>
    <row r="225" spans="1:6">
      <c r="A225" s="14" t="str">
        <f>IF('临-任务'!S225,'临-任务'!P225,"")</f>
        <v/>
      </c>
      <c r="B225" s="14" t="str">
        <f ca="1">IF('临-任务'!AD225="","",HYPERLINK(项目参数!$J$32 &amp;"项目进度计划!$a$" &amp; MATCH('临-任务'!AD225,项目进度计划!$A:$A,0),"[" &amp;'临-任务'!AD225 &amp; "]" &amp; VLOOKUP('临-任务'!AD225,项目进度计划!$A:$C,3,FALSE)))</f>
        <v/>
      </c>
      <c r="C225" s="14" t="str">
        <f ca="1">IF('临-任务'!AE225="","",HYPERLINK(项目参数!$J$32 &amp;"项目进度计划!$a$" &amp; MATCH('临-任务'!AE225,项目进度计划!$A:$A,0),"[" &amp;'临-任务'!AE225 &amp; "]" &amp; VLOOKUP('临-任务'!AE225,项目进度计划!$A:$C,3,FALSE)))</f>
        <v/>
      </c>
      <c r="D225" s="14" t="str">
        <f ca="1">IF('临-任务'!AF225="","",HYPERLINK(项目参数!$J$32 &amp;"项目进度计划!$a$" &amp; MATCH('临-任务'!AF225,项目进度计划!$A:$A,0),"[" &amp;'临-任务'!AF225 &amp; "]" &amp; VLOOKUP('临-任务'!AF225,项目进度计划!$A:$C,3,FALSE)))</f>
        <v/>
      </c>
      <c r="E225" s="14" t="str">
        <f ca="1">IF('临-任务'!AG225="","",HYPERLINK(项目参数!$J$32 &amp;"项目进度计划!$a$" &amp; MATCH('临-任务'!AG225,项目进度计划!$A:$A,0),"[" &amp;'临-任务'!AG225 &amp; "]" &amp; VLOOKUP('临-任务'!AG225,项目进度计划!$A:$C,3,FALSE)))</f>
        <v/>
      </c>
      <c r="F225" s="14" t="str">
        <f ca="1">IF('临-任务'!AH225="","",HYPERLINK(项目参数!$J$32 &amp;"项目进度计划!$a$" &amp; MATCH('临-任务'!AH225,项目进度计划!$A:$A,0),"[" &amp;'临-任务'!AH225 &amp; "]" &amp; VLOOKUP('临-任务'!AH225,项目进度计划!$A:$C,3,FALSE)))</f>
        <v/>
      </c>
    </row>
    <row r="226" spans="1:6">
      <c r="A226" s="14" t="str">
        <f>IF('临-任务'!S226,'临-任务'!P226,"")</f>
        <v/>
      </c>
      <c r="B226" s="14" t="str">
        <f ca="1">IF('临-任务'!AD226="","",HYPERLINK(项目参数!$J$32 &amp;"项目进度计划!$a$" &amp; MATCH('临-任务'!AD226,项目进度计划!$A:$A,0),"[" &amp;'临-任务'!AD226 &amp; "]" &amp; VLOOKUP('临-任务'!AD226,项目进度计划!$A:$C,3,FALSE)))</f>
        <v/>
      </c>
      <c r="C226" s="14" t="str">
        <f ca="1">IF('临-任务'!AE226="","",HYPERLINK(项目参数!$J$32 &amp;"项目进度计划!$a$" &amp; MATCH('临-任务'!AE226,项目进度计划!$A:$A,0),"[" &amp;'临-任务'!AE226 &amp; "]" &amp; VLOOKUP('临-任务'!AE226,项目进度计划!$A:$C,3,FALSE)))</f>
        <v/>
      </c>
      <c r="D226" s="14" t="str">
        <f ca="1">IF('临-任务'!AF226="","",HYPERLINK(项目参数!$J$32 &amp;"项目进度计划!$a$" &amp; MATCH('临-任务'!AF226,项目进度计划!$A:$A,0),"[" &amp;'临-任务'!AF226 &amp; "]" &amp; VLOOKUP('临-任务'!AF226,项目进度计划!$A:$C,3,FALSE)))</f>
        <v/>
      </c>
      <c r="E226" s="14" t="str">
        <f ca="1">IF('临-任务'!AG226="","",HYPERLINK(项目参数!$J$32 &amp;"项目进度计划!$a$" &amp; MATCH('临-任务'!AG226,项目进度计划!$A:$A,0),"[" &amp;'临-任务'!AG226 &amp; "]" &amp; VLOOKUP('临-任务'!AG226,项目进度计划!$A:$C,3,FALSE)))</f>
        <v/>
      </c>
      <c r="F226" s="14" t="str">
        <f ca="1">IF('临-任务'!AH226="","",HYPERLINK(项目参数!$J$32 &amp;"项目进度计划!$a$" &amp; MATCH('临-任务'!AH226,项目进度计划!$A:$A,0),"[" &amp;'临-任务'!AH226 &amp; "]" &amp; VLOOKUP('临-任务'!AH226,项目进度计划!$A:$C,3,FALSE)))</f>
        <v/>
      </c>
    </row>
    <row r="227" spans="1:6">
      <c r="A227" s="14" t="str">
        <f>IF('临-任务'!S227,'临-任务'!P227,"")</f>
        <v/>
      </c>
      <c r="B227" s="14" t="str">
        <f ca="1">IF('临-任务'!AD227="","",HYPERLINK(项目参数!$J$32 &amp;"项目进度计划!$a$" &amp; MATCH('临-任务'!AD227,项目进度计划!$A:$A,0),"[" &amp;'临-任务'!AD227 &amp; "]" &amp; VLOOKUP('临-任务'!AD227,项目进度计划!$A:$C,3,FALSE)))</f>
        <v/>
      </c>
      <c r="C227" s="14" t="str">
        <f ca="1">IF('临-任务'!AE227="","",HYPERLINK(项目参数!$J$32 &amp;"项目进度计划!$a$" &amp; MATCH('临-任务'!AE227,项目进度计划!$A:$A,0),"[" &amp;'临-任务'!AE227 &amp; "]" &amp; VLOOKUP('临-任务'!AE227,项目进度计划!$A:$C,3,FALSE)))</f>
        <v/>
      </c>
      <c r="D227" s="14" t="str">
        <f ca="1">IF('临-任务'!AF227="","",HYPERLINK(项目参数!$J$32 &amp;"项目进度计划!$a$" &amp; MATCH('临-任务'!AF227,项目进度计划!$A:$A,0),"[" &amp;'临-任务'!AF227 &amp; "]" &amp; VLOOKUP('临-任务'!AF227,项目进度计划!$A:$C,3,FALSE)))</f>
        <v/>
      </c>
      <c r="E227" s="14" t="str">
        <f ca="1">IF('临-任务'!AG227="","",HYPERLINK(项目参数!$J$32 &amp;"项目进度计划!$a$" &amp; MATCH('临-任务'!AG227,项目进度计划!$A:$A,0),"[" &amp;'临-任务'!AG227 &amp; "]" &amp; VLOOKUP('临-任务'!AG227,项目进度计划!$A:$C,3,FALSE)))</f>
        <v/>
      </c>
      <c r="F227" s="14" t="str">
        <f ca="1">IF('临-任务'!AH227="","",HYPERLINK(项目参数!$J$32 &amp;"项目进度计划!$a$" &amp; MATCH('临-任务'!AH227,项目进度计划!$A:$A,0),"[" &amp;'临-任务'!AH227 &amp; "]" &amp; VLOOKUP('临-任务'!AH227,项目进度计划!$A:$C,3,FALSE)))</f>
        <v/>
      </c>
    </row>
    <row r="228" spans="1:6">
      <c r="A228" s="14" t="str">
        <f>IF('临-任务'!S228,'临-任务'!P228,"")</f>
        <v/>
      </c>
      <c r="B228" s="14" t="str">
        <f ca="1">IF('临-任务'!AD228="","",HYPERLINK(项目参数!$J$32 &amp;"项目进度计划!$a$" &amp; MATCH('临-任务'!AD228,项目进度计划!$A:$A,0),"[" &amp;'临-任务'!AD228 &amp; "]" &amp; VLOOKUP('临-任务'!AD228,项目进度计划!$A:$C,3,FALSE)))</f>
        <v/>
      </c>
      <c r="C228" s="14" t="str">
        <f ca="1">IF('临-任务'!AE228="","",HYPERLINK(项目参数!$J$32 &amp;"项目进度计划!$a$" &amp; MATCH('临-任务'!AE228,项目进度计划!$A:$A,0),"[" &amp;'临-任务'!AE228 &amp; "]" &amp; VLOOKUP('临-任务'!AE228,项目进度计划!$A:$C,3,FALSE)))</f>
        <v/>
      </c>
      <c r="D228" s="14" t="str">
        <f ca="1">IF('临-任务'!AF228="","",HYPERLINK(项目参数!$J$32 &amp;"项目进度计划!$a$" &amp; MATCH('临-任务'!AF228,项目进度计划!$A:$A,0),"[" &amp;'临-任务'!AF228 &amp; "]" &amp; VLOOKUP('临-任务'!AF228,项目进度计划!$A:$C,3,FALSE)))</f>
        <v/>
      </c>
      <c r="E228" s="14" t="str">
        <f ca="1">IF('临-任务'!AG228="","",HYPERLINK(项目参数!$J$32 &amp;"项目进度计划!$a$" &amp; MATCH('临-任务'!AG228,项目进度计划!$A:$A,0),"[" &amp;'临-任务'!AG228 &amp; "]" &amp; VLOOKUP('临-任务'!AG228,项目进度计划!$A:$C,3,FALSE)))</f>
        <v/>
      </c>
      <c r="F228" s="14" t="str">
        <f ca="1">IF('临-任务'!AH228="","",HYPERLINK(项目参数!$J$32 &amp;"项目进度计划!$a$" &amp; MATCH('临-任务'!AH228,项目进度计划!$A:$A,0),"[" &amp;'临-任务'!AH228 &amp; "]" &amp; VLOOKUP('临-任务'!AH228,项目进度计划!$A:$C,3,FALSE)))</f>
        <v/>
      </c>
    </row>
    <row r="229" spans="1:6">
      <c r="A229" s="14" t="str">
        <f>IF('临-任务'!S229,'临-任务'!P229,"")</f>
        <v/>
      </c>
      <c r="B229" s="14" t="str">
        <f ca="1">IF('临-任务'!AD229="","",HYPERLINK(项目参数!$J$32 &amp;"项目进度计划!$a$" &amp; MATCH('临-任务'!AD229,项目进度计划!$A:$A,0),"[" &amp;'临-任务'!AD229 &amp; "]" &amp; VLOOKUP('临-任务'!AD229,项目进度计划!$A:$C,3,FALSE)))</f>
        <v/>
      </c>
      <c r="C229" s="14" t="str">
        <f ca="1">IF('临-任务'!AE229="","",HYPERLINK(项目参数!$J$32 &amp;"项目进度计划!$a$" &amp; MATCH('临-任务'!AE229,项目进度计划!$A:$A,0),"[" &amp;'临-任务'!AE229 &amp; "]" &amp; VLOOKUP('临-任务'!AE229,项目进度计划!$A:$C,3,FALSE)))</f>
        <v/>
      </c>
      <c r="D229" s="14" t="str">
        <f ca="1">IF('临-任务'!AF229="","",HYPERLINK(项目参数!$J$32 &amp;"项目进度计划!$a$" &amp; MATCH('临-任务'!AF229,项目进度计划!$A:$A,0),"[" &amp;'临-任务'!AF229 &amp; "]" &amp; VLOOKUP('临-任务'!AF229,项目进度计划!$A:$C,3,FALSE)))</f>
        <v/>
      </c>
      <c r="E229" s="14" t="str">
        <f ca="1">IF('临-任务'!AG229="","",HYPERLINK(项目参数!$J$32 &amp;"项目进度计划!$a$" &amp; MATCH('临-任务'!AG229,项目进度计划!$A:$A,0),"[" &amp;'临-任务'!AG229 &amp; "]" &amp; VLOOKUP('临-任务'!AG229,项目进度计划!$A:$C,3,FALSE)))</f>
        <v/>
      </c>
      <c r="F229" s="14" t="str">
        <f ca="1">IF('临-任务'!AH229="","",HYPERLINK(项目参数!$J$32 &amp;"项目进度计划!$a$" &amp; MATCH('临-任务'!AH229,项目进度计划!$A:$A,0),"[" &amp;'临-任务'!AH229 &amp; "]" &amp; VLOOKUP('临-任务'!AH229,项目进度计划!$A:$C,3,FALSE)))</f>
        <v/>
      </c>
    </row>
    <row r="230" spans="1:6">
      <c r="A230" s="14" t="str">
        <f>IF('临-任务'!S230,'临-任务'!P230,"")</f>
        <v/>
      </c>
      <c r="B230" s="14" t="str">
        <f ca="1">IF('临-任务'!AD230="","",HYPERLINK(项目参数!$J$32 &amp;"项目进度计划!$a$" &amp; MATCH('临-任务'!AD230,项目进度计划!$A:$A,0),"[" &amp;'临-任务'!AD230 &amp; "]" &amp; VLOOKUP('临-任务'!AD230,项目进度计划!$A:$C,3,FALSE)))</f>
        <v/>
      </c>
      <c r="C230" s="14" t="str">
        <f ca="1">IF('临-任务'!AE230="","",HYPERLINK(项目参数!$J$32 &amp;"项目进度计划!$a$" &amp; MATCH('临-任务'!AE230,项目进度计划!$A:$A,0),"[" &amp;'临-任务'!AE230 &amp; "]" &amp; VLOOKUP('临-任务'!AE230,项目进度计划!$A:$C,3,FALSE)))</f>
        <v/>
      </c>
      <c r="D230" s="14" t="str">
        <f ca="1">IF('临-任务'!AF230="","",HYPERLINK(项目参数!$J$32 &amp;"项目进度计划!$a$" &amp; MATCH('临-任务'!AF230,项目进度计划!$A:$A,0),"[" &amp;'临-任务'!AF230 &amp; "]" &amp; VLOOKUP('临-任务'!AF230,项目进度计划!$A:$C,3,FALSE)))</f>
        <v/>
      </c>
      <c r="E230" s="14" t="str">
        <f ca="1">IF('临-任务'!AG230="","",HYPERLINK(项目参数!$J$32 &amp;"项目进度计划!$a$" &amp; MATCH('临-任务'!AG230,项目进度计划!$A:$A,0),"[" &amp;'临-任务'!AG230 &amp; "]" &amp; VLOOKUP('临-任务'!AG230,项目进度计划!$A:$C,3,FALSE)))</f>
        <v/>
      </c>
      <c r="F230" s="14" t="str">
        <f ca="1">IF('临-任务'!AH230="","",HYPERLINK(项目参数!$J$32 &amp;"项目进度计划!$a$" &amp; MATCH('临-任务'!AH230,项目进度计划!$A:$A,0),"[" &amp;'临-任务'!AH230 &amp; "]" &amp; VLOOKUP('临-任务'!AH230,项目进度计划!$A:$C,3,FALSE)))</f>
        <v/>
      </c>
    </row>
    <row r="231" spans="1:6">
      <c r="A231" s="14" t="str">
        <f>IF('临-任务'!S231,'临-任务'!P231,"")</f>
        <v/>
      </c>
      <c r="B231" s="14" t="str">
        <f ca="1">IF('临-任务'!AD231="","",HYPERLINK(项目参数!$J$32 &amp;"项目进度计划!$a$" &amp; MATCH('临-任务'!AD231,项目进度计划!$A:$A,0),"[" &amp;'临-任务'!AD231 &amp; "]" &amp; VLOOKUP('临-任务'!AD231,项目进度计划!$A:$C,3,FALSE)))</f>
        <v/>
      </c>
      <c r="C231" s="14" t="str">
        <f ca="1">IF('临-任务'!AE231="","",HYPERLINK(项目参数!$J$32 &amp;"项目进度计划!$a$" &amp; MATCH('临-任务'!AE231,项目进度计划!$A:$A,0),"[" &amp;'临-任务'!AE231 &amp; "]" &amp; VLOOKUP('临-任务'!AE231,项目进度计划!$A:$C,3,FALSE)))</f>
        <v/>
      </c>
      <c r="D231" s="14" t="str">
        <f ca="1">IF('临-任务'!AF231="","",HYPERLINK(项目参数!$J$32 &amp;"项目进度计划!$a$" &amp; MATCH('临-任务'!AF231,项目进度计划!$A:$A,0),"[" &amp;'临-任务'!AF231 &amp; "]" &amp; VLOOKUP('临-任务'!AF231,项目进度计划!$A:$C,3,FALSE)))</f>
        <v/>
      </c>
      <c r="E231" s="14" t="str">
        <f ca="1">IF('临-任务'!AG231="","",HYPERLINK(项目参数!$J$32 &amp;"项目进度计划!$a$" &amp; MATCH('临-任务'!AG231,项目进度计划!$A:$A,0),"[" &amp;'临-任务'!AG231 &amp; "]" &amp; VLOOKUP('临-任务'!AG231,项目进度计划!$A:$C,3,FALSE)))</f>
        <v/>
      </c>
      <c r="F231" s="14" t="str">
        <f ca="1">IF('临-任务'!AH231="","",HYPERLINK(项目参数!$J$32 &amp;"项目进度计划!$a$" &amp; MATCH('临-任务'!AH231,项目进度计划!$A:$A,0),"[" &amp;'临-任务'!AH231 &amp; "]" &amp; VLOOKUP('临-任务'!AH231,项目进度计划!$A:$C,3,FALSE)))</f>
        <v/>
      </c>
    </row>
    <row r="232" spans="1:6">
      <c r="A232" s="14" t="str">
        <f>IF('临-任务'!S232,'临-任务'!P232,"")</f>
        <v/>
      </c>
      <c r="B232" s="14" t="str">
        <f ca="1">IF('临-任务'!AD232="","",HYPERLINK(项目参数!$J$32 &amp;"项目进度计划!$a$" &amp; MATCH('临-任务'!AD232,项目进度计划!$A:$A,0),"[" &amp;'临-任务'!AD232 &amp; "]" &amp; VLOOKUP('临-任务'!AD232,项目进度计划!$A:$C,3,FALSE)))</f>
        <v/>
      </c>
      <c r="C232" s="14" t="str">
        <f ca="1">IF('临-任务'!AE232="","",HYPERLINK(项目参数!$J$32 &amp;"项目进度计划!$a$" &amp; MATCH('临-任务'!AE232,项目进度计划!$A:$A,0),"[" &amp;'临-任务'!AE232 &amp; "]" &amp; VLOOKUP('临-任务'!AE232,项目进度计划!$A:$C,3,FALSE)))</f>
        <v/>
      </c>
      <c r="D232" s="14" t="str">
        <f ca="1">IF('临-任务'!AF232="","",HYPERLINK(项目参数!$J$32 &amp;"项目进度计划!$a$" &amp; MATCH('临-任务'!AF232,项目进度计划!$A:$A,0),"[" &amp;'临-任务'!AF232 &amp; "]" &amp; VLOOKUP('临-任务'!AF232,项目进度计划!$A:$C,3,FALSE)))</f>
        <v/>
      </c>
      <c r="E232" s="14" t="str">
        <f ca="1">IF('临-任务'!AG232="","",HYPERLINK(项目参数!$J$32 &amp;"项目进度计划!$a$" &amp; MATCH('临-任务'!AG232,项目进度计划!$A:$A,0),"[" &amp;'临-任务'!AG232 &amp; "]" &amp; VLOOKUP('临-任务'!AG232,项目进度计划!$A:$C,3,FALSE)))</f>
        <v/>
      </c>
      <c r="F232" s="14" t="str">
        <f ca="1">IF('临-任务'!AH232="","",HYPERLINK(项目参数!$J$32 &amp;"项目进度计划!$a$" &amp; MATCH('临-任务'!AH232,项目进度计划!$A:$A,0),"[" &amp;'临-任务'!AH232 &amp; "]" &amp; VLOOKUP('临-任务'!AH232,项目进度计划!$A:$C,3,FALSE)))</f>
        <v/>
      </c>
    </row>
    <row r="233" spans="1:6">
      <c r="A233" s="14" t="str">
        <f>IF('临-任务'!S233,'临-任务'!P233,"")</f>
        <v/>
      </c>
      <c r="B233" s="14" t="str">
        <f ca="1">IF('临-任务'!AD233="","",HYPERLINK(项目参数!$J$32 &amp;"项目进度计划!$a$" &amp; MATCH('临-任务'!AD233,项目进度计划!$A:$A,0),"[" &amp;'临-任务'!AD233 &amp; "]" &amp; VLOOKUP('临-任务'!AD233,项目进度计划!$A:$C,3,FALSE)))</f>
        <v/>
      </c>
      <c r="C233" s="14" t="str">
        <f ca="1">IF('临-任务'!AE233="","",HYPERLINK(项目参数!$J$32 &amp;"项目进度计划!$a$" &amp; MATCH('临-任务'!AE233,项目进度计划!$A:$A,0),"[" &amp;'临-任务'!AE233 &amp; "]" &amp; VLOOKUP('临-任务'!AE233,项目进度计划!$A:$C,3,FALSE)))</f>
        <v/>
      </c>
      <c r="D233" s="14" t="str">
        <f ca="1">IF('临-任务'!AF233="","",HYPERLINK(项目参数!$J$32 &amp;"项目进度计划!$a$" &amp; MATCH('临-任务'!AF233,项目进度计划!$A:$A,0),"[" &amp;'临-任务'!AF233 &amp; "]" &amp; VLOOKUP('临-任务'!AF233,项目进度计划!$A:$C,3,FALSE)))</f>
        <v/>
      </c>
      <c r="E233" s="14" t="str">
        <f ca="1">IF('临-任务'!AG233="","",HYPERLINK(项目参数!$J$32 &amp;"项目进度计划!$a$" &amp; MATCH('临-任务'!AG233,项目进度计划!$A:$A,0),"[" &amp;'临-任务'!AG233 &amp; "]" &amp; VLOOKUP('临-任务'!AG233,项目进度计划!$A:$C,3,FALSE)))</f>
        <v/>
      </c>
      <c r="F233" s="14" t="str">
        <f ca="1">IF('临-任务'!AH233="","",HYPERLINK(项目参数!$J$32 &amp;"项目进度计划!$a$" &amp; MATCH('临-任务'!AH233,项目进度计划!$A:$A,0),"[" &amp;'临-任务'!AH233 &amp; "]" &amp; VLOOKUP('临-任务'!AH233,项目进度计划!$A:$C,3,FALSE)))</f>
        <v/>
      </c>
    </row>
    <row r="234" spans="1:6">
      <c r="A234" s="14" t="str">
        <f>IF('临-任务'!S234,'临-任务'!P234,"")</f>
        <v/>
      </c>
      <c r="B234" s="14" t="str">
        <f ca="1">IF('临-任务'!AD234="","",HYPERLINK(项目参数!$J$32 &amp;"项目进度计划!$a$" &amp; MATCH('临-任务'!AD234,项目进度计划!$A:$A,0),"[" &amp;'临-任务'!AD234 &amp; "]" &amp; VLOOKUP('临-任务'!AD234,项目进度计划!$A:$C,3,FALSE)))</f>
        <v/>
      </c>
      <c r="C234" s="14" t="str">
        <f ca="1">IF('临-任务'!AE234="","",HYPERLINK(项目参数!$J$32 &amp;"项目进度计划!$a$" &amp; MATCH('临-任务'!AE234,项目进度计划!$A:$A,0),"[" &amp;'临-任务'!AE234 &amp; "]" &amp; VLOOKUP('临-任务'!AE234,项目进度计划!$A:$C,3,FALSE)))</f>
        <v/>
      </c>
      <c r="D234" s="14" t="str">
        <f ca="1">IF('临-任务'!AF234="","",HYPERLINK(项目参数!$J$32 &amp;"项目进度计划!$a$" &amp; MATCH('临-任务'!AF234,项目进度计划!$A:$A,0),"[" &amp;'临-任务'!AF234 &amp; "]" &amp; VLOOKUP('临-任务'!AF234,项目进度计划!$A:$C,3,FALSE)))</f>
        <v/>
      </c>
      <c r="E234" s="14" t="str">
        <f ca="1">IF('临-任务'!AG234="","",HYPERLINK(项目参数!$J$32 &amp;"项目进度计划!$a$" &amp; MATCH('临-任务'!AG234,项目进度计划!$A:$A,0),"[" &amp;'临-任务'!AG234 &amp; "]" &amp; VLOOKUP('临-任务'!AG234,项目进度计划!$A:$C,3,FALSE)))</f>
        <v/>
      </c>
      <c r="F234" s="14" t="str">
        <f ca="1">IF('临-任务'!AH234="","",HYPERLINK(项目参数!$J$32 &amp;"项目进度计划!$a$" &amp; MATCH('临-任务'!AH234,项目进度计划!$A:$A,0),"[" &amp;'临-任务'!AH234 &amp; "]" &amp; VLOOKUP('临-任务'!AH234,项目进度计划!$A:$C,3,FALSE)))</f>
        <v/>
      </c>
    </row>
    <row r="235" spans="1:6">
      <c r="A235" s="14" t="str">
        <f>IF('临-任务'!S235,'临-任务'!P235,"")</f>
        <v/>
      </c>
      <c r="B235" s="14" t="str">
        <f ca="1">IF('临-任务'!AD235="","",HYPERLINK(项目参数!$J$32 &amp;"项目进度计划!$a$" &amp; MATCH('临-任务'!AD235,项目进度计划!$A:$A,0),"[" &amp;'临-任务'!AD235 &amp; "]" &amp; VLOOKUP('临-任务'!AD235,项目进度计划!$A:$C,3,FALSE)))</f>
        <v/>
      </c>
      <c r="C235" s="14" t="str">
        <f ca="1">IF('临-任务'!AE235="","",HYPERLINK(项目参数!$J$32 &amp;"项目进度计划!$a$" &amp; MATCH('临-任务'!AE235,项目进度计划!$A:$A,0),"[" &amp;'临-任务'!AE235 &amp; "]" &amp; VLOOKUP('临-任务'!AE235,项目进度计划!$A:$C,3,FALSE)))</f>
        <v/>
      </c>
      <c r="D235" s="14" t="str">
        <f ca="1">IF('临-任务'!AF235="","",HYPERLINK(项目参数!$J$32 &amp;"项目进度计划!$a$" &amp; MATCH('临-任务'!AF235,项目进度计划!$A:$A,0),"[" &amp;'临-任务'!AF235 &amp; "]" &amp; VLOOKUP('临-任务'!AF235,项目进度计划!$A:$C,3,FALSE)))</f>
        <v/>
      </c>
      <c r="E235" s="14" t="str">
        <f ca="1">IF('临-任务'!AG235="","",HYPERLINK(项目参数!$J$32 &amp;"项目进度计划!$a$" &amp; MATCH('临-任务'!AG235,项目进度计划!$A:$A,0),"[" &amp;'临-任务'!AG235 &amp; "]" &amp; VLOOKUP('临-任务'!AG235,项目进度计划!$A:$C,3,FALSE)))</f>
        <v/>
      </c>
      <c r="F235" s="14" t="str">
        <f ca="1">IF('临-任务'!AH235="","",HYPERLINK(项目参数!$J$32 &amp;"项目进度计划!$a$" &amp; MATCH('临-任务'!AH235,项目进度计划!$A:$A,0),"[" &amp;'临-任务'!AH235 &amp; "]" &amp; VLOOKUP('临-任务'!AH235,项目进度计划!$A:$C,3,FALSE)))</f>
        <v/>
      </c>
    </row>
    <row r="236" spans="1:6">
      <c r="A236" s="14" t="str">
        <f>IF('临-任务'!S236,'临-任务'!P236,"")</f>
        <v/>
      </c>
      <c r="B236" s="14" t="str">
        <f ca="1">IF('临-任务'!AD236="","",HYPERLINK(项目参数!$J$32 &amp;"项目进度计划!$a$" &amp; MATCH('临-任务'!AD236,项目进度计划!$A:$A,0),"[" &amp;'临-任务'!AD236 &amp; "]" &amp; VLOOKUP('临-任务'!AD236,项目进度计划!$A:$C,3,FALSE)))</f>
        <v/>
      </c>
      <c r="C236" s="14" t="str">
        <f ca="1">IF('临-任务'!AE236="","",HYPERLINK(项目参数!$J$32 &amp;"项目进度计划!$a$" &amp; MATCH('临-任务'!AE236,项目进度计划!$A:$A,0),"[" &amp;'临-任务'!AE236 &amp; "]" &amp; VLOOKUP('临-任务'!AE236,项目进度计划!$A:$C,3,FALSE)))</f>
        <v/>
      </c>
      <c r="D236" s="14" t="str">
        <f ca="1">IF('临-任务'!AF236="","",HYPERLINK(项目参数!$J$32 &amp;"项目进度计划!$a$" &amp; MATCH('临-任务'!AF236,项目进度计划!$A:$A,0),"[" &amp;'临-任务'!AF236 &amp; "]" &amp; VLOOKUP('临-任务'!AF236,项目进度计划!$A:$C,3,FALSE)))</f>
        <v/>
      </c>
      <c r="E236" s="14" t="str">
        <f ca="1">IF('临-任务'!AG236="","",HYPERLINK(项目参数!$J$32 &amp;"项目进度计划!$a$" &amp; MATCH('临-任务'!AG236,项目进度计划!$A:$A,0),"[" &amp;'临-任务'!AG236 &amp; "]" &amp; VLOOKUP('临-任务'!AG236,项目进度计划!$A:$C,3,FALSE)))</f>
        <v/>
      </c>
      <c r="F236" s="14" t="str">
        <f ca="1">IF('临-任务'!AH236="","",HYPERLINK(项目参数!$J$32 &amp;"项目进度计划!$a$" &amp; MATCH('临-任务'!AH236,项目进度计划!$A:$A,0),"[" &amp;'临-任务'!AH236 &amp; "]" &amp; VLOOKUP('临-任务'!AH236,项目进度计划!$A:$C,3,FALSE)))</f>
        <v/>
      </c>
    </row>
    <row r="237" spans="1:6">
      <c r="A237" s="14" t="str">
        <f>IF('临-任务'!S237,'临-任务'!P237,"")</f>
        <v/>
      </c>
      <c r="B237" s="14" t="str">
        <f ca="1">IF('临-任务'!AD237="","",HYPERLINK(项目参数!$J$32 &amp;"项目进度计划!$a$" &amp; MATCH('临-任务'!AD237,项目进度计划!$A:$A,0),"[" &amp;'临-任务'!AD237 &amp; "]" &amp; VLOOKUP('临-任务'!AD237,项目进度计划!$A:$C,3,FALSE)))</f>
        <v/>
      </c>
      <c r="C237" s="14" t="str">
        <f ca="1">IF('临-任务'!AE237="","",HYPERLINK(项目参数!$J$32 &amp;"项目进度计划!$a$" &amp; MATCH('临-任务'!AE237,项目进度计划!$A:$A,0),"[" &amp;'临-任务'!AE237 &amp; "]" &amp; VLOOKUP('临-任务'!AE237,项目进度计划!$A:$C,3,FALSE)))</f>
        <v/>
      </c>
      <c r="D237" s="14" t="str">
        <f ca="1">IF('临-任务'!AF237="","",HYPERLINK(项目参数!$J$32 &amp;"项目进度计划!$a$" &amp; MATCH('临-任务'!AF237,项目进度计划!$A:$A,0),"[" &amp;'临-任务'!AF237 &amp; "]" &amp; VLOOKUP('临-任务'!AF237,项目进度计划!$A:$C,3,FALSE)))</f>
        <v/>
      </c>
      <c r="E237" s="14" t="str">
        <f ca="1">IF('临-任务'!AG237="","",HYPERLINK(项目参数!$J$32 &amp;"项目进度计划!$a$" &amp; MATCH('临-任务'!AG237,项目进度计划!$A:$A,0),"[" &amp;'临-任务'!AG237 &amp; "]" &amp; VLOOKUP('临-任务'!AG237,项目进度计划!$A:$C,3,FALSE)))</f>
        <v/>
      </c>
      <c r="F237" s="14" t="str">
        <f ca="1">IF('临-任务'!AH237="","",HYPERLINK(项目参数!$J$32 &amp;"项目进度计划!$a$" &amp; MATCH('临-任务'!AH237,项目进度计划!$A:$A,0),"[" &amp;'临-任务'!AH237 &amp; "]" &amp; VLOOKUP('临-任务'!AH237,项目进度计划!$A:$C,3,FALSE)))</f>
        <v/>
      </c>
    </row>
    <row r="238" spans="1:6">
      <c r="A238" s="14" t="str">
        <f>IF('临-任务'!S238,'临-任务'!P238,"")</f>
        <v/>
      </c>
      <c r="B238" s="14" t="str">
        <f ca="1">IF('临-任务'!AD238="","",HYPERLINK(项目参数!$J$32 &amp;"项目进度计划!$a$" &amp; MATCH('临-任务'!AD238,项目进度计划!$A:$A,0),"[" &amp;'临-任务'!AD238 &amp; "]" &amp; VLOOKUP('临-任务'!AD238,项目进度计划!$A:$C,3,FALSE)))</f>
        <v/>
      </c>
      <c r="C238" s="14" t="str">
        <f ca="1">IF('临-任务'!AE238="","",HYPERLINK(项目参数!$J$32 &amp;"项目进度计划!$a$" &amp; MATCH('临-任务'!AE238,项目进度计划!$A:$A,0),"[" &amp;'临-任务'!AE238 &amp; "]" &amp; VLOOKUP('临-任务'!AE238,项目进度计划!$A:$C,3,FALSE)))</f>
        <v/>
      </c>
      <c r="D238" s="14" t="str">
        <f ca="1">IF('临-任务'!AF238="","",HYPERLINK(项目参数!$J$32 &amp;"项目进度计划!$a$" &amp; MATCH('临-任务'!AF238,项目进度计划!$A:$A,0),"[" &amp;'临-任务'!AF238 &amp; "]" &amp; VLOOKUP('临-任务'!AF238,项目进度计划!$A:$C,3,FALSE)))</f>
        <v/>
      </c>
      <c r="E238" s="14" t="str">
        <f ca="1">IF('临-任务'!AG238="","",HYPERLINK(项目参数!$J$32 &amp;"项目进度计划!$a$" &amp; MATCH('临-任务'!AG238,项目进度计划!$A:$A,0),"[" &amp;'临-任务'!AG238 &amp; "]" &amp; VLOOKUP('临-任务'!AG238,项目进度计划!$A:$C,3,FALSE)))</f>
        <v/>
      </c>
      <c r="F238" s="14" t="str">
        <f ca="1">IF('临-任务'!AH238="","",HYPERLINK(项目参数!$J$32 &amp;"项目进度计划!$a$" &amp; MATCH('临-任务'!AH238,项目进度计划!$A:$A,0),"[" &amp;'临-任务'!AH238 &amp; "]" &amp; VLOOKUP('临-任务'!AH238,项目进度计划!$A:$C,3,FALSE)))</f>
        <v/>
      </c>
    </row>
    <row r="239" spans="1:6">
      <c r="A239" s="14" t="str">
        <f>IF('临-任务'!S239,'临-任务'!P239,"")</f>
        <v/>
      </c>
      <c r="B239" s="14" t="str">
        <f ca="1">IF('临-任务'!AD239="","",HYPERLINK(项目参数!$J$32 &amp;"项目进度计划!$a$" &amp; MATCH('临-任务'!AD239,项目进度计划!$A:$A,0),"[" &amp;'临-任务'!AD239 &amp; "]" &amp; VLOOKUP('临-任务'!AD239,项目进度计划!$A:$C,3,FALSE)))</f>
        <v/>
      </c>
      <c r="C239" s="14" t="str">
        <f ca="1">IF('临-任务'!AE239="","",HYPERLINK(项目参数!$J$32 &amp;"项目进度计划!$a$" &amp; MATCH('临-任务'!AE239,项目进度计划!$A:$A,0),"[" &amp;'临-任务'!AE239 &amp; "]" &amp; VLOOKUP('临-任务'!AE239,项目进度计划!$A:$C,3,FALSE)))</f>
        <v/>
      </c>
      <c r="D239" s="14" t="str">
        <f ca="1">IF('临-任务'!AF239="","",HYPERLINK(项目参数!$J$32 &amp;"项目进度计划!$a$" &amp; MATCH('临-任务'!AF239,项目进度计划!$A:$A,0),"[" &amp;'临-任务'!AF239 &amp; "]" &amp; VLOOKUP('临-任务'!AF239,项目进度计划!$A:$C,3,FALSE)))</f>
        <v/>
      </c>
      <c r="E239" s="14" t="str">
        <f ca="1">IF('临-任务'!AG239="","",HYPERLINK(项目参数!$J$32 &amp;"项目进度计划!$a$" &amp; MATCH('临-任务'!AG239,项目进度计划!$A:$A,0),"[" &amp;'临-任务'!AG239 &amp; "]" &amp; VLOOKUP('临-任务'!AG239,项目进度计划!$A:$C,3,FALSE)))</f>
        <v/>
      </c>
      <c r="F239" s="14" t="str">
        <f ca="1">IF('临-任务'!AH239="","",HYPERLINK(项目参数!$J$32 &amp;"项目进度计划!$a$" &amp; MATCH('临-任务'!AH239,项目进度计划!$A:$A,0),"[" &amp;'临-任务'!AH239 &amp; "]" &amp; VLOOKUP('临-任务'!AH239,项目进度计划!$A:$C,3,FALSE)))</f>
        <v/>
      </c>
    </row>
    <row r="240" spans="1:6">
      <c r="A240" s="14" t="str">
        <f>IF('临-任务'!S240,'临-任务'!P240,"")</f>
        <v/>
      </c>
      <c r="B240" s="14" t="str">
        <f ca="1">IF('临-任务'!AD240="","",HYPERLINK(项目参数!$J$32 &amp;"项目进度计划!$a$" &amp; MATCH('临-任务'!AD240,项目进度计划!$A:$A,0),"[" &amp;'临-任务'!AD240 &amp; "]" &amp; VLOOKUP('临-任务'!AD240,项目进度计划!$A:$C,3,FALSE)))</f>
        <v/>
      </c>
      <c r="C240" s="14" t="str">
        <f ca="1">IF('临-任务'!AE240="","",HYPERLINK(项目参数!$J$32 &amp;"项目进度计划!$a$" &amp; MATCH('临-任务'!AE240,项目进度计划!$A:$A,0),"[" &amp;'临-任务'!AE240 &amp; "]" &amp; VLOOKUP('临-任务'!AE240,项目进度计划!$A:$C,3,FALSE)))</f>
        <v/>
      </c>
      <c r="D240" s="14" t="str">
        <f ca="1">IF('临-任务'!AF240="","",HYPERLINK(项目参数!$J$32 &amp;"项目进度计划!$a$" &amp; MATCH('临-任务'!AF240,项目进度计划!$A:$A,0),"[" &amp;'临-任务'!AF240 &amp; "]" &amp; VLOOKUP('临-任务'!AF240,项目进度计划!$A:$C,3,FALSE)))</f>
        <v/>
      </c>
      <c r="E240" s="14" t="str">
        <f ca="1">IF('临-任务'!AG240="","",HYPERLINK(项目参数!$J$32 &amp;"项目进度计划!$a$" &amp; MATCH('临-任务'!AG240,项目进度计划!$A:$A,0),"[" &amp;'临-任务'!AG240 &amp; "]" &amp; VLOOKUP('临-任务'!AG240,项目进度计划!$A:$C,3,FALSE)))</f>
        <v/>
      </c>
      <c r="F240" s="14" t="str">
        <f ca="1">IF('临-任务'!AH240="","",HYPERLINK(项目参数!$J$32 &amp;"项目进度计划!$a$" &amp; MATCH('临-任务'!AH240,项目进度计划!$A:$A,0),"[" &amp;'临-任务'!AH240 &amp; "]" &amp; VLOOKUP('临-任务'!AH240,项目进度计划!$A:$C,3,FALSE)))</f>
        <v/>
      </c>
    </row>
    <row r="241" spans="1:6">
      <c r="A241" s="14" t="str">
        <f>IF('临-任务'!S241,'临-任务'!P241,"")</f>
        <v/>
      </c>
      <c r="B241" s="14" t="str">
        <f ca="1">IF('临-任务'!AD241="","",HYPERLINK(项目参数!$J$32 &amp;"项目进度计划!$a$" &amp; MATCH('临-任务'!AD241,项目进度计划!$A:$A,0),"[" &amp;'临-任务'!AD241 &amp; "]" &amp; VLOOKUP('临-任务'!AD241,项目进度计划!$A:$C,3,FALSE)))</f>
        <v/>
      </c>
      <c r="C241" s="14" t="str">
        <f ca="1">IF('临-任务'!AE241="","",HYPERLINK(项目参数!$J$32 &amp;"项目进度计划!$a$" &amp; MATCH('临-任务'!AE241,项目进度计划!$A:$A,0),"[" &amp;'临-任务'!AE241 &amp; "]" &amp; VLOOKUP('临-任务'!AE241,项目进度计划!$A:$C,3,FALSE)))</f>
        <v/>
      </c>
      <c r="D241" s="14" t="str">
        <f ca="1">IF('临-任务'!AF241="","",HYPERLINK(项目参数!$J$32 &amp;"项目进度计划!$a$" &amp; MATCH('临-任务'!AF241,项目进度计划!$A:$A,0),"[" &amp;'临-任务'!AF241 &amp; "]" &amp; VLOOKUP('临-任务'!AF241,项目进度计划!$A:$C,3,FALSE)))</f>
        <v/>
      </c>
      <c r="E241" s="14" t="str">
        <f ca="1">IF('临-任务'!AG241="","",HYPERLINK(项目参数!$J$32 &amp;"项目进度计划!$a$" &amp; MATCH('临-任务'!AG241,项目进度计划!$A:$A,0),"[" &amp;'临-任务'!AG241 &amp; "]" &amp; VLOOKUP('临-任务'!AG241,项目进度计划!$A:$C,3,FALSE)))</f>
        <v/>
      </c>
      <c r="F241" s="14" t="str">
        <f ca="1">IF('临-任务'!AH241="","",HYPERLINK(项目参数!$J$32 &amp;"项目进度计划!$a$" &amp; MATCH('临-任务'!AH241,项目进度计划!$A:$A,0),"[" &amp;'临-任务'!AH241 &amp; "]" &amp; VLOOKUP('临-任务'!AH241,项目进度计划!$A:$C,3,FALSE)))</f>
        <v/>
      </c>
    </row>
    <row r="242" spans="1:6">
      <c r="A242" s="14" t="str">
        <f>IF('临-任务'!S242,'临-任务'!P242,"")</f>
        <v/>
      </c>
      <c r="B242" s="14" t="str">
        <f ca="1">IF('临-任务'!AD242="","",HYPERLINK(项目参数!$J$32 &amp;"项目进度计划!$a$" &amp; MATCH('临-任务'!AD242,项目进度计划!$A:$A,0),"[" &amp;'临-任务'!AD242 &amp; "]" &amp; VLOOKUP('临-任务'!AD242,项目进度计划!$A:$C,3,FALSE)))</f>
        <v/>
      </c>
      <c r="C242" s="14" t="str">
        <f ca="1">IF('临-任务'!AE242="","",HYPERLINK(项目参数!$J$32 &amp;"项目进度计划!$a$" &amp; MATCH('临-任务'!AE242,项目进度计划!$A:$A,0),"[" &amp;'临-任务'!AE242 &amp; "]" &amp; VLOOKUP('临-任务'!AE242,项目进度计划!$A:$C,3,FALSE)))</f>
        <v/>
      </c>
      <c r="D242" s="14" t="str">
        <f ca="1">IF('临-任务'!AF242="","",HYPERLINK(项目参数!$J$32 &amp;"项目进度计划!$a$" &amp; MATCH('临-任务'!AF242,项目进度计划!$A:$A,0),"[" &amp;'临-任务'!AF242 &amp; "]" &amp; VLOOKUP('临-任务'!AF242,项目进度计划!$A:$C,3,FALSE)))</f>
        <v/>
      </c>
      <c r="E242" s="14" t="str">
        <f ca="1">IF('临-任务'!AG242="","",HYPERLINK(项目参数!$J$32 &amp;"项目进度计划!$a$" &amp; MATCH('临-任务'!AG242,项目进度计划!$A:$A,0),"[" &amp;'临-任务'!AG242 &amp; "]" &amp; VLOOKUP('临-任务'!AG242,项目进度计划!$A:$C,3,FALSE)))</f>
        <v/>
      </c>
      <c r="F242" s="14" t="str">
        <f ca="1">IF('临-任务'!AH242="","",HYPERLINK(项目参数!$J$32 &amp;"项目进度计划!$a$" &amp; MATCH('临-任务'!AH242,项目进度计划!$A:$A,0),"[" &amp;'临-任务'!AH242 &amp; "]" &amp; VLOOKUP('临-任务'!AH242,项目进度计划!$A:$C,3,FALSE)))</f>
        <v/>
      </c>
    </row>
    <row r="243" spans="1:6">
      <c r="A243" s="14" t="str">
        <f>IF('临-任务'!S243,'临-任务'!P243,"")</f>
        <v/>
      </c>
      <c r="B243" s="14" t="str">
        <f ca="1">IF('临-任务'!AD243="","",HYPERLINK(项目参数!$J$32 &amp;"项目进度计划!$a$" &amp; MATCH('临-任务'!AD243,项目进度计划!$A:$A,0),"[" &amp;'临-任务'!AD243 &amp; "]" &amp; VLOOKUP('临-任务'!AD243,项目进度计划!$A:$C,3,FALSE)))</f>
        <v/>
      </c>
      <c r="C243" s="14" t="str">
        <f ca="1">IF('临-任务'!AE243="","",HYPERLINK(项目参数!$J$32 &amp;"项目进度计划!$a$" &amp; MATCH('临-任务'!AE243,项目进度计划!$A:$A,0),"[" &amp;'临-任务'!AE243 &amp; "]" &amp; VLOOKUP('临-任务'!AE243,项目进度计划!$A:$C,3,FALSE)))</f>
        <v/>
      </c>
      <c r="D243" s="14" t="str">
        <f ca="1">IF('临-任务'!AF243="","",HYPERLINK(项目参数!$J$32 &amp;"项目进度计划!$a$" &amp; MATCH('临-任务'!AF243,项目进度计划!$A:$A,0),"[" &amp;'临-任务'!AF243 &amp; "]" &amp; VLOOKUP('临-任务'!AF243,项目进度计划!$A:$C,3,FALSE)))</f>
        <v/>
      </c>
      <c r="E243" s="14" t="str">
        <f ca="1">IF('临-任务'!AG243="","",HYPERLINK(项目参数!$J$32 &amp;"项目进度计划!$a$" &amp; MATCH('临-任务'!AG243,项目进度计划!$A:$A,0),"[" &amp;'临-任务'!AG243 &amp; "]" &amp; VLOOKUP('临-任务'!AG243,项目进度计划!$A:$C,3,FALSE)))</f>
        <v/>
      </c>
      <c r="F243" s="14" t="str">
        <f ca="1">IF('临-任务'!AH243="","",HYPERLINK(项目参数!$J$32 &amp;"项目进度计划!$a$" &amp; MATCH('临-任务'!AH243,项目进度计划!$A:$A,0),"[" &amp;'临-任务'!AH243 &amp; "]" &amp; VLOOKUP('临-任务'!AH243,项目进度计划!$A:$C,3,FALSE)))</f>
        <v/>
      </c>
    </row>
    <row r="244" spans="1:6">
      <c r="A244" s="14" t="str">
        <f>IF('临-任务'!S244,'临-任务'!P244,"")</f>
        <v/>
      </c>
      <c r="B244" s="14" t="str">
        <f ca="1">IF('临-任务'!AD244="","",HYPERLINK(项目参数!$J$32 &amp;"项目进度计划!$a$" &amp; MATCH('临-任务'!AD244,项目进度计划!$A:$A,0),"[" &amp;'临-任务'!AD244 &amp; "]" &amp; VLOOKUP('临-任务'!AD244,项目进度计划!$A:$C,3,FALSE)))</f>
        <v/>
      </c>
      <c r="C244" s="14" t="str">
        <f ca="1">IF('临-任务'!AE244="","",HYPERLINK(项目参数!$J$32 &amp;"项目进度计划!$a$" &amp; MATCH('临-任务'!AE244,项目进度计划!$A:$A,0),"[" &amp;'临-任务'!AE244 &amp; "]" &amp; VLOOKUP('临-任务'!AE244,项目进度计划!$A:$C,3,FALSE)))</f>
        <v/>
      </c>
      <c r="D244" s="14" t="str">
        <f ca="1">IF('临-任务'!AF244="","",HYPERLINK(项目参数!$J$32 &amp;"项目进度计划!$a$" &amp; MATCH('临-任务'!AF244,项目进度计划!$A:$A,0),"[" &amp;'临-任务'!AF244 &amp; "]" &amp; VLOOKUP('临-任务'!AF244,项目进度计划!$A:$C,3,FALSE)))</f>
        <v/>
      </c>
      <c r="E244" s="14" t="str">
        <f ca="1">IF('临-任务'!AG244="","",HYPERLINK(项目参数!$J$32 &amp;"项目进度计划!$a$" &amp; MATCH('临-任务'!AG244,项目进度计划!$A:$A,0),"[" &amp;'临-任务'!AG244 &amp; "]" &amp; VLOOKUP('临-任务'!AG244,项目进度计划!$A:$C,3,FALSE)))</f>
        <v/>
      </c>
      <c r="F244" s="14" t="str">
        <f ca="1">IF('临-任务'!AH244="","",HYPERLINK(项目参数!$J$32 &amp;"项目进度计划!$a$" &amp; MATCH('临-任务'!AH244,项目进度计划!$A:$A,0),"[" &amp;'临-任务'!AH244 &amp; "]" &amp; VLOOKUP('临-任务'!AH244,项目进度计划!$A:$C,3,FALSE)))</f>
        <v/>
      </c>
    </row>
    <row r="245" spans="1:6">
      <c r="A245" s="14" t="str">
        <f>IF('临-任务'!S245,'临-任务'!P245,"")</f>
        <v/>
      </c>
      <c r="B245" s="14" t="str">
        <f ca="1">IF('临-任务'!AD245="","",HYPERLINK(项目参数!$J$32 &amp;"项目进度计划!$a$" &amp; MATCH('临-任务'!AD245,项目进度计划!$A:$A,0),"[" &amp;'临-任务'!AD245 &amp; "]" &amp; VLOOKUP('临-任务'!AD245,项目进度计划!$A:$C,3,FALSE)))</f>
        <v/>
      </c>
      <c r="C245" s="14" t="str">
        <f ca="1">IF('临-任务'!AE245="","",HYPERLINK(项目参数!$J$32 &amp;"项目进度计划!$a$" &amp; MATCH('临-任务'!AE245,项目进度计划!$A:$A,0),"[" &amp;'临-任务'!AE245 &amp; "]" &amp; VLOOKUP('临-任务'!AE245,项目进度计划!$A:$C,3,FALSE)))</f>
        <v/>
      </c>
      <c r="D245" s="14" t="str">
        <f ca="1">IF('临-任务'!AF245="","",HYPERLINK(项目参数!$J$32 &amp;"项目进度计划!$a$" &amp; MATCH('临-任务'!AF245,项目进度计划!$A:$A,0),"[" &amp;'临-任务'!AF245 &amp; "]" &amp; VLOOKUP('临-任务'!AF245,项目进度计划!$A:$C,3,FALSE)))</f>
        <v/>
      </c>
      <c r="E245" s="14" t="str">
        <f ca="1">IF('临-任务'!AG245="","",HYPERLINK(项目参数!$J$32 &amp;"项目进度计划!$a$" &amp; MATCH('临-任务'!AG245,项目进度计划!$A:$A,0),"[" &amp;'临-任务'!AG245 &amp; "]" &amp; VLOOKUP('临-任务'!AG245,项目进度计划!$A:$C,3,FALSE)))</f>
        <v/>
      </c>
      <c r="F245" s="14" t="str">
        <f ca="1">IF('临-任务'!AH245="","",HYPERLINK(项目参数!$J$32 &amp;"项目进度计划!$a$" &amp; MATCH('临-任务'!AH245,项目进度计划!$A:$A,0),"[" &amp;'临-任务'!AH245 &amp; "]" &amp; VLOOKUP('临-任务'!AH245,项目进度计划!$A:$C,3,FALSE)))</f>
        <v/>
      </c>
    </row>
    <row r="246" spans="1:6">
      <c r="A246" s="14" t="str">
        <f>IF('临-任务'!S246,'临-任务'!P246,"")</f>
        <v/>
      </c>
      <c r="B246" s="14" t="str">
        <f ca="1">IF('临-任务'!AD246="","",HYPERLINK(项目参数!$J$32 &amp;"项目进度计划!$a$" &amp; MATCH('临-任务'!AD246,项目进度计划!$A:$A,0),"[" &amp;'临-任务'!AD246 &amp; "]" &amp; VLOOKUP('临-任务'!AD246,项目进度计划!$A:$C,3,FALSE)))</f>
        <v/>
      </c>
      <c r="C246" s="14" t="str">
        <f ca="1">IF('临-任务'!AE246="","",HYPERLINK(项目参数!$J$32 &amp;"项目进度计划!$a$" &amp; MATCH('临-任务'!AE246,项目进度计划!$A:$A,0),"[" &amp;'临-任务'!AE246 &amp; "]" &amp; VLOOKUP('临-任务'!AE246,项目进度计划!$A:$C,3,FALSE)))</f>
        <v/>
      </c>
      <c r="D246" s="14" t="str">
        <f ca="1">IF('临-任务'!AF246="","",HYPERLINK(项目参数!$J$32 &amp;"项目进度计划!$a$" &amp; MATCH('临-任务'!AF246,项目进度计划!$A:$A,0),"[" &amp;'临-任务'!AF246 &amp; "]" &amp; VLOOKUP('临-任务'!AF246,项目进度计划!$A:$C,3,FALSE)))</f>
        <v/>
      </c>
      <c r="E246" s="14" t="str">
        <f ca="1">IF('临-任务'!AG246="","",HYPERLINK(项目参数!$J$32 &amp;"项目进度计划!$a$" &amp; MATCH('临-任务'!AG246,项目进度计划!$A:$A,0),"[" &amp;'临-任务'!AG246 &amp; "]" &amp; VLOOKUP('临-任务'!AG246,项目进度计划!$A:$C,3,FALSE)))</f>
        <v/>
      </c>
      <c r="F246" s="14" t="str">
        <f ca="1">IF('临-任务'!AH246="","",HYPERLINK(项目参数!$J$32 &amp;"项目进度计划!$a$" &amp; MATCH('临-任务'!AH246,项目进度计划!$A:$A,0),"[" &amp;'临-任务'!AH246 &amp; "]" &amp; VLOOKUP('临-任务'!AH246,项目进度计划!$A:$C,3,FALSE)))</f>
        <v/>
      </c>
    </row>
    <row r="247" spans="1:6">
      <c r="A247" s="14" t="str">
        <f>IF('临-任务'!S247,'临-任务'!P247,"")</f>
        <v/>
      </c>
      <c r="B247" s="14" t="str">
        <f ca="1">IF('临-任务'!AD247="","",HYPERLINK(项目参数!$J$32 &amp;"项目进度计划!$a$" &amp; MATCH('临-任务'!AD247,项目进度计划!$A:$A,0),"[" &amp;'临-任务'!AD247 &amp; "]" &amp; VLOOKUP('临-任务'!AD247,项目进度计划!$A:$C,3,FALSE)))</f>
        <v/>
      </c>
      <c r="C247" s="14" t="str">
        <f ca="1">IF('临-任务'!AE247="","",HYPERLINK(项目参数!$J$32 &amp;"项目进度计划!$a$" &amp; MATCH('临-任务'!AE247,项目进度计划!$A:$A,0),"[" &amp;'临-任务'!AE247 &amp; "]" &amp; VLOOKUP('临-任务'!AE247,项目进度计划!$A:$C,3,FALSE)))</f>
        <v/>
      </c>
      <c r="D247" s="14" t="str">
        <f ca="1">IF('临-任务'!AF247="","",HYPERLINK(项目参数!$J$32 &amp;"项目进度计划!$a$" &amp; MATCH('临-任务'!AF247,项目进度计划!$A:$A,0),"[" &amp;'临-任务'!AF247 &amp; "]" &amp; VLOOKUP('临-任务'!AF247,项目进度计划!$A:$C,3,FALSE)))</f>
        <v/>
      </c>
      <c r="E247" s="14" t="str">
        <f ca="1">IF('临-任务'!AG247="","",HYPERLINK(项目参数!$J$32 &amp;"项目进度计划!$a$" &amp; MATCH('临-任务'!AG247,项目进度计划!$A:$A,0),"[" &amp;'临-任务'!AG247 &amp; "]" &amp; VLOOKUP('临-任务'!AG247,项目进度计划!$A:$C,3,FALSE)))</f>
        <v/>
      </c>
      <c r="F247" s="14" t="str">
        <f ca="1">IF('临-任务'!AH247="","",HYPERLINK(项目参数!$J$32 &amp;"项目进度计划!$a$" &amp; MATCH('临-任务'!AH247,项目进度计划!$A:$A,0),"[" &amp;'临-任务'!AH247 &amp; "]" &amp; VLOOKUP('临-任务'!AH247,项目进度计划!$A:$C,3,FALSE)))</f>
        <v/>
      </c>
    </row>
    <row r="248" spans="1:6">
      <c r="A248" s="14" t="str">
        <f>IF('临-任务'!S248,'临-任务'!P248,"")</f>
        <v/>
      </c>
      <c r="B248" s="14" t="str">
        <f ca="1">IF('临-任务'!AD248="","",HYPERLINK(项目参数!$J$32 &amp;"项目进度计划!$a$" &amp; MATCH('临-任务'!AD248,项目进度计划!$A:$A,0),"[" &amp;'临-任务'!AD248 &amp; "]" &amp; VLOOKUP('临-任务'!AD248,项目进度计划!$A:$C,3,FALSE)))</f>
        <v/>
      </c>
      <c r="C248" s="14" t="str">
        <f ca="1">IF('临-任务'!AE248="","",HYPERLINK(项目参数!$J$32 &amp;"项目进度计划!$a$" &amp; MATCH('临-任务'!AE248,项目进度计划!$A:$A,0),"[" &amp;'临-任务'!AE248 &amp; "]" &amp; VLOOKUP('临-任务'!AE248,项目进度计划!$A:$C,3,FALSE)))</f>
        <v/>
      </c>
      <c r="D248" s="14" t="str">
        <f ca="1">IF('临-任务'!AF248="","",HYPERLINK(项目参数!$J$32 &amp;"项目进度计划!$a$" &amp; MATCH('临-任务'!AF248,项目进度计划!$A:$A,0),"[" &amp;'临-任务'!AF248 &amp; "]" &amp; VLOOKUP('临-任务'!AF248,项目进度计划!$A:$C,3,FALSE)))</f>
        <v/>
      </c>
      <c r="E248" s="14" t="str">
        <f ca="1">IF('临-任务'!AG248="","",HYPERLINK(项目参数!$J$32 &amp;"项目进度计划!$a$" &amp; MATCH('临-任务'!AG248,项目进度计划!$A:$A,0),"[" &amp;'临-任务'!AG248 &amp; "]" &amp; VLOOKUP('临-任务'!AG248,项目进度计划!$A:$C,3,FALSE)))</f>
        <v/>
      </c>
      <c r="F248" s="14" t="str">
        <f ca="1">IF('临-任务'!AH248="","",HYPERLINK(项目参数!$J$32 &amp;"项目进度计划!$a$" &amp; MATCH('临-任务'!AH248,项目进度计划!$A:$A,0),"[" &amp;'临-任务'!AH248 &amp; "]" &amp; VLOOKUP('临-任务'!AH248,项目进度计划!$A:$C,3,FALSE)))</f>
        <v/>
      </c>
    </row>
    <row r="249" spans="1:6">
      <c r="A249" s="14" t="str">
        <f>IF('临-任务'!S249,'临-任务'!P249,"")</f>
        <v/>
      </c>
      <c r="B249" s="14" t="str">
        <f ca="1">IF('临-任务'!AD249="","",HYPERLINK(项目参数!$J$32 &amp;"项目进度计划!$a$" &amp; MATCH('临-任务'!AD249,项目进度计划!$A:$A,0),"[" &amp;'临-任务'!AD249 &amp; "]" &amp; VLOOKUP('临-任务'!AD249,项目进度计划!$A:$C,3,FALSE)))</f>
        <v/>
      </c>
      <c r="C249" s="14" t="str">
        <f ca="1">IF('临-任务'!AE249="","",HYPERLINK(项目参数!$J$32 &amp;"项目进度计划!$a$" &amp; MATCH('临-任务'!AE249,项目进度计划!$A:$A,0),"[" &amp;'临-任务'!AE249 &amp; "]" &amp; VLOOKUP('临-任务'!AE249,项目进度计划!$A:$C,3,FALSE)))</f>
        <v/>
      </c>
      <c r="D249" s="14" t="str">
        <f ca="1">IF('临-任务'!AF249="","",HYPERLINK(项目参数!$J$32 &amp;"项目进度计划!$a$" &amp; MATCH('临-任务'!AF249,项目进度计划!$A:$A,0),"[" &amp;'临-任务'!AF249 &amp; "]" &amp; VLOOKUP('临-任务'!AF249,项目进度计划!$A:$C,3,FALSE)))</f>
        <v/>
      </c>
      <c r="E249" s="14" t="str">
        <f ca="1">IF('临-任务'!AG249="","",HYPERLINK(项目参数!$J$32 &amp;"项目进度计划!$a$" &amp; MATCH('临-任务'!AG249,项目进度计划!$A:$A,0),"[" &amp;'临-任务'!AG249 &amp; "]" &amp; VLOOKUP('临-任务'!AG249,项目进度计划!$A:$C,3,FALSE)))</f>
        <v/>
      </c>
      <c r="F249" s="14" t="str">
        <f ca="1">IF('临-任务'!AH249="","",HYPERLINK(项目参数!$J$32 &amp;"项目进度计划!$a$" &amp; MATCH('临-任务'!AH249,项目进度计划!$A:$A,0),"[" &amp;'临-任务'!AH249 &amp; "]" &amp; VLOOKUP('临-任务'!AH249,项目进度计划!$A:$C,3,FALSE)))</f>
        <v/>
      </c>
    </row>
    <row r="250" spans="1:6">
      <c r="A250" s="14" t="str">
        <f>IF('临-任务'!S250,'临-任务'!P250,"")</f>
        <v/>
      </c>
      <c r="B250" s="14" t="str">
        <f ca="1">IF('临-任务'!AD250="","",HYPERLINK(项目参数!$J$32 &amp;"项目进度计划!$a$" &amp; MATCH('临-任务'!AD250,项目进度计划!$A:$A,0),"[" &amp;'临-任务'!AD250 &amp; "]" &amp; VLOOKUP('临-任务'!AD250,项目进度计划!$A:$C,3,FALSE)))</f>
        <v/>
      </c>
      <c r="C250" s="14" t="str">
        <f ca="1">IF('临-任务'!AE250="","",HYPERLINK(项目参数!$J$32 &amp;"项目进度计划!$a$" &amp; MATCH('临-任务'!AE250,项目进度计划!$A:$A,0),"[" &amp;'临-任务'!AE250 &amp; "]" &amp; VLOOKUP('临-任务'!AE250,项目进度计划!$A:$C,3,FALSE)))</f>
        <v/>
      </c>
      <c r="D250" s="14" t="str">
        <f ca="1">IF('临-任务'!AF250="","",HYPERLINK(项目参数!$J$32 &amp;"项目进度计划!$a$" &amp; MATCH('临-任务'!AF250,项目进度计划!$A:$A,0),"[" &amp;'临-任务'!AF250 &amp; "]" &amp; VLOOKUP('临-任务'!AF250,项目进度计划!$A:$C,3,FALSE)))</f>
        <v/>
      </c>
      <c r="E250" s="14" t="str">
        <f ca="1">IF('临-任务'!AG250="","",HYPERLINK(项目参数!$J$32 &amp;"项目进度计划!$a$" &amp; MATCH('临-任务'!AG250,项目进度计划!$A:$A,0),"[" &amp;'临-任务'!AG250 &amp; "]" &amp; VLOOKUP('临-任务'!AG250,项目进度计划!$A:$C,3,FALSE)))</f>
        <v/>
      </c>
      <c r="F250" s="14" t="str">
        <f ca="1">IF('临-任务'!AH250="","",HYPERLINK(项目参数!$J$32 &amp;"项目进度计划!$a$" &amp; MATCH('临-任务'!AH250,项目进度计划!$A:$A,0),"[" &amp;'临-任务'!AH250 &amp; "]" &amp; VLOOKUP('临-任务'!AH250,项目进度计划!$A:$C,3,FALSE)))</f>
        <v/>
      </c>
    </row>
    <row r="251" spans="1:6">
      <c r="A251" s="14" t="str">
        <f>IF('临-任务'!S251,'临-任务'!P251,"")</f>
        <v/>
      </c>
      <c r="B251" s="14" t="str">
        <f ca="1">IF('临-任务'!AD251="","",HYPERLINK(项目参数!$J$32 &amp;"项目进度计划!$a$" &amp; MATCH('临-任务'!AD251,项目进度计划!$A:$A,0),"[" &amp;'临-任务'!AD251 &amp; "]" &amp; VLOOKUP('临-任务'!AD251,项目进度计划!$A:$C,3,FALSE)))</f>
        <v/>
      </c>
      <c r="C251" s="14" t="str">
        <f ca="1">IF('临-任务'!AE251="","",HYPERLINK(项目参数!$J$32 &amp;"项目进度计划!$a$" &amp; MATCH('临-任务'!AE251,项目进度计划!$A:$A,0),"[" &amp;'临-任务'!AE251 &amp; "]" &amp; VLOOKUP('临-任务'!AE251,项目进度计划!$A:$C,3,FALSE)))</f>
        <v/>
      </c>
      <c r="D251" s="14" t="str">
        <f ca="1">IF('临-任务'!AF251="","",HYPERLINK(项目参数!$J$32 &amp;"项目进度计划!$a$" &amp; MATCH('临-任务'!AF251,项目进度计划!$A:$A,0),"[" &amp;'临-任务'!AF251 &amp; "]" &amp; VLOOKUP('临-任务'!AF251,项目进度计划!$A:$C,3,FALSE)))</f>
        <v/>
      </c>
      <c r="E251" s="14" t="str">
        <f ca="1">IF('临-任务'!AG251="","",HYPERLINK(项目参数!$J$32 &amp;"项目进度计划!$a$" &amp; MATCH('临-任务'!AG251,项目进度计划!$A:$A,0),"[" &amp;'临-任务'!AG251 &amp; "]" &amp; VLOOKUP('临-任务'!AG251,项目进度计划!$A:$C,3,FALSE)))</f>
        <v/>
      </c>
      <c r="F251" s="14" t="str">
        <f ca="1">IF('临-任务'!AH251="","",HYPERLINK(项目参数!$J$32 &amp;"项目进度计划!$a$" &amp; MATCH('临-任务'!AH251,项目进度计划!$A:$A,0),"[" &amp;'临-任务'!AH251 &amp; "]" &amp; VLOOKUP('临-任务'!AH251,项目进度计划!$A:$C,3,FALSE)))</f>
        <v/>
      </c>
    </row>
    <row r="252" spans="1:6">
      <c r="A252" s="14" t="str">
        <f>IF('临-任务'!S252,'临-任务'!P252,"")</f>
        <v/>
      </c>
      <c r="B252" s="14" t="str">
        <f ca="1">IF('临-任务'!AD252="","",HYPERLINK(项目参数!$J$32 &amp;"项目进度计划!$a$" &amp; MATCH('临-任务'!AD252,项目进度计划!$A:$A,0),"[" &amp;'临-任务'!AD252 &amp; "]" &amp; VLOOKUP('临-任务'!AD252,项目进度计划!$A:$C,3,FALSE)))</f>
        <v/>
      </c>
      <c r="C252" s="14" t="str">
        <f ca="1">IF('临-任务'!AE252="","",HYPERLINK(项目参数!$J$32 &amp;"项目进度计划!$a$" &amp; MATCH('临-任务'!AE252,项目进度计划!$A:$A,0),"[" &amp;'临-任务'!AE252 &amp; "]" &amp; VLOOKUP('临-任务'!AE252,项目进度计划!$A:$C,3,FALSE)))</f>
        <v/>
      </c>
      <c r="D252" s="14" t="str">
        <f ca="1">IF('临-任务'!AF252="","",HYPERLINK(项目参数!$J$32 &amp;"项目进度计划!$a$" &amp; MATCH('临-任务'!AF252,项目进度计划!$A:$A,0),"[" &amp;'临-任务'!AF252 &amp; "]" &amp; VLOOKUP('临-任务'!AF252,项目进度计划!$A:$C,3,FALSE)))</f>
        <v/>
      </c>
      <c r="E252" s="14" t="str">
        <f ca="1">IF('临-任务'!AG252="","",HYPERLINK(项目参数!$J$32 &amp;"项目进度计划!$a$" &amp; MATCH('临-任务'!AG252,项目进度计划!$A:$A,0),"[" &amp;'临-任务'!AG252 &amp; "]" &amp; VLOOKUP('临-任务'!AG252,项目进度计划!$A:$C,3,FALSE)))</f>
        <v/>
      </c>
      <c r="F252" s="14" t="str">
        <f ca="1">IF('临-任务'!AH252="","",HYPERLINK(项目参数!$J$32 &amp;"项目进度计划!$a$" &amp; MATCH('临-任务'!AH252,项目进度计划!$A:$A,0),"[" &amp;'临-任务'!AH252 &amp; "]" &amp; VLOOKUP('临-任务'!AH252,项目进度计划!$A:$C,3,FALSE)))</f>
        <v/>
      </c>
    </row>
    <row r="253" spans="1:6">
      <c r="A253" s="14" t="str">
        <f>IF('临-任务'!S253,'临-任务'!P253,"")</f>
        <v/>
      </c>
      <c r="B253" s="14" t="str">
        <f ca="1">IF('临-任务'!AD253="","",HYPERLINK(项目参数!$J$32 &amp;"项目进度计划!$a$" &amp; MATCH('临-任务'!AD253,项目进度计划!$A:$A,0),"[" &amp;'临-任务'!AD253 &amp; "]" &amp; VLOOKUP('临-任务'!AD253,项目进度计划!$A:$C,3,FALSE)))</f>
        <v/>
      </c>
      <c r="C253" s="14" t="str">
        <f ca="1">IF('临-任务'!AE253="","",HYPERLINK(项目参数!$J$32 &amp;"项目进度计划!$a$" &amp; MATCH('临-任务'!AE253,项目进度计划!$A:$A,0),"[" &amp;'临-任务'!AE253 &amp; "]" &amp; VLOOKUP('临-任务'!AE253,项目进度计划!$A:$C,3,FALSE)))</f>
        <v/>
      </c>
      <c r="D253" s="14" t="str">
        <f ca="1">IF('临-任务'!AF253="","",HYPERLINK(项目参数!$J$32 &amp;"项目进度计划!$a$" &amp; MATCH('临-任务'!AF253,项目进度计划!$A:$A,0),"[" &amp;'临-任务'!AF253 &amp; "]" &amp; VLOOKUP('临-任务'!AF253,项目进度计划!$A:$C,3,FALSE)))</f>
        <v/>
      </c>
      <c r="E253" s="14" t="str">
        <f ca="1">IF('临-任务'!AG253="","",HYPERLINK(项目参数!$J$32 &amp;"项目进度计划!$a$" &amp; MATCH('临-任务'!AG253,项目进度计划!$A:$A,0),"[" &amp;'临-任务'!AG253 &amp; "]" &amp; VLOOKUP('临-任务'!AG253,项目进度计划!$A:$C,3,FALSE)))</f>
        <v/>
      </c>
      <c r="F253" s="14" t="str">
        <f ca="1">IF('临-任务'!AH253="","",HYPERLINK(项目参数!$J$32 &amp;"项目进度计划!$a$" &amp; MATCH('临-任务'!AH253,项目进度计划!$A:$A,0),"[" &amp;'临-任务'!AH253 &amp; "]" &amp; VLOOKUP('临-任务'!AH253,项目进度计划!$A:$C,3,FALSE)))</f>
        <v/>
      </c>
    </row>
    <row r="254" spans="1:6">
      <c r="A254" s="14" t="str">
        <f>IF('临-任务'!S254,'临-任务'!P254,"")</f>
        <v/>
      </c>
      <c r="B254" s="14" t="str">
        <f ca="1">IF('临-任务'!AD254="","",HYPERLINK(项目参数!$J$32 &amp;"项目进度计划!$a$" &amp; MATCH('临-任务'!AD254,项目进度计划!$A:$A,0),"[" &amp;'临-任务'!AD254 &amp; "]" &amp; VLOOKUP('临-任务'!AD254,项目进度计划!$A:$C,3,FALSE)))</f>
        <v/>
      </c>
      <c r="C254" s="14" t="str">
        <f ca="1">IF('临-任务'!AE254="","",HYPERLINK(项目参数!$J$32 &amp;"项目进度计划!$a$" &amp; MATCH('临-任务'!AE254,项目进度计划!$A:$A,0),"[" &amp;'临-任务'!AE254 &amp; "]" &amp; VLOOKUP('临-任务'!AE254,项目进度计划!$A:$C,3,FALSE)))</f>
        <v/>
      </c>
      <c r="D254" s="14" t="str">
        <f ca="1">IF('临-任务'!AF254="","",HYPERLINK(项目参数!$J$32 &amp;"项目进度计划!$a$" &amp; MATCH('临-任务'!AF254,项目进度计划!$A:$A,0),"[" &amp;'临-任务'!AF254 &amp; "]" &amp; VLOOKUP('临-任务'!AF254,项目进度计划!$A:$C,3,FALSE)))</f>
        <v/>
      </c>
      <c r="E254" s="14" t="str">
        <f ca="1">IF('临-任务'!AG254="","",HYPERLINK(项目参数!$J$32 &amp;"项目进度计划!$a$" &amp; MATCH('临-任务'!AG254,项目进度计划!$A:$A,0),"[" &amp;'临-任务'!AG254 &amp; "]" &amp; VLOOKUP('临-任务'!AG254,项目进度计划!$A:$C,3,FALSE)))</f>
        <v/>
      </c>
      <c r="F254" s="14" t="str">
        <f ca="1">IF('临-任务'!AH254="","",HYPERLINK(项目参数!$J$32 &amp;"项目进度计划!$a$" &amp; MATCH('临-任务'!AH254,项目进度计划!$A:$A,0),"[" &amp;'临-任务'!AH254 &amp; "]" &amp; VLOOKUP('临-任务'!AH254,项目进度计划!$A:$C,3,FALSE)))</f>
        <v/>
      </c>
    </row>
    <row r="255" spans="1:6">
      <c r="A255" s="14" t="str">
        <f>IF('临-任务'!S255,'临-任务'!P255,"")</f>
        <v/>
      </c>
      <c r="B255" s="14" t="str">
        <f ca="1">IF('临-任务'!AD255="","",HYPERLINK(项目参数!$J$32 &amp;"项目进度计划!$a$" &amp; MATCH('临-任务'!AD255,项目进度计划!$A:$A,0),"[" &amp;'临-任务'!AD255 &amp; "]" &amp; VLOOKUP('临-任务'!AD255,项目进度计划!$A:$C,3,FALSE)))</f>
        <v/>
      </c>
      <c r="C255" s="14" t="str">
        <f ca="1">IF('临-任务'!AE255="","",HYPERLINK(项目参数!$J$32 &amp;"项目进度计划!$a$" &amp; MATCH('临-任务'!AE255,项目进度计划!$A:$A,0),"[" &amp;'临-任务'!AE255 &amp; "]" &amp; VLOOKUP('临-任务'!AE255,项目进度计划!$A:$C,3,FALSE)))</f>
        <v/>
      </c>
      <c r="D255" s="14" t="str">
        <f ca="1">IF('临-任务'!AF255="","",HYPERLINK(项目参数!$J$32 &amp;"项目进度计划!$a$" &amp; MATCH('临-任务'!AF255,项目进度计划!$A:$A,0),"[" &amp;'临-任务'!AF255 &amp; "]" &amp; VLOOKUP('临-任务'!AF255,项目进度计划!$A:$C,3,FALSE)))</f>
        <v/>
      </c>
      <c r="E255" s="14" t="str">
        <f ca="1">IF('临-任务'!AG255="","",HYPERLINK(项目参数!$J$32 &amp;"项目进度计划!$a$" &amp; MATCH('临-任务'!AG255,项目进度计划!$A:$A,0),"[" &amp;'临-任务'!AG255 &amp; "]" &amp; VLOOKUP('临-任务'!AG255,项目进度计划!$A:$C,3,FALSE)))</f>
        <v/>
      </c>
      <c r="F255" s="14" t="str">
        <f ca="1">IF('临-任务'!AH255="","",HYPERLINK(项目参数!$J$32 &amp;"项目进度计划!$a$" &amp; MATCH('临-任务'!AH255,项目进度计划!$A:$A,0),"[" &amp;'临-任务'!AH255 &amp; "]" &amp; VLOOKUP('临-任务'!AH255,项目进度计划!$A:$C,3,FALSE)))</f>
        <v/>
      </c>
    </row>
    <row r="256" spans="1:6">
      <c r="A256" s="14" t="str">
        <f>IF('临-任务'!S256,'临-任务'!P256,"")</f>
        <v/>
      </c>
      <c r="B256" s="14" t="str">
        <f ca="1">IF('临-任务'!AD256="","",HYPERLINK(项目参数!$J$32 &amp;"项目进度计划!$a$" &amp; MATCH('临-任务'!AD256,项目进度计划!$A:$A,0),"[" &amp;'临-任务'!AD256 &amp; "]" &amp; VLOOKUP('临-任务'!AD256,项目进度计划!$A:$C,3,FALSE)))</f>
        <v/>
      </c>
      <c r="C256" s="14" t="str">
        <f ca="1">IF('临-任务'!AE256="","",HYPERLINK(项目参数!$J$32 &amp;"项目进度计划!$a$" &amp; MATCH('临-任务'!AE256,项目进度计划!$A:$A,0),"[" &amp;'临-任务'!AE256 &amp; "]" &amp; VLOOKUP('临-任务'!AE256,项目进度计划!$A:$C,3,FALSE)))</f>
        <v/>
      </c>
      <c r="D256" s="14" t="str">
        <f ca="1">IF('临-任务'!AF256="","",HYPERLINK(项目参数!$J$32 &amp;"项目进度计划!$a$" &amp; MATCH('临-任务'!AF256,项目进度计划!$A:$A,0),"[" &amp;'临-任务'!AF256 &amp; "]" &amp; VLOOKUP('临-任务'!AF256,项目进度计划!$A:$C,3,FALSE)))</f>
        <v/>
      </c>
      <c r="E256" s="14" t="str">
        <f ca="1">IF('临-任务'!AG256="","",HYPERLINK(项目参数!$J$32 &amp;"项目进度计划!$a$" &amp; MATCH('临-任务'!AG256,项目进度计划!$A:$A,0),"[" &amp;'临-任务'!AG256 &amp; "]" &amp; VLOOKUP('临-任务'!AG256,项目进度计划!$A:$C,3,FALSE)))</f>
        <v/>
      </c>
      <c r="F256" s="14" t="str">
        <f ca="1">IF('临-任务'!AH256="","",HYPERLINK(项目参数!$J$32 &amp;"项目进度计划!$a$" &amp; MATCH('临-任务'!AH256,项目进度计划!$A:$A,0),"[" &amp;'临-任务'!AH256 &amp; "]" &amp; VLOOKUP('临-任务'!AH256,项目进度计划!$A:$C,3,FALSE)))</f>
        <v/>
      </c>
    </row>
    <row r="257" spans="1:6">
      <c r="A257" s="14" t="str">
        <f>IF('临-任务'!S257,'临-任务'!P257,"")</f>
        <v/>
      </c>
      <c r="B257" s="14" t="str">
        <f ca="1">IF('临-任务'!AD257="","",HYPERLINK(项目参数!$J$32 &amp;"项目进度计划!$a$" &amp; MATCH('临-任务'!AD257,项目进度计划!$A:$A,0),"[" &amp;'临-任务'!AD257 &amp; "]" &amp; VLOOKUP('临-任务'!AD257,项目进度计划!$A:$C,3,FALSE)))</f>
        <v/>
      </c>
      <c r="C257" s="14" t="str">
        <f ca="1">IF('临-任务'!AE257="","",HYPERLINK(项目参数!$J$32 &amp;"项目进度计划!$a$" &amp; MATCH('临-任务'!AE257,项目进度计划!$A:$A,0),"[" &amp;'临-任务'!AE257 &amp; "]" &amp; VLOOKUP('临-任务'!AE257,项目进度计划!$A:$C,3,FALSE)))</f>
        <v/>
      </c>
      <c r="D257" s="14" t="str">
        <f ca="1">IF('临-任务'!AF257="","",HYPERLINK(项目参数!$J$32 &amp;"项目进度计划!$a$" &amp; MATCH('临-任务'!AF257,项目进度计划!$A:$A,0),"[" &amp;'临-任务'!AF257 &amp; "]" &amp; VLOOKUP('临-任务'!AF257,项目进度计划!$A:$C,3,FALSE)))</f>
        <v/>
      </c>
      <c r="E257" s="14" t="str">
        <f ca="1">IF('临-任务'!AG257="","",HYPERLINK(项目参数!$J$32 &amp;"项目进度计划!$a$" &amp; MATCH('临-任务'!AG257,项目进度计划!$A:$A,0),"[" &amp;'临-任务'!AG257 &amp; "]" &amp; VLOOKUP('临-任务'!AG257,项目进度计划!$A:$C,3,FALSE)))</f>
        <v/>
      </c>
      <c r="F257" s="14" t="str">
        <f ca="1">IF('临-任务'!AH257="","",HYPERLINK(项目参数!$J$32 &amp;"项目进度计划!$a$" &amp; MATCH('临-任务'!AH257,项目进度计划!$A:$A,0),"[" &amp;'临-任务'!AH257 &amp; "]" &amp; VLOOKUP('临-任务'!AH257,项目进度计划!$A:$C,3,FALSE)))</f>
        <v/>
      </c>
    </row>
    <row r="258" spans="1:6">
      <c r="A258" s="14" t="str">
        <f>IF('临-任务'!S258,'临-任务'!P258,"")</f>
        <v/>
      </c>
      <c r="B258" s="14" t="str">
        <f ca="1">IF('临-任务'!AD258="","",HYPERLINK(项目参数!$J$32 &amp;"项目进度计划!$a$" &amp; MATCH('临-任务'!AD258,项目进度计划!$A:$A,0),"[" &amp;'临-任务'!AD258 &amp; "]" &amp; VLOOKUP('临-任务'!AD258,项目进度计划!$A:$C,3,FALSE)))</f>
        <v/>
      </c>
      <c r="C258" s="14" t="str">
        <f ca="1">IF('临-任务'!AE258="","",HYPERLINK(项目参数!$J$32 &amp;"项目进度计划!$a$" &amp; MATCH('临-任务'!AE258,项目进度计划!$A:$A,0),"[" &amp;'临-任务'!AE258 &amp; "]" &amp; VLOOKUP('临-任务'!AE258,项目进度计划!$A:$C,3,FALSE)))</f>
        <v/>
      </c>
      <c r="D258" s="14" t="str">
        <f ca="1">IF('临-任务'!AF258="","",HYPERLINK(项目参数!$J$32 &amp;"项目进度计划!$a$" &amp; MATCH('临-任务'!AF258,项目进度计划!$A:$A,0),"[" &amp;'临-任务'!AF258 &amp; "]" &amp; VLOOKUP('临-任务'!AF258,项目进度计划!$A:$C,3,FALSE)))</f>
        <v/>
      </c>
      <c r="E258" s="14" t="str">
        <f ca="1">IF('临-任务'!AG258="","",HYPERLINK(项目参数!$J$32 &amp;"项目进度计划!$a$" &amp; MATCH('临-任务'!AG258,项目进度计划!$A:$A,0),"[" &amp;'临-任务'!AG258 &amp; "]" &amp; VLOOKUP('临-任务'!AG258,项目进度计划!$A:$C,3,FALSE)))</f>
        <v/>
      </c>
      <c r="F258" s="14" t="str">
        <f ca="1">IF('临-任务'!AH258="","",HYPERLINK(项目参数!$J$32 &amp;"项目进度计划!$a$" &amp; MATCH('临-任务'!AH258,项目进度计划!$A:$A,0),"[" &amp;'临-任务'!AH258 &amp; "]" &amp; VLOOKUP('临-任务'!AH258,项目进度计划!$A:$C,3,FALSE)))</f>
        <v/>
      </c>
    </row>
    <row r="259" spans="1:6">
      <c r="A259" s="14" t="str">
        <f>IF('临-任务'!S259,'临-任务'!P259,"")</f>
        <v/>
      </c>
      <c r="B259" s="14" t="str">
        <f ca="1">IF('临-任务'!AD259="","",HYPERLINK(项目参数!$J$32 &amp;"项目进度计划!$a$" &amp; MATCH('临-任务'!AD259,项目进度计划!$A:$A,0),"[" &amp;'临-任务'!AD259 &amp; "]" &amp; VLOOKUP('临-任务'!AD259,项目进度计划!$A:$C,3,FALSE)))</f>
        <v/>
      </c>
      <c r="C259" s="14" t="str">
        <f ca="1">IF('临-任务'!AE259="","",HYPERLINK(项目参数!$J$32 &amp;"项目进度计划!$a$" &amp; MATCH('临-任务'!AE259,项目进度计划!$A:$A,0),"[" &amp;'临-任务'!AE259 &amp; "]" &amp; VLOOKUP('临-任务'!AE259,项目进度计划!$A:$C,3,FALSE)))</f>
        <v/>
      </c>
      <c r="D259" s="14" t="str">
        <f ca="1">IF('临-任务'!AF259="","",HYPERLINK(项目参数!$J$32 &amp;"项目进度计划!$a$" &amp; MATCH('临-任务'!AF259,项目进度计划!$A:$A,0),"[" &amp;'临-任务'!AF259 &amp; "]" &amp; VLOOKUP('临-任务'!AF259,项目进度计划!$A:$C,3,FALSE)))</f>
        <v/>
      </c>
      <c r="E259" s="14" t="str">
        <f ca="1">IF('临-任务'!AG259="","",HYPERLINK(项目参数!$J$32 &amp;"项目进度计划!$a$" &amp; MATCH('临-任务'!AG259,项目进度计划!$A:$A,0),"[" &amp;'临-任务'!AG259 &amp; "]" &amp; VLOOKUP('临-任务'!AG259,项目进度计划!$A:$C,3,FALSE)))</f>
        <v/>
      </c>
      <c r="F259" s="14" t="str">
        <f ca="1">IF('临-任务'!AH259="","",HYPERLINK(项目参数!$J$32 &amp;"项目进度计划!$a$" &amp; MATCH('临-任务'!AH259,项目进度计划!$A:$A,0),"[" &amp;'临-任务'!AH259 &amp; "]" &amp; VLOOKUP('临-任务'!AH259,项目进度计划!$A:$C,3,FALSE)))</f>
        <v/>
      </c>
    </row>
    <row r="260" spans="1:6">
      <c r="A260" s="14" t="str">
        <f>IF('临-任务'!S260,'临-任务'!P260,"")</f>
        <v/>
      </c>
      <c r="B260" s="14" t="str">
        <f ca="1">IF('临-任务'!AD260="","",HYPERLINK(项目参数!$J$32 &amp;"项目进度计划!$a$" &amp; MATCH('临-任务'!AD260,项目进度计划!$A:$A,0),"[" &amp;'临-任务'!AD260 &amp; "]" &amp; VLOOKUP('临-任务'!AD260,项目进度计划!$A:$C,3,FALSE)))</f>
        <v/>
      </c>
      <c r="C260" s="14" t="str">
        <f ca="1">IF('临-任务'!AE260="","",HYPERLINK(项目参数!$J$32 &amp;"项目进度计划!$a$" &amp; MATCH('临-任务'!AE260,项目进度计划!$A:$A,0),"[" &amp;'临-任务'!AE260 &amp; "]" &amp; VLOOKUP('临-任务'!AE260,项目进度计划!$A:$C,3,FALSE)))</f>
        <v/>
      </c>
      <c r="D260" s="14" t="str">
        <f ca="1">IF('临-任务'!AF260="","",HYPERLINK(项目参数!$J$32 &amp;"项目进度计划!$a$" &amp; MATCH('临-任务'!AF260,项目进度计划!$A:$A,0),"[" &amp;'临-任务'!AF260 &amp; "]" &amp; VLOOKUP('临-任务'!AF260,项目进度计划!$A:$C,3,FALSE)))</f>
        <v/>
      </c>
      <c r="E260" s="14" t="str">
        <f ca="1">IF('临-任务'!AG260="","",HYPERLINK(项目参数!$J$32 &amp;"项目进度计划!$a$" &amp; MATCH('临-任务'!AG260,项目进度计划!$A:$A,0),"[" &amp;'临-任务'!AG260 &amp; "]" &amp; VLOOKUP('临-任务'!AG260,项目进度计划!$A:$C,3,FALSE)))</f>
        <v/>
      </c>
      <c r="F260" s="14" t="str">
        <f ca="1">IF('临-任务'!AH260="","",HYPERLINK(项目参数!$J$32 &amp;"项目进度计划!$a$" &amp; MATCH('临-任务'!AH260,项目进度计划!$A:$A,0),"[" &amp;'临-任务'!AH260 &amp; "]" &amp; VLOOKUP('临-任务'!AH260,项目进度计划!$A:$C,3,FALSE)))</f>
        <v/>
      </c>
    </row>
    <row r="261" spans="1:6">
      <c r="A261" s="14" t="str">
        <f>IF('临-任务'!S261,'临-任务'!P261,"")</f>
        <v/>
      </c>
      <c r="B261" s="14" t="str">
        <f ca="1">IF('临-任务'!AD261="","",HYPERLINK(项目参数!$J$32 &amp;"项目进度计划!$a$" &amp; MATCH('临-任务'!AD261,项目进度计划!$A:$A,0),"[" &amp;'临-任务'!AD261 &amp; "]" &amp; VLOOKUP('临-任务'!AD261,项目进度计划!$A:$C,3,FALSE)))</f>
        <v/>
      </c>
      <c r="C261" s="14" t="str">
        <f ca="1">IF('临-任务'!AE261="","",HYPERLINK(项目参数!$J$32 &amp;"项目进度计划!$a$" &amp; MATCH('临-任务'!AE261,项目进度计划!$A:$A,0),"[" &amp;'临-任务'!AE261 &amp; "]" &amp; VLOOKUP('临-任务'!AE261,项目进度计划!$A:$C,3,FALSE)))</f>
        <v/>
      </c>
      <c r="D261" s="14" t="str">
        <f ca="1">IF('临-任务'!AF261="","",HYPERLINK(项目参数!$J$32 &amp;"项目进度计划!$a$" &amp; MATCH('临-任务'!AF261,项目进度计划!$A:$A,0),"[" &amp;'临-任务'!AF261 &amp; "]" &amp; VLOOKUP('临-任务'!AF261,项目进度计划!$A:$C,3,FALSE)))</f>
        <v/>
      </c>
      <c r="E261" s="14" t="str">
        <f ca="1">IF('临-任务'!AG261="","",HYPERLINK(项目参数!$J$32 &amp;"项目进度计划!$a$" &amp; MATCH('临-任务'!AG261,项目进度计划!$A:$A,0),"[" &amp;'临-任务'!AG261 &amp; "]" &amp; VLOOKUP('临-任务'!AG261,项目进度计划!$A:$C,3,FALSE)))</f>
        <v/>
      </c>
      <c r="F261" s="14" t="str">
        <f ca="1">IF('临-任务'!AH261="","",HYPERLINK(项目参数!$J$32 &amp;"项目进度计划!$a$" &amp; MATCH('临-任务'!AH261,项目进度计划!$A:$A,0),"[" &amp;'临-任务'!AH261 &amp; "]" &amp; VLOOKUP('临-任务'!AH261,项目进度计划!$A:$C,3,FALSE)))</f>
        <v/>
      </c>
    </row>
    <row r="262" spans="1:6">
      <c r="A262" s="14" t="str">
        <f>IF('临-任务'!S262,'临-任务'!P262,"")</f>
        <v/>
      </c>
      <c r="B262" s="14" t="str">
        <f ca="1">IF('临-任务'!AD262="","",HYPERLINK(项目参数!$J$32 &amp;"项目进度计划!$a$" &amp; MATCH('临-任务'!AD262,项目进度计划!$A:$A,0),"[" &amp;'临-任务'!AD262 &amp; "]" &amp; VLOOKUP('临-任务'!AD262,项目进度计划!$A:$C,3,FALSE)))</f>
        <v/>
      </c>
      <c r="C262" s="14" t="str">
        <f ca="1">IF('临-任务'!AE262="","",HYPERLINK(项目参数!$J$32 &amp;"项目进度计划!$a$" &amp; MATCH('临-任务'!AE262,项目进度计划!$A:$A,0),"[" &amp;'临-任务'!AE262 &amp; "]" &amp; VLOOKUP('临-任务'!AE262,项目进度计划!$A:$C,3,FALSE)))</f>
        <v/>
      </c>
      <c r="D262" s="14" t="str">
        <f ca="1">IF('临-任务'!AF262="","",HYPERLINK(项目参数!$J$32 &amp;"项目进度计划!$a$" &amp; MATCH('临-任务'!AF262,项目进度计划!$A:$A,0),"[" &amp;'临-任务'!AF262 &amp; "]" &amp; VLOOKUP('临-任务'!AF262,项目进度计划!$A:$C,3,FALSE)))</f>
        <v/>
      </c>
      <c r="E262" s="14" t="str">
        <f ca="1">IF('临-任务'!AG262="","",HYPERLINK(项目参数!$J$32 &amp;"项目进度计划!$a$" &amp; MATCH('临-任务'!AG262,项目进度计划!$A:$A,0),"[" &amp;'临-任务'!AG262 &amp; "]" &amp; VLOOKUP('临-任务'!AG262,项目进度计划!$A:$C,3,FALSE)))</f>
        <v/>
      </c>
      <c r="F262" s="14" t="str">
        <f ca="1">IF('临-任务'!AH262="","",HYPERLINK(项目参数!$J$32 &amp;"项目进度计划!$a$" &amp; MATCH('临-任务'!AH262,项目进度计划!$A:$A,0),"[" &amp;'临-任务'!AH262 &amp; "]" &amp; VLOOKUP('临-任务'!AH262,项目进度计划!$A:$C,3,FALSE)))</f>
        <v/>
      </c>
    </row>
    <row r="263" spans="1:6">
      <c r="A263" s="14" t="str">
        <f>IF('临-任务'!S263,'临-任务'!P263,"")</f>
        <v/>
      </c>
      <c r="B263" s="14" t="str">
        <f ca="1">IF('临-任务'!AD263="","",HYPERLINK(项目参数!$J$32 &amp;"项目进度计划!$a$" &amp; MATCH('临-任务'!AD263,项目进度计划!$A:$A,0),"[" &amp;'临-任务'!AD263 &amp; "]" &amp; VLOOKUP('临-任务'!AD263,项目进度计划!$A:$C,3,FALSE)))</f>
        <v/>
      </c>
      <c r="C263" s="14" t="str">
        <f ca="1">IF('临-任务'!AE263="","",HYPERLINK(项目参数!$J$32 &amp;"项目进度计划!$a$" &amp; MATCH('临-任务'!AE263,项目进度计划!$A:$A,0),"[" &amp;'临-任务'!AE263 &amp; "]" &amp; VLOOKUP('临-任务'!AE263,项目进度计划!$A:$C,3,FALSE)))</f>
        <v/>
      </c>
      <c r="D263" s="14" t="str">
        <f ca="1">IF('临-任务'!AF263="","",HYPERLINK(项目参数!$J$32 &amp;"项目进度计划!$a$" &amp; MATCH('临-任务'!AF263,项目进度计划!$A:$A,0),"[" &amp;'临-任务'!AF263 &amp; "]" &amp; VLOOKUP('临-任务'!AF263,项目进度计划!$A:$C,3,FALSE)))</f>
        <v/>
      </c>
      <c r="E263" s="14" t="str">
        <f ca="1">IF('临-任务'!AG263="","",HYPERLINK(项目参数!$J$32 &amp;"项目进度计划!$a$" &amp; MATCH('临-任务'!AG263,项目进度计划!$A:$A,0),"[" &amp;'临-任务'!AG263 &amp; "]" &amp; VLOOKUP('临-任务'!AG263,项目进度计划!$A:$C,3,FALSE)))</f>
        <v/>
      </c>
      <c r="F263" s="14" t="str">
        <f ca="1">IF('临-任务'!AH263="","",HYPERLINK(项目参数!$J$32 &amp;"项目进度计划!$a$" &amp; MATCH('临-任务'!AH263,项目进度计划!$A:$A,0),"[" &amp;'临-任务'!AH263 &amp; "]" &amp; VLOOKUP('临-任务'!AH263,项目进度计划!$A:$C,3,FALSE)))</f>
        <v/>
      </c>
    </row>
    <row r="264" spans="1:6">
      <c r="A264" s="14" t="str">
        <f>IF('临-任务'!S264,'临-任务'!P264,"")</f>
        <v/>
      </c>
      <c r="B264" s="14" t="str">
        <f ca="1">IF('临-任务'!AD264="","",HYPERLINK(项目参数!$J$32 &amp;"项目进度计划!$a$" &amp; MATCH('临-任务'!AD264,项目进度计划!$A:$A,0),"[" &amp;'临-任务'!AD264 &amp; "]" &amp; VLOOKUP('临-任务'!AD264,项目进度计划!$A:$C,3,FALSE)))</f>
        <v/>
      </c>
      <c r="C264" s="14" t="str">
        <f ca="1">IF('临-任务'!AE264="","",HYPERLINK(项目参数!$J$32 &amp;"项目进度计划!$a$" &amp; MATCH('临-任务'!AE264,项目进度计划!$A:$A,0),"[" &amp;'临-任务'!AE264 &amp; "]" &amp; VLOOKUP('临-任务'!AE264,项目进度计划!$A:$C,3,FALSE)))</f>
        <v/>
      </c>
      <c r="D264" s="14" t="str">
        <f ca="1">IF('临-任务'!AF264="","",HYPERLINK(项目参数!$J$32 &amp;"项目进度计划!$a$" &amp; MATCH('临-任务'!AF264,项目进度计划!$A:$A,0),"[" &amp;'临-任务'!AF264 &amp; "]" &amp; VLOOKUP('临-任务'!AF264,项目进度计划!$A:$C,3,FALSE)))</f>
        <v/>
      </c>
      <c r="E264" s="14" t="str">
        <f ca="1">IF('临-任务'!AG264="","",HYPERLINK(项目参数!$J$32 &amp;"项目进度计划!$a$" &amp; MATCH('临-任务'!AG264,项目进度计划!$A:$A,0),"[" &amp;'临-任务'!AG264 &amp; "]" &amp; VLOOKUP('临-任务'!AG264,项目进度计划!$A:$C,3,FALSE)))</f>
        <v/>
      </c>
      <c r="F264" s="14" t="str">
        <f ca="1">IF('临-任务'!AH264="","",HYPERLINK(项目参数!$J$32 &amp;"项目进度计划!$a$" &amp; MATCH('临-任务'!AH264,项目进度计划!$A:$A,0),"[" &amp;'临-任务'!AH264 &amp; "]" &amp; VLOOKUP('临-任务'!AH264,项目进度计划!$A:$C,3,FALSE)))</f>
        <v/>
      </c>
    </row>
    <row r="265" spans="1:6">
      <c r="A265" s="14" t="str">
        <f>IF('临-任务'!S265,'临-任务'!P265,"")</f>
        <v/>
      </c>
      <c r="B265" s="14" t="str">
        <f ca="1">IF('临-任务'!AD265="","",HYPERLINK(项目参数!$J$32 &amp;"项目进度计划!$a$" &amp; MATCH('临-任务'!AD265,项目进度计划!$A:$A,0),"[" &amp;'临-任务'!AD265 &amp; "]" &amp; VLOOKUP('临-任务'!AD265,项目进度计划!$A:$C,3,FALSE)))</f>
        <v/>
      </c>
      <c r="C265" s="14" t="str">
        <f ca="1">IF('临-任务'!AE265="","",HYPERLINK(项目参数!$J$32 &amp;"项目进度计划!$a$" &amp; MATCH('临-任务'!AE265,项目进度计划!$A:$A,0),"[" &amp;'临-任务'!AE265 &amp; "]" &amp; VLOOKUP('临-任务'!AE265,项目进度计划!$A:$C,3,FALSE)))</f>
        <v/>
      </c>
      <c r="D265" s="14" t="str">
        <f ca="1">IF('临-任务'!AF265="","",HYPERLINK(项目参数!$J$32 &amp;"项目进度计划!$a$" &amp; MATCH('临-任务'!AF265,项目进度计划!$A:$A,0),"[" &amp;'临-任务'!AF265 &amp; "]" &amp; VLOOKUP('临-任务'!AF265,项目进度计划!$A:$C,3,FALSE)))</f>
        <v/>
      </c>
      <c r="E265" s="14" t="str">
        <f ca="1">IF('临-任务'!AG265="","",HYPERLINK(项目参数!$J$32 &amp;"项目进度计划!$a$" &amp; MATCH('临-任务'!AG265,项目进度计划!$A:$A,0),"[" &amp;'临-任务'!AG265 &amp; "]" &amp; VLOOKUP('临-任务'!AG265,项目进度计划!$A:$C,3,FALSE)))</f>
        <v/>
      </c>
      <c r="F265" s="14" t="str">
        <f ca="1">IF('临-任务'!AH265="","",HYPERLINK(项目参数!$J$32 &amp;"项目进度计划!$a$" &amp; MATCH('临-任务'!AH265,项目进度计划!$A:$A,0),"[" &amp;'临-任务'!AH265 &amp; "]" &amp; VLOOKUP('临-任务'!AH265,项目进度计划!$A:$C,3,FALSE)))</f>
        <v/>
      </c>
    </row>
    <row r="266" spans="1:6">
      <c r="A266" s="14" t="str">
        <f>IF('临-任务'!S266,'临-任务'!P266,"")</f>
        <v/>
      </c>
      <c r="B266" s="14" t="str">
        <f ca="1">IF('临-任务'!AD266="","",HYPERLINK(项目参数!$J$32 &amp;"项目进度计划!$a$" &amp; MATCH('临-任务'!AD266,项目进度计划!$A:$A,0),"[" &amp;'临-任务'!AD266 &amp; "]" &amp; VLOOKUP('临-任务'!AD266,项目进度计划!$A:$C,3,FALSE)))</f>
        <v/>
      </c>
      <c r="C266" s="14" t="str">
        <f ca="1">IF('临-任务'!AE266="","",HYPERLINK(项目参数!$J$32 &amp;"项目进度计划!$a$" &amp; MATCH('临-任务'!AE266,项目进度计划!$A:$A,0),"[" &amp;'临-任务'!AE266 &amp; "]" &amp; VLOOKUP('临-任务'!AE266,项目进度计划!$A:$C,3,FALSE)))</f>
        <v/>
      </c>
      <c r="D266" s="14" t="str">
        <f ca="1">IF('临-任务'!AF266="","",HYPERLINK(项目参数!$J$32 &amp;"项目进度计划!$a$" &amp; MATCH('临-任务'!AF266,项目进度计划!$A:$A,0),"[" &amp;'临-任务'!AF266 &amp; "]" &amp; VLOOKUP('临-任务'!AF266,项目进度计划!$A:$C,3,FALSE)))</f>
        <v/>
      </c>
      <c r="E266" s="14" t="str">
        <f ca="1">IF('临-任务'!AG266="","",HYPERLINK(项目参数!$J$32 &amp;"项目进度计划!$a$" &amp; MATCH('临-任务'!AG266,项目进度计划!$A:$A,0),"[" &amp;'临-任务'!AG266 &amp; "]" &amp; VLOOKUP('临-任务'!AG266,项目进度计划!$A:$C,3,FALSE)))</f>
        <v/>
      </c>
      <c r="F266" s="14" t="str">
        <f ca="1">IF('临-任务'!AH266="","",HYPERLINK(项目参数!$J$32 &amp;"项目进度计划!$a$" &amp; MATCH('临-任务'!AH266,项目进度计划!$A:$A,0),"[" &amp;'临-任务'!AH266 &amp; "]" &amp; VLOOKUP('临-任务'!AH266,项目进度计划!$A:$C,3,FALSE)))</f>
        <v/>
      </c>
    </row>
    <row r="267" spans="1:6">
      <c r="A267" s="14" t="str">
        <f>IF('临-任务'!S267,'临-任务'!P267,"")</f>
        <v/>
      </c>
      <c r="B267" s="14" t="str">
        <f ca="1">IF('临-任务'!AD267="","",HYPERLINK(项目参数!$J$32 &amp;"项目进度计划!$a$" &amp; MATCH('临-任务'!AD267,项目进度计划!$A:$A,0),"[" &amp;'临-任务'!AD267 &amp; "]" &amp; VLOOKUP('临-任务'!AD267,项目进度计划!$A:$C,3,FALSE)))</f>
        <v/>
      </c>
      <c r="C267" s="14" t="str">
        <f ca="1">IF('临-任务'!AE267="","",HYPERLINK(项目参数!$J$32 &amp;"项目进度计划!$a$" &amp; MATCH('临-任务'!AE267,项目进度计划!$A:$A,0),"[" &amp;'临-任务'!AE267 &amp; "]" &amp; VLOOKUP('临-任务'!AE267,项目进度计划!$A:$C,3,FALSE)))</f>
        <v/>
      </c>
      <c r="D267" s="14" t="str">
        <f ca="1">IF('临-任务'!AF267="","",HYPERLINK(项目参数!$J$32 &amp;"项目进度计划!$a$" &amp; MATCH('临-任务'!AF267,项目进度计划!$A:$A,0),"[" &amp;'临-任务'!AF267 &amp; "]" &amp; VLOOKUP('临-任务'!AF267,项目进度计划!$A:$C,3,FALSE)))</f>
        <v/>
      </c>
      <c r="E267" s="14" t="str">
        <f ca="1">IF('临-任务'!AG267="","",HYPERLINK(项目参数!$J$32 &amp;"项目进度计划!$a$" &amp; MATCH('临-任务'!AG267,项目进度计划!$A:$A,0),"[" &amp;'临-任务'!AG267 &amp; "]" &amp; VLOOKUP('临-任务'!AG267,项目进度计划!$A:$C,3,FALSE)))</f>
        <v/>
      </c>
      <c r="F267" s="14" t="str">
        <f ca="1">IF('临-任务'!AH267="","",HYPERLINK(项目参数!$J$32 &amp;"项目进度计划!$a$" &amp; MATCH('临-任务'!AH267,项目进度计划!$A:$A,0),"[" &amp;'临-任务'!AH267 &amp; "]" &amp; VLOOKUP('临-任务'!AH267,项目进度计划!$A:$C,3,FALSE)))</f>
        <v/>
      </c>
    </row>
    <row r="268" spans="1:6">
      <c r="A268" s="14" t="str">
        <f>IF('临-任务'!S268,'临-任务'!P268,"")</f>
        <v/>
      </c>
      <c r="B268" s="14" t="str">
        <f ca="1">IF('临-任务'!AD268="","",HYPERLINK(项目参数!$J$32 &amp;"项目进度计划!$a$" &amp; MATCH('临-任务'!AD268,项目进度计划!$A:$A,0),"[" &amp;'临-任务'!AD268 &amp; "]" &amp; VLOOKUP('临-任务'!AD268,项目进度计划!$A:$C,3,FALSE)))</f>
        <v/>
      </c>
      <c r="C268" s="14" t="str">
        <f ca="1">IF('临-任务'!AE268="","",HYPERLINK(项目参数!$J$32 &amp;"项目进度计划!$a$" &amp; MATCH('临-任务'!AE268,项目进度计划!$A:$A,0),"[" &amp;'临-任务'!AE268 &amp; "]" &amp; VLOOKUP('临-任务'!AE268,项目进度计划!$A:$C,3,FALSE)))</f>
        <v/>
      </c>
      <c r="D268" s="14" t="str">
        <f ca="1">IF('临-任务'!AF268="","",HYPERLINK(项目参数!$J$32 &amp;"项目进度计划!$a$" &amp; MATCH('临-任务'!AF268,项目进度计划!$A:$A,0),"[" &amp;'临-任务'!AF268 &amp; "]" &amp; VLOOKUP('临-任务'!AF268,项目进度计划!$A:$C,3,FALSE)))</f>
        <v/>
      </c>
      <c r="E268" s="14" t="str">
        <f ca="1">IF('临-任务'!AG268="","",HYPERLINK(项目参数!$J$32 &amp;"项目进度计划!$a$" &amp; MATCH('临-任务'!AG268,项目进度计划!$A:$A,0),"[" &amp;'临-任务'!AG268 &amp; "]" &amp; VLOOKUP('临-任务'!AG268,项目进度计划!$A:$C,3,FALSE)))</f>
        <v/>
      </c>
      <c r="F268" s="14" t="str">
        <f ca="1">IF('临-任务'!AH268="","",HYPERLINK(项目参数!$J$32 &amp;"项目进度计划!$a$" &amp; MATCH('临-任务'!AH268,项目进度计划!$A:$A,0),"[" &amp;'临-任务'!AH268 &amp; "]" &amp; VLOOKUP('临-任务'!AH268,项目进度计划!$A:$C,3,FALSE)))</f>
        <v/>
      </c>
    </row>
    <row r="269" spans="1:6">
      <c r="A269" s="14" t="str">
        <f>IF('临-任务'!S269,'临-任务'!P269,"")</f>
        <v/>
      </c>
      <c r="B269" s="14" t="str">
        <f ca="1">IF('临-任务'!AD269="","",HYPERLINK(项目参数!$J$32 &amp;"项目进度计划!$a$" &amp; MATCH('临-任务'!AD269,项目进度计划!$A:$A,0),"[" &amp;'临-任务'!AD269 &amp; "]" &amp; VLOOKUP('临-任务'!AD269,项目进度计划!$A:$C,3,FALSE)))</f>
        <v/>
      </c>
      <c r="C269" s="14" t="str">
        <f ca="1">IF('临-任务'!AE269="","",HYPERLINK(项目参数!$J$32 &amp;"项目进度计划!$a$" &amp; MATCH('临-任务'!AE269,项目进度计划!$A:$A,0),"[" &amp;'临-任务'!AE269 &amp; "]" &amp; VLOOKUP('临-任务'!AE269,项目进度计划!$A:$C,3,FALSE)))</f>
        <v/>
      </c>
      <c r="D269" s="14" t="str">
        <f ca="1">IF('临-任务'!AF269="","",HYPERLINK(项目参数!$J$32 &amp;"项目进度计划!$a$" &amp; MATCH('临-任务'!AF269,项目进度计划!$A:$A,0),"[" &amp;'临-任务'!AF269 &amp; "]" &amp; VLOOKUP('临-任务'!AF269,项目进度计划!$A:$C,3,FALSE)))</f>
        <v/>
      </c>
      <c r="E269" s="14" t="str">
        <f ca="1">IF('临-任务'!AG269="","",HYPERLINK(项目参数!$J$32 &amp;"项目进度计划!$a$" &amp; MATCH('临-任务'!AG269,项目进度计划!$A:$A,0),"[" &amp;'临-任务'!AG269 &amp; "]" &amp; VLOOKUP('临-任务'!AG269,项目进度计划!$A:$C,3,FALSE)))</f>
        <v/>
      </c>
      <c r="F269" s="14" t="str">
        <f ca="1">IF('临-任务'!AH269="","",HYPERLINK(项目参数!$J$32 &amp;"项目进度计划!$a$" &amp; MATCH('临-任务'!AH269,项目进度计划!$A:$A,0),"[" &amp;'临-任务'!AH269 &amp; "]" &amp; VLOOKUP('临-任务'!AH269,项目进度计划!$A:$C,3,FALSE)))</f>
        <v/>
      </c>
    </row>
    <row r="270" spans="1:6">
      <c r="A270" s="14" t="str">
        <f>IF('临-任务'!S270,'临-任务'!P270,"")</f>
        <v/>
      </c>
      <c r="B270" s="14" t="str">
        <f ca="1">IF('临-任务'!AD270="","",HYPERLINK(项目参数!$J$32 &amp;"项目进度计划!$a$" &amp; MATCH('临-任务'!AD270,项目进度计划!$A:$A,0),"[" &amp;'临-任务'!AD270 &amp; "]" &amp; VLOOKUP('临-任务'!AD270,项目进度计划!$A:$C,3,FALSE)))</f>
        <v/>
      </c>
      <c r="C270" s="14" t="str">
        <f ca="1">IF('临-任务'!AE270="","",HYPERLINK(项目参数!$J$32 &amp;"项目进度计划!$a$" &amp; MATCH('临-任务'!AE270,项目进度计划!$A:$A,0),"[" &amp;'临-任务'!AE270 &amp; "]" &amp; VLOOKUP('临-任务'!AE270,项目进度计划!$A:$C,3,FALSE)))</f>
        <v/>
      </c>
      <c r="D270" s="14" t="str">
        <f ca="1">IF('临-任务'!AF270="","",HYPERLINK(项目参数!$J$32 &amp;"项目进度计划!$a$" &amp; MATCH('临-任务'!AF270,项目进度计划!$A:$A,0),"[" &amp;'临-任务'!AF270 &amp; "]" &amp; VLOOKUP('临-任务'!AF270,项目进度计划!$A:$C,3,FALSE)))</f>
        <v/>
      </c>
      <c r="E270" s="14" t="str">
        <f ca="1">IF('临-任务'!AG270="","",HYPERLINK(项目参数!$J$32 &amp;"项目进度计划!$a$" &amp; MATCH('临-任务'!AG270,项目进度计划!$A:$A,0),"[" &amp;'临-任务'!AG270 &amp; "]" &amp; VLOOKUP('临-任务'!AG270,项目进度计划!$A:$C,3,FALSE)))</f>
        <v/>
      </c>
      <c r="F270" s="14" t="str">
        <f ca="1">IF('临-任务'!AH270="","",HYPERLINK(项目参数!$J$32 &amp;"项目进度计划!$a$" &amp; MATCH('临-任务'!AH270,项目进度计划!$A:$A,0),"[" &amp;'临-任务'!AH270 &amp; "]" &amp; VLOOKUP('临-任务'!AH270,项目进度计划!$A:$C,3,FALSE)))</f>
        <v/>
      </c>
    </row>
    <row r="271" spans="1:6">
      <c r="A271" s="14" t="str">
        <f>IF('临-任务'!S271,'临-任务'!P271,"")</f>
        <v/>
      </c>
      <c r="B271" s="14" t="str">
        <f ca="1">IF('临-任务'!AD271="","",HYPERLINK(项目参数!$J$32 &amp;"项目进度计划!$a$" &amp; MATCH('临-任务'!AD271,项目进度计划!$A:$A,0),"[" &amp;'临-任务'!AD271 &amp; "]" &amp; VLOOKUP('临-任务'!AD271,项目进度计划!$A:$C,3,FALSE)))</f>
        <v/>
      </c>
      <c r="C271" s="14" t="str">
        <f ca="1">IF('临-任务'!AE271="","",HYPERLINK(项目参数!$J$32 &amp;"项目进度计划!$a$" &amp; MATCH('临-任务'!AE271,项目进度计划!$A:$A,0),"[" &amp;'临-任务'!AE271 &amp; "]" &amp; VLOOKUP('临-任务'!AE271,项目进度计划!$A:$C,3,FALSE)))</f>
        <v/>
      </c>
      <c r="D271" s="14" t="str">
        <f ca="1">IF('临-任务'!AF271="","",HYPERLINK(项目参数!$J$32 &amp;"项目进度计划!$a$" &amp; MATCH('临-任务'!AF271,项目进度计划!$A:$A,0),"[" &amp;'临-任务'!AF271 &amp; "]" &amp; VLOOKUP('临-任务'!AF271,项目进度计划!$A:$C,3,FALSE)))</f>
        <v/>
      </c>
      <c r="E271" s="14" t="str">
        <f ca="1">IF('临-任务'!AG271="","",HYPERLINK(项目参数!$J$32 &amp;"项目进度计划!$a$" &amp; MATCH('临-任务'!AG271,项目进度计划!$A:$A,0),"[" &amp;'临-任务'!AG271 &amp; "]" &amp; VLOOKUP('临-任务'!AG271,项目进度计划!$A:$C,3,FALSE)))</f>
        <v/>
      </c>
      <c r="F271" s="14" t="str">
        <f ca="1">IF('临-任务'!AH271="","",HYPERLINK(项目参数!$J$32 &amp;"项目进度计划!$a$" &amp; MATCH('临-任务'!AH271,项目进度计划!$A:$A,0),"[" &amp;'临-任务'!AH271 &amp; "]" &amp; VLOOKUP('临-任务'!AH271,项目进度计划!$A:$C,3,FALSE)))</f>
        <v/>
      </c>
    </row>
    <row r="272" spans="1:6">
      <c r="A272" s="14" t="str">
        <f>IF('临-任务'!S272,'临-任务'!P272,"")</f>
        <v/>
      </c>
      <c r="B272" s="14" t="str">
        <f ca="1">IF('临-任务'!AD272="","",HYPERLINK(项目参数!$J$32 &amp;"项目进度计划!$a$" &amp; MATCH('临-任务'!AD272,项目进度计划!$A:$A,0),"[" &amp;'临-任务'!AD272 &amp; "]" &amp; VLOOKUP('临-任务'!AD272,项目进度计划!$A:$C,3,FALSE)))</f>
        <v/>
      </c>
      <c r="C272" s="14" t="str">
        <f ca="1">IF('临-任务'!AE272="","",HYPERLINK(项目参数!$J$32 &amp;"项目进度计划!$a$" &amp; MATCH('临-任务'!AE272,项目进度计划!$A:$A,0),"[" &amp;'临-任务'!AE272 &amp; "]" &amp; VLOOKUP('临-任务'!AE272,项目进度计划!$A:$C,3,FALSE)))</f>
        <v/>
      </c>
      <c r="D272" s="14" t="str">
        <f ca="1">IF('临-任务'!AF272="","",HYPERLINK(项目参数!$J$32 &amp;"项目进度计划!$a$" &amp; MATCH('临-任务'!AF272,项目进度计划!$A:$A,0),"[" &amp;'临-任务'!AF272 &amp; "]" &amp; VLOOKUP('临-任务'!AF272,项目进度计划!$A:$C,3,FALSE)))</f>
        <v/>
      </c>
      <c r="E272" s="14" t="str">
        <f ca="1">IF('临-任务'!AG272="","",HYPERLINK(项目参数!$J$32 &amp;"项目进度计划!$a$" &amp; MATCH('临-任务'!AG272,项目进度计划!$A:$A,0),"[" &amp;'临-任务'!AG272 &amp; "]" &amp; VLOOKUP('临-任务'!AG272,项目进度计划!$A:$C,3,FALSE)))</f>
        <v/>
      </c>
      <c r="F272" s="14" t="str">
        <f ca="1">IF('临-任务'!AH272="","",HYPERLINK(项目参数!$J$32 &amp;"项目进度计划!$a$" &amp; MATCH('临-任务'!AH272,项目进度计划!$A:$A,0),"[" &amp;'临-任务'!AH272 &amp; "]" &amp; VLOOKUP('临-任务'!AH272,项目进度计划!$A:$C,3,FALSE)))</f>
        <v/>
      </c>
    </row>
    <row r="273" spans="1:6">
      <c r="A273" s="14" t="str">
        <f>IF('临-任务'!S273,'临-任务'!P273,"")</f>
        <v/>
      </c>
      <c r="B273" s="14" t="str">
        <f ca="1">IF('临-任务'!AD273="","",HYPERLINK(项目参数!$J$32 &amp;"项目进度计划!$a$" &amp; MATCH('临-任务'!AD273,项目进度计划!$A:$A,0),"[" &amp;'临-任务'!AD273 &amp; "]" &amp; VLOOKUP('临-任务'!AD273,项目进度计划!$A:$C,3,FALSE)))</f>
        <v/>
      </c>
      <c r="C273" s="14" t="str">
        <f ca="1">IF('临-任务'!AE273="","",HYPERLINK(项目参数!$J$32 &amp;"项目进度计划!$a$" &amp; MATCH('临-任务'!AE273,项目进度计划!$A:$A,0),"[" &amp;'临-任务'!AE273 &amp; "]" &amp; VLOOKUP('临-任务'!AE273,项目进度计划!$A:$C,3,FALSE)))</f>
        <v/>
      </c>
      <c r="D273" s="14" t="str">
        <f ca="1">IF('临-任务'!AF273="","",HYPERLINK(项目参数!$J$32 &amp;"项目进度计划!$a$" &amp; MATCH('临-任务'!AF273,项目进度计划!$A:$A,0),"[" &amp;'临-任务'!AF273 &amp; "]" &amp; VLOOKUP('临-任务'!AF273,项目进度计划!$A:$C,3,FALSE)))</f>
        <v/>
      </c>
      <c r="E273" s="14" t="str">
        <f ca="1">IF('临-任务'!AG273="","",HYPERLINK(项目参数!$J$32 &amp;"项目进度计划!$a$" &amp; MATCH('临-任务'!AG273,项目进度计划!$A:$A,0),"[" &amp;'临-任务'!AG273 &amp; "]" &amp; VLOOKUP('临-任务'!AG273,项目进度计划!$A:$C,3,FALSE)))</f>
        <v/>
      </c>
      <c r="F273" s="14" t="str">
        <f ca="1">IF('临-任务'!AH273="","",HYPERLINK(项目参数!$J$32 &amp;"项目进度计划!$a$" &amp; MATCH('临-任务'!AH273,项目进度计划!$A:$A,0),"[" &amp;'临-任务'!AH273 &amp; "]" &amp; VLOOKUP('临-任务'!AH273,项目进度计划!$A:$C,3,FALSE)))</f>
        <v/>
      </c>
    </row>
    <row r="274" spans="1:6">
      <c r="A274" s="14" t="str">
        <f>IF('临-任务'!S274,'临-任务'!P274,"")</f>
        <v/>
      </c>
      <c r="B274" s="14" t="str">
        <f ca="1">IF('临-任务'!AD274="","",HYPERLINK(项目参数!$J$32 &amp;"项目进度计划!$a$" &amp; MATCH('临-任务'!AD274,项目进度计划!$A:$A,0),"[" &amp;'临-任务'!AD274 &amp; "]" &amp; VLOOKUP('临-任务'!AD274,项目进度计划!$A:$C,3,FALSE)))</f>
        <v/>
      </c>
      <c r="C274" s="14" t="str">
        <f ca="1">IF('临-任务'!AE274="","",HYPERLINK(项目参数!$J$32 &amp;"项目进度计划!$a$" &amp; MATCH('临-任务'!AE274,项目进度计划!$A:$A,0),"[" &amp;'临-任务'!AE274 &amp; "]" &amp; VLOOKUP('临-任务'!AE274,项目进度计划!$A:$C,3,FALSE)))</f>
        <v/>
      </c>
      <c r="D274" s="14" t="str">
        <f ca="1">IF('临-任务'!AF274="","",HYPERLINK(项目参数!$J$32 &amp;"项目进度计划!$a$" &amp; MATCH('临-任务'!AF274,项目进度计划!$A:$A,0),"[" &amp;'临-任务'!AF274 &amp; "]" &amp; VLOOKUP('临-任务'!AF274,项目进度计划!$A:$C,3,FALSE)))</f>
        <v/>
      </c>
      <c r="E274" s="14" t="str">
        <f ca="1">IF('临-任务'!AG274="","",HYPERLINK(项目参数!$J$32 &amp;"项目进度计划!$a$" &amp; MATCH('临-任务'!AG274,项目进度计划!$A:$A,0),"[" &amp;'临-任务'!AG274 &amp; "]" &amp; VLOOKUP('临-任务'!AG274,项目进度计划!$A:$C,3,FALSE)))</f>
        <v/>
      </c>
      <c r="F274" s="14" t="str">
        <f ca="1">IF('临-任务'!AH274="","",HYPERLINK(项目参数!$J$32 &amp;"项目进度计划!$a$" &amp; MATCH('临-任务'!AH274,项目进度计划!$A:$A,0),"[" &amp;'临-任务'!AH274 &amp; "]" &amp; VLOOKUP('临-任务'!AH274,项目进度计划!$A:$C,3,FALSE)))</f>
        <v/>
      </c>
    </row>
    <row r="275" spans="1:6">
      <c r="A275" s="14" t="str">
        <f>IF('临-任务'!S275,'临-任务'!P275,"")</f>
        <v/>
      </c>
      <c r="B275" s="14" t="str">
        <f ca="1">IF('临-任务'!AD275="","",HYPERLINK(项目参数!$J$32 &amp;"项目进度计划!$a$" &amp; MATCH('临-任务'!AD275,项目进度计划!$A:$A,0),"[" &amp;'临-任务'!AD275 &amp; "]" &amp; VLOOKUP('临-任务'!AD275,项目进度计划!$A:$C,3,FALSE)))</f>
        <v/>
      </c>
      <c r="C275" s="14" t="str">
        <f ca="1">IF('临-任务'!AE275="","",HYPERLINK(项目参数!$J$32 &amp;"项目进度计划!$a$" &amp; MATCH('临-任务'!AE275,项目进度计划!$A:$A,0),"[" &amp;'临-任务'!AE275 &amp; "]" &amp; VLOOKUP('临-任务'!AE275,项目进度计划!$A:$C,3,FALSE)))</f>
        <v/>
      </c>
      <c r="D275" s="14" t="str">
        <f ca="1">IF('临-任务'!AF275="","",HYPERLINK(项目参数!$J$32 &amp;"项目进度计划!$a$" &amp; MATCH('临-任务'!AF275,项目进度计划!$A:$A,0),"[" &amp;'临-任务'!AF275 &amp; "]" &amp; VLOOKUP('临-任务'!AF275,项目进度计划!$A:$C,3,FALSE)))</f>
        <v/>
      </c>
      <c r="E275" s="14" t="str">
        <f ca="1">IF('临-任务'!AG275="","",HYPERLINK(项目参数!$J$32 &amp;"项目进度计划!$a$" &amp; MATCH('临-任务'!AG275,项目进度计划!$A:$A,0),"[" &amp;'临-任务'!AG275 &amp; "]" &amp; VLOOKUP('临-任务'!AG275,项目进度计划!$A:$C,3,FALSE)))</f>
        <v/>
      </c>
      <c r="F275" s="14" t="str">
        <f ca="1">IF('临-任务'!AH275="","",HYPERLINK(项目参数!$J$32 &amp;"项目进度计划!$a$" &amp; MATCH('临-任务'!AH275,项目进度计划!$A:$A,0),"[" &amp;'临-任务'!AH275 &amp; "]" &amp; VLOOKUP('临-任务'!AH275,项目进度计划!$A:$C,3,FALSE)))</f>
        <v/>
      </c>
    </row>
    <row r="276" spans="1:6">
      <c r="A276" s="14" t="str">
        <f>IF('临-任务'!S276,'临-任务'!P276,"")</f>
        <v/>
      </c>
      <c r="B276" s="14" t="str">
        <f ca="1">IF('临-任务'!AD276="","",HYPERLINK(项目参数!$J$32 &amp;"项目进度计划!$a$" &amp; MATCH('临-任务'!AD276,项目进度计划!$A:$A,0),"[" &amp;'临-任务'!AD276 &amp; "]" &amp; VLOOKUP('临-任务'!AD276,项目进度计划!$A:$C,3,FALSE)))</f>
        <v/>
      </c>
      <c r="C276" s="14" t="str">
        <f ca="1">IF('临-任务'!AE276="","",HYPERLINK(项目参数!$J$32 &amp;"项目进度计划!$a$" &amp; MATCH('临-任务'!AE276,项目进度计划!$A:$A,0),"[" &amp;'临-任务'!AE276 &amp; "]" &amp; VLOOKUP('临-任务'!AE276,项目进度计划!$A:$C,3,FALSE)))</f>
        <v/>
      </c>
      <c r="D276" s="14" t="str">
        <f ca="1">IF('临-任务'!AF276="","",HYPERLINK(项目参数!$J$32 &amp;"项目进度计划!$a$" &amp; MATCH('临-任务'!AF276,项目进度计划!$A:$A,0),"[" &amp;'临-任务'!AF276 &amp; "]" &amp; VLOOKUP('临-任务'!AF276,项目进度计划!$A:$C,3,FALSE)))</f>
        <v/>
      </c>
      <c r="E276" s="14" t="str">
        <f ca="1">IF('临-任务'!AG276="","",HYPERLINK(项目参数!$J$32 &amp;"项目进度计划!$a$" &amp; MATCH('临-任务'!AG276,项目进度计划!$A:$A,0),"[" &amp;'临-任务'!AG276 &amp; "]" &amp; VLOOKUP('临-任务'!AG276,项目进度计划!$A:$C,3,FALSE)))</f>
        <v/>
      </c>
      <c r="F276" s="14" t="str">
        <f ca="1">IF('临-任务'!AH276="","",HYPERLINK(项目参数!$J$32 &amp;"项目进度计划!$a$" &amp; MATCH('临-任务'!AH276,项目进度计划!$A:$A,0),"[" &amp;'临-任务'!AH276 &amp; "]" &amp; VLOOKUP('临-任务'!AH276,项目进度计划!$A:$C,3,FALSE)))</f>
        <v/>
      </c>
    </row>
    <row r="277" spans="1:6">
      <c r="A277" s="14" t="str">
        <f>IF('临-任务'!S277,'临-任务'!P277,"")</f>
        <v/>
      </c>
      <c r="B277" s="14" t="str">
        <f ca="1">IF('临-任务'!AD277="","",HYPERLINK(项目参数!$J$32 &amp;"项目进度计划!$a$" &amp; MATCH('临-任务'!AD277,项目进度计划!$A:$A,0),"[" &amp;'临-任务'!AD277 &amp; "]" &amp; VLOOKUP('临-任务'!AD277,项目进度计划!$A:$C,3,FALSE)))</f>
        <v/>
      </c>
      <c r="C277" s="14" t="str">
        <f ca="1">IF('临-任务'!AE277="","",HYPERLINK(项目参数!$J$32 &amp;"项目进度计划!$a$" &amp; MATCH('临-任务'!AE277,项目进度计划!$A:$A,0),"[" &amp;'临-任务'!AE277 &amp; "]" &amp; VLOOKUP('临-任务'!AE277,项目进度计划!$A:$C,3,FALSE)))</f>
        <v/>
      </c>
      <c r="D277" s="14" t="str">
        <f ca="1">IF('临-任务'!AF277="","",HYPERLINK(项目参数!$J$32 &amp;"项目进度计划!$a$" &amp; MATCH('临-任务'!AF277,项目进度计划!$A:$A,0),"[" &amp;'临-任务'!AF277 &amp; "]" &amp; VLOOKUP('临-任务'!AF277,项目进度计划!$A:$C,3,FALSE)))</f>
        <v/>
      </c>
      <c r="E277" s="14" t="str">
        <f ca="1">IF('临-任务'!AG277="","",HYPERLINK(项目参数!$J$32 &amp;"项目进度计划!$a$" &amp; MATCH('临-任务'!AG277,项目进度计划!$A:$A,0),"[" &amp;'临-任务'!AG277 &amp; "]" &amp; VLOOKUP('临-任务'!AG277,项目进度计划!$A:$C,3,FALSE)))</f>
        <v/>
      </c>
      <c r="F277" s="14" t="str">
        <f ca="1">IF('临-任务'!AH277="","",HYPERLINK(项目参数!$J$32 &amp;"项目进度计划!$a$" &amp; MATCH('临-任务'!AH277,项目进度计划!$A:$A,0),"[" &amp;'临-任务'!AH277 &amp; "]" &amp; VLOOKUP('临-任务'!AH277,项目进度计划!$A:$C,3,FALSE)))</f>
        <v/>
      </c>
    </row>
    <row r="278" spans="1:6">
      <c r="A278" s="14" t="str">
        <f>IF('临-任务'!S278,'临-任务'!P278,"")</f>
        <v/>
      </c>
      <c r="B278" s="14" t="str">
        <f ca="1">IF('临-任务'!AD278="","",HYPERLINK(项目参数!$J$32 &amp;"项目进度计划!$a$" &amp; MATCH('临-任务'!AD278,项目进度计划!$A:$A,0),"[" &amp;'临-任务'!AD278 &amp; "]" &amp; VLOOKUP('临-任务'!AD278,项目进度计划!$A:$C,3,FALSE)))</f>
        <v/>
      </c>
      <c r="C278" s="14" t="str">
        <f ca="1">IF('临-任务'!AE278="","",HYPERLINK(项目参数!$J$32 &amp;"项目进度计划!$a$" &amp; MATCH('临-任务'!AE278,项目进度计划!$A:$A,0),"[" &amp;'临-任务'!AE278 &amp; "]" &amp; VLOOKUP('临-任务'!AE278,项目进度计划!$A:$C,3,FALSE)))</f>
        <v/>
      </c>
      <c r="D278" s="14" t="str">
        <f ca="1">IF('临-任务'!AF278="","",HYPERLINK(项目参数!$J$32 &amp;"项目进度计划!$a$" &amp; MATCH('临-任务'!AF278,项目进度计划!$A:$A,0),"[" &amp;'临-任务'!AF278 &amp; "]" &amp; VLOOKUP('临-任务'!AF278,项目进度计划!$A:$C,3,FALSE)))</f>
        <v/>
      </c>
      <c r="E278" s="14" t="str">
        <f ca="1">IF('临-任务'!AG278="","",HYPERLINK(项目参数!$J$32 &amp;"项目进度计划!$a$" &amp; MATCH('临-任务'!AG278,项目进度计划!$A:$A,0),"[" &amp;'临-任务'!AG278 &amp; "]" &amp; VLOOKUP('临-任务'!AG278,项目进度计划!$A:$C,3,FALSE)))</f>
        <v/>
      </c>
      <c r="F278" s="14" t="str">
        <f ca="1">IF('临-任务'!AH278="","",HYPERLINK(项目参数!$J$32 &amp;"项目进度计划!$a$" &amp; MATCH('临-任务'!AH278,项目进度计划!$A:$A,0),"[" &amp;'临-任务'!AH278 &amp; "]" &amp; VLOOKUP('临-任务'!AH278,项目进度计划!$A:$C,3,FALSE)))</f>
        <v/>
      </c>
    </row>
    <row r="279" spans="1:6">
      <c r="A279" s="14" t="str">
        <f>IF('临-任务'!S279,'临-任务'!P279,"")</f>
        <v/>
      </c>
      <c r="B279" s="14" t="str">
        <f ca="1">IF('临-任务'!AD279="","",HYPERLINK(项目参数!$J$32 &amp;"项目进度计划!$a$" &amp; MATCH('临-任务'!AD279,项目进度计划!$A:$A,0),"[" &amp;'临-任务'!AD279 &amp; "]" &amp; VLOOKUP('临-任务'!AD279,项目进度计划!$A:$C,3,FALSE)))</f>
        <v/>
      </c>
      <c r="C279" s="14" t="str">
        <f ca="1">IF('临-任务'!AE279="","",HYPERLINK(项目参数!$J$32 &amp;"项目进度计划!$a$" &amp; MATCH('临-任务'!AE279,项目进度计划!$A:$A,0),"[" &amp;'临-任务'!AE279 &amp; "]" &amp; VLOOKUP('临-任务'!AE279,项目进度计划!$A:$C,3,FALSE)))</f>
        <v/>
      </c>
      <c r="D279" s="14" t="str">
        <f ca="1">IF('临-任务'!AF279="","",HYPERLINK(项目参数!$J$32 &amp;"项目进度计划!$a$" &amp; MATCH('临-任务'!AF279,项目进度计划!$A:$A,0),"[" &amp;'临-任务'!AF279 &amp; "]" &amp; VLOOKUP('临-任务'!AF279,项目进度计划!$A:$C,3,FALSE)))</f>
        <v/>
      </c>
      <c r="E279" s="14" t="str">
        <f ca="1">IF('临-任务'!AG279="","",HYPERLINK(项目参数!$J$32 &amp;"项目进度计划!$a$" &amp; MATCH('临-任务'!AG279,项目进度计划!$A:$A,0),"[" &amp;'临-任务'!AG279 &amp; "]" &amp; VLOOKUP('临-任务'!AG279,项目进度计划!$A:$C,3,FALSE)))</f>
        <v/>
      </c>
      <c r="F279" s="14" t="str">
        <f ca="1">IF('临-任务'!AH279="","",HYPERLINK(项目参数!$J$32 &amp;"项目进度计划!$a$" &amp; MATCH('临-任务'!AH279,项目进度计划!$A:$A,0),"[" &amp;'临-任务'!AH279 &amp; "]" &amp; VLOOKUP('临-任务'!AH279,项目进度计划!$A:$C,3,FALSE)))</f>
        <v/>
      </c>
    </row>
    <row r="280" spans="1:6">
      <c r="A280" s="14" t="str">
        <f>IF('临-任务'!S280,'临-任务'!P280,"")</f>
        <v/>
      </c>
      <c r="B280" s="14" t="str">
        <f ca="1">IF('临-任务'!AD280="","",HYPERLINK(项目参数!$J$32 &amp;"项目进度计划!$a$" &amp; MATCH('临-任务'!AD280,项目进度计划!$A:$A,0),"[" &amp;'临-任务'!AD280 &amp; "]" &amp; VLOOKUP('临-任务'!AD280,项目进度计划!$A:$C,3,FALSE)))</f>
        <v/>
      </c>
      <c r="C280" s="14" t="str">
        <f ca="1">IF('临-任务'!AE280="","",HYPERLINK(项目参数!$J$32 &amp;"项目进度计划!$a$" &amp; MATCH('临-任务'!AE280,项目进度计划!$A:$A,0),"[" &amp;'临-任务'!AE280 &amp; "]" &amp; VLOOKUP('临-任务'!AE280,项目进度计划!$A:$C,3,FALSE)))</f>
        <v/>
      </c>
      <c r="D280" s="14" t="str">
        <f ca="1">IF('临-任务'!AF280="","",HYPERLINK(项目参数!$J$32 &amp;"项目进度计划!$a$" &amp; MATCH('临-任务'!AF280,项目进度计划!$A:$A,0),"[" &amp;'临-任务'!AF280 &amp; "]" &amp; VLOOKUP('临-任务'!AF280,项目进度计划!$A:$C,3,FALSE)))</f>
        <v/>
      </c>
      <c r="E280" s="14" t="str">
        <f ca="1">IF('临-任务'!AG280="","",HYPERLINK(项目参数!$J$32 &amp;"项目进度计划!$a$" &amp; MATCH('临-任务'!AG280,项目进度计划!$A:$A,0),"[" &amp;'临-任务'!AG280 &amp; "]" &amp; VLOOKUP('临-任务'!AG280,项目进度计划!$A:$C,3,FALSE)))</f>
        <v/>
      </c>
      <c r="F280" s="14" t="str">
        <f ca="1">IF('临-任务'!AH280="","",HYPERLINK(项目参数!$J$32 &amp;"项目进度计划!$a$" &amp; MATCH('临-任务'!AH280,项目进度计划!$A:$A,0),"[" &amp;'临-任务'!AH280 &amp; "]" &amp; VLOOKUP('临-任务'!AH280,项目进度计划!$A:$C,3,FALSE)))</f>
        <v/>
      </c>
    </row>
    <row r="281" spans="1:6">
      <c r="A281" s="14" t="str">
        <f>IF('临-任务'!S281,'临-任务'!P281,"")</f>
        <v/>
      </c>
      <c r="B281" s="14" t="str">
        <f ca="1">IF('临-任务'!AD281="","",HYPERLINK(项目参数!$J$32 &amp;"项目进度计划!$a$" &amp; MATCH('临-任务'!AD281,项目进度计划!$A:$A,0),"[" &amp;'临-任务'!AD281 &amp; "]" &amp; VLOOKUP('临-任务'!AD281,项目进度计划!$A:$C,3,FALSE)))</f>
        <v/>
      </c>
      <c r="C281" s="14" t="str">
        <f ca="1">IF('临-任务'!AE281="","",HYPERLINK(项目参数!$J$32 &amp;"项目进度计划!$a$" &amp; MATCH('临-任务'!AE281,项目进度计划!$A:$A,0),"[" &amp;'临-任务'!AE281 &amp; "]" &amp; VLOOKUP('临-任务'!AE281,项目进度计划!$A:$C,3,FALSE)))</f>
        <v/>
      </c>
      <c r="D281" s="14" t="str">
        <f ca="1">IF('临-任务'!AF281="","",HYPERLINK(项目参数!$J$32 &amp;"项目进度计划!$a$" &amp; MATCH('临-任务'!AF281,项目进度计划!$A:$A,0),"[" &amp;'临-任务'!AF281 &amp; "]" &amp; VLOOKUP('临-任务'!AF281,项目进度计划!$A:$C,3,FALSE)))</f>
        <v/>
      </c>
      <c r="E281" s="14" t="str">
        <f ca="1">IF('临-任务'!AG281="","",HYPERLINK(项目参数!$J$32 &amp;"项目进度计划!$a$" &amp; MATCH('临-任务'!AG281,项目进度计划!$A:$A,0),"[" &amp;'临-任务'!AG281 &amp; "]" &amp; VLOOKUP('临-任务'!AG281,项目进度计划!$A:$C,3,FALSE)))</f>
        <v/>
      </c>
      <c r="F281" s="14" t="str">
        <f ca="1">IF('临-任务'!AH281="","",HYPERLINK(项目参数!$J$32 &amp;"项目进度计划!$a$" &amp; MATCH('临-任务'!AH281,项目进度计划!$A:$A,0),"[" &amp;'临-任务'!AH281 &amp; "]" &amp; VLOOKUP('临-任务'!AH281,项目进度计划!$A:$C,3,FALSE)))</f>
        <v/>
      </c>
    </row>
    <row r="282" spans="1:6">
      <c r="A282" s="14" t="str">
        <f>IF('临-任务'!S282,'临-任务'!P282,"")</f>
        <v/>
      </c>
      <c r="B282" s="14" t="str">
        <f ca="1">IF('临-任务'!AD282="","",HYPERLINK(项目参数!$J$32 &amp;"项目进度计划!$a$" &amp; MATCH('临-任务'!AD282,项目进度计划!$A:$A,0),"[" &amp;'临-任务'!AD282 &amp; "]" &amp; VLOOKUP('临-任务'!AD282,项目进度计划!$A:$C,3,FALSE)))</f>
        <v/>
      </c>
      <c r="C282" s="14" t="str">
        <f ca="1">IF('临-任务'!AE282="","",HYPERLINK(项目参数!$J$32 &amp;"项目进度计划!$a$" &amp; MATCH('临-任务'!AE282,项目进度计划!$A:$A,0),"[" &amp;'临-任务'!AE282 &amp; "]" &amp; VLOOKUP('临-任务'!AE282,项目进度计划!$A:$C,3,FALSE)))</f>
        <v/>
      </c>
      <c r="D282" s="14" t="str">
        <f ca="1">IF('临-任务'!AF282="","",HYPERLINK(项目参数!$J$32 &amp;"项目进度计划!$a$" &amp; MATCH('临-任务'!AF282,项目进度计划!$A:$A,0),"[" &amp;'临-任务'!AF282 &amp; "]" &amp; VLOOKUP('临-任务'!AF282,项目进度计划!$A:$C,3,FALSE)))</f>
        <v/>
      </c>
      <c r="E282" s="14" t="str">
        <f ca="1">IF('临-任务'!AG282="","",HYPERLINK(项目参数!$J$32 &amp;"项目进度计划!$a$" &amp; MATCH('临-任务'!AG282,项目进度计划!$A:$A,0),"[" &amp;'临-任务'!AG282 &amp; "]" &amp; VLOOKUP('临-任务'!AG282,项目进度计划!$A:$C,3,FALSE)))</f>
        <v/>
      </c>
      <c r="F282" s="14" t="str">
        <f ca="1">IF('临-任务'!AH282="","",HYPERLINK(项目参数!$J$32 &amp;"项目进度计划!$a$" &amp; MATCH('临-任务'!AH282,项目进度计划!$A:$A,0),"[" &amp;'临-任务'!AH282 &amp; "]" &amp; VLOOKUP('临-任务'!AH282,项目进度计划!$A:$C,3,FALSE)))</f>
        <v/>
      </c>
    </row>
    <row r="283" spans="1:6">
      <c r="A283" s="14" t="str">
        <f>IF('临-任务'!S283,'临-任务'!P283,"")</f>
        <v/>
      </c>
      <c r="B283" s="14" t="str">
        <f ca="1">IF('临-任务'!AD283="","",HYPERLINK(项目参数!$J$32 &amp;"项目进度计划!$a$" &amp; MATCH('临-任务'!AD283,项目进度计划!$A:$A,0),"[" &amp;'临-任务'!AD283 &amp; "]" &amp; VLOOKUP('临-任务'!AD283,项目进度计划!$A:$C,3,FALSE)))</f>
        <v/>
      </c>
      <c r="C283" s="14" t="str">
        <f ca="1">IF('临-任务'!AE283="","",HYPERLINK(项目参数!$J$32 &amp;"项目进度计划!$a$" &amp; MATCH('临-任务'!AE283,项目进度计划!$A:$A,0),"[" &amp;'临-任务'!AE283 &amp; "]" &amp; VLOOKUP('临-任务'!AE283,项目进度计划!$A:$C,3,FALSE)))</f>
        <v/>
      </c>
      <c r="D283" s="14" t="str">
        <f ca="1">IF('临-任务'!AF283="","",HYPERLINK(项目参数!$J$32 &amp;"项目进度计划!$a$" &amp; MATCH('临-任务'!AF283,项目进度计划!$A:$A,0),"[" &amp;'临-任务'!AF283 &amp; "]" &amp; VLOOKUP('临-任务'!AF283,项目进度计划!$A:$C,3,FALSE)))</f>
        <v/>
      </c>
      <c r="E283" s="14" t="str">
        <f ca="1">IF('临-任务'!AG283="","",HYPERLINK(项目参数!$J$32 &amp;"项目进度计划!$a$" &amp; MATCH('临-任务'!AG283,项目进度计划!$A:$A,0),"[" &amp;'临-任务'!AG283 &amp; "]" &amp; VLOOKUP('临-任务'!AG283,项目进度计划!$A:$C,3,FALSE)))</f>
        <v/>
      </c>
      <c r="F283" s="14" t="str">
        <f ca="1">IF('临-任务'!AH283="","",HYPERLINK(项目参数!$J$32 &amp;"项目进度计划!$a$" &amp; MATCH('临-任务'!AH283,项目进度计划!$A:$A,0),"[" &amp;'临-任务'!AH283 &amp; "]" &amp; VLOOKUP('临-任务'!AH283,项目进度计划!$A:$C,3,FALSE)))</f>
        <v/>
      </c>
    </row>
    <row r="284" spans="1:6">
      <c r="A284" s="14" t="str">
        <f>IF('临-任务'!S284,'临-任务'!P284,"")</f>
        <v/>
      </c>
      <c r="B284" s="14" t="str">
        <f ca="1">IF('临-任务'!AD284="","",HYPERLINK(项目参数!$J$32 &amp;"项目进度计划!$a$" &amp; MATCH('临-任务'!AD284,项目进度计划!$A:$A,0),"[" &amp;'临-任务'!AD284 &amp; "]" &amp; VLOOKUP('临-任务'!AD284,项目进度计划!$A:$C,3,FALSE)))</f>
        <v/>
      </c>
      <c r="C284" s="14" t="str">
        <f ca="1">IF('临-任务'!AE284="","",HYPERLINK(项目参数!$J$32 &amp;"项目进度计划!$a$" &amp; MATCH('临-任务'!AE284,项目进度计划!$A:$A,0),"[" &amp;'临-任务'!AE284 &amp; "]" &amp; VLOOKUP('临-任务'!AE284,项目进度计划!$A:$C,3,FALSE)))</f>
        <v/>
      </c>
      <c r="D284" s="14" t="str">
        <f ca="1">IF('临-任务'!AF284="","",HYPERLINK(项目参数!$J$32 &amp;"项目进度计划!$a$" &amp; MATCH('临-任务'!AF284,项目进度计划!$A:$A,0),"[" &amp;'临-任务'!AF284 &amp; "]" &amp; VLOOKUP('临-任务'!AF284,项目进度计划!$A:$C,3,FALSE)))</f>
        <v/>
      </c>
      <c r="E284" s="14" t="str">
        <f ca="1">IF('临-任务'!AG284="","",HYPERLINK(项目参数!$J$32 &amp;"项目进度计划!$a$" &amp; MATCH('临-任务'!AG284,项目进度计划!$A:$A,0),"[" &amp;'临-任务'!AG284 &amp; "]" &amp; VLOOKUP('临-任务'!AG284,项目进度计划!$A:$C,3,FALSE)))</f>
        <v/>
      </c>
      <c r="F284" s="14" t="str">
        <f ca="1">IF('临-任务'!AH284="","",HYPERLINK(项目参数!$J$32 &amp;"项目进度计划!$a$" &amp; MATCH('临-任务'!AH284,项目进度计划!$A:$A,0),"[" &amp;'临-任务'!AH284 &amp; "]" &amp; VLOOKUP('临-任务'!AH284,项目进度计划!$A:$C,3,FALSE)))</f>
        <v/>
      </c>
    </row>
    <row r="285" spans="1:6">
      <c r="A285" s="14" t="str">
        <f>IF('临-任务'!S285,'临-任务'!P285,"")</f>
        <v/>
      </c>
      <c r="B285" s="14" t="str">
        <f ca="1">IF('临-任务'!AD285="","",HYPERLINK(项目参数!$J$32 &amp;"项目进度计划!$a$" &amp; MATCH('临-任务'!AD285,项目进度计划!$A:$A,0),"[" &amp;'临-任务'!AD285 &amp; "]" &amp; VLOOKUP('临-任务'!AD285,项目进度计划!$A:$C,3,FALSE)))</f>
        <v/>
      </c>
      <c r="C285" s="14" t="str">
        <f ca="1">IF('临-任务'!AE285="","",HYPERLINK(项目参数!$J$32 &amp;"项目进度计划!$a$" &amp; MATCH('临-任务'!AE285,项目进度计划!$A:$A,0),"[" &amp;'临-任务'!AE285 &amp; "]" &amp; VLOOKUP('临-任务'!AE285,项目进度计划!$A:$C,3,FALSE)))</f>
        <v/>
      </c>
      <c r="D285" s="14" t="str">
        <f ca="1">IF('临-任务'!AF285="","",HYPERLINK(项目参数!$J$32 &amp;"项目进度计划!$a$" &amp; MATCH('临-任务'!AF285,项目进度计划!$A:$A,0),"[" &amp;'临-任务'!AF285 &amp; "]" &amp; VLOOKUP('临-任务'!AF285,项目进度计划!$A:$C,3,FALSE)))</f>
        <v/>
      </c>
      <c r="E285" s="14" t="str">
        <f ca="1">IF('临-任务'!AG285="","",HYPERLINK(项目参数!$J$32 &amp;"项目进度计划!$a$" &amp; MATCH('临-任务'!AG285,项目进度计划!$A:$A,0),"[" &amp;'临-任务'!AG285 &amp; "]" &amp; VLOOKUP('临-任务'!AG285,项目进度计划!$A:$C,3,FALSE)))</f>
        <v/>
      </c>
      <c r="F285" s="14" t="str">
        <f ca="1">IF('临-任务'!AH285="","",HYPERLINK(项目参数!$J$32 &amp;"项目进度计划!$a$" &amp; MATCH('临-任务'!AH285,项目进度计划!$A:$A,0),"[" &amp;'临-任务'!AH285 &amp; "]" &amp; VLOOKUP('临-任务'!AH285,项目进度计划!$A:$C,3,FALSE)))</f>
        <v/>
      </c>
    </row>
    <row r="286" spans="1:6">
      <c r="A286" s="14" t="str">
        <f>IF('临-任务'!S286,'临-任务'!P286,"")</f>
        <v/>
      </c>
      <c r="B286" s="14" t="str">
        <f ca="1">IF('临-任务'!AD286="","",HYPERLINK(项目参数!$J$32 &amp;"项目进度计划!$a$" &amp; MATCH('临-任务'!AD286,项目进度计划!$A:$A,0),"[" &amp;'临-任务'!AD286 &amp; "]" &amp; VLOOKUP('临-任务'!AD286,项目进度计划!$A:$C,3,FALSE)))</f>
        <v/>
      </c>
      <c r="C286" s="14" t="str">
        <f ca="1">IF('临-任务'!AE286="","",HYPERLINK(项目参数!$J$32 &amp;"项目进度计划!$a$" &amp; MATCH('临-任务'!AE286,项目进度计划!$A:$A,0),"[" &amp;'临-任务'!AE286 &amp; "]" &amp; VLOOKUP('临-任务'!AE286,项目进度计划!$A:$C,3,FALSE)))</f>
        <v/>
      </c>
      <c r="D286" s="14" t="str">
        <f ca="1">IF('临-任务'!AF286="","",HYPERLINK(项目参数!$J$32 &amp;"项目进度计划!$a$" &amp; MATCH('临-任务'!AF286,项目进度计划!$A:$A,0),"[" &amp;'临-任务'!AF286 &amp; "]" &amp; VLOOKUP('临-任务'!AF286,项目进度计划!$A:$C,3,FALSE)))</f>
        <v/>
      </c>
      <c r="E286" s="14" t="str">
        <f ca="1">IF('临-任务'!AG286="","",HYPERLINK(项目参数!$J$32 &amp;"项目进度计划!$a$" &amp; MATCH('临-任务'!AG286,项目进度计划!$A:$A,0),"[" &amp;'临-任务'!AG286 &amp; "]" &amp; VLOOKUP('临-任务'!AG286,项目进度计划!$A:$C,3,FALSE)))</f>
        <v/>
      </c>
      <c r="F286" s="14" t="str">
        <f ca="1">IF('临-任务'!AH286="","",HYPERLINK(项目参数!$J$32 &amp;"项目进度计划!$a$" &amp; MATCH('临-任务'!AH286,项目进度计划!$A:$A,0),"[" &amp;'临-任务'!AH286 &amp; "]" &amp; VLOOKUP('临-任务'!AH286,项目进度计划!$A:$C,3,FALSE)))</f>
        <v/>
      </c>
    </row>
    <row r="287" spans="1:6">
      <c r="A287" s="14" t="str">
        <f>IF('临-任务'!S287,'临-任务'!P287,"")</f>
        <v/>
      </c>
      <c r="B287" s="14" t="str">
        <f ca="1">IF('临-任务'!AD287="","",HYPERLINK(项目参数!$J$32 &amp;"项目进度计划!$a$" &amp; MATCH('临-任务'!AD287,项目进度计划!$A:$A,0),"[" &amp;'临-任务'!AD287 &amp; "]" &amp; VLOOKUP('临-任务'!AD287,项目进度计划!$A:$C,3,FALSE)))</f>
        <v/>
      </c>
      <c r="C287" s="14" t="str">
        <f ca="1">IF('临-任务'!AE287="","",HYPERLINK(项目参数!$J$32 &amp;"项目进度计划!$a$" &amp; MATCH('临-任务'!AE287,项目进度计划!$A:$A,0),"[" &amp;'临-任务'!AE287 &amp; "]" &amp; VLOOKUP('临-任务'!AE287,项目进度计划!$A:$C,3,FALSE)))</f>
        <v/>
      </c>
      <c r="D287" s="14" t="str">
        <f ca="1">IF('临-任务'!AF287="","",HYPERLINK(项目参数!$J$32 &amp;"项目进度计划!$a$" &amp; MATCH('临-任务'!AF287,项目进度计划!$A:$A,0),"[" &amp;'临-任务'!AF287 &amp; "]" &amp; VLOOKUP('临-任务'!AF287,项目进度计划!$A:$C,3,FALSE)))</f>
        <v/>
      </c>
      <c r="E287" s="14" t="str">
        <f ca="1">IF('临-任务'!AG287="","",HYPERLINK(项目参数!$J$32 &amp;"项目进度计划!$a$" &amp; MATCH('临-任务'!AG287,项目进度计划!$A:$A,0),"[" &amp;'临-任务'!AG287 &amp; "]" &amp; VLOOKUP('临-任务'!AG287,项目进度计划!$A:$C,3,FALSE)))</f>
        <v/>
      </c>
      <c r="F287" s="14" t="str">
        <f ca="1">IF('临-任务'!AH287="","",HYPERLINK(项目参数!$J$32 &amp;"项目进度计划!$a$" &amp; MATCH('临-任务'!AH287,项目进度计划!$A:$A,0),"[" &amp;'临-任务'!AH287 &amp; "]" &amp; VLOOKUP('临-任务'!AH287,项目进度计划!$A:$C,3,FALSE)))</f>
        <v/>
      </c>
    </row>
    <row r="288" spans="1:6">
      <c r="A288" s="14" t="str">
        <f>IF('临-任务'!S288,'临-任务'!P288,"")</f>
        <v/>
      </c>
      <c r="B288" s="14" t="str">
        <f ca="1">IF('临-任务'!AD288="","",HYPERLINK(项目参数!$J$32 &amp;"项目进度计划!$a$" &amp; MATCH('临-任务'!AD288,项目进度计划!$A:$A,0),"[" &amp;'临-任务'!AD288 &amp; "]" &amp; VLOOKUP('临-任务'!AD288,项目进度计划!$A:$C,3,FALSE)))</f>
        <v/>
      </c>
      <c r="C288" s="14" t="str">
        <f ca="1">IF('临-任务'!AE288="","",HYPERLINK(项目参数!$J$32 &amp;"项目进度计划!$a$" &amp; MATCH('临-任务'!AE288,项目进度计划!$A:$A,0),"[" &amp;'临-任务'!AE288 &amp; "]" &amp; VLOOKUP('临-任务'!AE288,项目进度计划!$A:$C,3,FALSE)))</f>
        <v/>
      </c>
      <c r="D288" s="14" t="str">
        <f ca="1">IF('临-任务'!AF288="","",HYPERLINK(项目参数!$J$32 &amp;"项目进度计划!$a$" &amp; MATCH('临-任务'!AF288,项目进度计划!$A:$A,0),"[" &amp;'临-任务'!AF288 &amp; "]" &amp; VLOOKUP('临-任务'!AF288,项目进度计划!$A:$C,3,FALSE)))</f>
        <v/>
      </c>
      <c r="E288" s="14" t="str">
        <f ca="1">IF('临-任务'!AG288="","",HYPERLINK(项目参数!$J$32 &amp;"项目进度计划!$a$" &amp; MATCH('临-任务'!AG288,项目进度计划!$A:$A,0),"[" &amp;'临-任务'!AG288 &amp; "]" &amp; VLOOKUP('临-任务'!AG288,项目进度计划!$A:$C,3,FALSE)))</f>
        <v/>
      </c>
      <c r="F288" s="14" t="str">
        <f ca="1">IF('临-任务'!AH288="","",HYPERLINK(项目参数!$J$32 &amp;"项目进度计划!$a$" &amp; MATCH('临-任务'!AH288,项目进度计划!$A:$A,0),"[" &amp;'临-任务'!AH288 &amp; "]" &amp; VLOOKUP('临-任务'!AH288,项目进度计划!$A:$C,3,FALSE)))</f>
        <v/>
      </c>
    </row>
    <row r="289" spans="1:6">
      <c r="A289" s="14" t="str">
        <f>IF('临-任务'!S289,'临-任务'!P289,"")</f>
        <v/>
      </c>
      <c r="B289" s="14" t="str">
        <f ca="1">IF('临-任务'!AD289="","",HYPERLINK(项目参数!$J$32 &amp;"项目进度计划!$a$" &amp; MATCH('临-任务'!AD289,项目进度计划!$A:$A,0),"[" &amp;'临-任务'!AD289 &amp; "]" &amp; VLOOKUP('临-任务'!AD289,项目进度计划!$A:$C,3,FALSE)))</f>
        <v/>
      </c>
      <c r="C289" s="14" t="str">
        <f ca="1">IF('临-任务'!AE289="","",HYPERLINK(项目参数!$J$32 &amp;"项目进度计划!$a$" &amp; MATCH('临-任务'!AE289,项目进度计划!$A:$A,0),"[" &amp;'临-任务'!AE289 &amp; "]" &amp; VLOOKUP('临-任务'!AE289,项目进度计划!$A:$C,3,FALSE)))</f>
        <v/>
      </c>
      <c r="D289" s="14" t="str">
        <f ca="1">IF('临-任务'!AF289="","",HYPERLINK(项目参数!$J$32 &amp;"项目进度计划!$a$" &amp; MATCH('临-任务'!AF289,项目进度计划!$A:$A,0),"[" &amp;'临-任务'!AF289 &amp; "]" &amp; VLOOKUP('临-任务'!AF289,项目进度计划!$A:$C,3,FALSE)))</f>
        <v/>
      </c>
      <c r="E289" s="14" t="str">
        <f ca="1">IF('临-任务'!AG289="","",HYPERLINK(项目参数!$J$32 &amp;"项目进度计划!$a$" &amp; MATCH('临-任务'!AG289,项目进度计划!$A:$A,0),"[" &amp;'临-任务'!AG289 &amp; "]" &amp; VLOOKUP('临-任务'!AG289,项目进度计划!$A:$C,3,FALSE)))</f>
        <v/>
      </c>
      <c r="F289" s="14" t="str">
        <f ca="1">IF('临-任务'!AH289="","",HYPERLINK(项目参数!$J$32 &amp;"项目进度计划!$a$" &amp; MATCH('临-任务'!AH289,项目进度计划!$A:$A,0),"[" &amp;'临-任务'!AH289 &amp; "]" &amp; VLOOKUP('临-任务'!AH289,项目进度计划!$A:$C,3,FALSE)))</f>
        <v/>
      </c>
    </row>
    <row r="290" spans="1:6">
      <c r="A290" s="14" t="str">
        <f>IF('临-任务'!S290,'临-任务'!P290,"")</f>
        <v/>
      </c>
      <c r="B290" s="14" t="str">
        <f ca="1">IF('临-任务'!AD290="","",HYPERLINK(项目参数!$J$32 &amp;"项目进度计划!$a$" &amp; MATCH('临-任务'!AD290,项目进度计划!$A:$A,0),"[" &amp;'临-任务'!AD290 &amp; "]" &amp; VLOOKUP('临-任务'!AD290,项目进度计划!$A:$C,3,FALSE)))</f>
        <v/>
      </c>
      <c r="C290" s="14" t="str">
        <f ca="1">IF('临-任务'!AE290="","",HYPERLINK(项目参数!$J$32 &amp;"项目进度计划!$a$" &amp; MATCH('临-任务'!AE290,项目进度计划!$A:$A,0),"[" &amp;'临-任务'!AE290 &amp; "]" &amp; VLOOKUP('临-任务'!AE290,项目进度计划!$A:$C,3,FALSE)))</f>
        <v/>
      </c>
      <c r="D290" s="14" t="str">
        <f ca="1">IF('临-任务'!AF290="","",HYPERLINK(项目参数!$J$32 &amp;"项目进度计划!$a$" &amp; MATCH('临-任务'!AF290,项目进度计划!$A:$A,0),"[" &amp;'临-任务'!AF290 &amp; "]" &amp; VLOOKUP('临-任务'!AF290,项目进度计划!$A:$C,3,FALSE)))</f>
        <v/>
      </c>
      <c r="E290" s="14" t="str">
        <f ca="1">IF('临-任务'!AG290="","",HYPERLINK(项目参数!$J$32 &amp;"项目进度计划!$a$" &amp; MATCH('临-任务'!AG290,项目进度计划!$A:$A,0),"[" &amp;'临-任务'!AG290 &amp; "]" &amp; VLOOKUP('临-任务'!AG290,项目进度计划!$A:$C,3,FALSE)))</f>
        <v/>
      </c>
      <c r="F290" s="14" t="str">
        <f ca="1">IF('临-任务'!AH290="","",HYPERLINK(项目参数!$J$32 &amp;"项目进度计划!$a$" &amp; MATCH('临-任务'!AH290,项目进度计划!$A:$A,0),"[" &amp;'临-任务'!AH290 &amp; "]" &amp; VLOOKUP('临-任务'!AH290,项目进度计划!$A:$C,3,FALSE)))</f>
        <v/>
      </c>
    </row>
    <row r="291" spans="1:6">
      <c r="A291" s="14" t="str">
        <f>IF('临-任务'!S291,'临-任务'!P291,"")</f>
        <v/>
      </c>
      <c r="B291" s="14" t="str">
        <f ca="1">IF('临-任务'!AD291="","",HYPERLINK(项目参数!$J$32 &amp;"项目进度计划!$a$" &amp; MATCH('临-任务'!AD291,项目进度计划!$A:$A,0),"[" &amp;'临-任务'!AD291 &amp; "]" &amp; VLOOKUP('临-任务'!AD291,项目进度计划!$A:$C,3,FALSE)))</f>
        <v/>
      </c>
      <c r="C291" s="14" t="str">
        <f ca="1">IF('临-任务'!AE291="","",HYPERLINK(项目参数!$J$32 &amp;"项目进度计划!$a$" &amp; MATCH('临-任务'!AE291,项目进度计划!$A:$A,0),"[" &amp;'临-任务'!AE291 &amp; "]" &amp; VLOOKUP('临-任务'!AE291,项目进度计划!$A:$C,3,FALSE)))</f>
        <v/>
      </c>
      <c r="D291" s="14" t="str">
        <f ca="1">IF('临-任务'!AF291="","",HYPERLINK(项目参数!$J$32 &amp;"项目进度计划!$a$" &amp; MATCH('临-任务'!AF291,项目进度计划!$A:$A,0),"[" &amp;'临-任务'!AF291 &amp; "]" &amp; VLOOKUP('临-任务'!AF291,项目进度计划!$A:$C,3,FALSE)))</f>
        <v/>
      </c>
      <c r="E291" s="14" t="str">
        <f ca="1">IF('临-任务'!AG291="","",HYPERLINK(项目参数!$J$32 &amp;"项目进度计划!$a$" &amp; MATCH('临-任务'!AG291,项目进度计划!$A:$A,0),"[" &amp;'临-任务'!AG291 &amp; "]" &amp; VLOOKUP('临-任务'!AG291,项目进度计划!$A:$C,3,FALSE)))</f>
        <v/>
      </c>
      <c r="F291" s="14" t="str">
        <f ca="1">IF('临-任务'!AH291="","",HYPERLINK(项目参数!$J$32 &amp;"项目进度计划!$a$" &amp; MATCH('临-任务'!AH291,项目进度计划!$A:$A,0),"[" &amp;'临-任务'!AH291 &amp; "]" &amp; VLOOKUP('临-任务'!AH291,项目进度计划!$A:$C,3,FALSE)))</f>
        <v/>
      </c>
    </row>
    <row r="292" spans="1:6">
      <c r="A292" s="14" t="str">
        <f>IF('临-任务'!S292,'临-任务'!P292,"")</f>
        <v/>
      </c>
      <c r="B292" s="14" t="str">
        <f ca="1">IF('临-任务'!AD292="","",HYPERLINK(项目参数!$J$32 &amp;"项目进度计划!$a$" &amp; MATCH('临-任务'!AD292,项目进度计划!$A:$A,0),"[" &amp;'临-任务'!AD292 &amp; "]" &amp; VLOOKUP('临-任务'!AD292,项目进度计划!$A:$C,3,FALSE)))</f>
        <v/>
      </c>
      <c r="C292" s="14" t="str">
        <f ca="1">IF('临-任务'!AE292="","",HYPERLINK(项目参数!$J$32 &amp;"项目进度计划!$a$" &amp; MATCH('临-任务'!AE292,项目进度计划!$A:$A,0),"[" &amp;'临-任务'!AE292 &amp; "]" &amp; VLOOKUP('临-任务'!AE292,项目进度计划!$A:$C,3,FALSE)))</f>
        <v/>
      </c>
      <c r="D292" s="14" t="str">
        <f ca="1">IF('临-任务'!AF292="","",HYPERLINK(项目参数!$J$32 &amp;"项目进度计划!$a$" &amp; MATCH('临-任务'!AF292,项目进度计划!$A:$A,0),"[" &amp;'临-任务'!AF292 &amp; "]" &amp; VLOOKUP('临-任务'!AF292,项目进度计划!$A:$C,3,FALSE)))</f>
        <v/>
      </c>
      <c r="E292" s="14" t="str">
        <f ca="1">IF('临-任务'!AG292="","",HYPERLINK(项目参数!$J$32 &amp;"项目进度计划!$a$" &amp; MATCH('临-任务'!AG292,项目进度计划!$A:$A,0),"[" &amp;'临-任务'!AG292 &amp; "]" &amp; VLOOKUP('临-任务'!AG292,项目进度计划!$A:$C,3,FALSE)))</f>
        <v/>
      </c>
      <c r="F292" s="14" t="str">
        <f ca="1">IF('临-任务'!AH292="","",HYPERLINK(项目参数!$J$32 &amp;"项目进度计划!$a$" &amp; MATCH('临-任务'!AH292,项目进度计划!$A:$A,0),"[" &amp;'临-任务'!AH292 &amp; "]" &amp; VLOOKUP('临-任务'!AH292,项目进度计划!$A:$C,3,FALSE)))</f>
        <v/>
      </c>
    </row>
    <row r="293" spans="1:6">
      <c r="A293" s="14" t="str">
        <f>IF('临-任务'!S293,'临-任务'!P293,"")</f>
        <v/>
      </c>
      <c r="B293" s="14" t="str">
        <f ca="1">IF('临-任务'!AD293="","",HYPERLINK(项目参数!$J$32 &amp;"项目进度计划!$a$" &amp; MATCH('临-任务'!AD293,项目进度计划!$A:$A,0),"[" &amp;'临-任务'!AD293 &amp; "]" &amp; VLOOKUP('临-任务'!AD293,项目进度计划!$A:$C,3,FALSE)))</f>
        <v/>
      </c>
      <c r="C293" s="14" t="str">
        <f ca="1">IF('临-任务'!AE293="","",HYPERLINK(项目参数!$J$32 &amp;"项目进度计划!$a$" &amp; MATCH('临-任务'!AE293,项目进度计划!$A:$A,0),"[" &amp;'临-任务'!AE293 &amp; "]" &amp; VLOOKUP('临-任务'!AE293,项目进度计划!$A:$C,3,FALSE)))</f>
        <v/>
      </c>
      <c r="D293" s="14" t="str">
        <f ca="1">IF('临-任务'!AF293="","",HYPERLINK(项目参数!$J$32 &amp;"项目进度计划!$a$" &amp; MATCH('临-任务'!AF293,项目进度计划!$A:$A,0),"[" &amp;'临-任务'!AF293 &amp; "]" &amp; VLOOKUP('临-任务'!AF293,项目进度计划!$A:$C,3,FALSE)))</f>
        <v/>
      </c>
      <c r="E293" s="14" t="str">
        <f ca="1">IF('临-任务'!AG293="","",HYPERLINK(项目参数!$J$32 &amp;"项目进度计划!$a$" &amp; MATCH('临-任务'!AG293,项目进度计划!$A:$A,0),"[" &amp;'临-任务'!AG293 &amp; "]" &amp; VLOOKUP('临-任务'!AG293,项目进度计划!$A:$C,3,FALSE)))</f>
        <v/>
      </c>
      <c r="F293" s="14" t="str">
        <f ca="1">IF('临-任务'!AH293="","",HYPERLINK(项目参数!$J$32 &amp;"项目进度计划!$a$" &amp; MATCH('临-任务'!AH293,项目进度计划!$A:$A,0),"[" &amp;'临-任务'!AH293 &amp; "]" &amp; VLOOKUP('临-任务'!AH293,项目进度计划!$A:$C,3,FALSE)))</f>
        <v/>
      </c>
    </row>
    <row r="294" spans="1:6">
      <c r="A294" s="14" t="str">
        <f>IF('临-任务'!S294,'临-任务'!P294,"")</f>
        <v/>
      </c>
      <c r="B294" s="14" t="str">
        <f ca="1">IF('临-任务'!AD294="","",HYPERLINK(项目参数!$J$32 &amp;"项目进度计划!$a$" &amp; MATCH('临-任务'!AD294,项目进度计划!$A:$A,0),"[" &amp;'临-任务'!AD294 &amp; "]" &amp; VLOOKUP('临-任务'!AD294,项目进度计划!$A:$C,3,FALSE)))</f>
        <v/>
      </c>
      <c r="C294" s="14" t="str">
        <f ca="1">IF('临-任务'!AE294="","",HYPERLINK(项目参数!$J$32 &amp;"项目进度计划!$a$" &amp; MATCH('临-任务'!AE294,项目进度计划!$A:$A,0),"[" &amp;'临-任务'!AE294 &amp; "]" &amp; VLOOKUP('临-任务'!AE294,项目进度计划!$A:$C,3,FALSE)))</f>
        <v/>
      </c>
      <c r="D294" s="14" t="str">
        <f ca="1">IF('临-任务'!AF294="","",HYPERLINK(项目参数!$J$32 &amp;"项目进度计划!$a$" &amp; MATCH('临-任务'!AF294,项目进度计划!$A:$A,0),"[" &amp;'临-任务'!AF294 &amp; "]" &amp; VLOOKUP('临-任务'!AF294,项目进度计划!$A:$C,3,FALSE)))</f>
        <v/>
      </c>
      <c r="E294" s="14" t="str">
        <f ca="1">IF('临-任务'!AG294="","",HYPERLINK(项目参数!$J$32 &amp;"项目进度计划!$a$" &amp; MATCH('临-任务'!AG294,项目进度计划!$A:$A,0),"[" &amp;'临-任务'!AG294 &amp; "]" &amp; VLOOKUP('临-任务'!AG294,项目进度计划!$A:$C,3,FALSE)))</f>
        <v/>
      </c>
      <c r="F294" s="14" t="str">
        <f ca="1">IF('临-任务'!AH294="","",HYPERLINK(项目参数!$J$32 &amp;"项目进度计划!$a$" &amp; MATCH('临-任务'!AH294,项目进度计划!$A:$A,0),"[" &amp;'临-任务'!AH294 &amp; "]" &amp; VLOOKUP('临-任务'!AH294,项目进度计划!$A:$C,3,FALSE)))</f>
        <v/>
      </c>
    </row>
    <row r="295" spans="1:6">
      <c r="A295" s="14" t="str">
        <f>IF('临-任务'!S295,'临-任务'!P295,"")</f>
        <v/>
      </c>
      <c r="B295" s="14" t="str">
        <f ca="1">IF('临-任务'!AD295="","",HYPERLINK(项目参数!$J$32 &amp;"项目进度计划!$a$" &amp; MATCH('临-任务'!AD295,项目进度计划!$A:$A,0),"[" &amp;'临-任务'!AD295 &amp; "]" &amp; VLOOKUP('临-任务'!AD295,项目进度计划!$A:$C,3,FALSE)))</f>
        <v/>
      </c>
      <c r="C295" s="14" t="str">
        <f ca="1">IF('临-任务'!AE295="","",HYPERLINK(项目参数!$J$32 &amp;"项目进度计划!$a$" &amp; MATCH('临-任务'!AE295,项目进度计划!$A:$A,0),"[" &amp;'临-任务'!AE295 &amp; "]" &amp; VLOOKUP('临-任务'!AE295,项目进度计划!$A:$C,3,FALSE)))</f>
        <v/>
      </c>
      <c r="D295" s="14" t="str">
        <f ca="1">IF('临-任务'!AF295="","",HYPERLINK(项目参数!$J$32 &amp;"项目进度计划!$a$" &amp; MATCH('临-任务'!AF295,项目进度计划!$A:$A,0),"[" &amp;'临-任务'!AF295 &amp; "]" &amp; VLOOKUP('临-任务'!AF295,项目进度计划!$A:$C,3,FALSE)))</f>
        <v/>
      </c>
      <c r="E295" s="14" t="str">
        <f ca="1">IF('临-任务'!AG295="","",HYPERLINK(项目参数!$J$32 &amp;"项目进度计划!$a$" &amp; MATCH('临-任务'!AG295,项目进度计划!$A:$A,0),"[" &amp;'临-任务'!AG295 &amp; "]" &amp; VLOOKUP('临-任务'!AG295,项目进度计划!$A:$C,3,FALSE)))</f>
        <v/>
      </c>
      <c r="F295" s="14" t="str">
        <f ca="1">IF('临-任务'!AH295="","",HYPERLINK(项目参数!$J$32 &amp;"项目进度计划!$a$" &amp; MATCH('临-任务'!AH295,项目进度计划!$A:$A,0),"[" &amp;'临-任务'!AH295 &amp; "]" &amp; VLOOKUP('临-任务'!AH295,项目进度计划!$A:$C,3,FALSE)))</f>
        <v/>
      </c>
    </row>
    <row r="296" spans="1:6">
      <c r="A296" s="14" t="str">
        <f>IF('临-任务'!S296,'临-任务'!P296,"")</f>
        <v/>
      </c>
      <c r="B296" s="14" t="str">
        <f ca="1">IF('临-任务'!AD296="","",HYPERLINK(项目参数!$J$32 &amp;"项目进度计划!$a$" &amp; MATCH('临-任务'!AD296,项目进度计划!$A:$A,0),"[" &amp;'临-任务'!AD296 &amp; "]" &amp; VLOOKUP('临-任务'!AD296,项目进度计划!$A:$C,3,FALSE)))</f>
        <v/>
      </c>
      <c r="C296" s="14" t="str">
        <f ca="1">IF('临-任务'!AE296="","",HYPERLINK(项目参数!$J$32 &amp;"项目进度计划!$a$" &amp; MATCH('临-任务'!AE296,项目进度计划!$A:$A,0),"[" &amp;'临-任务'!AE296 &amp; "]" &amp; VLOOKUP('临-任务'!AE296,项目进度计划!$A:$C,3,FALSE)))</f>
        <v/>
      </c>
      <c r="D296" s="14" t="str">
        <f ca="1">IF('临-任务'!AF296="","",HYPERLINK(项目参数!$J$32 &amp;"项目进度计划!$a$" &amp; MATCH('临-任务'!AF296,项目进度计划!$A:$A,0),"[" &amp;'临-任务'!AF296 &amp; "]" &amp; VLOOKUP('临-任务'!AF296,项目进度计划!$A:$C,3,FALSE)))</f>
        <v/>
      </c>
      <c r="E296" s="14" t="str">
        <f ca="1">IF('临-任务'!AG296="","",HYPERLINK(项目参数!$J$32 &amp;"项目进度计划!$a$" &amp; MATCH('临-任务'!AG296,项目进度计划!$A:$A,0),"[" &amp;'临-任务'!AG296 &amp; "]" &amp; VLOOKUP('临-任务'!AG296,项目进度计划!$A:$C,3,FALSE)))</f>
        <v/>
      </c>
      <c r="F296" s="14" t="str">
        <f ca="1">IF('临-任务'!AH296="","",HYPERLINK(项目参数!$J$32 &amp;"项目进度计划!$a$" &amp; MATCH('临-任务'!AH296,项目进度计划!$A:$A,0),"[" &amp;'临-任务'!AH296 &amp; "]" &amp; VLOOKUP('临-任务'!AH296,项目进度计划!$A:$C,3,FALSE)))</f>
        <v/>
      </c>
    </row>
    <row r="297" spans="1:6">
      <c r="A297" s="14" t="str">
        <f>IF('临-任务'!S297,'临-任务'!P297,"")</f>
        <v/>
      </c>
      <c r="B297" s="14" t="str">
        <f ca="1">IF('临-任务'!AD297="","",HYPERLINK(项目参数!$J$32 &amp;"项目进度计划!$a$" &amp; MATCH('临-任务'!AD297,项目进度计划!$A:$A,0),"[" &amp;'临-任务'!AD297 &amp; "]" &amp; VLOOKUP('临-任务'!AD297,项目进度计划!$A:$C,3,FALSE)))</f>
        <v/>
      </c>
      <c r="C297" s="14" t="str">
        <f ca="1">IF('临-任务'!AE297="","",HYPERLINK(项目参数!$J$32 &amp;"项目进度计划!$a$" &amp; MATCH('临-任务'!AE297,项目进度计划!$A:$A,0),"[" &amp;'临-任务'!AE297 &amp; "]" &amp; VLOOKUP('临-任务'!AE297,项目进度计划!$A:$C,3,FALSE)))</f>
        <v/>
      </c>
      <c r="D297" s="14" t="str">
        <f ca="1">IF('临-任务'!AF297="","",HYPERLINK(项目参数!$J$32 &amp;"项目进度计划!$a$" &amp; MATCH('临-任务'!AF297,项目进度计划!$A:$A,0),"[" &amp;'临-任务'!AF297 &amp; "]" &amp; VLOOKUP('临-任务'!AF297,项目进度计划!$A:$C,3,FALSE)))</f>
        <v/>
      </c>
      <c r="E297" s="14" t="str">
        <f ca="1">IF('临-任务'!AG297="","",HYPERLINK(项目参数!$J$32 &amp;"项目进度计划!$a$" &amp; MATCH('临-任务'!AG297,项目进度计划!$A:$A,0),"[" &amp;'临-任务'!AG297 &amp; "]" &amp; VLOOKUP('临-任务'!AG297,项目进度计划!$A:$C,3,FALSE)))</f>
        <v/>
      </c>
      <c r="F297" s="14" t="str">
        <f ca="1">IF('临-任务'!AH297="","",HYPERLINK(项目参数!$J$32 &amp;"项目进度计划!$a$" &amp; MATCH('临-任务'!AH297,项目进度计划!$A:$A,0),"[" &amp;'临-任务'!AH297 &amp; "]" &amp; VLOOKUP('临-任务'!AH297,项目进度计划!$A:$C,3,FALSE)))</f>
        <v/>
      </c>
    </row>
    <row r="298" spans="1:6">
      <c r="A298" s="14" t="str">
        <f>IF('临-任务'!S298,'临-任务'!P298,"")</f>
        <v/>
      </c>
      <c r="B298" s="14" t="str">
        <f ca="1">IF('临-任务'!AD298="","",HYPERLINK(项目参数!$J$32 &amp;"项目进度计划!$a$" &amp; MATCH('临-任务'!AD298,项目进度计划!$A:$A,0),"[" &amp;'临-任务'!AD298 &amp; "]" &amp; VLOOKUP('临-任务'!AD298,项目进度计划!$A:$C,3,FALSE)))</f>
        <v/>
      </c>
      <c r="C298" s="14" t="str">
        <f ca="1">IF('临-任务'!AE298="","",HYPERLINK(项目参数!$J$32 &amp;"项目进度计划!$a$" &amp; MATCH('临-任务'!AE298,项目进度计划!$A:$A,0),"[" &amp;'临-任务'!AE298 &amp; "]" &amp; VLOOKUP('临-任务'!AE298,项目进度计划!$A:$C,3,FALSE)))</f>
        <v/>
      </c>
      <c r="D298" s="14" t="str">
        <f ca="1">IF('临-任务'!AF298="","",HYPERLINK(项目参数!$J$32 &amp;"项目进度计划!$a$" &amp; MATCH('临-任务'!AF298,项目进度计划!$A:$A,0),"[" &amp;'临-任务'!AF298 &amp; "]" &amp; VLOOKUP('临-任务'!AF298,项目进度计划!$A:$C,3,FALSE)))</f>
        <v/>
      </c>
      <c r="E298" s="14" t="str">
        <f ca="1">IF('临-任务'!AG298="","",HYPERLINK(项目参数!$J$32 &amp;"项目进度计划!$a$" &amp; MATCH('临-任务'!AG298,项目进度计划!$A:$A,0),"[" &amp;'临-任务'!AG298 &amp; "]" &amp; VLOOKUP('临-任务'!AG298,项目进度计划!$A:$C,3,FALSE)))</f>
        <v/>
      </c>
      <c r="F298" s="14" t="str">
        <f ca="1">IF('临-任务'!AH298="","",HYPERLINK(项目参数!$J$32 &amp;"项目进度计划!$a$" &amp; MATCH('临-任务'!AH298,项目进度计划!$A:$A,0),"[" &amp;'临-任务'!AH298 &amp; "]" &amp; VLOOKUP('临-任务'!AH298,项目进度计划!$A:$C,3,FALSE)))</f>
        <v/>
      </c>
    </row>
    <row r="299" spans="1:6">
      <c r="A299" s="14" t="str">
        <f>IF('临-任务'!S299,'临-任务'!P299,"")</f>
        <v/>
      </c>
      <c r="B299" s="14" t="str">
        <f ca="1">IF('临-任务'!AD299="","",HYPERLINK(项目参数!$J$32 &amp;"项目进度计划!$a$" &amp; MATCH('临-任务'!AD299,项目进度计划!$A:$A,0),"[" &amp;'临-任务'!AD299 &amp; "]" &amp; VLOOKUP('临-任务'!AD299,项目进度计划!$A:$C,3,FALSE)))</f>
        <v/>
      </c>
      <c r="C299" s="14" t="str">
        <f ca="1">IF('临-任务'!AE299="","",HYPERLINK(项目参数!$J$32 &amp;"项目进度计划!$a$" &amp; MATCH('临-任务'!AE299,项目进度计划!$A:$A,0),"[" &amp;'临-任务'!AE299 &amp; "]" &amp; VLOOKUP('临-任务'!AE299,项目进度计划!$A:$C,3,FALSE)))</f>
        <v/>
      </c>
      <c r="D299" s="14" t="str">
        <f ca="1">IF('临-任务'!AF299="","",HYPERLINK(项目参数!$J$32 &amp;"项目进度计划!$a$" &amp; MATCH('临-任务'!AF299,项目进度计划!$A:$A,0),"[" &amp;'临-任务'!AF299 &amp; "]" &amp; VLOOKUP('临-任务'!AF299,项目进度计划!$A:$C,3,FALSE)))</f>
        <v/>
      </c>
      <c r="E299" s="14" t="str">
        <f ca="1">IF('临-任务'!AG299="","",HYPERLINK(项目参数!$J$32 &amp;"项目进度计划!$a$" &amp; MATCH('临-任务'!AG299,项目进度计划!$A:$A,0),"[" &amp;'临-任务'!AG299 &amp; "]" &amp; VLOOKUP('临-任务'!AG299,项目进度计划!$A:$C,3,FALSE)))</f>
        <v/>
      </c>
      <c r="F299" s="14" t="str">
        <f ca="1">IF('临-任务'!AH299="","",HYPERLINK(项目参数!$J$32 &amp;"项目进度计划!$a$" &amp; MATCH('临-任务'!AH299,项目进度计划!$A:$A,0),"[" &amp;'临-任务'!AH299 &amp; "]" &amp; VLOOKUP('临-任务'!AH299,项目进度计划!$A:$C,3,FALSE)))</f>
        <v/>
      </c>
    </row>
    <row r="300" spans="1:6">
      <c r="A300" s="14" t="str">
        <f>IF('临-任务'!S300,'临-任务'!P300,"")</f>
        <v/>
      </c>
      <c r="B300" s="14" t="str">
        <f ca="1">IF('临-任务'!AD300="","",HYPERLINK(项目参数!$J$32 &amp;"项目进度计划!$a$" &amp; MATCH('临-任务'!AD300,项目进度计划!$A:$A,0),"[" &amp;'临-任务'!AD300 &amp; "]" &amp; VLOOKUP('临-任务'!AD300,项目进度计划!$A:$C,3,FALSE)))</f>
        <v/>
      </c>
      <c r="C300" s="14" t="str">
        <f ca="1">IF('临-任务'!AE300="","",HYPERLINK(项目参数!$J$32 &amp;"项目进度计划!$a$" &amp; MATCH('临-任务'!AE300,项目进度计划!$A:$A,0),"[" &amp;'临-任务'!AE300 &amp; "]" &amp; VLOOKUP('临-任务'!AE300,项目进度计划!$A:$C,3,FALSE)))</f>
        <v/>
      </c>
      <c r="D300" s="14" t="str">
        <f ca="1">IF('临-任务'!AF300="","",HYPERLINK(项目参数!$J$32 &amp;"项目进度计划!$a$" &amp; MATCH('临-任务'!AF300,项目进度计划!$A:$A,0),"[" &amp;'临-任务'!AF300 &amp; "]" &amp; VLOOKUP('临-任务'!AF300,项目进度计划!$A:$C,3,FALSE)))</f>
        <v/>
      </c>
      <c r="E300" s="14" t="str">
        <f ca="1">IF('临-任务'!AG300="","",HYPERLINK(项目参数!$J$32 &amp;"项目进度计划!$a$" &amp; MATCH('临-任务'!AG300,项目进度计划!$A:$A,0),"[" &amp;'临-任务'!AG300 &amp; "]" &amp; VLOOKUP('临-任务'!AG300,项目进度计划!$A:$C,3,FALSE)))</f>
        <v/>
      </c>
      <c r="F300" s="14" t="str">
        <f ca="1">IF('临-任务'!AH300="","",HYPERLINK(项目参数!$J$32 &amp;"项目进度计划!$a$" &amp; MATCH('临-任务'!AH300,项目进度计划!$A:$A,0),"[" &amp;'临-任务'!AH300 &amp; "]" &amp; VLOOKUP('临-任务'!AH300,项目进度计划!$A:$C,3,FALSE)))</f>
        <v/>
      </c>
    </row>
    <row r="301" spans="1:6">
      <c r="A301" s="14" t="str">
        <f>IF('临-任务'!S301,'临-任务'!P301,"")</f>
        <v/>
      </c>
      <c r="B301" s="14" t="str">
        <f ca="1">IF('临-任务'!AD301="","",HYPERLINK(项目参数!$J$32 &amp;"项目进度计划!$a$" &amp; MATCH('临-任务'!AD301,项目进度计划!$A:$A,0),"[" &amp;'临-任务'!AD301 &amp; "]" &amp; VLOOKUP('临-任务'!AD301,项目进度计划!$A:$C,3,FALSE)))</f>
        <v/>
      </c>
      <c r="C301" s="14" t="str">
        <f ca="1">IF('临-任务'!AE301="","",HYPERLINK(项目参数!$J$32 &amp;"项目进度计划!$a$" &amp; MATCH('临-任务'!AE301,项目进度计划!$A:$A,0),"[" &amp;'临-任务'!AE301 &amp; "]" &amp; VLOOKUP('临-任务'!AE301,项目进度计划!$A:$C,3,FALSE)))</f>
        <v/>
      </c>
      <c r="D301" s="14" t="str">
        <f ca="1">IF('临-任务'!AF301="","",HYPERLINK(项目参数!$J$32 &amp;"项目进度计划!$a$" &amp; MATCH('临-任务'!AF301,项目进度计划!$A:$A,0),"[" &amp;'临-任务'!AF301 &amp; "]" &amp; VLOOKUP('临-任务'!AF301,项目进度计划!$A:$C,3,FALSE)))</f>
        <v/>
      </c>
      <c r="E301" s="14" t="str">
        <f ca="1">IF('临-任务'!AG301="","",HYPERLINK(项目参数!$J$32 &amp;"项目进度计划!$a$" &amp; MATCH('临-任务'!AG301,项目进度计划!$A:$A,0),"[" &amp;'临-任务'!AG301 &amp; "]" &amp; VLOOKUP('临-任务'!AG301,项目进度计划!$A:$C,3,FALSE)))</f>
        <v/>
      </c>
      <c r="F301" s="14" t="str">
        <f ca="1">IF('临-任务'!AH301="","",HYPERLINK(项目参数!$J$32 &amp;"项目进度计划!$a$" &amp; MATCH('临-任务'!AH301,项目进度计划!$A:$A,0),"[" &amp;'临-任务'!AH301 &amp; "]" &amp; VLOOKUP('临-任务'!AH301,项目进度计划!$A:$C,3,FALSE)))</f>
        <v/>
      </c>
    </row>
    <row r="302" spans="1:6">
      <c r="A302" s="14" t="str">
        <f>IF('临-任务'!S302,'临-任务'!P302,"")</f>
        <v/>
      </c>
      <c r="B302" s="14" t="str">
        <f ca="1">IF('临-任务'!AD302="","",HYPERLINK(项目参数!$J$32 &amp;"项目进度计划!$a$" &amp; MATCH('临-任务'!AD302,项目进度计划!$A:$A,0),"[" &amp;'临-任务'!AD302 &amp; "]" &amp; VLOOKUP('临-任务'!AD302,项目进度计划!$A:$C,3,FALSE)))</f>
        <v/>
      </c>
      <c r="C302" s="14" t="str">
        <f ca="1">IF('临-任务'!AE302="","",HYPERLINK(项目参数!$J$32 &amp;"项目进度计划!$a$" &amp; MATCH('临-任务'!AE302,项目进度计划!$A:$A,0),"[" &amp;'临-任务'!AE302 &amp; "]" &amp; VLOOKUP('临-任务'!AE302,项目进度计划!$A:$C,3,FALSE)))</f>
        <v/>
      </c>
      <c r="D302" s="14" t="str">
        <f ca="1">IF('临-任务'!AF302="","",HYPERLINK(项目参数!$J$32 &amp;"项目进度计划!$a$" &amp; MATCH('临-任务'!AF302,项目进度计划!$A:$A,0),"[" &amp;'临-任务'!AF302 &amp; "]" &amp; VLOOKUP('临-任务'!AF302,项目进度计划!$A:$C,3,FALSE)))</f>
        <v/>
      </c>
      <c r="E302" s="14" t="str">
        <f ca="1">IF('临-任务'!AG302="","",HYPERLINK(项目参数!$J$32 &amp;"项目进度计划!$a$" &amp; MATCH('临-任务'!AG302,项目进度计划!$A:$A,0),"[" &amp;'临-任务'!AG302 &amp; "]" &amp; VLOOKUP('临-任务'!AG302,项目进度计划!$A:$C,3,FALSE)))</f>
        <v/>
      </c>
      <c r="F302" s="14" t="str">
        <f ca="1">IF('临-任务'!AH302="","",HYPERLINK(项目参数!$J$32 &amp;"项目进度计划!$a$" &amp; MATCH('临-任务'!AH302,项目进度计划!$A:$A,0),"[" &amp;'临-任务'!AH302 &amp; "]" &amp; VLOOKUP('临-任务'!AH302,项目进度计划!$A:$C,3,FALSE)))</f>
        <v/>
      </c>
    </row>
    <row r="303" spans="1:6">
      <c r="A303" s="14" t="str">
        <f>IF('临-任务'!S303,'临-任务'!P303,"")</f>
        <v/>
      </c>
      <c r="B303" s="14" t="str">
        <f ca="1">IF('临-任务'!AD303="","",HYPERLINK(项目参数!$J$32 &amp;"项目进度计划!$a$" &amp; MATCH('临-任务'!AD303,项目进度计划!$A:$A,0),"[" &amp;'临-任务'!AD303 &amp; "]" &amp; VLOOKUP('临-任务'!AD303,项目进度计划!$A:$C,3,FALSE)))</f>
        <v/>
      </c>
      <c r="C303" s="14" t="str">
        <f ca="1">IF('临-任务'!AE303="","",HYPERLINK(项目参数!$J$32 &amp;"项目进度计划!$a$" &amp; MATCH('临-任务'!AE303,项目进度计划!$A:$A,0),"[" &amp;'临-任务'!AE303 &amp; "]" &amp; VLOOKUP('临-任务'!AE303,项目进度计划!$A:$C,3,FALSE)))</f>
        <v/>
      </c>
      <c r="D303" s="14" t="str">
        <f ca="1">IF('临-任务'!AF303="","",HYPERLINK(项目参数!$J$32 &amp;"项目进度计划!$a$" &amp; MATCH('临-任务'!AF303,项目进度计划!$A:$A,0),"[" &amp;'临-任务'!AF303 &amp; "]" &amp; VLOOKUP('临-任务'!AF303,项目进度计划!$A:$C,3,FALSE)))</f>
        <v/>
      </c>
      <c r="E303" s="14" t="str">
        <f ca="1">IF('临-任务'!AG303="","",HYPERLINK(项目参数!$J$32 &amp;"项目进度计划!$a$" &amp; MATCH('临-任务'!AG303,项目进度计划!$A:$A,0),"[" &amp;'临-任务'!AG303 &amp; "]" &amp; VLOOKUP('临-任务'!AG303,项目进度计划!$A:$C,3,FALSE)))</f>
        <v/>
      </c>
      <c r="F303" s="14" t="str">
        <f ca="1">IF('临-任务'!AH303="","",HYPERLINK(项目参数!$J$32 &amp;"项目进度计划!$a$" &amp; MATCH('临-任务'!AH303,项目进度计划!$A:$A,0),"[" &amp;'临-任务'!AH303 &amp; "]" &amp; VLOOKUP('临-任务'!AH303,项目进度计划!$A:$C,3,FALSE)))</f>
        <v/>
      </c>
    </row>
    <row r="304" spans="1:6">
      <c r="A304" s="14" t="str">
        <f>IF('临-任务'!S304,'临-任务'!P304,"")</f>
        <v/>
      </c>
      <c r="B304" s="14" t="str">
        <f ca="1">IF('临-任务'!AD304="","",HYPERLINK(项目参数!$J$32 &amp;"项目进度计划!$a$" &amp; MATCH('临-任务'!AD304,项目进度计划!$A:$A,0),"[" &amp;'临-任务'!AD304 &amp; "]" &amp; VLOOKUP('临-任务'!AD304,项目进度计划!$A:$C,3,FALSE)))</f>
        <v/>
      </c>
      <c r="C304" s="14" t="str">
        <f ca="1">IF('临-任务'!AE304="","",HYPERLINK(项目参数!$J$32 &amp;"项目进度计划!$a$" &amp; MATCH('临-任务'!AE304,项目进度计划!$A:$A,0),"[" &amp;'临-任务'!AE304 &amp; "]" &amp; VLOOKUP('临-任务'!AE304,项目进度计划!$A:$C,3,FALSE)))</f>
        <v/>
      </c>
      <c r="D304" s="14" t="str">
        <f ca="1">IF('临-任务'!AF304="","",HYPERLINK(项目参数!$J$32 &amp;"项目进度计划!$a$" &amp; MATCH('临-任务'!AF304,项目进度计划!$A:$A,0),"[" &amp;'临-任务'!AF304 &amp; "]" &amp; VLOOKUP('临-任务'!AF304,项目进度计划!$A:$C,3,FALSE)))</f>
        <v/>
      </c>
      <c r="E304" s="14" t="str">
        <f ca="1">IF('临-任务'!AG304="","",HYPERLINK(项目参数!$J$32 &amp;"项目进度计划!$a$" &amp; MATCH('临-任务'!AG304,项目进度计划!$A:$A,0),"[" &amp;'临-任务'!AG304 &amp; "]" &amp; VLOOKUP('临-任务'!AG304,项目进度计划!$A:$C,3,FALSE)))</f>
        <v/>
      </c>
      <c r="F304" s="14" t="str">
        <f ca="1">IF('临-任务'!AH304="","",HYPERLINK(项目参数!$J$32 &amp;"项目进度计划!$a$" &amp; MATCH('临-任务'!AH304,项目进度计划!$A:$A,0),"[" &amp;'临-任务'!AH304 &amp; "]" &amp; VLOOKUP('临-任务'!AH304,项目进度计划!$A:$C,3,FALSE)))</f>
        <v/>
      </c>
    </row>
    <row r="305" spans="1:6">
      <c r="A305" s="14" t="str">
        <f>IF('临-任务'!S305,'临-任务'!P305,"")</f>
        <v/>
      </c>
      <c r="B305" s="14" t="str">
        <f ca="1">IF('临-任务'!AD305="","",HYPERLINK(项目参数!$J$32 &amp;"项目进度计划!$a$" &amp; MATCH('临-任务'!AD305,项目进度计划!$A:$A,0),"[" &amp;'临-任务'!AD305 &amp; "]" &amp; VLOOKUP('临-任务'!AD305,项目进度计划!$A:$C,3,FALSE)))</f>
        <v/>
      </c>
      <c r="C305" s="14" t="str">
        <f ca="1">IF('临-任务'!AE305="","",HYPERLINK(项目参数!$J$32 &amp;"项目进度计划!$a$" &amp; MATCH('临-任务'!AE305,项目进度计划!$A:$A,0),"[" &amp;'临-任务'!AE305 &amp; "]" &amp; VLOOKUP('临-任务'!AE305,项目进度计划!$A:$C,3,FALSE)))</f>
        <v/>
      </c>
      <c r="D305" s="14" t="str">
        <f ca="1">IF('临-任务'!AF305="","",HYPERLINK(项目参数!$J$32 &amp;"项目进度计划!$a$" &amp; MATCH('临-任务'!AF305,项目进度计划!$A:$A,0),"[" &amp;'临-任务'!AF305 &amp; "]" &amp; VLOOKUP('临-任务'!AF305,项目进度计划!$A:$C,3,FALSE)))</f>
        <v/>
      </c>
      <c r="E305" s="14" t="str">
        <f ca="1">IF('临-任务'!AG305="","",HYPERLINK(项目参数!$J$32 &amp;"项目进度计划!$a$" &amp; MATCH('临-任务'!AG305,项目进度计划!$A:$A,0),"[" &amp;'临-任务'!AG305 &amp; "]" &amp; VLOOKUP('临-任务'!AG305,项目进度计划!$A:$C,3,FALSE)))</f>
        <v/>
      </c>
      <c r="F305" s="14" t="str">
        <f ca="1">IF('临-任务'!AH305="","",HYPERLINK(项目参数!$J$32 &amp;"项目进度计划!$a$" &amp; MATCH('临-任务'!AH305,项目进度计划!$A:$A,0),"[" &amp;'临-任务'!AH305 &amp; "]" &amp; VLOOKUP('临-任务'!AH305,项目进度计划!$A:$C,3,FALSE)))</f>
        <v/>
      </c>
    </row>
    <row r="306" spans="1:6">
      <c r="A306" s="14" t="str">
        <f>IF('临-任务'!S306,'临-任务'!P306,"")</f>
        <v/>
      </c>
      <c r="B306" s="14" t="str">
        <f ca="1">IF('临-任务'!AD306="","",HYPERLINK(项目参数!$J$32 &amp;"项目进度计划!$a$" &amp; MATCH('临-任务'!AD306,项目进度计划!$A:$A,0),"[" &amp;'临-任务'!AD306 &amp; "]" &amp; VLOOKUP('临-任务'!AD306,项目进度计划!$A:$C,3,FALSE)))</f>
        <v/>
      </c>
      <c r="C306" s="14" t="str">
        <f ca="1">IF('临-任务'!AE306="","",HYPERLINK(项目参数!$J$32 &amp;"项目进度计划!$a$" &amp; MATCH('临-任务'!AE306,项目进度计划!$A:$A,0),"[" &amp;'临-任务'!AE306 &amp; "]" &amp; VLOOKUP('临-任务'!AE306,项目进度计划!$A:$C,3,FALSE)))</f>
        <v/>
      </c>
      <c r="D306" s="14" t="str">
        <f ca="1">IF('临-任务'!AF306="","",HYPERLINK(项目参数!$J$32 &amp;"项目进度计划!$a$" &amp; MATCH('临-任务'!AF306,项目进度计划!$A:$A,0),"[" &amp;'临-任务'!AF306 &amp; "]" &amp; VLOOKUP('临-任务'!AF306,项目进度计划!$A:$C,3,FALSE)))</f>
        <v/>
      </c>
      <c r="E306" s="14" t="str">
        <f ca="1">IF('临-任务'!AG306="","",HYPERLINK(项目参数!$J$32 &amp;"项目进度计划!$a$" &amp; MATCH('临-任务'!AG306,项目进度计划!$A:$A,0),"[" &amp;'临-任务'!AG306 &amp; "]" &amp; VLOOKUP('临-任务'!AG306,项目进度计划!$A:$C,3,FALSE)))</f>
        <v/>
      </c>
      <c r="F306" s="14" t="str">
        <f ca="1">IF('临-任务'!AH306="","",HYPERLINK(项目参数!$J$32 &amp;"项目进度计划!$a$" &amp; MATCH('临-任务'!AH306,项目进度计划!$A:$A,0),"[" &amp;'临-任务'!AH306 &amp; "]" &amp; VLOOKUP('临-任务'!AH306,项目进度计划!$A:$C,3,FALSE)))</f>
        <v/>
      </c>
    </row>
    <row r="307" spans="1:6">
      <c r="A307" s="14" t="str">
        <f>IF('临-任务'!S307,'临-任务'!P307,"")</f>
        <v/>
      </c>
      <c r="B307" s="14" t="str">
        <f ca="1">IF('临-任务'!AD307="","",HYPERLINK(项目参数!$J$32 &amp;"项目进度计划!$a$" &amp; MATCH('临-任务'!AD307,项目进度计划!$A:$A,0),"[" &amp;'临-任务'!AD307 &amp; "]" &amp; VLOOKUP('临-任务'!AD307,项目进度计划!$A:$C,3,FALSE)))</f>
        <v/>
      </c>
      <c r="C307" s="14" t="str">
        <f ca="1">IF('临-任务'!AE307="","",HYPERLINK(项目参数!$J$32 &amp;"项目进度计划!$a$" &amp; MATCH('临-任务'!AE307,项目进度计划!$A:$A,0),"[" &amp;'临-任务'!AE307 &amp; "]" &amp; VLOOKUP('临-任务'!AE307,项目进度计划!$A:$C,3,FALSE)))</f>
        <v/>
      </c>
      <c r="D307" s="14" t="str">
        <f ca="1">IF('临-任务'!AF307="","",HYPERLINK(项目参数!$J$32 &amp;"项目进度计划!$a$" &amp; MATCH('临-任务'!AF307,项目进度计划!$A:$A,0),"[" &amp;'临-任务'!AF307 &amp; "]" &amp; VLOOKUP('临-任务'!AF307,项目进度计划!$A:$C,3,FALSE)))</f>
        <v/>
      </c>
      <c r="E307" s="14" t="str">
        <f ca="1">IF('临-任务'!AG307="","",HYPERLINK(项目参数!$J$32 &amp;"项目进度计划!$a$" &amp; MATCH('临-任务'!AG307,项目进度计划!$A:$A,0),"[" &amp;'临-任务'!AG307 &amp; "]" &amp; VLOOKUP('临-任务'!AG307,项目进度计划!$A:$C,3,FALSE)))</f>
        <v/>
      </c>
      <c r="F307" s="14" t="str">
        <f ca="1">IF('临-任务'!AH307="","",HYPERLINK(项目参数!$J$32 &amp;"项目进度计划!$a$" &amp; MATCH('临-任务'!AH307,项目进度计划!$A:$A,0),"[" &amp;'临-任务'!AH307 &amp; "]" &amp; VLOOKUP('临-任务'!AH307,项目进度计划!$A:$C,3,FALSE)))</f>
        <v/>
      </c>
    </row>
    <row r="308" spans="1:6">
      <c r="A308" s="14" t="str">
        <f>IF('临-任务'!S308,'临-任务'!P308,"")</f>
        <v/>
      </c>
      <c r="B308" s="14" t="str">
        <f ca="1">IF('临-任务'!AD308="","",HYPERLINK(项目参数!$J$32 &amp;"项目进度计划!$a$" &amp; MATCH('临-任务'!AD308,项目进度计划!$A:$A,0),"[" &amp;'临-任务'!AD308 &amp; "]" &amp; VLOOKUP('临-任务'!AD308,项目进度计划!$A:$C,3,FALSE)))</f>
        <v/>
      </c>
      <c r="C308" s="14" t="str">
        <f ca="1">IF('临-任务'!AE308="","",HYPERLINK(项目参数!$J$32 &amp;"项目进度计划!$a$" &amp; MATCH('临-任务'!AE308,项目进度计划!$A:$A,0),"[" &amp;'临-任务'!AE308 &amp; "]" &amp; VLOOKUP('临-任务'!AE308,项目进度计划!$A:$C,3,FALSE)))</f>
        <v/>
      </c>
      <c r="D308" s="14" t="str">
        <f ca="1">IF('临-任务'!AF308="","",HYPERLINK(项目参数!$J$32 &amp;"项目进度计划!$a$" &amp; MATCH('临-任务'!AF308,项目进度计划!$A:$A,0),"[" &amp;'临-任务'!AF308 &amp; "]" &amp; VLOOKUP('临-任务'!AF308,项目进度计划!$A:$C,3,FALSE)))</f>
        <v/>
      </c>
      <c r="E308" s="14" t="str">
        <f ca="1">IF('临-任务'!AG308="","",HYPERLINK(项目参数!$J$32 &amp;"项目进度计划!$a$" &amp; MATCH('临-任务'!AG308,项目进度计划!$A:$A,0),"[" &amp;'临-任务'!AG308 &amp; "]" &amp; VLOOKUP('临-任务'!AG308,项目进度计划!$A:$C,3,FALSE)))</f>
        <v/>
      </c>
      <c r="F308" s="14" t="str">
        <f ca="1">IF('临-任务'!AH308="","",HYPERLINK(项目参数!$J$32 &amp;"项目进度计划!$a$" &amp; MATCH('临-任务'!AH308,项目进度计划!$A:$A,0),"[" &amp;'临-任务'!AH308 &amp; "]" &amp; VLOOKUP('临-任务'!AH308,项目进度计划!$A:$C,3,FALSE)))</f>
        <v/>
      </c>
    </row>
    <row r="309" spans="1:6">
      <c r="A309" s="14" t="str">
        <f>IF('临-任务'!S309,'临-任务'!P309,"")</f>
        <v/>
      </c>
      <c r="B309" s="14" t="str">
        <f ca="1">IF('临-任务'!AD309="","",HYPERLINK(项目参数!$J$32 &amp;"项目进度计划!$a$" &amp; MATCH('临-任务'!AD309,项目进度计划!$A:$A,0),"[" &amp;'临-任务'!AD309 &amp; "]" &amp; VLOOKUP('临-任务'!AD309,项目进度计划!$A:$C,3,FALSE)))</f>
        <v/>
      </c>
      <c r="C309" s="14" t="str">
        <f ca="1">IF('临-任务'!AE309="","",HYPERLINK(项目参数!$J$32 &amp;"项目进度计划!$a$" &amp; MATCH('临-任务'!AE309,项目进度计划!$A:$A,0),"[" &amp;'临-任务'!AE309 &amp; "]" &amp; VLOOKUP('临-任务'!AE309,项目进度计划!$A:$C,3,FALSE)))</f>
        <v/>
      </c>
      <c r="D309" s="14" t="str">
        <f ca="1">IF('临-任务'!AF309="","",HYPERLINK(项目参数!$J$32 &amp;"项目进度计划!$a$" &amp; MATCH('临-任务'!AF309,项目进度计划!$A:$A,0),"[" &amp;'临-任务'!AF309 &amp; "]" &amp; VLOOKUP('临-任务'!AF309,项目进度计划!$A:$C,3,FALSE)))</f>
        <v/>
      </c>
      <c r="E309" s="14" t="str">
        <f ca="1">IF('临-任务'!AG309="","",HYPERLINK(项目参数!$J$32 &amp;"项目进度计划!$a$" &amp; MATCH('临-任务'!AG309,项目进度计划!$A:$A,0),"[" &amp;'临-任务'!AG309 &amp; "]" &amp; VLOOKUP('临-任务'!AG309,项目进度计划!$A:$C,3,FALSE)))</f>
        <v/>
      </c>
      <c r="F309" s="14" t="str">
        <f ca="1">IF('临-任务'!AH309="","",HYPERLINK(项目参数!$J$32 &amp;"项目进度计划!$a$" &amp; MATCH('临-任务'!AH309,项目进度计划!$A:$A,0),"[" &amp;'临-任务'!AH309 &amp; "]" &amp; VLOOKUP('临-任务'!AH309,项目进度计划!$A:$C,3,FALSE)))</f>
        <v/>
      </c>
    </row>
    <row r="310" spans="1:6">
      <c r="A310" s="14" t="str">
        <f>IF('临-任务'!S310,'临-任务'!P310,"")</f>
        <v/>
      </c>
      <c r="B310" s="14" t="str">
        <f ca="1">IF('临-任务'!AD310="","",HYPERLINK(项目参数!$J$32 &amp;"项目进度计划!$a$" &amp; MATCH('临-任务'!AD310,项目进度计划!$A:$A,0),"[" &amp;'临-任务'!AD310 &amp; "]" &amp; VLOOKUP('临-任务'!AD310,项目进度计划!$A:$C,3,FALSE)))</f>
        <v/>
      </c>
      <c r="C310" s="14" t="str">
        <f ca="1">IF('临-任务'!AE310="","",HYPERLINK(项目参数!$J$32 &amp;"项目进度计划!$a$" &amp; MATCH('临-任务'!AE310,项目进度计划!$A:$A,0),"[" &amp;'临-任务'!AE310 &amp; "]" &amp; VLOOKUP('临-任务'!AE310,项目进度计划!$A:$C,3,FALSE)))</f>
        <v/>
      </c>
      <c r="D310" s="14" t="str">
        <f ca="1">IF('临-任务'!AF310="","",HYPERLINK(项目参数!$J$32 &amp;"项目进度计划!$a$" &amp; MATCH('临-任务'!AF310,项目进度计划!$A:$A,0),"[" &amp;'临-任务'!AF310 &amp; "]" &amp; VLOOKUP('临-任务'!AF310,项目进度计划!$A:$C,3,FALSE)))</f>
        <v/>
      </c>
      <c r="E310" s="14" t="str">
        <f ca="1">IF('临-任务'!AG310="","",HYPERLINK(项目参数!$J$32 &amp;"项目进度计划!$a$" &amp; MATCH('临-任务'!AG310,项目进度计划!$A:$A,0),"[" &amp;'临-任务'!AG310 &amp; "]" &amp; VLOOKUP('临-任务'!AG310,项目进度计划!$A:$C,3,FALSE)))</f>
        <v/>
      </c>
      <c r="F310" s="14" t="str">
        <f ca="1">IF('临-任务'!AH310="","",HYPERLINK(项目参数!$J$32 &amp;"项目进度计划!$a$" &amp; MATCH('临-任务'!AH310,项目进度计划!$A:$A,0),"[" &amp;'临-任务'!AH310 &amp; "]" &amp; VLOOKUP('临-任务'!AH310,项目进度计划!$A:$C,3,FALSE)))</f>
        <v/>
      </c>
    </row>
    <row r="311" spans="1:6">
      <c r="A311" s="14" t="str">
        <f>IF('临-任务'!S311,'临-任务'!P311,"")</f>
        <v/>
      </c>
      <c r="B311" s="14" t="str">
        <f ca="1">IF('临-任务'!AD311="","",HYPERLINK(项目参数!$J$32 &amp;"项目进度计划!$a$" &amp; MATCH('临-任务'!AD311,项目进度计划!$A:$A,0),"[" &amp;'临-任务'!AD311 &amp; "]" &amp; VLOOKUP('临-任务'!AD311,项目进度计划!$A:$C,3,FALSE)))</f>
        <v/>
      </c>
      <c r="C311" s="14" t="str">
        <f ca="1">IF('临-任务'!AE311="","",HYPERLINK(项目参数!$J$32 &amp;"项目进度计划!$a$" &amp; MATCH('临-任务'!AE311,项目进度计划!$A:$A,0),"[" &amp;'临-任务'!AE311 &amp; "]" &amp; VLOOKUP('临-任务'!AE311,项目进度计划!$A:$C,3,FALSE)))</f>
        <v/>
      </c>
      <c r="D311" s="14" t="str">
        <f ca="1">IF('临-任务'!AF311="","",HYPERLINK(项目参数!$J$32 &amp;"项目进度计划!$a$" &amp; MATCH('临-任务'!AF311,项目进度计划!$A:$A,0),"[" &amp;'临-任务'!AF311 &amp; "]" &amp; VLOOKUP('临-任务'!AF311,项目进度计划!$A:$C,3,FALSE)))</f>
        <v/>
      </c>
      <c r="E311" s="14" t="str">
        <f ca="1">IF('临-任务'!AG311="","",HYPERLINK(项目参数!$J$32 &amp;"项目进度计划!$a$" &amp; MATCH('临-任务'!AG311,项目进度计划!$A:$A,0),"[" &amp;'临-任务'!AG311 &amp; "]" &amp; VLOOKUP('临-任务'!AG311,项目进度计划!$A:$C,3,FALSE)))</f>
        <v/>
      </c>
      <c r="F311" s="14" t="str">
        <f ca="1">IF('临-任务'!AH311="","",HYPERLINK(项目参数!$J$32 &amp;"项目进度计划!$a$" &amp; MATCH('临-任务'!AH311,项目进度计划!$A:$A,0),"[" &amp;'临-任务'!AH311 &amp; "]" &amp; VLOOKUP('临-任务'!AH311,项目进度计划!$A:$C,3,FALSE)))</f>
        <v/>
      </c>
    </row>
    <row r="312" spans="1:6">
      <c r="A312" s="14" t="str">
        <f>IF('临-任务'!S312,'临-任务'!P312,"")</f>
        <v/>
      </c>
      <c r="B312" s="14" t="str">
        <f ca="1">IF('临-任务'!AD312="","",HYPERLINK(项目参数!$J$32 &amp;"项目进度计划!$a$" &amp; MATCH('临-任务'!AD312,项目进度计划!$A:$A,0),"[" &amp;'临-任务'!AD312 &amp; "]" &amp; VLOOKUP('临-任务'!AD312,项目进度计划!$A:$C,3,FALSE)))</f>
        <v/>
      </c>
      <c r="C312" s="14" t="str">
        <f ca="1">IF('临-任务'!AE312="","",HYPERLINK(项目参数!$J$32 &amp;"项目进度计划!$a$" &amp; MATCH('临-任务'!AE312,项目进度计划!$A:$A,0),"[" &amp;'临-任务'!AE312 &amp; "]" &amp; VLOOKUP('临-任务'!AE312,项目进度计划!$A:$C,3,FALSE)))</f>
        <v/>
      </c>
      <c r="D312" s="14" t="str">
        <f ca="1">IF('临-任务'!AF312="","",HYPERLINK(项目参数!$J$32 &amp;"项目进度计划!$a$" &amp; MATCH('临-任务'!AF312,项目进度计划!$A:$A,0),"[" &amp;'临-任务'!AF312 &amp; "]" &amp; VLOOKUP('临-任务'!AF312,项目进度计划!$A:$C,3,FALSE)))</f>
        <v/>
      </c>
      <c r="E312" s="14" t="str">
        <f ca="1">IF('临-任务'!AG312="","",HYPERLINK(项目参数!$J$32 &amp;"项目进度计划!$a$" &amp; MATCH('临-任务'!AG312,项目进度计划!$A:$A,0),"[" &amp;'临-任务'!AG312 &amp; "]" &amp; VLOOKUP('临-任务'!AG312,项目进度计划!$A:$C,3,FALSE)))</f>
        <v/>
      </c>
      <c r="F312" s="14" t="str">
        <f ca="1">IF('临-任务'!AH312="","",HYPERLINK(项目参数!$J$32 &amp;"项目进度计划!$a$" &amp; MATCH('临-任务'!AH312,项目进度计划!$A:$A,0),"[" &amp;'临-任务'!AH312 &amp; "]" &amp; VLOOKUP('临-任务'!AH312,项目进度计划!$A:$C,3,FALSE)))</f>
        <v/>
      </c>
    </row>
    <row r="313" spans="1:6">
      <c r="A313" s="14" t="str">
        <f>IF('临-任务'!S313,'临-任务'!P313,"")</f>
        <v/>
      </c>
      <c r="B313" s="14" t="str">
        <f ca="1">IF('临-任务'!AD313="","",HYPERLINK(项目参数!$J$32 &amp;"项目进度计划!$a$" &amp; MATCH('临-任务'!AD313,项目进度计划!$A:$A,0),"[" &amp;'临-任务'!AD313 &amp; "]" &amp; VLOOKUP('临-任务'!AD313,项目进度计划!$A:$C,3,FALSE)))</f>
        <v/>
      </c>
      <c r="C313" s="14" t="str">
        <f ca="1">IF('临-任务'!AE313="","",HYPERLINK(项目参数!$J$32 &amp;"项目进度计划!$a$" &amp; MATCH('临-任务'!AE313,项目进度计划!$A:$A,0),"[" &amp;'临-任务'!AE313 &amp; "]" &amp; VLOOKUP('临-任务'!AE313,项目进度计划!$A:$C,3,FALSE)))</f>
        <v/>
      </c>
      <c r="D313" s="14" t="str">
        <f ca="1">IF('临-任务'!AF313="","",HYPERLINK(项目参数!$J$32 &amp;"项目进度计划!$a$" &amp; MATCH('临-任务'!AF313,项目进度计划!$A:$A,0),"[" &amp;'临-任务'!AF313 &amp; "]" &amp; VLOOKUP('临-任务'!AF313,项目进度计划!$A:$C,3,FALSE)))</f>
        <v/>
      </c>
      <c r="E313" s="14" t="str">
        <f ca="1">IF('临-任务'!AG313="","",HYPERLINK(项目参数!$J$32 &amp;"项目进度计划!$a$" &amp; MATCH('临-任务'!AG313,项目进度计划!$A:$A,0),"[" &amp;'临-任务'!AG313 &amp; "]" &amp; VLOOKUP('临-任务'!AG313,项目进度计划!$A:$C,3,FALSE)))</f>
        <v/>
      </c>
      <c r="F313" s="14" t="str">
        <f ca="1">IF('临-任务'!AH313="","",HYPERLINK(项目参数!$J$32 &amp;"项目进度计划!$a$" &amp; MATCH('临-任务'!AH313,项目进度计划!$A:$A,0),"[" &amp;'临-任务'!AH313 &amp; "]" &amp; VLOOKUP('临-任务'!AH313,项目进度计划!$A:$C,3,FALSE)))</f>
        <v/>
      </c>
    </row>
    <row r="314" spans="1:6">
      <c r="A314" s="14" t="str">
        <f>IF('临-任务'!S314,'临-任务'!P314,"")</f>
        <v/>
      </c>
      <c r="B314" s="14" t="str">
        <f ca="1">IF('临-任务'!AD314="","",HYPERLINK(项目参数!$J$32 &amp;"项目进度计划!$a$" &amp; MATCH('临-任务'!AD314,项目进度计划!$A:$A,0),"[" &amp;'临-任务'!AD314 &amp; "]" &amp; VLOOKUP('临-任务'!AD314,项目进度计划!$A:$C,3,FALSE)))</f>
        <v/>
      </c>
      <c r="C314" s="14" t="str">
        <f ca="1">IF('临-任务'!AE314="","",HYPERLINK(项目参数!$J$32 &amp;"项目进度计划!$a$" &amp; MATCH('临-任务'!AE314,项目进度计划!$A:$A,0),"[" &amp;'临-任务'!AE314 &amp; "]" &amp; VLOOKUP('临-任务'!AE314,项目进度计划!$A:$C,3,FALSE)))</f>
        <v/>
      </c>
      <c r="D314" s="14" t="str">
        <f ca="1">IF('临-任务'!AF314="","",HYPERLINK(项目参数!$J$32 &amp;"项目进度计划!$a$" &amp; MATCH('临-任务'!AF314,项目进度计划!$A:$A,0),"[" &amp;'临-任务'!AF314 &amp; "]" &amp; VLOOKUP('临-任务'!AF314,项目进度计划!$A:$C,3,FALSE)))</f>
        <v/>
      </c>
      <c r="E314" s="14" t="str">
        <f ca="1">IF('临-任务'!AG314="","",HYPERLINK(项目参数!$J$32 &amp;"项目进度计划!$a$" &amp; MATCH('临-任务'!AG314,项目进度计划!$A:$A,0),"[" &amp;'临-任务'!AG314 &amp; "]" &amp; VLOOKUP('临-任务'!AG314,项目进度计划!$A:$C,3,FALSE)))</f>
        <v/>
      </c>
      <c r="F314" s="14" t="str">
        <f ca="1">IF('临-任务'!AH314="","",HYPERLINK(项目参数!$J$32 &amp;"项目进度计划!$a$" &amp; MATCH('临-任务'!AH314,项目进度计划!$A:$A,0),"[" &amp;'临-任务'!AH314 &amp; "]" &amp; VLOOKUP('临-任务'!AH314,项目进度计划!$A:$C,3,FALSE)))</f>
        <v/>
      </c>
    </row>
    <row r="315" spans="1:6">
      <c r="A315" s="14" t="str">
        <f>IF('临-任务'!S315,'临-任务'!P315,"")</f>
        <v/>
      </c>
      <c r="B315" s="14" t="str">
        <f ca="1">IF('临-任务'!AD315="","",HYPERLINK(项目参数!$J$32 &amp;"项目进度计划!$a$" &amp; MATCH('临-任务'!AD315,项目进度计划!$A:$A,0),"[" &amp;'临-任务'!AD315 &amp; "]" &amp; VLOOKUP('临-任务'!AD315,项目进度计划!$A:$C,3,FALSE)))</f>
        <v/>
      </c>
      <c r="C315" s="14" t="str">
        <f ca="1">IF('临-任务'!AE315="","",HYPERLINK(项目参数!$J$32 &amp;"项目进度计划!$a$" &amp; MATCH('临-任务'!AE315,项目进度计划!$A:$A,0),"[" &amp;'临-任务'!AE315 &amp; "]" &amp; VLOOKUP('临-任务'!AE315,项目进度计划!$A:$C,3,FALSE)))</f>
        <v/>
      </c>
      <c r="D315" s="14" t="str">
        <f ca="1">IF('临-任务'!AF315="","",HYPERLINK(项目参数!$J$32 &amp;"项目进度计划!$a$" &amp; MATCH('临-任务'!AF315,项目进度计划!$A:$A,0),"[" &amp;'临-任务'!AF315 &amp; "]" &amp; VLOOKUP('临-任务'!AF315,项目进度计划!$A:$C,3,FALSE)))</f>
        <v/>
      </c>
      <c r="E315" s="14" t="str">
        <f ca="1">IF('临-任务'!AG315="","",HYPERLINK(项目参数!$J$32 &amp;"项目进度计划!$a$" &amp; MATCH('临-任务'!AG315,项目进度计划!$A:$A,0),"[" &amp;'临-任务'!AG315 &amp; "]" &amp; VLOOKUP('临-任务'!AG315,项目进度计划!$A:$C,3,FALSE)))</f>
        <v/>
      </c>
      <c r="F315" s="14" t="str">
        <f ca="1">IF('临-任务'!AH315="","",HYPERLINK(项目参数!$J$32 &amp;"项目进度计划!$a$" &amp; MATCH('临-任务'!AH315,项目进度计划!$A:$A,0),"[" &amp;'临-任务'!AH315 &amp; "]" &amp; VLOOKUP('临-任务'!AH315,项目进度计划!$A:$C,3,FALSE)))</f>
        <v/>
      </c>
    </row>
    <row r="316" spans="1:6">
      <c r="A316" s="14" t="str">
        <f>IF('临-任务'!S316,'临-任务'!P316,"")</f>
        <v/>
      </c>
      <c r="B316" s="14" t="str">
        <f ca="1">IF('临-任务'!AD316="","",HYPERLINK(项目参数!$J$32 &amp;"项目进度计划!$a$" &amp; MATCH('临-任务'!AD316,项目进度计划!$A:$A,0),"[" &amp;'临-任务'!AD316 &amp; "]" &amp; VLOOKUP('临-任务'!AD316,项目进度计划!$A:$C,3,FALSE)))</f>
        <v/>
      </c>
      <c r="C316" s="14" t="str">
        <f ca="1">IF('临-任务'!AE316="","",HYPERLINK(项目参数!$J$32 &amp;"项目进度计划!$a$" &amp; MATCH('临-任务'!AE316,项目进度计划!$A:$A,0),"[" &amp;'临-任务'!AE316 &amp; "]" &amp; VLOOKUP('临-任务'!AE316,项目进度计划!$A:$C,3,FALSE)))</f>
        <v/>
      </c>
      <c r="D316" s="14" t="str">
        <f ca="1">IF('临-任务'!AF316="","",HYPERLINK(项目参数!$J$32 &amp;"项目进度计划!$a$" &amp; MATCH('临-任务'!AF316,项目进度计划!$A:$A,0),"[" &amp;'临-任务'!AF316 &amp; "]" &amp; VLOOKUP('临-任务'!AF316,项目进度计划!$A:$C,3,FALSE)))</f>
        <v/>
      </c>
      <c r="E316" s="14" t="str">
        <f ca="1">IF('临-任务'!AG316="","",HYPERLINK(项目参数!$J$32 &amp;"项目进度计划!$a$" &amp; MATCH('临-任务'!AG316,项目进度计划!$A:$A,0),"[" &amp;'临-任务'!AG316 &amp; "]" &amp; VLOOKUP('临-任务'!AG316,项目进度计划!$A:$C,3,FALSE)))</f>
        <v/>
      </c>
      <c r="F316" s="14" t="str">
        <f ca="1">IF('临-任务'!AH316="","",HYPERLINK(项目参数!$J$32 &amp;"项目进度计划!$a$" &amp; MATCH('临-任务'!AH316,项目进度计划!$A:$A,0),"[" &amp;'临-任务'!AH316 &amp; "]" &amp; VLOOKUP('临-任务'!AH316,项目进度计划!$A:$C,3,FALSE)))</f>
        <v/>
      </c>
    </row>
    <row r="317" spans="1:6">
      <c r="A317" s="14" t="str">
        <f>IF('临-任务'!S317,'临-任务'!P317,"")</f>
        <v/>
      </c>
      <c r="B317" s="14" t="str">
        <f ca="1">IF('临-任务'!AD317="","",HYPERLINK(项目参数!$J$32 &amp;"项目进度计划!$a$" &amp; MATCH('临-任务'!AD317,项目进度计划!$A:$A,0),"[" &amp;'临-任务'!AD317 &amp; "]" &amp; VLOOKUP('临-任务'!AD317,项目进度计划!$A:$C,3,FALSE)))</f>
        <v/>
      </c>
      <c r="C317" s="14" t="str">
        <f ca="1">IF('临-任务'!AE317="","",HYPERLINK(项目参数!$J$32 &amp;"项目进度计划!$a$" &amp; MATCH('临-任务'!AE317,项目进度计划!$A:$A,0),"[" &amp;'临-任务'!AE317 &amp; "]" &amp; VLOOKUP('临-任务'!AE317,项目进度计划!$A:$C,3,FALSE)))</f>
        <v/>
      </c>
      <c r="D317" s="14" t="str">
        <f ca="1">IF('临-任务'!AF317="","",HYPERLINK(项目参数!$J$32 &amp;"项目进度计划!$a$" &amp; MATCH('临-任务'!AF317,项目进度计划!$A:$A,0),"[" &amp;'临-任务'!AF317 &amp; "]" &amp; VLOOKUP('临-任务'!AF317,项目进度计划!$A:$C,3,FALSE)))</f>
        <v/>
      </c>
      <c r="E317" s="14" t="str">
        <f ca="1">IF('临-任务'!AG317="","",HYPERLINK(项目参数!$J$32 &amp;"项目进度计划!$a$" &amp; MATCH('临-任务'!AG317,项目进度计划!$A:$A,0),"[" &amp;'临-任务'!AG317 &amp; "]" &amp; VLOOKUP('临-任务'!AG317,项目进度计划!$A:$C,3,FALSE)))</f>
        <v/>
      </c>
      <c r="F317" s="14" t="str">
        <f ca="1">IF('临-任务'!AH317="","",HYPERLINK(项目参数!$J$32 &amp;"项目进度计划!$a$" &amp; MATCH('临-任务'!AH317,项目进度计划!$A:$A,0),"[" &amp;'临-任务'!AH317 &amp; "]" &amp; VLOOKUP('临-任务'!AH317,项目进度计划!$A:$C,3,FALSE)))</f>
        <v/>
      </c>
    </row>
    <row r="318" spans="1:6">
      <c r="A318" s="14" t="str">
        <f>IF('临-任务'!S318,'临-任务'!P318,"")</f>
        <v/>
      </c>
      <c r="B318" s="14" t="str">
        <f ca="1">IF('临-任务'!AD318="","",HYPERLINK(项目参数!$J$32 &amp;"项目进度计划!$a$" &amp; MATCH('临-任务'!AD318,项目进度计划!$A:$A,0),"[" &amp;'临-任务'!AD318 &amp; "]" &amp; VLOOKUP('临-任务'!AD318,项目进度计划!$A:$C,3,FALSE)))</f>
        <v/>
      </c>
      <c r="C318" s="14" t="str">
        <f ca="1">IF('临-任务'!AE318="","",HYPERLINK(项目参数!$J$32 &amp;"项目进度计划!$a$" &amp; MATCH('临-任务'!AE318,项目进度计划!$A:$A,0),"[" &amp;'临-任务'!AE318 &amp; "]" &amp; VLOOKUP('临-任务'!AE318,项目进度计划!$A:$C,3,FALSE)))</f>
        <v/>
      </c>
      <c r="D318" s="14" t="str">
        <f ca="1">IF('临-任务'!AF318="","",HYPERLINK(项目参数!$J$32 &amp;"项目进度计划!$a$" &amp; MATCH('临-任务'!AF318,项目进度计划!$A:$A,0),"[" &amp;'临-任务'!AF318 &amp; "]" &amp; VLOOKUP('临-任务'!AF318,项目进度计划!$A:$C,3,FALSE)))</f>
        <v/>
      </c>
      <c r="E318" s="14" t="str">
        <f ca="1">IF('临-任务'!AG318="","",HYPERLINK(项目参数!$J$32 &amp;"项目进度计划!$a$" &amp; MATCH('临-任务'!AG318,项目进度计划!$A:$A,0),"[" &amp;'临-任务'!AG318 &amp; "]" &amp; VLOOKUP('临-任务'!AG318,项目进度计划!$A:$C,3,FALSE)))</f>
        <v/>
      </c>
      <c r="F318" s="14" t="str">
        <f ca="1">IF('临-任务'!AH318="","",HYPERLINK(项目参数!$J$32 &amp;"项目进度计划!$a$" &amp; MATCH('临-任务'!AH318,项目进度计划!$A:$A,0),"[" &amp;'临-任务'!AH318 &amp; "]" &amp; VLOOKUP('临-任务'!AH318,项目进度计划!$A:$C,3,FALSE)))</f>
        <v/>
      </c>
    </row>
    <row r="319" spans="1:6">
      <c r="A319" s="14" t="str">
        <f>IF('临-任务'!S319,'临-任务'!P319,"")</f>
        <v/>
      </c>
      <c r="B319" s="14" t="str">
        <f ca="1">IF('临-任务'!AD319="","",HYPERLINK(项目参数!$J$32 &amp;"项目进度计划!$a$" &amp; MATCH('临-任务'!AD319,项目进度计划!$A:$A,0),"[" &amp;'临-任务'!AD319 &amp; "]" &amp; VLOOKUP('临-任务'!AD319,项目进度计划!$A:$C,3,FALSE)))</f>
        <v/>
      </c>
      <c r="C319" s="14" t="str">
        <f ca="1">IF('临-任务'!AE319="","",HYPERLINK(项目参数!$J$32 &amp;"项目进度计划!$a$" &amp; MATCH('临-任务'!AE319,项目进度计划!$A:$A,0),"[" &amp;'临-任务'!AE319 &amp; "]" &amp; VLOOKUP('临-任务'!AE319,项目进度计划!$A:$C,3,FALSE)))</f>
        <v/>
      </c>
      <c r="D319" s="14" t="str">
        <f ca="1">IF('临-任务'!AF319="","",HYPERLINK(项目参数!$J$32 &amp;"项目进度计划!$a$" &amp; MATCH('临-任务'!AF319,项目进度计划!$A:$A,0),"[" &amp;'临-任务'!AF319 &amp; "]" &amp; VLOOKUP('临-任务'!AF319,项目进度计划!$A:$C,3,FALSE)))</f>
        <v/>
      </c>
      <c r="E319" s="14" t="str">
        <f ca="1">IF('临-任务'!AG319="","",HYPERLINK(项目参数!$J$32 &amp;"项目进度计划!$a$" &amp; MATCH('临-任务'!AG319,项目进度计划!$A:$A,0),"[" &amp;'临-任务'!AG319 &amp; "]" &amp; VLOOKUP('临-任务'!AG319,项目进度计划!$A:$C,3,FALSE)))</f>
        <v/>
      </c>
      <c r="F319" s="14" t="str">
        <f ca="1">IF('临-任务'!AH319="","",HYPERLINK(项目参数!$J$32 &amp;"项目进度计划!$a$" &amp; MATCH('临-任务'!AH319,项目进度计划!$A:$A,0),"[" &amp;'临-任务'!AH319 &amp; "]" &amp; VLOOKUP('临-任务'!AH319,项目进度计划!$A:$C,3,FALSE)))</f>
        <v/>
      </c>
    </row>
    <row r="320" spans="1:6">
      <c r="A320" s="14" t="str">
        <f>IF('临-任务'!S320,'临-任务'!P320,"")</f>
        <v/>
      </c>
      <c r="B320" s="14" t="str">
        <f ca="1">IF('临-任务'!AD320="","",HYPERLINK(项目参数!$J$32 &amp;"项目进度计划!$a$" &amp; MATCH('临-任务'!AD320,项目进度计划!$A:$A,0),"[" &amp;'临-任务'!AD320 &amp; "]" &amp; VLOOKUP('临-任务'!AD320,项目进度计划!$A:$C,3,FALSE)))</f>
        <v/>
      </c>
      <c r="C320" s="14" t="str">
        <f ca="1">IF('临-任务'!AE320="","",HYPERLINK(项目参数!$J$32 &amp;"项目进度计划!$a$" &amp; MATCH('临-任务'!AE320,项目进度计划!$A:$A,0),"[" &amp;'临-任务'!AE320 &amp; "]" &amp; VLOOKUP('临-任务'!AE320,项目进度计划!$A:$C,3,FALSE)))</f>
        <v/>
      </c>
      <c r="D320" s="14" t="str">
        <f ca="1">IF('临-任务'!AF320="","",HYPERLINK(项目参数!$J$32 &amp;"项目进度计划!$a$" &amp; MATCH('临-任务'!AF320,项目进度计划!$A:$A,0),"[" &amp;'临-任务'!AF320 &amp; "]" &amp; VLOOKUP('临-任务'!AF320,项目进度计划!$A:$C,3,FALSE)))</f>
        <v/>
      </c>
      <c r="E320" s="14" t="str">
        <f ca="1">IF('临-任务'!AG320="","",HYPERLINK(项目参数!$J$32 &amp;"项目进度计划!$a$" &amp; MATCH('临-任务'!AG320,项目进度计划!$A:$A,0),"[" &amp;'临-任务'!AG320 &amp; "]" &amp; VLOOKUP('临-任务'!AG320,项目进度计划!$A:$C,3,FALSE)))</f>
        <v/>
      </c>
      <c r="F320" s="14" t="str">
        <f ca="1">IF('临-任务'!AH320="","",HYPERLINK(项目参数!$J$32 &amp;"项目进度计划!$a$" &amp; MATCH('临-任务'!AH320,项目进度计划!$A:$A,0),"[" &amp;'临-任务'!AH320 &amp; "]" &amp; VLOOKUP('临-任务'!AH320,项目进度计划!$A:$C,3,FALSE)))</f>
        <v/>
      </c>
    </row>
    <row r="321" spans="1:6">
      <c r="A321" s="14" t="str">
        <f>IF('临-任务'!S321,'临-任务'!P321,"")</f>
        <v/>
      </c>
      <c r="B321" s="14" t="str">
        <f ca="1">IF('临-任务'!AD321="","",HYPERLINK(项目参数!$J$32 &amp;"项目进度计划!$a$" &amp; MATCH('临-任务'!AD321,项目进度计划!$A:$A,0),"[" &amp;'临-任务'!AD321 &amp; "]" &amp; VLOOKUP('临-任务'!AD321,项目进度计划!$A:$C,3,FALSE)))</f>
        <v/>
      </c>
      <c r="C321" s="14" t="str">
        <f ca="1">IF('临-任务'!AE321="","",HYPERLINK(项目参数!$J$32 &amp;"项目进度计划!$a$" &amp; MATCH('临-任务'!AE321,项目进度计划!$A:$A,0),"[" &amp;'临-任务'!AE321 &amp; "]" &amp; VLOOKUP('临-任务'!AE321,项目进度计划!$A:$C,3,FALSE)))</f>
        <v/>
      </c>
      <c r="D321" s="14" t="str">
        <f ca="1">IF('临-任务'!AF321="","",HYPERLINK(项目参数!$J$32 &amp;"项目进度计划!$a$" &amp; MATCH('临-任务'!AF321,项目进度计划!$A:$A,0),"[" &amp;'临-任务'!AF321 &amp; "]" &amp; VLOOKUP('临-任务'!AF321,项目进度计划!$A:$C,3,FALSE)))</f>
        <v/>
      </c>
      <c r="E321" s="14" t="str">
        <f ca="1">IF('临-任务'!AG321="","",HYPERLINK(项目参数!$J$32 &amp;"项目进度计划!$a$" &amp; MATCH('临-任务'!AG321,项目进度计划!$A:$A,0),"[" &amp;'临-任务'!AG321 &amp; "]" &amp; VLOOKUP('临-任务'!AG321,项目进度计划!$A:$C,3,FALSE)))</f>
        <v/>
      </c>
      <c r="F321" s="14" t="str">
        <f ca="1">IF('临-任务'!AH321="","",HYPERLINK(项目参数!$J$32 &amp;"项目进度计划!$a$" &amp; MATCH('临-任务'!AH321,项目进度计划!$A:$A,0),"[" &amp;'临-任务'!AH321 &amp; "]" &amp; VLOOKUP('临-任务'!AH321,项目进度计划!$A:$C,3,FALSE)))</f>
        <v/>
      </c>
    </row>
    <row r="322" spans="1:6">
      <c r="A322" s="14" t="str">
        <f>IF('临-任务'!S322,'临-任务'!P322,"")</f>
        <v/>
      </c>
      <c r="B322" s="14" t="str">
        <f ca="1">IF('临-任务'!AD322="","",HYPERLINK(项目参数!$J$32 &amp;"项目进度计划!$a$" &amp; MATCH('临-任务'!AD322,项目进度计划!$A:$A,0),"[" &amp;'临-任务'!AD322 &amp; "]" &amp; VLOOKUP('临-任务'!AD322,项目进度计划!$A:$C,3,FALSE)))</f>
        <v/>
      </c>
      <c r="C322" s="14" t="str">
        <f ca="1">IF('临-任务'!AE322="","",HYPERLINK(项目参数!$J$32 &amp;"项目进度计划!$a$" &amp; MATCH('临-任务'!AE322,项目进度计划!$A:$A,0),"[" &amp;'临-任务'!AE322 &amp; "]" &amp; VLOOKUP('临-任务'!AE322,项目进度计划!$A:$C,3,FALSE)))</f>
        <v/>
      </c>
      <c r="D322" s="14" t="str">
        <f ca="1">IF('临-任务'!AF322="","",HYPERLINK(项目参数!$J$32 &amp;"项目进度计划!$a$" &amp; MATCH('临-任务'!AF322,项目进度计划!$A:$A,0),"[" &amp;'临-任务'!AF322 &amp; "]" &amp; VLOOKUP('临-任务'!AF322,项目进度计划!$A:$C,3,FALSE)))</f>
        <v/>
      </c>
      <c r="E322" s="14" t="str">
        <f ca="1">IF('临-任务'!AG322="","",HYPERLINK(项目参数!$J$32 &amp;"项目进度计划!$a$" &amp; MATCH('临-任务'!AG322,项目进度计划!$A:$A,0),"[" &amp;'临-任务'!AG322 &amp; "]" &amp; VLOOKUP('临-任务'!AG322,项目进度计划!$A:$C,3,FALSE)))</f>
        <v/>
      </c>
      <c r="F322" s="14" t="str">
        <f ca="1">IF('临-任务'!AH322="","",HYPERLINK(项目参数!$J$32 &amp;"项目进度计划!$a$" &amp; MATCH('临-任务'!AH322,项目进度计划!$A:$A,0),"[" &amp;'临-任务'!AH322 &amp; "]" &amp; VLOOKUP('临-任务'!AH322,项目进度计划!$A:$C,3,FALSE)))</f>
        <v/>
      </c>
    </row>
    <row r="323" spans="1:6">
      <c r="A323" s="14" t="str">
        <f>IF('临-任务'!S323,'临-任务'!P323,"")</f>
        <v/>
      </c>
      <c r="B323" s="14" t="str">
        <f ca="1">IF('临-任务'!AD323="","",HYPERLINK(项目参数!$J$32 &amp;"项目进度计划!$a$" &amp; MATCH('临-任务'!AD323,项目进度计划!$A:$A,0),"[" &amp;'临-任务'!AD323 &amp; "]" &amp; VLOOKUP('临-任务'!AD323,项目进度计划!$A:$C,3,FALSE)))</f>
        <v/>
      </c>
      <c r="C323" s="14" t="str">
        <f ca="1">IF('临-任务'!AE323="","",HYPERLINK(项目参数!$J$32 &amp;"项目进度计划!$a$" &amp; MATCH('临-任务'!AE323,项目进度计划!$A:$A,0),"[" &amp;'临-任务'!AE323 &amp; "]" &amp; VLOOKUP('临-任务'!AE323,项目进度计划!$A:$C,3,FALSE)))</f>
        <v/>
      </c>
      <c r="D323" s="14" t="str">
        <f ca="1">IF('临-任务'!AF323="","",HYPERLINK(项目参数!$J$32 &amp;"项目进度计划!$a$" &amp; MATCH('临-任务'!AF323,项目进度计划!$A:$A,0),"[" &amp;'临-任务'!AF323 &amp; "]" &amp; VLOOKUP('临-任务'!AF323,项目进度计划!$A:$C,3,FALSE)))</f>
        <v/>
      </c>
      <c r="E323" s="14" t="str">
        <f ca="1">IF('临-任务'!AG323="","",HYPERLINK(项目参数!$J$32 &amp;"项目进度计划!$a$" &amp; MATCH('临-任务'!AG323,项目进度计划!$A:$A,0),"[" &amp;'临-任务'!AG323 &amp; "]" &amp; VLOOKUP('临-任务'!AG323,项目进度计划!$A:$C,3,FALSE)))</f>
        <v/>
      </c>
      <c r="F323" s="14" t="str">
        <f ca="1">IF('临-任务'!AH323="","",HYPERLINK(项目参数!$J$32 &amp;"项目进度计划!$a$" &amp; MATCH('临-任务'!AH323,项目进度计划!$A:$A,0),"[" &amp;'临-任务'!AH323 &amp; "]" &amp; VLOOKUP('临-任务'!AH323,项目进度计划!$A:$C,3,FALSE)))</f>
        <v/>
      </c>
    </row>
    <row r="324" spans="1:6">
      <c r="A324" s="14" t="str">
        <f>IF('临-任务'!S324,'临-任务'!P324,"")</f>
        <v/>
      </c>
      <c r="B324" s="14" t="str">
        <f ca="1">IF('临-任务'!AD324="","",HYPERLINK(项目参数!$J$32 &amp;"项目进度计划!$a$" &amp; MATCH('临-任务'!AD324,项目进度计划!$A:$A,0),"[" &amp;'临-任务'!AD324 &amp; "]" &amp; VLOOKUP('临-任务'!AD324,项目进度计划!$A:$C,3,FALSE)))</f>
        <v/>
      </c>
      <c r="C324" s="14" t="str">
        <f ca="1">IF('临-任务'!AE324="","",HYPERLINK(项目参数!$J$32 &amp;"项目进度计划!$a$" &amp; MATCH('临-任务'!AE324,项目进度计划!$A:$A,0),"[" &amp;'临-任务'!AE324 &amp; "]" &amp; VLOOKUP('临-任务'!AE324,项目进度计划!$A:$C,3,FALSE)))</f>
        <v/>
      </c>
      <c r="D324" s="14" t="str">
        <f ca="1">IF('临-任务'!AF324="","",HYPERLINK(项目参数!$J$32 &amp;"项目进度计划!$a$" &amp; MATCH('临-任务'!AF324,项目进度计划!$A:$A,0),"[" &amp;'临-任务'!AF324 &amp; "]" &amp; VLOOKUP('临-任务'!AF324,项目进度计划!$A:$C,3,FALSE)))</f>
        <v/>
      </c>
      <c r="E324" s="14" t="str">
        <f ca="1">IF('临-任务'!AG324="","",HYPERLINK(项目参数!$J$32 &amp;"项目进度计划!$a$" &amp; MATCH('临-任务'!AG324,项目进度计划!$A:$A,0),"[" &amp;'临-任务'!AG324 &amp; "]" &amp; VLOOKUP('临-任务'!AG324,项目进度计划!$A:$C,3,FALSE)))</f>
        <v/>
      </c>
      <c r="F324" s="14" t="str">
        <f ca="1">IF('临-任务'!AH324="","",HYPERLINK(项目参数!$J$32 &amp;"项目进度计划!$a$" &amp; MATCH('临-任务'!AH324,项目进度计划!$A:$A,0),"[" &amp;'临-任务'!AH324 &amp; "]" &amp; VLOOKUP('临-任务'!AH324,项目进度计划!$A:$C,3,FALSE)))</f>
        <v/>
      </c>
    </row>
    <row r="325" spans="1:6">
      <c r="A325" s="14" t="str">
        <f>IF('临-任务'!S325,'临-任务'!P325,"")</f>
        <v/>
      </c>
      <c r="B325" s="14" t="str">
        <f ca="1">IF('临-任务'!AD325="","",HYPERLINK(项目参数!$J$32 &amp;"项目进度计划!$a$" &amp; MATCH('临-任务'!AD325,项目进度计划!$A:$A,0),"[" &amp;'临-任务'!AD325 &amp; "]" &amp; VLOOKUP('临-任务'!AD325,项目进度计划!$A:$C,3,FALSE)))</f>
        <v/>
      </c>
      <c r="C325" s="14" t="str">
        <f ca="1">IF('临-任务'!AE325="","",HYPERLINK(项目参数!$J$32 &amp;"项目进度计划!$a$" &amp; MATCH('临-任务'!AE325,项目进度计划!$A:$A,0),"[" &amp;'临-任务'!AE325 &amp; "]" &amp; VLOOKUP('临-任务'!AE325,项目进度计划!$A:$C,3,FALSE)))</f>
        <v/>
      </c>
      <c r="D325" s="14" t="str">
        <f ca="1">IF('临-任务'!AF325="","",HYPERLINK(项目参数!$J$32 &amp;"项目进度计划!$a$" &amp; MATCH('临-任务'!AF325,项目进度计划!$A:$A,0),"[" &amp;'临-任务'!AF325 &amp; "]" &amp; VLOOKUP('临-任务'!AF325,项目进度计划!$A:$C,3,FALSE)))</f>
        <v/>
      </c>
      <c r="E325" s="14" t="str">
        <f ca="1">IF('临-任务'!AG325="","",HYPERLINK(项目参数!$J$32 &amp;"项目进度计划!$a$" &amp; MATCH('临-任务'!AG325,项目进度计划!$A:$A,0),"[" &amp;'临-任务'!AG325 &amp; "]" &amp; VLOOKUP('临-任务'!AG325,项目进度计划!$A:$C,3,FALSE)))</f>
        <v/>
      </c>
      <c r="F325" s="14" t="str">
        <f ca="1">IF('临-任务'!AH325="","",HYPERLINK(项目参数!$J$32 &amp;"项目进度计划!$a$" &amp; MATCH('临-任务'!AH325,项目进度计划!$A:$A,0),"[" &amp;'临-任务'!AH325 &amp; "]" &amp; VLOOKUP('临-任务'!AH325,项目进度计划!$A:$C,3,FALSE)))</f>
        <v/>
      </c>
    </row>
    <row r="326" spans="1:6">
      <c r="A326" s="14" t="str">
        <f>IF('临-任务'!S326,'临-任务'!P326,"")</f>
        <v/>
      </c>
      <c r="B326" s="14" t="str">
        <f ca="1">IF('临-任务'!AD326="","",HYPERLINK(项目参数!$J$32 &amp;"项目进度计划!$a$" &amp; MATCH('临-任务'!AD326,项目进度计划!$A:$A,0),"[" &amp;'临-任务'!AD326 &amp; "]" &amp; VLOOKUP('临-任务'!AD326,项目进度计划!$A:$C,3,FALSE)))</f>
        <v/>
      </c>
      <c r="C326" s="14" t="str">
        <f ca="1">IF('临-任务'!AE326="","",HYPERLINK(项目参数!$J$32 &amp;"项目进度计划!$a$" &amp; MATCH('临-任务'!AE326,项目进度计划!$A:$A,0),"[" &amp;'临-任务'!AE326 &amp; "]" &amp; VLOOKUP('临-任务'!AE326,项目进度计划!$A:$C,3,FALSE)))</f>
        <v/>
      </c>
      <c r="D326" s="14" t="str">
        <f ca="1">IF('临-任务'!AF326="","",HYPERLINK(项目参数!$J$32 &amp;"项目进度计划!$a$" &amp; MATCH('临-任务'!AF326,项目进度计划!$A:$A,0),"[" &amp;'临-任务'!AF326 &amp; "]" &amp; VLOOKUP('临-任务'!AF326,项目进度计划!$A:$C,3,FALSE)))</f>
        <v/>
      </c>
      <c r="E326" s="14" t="str">
        <f ca="1">IF('临-任务'!AG326="","",HYPERLINK(项目参数!$J$32 &amp;"项目进度计划!$a$" &amp; MATCH('临-任务'!AG326,项目进度计划!$A:$A,0),"[" &amp;'临-任务'!AG326 &amp; "]" &amp; VLOOKUP('临-任务'!AG326,项目进度计划!$A:$C,3,FALSE)))</f>
        <v/>
      </c>
      <c r="F326" s="14" t="str">
        <f ca="1">IF('临-任务'!AH326="","",HYPERLINK(项目参数!$J$32 &amp;"项目进度计划!$a$" &amp; MATCH('临-任务'!AH326,项目进度计划!$A:$A,0),"[" &amp;'临-任务'!AH326 &amp; "]" &amp; VLOOKUP('临-任务'!AH326,项目进度计划!$A:$C,3,FALSE)))</f>
        <v/>
      </c>
    </row>
    <row r="327" spans="1:6">
      <c r="A327" s="14" t="str">
        <f>IF('临-任务'!S327,'临-任务'!P327,"")</f>
        <v/>
      </c>
      <c r="B327" s="14" t="str">
        <f ca="1">IF('临-任务'!AD327="","",HYPERLINK(项目参数!$J$32 &amp;"项目进度计划!$a$" &amp; MATCH('临-任务'!AD327,项目进度计划!$A:$A,0),"[" &amp;'临-任务'!AD327 &amp; "]" &amp; VLOOKUP('临-任务'!AD327,项目进度计划!$A:$C,3,FALSE)))</f>
        <v/>
      </c>
      <c r="C327" s="14" t="str">
        <f ca="1">IF('临-任务'!AE327="","",HYPERLINK(项目参数!$J$32 &amp;"项目进度计划!$a$" &amp; MATCH('临-任务'!AE327,项目进度计划!$A:$A,0),"[" &amp;'临-任务'!AE327 &amp; "]" &amp; VLOOKUP('临-任务'!AE327,项目进度计划!$A:$C,3,FALSE)))</f>
        <v/>
      </c>
      <c r="D327" s="14" t="str">
        <f ca="1">IF('临-任务'!AF327="","",HYPERLINK(项目参数!$J$32 &amp;"项目进度计划!$a$" &amp; MATCH('临-任务'!AF327,项目进度计划!$A:$A,0),"[" &amp;'临-任务'!AF327 &amp; "]" &amp; VLOOKUP('临-任务'!AF327,项目进度计划!$A:$C,3,FALSE)))</f>
        <v/>
      </c>
      <c r="E327" s="14" t="str">
        <f ca="1">IF('临-任务'!AG327="","",HYPERLINK(项目参数!$J$32 &amp;"项目进度计划!$a$" &amp; MATCH('临-任务'!AG327,项目进度计划!$A:$A,0),"[" &amp;'临-任务'!AG327 &amp; "]" &amp; VLOOKUP('临-任务'!AG327,项目进度计划!$A:$C,3,FALSE)))</f>
        <v/>
      </c>
      <c r="F327" s="14" t="str">
        <f ca="1">IF('临-任务'!AH327="","",HYPERLINK(项目参数!$J$32 &amp;"项目进度计划!$a$" &amp; MATCH('临-任务'!AH327,项目进度计划!$A:$A,0),"[" &amp;'临-任务'!AH327 &amp; "]" &amp; VLOOKUP('临-任务'!AH327,项目进度计划!$A:$C,3,FALSE)))</f>
        <v/>
      </c>
    </row>
    <row r="328" spans="1:6">
      <c r="A328" s="14" t="str">
        <f>IF('临-任务'!S328,'临-任务'!P328,"")</f>
        <v/>
      </c>
      <c r="B328" s="14" t="str">
        <f ca="1">IF('临-任务'!AD328="","",HYPERLINK(项目参数!$J$32 &amp;"项目进度计划!$a$" &amp; MATCH('临-任务'!AD328,项目进度计划!$A:$A,0),"[" &amp;'临-任务'!AD328 &amp; "]" &amp; VLOOKUP('临-任务'!AD328,项目进度计划!$A:$C,3,FALSE)))</f>
        <v/>
      </c>
      <c r="C328" s="14" t="str">
        <f ca="1">IF('临-任务'!AE328="","",HYPERLINK(项目参数!$J$32 &amp;"项目进度计划!$a$" &amp; MATCH('临-任务'!AE328,项目进度计划!$A:$A,0),"[" &amp;'临-任务'!AE328 &amp; "]" &amp; VLOOKUP('临-任务'!AE328,项目进度计划!$A:$C,3,FALSE)))</f>
        <v/>
      </c>
      <c r="D328" s="14" t="str">
        <f ca="1">IF('临-任务'!AF328="","",HYPERLINK(项目参数!$J$32 &amp;"项目进度计划!$a$" &amp; MATCH('临-任务'!AF328,项目进度计划!$A:$A,0),"[" &amp;'临-任务'!AF328 &amp; "]" &amp; VLOOKUP('临-任务'!AF328,项目进度计划!$A:$C,3,FALSE)))</f>
        <v/>
      </c>
      <c r="E328" s="14" t="str">
        <f ca="1">IF('临-任务'!AG328="","",HYPERLINK(项目参数!$J$32 &amp;"项目进度计划!$a$" &amp; MATCH('临-任务'!AG328,项目进度计划!$A:$A,0),"[" &amp;'临-任务'!AG328 &amp; "]" &amp; VLOOKUP('临-任务'!AG328,项目进度计划!$A:$C,3,FALSE)))</f>
        <v/>
      </c>
      <c r="F328" s="14" t="str">
        <f ca="1">IF('临-任务'!AH328="","",HYPERLINK(项目参数!$J$32 &amp;"项目进度计划!$a$" &amp; MATCH('临-任务'!AH328,项目进度计划!$A:$A,0),"[" &amp;'临-任务'!AH328 &amp; "]" &amp; VLOOKUP('临-任务'!AH328,项目进度计划!$A:$C,3,FALSE)))</f>
        <v/>
      </c>
    </row>
    <row r="329" spans="1:6">
      <c r="A329" s="14" t="str">
        <f>IF('临-任务'!S329,'临-任务'!P329,"")</f>
        <v/>
      </c>
      <c r="B329" s="14" t="str">
        <f ca="1">IF('临-任务'!AD329="","",HYPERLINK(项目参数!$J$32 &amp;"项目进度计划!$a$" &amp; MATCH('临-任务'!AD329,项目进度计划!$A:$A,0),"[" &amp;'临-任务'!AD329 &amp; "]" &amp; VLOOKUP('临-任务'!AD329,项目进度计划!$A:$C,3,FALSE)))</f>
        <v/>
      </c>
      <c r="C329" s="14" t="str">
        <f ca="1">IF('临-任务'!AE329="","",HYPERLINK(项目参数!$J$32 &amp;"项目进度计划!$a$" &amp; MATCH('临-任务'!AE329,项目进度计划!$A:$A,0),"[" &amp;'临-任务'!AE329 &amp; "]" &amp; VLOOKUP('临-任务'!AE329,项目进度计划!$A:$C,3,FALSE)))</f>
        <v/>
      </c>
      <c r="D329" s="14" t="str">
        <f ca="1">IF('临-任务'!AF329="","",HYPERLINK(项目参数!$J$32 &amp;"项目进度计划!$a$" &amp; MATCH('临-任务'!AF329,项目进度计划!$A:$A,0),"[" &amp;'临-任务'!AF329 &amp; "]" &amp; VLOOKUP('临-任务'!AF329,项目进度计划!$A:$C,3,FALSE)))</f>
        <v/>
      </c>
      <c r="E329" s="14" t="str">
        <f ca="1">IF('临-任务'!AG329="","",HYPERLINK(项目参数!$J$32 &amp;"项目进度计划!$a$" &amp; MATCH('临-任务'!AG329,项目进度计划!$A:$A,0),"[" &amp;'临-任务'!AG329 &amp; "]" &amp; VLOOKUP('临-任务'!AG329,项目进度计划!$A:$C,3,FALSE)))</f>
        <v/>
      </c>
      <c r="F329" s="14" t="str">
        <f ca="1">IF('临-任务'!AH329="","",HYPERLINK(项目参数!$J$32 &amp;"项目进度计划!$a$" &amp; MATCH('临-任务'!AH329,项目进度计划!$A:$A,0),"[" &amp;'临-任务'!AH329 &amp; "]" &amp; VLOOKUP('临-任务'!AH329,项目进度计划!$A:$C,3,FALSE)))</f>
        <v/>
      </c>
    </row>
    <row r="330" spans="1:6">
      <c r="A330" s="14" t="str">
        <f>IF('临-任务'!S330,'临-任务'!P330,"")</f>
        <v/>
      </c>
      <c r="B330" s="14" t="str">
        <f ca="1">IF('临-任务'!AD330="","",HYPERLINK(项目参数!$J$32 &amp;"项目进度计划!$a$" &amp; MATCH('临-任务'!AD330,项目进度计划!$A:$A,0),"[" &amp;'临-任务'!AD330 &amp; "]" &amp; VLOOKUP('临-任务'!AD330,项目进度计划!$A:$C,3,FALSE)))</f>
        <v/>
      </c>
      <c r="C330" s="14" t="str">
        <f ca="1">IF('临-任务'!AE330="","",HYPERLINK(项目参数!$J$32 &amp;"项目进度计划!$a$" &amp; MATCH('临-任务'!AE330,项目进度计划!$A:$A,0),"[" &amp;'临-任务'!AE330 &amp; "]" &amp; VLOOKUP('临-任务'!AE330,项目进度计划!$A:$C,3,FALSE)))</f>
        <v/>
      </c>
      <c r="D330" s="14" t="str">
        <f ca="1">IF('临-任务'!AF330="","",HYPERLINK(项目参数!$J$32 &amp;"项目进度计划!$a$" &amp; MATCH('临-任务'!AF330,项目进度计划!$A:$A,0),"[" &amp;'临-任务'!AF330 &amp; "]" &amp; VLOOKUP('临-任务'!AF330,项目进度计划!$A:$C,3,FALSE)))</f>
        <v/>
      </c>
      <c r="E330" s="14" t="str">
        <f ca="1">IF('临-任务'!AG330="","",HYPERLINK(项目参数!$J$32 &amp;"项目进度计划!$a$" &amp; MATCH('临-任务'!AG330,项目进度计划!$A:$A,0),"[" &amp;'临-任务'!AG330 &amp; "]" &amp; VLOOKUP('临-任务'!AG330,项目进度计划!$A:$C,3,FALSE)))</f>
        <v/>
      </c>
      <c r="F330" s="14" t="str">
        <f ca="1">IF('临-任务'!AH330="","",HYPERLINK(项目参数!$J$32 &amp;"项目进度计划!$a$" &amp; MATCH('临-任务'!AH330,项目进度计划!$A:$A,0),"[" &amp;'临-任务'!AH330 &amp; "]" &amp; VLOOKUP('临-任务'!AH330,项目进度计划!$A:$C,3,FALSE)))</f>
        <v/>
      </c>
    </row>
    <row r="331" spans="1:6">
      <c r="A331" s="14" t="str">
        <f>IF('临-任务'!S331,'临-任务'!P331,"")</f>
        <v/>
      </c>
      <c r="B331" s="14" t="str">
        <f ca="1">IF('临-任务'!AD331="","",HYPERLINK(项目参数!$J$32 &amp;"项目进度计划!$a$" &amp; MATCH('临-任务'!AD331,项目进度计划!$A:$A,0),"[" &amp;'临-任务'!AD331 &amp; "]" &amp; VLOOKUP('临-任务'!AD331,项目进度计划!$A:$C,3,FALSE)))</f>
        <v/>
      </c>
      <c r="C331" s="14" t="str">
        <f ca="1">IF('临-任务'!AE331="","",HYPERLINK(项目参数!$J$32 &amp;"项目进度计划!$a$" &amp; MATCH('临-任务'!AE331,项目进度计划!$A:$A,0),"[" &amp;'临-任务'!AE331 &amp; "]" &amp; VLOOKUP('临-任务'!AE331,项目进度计划!$A:$C,3,FALSE)))</f>
        <v/>
      </c>
      <c r="D331" s="14" t="str">
        <f ca="1">IF('临-任务'!AF331="","",HYPERLINK(项目参数!$J$32 &amp;"项目进度计划!$a$" &amp; MATCH('临-任务'!AF331,项目进度计划!$A:$A,0),"[" &amp;'临-任务'!AF331 &amp; "]" &amp; VLOOKUP('临-任务'!AF331,项目进度计划!$A:$C,3,FALSE)))</f>
        <v/>
      </c>
      <c r="E331" s="14" t="str">
        <f ca="1">IF('临-任务'!AG331="","",HYPERLINK(项目参数!$J$32 &amp;"项目进度计划!$a$" &amp; MATCH('临-任务'!AG331,项目进度计划!$A:$A,0),"[" &amp;'临-任务'!AG331 &amp; "]" &amp; VLOOKUP('临-任务'!AG331,项目进度计划!$A:$C,3,FALSE)))</f>
        <v/>
      </c>
      <c r="F331" s="14" t="str">
        <f ca="1">IF('临-任务'!AH331="","",HYPERLINK(项目参数!$J$32 &amp;"项目进度计划!$a$" &amp; MATCH('临-任务'!AH331,项目进度计划!$A:$A,0),"[" &amp;'临-任务'!AH331 &amp; "]" &amp; VLOOKUP('临-任务'!AH331,项目进度计划!$A:$C,3,FALSE)))</f>
        <v/>
      </c>
    </row>
    <row r="332" spans="1:6">
      <c r="A332" s="14" t="str">
        <f>IF('临-任务'!S332,'临-任务'!P332,"")</f>
        <v/>
      </c>
      <c r="B332" s="14" t="str">
        <f ca="1">IF('临-任务'!AD332="","",HYPERLINK(项目参数!$J$32 &amp;"项目进度计划!$a$" &amp; MATCH('临-任务'!AD332,项目进度计划!$A:$A,0),"[" &amp;'临-任务'!AD332 &amp; "]" &amp; VLOOKUP('临-任务'!AD332,项目进度计划!$A:$C,3,FALSE)))</f>
        <v/>
      </c>
      <c r="C332" s="14" t="str">
        <f ca="1">IF('临-任务'!AE332="","",HYPERLINK(项目参数!$J$32 &amp;"项目进度计划!$a$" &amp; MATCH('临-任务'!AE332,项目进度计划!$A:$A,0),"[" &amp;'临-任务'!AE332 &amp; "]" &amp; VLOOKUP('临-任务'!AE332,项目进度计划!$A:$C,3,FALSE)))</f>
        <v/>
      </c>
      <c r="D332" s="14" t="str">
        <f ca="1">IF('临-任务'!AF332="","",HYPERLINK(项目参数!$J$32 &amp;"项目进度计划!$a$" &amp; MATCH('临-任务'!AF332,项目进度计划!$A:$A,0),"[" &amp;'临-任务'!AF332 &amp; "]" &amp; VLOOKUP('临-任务'!AF332,项目进度计划!$A:$C,3,FALSE)))</f>
        <v/>
      </c>
      <c r="E332" s="14" t="str">
        <f ca="1">IF('临-任务'!AG332="","",HYPERLINK(项目参数!$J$32 &amp;"项目进度计划!$a$" &amp; MATCH('临-任务'!AG332,项目进度计划!$A:$A,0),"[" &amp;'临-任务'!AG332 &amp; "]" &amp; VLOOKUP('临-任务'!AG332,项目进度计划!$A:$C,3,FALSE)))</f>
        <v/>
      </c>
      <c r="F332" s="14" t="str">
        <f ca="1">IF('临-任务'!AH332="","",HYPERLINK(项目参数!$J$32 &amp;"项目进度计划!$a$" &amp; MATCH('临-任务'!AH332,项目进度计划!$A:$A,0),"[" &amp;'临-任务'!AH332 &amp; "]" &amp; VLOOKUP('临-任务'!AH332,项目进度计划!$A:$C,3,FALSE)))</f>
        <v/>
      </c>
    </row>
    <row r="333" spans="1:6">
      <c r="A333" s="14" t="str">
        <f>IF('临-任务'!S333,'临-任务'!P333,"")</f>
        <v/>
      </c>
      <c r="B333" s="14" t="str">
        <f ca="1">IF('临-任务'!AD333="","",HYPERLINK(项目参数!$J$32 &amp;"项目进度计划!$a$" &amp; MATCH('临-任务'!AD333,项目进度计划!$A:$A,0),"[" &amp;'临-任务'!AD333 &amp; "]" &amp; VLOOKUP('临-任务'!AD333,项目进度计划!$A:$C,3,FALSE)))</f>
        <v/>
      </c>
      <c r="C333" s="14" t="str">
        <f ca="1">IF('临-任务'!AE333="","",HYPERLINK(项目参数!$J$32 &amp;"项目进度计划!$a$" &amp; MATCH('临-任务'!AE333,项目进度计划!$A:$A,0),"[" &amp;'临-任务'!AE333 &amp; "]" &amp; VLOOKUP('临-任务'!AE333,项目进度计划!$A:$C,3,FALSE)))</f>
        <v/>
      </c>
      <c r="D333" s="14" t="str">
        <f ca="1">IF('临-任务'!AF333="","",HYPERLINK(项目参数!$J$32 &amp;"项目进度计划!$a$" &amp; MATCH('临-任务'!AF333,项目进度计划!$A:$A,0),"[" &amp;'临-任务'!AF333 &amp; "]" &amp; VLOOKUP('临-任务'!AF333,项目进度计划!$A:$C,3,FALSE)))</f>
        <v/>
      </c>
      <c r="E333" s="14" t="str">
        <f ca="1">IF('临-任务'!AG333="","",HYPERLINK(项目参数!$J$32 &amp;"项目进度计划!$a$" &amp; MATCH('临-任务'!AG333,项目进度计划!$A:$A,0),"[" &amp;'临-任务'!AG333 &amp; "]" &amp; VLOOKUP('临-任务'!AG333,项目进度计划!$A:$C,3,FALSE)))</f>
        <v/>
      </c>
      <c r="F333" s="14" t="str">
        <f ca="1">IF('临-任务'!AH333="","",HYPERLINK(项目参数!$J$32 &amp;"项目进度计划!$a$" &amp; MATCH('临-任务'!AH333,项目进度计划!$A:$A,0),"[" &amp;'临-任务'!AH333 &amp; "]" &amp; VLOOKUP('临-任务'!AH333,项目进度计划!$A:$C,3,FALSE)))</f>
        <v/>
      </c>
    </row>
    <row r="334" spans="1:6">
      <c r="A334" s="14" t="str">
        <f>IF('临-任务'!S334,'临-任务'!P334,"")</f>
        <v/>
      </c>
      <c r="B334" s="14" t="str">
        <f ca="1">IF('临-任务'!AD334="","",HYPERLINK(项目参数!$J$32 &amp;"项目进度计划!$a$" &amp; MATCH('临-任务'!AD334,项目进度计划!$A:$A,0),"[" &amp;'临-任务'!AD334 &amp; "]" &amp; VLOOKUP('临-任务'!AD334,项目进度计划!$A:$C,3,FALSE)))</f>
        <v/>
      </c>
      <c r="C334" s="14" t="str">
        <f ca="1">IF('临-任务'!AE334="","",HYPERLINK(项目参数!$J$32 &amp;"项目进度计划!$a$" &amp; MATCH('临-任务'!AE334,项目进度计划!$A:$A,0),"[" &amp;'临-任务'!AE334 &amp; "]" &amp; VLOOKUP('临-任务'!AE334,项目进度计划!$A:$C,3,FALSE)))</f>
        <v/>
      </c>
      <c r="D334" s="14" t="str">
        <f ca="1">IF('临-任务'!AF334="","",HYPERLINK(项目参数!$J$32 &amp;"项目进度计划!$a$" &amp; MATCH('临-任务'!AF334,项目进度计划!$A:$A,0),"[" &amp;'临-任务'!AF334 &amp; "]" &amp; VLOOKUP('临-任务'!AF334,项目进度计划!$A:$C,3,FALSE)))</f>
        <v/>
      </c>
      <c r="E334" s="14" t="str">
        <f ca="1">IF('临-任务'!AG334="","",HYPERLINK(项目参数!$J$32 &amp;"项目进度计划!$a$" &amp; MATCH('临-任务'!AG334,项目进度计划!$A:$A,0),"[" &amp;'临-任务'!AG334 &amp; "]" &amp; VLOOKUP('临-任务'!AG334,项目进度计划!$A:$C,3,FALSE)))</f>
        <v/>
      </c>
      <c r="F334" s="14" t="str">
        <f ca="1">IF('临-任务'!AH334="","",HYPERLINK(项目参数!$J$32 &amp;"项目进度计划!$a$" &amp; MATCH('临-任务'!AH334,项目进度计划!$A:$A,0),"[" &amp;'临-任务'!AH334 &amp; "]" &amp; VLOOKUP('临-任务'!AH334,项目进度计划!$A:$C,3,FALSE)))</f>
        <v/>
      </c>
    </row>
    <row r="335" spans="1:6">
      <c r="A335" s="14" t="str">
        <f>IF('临-任务'!S335,'临-任务'!P335,"")</f>
        <v/>
      </c>
      <c r="B335" s="14" t="str">
        <f ca="1">IF('临-任务'!AD335="","",HYPERLINK(项目参数!$J$32 &amp;"项目进度计划!$a$" &amp; MATCH('临-任务'!AD335,项目进度计划!$A:$A,0),"[" &amp;'临-任务'!AD335 &amp; "]" &amp; VLOOKUP('临-任务'!AD335,项目进度计划!$A:$C,3,FALSE)))</f>
        <v/>
      </c>
      <c r="C335" s="14" t="str">
        <f ca="1">IF('临-任务'!AE335="","",HYPERLINK(项目参数!$J$32 &amp;"项目进度计划!$a$" &amp; MATCH('临-任务'!AE335,项目进度计划!$A:$A,0),"[" &amp;'临-任务'!AE335 &amp; "]" &amp; VLOOKUP('临-任务'!AE335,项目进度计划!$A:$C,3,FALSE)))</f>
        <v/>
      </c>
      <c r="D335" s="14" t="str">
        <f ca="1">IF('临-任务'!AF335="","",HYPERLINK(项目参数!$J$32 &amp;"项目进度计划!$a$" &amp; MATCH('临-任务'!AF335,项目进度计划!$A:$A,0),"[" &amp;'临-任务'!AF335 &amp; "]" &amp; VLOOKUP('临-任务'!AF335,项目进度计划!$A:$C,3,FALSE)))</f>
        <v/>
      </c>
      <c r="E335" s="14" t="str">
        <f ca="1">IF('临-任务'!AG335="","",HYPERLINK(项目参数!$J$32 &amp;"项目进度计划!$a$" &amp; MATCH('临-任务'!AG335,项目进度计划!$A:$A,0),"[" &amp;'临-任务'!AG335 &amp; "]" &amp; VLOOKUP('临-任务'!AG335,项目进度计划!$A:$C,3,FALSE)))</f>
        <v/>
      </c>
      <c r="F335" s="14" t="str">
        <f ca="1">IF('临-任务'!AH335="","",HYPERLINK(项目参数!$J$32 &amp;"项目进度计划!$a$" &amp; MATCH('临-任务'!AH335,项目进度计划!$A:$A,0),"[" &amp;'临-任务'!AH335 &amp; "]" &amp; VLOOKUP('临-任务'!AH335,项目进度计划!$A:$C,3,FALSE)))</f>
        <v/>
      </c>
    </row>
    <row r="336" spans="1:6">
      <c r="A336" s="14" t="str">
        <f>IF('临-任务'!S336,'临-任务'!P336,"")</f>
        <v/>
      </c>
      <c r="B336" s="14" t="str">
        <f ca="1">IF('临-任务'!AD336="","",HYPERLINK(项目参数!$J$32 &amp;"项目进度计划!$a$" &amp; MATCH('临-任务'!AD336,项目进度计划!$A:$A,0),"[" &amp;'临-任务'!AD336 &amp; "]" &amp; VLOOKUP('临-任务'!AD336,项目进度计划!$A:$C,3,FALSE)))</f>
        <v/>
      </c>
      <c r="C336" s="14" t="str">
        <f ca="1">IF('临-任务'!AE336="","",HYPERLINK(项目参数!$J$32 &amp;"项目进度计划!$a$" &amp; MATCH('临-任务'!AE336,项目进度计划!$A:$A,0),"[" &amp;'临-任务'!AE336 &amp; "]" &amp; VLOOKUP('临-任务'!AE336,项目进度计划!$A:$C,3,FALSE)))</f>
        <v/>
      </c>
      <c r="D336" s="14" t="str">
        <f ca="1">IF('临-任务'!AF336="","",HYPERLINK(项目参数!$J$32 &amp;"项目进度计划!$a$" &amp; MATCH('临-任务'!AF336,项目进度计划!$A:$A,0),"[" &amp;'临-任务'!AF336 &amp; "]" &amp; VLOOKUP('临-任务'!AF336,项目进度计划!$A:$C,3,FALSE)))</f>
        <v/>
      </c>
      <c r="E336" s="14" t="str">
        <f ca="1">IF('临-任务'!AG336="","",HYPERLINK(项目参数!$J$32 &amp;"项目进度计划!$a$" &amp; MATCH('临-任务'!AG336,项目进度计划!$A:$A,0),"[" &amp;'临-任务'!AG336 &amp; "]" &amp; VLOOKUP('临-任务'!AG336,项目进度计划!$A:$C,3,FALSE)))</f>
        <v/>
      </c>
      <c r="F336" s="14" t="str">
        <f ca="1">IF('临-任务'!AH336="","",HYPERLINK(项目参数!$J$32 &amp;"项目进度计划!$a$" &amp; MATCH('临-任务'!AH336,项目进度计划!$A:$A,0),"[" &amp;'临-任务'!AH336 &amp; "]" &amp; VLOOKUP('临-任务'!AH336,项目进度计划!$A:$C,3,FALSE)))</f>
        <v/>
      </c>
    </row>
    <row r="337" spans="1:6">
      <c r="A337" s="14" t="str">
        <f>IF('临-任务'!S337,'临-任务'!P337,"")</f>
        <v/>
      </c>
      <c r="B337" s="14" t="str">
        <f ca="1">IF('临-任务'!AD337="","",HYPERLINK(项目参数!$J$32 &amp;"项目进度计划!$a$" &amp; MATCH('临-任务'!AD337,项目进度计划!$A:$A,0),"[" &amp;'临-任务'!AD337 &amp; "]" &amp; VLOOKUP('临-任务'!AD337,项目进度计划!$A:$C,3,FALSE)))</f>
        <v/>
      </c>
      <c r="C337" s="14" t="str">
        <f ca="1">IF('临-任务'!AE337="","",HYPERLINK(项目参数!$J$32 &amp;"项目进度计划!$a$" &amp; MATCH('临-任务'!AE337,项目进度计划!$A:$A,0),"[" &amp;'临-任务'!AE337 &amp; "]" &amp; VLOOKUP('临-任务'!AE337,项目进度计划!$A:$C,3,FALSE)))</f>
        <v/>
      </c>
      <c r="D337" s="14" t="str">
        <f ca="1">IF('临-任务'!AF337="","",HYPERLINK(项目参数!$J$32 &amp;"项目进度计划!$a$" &amp; MATCH('临-任务'!AF337,项目进度计划!$A:$A,0),"[" &amp;'临-任务'!AF337 &amp; "]" &amp; VLOOKUP('临-任务'!AF337,项目进度计划!$A:$C,3,FALSE)))</f>
        <v/>
      </c>
      <c r="E337" s="14" t="str">
        <f ca="1">IF('临-任务'!AG337="","",HYPERLINK(项目参数!$J$32 &amp;"项目进度计划!$a$" &amp; MATCH('临-任务'!AG337,项目进度计划!$A:$A,0),"[" &amp;'临-任务'!AG337 &amp; "]" &amp; VLOOKUP('临-任务'!AG337,项目进度计划!$A:$C,3,FALSE)))</f>
        <v/>
      </c>
      <c r="F337" s="14" t="str">
        <f ca="1">IF('临-任务'!AH337="","",HYPERLINK(项目参数!$J$32 &amp;"项目进度计划!$a$" &amp; MATCH('临-任务'!AH337,项目进度计划!$A:$A,0),"[" &amp;'临-任务'!AH337 &amp; "]" &amp; VLOOKUP('临-任务'!AH337,项目进度计划!$A:$C,3,FALSE)))</f>
        <v/>
      </c>
    </row>
    <row r="338" spans="1:6">
      <c r="A338" s="14" t="str">
        <f>IF('临-任务'!S338,'临-任务'!P338,"")</f>
        <v/>
      </c>
      <c r="B338" s="14" t="str">
        <f ca="1">IF('临-任务'!AD338="","",HYPERLINK(项目参数!$J$32 &amp;"项目进度计划!$a$" &amp; MATCH('临-任务'!AD338,项目进度计划!$A:$A,0),"[" &amp;'临-任务'!AD338 &amp; "]" &amp; VLOOKUP('临-任务'!AD338,项目进度计划!$A:$C,3,FALSE)))</f>
        <v/>
      </c>
      <c r="C338" s="14" t="str">
        <f ca="1">IF('临-任务'!AE338="","",HYPERLINK(项目参数!$J$32 &amp;"项目进度计划!$a$" &amp; MATCH('临-任务'!AE338,项目进度计划!$A:$A,0),"[" &amp;'临-任务'!AE338 &amp; "]" &amp; VLOOKUP('临-任务'!AE338,项目进度计划!$A:$C,3,FALSE)))</f>
        <v/>
      </c>
      <c r="D338" s="14" t="str">
        <f ca="1">IF('临-任务'!AF338="","",HYPERLINK(项目参数!$J$32 &amp;"项目进度计划!$a$" &amp; MATCH('临-任务'!AF338,项目进度计划!$A:$A,0),"[" &amp;'临-任务'!AF338 &amp; "]" &amp; VLOOKUP('临-任务'!AF338,项目进度计划!$A:$C,3,FALSE)))</f>
        <v/>
      </c>
      <c r="E338" s="14" t="str">
        <f ca="1">IF('临-任务'!AG338="","",HYPERLINK(项目参数!$J$32 &amp;"项目进度计划!$a$" &amp; MATCH('临-任务'!AG338,项目进度计划!$A:$A,0),"[" &amp;'临-任务'!AG338 &amp; "]" &amp; VLOOKUP('临-任务'!AG338,项目进度计划!$A:$C,3,FALSE)))</f>
        <v/>
      </c>
      <c r="F338" s="14" t="str">
        <f ca="1">IF('临-任务'!AH338="","",HYPERLINK(项目参数!$J$32 &amp;"项目进度计划!$a$" &amp; MATCH('临-任务'!AH338,项目进度计划!$A:$A,0),"[" &amp;'临-任务'!AH338 &amp; "]" &amp; VLOOKUP('临-任务'!AH338,项目进度计划!$A:$C,3,FALSE)))</f>
        <v/>
      </c>
    </row>
    <row r="339" spans="1:6">
      <c r="A339" s="14" t="str">
        <f>IF('临-任务'!S339,'临-任务'!P339,"")</f>
        <v/>
      </c>
      <c r="B339" s="14" t="str">
        <f ca="1">IF('临-任务'!AD339="","",HYPERLINK(项目参数!$J$32 &amp;"项目进度计划!$a$" &amp; MATCH('临-任务'!AD339,项目进度计划!$A:$A,0),"[" &amp;'临-任务'!AD339 &amp; "]" &amp; VLOOKUP('临-任务'!AD339,项目进度计划!$A:$C,3,FALSE)))</f>
        <v/>
      </c>
      <c r="C339" s="14" t="str">
        <f ca="1">IF('临-任务'!AE339="","",HYPERLINK(项目参数!$J$32 &amp;"项目进度计划!$a$" &amp; MATCH('临-任务'!AE339,项目进度计划!$A:$A,0),"[" &amp;'临-任务'!AE339 &amp; "]" &amp; VLOOKUP('临-任务'!AE339,项目进度计划!$A:$C,3,FALSE)))</f>
        <v/>
      </c>
      <c r="D339" s="14" t="str">
        <f ca="1">IF('临-任务'!AF339="","",HYPERLINK(项目参数!$J$32 &amp;"项目进度计划!$a$" &amp; MATCH('临-任务'!AF339,项目进度计划!$A:$A,0),"[" &amp;'临-任务'!AF339 &amp; "]" &amp; VLOOKUP('临-任务'!AF339,项目进度计划!$A:$C,3,FALSE)))</f>
        <v/>
      </c>
      <c r="E339" s="14" t="str">
        <f ca="1">IF('临-任务'!AG339="","",HYPERLINK(项目参数!$J$32 &amp;"项目进度计划!$a$" &amp; MATCH('临-任务'!AG339,项目进度计划!$A:$A,0),"[" &amp;'临-任务'!AG339 &amp; "]" &amp; VLOOKUP('临-任务'!AG339,项目进度计划!$A:$C,3,FALSE)))</f>
        <v/>
      </c>
      <c r="F339" s="14" t="str">
        <f ca="1">IF('临-任务'!AH339="","",HYPERLINK(项目参数!$J$32 &amp;"项目进度计划!$a$" &amp; MATCH('临-任务'!AH339,项目进度计划!$A:$A,0),"[" &amp;'临-任务'!AH339 &amp; "]" &amp; VLOOKUP('临-任务'!AH339,项目进度计划!$A:$C,3,FALSE)))</f>
        <v/>
      </c>
    </row>
    <row r="340" spans="1:6">
      <c r="A340" s="14" t="str">
        <f>IF('临-任务'!S340,'临-任务'!P340,"")</f>
        <v/>
      </c>
      <c r="B340" s="14" t="str">
        <f ca="1">IF('临-任务'!AD340="","",HYPERLINK(项目参数!$J$32 &amp;"项目进度计划!$a$" &amp; MATCH('临-任务'!AD340,项目进度计划!$A:$A,0),"[" &amp;'临-任务'!AD340 &amp; "]" &amp; VLOOKUP('临-任务'!AD340,项目进度计划!$A:$C,3,FALSE)))</f>
        <v/>
      </c>
      <c r="C340" s="14" t="str">
        <f ca="1">IF('临-任务'!AE340="","",HYPERLINK(项目参数!$J$32 &amp;"项目进度计划!$a$" &amp; MATCH('临-任务'!AE340,项目进度计划!$A:$A,0),"[" &amp;'临-任务'!AE340 &amp; "]" &amp; VLOOKUP('临-任务'!AE340,项目进度计划!$A:$C,3,FALSE)))</f>
        <v/>
      </c>
      <c r="D340" s="14" t="str">
        <f ca="1">IF('临-任务'!AF340="","",HYPERLINK(项目参数!$J$32 &amp;"项目进度计划!$a$" &amp; MATCH('临-任务'!AF340,项目进度计划!$A:$A,0),"[" &amp;'临-任务'!AF340 &amp; "]" &amp; VLOOKUP('临-任务'!AF340,项目进度计划!$A:$C,3,FALSE)))</f>
        <v/>
      </c>
      <c r="E340" s="14" t="str">
        <f ca="1">IF('临-任务'!AG340="","",HYPERLINK(项目参数!$J$32 &amp;"项目进度计划!$a$" &amp; MATCH('临-任务'!AG340,项目进度计划!$A:$A,0),"[" &amp;'临-任务'!AG340 &amp; "]" &amp; VLOOKUP('临-任务'!AG340,项目进度计划!$A:$C,3,FALSE)))</f>
        <v/>
      </c>
      <c r="F340" s="14" t="str">
        <f ca="1">IF('临-任务'!AH340="","",HYPERLINK(项目参数!$J$32 &amp;"项目进度计划!$a$" &amp; MATCH('临-任务'!AH340,项目进度计划!$A:$A,0),"[" &amp;'临-任务'!AH340 &amp; "]" &amp; VLOOKUP('临-任务'!AH340,项目进度计划!$A:$C,3,FALSE)))</f>
        <v/>
      </c>
    </row>
    <row r="341" spans="1:6">
      <c r="A341" s="14" t="str">
        <f>IF('临-任务'!S341,'临-任务'!P341,"")</f>
        <v/>
      </c>
      <c r="B341" s="14" t="str">
        <f ca="1">IF('临-任务'!AD341="","",HYPERLINK(项目参数!$J$32 &amp;"项目进度计划!$a$" &amp; MATCH('临-任务'!AD341,项目进度计划!$A:$A,0),"[" &amp;'临-任务'!AD341 &amp; "]" &amp; VLOOKUP('临-任务'!AD341,项目进度计划!$A:$C,3,FALSE)))</f>
        <v/>
      </c>
      <c r="C341" s="14" t="str">
        <f ca="1">IF('临-任务'!AE341="","",HYPERLINK(项目参数!$J$32 &amp;"项目进度计划!$a$" &amp; MATCH('临-任务'!AE341,项目进度计划!$A:$A,0),"[" &amp;'临-任务'!AE341 &amp; "]" &amp; VLOOKUP('临-任务'!AE341,项目进度计划!$A:$C,3,FALSE)))</f>
        <v/>
      </c>
      <c r="D341" s="14" t="str">
        <f ca="1">IF('临-任务'!AF341="","",HYPERLINK(项目参数!$J$32 &amp;"项目进度计划!$a$" &amp; MATCH('临-任务'!AF341,项目进度计划!$A:$A,0),"[" &amp;'临-任务'!AF341 &amp; "]" &amp; VLOOKUP('临-任务'!AF341,项目进度计划!$A:$C,3,FALSE)))</f>
        <v/>
      </c>
      <c r="E341" s="14" t="str">
        <f ca="1">IF('临-任务'!AG341="","",HYPERLINK(项目参数!$J$32 &amp;"项目进度计划!$a$" &amp; MATCH('临-任务'!AG341,项目进度计划!$A:$A,0),"[" &amp;'临-任务'!AG341 &amp; "]" &amp; VLOOKUP('临-任务'!AG341,项目进度计划!$A:$C,3,FALSE)))</f>
        <v/>
      </c>
      <c r="F341" s="14" t="str">
        <f ca="1">IF('临-任务'!AH341="","",HYPERLINK(项目参数!$J$32 &amp;"项目进度计划!$a$" &amp; MATCH('临-任务'!AH341,项目进度计划!$A:$A,0),"[" &amp;'临-任务'!AH341 &amp; "]" &amp; VLOOKUP('临-任务'!AH341,项目进度计划!$A:$C,3,FALSE)))</f>
        <v/>
      </c>
    </row>
    <row r="342" spans="1:6">
      <c r="A342" s="14" t="str">
        <f>IF('临-任务'!S342,'临-任务'!P342,"")</f>
        <v/>
      </c>
      <c r="B342" s="14" t="str">
        <f ca="1">IF('临-任务'!AD342="","",HYPERLINK(项目参数!$J$32 &amp;"项目进度计划!$a$" &amp; MATCH('临-任务'!AD342,项目进度计划!$A:$A,0),"[" &amp;'临-任务'!AD342 &amp; "]" &amp; VLOOKUP('临-任务'!AD342,项目进度计划!$A:$C,3,FALSE)))</f>
        <v/>
      </c>
      <c r="C342" s="14" t="str">
        <f ca="1">IF('临-任务'!AE342="","",HYPERLINK(项目参数!$J$32 &amp;"项目进度计划!$a$" &amp; MATCH('临-任务'!AE342,项目进度计划!$A:$A,0),"[" &amp;'临-任务'!AE342 &amp; "]" &amp; VLOOKUP('临-任务'!AE342,项目进度计划!$A:$C,3,FALSE)))</f>
        <v/>
      </c>
      <c r="D342" s="14" t="str">
        <f ca="1">IF('临-任务'!AF342="","",HYPERLINK(项目参数!$J$32 &amp;"项目进度计划!$a$" &amp; MATCH('临-任务'!AF342,项目进度计划!$A:$A,0),"[" &amp;'临-任务'!AF342 &amp; "]" &amp; VLOOKUP('临-任务'!AF342,项目进度计划!$A:$C,3,FALSE)))</f>
        <v/>
      </c>
      <c r="E342" s="14" t="str">
        <f ca="1">IF('临-任务'!AG342="","",HYPERLINK(项目参数!$J$32 &amp;"项目进度计划!$a$" &amp; MATCH('临-任务'!AG342,项目进度计划!$A:$A,0),"[" &amp;'临-任务'!AG342 &amp; "]" &amp; VLOOKUP('临-任务'!AG342,项目进度计划!$A:$C,3,FALSE)))</f>
        <v/>
      </c>
      <c r="F342" s="14" t="str">
        <f ca="1">IF('临-任务'!AH342="","",HYPERLINK(项目参数!$J$32 &amp;"项目进度计划!$a$" &amp; MATCH('临-任务'!AH342,项目进度计划!$A:$A,0),"[" &amp;'临-任务'!AH342 &amp; "]" &amp; VLOOKUP('临-任务'!AH342,项目进度计划!$A:$C,3,FALSE)))</f>
        <v/>
      </c>
    </row>
    <row r="343" spans="1:6">
      <c r="A343" s="14" t="str">
        <f>IF('临-任务'!S343,'临-任务'!P343,"")</f>
        <v/>
      </c>
      <c r="B343" s="14" t="str">
        <f ca="1">IF('临-任务'!AD343="","",HYPERLINK(项目参数!$J$32 &amp;"项目进度计划!$a$" &amp; MATCH('临-任务'!AD343,项目进度计划!$A:$A,0),"[" &amp;'临-任务'!AD343 &amp; "]" &amp; VLOOKUP('临-任务'!AD343,项目进度计划!$A:$C,3,FALSE)))</f>
        <v/>
      </c>
      <c r="C343" s="14" t="str">
        <f ca="1">IF('临-任务'!AE343="","",HYPERLINK(项目参数!$J$32 &amp;"项目进度计划!$a$" &amp; MATCH('临-任务'!AE343,项目进度计划!$A:$A,0),"[" &amp;'临-任务'!AE343 &amp; "]" &amp; VLOOKUP('临-任务'!AE343,项目进度计划!$A:$C,3,FALSE)))</f>
        <v/>
      </c>
      <c r="D343" s="14" t="str">
        <f ca="1">IF('临-任务'!AF343="","",HYPERLINK(项目参数!$J$32 &amp;"项目进度计划!$a$" &amp; MATCH('临-任务'!AF343,项目进度计划!$A:$A,0),"[" &amp;'临-任务'!AF343 &amp; "]" &amp; VLOOKUP('临-任务'!AF343,项目进度计划!$A:$C,3,FALSE)))</f>
        <v/>
      </c>
      <c r="E343" s="14" t="str">
        <f ca="1">IF('临-任务'!AG343="","",HYPERLINK(项目参数!$J$32 &amp;"项目进度计划!$a$" &amp; MATCH('临-任务'!AG343,项目进度计划!$A:$A,0),"[" &amp;'临-任务'!AG343 &amp; "]" &amp; VLOOKUP('临-任务'!AG343,项目进度计划!$A:$C,3,FALSE)))</f>
        <v/>
      </c>
      <c r="F343" s="14" t="str">
        <f ca="1">IF('临-任务'!AH343="","",HYPERLINK(项目参数!$J$32 &amp;"项目进度计划!$a$" &amp; MATCH('临-任务'!AH343,项目进度计划!$A:$A,0),"[" &amp;'临-任务'!AH343 &amp; "]" &amp; VLOOKUP('临-任务'!AH343,项目进度计划!$A:$C,3,FALSE)))</f>
        <v/>
      </c>
    </row>
    <row r="344" spans="1:6">
      <c r="A344" s="14" t="str">
        <f>IF('临-任务'!S344,'临-任务'!P344,"")</f>
        <v/>
      </c>
      <c r="B344" s="14" t="str">
        <f ca="1">IF('临-任务'!AD344="","",HYPERLINK(项目参数!$J$32 &amp;"项目进度计划!$a$" &amp; MATCH('临-任务'!AD344,项目进度计划!$A:$A,0),"[" &amp;'临-任务'!AD344 &amp; "]" &amp; VLOOKUP('临-任务'!AD344,项目进度计划!$A:$C,3,FALSE)))</f>
        <v/>
      </c>
      <c r="C344" s="14" t="str">
        <f ca="1">IF('临-任务'!AE344="","",HYPERLINK(项目参数!$J$32 &amp;"项目进度计划!$a$" &amp; MATCH('临-任务'!AE344,项目进度计划!$A:$A,0),"[" &amp;'临-任务'!AE344 &amp; "]" &amp; VLOOKUP('临-任务'!AE344,项目进度计划!$A:$C,3,FALSE)))</f>
        <v/>
      </c>
      <c r="D344" s="14" t="str">
        <f ca="1">IF('临-任务'!AF344="","",HYPERLINK(项目参数!$J$32 &amp;"项目进度计划!$a$" &amp; MATCH('临-任务'!AF344,项目进度计划!$A:$A,0),"[" &amp;'临-任务'!AF344 &amp; "]" &amp; VLOOKUP('临-任务'!AF344,项目进度计划!$A:$C,3,FALSE)))</f>
        <v/>
      </c>
      <c r="E344" s="14" t="str">
        <f ca="1">IF('临-任务'!AG344="","",HYPERLINK(项目参数!$J$32 &amp;"项目进度计划!$a$" &amp; MATCH('临-任务'!AG344,项目进度计划!$A:$A,0),"[" &amp;'临-任务'!AG344 &amp; "]" &amp; VLOOKUP('临-任务'!AG344,项目进度计划!$A:$C,3,FALSE)))</f>
        <v/>
      </c>
      <c r="F344" s="14" t="str">
        <f ca="1">IF('临-任务'!AH344="","",HYPERLINK(项目参数!$J$32 &amp;"项目进度计划!$a$" &amp; MATCH('临-任务'!AH344,项目进度计划!$A:$A,0),"[" &amp;'临-任务'!AH344 &amp; "]" &amp; VLOOKUP('临-任务'!AH344,项目进度计划!$A:$C,3,FALSE)))</f>
        <v/>
      </c>
    </row>
    <row r="345" spans="1:6">
      <c r="A345" s="14" t="str">
        <f>IF('临-任务'!S345,'临-任务'!P345,"")</f>
        <v/>
      </c>
      <c r="B345" s="14" t="str">
        <f ca="1">IF('临-任务'!AD345="","",HYPERLINK(项目参数!$J$32 &amp;"项目进度计划!$a$" &amp; MATCH('临-任务'!AD345,项目进度计划!$A:$A,0),"[" &amp;'临-任务'!AD345 &amp; "]" &amp; VLOOKUP('临-任务'!AD345,项目进度计划!$A:$C,3,FALSE)))</f>
        <v/>
      </c>
      <c r="C345" s="14" t="str">
        <f ca="1">IF('临-任务'!AE345="","",HYPERLINK(项目参数!$J$32 &amp;"项目进度计划!$a$" &amp; MATCH('临-任务'!AE345,项目进度计划!$A:$A,0),"[" &amp;'临-任务'!AE345 &amp; "]" &amp; VLOOKUP('临-任务'!AE345,项目进度计划!$A:$C,3,FALSE)))</f>
        <v/>
      </c>
      <c r="D345" s="14" t="str">
        <f ca="1">IF('临-任务'!AF345="","",HYPERLINK(项目参数!$J$32 &amp;"项目进度计划!$a$" &amp; MATCH('临-任务'!AF345,项目进度计划!$A:$A,0),"[" &amp;'临-任务'!AF345 &amp; "]" &amp; VLOOKUP('临-任务'!AF345,项目进度计划!$A:$C,3,FALSE)))</f>
        <v/>
      </c>
      <c r="E345" s="14" t="str">
        <f ca="1">IF('临-任务'!AG345="","",HYPERLINK(项目参数!$J$32 &amp;"项目进度计划!$a$" &amp; MATCH('临-任务'!AG345,项目进度计划!$A:$A,0),"[" &amp;'临-任务'!AG345 &amp; "]" &amp; VLOOKUP('临-任务'!AG345,项目进度计划!$A:$C,3,FALSE)))</f>
        <v/>
      </c>
      <c r="F345" s="14" t="str">
        <f ca="1">IF('临-任务'!AH345="","",HYPERLINK(项目参数!$J$32 &amp;"项目进度计划!$a$" &amp; MATCH('临-任务'!AH345,项目进度计划!$A:$A,0),"[" &amp;'临-任务'!AH345 &amp; "]" &amp; VLOOKUP('临-任务'!AH345,项目进度计划!$A:$C,3,FALSE)))</f>
        <v/>
      </c>
    </row>
    <row r="346" spans="1:6">
      <c r="A346" s="14" t="str">
        <f>IF('临-任务'!S346,'临-任务'!P346,"")</f>
        <v/>
      </c>
      <c r="B346" s="14" t="str">
        <f ca="1">IF('临-任务'!AD346="","",HYPERLINK(项目参数!$J$32 &amp;"项目进度计划!$a$" &amp; MATCH('临-任务'!AD346,项目进度计划!$A:$A,0),"[" &amp;'临-任务'!AD346 &amp; "]" &amp; VLOOKUP('临-任务'!AD346,项目进度计划!$A:$C,3,FALSE)))</f>
        <v/>
      </c>
      <c r="C346" s="14" t="str">
        <f ca="1">IF('临-任务'!AE346="","",HYPERLINK(项目参数!$J$32 &amp;"项目进度计划!$a$" &amp; MATCH('临-任务'!AE346,项目进度计划!$A:$A,0),"[" &amp;'临-任务'!AE346 &amp; "]" &amp; VLOOKUP('临-任务'!AE346,项目进度计划!$A:$C,3,FALSE)))</f>
        <v/>
      </c>
      <c r="D346" s="14" t="str">
        <f ca="1">IF('临-任务'!AF346="","",HYPERLINK(项目参数!$J$32 &amp;"项目进度计划!$a$" &amp; MATCH('临-任务'!AF346,项目进度计划!$A:$A,0),"[" &amp;'临-任务'!AF346 &amp; "]" &amp; VLOOKUP('临-任务'!AF346,项目进度计划!$A:$C,3,FALSE)))</f>
        <v/>
      </c>
      <c r="E346" s="14" t="str">
        <f ca="1">IF('临-任务'!AG346="","",HYPERLINK(项目参数!$J$32 &amp;"项目进度计划!$a$" &amp; MATCH('临-任务'!AG346,项目进度计划!$A:$A,0),"[" &amp;'临-任务'!AG346 &amp; "]" &amp; VLOOKUP('临-任务'!AG346,项目进度计划!$A:$C,3,FALSE)))</f>
        <v/>
      </c>
      <c r="F346" s="14" t="str">
        <f ca="1">IF('临-任务'!AH346="","",HYPERLINK(项目参数!$J$32 &amp;"项目进度计划!$a$" &amp; MATCH('临-任务'!AH346,项目进度计划!$A:$A,0),"[" &amp;'临-任务'!AH346 &amp; "]" &amp; VLOOKUP('临-任务'!AH346,项目进度计划!$A:$C,3,FALSE)))</f>
        <v/>
      </c>
    </row>
    <row r="347" spans="1:6">
      <c r="A347" s="14" t="str">
        <f>IF('临-任务'!S347,'临-任务'!P347,"")</f>
        <v/>
      </c>
      <c r="B347" s="14" t="str">
        <f ca="1">IF('临-任务'!AD347="","",HYPERLINK(项目参数!$J$32 &amp;"项目进度计划!$a$" &amp; MATCH('临-任务'!AD347,项目进度计划!$A:$A,0),"[" &amp;'临-任务'!AD347 &amp; "]" &amp; VLOOKUP('临-任务'!AD347,项目进度计划!$A:$C,3,FALSE)))</f>
        <v/>
      </c>
      <c r="C347" s="14" t="str">
        <f ca="1">IF('临-任务'!AE347="","",HYPERLINK(项目参数!$J$32 &amp;"项目进度计划!$a$" &amp; MATCH('临-任务'!AE347,项目进度计划!$A:$A,0),"[" &amp;'临-任务'!AE347 &amp; "]" &amp; VLOOKUP('临-任务'!AE347,项目进度计划!$A:$C,3,FALSE)))</f>
        <v/>
      </c>
      <c r="D347" s="14" t="str">
        <f ca="1">IF('临-任务'!AF347="","",HYPERLINK(项目参数!$J$32 &amp;"项目进度计划!$a$" &amp; MATCH('临-任务'!AF347,项目进度计划!$A:$A,0),"[" &amp;'临-任务'!AF347 &amp; "]" &amp; VLOOKUP('临-任务'!AF347,项目进度计划!$A:$C,3,FALSE)))</f>
        <v/>
      </c>
      <c r="E347" s="14" t="str">
        <f ca="1">IF('临-任务'!AG347="","",HYPERLINK(项目参数!$J$32 &amp;"项目进度计划!$a$" &amp; MATCH('临-任务'!AG347,项目进度计划!$A:$A,0),"[" &amp;'临-任务'!AG347 &amp; "]" &amp; VLOOKUP('临-任务'!AG347,项目进度计划!$A:$C,3,FALSE)))</f>
        <v/>
      </c>
      <c r="F347" s="14" t="str">
        <f ca="1">IF('临-任务'!AH347="","",HYPERLINK(项目参数!$J$32 &amp;"项目进度计划!$a$" &amp; MATCH('临-任务'!AH347,项目进度计划!$A:$A,0),"[" &amp;'临-任务'!AH347 &amp; "]" &amp; VLOOKUP('临-任务'!AH347,项目进度计划!$A:$C,3,FALSE)))</f>
        <v/>
      </c>
    </row>
    <row r="348" spans="1:6">
      <c r="A348" s="14" t="str">
        <f>IF('临-任务'!S348,'临-任务'!P348,"")</f>
        <v/>
      </c>
      <c r="B348" s="14" t="str">
        <f ca="1">IF('临-任务'!AD348="","",HYPERLINK(项目参数!$J$32 &amp;"项目进度计划!$a$" &amp; MATCH('临-任务'!AD348,项目进度计划!$A:$A,0),"[" &amp;'临-任务'!AD348 &amp; "]" &amp; VLOOKUP('临-任务'!AD348,项目进度计划!$A:$C,3,FALSE)))</f>
        <v/>
      </c>
      <c r="C348" s="14" t="str">
        <f ca="1">IF('临-任务'!AE348="","",HYPERLINK(项目参数!$J$32 &amp;"项目进度计划!$a$" &amp; MATCH('临-任务'!AE348,项目进度计划!$A:$A,0),"[" &amp;'临-任务'!AE348 &amp; "]" &amp; VLOOKUP('临-任务'!AE348,项目进度计划!$A:$C,3,FALSE)))</f>
        <v/>
      </c>
      <c r="D348" s="14" t="str">
        <f ca="1">IF('临-任务'!AF348="","",HYPERLINK(项目参数!$J$32 &amp;"项目进度计划!$a$" &amp; MATCH('临-任务'!AF348,项目进度计划!$A:$A,0),"[" &amp;'临-任务'!AF348 &amp; "]" &amp; VLOOKUP('临-任务'!AF348,项目进度计划!$A:$C,3,FALSE)))</f>
        <v/>
      </c>
      <c r="E348" s="14" t="str">
        <f ca="1">IF('临-任务'!AG348="","",HYPERLINK(项目参数!$J$32 &amp;"项目进度计划!$a$" &amp; MATCH('临-任务'!AG348,项目进度计划!$A:$A,0),"[" &amp;'临-任务'!AG348 &amp; "]" &amp; VLOOKUP('临-任务'!AG348,项目进度计划!$A:$C,3,FALSE)))</f>
        <v/>
      </c>
      <c r="F348" s="14" t="str">
        <f ca="1">IF('临-任务'!AH348="","",HYPERLINK(项目参数!$J$32 &amp;"项目进度计划!$a$" &amp; MATCH('临-任务'!AH348,项目进度计划!$A:$A,0),"[" &amp;'临-任务'!AH348 &amp; "]" &amp; VLOOKUP('临-任务'!AH348,项目进度计划!$A:$C,3,FALSE)))</f>
        <v/>
      </c>
    </row>
    <row r="349" spans="1:6">
      <c r="A349" s="14" t="str">
        <f>IF('临-任务'!S349,'临-任务'!P349,"")</f>
        <v/>
      </c>
      <c r="B349" s="14" t="str">
        <f ca="1">IF('临-任务'!AD349="","",HYPERLINK(项目参数!$J$32 &amp;"项目进度计划!$a$" &amp; MATCH('临-任务'!AD349,项目进度计划!$A:$A,0),"[" &amp;'临-任务'!AD349 &amp; "]" &amp; VLOOKUP('临-任务'!AD349,项目进度计划!$A:$C,3,FALSE)))</f>
        <v/>
      </c>
      <c r="C349" s="14" t="str">
        <f ca="1">IF('临-任务'!AE349="","",HYPERLINK(项目参数!$J$32 &amp;"项目进度计划!$a$" &amp; MATCH('临-任务'!AE349,项目进度计划!$A:$A,0),"[" &amp;'临-任务'!AE349 &amp; "]" &amp; VLOOKUP('临-任务'!AE349,项目进度计划!$A:$C,3,FALSE)))</f>
        <v/>
      </c>
      <c r="D349" s="14" t="str">
        <f ca="1">IF('临-任务'!AF349="","",HYPERLINK(项目参数!$J$32 &amp;"项目进度计划!$a$" &amp; MATCH('临-任务'!AF349,项目进度计划!$A:$A,0),"[" &amp;'临-任务'!AF349 &amp; "]" &amp; VLOOKUP('临-任务'!AF349,项目进度计划!$A:$C,3,FALSE)))</f>
        <v/>
      </c>
      <c r="E349" s="14" t="str">
        <f ca="1">IF('临-任务'!AG349="","",HYPERLINK(项目参数!$J$32 &amp;"项目进度计划!$a$" &amp; MATCH('临-任务'!AG349,项目进度计划!$A:$A,0),"[" &amp;'临-任务'!AG349 &amp; "]" &amp; VLOOKUP('临-任务'!AG349,项目进度计划!$A:$C,3,FALSE)))</f>
        <v/>
      </c>
      <c r="F349" s="14" t="str">
        <f ca="1">IF('临-任务'!AH349="","",HYPERLINK(项目参数!$J$32 &amp;"项目进度计划!$a$" &amp; MATCH('临-任务'!AH349,项目进度计划!$A:$A,0),"[" &amp;'临-任务'!AH349 &amp; "]" &amp; VLOOKUP('临-任务'!AH349,项目进度计划!$A:$C,3,FALSE)))</f>
        <v/>
      </c>
    </row>
    <row r="350" spans="1:6">
      <c r="A350" s="14" t="str">
        <f>IF('临-任务'!S350,'临-任务'!P350,"")</f>
        <v/>
      </c>
      <c r="B350" s="14" t="str">
        <f ca="1">IF('临-任务'!AD350="","",HYPERLINK(项目参数!$J$32 &amp;"项目进度计划!$a$" &amp; MATCH('临-任务'!AD350,项目进度计划!$A:$A,0),"[" &amp;'临-任务'!AD350 &amp; "]" &amp; VLOOKUP('临-任务'!AD350,项目进度计划!$A:$C,3,FALSE)))</f>
        <v/>
      </c>
      <c r="C350" s="14" t="str">
        <f ca="1">IF('临-任务'!AE350="","",HYPERLINK(项目参数!$J$32 &amp;"项目进度计划!$a$" &amp; MATCH('临-任务'!AE350,项目进度计划!$A:$A,0),"[" &amp;'临-任务'!AE350 &amp; "]" &amp; VLOOKUP('临-任务'!AE350,项目进度计划!$A:$C,3,FALSE)))</f>
        <v/>
      </c>
      <c r="D350" s="14" t="str">
        <f ca="1">IF('临-任务'!AF350="","",HYPERLINK(项目参数!$J$32 &amp;"项目进度计划!$a$" &amp; MATCH('临-任务'!AF350,项目进度计划!$A:$A,0),"[" &amp;'临-任务'!AF350 &amp; "]" &amp; VLOOKUP('临-任务'!AF350,项目进度计划!$A:$C,3,FALSE)))</f>
        <v/>
      </c>
      <c r="E350" s="14" t="str">
        <f ca="1">IF('临-任务'!AG350="","",HYPERLINK(项目参数!$J$32 &amp;"项目进度计划!$a$" &amp; MATCH('临-任务'!AG350,项目进度计划!$A:$A,0),"[" &amp;'临-任务'!AG350 &amp; "]" &amp; VLOOKUP('临-任务'!AG350,项目进度计划!$A:$C,3,FALSE)))</f>
        <v/>
      </c>
      <c r="F350" s="14" t="str">
        <f ca="1">IF('临-任务'!AH350="","",HYPERLINK(项目参数!$J$32 &amp;"项目进度计划!$a$" &amp; MATCH('临-任务'!AH350,项目进度计划!$A:$A,0),"[" &amp;'临-任务'!AH350 &amp; "]" &amp; VLOOKUP('临-任务'!AH350,项目进度计划!$A:$C,3,FALSE)))</f>
        <v/>
      </c>
    </row>
    <row r="351" spans="1:6">
      <c r="A351" s="14" t="str">
        <f>IF('临-任务'!S351,'临-任务'!P351,"")</f>
        <v/>
      </c>
      <c r="B351" s="14" t="str">
        <f ca="1">IF('临-任务'!AD351="","",HYPERLINK(项目参数!$J$32 &amp;"项目进度计划!$a$" &amp; MATCH('临-任务'!AD351,项目进度计划!$A:$A,0),"[" &amp;'临-任务'!AD351 &amp; "]" &amp; VLOOKUP('临-任务'!AD351,项目进度计划!$A:$C,3,FALSE)))</f>
        <v/>
      </c>
      <c r="C351" s="14" t="str">
        <f ca="1">IF('临-任务'!AE351="","",HYPERLINK(项目参数!$J$32 &amp;"项目进度计划!$a$" &amp; MATCH('临-任务'!AE351,项目进度计划!$A:$A,0),"[" &amp;'临-任务'!AE351 &amp; "]" &amp; VLOOKUP('临-任务'!AE351,项目进度计划!$A:$C,3,FALSE)))</f>
        <v/>
      </c>
      <c r="D351" s="14" t="str">
        <f ca="1">IF('临-任务'!AF351="","",HYPERLINK(项目参数!$J$32 &amp;"项目进度计划!$a$" &amp; MATCH('临-任务'!AF351,项目进度计划!$A:$A,0),"[" &amp;'临-任务'!AF351 &amp; "]" &amp; VLOOKUP('临-任务'!AF351,项目进度计划!$A:$C,3,FALSE)))</f>
        <v/>
      </c>
      <c r="E351" s="14" t="str">
        <f ca="1">IF('临-任务'!AG351="","",HYPERLINK(项目参数!$J$32 &amp;"项目进度计划!$a$" &amp; MATCH('临-任务'!AG351,项目进度计划!$A:$A,0),"[" &amp;'临-任务'!AG351 &amp; "]" &amp; VLOOKUP('临-任务'!AG351,项目进度计划!$A:$C,3,FALSE)))</f>
        <v/>
      </c>
      <c r="F351" s="14" t="str">
        <f ca="1">IF('临-任务'!AH351="","",HYPERLINK(项目参数!$J$32 &amp;"项目进度计划!$a$" &amp; MATCH('临-任务'!AH351,项目进度计划!$A:$A,0),"[" &amp;'临-任务'!AH351 &amp; "]" &amp; VLOOKUP('临-任务'!AH351,项目进度计划!$A:$C,3,FALSE)))</f>
        <v/>
      </c>
    </row>
    <row r="352" spans="1:6">
      <c r="A352" s="14" t="str">
        <f>IF('临-任务'!S352,'临-任务'!P352,"")</f>
        <v/>
      </c>
      <c r="B352" s="14" t="str">
        <f ca="1">IF('临-任务'!AD352="","",HYPERLINK(项目参数!$J$32 &amp;"项目进度计划!$a$" &amp; MATCH('临-任务'!AD352,项目进度计划!$A:$A,0),"[" &amp;'临-任务'!AD352 &amp; "]" &amp; VLOOKUP('临-任务'!AD352,项目进度计划!$A:$C,3,FALSE)))</f>
        <v/>
      </c>
      <c r="C352" s="14" t="str">
        <f ca="1">IF('临-任务'!AE352="","",HYPERLINK(项目参数!$J$32 &amp;"项目进度计划!$a$" &amp; MATCH('临-任务'!AE352,项目进度计划!$A:$A,0),"[" &amp;'临-任务'!AE352 &amp; "]" &amp; VLOOKUP('临-任务'!AE352,项目进度计划!$A:$C,3,FALSE)))</f>
        <v/>
      </c>
      <c r="D352" s="14" t="str">
        <f ca="1">IF('临-任务'!AF352="","",HYPERLINK(项目参数!$J$32 &amp;"项目进度计划!$a$" &amp; MATCH('临-任务'!AF352,项目进度计划!$A:$A,0),"[" &amp;'临-任务'!AF352 &amp; "]" &amp; VLOOKUP('临-任务'!AF352,项目进度计划!$A:$C,3,FALSE)))</f>
        <v/>
      </c>
      <c r="E352" s="14" t="str">
        <f ca="1">IF('临-任务'!AG352="","",HYPERLINK(项目参数!$J$32 &amp;"项目进度计划!$a$" &amp; MATCH('临-任务'!AG352,项目进度计划!$A:$A,0),"[" &amp;'临-任务'!AG352 &amp; "]" &amp; VLOOKUP('临-任务'!AG352,项目进度计划!$A:$C,3,FALSE)))</f>
        <v/>
      </c>
      <c r="F352" s="14" t="str">
        <f ca="1">IF('临-任务'!AH352="","",HYPERLINK(项目参数!$J$32 &amp;"项目进度计划!$a$" &amp; MATCH('临-任务'!AH352,项目进度计划!$A:$A,0),"[" &amp;'临-任务'!AH352 &amp; "]" &amp; VLOOKUP('临-任务'!AH352,项目进度计划!$A:$C,3,FALSE)))</f>
        <v/>
      </c>
    </row>
    <row r="353" spans="1:6">
      <c r="A353" s="14" t="str">
        <f>IF('临-任务'!S353,'临-任务'!P353,"")</f>
        <v/>
      </c>
      <c r="B353" s="14" t="str">
        <f ca="1">IF('临-任务'!AD353="","",HYPERLINK(项目参数!$J$32 &amp;"项目进度计划!$a$" &amp; MATCH('临-任务'!AD353,项目进度计划!$A:$A,0),"[" &amp;'临-任务'!AD353 &amp; "]" &amp; VLOOKUP('临-任务'!AD353,项目进度计划!$A:$C,3,FALSE)))</f>
        <v/>
      </c>
      <c r="C353" s="14" t="str">
        <f ca="1">IF('临-任务'!AE353="","",HYPERLINK(项目参数!$J$32 &amp;"项目进度计划!$a$" &amp; MATCH('临-任务'!AE353,项目进度计划!$A:$A,0),"[" &amp;'临-任务'!AE353 &amp; "]" &amp; VLOOKUP('临-任务'!AE353,项目进度计划!$A:$C,3,FALSE)))</f>
        <v/>
      </c>
      <c r="D353" s="14" t="str">
        <f ca="1">IF('临-任务'!AF353="","",HYPERLINK(项目参数!$J$32 &amp;"项目进度计划!$a$" &amp; MATCH('临-任务'!AF353,项目进度计划!$A:$A,0),"[" &amp;'临-任务'!AF353 &amp; "]" &amp; VLOOKUP('临-任务'!AF353,项目进度计划!$A:$C,3,FALSE)))</f>
        <v/>
      </c>
      <c r="E353" s="14" t="str">
        <f ca="1">IF('临-任务'!AG353="","",HYPERLINK(项目参数!$J$32 &amp;"项目进度计划!$a$" &amp; MATCH('临-任务'!AG353,项目进度计划!$A:$A,0),"[" &amp;'临-任务'!AG353 &amp; "]" &amp; VLOOKUP('临-任务'!AG353,项目进度计划!$A:$C,3,FALSE)))</f>
        <v/>
      </c>
      <c r="F353" s="14" t="str">
        <f ca="1">IF('临-任务'!AH353="","",HYPERLINK(项目参数!$J$32 &amp;"项目进度计划!$a$" &amp; MATCH('临-任务'!AH353,项目进度计划!$A:$A,0),"[" &amp;'临-任务'!AH353 &amp; "]" &amp; VLOOKUP('临-任务'!AH353,项目进度计划!$A:$C,3,FALSE)))</f>
        <v/>
      </c>
    </row>
    <row r="354" spans="1:6">
      <c r="A354" s="14" t="str">
        <f>IF('临-任务'!S354,'临-任务'!P354,"")</f>
        <v/>
      </c>
      <c r="B354" s="14" t="str">
        <f ca="1">IF('临-任务'!AD354="","",HYPERLINK(项目参数!$J$32 &amp;"项目进度计划!$a$" &amp; MATCH('临-任务'!AD354,项目进度计划!$A:$A,0),"[" &amp;'临-任务'!AD354 &amp; "]" &amp; VLOOKUP('临-任务'!AD354,项目进度计划!$A:$C,3,FALSE)))</f>
        <v/>
      </c>
      <c r="C354" s="14" t="str">
        <f ca="1">IF('临-任务'!AE354="","",HYPERLINK(项目参数!$J$32 &amp;"项目进度计划!$a$" &amp; MATCH('临-任务'!AE354,项目进度计划!$A:$A,0),"[" &amp;'临-任务'!AE354 &amp; "]" &amp; VLOOKUP('临-任务'!AE354,项目进度计划!$A:$C,3,FALSE)))</f>
        <v/>
      </c>
      <c r="D354" s="14" t="str">
        <f ca="1">IF('临-任务'!AF354="","",HYPERLINK(项目参数!$J$32 &amp;"项目进度计划!$a$" &amp; MATCH('临-任务'!AF354,项目进度计划!$A:$A,0),"[" &amp;'临-任务'!AF354 &amp; "]" &amp; VLOOKUP('临-任务'!AF354,项目进度计划!$A:$C,3,FALSE)))</f>
        <v/>
      </c>
      <c r="E354" s="14" t="str">
        <f ca="1">IF('临-任务'!AG354="","",HYPERLINK(项目参数!$J$32 &amp;"项目进度计划!$a$" &amp; MATCH('临-任务'!AG354,项目进度计划!$A:$A,0),"[" &amp;'临-任务'!AG354 &amp; "]" &amp; VLOOKUP('临-任务'!AG354,项目进度计划!$A:$C,3,FALSE)))</f>
        <v/>
      </c>
      <c r="F354" s="14" t="str">
        <f ca="1">IF('临-任务'!AH354="","",HYPERLINK(项目参数!$J$32 &amp;"项目进度计划!$a$" &amp; MATCH('临-任务'!AH354,项目进度计划!$A:$A,0),"[" &amp;'临-任务'!AH354 &amp; "]" &amp; VLOOKUP('临-任务'!AH354,项目进度计划!$A:$C,3,FALSE)))</f>
        <v/>
      </c>
    </row>
    <row r="355" spans="1:6">
      <c r="A355" s="14" t="str">
        <f>IF('临-任务'!S355,'临-任务'!P355,"")</f>
        <v/>
      </c>
      <c r="B355" s="14" t="str">
        <f ca="1">IF('临-任务'!AD355="","",HYPERLINK(项目参数!$J$32 &amp;"项目进度计划!$a$" &amp; MATCH('临-任务'!AD355,项目进度计划!$A:$A,0),"[" &amp;'临-任务'!AD355 &amp; "]" &amp; VLOOKUP('临-任务'!AD355,项目进度计划!$A:$C,3,FALSE)))</f>
        <v/>
      </c>
      <c r="C355" s="14" t="str">
        <f ca="1">IF('临-任务'!AE355="","",HYPERLINK(项目参数!$J$32 &amp;"项目进度计划!$a$" &amp; MATCH('临-任务'!AE355,项目进度计划!$A:$A,0),"[" &amp;'临-任务'!AE355 &amp; "]" &amp; VLOOKUP('临-任务'!AE355,项目进度计划!$A:$C,3,FALSE)))</f>
        <v/>
      </c>
      <c r="D355" s="14" t="str">
        <f ca="1">IF('临-任务'!AF355="","",HYPERLINK(项目参数!$J$32 &amp;"项目进度计划!$a$" &amp; MATCH('临-任务'!AF355,项目进度计划!$A:$A,0),"[" &amp;'临-任务'!AF355 &amp; "]" &amp; VLOOKUP('临-任务'!AF355,项目进度计划!$A:$C,3,FALSE)))</f>
        <v/>
      </c>
      <c r="E355" s="14" t="str">
        <f ca="1">IF('临-任务'!AG355="","",HYPERLINK(项目参数!$J$32 &amp;"项目进度计划!$a$" &amp; MATCH('临-任务'!AG355,项目进度计划!$A:$A,0),"[" &amp;'临-任务'!AG355 &amp; "]" &amp; VLOOKUP('临-任务'!AG355,项目进度计划!$A:$C,3,FALSE)))</f>
        <v/>
      </c>
      <c r="F355" s="14" t="str">
        <f ca="1">IF('临-任务'!AH355="","",HYPERLINK(项目参数!$J$32 &amp;"项目进度计划!$a$" &amp; MATCH('临-任务'!AH355,项目进度计划!$A:$A,0),"[" &amp;'临-任务'!AH355 &amp; "]" &amp; VLOOKUP('临-任务'!AH355,项目进度计划!$A:$C,3,FALSE)))</f>
        <v/>
      </c>
    </row>
    <row r="356" spans="1:6">
      <c r="A356" s="14" t="str">
        <f>IF('临-任务'!S356,'临-任务'!P356,"")</f>
        <v/>
      </c>
      <c r="B356" s="14" t="str">
        <f ca="1">IF('临-任务'!AD356="","",HYPERLINK(项目参数!$J$32 &amp;"项目进度计划!$a$" &amp; MATCH('临-任务'!AD356,项目进度计划!$A:$A,0),"[" &amp;'临-任务'!AD356 &amp; "]" &amp; VLOOKUP('临-任务'!AD356,项目进度计划!$A:$C,3,FALSE)))</f>
        <v/>
      </c>
      <c r="C356" s="14" t="str">
        <f ca="1">IF('临-任务'!AE356="","",HYPERLINK(项目参数!$J$32 &amp;"项目进度计划!$a$" &amp; MATCH('临-任务'!AE356,项目进度计划!$A:$A,0),"[" &amp;'临-任务'!AE356 &amp; "]" &amp; VLOOKUP('临-任务'!AE356,项目进度计划!$A:$C,3,FALSE)))</f>
        <v/>
      </c>
      <c r="D356" s="14" t="str">
        <f ca="1">IF('临-任务'!AF356="","",HYPERLINK(项目参数!$J$32 &amp;"项目进度计划!$a$" &amp; MATCH('临-任务'!AF356,项目进度计划!$A:$A,0),"[" &amp;'临-任务'!AF356 &amp; "]" &amp; VLOOKUP('临-任务'!AF356,项目进度计划!$A:$C,3,FALSE)))</f>
        <v/>
      </c>
      <c r="E356" s="14" t="str">
        <f ca="1">IF('临-任务'!AG356="","",HYPERLINK(项目参数!$J$32 &amp;"项目进度计划!$a$" &amp; MATCH('临-任务'!AG356,项目进度计划!$A:$A,0),"[" &amp;'临-任务'!AG356 &amp; "]" &amp; VLOOKUP('临-任务'!AG356,项目进度计划!$A:$C,3,FALSE)))</f>
        <v/>
      </c>
      <c r="F356" s="14" t="str">
        <f ca="1">IF('临-任务'!AH356="","",HYPERLINK(项目参数!$J$32 &amp;"项目进度计划!$a$" &amp; MATCH('临-任务'!AH356,项目进度计划!$A:$A,0),"[" &amp;'临-任务'!AH356 &amp; "]" &amp; VLOOKUP('临-任务'!AH356,项目进度计划!$A:$C,3,FALSE)))</f>
        <v/>
      </c>
    </row>
    <row r="357" spans="1:6">
      <c r="A357" s="14" t="str">
        <f>IF('临-任务'!S357,'临-任务'!P357,"")</f>
        <v/>
      </c>
      <c r="B357" s="14" t="str">
        <f ca="1">IF('临-任务'!AD357="","",HYPERLINK(项目参数!$J$32 &amp;"项目进度计划!$a$" &amp; MATCH('临-任务'!AD357,项目进度计划!$A:$A,0),"[" &amp;'临-任务'!AD357 &amp; "]" &amp; VLOOKUP('临-任务'!AD357,项目进度计划!$A:$C,3,FALSE)))</f>
        <v/>
      </c>
      <c r="C357" s="14" t="str">
        <f ca="1">IF('临-任务'!AE357="","",HYPERLINK(项目参数!$J$32 &amp;"项目进度计划!$a$" &amp; MATCH('临-任务'!AE357,项目进度计划!$A:$A,0),"[" &amp;'临-任务'!AE357 &amp; "]" &amp; VLOOKUP('临-任务'!AE357,项目进度计划!$A:$C,3,FALSE)))</f>
        <v/>
      </c>
      <c r="D357" s="14" t="str">
        <f ca="1">IF('临-任务'!AF357="","",HYPERLINK(项目参数!$J$32 &amp;"项目进度计划!$a$" &amp; MATCH('临-任务'!AF357,项目进度计划!$A:$A,0),"[" &amp;'临-任务'!AF357 &amp; "]" &amp; VLOOKUP('临-任务'!AF357,项目进度计划!$A:$C,3,FALSE)))</f>
        <v/>
      </c>
      <c r="E357" s="14" t="str">
        <f ca="1">IF('临-任务'!AG357="","",HYPERLINK(项目参数!$J$32 &amp;"项目进度计划!$a$" &amp; MATCH('临-任务'!AG357,项目进度计划!$A:$A,0),"[" &amp;'临-任务'!AG357 &amp; "]" &amp; VLOOKUP('临-任务'!AG357,项目进度计划!$A:$C,3,FALSE)))</f>
        <v/>
      </c>
      <c r="F357" s="14" t="str">
        <f ca="1">IF('临-任务'!AH357="","",HYPERLINK(项目参数!$J$32 &amp;"项目进度计划!$a$" &amp; MATCH('临-任务'!AH357,项目进度计划!$A:$A,0),"[" &amp;'临-任务'!AH357 &amp; "]" &amp; VLOOKUP('临-任务'!AH357,项目进度计划!$A:$C,3,FALSE)))</f>
        <v/>
      </c>
    </row>
    <row r="358" spans="1:6">
      <c r="A358" s="14" t="str">
        <f>IF('临-任务'!S358,'临-任务'!P358,"")</f>
        <v/>
      </c>
      <c r="B358" s="14" t="str">
        <f ca="1">IF('临-任务'!AD358="","",HYPERLINK(项目参数!$J$32 &amp;"项目进度计划!$a$" &amp; MATCH('临-任务'!AD358,项目进度计划!$A:$A,0),"[" &amp;'临-任务'!AD358 &amp; "]" &amp; VLOOKUP('临-任务'!AD358,项目进度计划!$A:$C,3,FALSE)))</f>
        <v/>
      </c>
      <c r="C358" s="14" t="str">
        <f ca="1">IF('临-任务'!AE358="","",HYPERLINK(项目参数!$J$32 &amp;"项目进度计划!$a$" &amp; MATCH('临-任务'!AE358,项目进度计划!$A:$A,0),"[" &amp;'临-任务'!AE358 &amp; "]" &amp; VLOOKUP('临-任务'!AE358,项目进度计划!$A:$C,3,FALSE)))</f>
        <v/>
      </c>
      <c r="D358" s="14" t="str">
        <f ca="1">IF('临-任务'!AF358="","",HYPERLINK(项目参数!$J$32 &amp;"项目进度计划!$a$" &amp; MATCH('临-任务'!AF358,项目进度计划!$A:$A,0),"[" &amp;'临-任务'!AF358 &amp; "]" &amp; VLOOKUP('临-任务'!AF358,项目进度计划!$A:$C,3,FALSE)))</f>
        <v/>
      </c>
      <c r="E358" s="14" t="str">
        <f ca="1">IF('临-任务'!AG358="","",HYPERLINK(项目参数!$J$32 &amp;"项目进度计划!$a$" &amp; MATCH('临-任务'!AG358,项目进度计划!$A:$A,0),"[" &amp;'临-任务'!AG358 &amp; "]" &amp; VLOOKUP('临-任务'!AG358,项目进度计划!$A:$C,3,FALSE)))</f>
        <v/>
      </c>
      <c r="F358" s="14" t="str">
        <f ca="1">IF('临-任务'!AH358="","",HYPERLINK(项目参数!$J$32 &amp;"项目进度计划!$a$" &amp; MATCH('临-任务'!AH358,项目进度计划!$A:$A,0),"[" &amp;'临-任务'!AH358 &amp; "]" &amp; VLOOKUP('临-任务'!AH358,项目进度计划!$A:$C,3,FALSE)))</f>
        <v/>
      </c>
    </row>
    <row r="359" spans="1:6">
      <c r="A359" s="14" t="str">
        <f>IF('临-任务'!S359,'临-任务'!P359,"")</f>
        <v/>
      </c>
      <c r="B359" s="14" t="str">
        <f ca="1">IF('临-任务'!AD359="","",HYPERLINK(项目参数!$J$32 &amp;"项目进度计划!$a$" &amp; MATCH('临-任务'!AD359,项目进度计划!$A:$A,0),"[" &amp;'临-任务'!AD359 &amp; "]" &amp; VLOOKUP('临-任务'!AD359,项目进度计划!$A:$C,3,FALSE)))</f>
        <v/>
      </c>
      <c r="C359" s="14" t="str">
        <f ca="1">IF('临-任务'!AE359="","",HYPERLINK(项目参数!$J$32 &amp;"项目进度计划!$a$" &amp; MATCH('临-任务'!AE359,项目进度计划!$A:$A,0),"[" &amp;'临-任务'!AE359 &amp; "]" &amp; VLOOKUP('临-任务'!AE359,项目进度计划!$A:$C,3,FALSE)))</f>
        <v/>
      </c>
      <c r="D359" s="14" t="str">
        <f ca="1">IF('临-任务'!AF359="","",HYPERLINK(项目参数!$J$32 &amp;"项目进度计划!$a$" &amp; MATCH('临-任务'!AF359,项目进度计划!$A:$A,0),"[" &amp;'临-任务'!AF359 &amp; "]" &amp; VLOOKUP('临-任务'!AF359,项目进度计划!$A:$C,3,FALSE)))</f>
        <v/>
      </c>
      <c r="E359" s="14" t="str">
        <f ca="1">IF('临-任务'!AG359="","",HYPERLINK(项目参数!$J$32 &amp;"项目进度计划!$a$" &amp; MATCH('临-任务'!AG359,项目进度计划!$A:$A,0),"[" &amp;'临-任务'!AG359 &amp; "]" &amp; VLOOKUP('临-任务'!AG359,项目进度计划!$A:$C,3,FALSE)))</f>
        <v/>
      </c>
      <c r="F359" s="14" t="str">
        <f ca="1">IF('临-任务'!AH359="","",HYPERLINK(项目参数!$J$32 &amp;"项目进度计划!$a$" &amp; MATCH('临-任务'!AH359,项目进度计划!$A:$A,0),"[" &amp;'临-任务'!AH359 &amp; "]" &amp; VLOOKUP('临-任务'!AH359,项目进度计划!$A:$C,3,FALSE)))</f>
        <v/>
      </c>
    </row>
    <row r="360" spans="1:6">
      <c r="A360" s="14" t="str">
        <f>IF('临-任务'!S360,'临-任务'!P360,"")</f>
        <v/>
      </c>
      <c r="B360" s="14" t="str">
        <f ca="1">IF('临-任务'!AD360="","",HYPERLINK(项目参数!$J$32 &amp;"项目进度计划!$a$" &amp; MATCH('临-任务'!AD360,项目进度计划!$A:$A,0),"[" &amp;'临-任务'!AD360 &amp; "]" &amp; VLOOKUP('临-任务'!AD360,项目进度计划!$A:$C,3,FALSE)))</f>
        <v/>
      </c>
      <c r="C360" s="14" t="str">
        <f ca="1">IF('临-任务'!AE360="","",HYPERLINK(项目参数!$J$32 &amp;"项目进度计划!$a$" &amp; MATCH('临-任务'!AE360,项目进度计划!$A:$A,0),"[" &amp;'临-任务'!AE360 &amp; "]" &amp; VLOOKUP('临-任务'!AE360,项目进度计划!$A:$C,3,FALSE)))</f>
        <v/>
      </c>
      <c r="D360" s="14" t="str">
        <f ca="1">IF('临-任务'!AF360="","",HYPERLINK(项目参数!$J$32 &amp;"项目进度计划!$a$" &amp; MATCH('临-任务'!AF360,项目进度计划!$A:$A,0),"[" &amp;'临-任务'!AF360 &amp; "]" &amp; VLOOKUP('临-任务'!AF360,项目进度计划!$A:$C,3,FALSE)))</f>
        <v/>
      </c>
      <c r="E360" s="14" t="str">
        <f ca="1">IF('临-任务'!AG360="","",HYPERLINK(项目参数!$J$32 &amp;"项目进度计划!$a$" &amp; MATCH('临-任务'!AG360,项目进度计划!$A:$A,0),"[" &amp;'临-任务'!AG360 &amp; "]" &amp; VLOOKUP('临-任务'!AG360,项目进度计划!$A:$C,3,FALSE)))</f>
        <v/>
      </c>
      <c r="F360" s="14" t="str">
        <f ca="1">IF('临-任务'!AH360="","",HYPERLINK(项目参数!$J$32 &amp;"项目进度计划!$a$" &amp; MATCH('临-任务'!AH360,项目进度计划!$A:$A,0),"[" &amp;'临-任务'!AH360 &amp; "]" &amp; VLOOKUP('临-任务'!AH360,项目进度计划!$A:$C,3,FALSE)))</f>
        <v/>
      </c>
    </row>
    <row r="361" spans="1:6">
      <c r="A361" s="14" t="str">
        <f>IF('临-任务'!S361,'临-任务'!P361,"")</f>
        <v/>
      </c>
      <c r="B361" s="14" t="str">
        <f ca="1">IF('临-任务'!AD361="","",HYPERLINK(项目参数!$J$32 &amp;"项目进度计划!$a$" &amp; MATCH('临-任务'!AD361,项目进度计划!$A:$A,0),"[" &amp;'临-任务'!AD361 &amp; "]" &amp; VLOOKUP('临-任务'!AD361,项目进度计划!$A:$C,3,FALSE)))</f>
        <v/>
      </c>
      <c r="C361" s="14" t="str">
        <f ca="1">IF('临-任务'!AE361="","",HYPERLINK(项目参数!$J$32 &amp;"项目进度计划!$a$" &amp; MATCH('临-任务'!AE361,项目进度计划!$A:$A,0),"[" &amp;'临-任务'!AE361 &amp; "]" &amp; VLOOKUP('临-任务'!AE361,项目进度计划!$A:$C,3,FALSE)))</f>
        <v/>
      </c>
      <c r="D361" s="14" t="str">
        <f ca="1">IF('临-任务'!AF361="","",HYPERLINK(项目参数!$J$32 &amp;"项目进度计划!$a$" &amp; MATCH('临-任务'!AF361,项目进度计划!$A:$A,0),"[" &amp;'临-任务'!AF361 &amp; "]" &amp; VLOOKUP('临-任务'!AF361,项目进度计划!$A:$C,3,FALSE)))</f>
        <v/>
      </c>
      <c r="E361" s="14" t="str">
        <f ca="1">IF('临-任务'!AG361="","",HYPERLINK(项目参数!$J$32 &amp;"项目进度计划!$a$" &amp; MATCH('临-任务'!AG361,项目进度计划!$A:$A,0),"[" &amp;'临-任务'!AG361 &amp; "]" &amp; VLOOKUP('临-任务'!AG361,项目进度计划!$A:$C,3,FALSE)))</f>
        <v/>
      </c>
      <c r="F361" s="14" t="str">
        <f ca="1">IF('临-任务'!AH361="","",HYPERLINK(项目参数!$J$32 &amp;"项目进度计划!$a$" &amp; MATCH('临-任务'!AH361,项目进度计划!$A:$A,0),"[" &amp;'临-任务'!AH361 &amp; "]" &amp; VLOOKUP('临-任务'!AH361,项目进度计划!$A:$C,3,FALSE)))</f>
        <v/>
      </c>
    </row>
    <row r="362" spans="1:6">
      <c r="A362" s="14" t="str">
        <f>IF('临-任务'!S362,'临-任务'!P362,"")</f>
        <v/>
      </c>
      <c r="B362" s="14" t="str">
        <f ca="1">IF('临-任务'!AD362="","",HYPERLINK(项目参数!$J$32 &amp;"项目进度计划!$a$" &amp; MATCH('临-任务'!AD362,项目进度计划!$A:$A,0),"[" &amp;'临-任务'!AD362 &amp; "]" &amp; VLOOKUP('临-任务'!AD362,项目进度计划!$A:$C,3,FALSE)))</f>
        <v/>
      </c>
      <c r="C362" s="14" t="str">
        <f ca="1">IF('临-任务'!AE362="","",HYPERLINK(项目参数!$J$32 &amp;"项目进度计划!$a$" &amp; MATCH('临-任务'!AE362,项目进度计划!$A:$A,0),"[" &amp;'临-任务'!AE362 &amp; "]" &amp; VLOOKUP('临-任务'!AE362,项目进度计划!$A:$C,3,FALSE)))</f>
        <v/>
      </c>
      <c r="D362" s="14" t="str">
        <f ca="1">IF('临-任务'!AF362="","",HYPERLINK(项目参数!$J$32 &amp;"项目进度计划!$a$" &amp; MATCH('临-任务'!AF362,项目进度计划!$A:$A,0),"[" &amp;'临-任务'!AF362 &amp; "]" &amp; VLOOKUP('临-任务'!AF362,项目进度计划!$A:$C,3,FALSE)))</f>
        <v/>
      </c>
      <c r="E362" s="14" t="str">
        <f ca="1">IF('临-任务'!AG362="","",HYPERLINK(项目参数!$J$32 &amp;"项目进度计划!$a$" &amp; MATCH('临-任务'!AG362,项目进度计划!$A:$A,0),"[" &amp;'临-任务'!AG362 &amp; "]" &amp; VLOOKUP('临-任务'!AG362,项目进度计划!$A:$C,3,FALSE)))</f>
        <v/>
      </c>
      <c r="F362" s="14" t="str">
        <f ca="1">IF('临-任务'!AH362="","",HYPERLINK(项目参数!$J$32 &amp;"项目进度计划!$a$" &amp; MATCH('临-任务'!AH362,项目进度计划!$A:$A,0),"[" &amp;'临-任务'!AH362 &amp; "]" &amp; VLOOKUP('临-任务'!AH362,项目进度计划!$A:$C,3,FALSE)))</f>
        <v/>
      </c>
    </row>
    <row r="363" spans="1:6">
      <c r="A363" s="14" t="str">
        <f>IF('临-任务'!S363,'临-任务'!P363,"")</f>
        <v/>
      </c>
      <c r="B363" s="14" t="str">
        <f ca="1">IF('临-任务'!AD363="","",HYPERLINK(项目参数!$J$32 &amp;"项目进度计划!$a$" &amp; MATCH('临-任务'!AD363,项目进度计划!$A:$A,0),"[" &amp;'临-任务'!AD363 &amp; "]" &amp; VLOOKUP('临-任务'!AD363,项目进度计划!$A:$C,3,FALSE)))</f>
        <v/>
      </c>
      <c r="C363" s="14" t="str">
        <f ca="1">IF('临-任务'!AE363="","",HYPERLINK(项目参数!$J$32 &amp;"项目进度计划!$a$" &amp; MATCH('临-任务'!AE363,项目进度计划!$A:$A,0),"[" &amp;'临-任务'!AE363 &amp; "]" &amp; VLOOKUP('临-任务'!AE363,项目进度计划!$A:$C,3,FALSE)))</f>
        <v/>
      </c>
      <c r="D363" s="14" t="str">
        <f ca="1">IF('临-任务'!AF363="","",HYPERLINK(项目参数!$J$32 &amp;"项目进度计划!$a$" &amp; MATCH('临-任务'!AF363,项目进度计划!$A:$A,0),"[" &amp;'临-任务'!AF363 &amp; "]" &amp; VLOOKUP('临-任务'!AF363,项目进度计划!$A:$C,3,FALSE)))</f>
        <v/>
      </c>
      <c r="E363" s="14" t="str">
        <f ca="1">IF('临-任务'!AG363="","",HYPERLINK(项目参数!$J$32 &amp;"项目进度计划!$a$" &amp; MATCH('临-任务'!AG363,项目进度计划!$A:$A,0),"[" &amp;'临-任务'!AG363 &amp; "]" &amp; VLOOKUP('临-任务'!AG363,项目进度计划!$A:$C,3,FALSE)))</f>
        <v/>
      </c>
      <c r="F363" s="14" t="str">
        <f ca="1">IF('临-任务'!AH363="","",HYPERLINK(项目参数!$J$32 &amp;"项目进度计划!$a$" &amp; MATCH('临-任务'!AH363,项目进度计划!$A:$A,0),"[" &amp;'临-任务'!AH363 &amp; "]" &amp; VLOOKUP('临-任务'!AH363,项目进度计划!$A:$C,3,FALSE)))</f>
        <v/>
      </c>
    </row>
    <row r="364" spans="1:6">
      <c r="A364" s="14" t="str">
        <f>IF('临-任务'!S364,'临-任务'!P364,"")</f>
        <v/>
      </c>
      <c r="B364" s="14" t="str">
        <f ca="1">IF('临-任务'!AD364="","",HYPERLINK(项目参数!$J$32 &amp;"项目进度计划!$a$" &amp; MATCH('临-任务'!AD364,项目进度计划!$A:$A,0),"[" &amp;'临-任务'!AD364 &amp; "]" &amp; VLOOKUP('临-任务'!AD364,项目进度计划!$A:$C,3,FALSE)))</f>
        <v/>
      </c>
      <c r="C364" s="14" t="str">
        <f ca="1">IF('临-任务'!AE364="","",HYPERLINK(项目参数!$J$32 &amp;"项目进度计划!$a$" &amp; MATCH('临-任务'!AE364,项目进度计划!$A:$A,0),"[" &amp;'临-任务'!AE364 &amp; "]" &amp; VLOOKUP('临-任务'!AE364,项目进度计划!$A:$C,3,FALSE)))</f>
        <v/>
      </c>
      <c r="D364" s="14" t="str">
        <f ca="1">IF('临-任务'!AF364="","",HYPERLINK(项目参数!$J$32 &amp;"项目进度计划!$a$" &amp; MATCH('临-任务'!AF364,项目进度计划!$A:$A,0),"[" &amp;'临-任务'!AF364 &amp; "]" &amp; VLOOKUP('临-任务'!AF364,项目进度计划!$A:$C,3,FALSE)))</f>
        <v/>
      </c>
      <c r="E364" s="14" t="str">
        <f ca="1">IF('临-任务'!AG364="","",HYPERLINK(项目参数!$J$32 &amp;"项目进度计划!$a$" &amp; MATCH('临-任务'!AG364,项目进度计划!$A:$A,0),"[" &amp;'临-任务'!AG364 &amp; "]" &amp; VLOOKUP('临-任务'!AG364,项目进度计划!$A:$C,3,FALSE)))</f>
        <v/>
      </c>
      <c r="F364" s="14" t="str">
        <f ca="1">IF('临-任务'!AH364="","",HYPERLINK(项目参数!$J$32 &amp;"项目进度计划!$a$" &amp; MATCH('临-任务'!AH364,项目进度计划!$A:$A,0),"[" &amp;'临-任务'!AH364 &amp; "]" &amp; VLOOKUP('临-任务'!AH364,项目进度计划!$A:$C,3,FALSE)))</f>
        <v/>
      </c>
    </row>
    <row r="365" spans="1:6">
      <c r="A365" s="14" t="str">
        <f>IF('临-任务'!S365,'临-任务'!P365,"")</f>
        <v/>
      </c>
      <c r="B365" s="14" t="str">
        <f ca="1">IF('临-任务'!AD365="","",HYPERLINK(项目参数!$J$32 &amp;"项目进度计划!$a$" &amp; MATCH('临-任务'!AD365,项目进度计划!$A:$A,0),"[" &amp;'临-任务'!AD365 &amp; "]" &amp; VLOOKUP('临-任务'!AD365,项目进度计划!$A:$C,3,FALSE)))</f>
        <v/>
      </c>
      <c r="C365" s="14" t="str">
        <f ca="1">IF('临-任务'!AE365="","",HYPERLINK(项目参数!$J$32 &amp;"项目进度计划!$a$" &amp; MATCH('临-任务'!AE365,项目进度计划!$A:$A,0),"[" &amp;'临-任务'!AE365 &amp; "]" &amp; VLOOKUP('临-任务'!AE365,项目进度计划!$A:$C,3,FALSE)))</f>
        <v/>
      </c>
      <c r="D365" s="14" t="str">
        <f ca="1">IF('临-任务'!AF365="","",HYPERLINK(项目参数!$J$32 &amp;"项目进度计划!$a$" &amp; MATCH('临-任务'!AF365,项目进度计划!$A:$A,0),"[" &amp;'临-任务'!AF365 &amp; "]" &amp; VLOOKUP('临-任务'!AF365,项目进度计划!$A:$C,3,FALSE)))</f>
        <v/>
      </c>
      <c r="E365" s="14" t="str">
        <f ca="1">IF('临-任务'!AG365="","",HYPERLINK(项目参数!$J$32 &amp;"项目进度计划!$a$" &amp; MATCH('临-任务'!AG365,项目进度计划!$A:$A,0),"[" &amp;'临-任务'!AG365 &amp; "]" &amp; VLOOKUP('临-任务'!AG365,项目进度计划!$A:$C,3,FALSE)))</f>
        <v/>
      </c>
      <c r="F365" s="14" t="str">
        <f ca="1">IF('临-任务'!AH365="","",HYPERLINK(项目参数!$J$32 &amp;"项目进度计划!$a$" &amp; MATCH('临-任务'!AH365,项目进度计划!$A:$A,0),"[" &amp;'临-任务'!AH365 &amp; "]" &amp; VLOOKUP('临-任务'!AH365,项目进度计划!$A:$C,3,FALSE)))</f>
        <v/>
      </c>
    </row>
    <row r="366" spans="1:6">
      <c r="A366" s="14" t="str">
        <f>IF('临-任务'!S366,'临-任务'!P366,"")</f>
        <v/>
      </c>
      <c r="B366" s="14" t="str">
        <f ca="1">IF('临-任务'!AD366="","",HYPERLINK(项目参数!$J$32 &amp;"项目进度计划!$a$" &amp; MATCH('临-任务'!AD366,项目进度计划!$A:$A,0),"[" &amp;'临-任务'!AD366 &amp; "]" &amp; VLOOKUP('临-任务'!AD366,项目进度计划!$A:$C,3,FALSE)))</f>
        <v/>
      </c>
      <c r="C366" s="14" t="str">
        <f ca="1">IF('临-任务'!AE366="","",HYPERLINK(项目参数!$J$32 &amp;"项目进度计划!$a$" &amp; MATCH('临-任务'!AE366,项目进度计划!$A:$A,0),"[" &amp;'临-任务'!AE366 &amp; "]" &amp; VLOOKUP('临-任务'!AE366,项目进度计划!$A:$C,3,FALSE)))</f>
        <v/>
      </c>
      <c r="D366" s="14" t="str">
        <f ca="1">IF('临-任务'!AF366="","",HYPERLINK(项目参数!$J$32 &amp;"项目进度计划!$a$" &amp; MATCH('临-任务'!AF366,项目进度计划!$A:$A,0),"[" &amp;'临-任务'!AF366 &amp; "]" &amp; VLOOKUP('临-任务'!AF366,项目进度计划!$A:$C,3,FALSE)))</f>
        <v/>
      </c>
      <c r="E366" s="14" t="str">
        <f ca="1">IF('临-任务'!AG366="","",HYPERLINK(项目参数!$J$32 &amp;"项目进度计划!$a$" &amp; MATCH('临-任务'!AG366,项目进度计划!$A:$A,0),"[" &amp;'临-任务'!AG366 &amp; "]" &amp; VLOOKUP('临-任务'!AG366,项目进度计划!$A:$C,3,FALSE)))</f>
        <v/>
      </c>
      <c r="F366" s="14" t="str">
        <f ca="1">IF('临-任务'!AH366="","",HYPERLINK(项目参数!$J$32 &amp;"项目进度计划!$a$" &amp; MATCH('临-任务'!AH366,项目进度计划!$A:$A,0),"[" &amp;'临-任务'!AH366 &amp; "]" &amp; VLOOKUP('临-任务'!AH366,项目进度计划!$A:$C,3,FALSE)))</f>
        <v/>
      </c>
    </row>
    <row r="367" spans="1:6">
      <c r="A367" s="14" t="str">
        <f>IF('临-任务'!S367,'临-任务'!P367,"")</f>
        <v/>
      </c>
      <c r="B367" s="14" t="str">
        <f ca="1">IF('临-任务'!AD367="","",HYPERLINK(项目参数!$J$32 &amp;"项目进度计划!$a$" &amp; MATCH('临-任务'!AD367,项目进度计划!$A:$A,0),"[" &amp;'临-任务'!AD367 &amp; "]" &amp; VLOOKUP('临-任务'!AD367,项目进度计划!$A:$C,3,FALSE)))</f>
        <v/>
      </c>
      <c r="C367" s="14" t="str">
        <f ca="1">IF('临-任务'!AE367="","",HYPERLINK(项目参数!$J$32 &amp;"项目进度计划!$a$" &amp; MATCH('临-任务'!AE367,项目进度计划!$A:$A,0),"[" &amp;'临-任务'!AE367 &amp; "]" &amp; VLOOKUP('临-任务'!AE367,项目进度计划!$A:$C,3,FALSE)))</f>
        <v/>
      </c>
      <c r="D367" s="14" t="str">
        <f ca="1">IF('临-任务'!AF367="","",HYPERLINK(项目参数!$J$32 &amp;"项目进度计划!$a$" &amp; MATCH('临-任务'!AF367,项目进度计划!$A:$A,0),"[" &amp;'临-任务'!AF367 &amp; "]" &amp; VLOOKUP('临-任务'!AF367,项目进度计划!$A:$C,3,FALSE)))</f>
        <v/>
      </c>
      <c r="E367" s="14" t="str">
        <f ca="1">IF('临-任务'!AG367="","",HYPERLINK(项目参数!$J$32 &amp;"项目进度计划!$a$" &amp; MATCH('临-任务'!AG367,项目进度计划!$A:$A,0),"[" &amp;'临-任务'!AG367 &amp; "]" &amp; VLOOKUP('临-任务'!AG367,项目进度计划!$A:$C,3,FALSE)))</f>
        <v/>
      </c>
      <c r="F367" s="14" t="str">
        <f ca="1">IF('临-任务'!AH367="","",HYPERLINK(项目参数!$J$32 &amp;"项目进度计划!$a$" &amp; MATCH('临-任务'!AH367,项目进度计划!$A:$A,0),"[" &amp;'临-任务'!AH367 &amp; "]" &amp; VLOOKUP('临-任务'!AH367,项目进度计划!$A:$C,3,FALSE)))</f>
        <v/>
      </c>
    </row>
    <row r="368" spans="1:6">
      <c r="A368" s="14" t="str">
        <f>IF('临-任务'!S368,'临-任务'!P368,"")</f>
        <v/>
      </c>
      <c r="B368" s="14" t="str">
        <f ca="1">IF('临-任务'!AD368="","",HYPERLINK(项目参数!$J$32 &amp;"项目进度计划!$a$" &amp; MATCH('临-任务'!AD368,项目进度计划!$A:$A,0),"[" &amp;'临-任务'!AD368 &amp; "]" &amp; VLOOKUP('临-任务'!AD368,项目进度计划!$A:$C,3,FALSE)))</f>
        <v/>
      </c>
      <c r="C368" s="14" t="str">
        <f ca="1">IF('临-任务'!AE368="","",HYPERLINK(项目参数!$J$32 &amp;"项目进度计划!$a$" &amp; MATCH('临-任务'!AE368,项目进度计划!$A:$A,0),"[" &amp;'临-任务'!AE368 &amp; "]" &amp; VLOOKUP('临-任务'!AE368,项目进度计划!$A:$C,3,FALSE)))</f>
        <v/>
      </c>
      <c r="D368" s="14" t="str">
        <f ca="1">IF('临-任务'!AF368="","",HYPERLINK(项目参数!$J$32 &amp;"项目进度计划!$a$" &amp; MATCH('临-任务'!AF368,项目进度计划!$A:$A,0),"[" &amp;'临-任务'!AF368 &amp; "]" &amp; VLOOKUP('临-任务'!AF368,项目进度计划!$A:$C,3,FALSE)))</f>
        <v/>
      </c>
      <c r="E368" s="14" t="str">
        <f ca="1">IF('临-任务'!AG368="","",HYPERLINK(项目参数!$J$32 &amp;"项目进度计划!$a$" &amp; MATCH('临-任务'!AG368,项目进度计划!$A:$A,0),"[" &amp;'临-任务'!AG368 &amp; "]" &amp; VLOOKUP('临-任务'!AG368,项目进度计划!$A:$C,3,FALSE)))</f>
        <v/>
      </c>
      <c r="F368" s="14" t="str">
        <f ca="1">IF('临-任务'!AH368="","",HYPERLINK(项目参数!$J$32 &amp;"项目进度计划!$a$" &amp; MATCH('临-任务'!AH368,项目进度计划!$A:$A,0),"[" &amp;'临-任务'!AH368 &amp; "]" &amp; VLOOKUP('临-任务'!AH368,项目进度计划!$A:$C,3,FALSE)))</f>
        <v/>
      </c>
    </row>
    <row r="369" spans="1:6">
      <c r="A369" s="14" t="str">
        <f>IF('临-任务'!S369,'临-任务'!P369,"")</f>
        <v/>
      </c>
      <c r="B369" s="14" t="str">
        <f ca="1">IF('临-任务'!AD369="","",HYPERLINK(项目参数!$J$32 &amp;"项目进度计划!$a$" &amp; MATCH('临-任务'!AD369,项目进度计划!$A:$A,0),"[" &amp;'临-任务'!AD369 &amp; "]" &amp; VLOOKUP('临-任务'!AD369,项目进度计划!$A:$C,3,FALSE)))</f>
        <v/>
      </c>
      <c r="C369" s="14" t="str">
        <f ca="1">IF('临-任务'!AE369="","",HYPERLINK(项目参数!$J$32 &amp;"项目进度计划!$a$" &amp; MATCH('临-任务'!AE369,项目进度计划!$A:$A,0),"[" &amp;'临-任务'!AE369 &amp; "]" &amp; VLOOKUP('临-任务'!AE369,项目进度计划!$A:$C,3,FALSE)))</f>
        <v/>
      </c>
      <c r="D369" s="14" t="str">
        <f ca="1">IF('临-任务'!AF369="","",HYPERLINK(项目参数!$J$32 &amp;"项目进度计划!$a$" &amp; MATCH('临-任务'!AF369,项目进度计划!$A:$A,0),"[" &amp;'临-任务'!AF369 &amp; "]" &amp; VLOOKUP('临-任务'!AF369,项目进度计划!$A:$C,3,FALSE)))</f>
        <v/>
      </c>
      <c r="E369" s="14" t="str">
        <f ca="1">IF('临-任务'!AG369="","",HYPERLINK(项目参数!$J$32 &amp;"项目进度计划!$a$" &amp; MATCH('临-任务'!AG369,项目进度计划!$A:$A,0),"[" &amp;'临-任务'!AG369 &amp; "]" &amp; VLOOKUP('临-任务'!AG369,项目进度计划!$A:$C,3,FALSE)))</f>
        <v/>
      </c>
      <c r="F369" s="14" t="str">
        <f ca="1">IF('临-任务'!AH369="","",HYPERLINK(项目参数!$J$32 &amp;"项目进度计划!$a$" &amp; MATCH('临-任务'!AH369,项目进度计划!$A:$A,0),"[" &amp;'临-任务'!AH369 &amp; "]" &amp; VLOOKUP('临-任务'!AH369,项目进度计划!$A:$C,3,FALSE)))</f>
        <v/>
      </c>
    </row>
    <row r="370" spans="1:6">
      <c r="A370" s="14" t="str">
        <f>IF('临-任务'!S370,'临-任务'!P370,"")</f>
        <v/>
      </c>
      <c r="B370" s="14" t="str">
        <f ca="1">IF('临-任务'!AD370="","",HYPERLINK(项目参数!$J$32 &amp;"项目进度计划!$a$" &amp; MATCH('临-任务'!AD370,项目进度计划!$A:$A,0),"[" &amp;'临-任务'!AD370 &amp; "]" &amp; VLOOKUP('临-任务'!AD370,项目进度计划!$A:$C,3,FALSE)))</f>
        <v/>
      </c>
      <c r="C370" s="14" t="str">
        <f ca="1">IF('临-任务'!AE370="","",HYPERLINK(项目参数!$J$32 &amp;"项目进度计划!$a$" &amp; MATCH('临-任务'!AE370,项目进度计划!$A:$A,0),"[" &amp;'临-任务'!AE370 &amp; "]" &amp; VLOOKUP('临-任务'!AE370,项目进度计划!$A:$C,3,FALSE)))</f>
        <v/>
      </c>
      <c r="D370" s="14" t="str">
        <f ca="1">IF('临-任务'!AF370="","",HYPERLINK(项目参数!$J$32 &amp;"项目进度计划!$a$" &amp; MATCH('临-任务'!AF370,项目进度计划!$A:$A,0),"[" &amp;'临-任务'!AF370 &amp; "]" &amp; VLOOKUP('临-任务'!AF370,项目进度计划!$A:$C,3,FALSE)))</f>
        <v/>
      </c>
      <c r="E370" s="14" t="str">
        <f ca="1">IF('临-任务'!AG370="","",HYPERLINK(项目参数!$J$32 &amp;"项目进度计划!$a$" &amp; MATCH('临-任务'!AG370,项目进度计划!$A:$A,0),"[" &amp;'临-任务'!AG370 &amp; "]" &amp; VLOOKUP('临-任务'!AG370,项目进度计划!$A:$C,3,FALSE)))</f>
        <v/>
      </c>
      <c r="F370" s="14" t="str">
        <f ca="1">IF('临-任务'!AH370="","",HYPERLINK(项目参数!$J$32 &amp;"项目进度计划!$a$" &amp; MATCH('临-任务'!AH370,项目进度计划!$A:$A,0),"[" &amp;'临-任务'!AH370 &amp; "]" &amp; VLOOKUP('临-任务'!AH370,项目进度计划!$A:$C,3,FALSE)))</f>
        <v/>
      </c>
    </row>
    <row r="371" spans="1:6">
      <c r="A371" s="14" t="str">
        <f>IF('临-任务'!S371,'临-任务'!P371,"")</f>
        <v/>
      </c>
      <c r="B371" s="14" t="str">
        <f ca="1">IF('临-任务'!AD371="","",HYPERLINK(项目参数!$J$32 &amp;"项目进度计划!$a$" &amp; MATCH('临-任务'!AD371,项目进度计划!$A:$A,0),"[" &amp;'临-任务'!AD371 &amp; "]" &amp; VLOOKUP('临-任务'!AD371,项目进度计划!$A:$C,3,FALSE)))</f>
        <v/>
      </c>
      <c r="C371" s="14" t="str">
        <f ca="1">IF('临-任务'!AE371="","",HYPERLINK(项目参数!$J$32 &amp;"项目进度计划!$a$" &amp; MATCH('临-任务'!AE371,项目进度计划!$A:$A,0),"[" &amp;'临-任务'!AE371 &amp; "]" &amp; VLOOKUP('临-任务'!AE371,项目进度计划!$A:$C,3,FALSE)))</f>
        <v/>
      </c>
      <c r="D371" s="14" t="str">
        <f ca="1">IF('临-任务'!AF371="","",HYPERLINK(项目参数!$J$32 &amp;"项目进度计划!$a$" &amp; MATCH('临-任务'!AF371,项目进度计划!$A:$A,0),"[" &amp;'临-任务'!AF371 &amp; "]" &amp; VLOOKUP('临-任务'!AF371,项目进度计划!$A:$C,3,FALSE)))</f>
        <v/>
      </c>
      <c r="E371" s="14" t="str">
        <f ca="1">IF('临-任务'!AG371="","",HYPERLINK(项目参数!$J$32 &amp;"项目进度计划!$a$" &amp; MATCH('临-任务'!AG371,项目进度计划!$A:$A,0),"[" &amp;'临-任务'!AG371 &amp; "]" &amp; VLOOKUP('临-任务'!AG371,项目进度计划!$A:$C,3,FALSE)))</f>
        <v/>
      </c>
      <c r="F371" s="14" t="str">
        <f ca="1">IF('临-任务'!AH371="","",HYPERLINK(项目参数!$J$32 &amp;"项目进度计划!$a$" &amp; MATCH('临-任务'!AH371,项目进度计划!$A:$A,0),"[" &amp;'临-任务'!AH371 &amp; "]" &amp; VLOOKUP('临-任务'!AH371,项目进度计划!$A:$C,3,FALSE)))</f>
        <v/>
      </c>
    </row>
    <row r="372" spans="1:6">
      <c r="A372" s="14" t="str">
        <f>IF('临-任务'!S372,'临-任务'!P372,"")</f>
        <v/>
      </c>
      <c r="B372" s="14" t="str">
        <f ca="1">IF('临-任务'!AD372="","",HYPERLINK(项目参数!$J$32 &amp;"项目进度计划!$a$" &amp; MATCH('临-任务'!AD372,项目进度计划!$A:$A,0),"[" &amp;'临-任务'!AD372 &amp; "]" &amp; VLOOKUP('临-任务'!AD372,项目进度计划!$A:$C,3,FALSE)))</f>
        <v/>
      </c>
      <c r="C372" s="14" t="str">
        <f ca="1">IF('临-任务'!AE372="","",HYPERLINK(项目参数!$J$32 &amp;"项目进度计划!$a$" &amp; MATCH('临-任务'!AE372,项目进度计划!$A:$A,0),"[" &amp;'临-任务'!AE372 &amp; "]" &amp; VLOOKUP('临-任务'!AE372,项目进度计划!$A:$C,3,FALSE)))</f>
        <v/>
      </c>
      <c r="D372" s="14" t="str">
        <f ca="1">IF('临-任务'!AF372="","",HYPERLINK(项目参数!$J$32 &amp;"项目进度计划!$a$" &amp; MATCH('临-任务'!AF372,项目进度计划!$A:$A,0),"[" &amp;'临-任务'!AF372 &amp; "]" &amp; VLOOKUP('临-任务'!AF372,项目进度计划!$A:$C,3,FALSE)))</f>
        <v/>
      </c>
      <c r="E372" s="14" t="str">
        <f ca="1">IF('临-任务'!AG372="","",HYPERLINK(项目参数!$J$32 &amp;"项目进度计划!$a$" &amp; MATCH('临-任务'!AG372,项目进度计划!$A:$A,0),"[" &amp;'临-任务'!AG372 &amp; "]" &amp; VLOOKUP('临-任务'!AG372,项目进度计划!$A:$C,3,FALSE)))</f>
        <v/>
      </c>
      <c r="F372" s="14" t="str">
        <f ca="1">IF('临-任务'!AH372="","",HYPERLINK(项目参数!$J$32 &amp;"项目进度计划!$a$" &amp; MATCH('临-任务'!AH372,项目进度计划!$A:$A,0),"[" &amp;'临-任务'!AH372 &amp; "]" &amp; VLOOKUP('临-任务'!AH372,项目进度计划!$A:$C,3,FALSE)))</f>
        <v/>
      </c>
    </row>
    <row r="373" spans="1:6">
      <c r="A373" s="14" t="str">
        <f>IF('临-任务'!S373,'临-任务'!P373,"")</f>
        <v/>
      </c>
      <c r="B373" s="14" t="str">
        <f ca="1">IF('临-任务'!AD373="","",HYPERLINK(项目参数!$J$32 &amp;"项目进度计划!$a$" &amp; MATCH('临-任务'!AD373,项目进度计划!$A:$A,0),"[" &amp;'临-任务'!AD373 &amp; "]" &amp; VLOOKUP('临-任务'!AD373,项目进度计划!$A:$C,3,FALSE)))</f>
        <v/>
      </c>
      <c r="C373" s="14" t="str">
        <f ca="1">IF('临-任务'!AE373="","",HYPERLINK(项目参数!$J$32 &amp;"项目进度计划!$a$" &amp; MATCH('临-任务'!AE373,项目进度计划!$A:$A,0),"[" &amp;'临-任务'!AE373 &amp; "]" &amp; VLOOKUP('临-任务'!AE373,项目进度计划!$A:$C,3,FALSE)))</f>
        <v/>
      </c>
      <c r="D373" s="14" t="str">
        <f ca="1">IF('临-任务'!AF373="","",HYPERLINK(项目参数!$J$32 &amp;"项目进度计划!$a$" &amp; MATCH('临-任务'!AF373,项目进度计划!$A:$A,0),"[" &amp;'临-任务'!AF373 &amp; "]" &amp; VLOOKUP('临-任务'!AF373,项目进度计划!$A:$C,3,FALSE)))</f>
        <v/>
      </c>
      <c r="E373" s="14" t="str">
        <f ca="1">IF('临-任务'!AG373="","",HYPERLINK(项目参数!$J$32 &amp;"项目进度计划!$a$" &amp; MATCH('临-任务'!AG373,项目进度计划!$A:$A,0),"[" &amp;'临-任务'!AG373 &amp; "]" &amp; VLOOKUP('临-任务'!AG373,项目进度计划!$A:$C,3,FALSE)))</f>
        <v/>
      </c>
      <c r="F373" s="14" t="str">
        <f ca="1">IF('临-任务'!AH373="","",HYPERLINK(项目参数!$J$32 &amp;"项目进度计划!$a$" &amp; MATCH('临-任务'!AH373,项目进度计划!$A:$A,0),"[" &amp;'临-任务'!AH373 &amp; "]" &amp; VLOOKUP('临-任务'!AH373,项目进度计划!$A:$C,3,FALSE)))</f>
        <v/>
      </c>
    </row>
    <row r="374" spans="1:6">
      <c r="A374" s="14" t="str">
        <f>IF('临-任务'!S374,'临-任务'!P374,"")</f>
        <v/>
      </c>
      <c r="B374" s="14" t="str">
        <f ca="1">IF('临-任务'!AD374="","",HYPERLINK(项目参数!$J$32 &amp;"项目进度计划!$a$" &amp; MATCH('临-任务'!AD374,项目进度计划!$A:$A,0),"[" &amp;'临-任务'!AD374 &amp; "]" &amp; VLOOKUP('临-任务'!AD374,项目进度计划!$A:$C,3,FALSE)))</f>
        <v/>
      </c>
      <c r="C374" s="14" t="str">
        <f ca="1">IF('临-任务'!AE374="","",HYPERLINK(项目参数!$J$32 &amp;"项目进度计划!$a$" &amp; MATCH('临-任务'!AE374,项目进度计划!$A:$A,0),"[" &amp;'临-任务'!AE374 &amp; "]" &amp; VLOOKUP('临-任务'!AE374,项目进度计划!$A:$C,3,FALSE)))</f>
        <v/>
      </c>
      <c r="D374" s="14" t="str">
        <f ca="1">IF('临-任务'!AF374="","",HYPERLINK(项目参数!$J$32 &amp;"项目进度计划!$a$" &amp; MATCH('临-任务'!AF374,项目进度计划!$A:$A,0),"[" &amp;'临-任务'!AF374 &amp; "]" &amp; VLOOKUP('临-任务'!AF374,项目进度计划!$A:$C,3,FALSE)))</f>
        <v/>
      </c>
      <c r="E374" s="14" t="str">
        <f ca="1">IF('临-任务'!AG374="","",HYPERLINK(项目参数!$J$32 &amp;"项目进度计划!$a$" &amp; MATCH('临-任务'!AG374,项目进度计划!$A:$A,0),"[" &amp;'临-任务'!AG374 &amp; "]" &amp; VLOOKUP('临-任务'!AG374,项目进度计划!$A:$C,3,FALSE)))</f>
        <v/>
      </c>
      <c r="F374" s="14" t="str">
        <f ca="1">IF('临-任务'!AH374="","",HYPERLINK(项目参数!$J$32 &amp;"项目进度计划!$a$" &amp; MATCH('临-任务'!AH374,项目进度计划!$A:$A,0),"[" &amp;'临-任务'!AH374 &amp; "]" &amp; VLOOKUP('临-任务'!AH374,项目进度计划!$A:$C,3,FALSE)))</f>
        <v/>
      </c>
    </row>
    <row r="375" spans="1:6">
      <c r="A375" s="14" t="str">
        <f>IF('临-任务'!S375,'临-任务'!P375,"")</f>
        <v/>
      </c>
      <c r="B375" s="14" t="str">
        <f ca="1">IF('临-任务'!AD375="","",HYPERLINK(项目参数!$J$32 &amp;"项目进度计划!$a$" &amp; MATCH('临-任务'!AD375,项目进度计划!$A:$A,0),"[" &amp;'临-任务'!AD375 &amp; "]" &amp; VLOOKUP('临-任务'!AD375,项目进度计划!$A:$C,3,FALSE)))</f>
        <v/>
      </c>
      <c r="C375" s="14" t="str">
        <f ca="1">IF('临-任务'!AE375="","",HYPERLINK(项目参数!$J$32 &amp;"项目进度计划!$a$" &amp; MATCH('临-任务'!AE375,项目进度计划!$A:$A,0),"[" &amp;'临-任务'!AE375 &amp; "]" &amp; VLOOKUP('临-任务'!AE375,项目进度计划!$A:$C,3,FALSE)))</f>
        <v/>
      </c>
      <c r="D375" s="14" t="str">
        <f ca="1">IF('临-任务'!AF375="","",HYPERLINK(项目参数!$J$32 &amp;"项目进度计划!$a$" &amp; MATCH('临-任务'!AF375,项目进度计划!$A:$A,0),"[" &amp;'临-任务'!AF375 &amp; "]" &amp; VLOOKUP('临-任务'!AF375,项目进度计划!$A:$C,3,FALSE)))</f>
        <v/>
      </c>
      <c r="E375" s="14" t="str">
        <f ca="1">IF('临-任务'!AG375="","",HYPERLINK(项目参数!$J$32 &amp;"项目进度计划!$a$" &amp; MATCH('临-任务'!AG375,项目进度计划!$A:$A,0),"[" &amp;'临-任务'!AG375 &amp; "]" &amp; VLOOKUP('临-任务'!AG375,项目进度计划!$A:$C,3,FALSE)))</f>
        <v/>
      </c>
      <c r="F375" s="14" t="str">
        <f ca="1">IF('临-任务'!AH375="","",HYPERLINK(项目参数!$J$32 &amp;"项目进度计划!$a$" &amp; MATCH('临-任务'!AH375,项目进度计划!$A:$A,0),"[" &amp;'临-任务'!AH375 &amp; "]" &amp; VLOOKUP('临-任务'!AH375,项目进度计划!$A:$C,3,FALSE)))</f>
        <v/>
      </c>
    </row>
    <row r="376" spans="1:6">
      <c r="A376" s="14" t="str">
        <f>IF('临-任务'!S376,'临-任务'!P376,"")</f>
        <v/>
      </c>
      <c r="B376" s="14" t="str">
        <f ca="1">IF('临-任务'!AD376="","",HYPERLINK(项目参数!$J$32 &amp;"项目进度计划!$a$" &amp; MATCH('临-任务'!AD376,项目进度计划!$A:$A,0),"[" &amp;'临-任务'!AD376 &amp; "]" &amp; VLOOKUP('临-任务'!AD376,项目进度计划!$A:$C,3,FALSE)))</f>
        <v/>
      </c>
      <c r="C376" s="14" t="str">
        <f ca="1">IF('临-任务'!AE376="","",HYPERLINK(项目参数!$J$32 &amp;"项目进度计划!$a$" &amp; MATCH('临-任务'!AE376,项目进度计划!$A:$A,0),"[" &amp;'临-任务'!AE376 &amp; "]" &amp; VLOOKUP('临-任务'!AE376,项目进度计划!$A:$C,3,FALSE)))</f>
        <v/>
      </c>
      <c r="D376" s="14" t="str">
        <f ca="1">IF('临-任务'!AF376="","",HYPERLINK(项目参数!$J$32 &amp;"项目进度计划!$a$" &amp; MATCH('临-任务'!AF376,项目进度计划!$A:$A,0),"[" &amp;'临-任务'!AF376 &amp; "]" &amp; VLOOKUP('临-任务'!AF376,项目进度计划!$A:$C,3,FALSE)))</f>
        <v/>
      </c>
      <c r="E376" s="14" t="str">
        <f ca="1">IF('临-任务'!AG376="","",HYPERLINK(项目参数!$J$32 &amp;"项目进度计划!$a$" &amp; MATCH('临-任务'!AG376,项目进度计划!$A:$A,0),"[" &amp;'临-任务'!AG376 &amp; "]" &amp; VLOOKUP('临-任务'!AG376,项目进度计划!$A:$C,3,FALSE)))</f>
        <v/>
      </c>
      <c r="F376" s="14" t="str">
        <f ca="1">IF('临-任务'!AH376="","",HYPERLINK(项目参数!$J$32 &amp;"项目进度计划!$a$" &amp; MATCH('临-任务'!AH376,项目进度计划!$A:$A,0),"[" &amp;'临-任务'!AH376 &amp; "]" &amp; VLOOKUP('临-任务'!AH376,项目进度计划!$A:$C,3,FALSE)))</f>
        <v/>
      </c>
    </row>
    <row r="377" spans="1:6">
      <c r="A377" s="14" t="str">
        <f>IF('临-任务'!S377,'临-任务'!P377,"")</f>
        <v/>
      </c>
      <c r="B377" s="14" t="str">
        <f ca="1">IF('临-任务'!AD377="","",HYPERLINK(项目参数!$J$32 &amp;"项目进度计划!$a$" &amp; MATCH('临-任务'!AD377,项目进度计划!$A:$A,0),"[" &amp;'临-任务'!AD377 &amp; "]" &amp; VLOOKUP('临-任务'!AD377,项目进度计划!$A:$C,3,FALSE)))</f>
        <v/>
      </c>
      <c r="C377" s="14" t="str">
        <f ca="1">IF('临-任务'!AE377="","",HYPERLINK(项目参数!$J$32 &amp;"项目进度计划!$a$" &amp; MATCH('临-任务'!AE377,项目进度计划!$A:$A,0),"[" &amp;'临-任务'!AE377 &amp; "]" &amp; VLOOKUP('临-任务'!AE377,项目进度计划!$A:$C,3,FALSE)))</f>
        <v/>
      </c>
      <c r="D377" s="14" t="str">
        <f ca="1">IF('临-任务'!AF377="","",HYPERLINK(项目参数!$J$32 &amp;"项目进度计划!$a$" &amp; MATCH('临-任务'!AF377,项目进度计划!$A:$A,0),"[" &amp;'临-任务'!AF377 &amp; "]" &amp; VLOOKUP('临-任务'!AF377,项目进度计划!$A:$C,3,FALSE)))</f>
        <v/>
      </c>
      <c r="E377" s="14" t="str">
        <f ca="1">IF('临-任务'!AG377="","",HYPERLINK(项目参数!$J$32 &amp;"项目进度计划!$a$" &amp; MATCH('临-任务'!AG377,项目进度计划!$A:$A,0),"[" &amp;'临-任务'!AG377 &amp; "]" &amp; VLOOKUP('临-任务'!AG377,项目进度计划!$A:$C,3,FALSE)))</f>
        <v/>
      </c>
      <c r="F377" s="14" t="str">
        <f ca="1">IF('临-任务'!AH377="","",HYPERLINK(项目参数!$J$32 &amp;"项目进度计划!$a$" &amp; MATCH('临-任务'!AH377,项目进度计划!$A:$A,0),"[" &amp;'临-任务'!AH377 &amp; "]" &amp; VLOOKUP('临-任务'!AH377,项目进度计划!$A:$C,3,FALSE)))</f>
        <v/>
      </c>
    </row>
    <row r="378" spans="1:6">
      <c r="A378" s="14" t="str">
        <f>IF('临-任务'!S378,'临-任务'!P378,"")</f>
        <v/>
      </c>
      <c r="B378" s="14" t="str">
        <f ca="1">IF('临-任务'!AD378="","",HYPERLINK(项目参数!$J$32 &amp;"项目进度计划!$a$" &amp; MATCH('临-任务'!AD378,项目进度计划!$A:$A,0),"[" &amp;'临-任务'!AD378 &amp; "]" &amp; VLOOKUP('临-任务'!AD378,项目进度计划!$A:$C,3,FALSE)))</f>
        <v/>
      </c>
      <c r="C378" s="14" t="str">
        <f ca="1">IF('临-任务'!AE378="","",HYPERLINK(项目参数!$J$32 &amp;"项目进度计划!$a$" &amp; MATCH('临-任务'!AE378,项目进度计划!$A:$A,0),"[" &amp;'临-任务'!AE378 &amp; "]" &amp; VLOOKUP('临-任务'!AE378,项目进度计划!$A:$C,3,FALSE)))</f>
        <v/>
      </c>
      <c r="D378" s="14" t="str">
        <f ca="1">IF('临-任务'!AF378="","",HYPERLINK(项目参数!$J$32 &amp;"项目进度计划!$a$" &amp; MATCH('临-任务'!AF378,项目进度计划!$A:$A,0),"[" &amp;'临-任务'!AF378 &amp; "]" &amp; VLOOKUP('临-任务'!AF378,项目进度计划!$A:$C,3,FALSE)))</f>
        <v/>
      </c>
      <c r="E378" s="14" t="str">
        <f ca="1">IF('临-任务'!AG378="","",HYPERLINK(项目参数!$J$32 &amp;"项目进度计划!$a$" &amp; MATCH('临-任务'!AG378,项目进度计划!$A:$A,0),"[" &amp;'临-任务'!AG378 &amp; "]" &amp; VLOOKUP('临-任务'!AG378,项目进度计划!$A:$C,3,FALSE)))</f>
        <v/>
      </c>
      <c r="F378" s="14" t="str">
        <f ca="1">IF('临-任务'!AH378="","",HYPERLINK(项目参数!$J$32 &amp;"项目进度计划!$a$" &amp; MATCH('临-任务'!AH378,项目进度计划!$A:$A,0),"[" &amp;'临-任务'!AH378 &amp; "]" &amp; VLOOKUP('临-任务'!AH378,项目进度计划!$A:$C,3,FALSE)))</f>
        <v/>
      </c>
    </row>
    <row r="379" spans="1:6">
      <c r="A379" s="14" t="str">
        <f>IF('临-任务'!S379,'临-任务'!P379,"")</f>
        <v/>
      </c>
      <c r="B379" s="14" t="str">
        <f ca="1">IF('临-任务'!AD379="","",HYPERLINK(项目参数!$J$32 &amp;"项目进度计划!$a$" &amp; MATCH('临-任务'!AD379,项目进度计划!$A:$A,0),"[" &amp;'临-任务'!AD379 &amp; "]" &amp; VLOOKUP('临-任务'!AD379,项目进度计划!$A:$C,3,FALSE)))</f>
        <v/>
      </c>
      <c r="C379" s="14" t="str">
        <f ca="1">IF('临-任务'!AE379="","",HYPERLINK(项目参数!$J$32 &amp;"项目进度计划!$a$" &amp; MATCH('临-任务'!AE379,项目进度计划!$A:$A,0),"[" &amp;'临-任务'!AE379 &amp; "]" &amp; VLOOKUP('临-任务'!AE379,项目进度计划!$A:$C,3,FALSE)))</f>
        <v/>
      </c>
      <c r="D379" s="14" t="str">
        <f ca="1">IF('临-任务'!AF379="","",HYPERLINK(项目参数!$J$32 &amp;"项目进度计划!$a$" &amp; MATCH('临-任务'!AF379,项目进度计划!$A:$A,0),"[" &amp;'临-任务'!AF379 &amp; "]" &amp; VLOOKUP('临-任务'!AF379,项目进度计划!$A:$C,3,FALSE)))</f>
        <v/>
      </c>
      <c r="E379" s="14" t="str">
        <f ca="1">IF('临-任务'!AG379="","",HYPERLINK(项目参数!$J$32 &amp;"项目进度计划!$a$" &amp; MATCH('临-任务'!AG379,项目进度计划!$A:$A,0),"[" &amp;'临-任务'!AG379 &amp; "]" &amp; VLOOKUP('临-任务'!AG379,项目进度计划!$A:$C,3,FALSE)))</f>
        <v/>
      </c>
      <c r="F379" s="14" t="str">
        <f ca="1">IF('临-任务'!AH379="","",HYPERLINK(项目参数!$J$32 &amp;"项目进度计划!$a$" &amp; MATCH('临-任务'!AH379,项目进度计划!$A:$A,0),"[" &amp;'临-任务'!AH379 &amp; "]" &amp; VLOOKUP('临-任务'!AH379,项目进度计划!$A:$C,3,FALSE)))</f>
        <v/>
      </c>
    </row>
    <row r="380" spans="1:6">
      <c r="A380" s="14" t="str">
        <f>IF('临-任务'!S380,'临-任务'!P380,"")</f>
        <v/>
      </c>
      <c r="B380" s="14" t="str">
        <f ca="1">IF('临-任务'!AD380="","",HYPERLINK(项目参数!$J$32 &amp;"项目进度计划!$a$" &amp; MATCH('临-任务'!AD380,项目进度计划!$A:$A,0),"[" &amp;'临-任务'!AD380 &amp; "]" &amp; VLOOKUP('临-任务'!AD380,项目进度计划!$A:$C,3,FALSE)))</f>
        <v/>
      </c>
      <c r="C380" s="14" t="str">
        <f ca="1">IF('临-任务'!AE380="","",HYPERLINK(项目参数!$J$32 &amp;"项目进度计划!$a$" &amp; MATCH('临-任务'!AE380,项目进度计划!$A:$A,0),"[" &amp;'临-任务'!AE380 &amp; "]" &amp; VLOOKUP('临-任务'!AE380,项目进度计划!$A:$C,3,FALSE)))</f>
        <v/>
      </c>
      <c r="D380" s="14" t="str">
        <f ca="1">IF('临-任务'!AF380="","",HYPERLINK(项目参数!$J$32 &amp;"项目进度计划!$a$" &amp; MATCH('临-任务'!AF380,项目进度计划!$A:$A,0),"[" &amp;'临-任务'!AF380 &amp; "]" &amp; VLOOKUP('临-任务'!AF380,项目进度计划!$A:$C,3,FALSE)))</f>
        <v/>
      </c>
      <c r="E380" s="14" t="str">
        <f ca="1">IF('临-任务'!AG380="","",HYPERLINK(项目参数!$J$32 &amp;"项目进度计划!$a$" &amp; MATCH('临-任务'!AG380,项目进度计划!$A:$A,0),"[" &amp;'临-任务'!AG380 &amp; "]" &amp; VLOOKUP('临-任务'!AG380,项目进度计划!$A:$C,3,FALSE)))</f>
        <v/>
      </c>
      <c r="F380" s="14" t="str">
        <f ca="1">IF('临-任务'!AH380="","",HYPERLINK(项目参数!$J$32 &amp;"项目进度计划!$a$" &amp; MATCH('临-任务'!AH380,项目进度计划!$A:$A,0),"[" &amp;'临-任务'!AH380 &amp; "]" &amp; VLOOKUP('临-任务'!AH380,项目进度计划!$A:$C,3,FALSE)))</f>
        <v/>
      </c>
    </row>
    <row r="381" spans="1:6">
      <c r="A381" s="14" t="str">
        <f>IF('临-任务'!S381,'临-任务'!P381,"")</f>
        <v/>
      </c>
      <c r="B381" s="14" t="str">
        <f ca="1">IF('临-任务'!AD381="","",HYPERLINK(项目参数!$J$32 &amp;"项目进度计划!$a$" &amp; MATCH('临-任务'!AD381,项目进度计划!$A:$A,0),"[" &amp;'临-任务'!AD381 &amp; "]" &amp; VLOOKUP('临-任务'!AD381,项目进度计划!$A:$C,3,FALSE)))</f>
        <v/>
      </c>
      <c r="C381" s="14" t="str">
        <f ca="1">IF('临-任务'!AE381="","",HYPERLINK(项目参数!$J$32 &amp;"项目进度计划!$a$" &amp; MATCH('临-任务'!AE381,项目进度计划!$A:$A,0),"[" &amp;'临-任务'!AE381 &amp; "]" &amp; VLOOKUP('临-任务'!AE381,项目进度计划!$A:$C,3,FALSE)))</f>
        <v/>
      </c>
      <c r="D381" s="14" t="str">
        <f ca="1">IF('临-任务'!AF381="","",HYPERLINK(项目参数!$J$32 &amp;"项目进度计划!$a$" &amp; MATCH('临-任务'!AF381,项目进度计划!$A:$A,0),"[" &amp;'临-任务'!AF381 &amp; "]" &amp; VLOOKUP('临-任务'!AF381,项目进度计划!$A:$C,3,FALSE)))</f>
        <v/>
      </c>
      <c r="E381" s="14" t="str">
        <f ca="1">IF('临-任务'!AG381="","",HYPERLINK(项目参数!$J$32 &amp;"项目进度计划!$a$" &amp; MATCH('临-任务'!AG381,项目进度计划!$A:$A,0),"[" &amp;'临-任务'!AG381 &amp; "]" &amp; VLOOKUP('临-任务'!AG381,项目进度计划!$A:$C,3,FALSE)))</f>
        <v/>
      </c>
      <c r="F381" s="14" t="str">
        <f ca="1">IF('临-任务'!AH381="","",HYPERLINK(项目参数!$J$32 &amp;"项目进度计划!$a$" &amp; MATCH('临-任务'!AH381,项目进度计划!$A:$A,0),"[" &amp;'临-任务'!AH381 &amp; "]" &amp; VLOOKUP('临-任务'!AH381,项目进度计划!$A:$C,3,FALSE)))</f>
        <v/>
      </c>
    </row>
    <row r="382" spans="1:6">
      <c r="A382" s="14" t="str">
        <f>IF('临-任务'!S382,'临-任务'!P382,"")</f>
        <v/>
      </c>
      <c r="B382" s="14" t="str">
        <f ca="1">IF('临-任务'!AD382="","",HYPERLINK(项目参数!$J$32 &amp;"项目进度计划!$a$" &amp; MATCH('临-任务'!AD382,项目进度计划!$A:$A,0),"[" &amp;'临-任务'!AD382 &amp; "]" &amp; VLOOKUP('临-任务'!AD382,项目进度计划!$A:$C,3,FALSE)))</f>
        <v/>
      </c>
      <c r="C382" s="14" t="str">
        <f ca="1">IF('临-任务'!AE382="","",HYPERLINK(项目参数!$J$32 &amp;"项目进度计划!$a$" &amp; MATCH('临-任务'!AE382,项目进度计划!$A:$A,0),"[" &amp;'临-任务'!AE382 &amp; "]" &amp; VLOOKUP('临-任务'!AE382,项目进度计划!$A:$C,3,FALSE)))</f>
        <v/>
      </c>
      <c r="D382" s="14" t="str">
        <f ca="1">IF('临-任务'!AF382="","",HYPERLINK(项目参数!$J$32 &amp;"项目进度计划!$a$" &amp; MATCH('临-任务'!AF382,项目进度计划!$A:$A,0),"[" &amp;'临-任务'!AF382 &amp; "]" &amp; VLOOKUP('临-任务'!AF382,项目进度计划!$A:$C,3,FALSE)))</f>
        <v/>
      </c>
      <c r="E382" s="14" t="str">
        <f ca="1">IF('临-任务'!AG382="","",HYPERLINK(项目参数!$J$32 &amp;"项目进度计划!$a$" &amp; MATCH('临-任务'!AG382,项目进度计划!$A:$A,0),"[" &amp;'临-任务'!AG382 &amp; "]" &amp; VLOOKUP('临-任务'!AG382,项目进度计划!$A:$C,3,FALSE)))</f>
        <v/>
      </c>
      <c r="F382" s="14" t="str">
        <f ca="1">IF('临-任务'!AH382="","",HYPERLINK(项目参数!$J$32 &amp;"项目进度计划!$a$" &amp; MATCH('临-任务'!AH382,项目进度计划!$A:$A,0),"[" &amp;'临-任务'!AH382 &amp; "]" &amp; VLOOKUP('临-任务'!AH382,项目进度计划!$A:$C,3,FALSE)))</f>
        <v/>
      </c>
    </row>
    <row r="383" spans="1:6">
      <c r="A383" s="14" t="str">
        <f>IF('临-任务'!S383,'临-任务'!P383,"")</f>
        <v/>
      </c>
      <c r="B383" s="14" t="str">
        <f ca="1">IF('临-任务'!AD383="","",HYPERLINK(项目参数!$J$32 &amp;"项目进度计划!$a$" &amp; MATCH('临-任务'!AD383,项目进度计划!$A:$A,0),"[" &amp;'临-任务'!AD383 &amp; "]" &amp; VLOOKUP('临-任务'!AD383,项目进度计划!$A:$C,3,FALSE)))</f>
        <v/>
      </c>
      <c r="C383" s="14" t="str">
        <f ca="1">IF('临-任务'!AE383="","",HYPERLINK(项目参数!$J$32 &amp;"项目进度计划!$a$" &amp; MATCH('临-任务'!AE383,项目进度计划!$A:$A,0),"[" &amp;'临-任务'!AE383 &amp; "]" &amp; VLOOKUP('临-任务'!AE383,项目进度计划!$A:$C,3,FALSE)))</f>
        <v/>
      </c>
      <c r="D383" s="14" t="str">
        <f ca="1">IF('临-任务'!AF383="","",HYPERLINK(项目参数!$J$32 &amp;"项目进度计划!$a$" &amp; MATCH('临-任务'!AF383,项目进度计划!$A:$A,0),"[" &amp;'临-任务'!AF383 &amp; "]" &amp; VLOOKUP('临-任务'!AF383,项目进度计划!$A:$C,3,FALSE)))</f>
        <v/>
      </c>
      <c r="E383" s="14" t="str">
        <f ca="1">IF('临-任务'!AG383="","",HYPERLINK(项目参数!$J$32 &amp;"项目进度计划!$a$" &amp; MATCH('临-任务'!AG383,项目进度计划!$A:$A,0),"[" &amp;'临-任务'!AG383 &amp; "]" &amp; VLOOKUP('临-任务'!AG383,项目进度计划!$A:$C,3,FALSE)))</f>
        <v/>
      </c>
      <c r="F383" s="14" t="str">
        <f ca="1">IF('临-任务'!AH383="","",HYPERLINK(项目参数!$J$32 &amp;"项目进度计划!$a$" &amp; MATCH('临-任务'!AH383,项目进度计划!$A:$A,0),"[" &amp;'临-任务'!AH383 &amp; "]" &amp; VLOOKUP('临-任务'!AH383,项目进度计划!$A:$C,3,FALSE)))</f>
        <v/>
      </c>
    </row>
    <row r="384" spans="1:6">
      <c r="A384" s="14" t="str">
        <f>IF('临-任务'!S384,'临-任务'!P384,"")</f>
        <v/>
      </c>
      <c r="B384" s="14" t="str">
        <f ca="1">IF('临-任务'!AD384="","",HYPERLINK(项目参数!$J$32 &amp;"项目进度计划!$a$" &amp; MATCH('临-任务'!AD384,项目进度计划!$A:$A,0),"[" &amp;'临-任务'!AD384 &amp; "]" &amp; VLOOKUP('临-任务'!AD384,项目进度计划!$A:$C,3,FALSE)))</f>
        <v/>
      </c>
      <c r="C384" s="14" t="str">
        <f ca="1">IF('临-任务'!AE384="","",HYPERLINK(项目参数!$J$32 &amp;"项目进度计划!$a$" &amp; MATCH('临-任务'!AE384,项目进度计划!$A:$A,0),"[" &amp;'临-任务'!AE384 &amp; "]" &amp; VLOOKUP('临-任务'!AE384,项目进度计划!$A:$C,3,FALSE)))</f>
        <v/>
      </c>
      <c r="D384" s="14" t="str">
        <f ca="1">IF('临-任务'!AF384="","",HYPERLINK(项目参数!$J$32 &amp;"项目进度计划!$a$" &amp; MATCH('临-任务'!AF384,项目进度计划!$A:$A,0),"[" &amp;'临-任务'!AF384 &amp; "]" &amp; VLOOKUP('临-任务'!AF384,项目进度计划!$A:$C,3,FALSE)))</f>
        <v/>
      </c>
      <c r="E384" s="14" t="str">
        <f ca="1">IF('临-任务'!AG384="","",HYPERLINK(项目参数!$J$32 &amp;"项目进度计划!$a$" &amp; MATCH('临-任务'!AG384,项目进度计划!$A:$A,0),"[" &amp;'临-任务'!AG384 &amp; "]" &amp; VLOOKUP('临-任务'!AG384,项目进度计划!$A:$C,3,FALSE)))</f>
        <v/>
      </c>
      <c r="F384" s="14" t="str">
        <f ca="1">IF('临-任务'!AH384="","",HYPERLINK(项目参数!$J$32 &amp;"项目进度计划!$a$" &amp; MATCH('临-任务'!AH384,项目进度计划!$A:$A,0),"[" &amp;'临-任务'!AH384 &amp; "]" &amp; VLOOKUP('临-任务'!AH384,项目进度计划!$A:$C,3,FALSE)))</f>
        <v/>
      </c>
    </row>
    <row r="385" spans="1:6">
      <c r="A385" s="14" t="str">
        <f>IF('临-任务'!S385,'临-任务'!P385,"")</f>
        <v/>
      </c>
      <c r="B385" s="14" t="str">
        <f ca="1">IF('临-任务'!AD385="","",HYPERLINK(项目参数!$J$32 &amp;"项目进度计划!$a$" &amp; MATCH('临-任务'!AD385,项目进度计划!$A:$A,0),"[" &amp;'临-任务'!AD385 &amp; "]" &amp; VLOOKUP('临-任务'!AD385,项目进度计划!$A:$C,3,FALSE)))</f>
        <v/>
      </c>
      <c r="C385" s="14" t="str">
        <f ca="1">IF('临-任务'!AE385="","",HYPERLINK(项目参数!$J$32 &amp;"项目进度计划!$a$" &amp; MATCH('临-任务'!AE385,项目进度计划!$A:$A,0),"[" &amp;'临-任务'!AE385 &amp; "]" &amp; VLOOKUP('临-任务'!AE385,项目进度计划!$A:$C,3,FALSE)))</f>
        <v/>
      </c>
      <c r="D385" s="14" t="str">
        <f ca="1">IF('临-任务'!AF385="","",HYPERLINK(项目参数!$J$32 &amp;"项目进度计划!$a$" &amp; MATCH('临-任务'!AF385,项目进度计划!$A:$A,0),"[" &amp;'临-任务'!AF385 &amp; "]" &amp; VLOOKUP('临-任务'!AF385,项目进度计划!$A:$C,3,FALSE)))</f>
        <v/>
      </c>
      <c r="E385" s="14" t="str">
        <f ca="1">IF('临-任务'!AG385="","",HYPERLINK(项目参数!$J$32 &amp;"项目进度计划!$a$" &amp; MATCH('临-任务'!AG385,项目进度计划!$A:$A,0),"[" &amp;'临-任务'!AG385 &amp; "]" &amp; VLOOKUP('临-任务'!AG385,项目进度计划!$A:$C,3,FALSE)))</f>
        <v/>
      </c>
      <c r="F385" s="14" t="str">
        <f ca="1">IF('临-任务'!AH385="","",HYPERLINK(项目参数!$J$32 &amp;"项目进度计划!$a$" &amp; MATCH('临-任务'!AH385,项目进度计划!$A:$A,0),"[" &amp;'临-任务'!AH385 &amp; "]" &amp; VLOOKUP('临-任务'!AH385,项目进度计划!$A:$C,3,FALSE)))</f>
        <v/>
      </c>
    </row>
    <row r="386" spans="1:6">
      <c r="A386" s="14" t="str">
        <f>IF('临-任务'!S386,'临-任务'!P386,"")</f>
        <v/>
      </c>
      <c r="B386" s="14" t="str">
        <f ca="1">IF('临-任务'!AD386="","",HYPERLINK(项目参数!$J$32 &amp;"项目进度计划!$a$" &amp; MATCH('临-任务'!AD386,项目进度计划!$A:$A,0),"[" &amp;'临-任务'!AD386 &amp; "]" &amp; VLOOKUP('临-任务'!AD386,项目进度计划!$A:$C,3,FALSE)))</f>
        <v/>
      </c>
      <c r="C386" s="14" t="str">
        <f ca="1">IF('临-任务'!AE386="","",HYPERLINK(项目参数!$J$32 &amp;"项目进度计划!$a$" &amp; MATCH('临-任务'!AE386,项目进度计划!$A:$A,0),"[" &amp;'临-任务'!AE386 &amp; "]" &amp; VLOOKUP('临-任务'!AE386,项目进度计划!$A:$C,3,FALSE)))</f>
        <v/>
      </c>
      <c r="D386" s="14" t="str">
        <f ca="1">IF('临-任务'!AF386="","",HYPERLINK(项目参数!$J$32 &amp;"项目进度计划!$a$" &amp; MATCH('临-任务'!AF386,项目进度计划!$A:$A,0),"[" &amp;'临-任务'!AF386 &amp; "]" &amp; VLOOKUP('临-任务'!AF386,项目进度计划!$A:$C,3,FALSE)))</f>
        <v/>
      </c>
      <c r="E386" s="14" t="str">
        <f ca="1">IF('临-任务'!AG386="","",HYPERLINK(项目参数!$J$32 &amp;"项目进度计划!$a$" &amp; MATCH('临-任务'!AG386,项目进度计划!$A:$A,0),"[" &amp;'临-任务'!AG386 &amp; "]" &amp; VLOOKUP('临-任务'!AG386,项目进度计划!$A:$C,3,FALSE)))</f>
        <v/>
      </c>
      <c r="F386" s="14" t="str">
        <f ca="1">IF('临-任务'!AH386="","",HYPERLINK(项目参数!$J$32 &amp;"项目进度计划!$a$" &amp; MATCH('临-任务'!AH386,项目进度计划!$A:$A,0),"[" &amp;'临-任务'!AH386 &amp; "]" &amp; VLOOKUP('临-任务'!AH386,项目进度计划!$A:$C,3,FALSE)))</f>
        <v/>
      </c>
    </row>
    <row r="387" spans="1:6">
      <c r="A387" s="14" t="str">
        <f>IF('临-任务'!S387,'临-任务'!P387,"")</f>
        <v/>
      </c>
      <c r="B387" s="14" t="str">
        <f ca="1">IF('临-任务'!AD387="","",HYPERLINK(项目参数!$J$32 &amp;"项目进度计划!$a$" &amp; MATCH('临-任务'!AD387,项目进度计划!$A:$A,0),"[" &amp;'临-任务'!AD387 &amp; "]" &amp; VLOOKUP('临-任务'!AD387,项目进度计划!$A:$C,3,FALSE)))</f>
        <v/>
      </c>
      <c r="C387" s="14" t="str">
        <f ca="1">IF('临-任务'!AE387="","",HYPERLINK(项目参数!$J$32 &amp;"项目进度计划!$a$" &amp; MATCH('临-任务'!AE387,项目进度计划!$A:$A,0),"[" &amp;'临-任务'!AE387 &amp; "]" &amp; VLOOKUP('临-任务'!AE387,项目进度计划!$A:$C,3,FALSE)))</f>
        <v/>
      </c>
      <c r="D387" s="14" t="str">
        <f ca="1">IF('临-任务'!AF387="","",HYPERLINK(项目参数!$J$32 &amp;"项目进度计划!$a$" &amp; MATCH('临-任务'!AF387,项目进度计划!$A:$A,0),"[" &amp;'临-任务'!AF387 &amp; "]" &amp; VLOOKUP('临-任务'!AF387,项目进度计划!$A:$C,3,FALSE)))</f>
        <v/>
      </c>
      <c r="E387" s="14" t="str">
        <f ca="1">IF('临-任务'!AG387="","",HYPERLINK(项目参数!$J$32 &amp;"项目进度计划!$a$" &amp; MATCH('临-任务'!AG387,项目进度计划!$A:$A,0),"[" &amp;'临-任务'!AG387 &amp; "]" &amp; VLOOKUP('临-任务'!AG387,项目进度计划!$A:$C,3,FALSE)))</f>
        <v/>
      </c>
      <c r="F387" s="14" t="str">
        <f ca="1">IF('临-任务'!AH387="","",HYPERLINK(项目参数!$J$32 &amp;"项目进度计划!$a$" &amp; MATCH('临-任务'!AH387,项目进度计划!$A:$A,0),"[" &amp;'临-任务'!AH387 &amp; "]" &amp; VLOOKUP('临-任务'!AH387,项目进度计划!$A:$C,3,FALSE)))</f>
        <v/>
      </c>
    </row>
    <row r="388" spans="1:6">
      <c r="A388" s="14" t="str">
        <f>IF('临-任务'!S388,'临-任务'!P388,"")</f>
        <v/>
      </c>
      <c r="B388" s="14" t="str">
        <f ca="1">IF('临-任务'!AD388="","",HYPERLINK(项目参数!$J$32 &amp;"项目进度计划!$a$" &amp; MATCH('临-任务'!AD388,项目进度计划!$A:$A,0),"[" &amp;'临-任务'!AD388 &amp; "]" &amp; VLOOKUP('临-任务'!AD388,项目进度计划!$A:$C,3,FALSE)))</f>
        <v/>
      </c>
      <c r="C388" s="14" t="str">
        <f ca="1">IF('临-任务'!AE388="","",HYPERLINK(项目参数!$J$32 &amp;"项目进度计划!$a$" &amp; MATCH('临-任务'!AE388,项目进度计划!$A:$A,0),"[" &amp;'临-任务'!AE388 &amp; "]" &amp; VLOOKUP('临-任务'!AE388,项目进度计划!$A:$C,3,FALSE)))</f>
        <v/>
      </c>
      <c r="D388" s="14" t="str">
        <f ca="1">IF('临-任务'!AF388="","",HYPERLINK(项目参数!$J$32 &amp;"项目进度计划!$a$" &amp; MATCH('临-任务'!AF388,项目进度计划!$A:$A,0),"[" &amp;'临-任务'!AF388 &amp; "]" &amp; VLOOKUP('临-任务'!AF388,项目进度计划!$A:$C,3,FALSE)))</f>
        <v/>
      </c>
      <c r="E388" s="14" t="str">
        <f ca="1">IF('临-任务'!AG388="","",HYPERLINK(项目参数!$J$32 &amp;"项目进度计划!$a$" &amp; MATCH('临-任务'!AG388,项目进度计划!$A:$A,0),"[" &amp;'临-任务'!AG388 &amp; "]" &amp; VLOOKUP('临-任务'!AG388,项目进度计划!$A:$C,3,FALSE)))</f>
        <v/>
      </c>
      <c r="F388" s="14" t="str">
        <f ca="1">IF('临-任务'!AH388="","",HYPERLINK(项目参数!$J$32 &amp;"项目进度计划!$a$" &amp; MATCH('临-任务'!AH388,项目进度计划!$A:$A,0),"[" &amp;'临-任务'!AH388 &amp; "]" &amp; VLOOKUP('临-任务'!AH388,项目进度计划!$A:$C,3,FALSE)))</f>
        <v/>
      </c>
    </row>
    <row r="389" spans="1:6">
      <c r="A389" s="14" t="str">
        <f>IF('临-任务'!S389,'临-任务'!P389,"")</f>
        <v/>
      </c>
      <c r="B389" s="14" t="str">
        <f ca="1">IF('临-任务'!AD389="","",HYPERLINK(项目参数!$J$32 &amp;"项目进度计划!$a$" &amp; MATCH('临-任务'!AD389,项目进度计划!$A:$A,0),"[" &amp;'临-任务'!AD389 &amp; "]" &amp; VLOOKUP('临-任务'!AD389,项目进度计划!$A:$C,3,FALSE)))</f>
        <v/>
      </c>
      <c r="C389" s="14" t="str">
        <f ca="1">IF('临-任务'!AE389="","",HYPERLINK(项目参数!$J$32 &amp;"项目进度计划!$a$" &amp; MATCH('临-任务'!AE389,项目进度计划!$A:$A,0),"[" &amp;'临-任务'!AE389 &amp; "]" &amp; VLOOKUP('临-任务'!AE389,项目进度计划!$A:$C,3,FALSE)))</f>
        <v/>
      </c>
      <c r="D389" s="14" t="str">
        <f ca="1">IF('临-任务'!AF389="","",HYPERLINK(项目参数!$J$32 &amp;"项目进度计划!$a$" &amp; MATCH('临-任务'!AF389,项目进度计划!$A:$A,0),"[" &amp;'临-任务'!AF389 &amp; "]" &amp; VLOOKUP('临-任务'!AF389,项目进度计划!$A:$C,3,FALSE)))</f>
        <v/>
      </c>
      <c r="E389" s="14" t="str">
        <f ca="1">IF('临-任务'!AG389="","",HYPERLINK(项目参数!$J$32 &amp;"项目进度计划!$a$" &amp; MATCH('临-任务'!AG389,项目进度计划!$A:$A,0),"[" &amp;'临-任务'!AG389 &amp; "]" &amp; VLOOKUP('临-任务'!AG389,项目进度计划!$A:$C,3,FALSE)))</f>
        <v/>
      </c>
      <c r="F389" s="14" t="str">
        <f ca="1">IF('临-任务'!AH389="","",HYPERLINK(项目参数!$J$32 &amp;"项目进度计划!$a$" &amp; MATCH('临-任务'!AH389,项目进度计划!$A:$A,0),"[" &amp;'临-任务'!AH389 &amp; "]" &amp; VLOOKUP('临-任务'!AH389,项目进度计划!$A:$C,3,FALSE)))</f>
        <v/>
      </c>
    </row>
    <row r="390" spans="1:6">
      <c r="A390" s="14" t="str">
        <f>IF('临-任务'!S390,'临-任务'!P390,"")</f>
        <v/>
      </c>
      <c r="B390" s="14" t="str">
        <f ca="1">IF('临-任务'!AD390="","",HYPERLINK(项目参数!$J$32 &amp;"项目进度计划!$a$" &amp; MATCH('临-任务'!AD390,项目进度计划!$A:$A,0),"[" &amp;'临-任务'!AD390 &amp; "]" &amp; VLOOKUP('临-任务'!AD390,项目进度计划!$A:$C,3,FALSE)))</f>
        <v/>
      </c>
      <c r="C390" s="14" t="str">
        <f ca="1">IF('临-任务'!AE390="","",HYPERLINK(项目参数!$J$32 &amp;"项目进度计划!$a$" &amp; MATCH('临-任务'!AE390,项目进度计划!$A:$A,0),"[" &amp;'临-任务'!AE390 &amp; "]" &amp; VLOOKUP('临-任务'!AE390,项目进度计划!$A:$C,3,FALSE)))</f>
        <v/>
      </c>
      <c r="D390" s="14" t="str">
        <f ca="1">IF('临-任务'!AF390="","",HYPERLINK(项目参数!$J$32 &amp;"项目进度计划!$a$" &amp; MATCH('临-任务'!AF390,项目进度计划!$A:$A,0),"[" &amp;'临-任务'!AF390 &amp; "]" &amp; VLOOKUP('临-任务'!AF390,项目进度计划!$A:$C,3,FALSE)))</f>
        <v/>
      </c>
      <c r="E390" s="14" t="str">
        <f ca="1">IF('临-任务'!AG390="","",HYPERLINK(项目参数!$J$32 &amp;"项目进度计划!$a$" &amp; MATCH('临-任务'!AG390,项目进度计划!$A:$A,0),"[" &amp;'临-任务'!AG390 &amp; "]" &amp; VLOOKUP('临-任务'!AG390,项目进度计划!$A:$C,3,FALSE)))</f>
        <v/>
      </c>
      <c r="F390" s="14" t="str">
        <f ca="1">IF('临-任务'!AH390="","",HYPERLINK(项目参数!$J$32 &amp;"项目进度计划!$a$" &amp; MATCH('临-任务'!AH390,项目进度计划!$A:$A,0),"[" &amp;'临-任务'!AH390 &amp; "]" &amp; VLOOKUP('临-任务'!AH390,项目进度计划!$A:$C,3,FALSE)))</f>
        <v/>
      </c>
    </row>
    <row r="391" spans="1:6">
      <c r="A391" s="14" t="str">
        <f>IF('临-任务'!S391,'临-任务'!P391,"")</f>
        <v/>
      </c>
      <c r="B391" s="14" t="str">
        <f ca="1">IF('临-任务'!AD391="","",HYPERLINK(项目参数!$J$32 &amp;"项目进度计划!$a$" &amp; MATCH('临-任务'!AD391,项目进度计划!$A:$A,0),"[" &amp;'临-任务'!AD391 &amp; "]" &amp; VLOOKUP('临-任务'!AD391,项目进度计划!$A:$C,3,FALSE)))</f>
        <v/>
      </c>
      <c r="C391" s="14" t="str">
        <f ca="1">IF('临-任务'!AE391="","",HYPERLINK(项目参数!$J$32 &amp;"项目进度计划!$a$" &amp; MATCH('临-任务'!AE391,项目进度计划!$A:$A,0),"[" &amp;'临-任务'!AE391 &amp; "]" &amp; VLOOKUP('临-任务'!AE391,项目进度计划!$A:$C,3,FALSE)))</f>
        <v/>
      </c>
      <c r="D391" s="14" t="str">
        <f ca="1">IF('临-任务'!AF391="","",HYPERLINK(项目参数!$J$32 &amp;"项目进度计划!$a$" &amp; MATCH('临-任务'!AF391,项目进度计划!$A:$A,0),"[" &amp;'临-任务'!AF391 &amp; "]" &amp; VLOOKUP('临-任务'!AF391,项目进度计划!$A:$C,3,FALSE)))</f>
        <v/>
      </c>
      <c r="E391" s="14" t="str">
        <f ca="1">IF('临-任务'!AG391="","",HYPERLINK(项目参数!$J$32 &amp;"项目进度计划!$a$" &amp; MATCH('临-任务'!AG391,项目进度计划!$A:$A,0),"[" &amp;'临-任务'!AG391 &amp; "]" &amp; VLOOKUP('临-任务'!AG391,项目进度计划!$A:$C,3,FALSE)))</f>
        <v/>
      </c>
      <c r="F391" s="14" t="str">
        <f ca="1">IF('临-任务'!AH391="","",HYPERLINK(项目参数!$J$32 &amp;"项目进度计划!$a$" &amp; MATCH('临-任务'!AH391,项目进度计划!$A:$A,0),"[" &amp;'临-任务'!AH391 &amp; "]" &amp; VLOOKUP('临-任务'!AH391,项目进度计划!$A:$C,3,FALSE)))</f>
        <v/>
      </c>
    </row>
    <row r="392" spans="1:6">
      <c r="A392" s="14" t="str">
        <f>IF('临-任务'!S392,'临-任务'!P392,"")</f>
        <v/>
      </c>
      <c r="B392" s="14" t="str">
        <f ca="1">IF('临-任务'!AD392="","",HYPERLINK(项目参数!$J$32 &amp;"项目进度计划!$a$" &amp; MATCH('临-任务'!AD392,项目进度计划!$A:$A,0),"[" &amp;'临-任务'!AD392 &amp; "]" &amp; VLOOKUP('临-任务'!AD392,项目进度计划!$A:$C,3,FALSE)))</f>
        <v/>
      </c>
      <c r="C392" s="14" t="str">
        <f ca="1">IF('临-任务'!AE392="","",HYPERLINK(项目参数!$J$32 &amp;"项目进度计划!$a$" &amp; MATCH('临-任务'!AE392,项目进度计划!$A:$A,0),"[" &amp;'临-任务'!AE392 &amp; "]" &amp; VLOOKUP('临-任务'!AE392,项目进度计划!$A:$C,3,FALSE)))</f>
        <v/>
      </c>
      <c r="D392" s="14" t="str">
        <f ca="1">IF('临-任务'!AF392="","",HYPERLINK(项目参数!$J$32 &amp;"项目进度计划!$a$" &amp; MATCH('临-任务'!AF392,项目进度计划!$A:$A,0),"[" &amp;'临-任务'!AF392 &amp; "]" &amp; VLOOKUP('临-任务'!AF392,项目进度计划!$A:$C,3,FALSE)))</f>
        <v/>
      </c>
      <c r="E392" s="14" t="str">
        <f ca="1">IF('临-任务'!AG392="","",HYPERLINK(项目参数!$J$32 &amp;"项目进度计划!$a$" &amp; MATCH('临-任务'!AG392,项目进度计划!$A:$A,0),"[" &amp;'临-任务'!AG392 &amp; "]" &amp; VLOOKUP('临-任务'!AG392,项目进度计划!$A:$C,3,FALSE)))</f>
        <v/>
      </c>
      <c r="F392" s="14" t="str">
        <f ca="1">IF('临-任务'!AH392="","",HYPERLINK(项目参数!$J$32 &amp;"项目进度计划!$a$" &amp; MATCH('临-任务'!AH392,项目进度计划!$A:$A,0),"[" &amp;'临-任务'!AH392 &amp; "]" &amp; VLOOKUP('临-任务'!AH392,项目进度计划!$A:$C,3,FALSE)))</f>
        <v/>
      </c>
    </row>
    <row r="393" spans="1:6">
      <c r="A393" s="14" t="str">
        <f>IF('临-任务'!S393,'临-任务'!P393,"")</f>
        <v/>
      </c>
      <c r="B393" s="14" t="str">
        <f ca="1">IF('临-任务'!AD393="","",HYPERLINK(项目参数!$J$32 &amp;"项目进度计划!$a$" &amp; MATCH('临-任务'!AD393,项目进度计划!$A:$A,0),"[" &amp;'临-任务'!AD393 &amp; "]" &amp; VLOOKUP('临-任务'!AD393,项目进度计划!$A:$C,3,FALSE)))</f>
        <v/>
      </c>
      <c r="C393" s="14" t="str">
        <f ca="1">IF('临-任务'!AE393="","",HYPERLINK(项目参数!$J$32 &amp;"项目进度计划!$a$" &amp; MATCH('临-任务'!AE393,项目进度计划!$A:$A,0),"[" &amp;'临-任务'!AE393 &amp; "]" &amp; VLOOKUP('临-任务'!AE393,项目进度计划!$A:$C,3,FALSE)))</f>
        <v/>
      </c>
      <c r="D393" s="14" t="str">
        <f ca="1">IF('临-任务'!AF393="","",HYPERLINK(项目参数!$J$32 &amp;"项目进度计划!$a$" &amp; MATCH('临-任务'!AF393,项目进度计划!$A:$A,0),"[" &amp;'临-任务'!AF393 &amp; "]" &amp; VLOOKUP('临-任务'!AF393,项目进度计划!$A:$C,3,FALSE)))</f>
        <v/>
      </c>
      <c r="E393" s="14" t="str">
        <f ca="1">IF('临-任务'!AG393="","",HYPERLINK(项目参数!$J$32 &amp;"项目进度计划!$a$" &amp; MATCH('临-任务'!AG393,项目进度计划!$A:$A,0),"[" &amp;'临-任务'!AG393 &amp; "]" &amp; VLOOKUP('临-任务'!AG393,项目进度计划!$A:$C,3,FALSE)))</f>
        <v/>
      </c>
      <c r="F393" s="14" t="str">
        <f ca="1">IF('临-任务'!AH393="","",HYPERLINK(项目参数!$J$32 &amp;"项目进度计划!$a$" &amp; MATCH('临-任务'!AH393,项目进度计划!$A:$A,0),"[" &amp;'临-任务'!AH393 &amp; "]" &amp; VLOOKUP('临-任务'!AH393,项目进度计划!$A:$C,3,FALSE)))</f>
        <v/>
      </c>
    </row>
    <row r="394" spans="1:6">
      <c r="A394" s="14" t="str">
        <f>IF('临-任务'!S394,'临-任务'!P394,"")</f>
        <v/>
      </c>
      <c r="B394" s="14" t="str">
        <f ca="1">IF('临-任务'!AD394="","",HYPERLINK(项目参数!$J$32 &amp;"项目进度计划!$a$" &amp; MATCH('临-任务'!AD394,项目进度计划!$A:$A,0),"[" &amp;'临-任务'!AD394 &amp; "]" &amp; VLOOKUP('临-任务'!AD394,项目进度计划!$A:$C,3,FALSE)))</f>
        <v/>
      </c>
      <c r="C394" s="14" t="str">
        <f ca="1">IF('临-任务'!AE394="","",HYPERLINK(项目参数!$J$32 &amp;"项目进度计划!$a$" &amp; MATCH('临-任务'!AE394,项目进度计划!$A:$A,0),"[" &amp;'临-任务'!AE394 &amp; "]" &amp; VLOOKUP('临-任务'!AE394,项目进度计划!$A:$C,3,FALSE)))</f>
        <v/>
      </c>
      <c r="D394" s="14" t="str">
        <f ca="1">IF('临-任务'!AF394="","",HYPERLINK(项目参数!$J$32 &amp;"项目进度计划!$a$" &amp; MATCH('临-任务'!AF394,项目进度计划!$A:$A,0),"[" &amp;'临-任务'!AF394 &amp; "]" &amp; VLOOKUP('临-任务'!AF394,项目进度计划!$A:$C,3,FALSE)))</f>
        <v/>
      </c>
      <c r="E394" s="14" t="str">
        <f ca="1">IF('临-任务'!AG394="","",HYPERLINK(项目参数!$J$32 &amp;"项目进度计划!$a$" &amp; MATCH('临-任务'!AG394,项目进度计划!$A:$A,0),"[" &amp;'临-任务'!AG394 &amp; "]" &amp; VLOOKUP('临-任务'!AG394,项目进度计划!$A:$C,3,FALSE)))</f>
        <v/>
      </c>
      <c r="F394" s="14" t="str">
        <f ca="1">IF('临-任务'!AH394="","",HYPERLINK(项目参数!$J$32 &amp;"项目进度计划!$a$" &amp; MATCH('临-任务'!AH394,项目进度计划!$A:$A,0),"[" &amp;'临-任务'!AH394 &amp; "]" &amp; VLOOKUP('临-任务'!AH394,项目进度计划!$A:$C,3,FALSE)))</f>
        <v/>
      </c>
    </row>
    <row r="395" spans="1:6">
      <c r="A395" s="14" t="str">
        <f>IF('临-任务'!S395,'临-任务'!P395,"")</f>
        <v/>
      </c>
      <c r="B395" s="14" t="str">
        <f ca="1">IF('临-任务'!AD395="","",HYPERLINK(项目参数!$J$32 &amp;"项目进度计划!$a$" &amp; MATCH('临-任务'!AD395,项目进度计划!$A:$A,0),"[" &amp;'临-任务'!AD395 &amp; "]" &amp; VLOOKUP('临-任务'!AD395,项目进度计划!$A:$C,3,FALSE)))</f>
        <v/>
      </c>
      <c r="C395" s="14" t="str">
        <f ca="1">IF('临-任务'!AE395="","",HYPERLINK(项目参数!$J$32 &amp;"项目进度计划!$a$" &amp; MATCH('临-任务'!AE395,项目进度计划!$A:$A,0),"[" &amp;'临-任务'!AE395 &amp; "]" &amp; VLOOKUP('临-任务'!AE395,项目进度计划!$A:$C,3,FALSE)))</f>
        <v/>
      </c>
      <c r="D395" s="14" t="str">
        <f ca="1">IF('临-任务'!AF395="","",HYPERLINK(项目参数!$J$32 &amp;"项目进度计划!$a$" &amp; MATCH('临-任务'!AF395,项目进度计划!$A:$A,0),"[" &amp;'临-任务'!AF395 &amp; "]" &amp; VLOOKUP('临-任务'!AF395,项目进度计划!$A:$C,3,FALSE)))</f>
        <v/>
      </c>
      <c r="E395" s="14" t="str">
        <f ca="1">IF('临-任务'!AG395="","",HYPERLINK(项目参数!$J$32 &amp;"项目进度计划!$a$" &amp; MATCH('临-任务'!AG395,项目进度计划!$A:$A,0),"[" &amp;'临-任务'!AG395 &amp; "]" &amp; VLOOKUP('临-任务'!AG395,项目进度计划!$A:$C,3,FALSE)))</f>
        <v/>
      </c>
      <c r="F395" s="14" t="str">
        <f ca="1">IF('临-任务'!AH395="","",HYPERLINK(项目参数!$J$32 &amp;"项目进度计划!$a$" &amp; MATCH('临-任务'!AH395,项目进度计划!$A:$A,0),"[" &amp;'临-任务'!AH395 &amp; "]" &amp; VLOOKUP('临-任务'!AH395,项目进度计划!$A:$C,3,FALSE)))</f>
        <v/>
      </c>
    </row>
    <row r="396" spans="1:6">
      <c r="A396" s="14" t="str">
        <f>IF('临-任务'!S396,'临-任务'!P396,"")</f>
        <v/>
      </c>
      <c r="B396" s="14" t="str">
        <f ca="1">IF('临-任务'!AD396="","",HYPERLINK(项目参数!$J$32 &amp;"项目进度计划!$a$" &amp; MATCH('临-任务'!AD396,项目进度计划!$A:$A,0),"[" &amp;'临-任务'!AD396 &amp; "]" &amp; VLOOKUP('临-任务'!AD396,项目进度计划!$A:$C,3,FALSE)))</f>
        <v/>
      </c>
      <c r="C396" s="14" t="str">
        <f ca="1">IF('临-任务'!AE396="","",HYPERLINK(项目参数!$J$32 &amp;"项目进度计划!$a$" &amp; MATCH('临-任务'!AE396,项目进度计划!$A:$A,0),"[" &amp;'临-任务'!AE396 &amp; "]" &amp; VLOOKUP('临-任务'!AE396,项目进度计划!$A:$C,3,FALSE)))</f>
        <v/>
      </c>
      <c r="D396" s="14" t="str">
        <f ca="1">IF('临-任务'!AF396="","",HYPERLINK(项目参数!$J$32 &amp;"项目进度计划!$a$" &amp; MATCH('临-任务'!AF396,项目进度计划!$A:$A,0),"[" &amp;'临-任务'!AF396 &amp; "]" &amp; VLOOKUP('临-任务'!AF396,项目进度计划!$A:$C,3,FALSE)))</f>
        <v/>
      </c>
      <c r="E396" s="14" t="str">
        <f ca="1">IF('临-任务'!AG396="","",HYPERLINK(项目参数!$J$32 &amp;"项目进度计划!$a$" &amp; MATCH('临-任务'!AG396,项目进度计划!$A:$A,0),"[" &amp;'临-任务'!AG396 &amp; "]" &amp; VLOOKUP('临-任务'!AG396,项目进度计划!$A:$C,3,FALSE)))</f>
        <v/>
      </c>
      <c r="F396" s="14" t="str">
        <f ca="1">IF('临-任务'!AH396="","",HYPERLINK(项目参数!$J$32 &amp;"项目进度计划!$a$" &amp; MATCH('临-任务'!AH396,项目进度计划!$A:$A,0),"[" &amp;'临-任务'!AH396 &amp; "]" &amp; VLOOKUP('临-任务'!AH396,项目进度计划!$A:$C,3,FALSE)))</f>
        <v/>
      </c>
    </row>
    <row r="397" spans="1:6">
      <c r="A397" s="14" t="str">
        <f>IF('临-任务'!S397,'临-任务'!P397,"")</f>
        <v/>
      </c>
      <c r="B397" s="14" t="str">
        <f ca="1">IF('临-任务'!AD397="","",HYPERLINK(项目参数!$J$32 &amp;"项目进度计划!$a$" &amp; MATCH('临-任务'!AD397,项目进度计划!$A:$A,0),"[" &amp;'临-任务'!AD397 &amp; "]" &amp; VLOOKUP('临-任务'!AD397,项目进度计划!$A:$C,3,FALSE)))</f>
        <v/>
      </c>
      <c r="C397" s="14" t="str">
        <f ca="1">IF('临-任务'!AE397="","",HYPERLINK(项目参数!$J$32 &amp;"项目进度计划!$a$" &amp; MATCH('临-任务'!AE397,项目进度计划!$A:$A,0),"[" &amp;'临-任务'!AE397 &amp; "]" &amp; VLOOKUP('临-任务'!AE397,项目进度计划!$A:$C,3,FALSE)))</f>
        <v/>
      </c>
      <c r="D397" s="14" t="str">
        <f ca="1">IF('临-任务'!AF397="","",HYPERLINK(项目参数!$J$32 &amp;"项目进度计划!$a$" &amp; MATCH('临-任务'!AF397,项目进度计划!$A:$A,0),"[" &amp;'临-任务'!AF397 &amp; "]" &amp; VLOOKUP('临-任务'!AF397,项目进度计划!$A:$C,3,FALSE)))</f>
        <v/>
      </c>
      <c r="E397" s="14" t="str">
        <f ca="1">IF('临-任务'!AG397="","",HYPERLINK(项目参数!$J$32 &amp;"项目进度计划!$a$" &amp; MATCH('临-任务'!AG397,项目进度计划!$A:$A,0),"[" &amp;'临-任务'!AG397 &amp; "]" &amp; VLOOKUP('临-任务'!AG397,项目进度计划!$A:$C,3,FALSE)))</f>
        <v/>
      </c>
      <c r="F397" s="14" t="str">
        <f ca="1">IF('临-任务'!AH397="","",HYPERLINK(项目参数!$J$32 &amp;"项目进度计划!$a$" &amp; MATCH('临-任务'!AH397,项目进度计划!$A:$A,0),"[" &amp;'临-任务'!AH397 &amp; "]" &amp; VLOOKUP('临-任务'!AH397,项目进度计划!$A:$C,3,FALSE)))</f>
        <v/>
      </c>
    </row>
    <row r="398" spans="1:6">
      <c r="A398" s="14" t="str">
        <f>IF('临-任务'!S398,'临-任务'!P398,"")</f>
        <v/>
      </c>
      <c r="B398" s="14" t="str">
        <f ca="1">IF('临-任务'!AD398="","",HYPERLINK(项目参数!$J$32 &amp;"项目进度计划!$a$" &amp; MATCH('临-任务'!AD398,项目进度计划!$A:$A,0),"[" &amp;'临-任务'!AD398 &amp; "]" &amp; VLOOKUP('临-任务'!AD398,项目进度计划!$A:$C,3,FALSE)))</f>
        <v/>
      </c>
      <c r="C398" s="14" t="str">
        <f ca="1">IF('临-任务'!AE398="","",HYPERLINK(项目参数!$J$32 &amp;"项目进度计划!$a$" &amp; MATCH('临-任务'!AE398,项目进度计划!$A:$A,0),"[" &amp;'临-任务'!AE398 &amp; "]" &amp; VLOOKUP('临-任务'!AE398,项目进度计划!$A:$C,3,FALSE)))</f>
        <v/>
      </c>
      <c r="D398" s="14" t="str">
        <f ca="1">IF('临-任务'!AF398="","",HYPERLINK(项目参数!$J$32 &amp;"项目进度计划!$a$" &amp; MATCH('临-任务'!AF398,项目进度计划!$A:$A,0),"[" &amp;'临-任务'!AF398 &amp; "]" &amp; VLOOKUP('临-任务'!AF398,项目进度计划!$A:$C,3,FALSE)))</f>
        <v/>
      </c>
      <c r="E398" s="14" t="str">
        <f ca="1">IF('临-任务'!AG398="","",HYPERLINK(项目参数!$J$32 &amp;"项目进度计划!$a$" &amp; MATCH('临-任务'!AG398,项目进度计划!$A:$A,0),"[" &amp;'临-任务'!AG398 &amp; "]" &amp; VLOOKUP('临-任务'!AG398,项目进度计划!$A:$C,3,FALSE)))</f>
        <v/>
      </c>
      <c r="F398" s="14" t="str">
        <f ca="1">IF('临-任务'!AH398="","",HYPERLINK(项目参数!$J$32 &amp;"项目进度计划!$a$" &amp; MATCH('临-任务'!AH398,项目进度计划!$A:$A,0),"[" &amp;'临-任务'!AH398 &amp; "]" &amp; VLOOKUP('临-任务'!AH398,项目进度计划!$A:$C,3,FALSE)))</f>
        <v/>
      </c>
    </row>
    <row r="399" spans="1:6">
      <c r="A399" s="14" t="str">
        <f>IF('临-任务'!S399,'临-任务'!P399,"")</f>
        <v/>
      </c>
      <c r="B399" s="14" t="str">
        <f ca="1">IF('临-任务'!AD399="","",HYPERLINK(项目参数!$J$32 &amp;"项目进度计划!$a$" &amp; MATCH('临-任务'!AD399,项目进度计划!$A:$A,0),"[" &amp;'临-任务'!AD399 &amp; "]" &amp; VLOOKUP('临-任务'!AD399,项目进度计划!$A:$C,3,FALSE)))</f>
        <v/>
      </c>
      <c r="C399" s="14" t="str">
        <f ca="1">IF('临-任务'!AE399="","",HYPERLINK(项目参数!$J$32 &amp;"项目进度计划!$a$" &amp; MATCH('临-任务'!AE399,项目进度计划!$A:$A,0),"[" &amp;'临-任务'!AE399 &amp; "]" &amp; VLOOKUP('临-任务'!AE399,项目进度计划!$A:$C,3,FALSE)))</f>
        <v/>
      </c>
      <c r="D399" s="14" t="str">
        <f ca="1">IF('临-任务'!AF399="","",HYPERLINK(项目参数!$J$32 &amp;"项目进度计划!$a$" &amp; MATCH('临-任务'!AF399,项目进度计划!$A:$A,0),"[" &amp;'临-任务'!AF399 &amp; "]" &amp; VLOOKUP('临-任务'!AF399,项目进度计划!$A:$C,3,FALSE)))</f>
        <v/>
      </c>
      <c r="E399" s="14" t="str">
        <f ca="1">IF('临-任务'!AG399="","",HYPERLINK(项目参数!$J$32 &amp;"项目进度计划!$a$" &amp; MATCH('临-任务'!AG399,项目进度计划!$A:$A,0),"[" &amp;'临-任务'!AG399 &amp; "]" &amp; VLOOKUP('临-任务'!AG399,项目进度计划!$A:$C,3,FALSE)))</f>
        <v/>
      </c>
      <c r="F399" s="14" t="str">
        <f ca="1">IF('临-任务'!AH399="","",HYPERLINK(项目参数!$J$32 &amp;"项目进度计划!$a$" &amp; MATCH('临-任务'!AH399,项目进度计划!$A:$A,0),"[" &amp;'临-任务'!AH399 &amp; "]" &amp; VLOOKUP('临-任务'!AH399,项目进度计划!$A:$C,3,FALSE)))</f>
        <v/>
      </c>
    </row>
    <row r="400" spans="1:6">
      <c r="A400" s="14" t="str">
        <f>IF('临-任务'!S400,'临-任务'!P400,"")</f>
        <v/>
      </c>
      <c r="B400" s="14" t="str">
        <f ca="1">IF('临-任务'!AD400="","",HYPERLINK(项目参数!$J$32 &amp;"项目进度计划!$a$" &amp; MATCH('临-任务'!AD400,项目进度计划!$A:$A,0),"[" &amp;'临-任务'!AD400 &amp; "]" &amp; VLOOKUP('临-任务'!AD400,项目进度计划!$A:$C,3,FALSE)))</f>
        <v/>
      </c>
      <c r="C400" s="14" t="str">
        <f ca="1">IF('临-任务'!AE400="","",HYPERLINK(项目参数!$J$32 &amp;"项目进度计划!$a$" &amp; MATCH('临-任务'!AE400,项目进度计划!$A:$A,0),"[" &amp;'临-任务'!AE400 &amp; "]" &amp; VLOOKUP('临-任务'!AE400,项目进度计划!$A:$C,3,FALSE)))</f>
        <v/>
      </c>
      <c r="D400" s="14" t="str">
        <f ca="1">IF('临-任务'!AF400="","",HYPERLINK(项目参数!$J$32 &amp;"项目进度计划!$a$" &amp; MATCH('临-任务'!AF400,项目进度计划!$A:$A,0),"[" &amp;'临-任务'!AF400 &amp; "]" &amp; VLOOKUP('临-任务'!AF400,项目进度计划!$A:$C,3,FALSE)))</f>
        <v/>
      </c>
      <c r="E400" s="14" t="str">
        <f ca="1">IF('临-任务'!AG400="","",HYPERLINK(项目参数!$J$32 &amp;"项目进度计划!$a$" &amp; MATCH('临-任务'!AG400,项目进度计划!$A:$A,0),"[" &amp;'临-任务'!AG400 &amp; "]" &amp; VLOOKUP('临-任务'!AG400,项目进度计划!$A:$C,3,FALSE)))</f>
        <v/>
      </c>
      <c r="F400" s="14" t="str">
        <f ca="1">IF('临-任务'!AH400="","",HYPERLINK(项目参数!$J$32 &amp;"项目进度计划!$a$" &amp; MATCH('临-任务'!AH400,项目进度计划!$A:$A,0),"[" &amp;'临-任务'!AH400 &amp; "]" &amp; VLOOKUP('临-任务'!AH400,项目进度计划!$A:$C,3,FALSE)))</f>
        <v/>
      </c>
    </row>
    <row r="401" spans="1:6">
      <c r="A401" s="14" t="str">
        <f>IF('临-任务'!S401,'临-任务'!P401,"")</f>
        <v/>
      </c>
      <c r="B401" s="14" t="str">
        <f ca="1">IF('临-任务'!AD401="","",HYPERLINK(项目参数!$J$32 &amp;"项目进度计划!$a$" &amp; MATCH('临-任务'!AD401,项目进度计划!$A:$A,0),"[" &amp;'临-任务'!AD401 &amp; "]" &amp; VLOOKUP('临-任务'!AD401,项目进度计划!$A:$C,3,FALSE)))</f>
        <v/>
      </c>
      <c r="C401" s="14" t="str">
        <f ca="1">IF('临-任务'!AE401="","",HYPERLINK(项目参数!$J$32 &amp;"项目进度计划!$a$" &amp; MATCH('临-任务'!AE401,项目进度计划!$A:$A,0),"[" &amp;'临-任务'!AE401 &amp; "]" &amp; VLOOKUP('临-任务'!AE401,项目进度计划!$A:$C,3,FALSE)))</f>
        <v/>
      </c>
      <c r="D401" s="14" t="str">
        <f ca="1">IF('临-任务'!AF401="","",HYPERLINK(项目参数!$J$32 &amp;"项目进度计划!$a$" &amp; MATCH('临-任务'!AF401,项目进度计划!$A:$A,0),"[" &amp;'临-任务'!AF401 &amp; "]" &amp; VLOOKUP('临-任务'!AF401,项目进度计划!$A:$C,3,FALSE)))</f>
        <v/>
      </c>
      <c r="E401" s="14" t="str">
        <f ca="1">IF('临-任务'!AG401="","",HYPERLINK(项目参数!$J$32 &amp;"项目进度计划!$a$" &amp; MATCH('临-任务'!AG401,项目进度计划!$A:$A,0),"[" &amp;'临-任务'!AG401 &amp; "]" &amp; VLOOKUP('临-任务'!AG401,项目进度计划!$A:$C,3,FALSE)))</f>
        <v/>
      </c>
      <c r="F401" s="14" t="str">
        <f ca="1">IF('临-任务'!AH401="","",HYPERLINK(项目参数!$J$32 &amp;"项目进度计划!$a$" &amp; MATCH('临-任务'!AH401,项目进度计划!$A:$A,0),"[" &amp;'临-任务'!AH401 &amp; "]" &amp; VLOOKUP('临-任务'!AH401,项目进度计划!$A:$C,3,FALSE)))</f>
        <v/>
      </c>
    </row>
    <row r="402" spans="1:6">
      <c r="A402" s="14" t="str">
        <f>IF('临-任务'!S402,'临-任务'!P402,"")</f>
        <v/>
      </c>
      <c r="B402" s="14" t="str">
        <f ca="1">IF('临-任务'!AD402="","",HYPERLINK(项目参数!$J$32 &amp;"项目进度计划!$a$" &amp; MATCH('临-任务'!AD402,项目进度计划!$A:$A,0),"[" &amp;'临-任务'!AD402 &amp; "]" &amp; VLOOKUP('临-任务'!AD402,项目进度计划!$A:$C,3,FALSE)))</f>
        <v/>
      </c>
      <c r="C402" s="14" t="str">
        <f ca="1">IF('临-任务'!AE402="","",HYPERLINK(项目参数!$J$32 &amp;"项目进度计划!$a$" &amp; MATCH('临-任务'!AE402,项目进度计划!$A:$A,0),"[" &amp;'临-任务'!AE402 &amp; "]" &amp; VLOOKUP('临-任务'!AE402,项目进度计划!$A:$C,3,FALSE)))</f>
        <v/>
      </c>
      <c r="D402" s="14" t="str">
        <f ca="1">IF('临-任务'!AF402="","",HYPERLINK(项目参数!$J$32 &amp;"项目进度计划!$a$" &amp; MATCH('临-任务'!AF402,项目进度计划!$A:$A,0),"[" &amp;'临-任务'!AF402 &amp; "]" &amp; VLOOKUP('临-任务'!AF402,项目进度计划!$A:$C,3,FALSE)))</f>
        <v/>
      </c>
      <c r="E402" s="14" t="str">
        <f ca="1">IF('临-任务'!AG402="","",HYPERLINK(项目参数!$J$32 &amp;"项目进度计划!$a$" &amp; MATCH('临-任务'!AG402,项目进度计划!$A:$A,0),"[" &amp;'临-任务'!AG402 &amp; "]" &amp; VLOOKUP('临-任务'!AG402,项目进度计划!$A:$C,3,FALSE)))</f>
        <v/>
      </c>
      <c r="F402" s="14" t="str">
        <f ca="1">IF('临-任务'!AH402="","",HYPERLINK(项目参数!$J$32 &amp;"项目进度计划!$a$" &amp; MATCH('临-任务'!AH402,项目进度计划!$A:$A,0),"[" &amp;'临-任务'!AH402 &amp; "]" &amp; VLOOKUP('临-任务'!AH402,项目进度计划!$A:$C,3,FALSE)))</f>
        <v/>
      </c>
    </row>
    <row r="403" spans="1:6">
      <c r="A403" s="14" t="str">
        <f>IF('临-任务'!S403,'临-任务'!P403,"")</f>
        <v/>
      </c>
      <c r="B403" s="14" t="str">
        <f ca="1">IF('临-任务'!AD403="","",HYPERLINK(项目参数!$J$32 &amp;"项目进度计划!$a$" &amp; MATCH('临-任务'!AD403,项目进度计划!$A:$A,0),"[" &amp;'临-任务'!AD403 &amp; "]" &amp; VLOOKUP('临-任务'!AD403,项目进度计划!$A:$C,3,FALSE)))</f>
        <v/>
      </c>
      <c r="C403" s="14" t="str">
        <f ca="1">IF('临-任务'!AE403="","",HYPERLINK(项目参数!$J$32 &amp;"项目进度计划!$a$" &amp; MATCH('临-任务'!AE403,项目进度计划!$A:$A,0),"[" &amp;'临-任务'!AE403 &amp; "]" &amp; VLOOKUP('临-任务'!AE403,项目进度计划!$A:$C,3,FALSE)))</f>
        <v/>
      </c>
      <c r="D403" s="14" t="str">
        <f ca="1">IF('临-任务'!AF403="","",HYPERLINK(项目参数!$J$32 &amp;"项目进度计划!$a$" &amp; MATCH('临-任务'!AF403,项目进度计划!$A:$A,0),"[" &amp;'临-任务'!AF403 &amp; "]" &amp; VLOOKUP('临-任务'!AF403,项目进度计划!$A:$C,3,FALSE)))</f>
        <v/>
      </c>
      <c r="E403" s="14" t="str">
        <f ca="1">IF('临-任务'!AG403="","",HYPERLINK(项目参数!$J$32 &amp;"项目进度计划!$a$" &amp; MATCH('临-任务'!AG403,项目进度计划!$A:$A,0),"[" &amp;'临-任务'!AG403 &amp; "]" &amp; VLOOKUP('临-任务'!AG403,项目进度计划!$A:$C,3,FALSE)))</f>
        <v/>
      </c>
      <c r="F403" s="14" t="str">
        <f ca="1">IF('临-任务'!AH403="","",HYPERLINK(项目参数!$J$32 &amp;"项目进度计划!$a$" &amp; MATCH('临-任务'!AH403,项目进度计划!$A:$A,0),"[" &amp;'临-任务'!AH403 &amp; "]" &amp; VLOOKUP('临-任务'!AH403,项目进度计划!$A:$C,3,FALSE)))</f>
        <v/>
      </c>
    </row>
    <row r="404" spans="1:6">
      <c r="A404" s="14" t="str">
        <f>IF('临-任务'!S404,'临-任务'!P404,"")</f>
        <v/>
      </c>
      <c r="B404" s="14" t="str">
        <f ca="1">IF('临-任务'!AD404="","",HYPERLINK(项目参数!$J$32 &amp;"项目进度计划!$a$" &amp; MATCH('临-任务'!AD404,项目进度计划!$A:$A,0),"[" &amp;'临-任务'!AD404 &amp; "]" &amp; VLOOKUP('临-任务'!AD404,项目进度计划!$A:$C,3,FALSE)))</f>
        <v/>
      </c>
      <c r="C404" s="14" t="str">
        <f ca="1">IF('临-任务'!AE404="","",HYPERLINK(项目参数!$J$32 &amp;"项目进度计划!$a$" &amp; MATCH('临-任务'!AE404,项目进度计划!$A:$A,0),"[" &amp;'临-任务'!AE404 &amp; "]" &amp; VLOOKUP('临-任务'!AE404,项目进度计划!$A:$C,3,FALSE)))</f>
        <v/>
      </c>
      <c r="D404" s="14" t="str">
        <f ca="1">IF('临-任务'!AF404="","",HYPERLINK(项目参数!$J$32 &amp;"项目进度计划!$a$" &amp; MATCH('临-任务'!AF404,项目进度计划!$A:$A,0),"[" &amp;'临-任务'!AF404 &amp; "]" &amp; VLOOKUP('临-任务'!AF404,项目进度计划!$A:$C,3,FALSE)))</f>
        <v/>
      </c>
      <c r="E404" s="14" t="str">
        <f ca="1">IF('临-任务'!AG404="","",HYPERLINK(项目参数!$J$32 &amp;"项目进度计划!$a$" &amp; MATCH('临-任务'!AG404,项目进度计划!$A:$A,0),"[" &amp;'临-任务'!AG404 &amp; "]" &amp; VLOOKUP('临-任务'!AG404,项目进度计划!$A:$C,3,FALSE)))</f>
        <v/>
      </c>
      <c r="F404" s="14" t="str">
        <f ca="1">IF('临-任务'!AH404="","",HYPERLINK(项目参数!$J$32 &amp;"项目进度计划!$a$" &amp; MATCH('临-任务'!AH404,项目进度计划!$A:$A,0),"[" &amp;'临-任务'!AH404 &amp; "]" &amp; VLOOKUP('临-任务'!AH404,项目进度计划!$A:$C,3,FALSE)))</f>
        <v/>
      </c>
    </row>
    <row r="405" spans="1:6">
      <c r="A405" s="14" t="str">
        <f>IF('临-任务'!S405,'临-任务'!P405,"")</f>
        <v/>
      </c>
      <c r="B405" s="14" t="str">
        <f ca="1">IF('临-任务'!AD405="","",HYPERLINK(项目参数!$J$32 &amp;"项目进度计划!$a$" &amp; MATCH('临-任务'!AD405,项目进度计划!$A:$A,0),"[" &amp;'临-任务'!AD405 &amp; "]" &amp; VLOOKUP('临-任务'!AD405,项目进度计划!$A:$C,3,FALSE)))</f>
        <v/>
      </c>
      <c r="C405" s="14" t="str">
        <f ca="1">IF('临-任务'!AE405="","",HYPERLINK(项目参数!$J$32 &amp;"项目进度计划!$a$" &amp; MATCH('临-任务'!AE405,项目进度计划!$A:$A,0),"[" &amp;'临-任务'!AE405 &amp; "]" &amp; VLOOKUP('临-任务'!AE405,项目进度计划!$A:$C,3,FALSE)))</f>
        <v/>
      </c>
      <c r="D405" s="14" t="str">
        <f ca="1">IF('临-任务'!AF405="","",HYPERLINK(项目参数!$J$32 &amp;"项目进度计划!$a$" &amp; MATCH('临-任务'!AF405,项目进度计划!$A:$A,0),"[" &amp;'临-任务'!AF405 &amp; "]" &amp; VLOOKUP('临-任务'!AF405,项目进度计划!$A:$C,3,FALSE)))</f>
        <v/>
      </c>
      <c r="E405" s="14" t="str">
        <f ca="1">IF('临-任务'!AG405="","",HYPERLINK(项目参数!$J$32 &amp;"项目进度计划!$a$" &amp; MATCH('临-任务'!AG405,项目进度计划!$A:$A,0),"[" &amp;'临-任务'!AG405 &amp; "]" &amp; VLOOKUP('临-任务'!AG405,项目进度计划!$A:$C,3,FALSE)))</f>
        <v/>
      </c>
      <c r="F405" s="14" t="str">
        <f ca="1">IF('临-任务'!AH405="","",HYPERLINK(项目参数!$J$32 &amp;"项目进度计划!$a$" &amp; MATCH('临-任务'!AH405,项目进度计划!$A:$A,0),"[" &amp;'临-任务'!AH405 &amp; "]" &amp; VLOOKUP('临-任务'!AH405,项目进度计划!$A:$C,3,FALSE)))</f>
        <v/>
      </c>
    </row>
    <row r="406" spans="1:6">
      <c r="A406" s="14" t="str">
        <f>IF('临-任务'!S406,'临-任务'!P406,"")</f>
        <v/>
      </c>
      <c r="B406" s="14" t="str">
        <f ca="1">IF('临-任务'!AD406="","",HYPERLINK(项目参数!$J$32 &amp;"项目进度计划!$a$" &amp; MATCH('临-任务'!AD406,项目进度计划!$A:$A,0),"[" &amp;'临-任务'!AD406 &amp; "]" &amp; VLOOKUP('临-任务'!AD406,项目进度计划!$A:$C,3,FALSE)))</f>
        <v/>
      </c>
      <c r="C406" s="14" t="str">
        <f ca="1">IF('临-任务'!AE406="","",HYPERLINK(项目参数!$J$32 &amp;"项目进度计划!$a$" &amp; MATCH('临-任务'!AE406,项目进度计划!$A:$A,0),"[" &amp;'临-任务'!AE406 &amp; "]" &amp; VLOOKUP('临-任务'!AE406,项目进度计划!$A:$C,3,FALSE)))</f>
        <v/>
      </c>
      <c r="D406" s="14" t="str">
        <f ca="1">IF('临-任务'!AF406="","",HYPERLINK(项目参数!$J$32 &amp;"项目进度计划!$a$" &amp; MATCH('临-任务'!AF406,项目进度计划!$A:$A,0),"[" &amp;'临-任务'!AF406 &amp; "]" &amp; VLOOKUP('临-任务'!AF406,项目进度计划!$A:$C,3,FALSE)))</f>
        <v/>
      </c>
      <c r="E406" s="14" t="str">
        <f ca="1">IF('临-任务'!AG406="","",HYPERLINK(项目参数!$J$32 &amp;"项目进度计划!$a$" &amp; MATCH('临-任务'!AG406,项目进度计划!$A:$A,0),"[" &amp;'临-任务'!AG406 &amp; "]" &amp; VLOOKUP('临-任务'!AG406,项目进度计划!$A:$C,3,FALSE)))</f>
        <v/>
      </c>
      <c r="F406" s="14" t="str">
        <f ca="1">IF('临-任务'!AH406="","",HYPERLINK(项目参数!$J$32 &amp;"项目进度计划!$a$" &amp; MATCH('临-任务'!AH406,项目进度计划!$A:$A,0),"[" &amp;'临-任务'!AH406 &amp; "]" &amp; VLOOKUP('临-任务'!AH406,项目进度计划!$A:$C,3,FALSE)))</f>
        <v/>
      </c>
    </row>
    <row r="407" spans="1:6">
      <c r="A407" s="14" t="str">
        <f>IF('临-任务'!S407,'临-任务'!P407,"")</f>
        <v/>
      </c>
      <c r="B407" s="14" t="str">
        <f ca="1">IF('临-任务'!AD407="","",HYPERLINK(项目参数!$J$32 &amp;"项目进度计划!$a$" &amp; MATCH('临-任务'!AD407,项目进度计划!$A:$A,0),"[" &amp;'临-任务'!AD407 &amp; "]" &amp; VLOOKUP('临-任务'!AD407,项目进度计划!$A:$C,3,FALSE)))</f>
        <v/>
      </c>
      <c r="C407" s="14" t="str">
        <f ca="1">IF('临-任务'!AE407="","",HYPERLINK(项目参数!$J$32 &amp;"项目进度计划!$a$" &amp; MATCH('临-任务'!AE407,项目进度计划!$A:$A,0),"[" &amp;'临-任务'!AE407 &amp; "]" &amp; VLOOKUP('临-任务'!AE407,项目进度计划!$A:$C,3,FALSE)))</f>
        <v/>
      </c>
      <c r="D407" s="14" t="str">
        <f ca="1">IF('临-任务'!AF407="","",HYPERLINK(项目参数!$J$32 &amp;"项目进度计划!$a$" &amp; MATCH('临-任务'!AF407,项目进度计划!$A:$A,0),"[" &amp;'临-任务'!AF407 &amp; "]" &amp; VLOOKUP('临-任务'!AF407,项目进度计划!$A:$C,3,FALSE)))</f>
        <v/>
      </c>
      <c r="E407" s="14" t="str">
        <f ca="1">IF('临-任务'!AG407="","",HYPERLINK(项目参数!$J$32 &amp;"项目进度计划!$a$" &amp; MATCH('临-任务'!AG407,项目进度计划!$A:$A,0),"[" &amp;'临-任务'!AG407 &amp; "]" &amp; VLOOKUP('临-任务'!AG407,项目进度计划!$A:$C,3,FALSE)))</f>
        <v/>
      </c>
      <c r="F407" s="14" t="str">
        <f ca="1">IF('临-任务'!AH407="","",HYPERLINK(项目参数!$J$32 &amp;"项目进度计划!$a$" &amp; MATCH('临-任务'!AH407,项目进度计划!$A:$A,0),"[" &amp;'临-任务'!AH407 &amp; "]" &amp; VLOOKUP('临-任务'!AH407,项目进度计划!$A:$C,3,FALSE)))</f>
        <v/>
      </c>
    </row>
    <row r="408" spans="1:6">
      <c r="A408" s="14" t="str">
        <f>IF('临-任务'!S408,'临-任务'!P408,"")</f>
        <v/>
      </c>
      <c r="B408" s="14" t="str">
        <f ca="1">IF('临-任务'!AD408="","",HYPERLINK(项目参数!$J$32 &amp;"项目进度计划!$a$" &amp; MATCH('临-任务'!AD408,项目进度计划!$A:$A,0),"[" &amp;'临-任务'!AD408 &amp; "]" &amp; VLOOKUP('临-任务'!AD408,项目进度计划!$A:$C,3,FALSE)))</f>
        <v/>
      </c>
      <c r="C408" s="14" t="str">
        <f ca="1">IF('临-任务'!AE408="","",HYPERLINK(项目参数!$J$32 &amp;"项目进度计划!$a$" &amp; MATCH('临-任务'!AE408,项目进度计划!$A:$A,0),"[" &amp;'临-任务'!AE408 &amp; "]" &amp; VLOOKUP('临-任务'!AE408,项目进度计划!$A:$C,3,FALSE)))</f>
        <v/>
      </c>
      <c r="D408" s="14" t="str">
        <f ca="1">IF('临-任务'!AF408="","",HYPERLINK(项目参数!$J$32 &amp;"项目进度计划!$a$" &amp; MATCH('临-任务'!AF408,项目进度计划!$A:$A,0),"[" &amp;'临-任务'!AF408 &amp; "]" &amp; VLOOKUP('临-任务'!AF408,项目进度计划!$A:$C,3,FALSE)))</f>
        <v/>
      </c>
      <c r="E408" s="14" t="str">
        <f ca="1">IF('临-任务'!AG408="","",HYPERLINK(项目参数!$J$32 &amp;"项目进度计划!$a$" &amp; MATCH('临-任务'!AG408,项目进度计划!$A:$A,0),"[" &amp;'临-任务'!AG408 &amp; "]" &amp; VLOOKUP('临-任务'!AG408,项目进度计划!$A:$C,3,FALSE)))</f>
        <v/>
      </c>
      <c r="F408" s="14" t="str">
        <f ca="1">IF('临-任务'!AH408="","",HYPERLINK(项目参数!$J$32 &amp;"项目进度计划!$a$" &amp; MATCH('临-任务'!AH408,项目进度计划!$A:$A,0),"[" &amp;'临-任务'!AH408 &amp; "]" &amp; VLOOKUP('临-任务'!AH408,项目进度计划!$A:$C,3,FALSE)))</f>
        <v/>
      </c>
    </row>
    <row r="409" spans="1:6">
      <c r="A409" s="14" t="str">
        <f>IF('临-任务'!S409,'临-任务'!P409,"")</f>
        <v/>
      </c>
      <c r="B409" s="14" t="str">
        <f ca="1">IF('临-任务'!AD409="","",HYPERLINK(项目参数!$J$32 &amp;"项目进度计划!$a$" &amp; MATCH('临-任务'!AD409,项目进度计划!$A:$A,0),"[" &amp;'临-任务'!AD409 &amp; "]" &amp; VLOOKUP('临-任务'!AD409,项目进度计划!$A:$C,3,FALSE)))</f>
        <v/>
      </c>
      <c r="C409" s="14" t="str">
        <f ca="1">IF('临-任务'!AE409="","",HYPERLINK(项目参数!$J$32 &amp;"项目进度计划!$a$" &amp; MATCH('临-任务'!AE409,项目进度计划!$A:$A,0),"[" &amp;'临-任务'!AE409 &amp; "]" &amp; VLOOKUP('临-任务'!AE409,项目进度计划!$A:$C,3,FALSE)))</f>
        <v/>
      </c>
      <c r="D409" s="14" t="str">
        <f ca="1">IF('临-任务'!AF409="","",HYPERLINK(项目参数!$J$32 &amp;"项目进度计划!$a$" &amp; MATCH('临-任务'!AF409,项目进度计划!$A:$A,0),"[" &amp;'临-任务'!AF409 &amp; "]" &amp; VLOOKUP('临-任务'!AF409,项目进度计划!$A:$C,3,FALSE)))</f>
        <v/>
      </c>
      <c r="E409" s="14" t="str">
        <f ca="1">IF('临-任务'!AG409="","",HYPERLINK(项目参数!$J$32 &amp;"项目进度计划!$a$" &amp; MATCH('临-任务'!AG409,项目进度计划!$A:$A,0),"[" &amp;'临-任务'!AG409 &amp; "]" &amp; VLOOKUP('临-任务'!AG409,项目进度计划!$A:$C,3,FALSE)))</f>
        <v/>
      </c>
      <c r="F409" s="14" t="str">
        <f ca="1">IF('临-任务'!AH409="","",HYPERLINK(项目参数!$J$32 &amp;"项目进度计划!$a$" &amp; MATCH('临-任务'!AH409,项目进度计划!$A:$A,0),"[" &amp;'临-任务'!AH409 &amp; "]" &amp; VLOOKUP('临-任务'!AH409,项目进度计划!$A:$C,3,FALSE)))</f>
        <v/>
      </c>
    </row>
    <row r="410" spans="1:6">
      <c r="A410" s="14" t="str">
        <f>IF('临-任务'!S410,'临-任务'!P410,"")</f>
        <v/>
      </c>
      <c r="B410" s="14" t="str">
        <f ca="1">IF('临-任务'!AD410="","",HYPERLINK(项目参数!$J$32 &amp;"项目进度计划!$a$" &amp; MATCH('临-任务'!AD410,项目进度计划!$A:$A,0),"[" &amp;'临-任务'!AD410 &amp; "]" &amp; VLOOKUP('临-任务'!AD410,项目进度计划!$A:$C,3,FALSE)))</f>
        <v/>
      </c>
      <c r="C410" s="14" t="str">
        <f ca="1">IF('临-任务'!AE410="","",HYPERLINK(项目参数!$J$32 &amp;"项目进度计划!$a$" &amp; MATCH('临-任务'!AE410,项目进度计划!$A:$A,0),"[" &amp;'临-任务'!AE410 &amp; "]" &amp; VLOOKUP('临-任务'!AE410,项目进度计划!$A:$C,3,FALSE)))</f>
        <v/>
      </c>
      <c r="D410" s="14" t="str">
        <f ca="1">IF('临-任务'!AF410="","",HYPERLINK(项目参数!$J$32 &amp;"项目进度计划!$a$" &amp; MATCH('临-任务'!AF410,项目进度计划!$A:$A,0),"[" &amp;'临-任务'!AF410 &amp; "]" &amp; VLOOKUP('临-任务'!AF410,项目进度计划!$A:$C,3,FALSE)))</f>
        <v/>
      </c>
      <c r="E410" s="14" t="str">
        <f ca="1">IF('临-任务'!AG410="","",HYPERLINK(项目参数!$J$32 &amp;"项目进度计划!$a$" &amp; MATCH('临-任务'!AG410,项目进度计划!$A:$A,0),"[" &amp;'临-任务'!AG410 &amp; "]" &amp; VLOOKUP('临-任务'!AG410,项目进度计划!$A:$C,3,FALSE)))</f>
        <v/>
      </c>
      <c r="F410" s="14" t="str">
        <f ca="1">IF('临-任务'!AH410="","",HYPERLINK(项目参数!$J$32 &amp;"项目进度计划!$a$" &amp; MATCH('临-任务'!AH410,项目进度计划!$A:$A,0),"[" &amp;'临-任务'!AH410 &amp; "]" &amp; VLOOKUP('临-任务'!AH410,项目进度计划!$A:$C,3,FALSE)))</f>
        <v/>
      </c>
    </row>
    <row r="411" spans="1:6">
      <c r="A411" s="14" t="str">
        <f>IF('临-任务'!S411,'临-任务'!P411,"")</f>
        <v/>
      </c>
      <c r="B411" s="14" t="str">
        <f ca="1">IF('临-任务'!AD411="","",HYPERLINK(项目参数!$J$32 &amp;"项目进度计划!$a$" &amp; MATCH('临-任务'!AD411,项目进度计划!$A:$A,0),"[" &amp;'临-任务'!AD411 &amp; "]" &amp; VLOOKUP('临-任务'!AD411,项目进度计划!$A:$C,3,FALSE)))</f>
        <v/>
      </c>
      <c r="C411" s="14" t="str">
        <f ca="1">IF('临-任务'!AE411="","",HYPERLINK(项目参数!$J$32 &amp;"项目进度计划!$a$" &amp; MATCH('临-任务'!AE411,项目进度计划!$A:$A,0),"[" &amp;'临-任务'!AE411 &amp; "]" &amp; VLOOKUP('临-任务'!AE411,项目进度计划!$A:$C,3,FALSE)))</f>
        <v/>
      </c>
      <c r="D411" s="14" t="str">
        <f ca="1">IF('临-任务'!AF411="","",HYPERLINK(项目参数!$J$32 &amp;"项目进度计划!$a$" &amp; MATCH('临-任务'!AF411,项目进度计划!$A:$A,0),"[" &amp;'临-任务'!AF411 &amp; "]" &amp; VLOOKUP('临-任务'!AF411,项目进度计划!$A:$C,3,FALSE)))</f>
        <v/>
      </c>
      <c r="E411" s="14" t="str">
        <f ca="1">IF('临-任务'!AG411="","",HYPERLINK(项目参数!$J$32 &amp;"项目进度计划!$a$" &amp; MATCH('临-任务'!AG411,项目进度计划!$A:$A,0),"[" &amp;'临-任务'!AG411 &amp; "]" &amp; VLOOKUP('临-任务'!AG411,项目进度计划!$A:$C,3,FALSE)))</f>
        <v/>
      </c>
      <c r="F411" s="14" t="str">
        <f ca="1">IF('临-任务'!AH411="","",HYPERLINK(项目参数!$J$32 &amp;"项目进度计划!$a$" &amp; MATCH('临-任务'!AH411,项目进度计划!$A:$A,0),"[" &amp;'临-任务'!AH411 &amp; "]" &amp; VLOOKUP('临-任务'!AH411,项目进度计划!$A:$C,3,FALSE)))</f>
        <v/>
      </c>
    </row>
    <row r="412" spans="1:6">
      <c r="A412" s="14" t="str">
        <f>IF('临-任务'!S412,'临-任务'!P412,"")</f>
        <v/>
      </c>
      <c r="B412" s="14" t="str">
        <f ca="1">IF('临-任务'!AD412="","",HYPERLINK(项目参数!$J$32 &amp;"项目进度计划!$a$" &amp; MATCH('临-任务'!AD412,项目进度计划!$A:$A,0),"[" &amp;'临-任务'!AD412 &amp; "]" &amp; VLOOKUP('临-任务'!AD412,项目进度计划!$A:$C,3,FALSE)))</f>
        <v/>
      </c>
      <c r="C412" s="14" t="str">
        <f ca="1">IF('临-任务'!AE412="","",HYPERLINK(项目参数!$J$32 &amp;"项目进度计划!$a$" &amp; MATCH('临-任务'!AE412,项目进度计划!$A:$A,0),"[" &amp;'临-任务'!AE412 &amp; "]" &amp; VLOOKUP('临-任务'!AE412,项目进度计划!$A:$C,3,FALSE)))</f>
        <v/>
      </c>
      <c r="D412" s="14" t="str">
        <f ca="1">IF('临-任务'!AF412="","",HYPERLINK(项目参数!$J$32 &amp;"项目进度计划!$a$" &amp; MATCH('临-任务'!AF412,项目进度计划!$A:$A,0),"[" &amp;'临-任务'!AF412 &amp; "]" &amp; VLOOKUP('临-任务'!AF412,项目进度计划!$A:$C,3,FALSE)))</f>
        <v/>
      </c>
      <c r="E412" s="14" t="str">
        <f ca="1">IF('临-任务'!AG412="","",HYPERLINK(项目参数!$J$32 &amp;"项目进度计划!$a$" &amp; MATCH('临-任务'!AG412,项目进度计划!$A:$A,0),"[" &amp;'临-任务'!AG412 &amp; "]" &amp; VLOOKUP('临-任务'!AG412,项目进度计划!$A:$C,3,FALSE)))</f>
        <v/>
      </c>
      <c r="F412" s="14" t="str">
        <f ca="1">IF('临-任务'!AH412="","",HYPERLINK(项目参数!$J$32 &amp;"项目进度计划!$a$" &amp; MATCH('临-任务'!AH412,项目进度计划!$A:$A,0),"[" &amp;'临-任务'!AH412 &amp; "]" &amp; VLOOKUP('临-任务'!AH412,项目进度计划!$A:$C,3,FALSE)))</f>
        <v/>
      </c>
    </row>
    <row r="413" spans="1:6">
      <c r="A413" s="14" t="str">
        <f>IF('临-任务'!S413,'临-任务'!P413,"")</f>
        <v/>
      </c>
      <c r="B413" s="14" t="str">
        <f ca="1">IF('临-任务'!AD413="","",HYPERLINK(项目参数!$J$32 &amp;"项目进度计划!$a$" &amp; MATCH('临-任务'!AD413,项目进度计划!$A:$A,0),"[" &amp;'临-任务'!AD413 &amp; "]" &amp; VLOOKUP('临-任务'!AD413,项目进度计划!$A:$C,3,FALSE)))</f>
        <v/>
      </c>
      <c r="C413" s="14" t="str">
        <f ca="1">IF('临-任务'!AE413="","",HYPERLINK(项目参数!$J$32 &amp;"项目进度计划!$a$" &amp; MATCH('临-任务'!AE413,项目进度计划!$A:$A,0),"[" &amp;'临-任务'!AE413 &amp; "]" &amp; VLOOKUP('临-任务'!AE413,项目进度计划!$A:$C,3,FALSE)))</f>
        <v/>
      </c>
      <c r="D413" s="14" t="str">
        <f ca="1">IF('临-任务'!AF413="","",HYPERLINK(项目参数!$J$32 &amp;"项目进度计划!$a$" &amp; MATCH('临-任务'!AF413,项目进度计划!$A:$A,0),"[" &amp;'临-任务'!AF413 &amp; "]" &amp; VLOOKUP('临-任务'!AF413,项目进度计划!$A:$C,3,FALSE)))</f>
        <v/>
      </c>
      <c r="E413" s="14" t="str">
        <f ca="1">IF('临-任务'!AG413="","",HYPERLINK(项目参数!$J$32 &amp;"项目进度计划!$a$" &amp; MATCH('临-任务'!AG413,项目进度计划!$A:$A,0),"[" &amp;'临-任务'!AG413 &amp; "]" &amp; VLOOKUP('临-任务'!AG413,项目进度计划!$A:$C,3,FALSE)))</f>
        <v/>
      </c>
      <c r="F413" s="14" t="str">
        <f ca="1">IF('临-任务'!AH413="","",HYPERLINK(项目参数!$J$32 &amp;"项目进度计划!$a$" &amp; MATCH('临-任务'!AH413,项目进度计划!$A:$A,0),"[" &amp;'临-任务'!AH413 &amp; "]" &amp; VLOOKUP('临-任务'!AH413,项目进度计划!$A:$C,3,FALSE)))</f>
        <v/>
      </c>
    </row>
    <row r="414" spans="1:6">
      <c r="A414" s="14" t="str">
        <f>IF('临-任务'!S414,'临-任务'!P414,"")</f>
        <v/>
      </c>
      <c r="B414" s="14" t="str">
        <f ca="1">IF('临-任务'!AD414="","",HYPERLINK(项目参数!$J$32 &amp;"项目进度计划!$a$" &amp; MATCH('临-任务'!AD414,项目进度计划!$A:$A,0),"[" &amp;'临-任务'!AD414 &amp; "]" &amp; VLOOKUP('临-任务'!AD414,项目进度计划!$A:$C,3,FALSE)))</f>
        <v/>
      </c>
      <c r="C414" s="14" t="str">
        <f ca="1">IF('临-任务'!AE414="","",HYPERLINK(项目参数!$J$32 &amp;"项目进度计划!$a$" &amp; MATCH('临-任务'!AE414,项目进度计划!$A:$A,0),"[" &amp;'临-任务'!AE414 &amp; "]" &amp; VLOOKUP('临-任务'!AE414,项目进度计划!$A:$C,3,FALSE)))</f>
        <v/>
      </c>
      <c r="D414" s="14" t="str">
        <f ca="1">IF('临-任务'!AF414="","",HYPERLINK(项目参数!$J$32 &amp;"项目进度计划!$a$" &amp; MATCH('临-任务'!AF414,项目进度计划!$A:$A,0),"[" &amp;'临-任务'!AF414 &amp; "]" &amp; VLOOKUP('临-任务'!AF414,项目进度计划!$A:$C,3,FALSE)))</f>
        <v/>
      </c>
      <c r="E414" s="14" t="str">
        <f ca="1">IF('临-任务'!AG414="","",HYPERLINK(项目参数!$J$32 &amp;"项目进度计划!$a$" &amp; MATCH('临-任务'!AG414,项目进度计划!$A:$A,0),"[" &amp;'临-任务'!AG414 &amp; "]" &amp; VLOOKUP('临-任务'!AG414,项目进度计划!$A:$C,3,FALSE)))</f>
        <v/>
      </c>
      <c r="F414" s="14" t="str">
        <f ca="1">IF('临-任务'!AH414="","",HYPERLINK(项目参数!$J$32 &amp;"项目进度计划!$a$" &amp; MATCH('临-任务'!AH414,项目进度计划!$A:$A,0),"[" &amp;'临-任务'!AH414 &amp; "]" &amp; VLOOKUP('临-任务'!AH414,项目进度计划!$A:$C,3,FALSE)))</f>
        <v/>
      </c>
    </row>
    <row r="415" spans="1:6">
      <c r="A415" s="14" t="str">
        <f>IF('临-任务'!S415,'临-任务'!P415,"")</f>
        <v/>
      </c>
      <c r="B415" s="14" t="str">
        <f ca="1">IF('临-任务'!AD415="","",HYPERLINK(项目参数!$J$32 &amp;"项目进度计划!$a$" &amp; MATCH('临-任务'!AD415,项目进度计划!$A:$A,0),"[" &amp;'临-任务'!AD415 &amp; "]" &amp; VLOOKUP('临-任务'!AD415,项目进度计划!$A:$C,3,FALSE)))</f>
        <v/>
      </c>
      <c r="C415" s="14" t="str">
        <f ca="1">IF('临-任务'!AE415="","",HYPERLINK(项目参数!$J$32 &amp;"项目进度计划!$a$" &amp; MATCH('临-任务'!AE415,项目进度计划!$A:$A,0),"[" &amp;'临-任务'!AE415 &amp; "]" &amp; VLOOKUP('临-任务'!AE415,项目进度计划!$A:$C,3,FALSE)))</f>
        <v/>
      </c>
      <c r="D415" s="14" t="str">
        <f ca="1">IF('临-任务'!AF415="","",HYPERLINK(项目参数!$J$32 &amp;"项目进度计划!$a$" &amp; MATCH('临-任务'!AF415,项目进度计划!$A:$A,0),"[" &amp;'临-任务'!AF415 &amp; "]" &amp; VLOOKUP('临-任务'!AF415,项目进度计划!$A:$C,3,FALSE)))</f>
        <v/>
      </c>
      <c r="E415" s="14" t="str">
        <f ca="1">IF('临-任务'!AG415="","",HYPERLINK(项目参数!$J$32 &amp;"项目进度计划!$a$" &amp; MATCH('临-任务'!AG415,项目进度计划!$A:$A,0),"[" &amp;'临-任务'!AG415 &amp; "]" &amp; VLOOKUP('临-任务'!AG415,项目进度计划!$A:$C,3,FALSE)))</f>
        <v/>
      </c>
      <c r="F415" s="14" t="str">
        <f ca="1">IF('临-任务'!AH415="","",HYPERLINK(项目参数!$J$32 &amp;"项目进度计划!$a$" &amp; MATCH('临-任务'!AH415,项目进度计划!$A:$A,0),"[" &amp;'临-任务'!AH415 &amp; "]" &amp; VLOOKUP('临-任务'!AH415,项目进度计划!$A:$C,3,FALSE)))</f>
        <v/>
      </c>
    </row>
    <row r="416" spans="1:6">
      <c r="A416" s="14" t="str">
        <f>IF('临-任务'!S416,'临-任务'!P416,"")</f>
        <v/>
      </c>
      <c r="B416" s="14" t="str">
        <f ca="1">IF('临-任务'!AD416="","",HYPERLINK(项目参数!$J$32 &amp;"项目进度计划!$a$" &amp; MATCH('临-任务'!AD416,项目进度计划!$A:$A,0),"[" &amp;'临-任务'!AD416 &amp; "]" &amp; VLOOKUP('临-任务'!AD416,项目进度计划!$A:$C,3,FALSE)))</f>
        <v/>
      </c>
      <c r="C416" s="14" t="str">
        <f ca="1">IF('临-任务'!AE416="","",HYPERLINK(项目参数!$J$32 &amp;"项目进度计划!$a$" &amp; MATCH('临-任务'!AE416,项目进度计划!$A:$A,0),"[" &amp;'临-任务'!AE416 &amp; "]" &amp; VLOOKUP('临-任务'!AE416,项目进度计划!$A:$C,3,FALSE)))</f>
        <v/>
      </c>
      <c r="D416" s="14" t="str">
        <f ca="1">IF('临-任务'!AF416="","",HYPERLINK(项目参数!$J$32 &amp;"项目进度计划!$a$" &amp; MATCH('临-任务'!AF416,项目进度计划!$A:$A,0),"[" &amp;'临-任务'!AF416 &amp; "]" &amp; VLOOKUP('临-任务'!AF416,项目进度计划!$A:$C,3,FALSE)))</f>
        <v/>
      </c>
      <c r="E416" s="14" t="str">
        <f ca="1">IF('临-任务'!AG416="","",HYPERLINK(项目参数!$J$32 &amp;"项目进度计划!$a$" &amp; MATCH('临-任务'!AG416,项目进度计划!$A:$A,0),"[" &amp;'临-任务'!AG416 &amp; "]" &amp; VLOOKUP('临-任务'!AG416,项目进度计划!$A:$C,3,FALSE)))</f>
        <v/>
      </c>
      <c r="F416" s="14" t="str">
        <f ca="1">IF('临-任务'!AH416="","",HYPERLINK(项目参数!$J$32 &amp;"项目进度计划!$a$" &amp; MATCH('临-任务'!AH416,项目进度计划!$A:$A,0),"[" &amp;'临-任务'!AH416 &amp; "]" &amp; VLOOKUP('临-任务'!AH416,项目进度计划!$A:$C,3,FALSE)))</f>
        <v/>
      </c>
    </row>
    <row r="417" spans="1:6">
      <c r="A417" s="14" t="str">
        <f>IF('临-任务'!S417,'临-任务'!P417,"")</f>
        <v/>
      </c>
      <c r="B417" s="14" t="str">
        <f ca="1">IF('临-任务'!AD417="","",HYPERLINK(项目参数!$J$32 &amp;"项目进度计划!$a$" &amp; MATCH('临-任务'!AD417,项目进度计划!$A:$A,0),"[" &amp;'临-任务'!AD417 &amp; "]" &amp; VLOOKUP('临-任务'!AD417,项目进度计划!$A:$C,3,FALSE)))</f>
        <v/>
      </c>
      <c r="C417" s="14" t="str">
        <f ca="1">IF('临-任务'!AE417="","",HYPERLINK(项目参数!$J$32 &amp;"项目进度计划!$a$" &amp; MATCH('临-任务'!AE417,项目进度计划!$A:$A,0),"[" &amp;'临-任务'!AE417 &amp; "]" &amp; VLOOKUP('临-任务'!AE417,项目进度计划!$A:$C,3,FALSE)))</f>
        <v/>
      </c>
      <c r="D417" s="14" t="str">
        <f ca="1">IF('临-任务'!AF417="","",HYPERLINK(项目参数!$J$32 &amp;"项目进度计划!$a$" &amp; MATCH('临-任务'!AF417,项目进度计划!$A:$A,0),"[" &amp;'临-任务'!AF417 &amp; "]" &amp; VLOOKUP('临-任务'!AF417,项目进度计划!$A:$C,3,FALSE)))</f>
        <v/>
      </c>
      <c r="E417" s="14" t="str">
        <f ca="1">IF('临-任务'!AG417="","",HYPERLINK(项目参数!$J$32 &amp;"项目进度计划!$a$" &amp; MATCH('临-任务'!AG417,项目进度计划!$A:$A,0),"[" &amp;'临-任务'!AG417 &amp; "]" &amp; VLOOKUP('临-任务'!AG417,项目进度计划!$A:$C,3,FALSE)))</f>
        <v/>
      </c>
      <c r="F417" s="14" t="str">
        <f ca="1">IF('临-任务'!AH417="","",HYPERLINK(项目参数!$J$32 &amp;"项目进度计划!$a$" &amp; MATCH('临-任务'!AH417,项目进度计划!$A:$A,0),"[" &amp;'临-任务'!AH417 &amp; "]" &amp; VLOOKUP('临-任务'!AH417,项目进度计划!$A:$C,3,FALSE)))</f>
        <v/>
      </c>
    </row>
    <row r="418" spans="1:6">
      <c r="A418" s="14" t="str">
        <f>IF('临-任务'!S418,'临-任务'!P418,"")</f>
        <v/>
      </c>
      <c r="B418" s="14" t="str">
        <f ca="1">IF('临-任务'!AD418="","",HYPERLINK(项目参数!$J$32 &amp;"项目进度计划!$a$" &amp; MATCH('临-任务'!AD418,项目进度计划!$A:$A,0),"[" &amp;'临-任务'!AD418 &amp; "]" &amp; VLOOKUP('临-任务'!AD418,项目进度计划!$A:$C,3,FALSE)))</f>
        <v/>
      </c>
      <c r="C418" s="14" t="str">
        <f ca="1">IF('临-任务'!AE418="","",HYPERLINK(项目参数!$J$32 &amp;"项目进度计划!$a$" &amp; MATCH('临-任务'!AE418,项目进度计划!$A:$A,0),"[" &amp;'临-任务'!AE418 &amp; "]" &amp; VLOOKUP('临-任务'!AE418,项目进度计划!$A:$C,3,FALSE)))</f>
        <v/>
      </c>
      <c r="D418" s="14" t="str">
        <f ca="1">IF('临-任务'!AF418="","",HYPERLINK(项目参数!$J$32 &amp;"项目进度计划!$a$" &amp; MATCH('临-任务'!AF418,项目进度计划!$A:$A,0),"[" &amp;'临-任务'!AF418 &amp; "]" &amp; VLOOKUP('临-任务'!AF418,项目进度计划!$A:$C,3,FALSE)))</f>
        <v/>
      </c>
      <c r="E418" s="14" t="str">
        <f ca="1">IF('临-任务'!AG418="","",HYPERLINK(项目参数!$J$32 &amp;"项目进度计划!$a$" &amp; MATCH('临-任务'!AG418,项目进度计划!$A:$A,0),"[" &amp;'临-任务'!AG418 &amp; "]" &amp; VLOOKUP('临-任务'!AG418,项目进度计划!$A:$C,3,FALSE)))</f>
        <v/>
      </c>
      <c r="F418" s="14" t="str">
        <f ca="1">IF('临-任务'!AH418="","",HYPERLINK(项目参数!$J$32 &amp;"项目进度计划!$a$" &amp; MATCH('临-任务'!AH418,项目进度计划!$A:$A,0),"[" &amp;'临-任务'!AH418 &amp; "]" &amp; VLOOKUP('临-任务'!AH418,项目进度计划!$A:$C,3,FALSE)))</f>
        <v/>
      </c>
    </row>
    <row r="419" spans="1:6">
      <c r="A419" s="14" t="str">
        <f>IF('临-任务'!S419,'临-任务'!P419,"")</f>
        <v/>
      </c>
      <c r="B419" s="14" t="str">
        <f ca="1">IF('临-任务'!AD419="","",HYPERLINK(项目参数!$J$32 &amp;"项目进度计划!$a$" &amp; MATCH('临-任务'!AD419,项目进度计划!$A:$A,0),"[" &amp;'临-任务'!AD419 &amp; "]" &amp; VLOOKUP('临-任务'!AD419,项目进度计划!$A:$C,3,FALSE)))</f>
        <v/>
      </c>
      <c r="C419" s="14" t="str">
        <f ca="1">IF('临-任务'!AE419="","",HYPERLINK(项目参数!$J$32 &amp;"项目进度计划!$a$" &amp; MATCH('临-任务'!AE419,项目进度计划!$A:$A,0),"[" &amp;'临-任务'!AE419 &amp; "]" &amp; VLOOKUP('临-任务'!AE419,项目进度计划!$A:$C,3,FALSE)))</f>
        <v/>
      </c>
      <c r="D419" s="14" t="str">
        <f ca="1">IF('临-任务'!AF419="","",HYPERLINK(项目参数!$J$32 &amp;"项目进度计划!$a$" &amp; MATCH('临-任务'!AF419,项目进度计划!$A:$A,0),"[" &amp;'临-任务'!AF419 &amp; "]" &amp; VLOOKUP('临-任务'!AF419,项目进度计划!$A:$C,3,FALSE)))</f>
        <v/>
      </c>
      <c r="E419" s="14" t="str">
        <f ca="1">IF('临-任务'!AG419="","",HYPERLINK(项目参数!$J$32 &amp;"项目进度计划!$a$" &amp; MATCH('临-任务'!AG419,项目进度计划!$A:$A,0),"[" &amp;'临-任务'!AG419 &amp; "]" &amp; VLOOKUP('临-任务'!AG419,项目进度计划!$A:$C,3,FALSE)))</f>
        <v/>
      </c>
      <c r="F419" s="14" t="str">
        <f ca="1">IF('临-任务'!AH419="","",HYPERLINK(项目参数!$J$32 &amp;"项目进度计划!$a$" &amp; MATCH('临-任务'!AH419,项目进度计划!$A:$A,0),"[" &amp;'临-任务'!AH419 &amp; "]" &amp; VLOOKUP('临-任务'!AH419,项目进度计划!$A:$C,3,FALSE)))</f>
        <v/>
      </c>
    </row>
    <row r="420" spans="1:6">
      <c r="A420" s="14" t="str">
        <f>IF('临-任务'!S420,'临-任务'!P420,"")</f>
        <v/>
      </c>
      <c r="B420" s="14" t="str">
        <f ca="1">IF('临-任务'!AD420="","",HYPERLINK(项目参数!$J$32 &amp;"项目进度计划!$a$" &amp; MATCH('临-任务'!AD420,项目进度计划!$A:$A,0),"[" &amp;'临-任务'!AD420 &amp; "]" &amp; VLOOKUP('临-任务'!AD420,项目进度计划!$A:$C,3,FALSE)))</f>
        <v/>
      </c>
      <c r="C420" s="14" t="str">
        <f ca="1">IF('临-任务'!AE420="","",HYPERLINK(项目参数!$J$32 &amp;"项目进度计划!$a$" &amp; MATCH('临-任务'!AE420,项目进度计划!$A:$A,0),"[" &amp;'临-任务'!AE420 &amp; "]" &amp; VLOOKUP('临-任务'!AE420,项目进度计划!$A:$C,3,FALSE)))</f>
        <v/>
      </c>
      <c r="D420" s="14" t="str">
        <f ca="1">IF('临-任务'!AF420="","",HYPERLINK(项目参数!$J$32 &amp;"项目进度计划!$a$" &amp; MATCH('临-任务'!AF420,项目进度计划!$A:$A,0),"[" &amp;'临-任务'!AF420 &amp; "]" &amp; VLOOKUP('临-任务'!AF420,项目进度计划!$A:$C,3,FALSE)))</f>
        <v/>
      </c>
      <c r="E420" s="14" t="str">
        <f ca="1">IF('临-任务'!AG420="","",HYPERLINK(项目参数!$J$32 &amp;"项目进度计划!$a$" &amp; MATCH('临-任务'!AG420,项目进度计划!$A:$A,0),"[" &amp;'临-任务'!AG420 &amp; "]" &amp; VLOOKUP('临-任务'!AG420,项目进度计划!$A:$C,3,FALSE)))</f>
        <v/>
      </c>
      <c r="F420" s="14" t="str">
        <f ca="1">IF('临-任务'!AH420="","",HYPERLINK(项目参数!$J$32 &amp;"项目进度计划!$a$" &amp; MATCH('临-任务'!AH420,项目进度计划!$A:$A,0),"[" &amp;'临-任务'!AH420 &amp; "]" &amp; VLOOKUP('临-任务'!AH420,项目进度计划!$A:$C,3,FALSE)))</f>
        <v/>
      </c>
    </row>
    <row r="421" spans="1:6">
      <c r="A421" s="14" t="str">
        <f>IF('临-任务'!S421,'临-任务'!P421,"")</f>
        <v/>
      </c>
      <c r="B421" s="14" t="str">
        <f ca="1">IF('临-任务'!AD421="","",HYPERLINK(项目参数!$J$32 &amp;"项目进度计划!$a$" &amp; MATCH('临-任务'!AD421,项目进度计划!$A:$A,0),"[" &amp;'临-任务'!AD421 &amp; "]" &amp; VLOOKUP('临-任务'!AD421,项目进度计划!$A:$C,3,FALSE)))</f>
        <v/>
      </c>
      <c r="C421" s="14" t="str">
        <f ca="1">IF('临-任务'!AE421="","",HYPERLINK(项目参数!$J$32 &amp;"项目进度计划!$a$" &amp; MATCH('临-任务'!AE421,项目进度计划!$A:$A,0),"[" &amp;'临-任务'!AE421 &amp; "]" &amp; VLOOKUP('临-任务'!AE421,项目进度计划!$A:$C,3,FALSE)))</f>
        <v/>
      </c>
      <c r="D421" s="14" t="str">
        <f ca="1">IF('临-任务'!AF421="","",HYPERLINK(项目参数!$J$32 &amp;"项目进度计划!$a$" &amp; MATCH('临-任务'!AF421,项目进度计划!$A:$A,0),"[" &amp;'临-任务'!AF421 &amp; "]" &amp; VLOOKUP('临-任务'!AF421,项目进度计划!$A:$C,3,FALSE)))</f>
        <v/>
      </c>
      <c r="E421" s="14" t="str">
        <f ca="1">IF('临-任务'!AG421="","",HYPERLINK(项目参数!$J$32 &amp;"项目进度计划!$a$" &amp; MATCH('临-任务'!AG421,项目进度计划!$A:$A,0),"[" &amp;'临-任务'!AG421 &amp; "]" &amp; VLOOKUP('临-任务'!AG421,项目进度计划!$A:$C,3,FALSE)))</f>
        <v/>
      </c>
      <c r="F421" s="14" t="str">
        <f ca="1">IF('临-任务'!AH421="","",HYPERLINK(项目参数!$J$32 &amp;"项目进度计划!$a$" &amp; MATCH('临-任务'!AH421,项目进度计划!$A:$A,0),"[" &amp;'临-任务'!AH421 &amp; "]" &amp; VLOOKUP('临-任务'!AH421,项目进度计划!$A:$C,3,FALSE)))</f>
        <v/>
      </c>
    </row>
    <row r="422" spans="1:6">
      <c r="A422" s="14" t="str">
        <f>IF('临-任务'!S422,'临-任务'!P422,"")</f>
        <v/>
      </c>
      <c r="B422" s="14" t="str">
        <f ca="1">IF('临-任务'!AD422="","",HYPERLINK(项目参数!$J$32 &amp;"项目进度计划!$a$" &amp; MATCH('临-任务'!AD422,项目进度计划!$A:$A,0),"[" &amp;'临-任务'!AD422 &amp; "]" &amp; VLOOKUP('临-任务'!AD422,项目进度计划!$A:$C,3,FALSE)))</f>
        <v/>
      </c>
      <c r="C422" s="14" t="str">
        <f ca="1">IF('临-任务'!AE422="","",HYPERLINK(项目参数!$J$32 &amp;"项目进度计划!$a$" &amp; MATCH('临-任务'!AE422,项目进度计划!$A:$A,0),"[" &amp;'临-任务'!AE422 &amp; "]" &amp; VLOOKUP('临-任务'!AE422,项目进度计划!$A:$C,3,FALSE)))</f>
        <v/>
      </c>
      <c r="D422" s="14" t="str">
        <f ca="1">IF('临-任务'!AF422="","",HYPERLINK(项目参数!$J$32 &amp;"项目进度计划!$a$" &amp; MATCH('临-任务'!AF422,项目进度计划!$A:$A,0),"[" &amp;'临-任务'!AF422 &amp; "]" &amp; VLOOKUP('临-任务'!AF422,项目进度计划!$A:$C,3,FALSE)))</f>
        <v/>
      </c>
      <c r="E422" s="14" t="str">
        <f ca="1">IF('临-任务'!AG422="","",HYPERLINK(项目参数!$J$32 &amp;"项目进度计划!$a$" &amp; MATCH('临-任务'!AG422,项目进度计划!$A:$A,0),"[" &amp;'临-任务'!AG422 &amp; "]" &amp; VLOOKUP('临-任务'!AG422,项目进度计划!$A:$C,3,FALSE)))</f>
        <v/>
      </c>
      <c r="F422" s="14" t="str">
        <f ca="1">IF('临-任务'!AH422="","",HYPERLINK(项目参数!$J$32 &amp;"项目进度计划!$a$" &amp; MATCH('临-任务'!AH422,项目进度计划!$A:$A,0),"[" &amp;'临-任务'!AH422 &amp; "]" &amp; VLOOKUP('临-任务'!AH422,项目进度计划!$A:$C,3,FALSE)))</f>
        <v/>
      </c>
    </row>
    <row r="423" spans="1:6">
      <c r="A423" s="14" t="str">
        <f>IF('临-任务'!S423,'临-任务'!P423,"")</f>
        <v/>
      </c>
      <c r="B423" s="14" t="str">
        <f ca="1">IF('临-任务'!AD423="","",HYPERLINK(项目参数!$J$32 &amp;"项目进度计划!$a$" &amp; MATCH('临-任务'!AD423,项目进度计划!$A:$A,0),"[" &amp;'临-任务'!AD423 &amp; "]" &amp; VLOOKUP('临-任务'!AD423,项目进度计划!$A:$C,3,FALSE)))</f>
        <v/>
      </c>
      <c r="C423" s="14" t="str">
        <f ca="1">IF('临-任务'!AE423="","",HYPERLINK(项目参数!$J$32 &amp;"项目进度计划!$a$" &amp; MATCH('临-任务'!AE423,项目进度计划!$A:$A,0),"[" &amp;'临-任务'!AE423 &amp; "]" &amp; VLOOKUP('临-任务'!AE423,项目进度计划!$A:$C,3,FALSE)))</f>
        <v/>
      </c>
      <c r="D423" s="14" t="str">
        <f ca="1">IF('临-任务'!AF423="","",HYPERLINK(项目参数!$J$32 &amp;"项目进度计划!$a$" &amp; MATCH('临-任务'!AF423,项目进度计划!$A:$A,0),"[" &amp;'临-任务'!AF423 &amp; "]" &amp; VLOOKUP('临-任务'!AF423,项目进度计划!$A:$C,3,FALSE)))</f>
        <v/>
      </c>
      <c r="E423" s="14" t="str">
        <f ca="1">IF('临-任务'!AG423="","",HYPERLINK(项目参数!$J$32 &amp;"项目进度计划!$a$" &amp; MATCH('临-任务'!AG423,项目进度计划!$A:$A,0),"[" &amp;'临-任务'!AG423 &amp; "]" &amp; VLOOKUP('临-任务'!AG423,项目进度计划!$A:$C,3,FALSE)))</f>
        <v/>
      </c>
      <c r="F423" s="14" t="str">
        <f ca="1">IF('临-任务'!AH423="","",HYPERLINK(项目参数!$J$32 &amp;"项目进度计划!$a$" &amp; MATCH('临-任务'!AH423,项目进度计划!$A:$A,0),"[" &amp;'临-任务'!AH423 &amp; "]" &amp; VLOOKUP('临-任务'!AH423,项目进度计划!$A:$C,3,FALSE)))</f>
        <v/>
      </c>
    </row>
    <row r="424" spans="1:6">
      <c r="A424" s="14" t="str">
        <f>IF('临-任务'!S424,'临-任务'!P424,"")</f>
        <v/>
      </c>
      <c r="B424" s="14" t="str">
        <f ca="1">IF('临-任务'!AD424="","",HYPERLINK(项目参数!$J$32 &amp;"项目进度计划!$a$" &amp; MATCH('临-任务'!AD424,项目进度计划!$A:$A,0),"[" &amp;'临-任务'!AD424 &amp; "]" &amp; VLOOKUP('临-任务'!AD424,项目进度计划!$A:$C,3,FALSE)))</f>
        <v/>
      </c>
      <c r="C424" s="14" t="str">
        <f ca="1">IF('临-任务'!AE424="","",HYPERLINK(项目参数!$J$32 &amp;"项目进度计划!$a$" &amp; MATCH('临-任务'!AE424,项目进度计划!$A:$A,0),"[" &amp;'临-任务'!AE424 &amp; "]" &amp; VLOOKUP('临-任务'!AE424,项目进度计划!$A:$C,3,FALSE)))</f>
        <v/>
      </c>
      <c r="D424" s="14" t="str">
        <f ca="1">IF('临-任务'!AF424="","",HYPERLINK(项目参数!$J$32 &amp;"项目进度计划!$a$" &amp; MATCH('临-任务'!AF424,项目进度计划!$A:$A,0),"[" &amp;'临-任务'!AF424 &amp; "]" &amp; VLOOKUP('临-任务'!AF424,项目进度计划!$A:$C,3,FALSE)))</f>
        <v/>
      </c>
      <c r="E424" s="14" t="str">
        <f ca="1">IF('临-任务'!AG424="","",HYPERLINK(项目参数!$J$32 &amp;"项目进度计划!$a$" &amp; MATCH('临-任务'!AG424,项目进度计划!$A:$A,0),"[" &amp;'临-任务'!AG424 &amp; "]" &amp; VLOOKUP('临-任务'!AG424,项目进度计划!$A:$C,3,FALSE)))</f>
        <v/>
      </c>
      <c r="F424" s="14" t="str">
        <f ca="1">IF('临-任务'!AH424="","",HYPERLINK(项目参数!$J$32 &amp;"项目进度计划!$a$" &amp; MATCH('临-任务'!AH424,项目进度计划!$A:$A,0),"[" &amp;'临-任务'!AH424 &amp; "]" &amp; VLOOKUP('临-任务'!AH424,项目进度计划!$A:$C,3,FALSE)))</f>
        <v/>
      </c>
    </row>
    <row r="425" spans="1:6">
      <c r="A425" s="14" t="str">
        <f>IF('临-任务'!S425,'临-任务'!P425,"")</f>
        <v/>
      </c>
      <c r="B425" s="14" t="str">
        <f ca="1">IF('临-任务'!AD425="","",HYPERLINK(项目参数!$J$32 &amp;"项目进度计划!$a$" &amp; MATCH('临-任务'!AD425,项目进度计划!$A:$A,0),"[" &amp;'临-任务'!AD425 &amp; "]" &amp; VLOOKUP('临-任务'!AD425,项目进度计划!$A:$C,3,FALSE)))</f>
        <v/>
      </c>
      <c r="C425" s="14" t="str">
        <f ca="1">IF('临-任务'!AE425="","",HYPERLINK(项目参数!$J$32 &amp;"项目进度计划!$a$" &amp; MATCH('临-任务'!AE425,项目进度计划!$A:$A,0),"[" &amp;'临-任务'!AE425 &amp; "]" &amp; VLOOKUP('临-任务'!AE425,项目进度计划!$A:$C,3,FALSE)))</f>
        <v/>
      </c>
      <c r="D425" s="14" t="str">
        <f ca="1">IF('临-任务'!AF425="","",HYPERLINK(项目参数!$J$32 &amp;"项目进度计划!$a$" &amp; MATCH('临-任务'!AF425,项目进度计划!$A:$A,0),"[" &amp;'临-任务'!AF425 &amp; "]" &amp; VLOOKUP('临-任务'!AF425,项目进度计划!$A:$C,3,FALSE)))</f>
        <v/>
      </c>
      <c r="E425" s="14" t="str">
        <f ca="1">IF('临-任务'!AG425="","",HYPERLINK(项目参数!$J$32 &amp;"项目进度计划!$a$" &amp; MATCH('临-任务'!AG425,项目进度计划!$A:$A,0),"[" &amp;'临-任务'!AG425 &amp; "]" &amp; VLOOKUP('临-任务'!AG425,项目进度计划!$A:$C,3,FALSE)))</f>
        <v/>
      </c>
      <c r="F425" s="14" t="str">
        <f ca="1">IF('临-任务'!AH425="","",HYPERLINK(项目参数!$J$32 &amp;"项目进度计划!$a$" &amp; MATCH('临-任务'!AH425,项目进度计划!$A:$A,0),"[" &amp;'临-任务'!AH425 &amp; "]" &amp; VLOOKUP('临-任务'!AH425,项目进度计划!$A:$C,3,FALSE)))</f>
        <v/>
      </c>
    </row>
    <row r="426" spans="1:6">
      <c r="A426" s="14" t="str">
        <f>IF('临-任务'!S426,'临-任务'!P426,"")</f>
        <v/>
      </c>
      <c r="B426" s="14" t="str">
        <f ca="1">IF('临-任务'!AD426="","",HYPERLINK(项目参数!$J$32 &amp;"项目进度计划!$a$" &amp; MATCH('临-任务'!AD426,项目进度计划!$A:$A,0),"[" &amp;'临-任务'!AD426 &amp; "]" &amp; VLOOKUP('临-任务'!AD426,项目进度计划!$A:$C,3,FALSE)))</f>
        <v/>
      </c>
      <c r="C426" s="14" t="str">
        <f ca="1">IF('临-任务'!AE426="","",HYPERLINK(项目参数!$J$32 &amp;"项目进度计划!$a$" &amp; MATCH('临-任务'!AE426,项目进度计划!$A:$A,0),"[" &amp;'临-任务'!AE426 &amp; "]" &amp; VLOOKUP('临-任务'!AE426,项目进度计划!$A:$C,3,FALSE)))</f>
        <v/>
      </c>
      <c r="D426" s="14" t="str">
        <f ca="1">IF('临-任务'!AF426="","",HYPERLINK(项目参数!$J$32 &amp;"项目进度计划!$a$" &amp; MATCH('临-任务'!AF426,项目进度计划!$A:$A,0),"[" &amp;'临-任务'!AF426 &amp; "]" &amp; VLOOKUP('临-任务'!AF426,项目进度计划!$A:$C,3,FALSE)))</f>
        <v/>
      </c>
      <c r="E426" s="14" t="str">
        <f ca="1">IF('临-任务'!AG426="","",HYPERLINK(项目参数!$J$32 &amp;"项目进度计划!$a$" &amp; MATCH('临-任务'!AG426,项目进度计划!$A:$A,0),"[" &amp;'临-任务'!AG426 &amp; "]" &amp; VLOOKUP('临-任务'!AG426,项目进度计划!$A:$C,3,FALSE)))</f>
        <v/>
      </c>
      <c r="F426" s="14" t="str">
        <f ca="1">IF('临-任务'!AH426="","",HYPERLINK(项目参数!$J$32 &amp;"项目进度计划!$a$" &amp; MATCH('临-任务'!AH426,项目进度计划!$A:$A,0),"[" &amp;'临-任务'!AH426 &amp; "]" &amp; VLOOKUP('临-任务'!AH426,项目进度计划!$A:$C,3,FALSE)))</f>
        <v/>
      </c>
    </row>
    <row r="427" spans="1:6">
      <c r="A427" s="14" t="str">
        <f>IF('临-任务'!S427,'临-任务'!P427,"")</f>
        <v/>
      </c>
      <c r="B427" s="14" t="str">
        <f ca="1">IF('临-任务'!AD427="","",HYPERLINK(项目参数!$J$32 &amp;"项目进度计划!$a$" &amp; MATCH('临-任务'!AD427,项目进度计划!$A:$A,0),"[" &amp;'临-任务'!AD427 &amp; "]" &amp; VLOOKUP('临-任务'!AD427,项目进度计划!$A:$C,3,FALSE)))</f>
        <v/>
      </c>
      <c r="C427" s="14" t="str">
        <f ca="1">IF('临-任务'!AE427="","",HYPERLINK(项目参数!$J$32 &amp;"项目进度计划!$a$" &amp; MATCH('临-任务'!AE427,项目进度计划!$A:$A,0),"[" &amp;'临-任务'!AE427 &amp; "]" &amp; VLOOKUP('临-任务'!AE427,项目进度计划!$A:$C,3,FALSE)))</f>
        <v/>
      </c>
      <c r="D427" s="14" t="str">
        <f ca="1">IF('临-任务'!AF427="","",HYPERLINK(项目参数!$J$32 &amp;"项目进度计划!$a$" &amp; MATCH('临-任务'!AF427,项目进度计划!$A:$A,0),"[" &amp;'临-任务'!AF427 &amp; "]" &amp; VLOOKUP('临-任务'!AF427,项目进度计划!$A:$C,3,FALSE)))</f>
        <v/>
      </c>
      <c r="E427" s="14" t="str">
        <f ca="1">IF('临-任务'!AG427="","",HYPERLINK(项目参数!$J$32 &amp;"项目进度计划!$a$" &amp; MATCH('临-任务'!AG427,项目进度计划!$A:$A,0),"[" &amp;'临-任务'!AG427 &amp; "]" &amp; VLOOKUP('临-任务'!AG427,项目进度计划!$A:$C,3,FALSE)))</f>
        <v/>
      </c>
      <c r="F427" s="14" t="str">
        <f ca="1">IF('临-任务'!AH427="","",HYPERLINK(项目参数!$J$32 &amp;"项目进度计划!$a$" &amp; MATCH('临-任务'!AH427,项目进度计划!$A:$A,0),"[" &amp;'临-任务'!AH427 &amp; "]" &amp; VLOOKUP('临-任务'!AH427,项目进度计划!$A:$C,3,FALSE)))</f>
        <v/>
      </c>
    </row>
    <row r="428" spans="1:6">
      <c r="A428" s="14" t="str">
        <f>IF('临-任务'!S428,'临-任务'!P428,"")</f>
        <v/>
      </c>
      <c r="B428" s="14" t="str">
        <f ca="1">IF('临-任务'!AD428="","",HYPERLINK(项目参数!$J$32 &amp;"项目进度计划!$a$" &amp; MATCH('临-任务'!AD428,项目进度计划!$A:$A,0),"[" &amp;'临-任务'!AD428 &amp; "]" &amp; VLOOKUP('临-任务'!AD428,项目进度计划!$A:$C,3,FALSE)))</f>
        <v/>
      </c>
      <c r="C428" s="14" t="str">
        <f ca="1">IF('临-任务'!AE428="","",HYPERLINK(项目参数!$J$32 &amp;"项目进度计划!$a$" &amp; MATCH('临-任务'!AE428,项目进度计划!$A:$A,0),"[" &amp;'临-任务'!AE428 &amp; "]" &amp; VLOOKUP('临-任务'!AE428,项目进度计划!$A:$C,3,FALSE)))</f>
        <v/>
      </c>
      <c r="D428" s="14" t="str">
        <f ca="1">IF('临-任务'!AF428="","",HYPERLINK(项目参数!$J$32 &amp;"项目进度计划!$a$" &amp; MATCH('临-任务'!AF428,项目进度计划!$A:$A,0),"[" &amp;'临-任务'!AF428 &amp; "]" &amp; VLOOKUP('临-任务'!AF428,项目进度计划!$A:$C,3,FALSE)))</f>
        <v/>
      </c>
      <c r="E428" s="14" t="str">
        <f ca="1">IF('临-任务'!AG428="","",HYPERLINK(项目参数!$J$32 &amp;"项目进度计划!$a$" &amp; MATCH('临-任务'!AG428,项目进度计划!$A:$A,0),"[" &amp;'临-任务'!AG428 &amp; "]" &amp; VLOOKUP('临-任务'!AG428,项目进度计划!$A:$C,3,FALSE)))</f>
        <v/>
      </c>
      <c r="F428" s="14" t="str">
        <f ca="1">IF('临-任务'!AH428="","",HYPERLINK(项目参数!$J$32 &amp;"项目进度计划!$a$" &amp; MATCH('临-任务'!AH428,项目进度计划!$A:$A,0),"[" &amp;'临-任务'!AH428 &amp; "]" &amp; VLOOKUP('临-任务'!AH428,项目进度计划!$A:$C,3,FALSE)))</f>
        <v/>
      </c>
    </row>
    <row r="429" spans="1:6">
      <c r="A429" s="14" t="str">
        <f>IF('临-任务'!S429,'临-任务'!P429,"")</f>
        <v/>
      </c>
      <c r="B429" s="14" t="str">
        <f ca="1">IF('临-任务'!AD429="","",HYPERLINK(项目参数!$J$32 &amp;"项目进度计划!$a$" &amp; MATCH('临-任务'!AD429,项目进度计划!$A:$A,0),"[" &amp;'临-任务'!AD429 &amp; "]" &amp; VLOOKUP('临-任务'!AD429,项目进度计划!$A:$C,3,FALSE)))</f>
        <v/>
      </c>
      <c r="C429" s="14" t="str">
        <f ca="1">IF('临-任务'!AE429="","",HYPERLINK(项目参数!$J$32 &amp;"项目进度计划!$a$" &amp; MATCH('临-任务'!AE429,项目进度计划!$A:$A,0),"[" &amp;'临-任务'!AE429 &amp; "]" &amp; VLOOKUP('临-任务'!AE429,项目进度计划!$A:$C,3,FALSE)))</f>
        <v/>
      </c>
      <c r="D429" s="14" t="str">
        <f ca="1">IF('临-任务'!AF429="","",HYPERLINK(项目参数!$J$32 &amp;"项目进度计划!$a$" &amp; MATCH('临-任务'!AF429,项目进度计划!$A:$A,0),"[" &amp;'临-任务'!AF429 &amp; "]" &amp; VLOOKUP('临-任务'!AF429,项目进度计划!$A:$C,3,FALSE)))</f>
        <v/>
      </c>
      <c r="E429" s="14" t="str">
        <f ca="1">IF('临-任务'!AG429="","",HYPERLINK(项目参数!$J$32 &amp;"项目进度计划!$a$" &amp; MATCH('临-任务'!AG429,项目进度计划!$A:$A,0),"[" &amp;'临-任务'!AG429 &amp; "]" &amp; VLOOKUP('临-任务'!AG429,项目进度计划!$A:$C,3,FALSE)))</f>
        <v/>
      </c>
      <c r="F429" s="14" t="str">
        <f ca="1">IF('临-任务'!AH429="","",HYPERLINK(项目参数!$J$32 &amp;"项目进度计划!$a$" &amp; MATCH('临-任务'!AH429,项目进度计划!$A:$A,0),"[" &amp;'临-任务'!AH429 &amp; "]" &amp; VLOOKUP('临-任务'!AH429,项目进度计划!$A:$C,3,FALSE)))</f>
        <v/>
      </c>
    </row>
    <row r="430" spans="1:6">
      <c r="A430" s="14" t="str">
        <f>IF('临-任务'!S430,'临-任务'!P430,"")</f>
        <v/>
      </c>
      <c r="B430" s="14" t="str">
        <f ca="1">IF('临-任务'!AD430="","",HYPERLINK(项目参数!$J$32 &amp;"项目进度计划!$a$" &amp; MATCH('临-任务'!AD430,项目进度计划!$A:$A,0),"[" &amp;'临-任务'!AD430 &amp; "]" &amp; VLOOKUP('临-任务'!AD430,项目进度计划!$A:$C,3,FALSE)))</f>
        <v/>
      </c>
      <c r="C430" s="14" t="str">
        <f ca="1">IF('临-任务'!AE430="","",HYPERLINK(项目参数!$J$32 &amp;"项目进度计划!$a$" &amp; MATCH('临-任务'!AE430,项目进度计划!$A:$A,0),"[" &amp;'临-任务'!AE430 &amp; "]" &amp; VLOOKUP('临-任务'!AE430,项目进度计划!$A:$C,3,FALSE)))</f>
        <v/>
      </c>
      <c r="D430" s="14" t="str">
        <f ca="1">IF('临-任务'!AF430="","",HYPERLINK(项目参数!$J$32 &amp;"项目进度计划!$a$" &amp; MATCH('临-任务'!AF430,项目进度计划!$A:$A,0),"[" &amp;'临-任务'!AF430 &amp; "]" &amp; VLOOKUP('临-任务'!AF430,项目进度计划!$A:$C,3,FALSE)))</f>
        <v/>
      </c>
      <c r="E430" s="14" t="str">
        <f ca="1">IF('临-任务'!AG430="","",HYPERLINK(项目参数!$J$32 &amp;"项目进度计划!$a$" &amp; MATCH('临-任务'!AG430,项目进度计划!$A:$A,0),"[" &amp;'临-任务'!AG430 &amp; "]" &amp; VLOOKUP('临-任务'!AG430,项目进度计划!$A:$C,3,FALSE)))</f>
        <v/>
      </c>
      <c r="F430" s="14" t="str">
        <f ca="1">IF('临-任务'!AH430="","",HYPERLINK(项目参数!$J$32 &amp;"项目进度计划!$a$" &amp; MATCH('临-任务'!AH430,项目进度计划!$A:$A,0),"[" &amp;'临-任务'!AH430 &amp; "]" &amp; VLOOKUP('临-任务'!AH430,项目进度计划!$A:$C,3,FALSE)))</f>
        <v/>
      </c>
    </row>
    <row r="431" spans="1:6">
      <c r="A431" s="14" t="str">
        <f>IF('临-任务'!S431,'临-任务'!P431,"")</f>
        <v/>
      </c>
      <c r="B431" s="14" t="str">
        <f ca="1">IF('临-任务'!AD431="","",HYPERLINK(项目参数!$J$32 &amp;"项目进度计划!$a$" &amp; MATCH('临-任务'!AD431,项目进度计划!$A:$A,0),"[" &amp;'临-任务'!AD431 &amp; "]" &amp; VLOOKUP('临-任务'!AD431,项目进度计划!$A:$C,3,FALSE)))</f>
        <v/>
      </c>
      <c r="C431" s="14" t="str">
        <f ca="1">IF('临-任务'!AE431="","",HYPERLINK(项目参数!$J$32 &amp;"项目进度计划!$a$" &amp; MATCH('临-任务'!AE431,项目进度计划!$A:$A,0),"[" &amp;'临-任务'!AE431 &amp; "]" &amp; VLOOKUP('临-任务'!AE431,项目进度计划!$A:$C,3,FALSE)))</f>
        <v/>
      </c>
      <c r="D431" s="14" t="str">
        <f ca="1">IF('临-任务'!AF431="","",HYPERLINK(项目参数!$J$32 &amp;"项目进度计划!$a$" &amp; MATCH('临-任务'!AF431,项目进度计划!$A:$A,0),"[" &amp;'临-任务'!AF431 &amp; "]" &amp; VLOOKUP('临-任务'!AF431,项目进度计划!$A:$C,3,FALSE)))</f>
        <v/>
      </c>
      <c r="E431" s="14" t="str">
        <f ca="1">IF('临-任务'!AG431="","",HYPERLINK(项目参数!$J$32 &amp;"项目进度计划!$a$" &amp; MATCH('临-任务'!AG431,项目进度计划!$A:$A,0),"[" &amp;'临-任务'!AG431 &amp; "]" &amp; VLOOKUP('临-任务'!AG431,项目进度计划!$A:$C,3,FALSE)))</f>
        <v/>
      </c>
      <c r="F431" s="14" t="str">
        <f ca="1">IF('临-任务'!AH431="","",HYPERLINK(项目参数!$J$32 &amp;"项目进度计划!$a$" &amp; MATCH('临-任务'!AH431,项目进度计划!$A:$A,0),"[" &amp;'临-任务'!AH431 &amp; "]" &amp; VLOOKUP('临-任务'!AH431,项目进度计划!$A:$C,3,FALSE)))</f>
        <v/>
      </c>
    </row>
    <row r="432" spans="1:6">
      <c r="A432" s="14" t="str">
        <f>IF('临-任务'!S432,'临-任务'!P432,"")</f>
        <v/>
      </c>
      <c r="B432" s="14" t="str">
        <f ca="1">IF('临-任务'!AD432="","",HYPERLINK(项目参数!$J$32 &amp;"项目进度计划!$a$" &amp; MATCH('临-任务'!AD432,项目进度计划!$A:$A,0),"[" &amp;'临-任务'!AD432 &amp; "]" &amp; VLOOKUP('临-任务'!AD432,项目进度计划!$A:$C,3,FALSE)))</f>
        <v/>
      </c>
      <c r="C432" s="14" t="str">
        <f ca="1">IF('临-任务'!AE432="","",HYPERLINK(项目参数!$J$32 &amp;"项目进度计划!$a$" &amp; MATCH('临-任务'!AE432,项目进度计划!$A:$A,0),"[" &amp;'临-任务'!AE432 &amp; "]" &amp; VLOOKUP('临-任务'!AE432,项目进度计划!$A:$C,3,FALSE)))</f>
        <v/>
      </c>
      <c r="D432" s="14" t="str">
        <f ca="1">IF('临-任务'!AF432="","",HYPERLINK(项目参数!$J$32 &amp;"项目进度计划!$a$" &amp; MATCH('临-任务'!AF432,项目进度计划!$A:$A,0),"[" &amp;'临-任务'!AF432 &amp; "]" &amp; VLOOKUP('临-任务'!AF432,项目进度计划!$A:$C,3,FALSE)))</f>
        <v/>
      </c>
      <c r="E432" s="14" t="str">
        <f ca="1">IF('临-任务'!AG432="","",HYPERLINK(项目参数!$J$32 &amp;"项目进度计划!$a$" &amp; MATCH('临-任务'!AG432,项目进度计划!$A:$A,0),"[" &amp;'临-任务'!AG432 &amp; "]" &amp; VLOOKUP('临-任务'!AG432,项目进度计划!$A:$C,3,FALSE)))</f>
        <v/>
      </c>
      <c r="F432" s="14" t="str">
        <f ca="1">IF('临-任务'!AH432="","",HYPERLINK(项目参数!$J$32 &amp;"项目进度计划!$a$" &amp; MATCH('临-任务'!AH432,项目进度计划!$A:$A,0),"[" &amp;'临-任务'!AH432 &amp; "]" &amp; VLOOKUP('临-任务'!AH432,项目进度计划!$A:$C,3,FALSE)))</f>
        <v/>
      </c>
    </row>
    <row r="433" spans="1:6">
      <c r="A433" s="14" t="str">
        <f>IF('临-任务'!S433,'临-任务'!P433,"")</f>
        <v/>
      </c>
      <c r="B433" s="14" t="str">
        <f ca="1">IF('临-任务'!AD433="","",HYPERLINK(项目参数!$J$32 &amp;"项目进度计划!$a$" &amp; MATCH('临-任务'!AD433,项目进度计划!$A:$A,0),"[" &amp;'临-任务'!AD433 &amp; "]" &amp; VLOOKUP('临-任务'!AD433,项目进度计划!$A:$C,3,FALSE)))</f>
        <v/>
      </c>
      <c r="C433" s="14" t="str">
        <f ca="1">IF('临-任务'!AE433="","",HYPERLINK(项目参数!$J$32 &amp;"项目进度计划!$a$" &amp; MATCH('临-任务'!AE433,项目进度计划!$A:$A,0),"[" &amp;'临-任务'!AE433 &amp; "]" &amp; VLOOKUP('临-任务'!AE433,项目进度计划!$A:$C,3,FALSE)))</f>
        <v/>
      </c>
      <c r="D433" s="14" t="str">
        <f ca="1">IF('临-任务'!AF433="","",HYPERLINK(项目参数!$J$32 &amp;"项目进度计划!$a$" &amp; MATCH('临-任务'!AF433,项目进度计划!$A:$A,0),"[" &amp;'临-任务'!AF433 &amp; "]" &amp; VLOOKUP('临-任务'!AF433,项目进度计划!$A:$C,3,FALSE)))</f>
        <v/>
      </c>
      <c r="E433" s="14" t="str">
        <f ca="1">IF('临-任务'!AG433="","",HYPERLINK(项目参数!$J$32 &amp;"项目进度计划!$a$" &amp; MATCH('临-任务'!AG433,项目进度计划!$A:$A,0),"[" &amp;'临-任务'!AG433 &amp; "]" &amp; VLOOKUP('临-任务'!AG433,项目进度计划!$A:$C,3,FALSE)))</f>
        <v/>
      </c>
      <c r="F433" s="14" t="str">
        <f ca="1">IF('临-任务'!AH433="","",HYPERLINK(项目参数!$J$32 &amp;"项目进度计划!$a$" &amp; MATCH('临-任务'!AH433,项目进度计划!$A:$A,0),"[" &amp;'临-任务'!AH433 &amp; "]" &amp; VLOOKUP('临-任务'!AH433,项目进度计划!$A:$C,3,FALSE)))</f>
        <v/>
      </c>
    </row>
    <row r="434" spans="1:6">
      <c r="A434" s="14" t="str">
        <f>IF('临-任务'!S434,'临-任务'!P434,"")</f>
        <v/>
      </c>
      <c r="B434" s="14" t="str">
        <f ca="1">IF('临-任务'!AD434="","",HYPERLINK(项目参数!$J$32 &amp;"项目进度计划!$a$" &amp; MATCH('临-任务'!AD434,项目进度计划!$A:$A,0),"[" &amp;'临-任务'!AD434 &amp; "]" &amp; VLOOKUP('临-任务'!AD434,项目进度计划!$A:$C,3,FALSE)))</f>
        <v/>
      </c>
      <c r="C434" s="14" t="str">
        <f ca="1">IF('临-任务'!AE434="","",HYPERLINK(项目参数!$J$32 &amp;"项目进度计划!$a$" &amp; MATCH('临-任务'!AE434,项目进度计划!$A:$A,0),"[" &amp;'临-任务'!AE434 &amp; "]" &amp; VLOOKUP('临-任务'!AE434,项目进度计划!$A:$C,3,FALSE)))</f>
        <v/>
      </c>
      <c r="D434" s="14" t="str">
        <f ca="1">IF('临-任务'!AF434="","",HYPERLINK(项目参数!$J$32 &amp;"项目进度计划!$a$" &amp; MATCH('临-任务'!AF434,项目进度计划!$A:$A,0),"[" &amp;'临-任务'!AF434 &amp; "]" &amp; VLOOKUP('临-任务'!AF434,项目进度计划!$A:$C,3,FALSE)))</f>
        <v/>
      </c>
      <c r="E434" s="14" t="str">
        <f ca="1">IF('临-任务'!AG434="","",HYPERLINK(项目参数!$J$32 &amp;"项目进度计划!$a$" &amp; MATCH('临-任务'!AG434,项目进度计划!$A:$A,0),"[" &amp;'临-任务'!AG434 &amp; "]" &amp; VLOOKUP('临-任务'!AG434,项目进度计划!$A:$C,3,FALSE)))</f>
        <v/>
      </c>
      <c r="F434" s="14" t="str">
        <f ca="1">IF('临-任务'!AH434="","",HYPERLINK(项目参数!$J$32 &amp;"项目进度计划!$a$" &amp; MATCH('临-任务'!AH434,项目进度计划!$A:$A,0),"[" &amp;'临-任务'!AH434 &amp; "]" &amp; VLOOKUP('临-任务'!AH434,项目进度计划!$A:$C,3,FALSE)))</f>
        <v/>
      </c>
    </row>
    <row r="435" spans="1:6">
      <c r="A435" s="14" t="str">
        <f>IF('临-任务'!S435,'临-任务'!P435,"")</f>
        <v/>
      </c>
      <c r="B435" s="14" t="str">
        <f ca="1">IF('临-任务'!AD435="","",HYPERLINK(项目参数!$J$32 &amp;"项目进度计划!$a$" &amp; MATCH('临-任务'!AD435,项目进度计划!$A:$A,0),"[" &amp;'临-任务'!AD435 &amp; "]" &amp; VLOOKUP('临-任务'!AD435,项目进度计划!$A:$C,3,FALSE)))</f>
        <v/>
      </c>
      <c r="C435" s="14" t="str">
        <f ca="1">IF('临-任务'!AE435="","",HYPERLINK(项目参数!$J$32 &amp;"项目进度计划!$a$" &amp; MATCH('临-任务'!AE435,项目进度计划!$A:$A,0),"[" &amp;'临-任务'!AE435 &amp; "]" &amp; VLOOKUP('临-任务'!AE435,项目进度计划!$A:$C,3,FALSE)))</f>
        <v/>
      </c>
      <c r="D435" s="14" t="str">
        <f ca="1">IF('临-任务'!AF435="","",HYPERLINK(项目参数!$J$32 &amp;"项目进度计划!$a$" &amp; MATCH('临-任务'!AF435,项目进度计划!$A:$A,0),"[" &amp;'临-任务'!AF435 &amp; "]" &amp; VLOOKUP('临-任务'!AF435,项目进度计划!$A:$C,3,FALSE)))</f>
        <v/>
      </c>
      <c r="E435" s="14" t="str">
        <f ca="1">IF('临-任务'!AG435="","",HYPERLINK(项目参数!$J$32 &amp;"项目进度计划!$a$" &amp; MATCH('临-任务'!AG435,项目进度计划!$A:$A,0),"[" &amp;'临-任务'!AG435 &amp; "]" &amp; VLOOKUP('临-任务'!AG435,项目进度计划!$A:$C,3,FALSE)))</f>
        <v/>
      </c>
      <c r="F435" s="14" t="str">
        <f ca="1">IF('临-任务'!AH435="","",HYPERLINK(项目参数!$J$32 &amp;"项目进度计划!$a$" &amp; MATCH('临-任务'!AH435,项目进度计划!$A:$A,0),"[" &amp;'临-任务'!AH435 &amp; "]" &amp; VLOOKUP('临-任务'!AH435,项目进度计划!$A:$C,3,FALSE)))</f>
        <v/>
      </c>
    </row>
    <row r="436" spans="1:6">
      <c r="A436" s="14" t="str">
        <f>IF('临-任务'!S436,'临-任务'!P436,"")</f>
        <v/>
      </c>
      <c r="B436" s="14" t="str">
        <f ca="1">IF('临-任务'!AD436="","",HYPERLINK(项目参数!$J$32 &amp;"项目进度计划!$a$" &amp; MATCH('临-任务'!AD436,项目进度计划!$A:$A,0),"[" &amp;'临-任务'!AD436 &amp; "]" &amp; VLOOKUP('临-任务'!AD436,项目进度计划!$A:$C,3,FALSE)))</f>
        <v/>
      </c>
      <c r="C436" s="14" t="str">
        <f ca="1">IF('临-任务'!AE436="","",HYPERLINK(项目参数!$J$32 &amp;"项目进度计划!$a$" &amp; MATCH('临-任务'!AE436,项目进度计划!$A:$A,0),"[" &amp;'临-任务'!AE436 &amp; "]" &amp; VLOOKUP('临-任务'!AE436,项目进度计划!$A:$C,3,FALSE)))</f>
        <v/>
      </c>
      <c r="D436" s="14" t="str">
        <f ca="1">IF('临-任务'!AF436="","",HYPERLINK(项目参数!$J$32 &amp;"项目进度计划!$a$" &amp; MATCH('临-任务'!AF436,项目进度计划!$A:$A,0),"[" &amp;'临-任务'!AF436 &amp; "]" &amp; VLOOKUP('临-任务'!AF436,项目进度计划!$A:$C,3,FALSE)))</f>
        <v/>
      </c>
      <c r="E436" s="14" t="str">
        <f ca="1">IF('临-任务'!AG436="","",HYPERLINK(项目参数!$J$32 &amp;"项目进度计划!$a$" &amp; MATCH('临-任务'!AG436,项目进度计划!$A:$A,0),"[" &amp;'临-任务'!AG436 &amp; "]" &amp; VLOOKUP('临-任务'!AG436,项目进度计划!$A:$C,3,FALSE)))</f>
        <v/>
      </c>
      <c r="F436" s="14" t="str">
        <f ca="1">IF('临-任务'!AH436="","",HYPERLINK(项目参数!$J$32 &amp;"项目进度计划!$a$" &amp; MATCH('临-任务'!AH436,项目进度计划!$A:$A,0),"[" &amp;'临-任务'!AH436 &amp; "]" &amp; VLOOKUP('临-任务'!AH436,项目进度计划!$A:$C,3,FALSE)))</f>
        <v/>
      </c>
    </row>
    <row r="437" spans="1:6">
      <c r="A437" s="14" t="str">
        <f>IF('临-任务'!S437,'临-任务'!P437,"")</f>
        <v/>
      </c>
      <c r="B437" s="14" t="str">
        <f ca="1">IF('临-任务'!AD437="","",HYPERLINK(项目参数!$J$32 &amp;"项目进度计划!$a$" &amp; MATCH('临-任务'!AD437,项目进度计划!$A:$A,0),"[" &amp;'临-任务'!AD437 &amp; "]" &amp; VLOOKUP('临-任务'!AD437,项目进度计划!$A:$C,3,FALSE)))</f>
        <v/>
      </c>
      <c r="C437" s="14" t="str">
        <f ca="1">IF('临-任务'!AE437="","",HYPERLINK(项目参数!$J$32 &amp;"项目进度计划!$a$" &amp; MATCH('临-任务'!AE437,项目进度计划!$A:$A,0),"[" &amp;'临-任务'!AE437 &amp; "]" &amp; VLOOKUP('临-任务'!AE437,项目进度计划!$A:$C,3,FALSE)))</f>
        <v/>
      </c>
      <c r="D437" s="14" t="str">
        <f ca="1">IF('临-任务'!AF437="","",HYPERLINK(项目参数!$J$32 &amp;"项目进度计划!$a$" &amp; MATCH('临-任务'!AF437,项目进度计划!$A:$A,0),"[" &amp;'临-任务'!AF437 &amp; "]" &amp; VLOOKUP('临-任务'!AF437,项目进度计划!$A:$C,3,FALSE)))</f>
        <v/>
      </c>
      <c r="E437" s="14" t="str">
        <f ca="1">IF('临-任务'!AG437="","",HYPERLINK(项目参数!$J$32 &amp;"项目进度计划!$a$" &amp; MATCH('临-任务'!AG437,项目进度计划!$A:$A,0),"[" &amp;'临-任务'!AG437 &amp; "]" &amp; VLOOKUP('临-任务'!AG437,项目进度计划!$A:$C,3,FALSE)))</f>
        <v/>
      </c>
      <c r="F437" s="14" t="str">
        <f ca="1">IF('临-任务'!AH437="","",HYPERLINK(项目参数!$J$32 &amp;"项目进度计划!$a$" &amp; MATCH('临-任务'!AH437,项目进度计划!$A:$A,0),"[" &amp;'临-任务'!AH437 &amp; "]" &amp; VLOOKUP('临-任务'!AH437,项目进度计划!$A:$C,3,FALSE)))</f>
        <v/>
      </c>
    </row>
    <row r="438" spans="1:6">
      <c r="A438" s="14" t="str">
        <f>IF('临-任务'!S438,'临-任务'!P438,"")</f>
        <v/>
      </c>
      <c r="B438" s="14" t="str">
        <f ca="1">IF('临-任务'!AD438="","",HYPERLINK(项目参数!$J$32 &amp;"项目进度计划!$a$" &amp; MATCH('临-任务'!AD438,项目进度计划!$A:$A,0),"[" &amp;'临-任务'!AD438 &amp; "]" &amp; VLOOKUP('临-任务'!AD438,项目进度计划!$A:$C,3,FALSE)))</f>
        <v/>
      </c>
      <c r="C438" s="14" t="str">
        <f ca="1">IF('临-任务'!AE438="","",HYPERLINK(项目参数!$J$32 &amp;"项目进度计划!$a$" &amp; MATCH('临-任务'!AE438,项目进度计划!$A:$A,0),"[" &amp;'临-任务'!AE438 &amp; "]" &amp; VLOOKUP('临-任务'!AE438,项目进度计划!$A:$C,3,FALSE)))</f>
        <v/>
      </c>
      <c r="D438" s="14" t="str">
        <f ca="1">IF('临-任务'!AF438="","",HYPERLINK(项目参数!$J$32 &amp;"项目进度计划!$a$" &amp; MATCH('临-任务'!AF438,项目进度计划!$A:$A,0),"[" &amp;'临-任务'!AF438 &amp; "]" &amp; VLOOKUP('临-任务'!AF438,项目进度计划!$A:$C,3,FALSE)))</f>
        <v/>
      </c>
      <c r="E438" s="14" t="str">
        <f ca="1">IF('临-任务'!AG438="","",HYPERLINK(项目参数!$J$32 &amp;"项目进度计划!$a$" &amp; MATCH('临-任务'!AG438,项目进度计划!$A:$A,0),"[" &amp;'临-任务'!AG438 &amp; "]" &amp; VLOOKUP('临-任务'!AG438,项目进度计划!$A:$C,3,FALSE)))</f>
        <v/>
      </c>
      <c r="F438" s="14" t="str">
        <f ca="1">IF('临-任务'!AH438="","",HYPERLINK(项目参数!$J$32 &amp;"项目进度计划!$a$" &amp; MATCH('临-任务'!AH438,项目进度计划!$A:$A,0),"[" &amp;'临-任务'!AH438 &amp; "]" &amp; VLOOKUP('临-任务'!AH438,项目进度计划!$A:$C,3,FALSE)))</f>
        <v/>
      </c>
    </row>
    <row r="439" spans="1:6">
      <c r="A439" s="14" t="str">
        <f>IF('临-任务'!S439,'临-任务'!P439,"")</f>
        <v/>
      </c>
      <c r="B439" s="14" t="str">
        <f ca="1">IF('临-任务'!AD439="","",HYPERLINK(项目参数!$J$32 &amp;"项目进度计划!$a$" &amp; MATCH('临-任务'!AD439,项目进度计划!$A:$A,0),"[" &amp;'临-任务'!AD439 &amp; "]" &amp; VLOOKUP('临-任务'!AD439,项目进度计划!$A:$C,3,FALSE)))</f>
        <v/>
      </c>
      <c r="C439" s="14" t="str">
        <f ca="1">IF('临-任务'!AE439="","",HYPERLINK(项目参数!$J$32 &amp;"项目进度计划!$a$" &amp; MATCH('临-任务'!AE439,项目进度计划!$A:$A,0),"[" &amp;'临-任务'!AE439 &amp; "]" &amp; VLOOKUP('临-任务'!AE439,项目进度计划!$A:$C,3,FALSE)))</f>
        <v/>
      </c>
      <c r="D439" s="14" t="str">
        <f ca="1">IF('临-任务'!AF439="","",HYPERLINK(项目参数!$J$32 &amp;"项目进度计划!$a$" &amp; MATCH('临-任务'!AF439,项目进度计划!$A:$A,0),"[" &amp;'临-任务'!AF439 &amp; "]" &amp; VLOOKUP('临-任务'!AF439,项目进度计划!$A:$C,3,FALSE)))</f>
        <v/>
      </c>
      <c r="E439" s="14" t="str">
        <f ca="1">IF('临-任务'!AG439="","",HYPERLINK(项目参数!$J$32 &amp;"项目进度计划!$a$" &amp; MATCH('临-任务'!AG439,项目进度计划!$A:$A,0),"[" &amp;'临-任务'!AG439 &amp; "]" &amp; VLOOKUP('临-任务'!AG439,项目进度计划!$A:$C,3,FALSE)))</f>
        <v/>
      </c>
      <c r="F439" s="14" t="str">
        <f ca="1">IF('临-任务'!AH439="","",HYPERLINK(项目参数!$J$32 &amp;"项目进度计划!$a$" &amp; MATCH('临-任务'!AH439,项目进度计划!$A:$A,0),"[" &amp;'临-任务'!AH439 &amp; "]" &amp; VLOOKUP('临-任务'!AH439,项目进度计划!$A:$C,3,FALSE)))</f>
        <v/>
      </c>
    </row>
    <row r="440" spans="1:6">
      <c r="A440" s="14" t="str">
        <f>IF('临-任务'!S440,'临-任务'!P440,"")</f>
        <v/>
      </c>
      <c r="B440" s="14" t="str">
        <f ca="1">IF('临-任务'!AD440="","",HYPERLINK(项目参数!$J$32 &amp;"项目进度计划!$a$" &amp; MATCH('临-任务'!AD440,项目进度计划!$A:$A,0),"[" &amp;'临-任务'!AD440 &amp; "]" &amp; VLOOKUP('临-任务'!AD440,项目进度计划!$A:$C,3,FALSE)))</f>
        <v/>
      </c>
      <c r="C440" s="14" t="str">
        <f ca="1">IF('临-任务'!AE440="","",HYPERLINK(项目参数!$J$32 &amp;"项目进度计划!$a$" &amp; MATCH('临-任务'!AE440,项目进度计划!$A:$A,0),"[" &amp;'临-任务'!AE440 &amp; "]" &amp; VLOOKUP('临-任务'!AE440,项目进度计划!$A:$C,3,FALSE)))</f>
        <v/>
      </c>
      <c r="D440" s="14" t="str">
        <f ca="1">IF('临-任务'!AF440="","",HYPERLINK(项目参数!$J$32 &amp;"项目进度计划!$a$" &amp; MATCH('临-任务'!AF440,项目进度计划!$A:$A,0),"[" &amp;'临-任务'!AF440 &amp; "]" &amp; VLOOKUP('临-任务'!AF440,项目进度计划!$A:$C,3,FALSE)))</f>
        <v/>
      </c>
      <c r="E440" s="14" t="str">
        <f ca="1">IF('临-任务'!AG440="","",HYPERLINK(项目参数!$J$32 &amp;"项目进度计划!$a$" &amp; MATCH('临-任务'!AG440,项目进度计划!$A:$A,0),"[" &amp;'临-任务'!AG440 &amp; "]" &amp; VLOOKUP('临-任务'!AG440,项目进度计划!$A:$C,3,FALSE)))</f>
        <v/>
      </c>
      <c r="F440" s="14" t="str">
        <f ca="1">IF('临-任务'!AH440="","",HYPERLINK(项目参数!$J$32 &amp;"项目进度计划!$a$" &amp; MATCH('临-任务'!AH440,项目进度计划!$A:$A,0),"[" &amp;'临-任务'!AH440 &amp; "]" &amp; VLOOKUP('临-任务'!AH440,项目进度计划!$A:$C,3,FALSE)))</f>
        <v/>
      </c>
    </row>
    <row r="441" spans="1:6">
      <c r="A441" s="14" t="str">
        <f>IF('临-任务'!S441,'临-任务'!P441,"")</f>
        <v/>
      </c>
      <c r="B441" s="14" t="str">
        <f ca="1">IF('临-任务'!AD441="","",HYPERLINK(项目参数!$J$32 &amp;"项目进度计划!$a$" &amp; MATCH('临-任务'!AD441,项目进度计划!$A:$A,0),"[" &amp;'临-任务'!AD441 &amp; "]" &amp; VLOOKUP('临-任务'!AD441,项目进度计划!$A:$C,3,FALSE)))</f>
        <v/>
      </c>
      <c r="C441" s="14" t="str">
        <f ca="1">IF('临-任务'!AE441="","",HYPERLINK(项目参数!$J$32 &amp;"项目进度计划!$a$" &amp; MATCH('临-任务'!AE441,项目进度计划!$A:$A,0),"[" &amp;'临-任务'!AE441 &amp; "]" &amp; VLOOKUP('临-任务'!AE441,项目进度计划!$A:$C,3,FALSE)))</f>
        <v/>
      </c>
      <c r="D441" s="14" t="str">
        <f ca="1">IF('临-任务'!AF441="","",HYPERLINK(项目参数!$J$32 &amp;"项目进度计划!$a$" &amp; MATCH('临-任务'!AF441,项目进度计划!$A:$A,0),"[" &amp;'临-任务'!AF441 &amp; "]" &amp; VLOOKUP('临-任务'!AF441,项目进度计划!$A:$C,3,FALSE)))</f>
        <v/>
      </c>
      <c r="E441" s="14" t="str">
        <f ca="1">IF('临-任务'!AG441="","",HYPERLINK(项目参数!$J$32 &amp;"项目进度计划!$a$" &amp; MATCH('临-任务'!AG441,项目进度计划!$A:$A,0),"[" &amp;'临-任务'!AG441 &amp; "]" &amp; VLOOKUP('临-任务'!AG441,项目进度计划!$A:$C,3,FALSE)))</f>
        <v/>
      </c>
      <c r="F441" s="14" t="str">
        <f ca="1">IF('临-任务'!AH441="","",HYPERLINK(项目参数!$J$32 &amp;"项目进度计划!$a$" &amp; MATCH('临-任务'!AH441,项目进度计划!$A:$A,0),"[" &amp;'临-任务'!AH441 &amp; "]" &amp; VLOOKUP('临-任务'!AH441,项目进度计划!$A:$C,3,FALSE)))</f>
        <v/>
      </c>
    </row>
    <row r="442" spans="1:6">
      <c r="A442" s="14" t="str">
        <f>IF('临-任务'!S442,'临-任务'!P442,"")</f>
        <v/>
      </c>
      <c r="B442" s="14" t="str">
        <f ca="1">IF('临-任务'!AD442="","",HYPERLINK(项目参数!$J$32 &amp;"项目进度计划!$a$" &amp; MATCH('临-任务'!AD442,项目进度计划!$A:$A,0),"[" &amp;'临-任务'!AD442 &amp; "]" &amp; VLOOKUP('临-任务'!AD442,项目进度计划!$A:$C,3,FALSE)))</f>
        <v/>
      </c>
      <c r="C442" s="14" t="str">
        <f ca="1">IF('临-任务'!AE442="","",HYPERLINK(项目参数!$J$32 &amp;"项目进度计划!$a$" &amp; MATCH('临-任务'!AE442,项目进度计划!$A:$A,0),"[" &amp;'临-任务'!AE442 &amp; "]" &amp; VLOOKUP('临-任务'!AE442,项目进度计划!$A:$C,3,FALSE)))</f>
        <v/>
      </c>
      <c r="D442" s="14" t="str">
        <f ca="1">IF('临-任务'!AF442="","",HYPERLINK(项目参数!$J$32 &amp;"项目进度计划!$a$" &amp; MATCH('临-任务'!AF442,项目进度计划!$A:$A,0),"[" &amp;'临-任务'!AF442 &amp; "]" &amp; VLOOKUP('临-任务'!AF442,项目进度计划!$A:$C,3,FALSE)))</f>
        <v/>
      </c>
      <c r="E442" s="14" t="str">
        <f ca="1">IF('临-任务'!AG442="","",HYPERLINK(项目参数!$J$32 &amp;"项目进度计划!$a$" &amp; MATCH('临-任务'!AG442,项目进度计划!$A:$A,0),"[" &amp;'临-任务'!AG442 &amp; "]" &amp; VLOOKUP('临-任务'!AG442,项目进度计划!$A:$C,3,FALSE)))</f>
        <v/>
      </c>
      <c r="F442" s="14" t="str">
        <f ca="1">IF('临-任务'!AH442="","",HYPERLINK(项目参数!$J$32 &amp;"项目进度计划!$a$" &amp; MATCH('临-任务'!AH442,项目进度计划!$A:$A,0),"[" &amp;'临-任务'!AH442 &amp; "]" &amp; VLOOKUP('临-任务'!AH442,项目进度计划!$A:$C,3,FALSE)))</f>
        <v/>
      </c>
    </row>
    <row r="443" spans="1:6">
      <c r="A443" s="14" t="str">
        <f>IF('临-任务'!S443,'临-任务'!P443,"")</f>
        <v/>
      </c>
      <c r="B443" s="14" t="str">
        <f ca="1">IF('临-任务'!AD443="","",HYPERLINK(项目参数!$J$32 &amp;"项目进度计划!$a$" &amp; MATCH('临-任务'!AD443,项目进度计划!$A:$A,0),"[" &amp;'临-任务'!AD443 &amp; "]" &amp; VLOOKUP('临-任务'!AD443,项目进度计划!$A:$C,3,FALSE)))</f>
        <v/>
      </c>
      <c r="C443" s="14" t="str">
        <f ca="1">IF('临-任务'!AE443="","",HYPERLINK(项目参数!$J$32 &amp;"项目进度计划!$a$" &amp; MATCH('临-任务'!AE443,项目进度计划!$A:$A,0),"[" &amp;'临-任务'!AE443 &amp; "]" &amp; VLOOKUP('临-任务'!AE443,项目进度计划!$A:$C,3,FALSE)))</f>
        <v/>
      </c>
      <c r="D443" s="14" t="str">
        <f ca="1">IF('临-任务'!AF443="","",HYPERLINK(项目参数!$J$32 &amp;"项目进度计划!$a$" &amp; MATCH('临-任务'!AF443,项目进度计划!$A:$A,0),"[" &amp;'临-任务'!AF443 &amp; "]" &amp; VLOOKUP('临-任务'!AF443,项目进度计划!$A:$C,3,FALSE)))</f>
        <v/>
      </c>
      <c r="E443" s="14" t="str">
        <f ca="1">IF('临-任务'!AG443="","",HYPERLINK(项目参数!$J$32 &amp;"项目进度计划!$a$" &amp; MATCH('临-任务'!AG443,项目进度计划!$A:$A,0),"[" &amp;'临-任务'!AG443 &amp; "]" &amp; VLOOKUP('临-任务'!AG443,项目进度计划!$A:$C,3,FALSE)))</f>
        <v/>
      </c>
      <c r="F443" s="14" t="str">
        <f ca="1">IF('临-任务'!AH443="","",HYPERLINK(项目参数!$J$32 &amp;"项目进度计划!$a$" &amp; MATCH('临-任务'!AH443,项目进度计划!$A:$A,0),"[" &amp;'临-任务'!AH443 &amp; "]" &amp; VLOOKUP('临-任务'!AH443,项目进度计划!$A:$C,3,FALSE)))</f>
        <v/>
      </c>
    </row>
    <row r="444" spans="1:6">
      <c r="A444" s="14" t="str">
        <f>IF('临-任务'!S444,'临-任务'!P444,"")</f>
        <v/>
      </c>
      <c r="B444" s="14" t="str">
        <f ca="1">IF('临-任务'!AD444="","",HYPERLINK(项目参数!$J$32 &amp;"项目进度计划!$a$" &amp; MATCH('临-任务'!AD444,项目进度计划!$A:$A,0),"[" &amp;'临-任务'!AD444 &amp; "]" &amp; VLOOKUP('临-任务'!AD444,项目进度计划!$A:$C,3,FALSE)))</f>
        <v/>
      </c>
      <c r="C444" s="14" t="str">
        <f ca="1">IF('临-任务'!AE444="","",HYPERLINK(项目参数!$J$32 &amp;"项目进度计划!$a$" &amp; MATCH('临-任务'!AE444,项目进度计划!$A:$A,0),"[" &amp;'临-任务'!AE444 &amp; "]" &amp; VLOOKUP('临-任务'!AE444,项目进度计划!$A:$C,3,FALSE)))</f>
        <v/>
      </c>
      <c r="D444" s="14" t="str">
        <f ca="1">IF('临-任务'!AF444="","",HYPERLINK(项目参数!$J$32 &amp;"项目进度计划!$a$" &amp; MATCH('临-任务'!AF444,项目进度计划!$A:$A,0),"[" &amp;'临-任务'!AF444 &amp; "]" &amp; VLOOKUP('临-任务'!AF444,项目进度计划!$A:$C,3,FALSE)))</f>
        <v/>
      </c>
      <c r="E444" s="14" t="str">
        <f ca="1">IF('临-任务'!AG444="","",HYPERLINK(项目参数!$J$32 &amp;"项目进度计划!$a$" &amp; MATCH('临-任务'!AG444,项目进度计划!$A:$A,0),"[" &amp;'临-任务'!AG444 &amp; "]" &amp; VLOOKUP('临-任务'!AG444,项目进度计划!$A:$C,3,FALSE)))</f>
        <v/>
      </c>
      <c r="F444" s="14" t="str">
        <f ca="1">IF('临-任务'!AH444="","",HYPERLINK(项目参数!$J$32 &amp;"项目进度计划!$a$" &amp; MATCH('临-任务'!AH444,项目进度计划!$A:$A,0),"[" &amp;'临-任务'!AH444 &amp; "]" &amp; VLOOKUP('临-任务'!AH444,项目进度计划!$A:$C,3,FALSE)))</f>
        <v/>
      </c>
    </row>
    <row r="445" spans="1:6">
      <c r="A445" s="14" t="str">
        <f>IF('临-任务'!S445,'临-任务'!P445,"")</f>
        <v/>
      </c>
      <c r="B445" s="14" t="str">
        <f ca="1">IF('临-任务'!AD445="","",HYPERLINK(项目参数!$J$32 &amp;"项目进度计划!$a$" &amp; MATCH('临-任务'!AD445,项目进度计划!$A:$A,0),"[" &amp;'临-任务'!AD445 &amp; "]" &amp; VLOOKUP('临-任务'!AD445,项目进度计划!$A:$C,3,FALSE)))</f>
        <v/>
      </c>
      <c r="C445" s="14" t="str">
        <f ca="1">IF('临-任务'!AE445="","",HYPERLINK(项目参数!$J$32 &amp;"项目进度计划!$a$" &amp; MATCH('临-任务'!AE445,项目进度计划!$A:$A,0),"[" &amp;'临-任务'!AE445 &amp; "]" &amp; VLOOKUP('临-任务'!AE445,项目进度计划!$A:$C,3,FALSE)))</f>
        <v/>
      </c>
      <c r="D445" s="14" t="str">
        <f ca="1">IF('临-任务'!AF445="","",HYPERLINK(项目参数!$J$32 &amp;"项目进度计划!$a$" &amp; MATCH('临-任务'!AF445,项目进度计划!$A:$A,0),"[" &amp;'临-任务'!AF445 &amp; "]" &amp; VLOOKUP('临-任务'!AF445,项目进度计划!$A:$C,3,FALSE)))</f>
        <v/>
      </c>
      <c r="E445" s="14" t="str">
        <f ca="1">IF('临-任务'!AG445="","",HYPERLINK(项目参数!$J$32 &amp;"项目进度计划!$a$" &amp; MATCH('临-任务'!AG445,项目进度计划!$A:$A,0),"[" &amp;'临-任务'!AG445 &amp; "]" &amp; VLOOKUP('临-任务'!AG445,项目进度计划!$A:$C,3,FALSE)))</f>
        <v/>
      </c>
      <c r="F445" s="14" t="str">
        <f ca="1">IF('临-任务'!AH445="","",HYPERLINK(项目参数!$J$32 &amp;"项目进度计划!$a$" &amp; MATCH('临-任务'!AH445,项目进度计划!$A:$A,0),"[" &amp;'临-任务'!AH445 &amp; "]" &amp; VLOOKUP('临-任务'!AH445,项目进度计划!$A:$C,3,FALSE)))</f>
        <v/>
      </c>
    </row>
    <row r="446" spans="1:6">
      <c r="A446" s="14" t="str">
        <f>IF('临-任务'!S446,'临-任务'!P446,"")</f>
        <v/>
      </c>
      <c r="B446" s="14" t="str">
        <f ca="1">IF('临-任务'!AD446="","",HYPERLINK(项目参数!$J$32 &amp;"项目进度计划!$a$" &amp; MATCH('临-任务'!AD446,项目进度计划!$A:$A,0),"[" &amp;'临-任务'!AD446 &amp; "]" &amp; VLOOKUP('临-任务'!AD446,项目进度计划!$A:$C,3,FALSE)))</f>
        <v/>
      </c>
      <c r="C446" s="14" t="str">
        <f ca="1">IF('临-任务'!AE446="","",HYPERLINK(项目参数!$J$32 &amp;"项目进度计划!$a$" &amp; MATCH('临-任务'!AE446,项目进度计划!$A:$A,0),"[" &amp;'临-任务'!AE446 &amp; "]" &amp; VLOOKUP('临-任务'!AE446,项目进度计划!$A:$C,3,FALSE)))</f>
        <v/>
      </c>
      <c r="D446" s="14" t="str">
        <f ca="1">IF('临-任务'!AF446="","",HYPERLINK(项目参数!$J$32 &amp;"项目进度计划!$a$" &amp; MATCH('临-任务'!AF446,项目进度计划!$A:$A,0),"[" &amp;'临-任务'!AF446 &amp; "]" &amp; VLOOKUP('临-任务'!AF446,项目进度计划!$A:$C,3,FALSE)))</f>
        <v/>
      </c>
      <c r="E446" s="14" t="str">
        <f ca="1">IF('临-任务'!AG446="","",HYPERLINK(项目参数!$J$32 &amp;"项目进度计划!$a$" &amp; MATCH('临-任务'!AG446,项目进度计划!$A:$A,0),"[" &amp;'临-任务'!AG446 &amp; "]" &amp; VLOOKUP('临-任务'!AG446,项目进度计划!$A:$C,3,FALSE)))</f>
        <v/>
      </c>
      <c r="F446" s="14" t="str">
        <f ca="1">IF('临-任务'!AH446="","",HYPERLINK(项目参数!$J$32 &amp;"项目进度计划!$a$" &amp; MATCH('临-任务'!AH446,项目进度计划!$A:$A,0),"[" &amp;'临-任务'!AH446 &amp; "]" &amp; VLOOKUP('临-任务'!AH446,项目进度计划!$A:$C,3,FALSE)))</f>
        <v/>
      </c>
    </row>
    <row r="447" spans="1:6">
      <c r="A447" s="14" t="str">
        <f>IF('临-任务'!S447,'临-任务'!P447,"")</f>
        <v/>
      </c>
      <c r="B447" s="14" t="str">
        <f ca="1">IF('临-任务'!AD447="","",HYPERLINK(项目参数!$J$32 &amp;"项目进度计划!$a$" &amp; MATCH('临-任务'!AD447,项目进度计划!$A:$A,0),"[" &amp;'临-任务'!AD447 &amp; "]" &amp; VLOOKUP('临-任务'!AD447,项目进度计划!$A:$C,3,FALSE)))</f>
        <v/>
      </c>
      <c r="C447" s="14" t="str">
        <f ca="1">IF('临-任务'!AE447="","",HYPERLINK(项目参数!$J$32 &amp;"项目进度计划!$a$" &amp; MATCH('临-任务'!AE447,项目进度计划!$A:$A,0),"[" &amp;'临-任务'!AE447 &amp; "]" &amp; VLOOKUP('临-任务'!AE447,项目进度计划!$A:$C,3,FALSE)))</f>
        <v/>
      </c>
      <c r="D447" s="14" t="str">
        <f ca="1">IF('临-任务'!AF447="","",HYPERLINK(项目参数!$J$32 &amp;"项目进度计划!$a$" &amp; MATCH('临-任务'!AF447,项目进度计划!$A:$A,0),"[" &amp;'临-任务'!AF447 &amp; "]" &amp; VLOOKUP('临-任务'!AF447,项目进度计划!$A:$C,3,FALSE)))</f>
        <v/>
      </c>
      <c r="E447" s="14" t="str">
        <f ca="1">IF('临-任务'!AG447="","",HYPERLINK(项目参数!$J$32 &amp;"项目进度计划!$a$" &amp; MATCH('临-任务'!AG447,项目进度计划!$A:$A,0),"[" &amp;'临-任务'!AG447 &amp; "]" &amp; VLOOKUP('临-任务'!AG447,项目进度计划!$A:$C,3,FALSE)))</f>
        <v/>
      </c>
      <c r="F447" s="14" t="str">
        <f ca="1">IF('临-任务'!AH447="","",HYPERLINK(项目参数!$J$32 &amp;"项目进度计划!$a$" &amp; MATCH('临-任务'!AH447,项目进度计划!$A:$A,0),"[" &amp;'临-任务'!AH447 &amp; "]" &amp; VLOOKUP('临-任务'!AH447,项目进度计划!$A:$C,3,FALSE)))</f>
        <v/>
      </c>
    </row>
    <row r="448" spans="1:6">
      <c r="A448" s="14" t="str">
        <f>IF('临-任务'!S448,'临-任务'!P448,"")</f>
        <v/>
      </c>
      <c r="B448" s="14" t="str">
        <f ca="1">IF('临-任务'!AD448="","",HYPERLINK(项目参数!$J$32 &amp;"项目进度计划!$a$" &amp; MATCH('临-任务'!AD448,项目进度计划!$A:$A,0),"[" &amp;'临-任务'!AD448 &amp; "]" &amp; VLOOKUP('临-任务'!AD448,项目进度计划!$A:$C,3,FALSE)))</f>
        <v/>
      </c>
      <c r="C448" s="14" t="str">
        <f ca="1">IF('临-任务'!AE448="","",HYPERLINK(项目参数!$J$32 &amp;"项目进度计划!$a$" &amp; MATCH('临-任务'!AE448,项目进度计划!$A:$A,0),"[" &amp;'临-任务'!AE448 &amp; "]" &amp; VLOOKUP('临-任务'!AE448,项目进度计划!$A:$C,3,FALSE)))</f>
        <v/>
      </c>
      <c r="D448" s="14" t="str">
        <f ca="1">IF('临-任务'!AF448="","",HYPERLINK(项目参数!$J$32 &amp;"项目进度计划!$a$" &amp; MATCH('临-任务'!AF448,项目进度计划!$A:$A,0),"[" &amp;'临-任务'!AF448 &amp; "]" &amp; VLOOKUP('临-任务'!AF448,项目进度计划!$A:$C,3,FALSE)))</f>
        <v/>
      </c>
      <c r="E448" s="14" t="str">
        <f ca="1">IF('临-任务'!AG448="","",HYPERLINK(项目参数!$J$32 &amp;"项目进度计划!$a$" &amp; MATCH('临-任务'!AG448,项目进度计划!$A:$A,0),"[" &amp;'临-任务'!AG448 &amp; "]" &amp; VLOOKUP('临-任务'!AG448,项目进度计划!$A:$C,3,FALSE)))</f>
        <v/>
      </c>
      <c r="F448" s="14" t="str">
        <f ca="1">IF('临-任务'!AH448="","",HYPERLINK(项目参数!$J$32 &amp;"项目进度计划!$a$" &amp; MATCH('临-任务'!AH448,项目进度计划!$A:$A,0),"[" &amp;'临-任务'!AH448 &amp; "]" &amp; VLOOKUP('临-任务'!AH448,项目进度计划!$A:$C,3,FALSE)))</f>
        <v/>
      </c>
    </row>
    <row r="449" spans="1:6">
      <c r="A449" s="14" t="str">
        <f>IF('临-任务'!S449,'临-任务'!P449,"")</f>
        <v/>
      </c>
      <c r="B449" s="14" t="str">
        <f ca="1">IF('临-任务'!AD449="","",HYPERLINK(项目参数!$J$32 &amp;"项目进度计划!$a$" &amp; MATCH('临-任务'!AD449,项目进度计划!$A:$A,0),"[" &amp;'临-任务'!AD449 &amp; "]" &amp; VLOOKUP('临-任务'!AD449,项目进度计划!$A:$C,3,FALSE)))</f>
        <v/>
      </c>
      <c r="C449" s="14" t="str">
        <f ca="1">IF('临-任务'!AE449="","",HYPERLINK(项目参数!$J$32 &amp;"项目进度计划!$a$" &amp; MATCH('临-任务'!AE449,项目进度计划!$A:$A,0),"[" &amp;'临-任务'!AE449 &amp; "]" &amp; VLOOKUP('临-任务'!AE449,项目进度计划!$A:$C,3,FALSE)))</f>
        <v/>
      </c>
      <c r="D449" s="14" t="str">
        <f ca="1">IF('临-任务'!AF449="","",HYPERLINK(项目参数!$J$32 &amp;"项目进度计划!$a$" &amp; MATCH('临-任务'!AF449,项目进度计划!$A:$A,0),"[" &amp;'临-任务'!AF449 &amp; "]" &amp; VLOOKUP('临-任务'!AF449,项目进度计划!$A:$C,3,FALSE)))</f>
        <v/>
      </c>
      <c r="E449" s="14" t="str">
        <f ca="1">IF('临-任务'!AG449="","",HYPERLINK(项目参数!$J$32 &amp;"项目进度计划!$a$" &amp; MATCH('临-任务'!AG449,项目进度计划!$A:$A,0),"[" &amp;'临-任务'!AG449 &amp; "]" &amp; VLOOKUP('临-任务'!AG449,项目进度计划!$A:$C,3,FALSE)))</f>
        <v/>
      </c>
      <c r="F449" s="14" t="str">
        <f ca="1">IF('临-任务'!AH449="","",HYPERLINK(项目参数!$J$32 &amp;"项目进度计划!$a$" &amp; MATCH('临-任务'!AH449,项目进度计划!$A:$A,0),"[" &amp;'临-任务'!AH449 &amp; "]" &amp; VLOOKUP('临-任务'!AH449,项目进度计划!$A:$C,3,FALSE)))</f>
        <v/>
      </c>
    </row>
    <row r="450" spans="1:6">
      <c r="A450" s="14" t="str">
        <f>IF('临-任务'!S450,'临-任务'!P450,"")</f>
        <v/>
      </c>
      <c r="B450" s="14" t="str">
        <f ca="1">IF('临-任务'!AD450="","",HYPERLINK(项目参数!$J$32 &amp;"项目进度计划!$a$" &amp; MATCH('临-任务'!AD450,项目进度计划!$A:$A,0),"[" &amp;'临-任务'!AD450 &amp; "]" &amp; VLOOKUP('临-任务'!AD450,项目进度计划!$A:$C,3,FALSE)))</f>
        <v/>
      </c>
      <c r="C450" s="14" t="str">
        <f ca="1">IF('临-任务'!AE450="","",HYPERLINK(项目参数!$J$32 &amp;"项目进度计划!$a$" &amp; MATCH('临-任务'!AE450,项目进度计划!$A:$A,0),"[" &amp;'临-任务'!AE450 &amp; "]" &amp; VLOOKUP('临-任务'!AE450,项目进度计划!$A:$C,3,FALSE)))</f>
        <v/>
      </c>
      <c r="D450" s="14" t="str">
        <f ca="1">IF('临-任务'!AF450="","",HYPERLINK(项目参数!$J$32 &amp;"项目进度计划!$a$" &amp; MATCH('临-任务'!AF450,项目进度计划!$A:$A,0),"[" &amp;'临-任务'!AF450 &amp; "]" &amp; VLOOKUP('临-任务'!AF450,项目进度计划!$A:$C,3,FALSE)))</f>
        <v/>
      </c>
      <c r="E450" s="14" t="str">
        <f ca="1">IF('临-任务'!AG450="","",HYPERLINK(项目参数!$J$32 &amp;"项目进度计划!$a$" &amp; MATCH('临-任务'!AG450,项目进度计划!$A:$A,0),"[" &amp;'临-任务'!AG450 &amp; "]" &amp; VLOOKUP('临-任务'!AG450,项目进度计划!$A:$C,3,FALSE)))</f>
        <v/>
      </c>
      <c r="F450" s="14" t="str">
        <f ca="1">IF('临-任务'!AH450="","",HYPERLINK(项目参数!$J$32 &amp;"项目进度计划!$a$" &amp; MATCH('临-任务'!AH450,项目进度计划!$A:$A,0),"[" &amp;'临-任务'!AH450 &amp; "]" &amp; VLOOKUP('临-任务'!AH450,项目进度计划!$A:$C,3,FALSE)))</f>
        <v/>
      </c>
    </row>
    <row r="451" spans="1:6">
      <c r="A451" s="14" t="str">
        <f>IF('临-任务'!S451,'临-任务'!P451,"")</f>
        <v/>
      </c>
      <c r="B451" s="14" t="str">
        <f ca="1">IF('临-任务'!AD451="","",HYPERLINK(项目参数!$J$32 &amp;"项目进度计划!$a$" &amp; MATCH('临-任务'!AD451,项目进度计划!$A:$A,0),"[" &amp;'临-任务'!AD451 &amp; "]" &amp; VLOOKUP('临-任务'!AD451,项目进度计划!$A:$C,3,FALSE)))</f>
        <v/>
      </c>
      <c r="C451" s="14" t="str">
        <f ca="1">IF('临-任务'!AE451="","",HYPERLINK(项目参数!$J$32 &amp;"项目进度计划!$a$" &amp; MATCH('临-任务'!AE451,项目进度计划!$A:$A,0),"[" &amp;'临-任务'!AE451 &amp; "]" &amp; VLOOKUP('临-任务'!AE451,项目进度计划!$A:$C,3,FALSE)))</f>
        <v/>
      </c>
      <c r="D451" s="14" t="str">
        <f ca="1">IF('临-任务'!AF451="","",HYPERLINK(项目参数!$J$32 &amp;"项目进度计划!$a$" &amp; MATCH('临-任务'!AF451,项目进度计划!$A:$A,0),"[" &amp;'临-任务'!AF451 &amp; "]" &amp; VLOOKUP('临-任务'!AF451,项目进度计划!$A:$C,3,FALSE)))</f>
        <v/>
      </c>
      <c r="E451" s="14" t="str">
        <f ca="1">IF('临-任务'!AG451="","",HYPERLINK(项目参数!$J$32 &amp;"项目进度计划!$a$" &amp; MATCH('临-任务'!AG451,项目进度计划!$A:$A,0),"[" &amp;'临-任务'!AG451 &amp; "]" &amp; VLOOKUP('临-任务'!AG451,项目进度计划!$A:$C,3,FALSE)))</f>
        <v/>
      </c>
      <c r="F451" s="14" t="str">
        <f ca="1">IF('临-任务'!AH451="","",HYPERLINK(项目参数!$J$32 &amp;"项目进度计划!$a$" &amp; MATCH('临-任务'!AH451,项目进度计划!$A:$A,0),"[" &amp;'临-任务'!AH451 &amp; "]" &amp; VLOOKUP('临-任务'!AH451,项目进度计划!$A:$C,3,FALSE)))</f>
        <v/>
      </c>
    </row>
    <row r="452" spans="1:6">
      <c r="A452" s="14" t="str">
        <f>IF('临-任务'!S452,'临-任务'!P452,"")</f>
        <v/>
      </c>
      <c r="B452" s="14" t="str">
        <f ca="1">IF('临-任务'!AD452="","",HYPERLINK(项目参数!$J$32 &amp;"项目进度计划!$a$" &amp; MATCH('临-任务'!AD452,项目进度计划!$A:$A,0),"[" &amp;'临-任务'!AD452 &amp; "]" &amp; VLOOKUP('临-任务'!AD452,项目进度计划!$A:$C,3,FALSE)))</f>
        <v/>
      </c>
      <c r="C452" s="14" t="str">
        <f ca="1">IF('临-任务'!AE452="","",HYPERLINK(项目参数!$J$32 &amp;"项目进度计划!$a$" &amp; MATCH('临-任务'!AE452,项目进度计划!$A:$A,0),"[" &amp;'临-任务'!AE452 &amp; "]" &amp; VLOOKUP('临-任务'!AE452,项目进度计划!$A:$C,3,FALSE)))</f>
        <v/>
      </c>
      <c r="D452" s="14" t="str">
        <f ca="1">IF('临-任务'!AF452="","",HYPERLINK(项目参数!$J$32 &amp;"项目进度计划!$a$" &amp; MATCH('临-任务'!AF452,项目进度计划!$A:$A,0),"[" &amp;'临-任务'!AF452 &amp; "]" &amp; VLOOKUP('临-任务'!AF452,项目进度计划!$A:$C,3,FALSE)))</f>
        <v/>
      </c>
      <c r="E452" s="14" t="str">
        <f ca="1">IF('临-任务'!AG452="","",HYPERLINK(项目参数!$J$32 &amp;"项目进度计划!$a$" &amp; MATCH('临-任务'!AG452,项目进度计划!$A:$A,0),"[" &amp;'临-任务'!AG452 &amp; "]" &amp; VLOOKUP('临-任务'!AG452,项目进度计划!$A:$C,3,FALSE)))</f>
        <v/>
      </c>
      <c r="F452" s="14" t="str">
        <f ca="1">IF('临-任务'!AH452="","",HYPERLINK(项目参数!$J$32 &amp;"项目进度计划!$a$" &amp; MATCH('临-任务'!AH452,项目进度计划!$A:$A,0),"[" &amp;'临-任务'!AH452 &amp; "]" &amp; VLOOKUP('临-任务'!AH452,项目进度计划!$A:$C,3,FALSE)))</f>
        <v/>
      </c>
    </row>
    <row r="453" spans="1:6">
      <c r="A453" s="14" t="str">
        <f>IF('临-任务'!S453,'临-任务'!P453,"")</f>
        <v/>
      </c>
      <c r="B453" s="14" t="str">
        <f ca="1">IF('临-任务'!AD453="","",HYPERLINK(项目参数!$J$32 &amp;"项目进度计划!$a$" &amp; MATCH('临-任务'!AD453,项目进度计划!$A:$A,0),"[" &amp;'临-任务'!AD453 &amp; "]" &amp; VLOOKUP('临-任务'!AD453,项目进度计划!$A:$C,3,FALSE)))</f>
        <v/>
      </c>
      <c r="C453" s="14" t="str">
        <f ca="1">IF('临-任务'!AE453="","",HYPERLINK(项目参数!$J$32 &amp;"项目进度计划!$a$" &amp; MATCH('临-任务'!AE453,项目进度计划!$A:$A,0),"[" &amp;'临-任务'!AE453 &amp; "]" &amp; VLOOKUP('临-任务'!AE453,项目进度计划!$A:$C,3,FALSE)))</f>
        <v/>
      </c>
      <c r="D453" s="14" t="str">
        <f ca="1">IF('临-任务'!AF453="","",HYPERLINK(项目参数!$J$32 &amp;"项目进度计划!$a$" &amp; MATCH('临-任务'!AF453,项目进度计划!$A:$A,0),"[" &amp;'临-任务'!AF453 &amp; "]" &amp; VLOOKUP('临-任务'!AF453,项目进度计划!$A:$C,3,FALSE)))</f>
        <v/>
      </c>
      <c r="E453" s="14" t="str">
        <f ca="1">IF('临-任务'!AG453="","",HYPERLINK(项目参数!$J$32 &amp;"项目进度计划!$a$" &amp; MATCH('临-任务'!AG453,项目进度计划!$A:$A,0),"[" &amp;'临-任务'!AG453 &amp; "]" &amp; VLOOKUP('临-任务'!AG453,项目进度计划!$A:$C,3,FALSE)))</f>
        <v/>
      </c>
      <c r="F453" s="14" t="str">
        <f ca="1">IF('临-任务'!AH453="","",HYPERLINK(项目参数!$J$32 &amp;"项目进度计划!$a$" &amp; MATCH('临-任务'!AH453,项目进度计划!$A:$A,0),"[" &amp;'临-任务'!AH453 &amp; "]" &amp; VLOOKUP('临-任务'!AH453,项目进度计划!$A:$C,3,FALSE)))</f>
        <v/>
      </c>
    </row>
    <row r="454" spans="1:6">
      <c r="A454" s="14" t="str">
        <f>IF('临-任务'!S454,'临-任务'!P454,"")</f>
        <v/>
      </c>
      <c r="B454" s="14" t="str">
        <f ca="1">IF('临-任务'!AD454="","",HYPERLINK(项目参数!$J$32 &amp;"项目进度计划!$a$" &amp; MATCH('临-任务'!AD454,项目进度计划!$A:$A,0),"[" &amp;'临-任务'!AD454 &amp; "]" &amp; VLOOKUP('临-任务'!AD454,项目进度计划!$A:$C,3,FALSE)))</f>
        <v/>
      </c>
      <c r="C454" s="14" t="str">
        <f ca="1">IF('临-任务'!AE454="","",HYPERLINK(项目参数!$J$32 &amp;"项目进度计划!$a$" &amp; MATCH('临-任务'!AE454,项目进度计划!$A:$A,0),"[" &amp;'临-任务'!AE454 &amp; "]" &amp; VLOOKUP('临-任务'!AE454,项目进度计划!$A:$C,3,FALSE)))</f>
        <v/>
      </c>
      <c r="D454" s="14" t="str">
        <f ca="1">IF('临-任务'!AF454="","",HYPERLINK(项目参数!$J$32 &amp;"项目进度计划!$a$" &amp; MATCH('临-任务'!AF454,项目进度计划!$A:$A,0),"[" &amp;'临-任务'!AF454 &amp; "]" &amp; VLOOKUP('临-任务'!AF454,项目进度计划!$A:$C,3,FALSE)))</f>
        <v/>
      </c>
      <c r="E454" s="14" t="str">
        <f ca="1">IF('临-任务'!AG454="","",HYPERLINK(项目参数!$J$32 &amp;"项目进度计划!$a$" &amp; MATCH('临-任务'!AG454,项目进度计划!$A:$A,0),"[" &amp;'临-任务'!AG454 &amp; "]" &amp; VLOOKUP('临-任务'!AG454,项目进度计划!$A:$C,3,FALSE)))</f>
        <v/>
      </c>
      <c r="F454" s="14" t="str">
        <f ca="1">IF('临-任务'!AH454="","",HYPERLINK(项目参数!$J$32 &amp;"项目进度计划!$a$" &amp; MATCH('临-任务'!AH454,项目进度计划!$A:$A,0),"[" &amp;'临-任务'!AH454 &amp; "]" &amp; VLOOKUP('临-任务'!AH454,项目进度计划!$A:$C,3,FALSE)))</f>
        <v/>
      </c>
    </row>
    <row r="455" spans="1:6">
      <c r="A455" s="14" t="str">
        <f>IF('临-任务'!S455,'临-任务'!P455,"")</f>
        <v/>
      </c>
      <c r="B455" s="14" t="str">
        <f ca="1">IF('临-任务'!AD455="","",HYPERLINK(项目参数!$J$32 &amp;"项目进度计划!$a$" &amp; MATCH('临-任务'!AD455,项目进度计划!$A:$A,0),"[" &amp;'临-任务'!AD455 &amp; "]" &amp; VLOOKUP('临-任务'!AD455,项目进度计划!$A:$C,3,FALSE)))</f>
        <v/>
      </c>
      <c r="C455" s="14" t="str">
        <f ca="1">IF('临-任务'!AE455="","",HYPERLINK(项目参数!$J$32 &amp;"项目进度计划!$a$" &amp; MATCH('临-任务'!AE455,项目进度计划!$A:$A,0),"[" &amp;'临-任务'!AE455 &amp; "]" &amp; VLOOKUP('临-任务'!AE455,项目进度计划!$A:$C,3,FALSE)))</f>
        <v/>
      </c>
      <c r="D455" s="14" t="str">
        <f ca="1">IF('临-任务'!AF455="","",HYPERLINK(项目参数!$J$32 &amp;"项目进度计划!$a$" &amp; MATCH('临-任务'!AF455,项目进度计划!$A:$A,0),"[" &amp;'临-任务'!AF455 &amp; "]" &amp; VLOOKUP('临-任务'!AF455,项目进度计划!$A:$C,3,FALSE)))</f>
        <v/>
      </c>
      <c r="E455" s="14" t="str">
        <f ca="1">IF('临-任务'!AG455="","",HYPERLINK(项目参数!$J$32 &amp;"项目进度计划!$a$" &amp; MATCH('临-任务'!AG455,项目进度计划!$A:$A,0),"[" &amp;'临-任务'!AG455 &amp; "]" &amp; VLOOKUP('临-任务'!AG455,项目进度计划!$A:$C,3,FALSE)))</f>
        <v/>
      </c>
      <c r="F455" s="14" t="str">
        <f ca="1">IF('临-任务'!AH455="","",HYPERLINK(项目参数!$J$32 &amp;"项目进度计划!$a$" &amp; MATCH('临-任务'!AH455,项目进度计划!$A:$A,0),"[" &amp;'临-任务'!AH455 &amp; "]" &amp; VLOOKUP('临-任务'!AH455,项目进度计划!$A:$C,3,FALSE)))</f>
        <v/>
      </c>
    </row>
    <row r="456" spans="1:6">
      <c r="A456" s="14" t="str">
        <f>IF('临-任务'!S456,'临-任务'!P456,"")</f>
        <v/>
      </c>
      <c r="B456" s="14" t="str">
        <f ca="1">IF('临-任务'!AD456="","",HYPERLINK(项目参数!$J$32 &amp;"项目进度计划!$a$" &amp; MATCH('临-任务'!AD456,项目进度计划!$A:$A,0),"[" &amp;'临-任务'!AD456 &amp; "]" &amp; VLOOKUP('临-任务'!AD456,项目进度计划!$A:$C,3,FALSE)))</f>
        <v/>
      </c>
      <c r="C456" s="14" t="str">
        <f ca="1">IF('临-任务'!AE456="","",HYPERLINK(项目参数!$J$32 &amp;"项目进度计划!$a$" &amp; MATCH('临-任务'!AE456,项目进度计划!$A:$A,0),"[" &amp;'临-任务'!AE456 &amp; "]" &amp; VLOOKUP('临-任务'!AE456,项目进度计划!$A:$C,3,FALSE)))</f>
        <v/>
      </c>
      <c r="D456" s="14" t="str">
        <f ca="1">IF('临-任务'!AF456="","",HYPERLINK(项目参数!$J$32 &amp;"项目进度计划!$a$" &amp; MATCH('临-任务'!AF456,项目进度计划!$A:$A,0),"[" &amp;'临-任务'!AF456 &amp; "]" &amp; VLOOKUP('临-任务'!AF456,项目进度计划!$A:$C,3,FALSE)))</f>
        <v/>
      </c>
      <c r="E456" s="14" t="str">
        <f ca="1">IF('临-任务'!AG456="","",HYPERLINK(项目参数!$J$32 &amp;"项目进度计划!$a$" &amp; MATCH('临-任务'!AG456,项目进度计划!$A:$A,0),"[" &amp;'临-任务'!AG456 &amp; "]" &amp; VLOOKUP('临-任务'!AG456,项目进度计划!$A:$C,3,FALSE)))</f>
        <v/>
      </c>
      <c r="F456" s="14" t="str">
        <f ca="1">IF('临-任务'!AH456="","",HYPERLINK(项目参数!$J$32 &amp;"项目进度计划!$a$" &amp; MATCH('临-任务'!AH456,项目进度计划!$A:$A,0),"[" &amp;'临-任务'!AH456 &amp; "]" &amp; VLOOKUP('临-任务'!AH456,项目进度计划!$A:$C,3,FALSE)))</f>
        <v/>
      </c>
    </row>
    <row r="457" spans="1:6">
      <c r="A457" s="14" t="str">
        <f>IF('临-任务'!S457,'临-任务'!P457,"")</f>
        <v/>
      </c>
      <c r="B457" s="14" t="str">
        <f ca="1">IF('临-任务'!AD457="","",HYPERLINK(项目参数!$J$32 &amp;"项目进度计划!$a$" &amp; MATCH('临-任务'!AD457,项目进度计划!$A:$A,0),"[" &amp;'临-任务'!AD457 &amp; "]" &amp; VLOOKUP('临-任务'!AD457,项目进度计划!$A:$C,3,FALSE)))</f>
        <v/>
      </c>
      <c r="C457" s="14" t="str">
        <f ca="1">IF('临-任务'!AE457="","",HYPERLINK(项目参数!$J$32 &amp;"项目进度计划!$a$" &amp; MATCH('临-任务'!AE457,项目进度计划!$A:$A,0),"[" &amp;'临-任务'!AE457 &amp; "]" &amp; VLOOKUP('临-任务'!AE457,项目进度计划!$A:$C,3,FALSE)))</f>
        <v/>
      </c>
      <c r="D457" s="14" t="str">
        <f ca="1">IF('临-任务'!AF457="","",HYPERLINK(项目参数!$J$32 &amp;"项目进度计划!$a$" &amp; MATCH('临-任务'!AF457,项目进度计划!$A:$A,0),"[" &amp;'临-任务'!AF457 &amp; "]" &amp; VLOOKUP('临-任务'!AF457,项目进度计划!$A:$C,3,FALSE)))</f>
        <v/>
      </c>
      <c r="E457" s="14" t="str">
        <f ca="1">IF('临-任务'!AG457="","",HYPERLINK(项目参数!$J$32 &amp;"项目进度计划!$a$" &amp; MATCH('临-任务'!AG457,项目进度计划!$A:$A,0),"[" &amp;'临-任务'!AG457 &amp; "]" &amp; VLOOKUP('临-任务'!AG457,项目进度计划!$A:$C,3,FALSE)))</f>
        <v/>
      </c>
      <c r="F457" s="14" t="str">
        <f ca="1">IF('临-任务'!AH457="","",HYPERLINK(项目参数!$J$32 &amp;"项目进度计划!$a$" &amp; MATCH('临-任务'!AH457,项目进度计划!$A:$A,0),"[" &amp;'临-任务'!AH457 &amp; "]" &amp; VLOOKUP('临-任务'!AH457,项目进度计划!$A:$C,3,FALSE)))</f>
        <v/>
      </c>
    </row>
    <row r="458" spans="1:6">
      <c r="A458" s="14" t="str">
        <f>IF('临-任务'!S458,'临-任务'!P458,"")</f>
        <v/>
      </c>
      <c r="B458" s="14" t="str">
        <f ca="1">IF('临-任务'!AD458="","",HYPERLINK(项目参数!$J$32 &amp;"项目进度计划!$a$" &amp; MATCH('临-任务'!AD458,项目进度计划!$A:$A,0),"[" &amp;'临-任务'!AD458 &amp; "]" &amp; VLOOKUP('临-任务'!AD458,项目进度计划!$A:$C,3,FALSE)))</f>
        <v/>
      </c>
      <c r="C458" s="14" t="str">
        <f ca="1">IF('临-任务'!AE458="","",HYPERLINK(项目参数!$J$32 &amp;"项目进度计划!$a$" &amp; MATCH('临-任务'!AE458,项目进度计划!$A:$A,0),"[" &amp;'临-任务'!AE458 &amp; "]" &amp; VLOOKUP('临-任务'!AE458,项目进度计划!$A:$C,3,FALSE)))</f>
        <v/>
      </c>
      <c r="D458" s="14" t="str">
        <f ca="1">IF('临-任务'!AF458="","",HYPERLINK(项目参数!$J$32 &amp;"项目进度计划!$a$" &amp; MATCH('临-任务'!AF458,项目进度计划!$A:$A,0),"[" &amp;'临-任务'!AF458 &amp; "]" &amp; VLOOKUP('临-任务'!AF458,项目进度计划!$A:$C,3,FALSE)))</f>
        <v/>
      </c>
      <c r="E458" s="14" t="str">
        <f ca="1">IF('临-任务'!AG458="","",HYPERLINK(项目参数!$J$32 &amp;"项目进度计划!$a$" &amp; MATCH('临-任务'!AG458,项目进度计划!$A:$A,0),"[" &amp;'临-任务'!AG458 &amp; "]" &amp; VLOOKUP('临-任务'!AG458,项目进度计划!$A:$C,3,FALSE)))</f>
        <v/>
      </c>
      <c r="F458" s="14" t="str">
        <f ca="1">IF('临-任务'!AH458="","",HYPERLINK(项目参数!$J$32 &amp;"项目进度计划!$a$" &amp; MATCH('临-任务'!AH458,项目进度计划!$A:$A,0),"[" &amp;'临-任务'!AH458 &amp; "]" &amp; VLOOKUP('临-任务'!AH458,项目进度计划!$A:$C,3,FALSE)))</f>
        <v/>
      </c>
    </row>
    <row r="459" spans="1:6">
      <c r="A459" s="14" t="str">
        <f>IF('临-任务'!S459,'临-任务'!P459,"")</f>
        <v/>
      </c>
      <c r="B459" s="14" t="str">
        <f ca="1">IF('临-任务'!AD459="","",HYPERLINK(项目参数!$J$32 &amp;"项目进度计划!$a$" &amp; MATCH('临-任务'!AD459,项目进度计划!$A:$A,0),"[" &amp;'临-任务'!AD459 &amp; "]" &amp; VLOOKUP('临-任务'!AD459,项目进度计划!$A:$C,3,FALSE)))</f>
        <v/>
      </c>
      <c r="C459" s="14" t="str">
        <f ca="1">IF('临-任务'!AE459="","",HYPERLINK(项目参数!$J$32 &amp;"项目进度计划!$a$" &amp; MATCH('临-任务'!AE459,项目进度计划!$A:$A,0),"[" &amp;'临-任务'!AE459 &amp; "]" &amp; VLOOKUP('临-任务'!AE459,项目进度计划!$A:$C,3,FALSE)))</f>
        <v/>
      </c>
      <c r="D459" s="14" t="str">
        <f ca="1">IF('临-任务'!AF459="","",HYPERLINK(项目参数!$J$32 &amp;"项目进度计划!$a$" &amp; MATCH('临-任务'!AF459,项目进度计划!$A:$A,0),"[" &amp;'临-任务'!AF459 &amp; "]" &amp; VLOOKUP('临-任务'!AF459,项目进度计划!$A:$C,3,FALSE)))</f>
        <v/>
      </c>
      <c r="E459" s="14" t="str">
        <f ca="1">IF('临-任务'!AG459="","",HYPERLINK(项目参数!$J$32 &amp;"项目进度计划!$a$" &amp; MATCH('临-任务'!AG459,项目进度计划!$A:$A,0),"[" &amp;'临-任务'!AG459 &amp; "]" &amp; VLOOKUP('临-任务'!AG459,项目进度计划!$A:$C,3,FALSE)))</f>
        <v/>
      </c>
      <c r="F459" s="14" t="str">
        <f ca="1">IF('临-任务'!AH459="","",HYPERLINK(项目参数!$J$32 &amp;"项目进度计划!$a$" &amp; MATCH('临-任务'!AH459,项目进度计划!$A:$A,0),"[" &amp;'临-任务'!AH459 &amp; "]" &amp; VLOOKUP('临-任务'!AH459,项目进度计划!$A:$C,3,FALSE)))</f>
        <v/>
      </c>
    </row>
    <row r="460" spans="1:6">
      <c r="A460" s="14" t="str">
        <f>IF('临-任务'!S460,'临-任务'!P460,"")</f>
        <v/>
      </c>
      <c r="B460" s="14" t="str">
        <f ca="1">IF('临-任务'!AD460="","",HYPERLINK(项目参数!$J$32 &amp;"项目进度计划!$a$" &amp; MATCH('临-任务'!AD460,项目进度计划!$A:$A,0),"[" &amp;'临-任务'!AD460 &amp; "]" &amp; VLOOKUP('临-任务'!AD460,项目进度计划!$A:$C,3,FALSE)))</f>
        <v/>
      </c>
      <c r="C460" s="14" t="str">
        <f ca="1">IF('临-任务'!AE460="","",HYPERLINK(项目参数!$J$32 &amp;"项目进度计划!$a$" &amp; MATCH('临-任务'!AE460,项目进度计划!$A:$A,0),"[" &amp;'临-任务'!AE460 &amp; "]" &amp; VLOOKUP('临-任务'!AE460,项目进度计划!$A:$C,3,FALSE)))</f>
        <v/>
      </c>
      <c r="D460" s="14" t="str">
        <f ca="1">IF('临-任务'!AF460="","",HYPERLINK(项目参数!$J$32 &amp;"项目进度计划!$a$" &amp; MATCH('临-任务'!AF460,项目进度计划!$A:$A,0),"[" &amp;'临-任务'!AF460 &amp; "]" &amp; VLOOKUP('临-任务'!AF460,项目进度计划!$A:$C,3,FALSE)))</f>
        <v/>
      </c>
      <c r="E460" s="14" t="str">
        <f ca="1">IF('临-任务'!AG460="","",HYPERLINK(项目参数!$J$32 &amp;"项目进度计划!$a$" &amp; MATCH('临-任务'!AG460,项目进度计划!$A:$A,0),"[" &amp;'临-任务'!AG460 &amp; "]" &amp; VLOOKUP('临-任务'!AG460,项目进度计划!$A:$C,3,FALSE)))</f>
        <v/>
      </c>
      <c r="F460" s="14" t="str">
        <f ca="1">IF('临-任务'!AH460="","",HYPERLINK(项目参数!$J$32 &amp;"项目进度计划!$a$" &amp; MATCH('临-任务'!AH460,项目进度计划!$A:$A,0),"[" &amp;'临-任务'!AH460 &amp; "]" &amp; VLOOKUP('临-任务'!AH460,项目进度计划!$A:$C,3,FALSE)))</f>
        <v/>
      </c>
    </row>
    <row r="461" spans="1:6">
      <c r="A461" s="14" t="str">
        <f>IF('临-任务'!S461,'临-任务'!P461,"")</f>
        <v/>
      </c>
      <c r="B461" s="14" t="str">
        <f ca="1">IF('临-任务'!AD461="","",HYPERLINK(项目参数!$J$32 &amp;"项目进度计划!$a$" &amp; MATCH('临-任务'!AD461,项目进度计划!$A:$A,0),"[" &amp;'临-任务'!AD461 &amp; "]" &amp; VLOOKUP('临-任务'!AD461,项目进度计划!$A:$C,3,FALSE)))</f>
        <v/>
      </c>
      <c r="C461" s="14" t="str">
        <f ca="1">IF('临-任务'!AE461="","",HYPERLINK(项目参数!$J$32 &amp;"项目进度计划!$a$" &amp; MATCH('临-任务'!AE461,项目进度计划!$A:$A,0),"[" &amp;'临-任务'!AE461 &amp; "]" &amp; VLOOKUP('临-任务'!AE461,项目进度计划!$A:$C,3,FALSE)))</f>
        <v/>
      </c>
      <c r="D461" s="14" t="str">
        <f ca="1">IF('临-任务'!AF461="","",HYPERLINK(项目参数!$J$32 &amp;"项目进度计划!$a$" &amp; MATCH('临-任务'!AF461,项目进度计划!$A:$A,0),"[" &amp;'临-任务'!AF461 &amp; "]" &amp; VLOOKUP('临-任务'!AF461,项目进度计划!$A:$C,3,FALSE)))</f>
        <v/>
      </c>
      <c r="E461" s="14" t="str">
        <f ca="1">IF('临-任务'!AG461="","",HYPERLINK(项目参数!$J$32 &amp;"项目进度计划!$a$" &amp; MATCH('临-任务'!AG461,项目进度计划!$A:$A,0),"[" &amp;'临-任务'!AG461 &amp; "]" &amp; VLOOKUP('临-任务'!AG461,项目进度计划!$A:$C,3,FALSE)))</f>
        <v/>
      </c>
      <c r="F461" s="14" t="str">
        <f ca="1">IF('临-任务'!AH461="","",HYPERLINK(项目参数!$J$32 &amp;"项目进度计划!$a$" &amp; MATCH('临-任务'!AH461,项目进度计划!$A:$A,0),"[" &amp;'临-任务'!AH461 &amp; "]" &amp; VLOOKUP('临-任务'!AH461,项目进度计划!$A:$C,3,FALSE)))</f>
        <v/>
      </c>
    </row>
    <row r="462" spans="1:6">
      <c r="A462" s="14" t="str">
        <f>IF('临-任务'!S462,'临-任务'!P462,"")</f>
        <v/>
      </c>
      <c r="B462" s="14" t="str">
        <f ca="1">IF('临-任务'!AD462="","",HYPERLINK(项目参数!$J$32 &amp;"项目进度计划!$a$" &amp; MATCH('临-任务'!AD462,项目进度计划!$A:$A,0),"[" &amp;'临-任务'!AD462 &amp; "]" &amp; VLOOKUP('临-任务'!AD462,项目进度计划!$A:$C,3,FALSE)))</f>
        <v/>
      </c>
      <c r="C462" s="14" t="str">
        <f ca="1">IF('临-任务'!AE462="","",HYPERLINK(项目参数!$J$32 &amp;"项目进度计划!$a$" &amp; MATCH('临-任务'!AE462,项目进度计划!$A:$A,0),"[" &amp;'临-任务'!AE462 &amp; "]" &amp; VLOOKUP('临-任务'!AE462,项目进度计划!$A:$C,3,FALSE)))</f>
        <v/>
      </c>
      <c r="D462" s="14" t="str">
        <f ca="1">IF('临-任务'!AF462="","",HYPERLINK(项目参数!$J$32 &amp;"项目进度计划!$a$" &amp; MATCH('临-任务'!AF462,项目进度计划!$A:$A,0),"[" &amp;'临-任务'!AF462 &amp; "]" &amp; VLOOKUP('临-任务'!AF462,项目进度计划!$A:$C,3,FALSE)))</f>
        <v/>
      </c>
      <c r="E462" s="14" t="str">
        <f ca="1">IF('临-任务'!AG462="","",HYPERLINK(项目参数!$J$32 &amp;"项目进度计划!$a$" &amp; MATCH('临-任务'!AG462,项目进度计划!$A:$A,0),"[" &amp;'临-任务'!AG462 &amp; "]" &amp; VLOOKUP('临-任务'!AG462,项目进度计划!$A:$C,3,FALSE)))</f>
        <v/>
      </c>
      <c r="F462" s="14" t="str">
        <f ca="1">IF('临-任务'!AH462="","",HYPERLINK(项目参数!$J$32 &amp;"项目进度计划!$a$" &amp; MATCH('临-任务'!AH462,项目进度计划!$A:$A,0),"[" &amp;'临-任务'!AH462 &amp; "]" &amp; VLOOKUP('临-任务'!AH462,项目进度计划!$A:$C,3,FALSE)))</f>
        <v/>
      </c>
    </row>
    <row r="463" spans="1:6">
      <c r="A463" s="14" t="str">
        <f>IF('临-任务'!S463,'临-任务'!P463,"")</f>
        <v/>
      </c>
      <c r="B463" s="14" t="str">
        <f ca="1">IF('临-任务'!AD463="","",HYPERLINK(项目参数!$J$32 &amp;"项目进度计划!$a$" &amp; MATCH('临-任务'!AD463,项目进度计划!$A:$A,0),"[" &amp;'临-任务'!AD463 &amp; "]" &amp; VLOOKUP('临-任务'!AD463,项目进度计划!$A:$C,3,FALSE)))</f>
        <v/>
      </c>
      <c r="C463" s="14" t="str">
        <f ca="1">IF('临-任务'!AE463="","",HYPERLINK(项目参数!$J$32 &amp;"项目进度计划!$a$" &amp; MATCH('临-任务'!AE463,项目进度计划!$A:$A,0),"[" &amp;'临-任务'!AE463 &amp; "]" &amp; VLOOKUP('临-任务'!AE463,项目进度计划!$A:$C,3,FALSE)))</f>
        <v/>
      </c>
      <c r="D463" s="14" t="str">
        <f ca="1">IF('临-任务'!AF463="","",HYPERLINK(项目参数!$J$32 &amp;"项目进度计划!$a$" &amp; MATCH('临-任务'!AF463,项目进度计划!$A:$A,0),"[" &amp;'临-任务'!AF463 &amp; "]" &amp; VLOOKUP('临-任务'!AF463,项目进度计划!$A:$C,3,FALSE)))</f>
        <v/>
      </c>
      <c r="E463" s="14" t="str">
        <f ca="1">IF('临-任务'!AG463="","",HYPERLINK(项目参数!$J$32 &amp;"项目进度计划!$a$" &amp; MATCH('临-任务'!AG463,项目进度计划!$A:$A,0),"[" &amp;'临-任务'!AG463 &amp; "]" &amp; VLOOKUP('临-任务'!AG463,项目进度计划!$A:$C,3,FALSE)))</f>
        <v/>
      </c>
      <c r="F463" s="14" t="str">
        <f ca="1">IF('临-任务'!AH463="","",HYPERLINK(项目参数!$J$32 &amp;"项目进度计划!$a$" &amp; MATCH('临-任务'!AH463,项目进度计划!$A:$A,0),"[" &amp;'临-任务'!AH463 &amp; "]" &amp; VLOOKUP('临-任务'!AH463,项目进度计划!$A:$C,3,FALSE)))</f>
        <v/>
      </c>
    </row>
    <row r="464" spans="1:6">
      <c r="A464" s="14" t="str">
        <f>IF('临-任务'!S464,'临-任务'!P464,"")</f>
        <v/>
      </c>
      <c r="B464" s="14" t="str">
        <f ca="1">IF('临-任务'!AD464="","",HYPERLINK(项目参数!$J$32 &amp;"项目进度计划!$a$" &amp; MATCH('临-任务'!AD464,项目进度计划!$A:$A,0),"[" &amp;'临-任务'!AD464 &amp; "]" &amp; VLOOKUP('临-任务'!AD464,项目进度计划!$A:$C,3,FALSE)))</f>
        <v/>
      </c>
      <c r="C464" s="14" t="str">
        <f ca="1">IF('临-任务'!AE464="","",HYPERLINK(项目参数!$J$32 &amp;"项目进度计划!$a$" &amp; MATCH('临-任务'!AE464,项目进度计划!$A:$A,0),"[" &amp;'临-任务'!AE464 &amp; "]" &amp; VLOOKUP('临-任务'!AE464,项目进度计划!$A:$C,3,FALSE)))</f>
        <v/>
      </c>
      <c r="D464" s="14" t="str">
        <f ca="1">IF('临-任务'!AF464="","",HYPERLINK(项目参数!$J$32 &amp;"项目进度计划!$a$" &amp; MATCH('临-任务'!AF464,项目进度计划!$A:$A,0),"[" &amp;'临-任务'!AF464 &amp; "]" &amp; VLOOKUP('临-任务'!AF464,项目进度计划!$A:$C,3,FALSE)))</f>
        <v/>
      </c>
      <c r="E464" s="14" t="str">
        <f ca="1">IF('临-任务'!AG464="","",HYPERLINK(项目参数!$J$32 &amp;"项目进度计划!$a$" &amp; MATCH('临-任务'!AG464,项目进度计划!$A:$A,0),"[" &amp;'临-任务'!AG464 &amp; "]" &amp; VLOOKUP('临-任务'!AG464,项目进度计划!$A:$C,3,FALSE)))</f>
        <v/>
      </c>
      <c r="F464" s="14" t="str">
        <f ca="1">IF('临-任务'!AH464="","",HYPERLINK(项目参数!$J$32 &amp;"项目进度计划!$a$" &amp; MATCH('临-任务'!AH464,项目进度计划!$A:$A,0),"[" &amp;'临-任务'!AH464 &amp; "]" &amp; VLOOKUP('临-任务'!AH464,项目进度计划!$A:$C,3,FALSE)))</f>
        <v/>
      </c>
    </row>
    <row r="465" spans="1:6">
      <c r="A465" s="14" t="str">
        <f>IF('临-任务'!S465,'临-任务'!P465,"")</f>
        <v/>
      </c>
      <c r="B465" s="14" t="str">
        <f ca="1">IF('临-任务'!AD465="","",HYPERLINK(项目参数!$J$32 &amp;"项目进度计划!$a$" &amp; MATCH('临-任务'!AD465,项目进度计划!$A:$A,0),"[" &amp;'临-任务'!AD465 &amp; "]" &amp; VLOOKUP('临-任务'!AD465,项目进度计划!$A:$C,3,FALSE)))</f>
        <v/>
      </c>
      <c r="C465" s="14" t="str">
        <f ca="1">IF('临-任务'!AE465="","",HYPERLINK(项目参数!$J$32 &amp;"项目进度计划!$a$" &amp; MATCH('临-任务'!AE465,项目进度计划!$A:$A,0),"[" &amp;'临-任务'!AE465 &amp; "]" &amp; VLOOKUP('临-任务'!AE465,项目进度计划!$A:$C,3,FALSE)))</f>
        <v/>
      </c>
      <c r="D465" s="14" t="str">
        <f ca="1">IF('临-任务'!AF465="","",HYPERLINK(项目参数!$J$32 &amp;"项目进度计划!$a$" &amp; MATCH('临-任务'!AF465,项目进度计划!$A:$A,0),"[" &amp;'临-任务'!AF465 &amp; "]" &amp; VLOOKUP('临-任务'!AF465,项目进度计划!$A:$C,3,FALSE)))</f>
        <v/>
      </c>
      <c r="E465" s="14" t="str">
        <f ca="1">IF('临-任务'!AG465="","",HYPERLINK(项目参数!$J$32 &amp;"项目进度计划!$a$" &amp; MATCH('临-任务'!AG465,项目进度计划!$A:$A,0),"[" &amp;'临-任务'!AG465 &amp; "]" &amp; VLOOKUP('临-任务'!AG465,项目进度计划!$A:$C,3,FALSE)))</f>
        <v/>
      </c>
      <c r="F465" s="14" t="str">
        <f ca="1">IF('临-任务'!AH465="","",HYPERLINK(项目参数!$J$32 &amp;"项目进度计划!$a$" &amp; MATCH('临-任务'!AH465,项目进度计划!$A:$A,0),"[" &amp;'临-任务'!AH465 &amp; "]" &amp; VLOOKUP('临-任务'!AH465,项目进度计划!$A:$C,3,FALSE)))</f>
        <v/>
      </c>
    </row>
    <row r="466" spans="1:6">
      <c r="A466" s="14" t="str">
        <f>IF('临-任务'!S466,'临-任务'!P466,"")</f>
        <v/>
      </c>
      <c r="B466" s="14" t="str">
        <f ca="1">IF('临-任务'!AD466="","",HYPERLINK(项目参数!$J$32 &amp;"项目进度计划!$a$" &amp; MATCH('临-任务'!AD466,项目进度计划!$A:$A,0),"[" &amp;'临-任务'!AD466 &amp; "]" &amp; VLOOKUP('临-任务'!AD466,项目进度计划!$A:$C,3,FALSE)))</f>
        <v/>
      </c>
      <c r="C466" s="14" t="str">
        <f ca="1">IF('临-任务'!AE466="","",HYPERLINK(项目参数!$J$32 &amp;"项目进度计划!$a$" &amp; MATCH('临-任务'!AE466,项目进度计划!$A:$A,0),"[" &amp;'临-任务'!AE466 &amp; "]" &amp; VLOOKUP('临-任务'!AE466,项目进度计划!$A:$C,3,FALSE)))</f>
        <v/>
      </c>
      <c r="D466" s="14" t="str">
        <f ca="1">IF('临-任务'!AF466="","",HYPERLINK(项目参数!$J$32 &amp;"项目进度计划!$a$" &amp; MATCH('临-任务'!AF466,项目进度计划!$A:$A,0),"[" &amp;'临-任务'!AF466 &amp; "]" &amp; VLOOKUP('临-任务'!AF466,项目进度计划!$A:$C,3,FALSE)))</f>
        <v/>
      </c>
      <c r="E466" s="14" t="str">
        <f ca="1">IF('临-任务'!AG466="","",HYPERLINK(项目参数!$J$32 &amp;"项目进度计划!$a$" &amp; MATCH('临-任务'!AG466,项目进度计划!$A:$A,0),"[" &amp;'临-任务'!AG466 &amp; "]" &amp; VLOOKUP('临-任务'!AG466,项目进度计划!$A:$C,3,FALSE)))</f>
        <v/>
      </c>
      <c r="F466" s="14" t="str">
        <f ca="1">IF('临-任务'!AH466="","",HYPERLINK(项目参数!$J$32 &amp;"项目进度计划!$a$" &amp; MATCH('临-任务'!AH466,项目进度计划!$A:$A,0),"[" &amp;'临-任务'!AH466 &amp; "]" &amp; VLOOKUP('临-任务'!AH466,项目进度计划!$A:$C,3,FALSE)))</f>
        <v/>
      </c>
    </row>
    <row r="467" spans="1:6">
      <c r="A467" s="14" t="str">
        <f>IF('临-任务'!S467,'临-任务'!P467,"")</f>
        <v/>
      </c>
      <c r="B467" s="14" t="str">
        <f ca="1">IF('临-任务'!AD467="","",HYPERLINK(项目参数!$J$32 &amp;"项目进度计划!$a$" &amp; MATCH('临-任务'!AD467,项目进度计划!$A:$A,0),"[" &amp;'临-任务'!AD467 &amp; "]" &amp; VLOOKUP('临-任务'!AD467,项目进度计划!$A:$C,3,FALSE)))</f>
        <v/>
      </c>
      <c r="C467" s="14" t="str">
        <f ca="1">IF('临-任务'!AE467="","",HYPERLINK(项目参数!$J$32 &amp;"项目进度计划!$a$" &amp; MATCH('临-任务'!AE467,项目进度计划!$A:$A,0),"[" &amp;'临-任务'!AE467 &amp; "]" &amp; VLOOKUP('临-任务'!AE467,项目进度计划!$A:$C,3,FALSE)))</f>
        <v/>
      </c>
      <c r="D467" s="14" t="str">
        <f ca="1">IF('临-任务'!AF467="","",HYPERLINK(项目参数!$J$32 &amp;"项目进度计划!$a$" &amp; MATCH('临-任务'!AF467,项目进度计划!$A:$A,0),"[" &amp;'临-任务'!AF467 &amp; "]" &amp; VLOOKUP('临-任务'!AF467,项目进度计划!$A:$C,3,FALSE)))</f>
        <v/>
      </c>
      <c r="E467" s="14" t="str">
        <f ca="1">IF('临-任务'!AG467="","",HYPERLINK(项目参数!$J$32 &amp;"项目进度计划!$a$" &amp; MATCH('临-任务'!AG467,项目进度计划!$A:$A,0),"[" &amp;'临-任务'!AG467 &amp; "]" &amp; VLOOKUP('临-任务'!AG467,项目进度计划!$A:$C,3,FALSE)))</f>
        <v/>
      </c>
      <c r="F467" s="14" t="str">
        <f ca="1">IF('临-任务'!AH467="","",HYPERLINK(项目参数!$J$32 &amp;"项目进度计划!$a$" &amp; MATCH('临-任务'!AH467,项目进度计划!$A:$A,0),"[" &amp;'临-任务'!AH467 &amp; "]" &amp; VLOOKUP('临-任务'!AH467,项目进度计划!$A:$C,3,FALSE)))</f>
        <v/>
      </c>
    </row>
    <row r="468" spans="1:6">
      <c r="A468" s="14" t="str">
        <f>IF('临-任务'!S468,'临-任务'!P468,"")</f>
        <v/>
      </c>
      <c r="B468" s="14" t="str">
        <f ca="1">IF('临-任务'!AD468="","",HYPERLINK(项目参数!$J$32 &amp;"项目进度计划!$a$" &amp; MATCH('临-任务'!AD468,项目进度计划!$A:$A,0),"[" &amp;'临-任务'!AD468 &amp; "]" &amp; VLOOKUP('临-任务'!AD468,项目进度计划!$A:$C,3,FALSE)))</f>
        <v/>
      </c>
      <c r="C468" s="14" t="str">
        <f ca="1">IF('临-任务'!AE468="","",HYPERLINK(项目参数!$J$32 &amp;"项目进度计划!$a$" &amp; MATCH('临-任务'!AE468,项目进度计划!$A:$A,0),"[" &amp;'临-任务'!AE468 &amp; "]" &amp; VLOOKUP('临-任务'!AE468,项目进度计划!$A:$C,3,FALSE)))</f>
        <v/>
      </c>
      <c r="D468" s="14" t="str">
        <f ca="1">IF('临-任务'!AF468="","",HYPERLINK(项目参数!$J$32 &amp;"项目进度计划!$a$" &amp; MATCH('临-任务'!AF468,项目进度计划!$A:$A,0),"[" &amp;'临-任务'!AF468 &amp; "]" &amp; VLOOKUP('临-任务'!AF468,项目进度计划!$A:$C,3,FALSE)))</f>
        <v/>
      </c>
      <c r="E468" s="14" t="str">
        <f ca="1">IF('临-任务'!AG468="","",HYPERLINK(项目参数!$J$32 &amp;"项目进度计划!$a$" &amp; MATCH('临-任务'!AG468,项目进度计划!$A:$A,0),"[" &amp;'临-任务'!AG468 &amp; "]" &amp; VLOOKUP('临-任务'!AG468,项目进度计划!$A:$C,3,FALSE)))</f>
        <v/>
      </c>
      <c r="F468" s="14" t="str">
        <f ca="1">IF('临-任务'!AH468="","",HYPERLINK(项目参数!$J$32 &amp;"项目进度计划!$a$" &amp; MATCH('临-任务'!AH468,项目进度计划!$A:$A,0),"[" &amp;'临-任务'!AH468 &amp; "]" &amp; VLOOKUP('临-任务'!AH468,项目进度计划!$A:$C,3,FALSE)))</f>
        <v/>
      </c>
    </row>
    <row r="469" spans="1:6">
      <c r="A469" s="14" t="str">
        <f>IF('临-任务'!S469,'临-任务'!P469,"")</f>
        <v/>
      </c>
      <c r="B469" s="14" t="str">
        <f ca="1">IF('临-任务'!AD469="","",HYPERLINK(项目参数!$J$32 &amp;"项目进度计划!$a$" &amp; MATCH('临-任务'!AD469,项目进度计划!$A:$A,0),"[" &amp;'临-任务'!AD469 &amp; "]" &amp; VLOOKUP('临-任务'!AD469,项目进度计划!$A:$C,3,FALSE)))</f>
        <v/>
      </c>
      <c r="C469" s="14" t="str">
        <f ca="1">IF('临-任务'!AE469="","",HYPERLINK(项目参数!$J$32 &amp;"项目进度计划!$a$" &amp; MATCH('临-任务'!AE469,项目进度计划!$A:$A,0),"[" &amp;'临-任务'!AE469 &amp; "]" &amp; VLOOKUP('临-任务'!AE469,项目进度计划!$A:$C,3,FALSE)))</f>
        <v/>
      </c>
      <c r="D469" s="14" t="str">
        <f ca="1">IF('临-任务'!AF469="","",HYPERLINK(项目参数!$J$32 &amp;"项目进度计划!$a$" &amp; MATCH('临-任务'!AF469,项目进度计划!$A:$A,0),"[" &amp;'临-任务'!AF469 &amp; "]" &amp; VLOOKUP('临-任务'!AF469,项目进度计划!$A:$C,3,FALSE)))</f>
        <v/>
      </c>
      <c r="E469" s="14" t="str">
        <f ca="1">IF('临-任务'!AG469="","",HYPERLINK(项目参数!$J$32 &amp;"项目进度计划!$a$" &amp; MATCH('临-任务'!AG469,项目进度计划!$A:$A,0),"[" &amp;'临-任务'!AG469 &amp; "]" &amp; VLOOKUP('临-任务'!AG469,项目进度计划!$A:$C,3,FALSE)))</f>
        <v/>
      </c>
      <c r="F469" s="14" t="str">
        <f ca="1">IF('临-任务'!AH469="","",HYPERLINK(项目参数!$J$32 &amp;"项目进度计划!$a$" &amp; MATCH('临-任务'!AH469,项目进度计划!$A:$A,0),"[" &amp;'临-任务'!AH469 &amp; "]" &amp; VLOOKUP('临-任务'!AH469,项目进度计划!$A:$C,3,FALSE)))</f>
        <v/>
      </c>
    </row>
    <row r="470" spans="1:6">
      <c r="A470" s="14" t="str">
        <f>IF('临-任务'!S470,'临-任务'!P470,"")</f>
        <v/>
      </c>
      <c r="B470" s="14" t="str">
        <f ca="1">IF('临-任务'!AD470="","",HYPERLINK(项目参数!$J$32 &amp;"项目进度计划!$a$" &amp; MATCH('临-任务'!AD470,项目进度计划!$A:$A,0),"[" &amp;'临-任务'!AD470 &amp; "]" &amp; VLOOKUP('临-任务'!AD470,项目进度计划!$A:$C,3,FALSE)))</f>
        <v/>
      </c>
      <c r="C470" s="14" t="str">
        <f ca="1">IF('临-任务'!AE470="","",HYPERLINK(项目参数!$J$32 &amp;"项目进度计划!$a$" &amp; MATCH('临-任务'!AE470,项目进度计划!$A:$A,0),"[" &amp;'临-任务'!AE470 &amp; "]" &amp; VLOOKUP('临-任务'!AE470,项目进度计划!$A:$C,3,FALSE)))</f>
        <v/>
      </c>
      <c r="D470" s="14" t="str">
        <f ca="1">IF('临-任务'!AF470="","",HYPERLINK(项目参数!$J$32 &amp;"项目进度计划!$a$" &amp; MATCH('临-任务'!AF470,项目进度计划!$A:$A,0),"[" &amp;'临-任务'!AF470 &amp; "]" &amp; VLOOKUP('临-任务'!AF470,项目进度计划!$A:$C,3,FALSE)))</f>
        <v/>
      </c>
      <c r="E470" s="14" t="str">
        <f ca="1">IF('临-任务'!AG470="","",HYPERLINK(项目参数!$J$32 &amp;"项目进度计划!$a$" &amp; MATCH('临-任务'!AG470,项目进度计划!$A:$A,0),"[" &amp;'临-任务'!AG470 &amp; "]" &amp; VLOOKUP('临-任务'!AG470,项目进度计划!$A:$C,3,FALSE)))</f>
        <v/>
      </c>
      <c r="F470" s="14" t="str">
        <f ca="1">IF('临-任务'!AH470="","",HYPERLINK(项目参数!$J$32 &amp;"项目进度计划!$a$" &amp; MATCH('临-任务'!AH470,项目进度计划!$A:$A,0),"[" &amp;'临-任务'!AH470 &amp; "]" &amp; VLOOKUP('临-任务'!AH470,项目进度计划!$A:$C,3,FALSE)))</f>
        <v/>
      </c>
    </row>
    <row r="471" spans="1:6">
      <c r="A471" s="14" t="str">
        <f>IF('临-任务'!S471,'临-任务'!P471,"")</f>
        <v/>
      </c>
      <c r="B471" s="14" t="str">
        <f ca="1">IF('临-任务'!AD471="","",HYPERLINK(项目参数!$J$32 &amp;"项目进度计划!$a$" &amp; MATCH('临-任务'!AD471,项目进度计划!$A:$A,0),"[" &amp;'临-任务'!AD471 &amp; "]" &amp; VLOOKUP('临-任务'!AD471,项目进度计划!$A:$C,3,FALSE)))</f>
        <v/>
      </c>
      <c r="C471" s="14" t="str">
        <f ca="1">IF('临-任务'!AE471="","",HYPERLINK(项目参数!$J$32 &amp;"项目进度计划!$a$" &amp; MATCH('临-任务'!AE471,项目进度计划!$A:$A,0),"[" &amp;'临-任务'!AE471 &amp; "]" &amp; VLOOKUP('临-任务'!AE471,项目进度计划!$A:$C,3,FALSE)))</f>
        <v/>
      </c>
      <c r="D471" s="14" t="str">
        <f ca="1">IF('临-任务'!AF471="","",HYPERLINK(项目参数!$J$32 &amp;"项目进度计划!$a$" &amp; MATCH('临-任务'!AF471,项目进度计划!$A:$A,0),"[" &amp;'临-任务'!AF471 &amp; "]" &amp; VLOOKUP('临-任务'!AF471,项目进度计划!$A:$C,3,FALSE)))</f>
        <v/>
      </c>
      <c r="E471" s="14" t="str">
        <f ca="1">IF('临-任务'!AG471="","",HYPERLINK(项目参数!$J$32 &amp;"项目进度计划!$a$" &amp; MATCH('临-任务'!AG471,项目进度计划!$A:$A,0),"[" &amp;'临-任务'!AG471 &amp; "]" &amp; VLOOKUP('临-任务'!AG471,项目进度计划!$A:$C,3,FALSE)))</f>
        <v/>
      </c>
      <c r="F471" s="14" t="str">
        <f ca="1">IF('临-任务'!AH471="","",HYPERLINK(项目参数!$J$32 &amp;"项目进度计划!$a$" &amp; MATCH('临-任务'!AH471,项目进度计划!$A:$A,0),"[" &amp;'临-任务'!AH471 &amp; "]" &amp; VLOOKUP('临-任务'!AH471,项目进度计划!$A:$C,3,FALSE)))</f>
        <v/>
      </c>
    </row>
    <row r="472" spans="1:6">
      <c r="A472" s="14" t="str">
        <f>IF('临-任务'!S472,'临-任务'!P472,"")</f>
        <v/>
      </c>
      <c r="B472" s="14" t="str">
        <f ca="1">IF('临-任务'!AD472="","",HYPERLINK(项目参数!$J$32 &amp;"项目进度计划!$a$" &amp; MATCH('临-任务'!AD472,项目进度计划!$A:$A,0),"[" &amp;'临-任务'!AD472 &amp; "]" &amp; VLOOKUP('临-任务'!AD472,项目进度计划!$A:$C,3,FALSE)))</f>
        <v/>
      </c>
      <c r="C472" s="14" t="str">
        <f ca="1">IF('临-任务'!AE472="","",HYPERLINK(项目参数!$J$32 &amp;"项目进度计划!$a$" &amp; MATCH('临-任务'!AE472,项目进度计划!$A:$A,0),"[" &amp;'临-任务'!AE472 &amp; "]" &amp; VLOOKUP('临-任务'!AE472,项目进度计划!$A:$C,3,FALSE)))</f>
        <v/>
      </c>
      <c r="D472" s="14" t="str">
        <f ca="1">IF('临-任务'!AF472="","",HYPERLINK(项目参数!$J$32 &amp;"项目进度计划!$a$" &amp; MATCH('临-任务'!AF472,项目进度计划!$A:$A,0),"[" &amp;'临-任务'!AF472 &amp; "]" &amp; VLOOKUP('临-任务'!AF472,项目进度计划!$A:$C,3,FALSE)))</f>
        <v/>
      </c>
      <c r="E472" s="14" t="str">
        <f ca="1">IF('临-任务'!AG472="","",HYPERLINK(项目参数!$J$32 &amp;"项目进度计划!$a$" &amp; MATCH('临-任务'!AG472,项目进度计划!$A:$A,0),"[" &amp;'临-任务'!AG472 &amp; "]" &amp; VLOOKUP('临-任务'!AG472,项目进度计划!$A:$C,3,FALSE)))</f>
        <v/>
      </c>
      <c r="F472" s="14" t="str">
        <f ca="1">IF('临-任务'!AH472="","",HYPERLINK(项目参数!$J$32 &amp;"项目进度计划!$a$" &amp; MATCH('临-任务'!AH472,项目进度计划!$A:$A,0),"[" &amp;'临-任务'!AH472 &amp; "]" &amp; VLOOKUP('临-任务'!AH472,项目进度计划!$A:$C,3,FALSE)))</f>
        <v/>
      </c>
    </row>
    <row r="473" spans="1:6">
      <c r="A473" s="14" t="str">
        <f>IF('临-任务'!S473,'临-任务'!P473,"")</f>
        <v/>
      </c>
      <c r="B473" s="14" t="str">
        <f ca="1">IF('临-任务'!AD473="","",HYPERLINK(项目参数!$J$32 &amp;"项目进度计划!$a$" &amp; MATCH('临-任务'!AD473,项目进度计划!$A:$A,0),"[" &amp;'临-任务'!AD473 &amp; "]" &amp; VLOOKUP('临-任务'!AD473,项目进度计划!$A:$C,3,FALSE)))</f>
        <v/>
      </c>
      <c r="C473" s="14" t="str">
        <f ca="1">IF('临-任务'!AE473="","",HYPERLINK(项目参数!$J$32 &amp;"项目进度计划!$a$" &amp; MATCH('临-任务'!AE473,项目进度计划!$A:$A,0),"[" &amp;'临-任务'!AE473 &amp; "]" &amp; VLOOKUP('临-任务'!AE473,项目进度计划!$A:$C,3,FALSE)))</f>
        <v/>
      </c>
      <c r="D473" s="14" t="str">
        <f ca="1">IF('临-任务'!AF473="","",HYPERLINK(项目参数!$J$32 &amp;"项目进度计划!$a$" &amp; MATCH('临-任务'!AF473,项目进度计划!$A:$A,0),"[" &amp;'临-任务'!AF473 &amp; "]" &amp; VLOOKUP('临-任务'!AF473,项目进度计划!$A:$C,3,FALSE)))</f>
        <v/>
      </c>
      <c r="E473" s="14" t="str">
        <f ca="1">IF('临-任务'!AG473="","",HYPERLINK(项目参数!$J$32 &amp;"项目进度计划!$a$" &amp; MATCH('临-任务'!AG473,项目进度计划!$A:$A,0),"[" &amp;'临-任务'!AG473 &amp; "]" &amp; VLOOKUP('临-任务'!AG473,项目进度计划!$A:$C,3,FALSE)))</f>
        <v/>
      </c>
      <c r="F473" s="14" t="str">
        <f ca="1">IF('临-任务'!AH473="","",HYPERLINK(项目参数!$J$32 &amp;"项目进度计划!$a$" &amp; MATCH('临-任务'!AH473,项目进度计划!$A:$A,0),"[" &amp;'临-任务'!AH473 &amp; "]" &amp; VLOOKUP('临-任务'!AH473,项目进度计划!$A:$C,3,FALSE)))</f>
        <v/>
      </c>
    </row>
    <row r="474" spans="1:6">
      <c r="A474" s="14" t="str">
        <f>IF('临-任务'!S474,'临-任务'!P474,"")</f>
        <v/>
      </c>
      <c r="B474" s="14" t="str">
        <f ca="1">IF('临-任务'!AD474="","",HYPERLINK(项目参数!$J$32 &amp;"项目进度计划!$a$" &amp; MATCH('临-任务'!AD474,项目进度计划!$A:$A,0),"[" &amp;'临-任务'!AD474 &amp; "]" &amp; VLOOKUP('临-任务'!AD474,项目进度计划!$A:$C,3,FALSE)))</f>
        <v/>
      </c>
      <c r="C474" s="14" t="str">
        <f ca="1">IF('临-任务'!AE474="","",HYPERLINK(项目参数!$J$32 &amp;"项目进度计划!$a$" &amp; MATCH('临-任务'!AE474,项目进度计划!$A:$A,0),"[" &amp;'临-任务'!AE474 &amp; "]" &amp; VLOOKUP('临-任务'!AE474,项目进度计划!$A:$C,3,FALSE)))</f>
        <v/>
      </c>
      <c r="D474" s="14" t="str">
        <f ca="1">IF('临-任务'!AF474="","",HYPERLINK(项目参数!$J$32 &amp;"项目进度计划!$a$" &amp; MATCH('临-任务'!AF474,项目进度计划!$A:$A,0),"[" &amp;'临-任务'!AF474 &amp; "]" &amp; VLOOKUP('临-任务'!AF474,项目进度计划!$A:$C,3,FALSE)))</f>
        <v/>
      </c>
      <c r="E474" s="14" t="str">
        <f ca="1">IF('临-任务'!AG474="","",HYPERLINK(项目参数!$J$32 &amp;"项目进度计划!$a$" &amp; MATCH('临-任务'!AG474,项目进度计划!$A:$A,0),"[" &amp;'临-任务'!AG474 &amp; "]" &amp; VLOOKUP('临-任务'!AG474,项目进度计划!$A:$C,3,FALSE)))</f>
        <v/>
      </c>
      <c r="F474" s="14" t="str">
        <f ca="1">IF('临-任务'!AH474="","",HYPERLINK(项目参数!$J$32 &amp;"项目进度计划!$a$" &amp; MATCH('临-任务'!AH474,项目进度计划!$A:$A,0),"[" &amp;'临-任务'!AH474 &amp; "]" &amp; VLOOKUP('临-任务'!AH474,项目进度计划!$A:$C,3,FALSE)))</f>
        <v/>
      </c>
    </row>
    <row r="475" spans="1:6">
      <c r="A475" s="14" t="str">
        <f>IF('临-任务'!S475,'临-任务'!P475,"")</f>
        <v/>
      </c>
      <c r="B475" s="14" t="str">
        <f ca="1">IF('临-任务'!AD475="","",HYPERLINK(项目参数!$J$32 &amp;"项目进度计划!$a$" &amp; MATCH('临-任务'!AD475,项目进度计划!$A:$A,0),"[" &amp;'临-任务'!AD475 &amp; "]" &amp; VLOOKUP('临-任务'!AD475,项目进度计划!$A:$C,3,FALSE)))</f>
        <v/>
      </c>
      <c r="C475" s="14" t="str">
        <f ca="1">IF('临-任务'!AE475="","",HYPERLINK(项目参数!$J$32 &amp;"项目进度计划!$a$" &amp; MATCH('临-任务'!AE475,项目进度计划!$A:$A,0),"[" &amp;'临-任务'!AE475 &amp; "]" &amp; VLOOKUP('临-任务'!AE475,项目进度计划!$A:$C,3,FALSE)))</f>
        <v/>
      </c>
      <c r="D475" s="14" t="str">
        <f ca="1">IF('临-任务'!AF475="","",HYPERLINK(项目参数!$J$32 &amp;"项目进度计划!$a$" &amp; MATCH('临-任务'!AF475,项目进度计划!$A:$A,0),"[" &amp;'临-任务'!AF475 &amp; "]" &amp; VLOOKUP('临-任务'!AF475,项目进度计划!$A:$C,3,FALSE)))</f>
        <v/>
      </c>
      <c r="E475" s="14" t="str">
        <f ca="1">IF('临-任务'!AG475="","",HYPERLINK(项目参数!$J$32 &amp;"项目进度计划!$a$" &amp; MATCH('临-任务'!AG475,项目进度计划!$A:$A,0),"[" &amp;'临-任务'!AG475 &amp; "]" &amp; VLOOKUP('临-任务'!AG475,项目进度计划!$A:$C,3,FALSE)))</f>
        <v/>
      </c>
      <c r="F475" s="14" t="str">
        <f ca="1">IF('临-任务'!AH475="","",HYPERLINK(项目参数!$J$32 &amp;"项目进度计划!$a$" &amp; MATCH('临-任务'!AH475,项目进度计划!$A:$A,0),"[" &amp;'临-任务'!AH475 &amp; "]" &amp; VLOOKUP('临-任务'!AH475,项目进度计划!$A:$C,3,FALSE)))</f>
        <v/>
      </c>
    </row>
    <row r="476" spans="1:6">
      <c r="A476" s="14" t="str">
        <f>IF('临-任务'!S476,'临-任务'!P476,"")</f>
        <v/>
      </c>
      <c r="B476" s="14" t="str">
        <f ca="1">IF('临-任务'!AD476="","",HYPERLINK(项目参数!$J$32 &amp;"项目进度计划!$a$" &amp; MATCH('临-任务'!AD476,项目进度计划!$A:$A,0),"[" &amp;'临-任务'!AD476 &amp; "]" &amp; VLOOKUP('临-任务'!AD476,项目进度计划!$A:$C,3,FALSE)))</f>
        <v/>
      </c>
      <c r="C476" s="14" t="str">
        <f ca="1">IF('临-任务'!AE476="","",HYPERLINK(项目参数!$J$32 &amp;"项目进度计划!$a$" &amp; MATCH('临-任务'!AE476,项目进度计划!$A:$A,0),"[" &amp;'临-任务'!AE476 &amp; "]" &amp; VLOOKUP('临-任务'!AE476,项目进度计划!$A:$C,3,FALSE)))</f>
        <v/>
      </c>
      <c r="D476" s="14" t="str">
        <f ca="1">IF('临-任务'!AF476="","",HYPERLINK(项目参数!$J$32 &amp;"项目进度计划!$a$" &amp; MATCH('临-任务'!AF476,项目进度计划!$A:$A,0),"[" &amp;'临-任务'!AF476 &amp; "]" &amp; VLOOKUP('临-任务'!AF476,项目进度计划!$A:$C,3,FALSE)))</f>
        <v/>
      </c>
      <c r="E476" s="14" t="str">
        <f ca="1">IF('临-任务'!AG476="","",HYPERLINK(项目参数!$J$32 &amp;"项目进度计划!$a$" &amp; MATCH('临-任务'!AG476,项目进度计划!$A:$A,0),"[" &amp;'临-任务'!AG476 &amp; "]" &amp; VLOOKUP('临-任务'!AG476,项目进度计划!$A:$C,3,FALSE)))</f>
        <v/>
      </c>
      <c r="F476" s="14" t="str">
        <f ca="1">IF('临-任务'!AH476="","",HYPERLINK(项目参数!$J$32 &amp;"项目进度计划!$a$" &amp; MATCH('临-任务'!AH476,项目进度计划!$A:$A,0),"[" &amp;'临-任务'!AH476 &amp; "]" &amp; VLOOKUP('临-任务'!AH476,项目进度计划!$A:$C,3,FALSE)))</f>
        <v/>
      </c>
    </row>
    <row r="477" spans="1:6">
      <c r="A477" s="14" t="str">
        <f>IF('临-任务'!S477,'临-任务'!P477,"")</f>
        <v/>
      </c>
      <c r="B477" s="14" t="str">
        <f ca="1">IF('临-任务'!AD477="","",HYPERLINK(项目参数!$J$32 &amp;"项目进度计划!$a$" &amp; MATCH('临-任务'!AD477,项目进度计划!$A:$A,0),"[" &amp;'临-任务'!AD477 &amp; "]" &amp; VLOOKUP('临-任务'!AD477,项目进度计划!$A:$C,3,FALSE)))</f>
        <v/>
      </c>
      <c r="C477" s="14" t="str">
        <f ca="1">IF('临-任务'!AE477="","",HYPERLINK(项目参数!$J$32 &amp;"项目进度计划!$a$" &amp; MATCH('临-任务'!AE477,项目进度计划!$A:$A,0),"[" &amp;'临-任务'!AE477 &amp; "]" &amp; VLOOKUP('临-任务'!AE477,项目进度计划!$A:$C,3,FALSE)))</f>
        <v/>
      </c>
      <c r="D477" s="14" t="str">
        <f ca="1">IF('临-任务'!AF477="","",HYPERLINK(项目参数!$J$32 &amp;"项目进度计划!$a$" &amp; MATCH('临-任务'!AF477,项目进度计划!$A:$A,0),"[" &amp;'临-任务'!AF477 &amp; "]" &amp; VLOOKUP('临-任务'!AF477,项目进度计划!$A:$C,3,FALSE)))</f>
        <v/>
      </c>
      <c r="E477" s="14" t="str">
        <f ca="1">IF('临-任务'!AG477="","",HYPERLINK(项目参数!$J$32 &amp;"项目进度计划!$a$" &amp; MATCH('临-任务'!AG477,项目进度计划!$A:$A,0),"[" &amp;'临-任务'!AG477 &amp; "]" &amp; VLOOKUP('临-任务'!AG477,项目进度计划!$A:$C,3,FALSE)))</f>
        <v/>
      </c>
      <c r="F477" s="14" t="str">
        <f ca="1">IF('临-任务'!AH477="","",HYPERLINK(项目参数!$J$32 &amp;"项目进度计划!$a$" &amp; MATCH('临-任务'!AH477,项目进度计划!$A:$A,0),"[" &amp;'临-任务'!AH477 &amp; "]" &amp; VLOOKUP('临-任务'!AH477,项目进度计划!$A:$C,3,FALSE)))</f>
        <v/>
      </c>
    </row>
    <row r="478" spans="1:6">
      <c r="A478" s="14" t="str">
        <f>IF('临-任务'!S478,'临-任务'!P478,"")</f>
        <v/>
      </c>
      <c r="B478" s="14" t="str">
        <f ca="1">IF('临-任务'!AD478="","",HYPERLINK(项目参数!$J$32 &amp;"项目进度计划!$a$" &amp; MATCH('临-任务'!AD478,项目进度计划!$A:$A,0),"[" &amp;'临-任务'!AD478 &amp; "]" &amp; VLOOKUP('临-任务'!AD478,项目进度计划!$A:$C,3,FALSE)))</f>
        <v/>
      </c>
      <c r="C478" s="14" t="str">
        <f ca="1">IF('临-任务'!AE478="","",HYPERLINK(项目参数!$J$32 &amp;"项目进度计划!$a$" &amp; MATCH('临-任务'!AE478,项目进度计划!$A:$A,0),"[" &amp;'临-任务'!AE478 &amp; "]" &amp; VLOOKUP('临-任务'!AE478,项目进度计划!$A:$C,3,FALSE)))</f>
        <v/>
      </c>
      <c r="D478" s="14" t="str">
        <f ca="1">IF('临-任务'!AF478="","",HYPERLINK(项目参数!$J$32 &amp;"项目进度计划!$a$" &amp; MATCH('临-任务'!AF478,项目进度计划!$A:$A,0),"[" &amp;'临-任务'!AF478 &amp; "]" &amp; VLOOKUP('临-任务'!AF478,项目进度计划!$A:$C,3,FALSE)))</f>
        <v/>
      </c>
      <c r="E478" s="14" t="str">
        <f ca="1">IF('临-任务'!AG478="","",HYPERLINK(项目参数!$J$32 &amp;"项目进度计划!$a$" &amp; MATCH('临-任务'!AG478,项目进度计划!$A:$A,0),"[" &amp;'临-任务'!AG478 &amp; "]" &amp; VLOOKUP('临-任务'!AG478,项目进度计划!$A:$C,3,FALSE)))</f>
        <v/>
      </c>
      <c r="F478" s="14" t="str">
        <f ca="1">IF('临-任务'!AH478="","",HYPERLINK(项目参数!$J$32 &amp;"项目进度计划!$a$" &amp; MATCH('临-任务'!AH478,项目进度计划!$A:$A,0),"[" &amp;'临-任务'!AH478 &amp; "]" &amp; VLOOKUP('临-任务'!AH478,项目进度计划!$A:$C,3,FALSE)))</f>
        <v/>
      </c>
    </row>
    <row r="479" spans="1:6">
      <c r="A479" s="14" t="str">
        <f>IF('临-任务'!S479,'临-任务'!P479,"")</f>
        <v/>
      </c>
      <c r="B479" s="14" t="str">
        <f ca="1">IF('临-任务'!AD479="","",HYPERLINK(项目参数!$J$32 &amp;"项目进度计划!$a$" &amp; MATCH('临-任务'!AD479,项目进度计划!$A:$A,0),"[" &amp;'临-任务'!AD479 &amp; "]" &amp; VLOOKUP('临-任务'!AD479,项目进度计划!$A:$C,3,FALSE)))</f>
        <v/>
      </c>
      <c r="C479" s="14" t="str">
        <f ca="1">IF('临-任务'!AE479="","",HYPERLINK(项目参数!$J$32 &amp;"项目进度计划!$a$" &amp; MATCH('临-任务'!AE479,项目进度计划!$A:$A,0),"[" &amp;'临-任务'!AE479 &amp; "]" &amp; VLOOKUP('临-任务'!AE479,项目进度计划!$A:$C,3,FALSE)))</f>
        <v/>
      </c>
      <c r="D479" s="14" t="str">
        <f ca="1">IF('临-任务'!AF479="","",HYPERLINK(项目参数!$J$32 &amp;"项目进度计划!$a$" &amp; MATCH('临-任务'!AF479,项目进度计划!$A:$A,0),"[" &amp;'临-任务'!AF479 &amp; "]" &amp; VLOOKUP('临-任务'!AF479,项目进度计划!$A:$C,3,FALSE)))</f>
        <v/>
      </c>
      <c r="E479" s="14" t="str">
        <f ca="1">IF('临-任务'!AG479="","",HYPERLINK(项目参数!$J$32 &amp;"项目进度计划!$a$" &amp; MATCH('临-任务'!AG479,项目进度计划!$A:$A,0),"[" &amp;'临-任务'!AG479 &amp; "]" &amp; VLOOKUP('临-任务'!AG479,项目进度计划!$A:$C,3,FALSE)))</f>
        <v/>
      </c>
      <c r="F479" s="14" t="str">
        <f ca="1">IF('临-任务'!AH479="","",HYPERLINK(项目参数!$J$32 &amp;"项目进度计划!$a$" &amp; MATCH('临-任务'!AH479,项目进度计划!$A:$A,0),"[" &amp;'临-任务'!AH479 &amp; "]" &amp; VLOOKUP('临-任务'!AH479,项目进度计划!$A:$C,3,FALSE)))</f>
        <v/>
      </c>
    </row>
    <row r="480" spans="1:6">
      <c r="A480" s="14" t="str">
        <f>IF('临-任务'!S480,'临-任务'!P480,"")</f>
        <v/>
      </c>
      <c r="B480" s="14" t="str">
        <f ca="1">IF('临-任务'!AD480="","",HYPERLINK(项目参数!$J$32 &amp;"项目进度计划!$a$" &amp; MATCH('临-任务'!AD480,项目进度计划!$A:$A,0),"[" &amp;'临-任务'!AD480 &amp; "]" &amp; VLOOKUP('临-任务'!AD480,项目进度计划!$A:$C,3,FALSE)))</f>
        <v/>
      </c>
      <c r="C480" s="14" t="str">
        <f ca="1">IF('临-任务'!AE480="","",HYPERLINK(项目参数!$J$32 &amp;"项目进度计划!$a$" &amp; MATCH('临-任务'!AE480,项目进度计划!$A:$A,0),"[" &amp;'临-任务'!AE480 &amp; "]" &amp; VLOOKUP('临-任务'!AE480,项目进度计划!$A:$C,3,FALSE)))</f>
        <v/>
      </c>
      <c r="D480" s="14" t="str">
        <f ca="1">IF('临-任务'!AF480="","",HYPERLINK(项目参数!$J$32 &amp;"项目进度计划!$a$" &amp; MATCH('临-任务'!AF480,项目进度计划!$A:$A,0),"[" &amp;'临-任务'!AF480 &amp; "]" &amp; VLOOKUP('临-任务'!AF480,项目进度计划!$A:$C,3,FALSE)))</f>
        <v/>
      </c>
      <c r="E480" s="14" t="str">
        <f ca="1">IF('临-任务'!AG480="","",HYPERLINK(项目参数!$J$32 &amp;"项目进度计划!$a$" &amp; MATCH('临-任务'!AG480,项目进度计划!$A:$A,0),"[" &amp;'临-任务'!AG480 &amp; "]" &amp; VLOOKUP('临-任务'!AG480,项目进度计划!$A:$C,3,FALSE)))</f>
        <v/>
      </c>
      <c r="F480" s="14" t="str">
        <f ca="1">IF('临-任务'!AH480="","",HYPERLINK(项目参数!$J$32 &amp;"项目进度计划!$a$" &amp; MATCH('临-任务'!AH480,项目进度计划!$A:$A,0),"[" &amp;'临-任务'!AH480 &amp; "]" &amp; VLOOKUP('临-任务'!AH480,项目进度计划!$A:$C,3,FALSE)))</f>
        <v/>
      </c>
    </row>
    <row r="481" spans="1:6">
      <c r="A481" s="14" t="str">
        <f>IF('临-任务'!S481,'临-任务'!P481,"")</f>
        <v/>
      </c>
      <c r="B481" s="14" t="str">
        <f ca="1">IF('临-任务'!AD481="","",HYPERLINK(项目参数!$J$32 &amp;"项目进度计划!$a$" &amp; MATCH('临-任务'!AD481,项目进度计划!$A:$A,0),"[" &amp;'临-任务'!AD481 &amp; "]" &amp; VLOOKUP('临-任务'!AD481,项目进度计划!$A:$C,3,FALSE)))</f>
        <v/>
      </c>
      <c r="C481" s="14" t="str">
        <f ca="1">IF('临-任务'!AE481="","",HYPERLINK(项目参数!$J$32 &amp;"项目进度计划!$a$" &amp; MATCH('临-任务'!AE481,项目进度计划!$A:$A,0),"[" &amp;'临-任务'!AE481 &amp; "]" &amp; VLOOKUP('临-任务'!AE481,项目进度计划!$A:$C,3,FALSE)))</f>
        <v/>
      </c>
      <c r="D481" s="14" t="str">
        <f ca="1">IF('临-任务'!AF481="","",HYPERLINK(项目参数!$J$32 &amp;"项目进度计划!$a$" &amp; MATCH('临-任务'!AF481,项目进度计划!$A:$A,0),"[" &amp;'临-任务'!AF481 &amp; "]" &amp; VLOOKUP('临-任务'!AF481,项目进度计划!$A:$C,3,FALSE)))</f>
        <v/>
      </c>
      <c r="E481" s="14" t="str">
        <f ca="1">IF('临-任务'!AG481="","",HYPERLINK(项目参数!$J$32 &amp;"项目进度计划!$a$" &amp; MATCH('临-任务'!AG481,项目进度计划!$A:$A,0),"[" &amp;'临-任务'!AG481 &amp; "]" &amp; VLOOKUP('临-任务'!AG481,项目进度计划!$A:$C,3,FALSE)))</f>
        <v/>
      </c>
      <c r="F481" s="14" t="str">
        <f ca="1">IF('临-任务'!AH481="","",HYPERLINK(项目参数!$J$32 &amp;"项目进度计划!$a$" &amp; MATCH('临-任务'!AH481,项目进度计划!$A:$A,0),"[" &amp;'临-任务'!AH481 &amp; "]" &amp; VLOOKUP('临-任务'!AH481,项目进度计划!$A:$C,3,FALSE)))</f>
        <v/>
      </c>
    </row>
    <row r="482" spans="1:6">
      <c r="A482" s="14" t="str">
        <f>IF('临-任务'!S482,'临-任务'!P482,"")</f>
        <v/>
      </c>
      <c r="B482" s="14" t="str">
        <f ca="1">IF('临-任务'!AD482="","",HYPERLINK(项目参数!$J$32 &amp;"项目进度计划!$a$" &amp; MATCH('临-任务'!AD482,项目进度计划!$A:$A,0),"[" &amp;'临-任务'!AD482 &amp; "]" &amp; VLOOKUP('临-任务'!AD482,项目进度计划!$A:$C,3,FALSE)))</f>
        <v/>
      </c>
      <c r="C482" s="14" t="str">
        <f ca="1">IF('临-任务'!AE482="","",HYPERLINK(项目参数!$J$32 &amp;"项目进度计划!$a$" &amp; MATCH('临-任务'!AE482,项目进度计划!$A:$A,0),"[" &amp;'临-任务'!AE482 &amp; "]" &amp; VLOOKUP('临-任务'!AE482,项目进度计划!$A:$C,3,FALSE)))</f>
        <v/>
      </c>
      <c r="D482" s="14" t="str">
        <f ca="1">IF('临-任务'!AF482="","",HYPERLINK(项目参数!$J$32 &amp;"项目进度计划!$a$" &amp; MATCH('临-任务'!AF482,项目进度计划!$A:$A,0),"[" &amp;'临-任务'!AF482 &amp; "]" &amp; VLOOKUP('临-任务'!AF482,项目进度计划!$A:$C,3,FALSE)))</f>
        <v/>
      </c>
      <c r="E482" s="14" t="str">
        <f ca="1">IF('临-任务'!AG482="","",HYPERLINK(项目参数!$J$32 &amp;"项目进度计划!$a$" &amp; MATCH('临-任务'!AG482,项目进度计划!$A:$A,0),"[" &amp;'临-任务'!AG482 &amp; "]" &amp; VLOOKUP('临-任务'!AG482,项目进度计划!$A:$C,3,FALSE)))</f>
        <v/>
      </c>
      <c r="F482" s="14" t="str">
        <f ca="1">IF('临-任务'!AH482="","",HYPERLINK(项目参数!$J$32 &amp;"项目进度计划!$a$" &amp; MATCH('临-任务'!AH482,项目进度计划!$A:$A,0),"[" &amp;'临-任务'!AH482 &amp; "]" &amp; VLOOKUP('临-任务'!AH482,项目进度计划!$A:$C,3,FALSE)))</f>
        <v/>
      </c>
    </row>
    <row r="483" spans="1:6">
      <c r="A483" s="14" t="str">
        <f>IF('临-任务'!S483,'临-任务'!P483,"")</f>
        <v/>
      </c>
      <c r="B483" s="14" t="str">
        <f ca="1">IF('临-任务'!AD483="","",HYPERLINK(项目参数!$J$32 &amp;"项目进度计划!$a$" &amp; MATCH('临-任务'!AD483,项目进度计划!$A:$A,0),"[" &amp;'临-任务'!AD483 &amp; "]" &amp; VLOOKUP('临-任务'!AD483,项目进度计划!$A:$C,3,FALSE)))</f>
        <v/>
      </c>
      <c r="C483" s="14" t="str">
        <f ca="1">IF('临-任务'!AE483="","",HYPERLINK(项目参数!$J$32 &amp;"项目进度计划!$a$" &amp; MATCH('临-任务'!AE483,项目进度计划!$A:$A,0),"[" &amp;'临-任务'!AE483 &amp; "]" &amp; VLOOKUP('临-任务'!AE483,项目进度计划!$A:$C,3,FALSE)))</f>
        <v/>
      </c>
      <c r="D483" s="14" t="str">
        <f ca="1">IF('临-任务'!AF483="","",HYPERLINK(项目参数!$J$32 &amp;"项目进度计划!$a$" &amp; MATCH('临-任务'!AF483,项目进度计划!$A:$A,0),"[" &amp;'临-任务'!AF483 &amp; "]" &amp; VLOOKUP('临-任务'!AF483,项目进度计划!$A:$C,3,FALSE)))</f>
        <v/>
      </c>
      <c r="E483" s="14" t="str">
        <f ca="1">IF('临-任务'!AG483="","",HYPERLINK(项目参数!$J$32 &amp;"项目进度计划!$a$" &amp; MATCH('临-任务'!AG483,项目进度计划!$A:$A,0),"[" &amp;'临-任务'!AG483 &amp; "]" &amp; VLOOKUP('临-任务'!AG483,项目进度计划!$A:$C,3,FALSE)))</f>
        <v/>
      </c>
      <c r="F483" s="14" t="str">
        <f ca="1">IF('临-任务'!AH483="","",HYPERLINK(项目参数!$J$32 &amp;"项目进度计划!$a$" &amp; MATCH('临-任务'!AH483,项目进度计划!$A:$A,0),"[" &amp;'临-任务'!AH483 &amp; "]" &amp; VLOOKUP('临-任务'!AH483,项目进度计划!$A:$C,3,FALSE)))</f>
        <v/>
      </c>
    </row>
    <row r="484" spans="1:6">
      <c r="A484" s="14" t="str">
        <f>IF('临-任务'!S484,'临-任务'!P484,"")</f>
        <v/>
      </c>
      <c r="B484" s="14" t="str">
        <f ca="1">IF('临-任务'!AD484="","",HYPERLINK(项目参数!$J$32 &amp;"项目进度计划!$a$" &amp; MATCH('临-任务'!AD484,项目进度计划!$A:$A,0),"[" &amp;'临-任务'!AD484 &amp; "]" &amp; VLOOKUP('临-任务'!AD484,项目进度计划!$A:$C,3,FALSE)))</f>
        <v/>
      </c>
      <c r="C484" s="14" t="str">
        <f ca="1">IF('临-任务'!AE484="","",HYPERLINK(项目参数!$J$32 &amp;"项目进度计划!$a$" &amp; MATCH('临-任务'!AE484,项目进度计划!$A:$A,0),"[" &amp;'临-任务'!AE484 &amp; "]" &amp; VLOOKUP('临-任务'!AE484,项目进度计划!$A:$C,3,FALSE)))</f>
        <v/>
      </c>
      <c r="D484" s="14" t="str">
        <f ca="1">IF('临-任务'!AF484="","",HYPERLINK(项目参数!$J$32 &amp;"项目进度计划!$a$" &amp; MATCH('临-任务'!AF484,项目进度计划!$A:$A,0),"[" &amp;'临-任务'!AF484 &amp; "]" &amp; VLOOKUP('临-任务'!AF484,项目进度计划!$A:$C,3,FALSE)))</f>
        <v/>
      </c>
      <c r="E484" s="14" t="str">
        <f ca="1">IF('临-任务'!AG484="","",HYPERLINK(项目参数!$J$32 &amp;"项目进度计划!$a$" &amp; MATCH('临-任务'!AG484,项目进度计划!$A:$A,0),"[" &amp;'临-任务'!AG484 &amp; "]" &amp; VLOOKUP('临-任务'!AG484,项目进度计划!$A:$C,3,FALSE)))</f>
        <v/>
      </c>
      <c r="F484" s="14" t="str">
        <f ca="1">IF('临-任务'!AH484="","",HYPERLINK(项目参数!$J$32 &amp;"项目进度计划!$a$" &amp; MATCH('临-任务'!AH484,项目进度计划!$A:$A,0),"[" &amp;'临-任务'!AH484 &amp; "]" &amp; VLOOKUP('临-任务'!AH484,项目进度计划!$A:$C,3,FALSE)))</f>
        <v/>
      </c>
    </row>
    <row r="485" spans="1:6">
      <c r="A485" s="14" t="str">
        <f>IF('临-任务'!S485,'临-任务'!P485,"")</f>
        <v/>
      </c>
      <c r="B485" s="14" t="str">
        <f ca="1">IF('临-任务'!AD485="","",HYPERLINK(项目参数!$J$32 &amp;"项目进度计划!$a$" &amp; MATCH('临-任务'!AD485,项目进度计划!$A:$A,0),"[" &amp;'临-任务'!AD485 &amp; "]" &amp; VLOOKUP('临-任务'!AD485,项目进度计划!$A:$C,3,FALSE)))</f>
        <v/>
      </c>
      <c r="C485" s="14" t="str">
        <f ca="1">IF('临-任务'!AE485="","",HYPERLINK(项目参数!$J$32 &amp;"项目进度计划!$a$" &amp; MATCH('临-任务'!AE485,项目进度计划!$A:$A,0),"[" &amp;'临-任务'!AE485 &amp; "]" &amp; VLOOKUP('临-任务'!AE485,项目进度计划!$A:$C,3,FALSE)))</f>
        <v/>
      </c>
      <c r="D485" s="14" t="str">
        <f ca="1">IF('临-任务'!AF485="","",HYPERLINK(项目参数!$J$32 &amp;"项目进度计划!$a$" &amp; MATCH('临-任务'!AF485,项目进度计划!$A:$A,0),"[" &amp;'临-任务'!AF485 &amp; "]" &amp; VLOOKUP('临-任务'!AF485,项目进度计划!$A:$C,3,FALSE)))</f>
        <v/>
      </c>
      <c r="E485" s="14" t="str">
        <f ca="1">IF('临-任务'!AG485="","",HYPERLINK(项目参数!$J$32 &amp;"项目进度计划!$a$" &amp; MATCH('临-任务'!AG485,项目进度计划!$A:$A,0),"[" &amp;'临-任务'!AG485 &amp; "]" &amp; VLOOKUP('临-任务'!AG485,项目进度计划!$A:$C,3,FALSE)))</f>
        <v/>
      </c>
      <c r="F485" s="14" t="str">
        <f ca="1">IF('临-任务'!AH485="","",HYPERLINK(项目参数!$J$32 &amp;"项目进度计划!$a$" &amp; MATCH('临-任务'!AH485,项目进度计划!$A:$A,0),"[" &amp;'临-任务'!AH485 &amp; "]" &amp; VLOOKUP('临-任务'!AH485,项目进度计划!$A:$C,3,FALSE)))</f>
        <v/>
      </c>
    </row>
    <row r="486" spans="1:6">
      <c r="A486" s="14" t="str">
        <f>IF('临-任务'!S486,'临-任务'!P486,"")</f>
        <v/>
      </c>
      <c r="B486" s="14" t="str">
        <f ca="1">IF('临-任务'!AD486="","",HYPERLINK(项目参数!$J$32 &amp;"项目进度计划!$a$" &amp; MATCH('临-任务'!AD486,项目进度计划!$A:$A,0),"[" &amp;'临-任务'!AD486 &amp; "]" &amp; VLOOKUP('临-任务'!AD486,项目进度计划!$A:$C,3,FALSE)))</f>
        <v/>
      </c>
      <c r="C486" s="14" t="str">
        <f ca="1">IF('临-任务'!AE486="","",HYPERLINK(项目参数!$J$32 &amp;"项目进度计划!$a$" &amp; MATCH('临-任务'!AE486,项目进度计划!$A:$A,0),"[" &amp;'临-任务'!AE486 &amp; "]" &amp; VLOOKUP('临-任务'!AE486,项目进度计划!$A:$C,3,FALSE)))</f>
        <v/>
      </c>
      <c r="D486" s="14" t="str">
        <f ca="1">IF('临-任务'!AF486="","",HYPERLINK(项目参数!$J$32 &amp;"项目进度计划!$a$" &amp; MATCH('临-任务'!AF486,项目进度计划!$A:$A,0),"[" &amp;'临-任务'!AF486 &amp; "]" &amp; VLOOKUP('临-任务'!AF486,项目进度计划!$A:$C,3,FALSE)))</f>
        <v/>
      </c>
      <c r="E486" s="14" t="str">
        <f ca="1">IF('临-任务'!AG486="","",HYPERLINK(项目参数!$J$32 &amp;"项目进度计划!$a$" &amp; MATCH('临-任务'!AG486,项目进度计划!$A:$A,0),"[" &amp;'临-任务'!AG486 &amp; "]" &amp; VLOOKUP('临-任务'!AG486,项目进度计划!$A:$C,3,FALSE)))</f>
        <v/>
      </c>
      <c r="F486" s="14" t="str">
        <f ca="1">IF('临-任务'!AH486="","",HYPERLINK(项目参数!$J$32 &amp;"项目进度计划!$a$" &amp; MATCH('临-任务'!AH486,项目进度计划!$A:$A,0),"[" &amp;'临-任务'!AH486 &amp; "]" &amp; VLOOKUP('临-任务'!AH486,项目进度计划!$A:$C,3,FALSE)))</f>
        <v/>
      </c>
    </row>
    <row r="487" spans="1:6">
      <c r="A487" s="14" t="str">
        <f>IF('临-任务'!S487,'临-任务'!P487,"")</f>
        <v/>
      </c>
      <c r="B487" s="14" t="str">
        <f ca="1">IF('临-任务'!AD487="","",HYPERLINK(项目参数!$J$32 &amp;"项目进度计划!$a$" &amp; MATCH('临-任务'!AD487,项目进度计划!$A:$A,0),"[" &amp;'临-任务'!AD487 &amp; "]" &amp; VLOOKUP('临-任务'!AD487,项目进度计划!$A:$C,3,FALSE)))</f>
        <v/>
      </c>
      <c r="C487" s="14" t="str">
        <f ca="1">IF('临-任务'!AE487="","",HYPERLINK(项目参数!$J$32 &amp;"项目进度计划!$a$" &amp; MATCH('临-任务'!AE487,项目进度计划!$A:$A,0),"[" &amp;'临-任务'!AE487 &amp; "]" &amp; VLOOKUP('临-任务'!AE487,项目进度计划!$A:$C,3,FALSE)))</f>
        <v/>
      </c>
      <c r="D487" s="14" t="str">
        <f ca="1">IF('临-任务'!AF487="","",HYPERLINK(项目参数!$J$32 &amp;"项目进度计划!$a$" &amp; MATCH('临-任务'!AF487,项目进度计划!$A:$A,0),"[" &amp;'临-任务'!AF487 &amp; "]" &amp; VLOOKUP('临-任务'!AF487,项目进度计划!$A:$C,3,FALSE)))</f>
        <v/>
      </c>
      <c r="E487" s="14" t="str">
        <f ca="1">IF('临-任务'!AG487="","",HYPERLINK(项目参数!$J$32 &amp;"项目进度计划!$a$" &amp; MATCH('临-任务'!AG487,项目进度计划!$A:$A,0),"[" &amp;'临-任务'!AG487 &amp; "]" &amp; VLOOKUP('临-任务'!AG487,项目进度计划!$A:$C,3,FALSE)))</f>
        <v/>
      </c>
      <c r="F487" s="14" t="str">
        <f ca="1">IF('临-任务'!AH487="","",HYPERLINK(项目参数!$J$32 &amp;"项目进度计划!$a$" &amp; MATCH('临-任务'!AH487,项目进度计划!$A:$A,0),"[" &amp;'临-任务'!AH487 &amp; "]" &amp; VLOOKUP('临-任务'!AH487,项目进度计划!$A:$C,3,FALSE)))</f>
        <v/>
      </c>
    </row>
    <row r="488" spans="1:6">
      <c r="A488" s="14" t="str">
        <f>IF('临-任务'!S488,'临-任务'!P488,"")</f>
        <v/>
      </c>
      <c r="B488" s="14" t="str">
        <f ca="1">IF('临-任务'!AD488="","",HYPERLINK(项目参数!$J$32 &amp;"项目进度计划!$a$" &amp; MATCH('临-任务'!AD488,项目进度计划!$A:$A,0),"[" &amp;'临-任务'!AD488 &amp; "]" &amp; VLOOKUP('临-任务'!AD488,项目进度计划!$A:$C,3,FALSE)))</f>
        <v/>
      </c>
      <c r="C488" s="14" t="str">
        <f ca="1">IF('临-任务'!AE488="","",HYPERLINK(项目参数!$J$32 &amp;"项目进度计划!$a$" &amp; MATCH('临-任务'!AE488,项目进度计划!$A:$A,0),"[" &amp;'临-任务'!AE488 &amp; "]" &amp; VLOOKUP('临-任务'!AE488,项目进度计划!$A:$C,3,FALSE)))</f>
        <v/>
      </c>
      <c r="D488" s="14" t="str">
        <f ca="1">IF('临-任务'!AF488="","",HYPERLINK(项目参数!$J$32 &amp;"项目进度计划!$a$" &amp; MATCH('临-任务'!AF488,项目进度计划!$A:$A,0),"[" &amp;'临-任务'!AF488 &amp; "]" &amp; VLOOKUP('临-任务'!AF488,项目进度计划!$A:$C,3,FALSE)))</f>
        <v/>
      </c>
      <c r="E488" s="14" t="str">
        <f ca="1">IF('临-任务'!AG488="","",HYPERLINK(项目参数!$J$32 &amp;"项目进度计划!$a$" &amp; MATCH('临-任务'!AG488,项目进度计划!$A:$A,0),"[" &amp;'临-任务'!AG488 &amp; "]" &amp; VLOOKUP('临-任务'!AG488,项目进度计划!$A:$C,3,FALSE)))</f>
        <v/>
      </c>
      <c r="F488" s="14" t="str">
        <f ca="1">IF('临-任务'!AH488="","",HYPERLINK(项目参数!$J$32 &amp;"项目进度计划!$a$" &amp; MATCH('临-任务'!AH488,项目进度计划!$A:$A,0),"[" &amp;'临-任务'!AH488 &amp; "]" &amp; VLOOKUP('临-任务'!AH488,项目进度计划!$A:$C,3,FALSE)))</f>
        <v/>
      </c>
    </row>
    <row r="489" spans="1:6">
      <c r="A489" s="14" t="str">
        <f>IF('临-任务'!S489,'临-任务'!P489,"")</f>
        <v/>
      </c>
      <c r="B489" s="14" t="str">
        <f ca="1">IF('临-任务'!AD489="","",HYPERLINK(项目参数!$J$32 &amp;"项目进度计划!$a$" &amp; MATCH('临-任务'!AD489,项目进度计划!$A:$A,0),"[" &amp;'临-任务'!AD489 &amp; "]" &amp; VLOOKUP('临-任务'!AD489,项目进度计划!$A:$C,3,FALSE)))</f>
        <v/>
      </c>
      <c r="C489" s="14" t="str">
        <f ca="1">IF('临-任务'!AE489="","",HYPERLINK(项目参数!$J$32 &amp;"项目进度计划!$a$" &amp; MATCH('临-任务'!AE489,项目进度计划!$A:$A,0),"[" &amp;'临-任务'!AE489 &amp; "]" &amp; VLOOKUP('临-任务'!AE489,项目进度计划!$A:$C,3,FALSE)))</f>
        <v/>
      </c>
      <c r="D489" s="14" t="str">
        <f ca="1">IF('临-任务'!AF489="","",HYPERLINK(项目参数!$J$32 &amp;"项目进度计划!$a$" &amp; MATCH('临-任务'!AF489,项目进度计划!$A:$A,0),"[" &amp;'临-任务'!AF489 &amp; "]" &amp; VLOOKUP('临-任务'!AF489,项目进度计划!$A:$C,3,FALSE)))</f>
        <v/>
      </c>
      <c r="E489" s="14" t="str">
        <f ca="1">IF('临-任务'!AG489="","",HYPERLINK(项目参数!$J$32 &amp;"项目进度计划!$a$" &amp; MATCH('临-任务'!AG489,项目进度计划!$A:$A,0),"[" &amp;'临-任务'!AG489 &amp; "]" &amp; VLOOKUP('临-任务'!AG489,项目进度计划!$A:$C,3,FALSE)))</f>
        <v/>
      </c>
      <c r="F489" s="14" t="str">
        <f ca="1">IF('临-任务'!AH489="","",HYPERLINK(项目参数!$J$32 &amp;"项目进度计划!$a$" &amp; MATCH('临-任务'!AH489,项目进度计划!$A:$A,0),"[" &amp;'临-任务'!AH489 &amp; "]" &amp; VLOOKUP('临-任务'!AH489,项目进度计划!$A:$C,3,FALSE)))</f>
        <v/>
      </c>
    </row>
    <row r="490" spans="1:6">
      <c r="A490" s="14" t="str">
        <f>IF('临-任务'!S490,'临-任务'!P490,"")</f>
        <v/>
      </c>
      <c r="B490" s="14" t="str">
        <f ca="1">IF('临-任务'!AD490="","",HYPERLINK(项目参数!$J$32 &amp;"项目进度计划!$a$" &amp; MATCH('临-任务'!AD490,项目进度计划!$A:$A,0),"[" &amp;'临-任务'!AD490 &amp; "]" &amp; VLOOKUP('临-任务'!AD490,项目进度计划!$A:$C,3,FALSE)))</f>
        <v/>
      </c>
      <c r="C490" s="14" t="str">
        <f ca="1">IF('临-任务'!AE490="","",HYPERLINK(项目参数!$J$32 &amp;"项目进度计划!$a$" &amp; MATCH('临-任务'!AE490,项目进度计划!$A:$A,0),"[" &amp;'临-任务'!AE490 &amp; "]" &amp; VLOOKUP('临-任务'!AE490,项目进度计划!$A:$C,3,FALSE)))</f>
        <v/>
      </c>
      <c r="D490" s="14" t="str">
        <f ca="1">IF('临-任务'!AF490="","",HYPERLINK(项目参数!$J$32 &amp;"项目进度计划!$a$" &amp; MATCH('临-任务'!AF490,项目进度计划!$A:$A,0),"[" &amp;'临-任务'!AF490 &amp; "]" &amp; VLOOKUP('临-任务'!AF490,项目进度计划!$A:$C,3,FALSE)))</f>
        <v/>
      </c>
      <c r="E490" s="14" t="str">
        <f ca="1">IF('临-任务'!AG490="","",HYPERLINK(项目参数!$J$32 &amp;"项目进度计划!$a$" &amp; MATCH('临-任务'!AG490,项目进度计划!$A:$A,0),"[" &amp;'临-任务'!AG490 &amp; "]" &amp; VLOOKUP('临-任务'!AG490,项目进度计划!$A:$C,3,FALSE)))</f>
        <v/>
      </c>
      <c r="F490" s="14" t="str">
        <f ca="1">IF('临-任务'!AH490="","",HYPERLINK(项目参数!$J$32 &amp;"项目进度计划!$a$" &amp; MATCH('临-任务'!AH490,项目进度计划!$A:$A,0),"[" &amp;'临-任务'!AH490 &amp; "]" &amp; VLOOKUP('临-任务'!AH490,项目进度计划!$A:$C,3,FALSE)))</f>
        <v/>
      </c>
    </row>
    <row r="491" spans="1:6">
      <c r="A491" s="14" t="str">
        <f>IF('临-任务'!S491,'临-任务'!P491,"")</f>
        <v/>
      </c>
      <c r="B491" s="14" t="str">
        <f ca="1">IF('临-任务'!AD491="","",HYPERLINK(项目参数!$J$32 &amp;"项目进度计划!$a$" &amp; MATCH('临-任务'!AD491,项目进度计划!$A:$A,0),"[" &amp;'临-任务'!AD491 &amp; "]" &amp; VLOOKUP('临-任务'!AD491,项目进度计划!$A:$C,3,FALSE)))</f>
        <v/>
      </c>
      <c r="C491" s="14" t="str">
        <f ca="1">IF('临-任务'!AE491="","",HYPERLINK(项目参数!$J$32 &amp;"项目进度计划!$a$" &amp; MATCH('临-任务'!AE491,项目进度计划!$A:$A,0),"[" &amp;'临-任务'!AE491 &amp; "]" &amp; VLOOKUP('临-任务'!AE491,项目进度计划!$A:$C,3,FALSE)))</f>
        <v/>
      </c>
      <c r="D491" s="14" t="str">
        <f ca="1">IF('临-任务'!AF491="","",HYPERLINK(项目参数!$J$32 &amp;"项目进度计划!$a$" &amp; MATCH('临-任务'!AF491,项目进度计划!$A:$A,0),"[" &amp;'临-任务'!AF491 &amp; "]" &amp; VLOOKUP('临-任务'!AF491,项目进度计划!$A:$C,3,FALSE)))</f>
        <v/>
      </c>
      <c r="E491" s="14" t="str">
        <f ca="1">IF('临-任务'!AG491="","",HYPERLINK(项目参数!$J$32 &amp;"项目进度计划!$a$" &amp; MATCH('临-任务'!AG491,项目进度计划!$A:$A,0),"[" &amp;'临-任务'!AG491 &amp; "]" &amp; VLOOKUP('临-任务'!AG491,项目进度计划!$A:$C,3,FALSE)))</f>
        <v/>
      </c>
      <c r="F491" s="14" t="str">
        <f ca="1">IF('临-任务'!AH491="","",HYPERLINK(项目参数!$J$32 &amp;"项目进度计划!$a$" &amp; MATCH('临-任务'!AH491,项目进度计划!$A:$A,0),"[" &amp;'临-任务'!AH491 &amp; "]" &amp; VLOOKUP('临-任务'!AH491,项目进度计划!$A:$C,3,FALSE)))</f>
        <v/>
      </c>
    </row>
    <row r="492" spans="1:6">
      <c r="A492" s="14" t="str">
        <f>IF('临-任务'!S492,'临-任务'!P492,"")</f>
        <v/>
      </c>
      <c r="B492" s="14" t="str">
        <f ca="1">IF('临-任务'!AD492="","",HYPERLINK(项目参数!$J$32 &amp;"项目进度计划!$a$" &amp; MATCH('临-任务'!AD492,项目进度计划!$A:$A,0),"[" &amp;'临-任务'!AD492 &amp; "]" &amp; VLOOKUP('临-任务'!AD492,项目进度计划!$A:$C,3,FALSE)))</f>
        <v/>
      </c>
      <c r="C492" s="14" t="str">
        <f ca="1">IF('临-任务'!AE492="","",HYPERLINK(项目参数!$J$32 &amp;"项目进度计划!$a$" &amp; MATCH('临-任务'!AE492,项目进度计划!$A:$A,0),"[" &amp;'临-任务'!AE492 &amp; "]" &amp; VLOOKUP('临-任务'!AE492,项目进度计划!$A:$C,3,FALSE)))</f>
        <v/>
      </c>
      <c r="D492" s="14" t="str">
        <f ca="1">IF('临-任务'!AF492="","",HYPERLINK(项目参数!$J$32 &amp;"项目进度计划!$a$" &amp; MATCH('临-任务'!AF492,项目进度计划!$A:$A,0),"[" &amp;'临-任务'!AF492 &amp; "]" &amp; VLOOKUP('临-任务'!AF492,项目进度计划!$A:$C,3,FALSE)))</f>
        <v/>
      </c>
      <c r="E492" s="14" t="str">
        <f ca="1">IF('临-任务'!AG492="","",HYPERLINK(项目参数!$J$32 &amp;"项目进度计划!$a$" &amp; MATCH('临-任务'!AG492,项目进度计划!$A:$A,0),"[" &amp;'临-任务'!AG492 &amp; "]" &amp; VLOOKUP('临-任务'!AG492,项目进度计划!$A:$C,3,FALSE)))</f>
        <v/>
      </c>
      <c r="F492" s="14" t="str">
        <f ca="1">IF('临-任务'!AH492="","",HYPERLINK(项目参数!$J$32 &amp;"项目进度计划!$a$" &amp; MATCH('临-任务'!AH492,项目进度计划!$A:$A,0),"[" &amp;'临-任务'!AH492 &amp; "]" &amp; VLOOKUP('临-任务'!AH492,项目进度计划!$A:$C,3,FALSE)))</f>
        <v/>
      </c>
    </row>
    <row r="493" spans="1:6">
      <c r="A493" s="14" t="str">
        <f>IF('临-任务'!S493,'临-任务'!P493,"")</f>
        <v/>
      </c>
      <c r="B493" s="14" t="str">
        <f ca="1">IF('临-任务'!AD493="","",HYPERLINK(项目参数!$J$32 &amp;"项目进度计划!$a$" &amp; MATCH('临-任务'!AD493,项目进度计划!$A:$A,0),"[" &amp;'临-任务'!AD493 &amp; "]" &amp; VLOOKUP('临-任务'!AD493,项目进度计划!$A:$C,3,FALSE)))</f>
        <v/>
      </c>
      <c r="C493" s="14" t="str">
        <f ca="1">IF('临-任务'!AE493="","",HYPERLINK(项目参数!$J$32 &amp;"项目进度计划!$a$" &amp; MATCH('临-任务'!AE493,项目进度计划!$A:$A,0),"[" &amp;'临-任务'!AE493 &amp; "]" &amp; VLOOKUP('临-任务'!AE493,项目进度计划!$A:$C,3,FALSE)))</f>
        <v/>
      </c>
      <c r="D493" s="14" t="str">
        <f ca="1">IF('临-任务'!AF493="","",HYPERLINK(项目参数!$J$32 &amp;"项目进度计划!$a$" &amp; MATCH('临-任务'!AF493,项目进度计划!$A:$A,0),"[" &amp;'临-任务'!AF493 &amp; "]" &amp; VLOOKUP('临-任务'!AF493,项目进度计划!$A:$C,3,FALSE)))</f>
        <v/>
      </c>
      <c r="E493" s="14" t="str">
        <f ca="1">IF('临-任务'!AG493="","",HYPERLINK(项目参数!$J$32 &amp;"项目进度计划!$a$" &amp; MATCH('临-任务'!AG493,项目进度计划!$A:$A,0),"[" &amp;'临-任务'!AG493 &amp; "]" &amp; VLOOKUP('临-任务'!AG493,项目进度计划!$A:$C,3,FALSE)))</f>
        <v/>
      </c>
      <c r="F493" s="14" t="str">
        <f ca="1">IF('临-任务'!AH493="","",HYPERLINK(项目参数!$J$32 &amp;"项目进度计划!$a$" &amp; MATCH('临-任务'!AH493,项目进度计划!$A:$A,0),"[" &amp;'临-任务'!AH493 &amp; "]" &amp; VLOOKUP('临-任务'!AH493,项目进度计划!$A:$C,3,FALSE)))</f>
        <v/>
      </c>
    </row>
    <row r="494" spans="1:6">
      <c r="A494" s="14" t="str">
        <f>IF('临-任务'!S494,'临-任务'!P494,"")</f>
        <v/>
      </c>
      <c r="B494" s="14" t="str">
        <f ca="1">IF('临-任务'!AD494="","",HYPERLINK(项目参数!$J$32 &amp;"项目进度计划!$a$" &amp; MATCH('临-任务'!AD494,项目进度计划!$A:$A,0),"[" &amp;'临-任务'!AD494 &amp; "]" &amp; VLOOKUP('临-任务'!AD494,项目进度计划!$A:$C,3,FALSE)))</f>
        <v/>
      </c>
      <c r="C494" s="14" t="str">
        <f ca="1">IF('临-任务'!AE494="","",HYPERLINK(项目参数!$J$32 &amp;"项目进度计划!$a$" &amp; MATCH('临-任务'!AE494,项目进度计划!$A:$A,0),"[" &amp;'临-任务'!AE494 &amp; "]" &amp; VLOOKUP('临-任务'!AE494,项目进度计划!$A:$C,3,FALSE)))</f>
        <v/>
      </c>
      <c r="D494" s="14" t="str">
        <f ca="1">IF('临-任务'!AF494="","",HYPERLINK(项目参数!$J$32 &amp;"项目进度计划!$a$" &amp; MATCH('临-任务'!AF494,项目进度计划!$A:$A,0),"[" &amp;'临-任务'!AF494 &amp; "]" &amp; VLOOKUP('临-任务'!AF494,项目进度计划!$A:$C,3,FALSE)))</f>
        <v/>
      </c>
      <c r="E494" s="14" t="str">
        <f ca="1">IF('临-任务'!AG494="","",HYPERLINK(项目参数!$J$32 &amp;"项目进度计划!$a$" &amp; MATCH('临-任务'!AG494,项目进度计划!$A:$A,0),"[" &amp;'临-任务'!AG494 &amp; "]" &amp; VLOOKUP('临-任务'!AG494,项目进度计划!$A:$C,3,FALSE)))</f>
        <v/>
      </c>
      <c r="F494" s="14" t="str">
        <f ca="1">IF('临-任务'!AH494="","",HYPERLINK(项目参数!$J$32 &amp;"项目进度计划!$a$" &amp; MATCH('临-任务'!AH494,项目进度计划!$A:$A,0),"[" &amp;'临-任务'!AH494 &amp; "]" &amp; VLOOKUP('临-任务'!AH494,项目进度计划!$A:$C,3,FALSE)))</f>
        <v/>
      </c>
    </row>
    <row r="495" spans="1:6">
      <c r="A495" s="14" t="str">
        <f>IF('临-任务'!S495,'临-任务'!P495,"")</f>
        <v/>
      </c>
      <c r="B495" s="14" t="str">
        <f ca="1">IF('临-任务'!AD495="","",HYPERLINK(项目参数!$J$32 &amp;"项目进度计划!$a$" &amp; MATCH('临-任务'!AD495,项目进度计划!$A:$A,0),"[" &amp;'临-任务'!AD495 &amp; "]" &amp; VLOOKUP('临-任务'!AD495,项目进度计划!$A:$C,3,FALSE)))</f>
        <v/>
      </c>
      <c r="C495" s="14" t="str">
        <f ca="1">IF('临-任务'!AE495="","",HYPERLINK(项目参数!$J$32 &amp;"项目进度计划!$a$" &amp; MATCH('临-任务'!AE495,项目进度计划!$A:$A,0),"[" &amp;'临-任务'!AE495 &amp; "]" &amp; VLOOKUP('临-任务'!AE495,项目进度计划!$A:$C,3,FALSE)))</f>
        <v/>
      </c>
      <c r="D495" s="14" t="str">
        <f ca="1">IF('临-任务'!AF495="","",HYPERLINK(项目参数!$J$32 &amp;"项目进度计划!$a$" &amp; MATCH('临-任务'!AF495,项目进度计划!$A:$A,0),"[" &amp;'临-任务'!AF495 &amp; "]" &amp; VLOOKUP('临-任务'!AF495,项目进度计划!$A:$C,3,FALSE)))</f>
        <v/>
      </c>
      <c r="E495" s="14" t="str">
        <f ca="1">IF('临-任务'!AG495="","",HYPERLINK(项目参数!$J$32 &amp;"项目进度计划!$a$" &amp; MATCH('临-任务'!AG495,项目进度计划!$A:$A,0),"[" &amp;'临-任务'!AG495 &amp; "]" &amp; VLOOKUP('临-任务'!AG495,项目进度计划!$A:$C,3,FALSE)))</f>
        <v/>
      </c>
      <c r="F495" s="14" t="str">
        <f ca="1">IF('临-任务'!AH495="","",HYPERLINK(项目参数!$J$32 &amp;"项目进度计划!$a$" &amp; MATCH('临-任务'!AH495,项目进度计划!$A:$A,0),"[" &amp;'临-任务'!AH495 &amp; "]" &amp; VLOOKUP('临-任务'!AH495,项目进度计划!$A:$C,3,FALSE)))</f>
        <v/>
      </c>
    </row>
    <row r="496" spans="1:6">
      <c r="A496" s="14" t="str">
        <f>IF('临-任务'!S496,'临-任务'!P496,"")</f>
        <v/>
      </c>
      <c r="B496" s="14" t="str">
        <f ca="1">IF('临-任务'!AD496="","",HYPERLINK(项目参数!$J$32 &amp;"项目进度计划!$a$" &amp; MATCH('临-任务'!AD496,项目进度计划!$A:$A,0),"[" &amp;'临-任务'!AD496 &amp; "]" &amp; VLOOKUP('临-任务'!AD496,项目进度计划!$A:$C,3,FALSE)))</f>
        <v/>
      </c>
      <c r="C496" s="14" t="str">
        <f ca="1">IF('临-任务'!AE496="","",HYPERLINK(项目参数!$J$32 &amp;"项目进度计划!$a$" &amp; MATCH('临-任务'!AE496,项目进度计划!$A:$A,0),"[" &amp;'临-任务'!AE496 &amp; "]" &amp; VLOOKUP('临-任务'!AE496,项目进度计划!$A:$C,3,FALSE)))</f>
        <v/>
      </c>
      <c r="D496" s="14" t="str">
        <f ca="1">IF('临-任务'!AF496="","",HYPERLINK(项目参数!$J$32 &amp;"项目进度计划!$a$" &amp; MATCH('临-任务'!AF496,项目进度计划!$A:$A,0),"[" &amp;'临-任务'!AF496 &amp; "]" &amp; VLOOKUP('临-任务'!AF496,项目进度计划!$A:$C,3,FALSE)))</f>
        <v/>
      </c>
      <c r="E496" s="14" t="str">
        <f ca="1">IF('临-任务'!AG496="","",HYPERLINK(项目参数!$J$32 &amp;"项目进度计划!$a$" &amp; MATCH('临-任务'!AG496,项目进度计划!$A:$A,0),"[" &amp;'临-任务'!AG496 &amp; "]" &amp; VLOOKUP('临-任务'!AG496,项目进度计划!$A:$C,3,FALSE)))</f>
        <v/>
      </c>
      <c r="F496" s="14" t="str">
        <f ca="1">IF('临-任务'!AH496="","",HYPERLINK(项目参数!$J$32 &amp;"项目进度计划!$a$" &amp; MATCH('临-任务'!AH496,项目进度计划!$A:$A,0),"[" &amp;'临-任务'!AH496 &amp; "]" &amp; VLOOKUP('临-任务'!AH496,项目进度计划!$A:$C,3,FALSE)))</f>
        <v/>
      </c>
    </row>
    <row r="497" spans="1:6">
      <c r="A497" s="14" t="str">
        <f>IF('临-任务'!S497,'临-任务'!P497,"")</f>
        <v/>
      </c>
      <c r="B497" s="14" t="str">
        <f ca="1">IF('临-任务'!AD497="","",HYPERLINK(项目参数!$J$32 &amp;"项目进度计划!$a$" &amp; MATCH('临-任务'!AD497,项目进度计划!$A:$A,0),"[" &amp;'临-任务'!AD497 &amp; "]" &amp; VLOOKUP('临-任务'!AD497,项目进度计划!$A:$C,3,FALSE)))</f>
        <v/>
      </c>
      <c r="C497" s="14" t="str">
        <f ca="1">IF('临-任务'!AE497="","",HYPERLINK(项目参数!$J$32 &amp;"项目进度计划!$a$" &amp; MATCH('临-任务'!AE497,项目进度计划!$A:$A,0),"[" &amp;'临-任务'!AE497 &amp; "]" &amp; VLOOKUP('临-任务'!AE497,项目进度计划!$A:$C,3,FALSE)))</f>
        <v/>
      </c>
      <c r="D497" s="14" t="str">
        <f ca="1">IF('临-任务'!AF497="","",HYPERLINK(项目参数!$J$32 &amp;"项目进度计划!$a$" &amp; MATCH('临-任务'!AF497,项目进度计划!$A:$A,0),"[" &amp;'临-任务'!AF497 &amp; "]" &amp; VLOOKUP('临-任务'!AF497,项目进度计划!$A:$C,3,FALSE)))</f>
        <v/>
      </c>
      <c r="E497" s="14" t="str">
        <f ca="1">IF('临-任务'!AG497="","",HYPERLINK(项目参数!$J$32 &amp;"项目进度计划!$a$" &amp; MATCH('临-任务'!AG497,项目进度计划!$A:$A,0),"[" &amp;'临-任务'!AG497 &amp; "]" &amp; VLOOKUP('临-任务'!AG497,项目进度计划!$A:$C,3,FALSE)))</f>
        <v/>
      </c>
      <c r="F497" s="14" t="str">
        <f ca="1">IF('临-任务'!AH497="","",HYPERLINK(项目参数!$J$32 &amp;"项目进度计划!$a$" &amp; MATCH('临-任务'!AH497,项目进度计划!$A:$A,0),"[" &amp;'临-任务'!AH497 &amp; "]" &amp; VLOOKUP('临-任务'!AH497,项目进度计划!$A:$C,3,FALSE)))</f>
        <v/>
      </c>
    </row>
    <row r="498" spans="1:6">
      <c r="A498" s="14" t="str">
        <f>IF('临-任务'!S498,'临-任务'!P498,"")</f>
        <v/>
      </c>
      <c r="B498" s="14" t="str">
        <f ca="1">IF('临-任务'!AD498="","",HYPERLINK(项目参数!$J$32 &amp;"项目进度计划!$a$" &amp; MATCH('临-任务'!AD498,项目进度计划!$A:$A,0),"[" &amp;'临-任务'!AD498 &amp; "]" &amp; VLOOKUP('临-任务'!AD498,项目进度计划!$A:$C,3,FALSE)))</f>
        <v/>
      </c>
      <c r="C498" s="14" t="str">
        <f ca="1">IF('临-任务'!AE498="","",HYPERLINK(项目参数!$J$32 &amp;"项目进度计划!$a$" &amp; MATCH('临-任务'!AE498,项目进度计划!$A:$A,0),"[" &amp;'临-任务'!AE498 &amp; "]" &amp; VLOOKUP('临-任务'!AE498,项目进度计划!$A:$C,3,FALSE)))</f>
        <v/>
      </c>
      <c r="D498" s="14" t="str">
        <f ca="1">IF('临-任务'!AF498="","",HYPERLINK(项目参数!$J$32 &amp;"项目进度计划!$a$" &amp; MATCH('临-任务'!AF498,项目进度计划!$A:$A,0),"[" &amp;'临-任务'!AF498 &amp; "]" &amp; VLOOKUP('临-任务'!AF498,项目进度计划!$A:$C,3,FALSE)))</f>
        <v/>
      </c>
      <c r="E498" s="14" t="str">
        <f ca="1">IF('临-任务'!AG498="","",HYPERLINK(项目参数!$J$32 &amp;"项目进度计划!$a$" &amp; MATCH('临-任务'!AG498,项目进度计划!$A:$A,0),"[" &amp;'临-任务'!AG498 &amp; "]" &amp; VLOOKUP('临-任务'!AG498,项目进度计划!$A:$C,3,FALSE)))</f>
        <v/>
      </c>
      <c r="F498" s="14" t="str">
        <f ca="1">IF('临-任务'!AH498="","",HYPERLINK(项目参数!$J$32 &amp;"项目进度计划!$a$" &amp; MATCH('临-任务'!AH498,项目进度计划!$A:$A,0),"[" &amp;'临-任务'!AH498 &amp; "]" &amp; VLOOKUP('临-任务'!AH498,项目进度计划!$A:$C,3,FALSE)))</f>
        <v/>
      </c>
    </row>
    <row r="499" spans="1:6">
      <c r="A499" s="14" t="str">
        <f>IF('临-任务'!S499,'临-任务'!P499,"")</f>
        <v/>
      </c>
      <c r="B499" s="14" t="str">
        <f ca="1">IF('临-任务'!AD499="","",HYPERLINK(项目参数!$J$32 &amp;"项目进度计划!$a$" &amp; MATCH('临-任务'!AD499,项目进度计划!$A:$A,0),"[" &amp;'临-任务'!AD499 &amp; "]" &amp; VLOOKUP('临-任务'!AD499,项目进度计划!$A:$C,3,FALSE)))</f>
        <v/>
      </c>
      <c r="C499" s="14" t="str">
        <f ca="1">IF('临-任务'!AE499="","",HYPERLINK(项目参数!$J$32 &amp;"项目进度计划!$a$" &amp; MATCH('临-任务'!AE499,项目进度计划!$A:$A,0),"[" &amp;'临-任务'!AE499 &amp; "]" &amp; VLOOKUP('临-任务'!AE499,项目进度计划!$A:$C,3,FALSE)))</f>
        <v/>
      </c>
      <c r="D499" s="14" t="str">
        <f ca="1">IF('临-任务'!AF499="","",HYPERLINK(项目参数!$J$32 &amp;"项目进度计划!$a$" &amp; MATCH('临-任务'!AF499,项目进度计划!$A:$A,0),"[" &amp;'临-任务'!AF499 &amp; "]" &amp; VLOOKUP('临-任务'!AF499,项目进度计划!$A:$C,3,FALSE)))</f>
        <v/>
      </c>
      <c r="E499" s="14" t="str">
        <f ca="1">IF('临-任务'!AG499="","",HYPERLINK(项目参数!$J$32 &amp;"项目进度计划!$a$" &amp; MATCH('临-任务'!AG499,项目进度计划!$A:$A,0),"[" &amp;'临-任务'!AG499 &amp; "]" &amp; VLOOKUP('临-任务'!AG499,项目进度计划!$A:$C,3,FALSE)))</f>
        <v/>
      </c>
      <c r="F499" s="14" t="str">
        <f ca="1">IF('临-任务'!AH499="","",HYPERLINK(项目参数!$J$32 &amp;"项目进度计划!$a$" &amp; MATCH('临-任务'!AH499,项目进度计划!$A:$A,0),"[" &amp;'临-任务'!AH499 &amp; "]" &amp; VLOOKUP('临-任务'!AH499,项目进度计划!$A:$C,3,FALSE)))</f>
        <v/>
      </c>
    </row>
    <row r="500" spans="1:6">
      <c r="A500" s="14" t="str">
        <f>IF('临-任务'!S500,'临-任务'!P500,"")</f>
        <v/>
      </c>
      <c r="B500" s="14" t="str">
        <f ca="1">IF('临-任务'!AD500="","",HYPERLINK(项目参数!$J$32 &amp;"项目进度计划!$a$" &amp; MATCH('临-任务'!AD500,项目进度计划!$A:$A,0),"[" &amp;'临-任务'!AD500 &amp; "]" &amp; VLOOKUP('临-任务'!AD500,项目进度计划!$A:$C,3,FALSE)))</f>
        <v/>
      </c>
      <c r="C500" s="14" t="str">
        <f ca="1">IF('临-任务'!AE500="","",HYPERLINK(项目参数!$J$32 &amp;"项目进度计划!$a$" &amp; MATCH('临-任务'!AE500,项目进度计划!$A:$A,0),"[" &amp;'临-任务'!AE500 &amp; "]" &amp; VLOOKUP('临-任务'!AE500,项目进度计划!$A:$C,3,FALSE)))</f>
        <v/>
      </c>
      <c r="D500" s="14" t="str">
        <f ca="1">IF('临-任务'!AF500="","",HYPERLINK(项目参数!$J$32 &amp;"项目进度计划!$a$" &amp; MATCH('临-任务'!AF500,项目进度计划!$A:$A,0),"[" &amp;'临-任务'!AF500 &amp; "]" &amp; VLOOKUP('临-任务'!AF500,项目进度计划!$A:$C,3,FALSE)))</f>
        <v/>
      </c>
      <c r="E500" s="14" t="str">
        <f ca="1">IF('临-任务'!AG500="","",HYPERLINK(项目参数!$J$32 &amp;"项目进度计划!$a$" &amp; MATCH('临-任务'!AG500,项目进度计划!$A:$A,0),"[" &amp;'临-任务'!AG500 &amp; "]" &amp; VLOOKUP('临-任务'!AG500,项目进度计划!$A:$C,3,FALSE)))</f>
        <v/>
      </c>
      <c r="F500" s="14" t="str">
        <f ca="1">IF('临-任务'!AH500="","",HYPERLINK(项目参数!$J$32 &amp;"项目进度计划!$a$" &amp; MATCH('临-任务'!AH500,项目进度计划!$A:$A,0),"[" &amp;'临-任务'!AH500 &amp; "]" &amp; VLOOKUP('临-任务'!AH500,项目进度计划!$A:$C,3,FALSE)))</f>
        <v/>
      </c>
    </row>
  </sheetData>
  <phoneticPr fontId="1" type="noConversion"/>
  <conditionalFormatting sqref="A2:XFD500">
    <cfRule type="expression" dxfId="12" priority="2">
      <formula>AND(ROW()&gt;1,LEN(OFFSET($A$1,ROW()-1,0))&gt;2)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B1:M200"/>
  <sheetViews>
    <sheetView topLeftCell="D13" workbookViewId="0">
      <selection activeCell="J32" sqref="J32"/>
    </sheetView>
  </sheetViews>
  <sheetFormatPr defaultRowHeight="13.5"/>
  <cols>
    <col min="1" max="1" width="4" customWidth="1"/>
    <col min="2" max="2" width="11.875" style="34" customWidth="1"/>
    <col min="3" max="3" width="15.125" customWidth="1"/>
    <col min="4" max="4" width="3.75" customWidth="1"/>
    <col min="5" max="5" width="5.75" customWidth="1"/>
    <col min="6" max="6" width="21.5" customWidth="1"/>
    <col min="7" max="7" width="28.75" customWidth="1"/>
    <col min="9" max="9" width="13.375" customWidth="1"/>
  </cols>
  <sheetData>
    <row r="1" spans="2:13" s="12" customFormat="1" ht="64.5" customHeight="1">
      <c r="B1" s="33" t="s">
        <v>125</v>
      </c>
      <c r="C1" s="12" t="s">
        <v>127</v>
      </c>
      <c r="F1" s="12" t="s">
        <v>126</v>
      </c>
      <c r="G1" s="12" t="s">
        <v>395</v>
      </c>
      <c r="I1" s="12" t="s">
        <v>376</v>
      </c>
      <c r="J1" s="12" t="s">
        <v>377</v>
      </c>
      <c r="L1" s="12" t="s">
        <v>602</v>
      </c>
      <c r="M1" s="12" t="s">
        <v>603</v>
      </c>
    </row>
    <row r="2" spans="2:13">
      <c r="B2" s="42">
        <v>40910</v>
      </c>
      <c r="C2" s="8" t="s">
        <v>310</v>
      </c>
      <c r="F2" s="8"/>
      <c r="G2" s="8" t="s">
        <v>396</v>
      </c>
      <c r="I2" s="8" t="s">
        <v>378</v>
      </c>
      <c r="J2" s="8">
        <v>1</v>
      </c>
      <c r="L2" s="8" t="s">
        <v>604</v>
      </c>
      <c r="M2" s="8" t="s">
        <v>605</v>
      </c>
    </row>
    <row r="3" spans="2:13">
      <c r="B3" s="42">
        <v>40931</v>
      </c>
      <c r="C3" s="8" t="s">
        <v>128</v>
      </c>
      <c r="F3" s="8" t="s">
        <v>348</v>
      </c>
      <c r="G3" s="8"/>
      <c r="I3" s="8" t="s">
        <v>379</v>
      </c>
      <c r="J3" s="8">
        <v>2</v>
      </c>
      <c r="L3" s="8" t="s">
        <v>608</v>
      </c>
      <c r="M3" s="8" t="s">
        <v>607</v>
      </c>
    </row>
    <row r="4" spans="2:13">
      <c r="B4" s="42">
        <v>40932</v>
      </c>
      <c r="C4" s="8"/>
      <c r="F4" s="8" t="s">
        <v>349</v>
      </c>
      <c r="G4" s="8"/>
      <c r="I4" s="8" t="s">
        <v>380</v>
      </c>
      <c r="J4" s="8">
        <v>3</v>
      </c>
      <c r="L4" s="8" t="s">
        <v>612</v>
      </c>
      <c r="M4" s="8" t="s">
        <v>611</v>
      </c>
    </row>
    <row r="5" spans="2:13">
      <c r="B5" s="42">
        <v>40933</v>
      </c>
      <c r="C5" s="8"/>
      <c r="F5" s="8" t="s">
        <v>350</v>
      </c>
      <c r="G5" s="8"/>
      <c r="I5" s="8" t="s">
        <v>381</v>
      </c>
      <c r="J5" s="8">
        <v>7</v>
      </c>
      <c r="L5" s="8" t="s">
        <v>609</v>
      </c>
      <c r="M5" s="8" t="s">
        <v>613</v>
      </c>
    </row>
    <row r="6" spans="2:13">
      <c r="B6" s="42">
        <v>40934</v>
      </c>
      <c r="C6" s="8"/>
      <c r="F6" s="8"/>
      <c r="G6" s="8"/>
      <c r="I6" s="8" t="s">
        <v>383</v>
      </c>
      <c r="J6" s="8">
        <v>30</v>
      </c>
      <c r="L6" s="8" t="s">
        <v>610</v>
      </c>
      <c r="M6" s="8" t="s">
        <v>617</v>
      </c>
    </row>
    <row r="7" spans="2:13">
      <c r="B7" s="42">
        <v>40935</v>
      </c>
      <c r="C7" s="8"/>
      <c r="F7" s="8"/>
      <c r="G7" s="8"/>
      <c r="I7" s="8"/>
      <c r="J7" s="8"/>
      <c r="L7" s="8" t="s">
        <v>614</v>
      </c>
      <c r="M7" s="8" t="s">
        <v>615</v>
      </c>
    </row>
    <row r="8" spans="2:13">
      <c r="B8" s="42">
        <v>40976</v>
      </c>
      <c r="C8" s="8" t="s">
        <v>129</v>
      </c>
      <c r="F8" s="8"/>
      <c r="G8" s="8"/>
      <c r="I8" s="8"/>
      <c r="J8" s="8"/>
      <c r="L8" s="8" t="s">
        <v>616</v>
      </c>
      <c r="M8" s="8" t="s">
        <v>618</v>
      </c>
    </row>
    <row r="9" spans="2:13">
      <c r="B9" s="42">
        <v>41003</v>
      </c>
      <c r="C9" s="8" t="s">
        <v>130</v>
      </c>
      <c r="F9" s="8"/>
      <c r="G9" s="8"/>
      <c r="I9" s="8"/>
      <c r="J9" s="8"/>
      <c r="L9" s="8" t="s">
        <v>619</v>
      </c>
      <c r="M9" s="8" t="s">
        <v>620</v>
      </c>
    </row>
    <row r="10" spans="2:13">
      <c r="B10" s="42">
        <v>41030</v>
      </c>
      <c r="C10" s="8" t="s">
        <v>131</v>
      </c>
      <c r="F10" s="8"/>
      <c r="G10" s="8"/>
      <c r="I10" s="8"/>
      <c r="J10" s="8"/>
      <c r="L10" s="40" t="s">
        <v>621</v>
      </c>
      <c r="M10" s="40" t="s">
        <v>622</v>
      </c>
    </row>
    <row r="11" spans="2:13">
      <c r="B11" s="42">
        <v>41183</v>
      </c>
      <c r="C11" s="8" t="s">
        <v>132</v>
      </c>
      <c r="F11" s="8"/>
      <c r="G11" s="8"/>
    </row>
    <row r="12" spans="2:13">
      <c r="B12" s="42">
        <v>41184</v>
      </c>
      <c r="C12" s="8"/>
      <c r="F12" s="8"/>
      <c r="G12" s="8"/>
    </row>
    <row r="13" spans="2:13">
      <c r="B13" s="42">
        <v>41185</v>
      </c>
      <c r="C13" s="8"/>
      <c r="F13" s="8"/>
      <c r="G13" s="8"/>
      <c r="I13" t="s">
        <v>489</v>
      </c>
      <c r="J13" t="s">
        <v>493</v>
      </c>
    </row>
    <row r="14" spans="2:13">
      <c r="B14" s="42">
        <v>41186</v>
      </c>
      <c r="C14" s="8"/>
      <c r="F14" s="8"/>
      <c r="G14" s="8"/>
      <c r="I14" s="8" t="s">
        <v>490</v>
      </c>
      <c r="J14" s="8">
        <v>600</v>
      </c>
    </row>
    <row r="15" spans="2:13">
      <c r="B15" s="42">
        <v>41187</v>
      </c>
      <c r="C15" s="8"/>
      <c r="F15" s="8"/>
      <c r="G15" s="8"/>
      <c r="I15" s="8" t="s">
        <v>491</v>
      </c>
      <c r="J15" s="8">
        <v>600</v>
      </c>
    </row>
    <row r="16" spans="2:13">
      <c r="B16" s="42">
        <v>41275</v>
      </c>
      <c r="C16" s="8" t="s">
        <v>309</v>
      </c>
      <c r="F16" s="8"/>
      <c r="G16" s="8"/>
      <c r="I16" s="8" t="s">
        <v>492</v>
      </c>
      <c r="J16" s="8">
        <v>600</v>
      </c>
    </row>
    <row r="17" spans="2:11">
      <c r="B17" s="42">
        <v>41276</v>
      </c>
      <c r="C17" s="8"/>
      <c r="F17" s="8"/>
      <c r="G17" s="8"/>
      <c r="I17" s="8" t="s">
        <v>482</v>
      </c>
      <c r="J17" s="8">
        <v>600</v>
      </c>
    </row>
    <row r="18" spans="2:11">
      <c r="B18" s="42">
        <v>41277</v>
      </c>
      <c r="C18" s="8"/>
      <c r="F18" s="8"/>
      <c r="G18" s="8"/>
      <c r="I18" s="8" t="s">
        <v>481</v>
      </c>
      <c r="J18" s="8">
        <v>1000</v>
      </c>
    </row>
    <row r="19" spans="2:11">
      <c r="B19" s="42">
        <v>41314</v>
      </c>
      <c r="C19" s="8" t="s">
        <v>311</v>
      </c>
      <c r="F19" s="8"/>
      <c r="G19" s="8"/>
      <c r="I19" s="8" t="s">
        <v>484</v>
      </c>
      <c r="J19" s="8">
        <v>1500</v>
      </c>
    </row>
    <row r="20" spans="2:11">
      <c r="B20" s="42">
        <v>41315</v>
      </c>
      <c r="C20" s="8"/>
      <c r="F20" s="8"/>
      <c r="G20" s="8"/>
      <c r="I20" s="8" t="s">
        <v>485</v>
      </c>
      <c r="J20" s="8">
        <v>1500</v>
      </c>
    </row>
    <row r="21" spans="2:11">
      <c r="B21" s="42">
        <v>41316</v>
      </c>
      <c r="C21" s="8"/>
      <c r="F21" s="8"/>
      <c r="G21" s="8"/>
      <c r="I21" s="8" t="s">
        <v>486</v>
      </c>
      <c r="J21" s="8">
        <v>1500</v>
      </c>
    </row>
    <row r="22" spans="2:11">
      <c r="B22" s="42">
        <v>41317</v>
      </c>
      <c r="C22" s="8"/>
      <c r="F22" s="8"/>
      <c r="G22" s="8"/>
    </row>
    <row r="23" spans="2:11">
      <c r="B23" s="42">
        <v>41318</v>
      </c>
      <c r="C23" s="8"/>
      <c r="F23" s="8"/>
      <c r="G23" s="8"/>
    </row>
    <row r="24" spans="2:11">
      <c r="B24" s="42">
        <v>41319</v>
      </c>
      <c r="C24" s="8"/>
      <c r="F24" s="8"/>
      <c r="G24" s="8"/>
      <c r="I24" t="s">
        <v>500</v>
      </c>
      <c r="J24" t="s">
        <v>514</v>
      </c>
      <c r="K24" t="s">
        <v>506</v>
      </c>
    </row>
    <row r="25" spans="2:11">
      <c r="B25" s="42">
        <v>41320</v>
      </c>
      <c r="C25" s="8"/>
      <c r="F25" s="8"/>
      <c r="G25" s="8"/>
      <c r="I25" s="8" t="s">
        <v>503</v>
      </c>
      <c r="J25" s="8">
        <v>1</v>
      </c>
      <c r="K25" s="8" t="s">
        <v>508</v>
      </c>
    </row>
    <row r="26" spans="2:11">
      <c r="B26" s="42">
        <v>41368</v>
      </c>
      <c r="C26" s="8" t="s">
        <v>312</v>
      </c>
      <c r="F26" s="8"/>
      <c r="G26" s="8"/>
      <c r="I26" s="8" t="s">
        <v>505</v>
      </c>
      <c r="J26" s="8">
        <v>8</v>
      </c>
      <c r="K26" s="8" t="s">
        <v>509</v>
      </c>
    </row>
    <row r="27" spans="2:11">
      <c r="B27" s="42">
        <v>41369</v>
      </c>
      <c r="C27" s="8"/>
      <c r="F27" s="8"/>
      <c r="G27" s="8"/>
      <c r="I27" s="8" t="s">
        <v>507</v>
      </c>
      <c r="J27" s="8">
        <f>项目信息!$C$22</f>
        <v>2</v>
      </c>
      <c r="K27" s="8" t="s">
        <v>510</v>
      </c>
    </row>
    <row r="28" spans="2:11">
      <c r="B28" s="42">
        <v>41370</v>
      </c>
      <c r="C28" s="8"/>
      <c r="F28" s="8"/>
      <c r="G28" s="8"/>
      <c r="I28" s="71"/>
      <c r="J28" s="71"/>
      <c r="K28" s="71"/>
    </row>
    <row r="29" spans="2:11">
      <c r="B29" s="42">
        <v>41393</v>
      </c>
      <c r="C29" s="8" t="s">
        <v>313</v>
      </c>
      <c r="F29" s="8"/>
      <c r="G29" s="8"/>
      <c r="I29" s="40" t="s">
        <v>515</v>
      </c>
      <c r="J29" s="8">
        <f>VLOOKUP(项目信息!C21,项目参数!I25:J27,2,FALSE)</f>
        <v>8</v>
      </c>
      <c r="K29" s="130" t="s">
        <v>516</v>
      </c>
    </row>
    <row r="30" spans="2:11">
      <c r="B30" s="42">
        <v>41394</v>
      </c>
      <c r="C30" s="8"/>
      <c r="F30" s="8"/>
      <c r="G30" s="8"/>
    </row>
    <row r="31" spans="2:11">
      <c r="B31" s="42">
        <v>41395</v>
      </c>
      <c r="C31" s="8"/>
      <c r="F31" s="8"/>
      <c r="G31" s="8"/>
      <c r="I31" s="8" t="s">
        <v>712</v>
      </c>
      <c r="J31" s="8" t="str">
        <f ca="1">LEFT(CELL("filename"),SEARCH("]",CELL("filename"),SEARCH(".xls",CELL("filename"),1)))</f>
        <v>D:\documents\apusic\[项目计划跟踪表_2013.xlsx]</v>
      </c>
    </row>
    <row r="32" spans="2:11">
      <c r="B32" s="42">
        <v>41435</v>
      </c>
      <c r="C32" s="8" t="s">
        <v>314</v>
      </c>
      <c r="F32" s="8"/>
      <c r="G32" s="8"/>
      <c r="I32" s="40" t="s">
        <v>711</v>
      </c>
      <c r="J32" s="8" t="str">
        <f ca="1">MID(CELL("filename"),SEARCH("[*]",CELL("filename")),SEARCH("]",CELL("filename"),SEARCH(".xls",CELL("filename"),1))-SEARCH("[*]",CELL("filename"))+1)</f>
        <v>[项目计划跟踪表_2013.xlsx]</v>
      </c>
    </row>
    <row r="33" spans="2:10">
      <c r="B33" s="42">
        <v>41436</v>
      </c>
      <c r="C33" s="8"/>
      <c r="F33" s="8"/>
      <c r="G33" s="8"/>
      <c r="I33" s="71"/>
      <c r="J33" s="71"/>
    </row>
    <row r="34" spans="2:10">
      <c r="B34" s="42">
        <v>41437</v>
      </c>
      <c r="C34" s="8"/>
      <c r="F34" s="8"/>
      <c r="G34" s="8"/>
      <c r="I34" s="71"/>
      <c r="J34" s="71"/>
    </row>
    <row r="35" spans="2:10">
      <c r="B35" s="42">
        <v>41536</v>
      </c>
      <c r="C35" s="8" t="s">
        <v>315</v>
      </c>
      <c r="F35" s="8"/>
      <c r="G35" s="8"/>
      <c r="I35" s="71"/>
      <c r="J35" s="71"/>
    </row>
    <row r="36" spans="2:10">
      <c r="B36" s="42">
        <v>41537</v>
      </c>
      <c r="C36" s="8"/>
      <c r="F36" s="8"/>
      <c r="G36" s="8"/>
      <c r="I36" s="71"/>
      <c r="J36" s="71"/>
    </row>
    <row r="37" spans="2:10">
      <c r="B37" s="42">
        <v>41538</v>
      </c>
      <c r="C37" s="8"/>
      <c r="F37" s="8"/>
      <c r="G37" s="8"/>
      <c r="I37" s="71"/>
      <c r="J37" s="71"/>
    </row>
    <row r="38" spans="2:10">
      <c r="B38" s="42">
        <v>41548</v>
      </c>
      <c r="C38" s="8" t="s">
        <v>316</v>
      </c>
      <c r="F38" s="8"/>
      <c r="G38" s="8"/>
      <c r="I38" s="71"/>
      <c r="J38" s="71"/>
    </row>
    <row r="39" spans="2:10">
      <c r="B39" s="42">
        <v>41549</v>
      </c>
      <c r="C39" s="8"/>
      <c r="F39" s="8"/>
      <c r="G39" s="8"/>
    </row>
    <row r="40" spans="2:10">
      <c r="B40" s="42">
        <v>41550</v>
      </c>
      <c r="C40" s="8"/>
      <c r="F40" s="8"/>
      <c r="G40" s="8"/>
    </row>
    <row r="41" spans="2:10">
      <c r="B41" s="42">
        <v>41551</v>
      </c>
      <c r="C41" s="8"/>
      <c r="F41" s="8"/>
      <c r="G41" s="8"/>
    </row>
    <row r="42" spans="2:10">
      <c r="B42" s="42">
        <v>41552</v>
      </c>
      <c r="C42" s="8"/>
      <c r="F42" s="8"/>
      <c r="G42" s="8"/>
    </row>
    <row r="43" spans="2:10">
      <c r="B43" s="42">
        <v>41553</v>
      </c>
      <c r="C43" s="8"/>
      <c r="F43" s="8"/>
      <c r="G43" s="8"/>
    </row>
    <row r="44" spans="2:10">
      <c r="B44" s="42">
        <v>41554</v>
      </c>
      <c r="C44" s="8"/>
      <c r="F44" s="8"/>
      <c r="G44" s="8"/>
    </row>
    <row r="45" spans="2:10">
      <c r="B45" s="42"/>
      <c r="C45" s="8"/>
      <c r="F45" s="8"/>
      <c r="G45" s="8"/>
    </row>
    <row r="46" spans="2:10">
      <c r="B46" s="42"/>
      <c r="C46" s="8"/>
      <c r="F46" s="8"/>
      <c r="G46" s="8"/>
    </row>
    <row r="47" spans="2:10">
      <c r="B47" s="42"/>
      <c r="C47" s="8"/>
      <c r="F47" s="8"/>
      <c r="G47" s="8"/>
    </row>
    <row r="48" spans="2:10">
      <c r="B48" s="42"/>
      <c r="C48" s="8"/>
      <c r="F48" s="8"/>
      <c r="G48" s="8"/>
    </row>
    <row r="49" spans="2:7">
      <c r="B49" s="42"/>
      <c r="C49" s="8"/>
      <c r="F49" s="8"/>
      <c r="G49" s="8"/>
    </row>
    <row r="50" spans="2:7">
      <c r="B50" s="42"/>
      <c r="C50" s="8"/>
      <c r="F50" s="8"/>
      <c r="G50" s="8"/>
    </row>
    <row r="51" spans="2:7">
      <c r="B51" s="42"/>
      <c r="C51" s="8"/>
      <c r="F51" s="8"/>
      <c r="G51" s="8"/>
    </row>
    <row r="52" spans="2:7">
      <c r="B52" s="42"/>
      <c r="C52" s="8"/>
      <c r="F52" s="8"/>
      <c r="G52" s="8"/>
    </row>
    <row r="53" spans="2:7">
      <c r="B53" s="42"/>
      <c r="C53" s="8"/>
      <c r="F53" s="8"/>
      <c r="G53" s="8"/>
    </row>
    <row r="54" spans="2:7">
      <c r="B54" s="42"/>
      <c r="C54" s="8"/>
      <c r="F54" s="8"/>
      <c r="G54" s="8"/>
    </row>
    <row r="55" spans="2:7">
      <c r="B55" s="42"/>
      <c r="C55" s="8"/>
      <c r="F55" s="8"/>
      <c r="G55" s="8"/>
    </row>
    <row r="56" spans="2:7">
      <c r="B56" s="42"/>
      <c r="C56" s="8"/>
      <c r="F56" s="8"/>
      <c r="G56" s="8"/>
    </row>
    <row r="57" spans="2:7">
      <c r="B57" s="42"/>
      <c r="C57" s="8"/>
      <c r="F57" s="8"/>
      <c r="G57" s="8"/>
    </row>
    <row r="58" spans="2:7">
      <c r="B58" s="42"/>
      <c r="C58" s="8"/>
      <c r="F58" s="8"/>
      <c r="G58" s="8"/>
    </row>
    <row r="59" spans="2:7">
      <c r="B59" s="42"/>
      <c r="C59" s="8"/>
      <c r="F59" s="8"/>
      <c r="G59" s="8"/>
    </row>
    <row r="60" spans="2:7">
      <c r="B60" s="42"/>
      <c r="C60" s="8"/>
      <c r="F60" s="8"/>
      <c r="G60" s="8"/>
    </row>
    <row r="61" spans="2:7">
      <c r="B61" s="42"/>
      <c r="C61" s="8"/>
      <c r="F61" s="8"/>
      <c r="G61" s="8"/>
    </row>
    <row r="62" spans="2:7">
      <c r="B62" s="42"/>
      <c r="C62" s="8"/>
      <c r="F62" s="8"/>
      <c r="G62" s="8"/>
    </row>
    <row r="63" spans="2:7">
      <c r="B63" s="42"/>
      <c r="C63" s="8"/>
      <c r="F63" s="8"/>
      <c r="G63" s="8"/>
    </row>
    <row r="64" spans="2:7">
      <c r="B64" s="42"/>
      <c r="C64" s="8"/>
      <c r="F64" s="8"/>
      <c r="G64" s="8"/>
    </row>
    <row r="65" spans="2:7">
      <c r="B65" s="42"/>
      <c r="C65" s="8"/>
      <c r="F65" s="8"/>
      <c r="G65" s="8"/>
    </row>
    <row r="66" spans="2:7">
      <c r="B66" s="42"/>
      <c r="C66" s="8"/>
      <c r="F66" s="8"/>
      <c r="G66" s="8"/>
    </row>
    <row r="67" spans="2:7">
      <c r="B67" s="42"/>
      <c r="C67" s="8"/>
      <c r="F67" s="8"/>
      <c r="G67" s="8"/>
    </row>
    <row r="68" spans="2:7">
      <c r="B68" s="42"/>
      <c r="C68" s="8"/>
      <c r="F68" s="8"/>
      <c r="G68" s="8"/>
    </row>
    <row r="69" spans="2:7">
      <c r="B69" s="42"/>
      <c r="C69" s="8"/>
      <c r="F69" s="8"/>
      <c r="G69" s="8"/>
    </row>
    <row r="70" spans="2:7">
      <c r="B70" s="42"/>
      <c r="C70" s="8"/>
      <c r="F70" s="8"/>
      <c r="G70" s="8"/>
    </row>
    <row r="71" spans="2:7">
      <c r="B71" s="42"/>
      <c r="C71" s="8"/>
      <c r="F71" s="8"/>
      <c r="G71" s="8"/>
    </row>
    <row r="72" spans="2:7">
      <c r="B72" s="42"/>
      <c r="C72" s="8"/>
      <c r="F72" s="8"/>
      <c r="G72" s="8"/>
    </row>
    <row r="73" spans="2:7">
      <c r="B73" s="42"/>
      <c r="C73" s="8"/>
      <c r="F73" s="8"/>
      <c r="G73" s="8"/>
    </row>
    <row r="74" spans="2:7">
      <c r="B74" s="42"/>
      <c r="C74" s="8"/>
      <c r="F74" s="8"/>
      <c r="G74" s="8"/>
    </row>
    <row r="75" spans="2:7">
      <c r="B75" s="42"/>
      <c r="C75" s="8"/>
      <c r="F75" s="8"/>
      <c r="G75" s="8"/>
    </row>
    <row r="76" spans="2:7">
      <c r="B76" s="42"/>
      <c r="C76" s="8"/>
      <c r="F76" s="8"/>
      <c r="G76" s="8"/>
    </row>
    <row r="77" spans="2:7">
      <c r="B77" s="42"/>
      <c r="C77" s="8"/>
      <c r="F77" s="8"/>
      <c r="G77" s="8"/>
    </row>
    <row r="78" spans="2:7">
      <c r="B78" s="42"/>
      <c r="C78" s="8"/>
      <c r="F78" s="8"/>
      <c r="G78" s="8"/>
    </row>
    <row r="79" spans="2:7">
      <c r="B79" s="42"/>
      <c r="C79" s="8"/>
      <c r="F79" s="8"/>
      <c r="G79" s="8"/>
    </row>
    <row r="80" spans="2:7">
      <c r="B80" s="42"/>
      <c r="C80" s="8"/>
      <c r="F80" s="8"/>
      <c r="G80" s="8"/>
    </row>
    <row r="81" spans="2:7">
      <c r="B81" s="42"/>
      <c r="C81" s="8"/>
      <c r="F81" s="8"/>
      <c r="G81" s="8"/>
    </row>
    <row r="82" spans="2:7">
      <c r="B82" s="42"/>
      <c r="C82" s="8"/>
      <c r="F82" s="8"/>
      <c r="G82" s="8"/>
    </row>
    <row r="83" spans="2:7">
      <c r="B83" s="42"/>
      <c r="C83" s="8"/>
      <c r="F83" s="8"/>
      <c r="G83" s="8"/>
    </row>
    <row r="84" spans="2:7">
      <c r="B84" s="42"/>
      <c r="C84" s="8"/>
      <c r="F84" s="8"/>
      <c r="G84" s="8"/>
    </row>
    <row r="85" spans="2:7">
      <c r="B85" s="42"/>
      <c r="C85" s="8"/>
      <c r="F85" s="8"/>
      <c r="G85" s="8"/>
    </row>
    <row r="86" spans="2:7">
      <c r="B86" s="42"/>
      <c r="C86" s="8"/>
      <c r="F86" s="8"/>
      <c r="G86" s="8"/>
    </row>
    <row r="87" spans="2:7">
      <c r="B87" s="42"/>
      <c r="C87" s="8"/>
      <c r="F87" s="8"/>
      <c r="G87" s="8"/>
    </row>
    <row r="88" spans="2:7">
      <c r="B88" s="42"/>
      <c r="C88" s="8"/>
      <c r="F88" s="8"/>
      <c r="G88" s="8"/>
    </row>
    <row r="89" spans="2:7">
      <c r="B89" s="42"/>
      <c r="C89" s="8"/>
      <c r="F89" s="8"/>
      <c r="G89" s="8"/>
    </row>
    <row r="90" spans="2:7">
      <c r="B90" s="42"/>
      <c r="C90" s="8"/>
      <c r="F90" s="8"/>
      <c r="G90" s="8"/>
    </row>
    <row r="91" spans="2:7">
      <c r="B91" s="42"/>
      <c r="C91" s="8"/>
      <c r="F91" s="8"/>
      <c r="G91" s="8"/>
    </row>
    <row r="92" spans="2:7">
      <c r="B92" s="42"/>
      <c r="C92" s="8"/>
      <c r="F92" s="8"/>
      <c r="G92" s="8"/>
    </row>
    <row r="93" spans="2:7">
      <c r="B93" s="42"/>
      <c r="C93" s="8"/>
      <c r="F93" s="8"/>
      <c r="G93" s="8"/>
    </row>
    <row r="94" spans="2:7">
      <c r="B94" s="42"/>
      <c r="C94" s="8"/>
      <c r="F94" s="8"/>
      <c r="G94" s="8"/>
    </row>
    <row r="95" spans="2:7">
      <c r="B95" s="42"/>
      <c r="C95" s="8"/>
      <c r="F95" s="8"/>
      <c r="G95" s="8"/>
    </row>
    <row r="96" spans="2:7">
      <c r="B96" s="42"/>
      <c r="C96" s="8"/>
      <c r="F96" s="8"/>
      <c r="G96" s="8"/>
    </row>
    <row r="97" spans="2:7">
      <c r="B97" s="42"/>
      <c r="C97" s="8"/>
      <c r="F97" s="8"/>
      <c r="G97" s="8"/>
    </row>
    <row r="98" spans="2:7">
      <c r="B98" s="42"/>
      <c r="C98" s="8"/>
      <c r="F98" s="8"/>
      <c r="G98" s="8"/>
    </row>
    <row r="99" spans="2:7">
      <c r="B99" s="42"/>
      <c r="C99" s="8"/>
      <c r="F99" s="8"/>
      <c r="G99" s="8"/>
    </row>
    <row r="100" spans="2:7">
      <c r="B100" s="42"/>
      <c r="C100" s="8"/>
      <c r="F100" s="8"/>
      <c r="G100" s="8"/>
    </row>
    <row r="101" spans="2:7">
      <c r="B101" s="42"/>
      <c r="C101" s="8"/>
      <c r="F101" s="8"/>
      <c r="G101" s="8"/>
    </row>
    <row r="102" spans="2:7">
      <c r="B102" s="42"/>
      <c r="C102" s="8"/>
      <c r="F102" s="8"/>
      <c r="G102" s="8"/>
    </row>
    <row r="103" spans="2:7">
      <c r="B103" s="42"/>
      <c r="C103" s="8"/>
      <c r="F103" s="8"/>
      <c r="G103" s="8"/>
    </row>
    <row r="104" spans="2:7">
      <c r="B104" s="42"/>
      <c r="C104" s="8"/>
      <c r="F104" s="8"/>
      <c r="G104" s="8"/>
    </row>
    <row r="105" spans="2:7">
      <c r="B105" s="42"/>
      <c r="C105" s="8"/>
      <c r="F105" s="8"/>
      <c r="G105" s="8"/>
    </row>
    <row r="106" spans="2:7">
      <c r="B106" s="42"/>
      <c r="C106" s="8"/>
      <c r="F106" s="8"/>
      <c r="G106" s="8"/>
    </row>
    <row r="107" spans="2:7">
      <c r="B107" s="42"/>
      <c r="C107" s="8"/>
      <c r="F107" s="8"/>
      <c r="G107" s="8"/>
    </row>
    <row r="108" spans="2:7">
      <c r="B108" s="42"/>
      <c r="C108" s="8"/>
      <c r="F108" s="8"/>
      <c r="G108" s="8"/>
    </row>
    <row r="109" spans="2:7">
      <c r="B109" s="42"/>
      <c r="C109" s="8"/>
      <c r="F109" s="8"/>
      <c r="G109" s="8"/>
    </row>
    <row r="110" spans="2:7">
      <c r="B110" s="42"/>
      <c r="C110" s="8"/>
      <c r="F110" s="8"/>
      <c r="G110" s="8"/>
    </row>
    <row r="111" spans="2:7">
      <c r="B111" s="42"/>
      <c r="C111" s="8"/>
      <c r="F111" s="8"/>
      <c r="G111" s="8"/>
    </row>
    <row r="112" spans="2:7">
      <c r="B112" s="42"/>
      <c r="C112" s="8"/>
      <c r="F112" s="8"/>
      <c r="G112" s="8"/>
    </row>
    <row r="113" spans="2:7">
      <c r="B113" s="42"/>
      <c r="C113" s="8"/>
      <c r="F113" s="8"/>
      <c r="G113" s="8"/>
    </row>
    <row r="114" spans="2:7">
      <c r="B114" s="42"/>
      <c r="C114" s="8"/>
      <c r="F114" s="8"/>
      <c r="G114" s="8"/>
    </row>
    <row r="115" spans="2:7">
      <c r="B115" s="42"/>
      <c r="C115" s="8"/>
      <c r="F115" s="8"/>
      <c r="G115" s="8"/>
    </row>
    <row r="116" spans="2:7">
      <c r="B116" s="42"/>
      <c r="C116" s="8"/>
      <c r="F116" s="8"/>
      <c r="G116" s="8"/>
    </row>
    <row r="117" spans="2:7">
      <c r="B117" s="42"/>
      <c r="C117" s="8"/>
      <c r="F117" s="8"/>
      <c r="G117" s="8"/>
    </row>
    <row r="118" spans="2:7">
      <c r="B118" s="42"/>
      <c r="C118" s="8"/>
      <c r="F118" s="8"/>
      <c r="G118" s="8"/>
    </row>
    <row r="119" spans="2:7">
      <c r="B119" s="42"/>
      <c r="C119" s="8"/>
      <c r="F119" s="8"/>
      <c r="G119" s="8"/>
    </row>
    <row r="120" spans="2:7">
      <c r="B120" s="42"/>
      <c r="C120" s="8"/>
      <c r="F120" s="8"/>
      <c r="G120" s="8"/>
    </row>
    <row r="121" spans="2:7">
      <c r="B121" s="42"/>
      <c r="C121" s="8"/>
      <c r="F121" s="8"/>
      <c r="G121" s="8"/>
    </row>
    <row r="122" spans="2:7">
      <c r="B122" s="42"/>
      <c r="C122" s="8"/>
      <c r="F122" s="8"/>
      <c r="G122" s="8"/>
    </row>
    <row r="123" spans="2:7">
      <c r="B123" s="42"/>
      <c r="C123" s="8"/>
      <c r="F123" s="8"/>
      <c r="G123" s="8"/>
    </row>
    <row r="124" spans="2:7">
      <c r="B124" s="42"/>
      <c r="C124" s="8"/>
      <c r="F124" s="8"/>
      <c r="G124" s="8"/>
    </row>
    <row r="125" spans="2:7">
      <c r="B125" s="42"/>
      <c r="C125" s="8"/>
      <c r="F125" s="8"/>
      <c r="G125" s="8"/>
    </row>
    <row r="126" spans="2:7">
      <c r="B126" s="42"/>
      <c r="C126" s="8"/>
      <c r="F126" s="8"/>
      <c r="G126" s="8"/>
    </row>
    <row r="127" spans="2:7">
      <c r="B127" s="42"/>
      <c r="C127" s="8"/>
      <c r="F127" s="8"/>
      <c r="G127" s="8"/>
    </row>
    <row r="128" spans="2:7">
      <c r="B128" s="42"/>
      <c r="C128" s="8"/>
      <c r="F128" s="8"/>
      <c r="G128" s="8"/>
    </row>
    <row r="129" spans="2:7">
      <c r="B129" s="42"/>
      <c r="C129" s="8"/>
      <c r="F129" s="8"/>
      <c r="G129" s="8"/>
    </row>
    <row r="130" spans="2:7">
      <c r="B130" s="42"/>
      <c r="C130" s="8"/>
      <c r="F130" s="8"/>
      <c r="G130" s="8"/>
    </row>
    <row r="131" spans="2:7">
      <c r="B131" s="42"/>
      <c r="C131" s="8"/>
      <c r="F131" s="8"/>
      <c r="G131" s="8"/>
    </row>
    <row r="132" spans="2:7">
      <c r="B132" s="42"/>
      <c r="C132" s="8"/>
      <c r="F132" s="8"/>
      <c r="G132" s="8"/>
    </row>
    <row r="133" spans="2:7">
      <c r="B133" s="42"/>
      <c r="C133" s="8"/>
      <c r="F133" s="8"/>
      <c r="G133" s="8"/>
    </row>
    <row r="134" spans="2:7">
      <c r="B134" s="42"/>
      <c r="C134" s="8"/>
      <c r="F134" s="8"/>
      <c r="G134" s="8"/>
    </row>
    <row r="135" spans="2:7">
      <c r="B135" s="42"/>
      <c r="C135" s="8"/>
      <c r="F135" s="8"/>
      <c r="G135" s="8"/>
    </row>
    <row r="136" spans="2:7">
      <c r="B136" s="42"/>
      <c r="C136" s="8"/>
      <c r="F136" s="8"/>
      <c r="G136" s="8"/>
    </row>
    <row r="137" spans="2:7">
      <c r="B137" s="42"/>
      <c r="C137" s="8"/>
      <c r="F137" s="8"/>
      <c r="G137" s="8"/>
    </row>
    <row r="138" spans="2:7">
      <c r="B138" s="42"/>
      <c r="C138" s="8"/>
      <c r="F138" s="8"/>
      <c r="G138" s="8"/>
    </row>
    <row r="139" spans="2:7">
      <c r="B139" s="42"/>
      <c r="C139" s="8"/>
      <c r="F139" s="8"/>
      <c r="G139" s="8"/>
    </row>
    <row r="140" spans="2:7">
      <c r="B140" s="42"/>
      <c r="C140" s="8"/>
      <c r="F140" s="8"/>
      <c r="G140" s="8"/>
    </row>
    <row r="141" spans="2:7">
      <c r="B141" s="42"/>
      <c r="C141" s="8"/>
      <c r="F141" s="8"/>
      <c r="G141" s="8"/>
    </row>
    <row r="142" spans="2:7">
      <c r="B142" s="42"/>
      <c r="C142" s="8"/>
      <c r="F142" s="8"/>
      <c r="G142" s="8"/>
    </row>
    <row r="143" spans="2:7">
      <c r="B143" s="42"/>
      <c r="C143" s="8"/>
      <c r="F143" s="8"/>
      <c r="G143" s="8"/>
    </row>
    <row r="144" spans="2:7">
      <c r="B144" s="42"/>
      <c r="C144" s="8"/>
      <c r="F144" s="8"/>
      <c r="G144" s="8"/>
    </row>
    <row r="145" spans="2:7">
      <c r="B145" s="42"/>
      <c r="C145" s="8"/>
      <c r="F145" s="8"/>
      <c r="G145" s="8"/>
    </row>
    <row r="146" spans="2:7">
      <c r="B146" s="42"/>
      <c r="C146" s="8"/>
      <c r="F146" s="8"/>
      <c r="G146" s="8"/>
    </row>
    <row r="147" spans="2:7">
      <c r="B147" s="42"/>
      <c r="C147" s="8"/>
      <c r="F147" s="8"/>
      <c r="G147" s="8"/>
    </row>
    <row r="148" spans="2:7">
      <c r="B148" s="42"/>
      <c r="C148" s="8"/>
      <c r="F148" s="8"/>
      <c r="G148" s="8"/>
    </row>
    <row r="149" spans="2:7">
      <c r="B149" s="42"/>
      <c r="C149" s="8"/>
      <c r="F149" s="8"/>
      <c r="G149" s="8"/>
    </row>
    <row r="150" spans="2:7">
      <c r="B150" s="42"/>
      <c r="C150" s="8"/>
      <c r="F150" s="8"/>
      <c r="G150" s="8"/>
    </row>
    <row r="151" spans="2:7">
      <c r="B151" s="42"/>
      <c r="C151" s="8"/>
      <c r="F151" s="8"/>
      <c r="G151" s="8"/>
    </row>
    <row r="152" spans="2:7">
      <c r="B152" s="42"/>
      <c r="C152" s="8"/>
      <c r="F152" s="8"/>
      <c r="G152" s="8"/>
    </row>
    <row r="153" spans="2:7">
      <c r="B153" s="42"/>
      <c r="C153" s="8"/>
      <c r="F153" s="8"/>
      <c r="G153" s="8"/>
    </row>
    <row r="154" spans="2:7">
      <c r="B154" s="42"/>
      <c r="C154" s="8"/>
      <c r="F154" s="8"/>
      <c r="G154" s="8"/>
    </row>
    <row r="155" spans="2:7">
      <c r="B155" s="42"/>
      <c r="C155" s="8"/>
      <c r="F155" s="8"/>
      <c r="G155" s="8"/>
    </row>
    <row r="156" spans="2:7">
      <c r="B156" s="42"/>
      <c r="C156" s="8"/>
      <c r="F156" s="8"/>
      <c r="G156" s="8"/>
    </row>
    <row r="157" spans="2:7">
      <c r="B157" s="42"/>
      <c r="C157" s="8"/>
      <c r="F157" s="8"/>
      <c r="G157" s="8"/>
    </row>
    <row r="158" spans="2:7">
      <c r="B158" s="42"/>
      <c r="C158" s="8"/>
      <c r="F158" s="8"/>
      <c r="G158" s="8"/>
    </row>
    <row r="159" spans="2:7">
      <c r="B159" s="42"/>
      <c r="C159" s="8"/>
      <c r="F159" s="8"/>
      <c r="G159" s="8"/>
    </row>
    <row r="160" spans="2:7">
      <c r="B160" s="42"/>
      <c r="C160" s="8"/>
      <c r="F160" s="8"/>
      <c r="G160" s="8"/>
    </row>
    <row r="161" spans="2:7">
      <c r="B161" s="42"/>
      <c r="C161" s="8"/>
      <c r="F161" s="8"/>
      <c r="G161" s="8"/>
    </row>
    <row r="162" spans="2:7">
      <c r="B162" s="42"/>
      <c r="C162" s="8"/>
      <c r="F162" s="8"/>
      <c r="G162" s="8"/>
    </row>
    <row r="163" spans="2:7">
      <c r="B163" s="42"/>
      <c r="C163" s="8"/>
      <c r="F163" s="8"/>
      <c r="G163" s="8"/>
    </row>
    <row r="164" spans="2:7">
      <c r="B164" s="42"/>
      <c r="C164" s="8"/>
      <c r="F164" s="8"/>
      <c r="G164" s="8"/>
    </row>
    <row r="165" spans="2:7">
      <c r="B165" s="42"/>
      <c r="C165" s="8"/>
      <c r="F165" s="8"/>
      <c r="G165" s="8"/>
    </row>
    <row r="166" spans="2:7">
      <c r="B166" s="42"/>
      <c r="C166" s="8"/>
      <c r="F166" s="8"/>
      <c r="G166" s="8"/>
    </row>
    <row r="167" spans="2:7">
      <c r="B167" s="42"/>
      <c r="C167" s="8"/>
      <c r="F167" s="8"/>
      <c r="G167" s="8"/>
    </row>
    <row r="168" spans="2:7">
      <c r="B168" s="42"/>
      <c r="C168" s="8"/>
      <c r="F168" s="8"/>
      <c r="G168" s="8"/>
    </row>
    <row r="169" spans="2:7">
      <c r="B169" s="42"/>
      <c r="C169" s="8"/>
      <c r="F169" s="8"/>
      <c r="G169" s="8"/>
    </row>
    <row r="170" spans="2:7">
      <c r="B170" s="42"/>
      <c r="C170" s="8"/>
      <c r="F170" s="8"/>
      <c r="G170" s="8"/>
    </row>
    <row r="171" spans="2:7">
      <c r="B171" s="42"/>
      <c r="C171" s="8"/>
      <c r="F171" s="8"/>
      <c r="G171" s="8"/>
    </row>
    <row r="172" spans="2:7">
      <c r="B172" s="42"/>
      <c r="C172" s="8"/>
      <c r="F172" s="8"/>
      <c r="G172" s="8"/>
    </row>
    <row r="173" spans="2:7">
      <c r="B173" s="42"/>
      <c r="C173" s="8"/>
      <c r="F173" s="8"/>
      <c r="G173" s="8"/>
    </row>
    <row r="174" spans="2:7">
      <c r="B174" s="42"/>
      <c r="C174" s="8"/>
      <c r="F174" s="8"/>
      <c r="G174" s="8"/>
    </row>
    <row r="175" spans="2:7">
      <c r="B175" s="42"/>
      <c r="C175" s="8"/>
      <c r="F175" s="8"/>
      <c r="G175" s="8"/>
    </row>
    <row r="176" spans="2:7">
      <c r="B176" s="42"/>
      <c r="C176" s="8"/>
      <c r="F176" s="8"/>
      <c r="G176" s="8"/>
    </row>
    <row r="177" spans="2:7">
      <c r="B177" s="42"/>
      <c r="C177" s="8"/>
      <c r="F177" s="8"/>
      <c r="G177" s="8"/>
    </row>
    <row r="178" spans="2:7">
      <c r="B178" s="42"/>
      <c r="C178" s="8"/>
      <c r="F178" s="8"/>
      <c r="G178" s="8"/>
    </row>
    <row r="179" spans="2:7">
      <c r="B179" s="42"/>
      <c r="C179" s="8"/>
      <c r="F179" s="8"/>
      <c r="G179" s="8"/>
    </row>
    <row r="180" spans="2:7">
      <c r="B180" s="42"/>
      <c r="C180" s="8"/>
      <c r="F180" s="8"/>
      <c r="G180" s="8"/>
    </row>
    <row r="181" spans="2:7">
      <c r="B181" s="42"/>
      <c r="C181" s="8"/>
      <c r="F181" s="8"/>
      <c r="G181" s="8"/>
    </row>
    <row r="182" spans="2:7">
      <c r="B182" s="42"/>
      <c r="C182" s="8"/>
      <c r="F182" s="8"/>
      <c r="G182" s="8"/>
    </row>
    <row r="183" spans="2:7">
      <c r="B183" s="42"/>
      <c r="C183" s="8"/>
      <c r="F183" s="8"/>
      <c r="G183" s="8"/>
    </row>
    <row r="184" spans="2:7">
      <c r="B184" s="42"/>
      <c r="C184" s="8"/>
      <c r="F184" s="8"/>
      <c r="G184" s="8"/>
    </row>
    <row r="185" spans="2:7">
      <c r="B185" s="42"/>
      <c r="C185" s="8"/>
      <c r="F185" s="8"/>
      <c r="G185" s="8"/>
    </row>
    <row r="186" spans="2:7">
      <c r="B186" s="42"/>
      <c r="C186" s="8"/>
      <c r="F186" s="8"/>
      <c r="G186" s="8"/>
    </row>
    <row r="187" spans="2:7">
      <c r="B187" s="42"/>
      <c r="C187" s="8"/>
      <c r="F187" s="8"/>
      <c r="G187" s="8"/>
    </row>
    <row r="188" spans="2:7">
      <c r="B188" s="42"/>
      <c r="C188" s="8"/>
      <c r="F188" s="8"/>
      <c r="G188" s="8"/>
    </row>
    <row r="189" spans="2:7">
      <c r="B189" s="42"/>
      <c r="C189" s="8"/>
      <c r="F189" s="8"/>
      <c r="G189" s="8"/>
    </row>
    <row r="190" spans="2:7">
      <c r="B190" s="42"/>
      <c r="C190" s="8"/>
      <c r="F190" s="8"/>
      <c r="G190" s="8"/>
    </row>
    <row r="191" spans="2:7">
      <c r="B191" s="42"/>
      <c r="C191" s="8"/>
      <c r="F191" s="8"/>
      <c r="G191" s="8"/>
    </row>
    <row r="192" spans="2:7">
      <c r="B192" s="42"/>
      <c r="C192" s="8"/>
      <c r="F192" s="8"/>
      <c r="G192" s="8"/>
    </row>
    <row r="193" spans="2:7">
      <c r="B193" s="42"/>
      <c r="C193" s="8"/>
      <c r="F193" s="8"/>
      <c r="G193" s="8"/>
    </row>
    <row r="194" spans="2:7">
      <c r="B194" s="42"/>
      <c r="C194" s="8"/>
      <c r="F194" s="8"/>
      <c r="G194" s="8"/>
    </row>
    <row r="195" spans="2:7">
      <c r="B195" s="42"/>
      <c r="C195" s="8"/>
      <c r="F195" s="8"/>
      <c r="G195" s="8"/>
    </row>
    <row r="196" spans="2:7">
      <c r="B196" s="42"/>
      <c r="C196" s="8"/>
      <c r="F196" s="8"/>
      <c r="G196" s="8"/>
    </row>
    <row r="197" spans="2:7">
      <c r="B197" s="42"/>
      <c r="C197" s="8"/>
      <c r="F197" s="8"/>
      <c r="G197" s="8"/>
    </row>
    <row r="198" spans="2:7">
      <c r="B198" s="42"/>
      <c r="C198" s="8"/>
      <c r="F198" s="8"/>
      <c r="G198" s="8"/>
    </row>
    <row r="199" spans="2:7">
      <c r="B199" s="42"/>
      <c r="C199" s="8"/>
      <c r="F199" s="8"/>
      <c r="G199" s="8"/>
    </row>
    <row r="200" spans="2:7">
      <c r="B200" s="42"/>
      <c r="C200" s="8" t="s">
        <v>394</v>
      </c>
      <c r="F200" s="8"/>
      <c r="G200" s="8"/>
    </row>
  </sheetData>
  <phoneticPr fontId="1" type="noConversion"/>
  <conditionalFormatting sqref="B1:B1048576">
    <cfRule type="colorScale" priority="1">
      <colorScale>
        <cfvo type="min" val="0"/>
        <cfvo type="percentile" val="50"/>
        <cfvo type="max" val="0"/>
        <color rgb="FF5A8AC6"/>
        <color rgb="FFFCFCFF"/>
        <color rgb="FFF8696B"/>
      </colorScale>
    </cfRule>
  </conditionalFormatting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V500"/>
  <sheetViews>
    <sheetView workbookViewId="0">
      <selection activeCell="U2" sqref="U2"/>
    </sheetView>
  </sheetViews>
  <sheetFormatPr defaultRowHeight="13.5"/>
  <cols>
    <col min="1" max="1" width="69.625" customWidth="1"/>
    <col min="2" max="2" width="7.5" customWidth="1"/>
    <col min="3" max="5" width="9.75" customWidth="1"/>
    <col min="6" max="6" width="14.125" bestFit="1" customWidth="1"/>
    <col min="7" max="7" width="8" customWidth="1"/>
    <col min="8" max="8" width="5.75" customWidth="1"/>
    <col min="9" max="9" width="9.75" bestFit="1" customWidth="1"/>
    <col min="10" max="10" width="12.75" bestFit="1" customWidth="1"/>
    <col min="11" max="11" width="10" bestFit="1" customWidth="1"/>
    <col min="12" max="12" width="13.375" bestFit="1" customWidth="1"/>
    <col min="13" max="13" width="5.75" customWidth="1"/>
    <col min="14" max="14" width="9.625" style="34" bestFit="1" customWidth="1"/>
    <col min="15" max="16" width="10.5" style="34" bestFit="1" customWidth="1"/>
    <col min="18" max="18" width="7.5" customWidth="1"/>
    <col min="19" max="19" width="9.5" style="34" bestFit="1" customWidth="1"/>
  </cols>
  <sheetData>
    <row r="1" spans="1:22" s="12" customFormat="1" ht="74.25" customHeight="1">
      <c r="A1"/>
      <c r="B1"/>
      <c r="D1" s="12" t="s">
        <v>424</v>
      </c>
      <c r="F1" s="12" t="s">
        <v>411</v>
      </c>
      <c r="G1" s="12" t="s">
        <v>414</v>
      </c>
      <c r="H1" s="12" t="s">
        <v>4</v>
      </c>
      <c r="I1" s="12" t="s">
        <v>415</v>
      </c>
      <c r="J1" s="12" t="s">
        <v>3</v>
      </c>
      <c r="K1" s="12" t="s">
        <v>416</v>
      </c>
      <c r="L1" s="12" t="s">
        <v>5</v>
      </c>
      <c r="M1" s="12" t="s">
        <v>417</v>
      </c>
      <c r="N1" s="33" t="s">
        <v>418</v>
      </c>
      <c r="O1" s="33" t="s">
        <v>419</v>
      </c>
      <c r="P1" s="33" t="s">
        <v>420</v>
      </c>
      <c r="Q1" s="12" t="s">
        <v>8</v>
      </c>
      <c r="R1" s="12" t="s">
        <v>103</v>
      </c>
      <c r="S1" s="33" t="s">
        <v>498</v>
      </c>
      <c r="T1" s="33" t="s">
        <v>499</v>
      </c>
    </row>
    <row r="2" spans="1:22">
      <c r="A2" s="77" t="s">
        <v>439</v>
      </c>
      <c r="B2" t="s">
        <v>443</v>
      </c>
      <c r="D2">
        <v>15</v>
      </c>
      <c r="F2" t="str">
        <f ca="1">IF(F1="(空白)","(空白)",OFFSET($A$1,$D$4+COLUMN()-$D$6+$D$2*(ROW()-$D$8),0))</f>
        <v>T-001</v>
      </c>
      <c r="G2" t="str">
        <f t="shared" ref="G2:V17" ca="1" si="0">OFFSET($A$1,$D$4+COLUMN()-$D$6+$D$2*(ROW()-$D$8),0)</f>
        <v>需求调研</v>
      </c>
      <c r="H2" t="str">
        <f t="shared" ca="1" si="0"/>
        <v>总经理需求访谈</v>
      </c>
      <c r="I2">
        <f t="shared" ca="1" si="0"/>
        <v>1</v>
      </c>
      <c r="J2" t="str">
        <f t="shared" ca="1" si="0"/>
        <v>模块1</v>
      </c>
      <c r="K2" t="str">
        <f t="shared" ca="1" si="0"/>
        <v>(空白)</v>
      </c>
      <c r="L2" t="str">
        <f t="shared" ca="1" si="0"/>
        <v>张三</v>
      </c>
      <c r="M2">
        <f t="shared" ca="1" si="0"/>
        <v>8</v>
      </c>
      <c r="N2" s="34">
        <f t="shared" ca="1" si="0"/>
        <v>41306</v>
      </c>
      <c r="O2" s="34">
        <f t="shared" ca="1" si="0"/>
        <v>41277</v>
      </c>
      <c r="P2" s="34">
        <f t="shared" ca="1" si="0"/>
        <v>41283</v>
      </c>
      <c r="Q2">
        <f t="shared" ca="1" si="0"/>
        <v>0.6</v>
      </c>
      <c r="R2" t="str">
        <f t="shared" ca="1" si="0"/>
        <v>正常</v>
      </c>
      <c r="S2" s="34">
        <f t="shared" ca="1" si="0"/>
        <v>41306</v>
      </c>
      <c r="T2">
        <f t="shared" ca="1" si="0"/>
        <v>40</v>
      </c>
      <c r="U2" t="str">
        <f t="shared" ca="1" si="0"/>
        <v>T-002</v>
      </c>
      <c r="V2" t="str">
        <f t="shared" ca="1" si="0"/>
        <v>基础架构搭建</v>
      </c>
    </row>
    <row r="3" spans="1:22">
      <c r="D3" t="s">
        <v>422</v>
      </c>
      <c r="F3" t="str">
        <f t="shared" ref="F3:F66" ca="1" si="1">IF(F2="(空白)","(空白)",OFFSET($A$1,$D$4+COLUMN()-$D$6+$D$2*(ROW()-$D$8),0))</f>
        <v>T-002</v>
      </c>
      <c r="G3" t="str">
        <f t="shared" ca="1" si="0"/>
        <v>基础架构搭建</v>
      </c>
      <c r="H3" t="str">
        <f t="shared" ca="1" si="0"/>
        <v>配置构建服务器</v>
      </c>
      <c r="I3">
        <f t="shared" ca="1" si="0"/>
        <v>1</v>
      </c>
      <c r="J3" t="str">
        <f t="shared" ca="1" si="0"/>
        <v>模块1</v>
      </c>
      <c r="K3" t="str">
        <f t="shared" ca="1" si="0"/>
        <v>(空白)</v>
      </c>
      <c r="L3" t="str">
        <f t="shared" ca="1" si="0"/>
        <v>李四</v>
      </c>
      <c r="M3">
        <f t="shared" ca="1" si="0"/>
        <v>1</v>
      </c>
      <c r="N3" s="34">
        <f t="shared" ca="1" si="0"/>
        <v>41307</v>
      </c>
      <c r="O3" s="34">
        <f t="shared" ca="1" si="0"/>
        <v>41289</v>
      </c>
      <c r="P3" s="34">
        <f t="shared" ca="1" si="0"/>
        <v>41294</v>
      </c>
      <c r="Q3">
        <f t="shared" ca="1" si="0"/>
        <v>1</v>
      </c>
      <c r="R3" t="str">
        <f t="shared" ca="1" si="0"/>
        <v>(空白)</v>
      </c>
      <c r="S3" s="34">
        <f t="shared" ca="1" si="0"/>
        <v>41307</v>
      </c>
      <c r="T3">
        <f t="shared" ca="1" si="0"/>
        <v>40</v>
      </c>
    </row>
    <row r="4" spans="1:22">
      <c r="A4" s="77" t="s">
        <v>403</v>
      </c>
      <c r="D4">
        <v>4</v>
      </c>
      <c r="F4" t="str">
        <f t="shared" ca="1" si="1"/>
        <v>T-003</v>
      </c>
      <c r="G4" t="str">
        <f t="shared" ca="1" si="0"/>
        <v>用户授权功能</v>
      </c>
      <c r="H4" t="str">
        <f t="shared" ca="1" si="0"/>
        <v>基本的用户登录</v>
      </c>
      <c r="I4">
        <f t="shared" ca="1" si="0"/>
        <v>2</v>
      </c>
      <c r="J4" t="str">
        <f t="shared" ca="1" si="0"/>
        <v>模块2</v>
      </c>
      <c r="K4" t="str">
        <f t="shared" ca="1" si="0"/>
        <v>REQ-001</v>
      </c>
      <c r="L4" t="str">
        <f t="shared" ca="1" si="0"/>
        <v>王五</v>
      </c>
      <c r="M4">
        <f t="shared" ca="1" si="0"/>
        <v>2</v>
      </c>
      <c r="N4" s="34">
        <f t="shared" ca="1" si="0"/>
        <v>41308</v>
      </c>
      <c r="O4" s="34">
        <f t="shared" ca="1" si="0"/>
        <v>41308</v>
      </c>
      <c r="P4" s="34" t="str">
        <f t="shared" ca="1" si="0"/>
        <v>(空白)</v>
      </c>
      <c r="Q4">
        <f t="shared" ca="1" si="0"/>
        <v>0.6</v>
      </c>
      <c r="R4" t="str">
        <f t="shared" ca="1" si="0"/>
        <v>(空白)</v>
      </c>
      <c r="S4" s="34">
        <f t="shared" ca="1" si="0"/>
        <v>41308</v>
      </c>
      <c r="T4">
        <f t="shared" ca="1" si="0"/>
        <v>0</v>
      </c>
    </row>
    <row r="5" spans="1:22">
      <c r="A5" s="78" t="s">
        <v>404</v>
      </c>
      <c r="D5" t="s">
        <v>421</v>
      </c>
      <c r="F5" t="str">
        <f t="shared" ca="1" si="1"/>
        <v>T-004</v>
      </c>
      <c r="G5" t="str">
        <f t="shared" ca="1" si="0"/>
        <v>需求调研</v>
      </c>
      <c r="H5" t="str">
        <f t="shared" ca="1" si="0"/>
        <v>门店经理访谈</v>
      </c>
      <c r="I5">
        <f t="shared" ca="1" si="0"/>
        <v>2</v>
      </c>
      <c r="J5" t="str">
        <f t="shared" ca="1" si="0"/>
        <v>模块1</v>
      </c>
      <c r="K5" t="str">
        <f t="shared" ca="1" si="0"/>
        <v>(空白)</v>
      </c>
      <c r="L5" t="str">
        <f t="shared" ca="1" si="0"/>
        <v>张三</v>
      </c>
      <c r="M5">
        <f t="shared" ca="1" si="0"/>
        <v>2</v>
      </c>
      <c r="N5" s="34" t="str">
        <f t="shared" ca="1" si="0"/>
        <v>(空白)</v>
      </c>
      <c r="O5" s="34">
        <f t="shared" ca="1" si="0"/>
        <v>41309</v>
      </c>
      <c r="P5" s="34">
        <f t="shared" ca="1" si="0"/>
        <v>41310</v>
      </c>
      <c r="Q5">
        <f t="shared" ca="1" si="0"/>
        <v>1</v>
      </c>
      <c r="R5" t="str">
        <f t="shared" ca="1" si="0"/>
        <v>(空白)</v>
      </c>
      <c r="S5" s="34" t="str">
        <f t="shared" ca="1" si="0"/>
        <v/>
      </c>
      <c r="T5">
        <f t="shared" ca="1" si="0"/>
        <v>24</v>
      </c>
    </row>
    <row r="6" spans="1:22">
      <c r="A6" s="79" t="s">
        <v>147</v>
      </c>
      <c r="D6">
        <v>6</v>
      </c>
      <c r="F6" t="str">
        <f t="shared" ca="1" si="1"/>
        <v>T-005</v>
      </c>
      <c r="G6" t="str">
        <f t="shared" ca="1" si="0"/>
        <v>需求调研</v>
      </c>
      <c r="H6" t="str">
        <f t="shared" ca="1" si="0"/>
        <v>随机抽样顾客调查</v>
      </c>
      <c r="I6">
        <f t="shared" ca="1" si="0"/>
        <v>3</v>
      </c>
      <c r="J6" t="str">
        <f t="shared" ca="1" si="0"/>
        <v>模块1</v>
      </c>
      <c r="K6" t="str">
        <f t="shared" ca="1" si="0"/>
        <v>(空白)</v>
      </c>
      <c r="L6" t="str">
        <f t="shared" ca="1" si="0"/>
        <v>张三</v>
      </c>
      <c r="M6">
        <f t="shared" ca="1" si="0"/>
        <v>1</v>
      </c>
      <c r="N6" s="34" t="str">
        <f t="shared" ca="1" si="0"/>
        <v>(空白)</v>
      </c>
      <c r="O6" s="34">
        <f t="shared" ca="1" si="0"/>
        <v>41310</v>
      </c>
      <c r="P6" s="34">
        <f t="shared" ca="1" si="0"/>
        <v>41311</v>
      </c>
      <c r="Q6">
        <f t="shared" ca="1" si="0"/>
        <v>0.3</v>
      </c>
      <c r="R6" t="str">
        <f t="shared" ca="1" si="0"/>
        <v>暂停</v>
      </c>
      <c r="S6" s="34" t="str">
        <f t="shared" ca="1" si="0"/>
        <v/>
      </c>
      <c r="T6">
        <f t="shared" ca="1" si="0"/>
        <v>24</v>
      </c>
    </row>
    <row r="7" spans="1:22">
      <c r="A7" s="80" t="s">
        <v>407</v>
      </c>
      <c r="D7" t="s">
        <v>423</v>
      </c>
      <c r="F7" t="str">
        <f t="shared" ca="1" si="1"/>
        <v>T-006</v>
      </c>
      <c r="G7" t="str">
        <f t="shared" ca="1" si="0"/>
        <v>需求调研</v>
      </c>
      <c r="H7" t="str">
        <f t="shared" ca="1" si="0"/>
        <v>网络设施调查</v>
      </c>
      <c r="I7">
        <f t="shared" ca="1" si="0"/>
        <v>3</v>
      </c>
      <c r="J7" t="str">
        <f t="shared" ca="1" si="0"/>
        <v>模块1</v>
      </c>
      <c r="K7" t="str">
        <f t="shared" ca="1" si="0"/>
        <v>(空白)</v>
      </c>
      <c r="L7" t="str">
        <f t="shared" ca="1" si="0"/>
        <v>张三</v>
      </c>
      <c r="M7">
        <f t="shared" ca="1" si="0"/>
        <v>1</v>
      </c>
      <c r="N7" s="34">
        <f t="shared" ca="1" si="0"/>
        <v>40544</v>
      </c>
      <c r="O7" s="34">
        <f t="shared" ca="1" si="0"/>
        <v>41311</v>
      </c>
      <c r="P7" s="34">
        <f t="shared" ca="1" si="0"/>
        <v>41311</v>
      </c>
      <c r="Q7">
        <f t="shared" ca="1" si="0"/>
        <v>0.5</v>
      </c>
      <c r="R7" t="str">
        <f t="shared" ca="1" si="0"/>
        <v>取消</v>
      </c>
      <c r="S7" s="34">
        <f t="shared" ca="1" si="0"/>
        <v>40544</v>
      </c>
      <c r="T7">
        <f t="shared" ca="1" si="0"/>
        <v>16</v>
      </c>
    </row>
    <row r="8" spans="1:22">
      <c r="A8" s="81">
        <v>1</v>
      </c>
      <c r="D8">
        <v>2</v>
      </c>
      <c r="F8" t="str">
        <f t="shared" ca="1" si="1"/>
        <v>T-007</v>
      </c>
      <c r="G8" t="str">
        <f t="shared" ca="1" si="0"/>
        <v>需求调研</v>
      </c>
      <c r="H8" t="str">
        <f t="shared" ca="1" si="0"/>
        <v>临时任务</v>
      </c>
      <c r="I8">
        <f t="shared" ca="1" si="0"/>
        <v>3</v>
      </c>
      <c r="J8" t="str">
        <f t="shared" ca="1" si="0"/>
        <v>模块2</v>
      </c>
      <c r="K8" t="str">
        <f t="shared" ca="1" si="0"/>
        <v>(空白)</v>
      </c>
      <c r="L8" t="str">
        <f t="shared" ca="1" si="0"/>
        <v>王五</v>
      </c>
      <c r="M8">
        <f t="shared" ca="1" si="0"/>
        <v>3</v>
      </c>
      <c r="N8" s="34" t="str">
        <f t="shared" ca="1" si="0"/>
        <v>(空白)</v>
      </c>
      <c r="O8" s="34">
        <f t="shared" ca="1" si="0"/>
        <v>41312</v>
      </c>
      <c r="P8" s="34" t="str">
        <f t="shared" ca="1" si="0"/>
        <v>(空白)</v>
      </c>
      <c r="Q8">
        <f t="shared" ca="1" si="0"/>
        <v>0.5</v>
      </c>
      <c r="R8" t="str">
        <f t="shared" ca="1" si="0"/>
        <v>暂停</v>
      </c>
      <c r="S8" s="34" t="str">
        <f t="shared" ca="1" si="0"/>
        <v/>
      </c>
      <c r="T8">
        <f t="shared" ca="1" si="0"/>
        <v>0</v>
      </c>
    </row>
    <row r="9" spans="1:22">
      <c r="A9" s="82" t="s">
        <v>347</v>
      </c>
      <c r="F9" t="str">
        <f t="shared" ca="1" si="1"/>
        <v>T-008</v>
      </c>
      <c r="G9" t="str">
        <f t="shared" ca="1" si="0"/>
        <v>用户授权功能</v>
      </c>
      <c r="H9" t="str">
        <f t="shared" ca="1" si="0"/>
        <v>高级用户权限处理</v>
      </c>
      <c r="I9">
        <f t="shared" ca="1" si="0"/>
        <v>1</v>
      </c>
      <c r="J9" t="str">
        <f t="shared" ca="1" si="0"/>
        <v>模块2</v>
      </c>
      <c r="K9" t="str">
        <f t="shared" ca="1" si="0"/>
        <v>(空白)</v>
      </c>
      <c r="L9" t="str">
        <f t="shared" ca="1" si="0"/>
        <v>王五</v>
      </c>
      <c r="M9">
        <f t="shared" ca="1" si="0"/>
        <v>4</v>
      </c>
      <c r="N9" s="34">
        <f t="shared" ca="1" si="0"/>
        <v>41306</v>
      </c>
      <c r="O9" s="34" t="str">
        <f t="shared" ca="1" si="0"/>
        <v>(空白)</v>
      </c>
      <c r="P9" s="34" t="str">
        <f t="shared" ca="1" si="0"/>
        <v>(空白)</v>
      </c>
      <c r="Q9">
        <f t="shared" ca="1" si="0"/>
        <v>0.5</v>
      </c>
      <c r="R9" t="str">
        <f t="shared" ca="1" si="0"/>
        <v>(空白)</v>
      </c>
      <c r="S9" s="34">
        <f t="shared" ca="1" si="0"/>
        <v>41306</v>
      </c>
      <c r="T9">
        <f t="shared" ca="1" si="0"/>
        <v>0</v>
      </c>
    </row>
    <row r="10" spans="1:22">
      <c r="A10" s="83" t="s">
        <v>405</v>
      </c>
      <c r="F10" t="str">
        <f t="shared" ca="1" si="1"/>
        <v>总计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0"/>
        <v>0</v>
      </c>
      <c r="N10" s="34">
        <f t="shared" ca="1" si="0"/>
        <v>0</v>
      </c>
      <c r="O10" s="34">
        <f t="shared" ca="1" si="0"/>
        <v>0</v>
      </c>
      <c r="P10" s="34">
        <f t="shared" ca="1" si="0"/>
        <v>0</v>
      </c>
      <c r="Q10">
        <f t="shared" ca="1" si="0"/>
        <v>0</v>
      </c>
      <c r="R10">
        <f t="shared" ca="1" si="0"/>
        <v>0</v>
      </c>
      <c r="S10" s="34">
        <f t="shared" ca="1" si="0"/>
        <v>0</v>
      </c>
      <c r="T10">
        <f t="shared" ca="1" si="0"/>
        <v>0</v>
      </c>
    </row>
    <row r="11" spans="1:22">
      <c r="A11" s="84" t="s">
        <v>276</v>
      </c>
      <c r="F11">
        <f t="shared" ca="1" si="1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0"/>
        <v>0</v>
      </c>
      <c r="N11" s="34">
        <f t="shared" ca="1" si="0"/>
        <v>0</v>
      </c>
      <c r="O11" s="34">
        <f t="shared" ca="1" si="0"/>
        <v>0</v>
      </c>
      <c r="P11" s="34">
        <f t="shared" ca="1" si="0"/>
        <v>0</v>
      </c>
      <c r="Q11">
        <f t="shared" ca="1" si="0"/>
        <v>0</v>
      </c>
      <c r="R11">
        <f t="shared" ca="1" si="0"/>
        <v>0</v>
      </c>
      <c r="S11" s="34">
        <f t="shared" ca="1" si="0"/>
        <v>0</v>
      </c>
      <c r="T11">
        <f t="shared" ca="1" si="0"/>
        <v>0</v>
      </c>
    </row>
    <row r="12" spans="1:22">
      <c r="A12" s="85">
        <v>8</v>
      </c>
      <c r="F12">
        <f t="shared" ca="1" si="1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0"/>
        <v>0</v>
      </c>
      <c r="N12" s="34">
        <f t="shared" ca="1" si="0"/>
        <v>0</v>
      </c>
      <c r="O12" s="34">
        <f t="shared" ca="1" si="0"/>
        <v>0</v>
      </c>
      <c r="P12" s="34">
        <f t="shared" ca="1" si="0"/>
        <v>0</v>
      </c>
      <c r="Q12">
        <f t="shared" ca="1" si="0"/>
        <v>0</v>
      </c>
      <c r="R12">
        <f t="shared" ca="1" si="0"/>
        <v>0</v>
      </c>
      <c r="S12" s="34">
        <f t="shared" ca="1" si="0"/>
        <v>0</v>
      </c>
      <c r="T12">
        <f t="shared" ca="1" si="0"/>
        <v>0</v>
      </c>
    </row>
    <row r="13" spans="1:22">
      <c r="A13" s="93">
        <v>41306</v>
      </c>
      <c r="F13">
        <f t="shared" ca="1" si="1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0"/>
        <v>0</v>
      </c>
      <c r="N13" s="34">
        <f t="shared" ca="1" si="0"/>
        <v>0</v>
      </c>
      <c r="O13" s="34">
        <f t="shared" ca="1" si="0"/>
        <v>0</v>
      </c>
      <c r="P13" s="34">
        <f t="shared" ca="1" si="0"/>
        <v>0</v>
      </c>
      <c r="Q13">
        <f t="shared" ca="1" si="0"/>
        <v>0</v>
      </c>
      <c r="R13">
        <f t="shared" ca="1" si="0"/>
        <v>0</v>
      </c>
      <c r="S13" s="34">
        <f t="shared" ca="1" si="0"/>
        <v>0</v>
      </c>
      <c r="T13">
        <f t="shared" ca="1" si="0"/>
        <v>0</v>
      </c>
    </row>
    <row r="14" spans="1:22">
      <c r="A14" s="87">
        <v>41277</v>
      </c>
      <c r="F14">
        <f t="shared" ca="1" si="1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t="shared" ca="1" si="0"/>
        <v>0</v>
      </c>
      <c r="M14">
        <f t="shared" ca="1" si="0"/>
        <v>0</v>
      </c>
      <c r="N14" s="34">
        <f t="shared" ca="1" si="0"/>
        <v>0</v>
      </c>
      <c r="O14" s="34">
        <f t="shared" ca="1" si="0"/>
        <v>0</v>
      </c>
      <c r="P14" s="34">
        <f t="shared" ca="1" si="0"/>
        <v>0</v>
      </c>
      <c r="Q14">
        <f t="shared" ca="1" si="0"/>
        <v>0</v>
      </c>
      <c r="R14">
        <f t="shared" ca="1" si="0"/>
        <v>0</v>
      </c>
      <c r="S14" s="34">
        <f t="shared" ca="1" si="0"/>
        <v>0</v>
      </c>
      <c r="T14">
        <f t="shared" ca="1" si="0"/>
        <v>0</v>
      </c>
    </row>
    <row r="15" spans="1:22">
      <c r="A15" s="88">
        <v>41283</v>
      </c>
      <c r="F15">
        <f t="shared" ca="1" si="1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t="shared" ca="1" si="0"/>
        <v>0</v>
      </c>
      <c r="M15">
        <f t="shared" ca="1" si="0"/>
        <v>0</v>
      </c>
      <c r="N15" s="34">
        <f t="shared" ca="1" si="0"/>
        <v>0</v>
      </c>
      <c r="O15" s="34">
        <f t="shared" ca="1" si="0"/>
        <v>0</v>
      </c>
      <c r="P15" s="34">
        <f t="shared" ca="1" si="0"/>
        <v>0</v>
      </c>
      <c r="Q15">
        <f t="shared" ca="1" si="0"/>
        <v>0</v>
      </c>
      <c r="R15">
        <f t="shared" ca="1" si="0"/>
        <v>0</v>
      </c>
      <c r="S15" s="34">
        <f t="shared" ca="1" si="0"/>
        <v>0</v>
      </c>
      <c r="T15">
        <f t="shared" ca="1" si="0"/>
        <v>0</v>
      </c>
    </row>
    <row r="16" spans="1:22">
      <c r="A16" s="90">
        <v>0.6</v>
      </c>
      <c r="F16">
        <f t="shared" ca="1" si="1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t="shared" ca="1" si="0"/>
        <v>0</v>
      </c>
      <c r="M16">
        <f t="shared" ca="1" si="0"/>
        <v>0</v>
      </c>
      <c r="N16" s="34">
        <f t="shared" ca="1" si="0"/>
        <v>0</v>
      </c>
      <c r="O16" s="34">
        <f t="shared" ca="1" si="0"/>
        <v>0</v>
      </c>
      <c r="P16" s="34">
        <f t="shared" ca="1" si="0"/>
        <v>0</v>
      </c>
      <c r="Q16">
        <f t="shared" ca="1" si="0"/>
        <v>0</v>
      </c>
      <c r="R16">
        <f t="shared" ca="1" si="0"/>
        <v>0</v>
      </c>
      <c r="S16" s="34">
        <f t="shared" ca="1" si="0"/>
        <v>0</v>
      </c>
      <c r="T16">
        <f t="shared" ca="1" si="0"/>
        <v>0</v>
      </c>
    </row>
    <row r="17" spans="1:20">
      <c r="A17" s="91" t="s">
        <v>353</v>
      </c>
      <c r="F17">
        <f t="shared" ca="1" si="1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t="shared" ca="1" si="0"/>
        <v>0</v>
      </c>
      <c r="M17">
        <f t="shared" ca="1" si="0"/>
        <v>0</v>
      </c>
      <c r="N17" s="34">
        <f t="shared" ca="1" si="0"/>
        <v>0</v>
      </c>
      <c r="O17" s="34">
        <f t="shared" ca="1" si="0"/>
        <v>0</v>
      </c>
      <c r="P17" s="34">
        <f t="shared" ca="1" si="0"/>
        <v>0</v>
      </c>
      <c r="Q17">
        <f t="shared" ca="1" si="0"/>
        <v>0</v>
      </c>
      <c r="R17">
        <f t="shared" ca="1" si="0"/>
        <v>0</v>
      </c>
      <c r="S17" s="34">
        <f t="shared" ca="1" si="0"/>
        <v>0</v>
      </c>
      <c r="T17">
        <f t="shared" ca="1" si="0"/>
        <v>0</v>
      </c>
    </row>
    <row r="18" spans="1:20">
      <c r="A18" s="127">
        <v>41306</v>
      </c>
      <c r="F18">
        <f t="shared" ca="1" si="1"/>
        <v>0</v>
      </c>
      <c r="G18">
        <f t="shared" ref="G18:T18" ca="1" si="2">OFFSET($A$1,$D$4+COLUMN()-$D$6+$D$2*(ROW()-$D$8),0)</f>
        <v>0</v>
      </c>
      <c r="H18">
        <f t="shared" ca="1" si="2"/>
        <v>0</v>
      </c>
      <c r="I18">
        <f t="shared" ca="1" si="2"/>
        <v>0</v>
      </c>
      <c r="J18">
        <f t="shared" ca="1" si="2"/>
        <v>0</v>
      </c>
      <c r="K18">
        <f t="shared" ca="1" si="2"/>
        <v>0</v>
      </c>
      <c r="L18">
        <f t="shared" ca="1" si="2"/>
        <v>0</v>
      </c>
      <c r="M18">
        <f t="shared" ca="1" si="2"/>
        <v>0</v>
      </c>
      <c r="N18" s="34">
        <f t="shared" ca="1" si="2"/>
        <v>0</v>
      </c>
      <c r="O18" s="34">
        <f t="shared" ca="1" si="2"/>
        <v>0</v>
      </c>
      <c r="P18" s="34">
        <f t="shared" ca="1" si="2"/>
        <v>0</v>
      </c>
      <c r="Q18">
        <f t="shared" ca="1" si="2"/>
        <v>0</v>
      </c>
      <c r="R18">
        <f t="shared" ca="1" si="2"/>
        <v>0</v>
      </c>
      <c r="S18" s="34">
        <f t="shared" ca="1" si="2"/>
        <v>0</v>
      </c>
      <c r="T18">
        <f t="shared" ca="1" si="2"/>
        <v>0</v>
      </c>
    </row>
    <row r="19" spans="1:20">
      <c r="A19" s="129">
        <v>40</v>
      </c>
      <c r="F19">
        <f t="shared" ca="1" si="1"/>
        <v>0</v>
      </c>
      <c r="G19">
        <f t="shared" ref="G19:R40" ca="1" si="3">OFFSET($A$1,$D$4+COLUMN()-$D$6+$D$2*(ROW()-$D$8),0)</f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>
        <f t="shared" ca="1" si="3"/>
        <v>0</v>
      </c>
      <c r="M19">
        <f t="shared" ca="1" si="3"/>
        <v>0</v>
      </c>
      <c r="N19" s="34">
        <f t="shared" ca="1" si="3"/>
        <v>0</v>
      </c>
      <c r="O19" s="34">
        <f t="shared" ca="1" si="3"/>
        <v>0</v>
      </c>
      <c r="P19" s="34">
        <f t="shared" ca="1" si="3"/>
        <v>0</v>
      </c>
      <c r="Q19">
        <f t="shared" ca="1" si="3"/>
        <v>0</v>
      </c>
      <c r="R19">
        <f t="shared" ca="1" si="3"/>
        <v>0</v>
      </c>
      <c r="S19" s="34">
        <f t="shared" ref="S19:T82" ca="1" si="4">OFFSET($A$1,$D$4+COLUMN()-$D$6+$D$2*(ROW()-$D$8),0)</f>
        <v>0</v>
      </c>
      <c r="T19">
        <f t="shared" ca="1" si="4"/>
        <v>0</v>
      </c>
    </row>
    <row r="20" spans="1:20">
      <c r="A20" s="78" t="s">
        <v>352</v>
      </c>
      <c r="F20">
        <f t="shared" ca="1" si="1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>
        <f t="shared" ca="1" si="3"/>
        <v>0</v>
      </c>
      <c r="M20">
        <f t="shared" ca="1" si="3"/>
        <v>0</v>
      </c>
      <c r="N20" s="34">
        <f t="shared" ca="1" si="3"/>
        <v>0</v>
      </c>
      <c r="O20" s="34">
        <f t="shared" ca="1" si="3"/>
        <v>0</v>
      </c>
      <c r="P20" s="34">
        <f t="shared" ca="1" si="3"/>
        <v>0</v>
      </c>
      <c r="Q20">
        <f t="shared" ca="1" si="3"/>
        <v>0</v>
      </c>
      <c r="R20">
        <f t="shared" ca="1" si="3"/>
        <v>0</v>
      </c>
      <c r="S20" s="34">
        <f t="shared" ca="1" si="4"/>
        <v>0</v>
      </c>
      <c r="T20">
        <f t="shared" ca="1" si="4"/>
        <v>0</v>
      </c>
    </row>
    <row r="21" spans="1:20">
      <c r="A21" s="79" t="s">
        <v>151</v>
      </c>
      <c r="F21">
        <f t="shared" ca="1" si="1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>
        <f t="shared" ca="1" si="3"/>
        <v>0</v>
      </c>
      <c r="M21">
        <f t="shared" ca="1" si="3"/>
        <v>0</v>
      </c>
      <c r="N21" s="34">
        <f t="shared" ca="1" si="3"/>
        <v>0</v>
      </c>
      <c r="O21" s="34">
        <f t="shared" ca="1" si="3"/>
        <v>0</v>
      </c>
      <c r="P21" s="34">
        <f t="shared" ca="1" si="3"/>
        <v>0</v>
      </c>
      <c r="Q21">
        <f t="shared" ca="1" si="3"/>
        <v>0</v>
      </c>
      <c r="R21">
        <f t="shared" ca="1" si="3"/>
        <v>0</v>
      </c>
      <c r="S21" s="34">
        <f t="shared" ca="1" si="4"/>
        <v>0</v>
      </c>
      <c r="T21">
        <f t="shared" ca="1" si="4"/>
        <v>0</v>
      </c>
    </row>
    <row r="22" spans="1:20">
      <c r="A22" s="80" t="s">
        <v>408</v>
      </c>
      <c r="F22">
        <f t="shared" ca="1" si="1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>
        <f t="shared" ca="1" si="3"/>
        <v>0</v>
      </c>
      <c r="M22">
        <f t="shared" ca="1" si="3"/>
        <v>0</v>
      </c>
      <c r="N22" s="34">
        <f t="shared" ca="1" si="3"/>
        <v>0</v>
      </c>
      <c r="O22" s="34">
        <f t="shared" ca="1" si="3"/>
        <v>0</v>
      </c>
      <c r="P22" s="34">
        <f t="shared" ca="1" si="3"/>
        <v>0</v>
      </c>
      <c r="Q22">
        <f t="shared" ca="1" si="3"/>
        <v>0</v>
      </c>
      <c r="R22">
        <f t="shared" ca="1" si="3"/>
        <v>0</v>
      </c>
      <c r="S22" s="34">
        <f t="shared" ca="1" si="4"/>
        <v>0</v>
      </c>
      <c r="T22">
        <f t="shared" ca="1" si="4"/>
        <v>0</v>
      </c>
    </row>
    <row r="23" spans="1:20">
      <c r="A23" s="81">
        <v>1</v>
      </c>
      <c r="F23">
        <f t="shared" ca="1" si="1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>
        <f t="shared" ca="1" si="3"/>
        <v>0</v>
      </c>
      <c r="M23">
        <f t="shared" ca="1" si="3"/>
        <v>0</v>
      </c>
      <c r="N23" s="34">
        <f t="shared" ca="1" si="3"/>
        <v>0</v>
      </c>
      <c r="O23" s="34">
        <f t="shared" ca="1" si="3"/>
        <v>0</v>
      </c>
      <c r="P23" s="34">
        <f t="shared" ca="1" si="3"/>
        <v>0</v>
      </c>
      <c r="Q23">
        <f t="shared" ca="1" si="3"/>
        <v>0</v>
      </c>
      <c r="R23">
        <f t="shared" ca="1" si="3"/>
        <v>0</v>
      </c>
      <c r="S23" s="34">
        <f t="shared" ca="1" si="4"/>
        <v>0</v>
      </c>
      <c r="T23">
        <f t="shared" ca="1" si="4"/>
        <v>0</v>
      </c>
    </row>
    <row r="24" spans="1:20">
      <c r="A24" s="82" t="s">
        <v>347</v>
      </c>
      <c r="F24">
        <f t="shared" ca="1" si="1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>
        <f t="shared" ca="1" si="3"/>
        <v>0</v>
      </c>
      <c r="M24">
        <f t="shared" ca="1" si="3"/>
        <v>0</v>
      </c>
      <c r="N24" s="34">
        <f t="shared" ca="1" si="3"/>
        <v>0</v>
      </c>
      <c r="O24" s="34">
        <f t="shared" ca="1" si="3"/>
        <v>0</v>
      </c>
      <c r="P24" s="34">
        <f t="shared" ca="1" si="3"/>
        <v>0</v>
      </c>
      <c r="Q24">
        <f t="shared" ca="1" si="3"/>
        <v>0</v>
      </c>
      <c r="R24">
        <f t="shared" ca="1" si="3"/>
        <v>0</v>
      </c>
      <c r="S24" s="34">
        <f t="shared" ca="1" si="4"/>
        <v>0</v>
      </c>
      <c r="T24">
        <f t="shared" ca="1" si="4"/>
        <v>0</v>
      </c>
    </row>
    <row r="25" spans="1:20">
      <c r="A25" s="83" t="s">
        <v>405</v>
      </c>
      <c r="F25">
        <f t="shared" ca="1" si="1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>
        <f t="shared" ca="1" si="3"/>
        <v>0</v>
      </c>
      <c r="M25">
        <f t="shared" ca="1" si="3"/>
        <v>0</v>
      </c>
      <c r="N25" s="34">
        <f t="shared" ca="1" si="3"/>
        <v>0</v>
      </c>
      <c r="O25" s="34">
        <f t="shared" ca="1" si="3"/>
        <v>0</v>
      </c>
      <c r="P25" s="34">
        <f t="shared" ca="1" si="3"/>
        <v>0</v>
      </c>
      <c r="Q25">
        <f t="shared" ca="1" si="3"/>
        <v>0</v>
      </c>
      <c r="R25">
        <f t="shared" ca="1" si="3"/>
        <v>0</v>
      </c>
      <c r="S25" s="34">
        <f t="shared" ca="1" si="4"/>
        <v>0</v>
      </c>
      <c r="T25">
        <f t="shared" ca="1" si="4"/>
        <v>0</v>
      </c>
    </row>
    <row r="26" spans="1:20">
      <c r="A26" s="84" t="s">
        <v>359</v>
      </c>
      <c r="F26">
        <f t="shared" ca="1" si="1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>
        <f t="shared" ca="1" si="3"/>
        <v>0</v>
      </c>
      <c r="M26">
        <f t="shared" ca="1" si="3"/>
        <v>0</v>
      </c>
      <c r="N26" s="34">
        <f t="shared" ca="1" si="3"/>
        <v>0</v>
      </c>
      <c r="O26" s="34">
        <f t="shared" ca="1" si="3"/>
        <v>0</v>
      </c>
      <c r="P26" s="34">
        <f t="shared" ca="1" si="3"/>
        <v>0</v>
      </c>
      <c r="Q26">
        <f t="shared" ca="1" si="3"/>
        <v>0</v>
      </c>
      <c r="R26">
        <f t="shared" ca="1" si="3"/>
        <v>0</v>
      </c>
      <c r="S26" s="34">
        <f t="shared" ca="1" si="4"/>
        <v>0</v>
      </c>
      <c r="T26">
        <f t="shared" ca="1" si="4"/>
        <v>0</v>
      </c>
    </row>
    <row r="27" spans="1:20">
      <c r="A27" s="85">
        <v>1</v>
      </c>
      <c r="F27">
        <f t="shared" ca="1" si="1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>
        <f t="shared" ca="1" si="3"/>
        <v>0</v>
      </c>
      <c r="M27">
        <f t="shared" ca="1" si="3"/>
        <v>0</v>
      </c>
      <c r="N27" s="34">
        <f t="shared" ca="1" si="3"/>
        <v>0</v>
      </c>
      <c r="O27" s="34">
        <f t="shared" ca="1" si="3"/>
        <v>0</v>
      </c>
      <c r="P27" s="34">
        <f t="shared" ca="1" si="3"/>
        <v>0</v>
      </c>
      <c r="Q27">
        <f t="shared" ca="1" si="3"/>
        <v>0</v>
      </c>
      <c r="R27">
        <f t="shared" ca="1" si="3"/>
        <v>0</v>
      </c>
      <c r="S27" s="34">
        <f t="shared" ca="1" si="4"/>
        <v>0</v>
      </c>
      <c r="T27">
        <f t="shared" ca="1" si="4"/>
        <v>0</v>
      </c>
    </row>
    <row r="28" spans="1:20">
      <c r="A28" s="93">
        <v>41307</v>
      </c>
      <c r="F28">
        <f t="shared" ca="1" si="1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>
        <f t="shared" ca="1" si="3"/>
        <v>0</v>
      </c>
      <c r="M28">
        <f t="shared" ca="1" si="3"/>
        <v>0</v>
      </c>
      <c r="N28" s="34">
        <f t="shared" ca="1" si="3"/>
        <v>0</v>
      </c>
      <c r="O28" s="34">
        <f t="shared" ca="1" si="3"/>
        <v>0</v>
      </c>
      <c r="P28" s="34">
        <f t="shared" ca="1" si="3"/>
        <v>0</v>
      </c>
      <c r="Q28">
        <f t="shared" ca="1" si="3"/>
        <v>0</v>
      </c>
      <c r="R28">
        <f t="shared" ca="1" si="3"/>
        <v>0</v>
      </c>
      <c r="S28" s="34">
        <f t="shared" ca="1" si="4"/>
        <v>0</v>
      </c>
      <c r="T28">
        <f t="shared" ca="1" si="4"/>
        <v>0</v>
      </c>
    </row>
    <row r="29" spans="1:20">
      <c r="A29" s="87">
        <v>41289</v>
      </c>
      <c r="F29">
        <f t="shared" ca="1" si="1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>
        <f t="shared" ca="1" si="3"/>
        <v>0</v>
      </c>
      <c r="M29">
        <f t="shared" ca="1" si="3"/>
        <v>0</v>
      </c>
      <c r="N29" s="34">
        <f t="shared" ca="1" si="3"/>
        <v>0</v>
      </c>
      <c r="O29" s="34">
        <f t="shared" ca="1" si="3"/>
        <v>0</v>
      </c>
      <c r="P29" s="34">
        <f t="shared" ca="1" si="3"/>
        <v>0</v>
      </c>
      <c r="Q29">
        <f t="shared" ca="1" si="3"/>
        <v>0</v>
      </c>
      <c r="R29">
        <f t="shared" ca="1" si="3"/>
        <v>0</v>
      </c>
      <c r="S29" s="34">
        <f t="shared" ca="1" si="4"/>
        <v>0</v>
      </c>
      <c r="T29">
        <f t="shared" ca="1" si="4"/>
        <v>0</v>
      </c>
    </row>
    <row r="30" spans="1:20">
      <c r="A30" s="88">
        <v>41294</v>
      </c>
      <c r="F30">
        <f t="shared" ca="1" si="1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>
        <f t="shared" ca="1" si="3"/>
        <v>0</v>
      </c>
      <c r="M30">
        <f t="shared" ca="1" si="3"/>
        <v>0</v>
      </c>
      <c r="N30" s="34">
        <f t="shared" ca="1" si="3"/>
        <v>0</v>
      </c>
      <c r="O30" s="34">
        <f t="shared" ca="1" si="3"/>
        <v>0</v>
      </c>
      <c r="P30" s="34">
        <f t="shared" ca="1" si="3"/>
        <v>0</v>
      </c>
      <c r="Q30">
        <f t="shared" ca="1" si="3"/>
        <v>0</v>
      </c>
      <c r="R30">
        <f t="shared" ca="1" si="3"/>
        <v>0</v>
      </c>
      <c r="S30" s="34">
        <f t="shared" ca="1" si="4"/>
        <v>0</v>
      </c>
      <c r="T30">
        <f t="shared" ca="1" si="4"/>
        <v>0</v>
      </c>
    </row>
    <row r="31" spans="1:20">
      <c r="A31" s="90">
        <v>1</v>
      </c>
      <c r="F31">
        <f t="shared" ca="1" si="1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>
        <f t="shared" ca="1" si="3"/>
        <v>0</v>
      </c>
      <c r="M31">
        <f t="shared" ca="1" si="3"/>
        <v>0</v>
      </c>
      <c r="N31" s="34">
        <f t="shared" ca="1" si="3"/>
        <v>0</v>
      </c>
      <c r="O31" s="34">
        <f t="shared" ca="1" si="3"/>
        <v>0</v>
      </c>
      <c r="P31" s="34">
        <f t="shared" ca="1" si="3"/>
        <v>0</v>
      </c>
      <c r="Q31">
        <f t="shared" ca="1" si="3"/>
        <v>0</v>
      </c>
      <c r="R31">
        <f t="shared" ca="1" si="3"/>
        <v>0</v>
      </c>
      <c r="S31" s="34">
        <f t="shared" ca="1" si="4"/>
        <v>0</v>
      </c>
      <c r="T31">
        <f t="shared" ca="1" si="4"/>
        <v>0</v>
      </c>
    </row>
    <row r="32" spans="1:20">
      <c r="A32" s="91" t="s">
        <v>405</v>
      </c>
      <c r="F32">
        <f t="shared" ca="1" si="1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>
        <f t="shared" ca="1" si="3"/>
        <v>0</v>
      </c>
      <c r="M32">
        <f t="shared" ca="1" si="3"/>
        <v>0</v>
      </c>
      <c r="N32" s="34">
        <f t="shared" ca="1" si="3"/>
        <v>0</v>
      </c>
      <c r="O32" s="34">
        <f t="shared" ca="1" si="3"/>
        <v>0</v>
      </c>
      <c r="P32" s="34">
        <f t="shared" ca="1" si="3"/>
        <v>0</v>
      </c>
      <c r="Q32">
        <f t="shared" ca="1" si="3"/>
        <v>0</v>
      </c>
      <c r="R32">
        <f t="shared" ca="1" si="3"/>
        <v>0</v>
      </c>
      <c r="S32" s="34">
        <f t="shared" ca="1" si="4"/>
        <v>0</v>
      </c>
      <c r="T32">
        <f t="shared" ca="1" si="4"/>
        <v>0</v>
      </c>
    </row>
    <row r="33" spans="1:20">
      <c r="A33" s="127">
        <v>41307</v>
      </c>
      <c r="F33">
        <f t="shared" ca="1" si="1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>
        <f t="shared" ca="1" si="3"/>
        <v>0</v>
      </c>
      <c r="M33">
        <f t="shared" ca="1" si="3"/>
        <v>0</v>
      </c>
      <c r="N33" s="34">
        <f t="shared" ca="1" si="3"/>
        <v>0</v>
      </c>
      <c r="O33" s="34">
        <f t="shared" ca="1" si="3"/>
        <v>0</v>
      </c>
      <c r="P33" s="34">
        <f t="shared" ca="1" si="3"/>
        <v>0</v>
      </c>
      <c r="Q33">
        <f t="shared" ca="1" si="3"/>
        <v>0</v>
      </c>
      <c r="R33">
        <f t="shared" ca="1" si="3"/>
        <v>0</v>
      </c>
      <c r="S33" s="34">
        <f t="shared" ca="1" si="4"/>
        <v>0</v>
      </c>
      <c r="T33">
        <f t="shared" ca="1" si="4"/>
        <v>0</v>
      </c>
    </row>
    <row r="34" spans="1:20">
      <c r="A34" s="129">
        <v>40</v>
      </c>
      <c r="F34">
        <f t="shared" ca="1" si="1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>
        <f t="shared" ca="1" si="3"/>
        <v>0</v>
      </c>
      <c r="M34">
        <f t="shared" ca="1" si="3"/>
        <v>0</v>
      </c>
      <c r="N34" s="34">
        <f t="shared" ca="1" si="3"/>
        <v>0</v>
      </c>
      <c r="O34" s="34">
        <f t="shared" ca="1" si="3"/>
        <v>0</v>
      </c>
      <c r="P34" s="34">
        <f t="shared" ca="1" si="3"/>
        <v>0</v>
      </c>
      <c r="Q34">
        <f t="shared" ca="1" si="3"/>
        <v>0</v>
      </c>
      <c r="R34">
        <f t="shared" ca="1" si="3"/>
        <v>0</v>
      </c>
      <c r="S34" s="34">
        <f t="shared" ca="1" si="4"/>
        <v>0</v>
      </c>
      <c r="T34">
        <f t="shared" ca="1" si="4"/>
        <v>0</v>
      </c>
    </row>
    <row r="35" spans="1:20">
      <c r="A35" s="78" t="s">
        <v>364</v>
      </c>
      <c r="F35">
        <f t="shared" ca="1" si="1"/>
        <v>0</v>
      </c>
      <c r="G35">
        <f t="shared" ca="1" si="3"/>
        <v>0</v>
      </c>
      <c r="H35">
        <f t="shared" ca="1" si="3"/>
        <v>0</v>
      </c>
      <c r="I35">
        <f t="shared" ca="1" si="3"/>
        <v>0</v>
      </c>
      <c r="J35">
        <f t="shared" ca="1" si="3"/>
        <v>0</v>
      </c>
      <c r="K35">
        <f t="shared" ca="1" si="3"/>
        <v>0</v>
      </c>
      <c r="L35">
        <f t="shared" ca="1" si="3"/>
        <v>0</v>
      </c>
      <c r="M35">
        <f t="shared" ca="1" si="3"/>
        <v>0</v>
      </c>
      <c r="N35" s="34">
        <f t="shared" ca="1" si="3"/>
        <v>0</v>
      </c>
      <c r="O35" s="34">
        <f t="shared" ca="1" si="3"/>
        <v>0</v>
      </c>
      <c r="P35" s="34">
        <f t="shared" ca="1" si="3"/>
        <v>0</v>
      </c>
      <c r="Q35">
        <f t="shared" ca="1" si="3"/>
        <v>0</v>
      </c>
      <c r="R35">
        <f t="shared" ca="1" si="3"/>
        <v>0</v>
      </c>
      <c r="S35" s="34">
        <f t="shared" ca="1" si="4"/>
        <v>0</v>
      </c>
      <c r="T35">
        <f t="shared" ca="1" si="4"/>
        <v>0</v>
      </c>
    </row>
    <row r="36" spans="1:20">
      <c r="A36" s="79" t="s">
        <v>365</v>
      </c>
      <c r="F36">
        <f t="shared" ca="1" si="1"/>
        <v>0</v>
      </c>
      <c r="G36">
        <f t="shared" ca="1" si="3"/>
        <v>0</v>
      </c>
      <c r="H36">
        <f t="shared" ca="1" si="3"/>
        <v>0</v>
      </c>
      <c r="I36">
        <f t="shared" ca="1" si="3"/>
        <v>0</v>
      </c>
      <c r="J36">
        <f t="shared" ca="1" si="3"/>
        <v>0</v>
      </c>
      <c r="K36">
        <f t="shared" ca="1" si="3"/>
        <v>0</v>
      </c>
      <c r="L36">
        <f t="shared" ca="1" si="3"/>
        <v>0</v>
      </c>
      <c r="M36">
        <f t="shared" ca="1" si="3"/>
        <v>0</v>
      </c>
      <c r="N36" s="34">
        <f t="shared" ca="1" si="3"/>
        <v>0</v>
      </c>
      <c r="O36" s="34">
        <f t="shared" ca="1" si="3"/>
        <v>0</v>
      </c>
      <c r="P36" s="34">
        <f t="shared" ca="1" si="3"/>
        <v>0</v>
      </c>
      <c r="Q36">
        <f t="shared" ca="1" si="3"/>
        <v>0</v>
      </c>
      <c r="R36">
        <f t="shared" ca="1" si="3"/>
        <v>0</v>
      </c>
      <c r="S36" s="34">
        <f t="shared" ca="1" si="4"/>
        <v>0</v>
      </c>
      <c r="T36">
        <f t="shared" ca="1" si="4"/>
        <v>0</v>
      </c>
    </row>
    <row r="37" spans="1:20">
      <c r="A37" s="80" t="s">
        <v>409</v>
      </c>
      <c r="F37">
        <f t="shared" ca="1" si="1"/>
        <v>0</v>
      </c>
      <c r="G37">
        <f t="shared" ca="1" si="3"/>
        <v>0</v>
      </c>
      <c r="H37">
        <f t="shared" ca="1" si="3"/>
        <v>0</v>
      </c>
      <c r="I37">
        <f t="shared" ca="1" si="3"/>
        <v>0</v>
      </c>
      <c r="J37">
        <f t="shared" ca="1" si="3"/>
        <v>0</v>
      </c>
      <c r="K37">
        <f t="shared" ca="1" si="3"/>
        <v>0</v>
      </c>
      <c r="L37">
        <f t="shared" ca="1" si="3"/>
        <v>0</v>
      </c>
      <c r="M37">
        <f t="shared" ca="1" si="3"/>
        <v>0</v>
      </c>
      <c r="N37" s="34">
        <f t="shared" ca="1" si="3"/>
        <v>0</v>
      </c>
      <c r="O37" s="34">
        <f t="shared" ca="1" si="3"/>
        <v>0</v>
      </c>
      <c r="P37" s="34">
        <f t="shared" ca="1" si="3"/>
        <v>0</v>
      </c>
      <c r="Q37">
        <f t="shared" ca="1" si="3"/>
        <v>0</v>
      </c>
      <c r="R37">
        <f t="shared" ca="1" si="3"/>
        <v>0</v>
      </c>
      <c r="S37" s="34">
        <f t="shared" ca="1" si="4"/>
        <v>0</v>
      </c>
      <c r="T37">
        <f t="shared" ca="1" si="4"/>
        <v>0</v>
      </c>
    </row>
    <row r="38" spans="1:20">
      <c r="A38" s="81">
        <v>2</v>
      </c>
      <c r="F38">
        <f t="shared" ca="1" si="1"/>
        <v>0</v>
      </c>
      <c r="G38">
        <f t="shared" ca="1" si="3"/>
        <v>0</v>
      </c>
      <c r="H38">
        <f t="shared" ca="1" si="3"/>
        <v>0</v>
      </c>
      <c r="I38">
        <f t="shared" ca="1" si="3"/>
        <v>0</v>
      </c>
      <c r="J38">
        <f t="shared" ca="1" si="3"/>
        <v>0</v>
      </c>
      <c r="K38">
        <f t="shared" ca="1" si="3"/>
        <v>0</v>
      </c>
      <c r="L38">
        <f t="shared" ca="1" si="3"/>
        <v>0</v>
      </c>
      <c r="M38">
        <f t="shared" ca="1" si="3"/>
        <v>0</v>
      </c>
      <c r="N38" s="34">
        <f t="shared" ca="1" si="3"/>
        <v>0</v>
      </c>
      <c r="O38" s="34">
        <f t="shared" ca="1" si="3"/>
        <v>0</v>
      </c>
      <c r="P38" s="34">
        <f t="shared" ca="1" si="3"/>
        <v>0</v>
      </c>
      <c r="Q38">
        <f t="shared" ca="1" si="3"/>
        <v>0</v>
      </c>
      <c r="R38">
        <f t="shared" ca="1" si="3"/>
        <v>0</v>
      </c>
      <c r="S38" s="34">
        <f t="shared" ca="1" si="4"/>
        <v>0</v>
      </c>
      <c r="T38">
        <f t="shared" ca="1" si="4"/>
        <v>0</v>
      </c>
    </row>
    <row r="39" spans="1:20">
      <c r="A39" s="82" t="s">
        <v>371</v>
      </c>
      <c r="F39">
        <f t="shared" ca="1" si="1"/>
        <v>0</v>
      </c>
      <c r="G39">
        <f t="shared" ca="1" si="3"/>
        <v>0</v>
      </c>
      <c r="H39">
        <f t="shared" ca="1" si="3"/>
        <v>0</v>
      </c>
      <c r="I39">
        <f t="shared" ca="1" si="3"/>
        <v>0</v>
      </c>
      <c r="J39">
        <f t="shared" ca="1" si="3"/>
        <v>0</v>
      </c>
      <c r="K39">
        <f t="shared" ca="1" si="3"/>
        <v>0</v>
      </c>
      <c r="L39">
        <f t="shared" ca="1" si="3"/>
        <v>0</v>
      </c>
      <c r="M39">
        <f t="shared" ca="1" si="3"/>
        <v>0</v>
      </c>
      <c r="N39" s="34">
        <f t="shared" ca="1" si="3"/>
        <v>0</v>
      </c>
      <c r="O39" s="34">
        <f t="shared" ca="1" si="3"/>
        <v>0</v>
      </c>
      <c r="P39" s="34">
        <f t="shared" ca="1" si="3"/>
        <v>0</v>
      </c>
      <c r="Q39">
        <f t="shared" ca="1" si="3"/>
        <v>0</v>
      </c>
      <c r="R39">
        <f t="shared" ca="1" si="3"/>
        <v>0</v>
      </c>
      <c r="S39" s="34">
        <f t="shared" ca="1" si="4"/>
        <v>0</v>
      </c>
      <c r="T39">
        <f t="shared" ca="1" si="4"/>
        <v>0</v>
      </c>
    </row>
    <row r="40" spans="1:20">
      <c r="A40" s="83" t="s">
        <v>644</v>
      </c>
      <c r="F40">
        <f t="shared" ca="1" si="1"/>
        <v>0</v>
      </c>
      <c r="G40">
        <f t="shared" ca="1" si="3"/>
        <v>0</v>
      </c>
      <c r="H40">
        <f t="shared" ca="1" si="3"/>
        <v>0</v>
      </c>
      <c r="I40">
        <f t="shared" ref="G40:Q63" ca="1" si="5">OFFSET($A$1,$D$4+COLUMN()-$D$6+$D$2*(ROW()-$D$8),0)</f>
        <v>0</v>
      </c>
      <c r="J40">
        <f t="shared" ca="1" si="5"/>
        <v>0</v>
      </c>
      <c r="K40">
        <f t="shared" ca="1" si="5"/>
        <v>0</v>
      </c>
      <c r="L40">
        <f t="shared" ca="1" si="5"/>
        <v>0</v>
      </c>
      <c r="M40">
        <f t="shared" ca="1" si="5"/>
        <v>0</v>
      </c>
      <c r="N40" s="34">
        <f t="shared" ca="1" si="5"/>
        <v>0</v>
      </c>
      <c r="O40" s="34">
        <f t="shared" ca="1" si="5"/>
        <v>0</v>
      </c>
      <c r="P40" s="34">
        <f t="shared" ca="1" si="5"/>
        <v>0</v>
      </c>
      <c r="Q40">
        <f t="shared" ca="1" si="5"/>
        <v>0</v>
      </c>
      <c r="R40">
        <f t="shared" ca="1" si="3"/>
        <v>0</v>
      </c>
      <c r="S40" s="34">
        <f t="shared" ca="1" si="4"/>
        <v>0</v>
      </c>
      <c r="T40">
        <f t="shared" ca="1" si="4"/>
        <v>0</v>
      </c>
    </row>
    <row r="41" spans="1:20">
      <c r="A41" s="84" t="s">
        <v>367</v>
      </c>
      <c r="F41">
        <f t="shared" ca="1" si="1"/>
        <v>0</v>
      </c>
      <c r="G41">
        <f t="shared" ca="1" si="5"/>
        <v>0</v>
      </c>
      <c r="H41">
        <f t="shared" ca="1" si="5"/>
        <v>0</v>
      </c>
      <c r="I41">
        <f t="shared" ca="1" si="5"/>
        <v>0</v>
      </c>
      <c r="J41">
        <f t="shared" ca="1" si="5"/>
        <v>0</v>
      </c>
      <c r="K41">
        <f t="shared" ca="1" si="5"/>
        <v>0</v>
      </c>
      <c r="L41">
        <f t="shared" ca="1" si="5"/>
        <v>0</v>
      </c>
      <c r="M41">
        <f t="shared" ca="1" si="5"/>
        <v>0</v>
      </c>
      <c r="N41" s="34">
        <f t="shared" ca="1" si="5"/>
        <v>0</v>
      </c>
      <c r="O41" s="34">
        <f t="shared" ca="1" si="5"/>
        <v>0</v>
      </c>
      <c r="P41" s="34">
        <f t="shared" ca="1" si="5"/>
        <v>0</v>
      </c>
      <c r="Q41">
        <f t="shared" ca="1" si="5"/>
        <v>0</v>
      </c>
      <c r="R41">
        <f t="shared" ref="R41:T104" ca="1" si="6">OFFSET($A$1,$D$4+COLUMN()-$D$6+$D$2*(ROW()-$D$8),0)</f>
        <v>0</v>
      </c>
      <c r="S41" s="34">
        <f t="shared" ca="1" si="4"/>
        <v>0</v>
      </c>
      <c r="T41">
        <f t="shared" ca="1" si="4"/>
        <v>0</v>
      </c>
    </row>
    <row r="42" spans="1:20">
      <c r="A42" s="85">
        <v>2</v>
      </c>
      <c r="F42">
        <f t="shared" ca="1" si="1"/>
        <v>0</v>
      </c>
      <c r="G42">
        <f t="shared" ca="1" si="5"/>
        <v>0</v>
      </c>
      <c r="H42">
        <f t="shared" ca="1" si="5"/>
        <v>0</v>
      </c>
      <c r="I42">
        <f t="shared" ca="1" si="5"/>
        <v>0</v>
      </c>
      <c r="J42">
        <f t="shared" ca="1" si="5"/>
        <v>0</v>
      </c>
      <c r="K42">
        <f t="shared" ca="1" si="5"/>
        <v>0</v>
      </c>
      <c r="L42">
        <f t="shared" ca="1" si="5"/>
        <v>0</v>
      </c>
      <c r="M42">
        <f t="shared" ca="1" si="5"/>
        <v>0</v>
      </c>
      <c r="N42" s="34">
        <f t="shared" ca="1" si="5"/>
        <v>0</v>
      </c>
      <c r="O42" s="34">
        <f t="shared" ca="1" si="5"/>
        <v>0</v>
      </c>
      <c r="P42" s="34">
        <f t="shared" ca="1" si="5"/>
        <v>0</v>
      </c>
      <c r="Q42">
        <f t="shared" ca="1" si="5"/>
        <v>0</v>
      </c>
      <c r="R42">
        <f t="shared" ca="1" si="6"/>
        <v>0</v>
      </c>
      <c r="S42" s="34">
        <f t="shared" ca="1" si="4"/>
        <v>0</v>
      </c>
      <c r="T42">
        <f t="shared" ca="1" si="4"/>
        <v>0</v>
      </c>
    </row>
    <row r="43" spans="1:20">
      <c r="A43" s="93">
        <v>41308</v>
      </c>
      <c r="F43">
        <f t="shared" ca="1" si="1"/>
        <v>0</v>
      </c>
      <c r="G43">
        <f t="shared" ca="1" si="5"/>
        <v>0</v>
      </c>
      <c r="H43">
        <f t="shared" ca="1" si="5"/>
        <v>0</v>
      </c>
      <c r="I43">
        <f t="shared" ca="1" si="5"/>
        <v>0</v>
      </c>
      <c r="J43">
        <f t="shared" ca="1" si="5"/>
        <v>0</v>
      </c>
      <c r="K43">
        <f t="shared" ca="1" si="5"/>
        <v>0</v>
      </c>
      <c r="L43">
        <f t="shared" ca="1" si="5"/>
        <v>0</v>
      </c>
      <c r="M43">
        <f t="shared" ca="1" si="5"/>
        <v>0</v>
      </c>
      <c r="N43" s="34">
        <f t="shared" ca="1" si="5"/>
        <v>0</v>
      </c>
      <c r="O43" s="34">
        <f t="shared" ca="1" si="5"/>
        <v>0</v>
      </c>
      <c r="P43" s="34">
        <f t="shared" ca="1" si="5"/>
        <v>0</v>
      </c>
      <c r="Q43">
        <f t="shared" ca="1" si="5"/>
        <v>0</v>
      </c>
      <c r="R43">
        <f t="shared" ca="1" si="6"/>
        <v>0</v>
      </c>
      <c r="S43" s="34">
        <f t="shared" ca="1" si="4"/>
        <v>0</v>
      </c>
      <c r="T43">
        <f t="shared" ca="1" si="4"/>
        <v>0</v>
      </c>
    </row>
    <row r="44" spans="1:20">
      <c r="A44" s="87">
        <v>41308</v>
      </c>
      <c r="F44">
        <f t="shared" ca="1" si="1"/>
        <v>0</v>
      </c>
      <c r="G44">
        <f t="shared" ca="1" si="5"/>
        <v>0</v>
      </c>
      <c r="H44">
        <f t="shared" ca="1" si="5"/>
        <v>0</v>
      </c>
      <c r="I44">
        <f t="shared" ca="1" si="5"/>
        <v>0</v>
      </c>
      <c r="J44">
        <f t="shared" ca="1" si="5"/>
        <v>0</v>
      </c>
      <c r="K44">
        <f t="shared" ca="1" si="5"/>
        <v>0</v>
      </c>
      <c r="L44">
        <f t="shared" ca="1" si="5"/>
        <v>0</v>
      </c>
      <c r="M44">
        <f t="shared" ca="1" si="5"/>
        <v>0</v>
      </c>
      <c r="N44" s="34">
        <f t="shared" ca="1" si="5"/>
        <v>0</v>
      </c>
      <c r="O44" s="34">
        <f t="shared" ca="1" si="5"/>
        <v>0</v>
      </c>
      <c r="P44" s="34">
        <f t="shared" ca="1" si="5"/>
        <v>0</v>
      </c>
      <c r="Q44">
        <f t="shared" ca="1" si="5"/>
        <v>0</v>
      </c>
      <c r="R44">
        <f t="shared" ca="1" si="6"/>
        <v>0</v>
      </c>
      <c r="S44" s="34">
        <f t="shared" ca="1" si="4"/>
        <v>0</v>
      </c>
      <c r="T44">
        <f t="shared" ca="1" si="4"/>
        <v>0</v>
      </c>
    </row>
    <row r="45" spans="1:20">
      <c r="A45" s="89" t="s">
        <v>405</v>
      </c>
      <c r="F45">
        <f t="shared" ca="1" si="1"/>
        <v>0</v>
      </c>
      <c r="G45">
        <f t="shared" ca="1" si="5"/>
        <v>0</v>
      </c>
      <c r="H45">
        <f t="shared" ca="1" si="5"/>
        <v>0</v>
      </c>
      <c r="I45">
        <f t="shared" ca="1" si="5"/>
        <v>0</v>
      </c>
      <c r="J45">
        <f t="shared" ca="1" si="5"/>
        <v>0</v>
      </c>
      <c r="K45">
        <f t="shared" ca="1" si="5"/>
        <v>0</v>
      </c>
      <c r="L45">
        <f t="shared" ca="1" si="5"/>
        <v>0</v>
      </c>
      <c r="M45">
        <f t="shared" ca="1" si="5"/>
        <v>0</v>
      </c>
      <c r="N45" s="34">
        <f t="shared" ca="1" si="5"/>
        <v>0</v>
      </c>
      <c r="O45" s="34">
        <f t="shared" ca="1" si="5"/>
        <v>0</v>
      </c>
      <c r="P45" s="34">
        <f t="shared" ca="1" si="5"/>
        <v>0</v>
      </c>
      <c r="Q45">
        <f t="shared" ca="1" si="5"/>
        <v>0</v>
      </c>
      <c r="R45">
        <f t="shared" ca="1" si="6"/>
        <v>0</v>
      </c>
      <c r="S45" s="34">
        <f t="shared" ca="1" si="4"/>
        <v>0</v>
      </c>
      <c r="T45">
        <f t="shared" ca="1" si="4"/>
        <v>0</v>
      </c>
    </row>
    <row r="46" spans="1:20">
      <c r="A46" s="90">
        <v>0.6</v>
      </c>
      <c r="F46">
        <f t="shared" ca="1" si="1"/>
        <v>0</v>
      </c>
      <c r="G46">
        <f t="shared" ca="1" si="5"/>
        <v>0</v>
      </c>
      <c r="H46">
        <f t="shared" ca="1" si="5"/>
        <v>0</v>
      </c>
      <c r="I46">
        <f t="shared" ca="1" si="5"/>
        <v>0</v>
      </c>
      <c r="J46">
        <f t="shared" ca="1" si="5"/>
        <v>0</v>
      </c>
      <c r="K46">
        <f t="shared" ca="1" si="5"/>
        <v>0</v>
      </c>
      <c r="L46">
        <f t="shared" ca="1" si="5"/>
        <v>0</v>
      </c>
      <c r="M46">
        <f t="shared" ca="1" si="5"/>
        <v>0</v>
      </c>
      <c r="N46" s="34">
        <f t="shared" ca="1" si="5"/>
        <v>0</v>
      </c>
      <c r="O46" s="34">
        <f t="shared" ca="1" si="5"/>
        <v>0</v>
      </c>
      <c r="P46" s="34">
        <f t="shared" ca="1" si="5"/>
        <v>0</v>
      </c>
      <c r="Q46">
        <f t="shared" ca="1" si="5"/>
        <v>0</v>
      </c>
      <c r="R46">
        <f t="shared" ca="1" si="6"/>
        <v>0</v>
      </c>
      <c r="S46" s="34">
        <f t="shared" ca="1" si="4"/>
        <v>0</v>
      </c>
      <c r="T46">
        <f t="shared" ca="1" si="4"/>
        <v>0</v>
      </c>
    </row>
    <row r="47" spans="1:20">
      <c r="A47" s="91" t="s">
        <v>405</v>
      </c>
      <c r="F47">
        <f t="shared" ca="1" si="1"/>
        <v>0</v>
      </c>
      <c r="G47">
        <f t="shared" ca="1" si="5"/>
        <v>0</v>
      </c>
      <c r="H47">
        <f t="shared" ca="1" si="5"/>
        <v>0</v>
      </c>
      <c r="I47">
        <f t="shared" ca="1" si="5"/>
        <v>0</v>
      </c>
      <c r="J47">
        <f t="shared" ca="1" si="5"/>
        <v>0</v>
      </c>
      <c r="K47">
        <f t="shared" ca="1" si="5"/>
        <v>0</v>
      </c>
      <c r="L47">
        <f t="shared" ca="1" si="5"/>
        <v>0</v>
      </c>
      <c r="M47">
        <f t="shared" ca="1" si="5"/>
        <v>0</v>
      </c>
      <c r="N47" s="34">
        <f t="shared" ca="1" si="5"/>
        <v>0</v>
      </c>
      <c r="O47" s="34">
        <f t="shared" ca="1" si="5"/>
        <v>0</v>
      </c>
      <c r="P47" s="34">
        <f t="shared" ca="1" si="5"/>
        <v>0</v>
      </c>
      <c r="Q47">
        <f t="shared" ca="1" si="5"/>
        <v>0</v>
      </c>
      <c r="R47">
        <f t="shared" ca="1" si="6"/>
        <v>0</v>
      </c>
      <c r="S47" s="34">
        <f t="shared" ca="1" si="4"/>
        <v>0</v>
      </c>
      <c r="T47">
        <f t="shared" ca="1" si="4"/>
        <v>0</v>
      </c>
    </row>
    <row r="48" spans="1:20">
      <c r="A48" s="127">
        <v>41308</v>
      </c>
      <c r="F48">
        <f t="shared" ca="1" si="1"/>
        <v>0</v>
      </c>
      <c r="G48">
        <f t="shared" ca="1" si="5"/>
        <v>0</v>
      </c>
      <c r="H48">
        <f t="shared" ca="1" si="5"/>
        <v>0</v>
      </c>
      <c r="I48">
        <f t="shared" ca="1" si="5"/>
        <v>0</v>
      </c>
      <c r="J48">
        <f t="shared" ca="1" si="5"/>
        <v>0</v>
      </c>
      <c r="K48">
        <f t="shared" ca="1" si="5"/>
        <v>0</v>
      </c>
      <c r="L48">
        <f t="shared" ca="1" si="5"/>
        <v>0</v>
      </c>
      <c r="M48">
        <f t="shared" ca="1" si="5"/>
        <v>0</v>
      </c>
      <c r="N48" s="34">
        <f t="shared" ca="1" si="5"/>
        <v>0</v>
      </c>
      <c r="O48" s="34">
        <f t="shared" ca="1" si="5"/>
        <v>0</v>
      </c>
      <c r="P48" s="34">
        <f t="shared" ca="1" si="5"/>
        <v>0</v>
      </c>
      <c r="Q48">
        <f t="shared" ca="1" si="5"/>
        <v>0</v>
      </c>
      <c r="R48">
        <f t="shared" ca="1" si="6"/>
        <v>0</v>
      </c>
      <c r="S48" s="34">
        <f t="shared" ca="1" si="4"/>
        <v>0</v>
      </c>
      <c r="T48">
        <f t="shared" ca="1" si="4"/>
        <v>0</v>
      </c>
    </row>
    <row r="49" spans="1:20">
      <c r="A49" s="129"/>
      <c r="F49">
        <f t="shared" ca="1" si="1"/>
        <v>0</v>
      </c>
      <c r="G49">
        <f t="shared" ca="1" si="5"/>
        <v>0</v>
      </c>
      <c r="H49">
        <f t="shared" ca="1" si="5"/>
        <v>0</v>
      </c>
      <c r="I49">
        <f t="shared" ca="1" si="5"/>
        <v>0</v>
      </c>
      <c r="J49">
        <f t="shared" ca="1" si="5"/>
        <v>0</v>
      </c>
      <c r="K49">
        <f t="shared" ca="1" si="5"/>
        <v>0</v>
      </c>
      <c r="L49">
        <f t="shared" ca="1" si="5"/>
        <v>0</v>
      </c>
      <c r="M49">
        <f t="shared" ca="1" si="5"/>
        <v>0</v>
      </c>
      <c r="N49" s="34">
        <f t="shared" ca="1" si="5"/>
        <v>0</v>
      </c>
      <c r="O49" s="34">
        <f t="shared" ca="1" si="5"/>
        <v>0</v>
      </c>
      <c r="P49" s="34">
        <f t="shared" ca="1" si="5"/>
        <v>0</v>
      </c>
      <c r="Q49">
        <f t="shared" ca="1" si="5"/>
        <v>0</v>
      </c>
      <c r="R49">
        <f t="shared" ca="1" si="6"/>
        <v>0</v>
      </c>
      <c r="S49" s="34">
        <f t="shared" ca="1" si="4"/>
        <v>0</v>
      </c>
      <c r="T49">
        <f t="shared" ca="1" si="4"/>
        <v>0</v>
      </c>
    </row>
    <row r="50" spans="1:20">
      <c r="A50" s="78" t="s">
        <v>399</v>
      </c>
      <c r="F50">
        <f t="shared" ca="1" si="1"/>
        <v>0</v>
      </c>
      <c r="G50">
        <f t="shared" ca="1" si="5"/>
        <v>0</v>
      </c>
      <c r="H50">
        <f t="shared" ca="1" si="5"/>
        <v>0</v>
      </c>
      <c r="I50">
        <f t="shared" ca="1" si="5"/>
        <v>0</v>
      </c>
      <c r="J50">
        <f t="shared" ca="1" si="5"/>
        <v>0</v>
      </c>
      <c r="K50">
        <f t="shared" ca="1" si="5"/>
        <v>0</v>
      </c>
      <c r="L50">
        <f t="shared" ca="1" si="5"/>
        <v>0</v>
      </c>
      <c r="M50">
        <f t="shared" ca="1" si="5"/>
        <v>0</v>
      </c>
      <c r="N50" s="34">
        <f t="shared" ca="1" si="5"/>
        <v>0</v>
      </c>
      <c r="O50" s="34">
        <f t="shared" ca="1" si="5"/>
        <v>0</v>
      </c>
      <c r="P50" s="34">
        <f t="shared" ca="1" si="5"/>
        <v>0</v>
      </c>
      <c r="Q50">
        <f t="shared" ca="1" si="5"/>
        <v>0</v>
      </c>
      <c r="R50">
        <f t="shared" ca="1" si="6"/>
        <v>0</v>
      </c>
      <c r="S50" s="34">
        <f t="shared" ca="1" si="4"/>
        <v>0</v>
      </c>
      <c r="T50">
        <f t="shared" ca="1" si="4"/>
        <v>0</v>
      </c>
    </row>
    <row r="51" spans="1:20">
      <c r="A51" s="79" t="s">
        <v>147</v>
      </c>
      <c r="F51">
        <f t="shared" ca="1" si="1"/>
        <v>0</v>
      </c>
      <c r="G51">
        <f t="shared" ca="1" si="5"/>
        <v>0</v>
      </c>
      <c r="H51">
        <f t="shared" ca="1" si="5"/>
        <v>0</v>
      </c>
      <c r="I51">
        <f t="shared" ca="1" si="5"/>
        <v>0</v>
      </c>
      <c r="J51">
        <f t="shared" ca="1" si="5"/>
        <v>0</v>
      </c>
      <c r="K51">
        <f t="shared" ca="1" si="5"/>
        <v>0</v>
      </c>
      <c r="L51">
        <f t="shared" ca="1" si="5"/>
        <v>0</v>
      </c>
      <c r="M51">
        <f t="shared" ca="1" si="5"/>
        <v>0</v>
      </c>
      <c r="N51" s="34">
        <f t="shared" ca="1" si="5"/>
        <v>0</v>
      </c>
      <c r="O51" s="34">
        <f t="shared" ca="1" si="5"/>
        <v>0</v>
      </c>
      <c r="P51" s="34">
        <f t="shared" ca="1" si="5"/>
        <v>0</v>
      </c>
      <c r="Q51">
        <f t="shared" ca="1" si="5"/>
        <v>0</v>
      </c>
      <c r="R51">
        <f t="shared" ca="1" si="6"/>
        <v>0</v>
      </c>
      <c r="S51" s="34">
        <f t="shared" ca="1" si="4"/>
        <v>0</v>
      </c>
      <c r="T51">
        <f t="shared" ca="1" si="4"/>
        <v>0</v>
      </c>
    </row>
    <row r="52" spans="1:20">
      <c r="A52" s="80" t="s">
        <v>410</v>
      </c>
      <c r="F52">
        <f t="shared" ca="1" si="1"/>
        <v>0</v>
      </c>
      <c r="G52">
        <f t="shared" ca="1" si="5"/>
        <v>0</v>
      </c>
      <c r="H52">
        <f t="shared" ca="1" si="5"/>
        <v>0</v>
      </c>
      <c r="I52">
        <f t="shared" ca="1" si="5"/>
        <v>0</v>
      </c>
      <c r="J52">
        <f t="shared" ca="1" si="5"/>
        <v>0</v>
      </c>
      <c r="K52">
        <f t="shared" ca="1" si="5"/>
        <v>0</v>
      </c>
      <c r="L52">
        <f t="shared" ca="1" si="5"/>
        <v>0</v>
      </c>
      <c r="M52">
        <f t="shared" ca="1" si="5"/>
        <v>0</v>
      </c>
      <c r="N52" s="34">
        <f t="shared" ca="1" si="5"/>
        <v>0</v>
      </c>
      <c r="O52" s="34">
        <f t="shared" ca="1" si="5"/>
        <v>0</v>
      </c>
      <c r="P52" s="34">
        <f t="shared" ca="1" si="5"/>
        <v>0</v>
      </c>
      <c r="Q52">
        <f t="shared" ca="1" si="5"/>
        <v>0</v>
      </c>
      <c r="R52">
        <f t="shared" ca="1" si="6"/>
        <v>0</v>
      </c>
      <c r="S52" s="34">
        <f t="shared" ca="1" si="4"/>
        <v>0</v>
      </c>
      <c r="T52">
        <f t="shared" ca="1" si="4"/>
        <v>0</v>
      </c>
    </row>
    <row r="53" spans="1:20">
      <c r="A53" s="81">
        <v>2</v>
      </c>
      <c r="F53">
        <f t="shared" ca="1" si="1"/>
        <v>0</v>
      </c>
      <c r="G53">
        <f t="shared" ca="1" si="5"/>
        <v>0</v>
      </c>
      <c r="H53">
        <f t="shared" ca="1" si="5"/>
        <v>0</v>
      </c>
      <c r="I53">
        <f t="shared" ca="1" si="5"/>
        <v>0</v>
      </c>
      <c r="J53">
        <f t="shared" ca="1" si="5"/>
        <v>0</v>
      </c>
      <c r="K53">
        <f t="shared" ca="1" si="5"/>
        <v>0</v>
      </c>
      <c r="L53">
        <f t="shared" ca="1" si="5"/>
        <v>0</v>
      </c>
      <c r="M53">
        <f t="shared" ca="1" si="5"/>
        <v>0</v>
      </c>
      <c r="N53" s="34">
        <f t="shared" ca="1" si="5"/>
        <v>0</v>
      </c>
      <c r="O53" s="34">
        <f t="shared" ca="1" si="5"/>
        <v>0</v>
      </c>
      <c r="P53" s="34">
        <f t="shared" ca="1" si="5"/>
        <v>0</v>
      </c>
      <c r="Q53">
        <f t="shared" ca="1" si="5"/>
        <v>0</v>
      </c>
      <c r="R53">
        <f t="shared" ca="1" si="6"/>
        <v>0</v>
      </c>
      <c r="S53" s="34">
        <f t="shared" ca="1" si="4"/>
        <v>0</v>
      </c>
      <c r="T53">
        <f t="shared" ca="1" si="4"/>
        <v>0</v>
      </c>
    </row>
    <row r="54" spans="1:20">
      <c r="A54" s="82" t="s">
        <v>347</v>
      </c>
      <c r="F54">
        <f t="shared" ca="1" si="1"/>
        <v>0</v>
      </c>
      <c r="G54">
        <f t="shared" ca="1" si="5"/>
        <v>0</v>
      </c>
      <c r="H54">
        <f t="shared" ca="1" si="5"/>
        <v>0</v>
      </c>
      <c r="I54">
        <f t="shared" ca="1" si="5"/>
        <v>0</v>
      </c>
      <c r="J54">
        <f t="shared" ca="1" si="5"/>
        <v>0</v>
      </c>
      <c r="K54">
        <f t="shared" ca="1" si="5"/>
        <v>0</v>
      </c>
      <c r="L54">
        <f t="shared" ca="1" si="5"/>
        <v>0</v>
      </c>
      <c r="M54">
        <f t="shared" ca="1" si="5"/>
        <v>0</v>
      </c>
      <c r="N54" s="34">
        <f t="shared" ca="1" si="5"/>
        <v>0</v>
      </c>
      <c r="O54" s="34">
        <f t="shared" ca="1" si="5"/>
        <v>0</v>
      </c>
      <c r="P54" s="34">
        <f t="shared" ca="1" si="5"/>
        <v>0</v>
      </c>
      <c r="Q54">
        <f t="shared" ca="1" si="5"/>
        <v>0</v>
      </c>
      <c r="R54">
        <f t="shared" ca="1" si="6"/>
        <v>0</v>
      </c>
      <c r="S54" s="34">
        <f t="shared" ca="1" si="4"/>
        <v>0</v>
      </c>
      <c r="T54">
        <f t="shared" ca="1" si="4"/>
        <v>0</v>
      </c>
    </row>
    <row r="55" spans="1:20">
      <c r="A55" s="83" t="s">
        <v>405</v>
      </c>
      <c r="F55">
        <f t="shared" ca="1" si="1"/>
        <v>0</v>
      </c>
      <c r="G55">
        <f t="shared" ca="1" si="5"/>
        <v>0</v>
      </c>
      <c r="H55">
        <f t="shared" ca="1" si="5"/>
        <v>0</v>
      </c>
      <c r="I55">
        <f t="shared" ca="1" si="5"/>
        <v>0</v>
      </c>
      <c r="J55">
        <f t="shared" ca="1" si="5"/>
        <v>0</v>
      </c>
      <c r="K55">
        <f t="shared" ca="1" si="5"/>
        <v>0</v>
      </c>
      <c r="L55">
        <f t="shared" ca="1" si="5"/>
        <v>0</v>
      </c>
      <c r="M55">
        <f t="shared" ca="1" si="5"/>
        <v>0</v>
      </c>
      <c r="N55" s="34">
        <f t="shared" ca="1" si="5"/>
        <v>0</v>
      </c>
      <c r="O55" s="34">
        <f t="shared" ca="1" si="5"/>
        <v>0</v>
      </c>
      <c r="P55" s="34">
        <f t="shared" ca="1" si="5"/>
        <v>0</v>
      </c>
      <c r="Q55">
        <f t="shared" ca="1" si="5"/>
        <v>0</v>
      </c>
      <c r="R55">
        <f t="shared" ca="1" si="6"/>
        <v>0</v>
      </c>
      <c r="S55" s="34">
        <f t="shared" ca="1" si="4"/>
        <v>0</v>
      </c>
      <c r="T55">
        <f t="shared" ca="1" si="4"/>
        <v>0</v>
      </c>
    </row>
    <row r="56" spans="1:20">
      <c r="A56" s="84" t="s">
        <v>276</v>
      </c>
      <c r="F56">
        <f t="shared" ca="1" si="1"/>
        <v>0</v>
      </c>
      <c r="G56">
        <f t="shared" ca="1" si="5"/>
        <v>0</v>
      </c>
      <c r="H56">
        <f t="shared" ca="1" si="5"/>
        <v>0</v>
      </c>
      <c r="I56">
        <f t="shared" ca="1" si="5"/>
        <v>0</v>
      </c>
      <c r="J56">
        <f t="shared" ca="1" si="5"/>
        <v>0</v>
      </c>
      <c r="K56">
        <f t="shared" ca="1" si="5"/>
        <v>0</v>
      </c>
      <c r="L56">
        <f t="shared" ca="1" si="5"/>
        <v>0</v>
      </c>
      <c r="M56">
        <f t="shared" ca="1" si="5"/>
        <v>0</v>
      </c>
      <c r="N56" s="34">
        <f t="shared" ca="1" si="5"/>
        <v>0</v>
      </c>
      <c r="O56" s="34">
        <f t="shared" ca="1" si="5"/>
        <v>0</v>
      </c>
      <c r="P56" s="34">
        <f t="shared" ca="1" si="5"/>
        <v>0</v>
      </c>
      <c r="Q56">
        <f t="shared" ca="1" si="5"/>
        <v>0</v>
      </c>
      <c r="R56">
        <f t="shared" ca="1" si="6"/>
        <v>0</v>
      </c>
      <c r="S56" s="34">
        <f t="shared" ca="1" si="4"/>
        <v>0</v>
      </c>
      <c r="T56">
        <f t="shared" ca="1" si="4"/>
        <v>0</v>
      </c>
    </row>
    <row r="57" spans="1:20">
      <c r="A57" s="85">
        <v>2</v>
      </c>
      <c r="F57">
        <f t="shared" ca="1" si="1"/>
        <v>0</v>
      </c>
      <c r="G57">
        <f t="shared" ca="1" si="5"/>
        <v>0</v>
      </c>
      <c r="H57">
        <f t="shared" ca="1" si="5"/>
        <v>0</v>
      </c>
      <c r="I57">
        <f t="shared" ca="1" si="5"/>
        <v>0</v>
      </c>
      <c r="J57">
        <f t="shared" ca="1" si="5"/>
        <v>0</v>
      </c>
      <c r="K57">
        <f t="shared" ca="1" si="5"/>
        <v>0</v>
      </c>
      <c r="L57">
        <f t="shared" ca="1" si="5"/>
        <v>0</v>
      </c>
      <c r="M57">
        <f t="shared" ca="1" si="5"/>
        <v>0</v>
      </c>
      <c r="N57" s="34">
        <f t="shared" ca="1" si="5"/>
        <v>0</v>
      </c>
      <c r="O57" s="34">
        <f t="shared" ca="1" si="5"/>
        <v>0</v>
      </c>
      <c r="P57" s="34">
        <f t="shared" ca="1" si="5"/>
        <v>0</v>
      </c>
      <c r="Q57">
        <f t="shared" ca="1" si="5"/>
        <v>0</v>
      </c>
      <c r="R57">
        <f t="shared" ca="1" si="6"/>
        <v>0</v>
      </c>
      <c r="S57" s="34">
        <f t="shared" ca="1" si="4"/>
        <v>0</v>
      </c>
      <c r="T57">
        <f t="shared" ca="1" si="4"/>
        <v>0</v>
      </c>
    </row>
    <row r="58" spans="1:20">
      <c r="A58" s="86" t="s">
        <v>405</v>
      </c>
      <c r="F58">
        <f t="shared" ca="1" si="1"/>
        <v>0</v>
      </c>
      <c r="G58">
        <f t="shared" ca="1" si="5"/>
        <v>0</v>
      </c>
      <c r="H58">
        <f t="shared" ca="1" si="5"/>
        <v>0</v>
      </c>
      <c r="I58">
        <f t="shared" ca="1" si="5"/>
        <v>0</v>
      </c>
      <c r="J58">
        <f t="shared" ca="1" si="5"/>
        <v>0</v>
      </c>
      <c r="K58">
        <f t="shared" ca="1" si="5"/>
        <v>0</v>
      </c>
      <c r="L58">
        <f t="shared" ca="1" si="5"/>
        <v>0</v>
      </c>
      <c r="M58">
        <f t="shared" ca="1" si="5"/>
        <v>0</v>
      </c>
      <c r="N58" s="34">
        <f t="shared" ca="1" si="5"/>
        <v>0</v>
      </c>
      <c r="O58" s="34">
        <f t="shared" ca="1" si="5"/>
        <v>0</v>
      </c>
      <c r="P58" s="34">
        <f t="shared" ca="1" si="5"/>
        <v>0</v>
      </c>
      <c r="Q58">
        <f t="shared" ca="1" si="5"/>
        <v>0</v>
      </c>
      <c r="R58">
        <f t="shared" ca="1" si="6"/>
        <v>0</v>
      </c>
      <c r="S58" s="34">
        <f t="shared" ca="1" si="4"/>
        <v>0</v>
      </c>
      <c r="T58">
        <f t="shared" ca="1" si="4"/>
        <v>0</v>
      </c>
    </row>
    <row r="59" spans="1:20">
      <c r="A59" s="87">
        <v>41309</v>
      </c>
      <c r="F59">
        <f t="shared" ca="1" si="1"/>
        <v>0</v>
      </c>
      <c r="G59">
        <f t="shared" ca="1" si="5"/>
        <v>0</v>
      </c>
      <c r="H59">
        <f t="shared" ca="1" si="5"/>
        <v>0</v>
      </c>
      <c r="I59">
        <f t="shared" ca="1" si="5"/>
        <v>0</v>
      </c>
      <c r="J59">
        <f t="shared" ca="1" si="5"/>
        <v>0</v>
      </c>
      <c r="K59">
        <f t="shared" ca="1" si="5"/>
        <v>0</v>
      </c>
      <c r="L59">
        <f t="shared" ca="1" si="5"/>
        <v>0</v>
      </c>
      <c r="M59">
        <f t="shared" ca="1" si="5"/>
        <v>0</v>
      </c>
      <c r="N59" s="34">
        <f t="shared" ca="1" si="5"/>
        <v>0</v>
      </c>
      <c r="O59" s="34">
        <f t="shared" ca="1" si="5"/>
        <v>0</v>
      </c>
      <c r="P59" s="34">
        <f t="shared" ca="1" si="5"/>
        <v>0</v>
      </c>
      <c r="Q59">
        <f t="shared" ca="1" si="5"/>
        <v>0</v>
      </c>
      <c r="R59">
        <f t="shared" ca="1" si="6"/>
        <v>0</v>
      </c>
      <c r="S59" s="34">
        <f t="shared" ca="1" si="4"/>
        <v>0</v>
      </c>
      <c r="T59">
        <f t="shared" ca="1" si="4"/>
        <v>0</v>
      </c>
    </row>
    <row r="60" spans="1:20">
      <c r="A60" s="88">
        <v>41310</v>
      </c>
      <c r="F60">
        <f t="shared" ca="1" si="1"/>
        <v>0</v>
      </c>
      <c r="G60">
        <f t="shared" ca="1" si="5"/>
        <v>0</v>
      </c>
      <c r="H60">
        <f t="shared" ca="1" si="5"/>
        <v>0</v>
      </c>
      <c r="I60">
        <f t="shared" ca="1" si="5"/>
        <v>0</v>
      </c>
      <c r="J60">
        <f t="shared" ca="1" si="5"/>
        <v>0</v>
      </c>
      <c r="K60">
        <f t="shared" ca="1" si="5"/>
        <v>0</v>
      </c>
      <c r="L60">
        <f t="shared" ca="1" si="5"/>
        <v>0</v>
      </c>
      <c r="M60">
        <f t="shared" ca="1" si="5"/>
        <v>0</v>
      </c>
      <c r="N60" s="34">
        <f t="shared" ca="1" si="5"/>
        <v>0</v>
      </c>
      <c r="O60" s="34">
        <f t="shared" ca="1" si="5"/>
        <v>0</v>
      </c>
      <c r="P60" s="34">
        <f t="shared" ca="1" si="5"/>
        <v>0</v>
      </c>
      <c r="Q60">
        <f t="shared" ca="1" si="5"/>
        <v>0</v>
      </c>
      <c r="R60">
        <f t="shared" ca="1" si="6"/>
        <v>0</v>
      </c>
      <c r="S60" s="34">
        <f t="shared" ca="1" si="4"/>
        <v>0</v>
      </c>
      <c r="T60">
        <f t="shared" ca="1" si="4"/>
        <v>0</v>
      </c>
    </row>
    <row r="61" spans="1:20">
      <c r="A61" s="90">
        <v>1</v>
      </c>
      <c r="F61">
        <f t="shared" ca="1" si="1"/>
        <v>0</v>
      </c>
      <c r="G61">
        <f t="shared" ca="1" si="5"/>
        <v>0</v>
      </c>
      <c r="H61">
        <f t="shared" ca="1" si="5"/>
        <v>0</v>
      </c>
      <c r="I61">
        <f t="shared" ca="1" si="5"/>
        <v>0</v>
      </c>
      <c r="J61">
        <f t="shared" ca="1" si="5"/>
        <v>0</v>
      </c>
      <c r="K61">
        <f t="shared" ca="1" si="5"/>
        <v>0</v>
      </c>
      <c r="L61">
        <f t="shared" ca="1" si="5"/>
        <v>0</v>
      </c>
      <c r="M61">
        <f t="shared" ca="1" si="5"/>
        <v>0</v>
      </c>
      <c r="N61" s="34">
        <f t="shared" ca="1" si="5"/>
        <v>0</v>
      </c>
      <c r="O61" s="34">
        <f t="shared" ca="1" si="5"/>
        <v>0</v>
      </c>
      <c r="P61" s="34">
        <f t="shared" ca="1" si="5"/>
        <v>0</v>
      </c>
      <c r="Q61">
        <f t="shared" ca="1" si="5"/>
        <v>0</v>
      </c>
      <c r="R61">
        <f t="shared" ca="1" si="6"/>
        <v>0</v>
      </c>
      <c r="S61" s="34">
        <f t="shared" ca="1" si="4"/>
        <v>0</v>
      </c>
      <c r="T61">
        <f t="shared" ca="1" si="4"/>
        <v>0</v>
      </c>
    </row>
    <row r="62" spans="1:20">
      <c r="A62" s="91" t="s">
        <v>405</v>
      </c>
      <c r="F62">
        <f t="shared" ca="1" si="1"/>
        <v>0</v>
      </c>
      <c r="G62">
        <f t="shared" ca="1" si="5"/>
        <v>0</v>
      </c>
      <c r="H62">
        <f t="shared" ca="1" si="5"/>
        <v>0</v>
      </c>
      <c r="I62">
        <f t="shared" ca="1" si="5"/>
        <v>0</v>
      </c>
      <c r="J62">
        <f t="shared" ca="1" si="5"/>
        <v>0</v>
      </c>
      <c r="K62">
        <f t="shared" ca="1" si="5"/>
        <v>0</v>
      </c>
      <c r="L62">
        <f t="shared" ca="1" si="5"/>
        <v>0</v>
      </c>
      <c r="M62">
        <f t="shared" ca="1" si="5"/>
        <v>0</v>
      </c>
      <c r="N62" s="34">
        <f t="shared" ca="1" si="5"/>
        <v>0</v>
      </c>
      <c r="O62" s="34">
        <f t="shared" ca="1" si="5"/>
        <v>0</v>
      </c>
      <c r="P62" s="34">
        <f t="shared" ca="1" si="5"/>
        <v>0</v>
      </c>
      <c r="Q62">
        <f t="shared" ca="1" si="5"/>
        <v>0</v>
      </c>
      <c r="R62">
        <f t="shared" ca="1" si="6"/>
        <v>0</v>
      </c>
      <c r="S62" s="34">
        <f t="shared" ca="1" si="4"/>
        <v>0</v>
      </c>
      <c r="T62">
        <f t="shared" ca="1" si="4"/>
        <v>0</v>
      </c>
    </row>
    <row r="63" spans="1:20">
      <c r="A63" s="128" t="s">
        <v>497</v>
      </c>
      <c r="F63">
        <f t="shared" ca="1" si="1"/>
        <v>0</v>
      </c>
      <c r="G63">
        <f t="shared" ca="1" si="5"/>
        <v>0</v>
      </c>
      <c r="H63">
        <f t="shared" ca="1" si="5"/>
        <v>0</v>
      </c>
      <c r="I63">
        <f t="shared" ca="1" si="5"/>
        <v>0</v>
      </c>
      <c r="J63">
        <f t="shared" ca="1" si="5"/>
        <v>0</v>
      </c>
      <c r="K63">
        <f t="shared" ref="G63:Q86" ca="1" si="7">OFFSET($A$1,$D$4+COLUMN()-$D$6+$D$2*(ROW()-$D$8),0)</f>
        <v>0</v>
      </c>
      <c r="L63">
        <f t="shared" ca="1" si="7"/>
        <v>0</v>
      </c>
      <c r="M63">
        <f t="shared" ca="1" si="7"/>
        <v>0</v>
      </c>
      <c r="N63" s="34">
        <f t="shared" ca="1" si="7"/>
        <v>0</v>
      </c>
      <c r="O63" s="34">
        <f t="shared" ca="1" si="7"/>
        <v>0</v>
      </c>
      <c r="P63" s="34">
        <f t="shared" ca="1" si="7"/>
        <v>0</v>
      </c>
      <c r="Q63">
        <f t="shared" ca="1" si="7"/>
        <v>0</v>
      </c>
      <c r="R63">
        <f t="shared" ca="1" si="6"/>
        <v>0</v>
      </c>
      <c r="S63" s="34">
        <f t="shared" ca="1" si="4"/>
        <v>0</v>
      </c>
      <c r="T63">
        <f t="shared" ca="1" si="4"/>
        <v>0</v>
      </c>
    </row>
    <row r="64" spans="1:20">
      <c r="A64" s="129">
        <v>24</v>
      </c>
      <c r="F64">
        <f t="shared" ca="1" si="1"/>
        <v>0</v>
      </c>
      <c r="G64">
        <f t="shared" ca="1" si="7"/>
        <v>0</v>
      </c>
      <c r="H64">
        <f t="shared" ca="1" si="7"/>
        <v>0</v>
      </c>
      <c r="I64">
        <f t="shared" ca="1" si="7"/>
        <v>0</v>
      </c>
      <c r="J64">
        <f t="shared" ca="1" si="7"/>
        <v>0</v>
      </c>
      <c r="K64">
        <f t="shared" ca="1" si="7"/>
        <v>0</v>
      </c>
      <c r="L64">
        <f t="shared" ca="1" si="7"/>
        <v>0</v>
      </c>
      <c r="M64">
        <f t="shared" ca="1" si="7"/>
        <v>0</v>
      </c>
      <c r="N64" s="34">
        <f t="shared" ca="1" si="7"/>
        <v>0</v>
      </c>
      <c r="O64" s="34">
        <f t="shared" ca="1" si="7"/>
        <v>0</v>
      </c>
      <c r="P64" s="34">
        <f t="shared" ca="1" si="7"/>
        <v>0</v>
      </c>
      <c r="Q64">
        <f t="shared" ca="1" si="7"/>
        <v>0</v>
      </c>
      <c r="R64">
        <f t="shared" ca="1" si="6"/>
        <v>0</v>
      </c>
      <c r="S64" s="34">
        <f t="shared" ca="1" si="4"/>
        <v>0</v>
      </c>
      <c r="T64">
        <f t="shared" ca="1" si="4"/>
        <v>0</v>
      </c>
    </row>
    <row r="65" spans="1:20">
      <c r="A65" s="78" t="s">
        <v>425</v>
      </c>
      <c r="F65">
        <f t="shared" ca="1" si="1"/>
        <v>0</v>
      </c>
      <c r="G65">
        <f t="shared" ca="1" si="7"/>
        <v>0</v>
      </c>
      <c r="H65">
        <f t="shared" ca="1" si="7"/>
        <v>0</v>
      </c>
      <c r="I65">
        <f t="shared" ca="1" si="7"/>
        <v>0</v>
      </c>
      <c r="J65">
        <f t="shared" ca="1" si="7"/>
        <v>0</v>
      </c>
      <c r="K65">
        <f t="shared" ca="1" si="7"/>
        <v>0</v>
      </c>
      <c r="L65">
        <f t="shared" ca="1" si="7"/>
        <v>0</v>
      </c>
      <c r="M65">
        <f t="shared" ca="1" si="7"/>
        <v>0</v>
      </c>
      <c r="N65" s="34">
        <f t="shared" ca="1" si="7"/>
        <v>0</v>
      </c>
      <c r="O65" s="34">
        <f t="shared" ca="1" si="7"/>
        <v>0</v>
      </c>
      <c r="P65" s="34">
        <f t="shared" ca="1" si="7"/>
        <v>0</v>
      </c>
      <c r="Q65">
        <f t="shared" ca="1" si="7"/>
        <v>0</v>
      </c>
      <c r="R65">
        <f t="shared" ca="1" si="6"/>
        <v>0</v>
      </c>
      <c r="S65" s="34">
        <f t="shared" ca="1" si="4"/>
        <v>0</v>
      </c>
      <c r="T65">
        <f t="shared" ca="1" si="4"/>
        <v>0</v>
      </c>
    </row>
    <row r="66" spans="1:20">
      <c r="A66" s="79" t="s">
        <v>147</v>
      </c>
      <c r="F66">
        <f t="shared" ca="1" si="1"/>
        <v>0</v>
      </c>
      <c r="G66">
        <f t="shared" ca="1" si="7"/>
        <v>0</v>
      </c>
      <c r="H66">
        <f t="shared" ca="1" si="7"/>
        <v>0</v>
      </c>
      <c r="I66">
        <f t="shared" ca="1" si="7"/>
        <v>0</v>
      </c>
      <c r="J66">
        <f t="shared" ca="1" si="7"/>
        <v>0</v>
      </c>
      <c r="K66">
        <f t="shared" ca="1" si="7"/>
        <v>0</v>
      </c>
      <c r="L66">
        <f t="shared" ca="1" si="7"/>
        <v>0</v>
      </c>
      <c r="M66">
        <f t="shared" ca="1" si="7"/>
        <v>0</v>
      </c>
      <c r="N66" s="34">
        <f t="shared" ca="1" si="7"/>
        <v>0</v>
      </c>
      <c r="O66" s="34">
        <f t="shared" ca="1" si="7"/>
        <v>0</v>
      </c>
      <c r="P66" s="34">
        <f t="shared" ca="1" si="7"/>
        <v>0</v>
      </c>
      <c r="Q66">
        <f t="shared" ca="1" si="7"/>
        <v>0</v>
      </c>
      <c r="R66">
        <f t="shared" ca="1" si="6"/>
        <v>0</v>
      </c>
      <c r="S66" s="34">
        <f t="shared" ca="1" si="4"/>
        <v>0</v>
      </c>
      <c r="T66">
        <f t="shared" ca="1" si="4"/>
        <v>0</v>
      </c>
    </row>
    <row r="67" spans="1:20">
      <c r="A67" s="80" t="s">
        <v>435</v>
      </c>
      <c r="F67">
        <f t="shared" ref="F67:F130" ca="1" si="8">IF(F66="(空白)","(空白)",OFFSET($A$1,$D$4+COLUMN()-$D$6+$D$2*(ROW()-$D$8),0))</f>
        <v>0</v>
      </c>
      <c r="G67">
        <f t="shared" ca="1" si="7"/>
        <v>0</v>
      </c>
      <c r="H67">
        <f t="shared" ca="1" si="7"/>
        <v>0</v>
      </c>
      <c r="I67">
        <f t="shared" ca="1" si="7"/>
        <v>0</v>
      </c>
      <c r="J67">
        <f t="shared" ca="1" si="7"/>
        <v>0</v>
      </c>
      <c r="K67">
        <f t="shared" ca="1" si="7"/>
        <v>0</v>
      </c>
      <c r="L67">
        <f t="shared" ca="1" si="7"/>
        <v>0</v>
      </c>
      <c r="M67">
        <f t="shared" ca="1" si="7"/>
        <v>0</v>
      </c>
      <c r="N67" s="34">
        <f t="shared" ca="1" si="7"/>
        <v>0</v>
      </c>
      <c r="O67" s="34">
        <f t="shared" ca="1" si="7"/>
        <v>0</v>
      </c>
      <c r="P67" s="34">
        <f t="shared" ca="1" si="7"/>
        <v>0</v>
      </c>
      <c r="Q67">
        <f t="shared" ca="1" si="7"/>
        <v>0</v>
      </c>
      <c r="R67">
        <f t="shared" ca="1" si="6"/>
        <v>0</v>
      </c>
      <c r="S67" s="34">
        <f t="shared" ca="1" si="4"/>
        <v>0</v>
      </c>
      <c r="T67">
        <f t="shared" ca="1" si="4"/>
        <v>0</v>
      </c>
    </row>
    <row r="68" spans="1:20">
      <c r="A68" s="81">
        <v>3</v>
      </c>
      <c r="F68">
        <f t="shared" ca="1" si="8"/>
        <v>0</v>
      </c>
      <c r="G68">
        <f t="shared" ca="1" si="7"/>
        <v>0</v>
      </c>
      <c r="H68">
        <f t="shared" ca="1" si="7"/>
        <v>0</v>
      </c>
      <c r="I68">
        <f t="shared" ca="1" si="7"/>
        <v>0</v>
      </c>
      <c r="J68">
        <f t="shared" ca="1" si="7"/>
        <v>0</v>
      </c>
      <c r="K68">
        <f t="shared" ca="1" si="7"/>
        <v>0</v>
      </c>
      <c r="L68">
        <f t="shared" ca="1" si="7"/>
        <v>0</v>
      </c>
      <c r="M68">
        <f t="shared" ca="1" si="7"/>
        <v>0</v>
      </c>
      <c r="N68" s="34">
        <f t="shared" ca="1" si="7"/>
        <v>0</v>
      </c>
      <c r="O68" s="34">
        <f t="shared" ca="1" si="7"/>
        <v>0</v>
      </c>
      <c r="P68" s="34">
        <f t="shared" ca="1" si="7"/>
        <v>0</v>
      </c>
      <c r="Q68">
        <f t="shared" ca="1" si="7"/>
        <v>0</v>
      </c>
      <c r="R68">
        <f t="shared" ca="1" si="6"/>
        <v>0</v>
      </c>
      <c r="S68" s="34">
        <f t="shared" ca="1" si="4"/>
        <v>0</v>
      </c>
      <c r="T68">
        <f t="shared" ca="1" si="4"/>
        <v>0</v>
      </c>
    </row>
    <row r="69" spans="1:20">
      <c r="A69" s="82" t="s">
        <v>347</v>
      </c>
      <c r="F69">
        <f t="shared" ca="1" si="8"/>
        <v>0</v>
      </c>
      <c r="G69">
        <f t="shared" ca="1" si="7"/>
        <v>0</v>
      </c>
      <c r="H69">
        <f t="shared" ca="1" si="7"/>
        <v>0</v>
      </c>
      <c r="I69">
        <f t="shared" ca="1" si="7"/>
        <v>0</v>
      </c>
      <c r="J69">
        <f t="shared" ca="1" si="7"/>
        <v>0</v>
      </c>
      <c r="K69">
        <f t="shared" ca="1" si="7"/>
        <v>0</v>
      </c>
      <c r="L69">
        <f t="shared" ca="1" si="7"/>
        <v>0</v>
      </c>
      <c r="M69">
        <f t="shared" ca="1" si="7"/>
        <v>0</v>
      </c>
      <c r="N69" s="34">
        <f t="shared" ca="1" si="7"/>
        <v>0</v>
      </c>
      <c r="O69" s="34">
        <f t="shared" ca="1" si="7"/>
        <v>0</v>
      </c>
      <c r="P69" s="34">
        <f t="shared" ca="1" si="7"/>
        <v>0</v>
      </c>
      <c r="Q69">
        <f t="shared" ca="1" si="7"/>
        <v>0</v>
      </c>
      <c r="R69">
        <f t="shared" ca="1" si="6"/>
        <v>0</v>
      </c>
      <c r="S69" s="34">
        <f t="shared" ca="1" si="4"/>
        <v>0</v>
      </c>
      <c r="T69">
        <f t="shared" ca="1" si="4"/>
        <v>0</v>
      </c>
    </row>
    <row r="70" spans="1:20">
      <c r="A70" s="83" t="s">
        <v>405</v>
      </c>
      <c r="F70">
        <f t="shared" ca="1" si="8"/>
        <v>0</v>
      </c>
      <c r="G70">
        <f t="shared" ca="1" si="7"/>
        <v>0</v>
      </c>
      <c r="H70">
        <f t="shared" ca="1" si="7"/>
        <v>0</v>
      </c>
      <c r="I70">
        <f t="shared" ca="1" si="7"/>
        <v>0</v>
      </c>
      <c r="J70">
        <f t="shared" ca="1" si="7"/>
        <v>0</v>
      </c>
      <c r="K70">
        <f t="shared" ca="1" si="7"/>
        <v>0</v>
      </c>
      <c r="L70">
        <f t="shared" ca="1" si="7"/>
        <v>0</v>
      </c>
      <c r="M70">
        <f t="shared" ca="1" si="7"/>
        <v>0</v>
      </c>
      <c r="N70" s="34">
        <f t="shared" ca="1" si="7"/>
        <v>0</v>
      </c>
      <c r="O70" s="34">
        <f t="shared" ca="1" si="7"/>
        <v>0</v>
      </c>
      <c r="P70" s="34">
        <f t="shared" ca="1" si="7"/>
        <v>0</v>
      </c>
      <c r="Q70">
        <f t="shared" ca="1" si="7"/>
        <v>0</v>
      </c>
      <c r="R70">
        <f t="shared" ca="1" si="6"/>
        <v>0</v>
      </c>
      <c r="S70" s="34">
        <f t="shared" ca="1" si="4"/>
        <v>0</v>
      </c>
      <c r="T70">
        <f t="shared" ca="1" si="4"/>
        <v>0</v>
      </c>
    </row>
    <row r="71" spans="1:20">
      <c r="A71" s="84" t="s">
        <v>276</v>
      </c>
      <c r="F71">
        <f t="shared" ca="1" si="8"/>
        <v>0</v>
      </c>
      <c r="G71">
        <f t="shared" ca="1" si="7"/>
        <v>0</v>
      </c>
      <c r="H71">
        <f t="shared" ca="1" si="7"/>
        <v>0</v>
      </c>
      <c r="I71">
        <f t="shared" ca="1" si="7"/>
        <v>0</v>
      </c>
      <c r="J71">
        <f t="shared" ca="1" si="7"/>
        <v>0</v>
      </c>
      <c r="K71">
        <f t="shared" ca="1" si="7"/>
        <v>0</v>
      </c>
      <c r="L71">
        <f t="shared" ca="1" si="7"/>
        <v>0</v>
      </c>
      <c r="M71">
        <f t="shared" ca="1" si="7"/>
        <v>0</v>
      </c>
      <c r="N71" s="34">
        <f t="shared" ca="1" si="7"/>
        <v>0</v>
      </c>
      <c r="O71" s="34">
        <f t="shared" ca="1" si="7"/>
        <v>0</v>
      </c>
      <c r="P71" s="34">
        <f t="shared" ca="1" si="7"/>
        <v>0</v>
      </c>
      <c r="Q71">
        <f t="shared" ca="1" si="7"/>
        <v>0</v>
      </c>
      <c r="R71">
        <f t="shared" ca="1" si="6"/>
        <v>0</v>
      </c>
      <c r="S71" s="34">
        <f t="shared" ca="1" si="4"/>
        <v>0</v>
      </c>
      <c r="T71">
        <f t="shared" ca="1" si="4"/>
        <v>0</v>
      </c>
    </row>
    <row r="72" spans="1:20">
      <c r="A72" s="85">
        <v>1</v>
      </c>
      <c r="F72">
        <f t="shared" ca="1" si="8"/>
        <v>0</v>
      </c>
      <c r="G72">
        <f t="shared" ca="1" si="7"/>
        <v>0</v>
      </c>
      <c r="H72">
        <f t="shared" ca="1" si="7"/>
        <v>0</v>
      </c>
      <c r="I72">
        <f t="shared" ca="1" si="7"/>
        <v>0</v>
      </c>
      <c r="J72">
        <f t="shared" ca="1" si="7"/>
        <v>0</v>
      </c>
      <c r="K72">
        <f t="shared" ca="1" si="7"/>
        <v>0</v>
      </c>
      <c r="L72">
        <f t="shared" ca="1" si="7"/>
        <v>0</v>
      </c>
      <c r="M72">
        <f t="shared" ca="1" si="7"/>
        <v>0</v>
      </c>
      <c r="N72" s="34">
        <f t="shared" ca="1" si="7"/>
        <v>0</v>
      </c>
      <c r="O72" s="34">
        <f t="shared" ca="1" si="7"/>
        <v>0</v>
      </c>
      <c r="P72" s="34">
        <f t="shared" ca="1" si="7"/>
        <v>0</v>
      </c>
      <c r="Q72">
        <f t="shared" ca="1" si="7"/>
        <v>0</v>
      </c>
      <c r="R72">
        <f t="shared" ca="1" si="6"/>
        <v>0</v>
      </c>
      <c r="S72" s="34">
        <f t="shared" ca="1" si="4"/>
        <v>0</v>
      </c>
      <c r="T72">
        <f t="shared" ca="1" si="4"/>
        <v>0</v>
      </c>
    </row>
    <row r="73" spans="1:20">
      <c r="A73" s="86" t="s">
        <v>405</v>
      </c>
      <c r="F73">
        <f t="shared" ca="1" si="8"/>
        <v>0</v>
      </c>
      <c r="G73">
        <f t="shared" ca="1" si="7"/>
        <v>0</v>
      </c>
      <c r="H73">
        <f t="shared" ca="1" si="7"/>
        <v>0</v>
      </c>
      <c r="I73">
        <f t="shared" ca="1" si="7"/>
        <v>0</v>
      </c>
      <c r="J73">
        <f t="shared" ca="1" si="7"/>
        <v>0</v>
      </c>
      <c r="K73">
        <f t="shared" ca="1" si="7"/>
        <v>0</v>
      </c>
      <c r="L73">
        <f t="shared" ca="1" si="7"/>
        <v>0</v>
      </c>
      <c r="M73">
        <f t="shared" ca="1" si="7"/>
        <v>0</v>
      </c>
      <c r="N73" s="34">
        <f t="shared" ca="1" si="7"/>
        <v>0</v>
      </c>
      <c r="O73" s="34">
        <f t="shared" ca="1" si="7"/>
        <v>0</v>
      </c>
      <c r="P73" s="34">
        <f t="shared" ca="1" si="7"/>
        <v>0</v>
      </c>
      <c r="Q73">
        <f t="shared" ca="1" si="7"/>
        <v>0</v>
      </c>
      <c r="R73">
        <f t="shared" ca="1" si="6"/>
        <v>0</v>
      </c>
      <c r="S73" s="34">
        <f t="shared" ca="1" si="4"/>
        <v>0</v>
      </c>
      <c r="T73">
        <f t="shared" ca="1" si="4"/>
        <v>0</v>
      </c>
    </row>
    <row r="74" spans="1:20">
      <c r="A74" s="87">
        <v>41310</v>
      </c>
      <c r="F74">
        <f t="shared" ca="1" si="8"/>
        <v>0</v>
      </c>
      <c r="G74">
        <f t="shared" ca="1" si="7"/>
        <v>0</v>
      </c>
      <c r="H74">
        <f t="shared" ca="1" si="7"/>
        <v>0</v>
      </c>
      <c r="I74">
        <f t="shared" ca="1" si="7"/>
        <v>0</v>
      </c>
      <c r="J74">
        <f t="shared" ca="1" si="7"/>
        <v>0</v>
      </c>
      <c r="K74">
        <f t="shared" ca="1" si="7"/>
        <v>0</v>
      </c>
      <c r="L74">
        <f t="shared" ca="1" si="7"/>
        <v>0</v>
      </c>
      <c r="M74">
        <f t="shared" ca="1" si="7"/>
        <v>0</v>
      </c>
      <c r="N74" s="34">
        <f t="shared" ca="1" si="7"/>
        <v>0</v>
      </c>
      <c r="O74" s="34">
        <f t="shared" ca="1" si="7"/>
        <v>0</v>
      </c>
      <c r="P74" s="34">
        <f t="shared" ca="1" si="7"/>
        <v>0</v>
      </c>
      <c r="Q74">
        <f t="shared" ca="1" si="7"/>
        <v>0</v>
      </c>
      <c r="R74">
        <f t="shared" ca="1" si="6"/>
        <v>0</v>
      </c>
      <c r="S74" s="34">
        <f t="shared" ca="1" si="4"/>
        <v>0</v>
      </c>
      <c r="T74">
        <f t="shared" ca="1" si="4"/>
        <v>0</v>
      </c>
    </row>
    <row r="75" spans="1:20">
      <c r="A75" s="88">
        <v>41311</v>
      </c>
      <c r="F75">
        <f t="shared" ca="1" si="8"/>
        <v>0</v>
      </c>
      <c r="G75">
        <f t="shared" ca="1" si="7"/>
        <v>0</v>
      </c>
      <c r="H75">
        <f t="shared" ca="1" si="7"/>
        <v>0</v>
      </c>
      <c r="I75">
        <f t="shared" ca="1" si="7"/>
        <v>0</v>
      </c>
      <c r="J75">
        <f t="shared" ca="1" si="7"/>
        <v>0</v>
      </c>
      <c r="K75">
        <f t="shared" ca="1" si="7"/>
        <v>0</v>
      </c>
      <c r="L75">
        <f t="shared" ca="1" si="7"/>
        <v>0</v>
      </c>
      <c r="M75">
        <f t="shared" ca="1" si="7"/>
        <v>0</v>
      </c>
      <c r="N75" s="34">
        <f t="shared" ca="1" si="7"/>
        <v>0</v>
      </c>
      <c r="O75" s="34">
        <f t="shared" ca="1" si="7"/>
        <v>0</v>
      </c>
      <c r="P75" s="34">
        <f t="shared" ca="1" si="7"/>
        <v>0</v>
      </c>
      <c r="Q75">
        <f t="shared" ca="1" si="7"/>
        <v>0</v>
      </c>
      <c r="R75">
        <f t="shared" ca="1" si="6"/>
        <v>0</v>
      </c>
      <c r="S75" s="34">
        <f t="shared" ca="1" si="4"/>
        <v>0</v>
      </c>
      <c r="T75">
        <f t="shared" ca="1" si="4"/>
        <v>0</v>
      </c>
    </row>
    <row r="76" spans="1:20">
      <c r="A76" s="90">
        <v>0.3</v>
      </c>
      <c r="F76">
        <f t="shared" ca="1" si="8"/>
        <v>0</v>
      </c>
      <c r="G76">
        <f t="shared" ca="1" si="7"/>
        <v>0</v>
      </c>
      <c r="H76">
        <f t="shared" ca="1" si="7"/>
        <v>0</v>
      </c>
      <c r="I76">
        <f t="shared" ca="1" si="7"/>
        <v>0</v>
      </c>
      <c r="J76">
        <f t="shared" ca="1" si="7"/>
        <v>0</v>
      </c>
      <c r="K76">
        <f t="shared" ca="1" si="7"/>
        <v>0</v>
      </c>
      <c r="L76">
        <f t="shared" ca="1" si="7"/>
        <v>0</v>
      </c>
      <c r="M76">
        <f t="shared" ca="1" si="7"/>
        <v>0</v>
      </c>
      <c r="N76" s="34">
        <f t="shared" ca="1" si="7"/>
        <v>0</v>
      </c>
      <c r="O76" s="34">
        <f t="shared" ca="1" si="7"/>
        <v>0</v>
      </c>
      <c r="P76" s="34">
        <f t="shared" ca="1" si="7"/>
        <v>0</v>
      </c>
      <c r="Q76">
        <f t="shared" ca="1" si="7"/>
        <v>0</v>
      </c>
      <c r="R76">
        <f t="shared" ca="1" si="6"/>
        <v>0</v>
      </c>
      <c r="S76" s="34">
        <f t="shared" ca="1" si="4"/>
        <v>0</v>
      </c>
      <c r="T76">
        <f t="shared" ca="1" si="4"/>
        <v>0</v>
      </c>
    </row>
    <row r="77" spans="1:20">
      <c r="A77" s="91" t="s">
        <v>412</v>
      </c>
      <c r="F77">
        <f t="shared" ca="1" si="8"/>
        <v>0</v>
      </c>
      <c r="G77">
        <f t="shared" ca="1" si="7"/>
        <v>0</v>
      </c>
      <c r="H77">
        <f t="shared" ca="1" si="7"/>
        <v>0</v>
      </c>
      <c r="I77">
        <f t="shared" ca="1" si="7"/>
        <v>0</v>
      </c>
      <c r="J77">
        <f t="shared" ca="1" si="7"/>
        <v>0</v>
      </c>
      <c r="K77">
        <f t="shared" ca="1" si="7"/>
        <v>0</v>
      </c>
      <c r="L77">
        <f t="shared" ca="1" si="7"/>
        <v>0</v>
      </c>
      <c r="M77">
        <f t="shared" ca="1" si="7"/>
        <v>0</v>
      </c>
      <c r="N77" s="34">
        <f t="shared" ca="1" si="7"/>
        <v>0</v>
      </c>
      <c r="O77" s="34">
        <f t="shared" ca="1" si="7"/>
        <v>0</v>
      </c>
      <c r="P77" s="34">
        <f t="shared" ca="1" si="7"/>
        <v>0</v>
      </c>
      <c r="Q77">
        <f t="shared" ca="1" si="7"/>
        <v>0</v>
      </c>
      <c r="R77">
        <f t="shared" ca="1" si="6"/>
        <v>0</v>
      </c>
      <c r="S77" s="34">
        <f t="shared" ca="1" si="4"/>
        <v>0</v>
      </c>
      <c r="T77">
        <f t="shared" ca="1" si="4"/>
        <v>0</v>
      </c>
    </row>
    <row r="78" spans="1:20">
      <c r="A78" s="128" t="s">
        <v>497</v>
      </c>
      <c r="F78">
        <f t="shared" ca="1" si="8"/>
        <v>0</v>
      </c>
      <c r="G78">
        <f t="shared" ca="1" si="7"/>
        <v>0</v>
      </c>
      <c r="H78">
        <f t="shared" ca="1" si="7"/>
        <v>0</v>
      </c>
      <c r="I78">
        <f t="shared" ca="1" si="7"/>
        <v>0</v>
      </c>
      <c r="J78">
        <f t="shared" ca="1" si="7"/>
        <v>0</v>
      </c>
      <c r="K78">
        <f t="shared" ca="1" si="7"/>
        <v>0</v>
      </c>
      <c r="L78">
        <f t="shared" ca="1" si="7"/>
        <v>0</v>
      </c>
      <c r="M78">
        <f t="shared" ca="1" si="7"/>
        <v>0</v>
      </c>
      <c r="N78" s="34">
        <f t="shared" ca="1" si="7"/>
        <v>0</v>
      </c>
      <c r="O78" s="34">
        <f t="shared" ca="1" si="7"/>
        <v>0</v>
      </c>
      <c r="P78" s="34">
        <f t="shared" ca="1" si="7"/>
        <v>0</v>
      </c>
      <c r="Q78">
        <f t="shared" ca="1" si="7"/>
        <v>0</v>
      </c>
      <c r="R78">
        <f t="shared" ca="1" si="6"/>
        <v>0</v>
      </c>
      <c r="S78" s="34">
        <f t="shared" ca="1" si="4"/>
        <v>0</v>
      </c>
      <c r="T78">
        <f t="shared" ca="1" si="4"/>
        <v>0</v>
      </c>
    </row>
    <row r="79" spans="1:20">
      <c r="A79" s="129">
        <v>24</v>
      </c>
      <c r="F79">
        <f t="shared" ca="1" si="8"/>
        <v>0</v>
      </c>
      <c r="G79">
        <f t="shared" ca="1" si="7"/>
        <v>0</v>
      </c>
      <c r="H79">
        <f t="shared" ca="1" si="7"/>
        <v>0</v>
      </c>
      <c r="I79">
        <f t="shared" ca="1" si="7"/>
        <v>0</v>
      </c>
      <c r="J79">
        <f t="shared" ca="1" si="7"/>
        <v>0</v>
      </c>
      <c r="K79">
        <f t="shared" ca="1" si="7"/>
        <v>0</v>
      </c>
      <c r="L79">
        <f t="shared" ca="1" si="7"/>
        <v>0</v>
      </c>
      <c r="M79">
        <f t="shared" ca="1" si="7"/>
        <v>0</v>
      </c>
      <c r="N79" s="34">
        <f t="shared" ca="1" si="7"/>
        <v>0</v>
      </c>
      <c r="O79" s="34">
        <f t="shared" ca="1" si="7"/>
        <v>0</v>
      </c>
      <c r="P79" s="34">
        <f t="shared" ca="1" si="7"/>
        <v>0</v>
      </c>
      <c r="Q79">
        <f t="shared" ca="1" si="7"/>
        <v>0</v>
      </c>
      <c r="R79">
        <f t="shared" ca="1" si="6"/>
        <v>0</v>
      </c>
      <c r="S79" s="34">
        <f t="shared" ca="1" si="4"/>
        <v>0</v>
      </c>
      <c r="T79">
        <f t="shared" ca="1" si="4"/>
        <v>0</v>
      </c>
    </row>
    <row r="80" spans="1:20">
      <c r="A80" s="78" t="s">
        <v>426</v>
      </c>
      <c r="F80">
        <f t="shared" ca="1" si="8"/>
        <v>0</v>
      </c>
      <c r="G80">
        <f t="shared" ca="1" si="7"/>
        <v>0</v>
      </c>
      <c r="H80">
        <f t="shared" ca="1" si="7"/>
        <v>0</v>
      </c>
      <c r="I80">
        <f t="shared" ca="1" si="7"/>
        <v>0</v>
      </c>
      <c r="J80">
        <f t="shared" ca="1" si="7"/>
        <v>0</v>
      </c>
      <c r="K80">
        <f t="shared" ca="1" si="7"/>
        <v>0</v>
      </c>
      <c r="L80">
        <f t="shared" ca="1" si="7"/>
        <v>0</v>
      </c>
      <c r="M80">
        <f t="shared" ca="1" si="7"/>
        <v>0</v>
      </c>
      <c r="N80" s="34">
        <f t="shared" ca="1" si="7"/>
        <v>0</v>
      </c>
      <c r="O80" s="34">
        <f t="shared" ca="1" si="7"/>
        <v>0</v>
      </c>
      <c r="P80" s="34">
        <f t="shared" ca="1" si="7"/>
        <v>0</v>
      </c>
      <c r="Q80">
        <f t="shared" ca="1" si="7"/>
        <v>0</v>
      </c>
      <c r="R80">
        <f t="shared" ca="1" si="6"/>
        <v>0</v>
      </c>
      <c r="S80" s="34">
        <f t="shared" ca="1" si="4"/>
        <v>0</v>
      </c>
      <c r="T80">
        <f t="shared" ca="1" si="4"/>
        <v>0</v>
      </c>
    </row>
    <row r="81" spans="1:20">
      <c r="A81" s="79" t="s">
        <v>147</v>
      </c>
      <c r="F81">
        <f t="shared" ca="1" si="8"/>
        <v>0</v>
      </c>
      <c r="G81">
        <f t="shared" ca="1" si="7"/>
        <v>0</v>
      </c>
      <c r="H81">
        <f t="shared" ca="1" si="7"/>
        <v>0</v>
      </c>
      <c r="I81">
        <f t="shared" ca="1" si="7"/>
        <v>0</v>
      </c>
      <c r="J81">
        <f t="shared" ca="1" si="7"/>
        <v>0</v>
      </c>
      <c r="K81">
        <f t="shared" ca="1" si="7"/>
        <v>0</v>
      </c>
      <c r="L81">
        <f t="shared" ca="1" si="7"/>
        <v>0</v>
      </c>
      <c r="M81">
        <f t="shared" ca="1" si="7"/>
        <v>0</v>
      </c>
      <c r="N81" s="34">
        <f t="shared" ca="1" si="7"/>
        <v>0</v>
      </c>
      <c r="O81" s="34">
        <f t="shared" ca="1" si="7"/>
        <v>0</v>
      </c>
      <c r="P81" s="34">
        <f t="shared" ca="1" si="7"/>
        <v>0</v>
      </c>
      <c r="Q81">
        <f t="shared" ca="1" si="7"/>
        <v>0</v>
      </c>
      <c r="R81">
        <f t="shared" ca="1" si="6"/>
        <v>0</v>
      </c>
      <c r="S81" s="34">
        <f t="shared" ca="1" si="4"/>
        <v>0</v>
      </c>
      <c r="T81">
        <f t="shared" ca="1" si="4"/>
        <v>0</v>
      </c>
    </row>
    <row r="82" spans="1:20">
      <c r="A82" s="80" t="s">
        <v>437</v>
      </c>
      <c r="F82">
        <f t="shared" ca="1" si="8"/>
        <v>0</v>
      </c>
      <c r="G82">
        <f t="shared" ca="1" si="7"/>
        <v>0</v>
      </c>
      <c r="H82">
        <f t="shared" ca="1" si="7"/>
        <v>0</v>
      </c>
      <c r="I82">
        <f t="shared" ca="1" si="7"/>
        <v>0</v>
      </c>
      <c r="J82">
        <f t="shared" ca="1" si="7"/>
        <v>0</v>
      </c>
      <c r="K82">
        <f t="shared" ca="1" si="7"/>
        <v>0</v>
      </c>
      <c r="L82">
        <f t="shared" ca="1" si="7"/>
        <v>0</v>
      </c>
      <c r="M82">
        <f t="shared" ca="1" si="7"/>
        <v>0</v>
      </c>
      <c r="N82" s="34">
        <f t="shared" ca="1" si="7"/>
        <v>0</v>
      </c>
      <c r="O82" s="34">
        <f t="shared" ca="1" si="7"/>
        <v>0</v>
      </c>
      <c r="P82" s="34">
        <f t="shared" ca="1" si="7"/>
        <v>0</v>
      </c>
      <c r="Q82">
        <f t="shared" ca="1" si="7"/>
        <v>0</v>
      </c>
      <c r="R82">
        <f t="shared" ca="1" si="6"/>
        <v>0</v>
      </c>
      <c r="S82" s="34">
        <f t="shared" ca="1" si="4"/>
        <v>0</v>
      </c>
      <c r="T82">
        <f t="shared" ca="1" si="4"/>
        <v>0</v>
      </c>
    </row>
    <row r="83" spans="1:20">
      <c r="A83" s="81">
        <v>3</v>
      </c>
      <c r="F83">
        <f t="shared" ca="1" si="8"/>
        <v>0</v>
      </c>
      <c r="G83">
        <f t="shared" ca="1" si="7"/>
        <v>0</v>
      </c>
      <c r="H83">
        <f t="shared" ca="1" si="7"/>
        <v>0</v>
      </c>
      <c r="I83">
        <f t="shared" ca="1" si="7"/>
        <v>0</v>
      </c>
      <c r="J83">
        <f t="shared" ca="1" si="7"/>
        <v>0</v>
      </c>
      <c r="K83">
        <f t="shared" ca="1" si="7"/>
        <v>0</v>
      </c>
      <c r="L83">
        <f t="shared" ca="1" si="7"/>
        <v>0</v>
      </c>
      <c r="M83">
        <f t="shared" ca="1" si="7"/>
        <v>0</v>
      </c>
      <c r="N83" s="34">
        <f t="shared" ca="1" si="7"/>
        <v>0</v>
      </c>
      <c r="O83" s="34">
        <f t="shared" ca="1" si="7"/>
        <v>0</v>
      </c>
      <c r="P83" s="34">
        <f t="shared" ca="1" si="7"/>
        <v>0</v>
      </c>
      <c r="Q83">
        <f t="shared" ca="1" si="7"/>
        <v>0</v>
      </c>
      <c r="R83">
        <f t="shared" ca="1" si="6"/>
        <v>0</v>
      </c>
      <c r="S83" s="34">
        <f t="shared" ca="1" si="6"/>
        <v>0</v>
      </c>
      <c r="T83">
        <f t="shared" ca="1" si="6"/>
        <v>0</v>
      </c>
    </row>
    <row r="84" spans="1:20">
      <c r="A84" s="82" t="s">
        <v>347</v>
      </c>
      <c r="F84">
        <f t="shared" ca="1" si="8"/>
        <v>0</v>
      </c>
      <c r="G84">
        <f t="shared" ca="1" si="7"/>
        <v>0</v>
      </c>
      <c r="H84">
        <f t="shared" ca="1" si="7"/>
        <v>0</v>
      </c>
      <c r="I84">
        <f t="shared" ca="1" si="7"/>
        <v>0</v>
      </c>
      <c r="J84">
        <f t="shared" ca="1" si="7"/>
        <v>0</v>
      </c>
      <c r="K84">
        <f t="shared" ca="1" si="7"/>
        <v>0</v>
      </c>
      <c r="L84">
        <f t="shared" ca="1" si="7"/>
        <v>0</v>
      </c>
      <c r="M84">
        <f t="shared" ca="1" si="7"/>
        <v>0</v>
      </c>
      <c r="N84" s="34">
        <f t="shared" ca="1" si="7"/>
        <v>0</v>
      </c>
      <c r="O84" s="34">
        <f t="shared" ca="1" si="7"/>
        <v>0</v>
      </c>
      <c r="P84" s="34">
        <f t="shared" ca="1" si="7"/>
        <v>0</v>
      </c>
      <c r="Q84">
        <f t="shared" ca="1" si="7"/>
        <v>0</v>
      </c>
      <c r="R84">
        <f t="shared" ca="1" si="6"/>
        <v>0</v>
      </c>
      <c r="S84" s="34">
        <f t="shared" ca="1" si="6"/>
        <v>0</v>
      </c>
      <c r="T84">
        <f t="shared" ca="1" si="6"/>
        <v>0</v>
      </c>
    </row>
    <row r="85" spans="1:20">
      <c r="A85" s="83" t="s">
        <v>405</v>
      </c>
      <c r="F85">
        <f t="shared" ca="1" si="8"/>
        <v>0</v>
      </c>
      <c r="G85">
        <f t="shared" ca="1" si="7"/>
        <v>0</v>
      </c>
      <c r="H85">
        <f t="shared" ca="1" si="7"/>
        <v>0</v>
      </c>
      <c r="I85">
        <f t="shared" ca="1" si="7"/>
        <v>0</v>
      </c>
      <c r="J85">
        <f t="shared" ca="1" si="7"/>
        <v>0</v>
      </c>
      <c r="K85">
        <f t="shared" ca="1" si="7"/>
        <v>0</v>
      </c>
      <c r="L85">
        <f t="shared" ca="1" si="7"/>
        <v>0</v>
      </c>
      <c r="M85">
        <f t="shared" ca="1" si="7"/>
        <v>0</v>
      </c>
      <c r="N85" s="34">
        <f t="shared" ca="1" si="7"/>
        <v>0</v>
      </c>
      <c r="O85" s="34">
        <f t="shared" ca="1" si="7"/>
        <v>0</v>
      </c>
      <c r="P85" s="34">
        <f t="shared" ca="1" si="7"/>
        <v>0</v>
      </c>
      <c r="Q85">
        <f t="shared" ca="1" si="7"/>
        <v>0</v>
      </c>
      <c r="R85">
        <f t="shared" ca="1" si="6"/>
        <v>0</v>
      </c>
      <c r="S85" s="34">
        <f t="shared" ca="1" si="6"/>
        <v>0</v>
      </c>
      <c r="T85">
        <f t="shared" ca="1" si="6"/>
        <v>0</v>
      </c>
    </row>
    <row r="86" spans="1:20">
      <c r="A86" s="84" t="s">
        <v>276</v>
      </c>
      <c r="F86">
        <f t="shared" ca="1" si="8"/>
        <v>0</v>
      </c>
      <c r="G86">
        <f t="shared" ca="1" si="7"/>
        <v>0</v>
      </c>
      <c r="H86">
        <f t="shared" ca="1" si="7"/>
        <v>0</v>
      </c>
      <c r="I86">
        <f t="shared" ca="1" si="7"/>
        <v>0</v>
      </c>
      <c r="J86">
        <f t="shared" ca="1" si="7"/>
        <v>0</v>
      </c>
      <c r="K86">
        <f t="shared" ca="1" si="7"/>
        <v>0</v>
      </c>
      <c r="L86">
        <f t="shared" ca="1" si="7"/>
        <v>0</v>
      </c>
      <c r="M86">
        <f t="shared" ref="G86:Q109" ca="1" si="9">OFFSET($A$1,$D$4+COLUMN()-$D$6+$D$2*(ROW()-$D$8),0)</f>
        <v>0</v>
      </c>
      <c r="N86" s="34">
        <f t="shared" ca="1" si="9"/>
        <v>0</v>
      </c>
      <c r="O86" s="34">
        <f t="shared" ca="1" si="9"/>
        <v>0</v>
      </c>
      <c r="P86" s="34">
        <f t="shared" ca="1" si="9"/>
        <v>0</v>
      </c>
      <c r="Q86">
        <f t="shared" ca="1" si="9"/>
        <v>0</v>
      </c>
      <c r="R86">
        <f t="shared" ca="1" si="6"/>
        <v>0</v>
      </c>
      <c r="S86" s="34">
        <f t="shared" ca="1" si="6"/>
        <v>0</v>
      </c>
      <c r="T86">
        <f t="shared" ca="1" si="6"/>
        <v>0</v>
      </c>
    </row>
    <row r="87" spans="1:20">
      <c r="A87" s="85">
        <v>1</v>
      </c>
      <c r="F87">
        <f t="shared" ca="1" si="8"/>
        <v>0</v>
      </c>
      <c r="G87">
        <f t="shared" ca="1" si="9"/>
        <v>0</v>
      </c>
      <c r="H87">
        <f t="shared" ca="1" si="9"/>
        <v>0</v>
      </c>
      <c r="I87">
        <f t="shared" ca="1" si="9"/>
        <v>0</v>
      </c>
      <c r="J87">
        <f t="shared" ca="1" si="9"/>
        <v>0</v>
      </c>
      <c r="K87">
        <f t="shared" ca="1" si="9"/>
        <v>0</v>
      </c>
      <c r="L87">
        <f t="shared" ca="1" si="9"/>
        <v>0</v>
      </c>
      <c r="M87">
        <f t="shared" ca="1" si="9"/>
        <v>0</v>
      </c>
      <c r="N87" s="34">
        <f t="shared" ca="1" si="9"/>
        <v>0</v>
      </c>
      <c r="O87" s="34">
        <f t="shared" ca="1" si="9"/>
        <v>0</v>
      </c>
      <c r="P87" s="34">
        <f t="shared" ca="1" si="9"/>
        <v>0</v>
      </c>
      <c r="Q87">
        <f t="shared" ca="1" si="9"/>
        <v>0</v>
      </c>
      <c r="R87">
        <f t="shared" ca="1" si="6"/>
        <v>0</v>
      </c>
      <c r="S87" s="34">
        <f t="shared" ca="1" si="6"/>
        <v>0</v>
      </c>
      <c r="T87">
        <f t="shared" ca="1" si="6"/>
        <v>0</v>
      </c>
    </row>
    <row r="88" spans="1:20">
      <c r="A88" s="93">
        <v>40544</v>
      </c>
      <c r="F88">
        <f t="shared" ca="1" si="8"/>
        <v>0</v>
      </c>
      <c r="G88">
        <f t="shared" ca="1" si="9"/>
        <v>0</v>
      </c>
      <c r="H88">
        <f t="shared" ca="1" si="9"/>
        <v>0</v>
      </c>
      <c r="I88">
        <f t="shared" ca="1" si="9"/>
        <v>0</v>
      </c>
      <c r="J88">
        <f t="shared" ca="1" si="9"/>
        <v>0</v>
      </c>
      <c r="K88">
        <f t="shared" ca="1" si="9"/>
        <v>0</v>
      </c>
      <c r="L88">
        <f t="shared" ca="1" si="9"/>
        <v>0</v>
      </c>
      <c r="M88">
        <f t="shared" ca="1" si="9"/>
        <v>0</v>
      </c>
      <c r="N88" s="34">
        <f t="shared" ca="1" si="9"/>
        <v>0</v>
      </c>
      <c r="O88" s="34">
        <f t="shared" ca="1" si="9"/>
        <v>0</v>
      </c>
      <c r="P88" s="34">
        <f t="shared" ca="1" si="9"/>
        <v>0</v>
      </c>
      <c r="Q88">
        <f t="shared" ca="1" si="9"/>
        <v>0</v>
      </c>
      <c r="R88">
        <f t="shared" ca="1" si="6"/>
        <v>0</v>
      </c>
      <c r="S88" s="34">
        <f t="shared" ca="1" si="6"/>
        <v>0</v>
      </c>
      <c r="T88">
        <f t="shared" ca="1" si="6"/>
        <v>0</v>
      </c>
    </row>
    <row r="89" spans="1:20">
      <c r="A89" s="87">
        <v>41311</v>
      </c>
      <c r="F89">
        <f t="shared" ca="1" si="8"/>
        <v>0</v>
      </c>
      <c r="G89">
        <f t="shared" ca="1" si="9"/>
        <v>0</v>
      </c>
      <c r="H89">
        <f t="shared" ca="1" si="9"/>
        <v>0</v>
      </c>
      <c r="I89">
        <f t="shared" ca="1" si="9"/>
        <v>0</v>
      </c>
      <c r="J89">
        <f t="shared" ca="1" si="9"/>
        <v>0</v>
      </c>
      <c r="K89">
        <f t="shared" ca="1" si="9"/>
        <v>0</v>
      </c>
      <c r="L89">
        <f t="shared" ca="1" si="9"/>
        <v>0</v>
      </c>
      <c r="M89">
        <f t="shared" ca="1" si="9"/>
        <v>0</v>
      </c>
      <c r="N89" s="34">
        <f t="shared" ca="1" si="9"/>
        <v>0</v>
      </c>
      <c r="O89" s="34">
        <f t="shared" ca="1" si="9"/>
        <v>0</v>
      </c>
      <c r="P89" s="34">
        <f t="shared" ca="1" si="9"/>
        <v>0</v>
      </c>
      <c r="Q89">
        <f t="shared" ca="1" si="9"/>
        <v>0</v>
      </c>
      <c r="R89">
        <f t="shared" ca="1" si="6"/>
        <v>0</v>
      </c>
      <c r="S89" s="34">
        <f t="shared" ca="1" si="6"/>
        <v>0</v>
      </c>
      <c r="T89">
        <f t="shared" ca="1" si="6"/>
        <v>0</v>
      </c>
    </row>
    <row r="90" spans="1:20">
      <c r="A90" s="88">
        <v>41311</v>
      </c>
      <c r="F90">
        <f t="shared" ca="1" si="8"/>
        <v>0</v>
      </c>
      <c r="G90">
        <f t="shared" ca="1" si="9"/>
        <v>0</v>
      </c>
      <c r="H90">
        <f t="shared" ca="1" si="9"/>
        <v>0</v>
      </c>
      <c r="I90">
        <f t="shared" ca="1" si="9"/>
        <v>0</v>
      </c>
      <c r="J90">
        <f t="shared" ca="1" si="9"/>
        <v>0</v>
      </c>
      <c r="K90">
        <f t="shared" ca="1" si="9"/>
        <v>0</v>
      </c>
      <c r="L90">
        <f t="shared" ca="1" si="9"/>
        <v>0</v>
      </c>
      <c r="M90">
        <f t="shared" ca="1" si="9"/>
        <v>0</v>
      </c>
      <c r="N90" s="34">
        <f t="shared" ca="1" si="9"/>
        <v>0</v>
      </c>
      <c r="O90" s="34">
        <f t="shared" ca="1" si="9"/>
        <v>0</v>
      </c>
      <c r="P90" s="34">
        <f t="shared" ca="1" si="9"/>
        <v>0</v>
      </c>
      <c r="Q90">
        <f t="shared" ca="1" si="9"/>
        <v>0</v>
      </c>
      <c r="R90">
        <f t="shared" ca="1" si="6"/>
        <v>0</v>
      </c>
      <c r="S90" s="34">
        <f t="shared" ca="1" si="6"/>
        <v>0</v>
      </c>
      <c r="T90">
        <f t="shared" ca="1" si="6"/>
        <v>0</v>
      </c>
    </row>
    <row r="91" spans="1:20">
      <c r="A91" s="90">
        <v>0.5</v>
      </c>
      <c r="F91">
        <f t="shared" ca="1" si="8"/>
        <v>0</v>
      </c>
      <c r="G91">
        <f t="shared" ca="1" si="9"/>
        <v>0</v>
      </c>
      <c r="H91">
        <f t="shared" ca="1" si="9"/>
        <v>0</v>
      </c>
      <c r="I91">
        <f t="shared" ca="1" si="9"/>
        <v>0</v>
      </c>
      <c r="J91">
        <f t="shared" ca="1" si="9"/>
        <v>0</v>
      </c>
      <c r="K91">
        <f t="shared" ca="1" si="9"/>
        <v>0</v>
      </c>
      <c r="L91">
        <f t="shared" ca="1" si="9"/>
        <v>0</v>
      </c>
      <c r="M91">
        <f t="shared" ca="1" si="9"/>
        <v>0</v>
      </c>
      <c r="N91" s="34">
        <f t="shared" ca="1" si="9"/>
        <v>0</v>
      </c>
      <c r="O91" s="34">
        <f t="shared" ca="1" si="9"/>
        <v>0</v>
      </c>
      <c r="P91" s="34">
        <f t="shared" ca="1" si="9"/>
        <v>0</v>
      </c>
      <c r="Q91">
        <f t="shared" ca="1" si="9"/>
        <v>0</v>
      </c>
      <c r="R91">
        <f t="shared" ca="1" si="6"/>
        <v>0</v>
      </c>
      <c r="S91" s="34">
        <f t="shared" ca="1" si="6"/>
        <v>0</v>
      </c>
      <c r="T91">
        <f t="shared" ca="1" si="6"/>
        <v>0</v>
      </c>
    </row>
    <row r="92" spans="1:20">
      <c r="A92" s="91" t="s">
        <v>413</v>
      </c>
      <c r="F92">
        <f t="shared" ca="1" si="8"/>
        <v>0</v>
      </c>
      <c r="G92">
        <f t="shared" ca="1" si="9"/>
        <v>0</v>
      </c>
      <c r="H92">
        <f t="shared" ca="1" si="9"/>
        <v>0</v>
      </c>
      <c r="I92">
        <f t="shared" ca="1" si="9"/>
        <v>0</v>
      </c>
      <c r="J92">
        <f t="shared" ca="1" si="9"/>
        <v>0</v>
      </c>
      <c r="K92">
        <f t="shared" ca="1" si="9"/>
        <v>0</v>
      </c>
      <c r="L92">
        <f t="shared" ca="1" si="9"/>
        <v>0</v>
      </c>
      <c r="M92">
        <f t="shared" ca="1" si="9"/>
        <v>0</v>
      </c>
      <c r="N92" s="34">
        <f t="shared" ca="1" si="9"/>
        <v>0</v>
      </c>
      <c r="O92" s="34">
        <f t="shared" ca="1" si="9"/>
        <v>0</v>
      </c>
      <c r="P92" s="34">
        <f t="shared" ca="1" si="9"/>
        <v>0</v>
      </c>
      <c r="Q92">
        <f t="shared" ca="1" si="9"/>
        <v>0</v>
      </c>
      <c r="R92">
        <f t="shared" ca="1" si="6"/>
        <v>0</v>
      </c>
      <c r="S92" s="34">
        <f t="shared" ca="1" si="6"/>
        <v>0</v>
      </c>
      <c r="T92">
        <f t="shared" ca="1" si="6"/>
        <v>0</v>
      </c>
    </row>
    <row r="93" spans="1:20">
      <c r="A93" s="127">
        <v>40544</v>
      </c>
      <c r="F93">
        <f t="shared" ca="1" si="8"/>
        <v>0</v>
      </c>
      <c r="G93">
        <f t="shared" ca="1" si="9"/>
        <v>0</v>
      </c>
      <c r="H93">
        <f t="shared" ca="1" si="9"/>
        <v>0</v>
      </c>
      <c r="I93">
        <f t="shared" ca="1" si="9"/>
        <v>0</v>
      </c>
      <c r="J93">
        <f t="shared" ca="1" si="9"/>
        <v>0</v>
      </c>
      <c r="K93">
        <f t="shared" ca="1" si="9"/>
        <v>0</v>
      </c>
      <c r="L93">
        <f t="shared" ca="1" si="9"/>
        <v>0</v>
      </c>
      <c r="M93">
        <f t="shared" ca="1" si="9"/>
        <v>0</v>
      </c>
      <c r="N93" s="34">
        <f t="shared" ca="1" si="9"/>
        <v>0</v>
      </c>
      <c r="O93" s="34">
        <f t="shared" ca="1" si="9"/>
        <v>0</v>
      </c>
      <c r="P93" s="34">
        <f t="shared" ca="1" si="9"/>
        <v>0</v>
      </c>
      <c r="Q93">
        <f t="shared" ca="1" si="9"/>
        <v>0</v>
      </c>
      <c r="R93">
        <f t="shared" ca="1" si="6"/>
        <v>0</v>
      </c>
      <c r="S93" s="34">
        <f t="shared" ca="1" si="6"/>
        <v>0</v>
      </c>
      <c r="T93">
        <f t="shared" ca="1" si="6"/>
        <v>0</v>
      </c>
    </row>
    <row r="94" spans="1:20">
      <c r="A94" s="129">
        <v>16</v>
      </c>
      <c r="F94">
        <f t="shared" ca="1" si="8"/>
        <v>0</v>
      </c>
      <c r="G94">
        <f t="shared" ca="1" si="9"/>
        <v>0</v>
      </c>
      <c r="H94">
        <f t="shared" ca="1" si="9"/>
        <v>0</v>
      </c>
      <c r="I94">
        <f t="shared" ca="1" si="9"/>
        <v>0</v>
      </c>
      <c r="J94">
        <f t="shared" ca="1" si="9"/>
        <v>0</v>
      </c>
      <c r="K94">
        <f t="shared" ca="1" si="9"/>
        <v>0</v>
      </c>
      <c r="L94">
        <f t="shared" ca="1" si="9"/>
        <v>0</v>
      </c>
      <c r="M94">
        <f t="shared" ca="1" si="9"/>
        <v>0</v>
      </c>
      <c r="N94" s="34">
        <f t="shared" ca="1" si="9"/>
        <v>0</v>
      </c>
      <c r="O94" s="34">
        <f t="shared" ca="1" si="9"/>
        <v>0</v>
      </c>
      <c r="P94" s="34">
        <f t="shared" ca="1" si="9"/>
        <v>0</v>
      </c>
      <c r="Q94">
        <f t="shared" ca="1" si="9"/>
        <v>0</v>
      </c>
      <c r="R94">
        <f t="shared" ca="1" si="6"/>
        <v>0</v>
      </c>
      <c r="S94" s="34">
        <f t="shared" ca="1" si="6"/>
        <v>0</v>
      </c>
      <c r="T94">
        <f t="shared" ca="1" si="6"/>
        <v>0</v>
      </c>
    </row>
    <row r="95" spans="1:20">
      <c r="A95" s="78" t="s">
        <v>427</v>
      </c>
      <c r="F95">
        <f t="shared" ca="1" si="8"/>
        <v>0</v>
      </c>
      <c r="G95">
        <f t="shared" ca="1" si="9"/>
        <v>0</v>
      </c>
      <c r="H95">
        <f t="shared" ca="1" si="9"/>
        <v>0</v>
      </c>
      <c r="I95">
        <f t="shared" ca="1" si="9"/>
        <v>0</v>
      </c>
      <c r="J95">
        <f t="shared" ca="1" si="9"/>
        <v>0</v>
      </c>
      <c r="K95">
        <f t="shared" ca="1" si="9"/>
        <v>0</v>
      </c>
      <c r="L95">
        <f t="shared" ca="1" si="9"/>
        <v>0</v>
      </c>
      <c r="M95">
        <f t="shared" ca="1" si="9"/>
        <v>0</v>
      </c>
      <c r="N95" s="34">
        <f t="shared" ca="1" si="9"/>
        <v>0</v>
      </c>
      <c r="O95" s="34">
        <f t="shared" ca="1" si="9"/>
        <v>0</v>
      </c>
      <c r="P95" s="34">
        <f t="shared" ca="1" si="9"/>
        <v>0</v>
      </c>
      <c r="Q95">
        <f t="shared" ca="1" si="9"/>
        <v>0</v>
      </c>
      <c r="R95">
        <f t="shared" ca="1" si="6"/>
        <v>0</v>
      </c>
      <c r="S95" s="34">
        <f t="shared" ca="1" si="6"/>
        <v>0</v>
      </c>
      <c r="T95">
        <f t="shared" ca="1" si="6"/>
        <v>0</v>
      </c>
    </row>
    <row r="96" spans="1:20">
      <c r="A96" s="79" t="s">
        <v>147</v>
      </c>
      <c r="F96">
        <f t="shared" ca="1" si="8"/>
        <v>0</v>
      </c>
      <c r="G96">
        <f t="shared" ca="1" si="9"/>
        <v>0</v>
      </c>
      <c r="H96">
        <f t="shared" ca="1" si="9"/>
        <v>0</v>
      </c>
      <c r="I96">
        <f t="shared" ca="1" si="9"/>
        <v>0</v>
      </c>
      <c r="J96">
        <f t="shared" ca="1" si="9"/>
        <v>0</v>
      </c>
      <c r="K96">
        <f t="shared" ca="1" si="9"/>
        <v>0</v>
      </c>
      <c r="L96">
        <f t="shared" ca="1" si="9"/>
        <v>0</v>
      </c>
      <c r="M96">
        <f t="shared" ca="1" si="9"/>
        <v>0</v>
      </c>
      <c r="N96" s="34">
        <f t="shared" ca="1" si="9"/>
        <v>0</v>
      </c>
      <c r="O96" s="34">
        <f t="shared" ca="1" si="9"/>
        <v>0</v>
      </c>
      <c r="P96" s="34">
        <f t="shared" ca="1" si="9"/>
        <v>0</v>
      </c>
      <c r="Q96">
        <f t="shared" ca="1" si="9"/>
        <v>0</v>
      </c>
      <c r="R96">
        <f t="shared" ca="1" si="6"/>
        <v>0</v>
      </c>
      <c r="S96" s="34">
        <f t="shared" ca="1" si="6"/>
        <v>0</v>
      </c>
      <c r="T96">
        <f t="shared" ca="1" si="6"/>
        <v>0</v>
      </c>
    </row>
    <row r="97" spans="1:20">
      <c r="A97" s="80" t="s">
        <v>477</v>
      </c>
      <c r="F97">
        <f t="shared" ca="1" si="8"/>
        <v>0</v>
      </c>
      <c r="G97">
        <f t="shared" ca="1" si="9"/>
        <v>0</v>
      </c>
      <c r="H97">
        <f t="shared" ca="1" si="9"/>
        <v>0</v>
      </c>
      <c r="I97">
        <f t="shared" ca="1" si="9"/>
        <v>0</v>
      </c>
      <c r="J97">
        <f t="shared" ca="1" si="9"/>
        <v>0</v>
      </c>
      <c r="K97">
        <f t="shared" ca="1" si="9"/>
        <v>0</v>
      </c>
      <c r="L97">
        <f t="shared" ca="1" si="9"/>
        <v>0</v>
      </c>
      <c r="M97">
        <f t="shared" ca="1" si="9"/>
        <v>0</v>
      </c>
      <c r="N97" s="34">
        <f t="shared" ca="1" si="9"/>
        <v>0</v>
      </c>
      <c r="O97" s="34">
        <f t="shared" ca="1" si="9"/>
        <v>0</v>
      </c>
      <c r="P97" s="34">
        <f t="shared" ca="1" si="9"/>
        <v>0</v>
      </c>
      <c r="Q97">
        <f t="shared" ca="1" si="9"/>
        <v>0</v>
      </c>
      <c r="R97">
        <f t="shared" ca="1" si="6"/>
        <v>0</v>
      </c>
      <c r="S97" s="34">
        <f t="shared" ca="1" si="6"/>
        <v>0</v>
      </c>
      <c r="T97">
        <f t="shared" ca="1" si="6"/>
        <v>0</v>
      </c>
    </row>
    <row r="98" spans="1:20">
      <c r="A98" s="81">
        <v>3</v>
      </c>
      <c r="F98">
        <f t="shared" ca="1" si="8"/>
        <v>0</v>
      </c>
      <c r="G98">
        <f t="shared" ca="1" si="9"/>
        <v>0</v>
      </c>
      <c r="H98">
        <f t="shared" ca="1" si="9"/>
        <v>0</v>
      </c>
      <c r="I98">
        <f t="shared" ca="1" si="9"/>
        <v>0</v>
      </c>
      <c r="J98">
        <f t="shared" ca="1" si="9"/>
        <v>0</v>
      </c>
      <c r="K98">
        <f t="shared" ca="1" si="9"/>
        <v>0</v>
      </c>
      <c r="L98">
        <f t="shared" ca="1" si="9"/>
        <v>0</v>
      </c>
      <c r="M98">
        <f t="shared" ca="1" si="9"/>
        <v>0</v>
      </c>
      <c r="N98" s="34">
        <f t="shared" ca="1" si="9"/>
        <v>0</v>
      </c>
      <c r="O98" s="34">
        <f t="shared" ca="1" si="9"/>
        <v>0</v>
      </c>
      <c r="P98" s="34">
        <f t="shared" ca="1" si="9"/>
        <v>0</v>
      </c>
      <c r="Q98">
        <f t="shared" ca="1" si="9"/>
        <v>0</v>
      </c>
      <c r="R98">
        <f t="shared" ca="1" si="6"/>
        <v>0</v>
      </c>
      <c r="S98" s="34">
        <f t="shared" ca="1" si="6"/>
        <v>0</v>
      </c>
      <c r="T98">
        <f t="shared" ca="1" si="6"/>
        <v>0</v>
      </c>
    </row>
    <row r="99" spans="1:20">
      <c r="A99" s="82" t="s">
        <v>371</v>
      </c>
      <c r="F99">
        <f t="shared" ca="1" si="8"/>
        <v>0</v>
      </c>
      <c r="G99">
        <f t="shared" ca="1" si="9"/>
        <v>0</v>
      </c>
      <c r="H99">
        <f t="shared" ca="1" si="9"/>
        <v>0</v>
      </c>
      <c r="I99">
        <f t="shared" ca="1" si="9"/>
        <v>0</v>
      </c>
      <c r="J99">
        <f t="shared" ca="1" si="9"/>
        <v>0</v>
      </c>
      <c r="K99">
        <f t="shared" ca="1" si="9"/>
        <v>0</v>
      </c>
      <c r="L99">
        <f t="shared" ca="1" si="9"/>
        <v>0</v>
      </c>
      <c r="M99">
        <f t="shared" ca="1" si="9"/>
        <v>0</v>
      </c>
      <c r="N99" s="34">
        <f t="shared" ca="1" si="9"/>
        <v>0</v>
      </c>
      <c r="O99" s="34">
        <f t="shared" ca="1" si="9"/>
        <v>0</v>
      </c>
      <c r="P99" s="34">
        <f t="shared" ca="1" si="9"/>
        <v>0</v>
      </c>
      <c r="Q99">
        <f t="shared" ca="1" si="9"/>
        <v>0</v>
      </c>
      <c r="R99">
        <f t="shared" ca="1" si="6"/>
        <v>0</v>
      </c>
      <c r="S99" s="34">
        <f t="shared" ca="1" si="6"/>
        <v>0</v>
      </c>
      <c r="T99">
        <f t="shared" ca="1" si="6"/>
        <v>0</v>
      </c>
    </row>
    <row r="100" spans="1:20">
      <c r="A100" s="83" t="s">
        <v>405</v>
      </c>
      <c r="F100">
        <f t="shared" ca="1" si="8"/>
        <v>0</v>
      </c>
      <c r="G100">
        <f t="shared" ca="1" si="9"/>
        <v>0</v>
      </c>
      <c r="H100">
        <f t="shared" ca="1" si="9"/>
        <v>0</v>
      </c>
      <c r="I100">
        <f t="shared" ca="1" si="9"/>
        <v>0</v>
      </c>
      <c r="J100">
        <f t="shared" ca="1" si="9"/>
        <v>0</v>
      </c>
      <c r="K100">
        <f t="shared" ca="1" si="9"/>
        <v>0</v>
      </c>
      <c r="L100">
        <f t="shared" ca="1" si="9"/>
        <v>0</v>
      </c>
      <c r="M100">
        <f t="shared" ca="1" si="9"/>
        <v>0</v>
      </c>
      <c r="N100" s="34">
        <f t="shared" ca="1" si="9"/>
        <v>0</v>
      </c>
      <c r="O100" s="34">
        <f t="shared" ca="1" si="9"/>
        <v>0</v>
      </c>
      <c r="P100" s="34">
        <f t="shared" ca="1" si="9"/>
        <v>0</v>
      </c>
      <c r="Q100">
        <f t="shared" ca="1" si="9"/>
        <v>0</v>
      </c>
      <c r="R100">
        <f t="shared" ca="1" si="6"/>
        <v>0</v>
      </c>
      <c r="S100" s="34">
        <f t="shared" ca="1" si="6"/>
        <v>0</v>
      </c>
      <c r="T100">
        <f t="shared" ca="1" si="6"/>
        <v>0</v>
      </c>
    </row>
    <row r="101" spans="1:20">
      <c r="A101" s="84" t="s">
        <v>367</v>
      </c>
      <c r="F101">
        <f t="shared" ca="1" si="8"/>
        <v>0</v>
      </c>
      <c r="G101">
        <f t="shared" ca="1" si="9"/>
        <v>0</v>
      </c>
      <c r="H101">
        <f t="shared" ca="1" si="9"/>
        <v>0</v>
      </c>
      <c r="I101">
        <f t="shared" ca="1" si="9"/>
        <v>0</v>
      </c>
      <c r="J101">
        <f t="shared" ca="1" si="9"/>
        <v>0</v>
      </c>
      <c r="K101">
        <f t="shared" ca="1" si="9"/>
        <v>0</v>
      </c>
      <c r="L101">
        <f t="shared" ca="1" si="9"/>
        <v>0</v>
      </c>
      <c r="M101">
        <f t="shared" ca="1" si="9"/>
        <v>0</v>
      </c>
      <c r="N101" s="34">
        <f t="shared" ca="1" si="9"/>
        <v>0</v>
      </c>
      <c r="O101" s="34">
        <f t="shared" ca="1" si="9"/>
        <v>0</v>
      </c>
      <c r="P101" s="34">
        <f t="shared" ca="1" si="9"/>
        <v>0</v>
      </c>
      <c r="Q101">
        <f t="shared" ca="1" si="9"/>
        <v>0</v>
      </c>
      <c r="R101">
        <f t="shared" ca="1" si="6"/>
        <v>0</v>
      </c>
      <c r="S101" s="34">
        <f t="shared" ca="1" si="6"/>
        <v>0</v>
      </c>
      <c r="T101">
        <f t="shared" ca="1" si="6"/>
        <v>0</v>
      </c>
    </row>
    <row r="102" spans="1:20">
      <c r="A102" s="85">
        <v>3</v>
      </c>
      <c r="F102">
        <f t="shared" ca="1" si="8"/>
        <v>0</v>
      </c>
      <c r="G102">
        <f t="shared" ca="1" si="9"/>
        <v>0</v>
      </c>
      <c r="H102">
        <f t="shared" ca="1" si="9"/>
        <v>0</v>
      </c>
      <c r="I102">
        <f t="shared" ca="1" si="9"/>
        <v>0</v>
      </c>
      <c r="J102">
        <f t="shared" ca="1" si="9"/>
        <v>0</v>
      </c>
      <c r="K102">
        <f t="shared" ca="1" si="9"/>
        <v>0</v>
      </c>
      <c r="L102">
        <f t="shared" ca="1" si="9"/>
        <v>0</v>
      </c>
      <c r="M102">
        <f t="shared" ca="1" si="9"/>
        <v>0</v>
      </c>
      <c r="N102" s="34">
        <f t="shared" ca="1" si="9"/>
        <v>0</v>
      </c>
      <c r="O102" s="34">
        <f t="shared" ca="1" si="9"/>
        <v>0</v>
      </c>
      <c r="P102" s="34">
        <f t="shared" ca="1" si="9"/>
        <v>0</v>
      </c>
      <c r="Q102">
        <f t="shared" ca="1" si="9"/>
        <v>0</v>
      </c>
      <c r="R102">
        <f t="shared" ca="1" si="6"/>
        <v>0</v>
      </c>
      <c r="S102" s="34">
        <f t="shared" ca="1" si="6"/>
        <v>0</v>
      </c>
      <c r="T102">
        <f t="shared" ca="1" si="6"/>
        <v>0</v>
      </c>
    </row>
    <row r="103" spans="1:20">
      <c r="A103" s="86" t="s">
        <v>405</v>
      </c>
      <c r="F103">
        <f t="shared" ca="1" si="8"/>
        <v>0</v>
      </c>
      <c r="G103">
        <f t="shared" ca="1" si="9"/>
        <v>0</v>
      </c>
      <c r="H103">
        <f t="shared" ca="1" si="9"/>
        <v>0</v>
      </c>
      <c r="I103">
        <f t="shared" ca="1" si="9"/>
        <v>0</v>
      </c>
      <c r="J103">
        <f t="shared" ca="1" si="9"/>
        <v>0</v>
      </c>
      <c r="K103">
        <f t="shared" ca="1" si="9"/>
        <v>0</v>
      </c>
      <c r="L103">
        <f t="shared" ca="1" si="9"/>
        <v>0</v>
      </c>
      <c r="M103">
        <f t="shared" ca="1" si="9"/>
        <v>0</v>
      </c>
      <c r="N103" s="34">
        <f t="shared" ca="1" si="9"/>
        <v>0</v>
      </c>
      <c r="O103" s="34">
        <f t="shared" ca="1" si="9"/>
        <v>0</v>
      </c>
      <c r="P103" s="34">
        <f t="shared" ca="1" si="9"/>
        <v>0</v>
      </c>
      <c r="Q103">
        <f t="shared" ca="1" si="9"/>
        <v>0</v>
      </c>
      <c r="R103">
        <f t="shared" ca="1" si="6"/>
        <v>0</v>
      </c>
      <c r="S103" s="34">
        <f t="shared" ca="1" si="6"/>
        <v>0</v>
      </c>
      <c r="T103">
        <f t="shared" ca="1" si="6"/>
        <v>0</v>
      </c>
    </row>
    <row r="104" spans="1:20">
      <c r="A104" s="87">
        <v>41312</v>
      </c>
      <c r="F104">
        <f t="shared" ca="1" si="8"/>
        <v>0</v>
      </c>
      <c r="G104">
        <f t="shared" ca="1" si="9"/>
        <v>0</v>
      </c>
      <c r="H104">
        <f t="shared" ca="1" si="9"/>
        <v>0</v>
      </c>
      <c r="I104">
        <f t="shared" ca="1" si="9"/>
        <v>0</v>
      </c>
      <c r="J104">
        <f t="shared" ca="1" si="9"/>
        <v>0</v>
      </c>
      <c r="K104">
        <f t="shared" ca="1" si="9"/>
        <v>0</v>
      </c>
      <c r="L104">
        <f t="shared" ca="1" si="9"/>
        <v>0</v>
      </c>
      <c r="M104">
        <f t="shared" ca="1" si="9"/>
        <v>0</v>
      </c>
      <c r="N104" s="34">
        <f t="shared" ca="1" si="9"/>
        <v>0</v>
      </c>
      <c r="O104" s="34">
        <f t="shared" ca="1" si="9"/>
        <v>0</v>
      </c>
      <c r="P104" s="34">
        <f t="shared" ca="1" si="9"/>
        <v>0</v>
      </c>
      <c r="Q104">
        <f t="shared" ca="1" si="9"/>
        <v>0</v>
      </c>
      <c r="R104">
        <f t="shared" ca="1" si="6"/>
        <v>0</v>
      </c>
      <c r="S104" s="34">
        <f t="shared" ca="1" si="6"/>
        <v>0</v>
      </c>
      <c r="T104">
        <f t="shared" ca="1" si="6"/>
        <v>0</v>
      </c>
    </row>
    <row r="105" spans="1:20">
      <c r="A105" s="89" t="s">
        <v>405</v>
      </c>
      <c r="F105">
        <f t="shared" ca="1" si="8"/>
        <v>0</v>
      </c>
      <c r="G105">
        <f t="shared" ca="1" si="9"/>
        <v>0</v>
      </c>
      <c r="H105">
        <f t="shared" ca="1" si="9"/>
        <v>0</v>
      </c>
      <c r="I105">
        <f t="shared" ca="1" si="9"/>
        <v>0</v>
      </c>
      <c r="J105">
        <f t="shared" ca="1" si="9"/>
        <v>0</v>
      </c>
      <c r="K105">
        <f t="shared" ca="1" si="9"/>
        <v>0</v>
      </c>
      <c r="L105">
        <f t="shared" ca="1" si="9"/>
        <v>0</v>
      </c>
      <c r="M105">
        <f t="shared" ca="1" si="9"/>
        <v>0</v>
      </c>
      <c r="N105" s="34">
        <f t="shared" ca="1" si="9"/>
        <v>0</v>
      </c>
      <c r="O105" s="34">
        <f t="shared" ca="1" si="9"/>
        <v>0</v>
      </c>
      <c r="P105" s="34">
        <f t="shared" ca="1" si="9"/>
        <v>0</v>
      </c>
      <c r="Q105">
        <f t="shared" ca="1" si="9"/>
        <v>0</v>
      </c>
      <c r="R105">
        <f t="shared" ref="R105:T168" ca="1" si="10">OFFSET($A$1,$D$4+COLUMN()-$D$6+$D$2*(ROW()-$D$8),0)</f>
        <v>0</v>
      </c>
      <c r="S105" s="34">
        <f t="shared" ca="1" si="10"/>
        <v>0</v>
      </c>
      <c r="T105">
        <f t="shared" ca="1" si="10"/>
        <v>0</v>
      </c>
    </row>
    <row r="106" spans="1:20">
      <c r="A106" s="90">
        <v>0.5</v>
      </c>
      <c r="F106">
        <f t="shared" ca="1" si="8"/>
        <v>0</v>
      </c>
      <c r="G106">
        <f t="shared" ca="1" si="9"/>
        <v>0</v>
      </c>
      <c r="H106">
        <f t="shared" ca="1" si="9"/>
        <v>0</v>
      </c>
      <c r="I106">
        <f t="shared" ca="1" si="9"/>
        <v>0</v>
      </c>
      <c r="J106">
        <f t="shared" ca="1" si="9"/>
        <v>0</v>
      </c>
      <c r="K106">
        <f t="shared" ca="1" si="9"/>
        <v>0</v>
      </c>
      <c r="L106">
        <f t="shared" ca="1" si="9"/>
        <v>0</v>
      </c>
      <c r="M106">
        <f t="shared" ca="1" si="9"/>
        <v>0</v>
      </c>
      <c r="N106" s="34">
        <f t="shared" ca="1" si="9"/>
        <v>0</v>
      </c>
      <c r="O106" s="34">
        <f t="shared" ca="1" si="9"/>
        <v>0</v>
      </c>
      <c r="P106" s="34">
        <f t="shared" ca="1" si="9"/>
        <v>0</v>
      </c>
      <c r="Q106">
        <f t="shared" ca="1" si="9"/>
        <v>0</v>
      </c>
      <c r="R106">
        <f t="shared" ca="1" si="10"/>
        <v>0</v>
      </c>
      <c r="S106" s="34">
        <f t="shared" ca="1" si="10"/>
        <v>0</v>
      </c>
      <c r="T106">
        <f t="shared" ca="1" si="10"/>
        <v>0</v>
      </c>
    </row>
    <row r="107" spans="1:20">
      <c r="A107" s="91" t="s">
        <v>412</v>
      </c>
      <c r="F107">
        <f t="shared" ca="1" si="8"/>
        <v>0</v>
      </c>
      <c r="G107">
        <f t="shared" ca="1" si="9"/>
        <v>0</v>
      </c>
      <c r="H107">
        <f t="shared" ca="1" si="9"/>
        <v>0</v>
      </c>
      <c r="I107">
        <f t="shared" ca="1" si="9"/>
        <v>0</v>
      </c>
      <c r="J107">
        <f t="shared" ca="1" si="9"/>
        <v>0</v>
      </c>
      <c r="K107">
        <f t="shared" ca="1" si="9"/>
        <v>0</v>
      </c>
      <c r="L107">
        <f t="shared" ca="1" si="9"/>
        <v>0</v>
      </c>
      <c r="M107">
        <f t="shared" ca="1" si="9"/>
        <v>0</v>
      </c>
      <c r="N107" s="34">
        <f t="shared" ca="1" si="9"/>
        <v>0</v>
      </c>
      <c r="O107" s="34">
        <f t="shared" ca="1" si="9"/>
        <v>0</v>
      </c>
      <c r="P107" s="34">
        <f t="shared" ca="1" si="9"/>
        <v>0</v>
      </c>
      <c r="Q107">
        <f t="shared" ca="1" si="9"/>
        <v>0</v>
      </c>
      <c r="R107">
        <f t="shared" ca="1" si="10"/>
        <v>0</v>
      </c>
      <c r="S107" s="34">
        <f t="shared" ca="1" si="10"/>
        <v>0</v>
      </c>
      <c r="T107">
        <f t="shared" ca="1" si="10"/>
        <v>0</v>
      </c>
    </row>
    <row r="108" spans="1:20">
      <c r="A108" s="128" t="s">
        <v>497</v>
      </c>
      <c r="F108">
        <f t="shared" ca="1" si="8"/>
        <v>0</v>
      </c>
      <c r="G108">
        <f t="shared" ca="1" si="9"/>
        <v>0</v>
      </c>
      <c r="H108">
        <f t="shared" ca="1" si="9"/>
        <v>0</v>
      </c>
      <c r="I108">
        <f t="shared" ca="1" si="9"/>
        <v>0</v>
      </c>
      <c r="J108">
        <f t="shared" ca="1" si="9"/>
        <v>0</v>
      </c>
      <c r="K108">
        <f t="shared" ca="1" si="9"/>
        <v>0</v>
      </c>
      <c r="L108">
        <f t="shared" ca="1" si="9"/>
        <v>0</v>
      </c>
      <c r="M108">
        <f t="shared" ca="1" si="9"/>
        <v>0</v>
      </c>
      <c r="N108" s="34">
        <f t="shared" ca="1" si="9"/>
        <v>0</v>
      </c>
      <c r="O108" s="34">
        <f t="shared" ca="1" si="9"/>
        <v>0</v>
      </c>
      <c r="P108" s="34">
        <f t="shared" ca="1" si="9"/>
        <v>0</v>
      </c>
      <c r="Q108">
        <f t="shared" ca="1" si="9"/>
        <v>0</v>
      </c>
      <c r="R108">
        <f t="shared" ca="1" si="10"/>
        <v>0</v>
      </c>
      <c r="S108" s="34">
        <f t="shared" ca="1" si="10"/>
        <v>0</v>
      </c>
      <c r="T108">
        <f t="shared" ca="1" si="10"/>
        <v>0</v>
      </c>
    </row>
    <row r="109" spans="1:20">
      <c r="A109" s="129"/>
      <c r="F109">
        <f t="shared" ca="1" si="8"/>
        <v>0</v>
      </c>
      <c r="G109">
        <f t="shared" ca="1" si="9"/>
        <v>0</v>
      </c>
      <c r="H109">
        <f t="shared" ca="1" si="9"/>
        <v>0</v>
      </c>
      <c r="I109">
        <f t="shared" ca="1" si="9"/>
        <v>0</v>
      </c>
      <c r="J109">
        <f t="shared" ca="1" si="9"/>
        <v>0</v>
      </c>
      <c r="K109">
        <f t="shared" ca="1" si="9"/>
        <v>0</v>
      </c>
      <c r="L109">
        <f t="shared" ca="1" si="9"/>
        <v>0</v>
      </c>
      <c r="M109">
        <f t="shared" ca="1" si="9"/>
        <v>0</v>
      </c>
      <c r="N109" s="34">
        <f t="shared" ca="1" si="9"/>
        <v>0</v>
      </c>
      <c r="O109" s="34">
        <f t="shared" ref="G109:Q132" ca="1" si="11">OFFSET($A$1,$D$4+COLUMN()-$D$6+$D$2*(ROW()-$D$8),0)</f>
        <v>0</v>
      </c>
      <c r="P109" s="34">
        <f t="shared" ca="1" si="11"/>
        <v>0</v>
      </c>
      <c r="Q109">
        <f t="shared" ca="1" si="11"/>
        <v>0</v>
      </c>
      <c r="R109">
        <f t="shared" ca="1" si="10"/>
        <v>0</v>
      </c>
      <c r="S109" s="34">
        <f t="shared" ca="1" si="10"/>
        <v>0</v>
      </c>
      <c r="T109">
        <f t="shared" ca="1" si="10"/>
        <v>0</v>
      </c>
    </row>
    <row r="110" spans="1:20">
      <c r="A110" s="78" t="s">
        <v>428</v>
      </c>
      <c r="F110">
        <f t="shared" ca="1" si="8"/>
        <v>0</v>
      </c>
      <c r="G110">
        <f t="shared" ca="1" si="11"/>
        <v>0</v>
      </c>
      <c r="H110">
        <f t="shared" ca="1" si="11"/>
        <v>0</v>
      </c>
      <c r="I110">
        <f t="shared" ca="1" si="11"/>
        <v>0</v>
      </c>
      <c r="J110">
        <f t="shared" ca="1" si="11"/>
        <v>0</v>
      </c>
      <c r="K110">
        <f t="shared" ca="1" si="11"/>
        <v>0</v>
      </c>
      <c r="L110">
        <f t="shared" ca="1" si="11"/>
        <v>0</v>
      </c>
      <c r="M110">
        <f t="shared" ca="1" si="11"/>
        <v>0</v>
      </c>
      <c r="N110" s="34">
        <f t="shared" ca="1" si="11"/>
        <v>0</v>
      </c>
      <c r="O110" s="34">
        <f t="shared" ca="1" si="11"/>
        <v>0</v>
      </c>
      <c r="P110" s="34">
        <f t="shared" ca="1" si="11"/>
        <v>0</v>
      </c>
      <c r="Q110">
        <f t="shared" ca="1" si="11"/>
        <v>0</v>
      </c>
      <c r="R110">
        <f t="shared" ca="1" si="10"/>
        <v>0</v>
      </c>
      <c r="S110" s="34">
        <f t="shared" ca="1" si="10"/>
        <v>0</v>
      </c>
      <c r="T110">
        <f t="shared" ca="1" si="10"/>
        <v>0</v>
      </c>
    </row>
    <row r="111" spans="1:20">
      <c r="A111" s="79" t="s">
        <v>365</v>
      </c>
      <c r="F111">
        <f t="shared" ca="1" si="8"/>
        <v>0</v>
      </c>
      <c r="G111">
        <f t="shared" ca="1" si="11"/>
        <v>0</v>
      </c>
      <c r="H111">
        <f t="shared" ca="1" si="11"/>
        <v>0</v>
      </c>
      <c r="I111">
        <f t="shared" ca="1" si="11"/>
        <v>0</v>
      </c>
      <c r="J111">
        <f t="shared" ca="1" si="11"/>
        <v>0</v>
      </c>
      <c r="K111">
        <f t="shared" ca="1" si="11"/>
        <v>0</v>
      </c>
      <c r="L111">
        <f t="shared" ca="1" si="11"/>
        <v>0</v>
      </c>
      <c r="M111">
        <f t="shared" ca="1" si="11"/>
        <v>0</v>
      </c>
      <c r="N111" s="34">
        <f t="shared" ca="1" si="11"/>
        <v>0</v>
      </c>
      <c r="O111" s="34">
        <f t="shared" ca="1" si="11"/>
        <v>0</v>
      </c>
      <c r="P111" s="34">
        <f t="shared" ca="1" si="11"/>
        <v>0</v>
      </c>
      <c r="Q111">
        <f t="shared" ca="1" si="11"/>
        <v>0</v>
      </c>
      <c r="R111">
        <f t="shared" ca="1" si="10"/>
        <v>0</v>
      </c>
      <c r="S111" s="34">
        <f t="shared" ca="1" si="10"/>
        <v>0</v>
      </c>
      <c r="T111">
        <f t="shared" ca="1" si="10"/>
        <v>0</v>
      </c>
    </row>
    <row r="112" spans="1:20">
      <c r="A112" s="80" t="s">
        <v>565</v>
      </c>
      <c r="F112">
        <f t="shared" ca="1" si="8"/>
        <v>0</v>
      </c>
      <c r="G112">
        <f t="shared" ca="1" si="11"/>
        <v>0</v>
      </c>
      <c r="H112">
        <f t="shared" ca="1" si="11"/>
        <v>0</v>
      </c>
      <c r="I112">
        <f t="shared" ca="1" si="11"/>
        <v>0</v>
      </c>
      <c r="J112">
        <f t="shared" ca="1" si="11"/>
        <v>0</v>
      </c>
      <c r="K112">
        <f t="shared" ca="1" si="11"/>
        <v>0</v>
      </c>
      <c r="L112">
        <f t="shared" ca="1" si="11"/>
        <v>0</v>
      </c>
      <c r="M112">
        <f t="shared" ca="1" si="11"/>
        <v>0</v>
      </c>
      <c r="N112" s="34">
        <f t="shared" ca="1" si="11"/>
        <v>0</v>
      </c>
      <c r="O112" s="34">
        <f t="shared" ca="1" si="11"/>
        <v>0</v>
      </c>
      <c r="P112" s="34">
        <f t="shared" ca="1" si="11"/>
        <v>0</v>
      </c>
      <c r="Q112">
        <f t="shared" ca="1" si="11"/>
        <v>0</v>
      </c>
      <c r="R112">
        <f t="shared" ca="1" si="10"/>
        <v>0</v>
      </c>
      <c r="S112" s="34">
        <f t="shared" ca="1" si="10"/>
        <v>0</v>
      </c>
      <c r="T112">
        <f t="shared" ca="1" si="10"/>
        <v>0</v>
      </c>
    </row>
    <row r="113" spans="1:20">
      <c r="A113" s="81">
        <v>1</v>
      </c>
      <c r="F113">
        <f t="shared" ca="1" si="8"/>
        <v>0</v>
      </c>
      <c r="G113">
        <f t="shared" ca="1" si="11"/>
        <v>0</v>
      </c>
      <c r="H113">
        <f t="shared" ca="1" si="11"/>
        <v>0</v>
      </c>
      <c r="I113">
        <f t="shared" ca="1" si="11"/>
        <v>0</v>
      </c>
      <c r="J113">
        <f t="shared" ca="1" si="11"/>
        <v>0</v>
      </c>
      <c r="K113">
        <f t="shared" ca="1" si="11"/>
        <v>0</v>
      </c>
      <c r="L113">
        <f t="shared" ca="1" si="11"/>
        <v>0</v>
      </c>
      <c r="M113">
        <f t="shared" ca="1" si="11"/>
        <v>0</v>
      </c>
      <c r="N113" s="34">
        <f t="shared" ca="1" si="11"/>
        <v>0</v>
      </c>
      <c r="O113" s="34">
        <f t="shared" ca="1" si="11"/>
        <v>0</v>
      </c>
      <c r="P113" s="34">
        <f t="shared" ca="1" si="11"/>
        <v>0</v>
      </c>
      <c r="Q113">
        <f t="shared" ca="1" si="11"/>
        <v>0</v>
      </c>
      <c r="R113">
        <f t="shared" ca="1" si="10"/>
        <v>0</v>
      </c>
      <c r="S113" s="34">
        <f t="shared" ca="1" si="10"/>
        <v>0</v>
      </c>
      <c r="T113">
        <f t="shared" ca="1" si="10"/>
        <v>0</v>
      </c>
    </row>
    <row r="114" spans="1:20">
      <c r="A114" s="82" t="s">
        <v>371</v>
      </c>
      <c r="F114">
        <f t="shared" ca="1" si="8"/>
        <v>0</v>
      </c>
      <c r="G114">
        <f t="shared" ca="1" si="11"/>
        <v>0</v>
      </c>
      <c r="H114">
        <f t="shared" ca="1" si="11"/>
        <v>0</v>
      </c>
      <c r="I114">
        <f t="shared" ca="1" si="11"/>
        <v>0</v>
      </c>
      <c r="J114">
        <f t="shared" ca="1" si="11"/>
        <v>0</v>
      </c>
      <c r="K114">
        <f t="shared" ca="1" si="11"/>
        <v>0</v>
      </c>
      <c r="L114">
        <f t="shared" ca="1" si="11"/>
        <v>0</v>
      </c>
      <c r="M114">
        <f t="shared" ca="1" si="11"/>
        <v>0</v>
      </c>
      <c r="N114" s="34">
        <f t="shared" ca="1" si="11"/>
        <v>0</v>
      </c>
      <c r="O114" s="34">
        <f t="shared" ca="1" si="11"/>
        <v>0</v>
      </c>
      <c r="P114" s="34">
        <f t="shared" ca="1" si="11"/>
        <v>0</v>
      </c>
      <c r="Q114">
        <f t="shared" ca="1" si="11"/>
        <v>0</v>
      </c>
      <c r="R114">
        <f t="shared" ca="1" si="10"/>
        <v>0</v>
      </c>
      <c r="S114" s="34">
        <f t="shared" ca="1" si="10"/>
        <v>0</v>
      </c>
      <c r="T114">
        <f t="shared" ca="1" si="10"/>
        <v>0</v>
      </c>
    </row>
    <row r="115" spans="1:20">
      <c r="A115" s="83" t="s">
        <v>405</v>
      </c>
      <c r="F115">
        <f t="shared" ca="1" si="8"/>
        <v>0</v>
      </c>
      <c r="G115">
        <f t="shared" ca="1" si="11"/>
        <v>0</v>
      </c>
      <c r="H115">
        <f t="shared" ca="1" si="11"/>
        <v>0</v>
      </c>
      <c r="I115">
        <f t="shared" ca="1" si="11"/>
        <v>0</v>
      </c>
      <c r="J115">
        <f t="shared" ca="1" si="11"/>
        <v>0</v>
      </c>
      <c r="K115">
        <f t="shared" ca="1" si="11"/>
        <v>0</v>
      </c>
      <c r="L115">
        <f t="shared" ca="1" si="11"/>
        <v>0</v>
      </c>
      <c r="M115">
        <f t="shared" ca="1" si="11"/>
        <v>0</v>
      </c>
      <c r="N115" s="34">
        <f t="shared" ca="1" si="11"/>
        <v>0</v>
      </c>
      <c r="O115" s="34">
        <f t="shared" ca="1" si="11"/>
        <v>0</v>
      </c>
      <c r="P115" s="34">
        <f t="shared" ca="1" si="11"/>
        <v>0</v>
      </c>
      <c r="Q115">
        <f t="shared" ca="1" si="11"/>
        <v>0</v>
      </c>
      <c r="R115">
        <f t="shared" ca="1" si="10"/>
        <v>0</v>
      </c>
      <c r="S115" s="34">
        <f t="shared" ca="1" si="10"/>
        <v>0</v>
      </c>
      <c r="T115">
        <f t="shared" ca="1" si="10"/>
        <v>0</v>
      </c>
    </row>
    <row r="116" spans="1:20">
      <c r="A116" s="84" t="s">
        <v>367</v>
      </c>
      <c r="F116">
        <f t="shared" ca="1" si="8"/>
        <v>0</v>
      </c>
      <c r="G116">
        <f t="shared" ca="1" si="11"/>
        <v>0</v>
      </c>
      <c r="H116">
        <f t="shared" ca="1" si="11"/>
        <v>0</v>
      </c>
      <c r="I116">
        <f t="shared" ca="1" si="11"/>
        <v>0</v>
      </c>
      <c r="J116">
        <f t="shared" ca="1" si="11"/>
        <v>0</v>
      </c>
      <c r="K116">
        <f t="shared" ca="1" si="11"/>
        <v>0</v>
      </c>
      <c r="L116">
        <f t="shared" ca="1" si="11"/>
        <v>0</v>
      </c>
      <c r="M116">
        <f t="shared" ca="1" si="11"/>
        <v>0</v>
      </c>
      <c r="N116" s="34">
        <f t="shared" ca="1" si="11"/>
        <v>0</v>
      </c>
      <c r="O116" s="34">
        <f t="shared" ca="1" si="11"/>
        <v>0</v>
      </c>
      <c r="P116" s="34">
        <f t="shared" ca="1" si="11"/>
        <v>0</v>
      </c>
      <c r="Q116">
        <f t="shared" ca="1" si="11"/>
        <v>0</v>
      </c>
      <c r="R116">
        <f t="shared" ca="1" si="10"/>
        <v>0</v>
      </c>
      <c r="S116" s="34">
        <f t="shared" ca="1" si="10"/>
        <v>0</v>
      </c>
      <c r="T116">
        <f t="shared" ca="1" si="10"/>
        <v>0</v>
      </c>
    </row>
    <row r="117" spans="1:20">
      <c r="A117" s="85">
        <v>4</v>
      </c>
      <c r="F117">
        <f t="shared" ca="1" si="8"/>
        <v>0</v>
      </c>
      <c r="G117">
        <f t="shared" ca="1" si="11"/>
        <v>0</v>
      </c>
      <c r="H117">
        <f t="shared" ca="1" si="11"/>
        <v>0</v>
      </c>
      <c r="I117">
        <f t="shared" ca="1" si="11"/>
        <v>0</v>
      </c>
      <c r="J117">
        <f t="shared" ca="1" si="11"/>
        <v>0</v>
      </c>
      <c r="K117">
        <f t="shared" ca="1" si="11"/>
        <v>0</v>
      </c>
      <c r="L117">
        <f t="shared" ca="1" si="11"/>
        <v>0</v>
      </c>
      <c r="M117">
        <f t="shared" ca="1" si="11"/>
        <v>0</v>
      </c>
      <c r="N117" s="34">
        <f t="shared" ca="1" si="11"/>
        <v>0</v>
      </c>
      <c r="O117" s="34">
        <f t="shared" ca="1" si="11"/>
        <v>0</v>
      </c>
      <c r="P117" s="34">
        <f t="shared" ca="1" si="11"/>
        <v>0</v>
      </c>
      <c r="Q117">
        <f t="shared" ca="1" si="11"/>
        <v>0</v>
      </c>
      <c r="R117">
        <f t="shared" ca="1" si="10"/>
        <v>0</v>
      </c>
      <c r="S117" s="34">
        <f t="shared" ca="1" si="10"/>
        <v>0</v>
      </c>
      <c r="T117">
        <f t="shared" ca="1" si="10"/>
        <v>0</v>
      </c>
    </row>
    <row r="118" spans="1:20">
      <c r="A118" s="93">
        <v>41306</v>
      </c>
      <c r="F118">
        <f t="shared" ca="1" si="8"/>
        <v>0</v>
      </c>
      <c r="G118">
        <f t="shared" ca="1" si="11"/>
        <v>0</v>
      </c>
      <c r="H118">
        <f t="shared" ca="1" si="11"/>
        <v>0</v>
      </c>
      <c r="I118">
        <f t="shared" ca="1" si="11"/>
        <v>0</v>
      </c>
      <c r="J118">
        <f t="shared" ca="1" si="11"/>
        <v>0</v>
      </c>
      <c r="K118">
        <f t="shared" ca="1" si="11"/>
        <v>0</v>
      </c>
      <c r="L118">
        <f t="shared" ca="1" si="11"/>
        <v>0</v>
      </c>
      <c r="M118">
        <f t="shared" ca="1" si="11"/>
        <v>0</v>
      </c>
      <c r="N118" s="34">
        <f t="shared" ca="1" si="11"/>
        <v>0</v>
      </c>
      <c r="O118" s="34">
        <f t="shared" ca="1" si="11"/>
        <v>0</v>
      </c>
      <c r="P118" s="34">
        <f t="shared" ca="1" si="11"/>
        <v>0</v>
      </c>
      <c r="Q118">
        <f t="shared" ca="1" si="11"/>
        <v>0</v>
      </c>
      <c r="R118">
        <f t="shared" ca="1" si="10"/>
        <v>0</v>
      </c>
      <c r="S118" s="34">
        <f t="shared" ca="1" si="10"/>
        <v>0</v>
      </c>
      <c r="T118">
        <f t="shared" ca="1" si="10"/>
        <v>0</v>
      </c>
    </row>
    <row r="119" spans="1:20">
      <c r="A119" s="143" t="s">
        <v>405</v>
      </c>
      <c r="F119">
        <f t="shared" ca="1" si="8"/>
        <v>0</v>
      </c>
      <c r="G119">
        <f t="shared" ca="1" si="11"/>
        <v>0</v>
      </c>
      <c r="H119">
        <f t="shared" ca="1" si="11"/>
        <v>0</v>
      </c>
      <c r="I119">
        <f t="shared" ca="1" si="11"/>
        <v>0</v>
      </c>
      <c r="J119">
        <f t="shared" ca="1" si="11"/>
        <v>0</v>
      </c>
      <c r="K119">
        <f t="shared" ca="1" si="11"/>
        <v>0</v>
      </c>
      <c r="L119">
        <f t="shared" ca="1" si="11"/>
        <v>0</v>
      </c>
      <c r="M119">
        <f t="shared" ca="1" si="11"/>
        <v>0</v>
      </c>
      <c r="N119" s="34">
        <f t="shared" ca="1" si="11"/>
        <v>0</v>
      </c>
      <c r="O119" s="34">
        <f t="shared" ca="1" si="11"/>
        <v>0</v>
      </c>
      <c r="P119" s="34">
        <f t="shared" ca="1" si="11"/>
        <v>0</v>
      </c>
      <c r="Q119">
        <f t="shared" ca="1" si="11"/>
        <v>0</v>
      </c>
      <c r="R119">
        <f t="shared" ca="1" si="10"/>
        <v>0</v>
      </c>
      <c r="S119" s="34">
        <f t="shared" ca="1" si="10"/>
        <v>0</v>
      </c>
      <c r="T119">
        <f t="shared" ca="1" si="10"/>
        <v>0</v>
      </c>
    </row>
    <row r="120" spans="1:20">
      <c r="A120" s="89" t="s">
        <v>405</v>
      </c>
      <c r="F120">
        <f t="shared" ca="1" si="8"/>
        <v>0</v>
      </c>
      <c r="G120">
        <f t="shared" ca="1" si="11"/>
        <v>0</v>
      </c>
      <c r="H120">
        <f t="shared" ca="1" si="11"/>
        <v>0</v>
      </c>
      <c r="I120">
        <f t="shared" ca="1" si="11"/>
        <v>0</v>
      </c>
      <c r="J120">
        <f t="shared" ca="1" si="11"/>
        <v>0</v>
      </c>
      <c r="K120">
        <f t="shared" ca="1" si="11"/>
        <v>0</v>
      </c>
      <c r="L120">
        <f t="shared" ca="1" si="11"/>
        <v>0</v>
      </c>
      <c r="M120">
        <f t="shared" ca="1" si="11"/>
        <v>0</v>
      </c>
      <c r="N120" s="34">
        <f t="shared" ca="1" si="11"/>
        <v>0</v>
      </c>
      <c r="O120" s="34">
        <f t="shared" ca="1" si="11"/>
        <v>0</v>
      </c>
      <c r="P120" s="34">
        <f t="shared" ca="1" si="11"/>
        <v>0</v>
      </c>
      <c r="Q120">
        <f t="shared" ca="1" si="11"/>
        <v>0</v>
      </c>
      <c r="R120">
        <f t="shared" ca="1" si="10"/>
        <v>0</v>
      </c>
      <c r="S120" s="34">
        <f t="shared" ca="1" si="10"/>
        <v>0</v>
      </c>
      <c r="T120">
        <f t="shared" ca="1" si="10"/>
        <v>0</v>
      </c>
    </row>
    <row r="121" spans="1:20">
      <c r="A121" s="90">
        <v>0.5</v>
      </c>
      <c r="F121">
        <f t="shared" ca="1" si="8"/>
        <v>0</v>
      </c>
      <c r="G121">
        <f t="shared" ca="1" si="11"/>
        <v>0</v>
      </c>
      <c r="H121">
        <f t="shared" ca="1" si="11"/>
        <v>0</v>
      </c>
      <c r="I121">
        <f t="shared" ca="1" si="11"/>
        <v>0</v>
      </c>
      <c r="J121">
        <f t="shared" ca="1" si="11"/>
        <v>0</v>
      </c>
      <c r="K121">
        <f t="shared" ca="1" si="11"/>
        <v>0</v>
      </c>
      <c r="L121">
        <f t="shared" ca="1" si="11"/>
        <v>0</v>
      </c>
      <c r="M121">
        <f t="shared" ca="1" si="11"/>
        <v>0</v>
      </c>
      <c r="N121" s="34">
        <f t="shared" ca="1" si="11"/>
        <v>0</v>
      </c>
      <c r="O121" s="34">
        <f t="shared" ca="1" si="11"/>
        <v>0</v>
      </c>
      <c r="P121" s="34">
        <f t="shared" ca="1" si="11"/>
        <v>0</v>
      </c>
      <c r="Q121">
        <f t="shared" ca="1" si="11"/>
        <v>0</v>
      </c>
      <c r="R121">
        <f t="shared" ca="1" si="10"/>
        <v>0</v>
      </c>
      <c r="S121" s="34">
        <f t="shared" ca="1" si="10"/>
        <v>0</v>
      </c>
      <c r="T121">
        <f t="shared" ca="1" si="10"/>
        <v>0</v>
      </c>
    </row>
    <row r="122" spans="1:20">
      <c r="A122" s="91" t="s">
        <v>405</v>
      </c>
      <c r="F122">
        <f t="shared" ca="1" si="8"/>
        <v>0</v>
      </c>
      <c r="G122">
        <f t="shared" ca="1" si="11"/>
        <v>0</v>
      </c>
      <c r="H122">
        <f t="shared" ca="1" si="11"/>
        <v>0</v>
      </c>
      <c r="I122">
        <f t="shared" ca="1" si="11"/>
        <v>0</v>
      </c>
      <c r="J122">
        <f t="shared" ca="1" si="11"/>
        <v>0</v>
      </c>
      <c r="K122">
        <f t="shared" ca="1" si="11"/>
        <v>0</v>
      </c>
      <c r="L122">
        <f t="shared" ca="1" si="11"/>
        <v>0</v>
      </c>
      <c r="M122">
        <f t="shared" ca="1" si="11"/>
        <v>0</v>
      </c>
      <c r="N122" s="34">
        <f t="shared" ca="1" si="11"/>
        <v>0</v>
      </c>
      <c r="O122" s="34">
        <f t="shared" ca="1" si="11"/>
        <v>0</v>
      </c>
      <c r="P122" s="34">
        <f t="shared" ca="1" si="11"/>
        <v>0</v>
      </c>
      <c r="Q122">
        <f t="shared" ca="1" si="11"/>
        <v>0</v>
      </c>
      <c r="R122">
        <f t="shared" ca="1" si="10"/>
        <v>0</v>
      </c>
      <c r="S122" s="34">
        <f t="shared" ca="1" si="10"/>
        <v>0</v>
      </c>
      <c r="T122">
        <f t="shared" ca="1" si="10"/>
        <v>0</v>
      </c>
    </row>
    <row r="123" spans="1:20">
      <c r="A123" s="127">
        <v>41306</v>
      </c>
      <c r="F123">
        <f t="shared" ca="1" si="8"/>
        <v>0</v>
      </c>
      <c r="G123">
        <f t="shared" ca="1" si="11"/>
        <v>0</v>
      </c>
      <c r="H123">
        <f t="shared" ca="1" si="11"/>
        <v>0</v>
      </c>
      <c r="I123">
        <f t="shared" ca="1" si="11"/>
        <v>0</v>
      </c>
      <c r="J123">
        <f t="shared" ca="1" si="11"/>
        <v>0</v>
      </c>
      <c r="K123">
        <f t="shared" ca="1" si="11"/>
        <v>0</v>
      </c>
      <c r="L123">
        <f t="shared" ca="1" si="11"/>
        <v>0</v>
      </c>
      <c r="M123">
        <f t="shared" ca="1" si="11"/>
        <v>0</v>
      </c>
      <c r="N123" s="34">
        <f t="shared" ca="1" si="11"/>
        <v>0</v>
      </c>
      <c r="O123" s="34">
        <f t="shared" ca="1" si="11"/>
        <v>0</v>
      </c>
      <c r="P123" s="34">
        <f t="shared" ca="1" si="11"/>
        <v>0</v>
      </c>
      <c r="Q123">
        <f t="shared" ca="1" si="11"/>
        <v>0</v>
      </c>
      <c r="R123">
        <f t="shared" ca="1" si="10"/>
        <v>0</v>
      </c>
      <c r="S123" s="34">
        <f t="shared" ca="1" si="10"/>
        <v>0</v>
      </c>
      <c r="T123">
        <f t="shared" ca="1" si="10"/>
        <v>0</v>
      </c>
    </row>
    <row r="124" spans="1:20">
      <c r="A124" s="129"/>
      <c r="F124">
        <f t="shared" ca="1" si="8"/>
        <v>0</v>
      </c>
      <c r="G124">
        <f t="shared" ca="1" si="11"/>
        <v>0</v>
      </c>
      <c r="H124">
        <f t="shared" ca="1" si="11"/>
        <v>0</v>
      </c>
      <c r="I124">
        <f t="shared" ca="1" si="11"/>
        <v>0</v>
      </c>
      <c r="J124">
        <f t="shared" ca="1" si="11"/>
        <v>0</v>
      </c>
      <c r="K124">
        <f t="shared" ca="1" si="11"/>
        <v>0</v>
      </c>
      <c r="L124">
        <f t="shared" ca="1" si="11"/>
        <v>0</v>
      </c>
      <c r="M124">
        <f t="shared" ca="1" si="11"/>
        <v>0</v>
      </c>
      <c r="N124" s="34">
        <f t="shared" ca="1" si="11"/>
        <v>0</v>
      </c>
      <c r="O124" s="34">
        <f t="shared" ca="1" si="11"/>
        <v>0</v>
      </c>
      <c r="P124" s="34">
        <f t="shared" ca="1" si="11"/>
        <v>0</v>
      </c>
      <c r="Q124">
        <f t="shared" ca="1" si="11"/>
        <v>0</v>
      </c>
      <c r="R124">
        <f t="shared" ca="1" si="10"/>
        <v>0</v>
      </c>
      <c r="S124" s="34">
        <f t="shared" ca="1" si="10"/>
        <v>0</v>
      </c>
      <c r="T124">
        <f t="shared" ca="1" si="10"/>
        <v>0</v>
      </c>
    </row>
    <row r="125" spans="1:20">
      <c r="A125" s="78" t="s">
        <v>406</v>
      </c>
      <c r="F125">
        <f t="shared" ca="1" si="8"/>
        <v>0</v>
      </c>
      <c r="G125">
        <f t="shared" ca="1" si="11"/>
        <v>0</v>
      </c>
      <c r="H125">
        <f t="shared" ca="1" si="11"/>
        <v>0</v>
      </c>
      <c r="I125">
        <f t="shared" ca="1" si="11"/>
        <v>0</v>
      </c>
      <c r="J125">
        <f t="shared" ca="1" si="11"/>
        <v>0</v>
      </c>
      <c r="K125">
        <f t="shared" ca="1" si="11"/>
        <v>0</v>
      </c>
      <c r="L125">
        <f t="shared" ca="1" si="11"/>
        <v>0</v>
      </c>
      <c r="M125">
        <f t="shared" ca="1" si="11"/>
        <v>0</v>
      </c>
      <c r="N125" s="34">
        <f t="shared" ca="1" si="11"/>
        <v>0</v>
      </c>
      <c r="O125" s="34">
        <f t="shared" ca="1" si="11"/>
        <v>0</v>
      </c>
      <c r="P125" s="34">
        <f t="shared" ca="1" si="11"/>
        <v>0</v>
      </c>
      <c r="Q125">
        <f t="shared" ca="1" si="11"/>
        <v>0</v>
      </c>
      <c r="R125">
        <f t="shared" ca="1" si="10"/>
        <v>0</v>
      </c>
      <c r="S125" s="34">
        <f t="shared" ca="1" si="10"/>
        <v>0</v>
      </c>
      <c r="T125">
        <f t="shared" ca="1" si="10"/>
        <v>0</v>
      </c>
    </row>
    <row r="126" spans="1:20">
      <c r="F126">
        <f t="shared" ca="1" si="8"/>
        <v>0</v>
      </c>
      <c r="G126">
        <f t="shared" ca="1" si="11"/>
        <v>0</v>
      </c>
      <c r="H126">
        <f t="shared" ca="1" si="11"/>
        <v>0</v>
      </c>
      <c r="I126">
        <f t="shared" ca="1" si="11"/>
        <v>0</v>
      </c>
      <c r="J126">
        <f t="shared" ca="1" si="11"/>
        <v>0</v>
      </c>
      <c r="K126">
        <f t="shared" ca="1" si="11"/>
        <v>0</v>
      </c>
      <c r="L126">
        <f t="shared" ca="1" si="11"/>
        <v>0</v>
      </c>
      <c r="M126">
        <f t="shared" ca="1" si="11"/>
        <v>0</v>
      </c>
      <c r="N126" s="34">
        <f t="shared" ca="1" si="11"/>
        <v>0</v>
      </c>
      <c r="O126" s="34">
        <f t="shared" ca="1" si="11"/>
        <v>0</v>
      </c>
      <c r="P126" s="34">
        <f t="shared" ca="1" si="11"/>
        <v>0</v>
      </c>
      <c r="Q126">
        <f t="shared" ca="1" si="11"/>
        <v>0</v>
      </c>
      <c r="R126">
        <f t="shared" ca="1" si="10"/>
        <v>0</v>
      </c>
      <c r="S126" s="34">
        <f t="shared" ca="1" si="10"/>
        <v>0</v>
      </c>
      <c r="T126">
        <f t="shared" ca="1" si="10"/>
        <v>0</v>
      </c>
    </row>
    <row r="127" spans="1:20">
      <c r="F127">
        <f t="shared" ca="1" si="8"/>
        <v>0</v>
      </c>
      <c r="G127">
        <f t="shared" ca="1" si="11"/>
        <v>0</v>
      </c>
      <c r="H127">
        <f t="shared" ca="1" si="11"/>
        <v>0</v>
      </c>
      <c r="I127">
        <f t="shared" ca="1" si="11"/>
        <v>0</v>
      </c>
      <c r="J127">
        <f t="shared" ca="1" si="11"/>
        <v>0</v>
      </c>
      <c r="K127">
        <f t="shared" ca="1" si="11"/>
        <v>0</v>
      </c>
      <c r="L127">
        <f t="shared" ca="1" si="11"/>
        <v>0</v>
      </c>
      <c r="M127">
        <f t="shared" ca="1" si="11"/>
        <v>0</v>
      </c>
      <c r="N127" s="34">
        <f t="shared" ca="1" si="11"/>
        <v>0</v>
      </c>
      <c r="O127" s="34">
        <f t="shared" ca="1" si="11"/>
        <v>0</v>
      </c>
      <c r="P127" s="34">
        <f t="shared" ca="1" si="11"/>
        <v>0</v>
      </c>
      <c r="Q127">
        <f t="shared" ca="1" si="11"/>
        <v>0</v>
      </c>
      <c r="R127">
        <f t="shared" ca="1" si="10"/>
        <v>0</v>
      </c>
      <c r="S127" s="34">
        <f t="shared" ca="1" si="10"/>
        <v>0</v>
      </c>
      <c r="T127">
        <f t="shared" ca="1" si="10"/>
        <v>0</v>
      </c>
    </row>
    <row r="128" spans="1:20">
      <c r="F128">
        <f t="shared" ca="1" si="8"/>
        <v>0</v>
      </c>
      <c r="G128">
        <f t="shared" ca="1" si="11"/>
        <v>0</v>
      </c>
      <c r="H128">
        <f t="shared" ca="1" si="11"/>
        <v>0</v>
      </c>
      <c r="I128">
        <f t="shared" ca="1" si="11"/>
        <v>0</v>
      </c>
      <c r="J128">
        <f t="shared" ca="1" si="11"/>
        <v>0</v>
      </c>
      <c r="K128">
        <f t="shared" ca="1" si="11"/>
        <v>0</v>
      </c>
      <c r="L128">
        <f t="shared" ca="1" si="11"/>
        <v>0</v>
      </c>
      <c r="M128">
        <f t="shared" ca="1" si="11"/>
        <v>0</v>
      </c>
      <c r="N128" s="34">
        <f t="shared" ca="1" si="11"/>
        <v>0</v>
      </c>
      <c r="O128" s="34">
        <f t="shared" ca="1" si="11"/>
        <v>0</v>
      </c>
      <c r="P128" s="34">
        <f t="shared" ca="1" si="11"/>
        <v>0</v>
      </c>
      <c r="Q128">
        <f t="shared" ca="1" si="11"/>
        <v>0</v>
      </c>
      <c r="R128">
        <f t="shared" ca="1" si="10"/>
        <v>0</v>
      </c>
      <c r="S128" s="34">
        <f t="shared" ca="1" si="10"/>
        <v>0</v>
      </c>
      <c r="T128">
        <f t="shared" ca="1" si="10"/>
        <v>0</v>
      </c>
    </row>
    <row r="129" spans="6:20">
      <c r="F129">
        <f t="shared" ca="1" si="8"/>
        <v>0</v>
      </c>
      <c r="G129">
        <f t="shared" ca="1" si="11"/>
        <v>0</v>
      </c>
      <c r="H129">
        <f t="shared" ca="1" si="11"/>
        <v>0</v>
      </c>
      <c r="I129">
        <f t="shared" ca="1" si="11"/>
        <v>0</v>
      </c>
      <c r="J129">
        <f t="shared" ca="1" si="11"/>
        <v>0</v>
      </c>
      <c r="K129">
        <f t="shared" ca="1" si="11"/>
        <v>0</v>
      </c>
      <c r="L129">
        <f t="shared" ca="1" si="11"/>
        <v>0</v>
      </c>
      <c r="M129">
        <f t="shared" ca="1" si="11"/>
        <v>0</v>
      </c>
      <c r="N129" s="34">
        <f t="shared" ca="1" si="11"/>
        <v>0</v>
      </c>
      <c r="O129" s="34">
        <f t="shared" ca="1" si="11"/>
        <v>0</v>
      </c>
      <c r="P129" s="34">
        <f t="shared" ca="1" si="11"/>
        <v>0</v>
      </c>
      <c r="Q129">
        <f t="shared" ca="1" si="11"/>
        <v>0</v>
      </c>
      <c r="R129">
        <f t="shared" ca="1" si="10"/>
        <v>0</v>
      </c>
      <c r="S129" s="34">
        <f t="shared" ca="1" si="10"/>
        <v>0</v>
      </c>
      <c r="T129">
        <f t="shared" ca="1" si="10"/>
        <v>0</v>
      </c>
    </row>
    <row r="130" spans="6:20">
      <c r="F130">
        <f t="shared" ca="1" si="8"/>
        <v>0</v>
      </c>
      <c r="G130">
        <f t="shared" ca="1" si="11"/>
        <v>0</v>
      </c>
      <c r="H130">
        <f t="shared" ca="1" si="11"/>
        <v>0</v>
      </c>
      <c r="I130">
        <f t="shared" ca="1" si="11"/>
        <v>0</v>
      </c>
      <c r="J130">
        <f t="shared" ca="1" si="11"/>
        <v>0</v>
      </c>
      <c r="K130">
        <f t="shared" ca="1" si="11"/>
        <v>0</v>
      </c>
      <c r="L130">
        <f t="shared" ca="1" si="11"/>
        <v>0</v>
      </c>
      <c r="M130">
        <f t="shared" ca="1" si="11"/>
        <v>0</v>
      </c>
      <c r="N130" s="34">
        <f t="shared" ca="1" si="11"/>
        <v>0</v>
      </c>
      <c r="O130" s="34">
        <f t="shared" ca="1" si="11"/>
        <v>0</v>
      </c>
      <c r="P130" s="34">
        <f t="shared" ca="1" si="11"/>
        <v>0</v>
      </c>
      <c r="Q130">
        <f t="shared" ca="1" si="11"/>
        <v>0</v>
      </c>
      <c r="R130">
        <f t="shared" ca="1" si="10"/>
        <v>0</v>
      </c>
      <c r="S130" s="34">
        <f t="shared" ca="1" si="10"/>
        <v>0</v>
      </c>
      <c r="T130">
        <f t="shared" ca="1" si="10"/>
        <v>0</v>
      </c>
    </row>
    <row r="131" spans="6:20">
      <c r="F131">
        <f t="shared" ref="F131:F194" ca="1" si="12">IF(F130="(空白)","(空白)",OFFSET($A$1,$D$4+COLUMN()-$D$6+$D$2*(ROW()-$D$8),0))</f>
        <v>0</v>
      </c>
      <c r="G131">
        <f t="shared" ca="1" si="11"/>
        <v>0</v>
      </c>
      <c r="H131">
        <f t="shared" ca="1" si="11"/>
        <v>0</v>
      </c>
      <c r="I131">
        <f t="shared" ca="1" si="11"/>
        <v>0</v>
      </c>
      <c r="J131">
        <f t="shared" ca="1" si="11"/>
        <v>0</v>
      </c>
      <c r="K131">
        <f t="shared" ca="1" si="11"/>
        <v>0</v>
      </c>
      <c r="L131">
        <f t="shared" ca="1" si="11"/>
        <v>0</v>
      </c>
      <c r="M131">
        <f t="shared" ca="1" si="11"/>
        <v>0</v>
      </c>
      <c r="N131" s="34">
        <f t="shared" ca="1" si="11"/>
        <v>0</v>
      </c>
      <c r="O131" s="34">
        <f t="shared" ca="1" si="11"/>
        <v>0</v>
      </c>
      <c r="P131" s="34">
        <f t="shared" ca="1" si="11"/>
        <v>0</v>
      </c>
      <c r="Q131">
        <f t="shared" ca="1" si="11"/>
        <v>0</v>
      </c>
      <c r="R131">
        <f t="shared" ca="1" si="10"/>
        <v>0</v>
      </c>
      <c r="S131" s="34">
        <f t="shared" ca="1" si="10"/>
        <v>0</v>
      </c>
      <c r="T131">
        <f t="shared" ca="1" si="10"/>
        <v>0</v>
      </c>
    </row>
    <row r="132" spans="6:20">
      <c r="F132">
        <f t="shared" ca="1" si="12"/>
        <v>0</v>
      </c>
      <c r="G132">
        <f t="shared" ca="1" si="11"/>
        <v>0</v>
      </c>
      <c r="H132">
        <f t="shared" ca="1" si="11"/>
        <v>0</v>
      </c>
      <c r="I132">
        <f t="shared" ca="1" si="11"/>
        <v>0</v>
      </c>
      <c r="J132">
        <f t="shared" ca="1" si="11"/>
        <v>0</v>
      </c>
      <c r="K132">
        <f t="shared" ca="1" si="11"/>
        <v>0</v>
      </c>
      <c r="L132">
        <f t="shared" ca="1" si="11"/>
        <v>0</v>
      </c>
      <c r="M132">
        <f t="shared" ca="1" si="11"/>
        <v>0</v>
      </c>
      <c r="N132" s="34">
        <f t="shared" ca="1" si="11"/>
        <v>0</v>
      </c>
      <c r="O132" s="34">
        <f t="shared" ca="1" si="11"/>
        <v>0</v>
      </c>
      <c r="P132" s="34">
        <f t="shared" ca="1" si="11"/>
        <v>0</v>
      </c>
      <c r="Q132">
        <f t="shared" ref="G132:Q156" ca="1" si="13">OFFSET($A$1,$D$4+COLUMN()-$D$6+$D$2*(ROW()-$D$8),0)</f>
        <v>0</v>
      </c>
      <c r="R132">
        <f t="shared" ca="1" si="10"/>
        <v>0</v>
      </c>
      <c r="S132" s="34">
        <f t="shared" ca="1" si="10"/>
        <v>0</v>
      </c>
      <c r="T132">
        <f t="shared" ca="1" si="10"/>
        <v>0</v>
      </c>
    </row>
    <row r="133" spans="6:20">
      <c r="F133">
        <f t="shared" ca="1" si="12"/>
        <v>0</v>
      </c>
      <c r="G133">
        <f t="shared" ca="1" si="13"/>
        <v>0</v>
      </c>
      <c r="H133">
        <f t="shared" ca="1" si="13"/>
        <v>0</v>
      </c>
      <c r="I133">
        <f t="shared" ca="1" si="13"/>
        <v>0</v>
      </c>
      <c r="J133">
        <f t="shared" ca="1" si="13"/>
        <v>0</v>
      </c>
      <c r="K133">
        <f t="shared" ca="1" si="13"/>
        <v>0</v>
      </c>
      <c r="L133">
        <f t="shared" ca="1" si="13"/>
        <v>0</v>
      </c>
      <c r="M133">
        <f t="shared" ca="1" si="13"/>
        <v>0</v>
      </c>
      <c r="N133" s="34">
        <f t="shared" ca="1" si="13"/>
        <v>0</v>
      </c>
      <c r="O133" s="34">
        <f t="shared" ca="1" si="13"/>
        <v>0</v>
      </c>
      <c r="P133" s="34">
        <f t="shared" ca="1" si="13"/>
        <v>0</v>
      </c>
      <c r="Q133">
        <f t="shared" ca="1" si="13"/>
        <v>0</v>
      </c>
      <c r="R133">
        <f t="shared" ca="1" si="10"/>
        <v>0</v>
      </c>
      <c r="S133" s="34">
        <f t="shared" ca="1" si="10"/>
        <v>0</v>
      </c>
      <c r="T133">
        <f t="shared" ca="1" si="10"/>
        <v>0</v>
      </c>
    </row>
    <row r="134" spans="6:20">
      <c r="F134">
        <f t="shared" ca="1" si="12"/>
        <v>0</v>
      </c>
      <c r="G134">
        <f t="shared" ca="1" si="13"/>
        <v>0</v>
      </c>
      <c r="H134">
        <f t="shared" ca="1" si="13"/>
        <v>0</v>
      </c>
      <c r="I134">
        <f t="shared" ca="1" si="13"/>
        <v>0</v>
      </c>
      <c r="J134">
        <f t="shared" ca="1" si="13"/>
        <v>0</v>
      </c>
      <c r="K134">
        <f t="shared" ca="1" si="13"/>
        <v>0</v>
      </c>
      <c r="L134">
        <f t="shared" ca="1" si="13"/>
        <v>0</v>
      </c>
      <c r="M134">
        <f t="shared" ca="1" si="13"/>
        <v>0</v>
      </c>
      <c r="N134" s="34">
        <f t="shared" ca="1" si="13"/>
        <v>0</v>
      </c>
      <c r="O134" s="34">
        <f t="shared" ca="1" si="13"/>
        <v>0</v>
      </c>
      <c r="P134" s="34">
        <f t="shared" ca="1" si="13"/>
        <v>0</v>
      </c>
      <c r="Q134">
        <f t="shared" ca="1" si="13"/>
        <v>0</v>
      </c>
      <c r="R134">
        <f t="shared" ca="1" si="10"/>
        <v>0</v>
      </c>
      <c r="S134" s="34">
        <f t="shared" ca="1" si="10"/>
        <v>0</v>
      </c>
      <c r="T134">
        <f t="shared" ca="1" si="10"/>
        <v>0</v>
      </c>
    </row>
    <row r="135" spans="6:20">
      <c r="F135">
        <f t="shared" ca="1" si="12"/>
        <v>0</v>
      </c>
      <c r="G135">
        <f t="shared" ca="1" si="13"/>
        <v>0</v>
      </c>
      <c r="H135">
        <f t="shared" ca="1" si="13"/>
        <v>0</v>
      </c>
      <c r="I135">
        <f t="shared" ca="1" si="13"/>
        <v>0</v>
      </c>
      <c r="J135">
        <f t="shared" ca="1" si="13"/>
        <v>0</v>
      </c>
      <c r="K135">
        <f t="shared" ca="1" si="13"/>
        <v>0</v>
      </c>
      <c r="L135">
        <f t="shared" ca="1" si="13"/>
        <v>0</v>
      </c>
      <c r="M135">
        <f t="shared" ca="1" si="13"/>
        <v>0</v>
      </c>
      <c r="N135" s="34">
        <f t="shared" ca="1" si="13"/>
        <v>0</v>
      </c>
      <c r="O135" s="34">
        <f t="shared" ca="1" si="13"/>
        <v>0</v>
      </c>
      <c r="P135" s="34">
        <f t="shared" ca="1" si="13"/>
        <v>0</v>
      </c>
      <c r="Q135">
        <f t="shared" ca="1" si="13"/>
        <v>0</v>
      </c>
      <c r="R135">
        <f t="shared" ca="1" si="10"/>
        <v>0</v>
      </c>
      <c r="S135" s="34">
        <f t="shared" ca="1" si="10"/>
        <v>0</v>
      </c>
      <c r="T135">
        <f t="shared" ca="1" si="10"/>
        <v>0</v>
      </c>
    </row>
    <row r="136" spans="6:20">
      <c r="F136">
        <f t="shared" ca="1" si="12"/>
        <v>0</v>
      </c>
      <c r="G136">
        <f t="shared" ca="1" si="13"/>
        <v>0</v>
      </c>
      <c r="H136">
        <f t="shared" ca="1" si="13"/>
        <v>0</v>
      </c>
      <c r="I136">
        <f t="shared" ca="1" si="13"/>
        <v>0</v>
      </c>
      <c r="J136">
        <f t="shared" ca="1" si="13"/>
        <v>0</v>
      </c>
      <c r="K136">
        <f t="shared" ca="1" si="13"/>
        <v>0</v>
      </c>
      <c r="L136">
        <f t="shared" ca="1" si="13"/>
        <v>0</v>
      </c>
      <c r="M136">
        <f t="shared" ca="1" si="13"/>
        <v>0</v>
      </c>
      <c r="N136" s="34">
        <f t="shared" ca="1" si="13"/>
        <v>0</v>
      </c>
      <c r="O136" s="34">
        <f t="shared" ca="1" si="13"/>
        <v>0</v>
      </c>
      <c r="P136" s="34">
        <f t="shared" ca="1" si="13"/>
        <v>0</v>
      </c>
      <c r="Q136">
        <f t="shared" ca="1" si="13"/>
        <v>0</v>
      </c>
      <c r="R136">
        <f t="shared" ca="1" si="10"/>
        <v>0</v>
      </c>
      <c r="S136" s="34">
        <f t="shared" ca="1" si="10"/>
        <v>0</v>
      </c>
      <c r="T136">
        <f t="shared" ca="1" si="10"/>
        <v>0</v>
      </c>
    </row>
    <row r="137" spans="6:20">
      <c r="F137">
        <f t="shared" ca="1" si="12"/>
        <v>0</v>
      </c>
      <c r="G137">
        <f t="shared" ca="1" si="13"/>
        <v>0</v>
      </c>
      <c r="H137">
        <f t="shared" ca="1" si="13"/>
        <v>0</v>
      </c>
      <c r="I137">
        <f t="shared" ca="1" si="13"/>
        <v>0</v>
      </c>
      <c r="J137">
        <f t="shared" ca="1" si="13"/>
        <v>0</v>
      </c>
      <c r="K137">
        <f t="shared" ca="1" si="13"/>
        <v>0</v>
      </c>
      <c r="L137">
        <f t="shared" ca="1" si="13"/>
        <v>0</v>
      </c>
      <c r="M137">
        <f t="shared" ca="1" si="13"/>
        <v>0</v>
      </c>
      <c r="N137" s="34">
        <f t="shared" ca="1" si="13"/>
        <v>0</v>
      </c>
      <c r="O137" s="34">
        <f t="shared" ca="1" si="13"/>
        <v>0</v>
      </c>
      <c r="P137" s="34">
        <f t="shared" ca="1" si="13"/>
        <v>0</v>
      </c>
      <c r="Q137">
        <f t="shared" ca="1" si="13"/>
        <v>0</v>
      </c>
      <c r="R137">
        <f t="shared" ca="1" si="10"/>
        <v>0</v>
      </c>
      <c r="S137" s="34">
        <f t="shared" ca="1" si="10"/>
        <v>0</v>
      </c>
      <c r="T137">
        <f t="shared" ca="1" si="10"/>
        <v>0</v>
      </c>
    </row>
    <row r="138" spans="6:20">
      <c r="F138">
        <f t="shared" ca="1" si="12"/>
        <v>0</v>
      </c>
      <c r="G138">
        <f t="shared" ca="1" si="13"/>
        <v>0</v>
      </c>
      <c r="H138">
        <f t="shared" ca="1" si="13"/>
        <v>0</v>
      </c>
      <c r="I138">
        <f t="shared" ca="1" si="13"/>
        <v>0</v>
      </c>
      <c r="J138">
        <f t="shared" ca="1" si="13"/>
        <v>0</v>
      </c>
      <c r="K138">
        <f t="shared" ca="1" si="13"/>
        <v>0</v>
      </c>
      <c r="L138">
        <f t="shared" ca="1" si="13"/>
        <v>0</v>
      </c>
      <c r="M138">
        <f t="shared" ca="1" si="13"/>
        <v>0</v>
      </c>
      <c r="N138" s="34">
        <f t="shared" ca="1" si="13"/>
        <v>0</v>
      </c>
      <c r="O138" s="34">
        <f t="shared" ca="1" si="13"/>
        <v>0</v>
      </c>
      <c r="P138" s="34">
        <f t="shared" ca="1" si="13"/>
        <v>0</v>
      </c>
      <c r="Q138">
        <f t="shared" ca="1" si="13"/>
        <v>0</v>
      </c>
      <c r="R138">
        <f t="shared" ca="1" si="10"/>
        <v>0</v>
      </c>
      <c r="S138" s="34">
        <f t="shared" ca="1" si="10"/>
        <v>0</v>
      </c>
      <c r="T138">
        <f t="shared" ca="1" si="10"/>
        <v>0</v>
      </c>
    </row>
    <row r="139" spans="6:20">
      <c r="F139">
        <f t="shared" ca="1" si="12"/>
        <v>0</v>
      </c>
      <c r="G139">
        <f t="shared" ca="1" si="13"/>
        <v>0</v>
      </c>
      <c r="H139">
        <f t="shared" ca="1" si="13"/>
        <v>0</v>
      </c>
      <c r="I139">
        <f t="shared" ca="1" si="13"/>
        <v>0</v>
      </c>
      <c r="J139">
        <f t="shared" ca="1" si="13"/>
        <v>0</v>
      </c>
      <c r="K139">
        <f t="shared" ca="1" si="13"/>
        <v>0</v>
      </c>
      <c r="L139">
        <f t="shared" ca="1" si="13"/>
        <v>0</v>
      </c>
      <c r="M139">
        <f t="shared" ca="1" si="13"/>
        <v>0</v>
      </c>
      <c r="N139" s="34">
        <f t="shared" ca="1" si="13"/>
        <v>0</v>
      </c>
      <c r="O139" s="34">
        <f t="shared" ca="1" si="13"/>
        <v>0</v>
      </c>
      <c r="P139" s="34">
        <f t="shared" ca="1" si="13"/>
        <v>0</v>
      </c>
      <c r="Q139">
        <f t="shared" ca="1" si="13"/>
        <v>0</v>
      </c>
      <c r="R139">
        <f t="shared" ca="1" si="10"/>
        <v>0</v>
      </c>
      <c r="S139" s="34">
        <f t="shared" ca="1" si="10"/>
        <v>0</v>
      </c>
      <c r="T139">
        <f t="shared" ca="1" si="10"/>
        <v>0</v>
      </c>
    </row>
    <row r="140" spans="6:20">
      <c r="F140">
        <f t="shared" ca="1" si="12"/>
        <v>0</v>
      </c>
      <c r="G140">
        <f t="shared" ca="1" si="13"/>
        <v>0</v>
      </c>
      <c r="H140">
        <f t="shared" ca="1" si="13"/>
        <v>0</v>
      </c>
      <c r="I140">
        <f t="shared" ca="1" si="13"/>
        <v>0</v>
      </c>
      <c r="J140">
        <f t="shared" ca="1" si="13"/>
        <v>0</v>
      </c>
      <c r="K140">
        <f t="shared" ca="1" si="13"/>
        <v>0</v>
      </c>
      <c r="L140">
        <f t="shared" ca="1" si="13"/>
        <v>0</v>
      </c>
      <c r="M140">
        <f t="shared" ca="1" si="13"/>
        <v>0</v>
      </c>
      <c r="N140" s="34">
        <f t="shared" ca="1" si="13"/>
        <v>0</v>
      </c>
      <c r="O140" s="34">
        <f t="shared" ca="1" si="13"/>
        <v>0</v>
      </c>
      <c r="P140" s="34">
        <f t="shared" ca="1" si="13"/>
        <v>0</v>
      </c>
      <c r="Q140">
        <f t="shared" ca="1" si="13"/>
        <v>0</v>
      </c>
      <c r="R140">
        <f t="shared" ca="1" si="10"/>
        <v>0</v>
      </c>
      <c r="S140" s="34">
        <f t="shared" ca="1" si="10"/>
        <v>0</v>
      </c>
      <c r="T140">
        <f t="shared" ca="1" si="10"/>
        <v>0</v>
      </c>
    </row>
    <row r="141" spans="6:20">
      <c r="F141">
        <f t="shared" ca="1" si="12"/>
        <v>0</v>
      </c>
      <c r="G141">
        <f t="shared" ca="1" si="13"/>
        <v>0</v>
      </c>
      <c r="H141">
        <f t="shared" ca="1" si="13"/>
        <v>0</v>
      </c>
      <c r="I141">
        <f t="shared" ca="1" si="13"/>
        <v>0</v>
      </c>
      <c r="J141">
        <f t="shared" ca="1" si="13"/>
        <v>0</v>
      </c>
      <c r="K141">
        <f t="shared" ca="1" si="13"/>
        <v>0</v>
      </c>
      <c r="L141">
        <f t="shared" ca="1" si="13"/>
        <v>0</v>
      </c>
      <c r="M141">
        <f t="shared" ca="1" si="13"/>
        <v>0</v>
      </c>
      <c r="N141" s="34">
        <f t="shared" ca="1" si="13"/>
        <v>0</v>
      </c>
      <c r="O141" s="34">
        <f t="shared" ca="1" si="13"/>
        <v>0</v>
      </c>
      <c r="P141" s="34">
        <f t="shared" ca="1" si="13"/>
        <v>0</v>
      </c>
      <c r="Q141">
        <f t="shared" ca="1" si="13"/>
        <v>0</v>
      </c>
      <c r="R141">
        <f t="shared" ca="1" si="10"/>
        <v>0</v>
      </c>
      <c r="S141" s="34">
        <f t="shared" ca="1" si="10"/>
        <v>0</v>
      </c>
      <c r="T141">
        <f t="shared" ca="1" si="10"/>
        <v>0</v>
      </c>
    </row>
    <row r="142" spans="6:20">
      <c r="F142">
        <f t="shared" ca="1" si="12"/>
        <v>0</v>
      </c>
      <c r="G142">
        <f t="shared" ca="1" si="13"/>
        <v>0</v>
      </c>
      <c r="H142">
        <f t="shared" ca="1" si="13"/>
        <v>0</v>
      </c>
      <c r="I142">
        <f t="shared" ca="1" si="13"/>
        <v>0</v>
      </c>
      <c r="J142">
        <f t="shared" ca="1" si="13"/>
        <v>0</v>
      </c>
      <c r="K142">
        <f t="shared" ca="1" si="13"/>
        <v>0</v>
      </c>
      <c r="L142">
        <f t="shared" ca="1" si="13"/>
        <v>0</v>
      </c>
      <c r="M142">
        <f t="shared" ca="1" si="13"/>
        <v>0</v>
      </c>
      <c r="N142" s="34">
        <f t="shared" ca="1" si="13"/>
        <v>0</v>
      </c>
      <c r="O142" s="34">
        <f t="shared" ca="1" si="13"/>
        <v>0</v>
      </c>
      <c r="P142" s="34">
        <f t="shared" ca="1" si="13"/>
        <v>0</v>
      </c>
      <c r="Q142">
        <f t="shared" ca="1" si="13"/>
        <v>0</v>
      </c>
      <c r="R142">
        <f t="shared" ca="1" si="10"/>
        <v>0</v>
      </c>
      <c r="S142" s="34">
        <f t="shared" ca="1" si="10"/>
        <v>0</v>
      </c>
      <c r="T142">
        <f t="shared" ca="1" si="10"/>
        <v>0</v>
      </c>
    </row>
    <row r="143" spans="6:20">
      <c r="F143">
        <f t="shared" ca="1" si="12"/>
        <v>0</v>
      </c>
      <c r="G143">
        <f t="shared" ca="1" si="13"/>
        <v>0</v>
      </c>
      <c r="H143">
        <f t="shared" ca="1" si="13"/>
        <v>0</v>
      </c>
      <c r="I143">
        <f t="shared" ca="1" si="13"/>
        <v>0</v>
      </c>
      <c r="J143">
        <f t="shared" ca="1" si="13"/>
        <v>0</v>
      </c>
      <c r="K143">
        <f t="shared" ca="1" si="13"/>
        <v>0</v>
      </c>
      <c r="L143">
        <f t="shared" ca="1" si="13"/>
        <v>0</v>
      </c>
      <c r="M143">
        <f t="shared" ca="1" si="13"/>
        <v>0</v>
      </c>
      <c r="N143" s="34">
        <f t="shared" ca="1" si="13"/>
        <v>0</v>
      </c>
      <c r="O143" s="34">
        <f t="shared" ca="1" si="13"/>
        <v>0</v>
      </c>
      <c r="P143" s="34">
        <f t="shared" ca="1" si="13"/>
        <v>0</v>
      </c>
      <c r="Q143">
        <f t="shared" ca="1" si="13"/>
        <v>0</v>
      </c>
      <c r="R143">
        <f t="shared" ca="1" si="10"/>
        <v>0</v>
      </c>
      <c r="S143" s="34">
        <f t="shared" ca="1" si="10"/>
        <v>0</v>
      </c>
      <c r="T143">
        <f t="shared" ca="1" si="10"/>
        <v>0</v>
      </c>
    </row>
    <row r="144" spans="6:20">
      <c r="F144">
        <f t="shared" ca="1" si="12"/>
        <v>0</v>
      </c>
      <c r="G144">
        <f t="shared" ca="1" si="13"/>
        <v>0</v>
      </c>
      <c r="H144">
        <f t="shared" ca="1" si="13"/>
        <v>0</v>
      </c>
      <c r="I144">
        <f t="shared" ca="1" si="13"/>
        <v>0</v>
      </c>
      <c r="J144">
        <f t="shared" ca="1" si="13"/>
        <v>0</v>
      </c>
      <c r="K144">
        <f t="shared" ca="1" si="13"/>
        <v>0</v>
      </c>
      <c r="L144">
        <f t="shared" ca="1" si="13"/>
        <v>0</v>
      </c>
      <c r="M144">
        <f t="shared" ca="1" si="13"/>
        <v>0</v>
      </c>
      <c r="N144" s="34">
        <f t="shared" ca="1" si="13"/>
        <v>0</v>
      </c>
      <c r="O144" s="34">
        <f t="shared" ca="1" si="13"/>
        <v>0</v>
      </c>
      <c r="P144" s="34">
        <f t="shared" ca="1" si="13"/>
        <v>0</v>
      </c>
      <c r="Q144">
        <f t="shared" ca="1" si="13"/>
        <v>0</v>
      </c>
      <c r="R144">
        <f t="shared" ca="1" si="10"/>
        <v>0</v>
      </c>
      <c r="S144" s="34">
        <f t="shared" ca="1" si="10"/>
        <v>0</v>
      </c>
      <c r="T144">
        <f t="shared" ca="1" si="10"/>
        <v>0</v>
      </c>
    </row>
    <row r="145" spans="6:20">
      <c r="F145">
        <f t="shared" ca="1" si="12"/>
        <v>0</v>
      </c>
      <c r="G145">
        <f t="shared" ca="1" si="13"/>
        <v>0</v>
      </c>
      <c r="H145">
        <f t="shared" ca="1" si="13"/>
        <v>0</v>
      </c>
      <c r="I145">
        <f t="shared" ca="1" si="13"/>
        <v>0</v>
      </c>
      <c r="J145">
        <f t="shared" ca="1" si="13"/>
        <v>0</v>
      </c>
      <c r="K145">
        <f t="shared" ca="1" si="13"/>
        <v>0</v>
      </c>
      <c r="L145">
        <f t="shared" ca="1" si="13"/>
        <v>0</v>
      </c>
      <c r="M145">
        <f t="shared" ca="1" si="13"/>
        <v>0</v>
      </c>
      <c r="N145" s="34">
        <f t="shared" ca="1" si="13"/>
        <v>0</v>
      </c>
      <c r="O145" s="34">
        <f t="shared" ca="1" si="13"/>
        <v>0</v>
      </c>
      <c r="P145" s="34">
        <f t="shared" ca="1" si="13"/>
        <v>0</v>
      </c>
      <c r="Q145">
        <f t="shared" ca="1" si="13"/>
        <v>0</v>
      </c>
      <c r="R145">
        <f t="shared" ca="1" si="10"/>
        <v>0</v>
      </c>
      <c r="S145" s="34">
        <f t="shared" ca="1" si="10"/>
        <v>0</v>
      </c>
      <c r="T145">
        <f t="shared" ca="1" si="10"/>
        <v>0</v>
      </c>
    </row>
    <row r="146" spans="6:20">
      <c r="F146">
        <f t="shared" ca="1" si="12"/>
        <v>0</v>
      </c>
      <c r="G146">
        <f t="shared" ca="1" si="13"/>
        <v>0</v>
      </c>
      <c r="H146">
        <f t="shared" ca="1" si="13"/>
        <v>0</v>
      </c>
      <c r="I146">
        <f t="shared" ca="1" si="13"/>
        <v>0</v>
      </c>
      <c r="J146">
        <f t="shared" ca="1" si="13"/>
        <v>0</v>
      </c>
      <c r="K146">
        <f t="shared" ca="1" si="13"/>
        <v>0</v>
      </c>
      <c r="L146">
        <f t="shared" ca="1" si="13"/>
        <v>0</v>
      </c>
      <c r="M146">
        <f t="shared" ca="1" si="13"/>
        <v>0</v>
      </c>
      <c r="N146" s="34">
        <f t="shared" ca="1" si="13"/>
        <v>0</v>
      </c>
      <c r="O146" s="34">
        <f t="shared" ca="1" si="13"/>
        <v>0</v>
      </c>
      <c r="P146" s="34">
        <f t="shared" ca="1" si="13"/>
        <v>0</v>
      </c>
      <c r="Q146">
        <f t="shared" ca="1" si="13"/>
        <v>0</v>
      </c>
      <c r="R146">
        <f t="shared" ca="1" si="10"/>
        <v>0</v>
      </c>
      <c r="S146" s="34">
        <f t="shared" ca="1" si="10"/>
        <v>0</v>
      </c>
      <c r="T146">
        <f t="shared" ca="1" si="10"/>
        <v>0</v>
      </c>
    </row>
    <row r="147" spans="6:20">
      <c r="F147">
        <f t="shared" ca="1" si="12"/>
        <v>0</v>
      </c>
      <c r="G147">
        <f t="shared" ca="1" si="13"/>
        <v>0</v>
      </c>
      <c r="H147">
        <f t="shared" ca="1" si="13"/>
        <v>0</v>
      </c>
      <c r="I147">
        <f t="shared" ca="1" si="13"/>
        <v>0</v>
      </c>
      <c r="J147">
        <f t="shared" ca="1" si="13"/>
        <v>0</v>
      </c>
      <c r="K147">
        <f t="shared" ca="1" si="13"/>
        <v>0</v>
      </c>
      <c r="L147">
        <f t="shared" ca="1" si="13"/>
        <v>0</v>
      </c>
      <c r="M147">
        <f t="shared" ca="1" si="13"/>
        <v>0</v>
      </c>
      <c r="N147" s="34">
        <f t="shared" ca="1" si="13"/>
        <v>0</v>
      </c>
      <c r="O147" s="34">
        <f t="shared" ca="1" si="13"/>
        <v>0</v>
      </c>
      <c r="P147" s="34">
        <f t="shared" ca="1" si="13"/>
        <v>0</v>
      </c>
      <c r="Q147">
        <f t="shared" ca="1" si="13"/>
        <v>0</v>
      </c>
      <c r="R147">
        <f t="shared" ca="1" si="10"/>
        <v>0</v>
      </c>
      <c r="S147" s="34">
        <f t="shared" ca="1" si="10"/>
        <v>0</v>
      </c>
      <c r="T147">
        <f t="shared" ca="1" si="10"/>
        <v>0</v>
      </c>
    </row>
    <row r="148" spans="6:20">
      <c r="F148">
        <f t="shared" ca="1" si="12"/>
        <v>0</v>
      </c>
      <c r="G148">
        <f t="shared" ca="1" si="13"/>
        <v>0</v>
      </c>
      <c r="H148">
        <f t="shared" ca="1" si="13"/>
        <v>0</v>
      </c>
      <c r="I148">
        <f t="shared" ca="1" si="13"/>
        <v>0</v>
      </c>
      <c r="J148">
        <f t="shared" ca="1" si="13"/>
        <v>0</v>
      </c>
      <c r="K148">
        <f t="shared" ca="1" si="13"/>
        <v>0</v>
      </c>
      <c r="L148">
        <f t="shared" ca="1" si="13"/>
        <v>0</v>
      </c>
      <c r="M148">
        <f t="shared" ca="1" si="13"/>
        <v>0</v>
      </c>
      <c r="N148" s="34">
        <f t="shared" ca="1" si="13"/>
        <v>0</v>
      </c>
      <c r="O148" s="34">
        <f t="shared" ca="1" si="13"/>
        <v>0</v>
      </c>
      <c r="P148" s="34">
        <f t="shared" ca="1" si="13"/>
        <v>0</v>
      </c>
      <c r="Q148">
        <f t="shared" ca="1" si="13"/>
        <v>0</v>
      </c>
      <c r="R148">
        <f t="shared" ca="1" si="10"/>
        <v>0</v>
      </c>
      <c r="S148" s="34">
        <f t="shared" ca="1" si="10"/>
        <v>0</v>
      </c>
      <c r="T148">
        <f t="shared" ca="1" si="10"/>
        <v>0</v>
      </c>
    </row>
    <row r="149" spans="6:20">
      <c r="F149">
        <f t="shared" ca="1" si="12"/>
        <v>0</v>
      </c>
      <c r="G149">
        <f t="shared" ca="1" si="13"/>
        <v>0</v>
      </c>
      <c r="H149">
        <f t="shared" ca="1" si="13"/>
        <v>0</v>
      </c>
      <c r="I149">
        <f t="shared" ca="1" si="13"/>
        <v>0</v>
      </c>
      <c r="J149">
        <f t="shared" ca="1" si="13"/>
        <v>0</v>
      </c>
      <c r="K149">
        <f t="shared" ca="1" si="13"/>
        <v>0</v>
      </c>
      <c r="L149">
        <f t="shared" ca="1" si="13"/>
        <v>0</v>
      </c>
      <c r="M149">
        <f t="shared" ca="1" si="13"/>
        <v>0</v>
      </c>
      <c r="N149" s="34">
        <f t="shared" ca="1" si="13"/>
        <v>0</v>
      </c>
      <c r="O149" s="34">
        <f t="shared" ca="1" si="13"/>
        <v>0</v>
      </c>
      <c r="P149" s="34">
        <f t="shared" ca="1" si="13"/>
        <v>0</v>
      </c>
      <c r="Q149">
        <f t="shared" ca="1" si="13"/>
        <v>0</v>
      </c>
      <c r="R149">
        <f t="shared" ca="1" si="10"/>
        <v>0</v>
      </c>
      <c r="S149" s="34">
        <f t="shared" ca="1" si="10"/>
        <v>0</v>
      </c>
      <c r="T149">
        <f t="shared" ca="1" si="10"/>
        <v>0</v>
      </c>
    </row>
    <row r="150" spans="6:20">
      <c r="F150">
        <f t="shared" ca="1" si="12"/>
        <v>0</v>
      </c>
      <c r="G150">
        <f t="shared" ca="1" si="13"/>
        <v>0</v>
      </c>
      <c r="H150">
        <f t="shared" ca="1" si="13"/>
        <v>0</v>
      </c>
      <c r="I150">
        <f t="shared" ca="1" si="13"/>
        <v>0</v>
      </c>
      <c r="J150">
        <f t="shared" ca="1" si="13"/>
        <v>0</v>
      </c>
      <c r="K150">
        <f t="shared" ca="1" si="13"/>
        <v>0</v>
      </c>
      <c r="L150">
        <f t="shared" ca="1" si="13"/>
        <v>0</v>
      </c>
      <c r="M150">
        <f t="shared" ca="1" si="13"/>
        <v>0</v>
      </c>
      <c r="N150" s="34">
        <f t="shared" ca="1" si="13"/>
        <v>0</v>
      </c>
      <c r="O150" s="34">
        <f t="shared" ca="1" si="13"/>
        <v>0</v>
      </c>
      <c r="P150" s="34">
        <f t="shared" ca="1" si="13"/>
        <v>0</v>
      </c>
      <c r="Q150">
        <f t="shared" ca="1" si="13"/>
        <v>0</v>
      </c>
      <c r="R150">
        <f t="shared" ca="1" si="10"/>
        <v>0</v>
      </c>
      <c r="S150" s="34">
        <f t="shared" ca="1" si="10"/>
        <v>0</v>
      </c>
      <c r="T150">
        <f t="shared" ca="1" si="10"/>
        <v>0</v>
      </c>
    </row>
    <row r="151" spans="6:20">
      <c r="F151">
        <f t="shared" ca="1" si="12"/>
        <v>0</v>
      </c>
      <c r="G151">
        <f t="shared" ca="1" si="13"/>
        <v>0</v>
      </c>
      <c r="H151">
        <f t="shared" ca="1" si="13"/>
        <v>0</v>
      </c>
      <c r="I151">
        <f t="shared" ca="1" si="13"/>
        <v>0</v>
      </c>
      <c r="J151">
        <f t="shared" ca="1" si="13"/>
        <v>0</v>
      </c>
      <c r="K151">
        <f t="shared" ca="1" si="13"/>
        <v>0</v>
      </c>
      <c r="L151">
        <f t="shared" ca="1" si="13"/>
        <v>0</v>
      </c>
      <c r="M151">
        <f t="shared" ca="1" si="13"/>
        <v>0</v>
      </c>
      <c r="N151" s="34">
        <f t="shared" ca="1" si="13"/>
        <v>0</v>
      </c>
      <c r="O151" s="34">
        <f t="shared" ca="1" si="13"/>
        <v>0</v>
      </c>
      <c r="P151" s="34">
        <f t="shared" ca="1" si="13"/>
        <v>0</v>
      </c>
      <c r="Q151">
        <f t="shared" ca="1" si="13"/>
        <v>0</v>
      </c>
      <c r="R151">
        <f t="shared" ca="1" si="10"/>
        <v>0</v>
      </c>
      <c r="S151" s="34">
        <f t="shared" ca="1" si="10"/>
        <v>0</v>
      </c>
      <c r="T151">
        <f t="shared" ca="1" si="10"/>
        <v>0</v>
      </c>
    </row>
    <row r="152" spans="6:20">
      <c r="F152">
        <f t="shared" ca="1" si="12"/>
        <v>0</v>
      </c>
      <c r="G152">
        <f t="shared" ca="1" si="13"/>
        <v>0</v>
      </c>
      <c r="H152">
        <f t="shared" ca="1" si="13"/>
        <v>0</v>
      </c>
      <c r="I152">
        <f t="shared" ca="1" si="13"/>
        <v>0</v>
      </c>
      <c r="J152">
        <f t="shared" ca="1" si="13"/>
        <v>0</v>
      </c>
      <c r="K152">
        <f t="shared" ca="1" si="13"/>
        <v>0</v>
      </c>
      <c r="L152">
        <f t="shared" ca="1" si="13"/>
        <v>0</v>
      </c>
      <c r="M152">
        <f t="shared" ca="1" si="13"/>
        <v>0</v>
      </c>
      <c r="N152" s="34">
        <f t="shared" ca="1" si="13"/>
        <v>0</v>
      </c>
      <c r="O152" s="34">
        <f t="shared" ca="1" si="13"/>
        <v>0</v>
      </c>
      <c r="P152" s="34">
        <f t="shared" ca="1" si="13"/>
        <v>0</v>
      </c>
      <c r="Q152">
        <f t="shared" ca="1" si="13"/>
        <v>0</v>
      </c>
      <c r="R152">
        <f t="shared" ca="1" si="10"/>
        <v>0</v>
      </c>
      <c r="S152" s="34">
        <f t="shared" ca="1" si="10"/>
        <v>0</v>
      </c>
      <c r="T152">
        <f t="shared" ca="1" si="10"/>
        <v>0</v>
      </c>
    </row>
    <row r="153" spans="6:20">
      <c r="F153">
        <f t="shared" ca="1" si="12"/>
        <v>0</v>
      </c>
      <c r="G153">
        <f t="shared" ca="1" si="13"/>
        <v>0</v>
      </c>
      <c r="H153">
        <f t="shared" ca="1" si="13"/>
        <v>0</v>
      </c>
      <c r="I153">
        <f t="shared" ca="1" si="13"/>
        <v>0</v>
      </c>
      <c r="J153">
        <f t="shared" ca="1" si="13"/>
        <v>0</v>
      </c>
      <c r="K153">
        <f t="shared" ca="1" si="13"/>
        <v>0</v>
      </c>
      <c r="L153">
        <f t="shared" ca="1" si="13"/>
        <v>0</v>
      </c>
      <c r="M153">
        <f t="shared" ca="1" si="13"/>
        <v>0</v>
      </c>
      <c r="N153" s="34">
        <f t="shared" ca="1" si="13"/>
        <v>0</v>
      </c>
      <c r="O153" s="34">
        <f t="shared" ca="1" si="13"/>
        <v>0</v>
      </c>
      <c r="P153" s="34">
        <f t="shared" ca="1" si="13"/>
        <v>0</v>
      </c>
      <c r="Q153">
        <f t="shared" ca="1" si="13"/>
        <v>0</v>
      </c>
      <c r="R153">
        <f t="shared" ca="1" si="10"/>
        <v>0</v>
      </c>
      <c r="S153" s="34">
        <f t="shared" ca="1" si="10"/>
        <v>0</v>
      </c>
      <c r="T153">
        <f t="shared" ca="1" si="10"/>
        <v>0</v>
      </c>
    </row>
    <row r="154" spans="6:20">
      <c r="F154">
        <f t="shared" ca="1" si="12"/>
        <v>0</v>
      </c>
      <c r="G154">
        <f t="shared" ca="1" si="13"/>
        <v>0</v>
      </c>
      <c r="H154">
        <f t="shared" ca="1" si="13"/>
        <v>0</v>
      </c>
      <c r="I154">
        <f t="shared" ca="1" si="13"/>
        <v>0</v>
      </c>
      <c r="J154">
        <f t="shared" ca="1" si="13"/>
        <v>0</v>
      </c>
      <c r="K154">
        <f t="shared" ca="1" si="13"/>
        <v>0</v>
      </c>
      <c r="L154">
        <f t="shared" ca="1" si="13"/>
        <v>0</v>
      </c>
      <c r="M154">
        <f t="shared" ca="1" si="13"/>
        <v>0</v>
      </c>
      <c r="N154" s="34">
        <f t="shared" ca="1" si="13"/>
        <v>0</v>
      </c>
      <c r="O154" s="34">
        <f t="shared" ca="1" si="13"/>
        <v>0</v>
      </c>
      <c r="P154" s="34">
        <f t="shared" ca="1" si="13"/>
        <v>0</v>
      </c>
      <c r="Q154">
        <f t="shared" ca="1" si="13"/>
        <v>0</v>
      </c>
      <c r="R154">
        <f t="shared" ca="1" si="10"/>
        <v>0</v>
      </c>
      <c r="S154" s="34">
        <f t="shared" ca="1" si="10"/>
        <v>0</v>
      </c>
      <c r="T154">
        <f t="shared" ca="1" si="10"/>
        <v>0</v>
      </c>
    </row>
    <row r="155" spans="6:20">
      <c r="F155">
        <f t="shared" ca="1" si="12"/>
        <v>0</v>
      </c>
      <c r="G155">
        <f t="shared" ca="1" si="13"/>
        <v>0</v>
      </c>
      <c r="H155">
        <f t="shared" ca="1" si="13"/>
        <v>0</v>
      </c>
      <c r="I155">
        <f t="shared" ca="1" si="13"/>
        <v>0</v>
      </c>
      <c r="J155">
        <f t="shared" ca="1" si="13"/>
        <v>0</v>
      </c>
      <c r="K155">
        <f t="shared" ca="1" si="13"/>
        <v>0</v>
      </c>
      <c r="L155">
        <f t="shared" ca="1" si="13"/>
        <v>0</v>
      </c>
      <c r="M155">
        <f t="shared" ca="1" si="13"/>
        <v>0</v>
      </c>
      <c r="N155" s="34">
        <f t="shared" ca="1" si="13"/>
        <v>0</v>
      </c>
      <c r="O155" s="34">
        <f t="shared" ca="1" si="13"/>
        <v>0</v>
      </c>
      <c r="P155" s="34">
        <f t="shared" ca="1" si="13"/>
        <v>0</v>
      </c>
      <c r="Q155">
        <f t="shared" ca="1" si="13"/>
        <v>0</v>
      </c>
      <c r="R155">
        <f t="shared" ca="1" si="10"/>
        <v>0</v>
      </c>
      <c r="S155" s="34">
        <f t="shared" ca="1" si="10"/>
        <v>0</v>
      </c>
      <c r="T155">
        <f t="shared" ca="1" si="10"/>
        <v>0</v>
      </c>
    </row>
    <row r="156" spans="6:20">
      <c r="F156">
        <f t="shared" ca="1" si="12"/>
        <v>0</v>
      </c>
      <c r="G156">
        <f t="shared" ca="1" si="13"/>
        <v>0</v>
      </c>
      <c r="H156">
        <f t="shared" ref="G156:Q179" ca="1" si="14">OFFSET($A$1,$D$4+COLUMN()-$D$6+$D$2*(ROW()-$D$8),0)</f>
        <v>0</v>
      </c>
      <c r="I156">
        <f t="shared" ca="1" si="14"/>
        <v>0</v>
      </c>
      <c r="J156">
        <f t="shared" ca="1" si="14"/>
        <v>0</v>
      </c>
      <c r="K156">
        <f t="shared" ca="1" si="14"/>
        <v>0</v>
      </c>
      <c r="L156">
        <f t="shared" ca="1" si="14"/>
        <v>0</v>
      </c>
      <c r="M156">
        <f t="shared" ca="1" si="14"/>
        <v>0</v>
      </c>
      <c r="N156" s="34">
        <f t="shared" ca="1" si="14"/>
        <v>0</v>
      </c>
      <c r="O156" s="34">
        <f t="shared" ca="1" si="14"/>
        <v>0</v>
      </c>
      <c r="P156" s="34">
        <f t="shared" ca="1" si="14"/>
        <v>0</v>
      </c>
      <c r="Q156">
        <f t="shared" ca="1" si="14"/>
        <v>0</v>
      </c>
      <c r="R156">
        <f t="shared" ca="1" si="10"/>
        <v>0</v>
      </c>
      <c r="S156" s="34">
        <f t="shared" ca="1" si="10"/>
        <v>0</v>
      </c>
      <c r="T156">
        <f t="shared" ca="1" si="10"/>
        <v>0</v>
      </c>
    </row>
    <row r="157" spans="6:20">
      <c r="F157">
        <f t="shared" ca="1" si="12"/>
        <v>0</v>
      </c>
      <c r="G157">
        <f t="shared" ca="1" si="14"/>
        <v>0</v>
      </c>
      <c r="H157">
        <f t="shared" ca="1" si="14"/>
        <v>0</v>
      </c>
      <c r="I157">
        <f t="shared" ca="1" si="14"/>
        <v>0</v>
      </c>
      <c r="J157">
        <f t="shared" ca="1" si="14"/>
        <v>0</v>
      </c>
      <c r="K157">
        <f t="shared" ca="1" si="14"/>
        <v>0</v>
      </c>
      <c r="L157">
        <f t="shared" ca="1" si="14"/>
        <v>0</v>
      </c>
      <c r="M157">
        <f t="shared" ca="1" si="14"/>
        <v>0</v>
      </c>
      <c r="N157" s="34">
        <f t="shared" ca="1" si="14"/>
        <v>0</v>
      </c>
      <c r="O157" s="34">
        <f t="shared" ca="1" si="14"/>
        <v>0</v>
      </c>
      <c r="P157" s="34">
        <f t="shared" ca="1" si="14"/>
        <v>0</v>
      </c>
      <c r="Q157">
        <f t="shared" ca="1" si="14"/>
        <v>0</v>
      </c>
      <c r="R157">
        <f t="shared" ca="1" si="10"/>
        <v>0</v>
      </c>
      <c r="S157" s="34">
        <f t="shared" ca="1" si="10"/>
        <v>0</v>
      </c>
      <c r="T157">
        <f t="shared" ca="1" si="10"/>
        <v>0</v>
      </c>
    </row>
    <row r="158" spans="6:20">
      <c r="F158">
        <f t="shared" ca="1" si="12"/>
        <v>0</v>
      </c>
      <c r="G158">
        <f t="shared" ca="1" si="14"/>
        <v>0</v>
      </c>
      <c r="H158">
        <f t="shared" ca="1" si="14"/>
        <v>0</v>
      </c>
      <c r="I158">
        <f t="shared" ca="1" si="14"/>
        <v>0</v>
      </c>
      <c r="J158">
        <f t="shared" ca="1" si="14"/>
        <v>0</v>
      </c>
      <c r="K158">
        <f t="shared" ca="1" si="14"/>
        <v>0</v>
      </c>
      <c r="L158">
        <f t="shared" ca="1" si="14"/>
        <v>0</v>
      </c>
      <c r="M158">
        <f t="shared" ca="1" si="14"/>
        <v>0</v>
      </c>
      <c r="N158" s="34">
        <f t="shared" ca="1" si="14"/>
        <v>0</v>
      </c>
      <c r="O158" s="34">
        <f t="shared" ca="1" si="14"/>
        <v>0</v>
      </c>
      <c r="P158" s="34">
        <f t="shared" ca="1" si="14"/>
        <v>0</v>
      </c>
      <c r="Q158">
        <f t="shared" ca="1" si="14"/>
        <v>0</v>
      </c>
      <c r="R158">
        <f t="shared" ca="1" si="10"/>
        <v>0</v>
      </c>
      <c r="S158" s="34">
        <f t="shared" ca="1" si="10"/>
        <v>0</v>
      </c>
      <c r="T158">
        <f t="shared" ca="1" si="10"/>
        <v>0</v>
      </c>
    </row>
    <row r="159" spans="6:20">
      <c r="F159">
        <f t="shared" ca="1" si="12"/>
        <v>0</v>
      </c>
      <c r="G159">
        <f t="shared" ca="1" si="14"/>
        <v>0</v>
      </c>
      <c r="H159">
        <f t="shared" ca="1" si="14"/>
        <v>0</v>
      </c>
      <c r="I159">
        <f t="shared" ca="1" si="14"/>
        <v>0</v>
      </c>
      <c r="J159">
        <f t="shared" ca="1" si="14"/>
        <v>0</v>
      </c>
      <c r="K159">
        <f t="shared" ca="1" si="14"/>
        <v>0</v>
      </c>
      <c r="L159">
        <f t="shared" ca="1" si="14"/>
        <v>0</v>
      </c>
      <c r="M159">
        <f t="shared" ca="1" si="14"/>
        <v>0</v>
      </c>
      <c r="N159" s="34">
        <f t="shared" ca="1" si="14"/>
        <v>0</v>
      </c>
      <c r="O159" s="34">
        <f t="shared" ca="1" si="14"/>
        <v>0</v>
      </c>
      <c r="P159" s="34">
        <f t="shared" ca="1" si="14"/>
        <v>0</v>
      </c>
      <c r="Q159">
        <f t="shared" ca="1" si="14"/>
        <v>0</v>
      </c>
      <c r="R159">
        <f t="shared" ca="1" si="10"/>
        <v>0</v>
      </c>
      <c r="S159" s="34">
        <f t="shared" ca="1" si="10"/>
        <v>0</v>
      </c>
      <c r="T159">
        <f t="shared" ca="1" si="10"/>
        <v>0</v>
      </c>
    </row>
    <row r="160" spans="6:20">
      <c r="F160">
        <f t="shared" ca="1" si="12"/>
        <v>0</v>
      </c>
      <c r="G160">
        <f t="shared" ca="1" si="14"/>
        <v>0</v>
      </c>
      <c r="H160">
        <f t="shared" ca="1" si="14"/>
        <v>0</v>
      </c>
      <c r="I160">
        <f t="shared" ca="1" si="14"/>
        <v>0</v>
      </c>
      <c r="J160">
        <f t="shared" ca="1" si="14"/>
        <v>0</v>
      </c>
      <c r="K160">
        <f t="shared" ca="1" si="14"/>
        <v>0</v>
      </c>
      <c r="L160">
        <f t="shared" ca="1" si="14"/>
        <v>0</v>
      </c>
      <c r="M160">
        <f t="shared" ca="1" si="14"/>
        <v>0</v>
      </c>
      <c r="N160" s="34">
        <f t="shared" ca="1" si="14"/>
        <v>0</v>
      </c>
      <c r="O160" s="34">
        <f t="shared" ca="1" si="14"/>
        <v>0</v>
      </c>
      <c r="P160" s="34">
        <f t="shared" ca="1" si="14"/>
        <v>0</v>
      </c>
      <c r="Q160">
        <f t="shared" ca="1" si="14"/>
        <v>0</v>
      </c>
      <c r="R160">
        <f t="shared" ca="1" si="10"/>
        <v>0</v>
      </c>
      <c r="S160" s="34">
        <f t="shared" ca="1" si="10"/>
        <v>0</v>
      </c>
      <c r="T160">
        <f t="shared" ca="1" si="10"/>
        <v>0</v>
      </c>
    </row>
    <row r="161" spans="6:20">
      <c r="F161">
        <f t="shared" ca="1" si="12"/>
        <v>0</v>
      </c>
      <c r="G161">
        <f t="shared" ca="1" si="14"/>
        <v>0</v>
      </c>
      <c r="H161">
        <f t="shared" ca="1" si="14"/>
        <v>0</v>
      </c>
      <c r="I161">
        <f t="shared" ca="1" si="14"/>
        <v>0</v>
      </c>
      <c r="J161">
        <f t="shared" ca="1" si="14"/>
        <v>0</v>
      </c>
      <c r="K161">
        <f t="shared" ca="1" si="14"/>
        <v>0</v>
      </c>
      <c r="L161">
        <f t="shared" ca="1" si="14"/>
        <v>0</v>
      </c>
      <c r="M161">
        <f t="shared" ca="1" si="14"/>
        <v>0</v>
      </c>
      <c r="N161" s="34">
        <f t="shared" ca="1" si="14"/>
        <v>0</v>
      </c>
      <c r="O161" s="34">
        <f t="shared" ca="1" si="14"/>
        <v>0</v>
      </c>
      <c r="P161" s="34">
        <f t="shared" ca="1" si="14"/>
        <v>0</v>
      </c>
      <c r="Q161">
        <f t="shared" ca="1" si="14"/>
        <v>0</v>
      </c>
      <c r="R161">
        <f t="shared" ca="1" si="10"/>
        <v>0</v>
      </c>
      <c r="S161" s="34">
        <f t="shared" ca="1" si="10"/>
        <v>0</v>
      </c>
      <c r="T161">
        <f t="shared" ca="1" si="10"/>
        <v>0</v>
      </c>
    </row>
    <row r="162" spans="6:20">
      <c r="F162">
        <f t="shared" ca="1" si="12"/>
        <v>0</v>
      </c>
      <c r="G162">
        <f t="shared" ca="1" si="14"/>
        <v>0</v>
      </c>
      <c r="H162">
        <f t="shared" ca="1" si="14"/>
        <v>0</v>
      </c>
      <c r="I162">
        <f t="shared" ca="1" si="14"/>
        <v>0</v>
      </c>
      <c r="J162">
        <f t="shared" ca="1" si="14"/>
        <v>0</v>
      </c>
      <c r="K162">
        <f t="shared" ca="1" si="14"/>
        <v>0</v>
      </c>
      <c r="L162">
        <f t="shared" ca="1" si="14"/>
        <v>0</v>
      </c>
      <c r="M162">
        <f t="shared" ca="1" si="14"/>
        <v>0</v>
      </c>
      <c r="N162" s="34">
        <f t="shared" ca="1" si="14"/>
        <v>0</v>
      </c>
      <c r="O162" s="34">
        <f t="shared" ca="1" si="14"/>
        <v>0</v>
      </c>
      <c r="P162" s="34">
        <f t="shared" ca="1" si="14"/>
        <v>0</v>
      </c>
      <c r="Q162">
        <f t="shared" ca="1" si="14"/>
        <v>0</v>
      </c>
      <c r="R162">
        <f t="shared" ca="1" si="10"/>
        <v>0</v>
      </c>
      <c r="S162" s="34">
        <f t="shared" ca="1" si="10"/>
        <v>0</v>
      </c>
      <c r="T162">
        <f t="shared" ca="1" si="10"/>
        <v>0</v>
      </c>
    </row>
    <row r="163" spans="6:20">
      <c r="F163">
        <f t="shared" ca="1" si="12"/>
        <v>0</v>
      </c>
      <c r="G163">
        <f t="shared" ca="1" si="14"/>
        <v>0</v>
      </c>
      <c r="H163">
        <f t="shared" ca="1" si="14"/>
        <v>0</v>
      </c>
      <c r="I163">
        <f t="shared" ca="1" si="14"/>
        <v>0</v>
      </c>
      <c r="J163">
        <f t="shared" ca="1" si="14"/>
        <v>0</v>
      </c>
      <c r="K163">
        <f t="shared" ca="1" si="14"/>
        <v>0</v>
      </c>
      <c r="L163">
        <f t="shared" ca="1" si="14"/>
        <v>0</v>
      </c>
      <c r="M163">
        <f t="shared" ca="1" si="14"/>
        <v>0</v>
      </c>
      <c r="N163" s="34">
        <f t="shared" ca="1" si="14"/>
        <v>0</v>
      </c>
      <c r="O163" s="34">
        <f t="shared" ca="1" si="14"/>
        <v>0</v>
      </c>
      <c r="P163" s="34">
        <f t="shared" ca="1" si="14"/>
        <v>0</v>
      </c>
      <c r="Q163">
        <f t="shared" ca="1" si="14"/>
        <v>0</v>
      </c>
      <c r="R163">
        <f t="shared" ca="1" si="10"/>
        <v>0</v>
      </c>
      <c r="S163" s="34">
        <f t="shared" ca="1" si="10"/>
        <v>0</v>
      </c>
      <c r="T163">
        <f t="shared" ca="1" si="10"/>
        <v>0</v>
      </c>
    </row>
    <row r="164" spans="6:20">
      <c r="F164">
        <f t="shared" ca="1" si="12"/>
        <v>0</v>
      </c>
      <c r="G164">
        <f t="shared" ca="1" si="14"/>
        <v>0</v>
      </c>
      <c r="H164">
        <f t="shared" ca="1" si="14"/>
        <v>0</v>
      </c>
      <c r="I164">
        <f t="shared" ca="1" si="14"/>
        <v>0</v>
      </c>
      <c r="J164">
        <f t="shared" ca="1" si="14"/>
        <v>0</v>
      </c>
      <c r="K164">
        <f t="shared" ca="1" si="14"/>
        <v>0</v>
      </c>
      <c r="L164">
        <f t="shared" ca="1" si="14"/>
        <v>0</v>
      </c>
      <c r="M164">
        <f t="shared" ca="1" si="14"/>
        <v>0</v>
      </c>
      <c r="N164" s="34">
        <f t="shared" ca="1" si="14"/>
        <v>0</v>
      </c>
      <c r="O164" s="34">
        <f t="shared" ca="1" si="14"/>
        <v>0</v>
      </c>
      <c r="P164" s="34">
        <f t="shared" ca="1" si="14"/>
        <v>0</v>
      </c>
      <c r="Q164">
        <f t="shared" ca="1" si="14"/>
        <v>0</v>
      </c>
      <c r="R164">
        <f t="shared" ca="1" si="10"/>
        <v>0</v>
      </c>
      <c r="S164" s="34">
        <f t="shared" ca="1" si="10"/>
        <v>0</v>
      </c>
      <c r="T164">
        <f t="shared" ca="1" si="10"/>
        <v>0</v>
      </c>
    </row>
    <row r="165" spans="6:20">
      <c r="F165">
        <f t="shared" ca="1" si="12"/>
        <v>0</v>
      </c>
      <c r="G165">
        <f t="shared" ca="1" si="14"/>
        <v>0</v>
      </c>
      <c r="H165">
        <f t="shared" ca="1" si="14"/>
        <v>0</v>
      </c>
      <c r="I165">
        <f t="shared" ca="1" si="14"/>
        <v>0</v>
      </c>
      <c r="J165">
        <f t="shared" ca="1" si="14"/>
        <v>0</v>
      </c>
      <c r="K165">
        <f t="shared" ca="1" si="14"/>
        <v>0</v>
      </c>
      <c r="L165">
        <f t="shared" ca="1" si="14"/>
        <v>0</v>
      </c>
      <c r="M165">
        <f t="shared" ca="1" si="14"/>
        <v>0</v>
      </c>
      <c r="N165" s="34">
        <f t="shared" ca="1" si="14"/>
        <v>0</v>
      </c>
      <c r="O165" s="34">
        <f t="shared" ca="1" si="14"/>
        <v>0</v>
      </c>
      <c r="P165" s="34">
        <f t="shared" ca="1" si="14"/>
        <v>0</v>
      </c>
      <c r="Q165">
        <f t="shared" ca="1" si="14"/>
        <v>0</v>
      </c>
      <c r="R165">
        <f t="shared" ca="1" si="10"/>
        <v>0</v>
      </c>
      <c r="S165" s="34">
        <f t="shared" ca="1" si="10"/>
        <v>0</v>
      </c>
      <c r="T165">
        <f t="shared" ca="1" si="10"/>
        <v>0</v>
      </c>
    </row>
    <row r="166" spans="6:20">
      <c r="F166">
        <f t="shared" ca="1" si="12"/>
        <v>0</v>
      </c>
      <c r="G166">
        <f t="shared" ca="1" si="14"/>
        <v>0</v>
      </c>
      <c r="H166">
        <f t="shared" ca="1" si="14"/>
        <v>0</v>
      </c>
      <c r="I166">
        <f t="shared" ca="1" si="14"/>
        <v>0</v>
      </c>
      <c r="J166">
        <f t="shared" ca="1" si="14"/>
        <v>0</v>
      </c>
      <c r="K166">
        <f t="shared" ca="1" si="14"/>
        <v>0</v>
      </c>
      <c r="L166">
        <f t="shared" ca="1" si="14"/>
        <v>0</v>
      </c>
      <c r="M166">
        <f t="shared" ca="1" si="14"/>
        <v>0</v>
      </c>
      <c r="N166" s="34">
        <f t="shared" ca="1" si="14"/>
        <v>0</v>
      </c>
      <c r="O166" s="34">
        <f t="shared" ca="1" si="14"/>
        <v>0</v>
      </c>
      <c r="P166" s="34">
        <f t="shared" ca="1" si="14"/>
        <v>0</v>
      </c>
      <c r="Q166">
        <f t="shared" ca="1" si="14"/>
        <v>0</v>
      </c>
      <c r="R166">
        <f t="shared" ca="1" si="10"/>
        <v>0</v>
      </c>
      <c r="S166" s="34">
        <f t="shared" ca="1" si="10"/>
        <v>0</v>
      </c>
      <c r="T166">
        <f t="shared" ca="1" si="10"/>
        <v>0</v>
      </c>
    </row>
    <row r="167" spans="6:20">
      <c r="F167">
        <f t="shared" ca="1" si="12"/>
        <v>0</v>
      </c>
      <c r="G167">
        <f t="shared" ca="1" si="14"/>
        <v>0</v>
      </c>
      <c r="H167">
        <f t="shared" ca="1" si="14"/>
        <v>0</v>
      </c>
      <c r="I167">
        <f t="shared" ca="1" si="14"/>
        <v>0</v>
      </c>
      <c r="J167">
        <f t="shared" ca="1" si="14"/>
        <v>0</v>
      </c>
      <c r="K167">
        <f t="shared" ca="1" si="14"/>
        <v>0</v>
      </c>
      <c r="L167">
        <f t="shared" ca="1" si="14"/>
        <v>0</v>
      </c>
      <c r="M167">
        <f t="shared" ca="1" si="14"/>
        <v>0</v>
      </c>
      <c r="N167" s="34">
        <f t="shared" ca="1" si="14"/>
        <v>0</v>
      </c>
      <c r="O167" s="34">
        <f t="shared" ca="1" si="14"/>
        <v>0</v>
      </c>
      <c r="P167" s="34">
        <f t="shared" ca="1" si="14"/>
        <v>0</v>
      </c>
      <c r="Q167">
        <f t="shared" ca="1" si="14"/>
        <v>0</v>
      </c>
      <c r="R167">
        <f t="shared" ca="1" si="10"/>
        <v>0</v>
      </c>
      <c r="S167" s="34">
        <f t="shared" ca="1" si="10"/>
        <v>0</v>
      </c>
      <c r="T167">
        <f t="shared" ca="1" si="10"/>
        <v>0</v>
      </c>
    </row>
    <row r="168" spans="6:20">
      <c r="F168">
        <f t="shared" ca="1" si="12"/>
        <v>0</v>
      </c>
      <c r="G168">
        <f t="shared" ca="1" si="14"/>
        <v>0</v>
      </c>
      <c r="H168">
        <f t="shared" ca="1" si="14"/>
        <v>0</v>
      </c>
      <c r="I168">
        <f t="shared" ca="1" si="14"/>
        <v>0</v>
      </c>
      <c r="J168">
        <f t="shared" ca="1" si="14"/>
        <v>0</v>
      </c>
      <c r="K168">
        <f t="shared" ca="1" si="14"/>
        <v>0</v>
      </c>
      <c r="L168">
        <f t="shared" ca="1" si="14"/>
        <v>0</v>
      </c>
      <c r="M168">
        <f t="shared" ca="1" si="14"/>
        <v>0</v>
      </c>
      <c r="N168" s="34">
        <f t="shared" ca="1" si="14"/>
        <v>0</v>
      </c>
      <c r="O168" s="34">
        <f t="shared" ca="1" si="14"/>
        <v>0</v>
      </c>
      <c r="P168" s="34">
        <f t="shared" ca="1" si="14"/>
        <v>0</v>
      </c>
      <c r="Q168">
        <f t="shared" ca="1" si="14"/>
        <v>0</v>
      </c>
      <c r="R168">
        <f t="shared" ca="1" si="10"/>
        <v>0</v>
      </c>
      <c r="S168" s="34">
        <f t="shared" ca="1" si="10"/>
        <v>0</v>
      </c>
      <c r="T168">
        <f t="shared" ca="1" si="10"/>
        <v>0</v>
      </c>
    </row>
    <row r="169" spans="6:20">
      <c r="F169">
        <f t="shared" ca="1" si="12"/>
        <v>0</v>
      </c>
      <c r="G169">
        <f t="shared" ca="1" si="14"/>
        <v>0</v>
      </c>
      <c r="H169">
        <f t="shared" ca="1" si="14"/>
        <v>0</v>
      </c>
      <c r="I169">
        <f t="shared" ca="1" si="14"/>
        <v>0</v>
      </c>
      <c r="J169">
        <f t="shared" ca="1" si="14"/>
        <v>0</v>
      </c>
      <c r="K169">
        <f t="shared" ca="1" si="14"/>
        <v>0</v>
      </c>
      <c r="L169">
        <f t="shared" ca="1" si="14"/>
        <v>0</v>
      </c>
      <c r="M169">
        <f t="shared" ca="1" si="14"/>
        <v>0</v>
      </c>
      <c r="N169" s="34">
        <f t="shared" ca="1" si="14"/>
        <v>0</v>
      </c>
      <c r="O169" s="34">
        <f t="shared" ca="1" si="14"/>
        <v>0</v>
      </c>
      <c r="P169" s="34">
        <f t="shared" ca="1" si="14"/>
        <v>0</v>
      </c>
      <c r="Q169">
        <f t="shared" ca="1" si="14"/>
        <v>0</v>
      </c>
      <c r="R169">
        <f t="shared" ref="R169:T232" ca="1" si="15">OFFSET($A$1,$D$4+COLUMN()-$D$6+$D$2*(ROW()-$D$8),0)</f>
        <v>0</v>
      </c>
      <c r="S169" s="34">
        <f t="shared" ca="1" si="15"/>
        <v>0</v>
      </c>
      <c r="T169">
        <f t="shared" ca="1" si="15"/>
        <v>0</v>
      </c>
    </row>
    <row r="170" spans="6:20">
      <c r="F170">
        <f t="shared" ca="1" si="12"/>
        <v>0</v>
      </c>
      <c r="G170">
        <f t="shared" ca="1" si="14"/>
        <v>0</v>
      </c>
      <c r="H170">
        <f t="shared" ca="1" si="14"/>
        <v>0</v>
      </c>
      <c r="I170">
        <f t="shared" ca="1" si="14"/>
        <v>0</v>
      </c>
      <c r="J170">
        <f t="shared" ca="1" si="14"/>
        <v>0</v>
      </c>
      <c r="K170">
        <f t="shared" ca="1" si="14"/>
        <v>0</v>
      </c>
      <c r="L170">
        <f t="shared" ca="1" si="14"/>
        <v>0</v>
      </c>
      <c r="M170">
        <f t="shared" ca="1" si="14"/>
        <v>0</v>
      </c>
      <c r="N170" s="34">
        <f t="shared" ca="1" si="14"/>
        <v>0</v>
      </c>
      <c r="O170" s="34">
        <f t="shared" ca="1" si="14"/>
        <v>0</v>
      </c>
      <c r="P170" s="34">
        <f t="shared" ca="1" si="14"/>
        <v>0</v>
      </c>
      <c r="Q170">
        <f t="shared" ca="1" si="14"/>
        <v>0</v>
      </c>
      <c r="R170">
        <f t="shared" ca="1" si="15"/>
        <v>0</v>
      </c>
      <c r="S170" s="34">
        <f t="shared" ca="1" si="15"/>
        <v>0</v>
      </c>
      <c r="T170">
        <f t="shared" ca="1" si="15"/>
        <v>0</v>
      </c>
    </row>
    <row r="171" spans="6:20">
      <c r="F171">
        <f t="shared" ca="1" si="12"/>
        <v>0</v>
      </c>
      <c r="G171">
        <f t="shared" ca="1" si="14"/>
        <v>0</v>
      </c>
      <c r="H171">
        <f t="shared" ca="1" si="14"/>
        <v>0</v>
      </c>
      <c r="I171">
        <f t="shared" ca="1" si="14"/>
        <v>0</v>
      </c>
      <c r="J171">
        <f t="shared" ca="1" si="14"/>
        <v>0</v>
      </c>
      <c r="K171">
        <f t="shared" ca="1" si="14"/>
        <v>0</v>
      </c>
      <c r="L171">
        <f t="shared" ca="1" si="14"/>
        <v>0</v>
      </c>
      <c r="M171">
        <f t="shared" ca="1" si="14"/>
        <v>0</v>
      </c>
      <c r="N171" s="34">
        <f t="shared" ca="1" si="14"/>
        <v>0</v>
      </c>
      <c r="O171" s="34">
        <f t="shared" ca="1" si="14"/>
        <v>0</v>
      </c>
      <c r="P171" s="34">
        <f t="shared" ca="1" si="14"/>
        <v>0</v>
      </c>
      <c r="Q171">
        <f t="shared" ca="1" si="14"/>
        <v>0</v>
      </c>
      <c r="R171">
        <f t="shared" ca="1" si="15"/>
        <v>0</v>
      </c>
      <c r="S171" s="34">
        <f t="shared" ca="1" si="15"/>
        <v>0</v>
      </c>
      <c r="T171">
        <f t="shared" ca="1" si="15"/>
        <v>0</v>
      </c>
    </row>
    <row r="172" spans="6:20">
      <c r="F172">
        <f t="shared" ca="1" si="12"/>
        <v>0</v>
      </c>
      <c r="G172">
        <f t="shared" ca="1" si="14"/>
        <v>0</v>
      </c>
      <c r="H172">
        <f t="shared" ca="1" si="14"/>
        <v>0</v>
      </c>
      <c r="I172">
        <f t="shared" ca="1" si="14"/>
        <v>0</v>
      </c>
      <c r="J172">
        <f t="shared" ca="1" si="14"/>
        <v>0</v>
      </c>
      <c r="K172">
        <f t="shared" ca="1" si="14"/>
        <v>0</v>
      </c>
      <c r="L172">
        <f t="shared" ca="1" si="14"/>
        <v>0</v>
      </c>
      <c r="M172">
        <f t="shared" ca="1" si="14"/>
        <v>0</v>
      </c>
      <c r="N172" s="34">
        <f t="shared" ca="1" si="14"/>
        <v>0</v>
      </c>
      <c r="O172" s="34">
        <f t="shared" ca="1" si="14"/>
        <v>0</v>
      </c>
      <c r="P172" s="34">
        <f t="shared" ca="1" si="14"/>
        <v>0</v>
      </c>
      <c r="Q172">
        <f t="shared" ca="1" si="14"/>
        <v>0</v>
      </c>
      <c r="R172">
        <f t="shared" ca="1" si="15"/>
        <v>0</v>
      </c>
      <c r="S172" s="34">
        <f t="shared" ca="1" si="15"/>
        <v>0</v>
      </c>
      <c r="T172">
        <f t="shared" ca="1" si="15"/>
        <v>0</v>
      </c>
    </row>
    <row r="173" spans="6:20">
      <c r="F173">
        <f t="shared" ca="1" si="12"/>
        <v>0</v>
      </c>
      <c r="G173">
        <f t="shared" ca="1" si="14"/>
        <v>0</v>
      </c>
      <c r="H173">
        <f t="shared" ca="1" si="14"/>
        <v>0</v>
      </c>
      <c r="I173">
        <f t="shared" ca="1" si="14"/>
        <v>0</v>
      </c>
      <c r="J173">
        <f t="shared" ca="1" si="14"/>
        <v>0</v>
      </c>
      <c r="K173">
        <f t="shared" ca="1" si="14"/>
        <v>0</v>
      </c>
      <c r="L173">
        <f t="shared" ca="1" si="14"/>
        <v>0</v>
      </c>
      <c r="M173">
        <f t="shared" ca="1" si="14"/>
        <v>0</v>
      </c>
      <c r="N173" s="34">
        <f t="shared" ca="1" si="14"/>
        <v>0</v>
      </c>
      <c r="O173" s="34">
        <f t="shared" ca="1" si="14"/>
        <v>0</v>
      </c>
      <c r="P173" s="34">
        <f t="shared" ca="1" si="14"/>
        <v>0</v>
      </c>
      <c r="Q173">
        <f t="shared" ca="1" si="14"/>
        <v>0</v>
      </c>
      <c r="R173">
        <f t="shared" ca="1" si="15"/>
        <v>0</v>
      </c>
      <c r="S173" s="34">
        <f t="shared" ca="1" si="15"/>
        <v>0</v>
      </c>
      <c r="T173">
        <f t="shared" ca="1" si="15"/>
        <v>0</v>
      </c>
    </row>
    <row r="174" spans="6:20">
      <c r="F174">
        <f t="shared" ca="1" si="12"/>
        <v>0</v>
      </c>
      <c r="G174">
        <f t="shared" ca="1" si="14"/>
        <v>0</v>
      </c>
      <c r="H174">
        <f t="shared" ca="1" si="14"/>
        <v>0</v>
      </c>
      <c r="I174">
        <f t="shared" ca="1" si="14"/>
        <v>0</v>
      </c>
      <c r="J174">
        <f t="shared" ca="1" si="14"/>
        <v>0</v>
      </c>
      <c r="K174">
        <f t="shared" ca="1" si="14"/>
        <v>0</v>
      </c>
      <c r="L174">
        <f t="shared" ca="1" si="14"/>
        <v>0</v>
      </c>
      <c r="M174">
        <f t="shared" ca="1" si="14"/>
        <v>0</v>
      </c>
      <c r="N174" s="34">
        <f t="shared" ca="1" si="14"/>
        <v>0</v>
      </c>
      <c r="O174" s="34">
        <f t="shared" ca="1" si="14"/>
        <v>0</v>
      </c>
      <c r="P174" s="34">
        <f t="shared" ca="1" si="14"/>
        <v>0</v>
      </c>
      <c r="Q174">
        <f t="shared" ca="1" si="14"/>
        <v>0</v>
      </c>
      <c r="R174">
        <f t="shared" ca="1" si="15"/>
        <v>0</v>
      </c>
      <c r="S174" s="34">
        <f t="shared" ca="1" si="15"/>
        <v>0</v>
      </c>
      <c r="T174">
        <f t="shared" ca="1" si="15"/>
        <v>0</v>
      </c>
    </row>
    <row r="175" spans="6:20">
      <c r="F175">
        <f t="shared" ca="1" si="12"/>
        <v>0</v>
      </c>
      <c r="G175">
        <f t="shared" ca="1" si="14"/>
        <v>0</v>
      </c>
      <c r="H175">
        <f t="shared" ca="1" si="14"/>
        <v>0</v>
      </c>
      <c r="I175">
        <f t="shared" ca="1" si="14"/>
        <v>0</v>
      </c>
      <c r="J175">
        <f t="shared" ca="1" si="14"/>
        <v>0</v>
      </c>
      <c r="K175">
        <f t="shared" ca="1" si="14"/>
        <v>0</v>
      </c>
      <c r="L175">
        <f t="shared" ca="1" si="14"/>
        <v>0</v>
      </c>
      <c r="M175">
        <f t="shared" ca="1" si="14"/>
        <v>0</v>
      </c>
      <c r="N175" s="34">
        <f t="shared" ca="1" si="14"/>
        <v>0</v>
      </c>
      <c r="O175" s="34">
        <f t="shared" ca="1" si="14"/>
        <v>0</v>
      </c>
      <c r="P175" s="34">
        <f t="shared" ca="1" si="14"/>
        <v>0</v>
      </c>
      <c r="Q175">
        <f t="shared" ca="1" si="14"/>
        <v>0</v>
      </c>
      <c r="R175">
        <f t="shared" ca="1" si="15"/>
        <v>0</v>
      </c>
      <c r="S175" s="34">
        <f t="shared" ca="1" si="15"/>
        <v>0</v>
      </c>
      <c r="T175">
        <f t="shared" ca="1" si="15"/>
        <v>0</v>
      </c>
    </row>
    <row r="176" spans="6:20">
      <c r="F176">
        <f t="shared" ca="1" si="12"/>
        <v>0</v>
      </c>
      <c r="G176">
        <f t="shared" ca="1" si="14"/>
        <v>0</v>
      </c>
      <c r="H176">
        <f t="shared" ca="1" si="14"/>
        <v>0</v>
      </c>
      <c r="I176">
        <f t="shared" ca="1" si="14"/>
        <v>0</v>
      </c>
      <c r="J176">
        <f t="shared" ca="1" si="14"/>
        <v>0</v>
      </c>
      <c r="K176">
        <f t="shared" ca="1" si="14"/>
        <v>0</v>
      </c>
      <c r="L176">
        <f t="shared" ca="1" si="14"/>
        <v>0</v>
      </c>
      <c r="M176">
        <f t="shared" ca="1" si="14"/>
        <v>0</v>
      </c>
      <c r="N176" s="34">
        <f t="shared" ca="1" si="14"/>
        <v>0</v>
      </c>
      <c r="O176" s="34">
        <f t="shared" ca="1" si="14"/>
        <v>0</v>
      </c>
      <c r="P176" s="34">
        <f t="shared" ca="1" si="14"/>
        <v>0</v>
      </c>
      <c r="Q176">
        <f t="shared" ca="1" si="14"/>
        <v>0</v>
      </c>
      <c r="R176">
        <f t="shared" ca="1" si="15"/>
        <v>0</v>
      </c>
      <c r="S176" s="34">
        <f t="shared" ca="1" si="15"/>
        <v>0</v>
      </c>
      <c r="T176">
        <f t="shared" ca="1" si="15"/>
        <v>0</v>
      </c>
    </row>
    <row r="177" spans="6:20">
      <c r="F177">
        <f t="shared" ca="1" si="12"/>
        <v>0</v>
      </c>
      <c r="G177">
        <f t="shared" ca="1" si="14"/>
        <v>0</v>
      </c>
      <c r="H177">
        <f t="shared" ca="1" si="14"/>
        <v>0</v>
      </c>
      <c r="I177">
        <f t="shared" ca="1" si="14"/>
        <v>0</v>
      </c>
      <c r="J177">
        <f t="shared" ca="1" si="14"/>
        <v>0</v>
      </c>
      <c r="K177">
        <f t="shared" ca="1" si="14"/>
        <v>0</v>
      </c>
      <c r="L177">
        <f t="shared" ca="1" si="14"/>
        <v>0</v>
      </c>
      <c r="M177">
        <f t="shared" ca="1" si="14"/>
        <v>0</v>
      </c>
      <c r="N177" s="34">
        <f t="shared" ca="1" si="14"/>
        <v>0</v>
      </c>
      <c r="O177" s="34">
        <f t="shared" ca="1" si="14"/>
        <v>0</v>
      </c>
      <c r="P177" s="34">
        <f t="shared" ca="1" si="14"/>
        <v>0</v>
      </c>
      <c r="Q177">
        <f t="shared" ca="1" si="14"/>
        <v>0</v>
      </c>
      <c r="R177">
        <f t="shared" ca="1" si="15"/>
        <v>0</v>
      </c>
      <c r="S177" s="34">
        <f t="shared" ca="1" si="15"/>
        <v>0</v>
      </c>
      <c r="T177">
        <f t="shared" ca="1" si="15"/>
        <v>0</v>
      </c>
    </row>
    <row r="178" spans="6:20">
      <c r="F178">
        <f t="shared" ca="1" si="12"/>
        <v>0</v>
      </c>
      <c r="G178">
        <f t="shared" ca="1" si="14"/>
        <v>0</v>
      </c>
      <c r="H178">
        <f t="shared" ca="1" si="14"/>
        <v>0</v>
      </c>
      <c r="I178">
        <f t="shared" ca="1" si="14"/>
        <v>0</v>
      </c>
      <c r="J178">
        <f t="shared" ca="1" si="14"/>
        <v>0</v>
      </c>
      <c r="K178">
        <f t="shared" ca="1" si="14"/>
        <v>0</v>
      </c>
      <c r="L178">
        <f t="shared" ca="1" si="14"/>
        <v>0</v>
      </c>
      <c r="M178">
        <f t="shared" ca="1" si="14"/>
        <v>0</v>
      </c>
      <c r="N178" s="34">
        <f t="shared" ca="1" si="14"/>
        <v>0</v>
      </c>
      <c r="O178" s="34">
        <f t="shared" ca="1" si="14"/>
        <v>0</v>
      </c>
      <c r="P178" s="34">
        <f t="shared" ca="1" si="14"/>
        <v>0</v>
      </c>
      <c r="Q178">
        <f t="shared" ca="1" si="14"/>
        <v>0</v>
      </c>
      <c r="R178">
        <f t="shared" ca="1" si="15"/>
        <v>0</v>
      </c>
      <c r="S178" s="34">
        <f t="shared" ca="1" si="15"/>
        <v>0</v>
      </c>
      <c r="T178">
        <f t="shared" ca="1" si="15"/>
        <v>0</v>
      </c>
    </row>
    <row r="179" spans="6:20">
      <c r="F179">
        <f t="shared" ca="1" si="12"/>
        <v>0</v>
      </c>
      <c r="G179">
        <f t="shared" ca="1" si="14"/>
        <v>0</v>
      </c>
      <c r="H179">
        <f t="shared" ca="1" si="14"/>
        <v>0</v>
      </c>
      <c r="I179">
        <f t="shared" ca="1" si="14"/>
        <v>0</v>
      </c>
      <c r="J179">
        <f t="shared" ref="G179:Q202" ca="1" si="16">OFFSET($A$1,$D$4+COLUMN()-$D$6+$D$2*(ROW()-$D$8),0)</f>
        <v>0</v>
      </c>
      <c r="K179">
        <f t="shared" ca="1" si="16"/>
        <v>0</v>
      </c>
      <c r="L179">
        <f t="shared" ca="1" si="16"/>
        <v>0</v>
      </c>
      <c r="M179">
        <f t="shared" ca="1" si="16"/>
        <v>0</v>
      </c>
      <c r="N179" s="34">
        <f t="shared" ca="1" si="16"/>
        <v>0</v>
      </c>
      <c r="O179" s="34">
        <f t="shared" ca="1" si="16"/>
        <v>0</v>
      </c>
      <c r="P179" s="34">
        <f t="shared" ca="1" si="16"/>
        <v>0</v>
      </c>
      <c r="Q179">
        <f t="shared" ca="1" si="16"/>
        <v>0</v>
      </c>
      <c r="R179">
        <f t="shared" ca="1" si="15"/>
        <v>0</v>
      </c>
      <c r="S179" s="34">
        <f t="shared" ca="1" si="15"/>
        <v>0</v>
      </c>
      <c r="T179">
        <f t="shared" ca="1" si="15"/>
        <v>0</v>
      </c>
    </row>
    <row r="180" spans="6:20">
      <c r="F180">
        <f t="shared" ca="1" si="12"/>
        <v>0</v>
      </c>
      <c r="G180">
        <f t="shared" ca="1" si="16"/>
        <v>0</v>
      </c>
      <c r="H180">
        <f t="shared" ca="1" si="16"/>
        <v>0</v>
      </c>
      <c r="I180">
        <f t="shared" ca="1" si="16"/>
        <v>0</v>
      </c>
      <c r="J180">
        <f t="shared" ca="1" si="16"/>
        <v>0</v>
      </c>
      <c r="K180">
        <f t="shared" ca="1" si="16"/>
        <v>0</v>
      </c>
      <c r="L180">
        <f t="shared" ca="1" si="16"/>
        <v>0</v>
      </c>
      <c r="M180">
        <f t="shared" ca="1" si="16"/>
        <v>0</v>
      </c>
      <c r="N180" s="34">
        <f t="shared" ca="1" si="16"/>
        <v>0</v>
      </c>
      <c r="O180" s="34">
        <f t="shared" ca="1" si="16"/>
        <v>0</v>
      </c>
      <c r="P180" s="34">
        <f t="shared" ca="1" si="16"/>
        <v>0</v>
      </c>
      <c r="Q180">
        <f t="shared" ca="1" si="16"/>
        <v>0</v>
      </c>
      <c r="R180">
        <f t="shared" ca="1" si="15"/>
        <v>0</v>
      </c>
      <c r="S180" s="34">
        <f t="shared" ca="1" si="15"/>
        <v>0</v>
      </c>
      <c r="T180">
        <f t="shared" ca="1" si="15"/>
        <v>0</v>
      </c>
    </row>
    <row r="181" spans="6:20">
      <c r="F181">
        <f t="shared" ca="1" si="12"/>
        <v>0</v>
      </c>
      <c r="G181">
        <f t="shared" ca="1" si="16"/>
        <v>0</v>
      </c>
      <c r="H181">
        <f t="shared" ca="1" si="16"/>
        <v>0</v>
      </c>
      <c r="I181">
        <f t="shared" ca="1" si="16"/>
        <v>0</v>
      </c>
      <c r="J181">
        <f t="shared" ca="1" si="16"/>
        <v>0</v>
      </c>
      <c r="K181">
        <f t="shared" ca="1" si="16"/>
        <v>0</v>
      </c>
      <c r="L181">
        <f t="shared" ca="1" si="16"/>
        <v>0</v>
      </c>
      <c r="M181">
        <f t="shared" ca="1" si="16"/>
        <v>0</v>
      </c>
      <c r="N181" s="34">
        <f t="shared" ca="1" si="16"/>
        <v>0</v>
      </c>
      <c r="O181" s="34">
        <f t="shared" ca="1" si="16"/>
        <v>0</v>
      </c>
      <c r="P181" s="34">
        <f t="shared" ca="1" si="16"/>
        <v>0</v>
      </c>
      <c r="Q181">
        <f t="shared" ca="1" si="16"/>
        <v>0</v>
      </c>
      <c r="R181">
        <f t="shared" ca="1" si="15"/>
        <v>0</v>
      </c>
      <c r="S181" s="34">
        <f t="shared" ca="1" si="15"/>
        <v>0</v>
      </c>
      <c r="T181">
        <f t="shared" ca="1" si="15"/>
        <v>0</v>
      </c>
    </row>
    <row r="182" spans="6:20">
      <c r="F182">
        <f t="shared" ca="1" si="12"/>
        <v>0</v>
      </c>
      <c r="G182">
        <f t="shared" ca="1" si="16"/>
        <v>0</v>
      </c>
      <c r="H182">
        <f t="shared" ca="1" si="16"/>
        <v>0</v>
      </c>
      <c r="I182">
        <f t="shared" ca="1" si="16"/>
        <v>0</v>
      </c>
      <c r="J182">
        <f t="shared" ca="1" si="16"/>
        <v>0</v>
      </c>
      <c r="K182">
        <f t="shared" ca="1" si="16"/>
        <v>0</v>
      </c>
      <c r="L182">
        <f t="shared" ca="1" si="16"/>
        <v>0</v>
      </c>
      <c r="M182">
        <f t="shared" ca="1" si="16"/>
        <v>0</v>
      </c>
      <c r="N182" s="34">
        <f t="shared" ca="1" si="16"/>
        <v>0</v>
      </c>
      <c r="O182" s="34">
        <f t="shared" ca="1" si="16"/>
        <v>0</v>
      </c>
      <c r="P182" s="34">
        <f t="shared" ca="1" si="16"/>
        <v>0</v>
      </c>
      <c r="Q182">
        <f t="shared" ca="1" si="16"/>
        <v>0</v>
      </c>
      <c r="R182">
        <f t="shared" ca="1" si="15"/>
        <v>0</v>
      </c>
      <c r="S182" s="34">
        <f t="shared" ca="1" si="15"/>
        <v>0</v>
      </c>
      <c r="T182">
        <f t="shared" ca="1" si="15"/>
        <v>0</v>
      </c>
    </row>
    <row r="183" spans="6:20">
      <c r="F183">
        <f t="shared" ca="1" si="12"/>
        <v>0</v>
      </c>
      <c r="G183">
        <f t="shared" ca="1" si="16"/>
        <v>0</v>
      </c>
      <c r="H183">
        <f t="shared" ca="1" si="16"/>
        <v>0</v>
      </c>
      <c r="I183">
        <f t="shared" ca="1" si="16"/>
        <v>0</v>
      </c>
      <c r="J183">
        <f t="shared" ca="1" si="16"/>
        <v>0</v>
      </c>
      <c r="K183">
        <f t="shared" ca="1" si="16"/>
        <v>0</v>
      </c>
      <c r="L183">
        <f t="shared" ca="1" si="16"/>
        <v>0</v>
      </c>
      <c r="M183">
        <f t="shared" ca="1" si="16"/>
        <v>0</v>
      </c>
      <c r="N183" s="34">
        <f t="shared" ca="1" si="16"/>
        <v>0</v>
      </c>
      <c r="O183" s="34">
        <f t="shared" ca="1" si="16"/>
        <v>0</v>
      </c>
      <c r="P183" s="34">
        <f t="shared" ca="1" si="16"/>
        <v>0</v>
      </c>
      <c r="Q183">
        <f t="shared" ca="1" si="16"/>
        <v>0</v>
      </c>
      <c r="R183">
        <f t="shared" ca="1" si="15"/>
        <v>0</v>
      </c>
      <c r="S183" s="34">
        <f t="shared" ca="1" si="15"/>
        <v>0</v>
      </c>
      <c r="T183">
        <f t="shared" ca="1" si="15"/>
        <v>0</v>
      </c>
    </row>
    <row r="184" spans="6:20">
      <c r="F184">
        <f t="shared" ca="1" si="12"/>
        <v>0</v>
      </c>
      <c r="G184">
        <f t="shared" ca="1" si="16"/>
        <v>0</v>
      </c>
      <c r="H184">
        <f t="shared" ca="1" si="16"/>
        <v>0</v>
      </c>
      <c r="I184">
        <f t="shared" ca="1" si="16"/>
        <v>0</v>
      </c>
      <c r="J184">
        <f t="shared" ca="1" si="16"/>
        <v>0</v>
      </c>
      <c r="K184">
        <f t="shared" ca="1" si="16"/>
        <v>0</v>
      </c>
      <c r="L184">
        <f t="shared" ca="1" si="16"/>
        <v>0</v>
      </c>
      <c r="M184">
        <f t="shared" ca="1" si="16"/>
        <v>0</v>
      </c>
      <c r="N184" s="34">
        <f t="shared" ca="1" si="16"/>
        <v>0</v>
      </c>
      <c r="O184" s="34">
        <f t="shared" ca="1" si="16"/>
        <v>0</v>
      </c>
      <c r="P184" s="34">
        <f t="shared" ca="1" si="16"/>
        <v>0</v>
      </c>
      <c r="Q184">
        <f t="shared" ca="1" si="16"/>
        <v>0</v>
      </c>
      <c r="R184">
        <f t="shared" ca="1" si="15"/>
        <v>0</v>
      </c>
      <c r="S184" s="34">
        <f t="shared" ca="1" si="15"/>
        <v>0</v>
      </c>
      <c r="T184">
        <f t="shared" ca="1" si="15"/>
        <v>0</v>
      </c>
    </row>
    <row r="185" spans="6:20">
      <c r="F185">
        <f t="shared" ca="1" si="12"/>
        <v>0</v>
      </c>
      <c r="G185">
        <f t="shared" ca="1" si="16"/>
        <v>0</v>
      </c>
      <c r="H185">
        <f t="shared" ca="1" si="16"/>
        <v>0</v>
      </c>
      <c r="I185">
        <f t="shared" ca="1" si="16"/>
        <v>0</v>
      </c>
      <c r="J185">
        <f t="shared" ca="1" si="16"/>
        <v>0</v>
      </c>
      <c r="K185">
        <f t="shared" ca="1" si="16"/>
        <v>0</v>
      </c>
      <c r="L185">
        <f t="shared" ca="1" si="16"/>
        <v>0</v>
      </c>
      <c r="M185">
        <f t="shared" ca="1" si="16"/>
        <v>0</v>
      </c>
      <c r="N185" s="34">
        <f t="shared" ca="1" si="16"/>
        <v>0</v>
      </c>
      <c r="O185" s="34">
        <f t="shared" ca="1" si="16"/>
        <v>0</v>
      </c>
      <c r="P185" s="34">
        <f t="shared" ca="1" si="16"/>
        <v>0</v>
      </c>
      <c r="Q185">
        <f t="shared" ca="1" si="16"/>
        <v>0</v>
      </c>
      <c r="R185">
        <f t="shared" ca="1" si="15"/>
        <v>0</v>
      </c>
      <c r="S185" s="34">
        <f t="shared" ca="1" si="15"/>
        <v>0</v>
      </c>
      <c r="T185">
        <f t="shared" ca="1" si="15"/>
        <v>0</v>
      </c>
    </row>
    <row r="186" spans="6:20">
      <c r="F186">
        <f t="shared" ca="1" si="12"/>
        <v>0</v>
      </c>
      <c r="G186">
        <f t="shared" ca="1" si="16"/>
        <v>0</v>
      </c>
      <c r="H186">
        <f t="shared" ca="1" si="16"/>
        <v>0</v>
      </c>
      <c r="I186">
        <f t="shared" ca="1" si="16"/>
        <v>0</v>
      </c>
      <c r="J186">
        <f t="shared" ca="1" si="16"/>
        <v>0</v>
      </c>
      <c r="K186">
        <f t="shared" ca="1" si="16"/>
        <v>0</v>
      </c>
      <c r="L186">
        <f t="shared" ca="1" si="16"/>
        <v>0</v>
      </c>
      <c r="M186">
        <f t="shared" ca="1" si="16"/>
        <v>0</v>
      </c>
      <c r="N186" s="34">
        <f t="shared" ca="1" si="16"/>
        <v>0</v>
      </c>
      <c r="O186" s="34">
        <f t="shared" ca="1" si="16"/>
        <v>0</v>
      </c>
      <c r="P186" s="34">
        <f t="shared" ca="1" si="16"/>
        <v>0</v>
      </c>
      <c r="Q186">
        <f t="shared" ca="1" si="16"/>
        <v>0</v>
      </c>
      <c r="R186">
        <f t="shared" ca="1" si="15"/>
        <v>0</v>
      </c>
      <c r="S186" s="34">
        <f t="shared" ca="1" si="15"/>
        <v>0</v>
      </c>
      <c r="T186">
        <f t="shared" ca="1" si="15"/>
        <v>0</v>
      </c>
    </row>
    <row r="187" spans="6:20">
      <c r="F187">
        <f t="shared" ca="1" si="12"/>
        <v>0</v>
      </c>
      <c r="G187">
        <f t="shared" ca="1" si="16"/>
        <v>0</v>
      </c>
      <c r="H187">
        <f t="shared" ca="1" si="16"/>
        <v>0</v>
      </c>
      <c r="I187">
        <f t="shared" ca="1" si="16"/>
        <v>0</v>
      </c>
      <c r="J187">
        <f t="shared" ca="1" si="16"/>
        <v>0</v>
      </c>
      <c r="K187">
        <f t="shared" ca="1" si="16"/>
        <v>0</v>
      </c>
      <c r="L187">
        <f t="shared" ca="1" si="16"/>
        <v>0</v>
      </c>
      <c r="M187">
        <f t="shared" ca="1" si="16"/>
        <v>0</v>
      </c>
      <c r="N187" s="34">
        <f t="shared" ca="1" si="16"/>
        <v>0</v>
      </c>
      <c r="O187" s="34">
        <f t="shared" ca="1" si="16"/>
        <v>0</v>
      </c>
      <c r="P187" s="34">
        <f t="shared" ca="1" si="16"/>
        <v>0</v>
      </c>
      <c r="Q187">
        <f t="shared" ca="1" si="16"/>
        <v>0</v>
      </c>
      <c r="R187">
        <f t="shared" ca="1" si="15"/>
        <v>0</v>
      </c>
      <c r="S187" s="34">
        <f t="shared" ca="1" si="15"/>
        <v>0</v>
      </c>
      <c r="T187">
        <f t="shared" ca="1" si="15"/>
        <v>0</v>
      </c>
    </row>
    <row r="188" spans="6:20">
      <c r="F188">
        <f t="shared" ca="1" si="12"/>
        <v>0</v>
      </c>
      <c r="G188">
        <f t="shared" ca="1" si="16"/>
        <v>0</v>
      </c>
      <c r="H188">
        <f t="shared" ca="1" si="16"/>
        <v>0</v>
      </c>
      <c r="I188">
        <f t="shared" ca="1" si="16"/>
        <v>0</v>
      </c>
      <c r="J188">
        <f t="shared" ca="1" si="16"/>
        <v>0</v>
      </c>
      <c r="K188">
        <f t="shared" ca="1" si="16"/>
        <v>0</v>
      </c>
      <c r="L188">
        <f t="shared" ca="1" si="16"/>
        <v>0</v>
      </c>
      <c r="M188">
        <f t="shared" ca="1" si="16"/>
        <v>0</v>
      </c>
      <c r="N188" s="34">
        <f t="shared" ca="1" si="16"/>
        <v>0</v>
      </c>
      <c r="O188" s="34">
        <f t="shared" ca="1" si="16"/>
        <v>0</v>
      </c>
      <c r="P188" s="34">
        <f t="shared" ca="1" si="16"/>
        <v>0</v>
      </c>
      <c r="Q188">
        <f t="shared" ca="1" si="16"/>
        <v>0</v>
      </c>
      <c r="R188">
        <f t="shared" ca="1" si="15"/>
        <v>0</v>
      </c>
      <c r="S188" s="34">
        <f t="shared" ca="1" si="15"/>
        <v>0</v>
      </c>
      <c r="T188">
        <f t="shared" ca="1" si="15"/>
        <v>0</v>
      </c>
    </row>
    <row r="189" spans="6:20">
      <c r="F189">
        <f t="shared" ca="1" si="12"/>
        <v>0</v>
      </c>
      <c r="G189">
        <f t="shared" ca="1" si="16"/>
        <v>0</v>
      </c>
      <c r="H189">
        <f t="shared" ca="1" si="16"/>
        <v>0</v>
      </c>
      <c r="I189">
        <f t="shared" ca="1" si="16"/>
        <v>0</v>
      </c>
      <c r="J189">
        <f t="shared" ca="1" si="16"/>
        <v>0</v>
      </c>
      <c r="K189">
        <f t="shared" ca="1" si="16"/>
        <v>0</v>
      </c>
      <c r="L189">
        <f t="shared" ca="1" si="16"/>
        <v>0</v>
      </c>
      <c r="M189">
        <f t="shared" ca="1" si="16"/>
        <v>0</v>
      </c>
      <c r="N189" s="34">
        <f t="shared" ca="1" si="16"/>
        <v>0</v>
      </c>
      <c r="O189" s="34">
        <f t="shared" ca="1" si="16"/>
        <v>0</v>
      </c>
      <c r="P189" s="34">
        <f t="shared" ca="1" si="16"/>
        <v>0</v>
      </c>
      <c r="Q189">
        <f t="shared" ca="1" si="16"/>
        <v>0</v>
      </c>
      <c r="R189">
        <f t="shared" ca="1" si="15"/>
        <v>0</v>
      </c>
      <c r="S189" s="34">
        <f t="shared" ca="1" si="15"/>
        <v>0</v>
      </c>
      <c r="T189">
        <f t="shared" ca="1" si="15"/>
        <v>0</v>
      </c>
    </row>
    <row r="190" spans="6:20">
      <c r="F190">
        <f t="shared" ca="1" si="12"/>
        <v>0</v>
      </c>
      <c r="G190">
        <f t="shared" ca="1" si="16"/>
        <v>0</v>
      </c>
      <c r="H190">
        <f t="shared" ca="1" si="16"/>
        <v>0</v>
      </c>
      <c r="I190">
        <f t="shared" ca="1" si="16"/>
        <v>0</v>
      </c>
      <c r="J190">
        <f t="shared" ca="1" si="16"/>
        <v>0</v>
      </c>
      <c r="K190">
        <f t="shared" ca="1" si="16"/>
        <v>0</v>
      </c>
      <c r="L190">
        <f t="shared" ca="1" si="16"/>
        <v>0</v>
      </c>
      <c r="M190">
        <f t="shared" ca="1" si="16"/>
        <v>0</v>
      </c>
      <c r="N190" s="34">
        <f t="shared" ca="1" si="16"/>
        <v>0</v>
      </c>
      <c r="O190" s="34">
        <f t="shared" ca="1" si="16"/>
        <v>0</v>
      </c>
      <c r="P190" s="34">
        <f t="shared" ca="1" si="16"/>
        <v>0</v>
      </c>
      <c r="Q190">
        <f t="shared" ca="1" si="16"/>
        <v>0</v>
      </c>
      <c r="R190">
        <f t="shared" ca="1" si="15"/>
        <v>0</v>
      </c>
      <c r="S190" s="34">
        <f t="shared" ca="1" si="15"/>
        <v>0</v>
      </c>
      <c r="T190">
        <f t="shared" ca="1" si="15"/>
        <v>0</v>
      </c>
    </row>
    <row r="191" spans="6:20">
      <c r="F191">
        <f t="shared" ca="1" si="12"/>
        <v>0</v>
      </c>
      <c r="G191">
        <f t="shared" ca="1" si="16"/>
        <v>0</v>
      </c>
      <c r="H191">
        <f t="shared" ca="1" si="16"/>
        <v>0</v>
      </c>
      <c r="I191">
        <f t="shared" ca="1" si="16"/>
        <v>0</v>
      </c>
      <c r="J191">
        <f t="shared" ca="1" si="16"/>
        <v>0</v>
      </c>
      <c r="K191">
        <f t="shared" ca="1" si="16"/>
        <v>0</v>
      </c>
      <c r="L191">
        <f t="shared" ca="1" si="16"/>
        <v>0</v>
      </c>
      <c r="M191">
        <f t="shared" ca="1" si="16"/>
        <v>0</v>
      </c>
      <c r="N191" s="34">
        <f t="shared" ca="1" si="16"/>
        <v>0</v>
      </c>
      <c r="O191" s="34">
        <f t="shared" ca="1" si="16"/>
        <v>0</v>
      </c>
      <c r="P191" s="34">
        <f t="shared" ca="1" si="16"/>
        <v>0</v>
      </c>
      <c r="Q191">
        <f t="shared" ca="1" si="16"/>
        <v>0</v>
      </c>
      <c r="R191">
        <f t="shared" ca="1" si="15"/>
        <v>0</v>
      </c>
      <c r="S191" s="34">
        <f t="shared" ca="1" si="15"/>
        <v>0</v>
      </c>
      <c r="T191">
        <f t="shared" ca="1" si="15"/>
        <v>0</v>
      </c>
    </row>
    <row r="192" spans="6:20">
      <c r="F192">
        <f t="shared" ca="1" si="12"/>
        <v>0</v>
      </c>
      <c r="G192">
        <f t="shared" ca="1" si="16"/>
        <v>0</v>
      </c>
      <c r="H192">
        <f t="shared" ca="1" si="16"/>
        <v>0</v>
      </c>
      <c r="I192">
        <f t="shared" ca="1" si="16"/>
        <v>0</v>
      </c>
      <c r="J192">
        <f t="shared" ca="1" si="16"/>
        <v>0</v>
      </c>
      <c r="K192">
        <f t="shared" ca="1" si="16"/>
        <v>0</v>
      </c>
      <c r="L192">
        <f t="shared" ca="1" si="16"/>
        <v>0</v>
      </c>
      <c r="M192">
        <f t="shared" ca="1" si="16"/>
        <v>0</v>
      </c>
      <c r="N192" s="34">
        <f t="shared" ca="1" si="16"/>
        <v>0</v>
      </c>
      <c r="O192" s="34">
        <f t="shared" ca="1" si="16"/>
        <v>0</v>
      </c>
      <c r="P192" s="34">
        <f t="shared" ca="1" si="16"/>
        <v>0</v>
      </c>
      <c r="Q192">
        <f t="shared" ca="1" si="16"/>
        <v>0</v>
      </c>
      <c r="R192">
        <f t="shared" ca="1" si="15"/>
        <v>0</v>
      </c>
      <c r="S192" s="34">
        <f t="shared" ca="1" si="15"/>
        <v>0</v>
      </c>
      <c r="T192">
        <f t="shared" ca="1" si="15"/>
        <v>0</v>
      </c>
    </row>
    <row r="193" spans="6:20">
      <c r="F193">
        <f t="shared" ca="1" si="12"/>
        <v>0</v>
      </c>
      <c r="G193">
        <f t="shared" ca="1" si="16"/>
        <v>0</v>
      </c>
      <c r="H193">
        <f t="shared" ca="1" si="16"/>
        <v>0</v>
      </c>
      <c r="I193">
        <f t="shared" ca="1" si="16"/>
        <v>0</v>
      </c>
      <c r="J193">
        <f t="shared" ca="1" si="16"/>
        <v>0</v>
      </c>
      <c r="K193">
        <f t="shared" ca="1" si="16"/>
        <v>0</v>
      </c>
      <c r="L193">
        <f t="shared" ca="1" si="16"/>
        <v>0</v>
      </c>
      <c r="M193">
        <f t="shared" ca="1" si="16"/>
        <v>0</v>
      </c>
      <c r="N193" s="34">
        <f t="shared" ca="1" si="16"/>
        <v>0</v>
      </c>
      <c r="O193" s="34">
        <f t="shared" ca="1" si="16"/>
        <v>0</v>
      </c>
      <c r="P193" s="34">
        <f t="shared" ca="1" si="16"/>
        <v>0</v>
      </c>
      <c r="Q193">
        <f t="shared" ca="1" si="16"/>
        <v>0</v>
      </c>
      <c r="R193">
        <f t="shared" ca="1" si="15"/>
        <v>0</v>
      </c>
      <c r="S193" s="34">
        <f t="shared" ca="1" si="15"/>
        <v>0</v>
      </c>
      <c r="T193">
        <f t="shared" ca="1" si="15"/>
        <v>0</v>
      </c>
    </row>
    <row r="194" spans="6:20">
      <c r="F194">
        <f t="shared" ca="1" si="12"/>
        <v>0</v>
      </c>
      <c r="G194">
        <f t="shared" ca="1" si="16"/>
        <v>0</v>
      </c>
      <c r="H194">
        <f t="shared" ca="1" si="16"/>
        <v>0</v>
      </c>
      <c r="I194">
        <f t="shared" ca="1" si="16"/>
        <v>0</v>
      </c>
      <c r="J194">
        <f t="shared" ca="1" si="16"/>
        <v>0</v>
      </c>
      <c r="K194">
        <f t="shared" ca="1" si="16"/>
        <v>0</v>
      </c>
      <c r="L194">
        <f t="shared" ca="1" si="16"/>
        <v>0</v>
      </c>
      <c r="M194">
        <f t="shared" ca="1" si="16"/>
        <v>0</v>
      </c>
      <c r="N194" s="34">
        <f t="shared" ca="1" si="16"/>
        <v>0</v>
      </c>
      <c r="O194" s="34">
        <f t="shared" ca="1" si="16"/>
        <v>0</v>
      </c>
      <c r="P194" s="34">
        <f t="shared" ca="1" si="16"/>
        <v>0</v>
      </c>
      <c r="Q194">
        <f t="shared" ca="1" si="16"/>
        <v>0</v>
      </c>
      <c r="R194">
        <f t="shared" ca="1" si="15"/>
        <v>0</v>
      </c>
      <c r="S194" s="34">
        <f t="shared" ca="1" si="15"/>
        <v>0</v>
      </c>
      <c r="T194">
        <f t="shared" ca="1" si="15"/>
        <v>0</v>
      </c>
    </row>
    <row r="195" spans="6:20">
      <c r="F195">
        <f t="shared" ref="F195:F258" ca="1" si="17">IF(F194="(空白)","(空白)",OFFSET($A$1,$D$4+COLUMN()-$D$6+$D$2*(ROW()-$D$8),0))</f>
        <v>0</v>
      </c>
      <c r="G195">
        <f t="shared" ca="1" si="16"/>
        <v>0</v>
      </c>
      <c r="H195">
        <f t="shared" ca="1" si="16"/>
        <v>0</v>
      </c>
      <c r="I195">
        <f t="shared" ca="1" si="16"/>
        <v>0</v>
      </c>
      <c r="J195">
        <f t="shared" ca="1" si="16"/>
        <v>0</v>
      </c>
      <c r="K195">
        <f t="shared" ca="1" si="16"/>
        <v>0</v>
      </c>
      <c r="L195">
        <f t="shared" ca="1" si="16"/>
        <v>0</v>
      </c>
      <c r="M195">
        <f t="shared" ca="1" si="16"/>
        <v>0</v>
      </c>
      <c r="N195" s="34">
        <f t="shared" ca="1" si="16"/>
        <v>0</v>
      </c>
      <c r="O195" s="34">
        <f t="shared" ca="1" si="16"/>
        <v>0</v>
      </c>
      <c r="P195" s="34">
        <f t="shared" ca="1" si="16"/>
        <v>0</v>
      </c>
      <c r="Q195">
        <f t="shared" ca="1" si="16"/>
        <v>0</v>
      </c>
      <c r="R195">
        <f t="shared" ca="1" si="15"/>
        <v>0</v>
      </c>
      <c r="S195" s="34">
        <f t="shared" ca="1" si="15"/>
        <v>0</v>
      </c>
      <c r="T195">
        <f t="shared" ca="1" si="15"/>
        <v>0</v>
      </c>
    </row>
    <row r="196" spans="6:20">
      <c r="F196">
        <f t="shared" ca="1" si="17"/>
        <v>0</v>
      </c>
      <c r="G196">
        <f t="shared" ca="1" si="16"/>
        <v>0</v>
      </c>
      <c r="H196">
        <f t="shared" ca="1" si="16"/>
        <v>0</v>
      </c>
      <c r="I196">
        <f t="shared" ca="1" si="16"/>
        <v>0</v>
      </c>
      <c r="J196">
        <f t="shared" ca="1" si="16"/>
        <v>0</v>
      </c>
      <c r="K196">
        <f t="shared" ca="1" si="16"/>
        <v>0</v>
      </c>
      <c r="L196">
        <f t="shared" ca="1" si="16"/>
        <v>0</v>
      </c>
      <c r="M196">
        <f t="shared" ca="1" si="16"/>
        <v>0</v>
      </c>
      <c r="N196" s="34">
        <f t="shared" ca="1" si="16"/>
        <v>0</v>
      </c>
      <c r="O196" s="34">
        <f t="shared" ca="1" si="16"/>
        <v>0</v>
      </c>
      <c r="P196" s="34">
        <f t="shared" ca="1" si="16"/>
        <v>0</v>
      </c>
      <c r="Q196">
        <f t="shared" ca="1" si="16"/>
        <v>0</v>
      </c>
      <c r="R196">
        <f t="shared" ca="1" si="15"/>
        <v>0</v>
      </c>
      <c r="S196" s="34">
        <f t="shared" ca="1" si="15"/>
        <v>0</v>
      </c>
      <c r="T196">
        <f t="shared" ca="1" si="15"/>
        <v>0</v>
      </c>
    </row>
    <row r="197" spans="6:20">
      <c r="F197">
        <f t="shared" ca="1" si="17"/>
        <v>0</v>
      </c>
      <c r="G197">
        <f t="shared" ca="1" si="16"/>
        <v>0</v>
      </c>
      <c r="H197">
        <f t="shared" ca="1" si="16"/>
        <v>0</v>
      </c>
      <c r="I197">
        <f t="shared" ca="1" si="16"/>
        <v>0</v>
      </c>
      <c r="J197">
        <f t="shared" ca="1" si="16"/>
        <v>0</v>
      </c>
      <c r="K197">
        <f t="shared" ca="1" si="16"/>
        <v>0</v>
      </c>
      <c r="L197">
        <f t="shared" ca="1" si="16"/>
        <v>0</v>
      </c>
      <c r="M197">
        <f t="shared" ca="1" si="16"/>
        <v>0</v>
      </c>
      <c r="N197" s="34">
        <f t="shared" ca="1" si="16"/>
        <v>0</v>
      </c>
      <c r="O197" s="34">
        <f t="shared" ca="1" si="16"/>
        <v>0</v>
      </c>
      <c r="P197" s="34">
        <f t="shared" ca="1" si="16"/>
        <v>0</v>
      </c>
      <c r="Q197">
        <f t="shared" ca="1" si="16"/>
        <v>0</v>
      </c>
      <c r="R197">
        <f t="shared" ca="1" si="15"/>
        <v>0</v>
      </c>
      <c r="S197" s="34">
        <f t="shared" ca="1" si="15"/>
        <v>0</v>
      </c>
      <c r="T197">
        <f t="shared" ca="1" si="15"/>
        <v>0</v>
      </c>
    </row>
    <row r="198" spans="6:20">
      <c r="F198">
        <f t="shared" ca="1" si="17"/>
        <v>0</v>
      </c>
      <c r="G198">
        <f t="shared" ca="1" si="16"/>
        <v>0</v>
      </c>
      <c r="H198">
        <f t="shared" ca="1" si="16"/>
        <v>0</v>
      </c>
      <c r="I198">
        <f t="shared" ca="1" si="16"/>
        <v>0</v>
      </c>
      <c r="J198">
        <f t="shared" ca="1" si="16"/>
        <v>0</v>
      </c>
      <c r="K198">
        <f t="shared" ca="1" si="16"/>
        <v>0</v>
      </c>
      <c r="L198">
        <f t="shared" ca="1" si="16"/>
        <v>0</v>
      </c>
      <c r="M198">
        <f t="shared" ca="1" si="16"/>
        <v>0</v>
      </c>
      <c r="N198" s="34">
        <f t="shared" ca="1" si="16"/>
        <v>0</v>
      </c>
      <c r="O198" s="34">
        <f t="shared" ca="1" si="16"/>
        <v>0</v>
      </c>
      <c r="P198" s="34">
        <f t="shared" ca="1" si="16"/>
        <v>0</v>
      </c>
      <c r="Q198">
        <f t="shared" ca="1" si="16"/>
        <v>0</v>
      </c>
      <c r="R198">
        <f t="shared" ca="1" si="15"/>
        <v>0</v>
      </c>
      <c r="S198" s="34">
        <f t="shared" ca="1" si="15"/>
        <v>0</v>
      </c>
      <c r="T198">
        <f t="shared" ca="1" si="15"/>
        <v>0</v>
      </c>
    </row>
    <row r="199" spans="6:20">
      <c r="F199">
        <f t="shared" ca="1" si="17"/>
        <v>0</v>
      </c>
      <c r="G199">
        <f t="shared" ca="1" si="16"/>
        <v>0</v>
      </c>
      <c r="H199">
        <f t="shared" ca="1" si="16"/>
        <v>0</v>
      </c>
      <c r="I199">
        <f t="shared" ca="1" si="16"/>
        <v>0</v>
      </c>
      <c r="J199">
        <f t="shared" ca="1" si="16"/>
        <v>0</v>
      </c>
      <c r="K199">
        <f t="shared" ca="1" si="16"/>
        <v>0</v>
      </c>
      <c r="L199">
        <f t="shared" ca="1" si="16"/>
        <v>0</v>
      </c>
      <c r="M199">
        <f t="shared" ca="1" si="16"/>
        <v>0</v>
      </c>
      <c r="N199" s="34">
        <f t="shared" ca="1" si="16"/>
        <v>0</v>
      </c>
      <c r="O199" s="34">
        <f t="shared" ca="1" si="16"/>
        <v>0</v>
      </c>
      <c r="P199" s="34">
        <f t="shared" ca="1" si="16"/>
        <v>0</v>
      </c>
      <c r="Q199">
        <f t="shared" ca="1" si="16"/>
        <v>0</v>
      </c>
      <c r="R199">
        <f t="shared" ca="1" si="15"/>
        <v>0</v>
      </c>
      <c r="S199" s="34">
        <f t="shared" ca="1" si="15"/>
        <v>0</v>
      </c>
      <c r="T199">
        <f t="shared" ca="1" si="15"/>
        <v>0</v>
      </c>
    </row>
    <row r="200" spans="6:20">
      <c r="F200">
        <f t="shared" ca="1" si="17"/>
        <v>0</v>
      </c>
      <c r="G200">
        <f t="shared" ca="1" si="16"/>
        <v>0</v>
      </c>
      <c r="H200">
        <f t="shared" ca="1" si="16"/>
        <v>0</v>
      </c>
      <c r="I200">
        <f t="shared" ca="1" si="16"/>
        <v>0</v>
      </c>
      <c r="J200">
        <f t="shared" ca="1" si="16"/>
        <v>0</v>
      </c>
      <c r="K200">
        <f t="shared" ca="1" si="16"/>
        <v>0</v>
      </c>
      <c r="L200">
        <f t="shared" ca="1" si="16"/>
        <v>0</v>
      </c>
      <c r="M200">
        <f t="shared" ca="1" si="16"/>
        <v>0</v>
      </c>
      <c r="N200" s="34">
        <f t="shared" ca="1" si="16"/>
        <v>0</v>
      </c>
      <c r="O200" s="34">
        <f t="shared" ca="1" si="16"/>
        <v>0</v>
      </c>
      <c r="P200" s="34">
        <f t="shared" ca="1" si="16"/>
        <v>0</v>
      </c>
      <c r="Q200">
        <f t="shared" ca="1" si="16"/>
        <v>0</v>
      </c>
      <c r="R200">
        <f t="shared" ca="1" si="15"/>
        <v>0</v>
      </c>
      <c r="S200" s="34">
        <f t="shared" ca="1" si="15"/>
        <v>0</v>
      </c>
      <c r="T200">
        <f t="shared" ca="1" si="15"/>
        <v>0</v>
      </c>
    </row>
    <row r="201" spans="6:20">
      <c r="F201">
        <f t="shared" ca="1" si="17"/>
        <v>0</v>
      </c>
      <c r="G201">
        <f t="shared" ca="1" si="16"/>
        <v>0</v>
      </c>
      <c r="H201">
        <f t="shared" ca="1" si="16"/>
        <v>0</v>
      </c>
      <c r="I201">
        <f t="shared" ca="1" si="16"/>
        <v>0</v>
      </c>
      <c r="J201">
        <f t="shared" ca="1" si="16"/>
        <v>0</v>
      </c>
      <c r="K201">
        <f t="shared" ca="1" si="16"/>
        <v>0</v>
      </c>
      <c r="L201">
        <f t="shared" ca="1" si="16"/>
        <v>0</v>
      </c>
      <c r="M201">
        <f t="shared" ca="1" si="16"/>
        <v>0</v>
      </c>
      <c r="N201" s="34">
        <f t="shared" ca="1" si="16"/>
        <v>0</v>
      </c>
      <c r="O201" s="34">
        <f t="shared" ca="1" si="16"/>
        <v>0</v>
      </c>
      <c r="P201" s="34">
        <f t="shared" ca="1" si="16"/>
        <v>0</v>
      </c>
      <c r="Q201">
        <f t="shared" ca="1" si="16"/>
        <v>0</v>
      </c>
      <c r="R201">
        <f t="shared" ca="1" si="15"/>
        <v>0</v>
      </c>
      <c r="S201" s="34">
        <f t="shared" ca="1" si="15"/>
        <v>0</v>
      </c>
      <c r="T201">
        <f t="shared" ca="1" si="15"/>
        <v>0</v>
      </c>
    </row>
    <row r="202" spans="6:20">
      <c r="F202">
        <f t="shared" ca="1" si="17"/>
        <v>0</v>
      </c>
      <c r="G202">
        <f t="shared" ca="1" si="16"/>
        <v>0</v>
      </c>
      <c r="H202">
        <f t="shared" ca="1" si="16"/>
        <v>0</v>
      </c>
      <c r="I202">
        <f t="shared" ca="1" si="16"/>
        <v>0</v>
      </c>
      <c r="J202">
        <f t="shared" ca="1" si="16"/>
        <v>0</v>
      </c>
      <c r="K202">
        <f t="shared" ca="1" si="16"/>
        <v>0</v>
      </c>
      <c r="L202">
        <f t="shared" ref="G202:Q225" ca="1" si="18">OFFSET($A$1,$D$4+COLUMN()-$D$6+$D$2*(ROW()-$D$8),0)</f>
        <v>0</v>
      </c>
      <c r="M202">
        <f t="shared" ca="1" si="18"/>
        <v>0</v>
      </c>
      <c r="N202" s="34">
        <f t="shared" ca="1" si="18"/>
        <v>0</v>
      </c>
      <c r="O202" s="34">
        <f t="shared" ca="1" si="18"/>
        <v>0</v>
      </c>
      <c r="P202" s="34">
        <f t="shared" ca="1" si="18"/>
        <v>0</v>
      </c>
      <c r="Q202">
        <f t="shared" ca="1" si="18"/>
        <v>0</v>
      </c>
      <c r="R202">
        <f t="shared" ca="1" si="15"/>
        <v>0</v>
      </c>
      <c r="S202" s="34">
        <f t="shared" ca="1" si="15"/>
        <v>0</v>
      </c>
      <c r="T202">
        <f t="shared" ca="1" si="15"/>
        <v>0</v>
      </c>
    </row>
    <row r="203" spans="6:20">
      <c r="F203">
        <f t="shared" ca="1" si="17"/>
        <v>0</v>
      </c>
      <c r="G203">
        <f t="shared" ca="1" si="18"/>
        <v>0</v>
      </c>
      <c r="H203">
        <f t="shared" ca="1" si="18"/>
        <v>0</v>
      </c>
      <c r="I203">
        <f t="shared" ca="1" si="18"/>
        <v>0</v>
      </c>
      <c r="J203">
        <f t="shared" ca="1" si="18"/>
        <v>0</v>
      </c>
      <c r="K203">
        <f t="shared" ca="1" si="18"/>
        <v>0</v>
      </c>
      <c r="L203">
        <f t="shared" ca="1" si="18"/>
        <v>0</v>
      </c>
      <c r="M203">
        <f t="shared" ca="1" si="18"/>
        <v>0</v>
      </c>
      <c r="N203" s="34">
        <f t="shared" ca="1" si="18"/>
        <v>0</v>
      </c>
      <c r="O203" s="34">
        <f t="shared" ca="1" si="18"/>
        <v>0</v>
      </c>
      <c r="P203" s="34">
        <f t="shared" ca="1" si="18"/>
        <v>0</v>
      </c>
      <c r="Q203">
        <f t="shared" ca="1" si="18"/>
        <v>0</v>
      </c>
      <c r="R203">
        <f t="shared" ca="1" si="15"/>
        <v>0</v>
      </c>
      <c r="S203" s="34">
        <f t="shared" ca="1" si="15"/>
        <v>0</v>
      </c>
      <c r="T203">
        <f t="shared" ca="1" si="15"/>
        <v>0</v>
      </c>
    </row>
    <row r="204" spans="6:20">
      <c r="F204">
        <f t="shared" ca="1" si="17"/>
        <v>0</v>
      </c>
      <c r="G204">
        <f t="shared" ca="1" si="18"/>
        <v>0</v>
      </c>
      <c r="H204">
        <f t="shared" ca="1" si="18"/>
        <v>0</v>
      </c>
      <c r="I204">
        <f t="shared" ca="1" si="18"/>
        <v>0</v>
      </c>
      <c r="J204">
        <f t="shared" ca="1" si="18"/>
        <v>0</v>
      </c>
      <c r="K204">
        <f t="shared" ca="1" si="18"/>
        <v>0</v>
      </c>
      <c r="L204">
        <f t="shared" ca="1" si="18"/>
        <v>0</v>
      </c>
      <c r="M204">
        <f t="shared" ca="1" si="18"/>
        <v>0</v>
      </c>
      <c r="N204" s="34">
        <f t="shared" ca="1" si="18"/>
        <v>0</v>
      </c>
      <c r="O204" s="34">
        <f t="shared" ca="1" si="18"/>
        <v>0</v>
      </c>
      <c r="P204" s="34">
        <f t="shared" ca="1" si="18"/>
        <v>0</v>
      </c>
      <c r="Q204">
        <f t="shared" ca="1" si="18"/>
        <v>0</v>
      </c>
      <c r="R204">
        <f t="shared" ca="1" si="15"/>
        <v>0</v>
      </c>
      <c r="S204" s="34">
        <f t="shared" ca="1" si="15"/>
        <v>0</v>
      </c>
      <c r="T204">
        <f t="shared" ca="1" si="15"/>
        <v>0</v>
      </c>
    </row>
    <row r="205" spans="6:20">
      <c r="F205">
        <f t="shared" ca="1" si="17"/>
        <v>0</v>
      </c>
      <c r="G205">
        <f t="shared" ca="1" si="18"/>
        <v>0</v>
      </c>
      <c r="H205">
        <f t="shared" ca="1" si="18"/>
        <v>0</v>
      </c>
      <c r="I205">
        <f t="shared" ca="1" si="18"/>
        <v>0</v>
      </c>
      <c r="J205">
        <f t="shared" ca="1" si="18"/>
        <v>0</v>
      </c>
      <c r="K205">
        <f t="shared" ca="1" si="18"/>
        <v>0</v>
      </c>
      <c r="L205">
        <f t="shared" ca="1" si="18"/>
        <v>0</v>
      </c>
      <c r="M205">
        <f t="shared" ca="1" si="18"/>
        <v>0</v>
      </c>
      <c r="N205" s="34">
        <f t="shared" ca="1" si="18"/>
        <v>0</v>
      </c>
      <c r="O205" s="34">
        <f t="shared" ca="1" si="18"/>
        <v>0</v>
      </c>
      <c r="P205" s="34">
        <f t="shared" ca="1" si="18"/>
        <v>0</v>
      </c>
      <c r="Q205">
        <f t="shared" ca="1" si="18"/>
        <v>0</v>
      </c>
      <c r="R205">
        <f t="shared" ca="1" si="15"/>
        <v>0</v>
      </c>
      <c r="S205" s="34">
        <f t="shared" ca="1" si="15"/>
        <v>0</v>
      </c>
      <c r="T205">
        <f t="shared" ca="1" si="15"/>
        <v>0</v>
      </c>
    </row>
    <row r="206" spans="6:20">
      <c r="F206">
        <f t="shared" ca="1" si="17"/>
        <v>0</v>
      </c>
      <c r="G206">
        <f t="shared" ca="1" si="18"/>
        <v>0</v>
      </c>
      <c r="H206">
        <f t="shared" ca="1" si="18"/>
        <v>0</v>
      </c>
      <c r="I206">
        <f t="shared" ca="1" si="18"/>
        <v>0</v>
      </c>
      <c r="J206">
        <f t="shared" ca="1" si="18"/>
        <v>0</v>
      </c>
      <c r="K206">
        <f t="shared" ca="1" si="18"/>
        <v>0</v>
      </c>
      <c r="L206">
        <f t="shared" ca="1" si="18"/>
        <v>0</v>
      </c>
      <c r="M206">
        <f t="shared" ca="1" si="18"/>
        <v>0</v>
      </c>
      <c r="N206" s="34">
        <f t="shared" ca="1" si="18"/>
        <v>0</v>
      </c>
      <c r="O206" s="34">
        <f t="shared" ca="1" si="18"/>
        <v>0</v>
      </c>
      <c r="P206" s="34">
        <f t="shared" ca="1" si="18"/>
        <v>0</v>
      </c>
      <c r="Q206">
        <f t="shared" ca="1" si="18"/>
        <v>0</v>
      </c>
      <c r="R206">
        <f t="shared" ca="1" si="15"/>
        <v>0</v>
      </c>
      <c r="S206" s="34">
        <f t="shared" ca="1" si="15"/>
        <v>0</v>
      </c>
      <c r="T206">
        <f t="shared" ca="1" si="15"/>
        <v>0</v>
      </c>
    </row>
    <row r="207" spans="6:20">
      <c r="F207">
        <f t="shared" ca="1" si="17"/>
        <v>0</v>
      </c>
      <c r="G207">
        <f t="shared" ca="1" si="18"/>
        <v>0</v>
      </c>
      <c r="H207">
        <f t="shared" ca="1" si="18"/>
        <v>0</v>
      </c>
      <c r="I207">
        <f t="shared" ca="1" si="18"/>
        <v>0</v>
      </c>
      <c r="J207">
        <f t="shared" ca="1" si="18"/>
        <v>0</v>
      </c>
      <c r="K207">
        <f t="shared" ca="1" si="18"/>
        <v>0</v>
      </c>
      <c r="L207">
        <f t="shared" ca="1" si="18"/>
        <v>0</v>
      </c>
      <c r="M207">
        <f t="shared" ca="1" si="18"/>
        <v>0</v>
      </c>
      <c r="N207" s="34">
        <f t="shared" ca="1" si="18"/>
        <v>0</v>
      </c>
      <c r="O207" s="34">
        <f t="shared" ca="1" si="18"/>
        <v>0</v>
      </c>
      <c r="P207" s="34">
        <f t="shared" ca="1" si="18"/>
        <v>0</v>
      </c>
      <c r="Q207">
        <f t="shared" ca="1" si="18"/>
        <v>0</v>
      </c>
      <c r="R207">
        <f t="shared" ca="1" si="15"/>
        <v>0</v>
      </c>
      <c r="S207" s="34">
        <f t="shared" ca="1" si="15"/>
        <v>0</v>
      </c>
      <c r="T207">
        <f t="shared" ca="1" si="15"/>
        <v>0</v>
      </c>
    </row>
    <row r="208" spans="6:20">
      <c r="F208">
        <f t="shared" ca="1" si="17"/>
        <v>0</v>
      </c>
      <c r="G208">
        <f t="shared" ca="1" si="18"/>
        <v>0</v>
      </c>
      <c r="H208">
        <f t="shared" ca="1" si="18"/>
        <v>0</v>
      </c>
      <c r="I208">
        <f t="shared" ca="1" si="18"/>
        <v>0</v>
      </c>
      <c r="J208">
        <f t="shared" ca="1" si="18"/>
        <v>0</v>
      </c>
      <c r="K208">
        <f t="shared" ca="1" si="18"/>
        <v>0</v>
      </c>
      <c r="L208">
        <f t="shared" ca="1" si="18"/>
        <v>0</v>
      </c>
      <c r="M208">
        <f t="shared" ca="1" si="18"/>
        <v>0</v>
      </c>
      <c r="N208" s="34">
        <f t="shared" ca="1" si="18"/>
        <v>0</v>
      </c>
      <c r="O208" s="34">
        <f t="shared" ca="1" si="18"/>
        <v>0</v>
      </c>
      <c r="P208" s="34">
        <f t="shared" ca="1" si="18"/>
        <v>0</v>
      </c>
      <c r="Q208">
        <f t="shared" ca="1" si="18"/>
        <v>0</v>
      </c>
      <c r="R208">
        <f t="shared" ca="1" si="15"/>
        <v>0</v>
      </c>
      <c r="S208" s="34">
        <f t="shared" ca="1" si="15"/>
        <v>0</v>
      </c>
      <c r="T208">
        <f t="shared" ca="1" si="15"/>
        <v>0</v>
      </c>
    </row>
    <row r="209" spans="6:20">
      <c r="F209">
        <f t="shared" ca="1" si="17"/>
        <v>0</v>
      </c>
      <c r="G209">
        <f t="shared" ca="1" si="18"/>
        <v>0</v>
      </c>
      <c r="H209">
        <f t="shared" ca="1" si="18"/>
        <v>0</v>
      </c>
      <c r="I209">
        <f t="shared" ca="1" si="18"/>
        <v>0</v>
      </c>
      <c r="J209">
        <f t="shared" ca="1" si="18"/>
        <v>0</v>
      </c>
      <c r="K209">
        <f t="shared" ca="1" si="18"/>
        <v>0</v>
      </c>
      <c r="L209">
        <f t="shared" ca="1" si="18"/>
        <v>0</v>
      </c>
      <c r="M209">
        <f t="shared" ca="1" si="18"/>
        <v>0</v>
      </c>
      <c r="N209" s="34">
        <f t="shared" ca="1" si="18"/>
        <v>0</v>
      </c>
      <c r="O209" s="34">
        <f t="shared" ca="1" si="18"/>
        <v>0</v>
      </c>
      <c r="P209" s="34">
        <f t="shared" ca="1" si="18"/>
        <v>0</v>
      </c>
      <c r="Q209">
        <f t="shared" ca="1" si="18"/>
        <v>0</v>
      </c>
      <c r="R209">
        <f t="shared" ca="1" si="15"/>
        <v>0</v>
      </c>
      <c r="S209" s="34">
        <f t="shared" ca="1" si="15"/>
        <v>0</v>
      </c>
      <c r="T209">
        <f t="shared" ca="1" si="15"/>
        <v>0</v>
      </c>
    </row>
    <row r="210" spans="6:20">
      <c r="F210">
        <f t="shared" ca="1" si="17"/>
        <v>0</v>
      </c>
      <c r="G210">
        <f t="shared" ca="1" si="18"/>
        <v>0</v>
      </c>
      <c r="H210">
        <f t="shared" ca="1" si="18"/>
        <v>0</v>
      </c>
      <c r="I210">
        <f t="shared" ca="1" si="18"/>
        <v>0</v>
      </c>
      <c r="J210">
        <f t="shared" ca="1" si="18"/>
        <v>0</v>
      </c>
      <c r="K210">
        <f t="shared" ca="1" si="18"/>
        <v>0</v>
      </c>
      <c r="L210">
        <f t="shared" ca="1" si="18"/>
        <v>0</v>
      </c>
      <c r="M210">
        <f t="shared" ca="1" si="18"/>
        <v>0</v>
      </c>
      <c r="N210" s="34">
        <f t="shared" ca="1" si="18"/>
        <v>0</v>
      </c>
      <c r="O210" s="34">
        <f t="shared" ca="1" si="18"/>
        <v>0</v>
      </c>
      <c r="P210" s="34">
        <f t="shared" ca="1" si="18"/>
        <v>0</v>
      </c>
      <c r="Q210">
        <f t="shared" ca="1" si="18"/>
        <v>0</v>
      </c>
      <c r="R210">
        <f t="shared" ca="1" si="15"/>
        <v>0</v>
      </c>
      <c r="S210" s="34">
        <f t="shared" ca="1" si="15"/>
        <v>0</v>
      </c>
      <c r="T210">
        <f t="shared" ca="1" si="15"/>
        <v>0</v>
      </c>
    </row>
    <row r="211" spans="6:20">
      <c r="F211">
        <f t="shared" ca="1" si="17"/>
        <v>0</v>
      </c>
      <c r="G211">
        <f t="shared" ca="1" si="18"/>
        <v>0</v>
      </c>
      <c r="H211">
        <f t="shared" ca="1" si="18"/>
        <v>0</v>
      </c>
      <c r="I211">
        <f t="shared" ca="1" si="18"/>
        <v>0</v>
      </c>
      <c r="J211">
        <f t="shared" ca="1" si="18"/>
        <v>0</v>
      </c>
      <c r="K211">
        <f t="shared" ca="1" si="18"/>
        <v>0</v>
      </c>
      <c r="L211">
        <f t="shared" ca="1" si="18"/>
        <v>0</v>
      </c>
      <c r="M211">
        <f t="shared" ca="1" si="18"/>
        <v>0</v>
      </c>
      <c r="N211" s="34">
        <f t="shared" ca="1" si="18"/>
        <v>0</v>
      </c>
      <c r="O211" s="34">
        <f t="shared" ca="1" si="18"/>
        <v>0</v>
      </c>
      <c r="P211" s="34">
        <f t="shared" ca="1" si="18"/>
        <v>0</v>
      </c>
      <c r="Q211">
        <f t="shared" ca="1" si="18"/>
        <v>0</v>
      </c>
      <c r="R211">
        <f t="shared" ca="1" si="15"/>
        <v>0</v>
      </c>
      <c r="S211" s="34">
        <f t="shared" ca="1" si="15"/>
        <v>0</v>
      </c>
      <c r="T211">
        <f t="shared" ca="1" si="15"/>
        <v>0</v>
      </c>
    </row>
    <row r="212" spans="6:20">
      <c r="F212">
        <f t="shared" ca="1" si="17"/>
        <v>0</v>
      </c>
      <c r="G212">
        <f t="shared" ca="1" si="18"/>
        <v>0</v>
      </c>
      <c r="H212">
        <f t="shared" ca="1" si="18"/>
        <v>0</v>
      </c>
      <c r="I212">
        <f t="shared" ca="1" si="18"/>
        <v>0</v>
      </c>
      <c r="J212">
        <f t="shared" ca="1" si="18"/>
        <v>0</v>
      </c>
      <c r="K212">
        <f t="shared" ca="1" si="18"/>
        <v>0</v>
      </c>
      <c r="L212">
        <f t="shared" ca="1" si="18"/>
        <v>0</v>
      </c>
      <c r="M212">
        <f t="shared" ca="1" si="18"/>
        <v>0</v>
      </c>
      <c r="N212" s="34">
        <f t="shared" ca="1" si="18"/>
        <v>0</v>
      </c>
      <c r="O212" s="34">
        <f t="shared" ca="1" si="18"/>
        <v>0</v>
      </c>
      <c r="P212" s="34">
        <f t="shared" ca="1" si="18"/>
        <v>0</v>
      </c>
      <c r="Q212">
        <f t="shared" ca="1" si="18"/>
        <v>0</v>
      </c>
      <c r="R212">
        <f t="shared" ca="1" si="15"/>
        <v>0</v>
      </c>
      <c r="S212" s="34">
        <f t="shared" ca="1" si="15"/>
        <v>0</v>
      </c>
      <c r="T212">
        <f t="shared" ca="1" si="15"/>
        <v>0</v>
      </c>
    </row>
    <row r="213" spans="6:20">
      <c r="F213">
        <f t="shared" ca="1" si="17"/>
        <v>0</v>
      </c>
      <c r="G213">
        <f t="shared" ca="1" si="18"/>
        <v>0</v>
      </c>
      <c r="H213">
        <f t="shared" ca="1" si="18"/>
        <v>0</v>
      </c>
      <c r="I213">
        <f t="shared" ca="1" si="18"/>
        <v>0</v>
      </c>
      <c r="J213">
        <f t="shared" ca="1" si="18"/>
        <v>0</v>
      </c>
      <c r="K213">
        <f t="shared" ca="1" si="18"/>
        <v>0</v>
      </c>
      <c r="L213">
        <f t="shared" ca="1" si="18"/>
        <v>0</v>
      </c>
      <c r="M213">
        <f t="shared" ca="1" si="18"/>
        <v>0</v>
      </c>
      <c r="N213" s="34">
        <f t="shared" ca="1" si="18"/>
        <v>0</v>
      </c>
      <c r="O213" s="34">
        <f t="shared" ca="1" si="18"/>
        <v>0</v>
      </c>
      <c r="P213" s="34">
        <f t="shared" ca="1" si="18"/>
        <v>0</v>
      </c>
      <c r="Q213">
        <f t="shared" ca="1" si="18"/>
        <v>0</v>
      </c>
      <c r="R213">
        <f t="shared" ca="1" si="15"/>
        <v>0</v>
      </c>
      <c r="S213" s="34">
        <f t="shared" ca="1" si="15"/>
        <v>0</v>
      </c>
      <c r="T213">
        <f t="shared" ca="1" si="15"/>
        <v>0</v>
      </c>
    </row>
    <row r="214" spans="6:20">
      <c r="F214">
        <f t="shared" ca="1" si="17"/>
        <v>0</v>
      </c>
      <c r="G214">
        <f t="shared" ca="1" si="18"/>
        <v>0</v>
      </c>
      <c r="H214">
        <f t="shared" ca="1" si="18"/>
        <v>0</v>
      </c>
      <c r="I214">
        <f t="shared" ca="1" si="18"/>
        <v>0</v>
      </c>
      <c r="J214">
        <f t="shared" ca="1" si="18"/>
        <v>0</v>
      </c>
      <c r="K214">
        <f t="shared" ca="1" si="18"/>
        <v>0</v>
      </c>
      <c r="L214">
        <f t="shared" ca="1" si="18"/>
        <v>0</v>
      </c>
      <c r="M214">
        <f t="shared" ca="1" si="18"/>
        <v>0</v>
      </c>
      <c r="N214" s="34">
        <f t="shared" ca="1" si="18"/>
        <v>0</v>
      </c>
      <c r="O214" s="34">
        <f t="shared" ca="1" si="18"/>
        <v>0</v>
      </c>
      <c r="P214" s="34">
        <f t="shared" ca="1" si="18"/>
        <v>0</v>
      </c>
      <c r="Q214">
        <f t="shared" ca="1" si="18"/>
        <v>0</v>
      </c>
      <c r="R214">
        <f t="shared" ca="1" si="15"/>
        <v>0</v>
      </c>
      <c r="S214" s="34">
        <f t="shared" ca="1" si="15"/>
        <v>0</v>
      </c>
      <c r="T214">
        <f t="shared" ca="1" si="15"/>
        <v>0</v>
      </c>
    </row>
    <row r="215" spans="6:20">
      <c r="F215">
        <f t="shared" ca="1" si="17"/>
        <v>0</v>
      </c>
      <c r="G215">
        <f t="shared" ca="1" si="18"/>
        <v>0</v>
      </c>
      <c r="H215">
        <f t="shared" ca="1" si="18"/>
        <v>0</v>
      </c>
      <c r="I215">
        <f t="shared" ca="1" si="18"/>
        <v>0</v>
      </c>
      <c r="J215">
        <f t="shared" ca="1" si="18"/>
        <v>0</v>
      </c>
      <c r="K215">
        <f t="shared" ca="1" si="18"/>
        <v>0</v>
      </c>
      <c r="L215">
        <f t="shared" ca="1" si="18"/>
        <v>0</v>
      </c>
      <c r="M215">
        <f t="shared" ca="1" si="18"/>
        <v>0</v>
      </c>
      <c r="N215" s="34">
        <f t="shared" ca="1" si="18"/>
        <v>0</v>
      </c>
      <c r="O215" s="34">
        <f t="shared" ca="1" si="18"/>
        <v>0</v>
      </c>
      <c r="P215" s="34">
        <f t="shared" ca="1" si="18"/>
        <v>0</v>
      </c>
      <c r="Q215">
        <f t="shared" ca="1" si="18"/>
        <v>0</v>
      </c>
      <c r="R215">
        <f t="shared" ca="1" si="15"/>
        <v>0</v>
      </c>
      <c r="S215" s="34">
        <f t="shared" ca="1" si="15"/>
        <v>0</v>
      </c>
      <c r="T215">
        <f t="shared" ca="1" si="15"/>
        <v>0</v>
      </c>
    </row>
    <row r="216" spans="6:20">
      <c r="F216">
        <f t="shared" ca="1" si="17"/>
        <v>0</v>
      </c>
      <c r="G216">
        <f t="shared" ca="1" si="18"/>
        <v>0</v>
      </c>
      <c r="H216">
        <f t="shared" ca="1" si="18"/>
        <v>0</v>
      </c>
      <c r="I216">
        <f t="shared" ca="1" si="18"/>
        <v>0</v>
      </c>
      <c r="J216">
        <f t="shared" ca="1" si="18"/>
        <v>0</v>
      </c>
      <c r="K216">
        <f t="shared" ca="1" si="18"/>
        <v>0</v>
      </c>
      <c r="L216">
        <f t="shared" ca="1" si="18"/>
        <v>0</v>
      </c>
      <c r="M216">
        <f t="shared" ca="1" si="18"/>
        <v>0</v>
      </c>
      <c r="N216" s="34">
        <f t="shared" ca="1" si="18"/>
        <v>0</v>
      </c>
      <c r="O216" s="34">
        <f t="shared" ca="1" si="18"/>
        <v>0</v>
      </c>
      <c r="P216" s="34">
        <f t="shared" ca="1" si="18"/>
        <v>0</v>
      </c>
      <c r="Q216">
        <f t="shared" ca="1" si="18"/>
        <v>0</v>
      </c>
      <c r="R216">
        <f t="shared" ca="1" si="15"/>
        <v>0</v>
      </c>
      <c r="S216" s="34">
        <f t="shared" ca="1" si="15"/>
        <v>0</v>
      </c>
      <c r="T216">
        <f t="shared" ca="1" si="15"/>
        <v>0</v>
      </c>
    </row>
    <row r="217" spans="6:20">
      <c r="F217">
        <f t="shared" ca="1" si="17"/>
        <v>0</v>
      </c>
      <c r="G217">
        <f t="shared" ca="1" si="18"/>
        <v>0</v>
      </c>
      <c r="H217">
        <f t="shared" ca="1" si="18"/>
        <v>0</v>
      </c>
      <c r="I217">
        <f t="shared" ca="1" si="18"/>
        <v>0</v>
      </c>
      <c r="J217">
        <f t="shared" ca="1" si="18"/>
        <v>0</v>
      </c>
      <c r="K217">
        <f t="shared" ca="1" si="18"/>
        <v>0</v>
      </c>
      <c r="L217">
        <f t="shared" ca="1" si="18"/>
        <v>0</v>
      </c>
      <c r="M217">
        <f t="shared" ca="1" si="18"/>
        <v>0</v>
      </c>
      <c r="N217" s="34">
        <f t="shared" ca="1" si="18"/>
        <v>0</v>
      </c>
      <c r="O217" s="34">
        <f t="shared" ca="1" si="18"/>
        <v>0</v>
      </c>
      <c r="P217" s="34">
        <f t="shared" ca="1" si="18"/>
        <v>0</v>
      </c>
      <c r="Q217">
        <f t="shared" ca="1" si="18"/>
        <v>0</v>
      </c>
      <c r="R217">
        <f t="shared" ca="1" si="15"/>
        <v>0</v>
      </c>
      <c r="S217" s="34">
        <f t="shared" ca="1" si="15"/>
        <v>0</v>
      </c>
      <c r="T217">
        <f t="shared" ca="1" si="15"/>
        <v>0</v>
      </c>
    </row>
    <row r="218" spans="6:20">
      <c r="F218">
        <f t="shared" ca="1" si="17"/>
        <v>0</v>
      </c>
      <c r="G218">
        <f t="shared" ca="1" si="18"/>
        <v>0</v>
      </c>
      <c r="H218">
        <f t="shared" ca="1" si="18"/>
        <v>0</v>
      </c>
      <c r="I218">
        <f t="shared" ca="1" si="18"/>
        <v>0</v>
      </c>
      <c r="J218">
        <f t="shared" ca="1" si="18"/>
        <v>0</v>
      </c>
      <c r="K218">
        <f t="shared" ca="1" si="18"/>
        <v>0</v>
      </c>
      <c r="L218">
        <f t="shared" ca="1" si="18"/>
        <v>0</v>
      </c>
      <c r="M218">
        <f t="shared" ca="1" si="18"/>
        <v>0</v>
      </c>
      <c r="N218" s="34">
        <f t="shared" ca="1" si="18"/>
        <v>0</v>
      </c>
      <c r="O218" s="34">
        <f t="shared" ca="1" si="18"/>
        <v>0</v>
      </c>
      <c r="P218" s="34">
        <f t="shared" ca="1" si="18"/>
        <v>0</v>
      </c>
      <c r="Q218">
        <f t="shared" ca="1" si="18"/>
        <v>0</v>
      </c>
      <c r="R218">
        <f t="shared" ca="1" si="15"/>
        <v>0</v>
      </c>
      <c r="S218" s="34">
        <f t="shared" ca="1" si="15"/>
        <v>0</v>
      </c>
      <c r="T218">
        <f t="shared" ca="1" si="15"/>
        <v>0</v>
      </c>
    </row>
    <row r="219" spans="6:20">
      <c r="F219">
        <f t="shared" ca="1" si="17"/>
        <v>0</v>
      </c>
      <c r="G219">
        <f t="shared" ca="1" si="18"/>
        <v>0</v>
      </c>
      <c r="H219">
        <f t="shared" ca="1" si="18"/>
        <v>0</v>
      </c>
      <c r="I219">
        <f t="shared" ca="1" si="18"/>
        <v>0</v>
      </c>
      <c r="J219">
        <f t="shared" ca="1" si="18"/>
        <v>0</v>
      </c>
      <c r="K219">
        <f t="shared" ca="1" si="18"/>
        <v>0</v>
      </c>
      <c r="L219">
        <f t="shared" ca="1" si="18"/>
        <v>0</v>
      </c>
      <c r="M219">
        <f t="shared" ca="1" si="18"/>
        <v>0</v>
      </c>
      <c r="N219" s="34">
        <f t="shared" ca="1" si="18"/>
        <v>0</v>
      </c>
      <c r="O219" s="34">
        <f t="shared" ca="1" si="18"/>
        <v>0</v>
      </c>
      <c r="P219" s="34">
        <f t="shared" ca="1" si="18"/>
        <v>0</v>
      </c>
      <c r="Q219">
        <f t="shared" ca="1" si="18"/>
        <v>0</v>
      </c>
      <c r="R219">
        <f t="shared" ca="1" si="15"/>
        <v>0</v>
      </c>
      <c r="S219" s="34">
        <f t="shared" ca="1" si="15"/>
        <v>0</v>
      </c>
      <c r="T219">
        <f t="shared" ca="1" si="15"/>
        <v>0</v>
      </c>
    </row>
    <row r="220" spans="6:20">
      <c r="F220">
        <f t="shared" ca="1" si="17"/>
        <v>0</v>
      </c>
      <c r="G220">
        <f t="shared" ca="1" si="18"/>
        <v>0</v>
      </c>
      <c r="H220">
        <f t="shared" ca="1" si="18"/>
        <v>0</v>
      </c>
      <c r="I220">
        <f t="shared" ca="1" si="18"/>
        <v>0</v>
      </c>
      <c r="J220">
        <f t="shared" ca="1" si="18"/>
        <v>0</v>
      </c>
      <c r="K220">
        <f t="shared" ca="1" si="18"/>
        <v>0</v>
      </c>
      <c r="L220">
        <f t="shared" ca="1" si="18"/>
        <v>0</v>
      </c>
      <c r="M220">
        <f t="shared" ca="1" si="18"/>
        <v>0</v>
      </c>
      <c r="N220" s="34">
        <f t="shared" ca="1" si="18"/>
        <v>0</v>
      </c>
      <c r="O220" s="34">
        <f t="shared" ca="1" si="18"/>
        <v>0</v>
      </c>
      <c r="P220" s="34">
        <f t="shared" ca="1" si="18"/>
        <v>0</v>
      </c>
      <c r="Q220">
        <f t="shared" ca="1" si="18"/>
        <v>0</v>
      </c>
      <c r="R220">
        <f t="shared" ca="1" si="15"/>
        <v>0</v>
      </c>
      <c r="S220" s="34">
        <f t="shared" ca="1" si="15"/>
        <v>0</v>
      </c>
      <c r="T220">
        <f t="shared" ca="1" si="15"/>
        <v>0</v>
      </c>
    </row>
    <row r="221" spans="6:20">
      <c r="F221">
        <f t="shared" ca="1" si="17"/>
        <v>0</v>
      </c>
      <c r="G221">
        <f t="shared" ca="1" si="18"/>
        <v>0</v>
      </c>
      <c r="H221">
        <f t="shared" ca="1" si="18"/>
        <v>0</v>
      </c>
      <c r="I221">
        <f t="shared" ca="1" si="18"/>
        <v>0</v>
      </c>
      <c r="J221">
        <f t="shared" ca="1" si="18"/>
        <v>0</v>
      </c>
      <c r="K221">
        <f t="shared" ca="1" si="18"/>
        <v>0</v>
      </c>
      <c r="L221">
        <f t="shared" ca="1" si="18"/>
        <v>0</v>
      </c>
      <c r="M221">
        <f t="shared" ca="1" si="18"/>
        <v>0</v>
      </c>
      <c r="N221" s="34">
        <f t="shared" ca="1" si="18"/>
        <v>0</v>
      </c>
      <c r="O221" s="34">
        <f t="shared" ca="1" si="18"/>
        <v>0</v>
      </c>
      <c r="P221" s="34">
        <f t="shared" ca="1" si="18"/>
        <v>0</v>
      </c>
      <c r="Q221">
        <f t="shared" ca="1" si="18"/>
        <v>0</v>
      </c>
      <c r="R221">
        <f t="shared" ca="1" si="15"/>
        <v>0</v>
      </c>
      <c r="S221" s="34">
        <f t="shared" ca="1" si="15"/>
        <v>0</v>
      </c>
      <c r="T221">
        <f t="shared" ca="1" si="15"/>
        <v>0</v>
      </c>
    </row>
    <row r="222" spans="6:20">
      <c r="F222">
        <f t="shared" ca="1" si="17"/>
        <v>0</v>
      </c>
      <c r="G222">
        <f t="shared" ca="1" si="18"/>
        <v>0</v>
      </c>
      <c r="H222">
        <f t="shared" ca="1" si="18"/>
        <v>0</v>
      </c>
      <c r="I222">
        <f t="shared" ca="1" si="18"/>
        <v>0</v>
      </c>
      <c r="J222">
        <f t="shared" ca="1" si="18"/>
        <v>0</v>
      </c>
      <c r="K222">
        <f t="shared" ca="1" si="18"/>
        <v>0</v>
      </c>
      <c r="L222">
        <f t="shared" ca="1" si="18"/>
        <v>0</v>
      </c>
      <c r="M222">
        <f t="shared" ca="1" si="18"/>
        <v>0</v>
      </c>
      <c r="N222" s="34">
        <f t="shared" ca="1" si="18"/>
        <v>0</v>
      </c>
      <c r="O222" s="34">
        <f t="shared" ca="1" si="18"/>
        <v>0</v>
      </c>
      <c r="P222" s="34">
        <f t="shared" ca="1" si="18"/>
        <v>0</v>
      </c>
      <c r="Q222">
        <f t="shared" ca="1" si="18"/>
        <v>0</v>
      </c>
      <c r="R222">
        <f t="shared" ca="1" si="15"/>
        <v>0</v>
      </c>
      <c r="S222" s="34">
        <f t="shared" ca="1" si="15"/>
        <v>0</v>
      </c>
      <c r="T222">
        <f t="shared" ca="1" si="15"/>
        <v>0</v>
      </c>
    </row>
    <row r="223" spans="6:20">
      <c r="F223">
        <f t="shared" ca="1" si="17"/>
        <v>0</v>
      </c>
      <c r="G223">
        <f t="shared" ca="1" si="18"/>
        <v>0</v>
      </c>
      <c r="H223">
        <f t="shared" ca="1" si="18"/>
        <v>0</v>
      </c>
      <c r="I223">
        <f t="shared" ca="1" si="18"/>
        <v>0</v>
      </c>
      <c r="J223">
        <f t="shared" ca="1" si="18"/>
        <v>0</v>
      </c>
      <c r="K223">
        <f t="shared" ca="1" si="18"/>
        <v>0</v>
      </c>
      <c r="L223">
        <f t="shared" ca="1" si="18"/>
        <v>0</v>
      </c>
      <c r="M223">
        <f t="shared" ca="1" si="18"/>
        <v>0</v>
      </c>
      <c r="N223" s="34">
        <f t="shared" ca="1" si="18"/>
        <v>0</v>
      </c>
      <c r="O223" s="34">
        <f t="shared" ca="1" si="18"/>
        <v>0</v>
      </c>
      <c r="P223" s="34">
        <f t="shared" ca="1" si="18"/>
        <v>0</v>
      </c>
      <c r="Q223">
        <f t="shared" ca="1" si="18"/>
        <v>0</v>
      </c>
      <c r="R223">
        <f t="shared" ca="1" si="15"/>
        <v>0</v>
      </c>
      <c r="S223" s="34">
        <f t="shared" ca="1" si="15"/>
        <v>0</v>
      </c>
      <c r="T223">
        <f t="shared" ca="1" si="15"/>
        <v>0</v>
      </c>
    </row>
    <row r="224" spans="6:20">
      <c r="F224">
        <f t="shared" ca="1" si="17"/>
        <v>0</v>
      </c>
      <c r="G224">
        <f t="shared" ca="1" si="18"/>
        <v>0</v>
      </c>
      <c r="H224">
        <f t="shared" ca="1" si="18"/>
        <v>0</v>
      </c>
      <c r="I224">
        <f t="shared" ca="1" si="18"/>
        <v>0</v>
      </c>
      <c r="J224">
        <f t="shared" ca="1" si="18"/>
        <v>0</v>
      </c>
      <c r="K224">
        <f t="shared" ca="1" si="18"/>
        <v>0</v>
      </c>
      <c r="L224">
        <f t="shared" ca="1" si="18"/>
        <v>0</v>
      </c>
      <c r="M224">
        <f t="shared" ca="1" si="18"/>
        <v>0</v>
      </c>
      <c r="N224" s="34">
        <f t="shared" ca="1" si="18"/>
        <v>0</v>
      </c>
      <c r="O224" s="34">
        <f t="shared" ca="1" si="18"/>
        <v>0</v>
      </c>
      <c r="P224" s="34">
        <f t="shared" ca="1" si="18"/>
        <v>0</v>
      </c>
      <c r="Q224">
        <f t="shared" ca="1" si="18"/>
        <v>0</v>
      </c>
      <c r="R224">
        <f t="shared" ca="1" si="15"/>
        <v>0</v>
      </c>
      <c r="S224" s="34">
        <f t="shared" ca="1" si="15"/>
        <v>0</v>
      </c>
      <c r="T224">
        <f t="shared" ca="1" si="15"/>
        <v>0</v>
      </c>
    </row>
    <row r="225" spans="6:20">
      <c r="F225">
        <f t="shared" ca="1" si="17"/>
        <v>0</v>
      </c>
      <c r="G225">
        <f t="shared" ca="1" si="18"/>
        <v>0</v>
      </c>
      <c r="H225">
        <f t="shared" ca="1" si="18"/>
        <v>0</v>
      </c>
      <c r="I225">
        <f t="shared" ca="1" si="18"/>
        <v>0</v>
      </c>
      <c r="J225">
        <f t="shared" ca="1" si="18"/>
        <v>0</v>
      </c>
      <c r="K225">
        <f t="shared" ca="1" si="18"/>
        <v>0</v>
      </c>
      <c r="L225">
        <f t="shared" ca="1" si="18"/>
        <v>0</v>
      </c>
      <c r="M225">
        <f t="shared" ca="1" si="18"/>
        <v>0</v>
      </c>
      <c r="N225" s="34">
        <f t="shared" ref="G225:Q248" ca="1" si="19">OFFSET($A$1,$D$4+COLUMN()-$D$6+$D$2*(ROW()-$D$8),0)</f>
        <v>0</v>
      </c>
      <c r="O225" s="34">
        <f t="shared" ca="1" si="19"/>
        <v>0</v>
      </c>
      <c r="P225" s="34">
        <f t="shared" ca="1" si="19"/>
        <v>0</v>
      </c>
      <c r="Q225">
        <f t="shared" ca="1" si="19"/>
        <v>0</v>
      </c>
      <c r="R225">
        <f t="shared" ca="1" si="15"/>
        <v>0</v>
      </c>
      <c r="S225" s="34">
        <f t="shared" ca="1" si="15"/>
        <v>0</v>
      </c>
      <c r="T225">
        <f t="shared" ca="1" si="15"/>
        <v>0</v>
      </c>
    </row>
    <row r="226" spans="6:20">
      <c r="F226">
        <f t="shared" ca="1" si="17"/>
        <v>0</v>
      </c>
      <c r="G226">
        <f t="shared" ca="1" si="19"/>
        <v>0</v>
      </c>
      <c r="H226">
        <f t="shared" ca="1" si="19"/>
        <v>0</v>
      </c>
      <c r="I226">
        <f t="shared" ca="1" si="19"/>
        <v>0</v>
      </c>
      <c r="J226">
        <f t="shared" ca="1" si="19"/>
        <v>0</v>
      </c>
      <c r="K226">
        <f t="shared" ca="1" si="19"/>
        <v>0</v>
      </c>
      <c r="L226">
        <f t="shared" ca="1" si="19"/>
        <v>0</v>
      </c>
      <c r="M226">
        <f t="shared" ca="1" si="19"/>
        <v>0</v>
      </c>
      <c r="N226" s="34">
        <f t="shared" ca="1" si="19"/>
        <v>0</v>
      </c>
      <c r="O226" s="34">
        <f t="shared" ca="1" si="19"/>
        <v>0</v>
      </c>
      <c r="P226" s="34">
        <f t="shared" ca="1" si="19"/>
        <v>0</v>
      </c>
      <c r="Q226">
        <f t="shared" ca="1" si="19"/>
        <v>0</v>
      </c>
      <c r="R226">
        <f t="shared" ca="1" si="15"/>
        <v>0</v>
      </c>
      <c r="S226" s="34">
        <f t="shared" ca="1" si="15"/>
        <v>0</v>
      </c>
      <c r="T226">
        <f t="shared" ca="1" si="15"/>
        <v>0</v>
      </c>
    </row>
    <row r="227" spans="6:20">
      <c r="F227">
        <f t="shared" ca="1" si="17"/>
        <v>0</v>
      </c>
      <c r="G227">
        <f t="shared" ca="1" si="19"/>
        <v>0</v>
      </c>
      <c r="H227">
        <f t="shared" ca="1" si="19"/>
        <v>0</v>
      </c>
      <c r="I227">
        <f t="shared" ca="1" si="19"/>
        <v>0</v>
      </c>
      <c r="J227">
        <f t="shared" ca="1" si="19"/>
        <v>0</v>
      </c>
      <c r="K227">
        <f t="shared" ca="1" si="19"/>
        <v>0</v>
      </c>
      <c r="L227">
        <f t="shared" ca="1" si="19"/>
        <v>0</v>
      </c>
      <c r="M227">
        <f t="shared" ca="1" si="19"/>
        <v>0</v>
      </c>
      <c r="N227" s="34">
        <f t="shared" ca="1" si="19"/>
        <v>0</v>
      </c>
      <c r="O227" s="34">
        <f t="shared" ca="1" si="19"/>
        <v>0</v>
      </c>
      <c r="P227" s="34">
        <f t="shared" ca="1" si="19"/>
        <v>0</v>
      </c>
      <c r="Q227">
        <f t="shared" ca="1" si="19"/>
        <v>0</v>
      </c>
      <c r="R227">
        <f t="shared" ca="1" si="15"/>
        <v>0</v>
      </c>
      <c r="S227" s="34">
        <f t="shared" ca="1" si="15"/>
        <v>0</v>
      </c>
      <c r="T227">
        <f t="shared" ca="1" si="15"/>
        <v>0</v>
      </c>
    </row>
    <row r="228" spans="6:20">
      <c r="F228">
        <f t="shared" ca="1" si="17"/>
        <v>0</v>
      </c>
      <c r="G228">
        <f t="shared" ca="1" si="19"/>
        <v>0</v>
      </c>
      <c r="H228">
        <f t="shared" ca="1" si="19"/>
        <v>0</v>
      </c>
      <c r="I228">
        <f t="shared" ca="1" si="19"/>
        <v>0</v>
      </c>
      <c r="J228">
        <f t="shared" ca="1" si="19"/>
        <v>0</v>
      </c>
      <c r="K228">
        <f t="shared" ca="1" si="19"/>
        <v>0</v>
      </c>
      <c r="L228">
        <f t="shared" ca="1" si="19"/>
        <v>0</v>
      </c>
      <c r="M228">
        <f t="shared" ca="1" si="19"/>
        <v>0</v>
      </c>
      <c r="N228" s="34">
        <f t="shared" ca="1" si="19"/>
        <v>0</v>
      </c>
      <c r="O228" s="34">
        <f t="shared" ca="1" si="19"/>
        <v>0</v>
      </c>
      <c r="P228" s="34">
        <f t="shared" ca="1" si="19"/>
        <v>0</v>
      </c>
      <c r="Q228">
        <f t="shared" ca="1" si="19"/>
        <v>0</v>
      </c>
      <c r="R228">
        <f t="shared" ca="1" si="15"/>
        <v>0</v>
      </c>
      <c r="S228" s="34">
        <f t="shared" ca="1" si="15"/>
        <v>0</v>
      </c>
      <c r="T228">
        <f t="shared" ca="1" si="15"/>
        <v>0</v>
      </c>
    </row>
    <row r="229" spans="6:20">
      <c r="F229">
        <f t="shared" ca="1" si="17"/>
        <v>0</v>
      </c>
      <c r="G229">
        <f t="shared" ca="1" si="19"/>
        <v>0</v>
      </c>
      <c r="H229">
        <f t="shared" ca="1" si="19"/>
        <v>0</v>
      </c>
      <c r="I229">
        <f t="shared" ca="1" si="19"/>
        <v>0</v>
      </c>
      <c r="J229">
        <f t="shared" ca="1" si="19"/>
        <v>0</v>
      </c>
      <c r="K229">
        <f t="shared" ca="1" si="19"/>
        <v>0</v>
      </c>
      <c r="L229">
        <f t="shared" ca="1" si="19"/>
        <v>0</v>
      </c>
      <c r="M229">
        <f t="shared" ca="1" si="19"/>
        <v>0</v>
      </c>
      <c r="N229" s="34">
        <f t="shared" ca="1" si="19"/>
        <v>0</v>
      </c>
      <c r="O229" s="34">
        <f t="shared" ca="1" si="19"/>
        <v>0</v>
      </c>
      <c r="P229" s="34">
        <f t="shared" ca="1" si="19"/>
        <v>0</v>
      </c>
      <c r="Q229">
        <f t="shared" ca="1" si="19"/>
        <v>0</v>
      </c>
      <c r="R229">
        <f t="shared" ca="1" si="15"/>
        <v>0</v>
      </c>
      <c r="S229" s="34">
        <f t="shared" ca="1" si="15"/>
        <v>0</v>
      </c>
      <c r="T229">
        <f t="shared" ca="1" si="15"/>
        <v>0</v>
      </c>
    </row>
    <row r="230" spans="6:20">
      <c r="F230">
        <f t="shared" ca="1" si="17"/>
        <v>0</v>
      </c>
      <c r="G230">
        <f t="shared" ca="1" si="19"/>
        <v>0</v>
      </c>
      <c r="H230">
        <f t="shared" ca="1" si="19"/>
        <v>0</v>
      </c>
      <c r="I230">
        <f t="shared" ca="1" si="19"/>
        <v>0</v>
      </c>
      <c r="J230">
        <f t="shared" ca="1" si="19"/>
        <v>0</v>
      </c>
      <c r="K230">
        <f t="shared" ca="1" si="19"/>
        <v>0</v>
      </c>
      <c r="L230">
        <f t="shared" ca="1" si="19"/>
        <v>0</v>
      </c>
      <c r="M230">
        <f t="shared" ca="1" si="19"/>
        <v>0</v>
      </c>
      <c r="N230" s="34">
        <f t="shared" ca="1" si="19"/>
        <v>0</v>
      </c>
      <c r="O230" s="34">
        <f t="shared" ca="1" si="19"/>
        <v>0</v>
      </c>
      <c r="P230" s="34">
        <f t="shared" ca="1" si="19"/>
        <v>0</v>
      </c>
      <c r="Q230">
        <f t="shared" ca="1" si="19"/>
        <v>0</v>
      </c>
      <c r="R230">
        <f t="shared" ca="1" si="15"/>
        <v>0</v>
      </c>
      <c r="S230" s="34">
        <f t="shared" ca="1" si="15"/>
        <v>0</v>
      </c>
      <c r="T230">
        <f t="shared" ca="1" si="15"/>
        <v>0</v>
      </c>
    </row>
    <row r="231" spans="6:20">
      <c r="F231">
        <f t="shared" ca="1" si="17"/>
        <v>0</v>
      </c>
      <c r="G231">
        <f t="shared" ca="1" si="19"/>
        <v>0</v>
      </c>
      <c r="H231">
        <f t="shared" ca="1" si="19"/>
        <v>0</v>
      </c>
      <c r="I231">
        <f t="shared" ca="1" si="19"/>
        <v>0</v>
      </c>
      <c r="J231">
        <f t="shared" ca="1" si="19"/>
        <v>0</v>
      </c>
      <c r="K231">
        <f t="shared" ca="1" si="19"/>
        <v>0</v>
      </c>
      <c r="L231">
        <f t="shared" ca="1" si="19"/>
        <v>0</v>
      </c>
      <c r="M231">
        <f t="shared" ca="1" si="19"/>
        <v>0</v>
      </c>
      <c r="N231" s="34">
        <f t="shared" ca="1" si="19"/>
        <v>0</v>
      </c>
      <c r="O231" s="34">
        <f t="shared" ca="1" si="19"/>
        <v>0</v>
      </c>
      <c r="P231" s="34">
        <f t="shared" ca="1" si="19"/>
        <v>0</v>
      </c>
      <c r="Q231">
        <f t="shared" ca="1" si="19"/>
        <v>0</v>
      </c>
      <c r="R231">
        <f t="shared" ca="1" si="15"/>
        <v>0</v>
      </c>
      <c r="S231" s="34">
        <f t="shared" ca="1" si="15"/>
        <v>0</v>
      </c>
      <c r="T231">
        <f t="shared" ca="1" si="15"/>
        <v>0</v>
      </c>
    </row>
    <row r="232" spans="6:20">
      <c r="F232">
        <f t="shared" ca="1" si="17"/>
        <v>0</v>
      </c>
      <c r="G232">
        <f t="shared" ca="1" si="19"/>
        <v>0</v>
      </c>
      <c r="H232">
        <f t="shared" ca="1" si="19"/>
        <v>0</v>
      </c>
      <c r="I232">
        <f t="shared" ca="1" si="19"/>
        <v>0</v>
      </c>
      <c r="J232">
        <f t="shared" ca="1" si="19"/>
        <v>0</v>
      </c>
      <c r="K232">
        <f t="shared" ca="1" si="19"/>
        <v>0</v>
      </c>
      <c r="L232">
        <f t="shared" ca="1" si="19"/>
        <v>0</v>
      </c>
      <c r="M232">
        <f t="shared" ca="1" si="19"/>
        <v>0</v>
      </c>
      <c r="N232" s="34">
        <f t="shared" ca="1" si="19"/>
        <v>0</v>
      </c>
      <c r="O232" s="34">
        <f t="shared" ca="1" si="19"/>
        <v>0</v>
      </c>
      <c r="P232" s="34">
        <f t="shared" ca="1" si="19"/>
        <v>0</v>
      </c>
      <c r="Q232">
        <f t="shared" ca="1" si="19"/>
        <v>0</v>
      </c>
      <c r="R232">
        <f t="shared" ca="1" si="15"/>
        <v>0</v>
      </c>
      <c r="S232" s="34">
        <f t="shared" ca="1" si="15"/>
        <v>0</v>
      </c>
      <c r="T232">
        <f t="shared" ca="1" si="15"/>
        <v>0</v>
      </c>
    </row>
    <row r="233" spans="6:20">
      <c r="F233">
        <f t="shared" ca="1" si="17"/>
        <v>0</v>
      </c>
      <c r="G233">
        <f t="shared" ca="1" si="19"/>
        <v>0</v>
      </c>
      <c r="H233">
        <f t="shared" ca="1" si="19"/>
        <v>0</v>
      </c>
      <c r="I233">
        <f t="shared" ca="1" si="19"/>
        <v>0</v>
      </c>
      <c r="J233">
        <f t="shared" ca="1" si="19"/>
        <v>0</v>
      </c>
      <c r="K233">
        <f t="shared" ca="1" si="19"/>
        <v>0</v>
      </c>
      <c r="L233">
        <f t="shared" ca="1" si="19"/>
        <v>0</v>
      </c>
      <c r="M233">
        <f t="shared" ca="1" si="19"/>
        <v>0</v>
      </c>
      <c r="N233" s="34">
        <f t="shared" ca="1" si="19"/>
        <v>0</v>
      </c>
      <c r="O233" s="34">
        <f t="shared" ca="1" si="19"/>
        <v>0</v>
      </c>
      <c r="P233" s="34">
        <f t="shared" ca="1" si="19"/>
        <v>0</v>
      </c>
      <c r="Q233">
        <f t="shared" ca="1" si="19"/>
        <v>0</v>
      </c>
      <c r="R233">
        <f t="shared" ref="R233:T296" ca="1" si="20">OFFSET($A$1,$D$4+COLUMN()-$D$6+$D$2*(ROW()-$D$8),0)</f>
        <v>0</v>
      </c>
      <c r="S233" s="34">
        <f t="shared" ca="1" si="20"/>
        <v>0</v>
      </c>
      <c r="T233">
        <f t="shared" ca="1" si="20"/>
        <v>0</v>
      </c>
    </row>
    <row r="234" spans="6:20">
      <c r="F234">
        <f t="shared" ca="1" si="17"/>
        <v>0</v>
      </c>
      <c r="G234">
        <f t="shared" ca="1" si="19"/>
        <v>0</v>
      </c>
      <c r="H234">
        <f t="shared" ca="1" si="19"/>
        <v>0</v>
      </c>
      <c r="I234">
        <f t="shared" ca="1" si="19"/>
        <v>0</v>
      </c>
      <c r="J234">
        <f t="shared" ca="1" si="19"/>
        <v>0</v>
      </c>
      <c r="K234">
        <f t="shared" ca="1" si="19"/>
        <v>0</v>
      </c>
      <c r="L234">
        <f t="shared" ca="1" si="19"/>
        <v>0</v>
      </c>
      <c r="M234">
        <f t="shared" ca="1" si="19"/>
        <v>0</v>
      </c>
      <c r="N234" s="34">
        <f t="shared" ca="1" si="19"/>
        <v>0</v>
      </c>
      <c r="O234" s="34">
        <f t="shared" ca="1" si="19"/>
        <v>0</v>
      </c>
      <c r="P234" s="34">
        <f t="shared" ca="1" si="19"/>
        <v>0</v>
      </c>
      <c r="Q234">
        <f t="shared" ca="1" si="19"/>
        <v>0</v>
      </c>
      <c r="R234">
        <f t="shared" ca="1" si="20"/>
        <v>0</v>
      </c>
      <c r="S234" s="34">
        <f t="shared" ca="1" si="20"/>
        <v>0</v>
      </c>
      <c r="T234">
        <f t="shared" ca="1" si="20"/>
        <v>0</v>
      </c>
    </row>
    <row r="235" spans="6:20">
      <c r="F235">
        <f t="shared" ca="1" si="17"/>
        <v>0</v>
      </c>
      <c r="G235">
        <f t="shared" ca="1" si="19"/>
        <v>0</v>
      </c>
      <c r="H235">
        <f t="shared" ca="1" si="19"/>
        <v>0</v>
      </c>
      <c r="I235">
        <f t="shared" ca="1" si="19"/>
        <v>0</v>
      </c>
      <c r="J235">
        <f t="shared" ca="1" si="19"/>
        <v>0</v>
      </c>
      <c r="K235">
        <f t="shared" ca="1" si="19"/>
        <v>0</v>
      </c>
      <c r="L235">
        <f t="shared" ca="1" si="19"/>
        <v>0</v>
      </c>
      <c r="M235">
        <f t="shared" ca="1" si="19"/>
        <v>0</v>
      </c>
      <c r="N235" s="34">
        <f t="shared" ca="1" si="19"/>
        <v>0</v>
      </c>
      <c r="O235" s="34">
        <f t="shared" ca="1" si="19"/>
        <v>0</v>
      </c>
      <c r="P235" s="34">
        <f t="shared" ca="1" si="19"/>
        <v>0</v>
      </c>
      <c r="Q235">
        <f t="shared" ca="1" si="19"/>
        <v>0</v>
      </c>
      <c r="R235">
        <f t="shared" ca="1" si="20"/>
        <v>0</v>
      </c>
      <c r="S235" s="34">
        <f t="shared" ca="1" si="20"/>
        <v>0</v>
      </c>
      <c r="T235">
        <f t="shared" ca="1" si="20"/>
        <v>0</v>
      </c>
    </row>
    <row r="236" spans="6:20">
      <c r="F236">
        <f t="shared" ca="1" si="17"/>
        <v>0</v>
      </c>
      <c r="G236">
        <f t="shared" ca="1" si="19"/>
        <v>0</v>
      </c>
      <c r="H236">
        <f t="shared" ca="1" si="19"/>
        <v>0</v>
      </c>
      <c r="I236">
        <f t="shared" ca="1" si="19"/>
        <v>0</v>
      </c>
      <c r="J236">
        <f t="shared" ca="1" si="19"/>
        <v>0</v>
      </c>
      <c r="K236">
        <f t="shared" ca="1" si="19"/>
        <v>0</v>
      </c>
      <c r="L236">
        <f t="shared" ca="1" si="19"/>
        <v>0</v>
      </c>
      <c r="M236">
        <f t="shared" ca="1" si="19"/>
        <v>0</v>
      </c>
      <c r="N236" s="34">
        <f t="shared" ca="1" si="19"/>
        <v>0</v>
      </c>
      <c r="O236" s="34">
        <f t="shared" ca="1" si="19"/>
        <v>0</v>
      </c>
      <c r="P236" s="34">
        <f t="shared" ca="1" si="19"/>
        <v>0</v>
      </c>
      <c r="Q236">
        <f t="shared" ca="1" si="19"/>
        <v>0</v>
      </c>
      <c r="R236">
        <f t="shared" ca="1" si="20"/>
        <v>0</v>
      </c>
      <c r="S236" s="34">
        <f t="shared" ca="1" si="20"/>
        <v>0</v>
      </c>
      <c r="T236">
        <f t="shared" ca="1" si="20"/>
        <v>0</v>
      </c>
    </row>
    <row r="237" spans="6:20">
      <c r="F237">
        <f t="shared" ca="1" si="17"/>
        <v>0</v>
      </c>
      <c r="G237">
        <f t="shared" ca="1" si="19"/>
        <v>0</v>
      </c>
      <c r="H237">
        <f t="shared" ca="1" si="19"/>
        <v>0</v>
      </c>
      <c r="I237">
        <f t="shared" ca="1" si="19"/>
        <v>0</v>
      </c>
      <c r="J237">
        <f t="shared" ca="1" si="19"/>
        <v>0</v>
      </c>
      <c r="K237">
        <f t="shared" ca="1" si="19"/>
        <v>0</v>
      </c>
      <c r="L237">
        <f t="shared" ca="1" si="19"/>
        <v>0</v>
      </c>
      <c r="M237">
        <f t="shared" ca="1" si="19"/>
        <v>0</v>
      </c>
      <c r="N237" s="34">
        <f t="shared" ca="1" si="19"/>
        <v>0</v>
      </c>
      <c r="O237" s="34">
        <f t="shared" ca="1" si="19"/>
        <v>0</v>
      </c>
      <c r="P237" s="34">
        <f t="shared" ca="1" si="19"/>
        <v>0</v>
      </c>
      <c r="Q237">
        <f t="shared" ca="1" si="19"/>
        <v>0</v>
      </c>
      <c r="R237">
        <f t="shared" ca="1" si="20"/>
        <v>0</v>
      </c>
      <c r="S237" s="34">
        <f t="shared" ca="1" si="20"/>
        <v>0</v>
      </c>
      <c r="T237">
        <f t="shared" ca="1" si="20"/>
        <v>0</v>
      </c>
    </row>
    <row r="238" spans="6:20">
      <c r="F238">
        <f t="shared" ca="1" si="17"/>
        <v>0</v>
      </c>
      <c r="G238">
        <f t="shared" ca="1" si="19"/>
        <v>0</v>
      </c>
      <c r="H238">
        <f t="shared" ca="1" si="19"/>
        <v>0</v>
      </c>
      <c r="I238">
        <f t="shared" ca="1" si="19"/>
        <v>0</v>
      </c>
      <c r="J238">
        <f t="shared" ca="1" si="19"/>
        <v>0</v>
      </c>
      <c r="K238">
        <f t="shared" ca="1" si="19"/>
        <v>0</v>
      </c>
      <c r="L238">
        <f t="shared" ca="1" si="19"/>
        <v>0</v>
      </c>
      <c r="M238">
        <f t="shared" ca="1" si="19"/>
        <v>0</v>
      </c>
      <c r="N238" s="34">
        <f t="shared" ca="1" si="19"/>
        <v>0</v>
      </c>
      <c r="O238" s="34">
        <f t="shared" ca="1" si="19"/>
        <v>0</v>
      </c>
      <c r="P238" s="34">
        <f t="shared" ca="1" si="19"/>
        <v>0</v>
      </c>
      <c r="Q238">
        <f t="shared" ca="1" si="19"/>
        <v>0</v>
      </c>
      <c r="R238">
        <f t="shared" ca="1" si="20"/>
        <v>0</v>
      </c>
      <c r="S238" s="34">
        <f t="shared" ca="1" si="20"/>
        <v>0</v>
      </c>
      <c r="T238">
        <f t="shared" ca="1" si="20"/>
        <v>0</v>
      </c>
    </row>
    <row r="239" spans="6:20">
      <c r="F239">
        <f t="shared" ca="1" si="17"/>
        <v>0</v>
      </c>
      <c r="G239">
        <f t="shared" ca="1" si="19"/>
        <v>0</v>
      </c>
      <c r="H239">
        <f t="shared" ca="1" si="19"/>
        <v>0</v>
      </c>
      <c r="I239">
        <f t="shared" ca="1" si="19"/>
        <v>0</v>
      </c>
      <c r="J239">
        <f t="shared" ca="1" si="19"/>
        <v>0</v>
      </c>
      <c r="K239">
        <f t="shared" ca="1" si="19"/>
        <v>0</v>
      </c>
      <c r="L239">
        <f t="shared" ca="1" si="19"/>
        <v>0</v>
      </c>
      <c r="M239">
        <f t="shared" ca="1" si="19"/>
        <v>0</v>
      </c>
      <c r="N239" s="34">
        <f t="shared" ca="1" si="19"/>
        <v>0</v>
      </c>
      <c r="O239" s="34">
        <f t="shared" ca="1" si="19"/>
        <v>0</v>
      </c>
      <c r="P239" s="34">
        <f t="shared" ca="1" si="19"/>
        <v>0</v>
      </c>
      <c r="Q239">
        <f t="shared" ca="1" si="19"/>
        <v>0</v>
      </c>
      <c r="R239">
        <f t="shared" ca="1" si="20"/>
        <v>0</v>
      </c>
      <c r="S239" s="34">
        <f t="shared" ca="1" si="20"/>
        <v>0</v>
      </c>
      <c r="T239">
        <f t="shared" ca="1" si="20"/>
        <v>0</v>
      </c>
    </row>
    <row r="240" spans="6:20">
      <c r="F240">
        <f t="shared" ca="1" si="17"/>
        <v>0</v>
      </c>
      <c r="G240">
        <f t="shared" ca="1" si="19"/>
        <v>0</v>
      </c>
      <c r="H240">
        <f t="shared" ca="1" si="19"/>
        <v>0</v>
      </c>
      <c r="I240">
        <f t="shared" ca="1" si="19"/>
        <v>0</v>
      </c>
      <c r="J240">
        <f t="shared" ca="1" si="19"/>
        <v>0</v>
      </c>
      <c r="K240">
        <f t="shared" ca="1" si="19"/>
        <v>0</v>
      </c>
      <c r="L240">
        <f t="shared" ca="1" si="19"/>
        <v>0</v>
      </c>
      <c r="M240">
        <f t="shared" ca="1" si="19"/>
        <v>0</v>
      </c>
      <c r="N240" s="34">
        <f t="shared" ca="1" si="19"/>
        <v>0</v>
      </c>
      <c r="O240" s="34">
        <f t="shared" ca="1" si="19"/>
        <v>0</v>
      </c>
      <c r="P240" s="34">
        <f t="shared" ca="1" si="19"/>
        <v>0</v>
      </c>
      <c r="Q240">
        <f t="shared" ca="1" si="19"/>
        <v>0</v>
      </c>
      <c r="R240">
        <f t="shared" ca="1" si="20"/>
        <v>0</v>
      </c>
      <c r="S240" s="34">
        <f t="shared" ca="1" si="20"/>
        <v>0</v>
      </c>
      <c r="T240">
        <f t="shared" ca="1" si="20"/>
        <v>0</v>
      </c>
    </row>
    <row r="241" spans="6:20">
      <c r="F241">
        <f t="shared" ca="1" si="17"/>
        <v>0</v>
      </c>
      <c r="G241">
        <f t="shared" ca="1" si="19"/>
        <v>0</v>
      </c>
      <c r="H241">
        <f t="shared" ca="1" si="19"/>
        <v>0</v>
      </c>
      <c r="I241">
        <f t="shared" ca="1" si="19"/>
        <v>0</v>
      </c>
      <c r="J241">
        <f t="shared" ca="1" si="19"/>
        <v>0</v>
      </c>
      <c r="K241">
        <f t="shared" ca="1" si="19"/>
        <v>0</v>
      </c>
      <c r="L241">
        <f t="shared" ca="1" si="19"/>
        <v>0</v>
      </c>
      <c r="M241">
        <f t="shared" ca="1" si="19"/>
        <v>0</v>
      </c>
      <c r="N241" s="34">
        <f t="shared" ca="1" si="19"/>
        <v>0</v>
      </c>
      <c r="O241" s="34">
        <f t="shared" ca="1" si="19"/>
        <v>0</v>
      </c>
      <c r="P241" s="34">
        <f t="shared" ca="1" si="19"/>
        <v>0</v>
      </c>
      <c r="Q241">
        <f t="shared" ca="1" si="19"/>
        <v>0</v>
      </c>
      <c r="R241">
        <f t="shared" ca="1" si="20"/>
        <v>0</v>
      </c>
      <c r="S241" s="34">
        <f t="shared" ca="1" si="20"/>
        <v>0</v>
      </c>
      <c r="T241">
        <f t="shared" ca="1" si="20"/>
        <v>0</v>
      </c>
    </row>
    <row r="242" spans="6:20">
      <c r="F242">
        <f t="shared" ca="1" si="17"/>
        <v>0</v>
      </c>
      <c r="G242">
        <f t="shared" ca="1" si="19"/>
        <v>0</v>
      </c>
      <c r="H242">
        <f t="shared" ca="1" si="19"/>
        <v>0</v>
      </c>
      <c r="I242">
        <f t="shared" ca="1" si="19"/>
        <v>0</v>
      </c>
      <c r="J242">
        <f t="shared" ca="1" si="19"/>
        <v>0</v>
      </c>
      <c r="K242">
        <f t="shared" ca="1" si="19"/>
        <v>0</v>
      </c>
      <c r="L242">
        <f t="shared" ca="1" si="19"/>
        <v>0</v>
      </c>
      <c r="M242">
        <f t="shared" ca="1" si="19"/>
        <v>0</v>
      </c>
      <c r="N242" s="34">
        <f t="shared" ca="1" si="19"/>
        <v>0</v>
      </c>
      <c r="O242" s="34">
        <f t="shared" ca="1" si="19"/>
        <v>0</v>
      </c>
      <c r="P242" s="34">
        <f t="shared" ca="1" si="19"/>
        <v>0</v>
      </c>
      <c r="Q242">
        <f t="shared" ca="1" si="19"/>
        <v>0</v>
      </c>
      <c r="R242">
        <f t="shared" ca="1" si="20"/>
        <v>0</v>
      </c>
      <c r="S242" s="34">
        <f t="shared" ca="1" si="20"/>
        <v>0</v>
      </c>
      <c r="T242">
        <f t="shared" ca="1" si="20"/>
        <v>0</v>
      </c>
    </row>
    <row r="243" spans="6:20">
      <c r="F243">
        <f t="shared" ca="1" si="17"/>
        <v>0</v>
      </c>
      <c r="G243">
        <f t="shared" ca="1" si="19"/>
        <v>0</v>
      </c>
      <c r="H243">
        <f t="shared" ca="1" si="19"/>
        <v>0</v>
      </c>
      <c r="I243">
        <f t="shared" ca="1" si="19"/>
        <v>0</v>
      </c>
      <c r="J243">
        <f t="shared" ca="1" si="19"/>
        <v>0</v>
      </c>
      <c r="K243">
        <f t="shared" ca="1" si="19"/>
        <v>0</v>
      </c>
      <c r="L243">
        <f t="shared" ca="1" si="19"/>
        <v>0</v>
      </c>
      <c r="M243">
        <f t="shared" ca="1" si="19"/>
        <v>0</v>
      </c>
      <c r="N243" s="34">
        <f t="shared" ca="1" si="19"/>
        <v>0</v>
      </c>
      <c r="O243" s="34">
        <f t="shared" ca="1" si="19"/>
        <v>0</v>
      </c>
      <c r="P243" s="34">
        <f t="shared" ca="1" si="19"/>
        <v>0</v>
      </c>
      <c r="Q243">
        <f t="shared" ca="1" si="19"/>
        <v>0</v>
      </c>
      <c r="R243">
        <f t="shared" ca="1" si="20"/>
        <v>0</v>
      </c>
      <c r="S243" s="34">
        <f t="shared" ca="1" si="20"/>
        <v>0</v>
      </c>
      <c r="T243">
        <f t="shared" ca="1" si="20"/>
        <v>0</v>
      </c>
    </row>
    <row r="244" spans="6:20">
      <c r="F244">
        <f t="shared" ca="1" si="17"/>
        <v>0</v>
      </c>
      <c r="G244">
        <f t="shared" ca="1" si="19"/>
        <v>0</v>
      </c>
      <c r="H244">
        <f t="shared" ca="1" si="19"/>
        <v>0</v>
      </c>
      <c r="I244">
        <f t="shared" ca="1" si="19"/>
        <v>0</v>
      </c>
      <c r="J244">
        <f t="shared" ca="1" si="19"/>
        <v>0</v>
      </c>
      <c r="K244">
        <f t="shared" ca="1" si="19"/>
        <v>0</v>
      </c>
      <c r="L244">
        <f t="shared" ca="1" si="19"/>
        <v>0</v>
      </c>
      <c r="M244">
        <f t="shared" ca="1" si="19"/>
        <v>0</v>
      </c>
      <c r="N244" s="34">
        <f t="shared" ca="1" si="19"/>
        <v>0</v>
      </c>
      <c r="O244" s="34">
        <f t="shared" ca="1" si="19"/>
        <v>0</v>
      </c>
      <c r="P244" s="34">
        <f t="shared" ca="1" si="19"/>
        <v>0</v>
      </c>
      <c r="Q244">
        <f t="shared" ca="1" si="19"/>
        <v>0</v>
      </c>
      <c r="R244">
        <f t="shared" ca="1" si="20"/>
        <v>0</v>
      </c>
      <c r="S244" s="34">
        <f t="shared" ca="1" si="20"/>
        <v>0</v>
      </c>
      <c r="T244">
        <f t="shared" ca="1" si="20"/>
        <v>0</v>
      </c>
    </row>
    <row r="245" spans="6:20">
      <c r="F245">
        <f t="shared" ca="1" si="17"/>
        <v>0</v>
      </c>
      <c r="G245">
        <f t="shared" ca="1" si="19"/>
        <v>0</v>
      </c>
      <c r="H245">
        <f t="shared" ca="1" si="19"/>
        <v>0</v>
      </c>
      <c r="I245">
        <f t="shared" ca="1" si="19"/>
        <v>0</v>
      </c>
      <c r="J245">
        <f t="shared" ca="1" si="19"/>
        <v>0</v>
      </c>
      <c r="K245">
        <f t="shared" ca="1" si="19"/>
        <v>0</v>
      </c>
      <c r="L245">
        <f t="shared" ca="1" si="19"/>
        <v>0</v>
      </c>
      <c r="M245">
        <f t="shared" ca="1" si="19"/>
        <v>0</v>
      </c>
      <c r="N245" s="34">
        <f t="shared" ca="1" si="19"/>
        <v>0</v>
      </c>
      <c r="O245" s="34">
        <f t="shared" ca="1" si="19"/>
        <v>0</v>
      </c>
      <c r="P245" s="34">
        <f t="shared" ca="1" si="19"/>
        <v>0</v>
      </c>
      <c r="Q245">
        <f t="shared" ca="1" si="19"/>
        <v>0</v>
      </c>
      <c r="R245">
        <f t="shared" ca="1" si="20"/>
        <v>0</v>
      </c>
      <c r="S245" s="34">
        <f t="shared" ca="1" si="20"/>
        <v>0</v>
      </c>
      <c r="T245">
        <f t="shared" ca="1" si="20"/>
        <v>0</v>
      </c>
    </row>
    <row r="246" spans="6:20">
      <c r="F246">
        <f t="shared" ca="1" si="17"/>
        <v>0</v>
      </c>
      <c r="G246">
        <f t="shared" ca="1" si="19"/>
        <v>0</v>
      </c>
      <c r="H246">
        <f t="shared" ca="1" si="19"/>
        <v>0</v>
      </c>
      <c r="I246">
        <f t="shared" ca="1" si="19"/>
        <v>0</v>
      </c>
      <c r="J246">
        <f t="shared" ca="1" si="19"/>
        <v>0</v>
      </c>
      <c r="K246">
        <f t="shared" ca="1" si="19"/>
        <v>0</v>
      </c>
      <c r="L246">
        <f t="shared" ca="1" si="19"/>
        <v>0</v>
      </c>
      <c r="M246">
        <f t="shared" ca="1" si="19"/>
        <v>0</v>
      </c>
      <c r="N246" s="34">
        <f t="shared" ca="1" si="19"/>
        <v>0</v>
      </c>
      <c r="O246" s="34">
        <f t="shared" ca="1" si="19"/>
        <v>0</v>
      </c>
      <c r="P246" s="34">
        <f t="shared" ca="1" si="19"/>
        <v>0</v>
      </c>
      <c r="Q246">
        <f t="shared" ca="1" si="19"/>
        <v>0</v>
      </c>
      <c r="R246">
        <f t="shared" ca="1" si="20"/>
        <v>0</v>
      </c>
      <c r="S246" s="34">
        <f t="shared" ca="1" si="20"/>
        <v>0</v>
      </c>
      <c r="T246">
        <f t="shared" ca="1" si="20"/>
        <v>0</v>
      </c>
    </row>
    <row r="247" spans="6:20">
      <c r="F247">
        <f t="shared" ca="1" si="17"/>
        <v>0</v>
      </c>
      <c r="G247">
        <f t="shared" ca="1" si="19"/>
        <v>0</v>
      </c>
      <c r="H247">
        <f t="shared" ca="1" si="19"/>
        <v>0</v>
      </c>
      <c r="I247">
        <f t="shared" ca="1" si="19"/>
        <v>0</v>
      </c>
      <c r="J247">
        <f t="shared" ca="1" si="19"/>
        <v>0</v>
      </c>
      <c r="K247">
        <f t="shared" ca="1" si="19"/>
        <v>0</v>
      </c>
      <c r="L247">
        <f t="shared" ca="1" si="19"/>
        <v>0</v>
      </c>
      <c r="M247">
        <f t="shared" ca="1" si="19"/>
        <v>0</v>
      </c>
      <c r="N247" s="34">
        <f t="shared" ca="1" si="19"/>
        <v>0</v>
      </c>
      <c r="O247" s="34">
        <f t="shared" ca="1" si="19"/>
        <v>0</v>
      </c>
      <c r="P247" s="34">
        <f t="shared" ca="1" si="19"/>
        <v>0</v>
      </c>
      <c r="Q247">
        <f t="shared" ca="1" si="19"/>
        <v>0</v>
      </c>
      <c r="R247">
        <f t="shared" ca="1" si="20"/>
        <v>0</v>
      </c>
      <c r="S247" s="34">
        <f t="shared" ca="1" si="20"/>
        <v>0</v>
      </c>
      <c r="T247">
        <f t="shared" ca="1" si="20"/>
        <v>0</v>
      </c>
    </row>
    <row r="248" spans="6:20">
      <c r="F248">
        <f t="shared" ca="1" si="17"/>
        <v>0</v>
      </c>
      <c r="G248">
        <f t="shared" ca="1" si="19"/>
        <v>0</v>
      </c>
      <c r="H248">
        <f t="shared" ca="1" si="19"/>
        <v>0</v>
      </c>
      <c r="I248">
        <f t="shared" ca="1" si="19"/>
        <v>0</v>
      </c>
      <c r="J248">
        <f t="shared" ca="1" si="19"/>
        <v>0</v>
      </c>
      <c r="K248">
        <f t="shared" ca="1" si="19"/>
        <v>0</v>
      </c>
      <c r="L248">
        <f t="shared" ca="1" si="19"/>
        <v>0</v>
      </c>
      <c r="M248">
        <f t="shared" ca="1" si="19"/>
        <v>0</v>
      </c>
      <c r="N248" s="34">
        <f t="shared" ca="1" si="19"/>
        <v>0</v>
      </c>
      <c r="O248" s="34">
        <f t="shared" ca="1" si="19"/>
        <v>0</v>
      </c>
      <c r="P248" s="34">
        <f t="shared" ref="G248:Q271" ca="1" si="21">OFFSET($A$1,$D$4+COLUMN()-$D$6+$D$2*(ROW()-$D$8),0)</f>
        <v>0</v>
      </c>
      <c r="Q248">
        <f t="shared" ca="1" si="21"/>
        <v>0</v>
      </c>
      <c r="R248">
        <f t="shared" ca="1" si="20"/>
        <v>0</v>
      </c>
      <c r="S248" s="34">
        <f t="shared" ca="1" si="20"/>
        <v>0</v>
      </c>
      <c r="T248">
        <f t="shared" ca="1" si="20"/>
        <v>0</v>
      </c>
    </row>
    <row r="249" spans="6:20">
      <c r="F249">
        <f t="shared" ca="1" si="17"/>
        <v>0</v>
      </c>
      <c r="G249">
        <f t="shared" ca="1" si="21"/>
        <v>0</v>
      </c>
      <c r="H249">
        <f t="shared" ca="1" si="21"/>
        <v>0</v>
      </c>
      <c r="I249">
        <f t="shared" ca="1" si="21"/>
        <v>0</v>
      </c>
      <c r="J249">
        <f t="shared" ca="1" si="21"/>
        <v>0</v>
      </c>
      <c r="K249">
        <f t="shared" ca="1" si="21"/>
        <v>0</v>
      </c>
      <c r="L249">
        <f t="shared" ca="1" si="21"/>
        <v>0</v>
      </c>
      <c r="M249">
        <f t="shared" ca="1" si="21"/>
        <v>0</v>
      </c>
      <c r="N249" s="34">
        <f t="shared" ca="1" si="21"/>
        <v>0</v>
      </c>
      <c r="O249" s="34">
        <f t="shared" ca="1" si="21"/>
        <v>0</v>
      </c>
      <c r="P249" s="34">
        <f t="shared" ca="1" si="21"/>
        <v>0</v>
      </c>
      <c r="Q249">
        <f t="shared" ca="1" si="21"/>
        <v>0</v>
      </c>
      <c r="R249">
        <f t="shared" ca="1" si="20"/>
        <v>0</v>
      </c>
      <c r="S249" s="34">
        <f t="shared" ca="1" si="20"/>
        <v>0</v>
      </c>
      <c r="T249">
        <f t="shared" ca="1" si="20"/>
        <v>0</v>
      </c>
    </row>
    <row r="250" spans="6:20">
      <c r="F250">
        <f t="shared" ca="1" si="17"/>
        <v>0</v>
      </c>
      <c r="G250">
        <f t="shared" ca="1" si="21"/>
        <v>0</v>
      </c>
      <c r="H250">
        <f t="shared" ca="1" si="21"/>
        <v>0</v>
      </c>
      <c r="I250">
        <f t="shared" ca="1" si="21"/>
        <v>0</v>
      </c>
      <c r="J250">
        <f t="shared" ca="1" si="21"/>
        <v>0</v>
      </c>
      <c r="K250">
        <f t="shared" ca="1" si="21"/>
        <v>0</v>
      </c>
      <c r="L250">
        <f t="shared" ca="1" si="21"/>
        <v>0</v>
      </c>
      <c r="M250">
        <f t="shared" ca="1" si="21"/>
        <v>0</v>
      </c>
      <c r="N250" s="34">
        <f t="shared" ca="1" si="21"/>
        <v>0</v>
      </c>
      <c r="O250" s="34">
        <f t="shared" ca="1" si="21"/>
        <v>0</v>
      </c>
      <c r="P250" s="34">
        <f t="shared" ca="1" si="21"/>
        <v>0</v>
      </c>
      <c r="Q250">
        <f t="shared" ca="1" si="21"/>
        <v>0</v>
      </c>
      <c r="R250">
        <f t="shared" ca="1" si="20"/>
        <v>0</v>
      </c>
      <c r="S250" s="34">
        <f t="shared" ca="1" si="20"/>
        <v>0</v>
      </c>
      <c r="T250">
        <f t="shared" ca="1" si="20"/>
        <v>0</v>
      </c>
    </row>
    <row r="251" spans="6:20">
      <c r="F251">
        <f t="shared" ca="1" si="17"/>
        <v>0</v>
      </c>
      <c r="G251">
        <f t="shared" ca="1" si="21"/>
        <v>0</v>
      </c>
      <c r="H251">
        <f t="shared" ca="1" si="21"/>
        <v>0</v>
      </c>
      <c r="I251">
        <f t="shared" ca="1" si="21"/>
        <v>0</v>
      </c>
      <c r="J251">
        <f t="shared" ca="1" si="21"/>
        <v>0</v>
      </c>
      <c r="K251">
        <f t="shared" ca="1" si="21"/>
        <v>0</v>
      </c>
      <c r="L251">
        <f t="shared" ca="1" si="21"/>
        <v>0</v>
      </c>
      <c r="M251">
        <f t="shared" ca="1" si="21"/>
        <v>0</v>
      </c>
      <c r="N251" s="34">
        <f t="shared" ca="1" si="21"/>
        <v>0</v>
      </c>
      <c r="O251" s="34">
        <f t="shared" ca="1" si="21"/>
        <v>0</v>
      </c>
      <c r="P251" s="34">
        <f t="shared" ca="1" si="21"/>
        <v>0</v>
      </c>
      <c r="Q251">
        <f t="shared" ca="1" si="21"/>
        <v>0</v>
      </c>
      <c r="R251">
        <f t="shared" ca="1" si="20"/>
        <v>0</v>
      </c>
      <c r="S251" s="34">
        <f t="shared" ca="1" si="20"/>
        <v>0</v>
      </c>
      <c r="T251">
        <f t="shared" ca="1" si="20"/>
        <v>0</v>
      </c>
    </row>
    <row r="252" spans="6:20">
      <c r="F252">
        <f t="shared" ca="1" si="17"/>
        <v>0</v>
      </c>
      <c r="G252">
        <f t="shared" ca="1" si="21"/>
        <v>0</v>
      </c>
      <c r="H252">
        <f t="shared" ca="1" si="21"/>
        <v>0</v>
      </c>
      <c r="I252">
        <f t="shared" ca="1" si="21"/>
        <v>0</v>
      </c>
      <c r="J252">
        <f t="shared" ca="1" si="21"/>
        <v>0</v>
      </c>
      <c r="K252">
        <f t="shared" ca="1" si="21"/>
        <v>0</v>
      </c>
      <c r="L252">
        <f t="shared" ca="1" si="21"/>
        <v>0</v>
      </c>
      <c r="M252">
        <f t="shared" ca="1" si="21"/>
        <v>0</v>
      </c>
      <c r="N252" s="34">
        <f t="shared" ca="1" si="21"/>
        <v>0</v>
      </c>
      <c r="O252" s="34">
        <f t="shared" ca="1" si="21"/>
        <v>0</v>
      </c>
      <c r="P252" s="34">
        <f t="shared" ca="1" si="21"/>
        <v>0</v>
      </c>
      <c r="Q252">
        <f t="shared" ca="1" si="21"/>
        <v>0</v>
      </c>
      <c r="R252">
        <f t="shared" ca="1" si="20"/>
        <v>0</v>
      </c>
      <c r="S252" s="34">
        <f t="shared" ca="1" si="20"/>
        <v>0</v>
      </c>
      <c r="T252">
        <f t="shared" ca="1" si="20"/>
        <v>0</v>
      </c>
    </row>
    <row r="253" spans="6:20">
      <c r="F253">
        <f t="shared" ca="1" si="17"/>
        <v>0</v>
      </c>
      <c r="G253">
        <f t="shared" ca="1" si="21"/>
        <v>0</v>
      </c>
      <c r="H253">
        <f t="shared" ca="1" si="21"/>
        <v>0</v>
      </c>
      <c r="I253">
        <f t="shared" ca="1" si="21"/>
        <v>0</v>
      </c>
      <c r="J253">
        <f t="shared" ca="1" si="21"/>
        <v>0</v>
      </c>
      <c r="K253">
        <f t="shared" ca="1" si="21"/>
        <v>0</v>
      </c>
      <c r="L253">
        <f t="shared" ca="1" si="21"/>
        <v>0</v>
      </c>
      <c r="M253">
        <f t="shared" ca="1" si="21"/>
        <v>0</v>
      </c>
      <c r="N253" s="34">
        <f t="shared" ca="1" si="21"/>
        <v>0</v>
      </c>
      <c r="O253" s="34">
        <f t="shared" ca="1" si="21"/>
        <v>0</v>
      </c>
      <c r="P253" s="34">
        <f t="shared" ca="1" si="21"/>
        <v>0</v>
      </c>
      <c r="Q253">
        <f t="shared" ca="1" si="21"/>
        <v>0</v>
      </c>
      <c r="R253">
        <f t="shared" ca="1" si="20"/>
        <v>0</v>
      </c>
      <c r="S253" s="34">
        <f t="shared" ca="1" si="20"/>
        <v>0</v>
      </c>
      <c r="T253">
        <f t="shared" ca="1" si="20"/>
        <v>0</v>
      </c>
    </row>
    <row r="254" spans="6:20">
      <c r="F254">
        <f t="shared" ca="1" si="17"/>
        <v>0</v>
      </c>
      <c r="G254">
        <f t="shared" ca="1" si="21"/>
        <v>0</v>
      </c>
      <c r="H254">
        <f t="shared" ca="1" si="21"/>
        <v>0</v>
      </c>
      <c r="I254">
        <f t="shared" ca="1" si="21"/>
        <v>0</v>
      </c>
      <c r="J254">
        <f t="shared" ca="1" si="21"/>
        <v>0</v>
      </c>
      <c r="K254">
        <f t="shared" ca="1" si="21"/>
        <v>0</v>
      </c>
      <c r="L254">
        <f t="shared" ca="1" si="21"/>
        <v>0</v>
      </c>
      <c r="M254">
        <f t="shared" ca="1" si="21"/>
        <v>0</v>
      </c>
      <c r="N254" s="34">
        <f t="shared" ca="1" si="21"/>
        <v>0</v>
      </c>
      <c r="O254" s="34">
        <f t="shared" ca="1" si="21"/>
        <v>0</v>
      </c>
      <c r="P254" s="34">
        <f t="shared" ca="1" si="21"/>
        <v>0</v>
      </c>
      <c r="Q254">
        <f t="shared" ca="1" si="21"/>
        <v>0</v>
      </c>
      <c r="R254">
        <f t="shared" ca="1" si="20"/>
        <v>0</v>
      </c>
      <c r="S254" s="34">
        <f t="shared" ca="1" si="20"/>
        <v>0</v>
      </c>
      <c r="T254">
        <f t="shared" ca="1" si="20"/>
        <v>0</v>
      </c>
    </row>
    <row r="255" spans="6:20">
      <c r="F255">
        <f t="shared" ca="1" si="17"/>
        <v>0</v>
      </c>
      <c r="G255">
        <f t="shared" ca="1" si="21"/>
        <v>0</v>
      </c>
      <c r="H255">
        <f t="shared" ca="1" si="21"/>
        <v>0</v>
      </c>
      <c r="I255">
        <f t="shared" ca="1" si="21"/>
        <v>0</v>
      </c>
      <c r="J255">
        <f t="shared" ca="1" si="21"/>
        <v>0</v>
      </c>
      <c r="K255">
        <f t="shared" ca="1" si="21"/>
        <v>0</v>
      </c>
      <c r="L255">
        <f t="shared" ca="1" si="21"/>
        <v>0</v>
      </c>
      <c r="M255">
        <f t="shared" ca="1" si="21"/>
        <v>0</v>
      </c>
      <c r="N255" s="34">
        <f t="shared" ca="1" si="21"/>
        <v>0</v>
      </c>
      <c r="O255" s="34">
        <f t="shared" ca="1" si="21"/>
        <v>0</v>
      </c>
      <c r="P255" s="34">
        <f t="shared" ca="1" si="21"/>
        <v>0</v>
      </c>
      <c r="Q255">
        <f t="shared" ca="1" si="21"/>
        <v>0</v>
      </c>
      <c r="R255">
        <f t="shared" ca="1" si="20"/>
        <v>0</v>
      </c>
      <c r="S255" s="34">
        <f t="shared" ca="1" si="20"/>
        <v>0</v>
      </c>
      <c r="T255">
        <f t="shared" ca="1" si="20"/>
        <v>0</v>
      </c>
    </row>
    <row r="256" spans="6:20">
      <c r="F256">
        <f t="shared" ca="1" si="17"/>
        <v>0</v>
      </c>
      <c r="G256">
        <f t="shared" ca="1" si="21"/>
        <v>0</v>
      </c>
      <c r="H256">
        <f t="shared" ca="1" si="21"/>
        <v>0</v>
      </c>
      <c r="I256">
        <f t="shared" ca="1" si="21"/>
        <v>0</v>
      </c>
      <c r="J256">
        <f t="shared" ca="1" si="21"/>
        <v>0</v>
      </c>
      <c r="K256">
        <f t="shared" ca="1" si="21"/>
        <v>0</v>
      </c>
      <c r="L256">
        <f t="shared" ca="1" si="21"/>
        <v>0</v>
      </c>
      <c r="M256">
        <f t="shared" ca="1" si="21"/>
        <v>0</v>
      </c>
      <c r="N256" s="34">
        <f t="shared" ca="1" si="21"/>
        <v>0</v>
      </c>
      <c r="O256" s="34">
        <f t="shared" ca="1" si="21"/>
        <v>0</v>
      </c>
      <c r="P256" s="34">
        <f t="shared" ca="1" si="21"/>
        <v>0</v>
      </c>
      <c r="Q256">
        <f t="shared" ca="1" si="21"/>
        <v>0</v>
      </c>
      <c r="R256">
        <f t="shared" ca="1" si="20"/>
        <v>0</v>
      </c>
      <c r="S256" s="34">
        <f t="shared" ca="1" si="20"/>
        <v>0</v>
      </c>
      <c r="T256">
        <f t="shared" ca="1" si="20"/>
        <v>0</v>
      </c>
    </row>
    <row r="257" spans="6:20">
      <c r="F257">
        <f t="shared" ca="1" si="17"/>
        <v>0</v>
      </c>
      <c r="G257">
        <f t="shared" ca="1" si="21"/>
        <v>0</v>
      </c>
      <c r="H257">
        <f t="shared" ca="1" si="21"/>
        <v>0</v>
      </c>
      <c r="I257">
        <f t="shared" ca="1" si="21"/>
        <v>0</v>
      </c>
      <c r="J257">
        <f t="shared" ca="1" si="21"/>
        <v>0</v>
      </c>
      <c r="K257">
        <f t="shared" ca="1" si="21"/>
        <v>0</v>
      </c>
      <c r="L257">
        <f t="shared" ca="1" si="21"/>
        <v>0</v>
      </c>
      <c r="M257">
        <f t="shared" ca="1" si="21"/>
        <v>0</v>
      </c>
      <c r="N257" s="34">
        <f t="shared" ca="1" si="21"/>
        <v>0</v>
      </c>
      <c r="O257" s="34">
        <f t="shared" ca="1" si="21"/>
        <v>0</v>
      </c>
      <c r="P257" s="34">
        <f t="shared" ca="1" si="21"/>
        <v>0</v>
      </c>
      <c r="Q257">
        <f t="shared" ca="1" si="21"/>
        <v>0</v>
      </c>
      <c r="R257">
        <f t="shared" ca="1" si="20"/>
        <v>0</v>
      </c>
      <c r="S257" s="34">
        <f t="shared" ca="1" si="20"/>
        <v>0</v>
      </c>
      <c r="T257">
        <f t="shared" ca="1" si="20"/>
        <v>0</v>
      </c>
    </row>
    <row r="258" spans="6:20">
      <c r="F258">
        <f t="shared" ca="1" si="17"/>
        <v>0</v>
      </c>
      <c r="G258">
        <f t="shared" ca="1" si="21"/>
        <v>0</v>
      </c>
      <c r="H258">
        <f t="shared" ca="1" si="21"/>
        <v>0</v>
      </c>
      <c r="I258">
        <f t="shared" ca="1" si="21"/>
        <v>0</v>
      </c>
      <c r="J258">
        <f t="shared" ca="1" si="21"/>
        <v>0</v>
      </c>
      <c r="K258">
        <f t="shared" ca="1" si="21"/>
        <v>0</v>
      </c>
      <c r="L258">
        <f t="shared" ca="1" si="21"/>
        <v>0</v>
      </c>
      <c r="M258">
        <f t="shared" ca="1" si="21"/>
        <v>0</v>
      </c>
      <c r="N258" s="34">
        <f t="shared" ca="1" si="21"/>
        <v>0</v>
      </c>
      <c r="O258" s="34">
        <f t="shared" ca="1" si="21"/>
        <v>0</v>
      </c>
      <c r="P258" s="34">
        <f t="shared" ca="1" si="21"/>
        <v>0</v>
      </c>
      <c r="Q258">
        <f t="shared" ca="1" si="21"/>
        <v>0</v>
      </c>
      <c r="R258">
        <f t="shared" ca="1" si="20"/>
        <v>0</v>
      </c>
      <c r="S258" s="34">
        <f t="shared" ca="1" si="20"/>
        <v>0</v>
      </c>
      <c r="T258">
        <f t="shared" ca="1" si="20"/>
        <v>0</v>
      </c>
    </row>
    <row r="259" spans="6:20">
      <c r="F259">
        <f t="shared" ref="F259:F322" ca="1" si="22">IF(F258="(空白)","(空白)",OFFSET($A$1,$D$4+COLUMN()-$D$6+$D$2*(ROW()-$D$8),0))</f>
        <v>0</v>
      </c>
      <c r="G259">
        <f t="shared" ca="1" si="21"/>
        <v>0</v>
      </c>
      <c r="H259">
        <f t="shared" ca="1" si="21"/>
        <v>0</v>
      </c>
      <c r="I259">
        <f t="shared" ca="1" si="21"/>
        <v>0</v>
      </c>
      <c r="J259">
        <f t="shared" ca="1" si="21"/>
        <v>0</v>
      </c>
      <c r="K259">
        <f t="shared" ca="1" si="21"/>
        <v>0</v>
      </c>
      <c r="L259">
        <f t="shared" ca="1" si="21"/>
        <v>0</v>
      </c>
      <c r="M259">
        <f t="shared" ca="1" si="21"/>
        <v>0</v>
      </c>
      <c r="N259" s="34">
        <f t="shared" ca="1" si="21"/>
        <v>0</v>
      </c>
      <c r="O259" s="34">
        <f t="shared" ca="1" si="21"/>
        <v>0</v>
      </c>
      <c r="P259" s="34">
        <f t="shared" ca="1" si="21"/>
        <v>0</v>
      </c>
      <c r="Q259">
        <f t="shared" ca="1" si="21"/>
        <v>0</v>
      </c>
      <c r="R259">
        <f t="shared" ca="1" si="20"/>
        <v>0</v>
      </c>
      <c r="S259" s="34">
        <f t="shared" ca="1" si="20"/>
        <v>0</v>
      </c>
      <c r="T259">
        <f t="shared" ca="1" si="20"/>
        <v>0</v>
      </c>
    </row>
    <row r="260" spans="6:20">
      <c r="F260">
        <f t="shared" ca="1" si="22"/>
        <v>0</v>
      </c>
      <c r="G260">
        <f t="shared" ca="1" si="21"/>
        <v>0</v>
      </c>
      <c r="H260">
        <f t="shared" ca="1" si="21"/>
        <v>0</v>
      </c>
      <c r="I260">
        <f t="shared" ca="1" si="21"/>
        <v>0</v>
      </c>
      <c r="J260">
        <f t="shared" ca="1" si="21"/>
        <v>0</v>
      </c>
      <c r="K260">
        <f t="shared" ca="1" si="21"/>
        <v>0</v>
      </c>
      <c r="L260">
        <f t="shared" ca="1" si="21"/>
        <v>0</v>
      </c>
      <c r="M260">
        <f t="shared" ca="1" si="21"/>
        <v>0</v>
      </c>
      <c r="N260" s="34">
        <f t="shared" ca="1" si="21"/>
        <v>0</v>
      </c>
      <c r="O260" s="34">
        <f t="shared" ca="1" si="21"/>
        <v>0</v>
      </c>
      <c r="P260" s="34">
        <f t="shared" ca="1" si="21"/>
        <v>0</v>
      </c>
      <c r="Q260">
        <f t="shared" ca="1" si="21"/>
        <v>0</v>
      </c>
      <c r="R260">
        <f t="shared" ca="1" si="20"/>
        <v>0</v>
      </c>
      <c r="S260" s="34">
        <f t="shared" ca="1" si="20"/>
        <v>0</v>
      </c>
      <c r="T260">
        <f t="shared" ca="1" si="20"/>
        <v>0</v>
      </c>
    </row>
    <row r="261" spans="6:20">
      <c r="F261">
        <f t="shared" ca="1" si="22"/>
        <v>0</v>
      </c>
      <c r="G261">
        <f t="shared" ca="1" si="21"/>
        <v>0</v>
      </c>
      <c r="H261">
        <f t="shared" ca="1" si="21"/>
        <v>0</v>
      </c>
      <c r="I261">
        <f t="shared" ca="1" si="21"/>
        <v>0</v>
      </c>
      <c r="J261">
        <f t="shared" ca="1" si="21"/>
        <v>0</v>
      </c>
      <c r="K261">
        <f t="shared" ca="1" si="21"/>
        <v>0</v>
      </c>
      <c r="L261">
        <f t="shared" ca="1" si="21"/>
        <v>0</v>
      </c>
      <c r="M261">
        <f t="shared" ca="1" si="21"/>
        <v>0</v>
      </c>
      <c r="N261" s="34">
        <f t="shared" ca="1" si="21"/>
        <v>0</v>
      </c>
      <c r="O261" s="34">
        <f t="shared" ca="1" si="21"/>
        <v>0</v>
      </c>
      <c r="P261" s="34">
        <f t="shared" ca="1" si="21"/>
        <v>0</v>
      </c>
      <c r="Q261">
        <f t="shared" ca="1" si="21"/>
        <v>0</v>
      </c>
      <c r="R261">
        <f t="shared" ca="1" si="20"/>
        <v>0</v>
      </c>
      <c r="S261" s="34">
        <f t="shared" ca="1" si="20"/>
        <v>0</v>
      </c>
      <c r="T261">
        <f t="shared" ca="1" si="20"/>
        <v>0</v>
      </c>
    </row>
    <row r="262" spans="6:20">
      <c r="F262">
        <f t="shared" ca="1" si="22"/>
        <v>0</v>
      </c>
      <c r="G262">
        <f t="shared" ca="1" si="21"/>
        <v>0</v>
      </c>
      <c r="H262">
        <f t="shared" ca="1" si="21"/>
        <v>0</v>
      </c>
      <c r="I262">
        <f t="shared" ca="1" si="21"/>
        <v>0</v>
      </c>
      <c r="J262">
        <f t="shared" ca="1" si="21"/>
        <v>0</v>
      </c>
      <c r="K262">
        <f t="shared" ca="1" si="21"/>
        <v>0</v>
      </c>
      <c r="L262">
        <f t="shared" ca="1" si="21"/>
        <v>0</v>
      </c>
      <c r="M262">
        <f t="shared" ca="1" si="21"/>
        <v>0</v>
      </c>
      <c r="N262" s="34">
        <f t="shared" ca="1" si="21"/>
        <v>0</v>
      </c>
      <c r="O262" s="34">
        <f t="shared" ca="1" si="21"/>
        <v>0</v>
      </c>
      <c r="P262" s="34">
        <f t="shared" ca="1" si="21"/>
        <v>0</v>
      </c>
      <c r="Q262">
        <f t="shared" ca="1" si="21"/>
        <v>0</v>
      </c>
      <c r="R262">
        <f t="shared" ca="1" si="20"/>
        <v>0</v>
      </c>
      <c r="S262" s="34">
        <f t="shared" ca="1" si="20"/>
        <v>0</v>
      </c>
      <c r="T262">
        <f t="shared" ca="1" si="20"/>
        <v>0</v>
      </c>
    </row>
    <row r="263" spans="6:20">
      <c r="F263">
        <f t="shared" ca="1" si="22"/>
        <v>0</v>
      </c>
      <c r="G263">
        <f t="shared" ca="1" si="21"/>
        <v>0</v>
      </c>
      <c r="H263">
        <f t="shared" ca="1" si="21"/>
        <v>0</v>
      </c>
      <c r="I263">
        <f t="shared" ca="1" si="21"/>
        <v>0</v>
      </c>
      <c r="J263">
        <f t="shared" ca="1" si="21"/>
        <v>0</v>
      </c>
      <c r="K263">
        <f t="shared" ca="1" si="21"/>
        <v>0</v>
      </c>
      <c r="L263">
        <f t="shared" ca="1" si="21"/>
        <v>0</v>
      </c>
      <c r="M263">
        <f t="shared" ca="1" si="21"/>
        <v>0</v>
      </c>
      <c r="N263" s="34">
        <f t="shared" ca="1" si="21"/>
        <v>0</v>
      </c>
      <c r="O263" s="34">
        <f t="shared" ca="1" si="21"/>
        <v>0</v>
      </c>
      <c r="P263" s="34">
        <f t="shared" ca="1" si="21"/>
        <v>0</v>
      </c>
      <c r="Q263">
        <f t="shared" ca="1" si="21"/>
        <v>0</v>
      </c>
      <c r="R263">
        <f t="shared" ca="1" si="20"/>
        <v>0</v>
      </c>
      <c r="S263" s="34">
        <f t="shared" ca="1" si="20"/>
        <v>0</v>
      </c>
      <c r="T263">
        <f t="shared" ca="1" si="20"/>
        <v>0</v>
      </c>
    </row>
    <row r="264" spans="6:20">
      <c r="F264">
        <f t="shared" ca="1" si="22"/>
        <v>0</v>
      </c>
      <c r="G264">
        <f t="shared" ca="1" si="21"/>
        <v>0</v>
      </c>
      <c r="H264">
        <f t="shared" ca="1" si="21"/>
        <v>0</v>
      </c>
      <c r="I264">
        <f t="shared" ca="1" si="21"/>
        <v>0</v>
      </c>
      <c r="J264">
        <f t="shared" ca="1" si="21"/>
        <v>0</v>
      </c>
      <c r="K264">
        <f t="shared" ca="1" si="21"/>
        <v>0</v>
      </c>
      <c r="L264">
        <f t="shared" ca="1" si="21"/>
        <v>0</v>
      </c>
      <c r="M264">
        <f t="shared" ca="1" si="21"/>
        <v>0</v>
      </c>
      <c r="N264" s="34">
        <f t="shared" ca="1" si="21"/>
        <v>0</v>
      </c>
      <c r="O264" s="34">
        <f t="shared" ca="1" si="21"/>
        <v>0</v>
      </c>
      <c r="P264" s="34">
        <f t="shared" ca="1" si="21"/>
        <v>0</v>
      </c>
      <c r="Q264">
        <f t="shared" ca="1" si="21"/>
        <v>0</v>
      </c>
      <c r="R264">
        <f t="shared" ca="1" si="20"/>
        <v>0</v>
      </c>
      <c r="S264" s="34">
        <f t="shared" ca="1" si="20"/>
        <v>0</v>
      </c>
      <c r="T264">
        <f t="shared" ca="1" si="20"/>
        <v>0</v>
      </c>
    </row>
    <row r="265" spans="6:20">
      <c r="F265">
        <f t="shared" ca="1" si="22"/>
        <v>0</v>
      </c>
      <c r="G265">
        <f t="shared" ca="1" si="21"/>
        <v>0</v>
      </c>
      <c r="H265">
        <f t="shared" ca="1" si="21"/>
        <v>0</v>
      </c>
      <c r="I265">
        <f t="shared" ca="1" si="21"/>
        <v>0</v>
      </c>
      <c r="J265">
        <f t="shared" ca="1" si="21"/>
        <v>0</v>
      </c>
      <c r="K265">
        <f t="shared" ca="1" si="21"/>
        <v>0</v>
      </c>
      <c r="L265">
        <f t="shared" ca="1" si="21"/>
        <v>0</v>
      </c>
      <c r="M265">
        <f t="shared" ca="1" si="21"/>
        <v>0</v>
      </c>
      <c r="N265" s="34">
        <f t="shared" ca="1" si="21"/>
        <v>0</v>
      </c>
      <c r="O265" s="34">
        <f t="shared" ca="1" si="21"/>
        <v>0</v>
      </c>
      <c r="P265" s="34">
        <f t="shared" ca="1" si="21"/>
        <v>0</v>
      </c>
      <c r="Q265">
        <f t="shared" ca="1" si="21"/>
        <v>0</v>
      </c>
      <c r="R265">
        <f t="shared" ca="1" si="20"/>
        <v>0</v>
      </c>
      <c r="S265" s="34">
        <f t="shared" ca="1" si="20"/>
        <v>0</v>
      </c>
      <c r="T265">
        <f t="shared" ca="1" si="20"/>
        <v>0</v>
      </c>
    </row>
    <row r="266" spans="6:20">
      <c r="F266">
        <f t="shared" ca="1" si="22"/>
        <v>0</v>
      </c>
      <c r="G266">
        <f t="shared" ca="1" si="21"/>
        <v>0</v>
      </c>
      <c r="H266">
        <f t="shared" ca="1" si="21"/>
        <v>0</v>
      </c>
      <c r="I266">
        <f t="shared" ca="1" si="21"/>
        <v>0</v>
      </c>
      <c r="J266">
        <f t="shared" ca="1" si="21"/>
        <v>0</v>
      </c>
      <c r="K266">
        <f t="shared" ca="1" si="21"/>
        <v>0</v>
      </c>
      <c r="L266">
        <f t="shared" ca="1" si="21"/>
        <v>0</v>
      </c>
      <c r="M266">
        <f t="shared" ca="1" si="21"/>
        <v>0</v>
      </c>
      <c r="N266" s="34">
        <f t="shared" ca="1" si="21"/>
        <v>0</v>
      </c>
      <c r="O266" s="34">
        <f t="shared" ca="1" si="21"/>
        <v>0</v>
      </c>
      <c r="P266" s="34">
        <f t="shared" ca="1" si="21"/>
        <v>0</v>
      </c>
      <c r="Q266">
        <f t="shared" ca="1" si="21"/>
        <v>0</v>
      </c>
      <c r="R266">
        <f t="shared" ca="1" si="20"/>
        <v>0</v>
      </c>
      <c r="S266" s="34">
        <f t="shared" ca="1" si="20"/>
        <v>0</v>
      </c>
      <c r="T266">
        <f t="shared" ca="1" si="20"/>
        <v>0</v>
      </c>
    </row>
    <row r="267" spans="6:20">
      <c r="F267">
        <f t="shared" ca="1" si="22"/>
        <v>0</v>
      </c>
      <c r="G267">
        <f t="shared" ca="1" si="21"/>
        <v>0</v>
      </c>
      <c r="H267">
        <f t="shared" ca="1" si="21"/>
        <v>0</v>
      </c>
      <c r="I267">
        <f t="shared" ca="1" si="21"/>
        <v>0</v>
      </c>
      <c r="J267">
        <f t="shared" ca="1" si="21"/>
        <v>0</v>
      </c>
      <c r="K267">
        <f t="shared" ca="1" si="21"/>
        <v>0</v>
      </c>
      <c r="L267">
        <f t="shared" ca="1" si="21"/>
        <v>0</v>
      </c>
      <c r="M267">
        <f t="shared" ca="1" si="21"/>
        <v>0</v>
      </c>
      <c r="N267" s="34">
        <f t="shared" ca="1" si="21"/>
        <v>0</v>
      </c>
      <c r="O267" s="34">
        <f t="shared" ca="1" si="21"/>
        <v>0</v>
      </c>
      <c r="P267" s="34">
        <f t="shared" ca="1" si="21"/>
        <v>0</v>
      </c>
      <c r="Q267">
        <f t="shared" ca="1" si="21"/>
        <v>0</v>
      </c>
      <c r="R267">
        <f t="shared" ca="1" si="20"/>
        <v>0</v>
      </c>
      <c r="S267" s="34">
        <f t="shared" ca="1" si="20"/>
        <v>0</v>
      </c>
      <c r="T267">
        <f t="shared" ca="1" si="20"/>
        <v>0</v>
      </c>
    </row>
    <row r="268" spans="6:20">
      <c r="F268">
        <f t="shared" ca="1" si="22"/>
        <v>0</v>
      </c>
      <c r="G268">
        <f t="shared" ca="1" si="21"/>
        <v>0</v>
      </c>
      <c r="H268">
        <f t="shared" ca="1" si="21"/>
        <v>0</v>
      </c>
      <c r="I268">
        <f t="shared" ca="1" si="21"/>
        <v>0</v>
      </c>
      <c r="J268">
        <f t="shared" ca="1" si="21"/>
        <v>0</v>
      </c>
      <c r="K268">
        <f t="shared" ca="1" si="21"/>
        <v>0</v>
      </c>
      <c r="L268">
        <f t="shared" ca="1" si="21"/>
        <v>0</v>
      </c>
      <c r="M268">
        <f t="shared" ca="1" si="21"/>
        <v>0</v>
      </c>
      <c r="N268" s="34">
        <f t="shared" ca="1" si="21"/>
        <v>0</v>
      </c>
      <c r="O268" s="34">
        <f t="shared" ca="1" si="21"/>
        <v>0</v>
      </c>
      <c r="P268" s="34">
        <f t="shared" ca="1" si="21"/>
        <v>0</v>
      </c>
      <c r="Q268">
        <f t="shared" ca="1" si="21"/>
        <v>0</v>
      </c>
      <c r="R268">
        <f t="shared" ca="1" si="20"/>
        <v>0</v>
      </c>
      <c r="S268" s="34">
        <f t="shared" ca="1" si="20"/>
        <v>0</v>
      </c>
      <c r="T268">
        <f t="shared" ca="1" si="20"/>
        <v>0</v>
      </c>
    </row>
    <row r="269" spans="6:20">
      <c r="F269">
        <f t="shared" ca="1" si="22"/>
        <v>0</v>
      </c>
      <c r="G269">
        <f t="shared" ca="1" si="21"/>
        <v>0</v>
      </c>
      <c r="H269">
        <f t="shared" ca="1" si="21"/>
        <v>0</v>
      </c>
      <c r="I269">
        <f t="shared" ca="1" si="21"/>
        <v>0</v>
      </c>
      <c r="J269">
        <f t="shared" ca="1" si="21"/>
        <v>0</v>
      </c>
      <c r="K269">
        <f t="shared" ca="1" si="21"/>
        <v>0</v>
      </c>
      <c r="L269">
        <f t="shared" ca="1" si="21"/>
        <v>0</v>
      </c>
      <c r="M269">
        <f t="shared" ca="1" si="21"/>
        <v>0</v>
      </c>
      <c r="N269" s="34">
        <f t="shared" ca="1" si="21"/>
        <v>0</v>
      </c>
      <c r="O269" s="34">
        <f t="shared" ca="1" si="21"/>
        <v>0</v>
      </c>
      <c r="P269" s="34">
        <f t="shared" ca="1" si="21"/>
        <v>0</v>
      </c>
      <c r="Q269">
        <f t="shared" ca="1" si="21"/>
        <v>0</v>
      </c>
      <c r="R269">
        <f t="shared" ca="1" si="20"/>
        <v>0</v>
      </c>
      <c r="S269" s="34">
        <f t="shared" ca="1" si="20"/>
        <v>0</v>
      </c>
      <c r="T269">
        <f t="shared" ca="1" si="20"/>
        <v>0</v>
      </c>
    </row>
    <row r="270" spans="6:20">
      <c r="F270">
        <f t="shared" ca="1" si="22"/>
        <v>0</v>
      </c>
      <c r="G270">
        <f t="shared" ca="1" si="21"/>
        <v>0</v>
      </c>
      <c r="H270">
        <f t="shared" ca="1" si="21"/>
        <v>0</v>
      </c>
      <c r="I270">
        <f t="shared" ca="1" si="21"/>
        <v>0</v>
      </c>
      <c r="J270">
        <f t="shared" ca="1" si="21"/>
        <v>0</v>
      </c>
      <c r="K270">
        <f t="shared" ca="1" si="21"/>
        <v>0</v>
      </c>
      <c r="L270">
        <f t="shared" ca="1" si="21"/>
        <v>0</v>
      </c>
      <c r="M270">
        <f t="shared" ca="1" si="21"/>
        <v>0</v>
      </c>
      <c r="N270" s="34">
        <f t="shared" ca="1" si="21"/>
        <v>0</v>
      </c>
      <c r="O270" s="34">
        <f t="shared" ca="1" si="21"/>
        <v>0</v>
      </c>
      <c r="P270" s="34">
        <f t="shared" ca="1" si="21"/>
        <v>0</v>
      </c>
      <c r="Q270">
        <f t="shared" ca="1" si="21"/>
        <v>0</v>
      </c>
      <c r="R270">
        <f t="shared" ca="1" si="20"/>
        <v>0</v>
      </c>
      <c r="S270" s="34">
        <f t="shared" ca="1" si="20"/>
        <v>0</v>
      </c>
      <c r="T270">
        <f t="shared" ca="1" si="20"/>
        <v>0</v>
      </c>
    </row>
    <row r="271" spans="6:20">
      <c r="F271">
        <f t="shared" ca="1" si="22"/>
        <v>0</v>
      </c>
      <c r="G271">
        <f t="shared" ca="1" si="21"/>
        <v>0</v>
      </c>
      <c r="H271">
        <f t="shared" ca="1" si="21"/>
        <v>0</v>
      </c>
      <c r="I271">
        <f t="shared" ca="1" si="21"/>
        <v>0</v>
      </c>
      <c r="J271">
        <f t="shared" ca="1" si="21"/>
        <v>0</v>
      </c>
      <c r="K271">
        <f t="shared" ca="1" si="21"/>
        <v>0</v>
      </c>
      <c r="L271">
        <f t="shared" ca="1" si="21"/>
        <v>0</v>
      </c>
      <c r="M271">
        <f t="shared" ca="1" si="21"/>
        <v>0</v>
      </c>
      <c r="N271" s="34">
        <f t="shared" ca="1" si="21"/>
        <v>0</v>
      </c>
      <c r="O271" s="34">
        <f t="shared" ca="1" si="21"/>
        <v>0</v>
      </c>
      <c r="P271" s="34">
        <f t="shared" ca="1" si="21"/>
        <v>0</v>
      </c>
      <c r="Q271">
        <f t="shared" ca="1" si="21"/>
        <v>0</v>
      </c>
      <c r="R271">
        <f t="shared" ca="1" si="20"/>
        <v>0</v>
      </c>
      <c r="S271" s="34">
        <f t="shared" ca="1" si="20"/>
        <v>0</v>
      </c>
      <c r="T271">
        <f t="shared" ca="1" si="20"/>
        <v>0</v>
      </c>
    </row>
    <row r="272" spans="6:20">
      <c r="F272">
        <f t="shared" ca="1" si="22"/>
        <v>0</v>
      </c>
      <c r="G272">
        <f t="shared" ref="G272:Q289" ca="1" si="23">OFFSET($A$1,$D$4+COLUMN()-$D$6+$D$2*(ROW()-$D$8),0)</f>
        <v>0</v>
      </c>
      <c r="H272">
        <f t="shared" ca="1" si="23"/>
        <v>0</v>
      </c>
      <c r="I272">
        <f t="shared" ca="1" si="23"/>
        <v>0</v>
      </c>
      <c r="J272">
        <f t="shared" ca="1" si="23"/>
        <v>0</v>
      </c>
      <c r="K272">
        <f t="shared" ca="1" si="23"/>
        <v>0</v>
      </c>
      <c r="L272">
        <f t="shared" ca="1" si="23"/>
        <v>0</v>
      </c>
      <c r="M272">
        <f t="shared" ca="1" si="23"/>
        <v>0</v>
      </c>
      <c r="N272" s="34">
        <f t="shared" ca="1" si="23"/>
        <v>0</v>
      </c>
      <c r="O272" s="34">
        <f t="shared" ca="1" si="23"/>
        <v>0</v>
      </c>
      <c r="P272" s="34">
        <f t="shared" ca="1" si="23"/>
        <v>0</v>
      </c>
      <c r="Q272">
        <f t="shared" ca="1" si="23"/>
        <v>0</v>
      </c>
      <c r="R272">
        <f t="shared" ca="1" si="20"/>
        <v>0</v>
      </c>
      <c r="S272" s="34">
        <f t="shared" ca="1" si="20"/>
        <v>0</v>
      </c>
      <c r="T272">
        <f t="shared" ca="1" si="20"/>
        <v>0</v>
      </c>
    </row>
    <row r="273" spans="6:20">
      <c r="F273">
        <f t="shared" ca="1" si="22"/>
        <v>0</v>
      </c>
      <c r="G273">
        <f t="shared" ca="1" si="23"/>
        <v>0</v>
      </c>
      <c r="H273">
        <f t="shared" ca="1" si="23"/>
        <v>0</v>
      </c>
      <c r="I273">
        <f t="shared" ca="1" si="23"/>
        <v>0</v>
      </c>
      <c r="J273">
        <f t="shared" ca="1" si="23"/>
        <v>0</v>
      </c>
      <c r="K273">
        <f t="shared" ca="1" si="23"/>
        <v>0</v>
      </c>
      <c r="L273">
        <f t="shared" ca="1" si="23"/>
        <v>0</v>
      </c>
      <c r="M273">
        <f t="shared" ca="1" si="23"/>
        <v>0</v>
      </c>
      <c r="N273" s="34">
        <f t="shared" ca="1" si="23"/>
        <v>0</v>
      </c>
      <c r="O273" s="34">
        <f t="shared" ca="1" si="23"/>
        <v>0</v>
      </c>
      <c r="P273" s="34">
        <f t="shared" ca="1" si="23"/>
        <v>0</v>
      </c>
      <c r="Q273">
        <f t="shared" ca="1" si="23"/>
        <v>0</v>
      </c>
      <c r="R273">
        <f t="shared" ca="1" si="20"/>
        <v>0</v>
      </c>
      <c r="S273" s="34">
        <f t="shared" ca="1" si="20"/>
        <v>0</v>
      </c>
      <c r="T273">
        <f t="shared" ca="1" si="20"/>
        <v>0</v>
      </c>
    </row>
    <row r="274" spans="6:20">
      <c r="F274">
        <f t="shared" ca="1" si="22"/>
        <v>0</v>
      </c>
      <c r="G274">
        <f t="shared" ca="1" si="23"/>
        <v>0</v>
      </c>
      <c r="H274">
        <f t="shared" ca="1" si="23"/>
        <v>0</v>
      </c>
      <c r="I274">
        <f t="shared" ca="1" si="23"/>
        <v>0</v>
      </c>
      <c r="J274">
        <f t="shared" ca="1" si="23"/>
        <v>0</v>
      </c>
      <c r="K274">
        <f t="shared" ca="1" si="23"/>
        <v>0</v>
      </c>
      <c r="L274">
        <f t="shared" ca="1" si="23"/>
        <v>0</v>
      </c>
      <c r="M274">
        <f t="shared" ca="1" si="23"/>
        <v>0</v>
      </c>
      <c r="N274" s="34">
        <f t="shared" ca="1" si="23"/>
        <v>0</v>
      </c>
      <c r="O274" s="34">
        <f t="shared" ca="1" si="23"/>
        <v>0</v>
      </c>
      <c r="P274" s="34">
        <f t="shared" ca="1" si="23"/>
        <v>0</v>
      </c>
      <c r="Q274">
        <f t="shared" ca="1" si="23"/>
        <v>0</v>
      </c>
      <c r="R274">
        <f t="shared" ca="1" si="20"/>
        <v>0</v>
      </c>
      <c r="S274" s="34">
        <f t="shared" ca="1" si="20"/>
        <v>0</v>
      </c>
      <c r="T274">
        <f t="shared" ca="1" si="20"/>
        <v>0</v>
      </c>
    </row>
    <row r="275" spans="6:20">
      <c r="F275">
        <f t="shared" ca="1" si="22"/>
        <v>0</v>
      </c>
      <c r="G275">
        <f t="shared" ca="1" si="23"/>
        <v>0</v>
      </c>
      <c r="H275">
        <f t="shared" ca="1" si="23"/>
        <v>0</v>
      </c>
      <c r="I275">
        <f t="shared" ca="1" si="23"/>
        <v>0</v>
      </c>
      <c r="J275">
        <f t="shared" ca="1" si="23"/>
        <v>0</v>
      </c>
      <c r="K275">
        <f t="shared" ca="1" si="23"/>
        <v>0</v>
      </c>
      <c r="L275">
        <f t="shared" ca="1" si="23"/>
        <v>0</v>
      </c>
      <c r="M275">
        <f t="shared" ca="1" si="23"/>
        <v>0</v>
      </c>
      <c r="N275" s="34">
        <f t="shared" ca="1" si="23"/>
        <v>0</v>
      </c>
      <c r="O275" s="34">
        <f t="shared" ca="1" si="23"/>
        <v>0</v>
      </c>
      <c r="P275" s="34">
        <f t="shared" ca="1" si="23"/>
        <v>0</v>
      </c>
      <c r="Q275">
        <f t="shared" ca="1" si="23"/>
        <v>0</v>
      </c>
      <c r="R275">
        <f t="shared" ca="1" si="20"/>
        <v>0</v>
      </c>
      <c r="S275" s="34">
        <f t="shared" ca="1" si="20"/>
        <v>0</v>
      </c>
      <c r="T275">
        <f t="shared" ca="1" si="20"/>
        <v>0</v>
      </c>
    </row>
    <row r="276" spans="6:20">
      <c r="F276">
        <f t="shared" ca="1" si="22"/>
        <v>0</v>
      </c>
      <c r="G276">
        <f t="shared" ca="1" si="23"/>
        <v>0</v>
      </c>
      <c r="H276">
        <f t="shared" ca="1" si="23"/>
        <v>0</v>
      </c>
      <c r="I276">
        <f t="shared" ca="1" si="23"/>
        <v>0</v>
      </c>
      <c r="J276">
        <f t="shared" ca="1" si="23"/>
        <v>0</v>
      </c>
      <c r="K276">
        <f t="shared" ca="1" si="23"/>
        <v>0</v>
      </c>
      <c r="L276">
        <f t="shared" ca="1" si="23"/>
        <v>0</v>
      </c>
      <c r="M276">
        <f t="shared" ca="1" si="23"/>
        <v>0</v>
      </c>
      <c r="N276" s="34">
        <f t="shared" ca="1" si="23"/>
        <v>0</v>
      </c>
      <c r="O276" s="34">
        <f t="shared" ca="1" si="23"/>
        <v>0</v>
      </c>
      <c r="P276" s="34">
        <f t="shared" ca="1" si="23"/>
        <v>0</v>
      </c>
      <c r="Q276">
        <f t="shared" ca="1" si="23"/>
        <v>0</v>
      </c>
      <c r="R276">
        <f t="shared" ca="1" si="20"/>
        <v>0</v>
      </c>
      <c r="S276" s="34">
        <f t="shared" ca="1" si="20"/>
        <v>0</v>
      </c>
      <c r="T276">
        <f t="shared" ca="1" si="20"/>
        <v>0</v>
      </c>
    </row>
    <row r="277" spans="6:20">
      <c r="F277">
        <f t="shared" ca="1" si="22"/>
        <v>0</v>
      </c>
      <c r="G277">
        <f t="shared" ca="1" si="23"/>
        <v>0</v>
      </c>
      <c r="H277">
        <f t="shared" ca="1" si="23"/>
        <v>0</v>
      </c>
      <c r="I277">
        <f t="shared" ca="1" si="23"/>
        <v>0</v>
      </c>
      <c r="J277">
        <f t="shared" ca="1" si="23"/>
        <v>0</v>
      </c>
      <c r="K277">
        <f t="shared" ca="1" si="23"/>
        <v>0</v>
      </c>
      <c r="L277">
        <f t="shared" ca="1" si="23"/>
        <v>0</v>
      </c>
      <c r="M277">
        <f t="shared" ca="1" si="23"/>
        <v>0</v>
      </c>
      <c r="N277" s="34">
        <f t="shared" ca="1" si="23"/>
        <v>0</v>
      </c>
      <c r="O277" s="34">
        <f t="shared" ca="1" si="23"/>
        <v>0</v>
      </c>
      <c r="P277" s="34">
        <f t="shared" ca="1" si="23"/>
        <v>0</v>
      </c>
      <c r="Q277">
        <f t="shared" ca="1" si="23"/>
        <v>0</v>
      </c>
      <c r="R277">
        <f t="shared" ca="1" si="20"/>
        <v>0</v>
      </c>
      <c r="S277" s="34">
        <f t="shared" ca="1" si="20"/>
        <v>0</v>
      </c>
      <c r="T277">
        <f t="shared" ca="1" si="20"/>
        <v>0</v>
      </c>
    </row>
    <row r="278" spans="6:20">
      <c r="F278">
        <f t="shared" ca="1" si="22"/>
        <v>0</v>
      </c>
      <c r="G278">
        <f t="shared" ca="1" si="23"/>
        <v>0</v>
      </c>
      <c r="H278">
        <f t="shared" ca="1" si="23"/>
        <v>0</v>
      </c>
      <c r="I278">
        <f t="shared" ca="1" si="23"/>
        <v>0</v>
      </c>
      <c r="J278">
        <f t="shared" ca="1" si="23"/>
        <v>0</v>
      </c>
      <c r="K278">
        <f t="shared" ca="1" si="23"/>
        <v>0</v>
      </c>
      <c r="L278">
        <f t="shared" ca="1" si="23"/>
        <v>0</v>
      </c>
      <c r="M278">
        <f t="shared" ca="1" si="23"/>
        <v>0</v>
      </c>
      <c r="N278" s="34">
        <f t="shared" ca="1" si="23"/>
        <v>0</v>
      </c>
      <c r="O278" s="34">
        <f t="shared" ca="1" si="23"/>
        <v>0</v>
      </c>
      <c r="P278" s="34">
        <f t="shared" ca="1" si="23"/>
        <v>0</v>
      </c>
      <c r="Q278">
        <f t="shared" ca="1" si="23"/>
        <v>0</v>
      </c>
      <c r="R278">
        <f t="shared" ca="1" si="20"/>
        <v>0</v>
      </c>
      <c r="S278" s="34">
        <f t="shared" ca="1" si="20"/>
        <v>0</v>
      </c>
      <c r="T278">
        <f t="shared" ca="1" si="20"/>
        <v>0</v>
      </c>
    </row>
    <row r="279" spans="6:20">
      <c r="F279">
        <f t="shared" ca="1" si="22"/>
        <v>0</v>
      </c>
      <c r="G279">
        <f t="shared" ca="1" si="23"/>
        <v>0</v>
      </c>
      <c r="H279">
        <f t="shared" ca="1" si="23"/>
        <v>0</v>
      </c>
      <c r="I279">
        <f t="shared" ca="1" si="23"/>
        <v>0</v>
      </c>
      <c r="J279">
        <f t="shared" ca="1" si="23"/>
        <v>0</v>
      </c>
      <c r="K279">
        <f t="shared" ca="1" si="23"/>
        <v>0</v>
      </c>
      <c r="L279">
        <f t="shared" ca="1" si="23"/>
        <v>0</v>
      </c>
      <c r="M279">
        <f t="shared" ca="1" si="23"/>
        <v>0</v>
      </c>
      <c r="N279" s="34">
        <f t="shared" ca="1" si="23"/>
        <v>0</v>
      </c>
      <c r="O279" s="34">
        <f t="shared" ca="1" si="23"/>
        <v>0</v>
      </c>
      <c r="P279" s="34">
        <f t="shared" ca="1" si="23"/>
        <v>0</v>
      </c>
      <c r="Q279">
        <f t="shared" ca="1" si="23"/>
        <v>0</v>
      </c>
      <c r="R279">
        <f t="shared" ca="1" si="20"/>
        <v>0</v>
      </c>
      <c r="S279" s="34">
        <f t="shared" ca="1" si="20"/>
        <v>0</v>
      </c>
      <c r="T279">
        <f t="shared" ca="1" si="20"/>
        <v>0</v>
      </c>
    </row>
    <row r="280" spans="6:20">
      <c r="F280">
        <f t="shared" ca="1" si="22"/>
        <v>0</v>
      </c>
      <c r="G280">
        <f t="shared" ca="1" si="23"/>
        <v>0</v>
      </c>
      <c r="H280">
        <f t="shared" ca="1" si="23"/>
        <v>0</v>
      </c>
      <c r="I280">
        <f t="shared" ca="1" si="23"/>
        <v>0</v>
      </c>
      <c r="J280">
        <f t="shared" ca="1" si="23"/>
        <v>0</v>
      </c>
      <c r="K280">
        <f t="shared" ca="1" si="23"/>
        <v>0</v>
      </c>
      <c r="L280">
        <f t="shared" ca="1" si="23"/>
        <v>0</v>
      </c>
      <c r="M280">
        <f t="shared" ca="1" si="23"/>
        <v>0</v>
      </c>
      <c r="N280" s="34">
        <f t="shared" ca="1" si="23"/>
        <v>0</v>
      </c>
      <c r="O280" s="34">
        <f t="shared" ca="1" si="23"/>
        <v>0</v>
      </c>
      <c r="P280" s="34">
        <f t="shared" ca="1" si="23"/>
        <v>0</v>
      </c>
      <c r="Q280">
        <f t="shared" ca="1" si="23"/>
        <v>0</v>
      </c>
      <c r="R280">
        <f t="shared" ca="1" si="20"/>
        <v>0</v>
      </c>
      <c r="S280" s="34">
        <f t="shared" ca="1" si="20"/>
        <v>0</v>
      </c>
      <c r="T280">
        <f t="shared" ca="1" si="20"/>
        <v>0</v>
      </c>
    </row>
    <row r="281" spans="6:20">
      <c r="F281">
        <f t="shared" ca="1" si="22"/>
        <v>0</v>
      </c>
      <c r="G281">
        <f t="shared" ca="1" si="23"/>
        <v>0</v>
      </c>
      <c r="H281">
        <f t="shared" ca="1" si="23"/>
        <v>0</v>
      </c>
      <c r="I281">
        <f t="shared" ca="1" si="23"/>
        <v>0</v>
      </c>
      <c r="J281">
        <f t="shared" ca="1" si="23"/>
        <v>0</v>
      </c>
      <c r="K281">
        <f t="shared" ca="1" si="23"/>
        <v>0</v>
      </c>
      <c r="L281">
        <f t="shared" ca="1" si="23"/>
        <v>0</v>
      </c>
      <c r="M281">
        <f t="shared" ca="1" si="23"/>
        <v>0</v>
      </c>
      <c r="N281" s="34">
        <f t="shared" ca="1" si="23"/>
        <v>0</v>
      </c>
      <c r="O281" s="34">
        <f t="shared" ca="1" si="23"/>
        <v>0</v>
      </c>
      <c r="P281" s="34">
        <f t="shared" ca="1" si="23"/>
        <v>0</v>
      </c>
      <c r="Q281">
        <f t="shared" ca="1" si="23"/>
        <v>0</v>
      </c>
      <c r="R281">
        <f t="shared" ca="1" si="20"/>
        <v>0</v>
      </c>
      <c r="S281" s="34">
        <f t="shared" ca="1" si="20"/>
        <v>0</v>
      </c>
      <c r="T281">
        <f t="shared" ca="1" si="20"/>
        <v>0</v>
      </c>
    </row>
    <row r="282" spans="6:20">
      <c r="F282">
        <f t="shared" ca="1" si="22"/>
        <v>0</v>
      </c>
      <c r="G282">
        <f t="shared" ca="1" si="23"/>
        <v>0</v>
      </c>
      <c r="H282">
        <f t="shared" ca="1" si="23"/>
        <v>0</v>
      </c>
      <c r="I282">
        <f t="shared" ca="1" si="23"/>
        <v>0</v>
      </c>
      <c r="J282">
        <f t="shared" ca="1" si="23"/>
        <v>0</v>
      </c>
      <c r="K282">
        <f t="shared" ca="1" si="23"/>
        <v>0</v>
      </c>
      <c r="L282">
        <f t="shared" ca="1" si="23"/>
        <v>0</v>
      </c>
      <c r="M282">
        <f t="shared" ca="1" si="23"/>
        <v>0</v>
      </c>
      <c r="N282" s="34">
        <f t="shared" ca="1" si="23"/>
        <v>0</v>
      </c>
      <c r="O282" s="34">
        <f t="shared" ca="1" si="23"/>
        <v>0</v>
      </c>
      <c r="P282" s="34">
        <f t="shared" ca="1" si="23"/>
        <v>0</v>
      </c>
      <c r="Q282">
        <f t="shared" ca="1" si="23"/>
        <v>0</v>
      </c>
      <c r="R282">
        <f t="shared" ca="1" si="20"/>
        <v>0</v>
      </c>
      <c r="S282" s="34">
        <f t="shared" ca="1" si="20"/>
        <v>0</v>
      </c>
      <c r="T282">
        <f t="shared" ca="1" si="20"/>
        <v>0</v>
      </c>
    </row>
    <row r="283" spans="6:20">
      <c r="F283">
        <f t="shared" ca="1" si="22"/>
        <v>0</v>
      </c>
      <c r="G283">
        <f t="shared" ca="1" si="23"/>
        <v>0</v>
      </c>
      <c r="H283">
        <f t="shared" ca="1" si="23"/>
        <v>0</v>
      </c>
      <c r="I283">
        <f t="shared" ca="1" si="23"/>
        <v>0</v>
      </c>
      <c r="J283">
        <f t="shared" ca="1" si="23"/>
        <v>0</v>
      </c>
      <c r="K283">
        <f t="shared" ca="1" si="23"/>
        <v>0</v>
      </c>
      <c r="L283">
        <f t="shared" ca="1" si="23"/>
        <v>0</v>
      </c>
      <c r="M283">
        <f t="shared" ca="1" si="23"/>
        <v>0</v>
      </c>
      <c r="N283" s="34">
        <f t="shared" ca="1" si="23"/>
        <v>0</v>
      </c>
      <c r="O283" s="34">
        <f t="shared" ca="1" si="23"/>
        <v>0</v>
      </c>
      <c r="P283" s="34">
        <f t="shared" ca="1" si="23"/>
        <v>0</v>
      </c>
      <c r="Q283">
        <f t="shared" ca="1" si="23"/>
        <v>0</v>
      </c>
      <c r="R283">
        <f t="shared" ca="1" si="20"/>
        <v>0</v>
      </c>
      <c r="S283" s="34">
        <f t="shared" ca="1" si="20"/>
        <v>0</v>
      </c>
      <c r="T283">
        <f t="shared" ca="1" si="20"/>
        <v>0</v>
      </c>
    </row>
    <row r="284" spans="6:20">
      <c r="F284">
        <f t="shared" ca="1" si="22"/>
        <v>0</v>
      </c>
      <c r="G284">
        <f t="shared" ca="1" si="23"/>
        <v>0</v>
      </c>
      <c r="H284">
        <f t="shared" ca="1" si="23"/>
        <v>0</v>
      </c>
      <c r="I284">
        <f t="shared" ca="1" si="23"/>
        <v>0</v>
      </c>
      <c r="J284">
        <f t="shared" ca="1" si="23"/>
        <v>0</v>
      </c>
      <c r="K284">
        <f t="shared" ca="1" si="23"/>
        <v>0</v>
      </c>
      <c r="L284">
        <f t="shared" ca="1" si="23"/>
        <v>0</v>
      </c>
      <c r="M284">
        <f t="shared" ca="1" si="23"/>
        <v>0</v>
      </c>
      <c r="N284" s="34">
        <f t="shared" ca="1" si="23"/>
        <v>0</v>
      </c>
      <c r="O284" s="34">
        <f t="shared" ca="1" si="23"/>
        <v>0</v>
      </c>
      <c r="P284" s="34">
        <f t="shared" ca="1" si="23"/>
        <v>0</v>
      </c>
      <c r="Q284">
        <f t="shared" ca="1" si="23"/>
        <v>0</v>
      </c>
      <c r="R284">
        <f t="shared" ca="1" si="20"/>
        <v>0</v>
      </c>
      <c r="S284" s="34">
        <f t="shared" ca="1" si="20"/>
        <v>0</v>
      </c>
      <c r="T284">
        <f t="shared" ca="1" si="20"/>
        <v>0</v>
      </c>
    </row>
    <row r="285" spans="6:20">
      <c r="F285">
        <f t="shared" ca="1" si="22"/>
        <v>0</v>
      </c>
      <c r="G285">
        <f t="shared" ca="1" si="23"/>
        <v>0</v>
      </c>
      <c r="H285">
        <f t="shared" ca="1" si="23"/>
        <v>0</v>
      </c>
      <c r="I285">
        <f t="shared" ca="1" si="23"/>
        <v>0</v>
      </c>
      <c r="J285">
        <f t="shared" ca="1" si="23"/>
        <v>0</v>
      </c>
      <c r="K285">
        <f t="shared" ca="1" si="23"/>
        <v>0</v>
      </c>
      <c r="L285">
        <f t="shared" ca="1" si="23"/>
        <v>0</v>
      </c>
      <c r="M285">
        <f t="shared" ca="1" si="23"/>
        <v>0</v>
      </c>
      <c r="N285" s="34">
        <f t="shared" ca="1" si="23"/>
        <v>0</v>
      </c>
      <c r="O285" s="34">
        <f t="shared" ca="1" si="23"/>
        <v>0</v>
      </c>
      <c r="P285" s="34">
        <f t="shared" ca="1" si="23"/>
        <v>0</v>
      </c>
      <c r="Q285">
        <f t="shared" ca="1" si="23"/>
        <v>0</v>
      </c>
      <c r="R285">
        <f t="shared" ca="1" si="20"/>
        <v>0</v>
      </c>
      <c r="S285" s="34">
        <f t="shared" ca="1" si="20"/>
        <v>0</v>
      </c>
      <c r="T285">
        <f t="shared" ca="1" si="20"/>
        <v>0</v>
      </c>
    </row>
    <row r="286" spans="6:20">
      <c r="F286">
        <f t="shared" ca="1" si="22"/>
        <v>0</v>
      </c>
      <c r="G286">
        <f t="shared" ca="1" si="23"/>
        <v>0</v>
      </c>
      <c r="H286">
        <f t="shared" ca="1" si="23"/>
        <v>0</v>
      </c>
      <c r="I286">
        <f t="shared" ca="1" si="23"/>
        <v>0</v>
      </c>
      <c r="J286">
        <f t="shared" ca="1" si="23"/>
        <v>0</v>
      </c>
      <c r="K286">
        <f t="shared" ca="1" si="23"/>
        <v>0</v>
      </c>
      <c r="L286">
        <f t="shared" ca="1" si="23"/>
        <v>0</v>
      </c>
      <c r="M286">
        <f t="shared" ca="1" si="23"/>
        <v>0</v>
      </c>
      <c r="N286" s="34">
        <f t="shared" ca="1" si="23"/>
        <v>0</v>
      </c>
      <c r="O286" s="34">
        <f t="shared" ca="1" si="23"/>
        <v>0</v>
      </c>
      <c r="P286" s="34">
        <f t="shared" ca="1" si="23"/>
        <v>0</v>
      </c>
      <c r="Q286">
        <f t="shared" ca="1" si="23"/>
        <v>0</v>
      </c>
      <c r="R286">
        <f t="shared" ca="1" si="20"/>
        <v>0</v>
      </c>
      <c r="S286" s="34">
        <f t="shared" ca="1" si="20"/>
        <v>0</v>
      </c>
      <c r="T286">
        <f t="shared" ca="1" si="20"/>
        <v>0</v>
      </c>
    </row>
    <row r="287" spans="6:20">
      <c r="F287">
        <f t="shared" ca="1" si="22"/>
        <v>0</v>
      </c>
      <c r="G287">
        <f t="shared" ca="1" si="23"/>
        <v>0</v>
      </c>
      <c r="H287">
        <f t="shared" ca="1" si="23"/>
        <v>0</v>
      </c>
      <c r="I287">
        <f t="shared" ca="1" si="23"/>
        <v>0</v>
      </c>
      <c r="J287">
        <f t="shared" ca="1" si="23"/>
        <v>0</v>
      </c>
      <c r="K287">
        <f t="shared" ca="1" si="23"/>
        <v>0</v>
      </c>
      <c r="L287">
        <f t="shared" ca="1" si="23"/>
        <v>0</v>
      </c>
      <c r="M287">
        <f t="shared" ca="1" si="23"/>
        <v>0</v>
      </c>
      <c r="N287" s="34">
        <f t="shared" ca="1" si="23"/>
        <v>0</v>
      </c>
      <c r="O287" s="34">
        <f t="shared" ca="1" si="23"/>
        <v>0</v>
      </c>
      <c r="P287" s="34">
        <f t="shared" ca="1" si="23"/>
        <v>0</v>
      </c>
      <c r="Q287">
        <f t="shared" ca="1" si="23"/>
        <v>0</v>
      </c>
      <c r="R287">
        <f t="shared" ca="1" si="20"/>
        <v>0</v>
      </c>
      <c r="S287" s="34">
        <f t="shared" ca="1" si="20"/>
        <v>0</v>
      </c>
      <c r="T287">
        <f t="shared" ca="1" si="20"/>
        <v>0</v>
      </c>
    </row>
    <row r="288" spans="6:20">
      <c r="F288">
        <f t="shared" ca="1" si="22"/>
        <v>0</v>
      </c>
      <c r="G288">
        <f t="shared" ca="1" si="23"/>
        <v>0</v>
      </c>
      <c r="H288">
        <f t="shared" ca="1" si="23"/>
        <v>0</v>
      </c>
      <c r="I288">
        <f t="shared" ca="1" si="23"/>
        <v>0</v>
      </c>
      <c r="J288">
        <f t="shared" ca="1" si="23"/>
        <v>0</v>
      </c>
      <c r="K288">
        <f t="shared" ca="1" si="23"/>
        <v>0</v>
      </c>
      <c r="L288">
        <f t="shared" ca="1" si="23"/>
        <v>0</v>
      </c>
      <c r="M288">
        <f t="shared" ca="1" si="23"/>
        <v>0</v>
      </c>
      <c r="N288" s="34">
        <f t="shared" ca="1" si="23"/>
        <v>0</v>
      </c>
      <c r="O288" s="34">
        <f t="shared" ca="1" si="23"/>
        <v>0</v>
      </c>
      <c r="P288" s="34">
        <f t="shared" ca="1" si="23"/>
        <v>0</v>
      </c>
      <c r="Q288">
        <f t="shared" ca="1" si="23"/>
        <v>0</v>
      </c>
      <c r="R288">
        <f t="shared" ca="1" si="20"/>
        <v>0</v>
      </c>
      <c r="S288" s="34">
        <f t="shared" ca="1" si="20"/>
        <v>0</v>
      </c>
      <c r="T288">
        <f t="shared" ca="1" si="20"/>
        <v>0</v>
      </c>
    </row>
    <row r="289" spans="6:20">
      <c r="F289">
        <f t="shared" ca="1" si="22"/>
        <v>0</v>
      </c>
      <c r="G289">
        <f t="shared" ca="1" si="23"/>
        <v>0</v>
      </c>
      <c r="H289">
        <f t="shared" ca="1" si="23"/>
        <v>0</v>
      </c>
      <c r="I289">
        <f t="shared" ca="1" si="23"/>
        <v>0</v>
      </c>
      <c r="J289">
        <f t="shared" ca="1" si="23"/>
        <v>0</v>
      </c>
      <c r="K289">
        <f t="shared" ca="1" si="23"/>
        <v>0</v>
      </c>
      <c r="L289">
        <f t="shared" ca="1" si="23"/>
        <v>0</v>
      </c>
      <c r="M289">
        <f t="shared" ca="1" si="23"/>
        <v>0</v>
      </c>
      <c r="N289" s="34">
        <f t="shared" ca="1" si="23"/>
        <v>0</v>
      </c>
      <c r="O289" s="34">
        <f t="shared" ca="1" si="23"/>
        <v>0</v>
      </c>
      <c r="P289" s="34">
        <f t="shared" ca="1" si="23"/>
        <v>0</v>
      </c>
      <c r="Q289">
        <f t="shared" ca="1" si="23"/>
        <v>0</v>
      </c>
      <c r="R289">
        <f t="shared" ca="1" si="20"/>
        <v>0</v>
      </c>
      <c r="S289" s="34">
        <f t="shared" ca="1" si="20"/>
        <v>0</v>
      </c>
      <c r="T289">
        <f t="shared" ca="1" si="20"/>
        <v>0</v>
      </c>
    </row>
    <row r="290" spans="6:20">
      <c r="F290">
        <f t="shared" ca="1" si="22"/>
        <v>0</v>
      </c>
      <c r="G290">
        <f t="shared" ref="G290:T305" ca="1" si="24">OFFSET($A$1,$D$4+COLUMN()-$D$6+$D$2*(ROW()-$D$8),0)</f>
        <v>0</v>
      </c>
      <c r="H290">
        <f t="shared" ca="1" si="24"/>
        <v>0</v>
      </c>
      <c r="I290">
        <f t="shared" ca="1" si="24"/>
        <v>0</v>
      </c>
      <c r="J290">
        <f t="shared" ca="1" si="24"/>
        <v>0</v>
      </c>
      <c r="K290">
        <f t="shared" ca="1" si="24"/>
        <v>0</v>
      </c>
      <c r="L290">
        <f t="shared" ca="1" si="24"/>
        <v>0</v>
      </c>
      <c r="M290">
        <f t="shared" ca="1" si="24"/>
        <v>0</v>
      </c>
      <c r="N290" s="34">
        <f t="shared" ca="1" si="24"/>
        <v>0</v>
      </c>
      <c r="O290" s="34">
        <f t="shared" ca="1" si="24"/>
        <v>0</v>
      </c>
      <c r="P290" s="34">
        <f t="shared" ca="1" si="24"/>
        <v>0</v>
      </c>
      <c r="Q290">
        <f t="shared" ca="1" si="24"/>
        <v>0</v>
      </c>
      <c r="R290">
        <f t="shared" ca="1" si="20"/>
        <v>0</v>
      </c>
      <c r="S290" s="34">
        <f t="shared" ca="1" si="20"/>
        <v>0</v>
      </c>
      <c r="T290">
        <f t="shared" ca="1" si="20"/>
        <v>0</v>
      </c>
    </row>
    <row r="291" spans="6:20">
      <c r="F291">
        <f t="shared" ca="1" si="22"/>
        <v>0</v>
      </c>
      <c r="G291">
        <f t="shared" ca="1" si="24"/>
        <v>0</v>
      </c>
      <c r="H291">
        <f t="shared" ca="1" si="24"/>
        <v>0</v>
      </c>
      <c r="I291">
        <f t="shared" ca="1" si="24"/>
        <v>0</v>
      </c>
      <c r="J291">
        <f t="shared" ca="1" si="24"/>
        <v>0</v>
      </c>
      <c r="K291">
        <f t="shared" ca="1" si="24"/>
        <v>0</v>
      </c>
      <c r="L291">
        <f t="shared" ca="1" si="24"/>
        <v>0</v>
      </c>
      <c r="M291">
        <f t="shared" ca="1" si="24"/>
        <v>0</v>
      </c>
      <c r="N291" s="34">
        <f t="shared" ca="1" si="24"/>
        <v>0</v>
      </c>
      <c r="O291" s="34">
        <f t="shared" ca="1" si="24"/>
        <v>0</v>
      </c>
      <c r="P291" s="34">
        <f t="shared" ca="1" si="24"/>
        <v>0</v>
      </c>
      <c r="Q291">
        <f t="shared" ca="1" si="24"/>
        <v>0</v>
      </c>
      <c r="R291">
        <f t="shared" ca="1" si="20"/>
        <v>0</v>
      </c>
      <c r="S291" s="34">
        <f t="shared" ca="1" si="20"/>
        <v>0</v>
      </c>
      <c r="T291">
        <f t="shared" ca="1" si="20"/>
        <v>0</v>
      </c>
    </row>
    <row r="292" spans="6:20">
      <c r="F292">
        <f t="shared" ca="1" si="22"/>
        <v>0</v>
      </c>
      <c r="G292">
        <f t="shared" ca="1" si="24"/>
        <v>0</v>
      </c>
      <c r="H292">
        <f t="shared" ca="1" si="24"/>
        <v>0</v>
      </c>
      <c r="I292">
        <f t="shared" ca="1" si="24"/>
        <v>0</v>
      </c>
      <c r="J292">
        <f t="shared" ca="1" si="24"/>
        <v>0</v>
      </c>
      <c r="K292">
        <f t="shared" ca="1" si="24"/>
        <v>0</v>
      </c>
      <c r="L292">
        <f t="shared" ca="1" si="24"/>
        <v>0</v>
      </c>
      <c r="M292">
        <f t="shared" ca="1" si="24"/>
        <v>0</v>
      </c>
      <c r="N292" s="34">
        <f t="shared" ca="1" si="24"/>
        <v>0</v>
      </c>
      <c r="O292" s="34">
        <f t="shared" ca="1" si="24"/>
        <v>0</v>
      </c>
      <c r="P292" s="34">
        <f t="shared" ca="1" si="24"/>
        <v>0</v>
      </c>
      <c r="Q292">
        <f t="shared" ca="1" si="24"/>
        <v>0</v>
      </c>
      <c r="R292">
        <f t="shared" ca="1" si="20"/>
        <v>0</v>
      </c>
      <c r="S292" s="34">
        <f t="shared" ca="1" si="20"/>
        <v>0</v>
      </c>
      <c r="T292">
        <f t="shared" ca="1" si="20"/>
        <v>0</v>
      </c>
    </row>
    <row r="293" spans="6:20">
      <c r="F293">
        <f t="shared" ca="1" si="22"/>
        <v>0</v>
      </c>
      <c r="G293">
        <f t="shared" ca="1" si="24"/>
        <v>0</v>
      </c>
      <c r="H293">
        <f t="shared" ca="1" si="24"/>
        <v>0</v>
      </c>
      <c r="I293">
        <f t="shared" ca="1" si="24"/>
        <v>0</v>
      </c>
      <c r="J293">
        <f t="shared" ca="1" si="24"/>
        <v>0</v>
      </c>
      <c r="K293">
        <f t="shared" ca="1" si="24"/>
        <v>0</v>
      </c>
      <c r="L293">
        <f t="shared" ca="1" si="24"/>
        <v>0</v>
      </c>
      <c r="M293">
        <f t="shared" ca="1" si="24"/>
        <v>0</v>
      </c>
      <c r="N293" s="34">
        <f t="shared" ca="1" si="24"/>
        <v>0</v>
      </c>
      <c r="O293" s="34">
        <f t="shared" ca="1" si="24"/>
        <v>0</v>
      </c>
      <c r="P293" s="34">
        <f t="shared" ca="1" si="24"/>
        <v>0</v>
      </c>
      <c r="Q293">
        <f t="shared" ca="1" si="24"/>
        <v>0</v>
      </c>
      <c r="R293">
        <f t="shared" ca="1" si="20"/>
        <v>0</v>
      </c>
      <c r="S293" s="34">
        <f t="shared" ca="1" si="20"/>
        <v>0</v>
      </c>
      <c r="T293">
        <f t="shared" ca="1" si="20"/>
        <v>0</v>
      </c>
    </row>
    <row r="294" spans="6:20">
      <c r="F294">
        <f t="shared" ca="1" si="22"/>
        <v>0</v>
      </c>
      <c r="G294">
        <f t="shared" ca="1" si="24"/>
        <v>0</v>
      </c>
      <c r="H294">
        <f t="shared" ca="1" si="24"/>
        <v>0</v>
      </c>
      <c r="I294">
        <f t="shared" ca="1" si="24"/>
        <v>0</v>
      </c>
      <c r="J294">
        <f t="shared" ca="1" si="24"/>
        <v>0</v>
      </c>
      <c r="K294">
        <f t="shared" ca="1" si="24"/>
        <v>0</v>
      </c>
      <c r="L294">
        <f t="shared" ca="1" si="24"/>
        <v>0</v>
      </c>
      <c r="M294">
        <f t="shared" ca="1" si="24"/>
        <v>0</v>
      </c>
      <c r="N294" s="34">
        <f t="shared" ca="1" si="24"/>
        <v>0</v>
      </c>
      <c r="O294" s="34">
        <f t="shared" ca="1" si="24"/>
        <v>0</v>
      </c>
      <c r="P294" s="34">
        <f t="shared" ca="1" si="24"/>
        <v>0</v>
      </c>
      <c r="Q294">
        <f t="shared" ca="1" si="24"/>
        <v>0</v>
      </c>
      <c r="R294">
        <f t="shared" ca="1" si="20"/>
        <v>0</v>
      </c>
      <c r="S294" s="34">
        <f t="shared" ca="1" si="20"/>
        <v>0</v>
      </c>
      <c r="T294">
        <f t="shared" ca="1" si="20"/>
        <v>0</v>
      </c>
    </row>
    <row r="295" spans="6:20">
      <c r="F295">
        <f t="shared" ca="1" si="22"/>
        <v>0</v>
      </c>
      <c r="G295">
        <f t="shared" ca="1" si="24"/>
        <v>0</v>
      </c>
      <c r="H295">
        <f t="shared" ca="1" si="24"/>
        <v>0</v>
      </c>
      <c r="I295">
        <f t="shared" ca="1" si="24"/>
        <v>0</v>
      </c>
      <c r="J295">
        <f t="shared" ca="1" si="24"/>
        <v>0</v>
      </c>
      <c r="K295">
        <f t="shared" ca="1" si="24"/>
        <v>0</v>
      </c>
      <c r="L295">
        <f t="shared" ca="1" si="24"/>
        <v>0</v>
      </c>
      <c r="M295">
        <f t="shared" ca="1" si="24"/>
        <v>0</v>
      </c>
      <c r="N295" s="34">
        <f t="shared" ca="1" si="24"/>
        <v>0</v>
      </c>
      <c r="O295" s="34">
        <f t="shared" ca="1" si="24"/>
        <v>0</v>
      </c>
      <c r="P295" s="34">
        <f t="shared" ca="1" si="24"/>
        <v>0</v>
      </c>
      <c r="Q295">
        <f t="shared" ca="1" si="24"/>
        <v>0</v>
      </c>
      <c r="R295">
        <f t="shared" ca="1" si="20"/>
        <v>0</v>
      </c>
      <c r="S295" s="34">
        <f t="shared" ca="1" si="20"/>
        <v>0</v>
      </c>
      <c r="T295">
        <f t="shared" ca="1" si="20"/>
        <v>0</v>
      </c>
    </row>
    <row r="296" spans="6:20">
      <c r="F296">
        <f t="shared" ca="1" si="22"/>
        <v>0</v>
      </c>
      <c r="G296">
        <f t="shared" ca="1" si="24"/>
        <v>0</v>
      </c>
      <c r="H296">
        <f t="shared" ca="1" si="24"/>
        <v>0</v>
      </c>
      <c r="I296">
        <f t="shared" ca="1" si="24"/>
        <v>0</v>
      </c>
      <c r="J296">
        <f t="shared" ca="1" si="24"/>
        <v>0</v>
      </c>
      <c r="K296">
        <f t="shared" ca="1" si="24"/>
        <v>0</v>
      </c>
      <c r="L296">
        <f t="shared" ca="1" si="24"/>
        <v>0</v>
      </c>
      <c r="M296">
        <f t="shared" ca="1" si="24"/>
        <v>0</v>
      </c>
      <c r="N296" s="34">
        <f t="shared" ca="1" si="24"/>
        <v>0</v>
      </c>
      <c r="O296" s="34">
        <f t="shared" ca="1" si="24"/>
        <v>0</v>
      </c>
      <c r="P296" s="34">
        <f t="shared" ca="1" si="24"/>
        <v>0</v>
      </c>
      <c r="Q296">
        <f t="shared" ca="1" si="24"/>
        <v>0</v>
      </c>
      <c r="R296">
        <f t="shared" ca="1" si="20"/>
        <v>0</v>
      </c>
      <c r="S296" s="34">
        <f t="shared" ca="1" si="20"/>
        <v>0</v>
      </c>
      <c r="T296">
        <f t="shared" ca="1" si="20"/>
        <v>0</v>
      </c>
    </row>
    <row r="297" spans="6:20">
      <c r="F297">
        <f t="shared" ca="1" si="22"/>
        <v>0</v>
      </c>
      <c r="G297">
        <f t="shared" ca="1" si="24"/>
        <v>0</v>
      </c>
      <c r="H297">
        <f t="shared" ca="1" si="24"/>
        <v>0</v>
      </c>
      <c r="I297">
        <f t="shared" ca="1" si="24"/>
        <v>0</v>
      </c>
      <c r="J297">
        <f t="shared" ca="1" si="24"/>
        <v>0</v>
      </c>
      <c r="K297">
        <f t="shared" ca="1" si="24"/>
        <v>0</v>
      </c>
      <c r="L297">
        <f t="shared" ca="1" si="24"/>
        <v>0</v>
      </c>
      <c r="M297">
        <f t="shared" ca="1" si="24"/>
        <v>0</v>
      </c>
      <c r="N297" s="34">
        <f t="shared" ca="1" si="24"/>
        <v>0</v>
      </c>
      <c r="O297" s="34">
        <f t="shared" ca="1" si="24"/>
        <v>0</v>
      </c>
      <c r="P297" s="34">
        <f t="shared" ca="1" si="24"/>
        <v>0</v>
      </c>
      <c r="Q297">
        <f t="shared" ca="1" si="24"/>
        <v>0</v>
      </c>
      <c r="R297">
        <f t="shared" ca="1" si="24"/>
        <v>0</v>
      </c>
      <c r="S297" s="34">
        <f t="shared" ca="1" si="24"/>
        <v>0</v>
      </c>
      <c r="T297">
        <f t="shared" ca="1" si="24"/>
        <v>0</v>
      </c>
    </row>
    <row r="298" spans="6:20">
      <c r="F298">
        <f t="shared" ca="1" si="22"/>
        <v>0</v>
      </c>
      <c r="G298">
        <f t="shared" ca="1" si="24"/>
        <v>0</v>
      </c>
      <c r="H298">
        <f t="shared" ca="1" si="24"/>
        <v>0</v>
      </c>
      <c r="I298">
        <f t="shared" ca="1" si="24"/>
        <v>0</v>
      </c>
      <c r="J298">
        <f t="shared" ca="1" si="24"/>
        <v>0</v>
      </c>
      <c r="K298">
        <f t="shared" ca="1" si="24"/>
        <v>0</v>
      </c>
      <c r="L298">
        <f t="shared" ca="1" si="24"/>
        <v>0</v>
      </c>
      <c r="M298">
        <f t="shared" ca="1" si="24"/>
        <v>0</v>
      </c>
      <c r="N298" s="34">
        <f t="shared" ca="1" si="24"/>
        <v>0</v>
      </c>
      <c r="O298" s="34">
        <f t="shared" ca="1" si="24"/>
        <v>0</v>
      </c>
      <c r="P298" s="34">
        <f t="shared" ca="1" si="24"/>
        <v>0</v>
      </c>
      <c r="Q298">
        <f t="shared" ca="1" si="24"/>
        <v>0</v>
      </c>
      <c r="R298">
        <f t="shared" ca="1" si="24"/>
        <v>0</v>
      </c>
      <c r="S298" s="34">
        <f t="shared" ca="1" si="24"/>
        <v>0</v>
      </c>
      <c r="T298">
        <f t="shared" ca="1" si="24"/>
        <v>0</v>
      </c>
    </row>
    <row r="299" spans="6:20">
      <c r="F299">
        <f t="shared" ca="1" si="22"/>
        <v>0</v>
      </c>
      <c r="G299">
        <f t="shared" ca="1" si="24"/>
        <v>0</v>
      </c>
      <c r="H299">
        <f t="shared" ca="1" si="24"/>
        <v>0</v>
      </c>
      <c r="I299">
        <f t="shared" ca="1" si="24"/>
        <v>0</v>
      </c>
      <c r="J299">
        <f t="shared" ca="1" si="24"/>
        <v>0</v>
      </c>
      <c r="K299">
        <f t="shared" ca="1" si="24"/>
        <v>0</v>
      </c>
      <c r="L299">
        <f t="shared" ca="1" si="24"/>
        <v>0</v>
      </c>
      <c r="M299">
        <f t="shared" ca="1" si="24"/>
        <v>0</v>
      </c>
      <c r="N299" s="34">
        <f t="shared" ca="1" si="24"/>
        <v>0</v>
      </c>
      <c r="O299" s="34">
        <f t="shared" ca="1" si="24"/>
        <v>0</v>
      </c>
      <c r="P299" s="34">
        <f t="shared" ca="1" si="24"/>
        <v>0</v>
      </c>
      <c r="Q299">
        <f t="shared" ca="1" si="24"/>
        <v>0</v>
      </c>
      <c r="R299">
        <f t="shared" ca="1" si="24"/>
        <v>0</v>
      </c>
      <c r="S299" s="34">
        <f t="shared" ca="1" si="24"/>
        <v>0</v>
      </c>
      <c r="T299">
        <f t="shared" ca="1" si="24"/>
        <v>0</v>
      </c>
    </row>
    <row r="300" spans="6:20">
      <c r="F300">
        <f t="shared" ca="1" si="22"/>
        <v>0</v>
      </c>
      <c r="G300">
        <f t="shared" ca="1" si="24"/>
        <v>0</v>
      </c>
      <c r="H300">
        <f t="shared" ca="1" si="24"/>
        <v>0</v>
      </c>
      <c r="I300">
        <f t="shared" ca="1" si="24"/>
        <v>0</v>
      </c>
      <c r="J300">
        <f t="shared" ca="1" si="24"/>
        <v>0</v>
      </c>
      <c r="K300">
        <f t="shared" ca="1" si="24"/>
        <v>0</v>
      </c>
      <c r="L300">
        <f t="shared" ca="1" si="24"/>
        <v>0</v>
      </c>
      <c r="M300">
        <f t="shared" ca="1" si="24"/>
        <v>0</v>
      </c>
      <c r="N300" s="34">
        <f t="shared" ca="1" si="24"/>
        <v>0</v>
      </c>
      <c r="O300" s="34">
        <f t="shared" ca="1" si="24"/>
        <v>0</v>
      </c>
      <c r="P300" s="34">
        <f t="shared" ca="1" si="24"/>
        <v>0</v>
      </c>
      <c r="Q300">
        <f t="shared" ca="1" si="24"/>
        <v>0</v>
      </c>
      <c r="R300">
        <f t="shared" ca="1" si="24"/>
        <v>0</v>
      </c>
      <c r="S300" s="34">
        <f t="shared" ca="1" si="24"/>
        <v>0</v>
      </c>
      <c r="T300">
        <f t="shared" ca="1" si="24"/>
        <v>0</v>
      </c>
    </row>
    <row r="301" spans="6:20">
      <c r="F301">
        <f t="shared" ca="1" si="22"/>
        <v>0</v>
      </c>
      <c r="G301">
        <f t="shared" ca="1" si="24"/>
        <v>0</v>
      </c>
      <c r="H301">
        <f t="shared" ca="1" si="24"/>
        <v>0</v>
      </c>
      <c r="I301">
        <f t="shared" ca="1" si="24"/>
        <v>0</v>
      </c>
      <c r="J301">
        <f t="shared" ca="1" si="24"/>
        <v>0</v>
      </c>
      <c r="K301">
        <f t="shared" ca="1" si="24"/>
        <v>0</v>
      </c>
      <c r="L301">
        <f t="shared" ca="1" si="24"/>
        <v>0</v>
      </c>
      <c r="M301">
        <f t="shared" ca="1" si="24"/>
        <v>0</v>
      </c>
      <c r="N301" s="34">
        <f t="shared" ca="1" si="24"/>
        <v>0</v>
      </c>
      <c r="O301" s="34">
        <f t="shared" ca="1" si="24"/>
        <v>0</v>
      </c>
      <c r="P301" s="34">
        <f t="shared" ca="1" si="24"/>
        <v>0</v>
      </c>
      <c r="Q301">
        <f t="shared" ca="1" si="24"/>
        <v>0</v>
      </c>
      <c r="R301">
        <f t="shared" ca="1" si="24"/>
        <v>0</v>
      </c>
      <c r="S301" s="34">
        <f t="shared" ca="1" si="24"/>
        <v>0</v>
      </c>
      <c r="T301">
        <f t="shared" ca="1" si="24"/>
        <v>0</v>
      </c>
    </row>
    <row r="302" spans="6:20">
      <c r="F302">
        <f t="shared" ca="1" si="22"/>
        <v>0</v>
      </c>
      <c r="G302">
        <f t="shared" ca="1" si="24"/>
        <v>0</v>
      </c>
      <c r="H302">
        <f t="shared" ca="1" si="24"/>
        <v>0</v>
      </c>
      <c r="I302">
        <f t="shared" ca="1" si="24"/>
        <v>0</v>
      </c>
      <c r="J302">
        <f t="shared" ca="1" si="24"/>
        <v>0</v>
      </c>
      <c r="K302">
        <f t="shared" ca="1" si="24"/>
        <v>0</v>
      </c>
      <c r="L302">
        <f t="shared" ca="1" si="24"/>
        <v>0</v>
      </c>
      <c r="M302">
        <f t="shared" ca="1" si="24"/>
        <v>0</v>
      </c>
      <c r="N302" s="34">
        <f t="shared" ca="1" si="24"/>
        <v>0</v>
      </c>
      <c r="O302" s="34">
        <f t="shared" ca="1" si="24"/>
        <v>0</v>
      </c>
      <c r="P302" s="34">
        <f t="shared" ca="1" si="24"/>
        <v>0</v>
      </c>
      <c r="Q302">
        <f t="shared" ca="1" si="24"/>
        <v>0</v>
      </c>
      <c r="R302">
        <f t="shared" ca="1" si="24"/>
        <v>0</v>
      </c>
      <c r="S302" s="34">
        <f t="shared" ca="1" si="24"/>
        <v>0</v>
      </c>
      <c r="T302">
        <f t="shared" ca="1" si="24"/>
        <v>0</v>
      </c>
    </row>
    <row r="303" spans="6:20">
      <c r="F303">
        <f t="shared" ca="1" si="22"/>
        <v>0</v>
      </c>
      <c r="G303">
        <f t="shared" ca="1" si="24"/>
        <v>0</v>
      </c>
      <c r="H303">
        <f t="shared" ca="1" si="24"/>
        <v>0</v>
      </c>
      <c r="I303">
        <f t="shared" ca="1" si="24"/>
        <v>0</v>
      </c>
      <c r="J303">
        <f t="shared" ca="1" si="24"/>
        <v>0</v>
      </c>
      <c r="K303">
        <f t="shared" ca="1" si="24"/>
        <v>0</v>
      </c>
      <c r="L303">
        <f t="shared" ca="1" si="24"/>
        <v>0</v>
      </c>
      <c r="M303">
        <f t="shared" ca="1" si="24"/>
        <v>0</v>
      </c>
      <c r="N303" s="34">
        <f t="shared" ca="1" si="24"/>
        <v>0</v>
      </c>
      <c r="O303" s="34">
        <f t="shared" ca="1" si="24"/>
        <v>0</v>
      </c>
      <c r="P303" s="34">
        <f t="shared" ca="1" si="24"/>
        <v>0</v>
      </c>
      <c r="Q303">
        <f t="shared" ca="1" si="24"/>
        <v>0</v>
      </c>
      <c r="R303">
        <f t="shared" ca="1" si="24"/>
        <v>0</v>
      </c>
      <c r="S303" s="34">
        <f t="shared" ca="1" si="24"/>
        <v>0</v>
      </c>
      <c r="T303">
        <f t="shared" ca="1" si="24"/>
        <v>0</v>
      </c>
    </row>
    <row r="304" spans="6:20">
      <c r="F304">
        <f t="shared" ca="1" si="22"/>
        <v>0</v>
      </c>
      <c r="G304">
        <f t="shared" ca="1" si="24"/>
        <v>0</v>
      </c>
      <c r="H304">
        <f t="shared" ca="1" si="24"/>
        <v>0</v>
      </c>
      <c r="I304">
        <f t="shared" ca="1" si="24"/>
        <v>0</v>
      </c>
      <c r="J304">
        <f t="shared" ca="1" si="24"/>
        <v>0</v>
      </c>
      <c r="K304">
        <f t="shared" ca="1" si="24"/>
        <v>0</v>
      </c>
      <c r="L304">
        <f t="shared" ca="1" si="24"/>
        <v>0</v>
      </c>
      <c r="M304">
        <f t="shared" ca="1" si="24"/>
        <v>0</v>
      </c>
      <c r="N304" s="34">
        <f t="shared" ca="1" si="24"/>
        <v>0</v>
      </c>
      <c r="O304" s="34">
        <f t="shared" ca="1" si="24"/>
        <v>0</v>
      </c>
      <c r="P304" s="34">
        <f t="shared" ca="1" si="24"/>
        <v>0</v>
      </c>
      <c r="Q304">
        <f t="shared" ca="1" si="24"/>
        <v>0</v>
      </c>
      <c r="R304">
        <f t="shared" ca="1" si="24"/>
        <v>0</v>
      </c>
      <c r="S304" s="34">
        <f t="shared" ca="1" si="24"/>
        <v>0</v>
      </c>
      <c r="T304">
        <f t="shared" ca="1" si="24"/>
        <v>0</v>
      </c>
    </row>
    <row r="305" spans="6:20">
      <c r="F305">
        <f t="shared" ca="1" si="22"/>
        <v>0</v>
      </c>
      <c r="G305">
        <f t="shared" ca="1" si="24"/>
        <v>0</v>
      </c>
      <c r="H305">
        <f t="shared" ca="1" si="24"/>
        <v>0</v>
      </c>
      <c r="I305">
        <f t="shared" ca="1" si="24"/>
        <v>0</v>
      </c>
      <c r="J305">
        <f t="shared" ca="1" si="24"/>
        <v>0</v>
      </c>
      <c r="K305">
        <f t="shared" ca="1" si="24"/>
        <v>0</v>
      </c>
      <c r="L305">
        <f t="shared" ca="1" si="24"/>
        <v>0</v>
      </c>
      <c r="M305">
        <f t="shared" ca="1" si="24"/>
        <v>0</v>
      </c>
      <c r="N305" s="34">
        <f t="shared" ca="1" si="24"/>
        <v>0</v>
      </c>
      <c r="O305" s="34">
        <f t="shared" ca="1" si="24"/>
        <v>0</v>
      </c>
      <c r="P305" s="34">
        <f t="shared" ca="1" si="24"/>
        <v>0</v>
      </c>
      <c r="Q305">
        <f t="shared" ca="1" si="24"/>
        <v>0</v>
      </c>
      <c r="R305">
        <f t="shared" ca="1" si="24"/>
        <v>0</v>
      </c>
      <c r="S305" s="34">
        <f t="shared" ca="1" si="24"/>
        <v>0</v>
      </c>
      <c r="T305">
        <f t="shared" ca="1" si="24"/>
        <v>0</v>
      </c>
    </row>
    <row r="306" spans="6:20">
      <c r="F306">
        <f t="shared" ca="1" si="22"/>
        <v>0</v>
      </c>
      <c r="G306">
        <f t="shared" ref="G306:R327" ca="1" si="25">OFFSET($A$1,$D$4+COLUMN()-$D$6+$D$2*(ROW()-$D$8),0)</f>
        <v>0</v>
      </c>
      <c r="H306">
        <f t="shared" ca="1" si="25"/>
        <v>0</v>
      </c>
      <c r="I306">
        <f t="shared" ca="1" si="25"/>
        <v>0</v>
      </c>
      <c r="J306">
        <f t="shared" ca="1" si="25"/>
        <v>0</v>
      </c>
      <c r="K306">
        <f t="shared" ca="1" si="25"/>
        <v>0</v>
      </c>
      <c r="L306">
        <f t="shared" ca="1" si="25"/>
        <v>0</v>
      </c>
      <c r="M306">
        <f t="shared" ca="1" si="25"/>
        <v>0</v>
      </c>
      <c r="N306" s="34">
        <f t="shared" ca="1" si="25"/>
        <v>0</v>
      </c>
      <c r="O306" s="34">
        <f t="shared" ca="1" si="25"/>
        <v>0</v>
      </c>
      <c r="P306" s="34">
        <f t="shared" ca="1" si="25"/>
        <v>0</v>
      </c>
      <c r="Q306">
        <f t="shared" ca="1" si="25"/>
        <v>0</v>
      </c>
      <c r="R306">
        <f t="shared" ca="1" si="25"/>
        <v>0</v>
      </c>
      <c r="S306" s="34">
        <f t="shared" ref="S306:T369" ca="1" si="26">OFFSET($A$1,$D$4+COLUMN()-$D$6+$D$2*(ROW()-$D$8),0)</f>
        <v>0</v>
      </c>
      <c r="T306">
        <f t="shared" ca="1" si="26"/>
        <v>0</v>
      </c>
    </row>
    <row r="307" spans="6:20">
      <c r="F307">
        <f t="shared" ca="1" si="22"/>
        <v>0</v>
      </c>
      <c r="G307">
        <f t="shared" ca="1" si="25"/>
        <v>0</v>
      </c>
      <c r="H307">
        <f t="shared" ca="1" si="25"/>
        <v>0</v>
      </c>
      <c r="I307">
        <f t="shared" ca="1" si="25"/>
        <v>0</v>
      </c>
      <c r="J307">
        <f t="shared" ca="1" si="25"/>
        <v>0</v>
      </c>
      <c r="K307">
        <f t="shared" ca="1" si="25"/>
        <v>0</v>
      </c>
      <c r="L307">
        <f t="shared" ca="1" si="25"/>
        <v>0</v>
      </c>
      <c r="M307">
        <f t="shared" ca="1" si="25"/>
        <v>0</v>
      </c>
      <c r="N307" s="34">
        <f t="shared" ca="1" si="25"/>
        <v>0</v>
      </c>
      <c r="O307" s="34">
        <f t="shared" ca="1" si="25"/>
        <v>0</v>
      </c>
      <c r="P307" s="34">
        <f t="shared" ca="1" si="25"/>
        <v>0</v>
      </c>
      <c r="Q307">
        <f t="shared" ca="1" si="25"/>
        <v>0</v>
      </c>
      <c r="R307">
        <f t="shared" ca="1" si="25"/>
        <v>0</v>
      </c>
      <c r="S307" s="34">
        <f t="shared" ca="1" si="26"/>
        <v>0</v>
      </c>
      <c r="T307">
        <f t="shared" ca="1" si="26"/>
        <v>0</v>
      </c>
    </row>
    <row r="308" spans="6:20">
      <c r="F308">
        <f t="shared" ca="1" si="22"/>
        <v>0</v>
      </c>
      <c r="G308">
        <f t="shared" ca="1" si="25"/>
        <v>0</v>
      </c>
      <c r="H308">
        <f t="shared" ca="1" si="25"/>
        <v>0</v>
      </c>
      <c r="I308">
        <f t="shared" ca="1" si="25"/>
        <v>0</v>
      </c>
      <c r="J308">
        <f t="shared" ca="1" si="25"/>
        <v>0</v>
      </c>
      <c r="K308">
        <f t="shared" ca="1" si="25"/>
        <v>0</v>
      </c>
      <c r="L308">
        <f t="shared" ca="1" si="25"/>
        <v>0</v>
      </c>
      <c r="M308">
        <f t="shared" ca="1" si="25"/>
        <v>0</v>
      </c>
      <c r="N308" s="34">
        <f t="shared" ca="1" si="25"/>
        <v>0</v>
      </c>
      <c r="O308" s="34">
        <f t="shared" ca="1" si="25"/>
        <v>0</v>
      </c>
      <c r="P308" s="34">
        <f t="shared" ca="1" si="25"/>
        <v>0</v>
      </c>
      <c r="Q308">
        <f t="shared" ca="1" si="25"/>
        <v>0</v>
      </c>
      <c r="R308">
        <f t="shared" ca="1" si="25"/>
        <v>0</v>
      </c>
      <c r="S308" s="34">
        <f t="shared" ca="1" si="26"/>
        <v>0</v>
      </c>
      <c r="T308">
        <f t="shared" ca="1" si="26"/>
        <v>0</v>
      </c>
    </row>
    <row r="309" spans="6:20">
      <c r="F309">
        <f t="shared" ca="1" si="22"/>
        <v>0</v>
      </c>
      <c r="G309">
        <f t="shared" ca="1" si="25"/>
        <v>0</v>
      </c>
      <c r="H309">
        <f t="shared" ca="1" si="25"/>
        <v>0</v>
      </c>
      <c r="I309">
        <f t="shared" ca="1" si="25"/>
        <v>0</v>
      </c>
      <c r="J309">
        <f t="shared" ca="1" si="25"/>
        <v>0</v>
      </c>
      <c r="K309">
        <f t="shared" ca="1" si="25"/>
        <v>0</v>
      </c>
      <c r="L309">
        <f t="shared" ca="1" si="25"/>
        <v>0</v>
      </c>
      <c r="M309">
        <f t="shared" ca="1" si="25"/>
        <v>0</v>
      </c>
      <c r="N309" s="34">
        <f t="shared" ca="1" si="25"/>
        <v>0</v>
      </c>
      <c r="O309" s="34">
        <f t="shared" ca="1" si="25"/>
        <v>0</v>
      </c>
      <c r="P309" s="34">
        <f t="shared" ca="1" si="25"/>
        <v>0</v>
      </c>
      <c r="Q309">
        <f t="shared" ca="1" si="25"/>
        <v>0</v>
      </c>
      <c r="R309">
        <f t="shared" ca="1" si="25"/>
        <v>0</v>
      </c>
      <c r="S309" s="34">
        <f t="shared" ca="1" si="26"/>
        <v>0</v>
      </c>
      <c r="T309">
        <f t="shared" ca="1" si="26"/>
        <v>0</v>
      </c>
    </row>
    <row r="310" spans="6:20">
      <c r="F310">
        <f t="shared" ca="1" si="22"/>
        <v>0</v>
      </c>
      <c r="G310">
        <f t="shared" ca="1" si="25"/>
        <v>0</v>
      </c>
      <c r="H310">
        <f t="shared" ca="1" si="25"/>
        <v>0</v>
      </c>
      <c r="I310">
        <f t="shared" ca="1" si="25"/>
        <v>0</v>
      </c>
      <c r="J310">
        <f t="shared" ca="1" si="25"/>
        <v>0</v>
      </c>
      <c r="K310">
        <f t="shared" ca="1" si="25"/>
        <v>0</v>
      </c>
      <c r="L310">
        <f t="shared" ca="1" si="25"/>
        <v>0</v>
      </c>
      <c r="M310">
        <f t="shared" ca="1" si="25"/>
        <v>0</v>
      </c>
      <c r="N310" s="34">
        <f t="shared" ca="1" si="25"/>
        <v>0</v>
      </c>
      <c r="O310" s="34">
        <f t="shared" ca="1" si="25"/>
        <v>0</v>
      </c>
      <c r="P310" s="34">
        <f t="shared" ca="1" si="25"/>
        <v>0</v>
      </c>
      <c r="Q310">
        <f t="shared" ca="1" si="25"/>
        <v>0</v>
      </c>
      <c r="R310">
        <f t="shared" ca="1" si="25"/>
        <v>0</v>
      </c>
      <c r="S310" s="34">
        <f t="shared" ca="1" si="26"/>
        <v>0</v>
      </c>
      <c r="T310">
        <f t="shared" ca="1" si="26"/>
        <v>0</v>
      </c>
    </row>
    <row r="311" spans="6:20">
      <c r="F311">
        <f t="shared" ca="1" si="22"/>
        <v>0</v>
      </c>
      <c r="G311">
        <f t="shared" ca="1" si="25"/>
        <v>0</v>
      </c>
      <c r="H311">
        <f t="shared" ca="1" si="25"/>
        <v>0</v>
      </c>
      <c r="I311">
        <f t="shared" ca="1" si="25"/>
        <v>0</v>
      </c>
      <c r="J311">
        <f t="shared" ca="1" si="25"/>
        <v>0</v>
      </c>
      <c r="K311">
        <f t="shared" ca="1" si="25"/>
        <v>0</v>
      </c>
      <c r="L311">
        <f t="shared" ca="1" si="25"/>
        <v>0</v>
      </c>
      <c r="M311">
        <f t="shared" ca="1" si="25"/>
        <v>0</v>
      </c>
      <c r="N311" s="34">
        <f t="shared" ca="1" si="25"/>
        <v>0</v>
      </c>
      <c r="O311" s="34">
        <f t="shared" ca="1" si="25"/>
        <v>0</v>
      </c>
      <c r="P311" s="34">
        <f t="shared" ca="1" si="25"/>
        <v>0</v>
      </c>
      <c r="Q311">
        <f t="shared" ca="1" si="25"/>
        <v>0</v>
      </c>
      <c r="R311">
        <f t="shared" ca="1" si="25"/>
        <v>0</v>
      </c>
      <c r="S311" s="34">
        <f t="shared" ca="1" si="26"/>
        <v>0</v>
      </c>
      <c r="T311">
        <f t="shared" ca="1" si="26"/>
        <v>0</v>
      </c>
    </row>
    <row r="312" spans="6:20">
      <c r="F312">
        <f t="shared" ca="1" si="22"/>
        <v>0</v>
      </c>
      <c r="G312">
        <f t="shared" ca="1" si="25"/>
        <v>0</v>
      </c>
      <c r="H312">
        <f t="shared" ca="1" si="25"/>
        <v>0</v>
      </c>
      <c r="I312">
        <f t="shared" ca="1" si="25"/>
        <v>0</v>
      </c>
      <c r="J312">
        <f t="shared" ca="1" si="25"/>
        <v>0</v>
      </c>
      <c r="K312">
        <f t="shared" ca="1" si="25"/>
        <v>0</v>
      </c>
      <c r="L312">
        <f t="shared" ca="1" si="25"/>
        <v>0</v>
      </c>
      <c r="M312">
        <f t="shared" ca="1" si="25"/>
        <v>0</v>
      </c>
      <c r="N312" s="34">
        <f t="shared" ca="1" si="25"/>
        <v>0</v>
      </c>
      <c r="O312" s="34">
        <f t="shared" ca="1" si="25"/>
        <v>0</v>
      </c>
      <c r="P312" s="34">
        <f t="shared" ca="1" si="25"/>
        <v>0</v>
      </c>
      <c r="Q312">
        <f t="shared" ca="1" si="25"/>
        <v>0</v>
      </c>
      <c r="R312">
        <f t="shared" ca="1" si="25"/>
        <v>0</v>
      </c>
      <c r="S312" s="34">
        <f t="shared" ca="1" si="26"/>
        <v>0</v>
      </c>
      <c r="T312">
        <f t="shared" ca="1" si="26"/>
        <v>0</v>
      </c>
    </row>
    <row r="313" spans="6:20">
      <c r="F313">
        <f t="shared" ca="1" si="22"/>
        <v>0</v>
      </c>
      <c r="G313">
        <f t="shared" ca="1" si="25"/>
        <v>0</v>
      </c>
      <c r="H313">
        <f t="shared" ca="1" si="25"/>
        <v>0</v>
      </c>
      <c r="I313">
        <f t="shared" ca="1" si="25"/>
        <v>0</v>
      </c>
      <c r="J313">
        <f t="shared" ca="1" si="25"/>
        <v>0</v>
      </c>
      <c r="K313">
        <f t="shared" ca="1" si="25"/>
        <v>0</v>
      </c>
      <c r="L313">
        <f t="shared" ca="1" si="25"/>
        <v>0</v>
      </c>
      <c r="M313">
        <f t="shared" ca="1" si="25"/>
        <v>0</v>
      </c>
      <c r="N313" s="34">
        <f t="shared" ca="1" si="25"/>
        <v>0</v>
      </c>
      <c r="O313" s="34">
        <f t="shared" ca="1" si="25"/>
        <v>0</v>
      </c>
      <c r="P313" s="34">
        <f t="shared" ca="1" si="25"/>
        <v>0</v>
      </c>
      <c r="Q313">
        <f t="shared" ca="1" si="25"/>
        <v>0</v>
      </c>
      <c r="R313">
        <f t="shared" ca="1" si="25"/>
        <v>0</v>
      </c>
      <c r="S313" s="34">
        <f t="shared" ca="1" si="26"/>
        <v>0</v>
      </c>
      <c r="T313">
        <f t="shared" ca="1" si="26"/>
        <v>0</v>
      </c>
    </row>
    <row r="314" spans="6:20">
      <c r="F314">
        <f t="shared" ca="1" si="22"/>
        <v>0</v>
      </c>
      <c r="G314">
        <f t="shared" ca="1" si="25"/>
        <v>0</v>
      </c>
      <c r="H314">
        <f t="shared" ca="1" si="25"/>
        <v>0</v>
      </c>
      <c r="I314">
        <f t="shared" ca="1" si="25"/>
        <v>0</v>
      </c>
      <c r="J314">
        <f t="shared" ca="1" si="25"/>
        <v>0</v>
      </c>
      <c r="K314">
        <f t="shared" ca="1" si="25"/>
        <v>0</v>
      </c>
      <c r="L314">
        <f t="shared" ca="1" si="25"/>
        <v>0</v>
      </c>
      <c r="M314">
        <f t="shared" ca="1" si="25"/>
        <v>0</v>
      </c>
      <c r="N314" s="34">
        <f t="shared" ca="1" si="25"/>
        <v>0</v>
      </c>
      <c r="O314" s="34">
        <f t="shared" ca="1" si="25"/>
        <v>0</v>
      </c>
      <c r="P314" s="34">
        <f t="shared" ca="1" si="25"/>
        <v>0</v>
      </c>
      <c r="Q314">
        <f t="shared" ca="1" si="25"/>
        <v>0</v>
      </c>
      <c r="R314">
        <f t="shared" ca="1" si="25"/>
        <v>0</v>
      </c>
      <c r="S314" s="34">
        <f t="shared" ca="1" si="26"/>
        <v>0</v>
      </c>
      <c r="T314">
        <f t="shared" ca="1" si="26"/>
        <v>0</v>
      </c>
    </row>
    <row r="315" spans="6:20">
      <c r="F315">
        <f t="shared" ca="1" si="22"/>
        <v>0</v>
      </c>
      <c r="G315">
        <f t="shared" ca="1" si="25"/>
        <v>0</v>
      </c>
      <c r="H315">
        <f t="shared" ca="1" si="25"/>
        <v>0</v>
      </c>
      <c r="I315">
        <f t="shared" ca="1" si="25"/>
        <v>0</v>
      </c>
      <c r="J315">
        <f t="shared" ca="1" si="25"/>
        <v>0</v>
      </c>
      <c r="K315">
        <f t="shared" ca="1" si="25"/>
        <v>0</v>
      </c>
      <c r="L315">
        <f t="shared" ca="1" si="25"/>
        <v>0</v>
      </c>
      <c r="M315">
        <f t="shared" ca="1" si="25"/>
        <v>0</v>
      </c>
      <c r="N315" s="34">
        <f t="shared" ca="1" si="25"/>
        <v>0</v>
      </c>
      <c r="O315" s="34">
        <f t="shared" ca="1" si="25"/>
        <v>0</v>
      </c>
      <c r="P315" s="34">
        <f t="shared" ca="1" si="25"/>
        <v>0</v>
      </c>
      <c r="Q315">
        <f t="shared" ca="1" si="25"/>
        <v>0</v>
      </c>
      <c r="R315">
        <f t="shared" ca="1" si="25"/>
        <v>0</v>
      </c>
      <c r="S315" s="34">
        <f t="shared" ca="1" si="26"/>
        <v>0</v>
      </c>
      <c r="T315">
        <f t="shared" ca="1" si="26"/>
        <v>0</v>
      </c>
    </row>
    <row r="316" spans="6:20">
      <c r="F316">
        <f t="shared" ca="1" si="22"/>
        <v>0</v>
      </c>
      <c r="G316">
        <f t="shared" ca="1" si="25"/>
        <v>0</v>
      </c>
      <c r="H316">
        <f t="shared" ca="1" si="25"/>
        <v>0</v>
      </c>
      <c r="I316">
        <f t="shared" ca="1" si="25"/>
        <v>0</v>
      </c>
      <c r="J316">
        <f t="shared" ca="1" si="25"/>
        <v>0</v>
      </c>
      <c r="K316">
        <f t="shared" ca="1" si="25"/>
        <v>0</v>
      </c>
      <c r="L316">
        <f t="shared" ca="1" si="25"/>
        <v>0</v>
      </c>
      <c r="M316">
        <f t="shared" ca="1" si="25"/>
        <v>0</v>
      </c>
      <c r="N316" s="34">
        <f t="shared" ca="1" si="25"/>
        <v>0</v>
      </c>
      <c r="O316" s="34">
        <f t="shared" ca="1" si="25"/>
        <v>0</v>
      </c>
      <c r="P316" s="34">
        <f t="shared" ca="1" si="25"/>
        <v>0</v>
      </c>
      <c r="Q316">
        <f t="shared" ca="1" si="25"/>
        <v>0</v>
      </c>
      <c r="R316">
        <f t="shared" ca="1" si="25"/>
        <v>0</v>
      </c>
      <c r="S316" s="34">
        <f t="shared" ca="1" si="26"/>
        <v>0</v>
      </c>
      <c r="T316">
        <f t="shared" ca="1" si="26"/>
        <v>0</v>
      </c>
    </row>
    <row r="317" spans="6:20">
      <c r="F317">
        <f t="shared" ca="1" si="22"/>
        <v>0</v>
      </c>
      <c r="G317">
        <f t="shared" ca="1" si="25"/>
        <v>0</v>
      </c>
      <c r="H317">
        <f t="shared" ca="1" si="25"/>
        <v>0</v>
      </c>
      <c r="I317">
        <f t="shared" ca="1" si="25"/>
        <v>0</v>
      </c>
      <c r="J317">
        <f t="shared" ca="1" si="25"/>
        <v>0</v>
      </c>
      <c r="K317">
        <f t="shared" ca="1" si="25"/>
        <v>0</v>
      </c>
      <c r="L317">
        <f t="shared" ca="1" si="25"/>
        <v>0</v>
      </c>
      <c r="M317">
        <f t="shared" ca="1" si="25"/>
        <v>0</v>
      </c>
      <c r="N317" s="34">
        <f t="shared" ca="1" si="25"/>
        <v>0</v>
      </c>
      <c r="O317" s="34">
        <f t="shared" ca="1" si="25"/>
        <v>0</v>
      </c>
      <c r="P317" s="34">
        <f t="shared" ca="1" si="25"/>
        <v>0</v>
      </c>
      <c r="Q317">
        <f t="shared" ca="1" si="25"/>
        <v>0</v>
      </c>
      <c r="R317">
        <f t="shared" ca="1" si="25"/>
        <v>0</v>
      </c>
      <c r="S317" s="34">
        <f t="shared" ca="1" si="26"/>
        <v>0</v>
      </c>
      <c r="T317">
        <f t="shared" ca="1" si="26"/>
        <v>0</v>
      </c>
    </row>
    <row r="318" spans="6:20">
      <c r="F318">
        <f t="shared" ca="1" si="22"/>
        <v>0</v>
      </c>
      <c r="G318">
        <f t="shared" ca="1" si="25"/>
        <v>0</v>
      </c>
      <c r="H318">
        <f t="shared" ca="1" si="25"/>
        <v>0</v>
      </c>
      <c r="I318">
        <f t="shared" ca="1" si="25"/>
        <v>0</v>
      </c>
      <c r="J318">
        <f t="shared" ca="1" si="25"/>
        <v>0</v>
      </c>
      <c r="K318">
        <f t="shared" ca="1" si="25"/>
        <v>0</v>
      </c>
      <c r="L318">
        <f t="shared" ca="1" si="25"/>
        <v>0</v>
      </c>
      <c r="M318">
        <f t="shared" ca="1" si="25"/>
        <v>0</v>
      </c>
      <c r="N318" s="34">
        <f t="shared" ca="1" si="25"/>
        <v>0</v>
      </c>
      <c r="O318" s="34">
        <f t="shared" ca="1" si="25"/>
        <v>0</v>
      </c>
      <c r="P318" s="34">
        <f t="shared" ca="1" si="25"/>
        <v>0</v>
      </c>
      <c r="Q318">
        <f t="shared" ca="1" si="25"/>
        <v>0</v>
      </c>
      <c r="R318">
        <f t="shared" ca="1" si="25"/>
        <v>0</v>
      </c>
      <c r="S318" s="34">
        <f t="shared" ca="1" si="26"/>
        <v>0</v>
      </c>
      <c r="T318">
        <f t="shared" ca="1" si="26"/>
        <v>0</v>
      </c>
    </row>
    <row r="319" spans="6:20">
      <c r="F319">
        <f t="shared" ca="1" si="22"/>
        <v>0</v>
      </c>
      <c r="G319">
        <f t="shared" ca="1" si="25"/>
        <v>0</v>
      </c>
      <c r="H319">
        <f t="shared" ca="1" si="25"/>
        <v>0</v>
      </c>
      <c r="I319">
        <f t="shared" ca="1" si="25"/>
        <v>0</v>
      </c>
      <c r="J319">
        <f t="shared" ca="1" si="25"/>
        <v>0</v>
      </c>
      <c r="K319">
        <f t="shared" ca="1" si="25"/>
        <v>0</v>
      </c>
      <c r="L319">
        <f t="shared" ca="1" si="25"/>
        <v>0</v>
      </c>
      <c r="M319">
        <f t="shared" ca="1" si="25"/>
        <v>0</v>
      </c>
      <c r="N319" s="34">
        <f t="shared" ca="1" si="25"/>
        <v>0</v>
      </c>
      <c r="O319" s="34">
        <f t="shared" ca="1" si="25"/>
        <v>0</v>
      </c>
      <c r="P319" s="34">
        <f t="shared" ca="1" si="25"/>
        <v>0</v>
      </c>
      <c r="Q319">
        <f t="shared" ca="1" si="25"/>
        <v>0</v>
      </c>
      <c r="R319">
        <f t="shared" ca="1" si="25"/>
        <v>0</v>
      </c>
      <c r="S319" s="34">
        <f t="shared" ca="1" si="26"/>
        <v>0</v>
      </c>
      <c r="T319">
        <f t="shared" ca="1" si="26"/>
        <v>0</v>
      </c>
    </row>
    <row r="320" spans="6:20">
      <c r="F320">
        <f t="shared" ca="1" si="22"/>
        <v>0</v>
      </c>
      <c r="G320">
        <f t="shared" ca="1" si="25"/>
        <v>0</v>
      </c>
      <c r="H320">
        <f t="shared" ca="1" si="25"/>
        <v>0</v>
      </c>
      <c r="I320">
        <f t="shared" ca="1" si="25"/>
        <v>0</v>
      </c>
      <c r="J320">
        <f t="shared" ca="1" si="25"/>
        <v>0</v>
      </c>
      <c r="K320">
        <f t="shared" ca="1" si="25"/>
        <v>0</v>
      </c>
      <c r="L320">
        <f t="shared" ca="1" si="25"/>
        <v>0</v>
      </c>
      <c r="M320">
        <f t="shared" ca="1" si="25"/>
        <v>0</v>
      </c>
      <c r="N320" s="34">
        <f t="shared" ca="1" si="25"/>
        <v>0</v>
      </c>
      <c r="O320" s="34">
        <f t="shared" ca="1" si="25"/>
        <v>0</v>
      </c>
      <c r="P320" s="34">
        <f t="shared" ca="1" si="25"/>
        <v>0</v>
      </c>
      <c r="Q320">
        <f t="shared" ca="1" si="25"/>
        <v>0</v>
      </c>
      <c r="R320">
        <f t="shared" ca="1" si="25"/>
        <v>0</v>
      </c>
      <c r="S320" s="34">
        <f t="shared" ca="1" si="26"/>
        <v>0</v>
      </c>
      <c r="T320">
        <f t="shared" ca="1" si="26"/>
        <v>0</v>
      </c>
    </row>
    <row r="321" spans="6:20">
      <c r="F321">
        <f t="shared" ca="1" si="22"/>
        <v>0</v>
      </c>
      <c r="G321">
        <f t="shared" ca="1" si="25"/>
        <v>0</v>
      </c>
      <c r="H321">
        <f t="shared" ca="1" si="25"/>
        <v>0</v>
      </c>
      <c r="I321">
        <f t="shared" ca="1" si="25"/>
        <v>0</v>
      </c>
      <c r="J321">
        <f t="shared" ca="1" si="25"/>
        <v>0</v>
      </c>
      <c r="K321">
        <f t="shared" ca="1" si="25"/>
        <v>0</v>
      </c>
      <c r="L321">
        <f t="shared" ca="1" si="25"/>
        <v>0</v>
      </c>
      <c r="M321">
        <f t="shared" ca="1" si="25"/>
        <v>0</v>
      </c>
      <c r="N321" s="34">
        <f t="shared" ca="1" si="25"/>
        <v>0</v>
      </c>
      <c r="O321" s="34">
        <f t="shared" ca="1" si="25"/>
        <v>0</v>
      </c>
      <c r="P321" s="34">
        <f t="shared" ca="1" si="25"/>
        <v>0</v>
      </c>
      <c r="Q321">
        <f t="shared" ca="1" si="25"/>
        <v>0</v>
      </c>
      <c r="R321">
        <f t="shared" ca="1" si="25"/>
        <v>0</v>
      </c>
      <c r="S321" s="34">
        <f t="shared" ca="1" si="26"/>
        <v>0</v>
      </c>
      <c r="T321">
        <f t="shared" ca="1" si="26"/>
        <v>0</v>
      </c>
    </row>
    <row r="322" spans="6:20">
      <c r="F322">
        <f t="shared" ca="1" si="22"/>
        <v>0</v>
      </c>
      <c r="G322">
        <f t="shared" ca="1" si="25"/>
        <v>0</v>
      </c>
      <c r="H322">
        <f t="shared" ca="1" si="25"/>
        <v>0</v>
      </c>
      <c r="I322">
        <f t="shared" ca="1" si="25"/>
        <v>0</v>
      </c>
      <c r="J322">
        <f t="shared" ca="1" si="25"/>
        <v>0</v>
      </c>
      <c r="K322">
        <f t="shared" ca="1" si="25"/>
        <v>0</v>
      </c>
      <c r="L322">
        <f t="shared" ca="1" si="25"/>
        <v>0</v>
      </c>
      <c r="M322">
        <f t="shared" ca="1" si="25"/>
        <v>0</v>
      </c>
      <c r="N322" s="34">
        <f t="shared" ca="1" si="25"/>
        <v>0</v>
      </c>
      <c r="O322" s="34">
        <f t="shared" ca="1" si="25"/>
        <v>0</v>
      </c>
      <c r="P322" s="34">
        <f t="shared" ca="1" si="25"/>
        <v>0</v>
      </c>
      <c r="Q322">
        <f t="shared" ca="1" si="25"/>
        <v>0</v>
      </c>
      <c r="R322">
        <f t="shared" ca="1" si="25"/>
        <v>0</v>
      </c>
      <c r="S322" s="34">
        <f t="shared" ca="1" si="26"/>
        <v>0</v>
      </c>
      <c r="T322">
        <f t="shared" ca="1" si="26"/>
        <v>0</v>
      </c>
    </row>
    <row r="323" spans="6:20">
      <c r="F323">
        <f t="shared" ref="F323:F386" ca="1" si="27">IF(F322="(空白)","(空白)",OFFSET($A$1,$D$4+COLUMN()-$D$6+$D$2*(ROW()-$D$8),0))</f>
        <v>0</v>
      </c>
      <c r="G323">
        <f t="shared" ca="1" si="25"/>
        <v>0</v>
      </c>
      <c r="H323">
        <f t="shared" ca="1" si="25"/>
        <v>0</v>
      </c>
      <c r="I323">
        <f t="shared" ca="1" si="25"/>
        <v>0</v>
      </c>
      <c r="J323">
        <f t="shared" ca="1" si="25"/>
        <v>0</v>
      </c>
      <c r="K323">
        <f t="shared" ca="1" si="25"/>
        <v>0</v>
      </c>
      <c r="L323">
        <f t="shared" ca="1" si="25"/>
        <v>0</v>
      </c>
      <c r="M323">
        <f t="shared" ca="1" si="25"/>
        <v>0</v>
      </c>
      <c r="N323" s="34">
        <f t="shared" ca="1" si="25"/>
        <v>0</v>
      </c>
      <c r="O323" s="34">
        <f t="shared" ca="1" si="25"/>
        <v>0</v>
      </c>
      <c r="P323" s="34">
        <f t="shared" ca="1" si="25"/>
        <v>0</v>
      </c>
      <c r="Q323">
        <f t="shared" ca="1" si="25"/>
        <v>0</v>
      </c>
      <c r="R323">
        <f t="shared" ca="1" si="25"/>
        <v>0</v>
      </c>
      <c r="S323" s="34">
        <f t="shared" ca="1" si="26"/>
        <v>0</v>
      </c>
      <c r="T323">
        <f t="shared" ca="1" si="26"/>
        <v>0</v>
      </c>
    </row>
    <row r="324" spans="6:20">
      <c r="F324">
        <f t="shared" ca="1" si="27"/>
        <v>0</v>
      </c>
      <c r="G324">
        <f t="shared" ca="1" si="25"/>
        <v>0</v>
      </c>
      <c r="H324">
        <f t="shared" ca="1" si="25"/>
        <v>0</v>
      </c>
      <c r="I324">
        <f t="shared" ca="1" si="25"/>
        <v>0</v>
      </c>
      <c r="J324">
        <f t="shared" ca="1" si="25"/>
        <v>0</v>
      </c>
      <c r="K324">
        <f t="shared" ca="1" si="25"/>
        <v>0</v>
      </c>
      <c r="L324">
        <f t="shared" ca="1" si="25"/>
        <v>0</v>
      </c>
      <c r="M324">
        <f t="shared" ca="1" si="25"/>
        <v>0</v>
      </c>
      <c r="N324" s="34">
        <f t="shared" ca="1" si="25"/>
        <v>0</v>
      </c>
      <c r="O324" s="34">
        <f t="shared" ca="1" si="25"/>
        <v>0</v>
      </c>
      <c r="P324" s="34">
        <f t="shared" ca="1" si="25"/>
        <v>0</v>
      </c>
      <c r="Q324">
        <f t="shared" ca="1" si="25"/>
        <v>0</v>
      </c>
      <c r="R324">
        <f t="shared" ca="1" si="25"/>
        <v>0</v>
      </c>
      <c r="S324" s="34">
        <f t="shared" ca="1" si="26"/>
        <v>0</v>
      </c>
      <c r="T324">
        <f t="shared" ca="1" si="26"/>
        <v>0</v>
      </c>
    </row>
    <row r="325" spans="6:20">
      <c r="F325">
        <f t="shared" ca="1" si="27"/>
        <v>0</v>
      </c>
      <c r="G325">
        <f t="shared" ca="1" si="25"/>
        <v>0</v>
      </c>
      <c r="H325">
        <f t="shared" ca="1" si="25"/>
        <v>0</v>
      </c>
      <c r="I325">
        <f t="shared" ca="1" si="25"/>
        <v>0</v>
      </c>
      <c r="J325">
        <f t="shared" ca="1" si="25"/>
        <v>0</v>
      </c>
      <c r="K325">
        <f t="shared" ca="1" si="25"/>
        <v>0</v>
      </c>
      <c r="L325">
        <f t="shared" ca="1" si="25"/>
        <v>0</v>
      </c>
      <c r="M325">
        <f t="shared" ca="1" si="25"/>
        <v>0</v>
      </c>
      <c r="N325" s="34">
        <f t="shared" ca="1" si="25"/>
        <v>0</v>
      </c>
      <c r="O325" s="34">
        <f t="shared" ca="1" si="25"/>
        <v>0</v>
      </c>
      <c r="P325" s="34">
        <f t="shared" ca="1" si="25"/>
        <v>0</v>
      </c>
      <c r="Q325">
        <f t="shared" ca="1" si="25"/>
        <v>0</v>
      </c>
      <c r="R325">
        <f t="shared" ca="1" si="25"/>
        <v>0</v>
      </c>
      <c r="S325" s="34">
        <f t="shared" ca="1" si="26"/>
        <v>0</v>
      </c>
      <c r="T325">
        <f t="shared" ca="1" si="26"/>
        <v>0</v>
      </c>
    </row>
    <row r="326" spans="6:20">
      <c r="F326">
        <f t="shared" ca="1" si="27"/>
        <v>0</v>
      </c>
      <c r="G326">
        <f t="shared" ca="1" si="25"/>
        <v>0</v>
      </c>
      <c r="H326">
        <f t="shared" ca="1" si="25"/>
        <v>0</v>
      </c>
      <c r="I326">
        <f t="shared" ca="1" si="25"/>
        <v>0</v>
      </c>
      <c r="J326">
        <f t="shared" ca="1" si="25"/>
        <v>0</v>
      </c>
      <c r="K326">
        <f t="shared" ca="1" si="25"/>
        <v>0</v>
      </c>
      <c r="L326">
        <f t="shared" ca="1" si="25"/>
        <v>0</v>
      </c>
      <c r="M326">
        <f t="shared" ca="1" si="25"/>
        <v>0</v>
      </c>
      <c r="N326" s="34">
        <f t="shared" ca="1" si="25"/>
        <v>0</v>
      </c>
      <c r="O326" s="34">
        <f t="shared" ca="1" si="25"/>
        <v>0</v>
      </c>
      <c r="P326" s="34">
        <f t="shared" ca="1" si="25"/>
        <v>0</v>
      </c>
      <c r="Q326">
        <f t="shared" ca="1" si="25"/>
        <v>0</v>
      </c>
      <c r="R326">
        <f t="shared" ca="1" si="25"/>
        <v>0</v>
      </c>
      <c r="S326" s="34">
        <f t="shared" ca="1" si="26"/>
        <v>0</v>
      </c>
      <c r="T326">
        <f t="shared" ca="1" si="26"/>
        <v>0</v>
      </c>
    </row>
    <row r="327" spans="6:20">
      <c r="F327">
        <f t="shared" ca="1" si="27"/>
        <v>0</v>
      </c>
      <c r="G327">
        <f t="shared" ca="1" si="25"/>
        <v>0</v>
      </c>
      <c r="H327">
        <f t="shared" ca="1" si="25"/>
        <v>0</v>
      </c>
      <c r="I327">
        <f t="shared" ref="G327:R348" ca="1" si="28">OFFSET($A$1,$D$4+COLUMN()-$D$6+$D$2*(ROW()-$D$8),0)</f>
        <v>0</v>
      </c>
      <c r="J327">
        <f t="shared" ca="1" si="28"/>
        <v>0</v>
      </c>
      <c r="K327">
        <f t="shared" ca="1" si="28"/>
        <v>0</v>
      </c>
      <c r="L327">
        <f t="shared" ca="1" si="28"/>
        <v>0</v>
      </c>
      <c r="M327">
        <f t="shared" ca="1" si="28"/>
        <v>0</v>
      </c>
      <c r="N327" s="34">
        <f t="shared" ca="1" si="28"/>
        <v>0</v>
      </c>
      <c r="O327" s="34">
        <f t="shared" ca="1" si="28"/>
        <v>0</v>
      </c>
      <c r="P327" s="34">
        <f t="shared" ca="1" si="28"/>
        <v>0</v>
      </c>
      <c r="Q327">
        <f t="shared" ca="1" si="28"/>
        <v>0</v>
      </c>
      <c r="R327">
        <f t="shared" ca="1" si="25"/>
        <v>0</v>
      </c>
      <c r="S327" s="34">
        <f t="shared" ca="1" si="26"/>
        <v>0</v>
      </c>
      <c r="T327">
        <f t="shared" ca="1" si="26"/>
        <v>0</v>
      </c>
    </row>
    <row r="328" spans="6:20">
      <c r="F328">
        <f t="shared" ca="1" si="27"/>
        <v>0</v>
      </c>
      <c r="G328">
        <f t="shared" ca="1" si="28"/>
        <v>0</v>
      </c>
      <c r="H328">
        <f t="shared" ca="1" si="28"/>
        <v>0</v>
      </c>
      <c r="I328">
        <f t="shared" ca="1" si="28"/>
        <v>0</v>
      </c>
      <c r="J328">
        <f t="shared" ca="1" si="28"/>
        <v>0</v>
      </c>
      <c r="K328">
        <f t="shared" ca="1" si="28"/>
        <v>0</v>
      </c>
      <c r="L328">
        <f t="shared" ca="1" si="28"/>
        <v>0</v>
      </c>
      <c r="M328">
        <f t="shared" ca="1" si="28"/>
        <v>0</v>
      </c>
      <c r="N328" s="34">
        <f t="shared" ca="1" si="28"/>
        <v>0</v>
      </c>
      <c r="O328" s="34">
        <f t="shared" ca="1" si="28"/>
        <v>0</v>
      </c>
      <c r="P328" s="34">
        <f t="shared" ca="1" si="28"/>
        <v>0</v>
      </c>
      <c r="Q328">
        <f t="shared" ca="1" si="28"/>
        <v>0</v>
      </c>
      <c r="R328">
        <f t="shared" ca="1" si="28"/>
        <v>0</v>
      </c>
      <c r="S328" s="34">
        <f t="shared" ca="1" si="26"/>
        <v>0</v>
      </c>
      <c r="T328">
        <f t="shared" ca="1" si="26"/>
        <v>0</v>
      </c>
    </row>
    <row r="329" spans="6:20">
      <c r="F329">
        <f t="shared" ca="1" si="27"/>
        <v>0</v>
      </c>
      <c r="G329">
        <f t="shared" ca="1" si="28"/>
        <v>0</v>
      </c>
      <c r="H329">
        <f t="shared" ca="1" si="28"/>
        <v>0</v>
      </c>
      <c r="I329">
        <f t="shared" ca="1" si="28"/>
        <v>0</v>
      </c>
      <c r="J329">
        <f t="shared" ca="1" si="28"/>
        <v>0</v>
      </c>
      <c r="K329">
        <f t="shared" ca="1" si="28"/>
        <v>0</v>
      </c>
      <c r="L329">
        <f t="shared" ca="1" si="28"/>
        <v>0</v>
      </c>
      <c r="M329">
        <f t="shared" ca="1" si="28"/>
        <v>0</v>
      </c>
      <c r="N329" s="34">
        <f t="shared" ca="1" si="28"/>
        <v>0</v>
      </c>
      <c r="O329" s="34">
        <f t="shared" ca="1" si="28"/>
        <v>0</v>
      </c>
      <c r="P329" s="34">
        <f t="shared" ca="1" si="28"/>
        <v>0</v>
      </c>
      <c r="Q329">
        <f t="shared" ca="1" si="28"/>
        <v>0</v>
      </c>
      <c r="R329">
        <f t="shared" ca="1" si="28"/>
        <v>0</v>
      </c>
      <c r="S329" s="34">
        <f t="shared" ca="1" si="26"/>
        <v>0</v>
      </c>
      <c r="T329">
        <f t="shared" ca="1" si="26"/>
        <v>0</v>
      </c>
    </row>
    <row r="330" spans="6:20">
      <c r="F330">
        <f t="shared" ca="1" si="27"/>
        <v>0</v>
      </c>
      <c r="G330">
        <f t="shared" ca="1" si="28"/>
        <v>0</v>
      </c>
      <c r="H330">
        <f t="shared" ca="1" si="28"/>
        <v>0</v>
      </c>
      <c r="I330">
        <f t="shared" ca="1" si="28"/>
        <v>0</v>
      </c>
      <c r="J330">
        <f t="shared" ca="1" si="28"/>
        <v>0</v>
      </c>
      <c r="K330">
        <f t="shared" ca="1" si="28"/>
        <v>0</v>
      </c>
      <c r="L330">
        <f t="shared" ca="1" si="28"/>
        <v>0</v>
      </c>
      <c r="M330">
        <f t="shared" ca="1" si="28"/>
        <v>0</v>
      </c>
      <c r="N330" s="34">
        <f t="shared" ca="1" si="28"/>
        <v>0</v>
      </c>
      <c r="O330" s="34">
        <f t="shared" ca="1" si="28"/>
        <v>0</v>
      </c>
      <c r="P330" s="34">
        <f t="shared" ca="1" si="28"/>
        <v>0</v>
      </c>
      <c r="Q330">
        <f t="shared" ca="1" si="28"/>
        <v>0</v>
      </c>
      <c r="R330">
        <f t="shared" ca="1" si="28"/>
        <v>0</v>
      </c>
      <c r="S330" s="34">
        <f t="shared" ca="1" si="26"/>
        <v>0</v>
      </c>
      <c r="T330">
        <f t="shared" ca="1" si="26"/>
        <v>0</v>
      </c>
    </row>
    <row r="331" spans="6:20">
      <c r="F331">
        <f t="shared" ca="1" si="27"/>
        <v>0</v>
      </c>
      <c r="G331">
        <f t="shared" ca="1" si="28"/>
        <v>0</v>
      </c>
      <c r="H331">
        <f t="shared" ca="1" si="28"/>
        <v>0</v>
      </c>
      <c r="I331">
        <f t="shared" ca="1" si="28"/>
        <v>0</v>
      </c>
      <c r="J331">
        <f t="shared" ca="1" si="28"/>
        <v>0</v>
      </c>
      <c r="K331">
        <f t="shared" ca="1" si="28"/>
        <v>0</v>
      </c>
      <c r="L331">
        <f t="shared" ca="1" si="28"/>
        <v>0</v>
      </c>
      <c r="M331">
        <f t="shared" ca="1" si="28"/>
        <v>0</v>
      </c>
      <c r="N331" s="34">
        <f t="shared" ca="1" si="28"/>
        <v>0</v>
      </c>
      <c r="O331" s="34">
        <f t="shared" ca="1" si="28"/>
        <v>0</v>
      </c>
      <c r="P331" s="34">
        <f t="shared" ca="1" si="28"/>
        <v>0</v>
      </c>
      <c r="Q331">
        <f t="shared" ca="1" si="28"/>
        <v>0</v>
      </c>
      <c r="R331">
        <f t="shared" ca="1" si="28"/>
        <v>0</v>
      </c>
      <c r="S331" s="34">
        <f t="shared" ca="1" si="26"/>
        <v>0</v>
      </c>
      <c r="T331">
        <f t="shared" ca="1" si="26"/>
        <v>0</v>
      </c>
    </row>
    <row r="332" spans="6:20">
      <c r="F332">
        <f t="shared" ca="1" si="27"/>
        <v>0</v>
      </c>
      <c r="G332">
        <f t="shared" ca="1" si="28"/>
        <v>0</v>
      </c>
      <c r="H332">
        <f t="shared" ca="1" si="28"/>
        <v>0</v>
      </c>
      <c r="I332">
        <f t="shared" ca="1" si="28"/>
        <v>0</v>
      </c>
      <c r="J332">
        <f t="shared" ca="1" si="28"/>
        <v>0</v>
      </c>
      <c r="K332">
        <f t="shared" ca="1" si="28"/>
        <v>0</v>
      </c>
      <c r="L332">
        <f t="shared" ca="1" si="28"/>
        <v>0</v>
      </c>
      <c r="M332">
        <f t="shared" ca="1" si="28"/>
        <v>0</v>
      </c>
      <c r="N332" s="34">
        <f t="shared" ca="1" si="28"/>
        <v>0</v>
      </c>
      <c r="O332" s="34">
        <f t="shared" ca="1" si="28"/>
        <v>0</v>
      </c>
      <c r="P332" s="34">
        <f t="shared" ca="1" si="28"/>
        <v>0</v>
      </c>
      <c r="Q332">
        <f t="shared" ca="1" si="28"/>
        <v>0</v>
      </c>
      <c r="R332">
        <f t="shared" ca="1" si="28"/>
        <v>0</v>
      </c>
      <c r="S332" s="34">
        <f t="shared" ca="1" si="26"/>
        <v>0</v>
      </c>
      <c r="T332">
        <f t="shared" ca="1" si="26"/>
        <v>0</v>
      </c>
    </row>
    <row r="333" spans="6:20">
      <c r="F333">
        <f t="shared" ca="1" si="27"/>
        <v>0</v>
      </c>
      <c r="G333">
        <f t="shared" ca="1" si="28"/>
        <v>0</v>
      </c>
      <c r="H333">
        <f t="shared" ca="1" si="28"/>
        <v>0</v>
      </c>
      <c r="I333">
        <f t="shared" ca="1" si="28"/>
        <v>0</v>
      </c>
      <c r="J333">
        <f t="shared" ca="1" si="28"/>
        <v>0</v>
      </c>
      <c r="K333">
        <f t="shared" ca="1" si="28"/>
        <v>0</v>
      </c>
      <c r="L333">
        <f t="shared" ca="1" si="28"/>
        <v>0</v>
      </c>
      <c r="M333">
        <f t="shared" ca="1" si="28"/>
        <v>0</v>
      </c>
      <c r="N333" s="34">
        <f t="shared" ca="1" si="28"/>
        <v>0</v>
      </c>
      <c r="O333" s="34">
        <f t="shared" ca="1" si="28"/>
        <v>0</v>
      </c>
      <c r="P333" s="34">
        <f t="shared" ca="1" si="28"/>
        <v>0</v>
      </c>
      <c r="Q333">
        <f t="shared" ca="1" si="28"/>
        <v>0</v>
      </c>
      <c r="R333">
        <f t="shared" ca="1" si="28"/>
        <v>0</v>
      </c>
      <c r="S333" s="34">
        <f t="shared" ca="1" si="26"/>
        <v>0</v>
      </c>
      <c r="T333">
        <f t="shared" ca="1" si="26"/>
        <v>0</v>
      </c>
    </row>
    <row r="334" spans="6:20">
      <c r="F334">
        <f t="shared" ca="1" si="27"/>
        <v>0</v>
      </c>
      <c r="G334">
        <f t="shared" ca="1" si="28"/>
        <v>0</v>
      </c>
      <c r="H334">
        <f t="shared" ca="1" si="28"/>
        <v>0</v>
      </c>
      <c r="I334">
        <f t="shared" ca="1" si="28"/>
        <v>0</v>
      </c>
      <c r="J334">
        <f t="shared" ca="1" si="28"/>
        <v>0</v>
      </c>
      <c r="K334">
        <f t="shared" ca="1" si="28"/>
        <v>0</v>
      </c>
      <c r="L334">
        <f t="shared" ca="1" si="28"/>
        <v>0</v>
      </c>
      <c r="M334">
        <f t="shared" ca="1" si="28"/>
        <v>0</v>
      </c>
      <c r="N334" s="34">
        <f t="shared" ca="1" si="28"/>
        <v>0</v>
      </c>
      <c r="O334" s="34">
        <f t="shared" ca="1" si="28"/>
        <v>0</v>
      </c>
      <c r="P334" s="34">
        <f t="shared" ca="1" si="28"/>
        <v>0</v>
      </c>
      <c r="Q334">
        <f t="shared" ca="1" si="28"/>
        <v>0</v>
      </c>
      <c r="R334">
        <f t="shared" ca="1" si="28"/>
        <v>0</v>
      </c>
      <c r="S334" s="34">
        <f t="shared" ca="1" si="26"/>
        <v>0</v>
      </c>
      <c r="T334">
        <f t="shared" ca="1" si="26"/>
        <v>0</v>
      </c>
    </row>
    <row r="335" spans="6:20">
      <c r="F335">
        <f t="shared" ca="1" si="27"/>
        <v>0</v>
      </c>
      <c r="G335">
        <f t="shared" ca="1" si="28"/>
        <v>0</v>
      </c>
      <c r="H335">
        <f t="shared" ca="1" si="28"/>
        <v>0</v>
      </c>
      <c r="I335">
        <f t="shared" ca="1" si="28"/>
        <v>0</v>
      </c>
      <c r="J335">
        <f t="shared" ca="1" si="28"/>
        <v>0</v>
      </c>
      <c r="K335">
        <f t="shared" ca="1" si="28"/>
        <v>0</v>
      </c>
      <c r="L335">
        <f t="shared" ca="1" si="28"/>
        <v>0</v>
      </c>
      <c r="M335">
        <f t="shared" ca="1" si="28"/>
        <v>0</v>
      </c>
      <c r="N335" s="34">
        <f t="shared" ca="1" si="28"/>
        <v>0</v>
      </c>
      <c r="O335" s="34">
        <f t="shared" ca="1" si="28"/>
        <v>0</v>
      </c>
      <c r="P335" s="34">
        <f t="shared" ca="1" si="28"/>
        <v>0</v>
      </c>
      <c r="Q335">
        <f t="shared" ca="1" si="28"/>
        <v>0</v>
      </c>
      <c r="R335">
        <f t="shared" ca="1" si="28"/>
        <v>0</v>
      </c>
      <c r="S335" s="34">
        <f t="shared" ca="1" si="26"/>
        <v>0</v>
      </c>
      <c r="T335">
        <f t="shared" ca="1" si="26"/>
        <v>0</v>
      </c>
    </row>
    <row r="336" spans="6:20">
      <c r="F336">
        <f t="shared" ca="1" si="27"/>
        <v>0</v>
      </c>
      <c r="G336">
        <f t="shared" ca="1" si="28"/>
        <v>0</v>
      </c>
      <c r="H336">
        <f t="shared" ca="1" si="28"/>
        <v>0</v>
      </c>
      <c r="I336">
        <f t="shared" ca="1" si="28"/>
        <v>0</v>
      </c>
      <c r="J336">
        <f t="shared" ca="1" si="28"/>
        <v>0</v>
      </c>
      <c r="K336">
        <f t="shared" ca="1" si="28"/>
        <v>0</v>
      </c>
      <c r="L336">
        <f t="shared" ca="1" si="28"/>
        <v>0</v>
      </c>
      <c r="M336">
        <f t="shared" ca="1" si="28"/>
        <v>0</v>
      </c>
      <c r="N336" s="34">
        <f t="shared" ca="1" si="28"/>
        <v>0</v>
      </c>
      <c r="O336" s="34">
        <f t="shared" ca="1" si="28"/>
        <v>0</v>
      </c>
      <c r="P336" s="34">
        <f t="shared" ca="1" si="28"/>
        <v>0</v>
      </c>
      <c r="Q336">
        <f t="shared" ca="1" si="28"/>
        <v>0</v>
      </c>
      <c r="R336">
        <f t="shared" ca="1" si="28"/>
        <v>0</v>
      </c>
      <c r="S336" s="34">
        <f t="shared" ca="1" si="26"/>
        <v>0</v>
      </c>
      <c r="T336">
        <f t="shared" ca="1" si="26"/>
        <v>0</v>
      </c>
    </row>
    <row r="337" spans="6:20">
      <c r="F337">
        <f t="shared" ca="1" si="27"/>
        <v>0</v>
      </c>
      <c r="G337">
        <f t="shared" ca="1" si="28"/>
        <v>0</v>
      </c>
      <c r="H337">
        <f t="shared" ca="1" si="28"/>
        <v>0</v>
      </c>
      <c r="I337">
        <f t="shared" ca="1" si="28"/>
        <v>0</v>
      </c>
      <c r="J337">
        <f t="shared" ca="1" si="28"/>
        <v>0</v>
      </c>
      <c r="K337">
        <f t="shared" ca="1" si="28"/>
        <v>0</v>
      </c>
      <c r="L337">
        <f t="shared" ca="1" si="28"/>
        <v>0</v>
      </c>
      <c r="M337">
        <f t="shared" ca="1" si="28"/>
        <v>0</v>
      </c>
      <c r="N337" s="34">
        <f t="shared" ca="1" si="28"/>
        <v>0</v>
      </c>
      <c r="O337" s="34">
        <f t="shared" ca="1" si="28"/>
        <v>0</v>
      </c>
      <c r="P337" s="34">
        <f t="shared" ca="1" si="28"/>
        <v>0</v>
      </c>
      <c r="Q337">
        <f t="shared" ca="1" si="28"/>
        <v>0</v>
      </c>
      <c r="R337">
        <f t="shared" ca="1" si="28"/>
        <v>0</v>
      </c>
      <c r="S337" s="34">
        <f t="shared" ca="1" si="26"/>
        <v>0</v>
      </c>
      <c r="T337">
        <f t="shared" ca="1" si="26"/>
        <v>0</v>
      </c>
    </row>
    <row r="338" spans="6:20">
      <c r="F338">
        <f t="shared" ca="1" si="27"/>
        <v>0</v>
      </c>
      <c r="G338">
        <f t="shared" ca="1" si="28"/>
        <v>0</v>
      </c>
      <c r="H338">
        <f t="shared" ca="1" si="28"/>
        <v>0</v>
      </c>
      <c r="I338">
        <f t="shared" ca="1" si="28"/>
        <v>0</v>
      </c>
      <c r="J338">
        <f t="shared" ca="1" si="28"/>
        <v>0</v>
      </c>
      <c r="K338">
        <f t="shared" ca="1" si="28"/>
        <v>0</v>
      </c>
      <c r="L338">
        <f t="shared" ca="1" si="28"/>
        <v>0</v>
      </c>
      <c r="M338">
        <f t="shared" ca="1" si="28"/>
        <v>0</v>
      </c>
      <c r="N338" s="34">
        <f t="shared" ca="1" si="28"/>
        <v>0</v>
      </c>
      <c r="O338" s="34">
        <f t="shared" ca="1" si="28"/>
        <v>0</v>
      </c>
      <c r="P338" s="34">
        <f t="shared" ca="1" si="28"/>
        <v>0</v>
      </c>
      <c r="Q338">
        <f t="shared" ca="1" si="28"/>
        <v>0</v>
      </c>
      <c r="R338">
        <f t="shared" ca="1" si="28"/>
        <v>0</v>
      </c>
      <c r="S338" s="34">
        <f t="shared" ca="1" si="26"/>
        <v>0</v>
      </c>
      <c r="T338">
        <f t="shared" ca="1" si="26"/>
        <v>0</v>
      </c>
    </row>
    <row r="339" spans="6:20">
      <c r="F339">
        <f t="shared" ca="1" si="27"/>
        <v>0</v>
      </c>
      <c r="G339">
        <f t="shared" ca="1" si="28"/>
        <v>0</v>
      </c>
      <c r="H339">
        <f t="shared" ca="1" si="28"/>
        <v>0</v>
      </c>
      <c r="I339">
        <f t="shared" ca="1" si="28"/>
        <v>0</v>
      </c>
      <c r="J339">
        <f t="shared" ca="1" si="28"/>
        <v>0</v>
      </c>
      <c r="K339">
        <f t="shared" ca="1" si="28"/>
        <v>0</v>
      </c>
      <c r="L339">
        <f t="shared" ca="1" si="28"/>
        <v>0</v>
      </c>
      <c r="M339">
        <f t="shared" ca="1" si="28"/>
        <v>0</v>
      </c>
      <c r="N339" s="34">
        <f t="shared" ca="1" si="28"/>
        <v>0</v>
      </c>
      <c r="O339" s="34">
        <f t="shared" ca="1" si="28"/>
        <v>0</v>
      </c>
      <c r="P339" s="34">
        <f t="shared" ca="1" si="28"/>
        <v>0</v>
      </c>
      <c r="Q339">
        <f t="shared" ca="1" si="28"/>
        <v>0</v>
      </c>
      <c r="R339">
        <f t="shared" ca="1" si="28"/>
        <v>0</v>
      </c>
      <c r="S339" s="34">
        <f t="shared" ca="1" si="26"/>
        <v>0</v>
      </c>
      <c r="T339">
        <f t="shared" ca="1" si="26"/>
        <v>0</v>
      </c>
    </row>
    <row r="340" spans="6:20">
      <c r="F340">
        <f t="shared" ca="1" si="27"/>
        <v>0</v>
      </c>
      <c r="G340">
        <f t="shared" ca="1" si="28"/>
        <v>0</v>
      </c>
      <c r="H340">
        <f t="shared" ca="1" si="28"/>
        <v>0</v>
      </c>
      <c r="I340">
        <f t="shared" ca="1" si="28"/>
        <v>0</v>
      </c>
      <c r="J340">
        <f t="shared" ca="1" si="28"/>
        <v>0</v>
      </c>
      <c r="K340">
        <f t="shared" ca="1" si="28"/>
        <v>0</v>
      </c>
      <c r="L340">
        <f t="shared" ca="1" si="28"/>
        <v>0</v>
      </c>
      <c r="M340">
        <f t="shared" ca="1" si="28"/>
        <v>0</v>
      </c>
      <c r="N340" s="34">
        <f t="shared" ca="1" si="28"/>
        <v>0</v>
      </c>
      <c r="O340" s="34">
        <f t="shared" ca="1" si="28"/>
        <v>0</v>
      </c>
      <c r="P340" s="34">
        <f t="shared" ca="1" si="28"/>
        <v>0</v>
      </c>
      <c r="Q340">
        <f t="shared" ca="1" si="28"/>
        <v>0</v>
      </c>
      <c r="R340">
        <f t="shared" ca="1" si="28"/>
        <v>0</v>
      </c>
      <c r="S340" s="34">
        <f t="shared" ca="1" si="26"/>
        <v>0</v>
      </c>
      <c r="T340">
        <f t="shared" ca="1" si="26"/>
        <v>0</v>
      </c>
    </row>
    <row r="341" spans="6:20">
      <c r="F341">
        <f t="shared" ca="1" si="27"/>
        <v>0</v>
      </c>
      <c r="G341">
        <f t="shared" ca="1" si="28"/>
        <v>0</v>
      </c>
      <c r="H341">
        <f t="shared" ca="1" si="28"/>
        <v>0</v>
      </c>
      <c r="I341">
        <f t="shared" ca="1" si="28"/>
        <v>0</v>
      </c>
      <c r="J341">
        <f t="shared" ca="1" si="28"/>
        <v>0</v>
      </c>
      <c r="K341">
        <f t="shared" ca="1" si="28"/>
        <v>0</v>
      </c>
      <c r="L341">
        <f t="shared" ca="1" si="28"/>
        <v>0</v>
      </c>
      <c r="M341">
        <f t="shared" ca="1" si="28"/>
        <v>0</v>
      </c>
      <c r="N341" s="34">
        <f t="shared" ca="1" si="28"/>
        <v>0</v>
      </c>
      <c r="O341" s="34">
        <f t="shared" ca="1" si="28"/>
        <v>0</v>
      </c>
      <c r="P341" s="34">
        <f t="shared" ca="1" si="28"/>
        <v>0</v>
      </c>
      <c r="Q341">
        <f t="shared" ca="1" si="28"/>
        <v>0</v>
      </c>
      <c r="R341">
        <f t="shared" ca="1" si="28"/>
        <v>0</v>
      </c>
      <c r="S341" s="34">
        <f t="shared" ca="1" si="26"/>
        <v>0</v>
      </c>
      <c r="T341">
        <f t="shared" ca="1" si="26"/>
        <v>0</v>
      </c>
    </row>
    <row r="342" spans="6:20">
      <c r="F342">
        <f t="shared" ca="1" si="27"/>
        <v>0</v>
      </c>
      <c r="G342">
        <f t="shared" ca="1" si="28"/>
        <v>0</v>
      </c>
      <c r="H342">
        <f t="shared" ca="1" si="28"/>
        <v>0</v>
      </c>
      <c r="I342">
        <f t="shared" ca="1" si="28"/>
        <v>0</v>
      </c>
      <c r="J342">
        <f t="shared" ca="1" si="28"/>
        <v>0</v>
      </c>
      <c r="K342">
        <f t="shared" ca="1" si="28"/>
        <v>0</v>
      </c>
      <c r="L342">
        <f t="shared" ca="1" si="28"/>
        <v>0</v>
      </c>
      <c r="M342">
        <f t="shared" ca="1" si="28"/>
        <v>0</v>
      </c>
      <c r="N342" s="34">
        <f t="shared" ca="1" si="28"/>
        <v>0</v>
      </c>
      <c r="O342" s="34">
        <f t="shared" ca="1" si="28"/>
        <v>0</v>
      </c>
      <c r="P342" s="34">
        <f t="shared" ca="1" si="28"/>
        <v>0</v>
      </c>
      <c r="Q342">
        <f t="shared" ca="1" si="28"/>
        <v>0</v>
      </c>
      <c r="R342">
        <f t="shared" ca="1" si="28"/>
        <v>0</v>
      </c>
      <c r="S342" s="34">
        <f t="shared" ca="1" si="26"/>
        <v>0</v>
      </c>
      <c r="T342">
        <f t="shared" ca="1" si="26"/>
        <v>0</v>
      </c>
    </row>
    <row r="343" spans="6:20">
      <c r="F343">
        <f t="shared" ca="1" si="27"/>
        <v>0</v>
      </c>
      <c r="G343">
        <f t="shared" ca="1" si="28"/>
        <v>0</v>
      </c>
      <c r="H343">
        <f t="shared" ca="1" si="28"/>
        <v>0</v>
      </c>
      <c r="I343">
        <f t="shared" ca="1" si="28"/>
        <v>0</v>
      </c>
      <c r="J343">
        <f t="shared" ca="1" si="28"/>
        <v>0</v>
      </c>
      <c r="K343">
        <f t="shared" ca="1" si="28"/>
        <v>0</v>
      </c>
      <c r="L343">
        <f t="shared" ca="1" si="28"/>
        <v>0</v>
      </c>
      <c r="M343">
        <f t="shared" ca="1" si="28"/>
        <v>0</v>
      </c>
      <c r="N343" s="34">
        <f t="shared" ca="1" si="28"/>
        <v>0</v>
      </c>
      <c r="O343" s="34">
        <f t="shared" ca="1" si="28"/>
        <v>0</v>
      </c>
      <c r="P343" s="34">
        <f t="shared" ca="1" si="28"/>
        <v>0</v>
      </c>
      <c r="Q343">
        <f t="shared" ca="1" si="28"/>
        <v>0</v>
      </c>
      <c r="R343">
        <f t="shared" ca="1" si="28"/>
        <v>0</v>
      </c>
      <c r="S343" s="34">
        <f t="shared" ca="1" si="26"/>
        <v>0</v>
      </c>
      <c r="T343">
        <f t="shared" ca="1" si="26"/>
        <v>0</v>
      </c>
    </row>
    <row r="344" spans="6:20">
      <c r="F344">
        <f t="shared" ca="1" si="27"/>
        <v>0</v>
      </c>
      <c r="G344">
        <f t="shared" ca="1" si="28"/>
        <v>0</v>
      </c>
      <c r="H344">
        <f t="shared" ca="1" si="28"/>
        <v>0</v>
      </c>
      <c r="I344">
        <f t="shared" ca="1" si="28"/>
        <v>0</v>
      </c>
      <c r="J344">
        <f t="shared" ca="1" si="28"/>
        <v>0</v>
      </c>
      <c r="K344">
        <f t="shared" ca="1" si="28"/>
        <v>0</v>
      </c>
      <c r="L344">
        <f t="shared" ca="1" si="28"/>
        <v>0</v>
      </c>
      <c r="M344">
        <f t="shared" ca="1" si="28"/>
        <v>0</v>
      </c>
      <c r="N344" s="34">
        <f t="shared" ca="1" si="28"/>
        <v>0</v>
      </c>
      <c r="O344" s="34">
        <f t="shared" ca="1" si="28"/>
        <v>0</v>
      </c>
      <c r="P344" s="34">
        <f t="shared" ca="1" si="28"/>
        <v>0</v>
      </c>
      <c r="Q344">
        <f t="shared" ca="1" si="28"/>
        <v>0</v>
      </c>
      <c r="R344">
        <f t="shared" ca="1" si="28"/>
        <v>0</v>
      </c>
      <c r="S344" s="34">
        <f t="shared" ca="1" si="26"/>
        <v>0</v>
      </c>
      <c r="T344">
        <f t="shared" ca="1" si="26"/>
        <v>0</v>
      </c>
    </row>
    <row r="345" spans="6:20">
      <c r="F345">
        <f t="shared" ca="1" si="27"/>
        <v>0</v>
      </c>
      <c r="G345">
        <f t="shared" ca="1" si="28"/>
        <v>0</v>
      </c>
      <c r="H345">
        <f t="shared" ca="1" si="28"/>
        <v>0</v>
      </c>
      <c r="I345">
        <f t="shared" ca="1" si="28"/>
        <v>0</v>
      </c>
      <c r="J345">
        <f t="shared" ca="1" si="28"/>
        <v>0</v>
      </c>
      <c r="K345">
        <f t="shared" ca="1" si="28"/>
        <v>0</v>
      </c>
      <c r="L345">
        <f t="shared" ca="1" si="28"/>
        <v>0</v>
      </c>
      <c r="M345">
        <f t="shared" ca="1" si="28"/>
        <v>0</v>
      </c>
      <c r="N345" s="34">
        <f t="shared" ca="1" si="28"/>
        <v>0</v>
      </c>
      <c r="O345" s="34">
        <f t="shared" ca="1" si="28"/>
        <v>0</v>
      </c>
      <c r="P345" s="34">
        <f t="shared" ca="1" si="28"/>
        <v>0</v>
      </c>
      <c r="Q345">
        <f t="shared" ca="1" si="28"/>
        <v>0</v>
      </c>
      <c r="R345">
        <f t="shared" ca="1" si="28"/>
        <v>0</v>
      </c>
      <c r="S345" s="34">
        <f t="shared" ca="1" si="26"/>
        <v>0</v>
      </c>
      <c r="T345">
        <f t="shared" ca="1" si="26"/>
        <v>0</v>
      </c>
    </row>
    <row r="346" spans="6:20">
      <c r="F346">
        <f t="shared" ca="1" si="27"/>
        <v>0</v>
      </c>
      <c r="G346">
        <f t="shared" ca="1" si="28"/>
        <v>0</v>
      </c>
      <c r="H346">
        <f t="shared" ca="1" si="28"/>
        <v>0</v>
      </c>
      <c r="I346">
        <f t="shared" ca="1" si="28"/>
        <v>0</v>
      </c>
      <c r="J346">
        <f t="shared" ca="1" si="28"/>
        <v>0</v>
      </c>
      <c r="K346">
        <f t="shared" ca="1" si="28"/>
        <v>0</v>
      </c>
      <c r="L346">
        <f t="shared" ca="1" si="28"/>
        <v>0</v>
      </c>
      <c r="M346">
        <f t="shared" ca="1" si="28"/>
        <v>0</v>
      </c>
      <c r="N346" s="34">
        <f t="shared" ca="1" si="28"/>
        <v>0</v>
      </c>
      <c r="O346" s="34">
        <f t="shared" ca="1" si="28"/>
        <v>0</v>
      </c>
      <c r="P346" s="34">
        <f t="shared" ca="1" si="28"/>
        <v>0</v>
      </c>
      <c r="Q346">
        <f t="shared" ca="1" si="28"/>
        <v>0</v>
      </c>
      <c r="R346">
        <f t="shared" ca="1" si="28"/>
        <v>0</v>
      </c>
      <c r="S346" s="34">
        <f t="shared" ca="1" si="26"/>
        <v>0</v>
      </c>
      <c r="T346">
        <f t="shared" ca="1" si="26"/>
        <v>0</v>
      </c>
    </row>
    <row r="347" spans="6:20">
      <c r="F347">
        <f t="shared" ca="1" si="27"/>
        <v>0</v>
      </c>
      <c r="G347">
        <f t="shared" ca="1" si="28"/>
        <v>0</v>
      </c>
      <c r="H347">
        <f t="shared" ca="1" si="28"/>
        <v>0</v>
      </c>
      <c r="I347">
        <f t="shared" ca="1" si="28"/>
        <v>0</v>
      </c>
      <c r="J347">
        <f t="shared" ca="1" si="28"/>
        <v>0</v>
      </c>
      <c r="K347">
        <f t="shared" ca="1" si="28"/>
        <v>0</v>
      </c>
      <c r="L347">
        <f t="shared" ca="1" si="28"/>
        <v>0</v>
      </c>
      <c r="M347">
        <f t="shared" ca="1" si="28"/>
        <v>0</v>
      </c>
      <c r="N347" s="34">
        <f t="shared" ca="1" si="28"/>
        <v>0</v>
      </c>
      <c r="O347" s="34">
        <f t="shared" ca="1" si="28"/>
        <v>0</v>
      </c>
      <c r="P347" s="34">
        <f t="shared" ca="1" si="28"/>
        <v>0</v>
      </c>
      <c r="Q347">
        <f t="shared" ca="1" si="28"/>
        <v>0</v>
      </c>
      <c r="R347">
        <f t="shared" ca="1" si="28"/>
        <v>0</v>
      </c>
      <c r="S347" s="34">
        <f t="shared" ca="1" si="26"/>
        <v>0</v>
      </c>
      <c r="T347">
        <f t="shared" ca="1" si="26"/>
        <v>0</v>
      </c>
    </row>
    <row r="348" spans="6:20">
      <c r="F348">
        <f t="shared" ca="1" si="27"/>
        <v>0</v>
      </c>
      <c r="G348">
        <f t="shared" ca="1" si="28"/>
        <v>0</v>
      </c>
      <c r="H348">
        <f t="shared" ca="1" si="28"/>
        <v>0</v>
      </c>
      <c r="I348">
        <f t="shared" ca="1" si="28"/>
        <v>0</v>
      </c>
      <c r="J348">
        <f t="shared" ca="1" si="28"/>
        <v>0</v>
      </c>
      <c r="K348">
        <f t="shared" ca="1" si="28"/>
        <v>0</v>
      </c>
      <c r="L348">
        <f t="shared" ref="G348:R369" ca="1" si="29">OFFSET($A$1,$D$4+COLUMN()-$D$6+$D$2*(ROW()-$D$8),0)</f>
        <v>0</v>
      </c>
      <c r="M348">
        <f t="shared" ca="1" si="29"/>
        <v>0</v>
      </c>
      <c r="N348" s="34">
        <f t="shared" ca="1" si="29"/>
        <v>0</v>
      </c>
      <c r="O348" s="34">
        <f t="shared" ca="1" si="29"/>
        <v>0</v>
      </c>
      <c r="P348" s="34">
        <f t="shared" ca="1" si="29"/>
        <v>0</v>
      </c>
      <c r="Q348">
        <f t="shared" ca="1" si="29"/>
        <v>0</v>
      </c>
      <c r="R348">
        <f t="shared" ca="1" si="28"/>
        <v>0</v>
      </c>
      <c r="S348" s="34">
        <f t="shared" ca="1" si="26"/>
        <v>0</v>
      </c>
      <c r="T348">
        <f t="shared" ca="1" si="26"/>
        <v>0</v>
      </c>
    </row>
    <row r="349" spans="6:20">
      <c r="F349">
        <f t="shared" ca="1" si="27"/>
        <v>0</v>
      </c>
      <c r="G349">
        <f t="shared" ca="1" si="29"/>
        <v>0</v>
      </c>
      <c r="H349">
        <f t="shared" ca="1" si="29"/>
        <v>0</v>
      </c>
      <c r="I349">
        <f t="shared" ca="1" si="29"/>
        <v>0</v>
      </c>
      <c r="J349">
        <f t="shared" ca="1" si="29"/>
        <v>0</v>
      </c>
      <c r="K349">
        <f t="shared" ca="1" si="29"/>
        <v>0</v>
      </c>
      <c r="L349">
        <f t="shared" ca="1" si="29"/>
        <v>0</v>
      </c>
      <c r="M349">
        <f t="shared" ca="1" si="29"/>
        <v>0</v>
      </c>
      <c r="N349" s="34">
        <f t="shared" ca="1" si="29"/>
        <v>0</v>
      </c>
      <c r="O349" s="34">
        <f t="shared" ca="1" si="29"/>
        <v>0</v>
      </c>
      <c r="P349" s="34">
        <f t="shared" ca="1" si="29"/>
        <v>0</v>
      </c>
      <c r="Q349">
        <f t="shared" ca="1" si="29"/>
        <v>0</v>
      </c>
      <c r="R349">
        <f t="shared" ca="1" si="29"/>
        <v>0</v>
      </c>
      <c r="S349" s="34">
        <f t="shared" ca="1" si="26"/>
        <v>0</v>
      </c>
      <c r="T349">
        <f t="shared" ca="1" si="26"/>
        <v>0</v>
      </c>
    </row>
    <row r="350" spans="6:20">
      <c r="F350">
        <f t="shared" ca="1" si="27"/>
        <v>0</v>
      </c>
      <c r="G350">
        <f t="shared" ca="1" si="29"/>
        <v>0</v>
      </c>
      <c r="H350">
        <f t="shared" ca="1" si="29"/>
        <v>0</v>
      </c>
      <c r="I350">
        <f t="shared" ca="1" si="29"/>
        <v>0</v>
      </c>
      <c r="J350">
        <f t="shared" ca="1" si="29"/>
        <v>0</v>
      </c>
      <c r="K350">
        <f t="shared" ca="1" si="29"/>
        <v>0</v>
      </c>
      <c r="L350">
        <f t="shared" ca="1" si="29"/>
        <v>0</v>
      </c>
      <c r="M350">
        <f t="shared" ca="1" si="29"/>
        <v>0</v>
      </c>
      <c r="N350" s="34">
        <f t="shared" ca="1" si="29"/>
        <v>0</v>
      </c>
      <c r="O350" s="34">
        <f t="shared" ca="1" si="29"/>
        <v>0</v>
      </c>
      <c r="P350" s="34">
        <f t="shared" ca="1" si="29"/>
        <v>0</v>
      </c>
      <c r="Q350">
        <f t="shared" ca="1" si="29"/>
        <v>0</v>
      </c>
      <c r="R350">
        <f t="shared" ca="1" si="29"/>
        <v>0</v>
      </c>
      <c r="S350" s="34">
        <f t="shared" ca="1" si="26"/>
        <v>0</v>
      </c>
      <c r="T350">
        <f t="shared" ca="1" si="26"/>
        <v>0</v>
      </c>
    </row>
    <row r="351" spans="6:20">
      <c r="F351">
        <f t="shared" ca="1" si="27"/>
        <v>0</v>
      </c>
      <c r="G351">
        <f t="shared" ca="1" si="29"/>
        <v>0</v>
      </c>
      <c r="H351">
        <f t="shared" ca="1" si="29"/>
        <v>0</v>
      </c>
      <c r="I351">
        <f t="shared" ca="1" si="29"/>
        <v>0</v>
      </c>
      <c r="J351">
        <f t="shared" ca="1" si="29"/>
        <v>0</v>
      </c>
      <c r="K351">
        <f t="shared" ca="1" si="29"/>
        <v>0</v>
      </c>
      <c r="L351">
        <f t="shared" ca="1" si="29"/>
        <v>0</v>
      </c>
      <c r="M351">
        <f t="shared" ca="1" si="29"/>
        <v>0</v>
      </c>
      <c r="N351" s="34">
        <f t="shared" ca="1" si="29"/>
        <v>0</v>
      </c>
      <c r="O351" s="34">
        <f t="shared" ca="1" si="29"/>
        <v>0</v>
      </c>
      <c r="P351" s="34">
        <f t="shared" ca="1" si="29"/>
        <v>0</v>
      </c>
      <c r="Q351">
        <f t="shared" ca="1" si="29"/>
        <v>0</v>
      </c>
      <c r="R351">
        <f t="shared" ca="1" si="29"/>
        <v>0</v>
      </c>
      <c r="S351" s="34">
        <f t="shared" ca="1" si="26"/>
        <v>0</v>
      </c>
      <c r="T351">
        <f t="shared" ca="1" si="26"/>
        <v>0</v>
      </c>
    </row>
    <row r="352" spans="6:20">
      <c r="F352">
        <f t="shared" ca="1" si="27"/>
        <v>0</v>
      </c>
      <c r="G352">
        <f t="shared" ca="1" si="29"/>
        <v>0</v>
      </c>
      <c r="H352">
        <f t="shared" ca="1" si="29"/>
        <v>0</v>
      </c>
      <c r="I352">
        <f t="shared" ca="1" si="29"/>
        <v>0</v>
      </c>
      <c r="J352">
        <f t="shared" ca="1" si="29"/>
        <v>0</v>
      </c>
      <c r="K352">
        <f t="shared" ca="1" si="29"/>
        <v>0</v>
      </c>
      <c r="L352">
        <f t="shared" ca="1" si="29"/>
        <v>0</v>
      </c>
      <c r="M352">
        <f t="shared" ca="1" si="29"/>
        <v>0</v>
      </c>
      <c r="N352" s="34">
        <f t="shared" ca="1" si="29"/>
        <v>0</v>
      </c>
      <c r="O352" s="34">
        <f t="shared" ca="1" si="29"/>
        <v>0</v>
      </c>
      <c r="P352" s="34">
        <f t="shared" ca="1" si="29"/>
        <v>0</v>
      </c>
      <c r="Q352">
        <f t="shared" ca="1" si="29"/>
        <v>0</v>
      </c>
      <c r="R352">
        <f t="shared" ca="1" si="29"/>
        <v>0</v>
      </c>
      <c r="S352" s="34">
        <f t="shared" ca="1" si="26"/>
        <v>0</v>
      </c>
      <c r="T352">
        <f t="shared" ca="1" si="26"/>
        <v>0</v>
      </c>
    </row>
    <row r="353" spans="6:20">
      <c r="F353">
        <f t="shared" ca="1" si="27"/>
        <v>0</v>
      </c>
      <c r="G353">
        <f t="shared" ca="1" si="29"/>
        <v>0</v>
      </c>
      <c r="H353">
        <f t="shared" ca="1" si="29"/>
        <v>0</v>
      </c>
      <c r="I353">
        <f t="shared" ca="1" si="29"/>
        <v>0</v>
      </c>
      <c r="J353">
        <f t="shared" ca="1" si="29"/>
        <v>0</v>
      </c>
      <c r="K353">
        <f t="shared" ca="1" si="29"/>
        <v>0</v>
      </c>
      <c r="L353">
        <f t="shared" ca="1" si="29"/>
        <v>0</v>
      </c>
      <c r="M353">
        <f t="shared" ca="1" si="29"/>
        <v>0</v>
      </c>
      <c r="N353" s="34">
        <f t="shared" ca="1" si="29"/>
        <v>0</v>
      </c>
      <c r="O353" s="34">
        <f t="shared" ca="1" si="29"/>
        <v>0</v>
      </c>
      <c r="P353" s="34">
        <f t="shared" ca="1" si="29"/>
        <v>0</v>
      </c>
      <c r="Q353">
        <f t="shared" ca="1" si="29"/>
        <v>0</v>
      </c>
      <c r="R353">
        <f t="shared" ca="1" si="29"/>
        <v>0</v>
      </c>
      <c r="S353" s="34">
        <f t="shared" ca="1" si="26"/>
        <v>0</v>
      </c>
      <c r="T353">
        <f t="shared" ca="1" si="26"/>
        <v>0</v>
      </c>
    </row>
    <row r="354" spans="6:20">
      <c r="F354">
        <f t="shared" ca="1" si="27"/>
        <v>0</v>
      </c>
      <c r="G354">
        <f t="shared" ca="1" si="29"/>
        <v>0</v>
      </c>
      <c r="H354">
        <f t="shared" ca="1" si="29"/>
        <v>0</v>
      </c>
      <c r="I354">
        <f t="shared" ca="1" si="29"/>
        <v>0</v>
      </c>
      <c r="J354">
        <f t="shared" ca="1" si="29"/>
        <v>0</v>
      </c>
      <c r="K354">
        <f t="shared" ca="1" si="29"/>
        <v>0</v>
      </c>
      <c r="L354">
        <f t="shared" ca="1" si="29"/>
        <v>0</v>
      </c>
      <c r="M354">
        <f t="shared" ca="1" si="29"/>
        <v>0</v>
      </c>
      <c r="N354" s="34">
        <f t="shared" ca="1" si="29"/>
        <v>0</v>
      </c>
      <c r="O354" s="34">
        <f t="shared" ca="1" si="29"/>
        <v>0</v>
      </c>
      <c r="P354" s="34">
        <f t="shared" ca="1" si="29"/>
        <v>0</v>
      </c>
      <c r="Q354">
        <f t="shared" ca="1" si="29"/>
        <v>0</v>
      </c>
      <c r="R354">
        <f t="shared" ca="1" si="29"/>
        <v>0</v>
      </c>
      <c r="S354" s="34">
        <f t="shared" ca="1" si="26"/>
        <v>0</v>
      </c>
      <c r="T354">
        <f t="shared" ca="1" si="26"/>
        <v>0</v>
      </c>
    </row>
    <row r="355" spans="6:20">
      <c r="F355">
        <f t="shared" ca="1" si="27"/>
        <v>0</v>
      </c>
      <c r="G355">
        <f t="shared" ca="1" si="29"/>
        <v>0</v>
      </c>
      <c r="H355">
        <f t="shared" ca="1" si="29"/>
        <v>0</v>
      </c>
      <c r="I355">
        <f t="shared" ca="1" si="29"/>
        <v>0</v>
      </c>
      <c r="J355">
        <f t="shared" ca="1" si="29"/>
        <v>0</v>
      </c>
      <c r="K355">
        <f t="shared" ca="1" si="29"/>
        <v>0</v>
      </c>
      <c r="L355">
        <f t="shared" ca="1" si="29"/>
        <v>0</v>
      </c>
      <c r="M355">
        <f t="shared" ca="1" si="29"/>
        <v>0</v>
      </c>
      <c r="N355" s="34">
        <f t="shared" ca="1" si="29"/>
        <v>0</v>
      </c>
      <c r="O355" s="34">
        <f t="shared" ca="1" si="29"/>
        <v>0</v>
      </c>
      <c r="P355" s="34">
        <f t="shared" ca="1" si="29"/>
        <v>0</v>
      </c>
      <c r="Q355">
        <f t="shared" ca="1" si="29"/>
        <v>0</v>
      </c>
      <c r="R355">
        <f t="shared" ca="1" si="29"/>
        <v>0</v>
      </c>
      <c r="S355" s="34">
        <f t="shared" ca="1" si="26"/>
        <v>0</v>
      </c>
      <c r="T355">
        <f t="shared" ca="1" si="26"/>
        <v>0</v>
      </c>
    </row>
    <row r="356" spans="6:20">
      <c r="F356">
        <f t="shared" ca="1" si="27"/>
        <v>0</v>
      </c>
      <c r="G356">
        <f t="shared" ca="1" si="29"/>
        <v>0</v>
      </c>
      <c r="H356">
        <f t="shared" ca="1" si="29"/>
        <v>0</v>
      </c>
      <c r="I356">
        <f t="shared" ca="1" si="29"/>
        <v>0</v>
      </c>
      <c r="J356">
        <f t="shared" ca="1" si="29"/>
        <v>0</v>
      </c>
      <c r="K356">
        <f t="shared" ca="1" si="29"/>
        <v>0</v>
      </c>
      <c r="L356">
        <f t="shared" ca="1" si="29"/>
        <v>0</v>
      </c>
      <c r="M356">
        <f t="shared" ca="1" si="29"/>
        <v>0</v>
      </c>
      <c r="N356" s="34">
        <f t="shared" ca="1" si="29"/>
        <v>0</v>
      </c>
      <c r="O356" s="34">
        <f t="shared" ca="1" si="29"/>
        <v>0</v>
      </c>
      <c r="P356" s="34">
        <f t="shared" ca="1" si="29"/>
        <v>0</v>
      </c>
      <c r="Q356">
        <f t="shared" ca="1" si="29"/>
        <v>0</v>
      </c>
      <c r="R356">
        <f t="shared" ca="1" si="29"/>
        <v>0</v>
      </c>
      <c r="S356" s="34">
        <f t="shared" ca="1" si="26"/>
        <v>0</v>
      </c>
      <c r="T356">
        <f t="shared" ca="1" si="26"/>
        <v>0</v>
      </c>
    </row>
    <row r="357" spans="6:20">
      <c r="F357">
        <f t="shared" ca="1" si="27"/>
        <v>0</v>
      </c>
      <c r="G357">
        <f t="shared" ca="1" si="29"/>
        <v>0</v>
      </c>
      <c r="H357">
        <f t="shared" ca="1" si="29"/>
        <v>0</v>
      </c>
      <c r="I357">
        <f t="shared" ca="1" si="29"/>
        <v>0</v>
      </c>
      <c r="J357">
        <f t="shared" ca="1" si="29"/>
        <v>0</v>
      </c>
      <c r="K357">
        <f t="shared" ca="1" si="29"/>
        <v>0</v>
      </c>
      <c r="L357">
        <f t="shared" ca="1" si="29"/>
        <v>0</v>
      </c>
      <c r="M357">
        <f t="shared" ca="1" si="29"/>
        <v>0</v>
      </c>
      <c r="N357" s="34">
        <f t="shared" ca="1" si="29"/>
        <v>0</v>
      </c>
      <c r="O357" s="34">
        <f t="shared" ca="1" si="29"/>
        <v>0</v>
      </c>
      <c r="P357" s="34">
        <f t="shared" ca="1" si="29"/>
        <v>0</v>
      </c>
      <c r="Q357">
        <f t="shared" ca="1" si="29"/>
        <v>0</v>
      </c>
      <c r="R357">
        <f t="shared" ca="1" si="29"/>
        <v>0</v>
      </c>
      <c r="S357" s="34">
        <f t="shared" ca="1" si="26"/>
        <v>0</v>
      </c>
      <c r="T357">
        <f t="shared" ca="1" si="26"/>
        <v>0</v>
      </c>
    </row>
    <row r="358" spans="6:20">
      <c r="F358">
        <f t="shared" ca="1" si="27"/>
        <v>0</v>
      </c>
      <c r="G358">
        <f t="shared" ca="1" si="29"/>
        <v>0</v>
      </c>
      <c r="H358">
        <f t="shared" ca="1" si="29"/>
        <v>0</v>
      </c>
      <c r="I358">
        <f t="shared" ca="1" si="29"/>
        <v>0</v>
      </c>
      <c r="J358">
        <f t="shared" ca="1" si="29"/>
        <v>0</v>
      </c>
      <c r="K358">
        <f t="shared" ca="1" si="29"/>
        <v>0</v>
      </c>
      <c r="L358">
        <f t="shared" ca="1" si="29"/>
        <v>0</v>
      </c>
      <c r="M358">
        <f t="shared" ca="1" si="29"/>
        <v>0</v>
      </c>
      <c r="N358" s="34">
        <f t="shared" ca="1" si="29"/>
        <v>0</v>
      </c>
      <c r="O358" s="34">
        <f t="shared" ca="1" si="29"/>
        <v>0</v>
      </c>
      <c r="P358" s="34">
        <f t="shared" ca="1" si="29"/>
        <v>0</v>
      </c>
      <c r="Q358">
        <f t="shared" ca="1" si="29"/>
        <v>0</v>
      </c>
      <c r="R358">
        <f t="shared" ca="1" si="29"/>
        <v>0</v>
      </c>
      <c r="S358" s="34">
        <f t="shared" ca="1" si="26"/>
        <v>0</v>
      </c>
      <c r="T358">
        <f t="shared" ca="1" si="26"/>
        <v>0</v>
      </c>
    </row>
    <row r="359" spans="6:20">
      <c r="F359">
        <f t="shared" ca="1" si="27"/>
        <v>0</v>
      </c>
      <c r="G359">
        <f t="shared" ca="1" si="29"/>
        <v>0</v>
      </c>
      <c r="H359">
        <f t="shared" ca="1" si="29"/>
        <v>0</v>
      </c>
      <c r="I359">
        <f t="shared" ca="1" si="29"/>
        <v>0</v>
      </c>
      <c r="J359">
        <f t="shared" ca="1" si="29"/>
        <v>0</v>
      </c>
      <c r="K359">
        <f t="shared" ca="1" si="29"/>
        <v>0</v>
      </c>
      <c r="L359">
        <f t="shared" ca="1" si="29"/>
        <v>0</v>
      </c>
      <c r="M359">
        <f t="shared" ca="1" si="29"/>
        <v>0</v>
      </c>
      <c r="N359" s="34">
        <f t="shared" ca="1" si="29"/>
        <v>0</v>
      </c>
      <c r="O359" s="34">
        <f t="shared" ca="1" si="29"/>
        <v>0</v>
      </c>
      <c r="P359" s="34">
        <f t="shared" ca="1" si="29"/>
        <v>0</v>
      </c>
      <c r="Q359">
        <f t="shared" ca="1" si="29"/>
        <v>0</v>
      </c>
      <c r="R359">
        <f t="shared" ca="1" si="29"/>
        <v>0</v>
      </c>
      <c r="S359" s="34">
        <f t="shared" ca="1" si="26"/>
        <v>0</v>
      </c>
      <c r="T359">
        <f t="shared" ca="1" si="26"/>
        <v>0</v>
      </c>
    </row>
    <row r="360" spans="6:20">
      <c r="F360">
        <f t="shared" ca="1" si="27"/>
        <v>0</v>
      </c>
      <c r="G360">
        <f t="shared" ca="1" si="29"/>
        <v>0</v>
      </c>
      <c r="H360">
        <f t="shared" ca="1" si="29"/>
        <v>0</v>
      </c>
      <c r="I360">
        <f t="shared" ca="1" si="29"/>
        <v>0</v>
      </c>
      <c r="J360">
        <f t="shared" ca="1" si="29"/>
        <v>0</v>
      </c>
      <c r="K360">
        <f t="shared" ca="1" si="29"/>
        <v>0</v>
      </c>
      <c r="L360">
        <f t="shared" ca="1" si="29"/>
        <v>0</v>
      </c>
      <c r="M360">
        <f t="shared" ca="1" si="29"/>
        <v>0</v>
      </c>
      <c r="N360" s="34">
        <f t="shared" ca="1" si="29"/>
        <v>0</v>
      </c>
      <c r="O360" s="34">
        <f t="shared" ca="1" si="29"/>
        <v>0</v>
      </c>
      <c r="P360" s="34">
        <f t="shared" ca="1" si="29"/>
        <v>0</v>
      </c>
      <c r="Q360">
        <f t="shared" ca="1" si="29"/>
        <v>0</v>
      </c>
      <c r="R360">
        <f t="shared" ca="1" si="29"/>
        <v>0</v>
      </c>
      <c r="S360" s="34">
        <f t="shared" ca="1" si="26"/>
        <v>0</v>
      </c>
      <c r="T360">
        <f t="shared" ca="1" si="26"/>
        <v>0</v>
      </c>
    </row>
    <row r="361" spans="6:20">
      <c r="F361">
        <f t="shared" ca="1" si="27"/>
        <v>0</v>
      </c>
      <c r="G361">
        <f t="shared" ca="1" si="29"/>
        <v>0</v>
      </c>
      <c r="H361">
        <f t="shared" ca="1" si="29"/>
        <v>0</v>
      </c>
      <c r="I361">
        <f t="shared" ca="1" si="29"/>
        <v>0</v>
      </c>
      <c r="J361">
        <f t="shared" ca="1" si="29"/>
        <v>0</v>
      </c>
      <c r="K361">
        <f t="shared" ca="1" si="29"/>
        <v>0</v>
      </c>
      <c r="L361">
        <f t="shared" ca="1" si="29"/>
        <v>0</v>
      </c>
      <c r="M361">
        <f t="shared" ca="1" si="29"/>
        <v>0</v>
      </c>
      <c r="N361" s="34">
        <f t="shared" ca="1" si="29"/>
        <v>0</v>
      </c>
      <c r="O361" s="34">
        <f t="shared" ca="1" si="29"/>
        <v>0</v>
      </c>
      <c r="P361" s="34">
        <f t="shared" ca="1" si="29"/>
        <v>0</v>
      </c>
      <c r="Q361">
        <f t="shared" ca="1" si="29"/>
        <v>0</v>
      </c>
      <c r="R361">
        <f t="shared" ca="1" si="29"/>
        <v>0</v>
      </c>
      <c r="S361" s="34">
        <f t="shared" ca="1" si="26"/>
        <v>0</v>
      </c>
      <c r="T361">
        <f t="shared" ca="1" si="26"/>
        <v>0</v>
      </c>
    </row>
    <row r="362" spans="6:20">
      <c r="F362">
        <f t="shared" ca="1" si="27"/>
        <v>0</v>
      </c>
      <c r="G362">
        <f t="shared" ca="1" si="29"/>
        <v>0</v>
      </c>
      <c r="H362">
        <f t="shared" ca="1" si="29"/>
        <v>0</v>
      </c>
      <c r="I362">
        <f t="shared" ca="1" si="29"/>
        <v>0</v>
      </c>
      <c r="J362">
        <f t="shared" ca="1" si="29"/>
        <v>0</v>
      </c>
      <c r="K362">
        <f t="shared" ca="1" si="29"/>
        <v>0</v>
      </c>
      <c r="L362">
        <f t="shared" ca="1" si="29"/>
        <v>0</v>
      </c>
      <c r="M362">
        <f t="shared" ca="1" si="29"/>
        <v>0</v>
      </c>
      <c r="N362" s="34">
        <f t="shared" ca="1" si="29"/>
        <v>0</v>
      </c>
      <c r="O362" s="34">
        <f t="shared" ca="1" si="29"/>
        <v>0</v>
      </c>
      <c r="P362" s="34">
        <f t="shared" ca="1" si="29"/>
        <v>0</v>
      </c>
      <c r="Q362">
        <f t="shared" ca="1" si="29"/>
        <v>0</v>
      </c>
      <c r="R362">
        <f t="shared" ca="1" si="29"/>
        <v>0</v>
      </c>
      <c r="S362" s="34">
        <f t="shared" ca="1" si="26"/>
        <v>0</v>
      </c>
      <c r="T362">
        <f t="shared" ca="1" si="26"/>
        <v>0</v>
      </c>
    </row>
    <row r="363" spans="6:20">
      <c r="F363">
        <f t="shared" ca="1" si="27"/>
        <v>0</v>
      </c>
      <c r="G363">
        <f t="shared" ca="1" si="29"/>
        <v>0</v>
      </c>
      <c r="H363">
        <f t="shared" ca="1" si="29"/>
        <v>0</v>
      </c>
      <c r="I363">
        <f t="shared" ca="1" si="29"/>
        <v>0</v>
      </c>
      <c r="J363">
        <f t="shared" ca="1" si="29"/>
        <v>0</v>
      </c>
      <c r="K363">
        <f t="shared" ca="1" si="29"/>
        <v>0</v>
      </c>
      <c r="L363">
        <f t="shared" ca="1" si="29"/>
        <v>0</v>
      </c>
      <c r="M363">
        <f t="shared" ca="1" si="29"/>
        <v>0</v>
      </c>
      <c r="N363" s="34">
        <f t="shared" ca="1" si="29"/>
        <v>0</v>
      </c>
      <c r="O363" s="34">
        <f t="shared" ca="1" si="29"/>
        <v>0</v>
      </c>
      <c r="P363" s="34">
        <f t="shared" ca="1" si="29"/>
        <v>0</v>
      </c>
      <c r="Q363">
        <f t="shared" ca="1" si="29"/>
        <v>0</v>
      </c>
      <c r="R363">
        <f t="shared" ca="1" si="29"/>
        <v>0</v>
      </c>
      <c r="S363" s="34">
        <f t="shared" ca="1" si="26"/>
        <v>0</v>
      </c>
      <c r="T363">
        <f t="shared" ca="1" si="26"/>
        <v>0</v>
      </c>
    </row>
    <row r="364" spans="6:20">
      <c r="F364">
        <f t="shared" ca="1" si="27"/>
        <v>0</v>
      </c>
      <c r="G364">
        <f t="shared" ca="1" si="29"/>
        <v>0</v>
      </c>
      <c r="H364">
        <f t="shared" ca="1" si="29"/>
        <v>0</v>
      </c>
      <c r="I364">
        <f t="shared" ca="1" si="29"/>
        <v>0</v>
      </c>
      <c r="J364">
        <f t="shared" ca="1" si="29"/>
        <v>0</v>
      </c>
      <c r="K364">
        <f t="shared" ca="1" si="29"/>
        <v>0</v>
      </c>
      <c r="L364">
        <f t="shared" ca="1" si="29"/>
        <v>0</v>
      </c>
      <c r="M364">
        <f t="shared" ca="1" si="29"/>
        <v>0</v>
      </c>
      <c r="N364" s="34">
        <f t="shared" ca="1" si="29"/>
        <v>0</v>
      </c>
      <c r="O364" s="34">
        <f t="shared" ca="1" si="29"/>
        <v>0</v>
      </c>
      <c r="P364" s="34">
        <f t="shared" ca="1" si="29"/>
        <v>0</v>
      </c>
      <c r="Q364">
        <f t="shared" ca="1" si="29"/>
        <v>0</v>
      </c>
      <c r="R364">
        <f t="shared" ca="1" si="29"/>
        <v>0</v>
      </c>
      <c r="S364" s="34">
        <f t="shared" ca="1" si="26"/>
        <v>0</v>
      </c>
      <c r="T364">
        <f t="shared" ca="1" si="26"/>
        <v>0</v>
      </c>
    </row>
    <row r="365" spans="6:20">
      <c r="F365">
        <f t="shared" ca="1" si="27"/>
        <v>0</v>
      </c>
      <c r="G365">
        <f t="shared" ca="1" si="29"/>
        <v>0</v>
      </c>
      <c r="H365">
        <f t="shared" ca="1" si="29"/>
        <v>0</v>
      </c>
      <c r="I365">
        <f t="shared" ca="1" si="29"/>
        <v>0</v>
      </c>
      <c r="J365">
        <f t="shared" ca="1" si="29"/>
        <v>0</v>
      </c>
      <c r="K365">
        <f t="shared" ca="1" si="29"/>
        <v>0</v>
      </c>
      <c r="L365">
        <f t="shared" ca="1" si="29"/>
        <v>0</v>
      </c>
      <c r="M365">
        <f t="shared" ca="1" si="29"/>
        <v>0</v>
      </c>
      <c r="N365" s="34">
        <f t="shared" ca="1" si="29"/>
        <v>0</v>
      </c>
      <c r="O365" s="34">
        <f t="shared" ca="1" si="29"/>
        <v>0</v>
      </c>
      <c r="P365" s="34">
        <f t="shared" ca="1" si="29"/>
        <v>0</v>
      </c>
      <c r="Q365">
        <f t="shared" ca="1" si="29"/>
        <v>0</v>
      </c>
      <c r="R365">
        <f t="shared" ca="1" si="29"/>
        <v>0</v>
      </c>
      <c r="S365" s="34">
        <f t="shared" ca="1" si="26"/>
        <v>0</v>
      </c>
      <c r="T365">
        <f t="shared" ca="1" si="26"/>
        <v>0</v>
      </c>
    </row>
    <row r="366" spans="6:20">
      <c r="F366">
        <f t="shared" ca="1" si="27"/>
        <v>0</v>
      </c>
      <c r="G366">
        <f t="shared" ca="1" si="29"/>
        <v>0</v>
      </c>
      <c r="H366">
        <f t="shared" ca="1" si="29"/>
        <v>0</v>
      </c>
      <c r="I366">
        <f t="shared" ca="1" si="29"/>
        <v>0</v>
      </c>
      <c r="J366">
        <f t="shared" ca="1" si="29"/>
        <v>0</v>
      </c>
      <c r="K366">
        <f t="shared" ca="1" si="29"/>
        <v>0</v>
      </c>
      <c r="L366">
        <f t="shared" ca="1" si="29"/>
        <v>0</v>
      </c>
      <c r="M366">
        <f t="shared" ca="1" si="29"/>
        <v>0</v>
      </c>
      <c r="N366" s="34">
        <f t="shared" ca="1" si="29"/>
        <v>0</v>
      </c>
      <c r="O366" s="34">
        <f t="shared" ca="1" si="29"/>
        <v>0</v>
      </c>
      <c r="P366" s="34">
        <f t="shared" ca="1" si="29"/>
        <v>0</v>
      </c>
      <c r="Q366">
        <f t="shared" ca="1" si="29"/>
        <v>0</v>
      </c>
      <c r="R366">
        <f t="shared" ca="1" si="29"/>
        <v>0</v>
      </c>
      <c r="S366" s="34">
        <f t="shared" ca="1" si="26"/>
        <v>0</v>
      </c>
      <c r="T366">
        <f t="shared" ca="1" si="26"/>
        <v>0</v>
      </c>
    </row>
    <row r="367" spans="6:20">
      <c r="F367">
        <f t="shared" ca="1" si="27"/>
        <v>0</v>
      </c>
      <c r="G367">
        <f t="shared" ca="1" si="29"/>
        <v>0</v>
      </c>
      <c r="H367">
        <f t="shared" ca="1" si="29"/>
        <v>0</v>
      </c>
      <c r="I367">
        <f t="shared" ca="1" si="29"/>
        <v>0</v>
      </c>
      <c r="J367">
        <f t="shared" ca="1" si="29"/>
        <v>0</v>
      </c>
      <c r="K367">
        <f t="shared" ca="1" si="29"/>
        <v>0</v>
      </c>
      <c r="L367">
        <f t="shared" ca="1" si="29"/>
        <v>0</v>
      </c>
      <c r="M367">
        <f t="shared" ca="1" si="29"/>
        <v>0</v>
      </c>
      <c r="N367" s="34">
        <f t="shared" ca="1" si="29"/>
        <v>0</v>
      </c>
      <c r="O367" s="34">
        <f t="shared" ca="1" si="29"/>
        <v>0</v>
      </c>
      <c r="P367" s="34">
        <f t="shared" ca="1" si="29"/>
        <v>0</v>
      </c>
      <c r="Q367">
        <f t="shared" ca="1" si="29"/>
        <v>0</v>
      </c>
      <c r="R367">
        <f t="shared" ca="1" si="29"/>
        <v>0</v>
      </c>
      <c r="S367" s="34">
        <f t="shared" ca="1" si="26"/>
        <v>0</v>
      </c>
      <c r="T367">
        <f t="shared" ca="1" si="26"/>
        <v>0</v>
      </c>
    </row>
    <row r="368" spans="6:20">
      <c r="F368">
        <f t="shared" ca="1" si="27"/>
        <v>0</v>
      </c>
      <c r="G368">
        <f t="shared" ca="1" si="29"/>
        <v>0</v>
      </c>
      <c r="H368">
        <f t="shared" ca="1" si="29"/>
        <v>0</v>
      </c>
      <c r="I368">
        <f t="shared" ca="1" si="29"/>
        <v>0</v>
      </c>
      <c r="J368">
        <f t="shared" ca="1" si="29"/>
        <v>0</v>
      </c>
      <c r="K368">
        <f t="shared" ca="1" si="29"/>
        <v>0</v>
      </c>
      <c r="L368">
        <f t="shared" ca="1" si="29"/>
        <v>0</v>
      </c>
      <c r="M368">
        <f t="shared" ca="1" si="29"/>
        <v>0</v>
      </c>
      <c r="N368" s="34">
        <f t="shared" ca="1" si="29"/>
        <v>0</v>
      </c>
      <c r="O368" s="34">
        <f t="shared" ca="1" si="29"/>
        <v>0</v>
      </c>
      <c r="P368" s="34">
        <f t="shared" ca="1" si="29"/>
        <v>0</v>
      </c>
      <c r="Q368">
        <f t="shared" ca="1" si="29"/>
        <v>0</v>
      </c>
      <c r="R368">
        <f t="shared" ca="1" si="29"/>
        <v>0</v>
      </c>
      <c r="S368" s="34">
        <f t="shared" ca="1" si="26"/>
        <v>0</v>
      </c>
      <c r="T368">
        <f t="shared" ca="1" si="26"/>
        <v>0</v>
      </c>
    </row>
    <row r="369" spans="6:20">
      <c r="F369">
        <f t="shared" ca="1" si="27"/>
        <v>0</v>
      </c>
      <c r="G369">
        <f t="shared" ca="1" si="29"/>
        <v>0</v>
      </c>
      <c r="H369">
        <f t="shared" ca="1" si="29"/>
        <v>0</v>
      </c>
      <c r="I369">
        <f t="shared" ca="1" si="29"/>
        <v>0</v>
      </c>
      <c r="J369">
        <f t="shared" ca="1" si="29"/>
        <v>0</v>
      </c>
      <c r="K369">
        <f t="shared" ca="1" si="29"/>
        <v>0</v>
      </c>
      <c r="L369">
        <f t="shared" ca="1" si="29"/>
        <v>0</v>
      </c>
      <c r="M369">
        <f t="shared" ca="1" si="29"/>
        <v>0</v>
      </c>
      <c r="N369" s="34">
        <f t="shared" ca="1" si="29"/>
        <v>0</v>
      </c>
      <c r="O369" s="34">
        <f t="shared" ref="G369:R390" ca="1" si="30">OFFSET($A$1,$D$4+COLUMN()-$D$6+$D$2*(ROW()-$D$8),0)</f>
        <v>0</v>
      </c>
      <c r="P369" s="34">
        <f t="shared" ca="1" si="30"/>
        <v>0</v>
      </c>
      <c r="Q369">
        <f t="shared" ca="1" si="30"/>
        <v>0</v>
      </c>
      <c r="R369">
        <f t="shared" ca="1" si="29"/>
        <v>0</v>
      </c>
      <c r="S369" s="34">
        <f t="shared" ca="1" si="26"/>
        <v>0</v>
      </c>
      <c r="T369">
        <f t="shared" ca="1" si="26"/>
        <v>0</v>
      </c>
    </row>
    <row r="370" spans="6:20">
      <c r="F370">
        <f t="shared" ca="1" si="27"/>
        <v>0</v>
      </c>
      <c r="G370">
        <f t="shared" ca="1" si="30"/>
        <v>0</v>
      </c>
      <c r="H370">
        <f t="shared" ca="1" si="30"/>
        <v>0</v>
      </c>
      <c r="I370">
        <f t="shared" ca="1" si="30"/>
        <v>0</v>
      </c>
      <c r="J370">
        <f t="shared" ca="1" si="30"/>
        <v>0</v>
      </c>
      <c r="K370">
        <f t="shared" ca="1" si="30"/>
        <v>0</v>
      </c>
      <c r="L370">
        <f t="shared" ca="1" si="30"/>
        <v>0</v>
      </c>
      <c r="M370">
        <f t="shared" ca="1" si="30"/>
        <v>0</v>
      </c>
      <c r="N370" s="34">
        <f t="shared" ca="1" si="30"/>
        <v>0</v>
      </c>
      <c r="O370" s="34">
        <f t="shared" ca="1" si="30"/>
        <v>0</v>
      </c>
      <c r="P370" s="34">
        <f t="shared" ca="1" si="30"/>
        <v>0</v>
      </c>
      <c r="Q370">
        <f t="shared" ca="1" si="30"/>
        <v>0</v>
      </c>
      <c r="R370">
        <f t="shared" ca="1" si="30"/>
        <v>0</v>
      </c>
      <c r="S370" s="34">
        <f t="shared" ref="S370:T433" ca="1" si="31">OFFSET($A$1,$D$4+COLUMN()-$D$6+$D$2*(ROW()-$D$8),0)</f>
        <v>0</v>
      </c>
      <c r="T370">
        <f t="shared" ca="1" si="31"/>
        <v>0</v>
      </c>
    </row>
    <row r="371" spans="6:20">
      <c r="F371">
        <f t="shared" ca="1" si="27"/>
        <v>0</v>
      </c>
      <c r="G371">
        <f t="shared" ca="1" si="30"/>
        <v>0</v>
      </c>
      <c r="H371">
        <f t="shared" ca="1" si="30"/>
        <v>0</v>
      </c>
      <c r="I371">
        <f t="shared" ca="1" si="30"/>
        <v>0</v>
      </c>
      <c r="J371">
        <f t="shared" ca="1" si="30"/>
        <v>0</v>
      </c>
      <c r="K371">
        <f t="shared" ca="1" si="30"/>
        <v>0</v>
      </c>
      <c r="L371">
        <f t="shared" ca="1" si="30"/>
        <v>0</v>
      </c>
      <c r="M371">
        <f t="shared" ca="1" si="30"/>
        <v>0</v>
      </c>
      <c r="N371" s="34">
        <f t="shared" ca="1" si="30"/>
        <v>0</v>
      </c>
      <c r="O371" s="34">
        <f t="shared" ca="1" si="30"/>
        <v>0</v>
      </c>
      <c r="P371" s="34">
        <f t="shared" ca="1" si="30"/>
        <v>0</v>
      </c>
      <c r="Q371">
        <f t="shared" ca="1" si="30"/>
        <v>0</v>
      </c>
      <c r="R371">
        <f t="shared" ca="1" si="30"/>
        <v>0</v>
      </c>
      <c r="S371" s="34">
        <f t="shared" ca="1" si="31"/>
        <v>0</v>
      </c>
      <c r="T371">
        <f t="shared" ca="1" si="31"/>
        <v>0</v>
      </c>
    </row>
    <row r="372" spans="6:20">
      <c r="F372">
        <f t="shared" ca="1" si="27"/>
        <v>0</v>
      </c>
      <c r="G372">
        <f t="shared" ca="1" si="30"/>
        <v>0</v>
      </c>
      <c r="H372">
        <f t="shared" ca="1" si="30"/>
        <v>0</v>
      </c>
      <c r="I372">
        <f t="shared" ca="1" si="30"/>
        <v>0</v>
      </c>
      <c r="J372">
        <f t="shared" ca="1" si="30"/>
        <v>0</v>
      </c>
      <c r="K372">
        <f t="shared" ca="1" si="30"/>
        <v>0</v>
      </c>
      <c r="L372">
        <f t="shared" ca="1" si="30"/>
        <v>0</v>
      </c>
      <c r="M372">
        <f t="shared" ca="1" si="30"/>
        <v>0</v>
      </c>
      <c r="N372" s="34">
        <f t="shared" ca="1" si="30"/>
        <v>0</v>
      </c>
      <c r="O372" s="34">
        <f t="shared" ca="1" si="30"/>
        <v>0</v>
      </c>
      <c r="P372" s="34">
        <f t="shared" ca="1" si="30"/>
        <v>0</v>
      </c>
      <c r="Q372">
        <f t="shared" ca="1" si="30"/>
        <v>0</v>
      </c>
      <c r="R372">
        <f t="shared" ca="1" si="30"/>
        <v>0</v>
      </c>
      <c r="S372" s="34">
        <f t="shared" ca="1" si="31"/>
        <v>0</v>
      </c>
      <c r="T372">
        <f t="shared" ca="1" si="31"/>
        <v>0</v>
      </c>
    </row>
    <row r="373" spans="6:20">
      <c r="F373">
        <f t="shared" ca="1" si="27"/>
        <v>0</v>
      </c>
      <c r="G373">
        <f t="shared" ca="1" si="30"/>
        <v>0</v>
      </c>
      <c r="H373">
        <f t="shared" ca="1" si="30"/>
        <v>0</v>
      </c>
      <c r="I373">
        <f t="shared" ca="1" si="30"/>
        <v>0</v>
      </c>
      <c r="J373">
        <f t="shared" ca="1" si="30"/>
        <v>0</v>
      </c>
      <c r="K373">
        <f t="shared" ca="1" si="30"/>
        <v>0</v>
      </c>
      <c r="L373">
        <f t="shared" ca="1" si="30"/>
        <v>0</v>
      </c>
      <c r="M373">
        <f t="shared" ca="1" si="30"/>
        <v>0</v>
      </c>
      <c r="N373" s="34">
        <f t="shared" ca="1" si="30"/>
        <v>0</v>
      </c>
      <c r="O373" s="34">
        <f t="shared" ca="1" si="30"/>
        <v>0</v>
      </c>
      <c r="P373" s="34">
        <f t="shared" ca="1" si="30"/>
        <v>0</v>
      </c>
      <c r="Q373">
        <f t="shared" ca="1" si="30"/>
        <v>0</v>
      </c>
      <c r="R373">
        <f t="shared" ca="1" si="30"/>
        <v>0</v>
      </c>
      <c r="S373" s="34">
        <f t="shared" ca="1" si="31"/>
        <v>0</v>
      </c>
      <c r="T373">
        <f t="shared" ca="1" si="31"/>
        <v>0</v>
      </c>
    </row>
    <row r="374" spans="6:20">
      <c r="F374">
        <f t="shared" ca="1" si="27"/>
        <v>0</v>
      </c>
      <c r="G374">
        <f t="shared" ca="1" si="30"/>
        <v>0</v>
      </c>
      <c r="H374">
        <f t="shared" ca="1" si="30"/>
        <v>0</v>
      </c>
      <c r="I374">
        <f t="shared" ca="1" si="30"/>
        <v>0</v>
      </c>
      <c r="J374">
        <f t="shared" ca="1" si="30"/>
        <v>0</v>
      </c>
      <c r="K374">
        <f t="shared" ca="1" si="30"/>
        <v>0</v>
      </c>
      <c r="L374">
        <f t="shared" ca="1" si="30"/>
        <v>0</v>
      </c>
      <c r="M374">
        <f t="shared" ca="1" si="30"/>
        <v>0</v>
      </c>
      <c r="N374" s="34">
        <f t="shared" ca="1" si="30"/>
        <v>0</v>
      </c>
      <c r="O374" s="34">
        <f t="shared" ca="1" si="30"/>
        <v>0</v>
      </c>
      <c r="P374" s="34">
        <f t="shared" ca="1" si="30"/>
        <v>0</v>
      </c>
      <c r="Q374">
        <f t="shared" ca="1" si="30"/>
        <v>0</v>
      </c>
      <c r="R374">
        <f t="shared" ca="1" si="30"/>
        <v>0</v>
      </c>
      <c r="S374" s="34">
        <f t="shared" ca="1" si="31"/>
        <v>0</v>
      </c>
      <c r="T374">
        <f t="shared" ca="1" si="31"/>
        <v>0</v>
      </c>
    </row>
    <row r="375" spans="6:20">
      <c r="F375">
        <f t="shared" ca="1" si="27"/>
        <v>0</v>
      </c>
      <c r="G375">
        <f t="shared" ca="1" si="30"/>
        <v>0</v>
      </c>
      <c r="H375">
        <f t="shared" ca="1" si="30"/>
        <v>0</v>
      </c>
      <c r="I375">
        <f t="shared" ca="1" si="30"/>
        <v>0</v>
      </c>
      <c r="J375">
        <f t="shared" ca="1" si="30"/>
        <v>0</v>
      </c>
      <c r="K375">
        <f t="shared" ca="1" si="30"/>
        <v>0</v>
      </c>
      <c r="L375">
        <f t="shared" ca="1" si="30"/>
        <v>0</v>
      </c>
      <c r="M375">
        <f t="shared" ca="1" si="30"/>
        <v>0</v>
      </c>
      <c r="N375" s="34">
        <f t="shared" ca="1" si="30"/>
        <v>0</v>
      </c>
      <c r="O375" s="34">
        <f t="shared" ca="1" si="30"/>
        <v>0</v>
      </c>
      <c r="P375" s="34">
        <f t="shared" ca="1" si="30"/>
        <v>0</v>
      </c>
      <c r="Q375">
        <f t="shared" ca="1" si="30"/>
        <v>0</v>
      </c>
      <c r="R375">
        <f t="shared" ca="1" si="30"/>
        <v>0</v>
      </c>
      <c r="S375" s="34">
        <f t="shared" ca="1" si="31"/>
        <v>0</v>
      </c>
      <c r="T375">
        <f t="shared" ca="1" si="31"/>
        <v>0</v>
      </c>
    </row>
    <row r="376" spans="6:20">
      <c r="F376">
        <f t="shared" ca="1" si="27"/>
        <v>0</v>
      </c>
      <c r="G376">
        <f t="shared" ca="1" si="30"/>
        <v>0</v>
      </c>
      <c r="H376">
        <f t="shared" ca="1" si="30"/>
        <v>0</v>
      </c>
      <c r="I376">
        <f t="shared" ca="1" si="30"/>
        <v>0</v>
      </c>
      <c r="J376">
        <f t="shared" ca="1" si="30"/>
        <v>0</v>
      </c>
      <c r="K376">
        <f t="shared" ca="1" si="30"/>
        <v>0</v>
      </c>
      <c r="L376">
        <f t="shared" ca="1" si="30"/>
        <v>0</v>
      </c>
      <c r="M376">
        <f t="shared" ca="1" si="30"/>
        <v>0</v>
      </c>
      <c r="N376" s="34">
        <f t="shared" ca="1" si="30"/>
        <v>0</v>
      </c>
      <c r="O376" s="34">
        <f t="shared" ca="1" si="30"/>
        <v>0</v>
      </c>
      <c r="P376" s="34">
        <f t="shared" ca="1" si="30"/>
        <v>0</v>
      </c>
      <c r="Q376">
        <f t="shared" ca="1" si="30"/>
        <v>0</v>
      </c>
      <c r="R376">
        <f t="shared" ca="1" si="30"/>
        <v>0</v>
      </c>
      <c r="S376" s="34">
        <f t="shared" ca="1" si="31"/>
        <v>0</v>
      </c>
      <c r="T376">
        <f t="shared" ca="1" si="31"/>
        <v>0</v>
      </c>
    </row>
    <row r="377" spans="6:20">
      <c r="F377">
        <f t="shared" ca="1" si="27"/>
        <v>0</v>
      </c>
      <c r="G377">
        <f t="shared" ca="1" si="30"/>
        <v>0</v>
      </c>
      <c r="H377">
        <f t="shared" ca="1" si="30"/>
        <v>0</v>
      </c>
      <c r="I377">
        <f t="shared" ca="1" si="30"/>
        <v>0</v>
      </c>
      <c r="J377">
        <f t="shared" ca="1" si="30"/>
        <v>0</v>
      </c>
      <c r="K377">
        <f t="shared" ca="1" si="30"/>
        <v>0</v>
      </c>
      <c r="L377">
        <f t="shared" ca="1" si="30"/>
        <v>0</v>
      </c>
      <c r="M377">
        <f t="shared" ca="1" si="30"/>
        <v>0</v>
      </c>
      <c r="N377" s="34">
        <f t="shared" ca="1" si="30"/>
        <v>0</v>
      </c>
      <c r="O377" s="34">
        <f t="shared" ca="1" si="30"/>
        <v>0</v>
      </c>
      <c r="P377" s="34">
        <f t="shared" ca="1" si="30"/>
        <v>0</v>
      </c>
      <c r="Q377">
        <f t="shared" ca="1" si="30"/>
        <v>0</v>
      </c>
      <c r="R377">
        <f t="shared" ca="1" si="30"/>
        <v>0</v>
      </c>
      <c r="S377" s="34">
        <f t="shared" ca="1" si="31"/>
        <v>0</v>
      </c>
      <c r="T377">
        <f t="shared" ca="1" si="31"/>
        <v>0</v>
      </c>
    </row>
    <row r="378" spans="6:20">
      <c r="F378">
        <f t="shared" ca="1" si="27"/>
        <v>0</v>
      </c>
      <c r="G378">
        <f t="shared" ca="1" si="30"/>
        <v>0</v>
      </c>
      <c r="H378">
        <f t="shared" ca="1" si="30"/>
        <v>0</v>
      </c>
      <c r="I378">
        <f t="shared" ca="1" si="30"/>
        <v>0</v>
      </c>
      <c r="J378">
        <f t="shared" ca="1" si="30"/>
        <v>0</v>
      </c>
      <c r="K378">
        <f t="shared" ca="1" si="30"/>
        <v>0</v>
      </c>
      <c r="L378">
        <f t="shared" ca="1" si="30"/>
        <v>0</v>
      </c>
      <c r="M378">
        <f t="shared" ca="1" si="30"/>
        <v>0</v>
      </c>
      <c r="N378" s="34">
        <f t="shared" ca="1" si="30"/>
        <v>0</v>
      </c>
      <c r="O378" s="34">
        <f t="shared" ca="1" si="30"/>
        <v>0</v>
      </c>
      <c r="P378" s="34">
        <f t="shared" ca="1" si="30"/>
        <v>0</v>
      </c>
      <c r="Q378">
        <f t="shared" ca="1" si="30"/>
        <v>0</v>
      </c>
      <c r="R378">
        <f t="shared" ca="1" si="30"/>
        <v>0</v>
      </c>
      <c r="S378" s="34">
        <f t="shared" ca="1" si="31"/>
        <v>0</v>
      </c>
      <c r="T378">
        <f t="shared" ca="1" si="31"/>
        <v>0</v>
      </c>
    </row>
    <row r="379" spans="6:20">
      <c r="F379">
        <f t="shared" ca="1" si="27"/>
        <v>0</v>
      </c>
      <c r="G379">
        <f t="shared" ca="1" si="30"/>
        <v>0</v>
      </c>
      <c r="H379">
        <f t="shared" ca="1" si="30"/>
        <v>0</v>
      </c>
      <c r="I379">
        <f t="shared" ca="1" si="30"/>
        <v>0</v>
      </c>
      <c r="J379">
        <f t="shared" ca="1" si="30"/>
        <v>0</v>
      </c>
      <c r="K379">
        <f t="shared" ca="1" si="30"/>
        <v>0</v>
      </c>
      <c r="L379">
        <f t="shared" ca="1" si="30"/>
        <v>0</v>
      </c>
      <c r="M379">
        <f t="shared" ca="1" si="30"/>
        <v>0</v>
      </c>
      <c r="N379" s="34">
        <f t="shared" ca="1" si="30"/>
        <v>0</v>
      </c>
      <c r="O379" s="34">
        <f t="shared" ca="1" si="30"/>
        <v>0</v>
      </c>
      <c r="P379" s="34">
        <f t="shared" ca="1" si="30"/>
        <v>0</v>
      </c>
      <c r="Q379">
        <f t="shared" ca="1" si="30"/>
        <v>0</v>
      </c>
      <c r="R379">
        <f t="shared" ca="1" si="30"/>
        <v>0</v>
      </c>
      <c r="S379" s="34">
        <f t="shared" ca="1" si="31"/>
        <v>0</v>
      </c>
      <c r="T379">
        <f t="shared" ca="1" si="31"/>
        <v>0</v>
      </c>
    </row>
    <row r="380" spans="6:20">
      <c r="F380">
        <f t="shared" ca="1" si="27"/>
        <v>0</v>
      </c>
      <c r="G380">
        <f t="shared" ca="1" si="30"/>
        <v>0</v>
      </c>
      <c r="H380">
        <f t="shared" ca="1" si="30"/>
        <v>0</v>
      </c>
      <c r="I380">
        <f t="shared" ca="1" si="30"/>
        <v>0</v>
      </c>
      <c r="J380">
        <f t="shared" ca="1" si="30"/>
        <v>0</v>
      </c>
      <c r="K380">
        <f t="shared" ca="1" si="30"/>
        <v>0</v>
      </c>
      <c r="L380">
        <f t="shared" ca="1" si="30"/>
        <v>0</v>
      </c>
      <c r="M380">
        <f t="shared" ca="1" si="30"/>
        <v>0</v>
      </c>
      <c r="N380" s="34">
        <f t="shared" ca="1" si="30"/>
        <v>0</v>
      </c>
      <c r="O380" s="34">
        <f t="shared" ca="1" si="30"/>
        <v>0</v>
      </c>
      <c r="P380" s="34">
        <f t="shared" ca="1" si="30"/>
        <v>0</v>
      </c>
      <c r="Q380">
        <f t="shared" ca="1" si="30"/>
        <v>0</v>
      </c>
      <c r="R380">
        <f t="shared" ca="1" si="30"/>
        <v>0</v>
      </c>
      <c r="S380" s="34">
        <f t="shared" ca="1" si="31"/>
        <v>0</v>
      </c>
      <c r="T380">
        <f t="shared" ca="1" si="31"/>
        <v>0</v>
      </c>
    </row>
    <row r="381" spans="6:20">
      <c r="F381">
        <f t="shared" ca="1" si="27"/>
        <v>0</v>
      </c>
      <c r="G381">
        <f t="shared" ca="1" si="30"/>
        <v>0</v>
      </c>
      <c r="H381">
        <f t="shared" ca="1" si="30"/>
        <v>0</v>
      </c>
      <c r="I381">
        <f t="shared" ca="1" si="30"/>
        <v>0</v>
      </c>
      <c r="J381">
        <f t="shared" ca="1" si="30"/>
        <v>0</v>
      </c>
      <c r="K381">
        <f t="shared" ca="1" si="30"/>
        <v>0</v>
      </c>
      <c r="L381">
        <f t="shared" ca="1" si="30"/>
        <v>0</v>
      </c>
      <c r="M381">
        <f t="shared" ca="1" si="30"/>
        <v>0</v>
      </c>
      <c r="N381" s="34">
        <f t="shared" ca="1" si="30"/>
        <v>0</v>
      </c>
      <c r="O381" s="34">
        <f t="shared" ca="1" si="30"/>
        <v>0</v>
      </c>
      <c r="P381" s="34">
        <f t="shared" ca="1" si="30"/>
        <v>0</v>
      </c>
      <c r="Q381">
        <f t="shared" ca="1" si="30"/>
        <v>0</v>
      </c>
      <c r="R381">
        <f t="shared" ca="1" si="30"/>
        <v>0</v>
      </c>
      <c r="S381" s="34">
        <f t="shared" ca="1" si="31"/>
        <v>0</v>
      </c>
      <c r="T381">
        <f t="shared" ca="1" si="31"/>
        <v>0</v>
      </c>
    </row>
    <row r="382" spans="6:20">
      <c r="F382">
        <f t="shared" ca="1" si="27"/>
        <v>0</v>
      </c>
      <c r="G382">
        <f t="shared" ca="1" si="30"/>
        <v>0</v>
      </c>
      <c r="H382">
        <f t="shared" ca="1" si="30"/>
        <v>0</v>
      </c>
      <c r="I382">
        <f t="shared" ca="1" si="30"/>
        <v>0</v>
      </c>
      <c r="J382">
        <f t="shared" ca="1" si="30"/>
        <v>0</v>
      </c>
      <c r="K382">
        <f t="shared" ca="1" si="30"/>
        <v>0</v>
      </c>
      <c r="L382">
        <f t="shared" ca="1" si="30"/>
        <v>0</v>
      </c>
      <c r="M382">
        <f t="shared" ca="1" si="30"/>
        <v>0</v>
      </c>
      <c r="N382" s="34">
        <f t="shared" ca="1" si="30"/>
        <v>0</v>
      </c>
      <c r="O382" s="34">
        <f t="shared" ca="1" si="30"/>
        <v>0</v>
      </c>
      <c r="P382" s="34">
        <f t="shared" ca="1" si="30"/>
        <v>0</v>
      </c>
      <c r="Q382">
        <f t="shared" ca="1" si="30"/>
        <v>0</v>
      </c>
      <c r="R382">
        <f t="shared" ca="1" si="30"/>
        <v>0</v>
      </c>
      <c r="S382" s="34">
        <f t="shared" ca="1" si="31"/>
        <v>0</v>
      </c>
      <c r="T382">
        <f t="shared" ca="1" si="31"/>
        <v>0</v>
      </c>
    </row>
    <row r="383" spans="6:20">
      <c r="F383">
        <f t="shared" ca="1" si="27"/>
        <v>0</v>
      </c>
      <c r="G383">
        <f t="shared" ca="1" si="30"/>
        <v>0</v>
      </c>
      <c r="H383">
        <f t="shared" ca="1" si="30"/>
        <v>0</v>
      </c>
      <c r="I383">
        <f t="shared" ca="1" si="30"/>
        <v>0</v>
      </c>
      <c r="J383">
        <f t="shared" ca="1" si="30"/>
        <v>0</v>
      </c>
      <c r="K383">
        <f t="shared" ca="1" si="30"/>
        <v>0</v>
      </c>
      <c r="L383">
        <f t="shared" ca="1" si="30"/>
        <v>0</v>
      </c>
      <c r="M383">
        <f t="shared" ca="1" si="30"/>
        <v>0</v>
      </c>
      <c r="N383" s="34">
        <f t="shared" ca="1" si="30"/>
        <v>0</v>
      </c>
      <c r="O383" s="34">
        <f t="shared" ca="1" si="30"/>
        <v>0</v>
      </c>
      <c r="P383" s="34">
        <f t="shared" ca="1" si="30"/>
        <v>0</v>
      </c>
      <c r="Q383">
        <f t="shared" ca="1" si="30"/>
        <v>0</v>
      </c>
      <c r="R383">
        <f t="shared" ca="1" si="30"/>
        <v>0</v>
      </c>
      <c r="S383" s="34">
        <f t="shared" ca="1" si="31"/>
        <v>0</v>
      </c>
      <c r="T383">
        <f t="shared" ca="1" si="31"/>
        <v>0</v>
      </c>
    </row>
    <row r="384" spans="6:20">
      <c r="F384">
        <f t="shared" ca="1" si="27"/>
        <v>0</v>
      </c>
      <c r="G384">
        <f t="shared" ca="1" si="30"/>
        <v>0</v>
      </c>
      <c r="H384">
        <f t="shared" ca="1" si="30"/>
        <v>0</v>
      </c>
      <c r="I384">
        <f t="shared" ca="1" si="30"/>
        <v>0</v>
      </c>
      <c r="J384">
        <f t="shared" ca="1" si="30"/>
        <v>0</v>
      </c>
      <c r="K384">
        <f t="shared" ca="1" si="30"/>
        <v>0</v>
      </c>
      <c r="L384">
        <f t="shared" ca="1" si="30"/>
        <v>0</v>
      </c>
      <c r="M384">
        <f t="shared" ca="1" si="30"/>
        <v>0</v>
      </c>
      <c r="N384" s="34">
        <f t="shared" ca="1" si="30"/>
        <v>0</v>
      </c>
      <c r="O384" s="34">
        <f t="shared" ca="1" si="30"/>
        <v>0</v>
      </c>
      <c r="P384" s="34">
        <f t="shared" ca="1" si="30"/>
        <v>0</v>
      </c>
      <c r="Q384">
        <f t="shared" ca="1" si="30"/>
        <v>0</v>
      </c>
      <c r="R384">
        <f t="shared" ca="1" si="30"/>
        <v>0</v>
      </c>
      <c r="S384" s="34">
        <f t="shared" ca="1" si="31"/>
        <v>0</v>
      </c>
      <c r="T384">
        <f t="shared" ca="1" si="31"/>
        <v>0</v>
      </c>
    </row>
    <row r="385" spans="6:20">
      <c r="F385">
        <f t="shared" ca="1" si="27"/>
        <v>0</v>
      </c>
      <c r="G385">
        <f t="shared" ca="1" si="30"/>
        <v>0</v>
      </c>
      <c r="H385">
        <f t="shared" ca="1" si="30"/>
        <v>0</v>
      </c>
      <c r="I385">
        <f t="shared" ca="1" si="30"/>
        <v>0</v>
      </c>
      <c r="J385">
        <f t="shared" ca="1" si="30"/>
        <v>0</v>
      </c>
      <c r="K385">
        <f t="shared" ca="1" si="30"/>
        <v>0</v>
      </c>
      <c r="L385">
        <f t="shared" ca="1" si="30"/>
        <v>0</v>
      </c>
      <c r="M385">
        <f t="shared" ca="1" si="30"/>
        <v>0</v>
      </c>
      <c r="N385" s="34">
        <f t="shared" ca="1" si="30"/>
        <v>0</v>
      </c>
      <c r="O385" s="34">
        <f t="shared" ca="1" si="30"/>
        <v>0</v>
      </c>
      <c r="P385" s="34">
        <f t="shared" ca="1" si="30"/>
        <v>0</v>
      </c>
      <c r="Q385">
        <f t="shared" ca="1" si="30"/>
        <v>0</v>
      </c>
      <c r="R385">
        <f t="shared" ca="1" si="30"/>
        <v>0</v>
      </c>
      <c r="S385" s="34">
        <f t="shared" ca="1" si="31"/>
        <v>0</v>
      </c>
      <c r="T385">
        <f t="shared" ca="1" si="31"/>
        <v>0</v>
      </c>
    </row>
    <row r="386" spans="6:20">
      <c r="F386">
        <f t="shared" ca="1" si="27"/>
        <v>0</v>
      </c>
      <c r="G386">
        <f t="shared" ca="1" si="30"/>
        <v>0</v>
      </c>
      <c r="H386">
        <f t="shared" ca="1" si="30"/>
        <v>0</v>
      </c>
      <c r="I386">
        <f t="shared" ca="1" si="30"/>
        <v>0</v>
      </c>
      <c r="J386">
        <f t="shared" ca="1" si="30"/>
        <v>0</v>
      </c>
      <c r="K386">
        <f t="shared" ca="1" si="30"/>
        <v>0</v>
      </c>
      <c r="L386">
        <f t="shared" ca="1" si="30"/>
        <v>0</v>
      </c>
      <c r="M386">
        <f t="shared" ca="1" si="30"/>
        <v>0</v>
      </c>
      <c r="N386" s="34">
        <f t="shared" ca="1" si="30"/>
        <v>0</v>
      </c>
      <c r="O386" s="34">
        <f t="shared" ca="1" si="30"/>
        <v>0</v>
      </c>
      <c r="P386" s="34">
        <f t="shared" ca="1" si="30"/>
        <v>0</v>
      </c>
      <c r="Q386">
        <f t="shared" ca="1" si="30"/>
        <v>0</v>
      </c>
      <c r="R386">
        <f t="shared" ca="1" si="30"/>
        <v>0</v>
      </c>
      <c r="S386" s="34">
        <f t="shared" ca="1" si="31"/>
        <v>0</v>
      </c>
      <c r="T386">
        <f t="shared" ca="1" si="31"/>
        <v>0</v>
      </c>
    </row>
    <row r="387" spans="6:20">
      <c r="F387">
        <f t="shared" ref="F387:F450" ca="1" si="32">IF(F386="(空白)","(空白)",OFFSET($A$1,$D$4+COLUMN()-$D$6+$D$2*(ROW()-$D$8),0))</f>
        <v>0</v>
      </c>
      <c r="G387">
        <f t="shared" ca="1" si="30"/>
        <v>0</v>
      </c>
      <c r="H387">
        <f t="shared" ca="1" si="30"/>
        <v>0</v>
      </c>
      <c r="I387">
        <f t="shared" ca="1" si="30"/>
        <v>0</v>
      </c>
      <c r="J387">
        <f t="shared" ca="1" si="30"/>
        <v>0</v>
      </c>
      <c r="K387">
        <f t="shared" ca="1" si="30"/>
        <v>0</v>
      </c>
      <c r="L387">
        <f t="shared" ca="1" si="30"/>
        <v>0</v>
      </c>
      <c r="M387">
        <f t="shared" ca="1" si="30"/>
        <v>0</v>
      </c>
      <c r="N387" s="34">
        <f t="shared" ca="1" si="30"/>
        <v>0</v>
      </c>
      <c r="O387" s="34">
        <f t="shared" ca="1" si="30"/>
        <v>0</v>
      </c>
      <c r="P387" s="34">
        <f t="shared" ca="1" si="30"/>
        <v>0</v>
      </c>
      <c r="Q387">
        <f t="shared" ca="1" si="30"/>
        <v>0</v>
      </c>
      <c r="R387">
        <f t="shared" ca="1" si="30"/>
        <v>0</v>
      </c>
      <c r="S387" s="34">
        <f t="shared" ca="1" si="31"/>
        <v>0</v>
      </c>
      <c r="T387">
        <f t="shared" ca="1" si="31"/>
        <v>0</v>
      </c>
    </row>
    <row r="388" spans="6:20">
      <c r="F388">
        <f t="shared" ca="1" si="32"/>
        <v>0</v>
      </c>
      <c r="G388">
        <f t="shared" ca="1" si="30"/>
        <v>0</v>
      </c>
      <c r="H388">
        <f t="shared" ca="1" si="30"/>
        <v>0</v>
      </c>
      <c r="I388">
        <f t="shared" ca="1" si="30"/>
        <v>0</v>
      </c>
      <c r="J388">
        <f t="shared" ca="1" si="30"/>
        <v>0</v>
      </c>
      <c r="K388">
        <f t="shared" ca="1" si="30"/>
        <v>0</v>
      </c>
      <c r="L388">
        <f t="shared" ca="1" si="30"/>
        <v>0</v>
      </c>
      <c r="M388">
        <f t="shared" ca="1" si="30"/>
        <v>0</v>
      </c>
      <c r="N388" s="34">
        <f t="shared" ca="1" si="30"/>
        <v>0</v>
      </c>
      <c r="O388" s="34">
        <f t="shared" ca="1" si="30"/>
        <v>0</v>
      </c>
      <c r="P388" s="34">
        <f t="shared" ca="1" si="30"/>
        <v>0</v>
      </c>
      <c r="Q388">
        <f t="shared" ca="1" si="30"/>
        <v>0</v>
      </c>
      <c r="R388">
        <f t="shared" ca="1" si="30"/>
        <v>0</v>
      </c>
      <c r="S388" s="34">
        <f t="shared" ca="1" si="31"/>
        <v>0</v>
      </c>
      <c r="T388">
        <f t="shared" ca="1" si="31"/>
        <v>0</v>
      </c>
    </row>
    <row r="389" spans="6:20">
      <c r="F389">
        <f t="shared" ca="1" si="32"/>
        <v>0</v>
      </c>
      <c r="G389">
        <f t="shared" ca="1" si="30"/>
        <v>0</v>
      </c>
      <c r="H389">
        <f t="shared" ca="1" si="30"/>
        <v>0</v>
      </c>
      <c r="I389">
        <f t="shared" ca="1" si="30"/>
        <v>0</v>
      </c>
      <c r="J389">
        <f t="shared" ca="1" si="30"/>
        <v>0</v>
      </c>
      <c r="K389">
        <f t="shared" ca="1" si="30"/>
        <v>0</v>
      </c>
      <c r="L389">
        <f t="shared" ca="1" si="30"/>
        <v>0</v>
      </c>
      <c r="M389">
        <f t="shared" ca="1" si="30"/>
        <v>0</v>
      </c>
      <c r="N389" s="34">
        <f t="shared" ca="1" si="30"/>
        <v>0</v>
      </c>
      <c r="O389" s="34">
        <f t="shared" ca="1" si="30"/>
        <v>0</v>
      </c>
      <c r="P389" s="34">
        <f t="shared" ca="1" si="30"/>
        <v>0</v>
      </c>
      <c r="Q389">
        <f t="shared" ca="1" si="30"/>
        <v>0</v>
      </c>
      <c r="R389">
        <f t="shared" ca="1" si="30"/>
        <v>0</v>
      </c>
      <c r="S389" s="34">
        <f t="shared" ca="1" si="31"/>
        <v>0</v>
      </c>
      <c r="T389">
        <f t="shared" ca="1" si="31"/>
        <v>0</v>
      </c>
    </row>
    <row r="390" spans="6:20">
      <c r="F390">
        <f t="shared" ca="1" si="32"/>
        <v>0</v>
      </c>
      <c r="G390">
        <f t="shared" ca="1" si="30"/>
        <v>0</v>
      </c>
      <c r="H390">
        <f t="shared" ca="1" si="30"/>
        <v>0</v>
      </c>
      <c r="I390">
        <f t="shared" ca="1" si="30"/>
        <v>0</v>
      </c>
      <c r="J390">
        <f t="shared" ca="1" si="30"/>
        <v>0</v>
      </c>
      <c r="K390">
        <f t="shared" ca="1" si="30"/>
        <v>0</v>
      </c>
      <c r="L390">
        <f t="shared" ca="1" si="30"/>
        <v>0</v>
      </c>
      <c r="M390">
        <f t="shared" ca="1" si="30"/>
        <v>0</v>
      </c>
      <c r="N390" s="34">
        <f t="shared" ca="1" si="30"/>
        <v>0</v>
      </c>
      <c r="O390" s="34">
        <f t="shared" ca="1" si="30"/>
        <v>0</v>
      </c>
      <c r="P390" s="34">
        <f t="shared" ca="1" si="30"/>
        <v>0</v>
      </c>
      <c r="Q390">
        <f t="shared" ca="1" si="30"/>
        <v>0</v>
      </c>
      <c r="R390">
        <f t="shared" ca="1" si="30"/>
        <v>0</v>
      </c>
      <c r="S390" s="34">
        <f t="shared" ca="1" si="31"/>
        <v>0</v>
      </c>
      <c r="T390">
        <f t="shared" ca="1" si="31"/>
        <v>0</v>
      </c>
    </row>
    <row r="391" spans="6:20">
      <c r="F391">
        <f t="shared" ca="1" si="32"/>
        <v>0</v>
      </c>
      <c r="G391">
        <f t="shared" ref="G391:R412" ca="1" si="33">OFFSET($A$1,$D$4+COLUMN()-$D$6+$D$2*(ROW()-$D$8),0)</f>
        <v>0</v>
      </c>
      <c r="H391">
        <f t="shared" ca="1" si="33"/>
        <v>0</v>
      </c>
      <c r="I391">
        <f t="shared" ca="1" si="33"/>
        <v>0</v>
      </c>
      <c r="J391">
        <f t="shared" ca="1" si="33"/>
        <v>0</v>
      </c>
      <c r="K391">
        <f t="shared" ca="1" si="33"/>
        <v>0</v>
      </c>
      <c r="L391">
        <f t="shared" ca="1" si="33"/>
        <v>0</v>
      </c>
      <c r="M391">
        <f t="shared" ca="1" si="33"/>
        <v>0</v>
      </c>
      <c r="N391" s="34">
        <f t="shared" ca="1" si="33"/>
        <v>0</v>
      </c>
      <c r="O391" s="34">
        <f t="shared" ca="1" si="33"/>
        <v>0</v>
      </c>
      <c r="P391" s="34">
        <f t="shared" ca="1" si="33"/>
        <v>0</v>
      </c>
      <c r="Q391">
        <f t="shared" ca="1" si="33"/>
        <v>0</v>
      </c>
      <c r="R391">
        <f t="shared" ca="1" si="33"/>
        <v>0</v>
      </c>
      <c r="S391" s="34">
        <f t="shared" ca="1" si="31"/>
        <v>0</v>
      </c>
      <c r="T391">
        <f t="shared" ca="1" si="31"/>
        <v>0</v>
      </c>
    </row>
    <row r="392" spans="6:20">
      <c r="F392">
        <f t="shared" ca="1" si="32"/>
        <v>0</v>
      </c>
      <c r="G392">
        <f t="shared" ca="1" si="33"/>
        <v>0</v>
      </c>
      <c r="H392">
        <f t="shared" ca="1" si="33"/>
        <v>0</v>
      </c>
      <c r="I392">
        <f t="shared" ca="1" si="33"/>
        <v>0</v>
      </c>
      <c r="J392">
        <f t="shared" ca="1" si="33"/>
        <v>0</v>
      </c>
      <c r="K392">
        <f t="shared" ca="1" si="33"/>
        <v>0</v>
      </c>
      <c r="L392">
        <f t="shared" ca="1" si="33"/>
        <v>0</v>
      </c>
      <c r="M392">
        <f t="shared" ca="1" si="33"/>
        <v>0</v>
      </c>
      <c r="N392" s="34">
        <f t="shared" ca="1" si="33"/>
        <v>0</v>
      </c>
      <c r="O392" s="34">
        <f t="shared" ca="1" si="33"/>
        <v>0</v>
      </c>
      <c r="P392" s="34">
        <f t="shared" ca="1" si="33"/>
        <v>0</v>
      </c>
      <c r="Q392">
        <f t="shared" ca="1" si="33"/>
        <v>0</v>
      </c>
      <c r="R392">
        <f t="shared" ca="1" si="33"/>
        <v>0</v>
      </c>
      <c r="S392" s="34">
        <f t="shared" ca="1" si="31"/>
        <v>0</v>
      </c>
      <c r="T392">
        <f t="shared" ca="1" si="31"/>
        <v>0</v>
      </c>
    </row>
    <row r="393" spans="6:20">
      <c r="F393">
        <f t="shared" ca="1" si="32"/>
        <v>0</v>
      </c>
      <c r="G393">
        <f t="shared" ca="1" si="33"/>
        <v>0</v>
      </c>
      <c r="H393">
        <f t="shared" ca="1" si="33"/>
        <v>0</v>
      </c>
      <c r="I393">
        <f t="shared" ca="1" si="33"/>
        <v>0</v>
      </c>
      <c r="J393">
        <f t="shared" ca="1" si="33"/>
        <v>0</v>
      </c>
      <c r="K393">
        <f t="shared" ca="1" si="33"/>
        <v>0</v>
      </c>
      <c r="L393">
        <f t="shared" ca="1" si="33"/>
        <v>0</v>
      </c>
      <c r="M393">
        <f t="shared" ca="1" si="33"/>
        <v>0</v>
      </c>
      <c r="N393" s="34">
        <f t="shared" ca="1" si="33"/>
        <v>0</v>
      </c>
      <c r="O393" s="34">
        <f t="shared" ca="1" si="33"/>
        <v>0</v>
      </c>
      <c r="P393" s="34">
        <f t="shared" ca="1" si="33"/>
        <v>0</v>
      </c>
      <c r="Q393">
        <f t="shared" ca="1" si="33"/>
        <v>0</v>
      </c>
      <c r="R393">
        <f t="shared" ca="1" si="33"/>
        <v>0</v>
      </c>
      <c r="S393" s="34">
        <f t="shared" ca="1" si="31"/>
        <v>0</v>
      </c>
      <c r="T393">
        <f t="shared" ca="1" si="31"/>
        <v>0</v>
      </c>
    </row>
    <row r="394" spans="6:20">
      <c r="F394">
        <f t="shared" ca="1" si="32"/>
        <v>0</v>
      </c>
      <c r="G394">
        <f t="shared" ca="1" si="33"/>
        <v>0</v>
      </c>
      <c r="H394">
        <f t="shared" ca="1" si="33"/>
        <v>0</v>
      </c>
      <c r="I394">
        <f t="shared" ca="1" si="33"/>
        <v>0</v>
      </c>
      <c r="J394">
        <f t="shared" ca="1" si="33"/>
        <v>0</v>
      </c>
      <c r="K394">
        <f t="shared" ca="1" si="33"/>
        <v>0</v>
      </c>
      <c r="L394">
        <f t="shared" ca="1" si="33"/>
        <v>0</v>
      </c>
      <c r="M394">
        <f t="shared" ca="1" si="33"/>
        <v>0</v>
      </c>
      <c r="N394" s="34">
        <f t="shared" ca="1" si="33"/>
        <v>0</v>
      </c>
      <c r="O394" s="34">
        <f t="shared" ca="1" si="33"/>
        <v>0</v>
      </c>
      <c r="P394" s="34">
        <f t="shared" ca="1" si="33"/>
        <v>0</v>
      </c>
      <c r="Q394">
        <f t="shared" ca="1" si="33"/>
        <v>0</v>
      </c>
      <c r="R394">
        <f t="shared" ca="1" si="33"/>
        <v>0</v>
      </c>
      <c r="S394" s="34">
        <f t="shared" ca="1" si="31"/>
        <v>0</v>
      </c>
      <c r="T394">
        <f t="shared" ca="1" si="31"/>
        <v>0</v>
      </c>
    </row>
    <row r="395" spans="6:20">
      <c r="F395">
        <f t="shared" ca="1" si="32"/>
        <v>0</v>
      </c>
      <c r="G395">
        <f t="shared" ca="1" si="33"/>
        <v>0</v>
      </c>
      <c r="H395">
        <f t="shared" ca="1" si="33"/>
        <v>0</v>
      </c>
      <c r="I395">
        <f t="shared" ca="1" si="33"/>
        <v>0</v>
      </c>
      <c r="J395">
        <f t="shared" ca="1" si="33"/>
        <v>0</v>
      </c>
      <c r="K395">
        <f t="shared" ca="1" si="33"/>
        <v>0</v>
      </c>
      <c r="L395">
        <f t="shared" ca="1" si="33"/>
        <v>0</v>
      </c>
      <c r="M395">
        <f t="shared" ca="1" si="33"/>
        <v>0</v>
      </c>
      <c r="N395" s="34">
        <f t="shared" ca="1" si="33"/>
        <v>0</v>
      </c>
      <c r="O395" s="34">
        <f t="shared" ca="1" si="33"/>
        <v>0</v>
      </c>
      <c r="P395" s="34">
        <f t="shared" ca="1" si="33"/>
        <v>0</v>
      </c>
      <c r="Q395">
        <f t="shared" ca="1" si="33"/>
        <v>0</v>
      </c>
      <c r="R395">
        <f t="shared" ca="1" si="33"/>
        <v>0</v>
      </c>
      <c r="S395" s="34">
        <f t="shared" ca="1" si="31"/>
        <v>0</v>
      </c>
      <c r="T395">
        <f t="shared" ca="1" si="31"/>
        <v>0</v>
      </c>
    </row>
    <row r="396" spans="6:20">
      <c r="F396">
        <f t="shared" ca="1" si="32"/>
        <v>0</v>
      </c>
      <c r="G396">
        <f t="shared" ca="1" si="33"/>
        <v>0</v>
      </c>
      <c r="H396">
        <f t="shared" ca="1" si="33"/>
        <v>0</v>
      </c>
      <c r="I396">
        <f t="shared" ca="1" si="33"/>
        <v>0</v>
      </c>
      <c r="J396">
        <f t="shared" ca="1" si="33"/>
        <v>0</v>
      </c>
      <c r="K396">
        <f t="shared" ca="1" si="33"/>
        <v>0</v>
      </c>
      <c r="L396">
        <f t="shared" ca="1" si="33"/>
        <v>0</v>
      </c>
      <c r="M396">
        <f t="shared" ca="1" si="33"/>
        <v>0</v>
      </c>
      <c r="N396" s="34">
        <f t="shared" ca="1" si="33"/>
        <v>0</v>
      </c>
      <c r="O396" s="34">
        <f t="shared" ca="1" si="33"/>
        <v>0</v>
      </c>
      <c r="P396" s="34">
        <f t="shared" ca="1" si="33"/>
        <v>0</v>
      </c>
      <c r="Q396">
        <f t="shared" ca="1" si="33"/>
        <v>0</v>
      </c>
      <c r="R396">
        <f t="shared" ca="1" si="33"/>
        <v>0</v>
      </c>
      <c r="S396" s="34">
        <f t="shared" ca="1" si="31"/>
        <v>0</v>
      </c>
      <c r="T396">
        <f t="shared" ca="1" si="31"/>
        <v>0</v>
      </c>
    </row>
    <row r="397" spans="6:20">
      <c r="F397">
        <f t="shared" ca="1" si="32"/>
        <v>0</v>
      </c>
      <c r="G397">
        <f t="shared" ca="1" si="33"/>
        <v>0</v>
      </c>
      <c r="H397">
        <f t="shared" ca="1" si="33"/>
        <v>0</v>
      </c>
      <c r="I397">
        <f t="shared" ca="1" si="33"/>
        <v>0</v>
      </c>
      <c r="J397">
        <f t="shared" ca="1" si="33"/>
        <v>0</v>
      </c>
      <c r="K397">
        <f t="shared" ca="1" si="33"/>
        <v>0</v>
      </c>
      <c r="L397">
        <f t="shared" ca="1" si="33"/>
        <v>0</v>
      </c>
      <c r="M397">
        <f t="shared" ca="1" si="33"/>
        <v>0</v>
      </c>
      <c r="N397" s="34">
        <f t="shared" ca="1" si="33"/>
        <v>0</v>
      </c>
      <c r="O397" s="34">
        <f t="shared" ca="1" si="33"/>
        <v>0</v>
      </c>
      <c r="P397" s="34">
        <f t="shared" ca="1" si="33"/>
        <v>0</v>
      </c>
      <c r="Q397">
        <f t="shared" ca="1" si="33"/>
        <v>0</v>
      </c>
      <c r="R397">
        <f t="shared" ca="1" si="33"/>
        <v>0</v>
      </c>
      <c r="S397" s="34">
        <f t="shared" ca="1" si="31"/>
        <v>0</v>
      </c>
      <c r="T397">
        <f t="shared" ca="1" si="31"/>
        <v>0</v>
      </c>
    </row>
    <row r="398" spans="6:20">
      <c r="F398">
        <f t="shared" ca="1" si="32"/>
        <v>0</v>
      </c>
      <c r="G398">
        <f t="shared" ca="1" si="33"/>
        <v>0</v>
      </c>
      <c r="H398">
        <f t="shared" ca="1" si="33"/>
        <v>0</v>
      </c>
      <c r="I398">
        <f t="shared" ca="1" si="33"/>
        <v>0</v>
      </c>
      <c r="J398">
        <f t="shared" ca="1" si="33"/>
        <v>0</v>
      </c>
      <c r="K398">
        <f t="shared" ca="1" si="33"/>
        <v>0</v>
      </c>
      <c r="L398">
        <f t="shared" ca="1" si="33"/>
        <v>0</v>
      </c>
      <c r="M398">
        <f t="shared" ca="1" si="33"/>
        <v>0</v>
      </c>
      <c r="N398" s="34">
        <f t="shared" ca="1" si="33"/>
        <v>0</v>
      </c>
      <c r="O398" s="34">
        <f t="shared" ca="1" si="33"/>
        <v>0</v>
      </c>
      <c r="P398" s="34">
        <f t="shared" ca="1" si="33"/>
        <v>0</v>
      </c>
      <c r="Q398">
        <f t="shared" ca="1" si="33"/>
        <v>0</v>
      </c>
      <c r="R398">
        <f t="shared" ca="1" si="33"/>
        <v>0</v>
      </c>
      <c r="S398" s="34">
        <f t="shared" ca="1" si="31"/>
        <v>0</v>
      </c>
      <c r="T398">
        <f t="shared" ca="1" si="31"/>
        <v>0</v>
      </c>
    </row>
    <row r="399" spans="6:20">
      <c r="F399">
        <f t="shared" ca="1" si="32"/>
        <v>0</v>
      </c>
      <c r="G399">
        <f t="shared" ca="1" si="33"/>
        <v>0</v>
      </c>
      <c r="H399">
        <f t="shared" ca="1" si="33"/>
        <v>0</v>
      </c>
      <c r="I399">
        <f t="shared" ca="1" si="33"/>
        <v>0</v>
      </c>
      <c r="J399">
        <f t="shared" ca="1" si="33"/>
        <v>0</v>
      </c>
      <c r="K399">
        <f t="shared" ca="1" si="33"/>
        <v>0</v>
      </c>
      <c r="L399">
        <f t="shared" ca="1" si="33"/>
        <v>0</v>
      </c>
      <c r="M399">
        <f t="shared" ca="1" si="33"/>
        <v>0</v>
      </c>
      <c r="N399" s="34">
        <f t="shared" ca="1" si="33"/>
        <v>0</v>
      </c>
      <c r="O399" s="34">
        <f t="shared" ca="1" si="33"/>
        <v>0</v>
      </c>
      <c r="P399" s="34">
        <f t="shared" ca="1" si="33"/>
        <v>0</v>
      </c>
      <c r="Q399">
        <f t="shared" ca="1" si="33"/>
        <v>0</v>
      </c>
      <c r="R399">
        <f t="shared" ca="1" si="33"/>
        <v>0</v>
      </c>
      <c r="S399" s="34">
        <f t="shared" ca="1" si="31"/>
        <v>0</v>
      </c>
      <c r="T399">
        <f t="shared" ca="1" si="31"/>
        <v>0</v>
      </c>
    </row>
    <row r="400" spans="6:20">
      <c r="F400">
        <f t="shared" ca="1" si="32"/>
        <v>0</v>
      </c>
      <c r="G400">
        <f t="shared" ca="1" si="33"/>
        <v>0</v>
      </c>
      <c r="H400">
        <f t="shared" ca="1" si="33"/>
        <v>0</v>
      </c>
      <c r="I400">
        <f t="shared" ca="1" si="33"/>
        <v>0</v>
      </c>
      <c r="J400">
        <f t="shared" ca="1" si="33"/>
        <v>0</v>
      </c>
      <c r="K400">
        <f t="shared" ca="1" si="33"/>
        <v>0</v>
      </c>
      <c r="L400">
        <f t="shared" ca="1" si="33"/>
        <v>0</v>
      </c>
      <c r="M400">
        <f t="shared" ca="1" si="33"/>
        <v>0</v>
      </c>
      <c r="N400" s="34">
        <f t="shared" ca="1" si="33"/>
        <v>0</v>
      </c>
      <c r="O400" s="34">
        <f t="shared" ca="1" si="33"/>
        <v>0</v>
      </c>
      <c r="P400" s="34">
        <f t="shared" ca="1" si="33"/>
        <v>0</v>
      </c>
      <c r="Q400">
        <f t="shared" ca="1" si="33"/>
        <v>0</v>
      </c>
      <c r="R400">
        <f t="shared" ca="1" si="33"/>
        <v>0</v>
      </c>
      <c r="S400" s="34">
        <f t="shared" ca="1" si="31"/>
        <v>0</v>
      </c>
      <c r="T400">
        <f t="shared" ca="1" si="31"/>
        <v>0</v>
      </c>
    </row>
    <row r="401" spans="6:20">
      <c r="F401">
        <f t="shared" ca="1" si="32"/>
        <v>0</v>
      </c>
      <c r="G401">
        <f t="shared" ca="1" si="33"/>
        <v>0</v>
      </c>
      <c r="H401">
        <f t="shared" ca="1" si="33"/>
        <v>0</v>
      </c>
      <c r="I401">
        <f t="shared" ca="1" si="33"/>
        <v>0</v>
      </c>
      <c r="J401">
        <f t="shared" ca="1" si="33"/>
        <v>0</v>
      </c>
      <c r="K401">
        <f t="shared" ca="1" si="33"/>
        <v>0</v>
      </c>
      <c r="L401">
        <f t="shared" ca="1" si="33"/>
        <v>0</v>
      </c>
      <c r="M401">
        <f t="shared" ca="1" si="33"/>
        <v>0</v>
      </c>
      <c r="N401" s="34">
        <f t="shared" ca="1" si="33"/>
        <v>0</v>
      </c>
      <c r="O401" s="34">
        <f t="shared" ca="1" si="33"/>
        <v>0</v>
      </c>
      <c r="P401" s="34">
        <f t="shared" ca="1" si="33"/>
        <v>0</v>
      </c>
      <c r="Q401">
        <f t="shared" ca="1" si="33"/>
        <v>0</v>
      </c>
      <c r="R401">
        <f t="shared" ca="1" si="33"/>
        <v>0</v>
      </c>
      <c r="S401" s="34">
        <f t="shared" ca="1" si="31"/>
        <v>0</v>
      </c>
      <c r="T401">
        <f t="shared" ca="1" si="31"/>
        <v>0</v>
      </c>
    </row>
    <row r="402" spans="6:20">
      <c r="F402">
        <f t="shared" ca="1" si="32"/>
        <v>0</v>
      </c>
      <c r="G402">
        <f t="shared" ca="1" si="33"/>
        <v>0</v>
      </c>
      <c r="H402">
        <f t="shared" ca="1" si="33"/>
        <v>0</v>
      </c>
      <c r="I402">
        <f t="shared" ca="1" si="33"/>
        <v>0</v>
      </c>
      <c r="J402">
        <f t="shared" ca="1" si="33"/>
        <v>0</v>
      </c>
      <c r="K402">
        <f t="shared" ca="1" si="33"/>
        <v>0</v>
      </c>
      <c r="L402">
        <f t="shared" ca="1" si="33"/>
        <v>0</v>
      </c>
      <c r="M402">
        <f t="shared" ca="1" si="33"/>
        <v>0</v>
      </c>
      <c r="N402" s="34">
        <f t="shared" ca="1" si="33"/>
        <v>0</v>
      </c>
      <c r="O402" s="34">
        <f t="shared" ca="1" si="33"/>
        <v>0</v>
      </c>
      <c r="P402" s="34">
        <f t="shared" ca="1" si="33"/>
        <v>0</v>
      </c>
      <c r="Q402">
        <f t="shared" ca="1" si="33"/>
        <v>0</v>
      </c>
      <c r="R402">
        <f t="shared" ca="1" si="33"/>
        <v>0</v>
      </c>
      <c r="S402" s="34">
        <f t="shared" ca="1" si="31"/>
        <v>0</v>
      </c>
      <c r="T402">
        <f t="shared" ca="1" si="31"/>
        <v>0</v>
      </c>
    </row>
    <row r="403" spans="6:20">
      <c r="F403">
        <f t="shared" ca="1" si="32"/>
        <v>0</v>
      </c>
      <c r="G403">
        <f t="shared" ca="1" si="33"/>
        <v>0</v>
      </c>
      <c r="H403">
        <f t="shared" ca="1" si="33"/>
        <v>0</v>
      </c>
      <c r="I403">
        <f t="shared" ca="1" si="33"/>
        <v>0</v>
      </c>
      <c r="J403">
        <f t="shared" ca="1" si="33"/>
        <v>0</v>
      </c>
      <c r="K403">
        <f t="shared" ca="1" si="33"/>
        <v>0</v>
      </c>
      <c r="L403">
        <f t="shared" ca="1" si="33"/>
        <v>0</v>
      </c>
      <c r="M403">
        <f t="shared" ca="1" si="33"/>
        <v>0</v>
      </c>
      <c r="N403" s="34">
        <f t="shared" ca="1" si="33"/>
        <v>0</v>
      </c>
      <c r="O403" s="34">
        <f t="shared" ca="1" si="33"/>
        <v>0</v>
      </c>
      <c r="P403" s="34">
        <f t="shared" ca="1" si="33"/>
        <v>0</v>
      </c>
      <c r="Q403">
        <f t="shared" ca="1" si="33"/>
        <v>0</v>
      </c>
      <c r="R403">
        <f t="shared" ca="1" si="33"/>
        <v>0</v>
      </c>
      <c r="S403" s="34">
        <f t="shared" ca="1" si="31"/>
        <v>0</v>
      </c>
      <c r="T403">
        <f t="shared" ca="1" si="31"/>
        <v>0</v>
      </c>
    </row>
    <row r="404" spans="6:20">
      <c r="F404">
        <f t="shared" ca="1" si="32"/>
        <v>0</v>
      </c>
      <c r="G404">
        <f t="shared" ca="1" si="33"/>
        <v>0</v>
      </c>
      <c r="H404">
        <f t="shared" ca="1" si="33"/>
        <v>0</v>
      </c>
      <c r="I404">
        <f t="shared" ca="1" si="33"/>
        <v>0</v>
      </c>
      <c r="J404">
        <f t="shared" ca="1" si="33"/>
        <v>0</v>
      </c>
      <c r="K404">
        <f t="shared" ca="1" si="33"/>
        <v>0</v>
      </c>
      <c r="L404">
        <f t="shared" ca="1" si="33"/>
        <v>0</v>
      </c>
      <c r="M404">
        <f t="shared" ca="1" si="33"/>
        <v>0</v>
      </c>
      <c r="N404" s="34">
        <f t="shared" ca="1" si="33"/>
        <v>0</v>
      </c>
      <c r="O404" s="34">
        <f t="shared" ca="1" si="33"/>
        <v>0</v>
      </c>
      <c r="P404" s="34">
        <f t="shared" ca="1" si="33"/>
        <v>0</v>
      </c>
      <c r="Q404">
        <f t="shared" ca="1" si="33"/>
        <v>0</v>
      </c>
      <c r="R404">
        <f t="shared" ca="1" si="33"/>
        <v>0</v>
      </c>
      <c r="S404" s="34">
        <f t="shared" ca="1" si="31"/>
        <v>0</v>
      </c>
      <c r="T404">
        <f t="shared" ca="1" si="31"/>
        <v>0</v>
      </c>
    </row>
    <row r="405" spans="6:20">
      <c r="F405">
        <f t="shared" ca="1" si="32"/>
        <v>0</v>
      </c>
      <c r="G405">
        <f t="shared" ca="1" si="33"/>
        <v>0</v>
      </c>
      <c r="H405">
        <f t="shared" ca="1" si="33"/>
        <v>0</v>
      </c>
      <c r="I405">
        <f t="shared" ca="1" si="33"/>
        <v>0</v>
      </c>
      <c r="J405">
        <f t="shared" ca="1" si="33"/>
        <v>0</v>
      </c>
      <c r="K405">
        <f t="shared" ca="1" si="33"/>
        <v>0</v>
      </c>
      <c r="L405">
        <f t="shared" ca="1" si="33"/>
        <v>0</v>
      </c>
      <c r="M405">
        <f t="shared" ca="1" si="33"/>
        <v>0</v>
      </c>
      <c r="N405" s="34">
        <f t="shared" ca="1" si="33"/>
        <v>0</v>
      </c>
      <c r="O405" s="34">
        <f t="shared" ca="1" si="33"/>
        <v>0</v>
      </c>
      <c r="P405" s="34">
        <f t="shared" ca="1" si="33"/>
        <v>0</v>
      </c>
      <c r="Q405">
        <f t="shared" ca="1" si="33"/>
        <v>0</v>
      </c>
      <c r="R405">
        <f t="shared" ca="1" si="33"/>
        <v>0</v>
      </c>
      <c r="S405" s="34">
        <f t="shared" ca="1" si="31"/>
        <v>0</v>
      </c>
      <c r="T405">
        <f t="shared" ca="1" si="31"/>
        <v>0</v>
      </c>
    </row>
    <row r="406" spans="6:20">
      <c r="F406">
        <f t="shared" ca="1" si="32"/>
        <v>0</v>
      </c>
      <c r="G406">
        <f t="shared" ca="1" si="33"/>
        <v>0</v>
      </c>
      <c r="H406">
        <f t="shared" ca="1" si="33"/>
        <v>0</v>
      </c>
      <c r="I406">
        <f t="shared" ca="1" si="33"/>
        <v>0</v>
      </c>
      <c r="J406">
        <f t="shared" ca="1" si="33"/>
        <v>0</v>
      </c>
      <c r="K406">
        <f t="shared" ca="1" si="33"/>
        <v>0</v>
      </c>
      <c r="L406">
        <f t="shared" ca="1" si="33"/>
        <v>0</v>
      </c>
      <c r="M406">
        <f t="shared" ca="1" si="33"/>
        <v>0</v>
      </c>
      <c r="N406" s="34">
        <f t="shared" ca="1" si="33"/>
        <v>0</v>
      </c>
      <c r="O406" s="34">
        <f t="shared" ca="1" si="33"/>
        <v>0</v>
      </c>
      <c r="P406" s="34">
        <f t="shared" ca="1" si="33"/>
        <v>0</v>
      </c>
      <c r="Q406">
        <f t="shared" ca="1" si="33"/>
        <v>0</v>
      </c>
      <c r="R406">
        <f t="shared" ca="1" si="33"/>
        <v>0</v>
      </c>
      <c r="S406" s="34">
        <f t="shared" ca="1" si="31"/>
        <v>0</v>
      </c>
      <c r="T406">
        <f t="shared" ca="1" si="31"/>
        <v>0</v>
      </c>
    </row>
    <row r="407" spans="6:20">
      <c r="F407">
        <f t="shared" ca="1" si="32"/>
        <v>0</v>
      </c>
      <c r="G407">
        <f t="shared" ca="1" si="33"/>
        <v>0</v>
      </c>
      <c r="H407">
        <f t="shared" ca="1" si="33"/>
        <v>0</v>
      </c>
      <c r="I407">
        <f t="shared" ca="1" si="33"/>
        <v>0</v>
      </c>
      <c r="J407">
        <f t="shared" ca="1" si="33"/>
        <v>0</v>
      </c>
      <c r="K407">
        <f t="shared" ca="1" si="33"/>
        <v>0</v>
      </c>
      <c r="L407">
        <f t="shared" ca="1" si="33"/>
        <v>0</v>
      </c>
      <c r="M407">
        <f t="shared" ca="1" si="33"/>
        <v>0</v>
      </c>
      <c r="N407" s="34">
        <f t="shared" ca="1" si="33"/>
        <v>0</v>
      </c>
      <c r="O407" s="34">
        <f t="shared" ca="1" si="33"/>
        <v>0</v>
      </c>
      <c r="P407" s="34">
        <f t="shared" ca="1" si="33"/>
        <v>0</v>
      </c>
      <c r="Q407">
        <f t="shared" ca="1" si="33"/>
        <v>0</v>
      </c>
      <c r="R407">
        <f t="shared" ca="1" si="33"/>
        <v>0</v>
      </c>
      <c r="S407" s="34">
        <f t="shared" ca="1" si="31"/>
        <v>0</v>
      </c>
      <c r="T407">
        <f t="shared" ca="1" si="31"/>
        <v>0</v>
      </c>
    </row>
    <row r="408" spans="6:20">
      <c r="F408">
        <f t="shared" ca="1" si="32"/>
        <v>0</v>
      </c>
      <c r="G408">
        <f t="shared" ca="1" si="33"/>
        <v>0</v>
      </c>
      <c r="H408">
        <f t="shared" ca="1" si="33"/>
        <v>0</v>
      </c>
      <c r="I408">
        <f t="shared" ca="1" si="33"/>
        <v>0</v>
      </c>
      <c r="J408">
        <f t="shared" ca="1" si="33"/>
        <v>0</v>
      </c>
      <c r="K408">
        <f t="shared" ca="1" si="33"/>
        <v>0</v>
      </c>
      <c r="L408">
        <f t="shared" ca="1" si="33"/>
        <v>0</v>
      </c>
      <c r="M408">
        <f t="shared" ca="1" si="33"/>
        <v>0</v>
      </c>
      <c r="N408" s="34">
        <f t="shared" ca="1" si="33"/>
        <v>0</v>
      </c>
      <c r="O408" s="34">
        <f t="shared" ca="1" si="33"/>
        <v>0</v>
      </c>
      <c r="P408" s="34">
        <f t="shared" ca="1" si="33"/>
        <v>0</v>
      </c>
      <c r="Q408">
        <f t="shared" ca="1" si="33"/>
        <v>0</v>
      </c>
      <c r="R408">
        <f t="shared" ca="1" si="33"/>
        <v>0</v>
      </c>
      <c r="S408" s="34">
        <f t="shared" ca="1" si="31"/>
        <v>0</v>
      </c>
      <c r="T408">
        <f t="shared" ca="1" si="31"/>
        <v>0</v>
      </c>
    </row>
    <row r="409" spans="6:20">
      <c r="F409">
        <f t="shared" ca="1" si="32"/>
        <v>0</v>
      </c>
      <c r="G409">
        <f t="shared" ca="1" si="33"/>
        <v>0</v>
      </c>
      <c r="H409">
        <f t="shared" ca="1" si="33"/>
        <v>0</v>
      </c>
      <c r="I409">
        <f t="shared" ca="1" si="33"/>
        <v>0</v>
      </c>
      <c r="J409">
        <f t="shared" ca="1" si="33"/>
        <v>0</v>
      </c>
      <c r="K409">
        <f t="shared" ca="1" si="33"/>
        <v>0</v>
      </c>
      <c r="L409">
        <f t="shared" ca="1" si="33"/>
        <v>0</v>
      </c>
      <c r="M409">
        <f t="shared" ca="1" si="33"/>
        <v>0</v>
      </c>
      <c r="N409" s="34">
        <f t="shared" ca="1" si="33"/>
        <v>0</v>
      </c>
      <c r="O409" s="34">
        <f t="shared" ca="1" si="33"/>
        <v>0</v>
      </c>
      <c r="P409" s="34">
        <f t="shared" ca="1" si="33"/>
        <v>0</v>
      </c>
      <c r="Q409">
        <f t="shared" ca="1" si="33"/>
        <v>0</v>
      </c>
      <c r="R409">
        <f t="shared" ca="1" si="33"/>
        <v>0</v>
      </c>
      <c r="S409" s="34">
        <f t="shared" ca="1" si="31"/>
        <v>0</v>
      </c>
      <c r="T409">
        <f t="shared" ca="1" si="31"/>
        <v>0</v>
      </c>
    </row>
    <row r="410" spans="6:20">
      <c r="F410">
        <f t="shared" ca="1" si="32"/>
        <v>0</v>
      </c>
      <c r="G410">
        <f t="shared" ca="1" si="33"/>
        <v>0</v>
      </c>
      <c r="H410">
        <f t="shared" ca="1" si="33"/>
        <v>0</v>
      </c>
      <c r="I410">
        <f t="shared" ca="1" si="33"/>
        <v>0</v>
      </c>
      <c r="J410">
        <f t="shared" ca="1" si="33"/>
        <v>0</v>
      </c>
      <c r="K410">
        <f t="shared" ca="1" si="33"/>
        <v>0</v>
      </c>
      <c r="L410">
        <f t="shared" ca="1" si="33"/>
        <v>0</v>
      </c>
      <c r="M410">
        <f t="shared" ca="1" si="33"/>
        <v>0</v>
      </c>
      <c r="N410" s="34">
        <f t="shared" ca="1" si="33"/>
        <v>0</v>
      </c>
      <c r="O410" s="34">
        <f t="shared" ca="1" si="33"/>
        <v>0</v>
      </c>
      <c r="P410" s="34">
        <f t="shared" ca="1" si="33"/>
        <v>0</v>
      </c>
      <c r="Q410">
        <f t="shared" ca="1" si="33"/>
        <v>0</v>
      </c>
      <c r="R410">
        <f t="shared" ca="1" si="33"/>
        <v>0</v>
      </c>
      <c r="S410" s="34">
        <f t="shared" ca="1" si="31"/>
        <v>0</v>
      </c>
      <c r="T410">
        <f t="shared" ca="1" si="31"/>
        <v>0</v>
      </c>
    </row>
    <row r="411" spans="6:20">
      <c r="F411">
        <f t="shared" ca="1" si="32"/>
        <v>0</v>
      </c>
      <c r="G411">
        <f t="shared" ca="1" si="33"/>
        <v>0</v>
      </c>
      <c r="H411">
        <f t="shared" ca="1" si="33"/>
        <v>0</v>
      </c>
      <c r="I411">
        <f t="shared" ca="1" si="33"/>
        <v>0</v>
      </c>
      <c r="J411">
        <f t="shared" ca="1" si="33"/>
        <v>0</v>
      </c>
      <c r="K411">
        <f t="shared" ca="1" si="33"/>
        <v>0</v>
      </c>
      <c r="L411">
        <f t="shared" ca="1" si="33"/>
        <v>0</v>
      </c>
      <c r="M411">
        <f t="shared" ca="1" si="33"/>
        <v>0</v>
      </c>
      <c r="N411" s="34">
        <f t="shared" ca="1" si="33"/>
        <v>0</v>
      </c>
      <c r="O411" s="34">
        <f t="shared" ca="1" si="33"/>
        <v>0</v>
      </c>
      <c r="P411" s="34">
        <f t="shared" ca="1" si="33"/>
        <v>0</v>
      </c>
      <c r="Q411">
        <f t="shared" ca="1" si="33"/>
        <v>0</v>
      </c>
      <c r="R411">
        <f t="shared" ca="1" si="33"/>
        <v>0</v>
      </c>
      <c r="S411" s="34">
        <f t="shared" ca="1" si="31"/>
        <v>0</v>
      </c>
      <c r="T411">
        <f t="shared" ca="1" si="31"/>
        <v>0</v>
      </c>
    </row>
    <row r="412" spans="6:20">
      <c r="F412">
        <f t="shared" ca="1" si="32"/>
        <v>0</v>
      </c>
      <c r="G412">
        <f t="shared" ca="1" si="33"/>
        <v>0</v>
      </c>
      <c r="H412">
        <f t="shared" ca="1" si="33"/>
        <v>0</v>
      </c>
      <c r="I412">
        <f t="shared" ref="G412:R433" ca="1" si="34">OFFSET($A$1,$D$4+COLUMN()-$D$6+$D$2*(ROW()-$D$8),0)</f>
        <v>0</v>
      </c>
      <c r="J412">
        <f t="shared" ca="1" si="34"/>
        <v>0</v>
      </c>
      <c r="K412">
        <f t="shared" ca="1" si="34"/>
        <v>0</v>
      </c>
      <c r="L412">
        <f t="shared" ca="1" si="34"/>
        <v>0</v>
      </c>
      <c r="M412">
        <f t="shared" ca="1" si="34"/>
        <v>0</v>
      </c>
      <c r="N412" s="34">
        <f t="shared" ca="1" si="34"/>
        <v>0</v>
      </c>
      <c r="O412" s="34">
        <f t="shared" ca="1" si="34"/>
        <v>0</v>
      </c>
      <c r="P412" s="34">
        <f t="shared" ca="1" si="34"/>
        <v>0</v>
      </c>
      <c r="Q412">
        <f t="shared" ca="1" si="34"/>
        <v>0</v>
      </c>
      <c r="R412">
        <f t="shared" ca="1" si="33"/>
        <v>0</v>
      </c>
      <c r="S412" s="34">
        <f t="shared" ca="1" si="31"/>
        <v>0</v>
      </c>
      <c r="T412">
        <f t="shared" ca="1" si="31"/>
        <v>0</v>
      </c>
    </row>
    <row r="413" spans="6:20">
      <c r="F413">
        <f t="shared" ca="1" si="32"/>
        <v>0</v>
      </c>
      <c r="G413">
        <f t="shared" ca="1" si="34"/>
        <v>0</v>
      </c>
      <c r="H413">
        <f t="shared" ca="1" si="34"/>
        <v>0</v>
      </c>
      <c r="I413">
        <f t="shared" ca="1" si="34"/>
        <v>0</v>
      </c>
      <c r="J413">
        <f t="shared" ca="1" si="34"/>
        <v>0</v>
      </c>
      <c r="K413">
        <f t="shared" ca="1" si="34"/>
        <v>0</v>
      </c>
      <c r="L413">
        <f t="shared" ca="1" si="34"/>
        <v>0</v>
      </c>
      <c r="M413">
        <f t="shared" ca="1" si="34"/>
        <v>0</v>
      </c>
      <c r="N413" s="34">
        <f t="shared" ca="1" si="34"/>
        <v>0</v>
      </c>
      <c r="O413" s="34">
        <f t="shared" ca="1" si="34"/>
        <v>0</v>
      </c>
      <c r="P413" s="34">
        <f t="shared" ca="1" si="34"/>
        <v>0</v>
      </c>
      <c r="Q413">
        <f t="shared" ca="1" si="34"/>
        <v>0</v>
      </c>
      <c r="R413">
        <f t="shared" ca="1" si="34"/>
        <v>0</v>
      </c>
      <c r="S413" s="34">
        <f t="shared" ca="1" si="31"/>
        <v>0</v>
      </c>
      <c r="T413">
        <f t="shared" ca="1" si="31"/>
        <v>0</v>
      </c>
    </row>
    <row r="414" spans="6:20">
      <c r="F414">
        <f t="shared" ca="1" si="32"/>
        <v>0</v>
      </c>
      <c r="G414">
        <f t="shared" ca="1" si="34"/>
        <v>0</v>
      </c>
      <c r="H414">
        <f t="shared" ca="1" si="34"/>
        <v>0</v>
      </c>
      <c r="I414">
        <f t="shared" ca="1" si="34"/>
        <v>0</v>
      </c>
      <c r="J414">
        <f t="shared" ca="1" si="34"/>
        <v>0</v>
      </c>
      <c r="K414">
        <f t="shared" ca="1" si="34"/>
        <v>0</v>
      </c>
      <c r="L414">
        <f t="shared" ca="1" si="34"/>
        <v>0</v>
      </c>
      <c r="M414">
        <f t="shared" ca="1" si="34"/>
        <v>0</v>
      </c>
      <c r="N414" s="34">
        <f t="shared" ca="1" si="34"/>
        <v>0</v>
      </c>
      <c r="O414" s="34">
        <f t="shared" ca="1" si="34"/>
        <v>0</v>
      </c>
      <c r="P414" s="34">
        <f t="shared" ca="1" si="34"/>
        <v>0</v>
      </c>
      <c r="Q414">
        <f t="shared" ca="1" si="34"/>
        <v>0</v>
      </c>
      <c r="R414">
        <f t="shared" ca="1" si="34"/>
        <v>0</v>
      </c>
      <c r="S414" s="34">
        <f t="shared" ca="1" si="31"/>
        <v>0</v>
      </c>
      <c r="T414">
        <f t="shared" ca="1" si="31"/>
        <v>0</v>
      </c>
    </row>
    <row r="415" spans="6:20">
      <c r="F415">
        <f t="shared" ca="1" si="32"/>
        <v>0</v>
      </c>
      <c r="G415">
        <f t="shared" ca="1" si="34"/>
        <v>0</v>
      </c>
      <c r="H415">
        <f t="shared" ca="1" si="34"/>
        <v>0</v>
      </c>
      <c r="I415">
        <f t="shared" ca="1" si="34"/>
        <v>0</v>
      </c>
      <c r="J415">
        <f t="shared" ca="1" si="34"/>
        <v>0</v>
      </c>
      <c r="K415">
        <f t="shared" ca="1" si="34"/>
        <v>0</v>
      </c>
      <c r="L415">
        <f t="shared" ca="1" si="34"/>
        <v>0</v>
      </c>
      <c r="M415">
        <f t="shared" ca="1" si="34"/>
        <v>0</v>
      </c>
      <c r="N415" s="34">
        <f t="shared" ca="1" si="34"/>
        <v>0</v>
      </c>
      <c r="O415" s="34">
        <f t="shared" ca="1" si="34"/>
        <v>0</v>
      </c>
      <c r="P415" s="34">
        <f t="shared" ca="1" si="34"/>
        <v>0</v>
      </c>
      <c r="Q415">
        <f t="shared" ca="1" si="34"/>
        <v>0</v>
      </c>
      <c r="R415">
        <f t="shared" ca="1" si="34"/>
        <v>0</v>
      </c>
      <c r="S415" s="34">
        <f t="shared" ca="1" si="31"/>
        <v>0</v>
      </c>
      <c r="T415">
        <f t="shared" ca="1" si="31"/>
        <v>0</v>
      </c>
    </row>
    <row r="416" spans="6:20">
      <c r="F416">
        <f t="shared" ca="1" si="32"/>
        <v>0</v>
      </c>
      <c r="G416">
        <f t="shared" ca="1" si="34"/>
        <v>0</v>
      </c>
      <c r="H416">
        <f t="shared" ca="1" si="34"/>
        <v>0</v>
      </c>
      <c r="I416">
        <f t="shared" ca="1" si="34"/>
        <v>0</v>
      </c>
      <c r="J416">
        <f t="shared" ca="1" si="34"/>
        <v>0</v>
      </c>
      <c r="K416">
        <f t="shared" ca="1" si="34"/>
        <v>0</v>
      </c>
      <c r="L416">
        <f t="shared" ca="1" si="34"/>
        <v>0</v>
      </c>
      <c r="M416">
        <f t="shared" ca="1" si="34"/>
        <v>0</v>
      </c>
      <c r="N416" s="34">
        <f t="shared" ca="1" si="34"/>
        <v>0</v>
      </c>
      <c r="O416" s="34">
        <f t="shared" ca="1" si="34"/>
        <v>0</v>
      </c>
      <c r="P416" s="34">
        <f t="shared" ca="1" si="34"/>
        <v>0</v>
      </c>
      <c r="Q416">
        <f t="shared" ca="1" si="34"/>
        <v>0</v>
      </c>
      <c r="R416">
        <f t="shared" ca="1" si="34"/>
        <v>0</v>
      </c>
      <c r="S416" s="34">
        <f t="shared" ca="1" si="31"/>
        <v>0</v>
      </c>
      <c r="T416">
        <f t="shared" ca="1" si="31"/>
        <v>0</v>
      </c>
    </row>
    <row r="417" spans="6:20">
      <c r="F417">
        <f t="shared" ca="1" si="32"/>
        <v>0</v>
      </c>
      <c r="G417">
        <f t="shared" ca="1" si="34"/>
        <v>0</v>
      </c>
      <c r="H417">
        <f t="shared" ca="1" si="34"/>
        <v>0</v>
      </c>
      <c r="I417">
        <f t="shared" ca="1" si="34"/>
        <v>0</v>
      </c>
      <c r="J417">
        <f t="shared" ca="1" si="34"/>
        <v>0</v>
      </c>
      <c r="K417">
        <f t="shared" ca="1" si="34"/>
        <v>0</v>
      </c>
      <c r="L417">
        <f t="shared" ca="1" si="34"/>
        <v>0</v>
      </c>
      <c r="M417">
        <f t="shared" ca="1" si="34"/>
        <v>0</v>
      </c>
      <c r="N417" s="34">
        <f t="shared" ca="1" si="34"/>
        <v>0</v>
      </c>
      <c r="O417" s="34">
        <f t="shared" ca="1" si="34"/>
        <v>0</v>
      </c>
      <c r="P417" s="34">
        <f t="shared" ca="1" si="34"/>
        <v>0</v>
      </c>
      <c r="Q417">
        <f t="shared" ca="1" si="34"/>
        <v>0</v>
      </c>
      <c r="R417">
        <f t="shared" ca="1" si="34"/>
        <v>0</v>
      </c>
      <c r="S417" s="34">
        <f t="shared" ca="1" si="31"/>
        <v>0</v>
      </c>
      <c r="T417">
        <f t="shared" ca="1" si="31"/>
        <v>0</v>
      </c>
    </row>
    <row r="418" spans="6:20">
      <c r="F418">
        <f t="shared" ca="1" si="32"/>
        <v>0</v>
      </c>
      <c r="G418">
        <f t="shared" ca="1" si="34"/>
        <v>0</v>
      </c>
      <c r="H418">
        <f t="shared" ca="1" si="34"/>
        <v>0</v>
      </c>
      <c r="I418">
        <f t="shared" ca="1" si="34"/>
        <v>0</v>
      </c>
      <c r="J418">
        <f t="shared" ca="1" si="34"/>
        <v>0</v>
      </c>
      <c r="K418">
        <f t="shared" ca="1" si="34"/>
        <v>0</v>
      </c>
      <c r="L418">
        <f t="shared" ca="1" si="34"/>
        <v>0</v>
      </c>
      <c r="M418">
        <f t="shared" ca="1" si="34"/>
        <v>0</v>
      </c>
      <c r="N418" s="34">
        <f t="shared" ca="1" si="34"/>
        <v>0</v>
      </c>
      <c r="O418" s="34">
        <f t="shared" ca="1" si="34"/>
        <v>0</v>
      </c>
      <c r="P418" s="34">
        <f t="shared" ca="1" si="34"/>
        <v>0</v>
      </c>
      <c r="Q418">
        <f t="shared" ca="1" si="34"/>
        <v>0</v>
      </c>
      <c r="R418">
        <f t="shared" ca="1" si="34"/>
        <v>0</v>
      </c>
      <c r="S418" s="34">
        <f t="shared" ca="1" si="31"/>
        <v>0</v>
      </c>
      <c r="T418">
        <f t="shared" ca="1" si="31"/>
        <v>0</v>
      </c>
    </row>
    <row r="419" spans="6:20">
      <c r="F419">
        <f t="shared" ca="1" si="32"/>
        <v>0</v>
      </c>
      <c r="G419">
        <f t="shared" ca="1" si="34"/>
        <v>0</v>
      </c>
      <c r="H419">
        <f t="shared" ca="1" si="34"/>
        <v>0</v>
      </c>
      <c r="I419">
        <f t="shared" ca="1" si="34"/>
        <v>0</v>
      </c>
      <c r="J419">
        <f t="shared" ca="1" si="34"/>
        <v>0</v>
      </c>
      <c r="K419">
        <f t="shared" ca="1" si="34"/>
        <v>0</v>
      </c>
      <c r="L419">
        <f t="shared" ca="1" si="34"/>
        <v>0</v>
      </c>
      <c r="M419">
        <f t="shared" ca="1" si="34"/>
        <v>0</v>
      </c>
      <c r="N419" s="34">
        <f t="shared" ca="1" si="34"/>
        <v>0</v>
      </c>
      <c r="O419" s="34">
        <f t="shared" ca="1" si="34"/>
        <v>0</v>
      </c>
      <c r="P419" s="34">
        <f t="shared" ca="1" si="34"/>
        <v>0</v>
      </c>
      <c r="Q419">
        <f t="shared" ca="1" si="34"/>
        <v>0</v>
      </c>
      <c r="R419">
        <f t="shared" ca="1" si="34"/>
        <v>0</v>
      </c>
      <c r="S419" s="34">
        <f t="shared" ca="1" si="31"/>
        <v>0</v>
      </c>
      <c r="T419">
        <f t="shared" ca="1" si="31"/>
        <v>0</v>
      </c>
    </row>
    <row r="420" spans="6:20">
      <c r="F420">
        <f t="shared" ca="1" si="32"/>
        <v>0</v>
      </c>
      <c r="G420">
        <f t="shared" ca="1" si="34"/>
        <v>0</v>
      </c>
      <c r="H420">
        <f t="shared" ca="1" si="34"/>
        <v>0</v>
      </c>
      <c r="I420">
        <f t="shared" ca="1" si="34"/>
        <v>0</v>
      </c>
      <c r="J420">
        <f t="shared" ca="1" si="34"/>
        <v>0</v>
      </c>
      <c r="K420">
        <f t="shared" ca="1" si="34"/>
        <v>0</v>
      </c>
      <c r="L420">
        <f t="shared" ca="1" si="34"/>
        <v>0</v>
      </c>
      <c r="M420">
        <f t="shared" ca="1" si="34"/>
        <v>0</v>
      </c>
      <c r="N420" s="34">
        <f t="shared" ca="1" si="34"/>
        <v>0</v>
      </c>
      <c r="O420" s="34">
        <f t="shared" ca="1" si="34"/>
        <v>0</v>
      </c>
      <c r="P420" s="34">
        <f t="shared" ca="1" si="34"/>
        <v>0</v>
      </c>
      <c r="Q420">
        <f t="shared" ca="1" si="34"/>
        <v>0</v>
      </c>
      <c r="R420">
        <f t="shared" ca="1" si="34"/>
        <v>0</v>
      </c>
      <c r="S420" s="34">
        <f t="shared" ca="1" si="31"/>
        <v>0</v>
      </c>
      <c r="T420">
        <f t="shared" ca="1" si="31"/>
        <v>0</v>
      </c>
    </row>
    <row r="421" spans="6:20">
      <c r="F421">
        <f t="shared" ca="1" si="32"/>
        <v>0</v>
      </c>
      <c r="G421">
        <f t="shared" ca="1" si="34"/>
        <v>0</v>
      </c>
      <c r="H421">
        <f t="shared" ca="1" si="34"/>
        <v>0</v>
      </c>
      <c r="I421">
        <f t="shared" ca="1" si="34"/>
        <v>0</v>
      </c>
      <c r="J421">
        <f t="shared" ca="1" si="34"/>
        <v>0</v>
      </c>
      <c r="K421">
        <f t="shared" ca="1" si="34"/>
        <v>0</v>
      </c>
      <c r="L421">
        <f t="shared" ca="1" si="34"/>
        <v>0</v>
      </c>
      <c r="M421">
        <f t="shared" ca="1" si="34"/>
        <v>0</v>
      </c>
      <c r="N421" s="34">
        <f t="shared" ca="1" si="34"/>
        <v>0</v>
      </c>
      <c r="O421" s="34">
        <f t="shared" ca="1" si="34"/>
        <v>0</v>
      </c>
      <c r="P421" s="34">
        <f t="shared" ca="1" si="34"/>
        <v>0</v>
      </c>
      <c r="Q421">
        <f t="shared" ca="1" si="34"/>
        <v>0</v>
      </c>
      <c r="R421">
        <f t="shared" ca="1" si="34"/>
        <v>0</v>
      </c>
      <c r="S421" s="34">
        <f t="shared" ca="1" si="31"/>
        <v>0</v>
      </c>
      <c r="T421">
        <f t="shared" ca="1" si="31"/>
        <v>0</v>
      </c>
    </row>
    <row r="422" spans="6:20">
      <c r="F422">
        <f t="shared" ca="1" si="32"/>
        <v>0</v>
      </c>
      <c r="G422">
        <f t="shared" ca="1" si="34"/>
        <v>0</v>
      </c>
      <c r="H422">
        <f t="shared" ca="1" si="34"/>
        <v>0</v>
      </c>
      <c r="I422">
        <f t="shared" ca="1" si="34"/>
        <v>0</v>
      </c>
      <c r="J422">
        <f t="shared" ca="1" si="34"/>
        <v>0</v>
      </c>
      <c r="K422">
        <f t="shared" ca="1" si="34"/>
        <v>0</v>
      </c>
      <c r="L422">
        <f t="shared" ca="1" si="34"/>
        <v>0</v>
      </c>
      <c r="M422">
        <f t="shared" ca="1" si="34"/>
        <v>0</v>
      </c>
      <c r="N422" s="34">
        <f t="shared" ca="1" si="34"/>
        <v>0</v>
      </c>
      <c r="O422" s="34">
        <f t="shared" ca="1" si="34"/>
        <v>0</v>
      </c>
      <c r="P422" s="34">
        <f t="shared" ca="1" si="34"/>
        <v>0</v>
      </c>
      <c r="Q422">
        <f t="shared" ca="1" si="34"/>
        <v>0</v>
      </c>
      <c r="R422">
        <f t="shared" ca="1" si="34"/>
        <v>0</v>
      </c>
      <c r="S422" s="34">
        <f t="shared" ca="1" si="31"/>
        <v>0</v>
      </c>
      <c r="T422">
        <f t="shared" ca="1" si="31"/>
        <v>0</v>
      </c>
    </row>
    <row r="423" spans="6:20">
      <c r="F423">
        <f t="shared" ca="1" si="32"/>
        <v>0</v>
      </c>
      <c r="G423">
        <f t="shared" ca="1" si="34"/>
        <v>0</v>
      </c>
      <c r="H423">
        <f t="shared" ca="1" si="34"/>
        <v>0</v>
      </c>
      <c r="I423">
        <f t="shared" ca="1" si="34"/>
        <v>0</v>
      </c>
      <c r="J423">
        <f t="shared" ca="1" si="34"/>
        <v>0</v>
      </c>
      <c r="K423">
        <f t="shared" ca="1" si="34"/>
        <v>0</v>
      </c>
      <c r="L423">
        <f t="shared" ca="1" si="34"/>
        <v>0</v>
      </c>
      <c r="M423">
        <f t="shared" ca="1" si="34"/>
        <v>0</v>
      </c>
      <c r="N423" s="34">
        <f t="shared" ca="1" si="34"/>
        <v>0</v>
      </c>
      <c r="O423" s="34">
        <f t="shared" ca="1" si="34"/>
        <v>0</v>
      </c>
      <c r="P423" s="34">
        <f t="shared" ca="1" si="34"/>
        <v>0</v>
      </c>
      <c r="Q423">
        <f t="shared" ca="1" si="34"/>
        <v>0</v>
      </c>
      <c r="R423">
        <f t="shared" ca="1" si="34"/>
        <v>0</v>
      </c>
      <c r="S423" s="34">
        <f t="shared" ca="1" si="31"/>
        <v>0</v>
      </c>
      <c r="T423">
        <f t="shared" ca="1" si="31"/>
        <v>0</v>
      </c>
    </row>
    <row r="424" spans="6:20">
      <c r="F424">
        <f t="shared" ca="1" si="32"/>
        <v>0</v>
      </c>
      <c r="G424">
        <f t="shared" ca="1" si="34"/>
        <v>0</v>
      </c>
      <c r="H424">
        <f t="shared" ca="1" si="34"/>
        <v>0</v>
      </c>
      <c r="I424">
        <f t="shared" ca="1" si="34"/>
        <v>0</v>
      </c>
      <c r="J424">
        <f t="shared" ca="1" si="34"/>
        <v>0</v>
      </c>
      <c r="K424">
        <f t="shared" ca="1" si="34"/>
        <v>0</v>
      </c>
      <c r="L424">
        <f t="shared" ca="1" si="34"/>
        <v>0</v>
      </c>
      <c r="M424">
        <f t="shared" ca="1" si="34"/>
        <v>0</v>
      </c>
      <c r="N424" s="34">
        <f t="shared" ca="1" si="34"/>
        <v>0</v>
      </c>
      <c r="O424" s="34">
        <f t="shared" ca="1" si="34"/>
        <v>0</v>
      </c>
      <c r="P424" s="34">
        <f t="shared" ca="1" si="34"/>
        <v>0</v>
      </c>
      <c r="Q424">
        <f t="shared" ca="1" si="34"/>
        <v>0</v>
      </c>
      <c r="R424">
        <f t="shared" ca="1" si="34"/>
        <v>0</v>
      </c>
      <c r="S424" s="34">
        <f t="shared" ca="1" si="31"/>
        <v>0</v>
      </c>
      <c r="T424">
        <f t="shared" ca="1" si="31"/>
        <v>0</v>
      </c>
    </row>
    <row r="425" spans="6:20">
      <c r="F425">
        <f t="shared" ca="1" si="32"/>
        <v>0</v>
      </c>
      <c r="G425">
        <f t="shared" ca="1" si="34"/>
        <v>0</v>
      </c>
      <c r="H425">
        <f t="shared" ca="1" si="34"/>
        <v>0</v>
      </c>
      <c r="I425">
        <f t="shared" ca="1" si="34"/>
        <v>0</v>
      </c>
      <c r="J425">
        <f t="shared" ca="1" si="34"/>
        <v>0</v>
      </c>
      <c r="K425">
        <f t="shared" ca="1" si="34"/>
        <v>0</v>
      </c>
      <c r="L425">
        <f t="shared" ca="1" si="34"/>
        <v>0</v>
      </c>
      <c r="M425">
        <f t="shared" ca="1" si="34"/>
        <v>0</v>
      </c>
      <c r="N425" s="34">
        <f t="shared" ca="1" si="34"/>
        <v>0</v>
      </c>
      <c r="O425" s="34">
        <f t="shared" ca="1" si="34"/>
        <v>0</v>
      </c>
      <c r="P425" s="34">
        <f t="shared" ca="1" si="34"/>
        <v>0</v>
      </c>
      <c r="Q425">
        <f t="shared" ca="1" si="34"/>
        <v>0</v>
      </c>
      <c r="R425">
        <f t="shared" ca="1" si="34"/>
        <v>0</v>
      </c>
      <c r="S425" s="34">
        <f t="shared" ca="1" si="31"/>
        <v>0</v>
      </c>
      <c r="T425">
        <f t="shared" ca="1" si="31"/>
        <v>0</v>
      </c>
    </row>
    <row r="426" spans="6:20">
      <c r="F426">
        <f t="shared" ca="1" si="32"/>
        <v>0</v>
      </c>
      <c r="G426">
        <f t="shared" ca="1" si="34"/>
        <v>0</v>
      </c>
      <c r="H426">
        <f t="shared" ca="1" si="34"/>
        <v>0</v>
      </c>
      <c r="I426">
        <f t="shared" ca="1" si="34"/>
        <v>0</v>
      </c>
      <c r="J426">
        <f t="shared" ca="1" si="34"/>
        <v>0</v>
      </c>
      <c r="K426">
        <f t="shared" ca="1" si="34"/>
        <v>0</v>
      </c>
      <c r="L426">
        <f t="shared" ca="1" si="34"/>
        <v>0</v>
      </c>
      <c r="M426">
        <f t="shared" ca="1" si="34"/>
        <v>0</v>
      </c>
      <c r="N426" s="34">
        <f t="shared" ca="1" si="34"/>
        <v>0</v>
      </c>
      <c r="O426" s="34">
        <f t="shared" ca="1" si="34"/>
        <v>0</v>
      </c>
      <c r="P426" s="34">
        <f t="shared" ca="1" si="34"/>
        <v>0</v>
      </c>
      <c r="Q426">
        <f t="shared" ca="1" si="34"/>
        <v>0</v>
      </c>
      <c r="R426">
        <f t="shared" ca="1" si="34"/>
        <v>0</v>
      </c>
      <c r="S426" s="34">
        <f t="shared" ca="1" si="31"/>
        <v>0</v>
      </c>
      <c r="T426">
        <f t="shared" ca="1" si="31"/>
        <v>0</v>
      </c>
    </row>
    <row r="427" spans="6:20">
      <c r="F427">
        <f t="shared" ca="1" si="32"/>
        <v>0</v>
      </c>
      <c r="G427">
        <f t="shared" ca="1" si="34"/>
        <v>0</v>
      </c>
      <c r="H427">
        <f t="shared" ca="1" si="34"/>
        <v>0</v>
      </c>
      <c r="I427">
        <f t="shared" ca="1" si="34"/>
        <v>0</v>
      </c>
      <c r="J427">
        <f t="shared" ca="1" si="34"/>
        <v>0</v>
      </c>
      <c r="K427">
        <f t="shared" ca="1" si="34"/>
        <v>0</v>
      </c>
      <c r="L427">
        <f t="shared" ca="1" si="34"/>
        <v>0</v>
      </c>
      <c r="M427">
        <f t="shared" ca="1" si="34"/>
        <v>0</v>
      </c>
      <c r="N427" s="34">
        <f t="shared" ca="1" si="34"/>
        <v>0</v>
      </c>
      <c r="O427" s="34">
        <f t="shared" ca="1" si="34"/>
        <v>0</v>
      </c>
      <c r="P427" s="34">
        <f t="shared" ca="1" si="34"/>
        <v>0</v>
      </c>
      <c r="Q427">
        <f t="shared" ca="1" si="34"/>
        <v>0</v>
      </c>
      <c r="R427">
        <f t="shared" ca="1" si="34"/>
        <v>0</v>
      </c>
      <c r="S427" s="34">
        <f t="shared" ca="1" si="31"/>
        <v>0</v>
      </c>
      <c r="T427">
        <f t="shared" ca="1" si="31"/>
        <v>0</v>
      </c>
    </row>
    <row r="428" spans="6:20">
      <c r="F428">
        <f t="shared" ca="1" si="32"/>
        <v>0</v>
      </c>
      <c r="G428">
        <f t="shared" ca="1" si="34"/>
        <v>0</v>
      </c>
      <c r="H428">
        <f t="shared" ca="1" si="34"/>
        <v>0</v>
      </c>
      <c r="I428">
        <f t="shared" ca="1" si="34"/>
        <v>0</v>
      </c>
      <c r="J428">
        <f t="shared" ca="1" si="34"/>
        <v>0</v>
      </c>
      <c r="K428">
        <f t="shared" ca="1" si="34"/>
        <v>0</v>
      </c>
      <c r="L428">
        <f t="shared" ca="1" si="34"/>
        <v>0</v>
      </c>
      <c r="M428">
        <f t="shared" ca="1" si="34"/>
        <v>0</v>
      </c>
      <c r="N428" s="34">
        <f t="shared" ca="1" si="34"/>
        <v>0</v>
      </c>
      <c r="O428" s="34">
        <f t="shared" ca="1" si="34"/>
        <v>0</v>
      </c>
      <c r="P428" s="34">
        <f t="shared" ca="1" si="34"/>
        <v>0</v>
      </c>
      <c r="Q428">
        <f t="shared" ca="1" si="34"/>
        <v>0</v>
      </c>
      <c r="R428">
        <f t="shared" ca="1" si="34"/>
        <v>0</v>
      </c>
      <c r="S428" s="34">
        <f t="shared" ca="1" si="31"/>
        <v>0</v>
      </c>
      <c r="T428">
        <f t="shared" ca="1" si="31"/>
        <v>0</v>
      </c>
    </row>
    <row r="429" spans="6:20">
      <c r="F429">
        <f t="shared" ca="1" si="32"/>
        <v>0</v>
      </c>
      <c r="G429">
        <f t="shared" ca="1" si="34"/>
        <v>0</v>
      </c>
      <c r="H429">
        <f t="shared" ca="1" si="34"/>
        <v>0</v>
      </c>
      <c r="I429">
        <f t="shared" ca="1" si="34"/>
        <v>0</v>
      </c>
      <c r="J429">
        <f t="shared" ca="1" si="34"/>
        <v>0</v>
      </c>
      <c r="K429">
        <f t="shared" ca="1" si="34"/>
        <v>0</v>
      </c>
      <c r="L429">
        <f t="shared" ca="1" si="34"/>
        <v>0</v>
      </c>
      <c r="M429">
        <f t="shared" ca="1" si="34"/>
        <v>0</v>
      </c>
      <c r="N429" s="34">
        <f t="shared" ca="1" si="34"/>
        <v>0</v>
      </c>
      <c r="O429" s="34">
        <f t="shared" ca="1" si="34"/>
        <v>0</v>
      </c>
      <c r="P429" s="34">
        <f t="shared" ca="1" si="34"/>
        <v>0</v>
      </c>
      <c r="Q429">
        <f t="shared" ca="1" si="34"/>
        <v>0</v>
      </c>
      <c r="R429">
        <f t="shared" ca="1" si="34"/>
        <v>0</v>
      </c>
      <c r="S429" s="34">
        <f t="shared" ca="1" si="31"/>
        <v>0</v>
      </c>
      <c r="T429">
        <f t="shared" ca="1" si="31"/>
        <v>0</v>
      </c>
    </row>
    <row r="430" spans="6:20">
      <c r="F430">
        <f t="shared" ca="1" si="32"/>
        <v>0</v>
      </c>
      <c r="G430">
        <f t="shared" ca="1" si="34"/>
        <v>0</v>
      </c>
      <c r="H430">
        <f t="shared" ca="1" si="34"/>
        <v>0</v>
      </c>
      <c r="I430">
        <f t="shared" ca="1" si="34"/>
        <v>0</v>
      </c>
      <c r="J430">
        <f t="shared" ca="1" si="34"/>
        <v>0</v>
      </c>
      <c r="K430">
        <f t="shared" ca="1" si="34"/>
        <v>0</v>
      </c>
      <c r="L430">
        <f t="shared" ca="1" si="34"/>
        <v>0</v>
      </c>
      <c r="M430">
        <f t="shared" ca="1" si="34"/>
        <v>0</v>
      </c>
      <c r="N430" s="34">
        <f t="shared" ca="1" si="34"/>
        <v>0</v>
      </c>
      <c r="O430" s="34">
        <f t="shared" ca="1" si="34"/>
        <v>0</v>
      </c>
      <c r="P430" s="34">
        <f t="shared" ca="1" si="34"/>
        <v>0</v>
      </c>
      <c r="Q430">
        <f t="shared" ca="1" si="34"/>
        <v>0</v>
      </c>
      <c r="R430">
        <f t="shared" ca="1" si="34"/>
        <v>0</v>
      </c>
      <c r="S430" s="34">
        <f t="shared" ca="1" si="31"/>
        <v>0</v>
      </c>
      <c r="T430">
        <f t="shared" ca="1" si="31"/>
        <v>0</v>
      </c>
    </row>
    <row r="431" spans="6:20">
      <c r="F431">
        <f t="shared" ca="1" si="32"/>
        <v>0</v>
      </c>
      <c r="G431">
        <f t="shared" ca="1" si="34"/>
        <v>0</v>
      </c>
      <c r="H431">
        <f t="shared" ca="1" si="34"/>
        <v>0</v>
      </c>
      <c r="I431">
        <f t="shared" ca="1" si="34"/>
        <v>0</v>
      </c>
      <c r="J431">
        <f t="shared" ca="1" si="34"/>
        <v>0</v>
      </c>
      <c r="K431">
        <f t="shared" ca="1" si="34"/>
        <v>0</v>
      </c>
      <c r="L431">
        <f t="shared" ca="1" si="34"/>
        <v>0</v>
      </c>
      <c r="M431">
        <f t="shared" ca="1" si="34"/>
        <v>0</v>
      </c>
      <c r="N431" s="34">
        <f t="shared" ca="1" si="34"/>
        <v>0</v>
      </c>
      <c r="O431" s="34">
        <f t="shared" ca="1" si="34"/>
        <v>0</v>
      </c>
      <c r="P431" s="34">
        <f t="shared" ca="1" si="34"/>
        <v>0</v>
      </c>
      <c r="Q431">
        <f t="shared" ca="1" si="34"/>
        <v>0</v>
      </c>
      <c r="R431">
        <f t="shared" ca="1" si="34"/>
        <v>0</v>
      </c>
      <c r="S431" s="34">
        <f t="shared" ca="1" si="31"/>
        <v>0</v>
      </c>
      <c r="T431">
        <f t="shared" ca="1" si="31"/>
        <v>0</v>
      </c>
    </row>
    <row r="432" spans="6:20">
      <c r="F432">
        <f t="shared" ca="1" si="32"/>
        <v>0</v>
      </c>
      <c r="G432">
        <f t="shared" ca="1" si="34"/>
        <v>0</v>
      </c>
      <c r="H432">
        <f t="shared" ca="1" si="34"/>
        <v>0</v>
      </c>
      <c r="I432">
        <f t="shared" ca="1" si="34"/>
        <v>0</v>
      </c>
      <c r="J432">
        <f t="shared" ca="1" si="34"/>
        <v>0</v>
      </c>
      <c r="K432">
        <f t="shared" ca="1" si="34"/>
        <v>0</v>
      </c>
      <c r="L432">
        <f t="shared" ca="1" si="34"/>
        <v>0</v>
      </c>
      <c r="M432">
        <f t="shared" ca="1" si="34"/>
        <v>0</v>
      </c>
      <c r="N432" s="34">
        <f t="shared" ca="1" si="34"/>
        <v>0</v>
      </c>
      <c r="O432" s="34">
        <f t="shared" ca="1" si="34"/>
        <v>0</v>
      </c>
      <c r="P432" s="34">
        <f t="shared" ca="1" si="34"/>
        <v>0</v>
      </c>
      <c r="Q432">
        <f t="shared" ca="1" si="34"/>
        <v>0</v>
      </c>
      <c r="R432">
        <f t="shared" ca="1" si="34"/>
        <v>0</v>
      </c>
      <c r="S432" s="34">
        <f t="shared" ca="1" si="31"/>
        <v>0</v>
      </c>
      <c r="T432">
        <f t="shared" ca="1" si="31"/>
        <v>0</v>
      </c>
    </row>
    <row r="433" spans="6:20">
      <c r="F433">
        <f t="shared" ca="1" si="32"/>
        <v>0</v>
      </c>
      <c r="G433">
        <f t="shared" ca="1" si="34"/>
        <v>0</v>
      </c>
      <c r="H433">
        <f t="shared" ca="1" si="34"/>
        <v>0</v>
      </c>
      <c r="I433">
        <f t="shared" ca="1" si="34"/>
        <v>0</v>
      </c>
      <c r="J433">
        <f t="shared" ca="1" si="34"/>
        <v>0</v>
      </c>
      <c r="K433">
        <f t="shared" ca="1" si="34"/>
        <v>0</v>
      </c>
      <c r="L433">
        <f t="shared" ref="G433:R454" ca="1" si="35">OFFSET($A$1,$D$4+COLUMN()-$D$6+$D$2*(ROW()-$D$8),0)</f>
        <v>0</v>
      </c>
      <c r="M433">
        <f t="shared" ca="1" si="35"/>
        <v>0</v>
      </c>
      <c r="N433" s="34">
        <f t="shared" ca="1" si="35"/>
        <v>0</v>
      </c>
      <c r="O433" s="34">
        <f t="shared" ca="1" si="35"/>
        <v>0</v>
      </c>
      <c r="P433" s="34">
        <f t="shared" ca="1" si="35"/>
        <v>0</v>
      </c>
      <c r="Q433">
        <f t="shared" ca="1" si="35"/>
        <v>0</v>
      </c>
      <c r="R433">
        <f t="shared" ca="1" si="34"/>
        <v>0</v>
      </c>
      <c r="S433" s="34">
        <f t="shared" ca="1" si="31"/>
        <v>0</v>
      </c>
      <c r="T433">
        <f t="shared" ca="1" si="31"/>
        <v>0</v>
      </c>
    </row>
    <row r="434" spans="6:20">
      <c r="F434">
        <f t="shared" ca="1" si="32"/>
        <v>0</v>
      </c>
      <c r="G434">
        <f t="shared" ca="1" si="35"/>
        <v>0</v>
      </c>
      <c r="H434">
        <f t="shared" ca="1" si="35"/>
        <v>0</v>
      </c>
      <c r="I434">
        <f t="shared" ca="1" si="35"/>
        <v>0</v>
      </c>
      <c r="J434">
        <f t="shared" ca="1" si="35"/>
        <v>0</v>
      </c>
      <c r="K434">
        <f t="shared" ca="1" si="35"/>
        <v>0</v>
      </c>
      <c r="L434">
        <f t="shared" ca="1" si="35"/>
        <v>0</v>
      </c>
      <c r="M434">
        <f t="shared" ca="1" si="35"/>
        <v>0</v>
      </c>
      <c r="N434" s="34">
        <f t="shared" ca="1" si="35"/>
        <v>0</v>
      </c>
      <c r="O434" s="34">
        <f t="shared" ca="1" si="35"/>
        <v>0</v>
      </c>
      <c r="P434" s="34">
        <f t="shared" ca="1" si="35"/>
        <v>0</v>
      </c>
      <c r="Q434">
        <f t="shared" ca="1" si="35"/>
        <v>0</v>
      </c>
      <c r="R434">
        <f t="shared" ca="1" si="35"/>
        <v>0</v>
      </c>
      <c r="S434" s="34">
        <f t="shared" ref="S434:T497" ca="1" si="36">OFFSET($A$1,$D$4+COLUMN()-$D$6+$D$2*(ROW()-$D$8),0)</f>
        <v>0</v>
      </c>
      <c r="T434">
        <f t="shared" ca="1" si="36"/>
        <v>0</v>
      </c>
    </row>
    <row r="435" spans="6:20">
      <c r="F435">
        <f t="shared" ca="1" si="32"/>
        <v>0</v>
      </c>
      <c r="G435">
        <f t="shared" ca="1" si="35"/>
        <v>0</v>
      </c>
      <c r="H435">
        <f t="shared" ca="1" si="35"/>
        <v>0</v>
      </c>
      <c r="I435">
        <f t="shared" ca="1" si="35"/>
        <v>0</v>
      </c>
      <c r="J435">
        <f t="shared" ca="1" si="35"/>
        <v>0</v>
      </c>
      <c r="K435">
        <f t="shared" ca="1" si="35"/>
        <v>0</v>
      </c>
      <c r="L435">
        <f t="shared" ca="1" si="35"/>
        <v>0</v>
      </c>
      <c r="M435">
        <f t="shared" ca="1" si="35"/>
        <v>0</v>
      </c>
      <c r="N435" s="34">
        <f t="shared" ca="1" si="35"/>
        <v>0</v>
      </c>
      <c r="O435" s="34">
        <f t="shared" ca="1" si="35"/>
        <v>0</v>
      </c>
      <c r="P435" s="34">
        <f t="shared" ca="1" si="35"/>
        <v>0</v>
      </c>
      <c r="Q435">
        <f t="shared" ca="1" si="35"/>
        <v>0</v>
      </c>
      <c r="R435">
        <f t="shared" ca="1" si="35"/>
        <v>0</v>
      </c>
      <c r="S435" s="34">
        <f t="shared" ca="1" si="36"/>
        <v>0</v>
      </c>
      <c r="T435">
        <f t="shared" ca="1" si="36"/>
        <v>0</v>
      </c>
    </row>
    <row r="436" spans="6:20">
      <c r="F436">
        <f t="shared" ca="1" si="32"/>
        <v>0</v>
      </c>
      <c r="G436">
        <f t="shared" ca="1" si="35"/>
        <v>0</v>
      </c>
      <c r="H436">
        <f t="shared" ca="1" si="35"/>
        <v>0</v>
      </c>
      <c r="I436">
        <f t="shared" ca="1" si="35"/>
        <v>0</v>
      </c>
      <c r="J436">
        <f t="shared" ca="1" si="35"/>
        <v>0</v>
      </c>
      <c r="K436">
        <f t="shared" ca="1" si="35"/>
        <v>0</v>
      </c>
      <c r="L436">
        <f t="shared" ca="1" si="35"/>
        <v>0</v>
      </c>
      <c r="M436">
        <f t="shared" ca="1" si="35"/>
        <v>0</v>
      </c>
      <c r="N436" s="34">
        <f t="shared" ca="1" si="35"/>
        <v>0</v>
      </c>
      <c r="O436" s="34">
        <f t="shared" ca="1" si="35"/>
        <v>0</v>
      </c>
      <c r="P436" s="34">
        <f t="shared" ca="1" si="35"/>
        <v>0</v>
      </c>
      <c r="Q436">
        <f t="shared" ca="1" si="35"/>
        <v>0</v>
      </c>
      <c r="R436">
        <f t="shared" ca="1" si="35"/>
        <v>0</v>
      </c>
      <c r="S436" s="34">
        <f t="shared" ca="1" si="36"/>
        <v>0</v>
      </c>
      <c r="T436">
        <f t="shared" ca="1" si="36"/>
        <v>0</v>
      </c>
    </row>
    <row r="437" spans="6:20">
      <c r="F437">
        <f t="shared" ca="1" si="32"/>
        <v>0</v>
      </c>
      <c r="G437">
        <f t="shared" ca="1" si="35"/>
        <v>0</v>
      </c>
      <c r="H437">
        <f t="shared" ca="1" si="35"/>
        <v>0</v>
      </c>
      <c r="I437">
        <f t="shared" ca="1" si="35"/>
        <v>0</v>
      </c>
      <c r="J437">
        <f t="shared" ca="1" si="35"/>
        <v>0</v>
      </c>
      <c r="K437">
        <f t="shared" ca="1" si="35"/>
        <v>0</v>
      </c>
      <c r="L437">
        <f t="shared" ca="1" si="35"/>
        <v>0</v>
      </c>
      <c r="M437">
        <f t="shared" ca="1" si="35"/>
        <v>0</v>
      </c>
      <c r="N437" s="34">
        <f t="shared" ca="1" si="35"/>
        <v>0</v>
      </c>
      <c r="O437" s="34">
        <f t="shared" ca="1" si="35"/>
        <v>0</v>
      </c>
      <c r="P437" s="34">
        <f t="shared" ca="1" si="35"/>
        <v>0</v>
      </c>
      <c r="Q437">
        <f t="shared" ca="1" si="35"/>
        <v>0</v>
      </c>
      <c r="R437">
        <f t="shared" ca="1" si="35"/>
        <v>0</v>
      </c>
      <c r="S437" s="34">
        <f t="shared" ca="1" si="36"/>
        <v>0</v>
      </c>
      <c r="T437">
        <f t="shared" ca="1" si="36"/>
        <v>0</v>
      </c>
    </row>
    <row r="438" spans="6:20">
      <c r="F438">
        <f t="shared" ca="1" si="32"/>
        <v>0</v>
      </c>
      <c r="G438">
        <f t="shared" ca="1" si="35"/>
        <v>0</v>
      </c>
      <c r="H438">
        <f t="shared" ca="1" si="35"/>
        <v>0</v>
      </c>
      <c r="I438">
        <f t="shared" ca="1" si="35"/>
        <v>0</v>
      </c>
      <c r="J438">
        <f t="shared" ca="1" si="35"/>
        <v>0</v>
      </c>
      <c r="K438">
        <f t="shared" ca="1" si="35"/>
        <v>0</v>
      </c>
      <c r="L438">
        <f t="shared" ca="1" si="35"/>
        <v>0</v>
      </c>
      <c r="M438">
        <f t="shared" ca="1" si="35"/>
        <v>0</v>
      </c>
      <c r="N438" s="34">
        <f t="shared" ca="1" si="35"/>
        <v>0</v>
      </c>
      <c r="O438" s="34">
        <f t="shared" ca="1" si="35"/>
        <v>0</v>
      </c>
      <c r="P438" s="34">
        <f t="shared" ca="1" si="35"/>
        <v>0</v>
      </c>
      <c r="Q438">
        <f t="shared" ca="1" si="35"/>
        <v>0</v>
      </c>
      <c r="R438">
        <f t="shared" ca="1" si="35"/>
        <v>0</v>
      </c>
      <c r="S438" s="34">
        <f t="shared" ca="1" si="36"/>
        <v>0</v>
      </c>
      <c r="T438">
        <f t="shared" ca="1" si="36"/>
        <v>0</v>
      </c>
    </row>
    <row r="439" spans="6:20">
      <c r="F439">
        <f t="shared" ca="1" si="32"/>
        <v>0</v>
      </c>
      <c r="G439">
        <f t="shared" ca="1" si="35"/>
        <v>0</v>
      </c>
      <c r="H439">
        <f t="shared" ca="1" si="35"/>
        <v>0</v>
      </c>
      <c r="I439">
        <f t="shared" ca="1" si="35"/>
        <v>0</v>
      </c>
      <c r="J439">
        <f t="shared" ca="1" si="35"/>
        <v>0</v>
      </c>
      <c r="K439">
        <f t="shared" ca="1" si="35"/>
        <v>0</v>
      </c>
      <c r="L439">
        <f t="shared" ca="1" si="35"/>
        <v>0</v>
      </c>
      <c r="M439">
        <f t="shared" ca="1" si="35"/>
        <v>0</v>
      </c>
      <c r="N439" s="34">
        <f t="shared" ca="1" si="35"/>
        <v>0</v>
      </c>
      <c r="O439" s="34">
        <f t="shared" ca="1" si="35"/>
        <v>0</v>
      </c>
      <c r="P439" s="34">
        <f t="shared" ca="1" si="35"/>
        <v>0</v>
      </c>
      <c r="Q439">
        <f t="shared" ca="1" si="35"/>
        <v>0</v>
      </c>
      <c r="R439">
        <f t="shared" ca="1" si="35"/>
        <v>0</v>
      </c>
      <c r="S439" s="34">
        <f t="shared" ca="1" si="36"/>
        <v>0</v>
      </c>
      <c r="T439">
        <f t="shared" ca="1" si="36"/>
        <v>0</v>
      </c>
    </row>
    <row r="440" spans="6:20">
      <c r="F440">
        <f t="shared" ca="1" si="32"/>
        <v>0</v>
      </c>
      <c r="G440">
        <f t="shared" ca="1" si="35"/>
        <v>0</v>
      </c>
      <c r="H440">
        <f t="shared" ca="1" si="35"/>
        <v>0</v>
      </c>
      <c r="I440">
        <f t="shared" ca="1" si="35"/>
        <v>0</v>
      </c>
      <c r="J440">
        <f t="shared" ca="1" si="35"/>
        <v>0</v>
      </c>
      <c r="K440">
        <f t="shared" ca="1" si="35"/>
        <v>0</v>
      </c>
      <c r="L440">
        <f t="shared" ca="1" si="35"/>
        <v>0</v>
      </c>
      <c r="M440">
        <f t="shared" ca="1" si="35"/>
        <v>0</v>
      </c>
      <c r="N440" s="34">
        <f t="shared" ca="1" si="35"/>
        <v>0</v>
      </c>
      <c r="O440" s="34">
        <f t="shared" ca="1" si="35"/>
        <v>0</v>
      </c>
      <c r="P440" s="34">
        <f t="shared" ca="1" si="35"/>
        <v>0</v>
      </c>
      <c r="Q440">
        <f t="shared" ca="1" si="35"/>
        <v>0</v>
      </c>
      <c r="R440">
        <f t="shared" ca="1" si="35"/>
        <v>0</v>
      </c>
      <c r="S440" s="34">
        <f t="shared" ca="1" si="36"/>
        <v>0</v>
      </c>
      <c r="T440">
        <f t="shared" ca="1" si="36"/>
        <v>0</v>
      </c>
    </row>
    <row r="441" spans="6:20">
      <c r="F441">
        <f t="shared" ca="1" si="32"/>
        <v>0</v>
      </c>
      <c r="G441">
        <f t="shared" ca="1" si="35"/>
        <v>0</v>
      </c>
      <c r="H441">
        <f t="shared" ca="1" si="35"/>
        <v>0</v>
      </c>
      <c r="I441">
        <f t="shared" ca="1" si="35"/>
        <v>0</v>
      </c>
      <c r="J441">
        <f t="shared" ca="1" si="35"/>
        <v>0</v>
      </c>
      <c r="K441">
        <f t="shared" ca="1" si="35"/>
        <v>0</v>
      </c>
      <c r="L441">
        <f t="shared" ca="1" si="35"/>
        <v>0</v>
      </c>
      <c r="M441">
        <f t="shared" ca="1" si="35"/>
        <v>0</v>
      </c>
      <c r="N441" s="34">
        <f t="shared" ca="1" si="35"/>
        <v>0</v>
      </c>
      <c r="O441" s="34">
        <f t="shared" ca="1" si="35"/>
        <v>0</v>
      </c>
      <c r="P441" s="34">
        <f t="shared" ca="1" si="35"/>
        <v>0</v>
      </c>
      <c r="Q441">
        <f t="shared" ca="1" si="35"/>
        <v>0</v>
      </c>
      <c r="R441">
        <f t="shared" ca="1" si="35"/>
        <v>0</v>
      </c>
      <c r="S441" s="34">
        <f t="shared" ca="1" si="36"/>
        <v>0</v>
      </c>
      <c r="T441">
        <f t="shared" ca="1" si="36"/>
        <v>0</v>
      </c>
    </row>
    <row r="442" spans="6:20">
      <c r="F442">
        <f t="shared" ca="1" si="32"/>
        <v>0</v>
      </c>
      <c r="G442">
        <f t="shared" ca="1" si="35"/>
        <v>0</v>
      </c>
      <c r="H442">
        <f t="shared" ca="1" si="35"/>
        <v>0</v>
      </c>
      <c r="I442">
        <f t="shared" ca="1" si="35"/>
        <v>0</v>
      </c>
      <c r="J442">
        <f t="shared" ca="1" si="35"/>
        <v>0</v>
      </c>
      <c r="K442">
        <f t="shared" ca="1" si="35"/>
        <v>0</v>
      </c>
      <c r="L442">
        <f t="shared" ca="1" si="35"/>
        <v>0</v>
      </c>
      <c r="M442">
        <f t="shared" ca="1" si="35"/>
        <v>0</v>
      </c>
      <c r="N442" s="34">
        <f t="shared" ca="1" si="35"/>
        <v>0</v>
      </c>
      <c r="O442" s="34">
        <f t="shared" ca="1" si="35"/>
        <v>0</v>
      </c>
      <c r="P442" s="34">
        <f t="shared" ca="1" si="35"/>
        <v>0</v>
      </c>
      <c r="Q442">
        <f t="shared" ca="1" si="35"/>
        <v>0</v>
      </c>
      <c r="R442">
        <f t="shared" ca="1" si="35"/>
        <v>0</v>
      </c>
      <c r="S442" s="34">
        <f t="shared" ca="1" si="36"/>
        <v>0</v>
      </c>
      <c r="T442">
        <f t="shared" ca="1" si="36"/>
        <v>0</v>
      </c>
    </row>
    <row r="443" spans="6:20">
      <c r="F443">
        <f t="shared" ca="1" si="32"/>
        <v>0</v>
      </c>
      <c r="G443">
        <f t="shared" ca="1" si="35"/>
        <v>0</v>
      </c>
      <c r="H443">
        <f t="shared" ca="1" si="35"/>
        <v>0</v>
      </c>
      <c r="I443">
        <f t="shared" ca="1" si="35"/>
        <v>0</v>
      </c>
      <c r="J443">
        <f t="shared" ca="1" si="35"/>
        <v>0</v>
      </c>
      <c r="K443">
        <f t="shared" ca="1" si="35"/>
        <v>0</v>
      </c>
      <c r="L443">
        <f t="shared" ca="1" si="35"/>
        <v>0</v>
      </c>
      <c r="M443">
        <f t="shared" ca="1" si="35"/>
        <v>0</v>
      </c>
      <c r="N443" s="34">
        <f t="shared" ca="1" si="35"/>
        <v>0</v>
      </c>
      <c r="O443" s="34">
        <f t="shared" ca="1" si="35"/>
        <v>0</v>
      </c>
      <c r="P443" s="34">
        <f t="shared" ca="1" si="35"/>
        <v>0</v>
      </c>
      <c r="Q443">
        <f t="shared" ca="1" si="35"/>
        <v>0</v>
      </c>
      <c r="R443">
        <f t="shared" ca="1" si="35"/>
        <v>0</v>
      </c>
      <c r="S443" s="34">
        <f t="shared" ca="1" si="36"/>
        <v>0</v>
      </c>
      <c r="T443">
        <f t="shared" ca="1" si="36"/>
        <v>0</v>
      </c>
    </row>
    <row r="444" spans="6:20">
      <c r="F444">
        <f t="shared" ca="1" si="32"/>
        <v>0</v>
      </c>
      <c r="G444">
        <f t="shared" ca="1" si="35"/>
        <v>0</v>
      </c>
      <c r="H444">
        <f t="shared" ca="1" si="35"/>
        <v>0</v>
      </c>
      <c r="I444">
        <f t="shared" ca="1" si="35"/>
        <v>0</v>
      </c>
      <c r="J444">
        <f t="shared" ca="1" si="35"/>
        <v>0</v>
      </c>
      <c r="K444">
        <f t="shared" ca="1" si="35"/>
        <v>0</v>
      </c>
      <c r="L444">
        <f t="shared" ca="1" si="35"/>
        <v>0</v>
      </c>
      <c r="M444">
        <f t="shared" ca="1" si="35"/>
        <v>0</v>
      </c>
      <c r="N444" s="34">
        <f t="shared" ca="1" si="35"/>
        <v>0</v>
      </c>
      <c r="O444" s="34">
        <f t="shared" ca="1" si="35"/>
        <v>0</v>
      </c>
      <c r="P444" s="34">
        <f t="shared" ca="1" si="35"/>
        <v>0</v>
      </c>
      <c r="Q444">
        <f t="shared" ca="1" si="35"/>
        <v>0</v>
      </c>
      <c r="R444">
        <f t="shared" ca="1" si="35"/>
        <v>0</v>
      </c>
      <c r="S444" s="34">
        <f t="shared" ca="1" si="36"/>
        <v>0</v>
      </c>
      <c r="T444">
        <f t="shared" ca="1" si="36"/>
        <v>0</v>
      </c>
    </row>
    <row r="445" spans="6:20">
      <c r="F445">
        <f t="shared" ca="1" si="32"/>
        <v>0</v>
      </c>
      <c r="G445">
        <f t="shared" ca="1" si="35"/>
        <v>0</v>
      </c>
      <c r="H445">
        <f t="shared" ca="1" si="35"/>
        <v>0</v>
      </c>
      <c r="I445">
        <f t="shared" ca="1" si="35"/>
        <v>0</v>
      </c>
      <c r="J445">
        <f t="shared" ca="1" si="35"/>
        <v>0</v>
      </c>
      <c r="K445">
        <f t="shared" ca="1" si="35"/>
        <v>0</v>
      </c>
      <c r="L445">
        <f t="shared" ca="1" si="35"/>
        <v>0</v>
      </c>
      <c r="M445">
        <f t="shared" ca="1" si="35"/>
        <v>0</v>
      </c>
      <c r="N445" s="34">
        <f t="shared" ca="1" si="35"/>
        <v>0</v>
      </c>
      <c r="O445" s="34">
        <f t="shared" ca="1" si="35"/>
        <v>0</v>
      </c>
      <c r="P445" s="34">
        <f t="shared" ca="1" si="35"/>
        <v>0</v>
      </c>
      <c r="Q445">
        <f t="shared" ca="1" si="35"/>
        <v>0</v>
      </c>
      <c r="R445">
        <f t="shared" ca="1" si="35"/>
        <v>0</v>
      </c>
      <c r="S445" s="34">
        <f t="shared" ca="1" si="36"/>
        <v>0</v>
      </c>
      <c r="T445">
        <f t="shared" ca="1" si="36"/>
        <v>0</v>
      </c>
    </row>
    <row r="446" spans="6:20">
      <c r="F446">
        <f t="shared" ca="1" si="32"/>
        <v>0</v>
      </c>
      <c r="G446">
        <f t="shared" ca="1" si="35"/>
        <v>0</v>
      </c>
      <c r="H446">
        <f t="shared" ca="1" si="35"/>
        <v>0</v>
      </c>
      <c r="I446">
        <f t="shared" ca="1" si="35"/>
        <v>0</v>
      </c>
      <c r="J446">
        <f t="shared" ca="1" si="35"/>
        <v>0</v>
      </c>
      <c r="K446">
        <f t="shared" ca="1" si="35"/>
        <v>0</v>
      </c>
      <c r="L446">
        <f t="shared" ca="1" si="35"/>
        <v>0</v>
      </c>
      <c r="M446">
        <f t="shared" ca="1" si="35"/>
        <v>0</v>
      </c>
      <c r="N446" s="34">
        <f t="shared" ca="1" si="35"/>
        <v>0</v>
      </c>
      <c r="O446" s="34">
        <f t="shared" ca="1" si="35"/>
        <v>0</v>
      </c>
      <c r="P446" s="34">
        <f t="shared" ca="1" si="35"/>
        <v>0</v>
      </c>
      <c r="Q446">
        <f t="shared" ca="1" si="35"/>
        <v>0</v>
      </c>
      <c r="R446">
        <f t="shared" ca="1" si="35"/>
        <v>0</v>
      </c>
      <c r="S446" s="34">
        <f t="shared" ca="1" si="36"/>
        <v>0</v>
      </c>
      <c r="T446">
        <f t="shared" ca="1" si="36"/>
        <v>0</v>
      </c>
    </row>
    <row r="447" spans="6:20">
      <c r="F447">
        <f t="shared" ca="1" si="32"/>
        <v>0</v>
      </c>
      <c r="G447">
        <f t="shared" ca="1" si="35"/>
        <v>0</v>
      </c>
      <c r="H447">
        <f t="shared" ca="1" si="35"/>
        <v>0</v>
      </c>
      <c r="I447">
        <f t="shared" ca="1" si="35"/>
        <v>0</v>
      </c>
      <c r="J447">
        <f t="shared" ca="1" si="35"/>
        <v>0</v>
      </c>
      <c r="K447">
        <f t="shared" ca="1" si="35"/>
        <v>0</v>
      </c>
      <c r="L447">
        <f t="shared" ca="1" si="35"/>
        <v>0</v>
      </c>
      <c r="M447">
        <f t="shared" ca="1" si="35"/>
        <v>0</v>
      </c>
      <c r="N447" s="34">
        <f t="shared" ca="1" si="35"/>
        <v>0</v>
      </c>
      <c r="O447" s="34">
        <f t="shared" ca="1" si="35"/>
        <v>0</v>
      </c>
      <c r="P447" s="34">
        <f t="shared" ca="1" si="35"/>
        <v>0</v>
      </c>
      <c r="Q447">
        <f t="shared" ca="1" si="35"/>
        <v>0</v>
      </c>
      <c r="R447">
        <f t="shared" ca="1" si="35"/>
        <v>0</v>
      </c>
      <c r="S447" s="34">
        <f t="shared" ca="1" si="36"/>
        <v>0</v>
      </c>
      <c r="T447">
        <f t="shared" ca="1" si="36"/>
        <v>0</v>
      </c>
    </row>
    <row r="448" spans="6:20">
      <c r="F448">
        <f t="shared" ca="1" si="32"/>
        <v>0</v>
      </c>
      <c r="G448">
        <f t="shared" ca="1" si="35"/>
        <v>0</v>
      </c>
      <c r="H448">
        <f t="shared" ca="1" si="35"/>
        <v>0</v>
      </c>
      <c r="I448">
        <f t="shared" ca="1" si="35"/>
        <v>0</v>
      </c>
      <c r="J448">
        <f t="shared" ca="1" si="35"/>
        <v>0</v>
      </c>
      <c r="K448">
        <f t="shared" ca="1" si="35"/>
        <v>0</v>
      </c>
      <c r="L448">
        <f t="shared" ca="1" si="35"/>
        <v>0</v>
      </c>
      <c r="M448">
        <f t="shared" ca="1" si="35"/>
        <v>0</v>
      </c>
      <c r="N448" s="34">
        <f t="shared" ca="1" si="35"/>
        <v>0</v>
      </c>
      <c r="O448" s="34">
        <f t="shared" ca="1" si="35"/>
        <v>0</v>
      </c>
      <c r="P448" s="34">
        <f t="shared" ca="1" si="35"/>
        <v>0</v>
      </c>
      <c r="Q448">
        <f t="shared" ca="1" si="35"/>
        <v>0</v>
      </c>
      <c r="R448">
        <f t="shared" ca="1" si="35"/>
        <v>0</v>
      </c>
      <c r="S448" s="34">
        <f t="shared" ca="1" si="36"/>
        <v>0</v>
      </c>
      <c r="T448">
        <f t="shared" ca="1" si="36"/>
        <v>0</v>
      </c>
    </row>
    <row r="449" spans="6:20">
      <c r="F449">
        <f t="shared" ca="1" si="32"/>
        <v>0</v>
      </c>
      <c r="G449">
        <f t="shared" ca="1" si="35"/>
        <v>0</v>
      </c>
      <c r="H449">
        <f t="shared" ca="1" si="35"/>
        <v>0</v>
      </c>
      <c r="I449">
        <f t="shared" ca="1" si="35"/>
        <v>0</v>
      </c>
      <c r="J449">
        <f t="shared" ca="1" si="35"/>
        <v>0</v>
      </c>
      <c r="K449">
        <f t="shared" ca="1" si="35"/>
        <v>0</v>
      </c>
      <c r="L449">
        <f t="shared" ca="1" si="35"/>
        <v>0</v>
      </c>
      <c r="M449">
        <f t="shared" ca="1" si="35"/>
        <v>0</v>
      </c>
      <c r="N449" s="34">
        <f t="shared" ca="1" si="35"/>
        <v>0</v>
      </c>
      <c r="O449" s="34">
        <f t="shared" ca="1" si="35"/>
        <v>0</v>
      </c>
      <c r="P449" s="34">
        <f t="shared" ca="1" si="35"/>
        <v>0</v>
      </c>
      <c r="Q449">
        <f t="shared" ca="1" si="35"/>
        <v>0</v>
      </c>
      <c r="R449">
        <f t="shared" ca="1" si="35"/>
        <v>0</v>
      </c>
      <c r="S449" s="34">
        <f t="shared" ca="1" si="36"/>
        <v>0</v>
      </c>
      <c r="T449">
        <f t="shared" ca="1" si="36"/>
        <v>0</v>
      </c>
    </row>
    <row r="450" spans="6:20">
      <c r="F450">
        <f t="shared" ca="1" si="32"/>
        <v>0</v>
      </c>
      <c r="G450">
        <f t="shared" ca="1" si="35"/>
        <v>0</v>
      </c>
      <c r="H450">
        <f t="shared" ca="1" si="35"/>
        <v>0</v>
      </c>
      <c r="I450">
        <f t="shared" ca="1" si="35"/>
        <v>0</v>
      </c>
      <c r="J450">
        <f t="shared" ca="1" si="35"/>
        <v>0</v>
      </c>
      <c r="K450">
        <f t="shared" ca="1" si="35"/>
        <v>0</v>
      </c>
      <c r="L450">
        <f t="shared" ca="1" si="35"/>
        <v>0</v>
      </c>
      <c r="M450">
        <f t="shared" ca="1" si="35"/>
        <v>0</v>
      </c>
      <c r="N450" s="34">
        <f t="shared" ca="1" si="35"/>
        <v>0</v>
      </c>
      <c r="O450" s="34">
        <f t="shared" ca="1" si="35"/>
        <v>0</v>
      </c>
      <c r="P450" s="34">
        <f t="shared" ca="1" si="35"/>
        <v>0</v>
      </c>
      <c r="Q450">
        <f t="shared" ca="1" si="35"/>
        <v>0</v>
      </c>
      <c r="R450">
        <f t="shared" ca="1" si="35"/>
        <v>0</v>
      </c>
      <c r="S450" s="34">
        <f t="shared" ca="1" si="36"/>
        <v>0</v>
      </c>
      <c r="T450">
        <f t="shared" ca="1" si="36"/>
        <v>0</v>
      </c>
    </row>
    <row r="451" spans="6:20">
      <c r="F451">
        <f t="shared" ref="F451:F500" ca="1" si="37">IF(F450="(空白)","(空白)",OFFSET($A$1,$D$4+COLUMN()-$D$6+$D$2*(ROW()-$D$8),0))</f>
        <v>0</v>
      </c>
      <c r="G451">
        <f t="shared" ca="1" si="35"/>
        <v>0</v>
      </c>
      <c r="H451">
        <f t="shared" ca="1" si="35"/>
        <v>0</v>
      </c>
      <c r="I451">
        <f t="shared" ca="1" si="35"/>
        <v>0</v>
      </c>
      <c r="J451">
        <f t="shared" ca="1" si="35"/>
        <v>0</v>
      </c>
      <c r="K451">
        <f t="shared" ca="1" si="35"/>
        <v>0</v>
      </c>
      <c r="L451">
        <f t="shared" ca="1" si="35"/>
        <v>0</v>
      </c>
      <c r="M451">
        <f t="shared" ca="1" si="35"/>
        <v>0</v>
      </c>
      <c r="N451" s="34">
        <f t="shared" ca="1" si="35"/>
        <v>0</v>
      </c>
      <c r="O451" s="34">
        <f t="shared" ca="1" si="35"/>
        <v>0</v>
      </c>
      <c r="P451" s="34">
        <f t="shared" ca="1" si="35"/>
        <v>0</v>
      </c>
      <c r="Q451">
        <f t="shared" ca="1" si="35"/>
        <v>0</v>
      </c>
      <c r="R451">
        <f t="shared" ca="1" si="35"/>
        <v>0</v>
      </c>
      <c r="S451" s="34">
        <f t="shared" ca="1" si="36"/>
        <v>0</v>
      </c>
      <c r="T451">
        <f t="shared" ca="1" si="36"/>
        <v>0</v>
      </c>
    </row>
    <row r="452" spans="6:20">
      <c r="F452">
        <f t="shared" ca="1" si="37"/>
        <v>0</v>
      </c>
      <c r="G452">
        <f t="shared" ca="1" si="35"/>
        <v>0</v>
      </c>
      <c r="H452">
        <f t="shared" ca="1" si="35"/>
        <v>0</v>
      </c>
      <c r="I452">
        <f t="shared" ca="1" si="35"/>
        <v>0</v>
      </c>
      <c r="J452">
        <f t="shared" ca="1" si="35"/>
        <v>0</v>
      </c>
      <c r="K452">
        <f t="shared" ca="1" si="35"/>
        <v>0</v>
      </c>
      <c r="L452">
        <f t="shared" ca="1" si="35"/>
        <v>0</v>
      </c>
      <c r="M452">
        <f t="shared" ca="1" si="35"/>
        <v>0</v>
      </c>
      <c r="N452" s="34">
        <f t="shared" ca="1" si="35"/>
        <v>0</v>
      </c>
      <c r="O452" s="34">
        <f t="shared" ca="1" si="35"/>
        <v>0</v>
      </c>
      <c r="P452" s="34">
        <f t="shared" ca="1" si="35"/>
        <v>0</v>
      </c>
      <c r="Q452">
        <f t="shared" ca="1" si="35"/>
        <v>0</v>
      </c>
      <c r="R452">
        <f t="shared" ca="1" si="35"/>
        <v>0</v>
      </c>
      <c r="S452" s="34">
        <f t="shared" ca="1" si="36"/>
        <v>0</v>
      </c>
      <c r="T452">
        <f t="shared" ca="1" si="36"/>
        <v>0</v>
      </c>
    </row>
    <row r="453" spans="6:20">
      <c r="F453">
        <f t="shared" ca="1" si="37"/>
        <v>0</v>
      </c>
      <c r="G453">
        <f t="shared" ca="1" si="35"/>
        <v>0</v>
      </c>
      <c r="H453">
        <f t="shared" ca="1" si="35"/>
        <v>0</v>
      </c>
      <c r="I453">
        <f t="shared" ca="1" si="35"/>
        <v>0</v>
      </c>
      <c r="J453">
        <f t="shared" ca="1" si="35"/>
        <v>0</v>
      </c>
      <c r="K453">
        <f t="shared" ca="1" si="35"/>
        <v>0</v>
      </c>
      <c r="L453">
        <f t="shared" ca="1" si="35"/>
        <v>0</v>
      </c>
      <c r="M453">
        <f t="shared" ca="1" si="35"/>
        <v>0</v>
      </c>
      <c r="N453" s="34">
        <f t="shared" ca="1" si="35"/>
        <v>0</v>
      </c>
      <c r="O453" s="34">
        <f t="shared" ca="1" si="35"/>
        <v>0</v>
      </c>
      <c r="P453" s="34">
        <f t="shared" ca="1" si="35"/>
        <v>0</v>
      </c>
      <c r="Q453">
        <f t="shared" ca="1" si="35"/>
        <v>0</v>
      </c>
      <c r="R453">
        <f t="shared" ca="1" si="35"/>
        <v>0</v>
      </c>
      <c r="S453" s="34">
        <f t="shared" ca="1" si="36"/>
        <v>0</v>
      </c>
      <c r="T453">
        <f t="shared" ca="1" si="36"/>
        <v>0</v>
      </c>
    </row>
    <row r="454" spans="6:20">
      <c r="F454">
        <f t="shared" ca="1" si="37"/>
        <v>0</v>
      </c>
      <c r="G454">
        <f t="shared" ca="1" si="35"/>
        <v>0</v>
      </c>
      <c r="H454">
        <f t="shared" ca="1" si="35"/>
        <v>0</v>
      </c>
      <c r="I454">
        <f t="shared" ca="1" si="35"/>
        <v>0</v>
      </c>
      <c r="J454">
        <f t="shared" ca="1" si="35"/>
        <v>0</v>
      </c>
      <c r="K454">
        <f t="shared" ca="1" si="35"/>
        <v>0</v>
      </c>
      <c r="L454">
        <f t="shared" ca="1" si="35"/>
        <v>0</v>
      </c>
      <c r="M454">
        <f t="shared" ca="1" si="35"/>
        <v>0</v>
      </c>
      <c r="N454" s="34">
        <f t="shared" ca="1" si="35"/>
        <v>0</v>
      </c>
      <c r="O454" s="34">
        <f t="shared" ref="G454:R475" ca="1" si="38">OFFSET($A$1,$D$4+COLUMN()-$D$6+$D$2*(ROW()-$D$8),0)</f>
        <v>0</v>
      </c>
      <c r="P454" s="34">
        <f t="shared" ca="1" si="38"/>
        <v>0</v>
      </c>
      <c r="Q454">
        <f t="shared" ca="1" si="38"/>
        <v>0</v>
      </c>
      <c r="R454">
        <f t="shared" ca="1" si="35"/>
        <v>0</v>
      </c>
      <c r="S454" s="34">
        <f t="shared" ca="1" si="36"/>
        <v>0</v>
      </c>
      <c r="T454">
        <f t="shared" ca="1" si="36"/>
        <v>0</v>
      </c>
    </row>
    <row r="455" spans="6:20">
      <c r="F455">
        <f t="shared" ca="1" si="37"/>
        <v>0</v>
      </c>
      <c r="G455">
        <f t="shared" ca="1" si="38"/>
        <v>0</v>
      </c>
      <c r="H455">
        <f t="shared" ca="1" si="38"/>
        <v>0</v>
      </c>
      <c r="I455">
        <f t="shared" ca="1" si="38"/>
        <v>0</v>
      </c>
      <c r="J455">
        <f t="shared" ca="1" si="38"/>
        <v>0</v>
      </c>
      <c r="K455">
        <f t="shared" ca="1" si="38"/>
        <v>0</v>
      </c>
      <c r="L455">
        <f t="shared" ca="1" si="38"/>
        <v>0</v>
      </c>
      <c r="M455">
        <f t="shared" ca="1" si="38"/>
        <v>0</v>
      </c>
      <c r="N455" s="34">
        <f t="shared" ca="1" si="38"/>
        <v>0</v>
      </c>
      <c r="O455" s="34">
        <f t="shared" ca="1" si="38"/>
        <v>0</v>
      </c>
      <c r="P455" s="34">
        <f t="shared" ca="1" si="38"/>
        <v>0</v>
      </c>
      <c r="Q455">
        <f t="shared" ca="1" si="38"/>
        <v>0</v>
      </c>
      <c r="R455">
        <f t="shared" ca="1" si="38"/>
        <v>0</v>
      </c>
      <c r="S455" s="34">
        <f t="shared" ca="1" si="36"/>
        <v>0</v>
      </c>
      <c r="T455">
        <f t="shared" ca="1" si="36"/>
        <v>0</v>
      </c>
    </row>
    <row r="456" spans="6:20">
      <c r="F456">
        <f t="shared" ca="1" si="37"/>
        <v>0</v>
      </c>
      <c r="G456">
        <f t="shared" ca="1" si="38"/>
        <v>0</v>
      </c>
      <c r="H456">
        <f t="shared" ca="1" si="38"/>
        <v>0</v>
      </c>
      <c r="I456">
        <f t="shared" ca="1" si="38"/>
        <v>0</v>
      </c>
      <c r="J456">
        <f t="shared" ca="1" si="38"/>
        <v>0</v>
      </c>
      <c r="K456">
        <f t="shared" ca="1" si="38"/>
        <v>0</v>
      </c>
      <c r="L456">
        <f t="shared" ca="1" si="38"/>
        <v>0</v>
      </c>
      <c r="M456">
        <f t="shared" ca="1" si="38"/>
        <v>0</v>
      </c>
      <c r="N456" s="34">
        <f t="shared" ca="1" si="38"/>
        <v>0</v>
      </c>
      <c r="O456" s="34">
        <f t="shared" ca="1" si="38"/>
        <v>0</v>
      </c>
      <c r="P456" s="34">
        <f t="shared" ca="1" si="38"/>
        <v>0</v>
      </c>
      <c r="Q456">
        <f t="shared" ca="1" si="38"/>
        <v>0</v>
      </c>
      <c r="R456">
        <f t="shared" ca="1" si="38"/>
        <v>0</v>
      </c>
      <c r="S456" s="34">
        <f t="shared" ca="1" si="36"/>
        <v>0</v>
      </c>
      <c r="T456">
        <f t="shared" ca="1" si="36"/>
        <v>0</v>
      </c>
    </row>
    <row r="457" spans="6:20">
      <c r="F457">
        <f t="shared" ca="1" si="37"/>
        <v>0</v>
      </c>
      <c r="G457">
        <f t="shared" ca="1" si="38"/>
        <v>0</v>
      </c>
      <c r="H457">
        <f t="shared" ca="1" si="38"/>
        <v>0</v>
      </c>
      <c r="I457">
        <f t="shared" ca="1" si="38"/>
        <v>0</v>
      </c>
      <c r="J457">
        <f t="shared" ca="1" si="38"/>
        <v>0</v>
      </c>
      <c r="K457">
        <f t="shared" ca="1" si="38"/>
        <v>0</v>
      </c>
      <c r="L457">
        <f t="shared" ca="1" si="38"/>
        <v>0</v>
      </c>
      <c r="M457">
        <f t="shared" ca="1" si="38"/>
        <v>0</v>
      </c>
      <c r="N457" s="34">
        <f t="shared" ca="1" si="38"/>
        <v>0</v>
      </c>
      <c r="O457" s="34">
        <f t="shared" ca="1" si="38"/>
        <v>0</v>
      </c>
      <c r="P457" s="34">
        <f t="shared" ca="1" si="38"/>
        <v>0</v>
      </c>
      <c r="Q457">
        <f t="shared" ca="1" si="38"/>
        <v>0</v>
      </c>
      <c r="R457">
        <f t="shared" ca="1" si="38"/>
        <v>0</v>
      </c>
      <c r="S457" s="34">
        <f t="shared" ca="1" si="36"/>
        <v>0</v>
      </c>
      <c r="T457">
        <f t="shared" ca="1" si="36"/>
        <v>0</v>
      </c>
    </row>
    <row r="458" spans="6:20">
      <c r="F458">
        <f t="shared" ca="1" si="37"/>
        <v>0</v>
      </c>
      <c r="G458">
        <f t="shared" ca="1" si="38"/>
        <v>0</v>
      </c>
      <c r="H458">
        <f t="shared" ca="1" si="38"/>
        <v>0</v>
      </c>
      <c r="I458">
        <f t="shared" ca="1" si="38"/>
        <v>0</v>
      </c>
      <c r="J458">
        <f t="shared" ca="1" si="38"/>
        <v>0</v>
      </c>
      <c r="K458">
        <f t="shared" ca="1" si="38"/>
        <v>0</v>
      </c>
      <c r="L458">
        <f t="shared" ca="1" si="38"/>
        <v>0</v>
      </c>
      <c r="M458">
        <f t="shared" ca="1" si="38"/>
        <v>0</v>
      </c>
      <c r="N458" s="34">
        <f t="shared" ca="1" si="38"/>
        <v>0</v>
      </c>
      <c r="O458" s="34">
        <f t="shared" ca="1" si="38"/>
        <v>0</v>
      </c>
      <c r="P458" s="34">
        <f t="shared" ca="1" si="38"/>
        <v>0</v>
      </c>
      <c r="Q458">
        <f t="shared" ca="1" si="38"/>
        <v>0</v>
      </c>
      <c r="R458">
        <f t="shared" ca="1" si="38"/>
        <v>0</v>
      </c>
      <c r="S458" s="34">
        <f t="shared" ca="1" si="36"/>
        <v>0</v>
      </c>
      <c r="T458">
        <f t="shared" ca="1" si="36"/>
        <v>0</v>
      </c>
    </row>
    <row r="459" spans="6:20">
      <c r="F459">
        <f t="shared" ca="1" si="37"/>
        <v>0</v>
      </c>
      <c r="G459">
        <f t="shared" ca="1" si="38"/>
        <v>0</v>
      </c>
      <c r="H459">
        <f t="shared" ca="1" si="38"/>
        <v>0</v>
      </c>
      <c r="I459">
        <f t="shared" ca="1" si="38"/>
        <v>0</v>
      </c>
      <c r="J459">
        <f t="shared" ca="1" si="38"/>
        <v>0</v>
      </c>
      <c r="K459">
        <f t="shared" ca="1" si="38"/>
        <v>0</v>
      </c>
      <c r="L459">
        <f t="shared" ca="1" si="38"/>
        <v>0</v>
      </c>
      <c r="M459">
        <f t="shared" ca="1" si="38"/>
        <v>0</v>
      </c>
      <c r="N459" s="34">
        <f t="shared" ca="1" si="38"/>
        <v>0</v>
      </c>
      <c r="O459" s="34">
        <f t="shared" ca="1" si="38"/>
        <v>0</v>
      </c>
      <c r="P459" s="34">
        <f t="shared" ca="1" si="38"/>
        <v>0</v>
      </c>
      <c r="Q459">
        <f t="shared" ca="1" si="38"/>
        <v>0</v>
      </c>
      <c r="R459">
        <f t="shared" ca="1" si="38"/>
        <v>0</v>
      </c>
      <c r="S459" s="34">
        <f t="shared" ca="1" si="36"/>
        <v>0</v>
      </c>
      <c r="T459">
        <f t="shared" ca="1" si="36"/>
        <v>0</v>
      </c>
    </row>
    <row r="460" spans="6:20">
      <c r="F460">
        <f t="shared" ca="1" si="37"/>
        <v>0</v>
      </c>
      <c r="G460">
        <f t="shared" ca="1" si="38"/>
        <v>0</v>
      </c>
      <c r="H460">
        <f t="shared" ca="1" si="38"/>
        <v>0</v>
      </c>
      <c r="I460">
        <f t="shared" ca="1" si="38"/>
        <v>0</v>
      </c>
      <c r="J460">
        <f t="shared" ca="1" si="38"/>
        <v>0</v>
      </c>
      <c r="K460">
        <f t="shared" ca="1" si="38"/>
        <v>0</v>
      </c>
      <c r="L460">
        <f t="shared" ca="1" si="38"/>
        <v>0</v>
      </c>
      <c r="M460">
        <f t="shared" ca="1" si="38"/>
        <v>0</v>
      </c>
      <c r="N460" s="34">
        <f t="shared" ca="1" si="38"/>
        <v>0</v>
      </c>
      <c r="O460" s="34">
        <f t="shared" ca="1" si="38"/>
        <v>0</v>
      </c>
      <c r="P460" s="34">
        <f t="shared" ca="1" si="38"/>
        <v>0</v>
      </c>
      <c r="Q460">
        <f t="shared" ca="1" si="38"/>
        <v>0</v>
      </c>
      <c r="R460">
        <f t="shared" ca="1" si="38"/>
        <v>0</v>
      </c>
      <c r="S460" s="34">
        <f t="shared" ca="1" si="36"/>
        <v>0</v>
      </c>
      <c r="T460">
        <f t="shared" ca="1" si="36"/>
        <v>0</v>
      </c>
    </row>
    <row r="461" spans="6:20">
      <c r="F461">
        <f t="shared" ca="1" si="37"/>
        <v>0</v>
      </c>
      <c r="G461">
        <f t="shared" ca="1" si="38"/>
        <v>0</v>
      </c>
      <c r="H461">
        <f t="shared" ca="1" si="38"/>
        <v>0</v>
      </c>
      <c r="I461">
        <f t="shared" ca="1" si="38"/>
        <v>0</v>
      </c>
      <c r="J461">
        <f t="shared" ca="1" si="38"/>
        <v>0</v>
      </c>
      <c r="K461">
        <f t="shared" ca="1" si="38"/>
        <v>0</v>
      </c>
      <c r="L461">
        <f t="shared" ca="1" si="38"/>
        <v>0</v>
      </c>
      <c r="M461">
        <f t="shared" ca="1" si="38"/>
        <v>0</v>
      </c>
      <c r="N461" s="34">
        <f t="shared" ca="1" si="38"/>
        <v>0</v>
      </c>
      <c r="O461" s="34">
        <f t="shared" ca="1" si="38"/>
        <v>0</v>
      </c>
      <c r="P461" s="34">
        <f t="shared" ca="1" si="38"/>
        <v>0</v>
      </c>
      <c r="Q461">
        <f t="shared" ca="1" si="38"/>
        <v>0</v>
      </c>
      <c r="R461">
        <f t="shared" ca="1" si="38"/>
        <v>0</v>
      </c>
      <c r="S461" s="34">
        <f t="shared" ca="1" si="36"/>
        <v>0</v>
      </c>
      <c r="T461">
        <f t="shared" ca="1" si="36"/>
        <v>0</v>
      </c>
    </row>
    <row r="462" spans="6:20">
      <c r="F462">
        <f t="shared" ca="1" si="37"/>
        <v>0</v>
      </c>
      <c r="G462">
        <f t="shared" ca="1" si="38"/>
        <v>0</v>
      </c>
      <c r="H462">
        <f t="shared" ca="1" si="38"/>
        <v>0</v>
      </c>
      <c r="I462">
        <f t="shared" ca="1" si="38"/>
        <v>0</v>
      </c>
      <c r="J462">
        <f t="shared" ca="1" si="38"/>
        <v>0</v>
      </c>
      <c r="K462">
        <f t="shared" ca="1" si="38"/>
        <v>0</v>
      </c>
      <c r="L462">
        <f t="shared" ca="1" si="38"/>
        <v>0</v>
      </c>
      <c r="M462">
        <f t="shared" ca="1" si="38"/>
        <v>0</v>
      </c>
      <c r="N462" s="34">
        <f t="shared" ca="1" si="38"/>
        <v>0</v>
      </c>
      <c r="O462" s="34">
        <f t="shared" ca="1" si="38"/>
        <v>0</v>
      </c>
      <c r="P462" s="34">
        <f t="shared" ca="1" si="38"/>
        <v>0</v>
      </c>
      <c r="Q462">
        <f t="shared" ca="1" si="38"/>
        <v>0</v>
      </c>
      <c r="R462">
        <f t="shared" ca="1" si="38"/>
        <v>0</v>
      </c>
      <c r="S462" s="34">
        <f t="shared" ca="1" si="36"/>
        <v>0</v>
      </c>
      <c r="T462">
        <f t="shared" ca="1" si="36"/>
        <v>0</v>
      </c>
    </row>
    <row r="463" spans="6:20">
      <c r="F463">
        <f t="shared" ca="1" si="37"/>
        <v>0</v>
      </c>
      <c r="G463">
        <f t="shared" ca="1" si="38"/>
        <v>0</v>
      </c>
      <c r="H463">
        <f t="shared" ca="1" si="38"/>
        <v>0</v>
      </c>
      <c r="I463">
        <f t="shared" ca="1" si="38"/>
        <v>0</v>
      </c>
      <c r="J463">
        <f t="shared" ca="1" si="38"/>
        <v>0</v>
      </c>
      <c r="K463">
        <f t="shared" ca="1" si="38"/>
        <v>0</v>
      </c>
      <c r="L463">
        <f t="shared" ca="1" si="38"/>
        <v>0</v>
      </c>
      <c r="M463">
        <f t="shared" ca="1" si="38"/>
        <v>0</v>
      </c>
      <c r="N463" s="34">
        <f t="shared" ca="1" si="38"/>
        <v>0</v>
      </c>
      <c r="O463" s="34">
        <f t="shared" ca="1" si="38"/>
        <v>0</v>
      </c>
      <c r="P463" s="34">
        <f t="shared" ca="1" si="38"/>
        <v>0</v>
      </c>
      <c r="Q463">
        <f t="shared" ca="1" si="38"/>
        <v>0</v>
      </c>
      <c r="R463">
        <f t="shared" ca="1" si="38"/>
        <v>0</v>
      </c>
      <c r="S463" s="34">
        <f t="shared" ca="1" si="36"/>
        <v>0</v>
      </c>
      <c r="T463">
        <f t="shared" ca="1" si="36"/>
        <v>0</v>
      </c>
    </row>
    <row r="464" spans="6:20">
      <c r="F464">
        <f t="shared" ca="1" si="37"/>
        <v>0</v>
      </c>
      <c r="G464">
        <f t="shared" ca="1" si="38"/>
        <v>0</v>
      </c>
      <c r="H464">
        <f t="shared" ca="1" si="38"/>
        <v>0</v>
      </c>
      <c r="I464">
        <f t="shared" ca="1" si="38"/>
        <v>0</v>
      </c>
      <c r="J464">
        <f t="shared" ca="1" si="38"/>
        <v>0</v>
      </c>
      <c r="K464">
        <f t="shared" ca="1" si="38"/>
        <v>0</v>
      </c>
      <c r="L464">
        <f t="shared" ca="1" si="38"/>
        <v>0</v>
      </c>
      <c r="M464">
        <f t="shared" ca="1" si="38"/>
        <v>0</v>
      </c>
      <c r="N464" s="34">
        <f t="shared" ca="1" si="38"/>
        <v>0</v>
      </c>
      <c r="O464" s="34">
        <f t="shared" ca="1" si="38"/>
        <v>0</v>
      </c>
      <c r="P464" s="34">
        <f t="shared" ca="1" si="38"/>
        <v>0</v>
      </c>
      <c r="Q464">
        <f t="shared" ca="1" si="38"/>
        <v>0</v>
      </c>
      <c r="R464">
        <f t="shared" ca="1" si="38"/>
        <v>0</v>
      </c>
      <c r="S464" s="34">
        <f t="shared" ca="1" si="36"/>
        <v>0</v>
      </c>
      <c r="T464">
        <f t="shared" ca="1" si="36"/>
        <v>0</v>
      </c>
    </row>
    <row r="465" spans="6:20">
      <c r="F465">
        <f t="shared" ca="1" si="37"/>
        <v>0</v>
      </c>
      <c r="G465">
        <f t="shared" ca="1" si="38"/>
        <v>0</v>
      </c>
      <c r="H465">
        <f t="shared" ca="1" si="38"/>
        <v>0</v>
      </c>
      <c r="I465">
        <f t="shared" ca="1" si="38"/>
        <v>0</v>
      </c>
      <c r="J465">
        <f t="shared" ca="1" si="38"/>
        <v>0</v>
      </c>
      <c r="K465">
        <f t="shared" ca="1" si="38"/>
        <v>0</v>
      </c>
      <c r="L465">
        <f t="shared" ca="1" si="38"/>
        <v>0</v>
      </c>
      <c r="M465">
        <f t="shared" ca="1" si="38"/>
        <v>0</v>
      </c>
      <c r="N465" s="34">
        <f t="shared" ca="1" si="38"/>
        <v>0</v>
      </c>
      <c r="O465" s="34">
        <f t="shared" ca="1" si="38"/>
        <v>0</v>
      </c>
      <c r="P465" s="34">
        <f t="shared" ca="1" si="38"/>
        <v>0</v>
      </c>
      <c r="Q465">
        <f t="shared" ca="1" si="38"/>
        <v>0</v>
      </c>
      <c r="R465">
        <f t="shared" ca="1" si="38"/>
        <v>0</v>
      </c>
      <c r="S465" s="34">
        <f t="shared" ca="1" si="36"/>
        <v>0</v>
      </c>
      <c r="T465">
        <f t="shared" ca="1" si="36"/>
        <v>0</v>
      </c>
    </row>
    <row r="466" spans="6:20">
      <c r="F466">
        <f t="shared" ca="1" si="37"/>
        <v>0</v>
      </c>
      <c r="G466">
        <f t="shared" ca="1" si="38"/>
        <v>0</v>
      </c>
      <c r="H466">
        <f t="shared" ca="1" si="38"/>
        <v>0</v>
      </c>
      <c r="I466">
        <f t="shared" ca="1" si="38"/>
        <v>0</v>
      </c>
      <c r="J466">
        <f t="shared" ca="1" si="38"/>
        <v>0</v>
      </c>
      <c r="K466">
        <f t="shared" ca="1" si="38"/>
        <v>0</v>
      </c>
      <c r="L466">
        <f t="shared" ca="1" si="38"/>
        <v>0</v>
      </c>
      <c r="M466">
        <f t="shared" ca="1" si="38"/>
        <v>0</v>
      </c>
      <c r="N466" s="34">
        <f t="shared" ca="1" si="38"/>
        <v>0</v>
      </c>
      <c r="O466" s="34">
        <f t="shared" ca="1" si="38"/>
        <v>0</v>
      </c>
      <c r="P466" s="34">
        <f t="shared" ca="1" si="38"/>
        <v>0</v>
      </c>
      <c r="Q466">
        <f t="shared" ca="1" si="38"/>
        <v>0</v>
      </c>
      <c r="R466">
        <f t="shared" ca="1" si="38"/>
        <v>0</v>
      </c>
      <c r="S466" s="34">
        <f t="shared" ca="1" si="36"/>
        <v>0</v>
      </c>
      <c r="T466">
        <f t="shared" ca="1" si="36"/>
        <v>0</v>
      </c>
    </row>
    <row r="467" spans="6:20">
      <c r="F467">
        <f t="shared" ca="1" si="37"/>
        <v>0</v>
      </c>
      <c r="G467">
        <f t="shared" ca="1" si="38"/>
        <v>0</v>
      </c>
      <c r="H467">
        <f t="shared" ca="1" si="38"/>
        <v>0</v>
      </c>
      <c r="I467">
        <f t="shared" ca="1" si="38"/>
        <v>0</v>
      </c>
      <c r="J467">
        <f t="shared" ca="1" si="38"/>
        <v>0</v>
      </c>
      <c r="K467">
        <f t="shared" ca="1" si="38"/>
        <v>0</v>
      </c>
      <c r="L467">
        <f t="shared" ca="1" si="38"/>
        <v>0</v>
      </c>
      <c r="M467">
        <f t="shared" ca="1" si="38"/>
        <v>0</v>
      </c>
      <c r="N467" s="34">
        <f t="shared" ca="1" si="38"/>
        <v>0</v>
      </c>
      <c r="O467" s="34">
        <f t="shared" ca="1" si="38"/>
        <v>0</v>
      </c>
      <c r="P467" s="34">
        <f t="shared" ca="1" si="38"/>
        <v>0</v>
      </c>
      <c r="Q467">
        <f t="shared" ca="1" si="38"/>
        <v>0</v>
      </c>
      <c r="R467">
        <f t="shared" ca="1" si="38"/>
        <v>0</v>
      </c>
      <c r="S467" s="34">
        <f t="shared" ca="1" si="36"/>
        <v>0</v>
      </c>
      <c r="T467">
        <f t="shared" ca="1" si="36"/>
        <v>0</v>
      </c>
    </row>
    <row r="468" spans="6:20">
      <c r="F468">
        <f t="shared" ca="1" si="37"/>
        <v>0</v>
      </c>
      <c r="G468">
        <f t="shared" ca="1" si="38"/>
        <v>0</v>
      </c>
      <c r="H468">
        <f t="shared" ca="1" si="38"/>
        <v>0</v>
      </c>
      <c r="I468">
        <f t="shared" ca="1" si="38"/>
        <v>0</v>
      </c>
      <c r="J468">
        <f t="shared" ca="1" si="38"/>
        <v>0</v>
      </c>
      <c r="K468">
        <f t="shared" ca="1" si="38"/>
        <v>0</v>
      </c>
      <c r="L468">
        <f t="shared" ca="1" si="38"/>
        <v>0</v>
      </c>
      <c r="M468">
        <f t="shared" ca="1" si="38"/>
        <v>0</v>
      </c>
      <c r="N468" s="34">
        <f t="shared" ca="1" si="38"/>
        <v>0</v>
      </c>
      <c r="O468" s="34">
        <f t="shared" ca="1" si="38"/>
        <v>0</v>
      </c>
      <c r="P468" s="34">
        <f t="shared" ca="1" si="38"/>
        <v>0</v>
      </c>
      <c r="Q468">
        <f t="shared" ca="1" si="38"/>
        <v>0</v>
      </c>
      <c r="R468">
        <f t="shared" ca="1" si="38"/>
        <v>0</v>
      </c>
      <c r="S468" s="34">
        <f t="shared" ca="1" si="36"/>
        <v>0</v>
      </c>
      <c r="T468">
        <f t="shared" ca="1" si="36"/>
        <v>0</v>
      </c>
    </row>
    <row r="469" spans="6:20">
      <c r="F469">
        <f t="shared" ca="1" si="37"/>
        <v>0</v>
      </c>
      <c r="G469">
        <f t="shared" ca="1" si="38"/>
        <v>0</v>
      </c>
      <c r="H469">
        <f t="shared" ca="1" si="38"/>
        <v>0</v>
      </c>
      <c r="I469">
        <f t="shared" ca="1" si="38"/>
        <v>0</v>
      </c>
      <c r="J469">
        <f t="shared" ca="1" si="38"/>
        <v>0</v>
      </c>
      <c r="K469">
        <f t="shared" ca="1" si="38"/>
        <v>0</v>
      </c>
      <c r="L469">
        <f t="shared" ca="1" si="38"/>
        <v>0</v>
      </c>
      <c r="M469">
        <f t="shared" ca="1" si="38"/>
        <v>0</v>
      </c>
      <c r="N469" s="34">
        <f t="shared" ca="1" si="38"/>
        <v>0</v>
      </c>
      <c r="O469" s="34">
        <f t="shared" ca="1" si="38"/>
        <v>0</v>
      </c>
      <c r="P469" s="34">
        <f t="shared" ca="1" si="38"/>
        <v>0</v>
      </c>
      <c r="Q469">
        <f t="shared" ca="1" si="38"/>
        <v>0</v>
      </c>
      <c r="R469">
        <f t="shared" ca="1" si="38"/>
        <v>0</v>
      </c>
      <c r="S469" s="34">
        <f t="shared" ca="1" si="36"/>
        <v>0</v>
      </c>
      <c r="T469">
        <f t="shared" ca="1" si="36"/>
        <v>0</v>
      </c>
    </row>
    <row r="470" spans="6:20">
      <c r="F470">
        <f t="shared" ca="1" si="37"/>
        <v>0</v>
      </c>
      <c r="G470">
        <f t="shared" ca="1" si="38"/>
        <v>0</v>
      </c>
      <c r="H470">
        <f t="shared" ca="1" si="38"/>
        <v>0</v>
      </c>
      <c r="I470">
        <f t="shared" ca="1" si="38"/>
        <v>0</v>
      </c>
      <c r="J470">
        <f t="shared" ca="1" si="38"/>
        <v>0</v>
      </c>
      <c r="K470">
        <f t="shared" ca="1" si="38"/>
        <v>0</v>
      </c>
      <c r="L470">
        <f t="shared" ca="1" si="38"/>
        <v>0</v>
      </c>
      <c r="M470">
        <f t="shared" ca="1" si="38"/>
        <v>0</v>
      </c>
      <c r="N470" s="34">
        <f t="shared" ca="1" si="38"/>
        <v>0</v>
      </c>
      <c r="O470" s="34">
        <f t="shared" ca="1" si="38"/>
        <v>0</v>
      </c>
      <c r="P470" s="34">
        <f t="shared" ca="1" si="38"/>
        <v>0</v>
      </c>
      <c r="Q470">
        <f t="shared" ca="1" si="38"/>
        <v>0</v>
      </c>
      <c r="R470">
        <f t="shared" ca="1" si="38"/>
        <v>0</v>
      </c>
      <c r="S470" s="34">
        <f t="shared" ca="1" si="36"/>
        <v>0</v>
      </c>
      <c r="T470">
        <f t="shared" ca="1" si="36"/>
        <v>0</v>
      </c>
    </row>
    <row r="471" spans="6:20">
      <c r="F471">
        <f t="shared" ca="1" si="37"/>
        <v>0</v>
      </c>
      <c r="G471">
        <f t="shared" ca="1" si="38"/>
        <v>0</v>
      </c>
      <c r="H471">
        <f t="shared" ca="1" si="38"/>
        <v>0</v>
      </c>
      <c r="I471">
        <f t="shared" ca="1" si="38"/>
        <v>0</v>
      </c>
      <c r="J471">
        <f t="shared" ca="1" si="38"/>
        <v>0</v>
      </c>
      <c r="K471">
        <f t="shared" ca="1" si="38"/>
        <v>0</v>
      </c>
      <c r="L471">
        <f t="shared" ca="1" si="38"/>
        <v>0</v>
      </c>
      <c r="M471">
        <f t="shared" ca="1" si="38"/>
        <v>0</v>
      </c>
      <c r="N471" s="34">
        <f t="shared" ca="1" si="38"/>
        <v>0</v>
      </c>
      <c r="O471" s="34">
        <f t="shared" ca="1" si="38"/>
        <v>0</v>
      </c>
      <c r="P471" s="34">
        <f t="shared" ca="1" si="38"/>
        <v>0</v>
      </c>
      <c r="Q471">
        <f t="shared" ca="1" si="38"/>
        <v>0</v>
      </c>
      <c r="R471">
        <f t="shared" ca="1" si="38"/>
        <v>0</v>
      </c>
      <c r="S471" s="34">
        <f t="shared" ca="1" si="36"/>
        <v>0</v>
      </c>
      <c r="T471">
        <f t="shared" ca="1" si="36"/>
        <v>0</v>
      </c>
    </row>
    <row r="472" spans="6:20">
      <c r="F472">
        <f t="shared" ca="1" si="37"/>
        <v>0</v>
      </c>
      <c r="G472">
        <f t="shared" ca="1" si="38"/>
        <v>0</v>
      </c>
      <c r="H472">
        <f t="shared" ca="1" si="38"/>
        <v>0</v>
      </c>
      <c r="I472">
        <f t="shared" ca="1" si="38"/>
        <v>0</v>
      </c>
      <c r="J472">
        <f t="shared" ca="1" si="38"/>
        <v>0</v>
      </c>
      <c r="K472">
        <f t="shared" ca="1" si="38"/>
        <v>0</v>
      </c>
      <c r="L472">
        <f t="shared" ca="1" si="38"/>
        <v>0</v>
      </c>
      <c r="M472">
        <f t="shared" ca="1" si="38"/>
        <v>0</v>
      </c>
      <c r="N472" s="34">
        <f t="shared" ca="1" si="38"/>
        <v>0</v>
      </c>
      <c r="O472" s="34">
        <f t="shared" ca="1" si="38"/>
        <v>0</v>
      </c>
      <c r="P472" s="34">
        <f t="shared" ca="1" si="38"/>
        <v>0</v>
      </c>
      <c r="Q472">
        <f t="shared" ca="1" si="38"/>
        <v>0</v>
      </c>
      <c r="R472">
        <f t="shared" ca="1" si="38"/>
        <v>0</v>
      </c>
      <c r="S472" s="34">
        <f t="shared" ca="1" si="36"/>
        <v>0</v>
      </c>
      <c r="T472">
        <f t="shared" ca="1" si="36"/>
        <v>0</v>
      </c>
    </row>
    <row r="473" spans="6:20">
      <c r="F473">
        <f t="shared" ca="1" si="37"/>
        <v>0</v>
      </c>
      <c r="G473">
        <f t="shared" ca="1" si="38"/>
        <v>0</v>
      </c>
      <c r="H473">
        <f t="shared" ca="1" si="38"/>
        <v>0</v>
      </c>
      <c r="I473">
        <f t="shared" ca="1" si="38"/>
        <v>0</v>
      </c>
      <c r="J473">
        <f t="shared" ca="1" si="38"/>
        <v>0</v>
      </c>
      <c r="K473">
        <f t="shared" ca="1" si="38"/>
        <v>0</v>
      </c>
      <c r="L473">
        <f t="shared" ca="1" si="38"/>
        <v>0</v>
      </c>
      <c r="M473">
        <f t="shared" ca="1" si="38"/>
        <v>0</v>
      </c>
      <c r="N473" s="34">
        <f t="shared" ca="1" si="38"/>
        <v>0</v>
      </c>
      <c r="O473" s="34">
        <f t="shared" ca="1" si="38"/>
        <v>0</v>
      </c>
      <c r="P473" s="34">
        <f t="shared" ca="1" si="38"/>
        <v>0</v>
      </c>
      <c r="Q473">
        <f t="shared" ca="1" si="38"/>
        <v>0</v>
      </c>
      <c r="R473">
        <f t="shared" ca="1" si="38"/>
        <v>0</v>
      </c>
      <c r="S473" s="34">
        <f t="shared" ca="1" si="36"/>
        <v>0</v>
      </c>
      <c r="T473">
        <f t="shared" ca="1" si="36"/>
        <v>0</v>
      </c>
    </row>
    <row r="474" spans="6:20">
      <c r="F474">
        <f t="shared" ca="1" si="37"/>
        <v>0</v>
      </c>
      <c r="G474">
        <f t="shared" ca="1" si="38"/>
        <v>0</v>
      </c>
      <c r="H474">
        <f t="shared" ca="1" si="38"/>
        <v>0</v>
      </c>
      <c r="I474">
        <f t="shared" ca="1" si="38"/>
        <v>0</v>
      </c>
      <c r="J474">
        <f t="shared" ca="1" si="38"/>
        <v>0</v>
      </c>
      <c r="K474">
        <f t="shared" ca="1" si="38"/>
        <v>0</v>
      </c>
      <c r="L474">
        <f t="shared" ca="1" si="38"/>
        <v>0</v>
      </c>
      <c r="M474">
        <f t="shared" ca="1" si="38"/>
        <v>0</v>
      </c>
      <c r="N474" s="34">
        <f t="shared" ca="1" si="38"/>
        <v>0</v>
      </c>
      <c r="O474" s="34">
        <f t="shared" ca="1" si="38"/>
        <v>0</v>
      </c>
      <c r="P474" s="34">
        <f t="shared" ca="1" si="38"/>
        <v>0</v>
      </c>
      <c r="Q474">
        <f t="shared" ca="1" si="38"/>
        <v>0</v>
      </c>
      <c r="R474">
        <f t="shared" ca="1" si="38"/>
        <v>0</v>
      </c>
      <c r="S474" s="34">
        <f t="shared" ca="1" si="36"/>
        <v>0</v>
      </c>
      <c r="T474">
        <f t="shared" ca="1" si="36"/>
        <v>0</v>
      </c>
    </row>
    <row r="475" spans="6:20">
      <c r="F475">
        <f t="shared" ca="1" si="37"/>
        <v>0</v>
      </c>
      <c r="G475">
        <f t="shared" ca="1" si="38"/>
        <v>0</v>
      </c>
      <c r="H475">
        <f t="shared" ca="1" si="38"/>
        <v>0</v>
      </c>
      <c r="I475">
        <f t="shared" ca="1" si="38"/>
        <v>0</v>
      </c>
      <c r="J475">
        <f t="shared" ca="1" si="38"/>
        <v>0</v>
      </c>
      <c r="K475">
        <f t="shared" ca="1" si="38"/>
        <v>0</v>
      </c>
      <c r="L475">
        <f t="shared" ca="1" si="38"/>
        <v>0</v>
      </c>
      <c r="M475">
        <f t="shared" ca="1" si="38"/>
        <v>0</v>
      </c>
      <c r="N475" s="34">
        <f t="shared" ca="1" si="38"/>
        <v>0</v>
      </c>
      <c r="O475" s="34">
        <f t="shared" ca="1" si="38"/>
        <v>0</v>
      </c>
      <c r="P475" s="34">
        <f t="shared" ca="1" si="38"/>
        <v>0</v>
      </c>
      <c r="Q475">
        <f t="shared" ca="1" si="38"/>
        <v>0</v>
      </c>
      <c r="R475">
        <f t="shared" ca="1" si="38"/>
        <v>0</v>
      </c>
      <c r="S475" s="34">
        <f t="shared" ca="1" si="36"/>
        <v>0</v>
      </c>
      <c r="T475">
        <f t="shared" ca="1" si="36"/>
        <v>0</v>
      </c>
    </row>
    <row r="476" spans="6:20">
      <c r="F476">
        <f t="shared" ca="1" si="37"/>
        <v>0</v>
      </c>
      <c r="G476">
        <f t="shared" ref="G476:R497" ca="1" si="39">OFFSET($A$1,$D$4+COLUMN()-$D$6+$D$2*(ROW()-$D$8),0)</f>
        <v>0</v>
      </c>
      <c r="H476">
        <f t="shared" ca="1" si="39"/>
        <v>0</v>
      </c>
      <c r="I476">
        <f t="shared" ca="1" si="39"/>
        <v>0</v>
      </c>
      <c r="J476">
        <f t="shared" ca="1" si="39"/>
        <v>0</v>
      </c>
      <c r="K476">
        <f t="shared" ca="1" si="39"/>
        <v>0</v>
      </c>
      <c r="L476">
        <f t="shared" ca="1" si="39"/>
        <v>0</v>
      </c>
      <c r="M476">
        <f t="shared" ca="1" si="39"/>
        <v>0</v>
      </c>
      <c r="N476" s="34">
        <f t="shared" ca="1" si="39"/>
        <v>0</v>
      </c>
      <c r="O476" s="34">
        <f t="shared" ca="1" si="39"/>
        <v>0</v>
      </c>
      <c r="P476" s="34">
        <f t="shared" ca="1" si="39"/>
        <v>0</v>
      </c>
      <c r="Q476">
        <f t="shared" ca="1" si="39"/>
        <v>0</v>
      </c>
      <c r="R476">
        <f t="shared" ca="1" si="39"/>
        <v>0</v>
      </c>
      <c r="S476" s="34">
        <f t="shared" ca="1" si="36"/>
        <v>0</v>
      </c>
      <c r="T476">
        <f t="shared" ca="1" si="36"/>
        <v>0</v>
      </c>
    </row>
    <row r="477" spans="6:20">
      <c r="F477">
        <f t="shared" ca="1" si="37"/>
        <v>0</v>
      </c>
      <c r="G477">
        <f t="shared" ca="1" si="39"/>
        <v>0</v>
      </c>
      <c r="H477">
        <f t="shared" ca="1" si="39"/>
        <v>0</v>
      </c>
      <c r="I477">
        <f t="shared" ca="1" si="39"/>
        <v>0</v>
      </c>
      <c r="J477">
        <f t="shared" ca="1" si="39"/>
        <v>0</v>
      </c>
      <c r="K477">
        <f t="shared" ca="1" si="39"/>
        <v>0</v>
      </c>
      <c r="L477">
        <f t="shared" ca="1" si="39"/>
        <v>0</v>
      </c>
      <c r="M477">
        <f t="shared" ca="1" si="39"/>
        <v>0</v>
      </c>
      <c r="N477" s="34">
        <f t="shared" ca="1" si="39"/>
        <v>0</v>
      </c>
      <c r="O477" s="34">
        <f t="shared" ca="1" si="39"/>
        <v>0</v>
      </c>
      <c r="P477" s="34">
        <f t="shared" ca="1" si="39"/>
        <v>0</v>
      </c>
      <c r="Q477">
        <f t="shared" ca="1" si="39"/>
        <v>0</v>
      </c>
      <c r="R477">
        <f t="shared" ca="1" si="39"/>
        <v>0</v>
      </c>
      <c r="S477" s="34">
        <f t="shared" ca="1" si="36"/>
        <v>0</v>
      </c>
      <c r="T477">
        <f t="shared" ca="1" si="36"/>
        <v>0</v>
      </c>
    </row>
    <row r="478" spans="6:20">
      <c r="F478">
        <f t="shared" ca="1" si="37"/>
        <v>0</v>
      </c>
      <c r="G478">
        <f t="shared" ca="1" si="39"/>
        <v>0</v>
      </c>
      <c r="H478">
        <f t="shared" ca="1" si="39"/>
        <v>0</v>
      </c>
      <c r="I478">
        <f t="shared" ca="1" si="39"/>
        <v>0</v>
      </c>
      <c r="J478">
        <f t="shared" ca="1" si="39"/>
        <v>0</v>
      </c>
      <c r="K478">
        <f t="shared" ca="1" si="39"/>
        <v>0</v>
      </c>
      <c r="L478">
        <f t="shared" ca="1" si="39"/>
        <v>0</v>
      </c>
      <c r="M478">
        <f t="shared" ca="1" si="39"/>
        <v>0</v>
      </c>
      <c r="N478" s="34">
        <f t="shared" ca="1" si="39"/>
        <v>0</v>
      </c>
      <c r="O478" s="34">
        <f t="shared" ca="1" si="39"/>
        <v>0</v>
      </c>
      <c r="P478" s="34">
        <f t="shared" ca="1" si="39"/>
        <v>0</v>
      </c>
      <c r="Q478">
        <f t="shared" ca="1" si="39"/>
        <v>0</v>
      </c>
      <c r="R478">
        <f t="shared" ca="1" si="39"/>
        <v>0</v>
      </c>
      <c r="S478" s="34">
        <f t="shared" ca="1" si="36"/>
        <v>0</v>
      </c>
      <c r="T478">
        <f t="shared" ca="1" si="36"/>
        <v>0</v>
      </c>
    </row>
    <row r="479" spans="6:20">
      <c r="F479">
        <f t="shared" ca="1" si="37"/>
        <v>0</v>
      </c>
      <c r="G479">
        <f t="shared" ca="1" si="39"/>
        <v>0</v>
      </c>
      <c r="H479">
        <f t="shared" ca="1" si="39"/>
        <v>0</v>
      </c>
      <c r="I479">
        <f t="shared" ca="1" si="39"/>
        <v>0</v>
      </c>
      <c r="J479">
        <f t="shared" ca="1" si="39"/>
        <v>0</v>
      </c>
      <c r="K479">
        <f t="shared" ca="1" si="39"/>
        <v>0</v>
      </c>
      <c r="L479">
        <f t="shared" ca="1" si="39"/>
        <v>0</v>
      </c>
      <c r="M479">
        <f t="shared" ca="1" si="39"/>
        <v>0</v>
      </c>
      <c r="N479" s="34">
        <f t="shared" ca="1" si="39"/>
        <v>0</v>
      </c>
      <c r="O479" s="34">
        <f t="shared" ca="1" si="39"/>
        <v>0</v>
      </c>
      <c r="P479" s="34">
        <f t="shared" ca="1" si="39"/>
        <v>0</v>
      </c>
      <c r="Q479">
        <f t="shared" ca="1" si="39"/>
        <v>0</v>
      </c>
      <c r="R479">
        <f t="shared" ca="1" si="39"/>
        <v>0</v>
      </c>
      <c r="S479" s="34">
        <f t="shared" ca="1" si="36"/>
        <v>0</v>
      </c>
      <c r="T479">
        <f t="shared" ca="1" si="36"/>
        <v>0</v>
      </c>
    </row>
    <row r="480" spans="6:20">
      <c r="F480">
        <f t="shared" ca="1" si="37"/>
        <v>0</v>
      </c>
      <c r="G480">
        <f t="shared" ca="1" si="39"/>
        <v>0</v>
      </c>
      <c r="H480">
        <f t="shared" ca="1" si="39"/>
        <v>0</v>
      </c>
      <c r="I480">
        <f t="shared" ca="1" si="39"/>
        <v>0</v>
      </c>
      <c r="J480">
        <f t="shared" ca="1" si="39"/>
        <v>0</v>
      </c>
      <c r="K480">
        <f t="shared" ca="1" si="39"/>
        <v>0</v>
      </c>
      <c r="L480">
        <f t="shared" ca="1" si="39"/>
        <v>0</v>
      </c>
      <c r="M480">
        <f t="shared" ca="1" si="39"/>
        <v>0</v>
      </c>
      <c r="N480" s="34">
        <f t="shared" ca="1" si="39"/>
        <v>0</v>
      </c>
      <c r="O480" s="34">
        <f t="shared" ca="1" si="39"/>
        <v>0</v>
      </c>
      <c r="P480" s="34">
        <f t="shared" ca="1" si="39"/>
        <v>0</v>
      </c>
      <c r="Q480">
        <f t="shared" ca="1" si="39"/>
        <v>0</v>
      </c>
      <c r="R480">
        <f t="shared" ca="1" si="39"/>
        <v>0</v>
      </c>
      <c r="S480" s="34">
        <f t="shared" ca="1" si="36"/>
        <v>0</v>
      </c>
      <c r="T480">
        <f t="shared" ca="1" si="36"/>
        <v>0</v>
      </c>
    </row>
    <row r="481" spans="6:20">
      <c r="F481">
        <f t="shared" ca="1" si="37"/>
        <v>0</v>
      </c>
      <c r="G481">
        <f t="shared" ca="1" si="39"/>
        <v>0</v>
      </c>
      <c r="H481">
        <f t="shared" ca="1" si="39"/>
        <v>0</v>
      </c>
      <c r="I481">
        <f t="shared" ca="1" si="39"/>
        <v>0</v>
      </c>
      <c r="J481">
        <f t="shared" ca="1" si="39"/>
        <v>0</v>
      </c>
      <c r="K481">
        <f t="shared" ca="1" si="39"/>
        <v>0</v>
      </c>
      <c r="L481">
        <f t="shared" ca="1" si="39"/>
        <v>0</v>
      </c>
      <c r="M481">
        <f t="shared" ca="1" si="39"/>
        <v>0</v>
      </c>
      <c r="N481" s="34">
        <f t="shared" ca="1" si="39"/>
        <v>0</v>
      </c>
      <c r="O481" s="34">
        <f t="shared" ca="1" si="39"/>
        <v>0</v>
      </c>
      <c r="P481" s="34">
        <f t="shared" ca="1" si="39"/>
        <v>0</v>
      </c>
      <c r="Q481">
        <f t="shared" ca="1" si="39"/>
        <v>0</v>
      </c>
      <c r="R481">
        <f t="shared" ca="1" si="39"/>
        <v>0</v>
      </c>
      <c r="S481" s="34">
        <f t="shared" ca="1" si="36"/>
        <v>0</v>
      </c>
      <c r="T481">
        <f t="shared" ca="1" si="36"/>
        <v>0</v>
      </c>
    </row>
    <row r="482" spans="6:20">
      <c r="F482">
        <f t="shared" ca="1" si="37"/>
        <v>0</v>
      </c>
      <c r="G482">
        <f t="shared" ca="1" si="39"/>
        <v>0</v>
      </c>
      <c r="H482">
        <f t="shared" ca="1" si="39"/>
        <v>0</v>
      </c>
      <c r="I482">
        <f t="shared" ca="1" si="39"/>
        <v>0</v>
      </c>
      <c r="J482">
        <f t="shared" ca="1" si="39"/>
        <v>0</v>
      </c>
      <c r="K482">
        <f t="shared" ca="1" si="39"/>
        <v>0</v>
      </c>
      <c r="L482">
        <f t="shared" ca="1" si="39"/>
        <v>0</v>
      </c>
      <c r="M482">
        <f t="shared" ca="1" si="39"/>
        <v>0</v>
      </c>
      <c r="N482" s="34">
        <f t="shared" ca="1" si="39"/>
        <v>0</v>
      </c>
      <c r="O482" s="34">
        <f t="shared" ca="1" si="39"/>
        <v>0</v>
      </c>
      <c r="P482" s="34">
        <f t="shared" ca="1" si="39"/>
        <v>0</v>
      </c>
      <c r="Q482">
        <f t="shared" ca="1" si="39"/>
        <v>0</v>
      </c>
      <c r="R482">
        <f t="shared" ca="1" si="39"/>
        <v>0</v>
      </c>
      <c r="S482" s="34">
        <f t="shared" ca="1" si="36"/>
        <v>0</v>
      </c>
      <c r="T482">
        <f t="shared" ca="1" si="36"/>
        <v>0</v>
      </c>
    </row>
    <row r="483" spans="6:20">
      <c r="F483">
        <f t="shared" ca="1" si="37"/>
        <v>0</v>
      </c>
      <c r="G483">
        <f t="shared" ca="1" si="39"/>
        <v>0</v>
      </c>
      <c r="H483">
        <f t="shared" ca="1" si="39"/>
        <v>0</v>
      </c>
      <c r="I483">
        <f t="shared" ca="1" si="39"/>
        <v>0</v>
      </c>
      <c r="J483">
        <f t="shared" ca="1" si="39"/>
        <v>0</v>
      </c>
      <c r="K483">
        <f t="shared" ca="1" si="39"/>
        <v>0</v>
      </c>
      <c r="L483">
        <f t="shared" ca="1" si="39"/>
        <v>0</v>
      </c>
      <c r="M483">
        <f t="shared" ca="1" si="39"/>
        <v>0</v>
      </c>
      <c r="N483" s="34">
        <f t="shared" ca="1" si="39"/>
        <v>0</v>
      </c>
      <c r="O483" s="34">
        <f t="shared" ca="1" si="39"/>
        <v>0</v>
      </c>
      <c r="P483" s="34">
        <f t="shared" ca="1" si="39"/>
        <v>0</v>
      </c>
      <c r="Q483">
        <f t="shared" ca="1" si="39"/>
        <v>0</v>
      </c>
      <c r="R483">
        <f t="shared" ca="1" si="39"/>
        <v>0</v>
      </c>
      <c r="S483" s="34">
        <f t="shared" ca="1" si="36"/>
        <v>0</v>
      </c>
      <c r="T483">
        <f t="shared" ca="1" si="36"/>
        <v>0</v>
      </c>
    </row>
    <row r="484" spans="6:20">
      <c r="F484">
        <f t="shared" ca="1" si="37"/>
        <v>0</v>
      </c>
      <c r="G484">
        <f t="shared" ca="1" si="39"/>
        <v>0</v>
      </c>
      <c r="H484">
        <f t="shared" ca="1" si="39"/>
        <v>0</v>
      </c>
      <c r="I484">
        <f t="shared" ca="1" si="39"/>
        <v>0</v>
      </c>
      <c r="J484">
        <f t="shared" ca="1" si="39"/>
        <v>0</v>
      </c>
      <c r="K484">
        <f t="shared" ca="1" si="39"/>
        <v>0</v>
      </c>
      <c r="L484">
        <f t="shared" ca="1" si="39"/>
        <v>0</v>
      </c>
      <c r="M484">
        <f t="shared" ca="1" si="39"/>
        <v>0</v>
      </c>
      <c r="N484" s="34">
        <f t="shared" ca="1" si="39"/>
        <v>0</v>
      </c>
      <c r="O484" s="34">
        <f t="shared" ca="1" si="39"/>
        <v>0</v>
      </c>
      <c r="P484" s="34">
        <f t="shared" ca="1" si="39"/>
        <v>0</v>
      </c>
      <c r="Q484">
        <f t="shared" ca="1" si="39"/>
        <v>0</v>
      </c>
      <c r="R484">
        <f t="shared" ca="1" si="39"/>
        <v>0</v>
      </c>
      <c r="S484" s="34">
        <f t="shared" ca="1" si="36"/>
        <v>0</v>
      </c>
      <c r="T484">
        <f t="shared" ca="1" si="36"/>
        <v>0</v>
      </c>
    </row>
    <row r="485" spans="6:20">
      <c r="F485">
        <f t="shared" ca="1" si="37"/>
        <v>0</v>
      </c>
      <c r="G485">
        <f t="shared" ca="1" si="39"/>
        <v>0</v>
      </c>
      <c r="H485">
        <f t="shared" ca="1" si="39"/>
        <v>0</v>
      </c>
      <c r="I485">
        <f t="shared" ca="1" si="39"/>
        <v>0</v>
      </c>
      <c r="J485">
        <f t="shared" ca="1" si="39"/>
        <v>0</v>
      </c>
      <c r="K485">
        <f t="shared" ca="1" si="39"/>
        <v>0</v>
      </c>
      <c r="L485">
        <f t="shared" ca="1" si="39"/>
        <v>0</v>
      </c>
      <c r="M485">
        <f t="shared" ca="1" si="39"/>
        <v>0</v>
      </c>
      <c r="N485" s="34">
        <f t="shared" ca="1" si="39"/>
        <v>0</v>
      </c>
      <c r="O485" s="34">
        <f t="shared" ca="1" si="39"/>
        <v>0</v>
      </c>
      <c r="P485" s="34">
        <f t="shared" ca="1" si="39"/>
        <v>0</v>
      </c>
      <c r="Q485">
        <f t="shared" ca="1" si="39"/>
        <v>0</v>
      </c>
      <c r="R485">
        <f t="shared" ca="1" si="39"/>
        <v>0</v>
      </c>
      <c r="S485" s="34">
        <f t="shared" ca="1" si="36"/>
        <v>0</v>
      </c>
      <c r="T485">
        <f t="shared" ca="1" si="36"/>
        <v>0</v>
      </c>
    </row>
    <row r="486" spans="6:20">
      <c r="F486">
        <f t="shared" ca="1" si="37"/>
        <v>0</v>
      </c>
      <c r="G486">
        <f t="shared" ca="1" si="39"/>
        <v>0</v>
      </c>
      <c r="H486">
        <f t="shared" ca="1" si="39"/>
        <v>0</v>
      </c>
      <c r="I486">
        <f t="shared" ca="1" si="39"/>
        <v>0</v>
      </c>
      <c r="J486">
        <f t="shared" ca="1" si="39"/>
        <v>0</v>
      </c>
      <c r="K486">
        <f t="shared" ca="1" si="39"/>
        <v>0</v>
      </c>
      <c r="L486">
        <f t="shared" ca="1" si="39"/>
        <v>0</v>
      </c>
      <c r="M486">
        <f t="shared" ca="1" si="39"/>
        <v>0</v>
      </c>
      <c r="N486" s="34">
        <f t="shared" ca="1" si="39"/>
        <v>0</v>
      </c>
      <c r="O486" s="34">
        <f t="shared" ca="1" si="39"/>
        <v>0</v>
      </c>
      <c r="P486" s="34">
        <f t="shared" ca="1" si="39"/>
        <v>0</v>
      </c>
      <c r="Q486">
        <f t="shared" ca="1" si="39"/>
        <v>0</v>
      </c>
      <c r="R486">
        <f t="shared" ca="1" si="39"/>
        <v>0</v>
      </c>
      <c r="S486" s="34">
        <f t="shared" ca="1" si="36"/>
        <v>0</v>
      </c>
      <c r="T486">
        <f t="shared" ca="1" si="36"/>
        <v>0</v>
      </c>
    </row>
    <row r="487" spans="6:20">
      <c r="F487">
        <f t="shared" ca="1" si="37"/>
        <v>0</v>
      </c>
      <c r="G487">
        <f t="shared" ca="1" si="39"/>
        <v>0</v>
      </c>
      <c r="H487">
        <f t="shared" ca="1" si="39"/>
        <v>0</v>
      </c>
      <c r="I487">
        <f t="shared" ca="1" si="39"/>
        <v>0</v>
      </c>
      <c r="J487">
        <f t="shared" ca="1" si="39"/>
        <v>0</v>
      </c>
      <c r="K487">
        <f t="shared" ca="1" si="39"/>
        <v>0</v>
      </c>
      <c r="L487">
        <f t="shared" ca="1" si="39"/>
        <v>0</v>
      </c>
      <c r="M487">
        <f t="shared" ca="1" si="39"/>
        <v>0</v>
      </c>
      <c r="N487" s="34">
        <f t="shared" ca="1" si="39"/>
        <v>0</v>
      </c>
      <c r="O487" s="34">
        <f t="shared" ca="1" si="39"/>
        <v>0</v>
      </c>
      <c r="P487" s="34">
        <f t="shared" ca="1" si="39"/>
        <v>0</v>
      </c>
      <c r="Q487">
        <f t="shared" ca="1" si="39"/>
        <v>0</v>
      </c>
      <c r="R487">
        <f t="shared" ca="1" si="39"/>
        <v>0</v>
      </c>
      <c r="S487" s="34">
        <f t="shared" ca="1" si="36"/>
        <v>0</v>
      </c>
      <c r="T487">
        <f t="shared" ca="1" si="36"/>
        <v>0</v>
      </c>
    </row>
    <row r="488" spans="6:20">
      <c r="F488">
        <f t="shared" ca="1" si="37"/>
        <v>0</v>
      </c>
      <c r="G488">
        <f t="shared" ca="1" si="39"/>
        <v>0</v>
      </c>
      <c r="H488">
        <f t="shared" ca="1" si="39"/>
        <v>0</v>
      </c>
      <c r="I488">
        <f t="shared" ca="1" si="39"/>
        <v>0</v>
      </c>
      <c r="J488">
        <f t="shared" ca="1" si="39"/>
        <v>0</v>
      </c>
      <c r="K488">
        <f t="shared" ca="1" si="39"/>
        <v>0</v>
      </c>
      <c r="L488">
        <f t="shared" ca="1" si="39"/>
        <v>0</v>
      </c>
      <c r="M488">
        <f t="shared" ca="1" si="39"/>
        <v>0</v>
      </c>
      <c r="N488" s="34">
        <f t="shared" ca="1" si="39"/>
        <v>0</v>
      </c>
      <c r="O488" s="34">
        <f t="shared" ca="1" si="39"/>
        <v>0</v>
      </c>
      <c r="P488" s="34">
        <f t="shared" ca="1" si="39"/>
        <v>0</v>
      </c>
      <c r="Q488">
        <f t="shared" ca="1" si="39"/>
        <v>0</v>
      </c>
      <c r="R488">
        <f t="shared" ca="1" si="39"/>
        <v>0</v>
      </c>
      <c r="S488" s="34">
        <f t="shared" ca="1" si="36"/>
        <v>0</v>
      </c>
      <c r="T488">
        <f t="shared" ca="1" si="36"/>
        <v>0</v>
      </c>
    </row>
    <row r="489" spans="6:20">
      <c r="F489">
        <f t="shared" ca="1" si="37"/>
        <v>0</v>
      </c>
      <c r="G489">
        <f t="shared" ca="1" si="39"/>
        <v>0</v>
      </c>
      <c r="H489">
        <f t="shared" ca="1" si="39"/>
        <v>0</v>
      </c>
      <c r="I489">
        <f t="shared" ca="1" si="39"/>
        <v>0</v>
      </c>
      <c r="J489">
        <f t="shared" ca="1" si="39"/>
        <v>0</v>
      </c>
      <c r="K489">
        <f t="shared" ca="1" si="39"/>
        <v>0</v>
      </c>
      <c r="L489">
        <f t="shared" ca="1" si="39"/>
        <v>0</v>
      </c>
      <c r="M489">
        <f t="shared" ca="1" si="39"/>
        <v>0</v>
      </c>
      <c r="N489" s="34">
        <f t="shared" ca="1" si="39"/>
        <v>0</v>
      </c>
      <c r="O489" s="34">
        <f t="shared" ca="1" si="39"/>
        <v>0</v>
      </c>
      <c r="P489" s="34">
        <f t="shared" ca="1" si="39"/>
        <v>0</v>
      </c>
      <c r="Q489">
        <f t="shared" ca="1" si="39"/>
        <v>0</v>
      </c>
      <c r="R489">
        <f t="shared" ca="1" si="39"/>
        <v>0</v>
      </c>
      <c r="S489" s="34">
        <f t="shared" ca="1" si="36"/>
        <v>0</v>
      </c>
      <c r="T489">
        <f t="shared" ca="1" si="36"/>
        <v>0</v>
      </c>
    </row>
    <row r="490" spans="6:20">
      <c r="F490">
        <f t="shared" ca="1" si="37"/>
        <v>0</v>
      </c>
      <c r="G490">
        <f t="shared" ca="1" si="39"/>
        <v>0</v>
      </c>
      <c r="H490">
        <f t="shared" ca="1" si="39"/>
        <v>0</v>
      </c>
      <c r="I490">
        <f t="shared" ca="1" si="39"/>
        <v>0</v>
      </c>
      <c r="J490">
        <f t="shared" ca="1" si="39"/>
        <v>0</v>
      </c>
      <c r="K490">
        <f t="shared" ca="1" si="39"/>
        <v>0</v>
      </c>
      <c r="L490">
        <f t="shared" ca="1" si="39"/>
        <v>0</v>
      </c>
      <c r="M490">
        <f t="shared" ca="1" si="39"/>
        <v>0</v>
      </c>
      <c r="N490" s="34">
        <f t="shared" ca="1" si="39"/>
        <v>0</v>
      </c>
      <c r="O490" s="34">
        <f t="shared" ca="1" si="39"/>
        <v>0</v>
      </c>
      <c r="P490" s="34">
        <f t="shared" ca="1" si="39"/>
        <v>0</v>
      </c>
      <c r="Q490">
        <f t="shared" ca="1" si="39"/>
        <v>0</v>
      </c>
      <c r="R490">
        <f t="shared" ca="1" si="39"/>
        <v>0</v>
      </c>
      <c r="S490" s="34">
        <f t="shared" ca="1" si="36"/>
        <v>0</v>
      </c>
      <c r="T490">
        <f t="shared" ca="1" si="36"/>
        <v>0</v>
      </c>
    </row>
    <row r="491" spans="6:20">
      <c r="F491">
        <f t="shared" ca="1" si="37"/>
        <v>0</v>
      </c>
      <c r="G491">
        <f t="shared" ca="1" si="39"/>
        <v>0</v>
      </c>
      <c r="H491">
        <f t="shared" ca="1" si="39"/>
        <v>0</v>
      </c>
      <c r="I491">
        <f t="shared" ca="1" si="39"/>
        <v>0</v>
      </c>
      <c r="J491">
        <f t="shared" ca="1" si="39"/>
        <v>0</v>
      </c>
      <c r="K491">
        <f t="shared" ca="1" si="39"/>
        <v>0</v>
      </c>
      <c r="L491">
        <f t="shared" ca="1" si="39"/>
        <v>0</v>
      </c>
      <c r="M491">
        <f t="shared" ca="1" si="39"/>
        <v>0</v>
      </c>
      <c r="N491" s="34">
        <f t="shared" ca="1" si="39"/>
        <v>0</v>
      </c>
      <c r="O491" s="34">
        <f t="shared" ca="1" si="39"/>
        <v>0</v>
      </c>
      <c r="P491" s="34">
        <f t="shared" ca="1" si="39"/>
        <v>0</v>
      </c>
      <c r="Q491">
        <f t="shared" ca="1" si="39"/>
        <v>0</v>
      </c>
      <c r="R491">
        <f t="shared" ca="1" si="39"/>
        <v>0</v>
      </c>
      <c r="S491" s="34">
        <f t="shared" ca="1" si="36"/>
        <v>0</v>
      </c>
      <c r="T491">
        <f t="shared" ca="1" si="36"/>
        <v>0</v>
      </c>
    </row>
    <row r="492" spans="6:20">
      <c r="F492">
        <f t="shared" ca="1" si="37"/>
        <v>0</v>
      </c>
      <c r="G492">
        <f t="shared" ca="1" si="39"/>
        <v>0</v>
      </c>
      <c r="H492">
        <f t="shared" ca="1" si="39"/>
        <v>0</v>
      </c>
      <c r="I492">
        <f t="shared" ca="1" si="39"/>
        <v>0</v>
      </c>
      <c r="J492">
        <f t="shared" ca="1" si="39"/>
        <v>0</v>
      </c>
      <c r="K492">
        <f t="shared" ca="1" si="39"/>
        <v>0</v>
      </c>
      <c r="L492">
        <f t="shared" ca="1" si="39"/>
        <v>0</v>
      </c>
      <c r="M492">
        <f t="shared" ca="1" si="39"/>
        <v>0</v>
      </c>
      <c r="N492" s="34">
        <f t="shared" ca="1" si="39"/>
        <v>0</v>
      </c>
      <c r="O492" s="34">
        <f t="shared" ca="1" si="39"/>
        <v>0</v>
      </c>
      <c r="P492" s="34">
        <f t="shared" ca="1" si="39"/>
        <v>0</v>
      </c>
      <c r="Q492">
        <f t="shared" ca="1" si="39"/>
        <v>0</v>
      </c>
      <c r="R492">
        <f t="shared" ca="1" si="39"/>
        <v>0</v>
      </c>
      <c r="S492" s="34">
        <f t="shared" ca="1" si="36"/>
        <v>0</v>
      </c>
      <c r="T492">
        <f t="shared" ca="1" si="36"/>
        <v>0</v>
      </c>
    </row>
    <row r="493" spans="6:20">
      <c r="F493">
        <f t="shared" ca="1" si="37"/>
        <v>0</v>
      </c>
      <c r="G493">
        <f t="shared" ca="1" si="39"/>
        <v>0</v>
      </c>
      <c r="H493">
        <f t="shared" ca="1" si="39"/>
        <v>0</v>
      </c>
      <c r="I493">
        <f t="shared" ca="1" si="39"/>
        <v>0</v>
      </c>
      <c r="J493">
        <f t="shared" ca="1" si="39"/>
        <v>0</v>
      </c>
      <c r="K493">
        <f t="shared" ca="1" si="39"/>
        <v>0</v>
      </c>
      <c r="L493">
        <f t="shared" ca="1" si="39"/>
        <v>0</v>
      </c>
      <c r="M493">
        <f t="shared" ca="1" si="39"/>
        <v>0</v>
      </c>
      <c r="N493" s="34">
        <f t="shared" ca="1" si="39"/>
        <v>0</v>
      </c>
      <c r="O493" s="34">
        <f t="shared" ca="1" si="39"/>
        <v>0</v>
      </c>
      <c r="P493" s="34">
        <f t="shared" ca="1" si="39"/>
        <v>0</v>
      </c>
      <c r="Q493">
        <f t="shared" ca="1" si="39"/>
        <v>0</v>
      </c>
      <c r="R493">
        <f t="shared" ca="1" si="39"/>
        <v>0</v>
      </c>
      <c r="S493" s="34">
        <f t="shared" ca="1" si="36"/>
        <v>0</v>
      </c>
      <c r="T493">
        <f t="shared" ca="1" si="36"/>
        <v>0</v>
      </c>
    </row>
    <row r="494" spans="6:20">
      <c r="F494">
        <f t="shared" ca="1" si="37"/>
        <v>0</v>
      </c>
      <c r="G494">
        <f t="shared" ca="1" si="39"/>
        <v>0</v>
      </c>
      <c r="H494">
        <f t="shared" ca="1" si="39"/>
        <v>0</v>
      </c>
      <c r="I494">
        <f t="shared" ca="1" si="39"/>
        <v>0</v>
      </c>
      <c r="J494">
        <f t="shared" ca="1" si="39"/>
        <v>0</v>
      </c>
      <c r="K494">
        <f t="shared" ca="1" si="39"/>
        <v>0</v>
      </c>
      <c r="L494">
        <f t="shared" ca="1" si="39"/>
        <v>0</v>
      </c>
      <c r="M494">
        <f t="shared" ca="1" si="39"/>
        <v>0</v>
      </c>
      <c r="N494" s="34">
        <f t="shared" ca="1" si="39"/>
        <v>0</v>
      </c>
      <c r="O494" s="34">
        <f t="shared" ca="1" si="39"/>
        <v>0</v>
      </c>
      <c r="P494" s="34">
        <f t="shared" ca="1" si="39"/>
        <v>0</v>
      </c>
      <c r="Q494">
        <f t="shared" ca="1" si="39"/>
        <v>0</v>
      </c>
      <c r="R494">
        <f t="shared" ca="1" si="39"/>
        <v>0</v>
      </c>
      <c r="S494" s="34">
        <f t="shared" ca="1" si="36"/>
        <v>0</v>
      </c>
      <c r="T494">
        <f t="shared" ca="1" si="36"/>
        <v>0</v>
      </c>
    </row>
    <row r="495" spans="6:20">
      <c r="F495">
        <f t="shared" ca="1" si="37"/>
        <v>0</v>
      </c>
      <c r="G495">
        <f t="shared" ca="1" si="39"/>
        <v>0</v>
      </c>
      <c r="H495">
        <f t="shared" ca="1" si="39"/>
        <v>0</v>
      </c>
      <c r="I495">
        <f t="shared" ca="1" si="39"/>
        <v>0</v>
      </c>
      <c r="J495">
        <f t="shared" ca="1" si="39"/>
        <v>0</v>
      </c>
      <c r="K495">
        <f t="shared" ca="1" si="39"/>
        <v>0</v>
      </c>
      <c r="L495">
        <f t="shared" ca="1" si="39"/>
        <v>0</v>
      </c>
      <c r="M495">
        <f t="shared" ca="1" si="39"/>
        <v>0</v>
      </c>
      <c r="N495" s="34">
        <f t="shared" ca="1" si="39"/>
        <v>0</v>
      </c>
      <c r="O495" s="34">
        <f t="shared" ca="1" si="39"/>
        <v>0</v>
      </c>
      <c r="P495" s="34">
        <f t="shared" ca="1" si="39"/>
        <v>0</v>
      </c>
      <c r="Q495">
        <f t="shared" ca="1" si="39"/>
        <v>0</v>
      </c>
      <c r="R495">
        <f t="shared" ca="1" si="39"/>
        <v>0</v>
      </c>
      <c r="S495" s="34">
        <f t="shared" ca="1" si="36"/>
        <v>0</v>
      </c>
      <c r="T495">
        <f t="shared" ca="1" si="36"/>
        <v>0</v>
      </c>
    </row>
    <row r="496" spans="6:20">
      <c r="F496">
        <f t="shared" ca="1" si="37"/>
        <v>0</v>
      </c>
      <c r="G496">
        <f t="shared" ca="1" si="39"/>
        <v>0</v>
      </c>
      <c r="H496">
        <f t="shared" ca="1" si="39"/>
        <v>0</v>
      </c>
      <c r="I496">
        <f t="shared" ca="1" si="39"/>
        <v>0</v>
      </c>
      <c r="J496">
        <f t="shared" ca="1" si="39"/>
        <v>0</v>
      </c>
      <c r="K496">
        <f t="shared" ca="1" si="39"/>
        <v>0</v>
      </c>
      <c r="L496">
        <f t="shared" ca="1" si="39"/>
        <v>0</v>
      </c>
      <c r="M496">
        <f t="shared" ca="1" si="39"/>
        <v>0</v>
      </c>
      <c r="N496" s="34">
        <f t="shared" ca="1" si="39"/>
        <v>0</v>
      </c>
      <c r="O496" s="34">
        <f t="shared" ca="1" si="39"/>
        <v>0</v>
      </c>
      <c r="P496" s="34">
        <f t="shared" ca="1" si="39"/>
        <v>0</v>
      </c>
      <c r="Q496">
        <f t="shared" ca="1" si="39"/>
        <v>0</v>
      </c>
      <c r="R496">
        <f t="shared" ca="1" si="39"/>
        <v>0</v>
      </c>
      <c r="S496" s="34">
        <f t="shared" ca="1" si="36"/>
        <v>0</v>
      </c>
      <c r="T496">
        <f t="shared" ca="1" si="36"/>
        <v>0</v>
      </c>
    </row>
    <row r="497" spans="6:20">
      <c r="F497">
        <f t="shared" ca="1" si="37"/>
        <v>0</v>
      </c>
      <c r="G497">
        <f t="shared" ca="1" si="39"/>
        <v>0</v>
      </c>
      <c r="H497">
        <f t="shared" ca="1" si="39"/>
        <v>0</v>
      </c>
      <c r="I497">
        <f t="shared" ref="G497:T500" ca="1" si="40">OFFSET($A$1,$D$4+COLUMN()-$D$6+$D$2*(ROW()-$D$8),0)</f>
        <v>0</v>
      </c>
      <c r="J497">
        <f t="shared" ca="1" si="40"/>
        <v>0</v>
      </c>
      <c r="K497">
        <f t="shared" ca="1" si="40"/>
        <v>0</v>
      </c>
      <c r="L497">
        <f t="shared" ca="1" si="40"/>
        <v>0</v>
      </c>
      <c r="M497">
        <f t="shared" ca="1" si="40"/>
        <v>0</v>
      </c>
      <c r="N497" s="34">
        <f t="shared" ca="1" si="40"/>
        <v>0</v>
      </c>
      <c r="O497" s="34">
        <f t="shared" ca="1" si="40"/>
        <v>0</v>
      </c>
      <c r="P497" s="34">
        <f t="shared" ca="1" si="40"/>
        <v>0</v>
      </c>
      <c r="Q497">
        <f t="shared" ca="1" si="40"/>
        <v>0</v>
      </c>
      <c r="R497">
        <f t="shared" ca="1" si="39"/>
        <v>0</v>
      </c>
      <c r="S497" s="34">
        <f t="shared" ca="1" si="36"/>
        <v>0</v>
      </c>
      <c r="T497">
        <f t="shared" ca="1" si="36"/>
        <v>0</v>
      </c>
    </row>
    <row r="498" spans="6:20">
      <c r="F498">
        <f t="shared" ca="1" si="37"/>
        <v>0</v>
      </c>
      <c r="G498">
        <f t="shared" ca="1" si="40"/>
        <v>0</v>
      </c>
      <c r="H498">
        <f t="shared" ca="1" si="40"/>
        <v>0</v>
      </c>
      <c r="I498">
        <f t="shared" ca="1" si="40"/>
        <v>0</v>
      </c>
      <c r="J498">
        <f t="shared" ca="1" si="40"/>
        <v>0</v>
      </c>
      <c r="K498">
        <f t="shared" ca="1" si="40"/>
        <v>0</v>
      </c>
      <c r="L498">
        <f t="shared" ca="1" si="40"/>
        <v>0</v>
      </c>
      <c r="M498">
        <f t="shared" ca="1" si="40"/>
        <v>0</v>
      </c>
      <c r="N498" s="34">
        <f t="shared" ca="1" si="40"/>
        <v>0</v>
      </c>
      <c r="O498" s="34">
        <f t="shared" ca="1" si="40"/>
        <v>0</v>
      </c>
      <c r="P498" s="34">
        <f t="shared" ca="1" si="40"/>
        <v>0</v>
      </c>
      <c r="Q498">
        <f t="shared" ca="1" si="40"/>
        <v>0</v>
      </c>
      <c r="R498">
        <f t="shared" ca="1" si="40"/>
        <v>0</v>
      </c>
      <c r="S498" s="34">
        <f t="shared" ca="1" si="40"/>
        <v>0</v>
      </c>
      <c r="T498">
        <f t="shared" ca="1" si="40"/>
        <v>0</v>
      </c>
    </row>
    <row r="499" spans="6:20">
      <c r="F499">
        <f t="shared" ca="1" si="37"/>
        <v>0</v>
      </c>
      <c r="G499">
        <f t="shared" ca="1" si="40"/>
        <v>0</v>
      </c>
      <c r="H499">
        <f t="shared" ca="1" si="40"/>
        <v>0</v>
      </c>
      <c r="I499">
        <f t="shared" ca="1" si="40"/>
        <v>0</v>
      </c>
      <c r="J499">
        <f t="shared" ca="1" si="40"/>
        <v>0</v>
      </c>
      <c r="K499">
        <f t="shared" ca="1" si="40"/>
        <v>0</v>
      </c>
      <c r="L499">
        <f t="shared" ca="1" si="40"/>
        <v>0</v>
      </c>
      <c r="M499">
        <f t="shared" ca="1" si="40"/>
        <v>0</v>
      </c>
      <c r="N499" s="34">
        <f t="shared" ca="1" si="40"/>
        <v>0</v>
      </c>
      <c r="O499" s="34">
        <f t="shared" ca="1" si="40"/>
        <v>0</v>
      </c>
      <c r="P499" s="34">
        <f t="shared" ca="1" si="40"/>
        <v>0</v>
      </c>
      <c r="Q499">
        <f t="shared" ca="1" si="40"/>
        <v>0</v>
      </c>
      <c r="R499">
        <f t="shared" ca="1" si="40"/>
        <v>0</v>
      </c>
      <c r="S499" s="34">
        <f t="shared" ca="1" si="40"/>
        <v>0</v>
      </c>
      <c r="T499">
        <f t="shared" ca="1" si="40"/>
        <v>0</v>
      </c>
    </row>
    <row r="500" spans="6:20">
      <c r="F500">
        <f t="shared" ca="1" si="37"/>
        <v>0</v>
      </c>
      <c r="G500">
        <f t="shared" ca="1" si="40"/>
        <v>0</v>
      </c>
      <c r="H500">
        <f t="shared" ca="1" si="40"/>
        <v>0</v>
      </c>
      <c r="I500">
        <f t="shared" ca="1" si="40"/>
        <v>0</v>
      </c>
      <c r="J500">
        <f t="shared" ca="1" si="40"/>
        <v>0</v>
      </c>
      <c r="K500">
        <f t="shared" ca="1" si="40"/>
        <v>0</v>
      </c>
      <c r="L500">
        <f t="shared" ca="1" si="40"/>
        <v>0</v>
      </c>
      <c r="M500">
        <f t="shared" ca="1" si="40"/>
        <v>0</v>
      </c>
      <c r="N500" s="34">
        <f t="shared" ca="1" si="40"/>
        <v>0</v>
      </c>
      <c r="O500" s="34">
        <f t="shared" ca="1" si="40"/>
        <v>0</v>
      </c>
      <c r="P500" s="34">
        <f t="shared" ca="1" si="40"/>
        <v>0</v>
      </c>
      <c r="Q500">
        <f t="shared" ca="1" si="40"/>
        <v>0</v>
      </c>
      <c r="R500">
        <f t="shared" ca="1" si="40"/>
        <v>0</v>
      </c>
      <c r="S500" s="34">
        <f t="shared" ca="1" si="40"/>
        <v>0</v>
      </c>
      <c r="T500">
        <f t="shared" ca="1" si="40"/>
        <v>0</v>
      </c>
    </row>
  </sheetData>
  <phoneticPr fontId="1" type="noConversion"/>
  <pageMargins left="0.7" right="0.7" top="0.75" bottom="0.75" header="0.3" footer="0.3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AJ500"/>
  <sheetViews>
    <sheetView topLeftCell="U1" workbookViewId="0">
      <selection activeCell="Y5" sqref="Y5"/>
    </sheetView>
  </sheetViews>
  <sheetFormatPr defaultRowHeight="13.5"/>
  <cols>
    <col min="1" max="1" width="9.75" bestFit="1" customWidth="1"/>
    <col min="2" max="2" width="19.75" customWidth="1"/>
    <col min="3" max="3" width="5.25" customWidth="1"/>
    <col min="4" max="4" width="3.75" customWidth="1"/>
    <col min="5" max="5" width="4.125" customWidth="1"/>
    <col min="6" max="6" width="10.5" bestFit="1" customWidth="1"/>
    <col min="7" max="7" width="22" customWidth="1"/>
    <col min="8" max="8" width="17.625" customWidth="1"/>
    <col min="10" max="10" width="10.875" customWidth="1"/>
    <col min="12" max="12" width="11.375" style="34" customWidth="1"/>
    <col min="13" max="13" width="9" style="108" bestFit="1" customWidth="1"/>
    <col min="14" max="15" width="9" style="108"/>
    <col min="16" max="16" width="4.25" style="112" customWidth="1"/>
    <col min="17" max="17" width="10.5" style="112" customWidth="1"/>
    <col min="18" max="19" width="27.625" style="112" customWidth="1"/>
    <col min="20" max="20" width="23.125" style="112" customWidth="1"/>
    <col min="21" max="21" width="13.125" style="112" customWidth="1"/>
    <col min="22" max="24" width="9" style="112"/>
    <col min="25" max="25" width="10.5" style="72" bestFit="1" customWidth="1"/>
    <col min="30" max="30" width="9.5" style="112" bestFit="1" customWidth="1"/>
    <col min="31" max="32" width="9" style="112"/>
    <col min="33" max="34" width="9" style="115"/>
  </cols>
  <sheetData>
    <row r="1" spans="1:36" s="55" customFormat="1" ht="71.25" customHeight="1">
      <c r="J1" s="55" t="s">
        <v>459</v>
      </c>
      <c r="L1" s="59" t="s">
        <v>452</v>
      </c>
      <c r="M1" s="109" t="s">
        <v>460</v>
      </c>
      <c r="N1" s="109" t="s">
        <v>524</v>
      </c>
      <c r="O1" s="109" t="s">
        <v>468</v>
      </c>
      <c r="P1" s="111"/>
      <c r="Q1"/>
      <c r="R1"/>
      <c r="S1" s="111"/>
      <c r="T1" s="111"/>
      <c r="U1" s="111"/>
      <c r="V1" s="111"/>
      <c r="W1" s="111"/>
      <c r="X1" s="111"/>
      <c r="Y1" s="59" t="s">
        <v>452</v>
      </c>
      <c r="Z1" s="55" t="s">
        <v>535</v>
      </c>
      <c r="AA1" s="55" t="s">
        <v>461</v>
      </c>
      <c r="AB1" s="55" t="s">
        <v>462</v>
      </c>
      <c r="AC1" s="55" t="s">
        <v>463</v>
      </c>
      <c r="AD1" s="109" t="s">
        <v>460</v>
      </c>
      <c r="AE1" s="109" t="s">
        <v>524</v>
      </c>
      <c r="AF1" s="109" t="s">
        <v>468</v>
      </c>
      <c r="AG1" s="113" t="s">
        <v>464</v>
      </c>
      <c r="AH1" s="113" t="s">
        <v>465</v>
      </c>
      <c r="AI1" s="55" t="s">
        <v>466</v>
      </c>
      <c r="AJ1" s="55" t="s">
        <v>467</v>
      </c>
    </row>
    <row r="2" spans="1:36">
      <c r="A2" s="77" t="s">
        <v>449</v>
      </c>
      <c r="B2" t="s">
        <v>443</v>
      </c>
      <c r="F2" s="77" t="s">
        <v>449</v>
      </c>
      <c r="G2" t="s">
        <v>443</v>
      </c>
      <c r="J2" s="106" t="s">
        <v>455</v>
      </c>
      <c r="L2" s="42">
        <f ca="1">IF(ROW()-$J$17&lt;$J$7,OFFSET($A$1,ROW()-$J$17+$J$3,$J$5-1),IF(ROW()-$J$17-$J$7&lt;$J$14,OFFSET($A$1,ROW()-$J$17-$J$7+$J$10,$J$12-1),""))</f>
        <v>0</v>
      </c>
      <c r="M2" s="110">
        <f ca="1">IF(ROW()-$J$17&lt;$J$7,OFFSET($A$1,ROW()-$J$17+$J$3,$J$5-1+1),IF(ROW()-$J$17-$J$7&lt;$J$14,0,""))</f>
        <v>6</v>
      </c>
      <c r="N2" s="110">
        <f ca="1">IF(ROW()-$J$17&lt;$J$7,0,IF(ROW()-$J$17-$J$7&lt;$J$14,OFFSET($A$1,ROW()-$J$17-$J$7+$J$10,$J$12-1+2),""))</f>
        <v>0</v>
      </c>
      <c r="O2" s="110">
        <f ca="1">IF(ROW()-$J$17&lt;$J$7,0,IF(ROW()-$J$17-$J$7&lt;$J$14,OFFSET($A$1,ROW()-$J$17-$J$7+$J$10,$J$12-1+1),""))</f>
        <v>0</v>
      </c>
      <c r="Q2"/>
      <c r="R2" t="s">
        <v>453</v>
      </c>
      <c r="S2" t="s">
        <v>526</v>
      </c>
      <c r="T2" t="s">
        <v>454</v>
      </c>
      <c r="W2" s="110" t="s">
        <v>714</v>
      </c>
      <c r="Y2" s="42">
        <f ca="1">IF(ROW()-2&lt;$J$26,OFFSET($Q$1,ROW()-2+$J$22-1,0),NA())</f>
        <v>40544</v>
      </c>
      <c r="Z2" s="8">
        <f ca="1">IF(Y2="","",项目信息!$C$16)</f>
        <v>100</v>
      </c>
      <c r="AA2" s="137">
        <f ca="1">AD2</f>
        <v>1</v>
      </c>
      <c r="AB2" s="137">
        <f ca="1">AE2</f>
        <v>0</v>
      </c>
      <c r="AC2" s="137">
        <f ca="1">AF2</f>
        <v>0</v>
      </c>
      <c r="AD2" s="110">
        <f ca="1">IF(ROW()-2&lt;$J$26,OFFSET($Q$1,ROW()-2+$J$22-1,1),"")</f>
        <v>1</v>
      </c>
      <c r="AE2" s="110">
        <f ca="1">IF(ROW()-2&lt;$J$26,OFFSET($Q$1,ROW()-2+$J$22-1,2),"")</f>
        <v>0</v>
      </c>
      <c r="AF2" s="110">
        <f ca="1">IF(ROW()-2&lt;$J$26,OFFSET($Q$1,ROW()-2+$J$22-1,3),"")</f>
        <v>0</v>
      </c>
      <c r="AG2" s="114">
        <f t="shared" ref="AG2:AG65" ca="1" si="0">IF(Y2&lt;&gt;"",AC2-AB2,"")</f>
        <v>0</v>
      </c>
      <c r="AH2" s="114">
        <f t="shared" ref="AH2:AH65" ca="1" si="1">IF(Y2&lt;&gt;"",AC2-AA2,"")</f>
        <v>-1</v>
      </c>
      <c r="AI2" s="8" t="str">
        <f t="shared" ref="AI2:AI65" ca="1" si="2">IF(OR(Y2="",AB2=0),"",AC2/AB2)</f>
        <v/>
      </c>
      <c r="AJ2" s="8">
        <f t="shared" ref="AJ2:AJ65" ca="1" si="3">IF(OR(Y2="",AA2=0),"",AC2/AA2)</f>
        <v>0</v>
      </c>
    </row>
    <row r="3" spans="1:36">
      <c r="J3" s="107">
        <v>4</v>
      </c>
      <c r="L3" s="42">
        <f t="shared" ref="L3:L66" ca="1" si="4">IF(ROW()-$J$17&lt;$J$7,OFFSET($A$1,ROW()-$J$17+$J$3,$J$5-1),IF(ROW()-$J$17-$J$7&lt;$J$14,OFFSET($A$1,ROW()-$J$17-$J$7+$J$10,$J$12-1),""))</f>
        <v>41306</v>
      </c>
      <c r="M3" s="110">
        <f t="shared" ref="M3:M66" ca="1" si="5">IF(ROW()-$J$17&lt;$J$7,OFFSET($A$1,ROW()-$J$17+$J$3,$J$5-1+1),IF(ROW()-$J$17-$J$7&lt;$J$14,0,""))</f>
        <v>12</v>
      </c>
      <c r="N3" s="110">
        <f t="shared" ref="N3:N66" ca="1" si="6">IF(ROW()-$J$17&lt;$J$7,0,IF(ROW()-$J$17-$J$7&lt;$J$14,OFFSET($A$1,ROW()-$J$17-$J$7+$J$10,$J$12-1+2),""))</f>
        <v>0</v>
      </c>
      <c r="O3" s="110">
        <f t="shared" ref="O3:O66" ca="1" si="7">IF(ROW()-$J$17&lt;$J$7,0,IF(ROW()-$J$17-$J$7&lt;$J$14,OFFSET($A$1,ROW()-$J$17-$J$7+$J$10,$J$12-1+1),""))</f>
        <v>0</v>
      </c>
      <c r="Q3" s="77" t="s">
        <v>403</v>
      </c>
      <c r="R3" t="s">
        <v>469</v>
      </c>
      <c r="S3" t="s">
        <v>525</v>
      </c>
      <c r="T3" t="s">
        <v>470</v>
      </c>
      <c r="U3" t="s">
        <v>471</v>
      </c>
      <c r="W3" s="110">
        <f>MATCH("总计",$Q:$Q,0)-4+1</f>
        <v>11</v>
      </c>
      <c r="Y3" s="42">
        <f t="shared" ref="Y3:Y66" ca="1" si="8">IF(ROW()-2&lt;$J$26,OFFSET($Q$1,ROW()-2+$J$22-1,0),NA())</f>
        <v>41283</v>
      </c>
      <c r="Z3" s="8">
        <f ca="1">IF(Y3="","",项目信息!$C$16)</f>
        <v>100</v>
      </c>
      <c r="AA3" s="110">
        <f ca="1">IF(AD3&lt;&gt;"",AD3+AA2,NA())</f>
        <v>1</v>
      </c>
      <c r="AB3" s="110">
        <f ca="1">IF(AE3&lt;&gt;"",AE3+AB2,NA())</f>
        <v>40</v>
      </c>
      <c r="AC3" s="110">
        <f ca="1">IF(AF3&lt;&gt;"",AF3+AC2,NA())</f>
        <v>8</v>
      </c>
      <c r="AD3" s="110">
        <f t="shared" ref="AD3:AD66" ca="1" si="9">IF(ROW()-2&lt;$J$26,OFFSET($Q$1,ROW()-2+$J$22-1,1),"")</f>
        <v>0</v>
      </c>
      <c r="AE3" s="110">
        <f t="shared" ref="AE3:AE66" ca="1" si="10">IF(ROW()-2&lt;$J$26,OFFSET($Q$1,ROW()-2+$J$22-1,2),"")</f>
        <v>40</v>
      </c>
      <c r="AF3" s="110">
        <f t="shared" ref="AF3:AF66" ca="1" si="11">IF(ROW()-2&lt;$J$26,OFFSET($Q$1,ROW()-2+$J$22-1,3),"")</f>
        <v>8</v>
      </c>
      <c r="AG3" s="114">
        <f t="shared" ca="1" si="0"/>
        <v>-32</v>
      </c>
      <c r="AH3" s="114">
        <f t="shared" ca="1" si="1"/>
        <v>7</v>
      </c>
      <c r="AI3" s="8">
        <f t="shared" ca="1" si="2"/>
        <v>0.2</v>
      </c>
      <c r="AJ3" s="8">
        <f t="shared" ca="1" si="3"/>
        <v>8</v>
      </c>
    </row>
    <row r="4" spans="1:36">
      <c r="A4" s="77" t="s">
        <v>403</v>
      </c>
      <c r="B4" t="s">
        <v>519</v>
      </c>
      <c r="F4" s="77" t="s">
        <v>403</v>
      </c>
      <c r="G4" t="s">
        <v>520</v>
      </c>
      <c r="H4" t="s">
        <v>523</v>
      </c>
      <c r="J4" s="107" t="s">
        <v>456</v>
      </c>
      <c r="L4" s="42">
        <f t="shared" ca="1" si="4"/>
        <v>41307</v>
      </c>
      <c r="M4" s="110">
        <f t="shared" ca="1" si="5"/>
        <v>1</v>
      </c>
      <c r="N4" s="110">
        <f t="shared" ca="1" si="6"/>
        <v>0</v>
      </c>
      <c r="O4" s="110">
        <f t="shared" ca="1" si="7"/>
        <v>0</v>
      </c>
      <c r="Q4" s="105">
        <v>40544</v>
      </c>
      <c r="R4" s="92">
        <v>1</v>
      </c>
      <c r="S4" s="92">
        <v>0</v>
      </c>
      <c r="T4" s="92">
        <v>0</v>
      </c>
      <c r="U4" s="92">
        <v>40544</v>
      </c>
      <c r="Y4" s="42">
        <f t="shared" ca="1" si="8"/>
        <v>41294</v>
      </c>
      <c r="Z4" s="8">
        <f ca="1">IF(Y4="","",项目信息!$C$16)</f>
        <v>100</v>
      </c>
      <c r="AA4" s="110">
        <f t="shared" ref="AA4:AA67" ca="1" si="12">IF(AD4&lt;&gt;"",AD4+AA3,NA())</f>
        <v>1</v>
      </c>
      <c r="AB4" s="110">
        <f t="shared" ref="AB4:AB67" ca="1" si="13">IF(AE4&lt;&gt;"",AE4+AB3,NA())</f>
        <v>80</v>
      </c>
      <c r="AC4" s="110">
        <f t="shared" ref="AC4:AC67" ca="1" si="14">IF(AF4&lt;&gt;"",AF4+AC3,NA())</f>
        <v>9</v>
      </c>
      <c r="AD4" s="110">
        <f t="shared" ca="1" si="9"/>
        <v>0</v>
      </c>
      <c r="AE4" s="110">
        <f t="shared" ca="1" si="10"/>
        <v>40</v>
      </c>
      <c r="AF4" s="110">
        <f t="shared" ca="1" si="11"/>
        <v>1</v>
      </c>
      <c r="AG4" s="114">
        <f t="shared" ca="1" si="0"/>
        <v>-71</v>
      </c>
      <c r="AH4" s="114">
        <f t="shared" ca="1" si="1"/>
        <v>8</v>
      </c>
      <c r="AI4" s="8">
        <f t="shared" ca="1" si="2"/>
        <v>0.1125</v>
      </c>
      <c r="AJ4" s="8">
        <f t="shared" ca="1" si="3"/>
        <v>9</v>
      </c>
    </row>
    <row r="5" spans="1:36">
      <c r="A5" s="78"/>
      <c r="B5" s="92">
        <v>6</v>
      </c>
      <c r="F5" s="78"/>
      <c r="G5" s="92">
        <v>0</v>
      </c>
      <c r="H5" s="92">
        <v>0</v>
      </c>
      <c r="J5" s="107">
        <v>1</v>
      </c>
      <c r="L5" s="42">
        <f t="shared" ca="1" si="4"/>
        <v>41308</v>
      </c>
      <c r="M5" s="110">
        <f t="shared" ca="1" si="5"/>
        <v>2</v>
      </c>
      <c r="N5" s="110">
        <f t="shared" ca="1" si="6"/>
        <v>0</v>
      </c>
      <c r="O5" s="110">
        <f t="shared" ca="1" si="7"/>
        <v>0</v>
      </c>
      <c r="Q5" s="105">
        <v>41283</v>
      </c>
      <c r="R5" s="92">
        <v>0</v>
      </c>
      <c r="S5" s="92">
        <v>40</v>
      </c>
      <c r="T5" s="92">
        <v>8</v>
      </c>
      <c r="U5" s="92">
        <v>41283</v>
      </c>
      <c r="Y5" s="42">
        <f t="shared" ca="1" si="8"/>
        <v>41306</v>
      </c>
      <c r="Z5" s="8">
        <f ca="1">IF(Y5="","",项目信息!$C$16)</f>
        <v>100</v>
      </c>
      <c r="AA5" s="110">
        <f t="shared" ca="1" si="12"/>
        <v>13</v>
      </c>
      <c r="AB5" s="110">
        <f t="shared" ca="1" si="13"/>
        <v>80</v>
      </c>
      <c r="AC5" s="110">
        <f t="shared" ca="1" si="14"/>
        <v>9</v>
      </c>
      <c r="AD5" s="110">
        <f t="shared" ca="1" si="9"/>
        <v>12</v>
      </c>
      <c r="AE5" s="110">
        <f t="shared" ca="1" si="10"/>
        <v>0</v>
      </c>
      <c r="AF5" s="110">
        <f t="shared" ca="1" si="11"/>
        <v>0</v>
      </c>
      <c r="AG5" s="114">
        <f t="shared" ca="1" si="0"/>
        <v>-71</v>
      </c>
      <c r="AH5" s="114">
        <f t="shared" ca="1" si="1"/>
        <v>-4</v>
      </c>
      <c r="AI5" s="8">
        <f t="shared" ca="1" si="2"/>
        <v>0.1125</v>
      </c>
      <c r="AJ5" s="8">
        <f t="shared" ca="1" si="3"/>
        <v>0.69230769230769229</v>
      </c>
    </row>
    <row r="6" spans="1:36">
      <c r="A6" s="105">
        <v>41306</v>
      </c>
      <c r="B6" s="92">
        <v>12</v>
      </c>
      <c r="F6" s="105">
        <v>41283</v>
      </c>
      <c r="G6" s="92">
        <v>8</v>
      </c>
      <c r="H6" s="92">
        <v>40</v>
      </c>
      <c r="J6" s="107" t="s">
        <v>450</v>
      </c>
      <c r="L6" s="42">
        <f t="shared" ca="1" si="4"/>
        <v>40544</v>
      </c>
      <c r="M6" s="110">
        <f t="shared" ca="1" si="5"/>
        <v>1</v>
      </c>
      <c r="N6" s="110">
        <f t="shared" ca="1" si="6"/>
        <v>0</v>
      </c>
      <c r="O6" s="110">
        <f t="shared" ca="1" si="7"/>
        <v>0</v>
      </c>
      <c r="Q6" s="105">
        <v>41294</v>
      </c>
      <c r="R6" s="92">
        <v>0</v>
      </c>
      <c r="S6" s="92">
        <v>40</v>
      </c>
      <c r="T6" s="92">
        <v>1</v>
      </c>
      <c r="U6" s="92">
        <v>41294</v>
      </c>
      <c r="Y6" s="42">
        <f t="shared" ca="1" si="8"/>
        <v>41307</v>
      </c>
      <c r="Z6" s="8">
        <f ca="1">IF(Y6="","",项目信息!$C$16)</f>
        <v>100</v>
      </c>
      <c r="AA6" s="110">
        <f t="shared" ca="1" si="12"/>
        <v>14</v>
      </c>
      <c r="AB6" s="110">
        <f t="shared" ca="1" si="13"/>
        <v>80</v>
      </c>
      <c r="AC6" s="110">
        <f t="shared" ca="1" si="14"/>
        <v>9</v>
      </c>
      <c r="AD6" s="110">
        <f t="shared" ca="1" si="9"/>
        <v>1</v>
      </c>
      <c r="AE6" s="110">
        <f t="shared" ca="1" si="10"/>
        <v>0</v>
      </c>
      <c r="AF6" s="110">
        <f t="shared" ca="1" si="11"/>
        <v>0</v>
      </c>
      <c r="AG6" s="114">
        <f t="shared" ca="1" si="0"/>
        <v>-71</v>
      </c>
      <c r="AH6" s="114">
        <f t="shared" ca="1" si="1"/>
        <v>-5</v>
      </c>
      <c r="AI6" s="8">
        <f t="shared" ca="1" si="2"/>
        <v>0.1125</v>
      </c>
      <c r="AJ6" s="8">
        <f t="shared" ca="1" si="3"/>
        <v>0.6428571428571429</v>
      </c>
    </row>
    <row r="7" spans="1:36">
      <c r="A7" s="105">
        <v>41307</v>
      </c>
      <c r="B7" s="92">
        <v>1</v>
      </c>
      <c r="F7" s="105">
        <v>41294</v>
      </c>
      <c r="G7" s="92">
        <v>1</v>
      </c>
      <c r="H7" s="92">
        <v>40</v>
      </c>
      <c r="J7" s="69">
        <f>MATCH("总计",A:A,0)-5</f>
        <v>5</v>
      </c>
      <c r="L7" s="42">
        <f t="shared" ca="1" si="4"/>
        <v>0</v>
      </c>
      <c r="M7" s="110">
        <f t="shared" ca="1" si="5"/>
        <v>0</v>
      </c>
      <c r="N7" s="110">
        <f t="shared" ca="1" si="6"/>
        <v>0</v>
      </c>
      <c r="O7" s="110">
        <f t="shared" ca="1" si="7"/>
        <v>0</v>
      </c>
      <c r="Q7" s="105">
        <v>41306</v>
      </c>
      <c r="R7" s="92">
        <v>12</v>
      </c>
      <c r="S7" s="92">
        <v>0</v>
      </c>
      <c r="T7" s="92">
        <v>0</v>
      </c>
      <c r="U7" s="92">
        <v>41306</v>
      </c>
      <c r="Y7" s="42">
        <f t="shared" ca="1" si="8"/>
        <v>41308</v>
      </c>
      <c r="Z7" s="8">
        <f ca="1">IF(Y7="","",项目信息!$C$16)</f>
        <v>100</v>
      </c>
      <c r="AA7" s="110">
        <f t="shared" ca="1" si="12"/>
        <v>16</v>
      </c>
      <c r="AB7" s="110">
        <f t="shared" ca="1" si="13"/>
        <v>80</v>
      </c>
      <c r="AC7" s="110">
        <f t="shared" ca="1" si="14"/>
        <v>9</v>
      </c>
      <c r="AD7" s="110">
        <f t="shared" ca="1" si="9"/>
        <v>2</v>
      </c>
      <c r="AE7" s="110">
        <f t="shared" ca="1" si="10"/>
        <v>0</v>
      </c>
      <c r="AF7" s="110">
        <f t="shared" ca="1" si="11"/>
        <v>0</v>
      </c>
      <c r="AG7" s="114">
        <f t="shared" ca="1" si="0"/>
        <v>-71</v>
      </c>
      <c r="AH7" s="114">
        <f t="shared" ca="1" si="1"/>
        <v>-7</v>
      </c>
      <c r="AI7" s="8">
        <f t="shared" ca="1" si="2"/>
        <v>0.1125</v>
      </c>
      <c r="AJ7" s="8">
        <f t="shared" ca="1" si="3"/>
        <v>0.5625</v>
      </c>
    </row>
    <row r="8" spans="1:36">
      <c r="A8" s="105">
        <v>41308</v>
      </c>
      <c r="B8" s="92">
        <v>2</v>
      </c>
      <c r="F8" s="105">
        <v>41310</v>
      </c>
      <c r="G8" s="92">
        <v>2</v>
      </c>
      <c r="H8" s="92">
        <v>24</v>
      </c>
      <c r="L8" s="42">
        <f t="shared" ca="1" si="4"/>
        <v>41283</v>
      </c>
      <c r="M8" s="110">
        <f t="shared" ca="1" si="5"/>
        <v>0</v>
      </c>
      <c r="N8" s="110">
        <f t="shared" ca="1" si="6"/>
        <v>40</v>
      </c>
      <c r="O8" s="110">
        <f t="shared" ca="1" si="7"/>
        <v>8</v>
      </c>
      <c r="Q8" s="105">
        <v>41307</v>
      </c>
      <c r="R8" s="92">
        <v>1</v>
      </c>
      <c r="S8" s="92">
        <v>0</v>
      </c>
      <c r="T8" s="92">
        <v>0</v>
      </c>
      <c r="U8" s="92">
        <v>41307</v>
      </c>
      <c r="Y8" s="42">
        <f t="shared" ca="1" si="8"/>
        <v>41310</v>
      </c>
      <c r="Z8" s="8">
        <f ca="1">IF(Y8="","",项目信息!$C$16)</f>
        <v>100</v>
      </c>
      <c r="AA8" s="110">
        <f t="shared" ca="1" si="12"/>
        <v>16</v>
      </c>
      <c r="AB8" s="110">
        <f t="shared" ca="1" si="13"/>
        <v>104</v>
      </c>
      <c r="AC8" s="110">
        <f t="shared" ca="1" si="14"/>
        <v>11</v>
      </c>
      <c r="AD8" s="110">
        <f t="shared" ca="1" si="9"/>
        <v>0</v>
      </c>
      <c r="AE8" s="110">
        <f t="shared" ca="1" si="10"/>
        <v>24</v>
      </c>
      <c r="AF8" s="110">
        <f t="shared" ca="1" si="11"/>
        <v>2</v>
      </c>
      <c r="AG8" s="114">
        <f t="shared" ca="1" si="0"/>
        <v>-93</v>
      </c>
      <c r="AH8" s="114">
        <f t="shared" ca="1" si="1"/>
        <v>-5</v>
      </c>
      <c r="AI8" s="8">
        <f t="shared" ca="1" si="2"/>
        <v>0.10576923076923077</v>
      </c>
      <c r="AJ8" s="8">
        <f t="shared" ca="1" si="3"/>
        <v>0.6875</v>
      </c>
    </row>
    <row r="9" spans="1:36">
      <c r="A9" s="105">
        <v>40544</v>
      </c>
      <c r="B9" s="92">
        <v>1</v>
      </c>
      <c r="F9" s="105">
        <v>41311</v>
      </c>
      <c r="G9" s="92">
        <v>0</v>
      </c>
      <c r="H9" s="92">
        <v>40</v>
      </c>
      <c r="J9" s="106" t="s">
        <v>457</v>
      </c>
      <c r="L9" s="42">
        <f t="shared" ca="1" si="4"/>
        <v>41294</v>
      </c>
      <c r="M9" s="110">
        <f t="shared" ca="1" si="5"/>
        <v>0</v>
      </c>
      <c r="N9" s="110">
        <f t="shared" ca="1" si="6"/>
        <v>40</v>
      </c>
      <c r="O9" s="110">
        <f t="shared" ca="1" si="7"/>
        <v>1</v>
      </c>
      <c r="Q9" s="105">
        <v>41308</v>
      </c>
      <c r="R9" s="92">
        <v>2</v>
      </c>
      <c r="S9" s="92">
        <v>0</v>
      </c>
      <c r="T9" s="92">
        <v>0</v>
      </c>
      <c r="U9" s="92">
        <v>41308</v>
      </c>
      <c r="Y9" s="42">
        <f t="shared" ca="1" si="8"/>
        <v>41311</v>
      </c>
      <c r="Z9" s="8">
        <f ca="1">IF(Y9="","",项目信息!$C$16)</f>
        <v>100</v>
      </c>
      <c r="AA9" s="110">
        <f t="shared" ca="1" si="12"/>
        <v>16</v>
      </c>
      <c r="AB9" s="110">
        <f t="shared" ca="1" si="13"/>
        <v>144</v>
      </c>
      <c r="AC9" s="110">
        <f t="shared" ca="1" si="14"/>
        <v>11</v>
      </c>
      <c r="AD9" s="110">
        <f t="shared" ca="1" si="9"/>
        <v>0</v>
      </c>
      <c r="AE9" s="110">
        <f t="shared" ca="1" si="10"/>
        <v>40</v>
      </c>
      <c r="AF9" s="110">
        <f t="shared" ca="1" si="11"/>
        <v>0</v>
      </c>
      <c r="AG9" s="114">
        <f t="shared" ca="1" si="0"/>
        <v>-133</v>
      </c>
      <c r="AH9" s="114">
        <f t="shared" ca="1" si="1"/>
        <v>-5</v>
      </c>
      <c r="AI9" s="8">
        <f t="shared" ca="1" si="2"/>
        <v>7.6388888888888895E-2</v>
      </c>
      <c r="AJ9" s="8">
        <f t="shared" ca="1" si="3"/>
        <v>0.6875</v>
      </c>
    </row>
    <row r="10" spans="1:36">
      <c r="A10" s="78" t="s">
        <v>406</v>
      </c>
      <c r="B10" s="92">
        <v>22</v>
      </c>
      <c r="F10" s="105">
        <v>41313</v>
      </c>
      <c r="G10" s="92">
        <v>0</v>
      </c>
      <c r="H10" s="92">
        <v>2</v>
      </c>
      <c r="J10" s="107">
        <v>4</v>
      </c>
      <c r="L10" s="42">
        <f t="shared" ca="1" si="4"/>
        <v>41310</v>
      </c>
      <c r="M10" s="110">
        <f t="shared" ca="1" si="5"/>
        <v>0</v>
      </c>
      <c r="N10" s="110">
        <f t="shared" ca="1" si="6"/>
        <v>24</v>
      </c>
      <c r="O10" s="110">
        <f t="shared" ca="1" si="7"/>
        <v>2</v>
      </c>
      <c r="Q10" s="105">
        <v>41310</v>
      </c>
      <c r="R10" s="92">
        <v>0</v>
      </c>
      <c r="S10" s="92">
        <v>24</v>
      </c>
      <c r="T10" s="92">
        <v>2</v>
      </c>
      <c r="U10" s="92">
        <v>41310</v>
      </c>
      <c r="Y10" s="42">
        <f t="shared" ca="1" si="8"/>
        <v>41313</v>
      </c>
      <c r="Z10" s="8">
        <f ca="1">IF(Y10="","",项目信息!$C$16)</f>
        <v>100</v>
      </c>
      <c r="AA10" s="110">
        <f t="shared" ca="1" si="12"/>
        <v>16</v>
      </c>
      <c r="AB10" s="110">
        <f t="shared" ca="1" si="13"/>
        <v>146</v>
      </c>
      <c r="AC10" s="110">
        <f t="shared" ca="1" si="14"/>
        <v>11</v>
      </c>
      <c r="AD10" s="110">
        <f t="shared" ca="1" si="9"/>
        <v>0</v>
      </c>
      <c r="AE10" s="110">
        <f t="shared" ca="1" si="10"/>
        <v>2</v>
      </c>
      <c r="AF10" s="110">
        <f t="shared" ca="1" si="11"/>
        <v>0</v>
      </c>
      <c r="AG10" s="114">
        <f t="shared" ca="1" si="0"/>
        <v>-135</v>
      </c>
      <c r="AH10" s="114">
        <f t="shared" ca="1" si="1"/>
        <v>-5</v>
      </c>
      <c r="AI10" s="8">
        <f t="shared" ca="1" si="2"/>
        <v>7.5342465753424653E-2</v>
      </c>
      <c r="AJ10" s="8">
        <f t="shared" ca="1" si="3"/>
        <v>0.6875</v>
      </c>
    </row>
    <row r="11" spans="1:36">
      <c r="F11" s="105">
        <v>41341</v>
      </c>
      <c r="G11" s="92">
        <v>0</v>
      </c>
      <c r="H11" s="92">
        <v>20</v>
      </c>
      <c r="J11" s="107" t="s">
        <v>458</v>
      </c>
      <c r="L11" s="42">
        <f t="shared" ca="1" si="4"/>
        <v>41311</v>
      </c>
      <c r="M11" s="110">
        <f t="shared" ca="1" si="5"/>
        <v>0</v>
      </c>
      <c r="N11" s="110">
        <f t="shared" ca="1" si="6"/>
        <v>40</v>
      </c>
      <c r="O11" s="110">
        <f t="shared" ca="1" si="7"/>
        <v>0</v>
      </c>
      <c r="Q11" s="105">
        <v>41311</v>
      </c>
      <c r="R11" s="92">
        <v>0</v>
      </c>
      <c r="S11" s="92">
        <v>40</v>
      </c>
      <c r="T11" s="92">
        <v>0</v>
      </c>
      <c r="U11" s="92">
        <v>41311</v>
      </c>
      <c r="Y11" s="42">
        <f t="shared" ca="1" si="8"/>
        <v>41341</v>
      </c>
      <c r="Z11" s="8">
        <f ca="1">IF(Y11="","",项目信息!$C$16)</f>
        <v>100</v>
      </c>
      <c r="AA11" s="110">
        <f t="shared" ca="1" si="12"/>
        <v>16</v>
      </c>
      <c r="AB11" s="110">
        <f t="shared" ca="1" si="13"/>
        <v>166</v>
      </c>
      <c r="AC11" s="110">
        <f t="shared" ca="1" si="14"/>
        <v>11</v>
      </c>
      <c r="AD11" s="110">
        <f t="shared" ca="1" si="9"/>
        <v>0</v>
      </c>
      <c r="AE11" s="110">
        <f t="shared" ca="1" si="10"/>
        <v>20</v>
      </c>
      <c r="AF11" s="110">
        <f t="shared" ca="1" si="11"/>
        <v>0</v>
      </c>
      <c r="AG11" s="114">
        <f t="shared" ca="1" si="0"/>
        <v>-155</v>
      </c>
      <c r="AH11" s="114">
        <f t="shared" ca="1" si="1"/>
        <v>-5</v>
      </c>
      <c r="AI11" s="8">
        <f t="shared" ca="1" si="2"/>
        <v>6.6265060240963861E-2</v>
      </c>
      <c r="AJ11" s="8">
        <f t="shared" ca="1" si="3"/>
        <v>0.6875</v>
      </c>
    </row>
    <row r="12" spans="1:36">
      <c r="F12" s="78" t="s">
        <v>406</v>
      </c>
      <c r="G12" s="92">
        <v>11</v>
      </c>
      <c r="H12" s="92">
        <v>166</v>
      </c>
      <c r="J12" s="107">
        <v>6</v>
      </c>
      <c r="L12" s="42">
        <f t="shared" ca="1" si="4"/>
        <v>41313</v>
      </c>
      <c r="M12" s="110">
        <f t="shared" ca="1" si="5"/>
        <v>0</v>
      </c>
      <c r="N12" s="110">
        <f t="shared" ca="1" si="6"/>
        <v>2</v>
      </c>
      <c r="O12" s="110">
        <f t="shared" ca="1" si="7"/>
        <v>0</v>
      </c>
      <c r="Q12" s="105">
        <v>41313</v>
      </c>
      <c r="R12" s="92">
        <v>0</v>
      </c>
      <c r="S12" s="92">
        <v>2</v>
      </c>
      <c r="T12" s="92">
        <v>0</v>
      </c>
      <c r="U12" s="92">
        <v>41313</v>
      </c>
      <c r="Y12" s="42" t="e">
        <f t="shared" ca="1" si="8"/>
        <v>#N/A</v>
      </c>
      <c r="Z12" s="8" t="e">
        <f ca="1">IF(Y12="","",项目信息!$C$16)</f>
        <v>#N/A</v>
      </c>
      <c r="AA12" s="110" t="e">
        <f t="shared" ca="1" si="12"/>
        <v>#N/A</v>
      </c>
      <c r="AB12" s="110" t="e">
        <f t="shared" ca="1" si="13"/>
        <v>#N/A</v>
      </c>
      <c r="AC12" s="110" t="e">
        <f t="shared" ca="1" si="14"/>
        <v>#N/A</v>
      </c>
      <c r="AD12" s="110" t="str">
        <f t="shared" ca="1" si="9"/>
        <v/>
      </c>
      <c r="AE12" s="110" t="str">
        <f t="shared" ca="1" si="10"/>
        <v/>
      </c>
      <c r="AF12" s="110" t="str">
        <f t="shared" ca="1" si="11"/>
        <v/>
      </c>
      <c r="AG12" s="114" t="e">
        <f t="shared" ca="1" si="0"/>
        <v>#N/A</v>
      </c>
      <c r="AH12" s="114" t="e">
        <f t="shared" ca="1" si="1"/>
        <v>#N/A</v>
      </c>
      <c r="AI12" s="8" t="e">
        <f t="shared" ca="1" si="2"/>
        <v>#N/A</v>
      </c>
      <c r="AJ12" s="8" t="e">
        <f t="shared" ca="1" si="3"/>
        <v>#N/A</v>
      </c>
    </row>
    <row r="13" spans="1:36">
      <c r="J13" s="107" t="s">
        <v>451</v>
      </c>
      <c r="L13" s="42">
        <f t="shared" ca="1" si="4"/>
        <v>41341</v>
      </c>
      <c r="M13" s="110">
        <f t="shared" ca="1" si="5"/>
        <v>0</v>
      </c>
      <c r="N13" s="110">
        <f t="shared" ca="1" si="6"/>
        <v>20</v>
      </c>
      <c r="O13" s="110">
        <f t="shared" ca="1" si="7"/>
        <v>0</v>
      </c>
      <c r="Q13" s="105">
        <v>41341</v>
      </c>
      <c r="R13" s="92">
        <v>0</v>
      </c>
      <c r="S13" s="92">
        <v>20</v>
      </c>
      <c r="T13" s="92">
        <v>0</v>
      </c>
      <c r="U13" s="92">
        <v>41341</v>
      </c>
      <c r="Y13" s="42" t="e">
        <f t="shared" ca="1" si="8"/>
        <v>#N/A</v>
      </c>
      <c r="Z13" s="8" t="e">
        <f ca="1">IF(Y13="","",项目信息!$C$16)</f>
        <v>#N/A</v>
      </c>
      <c r="AA13" s="110" t="e">
        <f t="shared" ca="1" si="12"/>
        <v>#N/A</v>
      </c>
      <c r="AB13" s="110" t="e">
        <f t="shared" ca="1" si="13"/>
        <v>#N/A</v>
      </c>
      <c r="AC13" s="110" t="e">
        <f t="shared" ca="1" si="14"/>
        <v>#N/A</v>
      </c>
      <c r="AD13" s="110" t="str">
        <f t="shared" ca="1" si="9"/>
        <v/>
      </c>
      <c r="AE13" s="110" t="str">
        <f t="shared" ca="1" si="10"/>
        <v/>
      </c>
      <c r="AF13" s="110" t="str">
        <f t="shared" ca="1" si="11"/>
        <v/>
      </c>
      <c r="AG13" s="114" t="e">
        <f t="shared" ca="1" si="0"/>
        <v>#N/A</v>
      </c>
      <c r="AH13" s="114" t="e">
        <f t="shared" ca="1" si="1"/>
        <v>#N/A</v>
      </c>
      <c r="AI13" s="8" t="e">
        <f t="shared" ca="1" si="2"/>
        <v>#N/A</v>
      </c>
      <c r="AJ13" s="8" t="e">
        <f t="shared" ca="1" si="3"/>
        <v>#N/A</v>
      </c>
    </row>
    <row r="14" spans="1:36">
      <c r="J14" s="69">
        <f>MATCH("总计",F:F,0)-5</f>
        <v>7</v>
      </c>
      <c r="L14" s="42" t="str">
        <f t="shared" ca="1" si="4"/>
        <v/>
      </c>
      <c r="M14" s="110" t="str">
        <f t="shared" ca="1" si="5"/>
        <v/>
      </c>
      <c r="N14" s="110" t="str">
        <f t="shared" ca="1" si="6"/>
        <v/>
      </c>
      <c r="O14" s="110" t="str">
        <f t="shared" ca="1" si="7"/>
        <v/>
      </c>
      <c r="Q14" s="78" t="s">
        <v>406</v>
      </c>
      <c r="R14" s="92">
        <v>16</v>
      </c>
      <c r="S14" s="92">
        <v>166</v>
      </c>
      <c r="T14" s="92">
        <v>11</v>
      </c>
      <c r="U14" s="92">
        <v>412317</v>
      </c>
      <c r="Y14" s="42" t="e">
        <f t="shared" ca="1" si="8"/>
        <v>#N/A</v>
      </c>
      <c r="Z14" s="8" t="e">
        <f ca="1">IF(Y14="","",项目信息!$C$16)</f>
        <v>#N/A</v>
      </c>
      <c r="AA14" s="110" t="e">
        <f t="shared" ca="1" si="12"/>
        <v>#N/A</v>
      </c>
      <c r="AB14" s="110" t="e">
        <f t="shared" ca="1" si="13"/>
        <v>#N/A</v>
      </c>
      <c r="AC14" s="110" t="e">
        <f t="shared" ca="1" si="14"/>
        <v>#N/A</v>
      </c>
      <c r="AD14" s="110" t="str">
        <f t="shared" ca="1" si="9"/>
        <v/>
      </c>
      <c r="AE14" s="110" t="str">
        <f t="shared" ca="1" si="10"/>
        <v/>
      </c>
      <c r="AF14" s="110" t="str">
        <f t="shared" ca="1" si="11"/>
        <v/>
      </c>
      <c r="AG14" s="114" t="e">
        <f t="shared" ca="1" si="0"/>
        <v>#N/A</v>
      </c>
      <c r="AH14" s="114" t="e">
        <f t="shared" ca="1" si="1"/>
        <v>#N/A</v>
      </c>
      <c r="AI14" s="8" t="e">
        <f t="shared" ca="1" si="2"/>
        <v>#N/A</v>
      </c>
      <c r="AJ14" s="8" t="e">
        <f t="shared" ca="1" si="3"/>
        <v>#N/A</v>
      </c>
    </row>
    <row r="15" spans="1:36">
      <c r="L15" s="42" t="str">
        <f t="shared" ca="1" si="4"/>
        <v/>
      </c>
      <c r="M15" s="110" t="str">
        <f t="shared" ca="1" si="5"/>
        <v/>
      </c>
      <c r="N15" s="110" t="str">
        <f t="shared" ca="1" si="6"/>
        <v/>
      </c>
      <c r="O15" s="110" t="str">
        <f t="shared" ca="1" si="7"/>
        <v/>
      </c>
      <c r="Q15"/>
      <c r="R15"/>
      <c r="S15"/>
      <c r="Y15" s="42" t="e">
        <f t="shared" ca="1" si="8"/>
        <v>#N/A</v>
      </c>
      <c r="Z15" s="8" t="e">
        <f ca="1">IF(Y15="","",项目信息!$C$16)</f>
        <v>#N/A</v>
      </c>
      <c r="AA15" s="110" t="e">
        <f t="shared" ca="1" si="12"/>
        <v>#N/A</v>
      </c>
      <c r="AB15" s="110" t="e">
        <f t="shared" ca="1" si="13"/>
        <v>#N/A</v>
      </c>
      <c r="AC15" s="110" t="e">
        <f t="shared" ca="1" si="14"/>
        <v>#N/A</v>
      </c>
      <c r="AD15" s="110" t="str">
        <f t="shared" ca="1" si="9"/>
        <v/>
      </c>
      <c r="AE15" s="110" t="str">
        <f t="shared" ca="1" si="10"/>
        <v/>
      </c>
      <c r="AF15" s="110" t="str">
        <f t="shared" ca="1" si="11"/>
        <v/>
      </c>
      <c r="AG15" s="114" t="e">
        <f t="shared" ca="1" si="0"/>
        <v>#N/A</v>
      </c>
      <c r="AH15" s="114" t="e">
        <f t="shared" ca="1" si="1"/>
        <v>#N/A</v>
      </c>
      <c r="AI15" s="8" t="e">
        <f t="shared" ca="1" si="2"/>
        <v>#N/A</v>
      </c>
      <c r="AJ15" s="8" t="e">
        <f t="shared" ca="1" si="3"/>
        <v>#N/A</v>
      </c>
    </row>
    <row r="16" spans="1:36">
      <c r="J16" s="106" t="s">
        <v>474</v>
      </c>
      <c r="L16" s="42" t="str">
        <f t="shared" ca="1" si="4"/>
        <v/>
      </c>
      <c r="M16" s="110" t="str">
        <f t="shared" ca="1" si="5"/>
        <v/>
      </c>
      <c r="N16" s="110" t="str">
        <f t="shared" ca="1" si="6"/>
        <v/>
      </c>
      <c r="O16" s="110" t="str">
        <f t="shared" ca="1" si="7"/>
        <v/>
      </c>
      <c r="Q16"/>
      <c r="R16"/>
      <c r="S16"/>
      <c r="Y16" s="42" t="e">
        <f t="shared" ca="1" si="8"/>
        <v>#N/A</v>
      </c>
      <c r="Z16" s="8" t="e">
        <f ca="1">IF(Y16="","",项目信息!$C$16)</f>
        <v>#N/A</v>
      </c>
      <c r="AA16" s="110" t="e">
        <f t="shared" ca="1" si="12"/>
        <v>#N/A</v>
      </c>
      <c r="AB16" s="110" t="e">
        <f t="shared" ca="1" si="13"/>
        <v>#N/A</v>
      </c>
      <c r="AC16" s="110" t="e">
        <f t="shared" ca="1" si="14"/>
        <v>#N/A</v>
      </c>
      <c r="AD16" s="110" t="str">
        <f t="shared" ca="1" si="9"/>
        <v/>
      </c>
      <c r="AE16" s="110" t="str">
        <f t="shared" ca="1" si="10"/>
        <v/>
      </c>
      <c r="AF16" s="110" t="str">
        <f t="shared" ca="1" si="11"/>
        <v/>
      </c>
      <c r="AG16" s="114" t="e">
        <f t="shared" ca="1" si="0"/>
        <v>#N/A</v>
      </c>
      <c r="AH16" s="114" t="e">
        <f t="shared" ca="1" si="1"/>
        <v>#N/A</v>
      </c>
      <c r="AI16" s="8" t="e">
        <f t="shared" ca="1" si="2"/>
        <v>#N/A</v>
      </c>
      <c r="AJ16" s="8" t="e">
        <f t="shared" ca="1" si="3"/>
        <v>#N/A</v>
      </c>
    </row>
    <row r="17" spans="10:36">
      <c r="J17" s="107">
        <v>2</v>
      </c>
      <c r="L17" s="42" t="str">
        <f t="shared" ca="1" si="4"/>
        <v/>
      </c>
      <c r="M17" s="110" t="str">
        <f t="shared" ca="1" si="5"/>
        <v/>
      </c>
      <c r="N17" s="110" t="str">
        <f t="shared" ca="1" si="6"/>
        <v/>
      </c>
      <c r="O17" s="110" t="str">
        <f t="shared" ca="1" si="7"/>
        <v/>
      </c>
      <c r="Q17"/>
      <c r="R17"/>
      <c r="S17"/>
      <c r="Y17" s="42" t="e">
        <f t="shared" ca="1" si="8"/>
        <v>#N/A</v>
      </c>
      <c r="Z17" s="8" t="e">
        <f ca="1">IF(Y17="","",项目信息!$C$16)</f>
        <v>#N/A</v>
      </c>
      <c r="AA17" s="110" t="e">
        <f t="shared" ca="1" si="12"/>
        <v>#N/A</v>
      </c>
      <c r="AB17" s="110" t="e">
        <f t="shared" ca="1" si="13"/>
        <v>#N/A</v>
      </c>
      <c r="AC17" s="110" t="e">
        <f t="shared" ca="1" si="14"/>
        <v>#N/A</v>
      </c>
      <c r="AD17" s="110" t="str">
        <f t="shared" ca="1" si="9"/>
        <v/>
      </c>
      <c r="AE17" s="110" t="str">
        <f t="shared" ca="1" si="10"/>
        <v/>
      </c>
      <c r="AF17" s="110" t="str">
        <f t="shared" ca="1" si="11"/>
        <v/>
      </c>
      <c r="AG17" s="114" t="e">
        <f t="shared" ca="1" si="0"/>
        <v>#N/A</v>
      </c>
      <c r="AH17" s="114" t="e">
        <f t="shared" ca="1" si="1"/>
        <v>#N/A</v>
      </c>
      <c r="AI17" s="8" t="e">
        <f t="shared" ca="1" si="2"/>
        <v>#N/A</v>
      </c>
      <c r="AJ17" s="8" t="e">
        <f t="shared" ca="1" si="3"/>
        <v>#N/A</v>
      </c>
    </row>
    <row r="18" spans="10:36">
      <c r="J18" s="107" t="s">
        <v>475</v>
      </c>
      <c r="L18" s="42" t="str">
        <f t="shared" ca="1" si="4"/>
        <v/>
      </c>
      <c r="M18" s="110" t="str">
        <f t="shared" ca="1" si="5"/>
        <v/>
      </c>
      <c r="N18" s="110" t="str">
        <f t="shared" ca="1" si="6"/>
        <v/>
      </c>
      <c r="O18" s="110" t="str">
        <f t="shared" ca="1" si="7"/>
        <v/>
      </c>
      <c r="Q18"/>
      <c r="R18"/>
      <c r="S18"/>
      <c r="Y18" s="42" t="e">
        <f t="shared" ca="1" si="8"/>
        <v>#N/A</v>
      </c>
      <c r="Z18" s="8" t="e">
        <f ca="1">IF(Y18="","",项目信息!$C$16)</f>
        <v>#N/A</v>
      </c>
      <c r="AA18" s="110" t="e">
        <f t="shared" ca="1" si="12"/>
        <v>#N/A</v>
      </c>
      <c r="AB18" s="110" t="e">
        <f t="shared" ca="1" si="13"/>
        <v>#N/A</v>
      </c>
      <c r="AC18" s="110" t="e">
        <f t="shared" ca="1" si="14"/>
        <v>#N/A</v>
      </c>
      <c r="AD18" s="110" t="str">
        <f t="shared" ca="1" si="9"/>
        <v/>
      </c>
      <c r="AE18" s="110" t="str">
        <f t="shared" ca="1" si="10"/>
        <v/>
      </c>
      <c r="AF18" s="110" t="str">
        <f t="shared" ca="1" si="11"/>
        <v/>
      </c>
      <c r="AG18" s="114" t="e">
        <f t="shared" ca="1" si="0"/>
        <v>#N/A</v>
      </c>
      <c r="AH18" s="114" t="e">
        <f t="shared" ca="1" si="1"/>
        <v>#N/A</v>
      </c>
      <c r="AI18" s="8" t="e">
        <f t="shared" ca="1" si="2"/>
        <v>#N/A</v>
      </c>
      <c r="AJ18" s="8" t="e">
        <f t="shared" ca="1" si="3"/>
        <v>#N/A</v>
      </c>
    </row>
    <row r="19" spans="10:36">
      <c r="J19" s="69">
        <v>12</v>
      </c>
      <c r="L19" s="42" t="str">
        <f t="shared" ca="1" si="4"/>
        <v/>
      </c>
      <c r="M19" s="110" t="str">
        <f t="shared" ca="1" si="5"/>
        <v/>
      </c>
      <c r="N19" s="110" t="str">
        <f t="shared" ca="1" si="6"/>
        <v/>
      </c>
      <c r="O19" s="110" t="str">
        <f t="shared" ca="1" si="7"/>
        <v/>
      </c>
      <c r="Q19"/>
      <c r="R19"/>
      <c r="S19"/>
      <c r="Y19" s="42" t="e">
        <f t="shared" ca="1" si="8"/>
        <v>#N/A</v>
      </c>
      <c r="Z19" s="8" t="e">
        <f ca="1">IF(Y19="","",项目信息!$C$16)</f>
        <v>#N/A</v>
      </c>
      <c r="AA19" s="110" t="e">
        <f t="shared" ca="1" si="12"/>
        <v>#N/A</v>
      </c>
      <c r="AB19" s="110" t="e">
        <f t="shared" ca="1" si="13"/>
        <v>#N/A</v>
      </c>
      <c r="AC19" s="110" t="e">
        <f t="shared" ca="1" si="14"/>
        <v>#N/A</v>
      </c>
      <c r="AD19" s="110" t="str">
        <f t="shared" ca="1" si="9"/>
        <v/>
      </c>
      <c r="AE19" s="110" t="str">
        <f t="shared" ca="1" si="10"/>
        <v/>
      </c>
      <c r="AF19" s="110" t="str">
        <f t="shared" ca="1" si="11"/>
        <v/>
      </c>
      <c r="AG19" s="114" t="e">
        <f t="shared" ca="1" si="0"/>
        <v>#N/A</v>
      </c>
      <c r="AH19" s="114" t="e">
        <f t="shared" ca="1" si="1"/>
        <v>#N/A</v>
      </c>
      <c r="AI19" s="8" t="e">
        <f t="shared" ca="1" si="2"/>
        <v>#N/A</v>
      </c>
      <c r="AJ19" s="8" t="e">
        <f t="shared" ca="1" si="3"/>
        <v>#N/A</v>
      </c>
    </row>
    <row r="20" spans="10:36">
      <c r="L20" s="42" t="str">
        <f t="shared" ca="1" si="4"/>
        <v/>
      </c>
      <c r="M20" s="110" t="str">
        <f t="shared" ca="1" si="5"/>
        <v/>
      </c>
      <c r="N20" s="110" t="str">
        <f t="shared" ca="1" si="6"/>
        <v/>
      </c>
      <c r="O20" s="110" t="str">
        <f t="shared" ca="1" si="7"/>
        <v/>
      </c>
      <c r="Y20" s="42" t="e">
        <f t="shared" ca="1" si="8"/>
        <v>#N/A</v>
      </c>
      <c r="Z20" s="8" t="e">
        <f ca="1">IF(Y20="","",项目信息!$C$16)</f>
        <v>#N/A</v>
      </c>
      <c r="AA20" s="110" t="e">
        <f t="shared" ca="1" si="12"/>
        <v>#N/A</v>
      </c>
      <c r="AB20" s="110" t="e">
        <f t="shared" ca="1" si="13"/>
        <v>#N/A</v>
      </c>
      <c r="AC20" s="110" t="e">
        <f t="shared" ca="1" si="14"/>
        <v>#N/A</v>
      </c>
      <c r="AD20" s="110" t="str">
        <f t="shared" ca="1" si="9"/>
        <v/>
      </c>
      <c r="AE20" s="110" t="str">
        <f t="shared" ca="1" si="10"/>
        <v/>
      </c>
      <c r="AF20" s="110" t="str">
        <f t="shared" ca="1" si="11"/>
        <v/>
      </c>
      <c r="AG20" s="114" t="e">
        <f t="shared" ca="1" si="0"/>
        <v>#N/A</v>
      </c>
      <c r="AH20" s="114" t="e">
        <f t="shared" ca="1" si="1"/>
        <v>#N/A</v>
      </c>
      <c r="AI20" s="8" t="e">
        <f t="shared" ca="1" si="2"/>
        <v>#N/A</v>
      </c>
      <c r="AJ20" s="8" t="e">
        <f t="shared" ca="1" si="3"/>
        <v>#N/A</v>
      </c>
    </row>
    <row r="21" spans="10:36">
      <c r="J21" s="106" t="s">
        <v>472</v>
      </c>
      <c r="L21" s="42" t="str">
        <f t="shared" ca="1" si="4"/>
        <v/>
      </c>
      <c r="M21" s="110" t="str">
        <f t="shared" ca="1" si="5"/>
        <v/>
      </c>
      <c r="N21" s="110" t="str">
        <f t="shared" ca="1" si="6"/>
        <v/>
      </c>
      <c r="O21" s="110" t="str">
        <f t="shared" ca="1" si="7"/>
        <v/>
      </c>
      <c r="Y21" s="42" t="e">
        <f t="shared" ca="1" si="8"/>
        <v>#N/A</v>
      </c>
      <c r="Z21" s="8" t="e">
        <f ca="1">IF(Y21="","",项目信息!$C$16)</f>
        <v>#N/A</v>
      </c>
      <c r="AA21" s="110" t="e">
        <f t="shared" ca="1" si="12"/>
        <v>#N/A</v>
      </c>
      <c r="AB21" s="110" t="e">
        <f t="shared" ca="1" si="13"/>
        <v>#N/A</v>
      </c>
      <c r="AC21" s="110" t="e">
        <f t="shared" ca="1" si="14"/>
        <v>#N/A</v>
      </c>
      <c r="AD21" s="110" t="str">
        <f t="shared" ca="1" si="9"/>
        <v/>
      </c>
      <c r="AE21" s="110" t="str">
        <f t="shared" ca="1" si="10"/>
        <v/>
      </c>
      <c r="AF21" s="110" t="str">
        <f t="shared" ca="1" si="11"/>
        <v/>
      </c>
      <c r="AG21" s="114" t="e">
        <f t="shared" ca="1" si="0"/>
        <v>#N/A</v>
      </c>
      <c r="AH21" s="114" t="e">
        <f t="shared" ca="1" si="1"/>
        <v>#N/A</v>
      </c>
      <c r="AI21" s="8" t="e">
        <f t="shared" ca="1" si="2"/>
        <v>#N/A</v>
      </c>
      <c r="AJ21" s="8" t="e">
        <f t="shared" ca="1" si="3"/>
        <v>#N/A</v>
      </c>
    </row>
    <row r="22" spans="10:36">
      <c r="J22" s="107">
        <v>4</v>
      </c>
      <c r="L22" s="42" t="str">
        <f t="shared" ca="1" si="4"/>
        <v/>
      </c>
      <c r="M22" s="110" t="str">
        <f t="shared" ca="1" si="5"/>
        <v/>
      </c>
      <c r="N22" s="110" t="str">
        <f t="shared" ca="1" si="6"/>
        <v/>
      </c>
      <c r="O22" s="110" t="str">
        <f t="shared" ca="1" si="7"/>
        <v/>
      </c>
      <c r="Y22" s="42" t="e">
        <f t="shared" ca="1" si="8"/>
        <v>#N/A</v>
      </c>
      <c r="Z22" s="8" t="e">
        <f ca="1">IF(Y22="","",项目信息!$C$16)</f>
        <v>#N/A</v>
      </c>
      <c r="AA22" s="110" t="e">
        <f t="shared" ca="1" si="12"/>
        <v>#N/A</v>
      </c>
      <c r="AB22" s="110" t="e">
        <f t="shared" ca="1" si="13"/>
        <v>#N/A</v>
      </c>
      <c r="AC22" s="110" t="e">
        <f t="shared" ca="1" si="14"/>
        <v>#N/A</v>
      </c>
      <c r="AD22" s="110" t="str">
        <f t="shared" ca="1" si="9"/>
        <v/>
      </c>
      <c r="AE22" s="110" t="str">
        <f t="shared" ca="1" si="10"/>
        <v/>
      </c>
      <c r="AF22" s="110" t="str">
        <f t="shared" ca="1" si="11"/>
        <v/>
      </c>
      <c r="AG22" s="114" t="e">
        <f t="shared" ca="1" si="0"/>
        <v>#N/A</v>
      </c>
      <c r="AH22" s="114" t="e">
        <f t="shared" ca="1" si="1"/>
        <v>#N/A</v>
      </c>
      <c r="AI22" s="8" t="e">
        <f t="shared" ca="1" si="2"/>
        <v>#N/A</v>
      </c>
      <c r="AJ22" s="8" t="e">
        <f t="shared" ca="1" si="3"/>
        <v>#N/A</v>
      </c>
    </row>
    <row r="23" spans="10:36">
      <c r="J23" s="107" t="s">
        <v>473</v>
      </c>
      <c r="L23" s="42" t="str">
        <f t="shared" ca="1" si="4"/>
        <v/>
      </c>
      <c r="M23" s="110" t="str">
        <f t="shared" ca="1" si="5"/>
        <v/>
      </c>
      <c r="N23" s="110" t="str">
        <f t="shared" ca="1" si="6"/>
        <v/>
      </c>
      <c r="O23" s="110" t="str">
        <f t="shared" ca="1" si="7"/>
        <v/>
      </c>
      <c r="Y23" s="42" t="e">
        <f t="shared" ca="1" si="8"/>
        <v>#N/A</v>
      </c>
      <c r="Z23" s="8" t="e">
        <f ca="1">IF(Y23="","",项目信息!$C$16)</f>
        <v>#N/A</v>
      </c>
      <c r="AA23" s="110" t="e">
        <f t="shared" ca="1" si="12"/>
        <v>#N/A</v>
      </c>
      <c r="AB23" s="110" t="e">
        <f t="shared" ca="1" si="13"/>
        <v>#N/A</v>
      </c>
      <c r="AC23" s="110" t="e">
        <f t="shared" ca="1" si="14"/>
        <v>#N/A</v>
      </c>
      <c r="AD23" s="110" t="str">
        <f t="shared" ca="1" si="9"/>
        <v/>
      </c>
      <c r="AE23" s="110" t="str">
        <f t="shared" ca="1" si="10"/>
        <v/>
      </c>
      <c r="AF23" s="110" t="str">
        <f t="shared" ca="1" si="11"/>
        <v/>
      </c>
      <c r="AG23" s="114" t="e">
        <f t="shared" ca="1" si="0"/>
        <v>#N/A</v>
      </c>
      <c r="AH23" s="114" t="e">
        <f t="shared" ca="1" si="1"/>
        <v>#N/A</v>
      </c>
      <c r="AI23" s="8" t="e">
        <f t="shared" ca="1" si="2"/>
        <v>#N/A</v>
      </c>
      <c r="AJ23" s="8" t="e">
        <f t="shared" ca="1" si="3"/>
        <v>#N/A</v>
      </c>
    </row>
    <row r="24" spans="10:36">
      <c r="J24" s="107">
        <v>17</v>
      </c>
      <c r="L24" s="42" t="str">
        <f t="shared" ca="1" si="4"/>
        <v/>
      </c>
      <c r="M24" s="110" t="str">
        <f t="shared" ca="1" si="5"/>
        <v/>
      </c>
      <c r="N24" s="110" t="str">
        <f t="shared" ca="1" si="6"/>
        <v/>
      </c>
      <c r="O24" s="110" t="str">
        <f t="shared" ca="1" si="7"/>
        <v/>
      </c>
      <c r="Y24" s="42" t="e">
        <f t="shared" ca="1" si="8"/>
        <v>#N/A</v>
      </c>
      <c r="Z24" s="8" t="e">
        <f ca="1">IF(Y24="","",项目信息!$C$16)</f>
        <v>#N/A</v>
      </c>
      <c r="AA24" s="110" t="e">
        <f t="shared" ca="1" si="12"/>
        <v>#N/A</v>
      </c>
      <c r="AB24" s="110" t="e">
        <f t="shared" ca="1" si="13"/>
        <v>#N/A</v>
      </c>
      <c r="AC24" s="110" t="e">
        <f t="shared" ca="1" si="14"/>
        <v>#N/A</v>
      </c>
      <c r="AD24" s="110" t="str">
        <f t="shared" ca="1" si="9"/>
        <v/>
      </c>
      <c r="AE24" s="110" t="str">
        <f t="shared" ca="1" si="10"/>
        <v/>
      </c>
      <c r="AF24" s="110" t="str">
        <f t="shared" ca="1" si="11"/>
        <v/>
      </c>
      <c r="AG24" s="114" t="e">
        <f t="shared" ca="1" si="0"/>
        <v>#N/A</v>
      </c>
      <c r="AH24" s="114" t="e">
        <f t="shared" ca="1" si="1"/>
        <v>#N/A</v>
      </c>
      <c r="AI24" s="8" t="e">
        <f t="shared" ca="1" si="2"/>
        <v>#N/A</v>
      </c>
      <c r="AJ24" s="8" t="e">
        <f t="shared" ca="1" si="3"/>
        <v>#N/A</v>
      </c>
    </row>
    <row r="25" spans="10:36">
      <c r="J25" s="107" t="s">
        <v>476</v>
      </c>
      <c r="L25" s="42" t="str">
        <f t="shared" ca="1" si="4"/>
        <v/>
      </c>
      <c r="M25" s="110" t="str">
        <f t="shared" ca="1" si="5"/>
        <v/>
      </c>
      <c r="N25" s="110" t="str">
        <f t="shared" ca="1" si="6"/>
        <v/>
      </c>
      <c r="O25" s="110" t="str">
        <f t="shared" ca="1" si="7"/>
        <v/>
      </c>
      <c r="Y25" s="42" t="e">
        <f t="shared" ca="1" si="8"/>
        <v>#N/A</v>
      </c>
      <c r="Z25" s="8" t="e">
        <f ca="1">IF(Y25="","",项目信息!$C$16)</f>
        <v>#N/A</v>
      </c>
      <c r="AA25" s="110" t="e">
        <f t="shared" ca="1" si="12"/>
        <v>#N/A</v>
      </c>
      <c r="AB25" s="110" t="e">
        <f t="shared" ca="1" si="13"/>
        <v>#N/A</v>
      </c>
      <c r="AC25" s="110" t="e">
        <f t="shared" ca="1" si="14"/>
        <v>#N/A</v>
      </c>
      <c r="AD25" s="110" t="str">
        <f t="shared" ca="1" si="9"/>
        <v/>
      </c>
      <c r="AE25" s="110" t="str">
        <f t="shared" ca="1" si="10"/>
        <v/>
      </c>
      <c r="AF25" s="110" t="str">
        <f t="shared" ca="1" si="11"/>
        <v/>
      </c>
      <c r="AG25" s="114" t="e">
        <f t="shared" ca="1" si="0"/>
        <v>#N/A</v>
      </c>
      <c r="AH25" s="114" t="e">
        <f t="shared" ca="1" si="1"/>
        <v>#N/A</v>
      </c>
      <c r="AI25" s="8" t="e">
        <f t="shared" ca="1" si="2"/>
        <v>#N/A</v>
      </c>
      <c r="AJ25" s="8" t="e">
        <f t="shared" ca="1" si="3"/>
        <v>#N/A</v>
      </c>
    </row>
    <row r="26" spans="10:36">
      <c r="J26" s="69">
        <f>MATCH("总计",Q:Q,0)-4</f>
        <v>10</v>
      </c>
      <c r="L26" s="42" t="str">
        <f t="shared" ca="1" si="4"/>
        <v/>
      </c>
      <c r="M26" s="110" t="str">
        <f t="shared" ca="1" si="5"/>
        <v/>
      </c>
      <c r="N26" s="110" t="str">
        <f t="shared" ca="1" si="6"/>
        <v/>
      </c>
      <c r="O26" s="110" t="str">
        <f t="shared" ca="1" si="7"/>
        <v/>
      </c>
      <c r="Y26" s="42" t="e">
        <f t="shared" ca="1" si="8"/>
        <v>#N/A</v>
      </c>
      <c r="Z26" s="8" t="e">
        <f ca="1">IF(Y26="","",项目信息!$C$16)</f>
        <v>#N/A</v>
      </c>
      <c r="AA26" s="110" t="e">
        <f t="shared" ca="1" si="12"/>
        <v>#N/A</v>
      </c>
      <c r="AB26" s="110" t="e">
        <f t="shared" ca="1" si="13"/>
        <v>#N/A</v>
      </c>
      <c r="AC26" s="110" t="e">
        <f t="shared" ca="1" si="14"/>
        <v>#N/A</v>
      </c>
      <c r="AD26" s="110" t="str">
        <f t="shared" ca="1" si="9"/>
        <v/>
      </c>
      <c r="AE26" s="110" t="str">
        <f t="shared" ca="1" si="10"/>
        <v/>
      </c>
      <c r="AF26" s="110" t="str">
        <f t="shared" ca="1" si="11"/>
        <v/>
      </c>
      <c r="AG26" s="114" t="e">
        <f t="shared" ca="1" si="0"/>
        <v>#N/A</v>
      </c>
      <c r="AH26" s="114" t="e">
        <f t="shared" ca="1" si="1"/>
        <v>#N/A</v>
      </c>
      <c r="AI26" s="8" t="e">
        <f t="shared" ca="1" si="2"/>
        <v>#N/A</v>
      </c>
      <c r="AJ26" s="8" t="e">
        <f t="shared" ca="1" si="3"/>
        <v>#N/A</v>
      </c>
    </row>
    <row r="27" spans="10:36">
      <c r="L27" s="42" t="str">
        <f t="shared" ca="1" si="4"/>
        <v/>
      </c>
      <c r="M27" s="110" t="str">
        <f t="shared" ca="1" si="5"/>
        <v/>
      </c>
      <c r="N27" s="110" t="str">
        <f t="shared" ca="1" si="6"/>
        <v/>
      </c>
      <c r="O27" s="110" t="str">
        <f t="shared" ca="1" si="7"/>
        <v/>
      </c>
      <c r="Y27" s="42" t="e">
        <f t="shared" ca="1" si="8"/>
        <v>#N/A</v>
      </c>
      <c r="Z27" s="8" t="e">
        <f ca="1">IF(Y27="","",项目信息!$C$16)</f>
        <v>#N/A</v>
      </c>
      <c r="AA27" s="110" t="e">
        <f t="shared" ca="1" si="12"/>
        <v>#N/A</v>
      </c>
      <c r="AB27" s="110" t="e">
        <f t="shared" ca="1" si="13"/>
        <v>#N/A</v>
      </c>
      <c r="AC27" s="110" t="e">
        <f t="shared" ca="1" si="14"/>
        <v>#N/A</v>
      </c>
      <c r="AD27" s="110" t="str">
        <f t="shared" ca="1" si="9"/>
        <v/>
      </c>
      <c r="AE27" s="110" t="str">
        <f t="shared" ca="1" si="10"/>
        <v/>
      </c>
      <c r="AF27" s="110" t="str">
        <f t="shared" ca="1" si="11"/>
        <v/>
      </c>
      <c r="AG27" s="114" t="e">
        <f t="shared" ca="1" si="0"/>
        <v>#N/A</v>
      </c>
      <c r="AH27" s="114" t="e">
        <f t="shared" ca="1" si="1"/>
        <v>#N/A</v>
      </c>
      <c r="AI27" s="8" t="e">
        <f t="shared" ca="1" si="2"/>
        <v>#N/A</v>
      </c>
      <c r="AJ27" s="8" t="e">
        <f t="shared" ca="1" si="3"/>
        <v>#N/A</v>
      </c>
    </row>
    <row r="28" spans="10:36">
      <c r="L28" s="42" t="str">
        <f t="shared" ca="1" si="4"/>
        <v/>
      </c>
      <c r="M28" s="110" t="str">
        <f t="shared" ca="1" si="5"/>
        <v/>
      </c>
      <c r="N28" s="110" t="str">
        <f t="shared" ca="1" si="6"/>
        <v/>
      </c>
      <c r="O28" s="110" t="str">
        <f t="shared" ca="1" si="7"/>
        <v/>
      </c>
      <c r="Y28" s="42" t="e">
        <f t="shared" ca="1" si="8"/>
        <v>#N/A</v>
      </c>
      <c r="Z28" s="8" t="e">
        <f ca="1">IF(Y28="","",项目信息!$C$16)</f>
        <v>#N/A</v>
      </c>
      <c r="AA28" s="110" t="e">
        <f t="shared" ca="1" si="12"/>
        <v>#N/A</v>
      </c>
      <c r="AB28" s="110" t="e">
        <f t="shared" ca="1" si="13"/>
        <v>#N/A</v>
      </c>
      <c r="AC28" s="110" t="e">
        <f t="shared" ca="1" si="14"/>
        <v>#N/A</v>
      </c>
      <c r="AD28" s="110" t="str">
        <f t="shared" ca="1" si="9"/>
        <v/>
      </c>
      <c r="AE28" s="110" t="str">
        <f t="shared" ca="1" si="10"/>
        <v/>
      </c>
      <c r="AF28" s="110" t="str">
        <f t="shared" ca="1" si="11"/>
        <v/>
      </c>
      <c r="AG28" s="114" t="e">
        <f t="shared" ca="1" si="0"/>
        <v>#N/A</v>
      </c>
      <c r="AH28" s="114" t="e">
        <f t="shared" ca="1" si="1"/>
        <v>#N/A</v>
      </c>
      <c r="AI28" s="8" t="e">
        <f t="shared" ca="1" si="2"/>
        <v>#N/A</v>
      </c>
      <c r="AJ28" s="8" t="e">
        <f t="shared" ca="1" si="3"/>
        <v>#N/A</v>
      </c>
    </row>
    <row r="29" spans="10:36">
      <c r="L29" s="42" t="str">
        <f t="shared" ca="1" si="4"/>
        <v/>
      </c>
      <c r="M29" s="110" t="str">
        <f t="shared" ca="1" si="5"/>
        <v/>
      </c>
      <c r="N29" s="110" t="str">
        <f t="shared" ca="1" si="6"/>
        <v/>
      </c>
      <c r="O29" s="110" t="str">
        <f t="shared" ca="1" si="7"/>
        <v/>
      </c>
      <c r="Y29" s="42" t="e">
        <f t="shared" ca="1" si="8"/>
        <v>#N/A</v>
      </c>
      <c r="Z29" s="8" t="e">
        <f ca="1">IF(Y29="","",项目信息!$C$16)</f>
        <v>#N/A</v>
      </c>
      <c r="AA29" s="110" t="e">
        <f t="shared" ca="1" si="12"/>
        <v>#N/A</v>
      </c>
      <c r="AB29" s="110" t="e">
        <f t="shared" ca="1" si="13"/>
        <v>#N/A</v>
      </c>
      <c r="AC29" s="110" t="e">
        <f t="shared" ca="1" si="14"/>
        <v>#N/A</v>
      </c>
      <c r="AD29" s="110" t="str">
        <f t="shared" ca="1" si="9"/>
        <v/>
      </c>
      <c r="AE29" s="110" t="str">
        <f t="shared" ca="1" si="10"/>
        <v/>
      </c>
      <c r="AF29" s="110" t="str">
        <f t="shared" ca="1" si="11"/>
        <v/>
      </c>
      <c r="AG29" s="114" t="e">
        <f t="shared" ca="1" si="0"/>
        <v>#N/A</v>
      </c>
      <c r="AH29" s="114" t="e">
        <f t="shared" ca="1" si="1"/>
        <v>#N/A</v>
      </c>
      <c r="AI29" s="8" t="e">
        <f t="shared" ca="1" si="2"/>
        <v>#N/A</v>
      </c>
      <c r="AJ29" s="8" t="e">
        <f t="shared" ca="1" si="3"/>
        <v>#N/A</v>
      </c>
    </row>
    <row r="30" spans="10:36">
      <c r="L30" s="42" t="str">
        <f t="shared" ca="1" si="4"/>
        <v/>
      </c>
      <c r="M30" s="110" t="str">
        <f t="shared" ca="1" si="5"/>
        <v/>
      </c>
      <c r="N30" s="110" t="str">
        <f t="shared" ca="1" si="6"/>
        <v/>
      </c>
      <c r="O30" s="110" t="str">
        <f t="shared" ca="1" si="7"/>
        <v/>
      </c>
      <c r="Y30" s="42" t="e">
        <f t="shared" ca="1" si="8"/>
        <v>#N/A</v>
      </c>
      <c r="Z30" s="8" t="e">
        <f ca="1">IF(Y30="","",项目信息!$C$16)</f>
        <v>#N/A</v>
      </c>
      <c r="AA30" s="110" t="e">
        <f t="shared" ca="1" si="12"/>
        <v>#N/A</v>
      </c>
      <c r="AB30" s="110" t="e">
        <f t="shared" ca="1" si="13"/>
        <v>#N/A</v>
      </c>
      <c r="AC30" s="110" t="e">
        <f t="shared" ca="1" si="14"/>
        <v>#N/A</v>
      </c>
      <c r="AD30" s="110" t="str">
        <f t="shared" ca="1" si="9"/>
        <v/>
      </c>
      <c r="AE30" s="110" t="str">
        <f t="shared" ca="1" si="10"/>
        <v/>
      </c>
      <c r="AF30" s="110" t="str">
        <f t="shared" ca="1" si="11"/>
        <v/>
      </c>
      <c r="AG30" s="114" t="e">
        <f t="shared" ca="1" si="0"/>
        <v>#N/A</v>
      </c>
      <c r="AH30" s="114" t="e">
        <f t="shared" ca="1" si="1"/>
        <v>#N/A</v>
      </c>
      <c r="AI30" s="8" t="e">
        <f t="shared" ca="1" si="2"/>
        <v>#N/A</v>
      </c>
      <c r="AJ30" s="8" t="e">
        <f t="shared" ca="1" si="3"/>
        <v>#N/A</v>
      </c>
    </row>
    <row r="31" spans="10:36">
      <c r="L31" s="42" t="str">
        <f t="shared" ca="1" si="4"/>
        <v/>
      </c>
      <c r="M31" s="110" t="str">
        <f t="shared" ca="1" si="5"/>
        <v/>
      </c>
      <c r="N31" s="110" t="str">
        <f t="shared" ca="1" si="6"/>
        <v/>
      </c>
      <c r="O31" s="110" t="str">
        <f t="shared" ca="1" si="7"/>
        <v/>
      </c>
      <c r="Y31" s="42" t="e">
        <f t="shared" ca="1" si="8"/>
        <v>#N/A</v>
      </c>
      <c r="Z31" s="8" t="e">
        <f ca="1">IF(Y31="","",项目信息!$C$16)</f>
        <v>#N/A</v>
      </c>
      <c r="AA31" s="110" t="e">
        <f t="shared" ca="1" si="12"/>
        <v>#N/A</v>
      </c>
      <c r="AB31" s="110" t="e">
        <f t="shared" ca="1" si="13"/>
        <v>#N/A</v>
      </c>
      <c r="AC31" s="110" t="e">
        <f t="shared" ca="1" si="14"/>
        <v>#N/A</v>
      </c>
      <c r="AD31" s="110" t="str">
        <f t="shared" ca="1" si="9"/>
        <v/>
      </c>
      <c r="AE31" s="110" t="str">
        <f t="shared" ca="1" si="10"/>
        <v/>
      </c>
      <c r="AF31" s="110" t="str">
        <f t="shared" ca="1" si="11"/>
        <v/>
      </c>
      <c r="AG31" s="114" t="e">
        <f t="shared" ca="1" si="0"/>
        <v>#N/A</v>
      </c>
      <c r="AH31" s="114" t="e">
        <f t="shared" ca="1" si="1"/>
        <v>#N/A</v>
      </c>
      <c r="AI31" s="8" t="e">
        <f t="shared" ca="1" si="2"/>
        <v>#N/A</v>
      </c>
      <c r="AJ31" s="8" t="e">
        <f t="shared" ca="1" si="3"/>
        <v>#N/A</v>
      </c>
    </row>
    <row r="32" spans="10:36">
      <c r="L32" s="42" t="str">
        <f t="shared" ca="1" si="4"/>
        <v/>
      </c>
      <c r="M32" s="110" t="str">
        <f t="shared" ca="1" si="5"/>
        <v/>
      </c>
      <c r="N32" s="110" t="str">
        <f t="shared" ca="1" si="6"/>
        <v/>
      </c>
      <c r="O32" s="110" t="str">
        <f t="shared" ca="1" si="7"/>
        <v/>
      </c>
      <c r="Y32" s="42" t="e">
        <f t="shared" ca="1" si="8"/>
        <v>#N/A</v>
      </c>
      <c r="Z32" s="8" t="e">
        <f ca="1">IF(Y32="","",项目信息!$C$16)</f>
        <v>#N/A</v>
      </c>
      <c r="AA32" s="110" t="e">
        <f t="shared" ca="1" si="12"/>
        <v>#N/A</v>
      </c>
      <c r="AB32" s="110" t="e">
        <f t="shared" ca="1" si="13"/>
        <v>#N/A</v>
      </c>
      <c r="AC32" s="110" t="e">
        <f t="shared" ca="1" si="14"/>
        <v>#N/A</v>
      </c>
      <c r="AD32" s="110" t="str">
        <f t="shared" ca="1" si="9"/>
        <v/>
      </c>
      <c r="AE32" s="110" t="str">
        <f t="shared" ca="1" si="10"/>
        <v/>
      </c>
      <c r="AF32" s="110" t="str">
        <f t="shared" ca="1" si="11"/>
        <v/>
      </c>
      <c r="AG32" s="114" t="e">
        <f t="shared" ca="1" si="0"/>
        <v>#N/A</v>
      </c>
      <c r="AH32" s="114" t="e">
        <f t="shared" ca="1" si="1"/>
        <v>#N/A</v>
      </c>
      <c r="AI32" s="8" t="e">
        <f t="shared" ca="1" si="2"/>
        <v>#N/A</v>
      </c>
      <c r="AJ32" s="8" t="e">
        <f t="shared" ca="1" si="3"/>
        <v>#N/A</v>
      </c>
    </row>
    <row r="33" spans="12:36">
      <c r="L33" s="42" t="str">
        <f t="shared" ca="1" si="4"/>
        <v/>
      </c>
      <c r="M33" s="110" t="str">
        <f t="shared" ca="1" si="5"/>
        <v/>
      </c>
      <c r="N33" s="110" t="str">
        <f t="shared" ca="1" si="6"/>
        <v/>
      </c>
      <c r="O33" s="110" t="str">
        <f t="shared" ca="1" si="7"/>
        <v/>
      </c>
      <c r="Y33" s="42" t="e">
        <f t="shared" ca="1" si="8"/>
        <v>#N/A</v>
      </c>
      <c r="Z33" s="8" t="e">
        <f ca="1">IF(Y33="","",项目信息!$C$16)</f>
        <v>#N/A</v>
      </c>
      <c r="AA33" s="110" t="e">
        <f t="shared" ca="1" si="12"/>
        <v>#N/A</v>
      </c>
      <c r="AB33" s="110" t="e">
        <f t="shared" ca="1" si="13"/>
        <v>#N/A</v>
      </c>
      <c r="AC33" s="110" t="e">
        <f t="shared" ca="1" si="14"/>
        <v>#N/A</v>
      </c>
      <c r="AD33" s="110" t="str">
        <f t="shared" ca="1" si="9"/>
        <v/>
      </c>
      <c r="AE33" s="110" t="str">
        <f t="shared" ca="1" si="10"/>
        <v/>
      </c>
      <c r="AF33" s="110" t="str">
        <f t="shared" ca="1" si="11"/>
        <v/>
      </c>
      <c r="AG33" s="114" t="e">
        <f t="shared" ca="1" si="0"/>
        <v>#N/A</v>
      </c>
      <c r="AH33" s="114" t="e">
        <f t="shared" ca="1" si="1"/>
        <v>#N/A</v>
      </c>
      <c r="AI33" s="8" t="e">
        <f t="shared" ca="1" si="2"/>
        <v>#N/A</v>
      </c>
      <c r="AJ33" s="8" t="e">
        <f t="shared" ca="1" si="3"/>
        <v>#N/A</v>
      </c>
    </row>
    <row r="34" spans="12:36">
      <c r="L34" s="42" t="str">
        <f t="shared" ca="1" si="4"/>
        <v/>
      </c>
      <c r="M34" s="110" t="str">
        <f t="shared" ca="1" si="5"/>
        <v/>
      </c>
      <c r="N34" s="110" t="str">
        <f t="shared" ca="1" si="6"/>
        <v/>
      </c>
      <c r="O34" s="110" t="str">
        <f t="shared" ca="1" si="7"/>
        <v/>
      </c>
      <c r="Y34" s="42" t="e">
        <f t="shared" ca="1" si="8"/>
        <v>#N/A</v>
      </c>
      <c r="Z34" s="8" t="e">
        <f ca="1">IF(Y34="","",项目信息!$C$16)</f>
        <v>#N/A</v>
      </c>
      <c r="AA34" s="110" t="e">
        <f t="shared" ca="1" si="12"/>
        <v>#N/A</v>
      </c>
      <c r="AB34" s="110" t="e">
        <f t="shared" ca="1" si="13"/>
        <v>#N/A</v>
      </c>
      <c r="AC34" s="110" t="e">
        <f t="shared" ca="1" si="14"/>
        <v>#N/A</v>
      </c>
      <c r="AD34" s="110" t="str">
        <f t="shared" ca="1" si="9"/>
        <v/>
      </c>
      <c r="AE34" s="110" t="str">
        <f t="shared" ca="1" si="10"/>
        <v/>
      </c>
      <c r="AF34" s="110" t="str">
        <f t="shared" ca="1" si="11"/>
        <v/>
      </c>
      <c r="AG34" s="114" t="e">
        <f t="shared" ca="1" si="0"/>
        <v>#N/A</v>
      </c>
      <c r="AH34" s="114" t="e">
        <f t="shared" ca="1" si="1"/>
        <v>#N/A</v>
      </c>
      <c r="AI34" s="8" t="e">
        <f t="shared" ca="1" si="2"/>
        <v>#N/A</v>
      </c>
      <c r="AJ34" s="8" t="e">
        <f t="shared" ca="1" si="3"/>
        <v>#N/A</v>
      </c>
    </row>
    <row r="35" spans="12:36">
      <c r="L35" s="42" t="str">
        <f t="shared" ca="1" si="4"/>
        <v/>
      </c>
      <c r="M35" s="110" t="str">
        <f t="shared" ca="1" si="5"/>
        <v/>
      </c>
      <c r="N35" s="110" t="str">
        <f t="shared" ca="1" si="6"/>
        <v/>
      </c>
      <c r="O35" s="110" t="str">
        <f t="shared" ca="1" si="7"/>
        <v/>
      </c>
      <c r="Y35" s="42" t="e">
        <f t="shared" ca="1" si="8"/>
        <v>#N/A</v>
      </c>
      <c r="Z35" s="8" t="e">
        <f ca="1">IF(Y35="","",项目信息!$C$16)</f>
        <v>#N/A</v>
      </c>
      <c r="AA35" s="110" t="e">
        <f t="shared" ca="1" si="12"/>
        <v>#N/A</v>
      </c>
      <c r="AB35" s="110" t="e">
        <f t="shared" ca="1" si="13"/>
        <v>#N/A</v>
      </c>
      <c r="AC35" s="110" t="e">
        <f t="shared" ca="1" si="14"/>
        <v>#N/A</v>
      </c>
      <c r="AD35" s="110" t="str">
        <f t="shared" ca="1" si="9"/>
        <v/>
      </c>
      <c r="AE35" s="110" t="str">
        <f t="shared" ca="1" si="10"/>
        <v/>
      </c>
      <c r="AF35" s="110" t="str">
        <f t="shared" ca="1" si="11"/>
        <v/>
      </c>
      <c r="AG35" s="114" t="e">
        <f t="shared" ca="1" si="0"/>
        <v>#N/A</v>
      </c>
      <c r="AH35" s="114" t="e">
        <f t="shared" ca="1" si="1"/>
        <v>#N/A</v>
      </c>
      <c r="AI35" s="8" t="e">
        <f t="shared" ca="1" si="2"/>
        <v>#N/A</v>
      </c>
      <c r="AJ35" s="8" t="e">
        <f t="shared" ca="1" si="3"/>
        <v>#N/A</v>
      </c>
    </row>
    <row r="36" spans="12:36">
      <c r="L36" s="42" t="str">
        <f t="shared" ca="1" si="4"/>
        <v/>
      </c>
      <c r="M36" s="110" t="str">
        <f t="shared" ca="1" si="5"/>
        <v/>
      </c>
      <c r="N36" s="110" t="str">
        <f t="shared" ca="1" si="6"/>
        <v/>
      </c>
      <c r="O36" s="110" t="str">
        <f t="shared" ca="1" si="7"/>
        <v/>
      </c>
      <c r="Y36" s="42" t="e">
        <f t="shared" ca="1" si="8"/>
        <v>#N/A</v>
      </c>
      <c r="Z36" s="8" t="e">
        <f ca="1">IF(Y36="","",项目信息!$C$16)</f>
        <v>#N/A</v>
      </c>
      <c r="AA36" s="110" t="e">
        <f t="shared" ca="1" si="12"/>
        <v>#N/A</v>
      </c>
      <c r="AB36" s="110" t="e">
        <f t="shared" ca="1" si="13"/>
        <v>#N/A</v>
      </c>
      <c r="AC36" s="110" t="e">
        <f t="shared" ca="1" si="14"/>
        <v>#N/A</v>
      </c>
      <c r="AD36" s="110" t="str">
        <f t="shared" ca="1" si="9"/>
        <v/>
      </c>
      <c r="AE36" s="110" t="str">
        <f t="shared" ca="1" si="10"/>
        <v/>
      </c>
      <c r="AF36" s="110" t="str">
        <f t="shared" ca="1" si="11"/>
        <v/>
      </c>
      <c r="AG36" s="114" t="e">
        <f t="shared" ca="1" si="0"/>
        <v>#N/A</v>
      </c>
      <c r="AH36" s="114" t="e">
        <f t="shared" ca="1" si="1"/>
        <v>#N/A</v>
      </c>
      <c r="AI36" s="8" t="e">
        <f t="shared" ca="1" si="2"/>
        <v>#N/A</v>
      </c>
      <c r="AJ36" s="8" t="e">
        <f t="shared" ca="1" si="3"/>
        <v>#N/A</v>
      </c>
    </row>
    <row r="37" spans="12:36">
      <c r="L37" s="42" t="str">
        <f t="shared" ca="1" si="4"/>
        <v/>
      </c>
      <c r="M37" s="110" t="str">
        <f t="shared" ca="1" si="5"/>
        <v/>
      </c>
      <c r="N37" s="110" t="str">
        <f t="shared" ca="1" si="6"/>
        <v/>
      </c>
      <c r="O37" s="110" t="str">
        <f t="shared" ca="1" si="7"/>
        <v/>
      </c>
      <c r="Y37" s="42" t="e">
        <f t="shared" ca="1" si="8"/>
        <v>#N/A</v>
      </c>
      <c r="Z37" s="8" t="e">
        <f ca="1">IF(Y37="","",项目信息!$C$16)</f>
        <v>#N/A</v>
      </c>
      <c r="AA37" s="110" t="e">
        <f t="shared" ca="1" si="12"/>
        <v>#N/A</v>
      </c>
      <c r="AB37" s="110" t="e">
        <f t="shared" ca="1" si="13"/>
        <v>#N/A</v>
      </c>
      <c r="AC37" s="110" t="e">
        <f t="shared" ca="1" si="14"/>
        <v>#N/A</v>
      </c>
      <c r="AD37" s="110" t="str">
        <f t="shared" ca="1" si="9"/>
        <v/>
      </c>
      <c r="AE37" s="110" t="str">
        <f t="shared" ca="1" si="10"/>
        <v/>
      </c>
      <c r="AF37" s="110" t="str">
        <f t="shared" ca="1" si="11"/>
        <v/>
      </c>
      <c r="AG37" s="114" t="e">
        <f t="shared" ca="1" si="0"/>
        <v>#N/A</v>
      </c>
      <c r="AH37" s="114" t="e">
        <f t="shared" ca="1" si="1"/>
        <v>#N/A</v>
      </c>
      <c r="AI37" s="8" t="e">
        <f t="shared" ca="1" si="2"/>
        <v>#N/A</v>
      </c>
      <c r="AJ37" s="8" t="e">
        <f t="shared" ca="1" si="3"/>
        <v>#N/A</v>
      </c>
    </row>
    <row r="38" spans="12:36">
      <c r="L38" s="42" t="str">
        <f t="shared" ca="1" si="4"/>
        <v/>
      </c>
      <c r="M38" s="110" t="str">
        <f t="shared" ca="1" si="5"/>
        <v/>
      </c>
      <c r="N38" s="110" t="str">
        <f t="shared" ca="1" si="6"/>
        <v/>
      </c>
      <c r="O38" s="110" t="str">
        <f t="shared" ca="1" si="7"/>
        <v/>
      </c>
      <c r="Y38" s="42" t="e">
        <f t="shared" ca="1" si="8"/>
        <v>#N/A</v>
      </c>
      <c r="Z38" s="8" t="e">
        <f ca="1">IF(Y38="","",项目信息!$C$16)</f>
        <v>#N/A</v>
      </c>
      <c r="AA38" s="110" t="e">
        <f t="shared" ca="1" si="12"/>
        <v>#N/A</v>
      </c>
      <c r="AB38" s="110" t="e">
        <f t="shared" ca="1" si="13"/>
        <v>#N/A</v>
      </c>
      <c r="AC38" s="110" t="e">
        <f t="shared" ca="1" si="14"/>
        <v>#N/A</v>
      </c>
      <c r="AD38" s="110" t="str">
        <f t="shared" ca="1" si="9"/>
        <v/>
      </c>
      <c r="AE38" s="110" t="str">
        <f t="shared" ca="1" si="10"/>
        <v/>
      </c>
      <c r="AF38" s="110" t="str">
        <f t="shared" ca="1" si="11"/>
        <v/>
      </c>
      <c r="AG38" s="114" t="e">
        <f t="shared" ca="1" si="0"/>
        <v>#N/A</v>
      </c>
      <c r="AH38" s="114" t="e">
        <f t="shared" ca="1" si="1"/>
        <v>#N/A</v>
      </c>
      <c r="AI38" s="8" t="e">
        <f t="shared" ca="1" si="2"/>
        <v>#N/A</v>
      </c>
      <c r="AJ38" s="8" t="e">
        <f t="shared" ca="1" si="3"/>
        <v>#N/A</v>
      </c>
    </row>
    <row r="39" spans="12:36">
      <c r="L39" s="42" t="str">
        <f t="shared" ca="1" si="4"/>
        <v/>
      </c>
      <c r="M39" s="110" t="str">
        <f t="shared" ca="1" si="5"/>
        <v/>
      </c>
      <c r="N39" s="110" t="str">
        <f t="shared" ca="1" si="6"/>
        <v/>
      </c>
      <c r="O39" s="110" t="str">
        <f t="shared" ca="1" si="7"/>
        <v/>
      </c>
      <c r="Y39" s="42" t="e">
        <f t="shared" ca="1" si="8"/>
        <v>#N/A</v>
      </c>
      <c r="Z39" s="8" t="e">
        <f ca="1">IF(Y39="","",项目信息!$C$16)</f>
        <v>#N/A</v>
      </c>
      <c r="AA39" s="110" t="e">
        <f t="shared" ca="1" si="12"/>
        <v>#N/A</v>
      </c>
      <c r="AB39" s="110" t="e">
        <f t="shared" ca="1" si="13"/>
        <v>#N/A</v>
      </c>
      <c r="AC39" s="110" t="e">
        <f t="shared" ca="1" si="14"/>
        <v>#N/A</v>
      </c>
      <c r="AD39" s="110" t="str">
        <f t="shared" ca="1" si="9"/>
        <v/>
      </c>
      <c r="AE39" s="110" t="str">
        <f t="shared" ca="1" si="10"/>
        <v/>
      </c>
      <c r="AF39" s="110" t="str">
        <f t="shared" ca="1" si="11"/>
        <v/>
      </c>
      <c r="AG39" s="114" t="e">
        <f t="shared" ca="1" si="0"/>
        <v>#N/A</v>
      </c>
      <c r="AH39" s="114" t="e">
        <f t="shared" ca="1" si="1"/>
        <v>#N/A</v>
      </c>
      <c r="AI39" s="8" t="e">
        <f t="shared" ca="1" si="2"/>
        <v>#N/A</v>
      </c>
      <c r="AJ39" s="8" t="e">
        <f t="shared" ca="1" si="3"/>
        <v>#N/A</v>
      </c>
    </row>
    <row r="40" spans="12:36">
      <c r="L40" s="42" t="str">
        <f t="shared" ca="1" si="4"/>
        <v/>
      </c>
      <c r="M40" s="110" t="str">
        <f t="shared" ca="1" si="5"/>
        <v/>
      </c>
      <c r="N40" s="110" t="str">
        <f t="shared" ca="1" si="6"/>
        <v/>
      </c>
      <c r="O40" s="110" t="str">
        <f t="shared" ca="1" si="7"/>
        <v/>
      </c>
      <c r="Y40" s="42" t="e">
        <f t="shared" ca="1" si="8"/>
        <v>#N/A</v>
      </c>
      <c r="Z40" s="8" t="e">
        <f ca="1">IF(Y40="","",项目信息!$C$16)</f>
        <v>#N/A</v>
      </c>
      <c r="AA40" s="110" t="e">
        <f t="shared" ca="1" si="12"/>
        <v>#N/A</v>
      </c>
      <c r="AB40" s="110" t="e">
        <f t="shared" ca="1" si="13"/>
        <v>#N/A</v>
      </c>
      <c r="AC40" s="110" t="e">
        <f t="shared" ca="1" si="14"/>
        <v>#N/A</v>
      </c>
      <c r="AD40" s="110" t="str">
        <f t="shared" ca="1" si="9"/>
        <v/>
      </c>
      <c r="AE40" s="110" t="str">
        <f t="shared" ca="1" si="10"/>
        <v/>
      </c>
      <c r="AF40" s="110" t="str">
        <f t="shared" ca="1" si="11"/>
        <v/>
      </c>
      <c r="AG40" s="114" t="e">
        <f t="shared" ca="1" si="0"/>
        <v>#N/A</v>
      </c>
      <c r="AH40" s="114" t="e">
        <f t="shared" ca="1" si="1"/>
        <v>#N/A</v>
      </c>
      <c r="AI40" s="8" t="e">
        <f t="shared" ca="1" si="2"/>
        <v>#N/A</v>
      </c>
      <c r="AJ40" s="8" t="e">
        <f t="shared" ca="1" si="3"/>
        <v>#N/A</v>
      </c>
    </row>
    <row r="41" spans="12:36">
      <c r="L41" s="42" t="str">
        <f t="shared" ca="1" si="4"/>
        <v/>
      </c>
      <c r="M41" s="110" t="str">
        <f t="shared" ca="1" si="5"/>
        <v/>
      </c>
      <c r="N41" s="110" t="str">
        <f t="shared" ca="1" si="6"/>
        <v/>
      </c>
      <c r="O41" s="110" t="str">
        <f t="shared" ca="1" si="7"/>
        <v/>
      </c>
      <c r="Y41" s="42" t="e">
        <f t="shared" ca="1" si="8"/>
        <v>#N/A</v>
      </c>
      <c r="Z41" s="8" t="e">
        <f ca="1">IF(Y41="","",项目信息!$C$16)</f>
        <v>#N/A</v>
      </c>
      <c r="AA41" s="110" t="e">
        <f t="shared" ca="1" si="12"/>
        <v>#N/A</v>
      </c>
      <c r="AB41" s="110" t="e">
        <f t="shared" ca="1" si="13"/>
        <v>#N/A</v>
      </c>
      <c r="AC41" s="110" t="e">
        <f t="shared" ca="1" si="14"/>
        <v>#N/A</v>
      </c>
      <c r="AD41" s="110" t="str">
        <f t="shared" ca="1" si="9"/>
        <v/>
      </c>
      <c r="AE41" s="110" t="str">
        <f t="shared" ca="1" si="10"/>
        <v/>
      </c>
      <c r="AF41" s="110" t="str">
        <f t="shared" ca="1" si="11"/>
        <v/>
      </c>
      <c r="AG41" s="114" t="e">
        <f t="shared" ca="1" si="0"/>
        <v>#N/A</v>
      </c>
      <c r="AH41" s="114" t="e">
        <f t="shared" ca="1" si="1"/>
        <v>#N/A</v>
      </c>
      <c r="AI41" s="8" t="e">
        <f t="shared" ca="1" si="2"/>
        <v>#N/A</v>
      </c>
      <c r="AJ41" s="8" t="e">
        <f t="shared" ca="1" si="3"/>
        <v>#N/A</v>
      </c>
    </row>
    <row r="42" spans="12:36">
      <c r="L42" s="42" t="str">
        <f t="shared" ca="1" si="4"/>
        <v/>
      </c>
      <c r="M42" s="110" t="str">
        <f t="shared" ca="1" si="5"/>
        <v/>
      </c>
      <c r="N42" s="110" t="str">
        <f t="shared" ca="1" si="6"/>
        <v/>
      </c>
      <c r="O42" s="110" t="str">
        <f t="shared" ca="1" si="7"/>
        <v/>
      </c>
      <c r="Y42" s="42" t="e">
        <f t="shared" ca="1" si="8"/>
        <v>#N/A</v>
      </c>
      <c r="Z42" s="8" t="e">
        <f ca="1">IF(Y42="","",项目信息!$C$16)</f>
        <v>#N/A</v>
      </c>
      <c r="AA42" s="110" t="e">
        <f t="shared" ca="1" si="12"/>
        <v>#N/A</v>
      </c>
      <c r="AB42" s="110" t="e">
        <f t="shared" ca="1" si="13"/>
        <v>#N/A</v>
      </c>
      <c r="AC42" s="110" t="e">
        <f t="shared" ca="1" si="14"/>
        <v>#N/A</v>
      </c>
      <c r="AD42" s="110" t="str">
        <f t="shared" ca="1" si="9"/>
        <v/>
      </c>
      <c r="AE42" s="110" t="str">
        <f t="shared" ca="1" si="10"/>
        <v/>
      </c>
      <c r="AF42" s="110" t="str">
        <f t="shared" ca="1" si="11"/>
        <v/>
      </c>
      <c r="AG42" s="114" t="e">
        <f t="shared" ca="1" si="0"/>
        <v>#N/A</v>
      </c>
      <c r="AH42" s="114" t="e">
        <f t="shared" ca="1" si="1"/>
        <v>#N/A</v>
      </c>
      <c r="AI42" s="8" t="e">
        <f t="shared" ca="1" si="2"/>
        <v>#N/A</v>
      </c>
      <c r="AJ42" s="8" t="e">
        <f t="shared" ca="1" si="3"/>
        <v>#N/A</v>
      </c>
    </row>
    <row r="43" spans="12:36">
      <c r="L43" s="42" t="str">
        <f t="shared" ca="1" si="4"/>
        <v/>
      </c>
      <c r="M43" s="110" t="str">
        <f t="shared" ca="1" si="5"/>
        <v/>
      </c>
      <c r="N43" s="110" t="str">
        <f t="shared" ca="1" si="6"/>
        <v/>
      </c>
      <c r="O43" s="110" t="str">
        <f t="shared" ca="1" si="7"/>
        <v/>
      </c>
      <c r="Y43" s="42" t="e">
        <f t="shared" ca="1" si="8"/>
        <v>#N/A</v>
      </c>
      <c r="Z43" s="8" t="e">
        <f ca="1">IF(Y43="","",项目信息!$C$16)</f>
        <v>#N/A</v>
      </c>
      <c r="AA43" s="110" t="e">
        <f t="shared" ca="1" si="12"/>
        <v>#N/A</v>
      </c>
      <c r="AB43" s="110" t="e">
        <f t="shared" ca="1" si="13"/>
        <v>#N/A</v>
      </c>
      <c r="AC43" s="110" t="e">
        <f t="shared" ca="1" si="14"/>
        <v>#N/A</v>
      </c>
      <c r="AD43" s="110" t="str">
        <f t="shared" ca="1" si="9"/>
        <v/>
      </c>
      <c r="AE43" s="110" t="str">
        <f t="shared" ca="1" si="10"/>
        <v/>
      </c>
      <c r="AF43" s="110" t="str">
        <f t="shared" ca="1" si="11"/>
        <v/>
      </c>
      <c r="AG43" s="114" t="e">
        <f t="shared" ca="1" si="0"/>
        <v>#N/A</v>
      </c>
      <c r="AH43" s="114" t="e">
        <f t="shared" ca="1" si="1"/>
        <v>#N/A</v>
      </c>
      <c r="AI43" s="8" t="e">
        <f t="shared" ca="1" si="2"/>
        <v>#N/A</v>
      </c>
      <c r="AJ43" s="8" t="e">
        <f t="shared" ca="1" si="3"/>
        <v>#N/A</v>
      </c>
    </row>
    <row r="44" spans="12:36">
      <c r="L44" s="42" t="str">
        <f t="shared" ca="1" si="4"/>
        <v/>
      </c>
      <c r="M44" s="110" t="str">
        <f t="shared" ca="1" si="5"/>
        <v/>
      </c>
      <c r="N44" s="110" t="str">
        <f t="shared" ca="1" si="6"/>
        <v/>
      </c>
      <c r="O44" s="110" t="str">
        <f t="shared" ca="1" si="7"/>
        <v/>
      </c>
      <c r="Y44" s="42" t="e">
        <f t="shared" ca="1" si="8"/>
        <v>#N/A</v>
      </c>
      <c r="Z44" s="8" t="e">
        <f ca="1">IF(Y44="","",项目信息!$C$16)</f>
        <v>#N/A</v>
      </c>
      <c r="AA44" s="110" t="e">
        <f t="shared" ca="1" si="12"/>
        <v>#N/A</v>
      </c>
      <c r="AB44" s="110" t="e">
        <f t="shared" ca="1" si="13"/>
        <v>#N/A</v>
      </c>
      <c r="AC44" s="110" t="e">
        <f t="shared" ca="1" si="14"/>
        <v>#N/A</v>
      </c>
      <c r="AD44" s="110" t="str">
        <f t="shared" ca="1" si="9"/>
        <v/>
      </c>
      <c r="AE44" s="110" t="str">
        <f t="shared" ca="1" si="10"/>
        <v/>
      </c>
      <c r="AF44" s="110" t="str">
        <f t="shared" ca="1" si="11"/>
        <v/>
      </c>
      <c r="AG44" s="114" t="e">
        <f t="shared" ca="1" si="0"/>
        <v>#N/A</v>
      </c>
      <c r="AH44" s="114" t="e">
        <f t="shared" ca="1" si="1"/>
        <v>#N/A</v>
      </c>
      <c r="AI44" s="8" t="e">
        <f t="shared" ca="1" si="2"/>
        <v>#N/A</v>
      </c>
      <c r="AJ44" s="8" t="e">
        <f t="shared" ca="1" si="3"/>
        <v>#N/A</v>
      </c>
    </row>
    <row r="45" spans="12:36">
      <c r="L45" s="42" t="str">
        <f t="shared" ca="1" si="4"/>
        <v/>
      </c>
      <c r="M45" s="110" t="str">
        <f t="shared" ca="1" si="5"/>
        <v/>
      </c>
      <c r="N45" s="110" t="str">
        <f t="shared" ca="1" si="6"/>
        <v/>
      </c>
      <c r="O45" s="110" t="str">
        <f t="shared" ca="1" si="7"/>
        <v/>
      </c>
      <c r="Y45" s="42" t="e">
        <f t="shared" ca="1" si="8"/>
        <v>#N/A</v>
      </c>
      <c r="Z45" s="8" t="e">
        <f ca="1">IF(Y45="","",项目信息!$C$16)</f>
        <v>#N/A</v>
      </c>
      <c r="AA45" s="110" t="e">
        <f t="shared" ca="1" si="12"/>
        <v>#N/A</v>
      </c>
      <c r="AB45" s="110" t="e">
        <f t="shared" ca="1" si="13"/>
        <v>#N/A</v>
      </c>
      <c r="AC45" s="110" t="e">
        <f t="shared" ca="1" si="14"/>
        <v>#N/A</v>
      </c>
      <c r="AD45" s="110" t="str">
        <f t="shared" ca="1" si="9"/>
        <v/>
      </c>
      <c r="AE45" s="110" t="str">
        <f t="shared" ca="1" si="10"/>
        <v/>
      </c>
      <c r="AF45" s="110" t="str">
        <f t="shared" ca="1" si="11"/>
        <v/>
      </c>
      <c r="AG45" s="114" t="e">
        <f t="shared" ca="1" si="0"/>
        <v>#N/A</v>
      </c>
      <c r="AH45" s="114" t="e">
        <f t="shared" ca="1" si="1"/>
        <v>#N/A</v>
      </c>
      <c r="AI45" s="8" t="e">
        <f t="shared" ca="1" si="2"/>
        <v>#N/A</v>
      </c>
      <c r="AJ45" s="8" t="e">
        <f t="shared" ca="1" si="3"/>
        <v>#N/A</v>
      </c>
    </row>
    <row r="46" spans="12:36">
      <c r="L46" s="42" t="str">
        <f t="shared" ca="1" si="4"/>
        <v/>
      </c>
      <c r="M46" s="110" t="str">
        <f t="shared" ca="1" si="5"/>
        <v/>
      </c>
      <c r="N46" s="110" t="str">
        <f t="shared" ca="1" si="6"/>
        <v/>
      </c>
      <c r="O46" s="110" t="str">
        <f t="shared" ca="1" si="7"/>
        <v/>
      </c>
      <c r="Y46" s="42" t="e">
        <f t="shared" ca="1" si="8"/>
        <v>#N/A</v>
      </c>
      <c r="Z46" s="8" t="e">
        <f ca="1">IF(Y46="","",项目信息!$C$16)</f>
        <v>#N/A</v>
      </c>
      <c r="AA46" s="110" t="e">
        <f t="shared" ca="1" si="12"/>
        <v>#N/A</v>
      </c>
      <c r="AB46" s="110" t="e">
        <f t="shared" ca="1" si="13"/>
        <v>#N/A</v>
      </c>
      <c r="AC46" s="110" t="e">
        <f t="shared" ca="1" si="14"/>
        <v>#N/A</v>
      </c>
      <c r="AD46" s="110" t="str">
        <f t="shared" ca="1" si="9"/>
        <v/>
      </c>
      <c r="AE46" s="110" t="str">
        <f t="shared" ca="1" si="10"/>
        <v/>
      </c>
      <c r="AF46" s="110" t="str">
        <f t="shared" ca="1" si="11"/>
        <v/>
      </c>
      <c r="AG46" s="114" t="e">
        <f t="shared" ca="1" si="0"/>
        <v>#N/A</v>
      </c>
      <c r="AH46" s="114" t="e">
        <f t="shared" ca="1" si="1"/>
        <v>#N/A</v>
      </c>
      <c r="AI46" s="8" t="e">
        <f t="shared" ca="1" si="2"/>
        <v>#N/A</v>
      </c>
      <c r="AJ46" s="8" t="e">
        <f t="shared" ca="1" si="3"/>
        <v>#N/A</v>
      </c>
    </row>
    <row r="47" spans="12:36">
      <c r="L47" s="42" t="str">
        <f t="shared" ca="1" si="4"/>
        <v/>
      </c>
      <c r="M47" s="110" t="str">
        <f t="shared" ca="1" si="5"/>
        <v/>
      </c>
      <c r="N47" s="110" t="str">
        <f t="shared" ca="1" si="6"/>
        <v/>
      </c>
      <c r="O47" s="110" t="str">
        <f t="shared" ca="1" si="7"/>
        <v/>
      </c>
      <c r="Y47" s="42" t="e">
        <f t="shared" ca="1" si="8"/>
        <v>#N/A</v>
      </c>
      <c r="Z47" s="8" t="e">
        <f ca="1">IF(Y47="","",项目信息!$C$16)</f>
        <v>#N/A</v>
      </c>
      <c r="AA47" s="110" t="e">
        <f t="shared" ca="1" si="12"/>
        <v>#N/A</v>
      </c>
      <c r="AB47" s="110" t="e">
        <f t="shared" ca="1" si="13"/>
        <v>#N/A</v>
      </c>
      <c r="AC47" s="110" t="e">
        <f t="shared" ca="1" si="14"/>
        <v>#N/A</v>
      </c>
      <c r="AD47" s="110" t="str">
        <f t="shared" ca="1" si="9"/>
        <v/>
      </c>
      <c r="AE47" s="110" t="str">
        <f t="shared" ca="1" si="10"/>
        <v/>
      </c>
      <c r="AF47" s="110" t="str">
        <f t="shared" ca="1" si="11"/>
        <v/>
      </c>
      <c r="AG47" s="114" t="e">
        <f t="shared" ca="1" si="0"/>
        <v>#N/A</v>
      </c>
      <c r="AH47" s="114" t="e">
        <f t="shared" ca="1" si="1"/>
        <v>#N/A</v>
      </c>
      <c r="AI47" s="8" t="e">
        <f t="shared" ca="1" si="2"/>
        <v>#N/A</v>
      </c>
      <c r="AJ47" s="8" t="e">
        <f t="shared" ca="1" si="3"/>
        <v>#N/A</v>
      </c>
    </row>
    <row r="48" spans="12:36">
      <c r="L48" s="42" t="str">
        <f t="shared" ca="1" si="4"/>
        <v/>
      </c>
      <c r="M48" s="110" t="str">
        <f t="shared" ca="1" si="5"/>
        <v/>
      </c>
      <c r="N48" s="110" t="str">
        <f t="shared" ca="1" si="6"/>
        <v/>
      </c>
      <c r="O48" s="110" t="str">
        <f t="shared" ca="1" si="7"/>
        <v/>
      </c>
      <c r="Y48" s="42" t="e">
        <f t="shared" ca="1" si="8"/>
        <v>#N/A</v>
      </c>
      <c r="Z48" s="8" t="e">
        <f ca="1">IF(Y48="","",项目信息!$C$16)</f>
        <v>#N/A</v>
      </c>
      <c r="AA48" s="110" t="e">
        <f t="shared" ca="1" si="12"/>
        <v>#N/A</v>
      </c>
      <c r="AB48" s="110" t="e">
        <f t="shared" ca="1" si="13"/>
        <v>#N/A</v>
      </c>
      <c r="AC48" s="110" t="e">
        <f t="shared" ca="1" si="14"/>
        <v>#N/A</v>
      </c>
      <c r="AD48" s="110" t="str">
        <f t="shared" ca="1" si="9"/>
        <v/>
      </c>
      <c r="AE48" s="110" t="str">
        <f t="shared" ca="1" si="10"/>
        <v/>
      </c>
      <c r="AF48" s="110" t="str">
        <f t="shared" ca="1" si="11"/>
        <v/>
      </c>
      <c r="AG48" s="114" t="e">
        <f t="shared" ca="1" si="0"/>
        <v>#N/A</v>
      </c>
      <c r="AH48" s="114" t="e">
        <f t="shared" ca="1" si="1"/>
        <v>#N/A</v>
      </c>
      <c r="AI48" s="8" t="e">
        <f t="shared" ca="1" si="2"/>
        <v>#N/A</v>
      </c>
      <c r="AJ48" s="8" t="e">
        <f t="shared" ca="1" si="3"/>
        <v>#N/A</v>
      </c>
    </row>
    <row r="49" spans="12:36">
      <c r="L49" s="42" t="str">
        <f t="shared" ca="1" si="4"/>
        <v/>
      </c>
      <c r="M49" s="110" t="str">
        <f t="shared" ca="1" si="5"/>
        <v/>
      </c>
      <c r="N49" s="110" t="str">
        <f t="shared" ca="1" si="6"/>
        <v/>
      </c>
      <c r="O49" s="110" t="str">
        <f t="shared" ca="1" si="7"/>
        <v/>
      </c>
      <c r="Y49" s="42" t="e">
        <f t="shared" ca="1" si="8"/>
        <v>#N/A</v>
      </c>
      <c r="Z49" s="8" t="e">
        <f ca="1">IF(Y49="","",项目信息!$C$16)</f>
        <v>#N/A</v>
      </c>
      <c r="AA49" s="110" t="e">
        <f t="shared" ca="1" si="12"/>
        <v>#N/A</v>
      </c>
      <c r="AB49" s="110" t="e">
        <f t="shared" ca="1" si="13"/>
        <v>#N/A</v>
      </c>
      <c r="AC49" s="110" t="e">
        <f t="shared" ca="1" si="14"/>
        <v>#N/A</v>
      </c>
      <c r="AD49" s="110" t="str">
        <f t="shared" ca="1" si="9"/>
        <v/>
      </c>
      <c r="AE49" s="110" t="str">
        <f t="shared" ca="1" si="10"/>
        <v/>
      </c>
      <c r="AF49" s="110" t="str">
        <f t="shared" ca="1" si="11"/>
        <v/>
      </c>
      <c r="AG49" s="114" t="e">
        <f t="shared" ca="1" si="0"/>
        <v>#N/A</v>
      </c>
      <c r="AH49" s="114" t="e">
        <f t="shared" ca="1" si="1"/>
        <v>#N/A</v>
      </c>
      <c r="AI49" s="8" t="e">
        <f t="shared" ca="1" si="2"/>
        <v>#N/A</v>
      </c>
      <c r="AJ49" s="8" t="e">
        <f t="shared" ca="1" si="3"/>
        <v>#N/A</v>
      </c>
    </row>
    <row r="50" spans="12:36">
      <c r="L50" s="42" t="str">
        <f t="shared" ca="1" si="4"/>
        <v/>
      </c>
      <c r="M50" s="110" t="str">
        <f t="shared" ca="1" si="5"/>
        <v/>
      </c>
      <c r="N50" s="110" t="str">
        <f t="shared" ca="1" si="6"/>
        <v/>
      </c>
      <c r="O50" s="110" t="str">
        <f t="shared" ca="1" si="7"/>
        <v/>
      </c>
      <c r="Y50" s="42" t="e">
        <f t="shared" ca="1" si="8"/>
        <v>#N/A</v>
      </c>
      <c r="Z50" s="8" t="e">
        <f ca="1">IF(Y50="","",项目信息!$C$16)</f>
        <v>#N/A</v>
      </c>
      <c r="AA50" s="110" t="e">
        <f t="shared" ca="1" si="12"/>
        <v>#N/A</v>
      </c>
      <c r="AB50" s="110" t="e">
        <f t="shared" ca="1" si="13"/>
        <v>#N/A</v>
      </c>
      <c r="AC50" s="110" t="e">
        <f t="shared" ca="1" si="14"/>
        <v>#N/A</v>
      </c>
      <c r="AD50" s="110" t="str">
        <f t="shared" ca="1" si="9"/>
        <v/>
      </c>
      <c r="AE50" s="110" t="str">
        <f t="shared" ca="1" si="10"/>
        <v/>
      </c>
      <c r="AF50" s="110" t="str">
        <f t="shared" ca="1" si="11"/>
        <v/>
      </c>
      <c r="AG50" s="114" t="e">
        <f t="shared" ca="1" si="0"/>
        <v>#N/A</v>
      </c>
      <c r="AH50" s="114" t="e">
        <f t="shared" ca="1" si="1"/>
        <v>#N/A</v>
      </c>
      <c r="AI50" s="8" t="e">
        <f t="shared" ca="1" si="2"/>
        <v>#N/A</v>
      </c>
      <c r="AJ50" s="8" t="e">
        <f t="shared" ca="1" si="3"/>
        <v>#N/A</v>
      </c>
    </row>
    <row r="51" spans="12:36">
      <c r="L51" s="42" t="str">
        <f t="shared" ca="1" si="4"/>
        <v/>
      </c>
      <c r="M51" s="110" t="str">
        <f t="shared" ca="1" si="5"/>
        <v/>
      </c>
      <c r="N51" s="110" t="str">
        <f t="shared" ca="1" si="6"/>
        <v/>
      </c>
      <c r="O51" s="110" t="str">
        <f t="shared" ca="1" si="7"/>
        <v/>
      </c>
      <c r="Y51" s="42" t="e">
        <f t="shared" ca="1" si="8"/>
        <v>#N/A</v>
      </c>
      <c r="Z51" s="8" t="e">
        <f ca="1">IF(Y51="","",项目信息!$C$16)</f>
        <v>#N/A</v>
      </c>
      <c r="AA51" s="110" t="e">
        <f t="shared" ca="1" si="12"/>
        <v>#N/A</v>
      </c>
      <c r="AB51" s="110" t="e">
        <f t="shared" ca="1" si="13"/>
        <v>#N/A</v>
      </c>
      <c r="AC51" s="110" t="e">
        <f t="shared" ca="1" si="14"/>
        <v>#N/A</v>
      </c>
      <c r="AD51" s="110" t="str">
        <f t="shared" ca="1" si="9"/>
        <v/>
      </c>
      <c r="AE51" s="110" t="str">
        <f t="shared" ca="1" si="10"/>
        <v/>
      </c>
      <c r="AF51" s="110" t="str">
        <f t="shared" ca="1" si="11"/>
        <v/>
      </c>
      <c r="AG51" s="114" t="e">
        <f t="shared" ca="1" si="0"/>
        <v>#N/A</v>
      </c>
      <c r="AH51" s="114" t="e">
        <f t="shared" ca="1" si="1"/>
        <v>#N/A</v>
      </c>
      <c r="AI51" s="8" t="e">
        <f t="shared" ca="1" si="2"/>
        <v>#N/A</v>
      </c>
      <c r="AJ51" s="8" t="e">
        <f t="shared" ca="1" si="3"/>
        <v>#N/A</v>
      </c>
    </row>
    <row r="52" spans="12:36">
      <c r="L52" s="42" t="str">
        <f t="shared" ca="1" si="4"/>
        <v/>
      </c>
      <c r="M52" s="110" t="str">
        <f t="shared" ca="1" si="5"/>
        <v/>
      </c>
      <c r="N52" s="110" t="str">
        <f t="shared" ca="1" si="6"/>
        <v/>
      </c>
      <c r="O52" s="110" t="str">
        <f t="shared" ca="1" si="7"/>
        <v/>
      </c>
      <c r="Y52" s="42" t="e">
        <f t="shared" ca="1" si="8"/>
        <v>#N/A</v>
      </c>
      <c r="Z52" s="8" t="e">
        <f ca="1">IF(Y52="","",项目信息!$C$16)</f>
        <v>#N/A</v>
      </c>
      <c r="AA52" s="110" t="e">
        <f t="shared" ca="1" si="12"/>
        <v>#N/A</v>
      </c>
      <c r="AB52" s="110" t="e">
        <f t="shared" ca="1" si="13"/>
        <v>#N/A</v>
      </c>
      <c r="AC52" s="110" t="e">
        <f t="shared" ca="1" si="14"/>
        <v>#N/A</v>
      </c>
      <c r="AD52" s="110" t="str">
        <f t="shared" ca="1" si="9"/>
        <v/>
      </c>
      <c r="AE52" s="110" t="str">
        <f t="shared" ca="1" si="10"/>
        <v/>
      </c>
      <c r="AF52" s="110" t="str">
        <f t="shared" ca="1" si="11"/>
        <v/>
      </c>
      <c r="AG52" s="114" t="e">
        <f t="shared" ca="1" si="0"/>
        <v>#N/A</v>
      </c>
      <c r="AH52" s="114" t="e">
        <f t="shared" ca="1" si="1"/>
        <v>#N/A</v>
      </c>
      <c r="AI52" s="8" t="e">
        <f t="shared" ca="1" si="2"/>
        <v>#N/A</v>
      </c>
      <c r="AJ52" s="8" t="e">
        <f t="shared" ca="1" si="3"/>
        <v>#N/A</v>
      </c>
    </row>
    <row r="53" spans="12:36">
      <c r="L53" s="42" t="str">
        <f t="shared" ca="1" si="4"/>
        <v/>
      </c>
      <c r="M53" s="110" t="str">
        <f t="shared" ca="1" si="5"/>
        <v/>
      </c>
      <c r="N53" s="110" t="str">
        <f t="shared" ca="1" si="6"/>
        <v/>
      </c>
      <c r="O53" s="110" t="str">
        <f t="shared" ca="1" si="7"/>
        <v/>
      </c>
      <c r="Y53" s="42" t="e">
        <f t="shared" ca="1" si="8"/>
        <v>#N/A</v>
      </c>
      <c r="Z53" s="8" t="e">
        <f ca="1">IF(Y53="","",项目信息!$C$16)</f>
        <v>#N/A</v>
      </c>
      <c r="AA53" s="110" t="e">
        <f t="shared" ca="1" si="12"/>
        <v>#N/A</v>
      </c>
      <c r="AB53" s="110" t="e">
        <f t="shared" ca="1" si="13"/>
        <v>#N/A</v>
      </c>
      <c r="AC53" s="110" t="e">
        <f t="shared" ca="1" si="14"/>
        <v>#N/A</v>
      </c>
      <c r="AD53" s="110" t="str">
        <f t="shared" ca="1" si="9"/>
        <v/>
      </c>
      <c r="AE53" s="110" t="str">
        <f t="shared" ca="1" si="10"/>
        <v/>
      </c>
      <c r="AF53" s="110" t="str">
        <f t="shared" ca="1" si="11"/>
        <v/>
      </c>
      <c r="AG53" s="114" t="e">
        <f t="shared" ca="1" si="0"/>
        <v>#N/A</v>
      </c>
      <c r="AH53" s="114" t="e">
        <f t="shared" ca="1" si="1"/>
        <v>#N/A</v>
      </c>
      <c r="AI53" s="8" t="e">
        <f t="shared" ca="1" si="2"/>
        <v>#N/A</v>
      </c>
      <c r="AJ53" s="8" t="e">
        <f t="shared" ca="1" si="3"/>
        <v>#N/A</v>
      </c>
    </row>
    <row r="54" spans="12:36">
      <c r="L54" s="42" t="str">
        <f t="shared" ca="1" si="4"/>
        <v/>
      </c>
      <c r="M54" s="110" t="str">
        <f t="shared" ca="1" si="5"/>
        <v/>
      </c>
      <c r="N54" s="110" t="str">
        <f t="shared" ca="1" si="6"/>
        <v/>
      </c>
      <c r="O54" s="110" t="str">
        <f t="shared" ca="1" si="7"/>
        <v/>
      </c>
      <c r="Y54" s="42" t="e">
        <f t="shared" ca="1" si="8"/>
        <v>#N/A</v>
      </c>
      <c r="Z54" s="8" t="e">
        <f ca="1">IF(Y54="","",项目信息!$C$16)</f>
        <v>#N/A</v>
      </c>
      <c r="AA54" s="110" t="e">
        <f t="shared" ca="1" si="12"/>
        <v>#N/A</v>
      </c>
      <c r="AB54" s="110" t="e">
        <f t="shared" ca="1" si="13"/>
        <v>#N/A</v>
      </c>
      <c r="AC54" s="110" t="e">
        <f t="shared" ca="1" si="14"/>
        <v>#N/A</v>
      </c>
      <c r="AD54" s="110" t="str">
        <f t="shared" ca="1" si="9"/>
        <v/>
      </c>
      <c r="AE54" s="110" t="str">
        <f t="shared" ca="1" si="10"/>
        <v/>
      </c>
      <c r="AF54" s="110" t="str">
        <f t="shared" ca="1" si="11"/>
        <v/>
      </c>
      <c r="AG54" s="114" t="e">
        <f t="shared" ca="1" si="0"/>
        <v>#N/A</v>
      </c>
      <c r="AH54" s="114" t="e">
        <f t="shared" ca="1" si="1"/>
        <v>#N/A</v>
      </c>
      <c r="AI54" s="8" t="e">
        <f t="shared" ca="1" si="2"/>
        <v>#N/A</v>
      </c>
      <c r="AJ54" s="8" t="e">
        <f t="shared" ca="1" si="3"/>
        <v>#N/A</v>
      </c>
    </row>
    <row r="55" spans="12:36">
      <c r="L55" s="42" t="str">
        <f t="shared" ca="1" si="4"/>
        <v/>
      </c>
      <c r="M55" s="110" t="str">
        <f t="shared" ca="1" si="5"/>
        <v/>
      </c>
      <c r="N55" s="110" t="str">
        <f t="shared" ca="1" si="6"/>
        <v/>
      </c>
      <c r="O55" s="110" t="str">
        <f t="shared" ca="1" si="7"/>
        <v/>
      </c>
      <c r="Y55" s="42" t="e">
        <f t="shared" ca="1" si="8"/>
        <v>#N/A</v>
      </c>
      <c r="Z55" s="8" t="e">
        <f ca="1">IF(Y55="","",项目信息!$C$16)</f>
        <v>#N/A</v>
      </c>
      <c r="AA55" s="110" t="e">
        <f t="shared" ca="1" si="12"/>
        <v>#N/A</v>
      </c>
      <c r="AB55" s="110" t="e">
        <f t="shared" ca="1" si="13"/>
        <v>#N/A</v>
      </c>
      <c r="AC55" s="110" t="e">
        <f t="shared" ca="1" si="14"/>
        <v>#N/A</v>
      </c>
      <c r="AD55" s="110" t="str">
        <f t="shared" ca="1" si="9"/>
        <v/>
      </c>
      <c r="AE55" s="110" t="str">
        <f t="shared" ca="1" si="10"/>
        <v/>
      </c>
      <c r="AF55" s="110" t="str">
        <f t="shared" ca="1" si="11"/>
        <v/>
      </c>
      <c r="AG55" s="114" t="e">
        <f t="shared" ca="1" si="0"/>
        <v>#N/A</v>
      </c>
      <c r="AH55" s="114" t="e">
        <f t="shared" ca="1" si="1"/>
        <v>#N/A</v>
      </c>
      <c r="AI55" s="8" t="e">
        <f t="shared" ca="1" si="2"/>
        <v>#N/A</v>
      </c>
      <c r="AJ55" s="8" t="e">
        <f t="shared" ca="1" si="3"/>
        <v>#N/A</v>
      </c>
    </row>
    <row r="56" spans="12:36">
      <c r="L56" s="42" t="str">
        <f t="shared" ca="1" si="4"/>
        <v/>
      </c>
      <c r="M56" s="110" t="str">
        <f t="shared" ca="1" si="5"/>
        <v/>
      </c>
      <c r="N56" s="110" t="str">
        <f t="shared" ca="1" si="6"/>
        <v/>
      </c>
      <c r="O56" s="110" t="str">
        <f t="shared" ca="1" si="7"/>
        <v/>
      </c>
      <c r="Y56" s="42" t="e">
        <f t="shared" ca="1" si="8"/>
        <v>#N/A</v>
      </c>
      <c r="Z56" s="8" t="e">
        <f ca="1">IF(Y56="","",项目信息!$C$16)</f>
        <v>#N/A</v>
      </c>
      <c r="AA56" s="110" t="e">
        <f t="shared" ca="1" si="12"/>
        <v>#N/A</v>
      </c>
      <c r="AB56" s="110" t="e">
        <f t="shared" ca="1" si="13"/>
        <v>#N/A</v>
      </c>
      <c r="AC56" s="110" t="e">
        <f t="shared" ca="1" si="14"/>
        <v>#N/A</v>
      </c>
      <c r="AD56" s="110" t="str">
        <f t="shared" ca="1" si="9"/>
        <v/>
      </c>
      <c r="AE56" s="110" t="str">
        <f t="shared" ca="1" si="10"/>
        <v/>
      </c>
      <c r="AF56" s="110" t="str">
        <f t="shared" ca="1" si="11"/>
        <v/>
      </c>
      <c r="AG56" s="114" t="e">
        <f t="shared" ca="1" si="0"/>
        <v>#N/A</v>
      </c>
      <c r="AH56" s="114" t="e">
        <f t="shared" ca="1" si="1"/>
        <v>#N/A</v>
      </c>
      <c r="AI56" s="8" t="e">
        <f t="shared" ca="1" si="2"/>
        <v>#N/A</v>
      </c>
      <c r="AJ56" s="8" t="e">
        <f t="shared" ca="1" si="3"/>
        <v>#N/A</v>
      </c>
    </row>
    <row r="57" spans="12:36">
      <c r="L57" s="42" t="str">
        <f t="shared" ca="1" si="4"/>
        <v/>
      </c>
      <c r="M57" s="110" t="str">
        <f t="shared" ca="1" si="5"/>
        <v/>
      </c>
      <c r="N57" s="110" t="str">
        <f t="shared" ca="1" si="6"/>
        <v/>
      </c>
      <c r="O57" s="110" t="str">
        <f t="shared" ca="1" si="7"/>
        <v/>
      </c>
      <c r="Y57" s="42" t="e">
        <f t="shared" ca="1" si="8"/>
        <v>#N/A</v>
      </c>
      <c r="Z57" s="8" t="e">
        <f ca="1">IF(Y57="","",项目信息!$C$16)</f>
        <v>#N/A</v>
      </c>
      <c r="AA57" s="110" t="e">
        <f t="shared" ca="1" si="12"/>
        <v>#N/A</v>
      </c>
      <c r="AB57" s="110" t="e">
        <f t="shared" ca="1" si="13"/>
        <v>#N/A</v>
      </c>
      <c r="AC57" s="110" t="e">
        <f t="shared" ca="1" si="14"/>
        <v>#N/A</v>
      </c>
      <c r="AD57" s="110" t="str">
        <f t="shared" ca="1" si="9"/>
        <v/>
      </c>
      <c r="AE57" s="110" t="str">
        <f t="shared" ca="1" si="10"/>
        <v/>
      </c>
      <c r="AF57" s="110" t="str">
        <f t="shared" ca="1" si="11"/>
        <v/>
      </c>
      <c r="AG57" s="114" t="e">
        <f t="shared" ca="1" si="0"/>
        <v>#N/A</v>
      </c>
      <c r="AH57" s="114" t="e">
        <f t="shared" ca="1" si="1"/>
        <v>#N/A</v>
      </c>
      <c r="AI57" s="8" t="e">
        <f t="shared" ca="1" si="2"/>
        <v>#N/A</v>
      </c>
      <c r="AJ57" s="8" t="e">
        <f t="shared" ca="1" si="3"/>
        <v>#N/A</v>
      </c>
    </row>
    <row r="58" spans="12:36">
      <c r="L58" s="42" t="str">
        <f t="shared" ca="1" si="4"/>
        <v/>
      </c>
      <c r="M58" s="110" t="str">
        <f t="shared" ca="1" si="5"/>
        <v/>
      </c>
      <c r="N58" s="110" t="str">
        <f t="shared" ca="1" si="6"/>
        <v/>
      </c>
      <c r="O58" s="110" t="str">
        <f t="shared" ca="1" si="7"/>
        <v/>
      </c>
      <c r="Y58" s="42" t="e">
        <f t="shared" ca="1" si="8"/>
        <v>#N/A</v>
      </c>
      <c r="Z58" s="8" t="e">
        <f ca="1">IF(Y58="","",项目信息!$C$16)</f>
        <v>#N/A</v>
      </c>
      <c r="AA58" s="110" t="e">
        <f t="shared" ca="1" si="12"/>
        <v>#N/A</v>
      </c>
      <c r="AB58" s="110" t="e">
        <f t="shared" ca="1" si="13"/>
        <v>#N/A</v>
      </c>
      <c r="AC58" s="110" t="e">
        <f t="shared" ca="1" si="14"/>
        <v>#N/A</v>
      </c>
      <c r="AD58" s="110" t="str">
        <f t="shared" ca="1" si="9"/>
        <v/>
      </c>
      <c r="AE58" s="110" t="str">
        <f t="shared" ca="1" si="10"/>
        <v/>
      </c>
      <c r="AF58" s="110" t="str">
        <f t="shared" ca="1" si="11"/>
        <v/>
      </c>
      <c r="AG58" s="114" t="e">
        <f t="shared" ca="1" si="0"/>
        <v>#N/A</v>
      </c>
      <c r="AH58" s="114" t="e">
        <f t="shared" ca="1" si="1"/>
        <v>#N/A</v>
      </c>
      <c r="AI58" s="8" t="e">
        <f t="shared" ca="1" si="2"/>
        <v>#N/A</v>
      </c>
      <c r="AJ58" s="8" t="e">
        <f t="shared" ca="1" si="3"/>
        <v>#N/A</v>
      </c>
    </row>
    <row r="59" spans="12:36">
      <c r="L59" s="42" t="str">
        <f t="shared" ca="1" si="4"/>
        <v/>
      </c>
      <c r="M59" s="110" t="str">
        <f t="shared" ca="1" si="5"/>
        <v/>
      </c>
      <c r="N59" s="110" t="str">
        <f t="shared" ca="1" si="6"/>
        <v/>
      </c>
      <c r="O59" s="110" t="str">
        <f t="shared" ca="1" si="7"/>
        <v/>
      </c>
      <c r="Y59" s="42" t="e">
        <f t="shared" ca="1" si="8"/>
        <v>#N/A</v>
      </c>
      <c r="Z59" s="8" t="e">
        <f ca="1">IF(Y59="","",项目信息!$C$16)</f>
        <v>#N/A</v>
      </c>
      <c r="AA59" s="110" t="e">
        <f t="shared" ca="1" si="12"/>
        <v>#N/A</v>
      </c>
      <c r="AB59" s="110" t="e">
        <f t="shared" ca="1" si="13"/>
        <v>#N/A</v>
      </c>
      <c r="AC59" s="110" t="e">
        <f t="shared" ca="1" si="14"/>
        <v>#N/A</v>
      </c>
      <c r="AD59" s="110" t="str">
        <f t="shared" ca="1" si="9"/>
        <v/>
      </c>
      <c r="AE59" s="110" t="str">
        <f t="shared" ca="1" si="10"/>
        <v/>
      </c>
      <c r="AF59" s="110" t="str">
        <f t="shared" ca="1" si="11"/>
        <v/>
      </c>
      <c r="AG59" s="114" t="e">
        <f t="shared" ca="1" si="0"/>
        <v>#N/A</v>
      </c>
      <c r="AH59" s="114" t="e">
        <f t="shared" ca="1" si="1"/>
        <v>#N/A</v>
      </c>
      <c r="AI59" s="8" t="e">
        <f t="shared" ca="1" si="2"/>
        <v>#N/A</v>
      </c>
      <c r="AJ59" s="8" t="e">
        <f t="shared" ca="1" si="3"/>
        <v>#N/A</v>
      </c>
    </row>
    <row r="60" spans="12:36">
      <c r="L60" s="42" t="str">
        <f t="shared" ca="1" si="4"/>
        <v/>
      </c>
      <c r="M60" s="110" t="str">
        <f t="shared" ca="1" si="5"/>
        <v/>
      </c>
      <c r="N60" s="110" t="str">
        <f t="shared" ca="1" si="6"/>
        <v/>
      </c>
      <c r="O60" s="110" t="str">
        <f t="shared" ca="1" si="7"/>
        <v/>
      </c>
      <c r="Y60" s="42" t="e">
        <f t="shared" ca="1" si="8"/>
        <v>#N/A</v>
      </c>
      <c r="Z60" s="8" t="e">
        <f ca="1">IF(Y60="","",项目信息!$C$16)</f>
        <v>#N/A</v>
      </c>
      <c r="AA60" s="110" t="e">
        <f t="shared" ca="1" si="12"/>
        <v>#N/A</v>
      </c>
      <c r="AB60" s="110" t="e">
        <f t="shared" ca="1" si="13"/>
        <v>#N/A</v>
      </c>
      <c r="AC60" s="110" t="e">
        <f t="shared" ca="1" si="14"/>
        <v>#N/A</v>
      </c>
      <c r="AD60" s="110" t="str">
        <f t="shared" ca="1" si="9"/>
        <v/>
      </c>
      <c r="AE60" s="110" t="str">
        <f t="shared" ca="1" si="10"/>
        <v/>
      </c>
      <c r="AF60" s="110" t="str">
        <f t="shared" ca="1" si="11"/>
        <v/>
      </c>
      <c r="AG60" s="114" t="e">
        <f t="shared" ca="1" si="0"/>
        <v>#N/A</v>
      </c>
      <c r="AH60" s="114" t="e">
        <f t="shared" ca="1" si="1"/>
        <v>#N/A</v>
      </c>
      <c r="AI60" s="8" t="e">
        <f t="shared" ca="1" si="2"/>
        <v>#N/A</v>
      </c>
      <c r="AJ60" s="8" t="e">
        <f t="shared" ca="1" si="3"/>
        <v>#N/A</v>
      </c>
    </row>
    <row r="61" spans="12:36">
      <c r="L61" s="42" t="str">
        <f t="shared" ca="1" si="4"/>
        <v/>
      </c>
      <c r="M61" s="110" t="str">
        <f t="shared" ca="1" si="5"/>
        <v/>
      </c>
      <c r="N61" s="110" t="str">
        <f t="shared" ca="1" si="6"/>
        <v/>
      </c>
      <c r="O61" s="110" t="str">
        <f t="shared" ca="1" si="7"/>
        <v/>
      </c>
      <c r="Y61" s="42" t="e">
        <f t="shared" ca="1" si="8"/>
        <v>#N/A</v>
      </c>
      <c r="Z61" s="8" t="e">
        <f ca="1">IF(Y61="","",项目信息!$C$16)</f>
        <v>#N/A</v>
      </c>
      <c r="AA61" s="110" t="e">
        <f t="shared" ca="1" si="12"/>
        <v>#N/A</v>
      </c>
      <c r="AB61" s="110" t="e">
        <f t="shared" ca="1" si="13"/>
        <v>#N/A</v>
      </c>
      <c r="AC61" s="110" t="e">
        <f t="shared" ca="1" si="14"/>
        <v>#N/A</v>
      </c>
      <c r="AD61" s="110" t="str">
        <f t="shared" ca="1" si="9"/>
        <v/>
      </c>
      <c r="AE61" s="110" t="str">
        <f t="shared" ca="1" si="10"/>
        <v/>
      </c>
      <c r="AF61" s="110" t="str">
        <f t="shared" ca="1" si="11"/>
        <v/>
      </c>
      <c r="AG61" s="114" t="e">
        <f t="shared" ca="1" si="0"/>
        <v>#N/A</v>
      </c>
      <c r="AH61" s="114" t="e">
        <f t="shared" ca="1" si="1"/>
        <v>#N/A</v>
      </c>
      <c r="AI61" s="8" t="e">
        <f t="shared" ca="1" si="2"/>
        <v>#N/A</v>
      </c>
      <c r="AJ61" s="8" t="e">
        <f t="shared" ca="1" si="3"/>
        <v>#N/A</v>
      </c>
    </row>
    <row r="62" spans="12:36">
      <c r="L62" s="42" t="str">
        <f t="shared" ca="1" si="4"/>
        <v/>
      </c>
      <c r="M62" s="110" t="str">
        <f t="shared" ca="1" si="5"/>
        <v/>
      </c>
      <c r="N62" s="110" t="str">
        <f t="shared" ca="1" si="6"/>
        <v/>
      </c>
      <c r="O62" s="110" t="str">
        <f t="shared" ca="1" si="7"/>
        <v/>
      </c>
      <c r="Y62" s="42" t="e">
        <f t="shared" ca="1" si="8"/>
        <v>#N/A</v>
      </c>
      <c r="Z62" s="8" t="e">
        <f ca="1">IF(Y62="","",项目信息!$C$16)</f>
        <v>#N/A</v>
      </c>
      <c r="AA62" s="110" t="e">
        <f t="shared" ca="1" si="12"/>
        <v>#N/A</v>
      </c>
      <c r="AB62" s="110" t="e">
        <f t="shared" ca="1" si="13"/>
        <v>#N/A</v>
      </c>
      <c r="AC62" s="110" t="e">
        <f t="shared" ca="1" si="14"/>
        <v>#N/A</v>
      </c>
      <c r="AD62" s="110" t="str">
        <f t="shared" ca="1" si="9"/>
        <v/>
      </c>
      <c r="AE62" s="110" t="str">
        <f t="shared" ca="1" si="10"/>
        <v/>
      </c>
      <c r="AF62" s="110" t="str">
        <f t="shared" ca="1" si="11"/>
        <v/>
      </c>
      <c r="AG62" s="114" t="e">
        <f t="shared" ca="1" si="0"/>
        <v>#N/A</v>
      </c>
      <c r="AH62" s="114" t="e">
        <f t="shared" ca="1" si="1"/>
        <v>#N/A</v>
      </c>
      <c r="AI62" s="8" t="e">
        <f t="shared" ca="1" si="2"/>
        <v>#N/A</v>
      </c>
      <c r="AJ62" s="8" t="e">
        <f t="shared" ca="1" si="3"/>
        <v>#N/A</v>
      </c>
    </row>
    <row r="63" spans="12:36">
      <c r="L63" s="42" t="str">
        <f t="shared" ca="1" si="4"/>
        <v/>
      </c>
      <c r="M63" s="110" t="str">
        <f t="shared" ca="1" si="5"/>
        <v/>
      </c>
      <c r="N63" s="110" t="str">
        <f t="shared" ca="1" si="6"/>
        <v/>
      </c>
      <c r="O63" s="110" t="str">
        <f t="shared" ca="1" si="7"/>
        <v/>
      </c>
      <c r="Y63" s="42" t="e">
        <f t="shared" ca="1" si="8"/>
        <v>#N/A</v>
      </c>
      <c r="Z63" s="8" t="e">
        <f ca="1">IF(Y63="","",项目信息!$C$16)</f>
        <v>#N/A</v>
      </c>
      <c r="AA63" s="110" t="e">
        <f t="shared" ca="1" si="12"/>
        <v>#N/A</v>
      </c>
      <c r="AB63" s="110" t="e">
        <f t="shared" ca="1" si="13"/>
        <v>#N/A</v>
      </c>
      <c r="AC63" s="110" t="e">
        <f t="shared" ca="1" si="14"/>
        <v>#N/A</v>
      </c>
      <c r="AD63" s="110" t="str">
        <f t="shared" ca="1" si="9"/>
        <v/>
      </c>
      <c r="AE63" s="110" t="str">
        <f t="shared" ca="1" si="10"/>
        <v/>
      </c>
      <c r="AF63" s="110" t="str">
        <f t="shared" ca="1" si="11"/>
        <v/>
      </c>
      <c r="AG63" s="114" t="e">
        <f t="shared" ca="1" si="0"/>
        <v>#N/A</v>
      </c>
      <c r="AH63" s="114" t="e">
        <f t="shared" ca="1" si="1"/>
        <v>#N/A</v>
      </c>
      <c r="AI63" s="8" t="e">
        <f t="shared" ca="1" si="2"/>
        <v>#N/A</v>
      </c>
      <c r="AJ63" s="8" t="e">
        <f t="shared" ca="1" si="3"/>
        <v>#N/A</v>
      </c>
    </row>
    <row r="64" spans="12:36">
      <c r="L64" s="42" t="str">
        <f t="shared" ca="1" si="4"/>
        <v/>
      </c>
      <c r="M64" s="110" t="str">
        <f t="shared" ca="1" si="5"/>
        <v/>
      </c>
      <c r="N64" s="110" t="str">
        <f t="shared" ca="1" si="6"/>
        <v/>
      </c>
      <c r="O64" s="110" t="str">
        <f t="shared" ca="1" si="7"/>
        <v/>
      </c>
      <c r="Y64" s="42" t="e">
        <f t="shared" ca="1" si="8"/>
        <v>#N/A</v>
      </c>
      <c r="Z64" s="8" t="e">
        <f ca="1">IF(Y64="","",项目信息!$C$16)</f>
        <v>#N/A</v>
      </c>
      <c r="AA64" s="110" t="e">
        <f t="shared" ca="1" si="12"/>
        <v>#N/A</v>
      </c>
      <c r="AB64" s="110" t="e">
        <f t="shared" ca="1" si="13"/>
        <v>#N/A</v>
      </c>
      <c r="AC64" s="110" t="e">
        <f t="shared" ca="1" si="14"/>
        <v>#N/A</v>
      </c>
      <c r="AD64" s="110" t="str">
        <f t="shared" ca="1" si="9"/>
        <v/>
      </c>
      <c r="AE64" s="110" t="str">
        <f t="shared" ca="1" si="10"/>
        <v/>
      </c>
      <c r="AF64" s="110" t="str">
        <f t="shared" ca="1" si="11"/>
        <v/>
      </c>
      <c r="AG64" s="114" t="e">
        <f t="shared" ca="1" si="0"/>
        <v>#N/A</v>
      </c>
      <c r="AH64" s="114" t="e">
        <f t="shared" ca="1" si="1"/>
        <v>#N/A</v>
      </c>
      <c r="AI64" s="8" t="e">
        <f t="shared" ca="1" si="2"/>
        <v>#N/A</v>
      </c>
      <c r="AJ64" s="8" t="e">
        <f t="shared" ca="1" si="3"/>
        <v>#N/A</v>
      </c>
    </row>
    <row r="65" spans="12:36">
      <c r="L65" s="42" t="str">
        <f t="shared" ca="1" si="4"/>
        <v/>
      </c>
      <c r="M65" s="110" t="str">
        <f t="shared" ca="1" si="5"/>
        <v/>
      </c>
      <c r="N65" s="110" t="str">
        <f t="shared" ca="1" si="6"/>
        <v/>
      </c>
      <c r="O65" s="110" t="str">
        <f t="shared" ca="1" si="7"/>
        <v/>
      </c>
      <c r="Y65" s="42" t="e">
        <f t="shared" ca="1" si="8"/>
        <v>#N/A</v>
      </c>
      <c r="Z65" s="8" t="e">
        <f ca="1">IF(Y65="","",项目信息!$C$16)</f>
        <v>#N/A</v>
      </c>
      <c r="AA65" s="110" t="e">
        <f t="shared" ca="1" si="12"/>
        <v>#N/A</v>
      </c>
      <c r="AB65" s="110" t="e">
        <f t="shared" ca="1" si="13"/>
        <v>#N/A</v>
      </c>
      <c r="AC65" s="110" t="e">
        <f t="shared" ca="1" si="14"/>
        <v>#N/A</v>
      </c>
      <c r="AD65" s="110" t="str">
        <f t="shared" ca="1" si="9"/>
        <v/>
      </c>
      <c r="AE65" s="110" t="str">
        <f t="shared" ca="1" si="10"/>
        <v/>
      </c>
      <c r="AF65" s="110" t="str">
        <f t="shared" ca="1" si="11"/>
        <v/>
      </c>
      <c r="AG65" s="114" t="e">
        <f t="shared" ca="1" si="0"/>
        <v>#N/A</v>
      </c>
      <c r="AH65" s="114" t="e">
        <f t="shared" ca="1" si="1"/>
        <v>#N/A</v>
      </c>
      <c r="AI65" s="8" t="e">
        <f t="shared" ca="1" si="2"/>
        <v>#N/A</v>
      </c>
      <c r="AJ65" s="8" t="e">
        <f t="shared" ca="1" si="3"/>
        <v>#N/A</v>
      </c>
    </row>
    <row r="66" spans="12:36">
      <c r="L66" s="42" t="str">
        <f t="shared" ca="1" si="4"/>
        <v/>
      </c>
      <c r="M66" s="110" t="str">
        <f t="shared" ca="1" si="5"/>
        <v/>
      </c>
      <c r="N66" s="110" t="str">
        <f t="shared" ca="1" si="6"/>
        <v/>
      </c>
      <c r="O66" s="110" t="str">
        <f t="shared" ca="1" si="7"/>
        <v/>
      </c>
      <c r="Y66" s="42" t="e">
        <f t="shared" ca="1" si="8"/>
        <v>#N/A</v>
      </c>
      <c r="Z66" s="8" t="e">
        <f ca="1">IF(Y66="","",项目信息!$C$16)</f>
        <v>#N/A</v>
      </c>
      <c r="AA66" s="110" t="e">
        <f t="shared" ca="1" si="12"/>
        <v>#N/A</v>
      </c>
      <c r="AB66" s="110" t="e">
        <f t="shared" ca="1" si="13"/>
        <v>#N/A</v>
      </c>
      <c r="AC66" s="110" t="e">
        <f t="shared" ca="1" si="14"/>
        <v>#N/A</v>
      </c>
      <c r="AD66" s="110" t="str">
        <f t="shared" ca="1" si="9"/>
        <v/>
      </c>
      <c r="AE66" s="110" t="str">
        <f t="shared" ca="1" si="10"/>
        <v/>
      </c>
      <c r="AF66" s="110" t="str">
        <f t="shared" ca="1" si="11"/>
        <v/>
      </c>
      <c r="AG66" s="114" t="e">
        <f t="shared" ref="AG66:AG129" ca="1" si="15">IF(Y66&lt;&gt;"",AC66-AB66,"")</f>
        <v>#N/A</v>
      </c>
      <c r="AH66" s="114" t="e">
        <f t="shared" ref="AH66:AH129" ca="1" si="16">IF(Y66&lt;&gt;"",AC66-AA66,"")</f>
        <v>#N/A</v>
      </c>
      <c r="AI66" s="8" t="e">
        <f t="shared" ref="AI66:AI129" ca="1" si="17">IF(OR(Y66="",AB66=0),"",AC66/AB66)</f>
        <v>#N/A</v>
      </c>
      <c r="AJ66" s="8" t="e">
        <f t="shared" ref="AJ66:AJ129" ca="1" si="18">IF(OR(Y66="",AA66=0),"",AC66/AA66)</f>
        <v>#N/A</v>
      </c>
    </row>
    <row r="67" spans="12:36">
      <c r="L67" s="42" t="str">
        <f t="shared" ref="L67:L130" ca="1" si="19">IF(ROW()-$J$17&lt;$J$7,OFFSET($A$1,ROW()-$J$17+$J$3,$J$5-1),IF(ROW()-$J$17-$J$7&lt;$J$14,OFFSET($A$1,ROW()-$J$17-$J$7+$J$10,$J$12-1),""))</f>
        <v/>
      </c>
      <c r="M67" s="110" t="str">
        <f t="shared" ref="M67:M130" ca="1" si="20">IF(ROW()-$J$17&lt;$J$7,OFFSET($A$1,ROW()-$J$17+$J$3,$J$5-1+1),IF(ROW()-$J$17-$J$7&lt;$J$14,0,""))</f>
        <v/>
      </c>
      <c r="N67" s="110" t="str">
        <f t="shared" ref="N67:N130" ca="1" si="21">IF(ROW()-$J$17&lt;$J$7,0,IF(ROW()-$J$17-$J$7&lt;$J$14,OFFSET($A$1,ROW()-$J$17-$J$7+$J$10,$J$12-1+2),""))</f>
        <v/>
      </c>
      <c r="O67" s="110" t="str">
        <f t="shared" ref="O67:O130" ca="1" si="22">IF(ROW()-$J$17&lt;$J$7,0,IF(ROW()-$J$17-$J$7&lt;$J$14,OFFSET($A$1,ROW()-$J$17-$J$7+$J$10,$J$12-1+1),""))</f>
        <v/>
      </c>
      <c r="Y67" s="42" t="e">
        <f t="shared" ref="Y67:Y130" ca="1" si="23">IF(ROW()-2&lt;$J$26,OFFSET($Q$1,ROW()-2+$J$22-1,0),NA())</f>
        <v>#N/A</v>
      </c>
      <c r="Z67" s="8" t="e">
        <f ca="1">IF(Y67="","",项目信息!$C$16)</f>
        <v>#N/A</v>
      </c>
      <c r="AA67" s="110" t="e">
        <f t="shared" ca="1" si="12"/>
        <v>#N/A</v>
      </c>
      <c r="AB67" s="110" t="e">
        <f t="shared" ca="1" si="13"/>
        <v>#N/A</v>
      </c>
      <c r="AC67" s="110" t="e">
        <f t="shared" ca="1" si="14"/>
        <v>#N/A</v>
      </c>
      <c r="AD67" s="110" t="str">
        <f t="shared" ref="AD67:AD130" ca="1" si="24">IF(ROW()-2&lt;$J$26,OFFSET($Q$1,ROW()-2+$J$22-1,1),"")</f>
        <v/>
      </c>
      <c r="AE67" s="110" t="str">
        <f t="shared" ref="AE67:AE130" ca="1" si="25">IF(ROW()-2&lt;$J$26,OFFSET($Q$1,ROW()-2+$J$22-1,2),"")</f>
        <v/>
      </c>
      <c r="AF67" s="110" t="str">
        <f t="shared" ref="AF67:AF130" ca="1" si="26">IF(ROW()-2&lt;$J$26,OFFSET($Q$1,ROW()-2+$J$22-1,3),"")</f>
        <v/>
      </c>
      <c r="AG67" s="114" t="e">
        <f t="shared" ca="1" si="15"/>
        <v>#N/A</v>
      </c>
      <c r="AH67" s="114" t="e">
        <f t="shared" ca="1" si="16"/>
        <v>#N/A</v>
      </c>
      <c r="AI67" s="8" t="e">
        <f t="shared" ca="1" si="17"/>
        <v>#N/A</v>
      </c>
      <c r="AJ67" s="8" t="e">
        <f t="shared" ca="1" si="18"/>
        <v>#N/A</v>
      </c>
    </row>
    <row r="68" spans="12:36">
      <c r="L68" s="42" t="str">
        <f t="shared" ca="1" si="19"/>
        <v/>
      </c>
      <c r="M68" s="110" t="str">
        <f t="shared" ca="1" si="20"/>
        <v/>
      </c>
      <c r="N68" s="110" t="str">
        <f t="shared" ca="1" si="21"/>
        <v/>
      </c>
      <c r="O68" s="110" t="str">
        <f t="shared" ca="1" si="22"/>
        <v/>
      </c>
      <c r="Y68" s="42" t="e">
        <f t="shared" ca="1" si="23"/>
        <v>#N/A</v>
      </c>
      <c r="Z68" s="8" t="e">
        <f ca="1">IF(Y68="","",项目信息!$C$16)</f>
        <v>#N/A</v>
      </c>
      <c r="AA68" s="110" t="e">
        <f t="shared" ref="AA68:AA131" ca="1" si="27">IF(AD68&lt;&gt;"",AD68+AA67,NA())</f>
        <v>#N/A</v>
      </c>
      <c r="AB68" s="110" t="e">
        <f t="shared" ref="AB68:AB131" ca="1" si="28">IF(AE68&lt;&gt;"",AE68+AB67,NA())</f>
        <v>#N/A</v>
      </c>
      <c r="AC68" s="110" t="e">
        <f t="shared" ref="AC68:AC131" ca="1" si="29">IF(AF68&lt;&gt;"",AF68+AC67,NA())</f>
        <v>#N/A</v>
      </c>
      <c r="AD68" s="110" t="str">
        <f t="shared" ca="1" si="24"/>
        <v/>
      </c>
      <c r="AE68" s="110" t="str">
        <f t="shared" ca="1" si="25"/>
        <v/>
      </c>
      <c r="AF68" s="110" t="str">
        <f t="shared" ca="1" si="26"/>
        <v/>
      </c>
      <c r="AG68" s="114" t="e">
        <f t="shared" ca="1" si="15"/>
        <v>#N/A</v>
      </c>
      <c r="AH68" s="114" t="e">
        <f t="shared" ca="1" si="16"/>
        <v>#N/A</v>
      </c>
      <c r="AI68" s="8" t="e">
        <f t="shared" ca="1" si="17"/>
        <v>#N/A</v>
      </c>
      <c r="AJ68" s="8" t="e">
        <f t="shared" ca="1" si="18"/>
        <v>#N/A</v>
      </c>
    </row>
    <row r="69" spans="12:36">
      <c r="L69" s="42" t="str">
        <f t="shared" ca="1" si="19"/>
        <v/>
      </c>
      <c r="M69" s="110" t="str">
        <f t="shared" ca="1" si="20"/>
        <v/>
      </c>
      <c r="N69" s="110" t="str">
        <f t="shared" ca="1" si="21"/>
        <v/>
      </c>
      <c r="O69" s="110" t="str">
        <f t="shared" ca="1" si="22"/>
        <v/>
      </c>
      <c r="Y69" s="42" t="e">
        <f t="shared" ca="1" si="23"/>
        <v>#N/A</v>
      </c>
      <c r="Z69" s="8" t="e">
        <f ca="1">IF(Y69="","",项目信息!$C$16)</f>
        <v>#N/A</v>
      </c>
      <c r="AA69" s="110" t="e">
        <f t="shared" ca="1" si="27"/>
        <v>#N/A</v>
      </c>
      <c r="AB69" s="110" t="e">
        <f t="shared" ca="1" si="28"/>
        <v>#N/A</v>
      </c>
      <c r="AC69" s="110" t="e">
        <f t="shared" ca="1" si="29"/>
        <v>#N/A</v>
      </c>
      <c r="AD69" s="110" t="str">
        <f t="shared" ca="1" si="24"/>
        <v/>
      </c>
      <c r="AE69" s="110" t="str">
        <f t="shared" ca="1" si="25"/>
        <v/>
      </c>
      <c r="AF69" s="110" t="str">
        <f t="shared" ca="1" si="26"/>
        <v/>
      </c>
      <c r="AG69" s="114" t="e">
        <f t="shared" ca="1" si="15"/>
        <v>#N/A</v>
      </c>
      <c r="AH69" s="114" t="e">
        <f t="shared" ca="1" si="16"/>
        <v>#N/A</v>
      </c>
      <c r="AI69" s="8" t="e">
        <f t="shared" ca="1" si="17"/>
        <v>#N/A</v>
      </c>
      <c r="AJ69" s="8" t="e">
        <f t="shared" ca="1" si="18"/>
        <v>#N/A</v>
      </c>
    </row>
    <row r="70" spans="12:36">
      <c r="L70" s="42" t="str">
        <f t="shared" ca="1" si="19"/>
        <v/>
      </c>
      <c r="M70" s="110" t="str">
        <f t="shared" ca="1" si="20"/>
        <v/>
      </c>
      <c r="N70" s="110" t="str">
        <f t="shared" ca="1" si="21"/>
        <v/>
      </c>
      <c r="O70" s="110" t="str">
        <f t="shared" ca="1" si="22"/>
        <v/>
      </c>
      <c r="Y70" s="42" t="e">
        <f t="shared" ca="1" si="23"/>
        <v>#N/A</v>
      </c>
      <c r="Z70" s="8" t="e">
        <f ca="1">IF(Y70="","",项目信息!$C$16)</f>
        <v>#N/A</v>
      </c>
      <c r="AA70" s="110" t="e">
        <f t="shared" ca="1" si="27"/>
        <v>#N/A</v>
      </c>
      <c r="AB70" s="110" t="e">
        <f t="shared" ca="1" si="28"/>
        <v>#N/A</v>
      </c>
      <c r="AC70" s="110" t="e">
        <f t="shared" ca="1" si="29"/>
        <v>#N/A</v>
      </c>
      <c r="AD70" s="110" t="str">
        <f t="shared" ca="1" si="24"/>
        <v/>
      </c>
      <c r="AE70" s="110" t="str">
        <f t="shared" ca="1" si="25"/>
        <v/>
      </c>
      <c r="AF70" s="110" t="str">
        <f t="shared" ca="1" si="26"/>
        <v/>
      </c>
      <c r="AG70" s="114" t="e">
        <f t="shared" ca="1" si="15"/>
        <v>#N/A</v>
      </c>
      <c r="AH70" s="114" t="e">
        <f t="shared" ca="1" si="16"/>
        <v>#N/A</v>
      </c>
      <c r="AI70" s="8" t="e">
        <f t="shared" ca="1" si="17"/>
        <v>#N/A</v>
      </c>
      <c r="AJ70" s="8" t="e">
        <f t="shared" ca="1" si="18"/>
        <v>#N/A</v>
      </c>
    </row>
    <row r="71" spans="12:36">
      <c r="L71" s="42" t="str">
        <f t="shared" ca="1" si="19"/>
        <v/>
      </c>
      <c r="M71" s="110" t="str">
        <f t="shared" ca="1" si="20"/>
        <v/>
      </c>
      <c r="N71" s="110" t="str">
        <f t="shared" ca="1" si="21"/>
        <v/>
      </c>
      <c r="O71" s="110" t="str">
        <f t="shared" ca="1" si="22"/>
        <v/>
      </c>
      <c r="Y71" s="42" t="e">
        <f t="shared" ca="1" si="23"/>
        <v>#N/A</v>
      </c>
      <c r="Z71" s="8" t="e">
        <f ca="1">IF(Y71="","",项目信息!$C$16)</f>
        <v>#N/A</v>
      </c>
      <c r="AA71" s="110" t="e">
        <f t="shared" ca="1" si="27"/>
        <v>#N/A</v>
      </c>
      <c r="AB71" s="110" t="e">
        <f t="shared" ca="1" si="28"/>
        <v>#N/A</v>
      </c>
      <c r="AC71" s="110" t="e">
        <f t="shared" ca="1" si="29"/>
        <v>#N/A</v>
      </c>
      <c r="AD71" s="110" t="str">
        <f t="shared" ca="1" si="24"/>
        <v/>
      </c>
      <c r="AE71" s="110" t="str">
        <f t="shared" ca="1" si="25"/>
        <v/>
      </c>
      <c r="AF71" s="110" t="str">
        <f t="shared" ca="1" si="26"/>
        <v/>
      </c>
      <c r="AG71" s="114" t="e">
        <f t="shared" ca="1" si="15"/>
        <v>#N/A</v>
      </c>
      <c r="AH71" s="114" t="e">
        <f t="shared" ca="1" si="16"/>
        <v>#N/A</v>
      </c>
      <c r="AI71" s="8" t="e">
        <f t="shared" ca="1" si="17"/>
        <v>#N/A</v>
      </c>
      <c r="AJ71" s="8" t="e">
        <f t="shared" ca="1" si="18"/>
        <v>#N/A</v>
      </c>
    </row>
    <row r="72" spans="12:36">
      <c r="L72" s="42" t="str">
        <f t="shared" ca="1" si="19"/>
        <v/>
      </c>
      <c r="M72" s="110" t="str">
        <f t="shared" ca="1" si="20"/>
        <v/>
      </c>
      <c r="N72" s="110" t="str">
        <f t="shared" ca="1" si="21"/>
        <v/>
      </c>
      <c r="O72" s="110" t="str">
        <f t="shared" ca="1" si="22"/>
        <v/>
      </c>
      <c r="Y72" s="42" t="e">
        <f t="shared" ca="1" si="23"/>
        <v>#N/A</v>
      </c>
      <c r="Z72" s="8" t="e">
        <f ca="1">IF(Y72="","",项目信息!$C$16)</f>
        <v>#N/A</v>
      </c>
      <c r="AA72" s="110" t="e">
        <f t="shared" ca="1" si="27"/>
        <v>#N/A</v>
      </c>
      <c r="AB72" s="110" t="e">
        <f t="shared" ca="1" si="28"/>
        <v>#N/A</v>
      </c>
      <c r="AC72" s="110" t="e">
        <f t="shared" ca="1" si="29"/>
        <v>#N/A</v>
      </c>
      <c r="AD72" s="110" t="str">
        <f t="shared" ca="1" si="24"/>
        <v/>
      </c>
      <c r="AE72" s="110" t="str">
        <f t="shared" ca="1" si="25"/>
        <v/>
      </c>
      <c r="AF72" s="110" t="str">
        <f t="shared" ca="1" si="26"/>
        <v/>
      </c>
      <c r="AG72" s="114" t="e">
        <f t="shared" ca="1" si="15"/>
        <v>#N/A</v>
      </c>
      <c r="AH72" s="114" t="e">
        <f t="shared" ca="1" si="16"/>
        <v>#N/A</v>
      </c>
      <c r="AI72" s="8" t="e">
        <f t="shared" ca="1" si="17"/>
        <v>#N/A</v>
      </c>
      <c r="AJ72" s="8" t="e">
        <f t="shared" ca="1" si="18"/>
        <v>#N/A</v>
      </c>
    </row>
    <row r="73" spans="12:36">
      <c r="L73" s="42" t="str">
        <f t="shared" ca="1" si="19"/>
        <v/>
      </c>
      <c r="M73" s="110" t="str">
        <f t="shared" ca="1" si="20"/>
        <v/>
      </c>
      <c r="N73" s="110" t="str">
        <f t="shared" ca="1" si="21"/>
        <v/>
      </c>
      <c r="O73" s="110" t="str">
        <f t="shared" ca="1" si="22"/>
        <v/>
      </c>
      <c r="Y73" s="42" t="e">
        <f t="shared" ca="1" si="23"/>
        <v>#N/A</v>
      </c>
      <c r="Z73" s="8" t="e">
        <f ca="1">IF(Y73="","",项目信息!$C$16)</f>
        <v>#N/A</v>
      </c>
      <c r="AA73" s="110" t="e">
        <f t="shared" ca="1" si="27"/>
        <v>#N/A</v>
      </c>
      <c r="AB73" s="110" t="e">
        <f t="shared" ca="1" si="28"/>
        <v>#N/A</v>
      </c>
      <c r="AC73" s="110" t="e">
        <f t="shared" ca="1" si="29"/>
        <v>#N/A</v>
      </c>
      <c r="AD73" s="110" t="str">
        <f t="shared" ca="1" si="24"/>
        <v/>
      </c>
      <c r="AE73" s="110" t="str">
        <f t="shared" ca="1" si="25"/>
        <v/>
      </c>
      <c r="AF73" s="110" t="str">
        <f t="shared" ca="1" si="26"/>
        <v/>
      </c>
      <c r="AG73" s="114" t="e">
        <f t="shared" ca="1" si="15"/>
        <v>#N/A</v>
      </c>
      <c r="AH73" s="114" t="e">
        <f t="shared" ca="1" si="16"/>
        <v>#N/A</v>
      </c>
      <c r="AI73" s="8" t="e">
        <f t="shared" ca="1" si="17"/>
        <v>#N/A</v>
      </c>
      <c r="AJ73" s="8" t="e">
        <f t="shared" ca="1" si="18"/>
        <v>#N/A</v>
      </c>
    </row>
    <row r="74" spans="12:36">
      <c r="L74" s="42" t="str">
        <f t="shared" ca="1" si="19"/>
        <v/>
      </c>
      <c r="M74" s="110" t="str">
        <f t="shared" ca="1" si="20"/>
        <v/>
      </c>
      <c r="N74" s="110" t="str">
        <f t="shared" ca="1" si="21"/>
        <v/>
      </c>
      <c r="O74" s="110" t="str">
        <f t="shared" ca="1" si="22"/>
        <v/>
      </c>
      <c r="Y74" s="42" t="e">
        <f t="shared" ca="1" si="23"/>
        <v>#N/A</v>
      </c>
      <c r="Z74" s="8" t="e">
        <f ca="1">IF(Y74="","",项目信息!$C$16)</f>
        <v>#N/A</v>
      </c>
      <c r="AA74" s="110" t="e">
        <f t="shared" ca="1" si="27"/>
        <v>#N/A</v>
      </c>
      <c r="AB74" s="110" t="e">
        <f t="shared" ca="1" si="28"/>
        <v>#N/A</v>
      </c>
      <c r="AC74" s="110" t="e">
        <f t="shared" ca="1" si="29"/>
        <v>#N/A</v>
      </c>
      <c r="AD74" s="110" t="str">
        <f t="shared" ca="1" si="24"/>
        <v/>
      </c>
      <c r="AE74" s="110" t="str">
        <f t="shared" ca="1" si="25"/>
        <v/>
      </c>
      <c r="AF74" s="110" t="str">
        <f t="shared" ca="1" si="26"/>
        <v/>
      </c>
      <c r="AG74" s="114" t="e">
        <f t="shared" ca="1" si="15"/>
        <v>#N/A</v>
      </c>
      <c r="AH74" s="114" t="e">
        <f t="shared" ca="1" si="16"/>
        <v>#N/A</v>
      </c>
      <c r="AI74" s="8" t="e">
        <f t="shared" ca="1" si="17"/>
        <v>#N/A</v>
      </c>
      <c r="AJ74" s="8" t="e">
        <f t="shared" ca="1" si="18"/>
        <v>#N/A</v>
      </c>
    </row>
    <row r="75" spans="12:36">
      <c r="L75" s="42" t="str">
        <f t="shared" ca="1" si="19"/>
        <v/>
      </c>
      <c r="M75" s="110" t="str">
        <f t="shared" ca="1" si="20"/>
        <v/>
      </c>
      <c r="N75" s="110" t="str">
        <f t="shared" ca="1" si="21"/>
        <v/>
      </c>
      <c r="O75" s="110" t="str">
        <f t="shared" ca="1" si="22"/>
        <v/>
      </c>
      <c r="Y75" s="42" t="e">
        <f t="shared" ca="1" si="23"/>
        <v>#N/A</v>
      </c>
      <c r="Z75" s="8" t="e">
        <f ca="1">IF(Y75="","",项目信息!$C$16)</f>
        <v>#N/A</v>
      </c>
      <c r="AA75" s="110" t="e">
        <f t="shared" ca="1" si="27"/>
        <v>#N/A</v>
      </c>
      <c r="AB75" s="110" t="e">
        <f t="shared" ca="1" si="28"/>
        <v>#N/A</v>
      </c>
      <c r="AC75" s="110" t="e">
        <f t="shared" ca="1" si="29"/>
        <v>#N/A</v>
      </c>
      <c r="AD75" s="110" t="str">
        <f t="shared" ca="1" si="24"/>
        <v/>
      </c>
      <c r="AE75" s="110" t="str">
        <f t="shared" ca="1" si="25"/>
        <v/>
      </c>
      <c r="AF75" s="110" t="str">
        <f t="shared" ca="1" si="26"/>
        <v/>
      </c>
      <c r="AG75" s="114" t="e">
        <f t="shared" ca="1" si="15"/>
        <v>#N/A</v>
      </c>
      <c r="AH75" s="114" t="e">
        <f t="shared" ca="1" si="16"/>
        <v>#N/A</v>
      </c>
      <c r="AI75" s="8" t="e">
        <f t="shared" ca="1" si="17"/>
        <v>#N/A</v>
      </c>
      <c r="AJ75" s="8" t="e">
        <f t="shared" ca="1" si="18"/>
        <v>#N/A</v>
      </c>
    </row>
    <row r="76" spans="12:36">
      <c r="L76" s="42" t="str">
        <f t="shared" ca="1" si="19"/>
        <v/>
      </c>
      <c r="M76" s="110" t="str">
        <f t="shared" ca="1" si="20"/>
        <v/>
      </c>
      <c r="N76" s="110" t="str">
        <f t="shared" ca="1" si="21"/>
        <v/>
      </c>
      <c r="O76" s="110" t="str">
        <f t="shared" ca="1" si="22"/>
        <v/>
      </c>
      <c r="Y76" s="42" t="e">
        <f t="shared" ca="1" si="23"/>
        <v>#N/A</v>
      </c>
      <c r="Z76" s="8" t="e">
        <f ca="1">IF(Y76="","",项目信息!$C$16)</f>
        <v>#N/A</v>
      </c>
      <c r="AA76" s="110" t="e">
        <f t="shared" ca="1" si="27"/>
        <v>#N/A</v>
      </c>
      <c r="AB76" s="110" t="e">
        <f t="shared" ca="1" si="28"/>
        <v>#N/A</v>
      </c>
      <c r="AC76" s="110" t="e">
        <f t="shared" ca="1" si="29"/>
        <v>#N/A</v>
      </c>
      <c r="AD76" s="110" t="str">
        <f t="shared" ca="1" si="24"/>
        <v/>
      </c>
      <c r="AE76" s="110" t="str">
        <f t="shared" ca="1" si="25"/>
        <v/>
      </c>
      <c r="AF76" s="110" t="str">
        <f t="shared" ca="1" si="26"/>
        <v/>
      </c>
      <c r="AG76" s="114" t="e">
        <f t="shared" ca="1" si="15"/>
        <v>#N/A</v>
      </c>
      <c r="AH76" s="114" t="e">
        <f t="shared" ca="1" si="16"/>
        <v>#N/A</v>
      </c>
      <c r="AI76" s="8" t="e">
        <f t="shared" ca="1" si="17"/>
        <v>#N/A</v>
      </c>
      <c r="AJ76" s="8" t="e">
        <f t="shared" ca="1" si="18"/>
        <v>#N/A</v>
      </c>
    </row>
    <row r="77" spans="12:36">
      <c r="L77" s="42" t="str">
        <f t="shared" ca="1" si="19"/>
        <v/>
      </c>
      <c r="M77" s="110" t="str">
        <f t="shared" ca="1" si="20"/>
        <v/>
      </c>
      <c r="N77" s="110" t="str">
        <f t="shared" ca="1" si="21"/>
        <v/>
      </c>
      <c r="O77" s="110" t="str">
        <f t="shared" ca="1" si="22"/>
        <v/>
      </c>
      <c r="Y77" s="42" t="e">
        <f t="shared" ca="1" si="23"/>
        <v>#N/A</v>
      </c>
      <c r="Z77" s="8" t="e">
        <f ca="1">IF(Y77="","",项目信息!$C$16)</f>
        <v>#N/A</v>
      </c>
      <c r="AA77" s="110" t="e">
        <f t="shared" ca="1" si="27"/>
        <v>#N/A</v>
      </c>
      <c r="AB77" s="110" t="e">
        <f t="shared" ca="1" si="28"/>
        <v>#N/A</v>
      </c>
      <c r="AC77" s="110" t="e">
        <f t="shared" ca="1" si="29"/>
        <v>#N/A</v>
      </c>
      <c r="AD77" s="110" t="str">
        <f t="shared" ca="1" si="24"/>
        <v/>
      </c>
      <c r="AE77" s="110" t="str">
        <f t="shared" ca="1" si="25"/>
        <v/>
      </c>
      <c r="AF77" s="110" t="str">
        <f t="shared" ca="1" si="26"/>
        <v/>
      </c>
      <c r="AG77" s="114" t="e">
        <f t="shared" ca="1" si="15"/>
        <v>#N/A</v>
      </c>
      <c r="AH77" s="114" t="e">
        <f t="shared" ca="1" si="16"/>
        <v>#N/A</v>
      </c>
      <c r="AI77" s="8" t="e">
        <f t="shared" ca="1" si="17"/>
        <v>#N/A</v>
      </c>
      <c r="AJ77" s="8" t="e">
        <f t="shared" ca="1" si="18"/>
        <v>#N/A</v>
      </c>
    </row>
    <row r="78" spans="12:36">
      <c r="L78" s="42" t="str">
        <f t="shared" ca="1" si="19"/>
        <v/>
      </c>
      <c r="M78" s="110" t="str">
        <f t="shared" ca="1" si="20"/>
        <v/>
      </c>
      <c r="N78" s="110" t="str">
        <f t="shared" ca="1" si="21"/>
        <v/>
      </c>
      <c r="O78" s="110" t="str">
        <f t="shared" ca="1" si="22"/>
        <v/>
      </c>
      <c r="Y78" s="42" t="e">
        <f t="shared" ca="1" si="23"/>
        <v>#N/A</v>
      </c>
      <c r="Z78" s="8" t="e">
        <f ca="1">IF(Y78="","",项目信息!$C$16)</f>
        <v>#N/A</v>
      </c>
      <c r="AA78" s="110" t="e">
        <f t="shared" ca="1" si="27"/>
        <v>#N/A</v>
      </c>
      <c r="AB78" s="110" t="e">
        <f t="shared" ca="1" si="28"/>
        <v>#N/A</v>
      </c>
      <c r="AC78" s="110" t="e">
        <f t="shared" ca="1" si="29"/>
        <v>#N/A</v>
      </c>
      <c r="AD78" s="110" t="str">
        <f t="shared" ca="1" si="24"/>
        <v/>
      </c>
      <c r="AE78" s="110" t="str">
        <f t="shared" ca="1" si="25"/>
        <v/>
      </c>
      <c r="AF78" s="110" t="str">
        <f t="shared" ca="1" si="26"/>
        <v/>
      </c>
      <c r="AG78" s="114" t="e">
        <f t="shared" ca="1" si="15"/>
        <v>#N/A</v>
      </c>
      <c r="AH78" s="114" t="e">
        <f t="shared" ca="1" si="16"/>
        <v>#N/A</v>
      </c>
      <c r="AI78" s="8" t="e">
        <f t="shared" ca="1" si="17"/>
        <v>#N/A</v>
      </c>
      <c r="AJ78" s="8" t="e">
        <f t="shared" ca="1" si="18"/>
        <v>#N/A</v>
      </c>
    </row>
    <row r="79" spans="12:36">
      <c r="L79" s="42" t="str">
        <f t="shared" ca="1" si="19"/>
        <v/>
      </c>
      <c r="M79" s="110" t="str">
        <f t="shared" ca="1" si="20"/>
        <v/>
      </c>
      <c r="N79" s="110" t="str">
        <f t="shared" ca="1" si="21"/>
        <v/>
      </c>
      <c r="O79" s="110" t="str">
        <f t="shared" ca="1" si="22"/>
        <v/>
      </c>
      <c r="Y79" s="42" t="e">
        <f t="shared" ca="1" si="23"/>
        <v>#N/A</v>
      </c>
      <c r="Z79" s="8" t="e">
        <f ca="1">IF(Y79="","",项目信息!$C$16)</f>
        <v>#N/A</v>
      </c>
      <c r="AA79" s="110" t="e">
        <f t="shared" ca="1" si="27"/>
        <v>#N/A</v>
      </c>
      <c r="AB79" s="110" t="e">
        <f t="shared" ca="1" si="28"/>
        <v>#N/A</v>
      </c>
      <c r="AC79" s="110" t="e">
        <f t="shared" ca="1" si="29"/>
        <v>#N/A</v>
      </c>
      <c r="AD79" s="110" t="str">
        <f t="shared" ca="1" si="24"/>
        <v/>
      </c>
      <c r="AE79" s="110" t="str">
        <f t="shared" ca="1" si="25"/>
        <v/>
      </c>
      <c r="AF79" s="110" t="str">
        <f t="shared" ca="1" si="26"/>
        <v/>
      </c>
      <c r="AG79" s="114" t="e">
        <f t="shared" ca="1" si="15"/>
        <v>#N/A</v>
      </c>
      <c r="AH79" s="114" t="e">
        <f t="shared" ca="1" si="16"/>
        <v>#N/A</v>
      </c>
      <c r="AI79" s="8" t="e">
        <f t="shared" ca="1" si="17"/>
        <v>#N/A</v>
      </c>
      <c r="AJ79" s="8" t="e">
        <f t="shared" ca="1" si="18"/>
        <v>#N/A</v>
      </c>
    </row>
    <row r="80" spans="12:36">
      <c r="L80" s="42" t="str">
        <f t="shared" ca="1" si="19"/>
        <v/>
      </c>
      <c r="M80" s="110" t="str">
        <f t="shared" ca="1" si="20"/>
        <v/>
      </c>
      <c r="N80" s="110" t="str">
        <f t="shared" ca="1" si="21"/>
        <v/>
      </c>
      <c r="O80" s="110" t="str">
        <f t="shared" ca="1" si="22"/>
        <v/>
      </c>
      <c r="Y80" s="42" t="e">
        <f t="shared" ca="1" si="23"/>
        <v>#N/A</v>
      </c>
      <c r="Z80" s="8" t="e">
        <f ca="1">IF(Y80="","",项目信息!$C$16)</f>
        <v>#N/A</v>
      </c>
      <c r="AA80" s="110" t="e">
        <f t="shared" ca="1" si="27"/>
        <v>#N/A</v>
      </c>
      <c r="AB80" s="110" t="e">
        <f t="shared" ca="1" si="28"/>
        <v>#N/A</v>
      </c>
      <c r="AC80" s="110" t="e">
        <f t="shared" ca="1" si="29"/>
        <v>#N/A</v>
      </c>
      <c r="AD80" s="110" t="str">
        <f t="shared" ca="1" si="24"/>
        <v/>
      </c>
      <c r="AE80" s="110" t="str">
        <f t="shared" ca="1" si="25"/>
        <v/>
      </c>
      <c r="AF80" s="110" t="str">
        <f t="shared" ca="1" si="26"/>
        <v/>
      </c>
      <c r="AG80" s="114" t="e">
        <f t="shared" ca="1" si="15"/>
        <v>#N/A</v>
      </c>
      <c r="AH80" s="114" t="e">
        <f t="shared" ca="1" si="16"/>
        <v>#N/A</v>
      </c>
      <c r="AI80" s="8" t="e">
        <f t="shared" ca="1" si="17"/>
        <v>#N/A</v>
      </c>
      <c r="AJ80" s="8" t="e">
        <f t="shared" ca="1" si="18"/>
        <v>#N/A</v>
      </c>
    </row>
    <row r="81" spans="12:36">
      <c r="L81" s="42" t="str">
        <f t="shared" ca="1" si="19"/>
        <v/>
      </c>
      <c r="M81" s="110" t="str">
        <f t="shared" ca="1" si="20"/>
        <v/>
      </c>
      <c r="N81" s="110" t="str">
        <f t="shared" ca="1" si="21"/>
        <v/>
      </c>
      <c r="O81" s="110" t="str">
        <f t="shared" ca="1" si="22"/>
        <v/>
      </c>
      <c r="Y81" s="42" t="e">
        <f t="shared" ca="1" si="23"/>
        <v>#N/A</v>
      </c>
      <c r="Z81" s="8" t="e">
        <f ca="1">IF(Y81="","",项目信息!$C$16)</f>
        <v>#N/A</v>
      </c>
      <c r="AA81" s="110" t="e">
        <f t="shared" ca="1" si="27"/>
        <v>#N/A</v>
      </c>
      <c r="AB81" s="110" t="e">
        <f t="shared" ca="1" si="28"/>
        <v>#N/A</v>
      </c>
      <c r="AC81" s="110" t="e">
        <f t="shared" ca="1" si="29"/>
        <v>#N/A</v>
      </c>
      <c r="AD81" s="110" t="str">
        <f t="shared" ca="1" si="24"/>
        <v/>
      </c>
      <c r="AE81" s="110" t="str">
        <f t="shared" ca="1" si="25"/>
        <v/>
      </c>
      <c r="AF81" s="110" t="str">
        <f t="shared" ca="1" si="26"/>
        <v/>
      </c>
      <c r="AG81" s="114" t="e">
        <f t="shared" ca="1" si="15"/>
        <v>#N/A</v>
      </c>
      <c r="AH81" s="114" t="e">
        <f t="shared" ca="1" si="16"/>
        <v>#N/A</v>
      </c>
      <c r="AI81" s="8" t="e">
        <f t="shared" ca="1" si="17"/>
        <v>#N/A</v>
      </c>
      <c r="AJ81" s="8" t="e">
        <f t="shared" ca="1" si="18"/>
        <v>#N/A</v>
      </c>
    </row>
    <row r="82" spans="12:36">
      <c r="L82" s="42" t="str">
        <f t="shared" ca="1" si="19"/>
        <v/>
      </c>
      <c r="M82" s="110" t="str">
        <f t="shared" ca="1" si="20"/>
        <v/>
      </c>
      <c r="N82" s="110" t="str">
        <f t="shared" ca="1" si="21"/>
        <v/>
      </c>
      <c r="O82" s="110" t="str">
        <f t="shared" ca="1" si="22"/>
        <v/>
      </c>
      <c r="Y82" s="42" t="e">
        <f t="shared" ca="1" si="23"/>
        <v>#N/A</v>
      </c>
      <c r="Z82" s="8" t="e">
        <f ca="1">IF(Y82="","",项目信息!$C$16)</f>
        <v>#N/A</v>
      </c>
      <c r="AA82" s="110" t="e">
        <f t="shared" ca="1" si="27"/>
        <v>#N/A</v>
      </c>
      <c r="AB82" s="110" t="e">
        <f t="shared" ca="1" si="28"/>
        <v>#N/A</v>
      </c>
      <c r="AC82" s="110" t="e">
        <f t="shared" ca="1" si="29"/>
        <v>#N/A</v>
      </c>
      <c r="AD82" s="110" t="str">
        <f t="shared" ca="1" si="24"/>
        <v/>
      </c>
      <c r="AE82" s="110" t="str">
        <f t="shared" ca="1" si="25"/>
        <v/>
      </c>
      <c r="AF82" s="110" t="str">
        <f t="shared" ca="1" si="26"/>
        <v/>
      </c>
      <c r="AG82" s="114" t="e">
        <f t="shared" ca="1" si="15"/>
        <v>#N/A</v>
      </c>
      <c r="AH82" s="114" t="e">
        <f t="shared" ca="1" si="16"/>
        <v>#N/A</v>
      </c>
      <c r="AI82" s="8" t="e">
        <f t="shared" ca="1" si="17"/>
        <v>#N/A</v>
      </c>
      <c r="AJ82" s="8" t="e">
        <f t="shared" ca="1" si="18"/>
        <v>#N/A</v>
      </c>
    </row>
    <row r="83" spans="12:36">
      <c r="L83" s="42" t="str">
        <f t="shared" ca="1" si="19"/>
        <v/>
      </c>
      <c r="M83" s="110" t="str">
        <f t="shared" ca="1" si="20"/>
        <v/>
      </c>
      <c r="N83" s="110" t="str">
        <f t="shared" ca="1" si="21"/>
        <v/>
      </c>
      <c r="O83" s="110" t="str">
        <f t="shared" ca="1" si="22"/>
        <v/>
      </c>
      <c r="Y83" s="42" t="e">
        <f t="shared" ca="1" si="23"/>
        <v>#N/A</v>
      </c>
      <c r="Z83" s="8" t="e">
        <f ca="1">IF(Y83="","",项目信息!$C$16)</f>
        <v>#N/A</v>
      </c>
      <c r="AA83" s="110" t="e">
        <f t="shared" ca="1" si="27"/>
        <v>#N/A</v>
      </c>
      <c r="AB83" s="110" t="e">
        <f t="shared" ca="1" si="28"/>
        <v>#N/A</v>
      </c>
      <c r="AC83" s="110" t="e">
        <f t="shared" ca="1" si="29"/>
        <v>#N/A</v>
      </c>
      <c r="AD83" s="110" t="str">
        <f t="shared" ca="1" si="24"/>
        <v/>
      </c>
      <c r="AE83" s="110" t="str">
        <f t="shared" ca="1" si="25"/>
        <v/>
      </c>
      <c r="AF83" s="110" t="str">
        <f t="shared" ca="1" si="26"/>
        <v/>
      </c>
      <c r="AG83" s="114" t="e">
        <f t="shared" ca="1" si="15"/>
        <v>#N/A</v>
      </c>
      <c r="AH83" s="114" t="e">
        <f t="shared" ca="1" si="16"/>
        <v>#N/A</v>
      </c>
      <c r="AI83" s="8" t="e">
        <f t="shared" ca="1" si="17"/>
        <v>#N/A</v>
      </c>
      <c r="AJ83" s="8" t="e">
        <f t="shared" ca="1" si="18"/>
        <v>#N/A</v>
      </c>
    </row>
    <row r="84" spans="12:36">
      <c r="L84" s="42" t="str">
        <f t="shared" ca="1" si="19"/>
        <v/>
      </c>
      <c r="M84" s="110" t="str">
        <f t="shared" ca="1" si="20"/>
        <v/>
      </c>
      <c r="N84" s="110" t="str">
        <f t="shared" ca="1" si="21"/>
        <v/>
      </c>
      <c r="O84" s="110" t="str">
        <f t="shared" ca="1" si="22"/>
        <v/>
      </c>
      <c r="Y84" s="42" t="e">
        <f t="shared" ca="1" si="23"/>
        <v>#N/A</v>
      </c>
      <c r="Z84" s="8" t="e">
        <f ca="1">IF(Y84="","",项目信息!$C$16)</f>
        <v>#N/A</v>
      </c>
      <c r="AA84" s="110" t="e">
        <f t="shared" ca="1" si="27"/>
        <v>#N/A</v>
      </c>
      <c r="AB84" s="110" t="e">
        <f t="shared" ca="1" si="28"/>
        <v>#N/A</v>
      </c>
      <c r="AC84" s="110" t="e">
        <f t="shared" ca="1" si="29"/>
        <v>#N/A</v>
      </c>
      <c r="AD84" s="110" t="str">
        <f t="shared" ca="1" si="24"/>
        <v/>
      </c>
      <c r="AE84" s="110" t="str">
        <f t="shared" ca="1" si="25"/>
        <v/>
      </c>
      <c r="AF84" s="110" t="str">
        <f t="shared" ca="1" si="26"/>
        <v/>
      </c>
      <c r="AG84" s="114" t="e">
        <f t="shared" ca="1" si="15"/>
        <v>#N/A</v>
      </c>
      <c r="AH84" s="114" t="e">
        <f t="shared" ca="1" si="16"/>
        <v>#N/A</v>
      </c>
      <c r="AI84" s="8" t="e">
        <f t="shared" ca="1" si="17"/>
        <v>#N/A</v>
      </c>
      <c r="AJ84" s="8" t="e">
        <f t="shared" ca="1" si="18"/>
        <v>#N/A</v>
      </c>
    </row>
    <row r="85" spans="12:36">
      <c r="L85" s="42" t="str">
        <f t="shared" ca="1" si="19"/>
        <v/>
      </c>
      <c r="M85" s="110" t="str">
        <f t="shared" ca="1" si="20"/>
        <v/>
      </c>
      <c r="N85" s="110" t="str">
        <f t="shared" ca="1" si="21"/>
        <v/>
      </c>
      <c r="O85" s="110" t="str">
        <f t="shared" ca="1" si="22"/>
        <v/>
      </c>
      <c r="Y85" s="42" t="e">
        <f t="shared" ca="1" si="23"/>
        <v>#N/A</v>
      </c>
      <c r="Z85" s="8" t="e">
        <f ca="1">IF(Y85="","",项目信息!$C$16)</f>
        <v>#N/A</v>
      </c>
      <c r="AA85" s="110" t="e">
        <f t="shared" ca="1" si="27"/>
        <v>#N/A</v>
      </c>
      <c r="AB85" s="110" t="e">
        <f t="shared" ca="1" si="28"/>
        <v>#N/A</v>
      </c>
      <c r="AC85" s="110" t="e">
        <f t="shared" ca="1" si="29"/>
        <v>#N/A</v>
      </c>
      <c r="AD85" s="110" t="str">
        <f t="shared" ca="1" si="24"/>
        <v/>
      </c>
      <c r="AE85" s="110" t="str">
        <f t="shared" ca="1" si="25"/>
        <v/>
      </c>
      <c r="AF85" s="110" t="str">
        <f t="shared" ca="1" si="26"/>
        <v/>
      </c>
      <c r="AG85" s="114" t="e">
        <f t="shared" ca="1" si="15"/>
        <v>#N/A</v>
      </c>
      <c r="AH85" s="114" t="e">
        <f t="shared" ca="1" si="16"/>
        <v>#N/A</v>
      </c>
      <c r="AI85" s="8" t="e">
        <f t="shared" ca="1" si="17"/>
        <v>#N/A</v>
      </c>
      <c r="AJ85" s="8" t="e">
        <f t="shared" ca="1" si="18"/>
        <v>#N/A</v>
      </c>
    </row>
    <row r="86" spans="12:36">
      <c r="L86" s="42" t="str">
        <f t="shared" ca="1" si="19"/>
        <v/>
      </c>
      <c r="M86" s="110" t="str">
        <f t="shared" ca="1" si="20"/>
        <v/>
      </c>
      <c r="N86" s="110" t="str">
        <f t="shared" ca="1" si="21"/>
        <v/>
      </c>
      <c r="O86" s="110" t="str">
        <f t="shared" ca="1" si="22"/>
        <v/>
      </c>
      <c r="Y86" s="42" t="e">
        <f t="shared" ca="1" si="23"/>
        <v>#N/A</v>
      </c>
      <c r="Z86" s="8" t="e">
        <f ca="1">IF(Y86="","",项目信息!$C$16)</f>
        <v>#N/A</v>
      </c>
      <c r="AA86" s="110" t="e">
        <f t="shared" ca="1" si="27"/>
        <v>#N/A</v>
      </c>
      <c r="AB86" s="110" t="e">
        <f t="shared" ca="1" si="28"/>
        <v>#N/A</v>
      </c>
      <c r="AC86" s="110" t="e">
        <f t="shared" ca="1" si="29"/>
        <v>#N/A</v>
      </c>
      <c r="AD86" s="110" t="str">
        <f t="shared" ca="1" si="24"/>
        <v/>
      </c>
      <c r="AE86" s="110" t="str">
        <f t="shared" ca="1" si="25"/>
        <v/>
      </c>
      <c r="AF86" s="110" t="str">
        <f t="shared" ca="1" si="26"/>
        <v/>
      </c>
      <c r="AG86" s="114" t="e">
        <f t="shared" ca="1" si="15"/>
        <v>#N/A</v>
      </c>
      <c r="AH86" s="114" t="e">
        <f t="shared" ca="1" si="16"/>
        <v>#N/A</v>
      </c>
      <c r="AI86" s="8" t="e">
        <f t="shared" ca="1" si="17"/>
        <v>#N/A</v>
      </c>
      <c r="AJ86" s="8" t="e">
        <f t="shared" ca="1" si="18"/>
        <v>#N/A</v>
      </c>
    </row>
    <row r="87" spans="12:36">
      <c r="L87" s="42" t="str">
        <f t="shared" ca="1" si="19"/>
        <v/>
      </c>
      <c r="M87" s="110" t="str">
        <f t="shared" ca="1" si="20"/>
        <v/>
      </c>
      <c r="N87" s="110" t="str">
        <f t="shared" ca="1" si="21"/>
        <v/>
      </c>
      <c r="O87" s="110" t="str">
        <f t="shared" ca="1" si="22"/>
        <v/>
      </c>
      <c r="Y87" s="42" t="e">
        <f t="shared" ca="1" si="23"/>
        <v>#N/A</v>
      </c>
      <c r="Z87" s="8" t="e">
        <f ca="1">IF(Y87="","",项目信息!$C$16)</f>
        <v>#N/A</v>
      </c>
      <c r="AA87" s="110" t="e">
        <f t="shared" ca="1" si="27"/>
        <v>#N/A</v>
      </c>
      <c r="AB87" s="110" t="e">
        <f t="shared" ca="1" si="28"/>
        <v>#N/A</v>
      </c>
      <c r="AC87" s="110" t="e">
        <f t="shared" ca="1" si="29"/>
        <v>#N/A</v>
      </c>
      <c r="AD87" s="110" t="str">
        <f t="shared" ca="1" si="24"/>
        <v/>
      </c>
      <c r="AE87" s="110" t="str">
        <f t="shared" ca="1" si="25"/>
        <v/>
      </c>
      <c r="AF87" s="110" t="str">
        <f t="shared" ca="1" si="26"/>
        <v/>
      </c>
      <c r="AG87" s="114" t="e">
        <f t="shared" ca="1" si="15"/>
        <v>#N/A</v>
      </c>
      <c r="AH87" s="114" t="e">
        <f t="shared" ca="1" si="16"/>
        <v>#N/A</v>
      </c>
      <c r="AI87" s="8" t="e">
        <f t="shared" ca="1" si="17"/>
        <v>#N/A</v>
      </c>
      <c r="AJ87" s="8" t="e">
        <f t="shared" ca="1" si="18"/>
        <v>#N/A</v>
      </c>
    </row>
    <row r="88" spans="12:36">
      <c r="L88" s="42" t="str">
        <f t="shared" ca="1" si="19"/>
        <v/>
      </c>
      <c r="M88" s="110" t="str">
        <f t="shared" ca="1" si="20"/>
        <v/>
      </c>
      <c r="N88" s="110" t="str">
        <f t="shared" ca="1" si="21"/>
        <v/>
      </c>
      <c r="O88" s="110" t="str">
        <f t="shared" ca="1" si="22"/>
        <v/>
      </c>
      <c r="Y88" s="42" t="e">
        <f t="shared" ca="1" si="23"/>
        <v>#N/A</v>
      </c>
      <c r="Z88" s="8" t="e">
        <f ca="1">IF(Y88="","",项目信息!$C$16)</f>
        <v>#N/A</v>
      </c>
      <c r="AA88" s="110" t="e">
        <f t="shared" ca="1" si="27"/>
        <v>#N/A</v>
      </c>
      <c r="AB88" s="110" t="e">
        <f t="shared" ca="1" si="28"/>
        <v>#N/A</v>
      </c>
      <c r="AC88" s="110" t="e">
        <f t="shared" ca="1" si="29"/>
        <v>#N/A</v>
      </c>
      <c r="AD88" s="110" t="str">
        <f t="shared" ca="1" si="24"/>
        <v/>
      </c>
      <c r="AE88" s="110" t="str">
        <f t="shared" ca="1" si="25"/>
        <v/>
      </c>
      <c r="AF88" s="110" t="str">
        <f t="shared" ca="1" si="26"/>
        <v/>
      </c>
      <c r="AG88" s="114" t="e">
        <f t="shared" ca="1" si="15"/>
        <v>#N/A</v>
      </c>
      <c r="AH88" s="114" t="e">
        <f t="shared" ca="1" si="16"/>
        <v>#N/A</v>
      </c>
      <c r="AI88" s="8" t="e">
        <f t="shared" ca="1" si="17"/>
        <v>#N/A</v>
      </c>
      <c r="AJ88" s="8" t="e">
        <f t="shared" ca="1" si="18"/>
        <v>#N/A</v>
      </c>
    </row>
    <row r="89" spans="12:36">
      <c r="L89" s="42" t="str">
        <f t="shared" ca="1" si="19"/>
        <v/>
      </c>
      <c r="M89" s="110" t="str">
        <f t="shared" ca="1" si="20"/>
        <v/>
      </c>
      <c r="N89" s="110" t="str">
        <f t="shared" ca="1" si="21"/>
        <v/>
      </c>
      <c r="O89" s="110" t="str">
        <f t="shared" ca="1" si="22"/>
        <v/>
      </c>
      <c r="Y89" s="42" t="e">
        <f t="shared" ca="1" si="23"/>
        <v>#N/A</v>
      </c>
      <c r="Z89" s="8" t="e">
        <f ca="1">IF(Y89="","",项目信息!$C$16)</f>
        <v>#N/A</v>
      </c>
      <c r="AA89" s="110" t="e">
        <f t="shared" ca="1" si="27"/>
        <v>#N/A</v>
      </c>
      <c r="AB89" s="110" t="e">
        <f t="shared" ca="1" si="28"/>
        <v>#N/A</v>
      </c>
      <c r="AC89" s="110" t="e">
        <f t="shared" ca="1" si="29"/>
        <v>#N/A</v>
      </c>
      <c r="AD89" s="110" t="str">
        <f t="shared" ca="1" si="24"/>
        <v/>
      </c>
      <c r="AE89" s="110" t="str">
        <f t="shared" ca="1" si="25"/>
        <v/>
      </c>
      <c r="AF89" s="110" t="str">
        <f t="shared" ca="1" si="26"/>
        <v/>
      </c>
      <c r="AG89" s="114" t="e">
        <f t="shared" ca="1" si="15"/>
        <v>#N/A</v>
      </c>
      <c r="AH89" s="114" t="e">
        <f t="shared" ca="1" si="16"/>
        <v>#N/A</v>
      </c>
      <c r="AI89" s="8" t="e">
        <f t="shared" ca="1" si="17"/>
        <v>#N/A</v>
      </c>
      <c r="AJ89" s="8" t="e">
        <f t="shared" ca="1" si="18"/>
        <v>#N/A</v>
      </c>
    </row>
    <row r="90" spans="12:36">
      <c r="L90" s="42" t="str">
        <f t="shared" ca="1" si="19"/>
        <v/>
      </c>
      <c r="M90" s="110" t="str">
        <f t="shared" ca="1" si="20"/>
        <v/>
      </c>
      <c r="N90" s="110" t="str">
        <f t="shared" ca="1" si="21"/>
        <v/>
      </c>
      <c r="O90" s="110" t="str">
        <f t="shared" ca="1" si="22"/>
        <v/>
      </c>
      <c r="Y90" s="42" t="e">
        <f t="shared" ca="1" si="23"/>
        <v>#N/A</v>
      </c>
      <c r="Z90" s="8" t="e">
        <f ca="1">IF(Y90="","",项目信息!$C$16)</f>
        <v>#N/A</v>
      </c>
      <c r="AA90" s="110" t="e">
        <f t="shared" ca="1" si="27"/>
        <v>#N/A</v>
      </c>
      <c r="AB90" s="110" t="e">
        <f t="shared" ca="1" si="28"/>
        <v>#N/A</v>
      </c>
      <c r="AC90" s="110" t="e">
        <f t="shared" ca="1" si="29"/>
        <v>#N/A</v>
      </c>
      <c r="AD90" s="110" t="str">
        <f t="shared" ca="1" si="24"/>
        <v/>
      </c>
      <c r="AE90" s="110" t="str">
        <f t="shared" ca="1" si="25"/>
        <v/>
      </c>
      <c r="AF90" s="110" t="str">
        <f t="shared" ca="1" si="26"/>
        <v/>
      </c>
      <c r="AG90" s="114" t="e">
        <f t="shared" ca="1" si="15"/>
        <v>#N/A</v>
      </c>
      <c r="AH90" s="114" t="e">
        <f t="shared" ca="1" si="16"/>
        <v>#N/A</v>
      </c>
      <c r="AI90" s="8" t="e">
        <f t="shared" ca="1" si="17"/>
        <v>#N/A</v>
      </c>
      <c r="AJ90" s="8" t="e">
        <f t="shared" ca="1" si="18"/>
        <v>#N/A</v>
      </c>
    </row>
    <row r="91" spans="12:36">
      <c r="L91" s="42" t="str">
        <f t="shared" ca="1" si="19"/>
        <v/>
      </c>
      <c r="M91" s="110" t="str">
        <f t="shared" ca="1" si="20"/>
        <v/>
      </c>
      <c r="N91" s="110" t="str">
        <f t="shared" ca="1" si="21"/>
        <v/>
      </c>
      <c r="O91" s="110" t="str">
        <f t="shared" ca="1" si="22"/>
        <v/>
      </c>
      <c r="Y91" s="42" t="e">
        <f t="shared" ca="1" si="23"/>
        <v>#N/A</v>
      </c>
      <c r="Z91" s="8" t="e">
        <f ca="1">IF(Y91="","",项目信息!$C$16)</f>
        <v>#N/A</v>
      </c>
      <c r="AA91" s="110" t="e">
        <f t="shared" ca="1" si="27"/>
        <v>#N/A</v>
      </c>
      <c r="AB91" s="110" t="e">
        <f t="shared" ca="1" si="28"/>
        <v>#N/A</v>
      </c>
      <c r="AC91" s="110" t="e">
        <f t="shared" ca="1" si="29"/>
        <v>#N/A</v>
      </c>
      <c r="AD91" s="110" t="str">
        <f t="shared" ca="1" si="24"/>
        <v/>
      </c>
      <c r="AE91" s="110" t="str">
        <f t="shared" ca="1" si="25"/>
        <v/>
      </c>
      <c r="AF91" s="110" t="str">
        <f t="shared" ca="1" si="26"/>
        <v/>
      </c>
      <c r="AG91" s="114" t="e">
        <f t="shared" ca="1" si="15"/>
        <v>#N/A</v>
      </c>
      <c r="AH91" s="114" t="e">
        <f t="shared" ca="1" si="16"/>
        <v>#N/A</v>
      </c>
      <c r="AI91" s="8" t="e">
        <f t="shared" ca="1" si="17"/>
        <v>#N/A</v>
      </c>
      <c r="AJ91" s="8" t="e">
        <f t="shared" ca="1" si="18"/>
        <v>#N/A</v>
      </c>
    </row>
    <row r="92" spans="12:36">
      <c r="L92" s="42" t="str">
        <f t="shared" ca="1" si="19"/>
        <v/>
      </c>
      <c r="M92" s="110" t="str">
        <f t="shared" ca="1" si="20"/>
        <v/>
      </c>
      <c r="N92" s="110" t="str">
        <f t="shared" ca="1" si="21"/>
        <v/>
      </c>
      <c r="O92" s="110" t="str">
        <f t="shared" ca="1" si="22"/>
        <v/>
      </c>
      <c r="Y92" s="42" t="e">
        <f t="shared" ca="1" si="23"/>
        <v>#N/A</v>
      </c>
      <c r="Z92" s="8" t="e">
        <f ca="1">IF(Y92="","",项目信息!$C$16)</f>
        <v>#N/A</v>
      </c>
      <c r="AA92" s="110" t="e">
        <f t="shared" ca="1" si="27"/>
        <v>#N/A</v>
      </c>
      <c r="AB92" s="110" t="e">
        <f t="shared" ca="1" si="28"/>
        <v>#N/A</v>
      </c>
      <c r="AC92" s="110" t="e">
        <f t="shared" ca="1" si="29"/>
        <v>#N/A</v>
      </c>
      <c r="AD92" s="110" t="str">
        <f t="shared" ca="1" si="24"/>
        <v/>
      </c>
      <c r="AE92" s="110" t="str">
        <f t="shared" ca="1" si="25"/>
        <v/>
      </c>
      <c r="AF92" s="110" t="str">
        <f t="shared" ca="1" si="26"/>
        <v/>
      </c>
      <c r="AG92" s="114" t="e">
        <f t="shared" ca="1" si="15"/>
        <v>#N/A</v>
      </c>
      <c r="AH92" s="114" t="e">
        <f t="shared" ca="1" si="16"/>
        <v>#N/A</v>
      </c>
      <c r="AI92" s="8" t="e">
        <f t="shared" ca="1" si="17"/>
        <v>#N/A</v>
      </c>
      <c r="AJ92" s="8" t="e">
        <f t="shared" ca="1" si="18"/>
        <v>#N/A</v>
      </c>
    </row>
    <row r="93" spans="12:36">
      <c r="L93" s="42" t="str">
        <f t="shared" ca="1" si="19"/>
        <v/>
      </c>
      <c r="M93" s="110" t="str">
        <f t="shared" ca="1" si="20"/>
        <v/>
      </c>
      <c r="N93" s="110" t="str">
        <f t="shared" ca="1" si="21"/>
        <v/>
      </c>
      <c r="O93" s="110" t="str">
        <f t="shared" ca="1" si="22"/>
        <v/>
      </c>
      <c r="Y93" s="42" t="e">
        <f t="shared" ca="1" si="23"/>
        <v>#N/A</v>
      </c>
      <c r="Z93" s="8" t="e">
        <f ca="1">IF(Y93="","",项目信息!$C$16)</f>
        <v>#N/A</v>
      </c>
      <c r="AA93" s="110" t="e">
        <f t="shared" ca="1" si="27"/>
        <v>#N/A</v>
      </c>
      <c r="AB93" s="110" t="e">
        <f t="shared" ca="1" si="28"/>
        <v>#N/A</v>
      </c>
      <c r="AC93" s="110" t="e">
        <f t="shared" ca="1" si="29"/>
        <v>#N/A</v>
      </c>
      <c r="AD93" s="110" t="str">
        <f t="shared" ca="1" si="24"/>
        <v/>
      </c>
      <c r="AE93" s="110" t="str">
        <f t="shared" ca="1" si="25"/>
        <v/>
      </c>
      <c r="AF93" s="110" t="str">
        <f t="shared" ca="1" si="26"/>
        <v/>
      </c>
      <c r="AG93" s="114" t="e">
        <f t="shared" ca="1" si="15"/>
        <v>#N/A</v>
      </c>
      <c r="AH93" s="114" t="e">
        <f t="shared" ca="1" si="16"/>
        <v>#N/A</v>
      </c>
      <c r="AI93" s="8" t="e">
        <f t="shared" ca="1" si="17"/>
        <v>#N/A</v>
      </c>
      <c r="AJ93" s="8" t="e">
        <f t="shared" ca="1" si="18"/>
        <v>#N/A</v>
      </c>
    </row>
    <row r="94" spans="12:36">
      <c r="L94" s="42" t="str">
        <f t="shared" ca="1" si="19"/>
        <v/>
      </c>
      <c r="M94" s="110" t="str">
        <f t="shared" ca="1" si="20"/>
        <v/>
      </c>
      <c r="N94" s="110" t="str">
        <f t="shared" ca="1" si="21"/>
        <v/>
      </c>
      <c r="O94" s="110" t="str">
        <f t="shared" ca="1" si="22"/>
        <v/>
      </c>
      <c r="Y94" s="42" t="e">
        <f t="shared" ca="1" si="23"/>
        <v>#N/A</v>
      </c>
      <c r="Z94" s="8" t="e">
        <f ca="1">IF(Y94="","",项目信息!$C$16)</f>
        <v>#N/A</v>
      </c>
      <c r="AA94" s="110" t="e">
        <f t="shared" ca="1" si="27"/>
        <v>#N/A</v>
      </c>
      <c r="AB94" s="110" t="e">
        <f t="shared" ca="1" si="28"/>
        <v>#N/A</v>
      </c>
      <c r="AC94" s="110" t="e">
        <f t="shared" ca="1" si="29"/>
        <v>#N/A</v>
      </c>
      <c r="AD94" s="110" t="str">
        <f t="shared" ca="1" si="24"/>
        <v/>
      </c>
      <c r="AE94" s="110" t="str">
        <f t="shared" ca="1" si="25"/>
        <v/>
      </c>
      <c r="AF94" s="110" t="str">
        <f t="shared" ca="1" si="26"/>
        <v/>
      </c>
      <c r="AG94" s="114" t="e">
        <f t="shared" ca="1" si="15"/>
        <v>#N/A</v>
      </c>
      <c r="AH94" s="114" t="e">
        <f t="shared" ca="1" si="16"/>
        <v>#N/A</v>
      </c>
      <c r="AI94" s="8" t="e">
        <f t="shared" ca="1" si="17"/>
        <v>#N/A</v>
      </c>
      <c r="AJ94" s="8" t="e">
        <f t="shared" ca="1" si="18"/>
        <v>#N/A</v>
      </c>
    </row>
    <row r="95" spans="12:36">
      <c r="L95" s="42" t="str">
        <f t="shared" ca="1" si="19"/>
        <v/>
      </c>
      <c r="M95" s="110" t="str">
        <f t="shared" ca="1" si="20"/>
        <v/>
      </c>
      <c r="N95" s="110" t="str">
        <f t="shared" ca="1" si="21"/>
        <v/>
      </c>
      <c r="O95" s="110" t="str">
        <f t="shared" ca="1" si="22"/>
        <v/>
      </c>
      <c r="Y95" s="42" t="e">
        <f t="shared" ca="1" si="23"/>
        <v>#N/A</v>
      </c>
      <c r="Z95" s="8" t="e">
        <f ca="1">IF(Y95="","",项目信息!$C$16)</f>
        <v>#N/A</v>
      </c>
      <c r="AA95" s="110" t="e">
        <f t="shared" ca="1" si="27"/>
        <v>#N/A</v>
      </c>
      <c r="AB95" s="110" t="e">
        <f t="shared" ca="1" si="28"/>
        <v>#N/A</v>
      </c>
      <c r="AC95" s="110" t="e">
        <f t="shared" ca="1" si="29"/>
        <v>#N/A</v>
      </c>
      <c r="AD95" s="110" t="str">
        <f t="shared" ca="1" si="24"/>
        <v/>
      </c>
      <c r="AE95" s="110" t="str">
        <f t="shared" ca="1" si="25"/>
        <v/>
      </c>
      <c r="AF95" s="110" t="str">
        <f t="shared" ca="1" si="26"/>
        <v/>
      </c>
      <c r="AG95" s="114" t="e">
        <f t="shared" ca="1" si="15"/>
        <v>#N/A</v>
      </c>
      <c r="AH95" s="114" t="e">
        <f t="shared" ca="1" si="16"/>
        <v>#N/A</v>
      </c>
      <c r="AI95" s="8" t="e">
        <f t="shared" ca="1" si="17"/>
        <v>#N/A</v>
      </c>
      <c r="AJ95" s="8" t="e">
        <f t="shared" ca="1" si="18"/>
        <v>#N/A</v>
      </c>
    </row>
    <row r="96" spans="12:36">
      <c r="L96" s="42" t="str">
        <f t="shared" ca="1" si="19"/>
        <v/>
      </c>
      <c r="M96" s="110" t="str">
        <f t="shared" ca="1" si="20"/>
        <v/>
      </c>
      <c r="N96" s="110" t="str">
        <f t="shared" ca="1" si="21"/>
        <v/>
      </c>
      <c r="O96" s="110" t="str">
        <f t="shared" ca="1" si="22"/>
        <v/>
      </c>
      <c r="Y96" s="42" t="e">
        <f t="shared" ca="1" si="23"/>
        <v>#N/A</v>
      </c>
      <c r="Z96" s="8" t="e">
        <f ca="1">IF(Y96="","",项目信息!$C$16)</f>
        <v>#N/A</v>
      </c>
      <c r="AA96" s="110" t="e">
        <f t="shared" ca="1" si="27"/>
        <v>#N/A</v>
      </c>
      <c r="AB96" s="110" t="e">
        <f t="shared" ca="1" si="28"/>
        <v>#N/A</v>
      </c>
      <c r="AC96" s="110" t="e">
        <f t="shared" ca="1" si="29"/>
        <v>#N/A</v>
      </c>
      <c r="AD96" s="110" t="str">
        <f t="shared" ca="1" si="24"/>
        <v/>
      </c>
      <c r="AE96" s="110" t="str">
        <f t="shared" ca="1" si="25"/>
        <v/>
      </c>
      <c r="AF96" s="110" t="str">
        <f t="shared" ca="1" si="26"/>
        <v/>
      </c>
      <c r="AG96" s="114" t="e">
        <f t="shared" ca="1" si="15"/>
        <v>#N/A</v>
      </c>
      <c r="AH96" s="114" t="e">
        <f t="shared" ca="1" si="16"/>
        <v>#N/A</v>
      </c>
      <c r="AI96" s="8" t="e">
        <f t="shared" ca="1" si="17"/>
        <v>#N/A</v>
      </c>
      <c r="AJ96" s="8" t="e">
        <f t="shared" ca="1" si="18"/>
        <v>#N/A</v>
      </c>
    </row>
    <row r="97" spans="12:36">
      <c r="L97" s="42" t="str">
        <f t="shared" ca="1" si="19"/>
        <v/>
      </c>
      <c r="M97" s="110" t="str">
        <f t="shared" ca="1" si="20"/>
        <v/>
      </c>
      <c r="N97" s="110" t="str">
        <f t="shared" ca="1" si="21"/>
        <v/>
      </c>
      <c r="O97" s="110" t="str">
        <f t="shared" ca="1" si="22"/>
        <v/>
      </c>
      <c r="Y97" s="42" t="e">
        <f t="shared" ca="1" si="23"/>
        <v>#N/A</v>
      </c>
      <c r="Z97" s="8" t="e">
        <f ca="1">IF(Y97="","",项目信息!$C$16)</f>
        <v>#N/A</v>
      </c>
      <c r="AA97" s="110" t="e">
        <f t="shared" ca="1" si="27"/>
        <v>#N/A</v>
      </c>
      <c r="AB97" s="110" t="e">
        <f t="shared" ca="1" si="28"/>
        <v>#N/A</v>
      </c>
      <c r="AC97" s="110" t="e">
        <f t="shared" ca="1" si="29"/>
        <v>#N/A</v>
      </c>
      <c r="AD97" s="110" t="str">
        <f t="shared" ca="1" si="24"/>
        <v/>
      </c>
      <c r="AE97" s="110" t="str">
        <f t="shared" ca="1" si="25"/>
        <v/>
      </c>
      <c r="AF97" s="110" t="str">
        <f t="shared" ca="1" si="26"/>
        <v/>
      </c>
      <c r="AG97" s="114" t="e">
        <f t="shared" ca="1" si="15"/>
        <v>#N/A</v>
      </c>
      <c r="AH97" s="114" t="e">
        <f t="shared" ca="1" si="16"/>
        <v>#N/A</v>
      </c>
      <c r="AI97" s="8" t="e">
        <f t="shared" ca="1" si="17"/>
        <v>#N/A</v>
      </c>
      <c r="AJ97" s="8" t="e">
        <f t="shared" ca="1" si="18"/>
        <v>#N/A</v>
      </c>
    </row>
    <row r="98" spans="12:36">
      <c r="L98" s="42" t="str">
        <f t="shared" ca="1" si="19"/>
        <v/>
      </c>
      <c r="M98" s="110" t="str">
        <f t="shared" ca="1" si="20"/>
        <v/>
      </c>
      <c r="N98" s="110" t="str">
        <f t="shared" ca="1" si="21"/>
        <v/>
      </c>
      <c r="O98" s="110" t="str">
        <f t="shared" ca="1" si="22"/>
        <v/>
      </c>
      <c r="Y98" s="42" t="e">
        <f t="shared" ca="1" si="23"/>
        <v>#N/A</v>
      </c>
      <c r="Z98" s="8" t="e">
        <f ca="1">IF(Y98="","",项目信息!$C$16)</f>
        <v>#N/A</v>
      </c>
      <c r="AA98" s="110" t="e">
        <f t="shared" ca="1" si="27"/>
        <v>#N/A</v>
      </c>
      <c r="AB98" s="110" t="e">
        <f t="shared" ca="1" si="28"/>
        <v>#N/A</v>
      </c>
      <c r="AC98" s="110" t="e">
        <f t="shared" ca="1" si="29"/>
        <v>#N/A</v>
      </c>
      <c r="AD98" s="110" t="str">
        <f t="shared" ca="1" si="24"/>
        <v/>
      </c>
      <c r="AE98" s="110" t="str">
        <f t="shared" ca="1" si="25"/>
        <v/>
      </c>
      <c r="AF98" s="110" t="str">
        <f t="shared" ca="1" si="26"/>
        <v/>
      </c>
      <c r="AG98" s="114" t="e">
        <f t="shared" ca="1" si="15"/>
        <v>#N/A</v>
      </c>
      <c r="AH98" s="114" t="e">
        <f t="shared" ca="1" si="16"/>
        <v>#N/A</v>
      </c>
      <c r="AI98" s="8" t="e">
        <f t="shared" ca="1" si="17"/>
        <v>#N/A</v>
      </c>
      <c r="AJ98" s="8" t="e">
        <f t="shared" ca="1" si="18"/>
        <v>#N/A</v>
      </c>
    </row>
    <row r="99" spans="12:36">
      <c r="L99" s="42" t="str">
        <f t="shared" ca="1" si="19"/>
        <v/>
      </c>
      <c r="M99" s="110" t="str">
        <f t="shared" ca="1" si="20"/>
        <v/>
      </c>
      <c r="N99" s="110" t="str">
        <f t="shared" ca="1" si="21"/>
        <v/>
      </c>
      <c r="O99" s="110" t="str">
        <f t="shared" ca="1" si="22"/>
        <v/>
      </c>
      <c r="Y99" s="42" t="e">
        <f t="shared" ca="1" si="23"/>
        <v>#N/A</v>
      </c>
      <c r="Z99" s="8" t="e">
        <f ca="1">IF(Y99="","",项目信息!$C$16)</f>
        <v>#N/A</v>
      </c>
      <c r="AA99" s="110" t="e">
        <f t="shared" ca="1" si="27"/>
        <v>#N/A</v>
      </c>
      <c r="AB99" s="110" t="e">
        <f t="shared" ca="1" si="28"/>
        <v>#N/A</v>
      </c>
      <c r="AC99" s="110" t="e">
        <f t="shared" ca="1" si="29"/>
        <v>#N/A</v>
      </c>
      <c r="AD99" s="110" t="str">
        <f t="shared" ca="1" si="24"/>
        <v/>
      </c>
      <c r="AE99" s="110" t="str">
        <f t="shared" ca="1" si="25"/>
        <v/>
      </c>
      <c r="AF99" s="110" t="str">
        <f t="shared" ca="1" si="26"/>
        <v/>
      </c>
      <c r="AG99" s="114" t="e">
        <f t="shared" ca="1" si="15"/>
        <v>#N/A</v>
      </c>
      <c r="AH99" s="114" t="e">
        <f t="shared" ca="1" si="16"/>
        <v>#N/A</v>
      </c>
      <c r="AI99" s="8" t="e">
        <f t="shared" ca="1" si="17"/>
        <v>#N/A</v>
      </c>
      <c r="AJ99" s="8" t="e">
        <f t="shared" ca="1" si="18"/>
        <v>#N/A</v>
      </c>
    </row>
    <row r="100" spans="12:36">
      <c r="L100" s="42" t="str">
        <f t="shared" ca="1" si="19"/>
        <v/>
      </c>
      <c r="M100" s="110" t="str">
        <f t="shared" ca="1" si="20"/>
        <v/>
      </c>
      <c r="N100" s="110" t="str">
        <f t="shared" ca="1" si="21"/>
        <v/>
      </c>
      <c r="O100" s="110" t="str">
        <f t="shared" ca="1" si="22"/>
        <v/>
      </c>
      <c r="Y100" s="42" t="e">
        <f t="shared" ca="1" si="23"/>
        <v>#N/A</v>
      </c>
      <c r="Z100" s="8" t="e">
        <f ca="1">IF(Y100="","",项目信息!$C$16)</f>
        <v>#N/A</v>
      </c>
      <c r="AA100" s="110" t="e">
        <f t="shared" ca="1" si="27"/>
        <v>#N/A</v>
      </c>
      <c r="AB100" s="110" t="e">
        <f t="shared" ca="1" si="28"/>
        <v>#N/A</v>
      </c>
      <c r="AC100" s="110" t="e">
        <f t="shared" ca="1" si="29"/>
        <v>#N/A</v>
      </c>
      <c r="AD100" s="110" t="str">
        <f t="shared" ca="1" si="24"/>
        <v/>
      </c>
      <c r="AE100" s="110" t="str">
        <f t="shared" ca="1" si="25"/>
        <v/>
      </c>
      <c r="AF100" s="110" t="str">
        <f t="shared" ca="1" si="26"/>
        <v/>
      </c>
      <c r="AG100" s="114" t="e">
        <f t="shared" ca="1" si="15"/>
        <v>#N/A</v>
      </c>
      <c r="AH100" s="114" t="e">
        <f t="shared" ca="1" si="16"/>
        <v>#N/A</v>
      </c>
      <c r="AI100" s="8" t="e">
        <f t="shared" ca="1" si="17"/>
        <v>#N/A</v>
      </c>
      <c r="AJ100" s="8" t="e">
        <f t="shared" ca="1" si="18"/>
        <v>#N/A</v>
      </c>
    </row>
    <row r="101" spans="12:36">
      <c r="L101" s="42" t="str">
        <f t="shared" ca="1" si="19"/>
        <v/>
      </c>
      <c r="M101" s="110" t="str">
        <f t="shared" ca="1" si="20"/>
        <v/>
      </c>
      <c r="N101" s="110" t="str">
        <f t="shared" ca="1" si="21"/>
        <v/>
      </c>
      <c r="O101" s="110" t="str">
        <f t="shared" ca="1" si="22"/>
        <v/>
      </c>
      <c r="Y101" s="42" t="e">
        <f t="shared" ca="1" si="23"/>
        <v>#N/A</v>
      </c>
      <c r="Z101" s="8" t="e">
        <f ca="1">IF(Y101="","",项目信息!$C$16)</f>
        <v>#N/A</v>
      </c>
      <c r="AA101" s="110" t="e">
        <f t="shared" ca="1" si="27"/>
        <v>#N/A</v>
      </c>
      <c r="AB101" s="110" t="e">
        <f t="shared" ca="1" si="28"/>
        <v>#N/A</v>
      </c>
      <c r="AC101" s="110" t="e">
        <f t="shared" ca="1" si="29"/>
        <v>#N/A</v>
      </c>
      <c r="AD101" s="110" t="str">
        <f t="shared" ca="1" si="24"/>
        <v/>
      </c>
      <c r="AE101" s="110" t="str">
        <f t="shared" ca="1" si="25"/>
        <v/>
      </c>
      <c r="AF101" s="110" t="str">
        <f t="shared" ca="1" si="26"/>
        <v/>
      </c>
      <c r="AG101" s="114" t="e">
        <f t="shared" ca="1" si="15"/>
        <v>#N/A</v>
      </c>
      <c r="AH101" s="114" t="e">
        <f t="shared" ca="1" si="16"/>
        <v>#N/A</v>
      </c>
      <c r="AI101" s="8" t="e">
        <f t="shared" ca="1" si="17"/>
        <v>#N/A</v>
      </c>
      <c r="AJ101" s="8" t="e">
        <f t="shared" ca="1" si="18"/>
        <v>#N/A</v>
      </c>
    </row>
    <row r="102" spans="12:36">
      <c r="L102" s="42" t="str">
        <f t="shared" ca="1" si="19"/>
        <v/>
      </c>
      <c r="M102" s="110" t="str">
        <f t="shared" ca="1" si="20"/>
        <v/>
      </c>
      <c r="N102" s="110" t="str">
        <f t="shared" ca="1" si="21"/>
        <v/>
      </c>
      <c r="O102" s="110" t="str">
        <f t="shared" ca="1" si="22"/>
        <v/>
      </c>
      <c r="Y102" s="42" t="e">
        <f t="shared" ca="1" si="23"/>
        <v>#N/A</v>
      </c>
      <c r="Z102" s="8" t="e">
        <f ca="1">IF(Y102="","",项目信息!$C$16)</f>
        <v>#N/A</v>
      </c>
      <c r="AA102" s="110" t="e">
        <f t="shared" ca="1" si="27"/>
        <v>#N/A</v>
      </c>
      <c r="AB102" s="110" t="e">
        <f t="shared" ca="1" si="28"/>
        <v>#N/A</v>
      </c>
      <c r="AC102" s="110" t="e">
        <f t="shared" ca="1" si="29"/>
        <v>#N/A</v>
      </c>
      <c r="AD102" s="110" t="str">
        <f t="shared" ca="1" si="24"/>
        <v/>
      </c>
      <c r="AE102" s="110" t="str">
        <f t="shared" ca="1" si="25"/>
        <v/>
      </c>
      <c r="AF102" s="110" t="str">
        <f t="shared" ca="1" si="26"/>
        <v/>
      </c>
      <c r="AG102" s="114" t="e">
        <f t="shared" ca="1" si="15"/>
        <v>#N/A</v>
      </c>
      <c r="AH102" s="114" t="e">
        <f t="shared" ca="1" si="16"/>
        <v>#N/A</v>
      </c>
      <c r="AI102" s="8" t="e">
        <f t="shared" ca="1" si="17"/>
        <v>#N/A</v>
      </c>
      <c r="AJ102" s="8" t="e">
        <f t="shared" ca="1" si="18"/>
        <v>#N/A</v>
      </c>
    </row>
    <row r="103" spans="12:36">
      <c r="L103" s="42" t="str">
        <f t="shared" ca="1" si="19"/>
        <v/>
      </c>
      <c r="M103" s="110" t="str">
        <f t="shared" ca="1" si="20"/>
        <v/>
      </c>
      <c r="N103" s="110" t="str">
        <f t="shared" ca="1" si="21"/>
        <v/>
      </c>
      <c r="O103" s="110" t="str">
        <f t="shared" ca="1" si="22"/>
        <v/>
      </c>
      <c r="Y103" s="42" t="e">
        <f t="shared" ca="1" si="23"/>
        <v>#N/A</v>
      </c>
      <c r="Z103" s="8" t="e">
        <f ca="1">IF(Y103="","",项目信息!$C$16)</f>
        <v>#N/A</v>
      </c>
      <c r="AA103" s="110" t="e">
        <f t="shared" ca="1" si="27"/>
        <v>#N/A</v>
      </c>
      <c r="AB103" s="110" t="e">
        <f t="shared" ca="1" si="28"/>
        <v>#N/A</v>
      </c>
      <c r="AC103" s="110" t="e">
        <f t="shared" ca="1" si="29"/>
        <v>#N/A</v>
      </c>
      <c r="AD103" s="110" t="str">
        <f t="shared" ca="1" si="24"/>
        <v/>
      </c>
      <c r="AE103" s="110" t="str">
        <f t="shared" ca="1" si="25"/>
        <v/>
      </c>
      <c r="AF103" s="110" t="str">
        <f t="shared" ca="1" si="26"/>
        <v/>
      </c>
      <c r="AG103" s="114" t="e">
        <f t="shared" ca="1" si="15"/>
        <v>#N/A</v>
      </c>
      <c r="AH103" s="114" t="e">
        <f t="shared" ca="1" si="16"/>
        <v>#N/A</v>
      </c>
      <c r="AI103" s="8" t="e">
        <f t="shared" ca="1" si="17"/>
        <v>#N/A</v>
      </c>
      <c r="AJ103" s="8" t="e">
        <f t="shared" ca="1" si="18"/>
        <v>#N/A</v>
      </c>
    </row>
    <row r="104" spans="12:36">
      <c r="L104" s="42" t="str">
        <f t="shared" ca="1" si="19"/>
        <v/>
      </c>
      <c r="M104" s="110" t="str">
        <f t="shared" ca="1" si="20"/>
        <v/>
      </c>
      <c r="N104" s="110" t="str">
        <f t="shared" ca="1" si="21"/>
        <v/>
      </c>
      <c r="O104" s="110" t="str">
        <f t="shared" ca="1" si="22"/>
        <v/>
      </c>
      <c r="Y104" s="42" t="e">
        <f t="shared" ca="1" si="23"/>
        <v>#N/A</v>
      </c>
      <c r="Z104" s="8" t="e">
        <f ca="1">IF(Y104="","",项目信息!$C$16)</f>
        <v>#N/A</v>
      </c>
      <c r="AA104" s="110" t="e">
        <f t="shared" ca="1" si="27"/>
        <v>#N/A</v>
      </c>
      <c r="AB104" s="110" t="e">
        <f t="shared" ca="1" si="28"/>
        <v>#N/A</v>
      </c>
      <c r="AC104" s="110" t="e">
        <f t="shared" ca="1" si="29"/>
        <v>#N/A</v>
      </c>
      <c r="AD104" s="110" t="str">
        <f t="shared" ca="1" si="24"/>
        <v/>
      </c>
      <c r="AE104" s="110" t="str">
        <f t="shared" ca="1" si="25"/>
        <v/>
      </c>
      <c r="AF104" s="110" t="str">
        <f t="shared" ca="1" si="26"/>
        <v/>
      </c>
      <c r="AG104" s="114" t="e">
        <f t="shared" ca="1" si="15"/>
        <v>#N/A</v>
      </c>
      <c r="AH104" s="114" t="e">
        <f t="shared" ca="1" si="16"/>
        <v>#N/A</v>
      </c>
      <c r="AI104" s="8" t="e">
        <f t="shared" ca="1" si="17"/>
        <v>#N/A</v>
      </c>
      <c r="AJ104" s="8" t="e">
        <f t="shared" ca="1" si="18"/>
        <v>#N/A</v>
      </c>
    </row>
    <row r="105" spans="12:36">
      <c r="L105" s="42" t="str">
        <f t="shared" ca="1" si="19"/>
        <v/>
      </c>
      <c r="M105" s="110" t="str">
        <f t="shared" ca="1" si="20"/>
        <v/>
      </c>
      <c r="N105" s="110" t="str">
        <f t="shared" ca="1" si="21"/>
        <v/>
      </c>
      <c r="O105" s="110" t="str">
        <f t="shared" ca="1" si="22"/>
        <v/>
      </c>
      <c r="Y105" s="42" t="e">
        <f t="shared" ca="1" si="23"/>
        <v>#N/A</v>
      </c>
      <c r="Z105" s="8" t="e">
        <f ca="1">IF(Y105="","",项目信息!$C$16)</f>
        <v>#N/A</v>
      </c>
      <c r="AA105" s="110" t="e">
        <f t="shared" ca="1" si="27"/>
        <v>#N/A</v>
      </c>
      <c r="AB105" s="110" t="e">
        <f t="shared" ca="1" si="28"/>
        <v>#N/A</v>
      </c>
      <c r="AC105" s="110" t="e">
        <f t="shared" ca="1" si="29"/>
        <v>#N/A</v>
      </c>
      <c r="AD105" s="110" t="str">
        <f t="shared" ca="1" si="24"/>
        <v/>
      </c>
      <c r="AE105" s="110" t="str">
        <f t="shared" ca="1" si="25"/>
        <v/>
      </c>
      <c r="AF105" s="110" t="str">
        <f t="shared" ca="1" si="26"/>
        <v/>
      </c>
      <c r="AG105" s="114" t="e">
        <f t="shared" ca="1" si="15"/>
        <v>#N/A</v>
      </c>
      <c r="AH105" s="114" t="e">
        <f t="shared" ca="1" si="16"/>
        <v>#N/A</v>
      </c>
      <c r="AI105" s="8" t="e">
        <f t="shared" ca="1" si="17"/>
        <v>#N/A</v>
      </c>
      <c r="AJ105" s="8" t="e">
        <f t="shared" ca="1" si="18"/>
        <v>#N/A</v>
      </c>
    </row>
    <row r="106" spans="12:36">
      <c r="L106" s="42" t="str">
        <f t="shared" ca="1" si="19"/>
        <v/>
      </c>
      <c r="M106" s="110" t="str">
        <f t="shared" ca="1" si="20"/>
        <v/>
      </c>
      <c r="N106" s="110" t="str">
        <f t="shared" ca="1" si="21"/>
        <v/>
      </c>
      <c r="O106" s="110" t="str">
        <f t="shared" ca="1" si="22"/>
        <v/>
      </c>
      <c r="Y106" s="42" t="e">
        <f t="shared" ca="1" si="23"/>
        <v>#N/A</v>
      </c>
      <c r="Z106" s="8" t="e">
        <f ca="1">IF(Y106="","",项目信息!$C$16)</f>
        <v>#N/A</v>
      </c>
      <c r="AA106" s="110" t="e">
        <f t="shared" ca="1" si="27"/>
        <v>#N/A</v>
      </c>
      <c r="AB106" s="110" t="e">
        <f t="shared" ca="1" si="28"/>
        <v>#N/A</v>
      </c>
      <c r="AC106" s="110" t="e">
        <f t="shared" ca="1" si="29"/>
        <v>#N/A</v>
      </c>
      <c r="AD106" s="110" t="str">
        <f t="shared" ca="1" si="24"/>
        <v/>
      </c>
      <c r="AE106" s="110" t="str">
        <f t="shared" ca="1" si="25"/>
        <v/>
      </c>
      <c r="AF106" s="110" t="str">
        <f t="shared" ca="1" si="26"/>
        <v/>
      </c>
      <c r="AG106" s="114" t="e">
        <f t="shared" ca="1" si="15"/>
        <v>#N/A</v>
      </c>
      <c r="AH106" s="114" t="e">
        <f t="shared" ca="1" si="16"/>
        <v>#N/A</v>
      </c>
      <c r="AI106" s="8" t="e">
        <f t="shared" ca="1" si="17"/>
        <v>#N/A</v>
      </c>
      <c r="AJ106" s="8" t="e">
        <f t="shared" ca="1" si="18"/>
        <v>#N/A</v>
      </c>
    </row>
    <row r="107" spans="12:36">
      <c r="L107" s="42" t="str">
        <f t="shared" ca="1" si="19"/>
        <v/>
      </c>
      <c r="M107" s="110" t="str">
        <f t="shared" ca="1" si="20"/>
        <v/>
      </c>
      <c r="N107" s="110" t="str">
        <f t="shared" ca="1" si="21"/>
        <v/>
      </c>
      <c r="O107" s="110" t="str">
        <f t="shared" ca="1" si="22"/>
        <v/>
      </c>
      <c r="Y107" s="42" t="e">
        <f t="shared" ca="1" si="23"/>
        <v>#N/A</v>
      </c>
      <c r="Z107" s="8" t="e">
        <f ca="1">IF(Y107="","",项目信息!$C$16)</f>
        <v>#N/A</v>
      </c>
      <c r="AA107" s="110" t="e">
        <f t="shared" ca="1" si="27"/>
        <v>#N/A</v>
      </c>
      <c r="AB107" s="110" t="e">
        <f t="shared" ca="1" si="28"/>
        <v>#N/A</v>
      </c>
      <c r="AC107" s="110" t="e">
        <f t="shared" ca="1" si="29"/>
        <v>#N/A</v>
      </c>
      <c r="AD107" s="110" t="str">
        <f t="shared" ca="1" si="24"/>
        <v/>
      </c>
      <c r="AE107" s="110" t="str">
        <f t="shared" ca="1" si="25"/>
        <v/>
      </c>
      <c r="AF107" s="110" t="str">
        <f t="shared" ca="1" si="26"/>
        <v/>
      </c>
      <c r="AG107" s="114" t="e">
        <f t="shared" ca="1" si="15"/>
        <v>#N/A</v>
      </c>
      <c r="AH107" s="114" t="e">
        <f t="shared" ca="1" si="16"/>
        <v>#N/A</v>
      </c>
      <c r="AI107" s="8" t="e">
        <f t="shared" ca="1" si="17"/>
        <v>#N/A</v>
      </c>
      <c r="AJ107" s="8" t="e">
        <f t="shared" ca="1" si="18"/>
        <v>#N/A</v>
      </c>
    </row>
    <row r="108" spans="12:36">
      <c r="L108" s="42" t="str">
        <f t="shared" ca="1" si="19"/>
        <v/>
      </c>
      <c r="M108" s="110" t="str">
        <f t="shared" ca="1" si="20"/>
        <v/>
      </c>
      <c r="N108" s="110" t="str">
        <f t="shared" ca="1" si="21"/>
        <v/>
      </c>
      <c r="O108" s="110" t="str">
        <f t="shared" ca="1" si="22"/>
        <v/>
      </c>
      <c r="Y108" s="42" t="e">
        <f t="shared" ca="1" si="23"/>
        <v>#N/A</v>
      </c>
      <c r="Z108" s="8" t="e">
        <f ca="1">IF(Y108="","",项目信息!$C$16)</f>
        <v>#N/A</v>
      </c>
      <c r="AA108" s="110" t="e">
        <f t="shared" ca="1" si="27"/>
        <v>#N/A</v>
      </c>
      <c r="AB108" s="110" t="e">
        <f t="shared" ca="1" si="28"/>
        <v>#N/A</v>
      </c>
      <c r="AC108" s="110" t="e">
        <f t="shared" ca="1" si="29"/>
        <v>#N/A</v>
      </c>
      <c r="AD108" s="110" t="str">
        <f t="shared" ca="1" si="24"/>
        <v/>
      </c>
      <c r="AE108" s="110" t="str">
        <f t="shared" ca="1" si="25"/>
        <v/>
      </c>
      <c r="AF108" s="110" t="str">
        <f t="shared" ca="1" si="26"/>
        <v/>
      </c>
      <c r="AG108" s="114" t="e">
        <f t="shared" ca="1" si="15"/>
        <v>#N/A</v>
      </c>
      <c r="AH108" s="114" t="e">
        <f t="shared" ca="1" si="16"/>
        <v>#N/A</v>
      </c>
      <c r="AI108" s="8" t="e">
        <f t="shared" ca="1" si="17"/>
        <v>#N/A</v>
      </c>
      <c r="AJ108" s="8" t="e">
        <f t="shared" ca="1" si="18"/>
        <v>#N/A</v>
      </c>
    </row>
    <row r="109" spans="12:36">
      <c r="L109" s="42" t="str">
        <f t="shared" ca="1" si="19"/>
        <v/>
      </c>
      <c r="M109" s="110" t="str">
        <f t="shared" ca="1" si="20"/>
        <v/>
      </c>
      <c r="N109" s="110" t="str">
        <f t="shared" ca="1" si="21"/>
        <v/>
      </c>
      <c r="O109" s="110" t="str">
        <f t="shared" ca="1" si="22"/>
        <v/>
      </c>
      <c r="Y109" s="42" t="e">
        <f t="shared" ca="1" si="23"/>
        <v>#N/A</v>
      </c>
      <c r="Z109" s="8" t="e">
        <f ca="1">IF(Y109="","",项目信息!$C$16)</f>
        <v>#N/A</v>
      </c>
      <c r="AA109" s="110" t="e">
        <f t="shared" ca="1" si="27"/>
        <v>#N/A</v>
      </c>
      <c r="AB109" s="110" t="e">
        <f t="shared" ca="1" si="28"/>
        <v>#N/A</v>
      </c>
      <c r="AC109" s="110" t="e">
        <f t="shared" ca="1" si="29"/>
        <v>#N/A</v>
      </c>
      <c r="AD109" s="110" t="str">
        <f t="shared" ca="1" si="24"/>
        <v/>
      </c>
      <c r="AE109" s="110" t="str">
        <f t="shared" ca="1" si="25"/>
        <v/>
      </c>
      <c r="AF109" s="110" t="str">
        <f t="shared" ca="1" si="26"/>
        <v/>
      </c>
      <c r="AG109" s="114" t="e">
        <f t="shared" ca="1" si="15"/>
        <v>#N/A</v>
      </c>
      <c r="AH109" s="114" t="e">
        <f t="shared" ca="1" si="16"/>
        <v>#N/A</v>
      </c>
      <c r="AI109" s="8" t="e">
        <f t="shared" ca="1" si="17"/>
        <v>#N/A</v>
      </c>
      <c r="AJ109" s="8" t="e">
        <f t="shared" ca="1" si="18"/>
        <v>#N/A</v>
      </c>
    </row>
    <row r="110" spans="12:36">
      <c r="L110" s="42" t="str">
        <f t="shared" ca="1" si="19"/>
        <v/>
      </c>
      <c r="M110" s="110" t="str">
        <f t="shared" ca="1" si="20"/>
        <v/>
      </c>
      <c r="N110" s="110" t="str">
        <f t="shared" ca="1" si="21"/>
        <v/>
      </c>
      <c r="O110" s="110" t="str">
        <f t="shared" ca="1" si="22"/>
        <v/>
      </c>
      <c r="Y110" s="42" t="e">
        <f t="shared" ca="1" si="23"/>
        <v>#N/A</v>
      </c>
      <c r="Z110" s="8" t="e">
        <f ca="1">IF(Y110="","",项目信息!$C$16)</f>
        <v>#N/A</v>
      </c>
      <c r="AA110" s="110" t="e">
        <f t="shared" ca="1" si="27"/>
        <v>#N/A</v>
      </c>
      <c r="AB110" s="110" t="e">
        <f t="shared" ca="1" si="28"/>
        <v>#N/A</v>
      </c>
      <c r="AC110" s="110" t="e">
        <f t="shared" ca="1" si="29"/>
        <v>#N/A</v>
      </c>
      <c r="AD110" s="110" t="str">
        <f t="shared" ca="1" si="24"/>
        <v/>
      </c>
      <c r="AE110" s="110" t="str">
        <f t="shared" ca="1" si="25"/>
        <v/>
      </c>
      <c r="AF110" s="110" t="str">
        <f t="shared" ca="1" si="26"/>
        <v/>
      </c>
      <c r="AG110" s="114" t="e">
        <f t="shared" ca="1" si="15"/>
        <v>#N/A</v>
      </c>
      <c r="AH110" s="114" t="e">
        <f t="shared" ca="1" si="16"/>
        <v>#N/A</v>
      </c>
      <c r="AI110" s="8" t="e">
        <f t="shared" ca="1" si="17"/>
        <v>#N/A</v>
      </c>
      <c r="AJ110" s="8" t="e">
        <f t="shared" ca="1" si="18"/>
        <v>#N/A</v>
      </c>
    </row>
    <row r="111" spans="12:36">
      <c r="L111" s="42" t="str">
        <f t="shared" ca="1" si="19"/>
        <v/>
      </c>
      <c r="M111" s="110" t="str">
        <f t="shared" ca="1" si="20"/>
        <v/>
      </c>
      <c r="N111" s="110" t="str">
        <f t="shared" ca="1" si="21"/>
        <v/>
      </c>
      <c r="O111" s="110" t="str">
        <f t="shared" ca="1" si="22"/>
        <v/>
      </c>
      <c r="Y111" s="42" t="e">
        <f t="shared" ca="1" si="23"/>
        <v>#N/A</v>
      </c>
      <c r="Z111" s="8" t="e">
        <f ca="1">IF(Y111="","",项目信息!$C$16)</f>
        <v>#N/A</v>
      </c>
      <c r="AA111" s="110" t="e">
        <f t="shared" ca="1" si="27"/>
        <v>#N/A</v>
      </c>
      <c r="AB111" s="110" t="e">
        <f t="shared" ca="1" si="28"/>
        <v>#N/A</v>
      </c>
      <c r="AC111" s="110" t="e">
        <f t="shared" ca="1" si="29"/>
        <v>#N/A</v>
      </c>
      <c r="AD111" s="110" t="str">
        <f t="shared" ca="1" si="24"/>
        <v/>
      </c>
      <c r="AE111" s="110" t="str">
        <f t="shared" ca="1" si="25"/>
        <v/>
      </c>
      <c r="AF111" s="110" t="str">
        <f t="shared" ca="1" si="26"/>
        <v/>
      </c>
      <c r="AG111" s="114" t="e">
        <f t="shared" ca="1" si="15"/>
        <v>#N/A</v>
      </c>
      <c r="AH111" s="114" t="e">
        <f t="shared" ca="1" si="16"/>
        <v>#N/A</v>
      </c>
      <c r="AI111" s="8" t="e">
        <f t="shared" ca="1" si="17"/>
        <v>#N/A</v>
      </c>
      <c r="AJ111" s="8" t="e">
        <f t="shared" ca="1" si="18"/>
        <v>#N/A</v>
      </c>
    </row>
    <row r="112" spans="12:36">
      <c r="L112" s="42" t="str">
        <f t="shared" ca="1" si="19"/>
        <v/>
      </c>
      <c r="M112" s="110" t="str">
        <f t="shared" ca="1" si="20"/>
        <v/>
      </c>
      <c r="N112" s="110" t="str">
        <f t="shared" ca="1" si="21"/>
        <v/>
      </c>
      <c r="O112" s="110" t="str">
        <f t="shared" ca="1" si="22"/>
        <v/>
      </c>
      <c r="Y112" s="42" t="e">
        <f t="shared" ca="1" si="23"/>
        <v>#N/A</v>
      </c>
      <c r="Z112" s="8" t="e">
        <f ca="1">IF(Y112="","",项目信息!$C$16)</f>
        <v>#N/A</v>
      </c>
      <c r="AA112" s="110" t="e">
        <f t="shared" ca="1" si="27"/>
        <v>#N/A</v>
      </c>
      <c r="AB112" s="110" t="e">
        <f t="shared" ca="1" si="28"/>
        <v>#N/A</v>
      </c>
      <c r="AC112" s="110" t="e">
        <f t="shared" ca="1" si="29"/>
        <v>#N/A</v>
      </c>
      <c r="AD112" s="110" t="str">
        <f t="shared" ca="1" si="24"/>
        <v/>
      </c>
      <c r="AE112" s="110" t="str">
        <f t="shared" ca="1" si="25"/>
        <v/>
      </c>
      <c r="AF112" s="110" t="str">
        <f t="shared" ca="1" si="26"/>
        <v/>
      </c>
      <c r="AG112" s="114" t="e">
        <f t="shared" ca="1" si="15"/>
        <v>#N/A</v>
      </c>
      <c r="AH112" s="114" t="e">
        <f t="shared" ca="1" si="16"/>
        <v>#N/A</v>
      </c>
      <c r="AI112" s="8" t="e">
        <f t="shared" ca="1" si="17"/>
        <v>#N/A</v>
      </c>
      <c r="AJ112" s="8" t="e">
        <f t="shared" ca="1" si="18"/>
        <v>#N/A</v>
      </c>
    </row>
    <row r="113" spans="12:36">
      <c r="L113" s="42" t="str">
        <f t="shared" ca="1" si="19"/>
        <v/>
      </c>
      <c r="M113" s="110" t="str">
        <f t="shared" ca="1" si="20"/>
        <v/>
      </c>
      <c r="N113" s="110" t="str">
        <f t="shared" ca="1" si="21"/>
        <v/>
      </c>
      <c r="O113" s="110" t="str">
        <f t="shared" ca="1" si="22"/>
        <v/>
      </c>
      <c r="Y113" s="42" t="e">
        <f t="shared" ca="1" si="23"/>
        <v>#N/A</v>
      </c>
      <c r="Z113" s="8" t="e">
        <f ca="1">IF(Y113="","",项目信息!$C$16)</f>
        <v>#N/A</v>
      </c>
      <c r="AA113" s="110" t="e">
        <f t="shared" ca="1" si="27"/>
        <v>#N/A</v>
      </c>
      <c r="AB113" s="110" t="e">
        <f t="shared" ca="1" si="28"/>
        <v>#N/A</v>
      </c>
      <c r="AC113" s="110" t="e">
        <f t="shared" ca="1" si="29"/>
        <v>#N/A</v>
      </c>
      <c r="AD113" s="110" t="str">
        <f t="shared" ca="1" si="24"/>
        <v/>
      </c>
      <c r="AE113" s="110" t="str">
        <f t="shared" ca="1" si="25"/>
        <v/>
      </c>
      <c r="AF113" s="110" t="str">
        <f t="shared" ca="1" si="26"/>
        <v/>
      </c>
      <c r="AG113" s="114" t="e">
        <f t="shared" ca="1" si="15"/>
        <v>#N/A</v>
      </c>
      <c r="AH113" s="114" t="e">
        <f t="shared" ca="1" si="16"/>
        <v>#N/A</v>
      </c>
      <c r="AI113" s="8" t="e">
        <f t="shared" ca="1" si="17"/>
        <v>#N/A</v>
      </c>
      <c r="AJ113" s="8" t="e">
        <f t="shared" ca="1" si="18"/>
        <v>#N/A</v>
      </c>
    </row>
    <row r="114" spans="12:36">
      <c r="L114" s="42" t="str">
        <f t="shared" ca="1" si="19"/>
        <v/>
      </c>
      <c r="M114" s="110" t="str">
        <f t="shared" ca="1" si="20"/>
        <v/>
      </c>
      <c r="N114" s="110" t="str">
        <f t="shared" ca="1" si="21"/>
        <v/>
      </c>
      <c r="O114" s="110" t="str">
        <f t="shared" ca="1" si="22"/>
        <v/>
      </c>
      <c r="Y114" s="42" t="e">
        <f t="shared" ca="1" si="23"/>
        <v>#N/A</v>
      </c>
      <c r="Z114" s="8" t="e">
        <f ca="1">IF(Y114="","",项目信息!$C$16)</f>
        <v>#N/A</v>
      </c>
      <c r="AA114" s="110" t="e">
        <f t="shared" ca="1" si="27"/>
        <v>#N/A</v>
      </c>
      <c r="AB114" s="110" t="e">
        <f t="shared" ca="1" si="28"/>
        <v>#N/A</v>
      </c>
      <c r="AC114" s="110" t="e">
        <f t="shared" ca="1" si="29"/>
        <v>#N/A</v>
      </c>
      <c r="AD114" s="110" t="str">
        <f t="shared" ca="1" si="24"/>
        <v/>
      </c>
      <c r="AE114" s="110" t="str">
        <f t="shared" ca="1" si="25"/>
        <v/>
      </c>
      <c r="AF114" s="110" t="str">
        <f t="shared" ca="1" si="26"/>
        <v/>
      </c>
      <c r="AG114" s="114" t="e">
        <f t="shared" ca="1" si="15"/>
        <v>#N/A</v>
      </c>
      <c r="AH114" s="114" t="e">
        <f t="shared" ca="1" si="16"/>
        <v>#N/A</v>
      </c>
      <c r="AI114" s="8" t="e">
        <f t="shared" ca="1" si="17"/>
        <v>#N/A</v>
      </c>
      <c r="AJ114" s="8" t="e">
        <f t="shared" ca="1" si="18"/>
        <v>#N/A</v>
      </c>
    </row>
    <row r="115" spans="12:36">
      <c r="L115" s="42" t="str">
        <f t="shared" ca="1" si="19"/>
        <v/>
      </c>
      <c r="M115" s="110" t="str">
        <f t="shared" ca="1" si="20"/>
        <v/>
      </c>
      <c r="N115" s="110" t="str">
        <f t="shared" ca="1" si="21"/>
        <v/>
      </c>
      <c r="O115" s="110" t="str">
        <f t="shared" ca="1" si="22"/>
        <v/>
      </c>
      <c r="Y115" s="42" t="e">
        <f t="shared" ca="1" si="23"/>
        <v>#N/A</v>
      </c>
      <c r="Z115" s="8" t="e">
        <f ca="1">IF(Y115="","",项目信息!$C$16)</f>
        <v>#N/A</v>
      </c>
      <c r="AA115" s="110" t="e">
        <f t="shared" ca="1" si="27"/>
        <v>#N/A</v>
      </c>
      <c r="AB115" s="110" t="e">
        <f t="shared" ca="1" si="28"/>
        <v>#N/A</v>
      </c>
      <c r="AC115" s="110" t="e">
        <f t="shared" ca="1" si="29"/>
        <v>#N/A</v>
      </c>
      <c r="AD115" s="110" t="str">
        <f t="shared" ca="1" si="24"/>
        <v/>
      </c>
      <c r="AE115" s="110" t="str">
        <f t="shared" ca="1" si="25"/>
        <v/>
      </c>
      <c r="AF115" s="110" t="str">
        <f t="shared" ca="1" si="26"/>
        <v/>
      </c>
      <c r="AG115" s="114" t="e">
        <f t="shared" ca="1" si="15"/>
        <v>#N/A</v>
      </c>
      <c r="AH115" s="114" t="e">
        <f t="shared" ca="1" si="16"/>
        <v>#N/A</v>
      </c>
      <c r="AI115" s="8" t="e">
        <f t="shared" ca="1" si="17"/>
        <v>#N/A</v>
      </c>
      <c r="AJ115" s="8" t="e">
        <f t="shared" ca="1" si="18"/>
        <v>#N/A</v>
      </c>
    </row>
    <row r="116" spans="12:36">
      <c r="L116" s="42" t="str">
        <f t="shared" ca="1" si="19"/>
        <v/>
      </c>
      <c r="M116" s="110" t="str">
        <f t="shared" ca="1" si="20"/>
        <v/>
      </c>
      <c r="N116" s="110" t="str">
        <f t="shared" ca="1" si="21"/>
        <v/>
      </c>
      <c r="O116" s="110" t="str">
        <f t="shared" ca="1" si="22"/>
        <v/>
      </c>
      <c r="Y116" s="42" t="e">
        <f t="shared" ca="1" si="23"/>
        <v>#N/A</v>
      </c>
      <c r="Z116" s="8" t="e">
        <f ca="1">IF(Y116="","",项目信息!$C$16)</f>
        <v>#N/A</v>
      </c>
      <c r="AA116" s="110" t="e">
        <f t="shared" ca="1" si="27"/>
        <v>#N/A</v>
      </c>
      <c r="AB116" s="110" t="e">
        <f t="shared" ca="1" si="28"/>
        <v>#N/A</v>
      </c>
      <c r="AC116" s="110" t="e">
        <f t="shared" ca="1" si="29"/>
        <v>#N/A</v>
      </c>
      <c r="AD116" s="110" t="str">
        <f t="shared" ca="1" si="24"/>
        <v/>
      </c>
      <c r="AE116" s="110" t="str">
        <f t="shared" ca="1" si="25"/>
        <v/>
      </c>
      <c r="AF116" s="110" t="str">
        <f t="shared" ca="1" si="26"/>
        <v/>
      </c>
      <c r="AG116" s="114" t="e">
        <f t="shared" ca="1" si="15"/>
        <v>#N/A</v>
      </c>
      <c r="AH116" s="114" t="e">
        <f t="shared" ca="1" si="16"/>
        <v>#N/A</v>
      </c>
      <c r="AI116" s="8" t="e">
        <f t="shared" ca="1" si="17"/>
        <v>#N/A</v>
      </c>
      <c r="AJ116" s="8" t="e">
        <f t="shared" ca="1" si="18"/>
        <v>#N/A</v>
      </c>
    </row>
    <row r="117" spans="12:36">
      <c r="L117" s="42" t="str">
        <f t="shared" ca="1" si="19"/>
        <v/>
      </c>
      <c r="M117" s="110" t="str">
        <f t="shared" ca="1" si="20"/>
        <v/>
      </c>
      <c r="N117" s="110" t="str">
        <f t="shared" ca="1" si="21"/>
        <v/>
      </c>
      <c r="O117" s="110" t="str">
        <f t="shared" ca="1" si="22"/>
        <v/>
      </c>
      <c r="Y117" s="42" t="e">
        <f t="shared" ca="1" si="23"/>
        <v>#N/A</v>
      </c>
      <c r="Z117" s="8" t="e">
        <f ca="1">IF(Y117="","",项目信息!$C$16)</f>
        <v>#N/A</v>
      </c>
      <c r="AA117" s="110" t="e">
        <f t="shared" ca="1" si="27"/>
        <v>#N/A</v>
      </c>
      <c r="AB117" s="110" t="e">
        <f t="shared" ca="1" si="28"/>
        <v>#N/A</v>
      </c>
      <c r="AC117" s="110" t="e">
        <f t="shared" ca="1" si="29"/>
        <v>#N/A</v>
      </c>
      <c r="AD117" s="110" t="str">
        <f t="shared" ca="1" si="24"/>
        <v/>
      </c>
      <c r="AE117" s="110" t="str">
        <f t="shared" ca="1" si="25"/>
        <v/>
      </c>
      <c r="AF117" s="110" t="str">
        <f t="shared" ca="1" si="26"/>
        <v/>
      </c>
      <c r="AG117" s="114" t="e">
        <f t="shared" ca="1" si="15"/>
        <v>#N/A</v>
      </c>
      <c r="AH117" s="114" t="e">
        <f t="shared" ca="1" si="16"/>
        <v>#N/A</v>
      </c>
      <c r="AI117" s="8" t="e">
        <f t="shared" ca="1" si="17"/>
        <v>#N/A</v>
      </c>
      <c r="AJ117" s="8" t="e">
        <f t="shared" ca="1" si="18"/>
        <v>#N/A</v>
      </c>
    </row>
    <row r="118" spans="12:36">
      <c r="L118" s="42" t="str">
        <f t="shared" ca="1" si="19"/>
        <v/>
      </c>
      <c r="M118" s="110" t="str">
        <f t="shared" ca="1" si="20"/>
        <v/>
      </c>
      <c r="N118" s="110" t="str">
        <f t="shared" ca="1" si="21"/>
        <v/>
      </c>
      <c r="O118" s="110" t="str">
        <f t="shared" ca="1" si="22"/>
        <v/>
      </c>
      <c r="Y118" s="42" t="e">
        <f t="shared" ca="1" si="23"/>
        <v>#N/A</v>
      </c>
      <c r="Z118" s="8" t="e">
        <f ca="1">IF(Y118="","",项目信息!$C$16)</f>
        <v>#N/A</v>
      </c>
      <c r="AA118" s="110" t="e">
        <f t="shared" ca="1" si="27"/>
        <v>#N/A</v>
      </c>
      <c r="AB118" s="110" t="e">
        <f t="shared" ca="1" si="28"/>
        <v>#N/A</v>
      </c>
      <c r="AC118" s="110" t="e">
        <f t="shared" ca="1" si="29"/>
        <v>#N/A</v>
      </c>
      <c r="AD118" s="110" t="str">
        <f t="shared" ca="1" si="24"/>
        <v/>
      </c>
      <c r="AE118" s="110" t="str">
        <f t="shared" ca="1" si="25"/>
        <v/>
      </c>
      <c r="AF118" s="110" t="str">
        <f t="shared" ca="1" si="26"/>
        <v/>
      </c>
      <c r="AG118" s="114" t="e">
        <f t="shared" ca="1" si="15"/>
        <v>#N/A</v>
      </c>
      <c r="AH118" s="114" t="e">
        <f t="shared" ca="1" si="16"/>
        <v>#N/A</v>
      </c>
      <c r="AI118" s="8" t="e">
        <f t="shared" ca="1" si="17"/>
        <v>#N/A</v>
      </c>
      <c r="AJ118" s="8" t="e">
        <f t="shared" ca="1" si="18"/>
        <v>#N/A</v>
      </c>
    </row>
    <row r="119" spans="12:36">
      <c r="L119" s="42" t="str">
        <f t="shared" ca="1" si="19"/>
        <v/>
      </c>
      <c r="M119" s="110" t="str">
        <f t="shared" ca="1" si="20"/>
        <v/>
      </c>
      <c r="N119" s="110" t="str">
        <f t="shared" ca="1" si="21"/>
        <v/>
      </c>
      <c r="O119" s="110" t="str">
        <f t="shared" ca="1" si="22"/>
        <v/>
      </c>
      <c r="Y119" s="42" t="e">
        <f t="shared" ca="1" si="23"/>
        <v>#N/A</v>
      </c>
      <c r="Z119" s="8" t="e">
        <f ca="1">IF(Y119="","",项目信息!$C$16)</f>
        <v>#N/A</v>
      </c>
      <c r="AA119" s="110" t="e">
        <f t="shared" ca="1" si="27"/>
        <v>#N/A</v>
      </c>
      <c r="AB119" s="110" t="e">
        <f t="shared" ca="1" si="28"/>
        <v>#N/A</v>
      </c>
      <c r="AC119" s="110" t="e">
        <f t="shared" ca="1" si="29"/>
        <v>#N/A</v>
      </c>
      <c r="AD119" s="110" t="str">
        <f t="shared" ca="1" si="24"/>
        <v/>
      </c>
      <c r="AE119" s="110" t="str">
        <f t="shared" ca="1" si="25"/>
        <v/>
      </c>
      <c r="AF119" s="110" t="str">
        <f t="shared" ca="1" si="26"/>
        <v/>
      </c>
      <c r="AG119" s="114" t="e">
        <f t="shared" ca="1" si="15"/>
        <v>#N/A</v>
      </c>
      <c r="AH119" s="114" t="e">
        <f t="shared" ca="1" si="16"/>
        <v>#N/A</v>
      </c>
      <c r="AI119" s="8" t="e">
        <f t="shared" ca="1" si="17"/>
        <v>#N/A</v>
      </c>
      <c r="AJ119" s="8" t="e">
        <f t="shared" ca="1" si="18"/>
        <v>#N/A</v>
      </c>
    </row>
    <row r="120" spans="12:36">
      <c r="L120" s="42" t="str">
        <f t="shared" ca="1" si="19"/>
        <v/>
      </c>
      <c r="M120" s="110" t="str">
        <f t="shared" ca="1" si="20"/>
        <v/>
      </c>
      <c r="N120" s="110" t="str">
        <f t="shared" ca="1" si="21"/>
        <v/>
      </c>
      <c r="O120" s="110" t="str">
        <f t="shared" ca="1" si="22"/>
        <v/>
      </c>
      <c r="Y120" s="42" t="e">
        <f t="shared" ca="1" si="23"/>
        <v>#N/A</v>
      </c>
      <c r="Z120" s="8" t="e">
        <f ca="1">IF(Y120="","",项目信息!$C$16)</f>
        <v>#N/A</v>
      </c>
      <c r="AA120" s="110" t="e">
        <f t="shared" ca="1" si="27"/>
        <v>#N/A</v>
      </c>
      <c r="AB120" s="110" t="e">
        <f t="shared" ca="1" si="28"/>
        <v>#N/A</v>
      </c>
      <c r="AC120" s="110" t="e">
        <f t="shared" ca="1" si="29"/>
        <v>#N/A</v>
      </c>
      <c r="AD120" s="110" t="str">
        <f t="shared" ca="1" si="24"/>
        <v/>
      </c>
      <c r="AE120" s="110" t="str">
        <f t="shared" ca="1" si="25"/>
        <v/>
      </c>
      <c r="AF120" s="110" t="str">
        <f t="shared" ca="1" si="26"/>
        <v/>
      </c>
      <c r="AG120" s="114" t="e">
        <f t="shared" ca="1" si="15"/>
        <v>#N/A</v>
      </c>
      <c r="AH120" s="114" t="e">
        <f t="shared" ca="1" si="16"/>
        <v>#N/A</v>
      </c>
      <c r="AI120" s="8" t="e">
        <f t="shared" ca="1" si="17"/>
        <v>#N/A</v>
      </c>
      <c r="AJ120" s="8" t="e">
        <f t="shared" ca="1" si="18"/>
        <v>#N/A</v>
      </c>
    </row>
    <row r="121" spans="12:36">
      <c r="L121" s="42" t="str">
        <f t="shared" ca="1" si="19"/>
        <v/>
      </c>
      <c r="M121" s="110" t="str">
        <f t="shared" ca="1" si="20"/>
        <v/>
      </c>
      <c r="N121" s="110" t="str">
        <f t="shared" ca="1" si="21"/>
        <v/>
      </c>
      <c r="O121" s="110" t="str">
        <f t="shared" ca="1" si="22"/>
        <v/>
      </c>
      <c r="Y121" s="42" t="e">
        <f t="shared" ca="1" si="23"/>
        <v>#N/A</v>
      </c>
      <c r="Z121" s="8" t="e">
        <f ca="1">IF(Y121="","",项目信息!$C$16)</f>
        <v>#N/A</v>
      </c>
      <c r="AA121" s="110" t="e">
        <f t="shared" ca="1" si="27"/>
        <v>#N/A</v>
      </c>
      <c r="AB121" s="110" t="e">
        <f t="shared" ca="1" si="28"/>
        <v>#N/A</v>
      </c>
      <c r="AC121" s="110" t="e">
        <f t="shared" ca="1" si="29"/>
        <v>#N/A</v>
      </c>
      <c r="AD121" s="110" t="str">
        <f t="shared" ca="1" si="24"/>
        <v/>
      </c>
      <c r="AE121" s="110" t="str">
        <f t="shared" ca="1" si="25"/>
        <v/>
      </c>
      <c r="AF121" s="110" t="str">
        <f t="shared" ca="1" si="26"/>
        <v/>
      </c>
      <c r="AG121" s="114" t="e">
        <f t="shared" ca="1" si="15"/>
        <v>#N/A</v>
      </c>
      <c r="AH121" s="114" t="e">
        <f t="shared" ca="1" si="16"/>
        <v>#N/A</v>
      </c>
      <c r="AI121" s="8" t="e">
        <f t="shared" ca="1" si="17"/>
        <v>#N/A</v>
      </c>
      <c r="AJ121" s="8" t="e">
        <f t="shared" ca="1" si="18"/>
        <v>#N/A</v>
      </c>
    </row>
    <row r="122" spans="12:36">
      <c r="L122" s="42" t="str">
        <f t="shared" ca="1" si="19"/>
        <v/>
      </c>
      <c r="M122" s="110" t="str">
        <f t="shared" ca="1" si="20"/>
        <v/>
      </c>
      <c r="N122" s="110" t="str">
        <f t="shared" ca="1" si="21"/>
        <v/>
      </c>
      <c r="O122" s="110" t="str">
        <f t="shared" ca="1" si="22"/>
        <v/>
      </c>
      <c r="Y122" s="42" t="e">
        <f t="shared" ca="1" si="23"/>
        <v>#N/A</v>
      </c>
      <c r="Z122" s="8" t="e">
        <f ca="1">IF(Y122="","",项目信息!$C$16)</f>
        <v>#N/A</v>
      </c>
      <c r="AA122" s="110" t="e">
        <f t="shared" ca="1" si="27"/>
        <v>#N/A</v>
      </c>
      <c r="AB122" s="110" t="e">
        <f t="shared" ca="1" si="28"/>
        <v>#N/A</v>
      </c>
      <c r="AC122" s="110" t="e">
        <f t="shared" ca="1" si="29"/>
        <v>#N/A</v>
      </c>
      <c r="AD122" s="110" t="str">
        <f t="shared" ca="1" si="24"/>
        <v/>
      </c>
      <c r="AE122" s="110" t="str">
        <f t="shared" ca="1" si="25"/>
        <v/>
      </c>
      <c r="AF122" s="110" t="str">
        <f t="shared" ca="1" si="26"/>
        <v/>
      </c>
      <c r="AG122" s="114" t="e">
        <f t="shared" ca="1" si="15"/>
        <v>#N/A</v>
      </c>
      <c r="AH122" s="114" t="e">
        <f t="shared" ca="1" si="16"/>
        <v>#N/A</v>
      </c>
      <c r="AI122" s="8" t="e">
        <f t="shared" ca="1" si="17"/>
        <v>#N/A</v>
      </c>
      <c r="AJ122" s="8" t="e">
        <f t="shared" ca="1" si="18"/>
        <v>#N/A</v>
      </c>
    </row>
    <row r="123" spans="12:36">
      <c r="L123" s="42" t="str">
        <f t="shared" ca="1" si="19"/>
        <v/>
      </c>
      <c r="M123" s="110" t="str">
        <f t="shared" ca="1" si="20"/>
        <v/>
      </c>
      <c r="N123" s="110" t="str">
        <f t="shared" ca="1" si="21"/>
        <v/>
      </c>
      <c r="O123" s="110" t="str">
        <f t="shared" ca="1" si="22"/>
        <v/>
      </c>
      <c r="Y123" s="42" t="e">
        <f t="shared" ca="1" si="23"/>
        <v>#N/A</v>
      </c>
      <c r="Z123" s="8" t="e">
        <f ca="1">IF(Y123="","",项目信息!$C$16)</f>
        <v>#N/A</v>
      </c>
      <c r="AA123" s="110" t="e">
        <f t="shared" ca="1" si="27"/>
        <v>#N/A</v>
      </c>
      <c r="AB123" s="110" t="e">
        <f t="shared" ca="1" si="28"/>
        <v>#N/A</v>
      </c>
      <c r="AC123" s="110" t="e">
        <f t="shared" ca="1" si="29"/>
        <v>#N/A</v>
      </c>
      <c r="AD123" s="110" t="str">
        <f t="shared" ca="1" si="24"/>
        <v/>
      </c>
      <c r="AE123" s="110" t="str">
        <f t="shared" ca="1" si="25"/>
        <v/>
      </c>
      <c r="AF123" s="110" t="str">
        <f t="shared" ca="1" si="26"/>
        <v/>
      </c>
      <c r="AG123" s="114" t="e">
        <f t="shared" ca="1" si="15"/>
        <v>#N/A</v>
      </c>
      <c r="AH123" s="114" t="e">
        <f t="shared" ca="1" si="16"/>
        <v>#N/A</v>
      </c>
      <c r="AI123" s="8" t="e">
        <f t="shared" ca="1" si="17"/>
        <v>#N/A</v>
      </c>
      <c r="AJ123" s="8" t="e">
        <f t="shared" ca="1" si="18"/>
        <v>#N/A</v>
      </c>
    </row>
    <row r="124" spans="12:36">
      <c r="L124" s="42" t="str">
        <f t="shared" ca="1" si="19"/>
        <v/>
      </c>
      <c r="M124" s="110" t="str">
        <f t="shared" ca="1" si="20"/>
        <v/>
      </c>
      <c r="N124" s="110" t="str">
        <f t="shared" ca="1" si="21"/>
        <v/>
      </c>
      <c r="O124" s="110" t="str">
        <f t="shared" ca="1" si="22"/>
        <v/>
      </c>
      <c r="Y124" s="42" t="e">
        <f t="shared" ca="1" si="23"/>
        <v>#N/A</v>
      </c>
      <c r="Z124" s="8" t="e">
        <f ca="1">IF(Y124="","",项目信息!$C$16)</f>
        <v>#N/A</v>
      </c>
      <c r="AA124" s="110" t="e">
        <f t="shared" ca="1" si="27"/>
        <v>#N/A</v>
      </c>
      <c r="AB124" s="110" t="e">
        <f t="shared" ca="1" si="28"/>
        <v>#N/A</v>
      </c>
      <c r="AC124" s="110" t="e">
        <f t="shared" ca="1" si="29"/>
        <v>#N/A</v>
      </c>
      <c r="AD124" s="110" t="str">
        <f t="shared" ca="1" si="24"/>
        <v/>
      </c>
      <c r="AE124" s="110" t="str">
        <f t="shared" ca="1" si="25"/>
        <v/>
      </c>
      <c r="AF124" s="110" t="str">
        <f t="shared" ca="1" si="26"/>
        <v/>
      </c>
      <c r="AG124" s="114" t="e">
        <f t="shared" ca="1" si="15"/>
        <v>#N/A</v>
      </c>
      <c r="AH124" s="114" t="e">
        <f t="shared" ca="1" si="16"/>
        <v>#N/A</v>
      </c>
      <c r="AI124" s="8" t="e">
        <f t="shared" ca="1" si="17"/>
        <v>#N/A</v>
      </c>
      <c r="AJ124" s="8" t="e">
        <f t="shared" ca="1" si="18"/>
        <v>#N/A</v>
      </c>
    </row>
    <row r="125" spans="12:36">
      <c r="L125" s="42" t="str">
        <f t="shared" ca="1" si="19"/>
        <v/>
      </c>
      <c r="M125" s="110" t="str">
        <f t="shared" ca="1" si="20"/>
        <v/>
      </c>
      <c r="N125" s="110" t="str">
        <f t="shared" ca="1" si="21"/>
        <v/>
      </c>
      <c r="O125" s="110" t="str">
        <f t="shared" ca="1" si="22"/>
        <v/>
      </c>
      <c r="Y125" s="42" t="e">
        <f t="shared" ca="1" si="23"/>
        <v>#N/A</v>
      </c>
      <c r="Z125" s="8" t="e">
        <f ca="1">IF(Y125="","",项目信息!$C$16)</f>
        <v>#N/A</v>
      </c>
      <c r="AA125" s="110" t="e">
        <f t="shared" ca="1" si="27"/>
        <v>#N/A</v>
      </c>
      <c r="AB125" s="110" t="e">
        <f t="shared" ca="1" si="28"/>
        <v>#N/A</v>
      </c>
      <c r="AC125" s="110" t="e">
        <f t="shared" ca="1" si="29"/>
        <v>#N/A</v>
      </c>
      <c r="AD125" s="110" t="str">
        <f t="shared" ca="1" si="24"/>
        <v/>
      </c>
      <c r="AE125" s="110" t="str">
        <f t="shared" ca="1" si="25"/>
        <v/>
      </c>
      <c r="AF125" s="110" t="str">
        <f t="shared" ca="1" si="26"/>
        <v/>
      </c>
      <c r="AG125" s="114" t="e">
        <f t="shared" ca="1" si="15"/>
        <v>#N/A</v>
      </c>
      <c r="AH125" s="114" t="e">
        <f t="shared" ca="1" si="16"/>
        <v>#N/A</v>
      </c>
      <c r="AI125" s="8" t="e">
        <f t="shared" ca="1" si="17"/>
        <v>#N/A</v>
      </c>
      <c r="AJ125" s="8" t="e">
        <f t="shared" ca="1" si="18"/>
        <v>#N/A</v>
      </c>
    </row>
    <row r="126" spans="12:36">
      <c r="L126" s="42" t="str">
        <f t="shared" ca="1" si="19"/>
        <v/>
      </c>
      <c r="M126" s="110" t="str">
        <f t="shared" ca="1" si="20"/>
        <v/>
      </c>
      <c r="N126" s="110" t="str">
        <f t="shared" ca="1" si="21"/>
        <v/>
      </c>
      <c r="O126" s="110" t="str">
        <f t="shared" ca="1" si="22"/>
        <v/>
      </c>
      <c r="Y126" s="42" t="e">
        <f t="shared" ca="1" si="23"/>
        <v>#N/A</v>
      </c>
      <c r="Z126" s="8" t="e">
        <f ca="1">IF(Y126="","",项目信息!$C$16)</f>
        <v>#N/A</v>
      </c>
      <c r="AA126" s="110" t="e">
        <f t="shared" ca="1" si="27"/>
        <v>#N/A</v>
      </c>
      <c r="AB126" s="110" t="e">
        <f t="shared" ca="1" si="28"/>
        <v>#N/A</v>
      </c>
      <c r="AC126" s="110" t="e">
        <f t="shared" ca="1" si="29"/>
        <v>#N/A</v>
      </c>
      <c r="AD126" s="110" t="str">
        <f t="shared" ca="1" si="24"/>
        <v/>
      </c>
      <c r="AE126" s="110" t="str">
        <f t="shared" ca="1" si="25"/>
        <v/>
      </c>
      <c r="AF126" s="110" t="str">
        <f t="shared" ca="1" si="26"/>
        <v/>
      </c>
      <c r="AG126" s="114" t="e">
        <f t="shared" ca="1" si="15"/>
        <v>#N/A</v>
      </c>
      <c r="AH126" s="114" t="e">
        <f t="shared" ca="1" si="16"/>
        <v>#N/A</v>
      </c>
      <c r="AI126" s="8" t="e">
        <f t="shared" ca="1" si="17"/>
        <v>#N/A</v>
      </c>
      <c r="AJ126" s="8" t="e">
        <f t="shared" ca="1" si="18"/>
        <v>#N/A</v>
      </c>
    </row>
    <row r="127" spans="12:36">
      <c r="L127" s="42" t="str">
        <f t="shared" ca="1" si="19"/>
        <v/>
      </c>
      <c r="M127" s="110" t="str">
        <f t="shared" ca="1" si="20"/>
        <v/>
      </c>
      <c r="N127" s="110" t="str">
        <f t="shared" ca="1" si="21"/>
        <v/>
      </c>
      <c r="O127" s="110" t="str">
        <f t="shared" ca="1" si="22"/>
        <v/>
      </c>
      <c r="Y127" s="42" t="e">
        <f t="shared" ca="1" si="23"/>
        <v>#N/A</v>
      </c>
      <c r="Z127" s="8" t="e">
        <f ca="1">IF(Y127="","",项目信息!$C$16)</f>
        <v>#N/A</v>
      </c>
      <c r="AA127" s="110" t="e">
        <f t="shared" ca="1" si="27"/>
        <v>#N/A</v>
      </c>
      <c r="AB127" s="110" t="e">
        <f t="shared" ca="1" si="28"/>
        <v>#N/A</v>
      </c>
      <c r="AC127" s="110" t="e">
        <f t="shared" ca="1" si="29"/>
        <v>#N/A</v>
      </c>
      <c r="AD127" s="110" t="str">
        <f t="shared" ca="1" si="24"/>
        <v/>
      </c>
      <c r="AE127" s="110" t="str">
        <f t="shared" ca="1" si="25"/>
        <v/>
      </c>
      <c r="AF127" s="110" t="str">
        <f t="shared" ca="1" si="26"/>
        <v/>
      </c>
      <c r="AG127" s="114" t="e">
        <f t="shared" ca="1" si="15"/>
        <v>#N/A</v>
      </c>
      <c r="AH127" s="114" t="e">
        <f t="shared" ca="1" si="16"/>
        <v>#N/A</v>
      </c>
      <c r="AI127" s="8" t="e">
        <f t="shared" ca="1" si="17"/>
        <v>#N/A</v>
      </c>
      <c r="AJ127" s="8" t="e">
        <f t="shared" ca="1" si="18"/>
        <v>#N/A</v>
      </c>
    </row>
    <row r="128" spans="12:36">
      <c r="L128" s="42" t="str">
        <f t="shared" ca="1" si="19"/>
        <v/>
      </c>
      <c r="M128" s="110" t="str">
        <f t="shared" ca="1" si="20"/>
        <v/>
      </c>
      <c r="N128" s="110" t="str">
        <f t="shared" ca="1" si="21"/>
        <v/>
      </c>
      <c r="O128" s="110" t="str">
        <f t="shared" ca="1" si="22"/>
        <v/>
      </c>
      <c r="Y128" s="42" t="e">
        <f t="shared" ca="1" si="23"/>
        <v>#N/A</v>
      </c>
      <c r="Z128" s="8" t="e">
        <f ca="1">IF(Y128="","",项目信息!$C$16)</f>
        <v>#N/A</v>
      </c>
      <c r="AA128" s="110" t="e">
        <f t="shared" ca="1" si="27"/>
        <v>#N/A</v>
      </c>
      <c r="AB128" s="110" t="e">
        <f t="shared" ca="1" si="28"/>
        <v>#N/A</v>
      </c>
      <c r="AC128" s="110" t="e">
        <f t="shared" ca="1" si="29"/>
        <v>#N/A</v>
      </c>
      <c r="AD128" s="110" t="str">
        <f t="shared" ca="1" si="24"/>
        <v/>
      </c>
      <c r="AE128" s="110" t="str">
        <f t="shared" ca="1" si="25"/>
        <v/>
      </c>
      <c r="AF128" s="110" t="str">
        <f t="shared" ca="1" si="26"/>
        <v/>
      </c>
      <c r="AG128" s="114" t="e">
        <f t="shared" ca="1" si="15"/>
        <v>#N/A</v>
      </c>
      <c r="AH128" s="114" t="e">
        <f t="shared" ca="1" si="16"/>
        <v>#N/A</v>
      </c>
      <c r="AI128" s="8" t="e">
        <f t="shared" ca="1" si="17"/>
        <v>#N/A</v>
      </c>
      <c r="AJ128" s="8" t="e">
        <f t="shared" ca="1" si="18"/>
        <v>#N/A</v>
      </c>
    </row>
    <row r="129" spans="12:36">
      <c r="L129" s="42" t="str">
        <f t="shared" ca="1" si="19"/>
        <v/>
      </c>
      <c r="M129" s="110" t="str">
        <f t="shared" ca="1" si="20"/>
        <v/>
      </c>
      <c r="N129" s="110" t="str">
        <f t="shared" ca="1" si="21"/>
        <v/>
      </c>
      <c r="O129" s="110" t="str">
        <f t="shared" ca="1" si="22"/>
        <v/>
      </c>
      <c r="Y129" s="42" t="e">
        <f t="shared" ca="1" si="23"/>
        <v>#N/A</v>
      </c>
      <c r="Z129" s="8" t="e">
        <f ca="1">IF(Y129="","",项目信息!$C$16)</f>
        <v>#N/A</v>
      </c>
      <c r="AA129" s="110" t="e">
        <f t="shared" ca="1" si="27"/>
        <v>#N/A</v>
      </c>
      <c r="AB129" s="110" t="e">
        <f t="shared" ca="1" si="28"/>
        <v>#N/A</v>
      </c>
      <c r="AC129" s="110" t="e">
        <f t="shared" ca="1" si="29"/>
        <v>#N/A</v>
      </c>
      <c r="AD129" s="110" t="str">
        <f t="shared" ca="1" si="24"/>
        <v/>
      </c>
      <c r="AE129" s="110" t="str">
        <f t="shared" ca="1" si="25"/>
        <v/>
      </c>
      <c r="AF129" s="110" t="str">
        <f t="shared" ca="1" si="26"/>
        <v/>
      </c>
      <c r="AG129" s="114" t="e">
        <f t="shared" ca="1" si="15"/>
        <v>#N/A</v>
      </c>
      <c r="AH129" s="114" t="e">
        <f t="shared" ca="1" si="16"/>
        <v>#N/A</v>
      </c>
      <c r="AI129" s="8" t="e">
        <f t="shared" ca="1" si="17"/>
        <v>#N/A</v>
      </c>
      <c r="AJ129" s="8" t="e">
        <f t="shared" ca="1" si="18"/>
        <v>#N/A</v>
      </c>
    </row>
    <row r="130" spans="12:36">
      <c r="L130" s="42" t="str">
        <f t="shared" ca="1" si="19"/>
        <v/>
      </c>
      <c r="M130" s="110" t="str">
        <f t="shared" ca="1" si="20"/>
        <v/>
      </c>
      <c r="N130" s="110" t="str">
        <f t="shared" ca="1" si="21"/>
        <v/>
      </c>
      <c r="O130" s="110" t="str">
        <f t="shared" ca="1" si="22"/>
        <v/>
      </c>
      <c r="Y130" s="42" t="e">
        <f t="shared" ca="1" si="23"/>
        <v>#N/A</v>
      </c>
      <c r="Z130" s="8" t="e">
        <f ca="1">IF(Y130="","",项目信息!$C$16)</f>
        <v>#N/A</v>
      </c>
      <c r="AA130" s="110" t="e">
        <f t="shared" ca="1" si="27"/>
        <v>#N/A</v>
      </c>
      <c r="AB130" s="110" t="e">
        <f t="shared" ca="1" si="28"/>
        <v>#N/A</v>
      </c>
      <c r="AC130" s="110" t="e">
        <f t="shared" ca="1" si="29"/>
        <v>#N/A</v>
      </c>
      <c r="AD130" s="110" t="str">
        <f t="shared" ca="1" si="24"/>
        <v/>
      </c>
      <c r="AE130" s="110" t="str">
        <f t="shared" ca="1" si="25"/>
        <v/>
      </c>
      <c r="AF130" s="110" t="str">
        <f t="shared" ca="1" si="26"/>
        <v/>
      </c>
      <c r="AG130" s="114" t="e">
        <f t="shared" ref="AG130:AG193" ca="1" si="30">IF(Y130&lt;&gt;"",AC130-AB130,"")</f>
        <v>#N/A</v>
      </c>
      <c r="AH130" s="114" t="e">
        <f t="shared" ref="AH130:AH193" ca="1" si="31">IF(Y130&lt;&gt;"",AC130-AA130,"")</f>
        <v>#N/A</v>
      </c>
      <c r="AI130" s="8" t="e">
        <f t="shared" ref="AI130:AI193" ca="1" si="32">IF(OR(Y130="",AB130=0),"",AC130/AB130)</f>
        <v>#N/A</v>
      </c>
      <c r="AJ130" s="8" t="e">
        <f t="shared" ref="AJ130:AJ193" ca="1" si="33">IF(OR(Y130="",AA130=0),"",AC130/AA130)</f>
        <v>#N/A</v>
      </c>
    </row>
    <row r="131" spans="12:36">
      <c r="L131" s="42" t="str">
        <f t="shared" ref="L131:L194" ca="1" si="34">IF(ROW()-$J$17&lt;$J$7,OFFSET($A$1,ROW()-$J$17+$J$3,$J$5-1),IF(ROW()-$J$17-$J$7&lt;$J$14,OFFSET($A$1,ROW()-$J$17-$J$7+$J$10,$J$12-1),""))</f>
        <v/>
      </c>
      <c r="M131" s="110" t="str">
        <f t="shared" ref="M131:M194" ca="1" si="35">IF(ROW()-$J$17&lt;$J$7,OFFSET($A$1,ROW()-$J$17+$J$3,$J$5-1+1),IF(ROW()-$J$17-$J$7&lt;$J$14,0,""))</f>
        <v/>
      </c>
      <c r="N131" s="110" t="str">
        <f t="shared" ref="N131:N194" ca="1" si="36">IF(ROW()-$J$17&lt;$J$7,0,IF(ROW()-$J$17-$J$7&lt;$J$14,OFFSET($A$1,ROW()-$J$17-$J$7+$J$10,$J$12-1+2),""))</f>
        <v/>
      </c>
      <c r="O131" s="110" t="str">
        <f t="shared" ref="O131:O194" ca="1" si="37">IF(ROW()-$J$17&lt;$J$7,0,IF(ROW()-$J$17-$J$7&lt;$J$14,OFFSET($A$1,ROW()-$J$17-$J$7+$J$10,$J$12-1+1),""))</f>
        <v/>
      </c>
      <c r="Y131" s="42" t="e">
        <f t="shared" ref="Y131:Y194" ca="1" si="38">IF(ROW()-2&lt;$J$26,OFFSET($Q$1,ROW()-2+$J$22-1,0),NA())</f>
        <v>#N/A</v>
      </c>
      <c r="Z131" s="8" t="e">
        <f ca="1">IF(Y131="","",项目信息!$C$16)</f>
        <v>#N/A</v>
      </c>
      <c r="AA131" s="110" t="e">
        <f t="shared" ca="1" si="27"/>
        <v>#N/A</v>
      </c>
      <c r="AB131" s="110" t="e">
        <f t="shared" ca="1" si="28"/>
        <v>#N/A</v>
      </c>
      <c r="AC131" s="110" t="e">
        <f t="shared" ca="1" si="29"/>
        <v>#N/A</v>
      </c>
      <c r="AD131" s="110" t="str">
        <f t="shared" ref="AD131:AD194" ca="1" si="39">IF(ROW()-2&lt;$J$26,OFFSET($Q$1,ROW()-2+$J$22-1,1),"")</f>
        <v/>
      </c>
      <c r="AE131" s="110" t="str">
        <f t="shared" ref="AE131:AE194" ca="1" si="40">IF(ROW()-2&lt;$J$26,OFFSET($Q$1,ROW()-2+$J$22-1,2),"")</f>
        <v/>
      </c>
      <c r="AF131" s="110" t="str">
        <f t="shared" ref="AF131:AF194" ca="1" si="41">IF(ROW()-2&lt;$J$26,OFFSET($Q$1,ROW()-2+$J$22-1,3),"")</f>
        <v/>
      </c>
      <c r="AG131" s="114" t="e">
        <f t="shared" ca="1" si="30"/>
        <v>#N/A</v>
      </c>
      <c r="AH131" s="114" t="e">
        <f t="shared" ca="1" si="31"/>
        <v>#N/A</v>
      </c>
      <c r="AI131" s="8" t="e">
        <f t="shared" ca="1" si="32"/>
        <v>#N/A</v>
      </c>
      <c r="AJ131" s="8" t="e">
        <f t="shared" ca="1" si="33"/>
        <v>#N/A</v>
      </c>
    </row>
    <row r="132" spans="12:36">
      <c r="L132" s="42" t="str">
        <f t="shared" ca="1" si="34"/>
        <v/>
      </c>
      <c r="M132" s="110" t="str">
        <f t="shared" ca="1" si="35"/>
        <v/>
      </c>
      <c r="N132" s="110" t="str">
        <f t="shared" ca="1" si="36"/>
        <v/>
      </c>
      <c r="O132" s="110" t="str">
        <f t="shared" ca="1" si="37"/>
        <v/>
      </c>
      <c r="Y132" s="42" t="e">
        <f t="shared" ca="1" si="38"/>
        <v>#N/A</v>
      </c>
      <c r="Z132" s="8" t="e">
        <f ca="1">IF(Y132="","",项目信息!$C$16)</f>
        <v>#N/A</v>
      </c>
      <c r="AA132" s="110" t="e">
        <f t="shared" ref="AA132:AA195" ca="1" si="42">IF(AD132&lt;&gt;"",AD132+AA131,NA())</f>
        <v>#N/A</v>
      </c>
      <c r="AB132" s="110" t="e">
        <f t="shared" ref="AB132:AB195" ca="1" si="43">IF(AE132&lt;&gt;"",AE132+AB131,NA())</f>
        <v>#N/A</v>
      </c>
      <c r="AC132" s="110" t="e">
        <f t="shared" ref="AC132:AC195" ca="1" si="44">IF(AF132&lt;&gt;"",AF132+AC131,NA())</f>
        <v>#N/A</v>
      </c>
      <c r="AD132" s="110" t="str">
        <f t="shared" ca="1" si="39"/>
        <v/>
      </c>
      <c r="AE132" s="110" t="str">
        <f t="shared" ca="1" si="40"/>
        <v/>
      </c>
      <c r="AF132" s="110" t="str">
        <f t="shared" ca="1" si="41"/>
        <v/>
      </c>
      <c r="AG132" s="114" t="e">
        <f t="shared" ca="1" si="30"/>
        <v>#N/A</v>
      </c>
      <c r="AH132" s="114" t="e">
        <f t="shared" ca="1" si="31"/>
        <v>#N/A</v>
      </c>
      <c r="AI132" s="8" t="e">
        <f t="shared" ca="1" si="32"/>
        <v>#N/A</v>
      </c>
      <c r="AJ132" s="8" t="e">
        <f t="shared" ca="1" si="33"/>
        <v>#N/A</v>
      </c>
    </row>
    <row r="133" spans="12:36">
      <c r="L133" s="42" t="str">
        <f t="shared" ca="1" si="34"/>
        <v/>
      </c>
      <c r="M133" s="110" t="str">
        <f t="shared" ca="1" si="35"/>
        <v/>
      </c>
      <c r="N133" s="110" t="str">
        <f t="shared" ca="1" si="36"/>
        <v/>
      </c>
      <c r="O133" s="110" t="str">
        <f t="shared" ca="1" si="37"/>
        <v/>
      </c>
      <c r="Y133" s="42" t="e">
        <f t="shared" ca="1" si="38"/>
        <v>#N/A</v>
      </c>
      <c r="Z133" s="8" t="e">
        <f ca="1">IF(Y133="","",项目信息!$C$16)</f>
        <v>#N/A</v>
      </c>
      <c r="AA133" s="110" t="e">
        <f t="shared" ca="1" si="42"/>
        <v>#N/A</v>
      </c>
      <c r="AB133" s="110" t="e">
        <f t="shared" ca="1" si="43"/>
        <v>#N/A</v>
      </c>
      <c r="AC133" s="110" t="e">
        <f t="shared" ca="1" si="44"/>
        <v>#N/A</v>
      </c>
      <c r="AD133" s="110" t="str">
        <f t="shared" ca="1" si="39"/>
        <v/>
      </c>
      <c r="AE133" s="110" t="str">
        <f t="shared" ca="1" si="40"/>
        <v/>
      </c>
      <c r="AF133" s="110" t="str">
        <f t="shared" ca="1" si="41"/>
        <v/>
      </c>
      <c r="AG133" s="114" t="e">
        <f t="shared" ca="1" si="30"/>
        <v>#N/A</v>
      </c>
      <c r="AH133" s="114" t="e">
        <f t="shared" ca="1" si="31"/>
        <v>#N/A</v>
      </c>
      <c r="AI133" s="8" t="e">
        <f t="shared" ca="1" si="32"/>
        <v>#N/A</v>
      </c>
      <c r="AJ133" s="8" t="e">
        <f t="shared" ca="1" si="33"/>
        <v>#N/A</v>
      </c>
    </row>
    <row r="134" spans="12:36">
      <c r="L134" s="42" t="str">
        <f t="shared" ca="1" si="34"/>
        <v/>
      </c>
      <c r="M134" s="110" t="str">
        <f t="shared" ca="1" si="35"/>
        <v/>
      </c>
      <c r="N134" s="110" t="str">
        <f t="shared" ca="1" si="36"/>
        <v/>
      </c>
      <c r="O134" s="110" t="str">
        <f t="shared" ca="1" si="37"/>
        <v/>
      </c>
      <c r="Y134" s="42" t="e">
        <f t="shared" ca="1" si="38"/>
        <v>#N/A</v>
      </c>
      <c r="Z134" s="8" t="e">
        <f ca="1">IF(Y134="","",项目信息!$C$16)</f>
        <v>#N/A</v>
      </c>
      <c r="AA134" s="110" t="e">
        <f t="shared" ca="1" si="42"/>
        <v>#N/A</v>
      </c>
      <c r="AB134" s="110" t="e">
        <f t="shared" ca="1" si="43"/>
        <v>#N/A</v>
      </c>
      <c r="AC134" s="110" t="e">
        <f t="shared" ca="1" si="44"/>
        <v>#N/A</v>
      </c>
      <c r="AD134" s="110" t="str">
        <f t="shared" ca="1" si="39"/>
        <v/>
      </c>
      <c r="AE134" s="110" t="str">
        <f t="shared" ca="1" si="40"/>
        <v/>
      </c>
      <c r="AF134" s="110" t="str">
        <f t="shared" ca="1" si="41"/>
        <v/>
      </c>
      <c r="AG134" s="114" t="e">
        <f t="shared" ca="1" si="30"/>
        <v>#N/A</v>
      </c>
      <c r="AH134" s="114" t="e">
        <f t="shared" ca="1" si="31"/>
        <v>#N/A</v>
      </c>
      <c r="AI134" s="8" t="e">
        <f t="shared" ca="1" si="32"/>
        <v>#N/A</v>
      </c>
      <c r="AJ134" s="8" t="e">
        <f t="shared" ca="1" si="33"/>
        <v>#N/A</v>
      </c>
    </row>
    <row r="135" spans="12:36">
      <c r="L135" s="42" t="str">
        <f t="shared" ca="1" si="34"/>
        <v/>
      </c>
      <c r="M135" s="110" t="str">
        <f t="shared" ca="1" si="35"/>
        <v/>
      </c>
      <c r="N135" s="110" t="str">
        <f t="shared" ca="1" si="36"/>
        <v/>
      </c>
      <c r="O135" s="110" t="str">
        <f t="shared" ca="1" si="37"/>
        <v/>
      </c>
      <c r="Y135" s="42" t="e">
        <f t="shared" ca="1" si="38"/>
        <v>#N/A</v>
      </c>
      <c r="Z135" s="8" t="e">
        <f ca="1">IF(Y135="","",项目信息!$C$16)</f>
        <v>#N/A</v>
      </c>
      <c r="AA135" s="110" t="e">
        <f t="shared" ca="1" si="42"/>
        <v>#N/A</v>
      </c>
      <c r="AB135" s="110" t="e">
        <f t="shared" ca="1" si="43"/>
        <v>#N/A</v>
      </c>
      <c r="AC135" s="110" t="e">
        <f t="shared" ca="1" si="44"/>
        <v>#N/A</v>
      </c>
      <c r="AD135" s="110" t="str">
        <f t="shared" ca="1" si="39"/>
        <v/>
      </c>
      <c r="AE135" s="110" t="str">
        <f t="shared" ca="1" si="40"/>
        <v/>
      </c>
      <c r="AF135" s="110" t="str">
        <f t="shared" ca="1" si="41"/>
        <v/>
      </c>
      <c r="AG135" s="114" t="e">
        <f t="shared" ca="1" si="30"/>
        <v>#N/A</v>
      </c>
      <c r="AH135" s="114" t="e">
        <f t="shared" ca="1" si="31"/>
        <v>#N/A</v>
      </c>
      <c r="AI135" s="8" t="e">
        <f t="shared" ca="1" si="32"/>
        <v>#N/A</v>
      </c>
      <c r="AJ135" s="8" t="e">
        <f t="shared" ca="1" si="33"/>
        <v>#N/A</v>
      </c>
    </row>
    <row r="136" spans="12:36">
      <c r="L136" s="42" t="str">
        <f t="shared" ca="1" si="34"/>
        <v/>
      </c>
      <c r="M136" s="110" t="str">
        <f t="shared" ca="1" si="35"/>
        <v/>
      </c>
      <c r="N136" s="110" t="str">
        <f t="shared" ca="1" si="36"/>
        <v/>
      </c>
      <c r="O136" s="110" t="str">
        <f t="shared" ca="1" si="37"/>
        <v/>
      </c>
      <c r="Y136" s="42" t="e">
        <f t="shared" ca="1" si="38"/>
        <v>#N/A</v>
      </c>
      <c r="Z136" s="8" t="e">
        <f ca="1">IF(Y136="","",项目信息!$C$16)</f>
        <v>#N/A</v>
      </c>
      <c r="AA136" s="110" t="e">
        <f t="shared" ca="1" si="42"/>
        <v>#N/A</v>
      </c>
      <c r="AB136" s="110" t="e">
        <f t="shared" ca="1" si="43"/>
        <v>#N/A</v>
      </c>
      <c r="AC136" s="110" t="e">
        <f t="shared" ca="1" si="44"/>
        <v>#N/A</v>
      </c>
      <c r="AD136" s="110" t="str">
        <f t="shared" ca="1" si="39"/>
        <v/>
      </c>
      <c r="AE136" s="110" t="str">
        <f t="shared" ca="1" si="40"/>
        <v/>
      </c>
      <c r="AF136" s="110" t="str">
        <f t="shared" ca="1" si="41"/>
        <v/>
      </c>
      <c r="AG136" s="114" t="e">
        <f t="shared" ca="1" si="30"/>
        <v>#N/A</v>
      </c>
      <c r="AH136" s="114" t="e">
        <f t="shared" ca="1" si="31"/>
        <v>#N/A</v>
      </c>
      <c r="AI136" s="8" t="e">
        <f t="shared" ca="1" si="32"/>
        <v>#N/A</v>
      </c>
      <c r="AJ136" s="8" t="e">
        <f t="shared" ca="1" si="33"/>
        <v>#N/A</v>
      </c>
    </row>
    <row r="137" spans="12:36">
      <c r="L137" s="42" t="str">
        <f t="shared" ca="1" si="34"/>
        <v/>
      </c>
      <c r="M137" s="110" t="str">
        <f t="shared" ca="1" si="35"/>
        <v/>
      </c>
      <c r="N137" s="110" t="str">
        <f t="shared" ca="1" si="36"/>
        <v/>
      </c>
      <c r="O137" s="110" t="str">
        <f t="shared" ca="1" si="37"/>
        <v/>
      </c>
      <c r="Y137" s="42" t="e">
        <f t="shared" ca="1" si="38"/>
        <v>#N/A</v>
      </c>
      <c r="Z137" s="8" t="e">
        <f ca="1">IF(Y137="","",项目信息!$C$16)</f>
        <v>#N/A</v>
      </c>
      <c r="AA137" s="110" t="e">
        <f t="shared" ca="1" si="42"/>
        <v>#N/A</v>
      </c>
      <c r="AB137" s="110" t="e">
        <f t="shared" ca="1" si="43"/>
        <v>#N/A</v>
      </c>
      <c r="AC137" s="110" t="e">
        <f t="shared" ca="1" si="44"/>
        <v>#N/A</v>
      </c>
      <c r="AD137" s="110" t="str">
        <f t="shared" ca="1" si="39"/>
        <v/>
      </c>
      <c r="AE137" s="110" t="str">
        <f t="shared" ca="1" si="40"/>
        <v/>
      </c>
      <c r="AF137" s="110" t="str">
        <f t="shared" ca="1" si="41"/>
        <v/>
      </c>
      <c r="AG137" s="114" t="e">
        <f t="shared" ca="1" si="30"/>
        <v>#N/A</v>
      </c>
      <c r="AH137" s="114" t="e">
        <f t="shared" ca="1" si="31"/>
        <v>#N/A</v>
      </c>
      <c r="AI137" s="8" t="e">
        <f t="shared" ca="1" si="32"/>
        <v>#N/A</v>
      </c>
      <c r="AJ137" s="8" t="e">
        <f t="shared" ca="1" si="33"/>
        <v>#N/A</v>
      </c>
    </row>
    <row r="138" spans="12:36">
      <c r="L138" s="42" t="str">
        <f t="shared" ca="1" si="34"/>
        <v/>
      </c>
      <c r="M138" s="110" t="str">
        <f t="shared" ca="1" si="35"/>
        <v/>
      </c>
      <c r="N138" s="110" t="str">
        <f t="shared" ca="1" si="36"/>
        <v/>
      </c>
      <c r="O138" s="110" t="str">
        <f t="shared" ca="1" si="37"/>
        <v/>
      </c>
      <c r="Y138" s="42" t="e">
        <f t="shared" ca="1" si="38"/>
        <v>#N/A</v>
      </c>
      <c r="Z138" s="8" t="e">
        <f ca="1">IF(Y138="","",项目信息!$C$16)</f>
        <v>#N/A</v>
      </c>
      <c r="AA138" s="110" t="e">
        <f t="shared" ca="1" si="42"/>
        <v>#N/A</v>
      </c>
      <c r="AB138" s="110" t="e">
        <f t="shared" ca="1" si="43"/>
        <v>#N/A</v>
      </c>
      <c r="AC138" s="110" t="e">
        <f t="shared" ca="1" si="44"/>
        <v>#N/A</v>
      </c>
      <c r="AD138" s="110" t="str">
        <f t="shared" ca="1" si="39"/>
        <v/>
      </c>
      <c r="AE138" s="110" t="str">
        <f t="shared" ca="1" si="40"/>
        <v/>
      </c>
      <c r="AF138" s="110" t="str">
        <f t="shared" ca="1" si="41"/>
        <v/>
      </c>
      <c r="AG138" s="114" t="e">
        <f t="shared" ca="1" si="30"/>
        <v>#N/A</v>
      </c>
      <c r="AH138" s="114" t="e">
        <f t="shared" ca="1" si="31"/>
        <v>#N/A</v>
      </c>
      <c r="AI138" s="8" t="e">
        <f t="shared" ca="1" si="32"/>
        <v>#N/A</v>
      </c>
      <c r="AJ138" s="8" t="e">
        <f t="shared" ca="1" si="33"/>
        <v>#N/A</v>
      </c>
    </row>
    <row r="139" spans="12:36">
      <c r="L139" s="42" t="str">
        <f t="shared" ca="1" si="34"/>
        <v/>
      </c>
      <c r="M139" s="110" t="str">
        <f t="shared" ca="1" si="35"/>
        <v/>
      </c>
      <c r="N139" s="110" t="str">
        <f t="shared" ca="1" si="36"/>
        <v/>
      </c>
      <c r="O139" s="110" t="str">
        <f t="shared" ca="1" si="37"/>
        <v/>
      </c>
      <c r="Y139" s="42" t="e">
        <f t="shared" ca="1" si="38"/>
        <v>#N/A</v>
      </c>
      <c r="Z139" s="8" t="e">
        <f ca="1">IF(Y139="","",项目信息!$C$16)</f>
        <v>#N/A</v>
      </c>
      <c r="AA139" s="110" t="e">
        <f t="shared" ca="1" si="42"/>
        <v>#N/A</v>
      </c>
      <c r="AB139" s="110" t="e">
        <f t="shared" ca="1" si="43"/>
        <v>#N/A</v>
      </c>
      <c r="AC139" s="110" t="e">
        <f t="shared" ca="1" si="44"/>
        <v>#N/A</v>
      </c>
      <c r="AD139" s="110" t="str">
        <f t="shared" ca="1" si="39"/>
        <v/>
      </c>
      <c r="AE139" s="110" t="str">
        <f t="shared" ca="1" si="40"/>
        <v/>
      </c>
      <c r="AF139" s="110" t="str">
        <f t="shared" ca="1" si="41"/>
        <v/>
      </c>
      <c r="AG139" s="114" t="e">
        <f t="shared" ca="1" si="30"/>
        <v>#N/A</v>
      </c>
      <c r="AH139" s="114" t="e">
        <f t="shared" ca="1" si="31"/>
        <v>#N/A</v>
      </c>
      <c r="AI139" s="8" t="e">
        <f t="shared" ca="1" si="32"/>
        <v>#N/A</v>
      </c>
      <c r="AJ139" s="8" t="e">
        <f t="shared" ca="1" si="33"/>
        <v>#N/A</v>
      </c>
    </row>
    <row r="140" spans="12:36">
      <c r="L140" s="42" t="str">
        <f t="shared" ca="1" si="34"/>
        <v/>
      </c>
      <c r="M140" s="110" t="str">
        <f t="shared" ca="1" si="35"/>
        <v/>
      </c>
      <c r="N140" s="110" t="str">
        <f t="shared" ca="1" si="36"/>
        <v/>
      </c>
      <c r="O140" s="110" t="str">
        <f t="shared" ca="1" si="37"/>
        <v/>
      </c>
      <c r="Y140" s="42" t="e">
        <f t="shared" ca="1" si="38"/>
        <v>#N/A</v>
      </c>
      <c r="Z140" s="8" t="e">
        <f ca="1">IF(Y140="","",项目信息!$C$16)</f>
        <v>#N/A</v>
      </c>
      <c r="AA140" s="110" t="e">
        <f t="shared" ca="1" si="42"/>
        <v>#N/A</v>
      </c>
      <c r="AB140" s="110" t="e">
        <f t="shared" ca="1" si="43"/>
        <v>#N/A</v>
      </c>
      <c r="AC140" s="110" t="e">
        <f t="shared" ca="1" si="44"/>
        <v>#N/A</v>
      </c>
      <c r="AD140" s="110" t="str">
        <f t="shared" ca="1" si="39"/>
        <v/>
      </c>
      <c r="AE140" s="110" t="str">
        <f t="shared" ca="1" si="40"/>
        <v/>
      </c>
      <c r="AF140" s="110" t="str">
        <f t="shared" ca="1" si="41"/>
        <v/>
      </c>
      <c r="AG140" s="114" t="e">
        <f t="shared" ca="1" si="30"/>
        <v>#N/A</v>
      </c>
      <c r="AH140" s="114" t="e">
        <f t="shared" ca="1" si="31"/>
        <v>#N/A</v>
      </c>
      <c r="AI140" s="8" t="e">
        <f t="shared" ca="1" si="32"/>
        <v>#N/A</v>
      </c>
      <c r="AJ140" s="8" t="e">
        <f t="shared" ca="1" si="33"/>
        <v>#N/A</v>
      </c>
    </row>
    <row r="141" spans="12:36">
      <c r="L141" s="42" t="str">
        <f t="shared" ca="1" si="34"/>
        <v/>
      </c>
      <c r="M141" s="110" t="str">
        <f t="shared" ca="1" si="35"/>
        <v/>
      </c>
      <c r="N141" s="110" t="str">
        <f t="shared" ca="1" si="36"/>
        <v/>
      </c>
      <c r="O141" s="110" t="str">
        <f t="shared" ca="1" si="37"/>
        <v/>
      </c>
      <c r="Y141" s="42" t="e">
        <f t="shared" ca="1" si="38"/>
        <v>#N/A</v>
      </c>
      <c r="Z141" s="8" t="e">
        <f ca="1">IF(Y141="","",项目信息!$C$16)</f>
        <v>#N/A</v>
      </c>
      <c r="AA141" s="110" t="e">
        <f t="shared" ca="1" si="42"/>
        <v>#N/A</v>
      </c>
      <c r="AB141" s="110" t="e">
        <f t="shared" ca="1" si="43"/>
        <v>#N/A</v>
      </c>
      <c r="AC141" s="110" t="e">
        <f t="shared" ca="1" si="44"/>
        <v>#N/A</v>
      </c>
      <c r="AD141" s="110" t="str">
        <f t="shared" ca="1" si="39"/>
        <v/>
      </c>
      <c r="AE141" s="110" t="str">
        <f t="shared" ca="1" si="40"/>
        <v/>
      </c>
      <c r="AF141" s="110" t="str">
        <f t="shared" ca="1" si="41"/>
        <v/>
      </c>
      <c r="AG141" s="114" t="e">
        <f t="shared" ca="1" si="30"/>
        <v>#N/A</v>
      </c>
      <c r="AH141" s="114" t="e">
        <f t="shared" ca="1" si="31"/>
        <v>#N/A</v>
      </c>
      <c r="AI141" s="8" t="e">
        <f t="shared" ca="1" si="32"/>
        <v>#N/A</v>
      </c>
      <c r="AJ141" s="8" t="e">
        <f t="shared" ca="1" si="33"/>
        <v>#N/A</v>
      </c>
    </row>
    <row r="142" spans="12:36">
      <c r="L142" s="42" t="str">
        <f t="shared" ca="1" si="34"/>
        <v/>
      </c>
      <c r="M142" s="110" t="str">
        <f t="shared" ca="1" si="35"/>
        <v/>
      </c>
      <c r="N142" s="110" t="str">
        <f t="shared" ca="1" si="36"/>
        <v/>
      </c>
      <c r="O142" s="110" t="str">
        <f t="shared" ca="1" si="37"/>
        <v/>
      </c>
      <c r="Y142" s="42" t="e">
        <f t="shared" ca="1" si="38"/>
        <v>#N/A</v>
      </c>
      <c r="Z142" s="8" t="e">
        <f ca="1">IF(Y142="","",项目信息!$C$16)</f>
        <v>#N/A</v>
      </c>
      <c r="AA142" s="110" t="e">
        <f t="shared" ca="1" si="42"/>
        <v>#N/A</v>
      </c>
      <c r="AB142" s="110" t="e">
        <f t="shared" ca="1" si="43"/>
        <v>#N/A</v>
      </c>
      <c r="AC142" s="110" t="e">
        <f t="shared" ca="1" si="44"/>
        <v>#N/A</v>
      </c>
      <c r="AD142" s="110" t="str">
        <f t="shared" ca="1" si="39"/>
        <v/>
      </c>
      <c r="AE142" s="110" t="str">
        <f t="shared" ca="1" si="40"/>
        <v/>
      </c>
      <c r="AF142" s="110" t="str">
        <f t="shared" ca="1" si="41"/>
        <v/>
      </c>
      <c r="AG142" s="114" t="e">
        <f t="shared" ca="1" si="30"/>
        <v>#N/A</v>
      </c>
      <c r="AH142" s="114" t="e">
        <f t="shared" ca="1" si="31"/>
        <v>#N/A</v>
      </c>
      <c r="AI142" s="8" t="e">
        <f t="shared" ca="1" si="32"/>
        <v>#N/A</v>
      </c>
      <c r="AJ142" s="8" t="e">
        <f t="shared" ca="1" si="33"/>
        <v>#N/A</v>
      </c>
    </row>
    <row r="143" spans="12:36">
      <c r="L143" s="42" t="str">
        <f t="shared" ca="1" si="34"/>
        <v/>
      </c>
      <c r="M143" s="110" t="str">
        <f t="shared" ca="1" si="35"/>
        <v/>
      </c>
      <c r="N143" s="110" t="str">
        <f t="shared" ca="1" si="36"/>
        <v/>
      </c>
      <c r="O143" s="110" t="str">
        <f t="shared" ca="1" si="37"/>
        <v/>
      </c>
      <c r="Y143" s="42" t="e">
        <f t="shared" ca="1" si="38"/>
        <v>#N/A</v>
      </c>
      <c r="Z143" s="8" t="e">
        <f ca="1">IF(Y143="","",项目信息!$C$16)</f>
        <v>#N/A</v>
      </c>
      <c r="AA143" s="110" t="e">
        <f t="shared" ca="1" si="42"/>
        <v>#N/A</v>
      </c>
      <c r="AB143" s="110" t="e">
        <f t="shared" ca="1" si="43"/>
        <v>#N/A</v>
      </c>
      <c r="AC143" s="110" t="e">
        <f t="shared" ca="1" si="44"/>
        <v>#N/A</v>
      </c>
      <c r="AD143" s="110" t="str">
        <f t="shared" ca="1" si="39"/>
        <v/>
      </c>
      <c r="AE143" s="110" t="str">
        <f t="shared" ca="1" si="40"/>
        <v/>
      </c>
      <c r="AF143" s="110" t="str">
        <f t="shared" ca="1" si="41"/>
        <v/>
      </c>
      <c r="AG143" s="114" t="e">
        <f t="shared" ca="1" si="30"/>
        <v>#N/A</v>
      </c>
      <c r="AH143" s="114" t="e">
        <f t="shared" ca="1" si="31"/>
        <v>#N/A</v>
      </c>
      <c r="AI143" s="8" t="e">
        <f t="shared" ca="1" si="32"/>
        <v>#N/A</v>
      </c>
      <c r="AJ143" s="8" t="e">
        <f t="shared" ca="1" si="33"/>
        <v>#N/A</v>
      </c>
    </row>
    <row r="144" spans="12:36">
      <c r="L144" s="42" t="str">
        <f t="shared" ca="1" si="34"/>
        <v/>
      </c>
      <c r="M144" s="110" t="str">
        <f t="shared" ca="1" si="35"/>
        <v/>
      </c>
      <c r="N144" s="110" t="str">
        <f t="shared" ca="1" si="36"/>
        <v/>
      </c>
      <c r="O144" s="110" t="str">
        <f t="shared" ca="1" si="37"/>
        <v/>
      </c>
      <c r="Y144" s="42" t="e">
        <f t="shared" ca="1" si="38"/>
        <v>#N/A</v>
      </c>
      <c r="Z144" s="8" t="e">
        <f ca="1">IF(Y144="","",项目信息!$C$16)</f>
        <v>#N/A</v>
      </c>
      <c r="AA144" s="110" t="e">
        <f t="shared" ca="1" si="42"/>
        <v>#N/A</v>
      </c>
      <c r="AB144" s="110" t="e">
        <f t="shared" ca="1" si="43"/>
        <v>#N/A</v>
      </c>
      <c r="AC144" s="110" t="e">
        <f t="shared" ca="1" si="44"/>
        <v>#N/A</v>
      </c>
      <c r="AD144" s="110" t="str">
        <f t="shared" ca="1" si="39"/>
        <v/>
      </c>
      <c r="AE144" s="110" t="str">
        <f t="shared" ca="1" si="40"/>
        <v/>
      </c>
      <c r="AF144" s="110" t="str">
        <f t="shared" ca="1" si="41"/>
        <v/>
      </c>
      <c r="AG144" s="114" t="e">
        <f t="shared" ca="1" si="30"/>
        <v>#N/A</v>
      </c>
      <c r="AH144" s="114" t="e">
        <f t="shared" ca="1" si="31"/>
        <v>#N/A</v>
      </c>
      <c r="AI144" s="8" t="e">
        <f t="shared" ca="1" si="32"/>
        <v>#N/A</v>
      </c>
      <c r="AJ144" s="8" t="e">
        <f t="shared" ca="1" si="33"/>
        <v>#N/A</v>
      </c>
    </row>
    <row r="145" spans="12:36">
      <c r="L145" s="42" t="str">
        <f t="shared" ca="1" si="34"/>
        <v/>
      </c>
      <c r="M145" s="110" t="str">
        <f t="shared" ca="1" si="35"/>
        <v/>
      </c>
      <c r="N145" s="110" t="str">
        <f t="shared" ca="1" si="36"/>
        <v/>
      </c>
      <c r="O145" s="110" t="str">
        <f t="shared" ca="1" si="37"/>
        <v/>
      </c>
      <c r="Y145" s="42" t="e">
        <f t="shared" ca="1" si="38"/>
        <v>#N/A</v>
      </c>
      <c r="Z145" s="8" t="e">
        <f ca="1">IF(Y145="","",项目信息!$C$16)</f>
        <v>#N/A</v>
      </c>
      <c r="AA145" s="110" t="e">
        <f t="shared" ca="1" si="42"/>
        <v>#N/A</v>
      </c>
      <c r="AB145" s="110" t="e">
        <f t="shared" ca="1" si="43"/>
        <v>#N/A</v>
      </c>
      <c r="AC145" s="110" t="e">
        <f t="shared" ca="1" si="44"/>
        <v>#N/A</v>
      </c>
      <c r="AD145" s="110" t="str">
        <f t="shared" ca="1" si="39"/>
        <v/>
      </c>
      <c r="AE145" s="110" t="str">
        <f t="shared" ca="1" si="40"/>
        <v/>
      </c>
      <c r="AF145" s="110" t="str">
        <f t="shared" ca="1" si="41"/>
        <v/>
      </c>
      <c r="AG145" s="114" t="e">
        <f t="shared" ca="1" si="30"/>
        <v>#N/A</v>
      </c>
      <c r="AH145" s="114" t="e">
        <f t="shared" ca="1" si="31"/>
        <v>#N/A</v>
      </c>
      <c r="AI145" s="8" t="e">
        <f t="shared" ca="1" si="32"/>
        <v>#N/A</v>
      </c>
      <c r="AJ145" s="8" t="e">
        <f t="shared" ca="1" si="33"/>
        <v>#N/A</v>
      </c>
    </row>
    <row r="146" spans="12:36">
      <c r="L146" s="42" t="str">
        <f t="shared" ca="1" si="34"/>
        <v/>
      </c>
      <c r="M146" s="110" t="str">
        <f t="shared" ca="1" si="35"/>
        <v/>
      </c>
      <c r="N146" s="110" t="str">
        <f t="shared" ca="1" si="36"/>
        <v/>
      </c>
      <c r="O146" s="110" t="str">
        <f t="shared" ca="1" si="37"/>
        <v/>
      </c>
      <c r="Y146" s="42" t="e">
        <f t="shared" ca="1" si="38"/>
        <v>#N/A</v>
      </c>
      <c r="Z146" s="8" t="e">
        <f ca="1">IF(Y146="","",项目信息!$C$16)</f>
        <v>#N/A</v>
      </c>
      <c r="AA146" s="110" t="e">
        <f t="shared" ca="1" si="42"/>
        <v>#N/A</v>
      </c>
      <c r="AB146" s="110" t="e">
        <f t="shared" ca="1" si="43"/>
        <v>#N/A</v>
      </c>
      <c r="AC146" s="110" t="e">
        <f t="shared" ca="1" si="44"/>
        <v>#N/A</v>
      </c>
      <c r="AD146" s="110" t="str">
        <f t="shared" ca="1" si="39"/>
        <v/>
      </c>
      <c r="AE146" s="110" t="str">
        <f t="shared" ca="1" si="40"/>
        <v/>
      </c>
      <c r="AF146" s="110" t="str">
        <f t="shared" ca="1" si="41"/>
        <v/>
      </c>
      <c r="AG146" s="114" t="e">
        <f t="shared" ca="1" si="30"/>
        <v>#N/A</v>
      </c>
      <c r="AH146" s="114" t="e">
        <f t="shared" ca="1" si="31"/>
        <v>#N/A</v>
      </c>
      <c r="AI146" s="8" t="e">
        <f t="shared" ca="1" si="32"/>
        <v>#N/A</v>
      </c>
      <c r="AJ146" s="8" t="e">
        <f t="shared" ca="1" si="33"/>
        <v>#N/A</v>
      </c>
    </row>
    <row r="147" spans="12:36">
      <c r="L147" s="42" t="str">
        <f t="shared" ca="1" si="34"/>
        <v/>
      </c>
      <c r="M147" s="110" t="str">
        <f t="shared" ca="1" si="35"/>
        <v/>
      </c>
      <c r="N147" s="110" t="str">
        <f t="shared" ca="1" si="36"/>
        <v/>
      </c>
      <c r="O147" s="110" t="str">
        <f t="shared" ca="1" si="37"/>
        <v/>
      </c>
      <c r="Y147" s="42" t="e">
        <f t="shared" ca="1" si="38"/>
        <v>#N/A</v>
      </c>
      <c r="Z147" s="8" t="e">
        <f ca="1">IF(Y147="","",项目信息!$C$16)</f>
        <v>#N/A</v>
      </c>
      <c r="AA147" s="110" t="e">
        <f t="shared" ca="1" si="42"/>
        <v>#N/A</v>
      </c>
      <c r="AB147" s="110" t="e">
        <f t="shared" ca="1" si="43"/>
        <v>#N/A</v>
      </c>
      <c r="AC147" s="110" t="e">
        <f t="shared" ca="1" si="44"/>
        <v>#N/A</v>
      </c>
      <c r="AD147" s="110" t="str">
        <f t="shared" ca="1" si="39"/>
        <v/>
      </c>
      <c r="AE147" s="110" t="str">
        <f t="shared" ca="1" si="40"/>
        <v/>
      </c>
      <c r="AF147" s="110" t="str">
        <f t="shared" ca="1" si="41"/>
        <v/>
      </c>
      <c r="AG147" s="114" t="e">
        <f t="shared" ca="1" si="30"/>
        <v>#N/A</v>
      </c>
      <c r="AH147" s="114" t="e">
        <f t="shared" ca="1" si="31"/>
        <v>#N/A</v>
      </c>
      <c r="AI147" s="8" t="e">
        <f t="shared" ca="1" si="32"/>
        <v>#N/A</v>
      </c>
      <c r="AJ147" s="8" t="e">
        <f t="shared" ca="1" si="33"/>
        <v>#N/A</v>
      </c>
    </row>
    <row r="148" spans="12:36">
      <c r="L148" s="42" t="str">
        <f t="shared" ca="1" si="34"/>
        <v/>
      </c>
      <c r="M148" s="110" t="str">
        <f t="shared" ca="1" si="35"/>
        <v/>
      </c>
      <c r="N148" s="110" t="str">
        <f t="shared" ca="1" si="36"/>
        <v/>
      </c>
      <c r="O148" s="110" t="str">
        <f t="shared" ca="1" si="37"/>
        <v/>
      </c>
      <c r="Y148" s="42" t="e">
        <f t="shared" ca="1" si="38"/>
        <v>#N/A</v>
      </c>
      <c r="Z148" s="8" t="e">
        <f ca="1">IF(Y148="","",项目信息!$C$16)</f>
        <v>#N/A</v>
      </c>
      <c r="AA148" s="110" t="e">
        <f t="shared" ca="1" si="42"/>
        <v>#N/A</v>
      </c>
      <c r="AB148" s="110" t="e">
        <f t="shared" ca="1" si="43"/>
        <v>#N/A</v>
      </c>
      <c r="AC148" s="110" t="e">
        <f t="shared" ca="1" si="44"/>
        <v>#N/A</v>
      </c>
      <c r="AD148" s="110" t="str">
        <f t="shared" ca="1" si="39"/>
        <v/>
      </c>
      <c r="AE148" s="110" t="str">
        <f t="shared" ca="1" si="40"/>
        <v/>
      </c>
      <c r="AF148" s="110" t="str">
        <f t="shared" ca="1" si="41"/>
        <v/>
      </c>
      <c r="AG148" s="114" t="e">
        <f t="shared" ca="1" si="30"/>
        <v>#N/A</v>
      </c>
      <c r="AH148" s="114" t="e">
        <f t="shared" ca="1" si="31"/>
        <v>#N/A</v>
      </c>
      <c r="AI148" s="8" t="e">
        <f t="shared" ca="1" si="32"/>
        <v>#N/A</v>
      </c>
      <c r="AJ148" s="8" t="e">
        <f t="shared" ca="1" si="33"/>
        <v>#N/A</v>
      </c>
    </row>
    <row r="149" spans="12:36">
      <c r="L149" s="42" t="str">
        <f t="shared" ca="1" si="34"/>
        <v/>
      </c>
      <c r="M149" s="110" t="str">
        <f t="shared" ca="1" si="35"/>
        <v/>
      </c>
      <c r="N149" s="110" t="str">
        <f t="shared" ca="1" si="36"/>
        <v/>
      </c>
      <c r="O149" s="110" t="str">
        <f t="shared" ca="1" si="37"/>
        <v/>
      </c>
      <c r="Y149" s="42" t="e">
        <f t="shared" ca="1" si="38"/>
        <v>#N/A</v>
      </c>
      <c r="Z149" s="8" t="e">
        <f ca="1">IF(Y149="","",项目信息!$C$16)</f>
        <v>#N/A</v>
      </c>
      <c r="AA149" s="110" t="e">
        <f t="shared" ca="1" si="42"/>
        <v>#N/A</v>
      </c>
      <c r="AB149" s="110" t="e">
        <f t="shared" ca="1" si="43"/>
        <v>#N/A</v>
      </c>
      <c r="AC149" s="110" t="e">
        <f t="shared" ca="1" si="44"/>
        <v>#N/A</v>
      </c>
      <c r="AD149" s="110" t="str">
        <f t="shared" ca="1" si="39"/>
        <v/>
      </c>
      <c r="AE149" s="110" t="str">
        <f t="shared" ca="1" si="40"/>
        <v/>
      </c>
      <c r="AF149" s="110" t="str">
        <f t="shared" ca="1" si="41"/>
        <v/>
      </c>
      <c r="AG149" s="114" t="e">
        <f t="shared" ca="1" si="30"/>
        <v>#N/A</v>
      </c>
      <c r="AH149" s="114" t="e">
        <f t="shared" ca="1" si="31"/>
        <v>#N/A</v>
      </c>
      <c r="AI149" s="8" t="e">
        <f t="shared" ca="1" si="32"/>
        <v>#N/A</v>
      </c>
      <c r="AJ149" s="8" t="e">
        <f t="shared" ca="1" si="33"/>
        <v>#N/A</v>
      </c>
    </row>
    <row r="150" spans="12:36">
      <c r="L150" s="42" t="str">
        <f t="shared" ca="1" si="34"/>
        <v/>
      </c>
      <c r="M150" s="110" t="str">
        <f t="shared" ca="1" si="35"/>
        <v/>
      </c>
      <c r="N150" s="110" t="str">
        <f t="shared" ca="1" si="36"/>
        <v/>
      </c>
      <c r="O150" s="110" t="str">
        <f t="shared" ca="1" si="37"/>
        <v/>
      </c>
      <c r="Y150" s="42" t="e">
        <f t="shared" ca="1" si="38"/>
        <v>#N/A</v>
      </c>
      <c r="Z150" s="8" t="e">
        <f ca="1">IF(Y150="","",项目信息!$C$16)</f>
        <v>#N/A</v>
      </c>
      <c r="AA150" s="110" t="e">
        <f t="shared" ca="1" si="42"/>
        <v>#N/A</v>
      </c>
      <c r="AB150" s="110" t="e">
        <f t="shared" ca="1" si="43"/>
        <v>#N/A</v>
      </c>
      <c r="AC150" s="110" t="e">
        <f t="shared" ca="1" si="44"/>
        <v>#N/A</v>
      </c>
      <c r="AD150" s="110" t="str">
        <f t="shared" ca="1" si="39"/>
        <v/>
      </c>
      <c r="AE150" s="110" t="str">
        <f t="shared" ca="1" si="40"/>
        <v/>
      </c>
      <c r="AF150" s="110" t="str">
        <f t="shared" ca="1" si="41"/>
        <v/>
      </c>
      <c r="AG150" s="114" t="e">
        <f t="shared" ca="1" si="30"/>
        <v>#N/A</v>
      </c>
      <c r="AH150" s="114" t="e">
        <f t="shared" ca="1" si="31"/>
        <v>#N/A</v>
      </c>
      <c r="AI150" s="8" t="e">
        <f t="shared" ca="1" si="32"/>
        <v>#N/A</v>
      </c>
      <c r="AJ150" s="8" t="e">
        <f t="shared" ca="1" si="33"/>
        <v>#N/A</v>
      </c>
    </row>
    <row r="151" spans="12:36">
      <c r="L151" s="42" t="str">
        <f t="shared" ca="1" si="34"/>
        <v/>
      </c>
      <c r="M151" s="110" t="str">
        <f t="shared" ca="1" si="35"/>
        <v/>
      </c>
      <c r="N151" s="110" t="str">
        <f t="shared" ca="1" si="36"/>
        <v/>
      </c>
      <c r="O151" s="110" t="str">
        <f t="shared" ca="1" si="37"/>
        <v/>
      </c>
      <c r="Y151" s="42" t="e">
        <f t="shared" ca="1" si="38"/>
        <v>#N/A</v>
      </c>
      <c r="Z151" s="8" t="e">
        <f ca="1">IF(Y151="","",项目信息!$C$16)</f>
        <v>#N/A</v>
      </c>
      <c r="AA151" s="110" t="e">
        <f t="shared" ca="1" si="42"/>
        <v>#N/A</v>
      </c>
      <c r="AB151" s="110" t="e">
        <f t="shared" ca="1" si="43"/>
        <v>#N/A</v>
      </c>
      <c r="AC151" s="110" t="e">
        <f t="shared" ca="1" si="44"/>
        <v>#N/A</v>
      </c>
      <c r="AD151" s="110" t="str">
        <f t="shared" ca="1" si="39"/>
        <v/>
      </c>
      <c r="AE151" s="110" t="str">
        <f t="shared" ca="1" si="40"/>
        <v/>
      </c>
      <c r="AF151" s="110" t="str">
        <f t="shared" ca="1" si="41"/>
        <v/>
      </c>
      <c r="AG151" s="114" t="e">
        <f t="shared" ca="1" si="30"/>
        <v>#N/A</v>
      </c>
      <c r="AH151" s="114" t="e">
        <f t="shared" ca="1" si="31"/>
        <v>#N/A</v>
      </c>
      <c r="AI151" s="8" t="e">
        <f t="shared" ca="1" si="32"/>
        <v>#N/A</v>
      </c>
      <c r="AJ151" s="8" t="e">
        <f t="shared" ca="1" si="33"/>
        <v>#N/A</v>
      </c>
    </row>
    <row r="152" spans="12:36">
      <c r="L152" s="42" t="str">
        <f t="shared" ca="1" si="34"/>
        <v/>
      </c>
      <c r="M152" s="110" t="str">
        <f t="shared" ca="1" si="35"/>
        <v/>
      </c>
      <c r="N152" s="110" t="str">
        <f t="shared" ca="1" si="36"/>
        <v/>
      </c>
      <c r="O152" s="110" t="str">
        <f t="shared" ca="1" si="37"/>
        <v/>
      </c>
      <c r="Y152" s="42" t="e">
        <f t="shared" ca="1" si="38"/>
        <v>#N/A</v>
      </c>
      <c r="Z152" s="8" t="e">
        <f ca="1">IF(Y152="","",项目信息!$C$16)</f>
        <v>#N/A</v>
      </c>
      <c r="AA152" s="110" t="e">
        <f t="shared" ca="1" si="42"/>
        <v>#N/A</v>
      </c>
      <c r="AB152" s="110" t="e">
        <f t="shared" ca="1" si="43"/>
        <v>#N/A</v>
      </c>
      <c r="AC152" s="110" t="e">
        <f t="shared" ca="1" si="44"/>
        <v>#N/A</v>
      </c>
      <c r="AD152" s="110" t="str">
        <f t="shared" ca="1" si="39"/>
        <v/>
      </c>
      <c r="AE152" s="110" t="str">
        <f t="shared" ca="1" si="40"/>
        <v/>
      </c>
      <c r="AF152" s="110" t="str">
        <f t="shared" ca="1" si="41"/>
        <v/>
      </c>
      <c r="AG152" s="114" t="e">
        <f t="shared" ca="1" si="30"/>
        <v>#N/A</v>
      </c>
      <c r="AH152" s="114" t="e">
        <f t="shared" ca="1" si="31"/>
        <v>#N/A</v>
      </c>
      <c r="AI152" s="8" t="e">
        <f t="shared" ca="1" si="32"/>
        <v>#N/A</v>
      </c>
      <c r="AJ152" s="8" t="e">
        <f t="shared" ca="1" si="33"/>
        <v>#N/A</v>
      </c>
    </row>
    <row r="153" spans="12:36">
      <c r="L153" s="42" t="str">
        <f t="shared" ca="1" si="34"/>
        <v/>
      </c>
      <c r="M153" s="110" t="str">
        <f t="shared" ca="1" si="35"/>
        <v/>
      </c>
      <c r="N153" s="110" t="str">
        <f t="shared" ca="1" si="36"/>
        <v/>
      </c>
      <c r="O153" s="110" t="str">
        <f t="shared" ca="1" si="37"/>
        <v/>
      </c>
      <c r="Y153" s="42" t="e">
        <f t="shared" ca="1" si="38"/>
        <v>#N/A</v>
      </c>
      <c r="Z153" s="8" t="e">
        <f ca="1">IF(Y153="","",项目信息!$C$16)</f>
        <v>#N/A</v>
      </c>
      <c r="AA153" s="110" t="e">
        <f t="shared" ca="1" si="42"/>
        <v>#N/A</v>
      </c>
      <c r="AB153" s="110" t="e">
        <f t="shared" ca="1" si="43"/>
        <v>#N/A</v>
      </c>
      <c r="AC153" s="110" t="e">
        <f t="shared" ca="1" si="44"/>
        <v>#N/A</v>
      </c>
      <c r="AD153" s="110" t="str">
        <f t="shared" ca="1" si="39"/>
        <v/>
      </c>
      <c r="AE153" s="110" t="str">
        <f t="shared" ca="1" si="40"/>
        <v/>
      </c>
      <c r="AF153" s="110" t="str">
        <f t="shared" ca="1" si="41"/>
        <v/>
      </c>
      <c r="AG153" s="114" t="e">
        <f t="shared" ca="1" si="30"/>
        <v>#N/A</v>
      </c>
      <c r="AH153" s="114" t="e">
        <f t="shared" ca="1" si="31"/>
        <v>#N/A</v>
      </c>
      <c r="AI153" s="8" t="e">
        <f t="shared" ca="1" si="32"/>
        <v>#N/A</v>
      </c>
      <c r="AJ153" s="8" t="e">
        <f t="shared" ca="1" si="33"/>
        <v>#N/A</v>
      </c>
    </row>
    <row r="154" spans="12:36">
      <c r="L154" s="42" t="str">
        <f t="shared" ca="1" si="34"/>
        <v/>
      </c>
      <c r="M154" s="110" t="str">
        <f t="shared" ca="1" si="35"/>
        <v/>
      </c>
      <c r="N154" s="110" t="str">
        <f t="shared" ca="1" si="36"/>
        <v/>
      </c>
      <c r="O154" s="110" t="str">
        <f t="shared" ca="1" si="37"/>
        <v/>
      </c>
      <c r="Y154" s="42" t="e">
        <f t="shared" ca="1" si="38"/>
        <v>#N/A</v>
      </c>
      <c r="Z154" s="8" t="e">
        <f ca="1">IF(Y154="","",项目信息!$C$16)</f>
        <v>#N/A</v>
      </c>
      <c r="AA154" s="110" t="e">
        <f t="shared" ca="1" si="42"/>
        <v>#N/A</v>
      </c>
      <c r="AB154" s="110" t="e">
        <f t="shared" ca="1" si="43"/>
        <v>#N/A</v>
      </c>
      <c r="AC154" s="110" t="e">
        <f t="shared" ca="1" si="44"/>
        <v>#N/A</v>
      </c>
      <c r="AD154" s="110" t="str">
        <f t="shared" ca="1" si="39"/>
        <v/>
      </c>
      <c r="AE154" s="110" t="str">
        <f t="shared" ca="1" si="40"/>
        <v/>
      </c>
      <c r="AF154" s="110" t="str">
        <f t="shared" ca="1" si="41"/>
        <v/>
      </c>
      <c r="AG154" s="114" t="e">
        <f t="shared" ca="1" si="30"/>
        <v>#N/A</v>
      </c>
      <c r="AH154" s="114" t="e">
        <f t="shared" ca="1" si="31"/>
        <v>#N/A</v>
      </c>
      <c r="AI154" s="8" t="e">
        <f t="shared" ca="1" si="32"/>
        <v>#N/A</v>
      </c>
      <c r="AJ154" s="8" t="e">
        <f t="shared" ca="1" si="33"/>
        <v>#N/A</v>
      </c>
    </row>
    <row r="155" spans="12:36">
      <c r="L155" s="42" t="str">
        <f t="shared" ca="1" si="34"/>
        <v/>
      </c>
      <c r="M155" s="110" t="str">
        <f t="shared" ca="1" si="35"/>
        <v/>
      </c>
      <c r="N155" s="110" t="str">
        <f t="shared" ca="1" si="36"/>
        <v/>
      </c>
      <c r="O155" s="110" t="str">
        <f t="shared" ca="1" si="37"/>
        <v/>
      </c>
      <c r="Y155" s="42" t="e">
        <f t="shared" ca="1" si="38"/>
        <v>#N/A</v>
      </c>
      <c r="Z155" s="8" t="e">
        <f ca="1">IF(Y155="","",项目信息!$C$16)</f>
        <v>#N/A</v>
      </c>
      <c r="AA155" s="110" t="e">
        <f t="shared" ca="1" si="42"/>
        <v>#N/A</v>
      </c>
      <c r="AB155" s="110" t="e">
        <f t="shared" ca="1" si="43"/>
        <v>#N/A</v>
      </c>
      <c r="AC155" s="110" t="e">
        <f t="shared" ca="1" si="44"/>
        <v>#N/A</v>
      </c>
      <c r="AD155" s="110" t="str">
        <f t="shared" ca="1" si="39"/>
        <v/>
      </c>
      <c r="AE155" s="110" t="str">
        <f t="shared" ca="1" si="40"/>
        <v/>
      </c>
      <c r="AF155" s="110" t="str">
        <f t="shared" ca="1" si="41"/>
        <v/>
      </c>
      <c r="AG155" s="114" t="e">
        <f t="shared" ca="1" si="30"/>
        <v>#N/A</v>
      </c>
      <c r="AH155" s="114" t="e">
        <f t="shared" ca="1" si="31"/>
        <v>#N/A</v>
      </c>
      <c r="AI155" s="8" t="e">
        <f t="shared" ca="1" si="32"/>
        <v>#N/A</v>
      </c>
      <c r="AJ155" s="8" t="e">
        <f t="shared" ca="1" si="33"/>
        <v>#N/A</v>
      </c>
    </row>
    <row r="156" spans="12:36">
      <c r="L156" s="42" t="str">
        <f t="shared" ca="1" si="34"/>
        <v/>
      </c>
      <c r="M156" s="110" t="str">
        <f t="shared" ca="1" si="35"/>
        <v/>
      </c>
      <c r="N156" s="110" t="str">
        <f t="shared" ca="1" si="36"/>
        <v/>
      </c>
      <c r="O156" s="110" t="str">
        <f t="shared" ca="1" si="37"/>
        <v/>
      </c>
      <c r="Y156" s="42" t="e">
        <f t="shared" ca="1" si="38"/>
        <v>#N/A</v>
      </c>
      <c r="Z156" s="8" t="e">
        <f ca="1">IF(Y156="","",项目信息!$C$16)</f>
        <v>#N/A</v>
      </c>
      <c r="AA156" s="110" t="e">
        <f t="shared" ca="1" si="42"/>
        <v>#N/A</v>
      </c>
      <c r="AB156" s="110" t="e">
        <f t="shared" ca="1" si="43"/>
        <v>#N/A</v>
      </c>
      <c r="AC156" s="110" t="e">
        <f t="shared" ca="1" si="44"/>
        <v>#N/A</v>
      </c>
      <c r="AD156" s="110" t="str">
        <f t="shared" ca="1" si="39"/>
        <v/>
      </c>
      <c r="AE156" s="110" t="str">
        <f t="shared" ca="1" si="40"/>
        <v/>
      </c>
      <c r="AF156" s="110" t="str">
        <f t="shared" ca="1" si="41"/>
        <v/>
      </c>
      <c r="AG156" s="114" t="e">
        <f t="shared" ca="1" si="30"/>
        <v>#N/A</v>
      </c>
      <c r="AH156" s="114" t="e">
        <f t="shared" ca="1" si="31"/>
        <v>#N/A</v>
      </c>
      <c r="AI156" s="8" t="e">
        <f t="shared" ca="1" si="32"/>
        <v>#N/A</v>
      </c>
      <c r="AJ156" s="8" t="e">
        <f t="shared" ca="1" si="33"/>
        <v>#N/A</v>
      </c>
    </row>
    <row r="157" spans="12:36">
      <c r="L157" s="42" t="str">
        <f t="shared" ca="1" si="34"/>
        <v/>
      </c>
      <c r="M157" s="110" t="str">
        <f t="shared" ca="1" si="35"/>
        <v/>
      </c>
      <c r="N157" s="110" t="str">
        <f t="shared" ca="1" si="36"/>
        <v/>
      </c>
      <c r="O157" s="110" t="str">
        <f t="shared" ca="1" si="37"/>
        <v/>
      </c>
      <c r="Y157" s="42" t="e">
        <f t="shared" ca="1" si="38"/>
        <v>#N/A</v>
      </c>
      <c r="Z157" s="8" t="e">
        <f ca="1">IF(Y157="","",项目信息!$C$16)</f>
        <v>#N/A</v>
      </c>
      <c r="AA157" s="110" t="e">
        <f t="shared" ca="1" si="42"/>
        <v>#N/A</v>
      </c>
      <c r="AB157" s="110" t="e">
        <f t="shared" ca="1" si="43"/>
        <v>#N/A</v>
      </c>
      <c r="AC157" s="110" t="e">
        <f t="shared" ca="1" si="44"/>
        <v>#N/A</v>
      </c>
      <c r="AD157" s="110" t="str">
        <f t="shared" ca="1" si="39"/>
        <v/>
      </c>
      <c r="AE157" s="110" t="str">
        <f t="shared" ca="1" si="40"/>
        <v/>
      </c>
      <c r="AF157" s="110" t="str">
        <f t="shared" ca="1" si="41"/>
        <v/>
      </c>
      <c r="AG157" s="114" t="e">
        <f t="shared" ca="1" si="30"/>
        <v>#N/A</v>
      </c>
      <c r="AH157" s="114" t="e">
        <f t="shared" ca="1" si="31"/>
        <v>#N/A</v>
      </c>
      <c r="AI157" s="8" t="e">
        <f t="shared" ca="1" si="32"/>
        <v>#N/A</v>
      </c>
      <c r="AJ157" s="8" t="e">
        <f t="shared" ca="1" si="33"/>
        <v>#N/A</v>
      </c>
    </row>
    <row r="158" spans="12:36">
      <c r="L158" s="42" t="str">
        <f t="shared" ca="1" si="34"/>
        <v/>
      </c>
      <c r="M158" s="110" t="str">
        <f t="shared" ca="1" si="35"/>
        <v/>
      </c>
      <c r="N158" s="110" t="str">
        <f t="shared" ca="1" si="36"/>
        <v/>
      </c>
      <c r="O158" s="110" t="str">
        <f t="shared" ca="1" si="37"/>
        <v/>
      </c>
      <c r="Y158" s="42" t="e">
        <f t="shared" ca="1" si="38"/>
        <v>#N/A</v>
      </c>
      <c r="Z158" s="8" t="e">
        <f ca="1">IF(Y158="","",项目信息!$C$16)</f>
        <v>#N/A</v>
      </c>
      <c r="AA158" s="110" t="e">
        <f t="shared" ca="1" si="42"/>
        <v>#N/A</v>
      </c>
      <c r="AB158" s="110" t="e">
        <f t="shared" ca="1" si="43"/>
        <v>#N/A</v>
      </c>
      <c r="AC158" s="110" t="e">
        <f t="shared" ca="1" si="44"/>
        <v>#N/A</v>
      </c>
      <c r="AD158" s="110" t="str">
        <f t="shared" ca="1" si="39"/>
        <v/>
      </c>
      <c r="AE158" s="110" t="str">
        <f t="shared" ca="1" si="40"/>
        <v/>
      </c>
      <c r="AF158" s="110" t="str">
        <f t="shared" ca="1" si="41"/>
        <v/>
      </c>
      <c r="AG158" s="114" t="e">
        <f t="shared" ca="1" si="30"/>
        <v>#N/A</v>
      </c>
      <c r="AH158" s="114" t="e">
        <f t="shared" ca="1" si="31"/>
        <v>#N/A</v>
      </c>
      <c r="AI158" s="8" t="e">
        <f t="shared" ca="1" si="32"/>
        <v>#N/A</v>
      </c>
      <c r="AJ158" s="8" t="e">
        <f t="shared" ca="1" si="33"/>
        <v>#N/A</v>
      </c>
    </row>
    <row r="159" spans="12:36">
      <c r="L159" s="42" t="str">
        <f t="shared" ca="1" si="34"/>
        <v/>
      </c>
      <c r="M159" s="110" t="str">
        <f t="shared" ca="1" si="35"/>
        <v/>
      </c>
      <c r="N159" s="110" t="str">
        <f t="shared" ca="1" si="36"/>
        <v/>
      </c>
      <c r="O159" s="110" t="str">
        <f t="shared" ca="1" si="37"/>
        <v/>
      </c>
      <c r="Y159" s="42" t="e">
        <f t="shared" ca="1" si="38"/>
        <v>#N/A</v>
      </c>
      <c r="Z159" s="8" t="e">
        <f ca="1">IF(Y159="","",项目信息!$C$16)</f>
        <v>#N/A</v>
      </c>
      <c r="AA159" s="110" t="e">
        <f t="shared" ca="1" si="42"/>
        <v>#N/A</v>
      </c>
      <c r="AB159" s="110" t="e">
        <f t="shared" ca="1" si="43"/>
        <v>#N/A</v>
      </c>
      <c r="AC159" s="110" t="e">
        <f t="shared" ca="1" si="44"/>
        <v>#N/A</v>
      </c>
      <c r="AD159" s="110" t="str">
        <f t="shared" ca="1" si="39"/>
        <v/>
      </c>
      <c r="AE159" s="110" t="str">
        <f t="shared" ca="1" si="40"/>
        <v/>
      </c>
      <c r="AF159" s="110" t="str">
        <f t="shared" ca="1" si="41"/>
        <v/>
      </c>
      <c r="AG159" s="114" t="e">
        <f t="shared" ca="1" si="30"/>
        <v>#N/A</v>
      </c>
      <c r="AH159" s="114" t="e">
        <f t="shared" ca="1" si="31"/>
        <v>#N/A</v>
      </c>
      <c r="AI159" s="8" t="e">
        <f t="shared" ca="1" si="32"/>
        <v>#N/A</v>
      </c>
      <c r="AJ159" s="8" t="e">
        <f t="shared" ca="1" si="33"/>
        <v>#N/A</v>
      </c>
    </row>
    <row r="160" spans="12:36">
      <c r="L160" s="42" t="str">
        <f t="shared" ca="1" si="34"/>
        <v/>
      </c>
      <c r="M160" s="110" t="str">
        <f t="shared" ca="1" si="35"/>
        <v/>
      </c>
      <c r="N160" s="110" t="str">
        <f t="shared" ca="1" si="36"/>
        <v/>
      </c>
      <c r="O160" s="110" t="str">
        <f t="shared" ca="1" si="37"/>
        <v/>
      </c>
      <c r="Y160" s="42" t="e">
        <f t="shared" ca="1" si="38"/>
        <v>#N/A</v>
      </c>
      <c r="Z160" s="8" t="e">
        <f ca="1">IF(Y160="","",项目信息!$C$16)</f>
        <v>#N/A</v>
      </c>
      <c r="AA160" s="110" t="e">
        <f t="shared" ca="1" si="42"/>
        <v>#N/A</v>
      </c>
      <c r="AB160" s="110" t="e">
        <f t="shared" ca="1" si="43"/>
        <v>#N/A</v>
      </c>
      <c r="AC160" s="110" t="e">
        <f t="shared" ca="1" si="44"/>
        <v>#N/A</v>
      </c>
      <c r="AD160" s="110" t="str">
        <f t="shared" ca="1" si="39"/>
        <v/>
      </c>
      <c r="AE160" s="110" t="str">
        <f t="shared" ca="1" si="40"/>
        <v/>
      </c>
      <c r="AF160" s="110" t="str">
        <f t="shared" ca="1" si="41"/>
        <v/>
      </c>
      <c r="AG160" s="114" t="e">
        <f t="shared" ca="1" si="30"/>
        <v>#N/A</v>
      </c>
      <c r="AH160" s="114" t="e">
        <f t="shared" ca="1" si="31"/>
        <v>#N/A</v>
      </c>
      <c r="AI160" s="8" t="e">
        <f t="shared" ca="1" si="32"/>
        <v>#N/A</v>
      </c>
      <c r="AJ160" s="8" t="e">
        <f t="shared" ca="1" si="33"/>
        <v>#N/A</v>
      </c>
    </row>
    <row r="161" spans="12:36">
      <c r="L161" s="42" t="str">
        <f t="shared" ca="1" si="34"/>
        <v/>
      </c>
      <c r="M161" s="110" t="str">
        <f t="shared" ca="1" si="35"/>
        <v/>
      </c>
      <c r="N161" s="110" t="str">
        <f t="shared" ca="1" si="36"/>
        <v/>
      </c>
      <c r="O161" s="110" t="str">
        <f t="shared" ca="1" si="37"/>
        <v/>
      </c>
      <c r="Y161" s="42" t="e">
        <f t="shared" ca="1" si="38"/>
        <v>#N/A</v>
      </c>
      <c r="Z161" s="8" t="e">
        <f ca="1">IF(Y161="","",项目信息!$C$16)</f>
        <v>#N/A</v>
      </c>
      <c r="AA161" s="110" t="e">
        <f t="shared" ca="1" si="42"/>
        <v>#N/A</v>
      </c>
      <c r="AB161" s="110" t="e">
        <f t="shared" ca="1" si="43"/>
        <v>#N/A</v>
      </c>
      <c r="AC161" s="110" t="e">
        <f t="shared" ca="1" si="44"/>
        <v>#N/A</v>
      </c>
      <c r="AD161" s="110" t="str">
        <f t="shared" ca="1" si="39"/>
        <v/>
      </c>
      <c r="AE161" s="110" t="str">
        <f t="shared" ca="1" si="40"/>
        <v/>
      </c>
      <c r="AF161" s="110" t="str">
        <f t="shared" ca="1" si="41"/>
        <v/>
      </c>
      <c r="AG161" s="114" t="e">
        <f t="shared" ca="1" si="30"/>
        <v>#N/A</v>
      </c>
      <c r="AH161" s="114" t="e">
        <f t="shared" ca="1" si="31"/>
        <v>#N/A</v>
      </c>
      <c r="AI161" s="8" t="e">
        <f t="shared" ca="1" si="32"/>
        <v>#N/A</v>
      </c>
      <c r="AJ161" s="8" t="e">
        <f t="shared" ca="1" si="33"/>
        <v>#N/A</v>
      </c>
    </row>
    <row r="162" spans="12:36">
      <c r="L162" s="42" t="str">
        <f t="shared" ca="1" si="34"/>
        <v/>
      </c>
      <c r="M162" s="110" t="str">
        <f t="shared" ca="1" si="35"/>
        <v/>
      </c>
      <c r="N162" s="110" t="str">
        <f t="shared" ca="1" si="36"/>
        <v/>
      </c>
      <c r="O162" s="110" t="str">
        <f t="shared" ca="1" si="37"/>
        <v/>
      </c>
      <c r="Y162" s="42" t="e">
        <f t="shared" ca="1" si="38"/>
        <v>#N/A</v>
      </c>
      <c r="Z162" s="8" t="e">
        <f ca="1">IF(Y162="","",项目信息!$C$16)</f>
        <v>#N/A</v>
      </c>
      <c r="AA162" s="110" t="e">
        <f t="shared" ca="1" si="42"/>
        <v>#N/A</v>
      </c>
      <c r="AB162" s="110" t="e">
        <f t="shared" ca="1" si="43"/>
        <v>#N/A</v>
      </c>
      <c r="AC162" s="110" t="e">
        <f t="shared" ca="1" si="44"/>
        <v>#N/A</v>
      </c>
      <c r="AD162" s="110" t="str">
        <f t="shared" ca="1" si="39"/>
        <v/>
      </c>
      <c r="AE162" s="110" t="str">
        <f t="shared" ca="1" si="40"/>
        <v/>
      </c>
      <c r="AF162" s="110" t="str">
        <f t="shared" ca="1" si="41"/>
        <v/>
      </c>
      <c r="AG162" s="114" t="e">
        <f t="shared" ca="1" si="30"/>
        <v>#N/A</v>
      </c>
      <c r="AH162" s="114" t="e">
        <f t="shared" ca="1" si="31"/>
        <v>#N/A</v>
      </c>
      <c r="AI162" s="8" t="e">
        <f t="shared" ca="1" si="32"/>
        <v>#N/A</v>
      </c>
      <c r="AJ162" s="8" t="e">
        <f t="shared" ca="1" si="33"/>
        <v>#N/A</v>
      </c>
    </row>
    <row r="163" spans="12:36">
      <c r="L163" s="42" t="str">
        <f t="shared" ca="1" si="34"/>
        <v/>
      </c>
      <c r="M163" s="110" t="str">
        <f t="shared" ca="1" si="35"/>
        <v/>
      </c>
      <c r="N163" s="110" t="str">
        <f t="shared" ca="1" si="36"/>
        <v/>
      </c>
      <c r="O163" s="110" t="str">
        <f t="shared" ca="1" si="37"/>
        <v/>
      </c>
      <c r="Y163" s="42" t="e">
        <f t="shared" ca="1" si="38"/>
        <v>#N/A</v>
      </c>
      <c r="Z163" s="8" t="e">
        <f ca="1">IF(Y163="","",项目信息!$C$16)</f>
        <v>#N/A</v>
      </c>
      <c r="AA163" s="110" t="e">
        <f t="shared" ca="1" si="42"/>
        <v>#N/A</v>
      </c>
      <c r="AB163" s="110" t="e">
        <f t="shared" ca="1" si="43"/>
        <v>#N/A</v>
      </c>
      <c r="AC163" s="110" t="e">
        <f t="shared" ca="1" si="44"/>
        <v>#N/A</v>
      </c>
      <c r="AD163" s="110" t="str">
        <f t="shared" ca="1" si="39"/>
        <v/>
      </c>
      <c r="AE163" s="110" t="str">
        <f t="shared" ca="1" si="40"/>
        <v/>
      </c>
      <c r="AF163" s="110" t="str">
        <f t="shared" ca="1" si="41"/>
        <v/>
      </c>
      <c r="AG163" s="114" t="e">
        <f t="shared" ca="1" si="30"/>
        <v>#N/A</v>
      </c>
      <c r="AH163" s="114" t="e">
        <f t="shared" ca="1" si="31"/>
        <v>#N/A</v>
      </c>
      <c r="AI163" s="8" t="e">
        <f t="shared" ca="1" si="32"/>
        <v>#N/A</v>
      </c>
      <c r="AJ163" s="8" t="e">
        <f t="shared" ca="1" si="33"/>
        <v>#N/A</v>
      </c>
    </row>
    <row r="164" spans="12:36">
      <c r="L164" s="42" t="str">
        <f t="shared" ca="1" si="34"/>
        <v/>
      </c>
      <c r="M164" s="110" t="str">
        <f t="shared" ca="1" si="35"/>
        <v/>
      </c>
      <c r="N164" s="110" t="str">
        <f t="shared" ca="1" si="36"/>
        <v/>
      </c>
      <c r="O164" s="110" t="str">
        <f t="shared" ca="1" si="37"/>
        <v/>
      </c>
      <c r="Y164" s="42" t="e">
        <f t="shared" ca="1" si="38"/>
        <v>#N/A</v>
      </c>
      <c r="Z164" s="8" t="e">
        <f ca="1">IF(Y164="","",项目信息!$C$16)</f>
        <v>#N/A</v>
      </c>
      <c r="AA164" s="110" t="e">
        <f t="shared" ca="1" si="42"/>
        <v>#N/A</v>
      </c>
      <c r="AB164" s="110" t="e">
        <f t="shared" ca="1" si="43"/>
        <v>#N/A</v>
      </c>
      <c r="AC164" s="110" t="e">
        <f t="shared" ca="1" si="44"/>
        <v>#N/A</v>
      </c>
      <c r="AD164" s="110" t="str">
        <f t="shared" ca="1" si="39"/>
        <v/>
      </c>
      <c r="AE164" s="110" t="str">
        <f t="shared" ca="1" si="40"/>
        <v/>
      </c>
      <c r="AF164" s="110" t="str">
        <f t="shared" ca="1" si="41"/>
        <v/>
      </c>
      <c r="AG164" s="114" t="e">
        <f t="shared" ca="1" si="30"/>
        <v>#N/A</v>
      </c>
      <c r="AH164" s="114" t="e">
        <f t="shared" ca="1" si="31"/>
        <v>#N/A</v>
      </c>
      <c r="AI164" s="8" t="e">
        <f t="shared" ca="1" si="32"/>
        <v>#N/A</v>
      </c>
      <c r="AJ164" s="8" t="e">
        <f t="shared" ca="1" si="33"/>
        <v>#N/A</v>
      </c>
    </row>
    <row r="165" spans="12:36">
      <c r="L165" s="42" t="str">
        <f t="shared" ca="1" si="34"/>
        <v/>
      </c>
      <c r="M165" s="110" t="str">
        <f t="shared" ca="1" si="35"/>
        <v/>
      </c>
      <c r="N165" s="110" t="str">
        <f t="shared" ca="1" si="36"/>
        <v/>
      </c>
      <c r="O165" s="110" t="str">
        <f t="shared" ca="1" si="37"/>
        <v/>
      </c>
      <c r="Y165" s="42" t="e">
        <f t="shared" ca="1" si="38"/>
        <v>#N/A</v>
      </c>
      <c r="Z165" s="8" t="e">
        <f ca="1">IF(Y165="","",项目信息!$C$16)</f>
        <v>#N/A</v>
      </c>
      <c r="AA165" s="110" t="e">
        <f t="shared" ca="1" si="42"/>
        <v>#N/A</v>
      </c>
      <c r="AB165" s="110" t="e">
        <f t="shared" ca="1" si="43"/>
        <v>#N/A</v>
      </c>
      <c r="AC165" s="110" t="e">
        <f t="shared" ca="1" si="44"/>
        <v>#N/A</v>
      </c>
      <c r="AD165" s="110" t="str">
        <f t="shared" ca="1" si="39"/>
        <v/>
      </c>
      <c r="AE165" s="110" t="str">
        <f t="shared" ca="1" si="40"/>
        <v/>
      </c>
      <c r="AF165" s="110" t="str">
        <f t="shared" ca="1" si="41"/>
        <v/>
      </c>
      <c r="AG165" s="114" t="e">
        <f t="shared" ca="1" si="30"/>
        <v>#N/A</v>
      </c>
      <c r="AH165" s="114" t="e">
        <f t="shared" ca="1" si="31"/>
        <v>#N/A</v>
      </c>
      <c r="AI165" s="8" t="e">
        <f t="shared" ca="1" si="32"/>
        <v>#N/A</v>
      </c>
      <c r="AJ165" s="8" t="e">
        <f t="shared" ca="1" si="33"/>
        <v>#N/A</v>
      </c>
    </row>
    <row r="166" spans="12:36">
      <c r="L166" s="42" t="str">
        <f t="shared" ca="1" si="34"/>
        <v/>
      </c>
      <c r="M166" s="110" t="str">
        <f t="shared" ca="1" si="35"/>
        <v/>
      </c>
      <c r="N166" s="110" t="str">
        <f t="shared" ca="1" si="36"/>
        <v/>
      </c>
      <c r="O166" s="110" t="str">
        <f t="shared" ca="1" si="37"/>
        <v/>
      </c>
      <c r="Y166" s="42" t="e">
        <f t="shared" ca="1" si="38"/>
        <v>#N/A</v>
      </c>
      <c r="Z166" s="8" t="e">
        <f ca="1">IF(Y166="","",项目信息!$C$16)</f>
        <v>#N/A</v>
      </c>
      <c r="AA166" s="110" t="e">
        <f t="shared" ca="1" si="42"/>
        <v>#N/A</v>
      </c>
      <c r="AB166" s="110" t="e">
        <f t="shared" ca="1" si="43"/>
        <v>#N/A</v>
      </c>
      <c r="AC166" s="110" t="e">
        <f t="shared" ca="1" si="44"/>
        <v>#N/A</v>
      </c>
      <c r="AD166" s="110" t="str">
        <f t="shared" ca="1" si="39"/>
        <v/>
      </c>
      <c r="AE166" s="110" t="str">
        <f t="shared" ca="1" si="40"/>
        <v/>
      </c>
      <c r="AF166" s="110" t="str">
        <f t="shared" ca="1" si="41"/>
        <v/>
      </c>
      <c r="AG166" s="114" t="e">
        <f t="shared" ca="1" si="30"/>
        <v>#N/A</v>
      </c>
      <c r="AH166" s="114" t="e">
        <f t="shared" ca="1" si="31"/>
        <v>#N/A</v>
      </c>
      <c r="AI166" s="8" t="e">
        <f t="shared" ca="1" si="32"/>
        <v>#N/A</v>
      </c>
      <c r="AJ166" s="8" t="e">
        <f t="shared" ca="1" si="33"/>
        <v>#N/A</v>
      </c>
    </row>
    <row r="167" spans="12:36">
      <c r="L167" s="42" t="str">
        <f t="shared" ca="1" si="34"/>
        <v/>
      </c>
      <c r="M167" s="110" t="str">
        <f t="shared" ca="1" si="35"/>
        <v/>
      </c>
      <c r="N167" s="110" t="str">
        <f t="shared" ca="1" si="36"/>
        <v/>
      </c>
      <c r="O167" s="110" t="str">
        <f t="shared" ca="1" si="37"/>
        <v/>
      </c>
      <c r="Y167" s="42" t="e">
        <f t="shared" ca="1" si="38"/>
        <v>#N/A</v>
      </c>
      <c r="Z167" s="8" t="e">
        <f ca="1">IF(Y167="","",项目信息!$C$16)</f>
        <v>#N/A</v>
      </c>
      <c r="AA167" s="110" t="e">
        <f t="shared" ca="1" si="42"/>
        <v>#N/A</v>
      </c>
      <c r="AB167" s="110" t="e">
        <f t="shared" ca="1" si="43"/>
        <v>#N/A</v>
      </c>
      <c r="AC167" s="110" t="e">
        <f t="shared" ca="1" si="44"/>
        <v>#N/A</v>
      </c>
      <c r="AD167" s="110" t="str">
        <f t="shared" ca="1" si="39"/>
        <v/>
      </c>
      <c r="AE167" s="110" t="str">
        <f t="shared" ca="1" si="40"/>
        <v/>
      </c>
      <c r="AF167" s="110" t="str">
        <f t="shared" ca="1" si="41"/>
        <v/>
      </c>
      <c r="AG167" s="114" t="e">
        <f t="shared" ca="1" si="30"/>
        <v>#N/A</v>
      </c>
      <c r="AH167" s="114" t="e">
        <f t="shared" ca="1" si="31"/>
        <v>#N/A</v>
      </c>
      <c r="AI167" s="8" t="e">
        <f t="shared" ca="1" si="32"/>
        <v>#N/A</v>
      </c>
      <c r="AJ167" s="8" t="e">
        <f t="shared" ca="1" si="33"/>
        <v>#N/A</v>
      </c>
    </row>
    <row r="168" spans="12:36">
      <c r="L168" s="42" t="str">
        <f t="shared" ca="1" si="34"/>
        <v/>
      </c>
      <c r="M168" s="110" t="str">
        <f t="shared" ca="1" si="35"/>
        <v/>
      </c>
      <c r="N168" s="110" t="str">
        <f t="shared" ca="1" si="36"/>
        <v/>
      </c>
      <c r="O168" s="110" t="str">
        <f t="shared" ca="1" si="37"/>
        <v/>
      </c>
      <c r="Y168" s="42" t="e">
        <f t="shared" ca="1" si="38"/>
        <v>#N/A</v>
      </c>
      <c r="Z168" s="8" t="e">
        <f ca="1">IF(Y168="","",项目信息!$C$16)</f>
        <v>#N/A</v>
      </c>
      <c r="AA168" s="110" t="e">
        <f t="shared" ca="1" si="42"/>
        <v>#N/A</v>
      </c>
      <c r="AB168" s="110" t="e">
        <f t="shared" ca="1" si="43"/>
        <v>#N/A</v>
      </c>
      <c r="AC168" s="110" t="e">
        <f t="shared" ca="1" si="44"/>
        <v>#N/A</v>
      </c>
      <c r="AD168" s="110" t="str">
        <f t="shared" ca="1" si="39"/>
        <v/>
      </c>
      <c r="AE168" s="110" t="str">
        <f t="shared" ca="1" si="40"/>
        <v/>
      </c>
      <c r="AF168" s="110" t="str">
        <f t="shared" ca="1" si="41"/>
        <v/>
      </c>
      <c r="AG168" s="114" t="e">
        <f t="shared" ca="1" si="30"/>
        <v>#N/A</v>
      </c>
      <c r="AH168" s="114" t="e">
        <f t="shared" ca="1" si="31"/>
        <v>#N/A</v>
      </c>
      <c r="AI168" s="8" t="e">
        <f t="shared" ca="1" si="32"/>
        <v>#N/A</v>
      </c>
      <c r="AJ168" s="8" t="e">
        <f t="shared" ca="1" si="33"/>
        <v>#N/A</v>
      </c>
    </row>
    <row r="169" spans="12:36">
      <c r="L169" s="42" t="str">
        <f t="shared" ca="1" si="34"/>
        <v/>
      </c>
      <c r="M169" s="110" t="str">
        <f t="shared" ca="1" si="35"/>
        <v/>
      </c>
      <c r="N169" s="110" t="str">
        <f t="shared" ca="1" si="36"/>
        <v/>
      </c>
      <c r="O169" s="110" t="str">
        <f t="shared" ca="1" si="37"/>
        <v/>
      </c>
      <c r="Y169" s="42" t="e">
        <f t="shared" ca="1" si="38"/>
        <v>#N/A</v>
      </c>
      <c r="Z169" s="8" t="e">
        <f ca="1">IF(Y169="","",项目信息!$C$16)</f>
        <v>#N/A</v>
      </c>
      <c r="AA169" s="110" t="e">
        <f t="shared" ca="1" si="42"/>
        <v>#N/A</v>
      </c>
      <c r="AB169" s="110" t="e">
        <f t="shared" ca="1" si="43"/>
        <v>#N/A</v>
      </c>
      <c r="AC169" s="110" t="e">
        <f t="shared" ca="1" si="44"/>
        <v>#N/A</v>
      </c>
      <c r="AD169" s="110" t="str">
        <f t="shared" ca="1" si="39"/>
        <v/>
      </c>
      <c r="AE169" s="110" t="str">
        <f t="shared" ca="1" si="40"/>
        <v/>
      </c>
      <c r="AF169" s="110" t="str">
        <f t="shared" ca="1" si="41"/>
        <v/>
      </c>
      <c r="AG169" s="114" t="e">
        <f t="shared" ca="1" si="30"/>
        <v>#N/A</v>
      </c>
      <c r="AH169" s="114" t="e">
        <f t="shared" ca="1" si="31"/>
        <v>#N/A</v>
      </c>
      <c r="AI169" s="8" t="e">
        <f t="shared" ca="1" si="32"/>
        <v>#N/A</v>
      </c>
      <c r="AJ169" s="8" t="e">
        <f t="shared" ca="1" si="33"/>
        <v>#N/A</v>
      </c>
    </row>
    <row r="170" spans="12:36">
      <c r="L170" s="42" t="str">
        <f t="shared" ca="1" si="34"/>
        <v/>
      </c>
      <c r="M170" s="110" t="str">
        <f t="shared" ca="1" si="35"/>
        <v/>
      </c>
      <c r="N170" s="110" t="str">
        <f t="shared" ca="1" si="36"/>
        <v/>
      </c>
      <c r="O170" s="110" t="str">
        <f t="shared" ca="1" si="37"/>
        <v/>
      </c>
      <c r="Y170" s="42" t="e">
        <f t="shared" ca="1" si="38"/>
        <v>#N/A</v>
      </c>
      <c r="Z170" s="8" t="e">
        <f ca="1">IF(Y170="","",项目信息!$C$16)</f>
        <v>#N/A</v>
      </c>
      <c r="AA170" s="110" t="e">
        <f t="shared" ca="1" si="42"/>
        <v>#N/A</v>
      </c>
      <c r="AB170" s="110" t="e">
        <f t="shared" ca="1" si="43"/>
        <v>#N/A</v>
      </c>
      <c r="AC170" s="110" t="e">
        <f t="shared" ca="1" si="44"/>
        <v>#N/A</v>
      </c>
      <c r="AD170" s="110" t="str">
        <f t="shared" ca="1" si="39"/>
        <v/>
      </c>
      <c r="AE170" s="110" t="str">
        <f t="shared" ca="1" si="40"/>
        <v/>
      </c>
      <c r="AF170" s="110" t="str">
        <f t="shared" ca="1" si="41"/>
        <v/>
      </c>
      <c r="AG170" s="114" t="e">
        <f t="shared" ca="1" si="30"/>
        <v>#N/A</v>
      </c>
      <c r="AH170" s="114" t="e">
        <f t="shared" ca="1" si="31"/>
        <v>#N/A</v>
      </c>
      <c r="AI170" s="8" t="e">
        <f t="shared" ca="1" si="32"/>
        <v>#N/A</v>
      </c>
      <c r="AJ170" s="8" t="e">
        <f t="shared" ca="1" si="33"/>
        <v>#N/A</v>
      </c>
    </row>
    <row r="171" spans="12:36">
      <c r="L171" s="42" t="str">
        <f t="shared" ca="1" si="34"/>
        <v/>
      </c>
      <c r="M171" s="110" t="str">
        <f t="shared" ca="1" si="35"/>
        <v/>
      </c>
      <c r="N171" s="110" t="str">
        <f t="shared" ca="1" si="36"/>
        <v/>
      </c>
      <c r="O171" s="110" t="str">
        <f t="shared" ca="1" si="37"/>
        <v/>
      </c>
      <c r="Y171" s="42" t="e">
        <f t="shared" ca="1" si="38"/>
        <v>#N/A</v>
      </c>
      <c r="Z171" s="8" t="e">
        <f ca="1">IF(Y171="","",项目信息!$C$16)</f>
        <v>#N/A</v>
      </c>
      <c r="AA171" s="110" t="e">
        <f t="shared" ca="1" si="42"/>
        <v>#N/A</v>
      </c>
      <c r="AB171" s="110" t="e">
        <f t="shared" ca="1" si="43"/>
        <v>#N/A</v>
      </c>
      <c r="AC171" s="110" t="e">
        <f t="shared" ca="1" si="44"/>
        <v>#N/A</v>
      </c>
      <c r="AD171" s="110" t="str">
        <f t="shared" ca="1" si="39"/>
        <v/>
      </c>
      <c r="AE171" s="110" t="str">
        <f t="shared" ca="1" si="40"/>
        <v/>
      </c>
      <c r="AF171" s="110" t="str">
        <f t="shared" ca="1" si="41"/>
        <v/>
      </c>
      <c r="AG171" s="114" t="e">
        <f t="shared" ca="1" si="30"/>
        <v>#N/A</v>
      </c>
      <c r="AH171" s="114" t="e">
        <f t="shared" ca="1" si="31"/>
        <v>#N/A</v>
      </c>
      <c r="AI171" s="8" t="e">
        <f t="shared" ca="1" si="32"/>
        <v>#N/A</v>
      </c>
      <c r="AJ171" s="8" t="e">
        <f t="shared" ca="1" si="33"/>
        <v>#N/A</v>
      </c>
    </row>
    <row r="172" spans="12:36">
      <c r="L172" s="42" t="str">
        <f t="shared" ca="1" si="34"/>
        <v/>
      </c>
      <c r="M172" s="110" t="str">
        <f t="shared" ca="1" si="35"/>
        <v/>
      </c>
      <c r="N172" s="110" t="str">
        <f t="shared" ca="1" si="36"/>
        <v/>
      </c>
      <c r="O172" s="110" t="str">
        <f t="shared" ca="1" si="37"/>
        <v/>
      </c>
      <c r="Y172" s="42" t="e">
        <f t="shared" ca="1" si="38"/>
        <v>#N/A</v>
      </c>
      <c r="Z172" s="8" t="e">
        <f ca="1">IF(Y172="","",项目信息!$C$16)</f>
        <v>#N/A</v>
      </c>
      <c r="AA172" s="110" t="e">
        <f t="shared" ca="1" si="42"/>
        <v>#N/A</v>
      </c>
      <c r="AB172" s="110" t="e">
        <f t="shared" ca="1" si="43"/>
        <v>#N/A</v>
      </c>
      <c r="AC172" s="110" t="e">
        <f t="shared" ca="1" si="44"/>
        <v>#N/A</v>
      </c>
      <c r="AD172" s="110" t="str">
        <f t="shared" ca="1" si="39"/>
        <v/>
      </c>
      <c r="AE172" s="110" t="str">
        <f t="shared" ca="1" si="40"/>
        <v/>
      </c>
      <c r="AF172" s="110" t="str">
        <f t="shared" ca="1" si="41"/>
        <v/>
      </c>
      <c r="AG172" s="114" t="e">
        <f t="shared" ca="1" si="30"/>
        <v>#N/A</v>
      </c>
      <c r="AH172" s="114" t="e">
        <f t="shared" ca="1" si="31"/>
        <v>#N/A</v>
      </c>
      <c r="AI172" s="8" t="e">
        <f t="shared" ca="1" si="32"/>
        <v>#N/A</v>
      </c>
      <c r="AJ172" s="8" t="e">
        <f t="shared" ca="1" si="33"/>
        <v>#N/A</v>
      </c>
    </row>
    <row r="173" spans="12:36">
      <c r="L173" s="42" t="str">
        <f t="shared" ca="1" si="34"/>
        <v/>
      </c>
      <c r="M173" s="110" t="str">
        <f t="shared" ca="1" si="35"/>
        <v/>
      </c>
      <c r="N173" s="110" t="str">
        <f t="shared" ca="1" si="36"/>
        <v/>
      </c>
      <c r="O173" s="110" t="str">
        <f t="shared" ca="1" si="37"/>
        <v/>
      </c>
      <c r="Y173" s="42" t="e">
        <f t="shared" ca="1" si="38"/>
        <v>#N/A</v>
      </c>
      <c r="Z173" s="8" t="e">
        <f ca="1">IF(Y173="","",项目信息!$C$16)</f>
        <v>#N/A</v>
      </c>
      <c r="AA173" s="110" t="e">
        <f t="shared" ca="1" si="42"/>
        <v>#N/A</v>
      </c>
      <c r="AB173" s="110" t="e">
        <f t="shared" ca="1" si="43"/>
        <v>#N/A</v>
      </c>
      <c r="AC173" s="110" t="e">
        <f t="shared" ca="1" si="44"/>
        <v>#N/A</v>
      </c>
      <c r="AD173" s="110" t="str">
        <f t="shared" ca="1" si="39"/>
        <v/>
      </c>
      <c r="AE173" s="110" t="str">
        <f t="shared" ca="1" si="40"/>
        <v/>
      </c>
      <c r="AF173" s="110" t="str">
        <f t="shared" ca="1" si="41"/>
        <v/>
      </c>
      <c r="AG173" s="114" t="e">
        <f t="shared" ca="1" si="30"/>
        <v>#N/A</v>
      </c>
      <c r="AH173" s="114" t="e">
        <f t="shared" ca="1" si="31"/>
        <v>#N/A</v>
      </c>
      <c r="AI173" s="8" t="e">
        <f t="shared" ca="1" si="32"/>
        <v>#N/A</v>
      </c>
      <c r="AJ173" s="8" t="e">
        <f t="shared" ca="1" si="33"/>
        <v>#N/A</v>
      </c>
    </row>
    <row r="174" spans="12:36">
      <c r="L174" s="42" t="str">
        <f t="shared" ca="1" si="34"/>
        <v/>
      </c>
      <c r="M174" s="110" t="str">
        <f t="shared" ca="1" si="35"/>
        <v/>
      </c>
      <c r="N174" s="110" t="str">
        <f t="shared" ca="1" si="36"/>
        <v/>
      </c>
      <c r="O174" s="110" t="str">
        <f t="shared" ca="1" si="37"/>
        <v/>
      </c>
      <c r="Y174" s="42" t="e">
        <f t="shared" ca="1" si="38"/>
        <v>#N/A</v>
      </c>
      <c r="Z174" s="8" t="e">
        <f ca="1">IF(Y174="","",项目信息!$C$16)</f>
        <v>#N/A</v>
      </c>
      <c r="AA174" s="110" t="e">
        <f t="shared" ca="1" si="42"/>
        <v>#N/A</v>
      </c>
      <c r="AB174" s="110" t="e">
        <f t="shared" ca="1" si="43"/>
        <v>#N/A</v>
      </c>
      <c r="AC174" s="110" t="e">
        <f t="shared" ca="1" si="44"/>
        <v>#N/A</v>
      </c>
      <c r="AD174" s="110" t="str">
        <f t="shared" ca="1" si="39"/>
        <v/>
      </c>
      <c r="AE174" s="110" t="str">
        <f t="shared" ca="1" si="40"/>
        <v/>
      </c>
      <c r="AF174" s="110" t="str">
        <f t="shared" ca="1" si="41"/>
        <v/>
      </c>
      <c r="AG174" s="114" t="e">
        <f t="shared" ca="1" si="30"/>
        <v>#N/A</v>
      </c>
      <c r="AH174" s="114" t="e">
        <f t="shared" ca="1" si="31"/>
        <v>#N/A</v>
      </c>
      <c r="AI174" s="8" t="e">
        <f t="shared" ca="1" si="32"/>
        <v>#N/A</v>
      </c>
      <c r="AJ174" s="8" t="e">
        <f t="shared" ca="1" si="33"/>
        <v>#N/A</v>
      </c>
    </row>
    <row r="175" spans="12:36">
      <c r="L175" s="42" t="str">
        <f t="shared" ca="1" si="34"/>
        <v/>
      </c>
      <c r="M175" s="110" t="str">
        <f t="shared" ca="1" si="35"/>
        <v/>
      </c>
      <c r="N175" s="110" t="str">
        <f t="shared" ca="1" si="36"/>
        <v/>
      </c>
      <c r="O175" s="110" t="str">
        <f t="shared" ca="1" si="37"/>
        <v/>
      </c>
      <c r="Y175" s="42" t="e">
        <f t="shared" ca="1" si="38"/>
        <v>#N/A</v>
      </c>
      <c r="Z175" s="8" t="e">
        <f ca="1">IF(Y175="","",项目信息!$C$16)</f>
        <v>#N/A</v>
      </c>
      <c r="AA175" s="110" t="e">
        <f t="shared" ca="1" si="42"/>
        <v>#N/A</v>
      </c>
      <c r="AB175" s="110" t="e">
        <f t="shared" ca="1" si="43"/>
        <v>#N/A</v>
      </c>
      <c r="AC175" s="110" t="e">
        <f t="shared" ca="1" si="44"/>
        <v>#N/A</v>
      </c>
      <c r="AD175" s="110" t="str">
        <f t="shared" ca="1" si="39"/>
        <v/>
      </c>
      <c r="AE175" s="110" t="str">
        <f t="shared" ca="1" si="40"/>
        <v/>
      </c>
      <c r="AF175" s="110" t="str">
        <f t="shared" ca="1" si="41"/>
        <v/>
      </c>
      <c r="AG175" s="114" t="e">
        <f t="shared" ca="1" si="30"/>
        <v>#N/A</v>
      </c>
      <c r="AH175" s="114" t="e">
        <f t="shared" ca="1" si="31"/>
        <v>#N/A</v>
      </c>
      <c r="AI175" s="8" t="e">
        <f t="shared" ca="1" si="32"/>
        <v>#N/A</v>
      </c>
      <c r="AJ175" s="8" t="e">
        <f t="shared" ca="1" si="33"/>
        <v>#N/A</v>
      </c>
    </row>
    <row r="176" spans="12:36">
      <c r="L176" s="42" t="str">
        <f t="shared" ca="1" si="34"/>
        <v/>
      </c>
      <c r="M176" s="110" t="str">
        <f t="shared" ca="1" si="35"/>
        <v/>
      </c>
      <c r="N176" s="110" t="str">
        <f t="shared" ca="1" si="36"/>
        <v/>
      </c>
      <c r="O176" s="110" t="str">
        <f t="shared" ca="1" si="37"/>
        <v/>
      </c>
      <c r="Y176" s="42" t="e">
        <f t="shared" ca="1" si="38"/>
        <v>#N/A</v>
      </c>
      <c r="Z176" s="8" t="e">
        <f ca="1">IF(Y176="","",项目信息!$C$16)</f>
        <v>#N/A</v>
      </c>
      <c r="AA176" s="110" t="e">
        <f t="shared" ca="1" si="42"/>
        <v>#N/A</v>
      </c>
      <c r="AB176" s="110" t="e">
        <f t="shared" ca="1" si="43"/>
        <v>#N/A</v>
      </c>
      <c r="AC176" s="110" t="e">
        <f t="shared" ca="1" si="44"/>
        <v>#N/A</v>
      </c>
      <c r="AD176" s="110" t="str">
        <f t="shared" ca="1" si="39"/>
        <v/>
      </c>
      <c r="AE176" s="110" t="str">
        <f t="shared" ca="1" si="40"/>
        <v/>
      </c>
      <c r="AF176" s="110" t="str">
        <f t="shared" ca="1" si="41"/>
        <v/>
      </c>
      <c r="AG176" s="114" t="e">
        <f t="shared" ca="1" si="30"/>
        <v>#N/A</v>
      </c>
      <c r="AH176" s="114" t="e">
        <f t="shared" ca="1" si="31"/>
        <v>#N/A</v>
      </c>
      <c r="AI176" s="8" t="e">
        <f t="shared" ca="1" si="32"/>
        <v>#N/A</v>
      </c>
      <c r="AJ176" s="8" t="e">
        <f t="shared" ca="1" si="33"/>
        <v>#N/A</v>
      </c>
    </row>
    <row r="177" spans="12:36">
      <c r="L177" s="42" t="str">
        <f t="shared" ca="1" si="34"/>
        <v/>
      </c>
      <c r="M177" s="110" t="str">
        <f t="shared" ca="1" si="35"/>
        <v/>
      </c>
      <c r="N177" s="110" t="str">
        <f t="shared" ca="1" si="36"/>
        <v/>
      </c>
      <c r="O177" s="110" t="str">
        <f t="shared" ca="1" si="37"/>
        <v/>
      </c>
      <c r="Y177" s="42" t="e">
        <f t="shared" ca="1" si="38"/>
        <v>#N/A</v>
      </c>
      <c r="Z177" s="8" t="e">
        <f ca="1">IF(Y177="","",项目信息!$C$16)</f>
        <v>#N/A</v>
      </c>
      <c r="AA177" s="110" t="e">
        <f t="shared" ca="1" si="42"/>
        <v>#N/A</v>
      </c>
      <c r="AB177" s="110" t="e">
        <f t="shared" ca="1" si="43"/>
        <v>#N/A</v>
      </c>
      <c r="AC177" s="110" t="e">
        <f t="shared" ca="1" si="44"/>
        <v>#N/A</v>
      </c>
      <c r="AD177" s="110" t="str">
        <f t="shared" ca="1" si="39"/>
        <v/>
      </c>
      <c r="AE177" s="110" t="str">
        <f t="shared" ca="1" si="40"/>
        <v/>
      </c>
      <c r="AF177" s="110" t="str">
        <f t="shared" ca="1" si="41"/>
        <v/>
      </c>
      <c r="AG177" s="114" t="e">
        <f t="shared" ca="1" si="30"/>
        <v>#N/A</v>
      </c>
      <c r="AH177" s="114" t="e">
        <f t="shared" ca="1" si="31"/>
        <v>#N/A</v>
      </c>
      <c r="AI177" s="8" t="e">
        <f t="shared" ca="1" si="32"/>
        <v>#N/A</v>
      </c>
      <c r="AJ177" s="8" t="e">
        <f t="shared" ca="1" si="33"/>
        <v>#N/A</v>
      </c>
    </row>
    <row r="178" spans="12:36">
      <c r="L178" s="42" t="str">
        <f t="shared" ca="1" si="34"/>
        <v/>
      </c>
      <c r="M178" s="110" t="str">
        <f t="shared" ca="1" si="35"/>
        <v/>
      </c>
      <c r="N178" s="110" t="str">
        <f t="shared" ca="1" si="36"/>
        <v/>
      </c>
      <c r="O178" s="110" t="str">
        <f t="shared" ca="1" si="37"/>
        <v/>
      </c>
      <c r="Y178" s="42" t="e">
        <f t="shared" ca="1" si="38"/>
        <v>#N/A</v>
      </c>
      <c r="Z178" s="8" t="e">
        <f ca="1">IF(Y178="","",项目信息!$C$16)</f>
        <v>#N/A</v>
      </c>
      <c r="AA178" s="110" t="e">
        <f t="shared" ca="1" si="42"/>
        <v>#N/A</v>
      </c>
      <c r="AB178" s="110" t="e">
        <f t="shared" ca="1" si="43"/>
        <v>#N/A</v>
      </c>
      <c r="AC178" s="110" t="e">
        <f t="shared" ca="1" si="44"/>
        <v>#N/A</v>
      </c>
      <c r="AD178" s="110" t="str">
        <f t="shared" ca="1" si="39"/>
        <v/>
      </c>
      <c r="AE178" s="110" t="str">
        <f t="shared" ca="1" si="40"/>
        <v/>
      </c>
      <c r="AF178" s="110" t="str">
        <f t="shared" ca="1" si="41"/>
        <v/>
      </c>
      <c r="AG178" s="114" t="e">
        <f t="shared" ca="1" si="30"/>
        <v>#N/A</v>
      </c>
      <c r="AH178" s="114" t="e">
        <f t="shared" ca="1" si="31"/>
        <v>#N/A</v>
      </c>
      <c r="AI178" s="8" t="e">
        <f t="shared" ca="1" si="32"/>
        <v>#N/A</v>
      </c>
      <c r="AJ178" s="8" t="e">
        <f t="shared" ca="1" si="33"/>
        <v>#N/A</v>
      </c>
    </row>
    <row r="179" spans="12:36">
      <c r="L179" s="42" t="str">
        <f t="shared" ca="1" si="34"/>
        <v/>
      </c>
      <c r="M179" s="110" t="str">
        <f t="shared" ca="1" si="35"/>
        <v/>
      </c>
      <c r="N179" s="110" t="str">
        <f t="shared" ca="1" si="36"/>
        <v/>
      </c>
      <c r="O179" s="110" t="str">
        <f t="shared" ca="1" si="37"/>
        <v/>
      </c>
      <c r="Y179" s="42" t="e">
        <f t="shared" ca="1" si="38"/>
        <v>#N/A</v>
      </c>
      <c r="Z179" s="8" t="e">
        <f ca="1">IF(Y179="","",项目信息!$C$16)</f>
        <v>#N/A</v>
      </c>
      <c r="AA179" s="110" t="e">
        <f t="shared" ca="1" si="42"/>
        <v>#N/A</v>
      </c>
      <c r="AB179" s="110" t="e">
        <f t="shared" ca="1" si="43"/>
        <v>#N/A</v>
      </c>
      <c r="AC179" s="110" t="e">
        <f t="shared" ca="1" si="44"/>
        <v>#N/A</v>
      </c>
      <c r="AD179" s="110" t="str">
        <f t="shared" ca="1" si="39"/>
        <v/>
      </c>
      <c r="AE179" s="110" t="str">
        <f t="shared" ca="1" si="40"/>
        <v/>
      </c>
      <c r="AF179" s="110" t="str">
        <f t="shared" ca="1" si="41"/>
        <v/>
      </c>
      <c r="AG179" s="114" t="e">
        <f t="shared" ca="1" si="30"/>
        <v>#N/A</v>
      </c>
      <c r="AH179" s="114" t="e">
        <f t="shared" ca="1" si="31"/>
        <v>#N/A</v>
      </c>
      <c r="AI179" s="8" t="e">
        <f t="shared" ca="1" si="32"/>
        <v>#N/A</v>
      </c>
      <c r="AJ179" s="8" t="e">
        <f t="shared" ca="1" si="33"/>
        <v>#N/A</v>
      </c>
    </row>
    <row r="180" spans="12:36">
      <c r="L180" s="42" t="str">
        <f t="shared" ca="1" si="34"/>
        <v/>
      </c>
      <c r="M180" s="110" t="str">
        <f t="shared" ca="1" si="35"/>
        <v/>
      </c>
      <c r="N180" s="110" t="str">
        <f t="shared" ca="1" si="36"/>
        <v/>
      </c>
      <c r="O180" s="110" t="str">
        <f t="shared" ca="1" si="37"/>
        <v/>
      </c>
      <c r="Y180" s="42" t="e">
        <f t="shared" ca="1" si="38"/>
        <v>#N/A</v>
      </c>
      <c r="Z180" s="8" t="e">
        <f ca="1">IF(Y180="","",项目信息!$C$16)</f>
        <v>#N/A</v>
      </c>
      <c r="AA180" s="110" t="e">
        <f t="shared" ca="1" si="42"/>
        <v>#N/A</v>
      </c>
      <c r="AB180" s="110" t="e">
        <f t="shared" ca="1" si="43"/>
        <v>#N/A</v>
      </c>
      <c r="AC180" s="110" t="e">
        <f t="shared" ca="1" si="44"/>
        <v>#N/A</v>
      </c>
      <c r="AD180" s="110" t="str">
        <f t="shared" ca="1" si="39"/>
        <v/>
      </c>
      <c r="AE180" s="110" t="str">
        <f t="shared" ca="1" si="40"/>
        <v/>
      </c>
      <c r="AF180" s="110" t="str">
        <f t="shared" ca="1" si="41"/>
        <v/>
      </c>
      <c r="AG180" s="114" t="e">
        <f t="shared" ca="1" si="30"/>
        <v>#N/A</v>
      </c>
      <c r="AH180" s="114" t="e">
        <f t="shared" ca="1" si="31"/>
        <v>#N/A</v>
      </c>
      <c r="AI180" s="8" t="e">
        <f t="shared" ca="1" si="32"/>
        <v>#N/A</v>
      </c>
      <c r="AJ180" s="8" t="e">
        <f t="shared" ca="1" si="33"/>
        <v>#N/A</v>
      </c>
    </row>
    <row r="181" spans="12:36">
      <c r="L181" s="42" t="str">
        <f t="shared" ca="1" si="34"/>
        <v/>
      </c>
      <c r="M181" s="110" t="str">
        <f t="shared" ca="1" si="35"/>
        <v/>
      </c>
      <c r="N181" s="110" t="str">
        <f t="shared" ca="1" si="36"/>
        <v/>
      </c>
      <c r="O181" s="110" t="str">
        <f t="shared" ca="1" si="37"/>
        <v/>
      </c>
      <c r="Y181" s="42" t="e">
        <f t="shared" ca="1" si="38"/>
        <v>#N/A</v>
      </c>
      <c r="Z181" s="8" t="e">
        <f ca="1">IF(Y181="","",项目信息!$C$16)</f>
        <v>#N/A</v>
      </c>
      <c r="AA181" s="110" t="e">
        <f t="shared" ca="1" si="42"/>
        <v>#N/A</v>
      </c>
      <c r="AB181" s="110" t="e">
        <f t="shared" ca="1" si="43"/>
        <v>#N/A</v>
      </c>
      <c r="AC181" s="110" t="e">
        <f t="shared" ca="1" si="44"/>
        <v>#N/A</v>
      </c>
      <c r="AD181" s="110" t="str">
        <f t="shared" ca="1" si="39"/>
        <v/>
      </c>
      <c r="AE181" s="110" t="str">
        <f t="shared" ca="1" si="40"/>
        <v/>
      </c>
      <c r="AF181" s="110" t="str">
        <f t="shared" ca="1" si="41"/>
        <v/>
      </c>
      <c r="AG181" s="114" t="e">
        <f t="shared" ca="1" si="30"/>
        <v>#N/A</v>
      </c>
      <c r="AH181" s="114" t="e">
        <f t="shared" ca="1" si="31"/>
        <v>#N/A</v>
      </c>
      <c r="AI181" s="8" t="e">
        <f t="shared" ca="1" si="32"/>
        <v>#N/A</v>
      </c>
      <c r="AJ181" s="8" t="e">
        <f t="shared" ca="1" si="33"/>
        <v>#N/A</v>
      </c>
    </row>
    <row r="182" spans="12:36">
      <c r="L182" s="42" t="str">
        <f t="shared" ca="1" si="34"/>
        <v/>
      </c>
      <c r="M182" s="110" t="str">
        <f t="shared" ca="1" si="35"/>
        <v/>
      </c>
      <c r="N182" s="110" t="str">
        <f t="shared" ca="1" si="36"/>
        <v/>
      </c>
      <c r="O182" s="110" t="str">
        <f t="shared" ca="1" si="37"/>
        <v/>
      </c>
      <c r="Y182" s="42" t="e">
        <f t="shared" ca="1" si="38"/>
        <v>#N/A</v>
      </c>
      <c r="Z182" s="8" t="e">
        <f ca="1">IF(Y182="","",项目信息!$C$16)</f>
        <v>#N/A</v>
      </c>
      <c r="AA182" s="110" t="e">
        <f t="shared" ca="1" si="42"/>
        <v>#N/A</v>
      </c>
      <c r="AB182" s="110" t="e">
        <f t="shared" ca="1" si="43"/>
        <v>#N/A</v>
      </c>
      <c r="AC182" s="110" t="e">
        <f t="shared" ca="1" si="44"/>
        <v>#N/A</v>
      </c>
      <c r="AD182" s="110" t="str">
        <f t="shared" ca="1" si="39"/>
        <v/>
      </c>
      <c r="AE182" s="110" t="str">
        <f t="shared" ca="1" si="40"/>
        <v/>
      </c>
      <c r="AF182" s="110" t="str">
        <f t="shared" ca="1" si="41"/>
        <v/>
      </c>
      <c r="AG182" s="114" t="e">
        <f t="shared" ca="1" si="30"/>
        <v>#N/A</v>
      </c>
      <c r="AH182" s="114" t="e">
        <f t="shared" ca="1" si="31"/>
        <v>#N/A</v>
      </c>
      <c r="AI182" s="8" t="e">
        <f t="shared" ca="1" si="32"/>
        <v>#N/A</v>
      </c>
      <c r="AJ182" s="8" t="e">
        <f t="shared" ca="1" si="33"/>
        <v>#N/A</v>
      </c>
    </row>
    <row r="183" spans="12:36">
      <c r="L183" s="42" t="str">
        <f t="shared" ca="1" si="34"/>
        <v/>
      </c>
      <c r="M183" s="110" t="str">
        <f t="shared" ca="1" si="35"/>
        <v/>
      </c>
      <c r="N183" s="110" t="str">
        <f t="shared" ca="1" si="36"/>
        <v/>
      </c>
      <c r="O183" s="110" t="str">
        <f t="shared" ca="1" si="37"/>
        <v/>
      </c>
      <c r="Y183" s="42" t="e">
        <f t="shared" ca="1" si="38"/>
        <v>#N/A</v>
      </c>
      <c r="Z183" s="8" t="e">
        <f ca="1">IF(Y183="","",项目信息!$C$16)</f>
        <v>#N/A</v>
      </c>
      <c r="AA183" s="110" t="e">
        <f t="shared" ca="1" si="42"/>
        <v>#N/A</v>
      </c>
      <c r="AB183" s="110" t="e">
        <f t="shared" ca="1" si="43"/>
        <v>#N/A</v>
      </c>
      <c r="AC183" s="110" t="e">
        <f t="shared" ca="1" si="44"/>
        <v>#N/A</v>
      </c>
      <c r="AD183" s="110" t="str">
        <f t="shared" ca="1" si="39"/>
        <v/>
      </c>
      <c r="AE183" s="110" t="str">
        <f t="shared" ca="1" si="40"/>
        <v/>
      </c>
      <c r="AF183" s="110" t="str">
        <f t="shared" ca="1" si="41"/>
        <v/>
      </c>
      <c r="AG183" s="114" t="e">
        <f t="shared" ca="1" si="30"/>
        <v>#N/A</v>
      </c>
      <c r="AH183" s="114" t="e">
        <f t="shared" ca="1" si="31"/>
        <v>#N/A</v>
      </c>
      <c r="AI183" s="8" t="e">
        <f t="shared" ca="1" si="32"/>
        <v>#N/A</v>
      </c>
      <c r="AJ183" s="8" t="e">
        <f t="shared" ca="1" si="33"/>
        <v>#N/A</v>
      </c>
    </row>
    <row r="184" spans="12:36">
      <c r="L184" s="42" t="str">
        <f t="shared" ca="1" si="34"/>
        <v/>
      </c>
      <c r="M184" s="110" t="str">
        <f t="shared" ca="1" si="35"/>
        <v/>
      </c>
      <c r="N184" s="110" t="str">
        <f t="shared" ca="1" si="36"/>
        <v/>
      </c>
      <c r="O184" s="110" t="str">
        <f t="shared" ca="1" si="37"/>
        <v/>
      </c>
      <c r="Y184" s="42" t="e">
        <f t="shared" ca="1" si="38"/>
        <v>#N/A</v>
      </c>
      <c r="Z184" s="8" t="e">
        <f ca="1">IF(Y184="","",项目信息!$C$16)</f>
        <v>#N/A</v>
      </c>
      <c r="AA184" s="110" t="e">
        <f t="shared" ca="1" si="42"/>
        <v>#N/A</v>
      </c>
      <c r="AB184" s="110" t="e">
        <f t="shared" ca="1" si="43"/>
        <v>#N/A</v>
      </c>
      <c r="AC184" s="110" t="e">
        <f t="shared" ca="1" si="44"/>
        <v>#N/A</v>
      </c>
      <c r="AD184" s="110" t="str">
        <f t="shared" ca="1" si="39"/>
        <v/>
      </c>
      <c r="AE184" s="110" t="str">
        <f t="shared" ca="1" si="40"/>
        <v/>
      </c>
      <c r="AF184" s="110" t="str">
        <f t="shared" ca="1" si="41"/>
        <v/>
      </c>
      <c r="AG184" s="114" t="e">
        <f t="shared" ca="1" si="30"/>
        <v>#N/A</v>
      </c>
      <c r="AH184" s="114" t="e">
        <f t="shared" ca="1" si="31"/>
        <v>#N/A</v>
      </c>
      <c r="AI184" s="8" t="e">
        <f t="shared" ca="1" si="32"/>
        <v>#N/A</v>
      </c>
      <c r="AJ184" s="8" t="e">
        <f t="shared" ca="1" si="33"/>
        <v>#N/A</v>
      </c>
    </row>
    <row r="185" spans="12:36">
      <c r="L185" s="42" t="str">
        <f t="shared" ca="1" si="34"/>
        <v/>
      </c>
      <c r="M185" s="110" t="str">
        <f t="shared" ca="1" si="35"/>
        <v/>
      </c>
      <c r="N185" s="110" t="str">
        <f t="shared" ca="1" si="36"/>
        <v/>
      </c>
      <c r="O185" s="110" t="str">
        <f t="shared" ca="1" si="37"/>
        <v/>
      </c>
      <c r="Y185" s="42" t="e">
        <f t="shared" ca="1" si="38"/>
        <v>#N/A</v>
      </c>
      <c r="Z185" s="8" t="e">
        <f ca="1">IF(Y185="","",项目信息!$C$16)</f>
        <v>#N/A</v>
      </c>
      <c r="AA185" s="110" t="e">
        <f t="shared" ca="1" si="42"/>
        <v>#N/A</v>
      </c>
      <c r="AB185" s="110" t="e">
        <f t="shared" ca="1" si="43"/>
        <v>#N/A</v>
      </c>
      <c r="AC185" s="110" t="e">
        <f t="shared" ca="1" si="44"/>
        <v>#N/A</v>
      </c>
      <c r="AD185" s="110" t="str">
        <f t="shared" ca="1" si="39"/>
        <v/>
      </c>
      <c r="AE185" s="110" t="str">
        <f t="shared" ca="1" si="40"/>
        <v/>
      </c>
      <c r="AF185" s="110" t="str">
        <f t="shared" ca="1" si="41"/>
        <v/>
      </c>
      <c r="AG185" s="114" t="e">
        <f t="shared" ca="1" si="30"/>
        <v>#N/A</v>
      </c>
      <c r="AH185" s="114" t="e">
        <f t="shared" ca="1" si="31"/>
        <v>#N/A</v>
      </c>
      <c r="AI185" s="8" t="e">
        <f t="shared" ca="1" si="32"/>
        <v>#N/A</v>
      </c>
      <c r="AJ185" s="8" t="e">
        <f t="shared" ca="1" si="33"/>
        <v>#N/A</v>
      </c>
    </row>
    <row r="186" spans="12:36">
      <c r="L186" s="42" t="str">
        <f t="shared" ca="1" si="34"/>
        <v/>
      </c>
      <c r="M186" s="110" t="str">
        <f t="shared" ca="1" si="35"/>
        <v/>
      </c>
      <c r="N186" s="110" t="str">
        <f t="shared" ca="1" si="36"/>
        <v/>
      </c>
      <c r="O186" s="110" t="str">
        <f t="shared" ca="1" si="37"/>
        <v/>
      </c>
      <c r="Y186" s="42" t="e">
        <f t="shared" ca="1" si="38"/>
        <v>#N/A</v>
      </c>
      <c r="Z186" s="8" t="e">
        <f ca="1">IF(Y186="","",项目信息!$C$16)</f>
        <v>#N/A</v>
      </c>
      <c r="AA186" s="110" t="e">
        <f t="shared" ca="1" si="42"/>
        <v>#N/A</v>
      </c>
      <c r="AB186" s="110" t="e">
        <f t="shared" ca="1" si="43"/>
        <v>#N/A</v>
      </c>
      <c r="AC186" s="110" t="e">
        <f t="shared" ca="1" si="44"/>
        <v>#N/A</v>
      </c>
      <c r="AD186" s="110" t="str">
        <f t="shared" ca="1" si="39"/>
        <v/>
      </c>
      <c r="AE186" s="110" t="str">
        <f t="shared" ca="1" si="40"/>
        <v/>
      </c>
      <c r="AF186" s="110" t="str">
        <f t="shared" ca="1" si="41"/>
        <v/>
      </c>
      <c r="AG186" s="114" t="e">
        <f t="shared" ca="1" si="30"/>
        <v>#N/A</v>
      </c>
      <c r="AH186" s="114" t="e">
        <f t="shared" ca="1" si="31"/>
        <v>#N/A</v>
      </c>
      <c r="AI186" s="8" t="e">
        <f t="shared" ca="1" si="32"/>
        <v>#N/A</v>
      </c>
      <c r="AJ186" s="8" t="e">
        <f t="shared" ca="1" si="33"/>
        <v>#N/A</v>
      </c>
    </row>
    <row r="187" spans="12:36">
      <c r="L187" s="42" t="str">
        <f t="shared" ca="1" si="34"/>
        <v/>
      </c>
      <c r="M187" s="110" t="str">
        <f t="shared" ca="1" si="35"/>
        <v/>
      </c>
      <c r="N187" s="110" t="str">
        <f t="shared" ca="1" si="36"/>
        <v/>
      </c>
      <c r="O187" s="110" t="str">
        <f t="shared" ca="1" si="37"/>
        <v/>
      </c>
      <c r="Y187" s="42" t="e">
        <f t="shared" ca="1" si="38"/>
        <v>#N/A</v>
      </c>
      <c r="Z187" s="8" t="e">
        <f ca="1">IF(Y187="","",项目信息!$C$16)</f>
        <v>#N/A</v>
      </c>
      <c r="AA187" s="110" t="e">
        <f t="shared" ca="1" si="42"/>
        <v>#N/A</v>
      </c>
      <c r="AB187" s="110" t="e">
        <f t="shared" ca="1" si="43"/>
        <v>#N/A</v>
      </c>
      <c r="AC187" s="110" t="e">
        <f t="shared" ca="1" si="44"/>
        <v>#N/A</v>
      </c>
      <c r="AD187" s="110" t="str">
        <f t="shared" ca="1" si="39"/>
        <v/>
      </c>
      <c r="AE187" s="110" t="str">
        <f t="shared" ca="1" si="40"/>
        <v/>
      </c>
      <c r="AF187" s="110" t="str">
        <f t="shared" ca="1" si="41"/>
        <v/>
      </c>
      <c r="AG187" s="114" t="e">
        <f t="shared" ca="1" si="30"/>
        <v>#N/A</v>
      </c>
      <c r="AH187" s="114" t="e">
        <f t="shared" ca="1" si="31"/>
        <v>#N/A</v>
      </c>
      <c r="AI187" s="8" t="e">
        <f t="shared" ca="1" si="32"/>
        <v>#N/A</v>
      </c>
      <c r="AJ187" s="8" t="e">
        <f t="shared" ca="1" si="33"/>
        <v>#N/A</v>
      </c>
    </row>
    <row r="188" spans="12:36">
      <c r="L188" s="42" t="str">
        <f t="shared" ca="1" si="34"/>
        <v/>
      </c>
      <c r="M188" s="110" t="str">
        <f t="shared" ca="1" si="35"/>
        <v/>
      </c>
      <c r="N188" s="110" t="str">
        <f t="shared" ca="1" si="36"/>
        <v/>
      </c>
      <c r="O188" s="110" t="str">
        <f t="shared" ca="1" si="37"/>
        <v/>
      </c>
      <c r="Y188" s="42" t="e">
        <f t="shared" ca="1" si="38"/>
        <v>#N/A</v>
      </c>
      <c r="Z188" s="8" t="e">
        <f ca="1">IF(Y188="","",项目信息!$C$16)</f>
        <v>#N/A</v>
      </c>
      <c r="AA188" s="110" t="e">
        <f t="shared" ca="1" si="42"/>
        <v>#N/A</v>
      </c>
      <c r="AB188" s="110" t="e">
        <f t="shared" ca="1" si="43"/>
        <v>#N/A</v>
      </c>
      <c r="AC188" s="110" t="e">
        <f t="shared" ca="1" si="44"/>
        <v>#N/A</v>
      </c>
      <c r="AD188" s="110" t="str">
        <f t="shared" ca="1" si="39"/>
        <v/>
      </c>
      <c r="AE188" s="110" t="str">
        <f t="shared" ca="1" si="40"/>
        <v/>
      </c>
      <c r="AF188" s="110" t="str">
        <f t="shared" ca="1" si="41"/>
        <v/>
      </c>
      <c r="AG188" s="114" t="e">
        <f t="shared" ca="1" si="30"/>
        <v>#N/A</v>
      </c>
      <c r="AH188" s="114" t="e">
        <f t="shared" ca="1" si="31"/>
        <v>#N/A</v>
      </c>
      <c r="AI188" s="8" t="e">
        <f t="shared" ca="1" si="32"/>
        <v>#N/A</v>
      </c>
      <c r="AJ188" s="8" t="e">
        <f t="shared" ca="1" si="33"/>
        <v>#N/A</v>
      </c>
    </row>
    <row r="189" spans="12:36">
      <c r="L189" s="42" t="str">
        <f t="shared" ca="1" si="34"/>
        <v/>
      </c>
      <c r="M189" s="110" t="str">
        <f t="shared" ca="1" si="35"/>
        <v/>
      </c>
      <c r="N189" s="110" t="str">
        <f t="shared" ca="1" si="36"/>
        <v/>
      </c>
      <c r="O189" s="110" t="str">
        <f t="shared" ca="1" si="37"/>
        <v/>
      </c>
      <c r="Y189" s="42" t="e">
        <f t="shared" ca="1" si="38"/>
        <v>#N/A</v>
      </c>
      <c r="Z189" s="8" t="e">
        <f ca="1">IF(Y189="","",项目信息!$C$16)</f>
        <v>#N/A</v>
      </c>
      <c r="AA189" s="110" t="e">
        <f t="shared" ca="1" si="42"/>
        <v>#N/A</v>
      </c>
      <c r="AB189" s="110" t="e">
        <f t="shared" ca="1" si="43"/>
        <v>#N/A</v>
      </c>
      <c r="AC189" s="110" t="e">
        <f t="shared" ca="1" si="44"/>
        <v>#N/A</v>
      </c>
      <c r="AD189" s="110" t="str">
        <f t="shared" ca="1" si="39"/>
        <v/>
      </c>
      <c r="AE189" s="110" t="str">
        <f t="shared" ca="1" si="40"/>
        <v/>
      </c>
      <c r="AF189" s="110" t="str">
        <f t="shared" ca="1" si="41"/>
        <v/>
      </c>
      <c r="AG189" s="114" t="e">
        <f t="shared" ca="1" si="30"/>
        <v>#N/A</v>
      </c>
      <c r="AH189" s="114" t="e">
        <f t="shared" ca="1" si="31"/>
        <v>#N/A</v>
      </c>
      <c r="AI189" s="8" t="e">
        <f t="shared" ca="1" si="32"/>
        <v>#N/A</v>
      </c>
      <c r="AJ189" s="8" t="e">
        <f t="shared" ca="1" si="33"/>
        <v>#N/A</v>
      </c>
    </row>
    <row r="190" spans="12:36">
      <c r="L190" s="42" t="str">
        <f t="shared" ca="1" si="34"/>
        <v/>
      </c>
      <c r="M190" s="110" t="str">
        <f t="shared" ca="1" si="35"/>
        <v/>
      </c>
      <c r="N190" s="110" t="str">
        <f t="shared" ca="1" si="36"/>
        <v/>
      </c>
      <c r="O190" s="110" t="str">
        <f t="shared" ca="1" si="37"/>
        <v/>
      </c>
      <c r="Y190" s="42" t="e">
        <f t="shared" ca="1" si="38"/>
        <v>#N/A</v>
      </c>
      <c r="Z190" s="8" t="e">
        <f ca="1">IF(Y190="","",项目信息!$C$16)</f>
        <v>#N/A</v>
      </c>
      <c r="AA190" s="110" t="e">
        <f t="shared" ca="1" si="42"/>
        <v>#N/A</v>
      </c>
      <c r="AB190" s="110" t="e">
        <f t="shared" ca="1" si="43"/>
        <v>#N/A</v>
      </c>
      <c r="AC190" s="110" t="e">
        <f t="shared" ca="1" si="44"/>
        <v>#N/A</v>
      </c>
      <c r="AD190" s="110" t="str">
        <f t="shared" ca="1" si="39"/>
        <v/>
      </c>
      <c r="AE190" s="110" t="str">
        <f t="shared" ca="1" si="40"/>
        <v/>
      </c>
      <c r="AF190" s="110" t="str">
        <f t="shared" ca="1" si="41"/>
        <v/>
      </c>
      <c r="AG190" s="114" t="e">
        <f t="shared" ca="1" si="30"/>
        <v>#N/A</v>
      </c>
      <c r="AH190" s="114" t="e">
        <f t="shared" ca="1" si="31"/>
        <v>#N/A</v>
      </c>
      <c r="AI190" s="8" t="e">
        <f t="shared" ca="1" si="32"/>
        <v>#N/A</v>
      </c>
      <c r="AJ190" s="8" t="e">
        <f t="shared" ca="1" si="33"/>
        <v>#N/A</v>
      </c>
    </row>
    <row r="191" spans="12:36">
      <c r="L191" s="42" t="str">
        <f t="shared" ca="1" si="34"/>
        <v/>
      </c>
      <c r="M191" s="110" t="str">
        <f t="shared" ca="1" si="35"/>
        <v/>
      </c>
      <c r="N191" s="110" t="str">
        <f t="shared" ca="1" si="36"/>
        <v/>
      </c>
      <c r="O191" s="110" t="str">
        <f t="shared" ca="1" si="37"/>
        <v/>
      </c>
      <c r="Y191" s="42" t="e">
        <f t="shared" ca="1" si="38"/>
        <v>#N/A</v>
      </c>
      <c r="Z191" s="8" t="e">
        <f ca="1">IF(Y191="","",项目信息!$C$16)</f>
        <v>#N/A</v>
      </c>
      <c r="AA191" s="110" t="e">
        <f t="shared" ca="1" si="42"/>
        <v>#N/A</v>
      </c>
      <c r="AB191" s="110" t="e">
        <f t="shared" ca="1" si="43"/>
        <v>#N/A</v>
      </c>
      <c r="AC191" s="110" t="e">
        <f t="shared" ca="1" si="44"/>
        <v>#N/A</v>
      </c>
      <c r="AD191" s="110" t="str">
        <f t="shared" ca="1" si="39"/>
        <v/>
      </c>
      <c r="AE191" s="110" t="str">
        <f t="shared" ca="1" si="40"/>
        <v/>
      </c>
      <c r="AF191" s="110" t="str">
        <f t="shared" ca="1" si="41"/>
        <v/>
      </c>
      <c r="AG191" s="114" t="e">
        <f t="shared" ca="1" si="30"/>
        <v>#N/A</v>
      </c>
      <c r="AH191" s="114" t="e">
        <f t="shared" ca="1" si="31"/>
        <v>#N/A</v>
      </c>
      <c r="AI191" s="8" t="e">
        <f t="shared" ca="1" si="32"/>
        <v>#N/A</v>
      </c>
      <c r="AJ191" s="8" t="e">
        <f t="shared" ca="1" si="33"/>
        <v>#N/A</v>
      </c>
    </row>
    <row r="192" spans="12:36">
      <c r="L192" s="42" t="str">
        <f t="shared" ca="1" si="34"/>
        <v/>
      </c>
      <c r="M192" s="110" t="str">
        <f t="shared" ca="1" si="35"/>
        <v/>
      </c>
      <c r="N192" s="110" t="str">
        <f t="shared" ca="1" si="36"/>
        <v/>
      </c>
      <c r="O192" s="110" t="str">
        <f t="shared" ca="1" si="37"/>
        <v/>
      </c>
      <c r="Y192" s="42" t="e">
        <f t="shared" ca="1" si="38"/>
        <v>#N/A</v>
      </c>
      <c r="Z192" s="8" t="e">
        <f ca="1">IF(Y192="","",项目信息!$C$16)</f>
        <v>#N/A</v>
      </c>
      <c r="AA192" s="110" t="e">
        <f t="shared" ca="1" si="42"/>
        <v>#N/A</v>
      </c>
      <c r="AB192" s="110" t="e">
        <f t="shared" ca="1" si="43"/>
        <v>#N/A</v>
      </c>
      <c r="AC192" s="110" t="e">
        <f t="shared" ca="1" si="44"/>
        <v>#N/A</v>
      </c>
      <c r="AD192" s="110" t="str">
        <f t="shared" ca="1" si="39"/>
        <v/>
      </c>
      <c r="AE192" s="110" t="str">
        <f t="shared" ca="1" si="40"/>
        <v/>
      </c>
      <c r="AF192" s="110" t="str">
        <f t="shared" ca="1" si="41"/>
        <v/>
      </c>
      <c r="AG192" s="114" t="e">
        <f t="shared" ca="1" si="30"/>
        <v>#N/A</v>
      </c>
      <c r="AH192" s="114" t="e">
        <f t="shared" ca="1" si="31"/>
        <v>#N/A</v>
      </c>
      <c r="AI192" s="8" t="e">
        <f t="shared" ca="1" si="32"/>
        <v>#N/A</v>
      </c>
      <c r="AJ192" s="8" t="e">
        <f t="shared" ca="1" si="33"/>
        <v>#N/A</v>
      </c>
    </row>
    <row r="193" spans="12:36">
      <c r="L193" s="42" t="str">
        <f t="shared" ca="1" si="34"/>
        <v/>
      </c>
      <c r="M193" s="110" t="str">
        <f t="shared" ca="1" si="35"/>
        <v/>
      </c>
      <c r="N193" s="110" t="str">
        <f t="shared" ca="1" si="36"/>
        <v/>
      </c>
      <c r="O193" s="110" t="str">
        <f t="shared" ca="1" si="37"/>
        <v/>
      </c>
      <c r="Y193" s="42" t="e">
        <f t="shared" ca="1" si="38"/>
        <v>#N/A</v>
      </c>
      <c r="Z193" s="8" t="e">
        <f ca="1">IF(Y193="","",项目信息!$C$16)</f>
        <v>#N/A</v>
      </c>
      <c r="AA193" s="110" t="e">
        <f t="shared" ca="1" si="42"/>
        <v>#N/A</v>
      </c>
      <c r="AB193" s="110" t="e">
        <f t="shared" ca="1" si="43"/>
        <v>#N/A</v>
      </c>
      <c r="AC193" s="110" t="e">
        <f t="shared" ca="1" si="44"/>
        <v>#N/A</v>
      </c>
      <c r="AD193" s="110" t="str">
        <f t="shared" ca="1" si="39"/>
        <v/>
      </c>
      <c r="AE193" s="110" t="str">
        <f t="shared" ca="1" si="40"/>
        <v/>
      </c>
      <c r="AF193" s="110" t="str">
        <f t="shared" ca="1" si="41"/>
        <v/>
      </c>
      <c r="AG193" s="114" t="e">
        <f t="shared" ca="1" si="30"/>
        <v>#N/A</v>
      </c>
      <c r="AH193" s="114" t="e">
        <f t="shared" ca="1" si="31"/>
        <v>#N/A</v>
      </c>
      <c r="AI193" s="8" t="e">
        <f t="shared" ca="1" si="32"/>
        <v>#N/A</v>
      </c>
      <c r="AJ193" s="8" t="e">
        <f t="shared" ca="1" si="33"/>
        <v>#N/A</v>
      </c>
    </row>
    <row r="194" spans="12:36">
      <c r="L194" s="42" t="str">
        <f t="shared" ca="1" si="34"/>
        <v/>
      </c>
      <c r="M194" s="110" t="str">
        <f t="shared" ca="1" si="35"/>
        <v/>
      </c>
      <c r="N194" s="110" t="str">
        <f t="shared" ca="1" si="36"/>
        <v/>
      </c>
      <c r="O194" s="110" t="str">
        <f t="shared" ca="1" si="37"/>
        <v/>
      </c>
      <c r="Y194" s="42" t="e">
        <f t="shared" ca="1" si="38"/>
        <v>#N/A</v>
      </c>
      <c r="Z194" s="8" t="e">
        <f ca="1">IF(Y194="","",项目信息!$C$16)</f>
        <v>#N/A</v>
      </c>
      <c r="AA194" s="110" t="e">
        <f t="shared" ca="1" si="42"/>
        <v>#N/A</v>
      </c>
      <c r="AB194" s="110" t="e">
        <f t="shared" ca="1" si="43"/>
        <v>#N/A</v>
      </c>
      <c r="AC194" s="110" t="e">
        <f t="shared" ca="1" si="44"/>
        <v>#N/A</v>
      </c>
      <c r="AD194" s="110" t="str">
        <f t="shared" ca="1" si="39"/>
        <v/>
      </c>
      <c r="AE194" s="110" t="str">
        <f t="shared" ca="1" si="40"/>
        <v/>
      </c>
      <c r="AF194" s="110" t="str">
        <f t="shared" ca="1" si="41"/>
        <v/>
      </c>
      <c r="AG194" s="114" t="e">
        <f t="shared" ref="AG194:AG257" ca="1" si="45">IF(Y194&lt;&gt;"",AC194-AB194,"")</f>
        <v>#N/A</v>
      </c>
      <c r="AH194" s="114" t="e">
        <f t="shared" ref="AH194:AH257" ca="1" si="46">IF(Y194&lt;&gt;"",AC194-AA194,"")</f>
        <v>#N/A</v>
      </c>
      <c r="AI194" s="8" t="e">
        <f t="shared" ref="AI194:AI257" ca="1" si="47">IF(OR(Y194="",AB194=0),"",AC194/AB194)</f>
        <v>#N/A</v>
      </c>
      <c r="AJ194" s="8" t="e">
        <f t="shared" ref="AJ194:AJ257" ca="1" si="48">IF(OR(Y194="",AA194=0),"",AC194/AA194)</f>
        <v>#N/A</v>
      </c>
    </row>
    <row r="195" spans="12:36">
      <c r="L195" s="42" t="str">
        <f t="shared" ref="L195:L258" ca="1" si="49">IF(ROW()-$J$17&lt;$J$7,OFFSET($A$1,ROW()-$J$17+$J$3,$J$5-1),IF(ROW()-$J$17-$J$7&lt;$J$14,OFFSET($A$1,ROW()-$J$17-$J$7+$J$10,$J$12-1),""))</f>
        <v/>
      </c>
      <c r="M195" s="110" t="str">
        <f t="shared" ref="M195:M258" ca="1" si="50">IF(ROW()-$J$17&lt;$J$7,OFFSET($A$1,ROW()-$J$17+$J$3,$J$5-1+1),IF(ROW()-$J$17-$J$7&lt;$J$14,0,""))</f>
        <v/>
      </c>
      <c r="N195" s="110" t="str">
        <f t="shared" ref="N195:N258" ca="1" si="51">IF(ROW()-$J$17&lt;$J$7,0,IF(ROW()-$J$17-$J$7&lt;$J$14,OFFSET($A$1,ROW()-$J$17-$J$7+$J$10,$J$12-1+2),""))</f>
        <v/>
      </c>
      <c r="O195" s="110" t="str">
        <f t="shared" ref="O195:O258" ca="1" si="52">IF(ROW()-$J$17&lt;$J$7,0,IF(ROW()-$J$17-$J$7&lt;$J$14,OFFSET($A$1,ROW()-$J$17-$J$7+$J$10,$J$12-1+1),""))</f>
        <v/>
      </c>
      <c r="Y195" s="42" t="e">
        <f t="shared" ref="Y195:Y258" ca="1" si="53">IF(ROW()-2&lt;$J$26,OFFSET($Q$1,ROW()-2+$J$22-1,0),NA())</f>
        <v>#N/A</v>
      </c>
      <c r="Z195" s="8" t="e">
        <f ca="1">IF(Y195="","",项目信息!$C$16)</f>
        <v>#N/A</v>
      </c>
      <c r="AA195" s="110" t="e">
        <f t="shared" ca="1" si="42"/>
        <v>#N/A</v>
      </c>
      <c r="AB195" s="110" t="e">
        <f t="shared" ca="1" si="43"/>
        <v>#N/A</v>
      </c>
      <c r="AC195" s="110" t="e">
        <f t="shared" ca="1" si="44"/>
        <v>#N/A</v>
      </c>
      <c r="AD195" s="110" t="str">
        <f t="shared" ref="AD195:AD258" ca="1" si="54">IF(ROW()-2&lt;$J$26,OFFSET($Q$1,ROW()-2+$J$22-1,1),"")</f>
        <v/>
      </c>
      <c r="AE195" s="110" t="str">
        <f t="shared" ref="AE195:AE258" ca="1" si="55">IF(ROW()-2&lt;$J$26,OFFSET($Q$1,ROW()-2+$J$22-1,2),"")</f>
        <v/>
      </c>
      <c r="AF195" s="110" t="str">
        <f t="shared" ref="AF195:AF258" ca="1" si="56">IF(ROW()-2&lt;$J$26,OFFSET($Q$1,ROW()-2+$J$22-1,3),"")</f>
        <v/>
      </c>
      <c r="AG195" s="114" t="e">
        <f t="shared" ca="1" si="45"/>
        <v>#N/A</v>
      </c>
      <c r="AH195" s="114" t="e">
        <f t="shared" ca="1" si="46"/>
        <v>#N/A</v>
      </c>
      <c r="AI195" s="8" t="e">
        <f t="shared" ca="1" si="47"/>
        <v>#N/A</v>
      </c>
      <c r="AJ195" s="8" t="e">
        <f t="shared" ca="1" si="48"/>
        <v>#N/A</v>
      </c>
    </row>
    <row r="196" spans="12:36">
      <c r="L196" s="42" t="str">
        <f t="shared" ca="1" si="49"/>
        <v/>
      </c>
      <c r="M196" s="110" t="str">
        <f t="shared" ca="1" si="50"/>
        <v/>
      </c>
      <c r="N196" s="110" t="str">
        <f t="shared" ca="1" si="51"/>
        <v/>
      </c>
      <c r="O196" s="110" t="str">
        <f t="shared" ca="1" si="52"/>
        <v/>
      </c>
      <c r="Y196" s="42" t="e">
        <f t="shared" ca="1" si="53"/>
        <v>#N/A</v>
      </c>
      <c r="Z196" s="8" t="e">
        <f ca="1">IF(Y196="","",项目信息!$C$16)</f>
        <v>#N/A</v>
      </c>
      <c r="AA196" s="110" t="e">
        <f t="shared" ref="AA196:AA259" ca="1" si="57">IF(AD196&lt;&gt;"",AD196+AA195,NA())</f>
        <v>#N/A</v>
      </c>
      <c r="AB196" s="110" t="e">
        <f t="shared" ref="AB196:AB259" ca="1" si="58">IF(AE196&lt;&gt;"",AE196+AB195,NA())</f>
        <v>#N/A</v>
      </c>
      <c r="AC196" s="110" t="e">
        <f t="shared" ref="AC196:AC259" ca="1" si="59">IF(AF196&lt;&gt;"",AF196+AC195,NA())</f>
        <v>#N/A</v>
      </c>
      <c r="AD196" s="110" t="str">
        <f t="shared" ca="1" si="54"/>
        <v/>
      </c>
      <c r="AE196" s="110" t="str">
        <f t="shared" ca="1" si="55"/>
        <v/>
      </c>
      <c r="AF196" s="110" t="str">
        <f t="shared" ca="1" si="56"/>
        <v/>
      </c>
      <c r="AG196" s="114" t="e">
        <f t="shared" ca="1" si="45"/>
        <v>#N/A</v>
      </c>
      <c r="AH196" s="114" t="e">
        <f t="shared" ca="1" si="46"/>
        <v>#N/A</v>
      </c>
      <c r="AI196" s="8" t="e">
        <f t="shared" ca="1" si="47"/>
        <v>#N/A</v>
      </c>
      <c r="AJ196" s="8" t="e">
        <f t="shared" ca="1" si="48"/>
        <v>#N/A</v>
      </c>
    </row>
    <row r="197" spans="12:36">
      <c r="L197" s="42" t="str">
        <f t="shared" ca="1" si="49"/>
        <v/>
      </c>
      <c r="M197" s="110" t="str">
        <f t="shared" ca="1" si="50"/>
        <v/>
      </c>
      <c r="N197" s="110" t="str">
        <f t="shared" ca="1" si="51"/>
        <v/>
      </c>
      <c r="O197" s="110" t="str">
        <f t="shared" ca="1" si="52"/>
        <v/>
      </c>
      <c r="Y197" s="42" t="e">
        <f t="shared" ca="1" si="53"/>
        <v>#N/A</v>
      </c>
      <c r="Z197" s="8" t="e">
        <f ca="1">IF(Y197="","",项目信息!$C$16)</f>
        <v>#N/A</v>
      </c>
      <c r="AA197" s="110" t="e">
        <f t="shared" ca="1" si="57"/>
        <v>#N/A</v>
      </c>
      <c r="AB197" s="110" t="e">
        <f t="shared" ca="1" si="58"/>
        <v>#N/A</v>
      </c>
      <c r="AC197" s="110" t="e">
        <f t="shared" ca="1" si="59"/>
        <v>#N/A</v>
      </c>
      <c r="AD197" s="110" t="str">
        <f t="shared" ca="1" si="54"/>
        <v/>
      </c>
      <c r="AE197" s="110" t="str">
        <f t="shared" ca="1" si="55"/>
        <v/>
      </c>
      <c r="AF197" s="110" t="str">
        <f t="shared" ca="1" si="56"/>
        <v/>
      </c>
      <c r="AG197" s="114" t="e">
        <f t="shared" ca="1" si="45"/>
        <v>#N/A</v>
      </c>
      <c r="AH197" s="114" t="e">
        <f t="shared" ca="1" si="46"/>
        <v>#N/A</v>
      </c>
      <c r="AI197" s="8" t="e">
        <f t="shared" ca="1" si="47"/>
        <v>#N/A</v>
      </c>
      <c r="AJ197" s="8" t="e">
        <f t="shared" ca="1" si="48"/>
        <v>#N/A</v>
      </c>
    </row>
    <row r="198" spans="12:36">
      <c r="L198" s="42" t="str">
        <f t="shared" ca="1" si="49"/>
        <v/>
      </c>
      <c r="M198" s="110" t="str">
        <f t="shared" ca="1" si="50"/>
        <v/>
      </c>
      <c r="N198" s="110" t="str">
        <f t="shared" ca="1" si="51"/>
        <v/>
      </c>
      <c r="O198" s="110" t="str">
        <f t="shared" ca="1" si="52"/>
        <v/>
      </c>
      <c r="Y198" s="42" t="e">
        <f t="shared" ca="1" si="53"/>
        <v>#N/A</v>
      </c>
      <c r="Z198" s="8" t="e">
        <f ca="1">IF(Y198="","",项目信息!$C$16)</f>
        <v>#N/A</v>
      </c>
      <c r="AA198" s="110" t="e">
        <f t="shared" ca="1" si="57"/>
        <v>#N/A</v>
      </c>
      <c r="AB198" s="110" t="e">
        <f t="shared" ca="1" si="58"/>
        <v>#N/A</v>
      </c>
      <c r="AC198" s="110" t="e">
        <f t="shared" ca="1" si="59"/>
        <v>#N/A</v>
      </c>
      <c r="AD198" s="110" t="str">
        <f t="shared" ca="1" si="54"/>
        <v/>
      </c>
      <c r="AE198" s="110" t="str">
        <f t="shared" ca="1" si="55"/>
        <v/>
      </c>
      <c r="AF198" s="110" t="str">
        <f t="shared" ca="1" si="56"/>
        <v/>
      </c>
      <c r="AG198" s="114" t="e">
        <f t="shared" ca="1" si="45"/>
        <v>#N/A</v>
      </c>
      <c r="AH198" s="114" t="e">
        <f t="shared" ca="1" si="46"/>
        <v>#N/A</v>
      </c>
      <c r="AI198" s="8" t="e">
        <f t="shared" ca="1" si="47"/>
        <v>#N/A</v>
      </c>
      <c r="AJ198" s="8" t="e">
        <f t="shared" ca="1" si="48"/>
        <v>#N/A</v>
      </c>
    </row>
    <row r="199" spans="12:36">
      <c r="L199" s="42" t="str">
        <f t="shared" ca="1" si="49"/>
        <v/>
      </c>
      <c r="M199" s="110" t="str">
        <f t="shared" ca="1" si="50"/>
        <v/>
      </c>
      <c r="N199" s="110" t="str">
        <f t="shared" ca="1" si="51"/>
        <v/>
      </c>
      <c r="O199" s="110" t="str">
        <f t="shared" ca="1" si="52"/>
        <v/>
      </c>
      <c r="Y199" s="42" t="e">
        <f t="shared" ca="1" si="53"/>
        <v>#N/A</v>
      </c>
      <c r="Z199" s="8" t="e">
        <f ca="1">IF(Y199="","",项目信息!$C$16)</f>
        <v>#N/A</v>
      </c>
      <c r="AA199" s="110" t="e">
        <f t="shared" ca="1" si="57"/>
        <v>#N/A</v>
      </c>
      <c r="AB199" s="110" t="e">
        <f t="shared" ca="1" si="58"/>
        <v>#N/A</v>
      </c>
      <c r="AC199" s="110" t="e">
        <f t="shared" ca="1" si="59"/>
        <v>#N/A</v>
      </c>
      <c r="AD199" s="110" t="str">
        <f t="shared" ca="1" si="54"/>
        <v/>
      </c>
      <c r="AE199" s="110" t="str">
        <f t="shared" ca="1" si="55"/>
        <v/>
      </c>
      <c r="AF199" s="110" t="str">
        <f t="shared" ca="1" si="56"/>
        <v/>
      </c>
      <c r="AG199" s="114" t="e">
        <f t="shared" ca="1" si="45"/>
        <v>#N/A</v>
      </c>
      <c r="AH199" s="114" t="e">
        <f t="shared" ca="1" si="46"/>
        <v>#N/A</v>
      </c>
      <c r="AI199" s="8" t="e">
        <f t="shared" ca="1" si="47"/>
        <v>#N/A</v>
      </c>
      <c r="AJ199" s="8" t="e">
        <f t="shared" ca="1" si="48"/>
        <v>#N/A</v>
      </c>
    </row>
    <row r="200" spans="12:36">
      <c r="L200" s="42" t="str">
        <f t="shared" ca="1" si="49"/>
        <v/>
      </c>
      <c r="M200" s="110" t="str">
        <f t="shared" ca="1" si="50"/>
        <v/>
      </c>
      <c r="N200" s="110" t="str">
        <f t="shared" ca="1" si="51"/>
        <v/>
      </c>
      <c r="O200" s="110" t="str">
        <f t="shared" ca="1" si="52"/>
        <v/>
      </c>
      <c r="Y200" s="42" t="e">
        <f t="shared" ca="1" si="53"/>
        <v>#N/A</v>
      </c>
      <c r="Z200" s="8" t="e">
        <f ca="1">IF(Y200="","",项目信息!$C$16)</f>
        <v>#N/A</v>
      </c>
      <c r="AA200" s="110" t="e">
        <f t="shared" ca="1" si="57"/>
        <v>#N/A</v>
      </c>
      <c r="AB200" s="110" t="e">
        <f t="shared" ca="1" si="58"/>
        <v>#N/A</v>
      </c>
      <c r="AC200" s="110" t="e">
        <f t="shared" ca="1" si="59"/>
        <v>#N/A</v>
      </c>
      <c r="AD200" s="110" t="str">
        <f t="shared" ca="1" si="54"/>
        <v/>
      </c>
      <c r="AE200" s="110" t="str">
        <f t="shared" ca="1" si="55"/>
        <v/>
      </c>
      <c r="AF200" s="110" t="str">
        <f t="shared" ca="1" si="56"/>
        <v/>
      </c>
      <c r="AG200" s="114" t="e">
        <f t="shared" ca="1" si="45"/>
        <v>#N/A</v>
      </c>
      <c r="AH200" s="114" t="e">
        <f t="shared" ca="1" si="46"/>
        <v>#N/A</v>
      </c>
      <c r="AI200" s="8" t="e">
        <f t="shared" ca="1" si="47"/>
        <v>#N/A</v>
      </c>
      <c r="AJ200" s="8" t="e">
        <f t="shared" ca="1" si="48"/>
        <v>#N/A</v>
      </c>
    </row>
    <row r="201" spans="12:36">
      <c r="L201" s="42" t="str">
        <f t="shared" ca="1" si="49"/>
        <v/>
      </c>
      <c r="M201" s="110" t="str">
        <f t="shared" ca="1" si="50"/>
        <v/>
      </c>
      <c r="N201" s="110" t="str">
        <f t="shared" ca="1" si="51"/>
        <v/>
      </c>
      <c r="O201" s="110" t="str">
        <f t="shared" ca="1" si="52"/>
        <v/>
      </c>
      <c r="Y201" s="42" t="e">
        <f t="shared" ca="1" si="53"/>
        <v>#N/A</v>
      </c>
      <c r="Z201" s="8" t="e">
        <f ca="1">IF(Y201="","",项目信息!$C$16)</f>
        <v>#N/A</v>
      </c>
      <c r="AA201" s="110" t="e">
        <f t="shared" ca="1" si="57"/>
        <v>#N/A</v>
      </c>
      <c r="AB201" s="110" t="e">
        <f t="shared" ca="1" si="58"/>
        <v>#N/A</v>
      </c>
      <c r="AC201" s="110" t="e">
        <f t="shared" ca="1" si="59"/>
        <v>#N/A</v>
      </c>
      <c r="AD201" s="110" t="str">
        <f t="shared" ca="1" si="54"/>
        <v/>
      </c>
      <c r="AE201" s="110" t="str">
        <f t="shared" ca="1" si="55"/>
        <v/>
      </c>
      <c r="AF201" s="110" t="str">
        <f t="shared" ca="1" si="56"/>
        <v/>
      </c>
      <c r="AG201" s="114" t="e">
        <f t="shared" ca="1" si="45"/>
        <v>#N/A</v>
      </c>
      <c r="AH201" s="114" t="e">
        <f t="shared" ca="1" si="46"/>
        <v>#N/A</v>
      </c>
      <c r="AI201" s="8" t="e">
        <f t="shared" ca="1" si="47"/>
        <v>#N/A</v>
      </c>
      <c r="AJ201" s="8" t="e">
        <f t="shared" ca="1" si="48"/>
        <v>#N/A</v>
      </c>
    </row>
    <row r="202" spans="12:36">
      <c r="L202" s="42" t="str">
        <f t="shared" ca="1" si="49"/>
        <v/>
      </c>
      <c r="M202" s="110" t="str">
        <f t="shared" ca="1" si="50"/>
        <v/>
      </c>
      <c r="N202" s="110" t="str">
        <f t="shared" ca="1" si="51"/>
        <v/>
      </c>
      <c r="O202" s="110" t="str">
        <f t="shared" ca="1" si="52"/>
        <v/>
      </c>
      <c r="Y202" s="42" t="e">
        <f t="shared" ca="1" si="53"/>
        <v>#N/A</v>
      </c>
      <c r="Z202" s="8" t="e">
        <f ca="1">IF(Y202="","",项目信息!$C$16)</f>
        <v>#N/A</v>
      </c>
      <c r="AA202" s="110" t="e">
        <f t="shared" ca="1" si="57"/>
        <v>#N/A</v>
      </c>
      <c r="AB202" s="110" t="e">
        <f t="shared" ca="1" si="58"/>
        <v>#N/A</v>
      </c>
      <c r="AC202" s="110" t="e">
        <f t="shared" ca="1" si="59"/>
        <v>#N/A</v>
      </c>
      <c r="AD202" s="110" t="str">
        <f t="shared" ca="1" si="54"/>
        <v/>
      </c>
      <c r="AE202" s="110" t="str">
        <f t="shared" ca="1" si="55"/>
        <v/>
      </c>
      <c r="AF202" s="110" t="str">
        <f t="shared" ca="1" si="56"/>
        <v/>
      </c>
      <c r="AG202" s="114" t="e">
        <f t="shared" ca="1" si="45"/>
        <v>#N/A</v>
      </c>
      <c r="AH202" s="114" t="e">
        <f t="shared" ca="1" si="46"/>
        <v>#N/A</v>
      </c>
      <c r="AI202" s="8" t="e">
        <f t="shared" ca="1" si="47"/>
        <v>#N/A</v>
      </c>
      <c r="AJ202" s="8" t="e">
        <f t="shared" ca="1" si="48"/>
        <v>#N/A</v>
      </c>
    </row>
    <row r="203" spans="12:36">
      <c r="L203" s="42" t="str">
        <f t="shared" ca="1" si="49"/>
        <v/>
      </c>
      <c r="M203" s="110" t="str">
        <f t="shared" ca="1" si="50"/>
        <v/>
      </c>
      <c r="N203" s="110" t="str">
        <f t="shared" ca="1" si="51"/>
        <v/>
      </c>
      <c r="O203" s="110" t="str">
        <f t="shared" ca="1" si="52"/>
        <v/>
      </c>
      <c r="Y203" s="42" t="e">
        <f t="shared" ca="1" si="53"/>
        <v>#N/A</v>
      </c>
      <c r="Z203" s="8" t="e">
        <f ca="1">IF(Y203="","",项目信息!$C$16)</f>
        <v>#N/A</v>
      </c>
      <c r="AA203" s="110" t="e">
        <f t="shared" ca="1" si="57"/>
        <v>#N/A</v>
      </c>
      <c r="AB203" s="110" t="e">
        <f t="shared" ca="1" si="58"/>
        <v>#N/A</v>
      </c>
      <c r="AC203" s="110" t="e">
        <f t="shared" ca="1" si="59"/>
        <v>#N/A</v>
      </c>
      <c r="AD203" s="110" t="str">
        <f t="shared" ca="1" si="54"/>
        <v/>
      </c>
      <c r="AE203" s="110" t="str">
        <f t="shared" ca="1" si="55"/>
        <v/>
      </c>
      <c r="AF203" s="110" t="str">
        <f t="shared" ca="1" si="56"/>
        <v/>
      </c>
      <c r="AG203" s="114" t="e">
        <f t="shared" ca="1" si="45"/>
        <v>#N/A</v>
      </c>
      <c r="AH203" s="114" t="e">
        <f t="shared" ca="1" si="46"/>
        <v>#N/A</v>
      </c>
      <c r="AI203" s="8" t="e">
        <f t="shared" ca="1" si="47"/>
        <v>#N/A</v>
      </c>
      <c r="AJ203" s="8" t="e">
        <f t="shared" ca="1" si="48"/>
        <v>#N/A</v>
      </c>
    </row>
    <row r="204" spans="12:36">
      <c r="L204" s="42" t="str">
        <f t="shared" ca="1" si="49"/>
        <v/>
      </c>
      <c r="M204" s="110" t="str">
        <f t="shared" ca="1" si="50"/>
        <v/>
      </c>
      <c r="N204" s="110" t="str">
        <f t="shared" ca="1" si="51"/>
        <v/>
      </c>
      <c r="O204" s="110" t="str">
        <f t="shared" ca="1" si="52"/>
        <v/>
      </c>
      <c r="Y204" s="42" t="e">
        <f t="shared" ca="1" si="53"/>
        <v>#N/A</v>
      </c>
      <c r="Z204" s="8" t="e">
        <f ca="1">IF(Y204="","",项目信息!$C$16)</f>
        <v>#N/A</v>
      </c>
      <c r="AA204" s="110" t="e">
        <f t="shared" ca="1" si="57"/>
        <v>#N/A</v>
      </c>
      <c r="AB204" s="110" t="e">
        <f t="shared" ca="1" si="58"/>
        <v>#N/A</v>
      </c>
      <c r="AC204" s="110" t="e">
        <f t="shared" ca="1" si="59"/>
        <v>#N/A</v>
      </c>
      <c r="AD204" s="110" t="str">
        <f t="shared" ca="1" si="54"/>
        <v/>
      </c>
      <c r="AE204" s="110" t="str">
        <f t="shared" ca="1" si="55"/>
        <v/>
      </c>
      <c r="AF204" s="110" t="str">
        <f t="shared" ca="1" si="56"/>
        <v/>
      </c>
      <c r="AG204" s="114" t="e">
        <f t="shared" ca="1" si="45"/>
        <v>#N/A</v>
      </c>
      <c r="AH204" s="114" t="e">
        <f t="shared" ca="1" si="46"/>
        <v>#N/A</v>
      </c>
      <c r="AI204" s="8" t="e">
        <f t="shared" ca="1" si="47"/>
        <v>#N/A</v>
      </c>
      <c r="AJ204" s="8" t="e">
        <f t="shared" ca="1" si="48"/>
        <v>#N/A</v>
      </c>
    </row>
    <row r="205" spans="12:36">
      <c r="L205" s="42" t="str">
        <f t="shared" ca="1" si="49"/>
        <v/>
      </c>
      <c r="M205" s="110" t="str">
        <f t="shared" ca="1" si="50"/>
        <v/>
      </c>
      <c r="N205" s="110" t="str">
        <f t="shared" ca="1" si="51"/>
        <v/>
      </c>
      <c r="O205" s="110" t="str">
        <f t="shared" ca="1" si="52"/>
        <v/>
      </c>
      <c r="Y205" s="42" t="e">
        <f t="shared" ca="1" si="53"/>
        <v>#N/A</v>
      </c>
      <c r="Z205" s="8" t="e">
        <f ca="1">IF(Y205="","",项目信息!$C$16)</f>
        <v>#N/A</v>
      </c>
      <c r="AA205" s="110" t="e">
        <f t="shared" ca="1" si="57"/>
        <v>#N/A</v>
      </c>
      <c r="AB205" s="110" t="e">
        <f t="shared" ca="1" si="58"/>
        <v>#N/A</v>
      </c>
      <c r="AC205" s="110" t="e">
        <f t="shared" ca="1" si="59"/>
        <v>#N/A</v>
      </c>
      <c r="AD205" s="110" t="str">
        <f t="shared" ca="1" si="54"/>
        <v/>
      </c>
      <c r="AE205" s="110" t="str">
        <f t="shared" ca="1" si="55"/>
        <v/>
      </c>
      <c r="AF205" s="110" t="str">
        <f t="shared" ca="1" si="56"/>
        <v/>
      </c>
      <c r="AG205" s="114" t="e">
        <f t="shared" ca="1" si="45"/>
        <v>#N/A</v>
      </c>
      <c r="AH205" s="114" t="e">
        <f t="shared" ca="1" si="46"/>
        <v>#N/A</v>
      </c>
      <c r="AI205" s="8" t="e">
        <f t="shared" ca="1" si="47"/>
        <v>#N/A</v>
      </c>
      <c r="AJ205" s="8" t="e">
        <f t="shared" ca="1" si="48"/>
        <v>#N/A</v>
      </c>
    </row>
    <row r="206" spans="12:36">
      <c r="L206" s="42" t="str">
        <f t="shared" ca="1" si="49"/>
        <v/>
      </c>
      <c r="M206" s="110" t="str">
        <f t="shared" ca="1" si="50"/>
        <v/>
      </c>
      <c r="N206" s="110" t="str">
        <f t="shared" ca="1" si="51"/>
        <v/>
      </c>
      <c r="O206" s="110" t="str">
        <f t="shared" ca="1" si="52"/>
        <v/>
      </c>
      <c r="Y206" s="42" t="e">
        <f t="shared" ca="1" si="53"/>
        <v>#N/A</v>
      </c>
      <c r="Z206" s="8" t="e">
        <f ca="1">IF(Y206="","",项目信息!$C$16)</f>
        <v>#N/A</v>
      </c>
      <c r="AA206" s="110" t="e">
        <f t="shared" ca="1" si="57"/>
        <v>#N/A</v>
      </c>
      <c r="AB206" s="110" t="e">
        <f t="shared" ca="1" si="58"/>
        <v>#N/A</v>
      </c>
      <c r="AC206" s="110" t="e">
        <f t="shared" ca="1" si="59"/>
        <v>#N/A</v>
      </c>
      <c r="AD206" s="110" t="str">
        <f t="shared" ca="1" si="54"/>
        <v/>
      </c>
      <c r="AE206" s="110" t="str">
        <f t="shared" ca="1" si="55"/>
        <v/>
      </c>
      <c r="AF206" s="110" t="str">
        <f t="shared" ca="1" si="56"/>
        <v/>
      </c>
      <c r="AG206" s="114" t="e">
        <f t="shared" ca="1" si="45"/>
        <v>#N/A</v>
      </c>
      <c r="AH206" s="114" t="e">
        <f t="shared" ca="1" si="46"/>
        <v>#N/A</v>
      </c>
      <c r="AI206" s="8" t="e">
        <f t="shared" ca="1" si="47"/>
        <v>#N/A</v>
      </c>
      <c r="AJ206" s="8" t="e">
        <f t="shared" ca="1" si="48"/>
        <v>#N/A</v>
      </c>
    </row>
    <row r="207" spans="12:36">
      <c r="L207" s="42" t="str">
        <f t="shared" ca="1" si="49"/>
        <v/>
      </c>
      <c r="M207" s="110" t="str">
        <f t="shared" ca="1" si="50"/>
        <v/>
      </c>
      <c r="N207" s="110" t="str">
        <f t="shared" ca="1" si="51"/>
        <v/>
      </c>
      <c r="O207" s="110" t="str">
        <f t="shared" ca="1" si="52"/>
        <v/>
      </c>
      <c r="Y207" s="42" t="e">
        <f t="shared" ca="1" si="53"/>
        <v>#N/A</v>
      </c>
      <c r="Z207" s="8" t="e">
        <f ca="1">IF(Y207="","",项目信息!$C$16)</f>
        <v>#N/A</v>
      </c>
      <c r="AA207" s="110" t="e">
        <f t="shared" ca="1" si="57"/>
        <v>#N/A</v>
      </c>
      <c r="AB207" s="110" t="e">
        <f t="shared" ca="1" si="58"/>
        <v>#N/A</v>
      </c>
      <c r="AC207" s="110" t="e">
        <f t="shared" ca="1" si="59"/>
        <v>#N/A</v>
      </c>
      <c r="AD207" s="110" t="str">
        <f t="shared" ca="1" si="54"/>
        <v/>
      </c>
      <c r="AE207" s="110" t="str">
        <f t="shared" ca="1" si="55"/>
        <v/>
      </c>
      <c r="AF207" s="110" t="str">
        <f t="shared" ca="1" si="56"/>
        <v/>
      </c>
      <c r="AG207" s="114" t="e">
        <f t="shared" ca="1" si="45"/>
        <v>#N/A</v>
      </c>
      <c r="AH207" s="114" t="e">
        <f t="shared" ca="1" si="46"/>
        <v>#N/A</v>
      </c>
      <c r="AI207" s="8" t="e">
        <f t="shared" ca="1" si="47"/>
        <v>#N/A</v>
      </c>
      <c r="AJ207" s="8" t="e">
        <f t="shared" ca="1" si="48"/>
        <v>#N/A</v>
      </c>
    </row>
    <row r="208" spans="12:36">
      <c r="L208" s="42" t="str">
        <f t="shared" ca="1" si="49"/>
        <v/>
      </c>
      <c r="M208" s="110" t="str">
        <f t="shared" ca="1" si="50"/>
        <v/>
      </c>
      <c r="N208" s="110" t="str">
        <f t="shared" ca="1" si="51"/>
        <v/>
      </c>
      <c r="O208" s="110" t="str">
        <f t="shared" ca="1" si="52"/>
        <v/>
      </c>
      <c r="Y208" s="42" t="e">
        <f t="shared" ca="1" si="53"/>
        <v>#N/A</v>
      </c>
      <c r="Z208" s="8" t="e">
        <f ca="1">IF(Y208="","",项目信息!$C$16)</f>
        <v>#N/A</v>
      </c>
      <c r="AA208" s="110" t="e">
        <f t="shared" ca="1" si="57"/>
        <v>#N/A</v>
      </c>
      <c r="AB208" s="110" t="e">
        <f t="shared" ca="1" si="58"/>
        <v>#N/A</v>
      </c>
      <c r="AC208" s="110" t="e">
        <f t="shared" ca="1" si="59"/>
        <v>#N/A</v>
      </c>
      <c r="AD208" s="110" t="str">
        <f t="shared" ca="1" si="54"/>
        <v/>
      </c>
      <c r="AE208" s="110" t="str">
        <f t="shared" ca="1" si="55"/>
        <v/>
      </c>
      <c r="AF208" s="110" t="str">
        <f t="shared" ca="1" si="56"/>
        <v/>
      </c>
      <c r="AG208" s="114" t="e">
        <f t="shared" ca="1" si="45"/>
        <v>#N/A</v>
      </c>
      <c r="AH208" s="114" t="e">
        <f t="shared" ca="1" si="46"/>
        <v>#N/A</v>
      </c>
      <c r="AI208" s="8" t="e">
        <f t="shared" ca="1" si="47"/>
        <v>#N/A</v>
      </c>
      <c r="AJ208" s="8" t="e">
        <f t="shared" ca="1" si="48"/>
        <v>#N/A</v>
      </c>
    </row>
    <row r="209" spans="12:36">
      <c r="L209" s="42" t="str">
        <f t="shared" ca="1" si="49"/>
        <v/>
      </c>
      <c r="M209" s="110" t="str">
        <f t="shared" ca="1" si="50"/>
        <v/>
      </c>
      <c r="N209" s="110" t="str">
        <f t="shared" ca="1" si="51"/>
        <v/>
      </c>
      <c r="O209" s="110" t="str">
        <f t="shared" ca="1" si="52"/>
        <v/>
      </c>
      <c r="Y209" s="42" t="e">
        <f t="shared" ca="1" si="53"/>
        <v>#N/A</v>
      </c>
      <c r="Z209" s="8" t="e">
        <f ca="1">IF(Y209="","",项目信息!$C$16)</f>
        <v>#N/A</v>
      </c>
      <c r="AA209" s="110" t="e">
        <f t="shared" ca="1" si="57"/>
        <v>#N/A</v>
      </c>
      <c r="AB209" s="110" t="e">
        <f t="shared" ca="1" si="58"/>
        <v>#N/A</v>
      </c>
      <c r="AC209" s="110" t="e">
        <f t="shared" ca="1" si="59"/>
        <v>#N/A</v>
      </c>
      <c r="AD209" s="110" t="str">
        <f t="shared" ca="1" si="54"/>
        <v/>
      </c>
      <c r="AE209" s="110" t="str">
        <f t="shared" ca="1" si="55"/>
        <v/>
      </c>
      <c r="AF209" s="110" t="str">
        <f t="shared" ca="1" si="56"/>
        <v/>
      </c>
      <c r="AG209" s="114" t="e">
        <f t="shared" ca="1" si="45"/>
        <v>#N/A</v>
      </c>
      <c r="AH209" s="114" t="e">
        <f t="shared" ca="1" si="46"/>
        <v>#N/A</v>
      </c>
      <c r="AI209" s="8" t="e">
        <f t="shared" ca="1" si="47"/>
        <v>#N/A</v>
      </c>
      <c r="AJ209" s="8" t="e">
        <f t="shared" ca="1" si="48"/>
        <v>#N/A</v>
      </c>
    </row>
    <row r="210" spans="12:36">
      <c r="L210" s="42" t="str">
        <f t="shared" ca="1" si="49"/>
        <v/>
      </c>
      <c r="M210" s="110" t="str">
        <f t="shared" ca="1" si="50"/>
        <v/>
      </c>
      <c r="N210" s="110" t="str">
        <f t="shared" ca="1" si="51"/>
        <v/>
      </c>
      <c r="O210" s="110" t="str">
        <f t="shared" ca="1" si="52"/>
        <v/>
      </c>
      <c r="Y210" s="42" t="e">
        <f t="shared" ca="1" si="53"/>
        <v>#N/A</v>
      </c>
      <c r="Z210" s="8" t="e">
        <f ca="1">IF(Y210="","",项目信息!$C$16)</f>
        <v>#N/A</v>
      </c>
      <c r="AA210" s="110" t="e">
        <f t="shared" ca="1" si="57"/>
        <v>#N/A</v>
      </c>
      <c r="AB210" s="110" t="e">
        <f t="shared" ca="1" si="58"/>
        <v>#N/A</v>
      </c>
      <c r="AC210" s="110" t="e">
        <f t="shared" ca="1" si="59"/>
        <v>#N/A</v>
      </c>
      <c r="AD210" s="110" t="str">
        <f t="shared" ca="1" si="54"/>
        <v/>
      </c>
      <c r="AE210" s="110" t="str">
        <f t="shared" ca="1" si="55"/>
        <v/>
      </c>
      <c r="AF210" s="110" t="str">
        <f t="shared" ca="1" si="56"/>
        <v/>
      </c>
      <c r="AG210" s="114" t="e">
        <f t="shared" ca="1" si="45"/>
        <v>#N/A</v>
      </c>
      <c r="AH210" s="114" t="e">
        <f t="shared" ca="1" si="46"/>
        <v>#N/A</v>
      </c>
      <c r="AI210" s="8" t="e">
        <f t="shared" ca="1" si="47"/>
        <v>#N/A</v>
      </c>
      <c r="AJ210" s="8" t="e">
        <f t="shared" ca="1" si="48"/>
        <v>#N/A</v>
      </c>
    </row>
    <row r="211" spans="12:36">
      <c r="L211" s="42" t="str">
        <f t="shared" ca="1" si="49"/>
        <v/>
      </c>
      <c r="M211" s="110" t="str">
        <f t="shared" ca="1" si="50"/>
        <v/>
      </c>
      <c r="N211" s="110" t="str">
        <f t="shared" ca="1" si="51"/>
        <v/>
      </c>
      <c r="O211" s="110" t="str">
        <f t="shared" ca="1" si="52"/>
        <v/>
      </c>
      <c r="Y211" s="42" t="e">
        <f t="shared" ca="1" si="53"/>
        <v>#N/A</v>
      </c>
      <c r="Z211" s="8" t="e">
        <f ca="1">IF(Y211="","",项目信息!$C$16)</f>
        <v>#N/A</v>
      </c>
      <c r="AA211" s="110" t="e">
        <f t="shared" ca="1" si="57"/>
        <v>#N/A</v>
      </c>
      <c r="AB211" s="110" t="e">
        <f t="shared" ca="1" si="58"/>
        <v>#N/A</v>
      </c>
      <c r="AC211" s="110" t="e">
        <f t="shared" ca="1" si="59"/>
        <v>#N/A</v>
      </c>
      <c r="AD211" s="110" t="str">
        <f t="shared" ca="1" si="54"/>
        <v/>
      </c>
      <c r="AE211" s="110" t="str">
        <f t="shared" ca="1" si="55"/>
        <v/>
      </c>
      <c r="AF211" s="110" t="str">
        <f t="shared" ca="1" si="56"/>
        <v/>
      </c>
      <c r="AG211" s="114" t="e">
        <f t="shared" ca="1" si="45"/>
        <v>#N/A</v>
      </c>
      <c r="AH211" s="114" t="e">
        <f t="shared" ca="1" si="46"/>
        <v>#N/A</v>
      </c>
      <c r="AI211" s="8" t="e">
        <f t="shared" ca="1" si="47"/>
        <v>#N/A</v>
      </c>
      <c r="AJ211" s="8" t="e">
        <f t="shared" ca="1" si="48"/>
        <v>#N/A</v>
      </c>
    </row>
    <row r="212" spans="12:36">
      <c r="L212" s="42" t="str">
        <f t="shared" ca="1" si="49"/>
        <v/>
      </c>
      <c r="M212" s="110" t="str">
        <f t="shared" ca="1" si="50"/>
        <v/>
      </c>
      <c r="N212" s="110" t="str">
        <f t="shared" ca="1" si="51"/>
        <v/>
      </c>
      <c r="O212" s="110" t="str">
        <f t="shared" ca="1" si="52"/>
        <v/>
      </c>
      <c r="Y212" s="42" t="e">
        <f t="shared" ca="1" si="53"/>
        <v>#N/A</v>
      </c>
      <c r="Z212" s="8" t="e">
        <f ca="1">IF(Y212="","",项目信息!$C$16)</f>
        <v>#N/A</v>
      </c>
      <c r="AA212" s="110" t="e">
        <f t="shared" ca="1" si="57"/>
        <v>#N/A</v>
      </c>
      <c r="AB212" s="110" t="e">
        <f t="shared" ca="1" si="58"/>
        <v>#N/A</v>
      </c>
      <c r="AC212" s="110" t="e">
        <f t="shared" ca="1" si="59"/>
        <v>#N/A</v>
      </c>
      <c r="AD212" s="110" t="str">
        <f t="shared" ca="1" si="54"/>
        <v/>
      </c>
      <c r="AE212" s="110" t="str">
        <f t="shared" ca="1" si="55"/>
        <v/>
      </c>
      <c r="AF212" s="110" t="str">
        <f t="shared" ca="1" si="56"/>
        <v/>
      </c>
      <c r="AG212" s="114" t="e">
        <f t="shared" ca="1" si="45"/>
        <v>#N/A</v>
      </c>
      <c r="AH212" s="114" t="e">
        <f t="shared" ca="1" si="46"/>
        <v>#N/A</v>
      </c>
      <c r="AI212" s="8" t="e">
        <f t="shared" ca="1" si="47"/>
        <v>#N/A</v>
      </c>
      <c r="AJ212" s="8" t="e">
        <f t="shared" ca="1" si="48"/>
        <v>#N/A</v>
      </c>
    </row>
    <row r="213" spans="12:36">
      <c r="L213" s="42" t="str">
        <f t="shared" ca="1" si="49"/>
        <v/>
      </c>
      <c r="M213" s="110" t="str">
        <f t="shared" ca="1" si="50"/>
        <v/>
      </c>
      <c r="N213" s="110" t="str">
        <f t="shared" ca="1" si="51"/>
        <v/>
      </c>
      <c r="O213" s="110" t="str">
        <f t="shared" ca="1" si="52"/>
        <v/>
      </c>
      <c r="Y213" s="42" t="e">
        <f t="shared" ca="1" si="53"/>
        <v>#N/A</v>
      </c>
      <c r="Z213" s="8" t="e">
        <f ca="1">IF(Y213="","",项目信息!$C$16)</f>
        <v>#N/A</v>
      </c>
      <c r="AA213" s="110" t="e">
        <f t="shared" ca="1" si="57"/>
        <v>#N/A</v>
      </c>
      <c r="AB213" s="110" t="e">
        <f t="shared" ca="1" si="58"/>
        <v>#N/A</v>
      </c>
      <c r="AC213" s="110" t="e">
        <f t="shared" ca="1" si="59"/>
        <v>#N/A</v>
      </c>
      <c r="AD213" s="110" t="str">
        <f t="shared" ca="1" si="54"/>
        <v/>
      </c>
      <c r="AE213" s="110" t="str">
        <f t="shared" ca="1" si="55"/>
        <v/>
      </c>
      <c r="AF213" s="110" t="str">
        <f t="shared" ca="1" si="56"/>
        <v/>
      </c>
      <c r="AG213" s="114" t="e">
        <f t="shared" ca="1" si="45"/>
        <v>#N/A</v>
      </c>
      <c r="AH213" s="114" t="e">
        <f t="shared" ca="1" si="46"/>
        <v>#N/A</v>
      </c>
      <c r="AI213" s="8" t="e">
        <f t="shared" ca="1" si="47"/>
        <v>#N/A</v>
      </c>
      <c r="AJ213" s="8" t="e">
        <f t="shared" ca="1" si="48"/>
        <v>#N/A</v>
      </c>
    </row>
    <row r="214" spans="12:36">
      <c r="L214" s="42" t="str">
        <f t="shared" ca="1" si="49"/>
        <v/>
      </c>
      <c r="M214" s="110" t="str">
        <f t="shared" ca="1" si="50"/>
        <v/>
      </c>
      <c r="N214" s="110" t="str">
        <f t="shared" ca="1" si="51"/>
        <v/>
      </c>
      <c r="O214" s="110" t="str">
        <f t="shared" ca="1" si="52"/>
        <v/>
      </c>
      <c r="Y214" s="42" t="e">
        <f t="shared" ca="1" si="53"/>
        <v>#N/A</v>
      </c>
      <c r="Z214" s="8" t="e">
        <f ca="1">IF(Y214="","",项目信息!$C$16)</f>
        <v>#N/A</v>
      </c>
      <c r="AA214" s="110" t="e">
        <f t="shared" ca="1" si="57"/>
        <v>#N/A</v>
      </c>
      <c r="AB214" s="110" t="e">
        <f t="shared" ca="1" si="58"/>
        <v>#N/A</v>
      </c>
      <c r="AC214" s="110" t="e">
        <f t="shared" ca="1" si="59"/>
        <v>#N/A</v>
      </c>
      <c r="AD214" s="110" t="str">
        <f t="shared" ca="1" si="54"/>
        <v/>
      </c>
      <c r="AE214" s="110" t="str">
        <f t="shared" ca="1" si="55"/>
        <v/>
      </c>
      <c r="AF214" s="110" t="str">
        <f t="shared" ca="1" si="56"/>
        <v/>
      </c>
      <c r="AG214" s="114" t="e">
        <f t="shared" ca="1" si="45"/>
        <v>#N/A</v>
      </c>
      <c r="AH214" s="114" t="e">
        <f t="shared" ca="1" si="46"/>
        <v>#N/A</v>
      </c>
      <c r="AI214" s="8" t="e">
        <f t="shared" ca="1" si="47"/>
        <v>#N/A</v>
      </c>
      <c r="AJ214" s="8" t="e">
        <f t="shared" ca="1" si="48"/>
        <v>#N/A</v>
      </c>
    </row>
    <row r="215" spans="12:36">
      <c r="L215" s="42" t="str">
        <f t="shared" ca="1" si="49"/>
        <v/>
      </c>
      <c r="M215" s="110" t="str">
        <f t="shared" ca="1" si="50"/>
        <v/>
      </c>
      <c r="N215" s="110" t="str">
        <f t="shared" ca="1" si="51"/>
        <v/>
      </c>
      <c r="O215" s="110" t="str">
        <f t="shared" ca="1" si="52"/>
        <v/>
      </c>
      <c r="Y215" s="42" t="e">
        <f t="shared" ca="1" si="53"/>
        <v>#N/A</v>
      </c>
      <c r="Z215" s="8" t="e">
        <f ca="1">IF(Y215="","",项目信息!$C$16)</f>
        <v>#N/A</v>
      </c>
      <c r="AA215" s="110" t="e">
        <f t="shared" ca="1" si="57"/>
        <v>#N/A</v>
      </c>
      <c r="AB215" s="110" t="e">
        <f t="shared" ca="1" si="58"/>
        <v>#N/A</v>
      </c>
      <c r="AC215" s="110" t="e">
        <f t="shared" ca="1" si="59"/>
        <v>#N/A</v>
      </c>
      <c r="AD215" s="110" t="str">
        <f t="shared" ca="1" si="54"/>
        <v/>
      </c>
      <c r="AE215" s="110" t="str">
        <f t="shared" ca="1" si="55"/>
        <v/>
      </c>
      <c r="AF215" s="110" t="str">
        <f t="shared" ca="1" si="56"/>
        <v/>
      </c>
      <c r="AG215" s="114" t="e">
        <f t="shared" ca="1" si="45"/>
        <v>#N/A</v>
      </c>
      <c r="AH215" s="114" t="e">
        <f t="shared" ca="1" si="46"/>
        <v>#N/A</v>
      </c>
      <c r="AI215" s="8" t="e">
        <f t="shared" ca="1" si="47"/>
        <v>#N/A</v>
      </c>
      <c r="AJ215" s="8" t="e">
        <f t="shared" ca="1" si="48"/>
        <v>#N/A</v>
      </c>
    </row>
    <row r="216" spans="12:36">
      <c r="L216" s="42" t="str">
        <f t="shared" ca="1" si="49"/>
        <v/>
      </c>
      <c r="M216" s="110" t="str">
        <f t="shared" ca="1" si="50"/>
        <v/>
      </c>
      <c r="N216" s="110" t="str">
        <f t="shared" ca="1" si="51"/>
        <v/>
      </c>
      <c r="O216" s="110" t="str">
        <f t="shared" ca="1" si="52"/>
        <v/>
      </c>
      <c r="Y216" s="42" t="e">
        <f t="shared" ca="1" si="53"/>
        <v>#N/A</v>
      </c>
      <c r="Z216" s="8" t="e">
        <f ca="1">IF(Y216="","",项目信息!$C$16)</f>
        <v>#N/A</v>
      </c>
      <c r="AA216" s="110" t="e">
        <f t="shared" ca="1" si="57"/>
        <v>#N/A</v>
      </c>
      <c r="AB216" s="110" t="e">
        <f t="shared" ca="1" si="58"/>
        <v>#N/A</v>
      </c>
      <c r="AC216" s="110" t="e">
        <f t="shared" ca="1" si="59"/>
        <v>#N/A</v>
      </c>
      <c r="AD216" s="110" t="str">
        <f t="shared" ca="1" si="54"/>
        <v/>
      </c>
      <c r="AE216" s="110" t="str">
        <f t="shared" ca="1" si="55"/>
        <v/>
      </c>
      <c r="AF216" s="110" t="str">
        <f t="shared" ca="1" si="56"/>
        <v/>
      </c>
      <c r="AG216" s="114" t="e">
        <f t="shared" ca="1" si="45"/>
        <v>#N/A</v>
      </c>
      <c r="AH216" s="114" t="e">
        <f t="shared" ca="1" si="46"/>
        <v>#N/A</v>
      </c>
      <c r="AI216" s="8" t="e">
        <f t="shared" ca="1" si="47"/>
        <v>#N/A</v>
      </c>
      <c r="AJ216" s="8" t="e">
        <f t="shared" ca="1" si="48"/>
        <v>#N/A</v>
      </c>
    </row>
    <row r="217" spans="12:36">
      <c r="L217" s="42" t="str">
        <f t="shared" ca="1" si="49"/>
        <v/>
      </c>
      <c r="M217" s="110" t="str">
        <f t="shared" ca="1" si="50"/>
        <v/>
      </c>
      <c r="N217" s="110" t="str">
        <f t="shared" ca="1" si="51"/>
        <v/>
      </c>
      <c r="O217" s="110" t="str">
        <f t="shared" ca="1" si="52"/>
        <v/>
      </c>
      <c r="Y217" s="42" t="e">
        <f t="shared" ca="1" si="53"/>
        <v>#N/A</v>
      </c>
      <c r="Z217" s="8" t="e">
        <f ca="1">IF(Y217="","",项目信息!$C$16)</f>
        <v>#N/A</v>
      </c>
      <c r="AA217" s="110" t="e">
        <f t="shared" ca="1" si="57"/>
        <v>#N/A</v>
      </c>
      <c r="AB217" s="110" t="e">
        <f t="shared" ca="1" si="58"/>
        <v>#N/A</v>
      </c>
      <c r="AC217" s="110" t="e">
        <f t="shared" ca="1" si="59"/>
        <v>#N/A</v>
      </c>
      <c r="AD217" s="110" t="str">
        <f t="shared" ca="1" si="54"/>
        <v/>
      </c>
      <c r="AE217" s="110" t="str">
        <f t="shared" ca="1" si="55"/>
        <v/>
      </c>
      <c r="AF217" s="110" t="str">
        <f t="shared" ca="1" si="56"/>
        <v/>
      </c>
      <c r="AG217" s="114" t="e">
        <f t="shared" ca="1" si="45"/>
        <v>#N/A</v>
      </c>
      <c r="AH217" s="114" t="e">
        <f t="shared" ca="1" si="46"/>
        <v>#N/A</v>
      </c>
      <c r="AI217" s="8" t="e">
        <f t="shared" ca="1" si="47"/>
        <v>#N/A</v>
      </c>
      <c r="AJ217" s="8" t="e">
        <f t="shared" ca="1" si="48"/>
        <v>#N/A</v>
      </c>
    </row>
    <row r="218" spans="12:36">
      <c r="L218" s="42" t="str">
        <f t="shared" ca="1" si="49"/>
        <v/>
      </c>
      <c r="M218" s="110" t="str">
        <f t="shared" ca="1" si="50"/>
        <v/>
      </c>
      <c r="N218" s="110" t="str">
        <f t="shared" ca="1" si="51"/>
        <v/>
      </c>
      <c r="O218" s="110" t="str">
        <f t="shared" ca="1" si="52"/>
        <v/>
      </c>
      <c r="Y218" s="42" t="e">
        <f t="shared" ca="1" si="53"/>
        <v>#N/A</v>
      </c>
      <c r="Z218" s="8" t="e">
        <f ca="1">IF(Y218="","",项目信息!$C$16)</f>
        <v>#N/A</v>
      </c>
      <c r="AA218" s="110" t="e">
        <f t="shared" ca="1" si="57"/>
        <v>#N/A</v>
      </c>
      <c r="AB218" s="110" t="e">
        <f t="shared" ca="1" si="58"/>
        <v>#N/A</v>
      </c>
      <c r="AC218" s="110" t="e">
        <f t="shared" ca="1" si="59"/>
        <v>#N/A</v>
      </c>
      <c r="AD218" s="110" t="str">
        <f t="shared" ca="1" si="54"/>
        <v/>
      </c>
      <c r="AE218" s="110" t="str">
        <f t="shared" ca="1" si="55"/>
        <v/>
      </c>
      <c r="AF218" s="110" t="str">
        <f t="shared" ca="1" si="56"/>
        <v/>
      </c>
      <c r="AG218" s="114" t="e">
        <f t="shared" ca="1" si="45"/>
        <v>#N/A</v>
      </c>
      <c r="AH218" s="114" t="e">
        <f t="shared" ca="1" si="46"/>
        <v>#N/A</v>
      </c>
      <c r="AI218" s="8" t="e">
        <f t="shared" ca="1" si="47"/>
        <v>#N/A</v>
      </c>
      <c r="AJ218" s="8" t="e">
        <f t="shared" ca="1" si="48"/>
        <v>#N/A</v>
      </c>
    </row>
    <row r="219" spans="12:36">
      <c r="L219" s="42" t="str">
        <f t="shared" ca="1" si="49"/>
        <v/>
      </c>
      <c r="M219" s="110" t="str">
        <f t="shared" ca="1" si="50"/>
        <v/>
      </c>
      <c r="N219" s="110" t="str">
        <f t="shared" ca="1" si="51"/>
        <v/>
      </c>
      <c r="O219" s="110" t="str">
        <f t="shared" ca="1" si="52"/>
        <v/>
      </c>
      <c r="Y219" s="42" t="e">
        <f t="shared" ca="1" si="53"/>
        <v>#N/A</v>
      </c>
      <c r="Z219" s="8" t="e">
        <f ca="1">IF(Y219="","",项目信息!$C$16)</f>
        <v>#N/A</v>
      </c>
      <c r="AA219" s="110" t="e">
        <f t="shared" ca="1" si="57"/>
        <v>#N/A</v>
      </c>
      <c r="AB219" s="110" t="e">
        <f t="shared" ca="1" si="58"/>
        <v>#N/A</v>
      </c>
      <c r="AC219" s="110" t="e">
        <f t="shared" ca="1" si="59"/>
        <v>#N/A</v>
      </c>
      <c r="AD219" s="110" t="str">
        <f t="shared" ca="1" si="54"/>
        <v/>
      </c>
      <c r="AE219" s="110" t="str">
        <f t="shared" ca="1" si="55"/>
        <v/>
      </c>
      <c r="AF219" s="110" t="str">
        <f t="shared" ca="1" si="56"/>
        <v/>
      </c>
      <c r="AG219" s="114" t="e">
        <f t="shared" ca="1" si="45"/>
        <v>#N/A</v>
      </c>
      <c r="AH219" s="114" t="e">
        <f t="shared" ca="1" si="46"/>
        <v>#N/A</v>
      </c>
      <c r="AI219" s="8" t="e">
        <f t="shared" ca="1" si="47"/>
        <v>#N/A</v>
      </c>
      <c r="AJ219" s="8" t="e">
        <f t="shared" ca="1" si="48"/>
        <v>#N/A</v>
      </c>
    </row>
    <row r="220" spans="12:36">
      <c r="L220" s="42" t="str">
        <f t="shared" ca="1" si="49"/>
        <v/>
      </c>
      <c r="M220" s="110" t="str">
        <f t="shared" ca="1" si="50"/>
        <v/>
      </c>
      <c r="N220" s="110" t="str">
        <f t="shared" ca="1" si="51"/>
        <v/>
      </c>
      <c r="O220" s="110" t="str">
        <f t="shared" ca="1" si="52"/>
        <v/>
      </c>
      <c r="Y220" s="42" t="e">
        <f t="shared" ca="1" si="53"/>
        <v>#N/A</v>
      </c>
      <c r="Z220" s="8" t="e">
        <f ca="1">IF(Y220="","",项目信息!$C$16)</f>
        <v>#N/A</v>
      </c>
      <c r="AA220" s="110" t="e">
        <f t="shared" ca="1" si="57"/>
        <v>#N/A</v>
      </c>
      <c r="AB220" s="110" t="e">
        <f t="shared" ca="1" si="58"/>
        <v>#N/A</v>
      </c>
      <c r="AC220" s="110" t="e">
        <f t="shared" ca="1" si="59"/>
        <v>#N/A</v>
      </c>
      <c r="AD220" s="110" t="str">
        <f t="shared" ca="1" si="54"/>
        <v/>
      </c>
      <c r="AE220" s="110" t="str">
        <f t="shared" ca="1" si="55"/>
        <v/>
      </c>
      <c r="AF220" s="110" t="str">
        <f t="shared" ca="1" si="56"/>
        <v/>
      </c>
      <c r="AG220" s="114" t="e">
        <f t="shared" ca="1" si="45"/>
        <v>#N/A</v>
      </c>
      <c r="AH220" s="114" t="e">
        <f t="shared" ca="1" si="46"/>
        <v>#N/A</v>
      </c>
      <c r="AI220" s="8" t="e">
        <f t="shared" ca="1" si="47"/>
        <v>#N/A</v>
      </c>
      <c r="AJ220" s="8" t="e">
        <f t="shared" ca="1" si="48"/>
        <v>#N/A</v>
      </c>
    </row>
    <row r="221" spans="12:36">
      <c r="L221" s="42" t="str">
        <f t="shared" ca="1" si="49"/>
        <v/>
      </c>
      <c r="M221" s="110" t="str">
        <f t="shared" ca="1" si="50"/>
        <v/>
      </c>
      <c r="N221" s="110" t="str">
        <f t="shared" ca="1" si="51"/>
        <v/>
      </c>
      <c r="O221" s="110" t="str">
        <f t="shared" ca="1" si="52"/>
        <v/>
      </c>
      <c r="Y221" s="42" t="e">
        <f t="shared" ca="1" si="53"/>
        <v>#N/A</v>
      </c>
      <c r="Z221" s="8" t="e">
        <f ca="1">IF(Y221="","",项目信息!$C$16)</f>
        <v>#N/A</v>
      </c>
      <c r="AA221" s="110" t="e">
        <f t="shared" ca="1" si="57"/>
        <v>#N/A</v>
      </c>
      <c r="AB221" s="110" t="e">
        <f t="shared" ca="1" si="58"/>
        <v>#N/A</v>
      </c>
      <c r="AC221" s="110" t="e">
        <f t="shared" ca="1" si="59"/>
        <v>#N/A</v>
      </c>
      <c r="AD221" s="110" t="str">
        <f t="shared" ca="1" si="54"/>
        <v/>
      </c>
      <c r="AE221" s="110" t="str">
        <f t="shared" ca="1" si="55"/>
        <v/>
      </c>
      <c r="AF221" s="110" t="str">
        <f t="shared" ca="1" si="56"/>
        <v/>
      </c>
      <c r="AG221" s="114" t="e">
        <f t="shared" ca="1" si="45"/>
        <v>#N/A</v>
      </c>
      <c r="AH221" s="114" t="e">
        <f t="shared" ca="1" si="46"/>
        <v>#N/A</v>
      </c>
      <c r="AI221" s="8" t="e">
        <f t="shared" ca="1" si="47"/>
        <v>#N/A</v>
      </c>
      <c r="AJ221" s="8" t="e">
        <f t="shared" ca="1" si="48"/>
        <v>#N/A</v>
      </c>
    </row>
    <row r="222" spans="12:36">
      <c r="L222" s="42" t="str">
        <f t="shared" ca="1" si="49"/>
        <v/>
      </c>
      <c r="M222" s="110" t="str">
        <f t="shared" ca="1" si="50"/>
        <v/>
      </c>
      <c r="N222" s="110" t="str">
        <f t="shared" ca="1" si="51"/>
        <v/>
      </c>
      <c r="O222" s="110" t="str">
        <f t="shared" ca="1" si="52"/>
        <v/>
      </c>
      <c r="Y222" s="42" t="e">
        <f t="shared" ca="1" si="53"/>
        <v>#N/A</v>
      </c>
      <c r="Z222" s="8" t="e">
        <f ca="1">IF(Y222="","",项目信息!$C$16)</f>
        <v>#N/A</v>
      </c>
      <c r="AA222" s="110" t="e">
        <f t="shared" ca="1" si="57"/>
        <v>#N/A</v>
      </c>
      <c r="AB222" s="110" t="e">
        <f t="shared" ca="1" si="58"/>
        <v>#N/A</v>
      </c>
      <c r="AC222" s="110" t="e">
        <f t="shared" ca="1" si="59"/>
        <v>#N/A</v>
      </c>
      <c r="AD222" s="110" t="str">
        <f t="shared" ca="1" si="54"/>
        <v/>
      </c>
      <c r="AE222" s="110" t="str">
        <f t="shared" ca="1" si="55"/>
        <v/>
      </c>
      <c r="AF222" s="110" t="str">
        <f t="shared" ca="1" si="56"/>
        <v/>
      </c>
      <c r="AG222" s="114" t="e">
        <f t="shared" ca="1" si="45"/>
        <v>#N/A</v>
      </c>
      <c r="AH222" s="114" t="e">
        <f t="shared" ca="1" si="46"/>
        <v>#N/A</v>
      </c>
      <c r="AI222" s="8" t="e">
        <f t="shared" ca="1" si="47"/>
        <v>#N/A</v>
      </c>
      <c r="AJ222" s="8" t="e">
        <f t="shared" ca="1" si="48"/>
        <v>#N/A</v>
      </c>
    </row>
    <row r="223" spans="12:36">
      <c r="L223" s="42" t="str">
        <f t="shared" ca="1" si="49"/>
        <v/>
      </c>
      <c r="M223" s="110" t="str">
        <f t="shared" ca="1" si="50"/>
        <v/>
      </c>
      <c r="N223" s="110" t="str">
        <f t="shared" ca="1" si="51"/>
        <v/>
      </c>
      <c r="O223" s="110" t="str">
        <f t="shared" ca="1" si="52"/>
        <v/>
      </c>
      <c r="Y223" s="42" t="e">
        <f t="shared" ca="1" si="53"/>
        <v>#N/A</v>
      </c>
      <c r="Z223" s="8" t="e">
        <f ca="1">IF(Y223="","",项目信息!$C$16)</f>
        <v>#N/A</v>
      </c>
      <c r="AA223" s="110" t="e">
        <f t="shared" ca="1" si="57"/>
        <v>#N/A</v>
      </c>
      <c r="AB223" s="110" t="e">
        <f t="shared" ca="1" si="58"/>
        <v>#N/A</v>
      </c>
      <c r="AC223" s="110" t="e">
        <f t="shared" ca="1" si="59"/>
        <v>#N/A</v>
      </c>
      <c r="AD223" s="110" t="str">
        <f t="shared" ca="1" si="54"/>
        <v/>
      </c>
      <c r="AE223" s="110" t="str">
        <f t="shared" ca="1" si="55"/>
        <v/>
      </c>
      <c r="AF223" s="110" t="str">
        <f t="shared" ca="1" si="56"/>
        <v/>
      </c>
      <c r="AG223" s="114" t="e">
        <f t="shared" ca="1" si="45"/>
        <v>#N/A</v>
      </c>
      <c r="AH223" s="114" t="e">
        <f t="shared" ca="1" si="46"/>
        <v>#N/A</v>
      </c>
      <c r="AI223" s="8" t="e">
        <f t="shared" ca="1" si="47"/>
        <v>#N/A</v>
      </c>
      <c r="AJ223" s="8" t="e">
        <f t="shared" ca="1" si="48"/>
        <v>#N/A</v>
      </c>
    </row>
    <row r="224" spans="12:36">
      <c r="L224" s="42" t="str">
        <f t="shared" ca="1" si="49"/>
        <v/>
      </c>
      <c r="M224" s="110" t="str">
        <f t="shared" ca="1" si="50"/>
        <v/>
      </c>
      <c r="N224" s="110" t="str">
        <f t="shared" ca="1" si="51"/>
        <v/>
      </c>
      <c r="O224" s="110" t="str">
        <f t="shared" ca="1" si="52"/>
        <v/>
      </c>
      <c r="Y224" s="42" t="e">
        <f t="shared" ca="1" si="53"/>
        <v>#N/A</v>
      </c>
      <c r="Z224" s="8" t="e">
        <f ca="1">IF(Y224="","",项目信息!$C$16)</f>
        <v>#N/A</v>
      </c>
      <c r="AA224" s="110" t="e">
        <f t="shared" ca="1" si="57"/>
        <v>#N/A</v>
      </c>
      <c r="AB224" s="110" t="e">
        <f t="shared" ca="1" si="58"/>
        <v>#N/A</v>
      </c>
      <c r="AC224" s="110" t="e">
        <f t="shared" ca="1" si="59"/>
        <v>#N/A</v>
      </c>
      <c r="AD224" s="110" t="str">
        <f t="shared" ca="1" si="54"/>
        <v/>
      </c>
      <c r="AE224" s="110" t="str">
        <f t="shared" ca="1" si="55"/>
        <v/>
      </c>
      <c r="AF224" s="110" t="str">
        <f t="shared" ca="1" si="56"/>
        <v/>
      </c>
      <c r="AG224" s="114" t="e">
        <f t="shared" ca="1" si="45"/>
        <v>#N/A</v>
      </c>
      <c r="AH224" s="114" t="e">
        <f t="shared" ca="1" si="46"/>
        <v>#N/A</v>
      </c>
      <c r="AI224" s="8" t="e">
        <f t="shared" ca="1" si="47"/>
        <v>#N/A</v>
      </c>
      <c r="AJ224" s="8" t="e">
        <f t="shared" ca="1" si="48"/>
        <v>#N/A</v>
      </c>
    </row>
    <row r="225" spans="12:36">
      <c r="L225" s="42" t="str">
        <f t="shared" ca="1" si="49"/>
        <v/>
      </c>
      <c r="M225" s="110" t="str">
        <f t="shared" ca="1" si="50"/>
        <v/>
      </c>
      <c r="N225" s="110" t="str">
        <f t="shared" ca="1" si="51"/>
        <v/>
      </c>
      <c r="O225" s="110" t="str">
        <f t="shared" ca="1" si="52"/>
        <v/>
      </c>
      <c r="Y225" s="42" t="e">
        <f t="shared" ca="1" si="53"/>
        <v>#N/A</v>
      </c>
      <c r="Z225" s="8" t="e">
        <f ca="1">IF(Y225="","",项目信息!$C$16)</f>
        <v>#N/A</v>
      </c>
      <c r="AA225" s="110" t="e">
        <f t="shared" ca="1" si="57"/>
        <v>#N/A</v>
      </c>
      <c r="AB225" s="110" t="e">
        <f t="shared" ca="1" si="58"/>
        <v>#N/A</v>
      </c>
      <c r="AC225" s="110" t="e">
        <f t="shared" ca="1" si="59"/>
        <v>#N/A</v>
      </c>
      <c r="AD225" s="110" t="str">
        <f t="shared" ca="1" si="54"/>
        <v/>
      </c>
      <c r="AE225" s="110" t="str">
        <f t="shared" ca="1" si="55"/>
        <v/>
      </c>
      <c r="AF225" s="110" t="str">
        <f t="shared" ca="1" si="56"/>
        <v/>
      </c>
      <c r="AG225" s="114" t="e">
        <f t="shared" ca="1" si="45"/>
        <v>#N/A</v>
      </c>
      <c r="AH225" s="114" t="e">
        <f t="shared" ca="1" si="46"/>
        <v>#N/A</v>
      </c>
      <c r="AI225" s="8" t="e">
        <f t="shared" ca="1" si="47"/>
        <v>#N/A</v>
      </c>
      <c r="AJ225" s="8" t="e">
        <f t="shared" ca="1" si="48"/>
        <v>#N/A</v>
      </c>
    </row>
    <row r="226" spans="12:36">
      <c r="L226" s="42" t="str">
        <f t="shared" ca="1" si="49"/>
        <v/>
      </c>
      <c r="M226" s="110" t="str">
        <f t="shared" ca="1" si="50"/>
        <v/>
      </c>
      <c r="N226" s="110" t="str">
        <f t="shared" ca="1" si="51"/>
        <v/>
      </c>
      <c r="O226" s="110" t="str">
        <f t="shared" ca="1" si="52"/>
        <v/>
      </c>
      <c r="Y226" s="42" t="e">
        <f t="shared" ca="1" si="53"/>
        <v>#N/A</v>
      </c>
      <c r="Z226" s="8" t="e">
        <f ca="1">IF(Y226="","",项目信息!$C$16)</f>
        <v>#N/A</v>
      </c>
      <c r="AA226" s="110" t="e">
        <f t="shared" ca="1" si="57"/>
        <v>#N/A</v>
      </c>
      <c r="AB226" s="110" t="e">
        <f t="shared" ca="1" si="58"/>
        <v>#N/A</v>
      </c>
      <c r="AC226" s="110" t="e">
        <f t="shared" ca="1" si="59"/>
        <v>#N/A</v>
      </c>
      <c r="AD226" s="110" t="str">
        <f t="shared" ca="1" si="54"/>
        <v/>
      </c>
      <c r="AE226" s="110" t="str">
        <f t="shared" ca="1" si="55"/>
        <v/>
      </c>
      <c r="AF226" s="110" t="str">
        <f t="shared" ca="1" si="56"/>
        <v/>
      </c>
      <c r="AG226" s="114" t="e">
        <f t="shared" ca="1" si="45"/>
        <v>#N/A</v>
      </c>
      <c r="AH226" s="114" t="e">
        <f t="shared" ca="1" si="46"/>
        <v>#N/A</v>
      </c>
      <c r="AI226" s="8" t="e">
        <f t="shared" ca="1" si="47"/>
        <v>#N/A</v>
      </c>
      <c r="AJ226" s="8" t="e">
        <f t="shared" ca="1" si="48"/>
        <v>#N/A</v>
      </c>
    </row>
    <row r="227" spans="12:36">
      <c r="L227" s="42" t="str">
        <f t="shared" ca="1" si="49"/>
        <v/>
      </c>
      <c r="M227" s="110" t="str">
        <f t="shared" ca="1" si="50"/>
        <v/>
      </c>
      <c r="N227" s="110" t="str">
        <f t="shared" ca="1" si="51"/>
        <v/>
      </c>
      <c r="O227" s="110" t="str">
        <f t="shared" ca="1" si="52"/>
        <v/>
      </c>
      <c r="Y227" s="42" t="e">
        <f t="shared" ca="1" si="53"/>
        <v>#N/A</v>
      </c>
      <c r="Z227" s="8" t="e">
        <f ca="1">IF(Y227="","",项目信息!$C$16)</f>
        <v>#N/A</v>
      </c>
      <c r="AA227" s="110" t="e">
        <f t="shared" ca="1" si="57"/>
        <v>#N/A</v>
      </c>
      <c r="AB227" s="110" t="e">
        <f t="shared" ca="1" si="58"/>
        <v>#N/A</v>
      </c>
      <c r="AC227" s="110" t="e">
        <f t="shared" ca="1" si="59"/>
        <v>#N/A</v>
      </c>
      <c r="AD227" s="110" t="str">
        <f t="shared" ca="1" si="54"/>
        <v/>
      </c>
      <c r="AE227" s="110" t="str">
        <f t="shared" ca="1" si="55"/>
        <v/>
      </c>
      <c r="AF227" s="110" t="str">
        <f t="shared" ca="1" si="56"/>
        <v/>
      </c>
      <c r="AG227" s="114" t="e">
        <f t="shared" ca="1" si="45"/>
        <v>#N/A</v>
      </c>
      <c r="AH227" s="114" t="e">
        <f t="shared" ca="1" si="46"/>
        <v>#N/A</v>
      </c>
      <c r="AI227" s="8" t="e">
        <f t="shared" ca="1" si="47"/>
        <v>#N/A</v>
      </c>
      <c r="AJ227" s="8" t="e">
        <f t="shared" ca="1" si="48"/>
        <v>#N/A</v>
      </c>
    </row>
    <row r="228" spans="12:36">
      <c r="L228" s="42" t="str">
        <f t="shared" ca="1" si="49"/>
        <v/>
      </c>
      <c r="M228" s="110" t="str">
        <f t="shared" ca="1" si="50"/>
        <v/>
      </c>
      <c r="N228" s="110" t="str">
        <f t="shared" ca="1" si="51"/>
        <v/>
      </c>
      <c r="O228" s="110" t="str">
        <f t="shared" ca="1" si="52"/>
        <v/>
      </c>
      <c r="Y228" s="42" t="e">
        <f t="shared" ca="1" si="53"/>
        <v>#N/A</v>
      </c>
      <c r="Z228" s="8" t="e">
        <f ca="1">IF(Y228="","",项目信息!$C$16)</f>
        <v>#N/A</v>
      </c>
      <c r="AA228" s="110" t="e">
        <f t="shared" ca="1" si="57"/>
        <v>#N/A</v>
      </c>
      <c r="AB228" s="110" t="e">
        <f t="shared" ca="1" si="58"/>
        <v>#N/A</v>
      </c>
      <c r="AC228" s="110" t="e">
        <f t="shared" ca="1" si="59"/>
        <v>#N/A</v>
      </c>
      <c r="AD228" s="110" t="str">
        <f t="shared" ca="1" si="54"/>
        <v/>
      </c>
      <c r="AE228" s="110" t="str">
        <f t="shared" ca="1" si="55"/>
        <v/>
      </c>
      <c r="AF228" s="110" t="str">
        <f t="shared" ca="1" si="56"/>
        <v/>
      </c>
      <c r="AG228" s="114" t="e">
        <f t="shared" ca="1" si="45"/>
        <v>#N/A</v>
      </c>
      <c r="AH228" s="114" t="e">
        <f t="shared" ca="1" si="46"/>
        <v>#N/A</v>
      </c>
      <c r="AI228" s="8" t="e">
        <f t="shared" ca="1" si="47"/>
        <v>#N/A</v>
      </c>
      <c r="AJ228" s="8" t="e">
        <f t="shared" ca="1" si="48"/>
        <v>#N/A</v>
      </c>
    </row>
    <row r="229" spans="12:36">
      <c r="L229" s="42" t="str">
        <f t="shared" ca="1" si="49"/>
        <v/>
      </c>
      <c r="M229" s="110" t="str">
        <f t="shared" ca="1" si="50"/>
        <v/>
      </c>
      <c r="N229" s="110" t="str">
        <f t="shared" ca="1" si="51"/>
        <v/>
      </c>
      <c r="O229" s="110" t="str">
        <f t="shared" ca="1" si="52"/>
        <v/>
      </c>
      <c r="Y229" s="42" t="e">
        <f t="shared" ca="1" si="53"/>
        <v>#N/A</v>
      </c>
      <c r="Z229" s="8" t="e">
        <f ca="1">IF(Y229="","",项目信息!$C$16)</f>
        <v>#N/A</v>
      </c>
      <c r="AA229" s="110" t="e">
        <f t="shared" ca="1" si="57"/>
        <v>#N/A</v>
      </c>
      <c r="AB229" s="110" t="e">
        <f t="shared" ca="1" si="58"/>
        <v>#N/A</v>
      </c>
      <c r="AC229" s="110" t="e">
        <f t="shared" ca="1" si="59"/>
        <v>#N/A</v>
      </c>
      <c r="AD229" s="110" t="str">
        <f t="shared" ca="1" si="54"/>
        <v/>
      </c>
      <c r="AE229" s="110" t="str">
        <f t="shared" ca="1" si="55"/>
        <v/>
      </c>
      <c r="AF229" s="110" t="str">
        <f t="shared" ca="1" si="56"/>
        <v/>
      </c>
      <c r="AG229" s="114" t="e">
        <f t="shared" ca="1" si="45"/>
        <v>#N/A</v>
      </c>
      <c r="AH229" s="114" t="e">
        <f t="shared" ca="1" si="46"/>
        <v>#N/A</v>
      </c>
      <c r="AI229" s="8" t="e">
        <f t="shared" ca="1" si="47"/>
        <v>#N/A</v>
      </c>
      <c r="AJ229" s="8" t="e">
        <f t="shared" ca="1" si="48"/>
        <v>#N/A</v>
      </c>
    </row>
    <row r="230" spans="12:36">
      <c r="L230" s="42" t="str">
        <f t="shared" ca="1" si="49"/>
        <v/>
      </c>
      <c r="M230" s="110" t="str">
        <f t="shared" ca="1" si="50"/>
        <v/>
      </c>
      <c r="N230" s="110" t="str">
        <f t="shared" ca="1" si="51"/>
        <v/>
      </c>
      <c r="O230" s="110" t="str">
        <f t="shared" ca="1" si="52"/>
        <v/>
      </c>
      <c r="Y230" s="42" t="e">
        <f t="shared" ca="1" si="53"/>
        <v>#N/A</v>
      </c>
      <c r="Z230" s="8" t="e">
        <f ca="1">IF(Y230="","",项目信息!$C$16)</f>
        <v>#N/A</v>
      </c>
      <c r="AA230" s="110" t="e">
        <f t="shared" ca="1" si="57"/>
        <v>#N/A</v>
      </c>
      <c r="AB230" s="110" t="e">
        <f t="shared" ca="1" si="58"/>
        <v>#N/A</v>
      </c>
      <c r="AC230" s="110" t="e">
        <f t="shared" ca="1" si="59"/>
        <v>#N/A</v>
      </c>
      <c r="AD230" s="110" t="str">
        <f t="shared" ca="1" si="54"/>
        <v/>
      </c>
      <c r="AE230" s="110" t="str">
        <f t="shared" ca="1" si="55"/>
        <v/>
      </c>
      <c r="AF230" s="110" t="str">
        <f t="shared" ca="1" si="56"/>
        <v/>
      </c>
      <c r="AG230" s="114" t="e">
        <f t="shared" ca="1" si="45"/>
        <v>#N/A</v>
      </c>
      <c r="AH230" s="114" t="e">
        <f t="shared" ca="1" si="46"/>
        <v>#N/A</v>
      </c>
      <c r="AI230" s="8" t="e">
        <f t="shared" ca="1" si="47"/>
        <v>#N/A</v>
      </c>
      <c r="AJ230" s="8" t="e">
        <f t="shared" ca="1" si="48"/>
        <v>#N/A</v>
      </c>
    </row>
    <row r="231" spans="12:36">
      <c r="L231" s="42" t="str">
        <f t="shared" ca="1" si="49"/>
        <v/>
      </c>
      <c r="M231" s="110" t="str">
        <f t="shared" ca="1" si="50"/>
        <v/>
      </c>
      <c r="N231" s="110" t="str">
        <f t="shared" ca="1" si="51"/>
        <v/>
      </c>
      <c r="O231" s="110" t="str">
        <f t="shared" ca="1" si="52"/>
        <v/>
      </c>
      <c r="Y231" s="42" t="e">
        <f t="shared" ca="1" si="53"/>
        <v>#N/A</v>
      </c>
      <c r="Z231" s="8" t="e">
        <f ca="1">IF(Y231="","",项目信息!$C$16)</f>
        <v>#N/A</v>
      </c>
      <c r="AA231" s="110" t="e">
        <f t="shared" ca="1" si="57"/>
        <v>#N/A</v>
      </c>
      <c r="AB231" s="110" t="e">
        <f t="shared" ca="1" si="58"/>
        <v>#N/A</v>
      </c>
      <c r="AC231" s="110" t="e">
        <f t="shared" ca="1" si="59"/>
        <v>#N/A</v>
      </c>
      <c r="AD231" s="110" t="str">
        <f t="shared" ca="1" si="54"/>
        <v/>
      </c>
      <c r="AE231" s="110" t="str">
        <f t="shared" ca="1" si="55"/>
        <v/>
      </c>
      <c r="AF231" s="110" t="str">
        <f t="shared" ca="1" si="56"/>
        <v/>
      </c>
      <c r="AG231" s="114" t="e">
        <f t="shared" ca="1" si="45"/>
        <v>#N/A</v>
      </c>
      <c r="AH231" s="114" t="e">
        <f t="shared" ca="1" si="46"/>
        <v>#N/A</v>
      </c>
      <c r="AI231" s="8" t="e">
        <f t="shared" ca="1" si="47"/>
        <v>#N/A</v>
      </c>
      <c r="AJ231" s="8" t="e">
        <f t="shared" ca="1" si="48"/>
        <v>#N/A</v>
      </c>
    </row>
    <row r="232" spans="12:36">
      <c r="L232" s="42" t="str">
        <f t="shared" ca="1" si="49"/>
        <v/>
      </c>
      <c r="M232" s="110" t="str">
        <f t="shared" ca="1" si="50"/>
        <v/>
      </c>
      <c r="N232" s="110" t="str">
        <f t="shared" ca="1" si="51"/>
        <v/>
      </c>
      <c r="O232" s="110" t="str">
        <f t="shared" ca="1" si="52"/>
        <v/>
      </c>
      <c r="Y232" s="42" t="e">
        <f t="shared" ca="1" si="53"/>
        <v>#N/A</v>
      </c>
      <c r="Z232" s="8" t="e">
        <f ca="1">IF(Y232="","",项目信息!$C$16)</f>
        <v>#N/A</v>
      </c>
      <c r="AA232" s="110" t="e">
        <f t="shared" ca="1" si="57"/>
        <v>#N/A</v>
      </c>
      <c r="AB232" s="110" t="e">
        <f t="shared" ca="1" si="58"/>
        <v>#N/A</v>
      </c>
      <c r="AC232" s="110" t="e">
        <f t="shared" ca="1" si="59"/>
        <v>#N/A</v>
      </c>
      <c r="AD232" s="110" t="str">
        <f t="shared" ca="1" si="54"/>
        <v/>
      </c>
      <c r="AE232" s="110" t="str">
        <f t="shared" ca="1" si="55"/>
        <v/>
      </c>
      <c r="AF232" s="110" t="str">
        <f t="shared" ca="1" si="56"/>
        <v/>
      </c>
      <c r="AG232" s="114" t="e">
        <f t="shared" ca="1" si="45"/>
        <v>#N/A</v>
      </c>
      <c r="AH232" s="114" t="e">
        <f t="shared" ca="1" si="46"/>
        <v>#N/A</v>
      </c>
      <c r="AI232" s="8" t="e">
        <f t="shared" ca="1" si="47"/>
        <v>#N/A</v>
      </c>
      <c r="AJ232" s="8" t="e">
        <f t="shared" ca="1" si="48"/>
        <v>#N/A</v>
      </c>
    </row>
    <row r="233" spans="12:36">
      <c r="L233" s="42" t="str">
        <f t="shared" ca="1" si="49"/>
        <v/>
      </c>
      <c r="M233" s="110" t="str">
        <f t="shared" ca="1" si="50"/>
        <v/>
      </c>
      <c r="N233" s="110" t="str">
        <f t="shared" ca="1" si="51"/>
        <v/>
      </c>
      <c r="O233" s="110" t="str">
        <f t="shared" ca="1" si="52"/>
        <v/>
      </c>
      <c r="Y233" s="42" t="e">
        <f t="shared" ca="1" si="53"/>
        <v>#N/A</v>
      </c>
      <c r="Z233" s="8" t="e">
        <f ca="1">IF(Y233="","",项目信息!$C$16)</f>
        <v>#N/A</v>
      </c>
      <c r="AA233" s="110" t="e">
        <f t="shared" ca="1" si="57"/>
        <v>#N/A</v>
      </c>
      <c r="AB233" s="110" t="e">
        <f t="shared" ca="1" si="58"/>
        <v>#N/A</v>
      </c>
      <c r="AC233" s="110" t="e">
        <f t="shared" ca="1" si="59"/>
        <v>#N/A</v>
      </c>
      <c r="AD233" s="110" t="str">
        <f t="shared" ca="1" si="54"/>
        <v/>
      </c>
      <c r="AE233" s="110" t="str">
        <f t="shared" ca="1" si="55"/>
        <v/>
      </c>
      <c r="AF233" s="110" t="str">
        <f t="shared" ca="1" si="56"/>
        <v/>
      </c>
      <c r="AG233" s="114" t="e">
        <f t="shared" ca="1" si="45"/>
        <v>#N/A</v>
      </c>
      <c r="AH233" s="114" t="e">
        <f t="shared" ca="1" si="46"/>
        <v>#N/A</v>
      </c>
      <c r="AI233" s="8" t="e">
        <f t="shared" ca="1" si="47"/>
        <v>#N/A</v>
      </c>
      <c r="AJ233" s="8" t="e">
        <f t="shared" ca="1" si="48"/>
        <v>#N/A</v>
      </c>
    </row>
    <row r="234" spans="12:36">
      <c r="L234" s="42" t="str">
        <f t="shared" ca="1" si="49"/>
        <v/>
      </c>
      <c r="M234" s="110" t="str">
        <f t="shared" ca="1" si="50"/>
        <v/>
      </c>
      <c r="N234" s="110" t="str">
        <f t="shared" ca="1" si="51"/>
        <v/>
      </c>
      <c r="O234" s="110" t="str">
        <f t="shared" ca="1" si="52"/>
        <v/>
      </c>
      <c r="Y234" s="42" t="e">
        <f t="shared" ca="1" si="53"/>
        <v>#N/A</v>
      </c>
      <c r="Z234" s="8" t="e">
        <f ca="1">IF(Y234="","",项目信息!$C$16)</f>
        <v>#N/A</v>
      </c>
      <c r="AA234" s="110" t="e">
        <f t="shared" ca="1" si="57"/>
        <v>#N/A</v>
      </c>
      <c r="AB234" s="110" t="e">
        <f t="shared" ca="1" si="58"/>
        <v>#N/A</v>
      </c>
      <c r="AC234" s="110" t="e">
        <f t="shared" ca="1" si="59"/>
        <v>#N/A</v>
      </c>
      <c r="AD234" s="110" t="str">
        <f t="shared" ca="1" si="54"/>
        <v/>
      </c>
      <c r="AE234" s="110" t="str">
        <f t="shared" ca="1" si="55"/>
        <v/>
      </c>
      <c r="AF234" s="110" t="str">
        <f t="shared" ca="1" si="56"/>
        <v/>
      </c>
      <c r="AG234" s="114" t="e">
        <f t="shared" ca="1" si="45"/>
        <v>#N/A</v>
      </c>
      <c r="AH234" s="114" t="e">
        <f t="shared" ca="1" si="46"/>
        <v>#N/A</v>
      </c>
      <c r="AI234" s="8" t="e">
        <f t="shared" ca="1" si="47"/>
        <v>#N/A</v>
      </c>
      <c r="AJ234" s="8" t="e">
        <f t="shared" ca="1" si="48"/>
        <v>#N/A</v>
      </c>
    </row>
    <row r="235" spans="12:36">
      <c r="L235" s="42" t="str">
        <f t="shared" ca="1" si="49"/>
        <v/>
      </c>
      <c r="M235" s="110" t="str">
        <f t="shared" ca="1" si="50"/>
        <v/>
      </c>
      <c r="N235" s="110" t="str">
        <f t="shared" ca="1" si="51"/>
        <v/>
      </c>
      <c r="O235" s="110" t="str">
        <f t="shared" ca="1" si="52"/>
        <v/>
      </c>
      <c r="Y235" s="42" t="e">
        <f t="shared" ca="1" si="53"/>
        <v>#N/A</v>
      </c>
      <c r="Z235" s="8" t="e">
        <f ca="1">IF(Y235="","",项目信息!$C$16)</f>
        <v>#N/A</v>
      </c>
      <c r="AA235" s="110" t="e">
        <f t="shared" ca="1" si="57"/>
        <v>#N/A</v>
      </c>
      <c r="AB235" s="110" t="e">
        <f t="shared" ca="1" si="58"/>
        <v>#N/A</v>
      </c>
      <c r="AC235" s="110" t="e">
        <f t="shared" ca="1" si="59"/>
        <v>#N/A</v>
      </c>
      <c r="AD235" s="110" t="str">
        <f t="shared" ca="1" si="54"/>
        <v/>
      </c>
      <c r="AE235" s="110" t="str">
        <f t="shared" ca="1" si="55"/>
        <v/>
      </c>
      <c r="AF235" s="110" t="str">
        <f t="shared" ca="1" si="56"/>
        <v/>
      </c>
      <c r="AG235" s="114" t="e">
        <f t="shared" ca="1" si="45"/>
        <v>#N/A</v>
      </c>
      <c r="AH235" s="114" t="e">
        <f t="shared" ca="1" si="46"/>
        <v>#N/A</v>
      </c>
      <c r="AI235" s="8" t="e">
        <f t="shared" ca="1" si="47"/>
        <v>#N/A</v>
      </c>
      <c r="AJ235" s="8" t="e">
        <f t="shared" ca="1" si="48"/>
        <v>#N/A</v>
      </c>
    </row>
    <row r="236" spans="12:36">
      <c r="L236" s="42" t="str">
        <f t="shared" ca="1" si="49"/>
        <v/>
      </c>
      <c r="M236" s="110" t="str">
        <f t="shared" ca="1" si="50"/>
        <v/>
      </c>
      <c r="N236" s="110" t="str">
        <f t="shared" ca="1" si="51"/>
        <v/>
      </c>
      <c r="O236" s="110" t="str">
        <f t="shared" ca="1" si="52"/>
        <v/>
      </c>
      <c r="Y236" s="42" t="e">
        <f t="shared" ca="1" si="53"/>
        <v>#N/A</v>
      </c>
      <c r="Z236" s="8" t="e">
        <f ca="1">IF(Y236="","",项目信息!$C$16)</f>
        <v>#N/A</v>
      </c>
      <c r="AA236" s="110" t="e">
        <f t="shared" ca="1" si="57"/>
        <v>#N/A</v>
      </c>
      <c r="AB236" s="110" t="e">
        <f t="shared" ca="1" si="58"/>
        <v>#N/A</v>
      </c>
      <c r="AC236" s="110" t="e">
        <f t="shared" ca="1" si="59"/>
        <v>#N/A</v>
      </c>
      <c r="AD236" s="110" t="str">
        <f t="shared" ca="1" si="54"/>
        <v/>
      </c>
      <c r="AE236" s="110" t="str">
        <f t="shared" ca="1" si="55"/>
        <v/>
      </c>
      <c r="AF236" s="110" t="str">
        <f t="shared" ca="1" si="56"/>
        <v/>
      </c>
      <c r="AG236" s="114" t="e">
        <f t="shared" ca="1" si="45"/>
        <v>#N/A</v>
      </c>
      <c r="AH236" s="114" t="e">
        <f t="shared" ca="1" si="46"/>
        <v>#N/A</v>
      </c>
      <c r="AI236" s="8" t="e">
        <f t="shared" ca="1" si="47"/>
        <v>#N/A</v>
      </c>
      <c r="AJ236" s="8" t="e">
        <f t="shared" ca="1" si="48"/>
        <v>#N/A</v>
      </c>
    </row>
    <row r="237" spans="12:36">
      <c r="L237" s="42" t="str">
        <f t="shared" ca="1" si="49"/>
        <v/>
      </c>
      <c r="M237" s="110" t="str">
        <f t="shared" ca="1" si="50"/>
        <v/>
      </c>
      <c r="N237" s="110" t="str">
        <f t="shared" ca="1" si="51"/>
        <v/>
      </c>
      <c r="O237" s="110" t="str">
        <f t="shared" ca="1" si="52"/>
        <v/>
      </c>
      <c r="Y237" s="42" t="e">
        <f t="shared" ca="1" si="53"/>
        <v>#N/A</v>
      </c>
      <c r="Z237" s="8" t="e">
        <f ca="1">IF(Y237="","",项目信息!$C$16)</f>
        <v>#N/A</v>
      </c>
      <c r="AA237" s="110" t="e">
        <f t="shared" ca="1" si="57"/>
        <v>#N/A</v>
      </c>
      <c r="AB237" s="110" t="e">
        <f t="shared" ca="1" si="58"/>
        <v>#N/A</v>
      </c>
      <c r="AC237" s="110" t="e">
        <f t="shared" ca="1" si="59"/>
        <v>#N/A</v>
      </c>
      <c r="AD237" s="110" t="str">
        <f t="shared" ca="1" si="54"/>
        <v/>
      </c>
      <c r="AE237" s="110" t="str">
        <f t="shared" ca="1" si="55"/>
        <v/>
      </c>
      <c r="AF237" s="110" t="str">
        <f t="shared" ca="1" si="56"/>
        <v/>
      </c>
      <c r="AG237" s="114" t="e">
        <f t="shared" ca="1" si="45"/>
        <v>#N/A</v>
      </c>
      <c r="AH237" s="114" t="e">
        <f t="shared" ca="1" si="46"/>
        <v>#N/A</v>
      </c>
      <c r="AI237" s="8" t="e">
        <f t="shared" ca="1" si="47"/>
        <v>#N/A</v>
      </c>
      <c r="AJ237" s="8" t="e">
        <f t="shared" ca="1" si="48"/>
        <v>#N/A</v>
      </c>
    </row>
    <row r="238" spans="12:36">
      <c r="L238" s="42" t="str">
        <f t="shared" ca="1" si="49"/>
        <v/>
      </c>
      <c r="M238" s="110" t="str">
        <f t="shared" ca="1" si="50"/>
        <v/>
      </c>
      <c r="N238" s="110" t="str">
        <f t="shared" ca="1" si="51"/>
        <v/>
      </c>
      <c r="O238" s="110" t="str">
        <f t="shared" ca="1" si="52"/>
        <v/>
      </c>
      <c r="Y238" s="42" t="e">
        <f t="shared" ca="1" si="53"/>
        <v>#N/A</v>
      </c>
      <c r="Z238" s="8" t="e">
        <f ca="1">IF(Y238="","",项目信息!$C$16)</f>
        <v>#N/A</v>
      </c>
      <c r="AA238" s="110" t="e">
        <f t="shared" ca="1" si="57"/>
        <v>#N/A</v>
      </c>
      <c r="AB238" s="110" t="e">
        <f t="shared" ca="1" si="58"/>
        <v>#N/A</v>
      </c>
      <c r="AC238" s="110" t="e">
        <f t="shared" ca="1" si="59"/>
        <v>#N/A</v>
      </c>
      <c r="AD238" s="110" t="str">
        <f t="shared" ca="1" si="54"/>
        <v/>
      </c>
      <c r="AE238" s="110" t="str">
        <f t="shared" ca="1" si="55"/>
        <v/>
      </c>
      <c r="AF238" s="110" t="str">
        <f t="shared" ca="1" si="56"/>
        <v/>
      </c>
      <c r="AG238" s="114" t="e">
        <f t="shared" ca="1" si="45"/>
        <v>#N/A</v>
      </c>
      <c r="AH238" s="114" t="e">
        <f t="shared" ca="1" si="46"/>
        <v>#N/A</v>
      </c>
      <c r="AI238" s="8" t="e">
        <f t="shared" ca="1" si="47"/>
        <v>#N/A</v>
      </c>
      <c r="AJ238" s="8" t="e">
        <f t="shared" ca="1" si="48"/>
        <v>#N/A</v>
      </c>
    </row>
    <row r="239" spans="12:36">
      <c r="L239" s="42" t="str">
        <f t="shared" ca="1" si="49"/>
        <v/>
      </c>
      <c r="M239" s="110" t="str">
        <f t="shared" ca="1" si="50"/>
        <v/>
      </c>
      <c r="N239" s="110" t="str">
        <f t="shared" ca="1" si="51"/>
        <v/>
      </c>
      <c r="O239" s="110" t="str">
        <f t="shared" ca="1" si="52"/>
        <v/>
      </c>
      <c r="Y239" s="42" t="e">
        <f t="shared" ca="1" si="53"/>
        <v>#N/A</v>
      </c>
      <c r="Z239" s="8" t="e">
        <f ca="1">IF(Y239="","",项目信息!$C$16)</f>
        <v>#N/A</v>
      </c>
      <c r="AA239" s="110" t="e">
        <f t="shared" ca="1" si="57"/>
        <v>#N/A</v>
      </c>
      <c r="AB239" s="110" t="e">
        <f t="shared" ca="1" si="58"/>
        <v>#N/A</v>
      </c>
      <c r="AC239" s="110" t="e">
        <f t="shared" ca="1" si="59"/>
        <v>#N/A</v>
      </c>
      <c r="AD239" s="110" t="str">
        <f t="shared" ca="1" si="54"/>
        <v/>
      </c>
      <c r="AE239" s="110" t="str">
        <f t="shared" ca="1" si="55"/>
        <v/>
      </c>
      <c r="AF239" s="110" t="str">
        <f t="shared" ca="1" si="56"/>
        <v/>
      </c>
      <c r="AG239" s="114" t="e">
        <f t="shared" ca="1" si="45"/>
        <v>#N/A</v>
      </c>
      <c r="AH239" s="114" t="e">
        <f t="shared" ca="1" si="46"/>
        <v>#N/A</v>
      </c>
      <c r="AI239" s="8" t="e">
        <f t="shared" ca="1" si="47"/>
        <v>#N/A</v>
      </c>
      <c r="AJ239" s="8" t="e">
        <f t="shared" ca="1" si="48"/>
        <v>#N/A</v>
      </c>
    </row>
    <row r="240" spans="12:36">
      <c r="L240" s="42" t="str">
        <f t="shared" ca="1" si="49"/>
        <v/>
      </c>
      <c r="M240" s="110" t="str">
        <f t="shared" ca="1" si="50"/>
        <v/>
      </c>
      <c r="N240" s="110" t="str">
        <f t="shared" ca="1" si="51"/>
        <v/>
      </c>
      <c r="O240" s="110" t="str">
        <f t="shared" ca="1" si="52"/>
        <v/>
      </c>
      <c r="Y240" s="42" t="e">
        <f t="shared" ca="1" si="53"/>
        <v>#N/A</v>
      </c>
      <c r="Z240" s="8" t="e">
        <f ca="1">IF(Y240="","",项目信息!$C$16)</f>
        <v>#N/A</v>
      </c>
      <c r="AA240" s="110" t="e">
        <f t="shared" ca="1" si="57"/>
        <v>#N/A</v>
      </c>
      <c r="AB240" s="110" t="e">
        <f t="shared" ca="1" si="58"/>
        <v>#N/A</v>
      </c>
      <c r="AC240" s="110" t="e">
        <f t="shared" ca="1" si="59"/>
        <v>#N/A</v>
      </c>
      <c r="AD240" s="110" t="str">
        <f t="shared" ca="1" si="54"/>
        <v/>
      </c>
      <c r="AE240" s="110" t="str">
        <f t="shared" ca="1" si="55"/>
        <v/>
      </c>
      <c r="AF240" s="110" t="str">
        <f t="shared" ca="1" si="56"/>
        <v/>
      </c>
      <c r="AG240" s="114" t="e">
        <f t="shared" ca="1" si="45"/>
        <v>#N/A</v>
      </c>
      <c r="AH240" s="114" t="e">
        <f t="shared" ca="1" si="46"/>
        <v>#N/A</v>
      </c>
      <c r="AI240" s="8" t="e">
        <f t="shared" ca="1" si="47"/>
        <v>#N/A</v>
      </c>
      <c r="AJ240" s="8" t="e">
        <f t="shared" ca="1" si="48"/>
        <v>#N/A</v>
      </c>
    </row>
    <row r="241" spans="12:36">
      <c r="L241" s="42" t="str">
        <f t="shared" ca="1" si="49"/>
        <v/>
      </c>
      <c r="M241" s="110" t="str">
        <f t="shared" ca="1" si="50"/>
        <v/>
      </c>
      <c r="N241" s="110" t="str">
        <f t="shared" ca="1" si="51"/>
        <v/>
      </c>
      <c r="O241" s="110" t="str">
        <f t="shared" ca="1" si="52"/>
        <v/>
      </c>
      <c r="Y241" s="42" t="e">
        <f t="shared" ca="1" si="53"/>
        <v>#N/A</v>
      </c>
      <c r="Z241" s="8" t="e">
        <f ca="1">IF(Y241="","",项目信息!$C$16)</f>
        <v>#N/A</v>
      </c>
      <c r="AA241" s="110" t="e">
        <f t="shared" ca="1" si="57"/>
        <v>#N/A</v>
      </c>
      <c r="AB241" s="110" t="e">
        <f t="shared" ca="1" si="58"/>
        <v>#N/A</v>
      </c>
      <c r="AC241" s="110" t="e">
        <f t="shared" ca="1" si="59"/>
        <v>#N/A</v>
      </c>
      <c r="AD241" s="110" t="str">
        <f t="shared" ca="1" si="54"/>
        <v/>
      </c>
      <c r="AE241" s="110" t="str">
        <f t="shared" ca="1" si="55"/>
        <v/>
      </c>
      <c r="AF241" s="110" t="str">
        <f t="shared" ca="1" si="56"/>
        <v/>
      </c>
      <c r="AG241" s="114" t="e">
        <f t="shared" ca="1" si="45"/>
        <v>#N/A</v>
      </c>
      <c r="AH241" s="114" t="e">
        <f t="shared" ca="1" si="46"/>
        <v>#N/A</v>
      </c>
      <c r="AI241" s="8" t="e">
        <f t="shared" ca="1" si="47"/>
        <v>#N/A</v>
      </c>
      <c r="AJ241" s="8" t="e">
        <f t="shared" ca="1" si="48"/>
        <v>#N/A</v>
      </c>
    </row>
    <row r="242" spans="12:36">
      <c r="L242" s="42" t="str">
        <f t="shared" ca="1" si="49"/>
        <v/>
      </c>
      <c r="M242" s="110" t="str">
        <f t="shared" ca="1" si="50"/>
        <v/>
      </c>
      <c r="N242" s="110" t="str">
        <f t="shared" ca="1" si="51"/>
        <v/>
      </c>
      <c r="O242" s="110" t="str">
        <f t="shared" ca="1" si="52"/>
        <v/>
      </c>
      <c r="Y242" s="42" t="e">
        <f t="shared" ca="1" si="53"/>
        <v>#N/A</v>
      </c>
      <c r="Z242" s="8" t="e">
        <f ca="1">IF(Y242="","",项目信息!$C$16)</f>
        <v>#N/A</v>
      </c>
      <c r="AA242" s="110" t="e">
        <f t="shared" ca="1" si="57"/>
        <v>#N/A</v>
      </c>
      <c r="AB242" s="110" t="e">
        <f t="shared" ca="1" si="58"/>
        <v>#N/A</v>
      </c>
      <c r="AC242" s="110" t="e">
        <f t="shared" ca="1" si="59"/>
        <v>#N/A</v>
      </c>
      <c r="AD242" s="110" t="str">
        <f t="shared" ca="1" si="54"/>
        <v/>
      </c>
      <c r="AE242" s="110" t="str">
        <f t="shared" ca="1" si="55"/>
        <v/>
      </c>
      <c r="AF242" s="110" t="str">
        <f t="shared" ca="1" si="56"/>
        <v/>
      </c>
      <c r="AG242" s="114" t="e">
        <f t="shared" ca="1" si="45"/>
        <v>#N/A</v>
      </c>
      <c r="AH242" s="114" t="e">
        <f t="shared" ca="1" si="46"/>
        <v>#N/A</v>
      </c>
      <c r="AI242" s="8" t="e">
        <f t="shared" ca="1" si="47"/>
        <v>#N/A</v>
      </c>
      <c r="AJ242" s="8" t="e">
        <f t="shared" ca="1" si="48"/>
        <v>#N/A</v>
      </c>
    </row>
    <row r="243" spans="12:36">
      <c r="L243" s="42" t="str">
        <f t="shared" ca="1" si="49"/>
        <v/>
      </c>
      <c r="M243" s="110" t="str">
        <f t="shared" ca="1" si="50"/>
        <v/>
      </c>
      <c r="N243" s="110" t="str">
        <f t="shared" ca="1" si="51"/>
        <v/>
      </c>
      <c r="O243" s="110" t="str">
        <f t="shared" ca="1" si="52"/>
        <v/>
      </c>
      <c r="Y243" s="42" t="e">
        <f t="shared" ca="1" si="53"/>
        <v>#N/A</v>
      </c>
      <c r="Z243" s="8" t="e">
        <f ca="1">IF(Y243="","",项目信息!$C$16)</f>
        <v>#N/A</v>
      </c>
      <c r="AA243" s="110" t="e">
        <f t="shared" ca="1" si="57"/>
        <v>#N/A</v>
      </c>
      <c r="AB243" s="110" t="e">
        <f t="shared" ca="1" si="58"/>
        <v>#N/A</v>
      </c>
      <c r="AC243" s="110" t="e">
        <f t="shared" ca="1" si="59"/>
        <v>#N/A</v>
      </c>
      <c r="AD243" s="110" t="str">
        <f t="shared" ca="1" si="54"/>
        <v/>
      </c>
      <c r="AE243" s="110" t="str">
        <f t="shared" ca="1" si="55"/>
        <v/>
      </c>
      <c r="AF243" s="110" t="str">
        <f t="shared" ca="1" si="56"/>
        <v/>
      </c>
      <c r="AG243" s="114" t="e">
        <f t="shared" ca="1" si="45"/>
        <v>#N/A</v>
      </c>
      <c r="AH243" s="114" t="e">
        <f t="shared" ca="1" si="46"/>
        <v>#N/A</v>
      </c>
      <c r="AI243" s="8" t="e">
        <f t="shared" ca="1" si="47"/>
        <v>#N/A</v>
      </c>
      <c r="AJ243" s="8" t="e">
        <f t="shared" ca="1" si="48"/>
        <v>#N/A</v>
      </c>
    </row>
    <row r="244" spans="12:36">
      <c r="L244" s="42" t="str">
        <f t="shared" ca="1" si="49"/>
        <v/>
      </c>
      <c r="M244" s="110" t="str">
        <f t="shared" ca="1" si="50"/>
        <v/>
      </c>
      <c r="N244" s="110" t="str">
        <f t="shared" ca="1" si="51"/>
        <v/>
      </c>
      <c r="O244" s="110" t="str">
        <f t="shared" ca="1" si="52"/>
        <v/>
      </c>
      <c r="Y244" s="42" t="e">
        <f t="shared" ca="1" si="53"/>
        <v>#N/A</v>
      </c>
      <c r="Z244" s="8" t="e">
        <f ca="1">IF(Y244="","",项目信息!$C$16)</f>
        <v>#N/A</v>
      </c>
      <c r="AA244" s="110" t="e">
        <f t="shared" ca="1" si="57"/>
        <v>#N/A</v>
      </c>
      <c r="AB244" s="110" t="e">
        <f t="shared" ca="1" si="58"/>
        <v>#N/A</v>
      </c>
      <c r="AC244" s="110" t="e">
        <f t="shared" ca="1" si="59"/>
        <v>#N/A</v>
      </c>
      <c r="AD244" s="110" t="str">
        <f t="shared" ca="1" si="54"/>
        <v/>
      </c>
      <c r="AE244" s="110" t="str">
        <f t="shared" ca="1" si="55"/>
        <v/>
      </c>
      <c r="AF244" s="110" t="str">
        <f t="shared" ca="1" si="56"/>
        <v/>
      </c>
      <c r="AG244" s="114" t="e">
        <f t="shared" ca="1" si="45"/>
        <v>#N/A</v>
      </c>
      <c r="AH244" s="114" t="e">
        <f t="shared" ca="1" si="46"/>
        <v>#N/A</v>
      </c>
      <c r="AI244" s="8" t="e">
        <f t="shared" ca="1" si="47"/>
        <v>#N/A</v>
      </c>
      <c r="AJ244" s="8" t="e">
        <f t="shared" ca="1" si="48"/>
        <v>#N/A</v>
      </c>
    </row>
    <row r="245" spans="12:36">
      <c r="L245" s="42" t="str">
        <f t="shared" ca="1" si="49"/>
        <v/>
      </c>
      <c r="M245" s="110" t="str">
        <f t="shared" ca="1" si="50"/>
        <v/>
      </c>
      <c r="N245" s="110" t="str">
        <f t="shared" ca="1" si="51"/>
        <v/>
      </c>
      <c r="O245" s="110" t="str">
        <f t="shared" ca="1" si="52"/>
        <v/>
      </c>
      <c r="Y245" s="42" t="e">
        <f t="shared" ca="1" si="53"/>
        <v>#N/A</v>
      </c>
      <c r="Z245" s="8" t="e">
        <f ca="1">IF(Y245="","",项目信息!$C$16)</f>
        <v>#N/A</v>
      </c>
      <c r="AA245" s="110" t="e">
        <f t="shared" ca="1" si="57"/>
        <v>#N/A</v>
      </c>
      <c r="AB245" s="110" t="e">
        <f t="shared" ca="1" si="58"/>
        <v>#N/A</v>
      </c>
      <c r="AC245" s="110" t="e">
        <f t="shared" ca="1" si="59"/>
        <v>#N/A</v>
      </c>
      <c r="AD245" s="110" t="str">
        <f t="shared" ca="1" si="54"/>
        <v/>
      </c>
      <c r="AE245" s="110" t="str">
        <f t="shared" ca="1" si="55"/>
        <v/>
      </c>
      <c r="AF245" s="110" t="str">
        <f t="shared" ca="1" si="56"/>
        <v/>
      </c>
      <c r="AG245" s="114" t="e">
        <f t="shared" ca="1" si="45"/>
        <v>#N/A</v>
      </c>
      <c r="AH245" s="114" t="e">
        <f t="shared" ca="1" si="46"/>
        <v>#N/A</v>
      </c>
      <c r="AI245" s="8" t="e">
        <f t="shared" ca="1" si="47"/>
        <v>#N/A</v>
      </c>
      <c r="AJ245" s="8" t="e">
        <f t="shared" ca="1" si="48"/>
        <v>#N/A</v>
      </c>
    </row>
    <row r="246" spans="12:36">
      <c r="L246" s="42" t="str">
        <f t="shared" ca="1" si="49"/>
        <v/>
      </c>
      <c r="M246" s="110" t="str">
        <f t="shared" ca="1" si="50"/>
        <v/>
      </c>
      <c r="N246" s="110" t="str">
        <f t="shared" ca="1" si="51"/>
        <v/>
      </c>
      <c r="O246" s="110" t="str">
        <f t="shared" ca="1" si="52"/>
        <v/>
      </c>
      <c r="Y246" s="42" t="e">
        <f t="shared" ca="1" si="53"/>
        <v>#N/A</v>
      </c>
      <c r="Z246" s="8" t="e">
        <f ca="1">IF(Y246="","",项目信息!$C$16)</f>
        <v>#N/A</v>
      </c>
      <c r="AA246" s="110" t="e">
        <f t="shared" ca="1" si="57"/>
        <v>#N/A</v>
      </c>
      <c r="AB246" s="110" t="e">
        <f t="shared" ca="1" si="58"/>
        <v>#N/A</v>
      </c>
      <c r="AC246" s="110" t="e">
        <f t="shared" ca="1" si="59"/>
        <v>#N/A</v>
      </c>
      <c r="AD246" s="110" t="str">
        <f t="shared" ca="1" si="54"/>
        <v/>
      </c>
      <c r="AE246" s="110" t="str">
        <f t="shared" ca="1" si="55"/>
        <v/>
      </c>
      <c r="AF246" s="110" t="str">
        <f t="shared" ca="1" si="56"/>
        <v/>
      </c>
      <c r="AG246" s="114" t="e">
        <f t="shared" ca="1" si="45"/>
        <v>#N/A</v>
      </c>
      <c r="AH246" s="114" t="e">
        <f t="shared" ca="1" si="46"/>
        <v>#N/A</v>
      </c>
      <c r="AI246" s="8" t="e">
        <f t="shared" ca="1" si="47"/>
        <v>#N/A</v>
      </c>
      <c r="AJ246" s="8" t="e">
        <f t="shared" ca="1" si="48"/>
        <v>#N/A</v>
      </c>
    </row>
    <row r="247" spans="12:36">
      <c r="L247" s="42" t="str">
        <f t="shared" ca="1" si="49"/>
        <v/>
      </c>
      <c r="M247" s="110" t="str">
        <f t="shared" ca="1" si="50"/>
        <v/>
      </c>
      <c r="N247" s="110" t="str">
        <f t="shared" ca="1" si="51"/>
        <v/>
      </c>
      <c r="O247" s="110" t="str">
        <f t="shared" ca="1" si="52"/>
        <v/>
      </c>
      <c r="Y247" s="42" t="e">
        <f t="shared" ca="1" si="53"/>
        <v>#N/A</v>
      </c>
      <c r="Z247" s="8" t="e">
        <f ca="1">IF(Y247="","",项目信息!$C$16)</f>
        <v>#N/A</v>
      </c>
      <c r="AA247" s="110" t="e">
        <f t="shared" ca="1" si="57"/>
        <v>#N/A</v>
      </c>
      <c r="AB247" s="110" t="e">
        <f t="shared" ca="1" si="58"/>
        <v>#N/A</v>
      </c>
      <c r="AC247" s="110" t="e">
        <f t="shared" ca="1" si="59"/>
        <v>#N/A</v>
      </c>
      <c r="AD247" s="110" t="str">
        <f t="shared" ca="1" si="54"/>
        <v/>
      </c>
      <c r="AE247" s="110" t="str">
        <f t="shared" ca="1" si="55"/>
        <v/>
      </c>
      <c r="AF247" s="110" t="str">
        <f t="shared" ca="1" si="56"/>
        <v/>
      </c>
      <c r="AG247" s="114" t="e">
        <f t="shared" ca="1" si="45"/>
        <v>#N/A</v>
      </c>
      <c r="AH247" s="114" t="e">
        <f t="shared" ca="1" si="46"/>
        <v>#N/A</v>
      </c>
      <c r="AI247" s="8" t="e">
        <f t="shared" ca="1" si="47"/>
        <v>#N/A</v>
      </c>
      <c r="AJ247" s="8" t="e">
        <f t="shared" ca="1" si="48"/>
        <v>#N/A</v>
      </c>
    </row>
    <row r="248" spans="12:36">
      <c r="L248" s="42" t="str">
        <f t="shared" ca="1" si="49"/>
        <v/>
      </c>
      <c r="M248" s="110" t="str">
        <f t="shared" ca="1" si="50"/>
        <v/>
      </c>
      <c r="N248" s="110" t="str">
        <f t="shared" ca="1" si="51"/>
        <v/>
      </c>
      <c r="O248" s="110" t="str">
        <f t="shared" ca="1" si="52"/>
        <v/>
      </c>
      <c r="Y248" s="42" t="e">
        <f t="shared" ca="1" si="53"/>
        <v>#N/A</v>
      </c>
      <c r="Z248" s="8" t="e">
        <f ca="1">IF(Y248="","",项目信息!$C$16)</f>
        <v>#N/A</v>
      </c>
      <c r="AA248" s="110" t="e">
        <f t="shared" ca="1" si="57"/>
        <v>#N/A</v>
      </c>
      <c r="AB248" s="110" t="e">
        <f t="shared" ca="1" si="58"/>
        <v>#N/A</v>
      </c>
      <c r="AC248" s="110" t="e">
        <f t="shared" ca="1" si="59"/>
        <v>#N/A</v>
      </c>
      <c r="AD248" s="110" t="str">
        <f t="shared" ca="1" si="54"/>
        <v/>
      </c>
      <c r="AE248" s="110" t="str">
        <f t="shared" ca="1" si="55"/>
        <v/>
      </c>
      <c r="AF248" s="110" t="str">
        <f t="shared" ca="1" si="56"/>
        <v/>
      </c>
      <c r="AG248" s="114" t="e">
        <f t="shared" ca="1" si="45"/>
        <v>#N/A</v>
      </c>
      <c r="AH248" s="114" t="e">
        <f t="shared" ca="1" si="46"/>
        <v>#N/A</v>
      </c>
      <c r="AI248" s="8" t="e">
        <f t="shared" ca="1" si="47"/>
        <v>#N/A</v>
      </c>
      <c r="AJ248" s="8" t="e">
        <f t="shared" ca="1" si="48"/>
        <v>#N/A</v>
      </c>
    </row>
    <row r="249" spans="12:36">
      <c r="L249" s="42" t="str">
        <f t="shared" ca="1" si="49"/>
        <v/>
      </c>
      <c r="M249" s="110" t="str">
        <f t="shared" ca="1" si="50"/>
        <v/>
      </c>
      <c r="N249" s="110" t="str">
        <f t="shared" ca="1" si="51"/>
        <v/>
      </c>
      <c r="O249" s="110" t="str">
        <f t="shared" ca="1" si="52"/>
        <v/>
      </c>
      <c r="Y249" s="42" t="e">
        <f t="shared" ca="1" si="53"/>
        <v>#N/A</v>
      </c>
      <c r="Z249" s="8" t="e">
        <f ca="1">IF(Y249="","",项目信息!$C$16)</f>
        <v>#N/A</v>
      </c>
      <c r="AA249" s="110" t="e">
        <f t="shared" ca="1" si="57"/>
        <v>#N/A</v>
      </c>
      <c r="AB249" s="110" t="e">
        <f t="shared" ca="1" si="58"/>
        <v>#N/A</v>
      </c>
      <c r="AC249" s="110" t="e">
        <f t="shared" ca="1" si="59"/>
        <v>#N/A</v>
      </c>
      <c r="AD249" s="110" t="str">
        <f t="shared" ca="1" si="54"/>
        <v/>
      </c>
      <c r="AE249" s="110" t="str">
        <f t="shared" ca="1" si="55"/>
        <v/>
      </c>
      <c r="AF249" s="110" t="str">
        <f t="shared" ca="1" si="56"/>
        <v/>
      </c>
      <c r="AG249" s="114" t="e">
        <f t="shared" ca="1" si="45"/>
        <v>#N/A</v>
      </c>
      <c r="AH249" s="114" t="e">
        <f t="shared" ca="1" si="46"/>
        <v>#N/A</v>
      </c>
      <c r="AI249" s="8" t="e">
        <f t="shared" ca="1" si="47"/>
        <v>#N/A</v>
      </c>
      <c r="AJ249" s="8" t="e">
        <f t="shared" ca="1" si="48"/>
        <v>#N/A</v>
      </c>
    </row>
    <row r="250" spans="12:36">
      <c r="L250" s="42" t="str">
        <f t="shared" ca="1" si="49"/>
        <v/>
      </c>
      <c r="M250" s="110" t="str">
        <f t="shared" ca="1" si="50"/>
        <v/>
      </c>
      <c r="N250" s="110" t="str">
        <f t="shared" ca="1" si="51"/>
        <v/>
      </c>
      <c r="O250" s="110" t="str">
        <f t="shared" ca="1" si="52"/>
        <v/>
      </c>
      <c r="Y250" s="42" t="e">
        <f t="shared" ca="1" si="53"/>
        <v>#N/A</v>
      </c>
      <c r="Z250" s="8" t="e">
        <f ca="1">IF(Y250="","",项目信息!$C$16)</f>
        <v>#N/A</v>
      </c>
      <c r="AA250" s="110" t="e">
        <f t="shared" ca="1" si="57"/>
        <v>#N/A</v>
      </c>
      <c r="AB250" s="110" t="e">
        <f t="shared" ca="1" si="58"/>
        <v>#N/A</v>
      </c>
      <c r="AC250" s="110" t="e">
        <f t="shared" ca="1" si="59"/>
        <v>#N/A</v>
      </c>
      <c r="AD250" s="110" t="str">
        <f t="shared" ca="1" si="54"/>
        <v/>
      </c>
      <c r="AE250" s="110" t="str">
        <f t="shared" ca="1" si="55"/>
        <v/>
      </c>
      <c r="AF250" s="110" t="str">
        <f t="shared" ca="1" si="56"/>
        <v/>
      </c>
      <c r="AG250" s="114" t="e">
        <f t="shared" ca="1" si="45"/>
        <v>#N/A</v>
      </c>
      <c r="AH250" s="114" t="e">
        <f t="shared" ca="1" si="46"/>
        <v>#N/A</v>
      </c>
      <c r="AI250" s="8" t="e">
        <f t="shared" ca="1" si="47"/>
        <v>#N/A</v>
      </c>
      <c r="AJ250" s="8" t="e">
        <f t="shared" ca="1" si="48"/>
        <v>#N/A</v>
      </c>
    </row>
    <row r="251" spans="12:36">
      <c r="L251" s="42" t="str">
        <f t="shared" ca="1" si="49"/>
        <v/>
      </c>
      <c r="M251" s="110" t="str">
        <f t="shared" ca="1" si="50"/>
        <v/>
      </c>
      <c r="N251" s="110" t="str">
        <f t="shared" ca="1" si="51"/>
        <v/>
      </c>
      <c r="O251" s="110" t="str">
        <f t="shared" ca="1" si="52"/>
        <v/>
      </c>
      <c r="Y251" s="42" t="e">
        <f t="shared" ca="1" si="53"/>
        <v>#N/A</v>
      </c>
      <c r="Z251" s="8" t="e">
        <f ca="1">IF(Y251="","",项目信息!$C$16)</f>
        <v>#N/A</v>
      </c>
      <c r="AA251" s="110" t="e">
        <f t="shared" ca="1" si="57"/>
        <v>#N/A</v>
      </c>
      <c r="AB251" s="110" t="e">
        <f t="shared" ca="1" si="58"/>
        <v>#N/A</v>
      </c>
      <c r="AC251" s="110" t="e">
        <f t="shared" ca="1" si="59"/>
        <v>#N/A</v>
      </c>
      <c r="AD251" s="110" t="str">
        <f t="shared" ca="1" si="54"/>
        <v/>
      </c>
      <c r="AE251" s="110" t="str">
        <f t="shared" ca="1" si="55"/>
        <v/>
      </c>
      <c r="AF251" s="110" t="str">
        <f t="shared" ca="1" si="56"/>
        <v/>
      </c>
      <c r="AG251" s="114" t="e">
        <f t="shared" ca="1" si="45"/>
        <v>#N/A</v>
      </c>
      <c r="AH251" s="114" t="e">
        <f t="shared" ca="1" si="46"/>
        <v>#N/A</v>
      </c>
      <c r="AI251" s="8" t="e">
        <f t="shared" ca="1" si="47"/>
        <v>#N/A</v>
      </c>
      <c r="AJ251" s="8" t="e">
        <f t="shared" ca="1" si="48"/>
        <v>#N/A</v>
      </c>
    </row>
    <row r="252" spans="12:36">
      <c r="L252" s="42" t="str">
        <f t="shared" ca="1" si="49"/>
        <v/>
      </c>
      <c r="M252" s="110" t="str">
        <f t="shared" ca="1" si="50"/>
        <v/>
      </c>
      <c r="N252" s="110" t="str">
        <f t="shared" ca="1" si="51"/>
        <v/>
      </c>
      <c r="O252" s="110" t="str">
        <f t="shared" ca="1" si="52"/>
        <v/>
      </c>
      <c r="Y252" s="42" t="e">
        <f t="shared" ca="1" si="53"/>
        <v>#N/A</v>
      </c>
      <c r="Z252" s="8" t="e">
        <f ca="1">IF(Y252="","",项目信息!$C$16)</f>
        <v>#N/A</v>
      </c>
      <c r="AA252" s="110" t="e">
        <f t="shared" ca="1" si="57"/>
        <v>#N/A</v>
      </c>
      <c r="AB252" s="110" t="e">
        <f t="shared" ca="1" si="58"/>
        <v>#N/A</v>
      </c>
      <c r="AC252" s="110" t="e">
        <f t="shared" ca="1" si="59"/>
        <v>#N/A</v>
      </c>
      <c r="AD252" s="110" t="str">
        <f t="shared" ca="1" si="54"/>
        <v/>
      </c>
      <c r="AE252" s="110" t="str">
        <f t="shared" ca="1" si="55"/>
        <v/>
      </c>
      <c r="AF252" s="110" t="str">
        <f t="shared" ca="1" si="56"/>
        <v/>
      </c>
      <c r="AG252" s="114" t="e">
        <f t="shared" ca="1" si="45"/>
        <v>#N/A</v>
      </c>
      <c r="AH252" s="114" t="e">
        <f t="shared" ca="1" si="46"/>
        <v>#N/A</v>
      </c>
      <c r="AI252" s="8" t="e">
        <f t="shared" ca="1" si="47"/>
        <v>#N/A</v>
      </c>
      <c r="AJ252" s="8" t="e">
        <f t="shared" ca="1" si="48"/>
        <v>#N/A</v>
      </c>
    </row>
    <row r="253" spans="12:36">
      <c r="L253" s="42" t="str">
        <f t="shared" ca="1" si="49"/>
        <v/>
      </c>
      <c r="M253" s="110" t="str">
        <f t="shared" ca="1" si="50"/>
        <v/>
      </c>
      <c r="N253" s="110" t="str">
        <f t="shared" ca="1" si="51"/>
        <v/>
      </c>
      <c r="O253" s="110" t="str">
        <f t="shared" ca="1" si="52"/>
        <v/>
      </c>
      <c r="Y253" s="42" t="e">
        <f t="shared" ca="1" si="53"/>
        <v>#N/A</v>
      </c>
      <c r="Z253" s="8" t="e">
        <f ca="1">IF(Y253="","",项目信息!$C$16)</f>
        <v>#N/A</v>
      </c>
      <c r="AA253" s="110" t="e">
        <f t="shared" ca="1" si="57"/>
        <v>#N/A</v>
      </c>
      <c r="AB253" s="110" t="e">
        <f t="shared" ca="1" si="58"/>
        <v>#N/A</v>
      </c>
      <c r="AC253" s="110" t="e">
        <f t="shared" ca="1" si="59"/>
        <v>#N/A</v>
      </c>
      <c r="AD253" s="110" t="str">
        <f t="shared" ca="1" si="54"/>
        <v/>
      </c>
      <c r="AE253" s="110" t="str">
        <f t="shared" ca="1" si="55"/>
        <v/>
      </c>
      <c r="AF253" s="110" t="str">
        <f t="shared" ca="1" si="56"/>
        <v/>
      </c>
      <c r="AG253" s="114" t="e">
        <f t="shared" ca="1" si="45"/>
        <v>#N/A</v>
      </c>
      <c r="AH253" s="114" t="e">
        <f t="shared" ca="1" si="46"/>
        <v>#N/A</v>
      </c>
      <c r="AI253" s="8" t="e">
        <f t="shared" ca="1" si="47"/>
        <v>#N/A</v>
      </c>
      <c r="AJ253" s="8" t="e">
        <f t="shared" ca="1" si="48"/>
        <v>#N/A</v>
      </c>
    </row>
    <row r="254" spans="12:36">
      <c r="L254" s="42" t="str">
        <f t="shared" ca="1" si="49"/>
        <v/>
      </c>
      <c r="M254" s="110" t="str">
        <f t="shared" ca="1" si="50"/>
        <v/>
      </c>
      <c r="N254" s="110" t="str">
        <f t="shared" ca="1" si="51"/>
        <v/>
      </c>
      <c r="O254" s="110" t="str">
        <f t="shared" ca="1" si="52"/>
        <v/>
      </c>
      <c r="Y254" s="42" t="e">
        <f t="shared" ca="1" si="53"/>
        <v>#N/A</v>
      </c>
      <c r="Z254" s="8" t="e">
        <f ca="1">IF(Y254="","",项目信息!$C$16)</f>
        <v>#N/A</v>
      </c>
      <c r="AA254" s="110" t="e">
        <f t="shared" ca="1" si="57"/>
        <v>#N/A</v>
      </c>
      <c r="AB254" s="110" t="e">
        <f t="shared" ca="1" si="58"/>
        <v>#N/A</v>
      </c>
      <c r="AC254" s="110" t="e">
        <f t="shared" ca="1" si="59"/>
        <v>#N/A</v>
      </c>
      <c r="AD254" s="110" t="str">
        <f t="shared" ca="1" si="54"/>
        <v/>
      </c>
      <c r="AE254" s="110" t="str">
        <f t="shared" ca="1" si="55"/>
        <v/>
      </c>
      <c r="AF254" s="110" t="str">
        <f t="shared" ca="1" si="56"/>
        <v/>
      </c>
      <c r="AG254" s="114" t="e">
        <f t="shared" ca="1" si="45"/>
        <v>#N/A</v>
      </c>
      <c r="AH254" s="114" t="e">
        <f t="shared" ca="1" si="46"/>
        <v>#N/A</v>
      </c>
      <c r="AI254" s="8" t="e">
        <f t="shared" ca="1" si="47"/>
        <v>#N/A</v>
      </c>
      <c r="AJ254" s="8" t="e">
        <f t="shared" ca="1" si="48"/>
        <v>#N/A</v>
      </c>
    </row>
    <row r="255" spans="12:36">
      <c r="L255" s="42" t="str">
        <f t="shared" ca="1" si="49"/>
        <v/>
      </c>
      <c r="M255" s="110" t="str">
        <f t="shared" ca="1" si="50"/>
        <v/>
      </c>
      <c r="N255" s="110" t="str">
        <f t="shared" ca="1" si="51"/>
        <v/>
      </c>
      <c r="O255" s="110" t="str">
        <f t="shared" ca="1" si="52"/>
        <v/>
      </c>
      <c r="Y255" s="42" t="e">
        <f t="shared" ca="1" si="53"/>
        <v>#N/A</v>
      </c>
      <c r="Z255" s="8" t="e">
        <f ca="1">IF(Y255="","",项目信息!$C$16)</f>
        <v>#N/A</v>
      </c>
      <c r="AA255" s="110" t="e">
        <f t="shared" ca="1" si="57"/>
        <v>#N/A</v>
      </c>
      <c r="AB255" s="110" t="e">
        <f t="shared" ca="1" si="58"/>
        <v>#N/A</v>
      </c>
      <c r="AC255" s="110" t="e">
        <f t="shared" ca="1" si="59"/>
        <v>#N/A</v>
      </c>
      <c r="AD255" s="110" t="str">
        <f t="shared" ca="1" si="54"/>
        <v/>
      </c>
      <c r="AE255" s="110" t="str">
        <f t="shared" ca="1" si="55"/>
        <v/>
      </c>
      <c r="AF255" s="110" t="str">
        <f t="shared" ca="1" si="56"/>
        <v/>
      </c>
      <c r="AG255" s="114" t="e">
        <f t="shared" ca="1" si="45"/>
        <v>#N/A</v>
      </c>
      <c r="AH255" s="114" t="e">
        <f t="shared" ca="1" si="46"/>
        <v>#N/A</v>
      </c>
      <c r="AI255" s="8" t="e">
        <f t="shared" ca="1" si="47"/>
        <v>#N/A</v>
      </c>
      <c r="AJ255" s="8" t="e">
        <f t="shared" ca="1" si="48"/>
        <v>#N/A</v>
      </c>
    </row>
    <row r="256" spans="12:36">
      <c r="L256" s="42" t="str">
        <f t="shared" ca="1" si="49"/>
        <v/>
      </c>
      <c r="M256" s="110" t="str">
        <f t="shared" ca="1" si="50"/>
        <v/>
      </c>
      <c r="N256" s="110" t="str">
        <f t="shared" ca="1" si="51"/>
        <v/>
      </c>
      <c r="O256" s="110" t="str">
        <f t="shared" ca="1" si="52"/>
        <v/>
      </c>
      <c r="Y256" s="42" t="e">
        <f t="shared" ca="1" si="53"/>
        <v>#N/A</v>
      </c>
      <c r="Z256" s="8" t="e">
        <f ca="1">IF(Y256="","",项目信息!$C$16)</f>
        <v>#N/A</v>
      </c>
      <c r="AA256" s="110" t="e">
        <f t="shared" ca="1" si="57"/>
        <v>#N/A</v>
      </c>
      <c r="AB256" s="110" t="e">
        <f t="shared" ca="1" si="58"/>
        <v>#N/A</v>
      </c>
      <c r="AC256" s="110" t="e">
        <f t="shared" ca="1" si="59"/>
        <v>#N/A</v>
      </c>
      <c r="AD256" s="110" t="str">
        <f t="shared" ca="1" si="54"/>
        <v/>
      </c>
      <c r="AE256" s="110" t="str">
        <f t="shared" ca="1" si="55"/>
        <v/>
      </c>
      <c r="AF256" s="110" t="str">
        <f t="shared" ca="1" si="56"/>
        <v/>
      </c>
      <c r="AG256" s="114" t="e">
        <f t="shared" ca="1" si="45"/>
        <v>#N/A</v>
      </c>
      <c r="AH256" s="114" t="e">
        <f t="shared" ca="1" si="46"/>
        <v>#N/A</v>
      </c>
      <c r="AI256" s="8" t="e">
        <f t="shared" ca="1" si="47"/>
        <v>#N/A</v>
      </c>
      <c r="AJ256" s="8" t="e">
        <f t="shared" ca="1" si="48"/>
        <v>#N/A</v>
      </c>
    </row>
    <row r="257" spans="12:36">
      <c r="L257" s="42" t="str">
        <f t="shared" ca="1" si="49"/>
        <v/>
      </c>
      <c r="M257" s="110" t="str">
        <f t="shared" ca="1" si="50"/>
        <v/>
      </c>
      <c r="N257" s="110" t="str">
        <f t="shared" ca="1" si="51"/>
        <v/>
      </c>
      <c r="O257" s="110" t="str">
        <f t="shared" ca="1" si="52"/>
        <v/>
      </c>
      <c r="Y257" s="42" t="e">
        <f t="shared" ca="1" si="53"/>
        <v>#N/A</v>
      </c>
      <c r="Z257" s="8" t="e">
        <f ca="1">IF(Y257="","",项目信息!$C$16)</f>
        <v>#N/A</v>
      </c>
      <c r="AA257" s="110" t="e">
        <f t="shared" ca="1" si="57"/>
        <v>#N/A</v>
      </c>
      <c r="AB257" s="110" t="e">
        <f t="shared" ca="1" si="58"/>
        <v>#N/A</v>
      </c>
      <c r="AC257" s="110" t="e">
        <f t="shared" ca="1" si="59"/>
        <v>#N/A</v>
      </c>
      <c r="AD257" s="110" t="str">
        <f t="shared" ca="1" si="54"/>
        <v/>
      </c>
      <c r="AE257" s="110" t="str">
        <f t="shared" ca="1" si="55"/>
        <v/>
      </c>
      <c r="AF257" s="110" t="str">
        <f t="shared" ca="1" si="56"/>
        <v/>
      </c>
      <c r="AG257" s="114" t="e">
        <f t="shared" ca="1" si="45"/>
        <v>#N/A</v>
      </c>
      <c r="AH257" s="114" t="e">
        <f t="shared" ca="1" si="46"/>
        <v>#N/A</v>
      </c>
      <c r="AI257" s="8" t="e">
        <f t="shared" ca="1" si="47"/>
        <v>#N/A</v>
      </c>
      <c r="AJ257" s="8" t="e">
        <f t="shared" ca="1" si="48"/>
        <v>#N/A</v>
      </c>
    </row>
    <row r="258" spans="12:36">
      <c r="L258" s="42" t="str">
        <f t="shared" ca="1" si="49"/>
        <v/>
      </c>
      <c r="M258" s="110" t="str">
        <f t="shared" ca="1" si="50"/>
        <v/>
      </c>
      <c r="N258" s="110" t="str">
        <f t="shared" ca="1" si="51"/>
        <v/>
      </c>
      <c r="O258" s="110" t="str">
        <f t="shared" ca="1" si="52"/>
        <v/>
      </c>
      <c r="Y258" s="42" t="e">
        <f t="shared" ca="1" si="53"/>
        <v>#N/A</v>
      </c>
      <c r="Z258" s="8" t="e">
        <f ca="1">IF(Y258="","",项目信息!$C$16)</f>
        <v>#N/A</v>
      </c>
      <c r="AA258" s="110" t="e">
        <f t="shared" ca="1" si="57"/>
        <v>#N/A</v>
      </c>
      <c r="AB258" s="110" t="e">
        <f t="shared" ca="1" si="58"/>
        <v>#N/A</v>
      </c>
      <c r="AC258" s="110" t="e">
        <f t="shared" ca="1" si="59"/>
        <v>#N/A</v>
      </c>
      <c r="AD258" s="110" t="str">
        <f t="shared" ca="1" si="54"/>
        <v/>
      </c>
      <c r="AE258" s="110" t="str">
        <f t="shared" ca="1" si="55"/>
        <v/>
      </c>
      <c r="AF258" s="110" t="str">
        <f t="shared" ca="1" si="56"/>
        <v/>
      </c>
      <c r="AG258" s="114" t="e">
        <f t="shared" ref="AG258:AG321" ca="1" si="60">IF(Y258&lt;&gt;"",AC258-AB258,"")</f>
        <v>#N/A</v>
      </c>
      <c r="AH258" s="114" t="e">
        <f t="shared" ref="AH258:AH321" ca="1" si="61">IF(Y258&lt;&gt;"",AC258-AA258,"")</f>
        <v>#N/A</v>
      </c>
      <c r="AI258" s="8" t="e">
        <f t="shared" ref="AI258:AI321" ca="1" si="62">IF(OR(Y258="",AB258=0),"",AC258/AB258)</f>
        <v>#N/A</v>
      </c>
      <c r="AJ258" s="8" t="e">
        <f t="shared" ref="AJ258:AJ321" ca="1" si="63">IF(OR(Y258="",AA258=0),"",AC258/AA258)</f>
        <v>#N/A</v>
      </c>
    </row>
    <row r="259" spans="12:36">
      <c r="L259" s="42" t="str">
        <f t="shared" ref="L259:L322" ca="1" si="64">IF(ROW()-$J$17&lt;$J$7,OFFSET($A$1,ROW()-$J$17+$J$3,$J$5-1),IF(ROW()-$J$17-$J$7&lt;$J$14,OFFSET($A$1,ROW()-$J$17-$J$7+$J$10,$J$12-1),""))</f>
        <v/>
      </c>
      <c r="M259" s="110" t="str">
        <f t="shared" ref="M259:M322" ca="1" si="65">IF(ROW()-$J$17&lt;$J$7,OFFSET($A$1,ROW()-$J$17+$J$3,$J$5-1+1),IF(ROW()-$J$17-$J$7&lt;$J$14,0,""))</f>
        <v/>
      </c>
      <c r="N259" s="110" t="str">
        <f t="shared" ref="N259:N322" ca="1" si="66">IF(ROW()-$J$17&lt;$J$7,0,IF(ROW()-$J$17-$J$7&lt;$J$14,OFFSET($A$1,ROW()-$J$17-$J$7+$J$10,$J$12-1+2),""))</f>
        <v/>
      </c>
      <c r="O259" s="110" t="str">
        <f t="shared" ref="O259:O322" ca="1" si="67">IF(ROW()-$J$17&lt;$J$7,0,IF(ROW()-$J$17-$J$7&lt;$J$14,OFFSET($A$1,ROW()-$J$17-$J$7+$J$10,$J$12-1+1),""))</f>
        <v/>
      </c>
      <c r="Y259" s="42" t="e">
        <f t="shared" ref="Y259:Y322" ca="1" si="68">IF(ROW()-2&lt;$J$26,OFFSET($Q$1,ROW()-2+$J$22-1,0),NA())</f>
        <v>#N/A</v>
      </c>
      <c r="Z259" s="8" t="e">
        <f ca="1">IF(Y259="","",项目信息!$C$16)</f>
        <v>#N/A</v>
      </c>
      <c r="AA259" s="110" t="e">
        <f t="shared" ca="1" si="57"/>
        <v>#N/A</v>
      </c>
      <c r="AB259" s="110" t="e">
        <f t="shared" ca="1" si="58"/>
        <v>#N/A</v>
      </c>
      <c r="AC259" s="110" t="e">
        <f t="shared" ca="1" si="59"/>
        <v>#N/A</v>
      </c>
      <c r="AD259" s="110" t="str">
        <f t="shared" ref="AD259:AD322" ca="1" si="69">IF(ROW()-2&lt;$J$26,OFFSET($Q$1,ROW()-2+$J$22-1,1),"")</f>
        <v/>
      </c>
      <c r="AE259" s="110" t="str">
        <f t="shared" ref="AE259:AE322" ca="1" si="70">IF(ROW()-2&lt;$J$26,OFFSET($Q$1,ROW()-2+$J$22-1,2),"")</f>
        <v/>
      </c>
      <c r="AF259" s="110" t="str">
        <f t="shared" ref="AF259:AF322" ca="1" si="71">IF(ROW()-2&lt;$J$26,OFFSET($Q$1,ROW()-2+$J$22-1,3),"")</f>
        <v/>
      </c>
      <c r="AG259" s="114" t="e">
        <f t="shared" ca="1" si="60"/>
        <v>#N/A</v>
      </c>
      <c r="AH259" s="114" t="e">
        <f t="shared" ca="1" si="61"/>
        <v>#N/A</v>
      </c>
      <c r="AI259" s="8" t="e">
        <f t="shared" ca="1" si="62"/>
        <v>#N/A</v>
      </c>
      <c r="AJ259" s="8" t="e">
        <f t="shared" ca="1" si="63"/>
        <v>#N/A</v>
      </c>
    </row>
    <row r="260" spans="12:36">
      <c r="L260" s="42" t="str">
        <f t="shared" ca="1" si="64"/>
        <v/>
      </c>
      <c r="M260" s="110" t="str">
        <f t="shared" ca="1" si="65"/>
        <v/>
      </c>
      <c r="N260" s="110" t="str">
        <f t="shared" ca="1" si="66"/>
        <v/>
      </c>
      <c r="O260" s="110" t="str">
        <f t="shared" ca="1" si="67"/>
        <v/>
      </c>
      <c r="Y260" s="42" t="e">
        <f t="shared" ca="1" si="68"/>
        <v>#N/A</v>
      </c>
      <c r="Z260" s="8" t="e">
        <f ca="1">IF(Y260="","",项目信息!$C$16)</f>
        <v>#N/A</v>
      </c>
      <c r="AA260" s="110" t="e">
        <f t="shared" ref="AA260:AA323" ca="1" si="72">IF(AD260&lt;&gt;"",AD260+AA259,NA())</f>
        <v>#N/A</v>
      </c>
      <c r="AB260" s="110" t="e">
        <f t="shared" ref="AB260:AB323" ca="1" si="73">IF(AE260&lt;&gt;"",AE260+AB259,NA())</f>
        <v>#N/A</v>
      </c>
      <c r="AC260" s="110" t="e">
        <f t="shared" ref="AC260:AC323" ca="1" si="74">IF(AF260&lt;&gt;"",AF260+AC259,NA())</f>
        <v>#N/A</v>
      </c>
      <c r="AD260" s="110" t="str">
        <f t="shared" ca="1" si="69"/>
        <v/>
      </c>
      <c r="AE260" s="110" t="str">
        <f t="shared" ca="1" si="70"/>
        <v/>
      </c>
      <c r="AF260" s="110" t="str">
        <f t="shared" ca="1" si="71"/>
        <v/>
      </c>
      <c r="AG260" s="114" t="e">
        <f t="shared" ca="1" si="60"/>
        <v>#N/A</v>
      </c>
      <c r="AH260" s="114" t="e">
        <f t="shared" ca="1" si="61"/>
        <v>#N/A</v>
      </c>
      <c r="AI260" s="8" t="e">
        <f t="shared" ca="1" si="62"/>
        <v>#N/A</v>
      </c>
      <c r="AJ260" s="8" t="e">
        <f t="shared" ca="1" si="63"/>
        <v>#N/A</v>
      </c>
    </row>
    <row r="261" spans="12:36">
      <c r="L261" s="42" t="str">
        <f t="shared" ca="1" si="64"/>
        <v/>
      </c>
      <c r="M261" s="110" t="str">
        <f t="shared" ca="1" si="65"/>
        <v/>
      </c>
      <c r="N261" s="110" t="str">
        <f t="shared" ca="1" si="66"/>
        <v/>
      </c>
      <c r="O261" s="110" t="str">
        <f t="shared" ca="1" si="67"/>
        <v/>
      </c>
      <c r="Y261" s="42" t="e">
        <f t="shared" ca="1" si="68"/>
        <v>#N/A</v>
      </c>
      <c r="Z261" s="8" t="e">
        <f ca="1">IF(Y261="","",项目信息!$C$16)</f>
        <v>#N/A</v>
      </c>
      <c r="AA261" s="110" t="e">
        <f t="shared" ca="1" si="72"/>
        <v>#N/A</v>
      </c>
      <c r="AB261" s="110" t="e">
        <f t="shared" ca="1" si="73"/>
        <v>#N/A</v>
      </c>
      <c r="AC261" s="110" t="e">
        <f t="shared" ca="1" si="74"/>
        <v>#N/A</v>
      </c>
      <c r="AD261" s="110" t="str">
        <f t="shared" ca="1" si="69"/>
        <v/>
      </c>
      <c r="AE261" s="110" t="str">
        <f t="shared" ca="1" si="70"/>
        <v/>
      </c>
      <c r="AF261" s="110" t="str">
        <f t="shared" ca="1" si="71"/>
        <v/>
      </c>
      <c r="AG261" s="114" t="e">
        <f t="shared" ca="1" si="60"/>
        <v>#N/A</v>
      </c>
      <c r="AH261" s="114" t="e">
        <f t="shared" ca="1" si="61"/>
        <v>#N/A</v>
      </c>
      <c r="AI261" s="8" t="e">
        <f t="shared" ca="1" si="62"/>
        <v>#N/A</v>
      </c>
      <c r="AJ261" s="8" t="e">
        <f t="shared" ca="1" si="63"/>
        <v>#N/A</v>
      </c>
    </row>
    <row r="262" spans="12:36">
      <c r="L262" s="42" t="str">
        <f t="shared" ca="1" si="64"/>
        <v/>
      </c>
      <c r="M262" s="110" t="str">
        <f t="shared" ca="1" si="65"/>
        <v/>
      </c>
      <c r="N262" s="110" t="str">
        <f t="shared" ca="1" si="66"/>
        <v/>
      </c>
      <c r="O262" s="110" t="str">
        <f t="shared" ca="1" si="67"/>
        <v/>
      </c>
      <c r="Y262" s="42" t="e">
        <f t="shared" ca="1" si="68"/>
        <v>#N/A</v>
      </c>
      <c r="Z262" s="8" t="e">
        <f ca="1">IF(Y262="","",项目信息!$C$16)</f>
        <v>#N/A</v>
      </c>
      <c r="AA262" s="110" t="e">
        <f t="shared" ca="1" si="72"/>
        <v>#N/A</v>
      </c>
      <c r="AB262" s="110" t="e">
        <f t="shared" ca="1" si="73"/>
        <v>#N/A</v>
      </c>
      <c r="AC262" s="110" t="e">
        <f t="shared" ca="1" si="74"/>
        <v>#N/A</v>
      </c>
      <c r="AD262" s="110" t="str">
        <f t="shared" ca="1" si="69"/>
        <v/>
      </c>
      <c r="AE262" s="110" t="str">
        <f t="shared" ca="1" si="70"/>
        <v/>
      </c>
      <c r="AF262" s="110" t="str">
        <f t="shared" ca="1" si="71"/>
        <v/>
      </c>
      <c r="AG262" s="114" t="e">
        <f t="shared" ca="1" si="60"/>
        <v>#N/A</v>
      </c>
      <c r="AH262" s="114" t="e">
        <f t="shared" ca="1" si="61"/>
        <v>#N/A</v>
      </c>
      <c r="AI262" s="8" t="e">
        <f t="shared" ca="1" si="62"/>
        <v>#N/A</v>
      </c>
      <c r="AJ262" s="8" t="e">
        <f t="shared" ca="1" si="63"/>
        <v>#N/A</v>
      </c>
    </row>
    <row r="263" spans="12:36">
      <c r="L263" s="42" t="str">
        <f t="shared" ca="1" si="64"/>
        <v/>
      </c>
      <c r="M263" s="110" t="str">
        <f t="shared" ca="1" si="65"/>
        <v/>
      </c>
      <c r="N263" s="110" t="str">
        <f t="shared" ca="1" si="66"/>
        <v/>
      </c>
      <c r="O263" s="110" t="str">
        <f t="shared" ca="1" si="67"/>
        <v/>
      </c>
      <c r="Y263" s="42" t="e">
        <f t="shared" ca="1" si="68"/>
        <v>#N/A</v>
      </c>
      <c r="Z263" s="8" t="e">
        <f ca="1">IF(Y263="","",项目信息!$C$16)</f>
        <v>#N/A</v>
      </c>
      <c r="AA263" s="110" t="e">
        <f t="shared" ca="1" si="72"/>
        <v>#N/A</v>
      </c>
      <c r="AB263" s="110" t="e">
        <f t="shared" ca="1" si="73"/>
        <v>#N/A</v>
      </c>
      <c r="AC263" s="110" t="e">
        <f t="shared" ca="1" si="74"/>
        <v>#N/A</v>
      </c>
      <c r="AD263" s="110" t="str">
        <f t="shared" ca="1" si="69"/>
        <v/>
      </c>
      <c r="AE263" s="110" t="str">
        <f t="shared" ca="1" si="70"/>
        <v/>
      </c>
      <c r="AF263" s="110" t="str">
        <f t="shared" ca="1" si="71"/>
        <v/>
      </c>
      <c r="AG263" s="114" t="e">
        <f t="shared" ca="1" si="60"/>
        <v>#N/A</v>
      </c>
      <c r="AH263" s="114" t="e">
        <f t="shared" ca="1" si="61"/>
        <v>#N/A</v>
      </c>
      <c r="AI263" s="8" t="e">
        <f t="shared" ca="1" si="62"/>
        <v>#N/A</v>
      </c>
      <c r="AJ263" s="8" t="e">
        <f t="shared" ca="1" si="63"/>
        <v>#N/A</v>
      </c>
    </row>
    <row r="264" spans="12:36">
      <c r="L264" s="42" t="str">
        <f t="shared" ca="1" si="64"/>
        <v/>
      </c>
      <c r="M264" s="110" t="str">
        <f t="shared" ca="1" si="65"/>
        <v/>
      </c>
      <c r="N264" s="110" t="str">
        <f t="shared" ca="1" si="66"/>
        <v/>
      </c>
      <c r="O264" s="110" t="str">
        <f t="shared" ca="1" si="67"/>
        <v/>
      </c>
      <c r="Y264" s="42" t="e">
        <f t="shared" ca="1" si="68"/>
        <v>#N/A</v>
      </c>
      <c r="Z264" s="8" t="e">
        <f ca="1">IF(Y264="","",项目信息!$C$16)</f>
        <v>#N/A</v>
      </c>
      <c r="AA264" s="110" t="e">
        <f t="shared" ca="1" si="72"/>
        <v>#N/A</v>
      </c>
      <c r="AB264" s="110" t="e">
        <f t="shared" ca="1" si="73"/>
        <v>#N/A</v>
      </c>
      <c r="AC264" s="110" t="e">
        <f t="shared" ca="1" si="74"/>
        <v>#N/A</v>
      </c>
      <c r="AD264" s="110" t="str">
        <f t="shared" ca="1" si="69"/>
        <v/>
      </c>
      <c r="AE264" s="110" t="str">
        <f t="shared" ca="1" si="70"/>
        <v/>
      </c>
      <c r="AF264" s="110" t="str">
        <f t="shared" ca="1" si="71"/>
        <v/>
      </c>
      <c r="AG264" s="114" t="e">
        <f t="shared" ca="1" si="60"/>
        <v>#N/A</v>
      </c>
      <c r="AH264" s="114" t="e">
        <f t="shared" ca="1" si="61"/>
        <v>#N/A</v>
      </c>
      <c r="AI264" s="8" t="e">
        <f t="shared" ca="1" si="62"/>
        <v>#N/A</v>
      </c>
      <c r="AJ264" s="8" t="e">
        <f t="shared" ca="1" si="63"/>
        <v>#N/A</v>
      </c>
    </row>
    <row r="265" spans="12:36">
      <c r="L265" s="42" t="str">
        <f t="shared" ca="1" si="64"/>
        <v/>
      </c>
      <c r="M265" s="110" t="str">
        <f t="shared" ca="1" si="65"/>
        <v/>
      </c>
      <c r="N265" s="110" t="str">
        <f t="shared" ca="1" si="66"/>
        <v/>
      </c>
      <c r="O265" s="110" t="str">
        <f t="shared" ca="1" si="67"/>
        <v/>
      </c>
      <c r="Y265" s="42" t="e">
        <f t="shared" ca="1" si="68"/>
        <v>#N/A</v>
      </c>
      <c r="Z265" s="8" t="e">
        <f ca="1">IF(Y265="","",项目信息!$C$16)</f>
        <v>#N/A</v>
      </c>
      <c r="AA265" s="110" t="e">
        <f t="shared" ca="1" si="72"/>
        <v>#N/A</v>
      </c>
      <c r="AB265" s="110" t="e">
        <f t="shared" ca="1" si="73"/>
        <v>#N/A</v>
      </c>
      <c r="AC265" s="110" t="e">
        <f t="shared" ca="1" si="74"/>
        <v>#N/A</v>
      </c>
      <c r="AD265" s="110" t="str">
        <f t="shared" ca="1" si="69"/>
        <v/>
      </c>
      <c r="AE265" s="110" t="str">
        <f t="shared" ca="1" si="70"/>
        <v/>
      </c>
      <c r="AF265" s="110" t="str">
        <f t="shared" ca="1" si="71"/>
        <v/>
      </c>
      <c r="AG265" s="114" t="e">
        <f t="shared" ca="1" si="60"/>
        <v>#N/A</v>
      </c>
      <c r="AH265" s="114" t="e">
        <f t="shared" ca="1" si="61"/>
        <v>#N/A</v>
      </c>
      <c r="AI265" s="8" t="e">
        <f t="shared" ca="1" si="62"/>
        <v>#N/A</v>
      </c>
      <c r="AJ265" s="8" t="e">
        <f t="shared" ca="1" si="63"/>
        <v>#N/A</v>
      </c>
    </row>
    <row r="266" spans="12:36">
      <c r="L266" s="42" t="str">
        <f t="shared" ca="1" si="64"/>
        <v/>
      </c>
      <c r="M266" s="110" t="str">
        <f t="shared" ca="1" si="65"/>
        <v/>
      </c>
      <c r="N266" s="110" t="str">
        <f t="shared" ca="1" si="66"/>
        <v/>
      </c>
      <c r="O266" s="110" t="str">
        <f t="shared" ca="1" si="67"/>
        <v/>
      </c>
      <c r="Y266" s="42" t="e">
        <f t="shared" ca="1" si="68"/>
        <v>#N/A</v>
      </c>
      <c r="Z266" s="8" t="e">
        <f ca="1">IF(Y266="","",项目信息!$C$16)</f>
        <v>#N/A</v>
      </c>
      <c r="AA266" s="110" t="e">
        <f t="shared" ca="1" si="72"/>
        <v>#N/A</v>
      </c>
      <c r="AB266" s="110" t="e">
        <f t="shared" ca="1" si="73"/>
        <v>#N/A</v>
      </c>
      <c r="AC266" s="110" t="e">
        <f t="shared" ca="1" si="74"/>
        <v>#N/A</v>
      </c>
      <c r="AD266" s="110" t="str">
        <f t="shared" ca="1" si="69"/>
        <v/>
      </c>
      <c r="AE266" s="110" t="str">
        <f t="shared" ca="1" si="70"/>
        <v/>
      </c>
      <c r="AF266" s="110" t="str">
        <f t="shared" ca="1" si="71"/>
        <v/>
      </c>
      <c r="AG266" s="114" t="e">
        <f t="shared" ca="1" si="60"/>
        <v>#N/A</v>
      </c>
      <c r="AH266" s="114" t="e">
        <f t="shared" ca="1" si="61"/>
        <v>#N/A</v>
      </c>
      <c r="AI266" s="8" t="e">
        <f t="shared" ca="1" si="62"/>
        <v>#N/A</v>
      </c>
      <c r="AJ266" s="8" t="e">
        <f t="shared" ca="1" si="63"/>
        <v>#N/A</v>
      </c>
    </row>
    <row r="267" spans="12:36">
      <c r="L267" s="42" t="str">
        <f t="shared" ca="1" si="64"/>
        <v/>
      </c>
      <c r="M267" s="110" t="str">
        <f t="shared" ca="1" si="65"/>
        <v/>
      </c>
      <c r="N267" s="110" t="str">
        <f t="shared" ca="1" si="66"/>
        <v/>
      </c>
      <c r="O267" s="110" t="str">
        <f t="shared" ca="1" si="67"/>
        <v/>
      </c>
      <c r="Y267" s="42" t="e">
        <f t="shared" ca="1" si="68"/>
        <v>#N/A</v>
      </c>
      <c r="Z267" s="8" t="e">
        <f ca="1">IF(Y267="","",项目信息!$C$16)</f>
        <v>#N/A</v>
      </c>
      <c r="AA267" s="110" t="e">
        <f t="shared" ca="1" si="72"/>
        <v>#N/A</v>
      </c>
      <c r="AB267" s="110" t="e">
        <f t="shared" ca="1" si="73"/>
        <v>#N/A</v>
      </c>
      <c r="AC267" s="110" t="e">
        <f t="shared" ca="1" si="74"/>
        <v>#N/A</v>
      </c>
      <c r="AD267" s="110" t="str">
        <f t="shared" ca="1" si="69"/>
        <v/>
      </c>
      <c r="AE267" s="110" t="str">
        <f t="shared" ca="1" si="70"/>
        <v/>
      </c>
      <c r="AF267" s="110" t="str">
        <f t="shared" ca="1" si="71"/>
        <v/>
      </c>
      <c r="AG267" s="114" t="e">
        <f t="shared" ca="1" si="60"/>
        <v>#N/A</v>
      </c>
      <c r="AH267" s="114" t="e">
        <f t="shared" ca="1" si="61"/>
        <v>#N/A</v>
      </c>
      <c r="AI267" s="8" t="e">
        <f t="shared" ca="1" si="62"/>
        <v>#N/A</v>
      </c>
      <c r="AJ267" s="8" t="e">
        <f t="shared" ca="1" si="63"/>
        <v>#N/A</v>
      </c>
    </row>
    <row r="268" spans="12:36">
      <c r="L268" s="42" t="str">
        <f t="shared" ca="1" si="64"/>
        <v/>
      </c>
      <c r="M268" s="110" t="str">
        <f t="shared" ca="1" si="65"/>
        <v/>
      </c>
      <c r="N268" s="110" t="str">
        <f t="shared" ca="1" si="66"/>
        <v/>
      </c>
      <c r="O268" s="110" t="str">
        <f t="shared" ca="1" si="67"/>
        <v/>
      </c>
      <c r="Y268" s="42" t="e">
        <f t="shared" ca="1" si="68"/>
        <v>#N/A</v>
      </c>
      <c r="Z268" s="8" t="e">
        <f ca="1">IF(Y268="","",项目信息!$C$16)</f>
        <v>#N/A</v>
      </c>
      <c r="AA268" s="110" t="e">
        <f t="shared" ca="1" si="72"/>
        <v>#N/A</v>
      </c>
      <c r="AB268" s="110" t="e">
        <f t="shared" ca="1" si="73"/>
        <v>#N/A</v>
      </c>
      <c r="AC268" s="110" t="e">
        <f t="shared" ca="1" si="74"/>
        <v>#N/A</v>
      </c>
      <c r="AD268" s="110" t="str">
        <f t="shared" ca="1" si="69"/>
        <v/>
      </c>
      <c r="AE268" s="110" t="str">
        <f t="shared" ca="1" si="70"/>
        <v/>
      </c>
      <c r="AF268" s="110" t="str">
        <f t="shared" ca="1" si="71"/>
        <v/>
      </c>
      <c r="AG268" s="114" t="e">
        <f t="shared" ca="1" si="60"/>
        <v>#N/A</v>
      </c>
      <c r="AH268" s="114" t="e">
        <f t="shared" ca="1" si="61"/>
        <v>#N/A</v>
      </c>
      <c r="AI268" s="8" t="e">
        <f t="shared" ca="1" si="62"/>
        <v>#N/A</v>
      </c>
      <c r="AJ268" s="8" t="e">
        <f t="shared" ca="1" si="63"/>
        <v>#N/A</v>
      </c>
    </row>
    <row r="269" spans="12:36">
      <c r="L269" s="42" t="str">
        <f t="shared" ca="1" si="64"/>
        <v/>
      </c>
      <c r="M269" s="110" t="str">
        <f t="shared" ca="1" si="65"/>
        <v/>
      </c>
      <c r="N269" s="110" t="str">
        <f t="shared" ca="1" si="66"/>
        <v/>
      </c>
      <c r="O269" s="110" t="str">
        <f t="shared" ca="1" si="67"/>
        <v/>
      </c>
      <c r="Y269" s="42" t="e">
        <f t="shared" ca="1" si="68"/>
        <v>#N/A</v>
      </c>
      <c r="Z269" s="8" t="e">
        <f ca="1">IF(Y269="","",项目信息!$C$16)</f>
        <v>#N/A</v>
      </c>
      <c r="AA269" s="110" t="e">
        <f t="shared" ca="1" si="72"/>
        <v>#N/A</v>
      </c>
      <c r="AB269" s="110" t="e">
        <f t="shared" ca="1" si="73"/>
        <v>#N/A</v>
      </c>
      <c r="AC269" s="110" t="e">
        <f t="shared" ca="1" si="74"/>
        <v>#N/A</v>
      </c>
      <c r="AD269" s="110" t="str">
        <f t="shared" ca="1" si="69"/>
        <v/>
      </c>
      <c r="AE269" s="110" t="str">
        <f t="shared" ca="1" si="70"/>
        <v/>
      </c>
      <c r="AF269" s="110" t="str">
        <f t="shared" ca="1" si="71"/>
        <v/>
      </c>
      <c r="AG269" s="114" t="e">
        <f t="shared" ca="1" si="60"/>
        <v>#N/A</v>
      </c>
      <c r="AH269" s="114" t="e">
        <f t="shared" ca="1" si="61"/>
        <v>#N/A</v>
      </c>
      <c r="AI269" s="8" t="e">
        <f t="shared" ca="1" si="62"/>
        <v>#N/A</v>
      </c>
      <c r="AJ269" s="8" t="e">
        <f t="shared" ca="1" si="63"/>
        <v>#N/A</v>
      </c>
    </row>
    <row r="270" spans="12:36">
      <c r="L270" s="42" t="str">
        <f t="shared" ca="1" si="64"/>
        <v/>
      </c>
      <c r="M270" s="110" t="str">
        <f t="shared" ca="1" si="65"/>
        <v/>
      </c>
      <c r="N270" s="110" t="str">
        <f t="shared" ca="1" si="66"/>
        <v/>
      </c>
      <c r="O270" s="110" t="str">
        <f t="shared" ca="1" si="67"/>
        <v/>
      </c>
      <c r="Y270" s="42" t="e">
        <f t="shared" ca="1" si="68"/>
        <v>#N/A</v>
      </c>
      <c r="Z270" s="8" t="e">
        <f ca="1">IF(Y270="","",项目信息!$C$16)</f>
        <v>#N/A</v>
      </c>
      <c r="AA270" s="110" t="e">
        <f t="shared" ca="1" si="72"/>
        <v>#N/A</v>
      </c>
      <c r="AB270" s="110" t="e">
        <f t="shared" ca="1" si="73"/>
        <v>#N/A</v>
      </c>
      <c r="AC270" s="110" t="e">
        <f t="shared" ca="1" si="74"/>
        <v>#N/A</v>
      </c>
      <c r="AD270" s="110" t="str">
        <f t="shared" ca="1" si="69"/>
        <v/>
      </c>
      <c r="AE270" s="110" t="str">
        <f t="shared" ca="1" si="70"/>
        <v/>
      </c>
      <c r="AF270" s="110" t="str">
        <f t="shared" ca="1" si="71"/>
        <v/>
      </c>
      <c r="AG270" s="114" t="e">
        <f t="shared" ca="1" si="60"/>
        <v>#N/A</v>
      </c>
      <c r="AH270" s="114" t="e">
        <f t="shared" ca="1" si="61"/>
        <v>#N/A</v>
      </c>
      <c r="AI270" s="8" t="e">
        <f t="shared" ca="1" si="62"/>
        <v>#N/A</v>
      </c>
      <c r="AJ270" s="8" t="e">
        <f t="shared" ca="1" si="63"/>
        <v>#N/A</v>
      </c>
    </row>
    <row r="271" spans="12:36">
      <c r="L271" s="42" t="str">
        <f t="shared" ca="1" si="64"/>
        <v/>
      </c>
      <c r="M271" s="110" t="str">
        <f t="shared" ca="1" si="65"/>
        <v/>
      </c>
      <c r="N271" s="110" t="str">
        <f t="shared" ca="1" si="66"/>
        <v/>
      </c>
      <c r="O271" s="110" t="str">
        <f t="shared" ca="1" si="67"/>
        <v/>
      </c>
      <c r="Y271" s="42" t="e">
        <f t="shared" ca="1" si="68"/>
        <v>#N/A</v>
      </c>
      <c r="Z271" s="8" t="e">
        <f ca="1">IF(Y271="","",项目信息!$C$16)</f>
        <v>#N/A</v>
      </c>
      <c r="AA271" s="110" t="e">
        <f t="shared" ca="1" si="72"/>
        <v>#N/A</v>
      </c>
      <c r="AB271" s="110" t="e">
        <f t="shared" ca="1" si="73"/>
        <v>#N/A</v>
      </c>
      <c r="AC271" s="110" t="e">
        <f t="shared" ca="1" si="74"/>
        <v>#N/A</v>
      </c>
      <c r="AD271" s="110" t="str">
        <f t="shared" ca="1" si="69"/>
        <v/>
      </c>
      <c r="AE271" s="110" t="str">
        <f t="shared" ca="1" si="70"/>
        <v/>
      </c>
      <c r="AF271" s="110" t="str">
        <f t="shared" ca="1" si="71"/>
        <v/>
      </c>
      <c r="AG271" s="114" t="e">
        <f t="shared" ca="1" si="60"/>
        <v>#N/A</v>
      </c>
      <c r="AH271" s="114" t="e">
        <f t="shared" ca="1" si="61"/>
        <v>#N/A</v>
      </c>
      <c r="AI271" s="8" t="e">
        <f t="shared" ca="1" si="62"/>
        <v>#N/A</v>
      </c>
      <c r="AJ271" s="8" t="e">
        <f t="shared" ca="1" si="63"/>
        <v>#N/A</v>
      </c>
    </row>
    <row r="272" spans="12:36">
      <c r="L272" s="42" t="str">
        <f t="shared" ca="1" si="64"/>
        <v/>
      </c>
      <c r="M272" s="110" t="str">
        <f t="shared" ca="1" si="65"/>
        <v/>
      </c>
      <c r="N272" s="110" t="str">
        <f t="shared" ca="1" si="66"/>
        <v/>
      </c>
      <c r="O272" s="110" t="str">
        <f t="shared" ca="1" si="67"/>
        <v/>
      </c>
      <c r="Y272" s="42" t="e">
        <f t="shared" ca="1" si="68"/>
        <v>#N/A</v>
      </c>
      <c r="Z272" s="8" t="e">
        <f ca="1">IF(Y272="","",项目信息!$C$16)</f>
        <v>#N/A</v>
      </c>
      <c r="AA272" s="110" t="e">
        <f t="shared" ca="1" si="72"/>
        <v>#N/A</v>
      </c>
      <c r="AB272" s="110" t="e">
        <f t="shared" ca="1" si="73"/>
        <v>#N/A</v>
      </c>
      <c r="AC272" s="110" t="e">
        <f t="shared" ca="1" si="74"/>
        <v>#N/A</v>
      </c>
      <c r="AD272" s="110" t="str">
        <f t="shared" ca="1" si="69"/>
        <v/>
      </c>
      <c r="AE272" s="110" t="str">
        <f t="shared" ca="1" si="70"/>
        <v/>
      </c>
      <c r="AF272" s="110" t="str">
        <f t="shared" ca="1" si="71"/>
        <v/>
      </c>
      <c r="AG272" s="114" t="e">
        <f t="shared" ca="1" si="60"/>
        <v>#N/A</v>
      </c>
      <c r="AH272" s="114" t="e">
        <f t="shared" ca="1" si="61"/>
        <v>#N/A</v>
      </c>
      <c r="AI272" s="8" t="e">
        <f t="shared" ca="1" si="62"/>
        <v>#N/A</v>
      </c>
      <c r="AJ272" s="8" t="e">
        <f t="shared" ca="1" si="63"/>
        <v>#N/A</v>
      </c>
    </row>
    <row r="273" spans="12:36">
      <c r="L273" s="42" t="str">
        <f t="shared" ca="1" si="64"/>
        <v/>
      </c>
      <c r="M273" s="110" t="str">
        <f t="shared" ca="1" si="65"/>
        <v/>
      </c>
      <c r="N273" s="110" t="str">
        <f t="shared" ca="1" si="66"/>
        <v/>
      </c>
      <c r="O273" s="110" t="str">
        <f t="shared" ca="1" si="67"/>
        <v/>
      </c>
      <c r="Y273" s="42" t="e">
        <f t="shared" ca="1" si="68"/>
        <v>#N/A</v>
      </c>
      <c r="Z273" s="8" t="e">
        <f ca="1">IF(Y273="","",项目信息!$C$16)</f>
        <v>#N/A</v>
      </c>
      <c r="AA273" s="110" t="e">
        <f t="shared" ca="1" si="72"/>
        <v>#N/A</v>
      </c>
      <c r="AB273" s="110" t="e">
        <f t="shared" ca="1" si="73"/>
        <v>#N/A</v>
      </c>
      <c r="AC273" s="110" t="e">
        <f t="shared" ca="1" si="74"/>
        <v>#N/A</v>
      </c>
      <c r="AD273" s="110" t="str">
        <f t="shared" ca="1" si="69"/>
        <v/>
      </c>
      <c r="AE273" s="110" t="str">
        <f t="shared" ca="1" si="70"/>
        <v/>
      </c>
      <c r="AF273" s="110" t="str">
        <f t="shared" ca="1" si="71"/>
        <v/>
      </c>
      <c r="AG273" s="114" t="e">
        <f t="shared" ca="1" si="60"/>
        <v>#N/A</v>
      </c>
      <c r="AH273" s="114" t="e">
        <f t="shared" ca="1" si="61"/>
        <v>#N/A</v>
      </c>
      <c r="AI273" s="8" t="e">
        <f t="shared" ca="1" si="62"/>
        <v>#N/A</v>
      </c>
      <c r="AJ273" s="8" t="e">
        <f t="shared" ca="1" si="63"/>
        <v>#N/A</v>
      </c>
    </row>
    <row r="274" spans="12:36">
      <c r="L274" s="42" t="str">
        <f t="shared" ca="1" si="64"/>
        <v/>
      </c>
      <c r="M274" s="110" t="str">
        <f t="shared" ca="1" si="65"/>
        <v/>
      </c>
      <c r="N274" s="110" t="str">
        <f t="shared" ca="1" si="66"/>
        <v/>
      </c>
      <c r="O274" s="110" t="str">
        <f t="shared" ca="1" si="67"/>
        <v/>
      </c>
      <c r="Y274" s="42" t="e">
        <f t="shared" ca="1" si="68"/>
        <v>#N/A</v>
      </c>
      <c r="Z274" s="8" t="e">
        <f ca="1">IF(Y274="","",项目信息!$C$16)</f>
        <v>#N/A</v>
      </c>
      <c r="AA274" s="110" t="e">
        <f t="shared" ca="1" si="72"/>
        <v>#N/A</v>
      </c>
      <c r="AB274" s="110" t="e">
        <f t="shared" ca="1" si="73"/>
        <v>#N/A</v>
      </c>
      <c r="AC274" s="110" t="e">
        <f t="shared" ca="1" si="74"/>
        <v>#N/A</v>
      </c>
      <c r="AD274" s="110" t="str">
        <f t="shared" ca="1" si="69"/>
        <v/>
      </c>
      <c r="AE274" s="110" t="str">
        <f t="shared" ca="1" si="70"/>
        <v/>
      </c>
      <c r="AF274" s="110" t="str">
        <f t="shared" ca="1" si="71"/>
        <v/>
      </c>
      <c r="AG274" s="114" t="e">
        <f t="shared" ca="1" si="60"/>
        <v>#N/A</v>
      </c>
      <c r="AH274" s="114" t="e">
        <f t="shared" ca="1" si="61"/>
        <v>#N/A</v>
      </c>
      <c r="AI274" s="8" t="e">
        <f t="shared" ca="1" si="62"/>
        <v>#N/A</v>
      </c>
      <c r="AJ274" s="8" t="e">
        <f t="shared" ca="1" si="63"/>
        <v>#N/A</v>
      </c>
    </row>
    <row r="275" spans="12:36">
      <c r="L275" s="42" t="str">
        <f t="shared" ca="1" si="64"/>
        <v/>
      </c>
      <c r="M275" s="110" t="str">
        <f t="shared" ca="1" si="65"/>
        <v/>
      </c>
      <c r="N275" s="110" t="str">
        <f t="shared" ca="1" si="66"/>
        <v/>
      </c>
      <c r="O275" s="110" t="str">
        <f t="shared" ca="1" si="67"/>
        <v/>
      </c>
      <c r="Y275" s="42" t="e">
        <f t="shared" ca="1" si="68"/>
        <v>#N/A</v>
      </c>
      <c r="Z275" s="8" t="e">
        <f ca="1">IF(Y275="","",项目信息!$C$16)</f>
        <v>#N/A</v>
      </c>
      <c r="AA275" s="110" t="e">
        <f t="shared" ca="1" si="72"/>
        <v>#N/A</v>
      </c>
      <c r="AB275" s="110" t="e">
        <f t="shared" ca="1" si="73"/>
        <v>#N/A</v>
      </c>
      <c r="AC275" s="110" t="e">
        <f t="shared" ca="1" si="74"/>
        <v>#N/A</v>
      </c>
      <c r="AD275" s="110" t="str">
        <f t="shared" ca="1" si="69"/>
        <v/>
      </c>
      <c r="AE275" s="110" t="str">
        <f t="shared" ca="1" si="70"/>
        <v/>
      </c>
      <c r="AF275" s="110" t="str">
        <f t="shared" ca="1" si="71"/>
        <v/>
      </c>
      <c r="AG275" s="114" t="e">
        <f t="shared" ca="1" si="60"/>
        <v>#N/A</v>
      </c>
      <c r="AH275" s="114" t="e">
        <f t="shared" ca="1" si="61"/>
        <v>#N/A</v>
      </c>
      <c r="AI275" s="8" t="e">
        <f t="shared" ca="1" si="62"/>
        <v>#N/A</v>
      </c>
      <c r="AJ275" s="8" t="e">
        <f t="shared" ca="1" si="63"/>
        <v>#N/A</v>
      </c>
    </row>
    <row r="276" spans="12:36">
      <c r="L276" s="42" t="str">
        <f t="shared" ca="1" si="64"/>
        <v/>
      </c>
      <c r="M276" s="110" t="str">
        <f t="shared" ca="1" si="65"/>
        <v/>
      </c>
      <c r="N276" s="110" t="str">
        <f t="shared" ca="1" si="66"/>
        <v/>
      </c>
      <c r="O276" s="110" t="str">
        <f t="shared" ca="1" si="67"/>
        <v/>
      </c>
      <c r="Y276" s="42" t="e">
        <f t="shared" ca="1" si="68"/>
        <v>#N/A</v>
      </c>
      <c r="Z276" s="8" t="e">
        <f ca="1">IF(Y276="","",项目信息!$C$16)</f>
        <v>#N/A</v>
      </c>
      <c r="AA276" s="110" t="e">
        <f t="shared" ca="1" si="72"/>
        <v>#N/A</v>
      </c>
      <c r="AB276" s="110" t="e">
        <f t="shared" ca="1" si="73"/>
        <v>#N/A</v>
      </c>
      <c r="AC276" s="110" t="e">
        <f t="shared" ca="1" si="74"/>
        <v>#N/A</v>
      </c>
      <c r="AD276" s="110" t="str">
        <f t="shared" ca="1" si="69"/>
        <v/>
      </c>
      <c r="AE276" s="110" t="str">
        <f t="shared" ca="1" si="70"/>
        <v/>
      </c>
      <c r="AF276" s="110" t="str">
        <f t="shared" ca="1" si="71"/>
        <v/>
      </c>
      <c r="AG276" s="114" t="e">
        <f t="shared" ca="1" si="60"/>
        <v>#N/A</v>
      </c>
      <c r="AH276" s="114" t="e">
        <f t="shared" ca="1" si="61"/>
        <v>#N/A</v>
      </c>
      <c r="AI276" s="8" t="e">
        <f t="shared" ca="1" si="62"/>
        <v>#N/A</v>
      </c>
      <c r="AJ276" s="8" t="e">
        <f t="shared" ca="1" si="63"/>
        <v>#N/A</v>
      </c>
    </row>
    <row r="277" spans="12:36">
      <c r="L277" s="42" t="str">
        <f t="shared" ca="1" si="64"/>
        <v/>
      </c>
      <c r="M277" s="110" t="str">
        <f t="shared" ca="1" si="65"/>
        <v/>
      </c>
      <c r="N277" s="110" t="str">
        <f t="shared" ca="1" si="66"/>
        <v/>
      </c>
      <c r="O277" s="110" t="str">
        <f t="shared" ca="1" si="67"/>
        <v/>
      </c>
      <c r="Y277" s="42" t="e">
        <f t="shared" ca="1" si="68"/>
        <v>#N/A</v>
      </c>
      <c r="Z277" s="8" t="e">
        <f ca="1">IF(Y277="","",项目信息!$C$16)</f>
        <v>#N/A</v>
      </c>
      <c r="AA277" s="110" t="e">
        <f t="shared" ca="1" si="72"/>
        <v>#N/A</v>
      </c>
      <c r="AB277" s="110" t="e">
        <f t="shared" ca="1" si="73"/>
        <v>#N/A</v>
      </c>
      <c r="AC277" s="110" t="e">
        <f t="shared" ca="1" si="74"/>
        <v>#N/A</v>
      </c>
      <c r="AD277" s="110" t="str">
        <f t="shared" ca="1" si="69"/>
        <v/>
      </c>
      <c r="AE277" s="110" t="str">
        <f t="shared" ca="1" si="70"/>
        <v/>
      </c>
      <c r="AF277" s="110" t="str">
        <f t="shared" ca="1" si="71"/>
        <v/>
      </c>
      <c r="AG277" s="114" t="e">
        <f t="shared" ca="1" si="60"/>
        <v>#N/A</v>
      </c>
      <c r="AH277" s="114" t="e">
        <f t="shared" ca="1" si="61"/>
        <v>#N/A</v>
      </c>
      <c r="AI277" s="8" t="e">
        <f t="shared" ca="1" si="62"/>
        <v>#N/A</v>
      </c>
      <c r="AJ277" s="8" t="e">
        <f t="shared" ca="1" si="63"/>
        <v>#N/A</v>
      </c>
    </row>
    <row r="278" spans="12:36">
      <c r="L278" s="42" t="str">
        <f t="shared" ca="1" si="64"/>
        <v/>
      </c>
      <c r="M278" s="110" t="str">
        <f t="shared" ca="1" si="65"/>
        <v/>
      </c>
      <c r="N278" s="110" t="str">
        <f t="shared" ca="1" si="66"/>
        <v/>
      </c>
      <c r="O278" s="110" t="str">
        <f t="shared" ca="1" si="67"/>
        <v/>
      </c>
      <c r="Y278" s="42" t="e">
        <f t="shared" ca="1" si="68"/>
        <v>#N/A</v>
      </c>
      <c r="Z278" s="8" t="e">
        <f ca="1">IF(Y278="","",项目信息!$C$16)</f>
        <v>#N/A</v>
      </c>
      <c r="AA278" s="110" t="e">
        <f t="shared" ca="1" si="72"/>
        <v>#N/A</v>
      </c>
      <c r="AB278" s="110" t="e">
        <f t="shared" ca="1" si="73"/>
        <v>#N/A</v>
      </c>
      <c r="AC278" s="110" t="e">
        <f t="shared" ca="1" si="74"/>
        <v>#N/A</v>
      </c>
      <c r="AD278" s="110" t="str">
        <f t="shared" ca="1" si="69"/>
        <v/>
      </c>
      <c r="AE278" s="110" t="str">
        <f t="shared" ca="1" si="70"/>
        <v/>
      </c>
      <c r="AF278" s="110" t="str">
        <f t="shared" ca="1" si="71"/>
        <v/>
      </c>
      <c r="AG278" s="114" t="e">
        <f t="shared" ca="1" si="60"/>
        <v>#N/A</v>
      </c>
      <c r="AH278" s="114" t="e">
        <f t="shared" ca="1" si="61"/>
        <v>#N/A</v>
      </c>
      <c r="AI278" s="8" t="e">
        <f t="shared" ca="1" si="62"/>
        <v>#N/A</v>
      </c>
      <c r="AJ278" s="8" t="e">
        <f t="shared" ca="1" si="63"/>
        <v>#N/A</v>
      </c>
    </row>
    <row r="279" spans="12:36">
      <c r="L279" s="42" t="str">
        <f t="shared" ca="1" si="64"/>
        <v/>
      </c>
      <c r="M279" s="110" t="str">
        <f t="shared" ca="1" si="65"/>
        <v/>
      </c>
      <c r="N279" s="110" t="str">
        <f t="shared" ca="1" si="66"/>
        <v/>
      </c>
      <c r="O279" s="110" t="str">
        <f t="shared" ca="1" si="67"/>
        <v/>
      </c>
      <c r="Y279" s="42" t="e">
        <f t="shared" ca="1" si="68"/>
        <v>#N/A</v>
      </c>
      <c r="Z279" s="8" t="e">
        <f ca="1">IF(Y279="","",项目信息!$C$16)</f>
        <v>#N/A</v>
      </c>
      <c r="AA279" s="110" t="e">
        <f t="shared" ca="1" si="72"/>
        <v>#N/A</v>
      </c>
      <c r="AB279" s="110" t="e">
        <f t="shared" ca="1" si="73"/>
        <v>#N/A</v>
      </c>
      <c r="AC279" s="110" t="e">
        <f t="shared" ca="1" si="74"/>
        <v>#N/A</v>
      </c>
      <c r="AD279" s="110" t="str">
        <f t="shared" ca="1" si="69"/>
        <v/>
      </c>
      <c r="AE279" s="110" t="str">
        <f t="shared" ca="1" si="70"/>
        <v/>
      </c>
      <c r="AF279" s="110" t="str">
        <f t="shared" ca="1" si="71"/>
        <v/>
      </c>
      <c r="AG279" s="114" t="e">
        <f t="shared" ca="1" si="60"/>
        <v>#N/A</v>
      </c>
      <c r="AH279" s="114" t="e">
        <f t="shared" ca="1" si="61"/>
        <v>#N/A</v>
      </c>
      <c r="AI279" s="8" t="e">
        <f t="shared" ca="1" si="62"/>
        <v>#N/A</v>
      </c>
      <c r="AJ279" s="8" t="e">
        <f t="shared" ca="1" si="63"/>
        <v>#N/A</v>
      </c>
    </row>
    <row r="280" spans="12:36">
      <c r="L280" s="42" t="str">
        <f t="shared" ca="1" si="64"/>
        <v/>
      </c>
      <c r="M280" s="110" t="str">
        <f t="shared" ca="1" si="65"/>
        <v/>
      </c>
      <c r="N280" s="110" t="str">
        <f t="shared" ca="1" si="66"/>
        <v/>
      </c>
      <c r="O280" s="110" t="str">
        <f t="shared" ca="1" si="67"/>
        <v/>
      </c>
      <c r="Y280" s="42" t="e">
        <f t="shared" ca="1" si="68"/>
        <v>#N/A</v>
      </c>
      <c r="Z280" s="8" t="e">
        <f ca="1">IF(Y280="","",项目信息!$C$16)</f>
        <v>#N/A</v>
      </c>
      <c r="AA280" s="110" t="e">
        <f t="shared" ca="1" si="72"/>
        <v>#N/A</v>
      </c>
      <c r="AB280" s="110" t="e">
        <f t="shared" ca="1" si="73"/>
        <v>#N/A</v>
      </c>
      <c r="AC280" s="110" t="e">
        <f t="shared" ca="1" si="74"/>
        <v>#N/A</v>
      </c>
      <c r="AD280" s="110" t="str">
        <f t="shared" ca="1" si="69"/>
        <v/>
      </c>
      <c r="AE280" s="110" t="str">
        <f t="shared" ca="1" si="70"/>
        <v/>
      </c>
      <c r="AF280" s="110" t="str">
        <f t="shared" ca="1" si="71"/>
        <v/>
      </c>
      <c r="AG280" s="114" t="e">
        <f t="shared" ca="1" si="60"/>
        <v>#N/A</v>
      </c>
      <c r="AH280" s="114" t="e">
        <f t="shared" ca="1" si="61"/>
        <v>#N/A</v>
      </c>
      <c r="AI280" s="8" t="e">
        <f t="shared" ca="1" si="62"/>
        <v>#N/A</v>
      </c>
      <c r="AJ280" s="8" t="e">
        <f t="shared" ca="1" si="63"/>
        <v>#N/A</v>
      </c>
    </row>
    <row r="281" spans="12:36">
      <c r="L281" s="42" t="str">
        <f t="shared" ca="1" si="64"/>
        <v/>
      </c>
      <c r="M281" s="110" t="str">
        <f t="shared" ca="1" si="65"/>
        <v/>
      </c>
      <c r="N281" s="110" t="str">
        <f t="shared" ca="1" si="66"/>
        <v/>
      </c>
      <c r="O281" s="110" t="str">
        <f t="shared" ca="1" si="67"/>
        <v/>
      </c>
      <c r="Y281" s="42" t="e">
        <f t="shared" ca="1" si="68"/>
        <v>#N/A</v>
      </c>
      <c r="Z281" s="8" t="e">
        <f ca="1">IF(Y281="","",项目信息!$C$16)</f>
        <v>#N/A</v>
      </c>
      <c r="AA281" s="110" t="e">
        <f t="shared" ca="1" si="72"/>
        <v>#N/A</v>
      </c>
      <c r="AB281" s="110" t="e">
        <f t="shared" ca="1" si="73"/>
        <v>#N/A</v>
      </c>
      <c r="AC281" s="110" t="e">
        <f t="shared" ca="1" si="74"/>
        <v>#N/A</v>
      </c>
      <c r="AD281" s="110" t="str">
        <f t="shared" ca="1" si="69"/>
        <v/>
      </c>
      <c r="AE281" s="110" t="str">
        <f t="shared" ca="1" si="70"/>
        <v/>
      </c>
      <c r="AF281" s="110" t="str">
        <f t="shared" ca="1" si="71"/>
        <v/>
      </c>
      <c r="AG281" s="114" t="e">
        <f t="shared" ca="1" si="60"/>
        <v>#N/A</v>
      </c>
      <c r="AH281" s="114" t="e">
        <f t="shared" ca="1" si="61"/>
        <v>#N/A</v>
      </c>
      <c r="AI281" s="8" t="e">
        <f t="shared" ca="1" si="62"/>
        <v>#N/A</v>
      </c>
      <c r="AJ281" s="8" t="e">
        <f t="shared" ca="1" si="63"/>
        <v>#N/A</v>
      </c>
    </row>
    <row r="282" spans="12:36">
      <c r="L282" s="42" t="str">
        <f t="shared" ca="1" si="64"/>
        <v/>
      </c>
      <c r="M282" s="110" t="str">
        <f t="shared" ca="1" si="65"/>
        <v/>
      </c>
      <c r="N282" s="110" t="str">
        <f t="shared" ca="1" si="66"/>
        <v/>
      </c>
      <c r="O282" s="110" t="str">
        <f t="shared" ca="1" si="67"/>
        <v/>
      </c>
      <c r="Y282" s="42" t="e">
        <f t="shared" ca="1" si="68"/>
        <v>#N/A</v>
      </c>
      <c r="Z282" s="8" t="e">
        <f ca="1">IF(Y282="","",项目信息!$C$16)</f>
        <v>#N/A</v>
      </c>
      <c r="AA282" s="110" t="e">
        <f t="shared" ca="1" si="72"/>
        <v>#N/A</v>
      </c>
      <c r="AB282" s="110" t="e">
        <f t="shared" ca="1" si="73"/>
        <v>#N/A</v>
      </c>
      <c r="AC282" s="110" t="e">
        <f t="shared" ca="1" si="74"/>
        <v>#N/A</v>
      </c>
      <c r="AD282" s="110" t="str">
        <f t="shared" ca="1" si="69"/>
        <v/>
      </c>
      <c r="AE282" s="110" t="str">
        <f t="shared" ca="1" si="70"/>
        <v/>
      </c>
      <c r="AF282" s="110" t="str">
        <f t="shared" ca="1" si="71"/>
        <v/>
      </c>
      <c r="AG282" s="114" t="e">
        <f t="shared" ca="1" si="60"/>
        <v>#N/A</v>
      </c>
      <c r="AH282" s="114" t="e">
        <f t="shared" ca="1" si="61"/>
        <v>#N/A</v>
      </c>
      <c r="AI282" s="8" t="e">
        <f t="shared" ca="1" si="62"/>
        <v>#N/A</v>
      </c>
      <c r="AJ282" s="8" t="e">
        <f t="shared" ca="1" si="63"/>
        <v>#N/A</v>
      </c>
    </row>
    <row r="283" spans="12:36">
      <c r="L283" s="42" t="str">
        <f t="shared" ca="1" si="64"/>
        <v/>
      </c>
      <c r="M283" s="110" t="str">
        <f t="shared" ca="1" si="65"/>
        <v/>
      </c>
      <c r="N283" s="110" t="str">
        <f t="shared" ca="1" si="66"/>
        <v/>
      </c>
      <c r="O283" s="110" t="str">
        <f t="shared" ca="1" si="67"/>
        <v/>
      </c>
      <c r="Y283" s="42" t="e">
        <f t="shared" ca="1" si="68"/>
        <v>#N/A</v>
      </c>
      <c r="Z283" s="8" t="e">
        <f ca="1">IF(Y283="","",项目信息!$C$16)</f>
        <v>#N/A</v>
      </c>
      <c r="AA283" s="110" t="e">
        <f t="shared" ca="1" si="72"/>
        <v>#N/A</v>
      </c>
      <c r="AB283" s="110" t="e">
        <f t="shared" ca="1" si="73"/>
        <v>#N/A</v>
      </c>
      <c r="AC283" s="110" t="e">
        <f t="shared" ca="1" si="74"/>
        <v>#N/A</v>
      </c>
      <c r="AD283" s="110" t="str">
        <f t="shared" ca="1" si="69"/>
        <v/>
      </c>
      <c r="AE283" s="110" t="str">
        <f t="shared" ca="1" si="70"/>
        <v/>
      </c>
      <c r="AF283" s="110" t="str">
        <f t="shared" ca="1" si="71"/>
        <v/>
      </c>
      <c r="AG283" s="114" t="e">
        <f t="shared" ca="1" si="60"/>
        <v>#N/A</v>
      </c>
      <c r="AH283" s="114" t="e">
        <f t="shared" ca="1" si="61"/>
        <v>#N/A</v>
      </c>
      <c r="AI283" s="8" t="e">
        <f t="shared" ca="1" si="62"/>
        <v>#N/A</v>
      </c>
      <c r="AJ283" s="8" t="e">
        <f t="shared" ca="1" si="63"/>
        <v>#N/A</v>
      </c>
    </row>
    <row r="284" spans="12:36">
      <c r="L284" s="42" t="str">
        <f t="shared" ca="1" si="64"/>
        <v/>
      </c>
      <c r="M284" s="110" t="str">
        <f t="shared" ca="1" si="65"/>
        <v/>
      </c>
      <c r="N284" s="110" t="str">
        <f t="shared" ca="1" si="66"/>
        <v/>
      </c>
      <c r="O284" s="110" t="str">
        <f t="shared" ca="1" si="67"/>
        <v/>
      </c>
      <c r="Y284" s="42" t="e">
        <f t="shared" ca="1" si="68"/>
        <v>#N/A</v>
      </c>
      <c r="Z284" s="8" t="e">
        <f ca="1">IF(Y284="","",项目信息!$C$16)</f>
        <v>#N/A</v>
      </c>
      <c r="AA284" s="110" t="e">
        <f t="shared" ca="1" si="72"/>
        <v>#N/A</v>
      </c>
      <c r="AB284" s="110" t="e">
        <f t="shared" ca="1" si="73"/>
        <v>#N/A</v>
      </c>
      <c r="AC284" s="110" t="e">
        <f t="shared" ca="1" si="74"/>
        <v>#N/A</v>
      </c>
      <c r="AD284" s="110" t="str">
        <f t="shared" ca="1" si="69"/>
        <v/>
      </c>
      <c r="AE284" s="110" t="str">
        <f t="shared" ca="1" si="70"/>
        <v/>
      </c>
      <c r="AF284" s="110" t="str">
        <f t="shared" ca="1" si="71"/>
        <v/>
      </c>
      <c r="AG284" s="114" t="e">
        <f t="shared" ca="1" si="60"/>
        <v>#N/A</v>
      </c>
      <c r="AH284" s="114" t="e">
        <f t="shared" ca="1" si="61"/>
        <v>#N/A</v>
      </c>
      <c r="AI284" s="8" t="e">
        <f t="shared" ca="1" si="62"/>
        <v>#N/A</v>
      </c>
      <c r="AJ284" s="8" t="e">
        <f t="shared" ca="1" si="63"/>
        <v>#N/A</v>
      </c>
    </row>
    <row r="285" spans="12:36">
      <c r="L285" s="42" t="str">
        <f t="shared" ca="1" si="64"/>
        <v/>
      </c>
      <c r="M285" s="110" t="str">
        <f t="shared" ca="1" si="65"/>
        <v/>
      </c>
      <c r="N285" s="110" t="str">
        <f t="shared" ca="1" si="66"/>
        <v/>
      </c>
      <c r="O285" s="110" t="str">
        <f t="shared" ca="1" si="67"/>
        <v/>
      </c>
      <c r="Y285" s="42" t="e">
        <f t="shared" ca="1" si="68"/>
        <v>#N/A</v>
      </c>
      <c r="Z285" s="8" t="e">
        <f ca="1">IF(Y285="","",项目信息!$C$16)</f>
        <v>#N/A</v>
      </c>
      <c r="AA285" s="110" t="e">
        <f t="shared" ca="1" si="72"/>
        <v>#N/A</v>
      </c>
      <c r="AB285" s="110" t="e">
        <f t="shared" ca="1" si="73"/>
        <v>#N/A</v>
      </c>
      <c r="AC285" s="110" t="e">
        <f t="shared" ca="1" si="74"/>
        <v>#N/A</v>
      </c>
      <c r="AD285" s="110" t="str">
        <f t="shared" ca="1" si="69"/>
        <v/>
      </c>
      <c r="AE285" s="110" t="str">
        <f t="shared" ca="1" si="70"/>
        <v/>
      </c>
      <c r="AF285" s="110" t="str">
        <f t="shared" ca="1" si="71"/>
        <v/>
      </c>
      <c r="AG285" s="114" t="e">
        <f t="shared" ca="1" si="60"/>
        <v>#N/A</v>
      </c>
      <c r="AH285" s="114" t="e">
        <f t="shared" ca="1" si="61"/>
        <v>#N/A</v>
      </c>
      <c r="AI285" s="8" t="e">
        <f t="shared" ca="1" si="62"/>
        <v>#N/A</v>
      </c>
      <c r="AJ285" s="8" t="e">
        <f t="shared" ca="1" si="63"/>
        <v>#N/A</v>
      </c>
    </row>
    <row r="286" spans="12:36">
      <c r="L286" s="42" t="str">
        <f t="shared" ca="1" si="64"/>
        <v/>
      </c>
      <c r="M286" s="110" t="str">
        <f t="shared" ca="1" si="65"/>
        <v/>
      </c>
      <c r="N286" s="110" t="str">
        <f t="shared" ca="1" si="66"/>
        <v/>
      </c>
      <c r="O286" s="110" t="str">
        <f t="shared" ca="1" si="67"/>
        <v/>
      </c>
      <c r="Y286" s="42" t="e">
        <f t="shared" ca="1" si="68"/>
        <v>#N/A</v>
      </c>
      <c r="Z286" s="8" t="e">
        <f ca="1">IF(Y286="","",项目信息!$C$16)</f>
        <v>#N/A</v>
      </c>
      <c r="AA286" s="110" t="e">
        <f t="shared" ca="1" si="72"/>
        <v>#N/A</v>
      </c>
      <c r="AB286" s="110" t="e">
        <f t="shared" ca="1" si="73"/>
        <v>#N/A</v>
      </c>
      <c r="AC286" s="110" t="e">
        <f t="shared" ca="1" si="74"/>
        <v>#N/A</v>
      </c>
      <c r="AD286" s="110" t="str">
        <f t="shared" ca="1" si="69"/>
        <v/>
      </c>
      <c r="AE286" s="110" t="str">
        <f t="shared" ca="1" si="70"/>
        <v/>
      </c>
      <c r="AF286" s="110" t="str">
        <f t="shared" ca="1" si="71"/>
        <v/>
      </c>
      <c r="AG286" s="114" t="e">
        <f t="shared" ca="1" si="60"/>
        <v>#N/A</v>
      </c>
      <c r="AH286" s="114" t="e">
        <f t="shared" ca="1" si="61"/>
        <v>#N/A</v>
      </c>
      <c r="AI286" s="8" t="e">
        <f t="shared" ca="1" si="62"/>
        <v>#N/A</v>
      </c>
      <c r="AJ286" s="8" t="e">
        <f t="shared" ca="1" si="63"/>
        <v>#N/A</v>
      </c>
    </row>
    <row r="287" spans="12:36">
      <c r="L287" s="42" t="str">
        <f t="shared" ca="1" si="64"/>
        <v/>
      </c>
      <c r="M287" s="110" t="str">
        <f t="shared" ca="1" si="65"/>
        <v/>
      </c>
      <c r="N287" s="110" t="str">
        <f t="shared" ca="1" si="66"/>
        <v/>
      </c>
      <c r="O287" s="110" t="str">
        <f t="shared" ca="1" si="67"/>
        <v/>
      </c>
      <c r="Y287" s="42" t="e">
        <f t="shared" ca="1" si="68"/>
        <v>#N/A</v>
      </c>
      <c r="Z287" s="8" t="e">
        <f ca="1">IF(Y287="","",项目信息!$C$16)</f>
        <v>#N/A</v>
      </c>
      <c r="AA287" s="110" t="e">
        <f t="shared" ca="1" si="72"/>
        <v>#N/A</v>
      </c>
      <c r="AB287" s="110" t="e">
        <f t="shared" ca="1" si="73"/>
        <v>#N/A</v>
      </c>
      <c r="AC287" s="110" t="e">
        <f t="shared" ca="1" si="74"/>
        <v>#N/A</v>
      </c>
      <c r="AD287" s="110" t="str">
        <f t="shared" ca="1" si="69"/>
        <v/>
      </c>
      <c r="AE287" s="110" t="str">
        <f t="shared" ca="1" si="70"/>
        <v/>
      </c>
      <c r="AF287" s="110" t="str">
        <f t="shared" ca="1" si="71"/>
        <v/>
      </c>
      <c r="AG287" s="114" t="e">
        <f t="shared" ca="1" si="60"/>
        <v>#N/A</v>
      </c>
      <c r="AH287" s="114" t="e">
        <f t="shared" ca="1" si="61"/>
        <v>#N/A</v>
      </c>
      <c r="AI287" s="8" t="e">
        <f t="shared" ca="1" si="62"/>
        <v>#N/A</v>
      </c>
      <c r="AJ287" s="8" t="e">
        <f t="shared" ca="1" si="63"/>
        <v>#N/A</v>
      </c>
    </row>
    <row r="288" spans="12:36">
      <c r="L288" s="42" t="str">
        <f t="shared" ca="1" si="64"/>
        <v/>
      </c>
      <c r="M288" s="110" t="str">
        <f t="shared" ca="1" si="65"/>
        <v/>
      </c>
      <c r="N288" s="110" t="str">
        <f t="shared" ca="1" si="66"/>
        <v/>
      </c>
      <c r="O288" s="110" t="str">
        <f t="shared" ca="1" si="67"/>
        <v/>
      </c>
      <c r="Y288" s="42" t="e">
        <f t="shared" ca="1" si="68"/>
        <v>#N/A</v>
      </c>
      <c r="Z288" s="8" t="e">
        <f ca="1">IF(Y288="","",项目信息!$C$16)</f>
        <v>#N/A</v>
      </c>
      <c r="AA288" s="110" t="e">
        <f t="shared" ca="1" si="72"/>
        <v>#N/A</v>
      </c>
      <c r="AB288" s="110" t="e">
        <f t="shared" ca="1" si="73"/>
        <v>#N/A</v>
      </c>
      <c r="AC288" s="110" t="e">
        <f t="shared" ca="1" si="74"/>
        <v>#N/A</v>
      </c>
      <c r="AD288" s="110" t="str">
        <f t="shared" ca="1" si="69"/>
        <v/>
      </c>
      <c r="AE288" s="110" t="str">
        <f t="shared" ca="1" si="70"/>
        <v/>
      </c>
      <c r="AF288" s="110" t="str">
        <f t="shared" ca="1" si="71"/>
        <v/>
      </c>
      <c r="AG288" s="114" t="e">
        <f t="shared" ca="1" si="60"/>
        <v>#N/A</v>
      </c>
      <c r="AH288" s="114" t="e">
        <f t="shared" ca="1" si="61"/>
        <v>#N/A</v>
      </c>
      <c r="AI288" s="8" t="e">
        <f t="shared" ca="1" si="62"/>
        <v>#N/A</v>
      </c>
      <c r="AJ288" s="8" t="e">
        <f t="shared" ca="1" si="63"/>
        <v>#N/A</v>
      </c>
    </row>
    <row r="289" spans="12:36">
      <c r="L289" s="42" t="str">
        <f t="shared" ca="1" si="64"/>
        <v/>
      </c>
      <c r="M289" s="110" t="str">
        <f t="shared" ca="1" si="65"/>
        <v/>
      </c>
      <c r="N289" s="110" t="str">
        <f t="shared" ca="1" si="66"/>
        <v/>
      </c>
      <c r="O289" s="110" t="str">
        <f t="shared" ca="1" si="67"/>
        <v/>
      </c>
      <c r="Y289" s="42" t="e">
        <f t="shared" ca="1" si="68"/>
        <v>#N/A</v>
      </c>
      <c r="Z289" s="8" t="e">
        <f ca="1">IF(Y289="","",项目信息!$C$16)</f>
        <v>#N/A</v>
      </c>
      <c r="AA289" s="110" t="e">
        <f t="shared" ca="1" si="72"/>
        <v>#N/A</v>
      </c>
      <c r="AB289" s="110" t="e">
        <f t="shared" ca="1" si="73"/>
        <v>#N/A</v>
      </c>
      <c r="AC289" s="110" t="e">
        <f t="shared" ca="1" si="74"/>
        <v>#N/A</v>
      </c>
      <c r="AD289" s="110" t="str">
        <f t="shared" ca="1" si="69"/>
        <v/>
      </c>
      <c r="AE289" s="110" t="str">
        <f t="shared" ca="1" si="70"/>
        <v/>
      </c>
      <c r="AF289" s="110" t="str">
        <f t="shared" ca="1" si="71"/>
        <v/>
      </c>
      <c r="AG289" s="114" t="e">
        <f t="shared" ca="1" si="60"/>
        <v>#N/A</v>
      </c>
      <c r="AH289" s="114" t="e">
        <f t="shared" ca="1" si="61"/>
        <v>#N/A</v>
      </c>
      <c r="AI289" s="8" t="e">
        <f t="shared" ca="1" si="62"/>
        <v>#N/A</v>
      </c>
      <c r="AJ289" s="8" t="e">
        <f t="shared" ca="1" si="63"/>
        <v>#N/A</v>
      </c>
    </row>
    <row r="290" spans="12:36">
      <c r="L290" s="42" t="str">
        <f t="shared" ca="1" si="64"/>
        <v/>
      </c>
      <c r="M290" s="110" t="str">
        <f t="shared" ca="1" si="65"/>
        <v/>
      </c>
      <c r="N290" s="110" t="str">
        <f t="shared" ca="1" si="66"/>
        <v/>
      </c>
      <c r="O290" s="110" t="str">
        <f t="shared" ca="1" si="67"/>
        <v/>
      </c>
      <c r="Y290" s="42" t="e">
        <f t="shared" ca="1" si="68"/>
        <v>#N/A</v>
      </c>
      <c r="Z290" s="8" t="e">
        <f ca="1">IF(Y290="","",项目信息!$C$16)</f>
        <v>#N/A</v>
      </c>
      <c r="AA290" s="110" t="e">
        <f t="shared" ca="1" si="72"/>
        <v>#N/A</v>
      </c>
      <c r="AB290" s="110" t="e">
        <f t="shared" ca="1" si="73"/>
        <v>#N/A</v>
      </c>
      <c r="AC290" s="110" t="e">
        <f t="shared" ca="1" si="74"/>
        <v>#N/A</v>
      </c>
      <c r="AD290" s="110" t="str">
        <f t="shared" ca="1" si="69"/>
        <v/>
      </c>
      <c r="AE290" s="110" t="str">
        <f t="shared" ca="1" si="70"/>
        <v/>
      </c>
      <c r="AF290" s="110" t="str">
        <f t="shared" ca="1" si="71"/>
        <v/>
      </c>
      <c r="AG290" s="114" t="e">
        <f t="shared" ca="1" si="60"/>
        <v>#N/A</v>
      </c>
      <c r="AH290" s="114" t="e">
        <f t="shared" ca="1" si="61"/>
        <v>#N/A</v>
      </c>
      <c r="AI290" s="8" t="e">
        <f t="shared" ca="1" si="62"/>
        <v>#N/A</v>
      </c>
      <c r="AJ290" s="8" t="e">
        <f t="shared" ca="1" si="63"/>
        <v>#N/A</v>
      </c>
    </row>
    <row r="291" spans="12:36">
      <c r="L291" s="42" t="str">
        <f t="shared" ca="1" si="64"/>
        <v/>
      </c>
      <c r="M291" s="110" t="str">
        <f t="shared" ca="1" si="65"/>
        <v/>
      </c>
      <c r="N291" s="110" t="str">
        <f t="shared" ca="1" si="66"/>
        <v/>
      </c>
      <c r="O291" s="110" t="str">
        <f t="shared" ca="1" si="67"/>
        <v/>
      </c>
      <c r="Y291" s="42" t="e">
        <f t="shared" ca="1" si="68"/>
        <v>#N/A</v>
      </c>
      <c r="Z291" s="8" t="e">
        <f ca="1">IF(Y291="","",项目信息!$C$16)</f>
        <v>#N/A</v>
      </c>
      <c r="AA291" s="110" t="e">
        <f t="shared" ca="1" si="72"/>
        <v>#N/A</v>
      </c>
      <c r="AB291" s="110" t="e">
        <f t="shared" ca="1" si="73"/>
        <v>#N/A</v>
      </c>
      <c r="AC291" s="110" t="e">
        <f t="shared" ca="1" si="74"/>
        <v>#N/A</v>
      </c>
      <c r="AD291" s="110" t="str">
        <f t="shared" ca="1" si="69"/>
        <v/>
      </c>
      <c r="AE291" s="110" t="str">
        <f t="shared" ca="1" si="70"/>
        <v/>
      </c>
      <c r="AF291" s="110" t="str">
        <f t="shared" ca="1" si="71"/>
        <v/>
      </c>
      <c r="AG291" s="114" t="e">
        <f t="shared" ca="1" si="60"/>
        <v>#N/A</v>
      </c>
      <c r="AH291" s="114" t="e">
        <f t="shared" ca="1" si="61"/>
        <v>#N/A</v>
      </c>
      <c r="AI291" s="8" t="e">
        <f t="shared" ca="1" si="62"/>
        <v>#N/A</v>
      </c>
      <c r="AJ291" s="8" t="e">
        <f t="shared" ca="1" si="63"/>
        <v>#N/A</v>
      </c>
    </row>
    <row r="292" spans="12:36">
      <c r="L292" s="42" t="str">
        <f t="shared" ca="1" si="64"/>
        <v/>
      </c>
      <c r="M292" s="110" t="str">
        <f t="shared" ca="1" si="65"/>
        <v/>
      </c>
      <c r="N292" s="110" t="str">
        <f t="shared" ca="1" si="66"/>
        <v/>
      </c>
      <c r="O292" s="110" t="str">
        <f t="shared" ca="1" si="67"/>
        <v/>
      </c>
      <c r="Y292" s="42" t="e">
        <f t="shared" ca="1" si="68"/>
        <v>#N/A</v>
      </c>
      <c r="Z292" s="8" t="e">
        <f ca="1">IF(Y292="","",项目信息!$C$16)</f>
        <v>#N/A</v>
      </c>
      <c r="AA292" s="110" t="e">
        <f t="shared" ca="1" si="72"/>
        <v>#N/A</v>
      </c>
      <c r="AB292" s="110" t="e">
        <f t="shared" ca="1" si="73"/>
        <v>#N/A</v>
      </c>
      <c r="AC292" s="110" t="e">
        <f t="shared" ca="1" si="74"/>
        <v>#N/A</v>
      </c>
      <c r="AD292" s="110" t="str">
        <f t="shared" ca="1" si="69"/>
        <v/>
      </c>
      <c r="AE292" s="110" t="str">
        <f t="shared" ca="1" si="70"/>
        <v/>
      </c>
      <c r="AF292" s="110" t="str">
        <f t="shared" ca="1" si="71"/>
        <v/>
      </c>
      <c r="AG292" s="114" t="e">
        <f t="shared" ca="1" si="60"/>
        <v>#N/A</v>
      </c>
      <c r="AH292" s="114" t="e">
        <f t="shared" ca="1" si="61"/>
        <v>#N/A</v>
      </c>
      <c r="AI292" s="8" t="e">
        <f t="shared" ca="1" si="62"/>
        <v>#N/A</v>
      </c>
      <c r="AJ292" s="8" t="e">
        <f t="shared" ca="1" si="63"/>
        <v>#N/A</v>
      </c>
    </row>
    <row r="293" spans="12:36">
      <c r="L293" s="42" t="str">
        <f t="shared" ca="1" si="64"/>
        <v/>
      </c>
      <c r="M293" s="110" t="str">
        <f t="shared" ca="1" si="65"/>
        <v/>
      </c>
      <c r="N293" s="110" t="str">
        <f t="shared" ca="1" si="66"/>
        <v/>
      </c>
      <c r="O293" s="110" t="str">
        <f t="shared" ca="1" si="67"/>
        <v/>
      </c>
      <c r="Y293" s="42" t="e">
        <f t="shared" ca="1" si="68"/>
        <v>#N/A</v>
      </c>
      <c r="Z293" s="8" t="e">
        <f ca="1">IF(Y293="","",项目信息!$C$16)</f>
        <v>#N/A</v>
      </c>
      <c r="AA293" s="110" t="e">
        <f t="shared" ca="1" si="72"/>
        <v>#N/A</v>
      </c>
      <c r="AB293" s="110" t="e">
        <f t="shared" ca="1" si="73"/>
        <v>#N/A</v>
      </c>
      <c r="AC293" s="110" t="e">
        <f t="shared" ca="1" si="74"/>
        <v>#N/A</v>
      </c>
      <c r="AD293" s="110" t="str">
        <f t="shared" ca="1" si="69"/>
        <v/>
      </c>
      <c r="AE293" s="110" t="str">
        <f t="shared" ca="1" si="70"/>
        <v/>
      </c>
      <c r="AF293" s="110" t="str">
        <f t="shared" ca="1" si="71"/>
        <v/>
      </c>
      <c r="AG293" s="114" t="e">
        <f t="shared" ca="1" si="60"/>
        <v>#N/A</v>
      </c>
      <c r="AH293" s="114" t="e">
        <f t="shared" ca="1" si="61"/>
        <v>#N/A</v>
      </c>
      <c r="AI293" s="8" t="e">
        <f t="shared" ca="1" si="62"/>
        <v>#N/A</v>
      </c>
      <c r="AJ293" s="8" t="e">
        <f t="shared" ca="1" si="63"/>
        <v>#N/A</v>
      </c>
    </row>
    <row r="294" spans="12:36">
      <c r="L294" s="42" t="str">
        <f t="shared" ca="1" si="64"/>
        <v/>
      </c>
      <c r="M294" s="110" t="str">
        <f t="shared" ca="1" si="65"/>
        <v/>
      </c>
      <c r="N294" s="110" t="str">
        <f t="shared" ca="1" si="66"/>
        <v/>
      </c>
      <c r="O294" s="110" t="str">
        <f t="shared" ca="1" si="67"/>
        <v/>
      </c>
      <c r="Y294" s="42" t="e">
        <f t="shared" ca="1" si="68"/>
        <v>#N/A</v>
      </c>
      <c r="Z294" s="8" t="e">
        <f ca="1">IF(Y294="","",项目信息!$C$16)</f>
        <v>#N/A</v>
      </c>
      <c r="AA294" s="110" t="e">
        <f t="shared" ca="1" si="72"/>
        <v>#N/A</v>
      </c>
      <c r="AB294" s="110" t="e">
        <f t="shared" ca="1" si="73"/>
        <v>#N/A</v>
      </c>
      <c r="AC294" s="110" t="e">
        <f t="shared" ca="1" si="74"/>
        <v>#N/A</v>
      </c>
      <c r="AD294" s="110" t="str">
        <f t="shared" ca="1" si="69"/>
        <v/>
      </c>
      <c r="AE294" s="110" t="str">
        <f t="shared" ca="1" si="70"/>
        <v/>
      </c>
      <c r="AF294" s="110" t="str">
        <f t="shared" ca="1" si="71"/>
        <v/>
      </c>
      <c r="AG294" s="114" t="e">
        <f t="shared" ca="1" si="60"/>
        <v>#N/A</v>
      </c>
      <c r="AH294" s="114" t="e">
        <f t="shared" ca="1" si="61"/>
        <v>#N/A</v>
      </c>
      <c r="AI294" s="8" t="e">
        <f t="shared" ca="1" si="62"/>
        <v>#N/A</v>
      </c>
      <c r="AJ294" s="8" t="e">
        <f t="shared" ca="1" si="63"/>
        <v>#N/A</v>
      </c>
    </row>
    <row r="295" spans="12:36">
      <c r="L295" s="42" t="str">
        <f t="shared" ca="1" si="64"/>
        <v/>
      </c>
      <c r="M295" s="110" t="str">
        <f t="shared" ca="1" si="65"/>
        <v/>
      </c>
      <c r="N295" s="110" t="str">
        <f t="shared" ca="1" si="66"/>
        <v/>
      </c>
      <c r="O295" s="110" t="str">
        <f t="shared" ca="1" si="67"/>
        <v/>
      </c>
      <c r="Y295" s="42" t="e">
        <f t="shared" ca="1" si="68"/>
        <v>#N/A</v>
      </c>
      <c r="Z295" s="8" t="e">
        <f ca="1">IF(Y295="","",项目信息!$C$16)</f>
        <v>#N/A</v>
      </c>
      <c r="AA295" s="110" t="e">
        <f t="shared" ca="1" si="72"/>
        <v>#N/A</v>
      </c>
      <c r="AB295" s="110" t="e">
        <f t="shared" ca="1" si="73"/>
        <v>#N/A</v>
      </c>
      <c r="AC295" s="110" t="e">
        <f t="shared" ca="1" si="74"/>
        <v>#N/A</v>
      </c>
      <c r="AD295" s="110" t="str">
        <f t="shared" ca="1" si="69"/>
        <v/>
      </c>
      <c r="AE295" s="110" t="str">
        <f t="shared" ca="1" si="70"/>
        <v/>
      </c>
      <c r="AF295" s="110" t="str">
        <f t="shared" ca="1" si="71"/>
        <v/>
      </c>
      <c r="AG295" s="114" t="e">
        <f t="shared" ca="1" si="60"/>
        <v>#N/A</v>
      </c>
      <c r="AH295" s="114" t="e">
        <f t="shared" ca="1" si="61"/>
        <v>#N/A</v>
      </c>
      <c r="AI295" s="8" t="e">
        <f t="shared" ca="1" si="62"/>
        <v>#N/A</v>
      </c>
      <c r="AJ295" s="8" t="e">
        <f t="shared" ca="1" si="63"/>
        <v>#N/A</v>
      </c>
    </row>
    <row r="296" spans="12:36">
      <c r="L296" s="42" t="str">
        <f t="shared" ca="1" si="64"/>
        <v/>
      </c>
      <c r="M296" s="110" t="str">
        <f t="shared" ca="1" si="65"/>
        <v/>
      </c>
      <c r="N296" s="110" t="str">
        <f t="shared" ca="1" si="66"/>
        <v/>
      </c>
      <c r="O296" s="110" t="str">
        <f t="shared" ca="1" si="67"/>
        <v/>
      </c>
      <c r="Y296" s="42" t="e">
        <f t="shared" ca="1" si="68"/>
        <v>#N/A</v>
      </c>
      <c r="Z296" s="8" t="e">
        <f ca="1">IF(Y296="","",项目信息!$C$16)</f>
        <v>#N/A</v>
      </c>
      <c r="AA296" s="110" t="e">
        <f t="shared" ca="1" si="72"/>
        <v>#N/A</v>
      </c>
      <c r="AB296" s="110" t="e">
        <f t="shared" ca="1" si="73"/>
        <v>#N/A</v>
      </c>
      <c r="AC296" s="110" t="e">
        <f t="shared" ca="1" si="74"/>
        <v>#N/A</v>
      </c>
      <c r="AD296" s="110" t="str">
        <f t="shared" ca="1" si="69"/>
        <v/>
      </c>
      <c r="AE296" s="110" t="str">
        <f t="shared" ca="1" si="70"/>
        <v/>
      </c>
      <c r="AF296" s="110" t="str">
        <f t="shared" ca="1" si="71"/>
        <v/>
      </c>
      <c r="AG296" s="114" t="e">
        <f t="shared" ca="1" si="60"/>
        <v>#N/A</v>
      </c>
      <c r="AH296" s="114" t="e">
        <f t="shared" ca="1" si="61"/>
        <v>#N/A</v>
      </c>
      <c r="AI296" s="8" t="e">
        <f t="shared" ca="1" si="62"/>
        <v>#N/A</v>
      </c>
      <c r="AJ296" s="8" t="e">
        <f t="shared" ca="1" si="63"/>
        <v>#N/A</v>
      </c>
    </row>
    <row r="297" spans="12:36">
      <c r="L297" s="42" t="str">
        <f t="shared" ca="1" si="64"/>
        <v/>
      </c>
      <c r="M297" s="110" t="str">
        <f t="shared" ca="1" si="65"/>
        <v/>
      </c>
      <c r="N297" s="110" t="str">
        <f t="shared" ca="1" si="66"/>
        <v/>
      </c>
      <c r="O297" s="110" t="str">
        <f t="shared" ca="1" si="67"/>
        <v/>
      </c>
      <c r="Y297" s="42" t="e">
        <f t="shared" ca="1" si="68"/>
        <v>#N/A</v>
      </c>
      <c r="Z297" s="8" t="e">
        <f ca="1">IF(Y297="","",项目信息!$C$16)</f>
        <v>#N/A</v>
      </c>
      <c r="AA297" s="110" t="e">
        <f t="shared" ca="1" si="72"/>
        <v>#N/A</v>
      </c>
      <c r="AB297" s="110" t="e">
        <f t="shared" ca="1" si="73"/>
        <v>#N/A</v>
      </c>
      <c r="AC297" s="110" t="e">
        <f t="shared" ca="1" si="74"/>
        <v>#N/A</v>
      </c>
      <c r="AD297" s="110" t="str">
        <f t="shared" ca="1" si="69"/>
        <v/>
      </c>
      <c r="AE297" s="110" t="str">
        <f t="shared" ca="1" si="70"/>
        <v/>
      </c>
      <c r="AF297" s="110" t="str">
        <f t="shared" ca="1" si="71"/>
        <v/>
      </c>
      <c r="AG297" s="114" t="e">
        <f t="shared" ca="1" si="60"/>
        <v>#N/A</v>
      </c>
      <c r="AH297" s="114" t="e">
        <f t="shared" ca="1" si="61"/>
        <v>#N/A</v>
      </c>
      <c r="AI297" s="8" t="e">
        <f t="shared" ca="1" si="62"/>
        <v>#N/A</v>
      </c>
      <c r="AJ297" s="8" t="e">
        <f t="shared" ca="1" si="63"/>
        <v>#N/A</v>
      </c>
    </row>
    <row r="298" spans="12:36">
      <c r="L298" s="42" t="str">
        <f t="shared" ca="1" si="64"/>
        <v/>
      </c>
      <c r="M298" s="110" t="str">
        <f t="shared" ca="1" si="65"/>
        <v/>
      </c>
      <c r="N298" s="110" t="str">
        <f t="shared" ca="1" si="66"/>
        <v/>
      </c>
      <c r="O298" s="110" t="str">
        <f t="shared" ca="1" si="67"/>
        <v/>
      </c>
      <c r="Y298" s="42" t="e">
        <f t="shared" ca="1" si="68"/>
        <v>#N/A</v>
      </c>
      <c r="Z298" s="8" t="e">
        <f ca="1">IF(Y298="","",项目信息!$C$16)</f>
        <v>#N/A</v>
      </c>
      <c r="AA298" s="110" t="e">
        <f t="shared" ca="1" si="72"/>
        <v>#N/A</v>
      </c>
      <c r="AB298" s="110" t="e">
        <f t="shared" ca="1" si="73"/>
        <v>#N/A</v>
      </c>
      <c r="AC298" s="110" t="e">
        <f t="shared" ca="1" si="74"/>
        <v>#N/A</v>
      </c>
      <c r="AD298" s="110" t="str">
        <f t="shared" ca="1" si="69"/>
        <v/>
      </c>
      <c r="AE298" s="110" t="str">
        <f t="shared" ca="1" si="70"/>
        <v/>
      </c>
      <c r="AF298" s="110" t="str">
        <f t="shared" ca="1" si="71"/>
        <v/>
      </c>
      <c r="AG298" s="114" t="e">
        <f t="shared" ca="1" si="60"/>
        <v>#N/A</v>
      </c>
      <c r="AH298" s="114" t="e">
        <f t="shared" ca="1" si="61"/>
        <v>#N/A</v>
      </c>
      <c r="AI298" s="8" t="e">
        <f t="shared" ca="1" si="62"/>
        <v>#N/A</v>
      </c>
      <c r="AJ298" s="8" t="e">
        <f t="shared" ca="1" si="63"/>
        <v>#N/A</v>
      </c>
    </row>
    <row r="299" spans="12:36">
      <c r="L299" s="42" t="str">
        <f t="shared" ca="1" si="64"/>
        <v/>
      </c>
      <c r="M299" s="110" t="str">
        <f t="shared" ca="1" si="65"/>
        <v/>
      </c>
      <c r="N299" s="110" t="str">
        <f t="shared" ca="1" si="66"/>
        <v/>
      </c>
      <c r="O299" s="110" t="str">
        <f t="shared" ca="1" si="67"/>
        <v/>
      </c>
      <c r="Y299" s="42" t="e">
        <f t="shared" ca="1" si="68"/>
        <v>#N/A</v>
      </c>
      <c r="Z299" s="8" t="e">
        <f ca="1">IF(Y299="","",项目信息!$C$16)</f>
        <v>#N/A</v>
      </c>
      <c r="AA299" s="110" t="e">
        <f t="shared" ca="1" si="72"/>
        <v>#N/A</v>
      </c>
      <c r="AB299" s="110" t="e">
        <f t="shared" ca="1" si="73"/>
        <v>#N/A</v>
      </c>
      <c r="AC299" s="110" t="e">
        <f t="shared" ca="1" si="74"/>
        <v>#N/A</v>
      </c>
      <c r="AD299" s="110" t="str">
        <f t="shared" ca="1" si="69"/>
        <v/>
      </c>
      <c r="AE299" s="110" t="str">
        <f t="shared" ca="1" si="70"/>
        <v/>
      </c>
      <c r="AF299" s="110" t="str">
        <f t="shared" ca="1" si="71"/>
        <v/>
      </c>
      <c r="AG299" s="114" t="e">
        <f t="shared" ca="1" si="60"/>
        <v>#N/A</v>
      </c>
      <c r="AH299" s="114" t="e">
        <f t="shared" ca="1" si="61"/>
        <v>#N/A</v>
      </c>
      <c r="AI299" s="8" t="e">
        <f t="shared" ca="1" si="62"/>
        <v>#N/A</v>
      </c>
      <c r="AJ299" s="8" t="e">
        <f t="shared" ca="1" si="63"/>
        <v>#N/A</v>
      </c>
    </row>
    <row r="300" spans="12:36">
      <c r="L300" s="42" t="str">
        <f t="shared" ca="1" si="64"/>
        <v/>
      </c>
      <c r="M300" s="110" t="str">
        <f t="shared" ca="1" si="65"/>
        <v/>
      </c>
      <c r="N300" s="110" t="str">
        <f t="shared" ca="1" si="66"/>
        <v/>
      </c>
      <c r="O300" s="110" t="str">
        <f t="shared" ca="1" si="67"/>
        <v/>
      </c>
      <c r="Y300" s="42" t="e">
        <f t="shared" ca="1" si="68"/>
        <v>#N/A</v>
      </c>
      <c r="Z300" s="8" t="e">
        <f ca="1">IF(Y300="","",项目信息!$C$16)</f>
        <v>#N/A</v>
      </c>
      <c r="AA300" s="110" t="e">
        <f t="shared" ca="1" si="72"/>
        <v>#N/A</v>
      </c>
      <c r="AB300" s="110" t="e">
        <f t="shared" ca="1" si="73"/>
        <v>#N/A</v>
      </c>
      <c r="AC300" s="110" t="e">
        <f t="shared" ca="1" si="74"/>
        <v>#N/A</v>
      </c>
      <c r="AD300" s="110" t="str">
        <f t="shared" ca="1" si="69"/>
        <v/>
      </c>
      <c r="AE300" s="110" t="str">
        <f t="shared" ca="1" si="70"/>
        <v/>
      </c>
      <c r="AF300" s="110" t="str">
        <f t="shared" ca="1" si="71"/>
        <v/>
      </c>
      <c r="AG300" s="114" t="e">
        <f t="shared" ca="1" si="60"/>
        <v>#N/A</v>
      </c>
      <c r="AH300" s="114" t="e">
        <f t="shared" ca="1" si="61"/>
        <v>#N/A</v>
      </c>
      <c r="AI300" s="8" t="e">
        <f t="shared" ca="1" si="62"/>
        <v>#N/A</v>
      </c>
      <c r="AJ300" s="8" t="e">
        <f t="shared" ca="1" si="63"/>
        <v>#N/A</v>
      </c>
    </row>
    <row r="301" spans="12:36">
      <c r="L301" s="42" t="str">
        <f t="shared" ca="1" si="64"/>
        <v/>
      </c>
      <c r="M301" s="110" t="str">
        <f t="shared" ca="1" si="65"/>
        <v/>
      </c>
      <c r="N301" s="110" t="str">
        <f t="shared" ca="1" si="66"/>
        <v/>
      </c>
      <c r="O301" s="110" t="str">
        <f t="shared" ca="1" si="67"/>
        <v/>
      </c>
      <c r="Y301" s="42" t="e">
        <f t="shared" ca="1" si="68"/>
        <v>#N/A</v>
      </c>
      <c r="Z301" s="8" t="e">
        <f ca="1">IF(Y301="","",项目信息!$C$16)</f>
        <v>#N/A</v>
      </c>
      <c r="AA301" s="110" t="e">
        <f t="shared" ca="1" si="72"/>
        <v>#N/A</v>
      </c>
      <c r="AB301" s="110" t="e">
        <f t="shared" ca="1" si="73"/>
        <v>#N/A</v>
      </c>
      <c r="AC301" s="110" t="e">
        <f t="shared" ca="1" si="74"/>
        <v>#N/A</v>
      </c>
      <c r="AD301" s="110" t="str">
        <f t="shared" ca="1" si="69"/>
        <v/>
      </c>
      <c r="AE301" s="110" t="str">
        <f t="shared" ca="1" si="70"/>
        <v/>
      </c>
      <c r="AF301" s="110" t="str">
        <f t="shared" ca="1" si="71"/>
        <v/>
      </c>
      <c r="AG301" s="114" t="e">
        <f t="shared" ca="1" si="60"/>
        <v>#N/A</v>
      </c>
      <c r="AH301" s="114" t="e">
        <f t="shared" ca="1" si="61"/>
        <v>#N/A</v>
      </c>
      <c r="AI301" s="8" t="e">
        <f t="shared" ca="1" si="62"/>
        <v>#N/A</v>
      </c>
      <c r="AJ301" s="8" t="e">
        <f t="shared" ca="1" si="63"/>
        <v>#N/A</v>
      </c>
    </row>
    <row r="302" spans="12:36">
      <c r="L302" s="42" t="str">
        <f t="shared" ca="1" si="64"/>
        <v/>
      </c>
      <c r="M302" s="110" t="str">
        <f t="shared" ca="1" si="65"/>
        <v/>
      </c>
      <c r="N302" s="110" t="str">
        <f t="shared" ca="1" si="66"/>
        <v/>
      </c>
      <c r="O302" s="110" t="str">
        <f t="shared" ca="1" si="67"/>
        <v/>
      </c>
      <c r="Y302" s="42" t="e">
        <f t="shared" ca="1" si="68"/>
        <v>#N/A</v>
      </c>
      <c r="Z302" s="8" t="e">
        <f ca="1">IF(Y302="","",项目信息!$C$16)</f>
        <v>#N/A</v>
      </c>
      <c r="AA302" s="110" t="e">
        <f t="shared" ca="1" si="72"/>
        <v>#N/A</v>
      </c>
      <c r="AB302" s="110" t="e">
        <f t="shared" ca="1" si="73"/>
        <v>#N/A</v>
      </c>
      <c r="AC302" s="110" t="e">
        <f t="shared" ca="1" si="74"/>
        <v>#N/A</v>
      </c>
      <c r="AD302" s="110" t="str">
        <f t="shared" ca="1" si="69"/>
        <v/>
      </c>
      <c r="AE302" s="110" t="str">
        <f t="shared" ca="1" si="70"/>
        <v/>
      </c>
      <c r="AF302" s="110" t="str">
        <f t="shared" ca="1" si="71"/>
        <v/>
      </c>
      <c r="AG302" s="114" t="e">
        <f t="shared" ca="1" si="60"/>
        <v>#N/A</v>
      </c>
      <c r="AH302" s="114" t="e">
        <f t="shared" ca="1" si="61"/>
        <v>#N/A</v>
      </c>
      <c r="AI302" s="8" t="e">
        <f t="shared" ca="1" si="62"/>
        <v>#N/A</v>
      </c>
      <c r="AJ302" s="8" t="e">
        <f t="shared" ca="1" si="63"/>
        <v>#N/A</v>
      </c>
    </row>
    <row r="303" spans="12:36">
      <c r="L303" s="42" t="str">
        <f t="shared" ca="1" si="64"/>
        <v/>
      </c>
      <c r="M303" s="110" t="str">
        <f t="shared" ca="1" si="65"/>
        <v/>
      </c>
      <c r="N303" s="110" t="str">
        <f t="shared" ca="1" si="66"/>
        <v/>
      </c>
      <c r="O303" s="110" t="str">
        <f t="shared" ca="1" si="67"/>
        <v/>
      </c>
      <c r="Y303" s="42" t="e">
        <f t="shared" ca="1" si="68"/>
        <v>#N/A</v>
      </c>
      <c r="Z303" s="8" t="e">
        <f ca="1">IF(Y303="","",项目信息!$C$16)</f>
        <v>#N/A</v>
      </c>
      <c r="AA303" s="110" t="e">
        <f t="shared" ca="1" si="72"/>
        <v>#N/A</v>
      </c>
      <c r="AB303" s="110" t="e">
        <f t="shared" ca="1" si="73"/>
        <v>#N/A</v>
      </c>
      <c r="AC303" s="110" t="e">
        <f t="shared" ca="1" si="74"/>
        <v>#N/A</v>
      </c>
      <c r="AD303" s="110" t="str">
        <f t="shared" ca="1" si="69"/>
        <v/>
      </c>
      <c r="AE303" s="110" t="str">
        <f t="shared" ca="1" si="70"/>
        <v/>
      </c>
      <c r="AF303" s="110" t="str">
        <f t="shared" ca="1" si="71"/>
        <v/>
      </c>
      <c r="AG303" s="114" t="e">
        <f t="shared" ca="1" si="60"/>
        <v>#N/A</v>
      </c>
      <c r="AH303" s="114" t="e">
        <f t="shared" ca="1" si="61"/>
        <v>#N/A</v>
      </c>
      <c r="AI303" s="8" t="e">
        <f t="shared" ca="1" si="62"/>
        <v>#N/A</v>
      </c>
      <c r="AJ303" s="8" t="e">
        <f t="shared" ca="1" si="63"/>
        <v>#N/A</v>
      </c>
    </row>
    <row r="304" spans="12:36">
      <c r="L304" s="42" t="str">
        <f t="shared" ca="1" si="64"/>
        <v/>
      </c>
      <c r="M304" s="110" t="str">
        <f t="shared" ca="1" si="65"/>
        <v/>
      </c>
      <c r="N304" s="110" t="str">
        <f t="shared" ca="1" si="66"/>
        <v/>
      </c>
      <c r="O304" s="110" t="str">
        <f t="shared" ca="1" si="67"/>
        <v/>
      </c>
      <c r="Y304" s="42" t="e">
        <f t="shared" ca="1" si="68"/>
        <v>#N/A</v>
      </c>
      <c r="Z304" s="8" t="e">
        <f ca="1">IF(Y304="","",项目信息!$C$16)</f>
        <v>#N/A</v>
      </c>
      <c r="AA304" s="110" t="e">
        <f t="shared" ca="1" si="72"/>
        <v>#N/A</v>
      </c>
      <c r="AB304" s="110" t="e">
        <f t="shared" ca="1" si="73"/>
        <v>#N/A</v>
      </c>
      <c r="AC304" s="110" t="e">
        <f t="shared" ca="1" si="74"/>
        <v>#N/A</v>
      </c>
      <c r="AD304" s="110" t="str">
        <f t="shared" ca="1" si="69"/>
        <v/>
      </c>
      <c r="AE304" s="110" t="str">
        <f t="shared" ca="1" si="70"/>
        <v/>
      </c>
      <c r="AF304" s="110" t="str">
        <f t="shared" ca="1" si="71"/>
        <v/>
      </c>
      <c r="AG304" s="114" t="e">
        <f t="shared" ca="1" si="60"/>
        <v>#N/A</v>
      </c>
      <c r="AH304" s="114" t="e">
        <f t="shared" ca="1" si="61"/>
        <v>#N/A</v>
      </c>
      <c r="AI304" s="8" t="e">
        <f t="shared" ca="1" si="62"/>
        <v>#N/A</v>
      </c>
      <c r="AJ304" s="8" t="e">
        <f t="shared" ca="1" si="63"/>
        <v>#N/A</v>
      </c>
    </row>
    <row r="305" spans="12:36">
      <c r="L305" s="42" t="str">
        <f t="shared" ca="1" si="64"/>
        <v/>
      </c>
      <c r="M305" s="110" t="str">
        <f t="shared" ca="1" si="65"/>
        <v/>
      </c>
      <c r="N305" s="110" t="str">
        <f t="shared" ca="1" si="66"/>
        <v/>
      </c>
      <c r="O305" s="110" t="str">
        <f t="shared" ca="1" si="67"/>
        <v/>
      </c>
      <c r="Y305" s="42" t="e">
        <f t="shared" ca="1" si="68"/>
        <v>#N/A</v>
      </c>
      <c r="Z305" s="8" t="e">
        <f ca="1">IF(Y305="","",项目信息!$C$16)</f>
        <v>#N/A</v>
      </c>
      <c r="AA305" s="110" t="e">
        <f t="shared" ca="1" si="72"/>
        <v>#N/A</v>
      </c>
      <c r="AB305" s="110" t="e">
        <f t="shared" ca="1" si="73"/>
        <v>#N/A</v>
      </c>
      <c r="AC305" s="110" t="e">
        <f t="shared" ca="1" si="74"/>
        <v>#N/A</v>
      </c>
      <c r="AD305" s="110" t="str">
        <f t="shared" ca="1" si="69"/>
        <v/>
      </c>
      <c r="AE305" s="110" t="str">
        <f t="shared" ca="1" si="70"/>
        <v/>
      </c>
      <c r="AF305" s="110" t="str">
        <f t="shared" ca="1" si="71"/>
        <v/>
      </c>
      <c r="AG305" s="114" t="e">
        <f t="shared" ca="1" si="60"/>
        <v>#N/A</v>
      </c>
      <c r="AH305" s="114" t="e">
        <f t="shared" ca="1" si="61"/>
        <v>#N/A</v>
      </c>
      <c r="AI305" s="8" t="e">
        <f t="shared" ca="1" si="62"/>
        <v>#N/A</v>
      </c>
      <c r="AJ305" s="8" t="e">
        <f t="shared" ca="1" si="63"/>
        <v>#N/A</v>
      </c>
    </row>
    <row r="306" spans="12:36">
      <c r="L306" s="42" t="str">
        <f t="shared" ca="1" si="64"/>
        <v/>
      </c>
      <c r="M306" s="110" t="str">
        <f t="shared" ca="1" si="65"/>
        <v/>
      </c>
      <c r="N306" s="110" t="str">
        <f t="shared" ca="1" si="66"/>
        <v/>
      </c>
      <c r="O306" s="110" t="str">
        <f t="shared" ca="1" si="67"/>
        <v/>
      </c>
      <c r="Y306" s="42" t="e">
        <f t="shared" ca="1" si="68"/>
        <v>#N/A</v>
      </c>
      <c r="Z306" s="8" t="e">
        <f ca="1">IF(Y306="","",项目信息!$C$16)</f>
        <v>#N/A</v>
      </c>
      <c r="AA306" s="110" t="e">
        <f t="shared" ca="1" si="72"/>
        <v>#N/A</v>
      </c>
      <c r="AB306" s="110" t="e">
        <f t="shared" ca="1" si="73"/>
        <v>#N/A</v>
      </c>
      <c r="AC306" s="110" t="e">
        <f t="shared" ca="1" si="74"/>
        <v>#N/A</v>
      </c>
      <c r="AD306" s="110" t="str">
        <f t="shared" ca="1" si="69"/>
        <v/>
      </c>
      <c r="AE306" s="110" t="str">
        <f t="shared" ca="1" si="70"/>
        <v/>
      </c>
      <c r="AF306" s="110" t="str">
        <f t="shared" ca="1" si="71"/>
        <v/>
      </c>
      <c r="AG306" s="114" t="e">
        <f t="shared" ca="1" si="60"/>
        <v>#N/A</v>
      </c>
      <c r="AH306" s="114" t="e">
        <f t="shared" ca="1" si="61"/>
        <v>#N/A</v>
      </c>
      <c r="AI306" s="8" t="e">
        <f t="shared" ca="1" si="62"/>
        <v>#N/A</v>
      </c>
      <c r="AJ306" s="8" t="e">
        <f t="shared" ca="1" si="63"/>
        <v>#N/A</v>
      </c>
    </row>
    <row r="307" spans="12:36">
      <c r="L307" s="42" t="str">
        <f t="shared" ca="1" si="64"/>
        <v/>
      </c>
      <c r="M307" s="110" t="str">
        <f t="shared" ca="1" si="65"/>
        <v/>
      </c>
      <c r="N307" s="110" t="str">
        <f t="shared" ca="1" si="66"/>
        <v/>
      </c>
      <c r="O307" s="110" t="str">
        <f t="shared" ca="1" si="67"/>
        <v/>
      </c>
      <c r="Y307" s="42" t="e">
        <f t="shared" ca="1" si="68"/>
        <v>#N/A</v>
      </c>
      <c r="Z307" s="8" t="e">
        <f ca="1">IF(Y307="","",项目信息!$C$16)</f>
        <v>#N/A</v>
      </c>
      <c r="AA307" s="110" t="e">
        <f t="shared" ca="1" si="72"/>
        <v>#N/A</v>
      </c>
      <c r="AB307" s="110" t="e">
        <f t="shared" ca="1" si="73"/>
        <v>#N/A</v>
      </c>
      <c r="AC307" s="110" t="e">
        <f t="shared" ca="1" si="74"/>
        <v>#N/A</v>
      </c>
      <c r="AD307" s="110" t="str">
        <f t="shared" ca="1" si="69"/>
        <v/>
      </c>
      <c r="AE307" s="110" t="str">
        <f t="shared" ca="1" si="70"/>
        <v/>
      </c>
      <c r="AF307" s="110" t="str">
        <f t="shared" ca="1" si="71"/>
        <v/>
      </c>
      <c r="AG307" s="114" t="e">
        <f t="shared" ca="1" si="60"/>
        <v>#N/A</v>
      </c>
      <c r="AH307" s="114" t="e">
        <f t="shared" ca="1" si="61"/>
        <v>#N/A</v>
      </c>
      <c r="AI307" s="8" t="e">
        <f t="shared" ca="1" si="62"/>
        <v>#N/A</v>
      </c>
      <c r="AJ307" s="8" t="e">
        <f t="shared" ca="1" si="63"/>
        <v>#N/A</v>
      </c>
    </row>
    <row r="308" spans="12:36">
      <c r="L308" s="42" t="str">
        <f t="shared" ca="1" si="64"/>
        <v/>
      </c>
      <c r="M308" s="110" t="str">
        <f t="shared" ca="1" si="65"/>
        <v/>
      </c>
      <c r="N308" s="110" t="str">
        <f t="shared" ca="1" si="66"/>
        <v/>
      </c>
      <c r="O308" s="110" t="str">
        <f t="shared" ca="1" si="67"/>
        <v/>
      </c>
      <c r="Y308" s="42" t="e">
        <f t="shared" ca="1" si="68"/>
        <v>#N/A</v>
      </c>
      <c r="Z308" s="8" t="e">
        <f ca="1">IF(Y308="","",项目信息!$C$16)</f>
        <v>#N/A</v>
      </c>
      <c r="AA308" s="110" t="e">
        <f t="shared" ca="1" si="72"/>
        <v>#N/A</v>
      </c>
      <c r="AB308" s="110" t="e">
        <f t="shared" ca="1" si="73"/>
        <v>#N/A</v>
      </c>
      <c r="AC308" s="110" t="e">
        <f t="shared" ca="1" si="74"/>
        <v>#N/A</v>
      </c>
      <c r="AD308" s="110" t="str">
        <f t="shared" ca="1" si="69"/>
        <v/>
      </c>
      <c r="AE308" s="110" t="str">
        <f t="shared" ca="1" si="70"/>
        <v/>
      </c>
      <c r="AF308" s="110" t="str">
        <f t="shared" ca="1" si="71"/>
        <v/>
      </c>
      <c r="AG308" s="114" t="e">
        <f t="shared" ca="1" si="60"/>
        <v>#N/A</v>
      </c>
      <c r="AH308" s="114" t="e">
        <f t="shared" ca="1" si="61"/>
        <v>#N/A</v>
      </c>
      <c r="AI308" s="8" t="e">
        <f t="shared" ca="1" si="62"/>
        <v>#N/A</v>
      </c>
      <c r="AJ308" s="8" t="e">
        <f t="shared" ca="1" si="63"/>
        <v>#N/A</v>
      </c>
    </row>
    <row r="309" spans="12:36">
      <c r="L309" s="42" t="str">
        <f t="shared" ca="1" si="64"/>
        <v/>
      </c>
      <c r="M309" s="110" t="str">
        <f t="shared" ca="1" si="65"/>
        <v/>
      </c>
      <c r="N309" s="110" t="str">
        <f t="shared" ca="1" si="66"/>
        <v/>
      </c>
      <c r="O309" s="110" t="str">
        <f t="shared" ca="1" si="67"/>
        <v/>
      </c>
      <c r="Y309" s="42" t="e">
        <f t="shared" ca="1" si="68"/>
        <v>#N/A</v>
      </c>
      <c r="Z309" s="8" t="e">
        <f ca="1">IF(Y309="","",项目信息!$C$16)</f>
        <v>#N/A</v>
      </c>
      <c r="AA309" s="110" t="e">
        <f t="shared" ca="1" si="72"/>
        <v>#N/A</v>
      </c>
      <c r="AB309" s="110" t="e">
        <f t="shared" ca="1" si="73"/>
        <v>#N/A</v>
      </c>
      <c r="AC309" s="110" t="e">
        <f t="shared" ca="1" si="74"/>
        <v>#N/A</v>
      </c>
      <c r="AD309" s="110" t="str">
        <f t="shared" ca="1" si="69"/>
        <v/>
      </c>
      <c r="AE309" s="110" t="str">
        <f t="shared" ca="1" si="70"/>
        <v/>
      </c>
      <c r="AF309" s="110" t="str">
        <f t="shared" ca="1" si="71"/>
        <v/>
      </c>
      <c r="AG309" s="114" t="e">
        <f t="shared" ca="1" si="60"/>
        <v>#N/A</v>
      </c>
      <c r="AH309" s="114" t="e">
        <f t="shared" ca="1" si="61"/>
        <v>#N/A</v>
      </c>
      <c r="AI309" s="8" t="e">
        <f t="shared" ca="1" si="62"/>
        <v>#N/A</v>
      </c>
      <c r="AJ309" s="8" t="e">
        <f t="shared" ca="1" si="63"/>
        <v>#N/A</v>
      </c>
    </row>
    <row r="310" spans="12:36">
      <c r="L310" s="42" t="str">
        <f t="shared" ca="1" si="64"/>
        <v/>
      </c>
      <c r="M310" s="110" t="str">
        <f t="shared" ca="1" si="65"/>
        <v/>
      </c>
      <c r="N310" s="110" t="str">
        <f t="shared" ca="1" si="66"/>
        <v/>
      </c>
      <c r="O310" s="110" t="str">
        <f t="shared" ca="1" si="67"/>
        <v/>
      </c>
      <c r="Y310" s="42" t="e">
        <f t="shared" ca="1" si="68"/>
        <v>#N/A</v>
      </c>
      <c r="Z310" s="8" t="e">
        <f ca="1">IF(Y310="","",项目信息!$C$16)</f>
        <v>#N/A</v>
      </c>
      <c r="AA310" s="110" t="e">
        <f t="shared" ca="1" si="72"/>
        <v>#N/A</v>
      </c>
      <c r="AB310" s="110" t="e">
        <f t="shared" ca="1" si="73"/>
        <v>#N/A</v>
      </c>
      <c r="AC310" s="110" t="e">
        <f t="shared" ca="1" si="74"/>
        <v>#N/A</v>
      </c>
      <c r="AD310" s="110" t="str">
        <f t="shared" ca="1" si="69"/>
        <v/>
      </c>
      <c r="AE310" s="110" t="str">
        <f t="shared" ca="1" si="70"/>
        <v/>
      </c>
      <c r="AF310" s="110" t="str">
        <f t="shared" ca="1" si="71"/>
        <v/>
      </c>
      <c r="AG310" s="114" t="e">
        <f t="shared" ca="1" si="60"/>
        <v>#N/A</v>
      </c>
      <c r="AH310" s="114" t="e">
        <f t="shared" ca="1" si="61"/>
        <v>#N/A</v>
      </c>
      <c r="AI310" s="8" t="e">
        <f t="shared" ca="1" si="62"/>
        <v>#N/A</v>
      </c>
      <c r="AJ310" s="8" t="e">
        <f t="shared" ca="1" si="63"/>
        <v>#N/A</v>
      </c>
    </row>
    <row r="311" spans="12:36">
      <c r="L311" s="42" t="str">
        <f t="shared" ca="1" si="64"/>
        <v/>
      </c>
      <c r="M311" s="110" t="str">
        <f t="shared" ca="1" si="65"/>
        <v/>
      </c>
      <c r="N311" s="110" t="str">
        <f t="shared" ca="1" si="66"/>
        <v/>
      </c>
      <c r="O311" s="110" t="str">
        <f t="shared" ca="1" si="67"/>
        <v/>
      </c>
      <c r="Y311" s="42" t="e">
        <f t="shared" ca="1" si="68"/>
        <v>#N/A</v>
      </c>
      <c r="Z311" s="8" t="e">
        <f ca="1">IF(Y311="","",项目信息!$C$16)</f>
        <v>#N/A</v>
      </c>
      <c r="AA311" s="110" t="e">
        <f t="shared" ca="1" si="72"/>
        <v>#N/A</v>
      </c>
      <c r="AB311" s="110" t="e">
        <f t="shared" ca="1" si="73"/>
        <v>#N/A</v>
      </c>
      <c r="AC311" s="110" t="e">
        <f t="shared" ca="1" si="74"/>
        <v>#N/A</v>
      </c>
      <c r="AD311" s="110" t="str">
        <f t="shared" ca="1" si="69"/>
        <v/>
      </c>
      <c r="AE311" s="110" t="str">
        <f t="shared" ca="1" si="70"/>
        <v/>
      </c>
      <c r="AF311" s="110" t="str">
        <f t="shared" ca="1" si="71"/>
        <v/>
      </c>
      <c r="AG311" s="114" t="e">
        <f t="shared" ca="1" si="60"/>
        <v>#N/A</v>
      </c>
      <c r="AH311" s="114" t="e">
        <f t="shared" ca="1" si="61"/>
        <v>#N/A</v>
      </c>
      <c r="AI311" s="8" t="e">
        <f t="shared" ca="1" si="62"/>
        <v>#N/A</v>
      </c>
      <c r="AJ311" s="8" t="e">
        <f t="shared" ca="1" si="63"/>
        <v>#N/A</v>
      </c>
    </row>
    <row r="312" spans="12:36">
      <c r="L312" s="42" t="str">
        <f t="shared" ca="1" si="64"/>
        <v/>
      </c>
      <c r="M312" s="110" t="str">
        <f t="shared" ca="1" si="65"/>
        <v/>
      </c>
      <c r="N312" s="110" t="str">
        <f t="shared" ca="1" si="66"/>
        <v/>
      </c>
      <c r="O312" s="110" t="str">
        <f t="shared" ca="1" si="67"/>
        <v/>
      </c>
      <c r="Y312" s="42" t="e">
        <f t="shared" ca="1" si="68"/>
        <v>#N/A</v>
      </c>
      <c r="Z312" s="8" t="e">
        <f ca="1">IF(Y312="","",项目信息!$C$16)</f>
        <v>#N/A</v>
      </c>
      <c r="AA312" s="110" t="e">
        <f t="shared" ca="1" si="72"/>
        <v>#N/A</v>
      </c>
      <c r="AB312" s="110" t="e">
        <f t="shared" ca="1" si="73"/>
        <v>#N/A</v>
      </c>
      <c r="AC312" s="110" t="e">
        <f t="shared" ca="1" si="74"/>
        <v>#N/A</v>
      </c>
      <c r="AD312" s="110" t="str">
        <f t="shared" ca="1" si="69"/>
        <v/>
      </c>
      <c r="AE312" s="110" t="str">
        <f t="shared" ca="1" si="70"/>
        <v/>
      </c>
      <c r="AF312" s="110" t="str">
        <f t="shared" ca="1" si="71"/>
        <v/>
      </c>
      <c r="AG312" s="114" t="e">
        <f t="shared" ca="1" si="60"/>
        <v>#N/A</v>
      </c>
      <c r="AH312" s="114" t="e">
        <f t="shared" ca="1" si="61"/>
        <v>#N/A</v>
      </c>
      <c r="AI312" s="8" t="e">
        <f t="shared" ca="1" si="62"/>
        <v>#N/A</v>
      </c>
      <c r="AJ312" s="8" t="e">
        <f t="shared" ca="1" si="63"/>
        <v>#N/A</v>
      </c>
    </row>
    <row r="313" spans="12:36">
      <c r="L313" s="42" t="str">
        <f t="shared" ca="1" si="64"/>
        <v/>
      </c>
      <c r="M313" s="110" t="str">
        <f t="shared" ca="1" si="65"/>
        <v/>
      </c>
      <c r="N313" s="110" t="str">
        <f t="shared" ca="1" si="66"/>
        <v/>
      </c>
      <c r="O313" s="110" t="str">
        <f t="shared" ca="1" si="67"/>
        <v/>
      </c>
      <c r="Y313" s="42" t="e">
        <f t="shared" ca="1" si="68"/>
        <v>#N/A</v>
      </c>
      <c r="Z313" s="8" t="e">
        <f ca="1">IF(Y313="","",项目信息!$C$16)</f>
        <v>#N/A</v>
      </c>
      <c r="AA313" s="110" t="e">
        <f t="shared" ca="1" si="72"/>
        <v>#N/A</v>
      </c>
      <c r="AB313" s="110" t="e">
        <f t="shared" ca="1" si="73"/>
        <v>#N/A</v>
      </c>
      <c r="AC313" s="110" t="e">
        <f t="shared" ca="1" si="74"/>
        <v>#N/A</v>
      </c>
      <c r="AD313" s="110" t="str">
        <f t="shared" ca="1" si="69"/>
        <v/>
      </c>
      <c r="AE313" s="110" t="str">
        <f t="shared" ca="1" si="70"/>
        <v/>
      </c>
      <c r="AF313" s="110" t="str">
        <f t="shared" ca="1" si="71"/>
        <v/>
      </c>
      <c r="AG313" s="114" t="e">
        <f t="shared" ca="1" si="60"/>
        <v>#N/A</v>
      </c>
      <c r="AH313" s="114" t="e">
        <f t="shared" ca="1" si="61"/>
        <v>#N/A</v>
      </c>
      <c r="AI313" s="8" t="e">
        <f t="shared" ca="1" si="62"/>
        <v>#N/A</v>
      </c>
      <c r="AJ313" s="8" t="e">
        <f t="shared" ca="1" si="63"/>
        <v>#N/A</v>
      </c>
    </row>
    <row r="314" spans="12:36">
      <c r="L314" s="42" t="str">
        <f t="shared" ca="1" si="64"/>
        <v/>
      </c>
      <c r="M314" s="110" t="str">
        <f t="shared" ca="1" si="65"/>
        <v/>
      </c>
      <c r="N314" s="110" t="str">
        <f t="shared" ca="1" si="66"/>
        <v/>
      </c>
      <c r="O314" s="110" t="str">
        <f t="shared" ca="1" si="67"/>
        <v/>
      </c>
      <c r="Y314" s="42" t="e">
        <f t="shared" ca="1" si="68"/>
        <v>#N/A</v>
      </c>
      <c r="Z314" s="8" t="e">
        <f ca="1">IF(Y314="","",项目信息!$C$16)</f>
        <v>#N/A</v>
      </c>
      <c r="AA314" s="110" t="e">
        <f t="shared" ca="1" si="72"/>
        <v>#N/A</v>
      </c>
      <c r="AB314" s="110" t="e">
        <f t="shared" ca="1" si="73"/>
        <v>#N/A</v>
      </c>
      <c r="AC314" s="110" t="e">
        <f t="shared" ca="1" si="74"/>
        <v>#N/A</v>
      </c>
      <c r="AD314" s="110" t="str">
        <f t="shared" ca="1" si="69"/>
        <v/>
      </c>
      <c r="AE314" s="110" t="str">
        <f t="shared" ca="1" si="70"/>
        <v/>
      </c>
      <c r="AF314" s="110" t="str">
        <f t="shared" ca="1" si="71"/>
        <v/>
      </c>
      <c r="AG314" s="114" t="e">
        <f t="shared" ca="1" si="60"/>
        <v>#N/A</v>
      </c>
      <c r="AH314" s="114" t="e">
        <f t="shared" ca="1" si="61"/>
        <v>#N/A</v>
      </c>
      <c r="AI314" s="8" t="e">
        <f t="shared" ca="1" si="62"/>
        <v>#N/A</v>
      </c>
      <c r="AJ314" s="8" t="e">
        <f t="shared" ca="1" si="63"/>
        <v>#N/A</v>
      </c>
    </row>
    <row r="315" spans="12:36">
      <c r="L315" s="42" t="str">
        <f t="shared" ca="1" si="64"/>
        <v/>
      </c>
      <c r="M315" s="110" t="str">
        <f t="shared" ca="1" si="65"/>
        <v/>
      </c>
      <c r="N315" s="110" t="str">
        <f t="shared" ca="1" si="66"/>
        <v/>
      </c>
      <c r="O315" s="110" t="str">
        <f t="shared" ca="1" si="67"/>
        <v/>
      </c>
      <c r="Y315" s="42" t="e">
        <f t="shared" ca="1" si="68"/>
        <v>#N/A</v>
      </c>
      <c r="Z315" s="8" t="e">
        <f ca="1">IF(Y315="","",项目信息!$C$16)</f>
        <v>#N/A</v>
      </c>
      <c r="AA315" s="110" t="e">
        <f t="shared" ca="1" si="72"/>
        <v>#N/A</v>
      </c>
      <c r="AB315" s="110" t="e">
        <f t="shared" ca="1" si="73"/>
        <v>#N/A</v>
      </c>
      <c r="AC315" s="110" t="e">
        <f t="shared" ca="1" si="74"/>
        <v>#N/A</v>
      </c>
      <c r="AD315" s="110" t="str">
        <f t="shared" ca="1" si="69"/>
        <v/>
      </c>
      <c r="AE315" s="110" t="str">
        <f t="shared" ca="1" si="70"/>
        <v/>
      </c>
      <c r="AF315" s="110" t="str">
        <f t="shared" ca="1" si="71"/>
        <v/>
      </c>
      <c r="AG315" s="114" t="e">
        <f t="shared" ca="1" si="60"/>
        <v>#N/A</v>
      </c>
      <c r="AH315" s="114" t="e">
        <f t="shared" ca="1" si="61"/>
        <v>#N/A</v>
      </c>
      <c r="AI315" s="8" t="e">
        <f t="shared" ca="1" si="62"/>
        <v>#N/A</v>
      </c>
      <c r="AJ315" s="8" t="e">
        <f t="shared" ca="1" si="63"/>
        <v>#N/A</v>
      </c>
    </row>
    <row r="316" spans="12:36">
      <c r="L316" s="42" t="str">
        <f t="shared" ca="1" si="64"/>
        <v/>
      </c>
      <c r="M316" s="110" t="str">
        <f t="shared" ca="1" si="65"/>
        <v/>
      </c>
      <c r="N316" s="110" t="str">
        <f t="shared" ca="1" si="66"/>
        <v/>
      </c>
      <c r="O316" s="110" t="str">
        <f t="shared" ca="1" si="67"/>
        <v/>
      </c>
      <c r="Y316" s="42" t="e">
        <f t="shared" ca="1" si="68"/>
        <v>#N/A</v>
      </c>
      <c r="Z316" s="8" t="e">
        <f ca="1">IF(Y316="","",项目信息!$C$16)</f>
        <v>#N/A</v>
      </c>
      <c r="AA316" s="110" t="e">
        <f t="shared" ca="1" si="72"/>
        <v>#N/A</v>
      </c>
      <c r="AB316" s="110" t="e">
        <f t="shared" ca="1" si="73"/>
        <v>#N/A</v>
      </c>
      <c r="AC316" s="110" t="e">
        <f t="shared" ca="1" si="74"/>
        <v>#N/A</v>
      </c>
      <c r="AD316" s="110" t="str">
        <f t="shared" ca="1" si="69"/>
        <v/>
      </c>
      <c r="AE316" s="110" t="str">
        <f t="shared" ca="1" si="70"/>
        <v/>
      </c>
      <c r="AF316" s="110" t="str">
        <f t="shared" ca="1" si="71"/>
        <v/>
      </c>
      <c r="AG316" s="114" t="e">
        <f t="shared" ca="1" si="60"/>
        <v>#N/A</v>
      </c>
      <c r="AH316" s="114" t="e">
        <f t="shared" ca="1" si="61"/>
        <v>#N/A</v>
      </c>
      <c r="AI316" s="8" t="e">
        <f t="shared" ca="1" si="62"/>
        <v>#N/A</v>
      </c>
      <c r="AJ316" s="8" t="e">
        <f t="shared" ca="1" si="63"/>
        <v>#N/A</v>
      </c>
    </row>
    <row r="317" spans="12:36">
      <c r="L317" s="42" t="str">
        <f t="shared" ca="1" si="64"/>
        <v/>
      </c>
      <c r="M317" s="110" t="str">
        <f t="shared" ca="1" si="65"/>
        <v/>
      </c>
      <c r="N317" s="110" t="str">
        <f t="shared" ca="1" si="66"/>
        <v/>
      </c>
      <c r="O317" s="110" t="str">
        <f t="shared" ca="1" si="67"/>
        <v/>
      </c>
      <c r="Y317" s="42" t="e">
        <f t="shared" ca="1" si="68"/>
        <v>#N/A</v>
      </c>
      <c r="Z317" s="8" t="e">
        <f ca="1">IF(Y317="","",项目信息!$C$16)</f>
        <v>#N/A</v>
      </c>
      <c r="AA317" s="110" t="e">
        <f t="shared" ca="1" si="72"/>
        <v>#N/A</v>
      </c>
      <c r="AB317" s="110" t="e">
        <f t="shared" ca="1" si="73"/>
        <v>#N/A</v>
      </c>
      <c r="AC317" s="110" t="e">
        <f t="shared" ca="1" si="74"/>
        <v>#N/A</v>
      </c>
      <c r="AD317" s="110" t="str">
        <f t="shared" ca="1" si="69"/>
        <v/>
      </c>
      <c r="AE317" s="110" t="str">
        <f t="shared" ca="1" si="70"/>
        <v/>
      </c>
      <c r="AF317" s="110" t="str">
        <f t="shared" ca="1" si="71"/>
        <v/>
      </c>
      <c r="AG317" s="114" t="e">
        <f t="shared" ca="1" si="60"/>
        <v>#N/A</v>
      </c>
      <c r="AH317" s="114" t="e">
        <f t="shared" ca="1" si="61"/>
        <v>#N/A</v>
      </c>
      <c r="AI317" s="8" t="e">
        <f t="shared" ca="1" si="62"/>
        <v>#N/A</v>
      </c>
      <c r="AJ317" s="8" t="e">
        <f t="shared" ca="1" si="63"/>
        <v>#N/A</v>
      </c>
    </row>
    <row r="318" spans="12:36">
      <c r="L318" s="42" t="str">
        <f t="shared" ca="1" si="64"/>
        <v/>
      </c>
      <c r="M318" s="110" t="str">
        <f t="shared" ca="1" si="65"/>
        <v/>
      </c>
      <c r="N318" s="110" t="str">
        <f t="shared" ca="1" si="66"/>
        <v/>
      </c>
      <c r="O318" s="110" t="str">
        <f t="shared" ca="1" si="67"/>
        <v/>
      </c>
      <c r="Y318" s="42" t="e">
        <f t="shared" ca="1" si="68"/>
        <v>#N/A</v>
      </c>
      <c r="Z318" s="8" t="e">
        <f ca="1">IF(Y318="","",项目信息!$C$16)</f>
        <v>#N/A</v>
      </c>
      <c r="AA318" s="110" t="e">
        <f t="shared" ca="1" si="72"/>
        <v>#N/A</v>
      </c>
      <c r="AB318" s="110" t="e">
        <f t="shared" ca="1" si="73"/>
        <v>#N/A</v>
      </c>
      <c r="AC318" s="110" t="e">
        <f t="shared" ca="1" si="74"/>
        <v>#N/A</v>
      </c>
      <c r="AD318" s="110" t="str">
        <f t="shared" ca="1" si="69"/>
        <v/>
      </c>
      <c r="AE318" s="110" t="str">
        <f t="shared" ca="1" si="70"/>
        <v/>
      </c>
      <c r="AF318" s="110" t="str">
        <f t="shared" ca="1" si="71"/>
        <v/>
      </c>
      <c r="AG318" s="114" t="e">
        <f t="shared" ca="1" si="60"/>
        <v>#N/A</v>
      </c>
      <c r="AH318" s="114" t="e">
        <f t="shared" ca="1" si="61"/>
        <v>#N/A</v>
      </c>
      <c r="AI318" s="8" t="e">
        <f t="shared" ca="1" si="62"/>
        <v>#N/A</v>
      </c>
      <c r="AJ318" s="8" t="e">
        <f t="shared" ca="1" si="63"/>
        <v>#N/A</v>
      </c>
    </row>
    <row r="319" spans="12:36">
      <c r="L319" s="42" t="str">
        <f t="shared" ca="1" si="64"/>
        <v/>
      </c>
      <c r="M319" s="110" t="str">
        <f t="shared" ca="1" si="65"/>
        <v/>
      </c>
      <c r="N319" s="110" t="str">
        <f t="shared" ca="1" si="66"/>
        <v/>
      </c>
      <c r="O319" s="110" t="str">
        <f t="shared" ca="1" si="67"/>
        <v/>
      </c>
      <c r="Y319" s="42" t="e">
        <f t="shared" ca="1" si="68"/>
        <v>#N/A</v>
      </c>
      <c r="Z319" s="8" t="e">
        <f ca="1">IF(Y319="","",项目信息!$C$16)</f>
        <v>#N/A</v>
      </c>
      <c r="AA319" s="110" t="e">
        <f t="shared" ca="1" si="72"/>
        <v>#N/A</v>
      </c>
      <c r="AB319" s="110" t="e">
        <f t="shared" ca="1" si="73"/>
        <v>#N/A</v>
      </c>
      <c r="AC319" s="110" t="e">
        <f t="shared" ca="1" si="74"/>
        <v>#N/A</v>
      </c>
      <c r="AD319" s="110" t="str">
        <f t="shared" ca="1" si="69"/>
        <v/>
      </c>
      <c r="AE319" s="110" t="str">
        <f t="shared" ca="1" si="70"/>
        <v/>
      </c>
      <c r="AF319" s="110" t="str">
        <f t="shared" ca="1" si="71"/>
        <v/>
      </c>
      <c r="AG319" s="114" t="e">
        <f t="shared" ca="1" si="60"/>
        <v>#N/A</v>
      </c>
      <c r="AH319" s="114" t="e">
        <f t="shared" ca="1" si="61"/>
        <v>#N/A</v>
      </c>
      <c r="AI319" s="8" t="e">
        <f t="shared" ca="1" si="62"/>
        <v>#N/A</v>
      </c>
      <c r="AJ319" s="8" t="e">
        <f t="shared" ca="1" si="63"/>
        <v>#N/A</v>
      </c>
    </row>
    <row r="320" spans="12:36">
      <c r="L320" s="42" t="str">
        <f t="shared" ca="1" si="64"/>
        <v/>
      </c>
      <c r="M320" s="110" t="str">
        <f t="shared" ca="1" si="65"/>
        <v/>
      </c>
      <c r="N320" s="110" t="str">
        <f t="shared" ca="1" si="66"/>
        <v/>
      </c>
      <c r="O320" s="110" t="str">
        <f t="shared" ca="1" si="67"/>
        <v/>
      </c>
      <c r="Y320" s="42" t="e">
        <f t="shared" ca="1" si="68"/>
        <v>#N/A</v>
      </c>
      <c r="Z320" s="8" t="e">
        <f ca="1">IF(Y320="","",项目信息!$C$16)</f>
        <v>#N/A</v>
      </c>
      <c r="AA320" s="110" t="e">
        <f t="shared" ca="1" si="72"/>
        <v>#N/A</v>
      </c>
      <c r="AB320" s="110" t="e">
        <f t="shared" ca="1" si="73"/>
        <v>#N/A</v>
      </c>
      <c r="AC320" s="110" t="e">
        <f t="shared" ca="1" si="74"/>
        <v>#N/A</v>
      </c>
      <c r="AD320" s="110" t="str">
        <f t="shared" ca="1" si="69"/>
        <v/>
      </c>
      <c r="AE320" s="110" t="str">
        <f t="shared" ca="1" si="70"/>
        <v/>
      </c>
      <c r="AF320" s="110" t="str">
        <f t="shared" ca="1" si="71"/>
        <v/>
      </c>
      <c r="AG320" s="114" t="e">
        <f t="shared" ca="1" si="60"/>
        <v>#N/A</v>
      </c>
      <c r="AH320" s="114" t="e">
        <f t="shared" ca="1" si="61"/>
        <v>#N/A</v>
      </c>
      <c r="AI320" s="8" t="e">
        <f t="shared" ca="1" si="62"/>
        <v>#N/A</v>
      </c>
      <c r="AJ320" s="8" t="e">
        <f t="shared" ca="1" si="63"/>
        <v>#N/A</v>
      </c>
    </row>
    <row r="321" spans="12:36">
      <c r="L321" s="42" t="str">
        <f t="shared" ca="1" si="64"/>
        <v/>
      </c>
      <c r="M321" s="110" t="str">
        <f t="shared" ca="1" si="65"/>
        <v/>
      </c>
      <c r="N321" s="110" t="str">
        <f t="shared" ca="1" si="66"/>
        <v/>
      </c>
      <c r="O321" s="110" t="str">
        <f t="shared" ca="1" si="67"/>
        <v/>
      </c>
      <c r="Y321" s="42" t="e">
        <f t="shared" ca="1" si="68"/>
        <v>#N/A</v>
      </c>
      <c r="Z321" s="8" t="e">
        <f ca="1">IF(Y321="","",项目信息!$C$16)</f>
        <v>#N/A</v>
      </c>
      <c r="AA321" s="110" t="e">
        <f t="shared" ca="1" si="72"/>
        <v>#N/A</v>
      </c>
      <c r="AB321" s="110" t="e">
        <f t="shared" ca="1" si="73"/>
        <v>#N/A</v>
      </c>
      <c r="AC321" s="110" t="e">
        <f t="shared" ca="1" si="74"/>
        <v>#N/A</v>
      </c>
      <c r="AD321" s="110" t="str">
        <f t="shared" ca="1" si="69"/>
        <v/>
      </c>
      <c r="AE321" s="110" t="str">
        <f t="shared" ca="1" si="70"/>
        <v/>
      </c>
      <c r="AF321" s="110" t="str">
        <f t="shared" ca="1" si="71"/>
        <v/>
      </c>
      <c r="AG321" s="114" t="e">
        <f t="shared" ca="1" si="60"/>
        <v>#N/A</v>
      </c>
      <c r="AH321" s="114" t="e">
        <f t="shared" ca="1" si="61"/>
        <v>#N/A</v>
      </c>
      <c r="AI321" s="8" t="e">
        <f t="shared" ca="1" si="62"/>
        <v>#N/A</v>
      </c>
      <c r="AJ321" s="8" t="e">
        <f t="shared" ca="1" si="63"/>
        <v>#N/A</v>
      </c>
    </row>
    <row r="322" spans="12:36">
      <c r="L322" s="42" t="str">
        <f t="shared" ca="1" si="64"/>
        <v/>
      </c>
      <c r="M322" s="110" t="str">
        <f t="shared" ca="1" si="65"/>
        <v/>
      </c>
      <c r="N322" s="110" t="str">
        <f t="shared" ca="1" si="66"/>
        <v/>
      </c>
      <c r="O322" s="110" t="str">
        <f t="shared" ca="1" si="67"/>
        <v/>
      </c>
      <c r="Y322" s="42" t="e">
        <f t="shared" ca="1" si="68"/>
        <v>#N/A</v>
      </c>
      <c r="Z322" s="8" t="e">
        <f ca="1">IF(Y322="","",项目信息!$C$16)</f>
        <v>#N/A</v>
      </c>
      <c r="AA322" s="110" t="e">
        <f t="shared" ca="1" si="72"/>
        <v>#N/A</v>
      </c>
      <c r="AB322" s="110" t="e">
        <f t="shared" ca="1" si="73"/>
        <v>#N/A</v>
      </c>
      <c r="AC322" s="110" t="e">
        <f t="shared" ca="1" si="74"/>
        <v>#N/A</v>
      </c>
      <c r="AD322" s="110" t="str">
        <f t="shared" ca="1" si="69"/>
        <v/>
      </c>
      <c r="AE322" s="110" t="str">
        <f t="shared" ca="1" si="70"/>
        <v/>
      </c>
      <c r="AF322" s="110" t="str">
        <f t="shared" ca="1" si="71"/>
        <v/>
      </c>
      <c r="AG322" s="114" t="e">
        <f t="shared" ref="AG322:AG385" ca="1" si="75">IF(Y322&lt;&gt;"",AC322-AB322,"")</f>
        <v>#N/A</v>
      </c>
      <c r="AH322" s="114" t="e">
        <f t="shared" ref="AH322:AH385" ca="1" si="76">IF(Y322&lt;&gt;"",AC322-AA322,"")</f>
        <v>#N/A</v>
      </c>
      <c r="AI322" s="8" t="e">
        <f t="shared" ref="AI322:AI385" ca="1" si="77">IF(OR(Y322="",AB322=0),"",AC322/AB322)</f>
        <v>#N/A</v>
      </c>
      <c r="AJ322" s="8" t="e">
        <f t="shared" ref="AJ322:AJ385" ca="1" si="78">IF(OR(Y322="",AA322=0),"",AC322/AA322)</f>
        <v>#N/A</v>
      </c>
    </row>
    <row r="323" spans="12:36">
      <c r="L323" s="42" t="str">
        <f t="shared" ref="L323:L386" ca="1" si="79">IF(ROW()-$J$17&lt;$J$7,OFFSET($A$1,ROW()-$J$17+$J$3,$J$5-1),IF(ROW()-$J$17-$J$7&lt;$J$14,OFFSET($A$1,ROW()-$J$17-$J$7+$J$10,$J$12-1),""))</f>
        <v/>
      </c>
      <c r="M323" s="110" t="str">
        <f t="shared" ref="M323:M386" ca="1" si="80">IF(ROW()-$J$17&lt;$J$7,OFFSET($A$1,ROW()-$J$17+$J$3,$J$5-1+1),IF(ROW()-$J$17-$J$7&lt;$J$14,0,""))</f>
        <v/>
      </c>
      <c r="N323" s="110" t="str">
        <f t="shared" ref="N323:N386" ca="1" si="81">IF(ROW()-$J$17&lt;$J$7,0,IF(ROW()-$J$17-$J$7&lt;$J$14,OFFSET($A$1,ROW()-$J$17-$J$7+$J$10,$J$12-1+2),""))</f>
        <v/>
      </c>
      <c r="O323" s="110" t="str">
        <f t="shared" ref="O323:O386" ca="1" si="82">IF(ROW()-$J$17&lt;$J$7,0,IF(ROW()-$J$17-$J$7&lt;$J$14,OFFSET($A$1,ROW()-$J$17-$J$7+$J$10,$J$12-1+1),""))</f>
        <v/>
      </c>
      <c r="Y323" s="42" t="e">
        <f t="shared" ref="Y323:Y386" ca="1" si="83">IF(ROW()-2&lt;$J$26,OFFSET($Q$1,ROW()-2+$J$22-1,0),NA())</f>
        <v>#N/A</v>
      </c>
      <c r="Z323" s="8" t="e">
        <f ca="1">IF(Y323="","",项目信息!$C$16)</f>
        <v>#N/A</v>
      </c>
      <c r="AA323" s="110" t="e">
        <f t="shared" ca="1" si="72"/>
        <v>#N/A</v>
      </c>
      <c r="AB323" s="110" t="e">
        <f t="shared" ca="1" si="73"/>
        <v>#N/A</v>
      </c>
      <c r="AC323" s="110" t="e">
        <f t="shared" ca="1" si="74"/>
        <v>#N/A</v>
      </c>
      <c r="AD323" s="110" t="str">
        <f t="shared" ref="AD323:AD386" ca="1" si="84">IF(ROW()-2&lt;$J$26,OFFSET($Q$1,ROW()-2+$J$22-1,1),"")</f>
        <v/>
      </c>
      <c r="AE323" s="110" t="str">
        <f t="shared" ref="AE323:AE386" ca="1" si="85">IF(ROW()-2&lt;$J$26,OFFSET($Q$1,ROW()-2+$J$22-1,2),"")</f>
        <v/>
      </c>
      <c r="AF323" s="110" t="str">
        <f t="shared" ref="AF323:AF386" ca="1" si="86">IF(ROW()-2&lt;$J$26,OFFSET($Q$1,ROW()-2+$J$22-1,3),"")</f>
        <v/>
      </c>
      <c r="AG323" s="114" t="e">
        <f t="shared" ca="1" si="75"/>
        <v>#N/A</v>
      </c>
      <c r="AH323" s="114" t="e">
        <f t="shared" ca="1" si="76"/>
        <v>#N/A</v>
      </c>
      <c r="AI323" s="8" t="e">
        <f t="shared" ca="1" si="77"/>
        <v>#N/A</v>
      </c>
      <c r="AJ323" s="8" t="e">
        <f t="shared" ca="1" si="78"/>
        <v>#N/A</v>
      </c>
    </row>
    <row r="324" spans="12:36">
      <c r="L324" s="42" t="str">
        <f t="shared" ca="1" si="79"/>
        <v/>
      </c>
      <c r="M324" s="110" t="str">
        <f t="shared" ca="1" si="80"/>
        <v/>
      </c>
      <c r="N324" s="110" t="str">
        <f t="shared" ca="1" si="81"/>
        <v/>
      </c>
      <c r="O324" s="110" t="str">
        <f t="shared" ca="1" si="82"/>
        <v/>
      </c>
      <c r="Y324" s="42" t="e">
        <f t="shared" ca="1" si="83"/>
        <v>#N/A</v>
      </c>
      <c r="Z324" s="8" t="e">
        <f ca="1">IF(Y324="","",项目信息!$C$16)</f>
        <v>#N/A</v>
      </c>
      <c r="AA324" s="110" t="e">
        <f t="shared" ref="AA324:AA387" ca="1" si="87">IF(AD324&lt;&gt;"",AD324+AA323,NA())</f>
        <v>#N/A</v>
      </c>
      <c r="AB324" s="110" t="e">
        <f t="shared" ref="AB324:AB387" ca="1" si="88">IF(AE324&lt;&gt;"",AE324+AB323,NA())</f>
        <v>#N/A</v>
      </c>
      <c r="AC324" s="110" t="e">
        <f t="shared" ref="AC324:AC387" ca="1" si="89">IF(AF324&lt;&gt;"",AF324+AC323,NA())</f>
        <v>#N/A</v>
      </c>
      <c r="AD324" s="110" t="str">
        <f t="shared" ca="1" si="84"/>
        <v/>
      </c>
      <c r="AE324" s="110" t="str">
        <f t="shared" ca="1" si="85"/>
        <v/>
      </c>
      <c r="AF324" s="110" t="str">
        <f t="shared" ca="1" si="86"/>
        <v/>
      </c>
      <c r="AG324" s="114" t="e">
        <f t="shared" ca="1" si="75"/>
        <v>#N/A</v>
      </c>
      <c r="AH324" s="114" t="e">
        <f t="shared" ca="1" si="76"/>
        <v>#N/A</v>
      </c>
      <c r="AI324" s="8" t="e">
        <f t="shared" ca="1" si="77"/>
        <v>#N/A</v>
      </c>
      <c r="AJ324" s="8" t="e">
        <f t="shared" ca="1" si="78"/>
        <v>#N/A</v>
      </c>
    </row>
    <row r="325" spans="12:36">
      <c r="L325" s="42" t="str">
        <f t="shared" ca="1" si="79"/>
        <v/>
      </c>
      <c r="M325" s="110" t="str">
        <f t="shared" ca="1" si="80"/>
        <v/>
      </c>
      <c r="N325" s="110" t="str">
        <f t="shared" ca="1" si="81"/>
        <v/>
      </c>
      <c r="O325" s="110" t="str">
        <f t="shared" ca="1" si="82"/>
        <v/>
      </c>
      <c r="Y325" s="42" t="e">
        <f t="shared" ca="1" si="83"/>
        <v>#N/A</v>
      </c>
      <c r="Z325" s="8" t="e">
        <f ca="1">IF(Y325="","",项目信息!$C$16)</f>
        <v>#N/A</v>
      </c>
      <c r="AA325" s="110" t="e">
        <f t="shared" ca="1" si="87"/>
        <v>#N/A</v>
      </c>
      <c r="AB325" s="110" t="e">
        <f t="shared" ca="1" si="88"/>
        <v>#N/A</v>
      </c>
      <c r="AC325" s="110" t="e">
        <f t="shared" ca="1" si="89"/>
        <v>#N/A</v>
      </c>
      <c r="AD325" s="110" t="str">
        <f t="shared" ca="1" si="84"/>
        <v/>
      </c>
      <c r="AE325" s="110" t="str">
        <f t="shared" ca="1" si="85"/>
        <v/>
      </c>
      <c r="AF325" s="110" t="str">
        <f t="shared" ca="1" si="86"/>
        <v/>
      </c>
      <c r="AG325" s="114" t="e">
        <f t="shared" ca="1" si="75"/>
        <v>#N/A</v>
      </c>
      <c r="AH325" s="114" t="e">
        <f t="shared" ca="1" si="76"/>
        <v>#N/A</v>
      </c>
      <c r="AI325" s="8" t="e">
        <f t="shared" ca="1" si="77"/>
        <v>#N/A</v>
      </c>
      <c r="AJ325" s="8" t="e">
        <f t="shared" ca="1" si="78"/>
        <v>#N/A</v>
      </c>
    </row>
    <row r="326" spans="12:36">
      <c r="L326" s="42" t="str">
        <f t="shared" ca="1" si="79"/>
        <v/>
      </c>
      <c r="M326" s="110" t="str">
        <f t="shared" ca="1" si="80"/>
        <v/>
      </c>
      <c r="N326" s="110" t="str">
        <f t="shared" ca="1" si="81"/>
        <v/>
      </c>
      <c r="O326" s="110" t="str">
        <f t="shared" ca="1" si="82"/>
        <v/>
      </c>
      <c r="Y326" s="42" t="e">
        <f t="shared" ca="1" si="83"/>
        <v>#N/A</v>
      </c>
      <c r="Z326" s="8" t="e">
        <f ca="1">IF(Y326="","",项目信息!$C$16)</f>
        <v>#N/A</v>
      </c>
      <c r="AA326" s="110" t="e">
        <f t="shared" ca="1" si="87"/>
        <v>#N/A</v>
      </c>
      <c r="AB326" s="110" t="e">
        <f t="shared" ca="1" si="88"/>
        <v>#N/A</v>
      </c>
      <c r="AC326" s="110" t="e">
        <f t="shared" ca="1" si="89"/>
        <v>#N/A</v>
      </c>
      <c r="AD326" s="110" t="str">
        <f t="shared" ca="1" si="84"/>
        <v/>
      </c>
      <c r="AE326" s="110" t="str">
        <f t="shared" ca="1" si="85"/>
        <v/>
      </c>
      <c r="AF326" s="110" t="str">
        <f t="shared" ca="1" si="86"/>
        <v/>
      </c>
      <c r="AG326" s="114" t="e">
        <f t="shared" ca="1" si="75"/>
        <v>#N/A</v>
      </c>
      <c r="AH326" s="114" t="e">
        <f t="shared" ca="1" si="76"/>
        <v>#N/A</v>
      </c>
      <c r="AI326" s="8" t="e">
        <f t="shared" ca="1" si="77"/>
        <v>#N/A</v>
      </c>
      <c r="AJ326" s="8" t="e">
        <f t="shared" ca="1" si="78"/>
        <v>#N/A</v>
      </c>
    </row>
    <row r="327" spans="12:36">
      <c r="L327" s="42" t="str">
        <f t="shared" ca="1" si="79"/>
        <v/>
      </c>
      <c r="M327" s="110" t="str">
        <f t="shared" ca="1" si="80"/>
        <v/>
      </c>
      <c r="N327" s="110" t="str">
        <f t="shared" ca="1" si="81"/>
        <v/>
      </c>
      <c r="O327" s="110" t="str">
        <f t="shared" ca="1" si="82"/>
        <v/>
      </c>
      <c r="Y327" s="42" t="e">
        <f t="shared" ca="1" si="83"/>
        <v>#N/A</v>
      </c>
      <c r="Z327" s="8" t="e">
        <f ca="1">IF(Y327="","",项目信息!$C$16)</f>
        <v>#N/A</v>
      </c>
      <c r="AA327" s="110" t="e">
        <f t="shared" ca="1" si="87"/>
        <v>#N/A</v>
      </c>
      <c r="AB327" s="110" t="e">
        <f t="shared" ca="1" si="88"/>
        <v>#N/A</v>
      </c>
      <c r="AC327" s="110" t="e">
        <f t="shared" ca="1" si="89"/>
        <v>#N/A</v>
      </c>
      <c r="AD327" s="110" t="str">
        <f t="shared" ca="1" si="84"/>
        <v/>
      </c>
      <c r="AE327" s="110" t="str">
        <f t="shared" ca="1" si="85"/>
        <v/>
      </c>
      <c r="AF327" s="110" t="str">
        <f t="shared" ca="1" si="86"/>
        <v/>
      </c>
      <c r="AG327" s="114" t="e">
        <f t="shared" ca="1" si="75"/>
        <v>#N/A</v>
      </c>
      <c r="AH327" s="114" t="e">
        <f t="shared" ca="1" si="76"/>
        <v>#N/A</v>
      </c>
      <c r="AI327" s="8" t="e">
        <f t="shared" ca="1" si="77"/>
        <v>#N/A</v>
      </c>
      <c r="AJ327" s="8" t="e">
        <f t="shared" ca="1" si="78"/>
        <v>#N/A</v>
      </c>
    </row>
    <row r="328" spans="12:36">
      <c r="L328" s="42" t="str">
        <f t="shared" ca="1" si="79"/>
        <v/>
      </c>
      <c r="M328" s="110" t="str">
        <f t="shared" ca="1" si="80"/>
        <v/>
      </c>
      <c r="N328" s="110" t="str">
        <f t="shared" ca="1" si="81"/>
        <v/>
      </c>
      <c r="O328" s="110" t="str">
        <f t="shared" ca="1" si="82"/>
        <v/>
      </c>
      <c r="Y328" s="42" t="e">
        <f t="shared" ca="1" si="83"/>
        <v>#N/A</v>
      </c>
      <c r="Z328" s="8" t="e">
        <f ca="1">IF(Y328="","",项目信息!$C$16)</f>
        <v>#N/A</v>
      </c>
      <c r="AA328" s="110" t="e">
        <f t="shared" ca="1" si="87"/>
        <v>#N/A</v>
      </c>
      <c r="AB328" s="110" t="e">
        <f t="shared" ca="1" si="88"/>
        <v>#N/A</v>
      </c>
      <c r="AC328" s="110" t="e">
        <f t="shared" ca="1" si="89"/>
        <v>#N/A</v>
      </c>
      <c r="AD328" s="110" t="str">
        <f t="shared" ca="1" si="84"/>
        <v/>
      </c>
      <c r="AE328" s="110" t="str">
        <f t="shared" ca="1" si="85"/>
        <v/>
      </c>
      <c r="AF328" s="110" t="str">
        <f t="shared" ca="1" si="86"/>
        <v/>
      </c>
      <c r="AG328" s="114" t="e">
        <f t="shared" ca="1" si="75"/>
        <v>#N/A</v>
      </c>
      <c r="AH328" s="114" t="e">
        <f t="shared" ca="1" si="76"/>
        <v>#N/A</v>
      </c>
      <c r="AI328" s="8" t="e">
        <f t="shared" ca="1" si="77"/>
        <v>#N/A</v>
      </c>
      <c r="AJ328" s="8" t="e">
        <f t="shared" ca="1" si="78"/>
        <v>#N/A</v>
      </c>
    </row>
    <row r="329" spans="12:36">
      <c r="L329" s="42" t="str">
        <f t="shared" ca="1" si="79"/>
        <v/>
      </c>
      <c r="M329" s="110" t="str">
        <f t="shared" ca="1" si="80"/>
        <v/>
      </c>
      <c r="N329" s="110" t="str">
        <f t="shared" ca="1" si="81"/>
        <v/>
      </c>
      <c r="O329" s="110" t="str">
        <f t="shared" ca="1" si="82"/>
        <v/>
      </c>
      <c r="Y329" s="42" t="e">
        <f t="shared" ca="1" si="83"/>
        <v>#N/A</v>
      </c>
      <c r="Z329" s="8" t="e">
        <f ca="1">IF(Y329="","",项目信息!$C$16)</f>
        <v>#N/A</v>
      </c>
      <c r="AA329" s="110" t="e">
        <f t="shared" ca="1" si="87"/>
        <v>#N/A</v>
      </c>
      <c r="AB329" s="110" t="e">
        <f t="shared" ca="1" si="88"/>
        <v>#N/A</v>
      </c>
      <c r="AC329" s="110" t="e">
        <f t="shared" ca="1" si="89"/>
        <v>#N/A</v>
      </c>
      <c r="AD329" s="110" t="str">
        <f t="shared" ca="1" si="84"/>
        <v/>
      </c>
      <c r="AE329" s="110" t="str">
        <f t="shared" ca="1" si="85"/>
        <v/>
      </c>
      <c r="AF329" s="110" t="str">
        <f t="shared" ca="1" si="86"/>
        <v/>
      </c>
      <c r="AG329" s="114" t="e">
        <f t="shared" ca="1" si="75"/>
        <v>#N/A</v>
      </c>
      <c r="AH329" s="114" t="e">
        <f t="shared" ca="1" si="76"/>
        <v>#N/A</v>
      </c>
      <c r="AI329" s="8" t="e">
        <f t="shared" ca="1" si="77"/>
        <v>#N/A</v>
      </c>
      <c r="AJ329" s="8" t="e">
        <f t="shared" ca="1" si="78"/>
        <v>#N/A</v>
      </c>
    </row>
    <row r="330" spans="12:36">
      <c r="L330" s="42" t="str">
        <f t="shared" ca="1" si="79"/>
        <v/>
      </c>
      <c r="M330" s="110" t="str">
        <f t="shared" ca="1" si="80"/>
        <v/>
      </c>
      <c r="N330" s="110" t="str">
        <f t="shared" ca="1" si="81"/>
        <v/>
      </c>
      <c r="O330" s="110" t="str">
        <f t="shared" ca="1" si="82"/>
        <v/>
      </c>
      <c r="Y330" s="42" t="e">
        <f t="shared" ca="1" si="83"/>
        <v>#N/A</v>
      </c>
      <c r="Z330" s="8" t="e">
        <f ca="1">IF(Y330="","",项目信息!$C$16)</f>
        <v>#N/A</v>
      </c>
      <c r="AA330" s="110" t="e">
        <f t="shared" ca="1" si="87"/>
        <v>#N/A</v>
      </c>
      <c r="AB330" s="110" t="e">
        <f t="shared" ca="1" si="88"/>
        <v>#N/A</v>
      </c>
      <c r="AC330" s="110" t="e">
        <f t="shared" ca="1" si="89"/>
        <v>#N/A</v>
      </c>
      <c r="AD330" s="110" t="str">
        <f t="shared" ca="1" si="84"/>
        <v/>
      </c>
      <c r="AE330" s="110" t="str">
        <f t="shared" ca="1" si="85"/>
        <v/>
      </c>
      <c r="AF330" s="110" t="str">
        <f t="shared" ca="1" si="86"/>
        <v/>
      </c>
      <c r="AG330" s="114" t="e">
        <f t="shared" ca="1" si="75"/>
        <v>#N/A</v>
      </c>
      <c r="AH330" s="114" t="e">
        <f t="shared" ca="1" si="76"/>
        <v>#N/A</v>
      </c>
      <c r="AI330" s="8" t="e">
        <f t="shared" ca="1" si="77"/>
        <v>#N/A</v>
      </c>
      <c r="AJ330" s="8" t="e">
        <f t="shared" ca="1" si="78"/>
        <v>#N/A</v>
      </c>
    </row>
    <row r="331" spans="12:36">
      <c r="L331" s="42" t="str">
        <f t="shared" ca="1" si="79"/>
        <v/>
      </c>
      <c r="M331" s="110" t="str">
        <f t="shared" ca="1" si="80"/>
        <v/>
      </c>
      <c r="N331" s="110" t="str">
        <f t="shared" ca="1" si="81"/>
        <v/>
      </c>
      <c r="O331" s="110" t="str">
        <f t="shared" ca="1" si="82"/>
        <v/>
      </c>
      <c r="Y331" s="42" t="e">
        <f t="shared" ca="1" si="83"/>
        <v>#N/A</v>
      </c>
      <c r="Z331" s="8" t="e">
        <f ca="1">IF(Y331="","",项目信息!$C$16)</f>
        <v>#N/A</v>
      </c>
      <c r="AA331" s="110" t="e">
        <f t="shared" ca="1" si="87"/>
        <v>#N/A</v>
      </c>
      <c r="AB331" s="110" t="e">
        <f t="shared" ca="1" si="88"/>
        <v>#N/A</v>
      </c>
      <c r="AC331" s="110" t="e">
        <f t="shared" ca="1" si="89"/>
        <v>#N/A</v>
      </c>
      <c r="AD331" s="110" t="str">
        <f t="shared" ca="1" si="84"/>
        <v/>
      </c>
      <c r="AE331" s="110" t="str">
        <f t="shared" ca="1" si="85"/>
        <v/>
      </c>
      <c r="AF331" s="110" t="str">
        <f t="shared" ca="1" si="86"/>
        <v/>
      </c>
      <c r="AG331" s="114" t="e">
        <f t="shared" ca="1" si="75"/>
        <v>#N/A</v>
      </c>
      <c r="AH331" s="114" t="e">
        <f t="shared" ca="1" si="76"/>
        <v>#N/A</v>
      </c>
      <c r="AI331" s="8" t="e">
        <f t="shared" ca="1" si="77"/>
        <v>#N/A</v>
      </c>
      <c r="AJ331" s="8" t="e">
        <f t="shared" ca="1" si="78"/>
        <v>#N/A</v>
      </c>
    </row>
    <row r="332" spans="12:36">
      <c r="L332" s="42" t="str">
        <f t="shared" ca="1" si="79"/>
        <v/>
      </c>
      <c r="M332" s="110" t="str">
        <f t="shared" ca="1" si="80"/>
        <v/>
      </c>
      <c r="N332" s="110" t="str">
        <f t="shared" ca="1" si="81"/>
        <v/>
      </c>
      <c r="O332" s="110" t="str">
        <f t="shared" ca="1" si="82"/>
        <v/>
      </c>
      <c r="Y332" s="42" t="e">
        <f t="shared" ca="1" si="83"/>
        <v>#N/A</v>
      </c>
      <c r="Z332" s="8" t="e">
        <f ca="1">IF(Y332="","",项目信息!$C$16)</f>
        <v>#N/A</v>
      </c>
      <c r="AA332" s="110" t="e">
        <f t="shared" ca="1" si="87"/>
        <v>#N/A</v>
      </c>
      <c r="AB332" s="110" t="e">
        <f t="shared" ca="1" si="88"/>
        <v>#N/A</v>
      </c>
      <c r="AC332" s="110" t="e">
        <f t="shared" ca="1" si="89"/>
        <v>#N/A</v>
      </c>
      <c r="AD332" s="110" t="str">
        <f t="shared" ca="1" si="84"/>
        <v/>
      </c>
      <c r="AE332" s="110" t="str">
        <f t="shared" ca="1" si="85"/>
        <v/>
      </c>
      <c r="AF332" s="110" t="str">
        <f t="shared" ca="1" si="86"/>
        <v/>
      </c>
      <c r="AG332" s="114" t="e">
        <f t="shared" ca="1" si="75"/>
        <v>#N/A</v>
      </c>
      <c r="AH332" s="114" t="e">
        <f t="shared" ca="1" si="76"/>
        <v>#N/A</v>
      </c>
      <c r="AI332" s="8" t="e">
        <f t="shared" ca="1" si="77"/>
        <v>#N/A</v>
      </c>
      <c r="AJ332" s="8" t="e">
        <f t="shared" ca="1" si="78"/>
        <v>#N/A</v>
      </c>
    </row>
    <row r="333" spans="12:36">
      <c r="L333" s="42" t="str">
        <f t="shared" ca="1" si="79"/>
        <v/>
      </c>
      <c r="M333" s="110" t="str">
        <f t="shared" ca="1" si="80"/>
        <v/>
      </c>
      <c r="N333" s="110" t="str">
        <f t="shared" ca="1" si="81"/>
        <v/>
      </c>
      <c r="O333" s="110" t="str">
        <f t="shared" ca="1" si="82"/>
        <v/>
      </c>
      <c r="Y333" s="42" t="e">
        <f t="shared" ca="1" si="83"/>
        <v>#N/A</v>
      </c>
      <c r="Z333" s="8" t="e">
        <f ca="1">IF(Y333="","",项目信息!$C$16)</f>
        <v>#N/A</v>
      </c>
      <c r="AA333" s="110" t="e">
        <f t="shared" ca="1" si="87"/>
        <v>#N/A</v>
      </c>
      <c r="AB333" s="110" t="e">
        <f t="shared" ca="1" si="88"/>
        <v>#N/A</v>
      </c>
      <c r="AC333" s="110" t="e">
        <f t="shared" ca="1" si="89"/>
        <v>#N/A</v>
      </c>
      <c r="AD333" s="110" t="str">
        <f t="shared" ca="1" si="84"/>
        <v/>
      </c>
      <c r="AE333" s="110" t="str">
        <f t="shared" ca="1" si="85"/>
        <v/>
      </c>
      <c r="AF333" s="110" t="str">
        <f t="shared" ca="1" si="86"/>
        <v/>
      </c>
      <c r="AG333" s="114" t="e">
        <f t="shared" ca="1" si="75"/>
        <v>#N/A</v>
      </c>
      <c r="AH333" s="114" t="e">
        <f t="shared" ca="1" si="76"/>
        <v>#N/A</v>
      </c>
      <c r="AI333" s="8" t="e">
        <f t="shared" ca="1" si="77"/>
        <v>#N/A</v>
      </c>
      <c r="AJ333" s="8" t="e">
        <f t="shared" ca="1" si="78"/>
        <v>#N/A</v>
      </c>
    </row>
    <row r="334" spans="12:36">
      <c r="L334" s="42" t="str">
        <f t="shared" ca="1" si="79"/>
        <v/>
      </c>
      <c r="M334" s="110" t="str">
        <f t="shared" ca="1" si="80"/>
        <v/>
      </c>
      <c r="N334" s="110" t="str">
        <f t="shared" ca="1" si="81"/>
        <v/>
      </c>
      <c r="O334" s="110" t="str">
        <f t="shared" ca="1" si="82"/>
        <v/>
      </c>
      <c r="Y334" s="42" t="e">
        <f t="shared" ca="1" si="83"/>
        <v>#N/A</v>
      </c>
      <c r="Z334" s="8" t="e">
        <f ca="1">IF(Y334="","",项目信息!$C$16)</f>
        <v>#N/A</v>
      </c>
      <c r="AA334" s="110" t="e">
        <f t="shared" ca="1" si="87"/>
        <v>#N/A</v>
      </c>
      <c r="AB334" s="110" t="e">
        <f t="shared" ca="1" si="88"/>
        <v>#N/A</v>
      </c>
      <c r="AC334" s="110" t="e">
        <f t="shared" ca="1" si="89"/>
        <v>#N/A</v>
      </c>
      <c r="AD334" s="110" t="str">
        <f t="shared" ca="1" si="84"/>
        <v/>
      </c>
      <c r="AE334" s="110" t="str">
        <f t="shared" ca="1" si="85"/>
        <v/>
      </c>
      <c r="AF334" s="110" t="str">
        <f t="shared" ca="1" si="86"/>
        <v/>
      </c>
      <c r="AG334" s="114" t="e">
        <f t="shared" ca="1" si="75"/>
        <v>#N/A</v>
      </c>
      <c r="AH334" s="114" t="e">
        <f t="shared" ca="1" si="76"/>
        <v>#N/A</v>
      </c>
      <c r="AI334" s="8" t="e">
        <f t="shared" ca="1" si="77"/>
        <v>#N/A</v>
      </c>
      <c r="AJ334" s="8" t="e">
        <f t="shared" ca="1" si="78"/>
        <v>#N/A</v>
      </c>
    </row>
    <row r="335" spans="12:36">
      <c r="L335" s="42" t="str">
        <f t="shared" ca="1" si="79"/>
        <v/>
      </c>
      <c r="M335" s="110" t="str">
        <f t="shared" ca="1" si="80"/>
        <v/>
      </c>
      <c r="N335" s="110" t="str">
        <f t="shared" ca="1" si="81"/>
        <v/>
      </c>
      <c r="O335" s="110" t="str">
        <f t="shared" ca="1" si="82"/>
        <v/>
      </c>
      <c r="Y335" s="42" t="e">
        <f t="shared" ca="1" si="83"/>
        <v>#N/A</v>
      </c>
      <c r="Z335" s="8" t="e">
        <f ca="1">IF(Y335="","",项目信息!$C$16)</f>
        <v>#N/A</v>
      </c>
      <c r="AA335" s="110" t="e">
        <f t="shared" ca="1" si="87"/>
        <v>#N/A</v>
      </c>
      <c r="AB335" s="110" t="e">
        <f t="shared" ca="1" si="88"/>
        <v>#N/A</v>
      </c>
      <c r="AC335" s="110" t="e">
        <f t="shared" ca="1" si="89"/>
        <v>#N/A</v>
      </c>
      <c r="AD335" s="110" t="str">
        <f t="shared" ca="1" si="84"/>
        <v/>
      </c>
      <c r="AE335" s="110" t="str">
        <f t="shared" ca="1" si="85"/>
        <v/>
      </c>
      <c r="AF335" s="110" t="str">
        <f t="shared" ca="1" si="86"/>
        <v/>
      </c>
      <c r="AG335" s="114" t="e">
        <f t="shared" ca="1" si="75"/>
        <v>#N/A</v>
      </c>
      <c r="AH335" s="114" t="e">
        <f t="shared" ca="1" si="76"/>
        <v>#N/A</v>
      </c>
      <c r="AI335" s="8" t="e">
        <f t="shared" ca="1" si="77"/>
        <v>#N/A</v>
      </c>
      <c r="AJ335" s="8" t="e">
        <f t="shared" ca="1" si="78"/>
        <v>#N/A</v>
      </c>
    </row>
    <row r="336" spans="12:36">
      <c r="L336" s="42" t="str">
        <f t="shared" ca="1" si="79"/>
        <v/>
      </c>
      <c r="M336" s="110" t="str">
        <f t="shared" ca="1" si="80"/>
        <v/>
      </c>
      <c r="N336" s="110" t="str">
        <f t="shared" ca="1" si="81"/>
        <v/>
      </c>
      <c r="O336" s="110" t="str">
        <f t="shared" ca="1" si="82"/>
        <v/>
      </c>
      <c r="Y336" s="42" t="e">
        <f t="shared" ca="1" si="83"/>
        <v>#N/A</v>
      </c>
      <c r="Z336" s="8" t="e">
        <f ca="1">IF(Y336="","",项目信息!$C$16)</f>
        <v>#N/A</v>
      </c>
      <c r="AA336" s="110" t="e">
        <f t="shared" ca="1" si="87"/>
        <v>#N/A</v>
      </c>
      <c r="AB336" s="110" t="e">
        <f t="shared" ca="1" si="88"/>
        <v>#N/A</v>
      </c>
      <c r="AC336" s="110" t="e">
        <f t="shared" ca="1" si="89"/>
        <v>#N/A</v>
      </c>
      <c r="AD336" s="110" t="str">
        <f t="shared" ca="1" si="84"/>
        <v/>
      </c>
      <c r="AE336" s="110" t="str">
        <f t="shared" ca="1" si="85"/>
        <v/>
      </c>
      <c r="AF336" s="110" t="str">
        <f t="shared" ca="1" si="86"/>
        <v/>
      </c>
      <c r="AG336" s="114" t="e">
        <f t="shared" ca="1" si="75"/>
        <v>#N/A</v>
      </c>
      <c r="AH336" s="114" t="e">
        <f t="shared" ca="1" si="76"/>
        <v>#N/A</v>
      </c>
      <c r="AI336" s="8" t="e">
        <f t="shared" ca="1" si="77"/>
        <v>#N/A</v>
      </c>
      <c r="AJ336" s="8" t="e">
        <f t="shared" ca="1" si="78"/>
        <v>#N/A</v>
      </c>
    </row>
    <row r="337" spans="12:36">
      <c r="L337" s="42" t="str">
        <f t="shared" ca="1" si="79"/>
        <v/>
      </c>
      <c r="M337" s="110" t="str">
        <f t="shared" ca="1" si="80"/>
        <v/>
      </c>
      <c r="N337" s="110" t="str">
        <f t="shared" ca="1" si="81"/>
        <v/>
      </c>
      <c r="O337" s="110" t="str">
        <f t="shared" ca="1" si="82"/>
        <v/>
      </c>
      <c r="Y337" s="42" t="e">
        <f t="shared" ca="1" si="83"/>
        <v>#N/A</v>
      </c>
      <c r="Z337" s="8" t="e">
        <f ca="1">IF(Y337="","",项目信息!$C$16)</f>
        <v>#N/A</v>
      </c>
      <c r="AA337" s="110" t="e">
        <f t="shared" ca="1" si="87"/>
        <v>#N/A</v>
      </c>
      <c r="AB337" s="110" t="e">
        <f t="shared" ca="1" si="88"/>
        <v>#N/A</v>
      </c>
      <c r="AC337" s="110" t="e">
        <f t="shared" ca="1" si="89"/>
        <v>#N/A</v>
      </c>
      <c r="AD337" s="110" t="str">
        <f t="shared" ca="1" si="84"/>
        <v/>
      </c>
      <c r="AE337" s="110" t="str">
        <f t="shared" ca="1" si="85"/>
        <v/>
      </c>
      <c r="AF337" s="110" t="str">
        <f t="shared" ca="1" si="86"/>
        <v/>
      </c>
      <c r="AG337" s="114" t="e">
        <f t="shared" ca="1" si="75"/>
        <v>#N/A</v>
      </c>
      <c r="AH337" s="114" t="e">
        <f t="shared" ca="1" si="76"/>
        <v>#N/A</v>
      </c>
      <c r="AI337" s="8" t="e">
        <f t="shared" ca="1" si="77"/>
        <v>#N/A</v>
      </c>
      <c r="AJ337" s="8" t="e">
        <f t="shared" ca="1" si="78"/>
        <v>#N/A</v>
      </c>
    </row>
    <row r="338" spans="12:36">
      <c r="L338" s="42" t="str">
        <f t="shared" ca="1" si="79"/>
        <v/>
      </c>
      <c r="M338" s="110" t="str">
        <f t="shared" ca="1" si="80"/>
        <v/>
      </c>
      <c r="N338" s="110" t="str">
        <f t="shared" ca="1" si="81"/>
        <v/>
      </c>
      <c r="O338" s="110" t="str">
        <f t="shared" ca="1" si="82"/>
        <v/>
      </c>
      <c r="Y338" s="42" t="e">
        <f t="shared" ca="1" si="83"/>
        <v>#N/A</v>
      </c>
      <c r="Z338" s="8" t="e">
        <f ca="1">IF(Y338="","",项目信息!$C$16)</f>
        <v>#N/A</v>
      </c>
      <c r="AA338" s="110" t="e">
        <f t="shared" ca="1" si="87"/>
        <v>#N/A</v>
      </c>
      <c r="AB338" s="110" t="e">
        <f t="shared" ca="1" si="88"/>
        <v>#N/A</v>
      </c>
      <c r="AC338" s="110" t="e">
        <f t="shared" ca="1" si="89"/>
        <v>#N/A</v>
      </c>
      <c r="AD338" s="110" t="str">
        <f t="shared" ca="1" si="84"/>
        <v/>
      </c>
      <c r="AE338" s="110" t="str">
        <f t="shared" ca="1" si="85"/>
        <v/>
      </c>
      <c r="AF338" s="110" t="str">
        <f t="shared" ca="1" si="86"/>
        <v/>
      </c>
      <c r="AG338" s="114" t="e">
        <f t="shared" ca="1" si="75"/>
        <v>#N/A</v>
      </c>
      <c r="AH338" s="114" t="e">
        <f t="shared" ca="1" si="76"/>
        <v>#N/A</v>
      </c>
      <c r="AI338" s="8" t="e">
        <f t="shared" ca="1" si="77"/>
        <v>#N/A</v>
      </c>
      <c r="AJ338" s="8" t="e">
        <f t="shared" ca="1" si="78"/>
        <v>#N/A</v>
      </c>
    </row>
    <row r="339" spans="12:36">
      <c r="L339" s="42" t="str">
        <f t="shared" ca="1" si="79"/>
        <v/>
      </c>
      <c r="M339" s="110" t="str">
        <f t="shared" ca="1" si="80"/>
        <v/>
      </c>
      <c r="N339" s="110" t="str">
        <f t="shared" ca="1" si="81"/>
        <v/>
      </c>
      <c r="O339" s="110" t="str">
        <f t="shared" ca="1" si="82"/>
        <v/>
      </c>
      <c r="Y339" s="42" t="e">
        <f t="shared" ca="1" si="83"/>
        <v>#N/A</v>
      </c>
      <c r="Z339" s="8" t="e">
        <f ca="1">IF(Y339="","",项目信息!$C$16)</f>
        <v>#N/A</v>
      </c>
      <c r="AA339" s="110" t="e">
        <f t="shared" ca="1" si="87"/>
        <v>#N/A</v>
      </c>
      <c r="AB339" s="110" t="e">
        <f t="shared" ca="1" si="88"/>
        <v>#N/A</v>
      </c>
      <c r="AC339" s="110" t="e">
        <f t="shared" ca="1" si="89"/>
        <v>#N/A</v>
      </c>
      <c r="AD339" s="110" t="str">
        <f t="shared" ca="1" si="84"/>
        <v/>
      </c>
      <c r="AE339" s="110" t="str">
        <f t="shared" ca="1" si="85"/>
        <v/>
      </c>
      <c r="AF339" s="110" t="str">
        <f t="shared" ca="1" si="86"/>
        <v/>
      </c>
      <c r="AG339" s="114" t="e">
        <f t="shared" ca="1" si="75"/>
        <v>#N/A</v>
      </c>
      <c r="AH339" s="114" t="e">
        <f t="shared" ca="1" si="76"/>
        <v>#N/A</v>
      </c>
      <c r="AI339" s="8" t="e">
        <f t="shared" ca="1" si="77"/>
        <v>#N/A</v>
      </c>
      <c r="AJ339" s="8" t="e">
        <f t="shared" ca="1" si="78"/>
        <v>#N/A</v>
      </c>
    </row>
    <row r="340" spans="12:36">
      <c r="L340" s="42" t="str">
        <f t="shared" ca="1" si="79"/>
        <v/>
      </c>
      <c r="M340" s="110" t="str">
        <f t="shared" ca="1" si="80"/>
        <v/>
      </c>
      <c r="N340" s="110" t="str">
        <f t="shared" ca="1" si="81"/>
        <v/>
      </c>
      <c r="O340" s="110" t="str">
        <f t="shared" ca="1" si="82"/>
        <v/>
      </c>
      <c r="Y340" s="42" t="e">
        <f t="shared" ca="1" si="83"/>
        <v>#N/A</v>
      </c>
      <c r="Z340" s="8" t="e">
        <f ca="1">IF(Y340="","",项目信息!$C$16)</f>
        <v>#N/A</v>
      </c>
      <c r="AA340" s="110" t="e">
        <f t="shared" ca="1" si="87"/>
        <v>#N/A</v>
      </c>
      <c r="AB340" s="110" t="e">
        <f t="shared" ca="1" si="88"/>
        <v>#N/A</v>
      </c>
      <c r="AC340" s="110" t="e">
        <f t="shared" ca="1" si="89"/>
        <v>#N/A</v>
      </c>
      <c r="AD340" s="110" t="str">
        <f t="shared" ca="1" si="84"/>
        <v/>
      </c>
      <c r="AE340" s="110" t="str">
        <f t="shared" ca="1" si="85"/>
        <v/>
      </c>
      <c r="AF340" s="110" t="str">
        <f t="shared" ca="1" si="86"/>
        <v/>
      </c>
      <c r="AG340" s="114" t="e">
        <f t="shared" ca="1" si="75"/>
        <v>#N/A</v>
      </c>
      <c r="AH340" s="114" t="e">
        <f t="shared" ca="1" si="76"/>
        <v>#N/A</v>
      </c>
      <c r="AI340" s="8" t="e">
        <f t="shared" ca="1" si="77"/>
        <v>#N/A</v>
      </c>
      <c r="AJ340" s="8" t="e">
        <f t="shared" ca="1" si="78"/>
        <v>#N/A</v>
      </c>
    </row>
    <row r="341" spans="12:36">
      <c r="L341" s="42" t="str">
        <f t="shared" ca="1" si="79"/>
        <v/>
      </c>
      <c r="M341" s="110" t="str">
        <f t="shared" ca="1" si="80"/>
        <v/>
      </c>
      <c r="N341" s="110" t="str">
        <f t="shared" ca="1" si="81"/>
        <v/>
      </c>
      <c r="O341" s="110" t="str">
        <f t="shared" ca="1" si="82"/>
        <v/>
      </c>
      <c r="Y341" s="42" t="e">
        <f t="shared" ca="1" si="83"/>
        <v>#N/A</v>
      </c>
      <c r="Z341" s="8" t="e">
        <f ca="1">IF(Y341="","",项目信息!$C$16)</f>
        <v>#N/A</v>
      </c>
      <c r="AA341" s="110" t="e">
        <f t="shared" ca="1" si="87"/>
        <v>#N/A</v>
      </c>
      <c r="AB341" s="110" t="e">
        <f t="shared" ca="1" si="88"/>
        <v>#N/A</v>
      </c>
      <c r="AC341" s="110" t="e">
        <f t="shared" ca="1" si="89"/>
        <v>#N/A</v>
      </c>
      <c r="AD341" s="110" t="str">
        <f t="shared" ca="1" si="84"/>
        <v/>
      </c>
      <c r="AE341" s="110" t="str">
        <f t="shared" ca="1" si="85"/>
        <v/>
      </c>
      <c r="AF341" s="110" t="str">
        <f t="shared" ca="1" si="86"/>
        <v/>
      </c>
      <c r="AG341" s="114" t="e">
        <f t="shared" ca="1" si="75"/>
        <v>#N/A</v>
      </c>
      <c r="AH341" s="114" t="e">
        <f t="shared" ca="1" si="76"/>
        <v>#N/A</v>
      </c>
      <c r="AI341" s="8" t="e">
        <f t="shared" ca="1" si="77"/>
        <v>#N/A</v>
      </c>
      <c r="AJ341" s="8" t="e">
        <f t="shared" ca="1" si="78"/>
        <v>#N/A</v>
      </c>
    </row>
    <row r="342" spans="12:36">
      <c r="L342" s="42" t="str">
        <f t="shared" ca="1" si="79"/>
        <v/>
      </c>
      <c r="M342" s="110" t="str">
        <f t="shared" ca="1" si="80"/>
        <v/>
      </c>
      <c r="N342" s="110" t="str">
        <f t="shared" ca="1" si="81"/>
        <v/>
      </c>
      <c r="O342" s="110" t="str">
        <f t="shared" ca="1" si="82"/>
        <v/>
      </c>
      <c r="Y342" s="42" t="e">
        <f t="shared" ca="1" si="83"/>
        <v>#N/A</v>
      </c>
      <c r="Z342" s="8" t="e">
        <f ca="1">IF(Y342="","",项目信息!$C$16)</f>
        <v>#N/A</v>
      </c>
      <c r="AA342" s="110" t="e">
        <f t="shared" ca="1" si="87"/>
        <v>#N/A</v>
      </c>
      <c r="AB342" s="110" t="e">
        <f t="shared" ca="1" si="88"/>
        <v>#N/A</v>
      </c>
      <c r="AC342" s="110" t="e">
        <f t="shared" ca="1" si="89"/>
        <v>#N/A</v>
      </c>
      <c r="AD342" s="110" t="str">
        <f t="shared" ca="1" si="84"/>
        <v/>
      </c>
      <c r="AE342" s="110" t="str">
        <f t="shared" ca="1" si="85"/>
        <v/>
      </c>
      <c r="AF342" s="110" t="str">
        <f t="shared" ca="1" si="86"/>
        <v/>
      </c>
      <c r="AG342" s="114" t="e">
        <f t="shared" ca="1" si="75"/>
        <v>#N/A</v>
      </c>
      <c r="AH342" s="114" t="e">
        <f t="shared" ca="1" si="76"/>
        <v>#N/A</v>
      </c>
      <c r="AI342" s="8" t="e">
        <f t="shared" ca="1" si="77"/>
        <v>#N/A</v>
      </c>
      <c r="AJ342" s="8" t="e">
        <f t="shared" ca="1" si="78"/>
        <v>#N/A</v>
      </c>
    </row>
    <row r="343" spans="12:36">
      <c r="L343" s="42" t="str">
        <f t="shared" ca="1" si="79"/>
        <v/>
      </c>
      <c r="M343" s="110" t="str">
        <f t="shared" ca="1" si="80"/>
        <v/>
      </c>
      <c r="N343" s="110" t="str">
        <f t="shared" ca="1" si="81"/>
        <v/>
      </c>
      <c r="O343" s="110" t="str">
        <f t="shared" ca="1" si="82"/>
        <v/>
      </c>
      <c r="Y343" s="42" t="e">
        <f t="shared" ca="1" si="83"/>
        <v>#N/A</v>
      </c>
      <c r="Z343" s="8" t="e">
        <f ca="1">IF(Y343="","",项目信息!$C$16)</f>
        <v>#N/A</v>
      </c>
      <c r="AA343" s="110" t="e">
        <f t="shared" ca="1" si="87"/>
        <v>#N/A</v>
      </c>
      <c r="AB343" s="110" t="e">
        <f t="shared" ca="1" si="88"/>
        <v>#N/A</v>
      </c>
      <c r="AC343" s="110" t="e">
        <f t="shared" ca="1" si="89"/>
        <v>#N/A</v>
      </c>
      <c r="AD343" s="110" t="str">
        <f t="shared" ca="1" si="84"/>
        <v/>
      </c>
      <c r="AE343" s="110" t="str">
        <f t="shared" ca="1" si="85"/>
        <v/>
      </c>
      <c r="AF343" s="110" t="str">
        <f t="shared" ca="1" si="86"/>
        <v/>
      </c>
      <c r="AG343" s="114" t="e">
        <f t="shared" ca="1" si="75"/>
        <v>#N/A</v>
      </c>
      <c r="AH343" s="114" t="e">
        <f t="shared" ca="1" si="76"/>
        <v>#N/A</v>
      </c>
      <c r="AI343" s="8" t="e">
        <f t="shared" ca="1" si="77"/>
        <v>#N/A</v>
      </c>
      <c r="AJ343" s="8" t="e">
        <f t="shared" ca="1" si="78"/>
        <v>#N/A</v>
      </c>
    </row>
    <row r="344" spans="12:36">
      <c r="L344" s="42" t="str">
        <f t="shared" ca="1" si="79"/>
        <v/>
      </c>
      <c r="M344" s="110" t="str">
        <f t="shared" ca="1" si="80"/>
        <v/>
      </c>
      <c r="N344" s="110" t="str">
        <f t="shared" ca="1" si="81"/>
        <v/>
      </c>
      <c r="O344" s="110" t="str">
        <f t="shared" ca="1" si="82"/>
        <v/>
      </c>
      <c r="Y344" s="42" t="e">
        <f t="shared" ca="1" si="83"/>
        <v>#N/A</v>
      </c>
      <c r="Z344" s="8" t="e">
        <f ca="1">IF(Y344="","",项目信息!$C$16)</f>
        <v>#N/A</v>
      </c>
      <c r="AA344" s="110" t="e">
        <f t="shared" ca="1" si="87"/>
        <v>#N/A</v>
      </c>
      <c r="AB344" s="110" t="e">
        <f t="shared" ca="1" si="88"/>
        <v>#N/A</v>
      </c>
      <c r="AC344" s="110" t="e">
        <f t="shared" ca="1" si="89"/>
        <v>#N/A</v>
      </c>
      <c r="AD344" s="110" t="str">
        <f t="shared" ca="1" si="84"/>
        <v/>
      </c>
      <c r="AE344" s="110" t="str">
        <f t="shared" ca="1" si="85"/>
        <v/>
      </c>
      <c r="AF344" s="110" t="str">
        <f t="shared" ca="1" si="86"/>
        <v/>
      </c>
      <c r="AG344" s="114" t="e">
        <f t="shared" ca="1" si="75"/>
        <v>#N/A</v>
      </c>
      <c r="AH344" s="114" t="e">
        <f t="shared" ca="1" si="76"/>
        <v>#N/A</v>
      </c>
      <c r="AI344" s="8" t="e">
        <f t="shared" ca="1" si="77"/>
        <v>#N/A</v>
      </c>
      <c r="AJ344" s="8" t="e">
        <f t="shared" ca="1" si="78"/>
        <v>#N/A</v>
      </c>
    </row>
    <row r="345" spans="12:36">
      <c r="L345" s="42" t="str">
        <f t="shared" ca="1" si="79"/>
        <v/>
      </c>
      <c r="M345" s="110" t="str">
        <f t="shared" ca="1" si="80"/>
        <v/>
      </c>
      <c r="N345" s="110" t="str">
        <f t="shared" ca="1" si="81"/>
        <v/>
      </c>
      <c r="O345" s="110" t="str">
        <f t="shared" ca="1" si="82"/>
        <v/>
      </c>
      <c r="Y345" s="42" t="e">
        <f t="shared" ca="1" si="83"/>
        <v>#N/A</v>
      </c>
      <c r="Z345" s="8" t="e">
        <f ca="1">IF(Y345="","",项目信息!$C$16)</f>
        <v>#N/A</v>
      </c>
      <c r="AA345" s="110" t="e">
        <f t="shared" ca="1" si="87"/>
        <v>#N/A</v>
      </c>
      <c r="AB345" s="110" t="e">
        <f t="shared" ca="1" si="88"/>
        <v>#N/A</v>
      </c>
      <c r="AC345" s="110" t="e">
        <f t="shared" ca="1" si="89"/>
        <v>#N/A</v>
      </c>
      <c r="AD345" s="110" t="str">
        <f t="shared" ca="1" si="84"/>
        <v/>
      </c>
      <c r="AE345" s="110" t="str">
        <f t="shared" ca="1" si="85"/>
        <v/>
      </c>
      <c r="AF345" s="110" t="str">
        <f t="shared" ca="1" si="86"/>
        <v/>
      </c>
      <c r="AG345" s="114" t="e">
        <f t="shared" ca="1" si="75"/>
        <v>#N/A</v>
      </c>
      <c r="AH345" s="114" t="e">
        <f t="shared" ca="1" si="76"/>
        <v>#N/A</v>
      </c>
      <c r="AI345" s="8" t="e">
        <f t="shared" ca="1" si="77"/>
        <v>#N/A</v>
      </c>
      <c r="AJ345" s="8" t="e">
        <f t="shared" ca="1" si="78"/>
        <v>#N/A</v>
      </c>
    </row>
    <row r="346" spans="12:36">
      <c r="L346" s="42" t="str">
        <f t="shared" ca="1" si="79"/>
        <v/>
      </c>
      <c r="M346" s="110" t="str">
        <f t="shared" ca="1" si="80"/>
        <v/>
      </c>
      <c r="N346" s="110" t="str">
        <f t="shared" ca="1" si="81"/>
        <v/>
      </c>
      <c r="O346" s="110" t="str">
        <f t="shared" ca="1" si="82"/>
        <v/>
      </c>
      <c r="Y346" s="42" t="e">
        <f t="shared" ca="1" si="83"/>
        <v>#N/A</v>
      </c>
      <c r="Z346" s="8" t="e">
        <f ca="1">IF(Y346="","",项目信息!$C$16)</f>
        <v>#N/A</v>
      </c>
      <c r="AA346" s="110" t="e">
        <f t="shared" ca="1" si="87"/>
        <v>#N/A</v>
      </c>
      <c r="AB346" s="110" t="e">
        <f t="shared" ca="1" si="88"/>
        <v>#N/A</v>
      </c>
      <c r="AC346" s="110" t="e">
        <f t="shared" ca="1" si="89"/>
        <v>#N/A</v>
      </c>
      <c r="AD346" s="110" t="str">
        <f t="shared" ca="1" si="84"/>
        <v/>
      </c>
      <c r="AE346" s="110" t="str">
        <f t="shared" ca="1" si="85"/>
        <v/>
      </c>
      <c r="AF346" s="110" t="str">
        <f t="shared" ca="1" si="86"/>
        <v/>
      </c>
      <c r="AG346" s="114" t="e">
        <f t="shared" ca="1" si="75"/>
        <v>#N/A</v>
      </c>
      <c r="AH346" s="114" t="e">
        <f t="shared" ca="1" si="76"/>
        <v>#N/A</v>
      </c>
      <c r="AI346" s="8" t="e">
        <f t="shared" ca="1" si="77"/>
        <v>#N/A</v>
      </c>
      <c r="AJ346" s="8" t="e">
        <f t="shared" ca="1" si="78"/>
        <v>#N/A</v>
      </c>
    </row>
    <row r="347" spans="12:36">
      <c r="L347" s="42" t="str">
        <f t="shared" ca="1" si="79"/>
        <v/>
      </c>
      <c r="M347" s="110" t="str">
        <f t="shared" ca="1" si="80"/>
        <v/>
      </c>
      <c r="N347" s="110" t="str">
        <f t="shared" ca="1" si="81"/>
        <v/>
      </c>
      <c r="O347" s="110" t="str">
        <f t="shared" ca="1" si="82"/>
        <v/>
      </c>
      <c r="Y347" s="42" t="e">
        <f t="shared" ca="1" si="83"/>
        <v>#N/A</v>
      </c>
      <c r="Z347" s="8" t="e">
        <f ca="1">IF(Y347="","",项目信息!$C$16)</f>
        <v>#N/A</v>
      </c>
      <c r="AA347" s="110" t="e">
        <f t="shared" ca="1" si="87"/>
        <v>#N/A</v>
      </c>
      <c r="AB347" s="110" t="e">
        <f t="shared" ca="1" si="88"/>
        <v>#N/A</v>
      </c>
      <c r="AC347" s="110" t="e">
        <f t="shared" ca="1" si="89"/>
        <v>#N/A</v>
      </c>
      <c r="AD347" s="110" t="str">
        <f t="shared" ca="1" si="84"/>
        <v/>
      </c>
      <c r="AE347" s="110" t="str">
        <f t="shared" ca="1" si="85"/>
        <v/>
      </c>
      <c r="AF347" s="110" t="str">
        <f t="shared" ca="1" si="86"/>
        <v/>
      </c>
      <c r="AG347" s="114" t="e">
        <f t="shared" ca="1" si="75"/>
        <v>#N/A</v>
      </c>
      <c r="AH347" s="114" t="e">
        <f t="shared" ca="1" si="76"/>
        <v>#N/A</v>
      </c>
      <c r="AI347" s="8" t="e">
        <f t="shared" ca="1" si="77"/>
        <v>#N/A</v>
      </c>
      <c r="AJ347" s="8" t="e">
        <f t="shared" ca="1" si="78"/>
        <v>#N/A</v>
      </c>
    </row>
    <row r="348" spans="12:36">
      <c r="L348" s="42" t="str">
        <f t="shared" ca="1" si="79"/>
        <v/>
      </c>
      <c r="M348" s="110" t="str">
        <f t="shared" ca="1" si="80"/>
        <v/>
      </c>
      <c r="N348" s="110" t="str">
        <f t="shared" ca="1" si="81"/>
        <v/>
      </c>
      <c r="O348" s="110" t="str">
        <f t="shared" ca="1" si="82"/>
        <v/>
      </c>
      <c r="Y348" s="42" t="e">
        <f t="shared" ca="1" si="83"/>
        <v>#N/A</v>
      </c>
      <c r="Z348" s="8" t="e">
        <f ca="1">IF(Y348="","",项目信息!$C$16)</f>
        <v>#N/A</v>
      </c>
      <c r="AA348" s="110" t="e">
        <f t="shared" ca="1" si="87"/>
        <v>#N/A</v>
      </c>
      <c r="AB348" s="110" t="e">
        <f t="shared" ca="1" si="88"/>
        <v>#N/A</v>
      </c>
      <c r="AC348" s="110" t="e">
        <f t="shared" ca="1" si="89"/>
        <v>#N/A</v>
      </c>
      <c r="AD348" s="110" t="str">
        <f t="shared" ca="1" si="84"/>
        <v/>
      </c>
      <c r="AE348" s="110" t="str">
        <f t="shared" ca="1" si="85"/>
        <v/>
      </c>
      <c r="AF348" s="110" t="str">
        <f t="shared" ca="1" si="86"/>
        <v/>
      </c>
      <c r="AG348" s="114" t="e">
        <f t="shared" ca="1" si="75"/>
        <v>#N/A</v>
      </c>
      <c r="AH348" s="114" t="e">
        <f t="shared" ca="1" si="76"/>
        <v>#N/A</v>
      </c>
      <c r="AI348" s="8" t="e">
        <f t="shared" ca="1" si="77"/>
        <v>#N/A</v>
      </c>
      <c r="AJ348" s="8" t="e">
        <f t="shared" ca="1" si="78"/>
        <v>#N/A</v>
      </c>
    </row>
    <row r="349" spans="12:36">
      <c r="L349" s="42" t="str">
        <f t="shared" ca="1" si="79"/>
        <v/>
      </c>
      <c r="M349" s="110" t="str">
        <f t="shared" ca="1" si="80"/>
        <v/>
      </c>
      <c r="N349" s="110" t="str">
        <f t="shared" ca="1" si="81"/>
        <v/>
      </c>
      <c r="O349" s="110" t="str">
        <f t="shared" ca="1" si="82"/>
        <v/>
      </c>
      <c r="Y349" s="42" t="e">
        <f t="shared" ca="1" si="83"/>
        <v>#N/A</v>
      </c>
      <c r="Z349" s="8" t="e">
        <f ca="1">IF(Y349="","",项目信息!$C$16)</f>
        <v>#N/A</v>
      </c>
      <c r="AA349" s="110" t="e">
        <f t="shared" ca="1" si="87"/>
        <v>#N/A</v>
      </c>
      <c r="AB349" s="110" t="e">
        <f t="shared" ca="1" si="88"/>
        <v>#N/A</v>
      </c>
      <c r="AC349" s="110" t="e">
        <f t="shared" ca="1" si="89"/>
        <v>#N/A</v>
      </c>
      <c r="AD349" s="110" t="str">
        <f t="shared" ca="1" si="84"/>
        <v/>
      </c>
      <c r="AE349" s="110" t="str">
        <f t="shared" ca="1" si="85"/>
        <v/>
      </c>
      <c r="AF349" s="110" t="str">
        <f t="shared" ca="1" si="86"/>
        <v/>
      </c>
      <c r="AG349" s="114" t="e">
        <f t="shared" ca="1" si="75"/>
        <v>#N/A</v>
      </c>
      <c r="AH349" s="114" t="e">
        <f t="shared" ca="1" si="76"/>
        <v>#N/A</v>
      </c>
      <c r="AI349" s="8" t="e">
        <f t="shared" ca="1" si="77"/>
        <v>#N/A</v>
      </c>
      <c r="AJ349" s="8" t="e">
        <f t="shared" ca="1" si="78"/>
        <v>#N/A</v>
      </c>
    </row>
    <row r="350" spans="12:36">
      <c r="L350" s="42" t="str">
        <f t="shared" ca="1" si="79"/>
        <v/>
      </c>
      <c r="M350" s="110" t="str">
        <f t="shared" ca="1" si="80"/>
        <v/>
      </c>
      <c r="N350" s="110" t="str">
        <f t="shared" ca="1" si="81"/>
        <v/>
      </c>
      <c r="O350" s="110" t="str">
        <f t="shared" ca="1" si="82"/>
        <v/>
      </c>
      <c r="Y350" s="42" t="e">
        <f t="shared" ca="1" si="83"/>
        <v>#N/A</v>
      </c>
      <c r="Z350" s="8" t="e">
        <f ca="1">IF(Y350="","",项目信息!$C$16)</f>
        <v>#N/A</v>
      </c>
      <c r="AA350" s="110" t="e">
        <f t="shared" ca="1" si="87"/>
        <v>#N/A</v>
      </c>
      <c r="AB350" s="110" t="e">
        <f t="shared" ca="1" si="88"/>
        <v>#N/A</v>
      </c>
      <c r="AC350" s="110" t="e">
        <f t="shared" ca="1" si="89"/>
        <v>#N/A</v>
      </c>
      <c r="AD350" s="110" t="str">
        <f t="shared" ca="1" si="84"/>
        <v/>
      </c>
      <c r="AE350" s="110" t="str">
        <f t="shared" ca="1" si="85"/>
        <v/>
      </c>
      <c r="AF350" s="110" t="str">
        <f t="shared" ca="1" si="86"/>
        <v/>
      </c>
      <c r="AG350" s="114" t="e">
        <f t="shared" ca="1" si="75"/>
        <v>#N/A</v>
      </c>
      <c r="AH350" s="114" t="e">
        <f t="shared" ca="1" si="76"/>
        <v>#N/A</v>
      </c>
      <c r="AI350" s="8" t="e">
        <f t="shared" ca="1" si="77"/>
        <v>#N/A</v>
      </c>
      <c r="AJ350" s="8" t="e">
        <f t="shared" ca="1" si="78"/>
        <v>#N/A</v>
      </c>
    </row>
    <row r="351" spans="12:36">
      <c r="L351" s="42" t="str">
        <f t="shared" ca="1" si="79"/>
        <v/>
      </c>
      <c r="M351" s="110" t="str">
        <f t="shared" ca="1" si="80"/>
        <v/>
      </c>
      <c r="N351" s="110" t="str">
        <f t="shared" ca="1" si="81"/>
        <v/>
      </c>
      <c r="O351" s="110" t="str">
        <f t="shared" ca="1" si="82"/>
        <v/>
      </c>
      <c r="Y351" s="42" t="e">
        <f t="shared" ca="1" si="83"/>
        <v>#N/A</v>
      </c>
      <c r="Z351" s="8" t="e">
        <f ca="1">IF(Y351="","",项目信息!$C$16)</f>
        <v>#N/A</v>
      </c>
      <c r="AA351" s="110" t="e">
        <f t="shared" ca="1" si="87"/>
        <v>#N/A</v>
      </c>
      <c r="AB351" s="110" t="e">
        <f t="shared" ca="1" si="88"/>
        <v>#N/A</v>
      </c>
      <c r="AC351" s="110" t="e">
        <f t="shared" ca="1" si="89"/>
        <v>#N/A</v>
      </c>
      <c r="AD351" s="110" t="str">
        <f t="shared" ca="1" si="84"/>
        <v/>
      </c>
      <c r="AE351" s="110" t="str">
        <f t="shared" ca="1" si="85"/>
        <v/>
      </c>
      <c r="AF351" s="110" t="str">
        <f t="shared" ca="1" si="86"/>
        <v/>
      </c>
      <c r="AG351" s="114" t="e">
        <f t="shared" ca="1" si="75"/>
        <v>#N/A</v>
      </c>
      <c r="AH351" s="114" t="e">
        <f t="shared" ca="1" si="76"/>
        <v>#N/A</v>
      </c>
      <c r="AI351" s="8" t="e">
        <f t="shared" ca="1" si="77"/>
        <v>#N/A</v>
      </c>
      <c r="AJ351" s="8" t="e">
        <f t="shared" ca="1" si="78"/>
        <v>#N/A</v>
      </c>
    </row>
    <row r="352" spans="12:36">
      <c r="L352" s="42" t="str">
        <f t="shared" ca="1" si="79"/>
        <v/>
      </c>
      <c r="M352" s="110" t="str">
        <f t="shared" ca="1" si="80"/>
        <v/>
      </c>
      <c r="N352" s="110" t="str">
        <f t="shared" ca="1" si="81"/>
        <v/>
      </c>
      <c r="O352" s="110" t="str">
        <f t="shared" ca="1" si="82"/>
        <v/>
      </c>
      <c r="Y352" s="42" t="e">
        <f t="shared" ca="1" si="83"/>
        <v>#N/A</v>
      </c>
      <c r="Z352" s="8" t="e">
        <f ca="1">IF(Y352="","",项目信息!$C$16)</f>
        <v>#N/A</v>
      </c>
      <c r="AA352" s="110" t="e">
        <f t="shared" ca="1" si="87"/>
        <v>#N/A</v>
      </c>
      <c r="AB352" s="110" t="e">
        <f t="shared" ca="1" si="88"/>
        <v>#N/A</v>
      </c>
      <c r="AC352" s="110" t="e">
        <f t="shared" ca="1" si="89"/>
        <v>#N/A</v>
      </c>
      <c r="AD352" s="110" t="str">
        <f t="shared" ca="1" si="84"/>
        <v/>
      </c>
      <c r="AE352" s="110" t="str">
        <f t="shared" ca="1" si="85"/>
        <v/>
      </c>
      <c r="AF352" s="110" t="str">
        <f t="shared" ca="1" si="86"/>
        <v/>
      </c>
      <c r="AG352" s="114" t="e">
        <f t="shared" ca="1" si="75"/>
        <v>#N/A</v>
      </c>
      <c r="AH352" s="114" t="e">
        <f t="shared" ca="1" si="76"/>
        <v>#N/A</v>
      </c>
      <c r="AI352" s="8" t="e">
        <f t="shared" ca="1" si="77"/>
        <v>#N/A</v>
      </c>
      <c r="AJ352" s="8" t="e">
        <f t="shared" ca="1" si="78"/>
        <v>#N/A</v>
      </c>
    </row>
    <row r="353" spans="12:36">
      <c r="L353" s="42" t="str">
        <f t="shared" ca="1" si="79"/>
        <v/>
      </c>
      <c r="M353" s="110" t="str">
        <f t="shared" ca="1" si="80"/>
        <v/>
      </c>
      <c r="N353" s="110" t="str">
        <f t="shared" ca="1" si="81"/>
        <v/>
      </c>
      <c r="O353" s="110" t="str">
        <f t="shared" ca="1" si="82"/>
        <v/>
      </c>
      <c r="Y353" s="42" t="e">
        <f t="shared" ca="1" si="83"/>
        <v>#N/A</v>
      </c>
      <c r="Z353" s="8" t="e">
        <f ca="1">IF(Y353="","",项目信息!$C$16)</f>
        <v>#N/A</v>
      </c>
      <c r="AA353" s="110" t="e">
        <f t="shared" ca="1" si="87"/>
        <v>#N/A</v>
      </c>
      <c r="AB353" s="110" t="e">
        <f t="shared" ca="1" si="88"/>
        <v>#N/A</v>
      </c>
      <c r="AC353" s="110" t="e">
        <f t="shared" ca="1" si="89"/>
        <v>#N/A</v>
      </c>
      <c r="AD353" s="110" t="str">
        <f t="shared" ca="1" si="84"/>
        <v/>
      </c>
      <c r="AE353" s="110" t="str">
        <f t="shared" ca="1" si="85"/>
        <v/>
      </c>
      <c r="AF353" s="110" t="str">
        <f t="shared" ca="1" si="86"/>
        <v/>
      </c>
      <c r="AG353" s="114" t="e">
        <f t="shared" ca="1" si="75"/>
        <v>#N/A</v>
      </c>
      <c r="AH353" s="114" t="e">
        <f t="shared" ca="1" si="76"/>
        <v>#N/A</v>
      </c>
      <c r="AI353" s="8" t="e">
        <f t="shared" ca="1" si="77"/>
        <v>#N/A</v>
      </c>
      <c r="AJ353" s="8" t="e">
        <f t="shared" ca="1" si="78"/>
        <v>#N/A</v>
      </c>
    </row>
    <row r="354" spans="12:36">
      <c r="L354" s="42" t="str">
        <f t="shared" ca="1" si="79"/>
        <v/>
      </c>
      <c r="M354" s="110" t="str">
        <f t="shared" ca="1" si="80"/>
        <v/>
      </c>
      <c r="N354" s="110" t="str">
        <f t="shared" ca="1" si="81"/>
        <v/>
      </c>
      <c r="O354" s="110" t="str">
        <f t="shared" ca="1" si="82"/>
        <v/>
      </c>
      <c r="Y354" s="42" t="e">
        <f t="shared" ca="1" si="83"/>
        <v>#N/A</v>
      </c>
      <c r="Z354" s="8" t="e">
        <f ca="1">IF(Y354="","",项目信息!$C$16)</f>
        <v>#N/A</v>
      </c>
      <c r="AA354" s="110" t="e">
        <f t="shared" ca="1" si="87"/>
        <v>#N/A</v>
      </c>
      <c r="AB354" s="110" t="e">
        <f t="shared" ca="1" si="88"/>
        <v>#N/A</v>
      </c>
      <c r="AC354" s="110" t="e">
        <f t="shared" ca="1" si="89"/>
        <v>#N/A</v>
      </c>
      <c r="AD354" s="110" t="str">
        <f t="shared" ca="1" si="84"/>
        <v/>
      </c>
      <c r="AE354" s="110" t="str">
        <f t="shared" ca="1" si="85"/>
        <v/>
      </c>
      <c r="AF354" s="110" t="str">
        <f t="shared" ca="1" si="86"/>
        <v/>
      </c>
      <c r="AG354" s="114" t="e">
        <f t="shared" ca="1" si="75"/>
        <v>#N/A</v>
      </c>
      <c r="AH354" s="114" t="e">
        <f t="shared" ca="1" si="76"/>
        <v>#N/A</v>
      </c>
      <c r="AI354" s="8" t="e">
        <f t="shared" ca="1" si="77"/>
        <v>#N/A</v>
      </c>
      <c r="AJ354" s="8" t="e">
        <f t="shared" ca="1" si="78"/>
        <v>#N/A</v>
      </c>
    </row>
    <row r="355" spans="12:36">
      <c r="L355" s="42" t="str">
        <f t="shared" ca="1" si="79"/>
        <v/>
      </c>
      <c r="M355" s="110" t="str">
        <f t="shared" ca="1" si="80"/>
        <v/>
      </c>
      <c r="N355" s="110" t="str">
        <f t="shared" ca="1" si="81"/>
        <v/>
      </c>
      <c r="O355" s="110" t="str">
        <f t="shared" ca="1" si="82"/>
        <v/>
      </c>
      <c r="Y355" s="42" t="e">
        <f t="shared" ca="1" si="83"/>
        <v>#N/A</v>
      </c>
      <c r="Z355" s="8" t="e">
        <f ca="1">IF(Y355="","",项目信息!$C$16)</f>
        <v>#N/A</v>
      </c>
      <c r="AA355" s="110" t="e">
        <f t="shared" ca="1" si="87"/>
        <v>#N/A</v>
      </c>
      <c r="AB355" s="110" t="e">
        <f t="shared" ca="1" si="88"/>
        <v>#N/A</v>
      </c>
      <c r="AC355" s="110" t="e">
        <f t="shared" ca="1" si="89"/>
        <v>#N/A</v>
      </c>
      <c r="AD355" s="110" t="str">
        <f t="shared" ca="1" si="84"/>
        <v/>
      </c>
      <c r="AE355" s="110" t="str">
        <f t="shared" ca="1" si="85"/>
        <v/>
      </c>
      <c r="AF355" s="110" t="str">
        <f t="shared" ca="1" si="86"/>
        <v/>
      </c>
      <c r="AG355" s="114" t="e">
        <f t="shared" ca="1" si="75"/>
        <v>#N/A</v>
      </c>
      <c r="AH355" s="114" t="e">
        <f t="shared" ca="1" si="76"/>
        <v>#N/A</v>
      </c>
      <c r="AI355" s="8" t="e">
        <f t="shared" ca="1" si="77"/>
        <v>#N/A</v>
      </c>
      <c r="AJ355" s="8" t="e">
        <f t="shared" ca="1" si="78"/>
        <v>#N/A</v>
      </c>
    </row>
    <row r="356" spans="12:36">
      <c r="L356" s="42" t="str">
        <f t="shared" ca="1" si="79"/>
        <v/>
      </c>
      <c r="M356" s="110" t="str">
        <f t="shared" ca="1" si="80"/>
        <v/>
      </c>
      <c r="N356" s="110" t="str">
        <f t="shared" ca="1" si="81"/>
        <v/>
      </c>
      <c r="O356" s="110" t="str">
        <f t="shared" ca="1" si="82"/>
        <v/>
      </c>
      <c r="Y356" s="42" t="e">
        <f t="shared" ca="1" si="83"/>
        <v>#N/A</v>
      </c>
      <c r="Z356" s="8" t="e">
        <f ca="1">IF(Y356="","",项目信息!$C$16)</f>
        <v>#N/A</v>
      </c>
      <c r="AA356" s="110" t="e">
        <f t="shared" ca="1" si="87"/>
        <v>#N/A</v>
      </c>
      <c r="AB356" s="110" t="e">
        <f t="shared" ca="1" si="88"/>
        <v>#N/A</v>
      </c>
      <c r="AC356" s="110" t="e">
        <f t="shared" ca="1" si="89"/>
        <v>#N/A</v>
      </c>
      <c r="AD356" s="110" t="str">
        <f t="shared" ca="1" si="84"/>
        <v/>
      </c>
      <c r="AE356" s="110" t="str">
        <f t="shared" ca="1" si="85"/>
        <v/>
      </c>
      <c r="AF356" s="110" t="str">
        <f t="shared" ca="1" si="86"/>
        <v/>
      </c>
      <c r="AG356" s="114" t="e">
        <f t="shared" ca="1" si="75"/>
        <v>#N/A</v>
      </c>
      <c r="AH356" s="114" t="e">
        <f t="shared" ca="1" si="76"/>
        <v>#N/A</v>
      </c>
      <c r="AI356" s="8" t="e">
        <f t="shared" ca="1" si="77"/>
        <v>#N/A</v>
      </c>
      <c r="AJ356" s="8" t="e">
        <f t="shared" ca="1" si="78"/>
        <v>#N/A</v>
      </c>
    </row>
    <row r="357" spans="12:36">
      <c r="L357" s="42" t="str">
        <f t="shared" ca="1" si="79"/>
        <v/>
      </c>
      <c r="M357" s="110" t="str">
        <f t="shared" ca="1" si="80"/>
        <v/>
      </c>
      <c r="N357" s="110" t="str">
        <f t="shared" ca="1" si="81"/>
        <v/>
      </c>
      <c r="O357" s="110" t="str">
        <f t="shared" ca="1" si="82"/>
        <v/>
      </c>
      <c r="Y357" s="42" t="e">
        <f t="shared" ca="1" si="83"/>
        <v>#N/A</v>
      </c>
      <c r="Z357" s="8" t="e">
        <f ca="1">IF(Y357="","",项目信息!$C$16)</f>
        <v>#N/A</v>
      </c>
      <c r="AA357" s="110" t="e">
        <f t="shared" ca="1" si="87"/>
        <v>#N/A</v>
      </c>
      <c r="AB357" s="110" t="e">
        <f t="shared" ca="1" si="88"/>
        <v>#N/A</v>
      </c>
      <c r="AC357" s="110" t="e">
        <f t="shared" ca="1" si="89"/>
        <v>#N/A</v>
      </c>
      <c r="AD357" s="110" t="str">
        <f t="shared" ca="1" si="84"/>
        <v/>
      </c>
      <c r="AE357" s="110" t="str">
        <f t="shared" ca="1" si="85"/>
        <v/>
      </c>
      <c r="AF357" s="110" t="str">
        <f t="shared" ca="1" si="86"/>
        <v/>
      </c>
      <c r="AG357" s="114" t="e">
        <f t="shared" ca="1" si="75"/>
        <v>#N/A</v>
      </c>
      <c r="AH357" s="114" t="e">
        <f t="shared" ca="1" si="76"/>
        <v>#N/A</v>
      </c>
      <c r="AI357" s="8" t="e">
        <f t="shared" ca="1" si="77"/>
        <v>#N/A</v>
      </c>
      <c r="AJ357" s="8" t="e">
        <f t="shared" ca="1" si="78"/>
        <v>#N/A</v>
      </c>
    </row>
    <row r="358" spans="12:36">
      <c r="L358" s="42" t="str">
        <f t="shared" ca="1" si="79"/>
        <v/>
      </c>
      <c r="M358" s="110" t="str">
        <f t="shared" ca="1" si="80"/>
        <v/>
      </c>
      <c r="N358" s="110" t="str">
        <f t="shared" ca="1" si="81"/>
        <v/>
      </c>
      <c r="O358" s="110" t="str">
        <f t="shared" ca="1" si="82"/>
        <v/>
      </c>
      <c r="Y358" s="42" t="e">
        <f t="shared" ca="1" si="83"/>
        <v>#N/A</v>
      </c>
      <c r="Z358" s="8" t="e">
        <f ca="1">IF(Y358="","",项目信息!$C$16)</f>
        <v>#N/A</v>
      </c>
      <c r="AA358" s="110" t="e">
        <f t="shared" ca="1" si="87"/>
        <v>#N/A</v>
      </c>
      <c r="AB358" s="110" t="e">
        <f t="shared" ca="1" si="88"/>
        <v>#N/A</v>
      </c>
      <c r="AC358" s="110" t="e">
        <f t="shared" ca="1" si="89"/>
        <v>#N/A</v>
      </c>
      <c r="AD358" s="110" t="str">
        <f t="shared" ca="1" si="84"/>
        <v/>
      </c>
      <c r="AE358" s="110" t="str">
        <f t="shared" ca="1" si="85"/>
        <v/>
      </c>
      <c r="AF358" s="110" t="str">
        <f t="shared" ca="1" si="86"/>
        <v/>
      </c>
      <c r="AG358" s="114" t="e">
        <f t="shared" ca="1" si="75"/>
        <v>#N/A</v>
      </c>
      <c r="AH358" s="114" t="e">
        <f t="shared" ca="1" si="76"/>
        <v>#N/A</v>
      </c>
      <c r="AI358" s="8" t="e">
        <f t="shared" ca="1" si="77"/>
        <v>#N/A</v>
      </c>
      <c r="AJ358" s="8" t="e">
        <f t="shared" ca="1" si="78"/>
        <v>#N/A</v>
      </c>
    </row>
    <row r="359" spans="12:36">
      <c r="L359" s="42" t="str">
        <f t="shared" ca="1" si="79"/>
        <v/>
      </c>
      <c r="M359" s="110" t="str">
        <f t="shared" ca="1" si="80"/>
        <v/>
      </c>
      <c r="N359" s="110" t="str">
        <f t="shared" ca="1" si="81"/>
        <v/>
      </c>
      <c r="O359" s="110" t="str">
        <f t="shared" ca="1" si="82"/>
        <v/>
      </c>
      <c r="Y359" s="42" t="e">
        <f t="shared" ca="1" si="83"/>
        <v>#N/A</v>
      </c>
      <c r="Z359" s="8" t="e">
        <f ca="1">IF(Y359="","",项目信息!$C$16)</f>
        <v>#N/A</v>
      </c>
      <c r="AA359" s="110" t="e">
        <f t="shared" ca="1" si="87"/>
        <v>#N/A</v>
      </c>
      <c r="AB359" s="110" t="e">
        <f t="shared" ca="1" si="88"/>
        <v>#N/A</v>
      </c>
      <c r="AC359" s="110" t="e">
        <f t="shared" ca="1" si="89"/>
        <v>#N/A</v>
      </c>
      <c r="AD359" s="110" t="str">
        <f t="shared" ca="1" si="84"/>
        <v/>
      </c>
      <c r="AE359" s="110" t="str">
        <f t="shared" ca="1" si="85"/>
        <v/>
      </c>
      <c r="AF359" s="110" t="str">
        <f t="shared" ca="1" si="86"/>
        <v/>
      </c>
      <c r="AG359" s="114" t="e">
        <f t="shared" ca="1" si="75"/>
        <v>#N/A</v>
      </c>
      <c r="AH359" s="114" t="e">
        <f t="shared" ca="1" si="76"/>
        <v>#N/A</v>
      </c>
      <c r="AI359" s="8" t="e">
        <f t="shared" ca="1" si="77"/>
        <v>#N/A</v>
      </c>
      <c r="AJ359" s="8" t="e">
        <f t="shared" ca="1" si="78"/>
        <v>#N/A</v>
      </c>
    </row>
    <row r="360" spans="12:36">
      <c r="L360" s="42" t="str">
        <f t="shared" ca="1" si="79"/>
        <v/>
      </c>
      <c r="M360" s="110" t="str">
        <f t="shared" ca="1" si="80"/>
        <v/>
      </c>
      <c r="N360" s="110" t="str">
        <f t="shared" ca="1" si="81"/>
        <v/>
      </c>
      <c r="O360" s="110" t="str">
        <f t="shared" ca="1" si="82"/>
        <v/>
      </c>
      <c r="Y360" s="42" t="e">
        <f t="shared" ca="1" si="83"/>
        <v>#N/A</v>
      </c>
      <c r="Z360" s="8" t="e">
        <f ca="1">IF(Y360="","",项目信息!$C$16)</f>
        <v>#N/A</v>
      </c>
      <c r="AA360" s="110" t="e">
        <f t="shared" ca="1" si="87"/>
        <v>#N/A</v>
      </c>
      <c r="AB360" s="110" t="e">
        <f t="shared" ca="1" si="88"/>
        <v>#N/A</v>
      </c>
      <c r="AC360" s="110" t="e">
        <f t="shared" ca="1" si="89"/>
        <v>#N/A</v>
      </c>
      <c r="AD360" s="110" t="str">
        <f t="shared" ca="1" si="84"/>
        <v/>
      </c>
      <c r="AE360" s="110" t="str">
        <f t="shared" ca="1" si="85"/>
        <v/>
      </c>
      <c r="AF360" s="110" t="str">
        <f t="shared" ca="1" si="86"/>
        <v/>
      </c>
      <c r="AG360" s="114" t="e">
        <f t="shared" ca="1" si="75"/>
        <v>#N/A</v>
      </c>
      <c r="AH360" s="114" t="e">
        <f t="shared" ca="1" si="76"/>
        <v>#N/A</v>
      </c>
      <c r="AI360" s="8" t="e">
        <f t="shared" ca="1" si="77"/>
        <v>#N/A</v>
      </c>
      <c r="AJ360" s="8" t="e">
        <f t="shared" ca="1" si="78"/>
        <v>#N/A</v>
      </c>
    </row>
    <row r="361" spans="12:36">
      <c r="L361" s="42" t="str">
        <f t="shared" ca="1" si="79"/>
        <v/>
      </c>
      <c r="M361" s="110" t="str">
        <f t="shared" ca="1" si="80"/>
        <v/>
      </c>
      <c r="N361" s="110" t="str">
        <f t="shared" ca="1" si="81"/>
        <v/>
      </c>
      <c r="O361" s="110" t="str">
        <f t="shared" ca="1" si="82"/>
        <v/>
      </c>
      <c r="Y361" s="42" t="e">
        <f t="shared" ca="1" si="83"/>
        <v>#N/A</v>
      </c>
      <c r="Z361" s="8" t="e">
        <f ca="1">IF(Y361="","",项目信息!$C$16)</f>
        <v>#N/A</v>
      </c>
      <c r="AA361" s="110" t="e">
        <f t="shared" ca="1" si="87"/>
        <v>#N/A</v>
      </c>
      <c r="AB361" s="110" t="e">
        <f t="shared" ca="1" si="88"/>
        <v>#N/A</v>
      </c>
      <c r="AC361" s="110" t="e">
        <f t="shared" ca="1" si="89"/>
        <v>#N/A</v>
      </c>
      <c r="AD361" s="110" t="str">
        <f t="shared" ca="1" si="84"/>
        <v/>
      </c>
      <c r="AE361" s="110" t="str">
        <f t="shared" ca="1" si="85"/>
        <v/>
      </c>
      <c r="AF361" s="110" t="str">
        <f t="shared" ca="1" si="86"/>
        <v/>
      </c>
      <c r="AG361" s="114" t="e">
        <f t="shared" ca="1" si="75"/>
        <v>#N/A</v>
      </c>
      <c r="AH361" s="114" t="e">
        <f t="shared" ca="1" si="76"/>
        <v>#N/A</v>
      </c>
      <c r="AI361" s="8" t="e">
        <f t="shared" ca="1" si="77"/>
        <v>#N/A</v>
      </c>
      <c r="AJ361" s="8" t="e">
        <f t="shared" ca="1" si="78"/>
        <v>#N/A</v>
      </c>
    </row>
    <row r="362" spans="12:36">
      <c r="L362" s="42" t="str">
        <f t="shared" ca="1" si="79"/>
        <v/>
      </c>
      <c r="M362" s="110" t="str">
        <f t="shared" ca="1" si="80"/>
        <v/>
      </c>
      <c r="N362" s="110" t="str">
        <f t="shared" ca="1" si="81"/>
        <v/>
      </c>
      <c r="O362" s="110" t="str">
        <f t="shared" ca="1" si="82"/>
        <v/>
      </c>
      <c r="Y362" s="42" t="e">
        <f t="shared" ca="1" si="83"/>
        <v>#N/A</v>
      </c>
      <c r="Z362" s="8" t="e">
        <f ca="1">IF(Y362="","",项目信息!$C$16)</f>
        <v>#N/A</v>
      </c>
      <c r="AA362" s="110" t="e">
        <f t="shared" ca="1" si="87"/>
        <v>#N/A</v>
      </c>
      <c r="AB362" s="110" t="e">
        <f t="shared" ca="1" si="88"/>
        <v>#N/A</v>
      </c>
      <c r="AC362" s="110" t="e">
        <f t="shared" ca="1" si="89"/>
        <v>#N/A</v>
      </c>
      <c r="AD362" s="110" t="str">
        <f t="shared" ca="1" si="84"/>
        <v/>
      </c>
      <c r="AE362" s="110" t="str">
        <f t="shared" ca="1" si="85"/>
        <v/>
      </c>
      <c r="AF362" s="110" t="str">
        <f t="shared" ca="1" si="86"/>
        <v/>
      </c>
      <c r="AG362" s="114" t="e">
        <f t="shared" ca="1" si="75"/>
        <v>#N/A</v>
      </c>
      <c r="AH362" s="114" t="e">
        <f t="shared" ca="1" si="76"/>
        <v>#N/A</v>
      </c>
      <c r="AI362" s="8" t="e">
        <f t="shared" ca="1" si="77"/>
        <v>#N/A</v>
      </c>
      <c r="AJ362" s="8" t="e">
        <f t="shared" ca="1" si="78"/>
        <v>#N/A</v>
      </c>
    </row>
    <row r="363" spans="12:36">
      <c r="L363" s="42" t="str">
        <f t="shared" ca="1" si="79"/>
        <v/>
      </c>
      <c r="M363" s="110" t="str">
        <f t="shared" ca="1" si="80"/>
        <v/>
      </c>
      <c r="N363" s="110" t="str">
        <f t="shared" ca="1" si="81"/>
        <v/>
      </c>
      <c r="O363" s="110" t="str">
        <f t="shared" ca="1" si="82"/>
        <v/>
      </c>
      <c r="Y363" s="42" t="e">
        <f t="shared" ca="1" si="83"/>
        <v>#N/A</v>
      </c>
      <c r="Z363" s="8" t="e">
        <f ca="1">IF(Y363="","",项目信息!$C$16)</f>
        <v>#N/A</v>
      </c>
      <c r="AA363" s="110" t="e">
        <f t="shared" ca="1" si="87"/>
        <v>#N/A</v>
      </c>
      <c r="AB363" s="110" t="e">
        <f t="shared" ca="1" si="88"/>
        <v>#N/A</v>
      </c>
      <c r="AC363" s="110" t="e">
        <f t="shared" ca="1" si="89"/>
        <v>#N/A</v>
      </c>
      <c r="AD363" s="110" t="str">
        <f t="shared" ca="1" si="84"/>
        <v/>
      </c>
      <c r="AE363" s="110" t="str">
        <f t="shared" ca="1" si="85"/>
        <v/>
      </c>
      <c r="AF363" s="110" t="str">
        <f t="shared" ca="1" si="86"/>
        <v/>
      </c>
      <c r="AG363" s="114" t="e">
        <f t="shared" ca="1" si="75"/>
        <v>#N/A</v>
      </c>
      <c r="AH363" s="114" t="e">
        <f t="shared" ca="1" si="76"/>
        <v>#N/A</v>
      </c>
      <c r="AI363" s="8" t="e">
        <f t="shared" ca="1" si="77"/>
        <v>#N/A</v>
      </c>
      <c r="AJ363" s="8" t="e">
        <f t="shared" ca="1" si="78"/>
        <v>#N/A</v>
      </c>
    </row>
    <row r="364" spans="12:36">
      <c r="L364" s="42" t="str">
        <f t="shared" ca="1" si="79"/>
        <v/>
      </c>
      <c r="M364" s="110" t="str">
        <f t="shared" ca="1" si="80"/>
        <v/>
      </c>
      <c r="N364" s="110" t="str">
        <f t="shared" ca="1" si="81"/>
        <v/>
      </c>
      <c r="O364" s="110" t="str">
        <f t="shared" ca="1" si="82"/>
        <v/>
      </c>
      <c r="Y364" s="42" t="e">
        <f t="shared" ca="1" si="83"/>
        <v>#N/A</v>
      </c>
      <c r="Z364" s="8" t="e">
        <f ca="1">IF(Y364="","",项目信息!$C$16)</f>
        <v>#N/A</v>
      </c>
      <c r="AA364" s="110" t="e">
        <f t="shared" ca="1" si="87"/>
        <v>#N/A</v>
      </c>
      <c r="AB364" s="110" t="e">
        <f t="shared" ca="1" si="88"/>
        <v>#N/A</v>
      </c>
      <c r="AC364" s="110" t="e">
        <f t="shared" ca="1" si="89"/>
        <v>#N/A</v>
      </c>
      <c r="AD364" s="110" t="str">
        <f t="shared" ca="1" si="84"/>
        <v/>
      </c>
      <c r="AE364" s="110" t="str">
        <f t="shared" ca="1" si="85"/>
        <v/>
      </c>
      <c r="AF364" s="110" t="str">
        <f t="shared" ca="1" si="86"/>
        <v/>
      </c>
      <c r="AG364" s="114" t="e">
        <f t="shared" ca="1" si="75"/>
        <v>#N/A</v>
      </c>
      <c r="AH364" s="114" t="e">
        <f t="shared" ca="1" si="76"/>
        <v>#N/A</v>
      </c>
      <c r="AI364" s="8" t="e">
        <f t="shared" ca="1" si="77"/>
        <v>#N/A</v>
      </c>
      <c r="AJ364" s="8" t="e">
        <f t="shared" ca="1" si="78"/>
        <v>#N/A</v>
      </c>
    </row>
    <row r="365" spans="12:36">
      <c r="L365" s="42" t="str">
        <f t="shared" ca="1" si="79"/>
        <v/>
      </c>
      <c r="M365" s="110" t="str">
        <f t="shared" ca="1" si="80"/>
        <v/>
      </c>
      <c r="N365" s="110" t="str">
        <f t="shared" ca="1" si="81"/>
        <v/>
      </c>
      <c r="O365" s="110" t="str">
        <f t="shared" ca="1" si="82"/>
        <v/>
      </c>
      <c r="Y365" s="42" t="e">
        <f t="shared" ca="1" si="83"/>
        <v>#N/A</v>
      </c>
      <c r="Z365" s="8" t="e">
        <f ca="1">IF(Y365="","",项目信息!$C$16)</f>
        <v>#N/A</v>
      </c>
      <c r="AA365" s="110" t="e">
        <f t="shared" ca="1" si="87"/>
        <v>#N/A</v>
      </c>
      <c r="AB365" s="110" t="e">
        <f t="shared" ca="1" si="88"/>
        <v>#N/A</v>
      </c>
      <c r="AC365" s="110" t="e">
        <f t="shared" ca="1" si="89"/>
        <v>#N/A</v>
      </c>
      <c r="AD365" s="110" t="str">
        <f t="shared" ca="1" si="84"/>
        <v/>
      </c>
      <c r="AE365" s="110" t="str">
        <f t="shared" ca="1" si="85"/>
        <v/>
      </c>
      <c r="AF365" s="110" t="str">
        <f t="shared" ca="1" si="86"/>
        <v/>
      </c>
      <c r="AG365" s="114" t="e">
        <f t="shared" ca="1" si="75"/>
        <v>#N/A</v>
      </c>
      <c r="AH365" s="114" t="e">
        <f t="shared" ca="1" si="76"/>
        <v>#N/A</v>
      </c>
      <c r="AI365" s="8" t="e">
        <f t="shared" ca="1" si="77"/>
        <v>#N/A</v>
      </c>
      <c r="AJ365" s="8" t="e">
        <f t="shared" ca="1" si="78"/>
        <v>#N/A</v>
      </c>
    </row>
    <row r="366" spans="12:36">
      <c r="L366" s="42" t="str">
        <f t="shared" ca="1" si="79"/>
        <v/>
      </c>
      <c r="M366" s="110" t="str">
        <f t="shared" ca="1" si="80"/>
        <v/>
      </c>
      <c r="N366" s="110" t="str">
        <f t="shared" ca="1" si="81"/>
        <v/>
      </c>
      <c r="O366" s="110" t="str">
        <f t="shared" ca="1" si="82"/>
        <v/>
      </c>
      <c r="Y366" s="42" t="e">
        <f t="shared" ca="1" si="83"/>
        <v>#N/A</v>
      </c>
      <c r="Z366" s="8" t="e">
        <f ca="1">IF(Y366="","",项目信息!$C$16)</f>
        <v>#N/A</v>
      </c>
      <c r="AA366" s="110" t="e">
        <f t="shared" ca="1" si="87"/>
        <v>#N/A</v>
      </c>
      <c r="AB366" s="110" t="e">
        <f t="shared" ca="1" si="88"/>
        <v>#N/A</v>
      </c>
      <c r="AC366" s="110" t="e">
        <f t="shared" ca="1" si="89"/>
        <v>#N/A</v>
      </c>
      <c r="AD366" s="110" t="str">
        <f t="shared" ca="1" si="84"/>
        <v/>
      </c>
      <c r="AE366" s="110" t="str">
        <f t="shared" ca="1" si="85"/>
        <v/>
      </c>
      <c r="AF366" s="110" t="str">
        <f t="shared" ca="1" si="86"/>
        <v/>
      </c>
      <c r="AG366" s="114" t="e">
        <f t="shared" ca="1" si="75"/>
        <v>#N/A</v>
      </c>
      <c r="AH366" s="114" t="e">
        <f t="shared" ca="1" si="76"/>
        <v>#N/A</v>
      </c>
      <c r="AI366" s="8" t="e">
        <f t="shared" ca="1" si="77"/>
        <v>#N/A</v>
      </c>
      <c r="AJ366" s="8" t="e">
        <f t="shared" ca="1" si="78"/>
        <v>#N/A</v>
      </c>
    </row>
    <row r="367" spans="12:36">
      <c r="L367" s="42" t="str">
        <f t="shared" ca="1" si="79"/>
        <v/>
      </c>
      <c r="M367" s="110" t="str">
        <f t="shared" ca="1" si="80"/>
        <v/>
      </c>
      <c r="N367" s="110" t="str">
        <f t="shared" ca="1" si="81"/>
        <v/>
      </c>
      <c r="O367" s="110" t="str">
        <f t="shared" ca="1" si="82"/>
        <v/>
      </c>
      <c r="Y367" s="42" t="e">
        <f t="shared" ca="1" si="83"/>
        <v>#N/A</v>
      </c>
      <c r="Z367" s="8" t="e">
        <f ca="1">IF(Y367="","",项目信息!$C$16)</f>
        <v>#N/A</v>
      </c>
      <c r="AA367" s="110" t="e">
        <f t="shared" ca="1" si="87"/>
        <v>#N/A</v>
      </c>
      <c r="AB367" s="110" t="e">
        <f t="shared" ca="1" si="88"/>
        <v>#N/A</v>
      </c>
      <c r="AC367" s="110" t="e">
        <f t="shared" ca="1" si="89"/>
        <v>#N/A</v>
      </c>
      <c r="AD367" s="110" t="str">
        <f t="shared" ca="1" si="84"/>
        <v/>
      </c>
      <c r="AE367" s="110" t="str">
        <f t="shared" ca="1" si="85"/>
        <v/>
      </c>
      <c r="AF367" s="110" t="str">
        <f t="shared" ca="1" si="86"/>
        <v/>
      </c>
      <c r="AG367" s="114" t="e">
        <f t="shared" ca="1" si="75"/>
        <v>#N/A</v>
      </c>
      <c r="AH367" s="114" t="e">
        <f t="shared" ca="1" si="76"/>
        <v>#N/A</v>
      </c>
      <c r="AI367" s="8" t="e">
        <f t="shared" ca="1" si="77"/>
        <v>#N/A</v>
      </c>
      <c r="AJ367" s="8" t="e">
        <f t="shared" ca="1" si="78"/>
        <v>#N/A</v>
      </c>
    </row>
    <row r="368" spans="12:36">
      <c r="L368" s="42" t="str">
        <f t="shared" ca="1" si="79"/>
        <v/>
      </c>
      <c r="M368" s="110" t="str">
        <f t="shared" ca="1" si="80"/>
        <v/>
      </c>
      <c r="N368" s="110" t="str">
        <f t="shared" ca="1" si="81"/>
        <v/>
      </c>
      <c r="O368" s="110" t="str">
        <f t="shared" ca="1" si="82"/>
        <v/>
      </c>
      <c r="Y368" s="42" t="e">
        <f t="shared" ca="1" si="83"/>
        <v>#N/A</v>
      </c>
      <c r="Z368" s="8" t="e">
        <f ca="1">IF(Y368="","",项目信息!$C$16)</f>
        <v>#N/A</v>
      </c>
      <c r="AA368" s="110" t="e">
        <f t="shared" ca="1" si="87"/>
        <v>#N/A</v>
      </c>
      <c r="AB368" s="110" t="e">
        <f t="shared" ca="1" si="88"/>
        <v>#N/A</v>
      </c>
      <c r="AC368" s="110" t="e">
        <f t="shared" ca="1" si="89"/>
        <v>#N/A</v>
      </c>
      <c r="AD368" s="110" t="str">
        <f t="shared" ca="1" si="84"/>
        <v/>
      </c>
      <c r="AE368" s="110" t="str">
        <f t="shared" ca="1" si="85"/>
        <v/>
      </c>
      <c r="AF368" s="110" t="str">
        <f t="shared" ca="1" si="86"/>
        <v/>
      </c>
      <c r="AG368" s="114" t="e">
        <f t="shared" ca="1" si="75"/>
        <v>#N/A</v>
      </c>
      <c r="AH368" s="114" t="e">
        <f t="shared" ca="1" si="76"/>
        <v>#N/A</v>
      </c>
      <c r="AI368" s="8" t="e">
        <f t="shared" ca="1" si="77"/>
        <v>#N/A</v>
      </c>
      <c r="AJ368" s="8" t="e">
        <f t="shared" ca="1" si="78"/>
        <v>#N/A</v>
      </c>
    </row>
    <row r="369" spans="12:36">
      <c r="L369" s="42" t="str">
        <f t="shared" ca="1" si="79"/>
        <v/>
      </c>
      <c r="M369" s="110" t="str">
        <f t="shared" ca="1" si="80"/>
        <v/>
      </c>
      <c r="N369" s="110" t="str">
        <f t="shared" ca="1" si="81"/>
        <v/>
      </c>
      <c r="O369" s="110" t="str">
        <f t="shared" ca="1" si="82"/>
        <v/>
      </c>
      <c r="Y369" s="42" t="e">
        <f t="shared" ca="1" si="83"/>
        <v>#N/A</v>
      </c>
      <c r="Z369" s="8" t="e">
        <f ca="1">IF(Y369="","",项目信息!$C$16)</f>
        <v>#N/A</v>
      </c>
      <c r="AA369" s="110" t="e">
        <f t="shared" ca="1" si="87"/>
        <v>#N/A</v>
      </c>
      <c r="AB369" s="110" t="e">
        <f t="shared" ca="1" si="88"/>
        <v>#N/A</v>
      </c>
      <c r="AC369" s="110" t="e">
        <f t="shared" ca="1" si="89"/>
        <v>#N/A</v>
      </c>
      <c r="AD369" s="110" t="str">
        <f t="shared" ca="1" si="84"/>
        <v/>
      </c>
      <c r="AE369" s="110" t="str">
        <f t="shared" ca="1" si="85"/>
        <v/>
      </c>
      <c r="AF369" s="110" t="str">
        <f t="shared" ca="1" si="86"/>
        <v/>
      </c>
      <c r="AG369" s="114" t="e">
        <f t="shared" ca="1" si="75"/>
        <v>#N/A</v>
      </c>
      <c r="AH369" s="114" t="e">
        <f t="shared" ca="1" si="76"/>
        <v>#N/A</v>
      </c>
      <c r="AI369" s="8" t="e">
        <f t="shared" ca="1" si="77"/>
        <v>#N/A</v>
      </c>
      <c r="AJ369" s="8" t="e">
        <f t="shared" ca="1" si="78"/>
        <v>#N/A</v>
      </c>
    </row>
    <row r="370" spans="12:36">
      <c r="L370" s="42" t="str">
        <f t="shared" ca="1" si="79"/>
        <v/>
      </c>
      <c r="M370" s="110" t="str">
        <f t="shared" ca="1" si="80"/>
        <v/>
      </c>
      <c r="N370" s="110" t="str">
        <f t="shared" ca="1" si="81"/>
        <v/>
      </c>
      <c r="O370" s="110" t="str">
        <f t="shared" ca="1" si="82"/>
        <v/>
      </c>
      <c r="Y370" s="42" t="e">
        <f t="shared" ca="1" si="83"/>
        <v>#N/A</v>
      </c>
      <c r="Z370" s="8" t="e">
        <f ca="1">IF(Y370="","",项目信息!$C$16)</f>
        <v>#N/A</v>
      </c>
      <c r="AA370" s="110" t="e">
        <f t="shared" ca="1" si="87"/>
        <v>#N/A</v>
      </c>
      <c r="AB370" s="110" t="e">
        <f t="shared" ca="1" si="88"/>
        <v>#N/A</v>
      </c>
      <c r="AC370" s="110" t="e">
        <f t="shared" ca="1" si="89"/>
        <v>#N/A</v>
      </c>
      <c r="AD370" s="110" t="str">
        <f t="shared" ca="1" si="84"/>
        <v/>
      </c>
      <c r="AE370" s="110" t="str">
        <f t="shared" ca="1" si="85"/>
        <v/>
      </c>
      <c r="AF370" s="110" t="str">
        <f t="shared" ca="1" si="86"/>
        <v/>
      </c>
      <c r="AG370" s="114" t="e">
        <f t="shared" ca="1" si="75"/>
        <v>#N/A</v>
      </c>
      <c r="AH370" s="114" t="e">
        <f t="shared" ca="1" si="76"/>
        <v>#N/A</v>
      </c>
      <c r="AI370" s="8" t="e">
        <f t="shared" ca="1" si="77"/>
        <v>#N/A</v>
      </c>
      <c r="AJ370" s="8" t="e">
        <f t="shared" ca="1" si="78"/>
        <v>#N/A</v>
      </c>
    </row>
    <row r="371" spans="12:36">
      <c r="L371" s="42" t="str">
        <f t="shared" ca="1" si="79"/>
        <v/>
      </c>
      <c r="M371" s="110" t="str">
        <f t="shared" ca="1" si="80"/>
        <v/>
      </c>
      <c r="N371" s="110" t="str">
        <f t="shared" ca="1" si="81"/>
        <v/>
      </c>
      <c r="O371" s="110" t="str">
        <f t="shared" ca="1" si="82"/>
        <v/>
      </c>
      <c r="Y371" s="42" t="e">
        <f t="shared" ca="1" si="83"/>
        <v>#N/A</v>
      </c>
      <c r="Z371" s="8" t="e">
        <f ca="1">IF(Y371="","",项目信息!$C$16)</f>
        <v>#N/A</v>
      </c>
      <c r="AA371" s="110" t="e">
        <f t="shared" ca="1" si="87"/>
        <v>#N/A</v>
      </c>
      <c r="AB371" s="110" t="e">
        <f t="shared" ca="1" si="88"/>
        <v>#N/A</v>
      </c>
      <c r="AC371" s="110" t="e">
        <f t="shared" ca="1" si="89"/>
        <v>#N/A</v>
      </c>
      <c r="AD371" s="110" t="str">
        <f t="shared" ca="1" si="84"/>
        <v/>
      </c>
      <c r="AE371" s="110" t="str">
        <f t="shared" ca="1" si="85"/>
        <v/>
      </c>
      <c r="AF371" s="110" t="str">
        <f t="shared" ca="1" si="86"/>
        <v/>
      </c>
      <c r="AG371" s="114" t="e">
        <f t="shared" ca="1" si="75"/>
        <v>#N/A</v>
      </c>
      <c r="AH371" s="114" t="e">
        <f t="shared" ca="1" si="76"/>
        <v>#N/A</v>
      </c>
      <c r="AI371" s="8" t="e">
        <f t="shared" ca="1" si="77"/>
        <v>#N/A</v>
      </c>
      <c r="AJ371" s="8" t="e">
        <f t="shared" ca="1" si="78"/>
        <v>#N/A</v>
      </c>
    </row>
    <row r="372" spans="12:36">
      <c r="L372" s="42" t="str">
        <f t="shared" ca="1" si="79"/>
        <v/>
      </c>
      <c r="M372" s="110" t="str">
        <f t="shared" ca="1" si="80"/>
        <v/>
      </c>
      <c r="N372" s="110" t="str">
        <f t="shared" ca="1" si="81"/>
        <v/>
      </c>
      <c r="O372" s="110" t="str">
        <f t="shared" ca="1" si="82"/>
        <v/>
      </c>
      <c r="Y372" s="42" t="e">
        <f t="shared" ca="1" si="83"/>
        <v>#N/A</v>
      </c>
      <c r="Z372" s="8" t="e">
        <f ca="1">IF(Y372="","",项目信息!$C$16)</f>
        <v>#N/A</v>
      </c>
      <c r="AA372" s="110" t="e">
        <f t="shared" ca="1" si="87"/>
        <v>#N/A</v>
      </c>
      <c r="AB372" s="110" t="e">
        <f t="shared" ca="1" si="88"/>
        <v>#N/A</v>
      </c>
      <c r="AC372" s="110" t="e">
        <f t="shared" ca="1" si="89"/>
        <v>#N/A</v>
      </c>
      <c r="AD372" s="110" t="str">
        <f t="shared" ca="1" si="84"/>
        <v/>
      </c>
      <c r="AE372" s="110" t="str">
        <f t="shared" ca="1" si="85"/>
        <v/>
      </c>
      <c r="AF372" s="110" t="str">
        <f t="shared" ca="1" si="86"/>
        <v/>
      </c>
      <c r="AG372" s="114" t="e">
        <f t="shared" ca="1" si="75"/>
        <v>#N/A</v>
      </c>
      <c r="AH372" s="114" t="e">
        <f t="shared" ca="1" si="76"/>
        <v>#N/A</v>
      </c>
      <c r="AI372" s="8" t="e">
        <f t="shared" ca="1" si="77"/>
        <v>#N/A</v>
      </c>
      <c r="AJ372" s="8" t="e">
        <f t="shared" ca="1" si="78"/>
        <v>#N/A</v>
      </c>
    </row>
    <row r="373" spans="12:36">
      <c r="L373" s="42" t="str">
        <f t="shared" ca="1" si="79"/>
        <v/>
      </c>
      <c r="M373" s="110" t="str">
        <f t="shared" ca="1" si="80"/>
        <v/>
      </c>
      <c r="N373" s="110" t="str">
        <f t="shared" ca="1" si="81"/>
        <v/>
      </c>
      <c r="O373" s="110" t="str">
        <f t="shared" ca="1" si="82"/>
        <v/>
      </c>
      <c r="Y373" s="42" t="e">
        <f t="shared" ca="1" si="83"/>
        <v>#N/A</v>
      </c>
      <c r="Z373" s="8" t="e">
        <f ca="1">IF(Y373="","",项目信息!$C$16)</f>
        <v>#N/A</v>
      </c>
      <c r="AA373" s="110" t="e">
        <f t="shared" ca="1" si="87"/>
        <v>#N/A</v>
      </c>
      <c r="AB373" s="110" t="e">
        <f t="shared" ca="1" si="88"/>
        <v>#N/A</v>
      </c>
      <c r="AC373" s="110" t="e">
        <f t="shared" ca="1" si="89"/>
        <v>#N/A</v>
      </c>
      <c r="AD373" s="110" t="str">
        <f t="shared" ca="1" si="84"/>
        <v/>
      </c>
      <c r="AE373" s="110" t="str">
        <f t="shared" ca="1" si="85"/>
        <v/>
      </c>
      <c r="AF373" s="110" t="str">
        <f t="shared" ca="1" si="86"/>
        <v/>
      </c>
      <c r="AG373" s="114" t="e">
        <f t="shared" ca="1" si="75"/>
        <v>#N/A</v>
      </c>
      <c r="AH373" s="114" t="e">
        <f t="shared" ca="1" si="76"/>
        <v>#N/A</v>
      </c>
      <c r="AI373" s="8" t="e">
        <f t="shared" ca="1" si="77"/>
        <v>#N/A</v>
      </c>
      <c r="AJ373" s="8" t="e">
        <f t="shared" ca="1" si="78"/>
        <v>#N/A</v>
      </c>
    </row>
    <row r="374" spans="12:36">
      <c r="L374" s="42" t="str">
        <f t="shared" ca="1" si="79"/>
        <v/>
      </c>
      <c r="M374" s="110" t="str">
        <f t="shared" ca="1" si="80"/>
        <v/>
      </c>
      <c r="N374" s="110" t="str">
        <f t="shared" ca="1" si="81"/>
        <v/>
      </c>
      <c r="O374" s="110" t="str">
        <f t="shared" ca="1" si="82"/>
        <v/>
      </c>
      <c r="Y374" s="42" t="e">
        <f t="shared" ca="1" si="83"/>
        <v>#N/A</v>
      </c>
      <c r="Z374" s="8" t="e">
        <f ca="1">IF(Y374="","",项目信息!$C$16)</f>
        <v>#N/A</v>
      </c>
      <c r="AA374" s="110" t="e">
        <f t="shared" ca="1" si="87"/>
        <v>#N/A</v>
      </c>
      <c r="AB374" s="110" t="e">
        <f t="shared" ca="1" si="88"/>
        <v>#N/A</v>
      </c>
      <c r="AC374" s="110" t="e">
        <f t="shared" ca="1" si="89"/>
        <v>#N/A</v>
      </c>
      <c r="AD374" s="110" t="str">
        <f t="shared" ca="1" si="84"/>
        <v/>
      </c>
      <c r="AE374" s="110" t="str">
        <f t="shared" ca="1" si="85"/>
        <v/>
      </c>
      <c r="AF374" s="110" t="str">
        <f t="shared" ca="1" si="86"/>
        <v/>
      </c>
      <c r="AG374" s="114" t="e">
        <f t="shared" ca="1" si="75"/>
        <v>#N/A</v>
      </c>
      <c r="AH374" s="114" t="e">
        <f t="shared" ca="1" si="76"/>
        <v>#N/A</v>
      </c>
      <c r="AI374" s="8" t="e">
        <f t="shared" ca="1" si="77"/>
        <v>#N/A</v>
      </c>
      <c r="AJ374" s="8" t="e">
        <f t="shared" ca="1" si="78"/>
        <v>#N/A</v>
      </c>
    </row>
    <row r="375" spans="12:36">
      <c r="L375" s="42" t="str">
        <f t="shared" ca="1" si="79"/>
        <v/>
      </c>
      <c r="M375" s="110" t="str">
        <f t="shared" ca="1" si="80"/>
        <v/>
      </c>
      <c r="N375" s="110" t="str">
        <f t="shared" ca="1" si="81"/>
        <v/>
      </c>
      <c r="O375" s="110" t="str">
        <f t="shared" ca="1" si="82"/>
        <v/>
      </c>
      <c r="Y375" s="42" t="e">
        <f t="shared" ca="1" si="83"/>
        <v>#N/A</v>
      </c>
      <c r="Z375" s="8" t="e">
        <f ca="1">IF(Y375="","",项目信息!$C$16)</f>
        <v>#N/A</v>
      </c>
      <c r="AA375" s="110" t="e">
        <f t="shared" ca="1" si="87"/>
        <v>#N/A</v>
      </c>
      <c r="AB375" s="110" t="e">
        <f t="shared" ca="1" si="88"/>
        <v>#N/A</v>
      </c>
      <c r="AC375" s="110" t="e">
        <f t="shared" ca="1" si="89"/>
        <v>#N/A</v>
      </c>
      <c r="AD375" s="110" t="str">
        <f t="shared" ca="1" si="84"/>
        <v/>
      </c>
      <c r="AE375" s="110" t="str">
        <f t="shared" ca="1" si="85"/>
        <v/>
      </c>
      <c r="AF375" s="110" t="str">
        <f t="shared" ca="1" si="86"/>
        <v/>
      </c>
      <c r="AG375" s="114" t="e">
        <f t="shared" ca="1" si="75"/>
        <v>#N/A</v>
      </c>
      <c r="AH375" s="114" t="e">
        <f t="shared" ca="1" si="76"/>
        <v>#N/A</v>
      </c>
      <c r="AI375" s="8" t="e">
        <f t="shared" ca="1" si="77"/>
        <v>#N/A</v>
      </c>
      <c r="AJ375" s="8" t="e">
        <f t="shared" ca="1" si="78"/>
        <v>#N/A</v>
      </c>
    </row>
    <row r="376" spans="12:36">
      <c r="L376" s="42" t="str">
        <f t="shared" ca="1" si="79"/>
        <v/>
      </c>
      <c r="M376" s="110" t="str">
        <f t="shared" ca="1" si="80"/>
        <v/>
      </c>
      <c r="N376" s="110" t="str">
        <f t="shared" ca="1" si="81"/>
        <v/>
      </c>
      <c r="O376" s="110" t="str">
        <f t="shared" ca="1" si="82"/>
        <v/>
      </c>
      <c r="Y376" s="42" t="e">
        <f t="shared" ca="1" si="83"/>
        <v>#N/A</v>
      </c>
      <c r="Z376" s="8" t="e">
        <f ca="1">IF(Y376="","",项目信息!$C$16)</f>
        <v>#N/A</v>
      </c>
      <c r="AA376" s="110" t="e">
        <f t="shared" ca="1" si="87"/>
        <v>#N/A</v>
      </c>
      <c r="AB376" s="110" t="e">
        <f t="shared" ca="1" si="88"/>
        <v>#N/A</v>
      </c>
      <c r="AC376" s="110" t="e">
        <f t="shared" ca="1" si="89"/>
        <v>#N/A</v>
      </c>
      <c r="AD376" s="110" t="str">
        <f t="shared" ca="1" si="84"/>
        <v/>
      </c>
      <c r="AE376" s="110" t="str">
        <f t="shared" ca="1" si="85"/>
        <v/>
      </c>
      <c r="AF376" s="110" t="str">
        <f t="shared" ca="1" si="86"/>
        <v/>
      </c>
      <c r="AG376" s="114" t="e">
        <f t="shared" ca="1" si="75"/>
        <v>#N/A</v>
      </c>
      <c r="AH376" s="114" t="e">
        <f t="shared" ca="1" si="76"/>
        <v>#N/A</v>
      </c>
      <c r="AI376" s="8" t="e">
        <f t="shared" ca="1" si="77"/>
        <v>#N/A</v>
      </c>
      <c r="AJ376" s="8" t="e">
        <f t="shared" ca="1" si="78"/>
        <v>#N/A</v>
      </c>
    </row>
    <row r="377" spans="12:36">
      <c r="L377" s="42" t="str">
        <f t="shared" ca="1" si="79"/>
        <v/>
      </c>
      <c r="M377" s="110" t="str">
        <f t="shared" ca="1" si="80"/>
        <v/>
      </c>
      <c r="N377" s="110" t="str">
        <f t="shared" ca="1" si="81"/>
        <v/>
      </c>
      <c r="O377" s="110" t="str">
        <f t="shared" ca="1" si="82"/>
        <v/>
      </c>
      <c r="Y377" s="42" t="e">
        <f t="shared" ca="1" si="83"/>
        <v>#N/A</v>
      </c>
      <c r="Z377" s="8" t="e">
        <f ca="1">IF(Y377="","",项目信息!$C$16)</f>
        <v>#N/A</v>
      </c>
      <c r="AA377" s="110" t="e">
        <f t="shared" ca="1" si="87"/>
        <v>#N/A</v>
      </c>
      <c r="AB377" s="110" t="e">
        <f t="shared" ca="1" si="88"/>
        <v>#N/A</v>
      </c>
      <c r="AC377" s="110" t="e">
        <f t="shared" ca="1" si="89"/>
        <v>#N/A</v>
      </c>
      <c r="AD377" s="110" t="str">
        <f t="shared" ca="1" si="84"/>
        <v/>
      </c>
      <c r="AE377" s="110" t="str">
        <f t="shared" ca="1" si="85"/>
        <v/>
      </c>
      <c r="AF377" s="110" t="str">
        <f t="shared" ca="1" si="86"/>
        <v/>
      </c>
      <c r="AG377" s="114" t="e">
        <f t="shared" ca="1" si="75"/>
        <v>#N/A</v>
      </c>
      <c r="AH377" s="114" t="e">
        <f t="shared" ca="1" si="76"/>
        <v>#N/A</v>
      </c>
      <c r="AI377" s="8" t="e">
        <f t="shared" ca="1" si="77"/>
        <v>#N/A</v>
      </c>
      <c r="AJ377" s="8" t="e">
        <f t="shared" ca="1" si="78"/>
        <v>#N/A</v>
      </c>
    </row>
    <row r="378" spans="12:36">
      <c r="L378" s="42" t="str">
        <f t="shared" ca="1" si="79"/>
        <v/>
      </c>
      <c r="M378" s="110" t="str">
        <f t="shared" ca="1" si="80"/>
        <v/>
      </c>
      <c r="N378" s="110" t="str">
        <f t="shared" ca="1" si="81"/>
        <v/>
      </c>
      <c r="O378" s="110" t="str">
        <f t="shared" ca="1" si="82"/>
        <v/>
      </c>
      <c r="Y378" s="42" t="e">
        <f t="shared" ca="1" si="83"/>
        <v>#N/A</v>
      </c>
      <c r="Z378" s="8" t="e">
        <f ca="1">IF(Y378="","",项目信息!$C$16)</f>
        <v>#N/A</v>
      </c>
      <c r="AA378" s="110" t="e">
        <f t="shared" ca="1" si="87"/>
        <v>#N/A</v>
      </c>
      <c r="AB378" s="110" t="e">
        <f t="shared" ca="1" si="88"/>
        <v>#N/A</v>
      </c>
      <c r="AC378" s="110" t="e">
        <f t="shared" ca="1" si="89"/>
        <v>#N/A</v>
      </c>
      <c r="AD378" s="110" t="str">
        <f t="shared" ca="1" si="84"/>
        <v/>
      </c>
      <c r="AE378" s="110" t="str">
        <f t="shared" ca="1" si="85"/>
        <v/>
      </c>
      <c r="AF378" s="110" t="str">
        <f t="shared" ca="1" si="86"/>
        <v/>
      </c>
      <c r="AG378" s="114" t="e">
        <f t="shared" ca="1" si="75"/>
        <v>#N/A</v>
      </c>
      <c r="AH378" s="114" t="e">
        <f t="shared" ca="1" si="76"/>
        <v>#N/A</v>
      </c>
      <c r="AI378" s="8" t="e">
        <f t="shared" ca="1" si="77"/>
        <v>#N/A</v>
      </c>
      <c r="AJ378" s="8" t="e">
        <f t="shared" ca="1" si="78"/>
        <v>#N/A</v>
      </c>
    </row>
    <row r="379" spans="12:36">
      <c r="L379" s="42" t="str">
        <f t="shared" ca="1" si="79"/>
        <v/>
      </c>
      <c r="M379" s="110" t="str">
        <f t="shared" ca="1" si="80"/>
        <v/>
      </c>
      <c r="N379" s="110" t="str">
        <f t="shared" ca="1" si="81"/>
        <v/>
      </c>
      <c r="O379" s="110" t="str">
        <f t="shared" ca="1" si="82"/>
        <v/>
      </c>
      <c r="Y379" s="42" t="e">
        <f t="shared" ca="1" si="83"/>
        <v>#N/A</v>
      </c>
      <c r="Z379" s="8" t="e">
        <f ca="1">IF(Y379="","",项目信息!$C$16)</f>
        <v>#N/A</v>
      </c>
      <c r="AA379" s="110" t="e">
        <f t="shared" ca="1" si="87"/>
        <v>#N/A</v>
      </c>
      <c r="AB379" s="110" t="e">
        <f t="shared" ca="1" si="88"/>
        <v>#N/A</v>
      </c>
      <c r="AC379" s="110" t="e">
        <f t="shared" ca="1" si="89"/>
        <v>#N/A</v>
      </c>
      <c r="AD379" s="110" t="str">
        <f t="shared" ca="1" si="84"/>
        <v/>
      </c>
      <c r="AE379" s="110" t="str">
        <f t="shared" ca="1" si="85"/>
        <v/>
      </c>
      <c r="AF379" s="110" t="str">
        <f t="shared" ca="1" si="86"/>
        <v/>
      </c>
      <c r="AG379" s="114" t="e">
        <f t="shared" ca="1" si="75"/>
        <v>#N/A</v>
      </c>
      <c r="AH379" s="114" t="e">
        <f t="shared" ca="1" si="76"/>
        <v>#N/A</v>
      </c>
      <c r="AI379" s="8" t="e">
        <f t="shared" ca="1" si="77"/>
        <v>#N/A</v>
      </c>
      <c r="AJ379" s="8" t="e">
        <f t="shared" ca="1" si="78"/>
        <v>#N/A</v>
      </c>
    </row>
    <row r="380" spans="12:36">
      <c r="L380" s="42" t="str">
        <f t="shared" ca="1" si="79"/>
        <v/>
      </c>
      <c r="M380" s="110" t="str">
        <f t="shared" ca="1" si="80"/>
        <v/>
      </c>
      <c r="N380" s="110" t="str">
        <f t="shared" ca="1" si="81"/>
        <v/>
      </c>
      <c r="O380" s="110" t="str">
        <f t="shared" ca="1" si="82"/>
        <v/>
      </c>
      <c r="Y380" s="42" t="e">
        <f t="shared" ca="1" si="83"/>
        <v>#N/A</v>
      </c>
      <c r="Z380" s="8" t="e">
        <f ca="1">IF(Y380="","",项目信息!$C$16)</f>
        <v>#N/A</v>
      </c>
      <c r="AA380" s="110" t="e">
        <f t="shared" ca="1" si="87"/>
        <v>#N/A</v>
      </c>
      <c r="AB380" s="110" t="e">
        <f t="shared" ca="1" si="88"/>
        <v>#N/A</v>
      </c>
      <c r="AC380" s="110" t="e">
        <f t="shared" ca="1" si="89"/>
        <v>#N/A</v>
      </c>
      <c r="AD380" s="110" t="str">
        <f t="shared" ca="1" si="84"/>
        <v/>
      </c>
      <c r="AE380" s="110" t="str">
        <f t="shared" ca="1" si="85"/>
        <v/>
      </c>
      <c r="AF380" s="110" t="str">
        <f t="shared" ca="1" si="86"/>
        <v/>
      </c>
      <c r="AG380" s="114" t="e">
        <f t="shared" ca="1" si="75"/>
        <v>#N/A</v>
      </c>
      <c r="AH380" s="114" t="e">
        <f t="shared" ca="1" si="76"/>
        <v>#N/A</v>
      </c>
      <c r="AI380" s="8" t="e">
        <f t="shared" ca="1" si="77"/>
        <v>#N/A</v>
      </c>
      <c r="AJ380" s="8" t="e">
        <f t="shared" ca="1" si="78"/>
        <v>#N/A</v>
      </c>
    </row>
    <row r="381" spans="12:36">
      <c r="L381" s="42" t="str">
        <f t="shared" ca="1" si="79"/>
        <v/>
      </c>
      <c r="M381" s="110" t="str">
        <f t="shared" ca="1" si="80"/>
        <v/>
      </c>
      <c r="N381" s="110" t="str">
        <f t="shared" ca="1" si="81"/>
        <v/>
      </c>
      <c r="O381" s="110" t="str">
        <f t="shared" ca="1" si="82"/>
        <v/>
      </c>
      <c r="Y381" s="42" t="e">
        <f t="shared" ca="1" si="83"/>
        <v>#N/A</v>
      </c>
      <c r="Z381" s="8" t="e">
        <f ca="1">IF(Y381="","",项目信息!$C$16)</f>
        <v>#N/A</v>
      </c>
      <c r="AA381" s="110" t="e">
        <f t="shared" ca="1" si="87"/>
        <v>#N/A</v>
      </c>
      <c r="AB381" s="110" t="e">
        <f t="shared" ca="1" si="88"/>
        <v>#N/A</v>
      </c>
      <c r="AC381" s="110" t="e">
        <f t="shared" ca="1" si="89"/>
        <v>#N/A</v>
      </c>
      <c r="AD381" s="110" t="str">
        <f t="shared" ca="1" si="84"/>
        <v/>
      </c>
      <c r="AE381" s="110" t="str">
        <f t="shared" ca="1" si="85"/>
        <v/>
      </c>
      <c r="AF381" s="110" t="str">
        <f t="shared" ca="1" si="86"/>
        <v/>
      </c>
      <c r="AG381" s="114" t="e">
        <f t="shared" ca="1" si="75"/>
        <v>#N/A</v>
      </c>
      <c r="AH381" s="114" t="e">
        <f t="shared" ca="1" si="76"/>
        <v>#N/A</v>
      </c>
      <c r="AI381" s="8" t="e">
        <f t="shared" ca="1" si="77"/>
        <v>#N/A</v>
      </c>
      <c r="AJ381" s="8" t="e">
        <f t="shared" ca="1" si="78"/>
        <v>#N/A</v>
      </c>
    </row>
    <row r="382" spans="12:36">
      <c r="L382" s="42" t="str">
        <f t="shared" ca="1" si="79"/>
        <v/>
      </c>
      <c r="M382" s="110" t="str">
        <f t="shared" ca="1" si="80"/>
        <v/>
      </c>
      <c r="N382" s="110" t="str">
        <f t="shared" ca="1" si="81"/>
        <v/>
      </c>
      <c r="O382" s="110" t="str">
        <f t="shared" ca="1" si="82"/>
        <v/>
      </c>
      <c r="Y382" s="42" t="e">
        <f t="shared" ca="1" si="83"/>
        <v>#N/A</v>
      </c>
      <c r="Z382" s="8" t="e">
        <f ca="1">IF(Y382="","",项目信息!$C$16)</f>
        <v>#N/A</v>
      </c>
      <c r="AA382" s="110" t="e">
        <f t="shared" ca="1" si="87"/>
        <v>#N/A</v>
      </c>
      <c r="AB382" s="110" t="e">
        <f t="shared" ca="1" si="88"/>
        <v>#N/A</v>
      </c>
      <c r="AC382" s="110" t="e">
        <f t="shared" ca="1" si="89"/>
        <v>#N/A</v>
      </c>
      <c r="AD382" s="110" t="str">
        <f t="shared" ca="1" si="84"/>
        <v/>
      </c>
      <c r="AE382" s="110" t="str">
        <f t="shared" ca="1" si="85"/>
        <v/>
      </c>
      <c r="AF382" s="110" t="str">
        <f t="shared" ca="1" si="86"/>
        <v/>
      </c>
      <c r="AG382" s="114" t="e">
        <f t="shared" ca="1" si="75"/>
        <v>#N/A</v>
      </c>
      <c r="AH382" s="114" t="e">
        <f t="shared" ca="1" si="76"/>
        <v>#N/A</v>
      </c>
      <c r="AI382" s="8" t="e">
        <f t="shared" ca="1" si="77"/>
        <v>#N/A</v>
      </c>
      <c r="AJ382" s="8" t="e">
        <f t="shared" ca="1" si="78"/>
        <v>#N/A</v>
      </c>
    </row>
    <row r="383" spans="12:36">
      <c r="L383" s="42" t="str">
        <f t="shared" ca="1" si="79"/>
        <v/>
      </c>
      <c r="M383" s="110" t="str">
        <f t="shared" ca="1" si="80"/>
        <v/>
      </c>
      <c r="N383" s="110" t="str">
        <f t="shared" ca="1" si="81"/>
        <v/>
      </c>
      <c r="O383" s="110" t="str">
        <f t="shared" ca="1" si="82"/>
        <v/>
      </c>
      <c r="Y383" s="42" t="e">
        <f t="shared" ca="1" si="83"/>
        <v>#N/A</v>
      </c>
      <c r="Z383" s="8" t="e">
        <f ca="1">IF(Y383="","",项目信息!$C$16)</f>
        <v>#N/A</v>
      </c>
      <c r="AA383" s="110" t="e">
        <f t="shared" ca="1" si="87"/>
        <v>#N/A</v>
      </c>
      <c r="AB383" s="110" t="e">
        <f t="shared" ca="1" si="88"/>
        <v>#N/A</v>
      </c>
      <c r="AC383" s="110" t="e">
        <f t="shared" ca="1" si="89"/>
        <v>#N/A</v>
      </c>
      <c r="AD383" s="110" t="str">
        <f t="shared" ca="1" si="84"/>
        <v/>
      </c>
      <c r="AE383" s="110" t="str">
        <f t="shared" ca="1" si="85"/>
        <v/>
      </c>
      <c r="AF383" s="110" t="str">
        <f t="shared" ca="1" si="86"/>
        <v/>
      </c>
      <c r="AG383" s="114" t="e">
        <f t="shared" ca="1" si="75"/>
        <v>#N/A</v>
      </c>
      <c r="AH383" s="114" t="e">
        <f t="shared" ca="1" si="76"/>
        <v>#N/A</v>
      </c>
      <c r="AI383" s="8" t="e">
        <f t="shared" ca="1" si="77"/>
        <v>#N/A</v>
      </c>
      <c r="AJ383" s="8" t="e">
        <f t="shared" ca="1" si="78"/>
        <v>#N/A</v>
      </c>
    </row>
    <row r="384" spans="12:36">
      <c r="L384" s="42" t="str">
        <f t="shared" ca="1" si="79"/>
        <v/>
      </c>
      <c r="M384" s="110" t="str">
        <f t="shared" ca="1" si="80"/>
        <v/>
      </c>
      <c r="N384" s="110" t="str">
        <f t="shared" ca="1" si="81"/>
        <v/>
      </c>
      <c r="O384" s="110" t="str">
        <f t="shared" ca="1" si="82"/>
        <v/>
      </c>
      <c r="Y384" s="42" t="e">
        <f t="shared" ca="1" si="83"/>
        <v>#N/A</v>
      </c>
      <c r="Z384" s="8" t="e">
        <f ca="1">IF(Y384="","",项目信息!$C$16)</f>
        <v>#N/A</v>
      </c>
      <c r="AA384" s="110" t="e">
        <f t="shared" ca="1" si="87"/>
        <v>#N/A</v>
      </c>
      <c r="AB384" s="110" t="e">
        <f t="shared" ca="1" si="88"/>
        <v>#N/A</v>
      </c>
      <c r="AC384" s="110" t="e">
        <f t="shared" ca="1" si="89"/>
        <v>#N/A</v>
      </c>
      <c r="AD384" s="110" t="str">
        <f t="shared" ca="1" si="84"/>
        <v/>
      </c>
      <c r="AE384" s="110" t="str">
        <f t="shared" ca="1" si="85"/>
        <v/>
      </c>
      <c r="AF384" s="110" t="str">
        <f t="shared" ca="1" si="86"/>
        <v/>
      </c>
      <c r="AG384" s="114" t="e">
        <f t="shared" ca="1" si="75"/>
        <v>#N/A</v>
      </c>
      <c r="AH384" s="114" t="e">
        <f t="shared" ca="1" si="76"/>
        <v>#N/A</v>
      </c>
      <c r="AI384" s="8" t="e">
        <f t="shared" ca="1" si="77"/>
        <v>#N/A</v>
      </c>
      <c r="AJ384" s="8" t="e">
        <f t="shared" ca="1" si="78"/>
        <v>#N/A</v>
      </c>
    </row>
    <row r="385" spans="12:36">
      <c r="L385" s="42" t="str">
        <f t="shared" ca="1" si="79"/>
        <v/>
      </c>
      <c r="M385" s="110" t="str">
        <f t="shared" ca="1" si="80"/>
        <v/>
      </c>
      <c r="N385" s="110" t="str">
        <f t="shared" ca="1" si="81"/>
        <v/>
      </c>
      <c r="O385" s="110" t="str">
        <f t="shared" ca="1" si="82"/>
        <v/>
      </c>
      <c r="Y385" s="42" t="e">
        <f t="shared" ca="1" si="83"/>
        <v>#N/A</v>
      </c>
      <c r="Z385" s="8" t="e">
        <f ca="1">IF(Y385="","",项目信息!$C$16)</f>
        <v>#N/A</v>
      </c>
      <c r="AA385" s="110" t="e">
        <f t="shared" ca="1" si="87"/>
        <v>#N/A</v>
      </c>
      <c r="AB385" s="110" t="e">
        <f t="shared" ca="1" si="88"/>
        <v>#N/A</v>
      </c>
      <c r="AC385" s="110" t="e">
        <f t="shared" ca="1" si="89"/>
        <v>#N/A</v>
      </c>
      <c r="AD385" s="110" t="str">
        <f t="shared" ca="1" si="84"/>
        <v/>
      </c>
      <c r="AE385" s="110" t="str">
        <f t="shared" ca="1" si="85"/>
        <v/>
      </c>
      <c r="AF385" s="110" t="str">
        <f t="shared" ca="1" si="86"/>
        <v/>
      </c>
      <c r="AG385" s="114" t="e">
        <f t="shared" ca="1" si="75"/>
        <v>#N/A</v>
      </c>
      <c r="AH385" s="114" t="e">
        <f t="shared" ca="1" si="76"/>
        <v>#N/A</v>
      </c>
      <c r="AI385" s="8" t="e">
        <f t="shared" ca="1" si="77"/>
        <v>#N/A</v>
      </c>
      <c r="AJ385" s="8" t="e">
        <f t="shared" ca="1" si="78"/>
        <v>#N/A</v>
      </c>
    </row>
    <row r="386" spans="12:36">
      <c r="L386" s="42" t="str">
        <f t="shared" ca="1" si="79"/>
        <v/>
      </c>
      <c r="M386" s="110" t="str">
        <f t="shared" ca="1" si="80"/>
        <v/>
      </c>
      <c r="N386" s="110" t="str">
        <f t="shared" ca="1" si="81"/>
        <v/>
      </c>
      <c r="O386" s="110" t="str">
        <f t="shared" ca="1" si="82"/>
        <v/>
      </c>
      <c r="Y386" s="42" t="e">
        <f t="shared" ca="1" si="83"/>
        <v>#N/A</v>
      </c>
      <c r="Z386" s="8" t="e">
        <f ca="1">IF(Y386="","",项目信息!$C$16)</f>
        <v>#N/A</v>
      </c>
      <c r="AA386" s="110" t="e">
        <f t="shared" ca="1" si="87"/>
        <v>#N/A</v>
      </c>
      <c r="AB386" s="110" t="e">
        <f t="shared" ca="1" si="88"/>
        <v>#N/A</v>
      </c>
      <c r="AC386" s="110" t="e">
        <f t="shared" ca="1" si="89"/>
        <v>#N/A</v>
      </c>
      <c r="AD386" s="110" t="str">
        <f t="shared" ca="1" si="84"/>
        <v/>
      </c>
      <c r="AE386" s="110" t="str">
        <f t="shared" ca="1" si="85"/>
        <v/>
      </c>
      <c r="AF386" s="110" t="str">
        <f t="shared" ca="1" si="86"/>
        <v/>
      </c>
      <c r="AG386" s="114" t="e">
        <f t="shared" ref="AG386:AG449" ca="1" si="90">IF(Y386&lt;&gt;"",AC386-AB386,"")</f>
        <v>#N/A</v>
      </c>
      <c r="AH386" s="114" t="e">
        <f t="shared" ref="AH386:AH449" ca="1" si="91">IF(Y386&lt;&gt;"",AC386-AA386,"")</f>
        <v>#N/A</v>
      </c>
      <c r="AI386" s="8" t="e">
        <f t="shared" ref="AI386:AI449" ca="1" si="92">IF(OR(Y386="",AB386=0),"",AC386/AB386)</f>
        <v>#N/A</v>
      </c>
      <c r="AJ386" s="8" t="e">
        <f t="shared" ref="AJ386:AJ449" ca="1" si="93">IF(OR(Y386="",AA386=0),"",AC386/AA386)</f>
        <v>#N/A</v>
      </c>
    </row>
    <row r="387" spans="12:36">
      <c r="L387" s="42" t="str">
        <f t="shared" ref="L387:L450" ca="1" si="94">IF(ROW()-$J$17&lt;$J$7,OFFSET($A$1,ROW()-$J$17+$J$3,$J$5-1),IF(ROW()-$J$17-$J$7&lt;$J$14,OFFSET($A$1,ROW()-$J$17-$J$7+$J$10,$J$12-1),""))</f>
        <v/>
      </c>
      <c r="M387" s="110" t="str">
        <f t="shared" ref="M387:M450" ca="1" si="95">IF(ROW()-$J$17&lt;$J$7,OFFSET($A$1,ROW()-$J$17+$J$3,$J$5-1+1),IF(ROW()-$J$17-$J$7&lt;$J$14,0,""))</f>
        <v/>
      </c>
      <c r="N387" s="110" t="str">
        <f t="shared" ref="N387:N450" ca="1" si="96">IF(ROW()-$J$17&lt;$J$7,0,IF(ROW()-$J$17-$J$7&lt;$J$14,OFFSET($A$1,ROW()-$J$17-$J$7+$J$10,$J$12-1+2),""))</f>
        <v/>
      </c>
      <c r="O387" s="110" t="str">
        <f t="shared" ref="O387:O450" ca="1" si="97">IF(ROW()-$J$17&lt;$J$7,0,IF(ROW()-$J$17-$J$7&lt;$J$14,OFFSET($A$1,ROW()-$J$17-$J$7+$J$10,$J$12-1+1),""))</f>
        <v/>
      </c>
      <c r="Y387" s="42" t="e">
        <f t="shared" ref="Y387:Y450" ca="1" si="98">IF(ROW()-2&lt;$J$26,OFFSET($Q$1,ROW()-2+$J$22-1,0),NA())</f>
        <v>#N/A</v>
      </c>
      <c r="Z387" s="8" t="e">
        <f ca="1">IF(Y387="","",项目信息!$C$16)</f>
        <v>#N/A</v>
      </c>
      <c r="AA387" s="110" t="e">
        <f t="shared" ca="1" si="87"/>
        <v>#N/A</v>
      </c>
      <c r="AB387" s="110" t="e">
        <f t="shared" ca="1" si="88"/>
        <v>#N/A</v>
      </c>
      <c r="AC387" s="110" t="e">
        <f t="shared" ca="1" si="89"/>
        <v>#N/A</v>
      </c>
      <c r="AD387" s="110" t="str">
        <f t="shared" ref="AD387:AD450" ca="1" si="99">IF(ROW()-2&lt;$J$26,OFFSET($Q$1,ROW()-2+$J$22-1,1),"")</f>
        <v/>
      </c>
      <c r="AE387" s="110" t="str">
        <f t="shared" ref="AE387:AE450" ca="1" si="100">IF(ROW()-2&lt;$J$26,OFFSET($Q$1,ROW()-2+$J$22-1,2),"")</f>
        <v/>
      </c>
      <c r="AF387" s="110" t="str">
        <f t="shared" ref="AF387:AF450" ca="1" si="101">IF(ROW()-2&lt;$J$26,OFFSET($Q$1,ROW()-2+$J$22-1,3),"")</f>
        <v/>
      </c>
      <c r="AG387" s="114" t="e">
        <f t="shared" ca="1" si="90"/>
        <v>#N/A</v>
      </c>
      <c r="AH387" s="114" t="e">
        <f t="shared" ca="1" si="91"/>
        <v>#N/A</v>
      </c>
      <c r="AI387" s="8" t="e">
        <f t="shared" ca="1" si="92"/>
        <v>#N/A</v>
      </c>
      <c r="AJ387" s="8" t="e">
        <f t="shared" ca="1" si="93"/>
        <v>#N/A</v>
      </c>
    </row>
    <row r="388" spans="12:36">
      <c r="L388" s="42" t="str">
        <f t="shared" ca="1" si="94"/>
        <v/>
      </c>
      <c r="M388" s="110" t="str">
        <f t="shared" ca="1" si="95"/>
        <v/>
      </c>
      <c r="N388" s="110" t="str">
        <f t="shared" ca="1" si="96"/>
        <v/>
      </c>
      <c r="O388" s="110" t="str">
        <f t="shared" ca="1" si="97"/>
        <v/>
      </c>
      <c r="Y388" s="42" t="e">
        <f t="shared" ca="1" si="98"/>
        <v>#N/A</v>
      </c>
      <c r="Z388" s="8" t="e">
        <f ca="1">IF(Y388="","",项目信息!$C$16)</f>
        <v>#N/A</v>
      </c>
      <c r="AA388" s="110" t="e">
        <f t="shared" ref="AA388:AA451" ca="1" si="102">IF(AD388&lt;&gt;"",AD388+AA387,NA())</f>
        <v>#N/A</v>
      </c>
      <c r="AB388" s="110" t="e">
        <f t="shared" ref="AB388:AB451" ca="1" si="103">IF(AE388&lt;&gt;"",AE388+AB387,NA())</f>
        <v>#N/A</v>
      </c>
      <c r="AC388" s="110" t="e">
        <f t="shared" ref="AC388:AC451" ca="1" si="104">IF(AF388&lt;&gt;"",AF388+AC387,NA())</f>
        <v>#N/A</v>
      </c>
      <c r="AD388" s="110" t="str">
        <f t="shared" ca="1" si="99"/>
        <v/>
      </c>
      <c r="AE388" s="110" t="str">
        <f t="shared" ca="1" si="100"/>
        <v/>
      </c>
      <c r="AF388" s="110" t="str">
        <f t="shared" ca="1" si="101"/>
        <v/>
      </c>
      <c r="AG388" s="114" t="e">
        <f t="shared" ca="1" si="90"/>
        <v>#N/A</v>
      </c>
      <c r="AH388" s="114" t="e">
        <f t="shared" ca="1" si="91"/>
        <v>#N/A</v>
      </c>
      <c r="AI388" s="8" t="e">
        <f t="shared" ca="1" si="92"/>
        <v>#N/A</v>
      </c>
      <c r="AJ388" s="8" t="e">
        <f t="shared" ca="1" si="93"/>
        <v>#N/A</v>
      </c>
    </row>
    <row r="389" spans="12:36">
      <c r="L389" s="42" t="str">
        <f t="shared" ca="1" si="94"/>
        <v/>
      </c>
      <c r="M389" s="110" t="str">
        <f t="shared" ca="1" si="95"/>
        <v/>
      </c>
      <c r="N389" s="110" t="str">
        <f t="shared" ca="1" si="96"/>
        <v/>
      </c>
      <c r="O389" s="110" t="str">
        <f t="shared" ca="1" si="97"/>
        <v/>
      </c>
      <c r="Y389" s="42" t="e">
        <f t="shared" ca="1" si="98"/>
        <v>#N/A</v>
      </c>
      <c r="Z389" s="8" t="e">
        <f ca="1">IF(Y389="","",项目信息!$C$16)</f>
        <v>#N/A</v>
      </c>
      <c r="AA389" s="110" t="e">
        <f t="shared" ca="1" si="102"/>
        <v>#N/A</v>
      </c>
      <c r="AB389" s="110" t="e">
        <f t="shared" ca="1" si="103"/>
        <v>#N/A</v>
      </c>
      <c r="AC389" s="110" t="e">
        <f t="shared" ca="1" si="104"/>
        <v>#N/A</v>
      </c>
      <c r="AD389" s="110" t="str">
        <f t="shared" ca="1" si="99"/>
        <v/>
      </c>
      <c r="AE389" s="110" t="str">
        <f t="shared" ca="1" si="100"/>
        <v/>
      </c>
      <c r="AF389" s="110" t="str">
        <f t="shared" ca="1" si="101"/>
        <v/>
      </c>
      <c r="AG389" s="114" t="e">
        <f t="shared" ca="1" si="90"/>
        <v>#N/A</v>
      </c>
      <c r="AH389" s="114" t="e">
        <f t="shared" ca="1" si="91"/>
        <v>#N/A</v>
      </c>
      <c r="AI389" s="8" t="e">
        <f t="shared" ca="1" si="92"/>
        <v>#N/A</v>
      </c>
      <c r="AJ389" s="8" t="e">
        <f t="shared" ca="1" si="93"/>
        <v>#N/A</v>
      </c>
    </row>
    <row r="390" spans="12:36">
      <c r="L390" s="42" t="str">
        <f t="shared" ca="1" si="94"/>
        <v/>
      </c>
      <c r="M390" s="110" t="str">
        <f t="shared" ca="1" si="95"/>
        <v/>
      </c>
      <c r="N390" s="110" t="str">
        <f t="shared" ca="1" si="96"/>
        <v/>
      </c>
      <c r="O390" s="110" t="str">
        <f t="shared" ca="1" si="97"/>
        <v/>
      </c>
      <c r="Y390" s="42" t="e">
        <f t="shared" ca="1" si="98"/>
        <v>#N/A</v>
      </c>
      <c r="Z390" s="8" t="e">
        <f ca="1">IF(Y390="","",项目信息!$C$16)</f>
        <v>#N/A</v>
      </c>
      <c r="AA390" s="110" t="e">
        <f t="shared" ca="1" si="102"/>
        <v>#N/A</v>
      </c>
      <c r="AB390" s="110" t="e">
        <f t="shared" ca="1" si="103"/>
        <v>#N/A</v>
      </c>
      <c r="AC390" s="110" t="e">
        <f t="shared" ca="1" si="104"/>
        <v>#N/A</v>
      </c>
      <c r="AD390" s="110" t="str">
        <f t="shared" ca="1" si="99"/>
        <v/>
      </c>
      <c r="AE390" s="110" t="str">
        <f t="shared" ca="1" si="100"/>
        <v/>
      </c>
      <c r="AF390" s="110" t="str">
        <f t="shared" ca="1" si="101"/>
        <v/>
      </c>
      <c r="AG390" s="114" t="e">
        <f t="shared" ca="1" si="90"/>
        <v>#N/A</v>
      </c>
      <c r="AH390" s="114" t="e">
        <f t="shared" ca="1" si="91"/>
        <v>#N/A</v>
      </c>
      <c r="AI390" s="8" t="e">
        <f t="shared" ca="1" si="92"/>
        <v>#N/A</v>
      </c>
      <c r="AJ390" s="8" t="e">
        <f t="shared" ca="1" si="93"/>
        <v>#N/A</v>
      </c>
    </row>
    <row r="391" spans="12:36">
      <c r="L391" s="42" t="str">
        <f t="shared" ca="1" si="94"/>
        <v/>
      </c>
      <c r="M391" s="110" t="str">
        <f t="shared" ca="1" si="95"/>
        <v/>
      </c>
      <c r="N391" s="110" t="str">
        <f t="shared" ca="1" si="96"/>
        <v/>
      </c>
      <c r="O391" s="110" t="str">
        <f t="shared" ca="1" si="97"/>
        <v/>
      </c>
      <c r="Y391" s="42" t="e">
        <f t="shared" ca="1" si="98"/>
        <v>#N/A</v>
      </c>
      <c r="Z391" s="8" t="e">
        <f ca="1">IF(Y391="","",项目信息!$C$16)</f>
        <v>#N/A</v>
      </c>
      <c r="AA391" s="110" t="e">
        <f t="shared" ca="1" si="102"/>
        <v>#N/A</v>
      </c>
      <c r="AB391" s="110" t="e">
        <f t="shared" ca="1" si="103"/>
        <v>#N/A</v>
      </c>
      <c r="AC391" s="110" t="e">
        <f t="shared" ca="1" si="104"/>
        <v>#N/A</v>
      </c>
      <c r="AD391" s="110" t="str">
        <f t="shared" ca="1" si="99"/>
        <v/>
      </c>
      <c r="AE391" s="110" t="str">
        <f t="shared" ca="1" si="100"/>
        <v/>
      </c>
      <c r="AF391" s="110" t="str">
        <f t="shared" ca="1" si="101"/>
        <v/>
      </c>
      <c r="AG391" s="114" t="e">
        <f t="shared" ca="1" si="90"/>
        <v>#N/A</v>
      </c>
      <c r="AH391" s="114" t="e">
        <f t="shared" ca="1" si="91"/>
        <v>#N/A</v>
      </c>
      <c r="AI391" s="8" t="e">
        <f t="shared" ca="1" si="92"/>
        <v>#N/A</v>
      </c>
      <c r="AJ391" s="8" t="e">
        <f t="shared" ca="1" si="93"/>
        <v>#N/A</v>
      </c>
    </row>
    <row r="392" spans="12:36">
      <c r="L392" s="42" t="str">
        <f t="shared" ca="1" si="94"/>
        <v/>
      </c>
      <c r="M392" s="110" t="str">
        <f t="shared" ca="1" si="95"/>
        <v/>
      </c>
      <c r="N392" s="110" t="str">
        <f t="shared" ca="1" si="96"/>
        <v/>
      </c>
      <c r="O392" s="110" t="str">
        <f t="shared" ca="1" si="97"/>
        <v/>
      </c>
      <c r="Y392" s="42" t="e">
        <f t="shared" ca="1" si="98"/>
        <v>#N/A</v>
      </c>
      <c r="Z392" s="8" t="e">
        <f ca="1">IF(Y392="","",项目信息!$C$16)</f>
        <v>#N/A</v>
      </c>
      <c r="AA392" s="110" t="e">
        <f t="shared" ca="1" si="102"/>
        <v>#N/A</v>
      </c>
      <c r="AB392" s="110" t="e">
        <f t="shared" ca="1" si="103"/>
        <v>#N/A</v>
      </c>
      <c r="AC392" s="110" t="e">
        <f t="shared" ca="1" si="104"/>
        <v>#N/A</v>
      </c>
      <c r="AD392" s="110" t="str">
        <f t="shared" ca="1" si="99"/>
        <v/>
      </c>
      <c r="AE392" s="110" t="str">
        <f t="shared" ca="1" si="100"/>
        <v/>
      </c>
      <c r="AF392" s="110" t="str">
        <f t="shared" ca="1" si="101"/>
        <v/>
      </c>
      <c r="AG392" s="114" t="e">
        <f t="shared" ca="1" si="90"/>
        <v>#N/A</v>
      </c>
      <c r="AH392" s="114" t="e">
        <f t="shared" ca="1" si="91"/>
        <v>#N/A</v>
      </c>
      <c r="AI392" s="8" t="e">
        <f t="shared" ca="1" si="92"/>
        <v>#N/A</v>
      </c>
      <c r="AJ392" s="8" t="e">
        <f t="shared" ca="1" si="93"/>
        <v>#N/A</v>
      </c>
    </row>
    <row r="393" spans="12:36">
      <c r="L393" s="42" t="str">
        <f t="shared" ca="1" si="94"/>
        <v/>
      </c>
      <c r="M393" s="110" t="str">
        <f t="shared" ca="1" si="95"/>
        <v/>
      </c>
      <c r="N393" s="110" t="str">
        <f t="shared" ca="1" si="96"/>
        <v/>
      </c>
      <c r="O393" s="110" t="str">
        <f t="shared" ca="1" si="97"/>
        <v/>
      </c>
      <c r="Y393" s="42" t="e">
        <f t="shared" ca="1" si="98"/>
        <v>#N/A</v>
      </c>
      <c r="Z393" s="8" t="e">
        <f ca="1">IF(Y393="","",项目信息!$C$16)</f>
        <v>#N/A</v>
      </c>
      <c r="AA393" s="110" t="e">
        <f t="shared" ca="1" si="102"/>
        <v>#N/A</v>
      </c>
      <c r="AB393" s="110" t="e">
        <f t="shared" ca="1" si="103"/>
        <v>#N/A</v>
      </c>
      <c r="AC393" s="110" t="e">
        <f t="shared" ca="1" si="104"/>
        <v>#N/A</v>
      </c>
      <c r="AD393" s="110" t="str">
        <f t="shared" ca="1" si="99"/>
        <v/>
      </c>
      <c r="AE393" s="110" t="str">
        <f t="shared" ca="1" si="100"/>
        <v/>
      </c>
      <c r="AF393" s="110" t="str">
        <f t="shared" ca="1" si="101"/>
        <v/>
      </c>
      <c r="AG393" s="114" t="e">
        <f t="shared" ca="1" si="90"/>
        <v>#N/A</v>
      </c>
      <c r="AH393" s="114" t="e">
        <f t="shared" ca="1" si="91"/>
        <v>#N/A</v>
      </c>
      <c r="AI393" s="8" t="e">
        <f t="shared" ca="1" si="92"/>
        <v>#N/A</v>
      </c>
      <c r="AJ393" s="8" t="e">
        <f t="shared" ca="1" si="93"/>
        <v>#N/A</v>
      </c>
    </row>
    <row r="394" spans="12:36">
      <c r="L394" s="42" t="str">
        <f t="shared" ca="1" si="94"/>
        <v/>
      </c>
      <c r="M394" s="110" t="str">
        <f t="shared" ca="1" si="95"/>
        <v/>
      </c>
      <c r="N394" s="110" t="str">
        <f t="shared" ca="1" si="96"/>
        <v/>
      </c>
      <c r="O394" s="110" t="str">
        <f t="shared" ca="1" si="97"/>
        <v/>
      </c>
      <c r="Y394" s="42" t="e">
        <f t="shared" ca="1" si="98"/>
        <v>#N/A</v>
      </c>
      <c r="Z394" s="8" t="e">
        <f ca="1">IF(Y394="","",项目信息!$C$16)</f>
        <v>#N/A</v>
      </c>
      <c r="AA394" s="110" t="e">
        <f t="shared" ca="1" si="102"/>
        <v>#N/A</v>
      </c>
      <c r="AB394" s="110" t="e">
        <f t="shared" ca="1" si="103"/>
        <v>#N/A</v>
      </c>
      <c r="AC394" s="110" t="e">
        <f t="shared" ca="1" si="104"/>
        <v>#N/A</v>
      </c>
      <c r="AD394" s="110" t="str">
        <f t="shared" ca="1" si="99"/>
        <v/>
      </c>
      <c r="AE394" s="110" t="str">
        <f t="shared" ca="1" si="100"/>
        <v/>
      </c>
      <c r="AF394" s="110" t="str">
        <f t="shared" ca="1" si="101"/>
        <v/>
      </c>
      <c r="AG394" s="114" t="e">
        <f t="shared" ca="1" si="90"/>
        <v>#N/A</v>
      </c>
      <c r="AH394" s="114" t="e">
        <f t="shared" ca="1" si="91"/>
        <v>#N/A</v>
      </c>
      <c r="AI394" s="8" t="e">
        <f t="shared" ca="1" si="92"/>
        <v>#N/A</v>
      </c>
      <c r="AJ394" s="8" t="e">
        <f t="shared" ca="1" si="93"/>
        <v>#N/A</v>
      </c>
    </row>
    <row r="395" spans="12:36">
      <c r="L395" s="42" t="str">
        <f t="shared" ca="1" si="94"/>
        <v/>
      </c>
      <c r="M395" s="110" t="str">
        <f t="shared" ca="1" si="95"/>
        <v/>
      </c>
      <c r="N395" s="110" t="str">
        <f t="shared" ca="1" si="96"/>
        <v/>
      </c>
      <c r="O395" s="110" t="str">
        <f t="shared" ca="1" si="97"/>
        <v/>
      </c>
      <c r="Y395" s="42" t="e">
        <f t="shared" ca="1" si="98"/>
        <v>#N/A</v>
      </c>
      <c r="Z395" s="8" t="e">
        <f ca="1">IF(Y395="","",项目信息!$C$16)</f>
        <v>#N/A</v>
      </c>
      <c r="AA395" s="110" t="e">
        <f t="shared" ca="1" si="102"/>
        <v>#N/A</v>
      </c>
      <c r="AB395" s="110" t="e">
        <f t="shared" ca="1" si="103"/>
        <v>#N/A</v>
      </c>
      <c r="AC395" s="110" t="e">
        <f t="shared" ca="1" si="104"/>
        <v>#N/A</v>
      </c>
      <c r="AD395" s="110" t="str">
        <f t="shared" ca="1" si="99"/>
        <v/>
      </c>
      <c r="AE395" s="110" t="str">
        <f t="shared" ca="1" si="100"/>
        <v/>
      </c>
      <c r="AF395" s="110" t="str">
        <f t="shared" ca="1" si="101"/>
        <v/>
      </c>
      <c r="AG395" s="114" t="e">
        <f t="shared" ca="1" si="90"/>
        <v>#N/A</v>
      </c>
      <c r="AH395" s="114" t="e">
        <f t="shared" ca="1" si="91"/>
        <v>#N/A</v>
      </c>
      <c r="AI395" s="8" t="e">
        <f t="shared" ca="1" si="92"/>
        <v>#N/A</v>
      </c>
      <c r="AJ395" s="8" t="e">
        <f t="shared" ca="1" si="93"/>
        <v>#N/A</v>
      </c>
    </row>
    <row r="396" spans="12:36">
      <c r="L396" s="42" t="str">
        <f t="shared" ca="1" si="94"/>
        <v/>
      </c>
      <c r="M396" s="110" t="str">
        <f t="shared" ca="1" si="95"/>
        <v/>
      </c>
      <c r="N396" s="110" t="str">
        <f t="shared" ca="1" si="96"/>
        <v/>
      </c>
      <c r="O396" s="110" t="str">
        <f t="shared" ca="1" si="97"/>
        <v/>
      </c>
      <c r="Y396" s="42" t="e">
        <f t="shared" ca="1" si="98"/>
        <v>#N/A</v>
      </c>
      <c r="Z396" s="8" t="e">
        <f ca="1">IF(Y396="","",项目信息!$C$16)</f>
        <v>#N/A</v>
      </c>
      <c r="AA396" s="110" t="e">
        <f t="shared" ca="1" si="102"/>
        <v>#N/A</v>
      </c>
      <c r="AB396" s="110" t="e">
        <f t="shared" ca="1" si="103"/>
        <v>#N/A</v>
      </c>
      <c r="AC396" s="110" t="e">
        <f t="shared" ca="1" si="104"/>
        <v>#N/A</v>
      </c>
      <c r="AD396" s="110" t="str">
        <f t="shared" ca="1" si="99"/>
        <v/>
      </c>
      <c r="AE396" s="110" t="str">
        <f t="shared" ca="1" si="100"/>
        <v/>
      </c>
      <c r="AF396" s="110" t="str">
        <f t="shared" ca="1" si="101"/>
        <v/>
      </c>
      <c r="AG396" s="114" t="e">
        <f t="shared" ca="1" si="90"/>
        <v>#N/A</v>
      </c>
      <c r="AH396" s="114" t="e">
        <f t="shared" ca="1" si="91"/>
        <v>#N/A</v>
      </c>
      <c r="AI396" s="8" t="e">
        <f t="shared" ca="1" si="92"/>
        <v>#N/A</v>
      </c>
      <c r="AJ396" s="8" t="e">
        <f t="shared" ca="1" si="93"/>
        <v>#N/A</v>
      </c>
    </row>
    <row r="397" spans="12:36">
      <c r="L397" s="42" t="str">
        <f t="shared" ca="1" si="94"/>
        <v/>
      </c>
      <c r="M397" s="110" t="str">
        <f t="shared" ca="1" si="95"/>
        <v/>
      </c>
      <c r="N397" s="110" t="str">
        <f t="shared" ca="1" si="96"/>
        <v/>
      </c>
      <c r="O397" s="110" t="str">
        <f t="shared" ca="1" si="97"/>
        <v/>
      </c>
      <c r="Y397" s="42" t="e">
        <f t="shared" ca="1" si="98"/>
        <v>#N/A</v>
      </c>
      <c r="Z397" s="8" t="e">
        <f ca="1">IF(Y397="","",项目信息!$C$16)</f>
        <v>#N/A</v>
      </c>
      <c r="AA397" s="110" t="e">
        <f t="shared" ca="1" si="102"/>
        <v>#N/A</v>
      </c>
      <c r="AB397" s="110" t="e">
        <f t="shared" ca="1" si="103"/>
        <v>#N/A</v>
      </c>
      <c r="AC397" s="110" t="e">
        <f t="shared" ca="1" si="104"/>
        <v>#N/A</v>
      </c>
      <c r="AD397" s="110" t="str">
        <f t="shared" ca="1" si="99"/>
        <v/>
      </c>
      <c r="AE397" s="110" t="str">
        <f t="shared" ca="1" si="100"/>
        <v/>
      </c>
      <c r="AF397" s="110" t="str">
        <f t="shared" ca="1" si="101"/>
        <v/>
      </c>
      <c r="AG397" s="114" t="e">
        <f t="shared" ca="1" si="90"/>
        <v>#N/A</v>
      </c>
      <c r="AH397" s="114" t="e">
        <f t="shared" ca="1" si="91"/>
        <v>#N/A</v>
      </c>
      <c r="AI397" s="8" t="e">
        <f t="shared" ca="1" si="92"/>
        <v>#N/A</v>
      </c>
      <c r="AJ397" s="8" t="e">
        <f t="shared" ca="1" si="93"/>
        <v>#N/A</v>
      </c>
    </row>
    <row r="398" spans="12:36">
      <c r="L398" s="42" t="str">
        <f t="shared" ca="1" si="94"/>
        <v/>
      </c>
      <c r="M398" s="110" t="str">
        <f t="shared" ca="1" si="95"/>
        <v/>
      </c>
      <c r="N398" s="110" t="str">
        <f t="shared" ca="1" si="96"/>
        <v/>
      </c>
      <c r="O398" s="110" t="str">
        <f t="shared" ca="1" si="97"/>
        <v/>
      </c>
      <c r="Y398" s="42" t="e">
        <f t="shared" ca="1" si="98"/>
        <v>#N/A</v>
      </c>
      <c r="Z398" s="8" t="e">
        <f ca="1">IF(Y398="","",项目信息!$C$16)</f>
        <v>#N/A</v>
      </c>
      <c r="AA398" s="110" t="e">
        <f t="shared" ca="1" si="102"/>
        <v>#N/A</v>
      </c>
      <c r="AB398" s="110" t="e">
        <f t="shared" ca="1" si="103"/>
        <v>#N/A</v>
      </c>
      <c r="AC398" s="110" t="e">
        <f t="shared" ca="1" si="104"/>
        <v>#N/A</v>
      </c>
      <c r="AD398" s="110" t="str">
        <f t="shared" ca="1" si="99"/>
        <v/>
      </c>
      <c r="AE398" s="110" t="str">
        <f t="shared" ca="1" si="100"/>
        <v/>
      </c>
      <c r="AF398" s="110" t="str">
        <f t="shared" ca="1" si="101"/>
        <v/>
      </c>
      <c r="AG398" s="114" t="e">
        <f t="shared" ca="1" si="90"/>
        <v>#N/A</v>
      </c>
      <c r="AH398" s="114" t="e">
        <f t="shared" ca="1" si="91"/>
        <v>#N/A</v>
      </c>
      <c r="AI398" s="8" t="e">
        <f t="shared" ca="1" si="92"/>
        <v>#N/A</v>
      </c>
      <c r="AJ398" s="8" t="e">
        <f t="shared" ca="1" si="93"/>
        <v>#N/A</v>
      </c>
    </row>
    <row r="399" spans="12:36">
      <c r="L399" s="42" t="str">
        <f t="shared" ca="1" si="94"/>
        <v/>
      </c>
      <c r="M399" s="110" t="str">
        <f t="shared" ca="1" si="95"/>
        <v/>
      </c>
      <c r="N399" s="110" t="str">
        <f t="shared" ca="1" si="96"/>
        <v/>
      </c>
      <c r="O399" s="110" t="str">
        <f t="shared" ca="1" si="97"/>
        <v/>
      </c>
      <c r="Y399" s="42" t="e">
        <f t="shared" ca="1" si="98"/>
        <v>#N/A</v>
      </c>
      <c r="Z399" s="8" t="e">
        <f ca="1">IF(Y399="","",项目信息!$C$16)</f>
        <v>#N/A</v>
      </c>
      <c r="AA399" s="110" t="e">
        <f t="shared" ca="1" si="102"/>
        <v>#N/A</v>
      </c>
      <c r="AB399" s="110" t="e">
        <f t="shared" ca="1" si="103"/>
        <v>#N/A</v>
      </c>
      <c r="AC399" s="110" t="e">
        <f t="shared" ca="1" si="104"/>
        <v>#N/A</v>
      </c>
      <c r="AD399" s="110" t="str">
        <f t="shared" ca="1" si="99"/>
        <v/>
      </c>
      <c r="AE399" s="110" t="str">
        <f t="shared" ca="1" si="100"/>
        <v/>
      </c>
      <c r="AF399" s="110" t="str">
        <f t="shared" ca="1" si="101"/>
        <v/>
      </c>
      <c r="AG399" s="114" t="e">
        <f t="shared" ca="1" si="90"/>
        <v>#N/A</v>
      </c>
      <c r="AH399" s="114" t="e">
        <f t="shared" ca="1" si="91"/>
        <v>#N/A</v>
      </c>
      <c r="AI399" s="8" t="e">
        <f t="shared" ca="1" si="92"/>
        <v>#N/A</v>
      </c>
      <c r="AJ399" s="8" t="e">
        <f t="shared" ca="1" si="93"/>
        <v>#N/A</v>
      </c>
    </row>
    <row r="400" spans="12:36">
      <c r="L400" s="42" t="str">
        <f t="shared" ca="1" si="94"/>
        <v/>
      </c>
      <c r="M400" s="110" t="str">
        <f t="shared" ca="1" si="95"/>
        <v/>
      </c>
      <c r="N400" s="110" t="str">
        <f t="shared" ca="1" si="96"/>
        <v/>
      </c>
      <c r="O400" s="110" t="str">
        <f t="shared" ca="1" si="97"/>
        <v/>
      </c>
      <c r="Y400" s="42" t="e">
        <f t="shared" ca="1" si="98"/>
        <v>#N/A</v>
      </c>
      <c r="Z400" s="8" t="e">
        <f ca="1">IF(Y400="","",项目信息!$C$16)</f>
        <v>#N/A</v>
      </c>
      <c r="AA400" s="110" t="e">
        <f t="shared" ca="1" si="102"/>
        <v>#N/A</v>
      </c>
      <c r="AB400" s="110" t="e">
        <f t="shared" ca="1" si="103"/>
        <v>#N/A</v>
      </c>
      <c r="AC400" s="110" t="e">
        <f t="shared" ca="1" si="104"/>
        <v>#N/A</v>
      </c>
      <c r="AD400" s="110" t="str">
        <f t="shared" ca="1" si="99"/>
        <v/>
      </c>
      <c r="AE400" s="110" t="str">
        <f t="shared" ca="1" si="100"/>
        <v/>
      </c>
      <c r="AF400" s="110" t="str">
        <f t="shared" ca="1" si="101"/>
        <v/>
      </c>
      <c r="AG400" s="114" t="e">
        <f t="shared" ca="1" si="90"/>
        <v>#N/A</v>
      </c>
      <c r="AH400" s="114" t="e">
        <f t="shared" ca="1" si="91"/>
        <v>#N/A</v>
      </c>
      <c r="AI400" s="8" t="e">
        <f t="shared" ca="1" si="92"/>
        <v>#N/A</v>
      </c>
      <c r="AJ400" s="8" t="e">
        <f t="shared" ca="1" si="93"/>
        <v>#N/A</v>
      </c>
    </row>
    <row r="401" spans="12:36">
      <c r="L401" s="42" t="str">
        <f t="shared" ca="1" si="94"/>
        <v/>
      </c>
      <c r="M401" s="110" t="str">
        <f t="shared" ca="1" si="95"/>
        <v/>
      </c>
      <c r="N401" s="110" t="str">
        <f t="shared" ca="1" si="96"/>
        <v/>
      </c>
      <c r="O401" s="110" t="str">
        <f t="shared" ca="1" si="97"/>
        <v/>
      </c>
      <c r="Y401" s="42" t="e">
        <f t="shared" ca="1" si="98"/>
        <v>#N/A</v>
      </c>
      <c r="Z401" s="8" t="e">
        <f ca="1">IF(Y401="","",项目信息!$C$16)</f>
        <v>#N/A</v>
      </c>
      <c r="AA401" s="110" t="e">
        <f t="shared" ca="1" si="102"/>
        <v>#N/A</v>
      </c>
      <c r="AB401" s="110" t="e">
        <f t="shared" ca="1" si="103"/>
        <v>#N/A</v>
      </c>
      <c r="AC401" s="110" t="e">
        <f t="shared" ca="1" si="104"/>
        <v>#N/A</v>
      </c>
      <c r="AD401" s="110" t="str">
        <f t="shared" ca="1" si="99"/>
        <v/>
      </c>
      <c r="AE401" s="110" t="str">
        <f t="shared" ca="1" si="100"/>
        <v/>
      </c>
      <c r="AF401" s="110" t="str">
        <f t="shared" ca="1" si="101"/>
        <v/>
      </c>
      <c r="AG401" s="114" t="e">
        <f t="shared" ca="1" si="90"/>
        <v>#N/A</v>
      </c>
      <c r="AH401" s="114" t="e">
        <f t="shared" ca="1" si="91"/>
        <v>#N/A</v>
      </c>
      <c r="AI401" s="8" t="e">
        <f t="shared" ca="1" si="92"/>
        <v>#N/A</v>
      </c>
      <c r="AJ401" s="8" t="e">
        <f t="shared" ca="1" si="93"/>
        <v>#N/A</v>
      </c>
    </row>
    <row r="402" spans="12:36">
      <c r="L402" s="42" t="str">
        <f t="shared" ca="1" si="94"/>
        <v/>
      </c>
      <c r="M402" s="110" t="str">
        <f t="shared" ca="1" si="95"/>
        <v/>
      </c>
      <c r="N402" s="110" t="str">
        <f t="shared" ca="1" si="96"/>
        <v/>
      </c>
      <c r="O402" s="110" t="str">
        <f t="shared" ca="1" si="97"/>
        <v/>
      </c>
      <c r="Y402" s="42" t="e">
        <f t="shared" ca="1" si="98"/>
        <v>#N/A</v>
      </c>
      <c r="Z402" s="8" t="e">
        <f ca="1">IF(Y402="","",项目信息!$C$16)</f>
        <v>#N/A</v>
      </c>
      <c r="AA402" s="110" t="e">
        <f t="shared" ca="1" si="102"/>
        <v>#N/A</v>
      </c>
      <c r="AB402" s="110" t="e">
        <f t="shared" ca="1" si="103"/>
        <v>#N/A</v>
      </c>
      <c r="AC402" s="110" t="e">
        <f t="shared" ca="1" si="104"/>
        <v>#N/A</v>
      </c>
      <c r="AD402" s="110" t="str">
        <f t="shared" ca="1" si="99"/>
        <v/>
      </c>
      <c r="AE402" s="110" t="str">
        <f t="shared" ca="1" si="100"/>
        <v/>
      </c>
      <c r="AF402" s="110" t="str">
        <f t="shared" ca="1" si="101"/>
        <v/>
      </c>
      <c r="AG402" s="114" t="e">
        <f t="shared" ca="1" si="90"/>
        <v>#N/A</v>
      </c>
      <c r="AH402" s="114" t="e">
        <f t="shared" ca="1" si="91"/>
        <v>#N/A</v>
      </c>
      <c r="AI402" s="8" t="e">
        <f t="shared" ca="1" si="92"/>
        <v>#N/A</v>
      </c>
      <c r="AJ402" s="8" t="e">
        <f t="shared" ca="1" si="93"/>
        <v>#N/A</v>
      </c>
    </row>
    <row r="403" spans="12:36">
      <c r="L403" s="42" t="str">
        <f t="shared" ca="1" si="94"/>
        <v/>
      </c>
      <c r="M403" s="110" t="str">
        <f t="shared" ca="1" si="95"/>
        <v/>
      </c>
      <c r="N403" s="110" t="str">
        <f t="shared" ca="1" si="96"/>
        <v/>
      </c>
      <c r="O403" s="110" t="str">
        <f t="shared" ca="1" si="97"/>
        <v/>
      </c>
      <c r="Y403" s="42" t="e">
        <f t="shared" ca="1" si="98"/>
        <v>#N/A</v>
      </c>
      <c r="Z403" s="8" t="e">
        <f ca="1">IF(Y403="","",项目信息!$C$16)</f>
        <v>#N/A</v>
      </c>
      <c r="AA403" s="110" t="e">
        <f t="shared" ca="1" si="102"/>
        <v>#N/A</v>
      </c>
      <c r="AB403" s="110" t="e">
        <f t="shared" ca="1" si="103"/>
        <v>#N/A</v>
      </c>
      <c r="AC403" s="110" t="e">
        <f t="shared" ca="1" si="104"/>
        <v>#N/A</v>
      </c>
      <c r="AD403" s="110" t="str">
        <f t="shared" ca="1" si="99"/>
        <v/>
      </c>
      <c r="AE403" s="110" t="str">
        <f t="shared" ca="1" si="100"/>
        <v/>
      </c>
      <c r="AF403" s="110" t="str">
        <f t="shared" ca="1" si="101"/>
        <v/>
      </c>
      <c r="AG403" s="114" t="e">
        <f t="shared" ca="1" si="90"/>
        <v>#N/A</v>
      </c>
      <c r="AH403" s="114" t="e">
        <f t="shared" ca="1" si="91"/>
        <v>#N/A</v>
      </c>
      <c r="AI403" s="8" t="e">
        <f t="shared" ca="1" si="92"/>
        <v>#N/A</v>
      </c>
      <c r="AJ403" s="8" t="e">
        <f t="shared" ca="1" si="93"/>
        <v>#N/A</v>
      </c>
    </row>
    <row r="404" spans="12:36">
      <c r="L404" s="42" t="str">
        <f t="shared" ca="1" si="94"/>
        <v/>
      </c>
      <c r="M404" s="110" t="str">
        <f t="shared" ca="1" si="95"/>
        <v/>
      </c>
      <c r="N404" s="110" t="str">
        <f t="shared" ca="1" si="96"/>
        <v/>
      </c>
      <c r="O404" s="110" t="str">
        <f t="shared" ca="1" si="97"/>
        <v/>
      </c>
      <c r="Y404" s="42" t="e">
        <f t="shared" ca="1" si="98"/>
        <v>#N/A</v>
      </c>
      <c r="Z404" s="8" t="e">
        <f ca="1">IF(Y404="","",项目信息!$C$16)</f>
        <v>#N/A</v>
      </c>
      <c r="AA404" s="110" t="e">
        <f t="shared" ca="1" si="102"/>
        <v>#N/A</v>
      </c>
      <c r="AB404" s="110" t="e">
        <f t="shared" ca="1" si="103"/>
        <v>#N/A</v>
      </c>
      <c r="AC404" s="110" t="e">
        <f t="shared" ca="1" si="104"/>
        <v>#N/A</v>
      </c>
      <c r="AD404" s="110" t="str">
        <f t="shared" ca="1" si="99"/>
        <v/>
      </c>
      <c r="AE404" s="110" t="str">
        <f t="shared" ca="1" si="100"/>
        <v/>
      </c>
      <c r="AF404" s="110" t="str">
        <f t="shared" ca="1" si="101"/>
        <v/>
      </c>
      <c r="AG404" s="114" t="e">
        <f t="shared" ca="1" si="90"/>
        <v>#N/A</v>
      </c>
      <c r="AH404" s="114" t="e">
        <f t="shared" ca="1" si="91"/>
        <v>#N/A</v>
      </c>
      <c r="AI404" s="8" t="e">
        <f t="shared" ca="1" si="92"/>
        <v>#N/A</v>
      </c>
      <c r="AJ404" s="8" t="e">
        <f t="shared" ca="1" si="93"/>
        <v>#N/A</v>
      </c>
    </row>
    <row r="405" spans="12:36">
      <c r="L405" s="42" t="str">
        <f t="shared" ca="1" si="94"/>
        <v/>
      </c>
      <c r="M405" s="110" t="str">
        <f t="shared" ca="1" si="95"/>
        <v/>
      </c>
      <c r="N405" s="110" t="str">
        <f t="shared" ca="1" si="96"/>
        <v/>
      </c>
      <c r="O405" s="110" t="str">
        <f t="shared" ca="1" si="97"/>
        <v/>
      </c>
      <c r="Y405" s="42" t="e">
        <f t="shared" ca="1" si="98"/>
        <v>#N/A</v>
      </c>
      <c r="Z405" s="8" t="e">
        <f ca="1">IF(Y405="","",项目信息!$C$16)</f>
        <v>#N/A</v>
      </c>
      <c r="AA405" s="110" t="e">
        <f t="shared" ca="1" si="102"/>
        <v>#N/A</v>
      </c>
      <c r="AB405" s="110" t="e">
        <f t="shared" ca="1" si="103"/>
        <v>#N/A</v>
      </c>
      <c r="AC405" s="110" t="e">
        <f t="shared" ca="1" si="104"/>
        <v>#N/A</v>
      </c>
      <c r="AD405" s="110" t="str">
        <f t="shared" ca="1" si="99"/>
        <v/>
      </c>
      <c r="AE405" s="110" t="str">
        <f t="shared" ca="1" si="100"/>
        <v/>
      </c>
      <c r="AF405" s="110" t="str">
        <f t="shared" ca="1" si="101"/>
        <v/>
      </c>
      <c r="AG405" s="114" t="e">
        <f t="shared" ca="1" si="90"/>
        <v>#N/A</v>
      </c>
      <c r="AH405" s="114" t="e">
        <f t="shared" ca="1" si="91"/>
        <v>#N/A</v>
      </c>
      <c r="AI405" s="8" t="e">
        <f t="shared" ca="1" si="92"/>
        <v>#N/A</v>
      </c>
      <c r="AJ405" s="8" t="e">
        <f t="shared" ca="1" si="93"/>
        <v>#N/A</v>
      </c>
    </row>
    <row r="406" spans="12:36">
      <c r="L406" s="42" t="str">
        <f t="shared" ca="1" si="94"/>
        <v/>
      </c>
      <c r="M406" s="110" t="str">
        <f t="shared" ca="1" si="95"/>
        <v/>
      </c>
      <c r="N406" s="110" t="str">
        <f t="shared" ca="1" si="96"/>
        <v/>
      </c>
      <c r="O406" s="110" t="str">
        <f t="shared" ca="1" si="97"/>
        <v/>
      </c>
      <c r="Y406" s="42" t="e">
        <f t="shared" ca="1" si="98"/>
        <v>#N/A</v>
      </c>
      <c r="Z406" s="8" t="e">
        <f ca="1">IF(Y406="","",项目信息!$C$16)</f>
        <v>#N/A</v>
      </c>
      <c r="AA406" s="110" t="e">
        <f t="shared" ca="1" si="102"/>
        <v>#N/A</v>
      </c>
      <c r="AB406" s="110" t="e">
        <f t="shared" ca="1" si="103"/>
        <v>#N/A</v>
      </c>
      <c r="AC406" s="110" t="e">
        <f t="shared" ca="1" si="104"/>
        <v>#N/A</v>
      </c>
      <c r="AD406" s="110" t="str">
        <f t="shared" ca="1" si="99"/>
        <v/>
      </c>
      <c r="AE406" s="110" t="str">
        <f t="shared" ca="1" si="100"/>
        <v/>
      </c>
      <c r="AF406" s="110" t="str">
        <f t="shared" ca="1" si="101"/>
        <v/>
      </c>
      <c r="AG406" s="114" t="e">
        <f t="shared" ca="1" si="90"/>
        <v>#N/A</v>
      </c>
      <c r="AH406" s="114" t="e">
        <f t="shared" ca="1" si="91"/>
        <v>#N/A</v>
      </c>
      <c r="AI406" s="8" t="e">
        <f t="shared" ca="1" si="92"/>
        <v>#N/A</v>
      </c>
      <c r="AJ406" s="8" t="e">
        <f t="shared" ca="1" si="93"/>
        <v>#N/A</v>
      </c>
    </row>
    <row r="407" spans="12:36">
      <c r="L407" s="42" t="str">
        <f t="shared" ca="1" si="94"/>
        <v/>
      </c>
      <c r="M407" s="110" t="str">
        <f t="shared" ca="1" si="95"/>
        <v/>
      </c>
      <c r="N407" s="110" t="str">
        <f t="shared" ca="1" si="96"/>
        <v/>
      </c>
      <c r="O407" s="110" t="str">
        <f t="shared" ca="1" si="97"/>
        <v/>
      </c>
      <c r="Y407" s="42" t="e">
        <f t="shared" ca="1" si="98"/>
        <v>#N/A</v>
      </c>
      <c r="Z407" s="8" t="e">
        <f ca="1">IF(Y407="","",项目信息!$C$16)</f>
        <v>#N/A</v>
      </c>
      <c r="AA407" s="110" t="e">
        <f t="shared" ca="1" si="102"/>
        <v>#N/A</v>
      </c>
      <c r="AB407" s="110" t="e">
        <f t="shared" ca="1" si="103"/>
        <v>#N/A</v>
      </c>
      <c r="AC407" s="110" t="e">
        <f t="shared" ca="1" si="104"/>
        <v>#N/A</v>
      </c>
      <c r="AD407" s="110" t="str">
        <f t="shared" ca="1" si="99"/>
        <v/>
      </c>
      <c r="AE407" s="110" t="str">
        <f t="shared" ca="1" si="100"/>
        <v/>
      </c>
      <c r="AF407" s="110" t="str">
        <f t="shared" ca="1" si="101"/>
        <v/>
      </c>
      <c r="AG407" s="114" t="e">
        <f t="shared" ca="1" si="90"/>
        <v>#N/A</v>
      </c>
      <c r="AH407" s="114" t="e">
        <f t="shared" ca="1" si="91"/>
        <v>#N/A</v>
      </c>
      <c r="AI407" s="8" t="e">
        <f t="shared" ca="1" si="92"/>
        <v>#N/A</v>
      </c>
      <c r="AJ407" s="8" t="e">
        <f t="shared" ca="1" si="93"/>
        <v>#N/A</v>
      </c>
    </row>
    <row r="408" spans="12:36">
      <c r="L408" s="42" t="str">
        <f t="shared" ca="1" si="94"/>
        <v/>
      </c>
      <c r="M408" s="110" t="str">
        <f t="shared" ca="1" si="95"/>
        <v/>
      </c>
      <c r="N408" s="110" t="str">
        <f t="shared" ca="1" si="96"/>
        <v/>
      </c>
      <c r="O408" s="110" t="str">
        <f t="shared" ca="1" si="97"/>
        <v/>
      </c>
      <c r="Y408" s="42" t="e">
        <f t="shared" ca="1" si="98"/>
        <v>#N/A</v>
      </c>
      <c r="Z408" s="8" t="e">
        <f ca="1">IF(Y408="","",项目信息!$C$16)</f>
        <v>#N/A</v>
      </c>
      <c r="AA408" s="110" t="e">
        <f t="shared" ca="1" si="102"/>
        <v>#N/A</v>
      </c>
      <c r="AB408" s="110" t="e">
        <f t="shared" ca="1" si="103"/>
        <v>#N/A</v>
      </c>
      <c r="AC408" s="110" t="e">
        <f t="shared" ca="1" si="104"/>
        <v>#N/A</v>
      </c>
      <c r="AD408" s="110" t="str">
        <f t="shared" ca="1" si="99"/>
        <v/>
      </c>
      <c r="AE408" s="110" t="str">
        <f t="shared" ca="1" si="100"/>
        <v/>
      </c>
      <c r="AF408" s="110" t="str">
        <f t="shared" ca="1" si="101"/>
        <v/>
      </c>
      <c r="AG408" s="114" t="e">
        <f t="shared" ca="1" si="90"/>
        <v>#N/A</v>
      </c>
      <c r="AH408" s="114" t="e">
        <f t="shared" ca="1" si="91"/>
        <v>#N/A</v>
      </c>
      <c r="AI408" s="8" t="e">
        <f t="shared" ca="1" si="92"/>
        <v>#N/A</v>
      </c>
      <c r="AJ408" s="8" t="e">
        <f t="shared" ca="1" si="93"/>
        <v>#N/A</v>
      </c>
    </row>
    <row r="409" spans="12:36">
      <c r="L409" s="42" t="str">
        <f t="shared" ca="1" si="94"/>
        <v/>
      </c>
      <c r="M409" s="110" t="str">
        <f t="shared" ca="1" si="95"/>
        <v/>
      </c>
      <c r="N409" s="110" t="str">
        <f t="shared" ca="1" si="96"/>
        <v/>
      </c>
      <c r="O409" s="110" t="str">
        <f t="shared" ca="1" si="97"/>
        <v/>
      </c>
      <c r="Y409" s="42" t="e">
        <f t="shared" ca="1" si="98"/>
        <v>#N/A</v>
      </c>
      <c r="Z409" s="8" t="e">
        <f ca="1">IF(Y409="","",项目信息!$C$16)</f>
        <v>#N/A</v>
      </c>
      <c r="AA409" s="110" t="e">
        <f t="shared" ca="1" si="102"/>
        <v>#N/A</v>
      </c>
      <c r="AB409" s="110" t="e">
        <f t="shared" ca="1" si="103"/>
        <v>#N/A</v>
      </c>
      <c r="AC409" s="110" t="e">
        <f t="shared" ca="1" si="104"/>
        <v>#N/A</v>
      </c>
      <c r="AD409" s="110" t="str">
        <f t="shared" ca="1" si="99"/>
        <v/>
      </c>
      <c r="AE409" s="110" t="str">
        <f t="shared" ca="1" si="100"/>
        <v/>
      </c>
      <c r="AF409" s="110" t="str">
        <f t="shared" ca="1" si="101"/>
        <v/>
      </c>
      <c r="AG409" s="114" t="e">
        <f t="shared" ca="1" si="90"/>
        <v>#N/A</v>
      </c>
      <c r="AH409" s="114" t="e">
        <f t="shared" ca="1" si="91"/>
        <v>#N/A</v>
      </c>
      <c r="AI409" s="8" t="e">
        <f t="shared" ca="1" si="92"/>
        <v>#N/A</v>
      </c>
      <c r="AJ409" s="8" t="e">
        <f t="shared" ca="1" si="93"/>
        <v>#N/A</v>
      </c>
    </row>
    <row r="410" spans="12:36">
      <c r="L410" s="42" t="str">
        <f t="shared" ca="1" si="94"/>
        <v/>
      </c>
      <c r="M410" s="110" t="str">
        <f t="shared" ca="1" si="95"/>
        <v/>
      </c>
      <c r="N410" s="110" t="str">
        <f t="shared" ca="1" si="96"/>
        <v/>
      </c>
      <c r="O410" s="110" t="str">
        <f t="shared" ca="1" si="97"/>
        <v/>
      </c>
      <c r="Y410" s="42" t="e">
        <f t="shared" ca="1" si="98"/>
        <v>#N/A</v>
      </c>
      <c r="Z410" s="8" t="e">
        <f ca="1">IF(Y410="","",项目信息!$C$16)</f>
        <v>#N/A</v>
      </c>
      <c r="AA410" s="110" t="e">
        <f t="shared" ca="1" si="102"/>
        <v>#N/A</v>
      </c>
      <c r="AB410" s="110" t="e">
        <f t="shared" ca="1" si="103"/>
        <v>#N/A</v>
      </c>
      <c r="AC410" s="110" t="e">
        <f t="shared" ca="1" si="104"/>
        <v>#N/A</v>
      </c>
      <c r="AD410" s="110" t="str">
        <f t="shared" ca="1" si="99"/>
        <v/>
      </c>
      <c r="AE410" s="110" t="str">
        <f t="shared" ca="1" si="100"/>
        <v/>
      </c>
      <c r="AF410" s="110" t="str">
        <f t="shared" ca="1" si="101"/>
        <v/>
      </c>
      <c r="AG410" s="114" t="e">
        <f t="shared" ca="1" si="90"/>
        <v>#N/A</v>
      </c>
      <c r="AH410" s="114" t="e">
        <f t="shared" ca="1" si="91"/>
        <v>#N/A</v>
      </c>
      <c r="AI410" s="8" t="e">
        <f t="shared" ca="1" si="92"/>
        <v>#N/A</v>
      </c>
      <c r="AJ410" s="8" t="e">
        <f t="shared" ca="1" si="93"/>
        <v>#N/A</v>
      </c>
    </row>
    <row r="411" spans="12:36">
      <c r="L411" s="42" t="str">
        <f t="shared" ca="1" si="94"/>
        <v/>
      </c>
      <c r="M411" s="110" t="str">
        <f t="shared" ca="1" si="95"/>
        <v/>
      </c>
      <c r="N411" s="110" t="str">
        <f t="shared" ca="1" si="96"/>
        <v/>
      </c>
      <c r="O411" s="110" t="str">
        <f t="shared" ca="1" si="97"/>
        <v/>
      </c>
      <c r="Y411" s="42" t="e">
        <f t="shared" ca="1" si="98"/>
        <v>#N/A</v>
      </c>
      <c r="Z411" s="8" t="e">
        <f ca="1">IF(Y411="","",项目信息!$C$16)</f>
        <v>#N/A</v>
      </c>
      <c r="AA411" s="110" t="e">
        <f t="shared" ca="1" si="102"/>
        <v>#N/A</v>
      </c>
      <c r="AB411" s="110" t="e">
        <f t="shared" ca="1" si="103"/>
        <v>#N/A</v>
      </c>
      <c r="AC411" s="110" t="e">
        <f t="shared" ca="1" si="104"/>
        <v>#N/A</v>
      </c>
      <c r="AD411" s="110" t="str">
        <f t="shared" ca="1" si="99"/>
        <v/>
      </c>
      <c r="AE411" s="110" t="str">
        <f t="shared" ca="1" si="100"/>
        <v/>
      </c>
      <c r="AF411" s="110" t="str">
        <f t="shared" ca="1" si="101"/>
        <v/>
      </c>
      <c r="AG411" s="114" t="e">
        <f t="shared" ca="1" si="90"/>
        <v>#N/A</v>
      </c>
      <c r="AH411" s="114" t="e">
        <f t="shared" ca="1" si="91"/>
        <v>#N/A</v>
      </c>
      <c r="AI411" s="8" t="e">
        <f t="shared" ca="1" si="92"/>
        <v>#N/A</v>
      </c>
      <c r="AJ411" s="8" t="e">
        <f t="shared" ca="1" si="93"/>
        <v>#N/A</v>
      </c>
    </row>
    <row r="412" spans="12:36">
      <c r="L412" s="42" t="str">
        <f t="shared" ca="1" si="94"/>
        <v/>
      </c>
      <c r="M412" s="110" t="str">
        <f t="shared" ca="1" si="95"/>
        <v/>
      </c>
      <c r="N412" s="110" t="str">
        <f t="shared" ca="1" si="96"/>
        <v/>
      </c>
      <c r="O412" s="110" t="str">
        <f t="shared" ca="1" si="97"/>
        <v/>
      </c>
      <c r="Y412" s="42" t="e">
        <f t="shared" ca="1" si="98"/>
        <v>#N/A</v>
      </c>
      <c r="Z412" s="8" t="e">
        <f ca="1">IF(Y412="","",项目信息!$C$16)</f>
        <v>#N/A</v>
      </c>
      <c r="AA412" s="110" t="e">
        <f t="shared" ca="1" si="102"/>
        <v>#N/A</v>
      </c>
      <c r="AB412" s="110" t="e">
        <f t="shared" ca="1" si="103"/>
        <v>#N/A</v>
      </c>
      <c r="AC412" s="110" t="e">
        <f t="shared" ca="1" si="104"/>
        <v>#N/A</v>
      </c>
      <c r="AD412" s="110" t="str">
        <f t="shared" ca="1" si="99"/>
        <v/>
      </c>
      <c r="AE412" s="110" t="str">
        <f t="shared" ca="1" si="100"/>
        <v/>
      </c>
      <c r="AF412" s="110" t="str">
        <f t="shared" ca="1" si="101"/>
        <v/>
      </c>
      <c r="AG412" s="114" t="e">
        <f t="shared" ca="1" si="90"/>
        <v>#N/A</v>
      </c>
      <c r="AH412" s="114" t="e">
        <f t="shared" ca="1" si="91"/>
        <v>#N/A</v>
      </c>
      <c r="AI412" s="8" t="e">
        <f t="shared" ca="1" si="92"/>
        <v>#N/A</v>
      </c>
      <c r="AJ412" s="8" t="e">
        <f t="shared" ca="1" si="93"/>
        <v>#N/A</v>
      </c>
    </row>
    <row r="413" spans="12:36">
      <c r="L413" s="42" t="str">
        <f t="shared" ca="1" si="94"/>
        <v/>
      </c>
      <c r="M413" s="110" t="str">
        <f t="shared" ca="1" si="95"/>
        <v/>
      </c>
      <c r="N413" s="110" t="str">
        <f t="shared" ca="1" si="96"/>
        <v/>
      </c>
      <c r="O413" s="110" t="str">
        <f t="shared" ca="1" si="97"/>
        <v/>
      </c>
      <c r="Y413" s="42" t="e">
        <f t="shared" ca="1" si="98"/>
        <v>#N/A</v>
      </c>
      <c r="Z413" s="8" t="e">
        <f ca="1">IF(Y413="","",项目信息!$C$16)</f>
        <v>#N/A</v>
      </c>
      <c r="AA413" s="110" t="e">
        <f t="shared" ca="1" si="102"/>
        <v>#N/A</v>
      </c>
      <c r="AB413" s="110" t="e">
        <f t="shared" ca="1" si="103"/>
        <v>#N/A</v>
      </c>
      <c r="AC413" s="110" t="e">
        <f t="shared" ca="1" si="104"/>
        <v>#N/A</v>
      </c>
      <c r="AD413" s="110" t="str">
        <f t="shared" ca="1" si="99"/>
        <v/>
      </c>
      <c r="AE413" s="110" t="str">
        <f t="shared" ca="1" si="100"/>
        <v/>
      </c>
      <c r="AF413" s="110" t="str">
        <f t="shared" ca="1" si="101"/>
        <v/>
      </c>
      <c r="AG413" s="114" t="e">
        <f t="shared" ca="1" si="90"/>
        <v>#N/A</v>
      </c>
      <c r="AH413" s="114" t="e">
        <f t="shared" ca="1" si="91"/>
        <v>#N/A</v>
      </c>
      <c r="AI413" s="8" t="e">
        <f t="shared" ca="1" si="92"/>
        <v>#N/A</v>
      </c>
      <c r="AJ413" s="8" t="e">
        <f t="shared" ca="1" si="93"/>
        <v>#N/A</v>
      </c>
    </row>
    <row r="414" spans="12:36">
      <c r="L414" s="42" t="str">
        <f t="shared" ca="1" si="94"/>
        <v/>
      </c>
      <c r="M414" s="110" t="str">
        <f t="shared" ca="1" si="95"/>
        <v/>
      </c>
      <c r="N414" s="110" t="str">
        <f t="shared" ca="1" si="96"/>
        <v/>
      </c>
      <c r="O414" s="110" t="str">
        <f t="shared" ca="1" si="97"/>
        <v/>
      </c>
      <c r="Y414" s="42" t="e">
        <f t="shared" ca="1" si="98"/>
        <v>#N/A</v>
      </c>
      <c r="Z414" s="8" t="e">
        <f ca="1">IF(Y414="","",项目信息!$C$16)</f>
        <v>#N/A</v>
      </c>
      <c r="AA414" s="110" t="e">
        <f t="shared" ca="1" si="102"/>
        <v>#N/A</v>
      </c>
      <c r="AB414" s="110" t="e">
        <f t="shared" ca="1" si="103"/>
        <v>#N/A</v>
      </c>
      <c r="AC414" s="110" t="e">
        <f t="shared" ca="1" si="104"/>
        <v>#N/A</v>
      </c>
      <c r="AD414" s="110" t="str">
        <f t="shared" ca="1" si="99"/>
        <v/>
      </c>
      <c r="AE414" s="110" t="str">
        <f t="shared" ca="1" si="100"/>
        <v/>
      </c>
      <c r="AF414" s="110" t="str">
        <f t="shared" ca="1" si="101"/>
        <v/>
      </c>
      <c r="AG414" s="114" t="e">
        <f t="shared" ca="1" si="90"/>
        <v>#N/A</v>
      </c>
      <c r="AH414" s="114" t="e">
        <f t="shared" ca="1" si="91"/>
        <v>#N/A</v>
      </c>
      <c r="AI414" s="8" t="e">
        <f t="shared" ca="1" si="92"/>
        <v>#N/A</v>
      </c>
      <c r="AJ414" s="8" t="e">
        <f t="shared" ca="1" si="93"/>
        <v>#N/A</v>
      </c>
    </row>
    <row r="415" spans="12:36">
      <c r="L415" s="42" t="str">
        <f t="shared" ca="1" si="94"/>
        <v/>
      </c>
      <c r="M415" s="110" t="str">
        <f t="shared" ca="1" si="95"/>
        <v/>
      </c>
      <c r="N415" s="110" t="str">
        <f t="shared" ca="1" si="96"/>
        <v/>
      </c>
      <c r="O415" s="110" t="str">
        <f t="shared" ca="1" si="97"/>
        <v/>
      </c>
      <c r="Y415" s="42" t="e">
        <f t="shared" ca="1" si="98"/>
        <v>#N/A</v>
      </c>
      <c r="Z415" s="8" t="e">
        <f ca="1">IF(Y415="","",项目信息!$C$16)</f>
        <v>#N/A</v>
      </c>
      <c r="AA415" s="110" t="e">
        <f t="shared" ca="1" si="102"/>
        <v>#N/A</v>
      </c>
      <c r="AB415" s="110" t="e">
        <f t="shared" ca="1" si="103"/>
        <v>#N/A</v>
      </c>
      <c r="AC415" s="110" t="e">
        <f t="shared" ca="1" si="104"/>
        <v>#N/A</v>
      </c>
      <c r="AD415" s="110" t="str">
        <f t="shared" ca="1" si="99"/>
        <v/>
      </c>
      <c r="AE415" s="110" t="str">
        <f t="shared" ca="1" si="100"/>
        <v/>
      </c>
      <c r="AF415" s="110" t="str">
        <f t="shared" ca="1" si="101"/>
        <v/>
      </c>
      <c r="AG415" s="114" t="e">
        <f t="shared" ca="1" si="90"/>
        <v>#N/A</v>
      </c>
      <c r="AH415" s="114" t="e">
        <f t="shared" ca="1" si="91"/>
        <v>#N/A</v>
      </c>
      <c r="AI415" s="8" t="e">
        <f t="shared" ca="1" si="92"/>
        <v>#N/A</v>
      </c>
      <c r="AJ415" s="8" t="e">
        <f t="shared" ca="1" si="93"/>
        <v>#N/A</v>
      </c>
    </row>
    <row r="416" spans="12:36">
      <c r="L416" s="42" t="str">
        <f t="shared" ca="1" si="94"/>
        <v/>
      </c>
      <c r="M416" s="110" t="str">
        <f t="shared" ca="1" si="95"/>
        <v/>
      </c>
      <c r="N416" s="110" t="str">
        <f t="shared" ca="1" si="96"/>
        <v/>
      </c>
      <c r="O416" s="110" t="str">
        <f t="shared" ca="1" si="97"/>
        <v/>
      </c>
      <c r="Y416" s="42" t="e">
        <f t="shared" ca="1" si="98"/>
        <v>#N/A</v>
      </c>
      <c r="Z416" s="8" t="e">
        <f ca="1">IF(Y416="","",项目信息!$C$16)</f>
        <v>#N/A</v>
      </c>
      <c r="AA416" s="110" t="e">
        <f t="shared" ca="1" si="102"/>
        <v>#N/A</v>
      </c>
      <c r="AB416" s="110" t="e">
        <f t="shared" ca="1" si="103"/>
        <v>#N/A</v>
      </c>
      <c r="AC416" s="110" t="e">
        <f t="shared" ca="1" si="104"/>
        <v>#N/A</v>
      </c>
      <c r="AD416" s="110" t="str">
        <f t="shared" ca="1" si="99"/>
        <v/>
      </c>
      <c r="AE416" s="110" t="str">
        <f t="shared" ca="1" si="100"/>
        <v/>
      </c>
      <c r="AF416" s="110" t="str">
        <f t="shared" ca="1" si="101"/>
        <v/>
      </c>
      <c r="AG416" s="114" t="e">
        <f t="shared" ca="1" si="90"/>
        <v>#N/A</v>
      </c>
      <c r="AH416" s="114" t="e">
        <f t="shared" ca="1" si="91"/>
        <v>#N/A</v>
      </c>
      <c r="AI416" s="8" t="e">
        <f t="shared" ca="1" si="92"/>
        <v>#N/A</v>
      </c>
      <c r="AJ416" s="8" t="e">
        <f t="shared" ca="1" si="93"/>
        <v>#N/A</v>
      </c>
    </row>
    <row r="417" spans="12:36">
      <c r="L417" s="42" t="str">
        <f t="shared" ca="1" si="94"/>
        <v/>
      </c>
      <c r="M417" s="110" t="str">
        <f t="shared" ca="1" si="95"/>
        <v/>
      </c>
      <c r="N417" s="110" t="str">
        <f t="shared" ca="1" si="96"/>
        <v/>
      </c>
      <c r="O417" s="110" t="str">
        <f t="shared" ca="1" si="97"/>
        <v/>
      </c>
      <c r="Y417" s="42" t="e">
        <f t="shared" ca="1" si="98"/>
        <v>#N/A</v>
      </c>
      <c r="Z417" s="8" t="e">
        <f ca="1">IF(Y417="","",项目信息!$C$16)</f>
        <v>#N/A</v>
      </c>
      <c r="AA417" s="110" t="e">
        <f t="shared" ca="1" si="102"/>
        <v>#N/A</v>
      </c>
      <c r="AB417" s="110" t="e">
        <f t="shared" ca="1" si="103"/>
        <v>#N/A</v>
      </c>
      <c r="AC417" s="110" t="e">
        <f t="shared" ca="1" si="104"/>
        <v>#N/A</v>
      </c>
      <c r="AD417" s="110" t="str">
        <f t="shared" ca="1" si="99"/>
        <v/>
      </c>
      <c r="AE417" s="110" t="str">
        <f t="shared" ca="1" si="100"/>
        <v/>
      </c>
      <c r="AF417" s="110" t="str">
        <f t="shared" ca="1" si="101"/>
        <v/>
      </c>
      <c r="AG417" s="114" t="e">
        <f t="shared" ca="1" si="90"/>
        <v>#N/A</v>
      </c>
      <c r="AH417" s="114" t="e">
        <f t="shared" ca="1" si="91"/>
        <v>#N/A</v>
      </c>
      <c r="AI417" s="8" t="e">
        <f t="shared" ca="1" si="92"/>
        <v>#N/A</v>
      </c>
      <c r="AJ417" s="8" t="e">
        <f t="shared" ca="1" si="93"/>
        <v>#N/A</v>
      </c>
    </row>
    <row r="418" spans="12:36">
      <c r="L418" s="42" t="str">
        <f t="shared" ca="1" si="94"/>
        <v/>
      </c>
      <c r="M418" s="110" t="str">
        <f t="shared" ca="1" si="95"/>
        <v/>
      </c>
      <c r="N418" s="110" t="str">
        <f t="shared" ca="1" si="96"/>
        <v/>
      </c>
      <c r="O418" s="110" t="str">
        <f t="shared" ca="1" si="97"/>
        <v/>
      </c>
      <c r="Y418" s="42" t="e">
        <f t="shared" ca="1" si="98"/>
        <v>#N/A</v>
      </c>
      <c r="Z418" s="8" t="e">
        <f ca="1">IF(Y418="","",项目信息!$C$16)</f>
        <v>#N/A</v>
      </c>
      <c r="AA418" s="110" t="e">
        <f t="shared" ca="1" si="102"/>
        <v>#N/A</v>
      </c>
      <c r="AB418" s="110" t="e">
        <f t="shared" ca="1" si="103"/>
        <v>#N/A</v>
      </c>
      <c r="AC418" s="110" t="e">
        <f t="shared" ca="1" si="104"/>
        <v>#N/A</v>
      </c>
      <c r="AD418" s="110" t="str">
        <f t="shared" ca="1" si="99"/>
        <v/>
      </c>
      <c r="AE418" s="110" t="str">
        <f t="shared" ca="1" si="100"/>
        <v/>
      </c>
      <c r="AF418" s="110" t="str">
        <f t="shared" ca="1" si="101"/>
        <v/>
      </c>
      <c r="AG418" s="114" t="e">
        <f t="shared" ca="1" si="90"/>
        <v>#N/A</v>
      </c>
      <c r="AH418" s="114" t="e">
        <f t="shared" ca="1" si="91"/>
        <v>#N/A</v>
      </c>
      <c r="AI418" s="8" t="e">
        <f t="shared" ca="1" si="92"/>
        <v>#N/A</v>
      </c>
      <c r="AJ418" s="8" t="e">
        <f t="shared" ca="1" si="93"/>
        <v>#N/A</v>
      </c>
    </row>
    <row r="419" spans="12:36">
      <c r="L419" s="42" t="str">
        <f t="shared" ca="1" si="94"/>
        <v/>
      </c>
      <c r="M419" s="110" t="str">
        <f t="shared" ca="1" si="95"/>
        <v/>
      </c>
      <c r="N419" s="110" t="str">
        <f t="shared" ca="1" si="96"/>
        <v/>
      </c>
      <c r="O419" s="110" t="str">
        <f t="shared" ca="1" si="97"/>
        <v/>
      </c>
      <c r="Y419" s="42" t="e">
        <f t="shared" ca="1" si="98"/>
        <v>#N/A</v>
      </c>
      <c r="Z419" s="8" t="e">
        <f ca="1">IF(Y419="","",项目信息!$C$16)</f>
        <v>#N/A</v>
      </c>
      <c r="AA419" s="110" t="e">
        <f t="shared" ca="1" si="102"/>
        <v>#N/A</v>
      </c>
      <c r="AB419" s="110" t="e">
        <f t="shared" ca="1" si="103"/>
        <v>#N/A</v>
      </c>
      <c r="AC419" s="110" t="e">
        <f t="shared" ca="1" si="104"/>
        <v>#N/A</v>
      </c>
      <c r="AD419" s="110" t="str">
        <f t="shared" ca="1" si="99"/>
        <v/>
      </c>
      <c r="AE419" s="110" t="str">
        <f t="shared" ca="1" si="100"/>
        <v/>
      </c>
      <c r="AF419" s="110" t="str">
        <f t="shared" ca="1" si="101"/>
        <v/>
      </c>
      <c r="AG419" s="114" t="e">
        <f t="shared" ca="1" si="90"/>
        <v>#N/A</v>
      </c>
      <c r="AH419" s="114" t="e">
        <f t="shared" ca="1" si="91"/>
        <v>#N/A</v>
      </c>
      <c r="AI419" s="8" t="e">
        <f t="shared" ca="1" si="92"/>
        <v>#N/A</v>
      </c>
      <c r="AJ419" s="8" t="e">
        <f t="shared" ca="1" si="93"/>
        <v>#N/A</v>
      </c>
    </row>
    <row r="420" spans="12:36">
      <c r="L420" s="42" t="str">
        <f t="shared" ca="1" si="94"/>
        <v/>
      </c>
      <c r="M420" s="110" t="str">
        <f t="shared" ca="1" si="95"/>
        <v/>
      </c>
      <c r="N420" s="110" t="str">
        <f t="shared" ca="1" si="96"/>
        <v/>
      </c>
      <c r="O420" s="110" t="str">
        <f t="shared" ca="1" si="97"/>
        <v/>
      </c>
      <c r="Y420" s="42" t="e">
        <f t="shared" ca="1" si="98"/>
        <v>#N/A</v>
      </c>
      <c r="Z420" s="8" t="e">
        <f ca="1">IF(Y420="","",项目信息!$C$16)</f>
        <v>#N/A</v>
      </c>
      <c r="AA420" s="110" t="e">
        <f t="shared" ca="1" si="102"/>
        <v>#N/A</v>
      </c>
      <c r="AB420" s="110" t="e">
        <f t="shared" ca="1" si="103"/>
        <v>#N/A</v>
      </c>
      <c r="AC420" s="110" t="e">
        <f t="shared" ca="1" si="104"/>
        <v>#N/A</v>
      </c>
      <c r="AD420" s="110" t="str">
        <f t="shared" ca="1" si="99"/>
        <v/>
      </c>
      <c r="AE420" s="110" t="str">
        <f t="shared" ca="1" si="100"/>
        <v/>
      </c>
      <c r="AF420" s="110" t="str">
        <f t="shared" ca="1" si="101"/>
        <v/>
      </c>
      <c r="AG420" s="114" t="e">
        <f t="shared" ca="1" si="90"/>
        <v>#N/A</v>
      </c>
      <c r="AH420" s="114" t="e">
        <f t="shared" ca="1" si="91"/>
        <v>#N/A</v>
      </c>
      <c r="AI420" s="8" t="e">
        <f t="shared" ca="1" si="92"/>
        <v>#N/A</v>
      </c>
      <c r="AJ420" s="8" t="e">
        <f t="shared" ca="1" si="93"/>
        <v>#N/A</v>
      </c>
    </row>
    <row r="421" spans="12:36">
      <c r="L421" s="42" t="str">
        <f t="shared" ca="1" si="94"/>
        <v/>
      </c>
      <c r="M421" s="110" t="str">
        <f t="shared" ca="1" si="95"/>
        <v/>
      </c>
      <c r="N421" s="110" t="str">
        <f t="shared" ca="1" si="96"/>
        <v/>
      </c>
      <c r="O421" s="110" t="str">
        <f t="shared" ca="1" si="97"/>
        <v/>
      </c>
      <c r="Y421" s="42" t="e">
        <f t="shared" ca="1" si="98"/>
        <v>#N/A</v>
      </c>
      <c r="Z421" s="8" t="e">
        <f ca="1">IF(Y421="","",项目信息!$C$16)</f>
        <v>#N/A</v>
      </c>
      <c r="AA421" s="110" t="e">
        <f t="shared" ca="1" si="102"/>
        <v>#N/A</v>
      </c>
      <c r="AB421" s="110" t="e">
        <f t="shared" ca="1" si="103"/>
        <v>#N/A</v>
      </c>
      <c r="AC421" s="110" t="e">
        <f t="shared" ca="1" si="104"/>
        <v>#N/A</v>
      </c>
      <c r="AD421" s="110" t="str">
        <f t="shared" ca="1" si="99"/>
        <v/>
      </c>
      <c r="AE421" s="110" t="str">
        <f t="shared" ca="1" si="100"/>
        <v/>
      </c>
      <c r="AF421" s="110" t="str">
        <f t="shared" ca="1" si="101"/>
        <v/>
      </c>
      <c r="AG421" s="114" t="e">
        <f t="shared" ca="1" si="90"/>
        <v>#N/A</v>
      </c>
      <c r="AH421" s="114" t="e">
        <f t="shared" ca="1" si="91"/>
        <v>#N/A</v>
      </c>
      <c r="AI421" s="8" t="e">
        <f t="shared" ca="1" si="92"/>
        <v>#N/A</v>
      </c>
      <c r="AJ421" s="8" t="e">
        <f t="shared" ca="1" si="93"/>
        <v>#N/A</v>
      </c>
    </row>
    <row r="422" spans="12:36">
      <c r="L422" s="42" t="str">
        <f t="shared" ca="1" si="94"/>
        <v/>
      </c>
      <c r="M422" s="110" t="str">
        <f t="shared" ca="1" si="95"/>
        <v/>
      </c>
      <c r="N422" s="110" t="str">
        <f t="shared" ca="1" si="96"/>
        <v/>
      </c>
      <c r="O422" s="110" t="str">
        <f t="shared" ca="1" si="97"/>
        <v/>
      </c>
      <c r="Y422" s="42" t="e">
        <f t="shared" ca="1" si="98"/>
        <v>#N/A</v>
      </c>
      <c r="Z422" s="8" t="e">
        <f ca="1">IF(Y422="","",项目信息!$C$16)</f>
        <v>#N/A</v>
      </c>
      <c r="AA422" s="110" t="e">
        <f t="shared" ca="1" si="102"/>
        <v>#N/A</v>
      </c>
      <c r="AB422" s="110" t="e">
        <f t="shared" ca="1" si="103"/>
        <v>#N/A</v>
      </c>
      <c r="AC422" s="110" t="e">
        <f t="shared" ca="1" si="104"/>
        <v>#N/A</v>
      </c>
      <c r="AD422" s="110" t="str">
        <f t="shared" ca="1" si="99"/>
        <v/>
      </c>
      <c r="AE422" s="110" t="str">
        <f t="shared" ca="1" si="100"/>
        <v/>
      </c>
      <c r="AF422" s="110" t="str">
        <f t="shared" ca="1" si="101"/>
        <v/>
      </c>
      <c r="AG422" s="114" t="e">
        <f t="shared" ca="1" si="90"/>
        <v>#N/A</v>
      </c>
      <c r="AH422" s="114" t="e">
        <f t="shared" ca="1" si="91"/>
        <v>#N/A</v>
      </c>
      <c r="AI422" s="8" t="e">
        <f t="shared" ca="1" si="92"/>
        <v>#N/A</v>
      </c>
      <c r="AJ422" s="8" t="e">
        <f t="shared" ca="1" si="93"/>
        <v>#N/A</v>
      </c>
    </row>
    <row r="423" spans="12:36">
      <c r="L423" s="42" t="str">
        <f t="shared" ca="1" si="94"/>
        <v/>
      </c>
      <c r="M423" s="110" t="str">
        <f t="shared" ca="1" si="95"/>
        <v/>
      </c>
      <c r="N423" s="110" t="str">
        <f t="shared" ca="1" si="96"/>
        <v/>
      </c>
      <c r="O423" s="110" t="str">
        <f t="shared" ca="1" si="97"/>
        <v/>
      </c>
      <c r="Y423" s="42" t="e">
        <f t="shared" ca="1" si="98"/>
        <v>#N/A</v>
      </c>
      <c r="Z423" s="8" t="e">
        <f ca="1">IF(Y423="","",项目信息!$C$16)</f>
        <v>#N/A</v>
      </c>
      <c r="AA423" s="110" t="e">
        <f t="shared" ca="1" si="102"/>
        <v>#N/A</v>
      </c>
      <c r="AB423" s="110" t="e">
        <f t="shared" ca="1" si="103"/>
        <v>#N/A</v>
      </c>
      <c r="AC423" s="110" t="e">
        <f t="shared" ca="1" si="104"/>
        <v>#N/A</v>
      </c>
      <c r="AD423" s="110" t="str">
        <f t="shared" ca="1" si="99"/>
        <v/>
      </c>
      <c r="AE423" s="110" t="str">
        <f t="shared" ca="1" si="100"/>
        <v/>
      </c>
      <c r="AF423" s="110" t="str">
        <f t="shared" ca="1" si="101"/>
        <v/>
      </c>
      <c r="AG423" s="114" t="e">
        <f t="shared" ca="1" si="90"/>
        <v>#N/A</v>
      </c>
      <c r="AH423" s="114" t="e">
        <f t="shared" ca="1" si="91"/>
        <v>#N/A</v>
      </c>
      <c r="AI423" s="8" t="e">
        <f t="shared" ca="1" si="92"/>
        <v>#N/A</v>
      </c>
      <c r="AJ423" s="8" t="e">
        <f t="shared" ca="1" si="93"/>
        <v>#N/A</v>
      </c>
    </row>
    <row r="424" spans="12:36">
      <c r="L424" s="42" t="str">
        <f t="shared" ca="1" si="94"/>
        <v/>
      </c>
      <c r="M424" s="110" t="str">
        <f t="shared" ca="1" si="95"/>
        <v/>
      </c>
      <c r="N424" s="110" t="str">
        <f t="shared" ca="1" si="96"/>
        <v/>
      </c>
      <c r="O424" s="110" t="str">
        <f t="shared" ca="1" si="97"/>
        <v/>
      </c>
      <c r="Y424" s="42" t="e">
        <f t="shared" ca="1" si="98"/>
        <v>#N/A</v>
      </c>
      <c r="Z424" s="8" t="e">
        <f ca="1">IF(Y424="","",项目信息!$C$16)</f>
        <v>#N/A</v>
      </c>
      <c r="AA424" s="110" t="e">
        <f t="shared" ca="1" si="102"/>
        <v>#N/A</v>
      </c>
      <c r="AB424" s="110" t="e">
        <f t="shared" ca="1" si="103"/>
        <v>#N/A</v>
      </c>
      <c r="AC424" s="110" t="e">
        <f t="shared" ca="1" si="104"/>
        <v>#N/A</v>
      </c>
      <c r="AD424" s="110" t="str">
        <f t="shared" ca="1" si="99"/>
        <v/>
      </c>
      <c r="AE424" s="110" t="str">
        <f t="shared" ca="1" si="100"/>
        <v/>
      </c>
      <c r="AF424" s="110" t="str">
        <f t="shared" ca="1" si="101"/>
        <v/>
      </c>
      <c r="AG424" s="114" t="e">
        <f t="shared" ca="1" si="90"/>
        <v>#N/A</v>
      </c>
      <c r="AH424" s="114" t="e">
        <f t="shared" ca="1" si="91"/>
        <v>#N/A</v>
      </c>
      <c r="AI424" s="8" t="e">
        <f t="shared" ca="1" si="92"/>
        <v>#N/A</v>
      </c>
      <c r="AJ424" s="8" t="e">
        <f t="shared" ca="1" si="93"/>
        <v>#N/A</v>
      </c>
    </row>
    <row r="425" spans="12:36">
      <c r="L425" s="42" t="str">
        <f t="shared" ca="1" si="94"/>
        <v/>
      </c>
      <c r="M425" s="110" t="str">
        <f t="shared" ca="1" si="95"/>
        <v/>
      </c>
      <c r="N425" s="110" t="str">
        <f t="shared" ca="1" si="96"/>
        <v/>
      </c>
      <c r="O425" s="110" t="str">
        <f t="shared" ca="1" si="97"/>
        <v/>
      </c>
      <c r="Y425" s="42" t="e">
        <f t="shared" ca="1" si="98"/>
        <v>#N/A</v>
      </c>
      <c r="Z425" s="8" t="e">
        <f ca="1">IF(Y425="","",项目信息!$C$16)</f>
        <v>#N/A</v>
      </c>
      <c r="AA425" s="110" t="e">
        <f t="shared" ca="1" si="102"/>
        <v>#N/A</v>
      </c>
      <c r="AB425" s="110" t="e">
        <f t="shared" ca="1" si="103"/>
        <v>#N/A</v>
      </c>
      <c r="AC425" s="110" t="e">
        <f t="shared" ca="1" si="104"/>
        <v>#N/A</v>
      </c>
      <c r="AD425" s="110" t="str">
        <f t="shared" ca="1" si="99"/>
        <v/>
      </c>
      <c r="AE425" s="110" t="str">
        <f t="shared" ca="1" si="100"/>
        <v/>
      </c>
      <c r="AF425" s="110" t="str">
        <f t="shared" ca="1" si="101"/>
        <v/>
      </c>
      <c r="AG425" s="114" t="e">
        <f t="shared" ca="1" si="90"/>
        <v>#N/A</v>
      </c>
      <c r="AH425" s="114" t="e">
        <f t="shared" ca="1" si="91"/>
        <v>#N/A</v>
      </c>
      <c r="AI425" s="8" t="e">
        <f t="shared" ca="1" si="92"/>
        <v>#N/A</v>
      </c>
      <c r="AJ425" s="8" t="e">
        <f t="shared" ca="1" si="93"/>
        <v>#N/A</v>
      </c>
    </row>
    <row r="426" spans="12:36">
      <c r="L426" s="42" t="str">
        <f t="shared" ca="1" si="94"/>
        <v/>
      </c>
      <c r="M426" s="110" t="str">
        <f t="shared" ca="1" si="95"/>
        <v/>
      </c>
      <c r="N426" s="110" t="str">
        <f t="shared" ca="1" si="96"/>
        <v/>
      </c>
      <c r="O426" s="110" t="str">
        <f t="shared" ca="1" si="97"/>
        <v/>
      </c>
      <c r="Y426" s="42" t="e">
        <f t="shared" ca="1" si="98"/>
        <v>#N/A</v>
      </c>
      <c r="Z426" s="8" t="e">
        <f ca="1">IF(Y426="","",项目信息!$C$16)</f>
        <v>#N/A</v>
      </c>
      <c r="AA426" s="110" t="e">
        <f t="shared" ca="1" si="102"/>
        <v>#N/A</v>
      </c>
      <c r="AB426" s="110" t="e">
        <f t="shared" ca="1" si="103"/>
        <v>#N/A</v>
      </c>
      <c r="AC426" s="110" t="e">
        <f t="shared" ca="1" si="104"/>
        <v>#N/A</v>
      </c>
      <c r="AD426" s="110" t="str">
        <f t="shared" ca="1" si="99"/>
        <v/>
      </c>
      <c r="AE426" s="110" t="str">
        <f t="shared" ca="1" si="100"/>
        <v/>
      </c>
      <c r="AF426" s="110" t="str">
        <f t="shared" ca="1" si="101"/>
        <v/>
      </c>
      <c r="AG426" s="114" t="e">
        <f t="shared" ca="1" si="90"/>
        <v>#N/A</v>
      </c>
      <c r="AH426" s="114" t="e">
        <f t="shared" ca="1" si="91"/>
        <v>#N/A</v>
      </c>
      <c r="AI426" s="8" t="e">
        <f t="shared" ca="1" si="92"/>
        <v>#N/A</v>
      </c>
      <c r="AJ426" s="8" t="e">
        <f t="shared" ca="1" si="93"/>
        <v>#N/A</v>
      </c>
    </row>
    <row r="427" spans="12:36">
      <c r="L427" s="42" t="str">
        <f t="shared" ca="1" si="94"/>
        <v/>
      </c>
      <c r="M427" s="110" t="str">
        <f t="shared" ca="1" si="95"/>
        <v/>
      </c>
      <c r="N427" s="110" t="str">
        <f t="shared" ca="1" si="96"/>
        <v/>
      </c>
      <c r="O427" s="110" t="str">
        <f t="shared" ca="1" si="97"/>
        <v/>
      </c>
      <c r="Y427" s="42" t="e">
        <f t="shared" ca="1" si="98"/>
        <v>#N/A</v>
      </c>
      <c r="Z427" s="8" t="e">
        <f ca="1">IF(Y427="","",项目信息!$C$16)</f>
        <v>#N/A</v>
      </c>
      <c r="AA427" s="110" t="e">
        <f t="shared" ca="1" si="102"/>
        <v>#N/A</v>
      </c>
      <c r="AB427" s="110" t="e">
        <f t="shared" ca="1" si="103"/>
        <v>#N/A</v>
      </c>
      <c r="AC427" s="110" t="e">
        <f t="shared" ca="1" si="104"/>
        <v>#N/A</v>
      </c>
      <c r="AD427" s="110" t="str">
        <f t="shared" ca="1" si="99"/>
        <v/>
      </c>
      <c r="AE427" s="110" t="str">
        <f t="shared" ca="1" si="100"/>
        <v/>
      </c>
      <c r="AF427" s="110" t="str">
        <f t="shared" ca="1" si="101"/>
        <v/>
      </c>
      <c r="AG427" s="114" t="e">
        <f t="shared" ca="1" si="90"/>
        <v>#N/A</v>
      </c>
      <c r="AH427" s="114" t="e">
        <f t="shared" ca="1" si="91"/>
        <v>#N/A</v>
      </c>
      <c r="AI427" s="8" t="e">
        <f t="shared" ca="1" si="92"/>
        <v>#N/A</v>
      </c>
      <c r="AJ427" s="8" t="e">
        <f t="shared" ca="1" si="93"/>
        <v>#N/A</v>
      </c>
    </row>
    <row r="428" spans="12:36">
      <c r="L428" s="42" t="str">
        <f t="shared" ca="1" si="94"/>
        <v/>
      </c>
      <c r="M428" s="110" t="str">
        <f t="shared" ca="1" si="95"/>
        <v/>
      </c>
      <c r="N428" s="110" t="str">
        <f t="shared" ca="1" si="96"/>
        <v/>
      </c>
      <c r="O428" s="110" t="str">
        <f t="shared" ca="1" si="97"/>
        <v/>
      </c>
      <c r="Y428" s="42" t="e">
        <f t="shared" ca="1" si="98"/>
        <v>#N/A</v>
      </c>
      <c r="Z428" s="8" t="e">
        <f ca="1">IF(Y428="","",项目信息!$C$16)</f>
        <v>#N/A</v>
      </c>
      <c r="AA428" s="110" t="e">
        <f t="shared" ca="1" si="102"/>
        <v>#N/A</v>
      </c>
      <c r="AB428" s="110" t="e">
        <f t="shared" ca="1" si="103"/>
        <v>#N/A</v>
      </c>
      <c r="AC428" s="110" t="e">
        <f t="shared" ca="1" si="104"/>
        <v>#N/A</v>
      </c>
      <c r="AD428" s="110" t="str">
        <f t="shared" ca="1" si="99"/>
        <v/>
      </c>
      <c r="AE428" s="110" t="str">
        <f t="shared" ca="1" si="100"/>
        <v/>
      </c>
      <c r="AF428" s="110" t="str">
        <f t="shared" ca="1" si="101"/>
        <v/>
      </c>
      <c r="AG428" s="114" t="e">
        <f t="shared" ca="1" si="90"/>
        <v>#N/A</v>
      </c>
      <c r="AH428" s="114" t="e">
        <f t="shared" ca="1" si="91"/>
        <v>#N/A</v>
      </c>
      <c r="AI428" s="8" t="e">
        <f t="shared" ca="1" si="92"/>
        <v>#N/A</v>
      </c>
      <c r="AJ428" s="8" t="e">
        <f t="shared" ca="1" si="93"/>
        <v>#N/A</v>
      </c>
    </row>
    <row r="429" spans="12:36">
      <c r="L429" s="42" t="str">
        <f t="shared" ca="1" si="94"/>
        <v/>
      </c>
      <c r="M429" s="110" t="str">
        <f t="shared" ca="1" si="95"/>
        <v/>
      </c>
      <c r="N429" s="110" t="str">
        <f t="shared" ca="1" si="96"/>
        <v/>
      </c>
      <c r="O429" s="110" t="str">
        <f t="shared" ca="1" si="97"/>
        <v/>
      </c>
      <c r="Y429" s="42" t="e">
        <f t="shared" ca="1" si="98"/>
        <v>#N/A</v>
      </c>
      <c r="Z429" s="8" t="e">
        <f ca="1">IF(Y429="","",项目信息!$C$16)</f>
        <v>#N/A</v>
      </c>
      <c r="AA429" s="110" t="e">
        <f t="shared" ca="1" si="102"/>
        <v>#N/A</v>
      </c>
      <c r="AB429" s="110" t="e">
        <f t="shared" ca="1" si="103"/>
        <v>#N/A</v>
      </c>
      <c r="AC429" s="110" t="e">
        <f t="shared" ca="1" si="104"/>
        <v>#N/A</v>
      </c>
      <c r="AD429" s="110" t="str">
        <f t="shared" ca="1" si="99"/>
        <v/>
      </c>
      <c r="AE429" s="110" t="str">
        <f t="shared" ca="1" si="100"/>
        <v/>
      </c>
      <c r="AF429" s="110" t="str">
        <f t="shared" ca="1" si="101"/>
        <v/>
      </c>
      <c r="AG429" s="114" t="e">
        <f t="shared" ca="1" si="90"/>
        <v>#N/A</v>
      </c>
      <c r="AH429" s="114" t="e">
        <f t="shared" ca="1" si="91"/>
        <v>#N/A</v>
      </c>
      <c r="AI429" s="8" t="e">
        <f t="shared" ca="1" si="92"/>
        <v>#N/A</v>
      </c>
      <c r="AJ429" s="8" t="e">
        <f t="shared" ca="1" si="93"/>
        <v>#N/A</v>
      </c>
    </row>
    <row r="430" spans="12:36">
      <c r="L430" s="42" t="str">
        <f t="shared" ca="1" si="94"/>
        <v/>
      </c>
      <c r="M430" s="110" t="str">
        <f t="shared" ca="1" si="95"/>
        <v/>
      </c>
      <c r="N430" s="110" t="str">
        <f t="shared" ca="1" si="96"/>
        <v/>
      </c>
      <c r="O430" s="110" t="str">
        <f t="shared" ca="1" si="97"/>
        <v/>
      </c>
      <c r="Y430" s="42" t="e">
        <f t="shared" ca="1" si="98"/>
        <v>#N/A</v>
      </c>
      <c r="Z430" s="8" t="e">
        <f ca="1">IF(Y430="","",项目信息!$C$16)</f>
        <v>#N/A</v>
      </c>
      <c r="AA430" s="110" t="e">
        <f t="shared" ca="1" si="102"/>
        <v>#N/A</v>
      </c>
      <c r="AB430" s="110" t="e">
        <f t="shared" ca="1" si="103"/>
        <v>#N/A</v>
      </c>
      <c r="AC430" s="110" t="e">
        <f t="shared" ca="1" si="104"/>
        <v>#N/A</v>
      </c>
      <c r="AD430" s="110" t="str">
        <f t="shared" ca="1" si="99"/>
        <v/>
      </c>
      <c r="AE430" s="110" t="str">
        <f t="shared" ca="1" si="100"/>
        <v/>
      </c>
      <c r="AF430" s="110" t="str">
        <f t="shared" ca="1" si="101"/>
        <v/>
      </c>
      <c r="AG430" s="114" t="e">
        <f t="shared" ca="1" si="90"/>
        <v>#N/A</v>
      </c>
      <c r="AH430" s="114" t="e">
        <f t="shared" ca="1" si="91"/>
        <v>#N/A</v>
      </c>
      <c r="AI430" s="8" t="e">
        <f t="shared" ca="1" si="92"/>
        <v>#N/A</v>
      </c>
      <c r="AJ430" s="8" t="e">
        <f t="shared" ca="1" si="93"/>
        <v>#N/A</v>
      </c>
    </row>
    <row r="431" spans="12:36">
      <c r="L431" s="42" t="str">
        <f t="shared" ca="1" si="94"/>
        <v/>
      </c>
      <c r="M431" s="110" t="str">
        <f t="shared" ca="1" si="95"/>
        <v/>
      </c>
      <c r="N431" s="110" t="str">
        <f t="shared" ca="1" si="96"/>
        <v/>
      </c>
      <c r="O431" s="110" t="str">
        <f t="shared" ca="1" si="97"/>
        <v/>
      </c>
      <c r="Y431" s="42" t="e">
        <f t="shared" ca="1" si="98"/>
        <v>#N/A</v>
      </c>
      <c r="Z431" s="8" t="e">
        <f ca="1">IF(Y431="","",项目信息!$C$16)</f>
        <v>#N/A</v>
      </c>
      <c r="AA431" s="110" t="e">
        <f t="shared" ca="1" si="102"/>
        <v>#N/A</v>
      </c>
      <c r="AB431" s="110" t="e">
        <f t="shared" ca="1" si="103"/>
        <v>#N/A</v>
      </c>
      <c r="AC431" s="110" t="e">
        <f t="shared" ca="1" si="104"/>
        <v>#N/A</v>
      </c>
      <c r="AD431" s="110" t="str">
        <f t="shared" ca="1" si="99"/>
        <v/>
      </c>
      <c r="AE431" s="110" t="str">
        <f t="shared" ca="1" si="100"/>
        <v/>
      </c>
      <c r="AF431" s="110" t="str">
        <f t="shared" ca="1" si="101"/>
        <v/>
      </c>
      <c r="AG431" s="114" t="e">
        <f t="shared" ca="1" si="90"/>
        <v>#N/A</v>
      </c>
      <c r="AH431" s="114" t="e">
        <f t="shared" ca="1" si="91"/>
        <v>#N/A</v>
      </c>
      <c r="AI431" s="8" t="e">
        <f t="shared" ca="1" si="92"/>
        <v>#N/A</v>
      </c>
      <c r="AJ431" s="8" t="e">
        <f t="shared" ca="1" si="93"/>
        <v>#N/A</v>
      </c>
    </row>
    <row r="432" spans="12:36">
      <c r="L432" s="42" t="str">
        <f t="shared" ca="1" si="94"/>
        <v/>
      </c>
      <c r="M432" s="110" t="str">
        <f t="shared" ca="1" si="95"/>
        <v/>
      </c>
      <c r="N432" s="110" t="str">
        <f t="shared" ca="1" si="96"/>
        <v/>
      </c>
      <c r="O432" s="110" t="str">
        <f t="shared" ca="1" si="97"/>
        <v/>
      </c>
      <c r="Y432" s="42" t="e">
        <f t="shared" ca="1" si="98"/>
        <v>#N/A</v>
      </c>
      <c r="Z432" s="8" t="e">
        <f ca="1">IF(Y432="","",项目信息!$C$16)</f>
        <v>#N/A</v>
      </c>
      <c r="AA432" s="110" t="e">
        <f t="shared" ca="1" si="102"/>
        <v>#N/A</v>
      </c>
      <c r="AB432" s="110" t="e">
        <f t="shared" ca="1" si="103"/>
        <v>#N/A</v>
      </c>
      <c r="AC432" s="110" t="e">
        <f t="shared" ca="1" si="104"/>
        <v>#N/A</v>
      </c>
      <c r="AD432" s="110" t="str">
        <f t="shared" ca="1" si="99"/>
        <v/>
      </c>
      <c r="AE432" s="110" t="str">
        <f t="shared" ca="1" si="100"/>
        <v/>
      </c>
      <c r="AF432" s="110" t="str">
        <f t="shared" ca="1" si="101"/>
        <v/>
      </c>
      <c r="AG432" s="114" t="e">
        <f t="shared" ca="1" si="90"/>
        <v>#N/A</v>
      </c>
      <c r="AH432" s="114" t="e">
        <f t="shared" ca="1" si="91"/>
        <v>#N/A</v>
      </c>
      <c r="AI432" s="8" t="e">
        <f t="shared" ca="1" si="92"/>
        <v>#N/A</v>
      </c>
      <c r="AJ432" s="8" t="e">
        <f t="shared" ca="1" si="93"/>
        <v>#N/A</v>
      </c>
    </row>
    <row r="433" spans="12:36">
      <c r="L433" s="42" t="str">
        <f t="shared" ca="1" si="94"/>
        <v/>
      </c>
      <c r="M433" s="110" t="str">
        <f t="shared" ca="1" si="95"/>
        <v/>
      </c>
      <c r="N433" s="110" t="str">
        <f t="shared" ca="1" si="96"/>
        <v/>
      </c>
      <c r="O433" s="110" t="str">
        <f t="shared" ca="1" si="97"/>
        <v/>
      </c>
      <c r="Y433" s="42" t="e">
        <f t="shared" ca="1" si="98"/>
        <v>#N/A</v>
      </c>
      <c r="Z433" s="8" t="e">
        <f ca="1">IF(Y433="","",项目信息!$C$16)</f>
        <v>#N/A</v>
      </c>
      <c r="AA433" s="110" t="e">
        <f t="shared" ca="1" si="102"/>
        <v>#N/A</v>
      </c>
      <c r="AB433" s="110" t="e">
        <f t="shared" ca="1" si="103"/>
        <v>#N/A</v>
      </c>
      <c r="AC433" s="110" t="e">
        <f t="shared" ca="1" si="104"/>
        <v>#N/A</v>
      </c>
      <c r="AD433" s="110" t="str">
        <f t="shared" ca="1" si="99"/>
        <v/>
      </c>
      <c r="AE433" s="110" t="str">
        <f t="shared" ca="1" si="100"/>
        <v/>
      </c>
      <c r="AF433" s="110" t="str">
        <f t="shared" ca="1" si="101"/>
        <v/>
      </c>
      <c r="AG433" s="114" t="e">
        <f t="shared" ca="1" si="90"/>
        <v>#N/A</v>
      </c>
      <c r="AH433" s="114" t="e">
        <f t="shared" ca="1" si="91"/>
        <v>#N/A</v>
      </c>
      <c r="AI433" s="8" t="e">
        <f t="shared" ca="1" si="92"/>
        <v>#N/A</v>
      </c>
      <c r="AJ433" s="8" t="e">
        <f t="shared" ca="1" si="93"/>
        <v>#N/A</v>
      </c>
    </row>
    <row r="434" spans="12:36">
      <c r="L434" s="42" t="str">
        <f t="shared" ca="1" si="94"/>
        <v/>
      </c>
      <c r="M434" s="110" t="str">
        <f t="shared" ca="1" si="95"/>
        <v/>
      </c>
      <c r="N434" s="110" t="str">
        <f t="shared" ca="1" si="96"/>
        <v/>
      </c>
      <c r="O434" s="110" t="str">
        <f t="shared" ca="1" si="97"/>
        <v/>
      </c>
      <c r="Y434" s="42" t="e">
        <f t="shared" ca="1" si="98"/>
        <v>#N/A</v>
      </c>
      <c r="Z434" s="8" t="e">
        <f ca="1">IF(Y434="","",项目信息!$C$16)</f>
        <v>#N/A</v>
      </c>
      <c r="AA434" s="110" t="e">
        <f t="shared" ca="1" si="102"/>
        <v>#N/A</v>
      </c>
      <c r="AB434" s="110" t="e">
        <f t="shared" ca="1" si="103"/>
        <v>#N/A</v>
      </c>
      <c r="AC434" s="110" t="e">
        <f t="shared" ca="1" si="104"/>
        <v>#N/A</v>
      </c>
      <c r="AD434" s="110" t="str">
        <f t="shared" ca="1" si="99"/>
        <v/>
      </c>
      <c r="AE434" s="110" t="str">
        <f t="shared" ca="1" si="100"/>
        <v/>
      </c>
      <c r="AF434" s="110" t="str">
        <f t="shared" ca="1" si="101"/>
        <v/>
      </c>
      <c r="AG434" s="114" t="e">
        <f t="shared" ca="1" si="90"/>
        <v>#N/A</v>
      </c>
      <c r="AH434" s="114" t="e">
        <f t="shared" ca="1" si="91"/>
        <v>#N/A</v>
      </c>
      <c r="AI434" s="8" t="e">
        <f t="shared" ca="1" si="92"/>
        <v>#N/A</v>
      </c>
      <c r="AJ434" s="8" t="e">
        <f t="shared" ca="1" si="93"/>
        <v>#N/A</v>
      </c>
    </row>
    <row r="435" spans="12:36">
      <c r="L435" s="42" t="str">
        <f t="shared" ca="1" si="94"/>
        <v/>
      </c>
      <c r="M435" s="110" t="str">
        <f t="shared" ca="1" si="95"/>
        <v/>
      </c>
      <c r="N435" s="110" t="str">
        <f t="shared" ca="1" si="96"/>
        <v/>
      </c>
      <c r="O435" s="110" t="str">
        <f t="shared" ca="1" si="97"/>
        <v/>
      </c>
      <c r="Y435" s="42" t="e">
        <f t="shared" ca="1" si="98"/>
        <v>#N/A</v>
      </c>
      <c r="Z435" s="8" t="e">
        <f ca="1">IF(Y435="","",项目信息!$C$16)</f>
        <v>#N/A</v>
      </c>
      <c r="AA435" s="110" t="e">
        <f t="shared" ca="1" si="102"/>
        <v>#N/A</v>
      </c>
      <c r="AB435" s="110" t="e">
        <f t="shared" ca="1" si="103"/>
        <v>#N/A</v>
      </c>
      <c r="AC435" s="110" t="e">
        <f t="shared" ca="1" si="104"/>
        <v>#N/A</v>
      </c>
      <c r="AD435" s="110" t="str">
        <f t="shared" ca="1" si="99"/>
        <v/>
      </c>
      <c r="AE435" s="110" t="str">
        <f t="shared" ca="1" si="100"/>
        <v/>
      </c>
      <c r="AF435" s="110" t="str">
        <f t="shared" ca="1" si="101"/>
        <v/>
      </c>
      <c r="AG435" s="114" t="e">
        <f t="shared" ca="1" si="90"/>
        <v>#N/A</v>
      </c>
      <c r="AH435" s="114" t="e">
        <f t="shared" ca="1" si="91"/>
        <v>#N/A</v>
      </c>
      <c r="AI435" s="8" t="e">
        <f t="shared" ca="1" si="92"/>
        <v>#N/A</v>
      </c>
      <c r="AJ435" s="8" t="e">
        <f t="shared" ca="1" si="93"/>
        <v>#N/A</v>
      </c>
    </row>
    <row r="436" spans="12:36">
      <c r="L436" s="42" t="str">
        <f t="shared" ca="1" si="94"/>
        <v/>
      </c>
      <c r="M436" s="110" t="str">
        <f t="shared" ca="1" si="95"/>
        <v/>
      </c>
      <c r="N436" s="110" t="str">
        <f t="shared" ca="1" si="96"/>
        <v/>
      </c>
      <c r="O436" s="110" t="str">
        <f t="shared" ca="1" si="97"/>
        <v/>
      </c>
      <c r="Y436" s="42" t="e">
        <f t="shared" ca="1" si="98"/>
        <v>#N/A</v>
      </c>
      <c r="Z436" s="8" t="e">
        <f ca="1">IF(Y436="","",项目信息!$C$16)</f>
        <v>#N/A</v>
      </c>
      <c r="AA436" s="110" t="e">
        <f t="shared" ca="1" si="102"/>
        <v>#N/A</v>
      </c>
      <c r="AB436" s="110" t="e">
        <f t="shared" ca="1" si="103"/>
        <v>#N/A</v>
      </c>
      <c r="AC436" s="110" t="e">
        <f t="shared" ca="1" si="104"/>
        <v>#N/A</v>
      </c>
      <c r="AD436" s="110" t="str">
        <f t="shared" ca="1" si="99"/>
        <v/>
      </c>
      <c r="AE436" s="110" t="str">
        <f t="shared" ca="1" si="100"/>
        <v/>
      </c>
      <c r="AF436" s="110" t="str">
        <f t="shared" ca="1" si="101"/>
        <v/>
      </c>
      <c r="AG436" s="114" t="e">
        <f t="shared" ca="1" si="90"/>
        <v>#N/A</v>
      </c>
      <c r="AH436" s="114" t="e">
        <f t="shared" ca="1" si="91"/>
        <v>#N/A</v>
      </c>
      <c r="AI436" s="8" t="e">
        <f t="shared" ca="1" si="92"/>
        <v>#N/A</v>
      </c>
      <c r="AJ436" s="8" t="e">
        <f t="shared" ca="1" si="93"/>
        <v>#N/A</v>
      </c>
    </row>
    <row r="437" spans="12:36">
      <c r="L437" s="42" t="str">
        <f t="shared" ca="1" si="94"/>
        <v/>
      </c>
      <c r="M437" s="110" t="str">
        <f t="shared" ca="1" si="95"/>
        <v/>
      </c>
      <c r="N437" s="110" t="str">
        <f t="shared" ca="1" si="96"/>
        <v/>
      </c>
      <c r="O437" s="110" t="str">
        <f t="shared" ca="1" si="97"/>
        <v/>
      </c>
      <c r="Y437" s="42" t="e">
        <f t="shared" ca="1" si="98"/>
        <v>#N/A</v>
      </c>
      <c r="Z437" s="8" t="e">
        <f ca="1">IF(Y437="","",项目信息!$C$16)</f>
        <v>#N/A</v>
      </c>
      <c r="AA437" s="110" t="e">
        <f t="shared" ca="1" si="102"/>
        <v>#N/A</v>
      </c>
      <c r="AB437" s="110" t="e">
        <f t="shared" ca="1" si="103"/>
        <v>#N/A</v>
      </c>
      <c r="AC437" s="110" t="e">
        <f t="shared" ca="1" si="104"/>
        <v>#N/A</v>
      </c>
      <c r="AD437" s="110" t="str">
        <f t="shared" ca="1" si="99"/>
        <v/>
      </c>
      <c r="AE437" s="110" t="str">
        <f t="shared" ca="1" si="100"/>
        <v/>
      </c>
      <c r="AF437" s="110" t="str">
        <f t="shared" ca="1" si="101"/>
        <v/>
      </c>
      <c r="AG437" s="114" t="e">
        <f t="shared" ca="1" si="90"/>
        <v>#N/A</v>
      </c>
      <c r="AH437" s="114" t="e">
        <f t="shared" ca="1" si="91"/>
        <v>#N/A</v>
      </c>
      <c r="AI437" s="8" t="e">
        <f t="shared" ca="1" si="92"/>
        <v>#N/A</v>
      </c>
      <c r="AJ437" s="8" t="e">
        <f t="shared" ca="1" si="93"/>
        <v>#N/A</v>
      </c>
    </row>
    <row r="438" spans="12:36">
      <c r="L438" s="42" t="str">
        <f t="shared" ca="1" si="94"/>
        <v/>
      </c>
      <c r="M438" s="110" t="str">
        <f t="shared" ca="1" si="95"/>
        <v/>
      </c>
      <c r="N438" s="110" t="str">
        <f t="shared" ca="1" si="96"/>
        <v/>
      </c>
      <c r="O438" s="110" t="str">
        <f t="shared" ca="1" si="97"/>
        <v/>
      </c>
      <c r="Y438" s="42" t="e">
        <f t="shared" ca="1" si="98"/>
        <v>#N/A</v>
      </c>
      <c r="Z438" s="8" t="e">
        <f ca="1">IF(Y438="","",项目信息!$C$16)</f>
        <v>#N/A</v>
      </c>
      <c r="AA438" s="110" t="e">
        <f t="shared" ca="1" si="102"/>
        <v>#N/A</v>
      </c>
      <c r="AB438" s="110" t="e">
        <f t="shared" ca="1" si="103"/>
        <v>#N/A</v>
      </c>
      <c r="AC438" s="110" t="e">
        <f t="shared" ca="1" si="104"/>
        <v>#N/A</v>
      </c>
      <c r="AD438" s="110" t="str">
        <f t="shared" ca="1" si="99"/>
        <v/>
      </c>
      <c r="AE438" s="110" t="str">
        <f t="shared" ca="1" si="100"/>
        <v/>
      </c>
      <c r="AF438" s="110" t="str">
        <f t="shared" ca="1" si="101"/>
        <v/>
      </c>
      <c r="AG438" s="114" t="e">
        <f t="shared" ca="1" si="90"/>
        <v>#N/A</v>
      </c>
      <c r="AH438" s="114" t="e">
        <f t="shared" ca="1" si="91"/>
        <v>#N/A</v>
      </c>
      <c r="AI438" s="8" t="e">
        <f t="shared" ca="1" si="92"/>
        <v>#N/A</v>
      </c>
      <c r="AJ438" s="8" t="e">
        <f t="shared" ca="1" si="93"/>
        <v>#N/A</v>
      </c>
    </row>
    <row r="439" spans="12:36">
      <c r="L439" s="42" t="str">
        <f t="shared" ca="1" si="94"/>
        <v/>
      </c>
      <c r="M439" s="110" t="str">
        <f t="shared" ca="1" si="95"/>
        <v/>
      </c>
      <c r="N439" s="110" t="str">
        <f t="shared" ca="1" si="96"/>
        <v/>
      </c>
      <c r="O439" s="110" t="str">
        <f t="shared" ca="1" si="97"/>
        <v/>
      </c>
      <c r="Y439" s="42" t="e">
        <f t="shared" ca="1" si="98"/>
        <v>#N/A</v>
      </c>
      <c r="Z439" s="8" t="e">
        <f ca="1">IF(Y439="","",项目信息!$C$16)</f>
        <v>#N/A</v>
      </c>
      <c r="AA439" s="110" t="e">
        <f t="shared" ca="1" si="102"/>
        <v>#N/A</v>
      </c>
      <c r="AB439" s="110" t="e">
        <f t="shared" ca="1" si="103"/>
        <v>#N/A</v>
      </c>
      <c r="AC439" s="110" t="e">
        <f t="shared" ca="1" si="104"/>
        <v>#N/A</v>
      </c>
      <c r="AD439" s="110" t="str">
        <f t="shared" ca="1" si="99"/>
        <v/>
      </c>
      <c r="AE439" s="110" t="str">
        <f t="shared" ca="1" si="100"/>
        <v/>
      </c>
      <c r="AF439" s="110" t="str">
        <f t="shared" ca="1" si="101"/>
        <v/>
      </c>
      <c r="AG439" s="114" t="e">
        <f t="shared" ca="1" si="90"/>
        <v>#N/A</v>
      </c>
      <c r="AH439" s="114" t="e">
        <f t="shared" ca="1" si="91"/>
        <v>#N/A</v>
      </c>
      <c r="AI439" s="8" t="e">
        <f t="shared" ca="1" si="92"/>
        <v>#N/A</v>
      </c>
      <c r="AJ439" s="8" t="e">
        <f t="shared" ca="1" si="93"/>
        <v>#N/A</v>
      </c>
    </row>
    <row r="440" spans="12:36">
      <c r="L440" s="42" t="str">
        <f t="shared" ca="1" si="94"/>
        <v/>
      </c>
      <c r="M440" s="110" t="str">
        <f t="shared" ca="1" si="95"/>
        <v/>
      </c>
      <c r="N440" s="110" t="str">
        <f t="shared" ca="1" si="96"/>
        <v/>
      </c>
      <c r="O440" s="110" t="str">
        <f t="shared" ca="1" si="97"/>
        <v/>
      </c>
      <c r="Y440" s="42" t="e">
        <f t="shared" ca="1" si="98"/>
        <v>#N/A</v>
      </c>
      <c r="Z440" s="8" t="e">
        <f ca="1">IF(Y440="","",项目信息!$C$16)</f>
        <v>#N/A</v>
      </c>
      <c r="AA440" s="110" t="e">
        <f t="shared" ca="1" si="102"/>
        <v>#N/A</v>
      </c>
      <c r="AB440" s="110" t="e">
        <f t="shared" ca="1" si="103"/>
        <v>#N/A</v>
      </c>
      <c r="AC440" s="110" t="e">
        <f t="shared" ca="1" si="104"/>
        <v>#N/A</v>
      </c>
      <c r="AD440" s="110" t="str">
        <f t="shared" ca="1" si="99"/>
        <v/>
      </c>
      <c r="AE440" s="110" t="str">
        <f t="shared" ca="1" si="100"/>
        <v/>
      </c>
      <c r="AF440" s="110" t="str">
        <f t="shared" ca="1" si="101"/>
        <v/>
      </c>
      <c r="AG440" s="114" t="e">
        <f t="shared" ca="1" si="90"/>
        <v>#N/A</v>
      </c>
      <c r="AH440" s="114" t="e">
        <f t="shared" ca="1" si="91"/>
        <v>#N/A</v>
      </c>
      <c r="AI440" s="8" t="e">
        <f t="shared" ca="1" si="92"/>
        <v>#N/A</v>
      </c>
      <c r="AJ440" s="8" t="e">
        <f t="shared" ca="1" si="93"/>
        <v>#N/A</v>
      </c>
    </row>
    <row r="441" spans="12:36">
      <c r="L441" s="42" t="str">
        <f t="shared" ca="1" si="94"/>
        <v/>
      </c>
      <c r="M441" s="110" t="str">
        <f t="shared" ca="1" si="95"/>
        <v/>
      </c>
      <c r="N441" s="110" t="str">
        <f t="shared" ca="1" si="96"/>
        <v/>
      </c>
      <c r="O441" s="110" t="str">
        <f t="shared" ca="1" si="97"/>
        <v/>
      </c>
      <c r="Y441" s="42" t="e">
        <f t="shared" ca="1" si="98"/>
        <v>#N/A</v>
      </c>
      <c r="Z441" s="8" t="e">
        <f ca="1">IF(Y441="","",项目信息!$C$16)</f>
        <v>#N/A</v>
      </c>
      <c r="AA441" s="110" t="e">
        <f t="shared" ca="1" si="102"/>
        <v>#N/A</v>
      </c>
      <c r="AB441" s="110" t="e">
        <f t="shared" ca="1" si="103"/>
        <v>#N/A</v>
      </c>
      <c r="AC441" s="110" t="e">
        <f t="shared" ca="1" si="104"/>
        <v>#N/A</v>
      </c>
      <c r="AD441" s="110" t="str">
        <f t="shared" ca="1" si="99"/>
        <v/>
      </c>
      <c r="AE441" s="110" t="str">
        <f t="shared" ca="1" si="100"/>
        <v/>
      </c>
      <c r="AF441" s="110" t="str">
        <f t="shared" ca="1" si="101"/>
        <v/>
      </c>
      <c r="AG441" s="114" t="e">
        <f t="shared" ca="1" si="90"/>
        <v>#N/A</v>
      </c>
      <c r="AH441" s="114" t="e">
        <f t="shared" ca="1" si="91"/>
        <v>#N/A</v>
      </c>
      <c r="AI441" s="8" t="e">
        <f t="shared" ca="1" si="92"/>
        <v>#N/A</v>
      </c>
      <c r="AJ441" s="8" t="e">
        <f t="shared" ca="1" si="93"/>
        <v>#N/A</v>
      </c>
    </row>
    <row r="442" spans="12:36">
      <c r="L442" s="42" t="str">
        <f t="shared" ca="1" si="94"/>
        <v/>
      </c>
      <c r="M442" s="110" t="str">
        <f t="shared" ca="1" si="95"/>
        <v/>
      </c>
      <c r="N442" s="110" t="str">
        <f t="shared" ca="1" si="96"/>
        <v/>
      </c>
      <c r="O442" s="110" t="str">
        <f t="shared" ca="1" si="97"/>
        <v/>
      </c>
      <c r="Y442" s="42" t="e">
        <f t="shared" ca="1" si="98"/>
        <v>#N/A</v>
      </c>
      <c r="Z442" s="8" t="e">
        <f ca="1">IF(Y442="","",项目信息!$C$16)</f>
        <v>#N/A</v>
      </c>
      <c r="AA442" s="110" t="e">
        <f t="shared" ca="1" si="102"/>
        <v>#N/A</v>
      </c>
      <c r="AB442" s="110" t="e">
        <f t="shared" ca="1" si="103"/>
        <v>#N/A</v>
      </c>
      <c r="AC442" s="110" t="e">
        <f t="shared" ca="1" si="104"/>
        <v>#N/A</v>
      </c>
      <c r="AD442" s="110" t="str">
        <f t="shared" ca="1" si="99"/>
        <v/>
      </c>
      <c r="AE442" s="110" t="str">
        <f t="shared" ca="1" si="100"/>
        <v/>
      </c>
      <c r="AF442" s="110" t="str">
        <f t="shared" ca="1" si="101"/>
        <v/>
      </c>
      <c r="AG442" s="114" t="e">
        <f t="shared" ca="1" si="90"/>
        <v>#N/A</v>
      </c>
      <c r="AH442" s="114" t="e">
        <f t="shared" ca="1" si="91"/>
        <v>#N/A</v>
      </c>
      <c r="AI442" s="8" t="e">
        <f t="shared" ca="1" si="92"/>
        <v>#N/A</v>
      </c>
      <c r="AJ442" s="8" t="e">
        <f t="shared" ca="1" si="93"/>
        <v>#N/A</v>
      </c>
    </row>
    <row r="443" spans="12:36">
      <c r="L443" s="42" t="str">
        <f t="shared" ca="1" si="94"/>
        <v/>
      </c>
      <c r="M443" s="110" t="str">
        <f t="shared" ca="1" si="95"/>
        <v/>
      </c>
      <c r="N443" s="110" t="str">
        <f t="shared" ca="1" si="96"/>
        <v/>
      </c>
      <c r="O443" s="110" t="str">
        <f t="shared" ca="1" si="97"/>
        <v/>
      </c>
      <c r="Y443" s="42" t="e">
        <f t="shared" ca="1" si="98"/>
        <v>#N/A</v>
      </c>
      <c r="Z443" s="8" t="e">
        <f ca="1">IF(Y443="","",项目信息!$C$16)</f>
        <v>#N/A</v>
      </c>
      <c r="AA443" s="110" t="e">
        <f t="shared" ca="1" si="102"/>
        <v>#N/A</v>
      </c>
      <c r="AB443" s="110" t="e">
        <f t="shared" ca="1" si="103"/>
        <v>#N/A</v>
      </c>
      <c r="AC443" s="110" t="e">
        <f t="shared" ca="1" si="104"/>
        <v>#N/A</v>
      </c>
      <c r="AD443" s="110" t="str">
        <f t="shared" ca="1" si="99"/>
        <v/>
      </c>
      <c r="AE443" s="110" t="str">
        <f t="shared" ca="1" si="100"/>
        <v/>
      </c>
      <c r="AF443" s="110" t="str">
        <f t="shared" ca="1" si="101"/>
        <v/>
      </c>
      <c r="AG443" s="114" t="e">
        <f t="shared" ca="1" si="90"/>
        <v>#N/A</v>
      </c>
      <c r="AH443" s="114" t="e">
        <f t="shared" ca="1" si="91"/>
        <v>#N/A</v>
      </c>
      <c r="AI443" s="8" t="e">
        <f t="shared" ca="1" si="92"/>
        <v>#N/A</v>
      </c>
      <c r="AJ443" s="8" t="e">
        <f t="shared" ca="1" si="93"/>
        <v>#N/A</v>
      </c>
    </row>
    <row r="444" spans="12:36">
      <c r="L444" s="42" t="str">
        <f t="shared" ca="1" si="94"/>
        <v/>
      </c>
      <c r="M444" s="110" t="str">
        <f t="shared" ca="1" si="95"/>
        <v/>
      </c>
      <c r="N444" s="110" t="str">
        <f t="shared" ca="1" si="96"/>
        <v/>
      </c>
      <c r="O444" s="110" t="str">
        <f t="shared" ca="1" si="97"/>
        <v/>
      </c>
      <c r="Y444" s="42" t="e">
        <f t="shared" ca="1" si="98"/>
        <v>#N/A</v>
      </c>
      <c r="Z444" s="8" t="e">
        <f ca="1">IF(Y444="","",项目信息!$C$16)</f>
        <v>#N/A</v>
      </c>
      <c r="AA444" s="110" t="e">
        <f t="shared" ca="1" si="102"/>
        <v>#N/A</v>
      </c>
      <c r="AB444" s="110" t="e">
        <f t="shared" ca="1" si="103"/>
        <v>#N/A</v>
      </c>
      <c r="AC444" s="110" t="e">
        <f t="shared" ca="1" si="104"/>
        <v>#N/A</v>
      </c>
      <c r="AD444" s="110" t="str">
        <f t="shared" ca="1" si="99"/>
        <v/>
      </c>
      <c r="AE444" s="110" t="str">
        <f t="shared" ca="1" si="100"/>
        <v/>
      </c>
      <c r="AF444" s="110" t="str">
        <f t="shared" ca="1" si="101"/>
        <v/>
      </c>
      <c r="AG444" s="114" t="e">
        <f t="shared" ca="1" si="90"/>
        <v>#N/A</v>
      </c>
      <c r="AH444" s="114" t="e">
        <f t="shared" ca="1" si="91"/>
        <v>#N/A</v>
      </c>
      <c r="AI444" s="8" t="e">
        <f t="shared" ca="1" si="92"/>
        <v>#N/A</v>
      </c>
      <c r="AJ444" s="8" t="e">
        <f t="shared" ca="1" si="93"/>
        <v>#N/A</v>
      </c>
    </row>
    <row r="445" spans="12:36">
      <c r="L445" s="42" t="str">
        <f t="shared" ca="1" si="94"/>
        <v/>
      </c>
      <c r="M445" s="110" t="str">
        <f t="shared" ca="1" si="95"/>
        <v/>
      </c>
      <c r="N445" s="110" t="str">
        <f t="shared" ca="1" si="96"/>
        <v/>
      </c>
      <c r="O445" s="110" t="str">
        <f t="shared" ca="1" si="97"/>
        <v/>
      </c>
      <c r="Y445" s="42" t="e">
        <f t="shared" ca="1" si="98"/>
        <v>#N/A</v>
      </c>
      <c r="Z445" s="8" t="e">
        <f ca="1">IF(Y445="","",项目信息!$C$16)</f>
        <v>#N/A</v>
      </c>
      <c r="AA445" s="110" t="e">
        <f t="shared" ca="1" si="102"/>
        <v>#N/A</v>
      </c>
      <c r="AB445" s="110" t="e">
        <f t="shared" ca="1" si="103"/>
        <v>#N/A</v>
      </c>
      <c r="AC445" s="110" t="e">
        <f t="shared" ca="1" si="104"/>
        <v>#N/A</v>
      </c>
      <c r="AD445" s="110" t="str">
        <f t="shared" ca="1" si="99"/>
        <v/>
      </c>
      <c r="AE445" s="110" t="str">
        <f t="shared" ca="1" si="100"/>
        <v/>
      </c>
      <c r="AF445" s="110" t="str">
        <f t="shared" ca="1" si="101"/>
        <v/>
      </c>
      <c r="AG445" s="114" t="e">
        <f t="shared" ca="1" si="90"/>
        <v>#N/A</v>
      </c>
      <c r="AH445" s="114" t="e">
        <f t="shared" ca="1" si="91"/>
        <v>#N/A</v>
      </c>
      <c r="AI445" s="8" t="e">
        <f t="shared" ca="1" si="92"/>
        <v>#N/A</v>
      </c>
      <c r="AJ445" s="8" t="e">
        <f t="shared" ca="1" si="93"/>
        <v>#N/A</v>
      </c>
    </row>
    <row r="446" spans="12:36">
      <c r="L446" s="42" t="str">
        <f t="shared" ca="1" si="94"/>
        <v/>
      </c>
      <c r="M446" s="110" t="str">
        <f t="shared" ca="1" si="95"/>
        <v/>
      </c>
      <c r="N446" s="110" t="str">
        <f t="shared" ca="1" si="96"/>
        <v/>
      </c>
      <c r="O446" s="110" t="str">
        <f t="shared" ca="1" si="97"/>
        <v/>
      </c>
      <c r="Y446" s="42" t="e">
        <f t="shared" ca="1" si="98"/>
        <v>#N/A</v>
      </c>
      <c r="Z446" s="8" t="e">
        <f ca="1">IF(Y446="","",项目信息!$C$16)</f>
        <v>#N/A</v>
      </c>
      <c r="AA446" s="110" t="e">
        <f t="shared" ca="1" si="102"/>
        <v>#N/A</v>
      </c>
      <c r="AB446" s="110" t="e">
        <f t="shared" ca="1" si="103"/>
        <v>#N/A</v>
      </c>
      <c r="AC446" s="110" t="e">
        <f t="shared" ca="1" si="104"/>
        <v>#N/A</v>
      </c>
      <c r="AD446" s="110" t="str">
        <f t="shared" ca="1" si="99"/>
        <v/>
      </c>
      <c r="AE446" s="110" t="str">
        <f t="shared" ca="1" si="100"/>
        <v/>
      </c>
      <c r="AF446" s="110" t="str">
        <f t="shared" ca="1" si="101"/>
        <v/>
      </c>
      <c r="AG446" s="114" t="e">
        <f t="shared" ca="1" si="90"/>
        <v>#N/A</v>
      </c>
      <c r="AH446" s="114" t="e">
        <f t="shared" ca="1" si="91"/>
        <v>#N/A</v>
      </c>
      <c r="AI446" s="8" t="e">
        <f t="shared" ca="1" si="92"/>
        <v>#N/A</v>
      </c>
      <c r="AJ446" s="8" t="e">
        <f t="shared" ca="1" si="93"/>
        <v>#N/A</v>
      </c>
    </row>
    <row r="447" spans="12:36">
      <c r="L447" s="42" t="str">
        <f t="shared" ca="1" si="94"/>
        <v/>
      </c>
      <c r="M447" s="110" t="str">
        <f t="shared" ca="1" si="95"/>
        <v/>
      </c>
      <c r="N447" s="110" t="str">
        <f t="shared" ca="1" si="96"/>
        <v/>
      </c>
      <c r="O447" s="110" t="str">
        <f t="shared" ca="1" si="97"/>
        <v/>
      </c>
      <c r="Y447" s="42" t="e">
        <f t="shared" ca="1" si="98"/>
        <v>#N/A</v>
      </c>
      <c r="Z447" s="8" t="e">
        <f ca="1">IF(Y447="","",项目信息!$C$16)</f>
        <v>#N/A</v>
      </c>
      <c r="AA447" s="110" t="e">
        <f t="shared" ca="1" si="102"/>
        <v>#N/A</v>
      </c>
      <c r="AB447" s="110" t="e">
        <f t="shared" ca="1" si="103"/>
        <v>#N/A</v>
      </c>
      <c r="AC447" s="110" t="e">
        <f t="shared" ca="1" si="104"/>
        <v>#N/A</v>
      </c>
      <c r="AD447" s="110" t="str">
        <f t="shared" ca="1" si="99"/>
        <v/>
      </c>
      <c r="AE447" s="110" t="str">
        <f t="shared" ca="1" si="100"/>
        <v/>
      </c>
      <c r="AF447" s="110" t="str">
        <f t="shared" ca="1" si="101"/>
        <v/>
      </c>
      <c r="AG447" s="114" t="e">
        <f t="shared" ca="1" si="90"/>
        <v>#N/A</v>
      </c>
      <c r="AH447" s="114" t="e">
        <f t="shared" ca="1" si="91"/>
        <v>#N/A</v>
      </c>
      <c r="AI447" s="8" t="e">
        <f t="shared" ca="1" si="92"/>
        <v>#N/A</v>
      </c>
      <c r="AJ447" s="8" t="e">
        <f t="shared" ca="1" si="93"/>
        <v>#N/A</v>
      </c>
    </row>
    <row r="448" spans="12:36">
      <c r="L448" s="42" t="str">
        <f t="shared" ca="1" si="94"/>
        <v/>
      </c>
      <c r="M448" s="110" t="str">
        <f t="shared" ca="1" si="95"/>
        <v/>
      </c>
      <c r="N448" s="110" t="str">
        <f t="shared" ca="1" si="96"/>
        <v/>
      </c>
      <c r="O448" s="110" t="str">
        <f t="shared" ca="1" si="97"/>
        <v/>
      </c>
      <c r="Y448" s="42" t="e">
        <f t="shared" ca="1" si="98"/>
        <v>#N/A</v>
      </c>
      <c r="Z448" s="8" t="e">
        <f ca="1">IF(Y448="","",项目信息!$C$16)</f>
        <v>#N/A</v>
      </c>
      <c r="AA448" s="110" t="e">
        <f t="shared" ca="1" si="102"/>
        <v>#N/A</v>
      </c>
      <c r="AB448" s="110" t="e">
        <f t="shared" ca="1" si="103"/>
        <v>#N/A</v>
      </c>
      <c r="AC448" s="110" t="e">
        <f t="shared" ca="1" si="104"/>
        <v>#N/A</v>
      </c>
      <c r="AD448" s="110" t="str">
        <f t="shared" ca="1" si="99"/>
        <v/>
      </c>
      <c r="AE448" s="110" t="str">
        <f t="shared" ca="1" si="100"/>
        <v/>
      </c>
      <c r="AF448" s="110" t="str">
        <f t="shared" ca="1" si="101"/>
        <v/>
      </c>
      <c r="AG448" s="114" t="e">
        <f t="shared" ca="1" si="90"/>
        <v>#N/A</v>
      </c>
      <c r="AH448" s="114" t="e">
        <f t="shared" ca="1" si="91"/>
        <v>#N/A</v>
      </c>
      <c r="AI448" s="8" t="e">
        <f t="shared" ca="1" si="92"/>
        <v>#N/A</v>
      </c>
      <c r="AJ448" s="8" t="e">
        <f t="shared" ca="1" si="93"/>
        <v>#N/A</v>
      </c>
    </row>
    <row r="449" spans="12:36">
      <c r="L449" s="42" t="str">
        <f t="shared" ca="1" si="94"/>
        <v/>
      </c>
      <c r="M449" s="110" t="str">
        <f t="shared" ca="1" si="95"/>
        <v/>
      </c>
      <c r="N449" s="110" t="str">
        <f t="shared" ca="1" si="96"/>
        <v/>
      </c>
      <c r="O449" s="110" t="str">
        <f t="shared" ca="1" si="97"/>
        <v/>
      </c>
      <c r="Y449" s="42" t="e">
        <f t="shared" ca="1" si="98"/>
        <v>#N/A</v>
      </c>
      <c r="Z449" s="8" t="e">
        <f ca="1">IF(Y449="","",项目信息!$C$16)</f>
        <v>#N/A</v>
      </c>
      <c r="AA449" s="110" t="e">
        <f t="shared" ca="1" si="102"/>
        <v>#N/A</v>
      </c>
      <c r="AB449" s="110" t="e">
        <f t="shared" ca="1" si="103"/>
        <v>#N/A</v>
      </c>
      <c r="AC449" s="110" t="e">
        <f t="shared" ca="1" si="104"/>
        <v>#N/A</v>
      </c>
      <c r="AD449" s="110" t="str">
        <f t="shared" ca="1" si="99"/>
        <v/>
      </c>
      <c r="AE449" s="110" t="str">
        <f t="shared" ca="1" si="100"/>
        <v/>
      </c>
      <c r="AF449" s="110" t="str">
        <f t="shared" ca="1" si="101"/>
        <v/>
      </c>
      <c r="AG449" s="114" t="e">
        <f t="shared" ca="1" si="90"/>
        <v>#N/A</v>
      </c>
      <c r="AH449" s="114" t="e">
        <f t="shared" ca="1" si="91"/>
        <v>#N/A</v>
      </c>
      <c r="AI449" s="8" t="e">
        <f t="shared" ca="1" si="92"/>
        <v>#N/A</v>
      </c>
      <c r="AJ449" s="8" t="e">
        <f t="shared" ca="1" si="93"/>
        <v>#N/A</v>
      </c>
    </row>
    <row r="450" spans="12:36">
      <c r="L450" s="42" t="str">
        <f t="shared" ca="1" si="94"/>
        <v/>
      </c>
      <c r="M450" s="110" t="str">
        <f t="shared" ca="1" si="95"/>
        <v/>
      </c>
      <c r="N450" s="110" t="str">
        <f t="shared" ca="1" si="96"/>
        <v/>
      </c>
      <c r="O450" s="110" t="str">
        <f t="shared" ca="1" si="97"/>
        <v/>
      </c>
      <c r="Y450" s="42" t="e">
        <f t="shared" ca="1" si="98"/>
        <v>#N/A</v>
      </c>
      <c r="Z450" s="8" t="e">
        <f ca="1">IF(Y450="","",项目信息!$C$16)</f>
        <v>#N/A</v>
      </c>
      <c r="AA450" s="110" t="e">
        <f t="shared" ca="1" si="102"/>
        <v>#N/A</v>
      </c>
      <c r="AB450" s="110" t="e">
        <f t="shared" ca="1" si="103"/>
        <v>#N/A</v>
      </c>
      <c r="AC450" s="110" t="e">
        <f t="shared" ca="1" si="104"/>
        <v>#N/A</v>
      </c>
      <c r="AD450" s="110" t="str">
        <f t="shared" ca="1" si="99"/>
        <v/>
      </c>
      <c r="AE450" s="110" t="str">
        <f t="shared" ca="1" si="100"/>
        <v/>
      </c>
      <c r="AF450" s="110" t="str">
        <f t="shared" ca="1" si="101"/>
        <v/>
      </c>
      <c r="AG450" s="114" t="e">
        <f t="shared" ref="AG450:AG500" ca="1" si="105">IF(Y450&lt;&gt;"",AC450-AB450,"")</f>
        <v>#N/A</v>
      </c>
      <c r="AH450" s="114" t="e">
        <f t="shared" ref="AH450:AH500" ca="1" si="106">IF(Y450&lt;&gt;"",AC450-AA450,"")</f>
        <v>#N/A</v>
      </c>
      <c r="AI450" s="8" t="e">
        <f t="shared" ref="AI450:AI500" ca="1" si="107">IF(OR(Y450="",AB450=0),"",AC450/AB450)</f>
        <v>#N/A</v>
      </c>
      <c r="AJ450" s="8" t="e">
        <f t="shared" ref="AJ450:AJ500" ca="1" si="108">IF(OR(Y450="",AA450=0),"",AC450/AA450)</f>
        <v>#N/A</v>
      </c>
    </row>
    <row r="451" spans="12:36">
      <c r="L451" s="42" t="str">
        <f t="shared" ref="L451:L500" ca="1" si="109">IF(ROW()-$J$17&lt;$J$7,OFFSET($A$1,ROW()-$J$17+$J$3,$J$5-1),IF(ROW()-$J$17-$J$7&lt;$J$14,OFFSET($A$1,ROW()-$J$17-$J$7+$J$10,$J$12-1),""))</f>
        <v/>
      </c>
      <c r="M451" s="110" t="str">
        <f t="shared" ref="M451:M500" ca="1" si="110">IF(ROW()-$J$17&lt;$J$7,OFFSET($A$1,ROW()-$J$17+$J$3,$J$5-1+1),IF(ROW()-$J$17-$J$7&lt;$J$14,0,""))</f>
        <v/>
      </c>
      <c r="N451" s="110" t="str">
        <f t="shared" ref="N451:N500" ca="1" si="111">IF(ROW()-$J$17&lt;$J$7,0,IF(ROW()-$J$17-$J$7&lt;$J$14,OFFSET($A$1,ROW()-$J$17-$J$7+$J$10,$J$12-1+2),""))</f>
        <v/>
      </c>
      <c r="O451" s="110" t="str">
        <f t="shared" ref="O451:O500" ca="1" si="112">IF(ROW()-$J$17&lt;$J$7,0,IF(ROW()-$J$17-$J$7&lt;$J$14,OFFSET($A$1,ROW()-$J$17-$J$7+$J$10,$J$12-1+1),""))</f>
        <v/>
      </c>
      <c r="Y451" s="42" t="e">
        <f t="shared" ref="Y451:Y500" ca="1" si="113">IF(ROW()-2&lt;$J$26,OFFSET($Q$1,ROW()-2+$J$22-1,0),NA())</f>
        <v>#N/A</v>
      </c>
      <c r="Z451" s="8" t="e">
        <f ca="1">IF(Y451="","",项目信息!$C$16)</f>
        <v>#N/A</v>
      </c>
      <c r="AA451" s="110" t="e">
        <f t="shared" ca="1" si="102"/>
        <v>#N/A</v>
      </c>
      <c r="AB451" s="110" t="e">
        <f t="shared" ca="1" si="103"/>
        <v>#N/A</v>
      </c>
      <c r="AC451" s="110" t="e">
        <f t="shared" ca="1" si="104"/>
        <v>#N/A</v>
      </c>
      <c r="AD451" s="110" t="str">
        <f t="shared" ref="AD451:AD500" ca="1" si="114">IF(ROW()-2&lt;$J$26,OFFSET($Q$1,ROW()-2+$J$22-1,1),"")</f>
        <v/>
      </c>
      <c r="AE451" s="110" t="str">
        <f t="shared" ref="AE451:AE500" ca="1" si="115">IF(ROW()-2&lt;$J$26,OFFSET($Q$1,ROW()-2+$J$22-1,2),"")</f>
        <v/>
      </c>
      <c r="AF451" s="110" t="str">
        <f t="shared" ref="AF451:AF500" ca="1" si="116">IF(ROW()-2&lt;$J$26,OFFSET($Q$1,ROW()-2+$J$22-1,3),"")</f>
        <v/>
      </c>
      <c r="AG451" s="114" t="e">
        <f t="shared" ca="1" si="105"/>
        <v>#N/A</v>
      </c>
      <c r="AH451" s="114" t="e">
        <f t="shared" ca="1" si="106"/>
        <v>#N/A</v>
      </c>
      <c r="AI451" s="8" t="e">
        <f t="shared" ca="1" si="107"/>
        <v>#N/A</v>
      </c>
      <c r="AJ451" s="8" t="e">
        <f t="shared" ca="1" si="108"/>
        <v>#N/A</v>
      </c>
    </row>
    <row r="452" spans="12:36">
      <c r="L452" s="42" t="str">
        <f t="shared" ca="1" si="109"/>
        <v/>
      </c>
      <c r="M452" s="110" t="str">
        <f t="shared" ca="1" si="110"/>
        <v/>
      </c>
      <c r="N452" s="110" t="str">
        <f t="shared" ca="1" si="111"/>
        <v/>
      </c>
      <c r="O452" s="110" t="str">
        <f t="shared" ca="1" si="112"/>
        <v/>
      </c>
      <c r="Y452" s="42" t="e">
        <f t="shared" ca="1" si="113"/>
        <v>#N/A</v>
      </c>
      <c r="Z452" s="8" t="e">
        <f ca="1">IF(Y452="","",项目信息!$C$16)</f>
        <v>#N/A</v>
      </c>
      <c r="AA452" s="110" t="e">
        <f t="shared" ref="AA452:AA500" ca="1" si="117">IF(AD452&lt;&gt;"",AD452+AA451,NA())</f>
        <v>#N/A</v>
      </c>
      <c r="AB452" s="110" t="e">
        <f t="shared" ref="AB452:AB500" ca="1" si="118">IF(AE452&lt;&gt;"",AE452+AB451,NA())</f>
        <v>#N/A</v>
      </c>
      <c r="AC452" s="110" t="e">
        <f t="shared" ref="AC452:AC500" ca="1" si="119">IF(AF452&lt;&gt;"",AF452+AC451,NA())</f>
        <v>#N/A</v>
      </c>
      <c r="AD452" s="110" t="str">
        <f t="shared" ca="1" si="114"/>
        <v/>
      </c>
      <c r="AE452" s="110" t="str">
        <f t="shared" ca="1" si="115"/>
        <v/>
      </c>
      <c r="AF452" s="110" t="str">
        <f t="shared" ca="1" si="116"/>
        <v/>
      </c>
      <c r="AG452" s="114" t="e">
        <f t="shared" ca="1" si="105"/>
        <v>#N/A</v>
      </c>
      <c r="AH452" s="114" t="e">
        <f t="shared" ca="1" si="106"/>
        <v>#N/A</v>
      </c>
      <c r="AI452" s="8" t="e">
        <f t="shared" ca="1" si="107"/>
        <v>#N/A</v>
      </c>
      <c r="AJ452" s="8" t="e">
        <f t="shared" ca="1" si="108"/>
        <v>#N/A</v>
      </c>
    </row>
    <row r="453" spans="12:36">
      <c r="L453" s="42" t="str">
        <f t="shared" ca="1" si="109"/>
        <v/>
      </c>
      <c r="M453" s="110" t="str">
        <f t="shared" ca="1" si="110"/>
        <v/>
      </c>
      <c r="N453" s="110" t="str">
        <f t="shared" ca="1" si="111"/>
        <v/>
      </c>
      <c r="O453" s="110" t="str">
        <f t="shared" ca="1" si="112"/>
        <v/>
      </c>
      <c r="Y453" s="42" t="e">
        <f t="shared" ca="1" si="113"/>
        <v>#N/A</v>
      </c>
      <c r="Z453" s="8" t="e">
        <f ca="1">IF(Y453="","",项目信息!$C$16)</f>
        <v>#N/A</v>
      </c>
      <c r="AA453" s="110" t="e">
        <f t="shared" ca="1" si="117"/>
        <v>#N/A</v>
      </c>
      <c r="AB453" s="110" t="e">
        <f t="shared" ca="1" si="118"/>
        <v>#N/A</v>
      </c>
      <c r="AC453" s="110" t="e">
        <f t="shared" ca="1" si="119"/>
        <v>#N/A</v>
      </c>
      <c r="AD453" s="110" t="str">
        <f t="shared" ca="1" si="114"/>
        <v/>
      </c>
      <c r="AE453" s="110" t="str">
        <f t="shared" ca="1" si="115"/>
        <v/>
      </c>
      <c r="AF453" s="110" t="str">
        <f t="shared" ca="1" si="116"/>
        <v/>
      </c>
      <c r="AG453" s="114" t="e">
        <f t="shared" ca="1" si="105"/>
        <v>#N/A</v>
      </c>
      <c r="AH453" s="114" t="e">
        <f t="shared" ca="1" si="106"/>
        <v>#N/A</v>
      </c>
      <c r="AI453" s="8" t="e">
        <f t="shared" ca="1" si="107"/>
        <v>#N/A</v>
      </c>
      <c r="AJ453" s="8" t="e">
        <f t="shared" ca="1" si="108"/>
        <v>#N/A</v>
      </c>
    </row>
    <row r="454" spans="12:36">
      <c r="L454" s="42" t="str">
        <f t="shared" ca="1" si="109"/>
        <v/>
      </c>
      <c r="M454" s="110" t="str">
        <f t="shared" ca="1" si="110"/>
        <v/>
      </c>
      <c r="N454" s="110" t="str">
        <f t="shared" ca="1" si="111"/>
        <v/>
      </c>
      <c r="O454" s="110" t="str">
        <f t="shared" ca="1" si="112"/>
        <v/>
      </c>
      <c r="Y454" s="42" t="e">
        <f t="shared" ca="1" si="113"/>
        <v>#N/A</v>
      </c>
      <c r="Z454" s="8" t="e">
        <f ca="1">IF(Y454="","",项目信息!$C$16)</f>
        <v>#N/A</v>
      </c>
      <c r="AA454" s="110" t="e">
        <f t="shared" ca="1" si="117"/>
        <v>#N/A</v>
      </c>
      <c r="AB454" s="110" t="e">
        <f t="shared" ca="1" si="118"/>
        <v>#N/A</v>
      </c>
      <c r="AC454" s="110" t="e">
        <f t="shared" ca="1" si="119"/>
        <v>#N/A</v>
      </c>
      <c r="AD454" s="110" t="str">
        <f t="shared" ca="1" si="114"/>
        <v/>
      </c>
      <c r="AE454" s="110" t="str">
        <f t="shared" ca="1" si="115"/>
        <v/>
      </c>
      <c r="AF454" s="110" t="str">
        <f t="shared" ca="1" si="116"/>
        <v/>
      </c>
      <c r="AG454" s="114" t="e">
        <f t="shared" ca="1" si="105"/>
        <v>#N/A</v>
      </c>
      <c r="AH454" s="114" t="e">
        <f t="shared" ca="1" si="106"/>
        <v>#N/A</v>
      </c>
      <c r="AI454" s="8" t="e">
        <f t="shared" ca="1" si="107"/>
        <v>#N/A</v>
      </c>
      <c r="AJ454" s="8" t="e">
        <f t="shared" ca="1" si="108"/>
        <v>#N/A</v>
      </c>
    </row>
    <row r="455" spans="12:36">
      <c r="L455" s="42" t="str">
        <f t="shared" ca="1" si="109"/>
        <v/>
      </c>
      <c r="M455" s="110" t="str">
        <f t="shared" ca="1" si="110"/>
        <v/>
      </c>
      <c r="N455" s="110" t="str">
        <f t="shared" ca="1" si="111"/>
        <v/>
      </c>
      <c r="O455" s="110" t="str">
        <f t="shared" ca="1" si="112"/>
        <v/>
      </c>
      <c r="Y455" s="42" t="e">
        <f t="shared" ca="1" si="113"/>
        <v>#N/A</v>
      </c>
      <c r="Z455" s="8" t="e">
        <f ca="1">IF(Y455="","",项目信息!$C$16)</f>
        <v>#N/A</v>
      </c>
      <c r="AA455" s="110" t="e">
        <f t="shared" ca="1" si="117"/>
        <v>#N/A</v>
      </c>
      <c r="AB455" s="110" t="e">
        <f t="shared" ca="1" si="118"/>
        <v>#N/A</v>
      </c>
      <c r="AC455" s="110" t="e">
        <f t="shared" ca="1" si="119"/>
        <v>#N/A</v>
      </c>
      <c r="AD455" s="110" t="str">
        <f t="shared" ca="1" si="114"/>
        <v/>
      </c>
      <c r="AE455" s="110" t="str">
        <f t="shared" ca="1" si="115"/>
        <v/>
      </c>
      <c r="AF455" s="110" t="str">
        <f t="shared" ca="1" si="116"/>
        <v/>
      </c>
      <c r="AG455" s="114" t="e">
        <f t="shared" ca="1" si="105"/>
        <v>#N/A</v>
      </c>
      <c r="AH455" s="114" t="e">
        <f t="shared" ca="1" si="106"/>
        <v>#N/A</v>
      </c>
      <c r="AI455" s="8" t="e">
        <f t="shared" ca="1" si="107"/>
        <v>#N/A</v>
      </c>
      <c r="AJ455" s="8" t="e">
        <f t="shared" ca="1" si="108"/>
        <v>#N/A</v>
      </c>
    </row>
    <row r="456" spans="12:36">
      <c r="L456" s="42" t="str">
        <f t="shared" ca="1" si="109"/>
        <v/>
      </c>
      <c r="M456" s="110" t="str">
        <f t="shared" ca="1" si="110"/>
        <v/>
      </c>
      <c r="N456" s="110" t="str">
        <f t="shared" ca="1" si="111"/>
        <v/>
      </c>
      <c r="O456" s="110" t="str">
        <f t="shared" ca="1" si="112"/>
        <v/>
      </c>
      <c r="Y456" s="42" t="e">
        <f t="shared" ca="1" si="113"/>
        <v>#N/A</v>
      </c>
      <c r="Z456" s="8" t="e">
        <f ca="1">IF(Y456="","",项目信息!$C$16)</f>
        <v>#N/A</v>
      </c>
      <c r="AA456" s="110" t="e">
        <f t="shared" ca="1" si="117"/>
        <v>#N/A</v>
      </c>
      <c r="AB456" s="110" t="e">
        <f t="shared" ca="1" si="118"/>
        <v>#N/A</v>
      </c>
      <c r="AC456" s="110" t="e">
        <f t="shared" ca="1" si="119"/>
        <v>#N/A</v>
      </c>
      <c r="AD456" s="110" t="str">
        <f t="shared" ca="1" si="114"/>
        <v/>
      </c>
      <c r="AE456" s="110" t="str">
        <f t="shared" ca="1" si="115"/>
        <v/>
      </c>
      <c r="AF456" s="110" t="str">
        <f t="shared" ca="1" si="116"/>
        <v/>
      </c>
      <c r="AG456" s="114" t="e">
        <f t="shared" ca="1" si="105"/>
        <v>#N/A</v>
      </c>
      <c r="AH456" s="114" t="e">
        <f t="shared" ca="1" si="106"/>
        <v>#N/A</v>
      </c>
      <c r="AI456" s="8" t="e">
        <f t="shared" ca="1" si="107"/>
        <v>#N/A</v>
      </c>
      <c r="AJ456" s="8" t="e">
        <f t="shared" ca="1" si="108"/>
        <v>#N/A</v>
      </c>
    </row>
    <row r="457" spans="12:36">
      <c r="L457" s="42" t="str">
        <f t="shared" ca="1" si="109"/>
        <v/>
      </c>
      <c r="M457" s="110" t="str">
        <f t="shared" ca="1" si="110"/>
        <v/>
      </c>
      <c r="N457" s="110" t="str">
        <f t="shared" ca="1" si="111"/>
        <v/>
      </c>
      <c r="O457" s="110" t="str">
        <f t="shared" ca="1" si="112"/>
        <v/>
      </c>
      <c r="Y457" s="42" t="e">
        <f t="shared" ca="1" si="113"/>
        <v>#N/A</v>
      </c>
      <c r="Z457" s="8" t="e">
        <f ca="1">IF(Y457="","",项目信息!$C$16)</f>
        <v>#N/A</v>
      </c>
      <c r="AA457" s="110" t="e">
        <f t="shared" ca="1" si="117"/>
        <v>#N/A</v>
      </c>
      <c r="AB457" s="110" t="e">
        <f t="shared" ca="1" si="118"/>
        <v>#N/A</v>
      </c>
      <c r="AC457" s="110" t="e">
        <f t="shared" ca="1" si="119"/>
        <v>#N/A</v>
      </c>
      <c r="AD457" s="110" t="str">
        <f t="shared" ca="1" si="114"/>
        <v/>
      </c>
      <c r="AE457" s="110" t="str">
        <f t="shared" ca="1" si="115"/>
        <v/>
      </c>
      <c r="AF457" s="110" t="str">
        <f t="shared" ca="1" si="116"/>
        <v/>
      </c>
      <c r="AG457" s="114" t="e">
        <f t="shared" ca="1" si="105"/>
        <v>#N/A</v>
      </c>
      <c r="AH457" s="114" t="e">
        <f t="shared" ca="1" si="106"/>
        <v>#N/A</v>
      </c>
      <c r="AI457" s="8" t="e">
        <f t="shared" ca="1" si="107"/>
        <v>#N/A</v>
      </c>
      <c r="AJ457" s="8" t="e">
        <f t="shared" ca="1" si="108"/>
        <v>#N/A</v>
      </c>
    </row>
    <row r="458" spans="12:36">
      <c r="L458" s="42" t="str">
        <f t="shared" ca="1" si="109"/>
        <v/>
      </c>
      <c r="M458" s="110" t="str">
        <f t="shared" ca="1" si="110"/>
        <v/>
      </c>
      <c r="N458" s="110" t="str">
        <f t="shared" ca="1" si="111"/>
        <v/>
      </c>
      <c r="O458" s="110" t="str">
        <f t="shared" ca="1" si="112"/>
        <v/>
      </c>
      <c r="Y458" s="42" t="e">
        <f t="shared" ca="1" si="113"/>
        <v>#N/A</v>
      </c>
      <c r="Z458" s="8" t="e">
        <f ca="1">IF(Y458="","",项目信息!$C$16)</f>
        <v>#N/A</v>
      </c>
      <c r="AA458" s="110" t="e">
        <f t="shared" ca="1" si="117"/>
        <v>#N/A</v>
      </c>
      <c r="AB458" s="110" t="e">
        <f t="shared" ca="1" si="118"/>
        <v>#N/A</v>
      </c>
      <c r="AC458" s="110" t="e">
        <f t="shared" ca="1" si="119"/>
        <v>#N/A</v>
      </c>
      <c r="AD458" s="110" t="str">
        <f t="shared" ca="1" si="114"/>
        <v/>
      </c>
      <c r="AE458" s="110" t="str">
        <f t="shared" ca="1" si="115"/>
        <v/>
      </c>
      <c r="AF458" s="110" t="str">
        <f t="shared" ca="1" si="116"/>
        <v/>
      </c>
      <c r="AG458" s="114" t="e">
        <f t="shared" ca="1" si="105"/>
        <v>#N/A</v>
      </c>
      <c r="AH458" s="114" t="e">
        <f t="shared" ca="1" si="106"/>
        <v>#N/A</v>
      </c>
      <c r="AI458" s="8" t="e">
        <f t="shared" ca="1" si="107"/>
        <v>#N/A</v>
      </c>
      <c r="AJ458" s="8" t="e">
        <f t="shared" ca="1" si="108"/>
        <v>#N/A</v>
      </c>
    </row>
    <row r="459" spans="12:36">
      <c r="L459" s="42" t="str">
        <f t="shared" ca="1" si="109"/>
        <v/>
      </c>
      <c r="M459" s="110" t="str">
        <f t="shared" ca="1" si="110"/>
        <v/>
      </c>
      <c r="N459" s="110" t="str">
        <f t="shared" ca="1" si="111"/>
        <v/>
      </c>
      <c r="O459" s="110" t="str">
        <f t="shared" ca="1" si="112"/>
        <v/>
      </c>
      <c r="Y459" s="42" t="e">
        <f t="shared" ca="1" si="113"/>
        <v>#N/A</v>
      </c>
      <c r="Z459" s="8" t="e">
        <f ca="1">IF(Y459="","",项目信息!$C$16)</f>
        <v>#N/A</v>
      </c>
      <c r="AA459" s="110" t="e">
        <f t="shared" ca="1" si="117"/>
        <v>#N/A</v>
      </c>
      <c r="AB459" s="110" t="e">
        <f t="shared" ca="1" si="118"/>
        <v>#N/A</v>
      </c>
      <c r="AC459" s="110" t="e">
        <f t="shared" ca="1" si="119"/>
        <v>#N/A</v>
      </c>
      <c r="AD459" s="110" t="str">
        <f t="shared" ca="1" si="114"/>
        <v/>
      </c>
      <c r="AE459" s="110" t="str">
        <f t="shared" ca="1" si="115"/>
        <v/>
      </c>
      <c r="AF459" s="110" t="str">
        <f t="shared" ca="1" si="116"/>
        <v/>
      </c>
      <c r="AG459" s="114" t="e">
        <f t="shared" ca="1" si="105"/>
        <v>#N/A</v>
      </c>
      <c r="AH459" s="114" t="e">
        <f t="shared" ca="1" si="106"/>
        <v>#N/A</v>
      </c>
      <c r="AI459" s="8" t="e">
        <f t="shared" ca="1" si="107"/>
        <v>#N/A</v>
      </c>
      <c r="AJ459" s="8" t="e">
        <f t="shared" ca="1" si="108"/>
        <v>#N/A</v>
      </c>
    </row>
    <row r="460" spans="12:36">
      <c r="L460" s="42" t="str">
        <f t="shared" ca="1" si="109"/>
        <v/>
      </c>
      <c r="M460" s="110" t="str">
        <f t="shared" ca="1" si="110"/>
        <v/>
      </c>
      <c r="N460" s="110" t="str">
        <f t="shared" ca="1" si="111"/>
        <v/>
      </c>
      <c r="O460" s="110" t="str">
        <f t="shared" ca="1" si="112"/>
        <v/>
      </c>
      <c r="Y460" s="42" t="e">
        <f t="shared" ca="1" si="113"/>
        <v>#N/A</v>
      </c>
      <c r="Z460" s="8" t="e">
        <f ca="1">IF(Y460="","",项目信息!$C$16)</f>
        <v>#N/A</v>
      </c>
      <c r="AA460" s="110" t="e">
        <f t="shared" ca="1" si="117"/>
        <v>#N/A</v>
      </c>
      <c r="AB460" s="110" t="e">
        <f t="shared" ca="1" si="118"/>
        <v>#N/A</v>
      </c>
      <c r="AC460" s="110" t="e">
        <f t="shared" ca="1" si="119"/>
        <v>#N/A</v>
      </c>
      <c r="AD460" s="110" t="str">
        <f t="shared" ca="1" si="114"/>
        <v/>
      </c>
      <c r="AE460" s="110" t="str">
        <f t="shared" ca="1" si="115"/>
        <v/>
      </c>
      <c r="AF460" s="110" t="str">
        <f t="shared" ca="1" si="116"/>
        <v/>
      </c>
      <c r="AG460" s="114" t="e">
        <f t="shared" ca="1" si="105"/>
        <v>#N/A</v>
      </c>
      <c r="AH460" s="114" t="e">
        <f t="shared" ca="1" si="106"/>
        <v>#N/A</v>
      </c>
      <c r="AI460" s="8" t="e">
        <f t="shared" ca="1" si="107"/>
        <v>#N/A</v>
      </c>
      <c r="AJ460" s="8" t="e">
        <f t="shared" ca="1" si="108"/>
        <v>#N/A</v>
      </c>
    </row>
    <row r="461" spans="12:36">
      <c r="L461" s="42" t="str">
        <f t="shared" ca="1" si="109"/>
        <v/>
      </c>
      <c r="M461" s="110" t="str">
        <f t="shared" ca="1" si="110"/>
        <v/>
      </c>
      <c r="N461" s="110" t="str">
        <f t="shared" ca="1" si="111"/>
        <v/>
      </c>
      <c r="O461" s="110" t="str">
        <f t="shared" ca="1" si="112"/>
        <v/>
      </c>
      <c r="Y461" s="42" t="e">
        <f t="shared" ca="1" si="113"/>
        <v>#N/A</v>
      </c>
      <c r="Z461" s="8" t="e">
        <f ca="1">IF(Y461="","",项目信息!$C$16)</f>
        <v>#N/A</v>
      </c>
      <c r="AA461" s="110" t="e">
        <f t="shared" ca="1" si="117"/>
        <v>#N/A</v>
      </c>
      <c r="AB461" s="110" t="e">
        <f t="shared" ca="1" si="118"/>
        <v>#N/A</v>
      </c>
      <c r="AC461" s="110" t="e">
        <f t="shared" ca="1" si="119"/>
        <v>#N/A</v>
      </c>
      <c r="AD461" s="110" t="str">
        <f t="shared" ca="1" si="114"/>
        <v/>
      </c>
      <c r="AE461" s="110" t="str">
        <f t="shared" ca="1" si="115"/>
        <v/>
      </c>
      <c r="AF461" s="110" t="str">
        <f t="shared" ca="1" si="116"/>
        <v/>
      </c>
      <c r="AG461" s="114" t="e">
        <f t="shared" ca="1" si="105"/>
        <v>#N/A</v>
      </c>
      <c r="AH461" s="114" t="e">
        <f t="shared" ca="1" si="106"/>
        <v>#N/A</v>
      </c>
      <c r="AI461" s="8" t="e">
        <f t="shared" ca="1" si="107"/>
        <v>#N/A</v>
      </c>
      <c r="AJ461" s="8" t="e">
        <f t="shared" ca="1" si="108"/>
        <v>#N/A</v>
      </c>
    </row>
    <row r="462" spans="12:36">
      <c r="L462" s="42" t="str">
        <f t="shared" ca="1" si="109"/>
        <v/>
      </c>
      <c r="M462" s="110" t="str">
        <f t="shared" ca="1" si="110"/>
        <v/>
      </c>
      <c r="N462" s="110" t="str">
        <f t="shared" ca="1" si="111"/>
        <v/>
      </c>
      <c r="O462" s="110" t="str">
        <f t="shared" ca="1" si="112"/>
        <v/>
      </c>
      <c r="Y462" s="42" t="e">
        <f t="shared" ca="1" si="113"/>
        <v>#N/A</v>
      </c>
      <c r="Z462" s="8" t="e">
        <f ca="1">IF(Y462="","",项目信息!$C$16)</f>
        <v>#N/A</v>
      </c>
      <c r="AA462" s="110" t="e">
        <f t="shared" ca="1" si="117"/>
        <v>#N/A</v>
      </c>
      <c r="AB462" s="110" t="e">
        <f t="shared" ca="1" si="118"/>
        <v>#N/A</v>
      </c>
      <c r="AC462" s="110" t="e">
        <f t="shared" ca="1" si="119"/>
        <v>#N/A</v>
      </c>
      <c r="AD462" s="110" t="str">
        <f t="shared" ca="1" si="114"/>
        <v/>
      </c>
      <c r="AE462" s="110" t="str">
        <f t="shared" ca="1" si="115"/>
        <v/>
      </c>
      <c r="AF462" s="110" t="str">
        <f t="shared" ca="1" si="116"/>
        <v/>
      </c>
      <c r="AG462" s="114" t="e">
        <f t="shared" ca="1" si="105"/>
        <v>#N/A</v>
      </c>
      <c r="AH462" s="114" t="e">
        <f t="shared" ca="1" si="106"/>
        <v>#N/A</v>
      </c>
      <c r="AI462" s="8" t="e">
        <f t="shared" ca="1" si="107"/>
        <v>#N/A</v>
      </c>
      <c r="AJ462" s="8" t="e">
        <f t="shared" ca="1" si="108"/>
        <v>#N/A</v>
      </c>
    </row>
    <row r="463" spans="12:36">
      <c r="L463" s="42" t="str">
        <f t="shared" ca="1" si="109"/>
        <v/>
      </c>
      <c r="M463" s="110" t="str">
        <f t="shared" ca="1" si="110"/>
        <v/>
      </c>
      <c r="N463" s="110" t="str">
        <f t="shared" ca="1" si="111"/>
        <v/>
      </c>
      <c r="O463" s="110" t="str">
        <f t="shared" ca="1" si="112"/>
        <v/>
      </c>
      <c r="Y463" s="42" t="e">
        <f t="shared" ca="1" si="113"/>
        <v>#N/A</v>
      </c>
      <c r="Z463" s="8" t="e">
        <f ca="1">IF(Y463="","",项目信息!$C$16)</f>
        <v>#N/A</v>
      </c>
      <c r="AA463" s="110" t="e">
        <f t="shared" ca="1" si="117"/>
        <v>#N/A</v>
      </c>
      <c r="AB463" s="110" t="e">
        <f t="shared" ca="1" si="118"/>
        <v>#N/A</v>
      </c>
      <c r="AC463" s="110" t="e">
        <f t="shared" ca="1" si="119"/>
        <v>#N/A</v>
      </c>
      <c r="AD463" s="110" t="str">
        <f t="shared" ca="1" si="114"/>
        <v/>
      </c>
      <c r="AE463" s="110" t="str">
        <f t="shared" ca="1" si="115"/>
        <v/>
      </c>
      <c r="AF463" s="110" t="str">
        <f t="shared" ca="1" si="116"/>
        <v/>
      </c>
      <c r="AG463" s="114" t="e">
        <f t="shared" ca="1" si="105"/>
        <v>#N/A</v>
      </c>
      <c r="AH463" s="114" t="e">
        <f t="shared" ca="1" si="106"/>
        <v>#N/A</v>
      </c>
      <c r="AI463" s="8" t="e">
        <f t="shared" ca="1" si="107"/>
        <v>#N/A</v>
      </c>
      <c r="AJ463" s="8" t="e">
        <f t="shared" ca="1" si="108"/>
        <v>#N/A</v>
      </c>
    </row>
    <row r="464" spans="12:36">
      <c r="L464" s="42" t="str">
        <f t="shared" ca="1" si="109"/>
        <v/>
      </c>
      <c r="M464" s="110" t="str">
        <f t="shared" ca="1" si="110"/>
        <v/>
      </c>
      <c r="N464" s="110" t="str">
        <f t="shared" ca="1" si="111"/>
        <v/>
      </c>
      <c r="O464" s="110" t="str">
        <f t="shared" ca="1" si="112"/>
        <v/>
      </c>
      <c r="Y464" s="42" t="e">
        <f t="shared" ca="1" si="113"/>
        <v>#N/A</v>
      </c>
      <c r="Z464" s="8" t="e">
        <f ca="1">IF(Y464="","",项目信息!$C$16)</f>
        <v>#N/A</v>
      </c>
      <c r="AA464" s="110" t="e">
        <f t="shared" ca="1" si="117"/>
        <v>#N/A</v>
      </c>
      <c r="AB464" s="110" t="e">
        <f t="shared" ca="1" si="118"/>
        <v>#N/A</v>
      </c>
      <c r="AC464" s="110" t="e">
        <f t="shared" ca="1" si="119"/>
        <v>#N/A</v>
      </c>
      <c r="AD464" s="110" t="str">
        <f t="shared" ca="1" si="114"/>
        <v/>
      </c>
      <c r="AE464" s="110" t="str">
        <f t="shared" ca="1" si="115"/>
        <v/>
      </c>
      <c r="AF464" s="110" t="str">
        <f t="shared" ca="1" si="116"/>
        <v/>
      </c>
      <c r="AG464" s="114" t="e">
        <f t="shared" ca="1" si="105"/>
        <v>#N/A</v>
      </c>
      <c r="AH464" s="114" t="e">
        <f t="shared" ca="1" si="106"/>
        <v>#N/A</v>
      </c>
      <c r="AI464" s="8" t="e">
        <f t="shared" ca="1" si="107"/>
        <v>#N/A</v>
      </c>
      <c r="AJ464" s="8" t="e">
        <f t="shared" ca="1" si="108"/>
        <v>#N/A</v>
      </c>
    </row>
    <row r="465" spans="12:36">
      <c r="L465" s="42" t="str">
        <f t="shared" ca="1" si="109"/>
        <v/>
      </c>
      <c r="M465" s="110" t="str">
        <f t="shared" ca="1" si="110"/>
        <v/>
      </c>
      <c r="N465" s="110" t="str">
        <f t="shared" ca="1" si="111"/>
        <v/>
      </c>
      <c r="O465" s="110" t="str">
        <f t="shared" ca="1" si="112"/>
        <v/>
      </c>
      <c r="Y465" s="42" t="e">
        <f t="shared" ca="1" si="113"/>
        <v>#N/A</v>
      </c>
      <c r="Z465" s="8" t="e">
        <f ca="1">IF(Y465="","",项目信息!$C$16)</f>
        <v>#N/A</v>
      </c>
      <c r="AA465" s="110" t="e">
        <f t="shared" ca="1" si="117"/>
        <v>#N/A</v>
      </c>
      <c r="AB465" s="110" t="e">
        <f t="shared" ca="1" si="118"/>
        <v>#N/A</v>
      </c>
      <c r="AC465" s="110" t="e">
        <f t="shared" ca="1" si="119"/>
        <v>#N/A</v>
      </c>
      <c r="AD465" s="110" t="str">
        <f t="shared" ca="1" si="114"/>
        <v/>
      </c>
      <c r="AE465" s="110" t="str">
        <f t="shared" ca="1" si="115"/>
        <v/>
      </c>
      <c r="AF465" s="110" t="str">
        <f t="shared" ca="1" si="116"/>
        <v/>
      </c>
      <c r="AG465" s="114" t="e">
        <f t="shared" ca="1" si="105"/>
        <v>#N/A</v>
      </c>
      <c r="AH465" s="114" t="e">
        <f t="shared" ca="1" si="106"/>
        <v>#N/A</v>
      </c>
      <c r="AI465" s="8" t="e">
        <f t="shared" ca="1" si="107"/>
        <v>#N/A</v>
      </c>
      <c r="AJ465" s="8" t="e">
        <f t="shared" ca="1" si="108"/>
        <v>#N/A</v>
      </c>
    </row>
    <row r="466" spans="12:36">
      <c r="L466" s="42" t="str">
        <f t="shared" ca="1" si="109"/>
        <v/>
      </c>
      <c r="M466" s="110" t="str">
        <f t="shared" ca="1" si="110"/>
        <v/>
      </c>
      <c r="N466" s="110" t="str">
        <f t="shared" ca="1" si="111"/>
        <v/>
      </c>
      <c r="O466" s="110" t="str">
        <f t="shared" ca="1" si="112"/>
        <v/>
      </c>
      <c r="Y466" s="42" t="e">
        <f t="shared" ca="1" si="113"/>
        <v>#N/A</v>
      </c>
      <c r="Z466" s="8" t="e">
        <f ca="1">IF(Y466="","",项目信息!$C$16)</f>
        <v>#N/A</v>
      </c>
      <c r="AA466" s="110" t="e">
        <f t="shared" ca="1" si="117"/>
        <v>#N/A</v>
      </c>
      <c r="AB466" s="110" t="e">
        <f t="shared" ca="1" si="118"/>
        <v>#N/A</v>
      </c>
      <c r="AC466" s="110" t="e">
        <f t="shared" ca="1" si="119"/>
        <v>#N/A</v>
      </c>
      <c r="AD466" s="110" t="str">
        <f t="shared" ca="1" si="114"/>
        <v/>
      </c>
      <c r="AE466" s="110" t="str">
        <f t="shared" ca="1" si="115"/>
        <v/>
      </c>
      <c r="AF466" s="110" t="str">
        <f t="shared" ca="1" si="116"/>
        <v/>
      </c>
      <c r="AG466" s="114" t="e">
        <f t="shared" ca="1" si="105"/>
        <v>#N/A</v>
      </c>
      <c r="AH466" s="114" t="e">
        <f t="shared" ca="1" si="106"/>
        <v>#N/A</v>
      </c>
      <c r="AI466" s="8" t="e">
        <f t="shared" ca="1" si="107"/>
        <v>#N/A</v>
      </c>
      <c r="AJ466" s="8" t="e">
        <f t="shared" ca="1" si="108"/>
        <v>#N/A</v>
      </c>
    </row>
    <row r="467" spans="12:36">
      <c r="L467" s="42" t="str">
        <f t="shared" ca="1" si="109"/>
        <v/>
      </c>
      <c r="M467" s="110" t="str">
        <f t="shared" ca="1" si="110"/>
        <v/>
      </c>
      <c r="N467" s="110" t="str">
        <f t="shared" ca="1" si="111"/>
        <v/>
      </c>
      <c r="O467" s="110" t="str">
        <f t="shared" ca="1" si="112"/>
        <v/>
      </c>
      <c r="Y467" s="42" t="e">
        <f t="shared" ca="1" si="113"/>
        <v>#N/A</v>
      </c>
      <c r="Z467" s="8" t="e">
        <f ca="1">IF(Y467="","",项目信息!$C$16)</f>
        <v>#N/A</v>
      </c>
      <c r="AA467" s="110" t="e">
        <f t="shared" ca="1" si="117"/>
        <v>#N/A</v>
      </c>
      <c r="AB467" s="110" t="e">
        <f t="shared" ca="1" si="118"/>
        <v>#N/A</v>
      </c>
      <c r="AC467" s="110" t="e">
        <f t="shared" ca="1" si="119"/>
        <v>#N/A</v>
      </c>
      <c r="AD467" s="110" t="str">
        <f t="shared" ca="1" si="114"/>
        <v/>
      </c>
      <c r="AE467" s="110" t="str">
        <f t="shared" ca="1" si="115"/>
        <v/>
      </c>
      <c r="AF467" s="110" t="str">
        <f t="shared" ca="1" si="116"/>
        <v/>
      </c>
      <c r="AG467" s="114" t="e">
        <f t="shared" ca="1" si="105"/>
        <v>#N/A</v>
      </c>
      <c r="AH467" s="114" t="e">
        <f t="shared" ca="1" si="106"/>
        <v>#N/A</v>
      </c>
      <c r="AI467" s="8" t="e">
        <f t="shared" ca="1" si="107"/>
        <v>#N/A</v>
      </c>
      <c r="AJ467" s="8" t="e">
        <f t="shared" ca="1" si="108"/>
        <v>#N/A</v>
      </c>
    </row>
    <row r="468" spans="12:36">
      <c r="L468" s="42" t="str">
        <f t="shared" ca="1" si="109"/>
        <v/>
      </c>
      <c r="M468" s="110" t="str">
        <f t="shared" ca="1" si="110"/>
        <v/>
      </c>
      <c r="N468" s="110" t="str">
        <f t="shared" ca="1" si="111"/>
        <v/>
      </c>
      <c r="O468" s="110" t="str">
        <f t="shared" ca="1" si="112"/>
        <v/>
      </c>
      <c r="Y468" s="42" t="e">
        <f t="shared" ca="1" si="113"/>
        <v>#N/A</v>
      </c>
      <c r="Z468" s="8" t="e">
        <f ca="1">IF(Y468="","",项目信息!$C$16)</f>
        <v>#N/A</v>
      </c>
      <c r="AA468" s="110" t="e">
        <f t="shared" ca="1" si="117"/>
        <v>#N/A</v>
      </c>
      <c r="AB468" s="110" t="e">
        <f t="shared" ca="1" si="118"/>
        <v>#N/A</v>
      </c>
      <c r="AC468" s="110" t="e">
        <f t="shared" ca="1" si="119"/>
        <v>#N/A</v>
      </c>
      <c r="AD468" s="110" t="str">
        <f t="shared" ca="1" si="114"/>
        <v/>
      </c>
      <c r="AE468" s="110" t="str">
        <f t="shared" ca="1" si="115"/>
        <v/>
      </c>
      <c r="AF468" s="110" t="str">
        <f t="shared" ca="1" si="116"/>
        <v/>
      </c>
      <c r="AG468" s="114" t="e">
        <f t="shared" ca="1" si="105"/>
        <v>#N/A</v>
      </c>
      <c r="AH468" s="114" t="e">
        <f t="shared" ca="1" si="106"/>
        <v>#N/A</v>
      </c>
      <c r="AI468" s="8" t="e">
        <f t="shared" ca="1" si="107"/>
        <v>#N/A</v>
      </c>
      <c r="AJ468" s="8" t="e">
        <f t="shared" ca="1" si="108"/>
        <v>#N/A</v>
      </c>
    </row>
    <row r="469" spans="12:36">
      <c r="L469" s="42" t="str">
        <f t="shared" ca="1" si="109"/>
        <v/>
      </c>
      <c r="M469" s="110" t="str">
        <f t="shared" ca="1" si="110"/>
        <v/>
      </c>
      <c r="N469" s="110" t="str">
        <f t="shared" ca="1" si="111"/>
        <v/>
      </c>
      <c r="O469" s="110" t="str">
        <f t="shared" ca="1" si="112"/>
        <v/>
      </c>
      <c r="Y469" s="42" t="e">
        <f t="shared" ca="1" si="113"/>
        <v>#N/A</v>
      </c>
      <c r="Z469" s="8" t="e">
        <f ca="1">IF(Y469="","",项目信息!$C$16)</f>
        <v>#N/A</v>
      </c>
      <c r="AA469" s="110" t="e">
        <f t="shared" ca="1" si="117"/>
        <v>#N/A</v>
      </c>
      <c r="AB469" s="110" t="e">
        <f t="shared" ca="1" si="118"/>
        <v>#N/A</v>
      </c>
      <c r="AC469" s="110" t="e">
        <f t="shared" ca="1" si="119"/>
        <v>#N/A</v>
      </c>
      <c r="AD469" s="110" t="str">
        <f t="shared" ca="1" si="114"/>
        <v/>
      </c>
      <c r="AE469" s="110" t="str">
        <f t="shared" ca="1" si="115"/>
        <v/>
      </c>
      <c r="AF469" s="110" t="str">
        <f t="shared" ca="1" si="116"/>
        <v/>
      </c>
      <c r="AG469" s="114" t="e">
        <f t="shared" ca="1" si="105"/>
        <v>#N/A</v>
      </c>
      <c r="AH469" s="114" t="e">
        <f t="shared" ca="1" si="106"/>
        <v>#N/A</v>
      </c>
      <c r="AI469" s="8" t="e">
        <f t="shared" ca="1" si="107"/>
        <v>#N/A</v>
      </c>
      <c r="AJ469" s="8" t="e">
        <f t="shared" ca="1" si="108"/>
        <v>#N/A</v>
      </c>
    </row>
    <row r="470" spans="12:36">
      <c r="L470" s="42" t="str">
        <f t="shared" ca="1" si="109"/>
        <v/>
      </c>
      <c r="M470" s="110" t="str">
        <f t="shared" ca="1" si="110"/>
        <v/>
      </c>
      <c r="N470" s="110" t="str">
        <f t="shared" ca="1" si="111"/>
        <v/>
      </c>
      <c r="O470" s="110" t="str">
        <f t="shared" ca="1" si="112"/>
        <v/>
      </c>
      <c r="Y470" s="42" t="e">
        <f t="shared" ca="1" si="113"/>
        <v>#N/A</v>
      </c>
      <c r="Z470" s="8" t="e">
        <f ca="1">IF(Y470="","",项目信息!$C$16)</f>
        <v>#N/A</v>
      </c>
      <c r="AA470" s="110" t="e">
        <f t="shared" ca="1" si="117"/>
        <v>#N/A</v>
      </c>
      <c r="AB470" s="110" t="e">
        <f t="shared" ca="1" si="118"/>
        <v>#N/A</v>
      </c>
      <c r="AC470" s="110" t="e">
        <f t="shared" ca="1" si="119"/>
        <v>#N/A</v>
      </c>
      <c r="AD470" s="110" t="str">
        <f t="shared" ca="1" si="114"/>
        <v/>
      </c>
      <c r="AE470" s="110" t="str">
        <f t="shared" ca="1" si="115"/>
        <v/>
      </c>
      <c r="AF470" s="110" t="str">
        <f t="shared" ca="1" si="116"/>
        <v/>
      </c>
      <c r="AG470" s="114" t="e">
        <f t="shared" ca="1" si="105"/>
        <v>#N/A</v>
      </c>
      <c r="AH470" s="114" t="e">
        <f t="shared" ca="1" si="106"/>
        <v>#N/A</v>
      </c>
      <c r="AI470" s="8" t="e">
        <f t="shared" ca="1" si="107"/>
        <v>#N/A</v>
      </c>
      <c r="AJ470" s="8" t="e">
        <f t="shared" ca="1" si="108"/>
        <v>#N/A</v>
      </c>
    </row>
    <row r="471" spans="12:36">
      <c r="L471" s="42" t="str">
        <f t="shared" ca="1" si="109"/>
        <v/>
      </c>
      <c r="M471" s="110" t="str">
        <f t="shared" ca="1" si="110"/>
        <v/>
      </c>
      <c r="N471" s="110" t="str">
        <f t="shared" ca="1" si="111"/>
        <v/>
      </c>
      <c r="O471" s="110" t="str">
        <f t="shared" ca="1" si="112"/>
        <v/>
      </c>
      <c r="Y471" s="42" t="e">
        <f t="shared" ca="1" si="113"/>
        <v>#N/A</v>
      </c>
      <c r="Z471" s="8" t="e">
        <f ca="1">IF(Y471="","",项目信息!$C$16)</f>
        <v>#N/A</v>
      </c>
      <c r="AA471" s="110" t="e">
        <f t="shared" ca="1" si="117"/>
        <v>#N/A</v>
      </c>
      <c r="AB471" s="110" t="e">
        <f t="shared" ca="1" si="118"/>
        <v>#N/A</v>
      </c>
      <c r="AC471" s="110" t="e">
        <f t="shared" ca="1" si="119"/>
        <v>#N/A</v>
      </c>
      <c r="AD471" s="110" t="str">
        <f t="shared" ca="1" si="114"/>
        <v/>
      </c>
      <c r="AE471" s="110" t="str">
        <f t="shared" ca="1" si="115"/>
        <v/>
      </c>
      <c r="AF471" s="110" t="str">
        <f t="shared" ca="1" si="116"/>
        <v/>
      </c>
      <c r="AG471" s="114" t="e">
        <f t="shared" ca="1" si="105"/>
        <v>#N/A</v>
      </c>
      <c r="AH471" s="114" t="e">
        <f t="shared" ca="1" si="106"/>
        <v>#N/A</v>
      </c>
      <c r="AI471" s="8" t="e">
        <f t="shared" ca="1" si="107"/>
        <v>#N/A</v>
      </c>
      <c r="AJ471" s="8" t="e">
        <f t="shared" ca="1" si="108"/>
        <v>#N/A</v>
      </c>
    </row>
    <row r="472" spans="12:36">
      <c r="L472" s="42" t="str">
        <f t="shared" ca="1" si="109"/>
        <v/>
      </c>
      <c r="M472" s="110" t="str">
        <f t="shared" ca="1" si="110"/>
        <v/>
      </c>
      <c r="N472" s="110" t="str">
        <f t="shared" ca="1" si="111"/>
        <v/>
      </c>
      <c r="O472" s="110" t="str">
        <f t="shared" ca="1" si="112"/>
        <v/>
      </c>
      <c r="Y472" s="42" t="e">
        <f t="shared" ca="1" si="113"/>
        <v>#N/A</v>
      </c>
      <c r="Z472" s="8" t="e">
        <f ca="1">IF(Y472="","",项目信息!$C$16)</f>
        <v>#N/A</v>
      </c>
      <c r="AA472" s="110" t="e">
        <f t="shared" ca="1" si="117"/>
        <v>#N/A</v>
      </c>
      <c r="AB472" s="110" t="e">
        <f t="shared" ca="1" si="118"/>
        <v>#N/A</v>
      </c>
      <c r="AC472" s="110" t="e">
        <f t="shared" ca="1" si="119"/>
        <v>#N/A</v>
      </c>
      <c r="AD472" s="110" t="str">
        <f t="shared" ca="1" si="114"/>
        <v/>
      </c>
      <c r="AE472" s="110" t="str">
        <f t="shared" ca="1" si="115"/>
        <v/>
      </c>
      <c r="AF472" s="110" t="str">
        <f t="shared" ca="1" si="116"/>
        <v/>
      </c>
      <c r="AG472" s="114" t="e">
        <f t="shared" ca="1" si="105"/>
        <v>#N/A</v>
      </c>
      <c r="AH472" s="114" t="e">
        <f t="shared" ca="1" si="106"/>
        <v>#N/A</v>
      </c>
      <c r="AI472" s="8" t="e">
        <f t="shared" ca="1" si="107"/>
        <v>#N/A</v>
      </c>
      <c r="AJ472" s="8" t="e">
        <f t="shared" ca="1" si="108"/>
        <v>#N/A</v>
      </c>
    </row>
    <row r="473" spans="12:36">
      <c r="L473" s="42" t="str">
        <f t="shared" ca="1" si="109"/>
        <v/>
      </c>
      <c r="M473" s="110" t="str">
        <f t="shared" ca="1" si="110"/>
        <v/>
      </c>
      <c r="N473" s="110" t="str">
        <f t="shared" ca="1" si="111"/>
        <v/>
      </c>
      <c r="O473" s="110" t="str">
        <f t="shared" ca="1" si="112"/>
        <v/>
      </c>
      <c r="Y473" s="42" t="e">
        <f t="shared" ca="1" si="113"/>
        <v>#N/A</v>
      </c>
      <c r="Z473" s="8" t="e">
        <f ca="1">IF(Y473="","",项目信息!$C$16)</f>
        <v>#N/A</v>
      </c>
      <c r="AA473" s="110" t="e">
        <f t="shared" ca="1" si="117"/>
        <v>#N/A</v>
      </c>
      <c r="AB473" s="110" t="e">
        <f t="shared" ca="1" si="118"/>
        <v>#N/A</v>
      </c>
      <c r="AC473" s="110" t="e">
        <f t="shared" ca="1" si="119"/>
        <v>#N/A</v>
      </c>
      <c r="AD473" s="110" t="str">
        <f t="shared" ca="1" si="114"/>
        <v/>
      </c>
      <c r="AE473" s="110" t="str">
        <f t="shared" ca="1" si="115"/>
        <v/>
      </c>
      <c r="AF473" s="110" t="str">
        <f t="shared" ca="1" si="116"/>
        <v/>
      </c>
      <c r="AG473" s="114" t="e">
        <f t="shared" ca="1" si="105"/>
        <v>#N/A</v>
      </c>
      <c r="AH473" s="114" t="e">
        <f t="shared" ca="1" si="106"/>
        <v>#N/A</v>
      </c>
      <c r="AI473" s="8" t="e">
        <f t="shared" ca="1" si="107"/>
        <v>#N/A</v>
      </c>
      <c r="AJ473" s="8" t="e">
        <f t="shared" ca="1" si="108"/>
        <v>#N/A</v>
      </c>
    </row>
    <row r="474" spans="12:36">
      <c r="L474" s="42" t="str">
        <f t="shared" ca="1" si="109"/>
        <v/>
      </c>
      <c r="M474" s="110" t="str">
        <f t="shared" ca="1" si="110"/>
        <v/>
      </c>
      <c r="N474" s="110" t="str">
        <f t="shared" ca="1" si="111"/>
        <v/>
      </c>
      <c r="O474" s="110" t="str">
        <f t="shared" ca="1" si="112"/>
        <v/>
      </c>
      <c r="Y474" s="42" t="e">
        <f t="shared" ca="1" si="113"/>
        <v>#N/A</v>
      </c>
      <c r="Z474" s="8" t="e">
        <f ca="1">IF(Y474="","",项目信息!$C$16)</f>
        <v>#N/A</v>
      </c>
      <c r="AA474" s="110" t="e">
        <f t="shared" ca="1" si="117"/>
        <v>#N/A</v>
      </c>
      <c r="AB474" s="110" t="e">
        <f t="shared" ca="1" si="118"/>
        <v>#N/A</v>
      </c>
      <c r="AC474" s="110" t="e">
        <f t="shared" ca="1" si="119"/>
        <v>#N/A</v>
      </c>
      <c r="AD474" s="110" t="str">
        <f t="shared" ca="1" si="114"/>
        <v/>
      </c>
      <c r="AE474" s="110" t="str">
        <f t="shared" ca="1" si="115"/>
        <v/>
      </c>
      <c r="AF474" s="110" t="str">
        <f t="shared" ca="1" si="116"/>
        <v/>
      </c>
      <c r="AG474" s="114" t="e">
        <f t="shared" ca="1" si="105"/>
        <v>#N/A</v>
      </c>
      <c r="AH474" s="114" t="e">
        <f t="shared" ca="1" si="106"/>
        <v>#N/A</v>
      </c>
      <c r="AI474" s="8" t="e">
        <f t="shared" ca="1" si="107"/>
        <v>#N/A</v>
      </c>
      <c r="AJ474" s="8" t="e">
        <f t="shared" ca="1" si="108"/>
        <v>#N/A</v>
      </c>
    </row>
    <row r="475" spans="12:36">
      <c r="L475" s="42" t="str">
        <f t="shared" ca="1" si="109"/>
        <v/>
      </c>
      <c r="M475" s="110" t="str">
        <f t="shared" ca="1" si="110"/>
        <v/>
      </c>
      <c r="N475" s="110" t="str">
        <f t="shared" ca="1" si="111"/>
        <v/>
      </c>
      <c r="O475" s="110" t="str">
        <f t="shared" ca="1" si="112"/>
        <v/>
      </c>
      <c r="Y475" s="42" t="e">
        <f t="shared" ca="1" si="113"/>
        <v>#N/A</v>
      </c>
      <c r="Z475" s="8" t="e">
        <f ca="1">IF(Y475="","",项目信息!$C$16)</f>
        <v>#N/A</v>
      </c>
      <c r="AA475" s="110" t="e">
        <f t="shared" ca="1" si="117"/>
        <v>#N/A</v>
      </c>
      <c r="AB475" s="110" t="e">
        <f t="shared" ca="1" si="118"/>
        <v>#N/A</v>
      </c>
      <c r="AC475" s="110" t="e">
        <f t="shared" ca="1" si="119"/>
        <v>#N/A</v>
      </c>
      <c r="AD475" s="110" t="str">
        <f t="shared" ca="1" si="114"/>
        <v/>
      </c>
      <c r="AE475" s="110" t="str">
        <f t="shared" ca="1" si="115"/>
        <v/>
      </c>
      <c r="AF475" s="110" t="str">
        <f t="shared" ca="1" si="116"/>
        <v/>
      </c>
      <c r="AG475" s="114" t="e">
        <f t="shared" ca="1" si="105"/>
        <v>#N/A</v>
      </c>
      <c r="AH475" s="114" t="e">
        <f t="shared" ca="1" si="106"/>
        <v>#N/A</v>
      </c>
      <c r="AI475" s="8" t="e">
        <f t="shared" ca="1" si="107"/>
        <v>#N/A</v>
      </c>
      <c r="AJ475" s="8" t="e">
        <f t="shared" ca="1" si="108"/>
        <v>#N/A</v>
      </c>
    </row>
    <row r="476" spans="12:36">
      <c r="L476" s="42" t="str">
        <f t="shared" ca="1" si="109"/>
        <v/>
      </c>
      <c r="M476" s="110" t="str">
        <f t="shared" ca="1" si="110"/>
        <v/>
      </c>
      <c r="N476" s="110" t="str">
        <f t="shared" ca="1" si="111"/>
        <v/>
      </c>
      <c r="O476" s="110" t="str">
        <f t="shared" ca="1" si="112"/>
        <v/>
      </c>
      <c r="Y476" s="42" t="e">
        <f t="shared" ca="1" si="113"/>
        <v>#N/A</v>
      </c>
      <c r="Z476" s="8" t="e">
        <f ca="1">IF(Y476="","",项目信息!$C$16)</f>
        <v>#N/A</v>
      </c>
      <c r="AA476" s="110" t="e">
        <f t="shared" ca="1" si="117"/>
        <v>#N/A</v>
      </c>
      <c r="AB476" s="110" t="e">
        <f t="shared" ca="1" si="118"/>
        <v>#N/A</v>
      </c>
      <c r="AC476" s="110" t="e">
        <f t="shared" ca="1" si="119"/>
        <v>#N/A</v>
      </c>
      <c r="AD476" s="110" t="str">
        <f t="shared" ca="1" si="114"/>
        <v/>
      </c>
      <c r="AE476" s="110" t="str">
        <f t="shared" ca="1" si="115"/>
        <v/>
      </c>
      <c r="AF476" s="110" t="str">
        <f t="shared" ca="1" si="116"/>
        <v/>
      </c>
      <c r="AG476" s="114" t="e">
        <f t="shared" ca="1" si="105"/>
        <v>#N/A</v>
      </c>
      <c r="AH476" s="114" t="e">
        <f t="shared" ca="1" si="106"/>
        <v>#N/A</v>
      </c>
      <c r="AI476" s="8" t="e">
        <f t="shared" ca="1" si="107"/>
        <v>#N/A</v>
      </c>
      <c r="AJ476" s="8" t="e">
        <f t="shared" ca="1" si="108"/>
        <v>#N/A</v>
      </c>
    </row>
    <row r="477" spans="12:36">
      <c r="L477" s="42" t="str">
        <f t="shared" ca="1" si="109"/>
        <v/>
      </c>
      <c r="M477" s="110" t="str">
        <f t="shared" ca="1" si="110"/>
        <v/>
      </c>
      <c r="N477" s="110" t="str">
        <f t="shared" ca="1" si="111"/>
        <v/>
      </c>
      <c r="O477" s="110" t="str">
        <f t="shared" ca="1" si="112"/>
        <v/>
      </c>
      <c r="Y477" s="42" t="e">
        <f t="shared" ca="1" si="113"/>
        <v>#N/A</v>
      </c>
      <c r="Z477" s="8" t="e">
        <f ca="1">IF(Y477="","",项目信息!$C$16)</f>
        <v>#N/A</v>
      </c>
      <c r="AA477" s="110" t="e">
        <f t="shared" ca="1" si="117"/>
        <v>#N/A</v>
      </c>
      <c r="AB477" s="110" t="e">
        <f t="shared" ca="1" si="118"/>
        <v>#N/A</v>
      </c>
      <c r="AC477" s="110" t="e">
        <f t="shared" ca="1" si="119"/>
        <v>#N/A</v>
      </c>
      <c r="AD477" s="110" t="str">
        <f t="shared" ca="1" si="114"/>
        <v/>
      </c>
      <c r="AE477" s="110" t="str">
        <f t="shared" ca="1" si="115"/>
        <v/>
      </c>
      <c r="AF477" s="110" t="str">
        <f t="shared" ca="1" si="116"/>
        <v/>
      </c>
      <c r="AG477" s="114" t="e">
        <f t="shared" ca="1" si="105"/>
        <v>#N/A</v>
      </c>
      <c r="AH477" s="114" t="e">
        <f t="shared" ca="1" si="106"/>
        <v>#N/A</v>
      </c>
      <c r="AI477" s="8" t="e">
        <f t="shared" ca="1" si="107"/>
        <v>#N/A</v>
      </c>
      <c r="AJ477" s="8" t="e">
        <f t="shared" ca="1" si="108"/>
        <v>#N/A</v>
      </c>
    </row>
    <row r="478" spans="12:36">
      <c r="L478" s="42" t="str">
        <f t="shared" ca="1" si="109"/>
        <v/>
      </c>
      <c r="M478" s="110" t="str">
        <f t="shared" ca="1" si="110"/>
        <v/>
      </c>
      <c r="N478" s="110" t="str">
        <f t="shared" ca="1" si="111"/>
        <v/>
      </c>
      <c r="O478" s="110" t="str">
        <f t="shared" ca="1" si="112"/>
        <v/>
      </c>
      <c r="Y478" s="42" t="e">
        <f t="shared" ca="1" si="113"/>
        <v>#N/A</v>
      </c>
      <c r="Z478" s="8" t="e">
        <f ca="1">IF(Y478="","",项目信息!$C$16)</f>
        <v>#N/A</v>
      </c>
      <c r="AA478" s="110" t="e">
        <f t="shared" ca="1" si="117"/>
        <v>#N/A</v>
      </c>
      <c r="AB478" s="110" t="e">
        <f t="shared" ca="1" si="118"/>
        <v>#N/A</v>
      </c>
      <c r="AC478" s="110" t="e">
        <f t="shared" ca="1" si="119"/>
        <v>#N/A</v>
      </c>
      <c r="AD478" s="110" t="str">
        <f t="shared" ca="1" si="114"/>
        <v/>
      </c>
      <c r="AE478" s="110" t="str">
        <f t="shared" ca="1" si="115"/>
        <v/>
      </c>
      <c r="AF478" s="110" t="str">
        <f t="shared" ca="1" si="116"/>
        <v/>
      </c>
      <c r="AG478" s="114" t="e">
        <f t="shared" ca="1" si="105"/>
        <v>#N/A</v>
      </c>
      <c r="AH478" s="114" t="e">
        <f t="shared" ca="1" si="106"/>
        <v>#N/A</v>
      </c>
      <c r="AI478" s="8" t="e">
        <f t="shared" ca="1" si="107"/>
        <v>#N/A</v>
      </c>
      <c r="AJ478" s="8" t="e">
        <f t="shared" ca="1" si="108"/>
        <v>#N/A</v>
      </c>
    </row>
    <row r="479" spans="12:36">
      <c r="L479" s="42" t="str">
        <f t="shared" ca="1" si="109"/>
        <v/>
      </c>
      <c r="M479" s="110" t="str">
        <f t="shared" ca="1" si="110"/>
        <v/>
      </c>
      <c r="N479" s="110" t="str">
        <f t="shared" ca="1" si="111"/>
        <v/>
      </c>
      <c r="O479" s="110" t="str">
        <f t="shared" ca="1" si="112"/>
        <v/>
      </c>
      <c r="Y479" s="42" t="e">
        <f t="shared" ca="1" si="113"/>
        <v>#N/A</v>
      </c>
      <c r="Z479" s="8" t="e">
        <f ca="1">IF(Y479="","",项目信息!$C$16)</f>
        <v>#N/A</v>
      </c>
      <c r="AA479" s="110" t="e">
        <f t="shared" ca="1" si="117"/>
        <v>#N/A</v>
      </c>
      <c r="AB479" s="110" t="e">
        <f t="shared" ca="1" si="118"/>
        <v>#N/A</v>
      </c>
      <c r="AC479" s="110" t="e">
        <f t="shared" ca="1" si="119"/>
        <v>#N/A</v>
      </c>
      <c r="AD479" s="110" t="str">
        <f t="shared" ca="1" si="114"/>
        <v/>
      </c>
      <c r="AE479" s="110" t="str">
        <f t="shared" ca="1" si="115"/>
        <v/>
      </c>
      <c r="AF479" s="110" t="str">
        <f t="shared" ca="1" si="116"/>
        <v/>
      </c>
      <c r="AG479" s="114" t="e">
        <f t="shared" ca="1" si="105"/>
        <v>#N/A</v>
      </c>
      <c r="AH479" s="114" t="e">
        <f t="shared" ca="1" si="106"/>
        <v>#N/A</v>
      </c>
      <c r="AI479" s="8" t="e">
        <f t="shared" ca="1" si="107"/>
        <v>#N/A</v>
      </c>
      <c r="AJ479" s="8" t="e">
        <f t="shared" ca="1" si="108"/>
        <v>#N/A</v>
      </c>
    </row>
    <row r="480" spans="12:36">
      <c r="L480" s="42" t="str">
        <f t="shared" ca="1" si="109"/>
        <v/>
      </c>
      <c r="M480" s="110" t="str">
        <f t="shared" ca="1" si="110"/>
        <v/>
      </c>
      <c r="N480" s="110" t="str">
        <f t="shared" ca="1" si="111"/>
        <v/>
      </c>
      <c r="O480" s="110" t="str">
        <f t="shared" ca="1" si="112"/>
        <v/>
      </c>
      <c r="Y480" s="42" t="e">
        <f t="shared" ca="1" si="113"/>
        <v>#N/A</v>
      </c>
      <c r="Z480" s="8" t="e">
        <f ca="1">IF(Y480="","",项目信息!$C$16)</f>
        <v>#N/A</v>
      </c>
      <c r="AA480" s="110" t="e">
        <f t="shared" ca="1" si="117"/>
        <v>#N/A</v>
      </c>
      <c r="AB480" s="110" t="e">
        <f t="shared" ca="1" si="118"/>
        <v>#N/A</v>
      </c>
      <c r="AC480" s="110" t="e">
        <f t="shared" ca="1" si="119"/>
        <v>#N/A</v>
      </c>
      <c r="AD480" s="110" t="str">
        <f t="shared" ca="1" si="114"/>
        <v/>
      </c>
      <c r="AE480" s="110" t="str">
        <f t="shared" ca="1" si="115"/>
        <v/>
      </c>
      <c r="AF480" s="110" t="str">
        <f t="shared" ca="1" si="116"/>
        <v/>
      </c>
      <c r="AG480" s="114" t="e">
        <f t="shared" ca="1" si="105"/>
        <v>#N/A</v>
      </c>
      <c r="AH480" s="114" t="e">
        <f t="shared" ca="1" si="106"/>
        <v>#N/A</v>
      </c>
      <c r="AI480" s="8" t="e">
        <f t="shared" ca="1" si="107"/>
        <v>#N/A</v>
      </c>
      <c r="AJ480" s="8" t="e">
        <f t="shared" ca="1" si="108"/>
        <v>#N/A</v>
      </c>
    </row>
    <row r="481" spans="12:36">
      <c r="L481" s="42" t="str">
        <f t="shared" ca="1" si="109"/>
        <v/>
      </c>
      <c r="M481" s="110" t="str">
        <f t="shared" ca="1" si="110"/>
        <v/>
      </c>
      <c r="N481" s="110" t="str">
        <f t="shared" ca="1" si="111"/>
        <v/>
      </c>
      <c r="O481" s="110" t="str">
        <f t="shared" ca="1" si="112"/>
        <v/>
      </c>
      <c r="Y481" s="42" t="e">
        <f t="shared" ca="1" si="113"/>
        <v>#N/A</v>
      </c>
      <c r="Z481" s="8" t="e">
        <f ca="1">IF(Y481="","",项目信息!$C$16)</f>
        <v>#N/A</v>
      </c>
      <c r="AA481" s="110" t="e">
        <f t="shared" ca="1" si="117"/>
        <v>#N/A</v>
      </c>
      <c r="AB481" s="110" t="e">
        <f t="shared" ca="1" si="118"/>
        <v>#N/A</v>
      </c>
      <c r="AC481" s="110" t="e">
        <f t="shared" ca="1" si="119"/>
        <v>#N/A</v>
      </c>
      <c r="AD481" s="110" t="str">
        <f t="shared" ca="1" si="114"/>
        <v/>
      </c>
      <c r="AE481" s="110" t="str">
        <f t="shared" ca="1" si="115"/>
        <v/>
      </c>
      <c r="AF481" s="110" t="str">
        <f t="shared" ca="1" si="116"/>
        <v/>
      </c>
      <c r="AG481" s="114" t="e">
        <f t="shared" ca="1" si="105"/>
        <v>#N/A</v>
      </c>
      <c r="AH481" s="114" t="e">
        <f t="shared" ca="1" si="106"/>
        <v>#N/A</v>
      </c>
      <c r="AI481" s="8" t="e">
        <f t="shared" ca="1" si="107"/>
        <v>#N/A</v>
      </c>
      <c r="AJ481" s="8" t="e">
        <f t="shared" ca="1" si="108"/>
        <v>#N/A</v>
      </c>
    </row>
    <row r="482" spans="12:36">
      <c r="L482" s="42" t="str">
        <f t="shared" ca="1" si="109"/>
        <v/>
      </c>
      <c r="M482" s="110" t="str">
        <f t="shared" ca="1" si="110"/>
        <v/>
      </c>
      <c r="N482" s="110" t="str">
        <f t="shared" ca="1" si="111"/>
        <v/>
      </c>
      <c r="O482" s="110" t="str">
        <f t="shared" ca="1" si="112"/>
        <v/>
      </c>
      <c r="Y482" s="42" t="e">
        <f t="shared" ca="1" si="113"/>
        <v>#N/A</v>
      </c>
      <c r="Z482" s="8" t="e">
        <f ca="1">IF(Y482="","",项目信息!$C$16)</f>
        <v>#N/A</v>
      </c>
      <c r="AA482" s="110" t="e">
        <f t="shared" ca="1" si="117"/>
        <v>#N/A</v>
      </c>
      <c r="AB482" s="110" t="e">
        <f t="shared" ca="1" si="118"/>
        <v>#N/A</v>
      </c>
      <c r="AC482" s="110" t="e">
        <f t="shared" ca="1" si="119"/>
        <v>#N/A</v>
      </c>
      <c r="AD482" s="110" t="str">
        <f t="shared" ca="1" si="114"/>
        <v/>
      </c>
      <c r="AE482" s="110" t="str">
        <f t="shared" ca="1" si="115"/>
        <v/>
      </c>
      <c r="AF482" s="110" t="str">
        <f t="shared" ca="1" si="116"/>
        <v/>
      </c>
      <c r="AG482" s="114" t="e">
        <f t="shared" ca="1" si="105"/>
        <v>#N/A</v>
      </c>
      <c r="AH482" s="114" t="e">
        <f t="shared" ca="1" si="106"/>
        <v>#N/A</v>
      </c>
      <c r="AI482" s="8" t="e">
        <f t="shared" ca="1" si="107"/>
        <v>#N/A</v>
      </c>
      <c r="AJ482" s="8" t="e">
        <f t="shared" ca="1" si="108"/>
        <v>#N/A</v>
      </c>
    </row>
    <row r="483" spans="12:36">
      <c r="L483" s="42" t="str">
        <f t="shared" ca="1" si="109"/>
        <v/>
      </c>
      <c r="M483" s="110" t="str">
        <f t="shared" ca="1" si="110"/>
        <v/>
      </c>
      <c r="N483" s="110" t="str">
        <f t="shared" ca="1" si="111"/>
        <v/>
      </c>
      <c r="O483" s="110" t="str">
        <f t="shared" ca="1" si="112"/>
        <v/>
      </c>
      <c r="Y483" s="42" t="e">
        <f t="shared" ca="1" si="113"/>
        <v>#N/A</v>
      </c>
      <c r="Z483" s="8" t="e">
        <f ca="1">IF(Y483="","",项目信息!$C$16)</f>
        <v>#N/A</v>
      </c>
      <c r="AA483" s="110" t="e">
        <f t="shared" ca="1" si="117"/>
        <v>#N/A</v>
      </c>
      <c r="AB483" s="110" t="e">
        <f t="shared" ca="1" si="118"/>
        <v>#N/A</v>
      </c>
      <c r="AC483" s="110" t="e">
        <f t="shared" ca="1" si="119"/>
        <v>#N/A</v>
      </c>
      <c r="AD483" s="110" t="str">
        <f t="shared" ca="1" si="114"/>
        <v/>
      </c>
      <c r="AE483" s="110" t="str">
        <f t="shared" ca="1" si="115"/>
        <v/>
      </c>
      <c r="AF483" s="110" t="str">
        <f t="shared" ca="1" si="116"/>
        <v/>
      </c>
      <c r="AG483" s="114" t="e">
        <f t="shared" ca="1" si="105"/>
        <v>#N/A</v>
      </c>
      <c r="AH483" s="114" t="e">
        <f t="shared" ca="1" si="106"/>
        <v>#N/A</v>
      </c>
      <c r="AI483" s="8" t="e">
        <f t="shared" ca="1" si="107"/>
        <v>#N/A</v>
      </c>
      <c r="AJ483" s="8" t="e">
        <f t="shared" ca="1" si="108"/>
        <v>#N/A</v>
      </c>
    </row>
    <row r="484" spans="12:36">
      <c r="L484" s="42" t="str">
        <f t="shared" ca="1" si="109"/>
        <v/>
      </c>
      <c r="M484" s="110" t="str">
        <f t="shared" ca="1" si="110"/>
        <v/>
      </c>
      <c r="N484" s="110" t="str">
        <f t="shared" ca="1" si="111"/>
        <v/>
      </c>
      <c r="O484" s="110" t="str">
        <f t="shared" ca="1" si="112"/>
        <v/>
      </c>
      <c r="Y484" s="42" t="e">
        <f t="shared" ca="1" si="113"/>
        <v>#N/A</v>
      </c>
      <c r="Z484" s="8" t="e">
        <f ca="1">IF(Y484="","",项目信息!$C$16)</f>
        <v>#N/A</v>
      </c>
      <c r="AA484" s="110" t="e">
        <f t="shared" ca="1" si="117"/>
        <v>#N/A</v>
      </c>
      <c r="AB484" s="110" t="e">
        <f t="shared" ca="1" si="118"/>
        <v>#N/A</v>
      </c>
      <c r="AC484" s="110" t="e">
        <f t="shared" ca="1" si="119"/>
        <v>#N/A</v>
      </c>
      <c r="AD484" s="110" t="str">
        <f t="shared" ca="1" si="114"/>
        <v/>
      </c>
      <c r="AE484" s="110" t="str">
        <f t="shared" ca="1" si="115"/>
        <v/>
      </c>
      <c r="AF484" s="110" t="str">
        <f t="shared" ca="1" si="116"/>
        <v/>
      </c>
      <c r="AG484" s="114" t="e">
        <f t="shared" ca="1" si="105"/>
        <v>#N/A</v>
      </c>
      <c r="AH484" s="114" t="e">
        <f t="shared" ca="1" si="106"/>
        <v>#N/A</v>
      </c>
      <c r="AI484" s="8" t="e">
        <f t="shared" ca="1" si="107"/>
        <v>#N/A</v>
      </c>
      <c r="AJ484" s="8" t="e">
        <f t="shared" ca="1" si="108"/>
        <v>#N/A</v>
      </c>
    </row>
    <row r="485" spans="12:36">
      <c r="L485" s="42" t="str">
        <f t="shared" ca="1" si="109"/>
        <v/>
      </c>
      <c r="M485" s="110" t="str">
        <f t="shared" ca="1" si="110"/>
        <v/>
      </c>
      <c r="N485" s="110" t="str">
        <f t="shared" ca="1" si="111"/>
        <v/>
      </c>
      <c r="O485" s="110" t="str">
        <f t="shared" ca="1" si="112"/>
        <v/>
      </c>
      <c r="Y485" s="42" t="e">
        <f t="shared" ca="1" si="113"/>
        <v>#N/A</v>
      </c>
      <c r="Z485" s="8" t="e">
        <f ca="1">IF(Y485="","",项目信息!$C$16)</f>
        <v>#N/A</v>
      </c>
      <c r="AA485" s="110" t="e">
        <f t="shared" ca="1" si="117"/>
        <v>#N/A</v>
      </c>
      <c r="AB485" s="110" t="e">
        <f t="shared" ca="1" si="118"/>
        <v>#N/A</v>
      </c>
      <c r="AC485" s="110" t="e">
        <f t="shared" ca="1" si="119"/>
        <v>#N/A</v>
      </c>
      <c r="AD485" s="110" t="str">
        <f t="shared" ca="1" si="114"/>
        <v/>
      </c>
      <c r="AE485" s="110" t="str">
        <f t="shared" ca="1" si="115"/>
        <v/>
      </c>
      <c r="AF485" s="110" t="str">
        <f t="shared" ca="1" si="116"/>
        <v/>
      </c>
      <c r="AG485" s="114" t="e">
        <f t="shared" ca="1" si="105"/>
        <v>#N/A</v>
      </c>
      <c r="AH485" s="114" t="e">
        <f t="shared" ca="1" si="106"/>
        <v>#N/A</v>
      </c>
      <c r="AI485" s="8" t="e">
        <f t="shared" ca="1" si="107"/>
        <v>#N/A</v>
      </c>
      <c r="AJ485" s="8" t="e">
        <f t="shared" ca="1" si="108"/>
        <v>#N/A</v>
      </c>
    </row>
    <row r="486" spans="12:36">
      <c r="L486" s="42" t="str">
        <f t="shared" ca="1" si="109"/>
        <v/>
      </c>
      <c r="M486" s="110" t="str">
        <f t="shared" ca="1" si="110"/>
        <v/>
      </c>
      <c r="N486" s="110" t="str">
        <f t="shared" ca="1" si="111"/>
        <v/>
      </c>
      <c r="O486" s="110" t="str">
        <f t="shared" ca="1" si="112"/>
        <v/>
      </c>
      <c r="Y486" s="42" t="e">
        <f t="shared" ca="1" si="113"/>
        <v>#N/A</v>
      </c>
      <c r="Z486" s="8" t="e">
        <f ca="1">IF(Y486="","",项目信息!$C$16)</f>
        <v>#N/A</v>
      </c>
      <c r="AA486" s="110" t="e">
        <f t="shared" ca="1" si="117"/>
        <v>#N/A</v>
      </c>
      <c r="AB486" s="110" t="e">
        <f t="shared" ca="1" si="118"/>
        <v>#N/A</v>
      </c>
      <c r="AC486" s="110" t="e">
        <f t="shared" ca="1" si="119"/>
        <v>#N/A</v>
      </c>
      <c r="AD486" s="110" t="str">
        <f t="shared" ca="1" si="114"/>
        <v/>
      </c>
      <c r="AE486" s="110" t="str">
        <f t="shared" ca="1" si="115"/>
        <v/>
      </c>
      <c r="AF486" s="110" t="str">
        <f t="shared" ca="1" si="116"/>
        <v/>
      </c>
      <c r="AG486" s="114" t="e">
        <f t="shared" ca="1" si="105"/>
        <v>#N/A</v>
      </c>
      <c r="AH486" s="114" t="e">
        <f t="shared" ca="1" si="106"/>
        <v>#N/A</v>
      </c>
      <c r="AI486" s="8" t="e">
        <f t="shared" ca="1" si="107"/>
        <v>#N/A</v>
      </c>
      <c r="AJ486" s="8" t="e">
        <f t="shared" ca="1" si="108"/>
        <v>#N/A</v>
      </c>
    </row>
    <row r="487" spans="12:36">
      <c r="L487" s="42" t="str">
        <f t="shared" ca="1" si="109"/>
        <v/>
      </c>
      <c r="M487" s="110" t="str">
        <f t="shared" ca="1" si="110"/>
        <v/>
      </c>
      <c r="N487" s="110" t="str">
        <f t="shared" ca="1" si="111"/>
        <v/>
      </c>
      <c r="O487" s="110" t="str">
        <f t="shared" ca="1" si="112"/>
        <v/>
      </c>
      <c r="Y487" s="42" t="e">
        <f t="shared" ca="1" si="113"/>
        <v>#N/A</v>
      </c>
      <c r="Z487" s="8" t="e">
        <f ca="1">IF(Y487="","",项目信息!$C$16)</f>
        <v>#N/A</v>
      </c>
      <c r="AA487" s="110" t="e">
        <f t="shared" ca="1" si="117"/>
        <v>#N/A</v>
      </c>
      <c r="AB487" s="110" t="e">
        <f t="shared" ca="1" si="118"/>
        <v>#N/A</v>
      </c>
      <c r="AC487" s="110" t="e">
        <f t="shared" ca="1" si="119"/>
        <v>#N/A</v>
      </c>
      <c r="AD487" s="110" t="str">
        <f t="shared" ca="1" si="114"/>
        <v/>
      </c>
      <c r="AE487" s="110" t="str">
        <f t="shared" ca="1" si="115"/>
        <v/>
      </c>
      <c r="AF487" s="110" t="str">
        <f t="shared" ca="1" si="116"/>
        <v/>
      </c>
      <c r="AG487" s="114" t="e">
        <f t="shared" ca="1" si="105"/>
        <v>#N/A</v>
      </c>
      <c r="AH487" s="114" t="e">
        <f t="shared" ca="1" si="106"/>
        <v>#N/A</v>
      </c>
      <c r="AI487" s="8" t="e">
        <f t="shared" ca="1" si="107"/>
        <v>#N/A</v>
      </c>
      <c r="AJ487" s="8" t="e">
        <f t="shared" ca="1" si="108"/>
        <v>#N/A</v>
      </c>
    </row>
    <row r="488" spans="12:36">
      <c r="L488" s="42" t="str">
        <f t="shared" ca="1" si="109"/>
        <v/>
      </c>
      <c r="M488" s="110" t="str">
        <f t="shared" ca="1" si="110"/>
        <v/>
      </c>
      <c r="N488" s="110" t="str">
        <f t="shared" ca="1" si="111"/>
        <v/>
      </c>
      <c r="O488" s="110" t="str">
        <f t="shared" ca="1" si="112"/>
        <v/>
      </c>
      <c r="Y488" s="42" t="e">
        <f t="shared" ca="1" si="113"/>
        <v>#N/A</v>
      </c>
      <c r="Z488" s="8" t="e">
        <f ca="1">IF(Y488="","",项目信息!$C$16)</f>
        <v>#N/A</v>
      </c>
      <c r="AA488" s="110" t="e">
        <f t="shared" ca="1" si="117"/>
        <v>#N/A</v>
      </c>
      <c r="AB488" s="110" t="e">
        <f t="shared" ca="1" si="118"/>
        <v>#N/A</v>
      </c>
      <c r="AC488" s="110" t="e">
        <f t="shared" ca="1" si="119"/>
        <v>#N/A</v>
      </c>
      <c r="AD488" s="110" t="str">
        <f t="shared" ca="1" si="114"/>
        <v/>
      </c>
      <c r="AE488" s="110" t="str">
        <f t="shared" ca="1" si="115"/>
        <v/>
      </c>
      <c r="AF488" s="110" t="str">
        <f t="shared" ca="1" si="116"/>
        <v/>
      </c>
      <c r="AG488" s="114" t="e">
        <f t="shared" ca="1" si="105"/>
        <v>#N/A</v>
      </c>
      <c r="AH488" s="114" t="e">
        <f t="shared" ca="1" si="106"/>
        <v>#N/A</v>
      </c>
      <c r="AI488" s="8" t="e">
        <f t="shared" ca="1" si="107"/>
        <v>#N/A</v>
      </c>
      <c r="AJ488" s="8" t="e">
        <f t="shared" ca="1" si="108"/>
        <v>#N/A</v>
      </c>
    </row>
    <row r="489" spans="12:36">
      <c r="L489" s="42" t="str">
        <f t="shared" ca="1" si="109"/>
        <v/>
      </c>
      <c r="M489" s="110" t="str">
        <f t="shared" ca="1" si="110"/>
        <v/>
      </c>
      <c r="N489" s="110" t="str">
        <f t="shared" ca="1" si="111"/>
        <v/>
      </c>
      <c r="O489" s="110" t="str">
        <f t="shared" ca="1" si="112"/>
        <v/>
      </c>
      <c r="Y489" s="42" t="e">
        <f t="shared" ca="1" si="113"/>
        <v>#N/A</v>
      </c>
      <c r="Z489" s="8" t="e">
        <f ca="1">IF(Y489="","",项目信息!$C$16)</f>
        <v>#N/A</v>
      </c>
      <c r="AA489" s="110" t="e">
        <f t="shared" ca="1" si="117"/>
        <v>#N/A</v>
      </c>
      <c r="AB489" s="110" t="e">
        <f t="shared" ca="1" si="118"/>
        <v>#N/A</v>
      </c>
      <c r="AC489" s="110" t="e">
        <f t="shared" ca="1" si="119"/>
        <v>#N/A</v>
      </c>
      <c r="AD489" s="110" t="str">
        <f t="shared" ca="1" si="114"/>
        <v/>
      </c>
      <c r="AE489" s="110" t="str">
        <f t="shared" ca="1" si="115"/>
        <v/>
      </c>
      <c r="AF489" s="110" t="str">
        <f t="shared" ca="1" si="116"/>
        <v/>
      </c>
      <c r="AG489" s="114" t="e">
        <f t="shared" ca="1" si="105"/>
        <v>#N/A</v>
      </c>
      <c r="AH489" s="114" t="e">
        <f t="shared" ca="1" si="106"/>
        <v>#N/A</v>
      </c>
      <c r="AI489" s="8" t="e">
        <f t="shared" ca="1" si="107"/>
        <v>#N/A</v>
      </c>
      <c r="AJ489" s="8" t="e">
        <f t="shared" ca="1" si="108"/>
        <v>#N/A</v>
      </c>
    </row>
    <row r="490" spans="12:36">
      <c r="L490" s="42" t="str">
        <f t="shared" ca="1" si="109"/>
        <v/>
      </c>
      <c r="M490" s="110" t="str">
        <f t="shared" ca="1" si="110"/>
        <v/>
      </c>
      <c r="N490" s="110" t="str">
        <f t="shared" ca="1" si="111"/>
        <v/>
      </c>
      <c r="O490" s="110" t="str">
        <f t="shared" ca="1" si="112"/>
        <v/>
      </c>
      <c r="Y490" s="42" t="e">
        <f t="shared" ca="1" si="113"/>
        <v>#N/A</v>
      </c>
      <c r="Z490" s="8" t="e">
        <f ca="1">IF(Y490="","",项目信息!$C$16)</f>
        <v>#N/A</v>
      </c>
      <c r="AA490" s="110" t="e">
        <f t="shared" ca="1" si="117"/>
        <v>#N/A</v>
      </c>
      <c r="AB490" s="110" t="e">
        <f t="shared" ca="1" si="118"/>
        <v>#N/A</v>
      </c>
      <c r="AC490" s="110" t="e">
        <f t="shared" ca="1" si="119"/>
        <v>#N/A</v>
      </c>
      <c r="AD490" s="110" t="str">
        <f t="shared" ca="1" si="114"/>
        <v/>
      </c>
      <c r="AE490" s="110" t="str">
        <f t="shared" ca="1" si="115"/>
        <v/>
      </c>
      <c r="AF490" s="110" t="str">
        <f t="shared" ca="1" si="116"/>
        <v/>
      </c>
      <c r="AG490" s="114" t="e">
        <f t="shared" ca="1" si="105"/>
        <v>#N/A</v>
      </c>
      <c r="AH490" s="114" t="e">
        <f t="shared" ca="1" si="106"/>
        <v>#N/A</v>
      </c>
      <c r="AI490" s="8" t="e">
        <f t="shared" ca="1" si="107"/>
        <v>#N/A</v>
      </c>
      <c r="AJ490" s="8" t="e">
        <f t="shared" ca="1" si="108"/>
        <v>#N/A</v>
      </c>
    </row>
    <row r="491" spans="12:36">
      <c r="L491" s="42" t="str">
        <f t="shared" ca="1" si="109"/>
        <v/>
      </c>
      <c r="M491" s="110" t="str">
        <f t="shared" ca="1" si="110"/>
        <v/>
      </c>
      <c r="N491" s="110" t="str">
        <f t="shared" ca="1" si="111"/>
        <v/>
      </c>
      <c r="O491" s="110" t="str">
        <f t="shared" ca="1" si="112"/>
        <v/>
      </c>
      <c r="Y491" s="42" t="e">
        <f t="shared" ca="1" si="113"/>
        <v>#N/A</v>
      </c>
      <c r="Z491" s="8" t="e">
        <f ca="1">IF(Y491="","",项目信息!$C$16)</f>
        <v>#N/A</v>
      </c>
      <c r="AA491" s="110" t="e">
        <f t="shared" ca="1" si="117"/>
        <v>#N/A</v>
      </c>
      <c r="AB491" s="110" t="e">
        <f t="shared" ca="1" si="118"/>
        <v>#N/A</v>
      </c>
      <c r="AC491" s="110" t="e">
        <f t="shared" ca="1" si="119"/>
        <v>#N/A</v>
      </c>
      <c r="AD491" s="110" t="str">
        <f t="shared" ca="1" si="114"/>
        <v/>
      </c>
      <c r="AE491" s="110" t="str">
        <f t="shared" ca="1" si="115"/>
        <v/>
      </c>
      <c r="AF491" s="110" t="str">
        <f t="shared" ca="1" si="116"/>
        <v/>
      </c>
      <c r="AG491" s="114" t="e">
        <f t="shared" ca="1" si="105"/>
        <v>#N/A</v>
      </c>
      <c r="AH491" s="114" t="e">
        <f t="shared" ca="1" si="106"/>
        <v>#N/A</v>
      </c>
      <c r="AI491" s="8" t="e">
        <f t="shared" ca="1" si="107"/>
        <v>#N/A</v>
      </c>
      <c r="AJ491" s="8" t="e">
        <f t="shared" ca="1" si="108"/>
        <v>#N/A</v>
      </c>
    </row>
    <row r="492" spans="12:36">
      <c r="L492" s="42" t="str">
        <f t="shared" ca="1" si="109"/>
        <v/>
      </c>
      <c r="M492" s="110" t="str">
        <f t="shared" ca="1" si="110"/>
        <v/>
      </c>
      <c r="N492" s="110" t="str">
        <f t="shared" ca="1" si="111"/>
        <v/>
      </c>
      <c r="O492" s="110" t="str">
        <f t="shared" ca="1" si="112"/>
        <v/>
      </c>
      <c r="Y492" s="42" t="e">
        <f t="shared" ca="1" si="113"/>
        <v>#N/A</v>
      </c>
      <c r="Z492" s="8" t="e">
        <f ca="1">IF(Y492="","",项目信息!$C$16)</f>
        <v>#N/A</v>
      </c>
      <c r="AA492" s="110" t="e">
        <f t="shared" ca="1" si="117"/>
        <v>#N/A</v>
      </c>
      <c r="AB492" s="110" t="e">
        <f t="shared" ca="1" si="118"/>
        <v>#N/A</v>
      </c>
      <c r="AC492" s="110" t="e">
        <f t="shared" ca="1" si="119"/>
        <v>#N/A</v>
      </c>
      <c r="AD492" s="110" t="str">
        <f t="shared" ca="1" si="114"/>
        <v/>
      </c>
      <c r="AE492" s="110" t="str">
        <f t="shared" ca="1" si="115"/>
        <v/>
      </c>
      <c r="AF492" s="110" t="str">
        <f t="shared" ca="1" si="116"/>
        <v/>
      </c>
      <c r="AG492" s="114" t="e">
        <f t="shared" ca="1" si="105"/>
        <v>#N/A</v>
      </c>
      <c r="AH492" s="114" t="e">
        <f t="shared" ca="1" si="106"/>
        <v>#N/A</v>
      </c>
      <c r="AI492" s="8" t="e">
        <f t="shared" ca="1" si="107"/>
        <v>#N/A</v>
      </c>
      <c r="AJ492" s="8" t="e">
        <f t="shared" ca="1" si="108"/>
        <v>#N/A</v>
      </c>
    </row>
    <row r="493" spans="12:36">
      <c r="L493" s="42" t="str">
        <f t="shared" ca="1" si="109"/>
        <v/>
      </c>
      <c r="M493" s="110" t="str">
        <f t="shared" ca="1" si="110"/>
        <v/>
      </c>
      <c r="N493" s="110" t="str">
        <f t="shared" ca="1" si="111"/>
        <v/>
      </c>
      <c r="O493" s="110" t="str">
        <f t="shared" ca="1" si="112"/>
        <v/>
      </c>
      <c r="Y493" s="42" t="e">
        <f t="shared" ca="1" si="113"/>
        <v>#N/A</v>
      </c>
      <c r="Z493" s="8" t="e">
        <f ca="1">IF(Y493="","",项目信息!$C$16)</f>
        <v>#N/A</v>
      </c>
      <c r="AA493" s="110" t="e">
        <f t="shared" ca="1" si="117"/>
        <v>#N/A</v>
      </c>
      <c r="AB493" s="110" t="e">
        <f t="shared" ca="1" si="118"/>
        <v>#N/A</v>
      </c>
      <c r="AC493" s="110" t="e">
        <f t="shared" ca="1" si="119"/>
        <v>#N/A</v>
      </c>
      <c r="AD493" s="110" t="str">
        <f t="shared" ca="1" si="114"/>
        <v/>
      </c>
      <c r="AE493" s="110" t="str">
        <f t="shared" ca="1" si="115"/>
        <v/>
      </c>
      <c r="AF493" s="110" t="str">
        <f t="shared" ca="1" si="116"/>
        <v/>
      </c>
      <c r="AG493" s="114" t="e">
        <f t="shared" ca="1" si="105"/>
        <v>#N/A</v>
      </c>
      <c r="AH493" s="114" t="e">
        <f t="shared" ca="1" si="106"/>
        <v>#N/A</v>
      </c>
      <c r="AI493" s="8" t="e">
        <f t="shared" ca="1" si="107"/>
        <v>#N/A</v>
      </c>
      <c r="AJ493" s="8" t="e">
        <f t="shared" ca="1" si="108"/>
        <v>#N/A</v>
      </c>
    </row>
    <row r="494" spans="12:36">
      <c r="L494" s="42" t="str">
        <f t="shared" ca="1" si="109"/>
        <v/>
      </c>
      <c r="M494" s="110" t="str">
        <f t="shared" ca="1" si="110"/>
        <v/>
      </c>
      <c r="N494" s="110" t="str">
        <f t="shared" ca="1" si="111"/>
        <v/>
      </c>
      <c r="O494" s="110" t="str">
        <f t="shared" ca="1" si="112"/>
        <v/>
      </c>
      <c r="Y494" s="42" t="e">
        <f t="shared" ca="1" si="113"/>
        <v>#N/A</v>
      </c>
      <c r="Z494" s="8" t="e">
        <f ca="1">IF(Y494="","",项目信息!$C$16)</f>
        <v>#N/A</v>
      </c>
      <c r="AA494" s="110" t="e">
        <f t="shared" ca="1" si="117"/>
        <v>#N/A</v>
      </c>
      <c r="AB494" s="110" t="e">
        <f t="shared" ca="1" si="118"/>
        <v>#N/A</v>
      </c>
      <c r="AC494" s="110" t="e">
        <f t="shared" ca="1" si="119"/>
        <v>#N/A</v>
      </c>
      <c r="AD494" s="110" t="str">
        <f t="shared" ca="1" si="114"/>
        <v/>
      </c>
      <c r="AE494" s="110" t="str">
        <f t="shared" ca="1" si="115"/>
        <v/>
      </c>
      <c r="AF494" s="110" t="str">
        <f t="shared" ca="1" si="116"/>
        <v/>
      </c>
      <c r="AG494" s="114" t="e">
        <f t="shared" ca="1" si="105"/>
        <v>#N/A</v>
      </c>
      <c r="AH494" s="114" t="e">
        <f t="shared" ca="1" si="106"/>
        <v>#N/A</v>
      </c>
      <c r="AI494" s="8" t="e">
        <f t="shared" ca="1" si="107"/>
        <v>#N/A</v>
      </c>
      <c r="AJ494" s="8" t="e">
        <f t="shared" ca="1" si="108"/>
        <v>#N/A</v>
      </c>
    </row>
    <row r="495" spans="12:36">
      <c r="L495" s="42" t="str">
        <f t="shared" ca="1" si="109"/>
        <v/>
      </c>
      <c r="M495" s="110" t="str">
        <f t="shared" ca="1" si="110"/>
        <v/>
      </c>
      <c r="N495" s="110" t="str">
        <f t="shared" ca="1" si="111"/>
        <v/>
      </c>
      <c r="O495" s="110" t="str">
        <f t="shared" ca="1" si="112"/>
        <v/>
      </c>
      <c r="Y495" s="42" t="e">
        <f t="shared" ca="1" si="113"/>
        <v>#N/A</v>
      </c>
      <c r="Z495" s="8" t="e">
        <f ca="1">IF(Y495="","",项目信息!$C$16)</f>
        <v>#N/A</v>
      </c>
      <c r="AA495" s="110" t="e">
        <f t="shared" ca="1" si="117"/>
        <v>#N/A</v>
      </c>
      <c r="AB495" s="110" t="e">
        <f t="shared" ca="1" si="118"/>
        <v>#N/A</v>
      </c>
      <c r="AC495" s="110" t="e">
        <f t="shared" ca="1" si="119"/>
        <v>#N/A</v>
      </c>
      <c r="AD495" s="110" t="str">
        <f t="shared" ca="1" si="114"/>
        <v/>
      </c>
      <c r="AE495" s="110" t="str">
        <f t="shared" ca="1" si="115"/>
        <v/>
      </c>
      <c r="AF495" s="110" t="str">
        <f t="shared" ca="1" si="116"/>
        <v/>
      </c>
      <c r="AG495" s="114" t="e">
        <f t="shared" ca="1" si="105"/>
        <v>#N/A</v>
      </c>
      <c r="AH495" s="114" t="e">
        <f t="shared" ca="1" si="106"/>
        <v>#N/A</v>
      </c>
      <c r="AI495" s="8" t="e">
        <f t="shared" ca="1" si="107"/>
        <v>#N/A</v>
      </c>
      <c r="AJ495" s="8" t="e">
        <f t="shared" ca="1" si="108"/>
        <v>#N/A</v>
      </c>
    </row>
    <row r="496" spans="12:36">
      <c r="L496" s="42" t="str">
        <f t="shared" ca="1" si="109"/>
        <v/>
      </c>
      <c r="M496" s="110" t="str">
        <f t="shared" ca="1" si="110"/>
        <v/>
      </c>
      <c r="N496" s="110" t="str">
        <f t="shared" ca="1" si="111"/>
        <v/>
      </c>
      <c r="O496" s="110" t="str">
        <f t="shared" ca="1" si="112"/>
        <v/>
      </c>
      <c r="Y496" s="42" t="e">
        <f t="shared" ca="1" si="113"/>
        <v>#N/A</v>
      </c>
      <c r="Z496" s="8" t="e">
        <f ca="1">IF(Y496="","",项目信息!$C$16)</f>
        <v>#N/A</v>
      </c>
      <c r="AA496" s="110" t="e">
        <f t="shared" ca="1" si="117"/>
        <v>#N/A</v>
      </c>
      <c r="AB496" s="110" t="e">
        <f t="shared" ca="1" si="118"/>
        <v>#N/A</v>
      </c>
      <c r="AC496" s="110" t="e">
        <f t="shared" ca="1" si="119"/>
        <v>#N/A</v>
      </c>
      <c r="AD496" s="110" t="str">
        <f t="shared" ca="1" si="114"/>
        <v/>
      </c>
      <c r="AE496" s="110" t="str">
        <f t="shared" ca="1" si="115"/>
        <v/>
      </c>
      <c r="AF496" s="110" t="str">
        <f t="shared" ca="1" si="116"/>
        <v/>
      </c>
      <c r="AG496" s="114" t="e">
        <f t="shared" ca="1" si="105"/>
        <v>#N/A</v>
      </c>
      <c r="AH496" s="114" t="e">
        <f t="shared" ca="1" si="106"/>
        <v>#N/A</v>
      </c>
      <c r="AI496" s="8" t="e">
        <f t="shared" ca="1" si="107"/>
        <v>#N/A</v>
      </c>
      <c r="AJ496" s="8" t="e">
        <f t="shared" ca="1" si="108"/>
        <v>#N/A</v>
      </c>
    </row>
    <row r="497" spans="12:36">
      <c r="L497" s="42" t="str">
        <f t="shared" ca="1" si="109"/>
        <v/>
      </c>
      <c r="M497" s="110" t="str">
        <f t="shared" ca="1" si="110"/>
        <v/>
      </c>
      <c r="N497" s="110" t="str">
        <f t="shared" ca="1" si="111"/>
        <v/>
      </c>
      <c r="O497" s="110" t="str">
        <f t="shared" ca="1" si="112"/>
        <v/>
      </c>
      <c r="Y497" s="42" t="e">
        <f t="shared" ca="1" si="113"/>
        <v>#N/A</v>
      </c>
      <c r="Z497" s="8" t="e">
        <f ca="1">IF(Y497="","",项目信息!$C$16)</f>
        <v>#N/A</v>
      </c>
      <c r="AA497" s="110" t="e">
        <f t="shared" ca="1" si="117"/>
        <v>#N/A</v>
      </c>
      <c r="AB497" s="110" t="e">
        <f t="shared" ca="1" si="118"/>
        <v>#N/A</v>
      </c>
      <c r="AC497" s="110" t="e">
        <f t="shared" ca="1" si="119"/>
        <v>#N/A</v>
      </c>
      <c r="AD497" s="110" t="str">
        <f t="shared" ca="1" si="114"/>
        <v/>
      </c>
      <c r="AE497" s="110" t="str">
        <f t="shared" ca="1" si="115"/>
        <v/>
      </c>
      <c r="AF497" s="110" t="str">
        <f t="shared" ca="1" si="116"/>
        <v/>
      </c>
      <c r="AG497" s="114" t="e">
        <f t="shared" ca="1" si="105"/>
        <v>#N/A</v>
      </c>
      <c r="AH497" s="114" t="e">
        <f t="shared" ca="1" si="106"/>
        <v>#N/A</v>
      </c>
      <c r="AI497" s="8" t="e">
        <f t="shared" ca="1" si="107"/>
        <v>#N/A</v>
      </c>
      <c r="AJ497" s="8" t="e">
        <f t="shared" ca="1" si="108"/>
        <v>#N/A</v>
      </c>
    </row>
    <row r="498" spans="12:36">
      <c r="L498" s="42" t="str">
        <f t="shared" ca="1" si="109"/>
        <v/>
      </c>
      <c r="M498" s="110" t="str">
        <f t="shared" ca="1" si="110"/>
        <v/>
      </c>
      <c r="N498" s="110" t="str">
        <f t="shared" ca="1" si="111"/>
        <v/>
      </c>
      <c r="O498" s="110" t="str">
        <f t="shared" ca="1" si="112"/>
        <v/>
      </c>
      <c r="Y498" s="42" t="e">
        <f t="shared" ca="1" si="113"/>
        <v>#N/A</v>
      </c>
      <c r="Z498" s="8" t="e">
        <f ca="1">IF(Y498="","",项目信息!$C$16)</f>
        <v>#N/A</v>
      </c>
      <c r="AA498" s="110" t="e">
        <f t="shared" ca="1" si="117"/>
        <v>#N/A</v>
      </c>
      <c r="AB498" s="110" t="e">
        <f t="shared" ca="1" si="118"/>
        <v>#N/A</v>
      </c>
      <c r="AC498" s="110" t="e">
        <f t="shared" ca="1" si="119"/>
        <v>#N/A</v>
      </c>
      <c r="AD498" s="110" t="str">
        <f t="shared" ca="1" si="114"/>
        <v/>
      </c>
      <c r="AE498" s="110" t="str">
        <f t="shared" ca="1" si="115"/>
        <v/>
      </c>
      <c r="AF498" s="110" t="str">
        <f t="shared" ca="1" si="116"/>
        <v/>
      </c>
      <c r="AG498" s="114" t="e">
        <f t="shared" ca="1" si="105"/>
        <v>#N/A</v>
      </c>
      <c r="AH498" s="114" t="e">
        <f t="shared" ca="1" si="106"/>
        <v>#N/A</v>
      </c>
      <c r="AI498" s="8" t="e">
        <f t="shared" ca="1" si="107"/>
        <v>#N/A</v>
      </c>
      <c r="AJ498" s="8" t="e">
        <f t="shared" ca="1" si="108"/>
        <v>#N/A</v>
      </c>
    </row>
    <row r="499" spans="12:36">
      <c r="L499" s="42" t="str">
        <f t="shared" ca="1" si="109"/>
        <v/>
      </c>
      <c r="M499" s="110" t="str">
        <f t="shared" ca="1" si="110"/>
        <v/>
      </c>
      <c r="N499" s="110" t="str">
        <f t="shared" ca="1" si="111"/>
        <v/>
      </c>
      <c r="O499" s="110" t="str">
        <f t="shared" ca="1" si="112"/>
        <v/>
      </c>
      <c r="Y499" s="42" t="e">
        <f t="shared" ca="1" si="113"/>
        <v>#N/A</v>
      </c>
      <c r="Z499" s="8" t="e">
        <f ca="1">IF(Y499="","",项目信息!$C$16)</f>
        <v>#N/A</v>
      </c>
      <c r="AA499" s="110" t="e">
        <f t="shared" ca="1" si="117"/>
        <v>#N/A</v>
      </c>
      <c r="AB499" s="110" t="e">
        <f t="shared" ca="1" si="118"/>
        <v>#N/A</v>
      </c>
      <c r="AC499" s="110" t="e">
        <f t="shared" ca="1" si="119"/>
        <v>#N/A</v>
      </c>
      <c r="AD499" s="110" t="str">
        <f t="shared" ca="1" si="114"/>
        <v/>
      </c>
      <c r="AE499" s="110" t="str">
        <f t="shared" ca="1" si="115"/>
        <v/>
      </c>
      <c r="AF499" s="110" t="str">
        <f t="shared" ca="1" si="116"/>
        <v/>
      </c>
      <c r="AG499" s="114" t="e">
        <f t="shared" ca="1" si="105"/>
        <v>#N/A</v>
      </c>
      <c r="AH499" s="114" t="e">
        <f t="shared" ca="1" si="106"/>
        <v>#N/A</v>
      </c>
      <c r="AI499" s="8" t="e">
        <f t="shared" ca="1" si="107"/>
        <v>#N/A</v>
      </c>
      <c r="AJ499" s="8" t="e">
        <f t="shared" ca="1" si="108"/>
        <v>#N/A</v>
      </c>
    </row>
    <row r="500" spans="12:36">
      <c r="L500" s="42" t="str">
        <f t="shared" ca="1" si="109"/>
        <v/>
      </c>
      <c r="M500" s="110" t="str">
        <f t="shared" ca="1" si="110"/>
        <v/>
      </c>
      <c r="N500" s="110" t="str">
        <f t="shared" ca="1" si="111"/>
        <v/>
      </c>
      <c r="O500" s="110" t="str">
        <f t="shared" ca="1" si="112"/>
        <v/>
      </c>
      <c r="Y500" s="42" t="e">
        <f t="shared" ca="1" si="113"/>
        <v>#N/A</v>
      </c>
      <c r="Z500" s="8" t="e">
        <f ca="1">IF(Y500="","",项目信息!$C$16)</f>
        <v>#N/A</v>
      </c>
      <c r="AA500" s="110" t="e">
        <f t="shared" ca="1" si="117"/>
        <v>#N/A</v>
      </c>
      <c r="AB500" s="110" t="e">
        <f t="shared" ca="1" si="118"/>
        <v>#N/A</v>
      </c>
      <c r="AC500" s="110" t="e">
        <f t="shared" ca="1" si="119"/>
        <v>#N/A</v>
      </c>
      <c r="AD500" s="110" t="str">
        <f t="shared" ca="1" si="114"/>
        <v/>
      </c>
      <c r="AE500" s="110" t="str">
        <f t="shared" ca="1" si="115"/>
        <v/>
      </c>
      <c r="AF500" s="110" t="str">
        <f t="shared" ca="1" si="116"/>
        <v/>
      </c>
      <c r="AG500" s="114" t="e">
        <f t="shared" ca="1" si="105"/>
        <v>#N/A</v>
      </c>
      <c r="AH500" s="114" t="e">
        <f t="shared" ca="1" si="106"/>
        <v>#N/A</v>
      </c>
      <c r="AI500" s="8" t="e">
        <f t="shared" ca="1" si="107"/>
        <v>#N/A</v>
      </c>
      <c r="AJ500" s="8" t="e">
        <f t="shared" ca="1" si="108"/>
        <v>#N/A</v>
      </c>
    </row>
  </sheetData>
  <phoneticPr fontId="1" type="noConversion"/>
  <pageMargins left="0.7" right="0.7" top="0.75" bottom="0.75" header="0.3" footer="0.3"/>
  <drawing r:id="rId4"/>
  <legacyDrawing r:id="rId5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AH500"/>
  <sheetViews>
    <sheetView topLeftCell="S1" workbookViewId="0">
      <selection activeCell="Q15" sqref="Q15"/>
    </sheetView>
  </sheetViews>
  <sheetFormatPr defaultRowHeight="13.5"/>
  <cols>
    <col min="1" max="1" width="17.625" customWidth="1"/>
    <col min="2" max="2" width="9.75" customWidth="1"/>
    <col min="3" max="3" width="5.75" customWidth="1"/>
    <col min="4" max="4" width="7.75" customWidth="1"/>
    <col min="5" max="6" width="5.75" customWidth="1"/>
    <col min="7" max="7" width="13.125" customWidth="1"/>
    <col min="8" max="8" width="5.75" customWidth="1"/>
    <col min="9" max="9" width="6.5" bestFit="1" customWidth="1"/>
    <col min="10" max="10" width="7.75" bestFit="1" customWidth="1"/>
    <col min="11" max="11" width="8.375" customWidth="1"/>
    <col min="12" max="12" width="10.5" customWidth="1"/>
    <col min="13" max="13" width="8" bestFit="1" customWidth="1"/>
    <col min="14" max="14" width="8" style="170" customWidth="1"/>
    <col min="15" max="15" width="9" style="170"/>
    <col min="16" max="16" width="13.375" style="170" bestFit="1" customWidth="1"/>
    <col min="17" max="18" width="9" style="170"/>
    <col min="19" max="19" width="5.75" style="170" bestFit="1" customWidth="1"/>
    <col min="20" max="24" width="9" style="46"/>
    <col min="25" max="29" width="9" style="169"/>
    <col min="30" max="34" width="9" style="168"/>
  </cols>
  <sheetData>
    <row r="1" spans="1:34">
      <c r="A1" s="77" t="s">
        <v>449</v>
      </c>
      <c r="B1" t="s">
        <v>443</v>
      </c>
      <c r="G1" s="8" t="s">
        <v>682</v>
      </c>
      <c r="H1" s="8">
        <f>MATCH("总计",A:A,0)-5</f>
        <v>11</v>
      </c>
      <c r="J1" s="8" t="s">
        <v>683</v>
      </c>
      <c r="K1" s="8">
        <f>COUNTIF(J5:J500,"?*")</f>
        <v>3</v>
      </c>
      <c r="N1" s="170" t="s">
        <v>692</v>
      </c>
      <c r="O1" s="170" t="s">
        <v>691</v>
      </c>
      <c r="P1" s="170" t="s">
        <v>689</v>
      </c>
      <c r="Q1" s="170" t="s">
        <v>690</v>
      </c>
      <c r="R1" s="170" t="s">
        <v>681</v>
      </c>
      <c r="S1" s="170" t="s">
        <v>694</v>
      </c>
      <c r="T1" s="46" t="s">
        <v>695</v>
      </c>
      <c r="U1" s="46" t="s">
        <v>696</v>
      </c>
      <c r="V1" s="46" t="s">
        <v>697</v>
      </c>
      <c r="W1" s="46" t="s">
        <v>698</v>
      </c>
      <c r="X1" s="46" t="s">
        <v>699</v>
      </c>
      <c r="Y1" s="169" t="s">
        <v>700</v>
      </c>
      <c r="Z1" s="169" t="s">
        <v>701</v>
      </c>
      <c r="AA1" s="169" t="s">
        <v>702</v>
      </c>
      <c r="AB1" s="169" t="s">
        <v>703</v>
      </c>
      <c r="AC1" s="169" t="s">
        <v>704</v>
      </c>
      <c r="AD1" s="168" t="s">
        <v>705</v>
      </c>
      <c r="AE1" s="168" t="s">
        <v>706</v>
      </c>
      <c r="AF1" s="168" t="s">
        <v>707</v>
      </c>
      <c r="AG1" s="168" t="s">
        <v>708</v>
      </c>
      <c r="AH1" s="168" t="s">
        <v>709</v>
      </c>
    </row>
    <row r="2" spans="1:34">
      <c r="G2" s="8" t="s">
        <v>693</v>
      </c>
      <c r="H2" s="8">
        <f>H1-K1</f>
        <v>8</v>
      </c>
      <c r="J2" s="8" t="s">
        <v>684</v>
      </c>
      <c r="K2" s="8">
        <f>SUM(K5:K500)+K1</f>
        <v>7</v>
      </c>
      <c r="N2" s="171">
        <f>IF(ROW()-1&gt;$K$2,"",IF(ROW()&lt;=2,2,IF(ROW()&lt;=N1+Q1,N1,ROW())))</f>
        <v>2</v>
      </c>
      <c r="O2" s="174">
        <v>5</v>
      </c>
      <c r="P2" s="171" t="str">
        <f ca="1">OFFSET($J$1,O2-1,0)</f>
        <v>基础架构搭建</v>
      </c>
      <c r="Q2" s="171">
        <f ca="1">OFFSET($K$1,O2-1,0)</f>
        <v>1</v>
      </c>
      <c r="R2" s="171">
        <f ca="1">OFFSET($L$1,O2-1,0)</f>
        <v>1</v>
      </c>
      <c r="S2" s="171" t="b">
        <f>N2&lt;&gt;N1</f>
        <v>1</v>
      </c>
      <c r="T2" s="9" t="str">
        <f ca="1">IFERROR(IF(OR($N2="",$S2),"",IF(ISNUMBER(T1),T1,$O2)+MATCH(1,INDIRECT("b"&amp;(IF(ISNUMBER(T1),T1,$O2)+1)&amp;":b500"),0)),"")</f>
        <v/>
      </c>
      <c r="U2" s="9" t="str">
        <f ca="1">IFERROR(IF(OR(N2="",$S2),"",IF(ISNUMBER(U1),U1,$O2)+MATCH(1,INDIRECT("c"&amp;(IF(ISNUMBER(U1),U1,$O2)+1)&amp;":c500"),0)),"")</f>
        <v/>
      </c>
      <c r="V2" s="9" t="str">
        <f ca="1">IFERROR(IF(OR($N2="",$S2),"",IF(ISNUMBER(V1),V1,$O2)+MATCH(1,INDIRECT("d"&amp;(IF(ISNUMBER(V1),V1,$O2)+1)&amp;":d500"),0)),"")</f>
        <v/>
      </c>
      <c r="W2" s="9" t="str">
        <f ca="1">IFERROR(IF(OR($N2="",$S2),"",IF(ISNUMBER(W1),W1,$O2)+MATCH(1,INDIRECT("e"&amp;(IF(ISNUMBER(W1),W1,$O2)+1)&amp;":e500"),0)),"")</f>
        <v/>
      </c>
      <c r="X2" s="9" t="str">
        <f ca="1">IFERROR(IF(OR($N2="",$S2),"",IF(ISNUMBER(X1),X1,$O2)+MATCH(1,INDIRECT("f"&amp;(IF(ISNUMBER(X1),X1,$O2)+1)&amp;":f500"),0)),"")</f>
        <v/>
      </c>
      <c r="Y2" s="172" t="str">
        <f>IF(OR($N2="",$S2),"",IF(T2&lt;=$O2+$R2,T2,""))</f>
        <v/>
      </c>
      <c r="Z2" s="172" t="str">
        <f t="shared" ref="Z2:AC2" si="0">IF(OR($N2="",$S2),"",IF(U2&lt;=$O2+$R2,U2,""))</f>
        <v/>
      </c>
      <c r="AA2" s="172" t="str">
        <f t="shared" si="0"/>
        <v/>
      </c>
      <c r="AB2" s="172" t="str">
        <f t="shared" si="0"/>
        <v/>
      </c>
      <c r="AC2" s="172" t="str">
        <f t="shared" si="0"/>
        <v/>
      </c>
      <c r="AD2" s="173" t="str">
        <f ca="1">IF(OR($N2="",$S2,Y2=""),"",OFFSET($A$1,Y2-1,0))</f>
        <v/>
      </c>
      <c r="AE2" s="173" t="str">
        <f t="shared" ref="AE2:AH2" ca="1" si="1">IF(OR($N2="",$S2,Z2=""),"",OFFSET($A$1,Z2-1,0))</f>
        <v/>
      </c>
      <c r="AF2" s="173" t="str">
        <f t="shared" ca="1" si="1"/>
        <v/>
      </c>
      <c r="AG2" s="173" t="str">
        <f t="shared" ca="1" si="1"/>
        <v/>
      </c>
      <c r="AH2" s="173" t="str">
        <f t="shared" ca="1" si="1"/>
        <v/>
      </c>
    </row>
    <row r="3" spans="1:34">
      <c r="A3" s="77" t="s">
        <v>567</v>
      </c>
      <c r="B3" s="77" t="s">
        <v>540</v>
      </c>
      <c r="N3" s="171">
        <f t="shared" ref="N3:N27" ca="1" si="2">IF(ROW()-1&gt;$K$2,"",IF(ROW()&lt;=2,2,IF(ROW()&lt;=N2+Q2,N2,ROW())))</f>
        <v>2</v>
      </c>
      <c r="O3" s="171">
        <f ca="1">IF(N2=N3,O2,O2+R2+1)</f>
        <v>5</v>
      </c>
      <c r="P3" s="171" t="str">
        <f ca="1">OFFSET($J$1,O3-1,0)</f>
        <v>基础架构搭建</v>
      </c>
      <c r="Q3" s="171">
        <f ca="1">OFFSET($K$1,O3-1,0)</f>
        <v>1</v>
      </c>
      <c r="R3" s="171">
        <f ca="1">OFFSET($L$1,O3-1,0)</f>
        <v>1</v>
      </c>
      <c r="S3" s="171" t="b">
        <f t="shared" ref="S3:S8" ca="1" si="3">N3&lt;&gt;N2</f>
        <v>0</v>
      </c>
      <c r="T3" s="9">
        <f ca="1">IFERROR(IF(OR($N3="",$S3),"",IF(ISNUMBER(T2),T2,$O3)+MATCH(1,INDIRECT("b"&amp;(IF(ISNUMBER(T2),T2,$O3)+1)&amp;":b500"),0)),"")</f>
        <v>7</v>
      </c>
      <c r="U3" s="9">
        <f ca="1">IFERROR(IF(OR(N3="",$S3),"",IF(ISNUMBER(U2),U2,$O3)+MATCH(1,INDIRECT("c"&amp;(IF(ISNUMBER(U2),U2,$O3)+1)&amp;":c500"),0)),"")</f>
        <v>6</v>
      </c>
      <c r="V3" s="9">
        <f t="shared" ref="V3:V22" ca="1" si="4">IFERROR(IF(OR($N3="",$S3),"",IF(ISNUMBER(V2),V2,$O3)+MATCH(1,INDIRECT("d"&amp;(IF(ISNUMBER(V2),V2,$O3)+1)&amp;":d500"),0)),"")</f>
        <v>13</v>
      </c>
      <c r="W3" s="9">
        <f t="shared" ref="W3:W14" ca="1" si="5">IFERROR(IF(OR($N3="",$S3),"",IF(ISNUMBER(W2),W2,$O3)+MATCH(1,INDIRECT("e"&amp;(IF(ISNUMBER(W2),W2,$O3)+1)&amp;":e500"),0)),"")</f>
        <v>10</v>
      </c>
      <c r="X3" s="9">
        <f t="shared" ref="X3:X17" ca="1" si="6">IFERROR(IF(OR($N3="",$S3),"",IF(ISNUMBER(X2),X2,$O3)+MATCH(1,INDIRECT("f"&amp;(IF(ISNUMBER(X2),X2,$O3)+1)&amp;":f500"),0)),"")</f>
        <v>13</v>
      </c>
      <c r="Y3" s="172" t="str">
        <f t="shared" ref="Y3:Y15" ca="1" si="7">IF(OR($N3="",$S3),"",IF(T3&lt;=$O3+$R3,T3,""))</f>
        <v/>
      </c>
      <c r="Z3" s="172">
        <f t="shared" ref="Z3:Z15" ca="1" si="8">IF(OR($N3="",$S3),"",IF(U3&lt;=$O3+$R3,U3,""))</f>
        <v>6</v>
      </c>
      <c r="AA3" s="172" t="str">
        <f t="shared" ref="AA3:AA15" ca="1" si="9">IF(OR($N3="",$S3),"",IF(V3&lt;=$O3+$R3,V3,""))</f>
        <v/>
      </c>
      <c r="AB3" s="172" t="str">
        <f t="shared" ref="AB3:AB15" ca="1" si="10">IF(OR($N3="",$S3),"",IF(W3&lt;=$O3+$R3,W3,""))</f>
        <v/>
      </c>
      <c r="AC3" s="172" t="str">
        <f t="shared" ref="AC3:AC15" ca="1" si="11">IF(OR($N3="",$S3),"",IF(X3&lt;=$O3+$R3,X3,""))</f>
        <v/>
      </c>
      <c r="AD3" s="173" t="str">
        <f t="shared" ref="AD3:AD23" ca="1" si="12">IF(OR($N3="",$S3,Y3=""),"",OFFSET($A$1,Y3-1,0))</f>
        <v/>
      </c>
      <c r="AE3" s="173" t="str">
        <f t="shared" ref="AE3:AE23" ca="1" si="13">IF(OR($N3="",$S3,Z3=""),"",OFFSET($A$1,Z3-1,0))</f>
        <v>T-002</v>
      </c>
      <c r="AF3" s="173" t="str">
        <f t="shared" ref="AF3:AF23" ca="1" si="14">IF(OR($N3="",$S3,AA3=""),"",OFFSET($A$1,AA3-1,0))</f>
        <v/>
      </c>
      <c r="AG3" s="173" t="str">
        <f t="shared" ref="AG3:AG23" ca="1" si="15">IF(OR($N3="",$S3,AB3=""),"",OFFSET($A$1,AB3-1,0))</f>
        <v/>
      </c>
      <c r="AH3" s="173" t="str">
        <f t="shared" ref="AH3:AH23" ca="1" si="16">IF(OR($N3="",$S3,AC3=""),"",OFFSET($A$1,AC3-1,0))</f>
        <v/>
      </c>
    </row>
    <row r="4" spans="1:34">
      <c r="A4" s="77" t="s">
        <v>403</v>
      </c>
      <c r="B4" t="s">
        <v>413</v>
      </c>
      <c r="C4" t="s">
        <v>677</v>
      </c>
      <c r="D4" t="s">
        <v>672</v>
      </c>
      <c r="E4" t="s">
        <v>412</v>
      </c>
      <c r="F4" t="s">
        <v>678</v>
      </c>
      <c r="G4" s="167" t="s">
        <v>688</v>
      </c>
      <c r="H4" s="167" t="s">
        <v>101</v>
      </c>
      <c r="I4" s="167" t="s">
        <v>687</v>
      </c>
      <c r="J4" s="167" t="s">
        <v>686</v>
      </c>
      <c r="K4" s="167" t="s">
        <v>685</v>
      </c>
      <c r="L4" s="167" t="s">
        <v>680</v>
      </c>
      <c r="N4" s="171">
        <f t="shared" ref="N4:N67" ca="1" si="17">IF(ROW()-1&gt;$K$2,"",IF(ROW()&lt;=2,2,IF(ROW()&lt;=N3+Q3,N3,ROW())))</f>
        <v>4</v>
      </c>
      <c r="O4" s="171">
        <f t="shared" ref="O4:O67" ca="1" si="18">IF(N3=N4,O3,O3+R3+1)</f>
        <v>7</v>
      </c>
      <c r="P4" s="171" t="str">
        <f t="shared" ref="P4:P67" ca="1" si="19">OFFSET($J$1,O4-1,0)</f>
        <v>需求调研</v>
      </c>
      <c r="Q4" s="171">
        <f t="shared" ref="Q4:Q67" ca="1" si="20">OFFSET($K$1,O4-1,0)</f>
        <v>2</v>
      </c>
      <c r="R4" s="171">
        <f t="shared" ref="R4:R67" ca="1" si="21">OFFSET($L$1,O4-1,0)</f>
        <v>5</v>
      </c>
      <c r="S4" s="171" t="b">
        <f t="shared" ref="S4:S67" ca="1" si="22">N4&lt;&gt;N3</f>
        <v>1</v>
      </c>
      <c r="T4" s="9" t="str">
        <f t="shared" ref="T4:T67" ca="1" si="23">IFERROR(IF(OR($N4="",$S4),"",IF(ISNUMBER(T3),T3,$O4)+MATCH(1,INDIRECT("b"&amp;(IF(ISNUMBER(T3),T3,$O4)+1)&amp;":b500"),0)),"")</f>
        <v/>
      </c>
      <c r="U4" s="9" t="str">
        <f t="shared" ref="U4:U67" ca="1" si="24">IFERROR(IF(OR(N4="",$S4),"",IF(ISNUMBER(U3),U3,$O4)+MATCH(1,INDIRECT("c"&amp;(IF(ISNUMBER(U3),U3,$O4)+1)&amp;":c500"),0)),"")</f>
        <v/>
      </c>
      <c r="V4" s="9" t="str">
        <f t="shared" ref="V4:V67" ca="1" si="25">IFERROR(IF(OR($N4="",$S4),"",IF(ISNUMBER(V3),V3,$O4)+MATCH(1,INDIRECT("d"&amp;(IF(ISNUMBER(V3),V3,$O4)+1)&amp;":d500"),0)),"")</f>
        <v/>
      </c>
      <c r="W4" s="9" t="str">
        <f t="shared" ref="W4:W67" ca="1" si="26">IFERROR(IF(OR($N4="",$S4),"",IF(ISNUMBER(W3),W3,$O4)+MATCH(1,INDIRECT("e"&amp;(IF(ISNUMBER(W3),W3,$O4)+1)&amp;":e500"),0)),"")</f>
        <v/>
      </c>
      <c r="X4" s="9" t="str">
        <f t="shared" ref="X4:X67" ca="1" si="27">IFERROR(IF(OR($N4="",$S4),"",IF(ISNUMBER(X3),X3,$O4)+MATCH(1,INDIRECT("f"&amp;(IF(ISNUMBER(X3),X3,$O4)+1)&amp;":f500"),0)),"")</f>
        <v/>
      </c>
      <c r="Y4" s="172" t="str">
        <f t="shared" ref="Y4:Y67" ca="1" si="28">IF(OR($N4="",$S4),"",IF(T4&lt;=$O4+$R4,T4,""))</f>
        <v/>
      </c>
      <c r="Z4" s="172" t="str">
        <f t="shared" ref="Z4:Z67" ca="1" si="29">IF(OR($N4="",$S4),"",IF(U4&lt;=$O4+$R4,U4,""))</f>
        <v/>
      </c>
      <c r="AA4" s="172" t="str">
        <f t="shared" ref="AA4:AA67" ca="1" si="30">IF(OR($N4="",$S4),"",IF(V4&lt;=$O4+$R4,V4,""))</f>
        <v/>
      </c>
      <c r="AB4" s="172" t="str">
        <f t="shared" ref="AB4:AB67" ca="1" si="31">IF(OR($N4="",$S4),"",IF(W4&lt;=$O4+$R4,W4,""))</f>
        <v/>
      </c>
      <c r="AC4" s="172" t="str">
        <f t="shared" ref="AC4:AC67" ca="1" si="32">IF(OR($N4="",$S4),"",IF(X4&lt;=$O4+$R4,X4,""))</f>
        <v/>
      </c>
      <c r="AD4" s="173" t="str">
        <f t="shared" ref="AD4:AD67" ca="1" si="33">IF(OR($N4="",$S4,Y4=""),"",OFFSET($A$1,Y4-1,0))</f>
        <v/>
      </c>
      <c r="AE4" s="173" t="str">
        <f t="shared" ref="AE4:AE67" ca="1" si="34">IF(OR($N4="",$S4,Z4=""),"",OFFSET($A$1,Z4-1,0))</f>
        <v/>
      </c>
      <c r="AF4" s="173" t="str">
        <f t="shared" ref="AF4:AF67" ca="1" si="35">IF(OR($N4="",$S4,AA4=""),"",OFFSET($A$1,AA4-1,0))</f>
        <v/>
      </c>
      <c r="AG4" s="173" t="str">
        <f t="shared" ref="AG4:AG67" ca="1" si="36">IF(OR($N4="",$S4,AB4=""),"",OFFSET($A$1,AB4-1,0))</f>
        <v/>
      </c>
      <c r="AH4" s="173" t="str">
        <f t="shared" ref="AH4:AH67" ca="1" si="37">IF(OR($N4="",$S4,AC4=""),"",OFFSET($A$1,AC4-1,0))</f>
        <v/>
      </c>
    </row>
    <row r="5" spans="1:34">
      <c r="A5" s="78" t="s">
        <v>151</v>
      </c>
      <c r="B5" s="92"/>
      <c r="C5" s="92">
        <v>1</v>
      </c>
      <c r="D5" s="92"/>
      <c r="E5" s="92"/>
      <c r="F5" s="92"/>
      <c r="G5" s="8" t="str">
        <f>IF(OR(A5="",A5="总计"),"",IF(I5,A5,G4))</f>
        <v>基础架构搭建</v>
      </c>
      <c r="H5" s="8" t="str">
        <f ca="1">IF(OR(A5="",A5="总计",ISNA(MATCH(A5,'临-进度'!$A:$A,0))),"",A5)</f>
        <v/>
      </c>
      <c r="I5" s="8" t="b">
        <f>NOT(ISNA(MATCH(A5,项目阶段与里程碑!$B:$B,0)))</f>
        <v>1</v>
      </c>
      <c r="J5" s="8" t="str">
        <f>IF(I5,G5,"")</f>
        <v>基础架构搭建</v>
      </c>
      <c r="K5" s="8">
        <f>IF(I5,MAX(B5:F5),"")</f>
        <v>1</v>
      </c>
      <c r="L5" s="8">
        <f>IF(I5,COUNTIF($G$2:$G$500,G5)-1,"")</f>
        <v>1</v>
      </c>
      <c r="N5" s="171">
        <f t="shared" ca="1" si="17"/>
        <v>4</v>
      </c>
      <c r="O5" s="171">
        <f t="shared" ca="1" si="18"/>
        <v>7</v>
      </c>
      <c r="P5" s="171" t="str">
        <f t="shared" ca="1" si="19"/>
        <v>需求调研</v>
      </c>
      <c r="Q5" s="171">
        <f t="shared" ca="1" si="20"/>
        <v>2</v>
      </c>
      <c r="R5" s="171">
        <f t="shared" ca="1" si="21"/>
        <v>5</v>
      </c>
      <c r="S5" s="171" t="b">
        <f t="shared" ca="1" si="22"/>
        <v>0</v>
      </c>
      <c r="T5" s="9">
        <f t="shared" ca="1" si="23"/>
        <v>11</v>
      </c>
      <c r="U5" s="9">
        <f t="shared" ca="1" si="24"/>
        <v>8</v>
      </c>
      <c r="V5" s="9">
        <f t="shared" ca="1" si="25"/>
        <v>13</v>
      </c>
      <c r="W5" s="9">
        <f t="shared" ca="1" si="26"/>
        <v>10</v>
      </c>
      <c r="X5" s="9">
        <f t="shared" ca="1" si="27"/>
        <v>13</v>
      </c>
      <c r="Y5" s="172">
        <f t="shared" ca="1" si="28"/>
        <v>11</v>
      </c>
      <c r="Z5" s="172">
        <f t="shared" ca="1" si="29"/>
        <v>8</v>
      </c>
      <c r="AA5" s="172" t="str">
        <f t="shared" ca="1" si="30"/>
        <v/>
      </c>
      <c r="AB5" s="172">
        <f t="shared" ca="1" si="31"/>
        <v>10</v>
      </c>
      <c r="AC5" s="172" t="str">
        <f t="shared" ca="1" si="32"/>
        <v/>
      </c>
      <c r="AD5" s="173" t="str">
        <f t="shared" ca="1" si="33"/>
        <v>T-006</v>
      </c>
      <c r="AE5" s="173" t="str">
        <f t="shared" ca="1" si="34"/>
        <v>T-001</v>
      </c>
      <c r="AF5" s="173" t="str">
        <f t="shared" ca="1" si="35"/>
        <v/>
      </c>
      <c r="AG5" s="173" t="str">
        <f t="shared" ca="1" si="36"/>
        <v>T-005</v>
      </c>
      <c r="AH5" s="173" t="str">
        <f t="shared" ca="1" si="37"/>
        <v/>
      </c>
    </row>
    <row r="6" spans="1:34">
      <c r="A6" s="79" t="s">
        <v>352</v>
      </c>
      <c r="B6" s="92"/>
      <c r="C6" s="92">
        <v>1</v>
      </c>
      <c r="D6" s="92"/>
      <c r="E6" s="92"/>
      <c r="F6" s="92"/>
      <c r="G6" s="8" t="str">
        <f t="shared" ref="G6:G69" si="38">IF(OR(A6="",A6="总计"),"",IF(I6,A6,G5))</f>
        <v>基础架构搭建</v>
      </c>
      <c r="H6" s="8" t="str">
        <f ca="1">IF(OR(A6="",A6="总计",ISNA(MATCH(A6,'临-进度'!$A:$A,0))),"",A6)</f>
        <v>T-002</v>
      </c>
      <c r="I6" s="8" t="b">
        <f>NOT(ISNA(MATCH(A6,项目阶段与里程碑!$B:$B,0)))</f>
        <v>0</v>
      </c>
      <c r="J6" s="8" t="str">
        <f t="shared" ref="J6:J69" si="39">IF(I6,G6,"")</f>
        <v/>
      </c>
      <c r="K6" s="8" t="str">
        <f t="shared" ref="K6:K69" si="40">IF(I6,MAX(B6:F6),"")</f>
        <v/>
      </c>
      <c r="L6" s="8" t="str">
        <f t="shared" ref="L6:L69" si="41">IF(I6,COUNTIF($G$2:$G$500,G6)-1,"")</f>
        <v/>
      </c>
      <c r="N6" s="171">
        <f t="shared" ca="1" si="17"/>
        <v>4</v>
      </c>
      <c r="O6" s="171">
        <f t="shared" ca="1" si="18"/>
        <v>7</v>
      </c>
      <c r="P6" s="171" t="str">
        <f t="shared" ca="1" si="19"/>
        <v>需求调研</v>
      </c>
      <c r="Q6" s="171">
        <f t="shared" ca="1" si="20"/>
        <v>2</v>
      </c>
      <c r="R6" s="171">
        <f t="shared" ca="1" si="21"/>
        <v>5</v>
      </c>
      <c r="S6" s="171" t="b">
        <f t="shared" ca="1" si="22"/>
        <v>0</v>
      </c>
      <c r="T6" s="9">
        <f t="shared" ca="1" si="23"/>
        <v>16</v>
      </c>
      <c r="U6" s="9">
        <f t="shared" ca="1" si="24"/>
        <v>9</v>
      </c>
      <c r="V6" s="9">
        <f t="shared" ca="1" si="25"/>
        <v>15</v>
      </c>
      <c r="W6" s="9">
        <f t="shared" ca="1" si="26"/>
        <v>12</v>
      </c>
      <c r="X6" s="9">
        <f t="shared" ca="1" si="27"/>
        <v>14</v>
      </c>
      <c r="Y6" s="172" t="str">
        <f t="shared" ca="1" si="28"/>
        <v/>
      </c>
      <c r="Z6" s="172">
        <f t="shared" ca="1" si="29"/>
        <v>9</v>
      </c>
      <c r="AA6" s="172" t="str">
        <f t="shared" ca="1" si="30"/>
        <v/>
      </c>
      <c r="AB6" s="172">
        <f t="shared" ca="1" si="31"/>
        <v>12</v>
      </c>
      <c r="AC6" s="172" t="str">
        <f t="shared" ca="1" si="32"/>
        <v/>
      </c>
      <c r="AD6" s="173" t="str">
        <f t="shared" ca="1" si="33"/>
        <v/>
      </c>
      <c r="AE6" s="173" t="str">
        <f t="shared" ca="1" si="34"/>
        <v>T-004</v>
      </c>
      <c r="AF6" s="173" t="str">
        <f t="shared" ca="1" si="35"/>
        <v/>
      </c>
      <c r="AG6" s="173" t="str">
        <f t="shared" ca="1" si="36"/>
        <v>T-007</v>
      </c>
      <c r="AH6" s="173" t="str">
        <f t="shared" ca="1" si="37"/>
        <v/>
      </c>
    </row>
    <row r="7" spans="1:34">
      <c r="A7" s="78" t="s">
        <v>147</v>
      </c>
      <c r="B7" s="92">
        <v>1</v>
      </c>
      <c r="C7" s="92">
        <v>2</v>
      </c>
      <c r="D7" s="92"/>
      <c r="E7" s="92">
        <v>2</v>
      </c>
      <c r="F7" s="92"/>
      <c r="G7" s="8" t="str">
        <f t="shared" si="38"/>
        <v>需求调研</v>
      </c>
      <c r="H7" s="8" t="str">
        <f ca="1">IF(OR(A7="",A7="总计",ISNA(MATCH(A7,'临-进度'!$A:$A,0))),"",A7)</f>
        <v/>
      </c>
      <c r="I7" s="8" t="b">
        <f>NOT(ISNA(MATCH(A7,项目阶段与里程碑!$B:$B,0)))</f>
        <v>1</v>
      </c>
      <c r="J7" s="8" t="str">
        <f t="shared" si="39"/>
        <v>需求调研</v>
      </c>
      <c r="K7" s="8">
        <f t="shared" si="40"/>
        <v>2</v>
      </c>
      <c r="L7" s="8">
        <f t="shared" si="41"/>
        <v>5</v>
      </c>
      <c r="N7" s="171">
        <f t="shared" ca="1" si="17"/>
        <v>7</v>
      </c>
      <c r="O7" s="171">
        <f t="shared" ca="1" si="18"/>
        <v>13</v>
      </c>
      <c r="P7" s="171" t="str">
        <f t="shared" ca="1" si="19"/>
        <v>用户授权功能</v>
      </c>
      <c r="Q7" s="171">
        <f t="shared" ca="1" si="20"/>
        <v>1</v>
      </c>
      <c r="R7" s="171">
        <f t="shared" ca="1" si="21"/>
        <v>2</v>
      </c>
      <c r="S7" s="171" t="b">
        <f t="shared" ca="1" si="22"/>
        <v>1</v>
      </c>
      <c r="T7" s="9" t="str">
        <f t="shared" ca="1" si="23"/>
        <v/>
      </c>
      <c r="U7" s="9" t="str">
        <f t="shared" ca="1" si="24"/>
        <v/>
      </c>
      <c r="V7" s="9" t="str">
        <f t="shared" ca="1" si="25"/>
        <v/>
      </c>
      <c r="W7" s="9" t="str">
        <f t="shared" ca="1" si="26"/>
        <v/>
      </c>
      <c r="X7" s="9" t="str">
        <f t="shared" ca="1" si="27"/>
        <v/>
      </c>
      <c r="Y7" s="172" t="str">
        <f t="shared" ca="1" si="28"/>
        <v/>
      </c>
      <c r="Z7" s="172" t="str">
        <f t="shared" ca="1" si="29"/>
        <v/>
      </c>
      <c r="AA7" s="172" t="str">
        <f t="shared" ca="1" si="30"/>
        <v/>
      </c>
      <c r="AB7" s="172" t="str">
        <f t="shared" ca="1" si="31"/>
        <v/>
      </c>
      <c r="AC7" s="172" t="str">
        <f t="shared" ca="1" si="32"/>
        <v/>
      </c>
      <c r="AD7" s="173" t="str">
        <f t="shared" ca="1" si="33"/>
        <v/>
      </c>
      <c r="AE7" s="173" t="str">
        <f t="shared" ca="1" si="34"/>
        <v/>
      </c>
      <c r="AF7" s="173" t="str">
        <f t="shared" ca="1" si="35"/>
        <v/>
      </c>
      <c r="AG7" s="173" t="str">
        <f t="shared" ca="1" si="36"/>
        <v/>
      </c>
      <c r="AH7" s="173" t="str">
        <f t="shared" ca="1" si="37"/>
        <v/>
      </c>
    </row>
    <row r="8" spans="1:34">
      <c r="A8" s="79" t="s">
        <v>404</v>
      </c>
      <c r="B8" s="92"/>
      <c r="C8" s="92">
        <v>1</v>
      </c>
      <c r="D8" s="92"/>
      <c r="E8" s="92"/>
      <c r="F8" s="92"/>
      <c r="G8" s="8" t="str">
        <f t="shared" si="38"/>
        <v>需求调研</v>
      </c>
      <c r="H8" s="8" t="str">
        <f ca="1">IF(OR(A8="",A8="总计",ISNA(MATCH(A8,'临-进度'!$A:$A,0))),"",A8)</f>
        <v>T-001</v>
      </c>
      <c r="I8" s="8" t="b">
        <f>NOT(ISNA(MATCH(A8,项目阶段与里程碑!$B:$B,0)))</f>
        <v>0</v>
      </c>
      <c r="J8" s="8" t="str">
        <f t="shared" si="39"/>
        <v/>
      </c>
      <c r="K8" s="8" t="str">
        <f t="shared" si="40"/>
        <v/>
      </c>
      <c r="L8" s="8" t="str">
        <f t="shared" si="41"/>
        <v/>
      </c>
      <c r="N8" s="171">
        <f t="shared" ca="1" si="17"/>
        <v>7</v>
      </c>
      <c r="O8" s="171">
        <f t="shared" ca="1" si="18"/>
        <v>13</v>
      </c>
      <c r="P8" s="171" t="str">
        <f t="shared" ca="1" si="19"/>
        <v>用户授权功能</v>
      </c>
      <c r="Q8" s="171">
        <f t="shared" ca="1" si="20"/>
        <v>1</v>
      </c>
      <c r="R8" s="171">
        <f t="shared" ca="1" si="21"/>
        <v>2</v>
      </c>
      <c r="S8" s="171" t="b">
        <f t="shared" ca="1" si="22"/>
        <v>0</v>
      </c>
      <c r="T8" s="9">
        <f t="shared" ca="1" si="23"/>
        <v>16</v>
      </c>
      <c r="U8" s="9" t="str">
        <f t="shared" ca="1" si="24"/>
        <v/>
      </c>
      <c r="V8" s="9">
        <f t="shared" ca="1" si="25"/>
        <v>15</v>
      </c>
      <c r="W8" s="9" t="str">
        <f t="shared" ca="1" si="26"/>
        <v/>
      </c>
      <c r="X8" s="9">
        <f t="shared" ca="1" si="27"/>
        <v>14</v>
      </c>
      <c r="Y8" s="172" t="str">
        <f t="shared" ca="1" si="28"/>
        <v/>
      </c>
      <c r="Z8" s="172" t="str">
        <f t="shared" ca="1" si="29"/>
        <v/>
      </c>
      <c r="AA8" s="172">
        <f t="shared" ca="1" si="30"/>
        <v>15</v>
      </c>
      <c r="AB8" s="172" t="str">
        <f t="shared" ca="1" si="31"/>
        <v/>
      </c>
      <c r="AC8" s="172">
        <f t="shared" ca="1" si="32"/>
        <v>14</v>
      </c>
      <c r="AD8" s="173" t="str">
        <f t="shared" ca="1" si="33"/>
        <v/>
      </c>
      <c r="AE8" s="173" t="str">
        <f t="shared" ca="1" si="34"/>
        <v/>
      </c>
      <c r="AF8" s="173" t="str">
        <f t="shared" ca="1" si="35"/>
        <v>T-008</v>
      </c>
      <c r="AG8" s="173" t="str">
        <f t="shared" ca="1" si="36"/>
        <v/>
      </c>
      <c r="AH8" s="173" t="str">
        <f t="shared" ca="1" si="37"/>
        <v>T-003</v>
      </c>
    </row>
    <row r="9" spans="1:34">
      <c r="A9" s="79" t="s">
        <v>399</v>
      </c>
      <c r="B9" s="92"/>
      <c r="C9" s="92">
        <v>1</v>
      </c>
      <c r="D9" s="92"/>
      <c r="E9" s="92"/>
      <c r="F9" s="92"/>
      <c r="G9" s="8" t="str">
        <f t="shared" si="38"/>
        <v>需求调研</v>
      </c>
      <c r="H9" s="8" t="str">
        <f ca="1">IF(OR(A9="",A9="总计",ISNA(MATCH(A9,'临-进度'!$A:$A,0))),"",A9)</f>
        <v>T-004</v>
      </c>
      <c r="I9" s="8" t="b">
        <f>NOT(ISNA(MATCH(A9,项目阶段与里程碑!$B:$B,0)))</f>
        <v>0</v>
      </c>
      <c r="J9" s="8" t="str">
        <f t="shared" si="39"/>
        <v/>
      </c>
      <c r="K9" s="8" t="str">
        <f t="shared" si="40"/>
        <v/>
      </c>
      <c r="L9" s="8" t="str">
        <f t="shared" si="41"/>
        <v/>
      </c>
      <c r="N9" s="171" t="str">
        <f t="shared" si="17"/>
        <v/>
      </c>
      <c r="O9" s="171">
        <f t="shared" ca="1" si="18"/>
        <v>16</v>
      </c>
      <c r="P9" s="171" t="str">
        <f t="shared" ca="1" si="19"/>
        <v/>
      </c>
      <c r="Q9" s="171" t="str">
        <f t="shared" ca="1" si="20"/>
        <v/>
      </c>
      <c r="R9" s="171" t="str">
        <f t="shared" ca="1" si="21"/>
        <v/>
      </c>
      <c r="S9" s="171" t="b">
        <f t="shared" ca="1" si="22"/>
        <v>1</v>
      </c>
      <c r="T9" s="9" t="str">
        <f t="shared" ca="1" si="23"/>
        <v/>
      </c>
      <c r="U9" s="9" t="str">
        <f t="shared" ca="1" si="24"/>
        <v/>
      </c>
      <c r="V9" s="9" t="str">
        <f t="shared" ca="1" si="25"/>
        <v/>
      </c>
      <c r="W9" s="9" t="str">
        <f t="shared" ca="1" si="26"/>
        <v/>
      </c>
      <c r="X9" s="9" t="str">
        <f t="shared" ca="1" si="27"/>
        <v/>
      </c>
      <c r="Y9" s="172" t="str">
        <f t="shared" ca="1" si="28"/>
        <v/>
      </c>
      <c r="Z9" s="172" t="str">
        <f t="shared" ca="1" si="29"/>
        <v/>
      </c>
      <c r="AA9" s="172" t="str">
        <f t="shared" ca="1" si="30"/>
        <v/>
      </c>
      <c r="AB9" s="172" t="str">
        <f t="shared" ca="1" si="31"/>
        <v/>
      </c>
      <c r="AC9" s="172" t="str">
        <f t="shared" ca="1" si="32"/>
        <v/>
      </c>
      <c r="AD9" s="173" t="str">
        <f t="shared" ca="1" si="33"/>
        <v/>
      </c>
      <c r="AE9" s="173" t="str">
        <f t="shared" ca="1" si="34"/>
        <v/>
      </c>
      <c r="AF9" s="173" t="str">
        <f t="shared" ca="1" si="35"/>
        <v/>
      </c>
      <c r="AG9" s="173" t="str">
        <f t="shared" ca="1" si="36"/>
        <v/>
      </c>
      <c r="AH9" s="173" t="str">
        <f t="shared" ca="1" si="37"/>
        <v/>
      </c>
    </row>
    <row r="10" spans="1:34">
      <c r="A10" s="79" t="s">
        <v>425</v>
      </c>
      <c r="B10" s="92"/>
      <c r="C10" s="92"/>
      <c r="D10" s="92"/>
      <c r="E10" s="92">
        <v>1</v>
      </c>
      <c r="F10" s="92"/>
      <c r="G10" s="8" t="str">
        <f t="shared" si="38"/>
        <v>需求调研</v>
      </c>
      <c r="H10" s="8" t="str">
        <f ca="1">IF(OR(A10="",A10="总计",ISNA(MATCH(A10,'临-进度'!$A:$A,0))),"",A10)</f>
        <v>T-005</v>
      </c>
      <c r="I10" s="8" t="b">
        <f>NOT(ISNA(MATCH(A10,项目阶段与里程碑!$B:$B,0)))</f>
        <v>0</v>
      </c>
      <c r="J10" s="8" t="str">
        <f t="shared" si="39"/>
        <v/>
      </c>
      <c r="K10" s="8" t="str">
        <f t="shared" si="40"/>
        <v/>
      </c>
      <c r="L10" s="8" t="str">
        <f t="shared" si="41"/>
        <v/>
      </c>
      <c r="N10" s="171" t="str">
        <f t="shared" si="17"/>
        <v/>
      </c>
      <c r="O10" s="171">
        <f t="shared" ca="1" si="18"/>
        <v>16</v>
      </c>
      <c r="P10" s="171" t="str">
        <f t="shared" ca="1" si="19"/>
        <v/>
      </c>
      <c r="Q10" s="171" t="str">
        <f t="shared" ca="1" si="20"/>
        <v/>
      </c>
      <c r="R10" s="171" t="str">
        <f t="shared" ca="1" si="21"/>
        <v/>
      </c>
      <c r="S10" s="171" t="b">
        <f t="shared" si="22"/>
        <v>0</v>
      </c>
      <c r="T10" s="9" t="str">
        <f t="shared" ca="1" si="23"/>
        <v/>
      </c>
      <c r="U10" s="9" t="str">
        <f t="shared" ca="1" si="24"/>
        <v/>
      </c>
      <c r="V10" s="9" t="str">
        <f t="shared" ca="1" si="25"/>
        <v/>
      </c>
      <c r="W10" s="9" t="str">
        <f t="shared" ca="1" si="26"/>
        <v/>
      </c>
      <c r="X10" s="9" t="str">
        <f t="shared" ca="1" si="27"/>
        <v/>
      </c>
      <c r="Y10" s="172" t="str">
        <f t="shared" si="28"/>
        <v/>
      </c>
      <c r="Z10" s="172" t="str">
        <f t="shared" si="29"/>
        <v/>
      </c>
      <c r="AA10" s="172" t="str">
        <f t="shared" si="30"/>
        <v/>
      </c>
      <c r="AB10" s="172" t="str">
        <f t="shared" si="31"/>
        <v/>
      </c>
      <c r="AC10" s="172" t="str">
        <f t="shared" si="32"/>
        <v/>
      </c>
      <c r="AD10" s="173" t="str">
        <f t="shared" ca="1" si="33"/>
        <v/>
      </c>
      <c r="AE10" s="173" t="str">
        <f t="shared" ca="1" si="34"/>
        <v/>
      </c>
      <c r="AF10" s="173" t="str">
        <f t="shared" ca="1" si="35"/>
        <v/>
      </c>
      <c r="AG10" s="173" t="str">
        <f t="shared" ca="1" si="36"/>
        <v/>
      </c>
      <c r="AH10" s="173" t="str">
        <f t="shared" ca="1" si="37"/>
        <v/>
      </c>
    </row>
    <row r="11" spans="1:34">
      <c r="A11" s="79" t="s">
        <v>426</v>
      </c>
      <c r="B11" s="92">
        <v>1</v>
      </c>
      <c r="C11" s="92"/>
      <c r="D11" s="92"/>
      <c r="E11" s="92"/>
      <c r="F11" s="92"/>
      <c r="G11" s="8" t="str">
        <f t="shared" si="38"/>
        <v>需求调研</v>
      </c>
      <c r="H11" s="8" t="str">
        <f ca="1">IF(OR(A11="",A11="总计",ISNA(MATCH(A11,'临-进度'!$A:$A,0))),"",A11)</f>
        <v>T-006</v>
      </c>
      <c r="I11" s="8" t="b">
        <f>NOT(ISNA(MATCH(A11,项目阶段与里程碑!$B:$B,0)))</f>
        <v>0</v>
      </c>
      <c r="J11" s="8" t="str">
        <f t="shared" si="39"/>
        <v/>
      </c>
      <c r="K11" s="8" t="str">
        <f t="shared" si="40"/>
        <v/>
      </c>
      <c r="L11" s="8" t="str">
        <f t="shared" si="41"/>
        <v/>
      </c>
      <c r="N11" s="171" t="str">
        <f t="shared" si="17"/>
        <v/>
      </c>
      <c r="O11" s="171">
        <f t="shared" ca="1" si="18"/>
        <v>16</v>
      </c>
      <c r="P11" s="171" t="str">
        <f t="shared" ca="1" si="19"/>
        <v/>
      </c>
      <c r="Q11" s="171" t="str">
        <f t="shared" ca="1" si="20"/>
        <v/>
      </c>
      <c r="R11" s="171" t="str">
        <f t="shared" ca="1" si="21"/>
        <v/>
      </c>
      <c r="S11" s="171" t="b">
        <f t="shared" si="22"/>
        <v>0</v>
      </c>
      <c r="T11" s="9" t="str">
        <f t="shared" ca="1" si="23"/>
        <v/>
      </c>
      <c r="U11" s="9" t="str">
        <f t="shared" ca="1" si="24"/>
        <v/>
      </c>
      <c r="V11" s="9" t="str">
        <f t="shared" ca="1" si="25"/>
        <v/>
      </c>
      <c r="W11" s="9" t="str">
        <f t="shared" ca="1" si="26"/>
        <v/>
      </c>
      <c r="X11" s="9" t="str">
        <f t="shared" ca="1" si="27"/>
        <v/>
      </c>
      <c r="Y11" s="172" t="str">
        <f t="shared" si="28"/>
        <v/>
      </c>
      <c r="Z11" s="172" t="str">
        <f t="shared" si="29"/>
        <v/>
      </c>
      <c r="AA11" s="172" t="str">
        <f t="shared" si="30"/>
        <v/>
      </c>
      <c r="AB11" s="172" t="str">
        <f t="shared" si="31"/>
        <v/>
      </c>
      <c r="AC11" s="172" t="str">
        <f t="shared" si="32"/>
        <v/>
      </c>
      <c r="AD11" s="173" t="str">
        <f t="shared" ca="1" si="33"/>
        <v/>
      </c>
      <c r="AE11" s="173" t="str">
        <f t="shared" ca="1" si="34"/>
        <v/>
      </c>
      <c r="AF11" s="173" t="str">
        <f t="shared" ca="1" si="35"/>
        <v/>
      </c>
      <c r="AG11" s="173" t="str">
        <f t="shared" ca="1" si="36"/>
        <v/>
      </c>
      <c r="AH11" s="173" t="str">
        <f t="shared" ca="1" si="37"/>
        <v/>
      </c>
    </row>
    <row r="12" spans="1:34">
      <c r="A12" s="79" t="s">
        <v>427</v>
      </c>
      <c r="B12" s="92"/>
      <c r="C12" s="92"/>
      <c r="D12" s="92"/>
      <c r="E12" s="92">
        <v>1</v>
      </c>
      <c r="F12" s="92"/>
      <c r="G12" s="8" t="str">
        <f t="shared" si="38"/>
        <v>需求调研</v>
      </c>
      <c r="H12" s="8" t="str">
        <f ca="1">IF(OR(A12="",A12="总计",ISNA(MATCH(A12,'临-进度'!$A:$A,0))),"",A12)</f>
        <v>T-007</v>
      </c>
      <c r="I12" s="8" t="b">
        <f>NOT(ISNA(MATCH(A12,项目阶段与里程碑!$B:$B,0)))</f>
        <v>0</v>
      </c>
      <c r="J12" s="8" t="str">
        <f t="shared" si="39"/>
        <v/>
      </c>
      <c r="K12" s="8" t="str">
        <f t="shared" si="40"/>
        <v/>
      </c>
      <c r="L12" s="8" t="str">
        <f t="shared" si="41"/>
        <v/>
      </c>
      <c r="N12" s="171" t="str">
        <f t="shared" si="17"/>
        <v/>
      </c>
      <c r="O12" s="171">
        <f t="shared" ca="1" si="18"/>
        <v>16</v>
      </c>
      <c r="P12" s="171" t="str">
        <f t="shared" ca="1" si="19"/>
        <v/>
      </c>
      <c r="Q12" s="171" t="str">
        <f t="shared" ca="1" si="20"/>
        <v/>
      </c>
      <c r="R12" s="171" t="str">
        <f t="shared" ca="1" si="21"/>
        <v/>
      </c>
      <c r="S12" s="171" t="b">
        <f t="shared" si="22"/>
        <v>0</v>
      </c>
      <c r="T12" s="9" t="str">
        <f t="shared" ca="1" si="23"/>
        <v/>
      </c>
      <c r="U12" s="9" t="str">
        <f t="shared" ca="1" si="24"/>
        <v/>
      </c>
      <c r="V12" s="9" t="str">
        <f t="shared" ca="1" si="25"/>
        <v/>
      </c>
      <c r="W12" s="9" t="str">
        <f t="shared" ca="1" si="26"/>
        <v/>
      </c>
      <c r="X12" s="9" t="str">
        <f t="shared" ca="1" si="27"/>
        <v/>
      </c>
      <c r="Y12" s="172" t="str">
        <f t="shared" si="28"/>
        <v/>
      </c>
      <c r="Z12" s="172" t="str">
        <f t="shared" si="29"/>
        <v/>
      </c>
      <c r="AA12" s="172" t="str">
        <f t="shared" si="30"/>
        <v/>
      </c>
      <c r="AB12" s="172" t="str">
        <f t="shared" si="31"/>
        <v/>
      </c>
      <c r="AC12" s="172" t="str">
        <f t="shared" si="32"/>
        <v/>
      </c>
      <c r="AD12" s="173" t="str">
        <f t="shared" ca="1" si="33"/>
        <v/>
      </c>
      <c r="AE12" s="173" t="str">
        <f t="shared" ca="1" si="34"/>
        <v/>
      </c>
      <c r="AF12" s="173" t="str">
        <f t="shared" ca="1" si="35"/>
        <v/>
      </c>
      <c r="AG12" s="173" t="str">
        <f t="shared" ca="1" si="36"/>
        <v/>
      </c>
      <c r="AH12" s="173" t="str">
        <f t="shared" ca="1" si="37"/>
        <v/>
      </c>
    </row>
    <row r="13" spans="1:34">
      <c r="A13" s="78" t="s">
        <v>365</v>
      </c>
      <c r="B13" s="92"/>
      <c r="C13" s="92"/>
      <c r="D13" s="92">
        <v>1</v>
      </c>
      <c r="E13" s="92"/>
      <c r="F13" s="92">
        <v>1</v>
      </c>
      <c r="G13" s="8" t="str">
        <f t="shared" si="38"/>
        <v>用户授权功能</v>
      </c>
      <c r="H13" s="8" t="str">
        <f ca="1">IF(OR(A13="",A13="总计",ISNA(MATCH(A13,'临-进度'!$A:$A,0))),"",A13)</f>
        <v/>
      </c>
      <c r="I13" s="8" t="b">
        <f>NOT(ISNA(MATCH(A13,项目阶段与里程碑!$B:$B,0)))</f>
        <v>1</v>
      </c>
      <c r="J13" s="8" t="str">
        <f t="shared" si="39"/>
        <v>用户授权功能</v>
      </c>
      <c r="K13" s="8">
        <f t="shared" si="40"/>
        <v>1</v>
      </c>
      <c r="L13" s="8">
        <f t="shared" si="41"/>
        <v>2</v>
      </c>
      <c r="N13" s="171" t="str">
        <f t="shared" si="17"/>
        <v/>
      </c>
      <c r="O13" s="171">
        <f t="shared" ca="1" si="18"/>
        <v>16</v>
      </c>
      <c r="P13" s="171" t="str">
        <f t="shared" ca="1" si="19"/>
        <v/>
      </c>
      <c r="Q13" s="171" t="str">
        <f t="shared" ca="1" si="20"/>
        <v/>
      </c>
      <c r="R13" s="171" t="str">
        <f t="shared" ca="1" si="21"/>
        <v/>
      </c>
      <c r="S13" s="171" t="b">
        <f t="shared" si="22"/>
        <v>0</v>
      </c>
      <c r="T13" s="9" t="str">
        <f t="shared" ca="1" si="23"/>
        <v/>
      </c>
      <c r="U13" s="9" t="str">
        <f t="shared" ca="1" si="24"/>
        <v/>
      </c>
      <c r="V13" s="9" t="str">
        <f t="shared" ca="1" si="25"/>
        <v/>
      </c>
      <c r="W13" s="9" t="str">
        <f t="shared" ca="1" si="26"/>
        <v/>
      </c>
      <c r="X13" s="9" t="str">
        <f t="shared" ca="1" si="27"/>
        <v/>
      </c>
      <c r="Y13" s="172" t="str">
        <f t="shared" si="28"/>
        <v/>
      </c>
      <c r="Z13" s="172" t="str">
        <f t="shared" si="29"/>
        <v/>
      </c>
      <c r="AA13" s="172" t="str">
        <f t="shared" si="30"/>
        <v/>
      </c>
      <c r="AB13" s="172" t="str">
        <f t="shared" si="31"/>
        <v/>
      </c>
      <c r="AC13" s="172" t="str">
        <f t="shared" si="32"/>
        <v/>
      </c>
      <c r="AD13" s="173" t="str">
        <f t="shared" ca="1" si="33"/>
        <v/>
      </c>
      <c r="AE13" s="173" t="str">
        <f t="shared" ca="1" si="34"/>
        <v/>
      </c>
      <c r="AF13" s="173" t="str">
        <f t="shared" ca="1" si="35"/>
        <v/>
      </c>
      <c r="AG13" s="173" t="str">
        <f t="shared" ca="1" si="36"/>
        <v/>
      </c>
      <c r="AH13" s="173" t="str">
        <f t="shared" ca="1" si="37"/>
        <v/>
      </c>
    </row>
    <row r="14" spans="1:34">
      <c r="A14" s="79" t="s">
        <v>364</v>
      </c>
      <c r="B14" s="92"/>
      <c r="C14" s="92"/>
      <c r="D14" s="92"/>
      <c r="E14" s="92"/>
      <c r="F14" s="92">
        <v>1</v>
      </c>
      <c r="G14" s="8" t="str">
        <f t="shared" si="38"/>
        <v>用户授权功能</v>
      </c>
      <c r="H14" s="8" t="str">
        <f ca="1">IF(OR(A14="",A14="总计",ISNA(MATCH(A14,'临-进度'!$A:$A,0))),"",A14)</f>
        <v>T-003</v>
      </c>
      <c r="I14" s="8" t="b">
        <f>NOT(ISNA(MATCH(A14,项目阶段与里程碑!$B:$B,0)))</f>
        <v>0</v>
      </c>
      <c r="J14" s="8" t="str">
        <f t="shared" si="39"/>
        <v/>
      </c>
      <c r="K14" s="8" t="str">
        <f t="shared" si="40"/>
        <v/>
      </c>
      <c r="L14" s="8" t="str">
        <f t="shared" si="41"/>
        <v/>
      </c>
      <c r="N14" s="171" t="str">
        <f t="shared" si="17"/>
        <v/>
      </c>
      <c r="O14" s="171">
        <f t="shared" ca="1" si="18"/>
        <v>16</v>
      </c>
      <c r="P14" s="171" t="str">
        <f t="shared" ca="1" si="19"/>
        <v/>
      </c>
      <c r="Q14" s="171" t="str">
        <f t="shared" ca="1" si="20"/>
        <v/>
      </c>
      <c r="R14" s="171" t="str">
        <f t="shared" ca="1" si="21"/>
        <v/>
      </c>
      <c r="S14" s="171" t="b">
        <f t="shared" si="22"/>
        <v>0</v>
      </c>
      <c r="T14" s="9" t="str">
        <f t="shared" ca="1" si="23"/>
        <v/>
      </c>
      <c r="U14" s="9" t="str">
        <f t="shared" ca="1" si="24"/>
        <v/>
      </c>
      <c r="V14" s="9" t="str">
        <f t="shared" ca="1" si="25"/>
        <v/>
      </c>
      <c r="W14" s="9" t="str">
        <f t="shared" ca="1" si="26"/>
        <v/>
      </c>
      <c r="X14" s="9" t="str">
        <f t="shared" ca="1" si="27"/>
        <v/>
      </c>
      <c r="Y14" s="172" t="str">
        <f t="shared" si="28"/>
        <v/>
      </c>
      <c r="Z14" s="172" t="str">
        <f t="shared" si="29"/>
        <v/>
      </c>
      <c r="AA14" s="172" t="str">
        <f t="shared" si="30"/>
        <v/>
      </c>
      <c r="AB14" s="172" t="str">
        <f t="shared" si="31"/>
        <v/>
      </c>
      <c r="AC14" s="172" t="str">
        <f t="shared" si="32"/>
        <v/>
      </c>
      <c r="AD14" s="173" t="str">
        <f t="shared" ca="1" si="33"/>
        <v/>
      </c>
      <c r="AE14" s="173" t="str">
        <f t="shared" ca="1" si="34"/>
        <v/>
      </c>
      <c r="AF14" s="173" t="str">
        <f t="shared" ca="1" si="35"/>
        <v/>
      </c>
      <c r="AG14" s="173" t="str">
        <f t="shared" ca="1" si="36"/>
        <v/>
      </c>
      <c r="AH14" s="173" t="str">
        <f t="shared" ca="1" si="37"/>
        <v/>
      </c>
    </row>
    <row r="15" spans="1:34">
      <c r="A15" s="79" t="s">
        <v>428</v>
      </c>
      <c r="B15" s="92"/>
      <c r="C15" s="92"/>
      <c r="D15" s="92">
        <v>1</v>
      </c>
      <c r="E15" s="92"/>
      <c r="F15" s="92"/>
      <c r="G15" s="8" t="str">
        <f t="shared" si="38"/>
        <v>用户授权功能</v>
      </c>
      <c r="H15" s="8" t="str">
        <f ca="1">IF(OR(A15="",A15="总计",ISNA(MATCH(A15,'临-进度'!$A:$A,0))),"",A15)</f>
        <v>T-008</v>
      </c>
      <c r="I15" s="8" t="b">
        <f>NOT(ISNA(MATCH(A15,项目阶段与里程碑!$B:$B,0)))</f>
        <v>0</v>
      </c>
      <c r="J15" s="8" t="str">
        <f t="shared" si="39"/>
        <v/>
      </c>
      <c r="K15" s="8" t="str">
        <f t="shared" si="40"/>
        <v/>
      </c>
      <c r="L15" s="8" t="str">
        <f t="shared" si="41"/>
        <v/>
      </c>
      <c r="N15" s="171" t="str">
        <f t="shared" si="17"/>
        <v/>
      </c>
      <c r="O15" s="171">
        <f t="shared" ca="1" si="18"/>
        <v>16</v>
      </c>
      <c r="P15" s="171" t="str">
        <f t="shared" ca="1" si="19"/>
        <v/>
      </c>
      <c r="Q15" s="171" t="str">
        <f t="shared" ca="1" si="20"/>
        <v/>
      </c>
      <c r="R15" s="171" t="str">
        <f t="shared" ca="1" si="21"/>
        <v/>
      </c>
      <c r="S15" s="171" t="b">
        <f t="shared" si="22"/>
        <v>0</v>
      </c>
      <c r="T15" s="9" t="str">
        <f t="shared" ca="1" si="23"/>
        <v/>
      </c>
      <c r="U15" s="9" t="str">
        <f t="shared" ca="1" si="24"/>
        <v/>
      </c>
      <c r="V15" s="9" t="str">
        <f t="shared" ca="1" si="25"/>
        <v/>
      </c>
      <c r="W15" s="9" t="str">
        <f t="shared" ca="1" si="26"/>
        <v/>
      </c>
      <c r="X15" s="9" t="str">
        <f t="shared" ca="1" si="27"/>
        <v/>
      </c>
      <c r="Y15" s="172" t="str">
        <f t="shared" si="28"/>
        <v/>
      </c>
      <c r="Z15" s="172" t="str">
        <f t="shared" si="29"/>
        <v/>
      </c>
      <c r="AA15" s="172" t="str">
        <f t="shared" si="30"/>
        <v/>
      </c>
      <c r="AB15" s="172" t="str">
        <f t="shared" si="31"/>
        <v/>
      </c>
      <c r="AC15" s="172" t="str">
        <f t="shared" si="32"/>
        <v/>
      </c>
      <c r="AD15" s="173" t="str">
        <f t="shared" ca="1" si="33"/>
        <v/>
      </c>
      <c r="AE15" s="173" t="str">
        <f t="shared" ca="1" si="34"/>
        <v/>
      </c>
      <c r="AF15" s="173" t="str">
        <f t="shared" ca="1" si="35"/>
        <v/>
      </c>
      <c r="AG15" s="173" t="str">
        <f t="shared" ca="1" si="36"/>
        <v/>
      </c>
      <c r="AH15" s="173" t="str">
        <f t="shared" ca="1" si="37"/>
        <v/>
      </c>
    </row>
    <row r="16" spans="1:34">
      <c r="A16" s="78" t="s">
        <v>406</v>
      </c>
      <c r="B16" s="92">
        <v>1</v>
      </c>
      <c r="C16" s="92">
        <v>3</v>
      </c>
      <c r="D16" s="92">
        <v>1</v>
      </c>
      <c r="E16" s="92">
        <v>2</v>
      </c>
      <c r="F16" s="92">
        <v>1</v>
      </c>
      <c r="G16" s="8" t="str">
        <f t="shared" si="38"/>
        <v/>
      </c>
      <c r="H16" s="8" t="str">
        <f ca="1">IF(OR(A16="",A16="总计",ISNA(MATCH(A16,'临-进度'!$A:$A,0))),"",A16)</f>
        <v/>
      </c>
      <c r="I16" s="8" t="b">
        <f>NOT(ISNA(MATCH(A16,项目阶段与里程碑!$B:$B,0)))</f>
        <v>0</v>
      </c>
      <c r="J16" s="8" t="str">
        <f t="shared" si="39"/>
        <v/>
      </c>
      <c r="K16" s="8" t="str">
        <f t="shared" si="40"/>
        <v/>
      </c>
      <c r="L16" s="8" t="str">
        <f t="shared" si="41"/>
        <v/>
      </c>
      <c r="N16" s="171" t="str">
        <f t="shared" si="17"/>
        <v/>
      </c>
      <c r="O16" s="171">
        <f t="shared" ca="1" si="18"/>
        <v>16</v>
      </c>
      <c r="P16" s="171" t="str">
        <f t="shared" ca="1" si="19"/>
        <v/>
      </c>
      <c r="Q16" s="171" t="str">
        <f t="shared" ca="1" si="20"/>
        <v/>
      </c>
      <c r="R16" s="171" t="str">
        <f t="shared" ca="1" si="21"/>
        <v/>
      </c>
      <c r="S16" s="171" t="b">
        <f t="shared" si="22"/>
        <v>0</v>
      </c>
      <c r="T16" s="9" t="str">
        <f t="shared" ca="1" si="23"/>
        <v/>
      </c>
      <c r="U16" s="9" t="str">
        <f t="shared" ca="1" si="24"/>
        <v/>
      </c>
      <c r="V16" s="9" t="str">
        <f t="shared" ca="1" si="25"/>
        <v/>
      </c>
      <c r="W16" s="9" t="str">
        <f t="shared" ca="1" si="26"/>
        <v/>
      </c>
      <c r="X16" s="9" t="str">
        <f t="shared" ca="1" si="27"/>
        <v/>
      </c>
      <c r="Y16" s="172" t="str">
        <f t="shared" si="28"/>
        <v/>
      </c>
      <c r="Z16" s="172" t="str">
        <f t="shared" si="29"/>
        <v/>
      </c>
      <c r="AA16" s="172" t="str">
        <f t="shared" si="30"/>
        <v/>
      </c>
      <c r="AB16" s="172" t="str">
        <f t="shared" si="31"/>
        <v/>
      </c>
      <c r="AC16" s="172" t="str">
        <f t="shared" si="32"/>
        <v/>
      </c>
      <c r="AD16" s="173" t="str">
        <f t="shared" ca="1" si="33"/>
        <v/>
      </c>
      <c r="AE16" s="173" t="str">
        <f t="shared" ca="1" si="34"/>
        <v/>
      </c>
      <c r="AF16" s="173" t="str">
        <f t="shared" ca="1" si="35"/>
        <v/>
      </c>
      <c r="AG16" s="173" t="str">
        <f t="shared" ca="1" si="36"/>
        <v/>
      </c>
      <c r="AH16" s="173" t="str">
        <f t="shared" ca="1" si="37"/>
        <v/>
      </c>
    </row>
    <row r="17" spans="7:34">
      <c r="G17" s="8" t="str">
        <f t="shared" si="38"/>
        <v/>
      </c>
      <c r="H17" s="8" t="str">
        <f ca="1">IF(OR(A17="",A17="总计",ISNA(MATCH(A17,'临-进度'!$A:$A,0))),"",A17)</f>
        <v/>
      </c>
      <c r="I17" s="8" t="b">
        <f>NOT(ISNA(MATCH(A17,项目阶段与里程碑!$B:$B,0)))</f>
        <v>0</v>
      </c>
      <c r="J17" s="8" t="str">
        <f t="shared" si="39"/>
        <v/>
      </c>
      <c r="K17" s="8" t="str">
        <f t="shared" si="40"/>
        <v/>
      </c>
      <c r="L17" s="8" t="str">
        <f t="shared" si="41"/>
        <v/>
      </c>
      <c r="N17" s="171" t="str">
        <f t="shared" si="17"/>
        <v/>
      </c>
      <c r="O17" s="171">
        <f t="shared" ca="1" si="18"/>
        <v>16</v>
      </c>
      <c r="P17" s="171" t="str">
        <f t="shared" ca="1" si="19"/>
        <v/>
      </c>
      <c r="Q17" s="171" t="str">
        <f t="shared" ca="1" si="20"/>
        <v/>
      </c>
      <c r="R17" s="171" t="str">
        <f t="shared" ca="1" si="21"/>
        <v/>
      </c>
      <c r="S17" s="171" t="b">
        <f t="shared" si="22"/>
        <v>0</v>
      </c>
      <c r="T17" s="9" t="str">
        <f t="shared" ca="1" si="23"/>
        <v/>
      </c>
      <c r="U17" s="9" t="str">
        <f t="shared" ca="1" si="24"/>
        <v/>
      </c>
      <c r="V17" s="9" t="str">
        <f t="shared" ca="1" si="25"/>
        <v/>
      </c>
      <c r="W17" s="9" t="str">
        <f t="shared" ca="1" si="26"/>
        <v/>
      </c>
      <c r="X17" s="9" t="str">
        <f t="shared" ca="1" si="27"/>
        <v/>
      </c>
      <c r="Y17" s="172" t="str">
        <f t="shared" si="28"/>
        <v/>
      </c>
      <c r="Z17" s="172" t="str">
        <f t="shared" si="29"/>
        <v/>
      </c>
      <c r="AA17" s="172" t="str">
        <f t="shared" si="30"/>
        <v/>
      </c>
      <c r="AB17" s="172" t="str">
        <f t="shared" si="31"/>
        <v/>
      </c>
      <c r="AC17" s="172" t="str">
        <f t="shared" si="32"/>
        <v/>
      </c>
      <c r="AD17" s="173" t="str">
        <f t="shared" ca="1" si="33"/>
        <v/>
      </c>
      <c r="AE17" s="173" t="str">
        <f t="shared" ca="1" si="34"/>
        <v/>
      </c>
      <c r="AF17" s="173" t="str">
        <f t="shared" ca="1" si="35"/>
        <v/>
      </c>
      <c r="AG17" s="173" t="str">
        <f t="shared" ca="1" si="36"/>
        <v/>
      </c>
      <c r="AH17" s="173" t="str">
        <f t="shared" ca="1" si="37"/>
        <v/>
      </c>
    </row>
    <row r="18" spans="7:34">
      <c r="G18" s="8" t="str">
        <f t="shared" si="38"/>
        <v/>
      </c>
      <c r="H18" s="8" t="str">
        <f ca="1">IF(OR(A18="",A18="总计",ISNA(MATCH(A18,'临-进度'!$A:$A,0))),"",A18)</f>
        <v/>
      </c>
      <c r="I18" s="8" t="b">
        <f>NOT(ISNA(MATCH(A18,项目阶段与里程碑!$B:$B,0)))</f>
        <v>0</v>
      </c>
      <c r="J18" s="8" t="str">
        <f t="shared" si="39"/>
        <v/>
      </c>
      <c r="K18" s="8" t="str">
        <f t="shared" si="40"/>
        <v/>
      </c>
      <c r="L18" s="8" t="str">
        <f t="shared" si="41"/>
        <v/>
      </c>
      <c r="N18" s="171" t="str">
        <f t="shared" si="17"/>
        <v/>
      </c>
      <c r="O18" s="171">
        <f t="shared" ca="1" si="18"/>
        <v>16</v>
      </c>
      <c r="P18" s="171" t="str">
        <f t="shared" ca="1" si="19"/>
        <v/>
      </c>
      <c r="Q18" s="171" t="str">
        <f t="shared" ca="1" si="20"/>
        <v/>
      </c>
      <c r="R18" s="171" t="str">
        <f t="shared" ca="1" si="21"/>
        <v/>
      </c>
      <c r="S18" s="171" t="b">
        <f t="shared" si="22"/>
        <v>0</v>
      </c>
      <c r="T18" s="9" t="str">
        <f t="shared" ca="1" si="23"/>
        <v/>
      </c>
      <c r="U18" s="9" t="str">
        <f t="shared" ca="1" si="24"/>
        <v/>
      </c>
      <c r="V18" s="9" t="str">
        <f t="shared" ca="1" si="25"/>
        <v/>
      </c>
      <c r="W18" s="9" t="str">
        <f t="shared" ca="1" si="26"/>
        <v/>
      </c>
      <c r="X18" s="9" t="str">
        <f t="shared" ca="1" si="27"/>
        <v/>
      </c>
      <c r="Y18" s="172" t="str">
        <f t="shared" si="28"/>
        <v/>
      </c>
      <c r="Z18" s="172" t="str">
        <f t="shared" si="29"/>
        <v/>
      </c>
      <c r="AA18" s="172" t="str">
        <f t="shared" si="30"/>
        <v/>
      </c>
      <c r="AB18" s="172" t="str">
        <f t="shared" si="31"/>
        <v/>
      </c>
      <c r="AC18" s="172" t="str">
        <f t="shared" si="32"/>
        <v/>
      </c>
      <c r="AD18" s="173" t="str">
        <f t="shared" ca="1" si="33"/>
        <v/>
      </c>
      <c r="AE18" s="173" t="str">
        <f t="shared" ca="1" si="34"/>
        <v/>
      </c>
      <c r="AF18" s="173" t="str">
        <f t="shared" ca="1" si="35"/>
        <v/>
      </c>
      <c r="AG18" s="173" t="str">
        <f t="shared" ca="1" si="36"/>
        <v/>
      </c>
      <c r="AH18" s="173" t="str">
        <f t="shared" ca="1" si="37"/>
        <v/>
      </c>
    </row>
    <row r="19" spans="7:34">
      <c r="G19" s="8" t="str">
        <f t="shared" si="38"/>
        <v/>
      </c>
      <c r="H19" s="8" t="str">
        <f ca="1">IF(OR(A19="",A19="总计",ISNA(MATCH(A19,'临-进度'!$A:$A,0))),"",A19)</f>
        <v/>
      </c>
      <c r="I19" s="8" t="b">
        <f>NOT(ISNA(MATCH(A19,项目阶段与里程碑!$B:$B,0)))</f>
        <v>0</v>
      </c>
      <c r="J19" s="8" t="str">
        <f t="shared" si="39"/>
        <v/>
      </c>
      <c r="K19" s="8" t="str">
        <f t="shared" si="40"/>
        <v/>
      </c>
      <c r="L19" s="8" t="str">
        <f t="shared" si="41"/>
        <v/>
      </c>
      <c r="N19" s="171" t="str">
        <f t="shared" si="17"/>
        <v/>
      </c>
      <c r="O19" s="171">
        <f t="shared" ca="1" si="18"/>
        <v>16</v>
      </c>
      <c r="P19" s="171" t="str">
        <f t="shared" ca="1" si="19"/>
        <v/>
      </c>
      <c r="Q19" s="171" t="str">
        <f t="shared" ca="1" si="20"/>
        <v/>
      </c>
      <c r="R19" s="171" t="str">
        <f t="shared" ca="1" si="21"/>
        <v/>
      </c>
      <c r="S19" s="171" t="b">
        <f t="shared" si="22"/>
        <v>0</v>
      </c>
      <c r="T19" s="9" t="str">
        <f t="shared" ca="1" si="23"/>
        <v/>
      </c>
      <c r="U19" s="9" t="str">
        <f t="shared" ca="1" si="24"/>
        <v/>
      </c>
      <c r="V19" s="9" t="str">
        <f t="shared" ca="1" si="25"/>
        <v/>
      </c>
      <c r="W19" s="9" t="str">
        <f t="shared" ca="1" si="26"/>
        <v/>
      </c>
      <c r="X19" s="9" t="str">
        <f t="shared" ca="1" si="27"/>
        <v/>
      </c>
      <c r="Y19" s="172" t="str">
        <f t="shared" si="28"/>
        <v/>
      </c>
      <c r="Z19" s="172" t="str">
        <f t="shared" si="29"/>
        <v/>
      </c>
      <c r="AA19" s="172" t="str">
        <f t="shared" si="30"/>
        <v/>
      </c>
      <c r="AB19" s="172" t="str">
        <f t="shared" si="31"/>
        <v/>
      </c>
      <c r="AC19" s="172" t="str">
        <f t="shared" si="32"/>
        <v/>
      </c>
      <c r="AD19" s="173" t="str">
        <f t="shared" ca="1" si="33"/>
        <v/>
      </c>
      <c r="AE19" s="173" t="str">
        <f t="shared" ca="1" si="34"/>
        <v/>
      </c>
      <c r="AF19" s="173" t="str">
        <f t="shared" ca="1" si="35"/>
        <v/>
      </c>
      <c r="AG19" s="173" t="str">
        <f t="shared" ca="1" si="36"/>
        <v/>
      </c>
      <c r="AH19" s="173" t="str">
        <f t="shared" ca="1" si="37"/>
        <v/>
      </c>
    </row>
    <row r="20" spans="7:34">
      <c r="G20" s="8" t="str">
        <f t="shared" si="38"/>
        <v/>
      </c>
      <c r="H20" s="8" t="str">
        <f ca="1">IF(OR(A20="",A20="总计",ISNA(MATCH(A20,'临-进度'!$A:$A,0))),"",A20)</f>
        <v/>
      </c>
      <c r="I20" s="8" t="b">
        <f>NOT(ISNA(MATCH(A20,项目阶段与里程碑!$B:$B,0)))</f>
        <v>0</v>
      </c>
      <c r="J20" s="8" t="str">
        <f t="shared" si="39"/>
        <v/>
      </c>
      <c r="K20" s="8" t="str">
        <f t="shared" si="40"/>
        <v/>
      </c>
      <c r="L20" s="8" t="str">
        <f t="shared" si="41"/>
        <v/>
      </c>
      <c r="N20" s="171" t="str">
        <f t="shared" si="17"/>
        <v/>
      </c>
      <c r="O20" s="171">
        <f t="shared" ca="1" si="18"/>
        <v>16</v>
      </c>
      <c r="P20" s="171" t="str">
        <f t="shared" ca="1" si="19"/>
        <v/>
      </c>
      <c r="Q20" s="171" t="str">
        <f t="shared" ca="1" si="20"/>
        <v/>
      </c>
      <c r="R20" s="171" t="str">
        <f t="shared" ca="1" si="21"/>
        <v/>
      </c>
      <c r="S20" s="171" t="b">
        <f t="shared" si="22"/>
        <v>0</v>
      </c>
      <c r="T20" s="9" t="str">
        <f t="shared" ca="1" si="23"/>
        <v/>
      </c>
      <c r="U20" s="9" t="str">
        <f t="shared" ca="1" si="24"/>
        <v/>
      </c>
      <c r="V20" s="9" t="str">
        <f t="shared" ca="1" si="25"/>
        <v/>
      </c>
      <c r="W20" s="9" t="str">
        <f t="shared" ca="1" si="26"/>
        <v/>
      </c>
      <c r="X20" s="9" t="str">
        <f t="shared" ca="1" si="27"/>
        <v/>
      </c>
      <c r="Y20" s="172" t="str">
        <f t="shared" si="28"/>
        <v/>
      </c>
      <c r="Z20" s="172" t="str">
        <f t="shared" si="29"/>
        <v/>
      </c>
      <c r="AA20" s="172" t="str">
        <f t="shared" si="30"/>
        <v/>
      </c>
      <c r="AB20" s="172" t="str">
        <f t="shared" si="31"/>
        <v/>
      </c>
      <c r="AC20" s="172" t="str">
        <f t="shared" si="32"/>
        <v/>
      </c>
      <c r="AD20" s="173" t="str">
        <f t="shared" ca="1" si="33"/>
        <v/>
      </c>
      <c r="AE20" s="173" t="str">
        <f t="shared" ca="1" si="34"/>
        <v/>
      </c>
      <c r="AF20" s="173" t="str">
        <f t="shared" ca="1" si="35"/>
        <v/>
      </c>
      <c r="AG20" s="173" t="str">
        <f t="shared" ca="1" si="36"/>
        <v/>
      </c>
      <c r="AH20" s="173" t="str">
        <f t="shared" ca="1" si="37"/>
        <v/>
      </c>
    </row>
    <row r="21" spans="7:34">
      <c r="G21" s="8" t="str">
        <f t="shared" si="38"/>
        <v/>
      </c>
      <c r="H21" s="8" t="str">
        <f ca="1">IF(OR(A21="",A21="总计",ISNA(MATCH(A21,'临-进度'!$A:$A,0))),"",A21)</f>
        <v/>
      </c>
      <c r="I21" s="8" t="b">
        <f>NOT(ISNA(MATCH(A21,项目阶段与里程碑!$B:$B,0)))</f>
        <v>0</v>
      </c>
      <c r="J21" s="8" t="str">
        <f t="shared" si="39"/>
        <v/>
      </c>
      <c r="K21" s="8" t="str">
        <f t="shared" si="40"/>
        <v/>
      </c>
      <c r="L21" s="8" t="str">
        <f t="shared" si="41"/>
        <v/>
      </c>
      <c r="N21" s="171" t="str">
        <f t="shared" si="17"/>
        <v/>
      </c>
      <c r="O21" s="171">
        <f t="shared" ca="1" si="18"/>
        <v>16</v>
      </c>
      <c r="P21" s="171" t="str">
        <f t="shared" ca="1" si="19"/>
        <v/>
      </c>
      <c r="Q21" s="171" t="str">
        <f t="shared" ca="1" si="20"/>
        <v/>
      </c>
      <c r="R21" s="171" t="str">
        <f t="shared" ca="1" si="21"/>
        <v/>
      </c>
      <c r="S21" s="171" t="b">
        <f t="shared" si="22"/>
        <v>0</v>
      </c>
      <c r="T21" s="9" t="str">
        <f t="shared" ca="1" si="23"/>
        <v/>
      </c>
      <c r="U21" s="9" t="str">
        <f t="shared" ca="1" si="24"/>
        <v/>
      </c>
      <c r="V21" s="9" t="str">
        <f t="shared" ca="1" si="25"/>
        <v/>
      </c>
      <c r="W21" s="9" t="str">
        <f t="shared" ca="1" si="26"/>
        <v/>
      </c>
      <c r="X21" s="9" t="str">
        <f t="shared" ca="1" si="27"/>
        <v/>
      </c>
      <c r="Y21" s="172" t="str">
        <f t="shared" si="28"/>
        <v/>
      </c>
      <c r="Z21" s="172" t="str">
        <f t="shared" si="29"/>
        <v/>
      </c>
      <c r="AA21" s="172" t="str">
        <f t="shared" si="30"/>
        <v/>
      </c>
      <c r="AB21" s="172" t="str">
        <f t="shared" si="31"/>
        <v/>
      </c>
      <c r="AC21" s="172" t="str">
        <f t="shared" si="32"/>
        <v/>
      </c>
      <c r="AD21" s="173" t="str">
        <f t="shared" ca="1" si="33"/>
        <v/>
      </c>
      <c r="AE21" s="173" t="str">
        <f t="shared" ca="1" si="34"/>
        <v/>
      </c>
      <c r="AF21" s="173" t="str">
        <f t="shared" ca="1" si="35"/>
        <v/>
      </c>
      <c r="AG21" s="173" t="str">
        <f t="shared" ca="1" si="36"/>
        <v/>
      </c>
      <c r="AH21" s="173" t="str">
        <f t="shared" ca="1" si="37"/>
        <v/>
      </c>
    </row>
    <row r="22" spans="7:34">
      <c r="G22" s="8" t="str">
        <f t="shared" si="38"/>
        <v/>
      </c>
      <c r="H22" s="8" t="str">
        <f ca="1">IF(OR(A22="",A22="总计",ISNA(MATCH(A22,'临-进度'!$A:$A,0))),"",A22)</f>
        <v/>
      </c>
      <c r="I22" s="8" t="b">
        <f>NOT(ISNA(MATCH(A22,项目阶段与里程碑!$B:$B,0)))</f>
        <v>0</v>
      </c>
      <c r="J22" s="8" t="str">
        <f t="shared" si="39"/>
        <v/>
      </c>
      <c r="K22" s="8" t="str">
        <f t="shared" si="40"/>
        <v/>
      </c>
      <c r="L22" s="8" t="str">
        <f t="shared" si="41"/>
        <v/>
      </c>
      <c r="N22" s="171" t="str">
        <f t="shared" si="17"/>
        <v/>
      </c>
      <c r="O22" s="171">
        <f t="shared" ca="1" si="18"/>
        <v>16</v>
      </c>
      <c r="P22" s="171" t="str">
        <f t="shared" ca="1" si="19"/>
        <v/>
      </c>
      <c r="Q22" s="171" t="str">
        <f t="shared" ca="1" si="20"/>
        <v/>
      </c>
      <c r="R22" s="171" t="str">
        <f t="shared" ca="1" si="21"/>
        <v/>
      </c>
      <c r="S22" s="171" t="b">
        <f t="shared" si="22"/>
        <v>0</v>
      </c>
      <c r="T22" s="9" t="str">
        <f t="shared" ca="1" si="23"/>
        <v/>
      </c>
      <c r="U22" s="9" t="str">
        <f t="shared" ca="1" si="24"/>
        <v/>
      </c>
      <c r="V22" s="9" t="str">
        <f t="shared" ca="1" si="25"/>
        <v/>
      </c>
      <c r="W22" s="9" t="str">
        <f t="shared" ca="1" si="26"/>
        <v/>
      </c>
      <c r="X22" s="9" t="str">
        <f t="shared" ca="1" si="27"/>
        <v/>
      </c>
      <c r="Y22" s="172" t="str">
        <f t="shared" si="28"/>
        <v/>
      </c>
      <c r="Z22" s="172" t="str">
        <f t="shared" si="29"/>
        <v/>
      </c>
      <c r="AA22" s="172" t="str">
        <f t="shared" si="30"/>
        <v/>
      </c>
      <c r="AB22" s="172" t="str">
        <f t="shared" si="31"/>
        <v/>
      </c>
      <c r="AC22" s="172" t="str">
        <f t="shared" si="32"/>
        <v/>
      </c>
      <c r="AD22" s="173" t="str">
        <f t="shared" ca="1" si="33"/>
        <v/>
      </c>
      <c r="AE22" s="173" t="str">
        <f t="shared" ca="1" si="34"/>
        <v/>
      </c>
      <c r="AF22" s="173" t="str">
        <f t="shared" ca="1" si="35"/>
        <v/>
      </c>
      <c r="AG22" s="173" t="str">
        <f t="shared" ca="1" si="36"/>
        <v/>
      </c>
      <c r="AH22" s="173" t="str">
        <f t="shared" ca="1" si="37"/>
        <v/>
      </c>
    </row>
    <row r="23" spans="7:34">
      <c r="G23" s="8" t="str">
        <f t="shared" si="38"/>
        <v/>
      </c>
      <c r="H23" s="8" t="str">
        <f ca="1">IF(OR(A23="",A23="总计",ISNA(MATCH(A23,'临-进度'!$A:$A,0))),"",A23)</f>
        <v/>
      </c>
      <c r="I23" s="8" t="b">
        <f>NOT(ISNA(MATCH(A23,项目阶段与里程碑!$B:$B,0)))</f>
        <v>0</v>
      </c>
      <c r="J23" s="8" t="str">
        <f t="shared" si="39"/>
        <v/>
      </c>
      <c r="K23" s="8" t="str">
        <f t="shared" si="40"/>
        <v/>
      </c>
      <c r="L23" s="8" t="str">
        <f t="shared" si="41"/>
        <v/>
      </c>
      <c r="N23" s="171" t="str">
        <f t="shared" si="17"/>
        <v/>
      </c>
      <c r="O23" s="171">
        <f t="shared" ca="1" si="18"/>
        <v>16</v>
      </c>
      <c r="P23" s="171" t="str">
        <f t="shared" ca="1" si="19"/>
        <v/>
      </c>
      <c r="Q23" s="171" t="str">
        <f t="shared" ca="1" si="20"/>
        <v/>
      </c>
      <c r="R23" s="171" t="str">
        <f t="shared" ca="1" si="21"/>
        <v/>
      </c>
      <c r="S23" s="171" t="b">
        <f t="shared" si="22"/>
        <v>0</v>
      </c>
      <c r="T23" s="9" t="str">
        <f t="shared" ca="1" si="23"/>
        <v/>
      </c>
      <c r="U23" s="9" t="str">
        <f t="shared" ca="1" si="24"/>
        <v/>
      </c>
      <c r="V23" s="9" t="str">
        <f t="shared" ca="1" si="25"/>
        <v/>
      </c>
      <c r="W23" s="9" t="str">
        <f t="shared" ca="1" si="26"/>
        <v/>
      </c>
      <c r="X23" s="9" t="str">
        <f t="shared" ca="1" si="27"/>
        <v/>
      </c>
      <c r="Y23" s="172" t="str">
        <f t="shared" si="28"/>
        <v/>
      </c>
      <c r="Z23" s="172" t="str">
        <f t="shared" si="29"/>
        <v/>
      </c>
      <c r="AA23" s="172" t="str">
        <f t="shared" si="30"/>
        <v/>
      </c>
      <c r="AB23" s="172" t="str">
        <f t="shared" si="31"/>
        <v/>
      </c>
      <c r="AC23" s="172" t="str">
        <f t="shared" si="32"/>
        <v/>
      </c>
      <c r="AD23" s="173" t="str">
        <f t="shared" ca="1" si="33"/>
        <v/>
      </c>
      <c r="AE23" s="173" t="str">
        <f t="shared" ca="1" si="34"/>
        <v/>
      </c>
      <c r="AF23" s="173" t="str">
        <f t="shared" ca="1" si="35"/>
        <v/>
      </c>
      <c r="AG23" s="173" t="str">
        <f t="shared" ca="1" si="36"/>
        <v/>
      </c>
      <c r="AH23" s="173" t="str">
        <f t="shared" ca="1" si="37"/>
        <v/>
      </c>
    </row>
    <row r="24" spans="7:34">
      <c r="G24" s="8" t="str">
        <f t="shared" si="38"/>
        <v/>
      </c>
      <c r="H24" s="8" t="str">
        <f ca="1">IF(OR(A24="",A24="总计",ISNA(MATCH(A24,'临-进度'!$A:$A,0))),"",A24)</f>
        <v/>
      </c>
      <c r="I24" s="8" t="b">
        <f>NOT(ISNA(MATCH(A24,项目阶段与里程碑!$B:$B,0)))</f>
        <v>0</v>
      </c>
      <c r="J24" s="8" t="str">
        <f t="shared" si="39"/>
        <v/>
      </c>
      <c r="K24" s="8" t="str">
        <f t="shared" si="40"/>
        <v/>
      </c>
      <c r="L24" s="8" t="str">
        <f t="shared" si="41"/>
        <v/>
      </c>
      <c r="N24" s="171" t="str">
        <f t="shared" si="17"/>
        <v/>
      </c>
      <c r="O24" s="171">
        <f t="shared" ca="1" si="18"/>
        <v>16</v>
      </c>
      <c r="P24" s="171" t="str">
        <f t="shared" ca="1" si="19"/>
        <v/>
      </c>
      <c r="Q24" s="171" t="str">
        <f t="shared" ca="1" si="20"/>
        <v/>
      </c>
      <c r="R24" s="171" t="str">
        <f t="shared" ca="1" si="21"/>
        <v/>
      </c>
      <c r="S24" s="171" t="b">
        <f t="shared" si="22"/>
        <v>0</v>
      </c>
      <c r="T24" s="9" t="str">
        <f t="shared" ca="1" si="23"/>
        <v/>
      </c>
      <c r="U24" s="9" t="str">
        <f t="shared" ca="1" si="24"/>
        <v/>
      </c>
      <c r="V24" s="9" t="str">
        <f t="shared" ca="1" si="25"/>
        <v/>
      </c>
      <c r="W24" s="9" t="str">
        <f t="shared" ca="1" si="26"/>
        <v/>
      </c>
      <c r="X24" s="9" t="str">
        <f t="shared" ca="1" si="27"/>
        <v/>
      </c>
      <c r="Y24" s="172" t="str">
        <f t="shared" si="28"/>
        <v/>
      </c>
      <c r="Z24" s="172" t="str">
        <f t="shared" si="29"/>
        <v/>
      </c>
      <c r="AA24" s="172" t="str">
        <f t="shared" si="30"/>
        <v/>
      </c>
      <c r="AB24" s="172" t="str">
        <f t="shared" si="31"/>
        <v/>
      </c>
      <c r="AC24" s="172" t="str">
        <f t="shared" si="32"/>
        <v/>
      </c>
      <c r="AD24" s="173" t="str">
        <f t="shared" ca="1" si="33"/>
        <v/>
      </c>
      <c r="AE24" s="173" t="str">
        <f t="shared" ca="1" si="34"/>
        <v/>
      </c>
      <c r="AF24" s="173" t="str">
        <f t="shared" ca="1" si="35"/>
        <v/>
      </c>
      <c r="AG24" s="173" t="str">
        <f t="shared" ca="1" si="36"/>
        <v/>
      </c>
      <c r="AH24" s="173" t="str">
        <f t="shared" ca="1" si="37"/>
        <v/>
      </c>
    </row>
    <row r="25" spans="7:34">
      <c r="G25" s="8" t="str">
        <f t="shared" si="38"/>
        <v/>
      </c>
      <c r="H25" s="8" t="str">
        <f ca="1">IF(OR(A25="",A25="总计",ISNA(MATCH(A25,'临-进度'!$A:$A,0))),"",A25)</f>
        <v/>
      </c>
      <c r="I25" s="8" t="b">
        <f>NOT(ISNA(MATCH(A25,项目阶段与里程碑!$B:$B,0)))</f>
        <v>0</v>
      </c>
      <c r="J25" s="8" t="str">
        <f t="shared" si="39"/>
        <v/>
      </c>
      <c r="K25" s="8" t="str">
        <f t="shared" si="40"/>
        <v/>
      </c>
      <c r="L25" s="8" t="str">
        <f t="shared" si="41"/>
        <v/>
      </c>
      <c r="N25" s="171" t="str">
        <f t="shared" si="17"/>
        <v/>
      </c>
      <c r="O25" s="171">
        <f t="shared" ca="1" si="18"/>
        <v>16</v>
      </c>
      <c r="P25" s="171" t="str">
        <f t="shared" ca="1" si="19"/>
        <v/>
      </c>
      <c r="Q25" s="171" t="str">
        <f t="shared" ca="1" si="20"/>
        <v/>
      </c>
      <c r="R25" s="171" t="str">
        <f t="shared" ca="1" si="21"/>
        <v/>
      </c>
      <c r="S25" s="171" t="b">
        <f t="shared" si="22"/>
        <v>0</v>
      </c>
      <c r="T25" s="9" t="str">
        <f t="shared" ca="1" si="23"/>
        <v/>
      </c>
      <c r="U25" s="9" t="str">
        <f t="shared" ca="1" si="24"/>
        <v/>
      </c>
      <c r="V25" s="9" t="str">
        <f t="shared" ca="1" si="25"/>
        <v/>
      </c>
      <c r="W25" s="9" t="str">
        <f t="shared" ca="1" si="26"/>
        <v/>
      </c>
      <c r="X25" s="9" t="str">
        <f t="shared" ca="1" si="27"/>
        <v/>
      </c>
      <c r="Y25" s="172" t="str">
        <f t="shared" si="28"/>
        <v/>
      </c>
      <c r="Z25" s="172" t="str">
        <f t="shared" si="29"/>
        <v/>
      </c>
      <c r="AA25" s="172" t="str">
        <f t="shared" si="30"/>
        <v/>
      </c>
      <c r="AB25" s="172" t="str">
        <f t="shared" si="31"/>
        <v/>
      </c>
      <c r="AC25" s="172" t="str">
        <f t="shared" si="32"/>
        <v/>
      </c>
      <c r="AD25" s="173" t="str">
        <f t="shared" ca="1" si="33"/>
        <v/>
      </c>
      <c r="AE25" s="173" t="str">
        <f t="shared" ca="1" si="34"/>
        <v/>
      </c>
      <c r="AF25" s="173" t="str">
        <f t="shared" ca="1" si="35"/>
        <v/>
      </c>
      <c r="AG25" s="173" t="str">
        <f t="shared" ca="1" si="36"/>
        <v/>
      </c>
      <c r="AH25" s="173" t="str">
        <f t="shared" ca="1" si="37"/>
        <v/>
      </c>
    </row>
    <row r="26" spans="7:34">
      <c r="G26" s="8" t="str">
        <f t="shared" si="38"/>
        <v/>
      </c>
      <c r="H26" s="8" t="str">
        <f ca="1">IF(OR(A26="",A26="总计",ISNA(MATCH(A26,'临-进度'!$A:$A,0))),"",A26)</f>
        <v/>
      </c>
      <c r="I26" s="8" t="b">
        <f>NOT(ISNA(MATCH(A26,项目阶段与里程碑!$B:$B,0)))</f>
        <v>0</v>
      </c>
      <c r="J26" s="8" t="str">
        <f t="shared" si="39"/>
        <v/>
      </c>
      <c r="K26" s="8" t="str">
        <f t="shared" si="40"/>
        <v/>
      </c>
      <c r="L26" s="8" t="str">
        <f t="shared" si="41"/>
        <v/>
      </c>
      <c r="N26" s="171" t="str">
        <f t="shared" si="17"/>
        <v/>
      </c>
      <c r="O26" s="171">
        <f t="shared" ca="1" si="18"/>
        <v>16</v>
      </c>
      <c r="P26" s="171" t="str">
        <f t="shared" ca="1" si="19"/>
        <v/>
      </c>
      <c r="Q26" s="171" t="str">
        <f t="shared" ca="1" si="20"/>
        <v/>
      </c>
      <c r="R26" s="171" t="str">
        <f t="shared" ca="1" si="21"/>
        <v/>
      </c>
      <c r="S26" s="171" t="b">
        <f t="shared" si="22"/>
        <v>0</v>
      </c>
      <c r="T26" s="9" t="str">
        <f t="shared" ca="1" si="23"/>
        <v/>
      </c>
      <c r="U26" s="9" t="str">
        <f t="shared" ca="1" si="24"/>
        <v/>
      </c>
      <c r="V26" s="9" t="str">
        <f t="shared" ca="1" si="25"/>
        <v/>
      </c>
      <c r="W26" s="9" t="str">
        <f t="shared" ca="1" si="26"/>
        <v/>
      </c>
      <c r="X26" s="9" t="str">
        <f t="shared" ca="1" si="27"/>
        <v/>
      </c>
      <c r="Y26" s="172" t="str">
        <f t="shared" si="28"/>
        <v/>
      </c>
      <c r="Z26" s="172" t="str">
        <f t="shared" si="29"/>
        <v/>
      </c>
      <c r="AA26" s="172" t="str">
        <f t="shared" si="30"/>
        <v/>
      </c>
      <c r="AB26" s="172" t="str">
        <f t="shared" si="31"/>
        <v/>
      </c>
      <c r="AC26" s="172" t="str">
        <f t="shared" si="32"/>
        <v/>
      </c>
      <c r="AD26" s="173" t="str">
        <f t="shared" ca="1" si="33"/>
        <v/>
      </c>
      <c r="AE26" s="173" t="str">
        <f t="shared" ca="1" si="34"/>
        <v/>
      </c>
      <c r="AF26" s="173" t="str">
        <f t="shared" ca="1" si="35"/>
        <v/>
      </c>
      <c r="AG26" s="173" t="str">
        <f t="shared" ca="1" si="36"/>
        <v/>
      </c>
      <c r="AH26" s="173" t="str">
        <f t="shared" ca="1" si="37"/>
        <v/>
      </c>
    </row>
    <row r="27" spans="7:34">
      <c r="G27" s="8" t="str">
        <f t="shared" si="38"/>
        <v/>
      </c>
      <c r="H27" s="8" t="str">
        <f ca="1">IF(OR(A27="",A27="总计",ISNA(MATCH(A27,'临-进度'!$A:$A,0))),"",A27)</f>
        <v/>
      </c>
      <c r="I27" s="8" t="b">
        <f>NOT(ISNA(MATCH(A27,项目阶段与里程碑!$B:$B,0)))</f>
        <v>0</v>
      </c>
      <c r="J27" s="8" t="str">
        <f t="shared" si="39"/>
        <v/>
      </c>
      <c r="K27" s="8" t="str">
        <f t="shared" si="40"/>
        <v/>
      </c>
      <c r="L27" s="8" t="str">
        <f t="shared" si="41"/>
        <v/>
      </c>
      <c r="N27" s="171" t="str">
        <f t="shared" si="17"/>
        <v/>
      </c>
      <c r="O27" s="171">
        <f t="shared" ca="1" si="18"/>
        <v>16</v>
      </c>
      <c r="P27" s="171" t="str">
        <f t="shared" ca="1" si="19"/>
        <v/>
      </c>
      <c r="Q27" s="171" t="str">
        <f t="shared" ca="1" si="20"/>
        <v/>
      </c>
      <c r="R27" s="171" t="str">
        <f t="shared" ca="1" si="21"/>
        <v/>
      </c>
      <c r="S27" s="171" t="b">
        <f t="shared" si="22"/>
        <v>0</v>
      </c>
      <c r="T27" s="9" t="str">
        <f t="shared" ca="1" si="23"/>
        <v/>
      </c>
      <c r="U27" s="9" t="str">
        <f t="shared" ca="1" si="24"/>
        <v/>
      </c>
      <c r="V27" s="9" t="str">
        <f t="shared" ca="1" si="25"/>
        <v/>
      </c>
      <c r="W27" s="9" t="str">
        <f t="shared" ca="1" si="26"/>
        <v/>
      </c>
      <c r="X27" s="9" t="str">
        <f t="shared" ca="1" si="27"/>
        <v/>
      </c>
      <c r="Y27" s="172" t="str">
        <f t="shared" si="28"/>
        <v/>
      </c>
      <c r="Z27" s="172" t="str">
        <f t="shared" si="29"/>
        <v/>
      </c>
      <c r="AA27" s="172" t="str">
        <f t="shared" si="30"/>
        <v/>
      </c>
      <c r="AB27" s="172" t="str">
        <f t="shared" si="31"/>
        <v/>
      </c>
      <c r="AC27" s="172" t="str">
        <f t="shared" si="32"/>
        <v/>
      </c>
      <c r="AD27" s="173" t="str">
        <f t="shared" ca="1" si="33"/>
        <v/>
      </c>
      <c r="AE27" s="173" t="str">
        <f t="shared" ca="1" si="34"/>
        <v/>
      </c>
      <c r="AF27" s="173" t="str">
        <f t="shared" ca="1" si="35"/>
        <v/>
      </c>
      <c r="AG27" s="173" t="str">
        <f t="shared" ca="1" si="36"/>
        <v/>
      </c>
      <c r="AH27" s="173" t="str">
        <f t="shared" ca="1" si="37"/>
        <v/>
      </c>
    </row>
    <row r="28" spans="7:34">
      <c r="G28" s="8" t="str">
        <f t="shared" si="38"/>
        <v/>
      </c>
      <c r="H28" s="8" t="str">
        <f ca="1">IF(OR(A28="",A28="总计",ISNA(MATCH(A28,'临-进度'!$A:$A,0))),"",A28)</f>
        <v/>
      </c>
      <c r="I28" s="8" t="b">
        <f>NOT(ISNA(MATCH(A28,项目阶段与里程碑!$B:$B,0)))</f>
        <v>0</v>
      </c>
      <c r="J28" s="8" t="str">
        <f t="shared" si="39"/>
        <v/>
      </c>
      <c r="K28" s="8" t="str">
        <f t="shared" si="40"/>
        <v/>
      </c>
      <c r="L28" s="8" t="str">
        <f t="shared" si="41"/>
        <v/>
      </c>
      <c r="N28" s="171" t="str">
        <f t="shared" si="17"/>
        <v/>
      </c>
      <c r="O28" s="171">
        <f t="shared" ca="1" si="18"/>
        <v>16</v>
      </c>
      <c r="P28" s="171" t="str">
        <f t="shared" ca="1" si="19"/>
        <v/>
      </c>
      <c r="Q28" s="171" t="str">
        <f t="shared" ca="1" si="20"/>
        <v/>
      </c>
      <c r="R28" s="171" t="str">
        <f t="shared" ca="1" si="21"/>
        <v/>
      </c>
      <c r="S28" s="171" t="b">
        <f t="shared" si="22"/>
        <v>0</v>
      </c>
      <c r="T28" s="9" t="str">
        <f t="shared" ca="1" si="23"/>
        <v/>
      </c>
      <c r="U28" s="9" t="str">
        <f t="shared" ca="1" si="24"/>
        <v/>
      </c>
      <c r="V28" s="9" t="str">
        <f t="shared" ca="1" si="25"/>
        <v/>
      </c>
      <c r="W28" s="9" t="str">
        <f t="shared" ca="1" si="26"/>
        <v/>
      </c>
      <c r="X28" s="9" t="str">
        <f t="shared" ca="1" si="27"/>
        <v/>
      </c>
      <c r="Y28" s="172" t="str">
        <f t="shared" si="28"/>
        <v/>
      </c>
      <c r="Z28" s="172" t="str">
        <f t="shared" si="29"/>
        <v/>
      </c>
      <c r="AA28" s="172" t="str">
        <f t="shared" si="30"/>
        <v/>
      </c>
      <c r="AB28" s="172" t="str">
        <f t="shared" si="31"/>
        <v/>
      </c>
      <c r="AC28" s="172" t="str">
        <f t="shared" si="32"/>
        <v/>
      </c>
      <c r="AD28" s="173" t="str">
        <f t="shared" ca="1" si="33"/>
        <v/>
      </c>
      <c r="AE28" s="173" t="str">
        <f t="shared" ca="1" si="34"/>
        <v/>
      </c>
      <c r="AF28" s="173" t="str">
        <f t="shared" ca="1" si="35"/>
        <v/>
      </c>
      <c r="AG28" s="173" t="str">
        <f t="shared" ca="1" si="36"/>
        <v/>
      </c>
      <c r="AH28" s="173" t="str">
        <f t="shared" ca="1" si="37"/>
        <v/>
      </c>
    </row>
    <row r="29" spans="7:34">
      <c r="G29" s="8" t="str">
        <f t="shared" si="38"/>
        <v/>
      </c>
      <c r="H29" s="8" t="str">
        <f ca="1">IF(OR(A29="",A29="总计",ISNA(MATCH(A29,'临-进度'!$A:$A,0))),"",A29)</f>
        <v/>
      </c>
      <c r="I29" s="8" t="b">
        <f>NOT(ISNA(MATCH(A29,项目阶段与里程碑!$B:$B,0)))</f>
        <v>0</v>
      </c>
      <c r="J29" s="8" t="str">
        <f t="shared" si="39"/>
        <v/>
      </c>
      <c r="K29" s="8" t="str">
        <f t="shared" si="40"/>
        <v/>
      </c>
      <c r="L29" s="8" t="str">
        <f t="shared" si="41"/>
        <v/>
      </c>
      <c r="N29" s="171" t="str">
        <f t="shared" si="17"/>
        <v/>
      </c>
      <c r="O29" s="171">
        <f t="shared" ca="1" si="18"/>
        <v>16</v>
      </c>
      <c r="P29" s="171" t="str">
        <f t="shared" ca="1" si="19"/>
        <v/>
      </c>
      <c r="Q29" s="171" t="str">
        <f t="shared" ca="1" si="20"/>
        <v/>
      </c>
      <c r="R29" s="171" t="str">
        <f t="shared" ca="1" si="21"/>
        <v/>
      </c>
      <c r="S29" s="171" t="b">
        <f t="shared" si="22"/>
        <v>0</v>
      </c>
      <c r="T29" s="9" t="str">
        <f t="shared" ca="1" si="23"/>
        <v/>
      </c>
      <c r="U29" s="9" t="str">
        <f t="shared" ca="1" si="24"/>
        <v/>
      </c>
      <c r="V29" s="9" t="str">
        <f t="shared" ca="1" si="25"/>
        <v/>
      </c>
      <c r="W29" s="9" t="str">
        <f t="shared" ca="1" si="26"/>
        <v/>
      </c>
      <c r="X29" s="9" t="str">
        <f t="shared" ca="1" si="27"/>
        <v/>
      </c>
      <c r="Y29" s="172" t="str">
        <f t="shared" si="28"/>
        <v/>
      </c>
      <c r="Z29" s="172" t="str">
        <f t="shared" si="29"/>
        <v/>
      </c>
      <c r="AA29" s="172" t="str">
        <f t="shared" si="30"/>
        <v/>
      </c>
      <c r="AB29" s="172" t="str">
        <f t="shared" si="31"/>
        <v/>
      </c>
      <c r="AC29" s="172" t="str">
        <f t="shared" si="32"/>
        <v/>
      </c>
      <c r="AD29" s="173" t="str">
        <f t="shared" ca="1" si="33"/>
        <v/>
      </c>
      <c r="AE29" s="173" t="str">
        <f t="shared" ca="1" si="34"/>
        <v/>
      </c>
      <c r="AF29" s="173" t="str">
        <f t="shared" ca="1" si="35"/>
        <v/>
      </c>
      <c r="AG29" s="173" t="str">
        <f t="shared" ca="1" si="36"/>
        <v/>
      </c>
      <c r="AH29" s="173" t="str">
        <f t="shared" ca="1" si="37"/>
        <v/>
      </c>
    </row>
    <row r="30" spans="7:34">
      <c r="G30" s="8" t="str">
        <f t="shared" si="38"/>
        <v/>
      </c>
      <c r="H30" s="8" t="str">
        <f ca="1">IF(OR(A30="",A30="总计",ISNA(MATCH(A30,'临-进度'!$A:$A,0))),"",A30)</f>
        <v/>
      </c>
      <c r="I30" s="8" t="b">
        <f>NOT(ISNA(MATCH(A30,项目阶段与里程碑!$B:$B,0)))</f>
        <v>0</v>
      </c>
      <c r="J30" s="8" t="str">
        <f t="shared" si="39"/>
        <v/>
      </c>
      <c r="K30" s="8" t="str">
        <f t="shared" si="40"/>
        <v/>
      </c>
      <c r="L30" s="8" t="str">
        <f t="shared" si="41"/>
        <v/>
      </c>
      <c r="N30" s="171" t="str">
        <f t="shared" si="17"/>
        <v/>
      </c>
      <c r="O30" s="171">
        <f t="shared" ca="1" si="18"/>
        <v>16</v>
      </c>
      <c r="P30" s="171" t="str">
        <f t="shared" ca="1" si="19"/>
        <v/>
      </c>
      <c r="Q30" s="171" t="str">
        <f t="shared" ca="1" si="20"/>
        <v/>
      </c>
      <c r="R30" s="171" t="str">
        <f t="shared" ca="1" si="21"/>
        <v/>
      </c>
      <c r="S30" s="171" t="b">
        <f t="shared" si="22"/>
        <v>0</v>
      </c>
      <c r="T30" s="9" t="str">
        <f t="shared" ca="1" si="23"/>
        <v/>
      </c>
      <c r="U30" s="9" t="str">
        <f t="shared" ca="1" si="24"/>
        <v/>
      </c>
      <c r="V30" s="9" t="str">
        <f t="shared" ca="1" si="25"/>
        <v/>
      </c>
      <c r="W30" s="9" t="str">
        <f t="shared" ca="1" si="26"/>
        <v/>
      </c>
      <c r="X30" s="9" t="str">
        <f t="shared" ca="1" si="27"/>
        <v/>
      </c>
      <c r="Y30" s="172" t="str">
        <f t="shared" si="28"/>
        <v/>
      </c>
      <c r="Z30" s="172" t="str">
        <f t="shared" si="29"/>
        <v/>
      </c>
      <c r="AA30" s="172" t="str">
        <f t="shared" si="30"/>
        <v/>
      </c>
      <c r="AB30" s="172" t="str">
        <f t="shared" si="31"/>
        <v/>
      </c>
      <c r="AC30" s="172" t="str">
        <f t="shared" si="32"/>
        <v/>
      </c>
      <c r="AD30" s="173" t="str">
        <f t="shared" ca="1" si="33"/>
        <v/>
      </c>
      <c r="AE30" s="173" t="str">
        <f t="shared" ca="1" si="34"/>
        <v/>
      </c>
      <c r="AF30" s="173" t="str">
        <f t="shared" ca="1" si="35"/>
        <v/>
      </c>
      <c r="AG30" s="173" t="str">
        <f t="shared" ca="1" si="36"/>
        <v/>
      </c>
      <c r="AH30" s="173" t="str">
        <f t="shared" ca="1" si="37"/>
        <v/>
      </c>
    </row>
    <row r="31" spans="7:34">
      <c r="G31" s="8" t="str">
        <f t="shared" si="38"/>
        <v/>
      </c>
      <c r="H31" s="8" t="str">
        <f ca="1">IF(OR(A31="",A31="总计",ISNA(MATCH(A31,'临-进度'!$A:$A,0))),"",A31)</f>
        <v/>
      </c>
      <c r="I31" s="8" t="b">
        <f>NOT(ISNA(MATCH(A31,项目阶段与里程碑!$B:$B,0)))</f>
        <v>0</v>
      </c>
      <c r="J31" s="8" t="str">
        <f t="shared" si="39"/>
        <v/>
      </c>
      <c r="K31" s="8" t="str">
        <f t="shared" si="40"/>
        <v/>
      </c>
      <c r="L31" s="8" t="str">
        <f t="shared" si="41"/>
        <v/>
      </c>
      <c r="N31" s="171" t="str">
        <f t="shared" si="17"/>
        <v/>
      </c>
      <c r="O31" s="171">
        <f t="shared" ca="1" si="18"/>
        <v>16</v>
      </c>
      <c r="P31" s="171" t="str">
        <f t="shared" ca="1" si="19"/>
        <v/>
      </c>
      <c r="Q31" s="171" t="str">
        <f t="shared" ca="1" si="20"/>
        <v/>
      </c>
      <c r="R31" s="171" t="str">
        <f t="shared" ca="1" si="21"/>
        <v/>
      </c>
      <c r="S31" s="171" t="b">
        <f t="shared" si="22"/>
        <v>0</v>
      </c>
      <c r="T31" s="9" t="str">
        <f t="shared" ca="1" si="23"/>
        <v/>
      </c>
      <c r="U31" s="9" t="str">
        <f t="shared" ca="1" si="24"/>
        <v/>
      </c>
      <c r="V31" s="9" t="str">
        <f t="shared" ca="1" si="25"/>
        <v/>
      </c>
      <c r="W31" s="9" t="str">
        <f t="shared" ca="1" si="26"/>
        <v/>
      </c>
      <c r="X31" s="9" t="str">
        <f t="shared" ca="1" si="27"/>
        <v/>
      </c>
      <c r="Y31" s="172" t="str">
        <f t="shared" si="28"/>
        <v/>
      </c>
      <c r="Z31" s="172" t="str">
        <f t="shared" si="29"/>
        <v/>
      </c>
      <c r="AA31" s="172" t="str">
        <f t="shared" si="30"/>
        <v/>
      </c>
      <c r="AB31" s="172" t="str">
        <f t="shared" si="31"/>
        <v/>
      </c>
      <c r="AC31" s="172" t="str">
        <f t="shared" si="32"/>
        <v/>
      </c>
      <c r="AD31" s="173" t="str">
        <f t="shared" ca="1" si="33"/>
        <v/>
      </c>
      <c r="AE31" s="173" t="str">
        <f t="shared" ca="1" si="34"/>
        <v/>
      </c>
      <c r="AF31" s="173" t="str">
        <f t="shared" ca="1" si="35"/>
        <v/>
      </c>
      <c r="AG31" s="173" t="str">
        <f t="shared" ca="1" si="36"/>
        <v/>
      </c>
      <c r="AH31" s="173" t="str">
        <f t="shared" ca="1" si="37"/>
        <v/>
      </c>
    </row>
    <row r="32" spans="7:34">
      <c r="G32" s="8" t="str">
        <f t="shared" si="38"/>
        <v/>
      </c>
      <c r="H32" s="8" t="str">
        <f ca="1">IF(OR(A32="",A32="总计",ISNA(MATCH(A32,'临-进度'!$A:$A,0))),"",A32)</f>
        <v/>
      </c>
      <c r="I32" s="8" t="b">
        <f>NOT(ISNA(MATCH(A32,项目阶段与里程碑!$B:$B,0)))</f>
        <v>0</v>
      </c>
      <c r="J32" s="8" t="str">
        <f t="shared" si="39"/>
        <v/>
      </c>
      <c r="K32" s="8" t="str">
        <f t="shared" si="40"/>
        <v/>
      </c>
      <c r="L32" s="8" t="str">
        <f t="shared" si="41"/>
        <v/>
      </c>
      <c r="N32" s="171" t="str">
        <f t="shared" si="17"/>
        <v/>
      </c>
      <c r="O32" s="171">
        <f t="shared" ca="1" si="18"/>
        <v>16</v>
      </c>
      <c r="P32" s="171" t="str">
        <f t="shared" ca="1" si="19"/>
        <v/>
      </c>
      <c r="Q32" s="171" t="str">
        <f t="shared" ca="1" si="20"/>
        <v/>
      </c>
      <c r="R32" s="171" t="str">
        <f t="shared" ca="1" si="21"/>
        <v/>
      </c>
      <c r="S32" s="171" t="b">
        <f t="shared" si="22"/>
        <v>0</v>
      </c>
      <c r="T32" s="9" t="str">
        <f t="shared" ca="1" si="23"/>
        <v/>
      </c>
      <c r="U32" s="9" t="str">
        <f t="shared" ca="1" si="24"/>
        <v/>
      </c>
      <c r="V32" s="9" t="str">
        <f t="shared" ca="1" si="25"/>
        <v/>
      </c>
      <c r="W32" s="9" t="str">
        <f t="shared" ca="1" si="26"/>
        <v/>
      </c>
      <c r="X32" s="9" t="str">
        <f t="shared" ca="1" si="27"/>
        <v/>
      </c>
      <c r="Y32" s="172" t="str">
        <f t="shared" si="28"/>
        <v/>
      </c>
      <c r="Z32" s="172" t="str">
        <f t="shared" si="29"/>
        <v/>
      </c>
      <c r="AA32" s="172" t="str">
        <f t="shared" si="30"/>
        <v/>
      </c>
      <c r="AB32" s="172" t="str">
        <f t="shared" si="31"/>
        <v/>
      </c>
      <c r="AC32" s="172" t="str">
        <f t="shared" si="32"/>
        <v/>
      </c>
      <c r="AD32" s="173" t="str">
        <f t="shared" ca="1" si="33"/>
        <v/>
      </c>
      <c r="AE32" s="173" t="str">
        <f t="shared" ca="1" si="34"/>
        <v/>
      </c>
      <c r="AF32" s="173" t="str">
        <f t="shared" ca="1" si="35"/>
        <v/>
      </c>
      <c r="AG32" s="173" t="str">
        <f t="shared" ca="1" si="36"/>
        <v/>
      </c>
      <c r="AH32" s="173" t="str">
        <f t="shared" ca="1" si="37"/>
        <v/>
      </c>
    </row>
    <row r="33" spans="7:34">
      <c r="G33" s="8" t="str">
        <f t="shared" si="38"/>
        <v/>
      </c>
      <c r="H33" s="8" t="str">
        <f ca="1">IF(OR(A33="",A33="总计",ISNA(MATCH(A33,'临-进度'!$A:$A,0))),"",A33)</f>
        <v/>
      </c>
      <c r="I33" s="8" t="b">
        <f>NOT(ISNA(MATCH(A33,项目阶段与里程碑!$B:$B,0)))</f>
        <v>0</v>
      </c>
      <c r="J33" s="8" t="str">
        <f t="shared" si="39"/>
        <v/>
      </c>
      <c r="K33" s="8" t="str">
        <f t="shared" si="40"/>
        <v/>
      </c>
      <c r="L33" s="8" t="str">
        <f t="shared" si="41"/>
        <v/>
      </c>
      <c r="N33" s="171" t="str">
        <f t="shared" si="17"/>
        <v/>
      </c>
      <c r="O33" s="171">
        <f t="shared" ca="1" si="18"/>
        <v>16</v>
      </c>
      <c r="P33" s="171" t="str">
        <f t="shared" ca="1" si="19"/>
        <v/>
      </c>
      <c r="Q33" s="171" t="str">
        <f t="shared" ca="1" si="20"/>
        <v/>
      </c>
      <c r="R33" s="171" t="str">
        <f t="shared" ca="1" si="21"/>
        <v/>
      </c>
      <c r="S33" s="171" t="b">
        <f t="shared" si="22"/>
        <v>0</v>
      </c>
      <c r="T33" s="9" t="str">
        <f t="shared" ca="1" si="23"/>
        <v/>
      </c>
      <c r="U33" s="9" t="str">
        <f t="shared" ca="1" si="24"/>
        <v/>
      </c>
      <c r="V33" s="9" t="str">
        <f t="shared" ca="1" si="25"/>
        <v/>
      </c>
      <c r="W33" s="9" t="str">
        <f t="shared" ca="1" si="26"/>
        <v/>
      </c>
      <c r="X33" s="9" t="str">
        <f t="shared" ca="1" si="27"/>
        <v/>
      </c>
      <c r="Y33" s="172" t="str">
        <f t="shared" si="28"/>
        <v/>
      </c>
      <c r="Z33" s="172" t="str">
        <f t="shared" si="29"/>
        <v/>
      </c>
      <c r="AA33" s="172" t="str">
        <f t="shared" si="30"/>
        <v/>
      </c>
      <c r="AB33" s="172" t="str">
        <f t="shared" si="31"/>
        <v/>
      </c>
      <c r="AC33" s="172" t="str">
        <f t="shared" si="32"/>
        <v/>
      </c>
      <c r="AD33" s="173" t="str">
        <f t="shared" ca="1" si="33"/>
        <v/>
      </c>
      <c r="AE33" s="173" t="str">
        <f t="shared" ca="1" si="34"/>
        <v/>
      </c>
      <c r="AF33" s="173" t="str">
        <f t="shared" ca="1" si="35"/>
        <v/>
      </c>
      <c r="AG33" s="173" t="str">
        <f t="shared" ca="1" si="36"/>
        <v/>
      </c>
      <c r="AH33" s="173" t="str">
        <f t="shared" ca="1" si="37"/>
        <v/>
      </c>
    </row>
    <row r="34" spans="7:34">
      <c r="G34" s="8" t="str">
        <f t="shared" si="38"/>
        <v/>
      </c>
      <c r="H34" s="8" t="str">
        <f ca="1">IF(OR(A34="",A34="总计",ISNA(MATCH(A34,'临-进度'!$A:$A,0))),"",A34)</f>
        <v/>
      </c>
      <c r="I34" s="8" t="b">
        <f>NOT(ISNA(MATCH(A34,项目阶段与里程碑!$B:$B,0)))</f>
        <v>0</v>
      </c>
      <c r="J34" s="8" t="str">
        <f t="shared" si="39"/>
        <v/>
      </c>
      <c r="K34" s="8" t="str">
        <f t="shared" si="40"/>
        <v/>
      </c>
      <c r="L34" s="8" t="str">
        <f t="shared" si="41"/>
        <v/>
      </c>
      <c r="N34" s="171" t="str">
        <f t="shared" si="17"/>
        <v/>
      </c>
      <c r="O34" s="171">
        <f t="shared" ca="1" si="18"/>
        <v>16</v>
      </c>
      <c r="P34" s="171" t="str">
        <f t="shared" ca="1" si="19"/>
        <v/>
      </c>
      <c r="Q34" s="171" t="str">
        <f t="shared" ca="1" si="20"/>
        <v/>
      </c>
      <c r="R34" s="171" t="str">
        <f t="shared" ca="1" si="21"/>
        <v/>
      </c>
      <c r="S34" s="171" t="b">
        <f t="shared" si="22"/>
        <v>0</v>
      </c>
      <c r="T34" s="9" t="str">
        <f t="shared" ca="1" si="23"/>
        <v/>
      </c>
      <c r="U34" s="9" t="str">
        <f t="shared" ca="1" si="24"/>
        <v/>
      </c>
      <c r="V34" s="9" t="str">
        <f t="shared" ca="1" si="25"/>
        <v/>
      </c>
      <c r="W34" s="9" t="str">
        <f t="shared" ca="1" si="26"/>
        <v/>
      </c>
      <c r="X34" s="9" t="str">
        <f t="shared" ca="1" si="27"/>
        <v/>
      </c>
      <c r="Y34" s="172" t="str">
        <f t="shared" si="28"/>
        <v/>
      </c>
      <c r="Z34" s="172" t="str">
        <f t="shared" si="29"/>
        <v/>
      </c>
      <c r="AA34" s="172" t="str">
        <f t="shared" si="30"/>
        <v/>
      </c>
      <c r="AB34" s="172" t="str">
        <f t="shared" si="31"/>
        <v/>
      </c>
      <c r="AC34" s="172" t="str">
        <f t="shared" si="32"/>
        <v/>
      </c>
      <c r="AD34" s="173" t="str">
        <f t="shared" ca="1" si="33"/>
        <v/>
      </c>
      <c r="AE34" s="173" t="str">
        <f t="shared" ca="1" si="34"/>
        <v/>
      </c>
      <c r="AF34" s="173" t="str">
        <f t="shared" ca="1" si="35"/>
        <v/>
      </c>
      <c r="AG34" s="173" t="str">
        <f t="shared" ca="1" si="36"/>
        <v/>
      </c>
      <c r="AH34" s="173" t="str">
        <f t="shared" ca="1" si="37"/>
        <v/>
      </c>
    </row>
    <row r="35" spans="7:34">
      <c r="G35" s="8" t="str">
        <f t="shared" si="38"/>
        <v/>
      </c>
      <c r="H35" s="8" t="str">
        <f ca="1">IF(OR(A35="",A35="总计",ISNA(MATCH(A35,'临-进度'!$A:$A,0))),"",A35)</f>
        <v/>
      </c>
      <c r="I35" s="8" t="b">
        <f>NOT(ISNA(MATCH(A35,项目阶段与里程碑!$B:$B,0)))</f>
        <v>0</v>
      </c>
      <c r="J35" s="8" t="str">
        <f t="shared" si="39"/>
        <v/>
      </c>
      <c r="K35" s="8" t="str">
        <f t="shared" si="40"/>
        <v/>
      </c>
      <c r="L35" s="8" t="str">
        <f t="shared" si="41"/>
        <v/>
      </c>
      <c r="N35" s="171" t="str">
        <f t="shared" si="17"/>
        <v/>
      </c>
      <c r="O35" s="171">
        <f t="shared" ca="1" si="18"/>
        <v>16</v>
      </c>
      <c r="P35" s="171" t="str">
        <f t="shared" ca="1" si="19"/>
        <v/>
      </c>
      <c r="Q35" s="171" t="str">
        <f t="shared" ca="1" si="20"/>
        <v/>
      </c>
      <c r="R35" s="171" t="str">
        <f t="shared" ca="1" si="21"/>
        <v/>
      </c>
      <c r="S35" s="171" t="b">
        <f t="shared" si="22"/>
        <v>0</v>
      </c>
      <c r="T35" s="9" t="str">
        <f t="shared" ca="1" si="23"/>
        <v/>
      </c>
      <c r="U35" s="9" t="str">
        <f t="shared" ca="1" si="24"/>
        <v/>
      </c>
      <c r="V35" s="9" t="str">
        <f t="shared" ca="1" si="25"/>
        <v/>
      </c>
      <c r="W35" s="9" t="str">
        <f t="shared" ca="1" si="26"/>
        <v/>
      </c>
      <c r="X35" s="9" t="str">
        <f t="shared" ca="1" si="27"/>
        <v/>
      </c>
      <c r="Y35" s="172" t="str">
        <f t="shared" si="28"/>
        <v/>
      </c>
      <c r="Z35" s="172" t="str">
        <f t="shared" si="29"/>
        <v/>
      </c>
      <c r="AA35" s="172" t="str">
        <f t="shared" si="30"/>
        <v/>
      </c>
      <c r="AB35" s="172" t="str">
        <f t="shared" si="31"/>
        <v/>
      </c>
      <c r="AC35" s="172" t="str">
        <f t="shared" si="32"/>
        <v/>
      </c>
      <c r="AD35" s="173" t="str">
        <f t="shared" ca="1" si="33"/>
        <v/>
      </c>
      <c r="AE35" s="173" t="str">
        <f t="shared" ca="1" si="34"/>
        <v/>
      </c>
      <c r="AF35" s="173" t="str">
        <f t="shared" ca="1" si="35"/>
        <v/>
      </c>
      <c r="AG35" s="173" t="str">
        <f t="shared" ca="1" si="36"/>
        <v/>
      </c>
      <c r="AH35" s="173" t="str">
        <f t="shared" ca="1" si="37"/>
        <v/>
      </c>
    </row>
    <row r="36" spans="7:34">
      <c r="G36" s="8" t="str">
        <f t="shared" si="38"/>
        <v/>
      </c>
      <c r="H36" s="8" t="str">
        <f ca="1">IF(OR(A36="",A36="总计",ISNA(MATCH(A36,'临-进度'!$A:$A,0))),"",A36)</f>
        <v/>
      </c>
      <c r="I36" s="8" t="b">
        <f>NOT(ISNA(MATCH(A36,项目阶段与里程碑!$B:$B,0)))</f>
        <v>0</v>
      </c>
      <c r="J36" s="8" t="str">
        <f t="shared" si="39"/>
        <v/>
      </c>
      <c r="K36" s="8" t="str">
        <f t="shared" si="40"/>
        <v/>
      </c>
      <c r="L36" s="8" t="str">
        <f t="shared" si="41"/>
        <v/>
      </c>
      <c r="N36" s="171" t="str">
        <f t="shared" si="17"/>
        <v/>
      </c>
      <c r="O36" s="171">
        <f t="shared" ca="1" si="18"/>
        <v>16</v>
      </c>
      <c r="P36" s="171" t="str">
        <f t="shared" ca="1" si="19"/>
        <v/>
      </c>
      <c r="Q36" s="171" t="str">
        <f t="shared" ca="1" si="20"/>
        <v/>
      </c>
      <c r="R36" s="171" t="str">
        <f t="shared" ca="1" si="21"/>
        <v/>
      </c>
      <c r="S36" s="171" t="b">
        <f t="shared" si="22"/>
        <v>0</v>
      </c>
      <c r="T36" s="9" t="str">
        <f t="shared" ca="1" si="23"/>
        <v/>
      </c>
      <c r="U36" s="9" t="str">
        <f t="shared" ca="1" si="24"/>
        <v/>
      </c>
      <c r="V36" s="9" t="str">
        <f t="shared" ca="1" si="25"/>
        <v/>
      </c>
      <c r="W36" s="9" t="str">
        <f t="shared" ca="1" si="26"/>
        <v/>
      </c>
      <c r="X36" s="9" t="str">
        <f t="shared" ca="1" si="27"/>
        <v/>
      </c>
      <c r="Y36" s="172" t="str">
        <f t="shared" si="28"/>
        <v/>
      </c>
      <c r="Z36" s="172" t="str">
        <f t="shared" si="29"/>
        <v/>
      </c>
      <c r="AA36" s="172" t="str">
        <f t="shared" si="30"/>
        <v/>
      </c>
      <c r="AB36" s="172" t="str">
        <f t="shared" si="31"/>
        <v/>
      </c>
      <c r="AC36" s="172" t="str">
        <f t="shared" si="32"/>
        <v/>
      </c>
      <c r="AD36" s="173" t="str">
        <f t="shared" ca="1" si="33"/>
        <v/>
      </c>
      <c r="AE36" s="173" t="str">
        <f t="shared" ca="1" si="34"/>
        <v/>
      </c>
      <c r="AF36" s="173" t="str">
        <f t="shared" ca="1" si="35"/>
        <v/>
      </c>
      <c r="AG36" s="173" t="str">
        <f t="shared" ca="1" si="36"/>
        <v/>
      </c>
      <c r="AH36" s="173" t="str">
        <f t="shared" ca="1" si="37"/>
        <v/>
      </c>
    </row>
    <row r="37" spans="7:34">
      <c r="G37" s="8" t="str">
        <f t="shared" si="38"/>
        <v/>
      </c>
      <c r="H37" s="8" t="str">
        <f ca="1">IF(OR(A37="",A37="总计",ISNA(MATCH(A37,'临-进度'!$A:$A,0))),"",A37)</f>
        <v/>
      </c>
      <c r="I37" s="8" t="b">
        <f>NOT(ISNA(MATCH(A37,项目阶段与里程碑!$B:$B,0)))</f>
        <v>0</v>
      </c>
      <c r="J37" s="8" t="str">
        <f t="shared" si="39"/>
        <v/>
      </c>
      <c r="K37" s="8" t="str">
        <f t="shared" si="40"/>
        <v/>
      </c>
      <c r="L37" s="8" t="str">
        <f t="shared" si="41"/>
        <v/>
      </c>
      <c r="N37" s="171" t="str">
        <f t="shared" si="17"/>
        <v/>
      </c>
      <c r="O37" s="171">
        <f t="shared" ca="1" si="18"/>
        <v>16</v>
      </c>
      <c r="P37" s="171" t="str">
        <f t="shared" ca="1" si="19"/>
        <v/>
      </c>
      <c r="Q37" s="171" t="str">
        <f t="shared" ca="1" si="20"/>
        <v/>
      </c>
      <c r="R37" s="171" t="str">
        <f t="shared" ca="1" si="21"/>
        <v/>
      </c>
      <c r="S37" s="171" t="b">
        <f t="shared" si="22"/>
        <v>0</v>
      </c>
      <c r="T37" s="9" t="str">
        <f t="shared" ca="1" si="23"/>
        <v/>
      </c>
      <c r="U37" s="9" t="str">
        <f t="shared" ca="1" si="24"/>
        <v/>
      </c>
      <c r="V37" s="9" t="str">
        <f t="shared" ca="1" si="25"/>
        <v/>
      </c>
      <c r="W37" s="9" t="str">
        <f t="shared" ca="1" si="26"/>
        <v/>
      </c>
      <c r="X37" s="9" t="str">
        <f t="shared" ca="1" si="27"/>
        <v/>
      </c>
      <c r="Y37" s="172" t="str">
        <f t="shared" si="28"/>
        <v/>
      </c>
      <c r="Z37" s="172" t="str">
        <f t="shared" si="29"/>
        <v/>
      </c>
      <c r="AA37" s="172" t="str">
        <f t="shared" si="30"/>
        <v/>
      </c>
      <c r="AB37" s="172" t="str">
        <f t="shared" si="31"/>
        <v/>
      </c>
      <c r="AC37" s="172" t="str">
        <f t="shared" si="32"/>
        <v/>
      </c>
      <c r="AD37" s="173" t="str">
        <f t="shared" ca="1" si="33"/>
        <v/>
      </c>
      <c r="AE37" s="173" t="str">
        <f t="shared" ca="1" si="34"/>
        <v/>
      </c>
      <c r="AF37" s="173" t="str">
        <f t="shared" ca="1" si="35"/>
        <v/>
      </c>
      <c r="AG37" s="173" t="str">
        <f t="shared" ca="1" si="36"/>
        <v/>
      </c>
      <c r="AH37" s="173" t="str">
        <f t="shared" ca="1" si="37"/>
        <v/>
      </c>
    </row>
    <row r="38" spans="7:34">
      <c r="G38" s="8" t="str">
        <f t="shared" si="38"/>
        <v/>
      </c>
      <c r="H38" s="8" t="str">
        <f ca="1">IF(OR(A38="",A38="总计",ISNA(MATCH(A38,'临-进度'!$A:$A,0))),"",A38)</f>
        <v/>
      </c>
      <c r="I38" s="8" t="b">
        <f>NOT(ISNA(MATCH(A38,项目阶段与里程碑!$B:$B,0)))</f>
        <v>0</v>
      </c>
      <c r="J38" s="8" t="str">
        <f t="shared" si="39"/>
        <v/>
      </c>
      <c r="K38" s="8" t="str">
        <f t="shared" si="40"/>
        <v/>
      </c>
      <c r="L38" s="8" t="str">
        <f t="shared" si="41"/>
        <v/>
      </c>
      <c r="N38" s="171" t="str">
        <f t="shared" si="17"/>
        <v/>
      </c>
      <c r="O38" s="171">
        <f t="shared" ca="1" si="18"/>
        <v>16</v>
      </c>
      <c r="P38" s="171" t="str">
        <f t="shared" ca="1" si="19"/>
        <v/>
      </c>
      <c r="Q38" s="171" t="str">
        <f t="shared" ca="1" si="20"/>
        <v/>
      </c>
      <c r="R38" s="171" t="str">
        <f t="shared" ca="1" si="21"/>
        <v/>
      </c>
      <c r="S38" s="171" t="b">
        <f t="shared" si="22"/>
        <v>0</v>
      </c>
      <c r="T38" s="9" t="str">
        <f t="shared" ca="1" si="23"/>
        <v/>
      </c>
      <c r="U38" s="9" t="str">
        <f t="shared" ca="1" si="24"/>
        <v/>
      </c>
      <c r="V38" s="9" t="str">
        <f t="shared" ca="1" si="25"/>
        <v/>
      </c>
      <c r="W38" s="9" t="str">
        <f t="shared" ca="1" si="26"/>
        <v/>
      </c>
      <c r="X38" s="9" t="str">
        <f t="shared" ca="1" si="27"/>
        <v/>
      </c>
      <c r="Y38" s="172" t="str">
        <f t="shared" si="28"/>
        <v/>
      </c>
      <c r="Z38" s="172" t="str">
        <f t="shared" si="29"/>
        <v/>
      </c>
      <c r="AA38" s="172" t="str">
        <f t="shared" si="30"/>
        <v/>
      </c>
      <c r="AB38" s="172" t="str">
        <f t="shared" si="31"/>
        <v/>
      </c>
      <c r="AC38" s="172" t="str">
        <f t="shared" si="32"/>
        <v/>
      </c>
      <c r="AD38" s="173" t="str">
        <f t="shared" ca="1" si="33"/>
        <v/>
      </c>
      <c r="AE38" s="173" t="str">
        <f t="shared" ca="1" si="34"/>
        <v/>
      </c>
      <c r="AF38" s="173" t="str">
        <f t="shared" ca="1" si="35"/>
        <v/>
      </c>
      <c r="AG38" s="173" t="str">
        <f t="shared" ca="1" si="36"/>
        <v/>
      </c>
      <c r="AH38" s="173" t="str">
        <f t="shared" ca="1" si="37"/>
        <v/>
      </c>
    </row>
    <row r="39" spans="7:34">
      <c r="G39" s="8" t="str">
        <f t="shared" si="38"/>
        <v/>
      </c>
      <c r="H39" s="8" t="str">
        <f ca="1">IF(OR(A39="",A39="总计",ISNA(MATCH(A39,'临-进度'!$A:$A,0))),"",A39)</f>
        <v/>
      </c>
      <c r="I39" s="8" t="b">
        <f>NOT(ISNA(MATCH(A39,项目阶段与里程碑!$B:$B,0)))</f>
        <v>0</v>
      </c>
      <c r="J39" s="8" t="str">
        <f t="shared" si="39"/>
        <v/>
      </c>
      <c r="K39" s="8" t="str">
        <f t="shared" si="40"/>
        <v/>
      </c>
      <c r="L39" s="8" t="str">
        <f t="shared" si="41"/>
        <v/>
      </c>
      <c r="N39" s="171" t="str">
        <f t="shared" si="17"/>
        <v/>
      </c>
      <c r="O39" s="171">
        <f t="shared" ca="1" si="18"/>
        <v>16</v>
      </c>
      <c r="P39" s="171" t="str">
        <f t="shared" ca="1" si="19"/>
        <v/>
      </c>
      <c r="Q39" s="171" t="str">
        <f t="shared" ca="1" si="20"/>
        <v/>
      </c>
      <c r="R39" s="171" t="str">
        <f t="shared" ca="1" si="21"/>
        <v/>
      </c>
      <c r="S39" s="171" t="b">
        <f t="shared" si="22"/>
        <v>0</v>
      </c>
      <c r="T39" s="9" t="str">
        <f t="shared" ca="1" si="23"/>
        <v/>
      </c>
      <c r="U39" s="9" t="str">
        <f t="shared" ca="1" si="24"/>
        <v/>
      </c>
      <c r="V39" s="9" t="str">
        <f t="shared" ca="1" si="25"/>
        <v/>
      </c>
      <c r="W39" s="9" t="str">
        <f t="shared" ca="1" si="26"/>
        <v/>
      </c>
      <c r="X39" s="9" t="str">
        <f t="shared" ca="1" si="27"/>
        <v/>
      </c>
      <c r="Y39" s="172" t="str">
        <f t="shared" si="28"/>
        <v/>
      </c>
      <c r="Z39" s="172" t="str">
        <f t="shared" si="29"/>
        <v/>
      </c>
      <c r="AA39" s="172" t="str">
        <f t="shared" si="30"/>
        <v/>
      </c>
      <c r="AB39" s="172" t="str">
        <f t="shared" si="31"/>
        <v/>
      </c>
      <c r="AC39" s="172" t="str">
        <f t="shared" si="32"/>
        <v/>
      </c>
      <c r="AD39" s="173" t="str">
        <f t="shared" ca="1" si="33"/>
        <v/>
      </c>
      <c r="AE39" s="173" t="str">
        <f t="shared" ca="1" si="34"/>
        <v/>
      </c>
      <c r="AF39" s="173" t="str">
        <f t="shared" ca="1" si="35"/>
        <v/>
      </c>
      <c r="AG39" s="173" t="str">
        <f t="shared" ca="1" si="36"/>
        <v/>
      </c>
      <c r="AH39" s="173" t="str">
        <f t="shared" ca="1" si="37"/>
        <v/>
      </c>
    </row>
    <row r="40" spans="7:34">
      <c r="G40" s="8" t="str">
        <f t="shared" si="38"/>
        <v/>
      </c>
      <c r="H40" s="8" t="str">
        <f ca="1">IF(OR(A40="",A40="总计",ISNA(MATCH(A40,'临-进度'!$A:$A,0))),"",A40)</f>
        <v/>
      </c>
      <c r="I40" s="8" t="b">
        <f>NOT(ISNA(MATCH(A40,项目阶段与里程碑!$B:$B,0)))</f>
        <v>0</v>
      </c>
      <c r="J40" s="8" t="str">
        <f t="shared" si="39"/>
        <v/>
      </c>
      <c r="K40" s="8" t="str">
        <f t="shared" si="40"/>
        <v/>
      </c>
      <c r="L40" s="8" t="str">
        <f t="shared" si="41"/>
        <v/>
      </c>
      <c r="N40" s="171" t="str">
        <f t="shared" si="17"/>
        <v/>
      </c>
      <c r="O40" s="171">
        <f t="shared" ca="1" si="18"/>
        <v>16</v>
      </c>
      <c r="P40" s="171" t="str">
        <f t="shared" ca="1" si="19"/>
        <v/>
      </c>
      <c r="Q40" s="171" t="str">
        <f t="shared" ca="1" si="20"/>
        <v/>
      </c>
      <c r="R40" s="171" t="str">
        <f t="shared" ca="1" si="21"/>
        <v/>
      </c>
      <c r="S40" s="171" t="b">
        <f t="shared" si="22"/>
        <v>0</v>
      </c>
      <c r="T40" s="9" t="str">
        <f t="shared" ca="1" si="23"/>
        <v/>
      </c>
      <c r="U40" s="9" t="str">
        <f t="shared" ca="1" si="24"/>
        <v/>
      </c>
      <c r="V40" s="9" t="str">
        <f t="shared" ca="1" si="25"/>
        <v/>
      </c>
      <c r="W40" s="9" t="str">
        <f t="shared" ca="1" si="26"/>
        <v/>
      </c>
      <c r="X40" s="9" t="str">
        <f t="shared" ca="1" si="27"/>
        <v/>
      </c>
      <c r="Y40" s="172" t="str">
        <f t="shared" si="28"/>
        <v/>
      </c>
      <c r="Z40" s="172" t="str">
        <f t="shared" si="29"/>
        <v/>
      </c>
      <c r="AA40" s="172" t="str">
        <f t="shared" si="30"/>
        <v/>
      </c>
      <c r="AB40" s="172" t="str">
        <f t="shared" si="31"/>
        <v/>
      </c>
      <c r="AC40" s="172" t="str">
        <f t="shared" si="32"/>
        <v/>
      </c>
      <c r="AD40" s="173" t="str">
        <f t="shared" ca="1" si="33"/>
        <v/>
      </c>
      <c r="AE40" s="173" t="str">
        <f t="shared" ca="1" si="34"/>
        <v/>
      </c>
      <c r="AF40" s="173" t="str">
        <f t="shared" ca="1" si="35"/>
        <v/>
      </c>
      <c r="AG40" s="173" t="str">
        <f t="shared" ca="1" si="36"/>
        <v/>
      </c>
      <c r="AH40" s="173" t="str">
        <f t="shared" ca="1" si="37"/>
        <v/>
      </c>
    </row>
    <row r="41" spans="7:34">
      <c r="G41" s="8" t="str">
        <f t="shared" si="38"/>
        <v/>
      </c>
      <c r="H41" s="8" t="str">
        <f ca="1">IF(OR(A41="",A41="总计",ISNA(MATCH(A41,'临-进度'!$A:$A,0))),"",A41)</f>
        <v/>
      </c>
      <c r="I41" s="8" t="b">
        <f>NOT(ISNA(MATCH(A41,项目阶段与里程碑!$B:$B,0)))</f>
        <v>0</v>
      </c>
      <c r="J41" s="8" t="str">
        <f t="shared" si="39"/>
        <v/>
      </c>
      <c r="K41" s="8" t="str">
        <f t="shared" si="40"/>
        <v/>
      </c>
      <c r="L41" s="8" t="str">
        <f t="shared" si="41"/>
        <v/>
      </c>
      <c r="N41" s="171" t="str">
        <f t="shared" si="17"/>
        <v/>
      </c>
      <c r="O41" s="171">
        <f t="shared" ca="1" si="18"/>
        <v>16</v>
      </c>
      <c r="P41" s="171" t="str">
        <f t="shared" ca="1" si="19"/>
        <v/>
      </c>
      <c r="Q41" s="171" t="str">
        <f t="shared" ca="1" si="20"/>
        <v/>
      </c>
      <c r="R41" s="171" t="str">
        <f t="shared" ca="1" si="21"/>
        <v/>
      </c>
      <c r="S41" s="171" t="b">
        <f t="shared" si="22"/>
        <v>0</v>
      </c>
      <c r="T41" s="9" t="str">
        <f t="shared" ca="1" si="23"/>
        <v/>
      </c>
      <c r="U41" s="9" t="str">
        <f t="shared" ca="1" si="24"/>
        <v/>
      </c>
      <c r="V41" s="9" t="str">
        <f t="shared" ca="1" si="25"/>
        <v/>
      </c>
      <c r="W41" s="9" t="str">
        <f t="shared" ca="1" si="26"/>
        <v/>
      </c>
      <c r="X41" s="9" t="str">
        <f t="shared" ca="1" si="27"/>
        <v/>
      </c>
      <c r="Y41" s="172" t="str">
        <f t="shared" si="28"/>
        <v/>
      </c>
      <c r="Z41" s="172" t="str">
        <f t="shared" si="29"/>
        <v/>
      </c>
      <c r="AA41" s="172" t="str">
        <f t="shared" si="30"/>
        <v/>
      </c>
      <c r="AB41" s="172" t="str">
        <f t="shared" si="31"/>
        <v/>
      </c>
      <c r="AC41" s="172" t="str">
        <f t="shared" si="32"/>
        <v/>
      </c>
      <c r="AD41" s="173" t="str">
        <f t="shared" ca="1" si="33"/>
        <v/>
      </c>
      <c r="AE41" s="173" t="str">
        <f t="shared" ca="1" si="34"/>
        <v/>
      </c>
      <c r="AF41" s="173" t="str">
        <f t="shared" ca="1" si="35"/>
        <v/>
      </c>
      <c r="AG41" s="173" t="str">
        <f t="shared" ca="1" si="36"/>
        <v/>
      </c>
      <c r="AH41" s="173" t="str">
        <f t="shared" ca="1" si="37"/>
        <v/>
      </c>
    </row>
    <row r="42" spans="7:34">
      <c r="G42" s="8" t="str">
        <f t="shared" si="38"/>
        <v/>
      </c>
      <c r="H42" s="8" t="str">
        <f ca="1">IF(OR(A42="",A42="总计",ISNA(MATCH(A42,'临-进度'!$A:$A,0))),"",A42)</f>
        <v/>
      </c>
      <c r="I42" s="8" t="b">
        <f>NOT(ISNA(MATCH(A42,项目阶段与里程碑!$B:$B,0)))</f>
        <v>0</v>
      </c>
      <c r="J42" s="8" t="str">
        <f t="shared" si="39"/>
        <v/>
      </c>
      <c r="K42" s="8" t="str">
        <f t="shared" si="40"/>
        <v/>
      </c>
      <c r="L42" s="8" t="str">
        <f t="shared" si="41"/>
        <v/>
      </c>
      <c r="N42" s="171" t="str">
        <f t="shared" si="17"/>
        <v/>
      </c>
      <c r="O42" s="171">
        <f t="shared" ca="1" si="18"/>
        <v>16</v>
      </c>
      <c r="P42" s="171" t="str">
        <f t="shared" ca="1" si="19"/>
        <v/>
      </c>
      <c r="Q42" s="171" t="str">
        <f t="shared" ca="1" si="20"/>
        <v/>
      </c>
      <c r="R42" s="171" t="str">
        <f t="shared" ca="1" si="21"/>
        <v/>
      </c>
      <c r="S42" s="171" t="b">
        <f t="shared" si="22"/>
        <v>0</v>
      </c>
      <c r="T42" s="9" t="str">
        <f t="shared" ca="1" si="23"/>
        <v/>
      </c>
      <c r="U42" s="9" t="str">
        <f t="shared" ca="1" si="24"/>
        <v/>
      </c>
      <c r="V42" s="9" t="str">
        <f t="shared" ca="1" si="25"/>
        <v/>
      </c>
      <c r="W42" s="9" t="str">
        <f t="shared" ca="1" si="26"/>
        <v/>
      </c>
      <c r="X42" s="9" t="str">
        <f t="shared" ca="1" si="27"/>
        <v/>
      </c>
      <c r="Y42" s="172" t="str">
        <f t="shared" si="28"/>
        <v/>
      </c>
      <c r="Z42" s="172" t="str">
        <f t="shared" si="29"/>
        <v/>
      </c>
      <c r="AA42" s="172" t="str">
        <f t="shared" si="30"/>
        <v/>
      </c>
      <c r="AB42" s="172" t="str">
        <f t="shared" si="31"/>
        <v/>
      </c>
      <c r="AC42" s="172" t="str">
        <f t="shared" si="32"/>
        <v/>
      </c>
      <c r="AD42" s="173" t="str">
        <f t="shared" ca="1" si="33"/>
        <v/>
      </c>
      <c r="AE42" s="173" t="str">
        <f t="shared" ca="1" si="34"/>
        <v/>
      </c>
      <c r="AF42" s="173" t="str">
        <f t="shared" ca="1" si="35"/>
        <v/>
      </c>
      <c r="AG42" s="173" t="str">
        <f t="shared" ca="1" si="36"/>
        <v/>
      </c>
      <c r="AH42" s="173" t="str">
        <f t="shared" ca="1" si="37"/>
        <v/>
      </c>
    </row>
    <row r="43" spans="7:34">
      <c r="G43" s="8" t="str">
        <f t="shared" si="38"/>
        <v/>
      </c>
      <c r="H43" s="8" t="str">
        <f ca="1">IF(OR(A43="",A43="总计",ISNA(MATCH(A43,'临-进度'!$A:$A,0))),"",A43)</f>
        <v/>
      </c>
      <c r="I43" s="8" t="b">
        <f>NOT(ISNA(MATCH(A43,项目阶段与里程碑!$B:$B,0)))</f>
        <v>0</v>
      </c>
      <c r="J43" s="8" t="str">
        <f t="shared" si="39"/>
        <v/>
      </c>
      <c r="K43" s="8" t="str">
        <f t="shared" si="40"/>
        <v/>
      </c>
      <c r="L43" s="8" t="str">
        <f t="shared" si="41"/>
        <v/>
      </c>
      <c r="N43" s="171" t="str">
        <f t="shared" si="17"/>
        <v/>
      </c>
      <c r="O43" s="171">
        <f t="shared" ca="1" si="18"/>
        <v>16</v>
      </c>
      <c r="P43" s="171" t="str">
        <f t="shared" ca="1" si="19"/>
        <v/>
      </c>
      <c r="Q43" s="171" t="str">
        <f t="shared" ca="1" si="20"/>
        <v/>
      </c>
      <c r="R43" s="171" t="str">
        <f t="shared" ca="1" si="21"/>
        <v/>
      </c>
      <c r="S43" s="171" t="b">
        <f t="shared" si="22"/>
        <v>0</v>
      </c>
      <c r="T43" s="9" t="str">
        <f t="shared" ca="1" si="23"/>
        <v/>
      </c>
      <c r="U43" s="9" t="str">
        <f t="shared" ca="1" si="24"/>
        <v/>
      </c>
      <c r="V43" s="9" t="str">
        <f t="shared" ca="1" si="25"/>
        <v/>
      </c>
      <c r="W43" s="9" t="str">
        <f t="shared" ca="1" si="26"/>
        <v/>
      </c>
      <c r="X43" s="9" t="str">
        <f t="shared" ca="1" si="27"/>
        <v/>
      </c>
      <c r="Y43" s="172" t="str">
        <f t="shared" si="28"/>
        <v/>
      </c>
      <c r="Z43" s="172" t="str">
        <f t="shared" si="29"/>
        <v/>
      </c>
      <c r="AA43" s="172" t="str">
        <f t="shared" si="30"/>
        <v/>
      </c>
      <c r="AB43" s="172" t="str">
        <f t="shared" si="31"/>
        <v/>
      </c>
      <c r="AC43" s="172" t="str">
        <f t="shared" si="32"/>
        <v/>
      </c>
      <c r="AD43" s="173" t="str">
        <f t="shared" ca="1" si="33"/>
        <v/>
      </c>
      <c r="AE43" s="173" t="str">
        <f t="shared" ca="1" si="34"/>
        <v/>
      </c>
      <c r="AF43" s="173" t="str">
        <f t="shared" ca="1" si="35"/>
        <v/>
      </c>
      <c r="AG43" s="173" t="str">
        <f t="shared" ca="1" si="36"/>
        <v/>
      </c>
      <c r="AH43" s="173" t="str">
        <f t="shared" ca="1" si="37"/>
        <v/>
      </c>
    </row>
    <row r="44" spans="7:34">
      <c r="G44" s="8" t="str">
        <f t="shared" si="38"/>
        <v/>
      </c>
      <c r="H44" s="8" t="str">
        <f ca="1">IF(OR(A44="",A44="总计",ISNA(MATCH(A44,'临-进度'!$A:$A,0))),"",A44)</f>
        <v/>
      </c>
      <c r="I44" s="8" t="b">
        <f>NOT(ISNA(MATCH(A44,项目阶段与里程碑!$B:$B,0)))</f>
        <v>0</v>
      </c>
      <c r="J44" s="8" t="str">
        <f t="shared" si="39"/>
        <v/>
      </c>
      <c r="K44" s="8" t="str">
        <f t="shared" si="40"/>
        <v/>
      </c>
      <c r="L44" s="8" t="str">
        <f t="shared" si="41"/>
        <v/>
      </c>
      <c r="N44" s="171" t="str">
        <f t="shared" si="17"/>
        <v/>
      </c>
      <c r="O44" s="171">
        <f t="shared" ca="1" si="18"/>
        <v>16</v>
      </c>
      <c r="P44" s="171" t="str">
        <f t="shared" ca="1" si="19"/>
        <v/>
      </c>
      <c r="Q44" s="171" t="str">
        <f t="shared" ca="1" si="20"/>
        <v/>
      </c>
      <c r="R44" s="171" t="str">
        <f t="shared" ca="1" si="21"/>
        <v/>
      </c>
      <c r="S44" s="171" t="b">
        <f t="shared" si="22"/>
        <v>0</v>
      </c>
      <c r="T44" s="9" t="str">
        <f t="shared" ca="1" si="23"/>
        <v/>
      </c>
      <c r="U44" s="9" t="str">
        <f t="shared" ca="1" si="24"/>
        <v/>
      </c>
      <c r="V44" s="9" t="str">
        <f t="shared" ca="1" si="25"/>
        <v/>
      </c>
      <c r="W44" s="9" t="str">
        <f t="shared" ca="1" si="26"/>
        <v/>
      </c>
      <c r="X44" s="9" t="str">
        <f t="shared" ca="1" si="27"/>
        <v/>
      </c>
      <c r="Y44" s="172" t="str">
        <f t="shared" si="28"/>
        <v/>
      </c>
      <c r="Z44" s="172" t="str">
        <f t="shared" si="29"/>
        <v/>
      </c>
      <c r="AA44" s="172" t="str">
        <f t="shared" si="30"/>
        <v/>
      </c>
      <c r="AB44" s="172" t="str">
        <f t="shared" si="31"/>
        <v/>
      </c>
      <c r="AC44" s="172" t="str">
        <f t="shared" si="32"/>
        <v/>
      </c>
      <c r="AD44" s="173" t="str">
        <f t="shared" ca="1" si="33"/>
        <v/>
      </c>
      <c r="AE44" s="173" t="str">
        <f t="shared" ca="1" si="34"/>
        <v/>
      </c>
      <c r="AF44" s="173" t="str">
        <f t="shared" ca="1" si="35"/>
        <v/>
      </c>
      <c r="AG44" s="173" t="str">
        <f t="shared" ca="1" si="36"/>
        <v/>
      </c>
      <c r="AH44" s="173" t="str">
        <f t="shared" ca="1" si="37"/>
        <v/>
      </c>
    </row>
    <row r="45" spans="7:34">
      <c r="G45" s="8" t="str">
        <f t="shared" si="38"/>
        <v/>
      </c>
      <c r="H45" s="8" t="str">
        <f ca="1">IF(OR(A45="",A45="总计",ISNA(MATCH(A45,'临-进度'!$A:$A,0))),"",A45)</f>
        <v/>
      </c>
      <c r="I45" s="8" t="b">
        <f>NOT(ISNA(MATCH(A45,项目阶段与里程碑!$B:$B,0)))</f>
        <v>0</v>
      </c>
      <c r="J45" s="8" t="str">
        <f t="shared" si="39"/>
        <v/>
      </c>
      <c r="K45" s="8" t="str">
        <f t="shared" si="40"/>
        <v/>
      </c>
      <c r="L45" s="8" t="str">
        <f t="shared" si="41"/>
        <v/>
      </c>
      <c r="N45" s="171" t="str">
        <f t="shared" si="17"/>
        <v/>
      </c>
      <c r="O45" s="171">
        <f t="shared" ca="1" si="18"/>
        <v>16</v>
      </c>
      <c r="P45" s="171" t="str">
        <f t="shared" ca="1" si="19"/>
        <v/>
      </c>
      <c r="Q45" s="171" t="str">
        <f t="shared" ca="1" si="20"/>
        <v/>
      </c>
      <c r="R45" s="171" t="str">
        <f t="shared" ca="1" si="21"/>
        <v/>
      </c>
      <c r="S45" s="171" t="b">
        <f t="shared" si="22"/>
        <v>0</v>
      </c>
      <c r="T45" s="9" t="str">
        <f t="shared" ca="1" si="23"/>
        <v/>
      </c>
      <c r="U45" s="9" t="str">
        <f t="shared" ca="1" si="24"/>
        <v/>
      </c>
      <c r="V45" s="9" t="str">
        <f t="shared" ca="1" si="25"/>
        <v/>
      </c>
      <c r="W45" s="9" t="str">
        <f t="shared" ca="1" si="26"/>
        <v/>
      </c>
      <c r="X45" s="9" t="str">
        <f t="shared" ca="1" si="27"/>
        <v/>
      </c>
      <c r="Y45" s="172" t="str">
        <f t="shared" si="28"/>
        <v/>
      </c>
      <c r="Z45" s="172" t="str">
        <f t="shared" si="29"/>
        <v/>
      </c>
      <c r="AA45" s="172" t="str">
        <f t="shared" si="30"/>
        <v/>
      </c>
      <c r="AB45" s="172" t="str">
        <f t="shared" si="31"/>
        <v/>
      </c>
      <c r="AC45" s="172" t="str">
        <f t="shared" si="32"/>
        <v/>
      </c>
      <c r="AD45" s="173" t="str">
        <f t="shared" ca="1" si="33"/>
        <v/>
      </c>
      <c r="AE45" s="173" t="str">
        <f t="shared" ca="1" si="34"/>
        <v/>
      </c>
      <c r="AF45" s="173" t="str">
        <f t="shared" ca="1" si="35"/>
        <v/>
      </c>
      <c r="AG45" s="173" t="str">
        <f t="shared" ca="1" si="36"/>
        <v/>
      </c>
      <c r="AH45" s="173" t="str">
        <f t="shared" ca="1" si="37"/>
        <v/>
      </c>
    </row>
    <row r="46" spans="7:34">
      <c r="G46" s="8" t="str">
        <f t="shared" si="38"/>
        <v/>
      </c>
      <c r="H46" s="8" t="str">
        <f ca="1">IF(OR(A46="",A46="总计",ISNA(MATCH(A46,'临-进度'!$A:$A,0))),"",A46)</f>
        <v/>
      </c>
      <c r="I46" s="8" t="b">
        <f>NOT(ISNA(MATCH(A46,项目阶段与里程碑!$B:$B,0)))</f>
        <v>0</v>
      </c>
      <c r="J46" s="8" t="str">
        <f t="shared" si="39"/>
        <v/>
      </c>
      <c r="K46" s="8" t="str">
        <f t="shared" si="40"/>
        <v/>
      </c>
      <c r="L46" s="8" t="str">
        <f t="shared" si="41"/>
        <v/>
      </c>
      <c r="N46" s="171" t="str">
        <f t="shared" si="17"/>
        <v/>
      </c>
      <c r="O46" s="171">
        <f t="shared" ca="1" si="18"/>
        <v>16</v>
      </c>
      <c r="P46" s="171" t="str">
        <f t="shared" ca="1" si="19"/>
        <v/>
      </c>
      <c r="Q46" s="171" t="str">
        <f t="shared" ca="1" si="20"/>
        <v/>
      </c>
      <c r="R46" s="171" t="str">
        <f t="shared" ca="1" si="21"/>
        <v/>
      </c>
      <c r="S46" s="171" t="b">
        <f t="shared" si="22"/>
        <v>0</v>
      </c>
      <c r="T46" s="9" t="str">
        <f t="shared" ca="1" si="23"/>
        <v/>
      </c>
      <c r="U46" s="9" t="str">
        <f t="shared" ca="1" si="24"/>
        <v/>
      </c>
      <c r="V46" s="9" t="str">
        <f t="shared" ca="1" si="25"/>
        <v/>
      </c>
      <c r="W46" s="9" t="str">
        <f t="shared" ca="1" si="26"/>
        <v/>
      </c>
      <c r="X46" s="9" t="str">
        <f t="shared" ca="1" si="27"/>
        <v/>
      </c>
      <c r="Y46" s="172" t="str">
        <f t="shared" si="28"/>
        <v/>
      </c>
      <c r="Z46" s="172" t="str">
        <f t="shared" si="29"/>
        <v/>
      </c>
      <c r="AA46" s="172" t="str">
        <f t="shared" si="30"/>
        <v/>
      </c>
      <c r="AB46" s="172" t="str">
        <f t="shared" si="31"/>
        <v/>
      </c>
      <c r="AC46" s="172" t="str">
        <f t="shared" si="32"/>
        <v/>
      </c>
      <c r="AD46" s="173" t="str">
        <f t="shared" ca="1" si="33"/>
        <v/>
      </c>
      <c r="AE46" s="173" t="str">
        <f t="shared" ca="1" si="34"/>
        <v/>
      </c>
      <c r="AF46" s="173" t="str">
        <f t="shared" ca="1" si="35"/>
        <v/>
      </c>
      <c r="AG46" s="173" t="str">
        <f t="shared" ca="1" si="36"/>
        <v/>
      </c>
      <c r="AH46" s="173" t="str">
        <f t="shared" ca="1" si="37"/>
        <v/>
      </c>
    </row>
    <row r="47" spans="7:34">
      <c r="G47" s="8" t="str">
        <f t="shared" si="38"/>
        <v/>
      </c>
      <c r="H47" s="8" t="str">
        <f ca="1">IF(OR(A47="",A47="总计",ISNA(MATCH(A47,'临-进度'!$A:$A,0))),"",A47)</f>
        <v/>
      </c>
      <c r="I47" s="8" t="b">
        <f>NOT(ISNA(MATCH(A47,项目阶段与里程碑!$B:$B,0)))</f>
        <v>0</v>
      </c>
      <c r="J47" s="8" t="str">
        <f t="shared" si="39"/>
        <v/>
      </c>
      <c r="K47" s="8" t="str">
        <f t="shared" si="40"/>
        <v/>
      </c>
      <c r="L47" s="8" t="str">
        <f t="shared" si="41"/>
        <v/>
      </c>
      <c r="N47" s="171" t="str">
        <f t="shared" si="17"/>
        <v/>
      </c>
      <c r="O47" s="171">
        <f t="shared" ca="1" si="18"/>
        <v>16</v>
      </c>
      <c r="P47" s="171" t="str">
        <f t="shared" ca="1" si="19"/>
        <v/>
      </c>
      <c r="Q47" s="171" t="str">
        <f t="shared" ca="1" si="20"/>
        <v/>
      </c>
      <c r="R47" s="171" t="str">
        <f t="shared" ca="1" si="21"/>
        <v/>
      </c>
      <c r="S47" s="171" t="b">
        <f t="shared" si="22"/>
        <v>0</v>
      </c>
      <c r="T47" s="9" t="str">
        <f t="shared" ca="1" si="23"/>
        <v/>
      </c>
      <c r="U47" s="9" t="str">
        <f t="shared" ca="1" si="24"/>
        <v/>
      </c>
      <c r="V47" s="9" t="str">
        <f t="shared" ca="1" si="25"/>
        <v/>
      </c>
      <c r="W47" s="9" t="str">
        <f t="shared" ca="1" si="26"/>
        <v/>
      </c>
      <c r="X47" s="9" t="str">
        <f t="shared" ca="1" si="27"/>
        <v/>
      </c>
      <c r="Y47" s="172" t="str">
        <f t="shared" si="28"/>
        <v/>
      </c>
      <c r="Z47" s="172" t="str">
        <f t="shared" si="29"/>
        <v/>
      </c>
      <c r="AA47" s="172" t="str">
        <f t="shared" si="30"/>
        <v/>
      </c>
      <c r="AB47" s="172" t="str">
        <f t="shared" si="31"/>
        <v/>
      </c>
      <c r="AC47" s="172" t="str">
        <f t="shared" si="32"/>
        <v/>
      </c>
      <c r="AD47" s="173" t="str">
        <f t="shared" ca="1" si="33"/>
        <v/>
      </c>
      <c r="AE47" s="173" t="str">
        <f t="shared" ca="1" si="34"/>
        <v/>
      </c>
      <c r="AF47" s="173" t="str">
        <f t="shared" ca="1" si="35"/>
        <v/>
      </c>
      <c r="AG47" s="173" t="str">
        <f t="shared" ca="1" si="36"/>
        <v/>
      </c>
      <c r="AH47" s="173" t="str">
        <f t="shared" ca="1" si="37"/>
        <v/>
      </c>
    </row>
    <row r="48" spans="7:34">
      <c r="G48" s="8" t="str">
        <f t="shared" si="38"/>
        <v/>
      </c>
      <c r="H48" s="8" t="str">
        <f ca="1">IF(OR(A48="",A48="总计",ISNA(MATCH(A48,'临-进度'!$A:$A,0))),"",A48)</f>
        <v/>
      </c>
      <c r="I48" s="8" t="b">
        <f>NOT(ISNA(MATCH(A48,项目阶段与里程碑!$B:$B,0)))</f>
        <v>0</v>
      </c>
      <c r="J48" s="8" t="str">
        <f t="shared" si="39"/>
        <v/>
      </c>
      <c r="K48" s="8" t="str">
        <f t="shared" si="40"/>
        <v/>
      </c>
      <c r="L48" s="8" t="str">
        <f t="shared" si="41"/>
        <v/>
      </c>
      <c r="N48" s="171" t="str">
        <f t="shared" si="17"/>
        <v/>
      </c>
      <c r="O48" s="171">
        <f t="shared" ca="1" si="18"/>
        <v>16</v>
      </c>
      <c r="P48" s="171" t="str">
        <f t="shared" ca="1" si="19"/>
        <v/>
      </c>
      <c r="Q48" s="171" t="str">
        <f t="shared" ca="1" si="20"/>
        <v/>
      </c>
      <c r="R48" s="171" t="str">
        <f t="shared" ca="1" si="21"/>
        <v/>
      </c>
      <c r="S48" s="171" t="b">
        <f t="shared" si="22"/>
        <v>0</v>
      </c>
      <c r="T48" s="9" t="str">
        <f t="shared" ca="1" si="23"/>
        <v/>
      </c>
      <c r="U48" s="9" t="str">
        <f t="shared" ca="1" si="24"/>
        <v/>
      </c>
      <c r="V48" s="9" t="str">
        <f t="shared" ca="1" si="25"/>
        <v/>
      </c>
      <c r="W48" s="9" t="str">
        <f t="shared" ca="1" si="26"/>
        <v/>
      </c>
      <c r="X48" s="9" t="str">
        <f t="shared" ca="1" si="27"/>
        <v/>
      </c>
      <c r="Y48" s="172" t="str">
        <f t="shared" si="28"/>
        <v/>
      </c>
      <c r="Z48" s="172" t="str">
        <f t="shared" si="29"/>
        <v/>
      </c>
      <c r="AA48" s="172" t="str">
        <f t="shared" si="30"/>
        <v/>
      </c>
      <c r="AB48" s="172" t="str">
        <f t="shared" si="31"/>
        <v/>
      </c>
      <c r="AC48" s="172" t="str">
        <f t="shared" si="32"/>
        <v/>
      </c>
      <c r="AD48" s="173" t="str">
        <f t="shared" ca="1" si="33"/>
        <v/>
      </c>
      <c r="AE48" s="173" t="str">
        <f t="shared" ca="1" si="34"/>
        <v/>
      </c>
      <c r="AF48" s="173" t="str">
        <f t="shared" ca="1" si="35"/>
        <v/>
      </c>
      <c r="AG48" s="173" t="str">
        <f t="shared" ca="1" si="36"/>
        <v/>
      </c>
      <c r="AH48" s="173" t="str">
        <f t="shared" ca="1" si="37"/>
        <v/>
      </c>
    </row>
    <row r="49" spans="7:34">
      <c r="G49" s="8" t="str">
        <f t="shared" si="38"/>
        <v/>
      </c>
      <c r="H49" s="8" t="str">
        <f ca="1">IF(OR(A49="",A49="总计",ISNA(MATCH(A49,'临-进度'!$A:$A,0))),"",A49)</f>
        <v/>
      </c>
      <c r="I49" s="8" t="b">
        <f>NOT(ISNA(MATCH(A49,项目阶段与里程碑!$B:$B,0)))</f>
        <v>0</v>
      </c>
      <c r="J49" s="8" t="str">
        <f t="shared" si="39"/>
        <v/>
      </c>
      <c r="K49" s="8" t="str">
        <f t="shared" si="40"/>
        <v/>
      </c>
      <c r="L49" s="8" t="str">
        <f t="shared" si="41"/>
        <v/>
      </c>
      <c r="N49" s="171" t="str">
        <f t="shared" si="17"/>
        <v/>
      </c>
      <c r="O49" s="171">
        <f t="shared" ca="1" si="18"/>
        <v>16</v>
      </c>
      <c r="P49" s="171" t="str">
        <f t="shared" ca="1" si="19"/>
        <v/>
      </c>
      <c r="Q49" s="171" t="str">
        <f t="shared" ca="1" si="20"/>
        <v/>
      </c>
      <c r="R49" s="171" t="str">
        <f t="shared" ca="1" si="21"/>
        <v/>
      </c>
      <c r="S49" s="171" t="b">
        <f t="shared" si="22"/>
        <v>0</v>
      </c>
      <c r="T49" s="9" t="str">
        <f t="shared" ca="1" si="23"/>
        <v/>
      </c>
      <c r="U49" s="9" t="str">
        <f t="shared" ca="1" si="24"/>
        <v/>
      </c>
      <c r="V49" s="9" t="str">
        <f t="shared" ca="1" si="25"/>
        <v/>
      </c>
      <c r="W49" s="9" t="str">
        <f t="shared" ca="1" si="26"/>
        <v/>
      </c>
      <c r="X49" s="9" t="str">
        <f t="shared" ca="1" si="27"/>
        <v/>
      </c>
      <c r="Y49" s="172" t="str">
        <f t="shared" si="28"/>
        <v/>
      </c>
      <c r="Z49" s="172" t="str">
        <f t="shared" si="29"/>
        <v/>
      </c>
      <c r="AA49" s="172" t="str">
        <f t="shared" si="30"/>
        <v/>
      </c>
      <c r="AB49" s="172" t="str">
        <f t="shared" si="31"/>
        <v/>
      </c>
      <c r="AC49" s="172" t="str">
        <f t="shared" si="32"/>
        <v/>
      </c>
      <c r="AD49" s="173" t="str">
        <f t="shared" ca="1" si="33"/>
        <v/>
      </c>
      <c r="AE49" s="173" t="str">
        <f t="shared" ca="1" si="34"/>
        <v/>
      </c>
      <c r="AF49" s="173" t="str">
        <f t="shared" ca="1" si="35"/>
        <v/>
      </c>
      <c r="AG49" s="173" t="str">
        <f t="shared" ca="1" si="36"/>
        <v/>
      </c>
      <c r="AH49" s="173" t="str">
        <f t="shared" ca="1" si="37"/>
        <v/>
      </c>
    </row>
    <row r="50" spans="7:34">
      <c r="G50" s="8" t="str">
        <f t="shared" si="38"/>
        <v/>
      </c>
      <c r="H50" s="8" t="str">
        <f ca="1">IF(OR(A50="",A50="总计",ISNA(MATCH(A50,'临-进度'!$A:$A,0))),"",A50)</f>
        <v/>
      </c>
      <c r="I50" s="8" t="b">
        <f>NOT(ISNA(MATCH(A50,项目阶段与里程碑!$B:$B,0)))</f>
        <v>0</v>
      </c>
      <c r="J50" s="8" t="str">
        <f t="shared" si="39"/>
        <v/>
      </c>
      <c r="K50" s="8" t="str">
        <f t="shared" si="40"/>
        <v/>
      </c>
      <c r="L50" s="8" t="str">
        <f t="shared" si="41"/>
        <v/>
      </c>
      <c r="N50" s="171" t="str">
        <f t="shared" si="17"/>
        <v/>
      </c>
      <c r="O50" s="171">
        <f t="shared" ca="1" si="18"/>
        <v>16</v>
      </c>
      <c r="P50" s="171" t="str">
        <f t="shared" ca="1" si="19"/>
        <v/>
      </c>
      <c r="Q50" s="171" t="str">
        <f t="shared" ca="1" si="20"/>
        <v/>
      </c>
      <c r="R50" s="171" t="str">
        <f t="shared" ca="1" si="21"/>
        <v/>
      </c>
      <c r="S50" s="171" t="b">
        <f t="shared" si="22"/>
        <v>0</v>
      </c>
      <c r="T50" s="9" t="str">
        <f t="shared" ca="1" si="23"/>
        <v/>
      </c>
      <c r="U50" s="9" t="str">
        <f t="shared" ca="1" si="24"/>
        <v/>
      </c>
      <c r="V50" s="9" t="str">
        <f t="shared" ca="1" si="25"/>
        <v/>
      </c>
      <c r="W50" s="9" t="str">
        <f t="shared" ca="1" si="26"/>
        <v/>
      </c>
      <c r="X50" s="9" t="str">
        <f t="shared" ca="1" si="27"/>
        <v/>
      </c>
      <c r="Y50" s="172" t="str">
        <f t="shared" si="28"/>
        <v/>
      </c>
      <c r="Z50" s="172" t="str">
        <f t="shared" si="29"/>
        <v/>
      </c>
      <c r="AA50" s="172" t="str">
        <f t="shared" si="30"/>
        <v/>
      </c>
      <c r="AB50" s="172" t="str">
        <f t="shared" si="31"/>
        <v/>
      </c>
      <c r="AC50" s="172" t="str">
        <f t="shared" si="32"/>
        <v/>
      </c>
      <c r="AD50" s="173" t="str">
        <f t="shared" ca="1" si="33"/>
        <v/>
      </c>
      <c r="AE50" s="173" t="str">
        <f t="shared" ca="1" si="34"/>
        <v/>
      </c>
      <c r="AF50" s="173" t="str">
        <f t="shared" ca="1" si="35"/>
        <v/>
      </c>
      <c r="AG50" s="173" t="str">
        <f t="shared" ca="1" si="36"/>
        <v/>
      </c>
      <c r="AH50" s="173" t="str">
        <f t="shared" ca="1" si="37"/>
        <v/>
      </c>
    </row>
    <row r="51" spans="7:34">
      <c r="G51" s="8" t="str">
        <f t="shared" si="38"/>
        <v/>
      </c>
      <c r="H51" s="8" t="str">
        <f ca="1">IF(OR(A51="",A51="总计",ISNA(MATCH(A51,'临-进度'!$A:$A,0))),"",A51)</f>
        <v/>
      </c>
      <c r="I51" s="8" t="b">
        <f>NOT(ISNA(MATCH(A51,项目阶段与里程碑!$B:$B,0)))</f>
        <v>0</v>
      </c>
      <c r="J51" s="8" t="str">
        <f t="shared" si="39"/>
        <v/>
      </c>
      <c r="K51" s="8" t="str">
        <f t="shared" si="40"/>
        <v/>
      </c>
      <c r="L51" s="8" t="str">
        <f t="shared" si="41"/>
        <v/>
      </c>
      <c r="N51" s="171" t="str">
        <f t="shared" si="17"/>
        <v/>
      </c>
      <c r="O51" s="171">
        <f t="shared" ca="1" si="18"/>
        <v>16</v>
      </c>
      <c r="P51" s="171" t="str">
        <f t="shared" ca="1" si="19"/>
        <v/>
      </c>
      <c r="Q51" s="171" t="str">
        <f t="shared" ca="1" si="20"/>
        <v/>
      </c>
      <c r="R51" s="171" t="str">
        <f t="shared" ca="1" si="21"/>
        <v/>
      </c>
      <c r="S51" s="171" t="b">
        <f t="shared" si="22"/>
        <v>0</v>
      </c>
      <c r="T51" s="9" t="str">
        <f t="shared" ca="1" si="23"/>
        <v/>
      </c>
      <c r="U51" s="9" t="str">
        <f t="shared" ca="1" si="24"/>
        <v/>
      </c>
      <c r="V51" s="9" t="str">
        <f t="shared" ca="1" si="25"/>
        <v/>
      </c>
      <c r="W51" s="9" t="str">
        <f t="shared" ca="1" si="26"/>
        <v/>
      </c>
      <c r="X51" s="9" t="str">
        <f t="shared" ca="1" si="27"/>
        <v/>
      </c>
      <c r="Y51" s="172" t="str">
        <f t="shared" si="28"/>
        <v/>
      </c>
      <c r="Z51" s="172" t="str">
        <f t="shared" si="29"/>
        <v/>
      </c>
      <c r="AA51" s="172" t="str">
        <f t="shared" si="30"/>
        <v/>
      </c>
      <c r="AB51" s="172" t="str">
        <f t="shared" si="31"/>
        <v/>
      </c>
      <c r="AC51" s="172" t="str">
        <f t="shared" si="32"/>
        <v/>
      </c>
      <c r="AD51" s="173" t="str">
        <f t="shared" ca="1" si="33"/>
        <v/>
      </c>
      <c r="AE51" s="173" t="str">
        <f t="shared" ca="1" si="34"/>
        <v/>
      </c>
      <c r="AF51" s="173" t="str">
        <f t="shared" ca="1" si="35"/>
        <v/>
      </c>
      <c r="AG51" s="173" t="str">
        <f t="shared" ca="1" si="36"/>
        <v/>
      </c>
      <c r="AH51" s="173" t="str">
        <f t="shared" ca="1" si="37"/>
        <v/>
      </c>
    </row>
    <row r="52" spans="7:34">
      <c r="G52" s="8" t="str">
        <f t="shared" si="38"/>
        <v/>
      </c>
      <c r="H52" s="8" t="str">
        <f ca="1">IF(OR(A52="",A52="总计",ISNA(MATCH(A52,'临-进度'!$A:$A,0))),"",A52)</f>
        <v/>
      </c>
      <c r="I52" s="8" t="b">
        <f>NOT(ISNA(MATCH(A52,项目阶段与里程碑!$B:$B,0)))</f>
        <v>0</v>
      </c>
      <c r="J52" s="8" t="str">
        <f t="shared" si="39"/>
        <v/>
      </c>
      <c r="K52" s="8" t="str">
        <f t="shared" si="40"/>
        <v/>
      </c>
      <c r="L52" s="8" t="str">
        <f t="shared" si="41"/>
        <v/>
      </c>
      <c r="N52" s="171" t="str">
        <f t="shared" si="17"/>
        <v/>
      </c>
      <c r="O52" s="171">
        <f t="shared" ca="1" si="18"/>
        <v>16</v>
      </c>
      <c r="P52" s="171" t="str">
        <f t="shared" ca="1" si="19"/>
        <v/>
      </c>
      <c r="Q52" s="171" t="str">
        <f t="shared" ca="1" si="20"/>
        <v/>
      </c>
      <c r="R52" s="171" t="str">
        <f t="shared" ca="1" si="21"/>
        <v/>
      </c>
      <c r="S52" s="171" t="b">
        <f t="shared" si="22"/>
        <v>0</v>
      </c>
      <c r="T52" s="9" t="str">
        <f t="shared" ca="1" si="23"/>
        <v/>
      </c>
      <c r="U52" s="9" t="str">
        <f t="shared" ca="1" si="24"/>
        <v/>
      </c>
      <c r="V52" s="9" t="str">
        <f t="shared" ca="1" si="25"/>
        <v/>
      </c>
      <c r="W52" s="9" t="str">
        <f t="shared" ca="1" si="26"/>
        <v/>
      </c>
      <c r="X52" s="9" t="str">
        <f t="shared" ca="1" si="27"/>
        <v/>
      </c>
      <c r="Y52" s="172" t="str">
        <f t="shared" si="28"/>
        <v/>
      </c>
      <c r="Z52" s="172" t="str">
        <f t="shared" si="29"/>
        <v/>
      </c>
      <c r="AA52" s="172" t="str">
        <f t="shared" si="30"/>
        <v/>
      </c>
      <c r="AB52" s="172" t="str">
        <f t="shared" si="31"/>
        <v/>
      </c>
      <c r="AC52" s="172" t="str">
        <f t="shared" si="32"/>
        <v/>
      </c>
      <c r="AD52" s="173" t="str">
        <f t="shared" ca="1" si="33"/>
        <v/>
      </c>
      <c r="AE52" s="173" t="str">
        <f t="shared" ca="1" si="34"/>
        <v/>
      </c>
      <c r="AF52" s="173" t="str">
        <f t="shared" ca="1" si="35"/>
        <v/>
      </c>
      <c r="AG52" s="173" t="str">
        <f t="shared" ca="1" si="36"/>
        <v/>
      </c>
      <c r="AH52" s="173" t="str">
        <f t="shared" ca="1" si="37"/>
        <v/>
      </c>
    </row>
    <row r="53" spans="7:34">
      <c r="G53" s="8" t="str">
        <f t="shared" si="38"/>
        <v/>
      </c>
      <c r="H53" s="8" t="str">
        <f ca="1">IF(OR(A53="",A53="总计",ISNA(MATCH(A53,'临-进度'!$A:$A,0))),"",A53)</f>
        <v/>
      </c>
      <c r="I53" s="8" t="b">
        <f>NOT(ISNA(MATCH(A53,项目阶段与里程碑!$B:$B,0)))</f>
        <v>0</v>
      </c>
      <c r="J53" s="8" t="str">
        <f t="shared" si="39"/>
        <v/>
      </c>
      <c r="K53" s="8" t="str">
        <f t="shared" si="40"/>
        <v/>
      </c>
      <c r="L53" s="8" t="str">
        <f t="shared" si="41"/>
        <v/>
      </c>
      <c r="N53" s="171" t="str">
        <f t="shared" si="17"/>
        <v/>
      </c>
      <c r="O53" s="171">
        <f t="shared" ca="1" si="18"/>
        <v>16</v>
      </c>
      <c r="P53" s="171" t="str">
        <f t="shared" ca="1" si="19"/>
        <v/>
      </c>
      <c r="Q53" s="171" t="str">
        <f t="shared" ca="1" si="20"/>
        <v/>
      </c>
      <c r="R53" s="171" t="str">
        <f t="shared" ca="1" si="21"/>
        <v/>
      </c>
      <c r="S53" s="171" t="b">
        <f t="shared" si="22"/>
        <v>0</v>
      </c>
      <c r="T53" s="9" t="str">
        <f t="shared" ca="1" si="23"/>
        <v/>
      </c>
      <c r="U53" s="9" t="str">
        <f t="shared" ca="1" si="24"/>
        <v/>
      </c>
      <c r="V53" s="9" t="str">
        <f t="shared" ca="1" si="25"/>
        <v/>
      </c>
      <c r="W53" s="9" t="str">
        <f t="shared" ca="1" si="26"/>
        <v/>
      </c>
      <c r="X53" s="9" t="str">
        <f t="shared" ca="1" si="27"/>
        <v/>
      </c>
      <c r="Y53" s="172" t="str">
        <f t="shared" si="28"/>
        <v/>
      </c>
      <c r="Z53" s="172" t="str">
        <f t="shared" si="29"/>
        <v/>
      </c>
      <c r="AA53" s="172" t="str">
        <f t="shared" si="30"/>
        <v/>
      </c>
      <c r="AB53" s="172" t="str">
        <f t="shared" si="31"/>
        <v/>
      </c>
      <c r="AC53" s="172" t="str">
        <f t="shared" si="32"/>
        <v/>
      </c>
      <c r="AD53" s="173" t="str">
        <f t="shared" ca="1" si="33"/>
        <v/>
      </c>
      <c r="AE53" s="173" t="str">
        <f t="shared" ca="1" si="34"/>
        <v/>
      </c>
      <c r="AF53" s="173" t="str">
        <f t="shared" ca="1" si="35"/>
        <v/>
      </c>
      <c r="AG53" s="173" t="str">
        <f t="shared" ca="1" si="36"/>
        <v/>
      </c>
      <c r="AH53" s="173" t="str">
        <f t="shared" ca="1" si="37"/>
        <v/>
      </c>
    </row>
    <row r="54" spans="7:34">
      <c r="G54" s="8" t="str">
        <f t="shared" si="38"/>
        <v/>
      </c>
      <c r="H54" s="8" t="str">
        <f ca="1">IF(OR(A54="",A54="总计",ISNA(MATCH(A54,'临-进度'!$A:$A,0))),"",A54)</f>
        <v/>
      </c>
      <c r="I54" s="8" t="b">
        <f>NOT(ISNA(MATCH(A54,项目阶段与里程碑!$B:$B,0)))</f>
        <v>0</v>
      </c>
      <c r="J54" s="8" t="str">
        <f t="shared" si="39"/>
        <v/>
      </c>
      <c r="K54" s="8" t="str">
        <f t="shared" si="40"/>
        <v/>
      </c>
      <c r="L54" s="8" t="str">
        <f t="shared" si="41"/>
        <v/>
      </c>
      <c r="N54" s="171" t="str">
        <f t="shared" si="17"/>
        <v/>
      </c>
      <c r="O54" s="171">
        <f t="shared" ca="1" si="18"/>
        <v>16</v>
      </c>
      <c r="P54" s="171" t="str">
        <f t="shared" ca="1" si="19"/>
        <v/>
      </c>
      <c r="Q54" s="171" t="str">
        <f t="shared" ca="1" si="20"/>
        <v/>
      </c>
      <c r="R54" s="171" t="str">
        <f t="shared" ca="1" si="21"/>
        <v/>
      </c>
      <c r="S54" s="171" t="b">
        <f t="shared" si="22"/>
        <v>0</v>
      </c>
      <c r="T54" s="9" t="str">
        <f t="shared" ca="1" si="23"/>
        <v/>
      </c>
      <c r="U54" s="9" t="str">
        <f t="shared" ca="1" si="24"/>
        <v/>
      </c>
      <c r="V54" s="9" t="str">
        <f t="shared" ca="1" si="25"/>
        <v/>
      </c>
      <c r="W54" s="9" t="str">
        <f t="shared" ca="1" si="26"/>
        <v/>
      </c>
      <c r="X54" s="9" t="str">
        <f t="shared" ca="1" si="27"/>
        <v/>
      </c>
      <c r="Y54" s="172" t="str">
        <f t="shared" si="28"/>
        <v/>
      </c>
      <c r="Z54" s="172" t="str">
        <f t="shared" si="29"/>
        <v/>
      </c>
      <c r="AA54" s="172" t="str">
        <f t="shared" si="30"/>
        <v/>
      </c>
      <c r="AB54" s="172" t="str">
        <f t="shared" si="31"/>
        <v/>
      </c>
      <c r="AC54" s="172" t="str">
        <f t="shared" si="32"/>
        <v/>
      </c>
      <c r="AD54" s="173" t="str">
        <f t="shared" ca="1" si="33"/>
        <v/>
      </c>
      <c r="AE54" s="173" t="str">
        <f t="shared" ca="1" si="34"/>
        <v/>
      </c>
      <c r="AF54" s="173" t="str">
        <f t="shared" ca="1" si="35"/>
        <v/>
      </c>
      <c r="AG54" s="173" t="str">
        <f t="shared" ca="1" si="36"/>
        <v/>
      </c>
      <c r="AH54" s="173" t="str">
        <f t="shared" ca="1" si="37"/>
        <v/>
      </c>
    </row>
    <row r="55" spans="7:34">
      <c r="G55" s="8" t="str">
        <f t="shared" si="38"/>
        <v/>
      </c>
      <c r="H55" s="8" t="str">
        <f ca="1">IF(OR(A55="",A55="总计",ISNA(MATCH(A55,'临-进度'!$A:$A,0))),"",A55)</f>
        <v/>
      </c>
      <c r="I55" s="8" t="b">
        <f>NOT(ISNA(MATCH(A55,项目阶段与里程碑!$B:$B,0)))</f>
        <v>0</v>
      </c>
      <c r="J55" s="8" t="str">
        <f t="shared" si="39"/>
        <v/>
      </c>
      <c r="K55" s="8" t="str">
        <f t="shared" si="40"/>
        <v/>
      </c>
      <c r="L55" s="8" t="str">
        <f t="shared" si="41"/>
        <v/>
      </c>
      <c r="N55" s="171" t="str">
        <f t="shared" si="17"/>
        <v/>
      </c>
      <c r="O55" s="171">
        <f t="shared" ca="1" si="18"/>
        <v>16</v>
      </c>
      <c r="P55" s="171" t="str">
        <f t="shared" ca="1" si="19"/>
        <v/>
      </c>
      <c r="Q55" s="171" t="str">
        <f t="shared" ca="1" si="20"/>
        <v/>
      </c>
      <c r="R55" s="171" t="str">
        <f t="shared" ca="1" si="21"/>
        <v/>
      </c>
      <c r="S55" s="171" t="b">
        <f t="shared" si="22"/>
        <v>0</v>
      </c>
      <c r="T55" s="9" t="str">
        <f t="shared" ca="1" si="23"/>
        <v/>
      </c>
      <c r="U55" s="9" t="str">
        <f t="shared" ca="1" si="24"/>
        <v/>
      </c>
      <c r="V55" s="9" t="str">
        <f t="shared" ca="1" si="25"/>
        <v/>
      </c>
      <c r="W55" s="9" t="str">
        <f t="shared" ca="1" si="26"/>
        <v/>
      </c>
      <c r="X55" s="9" t="str">
        <f t="shared" ca="1" si="27"/>
        <v/>
      </c>
      <c r="Y55" s="172" t="str">
        <f t="shared" si="28"/>
        <v/>
      </c>
      <c r="Z55" s="172" t="str">
        <f t="shared" si="29"/>
        <v/>
      </c>
      <c r="AA55" s="172" t="str">
        <f t="shared" si="30"/>
        <v/>
      </c>
      <c r="AB55" s="172" t="str">
        <f t="shared" si="31"/>
        <v/>
      </c>
      <c r="AC55" s="172" t="str">
        <f t="shared" si="32"/>
        <v/>
      </c>
      <c r="AD55" s="173" t="str">
        <f t="shared" ca="1" si="33"/>
        <v/>
      </c>
      <c r="AE55" s="173" t="str">
        <f t="shared" ca="1" si="34"/>
        <v/>
      </c>
      <c r="AF55" s="173" t="str">
        <f t="shared" ca="1" si="35"/>
        <v/>
      </c>
      <c r="AG55" s="173" t="str">
        <f t="shared" ca="1" si="36"/>
        <v/>
      </c>
      <c r="AH55" s="173" t="str">
        <f t="shared" ca="1" si="37"/>
        <v/>
      </c>
    </row>
    <row r="56" spans="7:34">
      <c r="G56" s="8" t="str">
        <f t="shared" si="38"/>
        <v/>
      </c>
      <c r="H56" s="8" t="str">
        <f ca="1">IF(OR(A56="",A56="总计",ISNA(MATCH(A56,'临-进度'!$A:$A,0))),"",A56)</f>
        <v/>
      </c>
      <c r="I56" s="8" t="b">
        <f>NOT(ISNA(MATCH(A56,项目阶段与里程碑!$B:$B,0)))</f>
        <v>0</v>
      </c>
      <c r="J56" s="8" t="str">
        <f t="shared" si="39"/>
        <v/>
      </c>
      <c r="K56" s="8" t="str">
        <f t="shared" si="40"/>
        <v/>
      </c>
      <c r="L56" s="8" t="str">
        <f t="shared" si="41"/>
        <v/>
      </c>
      <c r="N56" s="171" t="str">
        <f t="shared" si="17"/>
        <v/>
      </c>
      <c r="O56" s="171">
        <f t="shared" ca="1" si="18"/>
        <v>16</v>
      </c>
      <c r="P56" s="171" t="str">
        <f t="shared" ca="1" si="19"/>
        <v/>
      </c>
      <c r="Q56" s="171" t="str">
        <f t="shared" ca="1" si="20"/>
        <v/>
      </c>
      <c r="R56" s="171" t="str">
        <f t="shared" ca="1" si="21"/>
        <v/>
      </c>
      <c r="S56" s="171" t="b">
        <f t="shared" si="22"/>
        <v>0</v>
      </c>
      <c r="T56" s="9" t="str">
        <f t="shared" ca="1" si="23"/>
        <v/>
      </c>
      <c r="U56" s="9" t="str">
        <f t="shared" ca="1" si="24"/>
        <v/>
      </c>
      <c r="V56" s="9" t="str">
        <f t="shared" ca="1" si="25"/>
        <v/>
      </c>
      <c r="W56" s="9" t="str">
        <f t="shared" ca="1" si="26"/>
        <v/>
      </c>
      <c r="X56" s="9" t="str">
        <f t="shared" ca="1" si="27"/>
        <v/>
      </c>
      <c r="Y56" s="172" t="str">
        <f t="shared" si="28"/>
        <v/>
      </c>
      <c r="Z56" s="172" t="str">
        <f t="shared" si="29"/>
        <v/>
      </c>
      <c r="AA56" s="172" t="str">
        <f t="shared" si="30"/>
        <v/>
      </c>
      <c r="AB56" s="172" t="str">
        <f t="shared" si="31"/>
        <v/>
      </c>
      <c r="AC56" s="172" t="str">
        <f t="shared" si="32"/>
        <v/>
      </c>
      <c r="AD56" s="173" t="str">
        <f t="shared" ca="1" si="33"/>
        <v/>
      </c>
      <c r="AE56" s="173" t="str">
        <f t="shared" ca="1" si="34"/>
        <v/>
      </c>
      <c r="AF56" s="173" t="str">
        <f t="shared" ca="1" si="35"/>
        <v/>
      </c>
      <c r="AG56" s="173" t="str">
        <f t="shared" ca="1" si="36"/>
        <v/>
      </c>
      <c r="AH56" s="173" t="str">
        <f t="shared" ca="1" si="37"/>
        <v/>
      </c>
    </row>
    <row r="57" spans="7:34">
      <c r="G57" s="8" t="str">
        <f t="shared" si="38"/>
        <v/>
      </c>
      <c r="H57" s="8" t="str">
        <f ca="1">IF(OR(A57="",A57="总计",ISNA(MATCH(A57,'临-进度'!$A:$A,0))),"",A57)</f>
        <v/>
      </c>
      <c r="I57" s="8" t="b">
        <f>NOT(ISNA(MATCH(A57,项目阶段与里程碑!$B:$B,0)))</f>
        <v>0</v>
      </c>
      <c r="J57" s="8" t="str">
        <f t="shared" si="39"/>
        <v/>
      </c>
      <c r="K57" s="8" t="str">
        <f t="shared" si="40"/>
        <v/>
      </c>
      <c r="L57" s="8" t="str">
        <f t="shared" si="41"/>
        <v/>
      </c>
      <c r="N57" s="171" t="str">
        <f t="shared" si="17"/>
        <v/>
      </c>
      <c r="O57" s="171">
        <f t="shared" ca="1" si="18"/>
        <v>16</v>
      </c>
      <c r="P57" s="171" t="str">
        <f t="shared" ca="1" si="19"/>
        <v/>
      </c>
      <c r="Q57" s="171" t="str">
        <f t="shared" ca="1" si="20"/>
        <v/>
      </c>
      <c r="R57" s="171" t="str">
        <f t="shared" ca="1" si="21"/>
        <v/>
      </c>
      <c r="S57" s="171" t="b">
        <f t="shared" si="22"/>
        <v>0</v>
      </c>
      <c r="T57" s="9" t="str">
        <f t="shared" ca="1" si="23"/>
        <v/>
      </c>
      <c r="U57" s="9" t="str">
        <f t="shared" ca="1" si="24"/>
        <v/>
      </c>
      <c r="V57" s="9" t="str">
        <f t="shared" ca="1" si="25"/>
        <v/>
      </c>
      <c r="W57" s="9" t="str">
        <f t="shared" ca="1" si="26"/>
        <v/>
      </c>
      <c r="X57" s="9" t="str">
        <f t="shared" ca="1" si="27"/>
        <v/>
      </c>
      <c r="Y57" s="172" t="str">
        <f t="shared" si="28"/>
        <v/>
      </c>
      <c r="Z57" s="172" t="str">
        <f t="shared" si="29"/>
        <v/>
      </c>
      <c r="AA57" s="172" t="str">
        <f t="shared" si="30"/>
        <v/>
      </c>
      <c r="AB57" s="172" t="str">
        <f t="shared" si="31"/>
        <v/>
      </c>
      <c r="AC57" s="172" t="str">
        <f t="shared" si="32"/>
        <v/>
      </c>
      <c r="AD57" s="173" t="str">
        <f t="shared" ca="1" si="33"/>
        <v/>
      </c>
      <c r="AE57" s="173" t="str">
        <f t="shared" ca="1" si="34"/>
        <v/>
      </c>
      <c r="AF57" s="173" t="str">
        <f t="shared" ca="1" si="35"/>
        <v/>
      </c>
      <c r="AG57" s="173" t="str">
        <f t="shared" ca="1" si="36"/>
        <v/>
      </c>
      <c r="AH57" s="173" t="str">
        <f t="shared" ca="1" si="37"/>
        <v/>
      </c>
    </row>
    <row r="58" spans="7:34">
      <c r="G58" s="8" t="str">
        <f t="shared" si="38"/>
        <v/>
      </c>
      <c r="H58" s="8" t="str">
        <f ca="1">IF(OR(A58="",A58="总计",ISNA(MATCH(A58,'临-进度'!$A:$A,0))),"",A58)</f>
        <v/>
      </c>
      <c r="I58" s="8" t="b">
        <f>NOT(ISNA(MATCH(A58,项目阶段与里程碑!$B:$B,0)))</f>
        <v>0</v>
      </c>
      <c r="J58" s="8" t="str">
        <f t="shared" si="39"/>
        <v/>
      </c>
      <c r="K58" s="8" t="str">
        <f t="shared" si="40"/>
        <v/>
      </c>
      <c r="L58" s="8" t="str">
        <f t="shared" si="41"/>
        <v/>
      </c>
      <c r="N58" s="171" t="str">
        <f t="shared" si="17"/>
        <v/>
      </c>
      <c r="O58" s="171">
        <f t="shared" ca="1" si="18"/>
        <v>16</v>
      </c>
      <c r="P58" s="171" t="str">
        <f t="shared" ca="1" si="19"/>
        <v/>
      </c>
      <c r="Q58" s="171" t="str">
        <f t="shared" ca="1" si="20"/>
        <v/>
      </c>
      <c r="R58" s="171" t="str">
        <f t="shared" ca="1" si="21"/>
        <v/>
      </c>
      <c r="S58" s="171" t="b">
        <f t="shared" si="22"/>
        <v>0</v>
      </c>
      <c r="T58" s="9" t="str">
        <f t="shared" ca="1" si="23"/>
        <v/>
      </c>
      <c r="U58" s="9" t="str">
        <f t="shared" ca="1" si="24"/>
        <v/>
      </c>
      <c r="V58" s="9" t="str">
        <f t="shared" ca="1" si="25"/>
        <v/>
      </c>
      <c r="W58" s="9" t="str">
        <f t="shared" ca="1" si="26"/>
        <v/>
      </c>
      <c r="X58" s="9" t="str">
        <f t="shared" ca="1" si="27"/>
        <v/>
      </c>
      <c r="Y58" s="172" t="str">
        <f t="shared" si="28"/>
        <v/>
      </c>
      <c r="Z58" s="172" t="str">
        <f t="shared" si="29"/>
        <v/>
      </c>
      <c r="AA58" s="172" t="str">
        <f t="shared" si="30"/>
        <v/>
      </c>
      <c r="AB58" s="172" t="str">
        <f t="shared" si="31"/>
        <v/>
      </c>
      <c r="AC58" s="172" t="str">
        <f t="shared" si="32"/>
        <v/>
      </c>
      <c r="AD58" s="173" t="str">
        <f t="shared" ca="1" si="33"/>
        <v/>
      </c>
      <c r="AE58" s="173" t="str">
        <f t="shared" ca="1" si="34"/>
        <v/>
      </c>
      <c r="AF58" s="173" t="str">
        <f t="shared" ca="1" si="35"/>
        <v/>
      </c>
      <c r="AG58" s="173" t="str">
        <f t="shared" ca="1" si="36"/>
        <v/>
      </c>
      <c r="AH58" s="173" t="str">
        <f t="shared" ca="1" si="37"/>
        <v/>
      </c>
    </row>
    <row r="59" spans="7:34">
      <c r="G59" s="8" t="str">
        <f t="shared" si="38"/>
        <v/>
      </c>
      <c r="H59" s="8" t="str">
        <f ca="1">IF(OR(A59="",A59="总计",ISNA(MATCH(A59,'临-进度'!$A:$A,0))),"",A59)</f>
        <v/>
      </c>
      <c r="I59" s="8" t="b">
        <f>NOT(ISNA(MATCH(A59,项目阶段与里程碑!$B:$B,0)))</f>
        <v>0</v>
      </c>
      <c r="J59" s="8" t="str">
        <f t="shared" si="39"/>
        <v/>
      </c>
      <c r="K59" s="8" t="str">
        <f t="shared" si="40"/>
        <v/>
      </c>
      <c r="L59" s="8" t="str">
        <f t="shared" si="41"/>
        <v/>
      </c>
      <c r="N59" s="171" t="str">
        <f t="shared" si="17"/>
        <v/>
      </c>
      <c r="O59" s="171">
        <f t="shared" ca="1" si="18"/>
        <v>16</v>
      </c>
      <c r="P59" s="171" t="str">
        <f t="shared" ca="1" si="19"/>
        <v/>
      </c>
      <c r="Q59" s="171" t="str">
        <f t="shared" ca="1" si="20"/>
        <v/>
      </c>
      <c r="R59" s="171" t="str">
        <f t="shared" ca="1" si="21"/>
        <v/>
      </c>
      <c r="S59" s="171" t="b">
        <f t="shared" si="22"/>
        <v>0</v>
      </c>
      <c r="T59" s="9" t="str">
        <f t="shared" ca="1" si="23"/>
        <v/>
      </c>
      <c r="U59" s="9" t="str">
        <f t="shared" ca="1" si="24"/>
        <v/>
      </c>
      <c r="V59" s="9" t="str">
        <f t="shared" ca="1" si="25"/>
        <v/>
      </c>
      <c r="W59" s="9" t="str">
        <f t="shared" ca="1" si="26"/>
        <v/>
      </c>
      <c r="X59" s="9" t="str">
        <f t="shared" ca="1" si="27"/>
        <v/>
      </c>
      <c r="Y59" s="172" t="str">
        <f t="shared" si="28"/>
        <v/>
      </c>
      <c r="Z59" s="172" t="str">
        <f t="shared" si="29"/>
        <v/>
      </c>
      <c r="AA59" s="172" t="str">
        <f t="shared" si="30"/>
        <v/>
      </c>
      <c r="AB59" s="172" t="str">
        <f t="shared" si="31"/>
        <v/>
      </c>
      <c r="AC59" s="172" t="str">
        <f t="shared" si="32"/>
        <v/>
      </c>
      <c r="AD59" s="173" t="str">
        <f t="shared" ca="1" si="33"/>
        <v/>
      </c>
      <c r="AE59" s="173" t="str">
        <f t="shared" ca="1" si="34"/>
        <v/>
      </c>
      <c r="AF59" s="173" t="str">
        <f t="shared" ca="1" si="35"/>
        <v/>
      </c>
      <c r="AG59" s="173" t="str">
        <f t="shared" ca="1" si="36"/>
        <v/>
      </c>
      <c r="AH59" s="173" t="str">
        <f t="shared" ca="1" si="37"/>
        <v/>
      </c>
    </row>
    <row r="60" spans="7:34">
      <c r="G60" s="8" t="str">
        <f t="shared" si="38"/>
        <v/>
      </c>
      <c r="H60" s="8" t="str">
        <f ca="1">IF(OR(A60="",A60="总计",ISNA(MATCH(A60,'临-进度'!$A:$A,0))),"",A60)</f>
        <v/>
      </c>
      <c r="I60" s="8" t="b">
        <f>NOT(ISNA(MATCH(A60,项目阶段与里程碑!$B:$B,0)))</f>
        <v>0</v>
      </c>
      <c r="J60" s="8" t="str">
        <f t="shared" si="39"/>
        <v/>
      </c>
      <c r="K60" s="8" t="str">
        <f t="shared" si="40"/>
        <v/>
      </c>
      <c r="L60" s="8" t="str">
        <f t="shared" si="41"/>
        <v/>
      </c>
      <c r="N60" s="171" t="str">
        <f t="shared" si="17"/>
        <v/>
      </c>
      <c r="O60" s="171">
        <f t="shared" ca="1" si="18"/>
        <v>16</v>
      </c>
      <c r="P60" s="171" t="str">
        <f t="shared" ca="1" si="19"/>
        <v/>
      </c>
      <c r="Q60" s="171" t="str">
        <f t="shared" ca="1" si="20"/>
        <v/>
      </c>
      <c r="R60" s="171" t="str">
        <f t="shared" ca="1" si="21"/>
        <v/>
      </c>
      <c r="S60" s="171" t="b">
        <f t="shared" si="22"/>
        <v>0</v>
      </c>
      <c r="T60" s="9" t="str">
        <f t="shared" ca="1" si="23"/>
        <v/>
      </c>
      <c r="U60" s="9" t="str">
        <f t="shared" ca="1" si="24"/>
        <v/>
      </c>
      <c r="V60" s="9" t="str">
        <f t="shared" ca="1" si="25"/>
        <v/>
      </c>
      <c r="W60" s="9" t="str">
        <f t="shared" ca="1" si="26"/>
        <v/>
      </c>
      <c r="X60" s="9" t="str">
        <f t="shared" ca="1" si="27"/>
        <v/>
      </c>
      <c r="Y60" s="172" t="str">
        <f t="shared" si="28"/>
        <v/>
      </c>
      <c r="Z60" s="172" t="str">
        <f t="shared" si="29"/>
        <v/>
      </c>
      <c r="AA60" s="172" t="str">
        <f t="shared" si="30"/>
        <v/>
      </c>
      <c r="AB60" s="172" t="str">
        <f t="shared" si="31"/>
        <v/>
      </c>
      <c r="AC60" s="172" t="str">
        <f t="shared" si="32"/>
        <v/>
      </c>
      <c r="AD60" s="173" t="str">
        <f t="shared" ca="1" si="33"/>
        <v/>
      </c>
      <c r="AE60" s="173" t="str">
        <f t="shared" ca="1" si="34"/>
        <v/>
      </c>
      <c r="AF60" s="173" t="str">
        <f t="shared" ca="1" si="35"/>
        <v/>
      </c>
      <c r="AG60" s="173" t="str">
        <f t="shared" ca="1" si="36"/>
        <v/>
      </c>
      <c r="AH60" s="173" t="str">
        <f t="shared" ca="1" si="37"/>
        <v/>
      </c>
    </row>
    <row r="61" spans="7:34">
      <c r="G61" s="8" t="str">
        <f t="shared" si="38"/>
        <v/>
      </c>
      <c r="H61" s="8" t="str">
        <f ca="1">IF(OR(A61="",A61="总计",ISNA(MATCH(A61,'临-进度'!$A:$A,0))),"",A61)</f>
        <v/>
      </c>
      <c r="I61" s="8" t="b">
        <f>NOT(ISNA(MATCH(A61,项目阶段与里程碑!$B:$B,0)))</f>
        <v>0</v>
      </c>
      <c r="J61" s="8" t="str">
        <f t="shared" si="39"/>
        <v/>
      </c>
      <c r="K61" s="8" t="str">
        <f t="shared" si="40"/>
        <v/>
      </c>
      <c r="L61" s="8" t="str">
        <f t="shared" si="41"/>
        <v/>
      </c>
      <c r="N61" s="171" t="str">
        <f t="shared" si="17"/>
        <v/>
      </c>
      <c r="O61" s="171">
        <f t="shared" ca="1" si="18"/>
        <v>16</v>
      </c>
      <c r="P61" s="171" t="str">
        <f t="shared" ca="1" si="19"/>
        <v/>
      </c>
      <c r="Q61" s="171" t="str">
        <f t="shared" ca="1" si="20"/>
        <v/>
      </c>
      <c r="R61" s="171" t="str">
        <f t="shared" ca="1" si="21"/>
        <v/>
      </c>
      <c r="S61" s="171" t="b">
        <f t="shared" si="22"/>
        <v>0</v>
      </c>
      <c r="T61" s="9" t="str">
        <f t="shared" ca="1" si="23"/>
        <v/>
      </c>
      <c r="U61" s="9" t="str">
        <f t="shared" ca="1" si="24"/>
        <v/>
      </c>
      <c r="V61" s="9" t="str">
        <f t="shared" ca="1" si="25"/>
        <v/>
      </c>
      <c r="W61" s="9" t="str">
        <f t="shared" ca="1" si="26"/>
        <v/>
      </c>
      <c r="X61" s="9" t="str">
        <f t="shared" ca="1" si="27"/>
        <v/>
      </c>
      <c r="Y61" s="172" t="str">
        <f t="shared" si="28"/>
        <v/>
      </c>
      <c r="Z61" s="172" t="str">
        <f t="shared" si="29"/>
        <v/>
      </c>
      <c r="AA61" s="172" t="str">
        <f t="shared" si="30"/>
        <v/>
      </c>
      <c r="AB61" s="172" t="str">
        <f t="shared" si="31"/>
        <v/>
      </c>
      <c r="AC61" s="172" t="str">
        <f t="shared" si="32"/>
        <v/>
      </c>
      <c r="AD61" s="173" t="str">
        <f t="shared" ca="1" si="33"/>
        <v/>
      </c>
      <c r="AE61" s="173" t="str">
        <f t="shared" ca="1" si="34"/>
        <v/>
      </c>
      <c r="AF61" s="173" t="str">
        <f t="shared" ca="1" si="35"/>
        <v/>
      </c>
      <c r="AG61" s="173" t="str">
        <f t="shared" ca="1" si="36"/>
        <v/>
      </c>
      <c r="AH61" s="173" t="str">
        <f t="shared" ca="1" si="37"/>
        <v/>
      </c>
    </row>
    <row r="62" spans="7:34">
      <c r="G62" s="8" t="str">
        <f t="shared" si="38"/>
        <v/>
      </c>
      <c r="H62" s="8" t="str">
        <f ca="1">IF(OR(A62="",A62="总计",ISNA(MATCH(A62,'临-进度'!$A:$A,0))),"",A62)</f>
        <v/>
      </c>
      <c r="I62" s="8" t="b">
        <f>NOT(ISNA(MATCH(A62,项目阶段与里程碑!$B:$B,0)))</f>
        <v>0</v>
      </c>
      <c r="J62" s="8" t="str">
        <f t="shared" si="39"/>
        <v/>
      </c>
      <c r="K62" s="8" t="str">
        <f t="shared" si="40"/>
        <v/>
      </c>
      <c r="L62" s="8" t="str">
        <f t="shared" si="41"/>
        <v/>
      </c>
      <c r="N62" s="171" t="str">
        <f t="shared" si="17"/>
        <v/>
      </c>
      <c r="O62" s="171">
        <f t="shared" ca="1" si="18"/>
        <v>16</v>
      </c>
      <c r="P62" s="171" t="str">
        <f t="shared" ca="1" si="19"/>
        <v/>
      </c>
      <c r="Q62" s="171" t="str">
        <f t="shared" ca="1" si="20"/>
        <v/>
      </c>
      <c r="R62" s="171" t="str">
        <f t="shared" ca="1" si="21"/>
        <v/>
      </c>
      <c r="S62" s="171" t="b">
        <f t="shared" si="22"/>
        <v>0</v>
      </c>
      <c r="T62" s="9" t="str">
        <f t="shared" ca="1" si="23"/>
        <v/>
      </c>
      <c r="U62" s="9" t="str">
        <f t="shared" ca="1" si="24"/>
        <v/>
      </c>
      <c r="V62" s="9" t="str">
        <f t="shared" ca="1" si="25"/>
        <v/>
      </c>
      <c r="W62" s="9" t="str">
        <f t="shared" ca="1" si="26"/>
        <v/>
      </c>
      <c r="X62" s="9" t="str">
        <f t="shared" ca="1" si="27"/>
        <v/>
      </c>
      <c r="Y62" s="172" t="str">
        <f t="shared" si="28"/>
        <v/>
      </c>
      <c r="Z62" s="172" t="str">
        <f t="shared" si="29"/>
        <v/>
      </c>
      <c r="AA62" s="172" t="str">
        <f t="shared" si="30"/>
        <v/>
      </c>
      <c r="AB62" s="172" t="str">
        <f t="shared" si="31"/>
        <v/>
      </c>
      <c r="AC62" s="172" t="str">
        <f t="shared" si="32"/>
        <v/>
      </c>
      <c r="AD62" s="173" t="str">
        <f t="shared" ca="1" si="33"/>
        <v/>
      </c>
      <c r="AE62" s="173" t="str">
        <f t="shared" ca="1" si="34"/>
        <v/>
      </c>
      <c r="AF62" s="173" t="str">
        <f t="shared" ca="1" si="35"/>
        <v/>
      </c>
      <c r="AG62" s="173" t="str">
        <f t="shared" ca="1" si="36"/>
        <v/>
      </c>
      <c r="AH62" s="173" t="str">
        <f t="shared" ca="1" si="37"/>
        <v/>
      </c>
    </row>
    <row r="63" spans="7:34">
      <c r="G63" s="8" t="str">
        <f t="shared" si="38"/>
        <v/>
      </c>
      <c r="H63" s="8" t="str">
        <f ca="1">IF(OR(A63="",A63="总计",ISNA(MATCH(A63,'临-进度'!$A:$A,0))),"",A63)</f>
        <v/>
      </c>
      <c r="I63" s="8" t="b">
        <f>NOT(ISNA(MATCH(A63,项目阶段与里程碑!$B:$B,0)))</f>
        <v>0</v>
      </c>
      <c r="J63" s="8" t="str">
        <f t="shared" si="39"/>
        <v/>
      </c>
      <c r="K63" s="8" t="str">
        <f t="shared" si="40"/>
        <v/>
      </c>
      <c r="L63" s="8" t="str">
        <f t="shared" si="41"/>
        <v/>
      </c>
      <c r="N63" s="171" t="str">
        <f t="shared" si="17"/>
        <v/>
      </c>
      <c r="O63" s="171">
        <f t="shared" ca="1" si="18"/>
        <v>16</v>
      </c>
      <c r="P63" s="171" t="str">
        <f t="shared" ca="1" si="19"/>
        <v/>
      </c>
      <c r="Q63" s="171" t="str">
        <f t="shared" ca="1" si="20"/>
        <v/>
      </c>
      <c r="R63" s="171" t="str">
        <f t="shared" ca="1" si="21"/>
        <v/>
      </c>
      <c r="S63" s="171" t="b">
        <f t="shared" si="22"/>
        <v>0</v>
      </c>
      <c r="T63" s="9" t="str">
        <f t="shared" ca="1" si="23"/>
        <v/>
      </c>
      <c r="U63" s="9" t="str">
        <f t="shared" ca="1" si="24"/>
        <v/>
      </c>
      <c r="V63" s="9" t="str">
        <f t="shared" ca="1" si="25"/>
        <v/>
      </c>
      <c r="W63" s="9" t="str">
        <f t="shared" ca="1" si="26"/>
        <v/>
      </c>
      <c r="X63" s="9" t="str">
        <f t="shared" ca="1" si="27"/>
        <v/>
      </c>
      <c r="Y63" s="172" t="str">
        <f t="shared" si="28"/>
        <v/>
      </c>
      <c r="Z63" s="172" t="str">
        <f t="shared" si="29"/>
        <v/>
      </c>
      <c r="AA63" s="172" t="str">
        <f t="shared" si="30"/>
        <v/>
      </c>
      <c r="AB63" s="172" t="str">
        <f t="shared" si="31"/>
        <v/>
      </c>
      <c r="AC63" s="172" t="str">
        <f t="shared" si="32"/>
        <v/>
      </c>
      <c r="AD63" s="173" t="str">
        <f t="shared" ca="1" si="33"/>
        <v/>
      </c>
      <c r="AE63" s="173" t="str">
        <f t="shared" ca="1" si="34"/>
        <v/>
      </c>
      <c r="AF63" s="173" t="str">
        <f t="shared" ca="1" si="35"/>
        <v/>
      </c>
      <c r="AG63" s="173" t="str">
        <f t="shared" ca="1" si="36"/>
        <v/>
      </c>
      <c r="AH63" s="173" t="str">
        <f t="shared" ca="1" si="37"/>
        <v/>
      </c>
    </row>
    <row r="64" spans="7:34">
      <c r="G64" s="8" t="str">
        <f t="shared" si="38"/>
        <v/>
      </c>
      <c r="H64" s="8" t="str">
        <f ca="1">IF(OR(A64="",A64="总计",ISNA(MATCH(A64,'临-进度'!$A:$A,0))),"",A64)</f>
        <v/>
      </c>
      <c r="I64" s="8" t="b">
        <f>NOT(ISNA(MATCH(A64,项目阶段与里程碑!$B:$B,0)))</f>
        <v>0</v>
      </c>
      <c r="J64" s="8" t="str">
        <f t="shared" si="39"/>
        <v/>
      </c>
      <c r="K64" s="8" t="str">
        <f t="shared" si="40"/>
        <v/>
      </c>
      <c r="L64" s="8" t="str">
        <f t="shared" si="41"/>
        <v/>
      </c>
      <c r="N64" s="171" t="str">
        <f t="shared" si="17"/>
        <v/>
      </c>
      <c r="O64" s="171">
        <f t="shared" ca="1" si="18"/>
        <v>16</v>
      </c>
      <c r="P64" s="171" t="str">
        <f t="shared" ca="1" si="19"/>
        <v/>
      </c>
      <c r="Q64" s="171" t="str">
        <f t="shared" ca="1" si="20"/>
        <v/>
      </c>
      <c r="R64" s="171" t="str">
        <f t="shared" ca="1" si="21"/>
        <v/>
      </c>
      <c r="S64" s="171" t="b">
        <f t="shared" si="22"/>
        <v>0</v>
      </c>
      <c r="T64" s="9" t="str">
        <f t="shared" ca="1" si="23"/>
        <v/>
      </c>
      <c r="U64" s="9" t="str">
        <f t="shared" ca="1" si="24"/>
        <v/>
      </c>
      <c r="V64" s="9" t="str">
        <f t="shared" ca="1" si="25"/>
        <v/>
      </c>
      <c r="W64" s="9" t="str">
        <f t="shared" ca="1" si="26"/>
        <v/>
      </c>
      <c r="X64" s="9" t="str">
        <f t="shared" ca="1" si="27"/>
        <v/>
      </c>
      <c r="Y64" s="172" t="str">
        <f t="shared" si="28"/>
        <v/>
      </c>
      <c r="Z64" s="172" t="str">
        <f t="shared" si="29"/>
        <v/>
      </c>
      <c r="AA64" s="172" t="str">
        <f t="shared" si="30"/>
        <v/>
      </c>
      <c r="AB64" s="172" t="str">
        <f t="shared" si="31"/>
        <v/>
      </c>
      <c r="AC64" s="172" t="str">
        <f t="shared" si="32"/>
        <v/>
      </c>
      <c r="AD64" s="173" t="str">
        <f t="shared" ca="1" si="33"/>
        <v/>
      </c>
      <c r="AE64" s="173" t="str">
        <f t="shared" ca="1" si="34"/>
        <v/>
      </c>
      <c r="AF64" s="173" t="str">
        <f t="shared" ca="1" si="35"/>
        <v/>
      </c>
      <c r="AG64" s="173" t="str">
        <f t="shared" ca="1" si="36"/>
        <v/>
      </c>
      <c r="AH64" s="173" t="str">
        <f t="shared" ca="1" si="37"/>
        <v/>
      </c>
    </row>
    <row r="65" spans="7:34">
      <c r="G65" s="8" t="str">
        <f t="shared" si="38"/>
        <v/>
      </c>
      <c r="H65" s="8" t="str">
        <f ca="1">IF(OR(A65="",A65="总计",ISNA(MATCH(A65,'临-进度'!$A:$A,0))),"",A65)</f>
        <v/>
      </c>
      <c r="I65" s="8" t="b">
        <f>NOT(ISNA(MATCH(A65,项目阶段与里程碑!$B:$B,0)))</f>
        <v>0</v>
      </c>
      <c r="J65" s="8" t="str">
        <f t="shared" si="39"/>
        <v/>
      </c>
      <c r="K65" s="8" t="str">
        <f t="shared" si="40"/>
        <v/>
      </c>
      <c r="L65" s="8" t="str">
        <f t="shared" si="41"/>
        <v/>
      </c>
      <c r="N65" s="171" t="str">
        <f t="shared" si="17"/>
        <v/>
      </c>
      <c r="O65" s="171">
        <f t="shared" ca="1" si="18"/>
        <v>16</v>
      </c>
      <c r="P65" s="171" t="str">
        <f t="shared" ca="1" si="19"/>
        <v/>
      </c>
      <c r="Q65" s="171" t="str">
        <f t="shared" ca="1" si="20"/>
        <v/>
      </c>
      <c r="R65" s="171" t="str">
        <f t="shared" ca="1" si="21"/>
        <v/>
      </c>
      <c r="S65" s="171" t="b">
        <f t="shared" si="22"/>
        <v>0</v>
      </c>
      <c r="T65" s="9" t="str">
        <f t="shared" ca="1" si="23"/>
        <v/>
      </c>
      <c r="U65" s="9" t="str">
        <f t="shared" ca="1" si="24"/>
        <v/>
      </c>
      <c r="V65" s="9" t="str">
        <f t="shared" ca="1" si="25"/>
        <v/>
      </c>
      <c r="W65" s="9" t="str">
        <f t="shared" ca="1" si="26"/>
        <v/>
      </c>
      <c r="X65" s="9" t="str">
        <f t="shared" ca="1" si="27"/>
        <v/>
      </c>
      <c r="Y65" s="172" t="str">
        <f t="shared" si="28"/>
        <v/>
      </c>
      <c r="Z65" s="172" t="str">
        <f t="shared" si="29"/>
        <v/>
      </c>
      <c r="AA65" s="172" t="str">
        <f t="shared" si="30"/>
        <v/>
      </c>
      <c r="AB65" s="172" t="str">
        <f t="shared" si="31"/>
        <v/>
      </c>
      <c r="AC65" s="172" t="str">
        <f t="shared" si="32"/>
        <v/>
      </c>
      <c r="AD65" s="173" t="str">
        <f t="shared" ca="1" si="33"/>
        <v/>
      </c>
      <c r="AE65" s="173" t="str">
        <f t="shared" ca="1" si="34"/>
        <v/>
      </c>
      <c r="AF65" s="173" t="str">
        <f t="shared" ca="1" si="35"/>
        <v/>
      </c>
      <c r="AG65" s="173" t="str">
        <f t="shared" ca="1" si="36"/>
        <v/>
      </c>
      <c r="AH65" s="173" t="str">
        <f t="shared" ca="1" si="37"/>
        <v/>
      </c>
    </row>
    <row r="66" spans="7:34">
      <c r="G66" s="8" t="str">
        <f t="shared" si="38"/>
        <v/>
      </c>
      <c r="H66" s="8" t="str">
        <f ca="1">IF(OR(A66="",A66="总计",ISNA(MATCH(A66,'临-进度'!$A:$A,0))),"",A66)</f>
        <v/>
      </c>
      <c r="I66" s="8" t="b">
        <f>NOT(ISNA(MATCH(A66,项目阶段与里程碑!$B:$B,0)))</f>
        <v>0</v>
      </c>
      <c r="J66" s="8" t="str">
        <f t="shared" si="39"/>
        <v/>
      </c>
      <c r="K66" s="8" t="str">
        <f t="shared" si="40"/>
        <v/>
      </c>
      <c r="L66" s="8" t="str">
        <f t="shared" si="41"/>
        <v/>
      </c>
      <c r="N66" s="171" t="str">
        <f t="shared" si="17"/>
        <v/>
      </c>
      <c r="O66" s="171">
        <f t="shared" ca="1" si="18"/>
        <v>16</v>
      </c>
      <c r="P66" s="171" t="str">
        <f t="shared" ca="1" si="19"/>
        <v/>
      </c>
      <c r="Q66" s="171" t="str">
        <f t="shared" ca="1" si="20"/>
        <v/>
      </c>
      <c r="R66" s="171" t="str">
        <f t="shared" ca="1" si="21"/>
        <v/>
      </c>
      <c r="S66" s="171" t="b">
        <f t="shared" si="22"/>
        <v>0</v>
      </c>
      <c r="T66" s="9" t="str">
        <f t="shared" ca="1" si="23"/>
        <v/>
      </c>
      <c r="U66" s="9" t="str">
        <f t="shared" ca="1" si="24"/>
        <v/>
      </c>
      <c r="V66" s="9" t="str">
        <f t="shared" ca="1" si="25"/>
        <v/>
      </c>
      <c r="W66" s="9" t="str">
        <f t="shared" ca="1" si="26"/>
        <v/>
      </c>
      <c r="X66" s="9" t="str">
        <f t="shared" ca="1" si="27"/>
        <v/>
      </c>
      <c r="Y66" s="172" t="str">
        <f t="shared" si="28"/>
        <v/>
      </c>
      <c r="Z66" s="172" t="str">
        <f t="shared" si="29"/>
        <v/>
      </c>
      <c r="AA66" s="172" t="str">
        <f t="shared" si="30"/>
        <v/>
      </c>
      <c r="AB66" s="172" t="str">
        <f t="shared" si="31"/>
        <v/>
      </c>
      <c r="AC66" s="172" t="str">
        <f t="shared" si="32"/>
        <v/>
      </c>
      <c r="AD66" s="173" t="str">
        <f t="shared" ca="1" si="33"/>
        <v/>
      </c>
      <c r="AE66" s="173" t="str">
        <f t="shared" ca="1" si="34"/>
        <v/>
      </c>
      <c r="AF66" s="173" t="str">
        <f t="shared" ca="1" si="35"/>
        <v/>
      </c>
      <c r="AG66" s="173" t="str">
        <f t="shared" ca="1" si="36"/>
        <v/>
      </c>
      <c r="AH66" s="173" t="str">
        <f t="shared" ca="1" si="37"/>
        <v/>
      </c>
    </row>
    <row r="67" spans="7:34">
      <c r="G67" s="8" t="str">
        <f t="shared" si="38"/>
        <v/>
      </c>
      <c r="H67" s="8" t="str">
        <f ca="1">IF(OR(A67="",A67="总计",ISNA(MATCH(A67,'临-进度'!$A:$A,0))),"",A67)</f>
        <v/>
      </c>
      <c r="I67" s="8" t="b">
        <f>NOT(ISNA(MATCH(A67,项目阶段与里程碑!$B:$B,0)))</f>
        <v>0</v>
      </c>
      <c r="J67" s="8" t="str">
        <f t="shared" si="39"/>
        <v/>
      </c>
      <c r="K67" s="8" t="str">
        <f t="shared" si="40"/>
        <v/>
      </c>
      <c r="L67" s="8" t="str">
        <f t="shared" si="41"/>
        <v/>
      </c>
      <c r="N67" s="171" t="str">
        <f t="shared" si="17"/>
        <v/>
      </c>
      <c r="O67" s="171">
        <f t="shared" ca="1" si="18"/>
        <v>16</v>
      </c>
      <c r="P67" s="171" t="str">
        <f t="shared" ca="1" si="19"/>
        <v/>
      </c>
      <c r="Q67" s="171" t="str">
        <f t="shared" ca="1" si="20"/>
        <v/>
      </c>
      <c r="R67" s="171" t="str">
        <f t="shared" ca="1" si="21"/>
        <v/>
      </c>
      <c r="S67" s="171" t="b">
        <f t="shared" si="22"/>
        <v>0</v>
      </c>
      <c r="T67" s="9" t="str">
        <f t="shared" ca="1" si="23"/>
        <v/>
      </c>
      <c r="U67" s="9" t="str">
        <f t="shared" ca="1" si="24"/>
        <v/>
      </c>
      <c r="V67" s="9" t="str">
        <f t="shared" ca="1" si="25"/>
        <v/>
      </c>
      <c r="W67" s="9" t="str">
        <f t="shared" ca="1" si="26"/>
        <v/>
      </c>
      <c r="X67" s="9" t="str">
        <f t="shared" ca="1" si="27"/>
        <v/>
      </c>
      <c r="Y67" s="172" t="str">
        <f t="shared" si="28"/>
        <v/>
      </c>
      <c r="Z67" s="172" t="str">
        <f t="shared" si="29"/>
        <v/>
      </c>
      <c r="AA67" s="172" t="str">
        <f t="shared" si="30"/>
        <v/>
      </c>
      <c r="AB67" s="172" t="str">
        <f t="shared" si="31"/>
        <v/>
      </c>
      <c r="AC67" s="172" t="str">
        <f t="shared" si="32"/>
        <v/>
      </c>
      <c r="AD67" s="173" t="str">
        <f t="shared" ca="1" si="33"/>
        <v/>
      </c>
      <c r="AE67" s="173" t="str">
        <f t="shared" ca="1" si="34"/>
        <v/>
      </c>
      <c r="AF67" s="173" t="str">
        <f t="shared" ca="1" si="35"/>
        <v/>
      </c>
      <c r="AG67" s="173" t="str">
        <f t="shared" ca="1" si="36"/>
        <v/>
      </c>
      <c r="AH67" s="173" t="str">
        <f t="shared" ca="1" si="37"/>
        <v/>
      </c>
    </row>
    <row r="68" spans="7:34">
      <c r="G68" s="8" t="str">
        <f t="shared" si="38"/>
        <v/>
      </c>
      <c r="H68" s="8" t="str">
        <f ca="1">IF(OR(A68="",A68="总计",ISNA(MATCH(A68,'临-进度'!$A:$A,0))),"",A68)</f>
        <v/>
      </c>
      <c r="I68" s="8" t="b">
        <f>NOT(ISNA(MATCH(A68,项目阶段与里程碑!$B:$B,0)))</f>
        <v>0</v>
      </c>
      <c r="J68" s="8" t="str">
        <f t="shared" si="39"/>
        <v/>
      </c>
      <c r="K68" s="8" t="str">
        <f t="shared" si="40"/>
        <v/>
      </c>
      <c r="L68" s="8" t="str">
        <f t="shared" si="41"/>
        <v/>
      </c>
      <c r="N68" s="171" t="str">
        <f t="shared" ref="N68:N131" si="42">IF(ROW()-1&gt;$K$2,"",IF(ROW()&lt;=2,2,IF(ROW()&lt;=N67+Q67,N67,ROW())))</f>
        <v/>
      </c>
      <c r="O68" s="171">
        <f t="shared" ref="O68:O131" ca="1" si="43">IF(N67=N68,O67,O67+R67+1)</f>
        <v>16</v>
      </c>
      <c r="P68" s="171" t="str">
        <f t="shared" ref="P68:P131" ca="1" si="44">OFFSET($J$1,O68-1,0)</f>
        <v/>
      </c>
      <c r="Q68" s="171" t="str">
        <f t="shared" ref="Q68:Q131" ca="1" si="45">OFFSET($K$1,O68-1,0)</f>
        <v/>
      </c>
      <c r="R68" s="171" t="str">
        <f t="shared" ref="R68:R131" ca="1" si="46">OFFSET($L$1,O68-1,0)</f>
        <v/>
      </c>
      <c r="S68" s="171" t="b">
        <f t="shared" ref="S68:S131" si="47">N68&lt;&gt;N67</f>
        <v>0</v>
      </c>
      <c r="T68" s="9" t="str">
        <f t="shared" ref="T68:T131" ca="1" si="48">IFERROR(IF(OR($N68="",$S68),"",IF(ISNUMBER(T67),T67,$O68)+MATCH(1,INDIRECT("b"&amp;(IF(ISNUMBER(T67),T67,$O68)+1)&amp;":b500"),0)),"")</f>
        <v/>
      </c>
      <c r="U68" s="9" t="str">
        <f t="shared" ref="U68:U131" ca="1" si="49">IFERROR(IF(OR(N68="",$S68),"",IF(ISNUMBER(U67),U67,$O68)+MATCH(1,INDIRECT("c"&amp;(IF(ISNUMBER(U67),U67,$O68)+1)&amp;":c500"),0)),"")</f>
        <v/>
      </c>
      <c r="V68" s="9" t="str">
        <f t="shared" ref="V68:V131" ca="1" si="50">IFERROR(IF(OR($N68="",$S68),"",IF(ISNUMBER(V67),V67,$O68)+MATCH(1,INDIRECT("d"&amp;(IF(ISNUMBER(V67),V67,$O68)+1)&amp;":d500"),0)),"")</f>
        <v/>
      </c>
      <c r="W68" s="9" t="str">
        <f t="shared" ref="W68:W131" ca="1" si="51">IFERROR(IF(OR($N68="",$S68),"",IF(ISNUMBER(W67),W67,$O68)+MATCH(1,INDIRECT("e"&amp;(IF(ISNUMBER(W67),W67,$O68)+1)&amp;":e500"),0)),"")</f>
        <v/>
      </c>
      <c r="X68" s="9" t="str">
        <f t="shared" ref="X68:X131" ca="1" si="52">IFERROR(IF(OR($N68="",$S68),"",IF(ISNUMBER(X67),X67,$O68)+MATCH(1,INDIRECT("f"&amp;(IF(ISNUMBER(X67),X67,$O68)+1)&amp;":f500"),0)),"")</f>
        <v/>
      </c>
      <c r="Y68" s="172" t="str">
        <f t="shared" ref="Y68:Y131" si="53">IF(OR($N68="",$S68),"",IF(T68&lt;=$O68+$R68,T68,""))</f>
        <v/>
      </c>
      <c r="Z68" s="172" t="str">
        <f t="shared" ref="Z68:Z131" si="54">IF(OR($N68="",$S68),"",IF(U68&lt;=$O68+$R68,U68,""))</f>
        <v/>
      </c>
      <c r="AA68" s="172" t="str">
        <f t="shared" ref="AA68:AA131" si="55">IF(OR($N68="",$S68),"",IF(V68&lt;=$O68+$R68,V68,""))</f>
        <v/>
      </c>
      <c r="AB68" s="172" t="str">
        <f t="shared" ref="AB68:AB131" si="56">IF(OR($N68="",$S68),"",IF(W68&lt;=$O68+$R68,W68,""))</f>
        <v/>
      </c>
      <c r="AC68" s="172" t="str">
        <f t="shared" ref="AC68:AC131" si="57">IF(OR($N68="",$S68),"",IF(X68&lt;=$O68+$R68,X68,""))</f>
        <v/>
      </c>
      <c r="AD68" s="173" t="str">
        <f t="shared" ref="AD68:AD131" ca="1" si="58">IF(OR($N68="",$S68,Y68=""),"",OFFSET($A$1,Y68-1,0))</f>
        <v/>
      </c>
      <c r="AE68" s="173" t="str">
        <f t="shared" ref="AE68:AE131" ca="1" si="59">IF(OR($N68="",$S68,Z68=""),"",OFFSET($A$1,Z68-1,0))</f>
        <v/>
      </c>
      <c r="AF68" s="173" t="str">
        <f t="shared" ref="AF68:AF131" ca="1" si="60">IF(OR($N68="",$S68,AA68=""),"",OFFSET($A$1,AA68-1,0))</f>
        <v/>
      </c>
      <c r="AG68" s="173" t="str">
        <f t="shared" ref="AG68:AG131" ca="1" si="61">IF(OR($N68="",$S68,AB68=""),"",OFFSET($A$1,AB68-1,0))</f>
        <v/>
      </c>
      <c r="AH68" s="173" t="str">
        <f t="shared" ref="AH68:AH131" ca="1" si="62">IF(OR($N68="",$S68,AC68=""),"",OFFSET($A$1,AC68-1,0))</f>
        <v/>
      </c>
    </row>
    <row r="69" spans="7:34">
      <c r="G69" s="8" t="str">
        <f t="shared" si="38"/>
        <v/>
      </c>
      <c r="H69" s="8" t="str">
        <f ca="1">IF(OR(A69="",A69="总计",ISNA(MATCH(A69,'临-进度'!$A:$A,0))),"",A69)</f>
        <v/>
      </c>
      <c r="I69" s="8" t="b">
        <f>NOT(ISNA(MATCH(A69,项目阶段与里程碑!$B:$B,0)))</f>
        <v>0</v>
      </c>
      <c r="J69" s="8" t="str">
        <f t="shared" si="39"/>
        <v/>
      </c>
      <c r="K69" s="8" t="str">
        <f t="shared" si="40"/>
        <v/>
      </c>
      <c r="L69" s="8" t="str">
        <f t="shared" si="41"/>
        <v/>
      </c>
      <c r="N69" s="171" t="str">
        <f t="shared" si="42"/>
        <v/>
      </c>
      <c r="O69" s="171">
        <f t="shared" ca="1" si="43"/>
        <v>16</v>
      </c>
      <c r="P69" s="171" t="str">
        <f t="shared" ca="1" si="44"/>
        <v/>
      </c>
      <c r="Q69" s="171" t="str">
        <f t="shared" ca="1" si="45"/>
        <v/>
      </c>
      <c r="R69" s="171" t="str">
        <f t="shared" ca="1" si="46"/>
        <v/>
      </c>
      <c r="S69" s="171" t="b">
        <f t="shared" si="47"/>
        <v>0</v>
      </c>
      <c r="T69" s="9" t="str">
        <f t="shared" ca="1" si="48"/>
        <v/>
      </c>
      <c r="U69" s="9" t="str">
        <f t="shared" ca="1" si="49"/>
        <v/>
      </c>
      <c r="V69" s="9" t="str">
        <f t="shared" ca="1" si="50"/>
        <v/>
      </c>
      <c r="W69" s="9" t="str">
        <f t="shared" ca="1" si="51"/>
        <v/>
      </c>
      <c r="X69" s="9" t="str">
        <f t="shared" ca="1" si="52"/>
        <v/>
      </c>
      <c r="Y69" s="172" t="str">
        <f t="shared" si="53"/>
        <v/>
      </c>
      <c r="Z69" s="172" t="str">
        <f t="shared" si="54"/>
        <v/>
      </c>
      <c r="AA69" s="172" t="str">
        <f t="shared" si="55"/>
        <v/>
      </c>
      <c r="AB69" s="172" t="str">
        <f t="shared" si="56"/>
        <v/>
      </c>
      <c r="AC69" s="172" t="str">
        <f t="shared" si="57"/>
        <v/>
      </c>
      <c r="AD69" s="173" t="str">
        <f t="shared" ca="1" si="58"/>
        <v/>
      </c>
      <c r="AE69" s="173" t="str">
        <f t="shared" ca="1" si="59"/>
        <v/>
      </c>
      <c r="AF69" s="173" t="str">
        <f t="shared" ca="1" si="60"/>
        <v/>
      </c>
      <c r="AG69" s="173" t="str">
        <f t="shared" ca="1" si="61"/>
        <v/>
      </c>
      <c r="AH69" s="173" t="str">
        <f t="shared" ca="1" si="62"/>
        <v/>
      </c>
    </row>
    <row r="70" spans="7:34">
      <c r="G70" s="8" t="str">
        <f t="shared" ref="G70:G133" si="63">IF(OR(A70="",A70="总计"),"",IF(I70,A70,G69))</f>
        <v/>
      </c>
      <c r="H70" s="8" t="str">
        <f ca="1">IF(OR(A70="",A70="总计",ISNA(MATCH(A70,'临-进度'!$A:$A,0))),"",A70)</f>
        <v/>
      </c>
      <c r="I70" s="8" t="b">
        <f>NOT(ISNA(MATCH(A70,项目阶段与里程碑!$B:$B,0)))</f>
        <v>0</v>
      </c>
      <c r="J70" s="8" t="str">
        <f t="shared" ref="J70:J133" si="64">IF(I70,G70,"")</f>
        <v/>
      </c>
      <c r="K70" s="8" t="str">
        <f t="shared" ref="K70:K133" si="65">IF(I70,MAX(B70:F70),"")</f>
        <v/>
      </c>
      <c r="L70" s="8" t="str">
        <f t="shared" ref="L70:L133" si="66">IF(I70,COUNTIF($G$2:$G$500,G70)-1,"")</f>
        <v/>
      </c>
      <c r="N70" s="171" t="str">
        <f t="shared" si="42"/>
        <v/>
      </c>
      <c r="O70" s="171">
        <f t="shared" ca="1" si="43"/>
        <v>16</v>
      </c>
      <c r="P70" s="171" t="str">
        <f t="shared" ca="1" si="44"/>
        <v/>
      </c>
      <c r="Q70" s="171" t="str">
        <f t="shared" ca="1" si="45"/>
        <v/>
      </c>
      <c r="R70" s="171" t="str">
        <f t="shared" ca="1" si="46"/>
        <v/>
      </c>
      <c r="S70" s="171" t="b">
        <f t="shared" si="47"/>
        <v>0</v>
      </c>
      <c r="T70" s="9" t="str">
        <f t="shared" ca="1" si="48"/>
        <v/>
      </c>
      <c r="U70" s="9" t="str">
        <f t="shared" ca="1" si="49"/>
        <v/>
      </c>
      <c r="V70" s="9" t="str">
        <f t="shared" ca="1" si="50"/>
        <v/>
      </c>
      <c r="W70" s="9" t="str">
        <f t="shared" ca="1" si="51"/>
        <v/>
      </c>
      <c r="X70" s="9" t="str">
        <f t="shared" ca="1" si="52"/>
        <v/>
      </c>
      <c r="Y70" s="172" t="str">
        <f t="shared" si="53"/>
        <v/>
      </c>
      <c r="Z70" s="172" t="str">
        <f t="shared" si="54"/>
        <v/>
      </c>
      <c r="AA70" s="172" t="str">
        <f t="shared" si="55"/>
        <v/>
      </c>
      <c r="AB70" s="172" t="str">
        <f t="shared" si="56"/>
        <v/>
      </c>
      <c r="AC70" s="172" t="str">
        <f t="shared" si="57"/>
        <v/>
      </c>
      <c r="AD70" s="173" t="str">
        <f t="shared" ca="1" si="58"/>
        <v/>
      </c>
      <c r="AE70" s="173" t="str">
        <f t="shared" ca="1" si="59"/>
        <v/>
      </c>
      <c r="AF70" s="173" t="str">
        <f t="shared" ca="1" si="60"/>
        <v/>
      </c>
      <c r="AG70" s="173" t="str">
        <f t="shared" ca="1" si="61"/>
        <v/>
      </c>
      <c r="AH70" s="173" t="str">
        <f t="shared" ca="1" si="62"/>
        <v/>
      </c>
    </row>
    <row r="71" spans="7:34">
      <c r="G71" s="8" t="str">
        <f t="shared" si="63"/>
        <v/>
      </c>
      <c r="H71" s="8" t="str">
        <f ca="1">IF(OR(A71="",A71="总计",ISNA(MATCH(A71,'临-进度'!$A:$A,0))),"",A71)</f>
        <v/>
      </c>
      <c r="I71" s="8" t="b">
        <f>NOT(ISNA(MATCH(A71,项目阶段与里程碑!$B:$B,0)))</f>
        <v>0</v>
      </c>
      <c r="J71" s="8" t="str">
        <f t="shared" si="64"/>
        <v/>
      </c>
      <c r="K71" s="8" t="str">
        <f t="shared" si="65"/>
        <v/>
      </c>
      <c r="L71" s="8" t="str">
        <f t="shared" si="66"/>
        <v/>
      </c>
      <c r="N71" s="171" t="str">
        <f t="shared" si="42"/>
        <v/>
      </c>
      <c r="O71" s="171">
        <f t="shared" ca="1" si="43"/>
        <v>16</v>
      </c>
      <c r="P71" s="171" t="str">
        <f t="shared" ca="1" si="44"/>
        <v/>
      </c>
      <c r="Q71" s="171" t="str">
        <f t="shared" ca="1" si="45"/>
        <v/>
      </c>
      <c r="R71" s="171" t="str">
        <f t="shared" ca="1" si="46"/>
        <v/>
      </c>
      <c r="S71" s="171" t="b">
        <f t="shared" si="47"/>
        <v>0</v>
      </c>
      <c r="T71" s="9" t="str">
        <f t="shared" ca="1" si="48"/>
        <v/>
      </c>
      <c r="U71" s="9" t="str">
        <f t="shared" ca="1" si="49"/>
        <v/>
      </c>
      <c r="V71" s="9" t="str">
        <f t="shared" ca="1" si="50"/>
        <v/>
      </c>
      <c r="W71" s="9" t="str">
        <f t="shared" ca="1" si="51"/>
        <v/>
      </c>
      <c r="X71" s="9" t="str">
        <f t="shared" ca="1" si="52"/>
        <v/>
      </c>
      <c r="Y71" s="172" t="str">
        <f t="shared" si="53"/>
        <v/>
      </c>
      <c r="Z71" s="172" t="str">
        <f t="shared" si="54"/>
        <v/>
      </c>
      <c r="AA71" s="172" t="str">
        <f t="shared" si="55"/>
        <v/>
      </c>
      <c r="AB71" s="172" t="str">
        <f t="shared" si="56"/>
        <v/>
      </c>
      <c r="AC71" s="172" t="str">
        <f t="shared" si="57"/>
        <v/>
      </c>
      <c r="AD71" s="173" t="str">
        <f t="shared" ca="1" si="58"/>
        <v/>
      </c>
      <c r="AE71" s="173" t="str">
        <f t="shared" ca="1" si="59"/>
        <v/>
      </c>
      <c r="AF71" s="173" t="str">
        <f t="shared" ca="1" si="60"/>
        <v/>
      </c>
      <c r="AG71" s="173" t="str">
        <f t="shared" ca="1" si="61"/>
        <v/>
      </c>
      <c r="AH71" s="173" t="str">
        <f t="shared" ca="1" si="62"/>
        <v/>
      </c>
    </row>
    <row r="72" spans="7:34">
      <c r="G72" s="8" t="str">
        <f t="shared" si="63"/>
        <v/>
      </c>
      <c r="H72" s="8" t="str">
        <f ca="1">IF(OR(A72="",A72="总计",ISNA(MATCH(A72,'临-进度'!$A:$A,0))),"",A72)</f>
        <v/>
      </c>
      <c r="I72" s="8" t="b">
        <f>NOT(ISNA(MATCH(A72,项目阶段与里程碑!$B:$B,0)))</f>
        <v>0</v>
      </c>
      <c r="J72" s="8" t="str">
        <f t="shared" si="64"/>
        <v/>
      </c>
      <c r="K72" s="8" t="str">
        <f t="shared" si="65"/>
        <v/>
      </c>
      <c r="L72" s="8" t="str">
        <f t="shared" si="66"/>
        <v/>
      </c>
      <c r="N72" s="171" t="str">
        <f t="shared" si="42"/>
        <v/>
      </c>
      <c r="O72" s="171">
        <f t="shared" ca="1" si="43"/>
        <v>16</v>
      </c>
      <c r="P72" s="171" t="str">
        <f t="shared" ca="1" si="44"/>
        <v/>
      </c>
      <c r="Q72" s="171" t="str">
        <f t="shared" ca="1" si="45"/>
        <v/>
      </c>
      <c r="R72" s="171" t="str">
        <f t="shared" ca="1" si="46"/>
        <v/>
      </c>
      <c r="S72" s="171" t="b">
        <f t="shared" si="47"/>
        <v>0</v>
      </c>
      <c r="T72" s="9" t="str">
        <f t="shared" ca="1" si="48"/>
        <v/>
      </c>
      <c r="U72" s="9" t="str">
        <f t="shared" ca="1" si="49"/>
        <v/>
      </c>
      <c r="V72" s="9" t="str">
        <f t="shared" ca="1" si="50"/>
        <v/>
      </c>
      <c r="W72" s="9" t="str">
        <f t="shared" ca="1" si="51"/>
        <v/>
      </c>
      <c r="X72" s="9" t="str">
        <f t="shared" ca="1" si="52"/>
        <v/>
      </c>
      <c r="Y72" s="172" t="str">
        <f t="shared" si="53"/>
        <v/>
      </c>
      <c r="Z72" s="172" t="str">
        <f t="shared" si="54"/>
        <v/>
      </c>
      <c r="AA72" s="172" t="str">
        <f t="shared" si="55"/>
        <v/>
      </c>
      <c r="AB72" s="172" t="str">
        <f t="shared" si="56"/>
        <v/>
      </c>
      <c r="AC72" s="172" t="str">
        <f t="shared" si="57"/>
        <v/>
      </c>
      <c r="AD72" s="173" t="str">
        <f t="shared" ca="1" si="58"/>
        <v/>
      </c>
      <c r="AE72" s="173" t="str">
        <f t="shared" ca="1" si="59"/>
        <v/>
      </c>
      <c r="AF72" s="173" t="str">
        <f t="shared" ca="1" si="60"/>
        <v/>
      </c>
      <c r="AG72" s="173" t="str">
        <f t="shared" ca="1" si="61"/>
        <v/>
      </c>
      <c r="AH72" s="173" t="str">
        <f t="shared" ca="1" si="62"/>
        <v/>
      </c>
    </row>
    <row r="73" spans="7:34">
      <c r="G73" s="8" t="str">
        <f t="shared" si="63"/>
        <v/>
      </c>
      <c r="H73" s="8" t="str">
        <f ca="1">IF(OR(A73="",A73="总计",ISNA(MATCH(A73,'临-进度'!$A:$A,0))),"",A73)</f>
        <v/>
      </c>
      <c r="I73" s="8" t="b">
        <f>NOT(ISNA(MATCH(A73,项目阶段与里程碑!$B:$B,0)))</f>
        <v>0</v>
      </c>
      <c r="J73" s="8" t="str">
        <f t="shared" si="64"/>
        <v/>
      </c>
      <c r="K73" s="8" t="str">
        <f t="shared" si="65"/>
        <v/>
      </c>
      <c r="L73" s="8" t="str">
        <f t="shared" si="66"/>
        <v/>
      </c>
      <c r="N73" s="171" t="str">
        <f t="shared" si="42"/>
        <v/>
      </c>
      <c r="O73" s="171">
        <f t="shared" ca="1" si="43"/>
        <v>16</v>
      </c>
      <c r="P73" s="171" t="str">
        <f t="shared" ca="1" si="44"/>
        <v/>
      </c>
      <c r="Q73" s="171" t="str">
        <f t="shared" ca="1" si="45"/>
        <v/>
      </c>
      <c r="R73" s="171" t="str">
        <f t="shared" ca="1" si="46"/>
        <v/>
      </c>
      <c r="S73" s="171" t="b">
        <f t="shared" si="47"/>
        <v>0</v>
      </c>
      <c r="T73" s="9" t="str">
        <f t="shared" ca="1" si="48"/>
        <v/>
      </c>
      <c r="U73" s="9" t="str">
        <f t="shared" ca="1" si="49"/>
        <v/>
      </c>
      <c r="V73" s="9" t="str">
        <f t="shared" ca="1" si="50"/>
        <v/>
      </c>
      <c r="W73" s="9" t="str">
        <f t="shared" ca="1" si="51"/>
        <v/>
      </c>
      <c r="X73" s="9" t="str">
        <f t="shared" ca="1" si="52"/>
        <v/>
      </c>
      <c r="Y73" s="172" t="str">
        <f t="shared" si="53"/>
        <v/>
      </c>
      <c r="Z73" s="172" t="str">
        <f t="shared" si="54"/>
        <v/>
      </c>
      <c r="AA73" s="172" t="str">
        <f t="shared" si="55"/>
        <v/>
      </c>
      <c r="AB73" s="172" t="str">
        <f t="shared" si="56"/>
        <v/>
      </c>
      <c r="AC73" s="172" t="str">
        <f t="shared" si="57"/>
        <v/>
      </c>
      <c r="AD73" s="173" t="str">
        <f t="shared" ca="1" si="58"/>
        <v/>
      </c>
      <c r="AE73" s="173" t="str">
        <f t="shared" ca="1" si="59"/>
        <v/>
      </c>
      <c r="AF73" s="173" t="str">
        <f t="shared" ca="1" si="60"/>
        <v/>
      </c>
      <c r="AG73" s="173" t="str">
        <f t="shared" ca="1" si="61"/>
        <v/>
      </c>
      <c r="AH73" s="173" t="str">
        <f t="shared" ca="1" si="62"/>
        <v/>
      </c>
    </row>
    <row r="74" spans="7:34">
      <c r="G74" s="8" t="str">
        <f t="shared" si="63"/>
        <v/>
      </c>
      <c r="H74" s="8" t="str">
        <f ca="1">IF(OR(A74="",A74="总计",ISNA(MATCH(A74,'临-进度'!$A:$A,0))),"",A74)</f>
        <v/>
      </c>
      <c r="I74" s="8" t="b">
        <f>NOT(ISNA(MATCH(A74,项目阶段与里程碑!$B:$B,0)))</f>
        <v>0</v>
      </c>
      <c r="J74" s="8" t="str">
        <f t="shared" si="64"/>
        <v/>
      </c>
      <c r="K74" s="8" t="str">
        <f t="shared" si="65"/>
        <v/>
      </c>
      <c r="L74" s="8" t="str">
        <f t="shared" si="66"/>
        <v/>
      </c>
      <c r="N74" s="171" t="str">
        <f t="shared" si="42"/>
        <v/>
      </c>
      <c r="O74" s="171">
        <f t="shared" ca="1" si="43"/>
        <v>16</v>
      </c>
      <c r="P74" s="171" t="str">
        <f t="shared" ca="1" si="44"/>
        <v/>
      </c>
      <c r="Q74" s="171" t="str">
        <f t="shared" ca="1" si="45"/>
        <v/>
      </c>
      <c r="R74" s="171" t="str">
        <f t="shared" ca="1" si="46"/>
        <v/>
      </c>
      <c r="S74" s="171" t="b">
        <f t="shared" si="47"/>
        <v>0</v>
      </c>
      <c r="T74" s="9" t="str">
        <f t="shared" ca="1" si="48"/>
        <v/>
      </c>
      <c r="U74" s="9" t="str">
        <f t="shared" ca="1" si="49"/>
        <v/>
      </c>
      <c r="V74" s="9" t="str">
        <f t="shared" ca="1" si="50"/>
        <v/>
      </c>
      <c r="W74" s="9" t="str">
        <f t="shared" ca="1" si="51"/>
        <v/>
      </c>
      <c r="X74" s="9" t="str">
        <f t="shared" ca="1" si="52"/>
        <v/>
      </c>
      <c r="Y74" s="172" t="str">
        <f t="shared" si="53"/>
        <v/>
      </c>
      <c r="Z74" s="172" t="str">
        <f t="shared" si="54"/>
        <v/>
      </c>
      <c r="AA74" s="172" t="str">
        <f t="shared" si="55"/>
        <v/>
      </c>
      <c r="AB74" s="172" t="str">
        <f t="shared" si="56"/>
        <v/>
      </c>
      <c r="AC74" s="172" t="str">
        <f t="shared" si="57"/>
        <v/>
      </c>
      <c r="AD74" s="173" t="str">
        <f t="shared" ca="1" si="58"/>
        <v/>
      </c>
      <c r="AE74" s="173" t="str">
        <f t="shared" ca="1" si="59"/>
        <v/>
      </c>
      <c r="AF74" s="173" t="str">
        <f t="shared" ca="1" si="60"/>
        <v/>
      </c>
      <c r="AG74" s="173" t="str">
        <f t="shared" ca="1" si="61"/>
        <v/>
      </c>
      <c r="AH74" s="173" t="str">
        <f t="shared" ca="1" si="62"/>
        <v/>
      </c>
    </row>
    <row r="75" spans="7:34">
      <c r="G75" s="8" t="str">
        <f t="shared" si="63"/>
        <v/>
      </c>
      <c r="H75" s="8" t="str">
        <f ca="1">IF(OR(A75="",A75="总计",ISNA(MATCH(A75,'临-进度'!$A:$A,0))),"",A75)</f>
        <v/>
      </c>
      <c r="I75" s="8" t="b">
        <f>NOT(ISNA(MATCH(A75,项目阶段与里程碑!$B:$B,0)))</f>
        <v>0</v>
      </c>
      <c r="J75" s="8" t="str">
        <f t="shared" si="64"/>
        <v/>
      </c>
      <c r="K75" s="8" t="str">
        <f t="shared" si="65"/>
        <v/>
      </c>
      <c r="L75" s="8" t="str">
        <f t="shared" si="66"/>
        <v/>
      </c>
      <c r="N75" s="171" t="str">
        <f t="shared" si="42"/>
        <v/>
      </c>
      <c r="O75" s="171">
        <f t="shared" ca="1" si="43"/>
        <v>16</v>
      </c>
      <c r="P75" s="171" t="str">
        <f t="shared" ca="1" si="44"/>
        <v/>
      </c>
      <c r="Q75" s="171" t="str">
        <f t="shared" ca="1" si="45"/>
        <v/>
      </c>
      <c r="R75" s="171" t="str">
        <f t="shared" ca="1" si="46"/>
        <v/>
      </c>
      <c r="S75" s="171" t="b">
        <f t="shared" si="47"/>
        <v>0</v>
      </c>
      <c r="T75" s="9" t="str">
        <f t="shared" ca="1" si="48"/>
        <v/>
      </c>
      <c r="U75" s="9" t="str">
        <f t="shared" ca="1" si="49"/>
        <v/>
      </c>
      <c r="V75" s="9" t="str">
        <f t="shared" ca="1" si="50"/>
        <v/>
      </c>
      <c r="W75" s="9" t="str">
        <f t="shared" ca="1" si="51"/>
        <v/>
      </c>
      <c r="X75" s="9" t="str">
        <f t="shared" ca="1" si="52"/>
        <v/>
      </c>
      <c r="Y75" s="172" t="str">
        <f t="shared" si="53"/>
        <v/>
      </c>
      <c r="Z75" s="172" t="str">
        <f t="shared" si="54"/>
        <v/>
      </c>
      <c r="AA75" s="172" t="str">
        <f t="shared" si="55"/>
        <v/>
      </c>
      <c r="AB75" s="172" t="str">
        <f t="shared" si="56"/>
        <v/>
      </c>
      <c r="AC75" s="172" t="str">
        <f t="shared" si="57"/>
        <v/>
      </c>
      <c r="AD75" s="173" t="str">
        <f t="shared" ca="1" si="58"/>
        <v/>
      </c>
      <c r="AE75" s="173" t="str">
        <f t="shared" ca="1" si="59"/>
        <v/>
      </c>
      <c r="AF75" s="173" t="str">
        <f t="shared" ca="1" si="60"/>
        <v/>
      </c>
      <c r="AG75" s="173" t="str">
        <f t="shared" ca="1" si="61"/>
        <v/>
      </c>
      <c r="AH75" s="173" t="str">
        <f t="shared" ca="1" si="62"/>
        <v/>
      </c>
    </row>
    <row r="76" spans="7:34">
      <c r="G76" s="8" t="str">
        <f t="shared" si="63"/>
        <v/>
      </c>
      <c r="H76" s="8" t="str">
        <f ca="1">IF(OR(A76="",A76="总计",ISNA(MATCH(A76,'临-进度'!$A:$A,0))),"",A76)</f>
        <v/>
      </c>
      <c r="I76" s="8" t="b">
        <f>NOT(ISNA(MATCH(A76,项目阶段与里程碑!$B:$B,0)))</f>
        <v>0</v>
      </c>
      <c r="J76" s="8" t="str">
        <f t="shared" si="64"/>
        <v/>
      </c>
      <c r="K76" s="8" t="str">
        <f t="shared" si="65"/>
        <v/>
      </c>
      <c r="L76" s="8" t="str">
        <f t="shared" si="66"/>
        <v/>
      </c>
      <c r="N76" s="171" t="str">
        <f t="shared" si="42"/>
        <v/>
      </c>
      <c r="O76" s="171">
        <f t="shared" ca="1" si="43"/>
        <v>16</v>
      </c>
      <c r="P76" s="171" t="str">
        <f t="shared" ca="1" si="44"/>
        <v/>
      </c>
      <c r="Q76" s="171" t="str">
        <f t="shared" ca="1" si="45"/>
        <v/>
      </c>
      <c r="R76" s="171" t="str">
        <f t="shared" ca="1" si="46"/>
        <v/>
      </c>
      <c r="S76" s="171" t="b">
        <f t="shared" si="47"/>
        <v>0</v>
      </c>
      <c r="T76" s="9" t="str">
        <f t="shared" ca="1" si="48"/>
        <v/>
      </c>
      <c r="U76" s="9" t="str">
        <f t="shared" ca="1" si="49"/>
        <v/>
      </c>
      <c r="V76" s="9" t="str">
        <f t="shared" ca="1" si="50"/>
        <v/>
      </c>
      <c r="W76" s="9" t="str">
        <f t="shared" ca="1" si="51"/>
        <v/>
      </c>
      <c r="X76" s="9" t="str">
        <f t="shared" ca="1" si="52"/>
        <v/>
      </c>
      <c r="Y76" s="172" t="str">
        <f t="shared" si="53"/>
        <v/>
      </c>
      <c r="Z76" s="172" t="str">
        <f t="shared" si="54"/>
        <v/>
      </c>
      <c r="AA76" s="172" t="str">
        <f t="shared" si="55"/>
        <v/>
      </c>
      <c r="AB76" s="172" t="str">
        <f t="shared" si="56"/>
        <v/>
      </c>
      <c r="AC76" s="172" t="str">
        <f t="shared" si="57"/>
        <v/>
      </c>
      <c r="AD76" s="173" t="str">
        <f t="shared" ca="1" si="58"/>
        <v/>
      </c>
      <c r="AE76" s="173" t="str">
        <f t="shared" ca="1" si="59"/>
        <v/>
      </c>
      <c r="AF76" s="173" t="str">
        <f t="shared" ca="1" si="60"/>
        <v/>
      </c>
      <c r="AG76" s="173" t="str">
        <f t="shared" ca="1" si="61"/>
        <v/>
      </c>
      <c r="AH76" s="173" t="str">
        <f t="shared" ca="1" si="62"/>
        <v/>
      </c>
    </row>
    <row r="77" spans="7:34">
      <c r="G77" s="8" t="str">
        <f t="shared" si="63"/>
        <v/>
      </c>
      <c r="H77" s="8" t="str">
        <f ca="1">IF(OR(A77="",A77="总计",ISNA(MATCH(A77,'临-进度'!$A:$A,0))),"",A77)</f>
        <v/>
      </c>
      <c r="I77" s="8" t="b">
        <f>NOT(ISNA(MATCH(A77,项目阶段与里程碑!$B:$B,0)))</f>
        <v>0</v>
      </c>
      <c r="J77" s="8" t="str">
        <f t="shared" si="64"/>
        <v/>
      </c>
      <c r="K77" s="8" t="str">
        <f t="shared" si="65"/>
        <v/>
      </c>
      <c r="L77" s="8" t="str">
        <f t="shared" si="66"/>
        <v/>
      </c>
      <c r="N77" s="171" t="str">
        <f t="shared" si="42"/>
        <v/>
      </c>
      <c r="O77" s="171">
        <f t="shared" ca="1" si="43"/>
        <v>16</v>
      </c>
      <c r="P77" s="171" t="str">
        <f t="shared" ca="1" si="44"/>
        <v/>
      </c>
      <c r="Q77" s="171" t="str">
        <f t="shared" ca="1" si="45"/>
        <v/>
      </c>
      <c r="R77" s="171" t="str">
        <f t="shared" ca="1" si="46"/>
        <v/>
      </c>
      <c r="S77" s="171" t="b">
        <f t="shared" si="47"/>
        <v>0</v>
      </c>
      <c r="T77" s="9" t="str">
        <f t="shared" ca="1" si="48"/>
        <v/>
      </c>
      <c r="U77" s="9" t="str">
        <f t="shared" ca="1" si="49"/>
        <v/>
      </c>
      <c r="V77" s="9" t="str">
        <f t="shared" ca="1" si="50"/>
        <v/>
      </c>
      <c r="W77" s="9" t="str">
        <f t="shared" ca="1" si="51"/>
        <v/>
      </c>
      <c r="X77" s="9" t="str">
        <f t="shared" ca="1" si="52"/>
        <v/>
      </c>
      <c r="Y77" s="172" t="str">
        <f t="shared" si="53"/>
        <v/>
      </c>
      <c r="Z77" s="172" t="str">
        <f t="shared" si="54"/>
        <v/>
      </c>
      <c r="AA77" s="172" t="str">
        <f t="shared" si="55"/>
        <v/>
      </c>
      <c r="AB77" s="172" t="str">
        <f t="shared" si="56"/>
        <v/>
      </c>
      <c r="AC77" s="172" t="str">
        <f t="shared" si="57"/>
        <v/>
      </c>
      <c r="AD77" s="173" t="str">
        <f t="shared" ca="1" si="58"/>
        <v/>
      </c>
      <c r="AE77" s="173" t="str">
        <f t="shared" ca="1" si="59"/>
        <v/>
      </c>
      <c r="AF77" s="173" t="str">
        <f t="shared" ca="1" si="60"/>
        <v/>
      </c>
      <c r="AG77" s="173" t="str">
        <f t="shared" ca="1" si="61"/>
        <v/>
      </c>
      <c r="AH77" s="173" t="str">
        <f t="shared" ca="1" si="62"/>
        <v/>
      </c>
    </row>
    <row r="78" spans="7:34">
      <c r="G78" s="8" t="str">
        <f t="shared" si="63"/>
        <v/>
      </c>
      <c r="H78" s="8" t="str">
        <f ca="1">IF(OR(A78="",A78="总计",ISNA(MATCH(A78,'临-进度'!$A:$A,0))),"",A78)</f>
        <v/>
      </c>
      <c r="I78" s="8" t="b">
        <f>NOT(ISNA(MATCH(A78,项目阶段与里程碑!$B:$B,0)))</f>
        <v>0</v>
      </c>
      <c r="J78" s="8" t="str">
        <f t="shared" si="64"/>
        <v/>
      </c>
      <c r="K78" s="8" t="str">
        <f t="shared" si="65"/>
        <v/>
      </c>
      <c r="L78" s="8" t="str">
        <f t="shared" si="66"/>
        <v/>
      </c>
      <c r="N78" s="171" t="str">
        <f t="shared" si="42"/>
        <v/>
      </c>
      <c r="O78" s="171">
        <f t="shared" ca="1" si="43"/>
        <v>16</v>
      </c>
      <c r="P78" s="171" t="str">
        <f t="shared" ca="1" si="44"/>
        <v/>
      </c>
      <c r="Q78" s="171" t="str">
        <f t="shared" ca="1" si="45"/>
        <v/>
      </c>
      <c r="R78" s="171" t="str">
        <f t="shared" ca="1" si="46"/>
        <v/>
      </c>
      <c r="S78" s="171" t="b">
        <f t="shared" si="47"/>
        <v>0</v>
      </c>
      <c r="T78" s="9" t="str">
        <f t="shared" ca="1" si="48"/>
        <v/>
      </c>
      <c r="U78" s="9" t="str">
        <f t="shared" ca="1" si="49"/>
        <v/>
      </c>
      <c r="V78" s="9" t="str">
        <f t="shared" ca="1" si="50"/>
        <v/>
      </c>
      <c r="W78" s="9" t="str">
        <f t="shared" ca="1" si="51"/>
        <v/>
      </c>
      <c r="X78" s="9" t="str">
        <f t="shared" ca="1" si="52"/>
        <v/>
      </c>
      <c r="Y78" s="172" t="str">
        <f t="shared" si="53"/>
        <v/>
      </c>
      <c r="Z78" s="172" t="str">
        <f t="shared" si="54"/>
        <v/>
      </c>
      <c r="AA78" s="172" t="str">
        <f t="shared" si="55"/>
        <v/>
      </c>
      <c r="AB78" s="172" t="str">
        <f t="shared" si="56"/>
        <v/>
      </c>
      <c r="AC78" s="172" t="str">
        <f t="shared" si="57"/>
        <v/>
      </c>
      <c r="AD78" s="173" t="str">
        <f t="shared" ca="1" si="58"/>
        <v/>
      </c>
      <c r="AE78" s="173" t="str">
        <f t="shared" ca="1" si="59"/>
        <v/>
      </c>
      <c r="AF78" s="173" t="str">
        <f t="shared" ca="1" si="60"/>
        <v/>
      </c>
      <c r="AG78" s="173" t="str">
        <f t="shared" ca="1" si="61"/>
        <v/>
      </c>
      <c r="AH78" s="173" t="str">
        <f t="shared" ca="1" si="62"/>
        <v/>
      </c>
    </row>
    <row r="79" spans="7:34">
      <c r="G79" s="8" t="str">
        <f t="shared" si="63"/>
        <v/>
      </c>
      <c r="H79" s="8" t="str">
        <f ca="1">IF(OR(A79="",A79="总计",ISNA(MATCH(A79,'临-进度'!$A:$A,0))),"",A79)</f>
        <v/>
      </c>
      <c r="I79" s="8" t="b">
        <f>NOT(ISNA(MATCH(A79,项目阶段与里程碑!$B:$B,0)))</f>
        <v>0</v>
      </c>
      <c r="J79" s="8" t="str">
        <f t="shared" si="64"/>
        <v/>
      </c>
      <c r="K79" s="8" t="str">
        <f t="shared" si="65"/>
        <v/>
      </c>
      <c r="L79" s="8" t="str">
        <f t="shared" si="66"/>
        <v/>
      </c>
      <c r="N79" s="171" t="str">
        <f t="shared" si="42"/>
        <v/>
      </c>
      <c r="O79" s="171">
        <f t="shared" ca="1" si="43"/>
        <v>16</v>
      </c>
      <c r="P79" s="171" t="str">
        <f t="shared" ca="1" si="44"/>
        <v/>
      </c>
      <c r="Q79" s="171" t="str">
        <f t="shared" ca="1" si="45"/>
        <v/>
      </c>
      <c r="R79" s="171" t="str">
        <f t="shared" ca="1" si="46"/>
        <v/>
      </c>
      <c r="S79" s="171" t="b">
        <f t="shared" si="47"/>
        <v>0</v>
      </c>
      <c r="T79" s="9" t="str">
        <f t="shared" ca="1" si="48"/>
        <v/>
      </c>
      <c r="U79" s="9" t="str">
        <f t="shared" ca="1" si="49"/>
        <v/>
      </c>
      <c r="V79" s="9" t="str">
        <f t="shared" ca="1" si="50"/>
        <v/>
      </c>
      <c r="W79" s="9" t="str">
        <f t="shared" ca="1" si="51"/>
        <v/>
      </c>
      <c r="X79" s="9" t="str">
        <f t="shared" ca="1" si="52"/>
        <v/>
      </c>
      <c r="Y79" s="172" t="str">
        <f t="shared" si="53"/>
        <v/>
      </c>
      <c r="Z79" s="172" t="str">
        <f t="shared" si="54"/>
        <v/>
      </c>
      <c r="AA79" s="172" t="str">
        <f t="shared" si="55"/>
        <v/>
      </c>
      <c r="AB79" s="172" t="str">
        <f t="shared" si="56"/>
        <v/>
      </c>
      <c r="AC79" s="172" t="str">
        <f t="shared" si="57"/>
        <v/>
      </c>
      <c r="AD79" s="173" t="str">
        <f t="shared" ca="1" si="58"/>
        <v/>
      </c>
      <c r="AE79" s="173" t="str">
        <f t="shared" ca="1" si="59"/>
        <v/>
      </c>
      <c r="AF79" s="173" t="str">
        <f t="shared" ca="1" si="60"/>
        <v/>
      </c>
      <c r="AG79" s="173" t="str">
        <f t="shared" ca="1" si="61"/>
        <v/>
      </c>
      <c r="AH79" s="173" t="str">
        <f t="shared" ca="1" si="62"/>
        <v/>
      </c>
    </row>
    <row r="80" spans="7:34">
      <c r="G80" s="8" t="str">
        <f t="shared" si="63"/>
        <v/>
      </c>
      <c r="H80" s="8" t="str">
        <f ca="1">IF(OR(A80="",A80="总计",ISNA(MATCH(A80,'临-进度'!$A:$A,0))),"",A80)</f>
        <v/>
      </c>
      <c r="I80" s="8" t="b">
        <f>NOT(ISNA(MATCH(A80,项目阶段与里程碑!$B:$B,0)))</f>
        <v>0</v>
      </c>
      <c r="J80" s="8" t="str">
        <f t="shared" si="64"/>
        <v/>
      </c>
      <c r="K80" s="8" t="str">
        <f t="shared" si="65"/>
        <v/>
      </c>
      <c r="L80" s="8" t="str">
        <f t="shared" si="66"/>
        <v/>
      </c>
      <c r="N80" s="171" t="str">
        <f t="shared" si="42"/>
        <v/>
      </c>
      <c r="O80" s="171">
        <f t="shared" ca="1" si="43"/>
        <v>16</v>
      </c>
      <c r="P80" s="171" t="str">
        <f t="shared" ca="1" si="44"/>
        <v/>
      </c>
      <c r="Q80" s="171" t="str">
        <f t="shared" ca="1" si="45"/>
        <v/>
      </c>
      <c r="R80" s="171" t="str">
        <f t="shared" ca="1" si="46"/>
        <v/>
      </c>
      <c r="S80" s="171" t="b">
        <f t="shared" si="47"/>
        <v>0</v>
      </c>
      <c r="T80" s="9" t="str">
        <f t="shared" ca="1" si="48"/>
        <v/>
      </c>
      <c r="U80" s="9" t="str">
        <f t="shared" ca="1" si="49"/>
        <v/>
      </c>
      <c r="V80" s="9" t="str">
        <f t="shared" ca="1" si="50"/>
        <v/>
      </c>
      <c r="W80" s="9" t="str">
        <f t="shared" ca="1" si="51"/>
        <v/>
      </c>
      <c r="X80" s="9" t="str">
        <f t="shared" ca="1" si="52"/>
        <v/>
      </c>
      <c r="Y80" s="172" t="str">
        <f t="shared" si="53"/>
        <v/>
      </c>
      <c r="Z80" s="172" t="str">
        <f t="shared" si="54"/>
        <v/>
      </c>
      <c r="AA80" s="172" t="str">
        <f t="shared" si="55"/>
        <v/>
      </c>
      <c r="AB80" s="172" t="str">
        <f t="shared" si="56"/>
        <v/>
      </c>
      <c r="AC80" s="172" t="str">
        <f t="shared" si="57"/>
        <v/>
      </c>
      <c r="AD80" s="173" t="str">
        <f t="shared" ca="1" si="58"/>
        <v/>
      </c>
      <c r="AE80" s="173" t="str">
        <f t="shared" ca="1" si="59"/>
        <v/>
      </c>
      <c r="AF80" s="173" t="str">
        <f t="shared" ca="1" si="60"/>
        <v/>
      </c>
      <c r="AG80" s="173" t="str">
        <f t="shared" ca="1" si="61"/>
        <v/>
      </c>
      <c r="AH80" s="173" t="str">
        <f t="shared" ca="1" si="62"/>
        <v/>
      </c>
    </row>
    <row r="81" spans="7:34">
      <c r="G81" s="8" t="str">
        <f t="shared" si="63"/>
        <v/>
      </c>
      <c r="H81" s="8" t="str">
        <f ca="1">IF(OR(A81="",A81="总计",ISNA(MATCH(A81,'临-进度'!$A:$A,0))),"",A81)</f>
        <v/>
      </c>
      <c r="I81" s="8" t="b">
        <f>NOT(ISNA(MATCH(A81,项目阶段与里程碑!$B:$B,0)))</f>
        <v>0</v>
      </c>
      <c r="J81" s="8" t="str">
        <f t="shared" si="64"/>
        <v/>
      </c>
      <c r="K81" s="8" t="str">
        <f t="shared" si="65"/>
        <v/>
      </c>
      <c r="L81" s="8" t="str">
        <f t="shared" si="66"/>
        <v/>
      </c>
      <c r="N81" s="171" t="str">
        <f t="shared" si="42"/>
        <v/>
      </c>
      <c r="O81" s="171">
        <f t="shared" ca="1" si="43"/>
        <v>16</v>
      </c>
      <c r="P81" s="171" t="str">
        <f t="shared" ca="1" si="44"/>
        <v/>
      </c>
      <c r="Q81" s="171" t="str">
        <f t="shared" ca="1" si="45"/>
        <v/>
      </c>
      <c r="R81" s="171" t="str">
        <f t="shared" ca="1" si="46"/>
        <v/>
      </c>
      <c r="S81" s="171" t="b">
        <f t="shared" si="47"/>
        <v>0</v>
      </c>
      <c r="T81" s="9" t="str">
        <f t="shared" ca="1" si="48"/>
        <v/>
      </c>
      <c r="U81" s="9" t="str">
        <f t="shared" ca="1" si="49"/>
        <v/>
      </c>
      <c r="V81" s="9" t="str">
        <f t="shared" ca="1" si="50"/>
        <v/>
      </c>
      <c r="W81" s="9" t="str">
        <f t="shared" ca="1" si="51"/>
        <v/>
      </c>
      <c r="X81" s="9" t="str">
        <f t="shared" ca="1" si="52"/>
        <v/>
      </c>
      <c r="Y81" s="172" t="str">
        <f t="shared" si="53"/>
        <v/>
      </c>
      <c r="Z81" s="172" t="str">
        <f t="shared" si="54"/>
        <v/>
      </c>
      <c r="AA81" s="172" t="str">
        <f t="shared" si="55"/>
        <v/>
      </c>
      <c r="AB81" s="172" t="str">
        <f t="shared" si="56"/>
        <v/>
      </c>
      <c r="AC81" s="172" t="str">
        <f t="shared" si="57"/>
        <v/>
      </c>
      <c r="AD81" s="173" t="str">
        <f t="shared" ca="1" si="58"/>
        <v/>
      </c>
      <c r="AE81" s="173" t="str">
        <f t="shared" ca="1" si="59"/>
        <v/>
      </c>
      <c r="AF81" s="173" t="str">
        <f t="shared" ca="1" si="60"/>
        <v/>
      </c>
      <c r="AG81" s="173" t="str">
        <f t="shared" ca="1" si="61"/>
        <v/>
      </c>
      <c r="AH81" s="173" t="str">
        <f t="shared" ca="1" si="62"/>
        <v/>
      </c>
    </row>
    <row r="82" spans="7:34">
      <c r="G82" s="8" t="str">
        <f t="shared" si="63"/>
        <v/>
      </c>
      <c r="H82" s="8" t="str">
        <f ca="1">IF(OR(A82="",A82="总计",ISNA(MATCH(A82,'临-进度'!$A:$A,0))),"",A82)</f>
        <v/>
      </c>
      <c r="I82" s="8" t="b">
        <f>NOT(ISNA(MATCH(A82,项目阶段与里程碑!$B:$B,0)))</f>
        <v>0</v>
      </c>
      <c r="J82" s="8" t="str">
        <f t="shared" si="64"/>
        <v/>
      </c>
      <c r="K82" s="8" t="str">
        <f t="shared" si="65"/>
        <v/>
      </c>
      <c r="L82" s="8" t="str">
        <f t="shared" si="66"/>
        <v/>
      </c>
      <c r="N82" s="171" t="str">
        <f t="shared" si="42"/>
        <v/>
      </c>
      <c r="O82" s="171">
        <f t="shared" ca="1" si="43"/>
        <v>16</v>
      </c>
      <c r="P82" s="171" t="str">
        <f t="shared" ca="1" si="44"/>
        <v/>
      </c>
      <c r="Q82" s="171" t="str">
        <f t="shared" ca="1" si="45"/>
        <v/>
      </c>
      <c r="R82" s="171" t="str">
        <f t="shared" ca="1" si="46"/>
        <v/>
      </c>
      <c r="S82" s="171" t="b">
        <f t="shared" si="47"/>
        <v>0</v>
      </c>
      <c r="T82" s="9" t="str">
        <f t="shared" ca="1" si="48"/>
        <v/>
      </c>
      <c r="U82" s="9" t="str">
        <f t="shared" ca="1" si="49"/>
        <v/>
      </c>
      <c r="V82" s="9" t="str">
        <f t="shared" ca="1" si="50"/>
        <v/>
      </c>
      <c r="W82" s="9" t="str">
        <f t="shared" ca="1" si="51"/>
        <v/>
      </c>
      <c r="X82" s="9" t="str">
        <f t="shared" ca="1" si="52"/>
        <v/>
      </c>
      <c r="Y82" s="172" t="str">
        <f t="shared" si="53"/>
        <v/>
      </c>
      <c r="Z82" s="172" t="str">
        <f t="shared" si="54"/>
        <v/>
      </c>
      <c r="AA82" s="172" t="str">
        <f t="shared" si="55"/>
        <v/>
      </c>
      <c r="AB82" s="172" t="str">
        <f t="shared" si="56"/>
        <v/>
      </c>
      <c r="AC82" s="172" t="str">
        <f t="shared" si="57"/>
        <v/>
      </c>
      <c r="AD82" s="173" t="str">
        <f t="shared" ca="1" si="58"/>
        <v/>
      </c>
      <c r="AE82" s="173" t="str">
        <f t="shared" ca="1" si="59"/>
        <v/>
      </c>
      <c r="AF82" s="173" t="str">
        <f t="shared" ca="1" si="60"/>
        <v/>
      </c>
      <c r="AG82" s="173" t="str">
        <f t="shared" ca="1" si="61"/>
        <v/>
      </c>
      <c r="AH82" s="173" t="str">
        <f t="shared" ca="1" si="62"/>
        <v/>
      </c>
    </row>
    <row r="83" spans="7:34">
      <c r="G83" s="8" t="str">
        <f t="shared" si="63"/>
        <v/>
      </c>
      <c r="H83" s="8" t="str">
        <f ca="1">IF(OR(A83="",A83="总计",ISNA(MATCH(A83,'临-进度'!$A:$A,0))),"",A83)</f>
        <v/>
      </c>
      <c r="I83" s="8" t="b">
        <f>NOT(ISNA(MATCH(A83,项目阶段与里程碑!$B:$B,0)))</f>
        <v>0</v>
      </c>
      <c r="J83" s="8" t="str">
        <f t="shared" si="64"/>
        <v/>
      </c>
      <c r="K83" s="8" t="str">
        <f t="shared" si="65"/>
        <v/>
      </c>
      <c r="L83" s="8" t="str">
        <f t="shared" si="66"/>
        <v/>
      </c>
      <c r="N83" s="171" t="str">
        <f t="shared" si="42"/>
        <v/>
      </c>
      <c r="O83" s="171">
        <f t="shared" ca="1" si="43"/>
        <v>16</v>
      </c>
      <c r="P83" s="171" t="str">
        <f t="shared" ca="1" si="44"/>
        <v/>
      </c>
      <c r="Q83" s="171" t="str">
        <f t="shared" ca="1" si="45"/>
        <v/>
      </c>
      <c r="R83" s="171" t="str">
        <f t="shared" ca="1" si="46"/>
        <v/>
      </c>
      <c r="S83" s="171" t="b">
        <f t="shared" si="47"/>
        <v>0</v>
      </c>
      <c r="T83" s="9" t="str">
        <f t="shared" ca="1" si="48"/>
        <v/>
      </c>
      <c r="U83" s="9" t="str">
        <f t="shared" ca="1" si="49"/>
        <v/>
      </c>
      <c r="V83" s="9" t="str">
        <f t="shared" ca="1" si="50"/>
        <v/>
      </c>
      <c r="W83" s="9" t="str">
        <f t="shared" ca="1" si="51"/>
        <v/>
      </c>
      <c r="X83" s="9" t="str">
        <f t="shared" ca="1" si="52"/>
        <v/>
      </c>
      <c r="Y83" s="172" t="str">
        <f t="shared" si="53"/>
        <v/>
      </c>
      <c r="Z83" s="172" t="str">
        <f t="shared" si="54"/>
        <v/>
      </c>
      <c r="AA83" s="172" t="str">
        <f t="shared" si="55"/>
        <v/>
      </c>
      <c r="AB83" s="172" t="str">
        <f t="shared" si="56"/>
        <v/>
      </c>
      <c r="AC83" s="172" t="str">
        <f t="shared" si="57"/>
        <v/>
      </c>
      <c r="AD83" s="173" t="str">
        <f t="shared" ca="1" si="58"/>
        <v/>
      </c>
      <c r="AE83" s="173" t="str">
        <f t="shared" ca="1" si="59"/>
        <v/>
      </c>
      <c r="AF83" s="173" t="str">
        <f t="shared" ca="1" si="60"/>
        <v/>
      </c>
      <c r="AG83" s="173" t="str">
        <f t="shared" ca="1" si="61"/>
        <v/>
      </c>
      <c r="AH83" s="173" t="str">
        <f t="shared" ca="1" si="62"/>
        <v/>
      </c>
    </row>
    <row r="84" spans="7:34">
      <c r="G84" s="8" t="str">
        <f t="shared" si="63"/>
        <v/>
      </c>
      <c r="H84" s="8" t="str">
        <f ca="1">IF(OR(A84="",A84="总计",ISNA(MATCH(A84,'临-进度'!$A:$A,0))),"",A84)</f>
        <v/>
      </c>
      <c r="I84" s="8" t="b">
        <f>NOT(ISNA(MATCH(A84,项目阶段与里程碑!$B:$B,0)))</f>
        <v>0</v>
      </c>
      <c r="J84" s="8" t="str">
        <f t="shared" si="64"/>
        <v/>
      </c>
      <c r="K84" s="8" t="str">
        <f t="shared" si="65"/>
        <v/>
      </c>
      <c r="L84" s="8" t="str">
        <f t="shared" si="66"/>
        <v/>
      </c>
      <c r="N84" s="171" t="str">
        <f t="shared" si="42"/>
        <v/>
      </c>
      <c r="O84" s="171">
        <f t="shared" ca="1" si="43"/>
        <v>16</v>
      </c>
      <c r="P84" s="171" t="str">
        <f t="shared" ca="1" si="44"/>
        <v/>
      </c>
      <c r="Q84" s="171" t="str">
        <f t="shared" ca="1" si="45"/>
        <v/>
      </c>
      <c r="R84" s="171" t="str">
        <f t="shared" ca="1" si="46"/>
        <v/>
      </c>
      <c r="S84" s="171" t="b">
        <f t="shared" si="47"/>
        <v>0</v>
      </c>
      <c r="T84" s="9" t="str">
        <f t="shared" ca="1" si="48"/>
        <v/>
      </c>
      <c r="U84" s="9" t="str">
        <f t="shared" ca="1" si="49"/>
        <v/>
      </c>
      <c r="V84" s="9" t="str">
        <f t="shared" ca="1" si="50"/>
        <v/>
      </c>
      <c r="W84" s="9" t="str">
        <f t="shared" ca="1" si="51"/>
        <v/>
      </c>
      <c r="X84" s="9" t="str">
        <f t="shared" ca="1" si="52"/>
        <v/>
      </c>
      <c r="Y84" s="172" t="str">
        <f t="shared" si="53"/>
        <v/>
      </c>
      <c r="Z84" s="172" t="str">
        <f t="shared" si="54"/>
        <v/>
      </c>
      <c r="AA84" s="172" t="str">
        <f t="shared" si="55"/>
        <v/>
      </c>
      <c r="AB84" s="172" t="str">
        <f t="shared" si="56"/>
        <v/>
      </c>
      <c r="AC84" s="172" t="str">
        <f t="shared" si="57"/>
        <v/>
      </c>
      <c r="AD84" s="173" t="str">
        <f t="shared" ca="1" si="58"/>
        <v/>
      </c>
      <c r="AE84" s="173" t="str">
        <f t="shared" ca="1" si="59"/>
        <v/>
      </c>
      <c r="AF84" s="173" t="str">
        <f t="shared" ca="1" si="60"/>
        <v/>
      </c>
      <c r="AG84" s="173" t="str">
        <f t="shared" ca="1" si="61"/>
        <v/>
      </c>
      <c r="AH84" s="173" t="str">
        <f t="shared" ca="1" si="62"/>
        <v/>
      </c>
    </row>
    <row r="85" spans="7:34">
      <c r="G85" s="8" t="str">
        <f t="shared" si="63"/>
        <v/>
      </c>
      <c r="H85" s="8" t="str">
        <f ca="1">IF(OR(A85="",A85="总计",ISNA(MATCH(A85,'临-进度'!$A:$A,0))),"",A85)</f>
        <v/>
      </c>
      <c r="I85" s="8" t="b">
        <f>NOT(ISNA(MATCH(A85,项目阶段与里程碑!$B:$B,0)))</f>
        <v>0</v>
      </c>
      <c r="J85" s="8" t="str">
        <f t="shared" si="64"/>
        <v/>
      </c>
      <c r="K85" s="8" t="str">
        <f t="shared" si="65"/>
        <v/>
      </c>
      <c r="L85" s="8" t="str">
        <f t="shared" si="66"/>
        <v/>
      </c>
      <c r="N85" s="171" t="str">
        <f t="shared" si="42"/>
        <v/>
      </c>
      <c r="O85" s="171">
        <f t="shared" ca="1" si="43"/>
        <v>16</v>
      </c>
      <c r="P85" s="171" t="str">
        <f t="shared" ca="1" si="44"/>
        <v/>
      </c>
      <c r="Q85" s="171" t="str">
        <f t="shared" ca="1" si="45"/>
        <v/>
      </c>
      <c r="R85" s="171" t="str">
        <f t="shared" ca="1" si="46"/>
        <v/>
      </c>
      <c r="S85" s="171" t="b">
        <f t="shared" si="47"/>
        <v>0</v>
      </c>
      <c r="T85" s="9" t="str">
        <f t="shared" ca="1" si="48"/>
        <v/>
      </c>
      <c r="U85" s="9" t="str">
        <f t="shared" ca="1" si="49"/>
        <v/>
      </c>
      <c r="V85" s="9" t="str">
        <f t="shared" ca="1" si="50"/>
        <v/>
      </c>
      <c r="W85" s="9" t="str">
        <f t="shared" ca="1" si="51"/>
        <v/>
      </c>
      <c r="X85" s="9" t="str">
        <f t="shared" ca="1" si="52"/>
        <v/>
      </c>
      <c r="Y85" s="172" t="str">
        <f t="shared" si="53"/>
        <v/>
      </c>
      <c r="Z85" s="172" t="str">
        <f t="shared" si="54"/>
        <v/>
      </c>
      <c r="AA85" s="172" t="str">
        <f t="shared" si="55"/>
        <v/>
      </c>
      <c r="AB85" s="172" t="str">
        <f t="shared" si="56"/>
        <v/>
      </c>
      <c r="AC85" s="172" t="str">
        <f t="shared" si="57"/>
        <v/>
      </c>
      <c r="AD85" s="173" t="str">
        <f t="shared" ca="1" si="58"/>
        <v/>
      </c>
      <c r="AE85" s="173" t="str">
        <f t="shared" ca="1" si="59"/>
        <v/>
      </c>
      <c r="AF85" s="173" t="str">
        <f t="shared" ca="1" si="60"/>
        <v/>
      </c>
      <c r="AG85" s="173" t="str">
        <f t="shared" ca="1" si="61"/>
        <v/>
      </c>
      <c r="AH85" s="173" t="str">
        <f t="shared" ca="1" si="62"/>
        <v/>
      </c>
    </row>
    <row r="86" spans="7:34">
      <c r="G86" s="8" t="str">
        <f t="shared" si="63"/>
        <v/>
      </c>
      <c r="H86" s="8" t="str">
        <f ca="1">IF(OR(A86="",A86="总计",ISNA(MATCH(A86,'临-进度'!$A:$A,0))),"",A86)</f>
        <v/>
      </c>
      <c r="I86" s="8" t="b">
        <f>NOT(ISNA(MATCH(A86,项目阶段与里程碑!$B:$B,0)))</f>
        <v>0</v>
      </c>
      <c r="J86" s="8" t="str">
        <f t="shared" si="64"/>
        <v/>
      </c>
      <c r="K86" s="8" t="str">
        <f t="shared" si="65"/>
        <v/>
      </c>
      <c r="L86" s="8" t="str">
        <f t="shared" si="66"/>
        <v/>
      </c>
      <c r="N86" s="171" t="str">
        <f t="shared" si="42"/>
        <v/>
      </c>
      <c r="O86" s="171">
        <f t="shared" ca="1" si="43"/>
        <v>16</v>
      </c>
      <c r="P86" s="171" t="str">
        <f t="shared" ca="1" si="44"/>
        <v/>
      </c>
      <c r="Q86" s="171" t="str">
        <f t="shared" ca="1" si="45"/>
        <v/>
      </c>
      <c r="R86" s="171" t="str">
        <f t="shared" ca="1" si="46"/>
        <v/>
      </c>
      <c r="S86" s="171" t="b">
        <f t="shared" si="47"/>
        <v>0</v>
      </c>
      <c r="T86" s="9" t="str">
        <f t="shared" ca="1" si="48"/>
        <v/>
      </c>
      <c r="U86" s="9" t="str">
        <f t="shared" ca="1" si="49"/>
        <v/>
      </c>
      <c r="V86" s="9" t="str">
        <f t="shared" ca="1" si="50"/>
        <v/>
      </c>
      <c r="W86" s="9" t="str">
        <f t="shared" ca="1" si="51"/>
        <v/>
      </c>
      <c r="X86" s="9" t="str">
        <f t="shared" ca="1" si="52"/>
        <v/>
      </c>
      <c r="Y86" s="172" t="str">
        <f t="shared" si="53"/>
        <v/>
      </c>
      <c r="Z86" s="172" t="str">
        <f t="shared" si="54"/>
        <v/>
      </c>
      <c r="AA86" s="172" t="str">
        <f t="shared" si="55"/>
        <v/>
      </c>
      <c r="AB86" s="172" t="str">
        <f t="shared" si="56"/>
        <v/>
      </c>
      <c r="AC86" s="172" t="str">
        <f t="shared" si="57"/>
        <v/>
      </c>
      <c r="AD86" s="173" t="str">
        <f t="shared" ca="1" si="58"/>
        <v/>
      </c>
      <c r="AE86" s="173" t="str">
        <f t="shared" ca="1" si="59"/>
        <v/>
      </c>
      <c r="AF86" s="173" t="str">
        <f t="shared" ca="1" si="60"/>
        <v/>
      </c>
      <c r="AG86" s="173" t="str">
        <f t="shared" ca="1" si="61"/>
        <v/>
      </c>
      <c r="AH86" s="173" t="str">
        <f t="shared" ca="1" si="62"/>
        <v/>
      </c>
    </row>
    <row r="87" spans="7:34">
      <c r="G87" s="8" t="str">
        <f t="shared" si="63"/>
        <v/>
      </c>
      <c r="H87" s="8" t="str">
        <f ca="1">IF(OR(A87="",A87="总计",ISNA(MATCH(A87,'临-进度'!$A:$A,0))),"",A87)</f>
        <v/>
      </c>
      <c r="I87" s="8" t="b">
        <f>NOT(ISNA(MATCH(A87,项目阶段与里程碑!$B:$B,0)))</f>
        <v>0</v>
      </c>
      <c r="J87" s="8" t="str">
        <f t="shared" si="64"/>
        <v/>
      </c>
      <c r="K87" s="8" t="str">
        <f t="shared" si="65"/>
        <v/>
      </c>
      <c r="L87" s="8" t="str">
        <f t="shared" si="66"/>
        <v/>
      </c>
      <c r="N87" s="171" t="str">
        <f t="shared" si="42"/>
        <v/>
      </c>
      <c r="O87" s="171">
        <f t="shared" ca="1" si="43"/>
        <v>16</v>
      </c>
      <c r="P87" s="171" t="str">
        <f t="shared" ca="1" si="44"/>
        <v/>
      </c>
      <c r="Q87" s="171" t="str">
        <f t="shared" ca="1" si="45"/>
        <v/>
      </c>
      <c r="R87" s="171" t="str">
        <f t="shared" ca="1" si="46"/>
        <v/>
      </c>
      <c r="S87" s="171" t="b">
        <f t="shared" si="47"/>
        <v>0</v>
      </c>
      <c r="T87" s="9" t="str">
        <f t="shared" ca="1" si="48"/>
        <v/>
      </c>
      <c r="U87" s="9" t="str">
        <f t="shared" ca="1" si="49"/>
        <v/>
      </c>
      <c r="V87" s="9" t="str">
        <f t="shared" ca="1" si="50"/>
        <v/>
      </c>
      <c r="W87" s="9" t="str">
        <f t="shared" ca="1" si="51"/>
        <v/>
      </c>
      <c r="X87" s="9" t="str">
        <f t="shared" ca="1" si="52"/>
        <v/>
      </c>
      <c r="Y87" s="172" t="str">
        <f t="shared" si="53"/>
        <v/>
      </c>
      <c r="Z87" s="172" t="str">
        <f t="shared" si="54"/>
        <v/>
      </c>
      <c r="AA87" s="172" t="str">
        <f t="shared" si="55"/>
        <v/>
      </c>
      <c r="AB87" s="172" t="str">
        <f t="shared" si="56"/>
        <v/>
      </c>
      <c r="AC87" s="172" t="str">
        <f t="shared" si="57"/>
        <v/>
      </c>
      <c r="AD87" s="173" t="str">
        <f t="shared" ca="1" si="58"/>
        <v/>
      </c>
      <c r="AE87" s="173" t="str">
        <f t="shared" ca="1" si="59"/>
        <v/>
      </c>
      <c r="AF87" s="173" t="str">
        <f t="shared" ca="1" si="60"/>
        <v/>
      </c>
      <c r="AG87" s="173" t="str">
        <f t="shared" ca="1" si="61"/>
        <v/>
      </c>
      <c r="AH87" s="173" t="str">
        <f t="shared" ca="1" si="62"/>
        <v/>
      </c>
    </row>
    <row r="88" spans="7:34">
      <c r="G88" s="8" t="str">
        <f t="shared" si="63"/>
        <v/>
      </c>
      <c r="H88" s="8" t="str">
        <f ca="1">IF(OR(A88="",A88="总计",ISNA(MATCH(A88,'临-进度'!$A:$A,0))),"",A88)</f>
        <v/>
      </c>
      <c r="I88" s="8" t="b">
        <f>NOT(ISNA(MATCH(A88,项目阶段与里程碑!$B:$B,0)))</f>
        <v>0</v>
      </c>
      <c r="J88" s="8" t="str">
        <f t="shared" si="64"/>
        <v/>
      </c>
      <c r="K88" s="8" t="str">
        <f t="shared" si="65"/>
        <v/>
      </c>
      <c r="L88" s="8" t="str">
        <f t="shared" si="66"/>
        <v/>
      </c>
      <c r="N88" s="171" t="str">
        <f t="shared" si="42"/>
        <v/>
      </c>
      <c r="O88" s="171">
        <f t="shared" ca="1" si="43"/>
        <v>16</v>
      </c>
      <c r="P88" s="171" t="str">
        <f t="shared" ca="1" si="44"/>
        <v/>
      </c>
      <c r="Q88" s="171" t="str">
        <f t="shared" ca="1" si="45"/>
        <v/>
      </c>
      <c r="R88" s="171" t="str">
        <f t="shared" ca="1" si="46"/>
        <v/>
      </c>
      <c r="S88" s="171" t="b">
        <f t="shared" si="47"/>
        <v>0</v>
      </c>
      <c r="T88" s="9" t="str">
        <f t="shared" ca="1" si="48"/>
        <v/>
      </c>
      <c r="U88" s="9" t="str">
        <f t="shared" ca="1" si="49"/>
        <v/>
      </c>
      <c r="V88" s="9" t="str">
        <f t="shared" ca="1" si="50"/>
        <v/>
      </c>
      <c r="W88" s="9" t="str">
        <f t="shared" ca="1" si="51"/>
        <v/>
      </c>
      <c r="X88" s="9" t="str">
        <f t="shared" ca="1" si="52"/>
        <v/>
      </c>
      <c r="Y88" s="172" t="str">
        <f t="shared" si="53"/>
        <v/>
      </c>
      <c r="Z88" s="172" t="str">
        <f t="shared" si="54"/>
        <v/>
      </c>
      <c r="AA88" s="172" t="str">
        <f t="shared" si="55"/>
        <v/>
      </c>
      <c r="AB88" s="172" t="str">
        <f t="shared" si="56"/>
        <v/>
      </c>
      <c r="AC88" s="172" t="str">
        <f t="shared" si="57"/>
        <v/>
      </c>
      <c r="AD88" s="173" t="str">
        <f t="shared" ca="1" si="58"/>
        <v/>
      </c>
      <c r="AE88" s="173" t="str">
        <f t="shared" ca="1" si="59"/>
        <v/>
      </c>
      <c r="AF88" s="173" t="str">
        <f t="shared" ca="1" si="60"/>
        <v/>
      </c>
      <c r="AG88" s="173" t="str">
        <f t="shared" ca="1" si="61"/>
        <v/>
      </c>
      <c r="AH88" s="173" t="str">
        <f t="shared" ca="1" si="62"/>
        <v/>
      </c>
    </row>
    <row r="89" spans="7:34">
      <c r="G89" s="8" t="str">
        <f t="shared" si="63"/>
        <v/>
      </c>
      <c r="H89" s="8" t="str">
        <f ca="1">IF(OR(A89="",A89="总计",ISNA(MATCH(A89,'临-进度'!$A:$A,0))),"",A89)</f>
        <v/>
      </c>
      <c r="I89" s="8" t="b">
        <f>NOT(ISNA(MATCH(A89,项目阶段与里程碑!$B:$B,0)))</f>
        <v>0</v>
      </c>
      <c r="J89" s="8" t="str">
        <f t="shared" si="64"/>
        <v/>
      </c>
      <c r="K89" s="8" t="str">
        <f t="shared" si="65"/>
        <v/>
      </c>
      <c r="L89" s="8" t="str">
        <f t="shared" si="66"/>
        <v/>
      </c>
      <c r="N89" s="171" t="str">
        <f t="shared" si="42"/>
        <v/>
      </c>
      <c r="O89" s="171">
        <f t="shared" ca="1" si="43"/>
        <v>16</v>
      </c>
      <c r="P89" s="171" t="str">
        <f t="shared" ca="1" si="44"/>
        <v/>
      </c>
      <c r="Q89" s="171" t="str">
        <f t="shared" ca="1" si="45"/>
        <v/>
      </c>
      <c r="R89" s="171" t="str">
        <f t="shared" ca="1" si="46"/>
        <v/>
      </c>
      <c r="S89" s="171" t="b">
        <f t="shared" si="47"/>
        <v>0</v>
      </c>
      <c r="T89" s="9" t="str">
        <f t="shared" ca="1" si="48"/>
        <v/>
      </c>
      <c r="U89" s="9" t="str">
        <f t="shared" ca="1" si="49"/>
        <v/>
      </c>
      <c r="V89" s="9" t="str">
        <f t="shared" ca="1" si="50"/>
        <v/>
      </c>
      <c r="W89" s="9" t="str">
        <f t="shared" ca="1" si="51"/>
        <v/>
      </c>
      <c r="X89" s="9" t="str">
        <f t="shared" ca="1" si="52"/>
        <v/>
      </c>
      <c r="Y89" s="172" t="str">
        <f t="shared" si="53"/>
        <v/>
      </c>
      <c r="Z89" s="172" t="str">
        <f t="shared" si="54"/>
        <v/>
      </c>
      <c r="AA89" s="172" t="str">
        <f t="shared" si="55"/>
        <v/>
      </c>
      <c r="AB89" s="172" t="str">
        <f t="shared" si="56"/>
        <v/>
      </c>
      <c r="AC89" s="172" t="str">
        <f t="shared" si="57"/>
        <v/>
      </c>
      <c r="AD89" s="173" t="str">
        <f t="shared" ca="1" si="58"/>
        <v/>
      </c>
      <c r="AE89" s="173" t="str">
        <f t="shared" ca="1" si="59"/>
        <v/>
      </c>
      <c r="AF89" s="173" t="str">
        <f t="shared" ca="1" si="60"/>
        <v/>
      </c>
      <c r="AG89" s="173" t="str">
        <f t="shared" ca="1" si="61"/>
        <v/>
      </c>
      <c r="AH89" s="173" t="str">
        <f t="shared" ca="1" si="62"/>
        <v/>
      </c>
    </row>
    <row r="90" spans="7:34">
      <c r="G90" s="8" t="str">
        <f t="shared" si="63"/>
        <v/>
      </c>
      <c r="H90" s="8" t="str">
        <f ca="1">IF(OR(A90="",A90="总计",ISNA(MATCH(A90,'临-进度'!$A:$A,0))),"",A90)</f>
        <v/>
      </c>
      <c r="I90" s="8" t="b">
        <f>NOT(ISNA(MATCH(A90,项目阶段与里程碑!$B:$B,0)))</f>
        <v>0</v>
      </c>
      <c r="J90" s="8" t="str">
        <f t="shared" si="64"/>
        <v/>
      </c>
      <c r="K90" s="8" t="str">
        <f t="shared" si="65"/>
        <v/>
      </c>
      <c r="L90" s="8" t="str">
        <f t="shared" si="66"/>
        <v/>
      </c>
      <c r="N90" s="171" t="str">
        <f t="shared" si="42"/>
        <v/>
      </c>
      <c r="O90" s="171">
        <f t="shared" ca="1" si="43"/>
        <v>16</v>
      </c>
      <c r="P90" s="171" t="str">
        <f t="shared" ca="1" si="44"/>
        <v/>
      </c>
      <c r="Q90" s="171" t="str">
        <f t="shared" ca="1" si="45"/>
        <v/>
      </c>
      <c r="R90" s="171" t="str">
        <f t="shared" ca="1" si="46"/>
        <v/>
      </c>
      <c r="S90" s="171" t="b">
        <f t="shared" si="47"/>
        <v>0</v>
      </c>
      <c r="T90" s="9" t="str">
        <f t="shared" ca="1" si="48"/>
        <v/>
      </c>
      <c r="U90" s="9" t="str">
        <f t="shared" ca="1" si="49"/>
        <v/>
      </c>
      <c r="V90" s="9" t="str">
        <f t="shared" ca="1" si="50"/>
        <v/>
      </c>
      <c r="W90" s="9" t="str">
        <f t="shared" ca="1" si="51"/>
        <v/>
      </c>
      <c r="X90" s="9" t="str">
        <f t="shared" ca="1" si="52"/>
        <v/>
      </c>
      <c r="Y90" s="172" t="str">
        <f t="shared" si="53"/>
        <v/>
      </c>
      <c r="Z90" s="172" t="str">
        <f t="shared" si="54"/>
        <v/>
      </c>
      <c r="AA90" s="172" t="str">
        <f t="shared" si="55"/>
        <v/>
      </c>
      <c r="AB90" s="172" t="str">
        <f t="shared" si="56"/>
        <v/>
      </c>
      <c r="AC90" s="172" t="str">
        <f t="shared" si="57"/>
        <v/>
      </c>
      <c r="AD90" s="173" t="str">
        <f t="shared" ca="1" si="58"/>
        <v/>
      </c>
      <c r="AE90" s="173" t="str">
        <f t="shared" ca="1" si="59"/>
        <v/>
      </c>
      <c r="AF90" s="173" t="str">
        <f t="shared" ca="1" si="60"/>
        <v/>
      </c>
      <c r="AG90" s="173" t="str">
        <f t="shared" ca="1" si="61"/>
        <v/>
      </c>
      <c r="AH90" s="173" t="str">
        <f t="shared" ca="1" si="62"/>
        <v/>
      </c>
    </row>
    <row r="91" spans="7:34">
      <c r="G91" s="8" t="str">
        <f t="shared" si="63"/>
        <v/>
      </c>
      <c r="H91" s="8" t="str">
        <f ca="1">IF(OR(A91="",A91="总计",ISNA(MATCH(A91,'临-进度'!$A:$A,0))),"",A91)</f>
        <v/>
      </c>
      <c r="I91" s="8" t="b">
        <f>NOT(ISNA(MATCH(A91,项目阶段与里程碑!$B:$B,0)))</f>
        <v>0</v>
      </c>
      <c r="J91" s="8" t="str">
        <f t="shared" si="64"/>
        <v/>
      </c>
      <c r="K91" s="8" t="str">
        <f t="shared" si="65"/>
        <v/>
      </c>
      <c r="L91" s="8" t="str">
        <f t="shared" si="66"/>
        <v/>
      </c>
      <c r="N91" s="171" t="str">
        <f t="shared" si="42"/>
        <v/>
      </c>
      <c r="O91" s="171">
        <f t="shared" ca="1" si="43"/>
        <v>16</v>
      </c>
      <c r="P91" s="171" t="str">
        <f t="shared" ca="1" si="44"/>
        <v/>
      </c>
      <c r="Q91" s="171" t="str">
        <f t="shared" ca="1" si="45"/>
        <v/>
      </c>
      <c r="R91" s="171" t="str">
        <f t="shared" ca="1" si="46"/>
        <v/>
      </c>
      <c r="S91" s="171" t="b">
        <f t="shared" si="47"/>
        <v>0</v>
      </c>
      <c r="T91" s="9" t="str">
        <f t="shared" ca="1" si="48"/>
        <v/>
      </c>
      <c r="U91" s="9" t="str">
        <f t="shared" ca="1" si="49"/>
        <v/>
      </c>
      <c r="V91" s="9" t="str">
        <f t="shared" ca="1" si="50"/>
        <v/>
      </c>
      <c r="W91" s="9" t="str">
        <f t="shared" ca="1" si="51"/>
        <v/>
      </c>
      <c r="X91" s="9" t="str">
        <f t="shared" ca="1" si="52"/>
        <v/>
      </c>
      <c r="Y91" s="172" t="str">
        <f t="shared" si="53"/>
        <v/>
      </c>
      <c r="Z91" s="172" t="str">
        <f t="shared" si="54"/>
        <v/>
      </c>
      <c r="AA91" s="172" t="str">
        <f t="shared" si="55"/>
        <v/>
      </c>
      <c r="AB91" s="172" t="str">
        <f t="shared" si="56"/>
        <v/>
      </c>
      <c r="AC91" s="172" t="str">
        <f t="shared" si="57"/>
        <v/>
      </c>
      <c r="AD91" s="173" t="str">
        <f t="shared" ca="1" si="58"/>
        <v/>
      </c>
      <c r="AE91" s="173" t="str">
        <f t="shared" ca="1" si="59"/>
        <v/>
      </c>
      <c r="AF91" s="173" t="str">
        <f t="shared" ca="1" si="60"/>
        <v/>
      </c>
      <c r="AG91" s="173" t="str">
        <f t="shared" ca="1" si="61"/>
        <v/>
      </c>
      <c r="AH91" s="173" t="str">
        <f t="shared" ca="1" si="62"/>
        <v/>
      </c>
    </row>
    <row r="92" spans="7:34">
      <c r="G92" s="8" t="str">
        <f t="shared" si="63"/>
        <v/>
      </c>
      <c r="H92" s="8" t="str">
        <f ca="1">IF(OR(A92="",A92="总计",ISNA(MATCH(A92,'临-进度'!$A:$A,0))),"",A92)</f>
        <v/>
      </c>
      <c r="I92" s="8" t="b">
        <f>NOT(ISNA(MATCH(A92,项目阶段与里程碑!$B:$B,0)))</f>
        <v>0</v>
      </c>
      <c r="J92" s="8" t="str">
        <f t="shared" si="64"/>
        <v/>
      </c>
      <c r="K92" s="8" t="str">
        <f t="shared" si="65"/>
        <v/>
      </c>
      <c r="L92" s="8" t="str">
        <f t="shared" si="66"/>
        <v/>
      </c>
      <c r="N92" s="171" t="str">
        <f t="shared" si="42"/>
        <v/>
      </c>
      <c r="O92" s="171">
        <f t="shared" ca="1" si="43"/>
        <v>16</v>
      </c>
      <c r="P92" s="171" t="str">
        <f t="shared" ca="1" si="44"/>
        <v/>
      </c>
      <c r="Q92" s="171" t="str">
        <f t="shared" ca="1" si="45"/>
        <v/>
      </c>
      <c r="R92" s="171" t="str">
        <f t="shared" ca="1" si="46"/>
        <v/>
      </c>
      <c r="S92" s="171" t="b">
        <f t="shared" si="47"/>
        <v>0</v>
      </c>
      <c r="T92" s="9" t="str">
        <f t="shared" ca="1" si="48"/>
        <v/>
      </c>
      <c r="U92" s="9" t="str">
        <f t="shared" ca="1" si="49"/>
        <v/>
      </c>
      <c r="V92" s="9" t="str">
        <f t="shared" ca="1" si="50"/>
        <v/>
      </c>
      <c r="W92" s="9" t="str">
        <f t="shared" ca="1" si="51"/>
        <v/>
      </c>
      <c r="X92" s="9" t="str">
        <f t="shared" ca="1" si="52"/>
        <v/>
      </c>
      <c r="Y92" s="172" t="str">
        <f t="shared" si="53"/>
        <v/>
      </c>
      <c r="Z92" s="172" t="str">
        <f t="shared" si="54"/>
        <v/>
      </c>
      <c r="AA92" s="172" t="str">
        <f t="shared" si="55"/>
        <v/>
      </c>
      <c r="AB92" s="172" t="str">
        <f t="shared" si="56"/>
        <v/>
      </c>
      <c r="AC92" s="172" t="str">
        <f t="shared" si="57"/>
        <v/>
      </c>
      <c r="AD92" s="173" t="str">
        <f t="shared" ca="1" si="58"/>
        <v/>
      </c>
      <c r="AE92" s="173" t="str">
        <f t="shared" ca="1" si="59"/>
        <v/>
      </c>
      <c r="AF92" s="173" t="str">
        <f t="shared" ca="1" si="60"/>
        <v/>
      </c>
      <c r="AG92" s="173" t="str">
        <f t="shared" ca="1" si="61"/>
        <v/>
      </c>
      <c r="AH92" s="173" t="str">
        <f t="shared" ca="1" si="62"/>
        <v/>
      </c>
    </row>
    <row r="93" spans="7:34">
      <c r="G93" s="8" t="str">
        <f t="shared" si="63"/>
        <v/>
      </c>
      <c r="H93" s="8" t="str">
        <f ca="1">IF(OR(A93="",A93="总计",ISNA(MATCH(A93,'临-进度'!$A:$A,0))),"",A93)</f>
        <v/>
      </c>
      <c r="I93" s="8" t="b">
        <f>NOT(ISNA(MATCH(A93,项目阶段与里程碑!$B:$B,0)))</f>
        <v>0</v>
      </c>
      <c r="J93" s="8" t="str">
        <f t="shared" si="64"/>
        <v/>
      </c>
      <c r="K93" s="8" t="str">
        <f t="shared" si="65"/>
        <v/>
      </c>
      <c r="L93" s="8" t="str">
        <f t="shared" si="66"/>
        <v/>
      </c>
      <c r="N93" s="171" t="str">
        <f t="shared" si="42"/>
        <v/>
      </c>
      <c r="O93" s="171">
        <f t="shared" ca="1" si="43"/>
        <v>16</v>
      </c>
      <c r="P93" s="171" t="str">
        <f t="shared" ca="1" si="44"/>
        <v/>
      </c>
      <c r="Q93" s="171" t="str">
        <f t="shared" ca="1" si="45"/>
        <v/>
      </c>
      <c r="R93" s="171" t="str">
        <f t="shared" ca="1" si="46"/>
        <v/>
      </c>
      <c r="S93" s="171" t="b">
        <f t="shared" si="47"/>
        <v>0</v>
      </c>
      <c r="T93" s="9" t="str">
        <f t="shared" ca="1" si="48"/>
        <v/>
      </c>
      <c r="U93" s="9" t="str">
        <f t="shared" ca="1" si="49"/>
        <v/>
      </c>
      <c r="V93" s="9" t="str">
        <f t="shared" ca="1" si="50"/>
        <v/>
      </c>
      <c r="W93" s="9" t="str">
        <f t="shared" ca="1" si="51"/>
        <v/>
      </c>
      <c r="X93" s="9" t="str">
        <f t="shared" ca="1" si="52"/>
        <v/>
      </c>
      <c r="Y93" s="172" t="str">
        <f t="shared" si="53"/>
        <v/>
      </c>
      <c r="Z93" s="172" t="str">
        <f t="shared" si="54"/>
        <v/>
      </c>
      <c r="AA93" s="172" t="str">
        <f t="shared" si="55"/>
        <v/>
      </c>
      <c r="AB93" s="172" t="str">
        <f t="shared" si="56"/>
        <v/>
      </c>
      <c r="AC93" s="172" t="str">
        <f t="shared" si="57"/>
        <v/>
      </c>
      <c r="AD93" s="173" t="str">
        <f t="shared" ca="1" si="58"/>
        <v/>
      </c>
      <c r="AE93" s="173" t="str">
        <f t="shared" ca="1" si="59"/>
        <v/>
      </c>
      <c r="AF93" s="173" t="str">
        <f t="shared" ca="1" si="60"/>
        <v/>
      </c>
      <c r="AG93" s="173" t="str">
        <f t="shared" ca="1" si="61"/>
        <v/>
      </c>
      <c r="AH93" s="173" t="str">
        <f t="shared" ca="1" si="62"/>
        <v/>
      </c>
    </row>
    <row r="94" spans="7:34">
      <c r="G94" s="8" t="str">
        <f t="shared" si="63"/>
        <v/>
      </c>
      <c r="H94" s="8" t="str">
        <f ca="1">IF(OR(A94="",A94="总计",ISNA(MATCH(A94,'临-进度'!$A:$A,0))),"",A94)</f>
        <v/>
      </c>
      <c r="I94" s="8" t="b">
        <f>NOT(ISNA(MATCH(A94,项目阶段与里程碑!$B:$B,0)))</f>
        <v>0</v>
      </c>
      <c r="J94" s="8" t="str">
        <f t="shared" si="64"/>
        <v/>
      </c>
      <c r="K94" s="8" t="str">
        <f t="shared" si="65"/>
        <v/>
      </c>
      <c r="L94" s="8" t="str">
        <f t="shared" si="66"/>
        <v/>
      </c>
      <c r="N94" s="171" t="str">
        <f t="shared" si="42"/>
        <v/>
      </c>
      <c r="O94" s="171">
        <f t="shared" ca="1" si="43"/>
        <v>16</v>
      </c>
      <c r="P94" s="171" t="str">
        <f t="shared" ca="1" si="44"/>
        <v/>
      </c>
      <c r="Q94" s="171" t="str">
        <f t="shared" ca="1" si="45"/>
        <v/>
      </c>
      <c r="R94" s="171" t="str">
        <f t="shared" ca="1" si="46"/>
        <v/>
      </c>
      <c r="S94" s="171" t="b">
        <f t="shared" si="47"/>
        <v>0</v>
      </c>
      <c r="T94" s="9" t="str">
        <f t="shared" ca="1" si="48"/>
        <v/>
      </c>
      <c r="U94" s="9" t="str">
        <f t="shared" ca="1" si="49"/>
        <v/>
      </c>
      <c r="V94" s="9" t="str">
        <f t="shared" ca="1" si="50"/>
        <v/>
      </c>
      <c r="W94" s="9" t="str">
        <f t="shared" ca="1" si="51"/>
        <v/>
      </c>
      <c r="X94" s="9" t="str">
        <f t="shared" ca="1" si="52"/>
        <v/>
      </c>
      <c r="Y94" s="172" t="str">
        <f t="shared" si="53"/>
        <v/>
      </c>
      <c r="Z94" s="172" t="str">
        <f t="shared" si="54"/>
        <v/>
      </c>
      <c r="AA94" s="172" t="str">
        <f t="shared" si="55"/>
        <v/>
      </c>
      <c r="AB94" s="172" t="str">
        <f t="shared" si="56"/>
        <v/>
      </c>
      <c r="AC94" s="172" t="str">
        <f t="shared" si="57"/>
        <v/>
      </c>
      <c r="AD94" s="173" t="str">
        <f t="shared" ca="1" si="58"/>
        <v/>
      </c>
      <c r="AE94" s="173" t="str">
        <f t="shared" ca="1" si="59"/>
        <v/>
      </c>
      <c r="AF94" s="173" t="str">
        <f t="shared" ca="1" si="60"/>
        <v/>
      </c>
      <c r="AG94" s="173" t="str">
        <f t="shared" ca="1" si="61"/>
        <v/>
      </c>
      <c r="AH94" s="173" t="str">
        <f t="shared" ca="1" si="62"/>
        <v/>
      </c>
    </row>
    <row r="95" spans="7:34">
      <c r="G95" s="8" t="str">
        <f t="shared" si="63"/>
        <v/>
      </c>
      <c r="H95" s="8" t="str">
        <f ca="1">IF(OR(A95="",A95="总计",ISNA(MATCH(A95,'临-进度'!$A:$A,0))),"",A95)</f>
        <v/>
      </c>
      <c r="I95" s="8" t="b">
        <f>NOT(ISNA(MATCH(A95,项目阶段与里程碑!$B:$B,0)))</f>
        <v>0</v>
      </c>
      <c r="J95" s="8" t="str">
        <f t="shared" si="64"/>
        <v/>
      </c>
      <c r="K95" s="8" t="str">
        <f t="shared" si="65"/>
        <v/>
      </c>
      <c r="L95" s="8" t="str">
        <f t="shared" si="66"/>
        <v/>
      </c>
      <c r="N95" s="171" t="str">
        <f t="shared" si="42"/>
        <v/>
      </c>
      <c r="O95" s="171">
        <f t="shared" ca="1" si="43"/>
        <v>16</v>
      </c>
      <c r="P95" s="171" t="str">
        <f t="shared" ca="1" si="44"/>
        <v/>
      </c>
      <c r="Q95" s="171" t="str">
        <f t="shared" ca="1" si="45"/>
        <v/>
      </c>
      <c r="R95" s="171" t="str">
        <f t="shared" ca="1" si="46"/>
        <v/>
      </c>
      <c r="S95" s="171" t="b">
        <f t="shared" si="47"/>
        <v>0</v>
      </c>
      <c r="T95" s="9" t="str">
        <f t="shared" ca="1" si="48"/>
        <v/>
      </c>
      <c r="U95" s="9" t="str">
        <f t="shared" ca="1" si="49"/>
        <v/>
      </c>
      <c r="V95" s="9" t="str">
        <f t="shared" ca="1" si="50"/>
        <v/>
      </c>
      <c r="W95" s="9" t="str">
        <f t="shared" ca="1" si="51"/>
        <v/>
      </c>
      <c r="X95" s="9" t="str">
        <f t="shared" ca="1" si="52"/>
        <v/>
      </c>
      <c r="Y95" s="172" t="str">
        <f t="shared" si="53"/>
        <v/>
      </c>
      <c r="Z95" s="172" t="str">
        <f t="shared" si="54"/>
        <v/>
      </c>
      <c r="AA95" s="172" t="str">
        <f t="shared" si="55"/>
        <v/>
      </c>
      <c r="AB95" s="172" t="str">
        <f t="shared" si="56"/>
        <v/>
      </c>
      <c r="AC95" s="172" t="str">
        <f t="shared" si="57"/>
        <v/>
      </c>
      <c r="AD95" s="173" t="str">
        <f t="shared" ca="1" si="58"/>
        <v/>
      </c>
      <c r="AE95" s="173" t="str">
        <f t="shared" ca="1" si="59"/>
        <v/>
      </c>
      <c r="AF95" s="173" t="str">
        <f t="shared" ca="1" si="60"/>
        <v/>
      </c>
      <c r="AG95" s="173" t="str">
        <f t="shared" ca="1" si="61"/>
        <v/>
      </c>
      <c r="AH95" s="173" t="str">
        <f t="shared" ca="1" si="62"/>
        <v/>
      </c>
    </row>
    <row r="96" spans="7:34">
      <c r="G96" s="8" t="str">
        <f t="shared" si="63"/>
        <v/>
      </c>
      <c r="H96" s="8" t="str">
        <f ca="1">IF(OR(A96="",A96="总计",ISNA(MATCH(A96,'临-进度'!$A:$A,0))),"",A96)</f>
        <v/>
      </c>
      <c r="I96" s="8" t="b">
        <f>NOT(ISNA(MATCH(A96,项目阶段与里程碑!$B:$B,0)))</f>
        <v>0</v>
      </c>
      <c r="J96" s="8" t="str">
        <f t="shared" si="64"/>
        <v/>
      </c>
      <c r="K96" s="8" t="str">
        <f t="shared" si="65"/>
        <v/>
      </c>
      <c r="L96" s="8" t="str">
        <f t="shared" si="66"/>
        <v/>
      </c>
      <c r="N96" s="171" t="str">
        <f t="shared" si="42"/>
        <v/>
      </c>
      <c r="O96" s="171">
        <f t="shared" ca="1" si="43"/>
        <v>16</v>
      </c>
      <c r="P96" s="171" t="str">
        <f t="shared" ca="1" si="44"/>
        <v/>
      </c>
      <c r="Q96" s="171" t="str">
        <f t="shared" ca="1" si="45"/>
        <v/>
      </c>
      <c r="R96" s="171" t="str">
        <f t="shared" ca="1" si="46"/>
        <v/>
      </c>
      <c r="S96" s="171" t="b">
        <f t="shared" si="47"/>
        <v>0</v>
      </c>
      <c r="T96" s="9" t="str">
        <f t="shared" ca="1" si="48"/>
        <v/>
      </c>
      <c r="U96" s="9" t="str">
        <f t="shared" ca="1" si="49"/>
        <v/>
      </c>
      <c r="V96" s="9" t="str">
        <f t="shared" ca="1" si="50"/>
        <v/>
      </c>
      <c r="W96" s="9" t="str">
        <f t="shared" ca="1" si="51"/>
        <v/>
      </c>
      <c r="X96" s="9" t="str">
        <f t="shared" ca="1" si="52"/>
        <v/>
      </c>
      <c r="Y96" s="172" t="str">
        <f t="shared" si="53"/>
        <v/>
      </c>
      <c r="Z96" s="172" t="str">
        <f t="shared" si="54"/>
        <v/>
      </c>
      <c r="AA96" s="172" t="str">
        <f t="shared" si="55"/>
        <v/>
      </c>
      <c r="AB96" s="172" t="str">
        <f t="shared" si="56"/>
        <v/>
      </c>
      <c r="AC96" s="172" t="str">
        <f t="shared" si="57"/>
        <v/>
      </c>
      <c r="AD96" s="173" t="str">
        <f t="shared" ca="1" si="58"/>
        <v/>
      </c>
      <c r="AE96" s="173" t="str">
        <f t="shared" ca="1" si="59"/>
        <v/>
      </c>
      <c r="AF96" s="173" t="str">
        <f t="shared" ca="1" si="60"/>
        <v/>
      </c>
      <c r="AG96" s="173" t="str">
        <f t="shared" ca="1" si="61"/>
        <v/>
      </c>
      <c r="AH96" s="173" t="str">
        <f t="shared" ca="1" si="62"/>
        <v/>
      </c>
    </row>
    <row r="97" spans="7:34">
      <c r="G97" s="8" t="str">
        <f t="shared" si="63"/>
        <v/>
      </c>
      <c r="H97" s="8" t="str">
        <f ca="1">IF(OR(A97="",A97="总计",ISNA(MATCH(A97,'临-进度'!$A:$A,0))),"",A97)</f>
        <v/>
      </c>
      <c r="I97" s="8" t="b">
        <f>NOT(ISNA(MATCH(A97,项目阶段与里程碑!$B:$B,0)))</f>
        <v>0</v>
      </c>
      <c r="J97" s="8" t="str">
        <f t="shared" si="64"/>
        <v/>
      </c>
      <c r="K97" s="8" t="str">
        <f t="shared" si="65"/>
        <v/>
      </c>
      <c r="L97" s="8" t="str">
        <f t="shared" si="66"/>
        <v/>
      </c>
      <c r="N97" s="171" t="str">
        <f t="shared" si="42"/>
        <v/>
      </c>
      <c r="O97" s="171">
        <f t="shared" ca="1" si="43"/>
        <v>16</v>
      </c>
      <c r="P97" s="171" t="str">
        <f t="shared" ca="1" si="44"/>
        <v/>
      </c>
      <c r="Q97" s="171" t="str">
        <f t="shared" ca="1" si="45"/>
        <v/>
      </c>
      <c r="R97" s="171" t="str">
        <f t="shared" ca="1" si="46"/>
        <v/>
      </c>
      <c r="S97" s="171" t="b">
        <f t="shared" si="47"/>
        <v>0</v>
      </c>
      <c r="T97" s="9" t="str">
        <f t="shared" ca="1" si="48"/>
        <v/>
      </c>
      <c r="U97" s="9" t="str">
        <f t="shared" ca="1" si="49"/>
        <v/>
      </c>
      <c r="V97" s="9" t="str">
        <f t="shared" ca="1" si="50"/>
        <v/>
      </c>
      <c r="W97" s="9" t="str">
        <f t="shared" ca="1" si="51"/>
        <v/>
      </c>
      <c r="X97" s="9" t="str">
        <f t="shared" ca="1" si="52"/>
        <v/>
      </c>
      <c r="Y97" s="172" t="str">
        <f t="shared" si="53"/>
        <v/>
      </c>
      <c r="Z97" s="172" t="str">
        <f t="shared" si="54"/>
        <v/>
      </c>
      <c r="AA97" s="172" t="str">
        <f t="shared" si="55"/>
        <v/>
      </c>
      <c r="AB97" s="172" t="str">
        <f t="shared" si="56"/>
        <v/>
      </c>
      <c r="AC97" s="172" t="str">
        <f t="shared" si="57"/>
        <v/>
      </c>
      <c r="AD97" s="173" t="str">
        <f t="shared" ca="1" si="58"/>
        <v/>
      </c>
      <c r="AE97" s="173" t="str">
        <f t="shared" ca="1" si="59"/>
        <v/>
      </c>
      <c r="AF97" s="173" t="str">
        <f t="shared" ca="1" si="60"/>
        <v/>
      </c>
      <c r="AG97" s="173" t="str">
        <f t="shared" ca="1" si="61"/>
        <v/>
      </c>
      <c r="AH97" s="173" t="str">
        <f t="shared" ca="1" si="62"/>
        <v/>
      </c>
    </row>
    <row r="98" spans="7:34">
      <c r="G98" s="8" t="str">
        <f t="shared" si="63"/>
        <v/>
      </c>
      <c r="H98" s="8" t="str">
        <f ca="1">IF(OR(A98="",A98="总计",ISNA(MATCH(A98,'临-进度'!$A:$A,0))),"",A98)</f>
        <v/>
      </c>
      <c r="I98" s="8" t="b">
        <f>NOT(ISNA(MATCH(A98,项目阶段与里程碑!$B:$B,0)))</f>
        <v>0</v>
      </c>
      <c r="J98" s="8" t="str">
        <f t="shared" si="64"/>
        <v/>
      </c>
      <c r="K98" s="8" t="str">
        <f t="shared" si="65"/>
        <v/>
      </c>
      <c r="L98" s="8" t="str">
        <f t="shared" si="66"/>
        <v/>
      </c>
      <c r="N98" s="171" t="str">
        <f t="shared" si="42"/>
        <v/>
      </c>
      <c r="O98" s="171">
        <f t="shared" ca="1" si="43"/>
        <v>16</v>
      </c>
      <c r="P98" s="171" t="str">
        <f t="shared" ca="1" si="44"/>
        <v/>
      </c>
      <c r="Q98" s="171" t="str">
        <f t="shared" ca="1" si="45"/>
        <v/>
      </c>
      <c r="R98" s="171" t="str">
        <f t="shared" ca="1" si="46"/>
        <v/>
      </c>
      <c r="S98" s="171" t="b">
        <f t="shared" si="47"/>
        <v>0</v>
      </c>
      <c r="T98" s="9" t="str">
        <f t="shared" ca="1" si="48"/>
        <v/>
      </c>
      <c r="U98" s="9" t="str">
        <f t="shared" ca="1" si="49"/>
        <v/>
      </c>
      <c r="V98" s="9" t="str">
        <f t="shared" ca="1" si="50"/>
        <v/>
      </c>
      <c r="W98" s="9" t="str">
        <f t="shared" ca="1" si="51"/>
        <v/>
      </c>
      <c r="X98" s="9" t="str">
        <f t="shared" ca="1" si="52"/>
        <v/>
      </c>
      <c r="Y98" s="172" t="str">
        <f t="shared" si="53"/>
        <v/>
      </c>
      <c r="Z98" s="172" t="str">
        <f t="shared" si="54"/>
        <v/>
      </c>
      <c r="AA98" s="172" t="str">
        <f t="shared" si="55"/>
        <v/>
      </c>
      <c r="AB98" s="172" t="str">
        <f t="shared" si="56"/>
        <v/>
      </c>
      <c r="AC98" s="172" t="str">
        <f t="shared" si="57"/>
        <v/>
      </c>
      <c r="AD98" s="173" t="str">
        <f t="shared" ca="1" si="58"/>
        <v/>
      </c>
      <c r="AE98" s="173" t="str">
        <f t="shared" ca="1" si="59"/>
        <v/>
      </c>
      <c r="AF98" s="173" t="str">
        <f t="shared" ca="1" si="60"/>
        <v/>
      </c>
      <c r="AG98" s="173" t="str">
        <f t="shared" ca="1" si="61"/>
        <v/>
      </c>
      <c r="AH98" s="173" t="str">
        <f t="shared" ca="1" si="62"/>
        <v/>
      </c>
    </row>
    <row r="99" spans="7:34">
      <c r="G99" s="8" t="str">
        <f t="shared" si="63"/>
        <v/>
      </c>
      <c r="H99" s="8" t="str">
        <f ca="1">IF(OR(A99="",A99="总计",ISNA(MATCH(A99,'临-进度'!$A:$A,0))),"",A99)</f>
        <v/>
      </c>
      <c r="I99" s="8" t="b">
        <f>NOT(ISNA(MATCH(A99,项目阶段与里程碑!$B:$B,0)))</f>
        <v>0</v>
      </c>
      <c r="J99" s="8" t="str">
        <f t="shared" si="64"/>
        <v/>
      </c>
      <c r="K99" s="8" t="str">
        <f t="shared" si="65"/>
        <v/>
      </c>
      <c r="L99" s="8" t="str">
        <f t="shared" si="66"/>
        <v/>
      </c>
      <c r="N99" s="171" t="str">
        <f t="shared" si="42"/>
        <v/>
      </c>
      <c r="O99" s="171">
        <f t="shared" ca="1" si="43"/>
        <v>16</v>
      </c>
      <c r="P99" s="171" t="str">
        <f t="shared" ca="1" si="44"/>
        <v/>
      </c>
      <c r="Q99" s="171" t="str">
        <f t="shared" ca="1" si="45"/>
        <v/>
      </c>
      <c r="R99" s="171" t="str">
        <f t="shared" ca="1" si="46"/>
        <v/>
      </c>
      <c r="S99" s="171" t="b">
        <f t="shared" si="47"/>
        <v>0</v>
      </c>
      <c r="T99" s="9" t="str">
        <f t="shared" ca="1" si="48"/>
        <v/>
      </c>
      <c r="U99" s="9" t="str">
        <f t="shared" ca="1" si="49"/>
        <v/>
      </c>
      <c r="V99" s="9" t="str">
        <f t="shared" ca="1" si="50"/>
        <v/>
      </c>
      <c r="W99" s="9" t="str">
        <f t="shared" ca="1" si="51"/>
        <v/>
      </c>
      <c r="X99" s="9" t="str">
        <f t="shared" ca="1" si="52"/>
        <v/>
      </c>
      <c r="Y99" s="172" t="str">
        <f t="shared" si="53"/>
        <v/>
      </c>
      <c r="Z99" s="172" t="str">
        <f t="shared" si="54"/>
        <v/>
      </c>
      <c r="AA99" s="172" t="str">
        <f t="shared" si="55"/>
        <v/>
      </c>
      <c r="AB99" s="172" t="str">
        <f t="shared" si="56"/>
        <v/>
      </c>
      <c r="AC99" s="172" t="str">
        <f t="shared" si="57"/>
        <v/>
      </c>
      <c r="AD99" s="173" t="str">
        <f t="shared" ca="1" si="58"/>
        <v/>
      </c>
      <c r="AE99" s="173" t="str">
        <f t="shared" ca="1" si="59"/>
        <v/>
      </c>
      <c r="AF99" s="173" t="str">
        <f t="shared" ca="1" si="60"/>
        <v/>
      </c>
      <c r="AG99" s="173" t="str">
        <f t="shared" ca="1" si="61"/>
        <v/>
      </c>
      <c r="AH99" s="173" t="str">
        <f t="shared" ca="1" si="62"/>
        <v/>
      </c>
    </row>
    <row r="100" spans="7:34">
      <c r="G100" s="8" t="str">
        <f t="shared" si="63"/>
        <v/>
      </c>
      <c r="H100" s="8" t="str">
        <f ca="1">IF(OR(A100="",A100="总计",ISNA(MATCH(A100,'临-进度'!$A:$A,0))),"",A100)</f>
        <v/>
      </c>
      <c r="I100" s="8" t="b">
        <f>NOT(ISNA(MATCH(A100,项目阶段与里程碑!$B:$B,0)))</f>
        <v>0</v>
      </c>
      <c r="J100" s="8" t="str">
        <f t="shared" si="64"/>
        <v/>
      </c>
      <c r="K100" s="8" t="str">
        <f t="shared" si="65"/>
        <v/>
      </c>
      <c r="L100" s="8" t="str">
        <f t="shared" si="66"/>
        <v/>
      </c>
      <c r="N100" s="171" t="str">
        <f t="shared" si="42"/>
        <v/>
      </c>
      <c r="O100" s="171">
        <f t="shared" ca="1" si="43"/>
        <v>16</v>
      </c>
      <c r="P100" s="171" t="str">
        <f t="shared" ca="1" si="44"/>
        <v/>
      </c>
      <c r="Q100" s="171" t="str">
        <f t="shared" ca="1" si="45"/>
        <v/>
      </c>
      <c r="R100" s="171" t="str">
        <f t="shared" ca="1" si="46"/>
        <v/>
      </c>
      <c r="S100" s="171" t="b">
        <f t="shared" si="47"/>
        <v>0</v>
      </c>
      <c r="T100" s="9" t="str">
        <f t="shared" ca="1" si="48"/>
        <v/>
      </c>
      <c r="U100" s="9" t="str">
        <f t="shared" ca="1" si="49"/>
        <v/>
      </c>
      <c r="V100" s="9" t="str">
        <f t="shared" ca="1" si="50"/>
        <v/>
      </c>
      <c r="W100" s="9" t="str">
        <f t="shared" ca="1" si="51"/>
        <v/>
      </c>
      <c r="X100" s="9" t="str">
        <f t="shared" ca="1" si="52"/>
        <v/>
      </c>
      <c r="Y100" s="172" t="str">
        <f t="shared" si="53"/>
        <v/>
      </c>
      <c r="Z100" s="172" t="str">
        <f t="shared" si="54"/>
        <v/>
      </c>
      <c r="AA100" s="172" t="str">
        <f t="shared" si="55"/>
        <v/>
      </c>
      <c r="AB100" s="172" t="str">
        <f t="shared" si="56"/>
        <v/>
      </c>
      <c r="AC100" s="172" t="str">
        <f t="shared" si="57"/>
        <v/>
      </c>
      <c r="AD100" s="173" t="str">
        <f t="shared" ca="1" si="58"/>
        <v/>
      </c>
      <c r="AE100" s="173" t="str">
        <f t="shared" ca="1" si="59"/>
        <v/>
      </c>
      <c r="AF100" s="173" t="str">
        <f t="shared" ca="1" si="60"/>
        <v/>
      </c>
      <c r="AG100" s="173" t="str">
        <f t="shared" ca="1" si="61"/>
        <v/>
      </c>
      <c r="AH100" s="173" t="str">
        <f t="shared" ca="1" si="62"/>
        <v/>
      </c>
    </row>
    <row r="101" spans="7:34">
      <c r="G101" s="8" t="str">
        <f t="shared" si="63"/>
        <v/>
      </c>
      <c r="H101" s="8" t="str">
        <f ca="1">IF(OR(A101="",A101="总计",ISNA(MATCH(A101,'临-进度'!$A:$A,0))),"",A101)</f>
        <v/>
      </c>
      <c r="I101" s="8" t="b">
        <f>NOT(ISNA(MATCH(A101,项目阶段与里程碑!$B:$B,0)))</f>
        <v>0</v>
      </c>
      <c r="J101" s="8" t="str">
        <f t="shared" si="64"/>
        <v/>
      </c>
      <c r="K101" s="8" t="str">
        <f t="shared" si="65"/>
        <v/>
      </c>
      <c r="L101" s="8" t="str">
        <f t="shared" si="66"/>
        <v/>
      </c>
      <c r="N101" s="171" t="str">
        <f t="shared" si="42"/>
        <v/>
      </c>
      <c r="O101" s="171">
        <f t="shared" ca="1" si="43"/>
        <v>16</v>
      </c>
      <c r="P101" s="171" t="str">
        <f t="shared" ca="1" si="44"/>
        <v/>
      </c>
      <c r="Q101" s="171" t="str">
        <f t="shared" ca="1" si="45"/>
        <v/>
      </c>
      <c r="R101" s="171" t="str">
        <f t="shared" ca="1" si="46"/>
        <v/>
      </c>
      <c r="S101" s="171" t="b">
        <f t="shared" si="47"/>
        <v>0</v>
      </c>
      <c r="T101" s="9" t="str">
        <f t="shared" ca="1" si="48"/>
        <v/>
      </c>
      <c r="U101" s="9" t="str">
        <f t="shared" ca="1" si="49"/>
        <v/>
      </c>
      <c r="V101" s="9" t="str">
        <f t="shared" ca="1" si="50"/>
        <v/>
      </c>
      <c r="W101" s="9" t="str">
        <f t="shared" ca="1" si="51"/>
        <v/>
      </c>
      <c r="X101" s="9" t="str">
        <f t="shared" ca="1" si="52"/>
        <v/>
      </c>
      <c r="Y101" s="172" t="str">
        <f t="shared" si="53"/>
        <v/>
      </c>
      <c r="Z101" s="172" t="str">
        <f t="shared" si="54"/>
        <v/>
      </c>
      <c r="AA101" s="172" t="str">
        <f t="shared" si="55"/>
        <v/>
      </c>
      <c r="AB101" s="172" t="str">
        <f t="shared" si="56"/>
        <v/>
      </c>
      <c r="AC101" s="172" t="str">
        <f t="shared" si="57"/>
        <v/>
      </c>
      <c r="AD101" s="173" t="str">
        <f t="shared" ca="1" si="58"/>
        <v/>
      </c>
      <c r="AE101" s="173" t="str">
        <f t="shared" ca="1" si="59"/>
        <v/>
      </c>
      <c r="AF101" s="173" t="str">
        <f t="shared" ca="1" si="60"/>
        <v/>
      </c>
      <c r="AG101" s="173" t="str">
        <f t="shared" ca="1" si="61"/>
        <v/>
      </c>
      <c r="AH101" s="173" t="str">
        <f t="shared" ca="1" si="62"/>
        <v/>
      </c>
    </row>
    <row r="102" spans="7:34">
      <c r="G102" s="8" t="str">
        <f t="shared" si="63"/>
        <v/>
      </c>
      <c r="H102" s="8" t="str">
        <f ca="1">IF(OR(A102="",A102="总计",ISNA(MATCH(A102,'临-进度'!$A:$A,0))),"",A102)</f>
        <v/>
      </c>
      <c r="I102" s="8" t="b">
        <f>NOT(ISNA(MATCH(A102,项目阶段与里程碑!$B:$B,0)))</f>
        <v>0</v>
      </c>
      <c r="J102" s="8" t="str">
        <f t="shared" si="64"/>
        <v/>
      </c>
      <c r="K102" s="8" t="str">
        <f t="shared" si="65"/>
        <v/>
      </c>
      <c r="L102" s="8" t="str">
        <f t="shared" si="66"/>
        <v/>
      </c>
      <c r="N102" s="171" t="str">
        <f t="shared" si="42"/>
        <v/>
      </c>
      <c r="O102" s="171">
        <f t="shared" ca="1" si="43"/>
        <v>16</v>
      </c>
      <c r="P102" s="171" t="str">
        <f t="shared" ca="1" si="44"/>
        <v/>
      </c>
      <c r="Q102" s="171" t="str">
        <f t="shared" ca="1" si="45"/>
        <v/>
      </c>
      <c r="R102" s="171" t="str">
        <f t="shared" ca="1" si="46"/>
        <v/>
      </c>
      <c r="S102" s="171" t="b">
        <f t="shared" si="47"/>
        <v>0</v>
      </c>
      <c r="T102" s="9" t="str">
        <f t="shared" ca="1" si="48"/>
        <v/>
      </c>
      <c r="U102" s="9" t="str">
        <f t="shared" ca="1" si="49"/>
        <v/>
      </c>
      <c r="V102" s="9" t="str">
        <f t="shared" ca="1" si="50"/>
        <v/>
      </c>
      <c r="W102" s="9" t="str">
        <f t="shared" ca="1" si="51"/>
        <v/>
      </c>
      <c r="X102" s="9" t="str">
        <f t="shared" ca="1" si="52"/>
        <v/>
      </c>
      <c r="Y102" s="172" t="str">
        <f t="shared" si="53"/>
        <v/>
      </c>
      <c r="Z102" s="172" t="str">
        <f t="shared" si="54"/>
        <v/>
      </c>
      <c r="AA102" s="172" t="str">
        <f t="shared" si="55"/>
        <v/>
      </c>
      <c r="AB102" s="172" t="str">
        <f t="shared" si="56"/>
        <v/>
      </c>
      <c r="AC102" s="172" t="str">
        <f t="shared" si="57"/>
        <v/>
      </c>
      <c r="AD102" s="173" t="str">
        <f t="shared" ca="1" si="58"/>
        <v/>
      </c>
      <c r="AE102" s="173" t="str">
        <f t="shared" ca="1" si="59"/>
        <v/>
      </c>
      <c r="AF102" s="173" t="str">
        <f t="shared" ca="1" si="60"/>
        <v/>
      </c>
      <c r="AG102" s="173" t="str">
        <f t="shared" ca="1" si="61"/>
        <v/>
      </c>
      <c r="AH102" s="173" t="str">
        <f t="shared" ca="1" si="62"/>
        <v/>
      </c>
    </row>
    <row r="103" spans="7:34">
      <c r="G103" s="8" t="str">
        <f t="shared" si="63"/>
        <v/>
      </c>
      <c r="H103" s="8" t="str">
        <f ca="1">IF(OR(A103="",A103="总计",ISNA(MATCH(A103,'临-进度'!$A:$A,0))),"",A103)</f>
        <v/>
      </c>
      <c r="I103" s="8" t="b">
        <f>NOT(ISNA(MATCH(A103,项目阶段与里程碑!$B:$B,0)))</f>
        <v>0</v>
      </c>
      <c r="J103" s="8" t="str">
        <f t="shared" si="64"/>
        <v/>
      </c>
      <c r="K103" s="8" t="str">
        <f t="shared" si="65"/>
        <v/>
      </c>
      <c r="L103" s="8" t="str">
        <f t="shared" si="66"/>
        <v/>
      </c>
      <c r="N103" s="171" t="str">
        <f t="shared" si="42"/>
        <v/>
      </c>
      <c r="O103" s="171">
        <f t="shared" ca="1" si="43"/>
        <v>16</v>
      </c>
      <c r="P103" s="171" t="str">
        <f t="shared" ca="1" si="44"/>
        <v/>
      </c>
      <c r="Q103" s="171" t="str">
        <f t="shared" ca="1" si="45"/>
        <v/>
      </c>
      <c r="R103" s="171" t="str">
        <f t="shared" ca="1" si="46"/>
        <v/>
      </c>
      <c r="S103" s="171" t="b">
        <f t="shared" si="47"/>
        <v>0</v>
      </c>
      <c r="T103" s="9" t="str">
        <f t="shared" ca="1" si="48"/>
        <v/>
      </c>
      <c r="U103" s="9" t="str">
        <f t="shared" ca="1" si="49"/>
        <v/>
      </c>
      <c r="V103" s="9" t="str">
        <f t="shared" ca="1" si="50"/>
        <v/>
      </c>
      <c r="W103" s="9" t="str">
        <f t="shared" ca="1" si="51"/>
        <v/>
      </c>
      <c r="X103" s="9" t="str">
        <f t="shared" ca="1" si="52"/>
        <v/>
      </c>
      <c r="Y103" s="172" t="str">
        <f t="shared" si="53"/>
        <v/>
      </c>
      <c r="Z103" s="172" t="str">
        <f t="shared" si="54"/>
        <v/>
      </c>
      <c r="AA103" s="172" t="str">
        <f t="shared" si="55"/>
        <v/>
      </c>
      <c r="AB103" s="172" t="str">
        <f t="shared" si="56"/>
        <v/>
      </c>
      <c r="AC103" s="172" t="str">
        <f t="shared" si="57"/>
        <v/>
      </c>
      <c r="AD103" s="173" t="str">
        <f t="shared" ca="1" si="58"/>
        <v/>
      </c>
      <c r="AE103" s="173" t="str">
        <f t="shared" ca="1" si="59"/>
        <v/>
      </c>
      <c r="AF103" s="173" t="str">
        <f t="shared" ca="1" si="60"/>
        <v/>
      </c>
      <c r="AG103" s="173" t="str">
        <f t="shared" ca="1" si="61"/>
        <v/>
      </c>
      <c r="AH103" s="173" t="str">
        <f t="shared" ca="1" si="62"/>
        <v/>
      </c>
    </row>
    <row r="104" spans="7:34">
      <c r="G104" s="8" t="str">
        <f t="shared" si="63"/>
        <v/>
      </c>
      <c r="H104" s="8" t="str">
        <f ca="1">IF(OR(A104="",A104="总计",ISNA(MATCH(A104,'临-进度'!$A:$A,0))),"",A104)</f>
        <v/>
      </c>
      <c r="I104" s="8" t="b">
        <f>NOT(ISNA(MATCH(A104,项目阶段与里程碑!$B:$B,0)))</f>
        <v>0</v>
      </c>
      <c r="J104" s="8" t="str">
        <f t="shared" si="64"/>
        <v/>
      </c>
      <c r="K104" s="8" t="str">
        <f t="shared" si="65"/>
        <v/>
      </c>
      <c r="L104" s="8" t="str">
        <f t="shared" si="66"/>
        <v/>
      </c>
      <c r="N104" s="171" t="str">
        <f t="shared" si="42"/>
        <v/>
      </c>
      <c r="O104" s="171">
        <f t="shared" ca="1" si="43"/>
        <v>16</v>
      </c>
      <c r="P104" s="171" t="str">
        <f t="shared" ca="1" si="44"/>
        <v/>
      </c>
      <c r="Q104" s="171" t="str">
        <f t="shared" ca="1" si="45"/>
        <v/>
      </c>
      <c r="R104" s="171" t="str">
        <f t="shared" ca="1" si="46"/>
        <v/>
      </c>
      <c r="S104" s="171" t="b">
        <f t="shared" si="47"/>
        <v>0</v>
      </c>
      <c r="T104" s="9" t="str">
        <f t="shared" ca="1" si="48"/>
        <v/>
      </c>
      <c r="U104" s="9" t="str">
        <f t="shared" ca="1" si="49"/>
        <v/>
      </c>
      <c r="V104" s="9" t="str">
        <f t="shared" ca="1" si="50"/>
        <v/>
      </c>
      <c r="W104" s="9" t="str">
        <f t="shared" ca="1" si="51"/>
        <v/>
      </c>
      <c r="X104" s="9" t="str">
        <f t="shared" ca="1" si="52"/>
        <v/>
      </c>
      <c r="Y104" s="172" t="str">
        <f t="shared" si="53"/>
        <v/>
      </c>
      <c r="Z104" s="172" t="str">
        <f t="shared" si="54"/>
        <v/>
      </c>
      <c r="AA104" s="172" t="str">
        <f t="shared" si="55"/>
        <v/>
      </c>
      <c r="AB104" s="172" t="str">
        <f t="shared" si="56"/>
        <v/>
      </c>
      <c r="AC104" s="172" t="str">
        <f t="shared" si="57"/>
        <v/>
      </c>
      <c r="AD104" s="173" t="str">
        <f t="shared" ca="1" si="58"/>
        <v/>
      </c>
      <c r="AE104" s="173" t="str">
        <f t="shared" ca="1" si="59"/>
        <v/>
      </c>
      <c r="AF104" s="173" t="str">
        <f t="shared" ca="1" si="60"/>
        <v/>
      </c>
      <c r="AG104" s="173" t="str">
        <f t="shared" ca="1" si="61"/>
        <v/>
      </c>
      <c r="AH104" s="173" t="str">
        <f t="shared" ca="1" si="62"/>
        <v/>
      </c>
    </row>
    <row r="105" spans="7:34">
      <c r="G105" s="8" t="str">
        <f t="shared" si="63"/>
        <v/>
      </c>
      <c r="H105" s="8" t="str">
        <f ca="1">IF(OR(A105="",A105="总计",ISNA(MATCH(A105,'临-进度'!$A:$A,0))),"",A105)</f>
        <v/>
      </c>
      <c r="I105" s="8" t="b">
        <f>NOT(ISNA(MATCH(A105,项目阶段与里程碑!$B:$B,0)))</f>
        <v>0</v>
      </c>
      <c r="J105" s="8" t="str">
        <f t="shared" si="64"/>
        <v/>
      </c>
      <c r="K105" s="8" t="str">
        <f t="shared" si="65"/>
        <v/>
      </c>
      <c r="L105" s="8" t="str">
        <f t="shared" si="66"/>
        <v/>
      </c>
      <c r="N105" s="171" t="str">
        <f t="shared" si="42"/>
        <v/>
      </c>
      <c r="O105" s="171">
        <f t="shared" ca="1" si="43"/>
        <v>16</v>
      </c>
      <c r="P105" s="171" t="str">
        <f t="shared" ca="1" si="44"/>
        <v/>
      </c>
      <c r="Q105" s="171" t="str">
        <f t="shared" ca="1" si="45"/>
        <v/>
      </c>
      <c r="R105" s="171" t="str">
        <f t="shared" ca="1" si="46"/>
        <v/>
      </c>
      <c r="S105" s="171" t="b">
        <f t="shared" si="47"/>
        <v>0</v>
      </c>
      <c r="T105" s="9" t="str">
        <f t="shared" ca="1" si="48"/>
        <v/>
      </c>
      <c r="U105" s="9" t="str">
        <f t="shared" ca="1" si="49"/>
        <v/>
      </c>
      <c r="V105" s="9" t="str">
        <f t="shared" ca="1" si="50"/>
        <v/>
      </c>
      <c r="W105" s="9" t="str">
        <f t="shared" ca="1" si="51"/>
        <v/>
      </c>
      <c r="X105" s="9" t="str">
        <f t="shared" ca="1" si="52"/>
        <v/>
      </c>
      <c r="Y105" s="172" t="str">
        <f t="shared" si="53"/>
        <v/>
      </c>
      <c r="Z105" s="172" t="str">
        <f t="shared" si="54"/>
        <v/>
      </c>
      <c r="AA105" s="172" t="str">
        <f t="shared" si="55"/>
        <v/>
      </c>
      <c r="AB105" s="172" t="str">
        <f t="shared" si="56"/>
        <v/>
      </c>
      <c r="AC105" s="172" t="str">
        <f t="shared" si="57"/>
        <v/>
      </c>
      <c r="AD105" s="173" t="str">
        <f t="shared" ca="1" si="58"/>
        <v/>
      </c>
      <c r="AE105" s="173" t="str">
        <f t="shared" ca="1" si="59"/>
        <v/>
      </c>
      <c r="AF105" s="173" t="str">
        <f t="shared" ca="1" si="60"/>
        <v/>
      </c>
      <c r="AG105" s="173" t="str">
        <f t="shared" ca="1" si="61"/>
        <v/>
      </c>
      <c r="AH105" s="173" t="str">
        <f t="shared" ca="1" si="62"/>
        <v/>
      </c>
    </row>
    <row r="106" spans="7:34">
      <c r="G106" s="8" t="str">
        <f t="shared" si="63"/>
        <v/>
      </c>
      <c r="H106" s="8" t="str">
        <f ca="1">IF(OR(A106="",A106="总计",ISNA(MATCH(A106,'临-进度'!$A:$A,0))),"",A106)</f>
        <v/>
      </c>
      <c r="I106" s="8" t="b">
        <f>NOT(ISNA(MATCH(A106,项目阶段与里程碑!$B:$B,0)))</f>
        <v>0</v>
      </c>
      <c r="J106" s="8" t="str">
        <f t="shared" si="64"/>
        <v/>
      </c>
      <c r="K106" s="8" t="str">
        <f t="shared" si="65"/>
        <v/>
      </c>
      <c r="L106" s="8" t="str">
        <f t="shared" si="66"/>
        <v/>
      </c>
      <c r="N106" s="171" t="str">
        <f t="shared" si="42"/>
        <v/>
      </c>
      <c r="O106" s="171">
        <f t="shared" ca="1" si="43"/>
        <v>16</v>
      </c>
      <c r="P106" s="171" t="str">
        <f t="shared" ca="1" si="44"/>
        <v/>
      </c>
      <c r="Q106" s="171" t="str">
        <f t="shared" ca="1" si="45"/>
        <v/>
      </c>
      <c r="R106" s="171" t="str">
        <f t="shared" ca="1" si="46"/>
        <v/>
      </c>
      <c r="S106" s="171" t="b">
        <f t="shared" si="47"/>
        <v>0</v>
      </c>
      <c r="T106" s="9" t="str">
        <f t="shared" ca="1" si="48"/>
        <v/>
      </c>
      <c r="U106" s="9" t="str">
        <f t="shared" ca="1" si="49"/>
        <v/>
      </c>
      <c r="V106" s="9" t="str">
        <f t="shared" ca="1" si="50"/>
        <v/>
      </c>
      <c r="W106" s="9" t="str">
        <f t="shared" ca="1" si="51"/>
        <v/>
      </c>
      <c r="X106" s="9" t="str">
        <f t="shared" ca="1" si="52"/>
        <v/>
      </c>
      <c r="Y106" s="172" t="str">
        <f t="shared" si="53"/>
        <v/>
      </c>
      <c r="Z106" s="172" t="str">
        <f t="shared" si="54"/>
        <v/>
      </c>
      <c r="AA106" s="172" t="str">
        <f t="shared" si="55"/>
        <v/>
      </c>
      <c r="AB106" s="172" t="str">
        <f t="shared" si="56"/>
        <v/>
      </c>
      <c r="AC106" s="172" t="str">
        <f t="shared" si="57"/>
        <v/>
      </c>
      <c r="AD106" s="173" t="str">
        <f t="shared" ca="1" si="58"/>
        <v/>
      </c>
      <c r="AE106" s="173" t="str">
        <f t="shared" ca="1" si="59"/>
        <v/>
      </c>
      <c r="AF106" s="173" t="str">
        <f t="shared" ca="1" si="60"/>
        <v/>
      </c>
      <c r="AG106" s="173" t="str">
        <f t="shared" ca="1" si="61"/>
        <v/>
      </c>
      <c r="AH106" s="173" t="str">
        <f t="shared" ca="1" si="62"/>
        <v/>
      </c>
    </row>
    <row r="107" spans="7:34">
      <c r="G107" s="8" t="str">
        <f t="shared" si="63"/>
        <v/>
      </c>
      <c r="H107" s="8" t="str">
        <f ca="1">IF(OR(A107="",A107="总计",ISNA(MATCH(A107,'临-进度'!$A:$A,0))),"",A107)</f>
        <v/>
      </c>
      <c r="I107" s="8" t="b">
        <f>NOT(ISNA(MATCH(A107,项目阶段与里程碑!$B:$B,0)))</f>
        <v>0</v>
      </c>
      <c r="J107" s="8" t="str">
        <f t="shared" si="64"/>
        <v/>
      </c>
      <c r="K107" s="8" t="str">
        <f t="shared" si="65"/>
        <v/>
      </c>
      <c r="L107" s="8" t="str">
        <f t="shared" si="66"/>
        <v/>
      </c>
      <c r="N107" s="171" t="str">
        <f t="shared" si="42"/>
        <v/>
      </c>
      <c r="O107" s="171">
        <f t="shared" ca="1" si="43"/>
        <v>16</v>
      </c>
      <c r="P107" s="171" t="str">
        <f t="shared" ca="1" si="44"/>
        <v/>
      </c>
      <c r="Q107" s="171" t="str">
        <f t="shared" ca="1" si="45"/>
        <v/>
      </c>
      <c r="R107" s="171" t="str">
        <f t="shared" ca="1" si="46"/>
        <v/>
      </c>
      <c r="S107" s="171" t="b">
        <f t="shared" si="47"/>
        <v>0</v>
      </c>
      <c r="T107" s="9" t="str">
        <f t="shared" ca="1" si="48"/>
        <v/>
      </c>
      <c r="U107" s="9" t="str">
        <f t="shared" ca="1" si="49"/>
        <v/>
      </c>
      <c r="V107" s="9" t="str">
        <f t="shared" ca="1" si="50"/>
        <v/>
      </c>
      <c r="W107" s="9" t="str">
        <f t="shared" ca="1" si="51"/>
        <v/>
      </c>
      <c r="X107" s="9" t="str">
        <f t="shared" ca="1" si="52"/>
        <v/>
      </c>
      <c r="Y107" s="172" t="str">
        <f t="shared" si="53"/>
        <v/>
      </c>
      <c r="Z107" s="172" t="str">
        <f t="shared" si="54"/>
        <v/>
      </c>
      <c r="AA107" s="172" t="str">
        <f t="shared" si="55"/>
        <v/>
      </c>
      <c r="AB107" s="172" t="str">
        <f t="shared" si="56"/>
        <v/>
      </c>
      <c r="AC107" s="172" t="str">
        <f t="shared" si="57"/>
        <v/>
      </c>
      <c r="AD107" s="173" t="str">
        <f t="shared" ca="1" si="58"/>
        <v/>
      </c>
      <c r="AE107" s="173" t="str">
        <f t="shared" ca="1" si="59"/>
        <v/>
      </c>
      <c r="AF107" s="173" t="str">
        <f t="shared" ca="1" si="60"/>
        <v/>
      </c>
      <c r="AG107" s="173" t="str">
        <f t="shared" ca="1" si="61"/>
        <v/>
      </c>
      <c r="AH107" s="173" t="str">
        <f t="shared" ca="1" si="62"/>
        <v/>
      </c>
    </row>
    <row r="108" spans="7:34">
      <c r="G108" s="8" t="str">
        <f t="shared" si="63"/>
        <v/>
      </c>
      <c r="H108" s="8" t="str">
        <f ca="1">IF(OR(A108="",A108="总计",ISNA(MATCH(A108,'临-进度'!$A:$A,0))),"",A108)</f>
        <v/>
      </c>
      <c r="I108" s="8" t="b">
        <f>NOT(ISNA(MATCH(A108,项目阶段与里程碑!$B:$B,0)))</f>
        <v>0</v>
      </c>
      <c r="J108" s="8" t="str">
        <f t="shared" si="64"/>
        <v/>
      </c>
      <c r="K108" s="8" t="str">
        <f t="shared" si="65"/>
        <v/>
      </c>
      <c r="L108" s="8" t="str">
        <f t="shared" si="66"/>
        <v/>
      </c>
      <c r="N108" s="171" t="str">
        <f t="shared" si="42"/>
        <v/>
      </c>
      <c r="O108" s="171">
        <f t="shared" ca="1" si="43"/>
        <v>16</v>
      </c>
      <c r="P108" s="171" t="str">
        <f t="shared" ca="1" si="44"/>
        <v/>
      </c>
      <c r="Q108" s="171" t="str">
        <f t="shared" ca="1" si="45"/>
        <v/>
      </c>
      <c r="R108" s="171" t="str">
        <f t="shared" ca="1" si="46"/>
        <v/>
      </c>
      <c r="S108" s="171" t="b">
        <f t="shared" si="47"/>
        <v>0</v>
      </c>
      <c r="T108" s="9" t="str">
        <f t="shared" ca="1" si="48"/>
        <v/>
      </c>
      <c r="U108" s="9" t="str">
        <f t="shared" ca="1" si="49"/>
        <v/>
      </c>
      <c r="V108" s="9" t="str">
        <f t="shared" ca="1" si="50"/>
        <v/>
      </c>
      <c r="W108" s="9" t="str">
        <f t="shared" ca="1" si="51"/>
        <v/>
      </c>
      <c r="X108" s="9" t="str">
        <f t="shared" ca="1" si="52"/>
        <v/>
      </c>
      <c r="Y108" s="172" t="str">
        <f t="shared" si="53"/>
        <v/>
      </c>
      <c r="Z108" s="172" t="str">
        <f t="shared" si="54"/>
        <v/>
      </c>
      <c r="AA108" s="172" t="str">
        <f t="shared" si="55"/>
        <v/>
      </c>
      <c r="AB108" s="172" t="str">
        <f t="shared" si="56"/>
        <v/>
      </c>
      <c r="AC108" s="172" t="str">
        <f t="shared" si="57"/>
        <v/>
      </c>
      <c r="AD108" s="173" t="str">
        <f t="shared" ca="1" si="58"/>
        <v/>
      </c>
      <c r="AE108" s="173" t="str">
        <f t="shared" ca="1" si="59"/>
        <v/>
      </c>
      <c r="AF108" s="173" t="str">
        <f t="shared" ca="1" si="60"/>
        <v/>
      </c>
      <c r="AG108" s="173" t="str">
        <f t="shared" ca="1" si="61"/>
        <v/>
      </c>
      <c r="AH108" s="173" t="str">
        <f t="shared" ca="1" si="62"/>
        <v/>
      </c>
    </row>
    <row r="109" spans="7:34">
      <c r="G109" s="8" t="str">
        <f t="shared" si="63"/>
        <v/>
      </c>
      <c r="H109" s="8" t="str">
        <f ca="1">IF(OR(A109="",A109="总计",ISNA(MATCH(A109,'临-进度'!$A:$A,0))),"",A109)</f>
        <v/>
      </c>
      <c r="I109" s="8" t="b">
        <f>NOT(ISNA(MATCH(A109,项目阶段与里程碑!$B:$B,0)))</f>
        <v>0</v>
      </c>
      <c r="J109" s="8" t="str">
        <f t="shared" si="64"/>
        <v/>
      </c>
      <c r="K109" s="8" t="str">
        <f t="shared" si="65"/>
        <v/>
      </c>
      <c r="L109" s="8" t="str">
        <f t="shared" si="66"/>
        <v/>
      </c>
      <c r="N109" s="171" t="str">
        <f t="shared" si="42"/>
        <v/>
      </c>
      <c r="O109" s="171">
        <f t="shared" ca="1" si="43"/>
        <v>16</v>
      </c>
      <c r="P109" s="171" t="str">
        <f t="shared" ca="1" si="44"/>
        <v/>
      </c>
      <c r="Q109" s="171" t="str">
        <f t="shared" ca="1" si="45"/>
        <v/>
      </c>
      <c r="R109" s="171" t="str">
        <f t="shared" ca="1" si="46"/>
        <v/>
      </c>
      <c r="S109" s="171" t="b">
        <f t="shared" si="47"/>
        <v>0</v>
      </c>
      <c r="T109" s="9" t="str">
        <f t="shared" ca="1" si="48"/>
        <v/>
      </c>
      <c r="U109" s="9" t="str">
        <f t="shared" ca="1" si="49"/>
        <v/>
      </c>
      <c r="V109" s="9" t="str">
        <f t="shared" ca="1" si="50"/>
        <v/>
      </c>
      <c r="W109" s="9" t="str">
        <f t="shared" ca="1" si="51"/>
        <v/>
      </c>
      <c r="X109" s="9" t="str">
        <f t="shared" ca="1" si="52"/>
        <v/>
      </c>
      <c r="Y109" s="172" t="str">
        <f t="shared" si="53"/>
        <v/>
      </c>
      <c r="Z109" s="172" t="str">
        <f t="shared" si="54"/>
        <v/>
      </c>
      <c r="AA109" s="172" t="str">
        <f t="shared" si="55"/>
        <v/>
      </c>
      <c r="AB109" s="172" t="str">
        <f t="shared" si="56"/>
        <v/>
      </c>
      <c r="AC109" s="172" t="str">
        <f t="shared" si="57"/>
        <v/>
      </c>
      <c r="AD109" s="173" t="str">
        <f t="shared" ca="1" si="58"/>
        <v/>
      </c>
      <c r="AE109" s="173" t="str">
        <f t="shared" ca="1" si="59"/>
        <v/>
      </c>
      <c r="AF109" s="173" t="str">
        <f t="shared" ca="1" si="60"/>
        <v/>
      </c>
      <c r="AG109" s="173" t="str">
        <f t="shared" ca="1" si="61"/>
        <v/>
      </c>
      <c r="AH109" s="173" t="str">
        <f t="shared" ca="1" si="62"/>
        <v/>
      </c>
    </row>
    <row r="110" spans="7:34">
      <c r="G110" s="8" t="str">
        <f t="shared" si="63"/>
        <v/>
      </c>
      <c r="H110" s="8" t="str">
        <f ca="1">IF(OR(A110="",A110="总计",ISNA(MATCH(A110,'临-进度'!$A:$A,0))),"",A110)</f>
        <v/>
      </c>
      <c r="I110" s="8" t="b">
        <f>NOT(ISNA(MATCH(A110,项目阶段与里程碑!$B:$B,0)))</f>
        <v>0</v>
      </c>
      <c r="J110" s="8" t="str">
        <f t="shared" si="64"/>
        <v/>
      </c>
      <c r="K110" s="8" t="str">
        <f t="shared" si="65"/>
        <v/>
      </c>
      <c r="L110" s="8" t="str">
        <f t="shared" si="66"/>
        <v/>
      </c>
      <c r="N110" s="171" t="str">
        <f t="shared" si="42"/>
        <v/>
      </c>
      <c r="O110" s="171">
        <f t="shared" ca="1" si="43"/>
        <v>16</v>
      </c>
      <c r="P110" s="171" t="str">
        <f t="shared" ca="1" si="44"/>
        <v/>
      </c>
      <c r="Q110" s="171" t="str">
        <f t="shared" ca="1" si="45"/>
        <v/>
      </c>
      <c r="R110" s="171" t="str">
        <f t="shared" ca="1" si="46"/>
        <v/>
      </c>
      <c r="S110" s="171" t="b">
        <f t="shared" si="47"/>
        <v>0</v>
      </c>
      <c r="T110" s="9" t="str">
        <f t="shared" ca="1" si="48"/>
        <v/>
      </c>
      <c r="U110" s="9" t="str">
        <f t="shared" ca="1" si="49"/>
        <v/>
      </c>
      <c r="V110" s="9" t="str">
        <f t="shared" ca="1" si="50"/>
        <v/>
      </c>
      <c r="W110" s="9" t="str">
        <f t="shared" ca="1" si="51"/>
        <v/>
      </c>
      <c r="X110" s="9" t="str">
        <f t="shared" ca="1" si="52"/>
        <v/>
      </c>
      <c r="Y110" s="172" t="str">
        <f t="shared" si="53"/>
        <v/>
      </c>
      <c r="Z110" s="172" t="str">
        <f t="shared" si="54"/>
        <v/>
      </c>
      <c r="AA110" s="172" t="str">
        <f t="shared" si="55"/>
        <v/>
      </c>
      <c r="AB110" s="172" t="str">
        <f t="shared" si="56"/>
        <v/>
      </c>
      <c r="AC110" s="172" t="str">
        <f t="shared" si="57"/>
        <v/>
      </c>
      <c r="AD110" s="173" t="str">
        <f t="shared" ca="1" si="58"/>
        <v/>
      </c>
      <c r="AE110" s="173" t="str">
        <f t="shared" ca="1" si="59"/>
        <v/>
      </c>
      <c r="AF110" s="173" t="str">
        <f t="shared" ca="1" si="60"/>
        <v/>
      </c>
      <c r="AG110" s="173" t="str">
        <f t="shared" ca="1" si="61"/>
        <v/>
      </c>
      <c r="AH110" s="173" t="str">
        <f t="shared" ca="1" si="62"/>
        <v/>
      </c>
    </row>
    <row r="111" spans="7:34">
      <c r="G111" s="8" t="str">
        <f t="shared" si="63"/>
        <v/>
      </c>
      <c r="H111" s="8" t="str">
        <f ca="1">IF(OR(A111="",A111="总计",ISNA(MATCH(A111,'临-进度'!$A:$A,0))),"",A111)</f>
        <v/>
      </c>
      <c r="I111" s="8" t="b">
        <f>NOT(ISNA(MATCH(A111,项目阶段与里程碑!$B:$B,0)))</f>
        <v>0</v>
      </c>
      <c r="J111" s="8" t="str">
        <f t="shared" si="64"/>
        <v/>
      </c>
      <c r="K111" s="8" t="str">
        <f t="shared" si="65"/>
        <v/>
      </c>
      <c r="L111" s="8" t="str">
        <f t="shared" si="66"/>
        <v/>
      </c>
      <c r="N111" s="171" t="str">
        <f t="shared" si="42"/>
        <v/>
      </c>
      <c r="O111" s="171">
        <f t="shared" ca="1" si="43"/>
        <v>16</v>
      </c>
      <c r="P111" s="171" t="str">
        <f t="shared" ca="1" si="44"/>
        <v/>
      </c>
      <c r="Q111" s="171" t="str">
        <f t="shared" ca="1" si="45"/>
        <v/>
      </c>
      <c r="R111" s="171" t="str">
        <f t="shared" ca="1" si="46"/>
        <v/>
      </c>
      <c r="S111" s="171" t="b">
        <f t="shared" si="47"/>
        <v>0</v>
      </c>
      <c r="T111" s="9" t="str">
        <f t="shared" ca="1" si="48"/>
        <v/>
      </c>
      <c r="U111" s="9" t="str">
        <f t="shared" ca="1" si="49"/>
        <v/>
      </c>
      <c r="V111" s="9" t="str">
        <f t="shared" ca="1" si="50"/>
        <v/>
      </c>
      <c r="W111" s="9" t="str">
        <f t="shared" ca="1" si="51"/>
        <v/>
      </c>
      <c r="X111" s="9" t="str">
        <f t="shared" ca="1" si="52"/>
        <v/>
      </c>
      <c r="Y111" s="172" t="str">
        <f t="shared" si="53"/>
        <v/>
      </c>
      <c r="Z111" s="172" t="str">
        <f t="shared" si="54"/>
        <v/>
      </c>
      <c r="AA111" s="172" t="str">
        <f t="shared" si="55"/>
        <v/>
      </c>
      <c r="AB111" s="172" t="str">
        <f t="shared" si="56"/>
        <v/>
      </c>
      <c r="AC111" s="172" t="str">
        <f t="shared" si="57"/>
        <v/>
      </c>
      <c r="AD111" s="173" t="str">
        <f t="shared" ca="1" si="58"/>
        <v/>
      </c>
      <c r="AE111" s="173" t="str">
        <f t="shared" ca="1" si="59"/>
        <v/>
      </c>
      <c r="AF111" s="173" t="str">
        <f t="shared" ca="1" si="60"/>
        <v/>
      </c>
      <c r="AG111" s="173" t="str">
        <f t="shared" ca="1" si="61"/>
        <v/>
      </c>
      <c r="AH111" s="173" t="str">
        <f t="shared" ca="1" si="62"/>
        <v/>
      </c>
    </row>
    <row r="112" spans="7:34">
      <c r="G112" s="8" t="str">
        <f t="shared" si="63"/>
        <v/>
      </c>
      <c r="H112" s="8" t="str">
        <f ca="1">IF(OR(A112="",A112="总计",ISNA(MATCH(A112,'临-进度'!$A:$A,0))),"",A112)</f>
        <v/>
      </c>
      <c r="I112" s="8" t="b">
        <f>NOT(ISNA(MATCH(A112,项目阶段与里程碑!$B:$B,0)))</f>
        <v>0</v>
      </c>
      <c r="J112" s="8" t="str">
        <f t="shared" si="64"/>
        <v/>
      </c>
      <c r="K112" s="8" t="str">
        <f t="shared" si="65"/>
        <v/>
      </c>
      <c r="L112" s="8" t="str">
        <f t="shared" si="66"/>
        <v/>
      </c>
      <c r="N112" s="171" t="str">
        <f t="shared" si="42"/>
        <v/>
      </c>
      <c r="O112" s="171">
        <f t="shared" ca="1" si="43"/>
        <v>16</v>
      </c>
      <c r="P112" s="171" t="str">
        <f t="shared" ca="1" si="44"/>
        <v/>
      </c>
      <c r="Q112" s="171" t="str">
        <f t="shared" ca="1" si="45"/>
        <v/>
      </c>
      <c r="R112" s="171" t="str">
        <f t="shared" ca="1" si="46"/>
        <v/>
      </c>
      <c r="S112" s="171" t="b">
        <f t="shared" si="47"/>
        <v>0</v>
      </c>
      <c r="T112" s="9" t="str">
        <f t="shared" ca="1" si="48"/>
        <v/>
      </c>
      <c r="U112" s="9" t="str">
        <f t="shared" ca="1" si="49"/>
        <v/>
      </c>
      <c r="V112" s="9" t="str">
        <f t="shared" ca="1" si="50"/>
        <v/>
      </c>
      <c r="W112" s="9" t="str">
        <f t="shared" ca="1" si="51"/>
        <v/>
      </c>
      <c r="X112" s="9" t="str">
        <f t="shared" ca="1" si="52"/>
        <v/>
      </c>
      <c r="Y112" s="172" t="str">
        <f t="shared" si="53"/>
        <v/>
      </c>
      <c r="Z112" s="172" t="str">
        <f t="shared" si="54"/>
        <v/>
      </c>
      <c r="AA112" s="172" t="str">
        <f t="shared" si="55"/>
        <v/>
      </c>
      <c r="AB112" s="172" t="str">
        <f t="shared" si="56"/>
        <v/>
      </c>
      <c r="AC112" s="172" t="str">
        <f t="shared" si="57"/>
        <v/>
      </c>
      <c r="AD112" s="173" t="str">
        <f t="shared" ca="1" si="58"/>
        <v/>
      </c>
      <c r="AE112" s="173" t="str">
        <f t="shared" ca="1" si="59"/>
        <v/>
      </c>
      <c r="AF112" s="173" t="str">
        <f t="shared" ca="1" si="60"/>
        <v/>
      </c>
      <c r="AG112" s="173" t="str">
        <f t="shared" ca="1" si="61"/>
        <v/>
      </c>
      <c r="AH112" s="173" t="str">
        <f t="shared" ca="1" si="62"/>
        <v/>
      </c>
    </row>
    <row r="113" spans="7:34">
      <c r="G113" s="8" t="str">
        <f t="shared" si="63"/>
        <v/>
      </c>
      <c r="H113" s="8" t="str">
        <f ca="1">IF(OR(A113="",A113="总计",ISNA(MATCH(A113,'临-进度'!$A:$A,0))),"",A113)</f>
        <v/>
      </c>
      <c r="I113" s="8" t="b">
        <f>NOT(ISNA(MATCH(A113,项目阶段与里程碑!$B:$B,0)))</f>
        <v>0</v>
      </c>
      <c r="J113" s="8" t="str">
        <f t="shared" si="64"/>
        <v/>
      </c>
      <c r="K113" s="8" t="str">
        <f t="shared" si="65"/>
        <v/>
      </c>
      <c r="L113" s="8" t="str">
        <f t="shared" si="66"/>
        <v/>
      </c>
      <c r="N113" s="171" t="str">
        <f t="shared" si="42"/>
        <v/>
      </c>
      <c r="O113" s="171">
        <f t="shared" ca="1" si="43"/>
        <v>16</v>
      </c>
      <c r="P113" s="171" t="str">
        <f t="shared" ca="1" si="44"/>
        <v/>
      </c>
      <c r="Q113" s="171" t="str">
        <f t="shared" ca="1" si="45"/>
        <v/>
      </c>
      <c r="R113" s="171" t="str">
        <f t="shared" ca="1" si="46"/>
        <v/>
      </c>
      <c r="S113" s="171" t="b">
        <f t="shared" si="47"/>
        <v>0</v>
      </c>
      <c r="T113" s="9" t="str">
        <f t="shared" ca="1" si="48"/>
        <v/>
      </c>
      <c r="U113" s="9" t="str">
        <f t="shared" ca="1" si="49"/>
        <v/>
      </c>
      <c r="V113" s="9" t="str">
        <f t="shared" ca="1" si="50"/>
        <v/>
      </c>
      <c r="W113" s="9" t="str">
        <f t="shared" ca="1" si="51"/>
        <v/>
      </c>
      <c r="X113" s="9" t="str">
        <f t="shared" ca="1" si="52"/>
        <v/>
      </c>
      <c r="Y113" s="172" t="str">
        <f t="shared" si="53"/>
        <v/>
      </c>
      <c r="Z113" s="172" t="str">
        <f t="shared" si="54"/>
        <v/>
      </c>
      <c r="AA113" s="172" t="str">
        <f t="shared" si="55"/>
        <v/>
      </c>
      <c r="AB113" s="172" t="str">
        <f t="shared" si="56"/>
        <v/>
      </c>
      <c r="AC113" s="172" t="str">
        <f t="shared" si="57"/>
        <v/>
      </c>
      <c r="AD113" s="173" t="str">
        <f t="shared" ca="1" si="58"/>
        <v/>
      </c>
      <c r="AE113" s="173" t="str">
        <f t="shared" ca="1" si="59"/>
        <v/>
      </c>
      <c r="AF113" s="173" t="str">
        <f t="shared" ca="1" si="60"/>
        <v/>
      </c>
      <c r="AG113" s="173" t="str">
        <f t="shared" ca="1" si="61"/>
        <v/>
      </c>
      <c r="AH113" s="173" t="str">
        <f t="shared" ca="1" si="62"/>
        <v/>
      </c>
    </row>
    <row r="114" spans="7:34">
      <c r="G114" s="8" t="str">
        <f t="shared" si="63"/>
        <v/>
      </c>
      <c r="H114" s="8" t="str">
        <f ca="1">IF(OR(A114="",A114="总计",ISNA(MATCH(A114,'临-进度'!$A:$A,0))),"",A114)</f>
        <v/>
      </c>
      <c r="I114" s="8" t="b">
        <f>NOT(ISNA(MATCH(A114,项目阶段与里程碑!$B:$B,0)))</f>
        <v>0</v>
      </c>
      <c r="J114" s="8" t="str">
        <f t="shared" si="64"/>
        <v/>
      </c>
      <c r="K114" s="8" t="str">
        <f t="shared" si="65"/>
        <v/>
      </c>
      <c r="L114" s="8" t="str">
        <f t="shared" si="66"/>
        <v/>
      </c>
      <c r="N114" s="171" t="str">
        <f t="shared" si="42"/>
        <v/>
      </c>
      <c r="O114" s="171">
        <f t="shared" ca="1" si="43"/>
        <v>16</v>
      </c>
      <c r="P114" s="171" t="str">
        <f t="shared" ca="1" si="44"/>
        <v/>
      </c>
      <c r="Q114" s="171" t="str">
        <f t="shared" ca="1" si="45"/>
        <v/>
      </c>
      <c r="R114" s="171" t="str">
        <f t="shared" ca="1" si="46"/>
        <v/>
      </c>
      <c r="S114" s="171" t="b">
        <f t="shared" si="47"/>
        <v>0</v>
      </c>
      <c r="T114" s="9" t="str">
        <f t="shared" ca="1" si="48"/>
        <v/>
      </c>
      <c r="U114" s="9" t="str">
        <f t="shared" ca="1" si="49"/>
        <v/>
      </c>
      <c r="V114" s="9" t="str">
        <f t="shared" ca="1" si="50"/>
        <v/>
      </c>
      <c r="W114" s="9" t="str">
        <f t="shared" ca="1" si="51"/>
        <v/>
      </c>
      <c r="X114" s="9" t="str">
        <f t="shared" ca="1" si="52"/>
        <v/>
      </c>
      <c r="Y114" s="172" t="str">
        <f t="shared" si="53"/>
        <v/>
      </c>
      <c r="Z114" s="172" t="str">
        <f t="shared" si="54"/>
        <v/>
      </c>
      <c r="AA114" s="172" t="str">
        <f t="shared" si="55"/>
        <v/>
      </c>
      <c r="AB114" s="172" t="str">
        <f t="shared" si="56"/>
        <v/>
      </c>
      <c r="AC114" s="172" t="str">
        <f t="shared" si="57"/>
        <v/>
      </c>
      <c r="AD114" s="173" t="str">
        <f t="shared" ca="1" si="58"/>
        <v/>
      </c>
      <c r="AE114" s="173" t="str">
        <f t="shared" ca="1" si="59"/>
        <v/>
      </c>
      <c r="AF114" s="173" t="str">
        <f t="shared" ca="1" si="60"/>
        <v/>
      </c>
      <c r="AG114" s="173" t="str">
        <f t="shared" ca="1" si="61"/>
        <v/>
      </c>
      <c r="AH114" s="173" t="str">
        <f t="shared" ca="1" si="62"/>
        <v/>
      </c>
    </row>
    <row r="115" spans="7:34">
      <c r="G115" s="8" t="str">
        <f t="shared" si="63"/>
        <v/>
      </c>
      <c r="H115" s="8" t="str">
        <f ca="1">IF(OR(A115="",A115="总计",ISNA(MATCH(A115,'临-进度'!$A:$A,0))),"",A115)</f>
        <v/>
      </c>
      <c r="I115" s="8" t="b">
        <f>NOT(ISNA(MATCH(A115,项目阶段与里程碑!$B:$B,0)))</f>
        <v>0</v>
      </c>
      <c r="J115" s="8" t="str">
        <f t="shared" si="64"/>
        <v/>
      </c>
      <c r="K115" s="8" t="str">
        <f t="shared" si="65"/>
        <v/>
      </c>
      <c r="L115" s="8" t="str">
        <f t="shared" si="66"/>
        <v/>
      </c>
      <c r="N115" s="171" t="str">
        <f t="shared" si="42"/>
        <v/>
      </c>
      <c r="O115" s="171">
        <f t="shared" ca="1" si="43"/>
        <v>16</v>
      </c>
      <c r="P115" s="171" t="str">
        <f t="shared" ca="1" si="44"/>
        <v/>
      </c>
      <c r="Q115" s="171" t="str">
        <f t="shared" ca="1" si="45"/>
        <v/>
      </c>
      <c r="R115" s="171" t="str">
        <f t="shared" ca="1" si="46"/>
        <v/>
      </c>
      <c r="S115" s="171" t="b">
        <f t="shared" si="47"/>
        <v>0</v>
      </c>
      <c r="T115" s="9" t="str">
        <f t="shared" ca="1" si="48"/>
        <v/>
      </c>
      <c r="U115" s="9" t="str">
        <f t="shared" ca="1" si="49"/>
        <v/>
      </c>
      <c r="V115" s="9" t="str">
        <f t="shared" ca="1" si="50"/>
        <v/>
      </c>
      <c r="W115" s="9" t="str">
        <f t="shared" ca="1" si="51"/>
        <v/>
      </c>
      <c r="X115" s="9" t="str">
        <f t="shared" ca="1" si="52"/>
        <v/>
      </c>
      <c r="Y115" s="172" t="str">
        <f t="shared" si="53"/>
        <v/>
      </c>
      <c r="Z115" s="172" t="str">
        <f t="shared" si="54"/>
        <v/>
      </c>
      <c r="AA115" s="172" t="str">
        <f t="shared" si="55"/>
        <v/>
      </c>
      <c r="AB115" s="172" t="str">
        <f t="shared" si="56"/>
        <v/>
      </c>
      <c r="AC115" s="172" t="str">
        <f t="shared" si="57"/>
        <v/>
      </c>
      <c r="AD115" s="173" t="str">
        <f t="shared" ca="1" si="58"/>
        <v/>
      </c>
      <c r="AE115" s="173" t="str">
        <f t="shared" ca="1" si="59"/>
        <v/>
      </c>
      <c r="AF115" s="173" t="str">
        <f t="shared" ca="1" si="60"/>
        <v/>
      </c>
      <c r="AG115" s="173" t="str">
        <f t="shared" ca="1" si="61"/>
        <v/>
      </c>
      <c r="AH115" s="173" t="str">
        <f t="shared" ca="1" si="62"/>
        <v/>
      </c>
    </row>
    <row r="116" spans="7:34">
      <c r="G116" s="8" t="str">
        <f t="shared" si="63"/>
        <v/>
      </c>
      <c r="H116" s="8" t="str">
        <f ca="1">IF(OR(A116="",A116="总计",ISNA(MATCH(A116,'临-进度'!$A:$A,0))),"",A116)</f>
        <v/>
      </c>
      <c r="I116" s="8" t="b">
        <f>NOT(ISNA(MATCH(A116,项目阶段与里程碑!$B:$B,0)))</f>
        <v>0</v>
      </c>
      <c r="J116" s="8" t="str">
        <f t="shared" si="64"/>
        <v/>
      </c>
      <c r="K116" s="8" t="str">
        <f t="shared" si="65"/>
        <v/>
      </c>
      <c r="L116" s="8" t="str">
        <f t="shared" si="66"/>
        <v/>
      </c>
      <c r="N116" s="171" t="str">
        <f t="shared" si="42"/>
        <v/>
      </c>
      <c r="O116" s="171">
        <f t="shared" ca="1" si="43"/>
        <v>16</v>
      </c>
      <c r="P116" s="171" t="str">
        <f t="shared" ca="1" si="44"/>
        <v/>
      </c>
      <c r="Q116" s="171" t="str">
        <f t="shared" ca="1" si="45"/>
        <v/>
      </c>
      <c r="R116" s="171" t="str">
        <f t="shared" ca="1" si="46"/>
        <v/>
      </c>
      <c r="S116" s="171" t="b">
        <f t="shared" si="47"/>
        <v>0</v>
      </c>
      <c r="T116" s="9" t="str">
        <f t="shared" ca="1" si="48"/>
        <v/>
      </c>
      <c r="U116" s="9" t="str">
        <f t="shared" ca="1" si="49"/>
        <v/>
      </c>
      <c r="V116" s="9" t="str">
        <f t="shared" ca="1" si="50"/>
        <v/>
      </c>
      <c r="W116" s="9" t="str">
        <f t="shared" ca="1" si="51"/>
        <v/>
      </c>
      <c r="X116" s="9" t="str">
        <f t="shared" ca="1" si="52"/>
        <v/>
      </c>
      <c r="Y116" s="172" t="str">
        <f t="shared" si="53"/>
        <v/>
      </c>
      <c r="Z116" s="172" t="str">
        <f t="shared" si="54"/>
        <v/>
      </c>
      <c r="AA116" s="172" t="str">
        <f t="shared" si="55"/>
        <v/>
      </c>
      <c r="AB116" s="172" t="str">
        <f t="shared" si="56"/>
        <v/>
      </c>
      <c r="AC116" s="172" t="str">
        <f t="shared" si="57"/>
        <v/>
      </c>
      <c r="AD116" s="173" t="str">
        <f t="shared" ca="1" si="58"/>
        <v/>
      </c>
      <c r="AE116" s="173" t="str">
        <f t="shared" ca="1" si="59"/>
        <v/>
      </c>
      <c r="AF116" s="173" t="str">
        <f t="shared" ca="1" si="60"/>
        <v/>
      </c>
      <c r="AG116" s="173" t="str">
        <f t="shared" ca="1" si="61"/>
        <v/>
      </c>
      <c r="AH116" s="173" t="str">
        <f t="shared" ca="1" si="62"/>
        <v/>
      </c>
    </row>
    <row r="117" spans="7:34">
      <c r="G117" s="8" t="str">
        <f t="shared" si="63"/>
        <v/>
      </c>
      <c r="H117" s="8" t="str">
        <f ca="1">IF(OR(A117="",A117="总计",ISNA(MATCH(A117,'临-进度'!$A:$A,0))),"",A117)</f>
        <v/>
      </c>
      <c r="I117" s="8" t="b">
        <f>NOT(ISNA(MATCH(A117,项目阶段与里程碑!$B:$B,0)))</f>
        <v>0</v>
      </c>
      <c r="J117" s="8" t="str">
        <f t="shared" si="64"/>
        <v/>
      </c>
      <c r="K117" s="8" t="str">
        <f t="shared" si="65"/>
        <v/>
      </c>
      <c r="L117" s="8" t="str">
        <f t="shared" si="66"/>
        <v/>
      </c>
      <c r="N117" s="171" t="str">
        <f t="shared" si="42"/>
        <v/>
      </c>
      <c r="O117" s="171">
        <f t="shared" ca="1" si="43"/>
        <v>16</v>
      </c>
      <c r="P117" s="171" t="str">
        <f t="shared" ca="1" si="44"/>
        <v/>
      </c>
      <c r="Q117" s="171" t="str">
        <f t="shared" ca="1" si="45"/>
        <v/>
      </c>
      <c r="R117" s="171" t="str">
        <f t="shared" ca="1" si="46"/>
        <v/>
      </c>
      <c r="S117" s="171" t="b">
        <f t="shared" si="47"/>
        <v>0</v>
      </c>
      <c r="T117" s="9" t="str">
        <f t="shared" ca="1" si="48"/>
        <v/>
      </c>
      <c r="U117" s="9" t="str">
        <f t="shared" ca="1" si="49"/>
        <v/>
      </c>
      <c r="V117" s="9" t="str">
        <f t="shared" ca="1" si="50"/>
        <v/>
      </c>
      <c r="W117" s="9" t="str">
        <f t="shared" ca="1" si="51"/>
        <v/>
      </c>
      <c r="X117" s="9" t="str">
        <f t="shared" ca="1" si="52"/>
        <v/>
      </c>
      <c r="Y117" s="172" t="str">
        <f t="shared" si="53"/>
        <v/>
      </c>
      <c r="Z117" s="172" t="str">
        <f t="shared" si="54"/>
        <v/>
      </c>
      <c r="AA117" s="172" t="str">
        <f t="shared" si="55"/>
        <v/>
      </c>
      <c r="AB117" s="172" t="str">
        <f t="shared" si="56"/>
        <v/>
      </c>
      <c r="AC117" s="172" t="str">
        <f t="shared" si="57"/>
        <v/>
      </c>
      <c r="AD117" s="173" t="str">
        <f t="shared" ca="1" si="58"/>
        <v/>
      </c>
      <c r="AE117" s="173" t="str">
        <f t="shared" ca="1" si="59"/>
        <v/>
      </c>
      <c r="AF117" s="173" t="str">
        <f t="shared" ca="1" si="60"/>
        <v/>
      </c>
      <c r="AG117" s="173" t="str">
        <f t="shared" ca="1" si="61"/>
        <v/>
      </c>
      <c r="AH117" s="173" t="str">
        <f t="shared" ca="1" si="62"/>
        <v/>
      </c>
    </row>
    <row r="118" spans="7:34">
      <c r="G118" s="8" t="str">
        <f t="shared" si="63"/>
        <v/>
      </c>
      <c r="H118" s="8" t="str">
        <f ca="1">IF(OR(A118="",A118="总计",ISNA(MATCH(A118,'临-进度'!$A:$A,0))),"",A118)</f>
        <v/>
      </c>
      <c r="I118" s="8" t="b">
        <f>NOT(ISNA(MATCH(A118,项目阶段与里程碑!$B:$B,0)))</f>
        <v>0</v>
      </c>
      <c r="J118" s="8" t="str">
        <f t="shared" si="64"/>
        <v/>
      </c>
      <c r="K118" s="8" t="str">
        <f t="shared" si="65"/>
        <v/>
      </c>
      <c r="L118" s="8" t="str">
        <f t="shared" si="66"/>
        <v/>
      </c>
      <c r="N118" s="171" t="str">
        <f t="shared" si="42"/>
        <v/>
      </c>
      <c r="O118" s="171">
        <f t="shared" ca="1" si="43"/>
        <v>16</v>
      </c>
      <c r="P118" s="171" t="str">
        <f t="shared" ca="1" si="44"/>
        <v/>
      </c>
      <c r="Q118" s="171" t="str">
        <f t="shared" ca="1" si="45"/>
        <v/>
      </c>
      <c r="R118" s="171" t="str">
        <f t="shared" ca="1" si="46"/>
        <v/>
      </c>
      <c r="S118" s="171" t="b">
        <f t="shared" si="47"/>
        <v>0</v>
      </c>
      <c r="T118" s="9" t="str">
        <f t="shared" ca="1" si="48"/>
        <v/>
      </c>
      <c r="U118" s="9" t="str">
        <f t="shared" ca="1" si="49"/>
        <v/>
      </c>
      <c r="V118" s="9" t="str">
        <f t="shared" ca="1" si="50"/>
        <v/>
      </c>
      <c r="W118" s="9" t="str">
        <f t="shared" ca="1" si="51"/>
        <v/>
      </c>
      <c r="X118" s="9" t="str">
        <f t="shared" ca="1" si="52"/>
        <v/>
      </c>
      <c r="Y118" s="172" t="str">
        <f t="shared" si="53"/>
        <v/>
      </c>
      <c r="Z118" s="172" t="str">
        <f t="shared" si="54"/>
        <v/>
      </c>
      <c r="AA118" s="172" t="str">
        <f t="shared" si="55"/>
        <v/>
      </c>
      <c r="AB118" s="172" t="str">
        <f t="shared" si="56"/>
        <v/>
      </c>
      <c r="AC118" s="172" t="str">
        <f t="shared" si="57"/>
        <v/>
      </c>
      <c r="AD118" s="173" t="str">
        <f t="shared" ca="1" si="58"/>
        <v/>
      </c>
      <c r="AE118" s="173" t="str">
        <f t="shared" ca="1" si="59"/>
        <v/>
      </c>
      <c r="AF118" s="173" t="str">
        <f t="shared" ca="1" si="60"/>
        <v/>
      </c>
      <c r="AG118" s="173" t="str">
        <f t="shared" ca="1" si="61"/>
        <v/>
      </c>
      <c r="AH118" s="173" t="str">
        <f t="shared" ca="1" si="62"/>
        <v/>
      </c>
    </row>
    <row r="119" spans="7:34">
      <c r="G119" s="8" t="str">
        <f t="shared" si="63"/>
        <v/>
      </c>
      <c r="H119" s="8" t="str">
        <f ca="1">IF(OR(A119="",A119="总计",ISNA(MATCH(A119,'临-进度'!$A:$A,0))),"",A119)</f>
        <v/>
      </c>
      <c r="I119" s="8" t="b">
        <f>NOT(ISNA(MATCH(A119,项目阶段与里程碑!$B:$B,0)))</f>
        <v>0</v>
      </c>
      <c r="J119" s="8" t="str">
        <f t="shared" si="64"/>
        <v/>
      </c>
      <c r="K119" s="8" t="str">
        <f t="shared" si="65"/>
        <v/>
      </c>
      <c r="L119" s="8" t="str">
        <f t="shared" si="66"/>
        <v/>
      </c>
      <c r="N119" s="171" t="str">
        <f t="shared" si="42"/>
        <v/>
      </c>
      <c r="O119" s="171">
        <f t="shared" ca="1" si="43"/>
        <v>16</v>
      </c>
      <c r="P119" s="171" t="str">
        <f t="shared" ca="1" si="44"/>
        <v/>
      </c>
      <c r="Q119" s="171" t="str">
        <f t="shared" ca="1" si="45"/>
        <v/>
      </c>
      <c r="R119" s="171" t="str">
        <f t="shared" ca="1" si="46"/>
        <v/>
      </c>
      <c r="S119" s="171" t="b">
        <f t="shared" si="47"/>
        <v>0</v>
      </c>
      <c r="T119" s="9" t="str">
        <f t="shared" ca="1" si="48"/>
        <v/>
      </c>
      <c r="U119" s="9" t="str">
        <f t="shared" ca="1" si="49"/>
        <v/>
      </c>
      <c r="V119" s="9" t="str">
        <f t="shared" ca="1" si="50"/>
        <v/>
      </c>
      <c r="W119" s="9" t="str">
        <f t="shared" ca="1" si="51"/>
        <v/>
      </c>
      <c r="X119" s="9" t="str">
        <f t="shared" ca="1" si="52"/>
        <v/>
      </c>
      <c r="Y119" s="172" t="str">
        <f t="shared" si="53"/>
        <v/>
      </c>
      <c r="Z119" s="172" t="str">
        <f t="shared" si="54"/>
        <v/>
      </c>
      <c r="AA119" s="172" t="str">
        <f t="shared" si="55"/>
        <v/>
      </c>
      <c r="AB119" s="172" t="str">
        <f t="shared" si="56"/>
        <v/>
      </c>
      <c r="AC119" s="172" t="str">
        <f t="shared" si="57"/>
        <v/>
      </c>
      <c r="AD119" s="173" t="str">
        <f t="shared" ca="1" si="58"/>
        <v/>
      </c>
      <c r="AE119" s="173" t="str">
        <f t="shared" ca="1" si="59"/>
        <v/>
      </c>
      <c r="AF119" s="173" t="str">
        <f t="shared" ca="1" si="60"/>
        <v/>
      </c>
      <c r="AG119" s="173" t="str">
        <f t="shared" ca="1" si="61"/>
        <v/>
      </c>
      <c r="AH119" s="173" t="str">
        <f t="shared" ca="1" si="62"/>
        <v/>
      </c>
    </row>
    <row r="120" spans="7:34">
      <c r="G120" s="8" t="str">
        <f t="shared" si="63"/>
        <v/>
      </c>
      <c r="H120" s="8" t="str">
        <f ca="1">IF(OR(A120="",A120="总计",ISNA(MATCH(A120,'临-进度'!$A:$A,0))),"",A120)</f>
        <v/>
      </c>
      <c r="I120" s="8" t="b">
        <f>NOT(ISNA(MATCH(A120,项目阶段与里程碑!$B:$B,0)))</f>
        <v>0</v>
      </c>
      <c r="J120" s="8" t="str">
        <f t="shared" si="64"/>
        <v/>
      </c>
      <c r="K120" s="8" t="str">
        <f t="shared" si="65"/>
        <v/>
      </c>
      <c r="L120" s="8" t="str">
        <f t="shared" si="66"/>
        <v/>
      </c>
      <c r="N120" s="171" t="str">
        <f t="shared" si="42"/>
        <v/>
      </c>
      <c r="O120" s="171">
        <f t="shared" ca="1" si="43"/>
        <v>16</v>
      </c>
      <c r="P120" s="171" t="str">
        <f t="shared" ca="1" si="44"/>
        <v/>
      </c>
      <c r="Q120" s="171" t="str">
        <f t="shared" ca="1" si="45"/>
        <v/>
      </c>
      <c r="R120" s="171" t="str">
        <f t="shared" ca="1" si="46"/>
        <v/>
      </c>
      <c r="S120" s="171" t="b">
        <f t="shared" si="47"/>
        <v>0</v>
      </c>
      <c r="T120" s="9" t="str">
        <f t="shared" ca="1" si="48"/>
        <v/>
      </c>
      <c r="U120" s="9" t="str">
        <f t="shared" ca="1" si="49"/>
        <v/>
      </c>
      <c r="V120" s="9" t="str">
        <f t="shared" ca="1" si="50"/>
        <v/>
      </c>
      <c r="W120" s="9" t="str">
        <f t="shared" ca="1" si="51"/>
        <v/>
      </c>
      <c r="X120" s="9" t="str">
        <f t="shared" ca="1" si="52"/>
        <v/>
      </c>
      <c r="Y120" s="172" t="str">
        <f t="shared" si="53"/>
        <v/>
      </c>
      <c r="Z120" s="172" t="str">
        <f t="shared" si="54"/>
        <v/>
      </c>
      <c r="AA120" s="172" t="str">
        <f t="shared" si="55"/>
        <v/>
      </c>
      <c r="AB120" s="172" t="str">
        <f t="shared" si="56"/>
        <v/>
      </c>
      <c r="AC120" s="172" t="str">
        <f t="shared" si="57"/>
        <v/>
      </c>
      <c r="AD120" s="173" t="str">
        <f t="shared" ca="1" si="58"/>
        <v/>
      </c>
      <c r="AE120" s="173" t="str">
        <f t="shared" ca="1" si="59"/>
        <v/>
      </c>
      <c r="AF120" s="173" t="str">
        <f t="shared" ca="1" si="60"/>
        <v/>
      </c>
      <c r="AG120" s="173" t="str">
        <f t="shared" ca="1" si="61"/>
        <v/>
      </c>
      <c r="AH120" s="173" t="str">
        <f t="shared" ca="1" si="62"/>
        <v/>
      </c>
    </row>
    <row r="121" spans="7:34">
      <c r="G121" s="8" t="str">
        <f t="shared" si="63"/>
        <v/>
      </c>
      <c r="H121" s="8" t="str">
        <f ca="1">IF(OR(A121="",A121="总计",ISNA(MATCH(A121,'临-进度'!$A:$A,0))),"",A121)</f>
        <v/>
      </c>
      <c r="I121" s="8" t="b">
        <f>NOT(ISNA(MATCH(A121,项目阶段与里程碑!$B:$B,0)))</f>
        <v>0</v>
      </c>
      <c r="J121" s="8" t="str">
        <f t="shared" si="64"/>
        <v/>
      </c>
      <c r="K121" s="8" t="str">
        <f t="shared" si="65"/>
        <v/>
      </c>
      <c r="L121" s="8" t="str">
        <f t="shared" si="66"/>
        <v/>
      </c>
      <c r="N121" s="171" t="str">
        <f t="shared" si="42"/>
        <v/>
      </c>
      <c r="O121" s="171">
        <f t="shared" ca="1" si="43"/>
        <v>16</v>
      </c>
      <c r="P121" s="171" t="str">
        <f t="shared" ca="1" si="44"/>
        <v/>
      </c>
      <c r="Q121" s="171" t="str">
        <f t="shared" ca="1" si="45"/>
        <v/>
      </c>
      <c r="R121" s="171" t="str">
        <f t="shared" ca="1" si="46"/>
        <v/>
      </c>
      <c r="S121" s="171" t="b">
        <f t="shared" si="47"/>
        <v>0</v>
      </c>
      <c r="T121" s="9" t="str">
        <f t="shared" ca="1" si="48"/>
        <v/>
      </c>
      <c r="U121" s="9" t="str">
        <f t="shared" ca="1" si="49"/>
        <v/>
      </c>
      <c r="V121" s="9" t="str">
        <f t="shared" ca="1" si="50"/>
        <v/>
      </c>
      <c r="W121" s="9" t="str">
        <f t="shared" ca="1" si="51"/>
        <v/>
      </c>
      <c r="X121" s="9" t="str">
        <f t="shared" ca="1" si="52"/>
        <v/>
      </c>
      <c r="Y121" s="172" t="str">
        <f t="shared" si="53"/>
        <v/>
      </c>
      <c r="Z121" s="172" t="str">
        <f t="shared" si="54"/>
        <v/>
      </c>
      <c r="AA121" s="172" t="str">
        <f t="shared" si="55"/>
        <v/>
      </c>
      <c r="AB121" s="172" t="str">
        <f t="shared" si="56"/>
        <v/>
      </c>
      <c r="AC121" s="172" t="str">
        <f t="shared" si="57"/>
        <v/>
      </c>
      <c r="AD121" s="173" t="str">
        <f t="shared" ca="1" si="58"/>
        <v/>
      </c>
      <c r="AE121" s="173" t="str">
        <f t="shared" ca="1" si="59"/>
        <v/>
      </c>
      <c r="AF121" s="173" t="str">
        <f t="shared" ca="1" si="60"/>
        <v/>
      </c>
      <c r="AG121" s="173" t="str">
        <f t="shared" ca="1" si="61"/>
        <v/>
      </c>
      <c r="AH121" s="173" t="str">
        <f t="shared" ca="1" si="62"/>
        <v/>
      </c>
    </row>
    <row r="122" spans="7:34">
      <c r="G122" s="8" t="str">
        <f t="shared" si="63"/>
        <v/>
      </c>
      <c r="H122" s="8" t="str">
        <f ca="1">IF(OR(A122="",A122="总计",ISNA(MATCH(A122,'临-进度'!$A:$A,0))),"",A122)</f>
        <v/>
      </c>
      <c r="I122" s="8" t="b">
        <f>NOT(ISNA(MATCH(A122,项目阶段与里程碑!$B:$B,0)))</f>
        <v>0</v>
      </c>
      <c r="J122" s="8" t="str">
        <f t="shared" si="64"/>
        <v/>
      </c>
      <c r="K122" s="8" t="str">
        <f t="shared" si="65"/>
        <v/>
      </c>
      <c r="L122" s="8" t="str">
        <f t="shared" si="66"/>
        <v/>
      </c>
      <c r="N122" s="171" t="str">
        <f t="shared" si="42"/>
        <v/>
      </c>
      <c r="O122" s="171">
        <f t="shared" ca="1" si="43"/>
        <v>16</v>
      </c>
      <c r="P122" s="171" t="str">
        <f t="shared" ca="1" si="44"/>
        <v/>
      </c>
      <c r="Q122" s="171" t="str">
        <f t="shared" ca="1" si="45"/>
        <v/>
      </c>
      <c r="R122" s="171" t="str">
        <f t="shared" ca="1" si="46"/>
        <v/>
      </c>
      <c r="S122" s="171" t="b">
        <f t="shared" si="47"/>
        <v>0</v>
      </c>
      <c r="T122" s="9" t="str">
        <f t="shared" ca="1" si="48"/>
        <v/>
      </c>
      <c r="U122" s="9" t="str">
        <f t="shared" ca="1" si="49"/>
        <v/>
      </c>
      <c r="V122" s="9" t="str">
        <f t="shared" ca="1" si="50"/>
        <v/>
      </c>
      <c r="W122" s="9" t="str">
        <f t="shared" ca="1" si="51"/>
        <v/>
      </c>
      <c r="X122" s="9" t="str">
        <f t="shared" ca="1" si="52"/>
        <v/>
      </c>
      <c r="Y122" s="172" t="str">
        <f t="shared" si="53"/>
        <v/>
      </c>
      <c r="Z122" s="172" t="str">
        <f t="shared" si="54"/>
        <v/>
      </c>
      <c r="AA122" s="172" t="str">
        <f t="shared" si="55"/>
        <v/>
      </c>
      <c r="AB122" s="172" t="str">
        <f t="shared" si="56"/>
        <v/>
      </c>
      <c r="AC122" s="172" t="str">
        <f t="shared" si="57"/>
        <v/>
      </c>
      <c r="AD122" s="173" t="str">
        <f t="shared" ca="1" si="58"/>
        <v/>
      </c>
      <c r="AE122" s="173" t="str">
        <f t="shared" ca="1" si="59"/>
        <v/>
      </c>
      <c r="AF122" s="173" t="str">
        <f t="shared" ca="1" si="60"/>
        <v/>
      </c>
      <c r="AG122" s="173" t="str">
        <f t="shared" ca="1" si="61"/>
        <v/>
      </c>
      <c r="AH122" s="173" t="str">
        <f t="shared" ca="1" si="62"/>
        <v/>
      </c>
    </row>
    <row r="123" spans="7:34">
      <c r="G123" s="8" t="str">
        <f t="shared" si="63"/>
        <v/>
      </c>
      <c r="H123" s="8" t="str">
        <f ca="1">IF(OR(A123="",A123="总计",ISNA(MATCH(A123,'临-进度'!$A:$A,0))),"",A123)</f>
        <v/>
      </c>
      <c r="I123" s="8" t="b">
        <f>NOT(ISNA(MATCH(A123,项目阶段与里程碑!$B:$B,0)))</f>
        <v>0</v>
      </c>
      <c r="J123" s="8" t="str">
        <f t="shared" si="64"/>
        <v/>
      </c>
      <c r="K123" s="8" t="str">
        <f t="shared" si="65"/>
        <v/>
      </c>
      <c r="L123" s="8" t="str">
        <f t="shared" si="66"/>
        <v/>
      </c>
      <c r="N123" s="171" t="str">
        <f t="shared" si="42"/>
        <v/>
      </c>
      <c r="O123" s="171">
        <f t="shared" ca="1" si="43"/>
        <v>16</v>
      </c>
      <c r="P123" s="171" t="str">
        <f t="shared" ca="1" si="44"/>
        <v/>
      </c>
      <c r="Q123" s="171" t="str">
        <f t="shared" ca="1" si="45"/>
        <v/>
      </c>
      <c r="R123" s="171" t="str">
        <f t="shared" ca="1" si="46"/>
        <v/>
      </c>
      <c r="S123" s="171" t="b">
        <f t="shared" si="47"/>
        <v>0</v>
      </c>
      <c r="T123" s="9" t="str">
        <f t="shared" ca="1" si="48"/>
        <v/>
      </c>
      <c r="U123" s="9" t="str">
        <f t="shared" ca="1" si="49"/>
        <v/>
      </c>
      <c r="V123" s="9" t="str">
        <f t="shared" ca="1" si="50"/>
        <v/>
      </c>
      <c r="W123" s="9" t="str">
        <f t="shared" ca="1" si="51"/>
        <v/>
      </c>
      <c r="X123" s="9" t="str">
        <f t="shared" ca="1" si="52"/>
        <v/>
      </c>
      <c r="Y123" s="172" t="str">
        <f t="shared" si="53"/>
        <v/>
      </c>
      <c r="Z123" s="172" t="str">
        <f t="shared" si="54"/>
        <v/>
      </c>
      <c r="AA123" s="172" t="str">
        <f t="shared" si="55"/>
        <v/>
      </c>
      <c r="AB123" s="172" t="str">
        <f t="shared" si="56"/>
        <v/>
      </c>
      <c r="AC123" s="172" t="str">
        <f t="shared" si="57"/>
        <v/>
      </c>
      <c r="AD123" s="173" t="str">
        <f t="shared" ca="1" si="58"/>
        <v/>
      </c>
      <c r="AE123" s="173" t="str">
        <f t="shared" ca="1" si="59"/>
        <v/>
      </c>
      <c r="AF123" s="173" t="str">
        <f t="shared" ca="1" si="60"/>
        <v/>
      </c>
      <c r="AG123" s="173" t="str">
        <f t="shared" ca="1" si="61"/>
        <v/>
      </c>
      <c r="AH123" s="173" t="str">
        <f t="shared" ca="1" si="62"/>
        <v/>
      </c>
    </row>
    <row r="124" spans="7:34">
      <c r="G124" s="8" t="str">
        <f t="shared" si="63"/>
        <v/>
      </c>
      <c r="H124" s="8" t="str">
        <f ca="1">IF(OR(A124="",A124="总计",ISNA(MATCH(A124,'临-进度'!$A:$A,0))),"",A124)</f>
        <v/>
      </c>
      <c r="I124" s="8" t="b">
        <f>NOT(ISNA(MATCH(A124,项目阶段与里程碑!$B:$B,0)))</f>
        <v>0</v>
      </c>
      <c r="J124" s="8" t="str">
        <f t="shared" si="64"/>
        <v/>
      </c>
      <c r="K124" s="8" t="str">
        <f t="shared" si="65"/>
        <v/>
      </c>
      <c r="L124" s="8" t="str">
        <f t="shared" si="66"/>
        <v/>
      </c>
      <c r="N124" s="171" t="str">
        <f t="shared" si="42"/>
        <v/>
      </c>
      <c r="O124" s="171">
        <f t="shared" ca="1" si="43"/>
        <v>16</v>
      </c>
      <c r="P124" s="171" t="str">
        <f t="shared" ca="1" si="44"/>
        <v/>
      </c>
      <c r="Q124" s="171" t="str">
        <f t="shared" ca="1" si="45"/>
        <v/>
      </c>
      <c r="R124" s="171" t="str">
        <f t="shared" ca="1" si="46"/>
        <v/>
      </c>
      <c r="S124" s="171" t="b">
        <f t="shared" si="47"/>
        <v>0</v>
      </c>
      <c r="T124" s="9" t="str">
        <f t="shared" ca="1" si="48"/>
        <v/>
      </c>
      <c r="U124" s="9" t="str">
        <f t="shared" ca="1" si="49"/>
        <v/>
      </c>
      <c r="V124" s="9" t="str">
        <f t="shared" ca="1" si="50"/>
        <v/>
      </c>
      <c r="W124" s="9" t="str">
        <f t="shared" ca="1" si="51"/>
        <v/>
      </c>
      <c r="X124" s="9" t="str">
        <f t="shared" ca="1" si="52"/>
        <v/>
      </c>
      <c r="Y124" s="172" t="str">
        <f t="shared" si="53"/>
        <v/>
      </c>
      <c r="Z124" s="172" t="str">
        <f t="shared" si="54"/>
        <v/>
      </c>
      <c r="AA124" s="172" t="str">
        <f t="shared" si="55"/>
        <v/>
      </c>
      <c r="AB124" s="172" t="str">
        <f t="shared" si="56"/>
        <v/>
      </c>
      <c r="AC124" s="172" t="str">
        <f t="shared" si="57"/>
        <v/>
      </c>
      <c r="AD124" s="173" t="str">
        <f t="shared" ca="1" si="58"/>
        <v/>
      </c>
      <c r="AE124" s="173" t="str">
        <f t="shared" ca="1" si="59"/>
        <v/>
      </c>
      <c r="AF124" s="173" t="str">
        <f t="shared" ca="1" si="60"/>
        <v/>
      </c>
      <c r="AG124" s="173" t="str">
        <f t="shared" ca="1" si="61"/>
        <v/>
      </c>
      <c r="AH124" s="173" t="str">
        <f t="shared" ca="1" si="62"/>
        <v/>
      </c>
    </row>
    <row r="125" spans="7:34">
      <c r="G125" s="8" t="str">
        <f t="shared" si="63"/>
        <v/>
      </c>
      <c r="H125" s="8" t="str">
        <f ca="1">IF(OR(A125="",A125="总计",ISNA(MATCH(A125,'临-进度'!$A:$A,0))),"",A125)</f>
        <v/>
      </c>
      <c r="I125" s="8" t="b">
        <f>NOT(ISNA(MATCH(A125,项目阶段与里程碑!$B:$B,0)))</f>
        <v>0</v>
      </c>
      <c r="J125" s="8" t="str">
        <f t="shared" si="64"/>
        <v/>
      </c>
      <c r="K125" s="8" t="str">
        <f t="shared" si="65"/>
        <v/>
      </c>
      <c r="L125" s="8" t="str">
        <f t="shared" si="66"/>
        <v/>
      </c>
      <c r="N125" s="171" t="str">
        <f t="shared" si="42"/>
        <v/>
      </c>
      <c r="O125" s="171">
        <f t="shared" ca="1" si="43"/>
        <v>16</v>
      </c>
      <c r="P125" s="171" t="str">
        <f t="shared" ca="1" si="44"/>
        <v/>
      </c>
      <c r="Q125" s="171" t="str">
        <f t="shared" ca="1" si="45"/>
        <v/>
      </c>
      <c r="R125" s="171" t="str">
        <f t="shared" ca="1" si="46"/>
        <v/>
      </c>
      <c r="S125" s="171" t="b">
        <f t="shared" si="47"/>
        <v>0</v>
      </c>
      <c r="T125" s="9" t="str">
        <f t="shared" ca="1" si="48"/>
        <v/>
      </c>
      <c r="U125" s="9" t="str">
        <f t="shared" ca="1" si="49"/>
        <v/>
      </c>
      <c r="V125" s="9" t="str">
        <f t="shared" ca="1" si="50"/>
        <v/>
      </c>
      <c r="W125" s="9" t="str">
        <f t="shared" ca="1" si="51"/>
        <v/>
      </c>
      <c r="X125" s="9" t="str">
        <f t="shared" ca="1" si="52"/>
        <v/>
      </c>
      <c r="Y125" s="172" t="str">
        <f t="shared" si="53"/>
        <v/>
      </c>
      <c r="Z125" s="172" t="str">
        <f t="shared" si="54"/>
        <v/>
      </c>
      <c r="AA125" s="172" t="str">
        <f t="shared" si="55"/>
        <v/>
      </c>
      <c r="AB125" s="172" t="str">
        <f t="shared" si="56"/>
        <v/>
      </c>
      <c r="AC125" s="172" t="str">
        <f t="shared" si="57"/>
        <v/>
      </c>
      <c r="AD125" s="173" t="str">
        <f t="shared" ca="1" si="58"/>
        <v/>
      </c>
      <c r="AE125" s="173" t="str">
        <f t="shared" ca="1" si="59"/>
        <v/>
      </c>
      <c r="AF125" s="173" t="str">
        <f t="shared" ca="1" si="60"/>
        <v/>
      </c>
      <c r="AG125" s="173" t="str">
        <f t="shared" ca="1" si="61"/>
        <v/>
      </c>
      <c r="AH125" s="173" t="str">
        <f t="shared" ca="1" si="62"/>
        <v/>
      </c>
    </row>
    <row r="126" spans="7:34">
      <c r="G126" s="8" t="str">
        <f t="shared" si="63"/>
        <v/>
      </c>
      <c r="H126" s="8" t="str">
        <f ca="1">IF(OR(A126="",A126="总计",ISNA(MATCH(A126,'临-进度'!$A:$A,0))),"",A126)</f>
        <v/>
      </c>
      <c r="I126" s="8" t="b">
        <f>NOT(ISNA(MATCH(A126,项目阶段与里程碑!$B:$B,0)))</f>
        <v>0</v>
      </c>
      <c r="J126" s="8" t="str">
        <f t="shared" si="64"/>
        <v/>
      </c>
      <c r="K126" s="8" t="str">
        <f t="shared" si="65"/>
        <v/>
      </c>
      <c r="L126" s="8" t="str">
        <f t="shared" si="66"/>
        <v/>
      </c>
      <c r="N126" s="171" t="str">
        <f t="shared" si="42"/>
        <v/>
      </c>
      <c r="O126" s="171">
        <f t="shared" ca="1" si="43"/>
        <v>16</v>
      </c>
      <c r="P126" s="171" t="str">
        <f t="shared" ca="1" si="44"/>
        <v/>
      </c>
      <c r="Q126" s="171" t="str">
        <f t="shared" ca="1" si="45"/>
        <v/>
      </c>
      <c r="R126" s="171" t="str">
        <f t="shared" ca="1" si="46"/>
        <v/>
      </c>
      <c r="S126" s="171" t="b">
        <f t="shared" si="47"/>
        <v>0</v>
      </c>
      <c r="T126" s="9" t="str">
        <f t="shared" ca="1" si="48"/>
        <v/>
      </c>
      <c r="U126" s="9" t="str">
        <f t="shared" ca="1" si="49"/>
        <v/>
      </c>
      <c r="V126" s="9" t="str">
        <f t="shared" ca="1" si="50"/>
        <v/>
      </c>
      <c r="W126" s="9" t="str">
        <f t="shared" ca="1" si="51"/>
        <v/>
      </c>
      <c r="X126" s="9" t="str">
        <f t="shared" ca="1" si="52"/>
        <v/>
      </c>
      <c r="Y126" s="172" t="str">
        <f t="shared" si="53"/>
        <v/>
      </c>
      <c r="Z126" s="172" t="str">
        <f t="shared" si="54"/>
        <v/>
      </c>
      <c r="AA126" s="172" t="str">
        <f t="shared" si="55"/>
        <v/>
      </c>
      <c r="AB126" s="172" t="str">
        <f t="shared" si="56"/>
        <v/>
      </c>
      <c r="AC126" s="172" t="str">
        <f t="shared" si="57"/>
        <v/>
      </c>
      <c r="AD126" s="173" t="str">
        <f t="shared" ca="1" si="58"/>
        <v/>
      </c>
      <c r="AE126" s="173" t="str">
        <f t="shared" ca="1" si="59"/>
        <v/>
      </c>
      <c r="AF126" s="173" t="str">
        <f t="shared" ca="1" si="60"/>
        <v/>
      </c>
      <c r="AG126" s="173" t="str">
        <f t="shared" ca="1" si="61"/>
        <v/>
      </c>
      <c r="AH126" s="173" t="str">
        <f t="shared" ca="1" si="62"/>
        <v/>
      </c>
    </row>
    <row r="127" spans="7:34">
      <c r="G127" s="8" t="str">
        <f t="shared" si="63"/>
        <v/>
      </c>
      <c r="H127" s="8" t="str">
        <f ca="1">IF(OR(A127="",A127="总计",ISNA(MATCH(A127,'临-进度'!$A:$A,0))),"",A127)</f>
        <v/>
      </c>
      <c r="I127" s="8" t="b">
        <f>NOT(ISNA(MATCH(A127,项目阶段与里程碑!$B:$B,0)))</f>
        <v>0</v>
      </c>
      <c r="J127" s="8" t="str">
        <f t="shared" si="64"/>
        <v/>
      </c>
      <c r="K127" s="8" t="str">
        <f t="shared" si="65"/>
        <v/>
      </c>
      <c r="L127" s="8" t="str">
        <f t="shared" si="66"/>
        <v/>
      </c>
      <c r="N127" s="171" t="str">
        <f t="shared" si="42"/>
        <v/>
      </c>
      <c r="O127" s="171">
        <f t="shared" ca="1" si="43"/>
        <v>16</v>
      </c>
      <c r="P127" s="171" t="str">
        <f t="shared" ca="1" si="44"/>
        <v/>
      </c>
      <c r="Q127" s="171" t="str">
        <f t="shared" ca="1" si="45"/>
        <v/>
      </c>
      <c r="R127" s="171" t="str">
        <f t="shared" ca="1" si="46"/>
        <v/>
      </c>
      <c r="S127" s="171" t="b">
        <f t="shared" si="47"/>
        <v>0</v>
      </c>
      <c r="T127" s="9" t="str">
        <f t="shared" ca="1" si="48"/>
        <v/>
      </c>
      <c r="U127" s="9" t="str">
        <f t="shared" ca="1" si="49"/>
        <v/>
      </c>
      <c r="V127" s="9" t="str">
        <f t="shared" ca="1" si="50"/>
        <v/>
      </c>
      <c r="W127" s="9" t="str">
        <f t="shared" ca="1" si="51"/>
        <v/>
      </c>
      <c r="X127" s="9" t="str">
        <f t="shared" ca="1" si="52"/>
        <v/>
      </c>
      <c r="Y127" s="172" t="str">
        <f t="shared" si="53"/>
        <v/>
      </c>
      <c r="Z127" s="172" t="str">
        <f t="shared" si="54"/>
        <v/>
      </c>
      <c r="AA127" s="172" t="str">
        <f t="shared" si="55"/>
        <v/>
      </c>
      <c r="AB127" s="172" t="str">
        <f t="shared" si="56"/>
        <v/>
      </c>
      <c r="AC127" s="172" t="str">
        <f t="shared" si="57"/>
        <v/>
      </c>
      <c r="AD127" s="173" t="str">
        <f t="shared" ca="1" si="58"/>
        <v/>
      </c>
      <c r="AE127" s="173" t="str">
        <f t="shared" ca="1" si="59"/>
        <v/>
      </c>
      <c r="AF127" s="173" t="str">
        <f t="shared" ca="1" si="60"/>
        <v/>
      </c>
      <c r="AG127" s="173" t="str">
        <f t="shared" ca="1" si="61"/>
        <v/>
      </c>
      <c r="AH127" s="173" t="str">
        <f t="shared" ca="1" si="62"/>
        <v/>
      </c>
    </row>
    <row r="128" spans="7:34">
      <c r="G128" s="8" t="str">
        <f t="shared" si="63"/>
        <v/>
      </c>
      <c r="H128" s="8" t="str">
        <f ca="1">IF(OR(A128="",A128="总计",ISNA(MATCH(A128,'临-进度'!$A:$A,0))),"",A128)</f>
        <v/>
      </c>
      <c r="I128" s="8" t="b">
        <f>NOT(ISNA(MATCH(A128,项目阶段与里程碑!$B:$B,0)))</f>
        <v>0</v>
      </c>
      <c r="J128" s="8" t="str">
        <f t="shared" si="64"/>
        <v/>
      </c>
      <c r="K128" s="8" t="str">
        <f t="shared" si="65"/>
        <v/>
      </c>
      <c r="L128" s="8" t="str">
        <f t="shared" si="66"/>
        <v/>
      </c>
      <c r="N128" s="171" t="str">
        <f t="shared" si="42"/>
        <v/>
      </c>
      <c r="O128" s="171">
        <f t="shared" ca="1" si="43"/>
        <v>16</v>
      </c>
      <c r="P128" s="171" t="str">
        <f t="shared" ca="1" si="44"/>
        <v/>
      </c>
      <c r="Q128" s="171" t="str">
        <f t="shared" ca="1" si="45"/>
        <v/>
      </c>
      <c r="R128" s="171" t="str">
        <f t="shared" ca="1" si="46"/>
        <v/>
      </c>
      <c r="S128" s="171" t="b">
        <f t="shared" si="47"/>
        <v>0</v>
      </c>
      <c r="T128" s="9" t="str">
        <f t="shared" ca="1" si="48"/>
        <v/>
      </c>
      <c r="U128" s="9" t="str">
        <f t="shared" ca="1" si="49"/>
        <v/>
      </c>
      <c r="V128" s="9" t="str">
        <f t="shared" ca="1" si="50"/>
        <v/>
      </c>
      <c r="W128" s="9" t="str">
        <f t="shared" ca="1" si="51"/>
        <v/>
      </c>
      <c r="X128" s="9" t="str">
        <f t="shared" ca="1" si="52"/>
        <v/>
      </c>
      <c r="Y128" s="172" t="str">
        <f t="shared" si="53"/>
        <v/>
      </c>
      <c r="Z128" s="172" t="str">
        <f t="shared" si="54"/>
        <v/>
      </c>
      <c r="AA128" s="172" t="str">
        <f t="shared" si="55"/>
        <v/>
      </c>
      <c r="AB128" s="172" t="str">
        <f t="shared" si="56"/>
        <v/>
      </c>
      <c r="AC128" s="172" t="str">
        <f t="shared" si="57"/>
        <v/>
      </c>
      <c r="AD128" s="173" t="str">
        <f t="shared" ca="1" si="58"/>
        <v/>
      </c>
      <c r="AE128" s="173" t="str">
        <f t="shared" ca="1" si="59"/>
        <v/>
      </c>
      <c r="AF128" s="173" t="str">
        <f t="shared" ca="1" si="60"/>
        <v/>
      </c>
      <c r="AG128" s="173" t="str">
        <f t="shared" ca="1" si="61"/>
        <v/>
      </c>
      <c r="AH128" s="173" t="str">
        <f t="shared" ca="1" si="62"/>
        <v/>
      </c>
    </row>
    <row r="129" spans="7:34">
      <c r="G129" s="8" t="str">
        <f t="shared" si="63"/>
        <v/>
      </c>
      <c r="H129" s="8" t="str">
        <f ca="1">IF(OR(A129="",A129="总计",ISNA(MATCH(A129,'临-进度'!$A:$A,0))),"",A129)</f>
        <v/>
      </c>
      <c r="I129" s="8" t="b">
        <f>NOT(ISNA(MATCH(A129,项目阶段与里程碑!$B:$B,0)))</f>
        <v>0</v>
      </c>
      <c r="J129" s="8" t="str">
        <f t="shared" si="64"/>
        <v/>
      </c>
      <c r="K129" s="8" t="str">
        <f t="shared" si="65"/>
        <v/>
      </c>
      <c r="L129" s="8" t="str">
        <f t="shared" si="66"/>
        <v/>
      </c>
      <c r="N129" s="171" t="str">
        <f t="shared" si="42"/>
        <v/>
      </c>
      <c r="O129" s="171">
        <f t="shared" ca="1" si="43"/>
        <v>16</v>
      </c>
      <c r="P129" s="171" t="str">
        <f t="shared" ca="1" si="44"/>
        <v/>
      </c>
      <c r="Q129" s="171" t="str">
        <f t="shared" ca="1" si="45"/>
        <v/>
      </c>
      <c r="R129" s="171" t="str">
        <f t="shared" ca="1" si="46"/>
        <v/>
      </c>
      <c r="S129" s="171" t="b">
        <f t="shared" si="47"/>
        <v>0</v>
      </c>
      <c r="T129" s="9" t="str">
        <f t="shared" ca="1" si="48"/>
        <v/>
      </c>
      <c r="U129" s="9" t="str">
        <f t="shared" ca="1" si="49"/>
        <v/>
      </c>
      <c r="V129" s="9" t="str">
        <f t="shared" ca="1" si="50"/>
        <v/>
      </c>
      <c r="W129" s="9" t="str">
        <f t="shared" ca="1" si="51"/>
        <v/>
      </c>
      <c r="X129" s="9" t="str">
        <f t="shared" ca="1" si="52"/>
        <v/>
      </c>
      <c r="Y129" s="172" t="str">
        <f t="shared" si="53"/>
        <v/>
      </c>
      <c r="Z129" s="172" t="str">
        <f t="shared" si="54"/>
        <v/>
      </c>
      <c r="AA129" s="172" t="str">
        <f t="shared" si="55"/>
        <v/>
      </c>
      <c r="AB129" s="172" t="str">
        <f t="shared" si="56"/>
        <v/>
      </c>
      <c r="AC129" s="172" t="str">
        <f t="shared" si="57"/>
        <v/>
      </c>
      <c r="AD129" s="173" t="str">
        <f t="shared" ca="1" si="58"/>
        <v/>
      </c>
      <c r="AE129" s="173" t="str">
        <f t="shared" ca="1" si="59"/>
        <v/>
      </c>
      <c r="AF129" s="173" t="str">
        <f t="shared" ca="1" si="60"/>
        <v/>
      </c>
      <c r="AG129" s="173" t="str">
        <f t="shared" ca="1" si="61"/>
        <v/>
      </c>
      <c r="AH129" s="173" t="str">
        <f t="shared" ca="1" si="62"/>
        <v/>
      </c>
    </row>
    <row r="130" spans="7:34">
      <c r="G130" s="8" t="str">
        <f t="shared" si="63"/>
        <v/>
      </c>
      <c r="H130" s="8" t="str">
        <f ca="1">IF(OR(A130="",A130="总计",ISNA(MATCH(A130,'临-进度'!$A:$A,0))),"",A130)</f>
        <v/>
      </c>
      <c r="I130" s="8" t="b">
        <f>NOT(ISNA(MATCH(A130,项目阶段与里程碑!$B:$B,0)))</f>
        <v>0</v>
      </c>
      <c r="J130" s="8" t="str">
        <f t="shared" si="64"/>
        <v/>
      </c>
      <c r="K130" s="8" t="str">
        <f t="shared" si="65"/>
        <v/>
      </c>
      <c r="L130" s="8" t="str">
        <f t="shared" si="66"/>
        <v/>
      </c>
      <c r="N130" s="171" t="str">
        <f t="shared" si="42"/>
        <v/>
      </c>
      <c r="O130" s="171">
        <f t="shared" ca="1" si="43"/>
        <v>16</v>
      </c>
      <c r="P130" s="171" t="str">
        <f t="shared" ca="1" si="44"/>
        <v/>
      </c>
      <c r="Q130" s="171" t="str">
        <f t="shared" ca="1" si="45"/>
        <v/>
      </c>
      <c r="R130" s="171" t="str">
        <f t="shared" ca="1" si="46"/>
        <v/>
      </c>
      <c r="S130" s="171" t="b">
        <f t="shared" si="47"/>
        <v>0</v>
      </c>
      <c r="T130" s="9" t="str">
        <f t="shared" ca="1" si="48"/>
        <v/>
      </c>
      <c r="U130" s="9" t="str">
        <f t="shared" ca="1" si="49"/>
        <v/>
      </c>
      <c r="V130" s="9" t="str">
        <f t="shared" ca="1" si="50"/>
        <v/>
      </c>
      <c r="W130" s="9" t="str">
        <f t="shared" ca="1" si="51"/>
        <v/>
      </c>
      <c r="X130" s="9" t="str">
        <f t="shared" ca="1" si="52"/>
        <v/>
      </c>
      <c r="Y130" s="172" t="str">
        <f t="shared" si="53"/>
        <v/>
      </c>
      <c r="Z130" s="172" t="str">
        <f t="shared" si="54"/>
        <v/>
      </c>
      <c r="AA130" s="172" t="str">
        <f t="shared" si="55"/>
        <v/>
      </c>
      <c r="AB130" s="172" t="str">
        <f t="shared" si="56"/>
        <v/>
      </c>
      <c r="AC130" s="172" t="str">
        <f t="shared" si="57"/>
        <v/>
      </c>
      <c r="AD130" s="173" t="str">
        <f t="shared" ca="1" si="58"/>
        <v/>
      </c>
      <c r="AE130" s="173" t="str">
        <f t="shared" ca="1" si="59"/>
        <v/>
      </c>
      <c r="AF130" s="173" t="str">
        <f t="shared" ca="1" si="60"/>
        <v/>
      </c>
      <c r="AG130" s="173" t="str">
        <f t="shared" ca="1" si="61"/>
        <v/>
      </c>
      <c r="AH130" s="173" t="str">
        <f t="shared" ca="1" si="62"/>
        <v/>
      </c>
    </row>
    <row r="131" spans="7:34">
      <c r="G131" s="8" t="str">
        <f t="shared" si="63"/>
        <v/>
      </c>
      <c r="H131" s="8" t="str">
        <f ca="1">IF(OR(A131="",A131="总计",ISNA(MATCH(A131,'临-进度'!$A:$A,0))),"",A131)</f>
        <v/>
      </c>
      <c r="I131" s="8" t="b">
        <f>NOT(ISNA(MATCH(A131,项目阶段与里程碑!$B:$B,0)))</f>
        <v>0</v>
      </c>
      <c r="J131" s="8" t="str">
        <f t="shared" si="64"/>
        <v/>
      </c>
      <c r="K131" s="8" t="str">
        <f t="shared" si="65"/>
        <v/>
      </c>
      <c r="L131" s="8" t="str">
        <f t="shared" si="66"/>
        <v/>
      </c>
      <c r="N131" s="171" t="str">
        <f t="shared" si="42"/>
        <v/>
      </c>
      <c r="O131" s="171">
        <f t="shared" ca="1" si="43"/>
        <v>16</v>
      </c>
      <c r="P131" s="171" t="str">
        <f t="shared" ca="1" si="44"/>
        <v/>
      </c>
      <c r="Q131" s="171" t="str">
        <f t="shared" ca="1" si="45"/>
        <v/>
      </c>
      <c r="R131" s="171" t="str">
        <f t="shared" ca="1" si="46"/>
        <v/>
      </c>
      <c r="S131" s="171" t="b">
        <f t="shared" si="47"/>
        <v>0</v>
      </c>
      <c r="T131" s="9" t="str">
        <f t="shared" ca="1" si="48"/>
        <v/>
      </c>
      <c r="U131" s="9" t="str">
        <f t="shared" ca="1" si="49"/>
        <v/>
      </c>
      <c r="V131" s="9" t="str">
        <f t="shared" ca="1" si="50"/>
        <v/>
      </c>
      <c r="W131" s="9" t="str">
        <f t="shared" ca="1" si="51"/>
        <v/>
      </c>
      <c r="X131" s="9" t="str">
        <f t="shared" ca="1" si="52"/>
        <v/>
      </c>
      <c r="Y131" s="172" t="str">
        <f t="shared" si="53"/>
        <v/>
      </c>
      <c r="Z131" s="172" t="str">
        <f t="shared" si="54"/>
        <v/>
      </c>
      <c r="AA131" s="172" t="str">
        <f t="shared" si="55"/>
        <v/>
      </c>
      <c r="AB131" s="172" t="str">
        <f t="shared" si="56"/>
        <v/>
      </c>
      <c r="AC131" s="172" t="str">
        <f t="shared" si="57"/>
        <v/>
      </c>
      <c r="AD131" s="173" t="str">
        <f t="shared" ca="1" si="58"/>
        <v/>
      </c>
      <c r="AE131" s="173" t="str">
        <f t="shared" ca="1" si="59"/>
        <v/>
      </c>
      <c r="AF131" s="173" t="str">
        <f t="shared" ca="1" si="60"/>
        <v/>
      </c>
      <c r="AG131" s="173" t="str">
        <f t="shared" ca="1" si="61"/>
        <v/>
      </c>
      <c r="AH131" s="173" t="str">
        <f t="shared" ca="1" si="62"/>
        <v/>
      </c>
    </row>
    <row r="132" spans="7:34">
      <c r="G132" s="8" t="str">
        <f t="shared" si="63"/>
        <v/>
      </c>
      <c r="H132" s="8" t="str">
        <f ca="1">IF(OR(A132="",A132="总计",ISNA(MATCH(A132,'临-进度'!$A:$A,0))),"",A132)</f>
        <v/>
      </c>
      <c r="I132" s="8" t="b">
        <f>NOT(ISNA(MATCH(A132,项目阶段与里程碑!$B:$B,0)))</f>
        <v>0</v>
      </c>
      <c r="J132" s="8" t="str">
        <f t="shared" si="64"/>
        <v/>
      </c>
      <c r="K132" s="8" t="str">
        <f t="shared" si="65"/>
        <v/>
      </c>
      <c r="L132" s="8" t="str">
        <f t="shared" si="66"/>
        <v/>
      </c>
      <c r="N132" s="171" t="str">
        <f t="shared" ref="N132:N195" si="67">IF(ROW()-1&gt;$K$2,"",IF(ROW()&lt;=2,2,IF(ROW()&lt;=N131+Q131,N131,ROW())))</f>
        <v/>
      </c>
      <c r="O132" s="171">
        <f t="shared" ref="O132:O195" ca="1" si="68">IF(N131=N132,O131,O131+R131+1)</f>
        <v>16</v>
      </c>
      <c r="P132" s="171" t="str">
        <f t="shared" ref="P132:P195" ca="1" si="69">OFFSET($J$1,O132-1,0)</f>
        <v/>
      </c>
      <c r="Q132" s="171" t="str">
        <f t="shared" ref="Q132:Q195" ca="1" si="70">OFFSET($K$1,O132-1,0)</f>
        <v/>
      </c>
      <c r="R132" s="171" t="str">
        <f t="shared" ref="R132:R195" ca="1" si="71">OFFSET($L$1,O132-1,0)</f>
        <v/>
      </c>
      <c r="S132" s="171" t="b">
        <f t="shared" ref="S132:S195" si="72">N132&lt;&gt;N131</f>
        <v>0</v>
      </c>
      <c r="T132" s="9" t="str">
        <f t="shared" ref="T132:T195" ca="1" si="73">IFERROR(IF(OR($N132="",$S132),"",IF(ISNUMBER(T131),T131,$O132)+MATCH(1,INDIRECT("b"&amp;(IF(ISNUMBER(T131),T131,$O132)+1)&amp;":b500"),0)),"")</f>
        <v/>
      </c>
      <c r="U132" s="9" t="str">
        <f t="shared" ref="U132:U195" ca="1" si="74">IFERROR(IF(OR(N132="",$S132),"",IF(ISNUMBER(U131),U131,$O132)+MATCH(1,INDIRECT("c"&amp;(IF(ISNUMBER(U131),U131,$O132)+1)&amp;":c500"),0)),"")</f>
        <v/>
      </c>
      <c r="V132" s="9" t="str">
        <f t="shared" ref="V132:V195" ca="1" si="75">IFERROR(IF(OR($N132="",$S132),"",IF(ISNUMBER(V131),V131,$O132)+MATCH(1,INDIRECT("d"&amp;(IF(ISNUMBER(V131),V131,$O132)+1)&amp;":d500"),0)),"")</f>
        <v/>
      </c>
      <c r="W132" s="9" t="str">
        <f t="shared" ref="W132:W195" ca="1" si="76">IFERROR(IF(OR($N132="",$S132),"",IF(ISNUMBER(W131),W131,$O132)+MATCH(1,INDIRECT("e"&amp;(IF(ISNUMBER(W131),W131,$O132)+1)&amp;":e500"),0)),"")</f>
        <v/>
      </c>
      <c r="X132" s="9" t="str">
        <f t="shared" ref="X132:X195" ca="1" si="77">IFERROR(IF(OR($N132="",$S132),"",IF(ISNUMBER(X131),X131,$O132)+MATCH(1,INDIRECT("f"&amp;(IF(ISNUMBER(X131),X131,$O132)+1)&amp;":f500"),0)),"")</f>
        <v/>
      </c>
      <c r="Y132" s="172" t="str">
        <f t="shared" ref="Y132:Y195" si="78">IF(OR($N132="",$S132),"",IF(T132&lt;=$O132+$R132,T132,""))</f>
        <v/>
      </c>
      <c r="Z132" s="172" t="str">
        <f t="shared" ref="Z132:Z195" si="79">IF(OR($N132="",$S132),"",IF(U132&lt;=$O132+$R132,U132,""))</f>
        <v/>
      </c>
      <c r="AA132" s="172" t="str">
        <f t="shared" ref="AA132:AA195" si="80">IF(OR($N132="",$S132),"",IF(V132&lt;=$O132+$R132,V132,""))</f>
        <v/>
      </c>
      <c r="AB132" s="172" t="str">
        <f t="shared" ref="AB132:AB195" si="81">IF(OR($N132="",$S132),"",IF(W132&lt;=$O132+$R132,W132,""))</f>
        <v/>
      </c>
      <c r="AC132" s="172" t="str">
        <f t="shared" ref="AC132:AC195" si="82">IF(OR($N132="",$S132),"",IF(X132&lt;=$O132+$R132,X132,""))</f>
        <v/>
      </c>
      <c r="AD132" s="173" t="str">
        <f t="shared" ref="AD132:AD195" ca="1" si="83">IF(OR($N132="",$S132,Y132=""),"",OFFSET($A$1,Y132-1,0))</f>
        <v/>
      </c>
      <c r="AE132" s="173" t="str">
        <f t="shared" ref="AE132:AE195" ca="1" si="84">IF(OR($N132="",$S132,Z132=""),"",OFFSET($A$1,Z132-1,0))</f>
        <v/>
      </c>
      <c r="AF132" s="173" t="str">
        <f t="shared" ref="AF132:AF195" ca="1" si="85">IF(OR($N132="",$S132,AA132=""),"",OFFSET($A$1,AA132-1,0))</f>
        <v/>
      </c>
      <c r="AG132" s="173" t="str">
        <f t="shared" ref="AG132:AG195" ca="1" si="86">IF(OR($N132="",$S132,AB132=""),"",OFFSET($A$1,AB132-1,0))</f>
        <v/>
      </c>
      <c r="AH132" s="173" t="str">
        <f t="shared" ref="AH132:AH195" ca="1" si="87">IF(OR($N132="",$S132,AC132=""),"",OFFSET($A$1,AC132-1,0))</f>
        <v/>
      </c>
    </row>
    <row r="133" spans="7:34">
      <c r="G133" s="8" t="str">
        <f t="shared" si="63"/>
        <v/>
      </c>
      <c r="H133" s="8" t="str">
        <f ca="1">IF(OR(A133="",A133="总计",ISNA(MATCH(A133,'临-进度'!$A:$A,0))),"",A133)</f>
        <v/>
      </c>
      <c r="I133" s="8" t="b">
        <f>NOT(ISNA(MATCH(A133,项目阶段与里程碑!$B:$B,0)))</f>
        <v>0</v>
      </c>
      <c r="J133" s="8" t="str">
        <f t="shared" si="64"/>
        <v/>
      </c>
      <c r="K133" s="8" t="str">
        <f t="shared" si="65"/>
        <v/>
      </c>
      <c r="L133" s="8" t="str">
        <f t="shared" si="66"/>
        <v/>
      </c>
      <c r="N133" s="171" t="str">
        <f t="shared" si="67"/>
        <v/>
      </c>
      <c r="O133" s="171">
        <f t="shared" ca="1" si="68"/>
        <v>16</v>
      </c>
      <c r="P133" s="171" t="str">
        <f t="shared" ca="1" si="69"/>
        <v/>
      </c>
      <c r="Q133" s="171" t="str">
        <f t="shared" ca="1" si="70"/>
        <v/>
      </c>
      <c r="R133" s="171" t="str">
        <f t="shared" ca="1" si="71"/>
        <v/>
      </c>
      <c r="S133" s="171" t="b">
        <f t="shared" si="72"/>
        <v>0</v>
      </c>
      <c r="T133" s="9" t="str">
        <f t="shared" ca="1" si="73"/>
        <v/>
      </c>
      <c r="U133" s="9" t="str">
        <f t="shared" ca="1" si="74"/>
        <v/>
      </c>
      <c r="V133" s="9" t="str">
        <f t="shared" ca="1" si="75"/>
        <v/>
      </c>
      <c r="W133" s="9" t="str">
        <f t="shared" ca="1" si="76"/>
        <v/>
      </c>
      <c r="X133" s="9" t="str">
        <f t="shared" ca="1" si="77"/>
        <v/>
      </c>
      <c r="Y133" s="172" t="str">
        <f t="shared" si="78"/>
        <v/>
      </c>
      <c r="Z133" s="172" t="str">
        <f t="shared" si="79"/>
        <v/>
      </c>
      <c r="AA133" s="172" t="str">
        <f t="shared" si="80"/>
        <v/>
      </c>
      <c r="AB133" s="172" t="str">
        <f t="shared" si="81"/>
        <v/>
      </c>
      <c r="AC133" s="172" t="str">
        <f t="shared" si="82"/>
        <v/>
      </c>
      <c r="AD133" s="173" t="str">
        <f t="shared" ca="1" si="83"/>
        <v/>
      </c>
      <c r="AE133" s="173" t="str">
        <f t="shared" ca="1" si="84"/>
        <v/>
      </c>
      <c r="AF133" s="173" t="str">
        <f t="shared" ca="1" si="85"/>
        <v/>
      </c>
      <c r="AG133" s="173" t="str">
        <f t="shared" ca="1" si="86"/>
        <v/>
      </c>
      <c r="AH133" s="173" t="str">
        <f t="shared" ca="1" si="87"/>
        <v/>
      </c>
    </row>
    <row r="134" spans="7:34">
      <c r="G134" s="8" t="str">
        <f t="shared" ref="G134:G197" si="88">IF(OR(A134="",A134="总计"),"",IF(I134,A134,G133))</f>
        <v/>
      </c>
      <c r="H134" s="8" t="str">
        <f ca="1">IF(OR(A134="",A134="总计",ISNA(MATCH(A134,'临-进度'!$A:$A,0))),"",A134)</f>
        <v/>
      </c>
      <c r="I134" s="8" t="b">
        <f>NOT(ISNA(MATCH(A134,项目阶段与里程碑!$B:$B,0)))</f>
        <v>0</v>
      </c>
      <c r="J134" s="8" t="str">
        <f t="shared" ref="J134:J197" si="89">IF(I134,G134,"")</f>
        <v/>
      </c>
      <c r="K134" s="8" t="str">
        <f t="shared" ref="K134:K197" si="90">IF(I134,MAX(B134:F134),"")</f>
        <v/>
      </c>
      <c r="L134" s="8" t="str">
        <f t="shared" ref="L134:L197" si="91">IF(I134,COUNTIF($G$2:$G$500,G134)-1,"")</f>
        <v/>
      </c>
      <c r="N134" s="171" t="str">
        <f t="shared" si="67"/>
        <v/>
      </c>
      <c r="O134" s="171">
        <f t="shared" ca="1" si="68"/>
        <v>16</v>
      </c>
      <c r="P134" s="171" t="str">
        <f t="shared" ca="1" si="69"/>
        <v/>
      </c>
      <c r="Q134" s="171" t="str">
        <f t="shared" ca="1" si="70"/>
        <v/>
      </c>
      <c r="R134" s="171" t="str">
        <f t="shared" ca="1" si="71"/>
        <v/>
      </c>
      <c r="S134" s="171" t="b">
        <f t="shared" si="72"/>
        <v>0</v>
      </c>
      <c r="T134" s="9" t="str">
        <f t="shared" ca="1" si="73"/>
        <v/>
      </c>
      <c r="U134" s="9" t="str">
        <f t="shared" ca="1" si="74"/>
        <v/>
      </c>
      <c r="V134" s="9" t="str">
        <f t="shared" ca="1" si="75"/>
        <v/>
      </c>
      <c r="W134" s="9" t="str">
        <f t="shared" ca="1" si="76"/>
        <v/>
      </c>
      <c r="X134" s="9" t="str">
        <f t="shared" ca="1" si="77"/>
        <v/>
      </c>
      <c r="Y134" s="172" t="str">
        <f t="shared" si="78"/>
        <v/>
      </c>
      <c r="Z134" s="172" t="str">
        <f t="shared" si="79"/>
        <v/>
      </c>
      <c r="AA134" s="172" t="str">
        <f t="shared" si="80"/>
        <v/>
      </c>
      <c r="AB134" s="172" t="str">
        <f t="shared" si="81"/>
        <v/>
      </c>
      <c r="AC134" s="172" t="str">
        <f t="shared" si="82"/>
        <v/>
      </c>
      <c r="AD134" s="173" t="str">
        <f t="shared" ca="1" si="83"/>
        <v/>
      </c>
      <c r="AE134" s="173" t="str">
        <f t="shared" ca="1" si="84"/>
        <v/>
      </c>
      <c r="AF134" s="173" t="str">
        <f t="shared" ca="1" si="85"/>
        <v/>
      </c>
      <c r="AG134" s="173" t="str">
        <f t="shared" ca="1" si="86"/>
        <v/>
      </c>
      <c r="AH134" s="173" t="str">
        <f t="shared" ca="1" si="87"/>
        <v/>
      </c>
    </row>
    <row r="135" spans="7:34">
      <c r="G135" s="8" t="str">
        <f t="shared" si="88"/>
        <v/>
      </c>
      <c r="H135" s="8" t="str">
        <f ca="1">IF(OR(A135="",A135="总计",ISNA(MATCH(A135,'临-进度'!$A:$A,0))),"",A135)</f>
        <v/>
      </c>
      <c r="I135" s="8" t="b">
        <f>NOT(ISNA(MATCH(A135,项目阶段与里程碑!$B:$B,0)))</f>
        <v>0</v>
      </c>
      <c r="J135" s="8" t="str">
        <f t="shared" si="89"/>
        <v/>
      </c>
      <c r="K135" s="8" t="str">
        <f t="shared" si="90"/>
        <v/>
      </c>
      <c r="L135" s="8" t="str">
        <f t="shared" si="91"/>
        <v/>
      </c>
      <c r="N135" s="171" t="str">
        <f t="shared" si="67"/>
        <v/>
      </c>
      <c r="O135" s="171">
        <f t="shared" ca="1" si="68"/>
        <v>16</v>
      </c>
      <c r="P135" s="171" t="str">
        <f t="shared" ca="1" si="69"/>
        <v/>
      </c>
      <c r="Q135" s="171" t="str">
        <f t="shared" ca="1" si="70"/>
        <v/>
      </c>
      <c r="R135" s="171" t="str">
        <f t="shared" ca="1" si="71"/>
        <v/>
      </c>
      <c r="S135" s="171" t="b">
        <f t="shared" si="72"/>
        <v>0</v>
      </c>
      <c r="T135" s="9" t="str">
        <f t="shared" ca="1" si="73"/>
        <v/>
      </c>
      <c r="U135" s="9" t="str">
        <f t="shared" ca="1" si="74"/>
        <v/>
      </c>
      <c r="V135" s="9" t="str">
        <f t="shared" ca="1" si="75"/>
        <v/>
      </c>
      <c r="W135" s="9" t="str">
        <f t="shared" ca="1" si="76"/>
        <v/>
      </c>
      <c r="X135" s="9" t="str">
        <f t="shared" ca="1" si="77"/>
        <v/>
      </c>
      <c r="Y135" s="172" t="str">
        <f t="shared" si="78"/>
        <v/>
      </c>
      <c r="Z135" s="172" t="str">
        <f t="shared" si="79"/>
        <v/>
      </c>
      <c r="AA135" s="172" t="str">
        <f t="shared" si="80"/>
        <v/>
      </c>
      <c r="AB135" s="172" t="str">
        <f t="shared" si="81"/>
        <v/>
      </c>
      <c r="AC135" s="172" t="str">
        <f t="shared" si="82"/>
        <v/>
      </c>
      <c r="AD135" s="173" t="str">
        <f t="shared" ca="1" si="83"/>
        <v/>
      </c>
      <c r="AE135" s="173" t="str">
        <f t="shared" ca="1" si="84"/>
        <v/>
      </c>
      <c r="AF135" s="173" t="str">
        <f t="shared" ca="1" si="85"/>
        <v/>
      </c>
      <c r="AG135" s="173" t="str">
        <f t="shared" ca="1" si="86"/>
        <v/>
      </c>
      <c r="AH135" s="173" t="str">
        <f t="shared" ca="1" si="87"/>
        <v/>
      </c>
    </row>
    <row r="136" spans="7:34">
      <c r="G136" s="8" t="str">
        <f t="shared" si="88"/>
        <v/>
      </c>
      <c r="H136" s="8" t="str">
        <f ca="1">IF(OR(A136="",A136="总计",ISNA(MATCH(A136,'临-进度'!$A:$A,0))),"",A136)</f>
        <v/>
      </c>
      <c r="I136" s="8" t="b">
        <f>NOT(ISNA(MATCH(A136,项目阶段与里程碑!$B:$B,0)))</f>
        <v>0</v>
      </c>
      <c r="J136" s="8" t="str">
        <f t="shared" si="89"/>
        <v/>
      </c>
      <c r="K136" s="8" t="str">
        <f t="shared" si="90"/>
        <v/>
      </c>
      <c r="L136" s="8" t="str">
        <f t="shared" si="91"/>
        <v/>
      </c>
      <c r="N136" s="171" t="str">
        <f t="shared" si="67"/>
        <v/>
      </c>
      <c r="O136" s="171">
        <f t="shared" ca="1" si="68"/>
        <v>16</v>
      </c>
      <c r="P136" s="171" t="str">
        <f t="shared" ca="1" si="69"/>
        <v/>
      </c>
      <c r="Q136" s="171" t="str">
        <f t="shared" ca="1" si="70"/>
        <v/>
      </c>
      <c r="R136" s="171" t="str">
        <f t="shared" ca="1" si="71"/>
        <v/>
      </c>
      <c r="S136" s="171" t="b">
        <f t="shared" si="72"/>
        <v>0</v>
      </c>
      <c r="T136" s="9" t="str">
        <f t="shared" ca="1" si="73"/>
        <v/>
      </c>
      <c r="U136" s="9" t="str">
        <f t="shared" ca="1" si="74"/>
        <v/>
      </c>
      <c r="V136" s="9" t="str">
        <f t="shared" ca="1" si="75"/>
        <v/>
      </c>
      <c r="W136" s="9" t="str">
        <f t="shared" ca="1" si="76"/>
        <v/>
      </c>
      <c r="X136" s="9" t="str">
        <f t="shared" ca="1" si="77"/>
        <v/>
      </c>
      <c r="Y136" s="172" t="str">
        <f t="shared" si="78"/>
        <v/>
      </c>
      <c r="Z136" s="172" t="str">
        <f t="shared" si="79"/>
        <v/>
      </c>
      <c r="AA136" s="172" t="str">
        <f t="shared" si="80"/>
        <v/>
      </c>
      <c r="AB136" s="172" t="str">
        <f t="shared" si="81"/>
        <v/>
      </c>
      <c r="AC136" s="172" t="str">
        <f t="shared" si="82"/>
        <v/>
      </c>
      <c r="AD136" s="173" t="str">
        <f t="shared" ca="1" si="83"/>
        <v/>
      </c>
      <c r="AE136" s="173" t="str">
        <f t="shared" ca="1" si="84"/>
        <v/>
      </c>
      <c r="AF136" s="173" t="str">
        <f t="shared" ca="1" si="85"/>
        <v/>
      </c>
      <c r="AG136" s="173" t="str">
        <f t="shared" ca="1" si="86"/>
        <v/>
      </c>
      <c r="AH136" s="173" t="str">
        <f t="shared" ca="1" si="87"/>
        <v/>
      </c>
    </row>
    <row r="137" spans="7:34">
      <c r="G137" s="8" t="str">
        <f t="shared" si="88"/>
        <v/>
      </c>
      <c r="H137" s="8" t="str">
        <f ca="1">IF(OR(A137="",A137="总计",ISNA(MATCH(A137,'临-进度'!$A:$A,0))),"",A137)</f>
        <v/>
      </c>
      <c r="I137" s="8" t="b">
        <f>NOT(ISNA(MATCH(A137,项目阶段与里程碑!$B:$B,0)))</f>
        <v>0</v>
      </c>
      <c r="J137" s="8" t="str">
        <f t="shared" si="89"/>
        <v/>
      </c>
      <c r="K137" s="8" t="str">
        <f t="shared" si="90"/>
        <v/>
      </c>
      <c r="L137" s="8" t="str">
        <f t="shared" si="91"/>
        <v/>
      </c>
      <c r="N137" s="171" t="str">
        <f t="shared" si="67"/>
        <v/>
      </c>
      <c r="O137" s="171">
        <f t="shared" ca="1" si="68"/>
        <v>16</v>
      </c>
      <c r="P137" s="171" t="str">
        <f t="shared" ca="1" si="69"/>
        <v/>
      </c>
      <c r="Q137" s="171" t="str">
        <f t="shared" ca="1" si="70"/>
        <v/>
      </c>
      <c r="R137" s="171" t="str">
        <f t="shared" ca="1" si="71"/>
        <v/>
      </c>
      <c r="S137" s="171" t="b">
        <f t="shared" si="72"/>
        <v>0</v>
      </c>
      <c r="T137" s="9" t="str">
        <f t="shared" ca="1" si="73"/>
        <v/>
      </c>
      <c r="U137" s="9" t="str">
        <f t="shared" ca="1" si="74"/>
        <v/>
      </c>
      <c r="V137" s="9" t="str">
        <f t="shared" ca="1" si="75"/>
        <v/>
      </c>
      <c r="W137" s="9" t="str">
        <f t="shared" ca="1" si="76"/>
        <v/>
      </c>
      <c r="X137" s="9" t="str">
        <f t="shared" ca="1" si="77"/>
        <v/>
      </c>
      <c r="Y137" s="172" t="str">
        <f t="shared" si="78"/>
        <v/>
      </c>
      <c r="Z137" s="172" t="str">
        <f t="shared" si="79"/>
        <v/>
      </c>
      <c r="AA137" s="172" t="str">
        <f t="shared" si="80"/>
        <v/>
      </c>
      <c r="AB137" s="172" t="str">
        <f t="shared" si="81"/>
        <v/>
      </c>
      <c r="AC137" s="172" t="str">
        <f t="shared" si="82"/>
        <v/>
      </c>
      <c r="AD137" s="173" t="str">
        <f t="shared" ca="1" si="83"/>
        <v/>
      </c>
      <c r="AE137" s="173" t="str">
        <f t="shared" ca="1" si="84"/>
        <v/>
      </c>
      <c r="AF137" s="173" t="str">
        <f t="shared" ca="1" si="85"/>
        <v/>
      </c>
      <c r="AG137" s="173" t="str">
        <f t="shared" ca="1" si="86"/>
        <v/>
      </c>
      <c r="AH137" s="173" t="str">
        <f t="shared" ca="1" si="87"/>
        <v/>
      </c>
    </row>
    <row r="138" spans="7:34">
      <c r="G138" s="8" t="str">
        <f t="shared" si="88"/>
        <v/>
      </c>
      <c r="H138" s="8" t="str">
        <f ca="1">IF(OR(A138="",A138="总计",ISNA(MATCH(A138,'临-进度'!$A:$A,0))),"",A138)</f>
        <v/>
      </c>
      <c r="I138" s="8" t="b">
        <f>NOT(ISNA(MATCH(A138,项目阶段与里程碑!$B:$B,0)))</f>
        <v>0</v>
      </c>
      <c r="J138" s="8" t="str">
        <f t="shared" si="89"/>
        <v/>
      </c>
      <c r="K138" s="8" t="str">
        <f t="shared" si="90"/>
        <v/>
      </c>
      <c r="L138" s="8" t="str">
        <f t="shared" si="91"/>
        <v/>
      </c>
      <c r="N138" s="171" t="str">
        <f t="shared" si="67"/>
        <v/>
      </c>
      <c r="O138" s="171">
        <f t="shared" ca="1" si="68"/>
        <v>16</v>
      </c>
      <c r="P138" s="171" t="str">
        <f t="shared" ca="1" si="69"/>
        <v/>
      </c>
      <c r="Q138" s="171" t="str">
        <f t="shared" ca="1" si="70"/>
        <v/>
      </c>
      <c r="R138" s="171" t="str">
        <f t="shared" ca="1" si="71"/>
        <v/>
      </c>
      <c r="S138" s="171" t="b">
        <f t="shared" si="72"/>
        <v>0</v>
      </c>
      <c r="T138" s="9" t="str">
        <f t="shared" ca="1" si="73"/>
        <v/>
      </c>
      <c r="U138" s="9" t="str">
        <f t="shared" ca="1" si="74"/>
        <v/>
      </c>
      <c r="V138" s="9" t="str">
        <f t="shared" ca="1" si="75"/>
        <v/>
      </c>
      <c r="W138" s="9" t="str">
        <f t="shared" ca="1" si="76"/>
        <v/>
      </c>
      <c r="X138" s="9" t="str">
        <f t="shared" ca="1" si="77"/>
        <v/>
      </c>
      <c r="Y138" s="172" t="str">
        <f t="shared" si="78"/>
        <v/>
      </c>
      <c r="Z138" s="172" t="str">
        <f t="shared" si="79"/>
        <v/>
      </c>
      <c r="AA138" s="172" t="str">
        <f t="shared" si="80"/>
        <v/>
      </c>
      <c r="AB138" s="172" t="str">
        <f t="shared" si="81"/>
        <v/>
      </c>
      <c r="AC138" s="172" t="str">
        <f t="shared" si="82"/>
        <v/>
      </c>
      <c r="AD138" s="173" t="str">
        <f t="shared" ca="1" si="83"/>
        <v/>
      </c>
      <c r="AE138" s="173" t="str">
        <f t="shared" ca="1" si="84"/>
        <v/>
      </c>
      <c r="AF138" s="173" t="str">
        <f t="shared" ca="1" si="85"/>
        <v/>
      </c>
      <c r="AG138" s="173" t="str">
        <f t="shared" ca="1" si="86"/>
        <v/>
      </c>
      <c r="AH138" s="173" t="str">
        <f t="shared" ca="1" si="87"/>
        <v/>
      </c>
    </row>
    <row r="139" spans="7:34">
      <c r="G139" s="8" t="str">
        <f t="shared" si="88"/>
        <v/>
      </c>
      <c r="H139" s="8" t="str">
        <f ca="1">IF(OR(A139="",A139="总计",ISNA(MATCH(A139,'临-进度'!$A:$A,0))),"",A139)</f>
        <v/>
      </c>
      <c r="I139" s="8" t="b">
        <f>NOT(ISNA(MATCH(A139,项目阶段与里程碑!$B:$B,0)))</f>
        <v>0</v>
      </c>
      <c r="J139" s="8" t="str">
        <f t="shared" si="89"/>
        <v/>
      </c>
      <c r="K139" s="8" t="str">
        <f t="shared" si="90"/>
        <v/>
      </c>
      <c r="L139" s="8" t="str">
        <f t="shared" si="91"/>
        <v/>
      </c>
      <c r="N139" s="171" t="str">
        <f t="shared" si="67"/>
        <v/>
      </c>
      <c r="O139" s="171">
        <f t="shared" ca="1" si="68"/>
        <v>16</v>
      </c>
      <c r="P139" s="171" t="str">
        <f t="shared" ca="1" si="69"/>
        <v/>
      </c>
      <c r="Q139" s="171" t="str">
        <f t="shared" ca="1" si="70"/>
        <v/>
      </c>
      <c r="R139" s="171" t="str">
        <f t="shared" ca="1" si="71"/>
        <v/>
      </c>
      <c r="S139" s="171" t="b">
        <f t="shared" si="72"/>
        <v>0</v>
      </c>
      <c r="T139" s="9" t="str">
        <f t="shared" ca="1" si="73"/>
        <v/>
      </c>
      <c r="U139" s="9" t="str">
        <f t="shared" ca="1" si="74"/>
        <v/>
      </c>
      <c r="V139" s="9" t="str">
        <f t="shared" ca="1" si="75"/>
        <v/>
      </c>
      <c r="W139" s="9" t="str">
        <f t="shared" ca="1" si="76"/>
        <v/>
      </c>
      <c r="X139" s="9" t="str">
        <f t="shared" ca="1" si="77"/>
        <v/>
      </c>
      <c r="Y139" s="172" t="str">
        <f t="shared" si="78"/>
        <v/>
      </c>
      <c r="Z139" s="172" t="str">
        <f t="shared" si="79"/>
        <v/>
      </c>
      <c r="AA139" s="172" t="str">
        <f t="shared" si="80"/>
        <v/>
      </c>
      <c r="AB139" s="172" t="str">
        <f t="shared" si="81"/>
        <v/>
      </c>
      <c r="AC139" s="172" t="str">
        <f t="shared" si="82"/>
        <v/>
      </c>
      <c r="AD139" s="173" t="str">
        <f t="shared" ca="1" si="83"/>
        <v/>
      </c>
      <c r="AE139" s="173" t="str">
        <f t="shared" ca="1" si="84"/>
        <v/>
      </c>
      <c r="AF139" s="173" t="str">
        <f t="shared" ca="1" si="85"/>
        <v/>
      </c>
      <c r="AG139" s="173" t="str">
        <f t="shared" ca="1" si="86"/>
        <v/>
      </c>
      <c r="AH139" s="173" t="str">
        <f t="shared" ca="1" si="87"/>
        <v/>
      </c>
    </row>
    <row r="140" spans="7:34">
      <c r="G140" s="8" t="str">
        <f t="shared" si="88"/>
        <v/>
      </c>
      <c r="H140" s="8" t="str">
        <f ca="1">IF(OR(A140="",A140="总计",ISNA(MATCH(A140,'临-进度'!$A:$A,0))),"",A140)</f>
        <v/>
      </c>
      <c r="I140" s="8" t="b">
        <f>NOT(ISNA(MATCH(A140,项目阶段与里程碑!$B:$B,0)))</f>
        <v>0</v>
      </c>
      <c r="J140" s="8" t="str">
        <f t="shared" si="89"/>
        <v/>
      </c>
      <c r="K140" s="8" t="str">
        <f t="shared" si="90"/>
        <v/>
      </c>
      <c r="L140" s="8" t="str">
        <f t="shared" si="91"/>
        <v/>
      </c>
      <c r="N140" s="171" t="str">
        <f t="shared" si="67"/>
        <v/>
      </c>
      <c r="O140" s="171">
        <f t="shared" ca="1" si="68"/>
        <v>16</v>
      </c>
      <c r="P140" s="171" t="str">
        <f t="shared" ca="1" si="69"/>
        <v/>
      </c>
      <c r="Q140" s="171" t="str">
        <f t="shared" ca="1" si="70"/>
        <v/>
      </c>
      <c r="R140" s="171" t="str">
        <f t="shared" ca="1" si="71"/>
        <v/>
      </c>
      <c r="S140" s="171" t="b">
        <f t="shared" si="72"/>
        <v>0</v>
      </c>
      <c r="T140" s="9" t="str">
        <f t="shared" ca="1" si="73"/>
        <v/>
      </c>
      <c r="U140" s="9" t="str">
        <f t="shared" ca="1" si="74"/>
        <v/>
      </c>
      <c r="V140" s="9" t="str">
        <f t="shared" ca="1" si="75"/>
        <v/>
      </c>
      <c r="W140" s="9" t="str">
        <f t="shared" ca="1" si="76"/>
        <v/>
      </c>
      <c r="X140" s="9" t="str">
        <f t="shared" ca="1" si="77"/>
        <v/>
      </c>
      <c r="Y140" s="172" t="str">
        <f t="shared" si="78"/>
        <v/>
      </c>
      <c r="Z140" s="172" t="str">
        <f t="shared" si="79"/>
        <v/>
      </c>
      <c r="AA140" s="172" t="str">
        <f t="shared" si="80"/>
        <v/>
      </c>
      <c r="AB140" s="172" t="str">
        <f t="shared" si="81"/>
        <v/>
      </c>
      <c r="AC140" s="172" t="str">
        <f t="shared" si="82"/>
        <v/>
      </c>
      <c r="AD140" s="173" t="str">
        <f t="shared" ca="1" si="83"/>
        <v/>
      </c>
      <c r="AE140" s="173" t="str">
        <f t="shared" ca="1" si="84"/>
        <v/>
      </c>
      <c r="AF140" s="173" t="str">
        <f t="shared" ca="1" si="85"/>
        <v/>
      </c>
      <c r="AG140" s="173" t="str">
        <f t="shared" ca="1" si="86"/>
        <v/>
      </c>
      <c r="AH140" s="173" t="str">
        <f t="shared" ca="1" si="87"/>
        <v/>
      </c>
    </row>
    <row r="141" spans="7:34">
      <c r="G141" s="8" t="str">
        <f t="shared" si="88"/>
        <v/>
      </c>
      <c r="H141" s="8" t="str">
        <f ca="1">IF(OR(A141="",A141="总计",ISNA(MATCH(A141,'临-进度'!$A:$A,0))),"",A141)</f>
        <v/>
      </c>
      <c r="I141" s="8" t="b">
        <f>NOT(ISNA(MATCH(A141,项目阶段与里程碑!$B:$B,0)))</f>
        <v>0</v>
      </c>
      <c r="J141" s="8" t="str">
        <f t="shared" si="89"/>
        <v/>
      </c>
      <c r="K141" s="8" t="str">
        <f t="shared" si="90"/>
        <v/>
      </c>
      <c r="L141" s="8" t="str">
        <f t="shared" si="91"/>
        <v/>
      </c>
      <c r="N141" s="171" t="str">
        <f t="shared" si="67"/>
        <v/>
      </c>
      <c r="O141" s="171">
        <f t="shared" ca="1" si="68"/>
        <v>16</v>
      </c>
      <c r="P141" s="171" t="str">
        <f t="shared" ca="1" si="69"/>
        <v/>
      </c>
      <c r="Q141" s="171" t="str">
        <f t="shared" ca="1" si="70"/>
        <v/>
      </c>
      <c r="R141" s="171" t="str">
        <f t="shared" ca="1" si="71"/>
        <v/>
      </c>
      <c r="S141" s="171" t="b">
        <f t="shared" si="72"/>
        <v>0</v>
      </c>
      <c r="T141" s="9" t="str">
        <f t="shared" ca="1" si="73"/>
        <v/>
      </c>
      <c r="U141" s="9" t="str">
        <f t="shared" ca="1" si="74"/>
        <v/>
      </c>
      <c r="V141" s="9" t="str">
        <f t="shared" ca="1" si="75"/>
        <v/>
      </c>
      <c r="W141" s="9" t="str">
        <f t="shared" ca="1" si="76"/>
        <v/>
      </c>
      <c r="X141" s="9" t="str">
        <f t="shared" ca="1" si="77"/>
        <v/>
      </c>
      <c r="Y141" s="172" t="str">
        <f t="shared" si="78"/>
        <v/>
      </c>
      <c r="Z141" s="172" t="str">
        <f t="shared" si="79"/>
        <v/>
      </c>
      <c r="AA141" s="172" t="str">
        <f t="shared" si="80"/>
        <v/>
      </c>
      <c r="AB141" s="172" t="str">
        <f t="shared" si="81"/>
        <v/>
      </c>
      <c r="AC141" s="172" t="str">
        <f t="shared" si="82"/>
        <v/>
      </c>
      <c r="AD141" s="173" t="str">
        <f t="shared" ca="1" si="83"/>
        <v/>
      </c>
      <c r="AE141" s="173" t="str">
        <f t="shared" ca="1" si="84"/>
        <v/>
      </c>
      <c r="AF141" s="173" t="str">
        <f t="shared" ca="1" si="85"/>
        <v/>
      </c>
      <c r="AG141" s="173" t="str">
        <f t="shared" ca="1" si="86"/>
        <v/>
      </c>
      <c r="AH141" s="173" t="str">
        <f t="shared" ca="1" si="87"/>
        <v/>
      </c>
    </row>
    <row r="142" spans="7:34">
      <c r="G142" s="8" t="str">
        <f t="shared" si="88"/>
        <v/>
      </c>
      <c r="H142" s="8" t="str">
        <f ca="1">IF(OR(A142="",A142="总计",ISNA(MATCH(A142,'临-进度'!$A:$A,0))),"",A142)</f>
        <v/>
      </c>
      <c r="I142" s="8" t="b">
        <f>NOT(ISNA(MATCH(A142,项目阶段与里程碑!$B:$B,0)))</f>
        <v>0</v>
      </c>
      <c r="J142" s="8" t="str">
        <f t="shared" si="89"/>
        <v/>
      </c>
      <c r="K142" s="8" t="str">
        <f t="shared" si="90"/>
        <v/>
      </c>
      <c r="L142" s="8" t="str">
        <f t="shared" si="91"/>
        <v/>
      </c>
      <c r="N142" s="171" t="str">
        <f t="shared" si="67"/>
        <v/>
      </c>
      <c r="O142" s="171">
        <f t="shared" ca="1" si="68"/>
        <v>16</v>
      </c>
      <c r="P142" s="171" t="str">
        <f t="shared" ca="1" si="69"/>
        <v/>
      </c>
      <c r="Q142" s="171" t="str">
        <f t="shared" ca="1" si="70"/>
        <v/>
      </c>
      <c r="R142" s="171" t="str">
        <f t="shared" ca="1" si="71"/>
        <v/>
      </c>
      <c r="S142" s="171" t="b">
        <f t="shared" si="72"/>
        <v>0</v>
      </c>
      <c r="T142" s="9" t="str">
        <f t="shared" ca="1" si="73"/>
        <v/>
      </c>
      <c r="U142" s="9" t="str">
        <f t="shared" ca="1" si="74"/>
        <v/>
      </c>
      <c r="V142" s="9" t="str">
        <f t="shared" ca="1" si="75"/>
        <v/>
      </c>
      <c r="W142" s="9" t="str">
        <f t="shared" ca="1" si="76"/>
        <v/>
      </c>
      <c r="X142" s="9" t="str">
        <f t="shared" ca="1" si="77"/>
        <v/>
      </c>
      <c r="Y142" s="172" t="str">
        <f t="shared" si="78"/>
        <v/>
      </c>
      <c r="Z142" s="172" t="str">
        <f t="shared" si="79"/>
        <v/>
      </c>
      <c r="AA142" s="172" t="str">
        <f t="shared" si="80"/>
        <v/>
      </c>
      <c r="AB142" s="172" t="str">
        <f t="shared" si="81"/>
        <v/>
      </c>
      <c r="AC142" s="172" t="str">
        <f t="shared" si="82"/>
        <v/>
      </c>
      <c r="AD142" s="173" t="str">
        <f t="shared" ca="1" si="83"/>
        <v/>
      </c>
      <c r="AE142" s="173" t="str">
        <f t="shared" ca="1" si="84"/>
        <v/>
      </c>
      <c r="AF142" s="173" t="str">
        <f t="shared" ca="1" si="85"/>
        <v/>
      </c>
      <c r="AG142" s="173" t="str">
        <f t="shared" ca="1" si="86"/>
        <v/>
      </c>
      <c r="AH142" s="173" t="str">
        <f t="shared" ca="1" si="87"/>
        <v/>
      </c>
    </row>
    <row r="143" spans="7:34">
      <c r="G143" s="8" t="str">
        <f t="shared" si="88"/>
        <v/>
      </c>
      <c r="H143" s="8" t="str">
        <f ca="1">IF(OR(A143="",A143="总计",ISNA(MATCH(A143,'临-进度'!$A:$A,0))),"",A143)</f>
        <v/>
      </c>
      <c r="I143" s="8" t="b">
        <f>NOT(ISNA(MATCH(A143,项目阶段与里程碑!$B:$B,0)))</f>
        <v>0</v>
      </c>
      <c r="J143" s="8" t="str">
        <f t="shared" si="89"/>
        <v/>
      </c>
      <c r="K143" s="8" t="str">
        <f t="shared" si="90"/>
        <v/>
      </c>
      <c r="L143" s="8" t="str">
        <f t="shared" si="91"/>
        <v/>
      </c>
      <c r="N143" s="171" t="str">
        <f t="shared" si="67"/>
        <v/>
      </c>
      <c r="O143" s="171">
        <f t="shared" ca="1" si="68"/>
        <v>16</v>
      </c>
      <c r="P143" s="171" t="str">
        <f t="shared" ca="1" si="69"/>
        <v/>
      </c>
      <c r="Q143" s="171" t="str">
        <f t="shared" ca="1" si="70"/>
        <v/>
      </c>
      <c r="R143" s="171" t="str">
        <f t="shared" ca="1" si="71"/>
        <v/>
      </c>
      <c r="S143" s="171" t="b">
        <f t="shared" si="72"/>
        <v>0</v>
      </c>
      <c r="T143" s="9" t="str">
        <f t="shared" ca="1" si="73"/>
        <v/>
      </c>
      <c r="U143" s="9" t="str">
        <f t="shared" ca="1" si="74"/>
        <v/>
      </c>
      <c r="V143" s="9" t="str">
        <f t="shared" ca="1" si="75"/>
        <v/>
      </c>
      <c r="W143" s="9" t="str">
        <f t="shared" ca="1" si="76"/>
        <v/>
      </c>
      <c r="X143" s="9" t="str">
        <f t="shared" ca="1" si="77"/>
        <v/>
      </c>
      <c r="Y143" s="172" t="str">
        <f t="shared" si="78"/>
        <v/>
      </c>
      <c r="Z143" s="172" t="str">
        <f t="shared" si="79"/>
        <v/>
      </c>
      <c r="AA143" s="172" t="str">
        <f t="shared" si="80"/>
        <v/>
      </c>
      <c r="AB143" s="172" t="str">
        <f t="shared" si="81"/>
        <v/>
      </c>
      <c r="AC143" s="172" t="str">
        <f t="shared" si="82"/>
        <v/>
      </c>
      <c r="AD143" s="173" t="str">
        <f t="shared" ca="1" si="83"/>
        <v/>
      </c>
      <c r="AE143" s="173" t="str">
        <f t="shared" ca="1" si="84"/>
        <v/>
      </c>
      <c r="AF143" s="173" t="str">
        <f t="shared" ca="1" si="85"/>
        <v/>
      </c>
      <c r="AG143" s="173" t="str">
        <f t="shared" ca="1" si="86"/>
        <v/>
      </c>
      <c r="AH143" s="173" t="str">
        <f t="shared" ca="1" si="87"/>
        <v/>
      </c>
    </row>
    <row r="144" spans="7:34">
      <c r="G144" s="8" t="str">
        <f t="shared" si="88"/>
        <v/>
      </c>
      <c r="H144" s="8" t="str">
        <f ca="1">IF(OR(A144="",A144="总计",ISNA(MATCH(A144,'临-进度'!$A:$A,0))),"",A144)</f>
        <v/>
      </c>
      <c r="I144" s="8" t="b">
        <f>NOT(ISNA(MATCH(A144,项目阶段与里程碑!$B:$B,0)))</f>
        <v>0</v>
      </c>
      <c r="J144" s="8" t="str">
        <f t="shared" si="89"/>
        <v/>
      </c>
      <c r="K144" s="8" t="str">
        <f t="shared" si="90"/>
        <v/>
      </c>
      <c r="L144" s="8" t="str">
        <f t="shared" si="91"/>
        <v/>
      </c>
      <c r="N144" s="171" t="str">
        <f t="shared" si="67"/>
        <v/>
      </c>
      <c r="O144" s="171">
        <f t="shared" ca="1" si="68"/>
        <v>16</v>
      </c>
      <c r="P144" s="171" t="str">
        <f t="shared" ca="1" si="69"/>
        <v/>
      </c>
      <c r="Q144" s="171" t="str">
        <f t="shared" ca="1" si="70"/>
        <v/>
      </c>
      <c r="R144" s="171" t="str">
        <f t="shared" ca="1" si="71"/>
        <v/>
      </c>
      <c r="S144" s="171" t="b">
        <f t="shared" si="72"/>
        <v>0</v>
      </c>
      <c r="T144" s="9" t="str">
        <f t="shared" ca="1" si="73"/>
        <v/>
      </c>
      <c r="U144" s="9" t="str">
        <f t="shared" ca="1" si="74"/>
        <v/>
      </c>
      <c r="V144" s="9" t="str">
        <f t="shared" ca="1" si="75"/>
        <v/>
      </c>
      <c r="W144" s="9" t="str">
        <f t="shared" ca="1" si="76"/>
        <v/>
      </c>
      <c r="X144" s="9" t="str">
        <f t="shared" ca="1" si="77"/>
        <v/>
      </c>
      <c r="Y144" s="172" t="str">
        <f t="shared" si="78"/>
        <v/>
      </c>
      <c r="Z144" s="172" t="str">
        <f t="shared" si="79"/>
        <v/>
      </c>
      <c r="AA144" s="172" t="str">
        <f t="shared" si="80"/>
        <v/>
      </c>
      <c r="AB144" s="172" t="str">
        <f t="shared" si="81"/>
        <v/>
      </c>
      <c r="AC144" s="172" t="str">
        <f t="shared" si="82"/>
        <v/>
      </c>
      <c r="AD144" s="173" t="str">
        <f t="shared" ca="1" si="83"/>
        <v/>
      </c>
      <c r="AE144" s="173" t="str">
        <f t="shared" ca="1" si="84"/>
        <v/>
      </c>
      <c r="AF144" s="173" t="str">
        <f t="shared" ca="1" si="85"/>
        <v/>
      </c>
      <c r="AG144" s="173" t="str">
        <f t="shared" ca="1" si="86"/>
        <v/>
      </c>
      <c r="AH144" s="173" t="str">
        <f t="shared" ca="1" si="87"/>
        <v/>
      </c>
    </row>
    <row r="145" spans="7:34">
      <c r="G145" s="8" t="str">
        <f t="shared" si="88"/>
        <v/>
      </c>
      <c r="H145" s="8" t="str">
        <f ca="1">IF(OR(A145="",A145="总计",ISNA(MATCH(A145,'临-进度'!$A:$A,0))),"",A145)</f>
        <v/>
      </c>
      <c r="I145" s="8" t="b">
        <f>NOT(ISNA(MATCH(A145,项目阶段与里程碑!$B:$B,0)))</f>
        <v>0</v>
      </c>
      <c r="J145" s="8" t="str">
        <f t="shared" si="89"/>
        <v/>
      </c>
      <c r="K145" s="8" t="str">
        <f t="shared" si="90"/>
        <v/>
      </c>
      <c r="L145" s="8" t="str">
        <f t="shared" si="91"/>
        <v/>
      </c>
      <c r="N145" s="171" t="str">
        <f t="shared" si="67"/>
        <v/>
      </c>
      <c r="O145" s="171">
        <f t="shared" ca="1" si="68"/>
        <v>16</v>
      </c>
      <c r="P145" s="171" t="str">
        <f t="shared" ca="1" si="69"/>
        <v/>
      </c>
      <c r="Q145" s="171" t="str">
        <f t="shared" ca="1" si="70"/>
        <v/>
      </c>
      <c r="R145" s="171" t="str">
        <f t="shared" ca="1" si="71"/>
        <v/>
      </c>
      <c r="S145" s="171" t="b">
        <f t="shared" si="72"/>
        <v>0</v>
      </c>
      <c r="T145" s="9" t="str">
        <f t="shared" ca="1" si="73"/>
        <v/>
      </c>
      <c r="U145" s="9" t="str">
        <f t="shared" ca="1" si="74"/>
        <v/>
      </c>
      <c r="V145" s="9" t="str">
        <f t="shared" ca="1" si="75"/>
        <v/>
      </c>
      <c r="W145" s="9" t="str">
        <f t="shared" ca="1" si="76"/>
        <v/>
      </c>
      <c r="X145" s="9" t="str">
        <f t="shared" ca="1" si="77"/>
        <v/>
      </c>
      <c r="Y145" s="172" t="str">
        <f t="shared" si="78"/>
        <v/>
      </c>
      <c r="Z145" s="172" t="str">
        <f t="shared" si="79"/>
        <v/>
      </c>
      <c r="AA145" s="172" t="str">
        <f t="shared" si="80"/>
        <v/>
      </c>
      <c r="AB145" s="172" t="str">
        <f t="shared" si="81"/>
        <v/>
      </c>
      <c r="AC145" s="172" t="str">
        <f t="shared" si="82"/>
        <v/>
      </c>
      <c r="AD145" s="173" t="str">
        <f t="shared" ca="1" si="83"/>
        <v/>
      </c>
      <c r="AE145" s="173" t="str">
        <f t="shared" ca="1" si="84"/>
        <v/>
      </c>
      <c r="AF145" s="173" t="str">
        <f t="shared" ca="1" si="85"/>
        <v/>
      </c>
      <c r="AG145" s="173" t="str">
        <f t="shared" ca="1" si="86"/>
        <v/>
      </c>
      <c r="AH145" s="173" t="str">
        <f t="shared" ca="1" si="87"/>
        <v/>
      </c>
    </row>
    <row r="146" spans="7:34">
      <c r="G146" s="8" t="str">
        <f t="shared" si="88"/>
        <v/>
      </c>
      <c r="H146" s="8" t="str">
        <f ca="1">IF(OR(A146="",A146="总计",ISNA(MATCH(A146,'临-进度'!$A:$A,0))),"",A146)</f>
        <v/>
      </c>
      <c r="I146" s="8" t="b">
        <f>NOT(ISNA(MATCH(A146,项目阶段与里程碑!$B:$B,0)))</f>
        <v>0</v>
      </c>
      <c r="J146" s="8" t="str">
        <f t="shared" si="89"/>
        <v/>
      </c>
      <c r="K146" s="8" t="str">
        <f t="shared" si="90"/>
        <v/>
      </c>
      <c r="L146" s="8" t="str">
        <f t="shared" si="91"/>
        <v/>
      </c>
      <c r="N146" s="171" t="str">
        <f t="shared" si="67"/>
        <v/>
      </c>
      <c r="O146" s="171">
        <f t="shared" ca="1" si="68"/>
        <v>16</v>
      </c>
      <c r="P146" s="171" t="str">
        <f t="shared" ca="1" si="69"/>
        <v/>
      </c>
      <c r="Q146" s="171" t="str">
        <f t="shared" ca="1" si="70"/>
        <v/>
      </c>
      <c r="R146" s="171" t="str">
        <f t="shared" ca="1" si="71"/>
        <v/>
      </c>
      <c r="S146" s="171" t="b">
        <f t="shared" si="72"/>
        <v>0</v>
      </c>
      <c r="T146" s="9" t="str">
        <f t="shared" ca="1" si="73"/>
        <v/>
      </c>
      <c r="U146" s="9" t="str">
        <f t="shared" ca="1" si="74"/>
        <v/>
      </c>
      <c r="V146" s="9" t="str">
        <f t="shared" ca="1" si="75"/>
        <v/>
      </c>
      <c r="W146" s="9" t="str">
        <f t="shared" ca="1" si="76"/>
        <v/>
      </c>
      <c r="X146" s="9" t="str">
        <f t="shared" ca="1" si="77"/>
        <v/>
      </c>
      <c r="Y146" s="172" t="str">
        <f t="shared" si="78"/>
        <v/>
      </c>
      <c r="Z146" s="172" t="str">
        <f t="shared" si="79"/>
        <v/>
      </c>
      <c r="AA146" s="172" t="str">
        <f t="shared" si="80"/>
        <v/>
      </c>
      <c r="AB146" s="172" t="str">
        <f t="shared" si="81"/>
        <v/>
      </c>
      <c r="AC146" s="172" t="str">
        <f t="shared" si="82"/>
        <v/>
      </c>
      <c r="AD146" s="173" t="str">
        <f t="shared" ca="1" si="83"/>
        <v/>
      </c>
      <c r="AE146" s="173" t="str">
        <f t="shared" ca="1" si="84"/>
        <v/>
      </c>
      <c r="AF146" s="173" t="str">
        <f t="shared" ca="1" si="85"/>
        <v/>
      </c>
      <c r="AG146" s="173" t="str">
        <f t="shared" ca="1" si="86"/>
        <v/>
      </c>
      <c r="AH146" s="173" t="str">
        <f t="shared" ca="1" si="87"/>
        <v/>
      </c>
    </row>
    <row r="147" spans="7:34">
      <c r="G147" s="8" t="str">
        <f t="shared" si="88"/>
        <v/>
      </c>
      <c r="H147" s="8" t="str">
        <f ca="1">IF(OR(A147="",A147="总计",ISNA(MATCH(A147,'临-进度'!$A:$A,0))),"",A147)</f>
        <v/>
      </c>
      <c r="I147" s="8" t="b">
        <f>NOT(ISNA(MATCH(A147,项目阶段与里程碑!$B:$B,0)))</f>
        <v>0</v>
      </c>
      <c r="J147" s="8" t="str">
        <f t="shared" si="89"/>
        <v/>
      </c>
      <c r="K147" s="8" t="str">
        <f t="shared" si="90"/>
        <v/>
      </c>
      <c r="L147" s="8" t="str">
        <f t="shared" si="91"/>
        <v/>
      </c>
      <c r="N147" s="171" t="str">
        <f t="shared" si="67"/>
        <v/>
      </c>
      <c r="O147" s="171">
        <f t="shared" ca="1" si="68"/>
        <v>16</v>
      </c>
      <c r="P147" s="171" t="str">
        <f t="shared" ca="1" si="69"/>
        <v/>
      </c>
      <c r="Q147" s="171" t="str">
        <f t="shared" ca="1" si="70"/>
        <v/>
      </c>
      <c r="R147" s="171" t="str">
        <f t="shared" ca="1" si="71"/>
        <v/>
      </c>
      <c r="S147" s="171" t="b">
        <f t="shared" si="72"/>
        <v>0</v>
      </c>
      <c r="T147" s="9" t="str">
        <f t="shared" ca="1" si="73"/>
        <v/>
      </c>
      <c r="U147" s="9" t="str">
        <f t="shared" ca="1" si="74"/>
        <v/>
      </c>
      <c r="V147" s="9" t="str">
        <f t="shared" ca="1" si="75"/>
        <v/>
      </c>
      <c r="W147" s="9" t="str">
        <f t="shared" ca="1" si="76"/>
        <v/>
      </c>
      <c r="X147" s="9" t="str">
        <f t="shared" ca="1" si="77"/>
        <v/>
      </c>
      <c r="Y147" s="172" t="str">
        <f t="shared" si="78"/>
        <v/>
      </c>
      <c r="Z147" s="172" t="str">
        <f t="shared" si="79"/>
        <v/>
      </c>
      <c r="AA147" s="172" t="str">
        <f t="shared" si="80"/>
        <v/>
      </c>
      <c r="AB147" s="172" t="str">
        <f t="shared" si="81"/>
        <v/>
      </c>
      <c r="AC147" s="172" t="str">
        <f t="shared" si="82"/>
        <v/>
      </c>
      <c r="AD147" s="173" t="str">
        <f t="shared" ca="1" si="83"/>
        <v/>
      </c>
      <c r="AE147" s="173" t="str">
        <f t="shared" ca="1" si="84"/>
        <v/>
      </c>
      <c r="AF147" s="173" t="str">
        <f t="shared" ca="1" si="85"/>
        <v/>
      </c>
      <c r="AG147" s="173" t="str">
        <f t="shared" ca="1" si="86"/>
        <v/>
      </c>
      <c r="AH147" s="173" t="str">
        <f t="shared" ca="1" si="87"/>
        <v/>
      </c>
    </row>
    <row r="148" spans="7:34">
      <c r="G148" s="8" t="str">
        <f t="shared" si="88"/>
        <v/>
      </c>
      <c r="H148" s="8" t="str">
        <f ca="1">IF(OR(A148="",A148="总计",ISNA(MATCH(A148,'临-进度'!$A:$A,0))),"",A148)</f>
        <v/>
      </c>
      <c r="I148" s="8" t="b">
        <f>NOT(ISNA(MATCH(A148,项目阶段与里程碑!$B:$B,0)))</f>
        <v>0</v>
      </c>
      <c r="J148" s="8" t="str">
        <f t="shared" si="89"/>
        <v/>
      </c>
      <c r="K148" s="8" t="str">
        <f t="shared" si="90"/>
        <v/>
      </c>
      <c r="L148" s="8" t="str">
        <f t="shared" si="91"/>
        <v/>
      </c>
      <c r="N148" s="171" t="str">
        <f t="shared" si="67"/>
        <v/>
      </c>
      <c r="O148" s="171">
        <f t="shared" ca="1" si="68"/>
        <v>16</v>
      </c>
      <c r="P148" s="171" t="str">
        <f t="shared" ca="1" si="69"/>
        <v/>
      </c>
      <c r="Q148" s="171" t="str">
        <f t="shared" ca="1" si="70"/>
        <v/>
      </c>
      <c r="R148" s="171" t="str">
        <f t="shared" ca="1" si="71"/>
        <v/>
      </c>
      <c r="S148" s="171" t="b">
        <f t="shared" si="72"/>
        <v>0</v>
      </c>
      <c r="T148" s="9" t="str">
        <f t="shared" ca="1" si="73"/>
        <v/>
      </c>
      <c r="U148" s="9" t="str">
        <f t="shared" ca="1" si="74"/>
        <v/>
      </c>
      <c r="V148" s="9" t="str">
        <f t="shared" ca="1" si="75"/>
        <v/>
      </c>
      <c r="W148" s="9" t="str">
        <f t="shared" ca="1" si="76"/>
        <v/>
      </c>
      <c r="X148" s="9" t="str">
        <f t="shared" ca="1" si="77"/>
        <v/>
      </c>
      <c r="Y148" s="172" t="str">
        <f t="shared" si="78"/>
        <v/>
      </c>
      <c r="Z148" s="172" t="str">
        <f t="shared" si="79"/>
        <v/>
      </c>
      <c r="AA148" s="172" t="str">
        <f t="shared" si="80"/>
        <v/>
      </c>
      <c r="AB148" s="172" t="str">
        <f t="shared" si="81"/>
        <v/>
      </c>
      <c r="AC148" s="172" t="str">
        <f t="shared" si="82"/>
        <v/>
      </c>
      <c r="AD148" s="173" t="str">
        <f t="shared" ca="1" si="83"/>
        <v/>
      </c>
      <c r="AE148" s="173" t="str">
        <f t="shared" ca="1" si="84"/>
        <v/>
      </c>
      <c r="AF148" s="173" t="str">
        <f t="shared" ca="1" si="85"/>
        <v/>
      </c>
      <c r="AG148" s="173" t="str">
        <f t="shared" ca="1" si="86"/>
        <v/>
      </c>
      <c r="AH148" s="173" t="str">
        <f t="shared" ca="1" si="87"/>
        <v/>
      </c>
    </row>
    <row r="149" spans="7:34">
      <c r="G149" s="8" t="str">
        <f t="shared" si="88"/>
        <v/>
      </c>
      <c r="H149" s="8" t="str">
        <f ca="1">IF(OR(A149="",A149="总计",ISNA(MATCH(A149,'临-进度'!$A:$A,0))),"",A149)</f>
        <v/>
      </c>
      <c r="I149" s="8" t="b">
        <f>NOT(ISNA(MATCH(A149,项目阶段与里程碑!$B:$B,0)))</f>
        <v>0</v>
      </c>
      <c r="J149" s="8" t="str">
        <f t="shared" si="89"/>
        <v/>
      </c>
      <c r="K149" s="8" t="str">
        <f t="shared" si="90"/>
        <v/>
      </c>
      <c r="L149" s="8" t="str">
        <f t="shared" si="91"/>
        <v/>
      </c>
      <c r="N149" s="171" t="str">
        <f t="shared" si="67"/>
        <v/>
      </c>
      <c r="O149" s="171">
        <f t="shared" ca="1" si="68"/>
        <v>16</v>
      </c>
      <c r="P149" s="171" t="str">
        <f t="shared" ca="1" si="69"/>
        <v/>
      </c>
      <c r="Q149" s="171" t="str">
        <f t="shared" ca="1" si="70"/>
        <v/>
      </c>
      <c r="R149" s="171" t="str">
        <f t="shared" ca="1" si="71"/>
        <v/>
      </c>
      <c r="S149" s="171" t="b">
        <f t="shared" si="72"/>
        <v>0</v>
      </c>
      <c r="T149" s="9" t="str">
        <f t="shared" ca="1" si="73"/>
        <v/>
      </c>
      <c r="U149" s="9" t="str">
        <f t="shared" ca="1" si="74"/>
        <v/>
      </c>
      <c r="V149" s="9" t="str">
        <f t="shared" ca="1" si="75"/>
        <v/>
      </c>
      <c r="W149" s="9" t="str">
        <f t="shared" ca="1" si="76"/>
        <v/>
      </c>
      <c r="X149" s="9" t="str">
        <f t="shared" ca="1" si="77"/>
        <v/>
      </c>
      <c r="Y149" s="172" t="str">
        <f t="shared" si="78"/>
        <v/>
      </c>
      <c r="Z149" s="172" t="str">
        <f t="shared" si="79"/>
        <v/>
      </c>
      <c r="AA149" s="172" t="str">
        <f t="shared" si="80"/>
        <v/>
      </c>
      <c r="AB149" s="172" t="str">
        <f t="shared" si="81"/>
        <v/>
      </c>
      <c r="AC149" s="172" t="str">
        <f t="shared" si="82"/>
        <v/>
      </c>
      <c r="AD149" s="173" t="str">
        <f t="shared" ca="1" si="83"/>
        <v/>
      </c>
      <c r="AE149" s="173" t="str">
        <f t="shared" ca="1" si="84"/>
        <v/>
      </c>
      <c r="AF149" s="173" t="str">
        <f t="shared" ca="1" si="85"/>
        <v/>
      </c>
      <c r="AG149" s="173" t="str">
        <f t="shared" ca="1" si="86"/>
        <v/>
      </c>
      <c r="AH149" s="173" t="str">
        <f t="shared" ca="1" si="87"/>
        <v/>
      </c>
    </row>
    <row r="150" spans="7:34">
      <c r="G150" s="8" t="str">
        <f t="shared" si="88"/>
        <v/>
      </c>
      <c r="H150" s="8" t="str">
        <f ca="1">IF(OR(A150="",A150="总计",ISNA(MATCH(A150,'临-进度'!$A:$A,0))),"",A150)</f>
        <v/>
      </c>
      <c r="I150" s="8" t="b">
        <f>NOT(ISNA(MATCH(A150,项目阶段与里程碑!$B:$B,0)))</f>
        <v>0</v>
      </c>
      <c r="J150" s="8" t="str">
        <f t="shared" si="89"/>
        <v/>
      </c>
      <c r="K150" s="8" t="str">
        <f t="shared" si="90"/>
        <v/>
      </c>
      <c r="L150" s="8" t="str">
        <f t="shared" si="91"/>
        <v/>
      </c>
      <c r="N150" s="171" t="str">
        <f t="shared" si="67"/>
        <v/>
      </c>
      <c r="O150" s="171">
        <f t="shared" ca="1" si="68"/>
        <v>16</v>
      </c>
      <c r="P150" s="171" t="str">
        <f t="shared" ca="1" si="69"/>
        <v/>
      </c>
      <c r="Q150" s="171" t="str">
        <f t="shared" ca="1" si="70"/>
        <v/>
      </c>
      <c r="R150" s="171" t="str">
        <f t="shared" ca="1" si="71"/>
        <v/>
      </c>
      <c r="S150" s="171" t="b">
        <f t="shared" si="72"/>
        <v>0</v>
      </c>
      <c r="T150" s="9" t="str">
        <f t="shared" ca="1" si="73"/>
        <v/>
      </c>
      <c r="U150" s="9" t="str">
        <f t="shared" ca="1" si="74"/>
        <v/>
      </c>
      <c r="V150" s="9" t="str">
        <f t="shared" ca="1" si="75"/>
        <v/>
      </c>
      <c r="W150" s="9" t="str">
        <f t="shared" ca="1" si="76"/>
        <v/>
      </c>
      <c r="X150" s="9" t="str">
        <f t="shared" ca="1" si="77"/>
        <v/>
      </c>
      <c r="Y150" s="172" t="str">
        <f t="shared" si="78"/>
        <v/>
      </c>
      <c r="Z150" s="172" t="str">
        <f t="shared" si="79"/>
        <v/>
      </c>
      <c r="AA150" s="172" t="str">
        <f t="shared" si="80"/>
        <v/>
      </c>
      <c r="AB150" s="172" t="str">
        <f t="shared" si="81"/>
        <v/>
      </c>
      <c r="AC150" s="172" t="str">
        <f t="shared" si="82"/>
        <v/>
      </c>
      <c r="AD150" s="173" t="str">
        <f t="shared" ca="1" si="83"/>
        <v/>
      </c>
      <c r="AE150" s="173" t="str">
        <f t="shared" ca="1" si="84"/>
        <v/>
      </c>
      <c r="AF150" s="173" t="str">
        <f t="shared" ca="1" si="85"/>
        <v/>
      </c>
      <c r="AG150" s="173" t="str">
        <f t="shared" ca="1" si="86"/>
        <v/>
      </c>
      <c r="AH150" s="173" t="str">
        <f t="shared" ca="1" si="87"/>
        <v/>
      </c>
    </row>
    <row r="151" spans="7:34">
      <c r="G151" s="8" t="str">
        <f t="shared" si="88"/>
        <v/>
      </c>
      <c r="H151" s="8" t="str">
        <f ca="1">IF(OR(A151="",A151="总计",ISNA(MATCH(A151,'临-进度'!$A:$A,0))),"",A151)</f>
        <v/>
      </c>
      <c r="I151" s="8" t="b">
        <f>NOT(ISNA(MATCH(A151,项目阶段与里程碑!$B:$B,0)))</f>
        <v>0</v>
      </c>
      <c r="J151" s="8" t="str">
        <f t="shared" si="89"/>
        <v/>
      </c>
      <c r="K151" s="8" t="str">
        <f t="shared" si="90"/>
        <v/>
      </c>
      <c r="L151" s="8" t="str">
        <f t="shared" si="91"/>
        <v/>
      </c>
      <c r="N151" s="171" t="str">
        <f t="shared" si="67"/>
        <v/>
      </c>
      <c r="O151" s="171">
        <f t="shared" ca="1" si="68"/>
        <v>16</v>
      </c>
      <c r="P151" s="171" t="str">
        <f t="shared" ca="1" si="69"/>
        <v/>
      </c>
      <c r="Q151" s="171" t="str">
        <f t="shared" ca="1" si="70"/>
        <v/>
      </c>
      <c r="R151" s="171" t="str">
        <f t="shared" ca="1" si="71"/>
        <v/>
      </c>
      <c r="S151" s="171" t="b">
        <f t="shared" si="72"/>
        <v>0</v>
      </c>
      <c r="T151" s="9" t="str">
        <f t="shared" ca="1" si="73"/>
        <v/>
      </c>
      <c r="U151" s="9" t="str">
        <f t="shared" ca="1" si="74"/>
        <v/>
      </c>
      <c r="V151" s="9" t="str">
        <f t="shared" ca="1" si="75"/>
        <v/>
      </c>
      <c r="W151" s="9" t="str">
        <f t="shared" ca="1" si="76"/>
        <v/>
      </c>
      <c r="X151" s="9" t="str">
        <f t="shared" ca="1" si="77"/>
        <v/>
      </c>
      <c r="Y151" s="172" t="str">
        <f t="shared" si="78"/>
        <v/>
      </c>
      <c r="Z151" s="172" t="str">
        <f t="shared" si="79"/>
        <v/>
      </c>
      <c r="AA151" s="172" t="str">
        <f t="shared" si="80"/>
        <v/>
      </c>
      <c r="AB151" s="172" t="str">
        <f t="shared" si="81"/>
        <v/>
      </c>
      <c r="AC151" s="172" t="str">
        <f t="shared" si="82"/>
        <v/>
      </c>
      <c r="AD151" s="173" t="str">
        <f t="shared" ca="1" si="83"/>
        <v/>
      </c>
      <c r="AE151" s="173" t="str">
        <f t="shared" ca="1" si="84"/>
        <v/>
      </c>
      <c r="AF151" s="173" t="str">
        <f t="shared" ca="1" si="85"/>
        <v/>
      </c>
      <c r="AG151" s="173" t="str">
        <f t="shared" ca="1" si="86"/>
        <v/>
      </c>
      <c r="AH151" s="173" t="str">
        <f t="shared" ca="1" si="87"/>
        <v/>
      </c>
    </row>
    <row r="152" spans="7:34">
      <c r="G152" s="8" t="str">
        <f t="shared" si="88"/>
        <v/>
      </c>
      <c r="H152" s="8" t="str">
        <f ca="1">IF(OR(A152="",A152="总计",ISNA(MATCH(A152,'临-进度'!$A:$A,0))),"",A152)</f>
        <v/>
      </c>
      <c r="I152" s="8" t="b">
        <f>NOT(ISNA(MATCH(A152,项目阶段与里程碑!$B:$B,0)))</f>
        <v>0</v>
      </c>
      <c r="J152" s="8" t="str">
        <f t="shared" si="89"/>
        <v/>
      </c>
      <c r="K152" s="8" t="str">
        <f t="shared" si="90"/>
        <v/>
      </c>
      <c r="L152" s="8" t="str">
        <f t="shared" si="91"/>
        <v/>
      </c>
      <c r="N152" s="171" t="str">
        <f t="shared" si="67"/>
        <v/>
      </c>
      <c r="O152" s="171">
        <f t="shared" ca="1" si="68"/>
        <v>16</v>
      </c>
      <c r="P152" s="171" t="str">
        <f t="shared" ca="1" si="69"/>
        <v/>
      </c>
      <c r="Q152" s="171" t="str">
        <f t="shared" ca="1" si="70"/>
        <v/>
      </c>
      <c r="R152" s="171" t="str">
        <f t="shared" ca="1" si="71"/>
        <v/>
      </c>
      <c r="S152" s="171" t="b">
        <f t="shared" si="72"/>
        <v>0</v>
      </c>
      <c r="T152" s="9" t="str">
        <f t="shared" ca="1" si="73"/>
        <v/>
      </c>
      <c r="U152" s="9" t="str">
        <f t="shared" ca="1" si="74"/>
        <v/>
      </c>
      <c r="V152" s="9" t="str">
        <f t="shared" ca="1" si="75"/>
        <v/>
      </c>
      <c r="W152" s="9" t="str">
        <f t="shared" ca="1" si="76"/>
        <v/>
      </c>
      <c r="X152" s="9" t="str">
        <f t="shared" ca="1" si="77"/>
        <v/>
      </c>
      <c r="Y152" s="172" t="str">
        <f t="shared" si="78"/>
        <v/>
      </c>
      <c r="Z152" s="172" t="str">
        <f t="shared" si="79"/>
        <v/>
      </c>
      <c r="AA152" s="172" t="str">
        <f t="shared" si="80"/>
        <v/>
      </c>
      <c r="AB152" s="172" t="str">
        <f t="shared" si="81"/>
        <v/>
      </c>
      <c r="AC152" s="172" t="str">
        <f t="shared" si="82"/>
        <v/>
      </c>
      <c r="AD152" s="173" t="str">
        <f t="shared" ca="1" si="83"/>
        <v/>
      </c>
      <c r="AE152" s="173" t="str">
        <f t="shared" ca="1" si="84"/>
        <v/>
      </c>
      <c r="AF152" s="173" t="str">
        <f t="shared" ca="1" si="85"/>
        <v/>
      </c>
      <c r="AG152" s="173" t="str">
        <f t="shared" ca="1" si="86"/>
        <v/>
      </c>
      <c r="AH152" s="173" t="str">
        <f t="shared" ca="1" si="87"/>
        <v/>
      </c>
    </row>
    <row r="153" spans="7:34">
      <c r="G153" s="8" t="str">
        <f t="shared" si="88"/>
        <v/>
      </c>
      <c r="H153" s="8" t="str">
        <f ca="1">IF(OR(A153="",A153="总计",ISNA(MATCH(A153,'临-进度'!$A:$A,0))),"",A153)</f>
        <v/>
      </c>
      <c r="I153" s="8" t="b">
        <f>NOT(ISNA(MATCH(A153,项目阶段与里程碑!$B:$B,0)))</f>
        <v>0</v>
      </c>
      <c r="J153" s="8" t="str">
        <f t="shared" si="89"/>
        <v/>
      </c>
      <c r="K153" s="8" t="str">
        <f t="shared" si="90"/>
        <v/>
      </c>
      <c r="L153" s="8" t="str">
        <f t="shared" si="91"/>
        <v/>
      </c>
      <c r="N153" s="171" t="str">
        <f t="shared" si="67"/>
        <v/>
      </c>
      <c r="O153" s="171">
        <f t="shared" ca="1" si="68"/>
        <v>16</v>
      </c>
      <c r="P153" s="171" t="str">
        <f t="shared" ca="1" si="69"/>
        <v/>
      </c>
      <c r="Q153" s="171" t="str">
        <f t="shared" ca="1" si="70"/>
        <v/>
      </c>
      <c r="R153" s="171" t="str">
        <f t="shared" ca="1" si="71"/>
        <v/>
      </c>
      <c r="S153" s="171" t="b">
        <f t="shared" si="72"/>
        <v>0</v>
      </c>
      <c r="T153" s="9" t="str">
        <f t="shared" ca="1" si="73"/>
        <v/>
      </c>
      <c r="U153" s="9" t="str">
        <f t="shared" ca="1" si="74"/>
        <v/>
      </c>
      <c r="V153" s="9" t="str">
        <f t="shared" ca="1" si="75"/>
        <v/>
      </c>
      <c r="W153" s="9" t="str">
        <f t="shared" ca="1" si="76"/>
        <v/>
      </c>
      <c r="X153" s="9" t="str">
        <f t="shared" ca="1" si="77"/>
        <v/>
      </c>
      <c r="Y153" s="172" t="str">
        <f t="shared" si="78"/>
        <v/>
      </c>
      <c r="Z153" s="172" t="str">
        <f t="shared" si="79"/>
        <v/>
      </c>
      <c r="AA153" s="172" t="str">
        <f t="shared" si="80"/>
        <v/>
      </c>
      <c r="AB153" s="172" t="str">
        <f t="shared" si="81"/>
        <v/>
      </c>
      <c r="AC153" s="172" t="str">
        <f t="shared" si="82"/>
        <v/>
      </c>
      <c r="AD153" s="173" t="str">
        <f t="shared" ca="1" si="83"/>
        <v/>
      </c>
      <c r="AE153" s="173" t="str">
        <f t="shared" ca="1" si="84"/>
        <v/>
      </c>
      <c r="AF153" s="173" t="str">
        <f t="shared" ca="1" si="85"/>
        <v/>
      </c>
      <c r="AG153" s="173" t="str">
        <f t="shared" ca="1" si="86"/>
        <v/>
      </c>
      <c r="AH153" s="173" t="str">
        <f t="shared" ca="1" si="87"/>
        <v/>
      </c>
    </row>
    <row r="154" spans="7:34">
      <c r="G154" s="8" t="str">
        <f t="shared" si="88"/>
        <v/>
      </c>
      <c r="H154" s="8" t="str">
        <f ca="1">IF(OR(A154="",A154="总计",ISNA(MATCH(A154,'临-进度'!$A:$A,0))),"",A154)</f>
        <v/>
      </c>
      <c r="I154" s="8" t="b">
        <f>NOT(ISNA(MATCH(A154,项目阶段与里程碑!$B:$B,0)))</f>
        <v>0</v>
      </c>
      <c r="J154" s="8" t="str">
        <f t="shared" si="89"/>
        <v/>
      </c>
      <c r="K154" s="8" t="str">
        <f t="shared" si="90"/>
        <v/>
      </c>
      <c r="L154" s="8" t="str">
        <f t="shared" si="91"/>
        <v/>
      </c>
      <c r="N154" s="171" t="str">
        <f t="shared" si="67"/>
        <v/>
      </c>
      <c r="O154" s="171">
        <f t="shared" ca="1" si="68"/>
        <v>16</v>
      </c>
      <c r="P154" s="171" t="str">
        <f t="shared" ca="1" si="69"/>
        <v/>
      </c>
      <c r="Q154" s="171" t="str">
        <f t="shared" ca="1" si="70"/>
        <v/>
      </c>
      <c r="R154" s="171" t="str">
        <f t="shared" ca="1" si="71"/>
        <v/>
      </c>
      <c r="S154" s="171" t="b">
        <f t="shared" si="72"/>
        <v>0</v>
      </c>
      <c r="T154" s="9" t="str">
        <f t="shared" ca="1" si="73"/>
        <v/>
      </c>
      <c r="U154" s="9" t="str">
        <f t="shared" ca="1" si="74"/>
        <v/>
      </c>
      <c r="V154" s="9" t="str">
        <f t="shared" ca="1" si="75"/>
        <v/>
      </c>
      <c r="W154" s="9" t="str">
        <f t="shared" ca="1" si="76"/>
        <v/>
      </c>
      <c r="X154" s="9" t="str">
        <f t="shared" ca="1" si="77"/>
        <v/>
      </c>
      <c r="Y154" s="172" t="str">
        <f t="shared" si="78"/>
        <v/>
      </c>
      <c r="Z154" s="172" t="str">
        <f t="shared" si="79"/>
        <v/>
      </c>
      <c r="AA154" s="172" t="str">
        <f t="shared" si="80"/>
        <v/>
      </c>
      <c r="AB154" s="172" t="str">
        <f t="shared" si="81"/>
        <v/>
      </c>
      <c r="AC154" s="172" t="str">
        <f t="shared" si="82"/>
        <v/>
      </c>
      <c r="AD154" s="173" t="str">
        <f t="shared" ca="1" si="83"/>
        <v/>
      </c>
      <c r="AE154" s="173" t="str">
        <f t="shared" ca="1" si="84"/>
        <v/>
      </c>
      <c r="AF154" s="173" t="str">
        <f t="shared" ca="1" si="85"/>
        <v/>
      </c>
      <c r="AG154" s="173" t="str">
        <f t="shared" ca="1" si="86"/>
        <v/>
      </c>
      <c r="AH154" s="173" t="str">
        <f t="shared" ca="1" si="87"/>
        <v/>
      </c>
    </row>
    <row r="155" spans="7:34">
      <c r="G155" s="8" t="str">
        <f t="shared" si="88"/>
        <v/>
      </c>
      <c r="H155" s="8" t="str">
        <f ca="1">IF(OR(A155="",A155="总计",ISNA(MATCH(A155,'临-进度'!$A:$A,0))),"",A155)</f>
        <v/>
      </c>
      <c r="I155" s="8" t="b">
        <f>NOT(ISNA(MATCH(A155,项目阶段与里程碑!$B:$B,0)))</f>
        <v>0</v>
      </c>
      <c r="J155" s="8" t="str">
        <f t="shared" si="89"/>
        <v/>
      </c>
      <c r="K155" s="8" t="str">
        <f t="shared" si="90"/>
        <v/>
      </c>
      <c r="L155" s="8" t="str">
        <f t="shared" si="91"/>
        <v/>
      </c>
      <c r="N155" s="171" t="str">
        <f t="shared" si="67"/>
        <v/>
      </c>
      <c r="O155" s="171">
        <f t="shared" ca="1" si="68"/>
        <v>16</v>
      </c>
      <c r="P155" s="171" t="str">
        <f t="shared" ca="1" si="69"/>
        <v/>
      </c>
      <c r="Q155" s="171" t="str">
        <f t="shared" ca="1" si="70"/>
        <v/>
      </c>
      <c r="R155" s="171" t="str">
        <f t="shared" ca="1" si="71"/>
        <v/>
      </c>
      <c r="S155" s="171" t="b">
        <f t="shared" si="72"/>
        <v>0</v>
      </c>
      <c r="T155" s="9" t="str">
        <f t="shared" ca="1" si="73"/>
        <v/>
      </c>
      <c r="U155" s="9" t="str">
        <f t="shared" ca="1" si="74"/>
        <v/>
      </c>
      <c r="V155" s="9" t="str">
        <f t="shared" ca="1" si="75"/>
        <v/>
      </c>
      <c r="W155" s="9" t="str">
        <f t="shared" ca="1" si="76"/>
        <v/>
      </c>
      <c r="X155" s="9" t="str">
        <f t="shared" ca="1" si="77"/>
        <v/>
      </c>
      <c r="Y155" s="172" t="str">
        <f t="shared" si="78"/>
        <v/>
      </c>
      <c r="Z155" s="172" t="str">
        <f t="shared" si="79"/>
        <v/>
      </c>
      <c r="AA155" s="172" t="str">
        <f t="shared" si="80"/>
        <v/>
      </c>
      <c r="AB155" s="172" t="str">
        <f t="shared" si="81"/>
        <v/>
      </c>
      <c r="AC155" s="172" t="str">
        <f t="shared" si="82"/>
        <v/>
      </c>
      <c r="AD155" s="173" t="str">
        <f t="shared" ca="1" si="83"/>
        <v/>
      </c>
      <c r="AE155" s="173" t="str">
        <f t="shared" ca="1" si="84"/>
        <v/>
      </c>
      <c r="AF155" s="173" t="str">
        <f t="shared" ca="1" si="85"/>
        <v/>
      </c>
      <c r="AG155" s="173" t="str">
        <f t="shared" ca="1" si="86"/>
        <v/>
      </c>
      <c r="AH155" s="173" t="str">
        <f t="shared" ca="1" si="87"/>
        <v/>
      </c>
    </row>
    <row r="156" spans="7:34">
      <c r="G156" s="8" t="str">
        <f t="shared" si="88"/>
        <v/>
      </c>
      <c r="H156" s="8" t="str">
        <f ca="1">IF(OR(A156="",A156="总计",ISNA(MATCH(A156,'临-进度'!$A:$A,0))),"",A156)</f>
        <v/>
      </c>
      <c r="I156" s="8" t="b">
        <f>NOT(ISNA(MATCH(A156,项目阶段与里程碑!$B:$B,0)))</f>
        <v>0</v>
      </c>
      <c r="J156" s="8" t="str">
        <f t="shared" si="89"/>
        <v/>
      </c>
      <c r="K156" s="8" t="str">
        <f t="shared" si="90"/>
        <v/>
      </c>
      <c r="L156" s="8" t="str">
        <f t="shared" si="91"/>
        <v/>
      </c>
      <c r="N156" s="171" t="str">
        <f t="shared" si="67"/>
        <v/>
      </c>
      <c r="O156" s="171">
        <f t="shared" ca="1" si="68"/>
        <v>16</v>
      </c>
      <c r="P156" s="171" t="str">
        <f t="shared" ca="1" si="69"/>
        <v/>
      </c>
      <c r="Q156" s="171" t="str">
        <f t="shared" ca="1" si="70"/>
        <v/>
      </c>
      <c r="R156" s="171" t="str">
        <f t="shared" ca="1" si="71"/>
        <v/>
      </c>
      <c r="S156" s="171" t="b">
        <f t="shared" si="72"/>
        <v>0</v>
      </c>
      <c r="T156" s="9" t="str">
        <f t="shared" ca="1" si="73"/>
        <v/>
      </c>
      <c r="U156" s="9" t="str">
        <f t="shared" ca="1" si="74"/>
        <v/>
      </c>
      <c r="V156" s="9" t="str">
        <f t="shared" ca="1" si="75"/>
        <v/>
      </c>
      <c r="W156" s="9" t="str">
        <f t="shared" ca="1" si="76"/>
        <v/>
      </c>
      <c r="X156" s="9" t="str">
        <f t="shared" ca="1" si="77"/>
        <v/>
      </c>
      <c r="Y156" s="172" t="str">
        <f t="shared" si="78"/>
        <v/>
      </c>
      <c r="Z156" s="172" t="str">
        <f t="shared" si="79"/>
        <v/>
      </c>
      <c r="AA156" s="172" t="str">
        <f t="shared" si="80"/>
        <v/>
      </c>
      <c r="AB156" s="172" t="str">
        <f t="shared" si="81"/>
        <v/>
      </c>
      <c r="AC156" s="172" t="str">
        <f t="shared" si="82"/>
        <v/>
      </c>
      <c r="AD156" s="173" t="str">
        <f t="shared" ca="1" si="83"/>
        <v/>
      </c>
      <c r="AE156" s="173" t="str">
        <f t="shared" ca="1" si="84"/>
        <v/>
      </c>
      <c r="AF156" s="173" t="str">
        <f t="shared" ca="1" si="85"/>
        <v/>
      </c>
      <c r="AG156" s="173" t="str">
        <f t="shared" ca="1" si="86"/>
        <v/>
      </c>
      <c r="AH156" s="173" t="str">
        <f t="shared" ca="1" si="87"/>
        <v/>
      </c>
    </row>
    <row r="157" spans="7:34">
      <c r="G157" s="8" t="str">
        <f t="shared" si="88"/>
        <v/>
      </c>
      <c r="H157" s="8" t="str">
        <f ca="1">IF(OR(A157="",A157="总计",ISNA(MATCH(A157,'临-进度'!$A:$A,0))),"",A157)</f>
        <v/>
      </c>
      <c r="I157" s="8" t="b">
        <f>NOT(ISNA(MATCH(A157,项目阶段与里程碑!$B:$B,0)))</f>
        <v>0</v>
      </c>
      <c r="J157" s="8" t="str">
        <f t="shared" si="89"/>
        <v/>
      </c>
      <c r="K157" s="8" t="str">
        <f t="shared" si="90"/>
        <v/>
      </c>
      <c r="L157" s="8" t="str">
        <f t="shared" si="91"/>
        <v/>
      </c>
      <c r="N157" s="171" t="str">
        <f t="shared" si="67"/>
        <v/>
      </c>
      <c r="O157" s="171">
        <f t="shared" ca="1" si="68"/>
        <v>16</v>
      </c>
      <c r="P157" s="171" t="str">
        <f t="shared" ca="1" si="69"/>
        <v/>
      </c>
      <c r="Q157" s="171" t="str">
        <f t="shared" ca="1" si="70"/>
        <v/>
      </c>
      <c r="R157" s="171" t="str">
        <f t="shared" ca="1" si="71"/>
        <v/>
      </c>
      <c r="S157" s="171" t="b">
        <f t="shared" si="72"/>
        <v>0</v>
      </c>
      <c r="T157" s="9" t="str">
        <f t="shared" ca="1" si="73"/>
        <v/>
      </c>
      <c r="U157" s="9" t="str">
        <f t="shared" ca="1" si="74"/>
        <v/>
      </c>
      <c r="V157" s="9" t="str">
        <f t="shared" ca="1" si="75"/>
        <v/>
      </c>
      <c r="W157" s="9" t="str">
        <f t="shared" ca="1" si="76"/>
        <v/>
      </c>
      <c r="X157" s="9" t="str">
        <f t="shared" ca="1" si="77"/>
        <v/>
      </c>
      <c r="Y157" s="172" t="str">
        <f t="shared" si="78"/>
        <v/>
      </c>
      <c r="Z157" s="172" t="str">
        <f t="shared" si="79"/>
        <v/>
      </c>
      <c r="AA157" s="172" t="str">
        <f t="shared" si="80"/>
        <v/>
      </c>
      <c r="AB157" s="172" t="str">
        <f t="shared" si="81"/>
        <v/>
      </c>
      <c r="AC157" s="172" t="str">
        <f t="shared" si="82"/>
        <v/>
      </c>
      <c r="AD157" s="173" t="str">
        <f t="shared" ca="1" si="83"/>
        <v/>
      </c>
      <c r="AE157" s="173" t="str">
        <f t="shared" ca="1" si="84"/>
        <v/>
      </c>
      <c r="AF157" s="173" t="str">
        <f t="shared" ca="1" si="85"/>
        <v/>
      </c>
      <c r="AG157" s="173" t="str">
        <f t="shared" ca="1" si="86"/>
        <v/>
      </c>
      <c r="AH157" s="173" t="str">
        <f t="shared" ca="1" si="87"/>
        <v/>
      </c>
    </row>
    <row r="158" spans="7:34">
      <c r="G158" s="8" t="str">
        <f t="shared" si="88"/>
        <v/>
      </c>
      <c r="H158" s="8" t="str">
        <f ca="1">IF(OR(A158="",A158="总计",ISNA(MATCH(A158,'临-进度'!$A:$A,0))),"",A158)</f>
        <v/>
      </c>
      <c r="I158" s="8" t="b">
        <f>NOT(ISNA(MATCH(A158,项目阶段与里程碑!$B:$B,0)))</f>
        <v>0</v>
      </c>
      <c r="J158" s="8" t="str">
        <f t="shared" si="89"/>
        <v/>
      </c>
      <c r="K158" s="8" t="str">
        <f t="shared" si="90"/>
        <v/>
      </c>
      <c r="L158" s="8" t="str">
        <f t="shared" si="91"/>
        <v/>
      </c>
      <c r="N158" s="171" t="str">
        <f t="shared" si="67"/>
        <v/>
      </c>
      <c r="O158" s="171">
        <f t="shared" ca="1" si="68"/>
        <v>16</v>
      </c>
      <c r="P158" s="171" t="str">
        <f t="shared" ca="1" si="69"/>
        <v/>
      </c>
      <c r="Q158" s="171" t="str">
        <f t="shared" ca="1" si="70"/>
        <v/>
      </c>
      <c r="R158" s="171" t="str">
        <f t="shared" ca="1" si="71"/>
        <v/>
      </c>
      <c r="S158" s="171" t="b">
        <f t="shared" si="72"/>
        <v>0</v>
      </c>
      <c r="T158" s="9" t="str">
        <f t="shared" ca="1" si="73"/>
        <v/>
      </c>
      <c r="U158" s="9" t="str">
        <f t="shared" ca="1" si="74"/>
        <v/>
      </c>
      <c r="V158" s="9" t="str">
        <f t="shared" ca="1" si="75"/>
        <v/>
      </c>
      <c r="W158" s="9" t="str">
        <f t="shared" ca="1" si="76"/>
        <v/>
      </c>
      <c r="X158" s="9" t="str">
        <f t="shared" ca="1" si="77"/>
        <v/>
      </c>
      <c r="Y158" s="172" t="str">
        <f t="shared" si="78"/>
        <v/>
      </c>
      <c r="Z158" s="172" t="str">
        <f t="shared" si="79"/>
        <v/>
      </c>
      <c r="AA158" s="172" t="str">
        <f t="shared" si="80"/>
        <v/>
      </c>
      <c r="AB158" s="172" t="str">
        <f t="shared" si="81"/>
        <v/>
      </c>
      <c r="AC158" s="172" t="str">
        <f t="shared" si="82"/>
        <v/>
      </c>
      <c r="AD158" s="173" t="str">
        <f t="shared" ca="1" si="83"/>
        <v/>
      </c>
      <c r="AE158" s="173" t="str">
        <f t="shared" ca="1" si="84"/>
        <v/>
      </c>
      <c r="AF158" s="173" t="str">
        <f t="shared" ca="1" si="85"/>
        <v/>
      </c>
      <c r="AG158" s="173" t="str">
        <f t="shared" ca="1" si="86"/>
        <v/>
      </c>
      <c r="AH158" s="173" t="str">
        <f t="shared" ca="1" si="87"/>
        <v/>
      </c>
    </row>
    <row r="159" spans="7:34">
      <c r="G159" s="8" t="str">
        <f t="shared" si="88"/>
        <v/>
      </c>
      <c r="H159" s="8" t="str">
        <f ca="1">IF(OR(A159="",A159="总计",ISNA(MATCH(A159,'临-进度'!$A:$A,0))),"",A159)</f>
        <v/>
      </c>
      <c r="I159" s="8" t="b">
        <f>NOT(ISNA(MATCH(A159,项目阶段与里程碑!$B:$B,0)))</f>
        <v>0</v>
      </c>
      <c r="J159" s="8" t="str">
        <f t="shared" si="89"/>
        <v/>
      </c>
      <c r="K159" s="8" t="str">
        <f t="shared" si="90"/>
        <v/>
      </c>
      <c r="L159" s="8" t="str">
        <f t="shared" si="91"/>
        <v/>
      </c>
      <c r="N159" s="171" t="str">
        <f t="shared" si="67"/>
        <v/>
      </c>
      <c r="O159" s="171">
        <f t="shared" ca="1" si="68"/>
        <v>16</v>
      </c>
      <c r="P159" s="171" t="str">
        <f t="shared" ca="1" si="69"/>
        <v/>
      </c>
      <c r="Q159" s="171" t="str">
        <f t="shared" ca="1" si="70"/>
        <v/>
      </c>
      <c r="R159" s="171" t="str">
        <f t="shared" ca="1" si="71"/>
        <v/>
      </c>
      <c r="S159" s="171" t="b">
        <f t="shared" si="72"/>
        <v>0</v>
      </c>
      <c r="T159" s="9" t="str">
        <f t="shared" ca="1" si="73"/>
        <v/>
      </c>
      <c r="U159" s="9" t="str">
        <f t="shared" ca="1" si="74"/>
        <v/>
      </c>
      <c r="V159" s="9" t="str">
        <f t="shared" ca="1" si="75"/>
        <v/>
      </c>
      <c r="W159" s="9" t="str">
        <f t="shared" ca="1" si="76"/>
        <v/>
      </c>
      <c r="X159" s="9" t="str">
        <f t="shared" ca="1" si="77"/>
        <v/>
      </c>
      <c r="Y159" s="172" t="str">
        <f t="shared" si="78"/>
        <v/>
      </c>
      <c r="Z159" s="172" t="str">
        <f t="shared" si="79"/>
        <v/>
      </c>
      <c r="AA159" s="172" t="str">
        <f t="shared" si="80"/>
        <v/>
      </c>
      <c r="AB159" s="172" t="str">
        <f t="shared" si="81"/>
        <v/>
      </c>
      <c r="AC159" s="172" t="str">
        <f t="shared" si="82"/>
        <v/>
      </c>
      <c r="AD159" s="173" t="str">
        <f t="shared" ca="1" si="83"/>
        <v/>
      </c>
      <c r="AE159" s="173" t="str">
        <f t="shared" ca="1" si="84"/>
        <v/>
      </c>
      <c r="AF159" s="173" t="str">
        <f t="shared" ca="1" si="85"/>
        <v/>
      </c>
      <c r="AG159" s="173" t="str">
        <f t="shared" ca="1" si="86"/>
        <v/>
      </c>
      <c r="AH159" s="173" t="str">
        <f t="shared" ca="1" si="87"/>
        <v/>
      </c>
    </row>
    <row r="160" spans="7:34">
      <c r="G160" s="8" t="str">
        <f t="shared" si="88"/>
        <v/>
      </c>
      <c r="H160" s="8" t="str">
        <f ca="1">IF(OR(A160="",A160="总计",ISNA(MATCH(A160,'临-进度'!$A:$A,0))),"",A160)</f>
        <v/>
      </c>
      <c r="I160" s="8" t="b">
        <f>NOT(ISNA(MATCH(A160,项目阶段与里程碑!$B:$B,0)))</f>
        <v>0</v>
      </c>
      <c r="J160" s="8" t="str">
        <f t="shared" si="89"/>
        <v/>
      </c>
      <c r="K160" s="8" t="str">
        <f t="shared" si="90"/>
        <v/>
      </c>
      <c r="L160" s="8" t="str">
        <f t="shared" si="91"/>
        <v/>
      </c>
      <c r="N160" s="171" t="str">
        <f t="shared" si="67"/>
        <v/>
      </c>
      <c r="O160" s="171">
        <f t="shared" ca="1" si="68"/>
        <v>16</v>
      </c>
      <c r="P160" s="171" t="str">
        <f t="shared" ca="1" si="69"/>
        <v/>
      </c>
      <c r="Q160" s="171" t="str">
        <f t="shared" ca="1" si="70"/>
        <v/>
      </c>
      <c r="R160" s="171" t="str">
        <f t="shared" ca="1" si="71"/>
        <v/>
      </c>
      <c r="S160" s="171" t="b">
        <f t="shared" si="72"/>
        <v>0</v>
      </c>
      <c r="T160" s="9" t="str">
        <f t="shared" ca="1" si="73"/>
        <v/>
      </c>
      <c r="U160" s="9" t="str">
        <f t="shared" ca="1" si="74"/>
        <v/>
      </c>
      <c r="V160" s="9" t="str">
        <f t="shared" ca="1" si="75"/>
        <v/>
      </c>
      <c r="W160" s="9" t="str">
        <f t="shared" ca="1" si="76"/>
        <v/>
      </c>
      <c r="X160" s="9" t="str">
        <f t="shared" ca="1" si="77"/>
        <v/>
      </c>
      <c r="Y160" s="172" t="str">
        <f t="shared" si="78"/>
        <v/>
      </c>
      <c r="Z160" s="172" t="str">
        <f t="shared" si="79"/>
        <v/>
      </c>
      <c r="AA160" s="172" t="str">
        <f t="shared" si="80"/>
        <v/>
      </c>
      <c r="AB160" s="172" t="str">
        <f t="shared" si="81"/>
        <v/>
      </c>
      <c r="AC160" s="172" t="str">
        <f t="shared" si="82"/>
        <v/>
      </c>
      <c r="AD160" s="173" t="str">
        <f t="shared" ca="1" si="83"/>
        <v/>
      </c>
      <c r="AE160" s="173" t="str">
        <f t="shared" ca="1" si="84"/>
        <v/>
      </c>
      <c r="AF160" s="173" t="str">
        <f t="shared" ca="1" si="85"/>
        <v/>
      </c>
      <c r="AG160" s="173" t="str">
        <f t="shared" ca="1" si="86"/>
        <v/>
      </c>
      <c r="AH160" s="173" t="str">
        <f t="shared" ca="1" si="87"/>
        <v/>
      </c>
    </row>
    <row r="161" spans="7:34">
      <c r="G161" s="8" t="str">
        <f t="shared" si="88"/>
        <v/>
      </c>
      <c r="H161" s="8" t="str">
        <f ca="1">IF(OR(A161="",A161="总计",ISNA(MATCH(A161,'临-进度'!$A:$A,0))),"",A161)</f>
        <v/>
      </c>
      <c r="I161" s="8" t="b">
        <f>NOT(ISNA(MATCH(A161,项目阶段与里程碑!$B:$B,0)))</f>
        <v>0</v>
      </c>
      <c r="J161" s="8" t="str">
        <f t="shared" si="89"/>
        <v/>
      </c>
      <c r="K161" s="8" t="str">
        <f t="shared" si="90"/>
        <v/>
      </c>
      <c r="L161" s="8" t="str">
        <f t="shared" si="91"/>
        <v/>
      </c>
      <c r="N161" s="171" t="str">
        <f t="shared" si="67"/>
        <v/>
      </c>
      <c r="O161" s="171">
        <f t="shared" ca="1" si="68"/>
        <v>16</v>
      </c>
      <c r="P161" s="171" t="str">
        <f t="shared" ca="1" si="69"/>
        <v/>
      </c>
      <c r="Q161" s="171" t="str">
        <f t="shared" ca="1" si="70"/>
        <v/>
      </c>
      <c r="R161" s="171" t="str">
        <f t="shared" ca="1" si="71"/>
        <v/>
      </c>
      <c r="S161" s="171" t="b">
        <f t="shared" si="72"/>
        <v>0</v>
      </c>
      <c r="T161" s="9" t="str">
        <f t="shared" ca="1" si="73"/>
        <v/>
      </c>
      <c r="U161" s="9" t="str">
        <f t="shared" ca="1" si="74"/>
        <v/>
      </c>
      <c r="V161" s="9" t="str">
        <f t="shared" ca="1" si="75"/>
        <v/>
      </c>
      <c r="W161" s="9" t="str">
        <f t="shared" ca="1" si="76"/>
        <v/>
      </c>
      <c r="X161" s="9" t="str">
        <f t="shared" ca="1" si="77"/>
        <v/>
      </c>
      <c r="Y161" s="172" t="str">
        <f t="shared" si="78"/>
        <v/>
      </c>
      <c r="Z161" s="172" t="str">
        <f t="shared" si="79"/>
        <v/>
      </c>
      <c r="AA161" s="172" t="str">
        <f t="shared" si="80"/>
        <v/>
      </c>
      <c r="AB161" s="172" t="str">
        <f t="shared" si="81"/>
        <v/>
      </c>
      <c r="AC161" s="172" t="str">
        <f t="shared" si="82"/>
        <v/>
      </c>
      <c r="AD161" s="173" t="str">
        <f t="shared" ca="1" si="83"/>
        <v/>
      </c>
      <c r="AE161" s="173" t="str">
        <f t="shared" ca="1" si="84"/>
        <v/>
      </c>
      <c r="AF161" s="173" t="str">
        <f t="shared" ca="1" si="85"/>
        <v/>
      </c>
      <c r="AG161" s="173" t="str">
        <f t="shared" ca="1" si="86"/>
        <v/>
      </c>
      <c r="AH161" s="173" t="str">
        <f t="shared" ca="1" si="87"/>
        <v/>
      </c>
    </row>
    <row r="162" spans="7:34">
      <c r="G162" s="8" t="str">
        <f t="shared" si="88"/>
        <v/>
      </c>
      <c r="H162" s="8" t="str">
        <f ca="1">IF(OR(A162="",A162="总计",ISNA(MATCH(A162,'临-进度'!$A:$A,0))),"",A162)</f>
        <v/>
      </c>
      <c r="I162" s="8" t="b">
        <f>NOT(ISNA(MATCH(A162,项目阶段与里程碑!$B:$B,0)))</f>
        <v>0</v>
      </c>
      <c r="J162" s="8" t="str">
        <f t="shared" si="89"/>
        <v/>
      </c>
      <c r="K162" s="8" t="str">
        <f t="shared" si="90"/>
        <v/>
      </c>
      <c r="L162" s="8" t="str">
        <f t="shared" si="91"/>
        <v/>
      </c>
      <c r="N162" s="171" t="str">
        <f t="shared" si="67"/>
        <v/>
      </c>
      <c r="O162" s="171">
        <f t="shared" ca="1" si="68"/>
        <v>16</v>
      </c>
      <c r="P162" s="171" t="str">
        <f t="shared" ca="1" si="69"/>
        <v/>
      </c>
      <c r="Q162" s="171" t="str">
        <f t="shared" ca="1" si="70"/>
        <v/>
      </c>
      <c r="R162" s="171" t="str">
        <f t="shared" ca="1" si="71"/>
        <v/>
      </c>
      <c r="S162" s="171" t="b">
        <f t="shared" si="72"/>
        <v>0</v>
      </c>
      <c r="T162" s="9" t="str">
        <f t="shared" ca="1" si="73"/>
        <v/>
      </c>
      <c r="U162" s="9" t="str">
        <f t="shared" ca="1" si="74"/>
        <v/>
      </c>
      <c r="V162" s="9" t="str">
        <f t="shared" ca="1" si="75"/>
        <v/>
      </c>
      <c r="W162" s="9" t="str">
        <f t="shared" ca="1" si="76"/>
        <v/>
      </c>
      <c r="X162" s="9" t="str">
        <f t="shared" ca="1" si="77"/>
        <v/>
      </c>
      <c r="Y162" s="172" t="str">
        <f t="shared" si="78"/>
        <v/>
      </c>
      <c r="Z162" s="172" t="str">
        <f t="shared" si="79"/>
        <v/>
      </c>
      <c r="AA162" s="172" t="str">
        <f t="shared" si="80"/>
        <v/>
      </c>
      <c r="AB162" s="172" t="str">
        <f t="shared" si="81"/>
        <v/>
      </c>
      <c r="AC162" s="172" t="str">
        <f t="shared" si="82"/>
        <v/>
      </c>
      <c r="AD162" s="173" t="str">
        <f t="shared" ca="1" si="83"/>
        <v/>
      </c>
      <c r="AE162" s="173" t="str">
        <f t="shared" ca="1" si="84"/>
        <v/>
      </c>
      <c r="AF162" s="173" t="str">
        <f t="shared" ca="1" si="85"/>
        <v/>
      </c>
      <c r="AG162" s="173" t="str">
        <f t="shared" ca="1" si="86"/>
        <v/>
      </c>
      <c r="AH162" s="173" t="str">
        <f t="shared" ca="1" si="87"/>
        <v/>
      </c>
    </row>
    <row r="163" spans="7:34">
      <c r="G163" s="8" t="str">
        <f t="shared" si="88"/>
        <v/>
      </c>
      <c r="H163" s="8" t="str">
        <f ca="1">IF(OR(A163="",A163="总计",ISNA(MATCH(A163,'临-进度'!$A:$A,0))),"",A163)</f>
        <v/>
      </c>
      <c r="I163" s="8" t="b">
        <f>NOT(ISNA(MATCH(A163,项目阶段与里程碑!$B:$B,0)))</f>
        <v>0</v>
      </c>
      <c r="J163" s="8" t="str">
        <f t="shared" si="89"/>
        <v/>
      </c>
      <c r="K163" s="8" t="str">
        <f t="shared" si="90"/>
        <v/>
      </c>
      <c r="L163" s="8" t="str">
        <f t="shared" si="91"/>
        <v/>
      </c>
      <c r="N163" s="171" t="str">
        <f t="shared" si="67"/>
        <v/>
      </c>
      <c r="O163" s="171">
        <f t="shared" ca="1" si="68"/>
        <v>16</v>
      </c>
      <c r="P163" s="171" t="str">
        <f t="shared" ca="1" si="69"/>
        <v/>
      </c>
      <c r="Q163" s="171" t="str">
        <f t="shared" ca="1" si="70"/>
        <v/>
      </c>
      <c r="R163" s="171" t="str">
        <f t="shared" ca="1" si="71"/>
        <v/>
      </c>
      <c r="S163" s="171" t="b">
        <f t="shared" si="72"/>
        <v>0</v>
      </c>
      <c r="T163" s="9" t="str">
        <f t="shared" ca="1" si="73"/>
        <v/>
      </c>
      <c r="U163" s="9" t="str">
        <f t="shared" ca="1" si="74"/>
        <v/>
      </c>
      <c r="V163" s="9" t="str">
        <f t="shared" ca="1" si="75"/>
        <v/>
      </c>
      <c r="W163" s="9" t="str">
        <f t="shared" ca="1" si="76"/>
        <v/>
      </c>
      <c r="X163" s="9" t="str">
        <f t="shared" ca="1" si="77"/>
        <v/>
      </c>
      <c r="Y163" s="172" t="str">
        <f t="shared" si="78"/>
        <v/>
      </c>
      <c r="Z163" s="172" t="str">
        <f t="shared" si="79"/>
        <v/>
      </c>
      <c r="AA163" s="172" t="str">
        <f t="shared" si="80"/>
        <v/>
      </c>
      <c r="AB163" s="172" t="str">
        <f t="shared" si="81"/>
        <v/>
      </c>
      <c r="AC163" s="172" t="str">
        <f t="shared" si="82"/>
        <v/>
      </c>
      <c r="AD163" s="173" t="str">
        <f t="shared" ca="1" si="83"/>
        <v/>
      </c>
      <c r="AE163" s="173" t="str">
        <f t="shared" ca="1" si="84"/>
        <v/>
      </c>
      <c r="AF163" s="173" t="str">
        <f t="shared" ca="1" si="85"/>
        <v/>
      </c>
      <c r="AG163" s="173" t="str">
        <f t="shared" ca="1" si="86"/>
        <v/>
      </c>
      <c r="AH163" s="173" t="str">
        <f t="shared" ca="1" si="87"/>
        <v/>
      </c>
    </row>
    <row r="164" spans="7:34">
      <c r="G164" s="8" t="str">
        <f t="shared" si="88"/>
        <v/>
      </c>
      <c r="H164" s="8" t="str">
        <f ca="1">IF(OR(A164="",A164="总计",ISNA(MATCH(A164,'临-进度'!$A:$A,0))),"",A164)</f>
        <v/>
      </c>
      <c r="I164" s="8" t="b">
        <f>NOT(ISNA(MATCH(A164,项目阶段与里程碑!$B:$B,0)))</f>
        <v>0</v>
      </c>
      <c r="J164" s="8" t="str">
        <f t="shared" si="89"/>
        <v/>
      </c>
      <c r="K164" s="8" t="str">
        <f t="shared" si="90"/>
        <v/>
      </c>
      <c r="L164" s="8" t="str">
        <f t="shared" si="91"/>
        <v/>
      </c>
      <c r="N164" s="171" t="str">
        <f t="shared" si="67"/>
        <v/>
      </c>
      <c r="O164" s="171">
        <f t="shared" ca="1" si="68"/>
        <v>16</v>
      </c>
      <c r="P164" s="171" t="str">
        <f t="shared" ca="1" si="69"/>
        <v/>
      </c>
      <c r="Q164" s="171" t="str">
        <f t="shared" ca="1" si="70"/>
        <v/>
      </c>
      <c r="R164" s="171" t="str">
        <f t="shared" ca="1" si="71"/>
        <v/>
      </c>
      <c r="S164" s="171" t="b">
        <f t="shared" si="72"/>
        <v>0</v>
      </c>
      <c r="T164" s="9" t="str">
        <f t="shared" ca="1" si="73"/>
        <v/>
      </c>
      <c r="U164" s="9" t="str">
        <f t="shared" ca="1" si="74"/>
        <v/>
      </c>
      <c r="V164" s="9" t="str">
        <f t="shared" ca="1" si="75"/>
        <v/>
      </c>
      <c r="W164" s="9" t="str">
        <f t="shared" ca="1" si="76"/>
        <v/>
      </c>
      <c r="X164" s="9" t="str">
        <f t="shared" ca="1" si="77"/>
        <v/>
      </c>
      <c r="Y164" s="172" t="str">
        <f t="shared" si="78"/>
        <v/>
      </c>
      <c r="Z164" s="172" t="str">
        <f t="shared" si="79"/>
        <v/>
      </c>
      <c r="AA164" s="172" t="str">
        <f t="shared" si="80"/>
        <v/>
      </c>
      <c r="AB164" s="172" t="str">
        <f t="shared" si="81"/>
        <v/>
      </c>
      <c r="AC164" s="172" t="str">
        <f t="shared" si="82"/>
        <v/>
      </c>
      <c r="AD164" s="173" t="str">
        <f t="shared" ca="1" si="83"/>
        <v/>
      </c>
      <c r="AE164" s="173" t="str">
        <f t="shared" ca="1" si="84"/>
        <v/>
      </c>
      <c r="AF164" s="173" t="str">
        <f t="shared" ca="1" si="85"/>
        <v/>
      </c>
      <c r="AG164" s="173" t="str">
        <f t="shared" ca="1" si="86"/>
        <v/>
      </c>
      <c r="AH164" s="173" t="str">
        <f t="shared" ca="1" si="87"/>
        <v/>
      </c>
    </row>
    <row r="165" spans="7:34">
      <c r="G165" s="8" t="str">
        <f t="shared" si="88"/>
        <v/>
      </c>
      <c r="H165" s="8" t="str">
        <f ca="1">IF(OR(A165="",A165="总计",ISNA(MATCH(A165,'临-进度'!$A:$A,0))),"",A165)</f>
        <v/>
      </c>
      <c r="I165" s="8" t="b">
        <f>NOT(ISNA(MATCH(A165,项目阶段与里程碑!$B:$B,0)))</f>
        <v>0</v>
      </c>
      <c r="J165" s="8" t="str">
        <f t="shared" si="89"/>
        <v/>
      </c>
      <c r="K165" s="8" t="str">
        <f t="shared" si="90"/>
        <v/>
      </c>
      <c r="L165" s="8" t="str">
        <f t="shared" si="91"/>
        <v/>
      </c>
      <c r="N165" s="171" t="str">
        <f t="shared" si="67"/>
        <v/>
      </c>
      <c r="O165" s="171">
        <f t="shared" ca="1" si="68"/>
        <v>16</v>
      </c>
      <c r="P165" s="171" t="str">
        <f t="shared" ca="1" si="69"/>
        <v/>
      </c>
      <c r="Q165" s="171" t="str">
        <f t="shared" ca="1" si="70"/>
        <v/>
      </c>
      <c r="R165" s="171" t="str">
        <f t="shared" ca="1" si="71"/>
        <v/>
      </c>
      <c r="S165" s="171" t="b">
        <f t="shared" si="72"/>
        <v>0</v>
      </c>
      <c r="T165" s="9" t="str">
        <f t="shared" ca="1" si="73"/>
        <v/>
      </c>
      <c r="U165" s="9" t="str">
        <f t="shared" ca="1" si="74"/>
        <v/>
      </c>
      <c r="V165" s="9" t="str">
        <f t="shared" ca="1" si="75"/>
        <v/>
      </c>
      <c r="W165" s="9" t="str">
        <f t="shared" ca="1" si="76"/>
        <v/>
      </c>
      <c r="X165" s="9" t="str">
        <f t="shared" ca="1" si="77"/>
        <v/>
      </c>
      <c r="Y165" s="172" t="str">
        <f t="shared" si="78"/>
        <v/>
      </c>
      <c r="Z165" s="172" t="str">
        <f t="shared" si="79"/>
        <v/>
      </c>
      <c r="AA165" s="172" t="str">
        <f t="shared" si="80"/>
        <v/>
      </c>
      <c r="AB165" s="172" t="str">
        <f t="shared" si="81"/>
        <v/>
      </c>
      <c r="AC165" s="172" t="str">
        <f t="shared" si="82"/>
        <v/>
      </c>
      <c r="AD165" s="173" t="str">
        <f t="shared" ca="1" si="83"/>
        <v/>
      </c>
      <c r="AE165" s="173" t="str">
        <f t="shared" ca="1" si="84"/>
        <v/>
      </c>
      <c r="AF165" s="173" t="str">
        <f t="shared" ca="1" si="85"/>
        <v/>
      </c>
      <c r="AG165" s="173" t="str">
        <f t="shared" ca="1" si="86"/>
        <v/>
      </c>
      <c r="AH165" s="173" t="str">
        <f t="shared" ca="1" si="87"/>
        <v/>
      </c>
    </row>
    <row r="166" spans="7:34">
      <c r="G166" s="8" t="str">
        <f t="shared" si="88"/>
        <v/>
      </c>
      <c r="H166" s="8" t="str">
        <f ca="1">IF(OR(A166="",A166="总计",ISNA(MATCH(A166,'临-进度'!$A:$A,0))),"",A166)</f>
        <v/>
      </c>
      <c r="I166" s="8" t="b">
        <f>NOT(ISNA(MATCH(A166,项目阶段与里程碑!$B:$B,0)))</f>
        <v>0</v>
      </c>
      <c r="J166" s="8" t="str">
        <f t="shared" si="89"/>
        <v/>
      </c>
      <c r="K166" s="8" t="str">
        <f t="shared" si="90"/>
        <v/>
      </c>
      <c r="L166" s="8" t="str">
        <f t="shared" si="91"/>
        <v/>
      </c>
      <c r="N166" s="171" t="str">
        <f t="shared" si="67"/>
        <v/>
      </c>
      <c r="O166" s="171">
        <f t="shared" ca="1" si="68"/>
        <v>16</v>
      </c>
      <c r="P166" s="171" t="str">
        <f t="shared" ca="1" si="69"/>
        <v/>
      </c>
      <c r="Q166" s="171" t="str">
        <f t="shared" ca="1" si="70"/>
        <v/>
      </c>
      <c r="R166" s="171" t="str">
        <f t="shared" ca="1" si="71"/>
        <v/>
      </c>
      <c r="S166" s="171" t="b">
        <f t="shared" si="72"/>
        <v>0</v>
      </c>
      <c r="T166" s="9" t="str">
        <f t="shared" ca="1" si="73"/>
        <v/>
      </c>
      <c r="U166" s="9" t="str">
        <f t="shared" ca="1" si="74"/>
        <v/>
      </c>
      <c r="V166" s="9" t="str">
        <f t="shared" ca="1" si="75"/>
        <v/>
      </c>
      <c r="W166" s="9" t="str">
        <f t="shared" ca="1" si="76"/>
        <v/>
      </c>
      <c r="X166" s="9" t="str">
        <f t="shared" ca="1" si="77"/>
        <v/>
      </c>
      <c r="Y166" s="172" t="str">
        <f t="shared" si="78"/>
        <v/>
      </c>
      <c r="Z166" s="172" t="str">
        <f t="shared" si="79"/>
        <v/>
      </c>
      <c r="AA166" s="172" t="str">
        <f t="shared" si="80"/>
        <v/>
      </c>
      <c r="AB166" s="172" t="str">
        <f t="shared" si="81"/>
        <v/>
      </c>
      <c r="AC166" s="172" t="str">
        <f t="shared" si="82"/>
        <v/>
      </c>
      <c r="AD166" s="173" t="str">
        <f t="shared" ca="1" si="83"/>
        <v/>
      </c>
      <c r="AE166" s="173" t="str">
        <f t="shared" ca="1" si="84"/>
        <v/>
      </c>
      <c r="AF166" s="173" t="str">
        <f t="shared" ca="1" si="85"/>
        <v/>
      </c>
      <c r="AG166" s="173" t="str">
        <f t="shared" ca="1" si="86"/>
        <v/>
      </c>
      <c r="AH166" s="173" t="str">
        <f t="shared" ca="1" si="87"/>
        <v/>
      </c>
    </row>
    <row r="167" spans="7:34">
      <c r="G167" s="8" t="str">
        <f t="shared" si="88"/>
        <v/>
      </c>
      <c r="H167" s="8" t="str">
        <f ca="1">IF(OR(A167="",A167="总计",ISNA(MATCH(A167,'临-进度'!$A:$A,0))),"",A167)</f>
        <v/>
      </c>
      <c r="I167" s="8" t="b">
        <f>NOT(ISNA(MATCH(A167,项目阶段与里程碑!$B:$B,0)))</f>
        <v>0</v>
      </c>
      <c r="J167" s="8" t="str">
        <f t="shared" si="89"/>
        <v/>
      </c>
      <c r="K167" s="8" t="str">
        <f t="shared" si="90"/>
        <v/>
      </c>
      <c r="L167" s="8" t="str">
        <f t="shared" si="91"/>
        <v/>
      </c>
      <c r="N167" s="171" t="str">
        <f t="shared" si="67"/>
        <v/>
      </c>
      <c r="O167" s="171">
        <f t="shared" ca="1" si="68"/>
        <v>16</v>
      </c>
      <c r="P167" s="171" t="str">
        <f t="shared" ca="1" si="69"/>
        <v/>
      </c>
      <c r="Q167" s="171" t="str">
        <f t="shared" ca="1" si="70"/>
        <v/>
      </c>
      <c r="R167" s="171" t="str">
        <f t="shared" ca="1" si="71"/>
        <v/>
      </c>
      <c r="S167" s="171" t="b">
        <f t="shared" si="72"/>
        <v>0</v>
      </c>
      <c r="T167" s="9" t="str">
        <f t="shared" ca="1" si="73"/>
        <v/>
      </c>
      <c r="U167" s="9" t="str">
        <f t="shared" ca="1" si="74"/>
        <v/>
      </c>
      <c r="V167" s="9" t="str">
        <f t="shared" ca="1" si="75"/>
        <v/>
      </c>
      <c r="W167" s="9" t="str">
        <f t="shared" ca="1" si="76"/>
        <v/>
      </c>
      <c r="X167" s="9" t="str">
        <f t="shared" ca="1" si="77"/>
        <v/>
      </c>
      <c r="Y167" s="172" t="str">
        <f t="shared" si="78"/>
        <v/>
      </c>
      <c r="Z167" s="172" t="str">
        <f t="shared" si="79"/>
        <v/>
      </c>
      <c r="AA167" s="172" t="str">
        <f t="shared" si="80"/>
        <v/>
      </c>
      <c r="AB167" s="172" t="str">
        <f t="shared" si="81"/>
        <v/>
      </c>
      <c r="AC167" s="172" t="str">
        <f t="shared" si="82"/>
        <v/>
      </c>
      <c r="AD167" s="173" t="str">
        <f t="shared" ca="1" si="83"/>
        <v/>
      </c>
      <c r="AE167" s="173" t="str">
        <f t="shared" ca="1" si="84"/>
        <v/>
      </c>
      <c r="AF167" s="173" t="str">
        <f t="shared" ca="1" si="85"/>
        <v/>
      </c>
      <c r="AG167" s="173" t="str">
        <f t="shared" ca="1" si="86"/>
        <v/>
      </c>
      <c r="AH167" s="173" t="str">
        <f t="shared" ca="1" si="87"/>
        <v/>
      </c>
    </row>
    <row r="168" spans="7:34">
      <c r="G168" s="8" t="str">
        <f t="shared" si="88"/>
        <v/>
      </c>
      <c r="H168" s="8" t="str">
        <f ca="1">IF(OR(A168="",A168="总计",ISNA(MATCH(A168,'临-进度'!$A:$A,0))),"",A168)</f>
        <v/>
      </c>
      <c r="I168" s="8" t="b">
        <f>NOT(ISNA(MATCH(A168,项目阶段与里程碑!$B:$B,0)))</f>
        <v>0</v>
      </c>
      <c r="J168" s="8" t="str">
        <f t="shared" si="89"/>
        <v/>
      </c>
      <c r="K168" s="8" t="str">
        <f t="shared" si="90"/>
        <v/>
      </c>
      <c r="L168" s="8" t="str">
        <f t="shared" si="91"/>
        <v/>
      </c>
      <c r="N168" s="171" t="str">
        <f t="shared" si="67"/>
        <v/>
      </c>
      <c r="O168" s="171">
        <f t="shared" ca="1" si="68"/>
        <v>16</v>
      </c>
      <c r="P168" s="171" t="str">
        <f t="shared" ca="1" si="69"/>
        <v/>
      </c>
      <c r="Q168" s="171" t="str">
        <f t="shared" ca="1" si="70"/>
        <v/>
      </c>
      <c r="R168" s="171" t="str">
        <f t="shared" ca="1" si="71"/>
        <v/>
      </c>
      <c r="S168" s="171" t="b">
        <f t="shared" si="72"/>
        <v>0</v>
      </c>
      <c r="T168" s="9" t="str">
        <f t="shared" ca="1" si="73"/>
        <v/>
      </c>
      <c r="U168" s="9" t="str">
        <f t="shared" ca="1" si="74"/>
        <v/>
      </c>
      <c r="V168" s="9" t="str">
        <f t="shared" ca="1" si="75"/>
        <v/>
      </c>
      <c r="W168" s="9" t="str">
        <f t="shared" ca="1" si="76"/>
        <v/>
      </c>
      <c r="X168" s="9" t="str">
        <f t="shared" ca="1" si="77"/>
        <v/>
      </c>
      <c r="Y168" s="172" t="str">
        <f t="shared" si="78"/>
        <v/>
      </c>
      <c r="Z168" s="172" t="str">
        <f t="shared" si="79"/>
        <v/>
      </c>
      <c r="AA168" s="172" t="str">
        <f t="shared" si="80"/>
        <v/>
      </c>
      <c r="AB168" s="172" t="str">
        <f t="shared" si="81"/>
        <v/>
      </c>
      <c r="AC168" s="172" t="str">
        <f t="shared" si="82"/>
        <v/>
      </c>
      <c r="AD168" s="173" t="str">
        <f t="shared" ca="1" si="83"/>
        <v/>
      </c>
      <c r="AE168" s="173" t="str">
        <f t="shared" ca="1" si="84"/>
        <v/>
      </c>
      <c r="AF168" s="173" t="str">
        <f t="shared" ca="1" si="85"/>
        <v/>
      </c>
      <c r="AG168" s="173" t="str">
        <f t="shared" ca="1" si="86"/>
        <v/>
      </c>
      <c r="AH168" s="173" t="str">
        <f t="shared" ca="1" si="87"/>
        <v/>
      </c>
    </row>
    <row r="169" spans="7:34">
      <c r="G169" s="8" t="str">
        <f t="shared" si="88"/>
        <v/>
      </c>
      <c r="H169" s="8" t="str">
        <f ca="1">IF(OR(A169="",A169="总计",ISNA(MATCH(A169,'临-进度'!$A:$A,0))),"",A169)</f>
        <v/>
      </c>
      <c r="I169" s="8" t="b">
        <f>NOT(ISNA(MATCH(A169,项目阶段与里程碑!$B:$B,0)))</f>
        <v>0</v>
      </c>
      <c r="J169" s="8" t="str">
        <f t="shared" si="89"/>
        <v/>
      </c>
      <c r="K169" s="8" t="str">
        <f t="shared" si="90"/>
        <v/>
      </c>
      <c r="L169" s="8" t="str">
        <f t="shared" si="91"/>
        <v/>
      </c>
      <c r="N169" s="171" t="str">
        <f t="shared" si="67"/>
        <v/>
      </c>
      <c r="O169" s="171">
        <f t="shared" ca="1" si="68"/>
        <v>16</v>
      </c>
      <c r="P169" s="171" t="str">
        <f t="shared" ca="1" si="69"/>
        <v/>
      </c>
      <c r="Q169" s="171" t="str">
        <f t="shared" ca="1" si="70"/>
        <v/>
      </c>
      <c r="R169" s="171" t="str">
        <f t="shared" ca="1" si="71"/>
        <v/>
      </c>
      <c r="S169" s="171" t="b">
        <f t="shared" si="72"/>
        <v>0</v>
      </c>
      <c r="T169" s="9" t="str">
        <f t="shared" ca="1" si="73"/>
        <v/>
      </c>
      <c r="U169" s="9" t="str">
        <f t="shared" ca="1" si="74"/>
        <v/>
      </c>
      <c r="V169" s="9" t="str">
        <f t="shared" ca="1" si="75"/>
        <v/>
      </c>
      <c r="W169" s="9" t="str">
        <f t="shared" ca="1" si="76"/>
        <v/>
      </c>
      <c r="X169" s="9" t="str">
        <f t="shared" ca="1" si="77"/>
        <v/>
      </c>
      <c r="Y169" s="172" t="str">
        <f t="shared" si="78"/>
        <v/>
      </c>
      <c r="Z169" s="172" t="str">
        <f t="shared" si="79"/>
        <v/>
      </c>
      <c r="AA169" s="172" t="str">
        <f t="shared" si="80"/>
        <v/>
      </c>
      <c r="AB169" s="172" t="str">
        <f t="shared" si="81"/>
        <v/>
      </c>
      <c r="AC169" s="172" t="str">
        <f t="shared" si="82"/>
        <v/>
      </c>
      <c r="AD169" s="173" t="str">
        <f t="shared" ca="1" si="83"/>
        <v/>
      </c>
      <c r="AE169" s="173" t="str">
        <f t="shared" ca="1" si="84"/>
        <v/>
      </c>
      <c r="AF169" s="173" t="str">
        <f t="shared" ca="1" si="85"/>
        <v/>
      </c>
      <c r="AG169" s="173" t="str">
        <f t="shared" ca="1" si="86"/>
        <v/>
      </c>
      <c r="AH169" s="173" t="str">
        <f t="shared" ca="1" si="87"/>
        <v/>
      </c>
    </row>
    <row r="170" spans="7:34">
      <c r="G170" s="8" t="str">
        <f t="shared" si="88"/>
        <v/>
      </c>
      <c r="H170" s="8" t="str">
        <f ca="1">IF(OR(A170="",A170="总计",ISNA(MATCH(A170,'临-进度'!$A:$A,0))),"",A170)</f>
        <v/>
      </c>
      <c r="I170" s="8" t="b">
        <f>NOT(ISNA(MATCH(A170,项目阶段与里程碑!$B:$B,0)))</f>
        <v>0</v>
      </c>
      <c r="J170" s="8" t="str">
        <f t="shared" si="89"/>
        <v/>
      </c>
      <c r="K170" s="8" t="str">
        <f t="shared" si="90"/>
        <v/>
      </c>
      <c r="L170" s="8" t="str">
        <f t="shared" si="91"/>
        <v/>
      </c>
      <c r="N170" s="171" t="str">
        <f t="shared" si="67"/>
        <v/>
      </c>
      <c r="O170" s="171">
        <f t="shared" ca="1" si="68"/>
        <v>16</v>
      </c>
      <c r="P170" s="171" t="str">
        <f t="shared" ca="1" si="69"/>
        <v/>
      </c>
      <c r="Q170" s="171" t="str">
        <f t="shared" ca="1" si="70"/>
        <v/>
      </c>
      <c r="R170" s="171" t="str">
        <f t="shared" ca="1" si="71"/>
        <v/>
      </c>
      <c r="S170" s="171" t="b">
        <f t="shared" si="72"/>
        <v>0</v>
      </c>
      <c r="T170" s="9" t="str">
        <f t="shared" ca="1" si="73"/>
        <v/>
      </c>
      <c r="U170" s="9" t="str">
        <f t="shared" ca="1" si="74"/>
        <v/>
      </c>
      <c r="V170" s="9" t="str">
        <f t="shared" ca="1" si="75"/>
        <v/>
      </c>
      <c r="W170" s="9" t="str">
        <f t="shared" ca="1" si="76"/>
        <v/>
      </c>
      <c r="X170" s="9" t="str">
        <f t="shared" ca="1" si="77"/>
        <v/>
      </c>
      <c r="Y170" s="172" t="str">
        <f t="shared" si="78"/>
        <v/>
      </c>
      <c r="Z170" s="172" t="str">
        <f t="shared" si="79"/>
        <v/>
      </c>
      <c r="AA170" s="172" t="str">
        <f t="shared" si="80"/>
        <v/>
      </c>
      <c r="AB170" s="172" t="str">
        <f t="shared" si="81"/>
        <v/>
      </c>
      <c r="AC170" s="172" t="str">
        <f t="shared" si="82"/>
        <v/>
      </c>
      <c r="AD170" s="173" t="str">
        <f t="shared" ca="1" si="83"/>
        <v/>
      </c>
      <c r="AE170" s="173" t="str">
        <f t="shared" ca="1" si="84"/>
        <v/>
      </c>
      <c r="AF170" s="173" t="str">
        <f t="shared" ca="1" si="85"/>
        <v/>
      </c>
      <c r="AG170" s="173" t="str">
        <f t="shared" ca="1" si="86"/>
        <v/>
      </c>
      <c r="AH170" s="173" t="str">
        <f t="shared" ca="1" si="87"/>
        <v/>
      </c>
    </row>
    <row r="171" spans="7:34">
      <c r="G171" s="8" t="str">
        <f t="shared" si="88"/>
        <v/>
      </c>
      <c r="H171" s="8" t="str">
        <f ca="1">IF(OR(A171="",A171="总计",ISNA(MATCH(A171,'临-进度'!$A:$A,0))),"",A171)</f>
        <v/>
      </c>
      <c r="I171" s="8" t="b">
        <f>NOT(ISNA(MATCH(A171,项目阶段与里程碑!$B:$B,0)))</f>
        <v>0</v>
      </c>
      <c r="J171" s="8" t="str">
        <f t="shared" si="89"/>
        <v/>
      </c>
      <c r="K171" s="8" t="str">
        <f t="shared" si="90"/>
        <v/>
      </c>
      <c r="L171" s="8" t="str">
        <f t="shared" si="91"/>
        <v/>
      </c>
      <c r="N171" s="171" t="str">
        <f t="shared" si="67"/>
        <v/>
      </c>
      <c r="O171" s="171">
        <f t="shared" ca="1" si="68"/>
        <v>16</v>
      </c>
      <c r="P171" s="171" t="str">
        <f t="shared" ca="1" si="69"/>
        <v/>
      </c>
      <c r="Q171" s="171" t="str">
        <f t="shared" ca="1" si="70"/>
        <v/>
      </c>
      <c r="R171" s="171" t="str">
        <f t="shared" ca="1" si="71"/>
        <v/>
      </c>
      <c r="S171" s="171" t="b">
        <f t="shared" si="72"/>
        <v>0</v>
      </c>
      <c r="T171" s="9" t="str">
        <f t="shared" ca="1" si="73"/>
        <v/>
      </c>
      <c r="U171" s="9" t="str">
        <f t="shared" ca="1" si="74"/>
        <v/>
      </c>
      <c r="V171" s="9" t="str">
        <f t="shared" ca="1" si="75"/>
        <v/>
      </c>
      <c r="W171" s="9" t="str">
        <f t="shared" ca="1" si="76"/>
        <v/>
      </c>
      <c r="X171" s="9" t="str">
        <f t="shared" ca="1" si="77"/>
        <v/>
      </c>
      <c r="Y171" s="172" t="str">
        <f t="shared" si="78"/>
        <v/>
      </c>
      <c r="Z171" s="172" t="str">
        <f t="shared" si="79"/>
        <v/>
      </c>
      <c r="AA171" s="172" t="str">
        <f t="shared" si="80"/>
        <v/>
      </c>
      <c r="AB171" s="172" t="str">
        <f t="shared" si="81"/>
        <v/>
      </c>
      <c r="AC171" s="172" t="str">
        <f t="shared" si="82"/>
        <v/>
      </c>
      <c r="AD171" s="173" t="str">
        <f t="shared" ca="1" si="83"/>
        <v/>
      </c>
      <c r="AE171" s="173" t="str">
        <f t="shared" ca="1" si="84"/>
        <v/>
      </c>
      <c r="AF171" s="173" t="str">
        <f t="shared" ca="1" si="85"/>
        <v/>
      </c>
      <c r="AG171" s="173" t="str">
        <f t="shared" ca="1" si="86"/>
        <v/>
      </c>
      <c r="AH171" s="173" t="str">
        <f t="shared" ca="1" si="87"/>
        <v/>
      </c>
    </row>
    <row r="172" spans="7:34">
      <c r="G172" s="8" t="str">
        <f t="shared" si="88"/>
        <v/>
      </c>
      <c r="H172" s="8" t="str">
        <f ca="1">IF(OR(A172="",A172="总计",ISNA(MATCH(A172,'临-进度'!$A:$A,0))),"",A172)</f>
        <v/>
      </c>
      <c r="I172" s="8" t="b">
        <f>NOT(ISNA(MATCH(A172,项目阶段与里程碑!$B:$B,0)))</f>
        <v>0</v>
      </c>
      <c r="J172" s="8" t="str">
        <f t="shared" si="89"/>
        <v/>
      </c>
      <c r="K172" s="8" t="str">
        <f t="shared" si="90"/>
        <v/>
      </c>
      <c r="L172" s="8" t="str">
        <f t="shared" si="91"/>
        <v/>
      </c>
      <c r="N172" s="171" t="str">
        <f t="shared" si="67"/>
        <v/>
      </c>
      <c r="O172" s="171">
        <f t="shared" ca="1" si="68"/>
        <v>16</v>
      </c>
      <c r="P172" s="171" t="str">
        <f t="shared" ca="1" si="69"/>
        <v/>
      </c>
      <c r="Q172" s="171" t="str">
        <f t="shared" ca="1" si="70"/>
        <v/>
      </c>
      <c r="R172" s="171" t="str">
        <f t="shared" ca="1" si="71"/>
        <v/>
      </c>
      <c r="S172" s="171" t="b">
        <f t="shared" si="72"/>
        <v>0</v>
      </c>
      <c r="T172" s="9" t="str">
        <f t="shared" ca="1" si="73"/>
        <v/>
      </c>
      <c r="U172" s="9" t="str">
        <f t="shared" ca="1" si="74"/>
        <v/>
      </c>
      <c r="V172" s="9" t="str">
        <f t="shared" ca="1" si="75"/>
        <v/>
      </c>
      <c r="W172" s="9" t="str">
        <f t="shared" ca="1" si="76"/>
        <v/>
      </c>
      <c r="X172" s="9" t="str">
        <f t="shared" ca="1" si="77"/>
        <v/>
      </c>
      <c r="Y172" s="172" t="str">
        <f t="shared" si="78"/>
        <v/>
      </c>
      <c r="Z172" s="172" t="str">
        <f t="shared" si="79"/>
        <v/>
      </c>
      <c r="AA172" s="172" t="str">
        <f t="shared" si="80"/>
        <v/>
      </c>
      <c r="AB172" s="172" t="str">
        <f t="shared" si="81"/>
        <v/>
      </c>
      <c r="AC172" s="172" t="str">
        <f t="shared" si="82"/>
        <v/>
      </c>
      <c r="AD172" s="173" t="str">
        <f t="shared" ca="1" si="83"/>
        <v/>
      </c>
      <c r="AE172" s="173" t="str">
        <f t="shared" ca="1" si="84"/>
        <v/>
      </c>
      <c r="AF172" s="173" t="str">
        <f t="shared" ca="1" si="85"/>
        <v/>
      </c>
      <c r="AG172" s="173" t="str">
        <f t="shared" ca="1" si="86"/>
        <v/>
      </c>
      <c r="AH172" s="173" t="str">
        <f t="shared" ca="1" si="87"/>
        <v/>
      </c>
    </row>
    <row r="173" spans="7:34">
      <c r="G173" s="8" t="str">
        <f t="shared" si="88"/>
        <v/>
      </c>
      <c r="H173" s="8" t="str">
        <f ca="1">IF(OR(A173="",A173="总计",ISNA(MATCH(A173,'临-进度'!$A:$A,0))),"",A173)</f>
        <v/>
      </c>
      <c r="I173" s="8" t="b">
        <f>NOT(ISNA(MATCH(A173,项目阶段与里程碑!$B:$B,0)))</f>
        <v>0</v>
      </c>
      <c r="J173" s="8" t="str">
        <f t="shared" si="89"/>
        <v/>
      </c>
      <c r="K173" s="8" t="str">
        <f t="shared" si="90"/>
        <v/>
      </c>
      <c r="L173" s="8" t="str">
        <f t="shared" si="91"/>
        <v/>
      </c>
      <c r="N173" s="171" t="str">
        <f t="shared" si="67"/>
        <v/>
      </c>
      <c r="O173" s="171">
        <f t="shared" ca="1" si="68"/>
        <v>16</v>
      </c>
      <c r="P173" s="171" t="str">
        <f t="shared" ca="1" si="69"/>
        <v/>
      </c>
      <c r="Q173" s="171" t="str">
        <f t="shared" ca="1" si="70"/>
        <v/>
      </c>
      <c r="R173" s="171" t="str">
        <f t="shared" ca="1" si="71"/>
        <v/>
      </c>
      <c r="S173" s="171" t="b">
        <f t="shared" si="72"/>
        <v>0</v>
      </c>
      <c r="T173" s="9" t="str">
        <f t="shared" ca="1" si="73"/>
        <v/>
      </c>
      <c r="U173" s="9" t="str">
        <f t="shared" ca="1" si="74"/>
        <v/>
      </c>
      <c r="V173" s="9" t="str">
        <f t="shared" ca="1" si="75"/>
        <v/>
      </c>
      <c r="W173" s="9" t="str">
        <f t="shared" ca="1" si="76"/>
        <v/>
      </c>
      <c r="X173" s="9" t="str">
        <f t="shared" ca="1" si="77"/>
        <v/>
      </c>
      <c r="Y173" s="172" t="str">
        <f t="shared" si="78"/>
        <v/>
      </c>
      <c r="Z173" s="172" t="str">
        <f t="shared" si="79"/>
        <v/>
      </c>
      <c r="AA173" s="172" t="str">
        <f t="shared" si="80"/>
        <v/>
      </c>
      <c r="AB173" s="172" t="str">
        <f t="shared" si="81"/>
        <v/>
      </c>
      <c r="AC173" s="172" t="str">
        <f t="shared" si="82"/>
        <v/>
      </c>
      <c r="AD173" s="173" t="str">
        <f t="shared" ca="1" si="83"/>
        <v/>
      </c>
      <c r="AE173" s="173" t="str">
        <f t="shared" ca="1" si="84"/>
        <v/>
      </c>
      <c r="AF173" s="173" t="str">
        <f t="shared" ca="1" si="85"/>
        <v/>
      </c>
      <c r="AG173" s="173" t="str">
        <f t="shared" ca="1" si="86"/>
        <v/>
      </c>
      <c r="AH173" s="173" t="str">
        <f t="shared" ca="1" si="87"/>
        <v/>
      </c>
    </row>
    <row r="174" spans="7:34">
      <c r="G174" s="8" t="str">
        <f t="shared" si="88"/>
        <v/>
      </c>
      <c r="H174" s="8" t="str">
        <f ca="1">IF(OR(A174="",A174="总计",ISNA(MATCH(A174,'临-进度'!$A:$A,0))),"",A174)</f>
        <v/>
      </c>
      <c r="I174" s="8" t="b">
        <f>NOT(ISNA(MATCH(A174,项目阶段与里程碑!$B:$B,0)))</f>
        <v>0</v>
      </c>
      <c r="J174" s="8" t="str">
        <f t="shared" si="89"/>
        <v/>
      </c>
      <c r="K174" s="8" t="str">
        <f t="shared" si="90"/>
        <v/>
      </c>
      <c r="L174" s="8" t="str">
        <f t="shared" si="91"/>
        <v/>
      </c>
      <c r="N174" s="171" t="str">
        <f t="shared" si="67"/>
        <v/>
      </c>
      <c r="O174" s="171">
        <f t="shared" ca="1" si="68"/>
        <v>16</v>
      </c>
      <c r="P174" s="171" t="str">
        <f t="shared" ca="1" si="69"/>
        <v/>
      </c>
      <c r="Q174" s="171" t="str">
        <f t="shared" ca="1" si="70"/>
        <v/>
      </c>
      <c r="R174" s="171" t="str">
        <f t="shared" ca="1" si="71"/>
        <v/>
      </c>
      <c r="S174" s="171" t="b">
        <f t="shared" si="72"/>
        <v>0</v>
      </c>
      <c r="T174" s="9" t="str">
        <f t="shared" ca="1" si="73"/>
        <v/>
      </c>
      <c r="U174" s="9" t="str">
        <f t="shared" ca="1" si="74"/>
        <v/>
      </c>
      <c r="V174" s="9" t="str">
        <f t="shared" ca="1" si="75"/>
        <v/>
      </c>
      <c r="W174" s="9" t="str">
        <f t="shared" ca="1" si="76"/>
        <v/>
      </c>
      <c r="X174" s="9" t="str">
        <f t="shared" ca="1" si="77"/>
        <v/>
      </c>
      <c r="Y174" s="172" t="str">
        <f t="shared" si="78"/>
        <v/>
      </c>
      <c r="Z174" s="172" t="str">
        <f t="shared" si="79"/>
        <v/>
      </c>
      <c r="AA174" s="172" t="str">
        <f t="shared" si="80"/>
        <v/>
      </c>
      <c r="AB174" s="172" t="str">
        <f t="shared" si="81"/>
        <v/>
      </c>
      <c r="AC174" s="172" t="str">
        <f t="shared" si="82"/>
        <v/>
      </c>
      <c r="AD174" s="173" t="str">
        <f t="shared" ca="1" si="83"/>
        <v/>
      </c>
      <c r="AE174" s="173" t="str">
        <f t="shared" ca="1" si="84"/>
        <v/>
      </c>
      <c r="AF174" s="173" t="str">
        <f t="shared" ca="1" si="85"/>
        <v/>
      </c>
      <c r="AG174" s="173" t="str">
        <f t="shared" ca="1" si="86"/>
        <v/>
      </c>
      <c r="AH174" s="173" t="str">
        <f t="shared" ca="1" si="87"/>
        <v/>
      </c>
    </row>
    <row r="175" spans="7:34">
      <c r="G175" s="8" t="str">
        <f t="shared" si="88"/>
        <v/>
      </c>
      <c r="H175" s="8" t="str">
        <f ca="1">IF(OR(A175="",A175="总计",ISNA(MATCH(A175,'临-进度'!$A:$A,0))),"",A175)</f>
        <v/>
      </c>
      <c r="I175" s="8" t="b">
        <f>NOT(ISNA(MATCH(A175,项目阶段与里程碑!$B:$B,0)))</f>
        <v>0</v>
      </c>
      <c r="J175" s="8" t="str">
        <f t="shared" si="89"/>
        <v/>
      </c>
      <c r="K175" s="8" t="str">
        <f t="shared" si="90"/>
        <v/>
      </c>
      <c r="L175" s="8" t="str">
        <f t="shared" si="91"/>
        <v/>
      </c>
      <c r="N175" s="171" t="str">
        <f t="shared" si="67"/>
        <v/>
      </c>
      <c r="O175" s="171">
        <f t="shared" ca="1" si="68"/>
        <v>16</v>
      </c>
      <c r="P175" s="171" t="str">
        <f t="shared" ca="1" si="69"/>
        <v/>
      </c>
      <c r="Q175" s="171" t="str">
        <f t="shared" ca="1" si="70"/>
        <v/>
      </c>
      <c r="R175" s="171" t="str">
        <f t="shared" ca="1" si="71"/>
        <v/>
      </c>
      <c r="S175" s="171" t="b">
        <f t="shared" si="72"/>
        <v>0</v>
      </c>
      <c r="T175" s="9" t="str">
        <f t="shared" ca="1" si="73"/>
        <v/>
      </c>
      <c r="U175" s="9" t="str">
        <f t="shared" ca="1" si="74"/>
        <v/>
      </c>
      <c r="V175" s="9" t="str">
        <f t="shared" ca="1" si="75"/>
        <v/>
      </c>
      <c r="W175" s="9" t="str">
        <f t="shared" ca="1" si="76"/>
        <v/>
      </c>
      <c r="X175" s="9" t="str">
        <f t="shared" ca="1" si="77"/>
        <v/>
      </c>
      <c r="Y175" s="172" t="str">
        <f t="shared" si="78"/>
        <v/>
      </c>
      <c r="Z175" s="172" t="str">
        <f t="shared" si="79"/>
        <v/>
      </c>
      <c r="AA175" s="172" t="str">
        <f t="shared" si="80"/>
        <v/>
      </c>
      <c r="AB175" s="172" t="str">
        <f t="shared" si="81"/>
        <v/>
      </c>
      <c r="AC175" s="172" t="str">
        <f t="shared" si="82"/>
        <v/>
      </c>
      <c r="AD175" s="173" t="str">
        <f t="shared" ca="1" si="83"/>
        <v/>
      </c>
      <c r="AE175" s="173" t="str">
        <f t="shared" ca="1" si="84"/>
        <v/>
      </c>
      <c r="AF175" s="173" t="str">
        <f t="shared" ca="1" si="85"/>
        <v/>
      </c>
      <c r="AG175" s="173" t="str">
        <f t="shared" ca="1" si="86"/>
        <v/>
      </c>
      <c r="AH175" s="173" t="str">
        <f t="shared" ca="1" si="87"/>
        <v/>
      </c>
    </row>
    <row r="176" spans="7:34">
      <c r="G176" s="8" t="str">
        <f t="shared" si="88"/>
        <v/>
      </c>
      <c r="H176" s="8" t="str">
        <f ca="1">IF(OR(A176="",A176="总计",ISNA(MATCH(A176,'临-进度'!$A:$A,0))),"",A176)</f>
        <v/>
      </c>
      <c r="I176" s="8" t="b">
        <f>NOT(ISNA(MATCH(A176,项目阶段与里程碑!$B:$B,0)))</f>
        <v>0</v>
      </c>
      <c r="J176" s="8" t="str">
        <f t="shared" si="89"/>
        <v/>
      </c>
      <c r="K176" s="8" t="str">
        <f t="shared" si="90"/>
        <v/>
      </c>
      <c r="L176" s="8" t="str">
        <f t="shared" si="91"/>
        <v/>
      </c>
      <c r="N176" s="171" t="str">
        <f t="shared" si="67"/>
        <v/>
      </c>
      <c r="O176" s="171">
        <f t="shared" ca="1" si="68"/>
        <v>16</v>
      </c>
      <c r="P176" s="171" t="str">
        <f t="shared" ca="1" si="69"/>
        <v/>
      </c>
      <c r="Q176" s="171" t="str">
        <f t="shared" ca="1" si="70"/>
        <v/>
      </c>
      <c r="R176" s="171" t="str">
        <f t="shared" ca="1" si="71"/>
        <v/>
      </c>
      <c r="S176" s="171" t="b">
        <f t="shared" si="72"/>
        <v>0</v>
      </c>
      <c r="T176" s="9" t="str">
        <f t="shared" ca="1" si="73"/>
        <v/>
      </c>
      <c r="U176" s="9" t="str">
        <f t="shared" ca="1" si="74"/>
        <v/>
      </c>
      <c r="V176" s="9" t="str">
        <f t="shared" ca="1" si="75"/>
        <v/>
      </c>
      <c r="W176" s="9" t="str">
        <f t="shared" ca="1" si="76"/>
        <v/>
      </c>
      <c r="X176" s="9" t="str">
        <f t="shared" ca="1" si="77"/>
        <v/>
      </c>
      <c r="Y176" s="172" t="str">
        <f t="shared" si="78"/>
        <v/>
      </c>
      <c r="Z176" s="172" t="str">
        <f t="shared" si="79"/>
        <v/>
      </c>
      <c r="AA176" s="172" t="str">
        <f t="shared" si="80"/>
        <v/>
      </c>
      <c r="AB176" s="172" t="str">
        <f t="shared" si="81"/>
        <v/>
      </c>
      <c r="AC176" s="172" t="str">
        <f t="shared" si="82"/>
        <v/>
      </c>
      <c r="AD176" s="173" t="str">
        <f t="shared" ca="1" si="83"/>
        <v/>
      </c>
      <c r="AE176" s="173" t="str">
        <f t="shared" ca="1" si="84"/>
        <v/>
      </c>
      <c r="AF176" s="173" t="str">
        <f t="shared" ca="1" si="85"/>
        <v/>
      </c>
      <c r="AG176" s="173" t="str">
        <f t="shared" ca="1" si="86"/>
        <v/>
      </c>
      <c r="AH176" s="173" t="str">
        <f t="shared" ca="1" si="87"/>
        <v/>
      </c>
    </row>
    <row r="177" spans="7:34">
      <c r="G177" s="8" t="str">
        <f t="shared" si="88"/>
        <v/>
      </c>
      <c r="H177" s="8" t="str">
        <f ca="1">IF(OR(A177="",A177="总计",ISNA(MATCH(A177,'临-进度'!$A:$A,0))),"",A177)</f>
        <v/>
      </c>
      <c r="I177" s="8" t="b">
        <f>NOT(ISNA(MATCH(A177,项目阶段与里程碑!$B:$B,0)))</f>
        <v>0</v>
      </c>
      <c r="J177" s="8" t="str">
        <f t="shared" si="89"/>
        <v/>
      </c>
      <c r="K177" s="8" t="str">
        <f t="shared" si="90"/>
        <v/>
      </c>
      <c r="L177" s="8" t="str">
        <f t="shared" si="91"/>
        <v/>
      </c>
      <c r="N177" s="171" t="str">
        <f t="shared" si="67"/>
        <v/>
      </c>
      <c r="O177" s="171">
        <f t="shared" ca="1" si="68"/>
        <v>16</v>
      </c>
      <c r="P177" s="171" t="str">
        <f t="shared" ca="1" si="69"/>
        <v/>
      </c>
      <c r="Q177" s="171" t="str">
        <f t="shared" ca="1" si="70"/>
        <v/>
      </c>
      <c r="R177" s="171" t="str">
        <f t="shared" ca="1" si="71"/>
        <v/>
      </c>
      <c r="S177" s="171" t="b">
        <f t="shared" si="72"/>
        <v>0</v>
      </c>
      <c r="T177" s="9" t="str">
        <f t="shared" ca="1" si="73"/>
        <v/>
      </c>
      <c r="U177" s="9" t="str">
        <f t="shared" ca="1" si="74"/>
        <v/>
      </c>
      <c r="V177" s="9" t="str">
        <f t="shared" ca="1" si="75"/>
        <v/>
      </c>
      <c r="W177" s="9" t="str">
        <f t="shared" ca="1" si="76"/>
        <v/>
      </c>
      <c r="X177" s="9" t="str">
        <f t="shared" ca="1" si="77"/>
        <v/>
      </c>
      <c r="Y177" s="172" t="str">
        <f t="shared" si="78"/>
        <v/>
      </c>
      <c r="Z177" s="172" t="str">
        <f t="shared" si="79"/>
        <v/>
      </c>
      <c r="AA177" s="172" t="str">
        <f t="shared" si="80"/>
        <v/>
      </c>
      <c r="AB177" s="172" t="str">
        <f t="shared" si="81"/>
        <v/>
      </c>
      <c r="AC177" s="172" t="str">
        <f t="shared" si="82"/>
        <v/>
      </c>
      <c r="AD177" s="173" t="str">
        <f t="shared" ca="1" si="83"/>
        <v/>
      </c>
      <c r="AE177" s="173" t="str">
        <f t="shared" ca="1" si="84"/>
        <v/>
      </c>
      <c r="AF177" s="173" t="str">
        <f t="shared" ca="1" si="85"/>
        <v/>
      </c>
      <c r="AG177" s="173" t="str">
        <f t="shared" ca="1" si="86"/>
        <v/>
      </c>
      <c r="AH177" s="173" t="str">
        <f t="shared" ca="1" si="87"/>
        <v/>
      </c>
    </row>
    <row r="178" spans="7:34">
      <c r="G178" s="8" t="str">
        <f t="shared" si="88"/>
        <v/>
      </c>
      <c r="H178" s="8" t="str">
        <f ca="1">IF(OR(A178="",A178="总计",ISNA(MATCH(A178,'临-进度'!$A:$A,0))),"",A178)</f>
        <v/>
      </c>
      <c r="I178" s="8" t="b">
        <f>NOT(ISNA(MATCH(A178,项目阶段与里程碑!$B:$B,0)))</f>
        <v>0</v>
      </c>
      <c r="J178" s="8" t="str">
        <f t="shared" si="89"/>
        <v/>
      </c>
      <c r="K178" s="8" t="str">
        <f t="shared" si="90"/>
        <v/>
      </c>
      <c r="L178" s="8" t="str">
        <f t="shared" si="91"/>
        <v/>
      </c>
      <c r="N178" s="171" t="str">
        <f t="shared" si="67"/>
        <v/>
      </c>
      <c r="O178" s="171">
        <f t="shared" ca="1" si="68"/>
        <v>16</v>
      </c>
      <c r="P178" s="171" t="str">
        <f t="shared" ca="1" si="69"/>
        <v/>
      </c>
      <c r="Q178" s="171" t="str">
        <f t="shared" ca="1" si="70"/>
        <v/>
      </c>
      <c r="R178" s="171" t="str">
        <f t="shared" ca="1" si="71"/>
        <v/>
      </c>
      <c r="S178" s="171" t="b">
        <f t="shared" si="72"/>
        <v>0</v>
      </c>
      <c r="T178" s="9" t="str">
        <f t="shared" ca="1" si="73"/>
        <v/>
      </c>
      <c r="U178" s="9" t="str">
        <f t="shared" ca="1" si="74"/>
        <v/>
      </c>
      <c r="V178" s="9" t="str">
        <f t="shared" ca="1" si="75"/>
        <v/>
      </c>
      <c r="W178" s="9" t="str">
        <f t="shared" ca="1" si="76"/>
        <v/>
      </c>
      <c r="X178" s="9" t="str">
        <f t="shared" ca="1" si="77"/>
        <v/>
      </c>
      <c r="Y178" s="172" t="str">
        <f t="shared" si="78"/>
        <v/>
      </c>
      <c r="Z178" s="172" t="str">
        <f t="shared" si="79"/>
        <v/>
      </c>
      <c r="AA178" s="172" t="str">
        <f t="shared" si="80"/>
        <v/>
      </c>
      <c r="AB178" s="172" t="str">
        <f t="shared" si="81"/>
        <v/>
      </c>
      <c r="AC178" s="172" t="str">
        <f t="shared" si="82"/>
        <v/>
      </c>
      <c r="AD178" s="173" t="str">
        <f t="shared" ca="1" si="83"/>
        <v/>
      </c>
      <c r="AE178" s="173" t="str">
        <f t="shared" ca="1" si="84"/>
        <v/>
      </c>
      <c r="AF178" s="173" t="str">
        <f t="shared" ca="1" si="85"/>
        <v/>
      </c>
      <c r="AG178" s="173" t="str">
        <f t="shared" ca="1" si="86"/>
        <v/>
      </c>
      <c r="AH178" s="173" t="str">
        <f t="shared" ca="1" si="87"/>
        <v/>
      </c>
    </row>
    <row r="179" spans="7:34">
      <c r="G179" s="8" t="str">
        <f t="shared" si="88"/>
        <v/>
      </c>
      <c r="H179" s="8" t="str">
        <f ca="1">IF(OR(A179="",A179="总计",ISNA(MATCH(A179,'临-进度'!$A:$A,0))),"",A179)</f>
        <v/>
      </c>
      <c r="I179" s="8" t="b">
        <f>NOT(ISNA(MATCH(A179,项目阶段与里程碑!$B:$B,0)))</f>
        <v>0</v>
      </c>
      <c r="J179" s="8" t="str">
        <f t="shared" si="89"/>
        <v/>
      </c>
      <c r="K179" s="8" t="str">
        <f t="shared" si="90"/>
        <v/>
      </c>
      <c r="L179" s="8" t="str">
        <f t="shared" si="91"/>
        <v/>
      </c>
      <c r="N179" s="171" t="str">
        <f t="shared" si="67"/>
        <v/>
      </c>
      <c r="O179" s="171">
        <f t="shared" ca="1" si="68"/>
        <v>16</v>
      </c>
      <c r="P179" s="171" t="str">
        <f t="shared" ca="1" si="69"/>
        <v/>
      </c>
      <c r="Q179" s="171" t="str">
        <f t="shared" ca="1" si="70"/>
        <v/>
      </c>
      <c r="R179" s="171" t="str">
        <f t="shared" ca="1" si="71"/>
        <v/>
      </c>
      <c r="S179" s="171" t="b">
        <f t="shared" si="72"/>
        <v>0</v>
      </c>
      <c r="T179" s="9" t="str">
        <f t="shared" ca="1" si="73"/>
        <v/>
      </c>
      <c r="U179" s="9" t="str">
        <f t="shared" ca="1" si="74"/>
        <v/>
      </c>
      <c r="V179" s="9" t="str">
        <f t="shared" ca="1" si="75"/>
        <v/>
      </c>
      <c r="W179" s="9" t="str">
        <f t="shared" ca="1" si="76"/>
        <v/>
      </c>
      <c r="X179" s="9" t="str">
        <f t="shared" ca="1" si="77"/>
        <v/>
      </c>
      <c r="Y179" s="172" t="str">
        <f t="shared" si="78"/>
        <v/>
      </c>
      <c r="Z179" s="172" t="str">
        <f t="shared" si="79"/>
        <v/>
      </c>
      <c r="AA179" s="172" t="str">
        <f t="shared" si="80"/>
        <v/>
      </c>
      <c r="AB179" s="172" t="str">
        <f t="shared" si="81"/>
        <v/>
      </c>
      <c r="AC179" s="172" t="str">
        <f t="shared" si="82"/>
        <v/>
      </c>
      <c r="AD179" s="173" t="str">
        <f t="shared" ca="1" si="83"/>
        <v/>
      </c>
      <c r="AE179" s="173" t="str">
        <f t="shared" ca="1" si="84"/>
        <v/>
      </c>
      <c r="AF179" s="173" t="str">
        <f t="shared" ca="1" si="85"/>
        <v/>
      </c>
      <c r="AG179" s="173" t="str">
        <f t="shared" ca="1" si="86"/>
        <v/>
      </c>
      <c r="AH179" s="173" t="str">
        <f t="shared" ca="1" si="87"/>
        <v/>
      </c>
    </row>
    <row r="180" spans="7:34">
      <c r="G180" s="8" t="str">
        <f t="shared" si="88"/>
        <v/>
      </c>
      <c r="H180" s="8" t="str">
        <f ca="1">IF(OR(A180="",A180="总计",ISNA(MATCH(A180,'临-进度'!$A:$A,0))),"",A180)</f>
        <v/>
      </c>
      <c r="I180" s="8" t="b">
        <f>NOT(ISNA(MATCH(A180,项目阶段与里程碑!$B:$B,0)))</f>
        <v>0</v>
      </c>
      <c r="J180" s="8" t="str">
        <f t="shared" si="89"/>
        <v/>
      </c>
      <c r="K180" s="8" t="str">
        <f t="shared" si="90"/>
        <v/>
      </c>
      <c r="L180" s="8" t="str">
        <f t="shared" si="91"/>
        <v/>
      </c>
      <c r="N180" s="171" t="str">
        <f t="shared" si="67"/>
        <v/>
      </c>
      <c r="O180" s="171">
        <f t="shared" ca="1" si="68"/>
        <v>16</v>
      </c>
      <c r="P180" s="171" t="str">
        <f t="shared" ca="1" si="69"/>
        <v/>
      </c>
      <c r="Q180" s="171" t="str">
        <f t="shared" ca="1" si="70"/>
        <v/>
      </c>
      <c r="R180" s="171" t="str">
        <f t="shared" ca="1" si="71"/>
        <v/>
      </c>
      <c r="S180" s="171" t="b">
        <f t="shared" si="72"/>
        <v>0</v>
      </c>
      <c r="T180" s="9" t="str">
        <f t="shared" ca="1" si="73"/>
        <v/>
      </c>
      <c r="U180" s="9" t="str">
        <f t="shared" ca="1" si="74"/>
        <v/>
      </c>
      <c r="V180" s="9" t="str">
        <f t="shared" ca="1" si="75"/>
        <v/>
      </c>
      <c r="W180" s="9" t="str">
        <f t="shared" ca="1" si="76"/>
        <v/>
      </c>
      <c r="X180" s="9" t="str">
        <f t="shared" ca="1" si="77"/>
        <v/>
      </c>
      <c r="Y180" s="172" t="str">
        <f t="shared" si="78"/>
        <v/>
      </c>
      <c r="Z180" s="172" t="str">
        <f t="shared" si="79"/>
        <v/>
      </c>
      <c r="AA180" s="172" t="str">
        <f t="shared" si="80"/>
        <v/>
      </c>
      <c r="AB180" s="172" t="str">
        <f t="shared" si="81"/>
        <v/>
      </c>
      <c r="AC180" s="172" t="str">
        <f t="shared" si="82"/>
        <v/>
      </c>
      <c r="AD180" s="173" t="str">
        <f t="shared" ca="1" si="83"/>
        <v/>
      </c>
      <c r="AE180" s="173" t="str">
        <f t="shared" ca="1" si="84"/>
        <v/>
      </c>
      <c r="AF180" s="173" t="str">
        <f t="shared" ca="1" si="85"/>
        <v/>
      </c>
      <c r="AG180" s="173" t="str">
        <f t="shared" ca="1" si="86"/>
        <v/>
      </c>
      <c r="AH180" s="173" t="str">
        <f t="shared" ca="1" si="87"/>
        <v/>
      </c>
    </row>
    <row r="181" spans="7:34">
      <c r="G181" s="8" t="str">
        <f t="shared" si="88"/>
        <v/>
      </c>
      <c r="H181" s="8" t="str">
        <f ca="1">IF(OR(A181="",A181="总计",ISNA(MATCH(A181,'临-进度'!$A:$A,0))),"",A181)</f>
        <v/>
      </c>
      <c r="I181" s="8" t="b">
        <f>NOT(ISNA(MATCH(A181,项目阶段与里程碑!$B:$B,0)))</f>
        <v>0</v>
      </c>
      <c r="J181" s="8" t="str">
        <f t="shared" si="89"/>
        <v/>
      </c>
      <c r="K181" s="8" t="str">
        <f t="shared" si="90"/>
        <v/>
      </c>
      <c r="L181" s="8" t="str">
        <f t="shared" si="91"/>
        <v/>
      </c>
      <c r="N181" s="171" t="str">
        <f t="shared" si="67"/>
        <v/>
      </c>
      <c r="O181" s="171">
        <f t="shared" ca="1" si="68"/>
        <v>16</v>
      </c>
      <c r="P181" s="171" t="str">
        <f t="shared" ca="1" si="69"/>
        <v/>
      </c>
      <c r="Q181" s="171" t="str">
        <f t="shared" ca="1" si="70"/>
        <v/>
      </c>
      <c r="R181" s="171" t="str">
        <f t="shared" ca="1" si="71"/>
        <v/>
      </c>
      <c r="S181" s="171" t="b">
        <f t="shared" si="72"/>
        <v>0</v>
      </c>
      <c r="T181" s="9" t="str">
        <f t="shared" ca="1" si="73"/>
        <v/>
      </c>
      <c r="U181" s="9" t="str">
        <f t="shared" ca="1" si="74"/>
        <v/>
      </c>
      <c r="V181" s="9" t="str">
        <f t="shared" ca="1" si="75"/>
        <v/>
      </c>
      <c r="W181" s="9" t="str">
        <f t="shared" ca="1" si="76"/>
        <v/>
      </c>
      <c r="X181" s="9" t="str">
        <f t="shared" ca="1" si="77"/>
        <v/>
      </c>
      <c r="Y181" s="172" t="str">
        <f t="shared" si="78"/>
        <v/>
      </c>
      <c r="Z181" s="172" t="str">
        <f t="shared" si="79"/>
        <v/>
      </c>
      <c r="AA181" s="172" t="str">
        <f t="shared" si="80"/>
        <v/>
      </c>
      <c r="AB181" s="172" t="str">
        <f t="shared" si="81"/>
        <v/>
      </c>
      <c r="AC181" s="172" t="str">
        <f t="shared" si="82"/>
        <v/>
      </c>
      <c r="AD181" s="173" t="str">
        <f t="shared" ca="1" si="83"/>
        <v/>
      </c>
      <c r="AE181" s="173" t="str">
        <f t="shared" ca="1" si="84"/>
        <v/>
      </c>
      <c r="AF181" s="173" t="str">
        <f t="shared" ca="1" si="85"/>
        <v/>
      </c>
      <c r="AG181" s="173" t="str">
        <f t="shared" ca="1" si="86"/>
        <v/>
      </c>
      <c r="AH181" s="173" t="str">
        <f t="shared" ca="1" si="87"/>
        <v/>
      </c>
    </row>
    <row r="182" spans="7:34">
      <c r="G182" s="8" t="str">
        <f t="shared" si="88"/>
        <v/>
      </c>
      <c r="H182" s="8" t="str">
        <f ca="1">IF(OR(A182="",A182="总计",ISNA(MATCH(A182,'临-进度'!$A:$A,0))),"",A182)</f>
        <v/>
      </c>
      <c r="I182" s="8" t="b">
        <f>NOT(ISNA(MATCH(A182,项目阶段与里程碑!$B:$B,0)))</f>
        <v>0</v>
      </c>
      <c r="J182" s="8" t="str">
        <f t="shared" si="89"/>
        <v/>
      </c>
      <c r="K182" s="8" t="str">
        <f t="shared" si="90"/>
        <v/>
      </c>
      <c r="L182" s="8" t="str">
        <f t="shared" si="91"/>
        <v/>
      </c>
      <c r="N182" s="171" t="str">
        <f t="shared" si="67"/>
        <v/>
      </c>
      <c r="O182" s="171">
        <f t="shared" ca="1" si="68"/>
        <v>16</v>
      </c>
      <c r="P182" s="171" t="str">
        <f t="shared" ca="1" si="69"/>
        <v/>
      </c>
      <c r="Q182" s="171" t="str">
        <f t="shared" ca="1" si="70"/>
        <v/>
      </c>
      <c r="R182" s="171" t="str">
        <f t="shared" ca="1" si="71"/>
        <v/>
      </c>
      <c r="S182" s="171" t="b">
        <f t="shared" si="72"/>
        <v>0</v>
      </c>
      <c r="T182" s="9" t="str">
        <f t="shared" ca="1" si="73"/>
        <v/>
      </c>
      <c r="U182" s="9" t="str">
        <f t="shared" ca="1" si="74"/>
        <v/>
      </c>
      <c r="V182" s="9" t="str">
        <f t="shared" ca="1" si="75"/>
        <v/>
      </c>
      <c r="W182" s="9" t="str">
        <f t="shared" ca="1" si="76"/>
        <v/>
      </c>
      <c r="X182" s="9" t="str">
        <f t="shared" ca="1" si="77"/>
        <v/>
      </c>
      <c r="Y182" s="172" t="str">
        <f t="shared" si="78"/>
        <v/>
      </c>
      <c r="Z182" s="172" t="str">
        <f t="shared" si="79"/>
        <v/>
      </c>
      <c r="AA182" s="172" t="str">
        <f t="shared" si="80"/>
        <v/>
      </c>
      <c r="AB182" s="172" t="str">
        <f t="shared" si="81"/>
        <v/>
      </c>
      <c r="AC182" s="172" t="str">
        <f t="shared" si="82"/>
        <v/>
      </c>
      <c r="AD182" s="173" t="str">
        <f t="shared" ca="1" si="83"/>
        <v/>
      </c>
      <c r="AE182" s="173" t="str">
        <f t="shared" ca="1" si="84"/>
        <v/>
      </c>
      <c r="AF182" s="173" t="str">
        <f t="shared" ca="1" si="85"/>
        <v/>
      </c>
      <c r="AG182" s="173" t="str">
        <f t="shared" ca="1" si="86"/>
        <v/>
      </c>
      <c r="AH182" s="173" t="str">
        <f t="shared" ca="1" si="87"/>
        <v/>
      </c>
    </row>
    <row r="183" spans="7:34">
      <c r="G183" s="8" t="str">
        <f t="shared" si="88"/>
        <v/>
      </c>
      <c r="H183" s="8" t="str">
        <f ca="1">IF(OR(A183="",A183="总计",ISNA(MATCH(A183,'临-进度'!$A:$A,0))),"",A183)</f>
        <v/>
      </c>
      <c r="I183" s="8" t="b">
        <f>NOT(ISNA(MATCH(A183,项目阶段与里程碑!$B:$B,0)))</f>
        <v>0</v>
      </c>
      <c r="J183" s="8" t="str">
        <f t="shared" si="89"/>
        <v/>
      </c>
      <c r="K183" s="8" t="str">
        <f t="shared" si="90"/>
        <v/>
      </c>
      <c r="L183" s="8" t="str">
        <f t="shared" si="91"/>
        <v/>
      </c>
      <c r="N183" s="171" t="str">
        <f t="shared" si="67"/>
        <v/>
      </c>
      <c r="O183" s="171">
        <f t="shared" ca="1" si="68"/>
        <v>16</v>
      </c>
      <c r="P183" s="171" t="str">
        <f t="shared" ca="1" si="69"/>
        <v/>
      </c>
      <c r="Q183" s="171" t="str">
        <f t="shared" ca="1" si="70"/>
        <v/>
      </c>
      <c r="R183" s="171" t="str">
        <f t="shared" ca="1" si="71"/>
        <v/>
      </c>
      <c r="S183" s="171" t="b">
        <f t="shared" si="72"/>
        <v>0</v>
      </c>
      <c r="T183" s="9" t="str">
        <f t="shared" ca="1" si="73"/>
        <v/>
      </c>
      <c r="U183" s="9" t="str">
        <f t="shared" ca="1" si="74"/>
        <v/>
      </c>
      <c r="V183" s="9" t="str">
        <f t="shared" ca="1" si="75"/>
        <v/>
      </c>
      <c r="W183" s="9" t="str">
        <f t="shared" ca="1" si="76"/>
        <v/>
      </c>
      <c r="X183" s="9" t="str">
        <f t="shared" ca="1" si="77"/>
        <v/>
      </c>
      <c r="Y183" s="172" t="str">
        <f t="shared" si="78"/>
        <v/>
      </c>
      <c r="Z183" s="172" t="str">
        <f t="shared" si="79"/>
        <v/>
      </c>
      <c r="AA183" s="172" t="str">
        <f t="shared" si="80"/>
        <v/>
      </c>
      <c r="AB183" s="172" t="str">
        <f t="shared" si="81"/>
        <v/>
      </c>
      <c r="AC183" s="172" t="str">
        <f t="shared" si="82"/>
        <v/>
      </c>
      <c r="AD183" s="173" t="str">
        <f t="shared" ca="1" si="83"/>
        <v/>
      </c>
      <c r="AE183" s="173" t="str">
        <f t="shared" ca="1" si="84"/>
        <v/>
      </c>
      <c r="AF183" s="173" t="str">
        <f t="shared" ca="1" si="85"/>
        <v/>
      </c>
      <c r="AG183" s="173" t="str">
        <f t="shared" ca="1" si="86"/>
        <v/>
      </c>
      <c r="AH183" s="173" t="str">
        <f t="shared" ca="1" si="87"/>
        <v/>
      </c>
    </row>
    <row r="184" spans="7:34">
      <c r="G184" s="8" t="str">
        <f t="shared" si="88"/>
        <v/>
      </c>
      <c r="H184" s="8" t="str">
        <f ca="1">IF(OR(A184="",A184="总计",ISNA(MATCH(A184,'临-进度'!$A:$A,0))),"",A184)</f>
        <v/>
      </c>
      <c r="I184" s="8" t="b">
        <f>NOT(ISNA(MATCH(A184,项目阶段与里程碑!$B:$B,0)))</f>
        <v>0</v>
      </c>
      <c r="J184" s="8" t="str">
        <f t="shared" si="89"/>
        <v/>
      </c>
      <c r="K184" s="8" t="str">
        <f t="shared" si="90"/>
        <v/>
      </c>
      <c r="L184" s="8" t="str">
        <f t="shared" si="91"/>
        <v/>
      </c>
      <c r="N184" s="171" t="str">
        <f t="shared" si="67"/>
        <v/>
      </c>
      <c r="O184" s="171">
        <f t="shared" ca="1" si="68"/>
        <v>16</v>
      </c>
      <c r="P184" s="171" t="str">
        <f t="shared" ca="1" si="69"/>
        <v/>
      </c>
      <c r="Q184" s="171" t="str">
        <f t="shared" ca="1" si="70"/>
        <v/>
      </c>
      <c r="R184" s="171" t="str">
        <f t="shared" ca="1" si="71"/>
        <v/>
      </c>
      <c r="S184" s="171" t="b">
        <f t="shared" si="72"/>
        <v>0</v>
      </c>
      <c r="T184" s="9" t="str">
        <f t="shared" ca="1" si="73"/>
        <v/>
      </c>
      <c r="U184" s="9" t="str">
        <f t="shared" ca="1" si="74"/>
        <v/>
      </c>
      <c r="V184" s="9" t="str">
        <f t="shared" ca="1" si="75"/>
        <v/>
      </c>
      <c r="W184" s="9" t="str">
        <f t="shared" ca="1" si="76"/>
        <v/>
      </c>
      <c r="X184" s="9" t="str">
        <f t="shared" ca="1" si="77"/>
        <v/>
      </c>
      <c r="Y184" s="172" t="str">
        <f t="shared" si="78"/>
        <v/>
      </c>
      <c r="Z184" s="172" t="str">
        <f t="shared" si="79"/>
        <v/>
      </c>
      <c r="AA184" s="172" t="str">
        <f t="shared" si="80"/>
        <v/>
      </c>
      <c r="AB184" s="172" t="str">
        <f t="shared" si="81"/>
        <v/>
      </c>
      <c r="AC184" s="172" t="str">
        <f t="shared" si="82"/>
        <v/>
      </c>
      <c r="AD184" s="173" t="str">
        <f t="shared" ca="1" si="83"/>
        <v/>
      </c>
      <c r="AE184" s="173" t="str">
        <f t="shared" ca="1" si="84"/>
        <v/>
      </c>
      <c r="AF184" s="173" t="str">
        <f t="shared" ca="1" si="85"/>
        <v/>
      </c>
      <c r="AG184" s="173" t="str">
        <f t="shared" ca="1" si="86"/>
        <v/>
      </c>
      <c r="AH184" s="173" t="str">
        <f t="shared" ca="1" si="87"/>
        <v/>
      </c>
    </row>
    <row r="185" spans="7:34">
      <c r="G185" s="8" t="str">
        <f t="shared" si="88"/>
        <v/>
      </c>
      <c r="H185" s="8" t="str">
        <f ca="1">IF(OR(A185="",A185="总计",ISNA(MATCH(A185,'临-进度'!$A:$A,0))),"",A185)</f>
        <v/>
      </c>
      <c r="I185" s="8" t="b">
        <f>NOT(ISNA(MATCH(A185,项目阶段与里程碑!$B:$B,0)))</f>
        <v>0</v>
      </c>
      <c r="J185" s="8" t="str">
        <f t="shared" si="89"/>
        <v/>
      </c>
      <c r="K185" s="8" t="str">
        <f t="shared" si="90"/>
        <v/>
      </c>
      <c r="L185" s="8" t="str">
        <f t="shared" si="91"/>
        <v/>
      </c>
      <c r="N185" s="171" t="str">
        <f t="shared" si="67"/>
        <v/>
      </c>
      <c r="O185" s="171">
        <f t="shared" ca="1" si="68"/>
        <v>16</v>
      </c>
      <c r="P185" s="171" t="str">
        <f t="shared" ca="1" si="69"/>
        <v/>
      </c>
      <c r="Q185" s="171" t="str">
        <f t="shared" ca="1" si="70"/>
        <v/>
      </c>
      <c r="R185" s="171" t="str">
        <f t="shared" ca="1" si="71"/>
        <v/>
      </c>
      <c r="S185" s="171" t="b">
        <f t="shared" si="72"/>
        <v>0</v>
      </c>
      <c r="T185" s="9" t="str">
        <f t="shared" ca="1" si="73"/>
        <v/>
      </c>
      <c r="U185" s="9" t="str">
        <f t="shared" ca="1" si="74"/>
        <v/>
      </c>
      <c r="V185" s="9" t="str">
        <f t="shared" ca="1" si="75"/>
        <v/>
      </c>
      <c r="W185" s="9" t="str">
        <f t="shared" ca="1" si="76"/>
        <v/>
      </c>
      <c r="X185" s="9" t="str">
        <f t="shared" ca="1" si="77"/>
        <v/>
      </c>
      <c r="Y185" s="172" t="str">
        <f t="shared" si="78"/>
        <v/>
      </c>
      <c r="Z185" s="172" t="str">
        <f t="shared" si="79"/>
        <v/>
      </c>
      <c r="AA185" s="172" t="str">
        <f t="shared" si="80"/>
        <v/>
      </c>
      <c r="AB185" s="172" t="str">
        <f t="shared" si="81"/>
        <v/>
      </c>
      <c r="AC185" s="172" t="str">
        <f t="shared" si="82"/>
        <v/>
      </c>
      <c r="AD185" s="173" t="str">
        <f t="shared" ca="1" si="83"/>
        <v/>
      </c>
      <c r="AE185" s="173" t="str">
        <f t="shared" ca="1" si="84"/>
        <v/>
      </c>
      <c r="AF185" s="173" t="str">
        <f t="shared" ca="1" si="85"/>
        <v/>
      </c>
      <c r="AG185" s="173" t="str">
        <f t="shared" ca="1" si="86"/>
        <v/>
      </c>
      <c r="AH185" s="173" t="str">
        <f t="shared" ca="1" si="87"/>
        <v/>
      </c>
    </row>
    <row r="186" spans="7:34">
      <c r="G186" s="8" t="str">
        <f t="shared" si="88"/>
        <v/>
      </c>
      <c r="H186" s="8" t="str">
        <f ca="1">IF(OR(A186="",A186="总计",ISNA(MATCH(A186,'临-进度'!$A:$A,0))),"",A186)</f>
        <v/>
      </c>
      <c r="I186" s="8" t="b">
        <f>NOT(ISNA(MATCH(A186,项目阶段与里程碑!$B:$B,0)))</f>
        <v>0</v>
      </c>
      <c r="J186" s="8" t="str">
        <f t="shared" si="89"/>
        <v/>
      </c>
      <c r="K186" s="8" t="str">
        <f t="shared" si="90"/>
        <v/>
      </c>
      <c r="L186" s="8" t="str">
        <f t="shared" si="91"/>
        <v/>
      </c>
      <c r="N186" s="171" t="str">
        <f t="shared" si="67"/>
        <v/>
      </c>
      <c r="O186" s="171">
        <f t="shared" ca="1" si="68"/>
        <v>16</v>
      </c>
      <c r="P186" s="171" t="str">
        <f t="shared" ca="1" si="69"/>
        <v/>
      </c>
      <c r="Q186" s="171" t="str">
        <f t="shared" ca="1" si="70"/>
        <v/>
      </c>
      <c r="R186" s="171" t="str">
        <f t="shared" ca="1" si="71"/>
        <v/>
      </c>
      <c r="S186" s="171" t="b">
        <f t="shared" si="72"/>
        <v>0</v>
      </c>
      <c r="T186" s="9" t="str">
        <f t="shared" ca="1" si="73"/>
        <v/>
      </c>
      <c r="U186" s="9" t="str">
        <f t="shared" ca="1" si="74"/>
        <v/>
      </c>
      <c r="V186" s="9" t="str">
        <f t="shared" ca="1" si="75"/>
        <v/>
      </c>
      <c r="W186" s="9" t="str">
        <f t="shared" ca="1" si="76"/>
        <v/>
      </c>
      <c r="X186" s="9" t="str">
        <f t="shared" ca="1" si="77"/>
        <v/>
      </c>
      <c r="Y186" s="172" t="str">
        <f t="shared" si="78"/>
        <v/>
      </c>
      <c r="Z186" s="172" t="str">
        <f t="shared" si="79"/>
        <v/>
      </c>
      <c r="AA186" s="172" t="str">
        <f t="shared" si="80"/>
        <v/>
      </c>
      <c r="AB186" s="172" t="str">
        <f t="shared" si="81"/>
        <v/>
      </c>
      <c r="AC186" s="172" t="str">
        <f t="shared" si="82"/>
        <v/>
      </c>
      <c r="AD186" s="173" t="str">
        <f t="shared" ca="1" si="83"/>
        <v/>
      </c>
      <c r="AE186" s="173" t="str">
        <f t="shared" ca="1" si="84"/>
        <v/>
      </c>
      <c r="AF186" s="173" t="str">
        <f t="shared" ca="1" si="85"/>
        <v/>
      </c>
      <c r="AG186" s="173" t="str">
        <f t="shared" ca="1" si="86"/>
        <v/>
      </c>
      <c r="AH186" s="173" t="str">
        <f t="shared" ca="1" si="87"/>
        <v/>
      </c>
    </row>
    <row r="187" spans="7:34">
      <c r="G187" s="8" t="str">
        <f t="shared" si="88"/>
        <v/>
      </c>
      <c r="H187" s="8" t="str">
        <f ca="1">IF(OR(A187="",A187="总计",ISNA(MATCH(A187,'临-进度'!$A:$A,0))),"",A187)</f>
        <v/>
      </c>
      <c r="I187" s="8" t="b">
        <f>NOT(ISNA(MATCH(A187,项目阶段与里程碑!$B:$B,0)))</f>
        <v>0</v>
      </c>
      <c r="J187" s="8" t="str">
        <f t="shared" si="89"/>
        <v/>
      </c>
      <c r="K187" s="8" t="str">
        <f t="shared" si="90"/>
        <v/>
      </c>
      <c r="L187" s="8" t="str">
        <f t="shared" si="91"/>
        <v/>
      </c>
      <c r="N187" s="171" t="str">
        <f t="shared" si="67"/>
        <v/>
      </c>
      <c r="O187" s="171">
        <f t="shared" ca="1" si="68"/>
        <v>16</v>
      </c>
      <c r="P187" s="171" t="str">
        <f t="shared" ca="1" si="69"/>
        <v/>
      </c>
      <c r="Q187" s="171" t="str">
        <f t="shared" ca="1" si="70"/>
        <v/>
      </c>
      <c r="R187" s="171" t="str">
        <f t="shared" ca="1" si="71"/>
        <v/>
      </c>
      <c r="S187" s="171" t="b">
        <f t="shared" si="72"/>
        <v>0</v>
      </c>
      <c r="T187" s="9" t="str">
        <f t="shared" ca="1" si="73"/>
        <v/>
      </c>
      <c r="U187" s="9" t="str">
        <f t="shared" ca="1" si="74"/>
        <v/>
      </c>
      <c r="V187" s="9" t="str">
        <f t="shared" ca="1" si="75"/>
        <v/>
      </c>
      <c r="W187" s="9" t="str">
        <f t="shared" ca="1" si="76"/>
        <v/>
      </c>
      <c r="X187" s="9" t="str">
        <f t="shared" ca="1" si="77"/>
        <v/>
      </c>
      <c r="Y187" s="172" t="str">
        <f t="shared" si="78"/>
        <v/>
      </c>
      <c r="Z187" s="172" t="str">
        <f t="shared" si="79"/>
        <v/>
      </c>
      <c r="AA187" s="172" t="str">
        <f t="shared" si="80"/>
        <v/>
      </c>
      <c r="AB187" s="172" t="str">
        <f t="shared" si="81"/>
        <v/>
      </c>
      <c r="AC187" s="172" t="str">
        <f t="shared" si="82"/>
        <v/>
      </c>
      <c r="AD187" s="173" t="str">
        <f t="shared" ca="1" si="83"/>
        <v/>
      </c>
      <c r="AE187" s="173" t="str">
        <f t="shared" ca="1" si="84"/>
        <v/>
      </c>
      <c r="AF187" s="173" t="str">
        <f t="shared" ca="1" si="85"/>
        <v/>
      </c>
      <c r="AG187" s="173" t="str">
        <f t="shared" ca="1" si="86"/>
        <v/>
      </c>
      <c r="AH187" s="173" t="str">
        <f t="shared" ca="1" si="87"/>
        <v/>
      </c>
    </row>
    <row r="188" spans="7:34">
      <c r="G188" s="8" t="str">
        <f t="shared" si="88"/>
        <v/>
      </c>
      <c r="H188" s="8" t="str">
        <f ca="1">IF(OR(A188="",A188="总计",ISNA(MATCH(A188,'临-进度'!$A:$A,0))),"",A188)</f>
        <v/>
      </c>
      <c r="I188" s="8" t="b">
        <f>NOT(ISNA(MATCH(A188,项目阶段与里程碑!$B:$B,0)))</f>
        <v>0</v>
      </c>
      <c r="J188" s="8" t="str">
        <f t="shared" si="89"/>
        <v/>
      </c>
      <c r="K188" s="8" t="str">
        <f t="shared" si="90"/>
        <v/>
      </c>
      <c r="L188" s="8" t="str">
        <f t="shared" si="91"/>
        <v/>
      </c>
      <c r="N188" s="171" t="str">
        <f t="shared" si="67"/>
        <v/>
      </c>
      <c r="O188" s="171">
        <f t="shared" ca="1" si="68"/>
        <v>16</v>
      </c>
      <c r="P188" s="171" t="str">
        <f t="shared" ca="1" si="69"/>
        <v/>
      </c>
      <c r="Q188" s="171" t="str">
        <f t="shared" ca="1" si="70"/>
        <v/>
      </c>
      <c r="R188" s="171" t="str">
        <f t="shared" ca="1" si="71"/>
        <v/>
      </c>
      <c r="S188" s="171" t="b">
        <f t="shared" si="72"/>
        <v>0</v>
      </c>
      <c r="T188" s="9" t="str">
        <f t="shared" ca="1" si="73"/>
        <v/>
      </c>
      <c r="U188" s="9" t="str">
        <f t="shared" ca="1" si="74"/>
        <v/>
      </c>
      <c r="V188" s="9" t="str">
        <f t="shared" ca="1" si="75"/>
        <v/>
      </c>
      <c r="W188" s="9" t="str">
        <f t="shared" ca="1" si="76"/>
        <v/>
      </c>
      <c r="X188" s="9" t="str">
        <f t="shared" ca="1" si="77"/>
        <v/>
      </c>
      <c r="Y188" s="172" t="str">
        <f t="shared" si="78"/>
        <v/>
      </c>
      <c r="Z188" s="172" t="str">
        <f t="shared" si="79"/>
        <v/>
      </c>
      <c r="AA188" s="172" t="str">
        <f t="shared" si="80"/>
        <v/>
      </c>
      <c r="AB188" s="172" t="str">
        <f t="shared" si="81"/>
        <v/>
      </c>
      <c r="AC188" s="172" t="str">
        <f t="shared" si="82"/>
        <v/>
      </c>
      <c r="AD188" s="173" t="str">
        <f t="shared" ca="1" si="83"/>
        <v/>
      </c>
      <c r="AE188" s="173" t="str">
        <f t="shared" ca="1" si="84"/>
        <v/>
      </c>
      <c r="AF188" s="173" t="str">
        <f t="shared" ca="1" si="85"/>
        <v/>
      </c>
      <c r="AG188" s="173" t="str">
        <f t="shared" ca="1" si="86"/>
        <v/>
      </c>
      <c r="AH188" s="173" t="str">
        <f t="shared" ca="1" si="87"/>
        <v/>
      </c>
    </row>
    <row r="189" spans="7:34">
      <c r="G189" s="8" t="str">
        <f t="shared" si="88"/>
        <v/>
      </c>
      <c r="H189" s="8" t="str">
        <f ca="1">IF(OR(A189="",A189="总计",ISNA(MATCH(A189,'临-进度'!$A:$A,0))),"",A189)</f>
        <v/>
      </c>
      <c r="I189" s="8" t="b">
        <f>NOT(ISNA(MATCH(A189,项目阶段与里程碑!$B:$B,0)))</f>
        <v>0</v>
      </c>
      <c r="J189" s="8" t="str">
        <f t="shared" si="89"/>
        <v/>
      </c>
      <c r="K189" s="8" t="str">
        <f t="shared" si="90"/>
        <v/>
      </c>
      <c r="L189" s="8" t="str">
        <f t="shared" si="91"/>
        <v/>
      </c>
      <c r="N189" s="171" t="str">
        <f t="shared" si="67"/>
        <v/>
      </c>
      <c r="O189" s="171">
        <f t="shared" ca="1" si="68"/>
        <v>16</v>
      </c>
      <c r="P189" s="171" t="str">
        <f t="shared" ca="1" si="69"/>
        <v/>
      </c>
      <c r="Q189" s="171" t="str">
        <f t="shared" ca="1" si="70"/>
        <v/>
      </c>
      <c r="R189" s="171" t="str">
        <f t="shared" ca="1" si="71"/>
        <v/>
      </c>
      <c r="S189" s="171" t="b">
        <f t="shared" si="72"/>
        <v>0</v>
      </c>
      <c r="T189" s="9" t="str">
        <f t="shared" ca="1" si="73"/>
        <v/>
      </c>
      <c r="U189" s="9" t="str">
        <f t="shared" ca="1" si="74"/>
        <v/>
      </c>
      <c r="V189" s="9" t="str">
        <f t="shared" ca="1" si="75"/>
        <v/>
      </c>
      <c r="W189" s="9" t="str">
        <f t="shared" ca="1" si="76"/>
        <v/>
      </c>
      <c r="X189" s="9" t="str">
        <f t="shared" ca="1" si="77"/>
        <v/>
      </c>
      <c r="Y189" s="172" t="str">
        <f t="shared" si="78"/>
        <v/>
      </c>
      <c r="Z189" s="172" t="str">
        <f t="shared" si="79"/>
        <v/>
      </c>
      <c r="AA189" s="172" t="str">
        <f t="shared" si="80"/>
        <v/>
      </c>
      <c r="AB189" s="172" t="str">
        <f t="shared" si="81"/>
        <v/>
      </c>
      <c r="AC189" s="172" t="str">
        <f t="shared" si="82"/>
        <v/>
      </c>
      <c r="AD189" s="173" t="str">
        <f t="shared" ca="1" si="83"/>
        <v/>
      </c>
      <c r="AE189" s="173" t="str">
        <f t="shared" ca="1" si="84"/>
        <v/>
      </c>
      <c r="AF189" s="173" t="str">
        <f t="shared" ca="1" si="85"/>
        <v/>
      </c>
      <c r="AG189" s="173" t="str">
        <f t="shared" ca="1" si="86"/>
        <v/>
      </c>
      <c r="AH189" s="173" t="str">
        <f t="shared" ca="1" si="87"/>
        <v/>
      </c>
    </row>
    <row r="190" spans="7:34">
      <c r="G190" s="8" t="str">
        <f t="shared" si="88"/>
        <v/>
      </c>
      <c r="H190" s="8" t="str">
        <f ca="1">IF(OR(A190="",A190="总计",ISNA(MATCH(A190,'临-进度'!$A:$A,0))),"",A190)</f>
        <v/>
      </c>
      <c r="I190" s="8" t="b">
        <f>NOT(ISNA(MATCH(A190,项目阶段与里程碑!$B:$B,0)))</f>
        <v>0</v>
      </c>
      <c r="J190" s="8" t="str">
        <f t="shared" si="89"/>
        <v/>
      </c>
      <c r="K190" s="8" t="str">
        <f t="shared" si="90"/>
        <v/>
      </c>
      <c r="L190" s="8" t="str">
        <f t="shared" si="91"/>
        <v/>
      </c>
      <c r="N190" s="171" t="str">
        <f t="shared" si="67"/>
        <v/>
      </c>
      <c r="O190" s="171">
        <f t="shared" ca="1" si="68"/>
        <v>16</v>
      </c>
      <c r="P190" s="171" t="str">
        <f t="shared" ca="1" si="69"/>
        <v/>
      </c>
      <c r="Q190" s="171" t="str">
        <f t="shared" ca="1" si="70"/>
        <v/>
      </c>
      <c r="R190" s="171" t="str">
        <f t="shared" ca="1" si="71"/>
        <v/>
      </c>
      <c r="S190" s="171" t="b">
        <f t="shared" si="72"/>
        <v>0</v>
      </c>
      <c r="T190" s="9" t="str">
        <f t="shared" ca="1" si="73"/>
        <v/>
      </c>
      <c r="U190" s="9" t="str">
        <f t="shared" ca="1" si="74"/>
        <v/>
      </c>
      <c r="V190" s="9" t="str">
        <f t="shared" ca="1" si="75"/>
        <v/>
      </c>
      <c r="W190" s="9" t="str">
        <f t="shared" ca="1" si="76"/>
        <v/>
      </c>
      <c r="X190" s="9" t="str">
        <f t="shared" ca="1" si="77"/>
        <v/>
      </c>
      <c r="Y190" s="172" t="str">
        <f t="shared" si="78"/>
        <v/>
      </c>
      <c r="Z190" s="172" t="str">
        <f t="shared" si="79"/>
        <v/>
      </c>
      <c r="AA190" s="172" t="str">
        <f t="shared" si="80"/>
        <v/>
      </c>
      <c r="AB190" s="172" t="str">
        <f t="shared" si="81"/>
        <v/>
      </c>
      <c r="AC190" s="172" t="str">
        <f t="shared" si="82"/>
        <v/>
      </c>
      <c r="AD190" s="173" t="str">
        <f t="shared" ca="1" si="83"/>
        <v/>
      </c>
      <c r="AE190" s="173" t="str">
        <f t="shared" ca="1" si="84"/>
        <v/>
      </c>
      <c r="AF190" s="173" t="str">
        <f t="shared" ca="1" si="85"/>
        <v/>
      </c>
      <c r="AG190" s="173" t="str">
        <f t="shared" ca="1" si="86"/>
        <v/>
      </c>
      <c r="AH190" s="173" t="str">
        <f t="shared" ca="1" si="87"/>
        <v/>
      </c>
    </row>
    <row r="191" spans="7:34">
      <c r="G191" s="8" t="str">
        <f t="shared" si="88"/>
        <v/>
      </c>
      <c r="H191" s="8" t="str">
        <f ca="1">IF(OR(A191="",A191="总计",ISNA(MATCH(A191,'临-进度'!$A:$A,0))),"",A191)</f>
        <v/>
      </c>
      <c r="I191" s="8" t="b">
        <f>NOT(ISNA(MATCH(A191,项目阶段与里程碑!$B:$B,0)))</f>
        <v>0</v>
      </c>
      <c r="J191" s="8" t="str">
        <f t="shared" si="89"/>
        <v/>
      </c>
      <c r="K191" s="8" t="str">
        <f t="shared" si="90"/>
        <v/>
      </c>
      <c r="L191" s="8" t="str">
        <f t="shared" si="91"/>
        <v/>
      </c>
      <c r="N191" s="171" t="str">
        <f t="shared" si="67"/>
        <v/>
      </c>
      <c r="O191" s="171">
        <f t="shared" ca="1" si="68"/>
        <v>16</v>
      </c>
      <c r="P191" s="171" t="str">
        <f t="shared" ca="1" si="69"/>
        <v/>
      </c>
      <c r="Q191" s="171" t="str">
        <f t="shared" ca="1" si="70"/>
        <v/>
      </c>
      <c r="R191" s="171" t="str">
        <f t="shared" ca="1" si="71"/>
        <v/>
      </c>
      <c r="S191" s="171" t="b">
        <f t="shared" si="72"/>
        <v>0</v>
      </c>
      <c r="T191" s="9" t="str">
        <f t="shared" ca="1" si="73"/>
        <v/>
      </c>
      <c r="U191" s="9" t="str">
        <f t="shared" ca="1" si="74"/>
        <v/>
      </c>
      <c r="V191" s="9" t="str">
        <f t="shared" ca="1" si="75"/>
        <v/>
      </c>
      <c r="W191" s="9" t="str">
        <f t="shared" ca="1" si="76"/>
        <v/>
      </c>
      <c r="X191" s="9" t="str">
        <f t="shared" ca="1" si="77"/>
        <v/>
      </c>
      <c r="Y191" s="172" t="str">
        <f t="shared" si="78"/>
        <v/>
      </c>
      <c r="Z191" s="172" t="str">
        <f t="shared" si="79"/>
        <v/>
      </c>
      <c r="AA191" s="172" t="str">
        <f t="shared" si="80"/>
        <v/>
      </c>
      <c r="AB191" s="172" t="str">
        <f t="shared" si="81"/>
        <v/>
      </c>
      <c r="AC191" s="172" t="str">
        <f t="shared" si="82"/>
        <v/>
      </c>
      <c r="AD191" s="173" t="str">
        <f t="shared" ca="1" si="83"/>
        <v/>
      </c>
      <c r="AE191" s="173" t="str">
        <f t="shared" ca="1" si="84"/>
        <v/>
      </c>
      <c r="AF191" s="173" t="str">
        <f t="shared" ca="1" si="85"/>
        <v/>
      </c>
      <c r="AG191" s="173" t="str">
        <f t="shared" ca="1" si="86"/>
        <v/>
      </c>
      <c r="AH191" s="173" t="str">
        <f t="shared" ca="1" si="87"/>
        <v/>
      </c>
    </row>
    <row r="192" spans="7:34">
      <c r="G192" s="8" t="str">
        <f t="shared" si="88"/>
        <v/>
      </c>
      <c r="H192" s="8" t="str">
        <f ca="1">IF(OR(A192="",A192="总计",ISNA(MATCH(A192,'临-进度'!$A:$A,0))),"",A192)</f>
        <v/>
      </c>
      <c r="I192" s="8" t="b">
        <f>NOT(ISNA(MATCH(A192,项目阶段与里程碑!$B:$B,0)))</f>
        <v>0</v>
      </c>
      <c r="J192" s="8" t="str">
        <f t="shared" si="89"/>
        <v/>
      </c>
      <c r="K192" s="8" t="str">
        <f t="shared" si="90"/>
        <v/>
      </c>
      <c r="L192" s="8" t="str">
        <f t="shared" si="91"/>
        <v/>
      </c>
      <c r="N192" s="171" t="str">
        <f t="shared" si="67"/>
        <v/>
      </c>
      <c r="O192" s="171">
        <f t="shared" ca="1" si="68"/>
        <v>16</v>
      </c>
      <c r="P192" s="171" t="str">
        <f t="shared" ca="1" si="69"/>
        <v/>
      </c>
      <c r="Q192" s="171" t="str">
        <f t="shared" ca="1" si="70"/>
        <v/>
      </c>
      <c r="R192" s="171" t="str">
        <f t="shared" ca="1" si="71"/>
        <v/>
      </c>
      <c r="S192" s="171" t="b">
        <f t="shared" si="72"/>
        <v>0</v>
      </c>
      <c r="T192" s="9" t="str">
        <f t="shared" ca="1" si="73"/>
        <v/>
      </c>
      <c r="U192" s="9" t="str">
        <f t="shared" ca="1" si="74"/>
        <v/>
      </c>
      <c r="V192" s="9" t="str">
        <f t="shared" ca="1" si="75"/>
        <v/>
      </c>
      <c r="W192" s="9" t="str">
        <f t="shared" ca="1" si="76"/>
        <v/>
      </c>
      <c r="X192" s="9" t="str">
        <f t="shared" ca="1" si="77"/>
        <v/>
      </c>
      <c r="Y192" s="172" t="str">
        <f t="shared" si="78"/>
        <v/>
      </c>
      <c r="Z192" s="172" t="str">
        <f t="shared" si="79"/>
        <v/>
      </c>
      <c r="AA192" s="172" t="str">
        <f t="shared" si="80"/>
        <v/>
      </c>
      <c r="AB192" s="172" t="str">
        <f t="shared" si="81"/>
        <v/>
      </c>
      <c r="AC192" s="172" t="str">
        <f t="shared" si="82"/>
        <v/>
      </c>
      <c r="AD192" s="173" t="str">
        <f t="shared" ca="1" si="83"/>
        <v/>
      </c>
      <c r="AE192" s="173" t="str">
        <f t="shared" ca="1" si="84"/>
        <v/>
      </c>
      <c r="AF192" s="173" t="str">
        <f t="shared" ca="1" si="85"/>
        <v/>
      </c>
      <c r="AG192" s="173" t="str">
        <f t="shared" ca="1" si="86"/>
        <v/>
      </c>
      <c r="AH192" s="173" t="str">
        <f t="shared" ca="1" si="87"/>
        <v/>
      </c>
    </row>
    <row r="193" spans="7:34">
      <c r="G193" s="8" t="str">
        <f t="shared" si="88"/>
        <v/>
      </c>
      <c r="H193" s="8" t="str">
        <f ca="1">IF(OR(A193="",A193="总计",ISNA(MATCH(A193,'临-进度'!$A:$A,0))),"",A193)</f>
        <v/>
      </c>
      <c r="I193" s="8" t="b">
        <f>NOT(ISNA(MATCH(A193,项目阶段与里程碑!$B:$B,0)))</f>
        <v>0</v>
      </c>
      <c r="J193" s="8" t="str">
        <f t="shared" si="89"/>
        <v/>
      </c>
      <c r="K193" s="8" t="str">
        <f t="shared" si="90"/>
        <v/>
      </c>
      <c r="L193" s="8" t="str">
        <f t="shared" si="91"/>
        <v/>
      </c>
      <c r="N193" s="171" t="str">
        <f t="shared" si="67"/>
        <v/>
      </c>
      <c r="O193" s="171">
        <f t="shared" ca="1" si="68"/>
        <v>16</v>
      </c>
      <c r="P193" s="171" t="str">
        <f t="shared" ca="1" si="69"/>
        <v/>
      </c>
      <c r="Q193" s="171" t="str">
        <f t="shared" ca="1" si="70"/>
        <v/>
      </c>
      <c r="R193" s="171" t="str">
        <f t="shared" ca="1" si="71"/>
        <v/>
      </c>
      <c r="S193" s="171" t="b">
        <f t="shared" si="72"/>
        <v>0</v>
      </c>
      <c r="T193" s="9" t="str">
        <f t="shared" ca="1" si="73"/>
        <v/>
      </c>
      <c r="U193" s="9" t="str">
        <f t="shared" ca="1" si="74"/>
        <v/>
      </c>
      <c r="V193" s="9" t="str">
        <f t="shared" ca="1" si="75"/>
        <v/>
      </c>
      <c r="W193" s="9" t="str">
        <f t="shared" ca="1" si="76"/>
        <v/>
      </c>
      <c r="X193" s="9" t="str">
        <f t="shared" ca="1" si="77"/>
        <v/>
      </c>
      <c r="Y193" s="172" t="str">
        <f t="shared" si="78"/>
        <v/>
      </c>
      <c r="Z193" s="172" t="str">
        <f t="shared" si="79"/>
        <v/>
      </c>
      <c r="AA193" s="172" t="str">
        <f t="shared" si="80"/>
        <v/>
      </c>
      <c r="AB193" s="172" t="str">
        <f t="shared" si="81"/>
        <v/>
      </c>
      <c r="AC193" s="172" t="str">
        <f t="shared" si="82"/>
        <v/>
      </c>
      <c r="AD193" s="173" t="str">
        <f t="shared" ca="1" si="83"/>
        <v/>
      </c>
      <c r="AE193" s="173" t="str">
        <f t="shared" ca="1" si="84"/>
        <v/>
      </c>
      <c r="AF193" s="173" t="str">
        <f t="shared" ca="1" si="85"/>
        <v/>
      </c>
      <c r="AG193" s="173" t="str">
        <f t="shared" ca="1" si="86"/>
        <v/>
      </c>
      <c r="AH193" s="173" t="str">
        <f t="shared" ca="1" si="87"/>
        <v/>
      </c>
    </row>
    <row r="194" spans="7:34">
      <c r="G194" s="8" t="str">
        <f t="shared" si="88"/>
        <v/>
      </c>
      <c r="H194" s="8" t="str">
        <f ca="1">IF(OR(A194="",A194="总计",ISNA(MATCH(A194,'临-进度'!$A:$A,0))),"",A194)</f>
        <v/>
      </c>
      <c r="I194" s="8" t="b">
        <f>NOT(ISNA(MATCH(A194,项目阶段与里程碑!$B:$B,0)))</f>
        <v>0</v>
      </c>
      <c r="J194" s="8" t="str">
        <f t="shared" si="89"/>
        <v/>
      </c>
      <c r="K194" s="8" t="str">
        <f t="shared" si="90"/>
        <v/>
      </c>
      <c r="L194" s="8" t="str">
        <f t="shared" si="91"/>
        <v/>
      </c>
      <c r="N194" s="171" t="str">
        <f t="shared" si="67"/>
        <v/>
      </c>
      <c r="O194" s="171">
        <f t="shared" ca="1" si="68"/>
        <v>16</v>
      </c>
      <c r="P194" s="171" t="str">
        <f t="shared" ca="1" si="69"/>
        <v/>
      </c>
      <c r="Q194" s="171" t="str">
        <f t="shared" ca="1" si="70"/>
        <v/>
      </c>
      <c r="R194" s="171" t="str">
        <f t="shared" ca="1" si="71"/>
        <v/>
      </c>
      <c r="S194" s="171" t="b">
        <f t="shared" si="72"/>
        <v>0</v>
      </c>
      <c r="T194" s="9" t="str">
        <f t="shared" ca="1" si="73"/>
        <v/>
      </c>
      <c r="U194" s="9" t="str">
        <f t="shared" ca="1" si="74"/>
        <v/>
      </c>
      <c r="V194" s="9" t="str">
        <f t="shared" ca="1" si="75"/>
        <v/>
      </c>
      <c r="W194" s="9" t="str">
        <f t="shared" ca="1" si="76"/>
        <v/>
      </c>
      <c r="X194" s="9" t="str">
        <f t="shared" ca="1" si="77"/>
        <v/>
      </c>
      <c r="Y194" s="172" t="str">
        <f t="shared" si="78"/>
        <v/>
      </c>
      <c r="Z194" s="172" t="str">
        <f t="shared" si="79"/>
        <v/>
      </c>
      <c r="AA194" s="172" t="str">
        <f t="shared" si="80"/>
        <v/>
      </c>
      <c r="AB194" s="172" t="str">
        <f t="shared" si="81"/>
        <v/>
      </c>
      <c r="AC194" s="172" t="str">
        <f t="shared" si="82"/>
        <v/>
      </c>
      <c r="AD194" s="173" t="str">
        <f t="shared" ca="1" si="83"/>
        <v/>
      </c>
      <c r="AE194" s="173" t="str">
        <f t="shared" ca="1" si="84"/>
        <v/>
      </c>
      <c r="AF194" s="173" t="str">
        <f t="shared" ca="1" si="85"/>
        <v/>
      </c>
      <c r="AG194" s="173" t="str">
        <f t="shared" ca="1" si="86"/>
        <v/>
      </c>
      <c r="AH194" s="173" t="str">
        <f t="shared" ca="1" si="87"/>
        <v/>
      </c>
    </row>
    <row r="195" spans="7:34">
      <c r="G195" s="8" t="str">
        <f t="shared" si="88"/>
        <v/>
      </c>
      <c r="H195" s="8" t="str">
        <f ca="1">IF(OR(A195="",A195="总计",ISNA(MATCH(A195,'临-进度'!$A:$A,0))),"",A195)</f>
        <v/>
      </c>
      <c r="I195" s="8" t="b">
        <f>NOT(ISNA(MATCH(A195,项目阶段与里程碑!$B:$B,0)))</f>
        <v>0</v>
      </c>
      <c r="J195" s="8" t="str">
        <f t="shared" si="89"/>
        <v/>
      </c>
      <c r="K195" s="8" t="str">
        <f t="shared" si="90"/>
        <v/>
      </c>
      <c r="L195" s="8" t="str">
        <f t="shared" si="91"/>
        <v/>
      </c>
      <c r="N195" s="171" t="str">
        <f t="shared" si="67"/>
        <v/>
      </c>
      <c r="O195" s="171">
        <f t="shared" ca="1" si="68"/>
        <v>16</v>
      </c>
      <c r="P195" s="171" t="str">
        <f t="shared" ca="1" si="69"/>
        <v/>
      </c>
      <c r="Q195" s="171" t="str">
        <f t="shared" ca="1" si="70"/>
        <v/>
      </c>
      <c r="R195" s="171" t="str">
        <f t="shared" ca="1" si="71"/>
        <v/>
      </c>
      <c r="S195" s="171" t="b">
        <f t="shared" si="72"/>
        <v>0</v>
      </c>
      <c r="T195" s="9" t="str">
        <f t="shared" ca="1" si="73"/>
        <v/>
      </c>
      <c r="U195" s="9" t="str">
        <f t="shared" ca="1" si="74"/>
        <v/>
      </c>
      <c r="V195" s="9" t="str">
        <f t="shared" ca="1" si="75"/>
        <v/>
      </c>
      <c r="W195" s="9" t="str">
        <f t="shared" ca="1" si="76"/>
        <v/>
      </c>
      <c r="X195" s="9" t="str">
        <f t="shared" ca="1" si="77"/>
        <v/>
      </c>
      <c r="Y195" s="172" t="str">
        <f t="shared" si="78"/>
        <v/>
      </c>
      <c r="Z195" s="172" t="str">
        <f t="shared" si="79"/>
        <v/>
      </c>
      <c r="AA195" s="172" t="str">
        <f t="shared" si="80"/>
        <v/>
      </c>
      <c r="AB195" s="172" t="str">
        <f t="shared" si="81"/>
        <v/>
      </c>
      <c r="AC195" s="172" t="str">
        <f t="shared" si="82"/>
        <v/>
      </c>
      <c r="AD195" s="173" t="str">
        <f t="shared" ca="1" si="83"/>
        <v/>
      </c>
      <c r="AE195" s="173" t="str">
        <f t="shared" ca="1" si="84"/>
        <v/>
      </c>
      <c r="AF195" s="173" t="str">
        <f t="shared" ca="1" si="85"/>
        <v/>
      </c>
      <c r="AG195" s="173" t="str">
        <f t="shared" ca="1" si="86"/>
        <v/>
      </c>
      <c r="AH195" s="173" t="str">
        <f t="shared" ca="1" si="87"/>
        <v/>
      </c>
    </row>
    <row r="196" spans="7:34">
      <c r="G196" s="8" t="str">
        <f t="shared" si="88"/>
        <v/>
      </c>
      <c r="H196" s="8" t="str">
        <f ca="1">IF(OR(A196="",A196="总计",ISNA(MATCH(A196,'临-进度'!$A:$A,0))),"",A196)</f>
        <v/>
      </c>
      <c r="I196" s="8" t="b">
        <f>NOT(ISNA(MATCH(A196,项目阶段与里程碑!$B:$B,0)))</f>
        <v>0</v>
      </c>
      <c r="J196" s="8" t="str">
        <f t="shared" si="89"/>
        <v/>
      </c>
      <c r="K196" s="8" t="str">
        <f t="shared" si="90"/>
        <v/>
      </c>
      <c r="L196" s="8" t="str">
        <f t="shared" si="91"/>
        <v/>
      </c>
      <c r="N196" s="171" t="str">
        <f t="shared" ref="N196:N259" si="92">IF(ROW()-1&gt;$K$2,"",IF(ROW()&lt;=2,2,IF(ROW()&lt;=N195+Q195,N195,ROW())))</f>
        <v/>
      </c>
      <c r="O196" s="171">
        <f t="shared" ref="O196:O259" ca="1" si="93">IF(N195=N196,O195,O195+R195+1)</f>
        <v>16</v>
      </c>
      <c r="P196" s="171" t="str">
        <f t="shared" ref="P196:P259" ca="1" si="94">OFFSET($J$1,O196-1,0)</f>
        <v/>
      </c>
      <c r="Q196" s="171" t="str">
        <f t="shared" ref="Q196:Q259" ca="1" si="95">OFFSET($K$1,O196-1,0)</f>
        <v/>
      </c>
      <c r="R196" s="171" t="str">
        <f t="shared" ref="R196:R259" ca="1" si="96">OFFSET($L$1,O196-1,0)</f>
        <v/>
      </c>
      <c r="S196" s="171" t="b">
        <f t="shared" ref="S196:S259" si="97">N196&lt;&gt;N195</f>
        <v>0</v>
      </c>
      <c r="T196" s="9" t="str">
        <f t="shared" ref="T196:T259" ca="1" si="98">IFERROR(IF(OR($N196="",$S196),"",IF(ISNUMBER(T195),T195,$O196)+MATCH(1,INDIRECT("b"&amp;(IF(ISNUMBER(T195),T195,$O196)+1)&amp;":b500"),0)),"")</f>
        <v/>
      </c>
      <c r="U196" s="9" t="str">
        <f t="shared" ref="U196:U259" ca="1" si="99">IFERROR(IF(OR(N196="",$S196),"",IF(ISNUMBER(U195),U195,$O196)+MATCH(1,INDIRECT("c"&amp;(IF(ISNUMBER(U195),U195,$O196)+1)&amp;":c500"),0)),"")</f>
        <v/>
      </c>
      <c r="V196" s="9" t="str">
        <f t="shared" ref="V196:V259" ca="1" si="100">IFERROR(IF(OR($N196="",$S196),"",IF(ISNUMBER(V195),V195,$O196)+MATCH(1,INDIRECT("d"&amp;(IF(ISNUMBER(V195),V195,$O196)+1)&amp;":d500"),0)),"")</f>
        <v/>
      </c>
      <c r="W196" s="9" t="str">
        <f t="shared" ref="W196:W259" ca="1" si="101">IFERROR(IF(OR($N196="",$S196),"",IF(ISNUMBER(W195),W195,$O196)+MATCH(1,INDIRECT("e"&amp;(IF(ISNUMBER(W195),W195,$O196)+1)&amp;":e500"),0)),"")</f>
        <v/>
      </c>
      <c r="X196" s="9" t="str">
        <f t="shared" ref="X196:X259" ca="1" si="102">IFERROR(IF(OR($N196="",$S196),"",IF(ISNUMBER(X195),X195,$O196)+MATCH(1,INDIRECT("f"&amp;(IF(ISNUMBER(X195),X195,$O196)+1)&amp;":f500"),0)),"")</f>
        <v/>
      </c>
      <c r="Y196" s="172" t="str">
        <f t="shared" ref="Y196:Y259" si="103">IF(OR($N196="",$S196),"",IF(T196&lt;=$O196+$R196,T196,""))</f>
        <v/>
      </c>
      <c r="Z196" s="172" t="str">
        <f t="shared" ref="Z196:Z259" si="104">IF(OR($N196="",$S196),"",IF(U196&lt;=$O196+$R196,U196,""))</f>
        <v/>
      </c>
      <c r="AA196" s="172" t="str">
        <f t="shared" ref="AA196:AA259" si="105">IF(OR($N196="",$S196),"",IF(V196&lt;=$O196+$R196,V196,""))</f>
        <v/>
      </c>
      <c r="AB196" s="172" t="str">
        <f t="shared" ref="AB196:AB259" si="106">IF(OR($N196="",$S196),"",IF(W196&lt;=$O196+$R196,W196,""))</f>
        <v/>
      </c>
      <c r="AC196" s="172" t="str">
        <f t="shared" ref="AC196:AC259" si="107">IF(OR($N196="",$S196),"",IF(X196&lt;=$O196+$R196,X196,""))</f>
        <v/>
      </c>
      <c r="AD196" s="173" t="str">
        <f t="shared" ref="AD196:AD259" ca="1" si="108">IF(OR($N196="",$S196,Y196=""),"",OFFSET($A$1,Y196-1,0))</f>
        <v/>
      </c>
      <c r="AE196" s="173" t="str">
        <f t="shared" ref="AE196:AE259" ca="1" si="109">IF(OR($N196="",$S196,Z196=""),"",OFFSET($A$1,Z196-1,0))</f>
        <v/>
      </c>
      <c r="AF196" s="173" t="str">
        <f t="shared" ref="AF196:AF259" ca="1" si="110">IF(OR($N196="",$S196,AA196=""),"",OFFSET($A$1,AA196-1,0))</f>
        <v/>
      </c>
      <c r="AG196" s="173" t="str">
        <f t="shared" ref="AG196:AG259" ca="1" si="111">IF(OR($N196="",$S196,AB196=""),"",OFFSET($A$1,AB196-1,0))</f>
        <v/>
      </c>
      <c r="AH196" s="173" t="str">
        <f t="shared" ref="AH196:AH259" ca="1" si="112">IF(OR($N196="",$S196,AC196=""),"",OFFSET($A$1,AC196-1,0))</f>
        <v/>
      </c>
    </row>
    <row r="197" spans="7:34">
      <c r="G197" s="8" t="str">
        <f t="shared" si="88"/>
        <v/>
      </c>
      <c r="H197" s="8" t="str">
        <f ca="1">IF(OR(A197="",A197="总计",ISNA(MATCH(A197,'临-进度'!$A:$A,0))),"",A197)</f>
        <v/>
      </c>
      <c r="I197" s="8" t="b">
        <f>NOT(ISNA(MATCH(A197,项目阶段与里程碑!$B:$B,0)))</f>
        <v>0</v>
      </c>
      <c r="J197" s="8" t="str">
        <f t="shared" si="89"/>
        <v/>
      </c>
      <c r="K197" s="8" t="str">
        <f t="shared" si="90"/>
        <v/>
      </c>
      <c r="L197" s="8" t="str">
        <f t="shared" si="91"/>
        <v/>
      </c>
      <c r="N197" s="171" t="str">
        <f t="shared" si="92"/>
        <v/>
      </c>
      <c r="O197" s="171">
        <f t="shared" ca="1" si="93"/>
        <v>16</v>
      </c>
      <c r="P197" s="171" t="str">
        <f t="shared" ca="1" si="94"/>
        <v/>
      </c>
      <c r="Q197" s="171" t="str">
        <f t="shared" ca="1" si="95"/>
        <v/>
      </c>
      <c r="R197" s="171" t="str">
        <f t="shared" ca="1" si="96"/>
        <v/>
      </c>
      <c r="S197" s="171" t="b">
        <f t="shared" si="97"/>
        <v>0</v>
      </c>
      <c r="T197" s="9" t="str">
        <f t="shared" ca="1" si="98"/>
        <v/>
      </c>
      <c r="U197" s="9" t="str">
        <f t="shared" ca="1" si="99"/>
        <v/>
      </c>
      <c r="V197" s="9" t="str">
        <f t="shared" ca="1" si="100"/>
        <v/>
      </c>
      <c r="W197" s="9" t="str">
        <f t="shared" ca="1" si="101"/>
        <v/>
      </c>
      <c r="X197" s="9" t="str">
        <f t="shared" ca="1" si="102"/>
        <v/>
      </c>
      <c r="Y197" s="172" t="str">
        <f t="shared" si="103"/>
        <v/>
      </c>
      <c r="Z197" s="172" t="str">
        <f t="shared" si="104"/>
        <v/>
      </c>
      <c r="AA197" s="172" t="str">
        <f t="shared" si="105"/>
        <v/>
      </c>
      <c r="AB197" s="172" t="str">
        <f t="shared" si="106"/>
        <v/>
      </c>
      <c r="AC197" s="172" t="str">
        <f t="shared" si="107"/>
        <v/>
      </c>
      <c r="AD197" s="173" t="str">
        <f t="shared" ca="1" si="108"/>
        <v/>
      </c>
      <c r="AE197" s="173" t="str">
        <f t="shared" ca="1" si="109"/>
        <v/>
      </c>
      <c r="AF197" s="173" t="str">
        <f t="shared" ca="1" si="110"/>
        <v/>
      </c>
      <c r="AG197" s="173" t="str">
        <f t="shared" ca="1" si="111"/>
        <v/>
      </c>
      <c r="AH197" s="173" t="str">
        <f t="shared" ca="1" si="112"/>
        <v/>
      </c>
    </row>
    <row r="198" spans="7:34">
      <c r="G198" s="8" t="str">
        <f t="shared" ref="G198:G261" si="113">IF(OR(A198="",A198="总计"),"",IF(I198,A198,G197))</f>
        <v/>
      </c>
      <c r="H198" s="8" t="str">
        <f ca="1">IF(OR(A198="",A198="总计",ISNA(MATCH(A198,'临-进度'!$A:$A,0))),"",A198)</f>
        <v/>
      </c>
      <c r="I198" s="8" t="b">
        <f>NOT(ISNA(MATCH(A198,项目阶段与里程碑!$B:$B,0)))</f>
        <v>0</v>
      </c>
      <c r="J198" s="8" t="str">
        <f t="shared" ref="J198:J261" si="114">IF(I198,G198,"")</f>
        <v/>
      </c>
      <c r="K198" s="8" t="str">
        <f t="shared" ref="K198:K261" si="115">IF(I198,MAX(B198:F198),"")</f>
        <v/>
      </c>
      <c r="L198" s="8" t="str">
        <f t="shared" ref="L198:L261" si="116">IF(I198,COUNTIF($G$2:$G$500,G198)-1,"")</f>
        <v/>
      </c>
      <c r="N198" s="171" t="str">
        <f t="shared" si="92"/>
        <v/>
      </c>
      <c r="O198" s="171">
        <f t="shared" ca="1" si="93"/>
        <v>16</v>
      </c>
      <c r="P198" s="171" t="str">
        <f t="shared" ca="1" si="94"/>
        <v/>
      </c>
      <c r="Q198" s="171" t="str">
        <f t="shared" ca="1" si="95"/>
        <v/>
      </c>
      <c r="R198" s="171" t="str">
        <f t="shared" ca="1" si="96"/>
        <v/>
      </c>
      <c r="S198" s="171" t="b">
        <f t="shared" si="97"/>
        <v>0</v>
      </c>
      <c r="T198" s="9" t="str">
        <f t="shared" ca="1" si="98"/>
        <v/>
      </c>
      <c r="U198" s="9" t="str">
        <f t="shared" ca="1" si="99"/>
        <v/>
      </c>
      <c r="V198" s="9" t="str">
        <f t="shared" ca="1" si="100"/>
        <v/>
      </c>
      <c r="W198" s="9" t="str">
        <f t="shared" ca="1" si="101"/>
        <v/>
      </c>
      <c r="X198" s="9" t="str">
        <f t="shared" ca="1" si="102"/>
        <v/>
      </c>
      <c r="Y198" s="172" t="str">
        <f t="shared" si="103"/>
        <v/>
      </c>
      <c r="Z198" s="172" t="str">
        <f t="shared" si="104"/>
        <v/>
      </c>
      <c r="AA198" s="172" t="str">
        <f t="shared" si="105"/>
        <v/>
      </c>
      <c r="AB198" s="172" t="str">
        <f t="shared" si="106"/>
        <v/>
      </c>
      <c r="AC198" s="172" t="str">
        <f t="shared" si="107"/>
        <v/>
      </c>
      <c r="AD198" s="173" t="str">
        <f t="shared" ca="1" si="108"/>
        <v/>
      </c>
      <c r="AE198" s="173" t="str">
        <f t="shared" ca="1" si="109"/>
        <v/>
      </c>
      <c r="AF198" s="173" t="str">
        <f t="shared" ca="1" si="110"/>
        <v/>
      </c>
      <c r="AG198" s="173" t="str">
        <f t="shared" ca="1" si="111"/>
        <v/>
      </c>
      <c r="AH198" s="173" t="str">
        <f t="shared" ca="1" si="112"/>
        <v/>
      </c>
    </row>
    <row r="199" spans="7:34">
      <c r="G199" s="8" t="str">
        <f t="shared" si="113"/>
        <v/>
      </c>
      <c r="H199" s="8" t="str">
        <f ca="1">IF(OR(A199="",A199="总计",ISNA(MATCH(A199,'临-进度'!$A:$A,0))),"",A199)</f>
        <v/>
      </c>
      <c r="I199" s="8" t="b">
        <f>NOT(ISNA(MATCH(A199,项目阶段与里程碑!$B:$B,0)))</f>
        <v>0</v>
      </c>
      <c r="J199" s="8" t="str">
        <f t="shared" si="114"/>
        <v/>
      </c>
      <c r="K199" s="8" t="str">
        <f t="shared" si="115"/>
        <v/>
      </c>
      <c r="L199" s="8" t="str">
        <f t="shared" si="116"/>
        <v/>
      </c>
      <c r="N199" s="171" t="str">
        <f t="shared" si="92"/>
        <v/>
      </c>
      <c r="O199" s="171">
        <f t="shared" ca="1" si="93"/>
        <v>16</v>
      </c>
      <c r="P199" s="171" t="str">
        <f t="shared" ca="1" si="94"/>
        <v/>
      </c>
      <c r="Q199" s="171" t="str">
        <f t="shared" ca="1" si="95"/>
        <v/>
      </c>
      <c r="R199" s="171" t="str">
        <f t="shared" ca="1" si="96"/>
        <v/>
      </c>
      <c r="S199" s="171" t="b">
        <f t="shared" si="97"/>
        <v>0</v>
      </c>
      <c r="T199" s="9" t="str">
        <f t="shared" ca="1" si="98"/>
        <v/>
      </c>
      <c r="U199" s="9" t="str">
        <f t="shared" ca="1" si="99"/>
        <v/>
      </c>
      <c r="V199" s="9" t="str">
        <f t="shared" ca="1" si="100"/>
        <v/>
      </c>
      <c r="W199" s="9" t="str">
        <f t="shared" ca="1" si="101"/>
        <v/>
      </c>
      <c r="X199" s="9" t="str">
        <f t="shared" ca="1" si="102"/>
        <v/>
      </c>
      <c r="Y199" s="172" t="str">
        <f t="shared" si="103"/>
        <v/>
      </c>
      <c r="Z199" s="172" t="str">
        <f t="shared" si="104"/>
        <v/>
      </c>
      <c r="AA199" s="172" t="str">
        <f t="shared" si="105"/>
        <v/>
      </c>
      <c r="AB199" s="172" t="str">
        <f t="shared" si="106"/>
        <v/>
      </c>
      <c r="AC199" s="172" t="str">
        <f t="shared" si="107"/>
        <v/>
      </c>
      <c r="AD199" s="173" t="str">
        <f t="shared" ca="1" si="108"/>
        <v/>
      </c>
      <c r="AE199" s="173" t="str">
        <f t="shared" ca="1" si="109"/>
        <v/>
      </c>
      <c r="AF199" s="173" t="str">
        <f t="shared" ca="1" si="110"/>
        <v/>
      </c>
      <c r="AG199" s="173" t="str">
        <f t="shared" ca="1" si="111"/>
        <v/>
      </c>
      <c r="AH199" s="173" t="str">
        <f t="shared" ca="1" si="112"/>
        <v/>
      </c>
    </row>
    <row r="200" spans="7:34">
      <c r="G200" s="8" t="str">
        <f t="shared" si="113"/>
        <v/>
      </c>
      <c r="H200" s="8" t="str">
        <f ca="1">IF(OR(A200="",A200="总计",ISNA(MATCH(A200,'临-进度'!$A:$A,0))),"",A200)</f>
        <v/>
      </c>
      <c r="I200" s="8" t="b">
        <f>NOT(ISNA(MATCH(A200,项目阶段与里程碑!$B:$B,0)))</f>
        <v>0</v>
      </c>
      <c r="J200" s="8" t="str">
        <f t="shared" si="114"/>
        <v/>
      </c>
      <c r="K200" s="8" t="str">
        <f t="shared" si="115"/>
        <v/>
      </c>
      <c r="L200" s="8" t="str">
        <f t="shared" si="116"/>
        <v/>
      </c>
      <c r="N200" s="171" t="str">
        <f t="shared" si="92"/>
        <v/>
      </c>
      <c r="O200" s="171">
        <f t="shared" ca="1" si="93"/>
        <v>16</v>
      </c>
      <c r="P200" s="171" t="str">
        <f t="shared" ca="1" si="94"/>
        <v/>
      </c>
      <c r="Q200" s="171" t="str">
        <f t="shared" ca="1" si="95"/>
        <v/>
      </c>
      <c r="R200" s="171" t="str">
        <f t="shared" ca="1" si="96"/>
        <v/>
      </c>
      <c r="S200" s="171" t="b">
        <f t="shared" si="97"/>
        <v>0</v>
      </c>
      <c r="T200" s="9" t="str">
        <f t="shared" ca="1" si="98"/>
        <v/>
      </c>
      <c r="U200" s="9" t="str">
        <f t="shared" ca="1" si="99"/>
        <v/>
      </c>
      <c r="V200" s="9" t="str">
        <f t="shared" ca="1" si="100"/>
        <v/>
      </c>
      <c r="W200" s="9" t="str">
        <f t="shared" ca="1" si="101"/>
        <v/>
      </c>
      <c r="X200" s="9" t="str">
        <f t="shared" ca="1" si="102"/>
        <v/>
      </c>
      <c r="Y200" s="172" t="str">
        <f t="shared" si="103"/>
        <v/>
      </c>
      <c r="Z200" s="172" t="str">
        <f t="shared" si="104"/>
        <v/>
      </c>
      <c r="AA200" s="172" t="str">
        <f t="shared" si="105"/>
        <v/>
      </c>
      <c r="AB200" s="172" t="str">
        <f t="shared" si="106"/>
        <v/>
      </c>
      <c r="AC200" s="172" t="str">
        <f t="shared" si="107"/>
        <v/>
      </c>
      <c r="AD200" s="173" t="str">
        <f t="shared" ca="1" si="108"/>
        <v/>
      </c>
      <c r="AE200" s="173" t="str">
        <f t="shared" ca="1" si="109"/>
        <v/>
      </c>
      <c r="AF200" s="173" t="str">
        <f t="shared" ca="1" si="110"/>
        <v/>
      </c>
      <c r="AG200" s="173" t="str">
        <f t="shared" ca="1" si="111"/>
        <v/>
      </c>
      <c r="AH200" s="173" t="str">
        <f t="shared" ca="1" si="112"/>
        <v/>
      </c>
    </row>
    <row r="201" spans="7:34">
      <c r="G201" s="8" t="str">
        <f t="shared" si="113"/>
        <v/>
      </c>
      <c r="H201" s="8" t="str">
        <f ca="1">IF(OR(A201="",A201="总计",ISNA(MATCH(A201,'临-进度'!$A:$A,0))),"",A201)</f>
        <v/>
      </c>
      <c r="I201" s="8" t="b">
        <f>NOT(ISNA(MATCH(A201,项目阶段与里程碑!$B:$B,0)))</f>
        <v>0</v>
      </c>
      <c r="J201" s="8" t="str">
        <f t="shared" si="114"/>
        <v/>
      </c>
      <c r="K201" s="8" t="str">
        <f t="shared" si="115"/>
        <v/>
      </c>
      <c r="L201" s="8" t="str">
        <f t="shared" si="116"/>
        <v/>
      </c>
      <c r="N201" s="171" t="str">
        <f t="shared" si="92"/>
        <v/>
      </c>
      <c r="O201" s="171">
        <f t="shared" ca="1" si="93"/>
        <v>16</v>
      </c>
      <c r="P201" s="171" t="str">
        <f t="shared" ca="1" si="94"/>
        <v/>
      </c>
      <c r="Q201" s="171" t="str">
        <f t="shared" ca="1" si="95"/>
        <v/>
      </c>
      <c r="R201" s="171" t="str">
        <f t="shared" ca="1" si="96"/>
        <v/>
      </c>
      <c r="S201" s="171" t="b">
        <f t="shared" si="97"/>
        <v>0</v>
      </c>
      <c r="T201" s="9" t="str">
        <f t="shared" ca="1" si="98"/>
        <v/>
      </c>
      <c r="U201" s="9" t="str">
        <f t="shared" ca="1" si="99"/>
        <v/>
      </c>
      <c r="V201" s="9" t="str">
        <f t="shared" ca="1" si="100"/>
        <v/>
      </c>
      <c r="W201" s="9" t="str">
        <f t="shared" ca="1" si="101"/>
        <v/>
      </c>
      <c r="X201" s="9" t="str">
        <f t="shared" ca="1" si="102"/>
        <v/>
      </c>
      <c r="Y201" s="172" t="str">
        <f t="shared" si="103"/>
        <v/>
      </c>
      <c r="Z201" s="172" t="str">
        <f t="shared" si="104"/>
        <v/>
      </c>
      <c r="AA201" s="172" t="str">
        <f t="shared" si="105"/>
        <v/>
      </c>
      <c r="AB201" s="172" t="str">
        <f t="shared" si="106"/>
        <v/>
      </c>
      <c r="AC201" s="172" t="str">
        <f t="shared" si="107"/>
        <v/>
      </c>
      <c r="AD201" s="173" t="str">
        <f t="shared" ca="1" si="108"/>
        <v/>
      </c>
      <c r="AE201" s="173" t="str">
        <f t="shared" ca="1" si="109"/>
        <v/>
      </c>
      <c r="AF201" s="173" t="str">
        <f t="shared" ca="1" si="110"/>
        <v/>
      </c>
      <c r="AG201" s="173" t="str">
        <f t="shared" ca="1" si="111"/>
        <v/>
      </c>
      <c r="AH201" s="173" t="str">
        <f t="shared" ca="1" si="112"/>
        <v/>
      </c>
    </row>
    <row r="202" spans="7:34">
      <c r="G202" s="8" t="str">
        <f t="shared" si="113"/>
        <v/>
      </c>
      <c r="H202" s="8" t="str">
        <f ca="1">IF(OR(A202="",A202="总计",ISNA(MATCH(A202,'临-进度'!$A:$A,0))),"",A202)</f>
        <v/>
      </c>
      <c r="I202" s="8" t="b">
        <f>NOT(ISNA(MATCH(A202,项目阶段与里程碑!$B:$B,0)))</f>
        <v>0</v>
      </c>
      <c r="J202" s="8" t="str">
        <f t="shared" si="114"/>
        <v/>
      </c>
      <c r="K202" s="8" t="str">
        <f t="shared" si="115"/>
        <v/>
      </c>
      <c r="L202" s="8" t="str">
        <f t="shared" si="116"/>
        <v/>
      </c>
      <c r="N202" s="171" t="str">
        <f t="shared" si="92"/>
        <v/>
      </c>
      <c r="O202" s="171">
        <f t="shared" ca="1" si="93"/>
        <v>16</v>
      </c>
      <c r="P202" s="171" t="str">
        <f t="shared" ca="1" si="94"/>
        <v/>
      </c>
      <c r="Q202" s="171" t="str">
        <f t="shared" ca="1" si="95"/>
        <v/>
      </c>
      <c r="R202" s="171" t="str">
        <f t="shared" ca="1" si="96"/>
        <v/>
      </c>
      <c r="S202" s="171" t="b">
        <f t="shared" si="97"/>
        <v>0</v>
      </c>
      <c r="T202" s="9" t="str">
        <f t="shared" ca="1" si="98"/>
        <v/>
      </c>
      <c r="U202" s="9" t="str">
        <f t="shared" ca="1" si="99"/>
        <v/>
      </c>
      <c r="V202" s="9" t="str">
        <f t="shared" ca="1" si="100"/>
        <v/>
      </c>
      <c r="W202" s="9" t="str">
        <f t="shared" ca="1" si="101"/>
        <v/>
      </c>
      <c r="X202" s="9" t="str">
        <f t="shared" ca="1" si="102"/>
        <v/>
      </c>
      <c r="Y202" s="172" t="str">
        <f t="shared" si="103"/>
        <v/>
      </c>
      <c r="Z202" s="172" t="str">
        <f t="shared" si="104"/>
        <v/>
      </c>
      <c r="AA202" s="172" t="str">
        <f t="shared" si="105"/>
        <v/>
      </c>
      <c r="AB202" s="172" t="str">
        <f t="shared" si="106"/>
        <v/>
      </c>
      <c r="AC202" s="172" t="str">
        <f t="shared" si="107"/>
        <v/>
      </c>
      <c r="AD202" s="173" t="str">
        <f t="shared" ca="1" si="108"/>
        <v/>
      </c>
      <c r="AE202" s="173" t="str">
        <f t="shared" ca="1" si="109"/>
        <v/>
      </c>
      <c r="AF202" s="173" t="str">
        <f t="shared" ca="1" si="110"/>
        <v/>
      </c>
      <c r="AG202" s="173" t="str">
        <f t="shared" ca="1" si="111"/>
        <v/>
      </c>
      <c r="AH202" s="173" t="str">
        <f t="shared" ca="1" si="112"/>
        <v/>
      </c>
    </row>
    <row r="203" spans="7:34">
      <c r="G203" s="8" t="str">
        <f t="shared" si="113"/>
        <v/>
      </c>
      <c r="H203" s="8" t="str">
        <f ca="1">IF(OR(A203="",A203="总计",ISNA(MATCH(A203,'临-进度'!$A:$A,0))),"",A203)</f>
        <v/>
      </c>
      <c r="I203" s="8" t="b">
        <f>NOT(ISNA(MATCH(A203,项目阶段与里程碑!$B:$B,0)))</f>
        <v>0</v>
      </c>
      <c r="J203" s="8" t="str">
        <f t="shared" si="114"/>
        <v/>
      </c>
      <c r="K203" s="8" t="str">
        <f t="shared" si="115"/>
        <v/>
      </c>
      <c r="L203" s="8" t="str">
        <f t="shared" si="116"/>
        <v/>
      </c>
      <c r="N203" s="171" t="str">
        <f t="shared" si="92"/>
        <v/>
      </c>
      <c r="O203" s="171">
        <f t="shared" ca="1" si="93"/>
        <v>16</v>
      </c>
      <c r="P203" s="171" t="str">
        <f t="shared" ca="1" si="94"/>
        <v/>
      </c>
      <c r="Q203" s="171" t="str">
        <f t="shared" ca="1" si="95"/>
        <v/>
      </c>
      <c r="R203" s="171" t="str">
        <f t="shared" ca="1" si="96"/>
        <v/>
      </c>
      <c r="S203" s="171" t="b">
        <f t="shared" si="97"/>
        <v>0</v>
      </c>
      <c r="T203" s="9" t="str">
        <f t="shared" ca="1" si="98"/>
        <v/>
      </c>
      <c r="U203" s="9" t="str">
        <f t="shared" ca="1" si="99"/>
        <v/>
      </c>
      <c r="V203" s="9" t="str">
        <f t="shared" ca="1" si="100"/>
        <v/>
      </c>
      <c r="W203" s="9" t="str">
        <f t="shared" ca="1" si="101"/>
        <v/>
      </c>
      <c r="X203" s="9" t="str">
        <f t="shared" ca="1" si="102"/>
        <v/>
      </c>
      <c r="Y203" s="172" t="str">
        <f t="shared" si="103"/>
        <v/>
      </c>
      <c r="Z203" s="172" t="str">
        <f t="shared" si="104"/>
        <v/>
      </c>
      <c r="AA203" s="172" t="str">
        <f t="shared" si="105"/>
        <v/>
      </c>
      <c r="AB203" s="172" t="str">
        <f t="shared" si="106"/>
        <v/>
      </c>
      <c r="AC203" s="172" t="str">
        <f t="shared" si="107"/>
        <v/>
      </c>
      <c r="AD203" s="173" t="str">
        <f t="shared" ca="1" si="108"/>
        <v/>
      </c>
      <c r="AE203" s="173" t="str">
        <f t="shared" ca="1" si="109"/>
        <v/>
      </c>
      <c r="AF203" s="173" t="str">
        <f t="shared" ca="1" si="110"/>
        <v/>
      </c>
      <c r="AG203" s="173" t="str">
        <f t="shared" ca="1" si="111"/>
        <v/>
      </c>
      <c r="AH203" s="173" t="str">
        <f t="shared" ca="1" si="112"/>
        <v/>
      </c>
    </row>
    <row r="204" spans="7:34">
      <c r="G204" s="8" t="str">
        <f t="shared" si="113"/>
        <v/>
      </c>
      <c r="H204" s="8" t="str">
        <f ca="1">IF(OR(A204="",A204="总计",ISNA(MATCH(A204,'临-进度'!$A:$A,0))),"",A204)</f>
        <v/>
      </c>
      <c r="I204" s="8" t="b">
        <f>NOT(ISNA(MATCH(A204,项目阶段与里程碑!$B:$B,0)))</f>
        <v>0</v>
      </c>
      <c r="J204" s="8" t="str">
        <f t="shared" si="114"/>
        <v/>
      </c>
      <c r="K204" s="8" t="str">
        <f t="shared" si="115"/>
        <v/>
      </c>
      <c r="L204" s="8" t="str">
        <f t="shared" si="116"/>
        <v/>
      </c>
      <c r="N204" s="171" t="str">
        <f t="shared" si="92"/>
        <v/>
      </c>
      <c r="O204" s="171">
        <f t="shared" ca="1" si="93"/>
        <v>16</v>
      </c>
      <c r="P204" s="171" t="str">
        <f t="shared" ca="1" si="94"/>
        <v/>
      </c>
      <c r="Q204" s="171" t="str">
        <f t="shared" ca="1" si="95"/>
        <v/>
      </c>
      <c r="R204" s="171" t="str">
        <f t="shared" ca="1" si="96"/>
        <v/>
      </c>
      <c r="S204" s="171" t="b">
        <f t="shared" si="97"/>
        <v>0</v>
      </c>
      <c r="T204" s="9" t="str">
        <f t="shared" ca="1" si="98"/>
        <v/>
      </c>
      <c r="U204" s="9" t="str">
        <f t="shared" ca="1" si="99"/>
        <v/>
      </c>
      <c r="V204" s="9" t="str">
        <f t="shared" ca="1" si="100"/>
        <v/>
      </c>
      <c r="W204" s="9" t="str">
        <f t="shared" ca="1" si="101"/>
        <v/>
      </c>
      <c r="X204" s="9" t="str">
        <f t="shared" ca="1" si="102"/>
        <v/>
      </c>
      <c r="Y204" s="172" t="str">
        <f t="shared" si="103"/>
        <v/>
      </c>
      <c r="Z204" s="172" t="str">
        <f t="shared" si="104"/>
        <v/>
      </c>
      <c r="AA204" s="172" t="str">
        <f t="shared" si="105"/>
        <v/>
      </c>
      <c r="AB204" s="172" t="str">
        <f t="shared" si="106"/>
        <v/>
      </c>
      <c r="AC204" s="172" t="str">
        <f t="shared" si="107"/>
        <v/>
      </c>
      <c r="AD204" s="173" t="str">
        <f t="shared" ca="1" si="108"/>
        <v/>
      </c>
      <c r="AE204" s="173" t="str">
        <f t="shared" ca="1" si="109"/>
        <v/>
      </c>
      <c r="AF204" s="173" t="str">
        <f t="shared" ca="1" si="110"/>
        <v/>
      </c>
      <c r="AG204" s="173" t="str">
        <f t="shared" ca="1" si="111"/>
        <v/>
      </c>
      <c r="AH204" s="173" t="str">
        <f t="shared" ca="1" si="112"/>
        <v/>
      </c>
    </row>
    <row r="205" spans="7:34">
      <c r="G205" s="8" t="str">
        <f t="shared" si="113"/>
        <v/>
      </c>
      <c r="H205" s="8" t="str">
        <f ca="1">IF(OR(A205="",A205="总计",ISNA(MATCH(A205,'临-进度'!$A:$A,0))),"",A205)</f>
        <v/>
      </c>
      <c r="I205" s="8" t="b">
        <f>NOT(ISNA(MATCH(A205,项目阶段与里程碑!$B:$B,0)))</f>
        <v>0</v>
      </c>
      <c r="J205" s="8" t="str">
        <f t="shared" si="114"/>
        <v/>
      </c>
      <c r="K205" s="8" t="str">
        <f t="shared" si="115"/>
        <v/>
      </c>
      <c r="L205" s="8" t="str">
        <f t="shared" si="116"/>
        <v/>
      </c>
      <c r="N205" s="171" t="str">
        <f t="shared" si="92"/>
        <v/>
      </c>
      <c r="O205" s="171">
        <f t="shared" ca="1" si="93"/>
        <v>16</v>
      </c>
      <c r="P205" s="171" t="str">
        <f t="shared" ca="1" si="94"/>
        <v/>
      </c>
      <c r="Q205" s="171" t="str">
        <f t="shared" ca="1" si="95"/>
        <v/>
      </c>
      <c r="R205" s="171" t="str">
        <f t="shared" ca="1" si="96"/>
        <v/>
      </c>
      <c r="S205" s="171" t="b">
        <f t="shared" si="97"/>
        <v>0</v>
      </c>
      <c r="T205" s="9" t="str">
        <f t="shared" ca="1" si="98"/>
        <v/>
      </c>
      <c r="U205" s="9" t="str">
        <f t="shared" ca="1" si="99"/>
        <v/>
      </c>
      <c r="V205" s="9" t="str">
        <f t="shared" ca="1" si="100"/>
        <v/>
      </c>
      <c r="W205" s="9" t="str">
        <f t="shared" ca="1" si="101"/>
        <v/>
      </c>
      <c r="X205" s="9" t="str">
        <f t="shared" ca="1" si="102"/>
        <v/>
      </c>
      <c r="Y205" s="172" t="str">
        <f t="shared" si="103"/>
        <v/>
      </c>
      <c r="Z205" s="172" t="str">
        <f t="shared" si="104"/>
        <v/>
      </c>
      <c r="AA205" s="172" t="str">
        <f t="shared" si="105"/>
        <v/>
      </c>
      <c r="AB205" s="172" t="str">
        <f t="shared" si="106"/>
        <v/>
      </c>
      <c r="AC205" s="172" t="str">
        <f t="shared" si="107"/>
        <v/>
      </c>
      <c r="AD205" s="173" t="str">
        <f t="shared" ca="1" si="108"/>
        <v/>
      </c>
      <c r="AE205" s="173" t="str">
        <f t="shared" ca="1" si="109"/>
        <v/>
      </c>
      <c r="AF205" s="173" t="str">
        <f t="shared" ca="1" si="110"/>
        <v/>
      </c>
      <c r="AG205" s="173" t="str">
        <f t="shared" ca="1" si="111"/>
        <v/>
      </c>
      <c r="AH205" s="173" t="str">
        <f t="shared" ca="1" si="112"/>
        <v/>
      </c>
    </row>
    <row r="206" spans="7:34">
      <c r="G206" s="8" t="str">
        <f t="shared" si="113"/>
        <v/>
      </c>
      <c r="H206" s="8" t="str">
        <f ca="1">IF(OR(A206="",A206="总计",ISNA(MATCH(A206,'临-进度'!$A:$A,0))),"",A206)</f>
        <v/>
      </c>
      <c r="I206" s="8" t="b">
        <f>NOT(ISNA(MATCH(A206,项目阶段与里程碑!$B:$B,0)))</f>
        <v>0</v>
      </c>
      <c r="J206" s="8" t="str">
        <f t="shared" si="114"/>
        <v/>
      </c>
      <c r="K206" s="8" t="str">
        <f t="shared" si="115"/>
        <v/>
      </c>
      <c r="L206" s="8" t="str">
        <f t="shared" si="116"/>
        <v/>
      </c>
      <c r="N206" s="171" t="str">
        <f t="shared" si="92"/>
        <v/>
      </c>
      <c r="O206" s="171">
        <f t="shared" ca="1" si="93"/>
        <v>16</v>
      </c>
      <c r="P206" s="171" t="str">
        <f t="shared" ca="1" si="94"/>
        <v/>
      </c>
      <c r="Q206" s="171" t="str">
        <f t="shared" ca="1" si="95"/>
        <v/>
      </c>
      <c r="R206" s="171" t="str">
        <f t="shared" ca="1" si="96"/>
        <v/>
      </c>
      <c r="S206" s="171" t="b">
        <f t="shared" si="97"/>
        <v>0</v>
      </c>
      <c r="T206" s="9" t="str">
        <f t="shared" ca="1" si="98"/>
        <v/>
      </c>
      <c r="U206" s="9" t="str">
        <f t="shared" ca="1" si="99"/>
        <v/>
      </c>
      <c r="V206" s="9" t="str">
        <f t="shared" ca="1" si="100"/>
        <v/>
      </c>
      <c r="W206" s="9" t="str">
        <f t="shared" ca="1" si="101"/>
        <v/>
      </c>
      <c r="X206" s="9" t="str">
        <f t="shared" ca="1" si="102"/>
        <v/>
      </c>
      <c r="Y206" s="172" t="str">
        <f t="shared" si="103"/>
        <v/>
      </c>
      <c r="Z206" s="172" t="str">
        <f t="shared" si="104"/>
        <v/>
      </c>
      <c r="AA206" s="172" t="str">
        <f t="shared" si="105"/>
        <v/>
      </c>
      <c r="AB206" s="172" t="str">
        <f t="shared" si="106"/>
        <v/>
      </c>
      <c r="AC206" s="172" t="str">
        <f t="shared" si="107"/>
        <v/>
      </c>
      <c r="AD206" s="173" t="str">
        <f t="shared" ca="1" si="108"/>
        <v/>
      </c>
      <c r="AE206" s="173" t="str">
        <f t="shared" ca="1" si="109"/>
        <v/>
      </c>
      <c r="AF206" s="173" t="str">
        <f t="shared" ca="1" si="110"/>
        <v/>
      </c>
      <c r="AG206" s="173" t="str">
        <f t="shared" ca="1" si="111"/>
        <v/>
      </c>
      <c r="AH206" s="173" t="str">
        <f t="shared" ca="1" si="112"/>
        <v/>
      </c>
    </row>
    <row r="207" spans="7:34">
      <c r="G207" s="8" t="str">
        <f t="shared" si="113"/>
        <v/>
      </c>
      <c r="H207" s="8" t="str">
        <f ca="1">IF(OR(A207="",A207="总计",ISNA(MATCH(A207,'临-进度'!$A:$A,0))),"",A207)</f>
        <v/>
      </c>
      <c r="I207" s="8" t="b">
        <f>NOT(ISNA(MATCH(A207,项目阶段与里程碑!$B:$B,0)))</f>
        <v>0</v>
      </c>
      <c r="J207" s="8" t="str">
        <f t="shared" si="114"/>
        <v/>
      </c>
      <c r="K207" s="8" t="str">
        <f t="shared" si="115"/>
        <v/>
      </c>
      <c r="L207" s="8" t="str">
        <f t="shared" si="116"/>
        <v/>
      </c>
      <c r="N207" s="171" t="str">
        <f t="shared" si="92"/>
        <v/>
      </c>
      <c r="O207" s="171">
        <f t="shared" ca="1" si="93"/>
        <v>16</v>
      </c>
      <c r="P207" s="171" t="str">
        <f t="shared" ca="1" si="94"/>
        <v/>
      </c>
      <c r="Q207" s="171" t="str">
        <f t="shared" ca="1" si="95"/>
        <v/>
      </c>
      <c r="R207" s="171" t="str">
        <f t="shared" ca="1" si="96"/>
        <v/>
      </c>
      <c r="S207" s="171" t="b">
        <f t="shared" si="97"/>
        <v>0</v>
      </c>
      <c r="T207" s="9" t="str">
        <f t="shared" ca="1" si="98"/>
        <v/>
      </c>
      <c r="U207" s="9" t="str">
        <f t="shared" ca="1" si="99"/>
        <v/>
      </c>
      <c r="V207" s="9" t="str">
        <f t="shared" ca="1" si="100"/>
        <v/>
      </c>
      <c r="W207" s="9" t="str">
        <f t="shared" ca="1" si="101"/>
        <v/>
      </c>
      <c r="X207" s="9" t="str">
        <f t="shared" ca="1" si="102"/>
        <v/>
      </c>
      <c r="Y207" s="172" t="str">
        <f t="shared" si="103"/>
        <v/>
      </c>
      <c r="Z207" s="172" t="str">
        <f t="shared" si="104"/>
        <v/>
      </c>
      <c r="AA207" s="172" t="str">
        <f t="shared" si="105"/>
        <v/>
      </c>
      <c r="AB207" s="172" t="str">
        <f t="shared" si="106"/>
        <v/>
      </c>
      <c r="AC207" s="172" t="str">
        <f t="shared" si="107"/>
        <v/>
      </c>
      <c r="AD207" s="173" t="str">
        <f t="shared" ca="1" si="108"/>
        <v/>
      </c>
      <c r="AE207" s="173" t="str">
        <f t="shared" ca="1" si="109"/>
        <v/>
      </c>
      <c r="AF207" s="173" t="str">
        <f t="shared" ca="1" si="110"/>
        <v/>
      </c>
      <c r="AG207" s="173" t="str">
        <f t="shared" ca="1" si="111"/>
        <v/>
      </c>
      <c r="AH207" s="173" t="str">
        <f t="shared" ca="1" si="112"/>
        <v/>
      </c>
    </row>
    <row r="208" spans="7:34">
      <c r="G208" s="8" t="str">
        <f t="shared" si="113"/>
        <v/>
      </c>
      <c r="H208" s="8" t="str">
        <f ca="1">IF(OR(A208="",A208="总计",ISNA(MATCH(A208,'临-进度'!$A:$A,0))),"",A208)</f>
        <v/>
      </c>
      <c r="I208" s="8" t="b">
        <f>NOT(ISNA(MATCH(A208,项目阶段与里程碑!$B:$B,0)))</f>
        <v>0</v>
      </c>
      <c r="J208" s="8" t="str">
        <f t="shared" si="114"/>
        <v/>
      </c>
      <c r="K208" s="8" t="str">
        <f t="shared" si="115"/>
        <v/>
      </c>
      <c r="L208" s="8" t="str">
        <f t="shared" si="116"/>
        <v/>
      </c>
      <c r="N208" s="171" t="str">
        <f t="shared" si="92"/>
        <v/>
      </c>
      <c r="O208" s="171">
        <f t="shared" ca="1" si="93"/>
        <v>16</v>
      </c>
      <c r="P208" s="171" t="str">
        <f t="shared" ca="1" si="94"/>
        <v/>
      </c>
      <c r="Q208" s="171" t="str">
        <f t="shared" ca="1" si="95"/>
        <v/>
      </c>
      <c r="R208" s="171" t="str">
        <f t="shared" ca="1" si="96"/>
        <v/>
      </c>
      <c r="S208" s="171" t="b">
        <f t="shared" si="97"/>
        <v>0</v>
      </c>
      <c r="T208" s="9" t="str">
        <f t="shared" ca="1" si="98"/>
        <v/>
      </c>
      <c r="U208" s="9" t="str">
        <f t="shared" ca="1" si="99"/>
        <v/>
      </c>
      <c r="V208" s="9" t="str">
        <f t="shared" ca="1" si="100"/>
        <v/>
      </c>
      <c r="W208" s="9" t="str">
        <f t="shared" ca="1" si="101"/>
        <v/>
      </c>
      <c r="X208" s="9" t="str">
        <f t="shared" ca="1" si="102"/>
        <v/>
      </c>
      <c r="Y208" s="172" t="str">
        <f t="shared" si="103"/>
        <v/>
      </c>
      <c r="Z208" s="172" t="str">
        <f t="shared" si="104"/>
        <v/>
      </c>
      <c r="AA208" s="172" t="str">
        <f t="shared" si="105"/>
        <v/>
      </c>
      <c r="AB208" s="172" t="str">
        <f t="shared" si="106"/>
        <v/>
      </c>
      <c r="AC208" s="172" t="str">
        <f t="shared" si="107"/>
        <v/>
      </c>
      <c r="AD208" s="173" t="str">
        <f t="shared" ca="1" si="108"/>
        <v/>
      </c>
      <c r="AE208" s="173" t="str">
        <f t="shared" ca="1" si="109"/>
        <v/>
      </c>
      <c r="AF208" s="173" t="str">
        <f t="shared" ca="1" si="110"/>
        <v/>
      </c>
      <c r="AG208" s="173" t="str">
        <f t="shared" ca="1" si="111"/>
        <v/>
      </c>
      <c r="AH208" s="173" t="str">
        <f t="shared" ca="1" si="112"/>
        <v/>
      </c>
    </row>
    <row r="209" spans="7:34">
      <c r="G209" s="8" t="str">
        <f t="shared" si="113"/>
        <v/>
      </c>
      <c r="H209" s="8" t="str">
        <f ca="1">IF(OR(A209="",A209="总计",ISNA(MATCH(A209,'临-进度'!$A:$A,0))),"",A209)</f>
        <v/>
      </c>
      <c r="I209" s="8" t="b">
        <f>NOT(ISNA(MATCH(A209,项目阶段与里程碑!$B:$B,0)))</f>
        <v>0</v>
      </c>
      <c r="J209" s="8" t="str">
        <f t="shared" si="114"/>
        <v/>
      </c>
      <c r="K209" s="8" t="str">
        <f t="shared" si="115"/>
        <v/>
      </c>
      <c r="L209" s="8" t="str">
        <f t="shared" si="116"/>
        <v/>
      </c>
      <c r="N209" s="171" t="str">
        <f t="shared" si="92"/>
        <v/>
      </c>
      <c r="O209" s="171">
        <f t="shared" ca="1" si="93"/>
        <v>16</v>
      </c>
      <c r="P209" s="171" t="str">
        <f t="shared" ca="1" si="94"/>
        <v/>
      </c>
      <c r="Q209" s="171" t="str">
        <f t="shared" ca="1" si="95"/>
        <v/>
      </c>
      <c r="R209" s="171" t="str">
        <f t="shared" ca="1" si="96"/>
        <v/>
      </c>
      <c r="S209" s="171" t="b">
        <f t="shared" si="97"/>
        <v>0</v>
      </c>
      <c r="T209" s="9" t="str">
        <f t="shared" ca="1" si="98"/>
        <v/>
      </c>
      <c r="U209" s="9" t="str">
        <f t="shared" ca="1" si="99"/>
        <v/>
      </c>
      <c r="V209" s="9" t="str">
        <f t="shared" ca="1" si="100"/>
        <v/>
      </c>
      <c r="W209" s="9" t="str">
        <f t="shared" ca="1" si="101"/>
        <v/>
      </c>
      <c r="X209" s="9" t="str">
        <f t="shared" ca="1" si="102"/>
        <v/>
      </c>
      <c r="Y209" s="172" t="str">
        <f t="shared" si="103"/>
        <v/>
      </c>
      <c r="Z209" s="172" t="str">
        <f t="shared" si="104"/>
        <v/>
      </c>
      <c r="AA209" s="172" t="str">
        <f t="shared" si="105"/>
        <v/>
      </c>
      <c r="AB209" s="172" t="str">
        <f t="shared" si="106"/>
        <v/>
      </c>
      <c r="AC209" s="172" t="str">
        <f t="shared" si="107"/>
        <v/>
      </c>
      <c r="AD209" s="173" t="str">
        <f t="shared" ca="1" si="108"/>
        <v/>
      </c>
      <c r="AE209" s="173" t="str">
        <f t="shared" ca="1" si="109"/>
        <v/>
      </c>
      <c r="AF209" s="173" t="str">
        <f t="shared" ca="1" si="110"/>
        <v/>
      </c>
      <c r="AG209" s="173" t="str">
        <f t="shared" ca="1" si="111"/>
        <v/>
      </c>
      <c r="AH209" s="173" t="str">
        <f t="shared" ca="1" si="112"/>
        <v/>
      </c>
    </row>
    <row r="210" spans="7:34">
      <c r="G210" s="8" t="str">
        <f t="shared" si="113"/>
        <v/>
      </c>
      <c r="H210" s="8" t="str">
        <f ca="1">IF(OR(A210="",A210="总计",ISNA(MATCH(A210,'临-进度'!$A:$A,0))),"",A210)</f>
        <v/>
      </c>
      <c r="I210" s="8" t="b">
        <f>NOT(ISNA(MATCH(A210,项目阶段与里程碑!$B:$B,0)))</f>
        <v>0</v>
      </c>
      <c r="J210" s="8" t="str">
        <f t="shared" si="114"/>
        <v/>
      </c>
      <c r="K210" s="8" t="str">
        <f t="shared" si="115"/>
        <v/>
      </c>
      <c r="L210" s="8" t="str">
        <f t="shared" si="116"/>
        <v/>
      </c>
      <c r="N210" s="171" t="str">
        <f t="shared" si="92"/>
        <v/>
      </c>
      <c r="O210" s="171">
        <f t="shared" ca="1" si="93"/>
        <v>16</v>
      </c>
      <c r="P210" s="171" t="str">
        <f t="shared" ca="1" si="94"/>
        <v/>
      </c>
      <c r="Q210" s="171" t="str">
        <f t="shared" ca="1" si="95"/>
        <v/>
      </c>
      <c r="R210" s="171" t="str">
        <f t="shared" ca="1" si="96"/>
        <v/>
      </c>
      <c r="S210" s="171" t="b">
        <f t="shared" si="97"/>
        <v>0</v>
      </c>
      <c r="T210" s="9" t="str">
        <f t="shared" ca="1" si="98"/>
        <v/>
      </c>
      <c r="U210" s="9" t="str">
        <f t="shared" ca="1" si="99"/>
        <v/>
      </c>
      <c r="V210" s="9" t="str">
        <f t="shared" ca="1" si="100"/>
        <v/>
      </c>
      <c r="W210" s="9" t="str">
        <f t="shared" ca="1" si="101"/>
        <v/>
      </c>
      <c r="X210" s="9" t="str">
        <f t="shared" ca="1" si="102"/>
        <v/>
      </c>
      <c r="Y210" s="172" t="str">
        <f t="shared" si="103"/>
        <v/>
      </c>
      <c r="Z210" s="172" t="str">
        <f t="shared" si="104"/>
        <v/>
      </c>
      <c r="AA210" s="172" t="str">
        <f t="shared" si="105"/>
        <v/>
      </c>
      <c r="AB210" s="172" t="str">
        <f t="shared" si="106"/>
        <v/>
      </c>
      <c r="AC210" s="172" t="str">
        <f t="shared" si="107"/>
        <v/>
      </c>
      <c r="AD210" s="173" t="str">
        <f t="shared" ca="1" si="108"/>
        <v/>
      </c>
      <c r="AE210" s="173" t="str">
        <f t="shared" ca="1" si="109"/>
        <v/>
      </c>
      <c r="AF210" s="173" t="str">
        <f t="shared" ca="1" si="110"/>
        <v/>
      </c>
      <c r="AG210" s="173" t="str">
        <f t="shared" ca="1" si="111"/>
        <v/>
      </c>
      <c r="AH210" s="173" t="str">
        <f t="shared" ca="1" si="112"/>
        <v/>
      </c>
    </row>
    <row r="211" spans="7:34">
      <c r="G211" s="8" t="str">
        <f t="shared" si="113"/>
        <v/>
      </c>
      <c r="H211" s="8" t="str">
        <f ca="1">IF(OR(A211="",A211="总计",ISNA(MATCH(A211,'临-进度'!$A:$A,0))),"",A211)</f>
        <v/>
      </c>
      <c r="I211" s="8" t="b">
        <f>NOT(ISNA(MATCH(A211,项目阶段与里程碑!$B:$B,0)))</f>
        <v>0</v>
      </c>
      <c r="J211" s="8" t="str">
        <f t="shared" si="114"/>
        <v/>
      </c>
      <c r="K211" s="8" t="str">
        <f t="shared" si="115"/>
        <v/>
      </c>
      <c r="L211" s="8" t="str">
        <f t="shared" si="116"/>
        <v/>
      </c>
      <c r="N211" s="171" t="str">
        <f t="shared" si="92"/>
        <v/>
      </c>
      <c r="O211" s="171">
        <f t="shared" ca="1" si="93"/>
        <v>16</v>
      </c>
      <c r="P211" s="171" t="str">
        <f t="shared" ca="1" si="94"/>
        <v/>
      </c>
      <c r="Q211" s="171" t="str">
        <f t="shared" ca="1" si="95"/>
        <v/>
      </c>
      <c r="R211" s="171" t="str">
        <f t="shared" ca="1" si="96"/>
        <v/>
      </c>
      <c r="S211" s="171" t="b">
        <f t="shared" si="97"/>
        <v>0</v>
      </c>
      <c r="T211" s="9" t="str">
        <f t="shared" ca="1" si="98"/>
        <v/>
      </c>
      <c r="U211" s="9" t="str">
        <f t="shared" ca="1" si="99"/>
        <v/>
      </c>
      <c r="V211" s="9" t="str">
        <f t="shared" ca="1" si="100"/>
        <v/>
      </c>
      <c r="W211" s="9" t="str">
        <f t="shared" ca="1" si="101"/>
        <v/>
      </c>
      <c r="X211" s="9" t="str">
        <f t="shared" ca="1" si="102"/>
        <v/>
      </c>
      <c r="Y211" s="172" t="str">
        <f t="shared" si="103"/>
        <v/>
      </c>
      <c r="Z211" s="172" t="str">
        <f t="shared" si="104"/>
        <v/>
      </c>
      <c r="AA211" s="172" t="str">
        <f t="shared" si="105"/>
        <v/>
      </c>
      <c r="AB211" s="172" t="str">
        <f t="shared" si="106"/>
        <v/>
      </c>
      <c r="AC211" s="172" t="str">
        <f t="shared" si="107"/>
        <v/>
      </c>
      <c r="AD211" s="173" t="str">
        <f t="shared" ca="1" si="108"/>
        <v/>
      </c>
      <c r="AE211" s="173" t="str">
        <f t="shared" ca="1" si="109"/>
        <v/>
      </c>
      <c r="AF211" s="173" t="str">
        <f t="shared" ca="1" si="110"/>
        <v/>
      </c>
      <c r="AG211" s="173" t="str">
        <f t="shared" ca="1" si="111"/>
        <v/>
      </c>
      <c r="AH211" s="173" t="str">
        <f t="shared" ca="1" si="112"/>
        <v/>
      </c>
    </row>
    <row r="212" spans="7:34">
      <c r="G212" s="8" t="str">
        <f t="shared" si="113"/>
        <v/>
      </c>
      <c r="H212" s="8" t="str">
        <f ca="1">IF(OR(A212="",A212="总计",ISNA(MATCH(A212,'临-进度'!$A:$A,0))),"",A212)</f>
        <v/>
      </c>
      <c r="I212" s="8" t="b">
        <f>NOT(ISNA(MATCH(A212,项目阶段与里程碑!$B:$B,0)))</f>
        <v>0</v>
      </c>
      <c r="J212" s="8" t="str">
        <f t="shared" si="114"/>
        <v/>
      </c>
      <c r="K212" s="8" t="str">
        <f t="shared" si="115"/>
        <v/>
      </c>
      <c r="L212" s="8" t="str">
        <f t="shared" si="116"/>
        <v/>
      </c>
      <c r="N212" s="171" t="str">
        <f t="shared" si="92"/>
        <v/>
      </c>
      <c r="O212" s="171">
        <f t="shared" ca="1" si="93"/>
        <v>16</v>
      </c>
      <c r="P212" s="171" t="str">
        <f t="shared" ca="1" si="94"/>
        <v/>
      </c>
      <c r="Q212" s="171" t="str">
        <f t="shared" ca="1" si="95"/>
        <v/>
      </c>
      <c r="R212" s="171" t="str">
        <f t="shared" ca="1" si="96"/>
        <v/>
      </c>
      <c r="S212" s="171" t="b">
        <f t="shared" si="97"/>
        <v>0</v>
      </c>
      <c r="T212" s="9" t="str">
        <f t="shared" ca="1" si="98"/>
        <v/>
      </c>
      <c r="U212" s="9" t="str">
        <f t="shared" ca="1" si="99"/>
        <v/>
      </c>
      <c r="V212" s="9" t="str">
        <f t="shared" ca="1" si="100"/>
        <v/>
      </c>
      <c r="W212" s="9" t="str">
        <f t="shared" ca="1" si="101"/>
        <v/>
      </c>
      <c r="X212" s="9" t="str">
        <f t="shared" ca="1" si="102"/>
        <v/>
      </c>
      <c r="Y212" s="172" t="str">
        <f t="shared" si="103"/>
        <v/>
      </c>
      <c r="Z212" s="172" t="str">
        <f t="shared" si="104"/>
        <v/>
      </c>
      <c r="AA212" s="172" t="str">
        <f t="shared" si="105"/>
        <v/>
      </c>
      <c r="AB212" s="172" t="str">
        <f t="shared" si="106"/>
        <v/>
      </c>
      <c r="AC212" s="172" t="str">
        <f t="shared" si="107"/>
        <v/>
      </c>
      <c r="AD212" s="173" t="str">
        <f t="shared" ca="1" si="108"/>
        <v/>
      </c>
      <c r="AE212" s="173" t="str">
        <f t="shared" ca="1" si="109"/>
        <v/>
      </c>
      <c r="AF212" s="173" t="str">
        <f t="shared" ca="1" si="110"/>
        <v/>
      </c>
      <c r="AG212" s="173" t="str">
        <f t="shared" ca="1" si="111"/>
        <v/>
      </c>
      <c r="AH212" s="173" t="str">
        <f t="shared" ca="1" si="112"/>
        <v/>
      </c>
    </row>
    <row r="213" spans="7:34">
      <c r="G213" s="8" t="str">
        <f t="shared" si="113"/>
        <v/>
      </c>
      <c r="H213" s="8" t="str">
        <f ca="1">IF(OR(A213="",A213="总计",ISNA(MATCH(A213,'临-进度'!$A:$A,0))),"",A213)</f>
        <v/>
      </c>
      <c r="I213" s="8" t="b">
        <f>NOT(ISNA(MATCH(A213,项目阶段与里程碑!$B:$B,0)))</f>
        <v>0</v>
      </c>
      <c r="J213" s="8" t="str">
        <f t="shared" si="114"/>
        <v/>
      </c>
      <c r="K213" s="8" t="str">
        <f t="shared" si="115"/>
        <v/>
      </c>
      <c r="L213" s="8" t="str">
        <f t="shared" si="116"/>
        <v/>
      </c>
      <c r="N213" s="171" t="str">
        <f t="shared" si="92"/>
        <v/>
      </c>
      <c r="O213" s="171">
        <f t="shared" ca="1" si="93"/>
        <v>16</v>
      </c>
      <c r="P213" s="171" t="str">
        <f t="shared" ca="1" si="94"/>
        <v/>
      </c>
      <c r="Q213" s="171" t="str">
        <f t="shared" ca="1" si="95"/>
        <v/>
      </c>
      <c r="R213" s="171" t="str">
        <f t="shared" ca="1" si="96"/>
        <v/>
      </c>
      <c r="S213" s="171" t="b">
        <f t="shared" si="97"/>
        <v>0</v>
      </c>
      <c r="T213" s="9" t="str">
        <f t="shared" ca="1" si="98"/>
        <v/>
      </c>
      <c r="U213" s="9" t="str">
        <f t="shared" ca="1" si="99"/>
        <v/>
      </c>
      <c r="V213" s="9" t="str">
        <f t="shared" ca="1" si="100"/>
        <v/>
      </c>
      <c r="W213" s="9" t="str">
        <f t="shared" ca="1" si="101"/>
        <v/>
      </c>
      <c r="X213" s="9" t="str">
        <f t="shared" ca="1" si="102"/>
        <v/>
      </c>
      <c r="Y213" s="172" t="str">
        <f t="shared" si="103"/>
        <v/>
      </c>
      <c r="Z213" s="172" t="str">
        <f t="shared" si="104"/>
        <v/>
      </c>
      <c r="AA213" s="172" t="str">
        <f t="shared" si="105"/>
        <v/>
      </c>
      <c r="AB213" s="172" t="str">
        <f t="shared" si="106"/>
        <v/>
      </c>
      <c r="AC213" s="172" t="str">
        <f t="shared" si="107"/>
        <v/>
      </c>
      <c r="AD213" s="173" t="str">
        <f t="shared" ca="1" si="108"/>
        <v/>
      </c>
      <c r="AE213" s="173" t="str">
        <f t="shared" ca="1" si="109"/>
        <v/>
      </c>
      <c r="AF213" s="173" t="str">
        <f t="shared" ca="1" si="110"/>
        <v/>
      </c>
      <c r="AG213" s="173" t="str">
        <f t="shared" ca="1" si="111"/>
        <v/>
      </c>
      <c r="AH213" s="173" t="str">
        <f t="shared" ca="1" si="112"/>
        <v/>
      </c>
    </row>
    <row r="214" spans="7:34">
      <c r="G214" s="8" t="str">
        <f t="shared" si="113"/>
        <v/>
      </c>
      <c r="H214" s="8" t="str">
        <f ca="1">IF(OR(A214="",A214="总计",ISNA(MATCH(A214,'临-进度'!$A:$A,0))),"",A214)</f>
        <v/>
      </c>
      <c r="I214" s="8" t="b">
        <f>NOT(ISNA(MATCH(A214,项目阶段与里程碑!$B:$B,0)))</f>
        <v>0</v>
      </c>
      <c r="J214" s="8" t="str">
        <f t="shared" si="114"/>
        <v/>
      </c>
      <c r="K214" s="8" t="str">
        <f t="shared" si="115"/>
        <v/>
      </c>
      <c r="L214" s="8" t="str">
        <f t="shared" si="116"/>
        <v/>
      </c>
      <c r="N214" s="171" t="str">
        <f t="shared" si="92"/>
        <v/>
      </c>
      <c r="O214" s="171">
        <f t="shared" ca="1" si="93"/>
        <v>16</v>
      </c>
      <c r="P214" s="171" t="str">
        <f t="shared" ca="1" si="94"/>
        <v/>
      </c>
      <c r="Q214" s="171" t="str">
        <f t="shared" ca="1" si="95"/>
        <v/>
      </c>
      <c r="R214" s="171" t="str">
        <f t="shared" ca="1" si="96"/>
        <v/>
      </c>
      <c r="S214" s="171" t="b">
        <f t="shared" si="97"/>
        <v>0</v>
      </c>
      <c r="T214" s="9" t="str">
        <f t="shared" ca="1" si="98"/>
        <v/>
      </c>
      <c r="U214" s="9" t="str">
        <f t="shared" ca="1" si="99"/>
        <v/>
      </c>
      <c r="V214" s="9" t="str">
        <f t="shared" ca="1" si="100"/>
        <v/>
      </c>
      <c r="W214" s="9" t="str">
        <f t="shared" ca="1" si="101"/>
        <v/>
      </c>
      <c r="X214" s="9" t="str">
        <f t="shared" ca="1" si="102"/>
        <v/>
      </c>
      <c r="Y214" s="172" t="str">
        <f t="shared" si="103"/>
        <v/>
      </c>
      <c r="Z214" s="172" t="str">
        <f t="shared" si="104"/>
        <v/>
      </c>
      <c r="AA214" s="172" t="str">
        <f t="shared" si="105"/>
        <v/>
      </c>
      <c r="AB214" s="172" t="str">
        <f t="shared" si="106"/>
        <v/>
      </c>
      <c r="AC214" s="172" t="str">
        <f t="shared" si="107"/>
        <v/>
      </c>
      <c r="AD214" s="173" t="str">
        <f t="shared" ca="1" si="108"/>
        <v/>
      </c>
      <c r="AE214" s="173" t="str">
        <f t="shared" ca="1" si="109"/>
        <v/>
      </c>
      <c r="AF214" s="173" t="str">
        <f t="shared" ca="1" si="110"/>
        <v/>
      </c>
      <c r="AG214" s="173" t="str">
        <f t="shared" ca="1" si="111"/>
        <v/>
      </c>
      <c r="AH214" s="173" t="str">
        <f t="shared" ca="1" si="112"/>
        <v/>
      </c>
    </row>
    <row r="215" spans="7:34">
      <c r="G215" s="8" t="str">
        <f t="shared" si="113"/>
        <v/>
      </c>
      <c r="H215" s="8" t="str">
        <f ca="1">IF(OR(A215="",A215="总计",ISNA(MATCH(A215,'临-进度'!$A:$A,0))),"",A215)</f>
        <v/>
      </c>
      <c r="I215" s="8" t="b">
        <f>NOT(ISNA(MATCH(A215,项目阶段与里程碑!$B:$B,0)))</f>
        <v>0</v>
      </c>
      <c r="J215" s="8" t="str">
        <f t="shared" si="114"/>
        <v/>
      </c>
      <c r="K215" s="8" t="str">
        <f t="shared" si="115"/>
        <v/>
      </c>
      <c r="L215" s="8" t="str">
        <f t="shared" si="116"/>
        <v/>
      </c>
      <c r="N215" s="171" t="str">
        <f t="shared" si="92"/>
        <v/>
      </c>
      <c r="O215" s="171">
        <f t="shared" ca="1" si="93"/>
        <v>16</v>
      </c>
      <c r="P215" s="171" t="str">
        <f t="shared" ca="1" si="94"/>
        <v/>
      </c>
      <c r="Q215" s="171" t="str">
        <f t="shared" ca="1" si="95"/>
        <v/>
      </c>
      <c r="R215" s="171" t="str">
        <f t="shared" ca="1" si="96"/>
        <v/>
      </c>
      <c r="S215" s="171" t="b">
        <f t="shared" si="97"/>
        <v>0</v>
      </c>
      <c r="T215" s="9" t="str">
        <f t="shared" ca="1" si="98"/>
        <v/>
      </c>
      <c r="U215" s="9" t="str">
        <f t="shared" ca="1" si="99"/>
        <v/>
      </c>
      <c r="V215" s="9" t="str">
        <f t="shared" ca="1" si="100"/>
        <v/>
      </c>
      <c r="W215" s="9" t="str">
        <f t="shared" ca="1" si="101"/>
        <v/>
      </c>
      <c r="X215" s="9" t="str">
        <f t="shared" ca="1" si="102"/>
        <v/>
      </c>
      <c r="Y215" s="172" t="str">
        <f t="shared" si="103"/>
        <v/>
      </c>
      <c r="Z215" s="172" t="str">
        <f t="shared" si="104"/>
        <v/>
      </c>
      <c r="AA215" s="172" t="str">
        <f t="shared" si="105"/>
        <v/>
      </c>
      <c r="AB215" s="172" t="str">
        <f t="shared" si="106"/>
        <v/>
      </c>
      <c r="AC215" s="172" t="str">
        <f t="shared" si="107"/>
        <v/>
      </c>
      <c r="AD215" s="173" t="str">
        <f t="shared" ca="1" si="108"/>
        <v/>
      </c>
      <c r="AE215" s="173" t="str">
        <f t="shared" ca="1" si="109"/>
        <v/>
      </c>
      <c r="AF215" s="173" t="str">
        <f t="shared" ca="1" si="110"/>
        <v/>
      </c>
      <c r="AG215" s="173" t="str">
        <f t="shared" ca="1" si="111"/>
        <v/>
      </c>
      <c r="AH215" s="173" t="str">
        <f t="shared" ca="1" si="112"/>
        <v/>
      </c>
    </row>
    <row r="216" spans="7:34">
      <c r="G216" s="8" t="str">
        <f t="shared" si="113"/>
        <v/>
      </c>
      <c r="H216" s="8" t="str">
        <f ca="1">IF(OR(A216="",A216="总计",ISNA(MATCH(A216,'临-进度'!$A:$A,0))),"",A216)</f>
        <v/>
      </c>
      <c r="I216" s="8" t="b">
        <f>NOT(ISNA(MATCH(A216,项目阶段与里程碑!$B:$B,0)))</f>
        <v>0</v>
      </c>
      <c r="J216" s="8" t="str">
        <f t="shared" si="114"/>
        <v/>
      </c>
      <c r="K216" s="8" t="str">
        <f t="shared" si="115"/>
        <v/>
      </c>
      <c r="L216" s="8" t="str">
        <f t="shared" si="116"/>
        <v/>
      </c>
      <c r="N216" s="171" t="str">
        <f t="shared" si="92"/>
        <v/>
      </c>
      <c r="O216" s="171">
        <f t="shared" ca="1" si="93"/>
        <v>16</v>
      </c>
      <c r="P216" s="171" t="str">
        <f t="shared" ca="1" si="94"/>
        <v/>
      </c>
      <c r="Q216" s="171" t="str">
        <f t="shared" ca="1" si="95"/>
        <v/>
      </c>
      <c r="R216" s="171" t="str">
        <f t="shared" ca="1" si="96"/>
        <v/>
      </c>
      <c r="S216" s="171" t="b">
        <f t="shared" si="97"/>
        <v>0</v>
      </c>
      <c r="T216" s="9" t="str">
        <f t="shared" ca="1" si="98"/>
        <v/>
      </c>
      <c r="U216" s="9" t="str">
        <f t="shared" ca="1" si="99"/>
        <v/>
      </c>
      <c r="V216" s="9" t="str">
        <f t="shared" ca="1" si="100"/>
        <v/>
      </c>
      <c r="W216" s="9" t="str">
        <f t="shared" ca="1" si="101"/>
        <v/>
      </c>
      <c r="X216" s="9" t="str">
        <f t="shared" ca="1" si="102"/>
        <v/>
      </c>
      <c r="Y216" s="172" t="str">
        <f t="shared" si="103"/>
        <v/>
      </c>
      <c r="Z216" s="172" t="str">
        <f t="shared" si="104"/>
        <v/>
      </c>
      <c r="AA216" s="172" t="str">
        <f t="shared" si="105"/>
        <v/>
      </c>
      <c r="AB216" s="172" t="str">
        <f t="shared" si="106"/>
        <v/>
      </c>
      <c r="AC216" s="172" t="str">
        <f t="shared" si="107"/>
        <v/>
      </c>
      <c r="AD216" s="173" t="str">
        <f t="shared" ca="1" si="108"/>
        <v/>
      </c>
      <c r="AE216" s="173" t="str">
        <f t="shared" ca="1" si="109"/>
        <v/>
      </c>
      <c r="AF216" s="173" t="str">
        <f t="shared" ca="1" si="110"/>
        <v/>
      </c>
      <c r="AG216" s="173" t="str">
        <f t="shared" ca="1" si="111"/>
        <v/>
      </c>
      <c r="AH216" s="173" t="str">
        <f t="shared" ca="1" si="112"/>
        <v/>
      </c>
    </row>
    <row r="217" spans="7:34">
      <c r="G217" s="8" t="str">
        <f t="shared" si="113"/>
        <v/>
      </c>
      <c r="H217" s="8" t="str">
        <f ca="1">IF(OR(A217="",A217="总计",ISNA(MATCH(A217,'临-进度'!$A:$A,0))),"",A217)</f>
        <v/>
      </c>
      <c r="I217" s="8" t="b">
        <f>NOT(ISNA(MATCH(A217,项目阶段与里程碑!$B:$B,0)))</f>
        <v>0</v>
      </c>
      <c r="J217" s="8" t="str">
        <f t="shared" si="114"/>
        <v/>
      </c>
      <c r="K217" s="8" t="str">
        <f t="shared" si="115"/>
        <v/>
      </c>
      <c r="L217" s="8" t="str">
        <f t="shared" si="116"/>
        <v/>
      </c>
      <c r="N217" s="171" t="str">
        <f t="shared" si="92"/>
        <v/>
      </c>
      <c r="O217" s="171">
        <f t="shared" ca="1" si="93"/>
        <v>16</v>
      </c>
      <c r="P217" s="171" t="str">
        <f t="shared" ca="1" si="94"/>
        <v/>
      </c>
      <c r="Q217" s="171" t="str">
        <f t="shared" ca="1" si="95"/>
        <v/>
      </c>
      <c r="R217" s="171" t="str">
        <f t="shared" ca="1" si="96"/>
        <v/>
      </c>
      <c r="S217" s="171" t="b">
        <f t="shared" si="97"/>
        <v>0</v>
      </c>
      <c r="T217" s="9" t="str">
        <f t="shared" ca="1" si="98"/>
        <v/>
      </c>
      <c r="U217" s="9" t="str">
        <f t="shared" ca="1" si="99"/>
        <v/>
      </c>
      <c r="V217" s="9" t="str">
        <f t="shared" ca="1" si="100"/>
        <v/>
      </c>
      <c r="W217" s="9" t="str">
        <f t="shared" ca="1" si="101"/>
        <v/>
      </c>
      <c r="X217" s="9" t="str">
        <f t="shared" ca="1" si="102"/>
        <v/>
      </c>
      <c r="Y217" s="172" t="str">
        <f t="shared" si="103"/>
        <v/>
      </c>
      <c r="Z217" s="172" t="str">
        <f t="shared" si="104"/>
        <v/>
      </c>
      <c r="AA217" s="172" t="str">
        <f t="shared" si="105"/>
        <v/>
      </c>
      <c r="AB217" s="172" t="str">
        <f t="shared" si="106"/>
        <v/>
      </c>
      <c r="AC217" s="172" t="str">
        <f t="shared" si="107"/>
        <v/>
      </c>
      <c r="AD217" s="173" t="str">
        <f t="shared" ca="1" si="108"/>
        <v/>
      </c>
      <c r="AE217" s="173" t="str">
        <f t="shared" ca="1" si="109"/>
        <v/>
      </c>
      <c r="AF217" s="173" t="str">
        <f t="shared" ca="1" si="110"/>
        <v/>
      </c>
      <c r="AG217" s="173" t="str">
        <f t="shared" ca="1" si="111"/>
        <v/>
      </c>
      <c r="AH217" s="173" t="str">
        <f t="shared" ca="1" si="112"/>
        <v/>
      </c>
    </row>
    <row r="218" spans="7:34">
      <c r="G218" s="8" t="str">
        <f t="shared" si="113"/>
        <v/>
      </c>
      <c r="H218" s="8" t="str">
        <f ca="1">IF(OR(A218="",A218="总计",ISNA(MATCH(A218,'临-进度'!$A:$A,0))),"",A218)</f>
        <v/>
      </c>
      <c r="I218" s="8" t="b">
        <f>NOT(ISNA(MATCH(A218,项目阶段与里程碑!$B:$B,0)))</f>
        <v>0</v>
      </c>
      <c r="J218" s="8" t="str">
        <f t="shared" si="114"/>
        <v/>
      </c>
      <c r="K218" s="8" t="str">
        <f t="shared" si="115"/>
        <v/>
      </c>
      <c r="L218" s="8" t="str">
        <f t="shared" si="116"/>
        <v/>
      </c>
      <c r="N218" s="171" t="str">
        <f t="shared" si="92"/>
        <v/>
      </c>
      <c r="O218" s="171">
        <f t="shared" ca="1" si="93"/>
        <v>16</v>
      </c>
      <c r="P218" s="171" t="str">
        <f t="shared" ca="1" si="94"/>
        <v/>
      </c>
      <c r="Q218" s="171" t="str">
        <f t="shared" ca="1" si="95"/>
        <v/>
      </c>
      <c r="R218" s="171" t="str">
        <f t="shared" ca="1" si="96"/>
        <v/>
      </c>
      <c r="S218" s="171" t="b">
        <f t="shared" si="97"/>
        <v>0</v>
      </c>
      <c r="T218" s="9" t="str">
        <f t="shared" ca="1" si="98"/>
        <v/>
      </c>
      <c r="U218" s="9" t="str">
        <f t="shared" ca="1" si="99"/>
        <v/>
      </c>
      <c r="V218" s="9" t="str">
        <f t="shared" ca="1" si="100"/>
        <v/>
      </c>
      <c r="W218" s="9" t="str">
        <f t="shared" ca="1" si="101"/>
        <v/>
      </c>
      <c r="X218" s="9" t="str">
        <f t="shared" ca="1" si="102"/>
        <v/>
      </c>
      <c r="Y218" s="172" t="str">
        <f t="shared" si="103"/>
        <v/>
      </c>
      <c r="Z218" s="172" t="str">
        <f t="shared" si="104"/>
        <v/>
      </c>
      <c r="AA218" s="172" t="str">
        <f t="shared" si="105"/>
        <v/>
      </c>
      <c r="AB218" s="172" t="str">
        <f t="shared" si="106"/>
        <v/>
      </c>
      <c r="AC218" s="172" t="str">
        <f t="shared" si="107"/>
        <v/>
      </c>
      <c r="AD218" s="173" t="str">
        <f t="shared" ca="1" si="108"/>
        <v/>
      </c>
      <c r="AE218" s="173" t="str">
        <f t="shared" ca="1" si="109"/>
        <v/>
      </c>
      <c r="AF218" s="173" t="str">
        <f t="shared" ca="1" si="110"/>
        <v/>
      </c>
      <c r="AG218" s="173" t="str">
        <f t="shared" ca="1" si="111"/>
        <v/>
      </c>
      <c r="AH218" s="173" t="str">
        <f t="shared" ca="1" si="112"/>
        <v/>
      </c>
    </row>
    <row r="219" spans="7:34">
      <c r="G219" s="8" t="str">
        <f t="shared" si="113"/>
        <v/>
      </c>
      <c r="H219" s="8" t="str">
        <f ca="1">IF(OR(A219="",A219="总计",ISNA(MATCH(A219,'临-进度'!$A:$A,0))),"",A219)</f>
        <v/>
      </c>
      <c r="I219" s="8" t="b">
        <f>NOT(ISNA(MATCH(A219,项目阶段与里程碑!$B:$B,0)))</f>
        <v>0</v>
      </c>
      <c r="J219" s="8" t="str">
        <f t="shared" si="114"/>
        <v/>
      </c>
      <c r="K219" s="8" t="str">
        <f t="shared" si="115"/>
        <v/>
      </c>
      <c r="L219" s="8" t="str">
        <f t="shared" si="116"/>
        <v/>
      </c>
      <c r="N219" s="171" t="str">
        <f t="shared" si="92"/>
        <v/>
      </c>
      <c r="O219" s="171">
        <f t="shared" ca="1" si="93"/>
        <v>16</v>
      </c>
      <c r="P219" s="171" t="str">
        <f t="shared" ca="1" si="94"/>
        <v/>
      </c>
      <c r="Q219" s="171" t="str">
        <f t="shared" ca="1" si="95"/>
        <v/>
      </c>
      <c r="R219" s="171" t="str">
        <f t="shared" ca="1" si="96"/>
        <v/>
      </c>
      <c r="S219" s="171" t="b">
        <f t="shared" si="97"/>
        <v>0</v>
      </c>
      <c r="T219" s="9" t="str">
        <f t="shared" ca="1" si="98"/>
        <v/>
      </c>
      <c r="U219" s="9" t="str">
        <f t="shared" ca="1" si="99"/>
        <v/>
      </c>
      <c r="V219" s="9" t="str">
        <f t="shared" ca="1" si="100"/>
        <v/>
      </c>
      <c r="W219" s="9" t="str">
        <f t="shared" ca="1" si="101"/>
        <v/>
      </c>
      <c r="X219" s="9" t="str">
        <f t="shared" ca="1" si="102"/>
        <v/>
      </c>
      <c r="Y219" s="172" t="str">
        <f t="shared" si="103"/>
        <v/>
      </c>
      <c r="Z219" s="172" t="str">
        <f t="shared" si="104"/>
        <v/>
      </c>
      <c r="AA219" s="172" t="str">
        <f t="shared" si="105"/>
        <v/>
      </c>
      <c r="AB219" s="172" t="str">
        <f t="shared" si="106"/>
        <v/>
      </c>
      <c r="AC219" s="172" t="str">
        <f t="shared" si="107"/>
        <v/>
      </c>
      <c r="AD219" s="173" t="str">
        <f t="shared" ca="1" si="108"/>
        <v/>
      </c>
      <c r="AE219" s="173" t="str">
        <f t="shared" ca="1" si="109"/>
        <v/>
      </c>
      <c r="AF219" s="173" t="str">
        <f t="shared" ca="1" si="110"/>
        <v/>
      </c>
      <c r="AG219" s="173" t="str">
        <f t="shared" ca="1" si="111"/>
        <v/>
      </c>
      <c r="AH219" s="173" t="str">
        <f t="shared" ca="1" si="112"/>
        <v/>
      </c>
    </row>
    <row r="220" spans="7:34">
      <c r="G220" s="8" t="str">
        <f t="shared" si="113"/>
        <v/>
      </c>
      <c r="H220" s="8" t="str">
        <f ca="1">IF(OR(A220="",A220="总计",ISNA(MATCH(A220,'临-进度'!$A:$A,0))),"",A220)</f>
        <v/>
      </c>
      <c r="I220" s="8" t="b">
        <f>NOT(ISNA(MATCH(A220,项目阶段与里程碑!$B:$B,0)))</f>
        <v>0</v>
      </c>
      <c r="J220" s="8" t="str">
        <f t="shared" si="114"/>
        <v/>
      </c>
      <c r="K220" s="8" t="str">
        <f t="shared" si="115"/>
        <v/>
      </c>
      <c r="L220" s="8" t="str">
        <f t="shared" si="116"/>
        <v/>
      </c>
      <c r="N220" s="171" t="str">
        <f t="shared" si="92"/>
        <v/>
      </c>
      <c r="O220" s="171">
        <f t="shared" ca="1" si="93"/>
        <v>16</v>
      </c>
      <c r="P220" s="171" t="str">
        <f t="shared" ca="1" si="94"/>
        <v/>
      </c>
      <c r="Q220" s="171" t="str">
        <f t="shared" ca="1" si="95"/>
        <v/>
      </c>
      <c r="R220" s="171" t="str">
        <f t="shared" ca="1" si="96"/>
        <v/>
      </c>
      <c r="S220" s="171" t="b">
        <f t="shared" si="97"/>
        <v>0</v>
      </c>
      <c r="T220" s="9" t="str">
        <f t="shared" ca="1" si="98"/>
        <v/>
      </c>
      <c r="U220" s="9" t="str">
        <f t="shared" ca="1" si="99"/>
        <v/>
      </c>
      <c r="V220" s="9" t="str">
        <f t="shared" ca="1" si="100"/>
        <v/>
      </c>
      <c r="W220" s="9" t="str">
        <f t="shared" ca="1" si="101"/>
        <v/>
      </c>
      <c r="X220" s="9" t="str">
        <f t="shared" ca="1" si="102"/>
        <v/>
      </c>
      <c r="Y220" s="172" t="str">
        <f t="shared" si="103"/>
        <v/>
      </c>
      <c r="Z220" s="172" t="str">
        <f t="shared" si="104"/>
        <v/>
      </c>
      <c r="AA220" s="172" t="str">
        <f t="shared" si="105"/>
        <v/>
      </c>
      <c r="AB220" s="172" t="str">
        <f t="shared" si="106"/>
        <v/>
      </c>
      <c r="AC220" s="172" t="str">
        <f t="shared" si="107"/>
        <v/>
      </c>
      <c r="AD220" s="173" t="str">
        <f t="shared" ca="1" si="108"/>
        <v/>
      </c>
      <c r="AE220" s="173" t="str">
        <f t="shared" ca="1" si="109"/>
        <v/>
      </c>
      <c r="AF220" s="173" t="str">
        <f t="shared" ca="1" si="110"/>
        <v/>
      </c>
      <c r="AG220" s="173" t="str">
        <f t="shared" ca="1" si="111"/>
        <v/>
      </c>
      <c r="AH220" s="173" t="str">
        <f t="shared" ca="1" si="112"/>
        <v/>
      </c>
    </row>
    <row r="221" spans="7:34">
      <c r="G221" s="8" t="str">
        <f t="shared" si="113"/>
        <v/>
      </c>
      <c r="H221" s="8" t="str">
        <f ca="1">IF(OR(A221="",A221="总计",ISNA(MATCH(A221,'临-进度'!$A:$A,0))),"",A221)</f>
        <v/>
      </c>
      <c r="I221" s="8" t="b">
        <f>NOT(ISNA(MATCH(A221,项目阶段与里程碑!$B:$B,0)))</f>
        <v>0</v>
      </c>
      <c r="J221" s="8" t="str">
        <f t="shared" si="114"/>
        <v/>
      </c>
      <c r="K221" s="8" t="str">
        <f t="shared" si="115"/>
        <v/>
      </c>
      <c r="L221" s="8" t="str">
        <f t="shared" si="116"/>
        <v/>
      </c>
      <c r="N221" s="171" t="str">
        <f t="shared" si="92"/>
        <v/>
      </c>
      <c r="O221" s="171">
        <f t="shared" ca="1" si="93"/>
        <v>16</v>
      </c>
      <c r="P221" s="171" t="str">
        <f t="shared" ca="1" si="94"/>
        <v/>
      </c>
      <c r="Q221" s="171" t="str">
        <f t="shared" ca="1" si="95"/>
        <v/>
      </c>
      <c r="R221" s="171" t="str">
        <f t="shared" ca="1" si="96"/>
        <v/>
      </c>
      <c r="S221" s="171" t="b">
        <f t="shared" si="97"/>
        <v>0</v>
      </c>
      <c r="T221" s="9" t="str">
        <f t="shared" ca="1" si="98"/>
        <v/>
      </c>
      <c r="U221" s="9" t="str">
        <f t="shared" ca="1" si="99"/>
        <v/>
      </c>
      <c r="V221" s="9" t="str">
        <f t="shared" ca="1" si="100"/>
        <v/>
      </c>
      <c r="W221" s="9" t="str">
        <f t="shared" ca="1" si="101"/>
        <v/>
      </c>
      <c r="X221" s="9" t="str">
        <f t="shared" ca="1" si="102"/>
        <v/>
      </c>
      <c r="Y221" s="172" t="str">
        <f t="shared" si="103"/>
        <v/>
      </c>
      <c r="Z221" s="172" t="str">
        <f t="shared" si="104"/>
        <v/>
      </c>
      <c r="AA221" s="172" t="str">
        <f t="shared" si="105"/>
        <v/>
      </c>
      <c r="AB221" s="172" t="str">
        <f t="shared" si="106"/>
        <v/>
      </c>
      <c r="AC221" s="172" t="str">
        <f t="shared" si="107"/>
        <v/>
      </c>
      <c r="AD221" s="173" t="str">
        <f t="shared" ca="1" si="108"/>
        <v/>
      </c>
      <c r="AE221" s="173" t="str">
        <f t="shared" ca="1" si="109"/>
        <v/>
      </c>
      <c r="AF221" s="173" t="str">
        <f t="shared" ca="1" si="110"/>
        <v/>
      </c>
      <c r="AG221" s="173" t="str">
        <f t="shared" ca="1" si="111"/>
        <v/>
      </c>
      <c r="AH221" s="173" t="str">
        <f t="shared" ca="1" si="112"/>
        <v/>
      </c>
    </row>
    <row r="222" spans="7:34">
      <c r="G222" s="8" t="str">
        <f t="shared" si="113"/>
        <v/>
      </c>
      <c r="H222" s="8" t="str">
        <f ca="1">IF(OR(A222="",A222="总计",ISNA(MATCH(A222,'临-进度'!$A:$A,0))),"",A222)</f>
        <v/>
      </c>
      <c r="I222" s="8" t="b">
        <f>NOT(ISNA(MATCH(A222,项目阶段与里程碑!$B:$B,0)))</f>
        <v>0</v>
      </c>
      <c r="J222" s="8" t="str">
        <f t="shared" si="114"/>
        <v/>
      </c>
      <c r="K222" s="8" t="str">
        <f t="shared" si="115"/>
        <v/>
      </c>
      <c r="L222" s="8" t="str">
        <f t="shared" si="116"/>
        <v/>
      </c>
      <c r="N222" s="171" t="str">
        <f t="shared" si="92"/>
        <v/>
      </c>
      <c r="O222" s="171">
        <f t="shared" ca="1" si="93"/>
        <v>16</v>
      </c>
      <c r="P222" s="171" t="str">
        <f t="shared" ca="1" si="94"/>
        <v/>
      </c>
      <c r="Q222" s="171" t="str">
        <f t="shared" ca="1" si="95"/>
        <v/>
      </c>
      <c r="R222" s="171" t="str">
        <f t="shared" ca="1" si="96"/>
        <v/>
      </c>
      <c r="S222" s="171" t="b">
        <f t="shared" si="97"/>
        <v>0</v>
      </c>
      <c r="T222" s="9" t="str">
        <f t="shared" ca="1" si="98"/>
        <v/>
      </c>
      <c r="U222" s="9" t="str">
        <f t="shared" ca="1" si="99"/>
        <v/>
      </c>
      <c r="V222" s="9" t="str">
        <f t="shared" ca="1" si="100"/>
        <v/>
      </c>
      <c r="W222" s="9" t="str">
        <f t="shared" ca="1" si="101"/>
        <v/>
      </c>
      <c r="X222" s="9" t="str">
        <f t="shared" ca="1" si="102"/>
        <v/>
      </c>
      <c r="Y222" s="172" t="str">
        <f t="shared" si="103"/>
        <v/>
      </c>
      <c r="Z222" s="172" t="str">
        <f t="shared" si="104"/>
        <v/>
      </c>
      <c r="AA222" s="172" t="str">
        <f t="shared" si="105"/>
        <v/>
      </c>
      <c r="AB222" s="172" t="str">
        <f t="shared" si="106"/>
        <v/>
      </c>
      <c r="AC222" s="172" t="str">
        <f t="shared" si="107"/>
        <v/>
      </c>
      <c r="AD222" s="173" t="str">
        <f t="shared" ca="1" si="108"/>
        <v/>
      </c>
      <c r="AE222" s="173" t="str">
        <f t="shared" ca="1" si="109"/>
        <v/>
      </c>
      <c r="AF222" s="173" t="str">
        <f t="shared" ca="1" si="110"/>
        <v/>
      </c>
      <c r="AG222" s="173" t="str">
        <f t="shared" ca="1" si="111"/>
        <v/>
      </c>
      <c r="AH222" s="173" t="str">
        <f t="shared" ca="1" si="112"/>
        <v/>
      </c>
    </row>
    <row r="223" spans="7:34">
      <c r="G223" s="8" t="str">
        <f t="shared" si="113"/>
        <v/>
      </c>
      <c r="H223" s="8" t="str">
        <f ca="1">IF(OR(A223="",A223="总计",ISNA(MATCH(A223,'临-进度'!$A:$A,0))),"",A223)</f>
        <v/>
      </c>
      <c r="I223" s="8" t="b">
        <f>NOT(ISNA(MATCH(A223,项目阶段与里程碑!$B:$B,0)))</f>
        <v>0</v>
      </c>
      <c r="J223" s="8" t="str">
        <f t="shared" si="114"/>
        <v/>
      </c>
      <c r="K223" s="8" t="str">
        <f t="shared" si="115"/>
        <v/>
      </c>
      <c r="L223" s="8" t="str">
        <f t="shared" si="116"/>
        <v/>
      </c>
      <c r="N223" s="171" t="str">
        <f t="shared" si="92"/>
        <v/>
      </c>
      <c r="O223" s="171">
        <f t="shared" ca="1" si="93"/>
        <v>16</v>
      </c>
      <c r="P223" s="171" t="str">
        <f t="shared" ca="1" si="94"/>
        <v/>
      </c>
      <c r="Q223" s="171" t="str">
        <f t="shared" ca="1" si="95"/>
        <v/>
      </c>
      <c r="R223" s="171" t="str">
        <f t="shared" ca="1" si="96"/>
        <v/>
      </c>
      <c r="S223" s="171" t="b">
        <f t="shared" si="97"/>
        <v>0</v>
      </c>
      <c r="T223" s="9" t="str">
        <f t="shared" ca="1" si="98"/>
        <v/>
      </c>
      <c r="U223" s="9" t="str">
        <f t="shared" ca="1" si="99"/>
        <v/>
      </c>
      <c r="V223" s="9" t="str">
        <f t="shared" ca="1" si="100"/>
        <v/>
      </c>
      <c r="W223" s="9" t="str">
        <f t="shared" ca="1" si="101"/>
        <v/>
      </c>
      <c r="X223" s="9" t="str">
        <f t="shared" ca="1" si="102"/>
        <v/>
      </c>
      <c r="Y223" s="172" t="str">
        <f t="shared" si="103"/>
        <v/>
      </c>
      <c r="Z223" s="172" t="str">
        <f t="shared" si="104"/>
        <v/>
      </c>
      <c r="AA223" s="172" t="str">
        <f t="shared" si="105"/>
        <v/>
      </c>
      <c r="AB223" s="172" t="str">
        <f t="shared" si="106"/>
        <v/>
      </c>
      <c r="AC223" s="172" t="str">
        <f t="shared" si="107"/>
        <v/>
      </c>
      <c r="AD223" s="173" t="str">
        <f t="shared" ca="1" si="108"/>
        <v/>
      </c>
      <c r="AE223" s="173" t="str">
        <f t="shared" ca="1" si="109"/>
        <v/>
      </c>
      <c r="AF223" s="173" t="str">
        <f t="shared" ca="1" si="110"/>
        <v/>
      </c>
      <c r="AG223" s="173" t="str">
        <f t="shared" ca="1" si="111"/>
        <v/>
      </c>
      <c r="AH223" s="173" t="str">
        <f t="shared" ca="1" si="112"/>
        <v/>
      </c>
    </row>
    <row r="224" spans="7:34">
      <c r="G224" s="8" t="str">
        <f t="shared" si="113"/>
        <v/>
      </c>
      <c r="H224" s="8" t="str">
        <f ca="1">IF(OR(A224="",A224="总计",ISNA(MATCH(A224,'临-进度'!$A:$A,0))),"",A224)</f>
        <v/>
      </c>
      <c r="I224" s="8" t="b">
        <f>NOT(ISNA(MATCH(A224,项目阶段与里程碑!$B:$B,0)))</f>
        <v>0</v>
      </c>
      <c r="J224" s="8" t="str">
        <f t="shared" si="114"/>
        <v/>
      </c>
      <c r="K224" s="8" t="str">
        <f t="shared" si="115"/>
        <v/>
      </c>
      <c r="L224" s="8" t="str">
        <f t="shared" si="116"/>
        <v/>
      </c>
      <c r="N224" s="171" t="str">
        <f t="shared" si="92"/>
        <v/>
      </c>
      <c r="O224" s="171">
        <f t="shared" ca="1" si="93"/>
        <v>16</v>
      </c>
      <c r="P224" s="171" t="str">
        <f t="shared" ca="1" si="94"/>
        <v/>
      </c>
      <c r="Q224" s="171" t="str">
        <f t="shared" ca="1" si="95"/>
        <v/>
      </c>
      <c r="R224" s="171" t="str">
        <f t="shared" ca="1" si="96"/>
        <v/>
      </c>
      <c r="S224" s="171" t="b">
        <f t="shared" si="97"/>
        <v>0</v>
      </c>
      <c r="T224" s="9" t="str">
        <f t="shared" ca="1" si="98"/>
        <v/>
      </c>
      <c r="U224" s="9" t="str">
        <f t="shared" ca="1" si="99"/>
        <v/>
      </c>
      <c r="V224" s="9" t="str">
        <f t="shared" ca="1" si="100"/>
        <v/>
      </c>
      <c r="W224" s="9" t="str">
        <f t="shared" ca="1" si="101"/>
        <v/>
      </c>
      <c r="X224" s="9" t="str">
        <f t="shared" ca="1" si="102"/>
        <v/>
      </c>
      <c r="Y224" s="172" t="str">
        <f t="shared" si="103"/>
        <v/>
      </c>
      <c r="Z224" s="172" t="str">
        <f t="shared" si="104"/>
        <v/>
      </c>
      <c r="AA224" s="172" t="str">
        <f t="shared" si="105"/>
        <v/>
      </c>
      <c r="AB224" s="172" t="str">
        <f t="shared" si="106"/>
        <v/>
      </c>
      <c r="AC224" s="172" t="str">
        <f t="shared" si="107"/>
        <v/>
      </c>
      <c r="AD224" s="173" t="str">
        <f t="shared" ca="1" si="108"/>
        <v/>
      </c>
      <c r="AE224" s="173" t="str">
        <f t="shared" ca="1" si="109"/>
        <v/>
      </c>
      <c r="AF224" s="173" t="str">
        <f t="shared" ca="1" si="110"/>
        <v/>
      </c>
      <c r="AG224" s="173" t="str">
        <f t="shared" ca="1" si="111"/>
        <v/>
      </c>
      <c r="AH224" s="173" t="str">
        <f t="shared" ca="1" si="112"/>
        <v/>
      </c>
    </row>
    <row r="225" spans="7:34">
      <c r="G225" s="8" t="str">
        <f t="shared" si="113"/>
        <v/>
      </c>
      <c r="H225" s="8" t="str">
        <f ca="1">IF(OR(A225="",A225="总计",ISNA(MATCH(A225,'临-进度'!$A:$A,0))),"",A225)</f>
        <v/>
      </c>
      <c r="I225" s="8" t="b">
        <f>NOT(ISNA(MATCH(A225,项目阶段与里程碑!$B:$B,0)))</f>
        <v>0</v>
      </c>
      <c r="J225" s="8" t="str">
        <f t="shared" si="114"/>
        <v/>
      </c>
      <c r="K225" s="8" t="str">
        <f t="shared" si="115"/>
        <v/>
      </c>
      <c r="L225" s="8" t="str">
        <f t="shared" si="116"/>
        <v/>
      </c>
      <c r="N225" s="171" t="str">
        <f t="shared" si="92"/>
        <v/>
      </c>
      <c r="O225" s="171">
        <f t="shared" ca="1" si="93"/>
        <v>16</v>
      </c>
      <c r="P225" s="171" t="str">
        <f t="shared" ca="1" si="94"/>
        <v/>
      </c>
      <c r="Q225" s="171" t="str">
        <f t="shared" ca="1" si="95"/>
        <v/>
      </c>
      <c r="R225" s="171" t="str">
        <f t="shared" ca="1" si="96"/>
        <v/>
      </c>
      <c r="S225" s="171" t="b">
        <f t="shared" si="97"/>
        <v>0</v>
      </c>
      <c r="T225" s="9" t="str">
        <f t="shared" ca="1" si="98"/>
        <v/>
      </c>
      <c r="U225" s="9" t="str">
        <f t="shared" ca="1" si="99"/>
        <v/>
      </c>
      <c r="V225" s="9" t="str">
        <f t="shared" ca="1" si="100"/>
        <v/>
      </c>
      <c r="W225" s="9" t="str">
        <f t="shared" ca="1" si="101"/>
        <v/>
      </c>
      <c r="X225" s="9" t="str">
        <f t="shared" ca="1" si="102"/>
        <v/>
      </c>
      <c r="Y225" s="172" t="str">
        <f t="shared" si="103"/>
        <v/>
      </c>
      <c r="Z225" s="172" t="str">
        <f t="shared" si="104"/>
        <v/>
      </c>
      <c r="AA225" s="172" t="str">
        <f t="shared" si="105"/>
        <v/>
      </c>
      <c r="AB225" s="172" t="str">
        <f t="shared" si="106"/>
        <v/>
      </c>
      <c r="AC225" s="172" t="str">
        <f t="shared" si="107"/>
        <v/>
      </c>
      <c r="AD225" s="173" t="str">
        <f t="shared" ca="1" si="108"/>
        <v/>
      </c>
      <c r="AE225" s="173" t="str">
        <f t="shared" ca="1" si="109"/>
        <v/>
      </c>
      <c r="AF225" s="173" t="str">
        <f t="shared" ca="1" si="110"/>
        <v/>
      </c>
      <c r="AG225" s="173" t="str">
        <f t="shared" ca="1" si="111"/>
        <v/>
      </c>
      <c r="AH225" s="173" t="str">
        <f t="shared" ca="1" si="112"/>
        <v/>
      </c>
    </row>
    <row r="226" spans="7:34">
      <c r="G226" s="8" t="str">
        <f t="shared" si="113"/>
        <v/>
      </c>
      <c r="H226" s="8" t="str">
        <f ca="1">IF(OR(A226="",A226="总计",ISNA(MATCH(A226,'临-进度'!$A:$A,0))),"",A226)</f>
        <v/>
      </c>
      <c r="I226" s="8" t="b">
        <f>NOT(ISNA(MATCH(A226,项目阶段与里程碑!$B:$B,0)))</f>
        <v>0</v>
      </c>
      <c r="J226" s="8" t="str">
        <f t="shared" si="114"/>
        <v/>
      </c>
      <c r="K226" s="8" t="str">
        <f t="shared" si="115"/>
        <v/>
      </c>
      <c r="L226" s="8" t="str">
        <f t="shared" si="116"/>
        <v/>
      </c>
      <c r="N226" s="171" t="str">
        <f t="shared" si="92"/>
        <v/>
      </c>
      <c r="O226" s="171">
        <f t="shared" ca="1" si="93"/>
        <v>16</v>
      </c>
      <c r="P226" s="171" t="str">
        <f t="shared" ca="1" si="94"/>
        <v/>
      </c>
      <c r="Q226" s="171" t="str">
        <f t="shared" ca="1" si="95"/>
        <v/>
      </c>
      <c r="R226" s="171" t="str">
        <f t="shared" ca="1" si="96"/>
        <v/>
      </c>
      <c r="S226" s="171" t="b">
        <f t="shared" si="97"/>
        <v>0</v>
      </c>
      <c r="T226" s="9" t="str">
        <f t="shared" ca="1" si="98"/>
        <v/>
      </c>
      <c r="U226" s="9" t="str">
        <f t="shared" ca="1" si="99"/>
        <v/>
      </c>
      <c r="V226" s="9" t="str">
        <f t="shared" ca="1" si="100"/>
        <v/>
      </c>
      <c r="W226" s="9" t="str">
        <f t="shared" ca="1" si="101"/>
        <v/>
      </c>
      <c r="X226" s="9" t="str">
        <f t="shared" ca="1" si="102"/>
        <v/>
      </c>
      <c r="Y226" s="172" t="str">
        <f t="shared" si="103"/>
        <v/>
      </c>
      <c r="Z226" s="172" t="str">
        <f t="shared" si="104"/>
        <v/>
      </c>
      <c r="AA226" s="172" t="str">
        <f t="shared" si="105"/>
        <v/>
      </c>
      <c r="AB226" s="172" t="str">
        <f t="shared" si="106"/>
        <v/>
      </c>
      <c r="AC226" s="172" t="str">
        <f t="shared" si="107"/>
        <v/>
      </c>
      <c r="AD226" s="173" t="str">
        <f t="shared" ca="1" si="108"/>
        <v/>
      </c>
      <c r="AE226" s="173" t="str">
        <f t="shared" ca="1" si="109"/>
        <v/>
      </c>
      <c r="AF226" s="173" t="str">
        <f t="shared" ca="1" si="110"/>
        <v/>
      </c>
      <c r="AG226" s="173" t="str">
        <f t="shared" ca="1" si="111"/>
        <v/>
      </c>
      <c r="AH226" s="173" t="str">
        <f t="shared" ca="1" si="112"/>
        <v/>
      </c>
    </row>
    <row r="227" spans="7:34">
      <c r="G227" s="8" t="str">
        <f t="shared" si="113"/>
        <v/>
      </c>
      <c r="H227" s="8" t="str">
        <f ca="1">IF(OR(A227="",A227="总计",ISNA(MATCH(A227,'临-进度'!$A:$A,0))),"",A227)</f>
        <v/>
      </c>
      <c r="I227" s="8" t="b">
        <f>NOT(ISNA(MATCH(A227,项目阶段与里程碑!$B:$B,0)))</f>
        <v>0</v>
      </c>
      <c r="J227" s="8" t="str">
        <f t="shared" si="114"/>
        <v/>
      </c>
      <c r="K227" s="8" t="str">
        <f t="shared" si="115"/>
        <v/>
      </c>
      <c r="L227" s="8" t="str">
        <f t="shared" si="116"/>
        <v/>
      </c>
      <c r="N227" s="171" t="str">
        <f t="shared" si="92"/>
        <v/>
      </c>
      <c r="O227" s="171">
        <f t="shared" ca="1" si="93"/>
        <v>16</v>
      </c>
      <c r="P227" s="171" t="str">
        <f t="shared" ca="1" si="94"/>
        <v/>
      </c>
      <c r="Q227" s="171" t="str">
        <f t="shared" ca="1" si="95"/>
        <v/>
      </c>
      <c r="R227" s="171" t="str">
        <f t="shared" ca="1" si="96"/>
        <v/>
      </c>
      <c r="S227" s="171" t="b">
        <f t="shared" si="97"/>
        <v>0</v>
      </c>
      <c r="T227" s="9" t="str">
        <f t="shared" ca="1" si="98"/>
        <v/>
      </c>
      <c r="U227" s="9" t="str">
        <f t="shared" ca="1" si="99"/>
        <v/>
      </c>
      <c r="V227" s="9" t="str">
        <f t="shared" ca="1" si="100"/>
        <v/>
      </c>
      <c r="W227" s="9" t="str">
        <f t="shared" ca="1" si="101"/>
        <v/>
      </c>
      <c r="X227" s="9" t="str">
        <f t="shared" ca="1" si="102"/>
        <v/>
      </c>
      <c r="Y227" s="172" t="str">
        <f t="shared" si="103"/>
        <v/>
      </c>
      <c r="Z227" s="172" t="str">
        <f t="shared" si="104"/>
        <v/>
      </c>
      <c r="AA227" s="172" t="str">
        <f t="shared" si="105"/>
        <v/>
      </c>
      <c r="AB227" s="172" t="str">
        <f t="shared" si="106"/>
        <v/>
      </c>
      <c r="AC227" s="172" t="str">
        <f t="shared" si="107"/>
        <v/>
      </c>
      <c r="AD227" s="173" t="str">
        <f t="shared" ca="1" si="108"/>
        <v/>
      </c>
      <c r="AE227" s="173" t="str">
        <f t="shared" ca="1" si="109"/>
        <v/>
      </c>
      <c r="AF227" s="173" t="str">
        <f t="shared" ca="1" si="110"/>
        <v/>
      </c>
      <c r="AG227" s="173" t="str">
        <f t="shared" ca="1" si="111"/>
        <v/>
      </c>
      <c r="AH227" s="173" t="str">
        <f t="shared" ca="1" si="112"/>
        <v/>
      </c>
    </row>
    <row r="228" spans="7:34">
      <c r="G228" s="8" t="str">
        <f t="shared" si="113"/>
        <v/>
      </c>
      <c r="H228" s="8" t="str">
        <f ca="1">IF(OR(A228="",A228="总计",ISNA(MATCH(A228,'临-进度'!$A:$A,0))),"",A228)</f>
        <v/>
      </c>
      <c r="I228" s="8" t="b">
        <f>NOT(ISNA(MATCH(A228,项目阶段与里程碑!$B:$B,0)))</f>
        <v>0</v>
      </c>
      <c r="J228" s="8" t="str">
        <f t="shared" si="114"/>
        <v/>
      </c>
      <c r="K228" s="8" t="str">
        <f t="shared" si="115"/>
        <v/>
      </c>
      <c r="L228" s="8" t="str">
        <f t="shared" si="116"/>
        <v/>
      </c>
      <c r="N228" s="171" t="str">
        <f t="shared" si="92"/>
        <v/>
      </c>
      <c r="O228" s="171">
        <f t="shared" ca="1" si="93"/>
        <v>16</v>
      </c>
      <c r="P228" s="171" t="str">
        <f t="shared" ca="1" si="94"/>
        <v/>
      </c>
      <c r="Q228" s="171" t="str">
        <f t="shared" ca="1" si="95"/>
        <v/>
      </c>
      <c r="R228" s="171" t="str">
        <f t="shared" ca="1" si="96"/>
        <v/>
      </c>
      <c r="S228" s="171" t="b">
        <f t="shared" si="97"/>
        <v>0</v>
      </c>
      <c r="T228" s="9" t="str">
        <f t="shared" ca="1" si="98"/>
        <v/>
      </c>
      <c r="U228" s="9" t="str">
        <f t="shared" ca="1" si="99"/>
        <v/>
      </c>
      <c r="V228" s="9" t="str">
        <f t="shared" ca="1" si="100"/>
        <v/>
      </c>
      <c r="W228" s="9" t="str">
        <f t="shared" ca="1" si="101"/>
        <v/>
      </c>
      <c r="X228" s="9" t="str">
        <f t="shared" ca="1" si="102"/>
        <v/>
      </c>
      <c r="Y228" s="172" t="str">
        <f t="shared" si="103"/>
        <v/>
      </c>
      <c r="Z228" s="172" t="str">
        <f t="shared" si="104"/>
        <v/>
      </c>
      <c r="AA228" s="172" t="str">
        <f t="shared" si="105"/>
        <v/>
      </c>
      <c r="AB228" s="172" t="str">
        <f t="shared" si="106"/>
        <v/>
      </c>
      <c r="AC228" s="172" t="str">
        <f t="shared" si="107"/>
        <v/>
      </c>
      <c r="AD228" s="173" t="str">
        <f t="shared" ca="1" si="108"/>
        <v/>
      </c>
      <c r="AE228" s="173" t="str">
        <f t="shared" ca="1" si="109"/>
        <v/>
      </c>
      <c r="AF228" s="173" t="str">
        <f t="shared" ca="1" si="110"/>
        <v/>
      </c>
      <c r="AG228" s="173" t="str">
        <f t="shared" ca="1" si="111"/>
        <v/>
      </c>
      <c r="AH228" s="173" t="str">
        <f t="shared" ca="1" si="112"/>
        <v/>
      </c>
    </row>
    <row r="229" spans="7:34">
      <c r="G229" s="8" t="str">
        <f t="shared" si="113"/>
        <v/>
      </c>
      <c r="H229" s="8" t="str">
        <f ca="1">IF(OR(A229="",A229="总计",ISNA(MATCH(A229,'临-进度'!$A:$A,0))),"",A229)</f>
        <v/>
      </c>
      <c r="I229" s="8" t="b">
        <f>NOT(ISNA(MATCH(A229,项目阶段与里程碑!$B:$B,0)))</f>
        <v>0</v>
      </c>
      <c r="J229" s="8" t="str">
        <f t="shared" si="114"/>
        <v/>
      </c>
      <c r="K229" s="8" t="str">
        <f t="shared" si="115"/>
        <v/>
      </c>
      <c r="L229" s="8" t="str">
        <f t="shared" si="116"/>
        <v/>
      </c>
      <c r="N229" s="171" t="str">
        <f t="shared" si="92"/>
        <v/>
      </c>
      <c r="O229" s="171">
        <f t="shared" ca="1" si="93"/>
        <v>16</v>
      </c>
      <c r="P229" s="171" t="str">
        <f t="shared" ca="1" si="94"/>
        <v/>
      </c>
      <c r="Q229" s="171" t="str">
        <f t="shared" ca="1" si="95"/>
        <v/>
      </c>
      <c r="R229" s="171" t="str">
        <f t="shared" ca="1" si="96"/>
        <v/>
      </c>
      <c r="S229" s="171" t="b">
        <f t="shared" si="97"/>
        <v>0</v>
      </c>
      <c r="T229" s="9" t="str">
        <f t="shared" ca="1" si="98"/>
        <v/>
      </c>
      <c r="U229" s="9" t="str">
        <f t="shared" ca="1" si="99"/>
        <v/>
      </c>
      <c r="V229" s="9" t="str">
        <f t="shared" ca="1" si="100"/>
        <v/>
      </c>
      <c r="W229" s="9" t="str">
        <f t="shared" ca="1" si="101"/>
        <v/>
      </c>
      <c r="X229" s="9" t="str">
        <f t="shared" ca="1" si="102"/>
        <v/>
      </c>
      <c r="Y229" s="172" t="str">
        <f t="shared" si="103"/>
        <v/>
      </c>
      <c r="Z229" s="172" t="str">
        <f t="shared" si="104"/>
        <v/>
      </c>
      <c r="AA229" s="172" t="str">
        <f t="shared" si="105"/>
        <v/>
      </c>
      <c r="AB229" s="172" t="str">
        <f t="shared" si="106"/>
        <v/>
      </c>
      <c r="AC229" s="172" t="str">
        <f t="shared" si="107"/>
        <v/>
      </c>
      <c r="AD229" s="173" t="str">
        <f t="shared" ca="1" si="108"/>
        <v/>
      </c>
      <c r="AE229" s="173" t="str">
        <f t="shared" ca="1" si="109"/>
        <v/>
      </c>
      <c r="AF229" s="173" t="str">
        <f t="shared" ca="1" si="110"/>
        <v/>
      </c>
      <c r="AG229" s="173" t="str">
        <f t="shared" ca="1" si="111"/>
        <v/>
      </c>
      <c r="AH229" s="173" t="str">
        <f t="shared" ca="1" si="112"/>
        <v/>
      </c>
    </row>
    <row r="230" spans="7:34">
      <c r="G230" s="8" t="str">
        <f t="shared" si="113"/>
        <v/>
      </c>
      <c r="H230" s="8" t="str">
        <f ca="1">IF(OR(A230="",A230="总计",ISNA(MATCH(A230,'临-进度'!$A:$A,0))),"",A230)</f>
        <v/>
      </c>
      <c r="I230" s="8" t="b">
        <f>NOT(ISNA(MATCH(A230,项目阶段与里程碑!$B:$B,0)))</f>
        <v>0</v>
      </c>
      <c r="J230" s="8" t="str">
        <f t="shared" si="114"/>
        <v/>
      </c>
      <c r="K230" s="8" t="str">
        <f t="shared" si="115"/>
        <v/>
      </c>
      <c r="L230" s="8" t="str">
        <f t="shared" si="116"/>
        <v/>
      </c>
      <c r="N230" s="171" t="str">
        <f t="shared" si="92"/>
        <v/>
      </c>
      <c r="O230" s="171">
        <f t="shared" ca="1" si="93"/>
        <v>16</v>
      </c>
      <c r="P230" s="171" t="str">
        <f t="shared" ca="1" si="94"/>
        <v/>
      </c>
      <c r="Q230" s="171" t="str">
        <f t="shared" ca="1" si="95"/>
        <v/>
      </c>
      <c r="R230" s="171" t="str">
        <f t="shared" ca="1" si="96"/>
        <v/>
      </c>
      <c r="S230" s="171" t="b">
        <f t="shared" si="97"/>
        <v>0</v>
      </c>
      <c r="T230" s="9" t="str">
        <f t="shared" ca="1" si="98"/>
        <v/>
      </c>
      <c r="U230" s="9" t="str">
        <f t="shared" ca="1" si="99"/>
        <v/>
      </c>
      <c r="V230" s="9" t="str">
        <f t="shared" ca="1" si="100"/>
        <v/>
      </c>
      <c r="W230" s="9" t="str">
        <f t="shared" ca="1" si="101"/>
        <v/>
      </c>
      <c r="X230" s="9" t="str">
        <f t="shared" ca="1" si="102"/>
        <v/>
      </c>
      <c r="Y230" s="172" t="str">
        <f t="shared" si="103"/>
        <v/>
      </c>
      <c r="Z230" s="172" t="str">
        <f t="shared" si="104"/>
        <v/>
      </c>
      <c r="AA230" s="172" t="str">
        <f t="shared" si="105"/>
        <v/>
      </c>
      <c r="AB230" s="172" t="str">
        <f t="shared" si="106"/>
        <v/>
      </c>
      <c r="AC230" s="172" t="str">
        <f t="shared" si="107"/>
        <v/>
      </c>
      <c r="AD230" s="173" t="str">
        <f t="shared" ca="1" si="108"/>
        <v/>
      </c>
      <c r="AE230" s="173" t="str">
        <f t="shared" ca="1" si="109"/>
        <v/>
      </c>
      <c r="AF230" s="173" t="str">
        <f t="shared" ca="1" si="110"/>
        <v/>
      </c>
      <c r="AG230" s="173" t="str">
        <f t="shared" ca="1" si="111"/>
        <v/>
      </c>
      <c r="AH230" s="173" t="str">
        <f t="shared" ca="1" si="112"/>
        <v/>
      </c>
    </row>
    <row r="231" spans="7:34">
      <c r="G231" s="8" t="str">
        <f t="shared" si="113"/>
        <v/>
      </c>
      <c r="H231" s="8" t="str">
        <f ca="1">IF(OR(A231="",A231="总计",ISNA(MATCH(A231,'临-进度'!$A:$A,0))),"",A231)</f>
        <v/>
      </c>
      <c r="I231" s="8" t="b">
        <f>NOT(ISNA(MATCH(A231,项目阶段与里程碑!$B:$B,0)))</f>
        <v>0</v>
      </c>
      <c r="J231" s="8" t="str">
        <f t="shared" si="114"/>
        <v/>
      </c>
      <c r="K231" s="8" t="str">
        <f t="shared" si="115"/>
        <v/>
      </c>
      <c r="L231" s="8" t="str">
        <f t="shared" si="116"/>
        <v/>
      </c>
      <c r="N231" s="171" t="str">
        <f t="shared" si="92"/>
        <v/>
      </c>
      <c r="O231" s="171">
        <f t="shared" ca="1" si="93"/>
        <v>16</v>
      </c>
      <c r="P231" s="171" t="str">
        <f t="shared" ca="1" si="94"/>
        <v/>
      </c>
      <c r="Q231" s="171" t="str">
        <f t="shared" ca="1" si="95"/>
        <v/>
      </c>
      <c r="R231" s="171" t="str">
        <f t="shared" ca="1" si="96"/>
        <v/>
      </c>
      <c r="S231" s="171" t="b">
        <f t="shared" si="97"/>
        <v>0</v>
      </c>
      <c r="T231" s="9" t="str">
        <f t="shared" ca="1" si="98"/>
        <v/>
      </c>
      <c r="U231" s="9" t="str">
        <f t="shared" ca="1" si="99"/>
        <v/>
      </c>
      <c r="V231" s="9" t="str">
        <f t="shared" ca="1" si="100"/>
        <v/>
      </c>
      <c r="W231" s="9" t="str">
        <f t="shared" ca="1" si="101"/>
        <v/>
      </c>
      <c r="X231" s="9" t="str">
        <f t="shared" ca="1" si="102"/>
        <v/>
      </c>
      <c r="Y231" s="172" t="str">
        <f t="shared" si="103"/>
        <v/>
      </c>
      <c r="Z231" s="172" t="str">
        <f t="shared" si="104"/>
        <v/>
      </c>
      <c r="AA231" s="172" t="str">
        <f t="shared" si="105"/>
        <v/>
      </c>
      <c r="AB231" s="172" t="str">
        <f t="shared" si="106"/>
        <v/>
      </c>
      <c r="AC231" s="172" t="str">
        <f t="shared" si="107"/>
        <v/>
      </c>
      <c r="AD231" s="173" t="str">
        <f t="shared" ca="1" si="108"/>
        <v/>
      </c>
      <c r="AE231" s="173" t="str">
        <f t="shared" ca="1" si="109"/>
        <v/>
      </c>
      <c r="AF231" s="173" t="str">
        <f t="shared" ca="1" si="110"/>
        <v/>
      </c>
      <c r="AG231" s="173" t="str">
        <f t="shared" ca="1" si="111"/>
        <v/>
      </c>
      <c r="AH231" s="173" t="str">
        <f t="shared" ca="1" si="112"/>
        <v/>
      </c>
    </row>
    <row r="232" spans="7:34">
      <c r="G232" s="8" t="str">
        <f t="shared" si="113"/>
        <v/>
      </c>
      <c r="H232" s="8" t="str">
        <f ca="1">IF(OR(A232="",A232="总计",ISNA(MATCH(A232,'临-进度'!$A:$A,0))),"",A232)</f>
        <v/>
      </c>
      <c r="I232" s="8" t="b">
        <f>NOT(ISNA(MATCH(A232,项目阶段与里程碑!$B:$B,0)))</f>
        <v>0</v>
      </c>
      <c r="J232" s="8" t="str">
        <f t="shared" si="114"/>
        <v/>
      </c>
      <c r="K232" s="8" t="str">
        <f t="shared" si="115"/>
        <v/>
      </c>
      <c r="L232" s="8" t="str">
        <f t="shared" si="116"/>
        <v/>
      </c>
      <c r="N232" s="171" t="str">
        <f t="shared" si="92"/>
        <v/>
      </c>
      <c r="O232" s="171">
        <f t="shared" ca="1" si="93"/>
        <v>16</v>
      </c>
      <c r="P232" s="171" t="str">
        <f t="shared" ca="1" si="94"/>
        <v/>
      </c>
      <c r="Q232" s="171" t="str">
        <f t="shared" ca="1" si="95"/>
        <v/>
      </c>
      <c r="R232" s="171" t="str">
        <f t="shared" ca="1" si="96"/>
        <v/>
      </c>
      <c r="S232" s="171" t="b">
        <f t="shared" si="97"/>
        <v>0</v>
      </c>
      <c r="T232" s="9" t="str">
        <f t="shared" ca="1" si="98"/>
        <v/>
      </c>
      <c r="U232" s="9" t="str">
        <f t="shared" ca="1" si="99"/>
        <v/>
      </c>
      <c r="V232" s="9" t="str">
        <f t="shared" ca="1" si="100"/>
        <v/>
      </c>
      <c r="W232" s="9" t="str">
        <f t="shared" ca="1" si="101"/>
        <v/>
      </c>
      <c r="X232" s="9" t="str">
        <f t="shared" ca="1" si="102"/>
        <v/>
      </c>
      <c r="Y232" s="172" t="str">
        <f t="shared" si="103"/>
        <v/>
      </c>
      <c r="Z232" s="172" t="str">
        <f t="shared" si="104"/>
        <v/>
      </c>
      <c r="AA232" s="172" t="str">
        <f t="shared" si="105"/>
        <v/>
      </c>
      <c r="AB232" s="172" t="str">
        <f t="shared" si="106"/>
        <v/>
      </c>
      <c r="AC232" s="172" t="str">
        <f t="shared" si="107"/>
        <v/>
      </c>
      <c r="AD232" s="173" t="str">
        <f t="shared" ca="1" si="108"/>
        <v/>
      </c>
      <c r="AE232" s="173" t="str">
        <f t="shared" ca="1" si="109"/>
        <v/>
      </c>
      <c r="AF232" s="173" t="str">
        <f t="shared" ca="1" si="110"/>
        <v/>
      </c>
      <c r="AG232" s="173" t="str">
        <f t="shared" ca="1" si="111"/>
        <v/>
      </c>
      <c r="AH232" s="173" t="str">
        <f t="shared" ca="1" si="112"/>
        <v/>
      </c>
    </row>
    <row r="233" spans="7:34">
      <c r="G233" s="8" t="str">
        <f t="shared" si="113"/>
        <v/>
      </c>
      <c r="H233" s="8" t="str">
        <f ca="1">IF(OR(A233="",A233="总计",ISNA(MATCH(A233,'临-进度'!$A:$A,0))),"",A233)</f>
        <v/>
      </c>
      <c r="I233" s="8" t="b">
        <f>NOT(ISNA(MATCH(A233,项目阶段与里程碑!$B:$B,0)))</f>
        <v>0</v>
      </c>
      <c r="J233" s="8" t="str">
        <f t="shared" si="114"/>
        <v/>
      </c>
      <c r="K233" s="8" t="str">
        <f t="shared" si="115"/>
        <v/>
      </c>
      <c r="L233" s="8" t="str">
        <f t="shared" si="116"/>
        <v/>
      </c>
      <c r="N233" s="171" t="str">
        <f t="shared" si="92"/>
        <v/>
      </c>
      <c r="O233" s="171">
        <f t="shared" ca="1" si="93"/>
        <v>16</v>
      </c>
      <c r="P233" s="171" t="str">
        <f t="shared" ca="1" si="94"/>
        <v/>
      </c>
      <c r="Q233" s="171" t="str">
        <f t="shared" ca="1" si="95"/>
        <v/>
      </c>
      <c r="R233" s="171" t="str">
        <f t="shared" ca="1" si="96"/>
        <v/>
      </c>
      <c r="S233" s="171" t="b">
        <f t="shared" si="97"/>
        <v>0</v>
      </c>
      <c r="T233" s="9" t="str">
        <f t="shared" ca="1" si="98"/>
        <v/>
      </c>
      <c r="U233" s="9" t="str">
        <f t="shared" ca="1" si="99"/>
        <v/>
      </c>
      <c r="V233" s="9" t="str">
        <f t="shared" ca="1" si="100"/>
        <v/>
      </c>
      <c r="W233" s="9" t="str">
        <f t="shared" ca="1" si="101"/>
        <v/>
      </c>
      <c r="X233" s="9" t="str">
        <f t="shared" ca="1" si="102"/>
        <v/>
      </c>
      <c r="Y233" s="172" t="str">
        <f t="shared" si="103"/>
        <v/>
      </c>
      <c r="Z233" s="172" t="str">
        <f t="shared" si="104"/>
        <v/>
      </c>
      <c r="AA233" s="172" t="str">
        <f t="shared" si="105"/>
        <v/>
      </c>
      <c r="AB233" s="172" t="str">
        <f t="shared" si="106"/>
        <v/>
      </c>
      <c r="AC233" s="172" t="str">
        <f t="shared" si="107"/>
        <v/>
      </c>
      <c r="AD233" s="173" t="str">
        <f t="shared" ca="1" si="108"/>
        <v/>
      </c>
      <c r="AE233" s="173" t="str">
        <f t="shared" ca="1" si="109"/>
        <v/>
      </c>
      <c r="AF233" s="173" t="str">
        <f t="shared" ca="1" si="110"/>
        <v/>
      </c>
      <c r="AG233" s="173" t="str">
        <f t="shared" ca="1" si="111"/>
        <v/>
      </c>
      <c r="AH233" s="173" t="str">
        <f t="shared" ca="1" si="112"/>
        <v/>
      </c>
    </row>
    <row r="234" spans="7:34">
      <c r="G234" s="8" t="str">
        <f t="shared" si="113"/>
        <v/>
      </c>
      <c r="H234" s="8" t="str">
        <f ca="1">IF(OR(A234="",A234="总计",ISNA(MATCH(A234,'临-进度'!$A:$A,0))),"",A234)</f>
        <v/>
      </c>
      <c r="I234" s="8" t="b">
        <f>NOT(ISNA(MATCH(A234,项目阶段与里程碑!$B:$B,0)))</f>
        <v>0</v>
      </c>
      <c r="J234" s="8" t="str">
        <f t="shared" si="114"/>
        <v/>
      </c>
      <c r="K234" s="8" t="str">
        <f t="shared" si="115"/>
        <v/>
      </c>
      <c r="L234" s="8" t="str">
        <f t="shared" si="116"/>
        <v/>
      </c>
      <c r="N234" s="171" t="str">
        <f t="shared" si="92"/>
        <v/>
      </c>
      <c r="O234" s="171">
        <f t="shared" ca="1" si="93"/>
        <v>16</v>
      </c>
      <c r="P234" s="171" t="str">
        <f t="shared" ca="1" si="94"/>
        <v/>
      </c>
      <c r="Q234" s="171" t="str">
        <f t="shared" ca="1" si="95"/>
        <v/>
      </c>
      <c r="R234" s="171" t="str">
        <f t="shared" ca="1" si="96"/>
        <v/>
      </c>
      <c r="S234" s="171" t="b">
        <f t="shared" si="97"/>
        <v>0</v>
      </c>
      <c r="T234" s="9" t="str">
        <f t="shared" ca="1" si="98"/>
        <v/>
      </c>
      <c r="U234" s="9" t="str">
        <f t="shared" ca="1" si="99"/>
        <v/>
      </c>
      <c r="V234" s="9" t="str">
        <f t="shared" ca="1" si="100"/>
        <v/>
      </c>
      <c r="W234" s="9" t="str">
        <f t="shared" ca="1" si="101"/>
        <v/>
      </c>
      <c r="X234" s="9" t="str">
        <f t="shared" ca="1" si="102"/>
        <v/>
      </c>
      <c r="Y234" s="172" t="str">
        <f t="shared" si="103"/>
        <v/>
      </c>
      <c r="Z234" s="172" t="str">
        <f t="shared" si="104"/>
        <v/>
      </c>
      <c r="AA234" s="172" t="str">
        <f t="shared" si="105"/>
        <v/>
      </c>
      <c r="AB234" s="172" t="str">
        <f t="shared" si="106"/>
        <v/>
      </c>
      <c r="AC234" s="172" t="str">
        <f t="shared" si="107"/>
        <v/>
      </c>
      <c r="AD234" s="173" t="str">
        <f t="shared" ca="1" si="108"/>
        <v/>
      </c>
      <c r="AE234" s="173" t="str">
        <f t="shared" ca="1" si="109"/>
        <v/>
      </c>
      <c r="AF234" s="173" t="str">
        <f t="shared" ca="1" si="110"/>
        <v/>
      </c>
      <c r="AG234" s="173" t="str">
        <f t="shared" ca="1" si="111"/>
        <v/>
      </c>
      <c r="AH234" s="173" t="str">
        <f t="shared" ca="1" si="112"/>
        <v/>
      </c>
    </row>
    <row r="235" spans="7:34">
      <c r="G235" s="8" t="str">
        <f t="shared" si="113"/>
        <v/>
      </c>
      <c r="H235" s="8" t="str">
        <f ca="1">IF(OR(A235="",A235="总计",ISNA(MATCH(A235,'临-进度'!$A:$A,0))),"",A235)</f>
        <v/>
      </c>
      <c r="I235" s="8" t="b">
        <f>NOT(ISNA(MATCH(A235,项目阶段与里程碑!$B:$B,0)))</f>
        <v>0</v>
      </c>
      <c r="J235" s="8" t="str">
        <f t="shared" si="114"/>
        <v/>
      </c>
      <c r="K235" s="8" t="str">
        <f t="shared" si="115"/>
        <v/>
      </c>
      <c r="L235" s="8" t="str">
        <f t="shared" si="116"/>
        <v/>
      </c>
      <c r="N235" s="171" t="str">
        <f t="shared" si="92"/>
        <v/>
      </c>
      <c r="O235" s="171">
        <f t="shared" ca="1" si="93"/>
        <v>16</v>
      </c>
      <c r="P235" s="171" t="str">
        <f t="shared" ca="1" si="94"/>
        <v/>
      </c>
      <c r="Q235" s="171" t="str">
        <f t="shared" ca="1" si="95"/>
        <v/>
      </c>
      <c r="R235" s="171" t="str">
        <f t="shared" ca="1" si="96"/>
        <v/>
      </c>
      <c r="S235" s="171" t="b">
        <f t="shared" si="97"/>
        <v>0</v>
      </c>
      <c r="T235" s="9" t="str">
        <f t="shared" ca="1" si="98"/>
        <v/>
      </c>
      <c r="U235" s="9" t="str">
        <f t="shared" ca="1" si="99"/>
        <v/>
      </c>
      <c r="V235" s="9" t="str">
        <f t="shared" ca="1" si="100"/>
        <v/>
      </c>
      <c r="W235" s="9" t="str">
        <f t="shared" ca="1" si="101"/>
        <v/>
      </c>
      <c r="X235" s="9" t="str">
        <f t="shared" ca="1" si="102"/>
        <v/>
      </c>
      <c r="Y235" s="172" t="str">
        <f t="shared" si="103"/>
        <v/>
      </c>
      <c r="Z235" s="172" t="str">
        <f t="shared" si="104"/>
        <v/>
      </c>
      <c r="AA235" s="172" t="str">
        <f t="shared" si="105"/>
        <v/>
      </c>
      <c r="AB235" s="172" t="str">
        <f t="shared" si="106"/>
        <v/>
      </c>
      <c r="AC235" s="172" t="str">
        <f t="shared" si="107"/>
        <v/>
      </c>
      <c r="AD235" s="173" t="str">
        <f t="shared" ca="1" si="108"/>
        <v/>
      </c>
      <c r="AE235" s="173" t="str">
        <f t="shared" ca="1" si="109"/>
        <v/>
      </c>
      <c r="AF235" s="173" t="str">
        <f t="shared" ca="1" si="110"/>
        <v/>
      </c>
      <c r="AG235" s="173" t="str">
        <f t="shared" ca="1" si="111"/>
        <v/>
      </c>
      <c r="AH235" s="173" t="str">
        <f t="shared" ca="1" si="112"/>
        <v/>
      </c>
    </row>
    <row r="236" spans="7:34">
      <c r="G236" s="8" t="str">
        <f t="shared" si="113"/>
        <v/>
      </c>
      <c r="H236" s="8" t="str">
        <f ca="1">IF(OR(A236="",A236="总计",ISNA(MATCH(A236,'临-进度'!$A:$A,0))),"",A236)</f>
        <v/>
      </c>
      <c r="I236" s="8" t="b">
        <f>NOT(ISNA(MATCH(A236,项目阶段与里程碑!$B:$B,0)))</f>
        <v>0</v>
      </c>
      <c r="J236" s="8" t="str">
        <f t="shared" si="114"/>
        <v/>
      </c>
      <c r="K236" s="8" t="str">
        <f t="shared" si="115"/>
        <v/>
      </c>
      <c r="L236" s="8" t="str">
        <f t="shared" si="116"/>
        <v/>
      </c>
      <c r="N236" s="171" t="str">
        <f t="shared" si="92"/>
        <v/>
      </c>
      <c r="O236" s="171">
        <f t="shared" ca="1" si="93"/>
        <v>16</v>
      </c>
      <c r="P236" s="171" t="str">
        <f t="shared" ca="1" si="94"/>
        <v/>
      </c>
      <c r="Q236" s="171" t="str">
        <f t="shared" ca="1" si="95"/>
        <v/>
      </c>
      <c r="R236" s="171" t="str">
        <f t="shared" ca="1" si="96"/>
        <v/>
      </c>
      <c r="S236" s="171" t="b">
        <f t="shared" si="97"/>
        <v>0</v>
      </c>
      <c r="T236" s="9" t="str">
        <f t="shared" ca="1" si="98"/>
        <v/>
      </c>
      <c r="U236" s="9" t="str">
        <f t="shared" ca="1" si="99"/>
        <v/>
      </c>
      <c r="V236" s="9" t="str">
        <f t="shared" ca="1" si="100"/>
        <v/>
      </c>
      <c r="W236" s="9" t="str">
        <f t="shared" ca="1" si="101"/>
        <v/>
      </c>
      <c r="X236" s="9" t="str">
        <f t="shared" ca="1" si="102"/>
        <v/>
      </c>
      <c r="Y236" s="172" t="str">
        <f t="shared" si="103"/>
        <v/>
      </c>
      <c r="Z236" s="172" t="str">
        <f t="shared" si="104"/>
        <v/>
      </c>
      <c r="AA236" s="172" t="str">
        <f t="shared" si="105"/>
        <v/>
      </c>
      <c r="AB236" s="172" t="str">
        <f t="shared" si="106"/>
        <v/>
      </c>
      <c r="AC236" s="172" t="str">
        <f t="shared" si="107"/>
        <v/>
      </c>
      <c r="AD236" s="173" t="str">
        <f t="shared" ca="1" si="108"/>
        <v/>
      </c>
      <c r="AE236" s="173" t="str">
        <f t="shared" ca="1" si="109"/>
        <v/>
      </c>
      <c r="AF236" s="173" t="str">
        <f t="shared" ca="1" si="110"/>
        <v/>
      </c>
      <c r="AG236" s="173" t="str">
        <f t="shared" ca="1" si="111"/>
        <v/>
      </c>
      <c r="AH236" s="173" t="str">
        <f t="shared" ca="1" si="112"/>
        <v/>
      </c>
    </row>
    <row r="237" spans="7:34">
      <c r="G237" s="8" t="str">
        <f t="shared" si="113"/>
        <v/>
      </c>
      <c r="H237" s="8" t="str">
        <f ca="1">IF(OR(A237="",A237="总计",ISNA(MATCH(A237,'临-进度'!$A:$A,0))),"",A237)</f>
        <v/>
      </c>
      <c r="I237" s="8" t="b">
        <f>NOT(ISNA(MATCH(A237,项目阶段与里程碑!$B:$B,0)))</f>
        <v>0</v>
      </c>
      <c r="J237" s="8" t="str">
        <f t="shared" si="114"/>
        <v/>
      </c>
      <c r="K237" s="8" t="str">
        <f t="shared" si="115"/>
        <v/>
      </c>
      <c r="L237" s="8" t="str">
        <f t="shared" si="116"/>
        <v/>
      </c>
      <c r="N237" s="171" t="str">
        <f t="shared" si="92"/>
        <v/>
      </c>
      <c r="O237" s="171">
        <f t="shared" ca="1" si="93"/>
        <v>16</v>
      </c>
      <c r="P237" s="171" t="str">
        <f t="shared" ca="1" si="94"/>
        <v/>
      </c>
      <c r="Q237" s="171" t="str">
        <f t="shared" ca="1" si="95"/>
        <v/>
      </c>
      <c r="R237" s="171" t="str">
        <f t="shared" ca="1" si="96"/>
        <v/>
      </c>
      <c r="S237" s="171" t="b">
        <f t="shared" si="97"/>
        <v>0</v>
      </c>
      <c r="T237" s="9" t="str">
        <f t="shared" ca="1" si="98"/>
        <v/>
      </c>
      <c r="U237" s="9" t="str">
        <f t="shared" ca="1" si="99"/>
        <v/>
      </c>
      <c r="V237" s="9" t="str">
        <f t="shared" ca="1" si="100"/>
        <v/>
      </c>
      <c r="W237" s="9" t="str">
        <f t="shared" ca="1" si="101"/>
        <v/>
      </c>
      <c r="X237" s="9" t="str">
        <f t="shared" ca="1" si="102"/>
        <v/>
      </c>
      <c r="Y237" s="172" t="str">
        <f t="shared" si="103"/>
        <v/>
      </c>
      <c r="Z237" s="172" t="str">
        <f t="shared" si="104"/>
        <v/>
      </c>
      <c r="AA237" s="172" t="str">
        <f t="shared" si="105"/>
        <v/>
      </c>
      <c r="AB237" s="172" t="str">
        <f t="shared" si="106"/>
        <v/>
      </c>
      <c r="AC237" s="172" t="str">
        <f t="shared" si="107"/>
        <v/>
      </c>
      <c r="AD237" s="173" t="str">
        <f t="shared" ca="1" si="108"/>
        <v/>
      </c>
      <c r="AE237" s="173" t="str">
        <f t="shared" ca="1" si="109"/>
        <v/>
      </c>
      <c r="AF237" s="173" t="str">
        <f t="shared" ca="1" si="110"/>
        <v/>
      </c>
      <c r="AG237" s="173" t="str">
        <f t="shared" ca="1" si="111"/>
        <v/>
      </c>
      <c r="AH237" s="173" t="str">
        <f t="shared" ca="1" si="112"/>
        <v/>
      </c>
    </row>
    <row r="238" spans="7:34">
      <c r="G238" s="8" t="str">
        <f t="shared" si="113"/>
        <v/>
      </c>
      <c r="H238" s="8" t="str">
        <f ca="1">IF(OR(A238="",A238="总计",ISNA(MATCH(A238,'临-进度'!$A:$A,0))),"",A238)</f>
        <v/>
      </c>
      <c r="I238" s="8" t="b">
        <f>NOT(ISNA(MATCH(A238,项目阶段与里程碑!$B:$B,0)))</f>
        <v>0</v>
      </c>
      <c r="J238" s="8" t="str">
        <f t="shared" si="114"/>
        <v/>
      </c>
      <c r="K238" s="8" t="str">
        <f t="shared" si="115"/>
        <v/>
      </c>
      <c r="L238" s="8" t="str">
        <f t="shared" si="116"/>
        <v/>
      </c>
      <c r="N238" s="171" t="str">
        <f t="shared" si="92"/>
        <v/>
      </c>
      <c r="O238" s="171">
        <f t="shared" ca="1" si="93"/>
        <v>16</v>
      </c>
      <c r="P238" s="171" t="str">
        <f t="shared" ca="1" si="94"/>
        <v/>
      </c>
      <c r="Q238" s="171" t="str">
        <f t="shared" ca="1" si="95"/>
        <v/>
      </c>
      <c r="R238" s="171" t="str">
        <f t="shared" ca="1" si="96"/>
        <v/>
      </c>
      <c r="S238" s="171" t="b">
        <f t="shared" si="97"/>
        <v>0</v>
      </c>
      <c r="T238" s="9" t="str">
        <f t="shared" ca="1" si="98"/>
        <v/>
      </c>
      <c r="U238" s="9" t="str">
        <f t="shared" ca="1" si="99"/>
        <v/>
      </c>
      <c r="V238" s="9" t="str">
        <f t="shared" ca="1" si="100"/>
        <v/>
      </c>
      <c r="W238" s="9" t="str">
        <f t="shared" ca="1" si="101"/>
        <v/>
      </c>
      <c r="X238" s="9" t="str">
        <f t="shared" ca="1" si="102"/>
        <v/>
      </c>
      <c r="Y238" s="172" t="str">
        <f t="shared" si="103"/>
        <v/>
      </c>
      <c r="Z238" s="172" t="str">
        <f t="shared" si="104"/>
        <v/>
      </c>
      <c r="AA238" s="172" t="str">
        <f t="shared" si="105"/>
        <v/>
      </c>
      <c r="AB238" s="172" t="str">
        <f t="shared" si="106"/>
        <v/>
      </c>
      <c r="AC238" s="172" t="str">
        <f t="shared" si="107"/>
        <v/>
      </c>
      <c r="AD238" s="173" t="str">
        <f t="shared" ca="1" si="108"/>
        <v/>
      </c>
      <c r="AE238" s="173" t="str">
        <f t="shared" ca="1" si="109"/>
        <v/>
      </c>
      <c r="AF238" s="173" t="str">
        <f t="shared" ca="1" si="110"/>
        <v/>
      </c>
      <c r="AG238" s="173" t="str">
        <f t="shared" ca="1" si="111"/>
        <v/>
      </c>
      <c r="AH238" s="173" t="str">
        <f t="shared" ca="1" si="112"/>
        <v/>
      </c>
    </row>
    <row r="239" spans="7:34">
      <c r="G239" s="8" t="str">
        <f t="shared" si="113"/>
        <v/>
      </c>
      <c r="H239" s="8" t="str">
        <f ca="1">IF(OR(A239="",A239="总计",ISNA(MATCH(A239,'临-进度'!$A:$A,0))),"",A239)</f>
        <v/>
      </c>
      <c r="I239" s="8" t="b">
        <f>NOT(ISNA(MATCH(A239,项目阶段与里程碑!$B:$B,0)))</f>
        <v>0</v>
      </c>
      <c r="J239" s="8" t="str">
        <f t="shared" si="114"/>
        <v/>
      </c>
      <c r="K239" s="8" t="str">
        <f t="shared" si="115"/>
        <v/>
      </c>
      <c r="L239" s="8" t="str">
        <f t="shared" si="116"/>
        <v/>
      </c>
      <c r="N239" s="171" t="str">
        <f t="shared" si="92"/>
        <v/>
      </c>
      <c r="O239" s="171">
        <f t="shared" ca="1" si="93"/>
        <v>16</v>
      </c>
      <c r="P239" s="171" t="str">
        <f t="shared" ca="1" si="94"/>
        <v/>
      </c>
      <c r="Q239" s="171" t="str">
        <f t="shared" ca="1" si="95"/>
        <v/>
      </c>
      <c r="R239" s="171" t="str">
        <f t="shared" ca="1" si="96"/>
        <v/>
      </c>
      <c r="S239" s="171" t="b">
        <f t="shared" si="97"/>
        <v>0</v>
      </c>
      <c r="T239" s="9" t="str">
        <f t="shared" ca="1" si="98"/>
        <v/>
      </c>
      <c r="U239" s="9" t="str">
        <f t="shared" ca="1" si="99"/>
        <v/>
      </c>
      <c r="V239" s="9" t="str">
        <f t="shared" ca="1" si="100"/>
        <v/>
      </c>
      <c r="W239" s="9" t="str">
        <f t="shared" ca="1" si="101"/>
        <v/>
      </c>
      <c r="X239" s="9" t="str">
        <f t="shared" ca="1" si="102"/>
        <v/>
      </c>
      <c r="Y239" s="172" t="str">
        <f t="shared" si="103"/>
        <v/>
      </c>
      <c r="Z239" s="172" t="str">
        <f t="shared" si="104"/>
        <v/>
      </c>
      <c r="AA239" s="172" t="str">
        <f t="shared" si="105"/>
        <v/>
      </c>
      <c r="AB239" s="172" t="str">
        <f t="shared" si="106"/>
        <v/>
      </c>
      <c r="AC239" s="172" t="str">
        <f t="shared" si="107"/>
        <v/>
      </c>
      <c r="AD239" s="173" t="str">
        <f t="shared" ca="1" si="108"/>
        <v/>
      </c>
      <c r="AE239" s="173" t="str">
        <f t="shared" ca="1" si="109"/>
        <v/>
      </c>
      <c r="AF239" s="173" t="str">
        <f t="shared" ca="1" si="110"/>
        <v/>
      </c>
      <c r="AG239" s="173" t="str">
        <f t="shared" ca="1" si="111"/>
        <v/>
      </c>
      <c r="AH239" s="173" t="str">
        <f t="shared" ca="1" si="112"/>
        <v/>
      </c>
    </row>
    <row r="240" spans="7:34">
      <c r="G240" s="8" t="str">
        <f t="shared" si="113"/>
        <v/>
      </c>
      <c r="H240" s="8" t="str">
        <f ca="1">IF(OR(A240="",A240="总计",ISNA(MATCH(A240,'临-进度'!$A:$A,0))),"",A240)</f>
        <v/>
      </c>
      <c r="I240" s="8" t="b">
        <f>NOT(ISNA(MATCH(A240,项目阶段与里程碑!$B:$B,0)))</f>
        <v>0</v>
      </c>
      <c r="J240" s="8" t="str">
        <f t="shared" si="114"/>
        <v/>
      </c>
      <c r="K240" s="8" t="str">
        <f t="shared" si="115"/>
        <v/>
      </c>
      <c r="L240" s="8" t="str">
        <f t="shared" si="116"/>
        <v/>
      </c>
      <c r="N240" s="171" t="str">
        <f t="shared" si="92"/>
        <v/>
      </c>
      <c r="O240" s="171">
        <f t="shared" ca="1" si="93"/>
        <v>16</v>
      </c>
      <c r="P240" s="171" t="str">
        <f t="shared" ca="1" si="94"/>
        <v/>
      </c>
      <c r="Q240" s="171" t="str">
        <f t="shared" ca="1" si="95"/>
        <v/>
      </c>
      <c r="R240" s="171" t="str">
        <f t="shared" ca="1" si="96"/>
        <v/>
      </c>
      <c r="S240" s="171" t="b">
        <f t="shared" si="97"/>
        <v>0</v>
      </c>
      <c r="T240" s="9" t="str">
        <f t="shared" ca="1" si="98"/>
        <v/>
      </c>
      <c r="U240" s="9" t="str">
        <f t="shared" ca="1" si="99"/>
        <v/>
      </c>
      <c r="V240" s="9" t="str">
        <f t="shared" ca="1" si="100"/>
        <v/>
      </c>
      <c r="W240" s="9" t="str">
        <f t="shared" ca="1" si="101"/>
        <v/>
      </c>
      <c r="X240" s="9" t="str">
        <f t="shared" ca="1" si="102"/>
        <v/>
      </c>
      <c r="Y240" s="172" t="str">
        <f t="shared" si="103"/>
        <v/>
      </c>
      <c r="Z240" s="172" t="str">
        <f t="shared" si="104"/>
        <v/>
      </c>
      <c r="AA240" s="172" t="str">
        <f t="shared" si="105"/>
        <v/>
      </c>
      <c r="AB240" s="172" t="str">
        <f t="shared" si="106"/>
        <v/>
      </c>
      <c r="AC240" s="172" t="str">
        <f t="shared" si="107"/>
        <v/>
      </c>
      <c r="AD240" s="173" t="str">
        <f t="shared" ca="1" si="108"/>
        <v/>
      </c>
      <c r="AE240" s="173" t="str">
        <f t="shared" ca="1" si="109"/>
        <v/>
      </c>
      <c r="AF240" s="173" t="str">
        <f t="shared" ca="1" si="110"/>
        <v/>
      </c>
      <c r="AG240" s="173" t="str">
        <f t="shared" ca="1" si="111"/>
        <v/>
      </c>
      <c r="AH240" s="173" t="str">
        <f t="shared" ca="1" si="112"/>
        <v/>
      </c>
    </row>
    <row r="241" spans="7:34">
      <c r="G241" s="8" t="str">
        <f t="shared" si="113"/>
        <v/>
      </c>
      <c r="H241" s="8" t="str">
        <f ca="1">IF(OR(A241="",A241="总计",ISNA(MATCH(A241,'临-进度'!$A:$A,0))),"",A241)</f>
        <v/>
      </c>
      <c r="I241" s="8" t="b">
        <f>NOT(ISNA(MATCH(A241,项目阶段与里程碑!$B:$B,0)))</f>
        <v>0</v>
      </c>
      <c r="J241" s="8" t="str">
        <f t="shared" si="114"/>
        <v/>
      </c>
      <c r="K241" s="8" t="str">
        <f t="shared" si="115"/>
        <v/>
      </c>
      <c r="L241" s="8" t="str">
        <f t="shared" si="116"/>
        <v/>
      </c>
      <c r="N241" s="171" t="str">
        <f t="shared" si="92"/>
        <v/>
      </c>
      <c r="O241" s="171">
        <f t="shared" ca="1" si="93"/>
        <v>16</v>
      </c>
      <c r="P241" s="171" t="str">
        <f t="shared" ca="1" si="94"/>
        <v/>
      </c>
      <c r="Q241" s="171" t="str">
        <f t="shared" ca="1" si="95"/>
        <v/>
      </c>
      <c r="R241" s="171" t="str">
        <f t="shared" ca="1" si="96"/>
        <v/>
      </c>
      <c r="S241" s="171" t="b">
        <f t="shared" si="97"/>
        <v>0</v>
      </c>
      <c r="T241" s="9" t="str">
        <f t="shared" ca="1" si="98"/>
        <v/>
      </c>
      <c r="U241" s="9" t="str">
        <f t="shared" ca="1" si="99"/>
        <v/>
      </c>
      <c r="V241" s="9" t="str">
        <f t="shared" ca="1" si="100"/>
        <v/>
      </c>
      <c r="W241" s="9" t="str">
        <f t="shared" ca="1" si="101"/>
        <v/>
      </c>
      <c r="X241" s="9" t="str">
        <f t="shared" ca="1" si="102"/>
        <v/>
      </c>
      <c r="Y241" s="172" t="str">
        <f t="shared" si="103"/>
        <v/>
      </c>
      <c r="Z241" s="172" t="str">
        <f t="shared" si="104"/>
        <v/>
      </c>
      <c r="AA241" s="172" t="str">
        <f t="shared" si="105"/>
        <v/>
      </c>
      <c r="AB241" s="172" t="str">
        <f t="shared" si="106"/>
        <v/>
      </c>
      <c r="AC241" s="172" t="str">
        <f t="shared" si="107"/>
        <v/>
      </c>
      <c r="AD241" s="173" t="str">
        <f t="shared" ca="1" si="108"/>
        <v/>
      </c>
      <c r="AE241" s="173" t="str">
        <f t="shared" ca="1" si="109"/>
        <v/>
      </c>
      <c r="AF241" s="173" t="str">
        <f t="shared" ca="1" si="110"/>
        <v/>
      </c>
      <c r="AG241" s="173" t="str">
        <f t="shared" ca="1" si="111"/>
        <v/>
      </c>
      <c r="AH241" s="173" t="str">
        <f t="shared" ca="1" si="112"/>
        <v/>
      </c>
    </row>
    <row r="242" spans="7:34">
      <c r="G242" s="8" t="str">
        <f t="shared" si="113"/>
        <v/>
      </c>
      <c r="H242" s="8" t="str">
        <f ca="1">IF(OR(A242="",A242="总计",ISNA(MATCH(A242,'临-进度'!$A:$A,0))),"",A242)</f>
        <v/>
      </c>
      <c r="I242" s="8" t="b">
        <f>NOT(ISNA(MATCH(A242,项目阶段与里程碑!$B:$B,0)))</f>
        <v>0</v>
      </c>
      <c r="J242" s="8" t="str">
        <f t="shared" si="114"/>
        <v/>
      </c>
      <c r="K242" s="8" t="str">
        <f t="shared" si="115"/>
        <v/>
      </c>
      <c r="L242" s="8" t="str">
        <f t="shared" si="116"/>
        <v/>
      </c>
      <c r="N242" s="171" t="str">
        <f t="shared" si="92"/>
        <v/>
      </c>
      <c r="O242" s="171">
        <f t="shared" ca="1" si="93"/>
        <v>16</v>
      </c>
      <c r="P242" s="171" t="str">
        <f t="shared" ca="1" si="94"/>
        <v/>
      </c>
      <c r="Q242" s="171" t="str">
        <f t="shared" ca="1" si="95"/>
        <v/>
      </c>
      <c r="R242" s="171" t="str">
        <f t="shared" ca="1" si="96"/>
        <v/>
      </c>
      <c r="S242" s="171" t="b">
        <f t="shared" si="97"/>
        <v>0</v>
      </c>
      <c r="T242" s="9" t="str">
        <f t="shared" ca="1" si="98"/>
        <v/>
      </c>
      <c r="U242" s="9" t="str">
        <f t="shared" ca="1" si="99"/>
        <v/>
      </c>
      <c r="V242" s="9" t="str">
        <f t="shared" ca="1" si="100"/>
        <v/>
      </c>
      <c r="W242" s="9" t="str">
        <f t="shared" ca="1" si="101"/>
        <v/>
      </c>
      <c r="X242" s="9" t="str">
        <f t="shared" ca="1" si="102"/>
        <v/>
      </c>
      <c r="Y242" s="172" t="str">
        <f t="shared" si="103"/>
        <v/>
      </c>
      <c r="Z242" s="172" t="str">
        <f t="shared" si="104"/>
        <v/>
      </c>
      <c r="AA242" s="172" t="str">
        <f t="shared" si="105"/>
        <v/>
      </c>
      <c r="AB242" s="172" t="str">
        <f t="shared" si="106"/>
        <v/>
      </c>
      <c r="AC242" s="172" t="str">
        <f t="shared" si="107"/>
        <v/>
      </c>
      <c r="AD242" s="173" t="str">
        <f t="shared" ca="1" si="108"/>
        <v/>
      </c>
      <c r="AE242" s="173" t="str">
        <f t="shared" ca="1" si="109"/>
        <v/>
      </c>
      <c r="AF242" s="173" t="str">
        <f t="shared" ca="1" si="110"/>
        <v/>
      </c>
      <c r="AG242" s="173" t="str">
        <f t="shared" ca="1" si="111"/>
        <v/>
      </c>
      <c r="AH242" s="173" t="str">
        <f t="shared" ca="1" si="112"/>
        <v/>
      </c>
    </row>
    <row r="243" spans="7:34">
      <c r="G243" s="8" t="str">
        <f t="shared" si="113"/>
        <v/>
      </c>
      <c r="H243" s="8" t="str">
        <f ca="1">IF(OR(A243="",A243="总计",ISNA(MATCH(A243,'临-进度'!$A:$A,0))),"",A243)</f>
        <v/>
      </c>
      <c r="I243" s="8" t="b">
        <f>NOT(ISNA(MATCH(A243,项目阶段与里程碑!$B:$B,0)))</f>
        <v>0</v>
      </c>
      <c r="J243" s="8" t="str">
        <f t="shared" si="114"/>
        <v/>
      </c>
      <c r="K243" s="8" t="str">
        <f t="shared" si="115"/>
        <v/>
      </c>
      <c r="L243" s="8" t="str">
        <f t="shared" si="116"/>
        <v/>
      </c>
      <c r="N243" s="171" t="str">
        <f t="shared" si="92"/>
        <v/>
      </c>
      <c r="O243" s="171">
        <f t="shared" ca="1" si="93"/>
        <v>16</v>
      </c>
      <c r="P243" s="171" t="str">
        <f t="shared" ca="1" si="94"/>
        <v/>
      </c>
      <c r="Q243" s="171" t="str">
        <f t="shared" ca="1" si="95"/>
        <v/>
      </c>
      <c r="R243" s="171" t="str">
        <f t="shared" ca="1" si="96"/>
        <v/>
      </c>
      <c r="S243" s="171" t="b">
        <f t="shared" si="97"/>
        <v>0</v>
      </c>
      <c r="T243" s="9" t="str">
        <f t="shared" ca="1" si="98"/>
        <v/>
      </c>
      <c r="U243" s="9" t="str">
        <f t="shared" ca="1" si="99"/>
        <v/>
      </c>
      <c r="V243" s="9" t="str">
        <f t="shared" ca="1" si="100"/>
        <v/>
      </c>
      <c r="W243" s="9" t="str">
        <f t="shared" ca="1" si="101"/>
        <v/>
      </c>
      <c r="X243" s="9" t="str">
        <f t="shared" ca="1" si="102"/>
        <v/>
      </c>
      <c r="Y243" s="172" t="str">
        <f t="shared" si="103"/>
        <v/>
      </c>
      <c r="Z243" s="172" t="str">
        <f t="shared" si="104"/>
        <v/>
      </c>
      <c r="AA243" s="172" t="str">
        <f t="shared" si="105"/>
        <v/>
      </c>
      <c r="AB243" s="172" t="str">
        <f t="shared" si="106"/>
        <v/>
      </c>
      <c r="AC243" s="172" t="str">
        <f t="shared" si="107"/>
        <v/>
      </c>
      <c r="AD243" s="173" t="str">
        <f t="shared" ca="1" si="108"/>
        <v/>
      </c>
      <c r="AE243" s="173" t="str">
        <f t="shared" ca="1" si="109"/>
        <v/>
      </c>
      <c r="AF243" s="173" t="str">
        <f t="shared" ca="1" si="110"/>
        <v/>
      </c>
      <c r="AG243" s="173" t="str">
        <f t="shared" ca="1" si="111"/>
        <v/>
      </c>
      <c r="AH243" s="173" t="str">
        <f t="shared" ca="1" si="112"/>
        <v/>
      </c>
    </row>
    <row r="244" spans="7:34">
      <c r="G244" s="8" t="str">
        <f t="shared" si="113"/>
        <v/>
      </c>
      <c r="H244" s="8" t="str">
        <f ca="1">IF(OR(A244="",A244="总计",ISNA(MATCH(A244,'临-进度'!$A:$A,0))),"",A244)</f>
        <v/>
      </c>
      <c r="I244" s="8" t="b">
        <f>NOT(ISNA(MATCH(A244,项目阶段与里程碑!$B:$B,0)))</f>
        <v>0</v>
      </c>
      <c r="J244" s="8" t="str">
        <f t="shared" si="114"/>
        <v/>
      </c>
      <c r="K244" s="8" t="str">
        <f t="shared" si="115"/>
        <v/>
      </c>
      <c r="L244" s="8" t="str">
        <f t="shared" si="116"/>
        <v/>
      </c>
      <c r="N244" s="171" t="str">
        <f t="shared" si="92"/>
        <v/>
      </c>
      <c r="O244" s="171">
        <f t="shared" ca="1" si="93"/>
        <v>16</v>
      </c>
      <c r="P244" s="171" t="str">
        <f t="shared" ca="1" si="94"/>
        <v/>
      </c>
      <c r="Q244" s="171" t="str">
        <f t="shared" ca="1" si="95"/>
        <v/>
      </c>
      <c r="R244" s="171" t="str">
        <f t="shared" ca="1" si="96"/>
        <v/>
      </c>
      <c r="S244" s="171" t="b">
        <f t="shared" si="97"/>
        <v>0</v>
      </c>
      <c r="T244" s="9" t="str">
        <f t="shared" ca="1" si="98"/>
        <v/>
      </c>
      <c r="U244" s="9" t="str">
        <f t="shared" ca="1" si="99"/>
        <v/>
      </c>
      <c r="V244" s="9" t="str">
        <f t="shared" ca="1" si="100"/>
        <v/>
      </c>
      <c r="W244" s="9" t="str">
        <f t="shared" ca="1" si="101"/>
        <v/>
      </c>
      <c r="X244" s="9" t="str">
        <f t="shared" ca="1" si="102"/>
        <v/>
      </c>
      <c r="Y244" s="172" t="str">
        <f t="shared" si="103"/>
        <v/>
      </c>
      <c r="Z244" s="172" t="str">
        <f t="shared" si="104"/>
        <v/>
      </c>
      <c r="AA244" s="172" t="str">
        <f t="shared" si="105"/>
        <v/>
      </c>
      <c r="AB244" s="172" t="str">
        <f t="shared" si="106"/>
        <v/>
      </c>
      <c r="AC244" s="172" t="str">
        <f t="shared" si="107"/>
        <v/>
      </c>
      <c r="AD244" s="173" t="str">
        <f t="shared" ca="1" si="108"/>
        <v/>
      </c>
      <c r="AE244" s="173" t="str">
        <f t="shared" ca="1" si="109"/>
        <v/>
      </c>
      <c r="AF244" s="173" t="str">
        <f t="shared" ca="1" si="110"/>
        <v/>
      </c>
      <c r="AG244" s="173" t="str">
        <f t="shared" ca="1" si="111"/>
        <v/>
      </c>
      <c r="AH244" s="173" t="str">
        <f t="shared" ca="1" si="112"/>
        <v/>
      </c>
    </row>
    <row r="245" spans="7:34">
      <c r="G245" s="8" t="str">
        <f t="shared" si="113"/>
        <v/>
      </c>
      <c r="H245" s="8" t="str">
        <f ca="1">IF(OR(A245="",A245="总计",ISNA(MATCH(A245,'临-进度'!$A:$A,0))),"",A245)</f>
        <v/>
      </c>
      <c r="I245" s="8" t="b">
        <f>NOT(ISNA(MATCH(A245,项目阶段与里程碑!$B:$B,0)))</f>
        <v>0</v>
      </c>
      <c r="J245" s="8" t="str">
        <f t="shared" si="114"/>
        <v/>
      </c>
      <c r="K245" s="8" t="str">
        <f t="shared" si="115"/>
        <v/>
      </c>
      <c r="L245" s="8" t="str">
        <f t="shared" si="116"/>
        <v/>
      </c>
      <c r="N245" s="171" t="str">
        <f t="shared" si="92"/>
        <v/>
      </c>
      <c r="O245" s="171">
        <f t="shared" ca="1" si="93"/>
        <v>16</v>
      </c>
      <c r="P245" s="171" t="str">
        <f t="shared" ca="1" si="94"/>
        <v/>
      </c>
      <c r="Q245" s="171" t="str">
        <f t="shared" ca="1" si="95"/>
        <v/>
      </c>
      <c r="R245" s="171" t="str">
        <f t="shared" ca="1" si="96"/>
        <v/>
      </c>
      <c r="S245" s="171" t="b">
        <f t="shared" si="97"/>
        <v>0</v>
      </c>
      <c r="T245" s="9" t="str">
        <f t="shared" ca="1" si="98"/>
        <v/>
      </c>
      <c r="U245" s="9" t="str">
        <f t="shared" ca="1" si="99"/>
        <v/>
      </c>
      <c r="V245" s="9" t="str">
        <f t="shared" ca="1" si="100"/>
        <v/>
      </c>
      <c r="W245" s="9" t="str">
        <f t="shared" ca="1" si="101"/>
        <v/>
      </c>
      <c r="X245" s="9" t="str">
        <f t="shared" ca="1" si="102"/>
        <v/>
      </c>
      <c r="Y245" s="172" t="str">
        <f t="shared" si="103"/>
        <v/>
      </c>
      <c r="Z245" s="172" t="str">
        <f t="shared" si="104"/>
        <v/>
      </c>
      <c r="AA245" s="172" t="str">
        <f t="shared" si="105"/>
        <v/>
      </c>
      <c r="AB245" s="172" t="str">
        <f t="shared" si="106"/>
        <v/>
      </c>
      <c r="AC245" s="172" t="str">
        <f t="shared" si="107"/>
        <v/>
      </c>
      <c r="AD245" s="173" t="str">
        <f t="shared" ca="1" si="108"/>
        <v/>
      </c>
      <c r="AE245" s="173" t="str">
        <f t="shared" ca="1" si="109"/>
        <v/>
      </c>
      <c r="AF245" s="173" t="str">
        <f t="shared" ca="1" si="110"/>
        <v/>
      </c>
      <c r="AG245" s="173" t="str">
        <f t="shared" ca="1" si="111"/>
        <v/>
      </c>
      <c r="AH245" s="173" t="str">
        <f t="shared" ca="1" si="112"/>
        <v/>
      </c>
    </row>
    <row r="246" spans="7:34">
      <c r="G246" s="8" t="str">
        <f t="shared" si="113"/>
        <v/>
      </c>
      <c r="H246" s="8" t="str">
        <f ca="1">IF(OR(A246="",A246="总计",ISNA(MATCH(A246,'临-进度'!$A:$A,0))),"",A246)</f>
        <v/>
      </c>
      <c r="I246" s="8" t="b">
        <f>NOT(ISNA(MATCH(A246,项目阶段与里程碑!$B:$B,0)))</f>
        <v>0</v>
      </c>
      <c r="J246" s="8" t="str">
        <f t="shared" si="114"/>
        <v/>
      </c>
      <c r="K246" s="8" t="str">
        <f t="shared" si="115"/>
        <v/>
      </c>
      <c r="L246" s="8" t="str">
        <f t="shared" si="116"/>
        <v/>
      </c>
      <c r="N246" s="171" t="str">
        <f t="shared" si="92"/>
        <v/>
      </c>
      <c r="O246" s="171">
        <f t="shared" ca="1" si="93"/>
        <v>16</v>
      </c>
      <c r="P246" s="171" t="str">
        <f t="shared" ca="1" si="94"/>
        <v/>
      </c>
      <c r="Q246" s="171" t="str">
        <f t="shared" ca="1" si="95"/>
        <v/>
      </c>
      <c r="R246" s="171" t="str">
        <f t="shared" ca="1" si="96"/>
        <v/>
      </c>
      <c r="S246" s="171" t="b">
        <f t="shared" si="97"/>
        <v>0</v>
      </c>
      <c r="T246" s="9" t="str">
        <f t="shared" ca="1" si="98"/>
        <v/>
      </c>
      <c r="U246" s="9" t="str">
        <f t="shared" ca="1" si="99"/>
        <v/>
      </c>
      <c r="V246" s="9" t="str">
        <f t="shared" ca="1" si="100"/>
        <v/>
      </c>
      <c r="W246" s="9" t="str">
        <f t="shared" ca="1" si="101"/>
        <v/>
      </c>
      <c r="X246" s="9" t="str">
        <f t="shared" ca="1" si="102"/>
        <v/>
      </c>
      <c r="Y246" s="172" t="str">
        <f t="shared" si="103"/>
        <v/>
      </c>
      <c r="Z246" s="172" t="str">
        <f t="shared" si="104"/>
        <v/>
      </c>
      <c r="AA246" s="172" t="str">
        <f t="shared" si="105"/>
        <v/>
      </c>
      <c r="AB246" s="172" t="str">
        <f t="shared" si="106"/>
        <v/>
      </c>
      <c r="AC246" s="172" t="str">
        <f t="shared" si="107"/>
        <v/>
      </c>
      <c r="AD246" s="173" t="str">
        <f t="shared" ca="1" si="108"/>
        <v/>
      </c>
      <c r="AE246" s="173" t="str">
        <f t="shared" ca="1" si="109"/>
        <v/>
      </c>
      <c r="AF246" s="173" t="str">
        <f t="shared" ca="1" si="110"/>
        <v/>
      </c>
      <c r="AG246" s="173" t="str">
        <f t="shared" ca="1" si="111"/>
        <v/>
      </c>
      <c r="AH246" s="173" t="str">
        <f t="shared" ca="1" si="112"/>
        <v/>
      </c>
    </row>
    <row r="247" spans="7:34">
      <c r="G247" s="8" t="str">
        <f t="shared" si="113"/>
        <v/>
      </c>
      <c r="H247" s="8" t="str">
        <f ca="1">IF(OR(A247="",A247="总计",ISNA(MATCH(A247,'临-进度'!$A:$A,0))),"",A247)</f>
        <v/>
      </c>
      <c r="I247" s="8" t="b">
        <f>NOT(ISNA(MATCH(A247,项目阶段与里程碑!$B:$B,0)))</f>
        <v>0</v>
      </c>
      <c r="J247" s="8" t="str">
        <f t="shared" si="114"/>
        <v/>
      </c>
      <c r="K247" s="8" t="str">
        <f t="shared" si="115"/>
        <v/>
      </c>
      <c r="L247" s="8" t="str">
        <f t="shared" si="116"/>
        <v/>
      </c>
      <c r="N247" s="171" t="str">
        <f t="shared" si="92"/>
        <v/>
      </c>
      <c r="O247" s="171">
        <f t="shared" ca="1" si="93"/>
        <v>16</v>
      </c>
      <c r="P247" s="171" t="str">
        <f t="shared" ca="1" si="94"/>
        <v/>
      </c>
      <c r="Q247" s="171" t="str">
        <f t="shared" ca="1" si="95"/>
        <v/>
      </c>
      <c r="R247" s="171" t="str">
        <f t="shared" ca="1" si="96"/>
        <v/>
      </c>
      <c r="S247" s="171" t="b">
        <f t="shared" si="97"/>
        <v>0</v>
      </c>
      <c r="T247" s="9" t="str">
        <f t="shared" ca="1" si="98"/>
        <v/>
      </c>
      <c r="U247" s="9" t="str">
        <f t="shared" ca="1" si="99"/>
        <v/>
      </c>
      <c r="V247" s="9" t="str">
        <f t="shared" ca="1" si="100"/>
        <v/>
      </c>
      <c r="W247" s="9" t="str">
        <f t="shared" ca="1" si="101"/>
        <v/>
      </c>
      <c r="X247" s="9" t="str">
        <f t="shared" ca="1" si="102"/>
        <v/>
      </c>
      <c r="Y247" s="172" t="str">
        <f t="shared" si="103"/>
        <v/>
      </c>
      <c r="Z247" s="172" t="str">
        <f t="shared" si="104"/>
        <v/>
      </c>
      <c r="AA247" s="172" t="str">
        <f t="shared" si="105"/>
        <v/>
      </c>
      <c r="AB247" s="172" t="str">
        <f t="shared" si="106"/>
        <v/>
      </c>
      <c r="AC247" s="172" t="str">
        <f t="shared" si="107"/>
        <v/>
      </c>
      <c r="AD247" s="173" t="str">
        <f t="shared" ca="1" si="108"/>
        <v/>
      </c>
      <c r="AE247" s="173" t="str">
        <f t="shared" ca="1" si="109"/>
        <v/>
      </c>
      <c r="AF247" s="173" t="str">
        <f t="shared" ca="1" si="110"/>
        <v/>
      </c>
      <c r="AG247" s="173" t="str">
        <f t="shared" ca="1" si="111"/>
        <v/>
      </c>
      <c r="AH247" s="173" t="str">
        <f t="shared" ca="1" si="112"/>
        <v/>
      </c>
    </row>
    <row r="248" spans="7:34">
      <c r="G248" s="8" t="str">
        <f t="shared" si="113"/>
        <v/>
      </c>
      <c r="H248" s="8" t="str">
        <f ca="1">IF(OR(A248="",A248="总计",ISNA(MATCH(A248,'临-进度'!$A:$A,0))),"",A248)</f>
        <v/>
      </c>
      <c r="I248" s="8" t="b">
        <f>NOT(ISNA(MATCH(A248,项目阶段与里程碑!$B:$B,0)))</f>
        <v>0</v>
      </c>
      <c r="J248" s="8" t="str">
        <f t="shared" si="114"/>
        <v/>
      </c>
      <c r="K248" s="8" t="str">
        <f t="shared" si="115"/>
        <v/>
      </c>
      <c r="L248" s="8" t="str">
        <f t="shared" si="116"/>
        <v/>
      </c>
      <c r="N248" s="171" t="str">
        <f t="shared" si="92"/>
        <v/>
      </c>
      <c r="O248" s="171">
        <f t="shared" ca="1" si="93"/>
        <v>16</v>
      </c>
      <c r="P248" s="171" t="str">
        <f t="shared" ca="1" si="94"/>
        <v/>
      </c>
      <c r="Q248" s="171" t="str">
        <f t="shared" ca="1" si="95"/>
        <v/>
      </c>
      <c r="R248" s="171" t="str">
        <f t="shared" ca="1" si="96"/>
        <v/>
      </c>
      <c r="S248" s="171" t="b">
        <f t="shared" si="97"/>
        <v>0</v>
      </c>
      <c r="T248" s="9" t="str">
        <f t="shared" ca="1" si="98"/>
        <v/>
      </c>
      <c r="U248" s="9" t="str">
        <f t="shared" ca="1" si="99"/>
        <v/>
      </c>
      <c r="V248" s="9" t="str">
        <f t="shared" ca="1" si="100"/>
        <v/>
      </c>
      <c r="W248" s="9" t="str">
        <f t="shared" ca="1" si="101"/>
        <v/>
      </c>
      <c r="X248" s="9" t="str">
        <f t="shared" ca="1" si="102"/>
        <v/>
      </c>
      <c r="Y248" s="172" t="str">
        <f t="shared" si="103"/>
        <v/>
      </c>
      <c r="Z248" s="172" t="str">
        <f t="shared" si="104"/>
        <v/>
      </c>
      <c r="AA248" s="172" t="str">
        <f t="shared" si="105"/>
        <v/>
      </c>
      <c r="AB248" s="172" t="str">
        <f t="shared" si="106"/>
        <v/>
      </c>
      <c r="AC248" s="172" t="str">
        <f t="shared" si="107"/>
        <v/>
      </c>
      <c r="AD248" s="173" t="str">
        <f t="shared" ca="1" si="108"/>
        <v/>
      </c>
      <c r="AE248" s="173" t="str">
        <f t="shared" ca="1" si="109"/>
        <v/>
      </c>
      <c r="AF248" s="173" t="str">
        <f t="shared" ca="1" si="110"/>
        <v/>
      </c>
      <c r="AG248" s="173" t="str">
        <f t="shared" ca="1" si="111"/>
        <v/>
      </c>
      <c r="AH248" s="173" t="str">
        <f t="shared" ca="1" si="112"/>
        <v/>
      </c>
    </row>
    <row r="249" spans="7:34">
      <c r="G249" s="8" t="str">
        <f t="shared" si="113"/>
        <v/>
      </c>
      <c r="H249" s="8" t="str">
        <f ca="1">IF(OR(A249="",A249="总计",ISNA(MATCH(A249,'临-进度'!$A:$A,0))),"",A249)</f>
        <v/>
      </c>
      <c r="I249" s="8" t="b">
        <f>NOT(ISNA(MATCH(A249,项目阶段与里程碑!$B:$B,0)))</f>
        <v>0</v>
      </c>
      <c r="J249" s="8" t="str">
        <f t="shared" si="114"/>
        <v/>
      </c>
      <c r="K249" s="8" t="str">
        <f t="shared" si="115"/>
        <v/>
      </c>
      <c r="L249" s="8" t="str">
        <f t="shared" si="116"/>
        <v/>
      </c>
      <c r="N249" s="171" t="str">
        <f t="shared" si="92"/>
        <v/>
      </c>
      <c r="O249" s="171">
        <f t="shared" ca="1" si="93"/>
        <v>16</v>
      </c>
      <c r="P249" s="171" t="str">
        <f t="shared" ca="1" si="94"/>
        <v/>
      </c>
      <c r="Q249" s="171" t="str">
        <f t="shared" ca="1" si="95"/>
        <v/>
      </c>
      <c r="R249" s="171" t="str">
        <f t="shared" ca="1" si="96"/>
        <v/>
      </c>
      <c r="S249" s="171" t="b">
        <f t="shared" si="97"/>
        <v>0</v>
      </c>
      <c r="T249" s="9" t="str">
        <f t="shared" ca="1" si="98"/>
        <v/>
      </c>
      <c r="U249" s="9" t="str">
        <f t="shared" ca="1" si="99"/>
        <v/>
      </c>
      <c r="V249" s="9" t="str">
        <f t="shared" ca="1" si="100"/>
        <v/>
      </c>
      <c r="W249" s="9" t="str">
        <f t="shared" ca="1" si="101"/>
        <v/>
      </c>
      <c r="X249" s="9" t="str">
        <f t="shared" ca="1" si="102"/>
        <v/>
      </c>
      <c r="Y249" s="172" t="str">
        <f t="shared" si="103"/>
        <v/>
      </c>
      <c r="Z249" s="172" t="str">
        <f t="shared" si="104"/>
        <v/>
      </c>
      <c r="AA249" s="172" t="str">
        <f t="shared" si="105"/>
        <v/>
      </c>
      <c r="AB249" s="172" t="str">
        <f t="shared" si="106"/>
        <v/>
      </c>
      <c r="AC249" s="172" t="str">
        <f t="shared" si="107"/>
        <v/>
      </c>
      <c r="AD249" s="173" t="str">
        <f t="shared" ca="1" si="108"/>
        <v/>
      </c>
      <c r="AE249" s="173" t="str">
        <f t="shared" ca="1" si="109"/>
        <v/>
      </c>
      <c r="AF249" s="173" t="str">
        <f t="shared" ca="1" si="110"/>
        <v/>
      </c>
      <c r="AG249" s="173" t="str">
        <f t="shared" ca="1" si="111"/>
        <v/>
      </c>
      <c r="AH249" s="173" t="str">
        <f t="shared" ca="1" si="112"/>
        <v/>
      </c>
    </row>
    <row r="250" spans="7:34">
      <c r="G250" s="8" t="str">
        <f t="shared" si="113"/>
        <v/>
      </c>
      <c r="H250" s="8" t="str">
        <f ca="1">IF(OR(A250="",A250="总计",ISNA(MATCH(A250,'临-进度'!$A:$A,0))),"",A250)</f>
        <v/>
      </c>
      <c r="I250" s="8" t="b">
        <f>NOT(ISNA(MATCH(A250,项目阶段与里程碑!$B:$B,0)))</f>
        <v>0</v>
      </c>
      <c r="J250" s="8" t="str">
        <f t="shared" si="114"/>
        <v/>
      </c>
      <c r="K250" s="8" t="str">
        <f t="shared" si="115"/>
        <v/>
      </c>
      <c r="L250" s="8" t="str">
        <f t="shared" si="116"/>
        <v/>
      </c>
      <c r="N250" s="171" t="str">
        <f t="shared" si="92"/>
        <v/>
      </c>
      <c r="O250" s="171">
        <f t="shared" ca="1" si="93"/>
        <v>16</v>
      </c>
      <c r="P250" s="171" t="str">
        <f t="shared" ca="1" si="94"/>
        <v/>
      </c>
      <c r="Q250" s="171" t="str">
        <f t="shared" ca="1" si="95"/>
        <v/>
      </c>
      <c r="R250" s="171" t="str">
        <f t="shared" ca="1" si="96"/>
        <v/>
      </c>
      <c r="S250" s="171" t="b">
        <f t="shared" si="97"/>
        <v>0</v>
      </c>
      <c r="T250" s="9" t="str">
        <f t="shared" ca="1" si="98"/>
        <v/>
      </c>
      <c r="U250" s="9" t="str">
        <f t="shared" ca="1" si="99"/>
        <v/>
      </c>
      <c r="V250" s="9" t="str">
        <f t="shared" ca="1" si="100"/>
        <v/>
      </c>
      <c r="W250" s="9" t="str">
        <f t="shared" ca="1" si="101"/>
        <v/>
      </c>
      <c r="X250" s="9" t="str">
        <f t="shared" ca="1" si="102"/>
        <v/>
      </c>
      <c r="Y250" s="172" t="str">
        <f t="shared" si="103"/>
        <v/>
      </c>
      <c r="Z250" s="172" t="str">
        <f t="shared" si="104"/>
        <v/>
      </c>
      <c r="AA250" s="172" t="str">
        <f t="shared" si="105"/>
        <v/>
      </c>
      <c r="AB250" s="172" t="str">
        <f t="shared" si="106"/>
        <v/>
      </c>
      <c r="AC250" s="172" t="str">
        <f t="shared" si="107"/>
        <v/>
      </c>
      <c r="AD250" s="173" t="str">
        <f t="shared" ca="1" si="108"/>
        <v/>
      </c>
      <c r="AE250" s="173" t="str">
        <f t="shared" ca="1" si="109"/>
        <v/>
      </c>
      <c r="AF250" s="173" t="str">
        <f t="shared" ca="1" si="110"/>
        <v/>
      </c>
      <c r="AG250" s="173" t="str">
        <f t="shared" ca="1" si="111"/>
        <v/>
      </c>
      <c r="AH250" s="173" t="str">
        <f t="shared" ca="1" si="112"/>
        <v/>
      </c>
    </row>
    <row r="251" spans="7:34">
      <c r="G251" s="8" t="str">
        <f t="shared" si="113"/>
        <v/>
      </c>
      <c r="H251" s="8" t="str">
        <f ca="1">IF(OR(A251="",A251="总计",ISNA(MATCH(A251,'临-进度'!$A:$A,0))),"",A251)</f>
        <v/>
      </c>
      <c r="I251" s="8" t="b">
        <f>NOT(ISNA(MATCH(A251,项目阶段与里程碑!$B:$B,0)))</f>
        <v>0</v>
      </c>
      <c r="J251" s="8" t="str">
        <f t="shared" si="114"/>
        <v/>
      </c>
      <c r="K251" s="8" t="str">
        <f t="shared" si="115"/>
        <v/>
      </c>
      <c r="L251" s="8" t="str">
        <f t="shared" si="116"/>
        <v/>
      </c>
      <c r="N251" s="171" t="str">
        <f t="shared" si="92"/>
        <v/>
      </c>
      <c r="O251" s="171">
        <f t="shared" ca="1" si="93"/>
        <v>16</v>
      </c>
      <c r="P251" s="171" t="str">
        <f t="shared" ca="1" si="94"/>
        <v/>
      </c>
      <c r="Q251" s="171" t="str">
        <f t="shared" ca="1" si="95"/>
        <v/>
      </c>
      <c r="R251" s="171" t="str">
        <f t="shared" ca="1" si="96"/>
        <v/>
      </c>
      <c r="S251" s="171" t="b">
        <f t="shared" si="97"/>
        <v>0</v>
      </c>
      <c r="T251" s="9" t="str">
        <f t="shared" ca="1" si="98"/>
        <v/>
      </c>
      <c r="U251" s="9" t="str">
        <f t="shared" ca="1" si="99"/>
        <v/>
      </c>
      <c r="V251" s="9" t="str">
        <f t="shared" ca="1" si="100"/>
        <v/>
      </c>
      <c r="W251" s="9" t="str">
        <f t="shared" ca="1" si="101"/>
        <v/>
      </c>
      <c r="X251" s="9" t="str">
        <f t="shared" ca="1" si="102"/>
        <v/>
      </c>
      <c r="Y251" s="172" t="str">
        <f t="shared" si="103"/>
        <v/>
      </c>
      <c r="Z251" s="172" t="str">
        <f t="shared" si="104"/>
        <v/>
      </c>
      <c r="AA251" s="172" t="str">
        <f t="shared" si="105"/>
        <v/>
      </c>
      <c r="AB251" s="172" t="str">
        <f t="shared" si="106"/>
        <v/>
      </c>
      <c r="AC251" s="172" t="str">
        <f t="shared" si="107"/>
        <v/>
      </c>
      <c r="AD251" s="173" t="str">
        <f t="shared" ca="1" si="108"/>
        <v/>
      </c>
      <c r="AE251" s="173" t="str">
        <f t="shared" ca="1" si="109"/>
        <v/>
      </c>
      <c r="AF251" s="173" t="str">
        <f t="shared" ca="1" si="110"/>
        <v/>
      </c>
      <c r="AG251" s="173" t="str">
        <f t="shared" ca="1" si="111"/>
        <v/>
      </c>
      <c r="AH251" s="173" t="str">
        <f t="shared" ca="1" si="112"/>
        <v/>
      </c>
    </row>
    <row r="252" spans="7:34">
      <c r="G252" s="8" t="str">
        <f t="shared" si="113"/>
        <v/>
      </c>
      <c r="H252" s="8" t="str">
        <f ca="1">IF(OR(A252="",A252="总计",ISNA(MATCH(A252,'临-进度'!$A:$A,0))),"",A252)</f>
        <v/>
      </c>
      <c r="I252" s="8" t="b">
        <f>NOT(ISNA(MATCH(A252,项目阶段与里程碑!$B:$B,0)))</f>
        <v>0</v>
      </c>
      <c r="J252" s="8" t="str">
        <f t="shared" si="114"/>
        <v/>
      </c>
      <c r="K252" s="8" t="str">
        <f t="shared" si="115"/>
        <v/>
      </c>
      <c r="L252" s="8" t="str">
        <f t="shared" si="116"/>
        <v/>
      </c>
      <c r="N252" s="171" t="str">
        <f t="shared" si="92"/>
        <v/>
      </c>
      <c r="O252" s="171">
        <f t="shared" ca="1" si="93"/>
        <v>16</v>
      </c>
      <c r="P252" s="171" t="str">
        <f t="shared" ca="1" si="94"/>
        <v/>
      </c>
      <c r="Q252" s="171" t="str">
        <f t="shared" ca="1" si="95"/>
        <v/>
      </c>
      <c r="R252" s="171" t="str">
        <f t="shared" ca="1" si="96"/>
        <v/>
      </c>
      <c r="S252" s="171" t="b">
        <f t="shared" si="97"/>
        <v>0</v>
      </c>
      <c r="T252" s="9" t="str">
        <f t="shared" ca="1" si="98"/>
        <v/>
      </c>
      <c r="U252" s="9" t="str">
        <f t="shared" ca="1" si="99"/>
        <v/>
      </c>
      <c r="V252" s="9" t="str">
        <f t="shared" ca="1" si="100"/>
        <v/>
      </c>
      <c r="W252" s="9" t="str">
        <f t="shared" ca="1" si="101"/>
        <v/>
      </c>
      <c r="X252" s="9" t="str">
        <f t="shared" ca="1" si="102"/>
        <v/>
      </c>
      <c r="Y252" s="172" t="str">
        <f t="shared" si="103"/>
        <v/>
      </c>
      <c r="Z252" s="172" t="str">
        <f t="shared" si="104"/>
        <v/>
      </c>
      <c r="AA252" s="172" t="str">
        <f t="shared" si="105"/>
        <v/>
      </c>
      <c r="AB252" s="172" t="str">
        <f t="shared" si="106"/>
        <v/>
      </c>
      <c r="AC252" s="172" t="str">
        <f t="shared" si="107"/>
        <v/>
      </c>
      <c r="AD252" s="173" t="str">
        <f t="shared" ca="1" si="108"/>
        <v/>
      </c>
      <c r="AE252" s="173" t="str">
        <f t="shared" ca="1" si="109"/>
        <v/>
      </c>
      <c r="AF252" s="173" t="str">
        <f t="shared" ca="1" si="110"/>
        <v/>
      </c>
      <c r="AG252" s="173" t="str">
        <f t="shared" ca="1" si="111"/>
        <v/>
      </c>
      <c r="AH252" s="173" t="str">
        <f t="shared" ca="1" si="112"/>
        <v/>
      </c>
    </row>
    <row r="253" spans="7:34">
      <c r="G253" s="8" t="str">
        <f t="shared" si="113"/>
        <v/>
      </c>
      <c r="H253" s="8" t="str">
        <f ca="1">IF(OR(A253="",A253="总计",ISNA(MATCH(A253,'临-进度'!$A:$A,0))),"",A253)</f>
        <v/>
      </c>
      <c r="I253" s="8" t="b">
        <f>NOT(ISNA(MATCH(A253,项目阶段与里程碑!$B:$B,0)))</f>
        <v>0</v>
      </c>
      <c r="J253" s="8" t="str">
        <f t="shared" si="114"/>
        <v/>
      </c>
      <c r="K253" s="8" t="str">
        <f t="shared" si="115"/>
        <v/>
      </c>
      <c r="L253" s="8" t="str">
        <f t="shared" si="116"/>
        <v/>
      </c>
      <c r="N253" s="171" t="str">
        <f t="shared" si="92"/>
        <v/>
      </c>
      <c r="O253" s="171">
        <f t="shared" ca="1" si="93"/>
        <v>16</v>
      </c>
      <c r="P253" s="171" t="str">
        <f t="shared" ca="1" si="94"/>
        <v/>
      </c>
      <c r="Q253" s="171" t="str">
        <f t="shared" ca="1" si="95"/>
        <v/>
      </c>
      <c r="R253" s="171" t="str">
        <f t="shared" ca="1" si="96"/>
        <v/>
      </c>
      <c r="S253" s="171" t="b">
        <f t="shared" si="97"/>
        <v>0</v>
      </c>
      <c r="T253" s="9" t="str">
        <f t="shared" ca="1" si="98"/>
        <v/>
      </c>
      <c r="U253" s="9" t="str">
        <f t="shared" ca="1" si="99"/>
        <v/>
      </c>
      <c r="V253" s="9" t="str">
        <f t="shared" ca="1" si="100"/>
        <v/>
      </c>
      <c r="W253" s="9" t="str">
        <f t="shared" ca="1" si="101"/>
        <v/>
      </c>
      <c r="X253" s="9" t="str">
        <f t="shared" ca="1" si="102"/>
        <v/>
      </c>
      <c r="Y253" s="172" t="str">
        <f t="shared" si="103"/>
        <v/>
      </c>
      <c r="Z253" s="172" t="str">
        <f t="shared" si="104"/>
        <v/>
      </c>
      <c r="AA253" s="172" t="str">
        <f t="shared" si="105"/>
        <v/>
      </c>
      <c r="AB253" s="172" t="str">
        <f t="shared" si="106"/>
        <v/>
      </c>
      <c r="AC253" s="172" t="str">
        <f t="shared" si="107"/>
        <v/>
      </c>
      <c r="AD253" s="173" t="str">
        <f t="shared" ca="1" si="108"/>
        <v/>
      </c>
      <c r="AE253" s="173" t="str">
        <f t="shared" ca="1" si="109"/>
        <v/>
      </c>
      <c r="AF253" s="173" t="str">
        <f t="shared" ca="1" si="110"/>
        <v/>
      </c>
      <c r="AG253" s="173" t="str">
        <f t="shared" ca="1" si="111"/>
        <v/>
      </c>
      <c r="AH253" s="173" t="str">
        <f t="shared" ca="1" si="112"/>
        <v/>
      </c>
    </row>
    <row r="254" spans="7:34">
      <c r="G254" s="8" t="str">
        <f t="shared" si="113"/>
        <v/>
      </c>
      <c r="H254" s="8" t="str">
        <f ca="1">IF(OR(A254="",A254="总计",ISNA(MATCH(A254,'临-进度'!$A:$A,0))),"",A254)</f>
        <v/>
      </c>
      <c r="I254" s="8" t="b">
        <f>NOT(ISNA(MATCH(A254,项目阶段与里程碑!$B:$B,0)))</f>
        <v>0</v>
      </c>
      <c r="J254" s="8" t="str">
        <f t="shared" si="114"/>
        <v/>
      </c>
      <c r="K254" s="8" t="str">
        <f t="shared" si="115"/>
        <v/>
      </c>
      <c r="L254" s="8" t="str">
        <f t="shared" si="116"/>
        <v/>
      </c>
      <c r="N254" s="171" t="str">
        <f t="shared" si="92"/>
        <v/>
      </c>
      <c r="O254" s="171">
        <f t="shared" ca="1" si="93"/>
        <v>16</v>
      </c>
      <c r="P254" s="171" t="str">
        <f t="shared" ca="1" si="94"/>
        <v/>
      </c>
      <c r="Q254" s="171" t="str">
        <f t="shared" ca="1" si="95"/>
        <v/>
      </c>
      <c r="R254" s="171" t="str">
        <f t="shared" ca="1" si="96"/>
        <v/>
      </c>
      <c r="S254" s="171" t="b">
        <f t="shared" si="97"/>
        <v>0</v>
      </c>
      <c r="T254" s="9" t="str">
        <f t="shared" ca="1" si="98"/>
        <v/>
      </c>
      <c r="U254" s="9" t="str">
        <f t="shared" ca="1" si="99"/>
        <v/>
      </c>
      <c r="V254" s="9" t="str">
        <f t="shared" ca="1" si="100"/>
        <v/>
      </c>
      <c r="W254" s="9" t="str">
        <f t="shared" ca="1" si="101"/>
        <v/>
      </c>
      <c r="X254" s="9" t="str">
        <f t="shared" ca="1" si="102"/>
        <v/>
      </c>
      <c r="Y254" s="172" t="str">
        <f t="shared" si="103"/>
        <v/>
      </c>
      <c r="Z254" s="172" t="str">
        <f t="shared" si="104"/>
        <v/>
      </c>
      <c r="AA254" s="172" t="str">
        <f t="shared" si="105"/>
        <v/>
      </c>
      <c r="AB254" s="172" t="str">
        <f t="shared" si="106"/>
        <v/>
      </c>
      <c r="AC254" s="172" t="str">
        <f t="shared" si="107"/>
        <v/>
      </c>
      <c r="AD254" s="173" t="str">
        <f t="shared" ca="1" si="108"/>
        <v/>
      </c>
      <c r="AE254" s="173" t="str">
        <f t="shared" ca="1" si="109"/>
        <v/>
      </c>
      <c r="AF254" s="173" t="str">
        <f t="shared" ca="1" si="110"/>
        <v/>
      </c>
      <c r="AG254" s="173" t="str">
        <f t="shared" ca="1" si="111"/>
        <v/>
      </c>
      <c r="AH254" s="173" t="str">
        <f t="shared" ca="1" si="112"/>
        <v/>
      </c>
    </row>
    <row r="255" spans="7:34">
      <c r="G255" s="8" t="str">
        <f t="shared" si="113"/>
        <v/>
      </c>
      <c r="H255" s="8" t="str">
        <f ca="1">IF(OR(A255="",A255="总计",ISNA(MATCH(A255,'临-进度'!$A:$A,0))),"",A255)</f>
        <v/>
      </c>
      <c r="I255" s="8" t="b">
        <f>NOT(ISNA(MATCH(A255,项目阶段与里程碑!$B:$B,0)))</f>
        <v>0</v>
      </c>
      <c r="J255" s="8" t="str">
        <f t="shared" si="114"/>
        <v/>
      </c>
      <c r="K255" s="8" t="str">
        <f t="shared" si="115"/>
        <v/>
      </c>
      <c r="L255" s="8" t="str">
        <f t="shared" si="116"/>
        <v/>
      </c>
      <c r="N255" s="171" t="str">
        <f t="shared" si="92"/>
        <v/>
      </c>
      <c r="O255" s="171">
        <f t="shared" ca="1" si="93"/>
        <v>16</v>
      </c>
      <c r="P255" s="171" t="str">
        <f t="shared" ca="1" si="94"/>
        <v/>
      </c>
      <c r="Q255" s="171" t="str">
        <f t="shared" ca="1" si="95"/>
        <v/>
      </c>
      <c r="R255" s="171" t="str">
        <f t="shared" ca="1" si="96"/>
        <v/>
      </c>
      <c r="S255" s="171" t="b">
        <f t="shared" si="97"/>
        <v>0</v>
      </c>
      <c r="T255" s="9" t="str">
        <f t="shared" ca="1" si="98"/>
        <v/>
      </c>
      <c r="U255" s="9" t="str">
        <f t="shared" ca="1" si="99"/>
        <v/>
      </c>
      <c r="V255" s="9" t="str">
        <f t="shared" ca="1" si="100"/>
        <v/>
      </c>
      <c r="W255" s="9" t="str">
        <f t="shared" ca="1" si="101"/>
        <v/>
      </c>
      <c r="X255" s="9" t="str">
        <f t="shared" ca="1" si="102"/>
        <v/>
      </c>
      <c r="Y255" s="172" t="str">
        <f t="shared" si="103"/>
        <v/>
      </c>
      <c r="Z255" s="172" t="str">
        <f t="shared" si="104"/>
        <v/>
      </c>
      <c r="AA255" s="172" t="str">
        <f t="shared" si="105"/>
        <v/>
      </c>
      <c r="AB255" s="172" t="str">
        <f t="shared" si="106"/>
        <v/>
      </c>
      <c r="AC255" s="172" t="str">
        <f t="shared" si="107"/>
        <v/>
      </c>
      <c r="AD255" s="173" t="str">
        <f t="shared" ca="1" si="108"/>
        <v/>
      </c>
      <c r="AE255" s="173" t="str">
        <f t="shared" ca="1" si="109"/>
        <v/>
      </c>
      <c r="AF255" s="173" t="str">
        <f t="shared" ca="1" si="110"/>
        <v/>
      </c>
      <c r="AG255" s="173" t="str">
        <f t="shared" ca="1" si="111"/>
        <v/>
      </c>
      <c r="AH255" s="173" t="str">
        <f t="shared" ca="1" si="112"/>
        <v/>
      </c>
    </row>
    <row r="256" spans="7:34">
      <c r="G256" s="8" t="str">
        <f t="shared" si="113"/>
        <v/>
      </c>
      <c r="H256" s="8" t="str">
        <f ca="1">IF(OR(A256="",A256="总计",ISNA(MATCH(A256,'临-进度'!$A:$A,0))),"",A256)</f>
        <v/>
      </c>
      <c r="I256" s="8" t="b">
        <f>NOT(ISNA(MATCH(A256,项目阶段与里程碑!$B:$B,0)))</f>
        <v>0</v>
      </c>
      <c r="J256" s="8" t="str">
        <f t="shared" si="114"/>
        <v/>
      </c>
      <c r="K256" s="8" t="str">
        <f t="shared" si="115"/>
        <v/>
      </c>
      <c r="L256" s="8" t="str">
        <f t="shared" si="116"/>
        <v/>
      </c>
      <c r="N256" s="171" t="str">
        <f t="shared" si="92"/>
        <v/>
      </c>
      <c r="O256" s="171">
        <f t="shared" ca="1" si="93"/>
        <v>16</v>
      </c>
      <c r="P256" s="171" t="str">
        <f t="shared" ca="1" si="94"/>
        <v/>
      </c>
      <c r="Q256" s="171" t="str">
        <f t="shared" ca="1" si="95"/>
        <v/>
      </c>
      <c r="R256" s="171" t="str">
        <f t="shared" ca="1" si="96"/>
        <v/>
      </c>
      <c r="S256" s="171" t="b">
        <f t="shared" si="97"/>
        <v>0</v>
      </c>
      <c r="T256" s="9" t="str">
        <f t="shared" ca="1" si="98"/>
        <v/>
      </c>
      <c r="U256" s="9" t="str">
        <f t="shared" ca="1" si="99"/>
        <v/>
      </c>
      <c r="V256" s="9" t="str">
        <f t="shared" ca="1" si="100"/>
        <v/>
      </c>
      <c r="W256" s="9" t="str">
        <f t="shared" ca="1" si="101"/>
        <v/>
      </c>
      <c r="X256" s="9" t="str">
        <f t="shared" ca="1" si="102"/>
        <v/>
      </c>
      <c r="Y256" s="172" t="str">
        <f t="shared" si="103"/>
        <v/>
      </c>
      <c r="Z256" s="172" t="str">
        <f t="shared" si="104"/>
        <v/>
      </c>
      <c r="AA256" s="172" t="str">
        <f t="shared" si="105"/>
        <v/>
      </c>
      <c r="AB256" s="172" t="str">
        <f t="shared" si="106"/>
        <v/>
      </c>
      <c r="AC256" s="172" t="str">
        <f t="shared" si="107"/>
        <v/>
      </c>
      <c r="AD256" s="173" t="str">
        <f t="shared" ca="1" si="108"/>
        <v/>
      </c>
      <c r="AE256" s="173" t="str">
        <f t="shared" ca="1" si="109"/>
        <v/>
      </c>
      <c r="AF256" s="173" t="str">
        <f t="shared" ca="1" si="110"/>
        <v/>
      </c>
      <c r="AG256" s="173" t="str">
        <f t="shared" ca="1" si="111"/>
        <v/>
      </c>
      <c r="AH256" s="173" t="str">
        <f t="shared" ca="1" si="112"/>
        <v/>
      </c>
    </row>
    <row r="257" spans="7:34">
      <c r="G257" s="8" t="str">
        <f t="shared" si="113"/>
        <v/>
      </c>
      <c r="H257" s="8" t="str">
        <f ca="1">IF(OR(A257="",A257="总计",ISNA(MATCH(A257,'临-进度'!$A:$A,0))),"",A257)</f>
        <v/>
      </c>
      <c r="I257" s="8" t="b">
        <f>NOT(ISNA(MATCH(A257,项目阶段与里程碑!$B:$B,0)))</f>
        <v>0</v>
      </c>
      <c r="J257" s="8" t="str">
        <f t="shared" si="114"/>
        <v/>
      </c>
      <c r="K257" s="8" t="str">
        <f t="shared" si="115"/>
        <v/>
      </c>
      <c r="L257" s="8" t="str">
        <f t="shared" si="116"/>
        <v/>
      </c>
      <c r="N257" s="171" t="str">
        <f t="shared" si="92"/>
        <v/>
      </c>
      <c r="O257" s="171">
        <f t="shared" ca="1" si="93"/>
        <v>16</v>
      </c>
      <c r="P257" s="171" t="str">
        <f t="shared" ca="1" si="94"/>
        <v/>
      </c>
      <c r="Q257" s="171" t="str">
        <f t="shared" ca="1" si="95"/>
        <v/>
      </c>
      <c r="R257" s="171" t="str">
        <f t="shared" ca="1" si="96"/>
        <v/>
      </c>
      <c r="S257" s="171" t="b">
        <f t="shared" si="97"/>
        <v>0</v>
      </c>
      <c r="T257" s="9" t="str">
        <f t="shared" ca="1" si="98"/>
        <v/>
      </c>
      <c r="U257" s="9" t="str">
        <f t="shared" ca="1" si="99"/>
        <v/>
      </c>
      <c r="V257" s="9" t="str">
        <f t="shared" ca="1" si="100"/>
        <v/>
      </c>
      <c r="W257" s="9" t="str">
        <f t="shared" ca="1" si="101"/>
        <v/>
      </c>
      <c r="X257" s="9" t="str">
        <f t="shared" ca="1" si="102"/>
        <v/>
      </c>
      <c r="Y257" s="172" t="str">
        <f t="shared" si="103"/>
        <v/>
      </c>
      <c r="Z257" s="172" t="str">
        <f t="shared" si="104"/>
        <v/>
      </c>
      <c r="AA257" s="172" t="str">
        <f t="shared" si="105"/>
        <v/>
      </c>
      <c r="AB257" s="172" t="str">
        <f t="shared" si="106"/>
        <v/>
      </c>
      <c r="AC257" s="172" t="str">
        <f t="shared" si="107"/>
        <v/>
      </c>
      <c r="AD257" s="173" t="str">
        <f t="shared" ca="1" si="108"/>
        <v/>
      </c>
      <c r="AE257" s="173" t="str">
        <f t="shared" ca="1" si="109"/>
        <v/>
      </c>
      <c r="AF257" s="173" t="str">
        <f t="shared" ca="1" si="110"/>
        <v/>
      </c>
      <c r="AG257" s="173" t="str">
        <f t="shared" ca="1" si="111"/>
        <v/>
      </c>
      <c r="AH257" s="173" t="str">
        <f t="shared" ca="1" si="112"/>
        <v/>
      </c>
    </row>
    <row r="258" spans="7:34">
      <c r="G258" s="8" t="str">
        <f t="shared" si="113"/>
        <v/>
      </c>
      <c r="H258" s="8" t="str">
        <f ca="1">IF(OR(A258="",A258="总计",ISNA(MATCH(A258,'临-进度'!$A:$A,0))),"",A258)</f>
        <v/>
      </c>
      <c r="I258" s="8" t="b">
        <f>NOT(ISNA(MATCH(A258,项目阶段与里程碑!$B:$B,0)))</f>
        <v>0</v>
      </c>
      <c r="J258" s="8" t="str">
        <f t="shared" si="114"/>
        <v/>
      </c>
      <c r="K258" s="8" t="str">
        <f t="shared" si="115"/>
        <v/>
      </c>
      <c r="L258" s="8" t="str">
        <f t="shared" si="116"/>
        <v/>
      </c>
      <c r="N258" s="171" t="str">
        <f t="shared" si="92"/>
        <v/>
      </c>
      <c r="O258" s="171">
        <f t="shared" ca="1" si="93"/>
        <v>16</v>
      </c>
      <c r="P258" s="171" t="str">
        <f t="shared" ca="1" si="94"/>
        <v/>
      </c>
      <c r="Q258" s="171" t="str">
        <f t="shared" ca="1" si="95"/>
        <v/>
      </c>
      <c r="R258" s="171" t="str">
        <f t="shared" ca="1" si="96"/>
        <v/>
      </c>
      <c r="S258" s="171" t="b">
        <f t="shared" si="97"/>
        <v>0</v>
      </c>
      <c r="T258" s="9" t="str">
        <f t="shared" ca="1" si="98"/>
        <v/>
      </c>
      <c r="U258" s="9" t="str">
        <f t="shared" ca="1" si="99"/>
        <v/>
      </c>
      <c r="V258" s="9" t="str">
        <f t="shared" ca="1" si="100"/>
        <v/>
      </c>
      <c r="W258" s="9" t="str">
        <f t="shared" ca="1" si="101"/>
        <v/>
      </c>
      <c r="X258" s="9" t="str">
        <f t="shared" ca="1" si="102"/>
        <v/>
      </c>
      <c r="Y258" s="172" t="str">
        <f t="shared" si="103"/>
        <v/>
      </c>
      <c r="Z258" s="172" t="str">
        <f t="shared" si="104"/>
        <v/>
      </c>
      <c r="AA258" s="172" t="str">
        <f t="shared" si="105"/>
        <v/>
      </c>
      <c r="AB258" s="172" t="str">
        <f t="shared" si="106"/>
        <v/>
      </c>
      <c r="AC258" s="172" t="str">
        <f t="shared" si="107"/>
        <v/>
      </c>
      <c r="AD258" s="173" t="str">
        <f t="shared" ca="1" si="108"/>
        <v/>
      </c>
      <c r="AE258" s="173" t="str">
        <f t="shared" ca="1" si="109"/>
        <v/>
      </c>
      <c r="AF258" s="173" t="str">
        <f t="shared" ca="1" si="110"/>
        <v/>
      </c>
      <c r="AG258" s="173" t="str">
        <f t="shared" ca="1" si="111"/>
        <v/>
      </c>
      <c r="AH258" s="173" t="str">
        <f t="shared" ca="1" si="112"/>
        <v/>
      </c>
    </row>
    <row r="259" spans="7:34">
      <c r="G259" s="8" t="str">
        <f t="shared" si="113"/>
        <v/>
      </c>
      <c r="H259" s="8" t="str">
        <f ca="1">IF(OR(A259="",A259="总计",ISNA(MATCH(A259,'临-进度'!$A:$A,0))),"",A259)</f>
        <v/>
      </c>
      <c r="I259" s="8" t="b">
        <f>NOT(ISNA(MATCH(A259,项目阶段与里程碑!$B:$B,0)))</f>
        <v>0</v>
      </c>
      <c r="J259" s="8" t="str">
        <f t="shared" si="114"/>
        <v/>
      </c>
      <c r="K259" s="8" t="str">
        <f t="shared" si="115"/>
        <v/>
      </c>
      <c r="L259" s="8" t="str">
        <f t="shared" si="116"/>
        <v/>
      </c>
      <c r="N259" s="171" t="str">
        <f t="shared" si="92"/>
        <v/>
      </c>
      <c r="O259" s="171">
        <f t="shared" ca="1" si="93"/>
        <v>16</v>
      </c>
      <c r="P259" s="171" t="str">
        <f t="shared" ca="1" si="94"/>
        <v/>
      </c>
      <c r="Q259" s="171" t="str">
        <f t="shared" ca="1" si="95"/>
        <v/>
      </c>
      <c r="R259" s="171" t="str">
        <f t="shared" ca="1" si="96"/>
        <v/>
      </c>
      <c r="S259" s="171" t="b">
        <f t="shared" si="97"/>
        <v>0</v>
      </c>
      <c r="T259" s="9" t="str">
        <f t="shared" ca="1" si="98"/>
        <v/>
      </c>
      <c r="U259" s="9" t="str">
        <f t="shared" ca="1" si="99"/>
        <v/>
      </c>
      <c r="V259" s="9" t="str">
        <f t="shared" ca="1" si="100"/>
        <v/>
      </c>
      <c r="W259" s="9" t="str">
        <f t="shared" ca="1" si="101"/>
        <v/>
      </c>
      <c r="X259" s="9" t="str">
        <f t="shared" ca="1" si="102"/>
        <v/>
      </c>
      <c r="Y259" s="172" t="str">
        <f t="shared" si="103"/>
        <v/>
      </c>
      <c r="Z259" s="172" t="str">
        <f t="shared" si="104"/>
        <v/>
      </c>
      <c r="AA259" s="172" t="str">
        <f t="shared" si="105"/>
        <v/>
      </c>
      <c r="AB259" s="172" t="str">
        <f t="shared" si="106"/>
        <v/>
      </c>
      <c r="AC259" s="172" t="str">
        <f t="shared" si="107"/>
        <v/>
      </c>
      <c r="AD259" s="173" t="str">
        <f t="shared" ca="1" si="108"/>
        <v/>
      </c>
      <c r="AE259" s="173" t="str">
        <f t="shared" ca="1" si="109"/>
        <v/>
      </c>
      <c r="AF259" s="173" t="str">
        <f t="shared" ca="1" si="110"/>
        <v/>
      </c>
      <c r="AG259" s="173" t="str">
        <f t="shared" ca="1" si="111"/>
        <v/>
      </c>
      <c r="AH259" s="173" t="str">
        <f t="shared" ca="1" si="112"/>
        <v/>
      </c>
    </row>
    <row r="260" spans="7:34">
      <c r="G260" s="8" t="str">
        <f t="shared" si="113"/>
        <v/>
      </c>
      <c r="H260" s="8" t="str">
        <f ca="1">IF(OR(A260="",A260="总计",ISNA(MATCH(A260,'临-进度'!$A:$A,0))),"",A260)</f>
        <v/>
      </c>
      <c r="I260" s="8" t="b">
        <f>NOT(ISNA(MATCH(A260,项目阶段与里程碑!$B:$B,0)))</f>
        <v>0</v>
      </c>
      <c r="J260" s="8" t="str">
        <f t="shared" si="114"/>
        <v/>
      </c>
      <c r="K260" s="8" t="str">
        <f t="shared" si="115"/>
        <v/>
      </c>
      <c r="L260" s="8" t="str">
        <f t="shared" si="116"/>
        <v/>
      </c>
      <c r="N260" s="171" t="str">
        <f t="shared" ref="N260:N323" si="117">IF(ROW()-1&gt;$K$2,"",IF(ROW()&lt;=2,2,IF(ROW()&lt;=N259+Q259,N259,ROW())))</f>
        <v/>
      </c>
      <c r="O260" s="171">
        <f t="shared" ref="O260:O323" ca="1" si="118">IF(N259=N260,O259,O259+R259+1)</f>
        <v>16</v>
      </c>
      <c r="P260" s="171" t="str">
        <f t="shared" ref="P260:P323" ca="1" si="119">OFFSET($J$1,O260-1,0)</f>
        <v/>
      </c>
      <c r="Q260" s="171" t="str">
        <f t="shared" ref="Q260:Q323" ca="1" si="120">OFFSET($K$1,O260-1,0)</f>
        <v/>
      </c>
      <c r="R260" s="171" t="str">
        <f t="shared" ref="R260:R323" ca="1" si="121">OFFSET($L$1,O260-1,0)</f>
        <v/>
      </c>
      <c r="S260" s="171" t="b">
        <f t="shared" ref="S260:S323" si="122">N260&lt;&gt;N259</f>
        <v>0</v>
      </c>
      <c r="T260" s="9" t="str">
        <f t="shared" ref="T260:T323" ca="1" si="123">IFERROR(IF(OR($N260="",$S260),"",IF(ISNUMBER(T259),T259,$O260)+MATCH(1,INDIRECT("b"&amp;(IF(ISNUMBER(T259),T259,$O260)+1)&amp;":b500"),0)),"")</f>
        <v/>
      </c>
      <c r="U260" s="9" t="str">
        <f t="shared" ref="U260:U323" ca="1" si="124">IFERROR(IF(OR(N260="",$S260),"",IF(ISNUMBER(U259),U259,$O260)+MATCH(1,INDIRECT("c"&amp;(IF(ISNUMBER(U259),U259,$O260)+1)&amp;":c500"),0)),"")</f>
        <v/>
      </c>
      <c r="V260" s="9" t="str">
        <f t="shared" ref="V260:V323" ca="1" si="125">IFERROR(IF(OR($N260="",$S260),"",IF(ISNUMBER(V259),V259,$O260)+MATCH(1,INDIRECT("d"&amp;(IF(ISNUMBER(V259),V259,$O260)+1)&amp;":d500"),0)),"")</f>
        <v/>
      </c>
      <c r="W260" s="9" t="str">
        <f t="shared" ref="W260:W323" ca="1" si="126">IFERROR(IF(OR($N260="",$S260),"",IF(ISNUMBER(W259),W259,$O260)+MATCH(1,INDIRECT("e"&amp;(IF(ISNUMBER(W259),W259,$O260)+1)&amp;":e500"),0)),"")</f>
        <v/>
      </c>
      <c r="X260" s="9" t="str">
        <f t="shared" ref="X260:X323" ca="1" si="127">IFERROR(IF(OR($N260="",$S260),"",IF(ISNUMBER(X259),X259,$O260)+MATCH(1,INDIRECT("f"&amp;(IF(ISNUMBER(X259),X259,$O260)+1)&amp;":f500"),0)),"")</f>
        <v/>
      </c>
      <c r="Y260" s="172" t="str">
        <f t="shared" ref="Y260:Y323" si="128">IF(OR($N260="",$S260),"",IF(T260&lt;=$O260+$R260,T260,""))</f>
        <v/>
      </c>
      <c r="Z260" s="172" t="str">
        <f t="shared" ref="Z260:Z323" si="129">IF(OR($N260="",$S260),"",IF(U260&lt;=$O260+$R260,U260,""))</f>
        <v/>
      </c>
      <c r="AA260" s="172" t="str">
        <f t="shared" ref="AA260:AA323" si="130">IF(OR($N260="",$S260),"",IF(V260&lt;=$O260+$R260,V260,""))</f>
        <v/>
      </c>
      <c r="AB260" s="172" t="str">
        <f t="shared" ref="AB260:AB323" si="131">IF(OR($N260="",$S260),"",IF(W260&lt;=$O260+$R260,W260,""))</f>
        <v/>
      </c>
      <c r="AC260" s="172" t="str">
        <f t="shared" ref="AC260:AC323" si="132">IF(OR($N260="",$S260),"",IF(X260&lt;=$O260+$R260,X260,""))</f>
        <v/>
      </c>
      <c r="AD260" s="173" t="str">
        <f t="shared" ref="AD260:AD323" ca="1" si="133">IF(OR($N260="",$S260,Y260=""),"",OFFSET($A$1,Y260-1,0))</f>
        <v/>
      </c>
      <c r="AE260" s="173" t="str">
        <f t="shared" ref="AE260:AE323" ca="1" si="134">IF(OR($N260="",$S260,Z260=""),"",OFFSET($A$1,Z260-1,0))</f>
        <v/>
      </c>
      <c r="AF260" s="173" t="str">
        <f t="shared" ref="AF260:AF323" ca="1" si="135">IF(OR($N260="",$S260,AA260=""),"",OFFSET($A$1,AA260-1,0))</f>
        <v/>
      </c>
      <c r="AG260" s="173" t="str">
        <f t="shared" ref="AG260:AG323" ca="1" si="136">IF(OR($N260="",$S260,AB260=""),"",OFFSET($A$1,AB260-1,0))</f>
        <v/>
      </c>
      <c r="AH260" s="173" t="str">
        <f t="shared" ref="AH260:AH323" ca="1" si="137">IF(OR($N260="",$S260,AC260=""),"",OFFSET($A$1,AC260-1,0))</f>
        <v/>
      </c>
    </row>
    <row r="261" spans="7:34">
      <c r="G261" s="8" t="str">
        <f t="shared" si="113"/>
        <v/>
      </c>
      <c r="H261" s="8" t="str">
        <f ca="1">IF(OR(A261="",A261="总计",ISNA(MATCH(A261,'临-进度'!$A:$A,0))),"",A261)</f>
        <v/>
      </c>
      <c r="I261" s="8" t="b">
        <f>NOT(ISNA(MATCH(A261,项目阶段与里程碑!$B:$B,0)))</f>
        <v>0</v>
      </c>
      <c r="J261" s="8" t="str">
        <f t="shared" si="114"/>
        <v/>
      </c>
      <c r="K261" s="8" t="str">
        <f t="shared" si="115"/>
        <v/>
      </c>
      <c r="L261" s="8" t="str">
        <f t="shared" si="116"/>
        <v/>
      </c>
      <c r="N261" s="171" t="str">
        <f t="shared" si="117"/>
        <v/>
      </c>
      <c r="O261" s="171">
        <f t="shared" ca="1" si="118"/>
        <v>16</v>
      </c>
      <c r="P261" s="171" t="str">
        <f t="shared" ca="1" si="119"/>
        <v/>
      </c>
      <c r="Q261" s="171" t="str">
        <f t="shared" ca="1" si="120"/>
        <v/>
      </c>
      <c r="R261" s="171" t="str">
        <f t="shared" ca="1" si="121"/>
        <v/>
      </c>
      <c r="S261" s="171" t="b">
        <f t="shared" si="122"/>
        <v>0</v>
      </c>
      <c r="T261" s="9" t="str">
        <f t="shared" ca="1" si="123"/>
        <v/>
      </c>
      <c r="U261" s="9" t="str">
        <f t="shared" ca="1" si="124"/>
        <v/>
      </c>
      <c r="V261" s="9" t="str">
        <f t="shared" ca="1" si="125"/>
        <v/>
      </c>
      <c r="W261" s="9" t="str">
        <f t="shared" ca="1" si="126"/>
        <v/>
      </c>
      <c r="X261" s="9" t="str">
        <f t="shared" ca="1" si="127"/>
        <v/>
      </c>
      <c r="Y261" s="172" t="str">
        <f t="shared" si="128"/>
        <v/>
      </c>
      <c r="Z261" s="172" t="str">
        <f t="shared" si="129"/>
        <v/>
      </c>
      <c r="AA261" s="172" t="str">
        <f t="shared" si="130"/>
        <v/>
      </c>
      <c r="AB261" s="172" t="str">
        <f t="shared" si="131"/>
        <v/>
      </c>
      <c r="AC261" s="172" t="str">
        <f t="shared" si="132"/>
        <v/>
      </c>
      <c r="AD261" s="173" t="str">
        <f t="shared" ca="1" si="133"/>
        <v/>
      </c>
      <c r="AE261" s="173" t="str">
        <f t="shared" ca="1" si="134"/>
        <v/>
      </c>
      <c r="AF261" s="173" t="str">
        <f t="shared" ca="1" si="135"/>
        <v/>
      </c>
      <c r="AG261" s="173" t="str">
        <f t="shared" ca="1" si="136"/>
        <v/>
      </c>
      <c r="AH261" s="173" t="str">
        <f t="shared" ca="1" si="137"/>
        <v/>
      </c>
    </row>
    <row r="262" spans="7:34">
      <c r="G262" s="8" t="str">
        <f t="shared" ref="G262:G325" si="138">IF(OR(A262="",A262="总计"),"",IF(I262,A262,G261))</f>
        <v/>
      </c>
      <c r="H262" s="8" t="str">
        <f ca="1">IF(OR(A262="",A262="总计",ISNA(MATCH(A262,'临-进度'!$A:$A,0))),"",A262)</f>
        <v/>
      </c>
      <c r="I262" s="8" t="b">
        <f>NOT(ISNA(MATCH(A262,项目阶段与里程碑!$B:$B,0)))</f>
        <v>0</v>
      </c>
      <c r="J262" s="8" t="str">
        <f t="shared" ref="J262:J325" si="139">IF(I262,G262,"")</f>
        <v/>
      </c>
      <c r="K262" s="8" t="str">
        <f t="shared" ref="K262:K325" si="140">IF(I262,MAX(B262:F262),"")</f>
        <v/>
      </c>
      <c r="L262" s="8" t="str">
        <f t="shared" ref="L262:L325" si="141">IF(I262,COUNTIF($G$2:$G$500,G262)-1,"")</f>
        <v/>
      </c>
      <c r="N262" s="171" t="str">
        <f t="shared" si="117"/>
        <v/>
      </c>
      <c r="O262" s="171">
        <f t="shared" ca="1" si="118"/>
        <v>16</v>
      </c>
      <c r="P262" s="171" t="str">
        <f t="shared" ca="1" si="119"/>
        <v/>
      </c>
      <c r="Q262" s="171" t="str">
        <f t="shared" ca="1" si="120"/>
        <v/>
      </c>
      <c r="R262" s="171" t="str">
        <f t="shared" ca="1" si="121"/>
        <v/>
      </c>
      <c r="S262" s="171" t="b">
        <f t="shared" si="122"/>
        <v>0</v>
      </c>
      <c r="T262" s="9" t="str">
        <f t="shared" ca="1" si="123"/>
        <v/>
      </c>
      <c r="U262" s="9" t="str">
        <f t="shared" ca="1" si="124"/>
        <v/>
      </c>
      <c r="V262" s="9" t="str">
        <f t="shared" ca="1" si="125"/>
        <v/>
      </c>
      <c r="W262" s="9" t="str">
        <f t="shared" ca="1" si="126"/>
        <v/>
      </c>
      <c r="X262" s="9" t="str">
        <f t="shared" ca="1" si="127"/>
        <v/>
      </c>
      <c r="Y262" s="172" t="str">
        <f t="shared" si="128"/>
        <v/>
      </c>
      <c r="Z262" s="172" t="str">
        <f t="shared" si="129"/>
        <v/>
      </c>
      <c r="AA262" s="172" t="str">
        <f t="shared" si="130"/>
        <v/>
      </c>
      <c r="AB262" s="172" t="str">
        <f t="shared" si="131"/>
        <v/>
      </c>
      <c r="AC262" s="172" t="str">
        <f t="shared" si="132"/>
        <v/>
      </c>
      <c r="AD262" s="173" t="str">
        <f t="shared" ca="1" si="133"/>
        <v/>
      </c>
      <c r="AE262" s="173" t="str">
        <f t="shared" ca="1" si="134"/>
        <v/>
      </c>
      <c r="AF262" s="173" t="str">
        <f t="shared" ca="1" si="135"/>
        <v/>
      </c>
      <c r="AG262" s="173" t="str">
        <f t="shared" ca="1" si="136"/>
        <v/>
      </c>
      <c r="AH262" s="173" t="str">
        <f t="shared" ca="1" si="137"/>
        <v/>
      </c>
    </row>
    <row r="263" spans="7:34">
      <c r="G263" s="8" t="str">
        <f t="shared" si="138"/>
        <v/>
      </c>
      <c r="H263" s="8" t="str">
        <f ca="1">IF(OR(A263="",A263="总计",ISNA(MATCH(A263,'临-进度'!$A:$A,0))),"",A263)</f>
        <v/>
      </c>
      <c r="I263" s="8" t="b">
        <f>NOT(ISNA(MATCH(A263,项目阶段与里程碑!$B:$B,0)))</f>
        <v>0</v>
      </c>
      <c r="J263" s="8" t="str">
        <f t="shared" si="139"/>
        <v/>
      </c>
      <c r="K263" s="8" t="str">
        <f t="shared" si="140"/>
        <v/>
      </c>
      <c r="L263" s="8" t="str">
        <f t="shared" si="141"/>
        <v/>
      </c>
      <c r="N263" s="171" t="str">
        <f t="shared" si="117"/>
        <v/>
      </c>
      <c r="O263" s="171">
        <f t="shared" ca="1" si="118"/>
        <v>16</v>
      </c>
      <c r="P263" s="171" t="str">
        <f t="shared" ca="1" si="119"/>
        <v/>
      </c>
      <c r="Q263" s="171" t="str">
        <f t="shared" ca="1" si="120"/>
        <v/>
      </c>
      <c r="R263" s="171" t="str">
        <f t="shared" ca="1" si="121"/>
        <v/>
      </c>
      <c r="S263" s="171" t="b">
        <f t="shared" si="122"/>
        <v>0</v>
      </c>
      <c r="T263" s="9" t="str">
        <f t="shared" ca="1" si="123"/>
        <v/>
      </c>
      <c r="U263" s="9" t="str">
        <f t="shared" ca="1" si="124"/>
        <v/>
      </c>
      <c r="V263" s="9" t="str">
        <f t="shared" ca="1" si="125"/>
        <v/>
      </c>
      <c r="W263" s="9" t="str">
        <f t="shared" ca="1" si="126"/>
        <v/>
      </c>
      <c r="X263" s="9" t="str">
        <f t="shared" ca="1" si="127"/>
        <v/>
      </c>
      <c r="Y263" s="172" t="str">
        <f t="shared" si="128"/>
        <v/>
      </c>
      <c r="Z263" s="172" t="str">
        <f t="shared" si="129"/>
        <v/>
      </c>
      <c r="AA263" s="172" t="str">
        <f t="shared" si="130"/>
        <v/>
      </c>
      <c r="AB263" s="172" t="str">
        <f t="shared" si="131"/>
        <v/>
      </c>
      <c r="AC263" s="172" t="str">
        <f t="shared" si="132"/>
        <v/>
      </c>
      <c r="AD263" s="173" t="str">
        <f t="shared" ca="1" si="133"/>
        <v/>
      </c>
      <c r="AE263" s="173" t="str">
        <f t="shared" ca="1" si="134"/>
        <v/>
      </c>
      <c r="AF263" s="173" t="str">
        <f t="shared" ca="1" si="135"/>
        <v/>
      </c>
      <c r="AG263" s="173" t="str">
        <f t="shared" ca="1" si="136"/>
        <v/>
      </c>
      <c r="AH263" s="173" t="str">
        <f t="shared" ca="1" si="137"/>
        <v/>
      </c>
    </row>
    <row r="264" spans="7:34">
      <c r="G264" s="8" t="str">
        <f t="shared" si="138"/>
        <v/>
      </c>
      <c r="H264" s="8" t="str">
        <f ca="1">IF(OR(A264="",A264="总计",ISNA(MATCH(A264,'临-进度'!$A:$A,0))),"",A264)</f>
        <v/>
      </c>
      <c r="I264" s="8" t="b">
        <f>NOT(ISNA(MATCH(A264,项目阶段与里程碑!$B:$B,0)))</f>
        <v>0</v>
      </c>
      <c r="J264" s="8" t="str">
        <f t="shared" si="139"/>
        <v/>
      </c>
      <c r="K264" s="8" t="str">
        <f t="shared" si="140"/>
        <v/>
      </c>
      <c r="L264" s="8" t="str">
        <f t="shared" si="141"/>
        <v/>
      </c>
      <c r="N264" s="171" t="str">
        <f t="shared" si="117"/>
        <v/>
      </c>
      <c r="O264" s="171">
        <f t="shared" ca="1" si="118"/>
        <v>16</v>
      </c>
      <c r="P264" s="171" t="str">
        <f t="shared" ca="1" si="119"/>
        <v/>
      </c>
      <c r="Q264" s="171" t="str">
        <f t="shared" ca="1" si="120"/>
        <v/>
      </c>
      <c r="R264" s="171" t="str">
        <f t="shared" ca="1" si="121"/>
        <v/>
      </c>
      <c r="S264" s="171" t="b">
        <f t="shared" si="122"/>
        <v>0</v>
      </c>
      <c r="T264" s="9" t="str">
        <f t="shared" ca="1" si="123"/>
        <v/>
      </c>
      <c r="U264" s="9" t="str">
        <f t="shared" ca="1" si="124"/>
        <v/>
      </c>
      <c r="V264" s="9" t="str">
        <f t="shared" ca="1" si="125"/>
        <v/>
      </c>
      <c r="W264" s="9" t="str">
        <f t="shared" ca="1" si="126"/>
        <v/>
      </c>
      <c r="X264" s="9" t="str">
        <f t="shared" ca="1" si="127"/>
        <v/>
      </c>
      <c r="Y264" s="172" t="str">
        <f t="shared" si="128"/>
        <v/>
      </c>
      <c r="Z264" s="172" t="str">
        <f t="shared" si="129"/>
        <v/>
      </c>
      <c r="AA264" s="172" t="str">
        <f t="shared" si="130"/>
        <v/>
      </c>
      <c r="AB264" s="172" t="str">
        <f t="shared" si="131"/>
        <v/>
      </c>
      <c r="AC264" s="172" t="str">
        <f t="shared" si="132"/>
        <v/>
      </c>
      <c r="AD264" s="173" t="str">
        <f t="shared" ca="1" si="133"/>
        <v/>
      </c>
      <c r="AE264" s="173" t="str">
        <f t="shared" ca="1" si="134"/>
        <v/>
      </c>
      <c r="AF264" s="173" t="str">
        <f t="shared" ca="1" si="135"/>
        <v/>
      </c>
      <c r="AG264" s="173" t="str">
        <f t="shared" ca="1" si="136"/>
        <v/>
      </c>
      <c r="AH264" s="173" t="str">
        <f t="shared" ca="1" si="137"/>
        <v/>
      </c>
    </row>
    <row r="265" spans="7:34">
      <c r="G265" s="8" t="str">
        <f t="shared" si="138"/>
        <v/>
      </c>
      <c r="H265" s="8" t="str">
        <f ca="1">IF(OR(A265="",A265="总计",ISNA(MATCH(A265,'临-进度'!$A:$A,0))),"",A265)</f>
        <v/>
      </c>
      <c r="I265" s="8" t="b">
        <f>NOT(ISNA(MATCH(A265,项目阶段与里程碑!$B:$B,0)))</f>
        <v>0</v>
      </c>
      <c r="J265" s="8" t="str">
        <f t="shared" si="139"/>
        <v/>
      </c>
      <c r="K265" s="8" t="str">
        <f t="shared" si="140"/>
        <v/>
      </c>
      <c r="L265" s="8" t="str">
        <f t="shared" si="141"/>
        <v/>
      </c>
      <c r="N265" s="171" t="str">
        <f t="shared" si="117"/>
        <v/>
      </c>
      <c r="O265" s="171">
        <f t="shared" ca="1" si="118"/>
        <v>16</v>
      </c>
      <c r="P265" s="171" t="str">
        <f t="shared" ca="1" si="119"/>
        <v/>
      </c>
      <c r="Q265" s="171" t="str">
        <f t="shared" ca="1" si="120"/>
        <v/>
      </c>
      <c r="R265" s="171" t="str">
        <f t="shared" ca="1" si="121"/>
        <v/>
      </c>
      <c r="S265" s="171" t="b">
        <f t="shared" si="122"/>
        <v>0</v>
      </c>
      <c r="T265" s="9" t="str">
        <f t="shared" ca="1" si="123"/>
        <v/>
      </c>
      <c r="U265" s="9" t="str">
        <f t="shared" ca="1" si="124"/>
        <v/>
      </c>
      <c r="V265" s="9" t="str">
        <f t="shared" ca="1" si="125"/>
        <v/>
      </c>
      <c r="W265" s="9" t="str">
        <f t="shared" ca="1" si="126"/>
        <v/>
      </c>
      <c r="X265" s="9" t="str">
        <f t="shared" ca="1" si="127"/>
        <v/>
      </c>
      <c r="Y265" s="172" t="str">
        <f t="shared" si="128"/>
        <v/>
      </c>
      <c r="Z265" s="172" t="str">
        <f t="shared" si="129"/>
        <v/>
      </c>
      <c r="AA265" s="172" t="str">
        <f t="shared" si="130"/>
        <v/>
      </c>
      <c r="AB265" s="172" t="str">
        <f t="shared" si="131"/>
        <v/>
      </c>
      <c r="AC265" s="172" t="str">
        <f t="shared" si="132"/>
        <v/>
      </c>
      <c r="AD265" s="173" t="str">
        <f t="shared" ca="1" si="133"/>
        <v/>
      </c>
      <c r="AE265" s="173" t="str">
        <f t="shared" ca="1" si="134"/>
        <v/>
      </c>
      <c r="AF265" s="173" t="str">
        <f t="shared" ca="1" si="135"/>
        <v/>
      </c>
      <c r="AG265" s="173" t="str">
        <f t="shared" ca="1" si="136"/>
        <v/>
      </c>
      <c r="AH265" s="173" t="str">
        <f t="shared" ca="1" si="137"/>
        <v/>
      </c>
    </row>
    <row r="266" spans="7:34">
      <c r="G266" s="8" t="str">
        <f t="shared" si="138"/>
        <v/>
      </c>
      <c r="H266" s="8" t="str">
        <f ca="1">IF(OR(A266="",A266="总计",ISNA(MATCH(A266,'临-进度'!$A:$A,0))),"",A266)</f>
        <v/>
      </c>
      <c r="I266" s="8" t="b">
        <f>NOT(ISNA(MATCH(A266,项目阶段与里程碑!$B:$B,0)))</f>
        <v>0</v>
      </c>
      <c r="J266" s="8" t="str">
        <f t="shared" si="139"/>
        <v/>
      </c>
      <c r="K266" s="8" t="str">
        <f t="shared" si="140"/>
        <v/>
      </c>
      <c r="L266" s="8" t="str">
        <f t="shared" si="141"/>
        <v/>
      </c>
      <c r="N266" s="171" t="str">
        <f t="shared" si="117"/>
        <v/>
      </c>
      <c r="O266" s="171">
        <f t="shared" ca="1" si="118"/>
        <v>16</v>
      </c>
      <c r="P266" s="171" t="str">
        <f t="shared" ca="1" si="119"/>
        <v/>
      </c>
      <c r="Q266" s="171" t="str">
        <f t="shared" ca="1" si="120"/>
        <v/>
      </c>
      <c r="R266" s="171" t="str">
        <f t="shared" ca="1" si="121"/>
        <v/>
      </c>
      <c r="S266" s="171" t="b">
        <f t="shared" si="122"/>
        <v>0</v>
      </c>
      <c r="T266" s="9" t="str">
        <f t="shared" ca="1" si="123"/>
        <v/>
      </c>
      <c r="U266" s="9" t="str">
        <f t="shared" ca="1" si="124"/>
        <v/>
      </c>
      <c r="V266" s="9" t="str">
        <f t="shared" ca="1" si="125"/>
        <v/>
      </c>
      <c r="W266" s="9" t="str">
        <f t="shared" ca="1" si="126"/>
        <v/>
      </c>
      <c r="X266" s="9" t="str">
        <f t="shared" ca="1" si="127"/>
        <v/>
      </c>
      <c r="Y266" s="172" t="str">
        <f t="shared" si="128"/>
        <v/>
      </c>
      <c r="Z266" s="172" t="str">
        <f t="shared" si="129"/>
        <v/>
      </c>
      <c r="AA266" s="172" t="str">
        <f t="shared" si="130"/>
        <v/>
      </c>
      <c r="AB266" s="172" t="str">
        <f t="shared" si="131"/>
        <v/>
      </c>
      <c r="AC266" s="172" t="str">
        <f t="shared" si="132"/>
        <v/>
      </c>
      <c r="AD266" s="173" t="str">
        <f t="shared" ca="1" si="133"/>
        <v/>
      </c>
      <c r="AE266" s="173" t="str">
        <f t="shared" ca="1" si="134"/>
        <v/>
      </c>
      <c r="AF266" s="173" t="str">
        <f t="shared" ca="1" si="135"/>
        <v/>
      </c>
      <c r="AG266" s="173" t="str">
        <f t="shared" ca="1" si="136"/>
        <v/>
      </c>
      <c r="AH266" s="173" t="str">
        <f t="shared" ca="1" si="137"/>
        <v/>
      </c>
    </row>
    <row r="267" spans="7:34">
      <c r="G267" s="8" t="str">
        <f t="shared" si="138"/>
        <v/>
      </c>
      <c r="H267" s="8" t="str">
        <f ca="1">IF(OR(A267="",A267="总计",ISNA(MATCH(A267,'临-进度'!$A:$A,0))),"",A267)</f>
        <v/>
      </c>
      <c r="I267" s="8" t="b">
        <f>NOT(ISNA(MATCH(A267,项目阶段与里程碑!$B:$B,0)))</f>
        <v>0</v>
      </c>
      <c r="J267" s="8" t="str">
        <f t="shared" si="139"/>
        <v/>
      </c>
      <c r="K267" s="8" t="str">
        <f t="shared" si="140"/>
        <v/>
      </c>
      <c r="L267" s="8" t="str">
        <f t="shared" si="141"/>
        <v/>
      </c>
      <c r="N267" s="171" t="str">
        <f t="shared" si="117"/>
        <v/>
      </c>
      <c r="O267" s="171">
        <f t="shared" ca="1" si="118"/>
        <v>16</v>
      </c>
      <c r="P267" s="171" t="str">
        <f t="shared" ca="1" si="119"/>
        <v/>
      </c>
      <c r="Q267" s="171" t="str">
        <f t="shared" ca="1" si="120"/>
        <v/>
      </c>
      <c r="R267" s="171" t="str">
        <f t="shared" ca="1" si="121"/>
        <v/>
      </c>
      <c r="S267" s="171" t="b">
        <f t="shared" si="122"/>
        <v>0</v>
      </c>
      <c r="T267" s="9" t="str">
        <f t="shared" ca="1" si="123"/>
        <v/>
      </c>
      <c r="U267" s="9" t="str">
        <f t="shared" ca="1" si="124"/>
        <v/>
      </c>
      <c r="V267" s="9" t="str">
        <f t="shared" ca="1" si="125"/>
        <v/>
      </c>
      <c r="W267" s="9" t="str">
        <f t="shared" ca="1" si="126"/>
        <v/>
      </c>
      <c r="X267" s="9" t="str">
        <f t="shared" ca="1" si="127"/>
        <v/>
      </c>
      <c r="Y267" s="172" t="str">
        <f t="shared" si="128"/>
        <v/>
      </c>
      <c r="Z267" s="172" t="str">
        <f t="shared" si="129"/>
        <v/>
      </c>
      <c r="AA267" s="172" t="str">
        <f t="shared" si="130"/>
        <v/>
      </c>
      <c r="AB267" s="172" t="str">
        <f t="shared" si="131"/>
        <v/>
      </c>
      <c r="AC267" s="172" t="str">
        <f t="shared" si="132"/>
        <v/>
      </c>
      <c r="AD267" s="173" t="str">
        <f t="shared" ca="1" si="133"/>
        <v/>
      </c>
      <c r="AE267" s="173" t="str">
        <f t="shared" ca="1" si="134"/>
        <v/>
      </c>
      <c r="AF267" s="173" t="str">
        <f t="shared" ca="1" si="135"/>
        <v/>
      </c>
      <c r="AG267" s="173" t="str">
        <f t="shared" ca="1" si="136"/>
        <v/>
      </c>
      <c r="AH267" s="173" t="str">
        <f t="shared" ca="1" si="137"/>
        <v/>
      </c>
    </row>
    <row r="268" spans="7:34">
      <c r="G268" s="8" t="str">
        <f t="shared" si="138"/>
        <v/>
      </c>
      <c r="H268" s="8" t="str">
        <f ca="1">IF(OR(A268="",A268="总计",ISNA(MATCH(A268,'临-进度'!$A:$A,0))),"",A268)</f>
        <v/>
      </c>
      <c r="I268" s="8" t="b">
        <f>NOT(ISNA(MATCH(A268,项目阶段与里程碑!$B:$B,0)))</f>
        <v>0</v>
      </c>
      <c r="J268" s="8" t="str">
        <f t="shared" si="139"/>
        <v/>
      </c>
      <c r="K268" s="8" t="str">
        <f t="shared" si="140"/>
        <v/>
      </c>
      <c r="L268" s="8" t="str">
        <f t="shared" si="141"/>
        <v/>
      </c>
      <c r="N268" s="171" t="str">
        <f t="shared" si="117"/>
        <v/>
      </c>
      <c r="O268" s="171">
        <f t="shared" ca="1" si="118"/>
        <v>16</v>
      </c>
      <c r="P268" s="171" t="str">
        <f t="shared" ca="1" si="119"/>
        <v/>
      </c>
      <c r="Q268" s="171" t="str">
        <f t="shared" ca="1" si="120"/>
        <v/>
      </c>
      <c r="R268" s="171" t="str">
        <f t="shared" ca="1" si="121"/>
        <v/>
      </c>
      <c r="S268" s="171" t="b">
        <f t="shared" si="122"/>
        <v>0</v>
      </c>
      <c r="T268" s="9" t="str">
        <f t="shared" ca="1" si="123"/>
        <v/>
      </c>
      <c r="U268" s="9" t="str">
        <f t="shared" ca="1" si="124"/>
        <v/>
      </c>
      <c r="V268" s="9" t="str">
        <f t="shared" ca="1" si="125"/>
        <v/>
      </c>
      <c r="W268" s="9" t="str">
        <f t="shared" ca="1" si="126"/>
        <v/>
      </c>
      <c r="X268" s="9" t="str">
        <f t="shared" ca="1" si="127"/>
        <v/>
      </c>
      <c r="Y268" s="172" t="str">
        <f t="shared" si="128"/>
        <v/>
      </c>
      <c r="Z268" s="172" t="str">
        <f t="shared" si="129"/>
        <v/>
      </c>
      <c r="AA268" s="172" t="str">
        <f t="shared" si="130"/>
        <v/>
      </c>
      <c r="AB268" s="172" t="str">
        <f t="shared" si="131"/>
        <v/>
      </c>
      <c r="AC268" s="172" t="str">
        <f t="shared" si="132"/>
        <v/>
      </c>
      <c r="AD268" s="173" t="str">
        <f t="shared" ca="1" si="133"/>
        <v/>
      </c>
      <c r="AE268" s="173" t="str">
        <f t="shared" ca="1" si="134"/>
        <v/>
      </c>
      <c r="AF268" s="173" t="str">
        <f t="shared" ca="1" si="135"/>
        <v/>
      </c>
      <c r="AG268" s="173" t="str">
        <f t="shared" ca="1" si="136"/>
        <v/>
      </c>
      <c r="AH268" s="173" t="str">
        <f t="shared" ca="1" si="137"/>
        <v/>
      </c>
    </row>
    <row r="269" spans="7:34">
      <c r="G269" s="8" t="str">
        <f t="shared" si="138"/>
        <v/>
      </c>
      <c r="H269" s="8" t="str">
        <f ca="1">IF(OR(A269="",A269="总计",ISNA(MATCH(A269,'临-进度'!$A:$A,0))),"",A269)</f>
        <v/>
      </c>
      <c r="I269" s="8" t="b">
        <f>NOT(ISNA(MATCH(A269,项目阶段与里程碑!$B:$B,0)))</f>
        <v>0</v>
      </c>
      <c r="J269" s="8" t="str">
        <f t="shared" si="139"/>
        <v/>
      </c>
      <c r="K269" s="8" t="str">
        <f t="shared" si="140"/>
        <v/>
      </c>
      <c r="L269" s="8" t="str">
        <f t="shared" si="141"/>
        <v/>
      </c>
      <c r="N269" s="171" t="str">
        <f t="shared" si="117"/>
        <v/>
      </c>
      <c r="O269" s="171">
        <f t="shared" ca="1" si="118"/>
        <v>16</v>
      </c>
      <c r="P269" s="171" t="str">
        <f t="shared" ca="1" si="119"/>
        <v/>
      </c>
      <c r="Q269" s="171" t="str">
        <f t="shared" ca="1" si="120"/>
        <v/>
      </c>
      <c r="R269" s="171" t="str">
        <f t="shared" ca="1" si="121"/>
        <v/>
      </c>
      <c r="S269" s="171" t="b">
        <f t="shared" si="122"/>
        <v>0</v>
      </c>
      <c r="T269" s="9" t="str">
        <f t="shared" ca="1" si="123"/>
        <v/>
      </c>
      <c r="U269" s="9" t="str">
        <f t="shared" ca="1" si="124"/>
        <v/>
      </c>
      <c r="V269" s="9" t="str">
        <f t="shared" ca="1" si="125"/>
        <v/>
      </c>
      <c r="W269" s="9" t="str">
        <f t="shared" ca="1" si="126"/>
        <v/>
      </c>
      <c r="X269" s="9" t="str">
        <f t="shared" ca="1" si="127"/>
        <v/>
      </c>
      <c r="Y269" s="172" t="str">
        <f t="shared" si="128"/>
        <v/>
      </c>
      <c r="Z269" s="172" t="str">
        <f t="shared" si="129"/>
        <v/>
      </c>
      <c r="AA269" s="172" t="str">
        <f t="shared" si="130"/>
        <v/>
      </c>
      <c r="AB269" s="172" t="str">
        <f t="shared" si="131"/>
        <v/>
      </c>
      <c r="AC269" s="172" t="str">
        <f t="shared" si="132"/>
        <v/>
      </c>
      <c r="AD269" s="173" t="str">
        <f t="shared" ca="1" si="133"/>
        <v/>
      </c>
      <c r="AE269" s="173" t="str">
        <f t="shared" ca="1" si="134"/>
        <v/>
      </c>
      <c r="AF269" s="173" t="str">
        <f t="shared" ca="1" si="135"/>
        <v/>
      </c>
      <c r="AG269" s="173" t="str">
        <f t="shared" ca="1" si="136"/>
        <v/>
      </c>
      <c r="AH269" s="173" t="str">
        <f t="shared" ca="1" si="137"/>
        <v/>
      </c>
    </row>
    <row r="270" spans="7:34">
      <c r="G270" s="8" t="str">
        <f t="shared" si="138"/>
        <v/>
      </c>
      <c r="H270" s="8" t="str">
        <f ca="1">IF(OR(A270="",A270="总计",ISNA(MATCH(A270,'临-进度'!$A:$A,0))),"",A270)</f>
        <v/>
      </c>
      <c r="I270" s="8" t="b">
        <f>NOT(ISNA(MATCH(A270,项目阶段与里程碑!$B:$B,0)))</f>
        <v>0</v>
      </c>
      <c r="J270" s="8" t="str">
        <f t="shared" si="139"/>
        <v/>
      </c>
      <c r="K270" s="8" t="str">
        <f t="shared" si="140"/>
        <v/>
      </c>
      <c r="L270" s="8" t="str">
        <f t="shared" si="141"/>
        <v/>
      </c>
      <c r="N270" s="171" t="str">
        <f t="shared" si="117"/>
        <v/>
      </c>
      <c r="O270" s="171">
        <f t="shared" ca="1" si="118"/>
        <v>16</v>
      </c>
      <c r="P270" s="171" t="str">
        <f t="shared" ca="1" si="119"/>
        <v/>
      </c>
      <c r="Q270" s="171" t="str">
        <f t="shared" ca="1" si="120"/>
        <v/>
      </c>
      <c r="R270" s="171" t="str">
        <f t="shared" ca="1" si="121"/>
        <v/>
      </c>
      <c r="S270" s="171" t="b">
        <f t="shared" si="122"/>
        <v>0</v>
      </c>
      <c r="T270" s="9" t="str">
        <f t="shared" ca="1" si="123"/>
        <v/>
      </c>
      <c r="U270" s="9" t="str">
        <f t="shared" ca="1" si="124"/>
        <v/>
      </c>
      <c r="V270" s="9" t="str">
        <f t="shared" ca="1" si="125"/>
        <v/>
      </c>
      <c r="W270" s="9" t="str">
        <f t="shared" ca="1" si="126"/>
        <v/>
      </c>
      <c r="X270" s="9" t="str">
        <f t="shared" ca="1" si="127"/>
        <v/>
      </c>
      <c r="Y270" s="172" t="str">
        <f t="shared" si="128"/>
        <v/>
      </c>
      <c r="Z270" s="172" t="str">
        <f t="shared" si="129"/>
        <v/>
      </c>
      <c r="AA270" s="172" t="str">
        <f t="shared" si="130"/>
        <v/>
      </c>
      <c r="AB270" s="172" t="str">
        <f t="shared" si="131"/>
        <v/>
      </c>
      <c r="AC270" s="172" t="str">
        <f t="shared" si="132"/>
        <v/>
      </c>
      <c r="AD270" s="173" t="str">
        <f t="shared" ca="1" si="133"/>
        <v/>
      </c>
      <c r="AE270" s="173" t="str">
        <f t="shared" ca="1" si="134"/>
        <v/>
      </c>
      <c r="AF270" s="173" t="str">
        <f t="shared" ca="1" si="135"/>
        <v/>
      </c>
      <c r="AG270" s="173" t="str">
        <f t="shared" ca="1" si="136"/>
        <v/>
      </c>
      <c r="AH270" s="173" t="str">
        <f t="shared" ca="1" si="137"/>
        <v/>
      </c>
    </row>
    <row r="271" spans="7:34">
      <c r="G271" s="8" t="str">
        <f t="shared" si="138"/>
        <v/>
      </c>
      <c r="H271" s="8" t="str">
        <f ca="1">IF(OR(A271="",A271="总计",ISNA(MATCH(A271,'临-进度'!$A:$A,0))),"",A271)</f>
        <v/>
      </c>
      <c r="I271" s="8" t="b">
        <f>NOT(ISNA(MATCH(A271,项目阶段与里程碑!$B:$B,0)))</f>
        <v>0</v>
      </c>
      <c r="J271" s="8" t="str">
        <f t="shared" si="139"/>
        <v/>
      </c>
      <c r="K271" s="8" t="str">
        <f t="shared" si="140"/>
        <v/>
      </c>
      <c r="L271" s="8" t="str">
        <f t="shared" si="141"/>
        <v/>
      </c>
      <c r="N271" s="171" t="str">
        <f t="shared" si="117"/>
        <v/>
      </c>
      <c r="O271" s="171">
        <f t="shared" ca="1" si="118"/>
        <v>16</v>
      </c>
      <c r="P271" s="171" t="str">
        <f t="shared" ca="1" si="119"/>
        <v/>
      </c>
      <c r="Q271" s="171" t="str">
        <f t="shared" ca="1" si="120"/>
        <v/>
      </c>
      <c r="R271" s="171" t="str">
        <f t="shared" ca="1" si="121"/>
        <v/>
      </c>
      <c r="S271" s="171" t="b">
        <f t="shared" si="122"/>
        <v>0</v>
      </c>
      <c r="T271" s="9" t="str">
        <f t="shared" ca="1" si="123"/>
        <v/>
      </c>
      <c r="U271" s="9" t="str">
        <f t="shared" ca="1" si="124"/>
        <v/>
      </c>
      <c r="V271" s="9" t="str">
        <f t="shared" ca="1" si="125"/>
        <v/>
      </c>
      <c r="W271" s="9" t="str">
        <f t="shared" ca="1" si="126"/>
        <v/>
      </c>
      <c r="X271" s="9" t="str">
        <f t="shared" ca="1" si="127"/>
        <v/>
      </c>
      <c r="Y271" s="172" t="str">
        <f t="shared" si="128"/>
        <v/>
      </c>
      <c r="Z271" s="172" t="str">
        <f t="shared" si="129"/>
        <v/>
      </c>
      <c r="AA271" s="172" t="str">
        <f t="shared" si="130"/>
        <v/>
      </c>
      <c r="AB271" s="172" t="str">
        <f t="shared" si="131"/>
        <v/>
      </c>
      <c r="AC271" s="172" t="str">
        <f t="shared" si="132"/>
        <v/>
      </c>
      <c r="AD271" s="173" t="str">
        <f t="shared" ca="1" si="133"/>
        <v/>
      </c>
      <c r="AE271" s="173" t="str">
        <f t="shared" ca="1" si="134"/>
        <v/>
      </c>
      <c r="AF271" s="173" t="str">
        <f t="shared" ca="1" si="135"/>
        <v/>
      </c>
      <c r="AG271" s="173" t="str">
        <f t="shared" ca="1" si="136"/>
        <v/>
      </c>
      <c r="AH271" s="173" t="str">
        <f t="shared" ca="1" si="137"/>
        <v/>
      </c>
    </row>
    <row r="272" spans="7:34">
      <c r="G272" s="8" t="str">
        <f t="shared" si="138"/>
        <v/>
      </c>
      <c r="H272" s="8" t="str">
        <f ca="1">IF(OR(A272="",A272="总计",ISNA(MATCH(A272,'临-进度'!$A:$A,0))),"",A272)</f>
        <v/>
      </c>
      <c r="I272" s="8" t="b">
        <f>NOT(ISNA(MATCH(A272,项目阶段与里程碑!$B:$B,0)))</f>
        <v>0</v>
      </c>
      <c r="J272" s="8" t="str">
        <f t="shared" si="139"/>
        <v/>
      </c>
      <c r="K272" s="8" t="str">
        <f t="shared" si="140"/>
        <v/>
      </c>
      <c r="L272" s="8" t="str">
        <f t="shared" si="141"/>
        <v/>
      </c>
      <c r="N272" s="171" t="str">
        <f t="shared" si="117"/>
        <v/>
      </c>
      <c r="O272" s="171">
        <f t="shared" ca="1" si="118"/>
        <v>16</v>
      </c>
      <c r="P272" s="171" t="str">
        <f t="shared" ca="1" si="119"/>
        <v/>
      </c>
      <c r="Q272" s="171" t="str">
        <f t="shared" ca="1" si="120"/>
        <v/>
      </c>
      <c r="R272" s="171" t="str">
        <f t="shared" ca="1" si="121"/>
        <v/>
      </c>
      <c r="S272" s="171" t="b">
        <f t="shared" si="122"/>
        <v>0</v>
      </c>
      <c r="T272" s="9" t="str">
        <f t="shared" ca="1" si="123"/>
        <v/>
      </c>
      <c r="U272" s="9" t="str">
        <f t="shared" ca="1" si="124"/>
        <v/>
      </c>
      <c r="V272" s="9" t="str">
        <f t="shared" ca="1" si="125"/>
        <v/>
      </c>
      <c r="W272" s="9" t="str">
        <f t="shared" ca="1" si="126"/>
        <v/>
      </c>
      <c r="X272" s="9" t="str">
        <f t="shared" ca="1" si="127"/>
        <v/>
      </c>
      <c r="Y272" s="172" t="str">
        <f t="shared" si="128"/>
        <v/>
      </c>
      <c r="Z272" s="172" t="str">
        <f t="shared" si="129"/>
        <v/>
      </c>
      <c r="AA272" s="172" t="str">
        <f t="shared" si="130"/>
        <v/>
      </c>
      <c r="AB272" s="172" t="str">
        <f t="shared" si="131"/>
        <v/>
      </c>
      <c r="AC272" s="172" t="str">
        <f t="shared" si="132"/>
        <v/>
      </c>
      <c r="AD272" s="173" t="str">
        <f t="shared" ca="1" si="133"/>
        <v/>
      </c>
      <c r="AE272" s="173" t="str">
        <f t="shared" ca="1" si="134"/>
        <v/>
      </c>
      <c r="AF272" s="173" t="str">
        <f t="shared" ca="1" si="135"/>
        <v/>
      </c>
      <c r="AG272" s="173" t="str">
        <f t="shared" ca="1" si="136"/>
        <v/>
      </c>
      <c r="AH272" s="173" t="str">
        <f t="shared" ca="1" si="137"/>
        <v/>
      </c>
    </row>
    <row r="273" spans="7:34">
      <c r="G273" s="8" t="str">
        <f t="shared" si="138"/>
        <v/>
      </c>
      <c r="H273" s="8" t="str">
        <f ca="1">IF(OR(A273="",A273="总计",ISNA(MATCH(A273,'临-进度'!$A:$A,0))),"",A273)</f>
        <v/>
      </c>
      <c r="I273" s="8" t="b">
        <f>NOT(ISNA(MATCH(A273,项目阶段与里程碑!$B:$B,0)))</f>
        <v>0</v>
      </c>
      <c r="J273" s="8" t="str">
        <f t="shared" si="139"/>
        <v/>
      </c>
      <c r="K273" s="8" t="str">
        <f t="shared" si="140"/>
        <v/>
      </c>
      <c r="L273" s="8" t="str">
        <f t="shared" si="141"/>
        <v/>
      </c>
      <c r="N273" s="171" t="str">
        <f t="shared" si="117"/>
        <v/>
      </c>
      <c r="O273" s="171">
        <f t="shared" ca="1" si="118"/>
        <v>16</v>
      </c>
      <c r="P273" s="171" t="str">
        <f t="shared" ca="1" si="119"/>
        <v/>
      </c>
      <c r="Q273" s="171" t="str">
        <f t="shared" ca="1" si="120"/>
        <v/>
      </c>
      <c r="R273" s="171" t="str">
        <f t="shared" ca="1" si="121"/>
        <v/>
      </c>
      <c r="S273" s="171" t="b">
        <f t="shared" si="122"/>
        <v>0</v>
      </c>
      <c r="T273" s="9" t="str">
        <f t="shared" ca="1" si="123"/>
        <v/>
      </c>
      <c r="U273" s="9" t="str">
        <f t="shared" ca="1" si="124"/>
        <v/>
      </c>
      <c r="V273" s="9" t="str">
        <f t="shared" ca="1" si="125"/>
        <v/>
      </c>
      <c r="W273" s="9" t="str">
        <f t="shared" ca="1" si="126"/>
        <v/>
      </c>
      <c r="X273" s="9" t="str">
        <f t="shared" ca="1" si="127"/>
        <v/>
      </c>
      <c r="Y273" s="172" t="str">
        <f t="shared" si="128"/>
        <v/>
      </c>
      <c r="Z273" s="172" t="str">
        <f t="shared" si="129"/>
        <v/>
      </c>
      <c r="AA273" s="172" t="str">
        <f t="shared" si="130"/>
        <v/>
      </c>
      <c r="AB273" s="172" t="str">
        <f t="shared" si="131"/>
        <v/>
      </c>
      <c r="AC273" s="172" t="str">
        <f t="shared" si="132"/>
        <v/>
      </c>
      <c r="AD273" s="173" t="str">
        <f t="shared" ca="1" si="133"/>
        <v/>
      </c>
      <c r="AE273" s="173" t="str">
        <f t="shared" ca="1" si="134"/>
        <v/>
      </c>
      <c r="AF273" s="173" t="str">
        <f t="shared" ca="1" si="135"/>
        <v/>
      </c>
      <c r="AG273" s="173" t="str">
        <f t="shared" ca="1" si="136"/>
        <v/>
      </c>
      <c r="AH273" s="173" t="str">
        <f t="shared" ca="1" si="137"/>
        <v/>
      </c>
    </row>
    <row r="274" spans="7:34">
      <c r="G274" s="8" t="str">
        <f t="shared" si="138"/>
        <v/>
      </c>
      <c r="H274" s="8" t="str">
        <f ca="1">IF(OR(A274="",A274="总计",ISNA(MATCH(A274,'临-进度'!$A:$A,0))),"",A274)</f>
        <v/>
      </c>
      <c r="I274" s="8" t="b">
        <f>NOT(ISNA(MATCH(A274,项目阶段与里程碑!$B:$B,0)))</f>
        <v>0</v>
      </c>
      <c r="J274" s="8" t="str">
        <f t="shared" si="139"/>
        <v/>
      </c>
      <c r="K274" s="8" t="str">
        <f t="shared" si="140"/>
        <v/>
      </c>
      <c r="L274" s="8" t="str">
        <f t="shared" si="141"/>
        <v/>
      </c>
      <c r="N274" s="171" t="str">
        <f t="shared" si="117"/>
        <v/>
      </c>
      <c r="O274" s="171">
        <f t="shared" ca="1" si="118"/>
        <v>16</v>
      </c>
      <c r="P274" s="171" t="str">
        <f t="shared" ca="1" si="119"/>
        <v/>
      </c>
      <c r="Q274" s="171" t="str">
        <f t="shared" ca="1" si="120"/>
        <v/>
      </c>
      <c r="R274" s="171" t="str">
        <f t="shared" ca="1" si="121"/>
        <v/>
      </c>
      <c r="S274" s="171" t="b">
        <f t="shared" si="122"/>
        <v>0</v>
      </c>
      <c r="T274" s="9" t="str">
        <f t="shared" ca="1" si="123"/>
        <v/>
      </c>
      <c r="U274" s="9" t="str">
        <f t="shared" ca="1" si="124"/>
        <v/>
      </c>
      <c r="V274" s="9" t="str">
        <f t="shared" ca="1" si="125"/>
        <v/>
      </c>
      <c r="W274" s="9" t="str">
        <f t="shared" ca="1" si="126"/>
        <v/>
      </c>
      <c r="X274" s="9" t="str">
        <f t="shared" ca="1" si="127"/>
        <v/>
      </c>
      <c r="Y274" s="172" t="str">
        <f t="shared" si="128"/>
        <v/>
      </c>
      <c r="Z274" s="172" t="str">
        <f t="shared" si="129"/>
        <v/>
      </c>
      <c r="AA274" s="172" t="str">
        <f t="shared" si="130"/>
        <v/>
      </c>
      <c r="AB274" s="172" t="str">
        <f t="shared" si="131"/>
        <v/>
      </c>
      <c r="AC274" s="172" t="str">
        <f t="shared" si="132"/>
        <v/>
      </c>
      <c r="AD274" s="173" t="str">
        <f t="shared" ca="1" si="133"/>
        <v/>
      </c>
      <c r="AE274" s="173" t="str">
        <f t="shared" ca="1" si="134"/>
        <v/>
      </c>
      <c r="AF274" s="173" t="str">
        <f t="shared" ca="1" si="135"/>
        <v/>
      </c>
      <c r="AG274" s="173" t="str">
        <f t="shared" ca="1" si="136"/>
        <v/>
      </c>
      <c r="AH274" s="173" t="str">
        <f t="shared" ca="1" si="137"/>
        <v/>
      </c>
    </row>
    <row r="275" spans="7:34">
      <c r="G275" s="8" t="str">
        <f t="shared" si="138"/>
        <v/>
      </c>
      <c r="H275" s="8" t="str">
        <f ca="1">IF(OR(A275="",A275="总计",ISNA(MATCH(A275,'临-进度'!$A:$A,0))),"",A275)</f>
        <v/>
      </c>
      <c r="I275" s="8" t="b">
        <f>NOT(ISNA(MATCH(A275,项目阶段与里程碑!$B:$B,0)))</f>
        <v>0</v>
      </c>
      <c r="J275" s="8" t="str">
        <f t="shared" si="139"/>
        <v/>
      </c>
      <c r="K275" s="8" t="str">
        <f t="shared" si="140"/>
        <v/>
      </c>
      <c r="L275" s="8" t="str">
        <f t="shared" si="141"/>
        <v/>
      </c>
      <c r="N275" s="171" t="str">
        <f t="shared" si="117"/>
        <v/>
      </c>
      <c r="O275" s="171">
        <f t="shared" ca="1" si="118"/>
        <v>16</v>
      </c>
      <c r="P275" s="171" t="str">
        <f t="shared" ca="1" si="119"/>
        <v/>
      </c>
      <c r="Q275" s="171" t="str">
        <f t="shared" ca="1" si="120"/>
        <v/>
      </c>
      <c r="R275" s="171" t="str">
        <f t="shared" ca="1" si="121"/>
        <v/>
      </c>
      <c r="S275" s="171" t="b">
        <f t="shared" si="122"/>
        <v>0</v>
      </c>
      <c r="T275" s="9" t="str">
        <f t="shared" ca="1" si="123"/>
        <v/>
      </c>
      <c r="U275" s="9" t="str">
        <f t="shared" ca="1" si="124"/>
        <v/>
      </c>
      <c r="V275" s="9" t="str">
        <f t="shared" ca="1" si="125"/>
        <v/>
      </c>
      <c r="W275" s="9" t="str">
        <f t="shared" ca="1" si="126"/>
        <v/>
      </c>
      <c r="X275" s="9" t="str">
        <f t="shared" ca="1" si="127"/>
        <v/>
      </c>
      <c r="Y275" s="172" t="str">
        <f t="shared" si="128"/>
        <v/>
      </c>
      <c r="Z275" s="172" t="str">
        <f t="shared" si="129"/>
        <v/>
      </c>
      <c r="AA275" s="172" t="str">
        <f t="shared" si="130"/>
        <v/>
      </c>
      <c r="AB275" s="172" t="str">
        <f t="shared" si="131"/>
        <v/>
      </c>
      <c r="AC275" s="172" t="str">
        <f t="shared" si="132"/>
        <v/>
      </c>
      <c r="AD275" s="173" t="str">
        <f t="shared" ca="1" si="133"/>
        <v/>
      </c>
      <c r="AE275" s="173" t="str">
        <f t="shared" ca="1" si="134"/>
        <v/>
      </c>
      <c r="AF275" s="173" t="str">
        <f t="shared" ca="1" si="135"/>
        <v/>
      </c>
      <c r="AG275" s="173" t="str">
        <f t="shared" ca="1" si="136"/>
        <v/>
      </c>
      <c r="AH275" s="173" t="str">
        <f t="shared" ca="1" si="137"/>
        <v/>
      </c>
    </row>
    <row r="276" spans="7:34">
      <c r="G276" s="8" t="str">
        <f t="shared" si="138"/>
        <v/>
      </c>
      <c r="H276" s="8" t="str">
        <f ca="1">IF(OR(A276="",A276="总计",ISNA(MATCH(A276,'临-进度'!$A:$A,0))),"",A276)</f>
        <v/>
      </c>
      <c r="I276" s="8" t="b">
        <f>NOT(ISNA(MATCH(A276,项目阶段与里程碑!$B:$B,0)))</f>
        <v>0</v>
      </c>
      <c r="J276" s="8" t="str">
        <f t="shared" si="139"/>
        <v/>
      </c>
      <c r="K276" s="8" t="str">
        <f t="shared" si="140"/>
        <v/>
      </c>
      <c r="L276" s="8" t="str">
        <f t="shared" si="141"/>
        <v/>
      </c>
      <c r="N276" s="171" t="str">
        <f t="shared" si="117"/>
        <v/>
      </c>
      <c r="O276" s="171">
        <f t="shared" ca="1" si="118"/>
        <v>16</v>
      </c>
      <c r="P276" s="171" t="str">
        <f t="shared" ca="1" si="119"/>
        <v/>
      </c>
      <c r="Q276" s="171" t="str">
        <f t="shared" ca="1" si="120"/>
        <v/>
      </c>
      <c r="R276" s="171" t="str">
        <f t="shared" ca="1" si="121"/>
        <v/>
      </c>
      <c r="S276" s="171" t="b">
        <f t="shared" si="122"/>
        <v>0</v>
      </c>
      <c r="T276" s="9" t="str">
        <f t="shared" ca="1" si="123"/>
        <v/>
      </c>
      <c r="U276" s="9" t="str">
        <f t="shared" ca="1" si="124"/>
        <v/>
      </c>
      <c r="V276" s="9" t="str">
        <f t="shared" ca="1" si="125"/>
        <v/>
      </c>
      <c r="W276" s="9" t="str">
        <f t="shared" ca="1" si="126"/>
        <v/>
      </c>
      <c r="X276" s="9" t="str">
        <f t="shared" ca="1" si="127"/>
        <v/>
      </c>
      <c r="Y276" s="172" t="str">
        <f t="shared" si="128"/>
        <v/>
      </c>
      <c r="Z276" s="172" t="str">
        <f t="shared" si="129"/>
        <v/>
      </c>
      <c r="AA276" s="172" t="str">
        <f t="shared" si="130"/>
        <v/>
      </c>
      <c r="AB276" s="172" t="str">
        <f t="shared" si="131"/>
        <v/>
      </c>
      <c r="AC276" s="172" t="str">
        <f t="shared" si="132"/>
        <v/>
      </c>
      <c r="AD276" s="173" t="str">
        <f t="shared" ca="1" si="133"/>
        <v/>
      </c>
      <c r="AE276" s="173" t="str">
        <f t="shared" ca="1" si="134"/>
        <v/>
      </c>
      <c r="AF276" s="173" t="str">
        <f t="shared" ca="1" si="135"/>
        <v/>
      </c>
      <c r="AG276" s="173" t="str">
        <f t="shared" ca="1" si="136"/>
        <v/>
      </c>
      <c r="AH276" s="173" t="str">
        <f t="shared" ca="1" si="137"/>
        <v/>
      </c>
    </row>
    <row r="277" spans="7:34">
      <c r="G277" s="8" t="str">
        <f t="shared" si="138"/>
        <v/>
      </c>
      <c r="H277" s="8" t="str">
        <f ca="1">IF(OR(A277="",A277="总计",ISNA(MATCH(A277,'临-进度'!$A:$A,0))),"",A277)</f>
        <v/>
      </c>
      <c r="I277" s="8" t="b">
        <f>NOT(ISNA(MATCH(A277,项目阶段与里程碑!$B:$B,0)))</f>
        <v>0</v>
      </c>
      <c r="J277" s="8" t="str">
        <f t="shared" si="139"/>
        <v/>
      </c>
      <c r="K277" s="8" t="str">
        <f t="shared" si="140"/>
        <v/>
      </c>
      <c r="L277" s="8" t="str">
        <f t="shared" si="141"/>
        <v/>
      </c>
      <c r="N277" s="171" t="str">
        <f t="shared" si="117"/>
        <v/>
      </c>
      <c r="O277" s="171">
        <f t="shared" ca="1" si="118"/>
        <v>16</v>
      </c>
      <c r="P277" s="171" t="str">
        <f t="shared" ca="1" si="119"/>
        <v/>
      </c>
      <c r="Q277" s="171" t="str">
        <f t="shared" ca="1" si="120"/>
        <v/>
      </c>
      <c r="R277" s="171" t="str">
        <f t="shared" ca="1" si="121"/>
        <v/>
      </c>
      <c r="S277" s="171" t="b">
        <f t="shared" si="122"/>
        <v>0</v>
      </c>
      <c r="T277" s="9" t="str">
        <f t="shared" ca="1" si="123"/>
        <v/>
      </c>
      <c r="U277" s="9" t="str">
        <f t="shared" ca="1" si="124"/>
        <v/>
      </c>
      <c r="V277" s="9" t="str">
        <f t="shared" ca="1" si="125"/>
        <v/>
      </c>
      <c r="W277" s="9" t="str">
        <f t="shared" ca="1" si="126"/>
        <v/>
      </c>
      <c r="X277" s="9" t="str">
        <f t="shared" ca="1" si="127"/>
        <v/>
      </c>
      <c r="Y277" s="172" t="str">
        <f t="shared" si="128"/>
        <v/>
      </c>
      <c r="Z277" s="172" t="str">
        <f t="shared" si="129"/>
        <v/>
      </c>
      <c r="AA277" s="172" t="str">
        <f t="shared" si="130"/>
        <v/>
      </c>
      <c r="AB277" s="172" t="str">
        <f t="shared" si="131"/>
        <v/>
      </c>
      <c r="AC277" s="172" t="str">
        <f t="shared" si="132"/>
        <v/>
      </c>
      <c r="AD277" s="173" t="str">
        <f t="shared" ca="1" si="133"/>
        <v/>
      </c>
      <c r="AE277" s="173" t="str">
        <f t="shared" ca="1" si="134"/>
        <v/>
      </c>
      <c r="AF277" s="173" t="str">
        <f t="shared" ca="1" si="135"/>
        <v/>
      </c>
      <c r="AG277" s="173" t="str">
        <f t="shared" ca="1" si="136"/>
        <v/>
      </c>
      <c r="AH277" s="173" t="str">
        <f t="shared" ca="1" si="137"/>
        <v/>
      </c>
    </row>
    <row r="278" spans="7:34">
      <c r="G278" s="8" t="str">
        <f t="shared" si="138"/>
        <v/>
      </c>
      <c r="H278" s="8" t="str">
        <f ca="1">IF(OR(A278="",A278="总计",ISNA(MATCH(A278,'临-进度'!$A:$A,0))),"",A278)</f>
        <v/>
      </c>
      <c r="I278" s="8" t="b">
        <f>NOT(ISNA(MATCH(A278,项目阶段与里程碑!$B:$B,0)))</f>
        <v>0</v>
      </c>
      <c r="J278" s="8" t="str">
        <f t="shared" si="139"/>
        <v/>
      </c>
      <c r="K278" s="8" t="str">
        <f t="shared" si="140"/>
        <v/>
      </c>
      <c r="L278" s="8" t="str">
        <f t="shared" si="141"/>
        <v/>
      </c>
      <c r="N278" s="171" t="str">
        <f t="shared" si="117"/>
        <v/>
      </c>
      <c r="O278" s="171">
        <f t="shared" ca="1" si="118"/>
        <v>16</v>
      </c>
      <c r="P278" s="171" t="str">
        <f t="shared" ca="1" si="119"/>
        <v/>
      </c>
      <c r="Q278" s="171" t="str">
        <f t="shared" ca="1" si="120"/>
        <v/>
      </c>
      <c r="R278" s="171" t="str">
        <f t="shared" ca="1" si="121"/>
        <v/>
      </c>
      <c r="S278" s="171" t="b">
        <f t="shared" si="122"/>
        <v>0</v>
      </c>
      <c r="T278" s="9" t="str">
        <f t="shared" ca="1" si="123"/>
        <v/>
      </c>
      <c r="U278" s="9" t="str">
        <f t="shared" ca="1" si="124"/>
        <v/>
      </c>
      <c r="V278" s="9" t="str">
        <f t="shared" ca="1" si="125"/>
        <v/>
      </c>
      <c r="W278" s="9" t="str">
        <f t="shared" ca="1" si="126"/>
        <v/>
      </c>
      <c r="X278" s="9" t="str">
        <f t="shared" ca="1" si="127"/>
        <v/>
      </c>
      <c r="Y278" s="172" t="str">
        <f t="shared" si="128"/>
        <v/>
      </c>
      <c r="Z278" s="172" t="str">
        <f t="shared" si="129"/>
        <v/>
      </c>
      <c r="AA278" s="172" t="str">
        <f t="shared" si="130"/>
        <v/>
      </c>
      <c r="AB278" s="172" t="str">
        <f t="shared" si="131"/>
        <v/>
      </c>
      <c r="AC278" s="172" t="str">
        <f t="shared" si="132"/>
        <v/>
      </c>
      <c r="AD278" s="173" t="str">
        <f t="shared" ca="1" si="133"/>
        <v/>
      </c>
      <c r="AE278" s="173" t="str">
        <f t="shared" ca="1" si="134"/>
        <v/>
      </c>
      <c r="AF278" s="173" t="str">
        <f t="shared" ca="1" si="135"/>
        <v/>
      </c>
      <c r="AG278" s="173" t="str">
        <f t="shared" ca="1" si="136"/>
        <v/>
      </c>
      <c r="AH278" s="173" t="str">
        <f t="shared" ca="1" si="137"/>
        <v/>
      </c>
    </row>
    <row r="279" spans="7:34">
      <c r="G279" s="8" t="str">
        <f t="shared" si="138"/>
        <v/>
      </c>
      <c r="H279" s="8" t="str">
        <f ca="1">IF(OR(A279="",A279="总计",ISNA(MATCH(A279,'临-进度'!$A:$A,0))),"",A279)</f>
        <v/>
      </c>
      <c r="I279" s="8" t="b">
        <f>NOT(ISNA(MATCH(A279,项目阶段与里程碑!$B:$B,0)))</f>
        <v>0</v>
      </c>
      <c r="J279" s="8" t="str">
        <f t="shared" si="139"/>
        <v/>
      </c>
      <c r="K279" s="8" t="str">
        <f t="shared" si="140"/>
        <v/>
      </c>
      <c r="L279" s="8" t="str">
        <f t="shared" si="141"/>
        <v/>
      </c>
      <c r="N279" s="171" t="str">
        <f t="shared" si="117"/>
        <v/>
      </c>
      <c r="O279" s="171">
        <f t="shared" ca="1" si="118"/>
        <v>16</v>
      </c>
      <c r="P279" s="171" t="str">
        <f t="shared" ca="1" si="119"/>
        <v/>
      </c>
      <c r="Q279" s="171" t="str">
        <f t="shared" ca="1" si="120"/>
        <v/>
      </c>
      <c r="R279" s="171" t="str">
        <f t="shared" ca="1" si="121"/>
        <v/>
      </c>
      <c r="S279" s="171" t="b">
        <f t="shared" si="122"/>
        <v>0</v>
      </c>
      <c r="T279" s="9" t="str">
        <f t="shared" ca="1" si="123"/>
        <v/>
      </c>
      <c r="U279" s="9" t="str">
        <f t="shared" ca="1" si="124"/>
        <v/>
      </c>
      <c r="V279" s="9" t="str">
        <f t="shared" ca="1" si="125"/>
        <v/>
      </c>
      <c r="W279" s="9" t="str">
        <f t="shared" ca="1" si="126"/>
        <v/>
      </c>
      <c r="X279" s="9" t="str">
        <f t="shared" ca="1" si="127"/>
        <v/>
      </c>
      <c r="Y279" s="172" t="str">
        <f t="shared" si="128"/>
        <v/>
      </c>
      <c r="Z279" s="172" t="str">
        <f t="shared" si="129"/>
        <v/>
      </c>
      <c r="AA279" s="172" t="str">
        <f t="shared" si="130"/>
        <v/>
      </c>
      <c r="AB279" s="172" t="str">
        <f t="shared" si="131"/>
        <v/>
      </c>
      <c r="AC279" s="172" t="str">
        <f t="shared" si="132"/>
        <v/>
      </c>
      <c r="AD279" s="173" t="str">
        <f t="shared" ca="1" si="133"/>
        <v/>
      </c>
      <c r="AE279" s="173" t="str">
        <f t="shared" ca="1" si="134"/>
        <v/>
      </c>
      <c r="AF279" s="173" t="str">
        <f t="shared" ca="1" si="135"/>
        <v/>
      </c>
      <c r="AG279" s="173" t="str">
        <f t="shared" ca="1" si="136"/>
        <v/>
      </c>
      <c r="AH279" s="173" t="str">
        <f t="shared" ca="1" si="137"/>
        <v/>
      </c>
    </row>
    <row r="280" spans="7:34">
      <c r="G280" s="8" t="str">
        <f t="shared" si="138"/>
        <v/>
      </c>
      <c r="H280" s="8" t="str">
        <f ca="1">IF(OR(A280="",A280="总计",ISNA(MATCH(A280,'临-进度'!$A:$A,0))),"",A280)</f>
        <v/>
      </c>
      <c r="I280" s="8" t="b">
        <f>NOT(ISNA(MATCH(A280,项目阶段与里程碑!$B:$B,0)))</f>
        <v>0</v>
      </c>
      <c r="J280" s="8" t="str">
        <f t="shared" si="139"/>
        <v/>
      </c>
      <c r="K280" s="8" t="str">
        <f t="shared" si="140"/>
        <v/>
      </c>
      <c r="L280" s="8" t="str">
        <f t="shared" si="141"/>
        <v/>
      </c>
      <c r="N280" s="171" t="str">
        <f t="shared" si="117"/>
        <v/>
      </c>
      <c r="O280" s="171">
        <f t="shared" ca="1" si="118"/>
        <v>16</v>
      </c>
      <c r="P280" s="171" t="str">
        <f t="shared" ca="1" si="119"/>
        <v/>
      </c>
      <c r="Q280" s="171" t="str">
        <f t="shared" ca="1" si="120"/>
        <v/>
      </c>
      <c r="R280" s="171" t="str">
        <f t="shared" ca="1" si="121"/>
        <v/>
      </c>
      <c r="S280" s="171" t="b">
        <f t="shared" si="122"/>
        <v>0</v>
      </c>
      <c r="T280" s="9" t="str">
        <f t="shared" ca="1" si="123"/>
        <v/>
      </c>
      <c r="U280" s="9" t="str">
        <f t="shared" ca="1" si="124"/>
        <v/>
      </c>
      <c r="V280" s="9" t="str">
        <f t="shared" ca="1" si="125"/>
        <v/>
      </c>
      <c r="W280" s="9" t="str">
        <f t="shared" ca="1" si="126"/>
        <v/>
      </c>
      <c r="X280" s="9" t="str">
        <f t="shared" ca="1" si="127"/>
        <v/>
      </c>
      <c r="Y280" s="172" t="str">
        <f t="shared" si="128"/>
        <v/>
      </c>
      <c r="Z280" s="172" t="str">
        <f t="shared" si="129"/>
        <v/>
      </c>
      <c r="AA280" s="172" t="str">
        <f t="shared" si="130"/>
        <v/>
      </c>
      <c r="AB280" s="172" t="str">
        <f t="shared" si="131"/>
        <v/>
      </c>
      <c r="AC280" s="172" t="str">
        <f t="shared" si="132"/>
        <v/>
      </c>
      <c r="AD280" s="173" t="str">
        <f t="shared" ca="1" si="133"/>
        <v/>
      </c>
      <c r="AE280" s="173" t="str">
        <f t="shared" ca="1" si="134"/>
        <v/>
      </c>
      <c r="AF280" s="173" t="str">
        <f t="shared" ca="1" si="135"/>
        <v/>
      </c>
      <c r="AG280" s="173" t="str">
        <f t="shared" ca="1" si="136"/>
        <v/>
      </c>
      <c r="AH280" s="173" t="str">
        <f t="shared" ca="1" si="137"/>
        <v/>
      </c>
    </row>
    <row r="281" spans="7:34">
      <c r="G281" s="8" t="str">
        <f t="shared" si="138"/>
        <v/>
      </c>
      <c r="H281" s="8" t="str">
        <f ca="1">IF(OR(A281="",A281="总计",ISNA(MATCH(A281,'临-进度'!$A:$A,0))),"",A281)</f>
        <v/>
      </c>
      <c r="I281" s="8" t="b">
        <f>NOT(ISNA(MATCH(A281,项目阶段与里程碑!$B:$B,0)))</f>
        <v>0</v>
      </c>
      <c r="J281" s="8" t="str">
        <f t="shared" si="139"/>
        <v/>
      </c>
      <c r="K281" s="8" t="str">
        <f t="shared" si="140"/>
        <v/>
      </c>
      <c r="L281" s="8" t="str">
        <f t="shared" si="141"/>
        <v/>
      </c>
      <c r="N281" s="171" t="str">
        <f t="shared" si="117"/>
        <v/>
      </c>
      <c r="O281" s="171">
        <f t="shared" ca="1" si="118"/>
        <v>16</v>
      </c>
      <c r="P281" s="171" t="str">
        <f t="shared" ca="1" si="119"/>
        <v/>
      </c>
      <c r="Q281" s="171" t="str">
        <f t="shared" ca="1" si="120"/>
        <v/>
      </c>
      <c r="R281" s="171" t="str">
        <f t="shared" ca="1" si="121"/>
        <v/>
      </c>
      <c r="S281" s="171" t="b">
        <f t="shared" si="122"/>
        <v>0</v>
      </c>
      <c r="T281" s="9" t="str">
        <f t="shared" ca="1" si="123"/>
        <v/>
      </c>
      <c r="U281" s="9" t="str">
        <f t="shared" ca="1" si="124"/>
        <v/>
      </c>
      <c r="V281" s="9" t="str">
        <f t="shared" ca="1" si="125"/>
        <v/>
      </c>
      <c r="W281" s="9" t="str">
        <f t="shared" ca="1" si="126"/>
        <v/>
      </c>
      <c r="X281" s="9" t="str">
        <f t="shared" ca="1" si="127"/>
        <v/>
      </c>
      <c r="Y281" s="172" t="str">
        <f t="shared" si="128"/>
        <v/>
      </c>
      <c r="Z281" s="172" t="str">
        <f t="shared" si="129"/>
        <v/>
      </c>
      <c r="AA281" s="172" t="str">
        <f t="shared" si="130"/>
        <v/>
      </c>
      <c r="AB281" s="172" t="str">
        <f t="shared" si="131"/>
        <v/>
      </c>
      <c r="AC281" s="172" t="str">
        <f t="shared" si="132"/>
        <v/>
      </c>
      <c r="AD281" s="173" t="str">
        <f t="shared" ca="1" si="133"/>
        <v/>
      </c>
      <c r="AE281" s="173" t="str">
        <f t="shared" ca="1" si="134"/>
        <v/>
      </c>
      <c r="AF281" s="173" t="str">
        <f t="shared" ca="1" si="135"/>
        <v/>
      </c>
      <c r="AG281" s="173" t="str">
        <f t="shared" ca="1" si="136"/>
        <v/>
      </c>
      <c r="AH281" s="173" t="str">
        <f t="shared" ca="1" si="137"/>
        <v/>
      </c>
    </row>
    <row r="282" spans="7:34">
      <c r="G282" s="8" t="str">
        <f t="shared" si="138"/>
        <v/>
      </c>
      <c r="H282" s="8" t="str">
        <f ca="1">IF(OR(A282="",A282="总计",ISNA(MATCH(A282,'临-进度'!$A:$A,0))),"",A282)</f>
        <v/>
      </c>
      <c r="I282" s="8" t="b">
        <f>NOT(ISNA(MATCH(A282,项目阶段与里程碑!$B:$B,0)))</f>
        <v>0</v>
      </c>
      <c r="J282" s="8" t="str">
        <f t="shared" si="139"/>
        <v/>
      </c>
      <c r="K282" s="8" t="str">
        <f t="shared" si="140"/>
        <v/>
      </c>
      <c r="L282" s="8" t="str">
        <f t="shared" si="141"/>
        <v/>
      </c>
      <c r="N282" s="171" t="str">
        <f t="shared" si="117"/>
        <v/>
      </c>
      <c r="O282" s="171">
        <f t="shared" ca="1" si="118"/>
        <v>16</v>
      </c>
      <c r="P282" s="171" t="str">
        <f t="shared" ca="1" si="119"/>
        <v/>
      </c>
      <c r="Q282" s="171" t="str">
        <f t="shared" ca="1" si="120"/>
        <v/>
      </c>
      <c r="R282" s="171" t="str">
        <f t="shared" ca="1" si="121"/>
        <v/>
      </c>
      <c r="S282" s="171" t="b">
        <f t="shared" si="122"/>
        <v>0</v>
      </c>
      <c r="T282" s="9" t="str">
        <f t="shared" ca="1" si="123"/>
        <v/>
      </c>
      <c r="U282" s="9" t="str">
        <f t="shared" ca="1" si="124"/>
        <v/>
      </c>
      <c r="V282" s="9" t="str">
        <f t="shared" ca="1" si="125"/>
        <v/>
      </c>
      <c r="W282" s="9" t="str">
        <f t="shared" ca="1" si="126"/>
        <v/>
      </c>
      <c r="X282" s="9" t="str">
        <f t="shared" ca="1" si="127"/>
        <v/>
      </c>
      <c r="Y282" s="172" t="str">
        <f t="shared" si="128"/>
        <v/>
      </c>
      <c r="Z282" s="172" t="str">
        <f t="shared" si="129"/>
        <v/>
      </c>
      <c r="AA282" s="172" t="str">
        <f t="shared" si="130"/>
        <v/>
      </c>
      <c r="AB282" s="172" t="str">
        <f t="shared" si="131"/>
        <v/>
      </c>
      <c r="AC282" s="172" t="str">
        <f t="shared" si="132"/>
        <v/>
      </c>
      <c r="AD282" s="173" t="str">
        <f t="shared" ca="1" si="133"/>
        <v/>
      </c>
      <c r="AE282" s="173" t="str">
        <f t="shared" ca="1" si="134"/>
        <v/>
      </c>
      <c r="AF282" s="173" t="str">
        <f t="shared" ca="1" si="135"/>
        <v/>
      </c>
      <c r="AG282" s="173" t="str">
        <f t="shared" ca="1" si="136"/>
        <v/>
      </c>
      <c r="AH282" s="173" t="str">
        <f t="shared" ca="1" si="137"/>
        <v/>
      </c>
    </row>
    <row r="283" spans="7:34">
      <c r="G283" s="8" t="str">
        <f t="shared" si="138"/>
        <v/>
      </c>
      <c r="H283" s="8" t="str">
        <f ca="1">IF(OR(A283="",A283="总计",ISNA(MATCH(A283,'临-进度'!$A:$A,0))),"",A283)</f>
        <v/>
      </c>
      <c r="I283" s="8" t="b">
        <f>NOT(ISNA(MATCH(A283,项目阶段与里程碑!$B:$B,0)))</f>
        <v>0</v>
      </c>
      <c r="J283" s="8" t="str">
        <f t="shared" si="139"/>
        <v/>
      </c>
      <c r="K283" s="8" t="str">
        <f t="shared" si="140"/>
        <v/>
      </c>
      <c r="L283" s="8" t="str">
        <f t="shared" si="141"/>
        <v/>
      </c>
      <c r="N283" s="171" t="str">
        <f t="shared" si="117"/>
        <v/>
      </c>
      <c r="O283" s="171">
        <f t="shared" ca="1" si="118"/>
        <v>16</v>
      </c>
      <c r="P283" s="171" t="str">
        <f t="shared" ca="1" si="119"/>
        <v/>
      </c>
      <c r="Q283" s="171" t="str">
        <f t="shared" ca="1" si="120"/>
        <v/>
      </c>
      <c r="R283" s="171" t="str">
        <f t="shared" ca="1" si="121"/>
        <v/>
      </c>
      <c r="S283" s="171" t="b">
        <f t="shared" si="122"/>
        <v>0</v>
      </c>
      <c r="T283" s="9" t="str">
        <f t="shared" ca="1" si="123"/>
        <v/>
      </c>
      <c r="U283" s="9" t="str">
        <f t="shared" ca="1" si="124"/>
        <v/>
      </c>
      <c r="V283" s="9" t="str">
        <f t="shared" ca="1" si="125"/>
        <v/>
      </c>
      <c r="W283" s="9" t="str">
        <f t="shared" ca="1" si="126"/>
        <v/>
      </c>
      <c r="X283" s="9" t="str">
        <f t="shared" ca="1" si="127"/>
        <v/>
      </c>
      <c r="Y283" s="172" t="str">
        <f t="shared" si="128"/>
        <v/>
      </c>
      <c r="Z283" s="172" t="str">
        <f t="shared" si="129"/>
        <v/>
      </c>
      <c r="AA283" s="172" t="str">
        <f t="shared" si="130"/>
        <v/>
      </c>
      <c r="AB283" s="172" t="str">
        <f t="shared" si="131"/>
        <v/>
      </c>
      <c r="AC283" s="172" t="str">
        <f t="shared" si="132"/>
        <v/>
      </c>
      <c r="AD283" s="173" t="str">
        <f t="shared" ca="1" si="133"/>
        <v/>
      </c>
      <c r="AE283" s="173" t="str">
        <f t="shared" ca="1" si="134"/>
        <v/>
      </c>
      <c r="AF283" s="173" t="str">
        <f t="shared" ca="1" si="135"/>
        <v/>
      </c>
      <c r="AG283" s="173" t="str">
        <f t="shared" ca="1" si="136"/>
        <v/>
      </c>
      <c r="AH283" s="173" t="str">
        <f t="shared" ca="1" si="137"/>
        <v/>
      </c>
    </row>
    <row r="284" spans="7:34">
      <c r="G284" s="8" t="str">
        <f t="shared" si="138"/>
        <v/>
      </c>
      <c r="H284" s="8" t="str">
        <f ca="1">IF(OR(A284="",A284="总计",ISNA(MATCH(A284,'临-进度'!$A:$A,0))),"",A284)</f>
        <v/>
      </c>
      <c r="I284" s="8" t="b">
        <f>NOT(ISNA(MATCH(A284,项目阶段与里程碑!$B:$B,0)))</f>
        <v>0</v>
      </c>
      <c r="J284" s="8" t="str">
        <f t="shared" si="139"/>
        <v/>
      </c>
      <c r="K284" s="8" t="str">
        <f t="shared" si="140"/>
        <v/>
      </c>
      <c r="L284" s="8" t="str">
        <f t="shared" si="141"/>
        <v/>
      </c>
      <c r="N284" s="171" t="str">
        <f t="shared" si="117"/>
        <v/>
      </c>
      <c r="O284" s="171">
        <f t="shared" ca="1" si="118"/>
        <v>16</v>
      </c>
      <c r="P284" s="171" t="str">
        <f t="shared" ca="1" si="119"/>
        <v/>
      </c>
      <c r="Q284" s="171" t="str">
        <f t="shared" ca="1" si="120"/>
        <v/>
      </c>
      <c r="R284" s="171" t="str">
        <f t="shared" ca="1" si="121"/>
        <v/>
      </c>
      <c r="S284" s="171" t="b">
        <f t="shared" si="122"/>
        <v>0</v>
      </c>
      <c r="T284" s="9" t="str">
        <f t="shared" ca="1" si="123"/>
        <v/>
      </c>
      <c r="U284" s="9" t="str">
        <f t="shared" ca="1" si="124"/>
        <v/>
      </c>
      <c r="V284" s="9" t="str">
        <f t="shared" ca="1" si="125"/>
        <v/>
      </c>
      <c r="W284" s="9" t="str">
        <f t="shared" ca="1" si="126"/>
        <v/>
      </c>
      <c r="X284" s="9" t="str">
        <f t="shared" ca="1" si="127"/>
        <v/>
      </c>
      <c r="Y284" s="172" t="str">
        <f t="shared" si="128"/>
        <v/>
      </c>
      <c r="Z284" s="172" t="str">
        <f t="shared" si="129"/>
        <v/>
      </c>
      <c r="AA284" s="172" t="str">
        <f t="shared" si="130"/>
        <v/>
      </c>
      <c r="AB284" s="172" t="str">
        <f t="shared" si="131"/>
        <v/>
      </c>
      <c r="AC284" s="172" t="str">
        <f t="shared" si="132"/>
        <v/>
      </c>
      <c r="AD284" s="173" t="str">
        <f t="shared" ca="1" si="133"/>
        <v/>
      </c>
      <c r="AE284" s="173" t="str">
        <f t="shared" ca="1" si="134"/>
        <v/>
      </c>
      <c r="AF284" s="173" t="str">
        <f t="shared" ca="1" si="135"/>
        <v/>
      </c>
      <c r="AG284" s="173" t="str">
        <f t="shared" ca="1" si="136"/>
        <v/>
      </c>
      <c r="AH284" s="173" t="str">
        <f t="shared" ca="1" si="137"/>
        <v/>
      </c>
    </row>
    <row r="285" spans="7:34">
      <c r="G285" s="8" t="str">
        <f t="shared" si="138"/>
        <v/>
      </c>
      <c r="H285" s="8" t="str">
        <f ca="1">IF(OR(A285="",A285="总计",ISNA(MATCH(A285,'临-进度'!$A:$A,0))),"",A285)</f>
        <v/>
      </c>
      <c r="I285" s="8" t="b">
        <f>NOT(ISNA(MATCH(A285,项目阶段与里程碑!$B:$B,0)))</f>
        <v>0</v>
      </c>
      <c r="J285" s="8" t="str">
        <f t="shared" si="139"/>
        <v/>
      </c>
      <c r="K285" s="8" t="str">
        <f t="shared" si="140"/>
        <v/>
      </c>
      <c r="L285" s="8" t="str">
        <f t="shared" si="141"/>
        <v/>
      </c>
      <c r="N285" s="171" t="str">
        <f t="shared" si="117"/>
        <v/>
      </c>
      <c r="O285" s="171">
        <f t="shared" ca="1" si="118"/>
        <v>16</v>
      </c>
      <c r="P285" s="171" t="str">
        <f t="shared" ca="1" si="119"/>
        <v/>
      </c>
      <c r="Q285" s="171" t="str">
        <f t="shared" ca="1" si="120"/>
        <v/>
      </c>
      <c r="R285" s="171" t="str">
        <f t="shared" ca="1" si="121"/>
        <v/>
      </c>
      <c r="S285" s="171" t="b">
        <f t="shared" si="122"/>
        <v>0</v>
      </c>
      <c r="T285" s="9" t="str">
        <f t="shared" ca="1" si="123"/>
        <v/>
      </c>
      <c r="U285" s="9" t="str">
        <f t="shared" ca="1" si="124"/>
        <v/>
      </c>
      <c r="V285" s="9" t="str">
        <f t="shared" ca="1" si="125"/>
        <v/>
      </c>
      <c r="W285" s="9" t="str">
        <f t="shared" ca="1" si="126"/>
        <v/>
      </c>
      <c r="X285" s="9" t="str">
        <f t="shared" ca="1" si="127"/>
        <v/>
      </c>
      <c r="Y285" s="172" t="str">
        <f t="shared" si="128"/>
        <v/>
      </c>
      <c r="Z285" s="172" t="str">
        <f t="shared" si="129"/>
        <v/>
      </c>
      <c r="AA285" s="172" t="str">
        <f t="shared" si="130"/>
        <v/>
      </c>
      <c r="AB285" s="172" t="str">
        <f t="shared" si="131"/>
        <v/>
      </c>
      <c r="AC285" s="172" t="str">
        <f t="shared" si="132"/>
        <v/>
      </c>
      <c r="AD285" s="173" t="str">
        <f t="shared" ca="1" si="133"/>
        <v/>
      </c>
      <c r="AE285" s="173" t="str">
        <f t="shared" ca="1" si="134"/>
        <v/>
      </c>
      <c r="AF285" s="173" t="str">
        <f t="shared" ca="1" si="135"/>
        <v/>
      </c>
      <c r="AG285" s="173" t="str">
        <f t="shared" ca="1" si="136"/>
        <v/>
      </c>
      <c r="AH285" s="173" t="str">
        <f t="shared" ca="1" si="137"/>
        <v/>
      </c>
    </row>
    <row r="286" spans="7:34">
      <c r="G286" s="8" t="str">
        <f t="shared" si="138"/>
        <v/>
      </c>
      <c r="H286" s="8" t="str">
        <f ca="1">IF(OR(A286="",A286="总计",ISNA(MATCH(A286,'临-进度'!$A:$A,0))),"",A286)</f>
        <v/>
      </c>
      <c r="I286" s="8" t="b">
        <f>NOT(ISNA(MATCH(A286,项目阶段与里程碑!$B:$B,0)))</f>
        <v>0</v>
      </c>
      <c r="J286" s="8" t="str">
        <f t="shared" si="139"/>
        <v/>
      </c>
      <c r="K286" s="8" t="str">
        <f t="shared" si="140"/>
        <v/>
      </c>
      <c r="L286" s="8" t="str">
        <f t="shared" si="141"/>
        <v/>
      </c>
      <c r="N286" s="171" t="str">
        <f t="shared" si="117"/>
        <v/>
      </c>
      <c r="O286" s="171">
        <f t="shared" ca="1" si="118"/>
        <v>16</v>
      </c>
      <c r="P286" s="171" t="str">
        <f t="shared" ca="1" si="119"/>
        <v/>
      </c>
      <c r="Q286" s="171" t="str">
        <f t="shared" ca="1" si="120"/>
        <v/>
      </c>
      <c r="R286" s="171" t="str">
        <f t="shared" ca="1" si="121"/>
        <v/>
      </c>
      <c r="S286" s="171" t="b">
        <f t="shared" si="122"/>
        <v>0</v>
      </c>
      <c r="T286" s="9" t="str">
        <f t="shared" ca="1" si="123"/>
        <v/>
      </c>
      <c r="U286" s="9" t="str">
        <f t="shared" ca="1" si="124"/>
        <v/>
      </c>
      <c r="V286" s="9" t="str">
        <f t="shared" ca="1" si="125"/>
        <v/>
      </c>
      <c r="W286" s="9" t="str">
        <f t="shared" ca="1" si="126"/>
        <v/>
      </c>
      <c r="X286" s="9" t="str">
        <f t="shared" ca="1" si="127"/>
        <v/>
      </c>
      <c r="Y286" s="172" t="str">
        <f t="shared" si="128"/>
        <v/>
      </c>
      <c r="Z286" s="172" t="str">
        <f t="shared" si="129"/>
        <v/>
      </c>
      <c r="AA286" s="172" t="str">
        <f t="shared" si="130"/>
        <v/>
      </c>
      <c r="AB286" s="172" t="str">
        <f t="shared" si="131"/>
        <v/>
      </c>
      <c r="AC286" s="172" t="str">
        <f t="shared" si="132"/>
        <v/>
      </c>
      <c r="AD286" s="173" t="str">
        <f t="shared" ca="1" si="133"/>
        <v/>
      </c>
      <c r="AE286" s="173" t="str">
        <f t="shared" ca="1" si="134"/>
        <v/>
      </c>
      <c r="AF286" s="173" t="str">
        <f t="shared" ca="1" si="135"/>
        <v/>
      </c>
      <c r="AG286" s="173" t="str">
        <f t="shared" ca="1" si="136"/>
        <v/>
      </c>
      <c r="AH286" s="173" t="str">
        <f t="shared" ca="1" si="137"/>
        <v/>
      </c>
    </row>
    <row r="287" spans="7:34">
      <c r="G287" s="8" t="str">
        <f t="shared" si="138"/>
        <v/>
      </c>
      <c r="H287" s="8" t="str">
        <f ca="1">IF(OR(A287="",A287="总计",ISNA(MATCH(A287,'临-进度'!$A:$A,0))),"",A287)</f>
        <v/>
      </c>
      <c r="I287" s="8" t="b">
        <f>NOT(ISNA(MATCH(A287,项目阶段与里程碑!$B:$B,0)))</f>
        <v>0</v>
      </c>
      <c r="J287" s="8" t="str">
        <f t="shared" si="139"/>
        <v/>
      </c>
      <c r="K287" s="8" t="str">
        <f t="shared" si="140"/>
        <v/>
      </c>
      <c r="L287" s="8" t="str">
        <f t="shared" si="141"/>
        <v/>
      </c>
      <c r="N287" s="171" t="str">
        <f t="shared" si="117"/>
        <v/>
      </c>
      <c r="O287" s="171">
        <f t="shared" ca="1" si="118"/>
        <v>16</v>
      </c>
      <c r="P287" s="171" t="str">
        <f t="shared" ca="1" si="119"/>
        <v/>
      </c>
      <c r="Q287" s="171" t="str">
        <f t="shared" ca="1" si="120"/>
        <v/>
      </c>
      <c r="R287" s="171" t="str">
        <f t="shared" ca="1" si="121"/>
        <v/>
      </c>
      <c r="S287" s="171" t="b">
        <f t="shared" si="122"/>
        <v>0</v>
      </c>
      <c r="T287" s="9" t="str">
        <f t="shared" ca="1" si="123"/>
        <v/>
      </c>
      <c r="U287" s="9" t="str">
        <f t="shared" ca="1" si="124"/>
        <v/>
      </c>
      <c r="V287" s="9" t="str">
        <f t="shared" ca="1" si="125"/>
        <v/>
      </c>
      <c r="W287" s="9" t="str">
        <f t="shared" ca="1" si="126"/>
        <v/>
      </c>
      <c r="X287" s="9" t="str">
        <f t="shared" ca="1" si="127"/>
        <v/>
      </c>
      <c r="Y287" s="172" t="str">
        <f t="shared" si="128"/>
        <v/>
      </c>
      <c r="Z287" s="172" t="str">
        <f t="shared" si="129"/>
        <v/>
      </c>
      <c r="AA287" s="172" t="str">
        <f t="shared" si="130"/>
        <v/>
      </c>
      <c r="AB287" s="172" t="str">
        <f t="shared" si="131"/>
        <v/>
      </c>
      <c r="AC287" s="172" t="str">
        <f t="shared" si="132"/>
        <v/>
      </c>
      <c r="AD287" s="173" t="str">
        <f t="shared" ca="1" si="133"/>
        <v/>
      </c>
      <c r="AE287" s="173" t="str">
        <f t="shared" ca="1" si="134"/>
        <v/>
      </c>
      <c r="AF287" s="173" t="str">
        <f t="shared" ca="1" si="135"/>
        <v/>
      </c>
      <c r="AG287" s="173" t="str">
        <f t="shared" ca="1" si="136"/>
        <v/>
      </c>
      <c r="AH287" s="173" t="str">
        <f t="shared" ca="1" si="137"/>
        <v/>
      </c>
    </row>
    <row r="288" spans="7:34">
      <c r="G288" s="8" t="str">
        <f t="shared" si="138"/>
        <v/>
      </c>
      <c r="H288" s="8" t="str">
        <f ca="1">IF(OR(A288="",A288="总计",ISNA(MATCH(A288,'临-进度'!$A:$A,0))),"",A288)</f>
        <v/>
      </c>
      <c r="I288" s="8" t="b">
        <f>NOT(ISNA(MATCH(A288,项目阶段与里程碑!$B:$B,0)))</f>
        <v>0</v>
      </c>
      <c r="J288" s="8" t="str">
        <f t="shared" si="139"/>
        <v/>
      </c>
      <c r="K288" s="8" t="str">
        <f t="shared" si="140"/>
        <v/>
      </c>
      <c r="L288" s="8" t="str">
        <f t="shared" si="141"/>
        <v/>
      </c>
      <c r="N288" s="171" t="str">
        <f t="shared" si="117"/>
        <v/>
      </c>
      <c r="O288" s="171">
        <f t="shared" ca="1" si="118"/>
        <v>16</v>
      </c>
      <c r="P288" s="171" t="str">
        <f t="shared" ca="1" si="119"/>
        <v/>
      </c>
      <c r="Q288" s="171" t="str">
        <f t="shared" ca="1" si="120"/>
        <v/>
      </c>
      <c r="R288" s="171" t="str">
        <f t="shared" ca="1" si="121"/>
        <v/>
      </c>
      <c r="S288" s="171" t="b">
        <f t="shared" si="122"/>
        <v>0</v>
      </c>
      <c r="T288" s="9" t="str">
        <f t="shared" ca="1" si="123"/>
        <v/>
      </c>
      <c r="U288" s="9" t="str">
        <f t="shared" ca="1" si="124"/>
        <v/>
      </c>
      <c r="V288" s="9" t="str">
        <f t="shared" ca="1" si="125"/>
        <v/>
      </c>
      <c r="W288" s="9" t="str">
        <f t="shared" ca="1" si="126"/>
        <v/>
      </c>
      <c r="X288" s="9" t="str">
        <f t="shared" ca="1" si="127"/>
        <v/>
      </c>
      <c r="Y288" s="172" t="str">
        <f t="shared" si="128"/>
        <v/>
      </c>
      <c r="Z288" s="172" t="str">
        <f t="shared" si="129"/>
        <v/>
      </c>
      <c r="AA288" s="172" t="str">
        <f t="shared" si="130"/>
        <v/>
      </c>
      <c r="AB288" s="172" t="str">
        <f t="shared" si="131"/>
        <v/>
      </c>
      <c r="AC288" s="172" t="str">
        <f t="shared" si="132"/>
        <v/>
      </c>
      <c r="AD288" s="173" t="str">
        <f t="shared" ca="1" si="133"/>
        <v/>
      </c>
      <c r="AE288" s="173" t="str">
        <f t="shared" ca="1" si="134"/>
        <v/>
      </c>
      <c r="AF288" s="173" t="str">
        <f t="shared" ca="1" si="135"/>
        <v/>
      </c>
      <c r="AG288" s="173" t="str">
        <f t="shared" ca="1" si="136"/>
        <v/>
      </c>
      <c r="AH288" s="173" t="str">
        <f t="shared" ca="1" si="137"/>
        <v/>
      </c>
    </row>
    <row r="289" spans="7:34">
      <c r="G289" s="8" t="str">
        <f t="shared" si="138"/>
        <v/>
      </c>
      <c r="H289" s="8" t="str">
        <f ca="1">IF(OR(A289="",A289="总计",ISNA(MATCH(A289,'临-进度'!$A:$A,0))),"",A289)</f>
        <v/>
      </c>
      <c r="I289" s="8" t="b">
        <f>NOT(ISNA(MATCH(A289,项目阶段与里程碑!$B:$B,0)))</f>
        <v>0</v>
      </c>
      <c r="J289" s="8" t="str">
        <f t="shared" si="139"/>
        <v/>
      </c>
      <c r="K289" s="8" t="str">
        <f t="shared" si="140"/>
        <v/>
      </c>
      <c r="L289" s="8" t="str">
        <f t="shared" si="141"/>
        <v/>
      </c>
      <c r="N289" s="171" t="str">
        <f t="shared" si="117"/>
        <v/>
      </c>
      <c r="O289" s="171">
        <f t="shared" ca="1" si="118"/>
        <v>16</v>
      </c>
      <c r="P289" s="171" t="str">
        <f t="shared" ca="1" si="119"/>
        <v/>
      </c>
      <c r="Q289" s="171" t="str">
        <f t="shared" ca="1" si="120"/>
        <v/>
      </c>
      <c r="R289" s="171" t="str">
        <f t="shared" ca="1" si="121"/>
        <v/>
      </c>
      <c r="S289" s="171" t="b">
        <f t="shared" si="122"/>
        <v>0</v>
      </c>
      <c r="T289" s="9" t="str">
        <f t="shared" ca="1" si="123"/>
        <v/>
      </c>
      <c r="U289" s="9" t="str">
        <f t="shared" ca="1" si="124"/>
        <v/>
      </c>
      <c r="V289" s="9" t="str">
        <f t="shared" ca="1" si="125"/>
        <v/>
      </c>
      <c r="W289" s="9" t="str">
        <f t="shared" ca="1" si="126"/>
        <v/>
      </c>
      <c r="X289" s="9" t="str">
        <f t="shared" ca="1" si="127"/>
        <v/>
      </c>
      <c r="Y289" s="172" t="str">
        <f t="shared" si="128"/>
        <v/>
      </c>
      <c r="Z289" s="172" t="str">
        <f t="shared" si="129"/>
        <v/>
      </c>
      <c r="AA289" s="172" t="str">
        <f t="shared" si="130"/>
        <v/>
      </c>
      <c r="AB289" s="172" t="str">
        <f t="shared" si="131"/>
        <v/>
      </c>
      <c r="AC289" s="172" t="str">
        <f t="shared" si="132"/>
        <v/>
      </c>
      <c r="AD289" s="173" t="str">
        <f t="shared" ca="1" si="133"/>
        <v/>
      </c>
      <c r="AE289" s="173" t="str">
        <f t="shared" ca="1" si="134"/>
        <v/>
      </c>
      <c r="AF289" s="173" t="str">
        <f t="shared" ca="1" si="135"/>
        <v/>
      </c>
      <c r="AG289" s="173" t="str">
        <f t="shared" ca="1" si="136"/>
        <v/>
      </c>
      <c r="AH289" s="173" t="str">
        <f t="shared" ca="1" si="137"/>
        <v/>
      </c>
    </row>
    <row r="290" spans="7:34">
      <c r="G290" s="8" t="str">
        <f t="shared" si="138"/>
        <v/>
      </c>
      <c r="H290" s="8" t="str">
        <f ca="1">IF(OR(A290="",A290="总计",ISNA(MATCH(A290,'临-进度'!$A:$A,0))),"",A290)</f>
        <v/>
      </c>
      <c r="I290" s="8" t="b">
        <f>NOT(ISNA(MATCH(A290,项目阶段与里程碑!$B:$B,0)))</f>
        <v>0</v>
      </c>
      <c r="J290" s="8" t="str">
        <f t="shared" si="139"/>
        <v/>
      </c>
      <c r="K290" s="8" t="str">
        <f t="shared" si="140"/>
        <v/>
      </c>
      <c r="L290" s="8" t="str">
        <f t="shared" si="141"/>
        <v/>
      </c>
      <c r="N290" s="171" t="str">
        <f t="shared" si="117"/>
        <v/>
      </c>
      <c r="O290" s="171">
        <f t="shared" ca="1" si="118"/>
        <v>16</v>
      </c>
      <c r="P290" s="171" t="str">
        <f t="shared" ca="1" si="119"/>
        <v/>
      </c>
      <c r="Q290" s="171" t="str">
        <f t="shared" ca="1" si="120"/>
        <v/>
      </c>
      <c r="R290" s="171" t="str">
        <f t="shared" ca="1" si="121"/>
        <v/>
      </c>
      <c r="S290" s="171" t="b">
        <f t="shared" si="122"/>
        <v>0</v>
      </c>
      <c r="T290" s="9" t="str">
        <f t="shared" ca="1" si="123"/>
        <v/>
      </c>
      <c r="U290" s="9" t="str">
        <f t="shared" ca="1" si="124"/>
        <v/>
      </c>
      <c r="V290" s="9" t="str">
        <f t="shared" ca="1" si="125"/>
        <v/>
      </c>
      <c r="W290" s="9" t="str">
        <f t="shared" ca="1" si="126"/>
        <v/>
      </c>
      <c r="X290" s="9" t="str">
        <f t="shared" ca="1" si="127"/>
        <v/>
      </c>
      <c r="Y290" s="172" t="str">
        <f t="shared" si="128"/>
        <v/>
      </c>
      <c r="Z290" s="172" t="str">
        <f t="shared" si="129"/>
        <v/>
      </c>
      <c r="AA290" s="172" t="str">
        <f t="shared" si="130"/>
        <v/>
      </c>
      <c r="AB290" s="172" t="str">
        <f t="shared" si="131"/>
        <v/>
      </c>
      <c r="AC290" s="172" t="str">
        <f t="shared" si="132"/>
        <v/>
      </c>
      <c r="AD290" s="173" t="str">
        <f t="shared" ca="1" si="133"/>
        <v/>
      </c>
      <c r="AE290" s="173" t="str">
        <f t="shared" ca="1" si="134"/>
        <v/>
      </c>
      <c r="AF290" s="173" t="str">
        <f t="shared" ca="1" si="135"/>
        <v/>
      </c>
      <c r="AG290" s="173" t="str">
        <f t="shared" ca="1" si="136"/>
        <v/>
      </c>
      <c r="AH290" s="173" t="str">
        <f t="shared" ca="1" si="137"/>
        <v/>
      </c>
    </row>
    <row r="291" spans="7:34">
      <c r="G291" s="8" t="str">
        <f t="shared" si="138"/>
        <v/>
      </c>
      <c r="H291" s="8" t="str">
        <f ca="1">IF(OR(A291="",A291="总计",ISNA(MATCH(A291,'临-进度'!$A:$A,0))),"",A291)</f>
        <v/>
      </c>
      <c r="I291" s="8" t="b">
        <f>NOT(ISNA(MATCH(A291,项目阶段与里程碑!$B:$B,0)))</f>
        <v>0</v>
      </c>
      <c r="J291" s="8" t="str">
        <f t="shared" si="139"/>
        <v/>
      </c>
      <c r="K291" s="8" t="str">
        <f t="shared" si="140"/>
        <v/>
      </c>
      <c r="L291" s="8" t="str">
        <f t="shared" si="141"/>
        <v/>
      </c>
      <c r="N291" s="171" t="str">
        <f t="shared" si="117"/>
        <v/>
      </c>
      <c r="O291" s="171">
        <f t="shared" ca="1" si="118"/>
        <v>16</v>
      </c>
      <c r="P291" s="171" t="str">
        <f t="shared" ca="1" si="119"/>
        <v/>
      </c>
      <c r="Q291" s="171" t="str">
        <f t="shared" ca="1" si="120"/>
        <v/>
      </c>
      <c r="R291" s="171" t="str">
        <f t="shared" ca="1" si="121"/>
        <v/>
      </c>
      <c r="S291" s="171" t="b">
        <f t="shared" si="122"/>
        <v>0</v>
      </c>
      <c r="T291" s="9" t="str">
        <f t="shared" ca="1" si="123"/>
        <v/>
      </c>
      <c r="U291" s="9" t="str">
        <f t="shared" ca="1" si="124"/>
        <v/>
      </c>
      <c r="V291" s="9" t="str">
        <f t="shared" ca="1" si="125"/>
        <v/>
      </c>
      <c r="W291" s="9" t="str">
        <f t="shared" ca="1" si="126"/>
        <v/>
      </c>
      <c r="X291" s="9" t="str">
        <f t="shared" ca="1" si="127"/>
        <v/>
      </c>
      <c r="Y291" s="172" t="str">
        <f t="shared" si="128"/>
        <v/>
      </c>
      <c r="Z291" s="172" t="str">
        <f t="shared" si="129"/>
        <v/>
      </c>
      <c r="AA291" s="172" t="str">
        <f t="shared" si="130"/>
        <v/>
      </c>
      <c r="AB291" s="172" t="str">
        <f t="shared" si="131"/>
        <v/>
      </c>
      <c r="AC291" s="172" t="str">
        <f t="shared" si="132"/>
        <v/>
      </c>
      <c r="AD291" s="173" t="str">
        <f t="shared" ca="1" si="133"/>
        <v/>
      </c>
      <c r="AE291" s="173" t="str">
        <f t="shared" ca="1" si="134"/>
        <v/>
      </c>
      <c r="AF291" s="173" t="str">
        <f t="shared" ca="1" si="135"/>
        <v/>
      </c>
      <c r="AG291" s="173" t="str">
        <f t="shared" ca="1" si="136"/>
        <v/>
      </c>
      <c r="AH291" s="173" t="str">
        <f t="shared" ca="1" si="137"/>
        <v/>
      </c>
    </row>
    <row r="292" spans="7:34">
      <c r="G292" s="8" t="str">
        <f t="shared" si="138"/>
        <v/>
      </c>
      <c r="H292" s="8" t="str">
        <f ca="1">IF(OR(A292="",A292="总计",ISNA(MATCH(A292,'临-进度'!$A:$A,0))),"",A292)</f>
        <v/>
      </c>
      <c r="I292" s="8" t="b">
        <f>NOT(ISNA(MATCH(A292,项目阶段与里程碑!$B:$B,0)))</f>
        <v>0</v>
      </c>
      <c r="J292" s="8" t="str">
        <f t="shared" si="139"/>
        <v/>
      </c>
      <c r="K292" s="8" t="str">
        <f t="shared" si="140"/>
        <v/>
      </c>
      <c r="L292" s="8" t="str">
        <f t="shared" si="141"/>
        <v/>
      </c>
      <c r="N292" s="171" t="str">
        <f t="shared" si="117"/>
        <v/>
      </c>
      <c r="O292" s="171">
        <f t="shared" ca="1" si="118"/>
        <v>16</v>
      </c>
      <c r="P292" s="171" t="str">
        <f t="shared" ca="1" si="119"/>
        <v/>
      </c>
      <c r="Q292" s="171" t="str">
        <f t="shared" ca="1" si="120"/>
        <v/>
      </c>
      <c r="R292" s="171" t="str">
        <f t="shared" ca="1" si="121"/>
        <v/>
      </c>
      <c r="S292" s="171" t="b">
        <f t="shared" si="122"/>
        <v>0</v>
      </c>
      <c r="T292" s="9" t="str">
        <f t="shared" ca="1" si="123"/>
        <v/>
      </c>
      <c r="U292" s="9" t="str">
        <f t="shared" ca="1" si="124"/>
        <v/>
      </c>
      <c r="V292" s="9" t="str">
        <f t="shared" ca="1" si="125"/>
        <v/>
      </c>
      <c r="W292" s="9" t="str">
        <f t="shared" ca="1" si="126"/>
        <v/>
      </c>
      <c r="X292" s="9" t="str">
        <f t="shared" ca="1" si="127"/>
        <v/>
      </c>
      <c r="Y292" s="172" t="str">
        <f t="shared" si="128"/>
        <v/>
      </c>
      <c r="Z292" s="172" t="str">
        <f t="shared" si="129"/>
        <v/>
      </c>
      <c r="AA292" s="172" t="str">
        <f t="shared" si="130"/>
        <v/>
      </c>
      <c r="AB292" s="172" t="str">
        <f t="shared" si="131"/>
        <v/>
      </c>
      <c r="AC292" s="172" t="str">
        <f t="shared" si="132"/>
        <v/>
      </c>
      <c r="AD292" s="173" t="str">
        <f t="shared" ca="1" si="133"/>
        <v/>
      </c>
      <c r="AE292" s="173" t="str">
        <f t="shared" ca="1" si="134"/>
        <v/>
      </c>
      <c r="AF292" s="173" t="str">
        <f t="shared" ca="1" si="135"/>
        <v/>
      </c>
      <c r="AG292" s="173" t="str">
        <f t="shared" ca="1" si="136"/>
        <v/>
      </c>
      <c r="AH292" s="173" t="str">
        <f t="shared" ca="1" si="137"/>
        <v/>
      </c>
    </row>
    <row r="293" spans="7:34">
      <c r="G293" s="8" t="str">
        <f t="shared" si="138"/>
        <v/>
      </c>
      <c r="H293" s="8" t="str">
        <f ca="1">IF(OR(A293="",A293="总计",ISNA(MATCH(A293,'临-进度'!$A:$A,0))),"",A293)</f>
        <v/>
      </c>
      <c r="I293" s="8" t="b">
        <f>NOT(ISNA(MATCH(A293,项目阶段与里程碑!$B:$B,0)))</f>
        <v>0</v>
      </c>
      <c r="J293" s="8" t="str">
        <f t="shared" si="139"/>
        <v/>
      </c>
      <c r="K293" s="8" t="str">
        <f t="shared" si="140"/>
        <v/>
      </c>
      <c r="L293" s="8" t="str">
        <f t="shared" si="141"/>
        <v/>
      </c>
      <c r="N293" s="171" t="str">
        <f t="shared" si="117"/>
        <v/>
      </c>
      <c r="O293" s="171">
        <f t="shared" ca="1" si="118"/>
        <v>16</v>
      </c>
      <c r="P293" s="171" t="str">
        <f t="shared" ca="1" si="119"/>
        <v/>
      </c>
      <c r="Q293" s="171" t="str">
        <f t="shared" ca="1" si="120"/>
        <v/>
      </c>
      <c r="R293" s="171" t="str">
        <f t="shared" ca="1" si="121"/>
        <v/>
      </c>
      <c r="S293" s="171" t="b">
        <f t="shared" si="122"/>
        <v>0</v>
      </c>
      <c r="T293" s="9" t="str">
        <f t="shared" ca="1" si="123"/>
        <v/>
      </c>
      <c r="U293" s="9" t="str">
        <f t="shared" ca="1" si="124"/>
        <v/>
      </c>
      <c r="V293" s="9" t="str">
        <f t="shared" ca="1" si="125"/>
        <v/>
      </c>
      <c r="W293" s="9" t="str">
        <f t="shared" ca="1" si="126"/>
        <v/>
      </c>
      <c r="X293" s="9" t="str">
        <f t="shared" ca="1" si="127"/>
        <v/>
      </c>
      <c r="Y293" s="172" t="str">
        <f t="shared" si="128"/>
        <v/>
      </c>
      <c r="Z293" s="172" t="str">
        <f t="shared" si="129"/>
        <v/>
      </c>
      <c r="AA293" s="172" t="str">
        <f t="shared" si="130"/>
        <v/>
      </c>
      <c r="AB293" s="172" t="str">
        <f t="shared" si="131"/>
        <v/>
      </c>
      <c r="AC293" s="172" t="str">
        <f t="shared" si="132"/>
        <v/>
      </c>
      <c r="AD293" s="173" t="str">
        <f t="shared" ca="1" si="133"/>
        <v/>
      </c>
      <c r="AE293" s="173" t="str">
        <f t="shared" ca="1" si="134"/>
        <v/>
      </c>
      <c r="AF293" s="173" t="str">
        <f t="shared" ca="1" si="135"/>
        <v/>
      </c>
      <c r="AG293" s="173" t="str">
        <f t="shared" ca="1" si="136"/>
        <v/>
      </c>
      <c r="AH293" s="173" t="str">
        <f t="shared" ca="1" si="137"/>
        <v/>
      </c>
    </row>
    <row r="294" spans="7:34">
      <c r="G294" s="8" t="str">
        <f t="shared" si="138"/>
        <v/>
      </c>
      <c r="H294" s="8" t="str">
        <f ca="1">IF(OR(A294="",A294="总计",ISNA(MATCH(A294,'临-进度'!$A:$A,0))),"",A294)</f>
        <v/>
      </c>
      <c r="I294" s="8" t="b">
        <f>NOT(ISNA(MATCH(A294,项目阶段与里程碑!$B:$B,0)))</f>
        <v>0</v>
      </c>
      <c r="J294" s="8" t="str">
        <f t="shared" si="139"/>
        <v/>
      </c>
      <c r="K294" s="8" t="str">
        <f t="shared" si="140"/>
        <v/>
      </c>
      <c r="L294" s="8" t="str">
        <f t="shared" si="141"/>
        <v/>
      </c>
      <c r="N294" s="171" t="str">
        <f t="shared" si="117"/>
        <v/>
      </c>
      <c r="O294" s="171">
        <f t="shared" ca="1" si="118"/>
        <v>16</v>
      </c>
      <c r="P294" s="171" t="str">
        <f t="shared" ca="1" si="119"/>
        <v/>
      </c>
      <c r="Q294" s="171" t="str">
        <f t="shared" ca="1" si="120"/>
        <v/>
      </c>
      <c r="R294" s="171" t="str">
        <f t="shared" ca="1" si="121"/>
        <v/>
      </c>
      <c r="S294" s="171" t="b">
        <f t="shared" si="122"/>
        <v>0</v>
      </c>
      <c r="T294" s="9" t="str">
        <f t="shared" ca="1" si="123"/>
        <v/>
      </c>
      <c r="U294" s="9" t="str">
        <f t="shared" ca="1" si="124"/>
        <v/>
      </c>
      <c r="V294" s="9" t="str">
        <f t="shared" ca="1" si="125"/>
        <v/>
      </c>
      <c r="W294" s="9" t="str">
        <f t="shared" ca="1" si="126"/>
        <v/>
      </c>
      <c r="X294" s="9" t="str">
        <f t="shared" ca="1" si="127"/>
        <v/>
      </c>
      <c r="Y294" s="172" t="str">
        <f t="shared" si="128"/>
        <v/>
      </c>
      <c r="Z294" s="172" t="str">
        <f t="shared" si="129"/>
        <v/>
      </c>
      <c r="AA294" s="172" t="str">
        <f t="shared" si="130"/>
        <v/>
      </c>
      <c r="AB294" s="172" t="str">
        <f t="shared" si="131"/>
        <v/>
      </c>
      <c r="AC294" s="172" t="str">
        <f t="shared" si="132"/>
        <v/>
      </c>
      <c r="AD294" s="173" t="str">
        <f t="shared" ca="1" si="133"/>
        <v/>
      </c>
      <c r="AE294" s="173" t="str">
        <f t="shared" ca="1" si="134"/>
        <v/>
      </c>
      <c r="AF294" s="173" t="str">
        <f t="shared" ca="1" si="135"/>
        <v/>
      </c>
      <c r="AG294" s="173" t="str">
        <f t="shared" ca="1" si="136"/>
        <v/>
      </c>
      <c r="AH294" s="173" t="str">
        <f t="shared" ca="1" si="137"/>
        <v/>
      </c>
    </row>
    <row r="295" spans="7:34">
      <c r="G295" s="8" t="str">
        <f t="shared" si="138"/>
        <v/>
      </c>
      <c r="H295" s="8" t="str">
        <f ca="1">IF(OR(A295="",A295="总计",ISNA(MATCH(A295,'临-进度'!$A:$A,0))),"",A295)</f>
        <v/>
      </c>
      <c r="I295" s="8" t="b">
        <f>NOT(ISNA(MATCH(A295,项目阶段与里程碑!$B:$B,0)))</f>
        <v>0</v>
      </c>
      <c r="J295" s="8" t="str">
        <f t="shared" si="139"/>
        <v/>
      </c>
      <c r="K295" s="8" t="str">
        <f t="shared" si="140"/>
        <v/>
      </c>
      <c r="L295" s="8" t="str">
        <f t="shared" si="141"/>
        <v/>
      </c>
      <c r="N295" s="171" t="str">
        <f t="shared" si="117"/>
        <v/>
      </c>
      <c r="O295" s="171">
        <f t="shared" ca="1" si="118"/>
        <v>16</v>
      </c>
      <c r="P295" s="171" t="str">
        <f t="shared" ca="1" si="119"/>
        <v/>
      </c>
      <c r="Q295" s="171" t="str">
        <f t="shared" ca="1" si="120"/>
        <v/>
      </c>
      <c r="R295" s="171" t="str">
        <f t="shared" ca="1" si="121"/>
        <v/>
      </c>
      <c r="S295" s="171" t="b">
        <f t="shared" si="122"/>
        <v>0</v>
      </c>
      <c r="T295" s="9" t="str">
        <f t="shared" ca="1" si="123"/>
        <v/>
      </c>
      <c r="U295" s="9" t="str">
        <f t="shared" ca="1" si="124"/>
        <v/>
      </c>
      <c r="V295" s="9" t="str">
        <f t="shared" ca="1" si="125"/>
        <v/>
      </c>
      <c r="W295" s="9" t="str">
        <f t="shared" ca="1" si="126"/>
        <v/>
      </c>
      <c r="X295" s="9" t="str">
        <f t="shared" ca="1" si="127"/>
        <v/>
      </c>
      <c r="Y295" s="172" t="str">
        <f t="shared" si="128"/>
        <v/>
      </c>
      <c r="Z295" s="172" t="str">
        <f t="shared" si="129"/>
        <v/>
      </c>
      <c r="AA295" s="172" t="str">
        <f t="shared" si="130"/>
        <v/>
      </c>
      <c r="AB295" s="172" t="str">
        <f t="shared" si="131"/>
        <v/>
      </c>
      <c r="AC295" s="172" t="str">
        <f t="shared" si="132"/>
        <v/>
      </c>
      <c r="AD295" s="173" t="str">
        <f t="shared" ca="1" si="133"/>
        <v/>
      </c>
      <c r="AE295" s="173" t="str">
        <f t="shared" ca="1" si="134"/>
        <v/>
      </c>
      <c r="AF295" s="173" t="str">
        <f t="shared" ca="1" si="135"/>
        <v/>
      </c>
      <c r="AG295" s="173" t="str">
        <f t="shared" ca="1" si="136"/>
        <v/>
      </c>
      <c r="AH295" s="173" t="str">
        <f t="shared" ca="1" si="137"/>
        <v/>
      </c>
    </row>
    <row r="296" spans="7:34">
      <c r="G296" s="8" t="str">
        <f t="shared" si="138"/>
        <v/>
      </c>
      <c r="H296" s="8" t="str">
        <f ca="1">IF(OR(A296="",A296="总计",ISNA(MATCH(A296,'临-进度'!$A:$A,0))),"",A296)</f>
        <v/>
      </c>
      <c r="I296" s="8" t="b">
        <f>NOT(ISNA(MATCH(A296,项目阶段与里程碑!$B:$B,0)))</f>
        <v>0</v>
      </c>
      <c r="J296" s="8" t="str">
        <f t="shared" si="139"/>
        <v/>
      </c>
      <c r="K296" s="8" t="str">
        <f t="shared" si="140"/>
        <v/>
      </c>
      <c r="L296" s="8" t="str">
        <f t="shared" si="141"/>
        <v/>
      </c>
      <c r="N296" s="171" t="str">
        <f t="shared" si="117"/>
        <v/>
      </c>
      <c r="O296" s="171">
        <f t="shared" ca="1" si="118"/>
        <v>16</v>
      </c>
      <c r="P296" s="171" t="str">
        <f t="shared" ca="1" si="119"/>
        <v/>
      </c>
      <c r="Q296" s="171" t="str">
        <f t="shared" ca="1" si="120"/>
        <v/>
      </c>
      <c r="R296" s="171" t="str">
        <f t="shared" ca="1" si="121"/>
        <v/>
      </c>
      <c r="S296" s="171" t="b">
        <f t="shared" si="122"/>
        <v>0</v>
      </c>
      <c r="T296" s="9" t="str">
        <f t="shared" ca="1" si="123"/>
        <v/>
      </c>
      <c r="U296" s="9" t="str">
        <f t="shared" ca="1" si="124"/>
        <v/>
      </c>
      <c r="V296" s="9" t="str">
        <f t="shared" ca="1" si="125"/>
        <v/>
      </c>
      <c r="W296" s="9" t="str">
        <f t="shared" ca="1" si="126"/>
        <v/>
      </c>
      <c r="X296" s="9" t="str">
        <f t="shared" ca="1" si="127"/>
        <v/>
      </c>
      <c r="Y296" s="172" t="str">
        <f t="shared" si="128"/>
        <v/>
      </c>
      <c r="Z296" s="172" t="str">
        <f t="shared" si="129"/>
        <v/>
      </c>
      <c r="AA296" s="172" t="str">
        <f t="shared" si="130"/>
        <v/>
      </c>
      <c r="AB296" s="172" t="str">
        <f t="shared" si="131"/>
        <v/>
      </c>
      <c r="AC296" s="172" t="str">
        <f t="shared" si="132"/>
        <v/>
      </c>
      <c r="AD296" s="173" t="str">
        <f t="shared" ca="1" si="133"/>
        <v/>
      </c>
      <c r="AE296" s="173" t="str">
        <f t="shared" ca="1" si="134"/>
        <v/>
      </c>
      <c r="AF296" s="173" t="str">
        <f t="shared" ca="1" si="135"/>
        <v/>
      </c>
      <c r="AG296" s="173" t="str">
        <f t="shared" ca="1" si="136"/>
        <v/>
      </c>
      <c r="AH296" s="173" t="str">
        <f t="shared" ca="1" si="137"/>
        <v/>
      </c>
    </row>
    <row r="297" spans="7:34">
      <c r="G297" s="8" t="str">
        <f t="shared" si="138"/>
        <v/>
      </c>
      <c r="H297" s="8" t="str">
        <f ca="1">IF(OR(A297="",A297="总计",ISNA(MATCH(A297,'临-进度'!$A:$A,0))),"",A297)</f>
        <v/>
      </c>
      <c r="I297" s="8" t="b">
        <f>NOT(ISNA(MATCH(A297,项目阶段与里程碑!$B:$B,0)))</f>
        <v>0</v>
      </c>
      <c r="J297" s="8" t="str">
        <f t="shared" si="139"/>
        <v/>
      </c>
      <c r="K297" s="8" t="str">
        <f t="shared" si="140"/>
        <v/>
      </c>
      <c r="L297" s="8" t="str">
        <f t="shared" si="141"/>
        <v/>
      </c>
      <c r="N297" s="171" t="str">
        <f t="shared" si="117"/>
        <v/>
      </c>
      <c r="O297" s="171">
        <f t="shared" ca="1" si="118"/>
        <v>16</v>
      </c>
      <c r="P297" s="171" t="str">
        <f t="shared" ca="1" si="119"/>
        <v/>
      </c>
      <c r="Q297" s="171" t="str">
        <f t="shared" ca="1" si="120"/>
        <v/>
      </c>
      <c r="R297" s="171" t="str">
        <f t="shared" ca="1" si="121"/>
        <v/>
      </c>
      <c r="S297" s="171" t="b">
        <f t="shared" si="122"/>
        <v>0</v>
      </c>
      <c r="T297" s="9" t="str">
        <f t="shared" ca="1" si="123"/>
        <v/>
      </c>
      <c r="U297" s="9" t="str">
        <f t="shared" ca="1" si="124"/>
        <v/>
      </c>
      <c r="V297" s="9" t="str">
        <f t="shared" ca="1" si="125"/>
        <v/>
      </c>
      <c r="W297" s="9" t="str">
        <f t="shared" ca="1" si="126"/>
        <v/>
      </c>
      <c r="X297" s="9" t="str">
        <f t="shared" ca="1" si="127"/>
        <v/>
      </c>
      <c r="Y297" s="172" t="str">
        <f t="shared" si="128"/>
        <v/>
      </c>
      <c r="Z297" s="172" t="str">
        <f t="shared" si="129"/>
        <v/>
      </c>
      <c r="AA297" s="172" t="str">
        <f t="shared" si="130"/>
        <v/>
      </c>
      <c r="AB297" s="172" t="str">
        <f t="shared" si="131"/>
        <v/>
      </c>
      <c r="AC297" s="172" t="str">
        <f t="shared" si="132"/>
        <v/>
      </c>
      <c r="AD297" s="173" t="str">
        <f t="shared" ca="1" si="133"/>
        <v/>
      </c>
      <c r="AE297" s="173" t="str">
        <f t="shared" ca="1" si="134"/>
        <v/>
      </c>
      <c r="AF297" s="173" t="str">
        <f t="shared" ca="1" si="135"/>
        <v/>
      </c>
      <c r="AG297" s="173" t="str">
        <f t="shared" ca="1" si="136"/>
        <v/>
      </c>
      <c r="AH297" s="173" t="str">
        <f t="shared" ca="1" si="137"/>
        <v/>
      </c>
    </row>
    <row r="298" spans="7:34">
      <c r="G298" s="8" t="str">
        <f t="shared" si="138"/>
        <v/>
      </c>
      <c r="H298" s="8" t="str">
        <f ca="1">IF(OR(A298="",A298="总计",ISNA(MATCH(A298,'临-进度'!$A:$A,0))),"",A298)</f>
        <v/>
      </c>
      <c r="I298" s="8" t="b">
        <f>NOT(ISNA(MATCH(A298,项目阶段与里程碑!$B:$B,0)))</f>
        <v>0</v>
      </c>
      <c r="J298" s="8" t="str">
        <f t="shared" si="139"/>
        <v/>
      </c>
      <c r="K298" s="8" t="str">
        <f t="shared" si="140"/>
        <v/>
      </c>
      <c r="L298" s="8" t="str">
        <f t="shared" si="141"/>
        <v/>
      </c>
      <c r="N298" s="171" t="str">
        <f t="shared" si="117"/>
        <v/>
      </c>
      <c r="O298" s="171">
        <f t="shared" ca="1" si="118"/>
        <v>16</v>
      </c>
      <c r="P298" s="171" t="str">
        <f t="shared" ca="1" si="119"/>
        <v/>
      </c>
      <c r="Q298" s="171" t="str">
        <f t="shared" ca="1" si="120"/>
        <v/>
      </c>
      <c r="R298" s="171" t="str">
        <f t="shared" ca="1" si="121"/>
        <v/>
      </c>
      <c r="S298" s="171" t="b">
        <f t="shared" si="122"/>
        <v>0</v>
      </c>
      <c r="T298" s="9" t="str">
        <f t="shared" ca="1" si="123"/>
        <v/>
      </c>
      <c r="U298" s="9" t="str">
        <f t="shared" ca="1" si="124"/>
        <v/>
      </c>
      <c r="V298" s="9" t="str">
        <f t="shared" ca="1" si="125"/>
        <v/>
      </c>
      <c r="W298" s="9" t="str">
        <f t="shared" ca="1" si="126"/>
        <v/>
      </c>
      <c r="X298" s="9" t="str">
        <f t="shared" ca="1" si="127"/>
        <v/>
      </c>
      <c r="Y298" s="172" t="str">
        <f t="shared" si="128"/>
        <v/>
      </c>
      <c r="Z298" s="172" t="str">
        <f t="shared" si="129"/>
        <v/>
      </c>
      <c r="AA298" s="172" t="str">
        <f t="shared" si="130"/>
        <v/>
      </c>
      <c r="AB298" s="172" t="str">
        <f t="shared" si="131"/>
        <v/>
      </c>
      <c r="AC298" s="172" t="str">
        <f t="shared" si="132"/>
        <v/>
      </c>
      <c r="AD298" s="173" t="str">
        <f t="shared" ca="1" si="133"/>
        <v/>
      </c>
      <c r="AE298" s="173" t="str">
        <f t="shared" ca="1" si="134"/>
        <v/>
      </c>
      <c r="AF298" s="173" t="str">
        <f t="shared" ca="1" si="135"/>
        <v/>
      </c>
      <c r="AG298" s="173" t="str">
        <f t="shared" ca="1" si="136"/>
        <v/>
      </c>
      <c r="AH298" s="173" t="str">
        <f t="shared" ca="1" si="137"/>
        <v/>
      </c>
    </row>
    <row r="299" spans="7:34">
      <c r="G299" s="8" t="str">
        <f t="shared" si="138"/>
        <v/>
      </c>
      <c r="H299" s="8" t="str">
        <f ca="1">IF(OR(A299="",A299="总计",ISNA(MATCH(A299,'临-进度'!$A:$A,0))),"",A299)</f>
        <v/>
      </c>
      <c r="I299" s="8" t="b">
        <f>NOT(ISNA(MATCH(A299,项目阶段与里程碑!$B:$B,0)))</f>
        <v>0</v>
      </c>
      <c r="J299" s="8" t="str">
        <f t="shared" si="139"/>
        <v/>
      </c>
      <c r="K299" s="8" t="str">
        <f t="shared" si="140"/>
        <v/>
      </c>
      <c r="L299" s="8" t="str">
        <f t="shared" si="141"/>
        <v/>
      </c>
      <c r="N299" s="171" t="str">
        <f t="shared" si="117"/>
        <v/>
      </c>
      <c r="O299" s="171">
        <f t="shared" ca="1" si="118"/>
        <v>16</v>
      </c>
      <c r="P299" s="171" t="str">
        <f t="shared" ca="1" si="119"/>
        <v/>
      </c>
      <c r="Q299" s="171" t="str">
        <f t="shared" ca="1" si="120"/>
        <v/>
      </c>
      <c r="R299" s="171" t="str">
        <f t="shared" ca="1" si="121"/>
        <v/>
      </c>
      <c r="S299" s="171" t="b">
        <f t="shared" si="122"/>
        <v>0</v>
      </c>
      <c r="T299" s="9" t="str">
        <f t="shared" ca="1" si="123"/>
        <v/>
      </c>
      <c r="U299" s="9" t="str">
        <f t="shared" ca="1" si="124"/>
        <v/>
      </c>
      <c r="V299" s="9" t="str">
        <f t="shared" ca="1" si="125"/>
        <v/>
      </c>
      <c r="W299" s="9" t="str">
        <f t="shared" ca="1" si="126"/>
        <v/>
      </c>
      <c r="X299" s="9" t="str">
        <f t="shared" ca="1" si="127"/>
        <v/>
      </c>
      <c r="Y299" s="172" t="str">
        <f t="shared" si="128"/>
        <v/>
      </c>
      <c r="Z299" s="172" t="str">
        <f t="shared" si="129"/>
        <v/>
      </c>
      <c r="AA299" s="172" t="str">
        <f t="shared" si="130"/>
        <v/>
      </c>
      <c r="AB299" s="172" t="str">
        <f t="shared" si="131"/>
        <v/>
      </c>
      <c r="AC299" s="172" t="str">
        <f t="shared" si="132"/>
        <v/>
      </c>
      <c r="AD299" s="173" t="str">
        <f t="shared" ca="1" si="133"/>
        <v/>
      </c>
      <c r="AE299" s="173" t="str">
        <f t="shared" ca="1" si="134"/>
        <v/>
      </c>
      <c r="AF299" s="173" t="str">
        <f t="shared" ca="1" si="135"/>
        <v/>
      </c>
      <c r="AG299" s="173" t="str">
        <f t="shared" ca="1" si="136"/>
        <v/>
      </c>
      <c r="AH299" s="173" t="str">
        <f t="shared" ca="1" si="137"/>
        <v/>
      </c>
    </row>
    <row r="300" spans="7:34">
      <c r="G300" s="8" t="str">
        <f t="shared" si="138"/>
        <v/>
      </c>
      <c r="H300" s="8" t="str">
        <f ca="1">IF(OR(A300="",A300="总计",ISNA(MATCH(A300,'临-进度'!$A:$A,0))),"",A300)</f>
        <v/>
      </c>
      <c r="I300" s="8" t="b">
        <f>NOT(ISNA(MATCH(A300,项目阶段与里程碑!$B:$B,0)))</f>
        <v>0</v>
      </c>
      <c r="J300" s="8" t="str">
        <f t="shared" si="139"/>
        <v/>
      </c>
      <c r="K300" s="8" t="str">
        <f t="shared" si="140"/>
        <v/>
      </c>
      <c r="L300" s="8" t="str">
        <f t="shared" si="141"/>
        <v/>
      </c>
      <c r="N300" s="171" t="str">
        <f t="shared" si="117"/>
        <v/>
      </c>
      <c r="O300" s="171">
        <f t="shared" ca="1" si="118"/>
        <v>16</v>
      </c>
      <c r="P300" s="171" t="str">
        <f t="shared" ca="1" si="119"/>
        <v/>
      </c>
      <c r="Q300" s="171" t="str">
        <f t="shared" ca="1" si="120"/>
        <v/>
      </c>
      <c r="R300" s="171" t="str">
        <f t="shared" ca="1" si="121"/>
        <v/>
      </c>
      <c r="S300" s="171" t="b">
        <f t="shared" si="122"/>
        <v>0</v>
      </c>
      <c r="T300" s="9" t="str">
        <f t="shared" ca="1" si="123"/>
        <v/>
      </c>
      <c r="U300" s="9" t="str">
        <f t="shared" ca="1" si="124"/>
        <v/>
      </c>
      <c r="V300" s="9" t="str">
        <f t="shared" ca="1" si="125"/>
        <v/>
      </c>
      <c r="W300" s="9" t="str">
        <f t="shared" ca="1" si="126"/>
        <v/>
      </c>
      <c r="X300" s="9" t="str">
        <f t="shared" ca="1" si="127"/>
        <v/>
      </c>
      <c r="Y300" s="172" t="str">
        <f t="shared" si="128"/>
        <v/>
      </c>
      <c r="Z300" s="172" t="str">
        <f t="shared" si="129"/>
        <v/>
      </c>
      <c r="AA300" s="172" t="str">
        <f t="shared" si="130"/>
        <v/>
      </c>
      <c r="AB300" s="172" t="str">
        <f t="shared" si="131"/>
        <v/>
      </c>
      <c r="AC300" s="172" t="str">
        <f t="shared" si="132"/>
        <v/>
      </c>
      <c r="AD300" s="173" t="str">
        <f t="shared" ca="1" si="133"/>
        <v/>
      </c>
      <c r="AE300" s="173" t="str">
        <f t="shared" ca="1" si="134"/>
        <v/>
      </c>
      <c r="AF300" s="173" t="str">
        <f t="shared" ca="1" si="135"/>
        <v/>
      </c>
      <c r="AG300" s="173" t="str">
        <f t="shared" ca="1" si="136"/>
        <v/>
      </c>
      <c r="AH300" s="173" t="str">
        <f t="shared" ca="1" si="137"/>
        <v/>
      </c>
    </row>
    <row r="301" spans="7:34">
      <c r="G301" s="8" t="str">
        <f t="shared" si="138"/>
        <v/>
      </c>
      <c r="H301" s="8" t="str">
        <f ca="1">IF(OR(A301="",A301="总计",ISNA(MATCH(A301,'临-进度'!$A:$A,0))),"",A301)</f>
        <v/>
      </c>
      <c r="I301" s="8" t="b">
        <f>NOT(ISNA(MATCH(A301,项目阶段与里程碑!$B:$B,0)))</f>
        <v>0</v>
      </c>
      <c r="J301" s="8" t="str">
        <f t="shared" si="139"/>
        <v/>
      </c>
      <c r="K301" s="8" t="str">
        <f t="shared" si="140"/>
        <v/>
      </c>
      <c r="L301" s="8" t="str">
        <f t="shared" si="141"/>
        <v/>
      </c>
      <c r="N301" s="171" t="str">
        <f t="shared" si="117"/>
        <v/>
      </c>
      <c r="O301" s="171">
        <f t="shared" ca="1" si="118"/>
        <v>16</v>
      </c>
      <c r="P301" s="171" t="str">
        <f t="shared" ca="1" si="119"/>
        <v/>
      </c>
      <c r="Q301" s="171" t="str">
        <f t="shared" ca="1" si="120"/>
        <v/>
      </c>
      <c r="R301" s="171" t="str">
        <f t="shared" ca="1" si="121"/>
        <v/>
      </c>
      <c r="S301" s="171" t="b">
        <f t="shared" si="122"/>
        <v>0</v>
      </c>
      <c r="T301" s="9" t="str">
        <f t="shared" ca="1" si="123"/>
        <v/>
      </c>
      <c r="U301" s="9" t="str">
        <f t="shared" ca="1" si="124"/>
        <v/>
      </c>
      <c r="V301" s="9" t="str">
        <f t="shared" ca="1" si="125"/>
        <v/>
      </c>
      <c r="W301" s="9" t="str">
        <f t="shared" ca="1" si="126"/>
        <v/>
      </c>
      <c r="X301" s="9" t="str">
        <f t="shared" ca="1" si="127"/>
        <v/>
      </c>
      <c r="Y301" s="172" t="str">
        <f t="shared" si="128"/>
        <v/>
      </c>
      <c r="Z301" s="172" t="str">
        <f t="shared" si="129"/>
        <v/>
      </c>
      <c r="AA301" s="172" t="str">
        <f t="shared" si="130"/>
        <v/>
      </c>
      <c r="AB301" s="172" t="str">
        <f t="shared" si="131"/>
        <v/>
      </c>
      <c r="AC301" s="172" t="str">
        <f t="shared" si="132"/>
        <v/>
      </c>
      <c r="AD301" s="173" t="str">
        <f t="shared" ca="1" si="133"/>
        <v/>
      </c>
      <c r="AE301" s="173" t="str">
        <f t="shared" ca="1" si="134"/>
        <v/>
      </c>
      <c r="AF301" s="173" t="str">
        <f t="shared" ca="1" si="135"/>
        <v/>
      </c>
      <c r="AG301" s="173" t="str">
        <f t="shared" ca="1" si="136"/>
        <v/>
      </c>
      <c r="AH301" s="173" t="str">
        <f t="shared" ca="1" si="137"/>
        <v/>
      </c>
    </row>
    <row r="302" spans="7:34">
      <c r="G302" s="8" t="str">
        <f t="shared" si="138"/>
        <v/>
      </c>
      <c r="H302" s="8" t="str">
        <f ca="1">IF(OR(A302="",A302="总计",ISNA(MATCH(A302,'临-进度'!$A:$A,0))),"",A302)</f>
        <v/>
      </c>
      <c r="I302" s="8" t="b">
        <f>NOT(ISNA(MATCH(A302,项目阶段与里程碑!$B:$B,0)))</f>
        <v>0</v>
      </c>
      <c r="J302" s="8" t="str">
        <f t="shared" si="139"/>
        <v/>
      </c>
      <c r="K302" s="8" t="str">
        <f t="shared" si="140"/>
        <v/>
      </c>
      <c r="L302" s="8" t="str">
        <f t="shared" si="141"/>
        <v/>
      </c>
      <c r="N302" s="171" t="str">
        <f t="shared" si="117"/>
        <v/>
      </c>
      <c r="O302" s="171">
        <f t="shared" ca="1" si="118"/>
        <v>16</v>
      </c>
      <c r="P302" s="171" t="str">
        <f t="shared" ca="1" si="119"/>
        <v/>
      </c>
      <c r="Q302" s="171" t="str">
        <f t="shared" ca="1" si="120"/>
        <v/>
      </c>
      <c r="R302" s="171" t="str">
        <f t="shared" ca="1" si="121"/>
        <v/>
      </c>
      <c r="S302" s="171" t="b">
        <f t="shared" si="122"/>
        <v>0</v>
      </c>
      <c r="T302" s="9" t="str">
        <f t="shared" ca="1" si="123"/>
        <v/>
      </c>
      <c r="U302" s="9" t="str">
        <f t="shared" ca="1" si="124"/>
        <v/>
      </c>
      <c r="V302" s="9" t="str">
        <f t="shared" ca="1" si="125"/>
        <v/>
      </c>
      <c r="W302" s="9" t="str">
        <f t="shared" ca="1" si="126"/>
        <v/>
      </c>
      <c r="X302" s="9" t="str">
        <f t="shared" ca="1" si="127"/>
        <v/>
      </c>
      <c r="Y302" s="172" t="str">
        <f t="shared" si="128"/>
        <v/>
      </c>
      <c r="Z302" s="172" t="str">
        <f t="shared" si="129"/>
        <v/>
      </c>
      <c r="AA302" s="172" t="str">
        <f t="shared" si="130"/>
        <v/>
      </c>
      <c r="AB302" s="172" t="str">
        <f t="shared" si="131"/>
        <v/>
      </c>
      <c r="AC302" s="172" t="str">
        <f t="shared" si="132"/>
        <v/>
      </c>
      <c r="AD302" s="173" t="str">
        <f t="shared" ca="1" si="133"/>
        <v/>
      </c>
      <c r="AE302" s="173" t="str">
        <f t="shared" ca="1" si="134"/>
        <v/>
      </c>
      <c r="AF302" s="173" t="str">
        <f t="shared" ca="1" si="135"/>
        <v/>
      </c>
      <c r="AG302" s="173" t="str">
        <f t="shared" ca="1" si="136"/>
        <v/>
      </c>
      <c r="AH302" s="173" t="str">
        <f t="shared" ca="1" si="137"/>
        <v/>
      </c>
    </row>
    <row r="303" spans="7:34">
      <c r="G303" s="8" t="str">
        <f t="shared" si="138"/>
        <v/>
      </c>
      <c r="H303" s="8" t="str">
        <f ca="1">IF(OR(A303="",A303="总计",ISNA(MATCH(A303,'临-进度'!$A:$A,0))),"",A303)</f>
        <v/>
      </c>
      <c r="I303" s="8" t="b">
        <f>NOT(ISNA(MATCH(A303,项目阶段与里程碑!$B:$B,0)))</f>
        <v>0</v>
      </c>
      <c r="J303" s="8" t="str">
        <f t="shared" si="139"/>
        <v/>
      </c>
      <c r="K303" s="8" t="str">
        <f t="shared" si="140"/>
        <v/>
      </c>
      <c r="L303" s="8" t="str">
        <f t="shared" si="141"/>
        <v/>
      </c>
      <c r="N303" s="171" t="str">
        <f t="shared" si="117"/>
        <v/>
      </c>
      <c r="O303" s="171">
        <f t="shared" ca="1" si="118"/>
        <v>16</v>
      </c>
      <c r="P303" s="171" t="str">
        <f t="shared" ca="1" si="119"/>
        <v/>
      </c>
      <c r="Q303" s="171" t="str">
        <f t="shared" ca="1" si="120"/>
        <v/>
      </c>
      <c r="R303" s="171" t="str">
        <f t="shared" ca="1" si="121"/>
        <v/>
      </c>
      <c r="S303" s="171" t="b">
        <f t="shared" si="122"/>
        <v>0</v>
      </c>
      <c r="T303" s="9" t="str">
        <f t="shared" ca="1" si="123"/>
        <v/>
      </c>
      <c r="U303" s="9" t="str">
        <f t="shared" ca="1" si="124"/>
        <v/>
      </c>
      <c r="V303" s="9" t="str">
        <f t="shared" ca="1" si="125"/>
        <v/>
      </c>
      <c r="W303" s="9" t="str">
        <f t="shared" ca="1" si="126"/>
        <v/>
      </c>
      <c r="X303" s="9" t="str">
        <f t="shared" ca="1" si="127"/>
        <v/>
      </c>
      <c r="Y303" s="172" t="str">
        <f t="shared" si="128"/>
        <v/>
      </c>
      <c r="Z303" s="172" t="str">
        <f t="shared" si="129"/>
        <v/>
      </c>
      <c r="AA303" s="172" t="str">
        <f t="shared" si="130"/>
        <v/>
      </c>
      <c r="AB303" s="172" t="str">
        <f t="shared" si="131"/>
        <v/>
      </c>
      <c r="AC303" s="172" t="str">
        <f t="shared" si="132"/>
        <v/>
      </c>
      <c r="AD303" s="173" t="str">
        <f t="shared" ca="1" si="133"/>
        <v/>
      </c>
      <c r="AE303" s="173" t="str">
        <f t="shared" ca="1" si="134"/>
        <v/>
      </c>
      <c r="AF303" s="173" t="str">
        <f t="shared" ca="1" si="135"/>
        <v/>
      </c>
      <c r="AG303" s="173" t="str">
        <f t="shared" ca="1" si="136"/>
        <v/>
      </c>
      <c r="AH303" s="173" t="str">
        <f t="shared" ca="1" si="137"/>
        <v/>
      </c>
    </row>
    <row r="304" spans="7:34">
      <c r="G304" s="8" t="str">
        <f t="shared" si="138"/>
        <v/>
      </c>
      <c r="H304" s="8" t="str">
        <f ca="1">IF(OR(A304="",A304="总计",ISNA(MATCH(A304,'临-进度'!$A:$A,0))),"",A304)</f>
        <v/>
      </c>
      <c r="I304" s="8" t="b">
        <f>NOT(ISNA(MATCH(A304,项目阶段与里程碑!$B:$B,0)))</f>
        <v>0</v>
      </c>
      <c r="J304" s="8" t="str">
        <f t="shared" si="139"/>
        <v/>
      </c>
      <c r="K304" s="8" t="str">
        <f t="shared" si="140"/>
        <v/>
      </c>
      <c r="L304" s="8" t="str">
        <f t="shared" si="141"/>
        <v/>
      </c>
      <c r="N304" s="171" t="str">
        <f t="shared" si="117"/>
        <v/>
      </c>
      <c r="O304" s="171">
        <f t="shared" ca="1" si="118"/>
        <v>16</v>
      </c>
      <c r="P304" s="171" t="str">
        <f t="shared" ca="1" si="119"/>
        <v/>
      </c>
      <c r="Q304" s="171" t="str">
        <f t="shared" ca="1" si="120"/>
        <v/>
      </c>
      <c r="R304" s="171" t="str">
        <f t="shared" ca="1" si="121"/>
        <v/>
      </c>
      <c r="S304" s="171" t="b">
        <f t="shared" si="122"/>
        <v>0</v>
      </c>
      <c r="T304" s="9" t="str">
        <f t="shared" ca="1" si="123"/>
        <v/>
      </c>
      <c r="U304" s="9" t="str">
        <f t="shared" ca="1" si="124"/>
        <v/>
      </c>
      <c r="V304" s="9" t="str">
        <f t="shared" ca="1" si="125"/>
        <v/>
      </c>
      <c r="W304" s="9" t="str">
        <f t="shared" ca="1" si="126"/>
        <v/>
      </c>
      <c r="X304" s="9" t="str">
        <f t="shared" ca="1" si="127"/>
        <v/>
      </c>
      <c r="Y304" s="172" t="str">
        <f t="shared" si="128"/>
        <v/>
      </c>
      <c r="Z304" s="172" t="str">
        <f t="shared" si="129"/>
        <v/>
      </c>
      <c r="AA304" s="172" t="str">
        <f t="shared" si="130"/>
        <v/>
      </c>
      <c r="AB304" s="172" t="str">
        <f t="shared" si="131"/>
        <v/>
      </c>
      <c r="AC304" s="172" t="str">
        <f t="shared" si="132"/>
        <v/>
      </c>
      <c r="AD304" s="173" t="str">
        <f t="shared" ca="1" si="133"/>
        <v/>
      </c>
      <c r="AE304" s="173" t="str">
        <f t="shared" ca="1" si="134"/>
        <v/>
      </c>
      <c r="AF304" s="173" t="str">
        <f t="shared" ca="1" si="135"/>
        <v/>
      </c>
      <c r="AG304" s="173" t="str">
        <f t="shared" ca="1" si="136"/>
        <v/>
      </c>
      <c r="AH304" s="173" t="str">
        <f t="shared" ca="1" si="137"/>
        <v/>
      </c>
    </row>
    <row r="305" spans="7:34">
      <c r="G305" s="8" t="str">
        <f t="shared" si="138"/>
        <v/>
      </c>
      <c r="H305" s="8" t="str">
        <f ca="1">IF(OR(A305="",A305="总计",ISNA(MATCH(A305,'临-进度'!$A:$A,0))),"",A305)</f>
        <v/>
      </c>
      <c r="I305" s="8" t="b">
        <f>NOT(ISNA(MATCH(A305,项目阶段与里程碑!$B:$B,0)))</f>
        <v>0</v>
      </c>
      <c r="J305" s="8" t="str">
        <f t="shared" si="139"/>
        <v/>
      </c>
      <c r="K305" s="8" t="str">
        <f t="shared" si="140"/>
        <v/>
      </c>
      <c r="L305" s="8" t="str">
        <f t="shared" si="141"/>
        <v/>
      </c>
      <c r="N305" s="171" t="str">
        <f t="shared" si="117"/>
        <v/>
      </c>
      <c r="O305" s="171">
        <f t="shared" ca="1" si="118"/>
        <v>16</v>
      </c>
      <c r="P305" s="171" t="str">
        <f t="shared" ca="1" si="119"/>
        <v/>
      </c>
      <c r="Q305" s="171" t="str">
        <f t="shared" ca="1" si="120"/>
        <v/>
      </c>
      <c r="R305" s="171" t="str">
        <f t="shared" ca="1" si="121"/>
        <v/>
      </c>
      <c r="S305" s="171" t="b">
        <f t="shared" si="122"/>
        <v>0</v>
      </c>
      <c r="T305" s="9" t="str">
        <f t="shared" ca="1" si="123"/>
        <v/>
      </c>
      <c r="U305" s="9" t="str">
        <f t="shared" ca="1" si="124"/>
        <v/>
      </c>
      <c r="V305" s="9" t="str">
        <f t="shared" ca="1" si="125"/>
        <v/>
      </c>
      <c r="W305" s="9" t="str">
        <f t="shared" ca="1" si="126"/>
        <v/>
      </c>
      <c r="X305" s="9" t="str">
        <f t="shared" ca="1" si="127"/>
        <v/>
      </c>
      <c r="Y305" s="172" t="str">
        <f t="shared" si="128"/>
        <v/>
      </c>
      <c r="Z305" s="172" t="str">
        <f t="shared" si="129"/>
        <v/>
      </c>
      <c r="AA305" s="172" t="str">
        <f t="shared" si="130"/>
        <v/>
      </c>
      <c r="AB305" s="172" t="str">
        <f t="shared" si="131"/>
        <v/>
      </c>
      <c r="AC305" s="172" t="str">
        <f t="shared" si="132"/>
        <v/>
      </c>
      <c r="AD305" s="173" t="str">
        <f t="shared" ca="1" si="133"/>
        <v/>
      </c>
      <c r="AE305" s="173" t="str">
        <f t="shared" ca="1" si="134"/>
        <v/>
      </c>
      <c r="AF305" s="173" t="str">
        <f t="shared" ca="1" si="135"/>
        <v/>
      </c>
      <c r="AG305" s="173" t="str">
        <f t="shared" ca="1" si="136"/>
        <v/>
      </c>
      <c r="AH305" s="173" t="str">
        <f t="shared" ca="1" si="137"/>
        <v/>
      </c>
    </row>
    <row r="306" spans="7:34">
      <c r="G306" s="8" t="str">
        <f t="shared" si="138"/>
        <v/>
      </c>
      <c r="H306" s="8" t="str">
        <f ca="1">IF(OR(A306="",A306="总计",ISNA(MATCH(A306,'临-进度'!$A:$A,0))),"",A306)</f>
        <v/>
      </c>
      <c r="I306" s="8" t="b">
        <f>NOT(ISNA(MATCH(A306,项目阶段与里程碑!$B:$B,0)))</f>
        <v>0</v>
      </c>
      <c r="J306" s="8" t="str">
        <f t="shared" si="139"/>
        <v/>
      </c>
      <c r="K306" s="8" t="str">
        <f t="shared" si="140"/>
        <v/>
      </c>
      <c r="L306" s="8" t="str">
        <f t="shared" si="141"/>
        <v/>
      </c>
      <c r="N306" s="171" t="str">
        <f t="shared" si="117"/>
        <v/>
      </c>
      <c r="O306" s="171">
        <f t="shared" ca="1" si="118"/>
        <v>16</v>
      </c>
      <c r="P306" s="171" t="str">
        <f t="shared" ca="1" si="119"/>
        <v/>
      </c>
      <c r="Q306" s="171" t="str">
        <f t="shared" ca="1" si="120"/>
        <v/>
      </c>
      <c r="R306" s="171" t="str">
        <f t="shared" ca="1" si="121"/>
        <v/>
      </c>
      <c r="S306" s="171" t="b">
        <f t="shared" si="122"/>
        <v>0</v>
      </c>
      <c r="T306" s="9" t="str">
        <f t="shared" ca="1" si="123"/>
        <v/>
      </c>
      <c r="U306" s="9" t="str">
        <f t="shared" ca="1" si="124"/>
        <v/>
      </c>
      <c r="V306" s="9" t="str">
        <f t="shared" ca="1" si="125"/>
        <v/>
      </c>
      <c r="W306" s="9" t="str">
        <f t="shared" ca="1" si="126"/>
        <v/>
      </c>
      <c r="X306" s="9" t="str">
        <f t="shared" ca="1" si="127"/>
        <v/>
      </c>
      <c r="Y306" s="172" t="str">
        <f t="shared" si="128"/>
        <v/>
      </c>
      <c r="Z306" s="172" t="str">
        <f t="shared" si="129"/>
        <v/>
      </c>
      <c r="AA306" s="172" t="str">
        <f t="shared" si="130"/>
        <v/>
      </c>
      <c r="AB306" s="172" t="str">
        <f t="shared" si="131"/>
        <v/>
      </c>
      <c r="AC306" s="172" t="str">
        <f t="shared" si="132"/>
        <v/>
      </c>
      <c r="AD306" s="173" t="str">
        <f t="shared" ca="1" si="133"/>
        <v/>
      </c>
      <c r="AE306" s="173" t="str">
        <f t="shared" ca="1" si="134"/>
        <v/>
      </c>
      <c r="AF306" s="173" t="str">
        <f t="shared" ca="1" si="135"/>
        <v/>
      </c>
      <c r="AG306" s="173" t="str">
        <f t="shared" ca="1" si="136"/>
        <v/>
      </c>
      <c r="AH306" s="173" t="str">
        <f t="shared" ca="1" si="137"/>
        <v/>
      </c>
    </row>
    <row r="307" spans="7:34">
      <c r="G307" s="8" t="str">
        <f t="shared" si="138"/>
        <v/>
      </c>
      <c r="H307" s="8" t="str">
        <f ca="1">IF(OR(A307="",A307="总计",ISNA(MATCH(A307,'临-进度'!$A:$A,0))),"",A307)</f>
        <v/>
      </c>
      <c r="I307" s="8" t="b">
        <f>NOT(ISNA(MATCH(A307,项目阶段与里程碑!$B:$B,0)))</f>
        <v>0</v>
      </c>
      <c r="J307" s="8" t="str">
        <f t="shared" si="139"/>
        <v/>
      </c>
      <c r="K307" s="8" t="str">
        <f t="shared" si="140"/>
        <v/>
      </c>
      <c r="L307" s="8" t="str">
        <f t="shared" si="141"/>
        <v/>
      </c>
      <c r="N307" s="171" t="str">
        <f t="shared" si="117"/>
        <v/>
      </c>
      <c r="O307" s="171">
        <f t="shared" ca="1" si="118"/>
        <v>16</v>
      </c>
      <c r="P307" s="171" t="str">
        <f t="shared" ca="1" si="119"/>
        <v/>
      </c>
      <c r="Q307" s="171" t="str">
        <f t="shared" ca="1" si="120"/>
        <v/>
      </c>
      <c r="R307" s="171" t="str">
        <f t="shared" ca="1" si="121"/>
        <v/>
      </c>
      <c r="S307" s="171" t="b">
        <f t="shared" si="122"/>
        <v>0</v>
      </c>
      <c r="T307" s="9" t="str">
        <f t="shared" ca="1" si="123"/>
        <v/>
      </c>
      <c r="U307" s="9" t="str">
        <f t="shared" ca="1" si="124"/>
        <v/>
      </c>
      <c r="V307" s="9" t="str">
        <f t="shared" ca="1" si="125"/>
        <v/>
      </c>
      <c r="W307" s="9" t="str">
        <f t="shared" ca="1" si="126"/>
        <v/>
      </c>
      <c r="X307" s="9" t="str">
        <f t="shared" ca="1" si="127"/>
        <v/>
      </c>
      <c r="Y307" s="172" t="str">
        <f t="shared" si="128"/>
        <v/>
      </c>
      <c r="Z307" s="172" t="str">
        <f t="shared" si="129"/>
        <v/>
      </c>
      <c r="AA307" s="172" t="str">
        <f t="shared" si="130"/>
        <v/>
      </c>
      <c r="AB307" s="172" t="str">
        <f t="shared" si="131"/>
        <v/>
      </c>
      <c r="AC307" s="172" t="str">
        <f t="shared" si="132"/>
        <v/>
      </c>
      <c r="AD307" s="173" t="str">
        <f t="shared" ca="1" si="133"/>
        <v/>
      </c>
      <c r="AE307" s="173" t="str">
        <f t="shared" ca="1" si="134"/>
        <v/>
      </c>
      <c r="AF307" s="173" t="str">
        <f t="shared" ca="1" si="135"/>
        <v/>
      </c>
      <c r="AG307" s="173" t="str">
        <f t="shared" ca="1" si="136"/>
        <v/>
      </c>
      <c r="AH307" s="173" t="str">
        <f t="shared" ca="1" si="137"/>
        <v/>
      </c>
    </row>
    <row r="308" spans="7:34">
      <c r="G308" s="8" t="str">
        <f t="shared" si="138"/>
        <v/>
      </c>
      <c r="H308" s="8" t="str">
        <f ca="1">IF(OR(A308="",A308="总计",ISNA(MATCH(A308,'临-进度'!$A:$A,0))),"",A308)</f>
        <v/>
      </c>
      <c r="I308" s="8" t="b">
        <f>NOT(ISNA(MATCH(A308,项目阶段与里程碑!$B:$B,0)))</f>
        <v>0</v>
      </c>
      <c r="J308" s="8" t="str">
        <f t="shared" si="139"/>
        <v/>
      </c>
      <c r="K308" s="8" t="str">
        <f t="shared" si="140"/>
        <v/>
      </c>
      <c r="L308" s="8" t="str">
        <f t="shared" si="141"/>
        <v/>
      </c>
      <c r="N308" s="171" t="str">
        <f t="shared" si="117"/>
        <v/>
      </c>
      <c r="O308" s="171">
        <f t="shared" ca="1" si="118"/>
        <v>16</v>
      </c>
      <c r="P308" s="171" t="str">
        <f t="shared" ca="1" si="119"/>
        <v/>
      </c>
      <c r="Q308" s="171" t="str">
        <f t="shared" ca="1" si="120"/>
        <v/>
      </c>
      <c r="R308" s="171" t="str">
        <f t="shared" ca="1" si="121"/>
        <v/>
      </c>
      <c r="S308" s="171" t="b">
        <f t="shared" si="122"/>
        <v>0</v>
      </c>
      <c r="T308" s="9" t="str">
        <f t="shared" ca="1" si="123"/>
        <v/>
      </c>
      <c r="U308" s="9" t="str">
        <f t="shared" ca="1" si="124"/>
        <v/>
      </c>
      <c r="V308" s="9" t="str">
        <f t="shared" ca="1" si="125"/>
        <v/>
      </c>
      <c r="W308" s="9" t="str">
        <f t="shared" ca="1" si="126"/>
        <v/>
      </c>
      <c r="X308" s="9" t="str">
        <f t="shared" ca="1" si="127"/>
        <v/>
      </c>
      <c r="Y308" s="172" t="str">
        <f t="shared" si="128"/>
        <v/>
      </c>
      <c r="Z308" s="172" t="str">
        <f t="shared" si="129"/>
        <v/>
      </c>
      <c r="AA308" s="172" t="str">
        <f t="shared" si="130"/>
        <v/>
      </c>
      <c r="AB308" s="172" t="str">
        <f t="shared" si="131"/>
        <v/>
      </c>
      <c r="AC308" s="172" t="str">
        <f t="shared" si="132"/>
        <v/>
      </c>
      <c r="AD308" s="173" t="str">
        <f t="shared" ca="1" si="133"/>
        <v/>
      </c>
      <c r="AE308" s="173" t="str">
        <f t="shared" ca="1" si="134"/>
        <v/>
      </c>
      <c r="AF308" s="173" t="str">
        <f t="shared" ca="1" si="135"/>
        <v/>
      </c>
      <c r="AG308" s="173" t="str">
        <f t="shared" ca="1" si="136"/>
        <v/>
      </c>
      <c r="AH308" s="173" t="str">
        <f t="shared" ca="1" si="137"/>
        <v/>
      </c>
    </row>
    <row r="309" spans="7:34">
      <c r="G309" s="8" t="str">
        <f t="shared" si="138"/>
        <v/>
      </c>
      <c r="H309" s="8" t="str">
        <f ca="1">IF(OR(A309="",A309="总计",ISNA(MATCH(A309,'临-进度'!$A:$A,0))),"",A309)</f>
        <v/>
      </c>
      <c r="I309" s="8" t="b">
        <f>NOT(ISNA(MATCH(A309,项目阶段与里程碑!$B:$B,0)))</f>
        <v>0</v>
      </c>
      <c r="J309" s="8" t="str">
        <f t="shared" si="139"/>
        <v/>
      </c>
      <c r="K309" s="8" t="str">
        <f t="shared" si="140"/>
        <v/>
      </c>
      <c r="L309" s="8" t="str">
        <f t="shared" si="141"/>
        <v/>
      </c>
      <c r="N309" s="171" t="str">
        <f t="shared" si="117"/>
        <v/>
      </c>
      <c r="O309" s="171">
        <f t="shared" ca="1" si="118"/>
        <v>16</v>
      </c>
      <c r="P309" s="171" t="str">
        <f t="shared" ca="1" si="119"/>
        <v/>
      </c>
      <c r="Q309" s="171" t="str">
        <f t="shared" ca="1" si="120"/>
        <v/>
      </c>
      <c r="R309" s="171" t="str">
        <f t="shared" ca="1" si="121"/>
        <v/>
      </c>
      <c r="S309" s="171" t="b">
        <f t="shared" si="122"/>
        <v>0</v>
      </c>
      <c r="T309" s="9" t="str">
        <f t="shared" ca="1" si="123"/>
        <v/>
      </c>
      <c r="U309" s="9" t="str">
        <f t="shared" ca="1" si="124"/>
        <v/>
      </c>
      <c r="V309" s="9" t="str">
        <f t="shared" ca="1" si="125"/>
        <v/>
      </c>
      <c r="W309" s="9" t="str">
        <f t="shared" ca="1" si="126"/>
        <v/>
      </c>
      <c r="X309" s="9" t="str">
        <f t="shared" ca="1" si="127"/>
        <v/>
      </c>
      <c r="Y309" s="172" t="str">
        <f t="shared" si="128"/>
        <v/>
      </c>
      <c r="Z309" s="172" t="str">
        <f t="shared" si="129"/>
        <v/>
      </c>
      <c r="AA309" s="172" t="str">
        <f t="shared" si="130"/>
        <v/>
      </c>
      <c r="AB309" s="172" t="str">
        <f t="shared" si="131"/>
        <v/>
      </c>
      <c r="AC309" s="172" t="str">
        <f t="shared" si="132"/>
        <v/>
      </c>
      <c r="AD309" s="173" t="str">
        <f t="shared" ca="1" si="133"/>
        <v/>
      </c>
      <c r="AE309" s="173" t="str">
        <f t="shared" ca="1" si="134"/>
        <v/>
      </c>
      <c r="AF309" s="173" t="str">
        <f t="shared" ca="1" si="135"/>
        <v/>
      </c>
      <c r="AG309" s="173" t="str">
        <f t="shared" ca="1" si="136"/>
        <v/>
      </c>
      <c r="AH309" s="173" t="str">
        <f t="shared" ca="1" si="137"/>
        <v/>
      </c>
    </row>
    <row r="310" spans="7:34">
      <c r="G310" s="8" t="str">
        <f t="shared" si="138"/>
        <v/>
      </c>
      <c r="H310" s="8" t="str">
        <f ca="1">IF(OR(A310="",A310="总计",ISNA(MATCH(A310,'临-进度'!$A:$A,0))),"",A310)</f>
        <v/>
      </c>
      <c r="I310" s="8" t="b">
        <f>NOT(ISNA(MATCH(A310,项目阶段与里程碑!$B:$B,0)))</f>
        <v>0</v>
      </c>
      <c r="J310" s="8" t="str">
        <f t="shared" si="139"/>
        <v/>
      </c>
      <c r="K310" s="8" t="str">
        <f t="shared" si="140"/>
        <v/>
      </c>
      <c r="L310" s="8" t="str">
        <f t="shared" si="141"/>
        <v/>
      </c>
      <c r="N310" s="171" t="str">
        <f t="shared" si="117"/>
        <v/>
      </c>
      <c r="O310" s="171">
        <f t="shared" ca="1" si="118"/>
        <v>16</v>
      </c>
      <c r="P310" s="171" t="str">
        <f t="shared" ca="1" si="119"/>
        <v/>
      </c>
      <c r="Q310" s="171" t="str">
        <f t="shared" ca="1" si="120"/>
        <v/>
      </c>
      <c r="R310" s="171" t="str">
        <f t="shared" ca="1" si="121"/>
        <v/>
      </c>
      <c r="S310" s="171" t="b">
        <f t="shared" si="122"/>
        <v>0</v>
      </c>
      <c r="T310" s="9" t="str">
        <f t="shared" ca="1" si="123"/>
        <v/>
      </c>
      <c r="U310" s="9" t="str">
        <f t="shared" ca="1" si="124"/>
        <v/>
      </c>
      <c r="V310" s="9" t="str">
        <f t="shared" ca="1" si="125"/>
        <v/>
      </c>
      <c r="W310" s="9" t="str">
        <f t="shared" ca="1" si="126"/>
        <v/>
      </c>
      <c r="X310" s="9" t="str">
        <f t="shared" ca="1" si="127"/>
        <v/>
      </c>
      <c r="Y310" s="172" t="str">
        <f t="shared" si="128"/>
        <v/>
      </c>
      <c r="Z310" s="172" t="str">
        <f t="shared" si="129"/>
        <v/>
      </c>
      <c r="AA310" s="172" t="str">
        <f t="shared" si="130"/>
        <v/>
      </c>
      <c r="AB310" s="172" t="str">
        <f t="shared" si="131"/>
        <v/>
      </c>
      <c r="AC310" s="172" t="str">
        <f t="shared" si="132"/>
        <v/>
      </c>
      <c r="AD310" s="173" t="str">
        <f t="shared" ca="1" si="133"/>
        <v/>
      </c>
      <c r="AE310" s="173" t="str">
        <f t="shared" ca="1" si="134"/>
        <v/>
      </c>
      <c r="AF310" s="173" t="str">
        <f t="shared" ca="1" si="135"/>
        <v/>
      </c>
      <c r="AG310" s="173" t="str">
        <f t="shared" ca="1" si="136"/>
        <v/>
      </c>
      <c r="AH310" s="173" t="str">
        <f t="shared" ca="1" si="137"/>
        <v/>
      </c>
    </row>
    <row r="311" spans="7:34">
      <c r="G311" s="8" t="str">
        <f t="shared" si="138"/>
        <v/>
      </c>
      <c r="H311" s="8" t="str">
        <f ca="1">IF(OR(A311="",A311="总计",ISNA(MATCH(A311,'临-进度'!$A:$A,0))),"",A311)</f>
        <v/>
      </c>
      <c r="I311" s="8" t="b">
        <f>NOT(ISNA(MATCH(A311,项目阶段与里程碑!$B:$B,0)))</f>
        <v>0</v>
      </c>
      <c r="J311" s="8" t="str">
        <f t="shared" si="139"/>
        <v/>
      </c>
      <c r="K311" s="8" t="str">
        <f t="shared" si="140"/>
        <v/>
      </c>
      <c r="L311" s="8" t="str">
        <f t="shared" si="141"/>
        <v/>
      </c>
      <c r="N311" s="171" t="str">
        <f t="shared" si="117"/>
        <v/>
      </c>
      <c r="O311" s="171">
        <f t="shared" ca="1" si="118"/>
        <v>16</v>
      </c>
      <c r="P311" s="171" t="str">
        <f t="shared" ca="1" si="119"/>
        <v/>
      </c>
      <c r="Q311" s="171" t="str">
        <f t="shared" ca="1" si="120"/>
        <v/>
      </c>
      <c r="R311" s="171" t="str">
        <f t="shared" ca="1" si="121"/>
        <v/>
      </c>
      <c r="S311" s="171" t="b">
        <f t="shared" si="122"/>
        <v>0</v>
      </c>
      <c r="T311" s="9" t="str">
        <f t="shared" ca="1" si="123"/>
        <v/>
      </c>
      <c r="U311" s="9" t="str">
        <f t="shared" ca="1" si="124"/>
        <v/>
      </c>
      <c r="V311" s="9" t="str">
        <f t="shared" ca="1" si="125"/>
        <v/>
      </c>
      <c r="W311" s="9" t="str">
        <f t="shared" ca="1" si="126"/>
        <v/>
      </c>
      <c r="X311" s="9" t="str">
        <f t="shared" ca="1" si="127"/>
        <v/>
      </c>
      <c r="Y311" s="172" t="str">
        <f t="shared" si="128"/>
        <v/>
      </c>
      <c r="Z311" s="172" t="str">
        <f t="shared" si="129"/>
        <v/>
      </c>
      <c r="AA311" s="172" t="str">
        <f t="shared" si="130"/>
        <v/>
      </c>
      <c r="AB311" s="172" t="str">
        <f t="shared" si="131"/>
        <v/>
      </c>
      <c r="AC311" s="172" t="str">
        <f t="shared" si="132"/>
        <v/>
      </c>
      <c r="AD311" s="173" t="str">
        <f t="shared" ca="1" si="133"/>
        <v/>
      </c>
      <c r="AE311" s="173" t="str">
        <f t="shared" ca="1" si="134"/>
        <v/>
      </c>
      <c r="AF311" s="173" t="str">
        <f t="shared" ca="1" si="135"/>
        <v/>
      </c>
      <c r="AG311" s="173" t="str">
        <f t="shared" ca="1" si="136"/>
        <v/>
      </c>
      <c r="AH311" s="173" t="str">
        <f t="shared" ca="1" si="137"/>
        <v/>
      </c>
    </row>
    <row r="312" spans="7:34">
      <c r="G312" s="8" t="str">
        <f t="shared" si="138"/>
        <v/>
      </c>
      <c r="H312" s="8" t="str">
        <f ca="1">IF(OR(A312="",A312="总计",ISNA(MATCH(A312,'临-进度'!$A:$A,0))),"",A312)</f>
        <v/>
      </c>
      <c r="I312" s="8" t="b">
        <f>NOT(ISNA(MATCH(A312,项目阶段与里程碑!$B:$B,0)))</f>
        <v>0</v>
      </c>
      <c r="J312" s="8" t="str">
        <f t="shared" si="139"/>
        <v/>
      </c>
      <c r="K312" s="8" t="str">
        <f t="shared" si="140"/>
        <v/>
      </c>
      <c r="L312" s="8" t="str">
        <f t="shared" si="141"/>
        <v/>
      </c>
      <c r="N312" s="171" t="str">
        <f t="shared" si="117"/>
        <v/>
      </c>
      <c r="O312" s="171">
        <f t="shared" ca="1" si="118"/>
        <v>16</v>
      </c>
      <c r="P312" s="171" t="str">
        <f t="shared" ca="1" si="119"/>
        <v/>
      </c>
      <c r="Q312" s="171" t="str">
        <f t="shared" ca="1" si="120"/>
        <v/>
      </c>
      <c r="R312" s="171" t="str">
        <f t="shared" ca="1" si="121"/>
        <v/>
      </c>
      <c r="S312" s="171" t="b">
        <f t="shared" si="122"/>
        <v>0</v>
      </c>
      <c r="T312" s="9" t="str">
        <f t="shared" ca="1" si="123"/>
        <v/>
      </c>
      <c r="U312" s="9" t="str">
        <f t="shared" ca="1" si="124"/>
        <v/>
      </c>
      <c r="V312" s="9" t="str">
        <f t="shared" ca="1" si="125"/>
        <v/>
      </c>
      <c r="W312" s="9" t="str">
        <f t="shared" ca="1" si="126"/>
        <v/>
      </c>
      <c r="X312" s="9" t="str">
        <f t="shared" ca="1" si="127"/>
        <v/>
      </c>
      <c r="Y312" s="172" t="str">
        <f t="shared" si="128"/>
        <v/>
      </c>
      <c r="Z312" s="172" t="str">
        <f t="shared" si="129"/>
        <v/>
      </c>
      <c r="AA312" s="172" t="str">
        <f t="shared" si="130"/>
        <v/>
      </c>
      <c r="AB312" s="172" t="str">
        <f t="shared" si="131"/>
        <v/>
      </c>
      <c r="AC312" s="172" t="str">
        <f t="shared" si="132"/>
        <v/>
      </c>
      <c r="AD312" s="173" t="str">
        <f t="shared" ca="1" si="133"/>
        <v/>
      </c>
      <c r="AE312" s="173" t="str">
        <f t="shared" ca="1" si="134"/>
        <v/>
      </c>
      <c r="AF312" s="173" t="str">
        <f t="shared" ca="1" si="135"/>
        <v/>
      </c>
      <c r="AG312" s="173" t="str">
        <f t="shared" ca="1" si="136"/>
        <v/>
      </c>
      <c r="AH312" s="173" t="str">
        <f t="shared" ca="1" si="137"/>
        <v/>
      </c>
    </row>
    <row r="313" spans="7:34">
      <c r="G313" s="8" t="str">
        <f t="shared" si="138"/>
        <v/>
      </c>
      <c r="H313" s="8" t="str">
        <f ca="1">IF(OR(A313="",A313="总计",ISNA(MATCH(A313,'临-进度'!$A:$A,0))),"",A313)</f>
        <v/>
      </c>
      <c r="I313" s="8" t="b">
        <f>NOT(ISNA(MATCH(A313,项目阶段与里程碑!$B:$B,0)))</f>
        <v>0</v>
      </c>
      <c r="J313" s="8" t="str">
        <f t="shared" si="139"/>
        <v/>
      </c>
      <c r="K313" s="8" t="str">
        <f t="shared" si="140"/>
        <v/>
      </c>
      <c r="L313" s="8" t="str">
        <f t="shared" si="141"/>
        <v/>
      </c>
      <c r="N313" s="171" t="str">
        <f t="shared" si="117"/>
        <v/>
      </c>
      <c r="O313" s="171">
        <f t="shared" ca="1" si="118"/>
        <v>16</v>
      </c>
      <c r="P313" s="171" t="str">
        <f t="shared" ca="1" si="119"/>
        <v/>
      </c>
      <c r="Q313" s="171" t="str">
        <f t="shared" ca="1" si="120"/>
        <v/>
      </c>
      <c r="R313" s="171" t="str">
        <f t="shared" ca="1" si="121"/>
        <v/>
      </c>
      <c r="S313" s="171" t="b">
        <f t="shared" si="122"/>
        <v>0</v>
      </c>
      <c r="T313" s="9" t="str">
        <f t="shared" ca="1" si="123"/>
        <v/>
      </c>
      <c r="U313" s="9" t="str">
        <f t="shared" ca="1" si="124"/>
        <v/>
      </c>
      <c r="V313" s="9" t="str">
        <f t="shared" ca="1" si="125"/>
        <v/>
      </c>
      <c r="W313" s="9" t="str">
        <f t="shared" ca="1" si="126"/>
        <v/>
      </c>
      <c r="X313" s="9" t="str">
        <f t="shared" ca="1" si="127"/>
        <v/>
      </c>
      <c r="Y313" s="172" t="str">
        <f t="shared" si="128"/>
        <v/>
      </c>
      <c r="Z313" s="172" t="str">
        <f t="shared" si="129"/>
        <v/>
      </c>
      <c r="AA313" s="172" t="str">
        <f t="shared" si="130"/>
        <v/>
      </c>
      <c r="AB313" s="172" t="str">
        <f t="shared" si="131"/>
        <v/>
      </c>
      <c r="AC313" s="172" t="str">
        <f t="shared" si="132"/>
        <v/>
      </c>
      <c r="AD313" s="173" t="str">
        <f t="shared" ca="1" si="133"/>
        <v/>
      </c>
      <c r="AE313" s="173" t="str">
        <f t="shared" ca="1" si="134"/>
        <v/>
      </c>
      <c r="AF313" s="173" t="str">
        <f t="shared" ca="1" si="135"/>
        <v/>
      </c>
      <c r="AG313" s="173" t="str">
        <f t="shared" ca="1" si="136"/>
        <v/>
      </c>
      <c r="AH313" s="173" t="str">
        <f t="shared" ca="1" si="137"/>
        <v/>
      </c>
    </row>
    <row r="314" spans="7:34">
      <c r="G314" s="8" t="str">
        <f t="shared" si="138"/>
        <v/>
      </c>
      <c r="H314" s="8" t="str">
        <f ca="1">IF(OR(A314="",A314="总计",ISNA(MATCH(A314,'临-进度'!$A:$A,0))),"",A314)</f>
        <v/>
      </c>
      <c r="I314" s="8" t="b">
        <f>NOT(ISNA(MATCH(A314,项目阶段与里程碑!$B:$B,0)))</f>
        <v>0</v>
      </c>
      <c r="J314" s="8" t="str">
        <f t="shared" si="139"/>
        <v/>
      </c>
      <c r="K314" s="8" t="str">
        <f t="shared" si="140"/>
        <v/>
      </c>
      <c r="L314" s="8" t="str">
        <f t="shared" si="141"/>
        <v/>
      </c>
      <c r="N314" s="171" t="str">
        <f t="shared" si="117"/>
        <v/>
      </c>
      <c r="O314" s="171">
        <f t="shared" ca="1" si="118"/>
        <v>16</v>
      </c>
      <c r="P314" s="171" t="str">
        <f t="shared" ca="1" si="119"/>
        <v/>
      </c>
      <c r="Q314" s="171" t="str">
        <f t="shared" ca="1" si="120"/>
        <v/>
      </c>
      <c r="R314" s="171" t="str">
        <f t="shared" ca="1" si="121"/>
        <v/>
      </c>
      <c r="S314" s="171" t="b">
        <f t="shared" si="122"/>
        <v>0</v>
      </c>
      <c r="T314" s="9" t="str">
        <f t="shared" ca="1" si="123"/>
        <v/>
      </c>
      <c r="U314" s="9" t="str">
        <f t="shared" ca="1" si="124"/>
        <v/>
      </c>
      <c r="V314" s="9" t="str">
        <f t="shared" ca="1" si="125"/>
        <v/>
      </c>
      <c r="W314" s="9" t="str">
        <f t="shared" ca="1" si="126"/>
        <v/>
      </c>
      <c r="X314" s="9" t="str">
        <f t="shared" ca="1" si="127"/>
        <v/>
      </c>
      <c r="Y314" s="172" t="str">
        <f t="shared" si="128"/>
        <v/>
      </c>
      <c r="Z314" s="172" t="str">
        <f t="shared" si="129"/>
        <v/>
      </c>
      <c r="AA314" s="172" t="str">
        <f t="shared" si="130"/>
        <v/>
      </c>
      <c r="AB314" s="172" t="str">
        <f t="shared" si="131"/>
        <v/>
      </c>
      <c r="AC314" s="172" t="str">
        <f t="shared" si="132"/>
        <v/>
      </c>
      <c r="AD314" s="173" t="str">
        <f t="shared" ca="1" si="133"/>
        <v/>
      </c>
      <c r="AE314" s="173" t="str">
        <f t="shared" ca="1" si="134"/>
        <v/>
      </c>
      <c r="AF314" s="173" t="str">
        <f t="shared" ca="1" si="135"/>
        <v/>
      </c>
      <c r="AG314" s="173" t="str">
        <f t="shared" ca="1" si="136"/>
        <v/>
      </c>
      <c r="AH314" s="173" t="str">
        <f t="shared" ca="1" si="137"/>
        <v/>
      </c>
    </row>
    <row r="315" spans="7:34">
      <c r="G315" s="8" t="str">
        <f t="shared" si="138"/>
        <v/>
      </c>
      <c r="H315" s="8" t="str">
        <f ca="1">IF(OR(A315="",A315="总计",ISNA(MATCH(A315,'临-进度'!$A:$A,0))),"",A315)</f>
        <v/>
      </c>
      <c r="I315" s="8" t="b">
        <f>NOT(ISNA(MATCH(A315,项目阶段与里程碑!$B:$B,0)))</f>
        <v>0</v>
      </c>
      <c r="J315" s="8" t="str">
        <f t="shared" si="139"/>
        <v/>
      </c>
      <c r="K315" s="8" t="str">
        <f t="shared" si="140"/>
        <v/>
      </c>
      <c r="L315" s="8" t="str">
        <f t="shared" si="141"/>
        <v/>
      </c>
      <c r="N315" s="171" t="str">
        <f t="shared" si="117"/>
        <v/>
      </c>
      <c r="O315" s="171">
        <f t="shared" ca="1" si="118"/>
        <v>16</v>
      </c>
      <c r="P315" s="171" t="str">
        <f t="shared" ca="1" si="119"/>
        <v/>
      </c>
      <c r="Q315" s="171" t="str">
        <f t="shared" ca="1" si="120"/>
        <v/>
      </c>
      <c r="R315" s="171" t="str">
        <f t="shared" ca="1" si="121"/>
        <v/>
      </c>
      <c r="S315" s="171" t="b">
        <f t="shared" si="122"/>
        <v>0</v>
      </c>
      <c r="T315" s="9" t="str">
        <f t="shared" ca="1" si="123"/>
        <v/>
      </c>
      <c r="U315" s="9" t="str">
        <f t="shared" ca="1" si="124"/>
        <v/>
      </c>
      <c r="V315" s="9" t="str">
        <f t="shared" ca="1" si="125"/>
        <v/>
      </c>
      <c r="W315" s="9" t="str">
        <f t="shared" ca="1" si="126"/>
        <v/>
      </c>
      <c r="X315" s="9" t="str">
        <f t="shared" ca="1" si="127"/>
        <v/>
      </c>
      <c r="Y315" s="172" t="str">
        <f t="shared" si="128"/>
        <v/>
      </c>
      <c r="Z315" s="172" t="str">
        <f t="shared" si="129"/>
        <v/>
      </c>
      <c r="AA315" s="172" t="str">
        <f t="shared" si="130"/>
        <v/>
      </c>
      <c r="AB315" s="172" t="str">
        <f t="shared" si="131"/>
        <v/>
      </c>
      <c r="AC315" s="172" t="str">
        <f t="shared" si="132"/>
        <v/>
      </c>
      <c r="AD315" s="173" t="str">
        <f t="shared" ca="1" si="133"/>
        <v/>
      </c>
      <c r="AE315" s="173" t="str">
        <f t="shared" ca="1" si="134"/>
        <v/>
      </c>
      <c r="AF315" s="173" t="str">
        <f t="shared" ca="1" si="135"/>
        <v/>
      </c>
      <c r="AG315" s="173" t="str">
        <f t="shared" ca="1" si="136"/>
        <v/>
      </c>
      <c r="AH315" s="173" t="str">
        <f t="shared" ca="1" si="137"/>
        <v/>
      </c>
    </row>
    <row r="316" spans="7:34">
      <c r="G316" s="8" t="str">
        <f t="shared" si="138"/>
        <v/>
      </c>
      <c r="H316" s="8" t="str">
        <f ca="1">IF(OR(A316="",A316="总计",ISNA(MATCH(A316,'临-进度'!$A:$A,0))),"",A316)</f>
        <v/>
      </c>
      <c r="I316" s="8" t="b">
        <f>NOT(ISNA(MATCH(A316,项目阶段与里程碑!$B:$B,0)))</f>
        <v>0</v>
      </c>
      <c r="J316" s="8" t="str">
        <f t="shared" si="139"/>
        <v/>
      </c>
      <c r="K316" s="8" t="str">
        <f t="shared" si="140"/>
        <v/>
      </c>
      <c r="L316" s="8" t="str">
        <f t="shared" si="141"/>
        <v/>
      </c>
      <c r="N316" s="171" t="str">
        <f t="shared" si="117"/>
        <v/>
      </c>
      <c r="O316" s="171">
        <f t="shared" ca="1" si="118"/>
        <v>16</v>
      </c>
      <c r="P316" s="171" t="str">
        <f t="shared" ca="1" si="119"/>
        <v/>
      </c>
      <c r="Q316" s="171" t="str">
        <f t="shared" ca="1" si="120"/>
        <v/>
      </c>
      <c r="R316" s="171" t="str">
        <f t="shared" ca="1" si="121"/>
        <v/>
      </c>
      <c r="S316" s="171" t="b">
        <f t="shared" si="122"/>
        <v>0</v>
      </c>
      <c r="T316" s="9" t="str">
        <f t="shared" ca="1" si="123"/>
        <v/>
      </c>
      <c r="U316" s="9" t="str">
        <f t="shared" ca="1" si="124"/>
        <v/>
      </c>
      <c r="V316" s="9" t="str">
        <f t="shared" ca="1" si="125"/>
        <v/>
      </c>
      <c r="W316" s="9" t="str">
        <f t="shared" ca="1" si="126"/>
        <v/>
      </c>
      <c r="X316" s="9" t="str">
        <f t="shared" ca="1" si="127"/>
        <v/>
      </c>
      <c r="Y316" s="172" t="str">
        <f t="shared" si="128"/>
        <v/>
      </c>
      <c r="Z316" s="172" t="str">
        <f t="shared" si="129"/>
        <v/>
      </c>
      <c r="AA316" s="172" t="str">
        <f t="shared" si="130"/>
        <v/>
      </c>
      <c r="AB316" s="172" t="str">
        <f t="shared" si="131"/>
        <v/>
      </c>
      <c r="AC316" s="172" t="str">
        <f t="shared" si="132"/>
        <v/>
      </c>
      <c r="AD316" s="173" t="str">
        <f t="shared" ca="1" si="133"/>
        <v/>
      </c>
      <c r="AE316" s="173" t="str">
        <f t="shared" ca="1" si="134"/>
        <v/>
      </c>
      <c r="AF316" s="173" t="str">
        <f t="shared" ca="1" si="135"/>
        <v/>
      </c>
      <c r="AG316" s="173" t="str">
        <f t="shared" ca="1" si="136"/>
        <v/>
      </c>
      <c r="AH316" s="173" t="str">
        <f t="shared" ca="1" si="137"/>
        <v/>
      </c>
    </row>
    <row r="317" spans="7:34">
      <c r="G317" s="8" t="str">
        <f t="shared" si="138"/>
        <v/>
      </c>
      <c r="H317" s="8" t="str">
        <f ca="1">IF(OR(A317="",A317="总计",ISNA(MATCH(A317,'临-进度'!$A:$A,0))),"",A317)</f>
        <v/>
      </c>
      <c r="I317" s="8" t="b">
        <f>NOT(ISNA(MATCH(A317,项目阶段与里程碑!$B:$B,0)))</f>
        <v>0</v>
      </c>
      <c r="J317" s="8" t="str">
        <f t="shared" si="139"/>
        <v/>
      </c>
      <c r="K317" s="8" t="str">
        <f t="shared" si="140"/>
        <v/>
      </c>
      <c r="L317" s="8" t="str">
        <f t="shared" si="141"/>
        <v/>
      </c>
      <c r="N317" s="171" t="str">
        <f t="shared" si="117"/>
        <v/>
      </c>
      <c r="O317" s="171">
        <f t="shared" ca="1" si="118"/>
        <v>16</v>
      </c>
      <c r="P317" s="171" t="str">
        <f t="shared" ca="1" si="119"/>
        <v/>
      </c>
      <c r="Q317" s="171" t="str">
        <f t="shared" ca="1" si="120"/>
        <v/>
      </c>
      <c r="R317" s="171" t="str">
        <f t="shared" ca="1" si="121"/>
        <v/>
      </c>
      <c r="S317" s="171" t="b">
        <f t="shared" si="122"/>
        <v>0</v>
      </c>
      <c r="T317" s="9" t="str">
        <f t="shared" ca="1" si="123"/>
        <v/>
      </c>
      <c r="U317" s="9" t="str">
        <f t="shared" ca="1" si="124"/>
        <v/>
      </c>
      <c r="V317" s="9" t="str">
        <f t="shared" ca="1" si="125"/>
        <v/>
      </c>
      <c r="W317" s="9" t="str">
        <f t="shared" ca="1" si="126"/>
        <v/>
      </c>
      <c r="X317" s="9" t="str">
        <f t="shared" ca="1" si="127"/>
        <v/>
      </c>
      <c r="Y317" s="172" t="str">
        <f t="shared" si="128"/>
        <v/>
      </c>
      <c r="Z317" s="172" t="str">
        <f t="shared" si="129"/>
        <v/>
      </c>
      <c r="AA317" s="172" t="str">
        <f t="shared" si="130"/>
        <v/>
      </c>
      <c r="AB317" s="172" t="str">
        <f t="shared" si="131"/>
        <v/>
      </c>
      <c r="AC317" s="172" t="str">
        <f t="shared" si="132"/>
        <v/>
      </c>
      <c r="AD317" s="173" t="str">
        <f t="shared" ca="1" si="133"/>
        <v/>
      </c>
      <c r="AE317" s="173" t="str">
        <f t="shared" ca="1" si="134"/>
        <v/>
      </c>
      <c r="AF317" s="173" t="str">
        <f t="shared" ca="1" si="135"/>
        <v/>
      </c>
      <c r="AG317" s="173" t="str">
        <f t="shared" ca="1" si="136"/>
        <v/>
      </c>
      <c r="AH317" s="173" t="str">
        <f t="shared" ca="1" si="137"/>
        <v/>
      </c>
    </row>
    <row r="318" spans="7:34">
      <c r="G318" s="8" t="str">
        <f t="shared" si="138"/>
        <v/>
      </c>
      <c r="H318" s="8" t="str">
        <f ca="1">IF(OR(A318="",A318="总计",ISNA(MATCH(A318,'临-进度'!$A:$A,0))),"",A318)</f>
        <v/>
      </c>
      <c r="I318" s="8" t="b">
        <f>NOT(ISNA(MATCH(A318,项目阶段与里程碑!$B:$B,0)))</f>
        <v>0</v>
      </c>
      <c r="J318" s="8" t="str">
        <f t="shared" si="139"/>
        <v/>
      </c>
      <c r="K318" s="8" t="str">
        <f t="shared" si="140"/>
        <v/>
      </c>
      <c r="L318" s="8" t="str">
        <f t="shared" si="141"/>
        <v/>
      </c>
      <c r="N318" s="171" t="str">
        <f t="shared" si="117"/>
        <v/>
      </c>
      <c r="O318" s="171">
        <f t="shared" ca="1" si="118"/>
        <v>16</v>
      </c>
      <c r="P318" s="171" t="str">
        <f t="shared" ca="1" si="119"/>
        <v/>
      </c>
      <c r="Q318" s="171" t="str">
        <f t="shared" ca="1" si="120"/>
        <v/>
      </c>
      <c r="R318" s="171" t="str">
        <f t="shared" ca="1" si="121"/>
        <v/>
      </c>
      <c r="S318" s="171" t="b">
        <f t="shared" si="122"/>
        <v>0</v>
      </c>
      <c r="T318" s="9" t="str">
        <f t="shared" ca="1" si="123"/>
        <v/>
      </c>
      <c r="U318" s="9" t="str">
        <f t="shared" ca="1" si="124"/>
        <v/>
      </c>
      <c r="V318" s="9" t="str">
        <f t="shared" ca="1" si="125"/>
        <v/>
      </c>
      <c r="W318" s="9" t="str">
        <f t="shared" ca="1" si="126"/>
        <v/>
      </c>
      <c r="X318" s="9" t="str">
        <f t="shared" ca="1" si="127"/>
        <v/>
      </c>
      <c r="Y318" s="172" t="str">
        <f t="shared" si="128"/>
        <v/>
      </c>
      <c r="Z318" s="172" t="str">
        <f t="shared" si="129"/>
        <v/>
      </c>
      <c r="AA318" s="172" t="str">
        <f t="shared" si="130"/>
        <v/>
      </c>
      <c r="AB318" s="172" t="str">
        <f t="shared" si="131"/>
        <v/>
      </c>
      <c r="AC318" s="172" t="str">
        <f t="shared" si="132"/>
        <v/>
      </c>
      <c r="AD318" s="173" t="str">
        <f t="shared" ca="1" si="133"/>
        <v/>
      </c>
      <c r="AE318" s="173" t="str">
        <f t="shared" ca="1" si="134"/>
        <v/>
      </c>
      <c r="AF318" s="173" t="str">
        <f t="shared" ca="1" si="135"/>
        <v/>
      </c>
      <c r="AG318" s="173" t="str">
        <f t="shared" ca="1" si="136"/>
        <v/>
      </c>
      <c r="AH318" s="173" t="str">
        <f t="shared" ca="1" si="137"/>
        <v/>
      </c>
    </row>
    <row r="319" spans="7:34">
      <c r="G319" s="8" t="str">
        <f t="shared" si="138"/>
        <v/>
      </c>
      <c r="H319" s="8" t="str">
        <f ca="1">IF(OR(A319="",A319="总计",ISNA(MATCH(A319,'临-进度'!$A:$A,0))),"",A319)</f>
        <v/>
      </c>
      <c r="I319" s="8" t="b">
        <f>NOT(ISNA(MATCH(A319,项目阶段与里程碑!$B:$B,0)))</f>
        <v>0</v>
      </c>
      <c r="J319" s="8" t="str">
        <f t="shared" si="139"/>
        <v/>
      </c>
      <c r="K319" s="8" t="str">
        <f t="shared" si="140"/>
        <v/>
      </c>
      <c r="L319" s="8" t="str">
        <f t="shared" si="141"/>
        <v/>
      </c>
      <c r="N319" s="171" t="str">
        <f t="shared" si="117"/>
        <v/>
      </c>
      <c r="O319" s="171">
        <f t="shared" ca="1" si="118"/>
        <v>16</v>
      </c>
      <c r="P319" s="171" t="str">
        <f t="shared" ca="1" si="119"/>
        <v/>
      </c>
      <c r="Q319" s="171" t="str">
        <f t="shared" ca="1" si="120"/>
        <v/>
      </c>
      <c r="R319" s="171" t="str">
        <f t="shared" ca="1" si="121"/>
        <v/>
      </c>
      <c r="S319" s="171" t="b">
        <f t="shared" si="122"/>
        <v>0</v>
      </c>
      <c r="T319" s="9" t="str">
        <f t="shared" ca="1" si="123"/>
        <v/>
      </c>
      <c r="U319" s="9" t="str">
        <f t="shared" ca="1" si="124"/>
        <v/>
      </c>
      <c r="V319" s="9" t="str">
        <f t="shared" ca="1" si="125"/>
        <v/>
      </c>
      <c r="W319" s="9" t="str">
        <f t="shared" ca="1" si="126"/>
        <v/>
      </c>
      <c r="X319" s="9" t="str">
        <f t="shared" ca="1" si="127"/>
        <v/>
      </c>
      <c r="Y319" s="172" t="str">
        <f t="shared" si="128"/>
        <v/>
      </c>
      <c r="Z319" s="172" t="str">
        <f t="shared" si="129"/>
        <v/>
      </c>
      <c r="AA319" s="172" t="str">
        <f t="shared" si="130"/>
        <v/>
      </c>
      <c r="AB319" s="172" t="str">
        <f t="shared" si="131"/>
        <v/>
      </c>
      <c r="AC319" s="172" t="str">
        <f t="shared" si="132"/>
        <v/>
      </c>
      <c r="AD319" s="173" t="str">
        <f t="shared" ca="1" si="133"/>
        <v/>
      </c>
      <c r="AE319" s="173" t="str">
        <f t="shared" ca="1" si="134"/>
        <v/>
      </c>
      <c r="AF319" s="173" t="str">
        <f t="shared" ca="1" si="135"/>
        <v/>
      </c>
      <c r="AG319" s="173" t="str">
        <f t="shared" ca="1" si="136"/>
        <v/>
      </c>
      <c r="AH319" s="173" t="str">
        <f t="shared" ca="1" si="137"/>
        <v/>
      </c>
    </row>
    <row r="320" spans="7:34">
      <c r="G320" s="8" t="str">
        <f t="shared" si="138"/>
        <v/>
      </c>
      <c r="H320" s="8" t="str">
        <f ca="1">IF(OR(A320="",A320="总计",ISNA(MATCH(A320,'临-进度'!$A:$A,0))),"",A320)</f>
        <v/>
      </c>
      <c r="I320" s="8" t="b">
        <f>NOT(ISNA(MATCH(A320,项目阶段与里程碑!$B:$B,0)))</f>
        <v>0</v>
      </c>
      <c r="J320" s="8" t="str">
        <f t="shared" si="139"/>
        <v/>
      </c>
      <c r="K320" s="8" t="str">
        <f t="shared" si="140"/>
        <v/>
      </c>
      <c r="L320" s="8" t="str">
        <f t="shared" si="141"/>
        <v/>
      </c>
      <c r="N320" s="171" t="str">
        <f t="shared" si="117"/>
        <v/>
      </c>
      <c r="O320" s="171">
        <f t="shared" ca="1" si="118"/>
        <v>16</v>
      </c>
      <c r="P320" s="171" t="str">
        <f t="shared" ca="1" si="119"/>
        <v/>
      </c>
      <c r="Q320" s="171" t="str">
        <f t="shared" ca="1" si="120"/>
        <v/>
      </c>
      <c r="R320" s="171" t="str">
        <f t="shared" ca="1" si="121"/>
        <v/>
      </c>
      <c r="S320" s="171" t="b">
        <f t="shared" si="122"/>
        <v>0</v>
      </c>
      <c r="T320" s="9" t="str">
        <f t="shared" ca="1" si="123"/>
        <v/>
      </c>
      <c r="U320" s="9" t="str">
        <f t="shared" ca="1" si="124"/>
        <v/>
      </c>
      <c r="V320" s="9" t="str">
        <f t="shared" ca="1" si="125"/>
        <v/>
      </c>
      <c r="W320" s="9" t="str">
        <f t="shared" ca="1" si="126"/>
        <v/>
      </c>
      <c r="X320" s="9" t="str">
        <f t="shared" ca="1" si="127"/>
        <v/>
      </c>
      <c r="Y320" s="172" t="str">
        <f t="shared" si="128"/>
        <v/>
      </c>
      <c r="Z320" s="172" t="str">
        <f t="shared" si="129"/>
        <v/>
      </c>
      <c r="AA320" s="172" t="str">
        <f t="shared" si="130"/>
        <v/>
      </c>
      <c r="AB320" s="172" t="str">
        <f t="shared" si="131"/>
        <v/>
      </c>
      <c r="AC320" s="172" t="str">
        <f t="shared" si="132"/>
        <v/>
      </c>
      <c r="AD320" s="173" t="str">
        <f t="shared" ca="1" si="133"/>
        <v/>
      </c>
      <c r="AE320" s="173" t="str">
        <f t="shared" ca="1" si="134"/>
        <v/>
      </c>
      <c r="AF320" s="173" t="str">
        <f t="shared" ca="1" si="135"/>
        <v/>
      </c>
      <c r="AG320" s="173" t="str">
        <f t="shared" ca="1" si="136"/>
        <v/>
      </c>
      <c r="AH320" s="173" t="str">
        <f t="shared" ca="1" si="137"/>
        <v/>
      </c>
    </row>
    <row r="321" spans="7:34">
      <c r="G321" s="8" t="str">
        <f t="shared" si="138"/>
        <v/>
      </c>
      <c r="H321" s="8" t="str">
        <f ca="1">IF(OR(A321="",A321="总计",ISNA(MATCH(A321,'临-进度'!$A:$A,0))),"",A321)</f>
        <v/>
      </c>
      <c r="I321" s="8" t="b">
        <f>NOT(ISNA(MATCH(A321,项目阶段与里程碑!$B:$B,0)))</f>
        <v>0</v>
      </c>
      <c r="J321" s="8" t="str">
        <f t="shared" si="139"/>
        <v/>
      </c>
      <c r="K321" s="8" t="str">
        <f t="shared" si="140"/>
        <v/>
      </c>
      <c r="L321" s="8" t="str">
        <f t="shared" si="141"/>
        <v/>
      </c>
      <c r="N321" s="171" t="str">
        <f t="shared" si="117"/>
        <v/>
      </c>
      <c r="O321" s="171">
        <f t="shared" ca="1" si="118"/>
        <v>16</v>
      </c>
      <c r="P321" s="171" t="str">
        <f t="shared" ca="1" si="119"/>
        <v/>
      </c>
      <c r="Q321" s="171" t="str">
        <f t="shared" ca="1" si="120"/>
        <v/>
      </c>
      <c r="R321" s="171" t="str">
        <f t="shared" ca="1" si="121"/>
        <v/>
      </c>
      <c r="S321" s="171" t="b">
        <f t="shared" si="122"/>
        <v>0</v>
      </c>
      <c r="T321" s="9" t="str">
        <f t="shared" ca="1" si="123"/>
        <v/>
      </c>
      <c r="U321" s="9" t="str">
        <f t="shared" ca="1" si="124"/>
        <v/>
      </c>
      <c r="V321" s="9" t="str">
        <f t="shared" ca="1" si="125"/>
        <v/>
      </c>
      <c r="W321" s="9" t="str">
        <f t="shared" ca="1" si="126"/>
        <v/>
      </c>
      <c r="X321" s="9" t="str">
        <f t="shared" ca="1" si="127"/>
        <v/>
      </c>
      <c r="Y321" s="172" t="str">
        <f t="shared" si="128"/>
        <v/>
      </c>
      <c r="Z321" s="172" t="str">
        <f t="shared" si="129"/>
        <v/>
      </c>
      <c r="AA321" s="172" t="str">
        <f t="shared" si="130"/>
        <v/>
      </c>
      <c r="AB321" s="172" t="str">
        <f t="shared" si="131"/>
        <v/>
      </c>
      <c r="AC321" s="172" t="str">
        <f t="shared" si="132"/>
        <v/>
      </c>
      <c r="AD321" s="173" t="str">
        <f t="shared" ca="1" si="133"/>
        <v/>
      </c>
      <c r="AE321" s="173" t="str">
        <f t="shared" ca="1" si="134"/>
        <v/>
      </c>
      <c r="AF321" s="173" t="str">
        <f t="shared" ca="1" si="135"/>
        <v/>
      </c>
      <c r="AG321" s="173" t="str">
        <f t="shared" ca="1" si="136"/>
        <v/>
      </c>
      <c r="AH321" s="173" t="str">
        <f t="shared" ca="1" si="137"/>
        <v/>
      </c>
    </row>
    <row r="322" spans="7:34">
      <c r="G322" s="8" t="str">
        <f t="shared" si="138"/>
        <v/>
      </c>
      <c r="H322" s="8" t="str">
        <f ca="1">IF(OR(A322="",A322="总计",ISNA(MATCH(A322,'临-进度'!$A:$A,0))),"",A322)</f>
        <v/>
      </c>
      <c r="I322" s="8" t="b">
        <f>NOT(ISNA(MATCH(A322,项目阶段与里程碑!$B:$B,0)))</f>
        <v>0</v>
      </c>
      <c r="J322" s="8" t="str">
        <f t="shared" si="139"/>
        <v/>
      </c>
      <c r="K322" s="8" t="str">
        <f t="shared" si="140"/>
        <v/>
      </c>
      <c r="L322" s="8" t="str">
        <f t="shared" si="141"/>
        <v/>
      </c>
      <c r="N322" s="171" t="str">
        <f t="shared" si="117"/>
        <v/>
      </c>
      <c r="O322" s="171">
        <f t="shared" ca="1" si="118"/>
        <v>16</v>
      </c>
      <c r="P322" s="171" t="str">
        <f t="shared" ca="1" si="119"/>
        <v/>
      </c>
      <c r="Q322" s="171" t="str">
        <f t="shared" ca="1" si="120"/>
        <v/>
      </c>
      <c r="R322" s="171" t="str">
        <f t="shared" ca="1" si="121"/>
        <v/>
      </c>
      <c r="S322" s="171" t="b">
        <f t="shared" si="122"/>
        <v>0</v>
      </c>
      <c r="T322" s="9" t="str">
        <f t="shared" ca="1" si="123"/>
        <v/>
      </c>
      <c r="U322" s="9" t="str">
        <f t="shared" ca="1" si="124"/>
        <v/>
      </c>
      <c r="V322" s="9" t="str">
        <f t="shared" ca="1" si="125"/>
        <v/>
      </c>
      <c r="W322" s="9" t="str">
        <f t="shared" ca="1" si="126"/>
        <v/>
      </c>
      <c r="X322" s="9" t="str">
        <f t="shared" ca="1" si="127"/>
        <v/>
      </c>
      <c r="Y322" s="172" t="str">
        <f t="shared" si="128"/>
        <v/>
      </c>
      <c r="Z322" s="172" t="str">
        <f t="shared" si="129"/>
        <v/>
      </c>
      <c r="AA322" s="172" t="str">
        <f t="shared" si="130"/>
        <v/>
      </c>
      <c r="AB322" s="172" t="str">
        <f t="shared" si="131"/>
        <v/>
      </c>
      <c r="AC322" s="172" t="str">
        <f t="shared" si="132"/>
        <v/>
      </c>
      <c r="AD322" s="173" t="str">
        <f t="shared" ca="1" si="133"/>
        <v/>
      </c>
      <c r="AE322" s="173" t="str">
        <f t="shared" ca="1" si="134"/>
        <v/>
      </c>
      <c r="AF322" s="173" t="str">
        <f t="shared" ca="1" si="135"/>
        <v/>
      </c>
      <c r="AG322" s="173" t="str">
        <f t="shared" ca="1" si="136"/>
        <v/>
      </c>
      <c r="AH322" s="173" t="str">
        <f t="shared" ca="1" si="137"/>
        <v/>
      </c>
    </row>
    <row r="323" spans="7:34">
      <c r="G323" s="8" t="str">
        <f t="shared" si="138"/>
        <v/>
      </c>
      <c r="H323" s="8" t="str">
        <f ca="1">IF(OR(A323="",A323="总计",ISNA(MATCH(A323,'临-进度'!$A:$A,0))),"",A323)</f>
        <v/>
      </c>
      <c r="I323" s="8" t="b">
        <f>NOT(ISNA(MATCH(A323,项目阶段与里程碑!$B:$B,0)))</f>
        <v>0</v>
      </c>
      <c r="J323" s="8" t="str">
        <f t="shared" si="139"/>
        <v/>
      </c>
      <c r="K323" s="8" t="str">
        <f t="shared" si="140"/>
        <v/>
      </c>
      <c r="L323" s="8" t="str">
        <f t="shared" si="141"/>
        <v/>
      </c>
      <c r="N323" s="171" t="str">
        <f t="shared" si="117"/>
        <v/>
      </c>
      <c r="O323" s="171">
        <f t="shared" ca="1" si="118"/>
        <v>16</v>
      </c>
      <c r="P323" s="171" t="str">
        <f t="shared" ca="1" si="119"/>
        <v/>
      </c>
      <c r="Q323" s="171" t="str">
        <f t="shared" ca="1" si="120"/>
        <v/>
      </c>
      <c r="R323" s="171" t="str">
        <f t="shared" ca="1" si="121"/>
        <v/>
      </c>
      <c r="S323" s="171" t="b">
        <f t="shared" si="122"/>
        <v>0</v>
      </c>
      <c r="T323" s="9" t="str">
        <f t="shared" ca="1" si="123"/>
        <v/>
      </c>
      <c r="U323" s="9" t="str">
        <f t="shared" ca="1" si="124"/>
        <v/>
      </c>
      <c r="V323" s="9" t="str">
        <f t="shared" ca="1" si="125"/>
        <v/>
      </c>
      <c r="W323" s="9" t="str">
        <f t="shared" ca="1" si="126"/>
        <v/>
      </c>
      <c r="X323" s="9" t="str">
        <f t="shared" ca="1" si="127"/>
        <v/>
      </c>
      <c r="Y323" s="172" t="str">
        <f t="shared" si="128"/>
        <v/>
      </c>
      <c r="Z323" s="172" t="str">
        <f t="shared" si="129"/>
        <v/>
      </c>
      <c r="AA323" s="172" t="str">
        <f t="shared" si="130"/>
        <v/>
      </c>
      <c r="AB323" s="172" t="str">
        <f t="shared" si="131"/>
        <v/>
      </c>
      <c r="AC323" s="172" t="str">
        <f t="shared" si="132"/>
        <v/>
      </c>
      <c r="AD323" s="173" t="str">
        <f t="shared" ca="1" si="133"/>
        <v/>
      </c>
      <c r="AE323" s="173" t="str">
        <f t="shared" ca="1" si="134"/>
        <v/>
      </c>
      <c r="AF323" s="173" t="str">
        <f t="shared" ca="1" si="135"/>
        <v/>
      </c>
      <c r="AG323" s="173" t="str">
        <f t="shared" ca="1" si="136"/>
        <v/>
      </c>
      <c r="AH323" s="173" t="str">
        <f t="shared" ca="1" si="137"/>
        <v/>
      </c>
    </row>
    <row r="324" spans="7:34">
      <c r="G324" s="8" t="str">
        <f t="shared" si="138"/>
        <v/>
      </c>
      <c r="H324" s="8" t="str">
        <f ca="1">IF(OR(A324="",A324="总计",ISNA(MATCH(A324,'临-进度'!$A:$A,0))),"",A324)</f>
        <v/>
      </c>
      <c r="I324" s="8" t="b">
        <f>NOT(ISNA(MATCH(A324,项目阶段与里程碑!$B:$B,0)))</f>
        <v>0</v>
      </c>
      <c r="J324" s="8" t="str">
        <f t="shared" si="139"/>
        <v/>
      </c>
      <c r="K324" s="8" t="str">
        <f t="shared" si="140"/>
        <v/>
      </c>
      <c r="L324" s="8" t="str">
        <f t="shared" si="141"/>
        <v/>
      </c>
      <c r="N324" s="171" t="str">
        <f t="shared" ref="N324:N387" si="142">IF(ROW()-1&gt;$K$2,"",IF(ROW()&lt;=2,2,IF(ROW()&lt;=N323+Q323,N323,ROW())))</f>
        <v/>
      </c>
      <c r="O324" s="171">
        <f t="shared" ref="O324:O387" ca="1" si="143">IF(N323=N324,O323,O323+R323+1)</f>
        <v>16</v>
      </c>
      <c r="P324" s="171" t="str">
        <f t="shared" ref="P324:P387" ca="1" si="144">OFFSET($J$1,O324-1,0)</f>
        <v/>
      </c>
      <c r="Q324" s="171" t="str">
        <f t="shared" ref="Q324:Q387" ca="1" si="145">OFFSET($K$1,O324-1,0)</f>
        <v/>
      </c>
      <c r="R324" s="171" t="str">
        <f t="shared" ref="R324:R387" ca="1" si="146">OFFSET($L$1,O324-1,0)</f>
        <v/>
      </c>
      <c r="S324" s="171" t="b">
        <f t="shared" ref="S324:S387" si="147">N324&lt;&gt;N323</f>
        <v>0</v>
      </c>
      <c r="T324" s="9" t="str">
        <f t="shared" ref="T324:T387" ca="1" si="148">IFERROR(IF(OR($N324="",$S324),"",IF(ISNUMBER(T323),T323,$O324)+MATCH(1,INDIRECT("b"&amp;(IF(ISNUMBER(T323),T323,$O324)+1)&amp;":b500"),0)),"")</f>
        <v/>
      </c>
      <c r="U324" s="9" t="str">
        <f t="shared" ref="U324:U387" ca="1" si="149">IFERROR(IF(OR(N324="",$S324),"",IF(ISNUMBER(U323),U323,$O324)+MATCH(1,INDIRECT("c"&amp;(IF(ISNUMBER(U323),U323,$O324)+1)&amp;":c500"),0)),"")</f>
        <v/>
      </c>
      <c r="V324" s="9" t="str">
        <f t="shared" ref="V324:V387" ca="1" si="150">IFERROR(IF(OR($N324="",$S324),"",IF(ISNUMBER(V323),V323,$O324)+MATCH(1,INDIRECT("d"&amp;(IF(ISNUMBER(V323),V323,$O324)+1)&amp;":d500"),0)),"")</f>
        <v/>
      </c>
      <c r="W324" s="9" t="str">
        <f t="shared" ref="W324:W387" ca="1" si="151">IFERROR(IF(OR($N324="",$S324),"",IF(ISNUMBER(W323),W323,$O324)+MATCH(1,INDIRECT("e"&amp;(IF(ISNUMBER(W323),W323,$O324)+1)&amp;":e500"),0)),"")</f>
        <v/>
      </c>
      <c r="X324" s="9" t="str">
        <f t="shared" ref="X324:X387" ca="1" si="152">IFERROR(IF(OR($N324="",$S324),"",IF(ISNUMBER(X323),X323,$O324)+MATCH(1,INDIRECT("f"&amp;(IF(ISNUMBER(X323),X323,$O324)+1)&amp;":f500"),0)),"")</f>
        <v/>
      </c>
      <c r="Y324" s="172" t="str">
        <f t="shared" ref="Y324:Y387" si="153">IF(OR($N324="",$S324),"",IF(T324&lt;=$O324+$R324,T324,""))</f>
        <v/>
      </c>
      <c r="Z324" s="172" t="str">
        <f t="shared" ref="Z324:Z387" si="154">IF(OR($N324="",$S324),"",IF(U324&lt;=$O324+$R324,U324,""))</f>
        <v/>
      </c>
      <c r="AA324" s="172" t="str">
        <f t="shared" ref="AA324:AA387" si="155">IF(OR($N324="",$S324),"",IF(V324&lt;=$O324+$R324,V324,""))</f>
        <v/>
      </c>
      <c r="AB324" s="172" t="str">
        <f t="shared" ref="AB324:AB387" si="156">IF(OR($N324="",$S324),"",IF(W324&lt;=$O324+$R324,W324,""))</f>
        <v/>
      </c>
      <c r="AC324" s="172" t="str">
        <f t="shared" ref="AC324:AC387" si="157">IF(OR($N324="",$S324),"",IF(X324&lt;=$O324+$R324,X324,""))</f>
        <v/>
      </c>
      <c r="AD324" s="173" t="str">
        <f t="shared" ref="AD324:AD387" ca="1" si="158">IF(OR($N324="",$S324,Y324=""),"",OFFSET($A$1,Y324-1,0))</f>
        <v/>
      </c>
      <c r="AE324" s="173" t="str">
        <f t="shared" ref="AE324:AE387" ca="1" si="159">IF(OR($N324="",$S324,Z324=""),"",OFFSET($A$1,Z324-1,0))</f>
        <v/>
      </c>
      <c r="AF324" s="173" t="str">
        <f t="shared" ref="AF324:AF387" ca="1" si="160">IF(OR($N324="",$S324,AA324=""),"",OFFSET($A$1,AA324-1,0))</f>
        <v/>
      </c>
      <c r="AG324" s="173" t="str">
        <f t="shared" ref="AG324:AG387" ca="1" si="161">IF(OR($N324="",$S324,AB324=""),"",OFFSET($A$1,AB324-1,0))</f>
        <v/>
      </c>
      <c r="AH324" s="173" t="str">
        <f t="shared" ref="AH324:AH387" ca="1" si="162">IF(OR($N324="",$S324,AC324=""),"",OFFSET($A$1,AC324-1,0))</f>
        <v/>
      </c>
    </row>
    <row r="325" spans="7:34">
      <c r="G325" s="8" t="str">
        <f t="shared" si="138"/>
        <v/>
      </c>
      <c r="H325" s="8" t="str">
        <f ca="1">IF(OR(A325="",A325="总计",ISNA(MATCH(A325,'临-进度'!$A:$A,0))),"",A325)</f>
        <v/>
      </c>
      <c r="I325" s="8" t="b">
        <f>NOT(ISNA(MATCH(A325,项目阶段与里程碑!$B:$B,0)))</f>
        <v>0</v>
      </c>
      <c r="J325" s="8" t="str">
        <f t="shared" si="139"/>
        <v/>
      </c>
      <c r="K325" s="8" t="str">
        <f t="shared" si="140"/>
        <v/>
      </c>
      <c r="L325" s="8" t="str">
        <f t="shared" si="141"/>
        <v/>
      </c>
      <c r="N325" s="171" t="str">
        <f t="shared" si="142"/>
        <v/>
      </c>
      <c r="O325" s="171">
        <f t="shared" ca="1" si="143"/>
        <v>16</v>
      </c>
      <c r="P325" s="171" t="str">
        <f t="shared" ca="1" si="144"/>
        <v/>
      </c>
      <c r="Q325" s="171" t="str">
        <f t="shared" ca="1" si="145"/>
        <v/>
      </c>
      <c r="R325" s="171" t="str">
        <f t="shared" ca="1" si="146"/>
        <v/>
      </c>
      <c r="S325" s="171" t="b">
        <f t="shared" si="147"/>
        <v>0</v>
      </c>
      <c r="T325" s="9" t="str">
        <f t="shared" ca="1" si="148"/>
        <v/>
      </c>
      <c r="U325" s="9" t="str">
        <f t="shared" ca="1" si="149"/>
        <v/>
      </c>
      <c r="V325" s="9" t="str">
        <f t="shared" ca="1" si="150"/>
        <v/>
      </c>
      <c r="W325" s="9" t="str">
        <f t="shared" ca="1" si="151"/>
        <v/>
      </c>
      <c r="X325" s="9" t="str">
        <f t="shared" ca="1" si="152"/>
        <v/>
      </c>
      <c r="Y325" s="172" t="str">
        <f t="shared" si="153"/>
        <v/>
      </c>
      <c r="Z325" s="172" t="str">
        <f t="shared" si="154"/>
        <v/>
      </c>
      <c r="AA325" s="172" t="str">
        <f t="shared" si="155"/>
        <v/>
      </c>
      <c r="AB325" s="172" t="str">
        <f t="shared" si="156"/>
        <v/>
      </c>
      <c r="AC325" s="172" t="str">
        <f t="shared" si="157"/>
        <v/>
      </c>
      <c r="AD325" s="173" t="str">
        <f t="shared" ca="1" si="158"/>
        <v/>
      </c>
      <c r="AE325" s="173" t="str">
        <f t="shared" ca="1" si="159"/>
        <v/>
      </c>
      <c r="AF325" s="173" t="str">
        <f t="shared" ca="1" si="160"/>
        <v/>
      </c>
      <c r="AG325" s="173" t="str">
        <f t="shared" ca="1" si="161"/>
        <v/>
      </c>
      <c r="AH325" s="173" t="str">
        <f t="shared" ca="1" si="162"/>
        <v/>
      </c>
    </row>
    <row r="326" spans="7:34">
      <c r="G326" s="8" t="str">
        <f t="shared" ref="G326:G389" si="163">IF(OR(A326="",A326="总计"),"",IF(I326,A326,G325))</f>
        <v/>
      </c>
      <c r="H326" s="8" t="str">
        <f ca="1">IF(OR(A326="",A326="总计",ISNA(MATCH(A326,'临-进度'!$A:$A,0))),"",A326)</f>
        <v/>
      </c>
      <c r="I326" s="8" t="b">
        <f>NOT(ISNA(MATCH(A326,项目阶段与里程碑!$B:$B,0)))</f>
        <v>0</v>
      </c>
      <c r="J326" s="8" t="str">
        <f t="shared" ref="J326:J389" si="164">IF(I326,G326,"")</f>
        <v/>
      </c>
      <c r="K326" s="8" t="str">
        <f t="shared" ref="K326:K389" si="165">IF(I326,MAX(B326:F326),"")</f>
        <v/>
      </c>
      <c r="L326" s="8" t="str">
        <f t="shared" ref="L326:L389" si="166">IF(I326,COUNTIF($G$2:$G$500,G326)-1,"")</f>
        <v/>
      </c>
      <c r="N326" s="171" t="str">
        <f t="shared" si="142"/>
        <v/>
      </c>
      <c r="O326" s="171">
        <f t="shared" ca="1" si="143"/>
        <v>16</v>
      </c>
      <c r="P326" s="171" t="str">
        <f t="shared" ca="1" si="144"/>
        <v/>
      </c>
      <c r="Q326" s="171" t="str">
        <f t="shared" ca="1" si="145"/>
        <v/>
      </c>
      <c r="R326" s="171" t="str">
        <f t="shared" ca="1" si="146"/>
        <v/>
      </c>
      <c r="S326" s="171" t="b">
        <f t="shared" si="147"/>
        <v>0</v>
      </c>
      <c r="T326" s="9" t="str">
        <f t="shared" ca="1" si="148"/>
        <v/>
      </c>
      <c r="U326" s="9" t="str">
        <f t="shared" ca="1" si="149"/>
        <v/>
      </c>
      <c r="V326" s="9" t="str">
        <f t="shared" ca="1" si="150"/>
        <v/>
      </c>
      <c r="W326" s="9" t="str">
        <f t="shared" ca="1" si="151"/>
        <v/>
      </c>
      <c r="X326" s="9" t="str">
        <f t="shared" ca="1" si="152"/>
        <v/>
      </c>
      <c r="Y326" s="172" t="str">
        <f t="shared" si="153"/>
        <v/>
      </c>
      <c r="Z326" s="172" t="str">
        <f t="shared" si="154"/>
        <v/>
      </c>
      <c r="AA326" s="172" t="str">
        <f t="shared" si="155"/>
        <v/>
      </c>
      <c r="AB326" s="172" t="str">
        <f t="shared" si="156"/>
        <v/>
      </c>
      <c r="AC326" s="172" t="str">
        <f t="shared" si="157"/>
        <v/>
      </c>
      <c r="AD326" s="173" t="str">
        <f t="shared" ca="1" si="158"/>
        <v/>
      </c>
      <c r="AE326" s="173" t="str">
        <f t="shared" ca="1" si="159"/>
        <v/>
      </c>
      <c r="AF326" s="173" t="str">
        <f t="shared" ca="1" si="160"/>
        <v/>
      </c>
      <c r="AG326" s="173" t="str">
        <f t="shared" ca="1" si="161"/>
        <v/>
      </c>
      <c r="AH326" s="173" t="str">
        <f t="shared" ca="1" si="162"/>
        <v/>
      </c>
    </row>
    <row r="327" spans="7:34">
      <c r="G327" s="8" t="str">
        <f t="shared" si="163"/>
        <v/>
      </c>
      <c r="H327" s="8" t="str">
        <f ca="1">IF(OR(A327="",A327="总计",ISNA(MATCH(A327,'临-进度'!$A:$A,0))),"",A327)</f>
        <v/>
      </c>
      <c r="I327" s="8" t="b">
        <f>NOT(ISNA(MATCH(A327,项目阶段与里程碑!$B:$B,0)))</f>
        <v>0</v>
      </c>
      <c r="J327" s="8" t="str">
        <f t="shared" si="164"/>
        <v/>
      </c>
      <c r="K327" s="8" t="str">
        <f t="shared" si="165"/>
        <v/>
      </c>
      <c r="L327" s="8" t="str">
        <f t="shared" si="166"/>
        <v/>
      </c>
      <c r="N327" s="171" t="str">
        <f t="shared" si="142"/>
        <v/>
      </c>
      <c r="O327" s="171">
        <f t="shared" ca="1" si="143"/>
        <v>16</v>
      </c>
      <c r="P327" s="171" t="str">
        <f t="shared" ca="1" si="144"/>
        <v/>
      </c>
      <c r="Q327" s="171" t="str">
        <f t="shared" ca="1" si="145"/>
        <v/>
      </c>
      <c r="R327" s="171" t="str">
        <f t="shared" ca="1" si="146"/>
        <v/>
      </c>
      <c r="S327" s="171" t="b">
        <f t="shared" si="147"/>
        <v>0</v>
      </c>
      <c r="T327" s="9" t="str">
        <f t="shared" ca="1" si="148"/>
        <v/>
      </c>
      <c r="U327" s="9" t="str">
        <f t="shared" ca="1" si="149"/>
        <v/>
      </c>
      <c r="V327" s="9" t="str">
        <f t="shared" ca="1" si="150"/>
        <v/>
      </c>
      <c r="W327" s="9" t="str">
        <f t="shared" ca="1" si="151"/>
        <v/>
      </c>
      <c r="X327" s="9" t="str">
        <f t="shared" ca="1" si="152"/>
        <v/>
      </c>
      <c r="Y327" s="172" t="str">
        <f t="shared" si="153"/>
        <v/>
      </c>
      <c r="Z327" s="172" t="str">
        <f t="shared" si="154"/>
        <v/>
      </c>
      <c r="AA327" s="172" t="str">
        <f t="shared" si="155"/>
        <v/>
      </c>
      <c r="AB327" s="172" t="str">
        <f t="shared" si="156"/>
        <v/>
      </c>
      <c r="AC327" s="172" t="str">
        <f t="shared" si="157"/>
        <v/>
      </c>
      <c r="AD327" s="173" t="str">
        <f t="shared" ca="1" si="158"/>
        <v/>
      </c>
      <c r="AE327" s="173" t="str">
        <f t="shared" ca="1" si="159"/>
        <v/>
      </c>
      <c r="AF327" s="173" t="str">
        <f t="shared" ca="1" si="160"/>
        <v/>
      </c>
      <c r="AG327" s="173" t="str">
        <f t="shared" ca="1" si="161"/>
        <v/>
      </c>
      <c r="AH327" s="173" t="str">
        <f t="shared" ca="1" si="162"/>
        <v/>
      </c>
    </row>
    <row r="328" spans="7:34">
      <c r="G328" s="8" t="str">
        <f t="shared" si="163"/>
        <v/>
      </c>
      <c r="H328" s="8" t="str">
        <f ca="1">IF(OR(A328="",A328="总计",ISNA(MATCH(A328,'临-进度'!$A:$A,0))),"",A328)</f>
        <v/>
      </c>
      <c r="I328" s="8" t="b">
        <f>NOT(ISNA(MATCH(A328,项目阶段与里程碑!$B:$B,0)))</f>
        <v>0</v>
      </c>
      <c r="J328" s="8" t="str">
        <f t="shared" si="164"/>
        <v/>
      </c>
      <c r="K328" s="8" t="str">
        <f t="shared" si="165"/>
        <v/>
      </c>
      <c r="L328" s="8" t="str">
        <f t="shared" si="166"/>
        <v/>
      </c>
      <c r="N328" s="171" t="str">
        <f t="shared" si="142"/>
        <v/>
      </c>
      <c r="O328" s="171">
        <f t="shared" ca="1" si="143"/>
        <v>16</v>
      </c>
      <c r="P328" s="171" t="str">
        <f t="shared" ca="1" si="144"/>
        <v/>
      </c>
      <c r="Q328" s="171" t="str">
        <f t="shared" ca="1" si="145"/>
        <v/>
      </c>
      <c r="R328" s="171" t="str">
        <f t="shared" ca="1" si="146"/>
        <v/>
      </c>
      <c r="S328" s="171" t="b">
        <f t="shared" si="147"/>
        <v>0</v>
      </c>
      <c r="T328" s="9" t="str">
        <f t="shared" ca="1" si="148"/>
        <v/>
      </c>
      <c r="U328" s="9" t="str">
        <f t="shared" ca="1" si="149"/>
        <v/>
      </c>
      <c r="V328" s="9" t="str">
        <f t="shared" ca="1" si="150"/>
        <v/>
      </c>
      <c r="W328" s="9" t="str">
        <f t="shared" ca="1" si="151"/>
        <v/>
      </c>
      <c r="X328" s="9" t="str">
        <f t="shared" ca="1" si="152"/>
        <v/>
      </c>
      <c r="Y328" s="172" t="str">
        <f t="shared" si="153"/>
        <v/>
      </c>
      <c r="Z328" s="172" t="str">
        <f t="shared" si="154"/>
        <v/>
      </c>
      <c r="AA328" s="172" t="str">
        <f t="shared" si="155"/>
        <v/>
      </c>
      <c r="AB328" s="172" t="str">
        <f t="shared" si="156"/>
        <v/>
      </c>
      <c r="AC328" s="172" t="str">
        <f t="shared" si="157"/>
        <v/>
      </c>
      <c r="AD328" s="173" t="str">
        <f t="shared" ca="1" si="158"/>
        <v/>
      </c>
      <c r="AE328" s="173" t="str">
        <f t="shared" ca="1" si="159"/>
        <v/>
      </c>
      <c r="AF328" s="173" t="str">
        <f t="shared" ca="1" si="160"/>
        <v/>
      </c>
      <c r="AG328" s="173" t="str">
        <f t="shared" ca="1" si="161"/>
        <v/>
      </c>
      <c r="AH328" s="173" t="str">
        <f t="shared" ca="1" si="162"/>
        <v/>
      </c>
    </row>
    <row r="329" spans="7:34">
      <c r="G329" s="8" t="str">
        <f t="shared" si="163"/>
        <v/>
      </c>
      <c r="H329" s="8" t="str">
        <f ca="1">IF(OR(A329="",A329="总计",ISNA(MATCH(A329,'临-进度'!$A:$A,0))),"",A329)</f>
        <v/>
      </c>
      <c r="I329" s="8" t="b">
        <f>NOT(ISNA(MATCH(A329,项目阶段与里程碑!$B:$B,0)))</f>
        <v>0</v>
      </c>
      <c r="J329" s="8" t="str">
        <f t="shared" si="164"/>
        <v/>
      </c>
      <c r="K329" s="8" t="str">
        <f t="shared" si="165"/>
        <v/>
      </c>
      <c r="L329" s="8" t="str">
        <f t="shared" si="166"/>
        <v/>
      </c>
      <c r="N329" s="171" t="str">
        <f t="shared" si="142"/>
        <v/>
      </c>
      <c r="O329" s="171">
        <f t="shared" ca="1" si="143"/>
        <v>16</v>
      </c>
      <c r="P329" s="171" t="str">
        <f t="shared" ca="1" si="144"/>
        <v/>
      </c>
      <c r="Q329" s="171" t="str">
        <f t="shared" ca="1" si="145"/>
        <v/>
      </c>
      <c r="R329" s="171" t="str">
        <f t="shared" ca="1" si="146"/>
        <v/>
      </c>
      <c r="S329" s="171" t="b">
        <f t="shared" si="147"/>
        <v>0</v>
      </c>
      <c r="T329" s="9" t="str">
        <f t="shared" ca="1" si="148"/>
        <v/>
      </c>
      <c r="U329" s="9" t="str">
        <f t="shared" ca="1" si="149"/>
        <v/>
      </c>
      <c r="V329" s="9" t="str">
        <f t="shared" ca="1" si="150"/>
        <v/>
      </c>
      <c r="W329" s="9" t="str">
        <f t="shared" ca="1" si="151"/>
        <v/>
      </c>
      <c r="X329" s="9" t="str">
        <f t="shared" ca="1" si="152"/>
        <v/>
      </c>
      <c r="Y329" s="172" t="str">
        <f t="shared" si="153"/>
        <v/>
      </c>
      <c r="Z329" s="172" t="str">
        <f t="shared" si="154"/>
        <v/>
      </c>
      <c r="AA329" s="172" t="str">
        <f t="shared" si="155"/>
        <v/>
      </c>
      <c r="AB329" s="172" t="str">
        <f t="shared" si="156"/>
        <v/>
      </c>
      <c r="AC329" s="172" t="str">
        <f t="shared" si="157"/>
        <v/>
      </c>
      <c r="AD329" s="173" t="str">
        <f t="shared" ca="1" si="158"/>
        <v/>
      </c>
      <c r="AE329" s="173" t="str">
        <f t="shared" ca="1" si="159"/>
        <v/>
      </c>
      <c r="AF329" s="173" t="str">
        <f t="shared" ca="1" si="160"/>
        <v/>
      </c>
      <c r="AG329" s="173" t="str">
        <f t="shared" ca="1" si="161"/>
        <v/>
      </c>
      <c r="AH329" s="173" t="str">
        <f t="shared" ca="1" si="162"/>
        <v/>
      </c>
    </row>
    <row r="330" spans="7:34">
      <c r="G330" s="8" t="str">
        <f t="shared" si="163"/>
        <v/>
      </c>
      <c r="H330" s="8" t="str">
        <f ca="1">IF(OR(A330="",A330="总计",ISNA(MATCH(A330,'临-进度'!$A:$A,0))),"",A330)</f>
        <v/>
      </c>
      <c r="I330" s="8" t="b">
        <f>NOT(ISNA(MATCH(A330,项目阶段与里程碑!$B:$B,0)))</f>
        <v>0</v>
      </c>
      <c r="J330" s="8" t="str">
        <f t="shared" si="164"/>
        <v/>
      </c>
      <c r="K330" s="8" t="str">
        <f t="shared" si="165"/>
        <v/>
      </c>
      <c r="L330" s="8" t="str">
        <f t="shared" si="166"/>
        <v/>
      </c>
      <c r="N330" s="171" t="str">
        <f t="shared" si="142"/>
        <v/>
      </c>
      <c r="O330" s="171">
        <f t="shared" ca="1" si="143"/>
        <v>16</v>
      </c>
      <c r="P330" s="171" t="str">
        <f t="shared" ca="1" si="144"/>
        <v/>
      </c>
      <c r="Q330" s="171" t="str">
        <f t="shared" ca="1" si="145"/>
        <v/>
      </c>
      <c r="R330" s="171" t="str">
        <f t="shared" ca="1" si="146"/>
        <v/>
      </c>
      <c r="S330" s="171" t="b">
        <f t="shared" si="147"/>
        <v>0</v>
      </c>
      <c r="T330" s="9" t="str">
        <f t="shared" ca="1" si="148"/>
        <v/>
      </c>
      <c r="U330" s="9" t="str">
        <f t="shared" ca="1" si="149"/>
        <v/>
      </c>
      <c r="V330" s="9" t="str">
        <f t="shared" ca="1" si="150"/>
        <v/>
      </c>
      <c r="W330" s="9" t="str">
        <f t="shared" ca="1" si="151"/>
        <v/>
      </c>
      <c r="X330" s="9" t="str">
        <f t="shared" ca="1" si="152"/>
        <v/>
      </c>
      <c r="Y330" s="172" t="str">
        <f t="shared" si="153"/>
        <v/>
      </c>
      <c r="Z330" s="172" t="str">
        <f t="shared" si="154"/>
        <v/>
      </c>
      <c r="AA330" s="172" t="str">
        <f t="shared" si="155"/>
        <v/>
      </c>
      <c r="AB330" s="172" t="str">
        <f t="shared" si="156"/>
        <v/>
      </c>
      <c r="AC330" s="172" t="str">
        <f t="shared" si="157"/>
        <v/>
      </c>
      <c r="AD330" s="173" t="str">
        <f t="shared" ca="1" si="158"/>
        <v/>
      </c>
      <c r="AE330" s="173" t="str">
        <f t="shared" ca="1" si="159"/>
        <v/>
      </c>
      <c r="AF330" s="173" t="str">
        <f t="shared" ca="1" si="160"/>
        <v/>
      </c>
      <c r="AG330" s="173" t="str">
        <f t="shared" ca="1" si="161"/>
        <v/>
      </c>
      <c r="AH330" s="173" t="str">
        <f t="shared" ca="1" si="162"/>
        <v/>
      </c>
    </row>
    <row r="331" spans="7:34">
      <c r="G331" s="8" t="str">
        <f t="shared" si="163"/>
        <v/>
      </c>
      <c r="H331" s="8" t="str">
        <f ca="1">IF(OR(A331="",A331="总计",ISNA(MATCH(A331,'临-进度'!$A:$A,0))),"",A331)</f>
        <v/>
      </c>
      <c r="I331" s="8" t="b">
        <f>NOT(ISNA(MATCH(A331,项目阶段与里程碑!$B:$B,0)))</f>
        <v>0</v>
      </c>
      <c r="J331" s="8" t="str">
        <f t="shared" si="164"/>
        <v/>
      </c>
      <c r="K331" s="8" t="str">
        <f t="shared" si="165"/>
        <v/>
      </c>
      <c r="L331" s="8" t="str">
        <f t="shared" si="166"/>
        <v/>
      </c>
      <c r="N331" s="171" t="str">
        <f t="shared" si="142"/>
        <v/>
      </c>
      <c r="O331" s="171">
        <f t="shared" ca="1" si="143"/>
        <v>16</v>
      </c>
      <c r="P331" s="171" t="str">
        <f t="shared" ca="1" si="144"/>
        <v/>
      </c>
      <c r="Q331" s="171" t="str">
        <f t="shared" ca="1" si="145"/>
        <v/>
      </c>
      <c r="R331" s="171" t="str">
        <f t="shared" ca="1" si="146"/>
        <v/>
      </c>
      <c r="S331" s="171" t="b">
        <f t="shared" si="147"/>
        <v>0</v>
      </c>
      <c r="T331" s="9" t="str">
        <f t="shared" ca="1" si="148"/>
        <v/>
      </c>
      <c r="U331" s="9" t="str">
        <f t="shared" ca="1" si="149"/>
        <v/>
      </c>
      <c r="V331" s="9" t="str">
        <f t="shared" ca="1" si="150"/>
        <v/>
      </c>
      <c r="W331" s="9" t="str">
        <f t="shared" ca="1" si="151"/>
        <v/>
      </c>
      <c r="X331" s="9" t="str">
        <f t="shared" ca="1" si="152"/>
        <v/>
      </c>
      <c r="Y331" s="172" t="str">
        <f t="shared" si="153"/>
        <v/>
      </c>
      <c r="Z331" s="172" t="str">
        <f t="shared" si="154"/>
        <v/>
      </c>
      <c r="AA331" s="172" t="str">
        <f t="shared" si="155"/>
        <v/>
      </c>
      <c r="AB331" s="172" t="str">
        <f t="shared" si="156"/>
        <v/>
      </c>
      <c r="AC331" s="172" t="str">
        <f t="shared" si="157"/>
        <v/>
      </c>
      <c r="AD331" s="173" t="str">
        <f t="shared" ca="1" si="158"/>
        <v/>
      </c>
      <c r="AE331" s="173" t="str">
        <f t="shared" ca="1" si="159"/>
        <v/>
      </c>
      <c r="AF331" s="173" t="str">
        <f t="shared" ca="1" si="160"/>
        <v/>
      </c>
      <c r="AG331" s="173" t="str">
        <f t="shared" ca="1" si="161"/>
        <v/>
      </c>
      <c r="AH331" s="173" t="str">
        <f t="shared" ca="1" si="162"/>
        <v/>
      </c>
    </row>
    <row r="332" spans="7:34">
      <c r="G332" s="8" t="str">
        <f t="shared" si="163"/>
        <v/>
      </c>
      <c r="H332" s="8" t="str">
        <f ca="1">IF(OR(A332="",A332="总计",ISNA(MATCH(A332,'临-进度'!$A:$A,0))),"",A332)</f>
        <v/>
      </c>
      <c r="I332" s="8" t="b">
        <f>NOT(ISNA(MATCH(A332,项目阶段与里程碑!$B:$B,0)))</f>
        <v>0</v>
      </c>
      <c r="J332" s="8" t="str">
        <f t="shared" si="164"/>
        <v/>
      </c>
      <c r="K332" s="8" t="str">
        <f t="shared" si="165"/>
        <v/>
      </c>
      <c r="L332" s="8" t="str">
        <f t="shared" si="166"/>
        <v/>
      </c>
      <c r="N332" s="171" t="str">
        <f t="shared" si="142"/>
        <v/>
      </c>
      <c r="O332" s="171">
        <f t="shared" ca="1" si="143"/>
        <v>16</v>
      </c>
      <c r="P332" s="171" t="str">
        <f t="shared" ca="1" si="144"/>
        <v/>
      </c>
      <c r="Q332" s="171" t="str">
        <f t="shared" ca="1" si="145"/>
        <v/>
      </c>
      <c r="R332" s="171" t="str">
        <f t="shared" ca="1" si="146"/>
        <v/>
      </c>
      <c r="S332" s="171" t="b">
        <f t="shared" si="147"/>
        <v>0</v>
      </c>
      <c r="T332" s="9" t="str">
        <f t="shared" ca="1" si="148"/>
        <v/>
      </c>
      <c r="U332" s="9" t="str">
        <f t="shared" ca="1" si="149"/>
        <v/>
      </c>
      <c r="V332" s="9" t="str">
        <f t="shared" ca="1" si="150"/>
        <v/>
      </c>
      <c r="W332" s="9" t="str">
        <f t="shared" ca="1" si="151"/>
        <v/>
      </c>
      <c r="X332" s="9" t="str">
        <f t="shared" ca="1" si="152"/>
        <v/>
      </c>
      <c r="Y332" s="172" t="str">
        <f t="shared" si="153"/>
        <v/>
      </c>
      <c r="Z332" s="172" t="str">
        <f t="shared" si="154"/>
        <v/>
      </c>
      <c r="AA332" s="172" t="str">
        <f t="shared" si="155"/>
        <v/>
      </c>
      <c r="AB332" s="172" t="str">
        <f t="shared" si="156"/>
        <v/>
      </c>
      <c r="AC332" s="172" t="str">
        <f t="shared" si="157"/>
        <v/>
      </c>
      <c r="AD332" s="173" t="str">
        <f t="shared" ca="1" si="158"/>
        <v/>
      </c>
      <c r="AE332" s="173" t="str">
        <f t="shared" ca="1" si="159"/>
        <v/>
      </c>
      <c r="AF332" s="173" t="str">
        <f t="shared" ca="1" si="160"/>
        <v/>
      </c>
      <c r="AG332" s="173" t="str">
        <f t="shared" ca="1" si="161"/>
        <v/>
      </c>
      <c r="AH332" s="173" t="str">
        <f t="shared" ca="1" si="162"/>
        <v/>
      </c>
    </row>
    <row r="333" spans="7:34">
      <c r="G333" s="8" t="str">
        <f t="shared" si="163"/>
        <v/>
      </c>
      <c r="H333" s="8" t="str">
        <f ca="1">IF(OR(A333="",A333="总计",ISNA(MATCH(A333,'临-进度'!$A:$A,0))),"",A333)</f>
        <v/>
      </c>
      <c r="I333" s="8" t="b">
        <f>NOT(ISNA(MATCH(A333,项目阶段与里程碑!$B:$B,0)))</f>
        <v>0</v>
      </c>
      <c r="J333" s="8" t="str">
        <f t="shared" si="164"/>
        <v/>
      </c>
      <c r="K333" s="8" t="str">
        <f t="shared" si="165"/>
        <v/>
      </c>
      <c r="L333" s="8" t="str">
        <f t="shared" si="166"/>
        <v/>
      </c>
      <c r="N333" s="171" t="str">
        <f t="shared" si="142"/>
        <v/>
      </c>
      <c r="O333" s="171">
        <f t="shared" ca="1" si="143"/>
        <v>16</v>
      </c>
      <c r="P333" s="171" t="str">
        <f t="shared" ca="1" si="144"/>
        <v/>
      </c>
      <c r="Q333" s="171" t="str">
        <f t="shared" ca="1" si="145"/>
        <v/>
      </c>
      <c r="R333" s="171" t="str">
        <f t="shared" ca="1" si="146"/>
        <v/>
      </c>
      <c r="S333" s="171" t="b">
        <f t="shared" si="147"/>
        <v>0</v>
      </c>
      <c r="T333" s="9" t="str">
        <f t="shared" ca="1" si="148"/>
        <v/>
      </c>
      <c r="U333" s="9" t="str">
        <f t="shared" ca="1" si="149"/>
        <v/>
      </c>
      <c r="V333" s="9" t="str">
        <f t="shared" ca="1" si="150"/>
        <v/>
      </c>
      <c r="W333" s="9" t="str">
        <f t="shared" ca="1" si="151"/>
        <v/>
      </c>
      <c r="X333" s="9" t="str">
        <f t="shared" ca="1" si="152"/>
        <v/>
      </c>
      <c r="Y333" s="172" t="str">
        <f t="shared" si="153"/>
        <v/>
      </c>
      <c r="Z333" s="172" t="str">
        <f t="shared" si="154"/>
        <v/>
      </c>
      <c r="AA333" s="172" t="str">
        <f t="shared" si="155"/>
        <v/>
      </c>
      <c r="AB333" s="172" t="str">
        <f t="shared" si="156"/>
        <v/>
      </c>
      <c r="AC333" s="172" t="str">
        <f t="shared" si="157"/>
        <v/>
      </c>
      <c r="AD333" s="173" t="str">
        <f t="shared" ca="1" si="158"/>
        <v/>
      </c>
      <c r="AE333" s="173" t="str">
        <f t="shared" ca="1" si="159"/>
        <v/>
      </c>
      <c r="AF333" s="173" t="str">
        <f t="shared" ca="1" si="160"/>
        <v/>
      </c>
      <c r="AG333" s="173" t="str">
        <f t="shared" ca="1" si="161"/>
        <v/>
      </c>
      <c r="AH333" s="173" t="str">
        <f t="shared" ca="1" si="162"/>
        <v/>
      </c>
    </row>
    <row r="334" spans="7:34">
      <c r="G334" s="8" t="str">
        <f t="shared" si="163"/>
        <v/>
      </c>
      <c r="H334" s="8" t="str">
        <f ca="1">IF(OR(A334="",A334="总计",ISNA(MATCH(A334,'临-进度'!$A:$A,0))),"",A334)</f>
        <v/>
      </c>
      <c r="I334" s="8" t="b">
        <f>NOT(ISNA(MATCH(A334,项目阶段与里程碑!$B:$B,0)))</f>
        <v>0</v>
      </c>
      <c r="J334" s="8" t="str">
        <f t="shared" si="164"/>
        <v/>
      </c>
      <c r="K334" s="8" t="str">
        <f t="shared" si="165"/>
        <v/>
      </c>
      <c r="L334" s="8" t="str">
        <f t="shared" si="166"/>
        <v/>
      </c>
      <c r="N334" s="171" t="str">
        <f t="shared" si="142"/>
        <v/>
      </c>
      <c r="O334" s="171">
        <f t="shared" ca="1" si="143"/>
        <v>16</v>
      </c>
      <c r="P334" s="171" t="str">
        <f t="shared" ca="1" si="144"/>
        <v/>
      </c>
      <c r="Q334" s="171" t="str">
        <f t="shared" ca="1" si="145"/>
        <v/>
      </c>
      <c r="R334" s="171" t="str">
        <f t="shared" ca="1" si="146"/>
        <v/>
      </c>
      <c r="S334" s="171" t="b">
        <f t="shared" si="147"/>
        <v>0</v>
      </c>
      <c r="T334" s="9" t="str">
        <f t="shared" ca="1" si="148"/>
        <v/>
      </c>
      <c r="U334" s="9" t="str">
        <f t="shared" ca="1" si="149"/>
        <v/>
      </c>
      <c r="V334" s="9" t="str">
        <f t="shared" ca="1" si="150"/>
        <v/>
      </c>
      <c r="W334" s="9" t="str">
        <f t="shared" ca="1" si="151"/>
        <v/>
      </c>
      <c r="X334" s="9" t="str">
        <f t="shared" ca="1" si="152"/>
        <v/>
      </c>
      <c r="Y334" s="172" t="str">
        <f t="shared" si="153"/>
        <v/>
      </c>
      <c r="Z334" s="172" t="str">
        <f t="shared" si="154"/>
        <v/>
      </c>
      <c r="AA334" s="172" t="str">
        <f t="shared" si="155"/>
        <v/>
      </c>
      <c r="AB334" s="172" t="str">
        <f t="shared" si="156"/>
        <v/>
      </c>
      <c r="AC334" s="172" t="str">
        <f t="shared" si="157"/>
        <v/>
      </c>
      <c r="AD334" s="173" t="str">
        <f t="shared" ca="1" si="158"/>
        <v/>
      </c>
      <c r="AE334" s="173" t="str">
        <f t="shared" ca="1" si="159"/>
        <v/>
      </c>
      <c r="AF334" s="173" t="str">
        <f t="shared" ca="1" si="160"/>
        <v/>
      </c>
      <c r="AG334" s="173" t="str">
        <f t="shared" ca="1" si="161"/>
        <v/>
      </c>
      <c r="AH334" s="173" t="str">
        <f t="shared" ca="1" si="162"/>
        <v/>
      </c>
    </row>
    <row r="335" spans="7:34">
      <c r="G335" s="8" t="str">
        <f t="shared" si="163"/>
        <v/>
      </c>
      <c r="H335" s="8" t="str">
        <f ca="1">IF(OR(A335="",A335="总计",ISNA(MATCH(A335,'临-进度'!$A:$A,0))),"",A335)</f>
        <v/>
      </c>
      <c r="I335" s="8" t="b">
        <f>NOT(ISNA(MATCH(A335,项目阶段与里程碑!$B:$B,0)))</f>
        <v>0</v>
      </c>
      <c r="J335" s="8" t="str">
        <f t="shared" si="164"/>
        <v/>
      </c>
      <c r="K335" s="8" t="str">
        <f t="shared" si="165"/>
        <v/>
      </c>
      <c r="L335" s="8" t="str">
        <f t="shared" si="166"/>
        <v/>
      </c>
      <c r="N335" s="171" t="str">
        <f t="shared" si="142"/>
        <v/>
      </c>
      <c r="O335" s="171">
        <f t="shared" ca="1" si="143"/>
        <v>16</v>
      </c>
      <c r="P335" s="171" t="str">
        <f t="shared" ca="1" si="144"/>
        <v/>
      </c>
      <c r="Q335" s="171" t="str">
        <f t="shared" ca="1" si="145"/>
        <v/>
      </c>
      <c r="R335" s="171" t="str">
        <f t="shared" ca="1" si="146"/>
        <v/>
      </c>
      <c r="S335" s="171" t="b">
        <f t="shared" si="147"/>
        <v>0</v>
      </c>
      <c r="T335" s="9" t="str">
        <f t="shared" ca="1" si="148"/>
        <v/>
      </c>
      <c r="U335" s="9" t="str">
        <f t="shared" ca="1" si="149"/>
        <v/>
      </c>
      <c r="V335" s="9" t="str">
        <f t="shared" ca="1" si="150"/>
        <v/>
      </c>
      <c r="W335" s="9" t="str">
        <f t="shared" ca="1" si="151"/>
        <v/>
      </c>
      <c r="X335" s="9" t="str">
        <f t="shared" ca="1" si="152"/>
        <v/>
      </c>
      <c r="Y335" s="172" t="str">
        <f t="shared" si="153"/>
        <v/>
      </c>
      <c r="Z335" s="172" t="str">
        <f t="shared" si="154"/>
        <v/>
      </c>
      <c r="AA335" s="172" t="str">
        <f t="shared" si="155"/>
        <v/>
      </c>
      <c r="AB335" s="172" t="str">
        <f t="shared" si="156"/>
        <v/>
      </c>
      <c r="AC335" s="172" t="str">
        <f t="shared" si="157"/>
        <v/>
      </c>
      <c r="AD335" s="173" t="str">
        <f t="shared" ca="1" si="158"/>
        <v/>
      </c>
      <c r="AE335" s="173" t="str">
        <f t="shared" ca="1" si="159"/>
        <v/>
      </c>
      <c r="AF335" s="173" t="str">
        <f t="shared" ca="1" si="160"/>
        <v/>
      </c>
      <c r="AG335" s="173" t="str">
        <f t="shared" ca="1" si="161"/>
        <v/>
      </c>
      <c r="AH335" s="173" t="str">
        <f t="shared" ca="1" si="162"/>
        <v/>
      </c>
    </row>
    <row r="336" spans="7:34">
      <c r="G336" s="8" t="str">
        <f t="shared" si="163"/>
        <v/>
      </c>
      <c r="H336" s="8" t="str">
        <f ca="1">IF(OR(A336="",A336="总计",ISNA(MATCH(A336,'临-进度'!$A:$A,0))),"",A336)</f>
        <v/>
      </c>
      <c r="I336" s="8" t="b">
        <f>NOT(ISNA(MATCH(A336,项目阶段与里程碑!$B:$B,0)))</f>
        <v>0</v>
      </c>
      <c r="J336" s="8" t="str">
        <f t="shared" si="164"/>
        <v/>
      </c>
      <c r="K336" s="8" t="str">
        <f t="shared" si="165"/>
        <v/>
      </c>
      <c r="L336" s="8" t="str">
        <f t="shared" si="166"/>
        <v/>
      </c>
      <c r="N336" s="171" t="str">
        <f t="shared" si="142"/>
        <v/>
      </c>
      <c r="O336" s="171">
        <f t="shared" ca="1" si="143"/>
        <v>16</v>
      </c>
      <c r="P336" s="171" t="str">
        <f t="shared" ca="1" si="144"/>
        <v/>
      </c>
      <c r="Q336" s="171" t="str">
        <f t="shared" ca="1" si="145"/>
        <v/>
      </c>
      <c r="R336" s="171" t="str">
        <f t="shared" ca="1" si="146"/>
        <v/>
      </c>
      <c r="S336" s="171" t="b">
        <f t="shared" si="147"/>
        <v>0</v>
      </c>
      <c r="T336" s="9" t="str">
        <f t="shared" ca="1" si="148"/>
        <v/>
      </c>
      <c r="U336" s="9" t="str">
        <f t="shared" ca="1" si="149"/>
        <v/>
      </c>
      <c r="V336" s="9" t="str">
        <f t="shared" ca="1" si="150"/>
        <v/>
      </c>
      <c r="W336" s="9" t="str">
        <f t="shared" ca="1" si="151"/>
        <v/>
      </c>
      <c r="X336" s="9" t="str">
        <f t="shared" ca="1" si="152"/>
        <v/>
      </c>
      <c r="Y336" s="172" t="str">
        <f t="shared" si="153"/>
        <v/>
      </c>
      <c r="Z336" s="172" t="str">
        <f t="shared" si="154"/>
        <v/>
      </c>
      <c r="AA336" s="172" t="str">
        <f t="shared" si="155"/>
        <v/>
      </c>
      <c r="AB336" s="172" t="str">
        <f t="shared" si="156"/>
        <v/>
      </c>
      <c r="AC336" s="172" t="str">
        <f t="shared" si="157"/>
        <v/>
      </c>
      <c r="AD336" s="173" t="str">
        <f t="shared" ca="1" si="158"/>
        <v/>
      </c>
      <c r="AE336" s="173" t="str">
        <f t="shared" ca="1" si="159"/>
        <v/>
      </c>
      <c r="AF336" s="173" t="str">
        <f t="shared" ca="1" si="160"/>
        <v/>
      </c>
      <c r="AG336" s="173" t="str">
        <f t="shared" ca="1" si="161"/>
        <v/>
      </c>
      <c r="AH336" s="173" t="str">
        <f t="shared" ca="1" si="162"/>
        <v/>
      </c>
    </row>
    <row r="337" spans="7:34">
      <c r="G337" s="8" t="str">
        <f t="shared" si="163"/>
        <v/>
      </c>
      <c r="H337" s="8" t="str">
        <f ca="1">IF(OR(A337="",A337="总计",ISNA(MATCH(A337,'临-进度'!$A:$A,0))),"",A337)</f>
        <v/>
      </c>
      <c r="I337" s="8" t="b">
        <f>NOT(ISNA(MATCH(A337,项目阶段与里程碑!$B:$B,0)))</f>
        <v>0</v>
      </c>
      <c r="J337" s="8" t="str">
        <f t="shared" si="164"/>
        <v/>
      </c>
      <c r="K337" s="8" t="str">
        <f t="shared" si="165"/>
        <v/>
      </c>
      <c r="L337" s="8" t="str">
        <f t="shared" si="166"/>
        <v/>
      </c>
      <c r="N337" s="171" t="str">
        <f t="shared" si="142"/>
        <v/>
      </c>
      <c r="O337" s="171">
        <f t="shared" ca="1" si="143"/>
        <v>16</v>
      </c>
      <c r="P337" s="171" t="str">
        <f t="shared" ca="1" si="144"/>
        <v/>
      </c>
      <c r="Q337" s="171" t="str">
        <f t="shared" ca="1" si="145"/>
        <v/>
      </c>
      <c r="R337" s="171" t="str">
        <f t="shared" ca="1" si="146"/>
        <v/>
      </c>
      <c r="S337" s="171" t="b">
        <f t="shared" si="147"/>
        <v>0</v>
      </c>
      <c r="T337" s="9" t="str">
        <f t="shared" ca="1" si="148"/>
        <v/>
      </c>
      <c r="U337" s="9" t="str">
        <f t="shared" ca="1" si="149"/>
        <v/>
      </c>
      <c r="V337" s="9" t="str">
        <f t="shared" ca="1" si="150"/>
        <v/>
      </c>
      <c r="W337" s="9" t="str">
        <f t="shared" ca="1" si="151"/>
        <v/>
      </c>
      <c r="X337" s="9" t="str">
        <f t="shared" ca="1" si="152"/>
        <v/>
      </c>
      <c r="Y337" s="172" t="str">
        <f t="shared" si="153"/>
        <v/>
      </c>
      <c r="Z337" s="172" t="str">
        <f t="shared" si="154"/>
        <v/>
      </c>
      <c r="AA337" s="172" t="str">
        <f t="shared" si="155"/>
        <v/>
      </c>
      <c r="AB337" s="172" t="str">
        <f t="shared" si="156"/>
        <v/>
      </c>
      <c r="AC337" s="172" t="str">
        <f t="shared" si="157"/>
        <v/>
      </c>
      <c r="AD337" s="173" t="str">
        <f t="shared" ca="1" si="158"/>
        <v/>
      </c>
      <c r="AE337" s="173" t="str">
        <f t="shared" ca="1" si="159"/>
        <v/>
      </c>
      <c r="AF337" s="173" t="str">
        <f t="shared" ca="1" si="160"/>
        <v/>
      </c>
      <c r="AG337" s="173" t="str">
        <f t="shared" ca="1" si="161"/>
        <v/>
      </c>
      <c r="AH337" s="173" t="str">
        <f t="shared" ca="1" si="162"/>
        <v/>
      </c>
    </row>
    <row r="338" spans="7:34">
      <c r="G338" s="8" t="str">
        <f t="shared" si="163"/>
        <v/>
      </c>
      <c r="H338" s="8" t="str">
        <f ca="1">IF(OR(A338="",A338="总计",ISNA(MATCH(A338,'临-进度'!$A:$A,0))),"",A338)</f>
        <v/>
      </c>
      <c r="I338" s="8" t="b">
        <f>NOT(ISNA(MATCH(A338,项目阶段与里程碑!$B:$B,0)))</f>
        <v>0</v>
      </c>
      <c r="J338" s="8" t="str">
        <f t="shared" si="164"/>
        <v/>
      </c>
      <c r="K338" s="8" t="str">
        <f t="shared" si="165"/>
        <v/>
      </c>
      <c r="L338" s="8" t="str">
        <f t="shared" si="166"/>
        <v/>
      </c>
      <c r="N338" s="171" t="str">
        <f t="shared" si="142"/>
        <v/>
      </c>
      <c r="O338" s="171">
        <f t="shared" ca="1" si="143"/>
        <v>16</v>
      </c>
      <c r="P338" s="171" t="str">
        <f t="shared" ca="1" si="144"/>
        <v/>
      </c>
      <c r="Q338" s="171" t="str">
        <f t="shared" ca="1" si="145"/>
        <v/>
      </c>
      <c r="R338" s="171" t="str">
        <f t="shared" ca="1" si="146"/>
        <v/>
      </c>
      <c r="S338" s="171" t="b">
        <f t="shared" si="147"/>
        <v>0</v>
      </c>
      <c r="T338" s="9" t="str">
        <f t="shared" ca="1" si="148"/>
        <v/>
      </c>
      <c r="U338" s="9" t="str">
        <f t="shared" ca="1" si="149"/>
        <v/>
      </c>
      <c r="V338" s="9" t="str">
        <f t="shared" ca="1" si="150"/>
        <v/>
      </c>
      <c r="W338" s="9" t="str">
        <f t="shared" ca="1" si="151"/>
        <v/>
      </c>
      <c r="X338" s="9" t="str">
        <f t="shared" ca="1" si="152"/>
        <v/>
      </c>
      <c r="Y338" s="172" t="str">
        <f t="shared" si="153"/>
        <v/>
      </c>
      <c r="Z338" s="172" t="str">
        <f t="shared" si="154"/>
        <v/>
      </c>
      <c r="AA338" s="172" t="str">
        <f t="shared" si="155"/>
        <v/>
      </c>
      <c r="AB338" s="172" t="str">
        <f t="shared" si="156"/>
        <v/>
      </c>
      <c r="AC338" s="172" t="str">
        <f t="shared" si="157"/>
        <v/>
      </c>
      <c r="AD338" s="173" t="str">
        <f t="shared" ca="1" si="158"/>
        <v/>
      </c>
      <c r="AE338" s="173" t="str">
        <f t="shared" ca="1" si="159"/>
        <v/>
      </c>
      <c r="AF338" s="173" t="str">
        <f t="shared" ca="1" si="160"/>
        <v/>
      </c>
      <c r="AG338" s="173" t="str">
        <f t="shared" ca="1" si="161"/>
        <v/>
      </c>
      <c r="AH338" s="173" t="str">
        <f t="shared" ca="1" si="162"/>
        <v/>
      </c>
    </row>
    <row r="339" spans="7:34">
      <c r="G339" s="8" t="str">
        <f t="shared" si="163"/>
        <v/>
      </c>
      <c r="H339" s="8" t="str">
        <f ca="1">IF(OR(A339="",A339="总计",ISNA(MATCH(A339,'临-进度'!$A:$A,0))),"",A339)</f>
        <v/>
      </c>
      <c r="I339" s="8" t="b">
        <f>NOT(ISNA(MATCH(A339,项目阶段与里程碑!$B:$B,0)))</f>
        <v>0</v>
      </c>
      <c r="J339" s="8" t="str">
        <f t="shared" si="164"/>
        <v/>
      </c>
      <c r="K339" s="8" t="str">
        <f t="shared" si="165"/>
        <v/>
      </c>
      <c r="L339" s="8" t="str">
        <f t="shared" si="166"/>
        <v/>
      </c>
      <c r="N339" s="171" t="str">
        <f t="shared" si="142"/>
        <v/>
      </c>
      <c r="O339" s="171">
        <f t="shared" ca="1" si="143"/>
        <v>16</v>
      </c>
      <c r="P339" s="171" t="str">
        <f t="shared" ca="1" si="144"/>
        <v/>
      </c>
      <c r="Q339" s="171" t="str">
        <f t="shared" ca="1" si="145"/>
        <v/>
      </c>
      <c r="R339" s="171" t="str">
        <f t="shared" ca="1" si="146"/>
        <v/>
      </c>
      <c r="S339" s="171" t="b">
        <f t="shared" si="147"/>
        <v>0</v>
      </c>
      <c r="T339" s="9" t="str">
        <f t="shared" ca="1" si="148"/>
        <v/>
      </c>
      <c r="U339" s="9" t="str">
        <f t="shared" ca="1" si="149"/>
        <v/>
      </c>
      <c r="V339" s="9" t="str">
        <f t="shared" ca="1" si="150"/>
        <v/>
      </c>
      <c r="W339" s="9" t="str">
        <f t="shared" ca="1" si="151"/>
        <v/>
      </c>
      <c r="X339" s="9" t="str">
        <f t="shared" ca="1" si="152"/>
        <v/>
      </c>
      <c r="Y339" s="172" t="str">
        <f t="shared" si="153"/>
        <v/>
      </c>
      <c r="Z339" s="172" t="str">
        <f t="shared" si="154"/>
        <v/>
      </c>
      <c r="AA339" s="172" t="str">
        <f t="shared" si="155"/>
        <v/>
      </c>
      <c r="AB339" s="172" t="str">
        <f t="shared" si="156"/>
        <v/>
      </c>
      <c r="AC339" s="172" t="str">
        <f t="shared" si="157"/>
        <v/>
      </c>
      <c r="AD339" s="173" t="str">
        <f t="shared" ca="1" si="158"/>
        <v/>
      </c>
      <c r="AE339" s="173" t="str">
        <f t="shared" ca="1" si="159"/>
        <v/>
      </c>
      <c r="AF339" s="173" t="str">
        <f t="shared" ca="1" si="160"/>
        <v/>
      </c>
      <c r="AG339" s="173" t="str">
        <f t="shared" ca="1" si="161"/>
        <v/>
      </c>
      <c r="AH339" s="173" t="str">
        <f t="shared" ca="1" si="162"/>
        <v/>
      </c>
    </row>
    <row r="340" spans="7:34">
      <c r="G340" s="8" t="str">
        <f t="shared" si="163"/>
        <v/>
      </c>
      <c r="H340" s="8" t="str">
        <f ca="1">IF(OR(A340="",A340="总计",ISNA(MATCH(A340,'临-进度'!$A:$A,0))),"",A340)</f>
        <v/>
      </c>
      <c r="I340" s="8" t="b">
        <f>NOT(ISNA(MATCH(A340,项目阶段与里程碑!$B:$B,0)))</f>
        <v>0</v>
      </c>
      <c r="J340" s="8" t="str">
        <f t="shared" si="164"/>
        <v/>
      </c>
      <c r="K340" s="8" t="str">
        <f t="shared" si="165"/>
        <v/>
      </c>
      <c r="L340" s="8" t="str">
        <f t="shared" si="166"/>
        <v/>
      </c>
      <c r="N340" s="171" t="str">
        <f t="shared" si="142"/>
        <v/>
      </c>
      <c r="O340" s="171">
        <f t="shared" ca="1" si="143"/>
        <v>16</v>
      </c>
      <c r="P340" s="171" t="str">
        <f t="shared" ca="1" si="144"/>
        <v/>
      </c>
      <c r="Q340" s="171" t="str">
        <f t="shared" ca="1" si="145"/>
        <v/>
      </c>
      <c r="R340" s="171" t="str">
        <f t="shared" ca="1" si="146"/>
        <v/>
      </c>
      <c r="S340" s="171" t="b">
        <f t="shared" si="147"/>
        <v>0</v>
      </c>
      <c r="T340" s="9" t="str">
        <f t="shared" ca="1" si="148"/>
        <v/>
      </c>
      <c r="U340" s="9" t="str">
        <f t="shared" ca="1" si="149"/>
        <v/>
      </c>
      <c r="V340" s="9" t="str">
        <f t="shared" ca="1" si="150"/>
        <v/>
      </c>
      <c r="W340" s="9" t="str">
        <f t="shared" ca="1" si="151"/>
        <v/>
      </c>
      <c r="X340" s="9" t="str">
        <f t="shared" ca="1" si="152"/>
        <v/>
      </c>
      <c r="Y340" s="172" t="str">
        <f t="shared" si="153"/>
        <v/>
      </c>
      <c r="Z340" s="172" t="str">
        <f t="shared" si="154"/>
        <v/>
      </c>
      <c r="AA340" s="172" t="str">
        <f t="shared" si="155"/>
        <v/>
      </c>
      <c r="AB340" s="172" t="str">
        <f t="shared" si="156"/>
        <v/>
      </c>
      <c r="AC340" s="172" t="str">
        <f t="shared" si="157"/>
        <v/>
      </c>
      <c r="AD340" s="173" t="str">
        <f t="shared" ca="1" si="158"/>
        <v/>
      </c>
      <c r="AE340" s="173" t="str">
        <f t="shared" ca="1" si="159"/>
        <v/>
      </c>
      <c r="AF340" s="173" t="str">
        <f t="shared" ca="1" si="160"/>
        <v/>
      </c>
      <c r="AG340" s="173" t="str">
        <f t="shared" ca="1" si="161"/>
        <v/>
      </c>
      <c r="AH340" s="173" t="str">
        <f t="shared" ca="1" si="162"/>
        <v/>
      </c>
    </row>
    <row r="341" spans="7:34">
      <c r="G341" s="8" t="str">
        <f t="shared" si="163"/>
        <v/>
      </c>
      <c r="H341" s="8" t="str">
        <f ca="1">IF(OR(A341="",A341="总计",ISNA(MATCH(A341,'临-进度'!$A:$A,0))),"",A341)</f>
        <v/>
      </c>
      <c r="I341" s="8" t="b">
        <f>NOT(ISNA(MATCH(A341,项目阶段与里程碑!$B:$B,0)))</f>
        <v>0</v>
      </c>
      <c r="J341" s="8" t="str">
        <f t="shared" si="164"/>
        <v/>
      </c>
      <c r="K341" s="8" t="str">
        <f t="shared" si="165"/>
        <v/>
      </c>
      <c r="L341" s="8" t="str">
        <f t="shared" si="166"/>
        <v/>
      </c>
      <c r="N341" s="171" t="str">
        <f t="shared" si="142"/>
        <v/>
      </c>
      <c r="O341" s="171">
        <f t="shared" ca="1" si="143"/>
        <v>16</v>
      </c>
      <c r="P341" s="171" t="str">
        <f t="shared" ca="1" si="144"/>
        <v/>
      </c>
      <c r="Q341" s="171" t="str">
        <f t="shared" ca="1" si="145"/>
        <v/>
      </c>
      <c r="R341" s="171" t="str">
        <f t="shared" ca="1" si="146"/>
        <v/>
      </c>
      <c r="S341" s="171" t="b">
        <f t="shared" si="147"/>
        <v>0</v>
      </c>
      <c r="T341" s="9" t="str">
        <f t="shared" ca="1" si="148"/>
        <v/>
      </c>
      <c r="U341" s="9" t="str">
        <f t="shared" ca="1" si="149"/>
        <v/>
      </c>
      <c r="V341" s="9" t="str">
        <f t="shared" ca="1" si="150"/>
        <v/>
      </c>
      <c r="W341" s="9" t="str">
        <f t="shared" ca="1" si="151"/>
        <v/>
      </c>
      <c r="X341" s="9" t="str">
        <f t="shared" ca="1" si="152"/>
        <v/>
      </c>
      <c r="Y341" s="172" t="str">
        <f t="shared" si="153"/>
        <v/>
      </c>
      <c r="Z341" s="172" t="str">
        <f t="shared" si="154"/>
        <v/>
      </c>
      <c r="AA341" s="172" t="str">
        <f t="shared" si="155"/>
        <v/>
      </c>
      <c r="AB341" s="172" t="str">
        <f t="shared" si="156"/>
        <v/>
      </c>
      <c r="AC341" s="172" t="str">
        <f t="shared" si="157"/>
        <v/>
      </c>
      <c r="AD341" s="173" t="str">
        <f t="shared" ca="1" si="158"/>
        <v/>
      </c>
      <c r="AE341" s="173" t="str">
        <f t="shared" ca="1" si="159"/>
        <v/>
      </c>
      <c r="AF341" s="173" t="str">
        <f t="shared" ca="1" si="160"/>
        <v/>
      </c>
      <c r="AG341" s="173" t="str">
        <f t="shared" ca="1" si="161"/>
        <v/>
      </c>
      <c r="AH341" s="173" t="str">
        <f t="shared" ca="1" si="162"/>
        <v/>
      </c>
    </row>
    <row r="342" spans="7:34">
      <c r="G342" s="8" t="str">
        <f t="shared" si="163"/>
        <v/>
      </c>
      <c r="H342" s="8" t="str">
        <f ca="1">IF(OR(A342="",A342="总计",ISNA(MATCH(A342,'临-进度'!$A:$A,0))),"",A342)</f>
        <v/>
      </c>
      <c r="I342" s="8" t="b">
        <f>NOT(ISNA(MATCH(A342,项目阶段与里程碑!$B:$B,0)))</f>
        <v>0</v>
      </c>
      <c r="J342" s="8" t="str">
        <f t="shared" si="164"/>
        <v/>
      </c>
      <c r="K342" s="8" t="str">
        <f t="shared" si="165"/>
        <v/>
      </c>
      <c r="L342" s="8" t="str">
        <f t="shared" si="166"/>
        <v/>
      </c>
      <c r="N342" s="171" t="str">
        <f t="shared" si="142"/>
        <v/>
      </c>
      <c r="O342" s="171">
        <f t="shared" ca="1" si="143"/>
        <v>16</v>
      </c>
      <c r="P342" s="171" t="str">
        <f t="shared" ca="1" si="144"/>
        <v/>
      </c>
      <c r="Q342" s="171" t="str">
        <f t="shared" ca="1" si="145"/>
        <v/>
      </c>
      <c r="R342" s="171" t="str">
        <f t="shared" ca="1" si="146"/>
        <v/>
      </c>
      <c r="S342" s="171" t="b">
        <f t="shared" si="147"/>
        <v>0</v>
      </c>
      <c r="T342" s="9" t="str">
        <f t="shared" ca="1" si="148"/>
        <v/>
      </c>
      <c r="U342" s="9" t="str">
        <f t="shared" ca="1" si="149"/>
        <v/>
      </c>
      <c r="V342" s="9" t="str">
        <f t="shared" ca="1" si="150"/>
        <v/>
      </c>
      <c r="W342" s="9" t="str">
        <f t="shared" ca="1" si="151"/>
        <v/>
      </c>
      <c r="X342" s="9" t="str">
        <f t="shared" ca="1" si="152"/>
        <v/>
      </c>
      <c r="Y342" s="172" t="str">
        <f t="shared" si="153"/>
        <v/>
      </c>
      <c r="Z342" s="172" t="str">
        <f t="shared" si="154"/>
        <v/>
      </c>
      <c r="AA342" s="172" t="str">
        <f t="shared" si="155"/>
        <v/>
      </c>
      <c r="AB342" s="172" t="str">
        <f t="shared" si="156"/>
        <v/>
      </c>
      <c r="AC342" s="172" t="str">
        <f t="shared" si="157"/>
        <v/>
      </c>
      <c r="AD342" s="173" t="str">
        <f t="shared" ca="1" si="158"/>
        <v/>
      </c>
      <c r="AE342" s="173" t="str">
        <f t="shared" ca="1" si="159"/>
        <v/>
      </c>
      <c r="AF342" s="173" t="str">
        <f t="shared" ca="1" si="160"/>
        <v/>
      </c>
      <c r="AG342" s="173" t="str">
        <f t="shared" ca="1" si="161"/>
        <v/>
      </c>
      <c r="AH342" s="173" t="str">
        <f t="shared" ca="1" si="162"/>
        <v/>
      </c>
    </row>
    <row r="343" spans="7:34">
      <c r="G343" s="8" t="str">
        <f t="shared" si="163"/>
        <v/>
      </c>
      <c r="H343" s="8" t="str">
        <f ca="1">IF(OR(A343="",A343="总计",ISNA(MATCH(A343,'临-进度'!$A:$A,0))),"",A343)</f>
        <v/>
      </c>
      <c r="I343" s="8" t="b">
        <f>NOT(ISNA(MATCH(A343,项目阶段与里程碑!$B:$B,0)))</f>
        <v>0</v>
      </c>
      <c r="J343" s="8" t="str">
        <f t="shared" si="164"/>
        <v/>
      </c>
      <c r="K343" s="8" t="str">
        <f t="shared" si="165"/>
        <v/>
      </c>
      <c r="L343" s="8" t="str">
        <f t="shared" si="166"/>
        <v/>
      </c>
      <c r="N343" s="171" t="str">
        <f t="shared" si="142"/>
        <v/>
      </c>
      <c r="O343" s="171">
        <f t="shared" ca="1" si="143"/>
        <v>16</v>
      </c>
      <c r="P343" s="171" t="str">
        <f t="shared" ca="1" si="144"/>
        <v/>
      </c>
      <c r="Q343" s="171" t="str">
        <f t="shared" ca="1" si="145"/>
        <v/>
      </c>
      <c r="R343" s="171" t="str">
        <f t="shared" ca="1" si="146"/>
        <v/>
      </c>
      <c r="S343" s="171" t="b">
        <f t="shared" si="147"/>
        <v>0</v>
      </c>
      <c r="T343" s="9" t="str">
        <f t="shared" ca="1" si="148"/>
        <v/>
      </c>
      <c r="U343" s="9" t="str">
        <f t="shared" ca="1" si="149"/>
        <v/>
      </c>
      <c r="V343" s="9" t="str">
        <f t="shared" ca="1" si="150"/>
        <v/>
      </c>
      <c r="W343" s="9" t="str">
        <f t="shared" ca="1" si="151"/>
        <v/>
      </c>
      <c r="X343" s="9" t="str">
        <f t="shared" ca="1" si="152"/>
        <v/>
      </c>
      <c r="Y343" s="172" t="str">
        <f t="shared" si="153"/>
        <v/>
      </c>
      <c r="Z343" s="172" t="str">
        <f t="shared" si="154"/>
        <v/>
      </c>
      <c r="AA343" s="172" t="str">
        <f t="shared" si="155"/>
        <v/>
      </c>
      <c r="AB343" s="172" t="str">
        <f t="shared" si="156"/>
        <v/>
      </c>
      <c r="AC343" s="172" t="str">
        <f t="shared" si="157"/>
        <v/>
      </c>
      <c r="AD343" s="173" t="str">
        <f t="shared" ca="1" si="158"/>
        <v/>
      </c>
      <c r="AE343" s="173" t="str">
        <f t="shared" ca="1" si="159"/>
        <v/>
      </c>
      <c r="AF343" s="173" t="str">
        <f t="shared" ca="1" si="160"/>
        <v/>
      </c>
      <c r="AG343" s="173" t="str">
        <f t="shared" ca="1" si="161"/>
        <v/>
      </c>
      <c r="AH343" s="173" t="str">
        <f t="shared" ca="1" si="162"/>
        <v/>
      </c>
    </row>
    <row r="344" spans="7:34">
      <c r="G344" s="8" t="str">
        <f t="shared" si="163"/>
        <v/>
      </c>
      <c r="H344" s="8" t="str">
        <f ca="1">IF(OR(A344="",A344="总计",ISNA(MATCH(A344,'临-进度'!$A:$A,0))),"",A344)</f>
        <v/>
      </c>
      <c r="I344" s="8" t="b">
        <f>NOT(ISNA(MATCH(A344,项目阶段与里程碑!$B:$B,0)))</f>
        <v>0</v>
      </c>
      <c r="J344" s="8" t="str">
        <f t="shared" si="164"/>
        <v/>
      </c>
      <c r="K344" s="8" t="str">
        <f t="shared" si="165"/>
        <v/>
      </c>
      <c r="L344" s="8" t="str">
        <f t="shared" si="166"/>
        <v/>
      </c>
      <c r="N344" s="171" t="str">
        <f t="shared" si="142"/>
        <v/>
      </c>
      <c r="O344" s="171">
        <f t="shared" ca="1" si="143"/>
        <v>16</v>
      </c>
      <c r="P344" s="171" t="str">
        <f t="shared" ca="1" si="144"/>
        <v/>
      </c>
      <c r="Q344" s="171" t="str">
        <f t="shared" ca="1" si="145"/>
        <v/>
      </c>
      <c r="R344" s="171" t="str">
        <f t="shared" ca="1" si="146"/>
        <v/>
      </c>
      <c r="S344" s="171" t="b">
        <f t="shared" si="147"/>
        <v>0</v>
      </c>
      <c r="T344" s="9" t="str">
        <f t="shared" ca="1" si="148"/>
        <v/>
      </c>
      <c r="U344" s="9" t="str">
        <f t="shared" ca="1" si="149"/>
        <v/>
      </c>
      <c r="V344" s="9" t="str">
        <f t="shared" ca="1" si="150"/>
        <v/>
      </c>
      <c r="W344" s="9" t="str">
        <f t="shared" ca="1" si="151"/>
        <v/>
      </c>
      <c r="X344" s="9" t="str">
        <f t="shared" ca="1" si="152"/>
        <v/>
      </c>
      <c r="Y344" s="172" t="str">
        <f t="shared" si="153"/>
        <v/>
      </c>
      <c r="Z344" s="172" t="str">
        <f t="shared" si="154"/>
        <v/>
      </c>
      <c r="AA344" s="172" t="str">
        <f t="shared" si="155"/>
        <v/>
      </c>
      <c r="AB344" s="172" t="str">
        <f t="shared" si="156"/>
        <v/>
      </c>
      <c r="AC344" s="172" t="str">
        <f t="shared" si="157"/>
        <v/>
      </c>
      <c r="AD344" s="173" t="str">
        <f t="shared" ca="1" si="158"/>
        <v/>
      </c>
      <c r="AE344" s="173" t="str">
        <f t="shared" ca="1" si="159"/>
        <v/>
      </c>
      <c r="AF344" s="173" t="str">
        <f t="shared" ca="1" si="160"/>
        <v/>
      </c>
      <c r="AG344" s="173" t="str">
        <f t="shared" ca="1" si="161"/>
        <v/>
      </c>
      <c r="AH344" s="173" t="str">
        <f t="shared" ca="1" si="162"/>
        <v/>
      </c>
    </row>
    <row r="345" spans="7:34">
      <c r="G345" s="8" t="str">
        <f t="shared" si="163"/>
        <v/>
      </c>
      <c r="H345" s="8" t="str">
        <f ca="1">IF(OR(A345="",A345="总计",ISNA(MATCH(A345,'临-进度'!$A:$A,0))),"",A345)</f>
        <v/>
      </c>
      <c r="I345" s="8" t="b">
        <f>NOT(ISNA(MATCH(A345,项目阶段与里程碑!$B:$B,0)))</f>
        <v>0</v>
      </c>
      <c r="J345" s="8" t="str">
        <f t="shared" si="164"/>
        <v/>
      </c>
      <c r="K345" s="8" t="str">
        <f t="shared" si="165"/>
        <v/>
      </c>
      <c r="L345" s="8" t="str">
        <f t="shared" si="166"/>
        <v/>
      </c>
      <c r="N345" s="171" t="str">
        <f t="shared" si="142"/>
        <v/>
      </c>
      <c r="O345" s="171">
        <f t="shared" ca="1" si="143"/>
        <v>16</v>
      </c>
      <c r="P345" s="171" t="str">
        <f t="shared" ca="1" si="144"/>
        <v/>
      </c>
      <c r="Q345" s="171" t="str">
        <f t="shared" ca="1" si="145"/>
        <v/>
      </c>
      <c r="R345" s="171" t="str">
        <f t="shared" ca="1" si="146"/>
        <v/>
      </c>
      <c r="S345" s="171" t="b">
        <f t="shared" si="147"/>
        <v>0</v>
      </c>
      <c r="T345" s="9" t="str">
        <f t="shared" ca="1" si="148"/>
        <v/>
      </c>
      <c r="U345" s="9" t="str">
        <f t="shared" ca="1" si="149"/>
        <v/>
      </c>
      <c r="V345" s="9" t="str">
        <f t="shared" ca="1" si="150"/>
        <v/>
      </c>
      <c r="W345" s="9" t="str">
        <f t="shared" ca="1" si="151"/>
        <v/>
      </c>
      <c r="X345" s="9" t="str">
        <f t="shared" ca="1" si="152"/>
        <v/>
      </c>
      <c r="Y345" s="172" t="str">
        <f t="shared" si="153"/>
        <v/>
      </c>
      <c r="Z345" s="172" t="str">
        <f t="shared" si="154"/>
        <v/>
      </c>
      <c r="AA345" s="172" t="str">
        <f t="shared" si="155"/>
        <v/>
      </c>
      <c r="AB345" s="172" t="str">
        <f t="shared" si="156"/>
        <v/>
      </c>
      <c r="AC345" s="172" t="str">
        <f t="shared" si="157"/>
        <v/>
      </c>
      <c r="AD345" s="173" t="str">
        <f t="shared" ca="1" si="158"/>
        <v/>
      </c>
      <c r="AE345" s="173" t="str">
        <f t="shared" ca="1" si="159"/>
        <v/>
      </c>
      <c r="AF345" s="173" t="str">
        <f t="shared" ca="1" si="160"/>
        <v/>
      </c>
      <c r="AG345" s="173" t="str">
        <f t="shared" ca="1" si="161"/>
        <v/>
      </c>
      <c r="AH345" s="173" t="str">
        <f t="shared" ca="1" si="162"/>
        <v/>
      </c>
    </row>
    <row r="346" spans="7:34">
      <c r="G346" s="8" t="str">
        <f t="shared" si="163"/>
        <v/>
      </c>
      <c r="H346" s="8" t="str">
        <f ca="1">IF(OR(A346="",A346="总计",ISNA(MATCH(A346,'临-进度'!$A:$A,0))),"",A346)</f>
        <v/>
      </c>
      <c r="I346" s="8" t="b">
        <f>NOT(ISNA(MATCH(A346,项目阶段与里程碑!$B:$B,0)))</f>
        <v>0</v>
      </c>
      <c r="J346" s="8" t="str">
        <f t="shared" si="164"/>
        <v/>
      </c>
      <c r="K346" s="8" t="str">
        <f t="shared" si="165"/>
        <v/>
      </c>
      <c r="L346" s="8" t="str">
        <f t="shared" si="166"/>
        <v/>
      </c>
      <c r="N346" s="171" t="str">
        <f t="shared" si="142"/>
        <v/>
      </c>
      <c r="O346" s="171">
        <f t="shared" ca="1" si="143"/>
        <v>16</v>
      </c>
      <c r="P346" s="171" t="str">
        <f t="shared" ca="1" si="144"/>
        <v/>
      </c>
      <c r="Q346" s="171" t="str">
        <f t="shared" ca="1" si="145"/>
        <v/>
      </c>
      <c r="R346" s="171" t="str">
        <f t="shared" ca="1" si="146"/>
        <v/>
      </c>
      <c r="S346" s="171" t="b">
        <f t="shared" si="147"/>
        <v>0</v>
      </c>
      <c r="T346" s="9" t="str">
        <f t="shared" ca="1" si="148"/>
        <v/>
      </c>
      <c r="U346" s="9" t="str">
        <f t="shared" ca="1" si="149"/>
        <v/>
      </c>
      <c r="V346" s="9" t="str">
        <f t="shared" ca="1" si="150"/>
        <v/>
      </c>
      <c r="W346" s="9" t="str">
        <f t="shared" ca="1" si="151"/>
        <v/>
      </c>
      <c r="X346" s="9" t="str">
        <f t="shared" ca="1" si="152"/>
        <v/>
      </c>
      <c r="Y346" s="172" t="str">
        <f t="shared" si="153"/>
        <v/>
      </c>
      <c r="Z346" s="172" t="str">
        <f t="shared" si="154"/>
        <v/>
      </c>
      <c r="AA346" s="172" t="str">
        <f t="shared" si="155"/>
        <v/>
      </c>
      <c r="AB346" s="172" t="str">
        <f t="shared" si="156"/>
        <v/>
      </c>
      <c r="AC346" s="172" t="str">
        <f t="shared" si="157"/>
        <v/>
      </c>
      <c r="AD346" s="173" t="str">
        <f t="shared" ca="1" si="158"/>
        <v/>
      </c>
      <c r="AE346" s="173" t="str">
        <f t="shared" ca="1" si="159"/>
        <v/>
      </c>
      <c r="AF346" s="173" t="str">
        <f t="shared" ca="1" si="160"/>
        <v/>
      </c>
      <c r="AG346" s="173" t="str">
        <f t="shared" ca="1" si="161"/>
        <v/>
      </c>
      <c r="AH346" s="173" t="str">
        <f t="shared" ca="1" si="162"/>
        <v/>
      </c>
    </row>
    <row r="347" spans="7:34">
      <c r="G347" s="8" t="str">
        <f t="shared" si="163"/>
        <v/>
      </c>
      <c r="H347" s="8" t="str">
        <f ca="1">IF(OR(A347="",A347="总计",ISNA(MATCH(A347,'临-进度'!$A:$A,0))),"",A347)</f>
        <v/>
      </c>
      <c r="I347" s="8" t="b">
        <f>NOT(ISNA(MATCH(A347,项目阶段与里程碑!$B:$B,0)))</f>
        <v>0</v>
      </c>
      <c r="J347" s="8" t="str">
        <f t="shared" si="164"/>
        <v/>
      </c>
      <c r="K347" s="8" t="str">
        <f t="shared" si="165"/>
        <v/>
      </c>
      <c r="L347" s="8" t="str">
        <f t="shared" si="166"/>
        <v/>
      </c>
      <c r="N347" s="171" t="str">
        <f t="shared" si="142"/>
        <v/>
      </c>
      <c r="O347" s="171">
        <f t="shared" ca="1" si="143"/>
        <v>16</v>
      </c>
      <c r="P347" s="171" t="str">
        <f t="shared" ca="1" si="144"/>
        <v/>
      </c>
      <c r="Q347" s="171" t="str">
        <f t="shared" ca="1" si="145"/>
        <v/>
      </c>
      <c r="R347" s="171" t="str">
        <f t="shared" ca="1" si="146"/>
        <v/>
      </c>
      <c r="S347" s="171" t="b">
        <f t="shared" si="147"/>
        <v>0</v>
      </c>
      <c r="T347" s="9" t="str">
        <f t="shared" ca="1" si="148"/>
        <v/>
      </c>
      <c r="U347" s="9" t="str">
        <f t="shared" ca="1" si="149"/>
        <v/>
      </c>
      <c r="V347" s="9" t="str">
        <f t="shared" ca="1" si="150"/>
        <v/>
      </c>
      <c r="W347" s="9" t="str">
        <f t="shared" ca="1" si="151"/>
        <v/>
      </c>
      <c r="X347" s="9" t="str">
        <f t="shared" ca="1" si="152"/>
        <v/>
      </c>
      <c r="Y347" s="172" t="str">
        <f t="shared" si="153"/>
        <v/>
      </c>
      <c r="Z347" s="172" t="str">
        <f t="shared" si="154"/>
        <v/>
      </c>
      <c r="AA347" s="172" t="str">
        <f t="shared" si="155"/>
        <v/>
      </c>
      <c r="AB347" s="172" t="str">
        <f t="shared" si="156"/>
        <v/>
      </c>
      <c r="AC347" s="172" t="str">
        <f t="shared" si="157"/>
        <v/>
      </c>
      <c r="AD347" s="173" t="str">
        <f t="shared" ca="1" si="158"/>
        <v/>
      </c>
      <c r="AE347" s="173" t="str">
        <f t="shared" ca="1" si="159"/>
        <v/>
      </c>
      <c r="AF347" s="173" t="str">
        <f t="shared" ca="1" si="160"/>
        <v/>
      </c>
      <c r="AG347" s="173" t="str">
        <f t="shared" ca="1" si="161"/>
        <v/>
      </c>
      <c r="AH347" s="173" t="str">
        <f t="shared" ca="1" si="162"/>
        <v/>
      </c>
    </row>
    <row r="348" spans="7:34">
      <c r="G348" s="8" t="str">
        <f t="shared" si="163"/>
        <v/>
      </c>
      <c r="H348" s="8" t="str">
        <f ca="1">IF(OR(A348="",A348="总计",ISNA(MATCH(A348,'临-进度'!$A:$A,0))),"",A348)</f>
        <v/>
      </c>
      <c r="I348" s="8" t="b">
        <f>NOT(ISNA(MATCH(A348,项目阶段与里程碑!$B:$B,0)))</f>
        <v>0</v>
      </c>
      <c r="J348" s="8" t="str">
        <f t="shared" si="164"/>
        <v/>
      </c>
      <c r="K348" s="8" t="str">
        <f t="shared" si="165"/>
        <v/>
      </c>
      <c r="L348" s="8" t="str">
        <f t="shared" si="166"/>
        <v/>
      </c>
      <c r="N348" s="171" t="str">
        <f t="shared" si="142"/>
        <v/>
      </c>
      <c r="O348" s="171">
        <f t="shared" ca="1" si="143"/>
        <v>16</v>
      </c>
      <c r="P348" s="171" t="str">
        <f t="shared" ca="1" si="144"/>
        <v/>
      </c>
      <c r="Q348" s="171" t="str">
        <f t="shared" ca="1" si="145"/>
        <v/>
      </c>
      <c r="R348" s="171" t="str">
        <f t="shared" ca="1" si="146"/>
        <v/>
      </c>
      <c r="S348" s="171" t="b">
        <f t="shared" si="147"/>
        <v>0</v>
      </c>
      <c r="T348" s="9" t="str">
        <f t="shared" ca="1" si="148"/>
        <v/>
      </c>
      <c r="U348" s="9" t="str">
        <f t="shared" ca="1" si="149"/>
        <v/>
      </c>
      <c r="V348" s="9" t="str">
        <f t="shared" ca="1" si="150"/>
        <v/>
      </c>
      <c r="W348" s="9" t="str">
        <f t="shared" ca="1" si="151"/>
        <v/>
      </c>
      <c r="X348" s="9" t="str">
        <f t="shared" ca="1" si="152"/>
        <v/>
      </c>
      <c r="Y348" s="172" t="str">
        <f t="shared" si="153"/>
        <v/>
      </c>
      <c r="Z348" s="172" t="str">
        <f t="shared" si="154"/>
        <v/>
      </c>
      <c r="AA348" s="172" t="str">
        <f t="shared" si="155"/>
        <v/>
      </c>
      <c r="AB348" s="172" t="str">
        <f t="shared" si="156"/>
        <v/>
      </c>
      <c r="AC348" s="172" t="str">
        <f t="shared" si="157"/>
        <v/>
      </c>
      <c r="AD348" s="173" t="str">
        <f t="shared" ca="1" si="158"/>
        <v/>
      </c>
      <c r="AE348" s="173" t="str">
        <f t="shared" ca="1" si="159"/>
        <v/>
      </c>
      <c r="AF348" s="173" t="str">
        <f t="shared" ca="1" si="160"/>
        <v/>
      </c>
      <c r="AG348" s="173" t="str">
        <f t="shared" ca="1" si="161"/>
        <v/>
      </c>
      <c r="AH348" s="173" t="str">
        <f t="shared" ca="1" si="162"/>
        <v/>
      </c>
    </row>
    <row r="349" spans="7:34">
      <c r="G349" s="8" t="str">
        <f t="shared" si="163"/>
        <v/>
      </c>
      <c r="H349" s="8" t="str">
        <f ca="1">IF(OR(A349="",A349="总计",ISNA(MATCH(A349,'临-进度'!$A:$A,0))),"",A349)</f>
        <v/>
      </c>
      <c r="I349" s="8" t="b">
        <f>NOT(ISNA(MATCH(A349,项目阶段与里程碑!$B:$B,0)))</f>
        <v>0</v>
      </c>
      <c r="J349" s="8" t="str">
        <f t="shared" si="164"/>
        <v/>
      </c>
      <c r="K349" s="8" t="str">
        <f t="shared" si="165"/>
        <v/>
      </c>
      <c r="L349" s="8" t="str">
        <f t="shared" si="166"/>
        <v/>
      </c>
      <c r="N349" s="171" t="str">
        <f t="shared" si="142"/>
        <v/>
      </c>
      <c r="O349" s="171">
        <f t="shared" ca="1" si="143"/>
        <v>16</v>
      </c>
      <c r="P349" s="171" t="str">
        <f t="shared" ca="1" si="144"/>
        <v/>
      </c>
      <c r="Q349" s="171" t="str">
        <f t="shared" ca="1" si="145"/>
        <v/>
      </c>
      <c r="R349" s="171" t="str">
        <f t="shared" ca="1" si="146"/>
        <v/>
      </c>
      <c r="S349" s="171" t="b">
        <f t="shared" si="147"/>
        <v>0</v>
      </c>
      <c r="T349" s="9" t="str">
        <f t="shared" ca="1" si="148"/>
        <v/>
      </c>
      <c r="U349" s="9" t="str">
        <f t="shared" ca="1" si="149"/>
        <v/>
      </c>
      <c r="V349" s="9" t="str">
        <f t="shared" ca="1" si="150"/>
        <v/>
      </c>
      <c r="W349" s="9" t="str">
        <f t="shared" ca="1" si="151"/>
        <v/>
      </c>
      <c r="X349" s="9" t="str">
        <f t="shared" ca="1" si="152"/>
        <v/>
      </c>
      <c r="Y349" s="172" t="str">
        <f t="shared" si="153"/>
        <v/>
      </c>
      <c r="Z349" s="172" t="str">
        <f t="shared" si="154"/>
        <v/>
      </c>
      <c r="AA349" s="172" t="str">
        <f t="shared" si="155"/>
        <v/>
      </c>
      <c r="AB349" s="172" t="str">
        <f t="shared" si="156"/>
        <v/>
      </c>
      <c r="AC349" s="172" t="str">
        <f t="shared" si="157"/>
        <v/>
      </c>
      <c r="AD349" s="173" t="str">
        <f t="shared" ca="1" si="158"/>
        <v/>
      </c>
      <c r="AE349" s="173" t="str">
        <f t="shared" ca="1" si="159"/>
        <v/>
      </c>
      <c r="AF349" s="173" t="str">
        <f t="shared" ca="1" si="160"/>
        <v/>
      </c>
      <c r="AG349" s="173" t="str">
        <f t="shared" ca="1" si="161"/>
        <v/>
      </c>
      <c r="AH349" s="173" t="str">
        <f t="shared" ca="1" si="162"/>
        <v/>
      </c>
    </row>
    <row r="350" spans="7:34">
      <c r="G350" s="8" t="str">
        <f t="shared" si="163"/>
        <v/>
      </c>
      <c r="H350" s="8" t="str">
        <f ca="1">IF(OR(A350="",A350="总计",ISNA(MATCH(A350,'临-进度'!$A:$A,0))),"",A350)</f>
        <v/>
      </c>
      <c r="I350" s="8" t="b">
        <f>NOT(ISNA(MATCH(A350,项目阶段与里程碑!$B:$B,0)))</f>
        <v>0</v>
      </c>
      <c r="J350" s="8" t="str">
        <f t="shared" si="164"/>
        <v/>
      </c>
      <c r="K350" s="8" t="str">
        <f t="shared" si="165"/>
        <v/>
      </c>
      <c r="L350" s="8" t="str">
        <f t="shared" si="166"/>
        <v/>
      </c>
      <c r="N350" s="171" t="str">
        <f t="shared" si="142"/>
        <v/>
      </c>
      <c r="O350" s="171">
        <f t="shared" ca="1" si="143"/>
        <v>16</v>
      </c>
      <c r="P350" s="171" t="str">
        <f t="shared" ca="1" si="144"/>
        <v/>
      </c>
      <c r="Q350" s="171" t="str">
        <f t="shared" ca="1" si="145"/>
        <v/>
      </c>
      <c r="R350" s="171" t="str">
        <f t="shared" ca="1" si="146"/>
        <v/>
      </c>
      <c r="S350" s="171" t="b">
        <f t="shared" si="147"/>
        <v>0</v>
      </c>
      <c r="T350" s="9" t="str">
        <f t="shared" ca="1" si="148"/>
        <v/>
      </c>
      <c r="U350" s="9" t="str">
        <f t="shared" ca="1" si="149"/>
        <v/>
      </c>
      <c r="V350" s="9" t="str">
        <f t="shared" ca="1" si="150"/>
        <v/>
      </c>
      <c r="W350" s="9" t="str">
        <f t="shared" ca="1" si="151"/>
        <v/>
      </c>
      <c r="X350" s="9" t="str">
        <f t="shared" ca="1" si="152"/>
        <v/>
      </c>
      <c r="Y350" s="172" t="str">
        <f t="shared" si="153"/>
        <v/>
      </c>
      <c r="Z350" s="172" t="str">
        <f t="shared" si="154"/>
        <v/>
      </c>
      <c r="AA350" s="172" t="str">
        <f t="shared" si="155"/>
        <v/>
      </c>
      <c r="AB350" s="172" t="str">
        <f t="shared" si="156"/>
        <v/>
      </c>
      <c r="AC350" s="172" t="str">
        <f t="shared" si="157"/>
        <v/>
      </c>
      <c r="AD350" s="173" t="str">
        <f t="shared" ca="1" si="158"/>
        <v/>
      </c>
      <c r="AE350" s="173" t="str">
        <f t="shared" ca="1" si="159"/>
        <v/>
      </c>
      <c r="AF350" s="173" t="str">
        <f t="shared" ca="1" si="160"/>
        <v/>
      </c>
      <c r="AG350" s="173" t="str">
        <f t="shared" ca="1" si="161"/>
        <v/>
      </c>
      <c r="AH350" s="173" t="str">
        <f t="shared" ca="1" si="162"/>
        <v/>
      </c>
    </row>
    <row r="351" spans="7:34">
      <c r="G351" s="8" t="str">
        <f t="shared" si="163"/>
        <v/>
      </c>
      <c r="H351" s="8" t="str">
        <f ca="1">IF(OR(A351="",A351="总计",ISNA(MATCH(A351,'临-进度'!$A:$A,0))),"",A351)</f>
        <v/>
      </c>
      <c r="I351" s="8" t="b">
        <f>NOT(ISNA(MATCH(A351,项目阶段与里程碑!$B:$B,0)))</f>
        <v>0</v>
      </c>
      <c r="J351" s="8" t="str">
        <f t="shared" si="164"/>
        <v/>
      </c>
      <c r="K351" s="8" t="str">
        <f t="shared" si="165"/>
        <v/>
      </c>
      <c r="L351" s="8" t="str">
        <f t="shared" si="166"/>
        <v/>
      </c>
      <c r="N351" s="171" t="str">
        <f t="shared" si="142"/>
        <v/>
      </c>
      <c r="O351" s="171">
        <f t="shared" ca="1" si="143"/>
        <v>16</v>
      </c>
      <c r="P351" s="171" t="str">
        <f t="shared" ca="1" si="144"/>
        <v/>
      </c>
      <c r="Q351" s="171" t="str">
        <f t="shared" ca="1" si="145"/>
        <v/>
      </c>
      <c r="R351" s="171" t="str">
        <f t="shared" ca="1" si="146"/>
        <v/>
      </c>
      <c r="S351" s="171" t="b">
        <f t="shared" si="147"/>
        <v>0</v>
      </c>
      <c r="T351" s="9" t="str">
        <f t="shared" ca="1" si="148"/>
        <v/>
      </c>
      <c r="U351" s="9" t="str">
        <f t="shared" ca="1" si="149"/>
        <v/>
      </c>
      <c r="V351" s="9" t="str">
        <f t="shared" ca="1" si="150"/>
        <v/>
      </c>
      <c r="W351" s="9" t="str">
        <f t="shared" ca="1" si="151"/>
        <v/>
      </c>
      <c r="X351" s="9" t="str">
        <f t="shared" ca="1" si="152"/>
        <v/>
      </c>
      <c r="Y351" s="172" t="str">
        <f t="shared" si="153"/>
        <v/>
      </c>
      <c r="Z351" s="172" t="str">
        <f t="shared" si="154"/>
        <v/>
      </c>
      <c r="AA351" s="172" t="str">
        <f t="shared" si="155"/>
        <v/>
      </c>
      <c r="AB351" s="172" t="str">
        <f t="shared" si="156"/>
        <v/>
      </c>
      <c r="AC351" s="172" t="str">
        <f t="shared" si="157"/>
        <v/>
      </c>
      <c r="AD351" s="173" t="str">
        <f t="shared" ca="1" si="158"/>
        <v/>
      </c>
      <c r="AE351" s="173" t="str">
        <f t="shared" ca="1" si="159"/>
        <v/>
      </c>
      <c r="AF351" s="173" t="str">
        <f t="shared" ca="1" si="160"/>
        <v/>
      </c>
      <c r="AG351" s="173" t="str">
        <f t="shared" ca="1" si="161"/>
        <v/>
      </c>
      <c r="AH351" s="173" t="str">
        <f t="shared" ca="1" si="162"/>
        <v/>
      </c>
    </row>
    <row r="352" spans="7:34">
      <c r="G352" s="8" t="str">
        <f t="shared" si="163"/>
        <v/>
      </c>
      <c r="H352" s="8" t="str">
        <f ca="1">IF(OR(A352="",A352="总计",ISNA(MATCH(A352,'临-进度'!$A:$A,0))),"",A352)</f>
        <v/>
      </c>
      <c r="I352" s="8" t="b">
        <f>NOT(ISNA(MATCH(A352,项目阶段与里程碑!$B:$B,0)))</f>
        <v>0</v>
      </c>
      <c r="J352" s="8" t="str">
        <f t="shared" si="164"/>
        <v/>
      </c>
      <c r="K352" s="8" t="str">
        <f t="shared" si="165"/>
        <v/>
      </c>
      <c r="L352" s="8" t="str">
        <f t="shared" si="166"/>
        <v/>
      </c>
      <c r="N352" s="171" t="str">
        <f t="shared" si="142"/>
        <v/>
      </c>
      <c r="O352" s="171">
        <f t="shared" ca="1" si="143"/>
        <v>16</v>
      </c>
      <c r="P352" s="171" t="str">
        <f t="shared" ca="1" si="144"/>
        <v/>
      </c>
      <c r="Q352" s="171" t="str">
        <f t="shared" ca="1" si="145"/>
        <v/>
      </c>
      <c r="R352" s="171" t="str">
        <f t="shared" ca="1" si="146"/>
        <v/>
      </c>
      <c r="S352" s="171" t="b">
        <f t="shared" si="147"/>
        <v>0</v>
      </c>
      <c r="T352" s="9" t="str">
        <f t="shared" ca="1" si="148"/>
        <v/>
      </c>
      <c r="U352" s="9" t="str">
        <f t="shared" ca="1" si="149"/>
        <v/>
      </c>
      <c r="V352" s="9" t="str">
        <f t="shared" ca="1" si="150"/>
        <v/>
      </c>
      <c r="W352" s="9" t="str">
        <f t="shared" ca="1" si="151"/>
        <v/>
      </c>
      <c r="X352" s="9" t="str">
        <f t="shared" ca="1" si="152"/>
        <v/>
      </c>
      <c r="Y352" s="172" t="str">
        <f t="shared" si="153"/>
        <v/>
      </c>
      <c r="Z352" s="172" t="str">
        <f t="shared" si="154"/>
        <v/>
      </c>
      <c r="AA352" s="172" t="str">
        <f t="shared" si="155"/>
        <v/>
      </c>
      <c r="AB352" s="172" t="str">
        <f t="shared" si="156"/>
        <v/>
      </c>
      <c r="AC352" s="172" t="str">
        <f t="shared" si="157"/>
        <v/>
      </c>
      <c r="AD352" s="173" t="str">
        <f t="shared" ca="1" si="158"/>
        <v/>
      </c>
      <c r="AE352" s="173" t="str">
        <f t="shared" ca="1" si="159"/>
        <v/>
      </c>
      <c r="AF352" s="173" t="str">
        <f t="shared" ca="1" si="160"/>
        <v/>
      </c>
      <c r="AG352" s="173" t="str">
        <f t="shared" ca="1" si="161"/>
        <v/>
      </c>
      <c r="AH352" s="173" t="str">
        <f t="shared" ca="1" si="162"/>
        <v/>
      </c>
    </row>
    <row r="353" spans="7:34">
      <c r="G353" s="8" t="str">
        <f t="shared" si="163"/>
        <v/>
      </c>
      <c r="H353" s="8" t="str">
        <f ca="1">IF(OR(A353="",A353="总计",ISNA(MATCH(A353,'临-进度'!$A:$A,0))),"",A353)</f>
        <v/>
      </c>
      <c r="I353" s="8" t="b">
        <f>NOT(ISNA(MATCH(A353,项目阶段与里程碑!$B:$B,0)))</f>
        <v>0</v>
      </c>
      <c r="J353" s="8" t="str">
        <f t="shared" si="164"/>
        <v/>
      </c>
      <c r="K353" s="8" t="str">
        <f t="shared" si="165"/>
        <v/>
      </c>
      <c r="L353" s="8" t="str">
        <f t="shared" si="166"/>
        <v/>
      </c>
      <c r="N353" s="171" t="str">
        <f t="shared" si="142"/>
        <v/>
      </c>
      <c r="O353" s="171">
        <f t="shared" ca="1" si="143"/>
        <v>16</v>
      </c>
      <c r="P353" s="171" t="str">
        <f t="shared" ca="1" si="144"/>
        <v/>
      </c>
      <c r="Q353" s="171" t="str">
        <f t="shared" ca="1" si="145"/>
        <v/>
      </c>
      <c r="R353" s="171" t="str">
        <f t="shared" ca="1" si="146"/>
        <v/>
      </c>
      <c r="S353" s="171" t="b">
        <f t="shared" si="147"/>
        <v>0</v>
      </c>
      <c r="T353" s="9" t="str">
        <f t="shared" ca="1" si="148"/>
        <v/>
      </c>
      <c r="U353" s="9" t="str">
        <f t="shared" ca="1" si="149"/>
        <v/>
      </c>
      <c r="V353" s="9" t="str">
        <f t="shared" ca="1" si="150"/>
        <v/>
      </c>
      <c r="W353" s="9" t="str">
        <f t="shared" ca="1" si="151"/>
        <v/>
      </c>
      <c r="X353" s="9" t="str">
        <f t="shared" ca="1" si="152"/>
        <v/>
      </c>
      <c r="Y353" s="172" t="str">
        <f t="shared" si="153"/>
        <v/>
      </c>
      <c r="Z353" s="172" t="str">
        <f t="shared" si="154"/>
        <v/>
      </c>
      <c r="AA353" s="172" t="str">
        <f t="shared" si="155"/>
        <v/>
      </c>
      <c r="AB353" s="172" t="str">
        <f t="shared" si="156"/>
        <v/>
      </c>
      <c r="AC353" s="172" t="str">
        <f t="shared" si="157"/>
        <v/>
      </c>
      <c r="AD353" s="173" t="str">
        <f t="shared" ca="1" si="158"/>
        <v/>
      </c>
      <c r="AE353" s="173" t="str">
        <f t="shared" ca="1" si="159"/>
        <v/>
      </c>
      <c r="AF353" s="173" t="str">
        <f t="shared" ca="1" si="160"/>
        <v/>
      </c>
      <c r="AG353" s="173" t="str">
        <f t="shared" ca="1" si="161"/>
        <v/>
      </c>
      <c r="AH353" s="173" t="str">
        <f t="shared" ca="1" si="162"/>
        <v/>
      </c>
    </row>
    <row r="354" spans="7:34">
      <c r="G354" s="8" t="str">
        <f t="shared" si="163"/>
        <v/>
      </c>
      <c r="H354" s="8" t="str">
        <f ca="1">IF(OR(A354="",A354="总计",ISNA(MATCH(A354,'临-进度'!$A:$A,0))),"",A354)</f>
        <v/>
      </c>
      <c r="I354" s="8" t="b">
        <f>NOT(ISNA(MATCH(A354,项目阶段与里程碑!$B:$B,0)))</f>
        <v>0</v>
      </c>
      <c r="J354" s="8" t="str">
        <f t="shared" si="164"/>
        <v/>
      </c>
      <c r="K354" s="8" t="str">
        <f t="shared" si="165"/>
        <v/>
      </c>
      <c r="L354" s="8" t="str">
        <f t="shared" si="166"/>
        <v/>
      </c>
      <c r="N354" s="171" t="str">
        <f t="shared" si="142"/>
        <v/>
      </c>
      <c r="O354" s="171">
        <f t="shared" ca="1" si="143"/>
        <v>16</v>
      </c>
      <c r="P354" s="171" t="str">
        <f t="shared" ca="1" si="144"/>
        <v/>
      </c>
      <c r="Q354" s="171" t="str">
        <f t="shared" ca="1" si="145"/>
        <v/>
      </c>
      <c r="R354" s="171" t="str">
        <f t="shared" ca="1" si="146"/>
        <v/>
      </c>
      <c r="S354" s="171" t="b">
        <f t="shared" si="147"/>
        <v>0</v>
      </c>
      <c r="T354" s="9" t="str">
        <f t="shared" ca="1" si="148"/>
        <v/>
      </c>
      <c r="U354" s="9" t="str">
        <f t="shared" ca="1" si="149"/>
        <v/>
      </c>
      <c r="V354" s="9" t="str">
        <f t="shared" ca="1" si="150"/>
        <v/>
      </c>
      <c r="W354" s="9" t="str">
        <f t="shared" ca="1" si="151"/>
        <v/>
      </c>
      <c r="X354" s="9" t="str">
        <f t="shared" ca="1" si="152"/>
        <v/>
      </c>
      <c r="Y354" s="172" t="str">
        <f t="shared" si="153"/>
        <v/>
      </c>
      <c r="Z354" s="172" t="str">
        <f t="shared" si="154"/>
        <v/>
      </c>
      <c r="AA354" s="172" t="str">
        <f t="shared" si="155"/>
        <v/>
      </c>
      <c r="AB354" s="172" t="str">
        <f t="shared" si="156"/>
        <v/>
      </c>
      <c r="AC354" s="172" t="str">
        <f t="shared" si="157"/>
        <v/>
      </c>
      <c r="AD354" s="173" t="str">
        <f t="shared" ca="1" si="158"/>
        <v/>
      </c>
      <c r="AE354" s="173" t="str">
        <f t="shared" ca="1" si="159"/>
        <v/>
      </c>
      <c r="AF354" s="173" t="str">
        <f t="shared" ca="1" si="160"/>
        <v/>
      </c>
      <c r="AG354" s="173" t="str">
        <f t="shared" ca="1" si="161"/>
        <v/>
      </c>
      <c r="AH354" s="173" t="str">
        <f t="shared" ca="1" si="162"/>
        <v/>
      </c>
    </row>
    <row r="355" spans="7:34">
      <c r="G355" s="8" t="str">
        <f t="shared" si="163"/>
        <v/>
      </c>
      <c r="H355" s="8" t="str">
        <f ca="1">IF(OR(A355="",A355="总计",ISNA(MATCH(A355,'临-进度'!$A:$A,0))),"",A355)</f>
        <v/>
      </c>
      <c r="I355" s="8" t="b">
        <f>NOT(ISNA(MATCH(A355,项目阶段与里程碑!$B:$B,0)))</f>
        <v>0</v>
      </c>
      <c r="J355" s="8" t="str">
        <f t="shared" si="164"/>
        <v/>
      </c>
      <c r="K355" s="8" t="str">
        <f t="shared" si="165"/>
        <v/>
      </c>
      <c r="L355" s="8" t="str">
        <f t="shared" si="166"/>
        <v/>
      </c>
      <c r="N355" s="171" t="str">
        <f t="shared" si="142"/>
        <v/>
      </c>
      <c r="O355" s="171">
        <f t="shared" ca="1" si="143"/>
        <v>16</v>
      </c>
      <c r="P355" s="171" t="str">
        <f t="shared" ca="1" si="144"/>
        <v/>
      </c>
      <c r="Q355" s="171" t="str">
        <f t="shared" ca="1" si="145"/>
        <v/>
      </c>
      <c r="R355" s="171" t="str">
        <f t="shared" ca="1" si="146"/>
        <v/>
      </c>
      <c r="S355" s="171" t="b">
        <f t="shared" si="147"/>
        <v>0</v>
      </c>
      <c r="T355" s="9" t="str">
        <f t="shared" ca="1" si="148"/>
        <v/>
      </c>
      <c r="U355" s="9" t="str">
        <f t="shared" ca="1" si="149"/>
        <v/>
      </c>
      <c r="V355" s="9" t="str">
        <f t="shared" ca="1" si="150"/>
        <v/>
      </c>
      <c r="W355" s="9" t="str">
        <f t="shared" ca="1" si="151"/>
        <v/>
      </c>
      <c r="X355" s="9" t="str">
        <f t="shared" ca="1" si="152"/>
        <v/>
      </c>
      <c r="Y355" s="172" t="str">
        <f t="shared" si="153"/>
        <v/>
      </c>
      <c r="Z355" s="172" t="str">
        <f t="shared" si="154"/>
        <v/>
      </c>
      <c r="AA355" s="172" t="str">
        <f t="shared" si="155"/>
        <v/>
      </c>
      <c r="AB355" s="172" t="str">
        <f t="shared" si="156"/>
        <v/>
      </c>
      <c r="AC355" s="172" t="str">
        <f t="shared" si="157"/>
        <v/>
      </c>
      <c r="AD355" s="173" t="str">
        <f t="shared" ca="1" si="158"/>
        <v/>
      </c>
      <c r="AE355" s="173" t="str">
        <f t="shared" ca="1" si="159"/>
        <v/>
      </c>
      <c r="AF355" s="173" t="str">
        <f t="shared" ca="1" si="160"/>
        <v/>
      </c>
      <c r="AG355" s="173" t="str">
        <f t="shared" ca="1" si="161"/>
        <v/>
      </c>
      <c r="AH355" s="173" t="str">
        <f t="shared" ca="1" si="162"/>
        <v/>
      </c>
    </row>
    <row r="356" spans="7:34">
      <c r="G356" s="8" t="str">
        <f t="shared" si="163"/>
        <v/>
      </c>
      <c r="H356" s="8" t="str">
        <f ca="1">IF(OR(A356="",A356="总计",ISNA(MATCH(A356,'临-进度'!$A:$A,0))),"",A356)</f>
        <v/>
      </c>
      <c r="I356" s="8" t="b">
        <f>NOT(ISNA(MATCH(A356,项目阶段与里程碑!$B:$B,0)))</f>
        <v>0</v>
      </c>
      <c r="J356" s="8" t="str">
        <f t="shared" si="164"/>
        <v/>
      </c>
      <c r="K356" s="8" t="str">
        <f t="shared" si="165"/>
        <v/>
      </c>
      <c r="L356" s="8" t="str">
        <f t="shared" si="166"/>
        <v/>
      </c>
      <c r="N356" s="171" t="str">
        <f t="shared" si="142"/>
        <v/>
      </c>
      <c r="O356" s="171">
        <f t="shared" ca="1" si="143"/>
        <v>16</v>
      </c>
      <c r="P356" s="171" t="str">
        <f t="shared" ca="1" si="144"/>
        <v/>
      </c>
      <c r="Q356" s="171" t="str">
        <f t="shared" ca="1" si="145"/>
        <v/>
      </c>
      <c r="R356" s="171" t="str">
        <f t="shared" ca="1" si="146"/>
        <v/>
      </c>
      <c r="S356" s="171" t="b">
        <f t="shared" si="147"/>
        <v>0</v>
      </c>
      <c r="T356" s="9" t="str">
        <f t="shared" ca="1" si="148"/>
        <v/>
      </c>
      <c r="U356" s="9" t="str">
        <f t="shared" ca="1" si="149"/>
        <v/>
      </c>
      <c r="V356" s="9" t="str">
        <f t="shared" ca="1" si="150"/>
        <v/>
      </c>
      <c r="W356" s="9" t="str">
        <f t="shared" ca="1" si="151"/>
        <v/>
      </c>
      <c r="X356" s="9" t="str">
        <f t="shared" ca="1" si="152"/>
        <v/>
      </c>
      <c r="Y356" s="172" t="str">
        <f t="shared" si="153"/>
        <v/>
      </c>
      <c r="Z356" s="172" t="str">
        <f t="shared" si="154"/>
        <v/>
      </c>
      <c r="AA356" s="172" t="str">
        <f t="shared" si="155"/>
        <v/>
      </c>
      <c r="AB356" s="172" t="str">
        <f t="shared" si="156"/>
        <v/>
      </c>
      <c r="AC356" s="172" t="str">
        <f t="shared" si="157"/>
        <v/>
      </c>
      <c r="AD356" s="173" t="str">
        <f t="shared" ca="1" si="158"/>
        <v/>
      </c>
      <c r="AE356" s="173" t="str">
        <f t="shared" ca="1" si="159"/>
        <v/>
      </c>
      <c r="AF356" s="173" t="str">
        <f t="shared" ca="1" si="160"/>
        <v/>
      </c>
      <c r="AG356" s="173" t="str">
        <f t="shared" ca="1" si="161"/>
        <v/>
      </c>
      <c r="AH356" s="173" t="str">
        <f t="shared" ca="1" si="162"/>
        <v/>
      </c>
    </row>
    <row r="357" spans="7:34">
      <c r="G357" s="8" t="str">
        <f t="shared" si="163"/>
        <v/>
      </c>
      <c r="H357" s="8" t="str">
        <f ca="1">IF(OR(A357="",A357="总计",ISNA(MATCH(A357,'临-进度'!$A:$A,0))),"",A357)</f>
        <v/>
      </c>
      <c r="I357" s="8" t="b">
        <f>NOT(ISNA(MATCH(A357,项目阶段与里程碑!$B:$B,0)))</f>
        <v>0</v>
      </c>
      <c r="J357" s="8" t="str">
        <f t="shared" si="164"/>
        <v/>
      </c>
      <c r="K357" s="8" t="str">
        <f t="shared" si="165"/>
        <v/>
      </c>
      <c r="L357" s="8" t="str">
        <f t="shared" si="166"/>
        <v/>
      </c>
      <c r="N357" s="171" t="str">
        <f t="shared" si="142"/>
        <v/>
      </c>
      <c r="O357" s="171">
        <f t="shared" ca="1" si="143"/>
        <v>16</v>
      </c>
      <c r="P357" s="171" t="str">
        <f t="shared" ca="1" si="144"/>
        <v/>
      </c>
      <c r="Q357" s="171" t="str">
        <f t="shared" ca="1" si="145"/>
        <v/>
      </c>
      <c r="R357" s="171" t="str">
        <f t="shared" ca="1" si="146"/>
        <v/>
      </c>
      <c r="S357" s="171" t="b">
        <f t="shared" si="147"/>
        <v>0</v>
      </c>
      <c r="T357" s="9" t="str">
        <f t="shared" ca="1" si="148"/>
        <v/>
      </c>
      <c r="U357" s="9" t="str">
        <f t="shared" ca="1" si="149"/>
        <v/>
      </c>
      <c r="V357" s="9" t="str">
        <f t="shared" ca="1" si="150"/>
        <v/>
      </c>
      <c r="W357" s="9" t="str">
        <f t="shared" ca="1" si="151"/>
        <v/>
      </c>
      <c r="X357" s="9" t="str">
        <f t="shared" ca="1" si="152"/>
        <v/>
      </c>
      <c r="Y357" s="172" t="str">
        <f t="shared" si="153"/>
        <v/>
      </c>
      <c r="Z357" s="172" t="str">
        <f t="shared" si="154"/>
        <v/>
      </c>
      <c r="AA357" s="172" t="str">
        <f t="shared" si="155"/>
        <v/>
      </c>
      <c r="AB357" s="172" t="str">
        <f t="shared" si="156"/>
        <v/>
      </c>
      <c r="AC357" s="172" t="str">
        <f t="shared" si="157"/>
        <v/>
      </c>
      <c r="AD357" s="173" t="str">
        <f t="shared" ca="1" si="158"/>
        <v/>
      </c>
      <c r="AE357" s="173" t="str">
        <f t="shared" ca="1" si="159"/>
        <v/>
      </c>
      <c r="AF357" s="173" t="str">
        <f t="shared" ca="1" si="160"/>
        <v/>
      </c>
      <c r="AG357" s="173" t="str">
        <f t="shared" ca="1" si="161"/>
        <v/>
      </c>
      <c r="AH357" s="173" t="str">
        <f t="shared" ca="1" si="162"/>
        <v/>
      </c>
    </row>
    <row r="358" spans="7:34">
      <c r="G358" s="8" t="str">
        <f t="shared" si="163"/>
        <v/>
      </c>
      <c r="H358" s="8" t="str">
        <f ca="1">IF(OR(A358="",A358="总计",ISNA(MATCH(A358,'临-进度'!$A:$A,0))),"",A358)</f>
        <v/>
      </c>
      <c r="I358" s="8" t="b">
        <f>NOT(ISNA(MATCH(A358,项目阶段与里程碑!$B:$B,0)))</f>
        <v>0</v>
      </c>
      <c r="J358" s="8" t="str">
        <f t="shared" si="164"/>
        <v/>
      </c>
      <c r="K358" s="8" t="str">
        <f t="shared" si="165"/>
        <v/>
      </c>
      <c r="L358" s="8" t="str">
        <f t="shared" si="166"/>
        <v/>
      </c>
      <c r="N358" s="171" t="str">
        <f t="shared" si="142"/>
        <v/>
      </c>
      <c r="O358" s="171">
        <f t="shared" ca="1" si="143"/>
        <v>16</v>
      </c>
      <c r="P358" s="171" t="str">
        <f t="shared" ca="1" si="144"/>
        <v/>
      </c>
      <c r="Q358" s="171" t="str">
        <f t="shared" ca="1" si="145"/>
        <v/>
      </c>
      <c r="R358" s="171" t="str">
        <f t="shared" ca="1" si="146"/>
        <v/>
      </c>
      <c r="S358" s="171" t="b">
        <f t="shared" si="147"/>
        <v>0</v>
      </c>
      <c r="T358" s="9" t="str">
        <f t="shared" ca="1" si="148"/>
        <v/>
      </c>
      <c r="U358" s="9" t="str">
        <f t="shared" ca="1" si="149"/>
        <v/>
      </c>
      <c r="V358" s="9" t="str">
        <f t="shared" ca="1" si="150"/>
        <v/>
      </c>
      <c r="W358" s="9" t="str">
        <f t="shared" ca="1" si="151"/>
        <v/>
      </c>
      <c r="X358" s="9" t="str">
        <f t="shared" ca="1" si="152"/>
        <v/>
      </c>
      <c r="Y358" s="172" t="str">
        <f t="shared" si="153"/>
        <v/>
      </c>
      <c r="Z358" s="172" t="str">
        <f t="shared" si="154"/>
        <v/>
      </c>
      <c r="AA358" s="172" t="str">
        <f t="shared" si="155"/>
        <v/>
      </c>
      <c r="AB358" s="172" t="str">
        <f t="shared" si="156"/>
        <v/>
      </c>
      <c r="AC358" s="172" t="str">
        <f t="shared" si="157"/>
        <v/>
      </c>
      <c r="AD358" s="173" t="str">
        <f t="shared" ca="1" si="158"/>
        <v/>
      </c>
      <c r="AE358" s="173" t="str">
        <f t="shared" ca="1" si="159"/>
        <v/>
      </c>
      <c r="AF358" s="173" t="str">
        <f t="shared" ca="1" si="160"/>
        <v/>
      </c>
      <c r="AG358" s="173" t="str">
        <f t="shared" ca="1" si="161"/>
        <v/>
      </c>
      <c r="AH358" s="173" t="str">
        <f t="shared" ca="1" si="162"/>
        <v/>
      </c>
    </row>
    <row r="359" spans="7:34">
      <c r="G359" s="8" t="str">
        <f t="shared" si="163"/>
        <v/>
      </c>
      <c r="H359" s="8" t="str">
        <f ca="1">IF(OR(A359="",A359="总计",ISNA(MATCH(A359,'临-进度'!$A:$A,0))),"",A359)</f>
        <v/>
      </c>
      <c r="I359" s="8" t="b">
        <f>NOT(ISNA(MATCH(A359,项目阶段与里程碑!$B:$B,0)))</f>
        <v>0</v>
      </c>
      <c r="J359" s="8" t="str">
        <f t="shared" si="164"/>
        <v/>
      </c>
      <c r="K359" s="8" t="str">
        <f t="shared" si="165"/>
        <v/>
      </c>
      <c r="L359" s="8" t="str">
        <f t="shared" si="166"/>
        <v/>
      </c>
      <c r="N359" s="171" t="str">
        <f t="shared" si="142"/>
        <v/>
      </c>
      <c r="O359" s="171">
        <f t="shared" ca="1" si="143"/>
        <v>16</v>
      </c>
      <c r="P359" s="171" t="str">
        <f t="shared" ca="1" si="144"/>
        <v/>
      </c>
      <c r="Q359" s="171" t="str">
        <f t="shared" ca="1" si="145"/>
        <v/>
      </c>
      <c r="R359" s="171" t="str">
        <f t="shared" ca="1" si="146"/>
        <v/>
      </c>
      <c r="S359" s="171" t="b">
        <f t="shared" si="147"/>
        <v>0</v>
      </c>
      <c r="T359" s="9" t="str">
        <f t="shared" ca="1" si="148"/>
        <v/>
      </c>
      <c r="U359" s="9" t="str">
        <f t="shared" ca="1" si="149"/>
        <v/>
      </c>
      <c r="V359" s="9" t="str">
        <f t="shared" ca="1" si="150"/>
        <v/>
      </c>
      <c r="W359" s="9" t="str">
        <f t="shared" ca="1" si="151"/>
        <v/>
      </c>
      <c r="X359" s="9" t="str">
        <f t="shared" ca="1" si="152"/>
        <v/>
      </c>
      <c r="Y359" s="172" t="str">
        <f t="shared" si="153"/>
        <v/>
      </c>
      <c r="Z359" s="172" t="str">
        <f t="shared" si="154"/>
        <v/>
      </c>
      <c r="AA359" s="172" t="str">
        <f t="shared" si="155"/>
        <v/>
      </c>
      <c r="AB359" s="172" t="str">
        <f t="shared" si="156"/>
        <v/>
      </c>
      <c r="AC359" s="172" t="str">
        <f t="shared" si="157"/>
        <v/>
      </c>
      <c r="AD359" s="173" t="str">
        <f t="shared" ca="1" si="158"/>
        <v/>
      </c>
      <c r="AE359" s="173" t="str">
        <f t="shared" ca="1" si="159"/>
        <v/>
      </c>
      <c r="AF359" s="173" t="str">
        <f t="shared" ca="1" si="160"/>
        <v/>
      </c>
      <c r="AG359" s="173" t="str">
        <f t="shared" ca="1" si="161"/>
        <v/>
      </c>
      <c r="AH359" s="173" t="str">
        <f t="shared" ca="1" si="162"/>
        <v/>
      </c>
    </row>
    <row r="360" spans="7:34">
      <c r="G360" s="8" t="str">
        <f t="shared" si="163"/>
        <v/>
      </c>
      <c r="H360" s="8" t="str">
        <f ca="1">IF(OR(A360="",A360="总计",ISNA(MATCH(A360,'临-进度'!$A:$A,0))),"",A360)</f>
        <v/>
      </c>
      <c r="I360" s="8" t="b">
        <f>NOT(ISNA(MATCH(A360,项目阶段与里程碑!$B:$B,0)))</f>
        <v>0</v>
      </c>
      <c r="J360" s="8" t="str">
        <f t="shared" si="164"/>
        <v/>
      </c>
      <c r="K360" s="8" t="str">
        <f t="shared" si="165"/>
        <v/>
      </c>
      <c r="L360" s="8" t="str">
        <f t="shared" si="166"/>
        <v/>
      </c>
      <c r="N360" s="171" t="str">
        <f t="shared" si="142"/>
        <v/>
      </c>
      <c r="O360" s="171">
        <f t="shared" ca="1" si="143"/>
        <v>16</v>
      </c>
      <c r="P360" s="171" t="str">
        <f t="shared" ca="1" si="144"/>
        <v/>
      </c>
      <c r="Q360" s="171" t="str">
        <f t="shared" ca="1" si="145"/>
        <v/>
      </c>
      <c r="R360" s="171" t="str">
        <f t="shared" ca="1" si="146"/>
        <v/>
      </c>
      <c r="S360" s="171" t="b">
        <f t="shared" si="147"/>
        <v>0</v>
      </c>
      <c r="T360" s="9" t="str">
        <f t="shared" ca="1" si="148"/>
        <v/>
      </c>
      <c r="U360" s="9" t="str">
        <f t="shared" ca="1" si="149"/>
        <v/>
      </c>
      <c r="V360" s="9" t="str">
        <f t="shared" ca="1" si="150"/>
        <v/>
      </c>
      <c r="W360" s="9" t="str">
        <f t="shared" ca="1" si="151"/>
        <v/>
      </c>
      <c r="X360" s="9" t="str">
        <f t="shared" ca="1" si="152"/>
        <v/>
      </c>
      <c r="Y360" s="172" t="str">
        <f t="shared" si="153"/>
        <v/>
      </c>
      <c r="Z360" s="172" t="str">
        <f t="shared" si="154"/>
        <v/>
      </c>
      <c r="AA360" s="172" t="str">
        <f t="shared" si="155"/>
        <v/>
      </c>
      <c r="AB360" s="172" t="str">
        <f t="shared" si="156"/>
        <v/>
      </c>
      <c r="AC360" s="172" t="str">
        <f t="shared" si="157"/>
        <v/>
      </c>
      <c r="AD360" s="173" t="str">
        <f t="shared" ca="1" si="158"/>
        <v/>
      </c>
      <c r="AE360" s="173" t="str">
        <f t="shared" ca="1" si="159"/>
        <v/>
      </c>
      <c r="AF360" s="173" t="str">
        <f t="shared" ca="1" si="160"/>
        <v/>
      </c>
      <c r="AG360" s="173" t="str">
        <f t="shared" ca="1" si="161"/>
        <v/>
      </c>
      <c r="AH360" s="173" t="str">
        <f t="shared" ca="1" si="162"/>
        <v/>
      </c>
    </row>
    <row r="361" spans="7:34">
      <c r="G361" s="8" t="str">
        <f t="shared" si="163"/>
        <v/>
      </c>
      <c r="H361" s="8" t="str">
        <f ca="1">IF(OR(A361="",A361="总计",ISNA(MATCH(A361,'临-进度'!$A:$A,0))),"",A361)</f>
        <v/>
      </c>
      <c r="I361" s="8" t="b">
        <f>NOT(ISNA(MATCH(A361,项目阶段与里程碑!$B:$B,0)))</f>
        <v>0</v>
      </c>
      <c r="J361" s="8" t="str">
        <f t="shared" si="164"/>
        <v/>
      </c>
      <c r="K361" s="8" t="str">
        <f t="shared" si="165"/>
        <v/>
      </c>
      <c r="L361" s="8" t="str">
        <f t="shared" si="166"/>
        <v/>
      </c>
      <c r="N361" s="171" t="str">
        <f t="shared" si="142"/>
        <v/>
      </c>
      <c r="O361" s="171">
        <f t="shared" ca="1" si="143"/>
        <v>16</v>
      </c>
      <c r="P361" s="171" t="str">
        <f t="shared" ca="1" si="144"/>
        <v/>
      </c>
      <c r="Q361" s="171" t="str">
        <f t="shared" ca="1" si="145"/>
        <v/>
      </c>
      <c r="R361" s="171" t="str">
        <f t="shared" ca="1" si="146"/>
        <v/>
      </c>
      <c r="S361" s="171" t="b">
        <f t="shared" si="147"/>
        <v>0</v>
      </c>
      <c r="T361" s="9" t="str">
        <f t="shared" ca="1" si="148"/>
        <v/>
      </c>
      <c r="U361" s="9" t="str">
        <f t="shared" ca="1" si="149"/>
        <v/>
      </c>
      <c r="V361" s="9" t="str">
        <f t="shared" ca="1" si="150"/>
        <v/>
      </c>
      <c r="W361" s="9" t="str">
        <f t="shared" ca="1" si="151"/>
        <v/>
      </c>
      <c r="X361" s="9" t="str">
        <f t="shared" ca="1" si="152"/>
        <v/>
      </c>
      <c r="Y361" s="172" t="str">
        <f t="shared" si="153"/>
        <v/>
      </c>
      <c r="Z361" s="172" t="str">
        <f t="shared" si="154"/>
        <v/>
      </c>
      <c r="AA361" s="172" t="str">
        <f t="shared" si="155"/>
        <v/>
      </c>
      <c r="AB361" s="172" t="str">
        <f t="shared" si="156"/>
        <v/>
      </c>
      <c r="AC361" s="172" t="str">
        <f t="shared" si="157"/>
        <v/>
      </c>
      <c r="AD361" s="173" t="str">
        <f t="shared" ca="1" si="158"/>
        <v/>
      </c>
      <c r="AE361" s="173" t="str">
        <f t="shared" ca="1" si="159"/>
        <v/>
      </c>
      <c r="AF361" s="173" t="str">
        <f t="shared" ca="1" si="160"/>
        <v/>
      </c>
      <c r="AG361" s="173" t="str">
        <f t="shared" ca="1" si="161"/>
        <v/>
      </c>
      <c r="AH361" s="173" t="str">
        <f t="shared" ca="1" si="162"/>
        <v/>
      </c>
    </row>
    <row r="362" spans="7:34">
      <c r="G362" s="8" t="str">
        <f t="shared" si="163"/>
        <v/>
      </c>
      <c r="H362" s="8" t="str">
        <f ca="1">IF(OR(A362="",A362="总计",ISNA(MATCH(A362,'临-进度'!$A:$A,0))),"",A362)</f>
        <v/>
      </c>
      <c r="I362" s="8" t="b">
        <f>NOT(ISNA(MATCH(A362,项目阶段与里程碑!$B:$B,0)))</f>
        <v>0</v>
      </c>
      <c r="J362" s="8" t="str">
        <f t="shared" si="164"/>
        <v/>
      </c>
      <c r="K362" s="8" t="str">
        <f t="shared" si="165"/>
        <v/>
      </c>
      <c r="L362" s="8" t="str">
        <f t="shared" si="166"/>
        <v/>
      </c>
      <c r="N362" s="171" t="str">
        <f t="shared" si="142"/>
        <v/>
      </c>
      <c r="O362" s="171">
        <f t="shared" ca="1" si="143"/>
        <v>16</v>
      </c>
      <c r="P362" s="171" t="str">
        <f t="shared" ca="1" si="144"/>
        <v/>
      </c>
      <c r="Q362" s="171" t="str">
        <f t="shared" ca="1" si="145"/>
        <v/>
      </c>
      <c r="R362" s="171" t="str">
        <f t="shared" ca="1" si="146"/>
        <v/>
      </c>
      <c r="S362" s="171" t="b">
        <f t="shared" si="147"/>
        <v>0</v>
      </c>
      <c r="T362" s="9" t="str">
        <f t="shared" ca="1" si="148"/>
        <v/>
      </c>
      <c r="U362" s="9" t="str">
        <f t="shared" ca="1" si="149"/>
        <v/>
      </c>
      <c r="V362" s="9" t="str">
        <f t="shared" ca="1" si="150"/>
        <v/>
      </c>
      <c r="W362" s="9" t="str">
        <f t="shared" ca="1" si="151"/>
        <v/>
      </c>
      <c r="X362" s="9" t="str">
        <f t="shared" ca="1" si="152"/>
        <v/>
      </c>
      <c r="Y362" s="172" t="str">
        <f t="shared" si="153"/>
        <v/>
      </c>
      <c r="Z362" s="172" t="str">
        <f t="shared" si="154"/>
        <v/>
      </c>
      <c r="AA362" s="172" t="str">
        <f t="shared" si="155"/>
        <v/>
      </c>
      <c r="AB362" s="172" t="str">
        <f t="shared" si="156"/>
        <v/>
      </c>
      <c r="AC362" s="172" t="str">
        <f t="shared" si="157"/>
        <v/>
      </c>
      <c r="AD362" s="173" t="str">
        <f t="shared" ca="1" si="158"/>
        <v/>
      </c>
      <c r="AE362" s="173" t="str">
        <f t="shared" ca="1" si="159"/>
        <v/>
      </c>
      <c r="AF362" s="173" t="str">
        <f t="shared" ca="1" si="160"/>
        <v/>
      </c>
      <c r="AG362" s="173" t="str">
        <f t="shared" ca="1" si="161"/>
        <v/>
      </c>
      <c r="AH362" s="173" t="str">
        <f t="shared" ca="1" si="162"/>
        <v/>
      </c>
    </row>
    <row r="363" spans="7:34">
      <c r="G363" s="8" t="str">
        <f t="shared" si="163"/>
        <v/>
      </c>
      <c r="H363" s="8" t="str">
        <f ca="1">IF(OR(A363="",A363="总计",ISNA(MATCH(A363,'临-进度'!$A:$A,0))),"",A363)</f>
        <v/>
      </c>
      <c r="I363" s="8" t="b">
        <f>NOT(ISNA(MATCH(A363,项目阶段与里程碑!$B:$B,0)))</f>
        <v>0</v>
      </c>
      <c r="J363" s="8" t="str">
        <f t="shared" si="164"/>
        <v/>
      </c>
      <c r="K363" s="8" t="str">
        <f t="shared" si="165"/>
        <v/>
      </c>
      <c r="L363" s="8" t="str">
        <f t="shared" si="166"/>
        <v/>
      </c>
      <c r="N363" s="171" t="str">
        <f t="shared" si="142"/>
        <v/>
      </c>
      <c r="O363" s="171">
        <f t="shared" ca="1" si="143"/>
        <v>16</v>
      </c>
      <c r="P363" s="171" t="str">
        <f t="shared" ca="1" si="144"/>
        <v/>
      </c>
      <c r="Q363" s="171" t="str">
        <f t="shared" ca="1" si="145"/>
        <v/>
      </c>
      <c r="R363" s="171" t="str">
        <f t="shared" ca="1" si="146"/>
        <v/>
      </c>
      <c r="S363" s="171" t="b">
        <f t="shared" si="147"/>
        <v>0</v>
      </c>
      <c r="T363" s="9" t="str">
        <f t="shared" ca="1" si="148"/>
        <v/>
      </c>
      <c r="U363" s="9" t="str">
        <f t="shared" ca="1" si="149"/>
        <v/>
      </c>
      <c r="V363" s="9" t="str">
        <f t="shared" ca="1" si="150"/>
        <v/>
      </c>
      <c r="W363" s="9" t="str">
        <f t="shared" ca="1" si="151"/>
        <v/>
      </c>
      <c r="X363" s="9" t="str">
        <f t="shared" ca="1" si="152"/>
        <v/>
      </c>
      <c r="Y363" s="172" t="str">
        <f t="shared" si="153"/>
        <v/>
      </c>
      <c r="Z363" s="172" t="str">
        <f t="shared" si="154"/>
        <v/>
      </c>
      <c r="AA363" s="172" t="str">
        <f t="shared" si="155"/>
        <v/>
      </c>
      <c r="AB363" s="172" t="str">
        <f t="shared" si="156"/>
        <v/>
      </c>
      <c r="AC363" s="172" t="str">
        <f t="shared" si="157"/>
        <v/>
      </c>
      <c r="AD363" s="173" t="str">
        <f t="shared" ca="1" si="158"/>
        <v/>
      </c>
      <c r="AE363" s="173" t="str">
        <f t="shared" ca="1" si="159"/>
        <v/>
      </c>
      <c r="AF363" s="173" t="str">
        <f t="shared" ca="1" si="160"/>
        <v/>
      </c>
      <c r="AG363" s="173" t="str">
        <f t="shared" ca="1" si="161"/>
        <v/>
      </c>
      <c r="AH363" s="173" t="str">
        <f t="shared" ca="1" si="162"/>
        <v/>
      </c>
    </row>
    <row r="364" spans="7:34">
      <c r="G364" s="8" t="str">
        <f t="shared" si="163"/>
        <v/>
      </c>
      <c r="H364" s="8" t="str">
        <f ca="1">IF(OR(A364="",A364="总计",ISNA(MATCH(A364,'临-进度'!$A:$A,0))),"",A364)</f>
        <v/>
      </c>
      <c r="I364" s="8" t="b">
        <f>NOT(ISNA(MATCH(A364,项目阶段与里程碑!$B:$B,0)))</f>
        <v>0</v>
      </c>
      <c r="J364" s="8" t="str">
        <f t="shared" si="164"/>
        <v/>
      </c>
      <c r="K364" s="8" t="str">
        <f t="shared" si="165"/>
        <v/>
      </c>
      <c r="L364" s="8" t="str">
        <f t="shared" si="166"/>
        <v/>
      </c>
      <c r="N364" s="171" t="str">
        <f t="shared" si="142"/>
        <v/>
      </c>
      <c r="O364" s="171">
        <f t="shared" ca="1" si="143"/>
        <v>16</v>
      </c>
      <c r="P364" s="171" t="str">
        <f t="shared" ca="1" si="144"/>
        <v/>
      </c>
      <c r="Q364" s="171" t="str">
        <f t="shared" ca="1" si="145"/>
        <v/>
      </c>
      <c r="R364" s="171" t="str">
        <f t="shared" ca="1" si="146"/>
        <v/>
      </c>
      <c r="S364" s="171" t="b">
        <f t="shared" si="147"/>
        <v>0</v>
      </c>
      <c r="T364" s="9" t="str">
        <f t="shared" ca="1" si="148"/>
        <v/>
      </c>
      <c r="U364" s="9" t="str">
        <f t="shared" ca="1" si="149"/>
        <v/>
      </c>
      <c r="V364" s="9" t="str">
        <f t="shared" ca="1" si="150"/>
        <v/>
      </c>
      <c r="W364" s="9" t="str">
        <f t="shared" ca="1" si="151"/>
        <v/>
      </c>
      <c r="X364" s="9" t="str">
        <f t="shared" ca="1" si="152"/>
        <v/>
      </c>
      <c r="Y364" s="172" t="str">
        <f t="shared" si="153"/>
        <v/>
      </c>
      <c r="Z364" s="172" t="str">
        <f t="shared" si="154"/>
        <v/>
      </c>
      <c r="AA364" s="172" t="str">
        <f t="shared" si="155"/>
        <v/>
      </c>
      <c r="AB364" s="172" t="str">
        <f t="shared" si="156"/>
        <v/>
      </c>
      <c r="AC364" s="172" t="str">
        <f t="shared" si="157"/>
        <v/>
      </c>
      <c r="AD364" s="173" t="str">
        <f t="shared" ca="1" si="158"/>
        <v/>
      </c>
      <c r="AE364" s="173" t="str">
        <f t="shared" ca="1" si="159"/>
        <v/>
      </c>
      <c r="AF364" s="173" t="str">
        <f t="shared" ca="1" si="160"/>
        <v/>
      </c>
      <c r="AG364" s="173" t="str">
        <f t="shared" ca="1" si="161"/>
        <v/>
      </c>
      <c r="AH364" s="173" t="str">
        <f t="shared" ca="1" si="162"/>
        <v/>
      </c>
    </row>
    <row r="365" spans="7:34">
      <c r="G365" s="8" t="str">
        <f t="shared" si="163"/>
        <v/>
      </c>
      <c r="H365" s="8" t="str">
        <f ca="1">IF(OR(A365="",A365="总计",ISNA(MATCH(A365,'临-进度'!$A:$A,0))),"",A365)</f>
        <v/>
      </c>
      <c r="I365" s="8" t="b">
        <f>NOT(ISNA(MATCH(A365,项目阶段与里程碑!$B:$B,0)))</f>
        <v>0</v>
      </c>
      <c r="J365" s="8" t="str">
        <f t="shared" si="164"/>
        <v/>
      </c>
      <c r="K365" s="8" t="str">
        <f t="shared" si="165"/>
        <v/>
      </c>
      <c r="L365" s="8" t="str">
        <f t="shared" si="166"/>
        <v/>
      </c>
      <c r="N365" s="171" t="str">
        <f t="shared" si="142"/>
        <v/>
      </c>
      <c r="O365" s="171">
        <f t="shared" ca="1" si="143"/>
        <v>16</v>
      </c>
      <c r="P365" s="171" t="str">
        <f t="shared" ca="1" si="144"/>
        <v/>
      </c>
      <c r="Q365" s="171" t="str">
        <f t="shared" ca="1" si="145"/>
        <v/>
      </c>
      <c r="R365" s="171" t="str">
        <f t="shared" ca="1" si="146"/>
        <v/>
      </c>
      <c r="S365" s="171" t="b">
        <f t="shared" si="147"/>
        <v>0</v>
      </c>
      <c r="T365" s="9" t="str">
        <f t="shared" ca="1" si="148"/>
        <v/>
      </c>
      <c r="U365" s="9" t="str">
        <f t="shared" ca="1" si="149"/>
        <v/>
      </c>
      <c r="V365" s="9" t="str">
        <f t="shared" ca="1" si="150"/>
        <v/>
      </c>
      <c r="W365" s="9" t="str">
        <f t="shared" ca="1" si="151"/>
        <v/>
      </c>
      <c r="X365" s="9" t="str">
        <f t="shared" ca="1" si="152"/>
        <v/>
      </c>
      <c r="Y365" s="172" t="str">
        <f t="shared" si="153"/>
        <v/>
      </c>
      <c r="Z365" s="172" t="str">
        <f t="shared" si="154"/>
        <v/>
      </c>
      <c r="AA365" s="172" t="str">
        <f t="shared" si="155"/>
        <v/>
      </c>
      <c r="AB365" s="172" t="str">
        <f t="shared" si="156"/>
        <v/>
      </c>
      <c r="AC365" s="172" t="str">
        <f t="shared" si="157"/>
        <v/>
      </c>
      <c r="AD365" s="173" t="str">
        <f t="shared" ca="1" si="158"/>
        <v/>
      </c>
      <c r="AE365" s="173" t="str">
        <f t="shared" ca="1" si="159"/>
        <v/>
      </c>
      <c r="AF365" s="173" t="str">
        <f t="shared" ca="1" si="160"/>
        <v/>
      </c>
      <c r="AG365" s="173" t="str">
        <f t="shared" ca="1" si="161"/>
        <v/>
      </c>
      <c r="AH365" s="173" t="str">
        <f t="shared" ca="1" si="162"/>
        <v/>
      </c>
    </row>
    <row r="366" spans="7:34">
      <c r="G366" s="8" t="str">
        <f t="shared" si="163"/>
        <v/>
      </c>
      <c r="H366" s="8" t="str">
        <f ca="1">IF(OR(A366="",A366="总计",ISNA(MATCH(A366,'临-进度'!$A:$A,0))),"",A366)</f>
        <v/>
      </c>
      <c r="I366" s="8" t="b">
        <f>NOT(ISNA(MATCH(A366,项目阶段与里程碑!$B:$B,0)))</f>
        <v>0</v>
      </c>
      <c r="J366" s="8" t="str">
        <f t="shared" si="164"/>
        <v/>
      </c>
      <c r="K366" s="8" t="str">
        <f t="shared" si="165"/>
        <v/>
      </c>
      <c r="L366" s="8" t="str">
        <f t="shared" si="166"/>
        <v/>
      </c>
      <c r="N366" s="171" t="str">
        <f t="shared" si="142"/>
        <v/>
      </c>
      <c r="O366" s="171">
        <f t="shared" ca="1" si="143"/>
        <v>16</v>
      </c>
      <c r="P366" s="171" t="str">
        <f t="shared" ca="1" si="144"/>
        <v/>
      </c>
      <c r="Q366" s="171" t="str">
        <f t="shared" ca="1" si="145"/>
        <v/>
      </c>
      <c r="R366" s="171" t="str">
        <f t="shared" ca="1" si="146"/>
        <v/>
      </c>
      <c r="S366" s="171" t="b">
        <f t="shared" si="147"/>
        <v>0</v>
      </c>
      <c r="T366" s="9" t="str">
        <f t="shared" ca="1" si="148"/>
        <v/>
      </c>
      <c r="U366" s="9" t="str">
        <f t="shared" ca="1" si="149"/>
        <v/>
      </c>
      <c r="V366" s="9" t="str">
        <f t="shared" ca="1" si="150"/>
        <v/>
      </c>
      <c r="W366" s="9" t="str">
        <f t="shared" ca="1" si="151"/>
        <v/>
      </c>
      <c r="X366" s="9" t="str">
        <f t="shared" ca="1" si="152"/>
        <v/>
      </c>
      <c r="Y366" s="172" t="str">
        <f t="shared" si="153"/>
        <v/>
      </c>
      <c r="Z366" s="172" t="str">
        <f t="shared" si="154"/>
        <v/>
      </c>
      <c r="AA366" s="172" t="str">
        <f t="shared" si="155"/>
        <v/>
      </c>
      <c r="AB366" s="172" t="str">
        <f t="shared" si="156"/>
        <v/>
      </c>
      <c r="AC366" s="172" t="str">
        <f t="shared" si="157"/>
        <v/>
      </c>
      <c r="AD366" s="173" t="str">
        <f t="shared" ca="1" si="158"/>
        <v/>
      </c>
      <c r="AE366" s="173" t="str">
        <f t="shared" ca="1" si="159"/>
        <v/>
      </c>
      <c r="AF366" s="173" t="str">
        <f t="shared" ca="1" si="160"/>
        <v/>
      </c>
      <c r="AG366" s="173" t="str">
        <f t="shared" ca="1" si="161"/>
        <v/>
      </c>
      <c r="AH366" s="173" t="str">
        <f t="shared" ca="1" si="162"/>
        <v/>
      </c>
    </row>
    <row r="367" spans="7:34">
      <c r="G367" s="8" t="str">
        <f t="shared" si="163"/>
        <v/>
      </c>
      <c r="H367" s="8" t="str">
        <f ca="1">IF(OR(A367="",A367="总计",ISNA(MATCH(A367,'临-进度'!$A:$A,0))),"",A367)</f>
        <v/>
      </c>
      <c r="I367" s="8" t="b">
        <f>NOT(ISNA(MATCH(A367,项目阶段与里程碑!$B:$B,0)))</f>
        <v>0</v>
      </c>
      <c r="J367" s="8" t="str">
        <f t="shared" si="164"/>
        <v/>
      </c>
      <c r="K367" s="8" t="str">
        <f t="shared" si="165"/>
        <v/>
      </c>
      <c r="L367" s="8" t="str">
        <f t="shared" si="166"/>
        <v/>
      </c>
      <c r="N367" s="171" t="str">
        <f t="shared" si="142"/>
        <v/>
      </c>
      <c r="O367" s="171">
        <f t="shared" ca="1" si="143"/>
        <v>16</v>
      </c>
      <c r="P367" s="171" t="str">
        <f t="shared" ca="1" si="144"/>
        <v/>
      </c>
      <c r="Q367" s="171" t="str">
        <f t="shared" ca="1" si="145"/>
        <v/>
      </c>
      <c r="R367" s="171" t="str">
        <f t="shared" ca="1" si="146"/>
        <v/>
      </c>
      <c r="S367" s="171" t="b">
        <f t="shared" si="147"/>
        <v>0</v>
      </c>
      <c r="T367" s="9" t="str">
        <f t="shared" ca="1" si="148"/>
        <v/>
      </c>
      <c r="U367" s="9" t="str">
        <f t="shared" ca="1" si="149"/>
        <v/>
      </c>
      <c r="V367" s="9" t="str">
        <f t="shared" ca="1" si="150"/>
        <v/>
      </c>
      <c r="W367" s="9" t="str">
        <f t="shared" ca="1" si="151"/>
        <v/>
      </c>
      <c r="X367" s="9" t="str">
        <f t="shared" ca="1" si="152"/>
        <v/>
      </c>
      <c r="Y367" s="172" t="str">
        <f t="shared" si="153"/>
        <v/>
      </c>
      <c r="Z367" s="172" t="str">
        <f t="shared" si="154"/>
        <v/>
      </c>
      <c r="AA367" s="172" t="str">
        <f t="shared" si="155"/>
        <v/>
      </c>
      <c r="AB367" s="172" t="str">
        <f t="shared" si="156"/>
        <v/>
      </c>
      <c r="AC367" s="172" t="str">
        <f t="shared" si="157"/>
        <v/>
      </c>
      <c r="AD367" s="173" t="str">
        <f t="shared" ca="1" si="158"/>
        <v/>
      </c>
      <c r="AE367" s="173" t="str">
        <f t="shared" ca="1" si="159"/>
        <v/>
      </c>
      <c r="AF367" s="173" t="str">
        <f t="shared" ca="1" si="160"/>
        <v/>
      </c>
      <c r="AG367" s="173" t="str">
        <f t="shared" ca="1" si="161"/>
        <v/>
      </c>
      <c r="AH367" s="173" t="str">
        <f t="shared" ca="1" si="162"/>
        <v/>
      </c>
    </row>
    <row r="368" spans="7:34">
      <c r="G368" s="8" t="str">
        <f t="shared" si="163"/>
        <v/>
      </c>
      <c r="H368" s="8" t="str">
        <f ca="1">IF(OR(A368="",A368="总计",ISNA(MATCH(A368,'临-进度'!$A:$A,0))),"",A368)</f>
        <v/>
      </c>
      <c r="I368" s="8" t="b">
        <f>NOT(ISNA(MATCH(A368,项目阶段与里程碑!$B:$B,0)))</f>
        <v>0</v>
      </c>
      <c r="J368" s="8" t="str">
        <f t="shared" si="164"/>
        <v/>
      </c>
      <c r="K368" s="8" t="str">
        <f t="shared" si="165"/>
        <v/>
      </c>
      <c r="L368" s="8" t="str">
        <f t="shared" si="166"/>
        <v/>
      </c>
      <c r="N368" s="171" t="str">
        <f t="shared" si="142"/>
        <v/>
      </c>
      <c r="O368" s="171">
        <f t="shared" ca="1" si="143"/>
        <v>16</v>
      </c>
      <c r="P368" s="171" t="str">
        <f t="shared" ca="1" si="144"/>
        <v/>
      </c>
      <c r="Q368" s="171" t="str">
        <f t="shared" ca="1" si="145"/>
        <v/>
      </c>
      <c r="R368" s="171" t="str">
        <f t="shared" ca="1" si="146"/>
        <v/>
      </c>
      <c r="S368" s="171" t="b">
        <f t="shared" si="147"/>
        <v>0</v>
      </c>
      <c r="T368" s="9" t="str">
        <f t="shared" ca="1" si="148"/>
        <v/>
      </c>
      <c r="U368" s="9" t="str">
        <f t="shared" ca="1" si="149"/>
        <v/>
      </c>
      <c r="V368" s="9" t="str">
        <f t="shared" ca="1" si="150"/>
        <v/>
      </c>
      <c r="W368" s="9" t="str">
        <f t="shared" ca="1" si="151"/>
        <v/>
      </c>
      <c r="X368" s="9" t="str">
        <f t="shared" ca="1" si="152"/>
        <v/>
      </c>
      <c r="Y368" s="172" t="str">
        <f t="shared" si="153"/>
        <v/>
      </c>
      <c r="Z368" s="172" t="str">
        <f t="shared" si="154"/>
        <v/>
      </c>
      <c r="AA368" s="172" t="str">
        <f t="shared" si="155"/>
        <v/>
      </c>
      <c r="AB368" s="172" t="str">
        <f t="shared" si="156"/>
        <v/>
      </c>
      <c r="AC368" s="172" t="str">
        <f t="shared" si="157"/>
        <v/>
      </c>
      <c r="AD368" s="173" t="str">
        <f t="shared" ca="1" si="158"/>
        <v/>
      </c>
      <c r="AE368" s="173" t="str">
        <f t="shared" ca="1" si="159"/>
        <v/>
      </c>
      <c r="AF368" s="173" t="str">
        <f t="shared" ca="1" si="160"/>
        <v/>
      </c>
      <c r="AG368" s="173" t="str">
        <f t="shared" ca="1" si="161"/>
        <v/>
      </c>
      <c r="AH368" s="173" t="str">
        <f t="shared" ca="1" si="162"/>
        <v/>
      </c>
    </row>
    <row r="369" spans="7:34">
      <c r="G369" s="8" t="str">
        <f t="shared" si="163"/>
        <v/>
      </c>
      <c r="H369" s="8" t="str">
        <f ca="1">IF(OR(A369="",A369="总计",ISNA(MATCH(A369,'临-进度'!$A:$A,0))),"",A369)</f>
        <v/>
      </c>
      <c r="I369" s="8" t="b">
        <f>NOT(ISNA(MATCH(A369,项目阶段与里程碑!$B:$B,0)))</f>
        <v>0</v>
      </c>
      <c r="J369" s="8" t="str">
        <f t="shared" si="164"/>
        <v/>
      </c>
      <c r="K369" s="8" t="str">
        <f t="shared" si="165"/>
        <v/>
      </c>
      <c r="L369" s="8" t="str">
        <f t="shared" si="166"/>
        <v/>
      </c>
      <c r="N369" s="171" t="str">
        <f t="shared" si="142"/>
        <v/>
      </c>
      <c r="O369" s="171">
        <f t="shared" ca="1" si="143"/>
        <v>16</v>
      </c>
      <c r="P369" s="171" t="str">
        <f t="shared" ca="1" si="144"/>
        <v/>
      </c>
      <c r="Q369" s="171" t="str">
        <f t="shared" ca="1" si="145"/>
        <v/>
      </c>
      <c r="R369" s="171" t="str">
        <f t="shared" ca="1" si="146"/>
        <v/>
      </c>
      <c r="S369" s="171" t="b">
        <f t="shared" si="147"/>
        <v>0</v>
      </c>
      <c r="T369" s="9" t="str">
        <f t="shared" ca="1" si="148"/>
        <v/>
      </c>
      <c r="U369" s="9" t="str">
        <f t="shared" ca="1" si="149"/>
        <v/>
      </c>
      <c r="V369" s="9" t="str">
        <f t="shared" ca="1" si="150"/>
        <v/>
      </c>
      <c r="W369" s="9" t="str">
        <f t="shared" ca="1" si="151"/>
        <v/>
      </c>
      <c r="X369" s="9" t="str">
        <f t="shared" ca="1" si="152"/>
        <v/>
      </c>
      <c r="Y369" s="172" t="str">
        <f t="shared" si="153"/>
        <v/>
      </c>
      <c r="Z369" s="172" t="str">
        <f t="shared" si="154"/>
        <v/>
      </c>
      <c r="AA369" s="172" t="str">
        <f t="shared" si="155"/>
        <v/>
      </c>
      <c r="AB369" s="172" t="str">
        <f t="shared" si="156"/>
        <v/>
      </c>
      <c r="AC369" s="172" t="str">
        <f t="shared" si="157"/>
        <v/>
      </c>
      <c r="AD369" s="173" t="str">
        <f t="shared" ca="1" si="158"/>
        <v/>
      </c>
      <c r="AE369" s="173" t="str">
        <f t="shared" ca="1" si="159"/>
        <v/>
      </c>
      <c r="AF369" s="173" t="str">
        <f t="shared" ca="1" si="160"/>
        <v/>
      </c>
      <c r="AG369" s="173" t="str">
        <f t="shared" ca="1" si="161"/>
        <v/>
      </c>
      <c r="AH369" s="173" t="str">
        <f t="shared" ca="1" si="162"/>
        <v/>
      </c>
    </row>
    <row r="370" spans="7:34">
      <c r="G370" s="8" t="str">
        <f t="shared" si="163"/>
        <v/>
      </c>
      <c r="H370" s="8" t="str">
        <f ca="1">IF(OR(A370="",A370="总计",ISNA(MATCH(A370,'临-进度'!$A:$A,0))),"",A370)</f>
        <v/>
      </c>
      <c r="I370" s="8" t="b">
        <f>NOT(ISNA(MATCH(A370,项目阶段与里程碑!$B:$B,0)))</f>
        <v>0</v>
      </c>
      <c r="J370" s="8" t="str">
        <f t="shared" si="164"/>
        <v/>
      </c>
      <c r="K370" s="8" t="str">
        <f t="shared" si="165"/>
        <v/>
      </c>
      <c r="L370" s="8" t="str">
        <f t="shared" si="166"/>
        <v/>
      </c>
      <c r="N370" s="171" t="str">
        <f t="shared" si="142"/>
        <v/>
      </c>
      <c r="O370" s="171">
        <f t="shared" ca="1" si="143"/>
        <v>16</v>
      </c>
      <c r="P370" s="171" t="str">
        <f t="shared" ca="1" si="144"/>
        <v/>
      </c>
      <c r="Q370" s="171" t="str">
        <f t="shared" ca="1" si="145"/>
        <v/>
      </c>
      <c r="R370" s="171" t="str">
        <f t="shared" ca="1" si="146"/>
        <v/>
      </c>
      <c r="S370" s="171" t="b">
        <f t="shared" si="147"/>
        <v>0</v>
      </c>
      <c r="T370" s="9" t="str">
        <f t="shared" ca="1" si="148"/>
        <v/>
      </c>
      <c r="U370" s="9" t="str">
        <f t="shared" ca="1" si="149"/>
        <v/>
      </c>
      <c r="V370" s="9" t="str">
        <f t="shared" ca="1" si="150"/>
        <v/>
      </c>
      <c r="W370" s="9" t="str">
        <f t="shared" ca="1" si="151"/>
        <v/>
      </c>
      <c r="X370" s="9" t="str">
        <f t="shared" ca="1" si="152"/>
        <v/>
      </c>
      <c r="Y370" s="172" t="str">
        <f t="shared" si="153"/>
        <v/>
      </c>
      <c r="Z370" s="172" t="str">
        <f t="shared" si="154"/>
        <v/>
      </c>
      <c r="AA370" s="172" t="str">
        <f t="shared" si="155"/>
        <v/>
      </c>
      <c r="AB370" s="172" t="str">
        <f t="shared" si="156"/>
        <v/>
      </c>
      <c r="AC370" s="172" t="str">
        <f t="shared" si="157"/>
        <v/>
      </c>
      <c r="AD370" s="173" t="str">
        <f t="shared" ca="1" si="158"/>
        <v/>
      </c>
      <c r="AE370" s="173" t="str">
        <f t="shared" ca="1" si="159"/>
        <v/>
      </c>
      <c r="AF370" s="173" t="str">
        <f t="shared" ca="1" si="160"/>
        <v/>
      </c>
      <c r="AG370" s="173" t="str">
        <f t="shared" ca="1" si="161"/>
        <v/>
      </c>
      <c r="AH370" s="173" t="str">
        <f t="shared" ca="1" si="162"/>
        <v/>
      </c>
    </row>
    <row r="371" spans="7:34">
      <c r="G371" s="8" t="str">
        <f t="shared" si="163"/>
        <v/>
      </c>
      <c r="H371" s="8" t="str">
        <f ca="1">IF(OR(A371="",A371="总计",ISNA(MATCH(A371,'临-进度'!$A:$A,0))),"",A371)</f>
        <v/>
      </c>
      <c r="I371" s="8" t="b">
        <f>NOT(ISNA(MATCH(A371,项目阶段与里程碑!$B:$B,0)))</f>
        <v>0</v>
      </c>
      <c r="J371" s="8" t="str">
        <f t="shared" si="164"/>
        <v/>
      </c>
      <c r="K371" s="8" t="str">
        <f t="shared" si="165"/>
        <v/>
      </c>
      <c r="L371" s="8" t="str">
        <f t="shared" si="166"/>
        <v/>
      </c>
      <c r="N371" s="171" t="str">
        <f t="shared" si="142"/>
        <v/>
      </c>
      <c r="O371" s="171">
        <f t="shared" ca="1" si="143"/>
        <v>16</v>
      </c>
      <c r="P371" s="171" t="str">
        <f t="shared" ca="1" si="144"/>
        <v/>
      </c>
      <c r="Q371" s="171" t="str">
        <f t="shared" ca="1" si="145"/>
        <v/>
      </c>
      <c r="R371" s="171" t="str">
        <f t="shared" ca="1" si="146"/>
        <v/>
      </c>
      <c r="S371" s="171" t="b">
        <f t="shared" si="147"/>
        <v>0</v>
      </c>
      <c r="T371" s="9" t="str">
        <f t="shared" ca="1" si="148"/>
        <v/>
      </c>
      <c r="U371" s="9" t="str">
        <f t="shared" ca="1" si="149"/>
        <v/>
      </c>
      <c r="V371" s="9" t="str">
        <f t="shared" ca="1" si="150"/>
        <v/>
      </c>
      <c r="W371" s="9" t="str">
        <f t="shared" ca="1" si="151"/>
        <v/>
      </c>
      <c r="X371" s="9" t="str">
        <f t="shared" ca="1" si="152"/>
        <v/>
      </c>
      <c r="Y371" s="172" t="str">
        <f t="shared" si="153"/>
        <v/>
      </c>
      <c r="Z371" s="172" t="str">
        <f t="shared" si="154"/>
        <v/>
      </c>
      <c r="AA371" s="172" t="str">
        <f t="shared" si="155"/>
        <v/>
      </c>
      <c r="AB371" s="172" t="str">
        <f t="shared" si="156"/>
        <v/>
      </c>
      <c r="AC371" s="172" t="str">
        <f t="shared" si="157"/>
        <v/>
      </c>
      <c r="AD371" s="173" t="str">
        <f t="shared" ca="1" si="158"/>
        <v/>
      </c>
      <c r="AE371" s="173" t="str">
        <f t="shared" ca="1" si="159"/>
        <v/>
      </c>
      <c r="AF371" s="173" t="str">
        <f t="shared" ca="1" si="160"/>
        <v/>
      </c>
      <c r="AG371" s="173" t="str">
        <f t="shared" ca="1" si="161"/>
        <v/>
      </c>
      <c r="AH371" s="173" t="str">
        <f t="shared" ca="1" si="162"/>
        <v/>
      </c>
    </row>
    <row r="372" spans="7:34">
      <c r="G372" s="8" t="str">
        <f t="shared" si="163"/>
        <v/>
      </c>
      <c r="H372" s="8" t="str">
        <f ca="1">IF(OR(A372="",A372="总计",ISNA(MATCH(A372,'临-进度'!$A:$A,0))),"",A372)</f>
        <v/>
      </c>
      <c r="I372" s="8" t="b">
        <f>NOT(ISNA(MATCH(A372,项目阶段与里程碑!$B:$B,0)))</f>
        <v>0</v>
      </c>
      <c r="J372" s="8" t="str">
        <f t="shared" si="164"/>
        <v/>
      </c>
      <c r="K372" s="8" t="str">
        <f t="shared" si="165"/>
        <v/>
      </c>
      <c r="L372" s="8" t="str">
        <f t="shared" si="166"/>
        <v/>
      </c>
      <c r="N372" s="171" t="str">
        <f t="shared" si="142"/>
        <v/>
      </c>
      <c r="O372" s="171">
        <f t="shared" ca="1" si="143"/>
        <v>16</v>
      </c>
      <c r="P372" s="171" t="str">
        <f t="shared" ca="1" si="144"/>
        <v/>
      </c>
      <c r="Q372" s="171" t="str">
        <f t="shared" ca="1" si="145"/>
        <v/>
      </c>
      <c r="R372" s="171" t="str">
        <f t="shared" ca="1" si="146"/>
        <v/>
      </c>
      <c r="S372" s="171" t="b">
        <f t="shared" si="147"/>
        <v>0</v>
      </c>
      <c r="T372" s="9" t="str">
        <f t="shared" ca="1" si="148"/>
        <v/>
      </c>
      <c r="U372" s="9" t="str">
        <f t="shared" ca="1" si="149"/>
        <v/>
      </c>
      <c r="V372" s="9" t="str">
        <f t="shared" ca="1" si="150"/>
        <v/>
      </c>
      <c r="W372" s="9" t="str">
        <f t="shared" ca="1" si="151"/>
        <v/>
      </c>
      <c r="X372" s="9" t="str">
        <f t="shared" ca="1" si="152"/>
        <v/>
      </c>
      <c r="Y372" s="172" t="str">
        <f t="shared" si="153"/>
        <v/>
      </c>
      <c r="Z372" s="172" t="str">
        <f t="shared" si="154"/>
        <v/>
      </c>
      <c r="AA372" s="172" t="str">
        <f t="shared" si="155"/>
        <v/>
      </c>
      <c r="AB372" s="172" t="str">
        <f t="shared" si="156"/>
        <v/>
      </c>
      <c r="AC372" s="172" t="str">
        <f t="shared" si="157"/>
        <v/>
      </c>
      <c r="AD372" s="173" t="str">
        <f t="shared" ca="1" si="158"/>
        <v/>
      </c>
      <c r="AE372" s="173" t="str">
        <f t="shared" ca="1" si="159"/>
        <v/>
      </c>
      <c r="AF372" s="173" t="str">
        <f t="shared" ca="1" si="160"/>
        <v/>
      </c>
      <c r="AG372" s="173" t="str">
        <f t="shared" ca="1" si="161"/>
        <v/>
      </c>
      <c r="AH372" s="173" t="str">
        <f t="shared" ca="1" si="162"/>
        <v/>
      </c>
    </row>
    <row r="373" spans="7:34">
      <c r="G373" s="8" t="str">
        <f t="shared" si="163"/>
        <v/>
      </c>
      <c r="H373" s="8" t="str">
        <f ca="1">IF(OR(A373="",A373="总计",ISNA(MATCH(A373,'临-进度'!$A:$A,0))),"",A373)</f>
        <v/>
      </c>
      <c r="I373" s="8" t="b">
        <f>NOT(ISNA(MATCH(A373,项目阶段与里程碑!$B:$B,0)))</f>
        <v>0</v>
      </c>
      <c r="J373" s="8" t="str">
        <f t="shared" si="164"/>
        <v/>
      </c>
      <c r="K373" s="8" t="str">
        <f t="shared" si="165"/>
        <v/>
      </c>
      <c r="L373" s="8" t="str">
        <f t="shared" si="166"/>
        <v/>
      </c>
      <c r="N373" s="171" t="str">
        <f t="shared" si="142"/>
        <v/>
      </c>
      <c r="O373" s="171">
        <f t="shared" ca="1" si="143"/>
        <v>16</v>
      </c>
      <c r="P373" s="171" t="str">
        <f t="shared" ca="1" si="144"/>
        <v/>
      </c>
      <c r="Q373" s="171" t="str">
        <f t="shared" ca="1" si="145"/>
        <v/>
      </c>
      <c r="R373" s="171" t="str">
        <f t="shared" ca="1" si="146"/>
        <v/>
      </c>
      <c r="S373" s="171" t="b">
        <f t="shared" si="147"/>
        <v>0</v>
      </c>
      <c r="T373" s="9" t="str">
        <f t="shared" ca="1" si="148"/>
        <v/>
      </c>
      <c r="U373" s="9" t="str">
        <f t="shared" ca="1" si="149"/>
        <v/>
      </c>
      <c r="V373" s="9" t="str">
        <f t="shared" ca="1" si="150"/>
        <v/>
      </c>
      <c r="W373" s="9" t="str">
        <f t="shared" ca="1" si="151"/>
        <v/>
      </c>
      <c r="X373" s="9" t="str">
        <f t="shared" ca="1" si="152"/>
        <v/>
      </c>
      <c r="Y373" s="172" t="str">
        <f t="shared" si="153"/>
        <v/>
      </c>
      <c r="Z373" s="172" t="str">
        <f t="shared" si="154"/>
        <v/>
      </c>
      <c r="AA373" s="172" t="str">
        <f t="shared" si="155"/>
        <v/>
      </c>
      <c r="AB373" s="172" t="str">
        <f t="shared" si="156"/>
        <v/>
      </c>
      <c r="AC373" s="172" t="str">
        <f t="shared" si="157"/>
        <v/>
      </c>
      <c r="AD373" s="173" t="str">
        <f t="shared" ca="1" si="158"/>
        <v/>
      </c>
      <c r="AE373" s="173" t="str">
        <f t="shared" ca="1" si="159"/>
        <v/>
      </c>
      <c r="AF373" s="173" t="str">
        <f t="shared" ca="1" si="160"/>
        <v/>
      </c>
      <c r="AG373" s="173" t="str">
        <f t="shared" ca="1" si="161"/>
        <v/>
      </c>
      <c r="AH373" s="173" t="str">
        <f t="shared" ca="1" si="162"/>
        <v/>
      </c>
    </row>
    <row r="374" spans="7:34">
      <c r="G374" s="8" t="str">
        <f t="shared" si="163"/>
        <v/>
      </c>
      <c r="H374" s="8" t="str">
        <f ca="1">IF(OR(A374="",A374="总计",ISNA(MATCH(A374,'临-进度'!$A:$A,0))),"",A374)</f>
        <v/>
      </c>
      <c r="I374" s="8" t="b">
        <f>NOT(ISNA(MATCH(A374,项目阶段与里程碑!$B:$B,0)))</f>
        <v>0</v>
      </c>
      <c r="J374" s="8" t="str">
        <f t="shared" si="164"/>
        <v/>
      </c>
      <c r="K374" s="8" t="str">
        <f t="shared" si="165"/>
        <v/>
      </c>
      <c r="L374" s="8" t="str">
        <f t="shared" si="166"/>
        <v/>
      </c>
      <c r="N374" s="171" t="str">
        <f t="shared" si="142"/>
        <v/>
      </c>
      <c r="O374" s="171">
        <f t="shared" ca="1" si="143"/>
        <v>16</v>
      </c>
      <c r="P374" s="171" t="str">
        <f t="shared" ca="1" si="144"/>
        <v/>
      </c>
      <c r="Q374" s="171" t="str">
        <f t="shared" ca="1" si="145"/>
        <v/>
      </c>
      <c r="R374" s="171" t="str">
        <f t="shared" ca="1" si="146"/>
        <v/>
      </c>
      <c r="S374" s="171" t="b">
        <f t="shared" si="147"/>
        <v>0</v>
      </c>
      <c r="T374" s="9" t="str">
        <f t="shared" ca="1" si="148"/>
        <v/>
      </c>
      <c r="U374" s="9" t="str">
        <f t="shared" ca="1" si="149"/>
        <v/>
      </c>
      <c r="V374" s="9" t="str">
        <f t="shared" ca="1" si="150"/>
        <v/>
      </c>
      <c r="W374" s="9" t="str">
        <f t="shared" ca="1" si="151"/>
        <v/>
      </c>
      <c r="X374" s="9" t="str">
        <f t="shared" ca="1" si="152"/>
        <v/>
      </c>
      <c r="Y374" s="172" t="str">
        <f t="shared" si="153"/>
        <v/>
      </c>
      <c r="Z374" s="172" t="str">
        <f t="shared" si="154"/>
        <v/>
      </c>
      <c r="AA374" s="172" t="str">
        <f t="shared" si="155"/>
        <v/>
      </c>
      <c r="AB374" s="172" t="str">
        <f t="shared" si="156"/>
        <v/>
      </c>
      <c r="AC374" s="172" t="str">
        <f t="shared" si="157"/>
        <v/>
      </c>
      <c r="AD374" s="173" t="str">
        <f t="shared" ca="1" si="158"/>
        <v/>
      </c>
      <c r="AE374" s="173" t="str">
        <f t="shared" ca="1" si="159"/>
        <v/>
      </c>
      <c r="AF374" s="173" t="str">
        <f t="shared" ca="1" si="160"/>
        <v/>
      </c>
      <c r="AG374" s="173" t="str">
        <f t="shared" ca="1" si="161"/>
        <v/>
      </c>
      <c r="AH374" s="173" t="str">
        <f t="shared" ca="1" si="162"/>
        <v/>
      </c>
    </row>
    <row r="375" spans="7:34">
      <c r="G375" s="8" t="str">
        <f t="shared" si="163"/>
        <v/>
      </c>
      <c r="H375" s="8" t="str">
        <f ca="1">IF(OR(A375="",A375="总计",ISNA(MATCH(A375,'临-进度'!$A:$A,0))),"",A375)</f>
        <v/>
      </c>
      <c r="I375" s="8" t="b">
        <f>NOT(ISNA(MATCH(A375,项目阶段与里程碑!$B:$B,0)))</f>
        <v>0</v>
      </c>
      <c r="J375" s="8" t="str">
        <f t="shared" si="164"/>
        <v/>
      </c>
      <c r="K375" s="8" t="str">
        <f t="shared" si="165"/>
        <v/>
      </c>
      <c r="L375" s="8" t="str">
        <f t="shared" si="166"/>
        <v/>
      </c>
      <c r="N375" s="171" t="str">
        <f t="shared" si="142"/>
        <v/>
      </c>
      <c r="O375" s="171">
        <f t="shared" ca="1" si="143"/>
        <v>16</v>
      </c>
      <c r="P375" s="171" t="str">
        <f t="shared" ca="1" si="144"/>
        <v/>
      </c>
      <c r="Q375" s="171" t="str">
        <f t="shared" ca="1" si="145"/>
        <v/>
      </c>
      <c r="R375" s="171" t="str">
        <f t="shared" ca="1" si="146"/>
        <v/>
      </c>
      <c r="S375" s="171" t="b">
        <f t="shared" si="147"/>
        <v>0</v>
      </c>
      <c r="T375" s="9" t="str">
        <f t="shared" ca="1" si="148"/>
        <v/>
      </c>
      <c r="U375" s="9" t="str">
        <f t="shared" ca="1" si="149"/>
        <v/>
      </c>
      <c r="V375" s="9" t="str">
        <f t="shared" ca="1" si="150"/>
        <v/>
      </c>
      <c r="W375" s="9" t="str">
        <f t="shared" ca="1" si="151"/>
        <v/>
      </c>
      <c r="X375" s="9" t="str">
        <f t="shared" ca="1" si="152"/>
        <v/>
      </c>
      <c r="Y375" s="172" t="str">
        <f t="shared" si="153"/>
        <v/>
      </c>
      <c r="Z375" s="172" t="str">
        <f t="shared" si="154"/>
        <v/>
      </c>
      <c r="AA375" s="172" t="str">
        <f t="shared" si="155"/>
        <v/>
      </c>
      <c r="AB375" s="172" t="str">
        <f t="shared" si="156"/>
        <v/>
      </c>
      <c r="AC375" s="172" t="str">
        <f t="shared" si="157"/>
        <v/>
      </c>
      <c r="AD375" s="173" t="str">
        <f t="shared" ca="1" si="158"/>
        <v/>
      </c>
      <c r="AE375" s="173" t="str">
        <f t="shared" ca="1" si="159"/>
        <v/>
      </c>
      <c r="AF375" s="173" t="str">
        <f t="shared" ca="1" si="160"/>
        <v/>
      </c>
      <c r="AG375" s="173" t="str">
        <f t="shared" ca="1" si="161"/>
        <v/>
      </c>
      <c r="AH375" s="173" t="str">
        <f t="shared" ca="1" si="162"/>
        <v/>
      </c>
    </row>
    <row r="376" spans="7:34">
      <c r="G376" s="8" t="str">
        <f t="shared" si="163"/>
        <v/>
      </c>
      <c r="H376" s="8" t="str">
        <f ca="1">IF(OR(A376="",A376="总计",ISNA(MATCH(A376,'临-进度'!$A:$A,0))),"",A376)</f>
        <v/>
      </c>
      <c r="I376" s="8" t="b">
        <f>NOT(ISNA(MATCH(A376,项目阶段与里程碑!$B:$B,0)))</f>
        <v>0</v>
      </c>
      <c r="J376" s="8" t="str">
        <f t="shared" si="164"/>
        <v/>
      </c>
      <c r="K376" s="8" t="str">
        <f t="shared" si="165"/>
        <v/>
      </c>
      <c r="L376" s="8" t="str">
        <f t="shared" si="166"/>
        <v/>
      </c>
      <c r="N376" s="171" t="str">
        <f t="shared" si="142"/>
        <v/>
      </c>
      <c r="O376" s="171">
        <f t="shared" ca="1" si="143"/>
        <v>16</v>
      </c>
      <c r="P376" s="171" t="str">
        <f t="shared" ca="1" si="144"/>
        <v/>
      </c>
      <c r="Q376" s="171" t="str">
        <f t="shared" ca="1" si="145"/>
        <v/>
      </c>
      <c r="R376" s="171" t="str">
        <f t="shared" ca="1" si="146"/>
        <v/>
      </c>
      <c r="S376" s="171" t="b">
        <f t="shared" si="147"/>
        <v>0</v>
      </c>
      <c r="T376" s="9" t="str">
        <f t="shared" ca="1" si="148"/>
        <v/>
      </c>
      <c r="U376" s="9" t="str">
        <f t="shared" ca="1" si="149"/>
        <v/>
      </c>
      <c r="V376" s="9" t="str">
        <f t="shared" ca="1" si="150"/>
        <v/>
      </c>
      <c r="W376" s="9" t="str">
        <f t="shared" ca="1" si="151"/>
        <v/>
      </c>
      <c r="X376" s="9" t="str">
        <f t="shared" ca="1" si="152"/>
        <v/>
      </c>
      <c r="Y376" s="172" t="str">
        <f t="shared" si="153"/>
        <v/>
      </c>
      <c r="Z376" s="172" t="str">
        <f t="shared" si="154"/>
        <v/>
      </c>
      <c r="AA376" s="172" t="str">
        <f t="shared" si="155"/>
        <v/>
      </c>
      <c r="AB376" s="172" t="str">
        <f t="shared" si="156"/>
        <v/>
      </c>
      <c r="AC376" s="172" t="str">
        <f t="shared" si="157"/>
        <v/>
      </c>
      <c r="AD376" s="173" t="str">
        <f t="shared" ca="1" si="158"/>
        <v/>
      </c>
      <c r="AE376" s="173" t="str">
        <f t="shared" ca="1" si="159"/>
        <v/>
      </c>
      <c r="AF376" s="173" t="str">
        <f t="shared" ca="1" si="160"/>
        <v/>
      </c>
      <c r="AG376" s="173" t="str">
        <f t="shared" ca="1" si="161"/>
        <v/>
      </c>
      <c r="AH376" s="173" t="str">
        <f t="shared" ca="1" si="162"/>
        <v/>
      </c>
    </row>
    <row r="377" spans="7:34">
      <c r="G377" s="8" t="str">
        <f t="shared" si="163"/>
        <v/>
      </c>
      <c r="H377" s="8" t="str">
        <f ca="1">IF(OR(A377="",A377="总计",ISNA(MATCH(A377,'临-进度'!$A:$A,0))),"",A377)</f>
        <v/>
      </c>
      <c r="I377" s="8" t="b">
        <f>NOT(ISNA(MATCH(A377,项目阶段与里程碑!$B:$B,0)))</f>
        <v>0</v>
      </c>
      <c r="J377" s="8" t="str">
        <f t="shared" si="164"/>
        <v/>
      </c>
      <c r="K377" s="8" t="str">
        <f t="shared" si="165"/>
        <v/>
      </c>
      <c r="L377" s="8" t="str">
        <f t="shared" si="166"/>
        <v/>
      </c>
      <c r="N377" s="171" t="str">
        <f t="shared" si="142"/>
        <v/>
      </c>
      <c r="O377" s="171">
        <f t="shared" ca="1" si="143"/>
        <v>16</v>
      </c>
      <c r="P377" s="171" t="str">
        <f t="shared" ca="1" si="144"/>
        <v/>
      </c>
      <c r="Q377" s="171" t="str">
        <f t="shared" ca="1" si="145"/>
        <v/>
      </c>
      <c r="R377" s="171" t="str">
        <f t="shared" ca="1" si="146"/>
        <v/>
      </c>
      <c r="S377" s="171" t="b">
        <f t="shared" si="147"/>
        <v>0</v>
      </c>
      <c r="T377" s="9" t="str">
        <f t="shared" ca="1" si="148"/>
        <v/>
      </c>
      <c r="U377" s="9" t="str">
        <f t="shared" ca="1" si="149"/>
        <v/>
      </c>
      <c r="V377" s="9" t="str">
        <f t="shared" ca="1" si="150"/>
        <v/>
      </c>
      <c r="W377" s="9" t="str">
        <f t="shared" ca="1" si="151"/>
        <v/>
      </c>
      <c r="X377" s="9" t="str">
        <f t="shared" ca="1" si="152"/>
        <v/>
      </c>
      <c r="Y377" s="172" t="str">
        <f t="shared" si="153"/>
        <v/>
      </c>
      <c r="Z377" s="172" t="str">
        <f t="shared" si="154"/>
        <v/>
      </c>
      <c r="AA377" s="172" t="str">
        <f t="shared" si="155"/>
        <v/>
      </c>
      <c r="AB377" s="172" t="str">
        <f t="shared" si="156"/>
        <v/>
      </c>
      <c r="AC377" s="172" t="str">
        <f t="shared" si="157"/>
        <v/>
      </c>
      <c r="AD377" s="173" t="str">
        <f t="shared" ca="1" si="158"/>
        <v/>
      </c>
      <c r="AE377" s="173" t="str">
        <f t="shared" ca="1" si="159"/>
        <v/>
      </c>
      <c r="AF377" s="173" t="str">
        <f t="shared" ca="1" si="160"/>
        <v/>
      </c>
      <c r="AG377" s="173" t="str">
        <f t="shared" ca="1" si="161"/>
        <v/>
      </c>
      <c r="AH377" s="173" t="str">
        <f t="shared" ca="1" si="162"/>
        <v/>
      </c>
    </row>
    <row r="378" spans="7:34">
      <c r="G378" s="8" t="str">
        <f t="shared" si="163"/>
        <v/>
      </c>
      <c r="H378" s="8" t="str">
        <f ca="1">IF(OR(A378="",A378="总计",ISNA(MATCH(A378,'临-进度'!$A:$A,0))),"",A378)</f>
        <v/>
      </c>
      <c r="I378" s="8" t="b">
        <f>NOT(ISNA(MATCH(A378,项目阶段与里程碑!$B:$B,0)))</f>
        <v>0</v>
      </c>
      <c r="J378" s="8" t="str">
        <f t="shared" si="164"/>
        <v/>
      </c>
      <c r="K378" s="8" t="str">
        <f t="shared" si="165"/>
        <v/>
      </c>
      <c r="L378" s="8" t="str">
        <f t="shared" si="166"/>
        <v/>
      </c>
      <c r="N378" s="171" t="str">
        <f t="shared" si="142"/>
        <v/>
      </c>
      <c r="O378" s="171">
        <f t="shared" ca="1" si="143"/>
        <v>16</v>
      </c>
      <c r="P378" s="171" t="str">
        <f t="shared" ca="1" si="144"/>
        <v/>
      </c>
      <c r="Q378" s="171" t="str">
        <f t="shared" ca="1" si="145"/>
        <v/>
      </c>
      <c r="R378" s="171" t="str">
        <f t="shared" ca="1" si="146"/>
        <v/>
      </c>
      <c r="S378" s="171" t="b">
        <f t="shared" si="147"/>
        <v>0</v>
      </c>
      <c r="T378" s="9" t="str">
        <f t="shared" ca="1" si="148"/>
        <v/>
      </c>
      <c r="U378" s="9" t="str">
        <f t="shared" ca="1" si="149"/>
        <v/>
      </c>
      <c r="V378" s="9" t="str">
        <f t="shared" ca="1" si="150"/>
        <v/>
      </c>
      <c r="W378" s="9" t="str">
        <f t="shared" ca="1" si="151"/>
        <v/>
      </c>
      <c r="X378" s="9" t="str">
        <f t="shared" ca="1" si="152"/>
        <v/>
      </c>
      <c r="Y378" s="172" t="str">
        <f t="shared" si="153"/>
        <v/>
      </c>
      <c r="Z378" s="172" t="str">
        <f t="shared" si="154"/>
        <v/>
      </c>
      <c r="AA378" s="172" t="str">
        <f t="shared" si="155"/>
        <v/>
      </c>
      <c r="AB378" s="172" t="str">
        <f t="shared" si="156"/>
        <v/>
      </c>
      <c r="AC378" s="172" t="str">
        <f t="shared" si="157"/>
        <v/>
      </c>
      <c r="AD378" s="173" t="str">
        <f t="shared" ca="1" si="158"/>
        <v/>
      </c>
      <c r="AE378" s="173" t="str">
        <f t="shared" ca="1" si="159"/>
        <v/>
      </c>
      <c r="AF378" s="173" t="str">
        <f t="shared" ca="1" si="160"/>
        <v/>
      </c>
      <c r="AG378" s="173" t="str">
        <f t="shared" ca="1" si="161"/>
        <v/>
      </c>
      <c r="AH378" s="173" t="str">
        <f t="shared" ca="1" si="162"/>
        <v/>
      </c>
    </row>
    <row r="379" spans="7:34">
      <c r="G379" s="8" t="str">
        <f t="shared" si="163"/>
        <v/>
      </c>
      <c r="H379" s="8" t="str">
        <f ca="1">IF(OR(A379="",A379="总计",ISNA(MATCH(A379,'临-进度'!$A:$A,0))),"",A379)</f>
        <v/>
      </c>
      <c r="I379" s="8" t="b">
        <f>NOT(ISNA(MATCH(A379,项目阶段与里程碑!$B:$B,0)))</f>
        <v>0</v>
      </c>
      <c r="J379" s="8" t="str">
        <f t="shared" si="164"/>
        <v/>
      </c>
      <c r="K379" s="8" t="str">
        <f t="shared" si="165"/>
        <v/>
      </c>
      <c r="L379" s="8" t="str">
        <f t="shared" si="166"/>
        <v/>
      </c>
      <c r="N379" s="171" t="str">
        <f t="shared" si="142"/>
        <v/>
      </c>
      <c r="O379" s="171">
        <f t="shared" ca="1" si="143"/>
        <v>16</v>
      </c>
      <c r="P379" s="171" t="str">
        <f t="shared" ca="1" si="144"/>
        <v/>
      </c>
      <c r="Q379" s="171" t="str">
        <f t="shared" ca="1" si="145"/>
        <v/>
      </c>
      <c r="R379" s="171" t="str">
        <f t="shared" ca="1" si="146"/>
        <v/>
      </c>
      <c r="S379" s="171" t="b">
        <f t="shared" si="147"/>
        <v>0</v>
      </c>
      <c r="T379" s="9" t="str">
        <f t="shared" ca="1" si="148"/>
        <v/>
      </c>
      <c r="U379" s="9" t="str">
        <f t="shared" ca="1" si="149"/>
        <v/>
      </c>
      <c r="V379" s="9" t="str">
        <f t="shared" ca="1" si="150"/>
        <v/>
      </c>
      <c r="W379" s="9" t="str">
        <f t="shared" ca="1" si="151"/>
        <v/>
      </c>
      <c r="X379" s="9" t="str">
        <f t="shared" ca="1" si="152"/>
        <v/>
      </c>
      <c r="Y379" s="172" t="str">
        <f t="shared" si="153"/>
        <v/>
      </c>
      <c r="Z379" s="172" t="str">
        <f t="shared" si="154"/>
        <v/>
      </c>
      <c r="AA379" s="172" t="str">
        <f t="shared" si="155"/>
        <v/>
      </c>
      <c r="AB379" s="172" t="str">
        <f t="shared" si="156"/>
        <v/>
      </c>
      <c r="AC379" s="172" t="str">
        <f t="shared" si="157"/>
        <v/>
      </c>
      <c r="AD379" s="173" t="str">
        <f t="shared" ca="1" si="158"/>
        <v/>
      </c>
      <c r="AE379" s="173" t="str">
        <f t="shared" ca="1" si="159"/>
        <v/>
      </c>
      <c r="AF379" s="173" t="str">
        <f t="shared" ca="1" si="160"/>
        <v/>
      </c>
      <c r="AG379" s="173" t="str">
        <f t="shared" ca="1" si="161"/>
        <v/>
      </c>
      <c r="AH379" s="173" t="str">
        <f t="shared" ca="1" si="162"/>
        <v/>
      </c>
    </row>
    <row r="380" spans="7:34">
      <c r="G380" s="8" t="str">
        <f t="shared" si="163"/>
        <v/>
      </c>
      <c r="H380" s="8" t="str">
        <f ca="1">IF(OR(A380="",A380="总计",ISNA(MATCH(A380,'临-进度'!$A:$A,0))),"",A380)</f>
        <v/>
      </c>
      <c r="I380" s="8" t="b">
        <f>NOT(ISNA(MATCH(A380,项目阶段与里程碑!$B:$B,0)))</f>
        <v>0</v>
      </c>
      <c r="J380" s="8" t="str">
        <f t="shared" si="164"/>
        <v/>
      </c>
      <c r="K380" s="8" t="str">
        <f t="shared" si="165"/>
        <v/>
      </c>
      <c r="L380" s="8" t="str">
        <f t="shared" si="166"/>
        <v/>
      </c>
      <c r="N380" s="171" t="str">
        <f t="shared" si="142"/>
        <v/>
      </c>
      <c r="O380" s="171">
        <f t="shared" ca="1" si="143"/>
        <v>16</v>
      </c>
      <c r="P380" s="171" t="str">
        <f t="shared" ca="1" si="144"/>
        <v/>
      </c>
      <c r="Q380" s="171" t="str">
        <f t="shared" ca="1" si="145"/>
        <v/>
      </c>
      <c r="R380" s="171" t="str">
        <f t="shared" ca="1" si="146"/>
        <v/>
      </c>
      <c r="S380" s="171" t="b">
        <f t="shared" si="147"/>
        <v>0</v>
      </c>
      <c r="T380" s="9" t="str">
        <f t="shared" ca="1" si="148"/>
        <v/>
      </c>
      <c r="U380" s="9" t="str">
        <f t="shared" ca="1" si="149"/>
        <v/>
      </c>
      <c r="V380" s="9" t="str">
        <f t="shared" ca="1" si="150"/>
        <v/>
      </c>
      <c r="W380" s="9" t="str">
        <f t="shared" ca="1" si="151"/>
        <v/>
      </c>
      <c r="X380" s="9" t="str">
        <f t="shared" ca="1" si="152"/>
        <v/>
      </c>
      <c r="Y380" s="172" t="str">
        <f t="shared" si="153"/>
        <v/>
      </c>
      <c r="Z380" s="172" t="str">
        <f t="shared" si="154"/>
        <v/>
      </c>
      <c r="AA380" s="172" t="str">
        <f t="shared" si="155"/>
        <v/>
      </c>
      <c r="AB380" s="172" t="str">
        <f t="shared" si="156"/>
        <v/>
      </c>
      <c r="AC380" s="172" t="str">
        <f t="shared" si="157"/>
        <v/>
      </c>
      <c r="AD380" s="173" t="str">
        <f t="shared" ca="1" si="158"/>
        <v/>
      </c>
      <c r="AE380" s="173" t="str">
        <f t="shared" ca="1" si="159"/>
        <v/>
      </c>
      <c r="AF380" s="173" t="str">
        <f t="shared" ca="1" si="160"/>
        <v/>
      </c>
      <c r="AG380" s="173" t="str">
        <f t="shared" ca="1" si="161"/>
        <v/>
      </c>
      <c r="AH380" s="173" t="str">
        <f t="shared" ca="1" si="162"/>
        <v/>
      </c>
    </row>
    <row r="381" spans="7:34">
      <c r="G381" s="8" t="str">
        <f t="shared" si="163"/>
        <v/>
      </c>
      <c r="H381" s="8" t="str">
        <f ca="1">IF(OR(A381="",A381="总计",ISNA(MATCH(A381,'临-进度'!$A:$A,0))),"",A381)</f>
        <v/>
      </c>
      <c r="I381" s="8" t="b">
        <f>NOT(ISNA(MATCH(A381,项目阶段与里程碑!$B:$B,0)))</f>
        <v>0</v>
      </c>
      <c r="J381" s="8" t="str">
        <f t="shared" si="164"/>
        <v/>
      </c>
      <c r="K381" s="8" t="str">
        <f t="shared" si="165"/>
        <v/>
      </c>
      <c r="L381" s="8" t="str">
        <f t="shared" si="166"/>
        <v/>
      </c>
      <c r="N381" s="171" t="str">
        <f t="shared" si="142"/>
        <v/>
      </c>
      <c r="O381" s="171">
        <f t="shared" ca="1" si="143"/>
        <v>16</v>
      </c>
      <c r="P381" s="171" t="str">
        <f t="shared" ca="1" si="144"/>
        <v/>
      </c>
      <c r="Q381" s="171" t="str">
        <f t="shared" ca="1" si="145"/>
        <v/>
      </c>
      <c r="R381" s="171" t="str">
        <f t="shared" ca="1" si="146"/>
        <v/>
      </c>
      <c r="S381" s="171" t="b">
        <f t="shared" si="147"/>
        <v>0</v>
      </c>
      <c r="T381" s="9" t="str">
        <f t="shared" ca="1" si="148"/>
        <v/>
      </c>
      <c r="U381" s="9" t="str">
        <f t="shared" ca="1" si="149"/>
        <v/>
      </c>
      <c r="V381" s="9" t="str">
        <f t="shared" ca="1" si="150"/>
        <v/>
      </c>
      <c r="W381" s="9" t="str">
        <f t="shared" ca="1" si="151"/>
        <v/>
      </c>
      <c r="X381" s="9" t="str">
        <f t="shared" ca="1" si="152"/>
        <v/>
      </c>
      <c r="Y381" s="172" t="str">
        <f t="shared" si="153"/>
        <v/>
      </c>
      <c r="Z381" s="172" t="str">
        <f t="shared" si="154"/>
        <v/>
      </c>
      <c r="AA381" s="172" t="str">
        <f t="shared" si="155"/>
        <v/>
      </c>
      <c r="AB381" s="172" t="str">
        <f t="shared" si="156"/>
        <v/>
      </c>
      <c r="AC381" s="172" t="str">
        <f t="shared" si="157"/>
        <v/>
      </c>
      <c r="AD381" s="173" t="str">
        <f t="shared" ca="1" si="158"/>
        <v/>
      </c>
      <c r="AE381" s="173" t="str">
        <f t="shared" ca="1" si="159"/>
        <v/>
      </c>
      <c r="AF381" s="173" t="str">
        <f t="shared" ca="1" si="160"/>
        <v/>
      </c>
      <c r="AG381" s="173" t="str">
        <f t="shared" ca="1" si="161"/>
        <v/>
      </c>
      <c r="AH381" s="173" t="str">
        <f t="shared" ca="1" si="162"/>
        <v/>
      </c>
    </row>
    <row r="382" spans="7:34">
      <c r="G382" s="8" t="str">
        <f t="shared" si="163"/>
        <v/>
      </c>
      <c r="H382" s="8" t="str">
        <f ca="1">IF(OR(A382="",A382="总计",ISNA(MATCH(A382,'临-进度'!$A:$A,0))),"",A382)</f>
        <v/>
      </c>
      <c r="I382" s="8" t="b">
        <f>NOT(ISNA(MATCH(A382,项目阶段与里程碑!$B:$B,0)))</f>
        <v>0</v>
      </c>
      <c r="J382" s="8" t="str">
        <f t="shared" si="164"/>
        <v/>
      </c>
      <c r="K382" s="8" t="str">
        <f t="shared" si="165"/>
        <v/>
      </c>
      <c r="L382" s="8" t="str">
        <f t="shared" si="166"/>
        <v/>
      </c>
      <c r="N382" s="171" t="str">
        <f t="shared" si="142"/>
        <v/>
      </c>
      <c r="O382" s="171">
        <f t="shared" ca="1" si="143"/>
        <v>16</v>
      </c>
      <c r="P382" s="171" t="str">
        <f t="shared" ca="1" si="144"/>
        <v/>
      </c>
      <c r="Q382" s="171" t="str">
        <f t="shared" ca="1" si="145"/>
        <v/>
      </c>
      <c r="R382" s="171" t="str">
        <f t="shared" ca="1" si="146"/>
        <v/>
      </c>
      <c r="S382" s="171" t="b">
        <f t="shared" si="147"/>
        <v>0</v>
      </c>
      <c r="T382" s="9" t="str">
        <f t="shared" ca="1" si="148"/>
        <v/>
      </c>
      <c r="U382" s="9" t="str">
        <f t="shared" ca="1" si="149"/>
        <v/>
      </c>
      <c r="V382" s="9" t="str">
        <f t="shared" ca="1" si="150"/>
        <v/>
      </c>
      <c r="W382" s="9" t="str">
        <f t="shared" ca="1" si="151"/>
        <v/>
      </c>
      <c r="X382" s="9" t="str">
        <f t="shared" ca="1" si="152"/>
        <v/>
      </c>
      <c r="Y382" s="172" t="str">
        <f t="shared" si="153"/>
        <v/>
      </c>
      <c r="Z382" s="172" t="str">
        <f t="shared" si="154"/>
        <v/>
      </c>
      <c r="AA382" s="172" t="str">
        <f t="shared" si="155"/>
        <v/>
      </c>
      <c r="AB382" s="172" t="str">
        <f t="shared" si="156"/>
        <v/>
      </c>
      <c r="AC382" s="172" t="str">
        <f t="shared" si="157"/>
        <v/>
      </c>
      <c r="AD382" s="173" t="str">
        <f t="shared" ca="1" si="158"/>
        <v/>
      </c>
      <c r="AE382" s="173" t="str">
        <f t="shared" ca="1" si="159"/>
        <v/>
      </c>
      <c r="AF382" s="173" t="str">
        <f t="shared" ca="1" si="160"/>
        <v/>
      </c>
      <c r="AG382" s="173" t="str">
        <f t="shared" ca="1" si="161"/>
        <v/>
      </c>
      <c r="AH382" s="173" t="str">
        <f t="shared" ca="1" si="162"/>
        <v/>
      </c>
    </row>
    <row r="383" spans="7:34">
      <c r="G383" s="8" t="str">
        <f t="shared" si="163"/>
        <v/>
      </c>
      <c r="H383" s="8" t="str">
        <f ca="1">IF(OR(A383="",A383="总计",ISNA(MATCH(A383,'临-进度'!$A:$A,0))),"",A383)</f>
        <v/>
      </c>
      <c r="I383" s="8" t="b">
        <f>NOT(ISNA(MATCH(A383,项目阶段与里程碑!$B:$B,0)))</f>
        <v>0</v>
      </c>
      <c r="J383" s="8" t="str">
        <f t="shared" si="164"/>
        <v/>
      </c>
      <c r="K383" s="8" t="str">
        <f t="shared" si="165"/>
        <v/>
      </c>
      <c r="L383" s="8" t="str">
        <f t="shared" si="166"/>
        <v/>
      </c>
      <c r="N383" s="171" t="str">
        <f t="shared" si="142"/>
        <v/>
      </c>
      <c r="O383" s="171">
        <f t="shared" ca="1" si="143"/>
        <v>16</v>
      </c>
      <c r="P383" s="171" t="str">
        <f t="shared" ca="1" si="144"/>
        <v/>
      </c>
      <c r="Q383" s="171" t="str">
        <f t="shared" ca="1" si="145"/>
        <v/>
      </c>
      <c r="R383" s="171" t="str">
        <f t="shared" ca="1" si="146"/>
        <v/>
      </c>
      <c r="S383" s="171" t="b">
        <f t="shared" si="147"/>
        <v>0</v>
      </c>
      <c r="T383" s="9" t="str">
        <f t="shared" ca="1" si="148"/>
        <v/>
      </c>
      <c r="U383" s="9" t="str">
        <f t="shared" ca="1" si="149"/>
        <v/>
      </c>
      <c r="V383" s="9" t="str">
        <f t="shared" ca="1" si="150"/>
        <v/>
      </c>
      <c r="W383" s="9" t="str">
        <f t="shared" ca="1" si="151"/>
        <v/>
      </c>
      <c r="X383" s="9" t="str">
        <f t="shared" ca="1" si="152"/>
        <v/>
      </c>
      <c r="Y383" s="172" t="str">
        <f t="shared" si="153"/>
        <v/>
      </c>
      <c r="Z383" s="172" t="str">
        <f t="shared" si="154"/>
        <v/>
      </c>
      <c r="AA383" s="172" t="str">
        <f t="shared" si="155"/>
        <v/>
      </c>
      <c r="AB383" s="172" t="str">
        <f t="shared" si="156"/>
        <v/>
      </c>
      <c r="AC383" s="172" t="str">
        <f t="shared" si="157"/>
        <v/>
      </c>
      <c r="AD383" s="173" t="str">
        <f t="shared" ca="1" si="158"/>
        <v/>
      </c>
      <c r="AE383" s="173" t="str">
        <f t="shared" ca="1" si="159"/>
        <v/>
      </c>
      <c r="AF383" s="173" t="str">
        <f t="shared" ca="1" si="160"/>
        <v/>
      </c>
      <c r="AG383" s="173" t="str">
        <f t="shared" ca="1" si="161"/>
        <v/>
      </c>
      <c r="AH383" s="173" t="str">
        <f t="shared" ca="1" si="162"/>
        <v/>
      </c>
    </row>
    <row r="384" spans="7:34">
      <c r="G384" s="8" t="str">
        <f t="shared" si="163"/>
        <v/>
      </c>
      <c r="H384" s="8" t="str">
        <f ca="1">IF(OR(A384="",A384="总计",ISNA(MATCH(A384,'临-进度'!$A:$A,0))),"",A384)</f>
        <v/>
      </c>
      <c r="I384" s="8" t="b">
        <f>NOT(ISNA(MATCH(A384,项目阶段与里程碑!$B:$B,0)))</f>
        <v>0</v>
      </c>
      <c r="J384" s="8" t="str">
        <f t="shared" si="164"/>
        <v/>
      </c>
      <c r="K384" s="8" t="str">
        <f t="shared" si="165"/>
        <v/>
      </c>
      <c r="L384" s="8" t="str">
        <f t="shared" si="166"/>
        <v/>
      </c>
      <c r="N384" s="171" t="str">
        <f t="shared" si="142"/>
        <v/>
      </c>
      <c r="O384" s="171">
        <f t="shared" ca="1" si="143"/>
        <v>16</v>
      </c>
      <c r="P384" s="171" t="str">
        <f t="shared" ca="1" si="144"/>
        <v/>
      </c>
      <c r="Q384" s="171" t="str">
        <f t="shared" ca="1" si="145"/>
        <v/>
      </c>
      <c r="R384" s="171" t="str">
        <f t="shared" ca="1" si="146"/>
        <v/>
      </c>
      <c r="S384" s="171" t="b">
        <f t="shared" si="147"/>
        <v>0</v>
      </c>
      <c r="T384" s="9" t="str">
        <f t="shared" ca="1" si="148"/>
        <v/>
      </c>
      <c r="U384" s="9" t="str">
        <f t="shared" ca="1" si="149"/>
        <v/>
      </c>
      <c r="V384" s="9" t="str">
        <f t="shared" ca="1" si="150"/>
        <v/>
      </c>
      <c r="W384" s="9" t="str">
        <f t="shared" ca="1" si="151"/>
        <v/>
      </c>
      <c r="X384" s="9" t="str">
        <f t="shared" ca="1" si="152"/>
        <v/>
      </c>
      <c r="Y384" s="172" t="str">
        <f t="shared" si="153"/>
        <v/>
      </c>
      <c r="Z384" s="172" t="str">
        <f t="shared" si="154"/>
        <v/>
      </c>
      <c r="AA384" s="172" t="str">
        <f t="shared" si="155"/>
        <v/>
      </c>
      <c r="AB384" s="172" t="str">
        <f t="shared" si="156"/>
        <v/>
      </c>
      <c r="AC384" s="172" t="str">
        <f t="shared" si="157"/>
        <v/>
      </c>
      <c r="AD384" s="173" t="str">
        <f t="shared" ca="1" si="158"/>
        <v/>
      </c>
      <c r="AE384" s="173" t="str">
        <f t="shared" ca="1" si="159"/>
        <v/>
      </c>
      <c r="AF384" s="173" t="str">
        <f t="shared" ca="1" si="160"/>
        <v/>
      </c>
      <c r="AG384" s="173" t="str">
        <f t="shared" ca="1" si="161"/>
        <v/>
      </c>
      <c r="AH384" s="173" t="str">
        <f t="shared" ca="1" si="162"/>
        <v/>
      </c>
    </row>
    <row r="385" spans="7:34">
      <c r="G385" s="8" t="str">
        <f t="shared" si="163"/>
        <v/>
      </c>
      <c r="H385" s="8" t="str">
        <f ca="1">IF(OR(A385="",A385="总计",ISNA(MATCH(A385,'临-进度'!$A:$A,0))),"",A385)</f>
        <v/>
      </c>
      <c r="I385" s="8" t="b">
        <f>NOT(ISNA(MATCH(A385,项目阶段与里程碑!$B:$B,0)))</f>
        <v>0</v>
      </c>
      <c r="J385" s="8" t="str">
        <f t="shared" si="164"/>
        <v/>
      </c>
      <c r="K385" s="8" t="str">
        <f t="shared" si="165"/>
        <v/>
      </c>
      <c r="L385" s="8" t="str">
        <f t="shared" si="166"/>
        <v/>
      </c>
      <c r="N385" s="171" t="str">
        <f t="shared" si="142"/>
        <v/>
      </c>
      <c r="O385" s="171">
        <f t="shared" ca="1" si="143"/>
        <v>16</v>
      </c>
      <c r="P385" s="171" t="str">
        <f t="shared" ca="1" si="144"/>
        <v/>
      </c>
      <c r="Q385" s="171" t="str">
        <f t="shared" ca="1" si="145"/>
        <v/>
      </c>
      <c r="R385" s="171" t="str">
        <f t="shared" ca="1" si="146"/>
        <v/>
      </c>
      <c r="S385" s="171" t="b">
        <f t="shared" si="147"/>
        <v>0</v>
      </c>
      <c r="T385" s="9" t="str">
        <f t="shared" ca="1" si="148"/>
        <v/>
      </c>
      <c r="U385" s="9" t="str">
        <f t="shared" ca="1" si="149"/>
        <v/>
      </c>
      <c r="V385" s="9" t="str">
        <f t="shared" ca="1" si="150"/>
        <v/>
      </c>
      <c r="W385" s="9" t="str">
        <f t="shared" ca="1" si="151"/>
        <v/>
      </c>
      <c r="X385" s="9" t="str">
        <f t="shared" ca="1" si="152"/>
        <v/>
      </c>
      <c r="Y385" s="172" t="str">
        <f t="shared" si="153"/>
        <v/>
      </c>
      <c r="Z385" s="172" t="str">
        <f t="shared" si="154"/>
        <v/>
      </c>
      <c r="AA385" s="172" t="str">
        <f t="shared" si="155"/>
        <v/>
      </c>
      <c r="AB385" s="172" t="str">
        <f t="shared" si="156"/>
        <v/>
      </c>
      <c r="AC385" s="172" t="str">
        <f t="shared" si="157"/>
        <v/>
      </c>
      <c r="AD385" s="173" t="str">
        <f t="shared" ca="1" si="158"/>
        <v/>
      </c>
      <c r="AE385" s="173" t="str">
        <f t="shared" ca="1" si="159"/>
        <v/>
      </c>
      <c r="AF385" s="173" t="str">
        <f t="shared" ca="1" si="160"/>
        <v/>
      </c>
      <c r="AG385" s="173" t="str">
        <f t="shared" ca="1" si="161"/>
        <v/>
      </c>
      <c r="AH385" s="173" t="str">
        <f t="shared" ca="1" si="162"/>
        <v/>
      </c>
    </row>
    <row r="386" spans="7:34">
      <c r="G386" s="8" t="str">
        <f t="shared" si="163"/>
        <v/>
      </c>
      <c r="H386" s="8" t="str">
        <f ca="1">IF(OR(A386="",A386="总计",ISNA(MATCH(A386,'临-进度'!$A:$A,0))),"",A386)</f>
        <v/>
      </c>
      <c r="I386" s="8" t="b">
        <f>NOT(ISNA(MATCH(A386,项目阶段与里程碑!$B:$B,0)))</f>
        <v>0</v>
      </c>
      <c r="J386" s="8" t="str">
        <f t="shared" si="164"/>
        <v/>
      </c>
      <c r="K386" s="8" t="str">
        <f t="shared" si="165"/>
        <v/>
      </c>
      <c r="L386" s="8" t="str">
        <f t="shared" si="166"/>
        <v/>
      </c>
      <c r="N386" s="171" t="str">
        <f t="shared" si="142"/>
        <v/>
      </c>
      <c r="O386" s="171">
        <f t="shared" ca="1" si="143"/>
        <v>16</v>
      </c>
      <c r="P386" s="171" t="str">
        <f t="shared" ca="1" si="144"/>
        <v/>
      </c>
      <c r="Q386" s="171" t="str">
        <f t="shared" ca="1" si="145"/>
        <v/>
      </c>
      <c r="R386" s="171" t="str">
        <f t="shared" ca="1" si="146"/>
        <v/>
      </c>
      <c r="S386" s="171" t="b">
        <f t="shared" si="147"/>
        <v>0</v>
      </c>
      <c r="T386" s="9" t="str">
        <f t="shared" ca="1" si="148"/>
        <v/>
      </c>
      <c r="U386" s="9" t="str">
        <f t="shared" ca="1" si="149"/>
        <v/>
      </c>
      <c r="V386" s="9" t="str">
        <f t="shared" ca="1" si="150"/>
        <v/>
      </c>
      <c r="W386" s="9" t="str">
        <f t="shared" ca="1" si="151"/>
        <v/>
      </c>
      <c r="X386" s="9" t="str">
        <f t="shared" ca="1" si="152"/>
        <v/>
      </c>
      <c r="Y386" s="172" t="str">
        <f t="shared" si="153"/>
        <v/>
      </c>
      <c r="Z386" s="172" t="str">
        <f t="shared" si="154"/>
        <v/>
      </c>
      <c r="AA386" s="172" t="str">
        <f t="shared" si="155"/>
        <v/>
      </c>
      <c r="AB386" s="172" t="str">
        <f t="shared" si="156"/>
        <v/>
      </c>
      <c r="AC386" s="172" t="str">
        <f t="shared" si="157"/>
        <v/>
      </c>
      <c r="AD386" s="173" t="str">
        <f t="shared" ca="1" si="158"/>
        <v/>
      </c>
      <c r="AE386" s="173" t="str">
        <f t="shared" ca="1" si="159"/>
        <v/>
      </c>
      <c r="AF386" s="173" t="str">
        <f t="shared" ca="1" si="160"/>
        <v/>
      </c>
      <c r="AG386" s="173" t="str">
        <f t="shared" ca="1" si="161"/>
        <v/>
      </c>
      <c r="AH386" s="173" t="str">
        <f t="shared" ca="1" si="162"/>
        <v/>
      </c>
    </row>
    <row r="387" spans="7:34">
      <c r="G387" s="8" t="str">
        <f t="shared" si="163"/>
        <v/>
      </c>
      <c r="H387" s="8" t="str">
        <f ca="1">IF(OR(A387="",A387="总计",ISNA(MATCH(A387,'临-进度'!$A:$A,0))),"",A387)</f>
        <v/>
      </c>
      <c r="I387" s="8" t="b">
        <f>NOT(ISNA(MATCH(A387,项目阶段与里程碑!$B:$B,0)))</f>
        <v>0</v>
      </c>
      <c r="J387" s="8" t="str">
        <f t="shared" si="164"/>
        <v/>
      </c>
      <c r="K387" s="8" t="str">
        <f t="shared" si="165"/>
        <v/>
      </c>
      <c r="L387" s="8" t="str">
        <f t="shared" si="166"/>
        <v/>
      </c>
      <c r="N387" s="171" t="str">
        <f t="shared" si="142"/>
        <v/>
      </c>
      <c r="O387" s="171">
        <f t="shared" ca="1" si="143"/>
        <v>16</v>
      </c>
      <c r="P387" s="171" t="str">
        <f t="shared" ca="1" si="144"/>
        <v/>
      </c>
      <c r="Q387" s="171" t="str">
        <f t="shared" ca="1" si="145"/>
        <v/>
      </c>
      <c r="R387" s="171" t="str">
        <f t="shared" ca="1" si="146"/>
        <v/>
      </c>
      <c r="S387" s="171" t="b">
        <f t="shared" si="147"/>
        <v>0</v>
      </c>
      <c r="T387" s="9" t="str">
        <f t="shared" ca="1" si="148"/>
        <v/>
      </c>
      <c r="U387" s="9" t="str">
        <f t="shared" ca="1" si="149"/>
        <v/>
      </c>
      <c r="V387" s="9" t="str">
        <f t="shared" ca="1" si="150"/>
        <v/>
      </c>
      <c r="W387" s="9" t="str">
        <f t="shared" ca="1" si="151"/>
        <v/>
      </c>
      <c r="X387" s="9" t="str">
        <f t="shared" ca="1" si="152"/>
        <v/>
      </c>
      <c r="Y387" s="172" t="str">
        <f t="shared" si="153"/>
        <v/>
      </c>
      <c r="Z387" s="172" t="str">
        <f t="shared" si="154"/>
        <v/>
      </c>
      <c r="AA387" s="172" t="str">
        <f t="shared" si="155"/>
        <v/>
      </c>
      <c r="AB387" s="172" t="str">
        <f t="shared" si="156"/>
        <v/>
      </c>
      <c r="AC387" s="172" t="str">
        <f t="shared" si="157"/>
        <v/>
      </c>
      <c r="AD387" s="173" t="str">
        <f t="shared" ca="1" si="158"/>
        <v/>
      </c>
      <c r="AE387" s="173" t="str">
        <f t="shared" ca="1" si="159"/>
        <v/>
      </c>
      <c r="AF387" s="173" t="str">
        <f t="shared" ca="1" si="160"/>
        <v/>
      </c>
      <c r="AG387" s="173" t="str">
        <f t="shared" ca="1" si="161"/>
        <v/>
      </c>
      <c r="AH387" s="173" t="str">
        <f t="shared" ca="1" si="162"/>
        <v/>
      </c>
    </row>
    <row r="388" spans="7:34">
      <c r="G388" s="8" t="str">
        <f t="shared" si="163"/>
        <v/>
      </c>
      <c r="H388" s="8" t="str">
        <f ca="1">IF(OR(A388="",A388="总计",ISNA(MATCH(A388,'临-进度'!$A:$A,0))),"",A388)</f>
        <v/>
      </c>
      <c r="I388" s="8" t="b">
        <f>NOT(ISNA(MATCH(A388,项目阶段与里程碑!$B:$B,0)))</f>
        <v>0</v>
      </c>
      <c r="J388" s="8" t="str">
        <f t="shared" si="164"/>
        <v/>
      </c>
      <c r="K388" s="8" t="str">
        <f t="shared" si="165"/>
        <v/>
      </c>
      <c r="L388" s="8" t="str">
        <f t="shared" si="166"/>
        <v/>
      </c>
      <c r="N388" s="171" t="str">
        <f t="shared" ref="N388:N451" si="167">IF(ROW()-1&gt;$K$2,"",IF(ROW()&lt;=2,2,IF(ROW()&lt;=N387+Q387,N387,ROW())))</f>
        <v/>
      </c>
      <c r="O388" s="171">
        <f t="shared" ref="O388:O451" ca="1" si="168">IF(N387=N388,O387,O387+R387+1)</f>
        <v>16</v>
      </c>
      <c r="P388" s="171" t="str">
        <f t="shared" ref="P388:P451" ca="1" si="169">OFFSET($J$1,O388-1,0)</f>
        <v/>
      </c>
      <c r="Q388" s="171" t="str">
        <f t="shared" ref="Q388:Q451" ca="1" si="170">OFFSET($K$1,O388-1,0)</f>
        <v/>
      </c>
      <c r="R388" s="171" t="str">
        <f t="shared" ref="R388:R451" ca="1" si="171">OFFSET($L$1,O388-1,0)</f>
        <v/>
      </c>
      <c r="S388" s="171" t="b">
        <f t="shared" ref="S388:S451" si="172">N388&lt;&gt;N387</f>
        <v>0</v>
      </c>
      <c r="T388" s="9" t="str">
        <f t="shared" ref="T388:T451" ca="1" si="173">IFERROR(IF(OR($N388="",$S388),"",IF(ISNUMBER(T387),T387,$O388)+MATCH(1,INDIRECT("b"&amp;(IF(ISNUMBER(T387),T387,$O388)+1)&amp;":b500"),0)),"")</f>
        <v/>
      </c>
      <c r="U388" s="9" t="str">
        <f t="shared" ref="U388:U451" ca="1" si="174">IFERROR(IF(OR(N388="",$S388),"",IF(ISNUMBER(U387),U387,$O388)+MATCH(1,INDIRECT("c"&amp;(IF(ISNUMBER(U387),U387,$O388)+1)&amp;":c500"),0)),"")</f>
        <v/>
      </c>
      <c r="V388" s="9" t="str">
        <f t="shared" ref="V388:V451" ca="1" si="175">IFERROR(IF(OR($N388="",$S388),"",IF(ISNUMBER(V387),V387,$O388)+MATCH(1,INDIRECT("d"&amp;(IF(ISNUMBER(V387),V387,$O388)+1)&amp;":d500"),0)),"")</f>
        <v/>
      </c>
      <c r="W388" s="9" t="str">
        <f t="shared" ref="W388:W451" ca="1" si="176">IFERROR(IF(OR($N388="",$S388),"",IF(ISNUMBER(W387),W387,$O388)+MATCH(1,INDIRECT("e"&amp;(IF(ISNUMBER(W387),W387,$O388)+1)&amp;":e500"),0)),"")</f>
        <v/>
      </c>
      <c r="X388" s="9" t="str">
        <f t="shared" ref="X388:X451" ca="1" si="177">IFERROR(IF(OR($N388="",$S388),"",IF(ISNUMBER(X387),X387,$O388)+MATCH(1,INDIRECT("f"&amp;(IF(ISNUMBER(X387),X387,$O388)+1)&amp;":f500"),0)),"")</f>
        <v/>
      </c>
      <c r="Y388" s="172" t="str">
        <f t="shared" ref="Y388:Y451" si="178">IF(OR($N388="",$S388),"",IF(T388&lt;=$O388+$R388,T388,""))</f>
        <v/>
      </c>
      <c r="Z388" s="172" t="str">
        <f t="shared" ref="Z388:Z451" si="179">IF(OR($N388="",$S388),"",IF(U388&lt;=$O388+$R388,U388,""))</f>
        <v/>
      </c>
      <c r="AA388" s="172" t="str">
        <f t="shared" ref="AA388:AA451" si="180">IF(OR($N388="",$S388),"",IF(V388&lt;=$O388+$R388,V388,""))</f>
        <v/>
      </c>
      <c r="AB388" s="172" t="str">
        <f t="shared" ref="AB388:AB451" si="181">IF(OR($N388="",$S388),"",IF(W388&lt;=$O388+$R388,W388,""))</f>
        <v/>
      </c>
      <c r="AC388" s="172" t="str">
        <f t="shared" ref="AC388:AC451" si="182">IF(OR($N388="",$S388),"",IF(X388&lt;=$O388+$R388,X388,""))</f>
        <v/>
      </c>
      <c r="AD388" s="173" t="str">
        <f t="shared" ref="AD388:AD451" ca="1" si="183">IF(OR($N388="",$S388,Y388=""),"",OFFSET($A$1,Y388-1,0))</f>
        <v/>
      </c>
      <c r="AE388" s="173" t="str">
        <f t="shared" ref="AE388:AE451" ca="1" si="184">IF(OR($N388="",$S388,Z388=""),"",OFFSET($A$1,Z388-1,0))</f>
        <v/>
      </c>
      <c r="AF388" s="173" t="str">
        <f t="shared" ref="AF388:AF451" ca="1" si="185">IF(OR($N388="",$S388,AA388=""),"",OFFSET($A$1,AA388-1,0))</f>
        <v/>
      </c>
      <c r="AG388" s="173" t="str">
        <f t="shared" ref="AG388:AG451" ca="1" si="186">IF(OR($N388="",$S388,AB388=""),"",OFFSET($A$1,AB388-1,0))</f>
        <v/>
      </c>
      <c r="AH388" s="173" t="str">
        <f t="shared" ref="AH388:AH451" ca="1" si="187">IF(OR($N388="",$S388,AC388=""),"",OFFSET($A$1,AC388-1,0))</f>
        <v/>
      </c>
    </row>
    <row r="389" spans="7:34">
      <c r="G389" s="8" t="str">
        <f t="shared" si="163"/>
        <v/>
      </c>
      <c r="H389" s="8" t="str">
        <f ca="1">IF(OR(A389="",A389="总计",ISNA(MATCH(A389,'临-进度'!$A:$A,0))),"",A389)</f>
        <v/>
      </c>
      <c r="I389" s="8" t="b">
        <f>NOT(ISNA(MATCH(A389,项目阶段与里程碑!$B:$B,0)))</f>
        <v>0</v>
      </c>
      <c r="J389" s="8" t="str">
        <f t="shared" si="164"/>
        <v/>
      </c>
      <c r="K389" s="8" t="str">
        <f t="shared" si="165"/>
        <v/>
      </c>
      <c r="L389" s="8" t="str">
        <f t="shared" si="166"/>
        <v/>
      </c>
      <c r="N389" s="171" t="str">
        <f t="shared" si="167"/>
        <v/>
      </c>
      <c r="O389" s="171">
        <f t="shared" ca="1" si="168"/>
        <v>16</v>
      </c>
      <c r="P389" s="171" t="str">
        <f t="shared" ca="1" si="169"/>
        <v/>
      </c>
      <c r="Q389" s="171" t="str">
        <f t="shared" ca="1" si="170"/>
        <v/>
      </c>
      <c r="R389" s="171" t="str">
        <f t="shared" ca="1" si="171"/>
        <v/>
      </c>
      <c r="S389" s="171" t="b">
        <f t="shared" si="172"/>
        <v>0</v>
      </c>
      <c r="T389" s="9" t="str">
        <f t="shared" ca="1" si="173"/>
        <v/>
      </c>
      <c r="U389" s="9" t="str">
        <f t="shared" ca="1" si="174"/>
        <v/>
      </c>
      <c r="V389" s="9" t="str">
        <f t="shared" ca="1" si="175"/>
        <v/>
      </c>
      <c r="W389" s="9" t="str">
        <f t="shared" ca="1" si="176"/>
        <v/>
      </c>
      <c r="X389" s="9" t="str">
        <f t="shared" ca="1" si="177"/>
        <v/>
      </c>
      <c r="Y389" s="172" t="str">
        <f t="shared" si="178"/>
        <v/>
      </c>
      <c r="Z389" s="172" t="str">
        <f t="shared" si="179"/>
        <v/>
      </c>
      <c r="AA389" s="172" t="str">
        <f t="shared" si="180"/>
        <v/>
      </c>
      <c r="AB389" s="172" t="str">
        <f t="shared" si="181"/>
        <v/>
      </c>
      <c r="AC389" s="172" t="str">
        <f t="shared" si="182"/>
        <v/>
      </c>
      <c r="AD389" s="173" t="str">
        <f t="shared" ca="1" si="183"/>
        <v/>
      </c>
      <c r="AE389" s="173" t="str">
        <f t="shared" ca="1" si="184"/>
        <v/>
      </c>
      <c r="AF389" s="173" t="str">
        <f t="shared" ca="1" si="185"/>
        <v/>
      </c>
      <c r="AG389" s="173" t="str">
        <f t="shared" ca="1" si="186"/>
        <v/>
      </c>
      <c r="AH389" s="173" t="str">
        <f t="shared" ca="1" si="187"/>
        <v/>
      </c>
    </row>
    <row r="390" spans="7:34">
      <c r="G390" s="8" t="str">
        <f t="shared" ref="G390:G453" si="188">IF(OR(A390="",A390="总计"),"",IF(I390,A390,G389))</f>
        <v/>
      </c>
      <c r="H390" s="8" t="str">
        <f ca="1">IF(OR(A390="",A390="总计",ISNA(MATCH(A390,'临-进度'!$A:$A,0))),"",A390)</f>
        <v/>
      </c>
      <c r="I390" s="8" t="b">
        <f>NOT(ISNA(MATCH(A390,项目阶段与里程碑!$B:$B,0)))</f>
        <v>0</v>
      </c>
      <c r="J390" s="8" t="str">
        <f t="shared" ref="J390:J453" si="189">IF(I390,G390,"")</f>
        <v/>
      </c>
      <c r="K390" s="8" t="str">
        <f t="shared" ref="K390:K453" si="190">IF(I390,MAX(B390:F390),"")</f>
        <v/>
      </c>
      <c r="L390" s="8" t="str">
        <f t="shared" ref="L390:L453" si="191">IF(I390,COUNTIF($G$2:$G$500,G390)-1,"")</f>
        <v/>
      </c>
      <c r="N390" s="171" t="str">
        <f t="shared" si="167"/>
        <v/>
      </c>
      <c r="O390" s="171">
        <f t="shared" ca="1" si="168"/>
        <v>16</v>
      </c>
      <c r="P390" s="171" t="str">
        <f t="shared" ca="1" si="169"/>
        <v/>
      </c>
      <c r="Q390" s="171" t="str">
        <f t="shared" ca="1" si="170"/>
        <v/>
      </c>
      <c r="R390" s="171" t="str">
        <f t="shared" ca="1" si="171"/>
        <v/>
      </c>
      <c r="S390" s="171" t="b">
        <f t="shared" si="172"/>
        <v>0</v>
      </c>
      <c r="T390" s="9" t="str">
        <f t="shared" ca="1" si="173"/>
        <v/>
      </c>
      <c r="U390" s="9" t="str">
        <f t="shared" ca="1" si="174"/>
        <v/>
      </c>
      <c r="V390" s="9" t="str">
        <f t="shared" ca="1" si="175"/>
        <v/>
      </c>
      <c r="W390" s="9" t="str">
        <f t="shared" ca="1" si="176"/>
        <v/>
      </c>
      <c r="X390" s="9" t="str">
        <f t="shared" ca="1" si="177"/>
        <v/>
      </c>
      <c r="Y390" s="172" t="str">
        <f t="shared" si="178"/>
        <v/>
      </c>
      <c r="Z390" s="172" t="str">
        <f t="shared" si="179"/>
        <v/>
      </c>
      <c r="AA390" s="172" t="str">
        <f t="shared" si="180"/>
        <v/>
      </c>
      <c r="AB390" s="172" t="str">
        <f t="shared" si="181"/>
        <v/>
      </c>
      <c r="AC390" s="172" t="str">
        <f t="shared" si="182"/>
        <v/>
      </c>
      <c r="AD390" s="173" t="str">
        <f t="shared" ca="1" si="183"/>
        <v/>
      </c>
      <c r="AE390" s="173" t="str">
        <f t="shared" ca="1" si="184"/>
        <v/>
      </c>
      <c r="AF390" s="173" t="str">
        <f t="shared" ca="1" si="185"/>
        <v/>
      </c>
      <c r="AG390" s="173" t="str">
        <f t="shared" ca="1" si="186"/>
        <v/>
      </c>
      <c r="AH390" s="173" t="str">
        <f t="shared" ca="1" si="187"/>
        <v/>
      </c>
    </row>
    <row r="391" spans="7:34">
      <c r="G391" s="8" t="str">
        <f t="shared" si="188"/>
        <v/>
      </c>
      <c r="H391" s="8" t="str">
        <f ca="1">IF(OR(A391="",A391="总计",ISNA(MATCH(A391,'临-进度'!$A:$A,0))),"",A391)</f>
        <v/>
      </c>
      <c r="I391" s="8" t="b">
        <f>NOT(ISNA(MATCH(A391,项目阶段与里程碑!$B:$B,0)))</f>
        <v>0</v>
      </c>
      <c r="J391" s="8" t="str">
        <f t="shared" si="189"/>
        <v/>
      </c>
      <c r="K391" s="8" t="str">
        <f t="shared" si="190"/>
        <v/>
      </c>
      <c r="L391" s="8" t="str">
        <f t="shared" si="191"/>
        <v/>
      </c>
      <c r="N391" s="171" t="str">
        <f t="shared" si="167"/>
        <v/>
      </c>
      <c r="O391" s="171">
        <f t="shared" ca="1" si="168"/>
        <v>16</v>
      </c>
      <c r="P391" s="171" t="str">
        <f t="shared" ca="1" si="169"/>
        <v/>
      </c>
      <c r="Q391" s="171" t="str">
        <f t="shared" ca="1" si="170"/>
        <v/>
      </c>
      <c r="R391" s="171" t="str">
        <f t="shared" ca="1" si="171"/>
        <v/>
      </c>
      <c r="S391" s="171" t="b">
        <f t="shared" si="172"/>
        <v>0</v>
      </c>
      <c r="T391" s="9" t="str">
        <f t="shared" ca="1" si="173"/>
        <v/>
      </c>
      <c r="U391" s="9" t="str">
        <f t="shared" ca="1" si="174"/>
        <v/>
      </c>
      <c r="V391" s="9" t="str">
        <f t="shared" ca="1" si="175"/>
        <v/>
      </c>
      <c r="W391" s="9" t="str">
        <f t="shared" ca="1" si="176"/>
        <v/>
      </c>
      <c r="X391" s="9" t="str">
        <f t="shared" ca="1" si="177"/>
        <v/>
      </c>
      <c r="Y391" s="172" t="str">
        <f t="shared" si="178"/>
        <v/>
      </c>
      <c r="Z391" s="172" t="str">
        <f t="shared" si="179"/>
        <v/>
      </c>
      <c r="AA391" s="172" t="str">
        <f t="shared" si="180"/>
        <v/>
      </c>
      <c r="AB391" s="172" t="str">
        <f t="shared" si="181"/>
        <v/>
      </c>
      <c r="AC391" s="172" t="str">
        <f t="shared" si="182"/>
        <v/>
      </c>
      <c r="AD391" s="173" t="str">
        <f t="shared" ca="1" si="183"/>
        <v/>
      </c>
      <c r="AE391" s="173" t="str">
        <f t="shared" ca="1" si="184"/>
        <v/>
      </c>
      <c r="AF391" s="173" t="str">
        <f t="shared" ca="1" si="185"/>
        <v/>
      </c>
      <c r="AG391" s="173" t="str">
        <f t="shared" ca="1" si="186"/>
        <v/>
      </c>
      <c r="AH391" s="173" t="str">
        <f t="shared" ca="1" si="187"/>
        <v/>
      </c>
    </row>
    <row r="392" spans="7:34">
      <c r="G392" s="8" t="str">
        <f t="shared" si="188"/>
        <v/>
      </c>
      <c r="H392" s="8" t="str">
        <f ca="1">IF(OR(A392="",A392="总计",ISNA(MATCH(A392,'临-进度'!$A:$A,0))),"",A392)</f>
        <v/>
      </c>
      <c r="I392" s="8" t="b">
        <f>NOT(ISNA(MATCH(A392,项目阶段与里程碑!$B:$B,0)))</f>
        <v>0</v>
      </c>
      <c r="J392" s="8" t="str">
        <f t="shared" si="189"/>
        <v/>
      </c>
      <c r="K392" s="8" t="str">
        <f t="shared" si="190"/>
        <v/>
      </c>
      <c r="L392" s="8" t="str">
        <f t="shared" si="191"/>
        <v/>
      </c>
      <c r="N392" s="171" t="str">
        <f t="shared" si="167"/>
        <v/>
      </c>
      <c r="O392" s="171">
        <f t="shared" ca="1" si="168"/>
        <v>16</v>
      </c>
      <c r="P392" s="171" t="str">
        <f t="shared" ca="1" si="169"/>
        <v/>
      </c>
      <c r="Q392" s="171" t="str">
        <f t="shared" ca="1" si="170"/>
        <v/>
      </c>
      <c r="R392" s="171" t="str">
        <f t="shared" ca="1" si="171"/>
        <v/>
      </c>
      <c r="S392" s="171" t="b">
        <f t="shared" si="172"/>
        <v>0</v>
      </c>
      <c r="T392" s="9" t="str">
        <f t="shared" ca="1" si="173"/>
        <v/>
      </c>
      <c r="U392" s="9" t="str">
        <f t="shared" ca="1" si="174"/>
        <v/>
      </c>
      <c r="V392" s="9" t="str">
        <f t="shared" ca="1" si="175"/>
        <v/>
      </c>
      <c r="W392" s="9" t="str">
        <f t="shared" ca="1" si="176"/>
        <v/>
      </c>
      <c r="X392" s="9" t="str">
        <f t="shared" ca="1" si="177"/>
        <v/>
      </c>
      <c r="Y392" s="172" t="str">
        <f t="shared" si="178"/>
        <v/>
      </c>
      <c r="Z392" s="172" t="str">
        <f t="shared" si="179"/>
        <v/>
      </c>
      <c r="AA392" s="172" t="str">
        <f t="shared" si="180"/>
        <v/>
      </c>
      <c r="AB392" s="172" t="str">
        <f t="shared" si="181"/>
        <v/>
      </c>
      <c r="AC392" s="172" t="str">
        <f t="shared" si="182"/>
        <v/>
      </c>
      <c r="AD392" s="173" t="str">
        <f t="shared" ca="1" si="183"/>
        <v/>
      </c>
      <c r="AE392" s="173" t="str">
        <f t="shared" ca="1" si="184"/>
        <v/>
      </c>
      <c r="AF392" s="173" t="str">
        <f t="shared" ca="1" si="185"/>
        <v/>
      </c>
      <c r="AG392" s="173" t="str">
        <f t="shared" ca="1" si="186"/>
        <v/>
      </c>
      <c r="AH392" s="173" t="str">
        <f t="shared" ca="1" si="187"/>
        <v/>
      </c>
    </row>
    <row r="393" spans="7:34">
      <c r="G393" s="8" t="str">
        <f t="shared" si="188"/>
        <v/>
      </c>
      <c r="H393" s="8" t="str">
        <f ca="1">IF(OR(A393="",A393="总计",ISNA(MATCH(A393,'临-进度'!$A:$A,0))),"",A393)</f>
        <v/>
      </c>
      <c r="I393" s="8" t="b">
        <f>NOT(ISNA(MATCH(A393,项目阶段与里程碑!$B:$B,0)))</f>
        <v>0</v>
      </c>
      <c r="J393" s="8" t="str">
        <f t="shared" si="189"/>
        <v/>
      </c>
      <c r="K393" s="8" t="str">
        <f t="shared" si="190"/>
        <v/>
      </c>
      <c r="L393" s="8" t="str">
        <f t="shared" si="191"/>
        <v/>
      </c>
      <c r="N393" s="171" t="str">
        <f t="shared" si="167"/>
        <v/>
      </c>
      <c r="O393" s="171">
        <f t="shared" ca="1" si="168"/>
        <v>16</v>
      </c>
      <c r="P393" s="171" t="str">
        <f t="shared" ca="1" si="169"/>
        <v/>
      </c>
      <c r="Q393" s="171" t="str">
        <f t="shared" ca="1" si="170"/>
        <v/>
      </c>
      <c r="R393" s="171" t="str">
        <f t="shared" ca="1" si="171"/>
        <v/>
      </c>
      <c r="S393" s="171" t="b">
        <f t="shared" si="172"/>
        <v>0</v>
      </c>
      <c r="T393" s="9" t="str">
        <f t="shared" ca="1" si="173"/>
        <v/>
      </c>
      <c r="U393" s="9" t="str">
        <f t="shared" ca="1" si="174"/>
        <v/>
      </c>
      <c r="V393" s="9" t="str">
        <f t="shared" ca="1" si="175"/>
        <v/>
      </c>
      <c r="W393" s="9" t="str">
        <f t="shared" ca="1" si="176"/>
        <v/>
      </c>
      <c r="X393" s="9" t="str">
        <f t="shared" ca="1" si="177"/>
        <v/>
      </c>
      <c r="Y393" s="172" t="str">
        <f t="shared" si="178"/>
        <v/>
      </c>
      <c r="Z393" s="172" t="str">
        <f t="shared" si="179"/>
        <v/>
      </c>
      <c r="AA393" s="172" t="str">
        <f t="shared" si="180"/>
        <v/>
      </c>
      <c r="AB393" s="172" t="str">
        <f t="shared" si="181"/>
        <v/>
      </c>
      <c r="AC393" s="172" t="str">
        <f t="shared" si="182"/>
        <v/>
      </c>
      <c r="AD393" s="173" t="str">
        <f t="shared" ca="1" si="183"/>
        <v/>
      </c>
      <c r="AE393" s="173" t="str">
        <f t="shared" ca="1" si="184"/>
        <v/>
      </c>
      <c r="AF393" s="173" t="str">
        <f t="shared" ca="1" si="185"/>
        <v/>
      </c>
      <c r="AG393" s="173" t="str">
        <f t="shared" ca="1" si="186"/>
        <v/>
      </c>
      <c r="AH393" s="173" t="str">
        <f t="shared" ca="1" si="187"/>
        <v/>
      </c>
    </row>
    <row r="394" spans="7:34">
      <c r="G394" s="8" t="str">
        <f t="shared" si="188"/>
        <v/>
      </c>
      <c r="H394" s="8" t="str">
        <f ca="1">IF(OR(A394="",A394="总计",ISNA(MATCH(A394,'临-进度'!$A:$A,0))),"",A394)</f>
        <v/>
      </c>
      <c r="I394" s="8" t="b">
        <f>NOT(ISNA(MATCH(A394,项目阶段与里程碑!$B:$B,0)))</f>
        <v>0</v>
      </c>
      <c r="J394" s="8" t="str">
        <f t="shared" si="189"/>
        <v/>
      </c>
      <c r="K394" s="8" t="str">
        <f t="shared" si="190"/>
        <v/>
      </c>
      <c r="L394" s="8" t="str">
        <f t="shared" si="191"/>
        <v/>
      </c>
      <c r="N394" s="171" t="str">
        <f t="shared" si="167"/>
        <v/>
      </c>
      <c r="O394" s="171">
        <f t="shared" ca="1" si="168"/>
        <v>16</v>
      </c>
      <c r="P394" s="171" t="str">
        <f t="shared" ca="1" si="169"/>
        <v/>
      </c>
      <c r="Q394" s="171" t="str">
        <f t="shared" ca="1" si="170"/>
        <v/>
      </c>
      <c r="R394" s="171" t="str">
        <f t="shared" ca="1" si="171"/>
        <v/>
      </c>
      <c r="S394" s="171" t="b">
        <f t="shared" si="172"/>
        <v>0</v>
      </c>
      <c r="T394" s="9" t="str">
        <f t="shared" ca="1" si="173"/>
        <v/>
      </c>
      <c r="U394" s="9" t="str">
        <f t="shared" ca="1" si="174"/>
        <v/>
      </c>
      <c r="V394" s="9" t="str">
        <f t="shared" ca="1" si="175"/>
        <v/>
      </c>
      <c r="W394" s="9" t="str">
        <f t="shared" ca="1" si="176"/>
        <v/>
      </c>
      <c r="X394" s="9" t="str">
        <f t="shared" ca="1" si="177"/>
        <v/>
      </c>
      <c r="Y394" s="172" t="str">
        <f t="shared" si="178"/>
        <v/>
      </c>
      <c r="Z394" s="172" t="str">
        <f t="shared" si="179"/>
        <v/>
      </c>
      <c r="AA394" s="172" t="str">
        <f t="shared" si="180"/>
        <v/>
      </c>
      <c r="AB394" s="172" t="str">
        <f t="shared" si="181"/>
        <v/>
      </c>
      <c r="AC394" s="172" t="str">
        <f t="shared" si="182"/>
        <v/>
      </c>
      <c r="AD394" s="173" t="str">
        <f t="shared" ca="1" si="183"/>
        <v/>
      </c>
      <c r="AE394" s="173" t="str">
        <f t="shared" ca="1" si="184"/>
        <v/>
      </c>
      <c r="AF394" s="173" t="str">
        <f t="shared" ca="1" si="185"/>
        <v/>
      </c>
      <c r="AG394" s="173" t="str">
        <f t="shared" ca="1" si="186"/>
        <v/>
      </c>
      <c r="AH394" s="173" t="str">
        <f t="shared" ca="1" si="187"/>
        <v/>
      </c>
    </row>
    <row r="395" spans="7:34">
      <c r="G395" s="8" t="str">
        <f t="shared" si="188"/>
        <v/>
      </c>
      <c r="H395" s="8" t="str">
        <f ca="1">IF(OR(A395="",A395="总计",ISNA(MATCH(A395,'临-进度'!$A:$A,0))),"",A395)</f>
        <v/>
      </c>
      <c r="I395" s="8" t="b">
        <f>NOT(ISNA(MATCH(A395,项目阶段与里程碑!$B:$B,0)))</f>
        <v>0</v>
      </c>
      <c r="J395" s="8" t="str">
        <f t="shared" si="189"/>
        <v/>
      </c>
      <c r="K395" s="8" t="str">
        <f t="shared" si="190"/>
        <v/>
      </c>
      <c r="L395" s="8" t="str">
        <f t="shared" si="191"/>
        <v/>
      </c>
      <c r="N395" s="171" t="str">
        <f t="shared" si="167"/>
        <v/>
      </c>
      <c r="O395" s="171">
        <f t="shared" ca="1" si="168"/>
        <v>16</v>
      </c>
      <c r="P395" s="171" t="str">
        <f t="shared" ca="1" si="169"/>
        <v/>
      </c>
      <c r="Q395" s="171" t="str">
        <f t="shared" ca="1" si="170"/>
        <v/>
      </c>
      <c r="R395" s="171" t="str">
        <f t="shared" ca="1" si="171"/>
        <v/>
      </c>
      <c r="S395" s="171" t="b">
        <f t="shared" si="172"/>
        <v>0</v>
      </c>
      <c r="T395" s="9" t="str">
        <f t="shared" ca="1" si="173"/>
        <v/>
      </c>
      <c r="U395" s="9" t="str">
        <f t="shared" ca="1" si="174"/>
        <v/>
      </c>
      <c r="V395" s="9" t="str">
        <f t="shared" ca="1" si="175"/>
        <v/>
      </c>
      <c r="W395" s="9" t="str">
        <f t="shared" ca="1" si="176"/>
        <v/>
      </c>
      <c r="X395" s="9" t="str">
        <f t="shared" ca="1" si="177"/>
        <v/>
      </c>
      <c r="Y395" s="172" t="str">
        <f t="shared" si="178"/>
        <v/>
      </c>
      <c r="Z395" s="172" t="str">
        <f t="shared" si="179"/>
        <v/>
      </c>
      <c r="AA395" s="172" t="str">
        <f t="shared" si="180"/>
        <v/>
      </c>
      <c r="AB395" s="172" t="str">
        <f t="shared" si="181"/>
        <v/>
      </c>
      <c r="AC395" s="172" t="str">
        <f t="shared" si="182"/>
        <v/>
      </c>
      <c r="AD395" s="173" t="str">
        <f t="shared" ca="1" si="183"/>
        <v/>
      </c>
      <c r="AE395" s="173" t="str">
        <f t="shared" ca="1" si="184"/>
        <v/>
      </c>
      <c r="AF395" s="173" t="str">
        <f t="shared" ca="1" si="185"/>
        <v/>
      </c>
      <c r="AG395" s="173" t="str">
        <f t="shared" ca="1" si="186"/>
        <v/>
      </c>
      <c r="AH395" s="173" t="str">
        <f t="shared" ca="1" si="187"/>
        <v/>
      </c>
    </row>
    <row r="396" spans="7:34">
      <c r="G396" s="8" t="str">
        <f t="shared" si="188"/>
        <v/>
      </c>
      <c r="H396" s="8" t="str">
        <f ca="1">IF(OR(A396="",A396="总计",ISNA(MATCH(A396,'临-进度'!$A:$A,0))),"",A396)</f>
        <v/>
      </c>
      <c r="I396" s="8" t="b">
        <f>NOT(ISNA(MATCH(A396,项目阶段与里程碑!$B:$B,0)))</f>
        <v>0</v>
      </c>
      <c r="J396" s="8" t="str">
        <f t="shared" si="189"/>
        <v/>
      </c>
      <c r="K396" s="8" t="str">
        <f t="shared" si="190"/>
        <v/>
      </c>
      <c r="L396" s="8" t="str">
        <f t="shared" si="191"/>
        <v/>
      </c>
      <c r="N396" s="171" t="str">
        <f t="shared" si="167"/>
        <v/>
      </c>
      <c r="O396" s="171">
        <f t="shared" ca="1" si="168"/>
        <v>16</v>
      </c>
      <c r="P396" s="171" t="str">
        <f t="shared" ca="1" si="169"/>
        <v/>
      </c>
      <c r="Q396" s="171" t="str">
        <f t="shared" ca="1" si="170"/>
        <v/>
      </c>
      <c r="R396" s="171" t="str">
        <f t="shared" ca="1" si="171"/>
        <v/>
      </c>
      <c r="S396" s="171" t="b">
        <f t="shared" si="172"/>
        <v>0</v>
      </c>
      <c r="T396" s="9" t="str">
        <f t="shared" ca="1" si="173"/>
        <v/>
      </c>
      <c r="U396" s="9" t="str">
        <f t="shared" ca="1" si="174"/>
        <v/>
      </c>
      <c r="V396" s="9" t="str">
        <f t="shared" ca="1" si="175"/>
        <v/>
      </c>
      <c r="W396" s="9" t="str">
        <f t="shared" ca="1" si="176"/>
        <v/>
      </c>
      <c r="X396" s="9" t="str">
        <f t="shared" ca="1" si="177"/>
        <v/>
      </c>
      <c r="Y396" s="172" t="str">
        <f t="shared" si="178"/>
        <v/>
      </c>
      <c r="Z396" s="172" t="str">
        <f t="shared" si="179"/>
        <v/>
      </c>
      <c r="AA396" s="172" t="str">
        <f t="shared" si="180"/>
        <v/>
      </c>
      <c r="AB396" s="172" t="str">
        <f t="shared" si="181"/>
        <v/>
      </c>
      <c r="AC396" s="172" t="str">
        <f t="shared" si="182"/>
        <v/>
      </c>
      <c r="AD396" s="173" t="str">
        <f t="shared" ca="1" si="183"/>
        <v/>
      </c>
      <c r="AE396" s="173" t="str">
        <f t="shared" ca="1" si="184"/>
        <v/>
      </c>
      <c r="AF396" s="173" t="str">
        <f t="shared" ca="1" si="185"/>
        <v/>
      </c>
      <c r="AG396" s="173" t="str">
        <f t="shared" ca="1" si="186"/>
        <v/>
      </c>
      <c r="AH396" s="173" t="str">
        <f t="shared" ca="1" si="187"/>
        <v/>
      </c>
    </row>
    <row r="397" spans="7:34">
      <c r="G397" s="8" t="str">
        <f t="shared" si="188"/>
        <v/>
      </c>
      <c r="H397" s="8" t="str">
        <f ca="1">IF(OR(A397="",A397="总计",ISNA(MATCH(A397,'临-进度'!$A:$A,0))),"",A397)</f>
        <v/>
      </c>
      <c r="I397" s="8" t="b">
        <f>NOT(ISNA(MATCH(A397,项目阶段与里程碑!$B:$B,0)))</f>
        <v>0</v>
      </c>
      <c r="J397" s="8" t="str">
        <f t="shared" si="189"/>
        <v/>
      </c>
      <c r="K397" s="8" t="str">
        <f t="shared" si="190"/>
        <v/>
      </c>
      <c r="L397" s="8" t="str">
        <f t="shared" si="191"/>
        <v/>
      </c>
      <c r="N397" s="171" t="str">
        <f t="shared" si="167"/>
        <v/>
      </c>
      <c r="O397" s="171">
        <f t="shared" ca="1" si="168"/>
        <v>16</v>
      </c>
      <c r="P397" s="171" t="str">
        <f t="shared" ca="1" si="169"/>
        <v/>
      </c>
      <c r="Q397" s="171" t="str">
        <f t="shared" ca="1" si="170"/>
        <v/>
      </c>
      <c r="R397" s="171" t="str">
        <f t="shared" ca="1" si="171"/>
        <v/>
      </c>
      <c r="S397" s="171" t="b">
        <f t="shared" si="172"/>
        <v>0</v>
      </c>
      <c r="T397" s="9" t="str">
        <f t="shared" ca="1" si="173"/>
        <v/>
      </c>
      <c r="U397" s="9" t="str">
        <f t="shared" ca="1" si="174"/>
        <v/>
      </c>
      <c r="V397" s="9" t="str">
        <f t="shared" ca="1" si="175"/>
        <v/>
      </c>
      <c r="W397" s="9" t="str">
        <f t="shared" ca="1" si="176"/>
        <v/>
      </c>
      <c r="X397" s="9" t="str">
        <f t="shared" ca="1" si="177"/>
        <v/>
      </c>
      <c r="Y397" s="172" t="str">
        <f t="shared" si="178"/>
        <v/>
      </c>
      <c r="Z397" s="172" t="str">
        <f t="shared" si="179"/>
        <v/>
      </c>
      <c r="AA397" s="172" t="str">
        <f t="shared" si="180"/>
        <v/>
      </c>
      <c r="AB397" s="172" t="str">
        <f t="shared" si="181"/>
        <v/>
      </c>
      <c r="AC397" s="172" t="str">
        <f t="shared" si="182"/>
        <v/>
      </c>
      <c r="AD397" s="173" t="str">
        <f t="shared" ca="1" si="183"/>
        <v/>
      </c>
      <c r="AE397" s="173" t="str">
        <f t="shared" ca="1" si="184"/>
        <v/>
      </c>
      <c r="AF397" s="173" t="str">
        <f t="shared" ca="1" si="185"/>
        <v/>
      </c>
      <c r="AG397" s="173" t="str">
        <f t="shared" ca="1" si="186"/>
        <v/>
      </c>
      <c r="AH397" s="173" t="str">
        <f t="shared" ca="1" si="187"/>
        <v/>
      </c>
    </row>
    <row r="398" spans="7:34">
      <c r="G398" s="8" t="str">
        <f t="shared" si="188"/>
        <v/>
      </c>
      <c r="H398" s="8" t="str">
        <f ca="1">IF(OR(A398="",A398="总计",ISNA(MATCH(A398,'临-进度'!$A:$A,0))),"",A398)</f>
        <v/>
      </c>
      <c r="I398" s="8" t="b">
        <f>NOT(ISNA(MATCH(A398,项目阶段与里程碑!$B:$B,0)))</f>
        <v>0</v>
      </c>
      <c r="J398" s="8" t="str">
        <f t="shared" si="189"/>
        <v/>
      </c>
      <c r="K398" s="8" t="str">
        <f t="shared" si="190"/>
        <v/>
      </c>
      <c r="L398" s="8" t="str">
        <f t="shared" si="191"/>
        <v/>
      </c>
      <c r="N398" s="171" t="str">
        <f t="shared" si="167"/>
        <v/>
      </c>
      <c r="O398" s="171">
        <f t="shared" ca="1" si="168"/>
        <v>16</v>
      </c>
      <c r="P398" s="171" t="str">
        <f t="shared" ca="1" si="169"/>
        <v/>
      </c>
      <c r="Q398" s="171" t="str">
        <f t="shared" ca="1" si="170"/>
        <v/>
      </c>
      <c r="R398" s="171" t="str">
        <f t="shared" ca="1" si="171"/>
        <v/>
      </c>
      <c r="S398" s="171" t="b">
        <f t="shared" si="172"/>
        <v>0</v>
      </c>
      <c r="T398" s="9" t="str">
        <f t="shared" ca="1" si="173"/>
        <v/>
      </c>
      <c r="U398" s="9" t="str">
        <f t="shared" ca="1" si="174"/>
        <v/>
      </c>
      <c r="V398" s="9" t="str">
        <f t="shared" ca="1" si="175"/>
        <v/>
      </c>
      <c r="W398" s="9" t="str">
        <f t="shared" ca="1" si="176"/>
        <v/>
      </c>
      <c r="X398" s="9" t="str">
        <f t="shared" ca="1" si="177"/>
        <v/>
      </c>
      <c r="Y398" s="172" t="str">
        <f t="shared" si="178"/>
        <v/>
      </c>
      <c r="Z398" s="172" t="str">
        <f t="shared" si="179"/>
        <v/>
      </c>
      <c r="AA398" s="172" t="str">
        <f t="shared" si="180"/>
        <v/>
      </c>
      <c r="AB398" s="172" t="str">
        <f t="shared" si="181"/>
        <v/>
      </c>
      <c r="AC398" s="172" t="str">
        <f t="shared" si="182"/>
        <v/>
      </c>
      <c r="AD398" s="173" t="str">
        <f t="shared" ca="1" si="183"/>
        <v/>
      </c>
      <c r="AE398" s="173" t="str">
        <f t="shared" ca="1" si="184"/>
        <v/>
      </c>
      <c r="AF398" s="173" t="str">
        <f t="shared" ca="1" si="185"/>
        <v/>
      </c>
      <c r="AG398" s="173" t="str">
        <f t="shared" ca="1" si="186"/>
        <v/>
      </c>
      <c r="AH398" s="173" t="str">
        <f t="shared" ca="1" si="187"/>
        <v/>
      </c>
    </row>
    <row r="399" spans="7:34">
      <c r="G399" s="8" t="str">
        <f t="shared" si="188"/>
        <v/>
      </c>
      <c r="H399" s="8" t="str">
        <f ca="1">IF(OR(A399="",A399="总计",ISNA(MATCH(A399,'临-进度'!$A:$A,0))),"",A399)</f>
        <v/>
      </c>
      <c r="I399" s="8" t="b">
        <f>NOT(ISNA(MATCH(A399,项目阶段与里程碑!$B:$B,0)))</f>
        <v>0</v>
      </c>
      <c r="J399" s="8" t="str">
        <f t="shared" si="189"/>
        <v/>
      </c>
      <c r="K399" s="8" t="str">
        <f t="shared" si="190"/>
        <v/>
      </c>
      <c r="L399" s="8" t="str">
        <f t="shared" si="191"/>
        <v/>
      </c>
      <c r="N399" s="171" t="str">
        <f t="shared" si="167"/>
        <v/>
      </c>
      <c r="O399" s="171">
        <f t="shared" ca="1" si="168"/>
        <v>16</v>
      </c>
      <c r="P399" s="171" t="str">
        <f t="shared" ca="1" si="169"/>
        <v/>
      </c>
      <c r="Q399" s="171" t="str">
        <f t="shared" ca="1" si="170"/>
        <v/>
      </c>
      <c r="R399" s="171" t="str">
        <f t="shared" ca="1" si="171"/>
        <v/>
      </c>
      <c r="S399" s="171" t="b">
        <f t="shared" si="172"/>
        <v>0</v>
      </c>
      <c r="T399" s="9" t="str">
        <f t="shared" ca="1" si="173"/>
        <v/>
      </c>
      <c r="U399" s="9" t="str">
        <f t="shared" ca="1" si="174"/>
        <v/>
      </c>
      <c r="V399" s="9" t="str">
        <f t="shared" ca="1" si="175"/>
        <v/>
      </c>
      <c r="W399" s="9" t="str">
        <f t="shared" ca="1" si="176"/>
        <v/>
      </c>
      <c r="X399" s="9" t="str">
        <f t="shared" ca="1" si="177"/>
        <v/>
      </c>
      <c r="Y399" s="172" t="str">
        <f t="shared" si="178"/>
        <v/>
      </c>
      <c r="Z399" s="172" t="str">
        <f t="shared" si="179"/>
        <v/>
      </c>
      <c r="AA399" s="172" t="str">
        <f t="shared" si="180"/>
        <v/>
      </c>
      <c r="AB399" s="172" t="str">
        <f t="shared" si="181"/>
        <v/>
      </c>
      <c r="AC399" s="172" t="str">
        <f t="shared" si="182"/>
        <v/>
      </c>
      <c r="AD399" s="173" t="str">
        <f t="shared" ca="1" si="183"/>
        <v/>
      </c>
      <c r="AE399" s="173" t="str">
        <f t="shared" ca="1" si="184"/>
        <v/>
      </c>
      <c r="AF399" s="173" t="str">
        <f t="shared" ca="1" si="185"/>
        <v/>
      </c>
      <c r="AG399" s="173" t="str">
        <f t="shared" ca="1" si="186"/>
        <v/>
      </c>
      <c r="AH399" s="173" t="str">
        <f t="shared" ca="1" si="187"/>
        <v/>
      </c>
    </row>
    <row r="400" spans="7:34">
      <c r="G400" s="8" t="str">
        <f t="shared" si="188"/>
        <v/>
      </c>
      <c r="H400" s="8" t="str">
        <f ca="1">IF(OR(A400="",A400="总计",ISNA(MATCH(A400,'临-进度'!$A:$A,0))),"",A400)</f>
        <v/>
      </c>
      <c r="I400" s="8" t="b">
        <f>NOT(ISNA(MATCH(A400,项目阶段与里程碑!$B:$B,0)))</f>
        <v>0</v>
      </c>
      <c r="J400" s="8" t="str">
        <f t="shared" si="189"/>
        <v/>
      </c>
      <c r="K400" s="8" t="str">
        <f t="shared" si="190"/>
        <v/>
      </c>
      <c r="L400" s="8" t="str">
        <f t="shared" si="191"/>
        <v/>
      </c>
      <c r="N400" s="171" t="str">
        <f t="shared" si="167"/>
        <v/>
      </c>
      <c r="O400" s="171">
        <f t="shared" ca="1" si="168"/>
        <v>16</v>
      </c>
      <c r="P400" s="171" t="str">
        <f t="shared" ca="1" si="169"/>
        <v/>
      </c>
      <c r="Q400" s="171" t="str">
        <f t="shared" ca="1" si="170"/>
        <v/>
      </c>
      <c r="R400" s="171" t="str">
        <f t="shared" ca="1" si="171"/>
        <v/>
      </c>
      <c r="S400" s="171" t="b">
        <f t="shared" si="172"/>
        <v>0</v>
      </c>
      <c r="T400" s="9" t="str">
        <f t="shared" ca="1" si="173"/>
        <v/>
      </c>
      <c r="U400" s="9" t="str">
        <f t="shared" ca="1" si="174"/>
        <v/>
      </c>
      <c r="V400" s="9" t="str">
        <f t="shared" ca="1" si="175"/>
        <v/>
      </c>
      <c r="W400" s="9" t="str">
        <f t="shared" ca="1" si="176"/>
        <v/>
      </c>
      <c r="X400" s="9" t="str">
        <f t="shared" ca="1" si="177"/>
        <v/>
      </c>
      <c r="Y400" s="172" t="str">
        <f t="shared" si="178"/>
        <v/>
      </c>
      <c r="Z400" s="172" t="str">
        <f t="shared" si="179"/>
        <v/>
      </c>
      <c r="AA400" s="172" t="str">
        <f t="shared" si="180"/>
        <v/>
      </c>
      <c r="AB400" s="172" t="str">
        <f t="shared" si="181"/>
        <v/>
      </c>
      <c r="AC400" s="172" t="str">
        <f t="shared" si="182"/>
        <v/>
      </c>
      <c r="AD400" s="173" t="str">
        <f t="shared" ca="1" si="183"/>
        <v/>
      </c>
      <c r="AE400" s="173" t="str">
        <f t="shared" ca="1" si="184"/>
        <v/>
      </c>
      <c r="AF400" s="173" t="str">
        <f t="shared" ca="1" si="185"/>
        <v/>
      </c>
      <c r="AG400" s="173" t="str">
        <f t="shared" ca="1" si="186"/>
        <v/>
      </c>
      <c r="AH400" s="173" t="str">
        <f t="shared" ca="1" si="187"/>
        <v/>
      </c>
    </row>
    <row r="401" spans="7:34">
      <c r="G401" s="8" t="str">
        <f t="shared" si="188"/>
        <v/>
      </c>
      <c r="H401" s="8" t="str">
        <f ca="1">IF(OR(A401="",A401="总计",ISNA(MATCH(A401,'临-进度'!$A:$A,0))),"",A401)</f>
        <v/>
      </c>
      <c r="I401" s="8" t="b">
        <f>NOT(ISNA(MATCH(A401,项目阶段与里程碑!$B:$B,0)))</f>
        <v>0</v>
      </c>
      <c r="J401" s="8" t="str">
        <f t="shared" si="189"/>
        <v/>
      </c>
      <c r="K401" s="8" t="str">
        <f t="shared" si="190"/>
        <v/>
      </c>
      <c r="L401" s="8" t="str">
        <f t="shared" si="191"/>
        <v/>
      </c>
      <c r="N401" s="171" t="str">
        <f t="shared" si="167"/>
        <v/>
      </c>
      <c r="O401" s="171">
        <f t="shared" ca="1" si="168"/>
        <v>16</v>
      </c>
      <c r="P401" s="171" t="str">
        <f t="shared" ca="1" si="169"/>
        <v/>
      </c>
      <c r="Q401" s="171" t="str">
        <f t="shared" ca="1" si="170"/>
        <v/>
      </c>
      <c r="R401" s="171" t="str">
        <f t="shared" ca="1" si="171"/>
        <v/>
      </c>
      <c r="S401" s="171" t="b">
        <f t="shared" si="172"/>
        <v>0</v>
      </c>
      <c r="T401" s="9" t="str">
        <f t="shared" ca="1" si="173"/>
        <v/>
      </c>
      <c r="U401" s="9" t="str">
        <f t="shared" ca="1" si="174"/>
        <v/>
      </c>
      <c r="V401" s="9" t="str">
        <f t="shared" ca="1" si="175"/>
        <v/>
      </c>
      <c r="W401" s="9" t="str">
        <f t="shared" ca="1" si="176"/>
        <v/>
      </c>
      <c r="X401" s="9" t="str">
        <f t="shared" ca="1" si="177"/>
        <v/>
      </c>
      <c r="Y401" s="172" t="str">
        <f t="shared" si="178"/>
        <v/>
      </c>
      <c r="Z401" s="172" t="str">
        <f t="shared" si="179"/>
        <v/>
      </c>
      <c r="AA401" s="172" t="str">
        <f t="shared" si="180"/>
        <v/>
      </c>
      <c r="AB401" s="172" t="str">
        <f t="shared" si="181"/>
        <v/>
      </c>
      <c r="AC401" s="172" t="str">
        <f t="shared" si="182"/>
        <v/>
      </c>
      <c r="AD401" s="173" t="str">
        <f t="shared" ca="1" si="183"/>
        <v/>
      </c>
      <c r="AE401" s="173" t="str">
        <f t="shared" ca="1" si="184"/>
        <v/>
      </c>
      <c r="AF401" s="173" t="str">
        <f t="shared" ca="1" si="185"/>
        <v/>
      </c>
      <c r="AG401" s="173" t="str">
        <f t="shared" ca="1" si="186"/>
        <v/>
      </c>
      <c r="AH401" s="173" t="str">
        <f t="shared" ca="1" si="187"/>
        <v/>
      </c>
    </row>
    <row r="402" spans="7:34">
      <c r="G402" s="8" t="str">
        <f t="shared" si="188"/>
        <v/>
      </c>
      <c r="H402" s="8" t="str">
        <f ca="1">IF(OR(A402="",A402="总计",ISNA(MATCH(A402,'临-进度'!$A:$A,0))),"",A402)</f>
        <v/>
      </c>
      <c r="I402" s="8" t="b">
        <f>NOT(ISNA(MATCH(A402,项目阶段与里程碑!$B:$B,0)))</f>
        <v>0</v>
      </c>
      <c r="J402" s="8" t="str">
        <f t="shared" si="189"/>
        <v/>
      </c>
      <c r="K402" s="8" t="str">
        <f t="shared" si="190"/>
        <v/>
      </c>
      <c r="L402" s="8" t="str">
        <f t="shared" si="191"/>
        <v/>
      </c>
      <c r="N402" s="171" t="str">
        <f t="shared" si="167"/>
        <v/>
      </c>
      <c r="O402" s="171">
        <f t="shared" ca="1" si="168"/>
        <v>16</v>
      </c>
      <c r="P402" s="171" t="str">
        <f t="shared" ca="1" si="169"/>
        <v/>
      </c>
      <c r="Q402" s="171" t="str">
        <f t="shared" ca="1" si="170"/>
        <v/>
      </c>
      <c r="R402" s="171" t="str">
        <f t="shared" ca="1" si="171"/>
        <v/>
      </c>
      <c r="S402" s="171" t="b">
        <f t="shared" si="172"/>
        <v>0</v>
      </c>
      <c r="T402" s="9" t="str">
        <f t="shared" ca="1" si="173"/>
        <v/>
      </c>
      <c r="U402" s="9" t="str">
        <f t="shared" ca="1" si="174"/>
        <v/>
      </c>
      <c r="V402" s="9" t="str">
        <f t="shared" ca="1" si="175"/>
        <v/>
      </c>
      <c r="W402" s="9" t="str">
        <f t="shared" ca="1" si="176"/>
        <v/>
      </c>
      <c r="X402" s="9" t="str">
        <f t="shared" ca="1" si="177"/>
        <v/>
      </c>
      <c r="Y402" s="172" t="str">
        <f t="shared" si="178"/>
        <v/>
      </c>
      <c r="Z402" s="172" t="str">
        <f t="shared" si="179"/>
        <v/>
      </c>
      <c r="AA402" s="172" t="str">
        <f t="shared" si="180"/>
        <v/>
      </c>
      <c r="AB402" s="172" t="str">
        <f t="shared" si="181"/>
        <v/>
      </c>
      <c r="AC402" s="172" t="str">
        <f t="shared" si="182"/>
        <v/>
      </c>
      <c r="AD402" s="173" t="str">
        <f t="shared" ca="1" si="183"/>
        <v/>
      </c>
      <c r="AE402" s="173" t="str">
        <f t="shared" ca="1" si="184"/>
        <v/>
      </c>
      <c r="AF402" s="173" t="str">
        <f t="shared" ca="1" si="185"/>
        <v/>
      </c>
      <c r="AG402" s="173" t="str">
        <f t="shared" ca="1" si="186"/>
        <v/>
      </c>
      <c r="AH402" s="173" t="str">
        <f t="shared" ca="1" si="187"/>
        <v/>
      </c>
    </row>
    <row r="403" spans="7:34">
      <c r="G403" s="8" t="str">
        <f t="shared" si="188"/>
        <v/>
      </c>
      <c r="H403" s="8" t="str">
        <f ca="1">IF(OR(A403="",A403="总计",ISNA(MATCH(A403,'临-进度'!$A:$A,0))),"",A403)</f>
        <v/>
      </c>
      <c r="I403" s="8" t="b">
        <f>NOT(ISNA(MATCH(A403,项目阶段与里程碑!$B:$B,0)))</f>
        <v>0</v>
      </c>
      <c r="J403" s="8" t="str">
        <f t="shared" si="189"/>
        <v/>
      </c>
      <c r="K403" s="8" t="str">
        <f t="shared" si="190"/>
        <v/>
      </c>
      <c r="L403" s="8" t="str">
        <f t="shared" si="191"/>
        <v/>
      </c>
      <c r="N403" s="171" t="str">
        <f t="shared" si="167"/>
        <v/>
      </c>
      <c r="O403" s="171">
        <f t="shared" ca="1" si="168"/>
        <v>16</v>
      </c>
      <c r="P403" s="171" t="str">
        <f t="shared" ca="1" si="169"/>
        <v/>
      </c>
      <c r="Q403" s="171" t="str">
        <f t="shared" ca="1" si="170"/>
        <v/>
      </c>
      <c r="R403" s="171" t="str">
        <f t="shared" ca="1" si="171"/>
        <v/>
      </c>
      <c r="S403" s="171" t="b">
        <f t="shared" si="172"/>
        <v>0</v>
      </c>
      <c r="T403" s="9" t="str">
        <f t="shared" ca="1" si="173"/>
        <v/>
      </c>
      <c r="U403" s="9" t="str">
        <f t="shared" ca="1" si="174"/>
        <v/>
      </c>
      <c r="V403" s="9" t="str">
        <f t="shared" ca="1" si="175"/>
        <v/>
      </c>
      <c r="W403" s="9" t="str">
        <f t="shared" ca="1" si="176"/>
        <v/>
      </c>
      <c r="X403" s="9" t="str">
        <f t="shared" ca="1" si="177"/>
        <v/>
      </c>
      <c r="Y403" s="172" t="str">
        <f t="shared" si="178"/>
        <v/>
      </c>
      <c r="Z403" s="172" t="str">
        <f t="shared" si="179"/>
        <v/>
      </c>
      <c r="AA403" s="172" t="str">
        <f t="shared" si="180"/>
        <v/>
      </c>
      <c r="AB403" s="172" t="str">
        <f t="shared" si="181"/>
        <v/>
      </c>
      <c r="AC403" s="172" t="str">
        <f t="shared" si="182"/>
        <v/>
      </c>
      <c r="AD403" s="173" t="str">
        <f t="shared" ca="1" si="183"/>
        <v/>
      </c>
      <c r="AE403" s="173" t="str">
        <f t="shared" ca="1" si="184"/>
        <v/>
      </c>
      <c r="AF403" s="173" t="str">
        <f t="shared" ca="1" si="185"/>
        <v/>
      </c>
      <c r="AG403" s="173" t="str">
        <f t="shared" ca="1" si="186"/>
        <v/>
      </c>
      <c r="AH403" s="173" t="str">
        <f t="shared" ca="1" si="187"/>
        <v/>
      </c>
    </row>
    <row r="404" spans="7:34">
      <c r="G404" s="8" t="str">
        <f t="shared" si="188"/>
        <v/>
      </c>
      <c r="H404" s="8" t="str">
        <f ca="1">IF(OR(A404="",A404="总计",ISNA(MATCH(A404,'临-进度'!$A:$A,0))),"",A404)</f>
        <v/>
      </c>
      <c r="I404" s="8" t="b">
        <f>NOT(ISNA(MATCH(A404,项目阶段与里程碑!$B:$B,0)))</f>
        <v>0</v>
      </c>
      <c r="J404" s="8" t="str">
        <f t="shared" si="189"/>
        <v/>
      </c>
      <c r="K404" s="8" t="str">
        <f t="shared" si="190"/>
        <v/>
      </c>
      <c r="L404" s="8" t="str">
        <f t="shared" si="191"/>
        <v/>
      </c>
      <c r="N404" s="171" t="str">
        <f t="shared" si="167"/>
        <v/>
      </c>
      <c r="O404" s="171">
        <f t="shared" ca="1" si="168"/>
        <v>16</v>
      </c>
      <c r="P404" s="171" t="str">
        <f t="shared" ca="1" si="169"/>
        <v/>
      </c>
      <c r="Q404" s="171" t="str">
        <f t="shared" ca="1" si="170"/>
        <v/>
      </c>
      <c r="R404" s="171" t="str">
        <f t="shared" ca="1" si="171"/>
        <v/>
      </c>
      <c r="S404" s="171" t="b">
        <f t="shared" si="172"/>
        <v>0</v>
      </c>
      <c r="T404" s="9" t="str">
        <f t="shared" ca="1" si="173"/>
        <v/>
      </c>
      <c r="U404" s="9" t="str">
        <f t="shared" ca="1" si="174"/>
        <v/>
      </c>
      <c r="V404" s="9" t="str">
        <f t="shared" ca="1" si="175"/>
        <v/>
      </c>
      <c r="W404" s="9" t="str">
        <f t="shared" ca="1" si="176"/>
        <v/>
      </c>
      <c r="X404" s="9" t="str">
        <f t="shared" ca="1" si="177"/>
        <v/>
      </c>
      <c r="Y404" s="172" t="str">
        <f t="shared" si="178"/>
        <v/>
      </c>
      <c r="Z404" s="172" t="str">
        <f t="shared" si="179"/>
        <v/>
      </c>
      <c r="AA404" s="172" t="str">
        <f t="shared" si="180"/>
        <v/>
      </c>
      <c r="AB404" s="172" t="str">
        <f t="shared" si="181"/>
        <v/>
      </c>
      <c r="AC404" s="172" t="str">
        <f t="shared" si="182"/>
        <v/>
      </c>
      <c r="AD404" s="173" t="str">
        <f t="shared" ca="1" si="183"/>
        <v/>
      </c>
      <c r="AE404" s="173" t="str">
        <f t="shared" ca="1" si="184"/>
        <v/>
      </c>
      <c r="AF404" s="173" t="str">
        <f t="shared" ca="1" si="185"/>
        <v/>
      </c>
      <c r="AG404" s="173" t="str">
        <f t="shared" ca="1" si="186"/>
        <v/>
      </c>
      <c r="AH404" s="173" t="str">
        <f t="shared" ca="1" si="187"/>
        <v/>
      </c>
    </row>
    <row r="405" spans="7:34">
      <c r="G405" s="8" t="str">
        <f t="shared" si="188"/>
        <v/>
      </c>
      <c r="H405" s="8" t="str">
        <f ca="1">IF(OR(A405="",A405="总计",ISNA(MATCH(A405,'临-进度'!$A:$A,0))),"",A405)</f>
        <v/>
      </c>
      <c r="I405" s="8" t="b">
        <f>NOT(ISNA(MATCH(A405,项目阶段与里程碑!$B:$B,0)))</f>
        <v>0</v>
      </c>
      <c r="J405" s="8" t="str">
        <f t="shared" si="189"/>
        <v/>
      </c>
      <c r="K405" s="8" t="str">
        <f t="shared" si="190"/>
        <v/>
      </c>
      <c r="L405" s="8" t="str">
        <f t="shared" si="191"/>
        <v/>
      </c>
      <c r="N405" s="171" t="str">
        <f t="shared" si="167"/>
        <v/>
      </c>
      <c r="O405" s="171">
        <f t="shared" ca="1" si="168"/>
        <v>16</v>
      </c>
      <c r="P405" s="171" t="str">
        <f t="shared" ca="1" si="169"/>
        <v/>
      </c>
      <c r="Q405" s="171" t="str">
        <f t="shared" ca="1" si="170"/>
        <v/>
      </c>
      <c r="R405" s="171" t="str">
        <f t="shared" ca="1" si="171"/>
        <v/>
      </c>
      <c r="S405" s="171" t="b">
        <f t="shared" si="172"/>
        <v>0</v>
      </c>
      <c r="T405" s="9" t="str">
        <f t="shared" ca="1" si="173"/>
        <v/>
      </c>
      <c r="U405" s="9" t="str">
        <f t="shared" ca="1" si="174"/>
        <v/>
      </c>
      <c r="V405" s="9" t="str">
        <f t="shared" ca="1" si="175"/>
        <v/>
      </c>
      <c r="W405" s="9" t="str">
        <f t="shared" ca="1" si="176"/>
        <v/>
      </c>
      <c r="X405" s="9" t="str">
        <f t="shared" ca="1" si="177"/>
        <v/>
      </c>
      <c r="Y405" s="172" t="str">
        <f t="shared" si="178"/>
        <v/>
      </c>
      <c r="Z405" s="172" t="str">
        <f t="shared" si="179"/>
        <v/>
      </c>
      <c r="AA405" s="172" t="str">
        <f t="shared" si="180"/>
        <v/>
      </c>
      <c r="AB405" s="172" t="str">
        <f t="shared" si="181"/>
        <v/>
      </c>
      <c r="AC405" s="172" t="str">
        <f t="shared" si="182"/>
        <v/>
      </c>
      <c r="AD405" s="173" t="str">
        <f t="shared" ca="1" si="183"/>
        <v/>
      </c>
      <c r="AE405" s="173" t="str">
        <f t="shared" ca="1" si="184"/>
        <v/>
      </c>
      <c r="AF405" s="173" t="str">
        <f t="shared" ca="1" si="185"/>
        <v/>
      </c>
      <c r="AG405" s="173" t="str">
        <f t="shared" ca="1" si="186"/>
        <v/>
      </c>
      <c r="AH405" s="173" t="str">
        <f t="shared" ca="1" si="187"/>
        <v/>
      </c>
    </row>
    <row r="406" spans="7:34">
      <c r="G406" s="8" t="str">
        <f t="shared" si="188"/>
        <v/>
      </c>
      <c r="H406" s="8" t="str">
        <f ca="1">IF(OR(A406="",A406="总计",ISNA(MATCH(A406,'临-进度'!$A:$A,0))),"",A406)</f>
        <v/>
      </c>
      <c r="I406" s="8" t="b">
        <f>NOT(ISNA(MATCH(A406,项目阶段与里程碑!$B:$B,0)))</f>
        <v>0</v>
      </c>
      <c r="J406" s="8" t="str">
        <f t="shared" si="189"/>
        <v/>
      </c>
      <c r="K406" s="8" t="str">
        <f t="shared" si="190"/>
        <v/>
      </c>
      <c r="L406" s="8" t="str">
        <f t="shared" si="191"/>
        <v/>
      </c>
      <c r="N406" s="171" t="str">
        <f t="shared" si="167"/>
        <v/>
      </c>
      <c r="O406" s="171">
        <f t="shared" ca="1" si="168"/>
        <v>16</v>
      </c>
      <c r="P406" s="171" t="str">
        <f t="shared" ca="1" si="169"/>
        <v/>
      </c>
      <c r="Q406" s="171" t="str">
        <f t="shared" ca="1" si="170"/>
        <v/>
      </c>
      <c r="R406" s="171" t="str">
        <f t="shared" ca="1" si="171"/>
        <v/>
      </c>
      <c r="S406" s="171" t="b">
        <f t="shared" si="172"/>
        <v>0</v>
      </c>
      <c r="T406" s="9" t="str">
        <f t="shared" ca="1" si="173"/>
        <v/>
      </c>
      <c r="U406" s="9" t="str">
        <f t="shared" ca="1" si="174"/>
        <v/>
      </c>
      <c r="V406" s="9" t="str">
        <f t="shared" ca="1" si="175"/>
        <v/>
      </c>
      <c r="W406" s="9" t="str">
        <f t="shared" ca="1" si="176"/>
        <v/>
      </c>
      <c r="X406" s="9" t="str">
        <f t="shared" ca="1" si="177"/>
        <v/>
      </c>
      <c r="Y406" s="172" t="str">
        <f t="shared" si="178"/>
        <v/>
      </c>
      <c r="Z406" s="172" t="str">
        <f t="shared" si="179"/>
        <v/>
      </c>
      <c r="AA406" s="172" t="str">
        <f t="shared" si="180"/>
        <v/>
      </c>
      <c r="AB406" s="172" t="str">
        <f t="shared" si="181"/>
        <v/>
      </c>
      <c r="AC406" s="172" t="str">
        <f t="shared" si="182"/>
        <v/>
      </c>
      <c r="AD406" s="173" t="str">
        <f t="shared" ca="1" si="183"/>
        <v/>
      </c>
      <c r="AE406" s="173" t="str">
        <f t="shared" ca="1" si="184"/>
        <v/>
      </c>
      <c r="AF406" s="173" t="str">
        <f t="shared" ca="1" si="185"/>
        <v/>
      </c>
      <c r="AG406" s="173" t="str">
        <f t="shared" ca="1" si="186"/>
        <v/>
      </c>
      <c r="AH406" s="173" t="str">
        <f t="shared" ca="1" si="187"/>
        <v/>
      </c>
    </row>
    <row r="407" spans="7:34">
      <c r="G407" s="8" t="str">
        <f t="shared" si="188"/>
        <v/>
      </c>
      <c r="H407" s="8" t="str">
        <f ca="1">IF(OR(A407="",A407="总计",ISNA(MATCH(A407,'临-进度'!$A:$A,0))),"",A407)</f>
        <v/>
      </c>
      <c r="I407" s="8" t="b">
        <f>NOT(ISNA(MATCH(A407,项目阶段与里程碑!$B:$B,0)))</f>
        <v>0</v>
      </c>
      <c r="J407" s="8" t="str">
        <f t="shared" si="189"/>
        <v/>
      </c>
      <c r="K407" s="8" t="str">
        <f t="shared" si="190"/>
        <v/>
      </c>
      <c r="L407" s="8" t="str">
        <f t="shared" si="191"/>
        <v/>
      </c>
      <c r="N407" s="171" t="str">
        <f t="shared" si="167"/>
        <v/>
      </c>
      <c r="O407" s="171">
        <f t="shared" ca="1" si="168"/>
        <v>16</v>
      </c>
      <c r="P407" s="171" t="str">
        <f t="shared" ca="1" si="169"/>
        <v/>
      </c>
      <c r="Q407" s="171" t="str">
        <f t="shared" ca="1" si="170"/>
        <v/>
      </c>
      <c r="R407" s="171" t="str">
        <f t="shared" ca="1" si="171"/>
        <v/>
      </c>
      <c r="S407" s="171" t="b">
        <f t="shared" si="172"/>
        <v>0</v>
      </c>
      <c r="T407" s="9" t="str">
        <f t="shared" ca="1" si="173"/>
        <v/>
      </c>
      <c r="U407" s="9" t="str">
        <f t="shared" ca="1" si="174"/>
        <v/>
      </c>
      <c r="V407" s="9" t="str">
        <f t="shared" ca="1" si="175"/>
        <v/>
      </c>
      <c r="W407" s="9" t="str">
        <f t="shared" ca="1" si="176"/>
        <v/>
      </c>
      <c r="X407" s="9" t="str">
        <f t="shared" ca="1" si="177"/>
        <v/>
      </c>
      <c r="Y407" s="172" t="str">
        <f t="shared" si="178"/>
        <v/>
      </c>
      <c r="Z407" s="172" t="str">
        <f t="shared" si="179"/>
        <v/>
      </c>
      <c r="AA407" s="172" t="str">
        <f t="shared" si="180"/>
        <v/>
      </c>
      <c r="AB407" s="172" t="str">
        <f t="shared" si="181"/>
        <v/>
      </c>
      <c r="AC407" s="172" t="str">
        <f t="shared" si="182"/>
        <v/>
      </c>
      <c r="AD407" s="173" t="str">
        <f t="shared" ca="1" si="183"/>
        <v/>
      </c>
      <c r="AE407" s="173" t="str">
        <f t="shared" ca="1" si="184"/>
        <v/>
      </c>
      <c r="AF407" s="173" t="str">
        <f t="shared" ca="1" si="185"/>
        <v/>
      </c>
      <c r="AG407" s="173" t="str">
        <f t="shared" ca="1" si="186"/>
        <v/>
      </c>
      <c r="AH407" s="173" t="str">
        <f t="shared" ca="1" si="187"/>
        <v/>
      </c>
    </row>
    <row r="408" spans="7:34">
      <c r="G408" s="8" t="str">
        <f t="shared" si="188"/>
        <v/>
      </c>
      <c r="H408" s="8" t="str">
        <f ca="1">IF(OR(A408="",A408="总计",ISNA(MATCH(A408,'临-进度'!$A:$A,0))),"",A408)</f>
        <v/>
      </c>
      <c r="I408" s="8" t="b">
        <f>NOT(ISNA(MATCH(A408,项目阶段与里程碑!$B:$B,0)))</f>
        <v>0</v>
      </c>
      <c r="J408" s="8" t="str">
        <f t="shared" si="189"/>
        <v/>
      </c>
      <c r="K408" s="8" t="str">
        <f t="shared" si="190"/>
        <v/>
      </c>
      <c r="L408" s="8" t="str">
        <f t="shared" si="191"/>
        <v/>
      </c>
      <c r="N408" s="171" t="str">
        <f t="shared" si="167"/>
        <v/>
      </c>
      <c r="O408" s="171">
        <f t="shared" ca="1" si="168"/>
        <v>16</v>
      </c>
      <c r="P408" s="171" t="str">
        <f t="shared" ca="1" si="169"/>
        <v/>
      </c>
      <c r="Q408" s="171" t="str">
        <f t="shared" ca="1" si="170"/>
        <v/>
      </c>
      <c r="R408" s="171" t="str">
        <f t="shared" ca="1" si="171"/>
        <v/>
      </c>
      <c r="S408" s="171" t="b">
        <f t="shared" si="172"/>
        <v>0</v>
      </c>
      <c r="T408" s="9" t="str">
        <f t="shared" ca="1" si="173"/>
        <v/>
      </c>
      <c r="U408" s="9" t="str">
        <f t="shared" ca="1" si="174"/>
        <v/>
      </c>
      <c r="V408" s="9" t="str">
        <f t="shared" ca="1" si="175"/>
        <v/>
      </c>
      <c r="W408" s="9" t="str">
        <f t="shared" ca="1" si="176"/>
        <v/>
      </c>
      <c r="X408" s="9" t="str">
        <f t="shared" ca="1" si="177"/>
        <v/>
      </c>
      <c r="Y408" s="172" t="str">
        <f t="shared" si="178"/>
        <v/>
      </c>
      <c r="Z408" s="172" t="str">
        <f t="shared" si="179"/>
        <v/>
      </c>
      <c r="AA408" s="172" t="str">
        <f t="shared" si="180"/>
        <v/>
      </c>
      <c r="AB408" s="172" t="str">
        <f t="shared" si="181"/>
        <v/>
      </c>
      <c r="AC408" s="172" t="str">
        <f t="shared" si="182"/>
        <v/>
      </c>
      <c r="AD408" s="173" t="str">
        <f t="shared" ca="1" si="183"/>
        <v/>
      </c>
      <c r="AE408" s="173" t="str">
        <f t="shared" ca="1" si="184"/>
        <v/>
      </c>
      <c r="AF408" s="173" t="str">
        <f t="shared" ca="1" si="185"/>
        <v/>
      </c>
      <c r="AG408" s="173" t="str">
        <f t="shared" ca="1" si="186"/>
        <v/>
      </c>
      <c r="AH408" s="173" t="str">
        <f t="shared" ca="1" si="187"/>
        <v/>
      </c>
    </row>
    <row r="409" spans="7:34">
      <c r="G409" s="8" t="str">
        <f t="shared" si="188"/>
        <v/>
      </c>
      <c r="H409" s="8" t="str">
        <f ca="1">IF(OR(A409="",A409="总计",ISNA(MATCH(A409,'临-进度'!$A:$A,0))),"",A409)</f>
        <v/>
      </c>
      <c r="I409" s="8" t="b">
        <f>NOT(ISNA(MATCH(A409,项目阶段与里程碑!$B:$B,0)))</f>
        <v>0</v>
      </c>
      <c r="J409" s="8" t="str">
        <f t="shared" si="189"/>
        <v/>
      </c>
      <c r="K409" s="8" t="str">
        <f t="shared" si="190"/>
        <v/>
      </c>
      <c r="L409" s="8" t="str">
        <f t="shared" si="191"/>
        <v/>
      </c>
      <c r="N409" s="171" t="str">
        <f t="shared" si="167"/>
        <v/>
      </c>
      <c r="O409" s="171">
        <f t="shared" ca="1" si="168"/>
        <v>16</v>
      </c>
      <c r="P409" s="171" t="str">
        <f t="shared" ca="1" si="169"/>
        <v/>
      </c>
      <c r="Q409" s="171" t="str">
        <f t="shared" ca="1" si="170"/>
        <v/>
      </c>
      <c r="R409" s="171" t="str">
        <f t="shared" ca="1" si="171"/>
        <v/>
      </c>
      <c r="S409" s="171" t="b">
        <f t="shared" si="172"/>
        <v>0</v>
      </c>
      <c r="T409" s="9" t="str">
        <f t="shared" ca="1" si="173"/>
        <v/>
      </c>
      <c r="U409" s="9" t="str">
        <f t="shared" ca="1" si="174"/>
        <v/>
      </c>
      <c r="V409" s="9" t="str">
        <f t="shared" ca="1" si="175"/>
        <v/>
      </c>
      <c r="W409" s="9" t="str">
        <f t="shared" ca="1" si="176"/>
        <v/>
      </c>
      <c r="X409" s="9" t="str">
        <f t="shared" ca="1" si="177"/>
        <v/>
      </c>
      <c r="Y409" s="172" t="str">
        <f t="shared" si="178"/>
        <v/>
      </c>
      <c r="Z409" s="172" t="str">
        <f t="shared" si="179"/>
        <v/>
      </c>
      <c r="AA409" s="172" t="str">
        <f t="shared" si="180"/>
        <v/>
      </c>
      <c r="AB409" s="172" t="str">
        <f t="shared" si="181"/>
        <v/>
      </c>
      <c r="AC409" s="172" t="str">
        <f t="shared" si="182"/>
        <v/>
      </c>
      <c r="AD409" s="173" t="str">
        <f t="shared" ca="1" si="183"/>
        <v/>
      </c>
      <c r="AE409" s="173" t="str">
        <f t="shared" ca="1" si="184"/>
        <v/>
      </c>
      <c r="AF409" s="173" t="str">
        <f t="shared" ca="1" si="185"/>
        <v/>
      </c>
      <c r="AG409" s="173" t="str">
        <f t="shared" ca="1" si="186"/>
        <v/>
      </c>
      <c r="AH409" s="173" t="str">
        <f t="shared" ca="1" si="187"/>
        <v/>
      </c>
    </row>
    <row r="410" spans="7:34">
      <c r="G410" s="8" t="str">
        <f t="shared" si="188"/>
        <v/>
      </c>
      <c r="H410" s="8" t="str">
        <f ca="1">IF(OR(A410="",A410="总计",ISNA(MATCH(A410,'临-进度'!$A:$A,0))),"",A410)</f>
        <v/>
      </c>
      <c r="I410" s="8" t="b">
        <f>NOT(ISNA(MATCH(A410,项目阶段与里程碑!$B:$B,0)))</f>
        <v>0</v>
      </c>
      <c r="J410" s="8" t="str">
        <f t="shared" si="189"/>
        <v/>
      </c>
      <c r="K410" s="8" t="str">
        <f t="shared" si="190"/>
        <v/>
      </c>
      <c r="L410" s="8" t="str">
        <f t="shared" si="191"/>
        <v/>
      </c>
      <c r="N410" s="171" t="str">
        <f t="shared" si="167"/>
        <v/>
      </c>
      <c r="O410" s="171">
        <f t="shared" ca="1" si="168"/>
        <v>16</v>
      </c>
      <c r="P410" s="171" t="str">
        <f t="shared" ca="1" si="169"/>
        <v/>
      </c>
      <c r="Q410" s="171" t="str">
        <f t="shared" ca="1" si="170"/>
        <v/>
      </c>
      <c r="R410" s="171" t="str">
        <f t="shared" ca="1" si="171"/>
        <v/>
      </c>
      <c r="S410" s="171" t="b">
        <f t="shared" si="172"/>
        <v>0</v>
      </c>
      <c r="T410" s="9" t="str">
        <f t="shared" ca="1" si="173"/>
        <v/>
      </c>
      <c r="U410" s="9" t="str">
        <f t="shared" ca="1" si="174"/>
        <v/>
      </c>
      <c r="V410" s="9" t="str">
        <f t="shared" ca="1" si="175"/>
        <v/>
      </c>
      <c r="W410" s="9" t="str">
        <f t="shared" ca="1" si="176"/>
        <v/>
      </c>
      <c r="X410" s="9" t="str">
        <f t="shared" ca="1" si="177"/>
        <v/>
      </c>
      <c r="Y410" s="172" t="str">
        <f t="shared" si="178"/>
        <v/>
      </c>
      <c r="Z410" s="172" t="str">
        <f t="shared" si="179"/>
        <v/>
      </c>
      <c r="AA410" s="172" t="str">
        <f t="shared" si="180"/>
        <v/>
      </c>
      <c r="AB410" s="172" t="str">
        <f t="shared" si="181"/>
        <v/>
      </c>
      <c r="AC410" s="172" t="str">
        <f t="shared" si="182"/>
        <v/>
      </c>
      <c r="AD410" s="173" t="str">
        <f t="shared" ca="1" si="183"/>
        <v/>
      </c>
      <c r="AE410" s="173" t="str">
        <f t="shared" ca="1" si="184"/>
        <v/>
      </c>
      <c r="AF410" s="173" t="str">
        <f t="shared" ca="1" si="185"/>
        <v/>
      </c>
      <c r="AG410" s="173" t="str">
        <f t="shared" ca="1" si="186"/>
        <v/>
      </c>
      <c r="AH410" s="173" t="str">
        <f t="shared" ca="1" si="187"/>
        <v/>
      </c>
    </row>
    <row r="411" spans="7:34">
      <c r="G411" s="8" t="str">
        <f t="shared" si="188"/>
        <v/>
      </c>
      <c r="H411" s="8" t="str">
        <f ca="1">IF(OR(A411="",A411="总计",ISNA(MATCH(A411,'临-进度'!$A:$A,0))),"",A411)</f>
        <v/>
      </c>
      <c r="I411" s="8" t="b">
        <f>NOT(ISNA(MATCH(A411,项目阶段与里程碑!$B:$B,0)))</f>
        <v>0</v>
      </c>
      <c r="J411" s="8" t="str">
        <f t="shared" si="189"/>
        <v/>
      </c>
      <c r="K411" s="8" t="str">
        <f t="shared" si="190"/>
        <v/>
      </c>
      <c r="L411" s="8" t="str">
        <f t="shared" si="191"/>
        <v/>
      </c>
      <c r="N411" s="171" t="str">
        <f t="shared" si="167"/>
        <v/>
      </c>
      <c r="O411" s="171">
        <f t="shared" ca="1" si="168"/>
        <v>16</v>
      </c>
      <c r="P411" s="171" t="str">
        <f t="shared" ca="1" si="169"/>
        <v/>
      </c>
      <c r="Q411" s="171" t="str">
        <f t="shared" ca="1" si="170"/>
        <v/>
      </c>
      <c r="R411" s="171" t="str">
        <f t="shared" ca="1" si="171"/>
        <v/>
      </c>
      <c r="S411" s="171" t="b">
        <f t="shared" si="172"/>
        <v>0</v>
      </c>
      <c r="T411" s="9" t="str">
        <f t="shared" ca="1" si="173"/>
        <v/>
      </c>
      <c r="U411" s="9" t="str">
        <f t="shared" ca="1" si="174"/>
        <v/>
      </c>
      <c r="V411" s="9" t="str">
        <f t="shared" ca="1" si="175"/>
        <v/>
      </c>
      <c r="W411" s="9" t="str">
        <f t="shared" ca="1" si="176"/>
        <v/>
      </c>
      <c r="X411" s="9" t="str">
        <f t="shared" ca="1" si="177"/>
        <v/>
      </c>
      <c r="Y411" s="172" t="str">
        <f t="shared" si="178"/>
        <v/>
      </c>
      <c r="Z411" s="172" t="str">
        <f t="shared" si="179"/>
        <v/>
      </c>
      <c r="AA411" s="172" t="str">
        <f t="shared" si="180"/>
        <v/>
      </c>
      <c r="AB411" s="172" t="str">
        <f t="shared" si="181"/>
        <v/>
      </c>
      <c r="AC411" s="172" t="str">
        <f t="shared" si="182"/>
        <v/>
      </c>
      <c r="AD411" s="173" t="str">
        <f t="shared" ca="1" si="183"/>
        <v/>
      </c>
      <c r="AE411" s="173" t="str">
        <f t="shared" ca="1" si="184"/>
        <v/>
      </c>
      <c r="AF411" s="173" t="str">
        <f t="shared" ca="1" si="185"/>
        <v/>
      </c>
      <c r="AG411" s="173" t="str">
        <f t="shared" ca="1" si="186"/>
        <v/>
      </c>
      <c r="AH411" s="173" t="str">
        <f t="shared" ca="1" si="187"/>
        <v/>
      </c>
    </row>
    <row r="412" spans="7:34">
      <c r="G412" s="8" t="str">
        <f t="shared" si="188"/>
        <v/>
      </c>
      <c r="H412" s="8" t="str">
        <f ca="1">IF(OR(A412="",A412="总计",ISNA(MATCH(A412,'临-进度'!$A:$A,0))),"",A412)</f>
        <v/>
      </c>
      <c r="I412" s="8" t="b">
        <f>NOT(ISNA(MATCH(A412,项目阶段与里程碑!$B:$B,0)))</f>
        <v>0</v>
      </c>
      <c r="J412" s="8" t="str">
        <f t="shared" si="189"/>
        <v/>
      </c>
      <c r="K412" s="8" t="str">
        <f t="shared" si="190"/>
        <v/>
      </c>
      <c r="L412" s="8" t="str">
        <f t="shared" si="191"/>
        <v/>
      </c>
      <c r="N412" s="171" t="str">
        <f t="shared" si="167"/>
        <v/>
      </c>
      <c r="O412" s="171">
        <f t="shared" ca="1" si="168"/>
        <v>16</v>
      </c>
      <c r="P412" s="171" t="str">
        <f t="shared" ca="1" si="169"/>
        <v/>
      </c>
      <c r="Q412" s="171" t="str">
        <f t="shared" ca="1" si="170"/>
        <v/>
      </c>
      <c r="R412" s="171" t="str">
        <f t="shared" ca="1" si="171"/>
        <v/>
      </c>
      <c r="S412" s="171" t="b">
        <f t="shared" si="172"/>
        <v>0</v>
      </c>
      <c r="T412" s="9" t="str">
        <f t="shared" ca="1" si="173"/>
        <v/>
      </c>
      <c r="U412" s="9" t="str">
        <f t="shared" ca="1" si="174"/>
        <v/>
      </c>
      <c r="V412" s="9" t="str">
        <f t="shared" ca="1" si="175"/>
        <v/>
      </c>
      <c r="W412" s="9" t="str">
        <f t="shared" ca="1" si="176"/>
        <v/>
      </c>
      <c r="X412" s="9" t="str">
        <f t="shared" ca="1" si="177"/>
        <v/>
      </c>
      <c r="Y412" s="172" t="str">
        <f t="shared" si="178"/>
        <v/>
      </c>
      <c r="Z412" s="172" t="str">
        <f t="shared" si="179"/>
        <v/>
      </c>
      <c r="AA412" s="172" t="str">
        <f t="shared" si="180"/>
        <v/>
      </c>
      <c r="AB412" s="172" t="str">
        <f t="shared" si="181"/>
        <v/>
      </c>
      <c r="AC412" s="172" t="str">
        <f t="shared" si="182"/>
        <v/>
      </c>
      <c r="AD412" s="173" t="str">
        <f t="shared" ca="1" si="183"/>
        <v/>
      </c>
      <c r="AE412" s="173" t="str">
        <f t="shared" ca="1" si="184"/>
        <v/>
      </c>
      <c r="AF412" s="173" t="str">
        <f t="shared" ca="1" si="185"/>
        <v/>
      </c>
      <c r="AG412" s="173" t="str">
        <f t="shared" ca="1" si="186"/>
        <v/>
      </c>
      <c r="AH412" s="173" t="str">
        <f t="shared" ca="1" si="187"/>
        <v/>
      </c>
    </row>
    <row r="413" spans="7:34">
      <c r="G413" s="8" t="str">
        <f t="shared" si="188"/>
        <v/>
      </c>
      <c r="H413" s="8" t="str">
        <f ca="1">IF(OR(A413="",A413="总计",ISNA(MATCH(A413,'临-进度'!$A:$A,0))),"",A413)</f>
        <v/>
      </c>
      <c r="I413" s="8" t="b">
        <f>NOT(ISNA(MATCH(A413,项目阶段与里程碑!$B:$B,0)))</f>
        <v>0</v>
      </c>
      <c r="J413" s="8" t="str">
        <f t="shared" si="189"/>
        <v/>
      </c>
      <c r="K413" s="8" t="str">
        <f t="shared" si="190"/>
        <v/>
      </c>
      <c r="L413" s="8" t="str">
        <f t="shared" si="191"/>
        <v/>
      </c>
      <c r="N413" s="171" t="str">
        <f t="shared" si="167"/>
        <v/>
      </c>
      <c r="O413" s="171">
        <f t="shared" ca="1" si="168"/>
        <v>16</v>
      </c>
      <c r="P413" s="171" t="str">
        <f t="shared" ca="1" si="169"/>
        <v/>
      </c>
      <c r="Q413" s="171" t="str">
        <f t="shared" ca="1" si="170"/>
        <v/>
      </c>
      <c r="R413" s="171" t="str">
        <f t="shared" ca="1" si="171"/>
        <v/>
      </c>
      <c r="S413" s="171" t="b">
        <f t="shared" si="172"/>
        <v>0</v>
      </c>
      <c r="T413" s="9" t="str">
        <f t="shared" ca="1" si="173"/>
        <v/>
      </c>
      <c r="U413" s="9" t="str">
        <f t="shared" ca="1" si="174"/>
        <v/>
      </c>
      <c r="V413" s="9" t="str">
        <f t="shared" ca="1" si="175"/>
        <v/>
      </c>
      <c r="W413" s="9" t="str">
        <f t="shared" ca="1" si="176"/>
        <v/>
      </c>
      <c r="X413" s="9" t="str">
        <f t="shared" ca="1" si="177"/>
        <v/>
      </c>
      <c r="Y413" s="172" t="str">
        <f t="shared" si="178"/>
        <v/>
      </c>
      <c r="Z413" s="172" t="str">
        <f t="shared" si="179"/>
        <v/>
      </c>
      <c r="AA413" s="172" t="str">
        <f t="shared" si="180"/>
        <v/>
      </c>
      <c r="AB413" s="172" t="str">
        <f t="shared" si="181"/>
        <v/>
      </c>
      <c r="AC413" s="172" t="str">
        <f t="shared" si="182"/>
        <v/>
      </c>
      <c r="AD413" s="173" t="str">
        <f t="shared" ca="1" si="183"/>
        <v/>
      </c>
      <c r="AE413" s="173" t="str">
        <f t="shared" ca="1" si="184"/>
        <v/>
      </c>
      <c r="AF413" s="173" t="str">
        <f t="shared" ca="1" si="185"/>
        <v/>
      </c>
      <c r="AG413" s="173" t="str">
        <f t="shared" ca="1" si="186"/>
        <v/>
      </c>
      <c r="AH413" s="173" t="str">
        <f t="shared" ca="1" si="187"/>
        <v/>
      </c>
    </row>
    <row r="414" spans="7:34">
      <c r="G414" s="8" t="str">
        <f t="shared" si="188"/>
        <v/>
      </c>
      <c r="H414" s="8" t="str">
        <f ca="1">IF(OR(A414="",A414="总计",ISNA(MATCH(A414,'临-进度'!$A:$A,0))),"",A414)</f>
        <v/>
      </c>
      <c r="I414" s="8" t="b">
        <f>NOT(ISNA(MATCH(A414,项目阶段与里程碑!$B:$B,0)))</f>
        <v>0</v>
      </c>
      <c r="J414" s="8" t="str">
        <f t="shared" si="189"/>
        <v/>
      </c>
      <c r="K414" s="8" t="str">
        <f t="shared" si="190"/>
        <v/>
      </c>
      <c r="L414" s="8" t="str">
        <f t="shared" si="191"/>
        <v/>
      </c>
      <c r="N414" s="171" t="str">
        <f t="shared" si="167"/>
        <v/>
      </c>
      <c r="O414" s="171">
        <f t="shared" ca="1" si="168"/>
        <v>16</v>
      </c>
      <c r="P414" s="171" t="str">
        <f t="shared" ca="1" si="169"/>
        <v/>
      </c>
      <c r="Q414" s="171" t="str">
        <f t="shared" ca="1" si="170"/>
        <v/>
      </c>
      <c r="R414" s="171" t="str">
        <f t="shared" ca="1" si="171"/>
        <v/>
      </c>
      <c r="S414" s="171" t="b">
        <f t="shared" si="172"/>
        <v>0</v>
      </c>
      <c r="T414" s="9" t="str">
        <f t="shared" ca="1" si="173"/>
        <v/>
      </c>
      <c r="U414" s="9" t="str">
        <f t="shared" ca="1" si="174"/>
        <v/>
      </c>
      <c r="V414" s="9" t="str">
        <f t="shared" ca="1" si="175"/>
        <v/>
      </c>
      <c r="W414" s="9" t="str">
        <f t="shared" ca="1" si="176"/>
        <v/>
      </c>
      <c r="X414" s="9" t="str">
        <f t="shared" ca="1" si="177"/>
        <v/>
      </c>
      <c r="Y414" s="172" t="str">
        <f t="shared" si="178"/>
        <v/>
      </c>
      <c r="Z414" s="172" t="str">
        <f t="shared" si="179"/>
        <v/>
      </c>
      <c r="AA414" s="172" t="str">
        <f t="shared" si="180"/>
        <v/>
      </c>
      <c r="AB414" s="172" t="str">
        <f t="shared" si="181"/>
        <v/>
      </c>
      <c r="AC414" s="172" t="str">
        <f t="shared" si="182"/>
        <v/>
      </c>
      <c r="AD414" s="173" t="str">
        <f t="shared" ca="1" si="183"/>
        <v/>
      </c>
      <c r="AE414" s="173" t="str">
        <f t="shared" ca="1" si="184"/>
        <v/>
      </c>
      <c r="AF414" s="173" t="str">
        <f t="shared" ca="1" si="185"/>
        <v/>
      </c>
      <c r="AG414" s="173" t="str">
        <f t="shared" ca="1" si="186"/>
        <v/>
      </c>
      <c r="AH414" s="173" t="str">
        <f t="shared" ca="1" si="187"/>
        <v/>
      </c>
    </row>
    <row r="415" spans="7:34">
      <c r="G415" s="8" t="str">
        <f t="shared" si="188"/>
        <v/>
      </c>
      <c r="H415" s="8" t="str">
        <f ca="1">IF(OR(A415="",A415="总计",ISNA(MATCH(A415,'临-进度'!$A:$A,0))),"",A415)</f>
        <v/>
      </c>
      <c r="I415" s="8" t="b">
        <f>NOT(ISNA(MATCH(A415,项目阶段与里程碑!$B:$B,0)))</f>
        <v>0</v>
      </c>
      <c r="J415" s="8" t="str">
        <f t="shared" si="189"/>
        <v/>
      </c>
      <c r="K415" s="8" t="str">
        <f t="shared" si="190"/>
        <v/>
      </c>
      <c r="L415" s="8" t="str">
        <f t="shared" si="191"/>
        <v/>
      </c>
      <c r="N415" s="171" t="str">
        <f t="shared" si="167"/>
        <v/>
      </c>
      <c r="O415" s="171">
        <f t="shared" ca="1" si="168"/>
        <v>16</v>
      </c>
      <c r="P415" s="171" t="str">
        <f t="shared" ca="1" si="169"/>
        <v/>
      </c>
      <c r="Q415" s="171" t="str">
        <f t="shared" ca="1" si="170"/>
        <v/>
      </c>
      <c r="R415" s="171" t="str">
        <f t="shared" ca="1" si="171"/>
        <v/>
      </c>
      <c r="S415" s="171" t="b">
        <f t="shared" si="172"/>
        <v>0</v>
      </c>
      <c r="T415" s="9" t="str">
        <f t="shared" ca="1" si="173"/>
        <v/>
      </c>
      <c r="U415" s="9" t="str">
        <f t="shared" ca="1" si="174"/>
        <v/>
      </c>
      <c r="V415" s="9" t="str">
        <f t="shared" ca="1" si="175"/>
        <v/>
      </c>
      <c r="W415" s="9" t="str">
        <f t="shared" ca="1" si="176"/>
        <v/>
      </c>
      <c r="X415" s="9" t="str">
        <f t="shared" ca="1" si="177"/>
        <v/>
      </c>
      <c r="Y415" s="172" t="str">
        <f t="shared" si="178"/>
        <v/>
      </c>
      <c r="Z415" s="172" t="str">
        <f t="shared" si="179"/>
        <v/>
      </c>
      <c r="AA415" s="172" t="str">
        <f t="shared" si="180"/>
        <v/>
      </c>
      <c r="AB415" s="172" t="str">
        <f t="shared" si="181"/>
        <v/>
      </c>
      <c r="AC415" s="172" t="str">
        <f t="shared" si="182"/>
        <v/>
      </c>
      <c r="AD415" s="173" t="str">
        <f t="shared" ca="1" si="183"/>
        <v/>
      </c>
      <c r="AE415" s="173" t="str">
        <f t="shared" ca="1" si="184"/>
        <v/>
      </c>
      <c r="AF415" s="173" t="str">
        <f t="shared" ca="1" si="185"/>
        <v/>
      </c>
      <c r="AG415" s="173" t="str">
        <f t="shared" ca="1" si="186"/>
        <v/>
      </c>
      <c r="AH415" s="173" t="str">
        <f t="shared" ca="1" si="187"/>
        <v/>
      </c>
    </row>
    <row r="416" spans="7:34">
      <c r="G416" s="8" t="str">
        <f t="shared" si="188"/>
        <v/>
      </c>
      <c r="H416" s="8" t="str">
        <f ca="1">IF(OR(A416="",A416="总计",ISNA(MATCH(A416,'临-进度'!$A:$A,0))),"",A416)</f>
        <v/>
      </c>
      <c r="I416" s="8" t="b">
        <f>NOT(ISNA(MATCH(A416,项目阶段与里程碑!$B:$B,0)))</f>
        <v>0</v>
      </c>
      <c r="J416" s="8" t="str">
        <f t="shared" si="189"/>
        <v/>
      </c>
      <c r="K416" s="8" t="str">
        <f t="shared" si="190"/>
        <v/>
      </c>
      <c r="L416" s="8" t="str">
        <f t="shared" si="191"/>
        <v/>
      </c>
      <c r="N416" s="171" t="str">
        <f t="shared" si="167"/>
        <v/>
      </c>
      <c r="O416" s="171">
        <f t="shared" ca="1" si="168"/>
        <v>16</v>
      </c>
      <c r="P416" s="171" t="str">
        <f t="shared" ca="1" si="169"/>
        <v/>
      </c>
      <c r="Q416" s="171" t="str">
        <f t="shared" ca="1" si="170"/>
        <v/>
      </c>
      <c r="R416" s="171" t="str">
        <f t="shared" ca="1" si="171"/>
        <v/>
      </c>
      <c r="S416" s="171" t="b">
        <f t="shared" si="172"/>
        <v>0</v>
      </c>
      <c r="T416" s="9" t="str">
        <f t="shared" ca="1" si="173"/>
        <v/>
      </c>
      <c r="U416" s="9" t="str">
        <f t="shared" ca="1" si="174"/>
        <v/>
      </c>
      <c r="V416" s="9" t="str">
        <f t="shared" ca="1" si="175"/>
        <v/>
      </c>
      <c r="W416" s="9" t="str">
        <f t="shared" ca="1" si="176"/>
        <v/>
      </c>
      <c r="X416" s="9" t="str">
        <f t="shared" ca="1" si="177"/>
        <v/>
      </c>
      <c r="Y416" s="172" t="str">
        <f t="shared" si="178"/>
        <v/>
      </c>
      <c r="Z416" s="172" t="str">
        <f t="shared" si="179"/>
        <v/>
      </c>
      <c r="AA416" s="172" t="str">
        <f t="shared" si="180"/>
        <v/>
      </c>
      <c r="AB416" s="172" t="str">
        <f t="shared" si="181"/>
        <v/>
      </c>
      <c r="AC416" s="172" t="str">
        <f t="shared" si="182"/>
        <v/>
      </c>
      <c r="AD416" s="173" t="str">
        <f t="shared" ca="1" si="183"/>
        <v/>
      </c>
      <c r="AE416" s="173" t="str">
        <f t="shared" ca="1" si="184"/>
        <v/>
      </c>
      <c r="AF416" s="173" t="str">
        <f t="shared" ca="1" si="185"/>
        <v/>
      </c>
      <c r="AG416" s="173" t="str">
        <f t="shared" ca="1" si="186"/>
        <v/>
      </c>
      <c r="AH416" s="173" t="str">
        <f t="shared" ca="1" si="187"/>
        <v/>
      </c>
    </row>
    <row r="417" spans="7:34">
      <c r="G417" s="8" t="str">
        <f t="shared" si="188"/>
        <v/>
      </c>
      <c r="H417" s="8" t="str">
        <f ca="1">IF(OR(A417="",A417="总计",ISNA(MATCH(A417,'临-进度'!$A:$A,0))),"",A417)</f>
        <v/>
      </c>
      <c r="I417" s="8" t="b">
        <f>NOT(ISNA(MATCH(A417,项目阶段与里程碑!$B:$B,0)))</f>
        <v>0</v>
      </c>
      <c r="J417" s="8" t="str">
        <f t="shared" si="189"/>
        <v/>
      </c>
      <c r="K417" s="8" t="str">
        <f t="shared" si="190"/>
        <v/>
      </c>
      <c r="L417" s="8" t="str">
        <f t="shared" si="191"/>
        <v/>
      </c>
      <c r="N417" s="171" t="str">
        <f t="shared" si="167"/>
        <v/>
      </c>
      <c r="O417" s="171">
        <f t="shared" ca="1" si="168"/>
        <v>16</v>
      </c>
      <c r="P417" s="171" t="str">
        <f t="shared" ca="1" si="169"/>
        <v/>
      </c>
      <c r="Q417" s="171" t="str">
        <f t="shared" ca="1" si="170"/>
        <v/>
      </c>
      <c r="R417" s="171" t="str">
        <f t="shared" ca="1" si="171"/>
        <v/>
      </c>
      <c r="S417" s="171" t="b">
        <f t="shared" si="172"/>
        <v>0</v>
      </c>
      <c r="T417" s="9" t="str">
        <f t="shared" ca="1" si="173"/>
        <v/>
      </c>
      <c r="U417" s="9" t="str">
        <f t="shared" ca="1" si="174"/>
        <v/>
      </c>
      <c r="V417" s="9" t="str">
        <f t="shared" ca="1" si="175"/>
        <v/>
      </c>
      <c r="W417" s="9" t="str">
        <f t="shared" ca="1" si="176"/>
        <v/>
      </c>
      <c r="X417" s="9" t="str">
        <f t="shared" ca="1" si="177"/>
        <v/>
      </c>
      <c r="Y417" s="172" t="str">
        <f t="shared" si="178"/>
        <v/>
      </c>
      <c r="Z417" s="172" t="str">
        <f t="shared" si="179"/>
        <v/>
      </c>
      <c r="AA417" s="172" t="str">
        <f t="shared" si="180"/>
        <v/>
      </c>
      <c r="AB417" s="172" t="str">
        <f t="shared" si="181"/>
        <v/>
      </c>
      <c r="AC417" s="172" t="str">
        <f t="shared" si="182"/>
        <v/>
      </c>
      <c r="AD417" s="173" t="str">
        <f t="shared" ca="1" si="183"/>
        <v/>
      </c>
      <c r="AE417" s="173" t="str">
        <f t="shared" ca="1" si="184"/>
        <v/>
      </c>
      <c r="AF417" s="173" t="str">
        <f t="shared" ca="1" si="185"/>
        <v/>
      </c>
      <c r="AG417" s="173" t="str">
        <f t="shared" ca="1" si="186"/>
        <v/>
      </c>
      <c r="AH417" s="173" t="str">
        <f t="shared" ca="1" si="187"/>
        <v/>
      </c>
    </row>
    <row r="418" spans="7:34">
      <c r="G418" s="8" t="str">
        <f t="shared" si="188"/>
        <v/>
      </c>
      <c r="H418" s="8" t="str">
        <f ca="1">IF(OR(A418="",A418="总计",ISNA(MATCH(A418,'临-进度'!$A:$A,0))),"",A418)</f>
        <v/>
      </c>
      <c r="I418" s="8" t="b">
        <f>NOT(ISNA(MATCH(A418,项目阶段与里程碑!$B:$B,0)))</f>
        <v>0</v>
      </c>
      <c r="J418" s="8" t="str">
        <f t="shared" si="189"/>
        <v/>
      </c>
      <c r="K418" s="8" t="str">
        <f t="shared" si="190"/>
        <v/>
      </c>
      <c r="L418" s="8" t="str">
        <f t="shared" si="191"/>
        <v/>
      </c>
      <c r="N418" s="171" t="str">
        <f t="shared" si="167"/>
        <v/>
      </c>
      <c r="O418" s="171">
        <f t="shared" ca="1" si="168"/>
        <v>16</v>
      </c>
      <c r="P418" s="171" t="str">
        <f t="shared" ca="1" si="169"/>
        <v/>
      </c>
      <c r="Q418" s="171" t="str">
        <f t="shared" ca="1" si="170"/>
        <v/>
      </c>
      <c r="R418" s="171" t="str">
        <f t="shared" ca="1" si="171"/>
        <v/>
      </c>
      <c r="S418" s="171" t="b">
        <f t="shared" si="172"/>
        <v>0</v>
      </c>
      <c r="T418" s="9" t="str">
        <f t="shared" ca="1" si="173"/>
        <v/>
      </c>
      <c r="U418" s="9" t="str">
        <f t="shared" ca="1" si="174"/>
        <v/>
      </c>
      <c r="V418" s="9" t="str">
        <f t="shared" ca="1" si="175"/>
        <v/>
      </c>
      <c r="W418" s="9" t="str">
        <f t="shared" ca="1" si="176"/>
        <v/>
      </c>
      <c r="X418" s="9" t="str">
        <f t="shared" ca="1" si="177"/>
        <v/>
      </c>
      <c r="Y418" s="172" t="str">
        <f t="shared" si="178"/>
        <v/>
      </c>
      <c r="Z418" s="172" t="str">
        <f t="shared" si="179"/>
        <v/>
      </c>
      <c r="AA418" s="172" t="str">
        <f t="shared" si="180"/>
        <v/>
      </c>
      <c r="AB418" s="172" t="str">
        <f t="shared" si="181"/>
        <v/>
      </c>
      <c r="AC418" s="172" t="str">
        <f t="shared" si="182"/>
        <v/>
      </c>
      <c r="AD418" s="173" t="str">
        <f t="shared" ca="1" si="183"/>
        <v/>
      </c>
      <c r="AE418" s="173" t="str">
        <f t="shared" ca="1" si="184"/>
        <v/>
      </c>
      <c r="AF418" s="173" t="str">
        <f t="shared" ca="1" si="185"/>
        <v/>
      </c>
      <c r="AG418" s="173" t="str">
        <f t="shared" ca="1" si="186"/>
        <v/>
      </c>
      <c r="AH418" s="173" t="str">
        <f t="shared" ca="1" si="187"/>
        <v/>
      </c>
    </row>
    <row r="419" spans="7:34">
      <c r="G419" s="8" t="str">
        <f t="shared" si="188"/>
        <v/>
      </c>
      <c r="H419" s="8" t="str">
        <f ca="1">IF(OR(A419="",A419="总计",ISNA(MATCH(A419,'临-进度'!$A:$A,0))),"",A419)</f>
        <v/>
      </c>
      <c r="I419" s="8" t="b">
        <f>NOT(ISNA(MATCH(A419,项目阶段与里程碑!$B:$B,0)))</f>
        <v>0</v>
      </c>
      <c r="J419" s="8" t="str">
        <f t="shared" si="189"/>
        <v/>
      </c>
      <c r="K419" s="8" t="str">
        <f t="shared" si="190"/>
        <v/>
      </c>
      <c r="L419" s="8" t="str">
        <f t="shared" si="191"/>
        <v/>
      </c>
      <c r="N419" s="171" t="str">
        <f t="shared" si="167"/>
        <v/>
      </c>
      <c r="O419" s="171">
        <f t="shared" ca="1" si="168"/>
        <v>16</v>
      </c>
      <c r="P419" s="171" t="str">
        <f t="shared" ca="1" si="169"/>
        <v/>
      </c>
      <c r="Q419" s="171" t="str">
        <f t="shared" ca="1" si="170"/>
        <v/>
      </c>
      <c r="R419" s="171" t="str">
        <f t="shared" ca="1" si="171"/>
        <v/>
      </c>
      <c r="S419" s="171" t="b">
        <f t="shared" si="172"/>
        <v>0</v>
      </c>
      <c r="T419" s="9" t="str">
        <f t="shared" ca="1" si="173"/>
        <v/>
      </c>
      <c r="U419" s="9" t="str">
        <f t="shared" ca="1" si="174"/>
        <v/>
      </c>
      <c r="V419" s="9" t="str">
        <f t="shared" ca="1" si="175"/>
        <v/>
      </c>
      <c r="W419" s="9" t="str">
        <f t="shared" ca="1" si="176"/>
        <v/>
      </c>
      <c r="X419" s="9" t="str">
        <f t="shared" ca="1" si="177"/>
        <v/>
      </c>
      <c r="Y419" s="172" t="str">
        <f t="shared" si="178"/>
        <v/>
      </c>
      <c r="Z419" s="172" t="str">
        <f t="shared" si="179"/>
        <v/>
      </c>
      <c r="AA419" s="172" t="str">
        <f t="shared" si="180"/>
        <v/>
      </c>
      <c r="AB419" s="172" t="str">
        <f t="shared" si="181"/>
        <v/>
      </c>
      <c r="AC419" s="172" t="str">
        <f t="shared" si="182"/>
        <v/>
      </c>
      <c r="AD419" s="173" t="str">
        <f t="shared" ca="1" si="183"/>
        <v/>
      </c>
      <c r="AE419" s="173" t="str">
        <f t="shared" ca="1" si="184"/>
        <v/>
      </c>
      <c r="AF419" s="173" t="str">
        <f t="shared" ca="1" si="185"/>
        <v/>
      </c>
      <c r="AG419" s="173" t="str">
        <f t="shared" ca="1" si="186"/>
        <v/>
      </c>
      <c r="AH419" s="173" t="str">
        <f t="shared" ca="1" si="187"/>
        <v/>
      </c>
    </row>
    <row r="420" spans="7:34">
      <c r="G420" s="8" t="str">
        <f t="shared" si="188"/>
        <v/>
      </c>
      <c r="H420" s="8" t="str">
        <f ca="1">IF(OR(A420="",A420="总计",ISNA(MATCH(A420,'临-进度'!$A:$A,0))),"",A420)</f>
        <v/>
      </c>
      <c r="I420" s="8" t="b">
        <f>NOT(ISNA(MATCH(A420,项目阶段与里程碑!$B:$B,0)))</f>
        <v>0</v>
      </c>
      <c r="J420" s="8" t="str">
        <f t="shared" si="189"/>
        <v/>
      </c>
      <c r="K420" s="8" t="str">
        <f t="shared" si="190"/>
        <v/>
      </c>
      <c r="L420" s="8" t="str">
        <f t="shared" si="191"/>
        <v/>
      </c>
      <c r="N420" s="171" t="str">
        <f t="shared" si="167"/>
        <v/>
      </c>
      <c r="O420" s="171">
        <f t="shared" ca="1" si="168"/>
        <v>16</v>
      </c>
      <c r="P420" s="171" t="str">
        <f t="shared" ca="1" si="169"/>
        <v/>
      </c>
      <c r="Q420" s="171" t="str">
        <f t="shared" ca="1" si="170"/>
        <v/>
      </c>
      <c r="R420" s="171" t="str">
        <f t="shared" ca="1" si="171"/>
        <v/>
      </c>
      <c r="S420" s="171" t="b">
        <f t="shared" si="172"/>
        <v>0</v>
      </c>
      <c r="T420" s="9" t="str">
        <f t="shared" ca="1" si="173"/>
        <v/>
      </c>
      <c r="U420" s="9" t="str">
        <f t="shared" ca="1" si="174"/>
        <v/>
      </c>
      <c r="V420" s="9" t="str">
        <f t="shared" ca="1" si="175"/>
        <v/>
      </c>
      <c r="W420" s="9" t="str">
        <f t="shared" ca="1" si="176"/>
        <v/>
      </c>
      <c r="X420" s="9" t="str">
        <f t="shared" ca="1" si="177"/>
        <v/>
      </c>
      <c r="Y420" s="172" t="str">
        <f t="shared" si="178"/>
        <v/>
      </c>
      <c r="Z420" s="172" t="str">
        <f t="shared" si="179"/>
        <v/>
      </c>
      <c r="AA420" s="172" t="str">
        <f t="shared" si="180"/>
        <v/>
      </c>
      <c r="AB420" s="172" t="str">
        <f t="shared" si="181"/>
        <v/>
      </c>
      <c r="AC420" s="172" t="str">
        <f t="shared" si="182"/>
        <v/>
      </c>
      <c r="AD420" s="173" t="str">
        <f t="shared" ca="1" si="183"/>
        <v/>
      </c>
      <c r="AE420" s="173" t="str">
        <f t="shared" ca="1" si="184"/>
        <v/>
      </c>
      <c r="AF420" s="173" t="str">
        <f t="shared" ca="1" si="185"/>
        <v/>
      </c>
      <c r="AG420" s="173" t="str">
        <f t="shared" ca="1" si="186"/>
        <v/>
      </c>
      <c r="AH420" s="173" t="str">
        <f t="shared" ca="1" si="187"/>
        <v/>
      </c>
    </row>
    <row r="421" spans="7:34">
      <c r="G421" s="8" t="str">
        <f t="shared" si="188"/>
        <v/>
      </c>
      <c r="H421" s="8" t="str">
        <f ca="1">IF(OR(A421="",A421="总计",ISNA(MATCH(A421,'临-进度'!$A:$A,0))),"",A421)</f>
        <v/>
      </c>
      <c r="I421" s="8" t="b">
        <f>NOT(ISNA(MATCH(A421,项目阶段与里程碑!$B:$B,0)))</f>
        <v>0</v>
      </c>
      <c r="J421" s="8" t="str">
        <f t="shared" si="189"/>
        <v/>
      </c>
      <c r="K421" s="8" t="str">
        <f t="shared" si="190"/>
        <v/>
      </c>
      <c r="L421" s="8" t="str">
        <f t="shared" si="191"/>
        <v/>
      </c>
      <c r="N421" s="171" t="str">
        <f t="shared" si="167"/>
        <v/>
      </c>
      <c r="O421" s="171">
        <f t="shared" ca="1" si="168"/>
        <v>16</v>
      </c>
      <c r="P421" s="171" t="str">
        <f t="shared" ca="1" si="169"/>
        <v/>
      </c>
      <c r="Q421" s="171" t="str">
        <f t="shared" ca="1" si="170"/>
        <v/>
      </c>
      <c r="R421" s="171" t="str">
        <f t="shared" ca="1" si="171"/>
        <v/>
      </c>
      <c r="S421" s="171" t="b">
        <f t="shared" si="172"/>
        <v>0</v>
      </c>
      <c r="T421" s="9" t="str">
        <f t="shared" ca="1" si="173"/>
        <v/>
      </c>
      <c r="U421" s="9" t="str">
        <f t="shared" ca="1" si="174"/>
        <v/>
      </c>
      <c r="V421" s="9" t="str">
        <f t="shared" ca="1" si="175"/>
        <v/>
      </c>
      <c r="W421" s="9" t="str">
        <f t="shared" ca="1" si="176"/>
        <v/>
      </c>
      <c r="X421" s="9" t="str">
        <f t="shared" ca="1" si="177"/>
        <v/>
      </c>
      <c r="Y421" s="172" t="str">
        <f t="shared" si="178"/>
        <v/>
      </c>
      <c r="Z421" s="172" t="str">
        <f t="shared" si="179"/>
        <v/>
      </c>
      <c r="AA421" s="172" t="str">
        <f t="shared" si="180"/>
        <v/>
      </c>
      <c r="AB421" s="172" t="str">
        <f t="shared" si="181"/>
        <v/>
      </c>
      <c r="AC421" s="172" t="str">
        <f t="shared" si="182"/>
        <v/>
      </c>
      <c r="AD421" s="173" t="str">
        <f t="shared" ca="1" si="183"/>
        <v/>
      </c>
      <c r="AE421" s="173" t="str">
        <f t="shared" ca="1" si="184"/>
        <v/>
      </c>
      <c r="AF421" s="173" t="str">
        <f t="shared" ca="1" si="185"/>
        <v/>
      </c>
      <c r="AG421" s="173" t="str">
        <f t="shared" ca="1" si="186"/>
        <v/>
      </c>
      <c r="AH421" s="173" t="str">
        <f t="shared" ca="1" si="187"/>
        <v/>
      </c>
    </row>
    <row r="422" spans="7:34">
      <c r="G422" s="8" t="str">
        <f t="shared" si="188"/>
        <v/>
      </c>
      <c r="H422" s="8" t="str">
        <f ca="1">IF(OR(A422="",A422="总计",ISNA(MATCH(A422,'临-进度'!$A:$A,0))),"",A422)</f>
        <v/>
      </c>
      <c r="I422" s="8" t="b">
        <f>NOT(ISNA(MATCH(A422,项目阶段与里程碑!$B:$B,0)))</f>
        <v>0</v>
      </c>
      <c r="J422" s="8" t="str">
        <f t="shared" si="189"/>
        <v/>
      </c>
      <c r="K422" s="8" t="str">
        <f t="shared" si="190"/>
        <v/>
      </c>
      <c r="L422" s="8" t="str">
        <f t="shared" si="191"/>
        <v/>
      </c>
      <c r="N422" s="171" t="str">
        <f t="shared" si="167"/>
        <v/>
      </c>
      <c r="O422" s="171">
        <f t="shared" ca="1" si="168"/>
        <v>16</v>
      </c>
      <c r="P422" s="171" t="str">
        <f t="shared" ca="1" si="169"/>
        <v/>
      </c>
      <c r="Q422" s="171" t="str">
        <f t="shared" ca="1" si="170"/>
        <v/>
      </c>
      <c r="R422" s="171" t="str">
        <f t="shared" ca="1" si="171"/>
        <v/>
      </c>
      <c r="S422" s="171" t="b">
        <f t="shared" si="172"/>
        <v>0</v>
      </c>
      <c r="T422" s="9" t="str">
        <f t="shared" ca="1" si="173"/>
        <v/>
      </c>
      <c r="U422" s="9" t="str">
        <f t="shared" ca="1" si="174"/>
        <v/>
      </c>
      <c r="V422" s="9" t="str">
        <f t="shared" ca="1" si="175"/>
        <v/>
      </c>
      <c r="W422" s="9" t="str">
        <f t="shared" ca="1" si="176"/>
        <v/>
      </c>
      <c r="X422" s="9" t="str">
        <f t="shared" ca="1" si="177"/>
        <v/>
      </c>
      <c r="Y422" s="172" t="str">
        <f t="shared" si="178"/>
        <v/>
      </c>
      <c r="Z422" s="172" t="str">
        <f t="shared" si="179"/>
        <v/>
      </c>
      <c r="AA422" s="172" t="str">
        <f t="shared" si="180"/>
        <v/>
      </c>
      <c r="AB422" s="172" t="str">
        <f t="shared" si="181"/>
        <v/>
      </c>
      <c r="AC422" s="172" t="str">
        <f t="shared" si="182"/>
        <v/>
      </c>
      <c r="AD422" s="173" t="str">
        <f t="shared" ca="1" si="183"/>
        <v/>
      </c>
      <c r="AE422" s="173" t="str">
        <f t="shared" ca="1" si="184"/>
        <v/>
      </c>
      <c r="AF422" s="173" t="str">
        <f t="shared" ca="1" si="185"/>
        <v/>
      </c>
      <c r="AG422" s="173" t="str">
        <f t="shared" ca="1" si="186"/>
        <v/>
      </c>
      <c r="AH422" s="173" t="str">
        <f t="shared" ca="1" si="187"/>
        <v/>
      </c>
    </row>
    <row r="423" spans="7:34">
      <c r="G423" s="8" t="str">
        <f t="shared" si="188"/>
        <v/>
      </c>
      <c r="H423" s="8" t="str">
        <f ca="1">IF(OR(A423="",A423="总计",ISNA(MATCH(A423,'临-进度'!$A:$A,0))),"",A423)</f>
        <v/>
      </c>
      <c r="I423" s="8" t="b">
        <f>NOT(ISNA(MATCH(A423,项目阶段与里程碑!$B:$B,0)))</f>
        <v>0</v>
      </c>
      <c r="J423" s="8" t="str">
        <f t="shared" si="189"/>
        <v/>
      </c>
      <c r="K423" s="8" t="str">
        <f t="shared" si="190"/>
        <v/>
      </c>
      <c r="L423" s="8" t="str">
        <f t="shared" si="191"/>
        <v/>
      </c>
      <c r="N423" s="171" t="str">
        <f t="shared" si="167"/>
        <v/>
      </c>
      <c r="O423" s="171">
        <f t="shared" ca="1" si="168"/>
        <v>16</v>
      </c>
      <c r="P423" s="171" t="str">
        <f t="shared" ca="1" si="169"/>
        <v/>
      </c>
      <c r="Q423" s="171" t="str">
        <f t="shared" ca="1" si="170"/>
        <v/>
      </c>
      <c r="R423" s="171" t="str">
        <f t="shared" ca="1" si="171"/>
        <v/>
      </c>
      <c r="S423" s="171" t="b">
        <f t="shared" si="172"/>
        <v>0</v>
      </c>
      <c r="T423" s="9" t="str">
        <f t="shared" ca="1" si="173"/>
        <v/>
      </c>
      <c r="U423" s="9" t="str">
        <f t="shared" ca="1" si="174"/>
        <v/>
      </c>
      <c r="V423" s="9" t="str">
        <f t="shared" ca="1" si="175"/>
        <v/>
      </c>
      <c r="W423" s="9" t="str">
        <f t="shared" ca="1" si="176"/>
        <v/>
      </c>
      <c r="X423" s="9" t="str">
        <f t="shared" ca="1" si="177"/>
        <v/>
      </c>
      <c r="Y423" s="172" t="str">
        <f t="shared" si="178"/>
        <v/>
      </c>
      <c r="Z423" s="172" t="str">
        <f t="shared" si="179"/>
        <v/>
      </c>
      <c r="AA423" s="172" t="str">
        <f t="shared" si="180"/>
        <v/>
      </c>
      <c r="AB423" s="172" t="str">
        <f t="shared" si="181"/>
        <v/>
      </c>
      <c r="AC423" s="172" t="str">
        <f t="shared" si="182"/>
        <v/>
      </c>
      <c r="AD423" s="173" t="str">
        <f t="shared" ca="1" si="183"/>
        <v/>
      </c>
      <c r="AE423" s="173" t="str">
        <f t="shared" ca="1" si="184"/>
        <v/>
      </c>
      <c r="AF423" s="173" t="str">
        <f t="shared" ca="1" si="185"/>
        <v/>
      </c>
      <c r="AG423" s="173" t="str">
        <f t="shared" ca="1" si="186"/>
        <v/>
      </c>
      <c r="AH423" s="173" t="str">
        <f t="shared" ca="1" si="187"/>
        <v/>
      </c>
    </row>
    <row r="424" spans="7:34">
      <c r="G424" s="8" t="str">
        <f t="shared" si="188"/>
        <v/>
      </c>
      <c r="H424" s="8" t="str">
        <f ca="1">IF(OR(A424="",A424="总计",ISNA(MATCH(A424,'临-进度'!$A:$A,0))),"",A424)</f>
        <v/>
      </c>
      <c r="I424" s="8" t="b">
        <f>NOT(ISNA(MATCH(A424,项目阶段与里程碑!$B:$B,0)))</f>
        <v>0</v>
      </c>
      <c r="J424" s="8" t="str">
        <f t="shared" si="189"/>
        <v/>
      </c>
      <c r="K424" s="8" t="str">
        <f t="shared" si="190"/>
        <v/>
      </c>
      <c r="L424" s="8" t="str">
        <f t="shared" si="191"/>
        <v/>
      </c>
      <c r="N424" s="171" t="str">
        <f t="shared" si="167"/>
        <v/>
      </c>
      <c r="O424" s="171">
        <f t="shared" ca="1" si="168"/>
        <v>16</v>
      </c>
      <c r="P424" s="171" t="str">
        <f t="shared" ca="1" si="169"/>
        <v/>
      </c>
      <c r="Q424" s="171" t="str">
        <f t="shared" ca="1" si="170"/>
        <v/>
      </c>
      <c r="R424" s="171" t="str">
        <f t="shared" ca="1" si="171"/>
        <v/>
      </c>
      <c r="S424" s="171" t="b">
        <f t="shared" si="172"/>
        <v>0</v>
      </c>
      <c r="T424" s="9" t="str">
        <f t="shared" ca="1" si="173"/>
        <v/>
      </c>
      <c r="U424" s="9" t="str">
        <f t="shared" ca="1" si="174"/>
        <v/>
      </c>
      <c r="V424" s="9" t="str">
        <f t="shared" ca="1" si="175"/>
        <v/>
      </c>
      <c r="W424" s="9" t="str">
        <f t="shared" ca="1" si="176"/>
        <v/>
      </c>
      <c r="X424" s="9" t="str">
        <f t="shared" ca="1" si="177"/>
        <v/>
      </c>
      <c r="Y424" s="172" t="str">
        <f t="shared" si="178"/>
        <v/>
      </c>
      <c r="Z424" s="172" t="str">
        <f t="shared" si="179"/>
        <v/>
      </c>
      <c r="AA424" s="172" t="str">
        <f t="shared" si="180"/>
        <v/>
      </c>
      <c r="AB424" s="172" t="str">
        <f t="shared" si="181"/>
        <v/>
      </c>
      <c r="AC424" s="172" t="str">
        <f t="shared" si="182"/>
        <v/>
      </c>
      <c r="AD424" s="173" t="str">
        <f t="shared" ca="1" si="183"/>
        <v/>
      </c>
      <c r="AE424" s="173" t="str">
        <f t="shared" ca="1" si="184"/>
        <v/>
      </c>
      <c r="AF424" s="173" t="str">
        <f t="shared" ca="1" si="185"/>
        <v/>
      </c>
      <c r="AG424" s="173" t="str">
        <f t="shared" ca="1" si="186"/>
        <v/>
      </c>
      <c r="AH424" s="173" t="str">
        <f t="shared" ca="1" si="187"/>
        <v/>
      </c>
    </row>
    <row r="425" spans="7:34">
      <c r="G425" s="8" t="str">
        <f t="shared" si="188"/>
        <v/>
      </c>
      <c r="H425" s="8" t="str">
        <f ca="1">IF(OR(A425="",A425="总计",ISNA(MATCH(A425,'临-进度'!$A:$A,0))),"",A425)</f>
        <v/>
      </c>
      <c r="I425" s="8" t="b">
        <f>NOT(ISNA(MATCH(A425,项目阶段与里程碑!$B:$B,0)))</f>
        <v>0</v>
      </c>
      <c r="J425" s="8" t="str">
        <f t="shared" si="189"/>
        <v/>
      </c>
      <c r="K425" s="8" t="str">
        <f t="shared" si="190"/>
        <v/>
      </c>
      <c r="L425" s="8" t="str">
        <f t="shared" si="191"/>
        <v/>
      </c>
      <c r="N425" s="171" t="str">
        <f t="shared" si="167"/>
        <v/>
      </c>
      <c r="O425" s="171">
        <f t="shared" ca="1" si="168"/>
        <v>16</v>
      </c>
      <c r="P425" s="171" t="str">
        <f t="shared" ca="1" si="169"/>
        <v/>
      </c>
      <c r="Q425" s="171" t="str">
        <f t="shared" ca="1" si="170"/>
        <v/>
      </c>
      <c r="R425" s="171" t="str">
        <f t="shared" ca="1" si="171"/>
        <v/>
      </c>
      <c r="S425" s="171" t="b">
        <f t="shared" si="172"/>
        <v>0</v>
      </c>
      <c r="T425" s="9" t="str">
        <f t="shared" ca="1" si="173"/>
        <v/>
      </c>
      <c r="U425" s="9" t="str">
        <f t="shared" ca="1" si="174"/>
        <v/>
      </c>
      <c r="V425" s="9" t="str">
        <f t="shared" ca="1" si="175"/>
        <v/>
      </c>
      <c r="W425" s="9" t="str">
        <f t="shared" ca="1" si="176"/>
        <v/>
      </c>
      <c r="X425" s="9" t="str">
        <f t="shared" ca="1" si="177"/>
        <v/>
      </c>
      <c r="Y425" s="172" t="str">
        <f t="shared" si="178"/>
        <v/>
      </c>
      <c r="Z425" s="172" t="str">
        <f t="shared" si="179"/>
        <v/>
      </c>
      <c r="AA425" s="172" t="str">
        <f t="shared" si="180"/>
        <v/>
      </c>
      <c r="AB425" s="172" t="str">
        <f t="shared" si="181"/>
        <v/>
      </c>
      <c r="AC425" s="172" t="str">
        <f t="shared" si="182"/>
        <v/>
      </c>
      <c r="AD425" s="173" t="str">
        <f t="shared" ca="1" si="183"/>
        <v/>
      </c>
      <c r="AE425" s="173" t="str">
        <f t="shared" ca="1" si="184"/>
        <v/>
      </c>
      <c r="AF425" s="173" t="str">
        <f t="shared" ca="1" si="185"/>
        <v/>
      </c>
      <c r="AG425" s="173" t="str">
        <f t="shared" ca="1" si="186"/>
        <v/>
      </c>
      <c r="AH425" s="173" t="str">
        <f t="shared" ca="1" si="187"/>
        <v/>
      </c>
    </row>
    <row r="426" spans="7:34">
      <c r="G426" s="8" t="str">
        <f t="shared" si="188"/>
        <v/>
      </c>
      <c r="H426" s="8" t="str">
        <f ca="1">IF(OR(A426="",A426="总计",ISNA(MATCH(A426,'临-进度'!$A:$A,0))),"",A426)</f>
        <v/>
      </c>
      <c r="I426" s="8" t="b">
        <f>NOT(ISNA(MATCH(A426,项目阶段与里程碑!$B:$B,0)))</f>
        <v>0</v>
      </c>
      <c r="J426" s="8" t="str">
        <f t="shared" si="189"/>
        <v/>
      </c>
      <c r="K426" s="8" t="str">
        <f t="shared" si="190"/>
        <v/>
      </c>
      <c r="L426" s="8" t="str">
        <f t="shared" si="191"/>
        <v/>
      </c>
      <c r="N426" s="171" t="str">
        <f t="shared" si="167"/>
        <v/>
      </c>
      <c r="O426" s="171">
        <f t="shared" ca="1" si="168"/>
        <v>16</v>
      </c>
      <c r="P426" s="171" t="str">
        <f t="shared" ca="1" si="169"/>
        <v/>
      </c>
      <c r="Q426" s="171" t="str">
        <f t="shared" ca="1" si="170"/>
        <v/>
      </c>
      <c r="R426" s="171" t="str">
        <f t="shared" ca="1" si="171"/>
        <v/>
      </c>
      <c r="S426" s="171" t="b">
        <f t="shared" si="172"/>
        <v>0</v>
      </c>
      <c r="T426" s="9" t="str">
        <f t="shared" ca="1" si="173"/>
        <v/>
      </c>
      <c r="U426" s="9" t="str">
        <f t="shared" ca="1" si="174"/>
        <v/>
      </c>
      <c r="V426" s="9" t="str">
        <f t="shared" ca="1" si="175"/>
        <v/>
      </c>
      <c r="W426" s="9" t="str">
        <f t="shared" ca="1" si="176"/>
        <v/>
      </c>
      <c r="X426" s="9" t="str">
        <f t="shared" ca="1" si="177"/>
        <v/>
      </c>
      <c r="Y426" s="172" t="str">
        <f t="shared" si="178"/>
        <v/>
      </c>
      <c r="Z426" s="172" t="str">
        <f t="shared" si="179"/>
        <v/>
      </c>
      <c r="AA426" s="172" t="str">
        <f t="shared" si="180"/>
        <v/>
      </c>
      <c r="AB426" s="172" t="str">
        <f t="shared" si="181"/>
        <v/>
      </c>
      <c r="AC426" s="172" t="str">
        <f t="shared" si="182"/>
        <v/>
      </c>
      <c r="AD426" s="173" t="str">
        <f t="shared" ca="1" si="183"/>
        <v/>
      </c>
      <c r="AE426" s="173" t="str">
        <f t="shared" ca="1" si="184"/>
        <v/>
      </c>
      <c r="AF426" s="173" t="str">
        <f t="shared" ca="1" si="185"/>
        <v/>
      </c>
      <c r="AG426" s="173" t="str">
        <f t="shared" ca="1" si="186"/>
        <v/>
      </c>
      <c r="AH426" s="173" t="str">
        <f t="shared" ca="1" si="187"/>
        <v/>
      </c>
    </row>
    <row r="427" spans="7:34">
      <c r="G427" s="8" t="str">
        <f t="shared" si="188"/>
        <v/>
      </c>
      <c r="H427" s="8" t="str">
        <f ca="1">IF(OR(A427="",A427="总计",ISNA(MATCH(A427,'临-进度'!$A:$A,0))),"",A427)</f>
        <v/>
      </c>
      <c r="I427" s="8" t="b">
        <f>NOT(ISNA(MATCH(A427,项目阶段与里程碑!$B:$B,0)))</f>
        <v>0</v>
      </c>
      <c r="J427" s="8" t="str">
        <f t="shared" si="189"/>
        <v/>
      </c>
      <c r="K427" s="8" t="str">
        <f t="shared" si="190"/>
        <v/>
      </c>
      <c r="L427" s="8" t="str">
        <f t="shared" si="191"/>
        <v/>
      </c>
      <c r="N427" s="171" t="str">
        <f t="shared" si="167"/>
        <v/>
      </c>
      <c r="O427" s="171">
        <f t="shared" ca="1" si="168"/>
        <v>16</v>
      </c>
      <c r="P427" s="171" t="str">
        <f t="shared" ca="1" si="169"/>
        <v/>
      </c>
      <c r="Q427" s="171" t="str">
        <f t="shared" ca="1" si="170"/>
        <v/>
      </c>
      <c r="R427" s="171" t="str">
        <f t="shared" ca="1" si="171"/>
        <v/>
      </c>
      <c r="S427" s="171" t="b">
        <f t="shared" si="172"/>
        <v>0</v>
      </c>
      <c r="T427" s="9" t="str">
        <f t="shared" ca="1" si="173"/>
        <v/>
      </c>
      <c r="U427" s="9" t="str">
        <f t="shared" ca="1" si="174"/>
        <v/>
      </c>
      <c r="V427" s="9" t="str">
        <f t="shared" ca="1" si="175"/>
        <v/>
      </c>
      <c r="W427" s="9" t="str">
        <f t="shared" ca="1" si="176"/>
        <v/>
      </c>
      <c r="X427" s="9" t="str">
        <f t="shared" ca="1" si="177"/>
        <v/>
      </c>
      <c r="Y427" s="172" t="str">
        <f t="shared" si="178"/>
        <v/>
      </c>
      <c r="Z427" s="172" t="str">
        <f t="shared" si="179"/>
        <v/>
      </c>
      <c r="AA427" s="172" t="str">
        <f t="shared" si="180"/>
        <v/>
      </c>
      <c r="AB427" s="172" t="str">
        <f t="shared" si="181"/>
        <v/>
      </c>
      <c r="AC427" s="172" t="str">
        <f t="shared" si="182"/>
        <v/>
      </c>
      <c r="AD427" s="173" t="str">
        <f t="shared" ca="1" si="183"/>
        <v/>
      </c>
      <c r="AE427" s="173" t="str">
        <f t="shared" ca="1" si="184"/>
        <v/>
      </c>
      <c r="AF427" s="173" t="str">
        <f t="shared" ca="1" si="185"/>
        <v/>
      </c>
      <c r="AG427" s="173" t="str">
        <f t="shared" ca="1" si="186"/>
        <v/>
      </c>
      <c r="AH427" s="173" t="str">
        <f t="shared" ca="1" si="187"/>
        <v/>
      </c>
    </row>
    <row r="428" spans="7:34">
      <c r="G428" s="8" t="str">
        <f t="shared" si="188"/>
        <v/>
      </c>
      <c r="H428" s="8" t="str">
        <f ca="1">IF(OR(A428="",A428="总计",ISNA(MATCH(A428,'临-进度'!$A:$A,0))),"",A428)</f>
        <v/>
      </c>
      <c r="I428" s="8" t="b">
        <f>NOT(ISNA(MATCH(A428,项目阶段与里程碑!$B:$B,0)))</f>
        <v>0</v>
      </c>
      <c r="J428" s="8" t="str">
        <f t="shared" si="189"/>
        <v/>
      </c>
      <c r="K428" s="8" t="str">
        <f t="shared" si="190"/>
        <v/>
      </c>
      <c r="L428" s="8" t="str">
        <f t="shared" si="191"/>
        <v/>
      </c>
      <c r="N428" s="171" t="str">
        <f t="shared" si="167"/>
        <v/>
      </c>
      <c r="O428" s="171">
        <f t="shared" ca="1" si="168"/>
        <v>16</v>
      </c>
      <c r="P428" s="171" t="str">
        <f t="shared" ca="1" si="169"/>
        <v/>
      </c>
      <c r="Q428" s="171" t="str">
        <f t="shared" ca="1" si="170"/>
        <v/>
      </c>
      <c r="R428" s="171" t="str">
        <f t="shared" ca="1" si="171"/>
        <v/>
      </c>
      <c r="S428" s="171" t="b">
        <f t="shared" si="172"/>
        <v>0</v>
      </c>
      <c r="T428" s="9" t="str">
        <f t="shared" ca="1" si="173"/>
        <v/>
      </c>
      <c r="U428" s="9" t="str">
        <f t="shared" ca="1" si="174"/>
        <v/>
      </c>
      <c r="V428" s="9" t="str">
        <f t="shared" ca="1" si="175"/>
        <v/>
      </c>
      <c r="W428" s="9" t="str">
        <f t="shared" ca="1" si="176"/>
        <v/>
      </c>
      <c r="X428" s="9" t="str">
        <f t="shared" ca="1" si="177"/>
        <v/>
      </c>
      <c r="Y428" s="172" t="str">
        <f t="shared" si="178"/>
        <v/>
      </c>
      <c r="Z428" s="172" t="str">
        <f t="shared" si="179"/>
        <v/>
      </c>
      <c r="AA428" s="172" t="str">
        <f t="shared" si="180"/>
        <v/>
      </c>
      <c r="AB428" s="172" t="str">
        <f t="shared" si="181"/>
        <v/>
      </c>
      <c r="AC428" s="172" t="str">
        <f t="shared" si="182"/>
        <v/>
      </c>
      <c r="AD428" s="173" t="str">
        <f t="shared" ca="1" si="183"/>
        <v/>
      </c>
      <c r="AE428" s="173" t="str">
        <f t="shared" ca="1" si="184"/>
        <v/>
      </c>
      <c r="AF428" s="173" t="str">
        <f t="shared" ca="1" si="185"/>
        <v/>
      </c>
      <c r="AG428" s="173" t="str">
        <f t="shared" ca="1" si="186"/>
        <v/>
      </c>
      <c r="AH428" s="173" t="str">
        <f t="shared" ca="1" si="187"/>
        <v/>
      </c>
    </row>
    <row r="429" spans="7:34">
      <c r="G429" s="8" t="str">
        <f t="shared" si="188"/>
        <v/>
      </c>
      <c r="H429" s="8" t="str">
        <f ca="1">IF(OR(A429="",A429="总计",ISNA(MATCH(A429,'临-进度'!$A:$A,0))),"",A429)</f>
        <v/>
      </c>
      <c r="I429" s="8" t="b">
        <f>NOT(ISNA(MATCH(A429,项目阶段与里程碑!$B:$B,0)))</f>
        <v>0</v>
      </c>
      <c r="J429" s="8" t="str">
        <f t="shared" si="189"/>
        <v/>
      </c>
      <c r="K429" s="8" t="str">
        <f t="shared" si="190"/>
        <v/>
      </c>
      <c r="L429" s="8" t="str">
        <f t="shared" si="191"/>
        <v/>
      </c>
      <c r="N429" s="171" t="str">
        <f t="shared" si="167"/>
        <v/>
      </c>
      <c r="O429" s="171">
        <f t="shared" ca="1" si="168"/>
        <v>16</v>
      </c>
      <c r="P429" s="171" t="str">
        <f t="shared" ca="1" si="169"/>
        <v/>
      </c>
      <c r="Q429" s="171" t="str">
        <f t="shared" ca="1" si="170"/>
        <v/>
      </c>
      <c r="R429" s="171" t="str">
        <f t="shared" ca="1" si="171"/>
        <v/>
      </c>
      <c r="S429" s="171" t="b">
        <f t="shared" si="172"/>
        <v>0</v>
      </c>
      <c r="T429" s="9" t="str">
        <f t="shared" ca="1" si="173"/>
        <v/>
      </c>
      <c r="U429" s="9" t="str">
        <f t="shared" ca="1" si="174"/>
        <v/>
      </c>
      <c r="V429" s="9" t="str">
        <f t="shared" ca="1" si="175"/>
        <v/>
      </c>
      <c r="W429" s="9" t="str">
        <f t="shared" ca="1" si="176"/>
        <v/>
      </c>
      <c r="X429" s="9" t="str">
        <f t="shared" ca="1" si="177"/>
        <v/>
      </c>
      <c r="Y429" s="172" t="str">
        <f t="shared" si="178"/>
        <v/>
      </c>
      <c r="Z429" s="172" t="str">
        <f t="shared" si="179"/>
        <v/>
      </c>
      <c r="AA429" s="172" t="str">
        <f t="shared" si="180"/>
        <v/>
      </c>
      <c r="AB429" s="172" t="str">
        <f t="shared" si="181"/>
        <v/>
      </c>
      <c r="AC429" s="172" t="str">
        <f t="shared" si="182"/>
        <v/>
      </c>
      <c r="AD429" s="173" t="str">
        <f t="shared" ca="1" si="183"/>
        <v/>
      </c>
      <c r="AE429" s="173" t="str">
        <f t="shared" ca="1" si="184"/>
        <v/>
      </c>
      <c r="AF429" s="173" t="str">
        <f t="shared" ca="1" si="185"/>
        <v/>
      </c>
      <c r="AG429" s="173" t="str">
        <f t="shared" ca="1" si="186"/>
        <v/>
      </c>
      <c r="AH429" s="173" t="str">
        <f t="shared" ca="1" si="187"/>
        <v/>
      </c>
    </row>
    <row r="430" spans="7:34">
      <c r="G430" s="8" t="str">
        <f t="shared" si="188"/>
        <v/>
      </c>
      <c r="H430" s="8" t="str">
        <f ca="1">IF(OR(A430="",A430="总计",ISNA(MATCH(A430,'临-进度'!$A:$A,0))),"",A430)</f>
        <v/>
      </c>
      <c r="I430" s="8" t="b">
        <f>NOT(ISNA(MATCH(A430,项目阶段与里程碑!$B:$B,0)))</f>
        <v>0</v>
      </c>
      <c r="J430" s="8" t="str">
        <f t="shared" si="189"/>
        <v/>
      </c>
      <c r="K430" s="8" t="str">
        <f t="shared" si="190"/>
        <v/>
      </c>
      <c r="L430" s="8" t="str">
        <f t="shared" si="191"/>
        <v/>
      </c>
      <c r="N430" s="171" t="str">
        <f t="shared" si="167"/>
        <v/>
      </c>
      <c r="O430" s="171">
        <f t="shared" ca="1" si="168"/>
        <v>16</v>
      </c>
      <c r="P430" s="171" t="str">
        <f t="shared" ca="1" si="169"/>
        <v/>
      </c>
      <c r="Q430" s="171" t="str">
        <f t="shared" ca="1" si="170"/>
        <v/>
      </c>
      <c r="R430" s="171" t="str">
        <f t="shared" ca="1" si="171"/>
        <v/>
      </c>
      <c r="S430" s="171" t="b">
        <f t="shared" si="172"/>
        <v>0</v>
      </c>
      <c r="T430" s="9" t="str">
        <f t="shared" ca="1" si="173"/>
        <v/>
      </c>
      <c r="U430" s="9" t="str">
        <f t="shared" ca="1" si="174"/>
        <v/>
      </c>
      <c r="V430" s="9" t="str">
        <f t="shared" ca="1" si="175"/>
        <v/>
      </c>
      <c r="W430" s="9" t="str">
        <f t="shared" ca="1" si="176"/>
        <v/>
      </c>
      <c r="X430" s="9" t="str">
        <f t="shared" ca="1" si="177"/>
        <v/>
      </c>
      <c r="Y430" s="172" t="str">
        <f t="shared" si="178"/>
        <v/>
      </c>
      <c r="Z430" s="172" t="str">
        <f t="shared" si="179"/>
        <v/>
      </c>
      <c r="AA430" s="172" t="str">
        <f t="shared" si="180"/>
        <v/>
      </c>
      <c r="AB430" s="172" t="str">
        <f t="shared" si="181"/>
        <v/>
      </c>
      <c r="AC430" s="172" t="str">
        <f t="shared" si="182"/>
        <v/>
      </c>
      <c r="AD430" s="173" t="str">
        <f t="shared" ca="1" si="183"/>
        <v/>
      </c>
      <c r="AE430" s="173" t="str">
        <f t="shared" ca="1" si="184"/>
        <v/>
      </c>
      <c r="AF430" s="173" t="str">
        <f t="shared" ca="1" si="185"/>
        <v/>
      </c>
      <c r="AG430" s="173" t="str">
        <f t="shared" ca="1" si="186"/>
        <v/>
      </c>
      <c r="AH430" s="173" t="str">
        <f t="shared" ca="1" si="187"/>
        <v/>
      </c>
    </row>
    <row r="431" spans="7:34">
      <c r="G431" s="8" t="str">
        <f t="shared" si="188"/>
        <v/>
      </c>
      <c r="H431" s="8" t="str">
        <f ca="1">IF(OR(A431="",A431="总计",ISNA(MATCH(A431,'临-进度'!$A:$A,0))),"",A431)</f>
        <v/>
      </c>
      <c r="I431" s="8" t="b">
        <f>NOT(ISNA(MATCH(A431,项目阶段与里程碑!$B:$B,0)))</f>
        <v>0</v>
      </c>
      <c r="J431" s="8" t="str">
        <f t="shared" si="189"/>
        <v/>
      </c>
      <c r="K431" s="8" t="str">
        <f t="shared" si="190"/>
        <v/>
      </c>
      <c r="L431" s="8" t="str">
        <f t="shared" si="191"/>
        <v/>
      </c>
      <c r="N431" s="171" t="str">
        <f t="shared" si="167"/>
        <v/>
      </c>
      <c r="O431" s="171">
        <f t="shared" ca="1" si="168"/>
        <v>16</v>
      </c>
      <c r="P431" s="171" t="str">
        <f t="shared" ca="1" si="169"/>
        <v/>
      </c>
      <c r="Q431" s="171" t="str">
        <f t="shared" ca="1" si="170"/>
        <v/>
      </c>
      <c r="R431" s="171" t="str">
        <f t="shared" ca="1" si="171"/>
        <v/>
      </c>
      <c r="S431" s="171" t="b">
        <f t="shared" si="172"/>
        <v>0</v>
      </c>
      <c r="T431" s="9" t="str">
        <f t="shared" ca="1" si="173"/>
        <v/>
      </c>
      <c r="U431" s="9" t="str">
        <f t="shared" ca="1" si="174"/>
        <v/>
      </c>
      <c r="V431" s="9" t="str">
        <f t="shared" ca="1" si="175"/>
        <v/>
      </c>
      <c r="W431" s="9" t="str">
        <f t="shared" ca="1" si="176"/>
        <v/>
      </c>
      <c r="X431" s="9" t="str">
        <f t="shared" ca="1" si="177"/>
        <v/>
      </c>
      <c r="Y431" s="172" t="str">
        <f t="shared" si="178"/>
        <v/>
      </c>
      <c r="Z431" s="172" t="str">
        <f t="shared" si="179"/>
        <v/>
      </c>
      <c r="AA431" s="172" t="str">
        <f t="shared" si="180"/>
        <v/>
      </c>
      <c r="AB431" s="172" t="str">
        <f t="shared" si="181"/>
        <v/>
      </c>
      <c r="AC431" s="172" t="str">
        <f t="shared" si="182"/>
        <v/>
      </c>
      <c r="AD431" s="173" t="str">
        <f t="shared" ca="1" si="183"/>
        <v/>
      </c>
      <c r="AE431" s="173" t="str">
        <f t="shared" ca="1" si="184"/>
        <v/>
      </c>
      <c r="AF431" s="173" t="str">
        <f t="shared" ca="1" si="185"/>
        <v/>
      </c>
      <c r="AG431" s="173" t="str">
        <f t="shared" ca="1" si="186"/>
        <v/>
      </c>
      <c r="AH431" s="173" t="str">
        <f t="shared" ca="1" si="187"/>
        <v/>
      </c>
    </row>
    <row r="432" spans="7:34">
      <c r="G432" s="8" t="str">
        <f t="shared" si="188"/>
        <v/>
      </c>
      <c r="H432" s="8" t="str">
        <f ca="1">IF(OR(A432="",A432="总计",ISNA(MATCH(A432,'临-进度'!$A:$A,0))),"",A432)</f>
        <v/>
      </c>
      <c r="I432" s="8" t="b">
        <f>NOT(ISNA(MATCH(A432,项目阶段与里程碑!$B:$B,0)))</f>
        <v>0</v>
      </c>
      <c r="J432" s="8" t="str">
        <f t="shared" si="189"/>
        <v/>
      </c>
      <c r="K432" s="8" t="str">
        <f t="shared" si="190"/>
        <v/>
      </c>
      <c r="L432" s="8" t="str">
        <f t="shared" si="191"/>
        <v/>
      </c>
      <c r="N432" s="171" t="str">
        <f t="shared" si="167"/>
        <v/>
      </c>
      <c r="O432" s="171">
        <f t="shared" ca="1" si="168"/>
        <v>16</v>
      </c>
      <c r="P432" s="171" t="str">
        <f t="shared" ca="1" si="169"/>
        <v/>
      </c>
      <c r="Q432" s="171" t="str">
        <f t="shared" ca="1" si="170"/>
        <v/>
      </c>
      <c r="R432" s="171" t="str">
        <f t="shared" ca="1" si="171"/>
        <v/>
      </c>
      <c r="S432" s="171" t="b">
        <f t="shared" si="172"/>
        <v>0</v>
      </c>
      <c r="T432" s="9" t="str">
        <f t="shared" ca="1" si="173"/>
        <v/>
      </c>
      <c r="U432" s="9" t="str">
        <f t="shared" ca="1" si="174"/>
        <v/>
      </c>
      <c r="V432" s="9" t="str">
        <f t="shared" ca="1" si="175"/>
        <v/>
      </c>
      <c r="W432" s="9" t="str">
        <f t="shared" ca="1" si="176"/>
        <v/>
      </c>
      <c r="X432" s="9" t="str">
        <f t="shared" ca="1" si="177"/>
        <v/>
      </c>
      <c r="Y432" s="172" t="str">
        <f t="shared" si="178"/>
        <v/>
      </c>
      <c r="Z432" s="172" t="str">
        <f t="shared" si="179"/>
        <v/>
      </c>
      <c r="AA432" s="172" t="str">
        <f t="shared" si="180"/>
        <v/>
      </c>
      <c r="AB432" s="172" t="str">
        <f t="shared" si="181"/>
        <v/>
      </c>
      <c r="AC432" s="172" t="str">
        <f t="shared" si="182"/>
        <v/>
      </c>
      <c r="AD432" s="173" t="str">
        <f t="shared" ca="1" si="183"/>
        <v/>
      </c>
      <c r="AE432" s="173" t="str">
        <f t="shared" ca="1" si="184"/>
        <v/>
      </c>
      <c r="AF432" s="173" t="str">
        <f t="shared" ca="1" si="185"/>
        <v/>
      </c>
      <c r="AG432" s="173" t="str">
        <f t="shared" ca="1" si="186"/>
        <v/>
      </c>
      <c r="AH432" s="173" t="str">
        <f t="shared" ca="1" si="187"/>
        <v/>
      </c>
    </row>
    <row r="433" spans="7:34">
      <c r="G433" s="8" t="str">
        <f t="shared" si="188"/>
        <v/>
      </c>
      <c r="H433" s="8" t="str">
        <f ca="1">IF(OR(A433="",A433="总计",ISNA(MATCH(A433,'临-进度'!$A:$A,0))),"",A433)</f>
        <v/>
      </c>
      <c r="I433" s="8" t="b">
        <f>NOT(ISNA(MATCH(A433,项目阶段与里程碑!$B:$B,0)))</f>
        <v>0</v>
      </c>
      <c r="J433" s="8" t="str">
        <f t="shared" si="189"/>
        <v/>
      </c>
      <c r="K433" s="8" t="str">
        <f t="shared" si="190"/>
        <v/>
      </c>
      <c r="L433" s="8" t="str">
        <f t="shared" si="191"/>
        <v/>
      </c>
      <c r="N433" s="171" t="str">
        <f t="shared" si="167"/>
        <v/>
      </c>
      <c r="O433" s="171">
        <f t="shared" ca="1" si="168"/>
        <v>16</v>
      </c>
      <c r="P433" s="171" t="str">
        <f t="shared" ca="1" si="169"/>
        <v/>
      </c>
      <c r="Q433" s="171" t="str">
        <f t="shared" ca="1" si="170"/>
        <v/>
      </c>
      <c r="R433" s="171" t="str">
        <f t="shared" ca="1" si="171"/>
        <v/>
      </c>
      <c r="S433" s="171" t="b">
        <f t="shared" si="172"/>
        <v>0</v>
      </c>
      <c r="T433" s="9" t="str">
        <f t="shared" ca="1" si="173"/>
        <v/>
      </c>
      <c r="U433" s="9" t="str">
        <f t="shared" ca="1" si="174"/>
        <v/>
      </c>
      <c r="V433" s="9" t="str">
        <f t="shared" ca="1" si="175"/>
        <v/>
      </c>
      <c r="W433" s="9" t="str">
        <f t="shared" ca="1" si="176"/>
        <v/>
      </c>
      <c r="X433" s="9" t="str">
        <f t="shared" ca="1" si="177"/>
        <v/>
      </c>
      <c r="Y433" s="172" t="str">
        <f t="shared" si="178"/>
        <v/>
      </c>
      <c r="Z433" s="172" t="str">
        <f t="shared" si="179"/>
        <v/>
      </c>
      <c r="AA433" s="172" t="str">
        <f t="shared" si="180"/>
        <v/>
      </c>
      <c r="AB433" s="172" t="str">
        <f t="shared" si="181"/>
        <v/>
      </c>
      <c r="AC433" s="172" t="str">
        <f t="shared" si="182"/>
        <v/>
      </c>
      <c r="AD433" s="173" t="str">
        <f t="shared" ca="1" si="183"/>
        <v/>
      </c>
      <c r="AE433" s="173" t="str">
        <f t="shared" ca="1" si="184"/>
        <v/>
      </c>
      <c r="AF433" s="173" t="str">
        <f t="shared" ca="1" si="185"/>
        <v/>
      </c>
      <c r="AG433" s="173" t="str">
        <f t="shared" ca="1" si="186"/>
        <v/>
      </c>
      <c r="AH433" s="173" t="str">
        <f t="shared" ca="1" si="187"/>
        <v/>
      </c>
    </row>
    <row r="434" spans="7:34">
      <c r="G434" s="8" t="str">
        <f t="shared" si="188"/>
        <v/>
      </c>
      <c r="H434" s="8" t="str">
        <f ca="1">IF(OR(A434="",A434="总计",ISNA(MATCH(A434,'临-进度'!$A:$A,0))),"",A434)</f>
        <v/>
      </c>
      <c r="I434" s="8" t="b">
        <f>NOT(ISNA(MATCH(A434,项目阶段与里程碑!$B:$B,0)))</f>
        <v>0</v>
      </c>
      <c r="J434" s="8" t="str">
        <f t="shared" si="189"/>
        <v/>
      </c>
      <c r="K434" s="8" t="str">
        <f t="shared" si="190"/>
        <v/>
      </c>
      <c r="L434" s="8" t="str">
        <f t="shared" si="191"/>
        <v/>
      </c>
      <c r="N434" s="171" t="str">
        <f t="shared" si="167"/>
        <v/>
      </c>
      <c r="O434" s="171">
        <f t="shared" ca="1" si="168"/>
        <v>16</v>
      </c>
      <c r="P434" s="171" t="str">
        <f t="shared" ca="1" si="169"/>
        <v/>
      </c>
      <c r="Q434" s="171" t="str">
        <f t="shared" ca="1" si="170"/>
        <v/>
      </c>
      <c r="R434" s="171" t="str">
        <f t="shared" ca="1" si="171"/>
        <v/>
      </c>
      <c r="S434" s="171" t="b">
        <f t="shared" si="172"/>
        <v>0</v>
      </c>
      <c r="T434" s="9" t="str">
        <f t="shared" ca="1" si="173"/>
        <v/>
      </c>
      <c r="U434" s="9" t="str">
        <f t="shared" ca="1" si="174"/>
        <v/>
      </c>
      <c r="V434" s="9" t="str">
        <f t="shared" ca="1" si="175"/>
        <v/>
      </c>
      <c r="W434" s="9" t="str">
        <f t="shared" ca="1" si="176"/>
        <v/>
      </c>
      <c r="X434" s="9" t="str">
        <f t="shared" ca="1" si="177"/>
        <v/>
      </c>
      <c r="Y434" s="172" t="str">
        <f t="shared" si="178"/>
        <v/>
      </c>
      <c r="Z434" s="172" t="str">
        <f t="shared" si="179"/>
        <v/>
      </c>
      <c r="AA434" s="172" t="str">
        <f t="shared" si="180"/>
        <v/>
      </c>
      <c r="AB434" s="172" t="str">
        <f t="shared" si="181"/>
        <v/>
      </c>
      <c r="AC434" s="172" t="str">
        <f t="shared" si="182"/>
        <v/>
      </c>
      <c r="AD434" s="173" t="str">
        <f t="shared" ca="1" si="183"/>
        <v/>
      </c>
      <c r="AE434" s="173" t="str">
        <f t="shared" ca="1" si="184"/>
        <v/>
      </c>
      <c r="AF434" s="173" t="str">
        <f t="shared" ca="1" si="185"/>
        <v/>
      </c>
      <c r="AG434" s="173" t="str">
        <f t="shared" ca="1" si="186"/>
        <v/>
      </c>
      <c r="AH434" s="173" t="str">
        <f t="shared" ca="1" si="187"/>
        <v/>
      </c>
    </row>
    <row r="435" spans="7:34">
      <c r="G435" s="8" t="str">
        <f t="shared" si="188"/>
        <v/>
      </c>
      <c r="H435" s="8" t="str">
        <f ca="1">IF(OR(A435="",A435="总计",ISNA(MATCH(A435,'临-进度'!$A:$A,0))),"",A435)</f>
        <v/>
      </c>
      <c r="I435" s="8" t="b">
        <f>NOT(ISNA(MATCH(A435,项目阶段与里程碑!$B:$B,0)))</f>
        <v>0</v>
      </c>
      <c r="J435" s="8" t="str">
        <f t="shared" si="189"/>
        <v/>
      </c>
      <c r="K435" s="8" t="str">
        <f t="shared" si="190"/>
        <v/>
      </c>
      <c r="L435" s="8" t="str">
        <f t="shared" si="191"/>
        <v/>
      </c>
      <c r="N435" s="171" t="str">
        <f t="shared" si="167"/>
        <v/>
      </c>
      <c r="O435" s="171">
        <f t="shared" ca="1" si="168"/>
        <v>16</v>
      </c>
      <c r="P435" s="171" t="str">
        <f t="shared" ca="1" si="169"/>
        <v/>
      </c>
      <c r="Q435" s="171" t="str">
        <f t="shared" ca="1" si="170"/>
        <v/>
      </c>
      <c r="R435" s="171" t="str">
        <f t="shared" ca="1" si="171"/>
        <v/>
      </c>
      <c r="S435" s="171" t="b">
        <f t="shared" si="172"/>
        <v>0</v>
      </c>
      <c r="T435" s="9" t="str">
        <f t="shared" ca="1" si="173"/>
        <v/>
      </c>
      <c r="U435" s="9" t="str">
        <f t="shared" ca="1" si="174"/>
        <v/>
      </c>
      <c r="V435" s="9" t="str">
        <f t="shared" ca="1" si="175"/>
        <v/>
      </c>
      <c r="W435" s="9" t="str">
        <f t="shared" ca="1" si="176"/>
        <v/>
      </c>
      <c r="X435" s="9" t="str">
        <f t="shared" ca="1" si="177"/>
        <v/>
      </c>
      <c r="Y435" s="172" t="str">
        <f t="shared" si="178"/>
        <v/>
      </c>
      <c r="Z435" s="172" t="str">
        <f t="shared" si="179"/>
        <v/>
      </c>
      <c r="AA435" s="172" t="str">
        <f t="shared" si="180"/>
        <v/>
      </c>
      <c r="AB435" s="172" t="str">
        <f t="shared" si="181"/>
        <v/>
      </c>
      <c r="AC435" s="172" t="str">
        <f t="shared" si="182"/>
        <v/>
      </c>
      <c r="AD435" s="173" t="str">
        <f t="shared" ca="1" si="183"/>
        <v/>
      </c>
      <c r="AE435" s="173" t="str">
        <f t="shared" ca="1" si="184"/>
        <v/>
      </c>
      <c r="AF435" s="173" t="str">
        <f t="shared" ca="1" si="185"/>
        <v/>
      </c>
      <c r="AG435" s="173" t="str">
        <f t="shared" ca="1" si="186"/>
        <v/>
      </c>
      <c r="AH435" s="173" t="str">
        <f t="shared" ca="1" si="187"/>
        <v/>
      </c>
    </row>
    <row r="436" spans="7:34">
      <c r="G436" s="8" t="str">
        <f t="shared" si="188"/>
        <v/>
      </c>
      <c r="H436" s="8" t="str">
        <f ca="1">IF(OR(A436="",A436="总计",ISNA(MATCH(A436,'临-进度'!$A:$A,0))),"",A436)</f>
        <v/>
      </c>
      <c r="I436" s="8" t="b">
        <f>NOT(ISNA(MATCH(A436,项目阶段与里程碑!$B:$B,0)))</f>
        <v>0</v>
      </c>
      <c r="J436" s="8" t="str">
        <f t="shared" si="189"/>
        <v/>
      </c>
      <c r="K436" s="8" t="str">
        <f t="shared" si="190"/>
        <v/>
      </c>
      <c r="L436" s="8" t="str">
        <f t="shared" si="191"/>
        <v/>
      </c>
      <c r="N436" s="171" t="str">
        <f t="shared" si="167"/>
        <v/>
      </c>
      <c r="O436" s="171">
        <f t="shared" ca="1" si="168"/>
        <v>16</v>
      </c>
      <c r="P436" s="171" t="str">
        <f t="shared" ca="1" si="169"/>
        <v/>
      </c>
      <c r="Q436" s="171" t="str">
        <f t="shared" ca="1" si="170"/>
        <v/>
      </c>
      <c r="R436" s="171" t="str">
        <f t="shared" ca="1" si="171"/>
        <v/>
      </c>
      <c r="S436" s="171" t="b">
        <f t="shared" si="172"/>
        <v>0</v>
      </c>
      <c r="T436" s="9" t="str">
        <f t="shared" ca="1" si="173"/>
        <v/>
      </c>
      <c r="U436" s="9" t="str">
        <f t="shared" ca="1" si="174"/>
        <v/>
      </c>
      <c r="V436" s="9" t="str">
        <f t="shared" ca="1" si="175"/>
        <v/>
      </c>
      <c r="W436" s="9" t="str">
        <f t="shared" ca="1" si="176"/>
        <v/>
      </c>
      <c r="X436" s="9" t="str">
        <f t="shared" ca="1" si="177"/>
        <v/>
      </c>
      <c r="Y436" s="172" t="str">
        <f t="shared" si="178"/>
        <v/>
      </c>
      <c r="Z436" s="172" t="str">
        <f t="shared" si="179"/>
        <v/>
      </c>
      <c r="AA436" s="172" t="str">
        <f t="shared" si="180"/>
        <v/>
      </c>
      <c r="AB436" s="172" t="str">
        <f t="shared" si="181"/>
        <v/>
      </c>
      <c r="AC436" s="172" t="str">
        <f t="shared" si="182"/>
        <v/>
      </c>
      <c r="AD436" s="173" t="str">
        <f t="shared" ca="1" si="183"/>
        <v/>
      </c>
      <c r="AE436" s="173" t="str">
        <f t="shared" ca="1" si="184"/>
        <v/>
      </c>
      <c r="AF436" s="173" t="str">
        <f t="shared" ca="1" si="185"/>
        <v/>
      </c>
      <c r="AG436" s="173" t="str">
        <f t="shared" ca="1" si="186"/>
        <v/>
      </c>
      <c r="AH436" s="173" t="str">
        <f t="shared" ca="1" si="187"/>
        <v/>
      </c>
    </row>
    <row r="437" spans="7:34">
      <c r="G437" s="8" t="str">
        <f t="shared" si="188"/>
        <v/>
      </c>
      <c r="H437" s="8" t="str">
        <f ca="1">IF(OR(A437="",A437="总计",ISNA(MATCH(A437,'临-进度'!$A:$A,0))),"",A437)</f>
        <v/>
      </c>
      <c r="I437" s="8" t="b">
        <f>NOT(ISNA(MATCH(A437,项目阶段与里程碑!$B:$B,0)))</f>
        <v>0</v>
      </c>
      <c r="J437" s="8" t="str">
        <f t="shared" si="189"/>
        <v/>
      </c>
      <c r="K437" s="8" t="str">
        <f t="shared" si="190"/>
        <v/>
      </c>
      <c r="L437" s="8" t="str">
        <f t="shared" si="191"/>
        <v/>
      </c>
      <c r="N437" s="171" t="str">
        <f t="shared" si="167"/>
        <v/>
      </c>
      <c r="O437" s="171">
        <f t="shared" ca="1" si="168"/>
        <v>16</v>
      </c>
      <c r="P437" s="171" t="str">
        <f t="shared" ca="1" si="169"/>
        <v/>
      </c>
      <c r="Q437" s="171" t="str">
        <f t="shared" ca="1" si="170"/>
        <v/>
      </c>
      <c r="R437" s="171" t="str">
        <f t="shared" ca="1" si="171"/>
        <v/>
      </c>
      <c r="S437" s="171" t="b">
        <f t="shared" si="172"/>
        <v>0</v>
      </c>
      <c r="T437" s="9" t="str">
        <f t="shared" ca="1" si="173"/>
        <v/>
      </c>
      <c r="U437" s="9" t="str">
        <f t="shared" ca="1" si="174"/>
        <v/>
      </c>
      <c r="V437" s="9" t="str">
        <f t="shared" ca="1" si="175"/>
        <v/>
      </c>
      <c r="W437" s="9" t="str">
        <f t="shared" ca="1" si="176"/>
        <v/>
      </c>
      <c r="X437" s="9" t="str">
        <f t="shared" ca="1" si="177"/>
        <v/>
      </c>
      <c r="Y437" s="172" t="str">
        <f t="shared" si="178"/>
        <v/>
      </c>
      <c r="Z437" s="172" t="str">
        <f t="shared" si="179"/>
        <v/>
      </c>
      <c r="AA437" s="172" t="str">
        <f t="shared" si="180"/>
        <v/>
      </c>
      <c r="AB437" s="172" t="str">
        <f t="shared" si="181"/>
        <v/>
      </c>
      <c r="AC437" s="172" t="str">
        <f t="shared" si="182"/>
        <v/>
      </c>
      <c r="AD437" s="173" t="str">
        <f t="shared" ca="1" si="183"/>
        <v/>
      </c>
      <c r="AE437" s="173" t="str">
        <f t="shared" ca="1" si="184"/>
        <v/>
      </c>
      <c r="AF437" s="173" t="str">
        <f t="shared" ca="1" si="185"/>
        <v/>
      </c>
      <c r="AG437" s="173" t="str">
        <f t="shared" ca="1" si="186"/>
        <v/>
      </c>
      <c r="AH437" s="173" t="str">
        <f t="shared" ca="1" si="187"/>
        <v/>
      </c>
    </row>
    <row r="438" spans="7:34">
      <c r="G438" s="8" t="str">
        <f t="shared" si="188"/>
        <v/>
      </c>
      <c r="H438" s="8" t="str">
        <f ca="1">IF(OR(A438="",A438="总计",ISNA(MATCH(A438,'临-进度'!$A:$A,0))),"",A438)</f>
        <v/>
      </c>
      <c r="I438" s="8" t="b">
        <f>NOT(ISNA(MATCH(A438,项目阶段与里程碑!$B:$B,0)))</f>
        <v>0</v>
      </c>
      <c r="J438" s="8" t="str">
        <f t="shared" si="189"/>
        <v/>
      </c>
      <c r="K438" s="8" t="str">
        <f t="shared" si="190"/>
        <v/>
      </c>
      <c r="L438" s="8" t="str">
        <f t="shared" si="191"/>
        <v/>
      </c>
      <c r="N438" s="171" t="str">
        <f t="shared" si="167"/>
        <v/>
      </c>
      <c r="O438" s="171">
        <f t="shared" ca="1" si="168"/>
        <v>16</v>
      </c>
      <c r="P438" s="171" t="str">
        <f t="shared" ca="1" si="169"/>
        <v/>
      </c>
      <c r="Q438" s="171" t="str">
        <f t="shared" ca="1" si="170"/>
        <v/>
      </c>
      <c r="R438" s="171" t="str">
        <f t="shared" ca="1" si="171"/>
        <v/>
      </c>
      <c r="S438" s="171" t="b">
        <f t="shared" si="172"/>
        <v>0</v>
      </c>
      <c r="T438" s="9" t="str">
        <f t="shared" ca="1" si="173"/>
        <v/>
      </c>
      <c r="U438" s="9" t="str">
        <f t="shared" ca="1" si="174"/>
        <v/>
      </c>
      <c r="V438" s="9" t="str">
        <f t="shared" ca="1" si="175"/>
        <v/>
      </c>
      <c r="W438" s="9" t="str">
        <f t="shared" ca="1" si="176"/>
        <v/>
      </c>
      <c r="X438" s="9" t="str">
        <f t="shared" ca="1" si="177"/>
        <v/>
      </c>
      <c r="Y438" s="172" t="str">
        <f t="shared" si="178"/>
        <v/>
      </c>
      <c r="Z438" s="172" t="str">
        <f t="shared" si="179"/>
        <v/>
      </c>
      <c r="AA438" s="172" t="str">
        <f t="shared" si="180"/>
        <v/>
      </c>
      <c r="AB438" s="172" t="str">
        <f t="shared" si="181"/>
        <v/>
      </c>
      <c r="AC438" s="172" t="str">
        <f t="shared" si="182"/>
        <v/>
      </c>
      <c r="AD438" s="173" t="str">
        <f t="shared" ca="1" si="183"/>
        <v/>
      </c>
      <c r="AE438" s="173" t="str">
        <f t="shared" ca="1" si="184"/>
        <v/>
      </c>
      <c r="AF438" s="173" t="str">
        <f t="shared" ca="1" si="185"/>
        <v/>
      </c>
      <c r="AG438" s="173" t="str">
        <f t="shared" ca="1" si="186"/>
        <v/>
      </c>
      <c r="AH438" s="173" t="str">
        <f t="shared" ca="1" si="187"/>
        <v/>
      </c>
    </row>
    <row r="439" spans="7:34">
      <c r="G439" s="8" t="str">
        <f t="shared" si="188"/>
        <v/>
      </c>
      <c r="H439" s="8" t="str">
        <f ca="1">IF(OR(A439="",A439="总计",ISNA(MATCH(A439,'临-进度'!$A:$A,0))),"",A439)</f>
        <v/>
      </c>
      <c r="I439" s="8" t="b">
        <f>NOT(ISNA(MATCH(A439,项目阶段与里程碑!$B:$B,0)))</f>
        <v>0</v>
      </c>
      <c r="J439" s="8" t="str">
        <f t="shared" si="189"/>
        <v/>
      </c>
      <c r="K439" s="8" t="str">
        <f t="shared" si="190"/>
        <v/>
      </c>
      <c r="L439" s="8" t="str">
        <f t="shared" si="191"/>
        <v/>
      </c>
      <c r="N439" s="171" t="str">
        <f t="shared" si="167"/>
        <v/>
      </c>
      <c r="O439" s="171">
        <f t="shared" ca="1" si="168"/>
        <v>16</v>
      </c>
      <c r="P439" s="171" t="str">
        <f t="shared" ca="1" si="169"/>
        <v/>
      </c>
      <c r="Q439" s="171" t="str">
        <f t="shared" ca="1" si="170"/>
        <v/>
      </c>
      <c r="R439" s="171" t="str">
        <f t="shared" ca="1" si="171"/>
        <v/>
      </c>
      <c r="S439" s="171" t="b">
        <f t="shared" si="172"/>
        <v>0</v>
      </c>
      <c r="T439" s="9" t="str">
        <f t="shared" ca="1" si="173"/>
        <v/>
      </c>
      <c r="U439" s="9" t="str">
        <f t="shared" ca="1" si="174"/>
        <v/>
      </c>
      <c r="V439" s="9" t="str">
        <f t="shared" ca="1" si="175"/>
        <v/>
      </c>
      <c r="W439" s="9" t="str">
        <f t="shared" ca="1" si="176"/>
        <v/>
      </c>
      <c r="X439" s="9" t="str">
        <f t="shared" ca="1" si="177"/>
        <v/>
      </c>
      <c r="Y439" s="172" t="str">
        <f t="shared" si="178"/>
        <v/>
      </c>
      <c r="Z439" s="172" t="str">
        <f t="shared" si="179"/>
        <v/>
      </c>
      <c r="AA439" s="172" t="str">
        <f t="shared" si="180"/>
        <v/>
      </c>
      <c r="AB439" s="172" t="str">
        <f t="shared" si="181"/>
        <v/>
      </c>
      <c r="AC439" s="172" t="str">
        <f t="shared" si="182"/>
        <v/>
      </c>
      <c r="AD439" s="173" t="str">
        <f t="shared" ca="1" si="183"/>
        <v/>
      </c>
      <c r="AE439" s="173" t="str">
        <f t="shared" ca="1" si="184"/>
        <v/>
      </c>
      <c r="AF439" s="173" t="str">
        <f t="shared" ca="1" si="185"/>
        <v/>
      </c>
      <c r="AG439" s="173" t="str">
        <f t="shared" ca="1" si="186"/>
        <v/>
      </c>
      <c r="AH439" s="173" t="str">
        <f t="shared" ca="1" si="187"/>
        <v/>
      </c>
    </row>
    <row r="440" spans="7:34">
      <c r="G440" s="8" t="str">
        <f t="shared" si="188"/>
        <v/>
      </c>
      <c r="H440" s="8" t="str">
        <f ca="1">IF(OR(A440="",A440="总计",ISNA(MATCH(A440,'临-进度'!$A:$A,0))),"",A440)</f>
        <v/>
      </c>
      <c r="I440" s="8" t="b">
        <f>NOT(ISNA(MATCH(A440,项目阶段与里程碑!$B:$B,0)))</f>
        <v>0</v>
      </c>
      <c r="J440" s="8" t="str">
        <f t="shared" si="189"/>
        <v/>
      </c>
      <c r="K440" s="8" t="str">
        <f t="shared" si="190"/>
        <v/>
      </c>
      <c r="L440" s="8" t="str">
        <f t="shared" si="191"/>
        <v/>
      </c>
      <c r="N440" s="171" t="str">
        <f t="shared" si="167"/>
        <v/>
      </c>
      <c r="O440" s="171">
        <f t="shared" ca="1" si="168"/>
        <v>16</v>
      </c>
      <c r="P440" s="171" t="str">
        <f t="shared" ca="1" si="169"/>
        <v/>
      </c>
      <c r="Q440" s="171" t="str">
        <f t="shared" ca="1" si="170"/>
        <v/>
      </c>
      <c r="R440" s="171" t="str">
        <f t="shared" ca="1" si="171"/>
        <v/>
      </c>
      <c r="S440" s="171" t="b">
        <f t="shared" si="172"/>
        <v>0</v>
      </c>
      <c r="T440" s="9" t="str">
        <f t="shared" ca="1" si="173"/>
        <v/>
      </c>
      <c r="U440" s="9" t="str">
        <f t="shared" ca="1" si="174"/>
        <v/>
      </c>
      <c r="V440" s="9" t="str">
        <f t="shared" ca="1" si="175"/>
        <v/>
      </c>
      <c r="W440" s="9" t="str">
        <f t="shared" ca="1" si="176"/>
        <v/>
      </c>
      <c r="X440" s="9" t="str">
        <f t="shared" ca="1" si="177"/>
        <v/>
      </c>
      <c r="Y440" s="172" t="str">
        <f t="shared" si="178"/>
        <v/>
      </c>
      <c r="Z440" s="172" t="str">
        <f t="shared" si="179"/>
        <v/>
      </c>
      <c r="AA440" s="172" t="str">
        <f t="shared" si="180"/>
        <v/>
      </c>
      <c r="AB440" s="172" t="str">
        <f t="shared" si="181"/>
        <v/>
      </c>
      <c r="AC440" s="172" t="str">
        <f t="shared" si="182"/>
        <v/>
      </c>
      <c r="AD440" s="173" t="str">
        <f t="shared" ca="1" si="183"/>
        <v/>
      </c>
      <c r="AE440" s="173" t="str">
        <f t="shared" ca="1" si="184"/>
        <v/>
      </c>
      <c r="AF440" s="173" t="str">
        <f t="shared" ca="1" si="185"/>
        <v/>
      </c>
      <c r="AG440" s="173" t="str">
        <f t="shared" ca="1" si="186"/>
        <v/>
      </c>
      <c r="AH440" s="173" t="str">
        <f t="shared" ca="1" si="187"/>
        <v/>
      </c>
    </row>
    <row r="441" spans="7:34">
      <c r="G441" s="8" t="str">
        <f t="shared" si="188"/>
        <v/>
      </c>
      <c r="H441" s="8" t="str">
        <f ca="1">IF(OR(A441="",A441="总计",ISNA(MATCH(A441,'临-进度'!$A:$A,0))),"",A441)</f>
        <v/>
      </c>
      <c r="I441" s="8" t="b">
        <f>NOT(ISNA(MATCH(A441,项目阶段与里程碑!$B:$B,0)))</f>
        <v>0</v>
      </c>
      <c r="J441" s="8" t="str">
        <f t="shared" si="189"/>
        <v/>
      </c>
      <c r="K441" s="8" t="str">
        <f t="shared" si="190"/>
        <v/>
      </c>
      <c r="L441" s="8" t="str">
        <f t="shared" si="191"/>
        <v/>
      </c>
      <c r="N441" s="171" t="str">
        <f t="shared" si="167"/>
        <v/>
      </c>
      <c r="O441" s="171">
        <f t="shared" ca="1" si="168"/>
        <v>16</v>
      </c>
      <c r="P441" s="171" t="str">
        <f t="shared" ca="1" si="169"/>
        <v/>
      </c>
      <c r="Q441" s="171" t="str">
        <f t="shared" ca="1" si="170"/>
        <v/>
      </c>
      <c r="R441" s="171" t="str">
        <f t="shared" ca="1" si="171"/>
        <v/>
      </c>
      <c r="S441" s="171" t="b">
        <f t="shared" si="172"/>
        <v>0</v>
      </c>
      <c r="T441" s="9" t="str">
        <f t="shared" ca="1" si="173"/>
        <v/>
      </c>
      <c r="U441" s="9" t="str">
        <f t="shared" ca="1" si="174"/>
        <v/>
      </c>
      <c r="V441" s="9" t="str">
        <f t="shared" ca="1" si="175"/>
        <v/>
      </c>
      <c r="W441" s="9" t="str">
        <f t="shared" ca="1" si="176"/>
        <v/>
      </c>
      <c r="X441" s="9" t="str">
        <f t="shared" ca="1" si="177"/>
        <v/>
      </c>
      <c r="Y441" s="172" t="str">
        <f t="shared" si="178"/>
        <v/>
      </c>
      <c r="Z441" s="172" t="str">
        <f t="shared" si="179"/>
        <v/>
      </c>
      <c r="AA441" s="172" t="str">
        <f t="shared" si="180"/>
        <v/>
      </c>
      <c r="AB441" s="172" t="str">
        <f t="shared" si="181"/>
        <v/>
      </c>
      <c r="AC441" s="172" t="str">
        <f t="shared" si="182"/>
        <v/>
      </c>
      <c r="AD441" s="173" t="str">
        <f t="shared" ca="1" si="183"/>
        <v/>
      </c>
      <c r="AE441" s="173" t="str">
        <f t="shared" ca="1" si="184"/>
        <v/>
      </c>
      <c r="AF441" s="173" t="str">
        <f t="shared" ca="1" si="185"/>
        <v/>
      </c>
      <c r="AG441" s="173" t="str">
        <f t="shared" ca="1" si="186"/>
        <v/>
      </c>
      <c r="AH441" s="173" t="str">
        <f t="shared" ca="1" si="187"/>
        <v/>
      </c>
    </row>
    <row r="442" spans="7:34">
      <c r="G442" s="8" t="str">
        <f t="shared" si="188"/>
        <v/>
      </c>
      <c r="H442" s="8" t="str">
        <f ca="1">IF(OR(A442="",A442="总计",ISNA(MATCH(A442,'临-进度'!$A:$A,0))),"",A442)</f>
        <v/>
      </c>
      <c r="I442" s="8" t="b">
        <f>NOT(ISNA(MATCH(A442,项目阶段与里程碑!$B:$B,0)))</f>
        <v>0</v>
      </c>
      <c r="J442" s="8" t="str">
        <f t="shared" si="189"/>
        <v/>
      </c>
      <c r="K442" s="8" t="str">
        <f t="shared" si="190"/>
        <v/>
      </c>
      <c r="L442" s="8" t="str">
        <f t="shared" si="191"/>
        <v/>
      </c>
      <c r="N442" s="171" t="str">
        <f t="shared" si="167"/>
        <v/>
      </c>
      <c r="O442" s="171">
        <f t="shared" ca="1" si="168"/>
        <v>16</v>
      </c>
      <c r="P442" s="171" t="str">
        <f t="shared" ca="1" si="169"/>
        <v/>
      </c>
      <c r="Q442" s="171" t="str">
        <f t="shared" ca="1" si="170"/>
        <v/>
      </c>
      <c r="R442" s="171" t="str">
        <f t="shared" ca="1" si="171"/>
        <v/>
      </c>
      <c r="S442" s="171" t="b">
        <f t="shared" si="172"/>
        <v>0</v>
      </c>
      <c r="T442" s="9" t="str">
        <f t="shared" ca="1" si="173"/>
        <v/>
      </c>
      <c r="U442" s="9" t="str">
        <f t="shared" ca="1" si="174"/>
        <v/>
      </c>
      <c r="V442" s="9" t="str">
        <f t="shared" ca="1" si="175"/>
        <v/>
      </c>
      <c r="W442" s="9" t="str">
        <f t="shared" ca="1" si="176"/>
        <v/>
      </c>
      <c r="X442" s="9" t="str">
        <f t="shared" ca="1" si="177"/>
        <v/>
      </c>
      <c r="Y442" s="172" t="str">
        <f t="shared" si="178"/>
        <v/>
      </c>
      <c r="Z442" s="172" t="str">
        <f t="shared" si="179"/>
        <v/>
      </c>
      <c r="AA442" s="172" t="str">
        <f t="shared" si="180"/>
        <v/>
      </c>
      <c r="AB442" s="172" t="str">
        <f t="shared" si="181"/>
        <v/>
      </c>
      <c r="AC442" s="172" t="str">
        <f t="shared" si="182"/>
        <v/>
      </c>
      <c r="AD442" s="173" t="str">
        <f t="shared" ca="1" si="183"/>
        <v/>
      </c>
      <c r="AE442" s="173" t="str">
        <f t="shared" ca="1" si="184"/>
        <v/>
      </c>
      <c r="AF442" s="173" t="str">
        <f t="shared" ca="1" si="185"/>
        <v/>
      </c>
      <c r="AG442" s="173" t="str">
        <f t="shared" ca="1" si="186"/>
        <v/>
      </c>
      <c r="AH442" s="173" t="str">
        <f t="shared" ca="1" si="187"/>
        <v/>
      </c>
    </row>
    <row r="443" spans="7:34">
      <c r="G443" s="8" t="str">
        <f t="shared" si="188"/>
        <v/>
      </c>
      <c r="H443" s="8" t="str">
        <f ca="1">IF(OR(A443="",A443="总计",ISNA(MATCH(A443,'临-进度'!$A:$A,0))),"",A443)</f>
        <v/>
      </c>
      <c r="I443" s="8" t="b">
        <f>NOT(ISNA(MATCH(A443,项目阶段与里程碑!$B:$B,0)))</f>
        <v>0</v>
      </c>
      <c r="J443" s="8" t="str">
        <f t="shared" si="189"/>
        <v/>
      </c>
      <c r="K443" s="8" t="str">
        <f t="shared" si="190"/>
        <v/>
      </c>
      <c r="L443" s="8" t="str">
        <f t="shared" si="191"/>
        <v/>
      </c>
      <c r="N443" s="171" t="str">
        <f t="shared" si="167"/>
        <v/>
      </c>
      <c r="O443" s="171">
        <f t="shared" ca="1" si="168"/>
        <v>16</v>
      </c>
      <c r="P443" s="171" t="str">
        <f t="shared" ca="1" si="169"/>
        <v/>
      </c>
      <c r="Q443" s="171" t="str">
        <f t="shared" ca="1" si="170"/>
        <v/>
      </c>
      <c r="R443" s="171" t="str">
        <f t="shared" ca="1" si="171"/>
        <v/>
      </c>
      <c r="S443" s="171" t="b">
        <f t="shared" si="172"/>
        <v>0</v>
      </c>
      <c r="T443" s="9" t="str">
        <f t="shared" ca="1" si="173"/>
        <v/>
      </c>
      <c r="U443" s="9" t="str">
        <f t="shared" ca="1" si="174"/>
        <v/>
      </c>
      <c r="V443" s="9" t="str">
        <f t="shared" ca="1" si="175"/>
        <v/>
      </c>
      <c r="W443" s="9" t="str">
        <f t="shared" ca="1" si="176"/>
        <v/>
      </c>
      <c r="X443" s="9" t="str">
        <f t="shared" ca="1" si="177"/>
        <v/>
      </c>
      <c r="Y443" s="172" t="str">
        <f t="shared" si="178"/>
        <v/>
      </c>
      <c r="Z443" s="172" t="str">
        <f t="shared" si="179"/>
        <v/>
      </c>
      <c r="AA443" s="172" t="str">
        <f t="shared" si="180"/>
        <v/>
      </c>
      <c r="AB443" s="172" t="str">
        <f t="shared" si="181"/>
        <v/>
      </c>
      <c r="AC443" s="172" t="str">
        <f t="shared" si="182"/>
        <v/>
      </c>
      <c r="AD443" s="173" t="str">
        <f t="shared" ca="1" si="183"/>
        <v/>
      </c>
      <c r="AE443" s="173" t="str">
        <f t="shared" ca="1" si="184"/>
        <v/>
      </c>
      <c r="AF443" s="173" t="str">
        <f t="shared" ca="1" si="185"/>
        <v/>
      </c>
      <c r="AG443" s="173" t="str">
        <f t="shared" ca="1" si="186"/>
        <v/>
      </c>
      <c r="AH443" s="173" t="str">
        <f t="shared" ca="1" si="187"/>
        <v/>
      </c>
    </row>
    <row r="444" spans="7:34">
      <c r="G444" s="8" t="str">
        <f t="shared" si="188"/>
        <v/>
      </c>
      <c r="H444" s="8" t="str">
        <f ca="1">IF(OR(A444="",A444="总计",ISNA(MATCH(A444,'临-进度'!$A:$A,0))),"",A444)</f>
        <v/>
      </c>
      <c r="I444" s="8" t="b">
        <f>NOT(ISNA(MATCH(A444,项目阶段与里程碑!$B:$B,0)))</f>
        <v>0</v>
      </c>
      <c r="J444" s="8" t="str">
        <f t="shared" si="189"/>
        <v/>
      </c>
      <c r="K444" s="8" t="str">
        <f t="shared" si="190"/>
        <v/>
      </c>
      <c r="L444" s="8" t="str">
        <f t="shared" si="191"/>
        <v/>
      </c>
      <c r="N444" s="171" t="str">
        <f t="shared" si="167"/>
        <v/>
      </c>
      <c r="O444" s="171">
        <f t="shared" ca="1" si="168"/>
        <v>16</v>
      </c>
      <c r="P444" s="171" t="str">
        <f t="shared" ca="1" si="169"/>
        <v/>
      </c>
      <c r="Q444" s="171" t="str">
        <f t="shared" ca="1" si="170"/>
        <v/>
      </c>
      <c r="R444" s="171" t="str">
        <f t="shared" ca="1" si="171"/>
        <v/>
      </c>
      <c r="S444" s="171" t="b">
        <f t="shared" si="172"/>
        <v>0</v>
      </c>
      <c r="T444" s="9" t="str">
        <f t="shared" ca="1" si="173"/>
        <v/>
      </c>
      <c r="U444" s="9" t="str">
        <f t="shared" ca="1" si="174"/>
        <v/>
      </c>
      <c r="V444" s="9" t="str">
        <f t="shared" ca="1" si="175"/>
        <v/>
      </c>
      <c r="W444" s="9" t="str">
        <f t="shared" ca="1" si="176"/>
        <v/>
      </c>
      <c r="X444" s="9" t="str">
        <f t="shared" ca="1" si="177"/>
        <v/>
      </c>
      <c r="Y444" s="172" t="str">
        <f t="shared" si="178"/>
        <v/>
      </c>
      <c r="Z444" s="172" t="str">
        <f t="shared" si="179"/>
        <v/>
      </c>
      <c r="AA444" s="172" t="str">
        <f t="shared" si="180"/>
        <v/>
      </c>
      <c r="AB444" s="172" t="str">
        <f t="shared" si="181"/>
        <v/>
      </c>
      <c r="AC444" s="172" t="str">
        <f t="shared" si="182"/>
        <v/>
      </c>
      <c r="AD444" s="173" t="str">
        <f t="shared" ca="1" si="183"/>
        <v/>
      </c>
      <c r="AE444" s="173" t="str">
        <f t="shared" ca="1" si="184"/>
        <v/>
      </c>
      <c r="AF444" s="173" t="str">
        <f t="shared" ca="1" si="185"/>
        <v/>
      </c>
      <c r="AG444" s="173" t="str">
        <f t="shared" ca="1" si="186"/>
        <v/>
      </c>
      <c r="AH444" s="173" t="str">
        <f t="shared" ca="1" si="187"/>
        <v/>
      </c>
    </row>
    <row r="445" spans="7:34">
      <c r="G445" s="8" t="str">
        <f t="shared" si="188"/>
        <v/>
      </c>
      <c r="H445" s="8" t="str">
        <f ca="1">IF(OR(A445="",A445="总计",ISNA(MATCH(A445,'临-进度'!$A:$A,0))),"",A445)</f>
        <v/>
      </c>
      <c r="I445" s="8" t="b">
        <f>NOT(ISNA(MATCH(A445,项目阶段与里程碑!$B:$B,0)))</f>
        <v>0</v>
      </c>
      <c r="J445" s="8" t="str">
        <f t="shared" si="189"/>
        <v/>
      </c>
      <c r="K445" s="8" t="str">
        <f t="shared" si="190"/>
        <v/>
      </c>
      <c r="L445" s="8" t="str">
        <f t="shared" si="191"/>
        <v/>
      </c>
      <c r="N445" s="171" t="str">
        <f t="shared" si="167"/>
        <v/>
      </c>
      <c r="O445" s="171">
        <f t="shared" ca="1" si="168"/>
        <v>16</v>
      </c>
      <c r="P445" s="171" t="str">
        <f t="shared" ca="1" si="169"/>
        <v/>
      </c>
      <c r="Q445" s="171" t="str">
        <f t="shared" ca="1" si="170"/>
        <v/>
      </c>
      <c r="R445" s="171" t="str">
        <f t="shared" ca="1" si="171"/>
        <v/>
      </c>
      <c r="S445" s="171" t="b">
        <f t="shared" si="172"/>
        <v>0</v>
      </c>
      <c r="T445" s="9" t="str">
        <f t="shared" ca="1" si="173"/>
        <v/>
      </c>
      <c r="U445" s="9" t="str">
        <f t="shared" ca="1" si="174"/>
        <v/>
      </c>
      <c r="V445" s="9" t="str">
        <f t="shared" ca="1" si="175"/>
        <v/>
      </c>
      <c r="W445" s="9" t="str">
        <f t="shared" ca="1" si="176"/>
        <v/>
      </c>
      <c r="X445" s="9" t="str">
        <f t="shared" ca="1" si="177"/>
        <v/>
      </c>
      <c r="Y445" s="172" t="str">
        <f t="shared" si="178"/>
        <v/>
      </c>
      <c r="Z445" s="172" t="str">
        <f t="shared" si="179"/>
        <v/>
      </c>
      <c r="AA445" s="172" t="str">
        <f t="shared" si="180"/>
        <v/>
      </c>
      <c r="AB445" s="172" t="str">
        <f t="shared" si="181"/>
        <v/>
      </c>
      <c r="AC445" s="172" t="str">
        <f t="shared" si="182"/>
        <v/>
      </c>
      <c r="AD445" s="173" t="str">
        <f t="shared" ca="1" si="183"/>
        <v/>
      </c>
      <c r="AE445" s="173" t="str">
        <f t="shared" ca="1" si="184"/>
        <v/>
      </c>
      <c r="AF445" s="173" t="str">
        <f t="shared" ca="1" si="185"/>
        <v/>
      </c>
      <c r="AG445" s="173" t="str">
        <f t="shared" ca="1" si="186"/>
        <v/>
      </c>
      <c r="AH445" s="173" t="str">
        <f t="shared" ca="1" si="187"/>
        <v/>
      </c>
    </row>
    <row r="446" spans="7:34">
      <c r="G446" s="8" t="str">
        <f t="shared" si="188"/>
        <v/>
      </c>
      <c r="H446" s="8" t="str">
        <f ca="1">IF(OR(A446="",A446="总计",ISNA(MATCH(A446,'临-进度'!$A:$A,0))),"",A446)</f>
        <v/>
      </c>
      <c r="I446" s="8" t="b">
        <f>NOT(ISNA(MATCH(A446,项目阶段与里程碑!$B:$B,0)))</f>
        <v>0</v>
      </c>
      <c r="J446" s="8" t="str">
        <f t="shared" si="189"/>
        <v/>
      </c>
      <c r="K446" s="8" t="str">
        <f t="shared" si="190"/>
        <v/>
      </c>
      <c r="L446" s="8" t="str">
        <f t="shared" si="191"/>
        <v/>
      </c>
      <c r="N446" s="171" t="str">
        <f t="shared" si="167"/>
        <v/>
      </c>
      <c r="O446" s="171">
        <f t="shared" ca="1" si="168"/>
        <v>16</v>
      </c>
      <c r="P446" s="171" t="str">
        <f t="shared" ca="1" si="169"/>
        <v/>
      </c>
      <c r="Q446" s="171" t="str">
        <f t="shared" ca="1" si="170"/>
        <v/>
      </c>
      <c r="R446" s="171" t="str">
        <f t="shared" ca="1" si="171"/>
        <v/>
      </c>
      <c r="S446" s="171" t="b">
        <f t="shared" si="172"/>
        <v>0</v>
      </c>
      <c r="T446" s="9" t="str">
        <f t="shared" ca="1" si="173"/>
        <v/>
      </c>
      <c r="U446" s="9" t="str">
        <f t="shared" ca="1" si="174"/>
        <v/>
      </c>
      <c r="V446" s="9" t="str">
        <f t="shared" ca="1" si="175"/>
        <v/>
      </c>
      <c r="W446" s="9" t="str">
        <f t="shared" ca="1" si="176"/>
        <v/>
      </c>
      <c r="X446" s="9" t="str">
        <f t="shared" ca="1" si="177"/>
        <v/>
      </c>
      <c r="Y446" s="172" t="str">
        <f t="shared" si="178"/>
        <v/>
      </c>
      <c r="Z446" s="172" t="str">
        <f t="shared" si="179"/>
        <v/>
      </c>
      <c r="AA446" s="172" t="str">
        <f t="shared" si="180"/>
        <v/>
      </c>
      <c r="AB446" s="172" t="str">
        <f t="shared" si="181"/>
        <v/>
      </c>
      <c r="AC446" s="172" t="str">
        <f t="shared" si="182"/>
        <v/>
      </c>
      <c r="AD446" s="173" t="str">
        <f t="shared" ca="1" si="183"/>
        <v/>
      </c>
      <c r="AE446" s="173" t="str">
        <f t="shared" ca="1" si="184"/>
        <v/>
      </c>
      <c r="AF446" s="173" t="str">
        <f t="shared" ca="1" si="185"/>
        <v/>
      </c>
      <c r="AG446" s="173" t="str">
        <f t="shared" ca="1" si="186"/>
        <v/>
      </c>
      <c r="AH446" s="173" t="str">
        <f t="shared" ca="1" si="187"/>
        <v/>
      </c>
    </row>
    <row r="447" spans="7:34">
      <c r="G447" s="8" t="str">
        <f t="shared" si="188"/>
        <v/>
      </c>
      <c r="H447" s="8" t="str">
        <f ca="1">IF(OR(A447="",A447="总计",ISNA(MATCH(A447,'临-进度'!$A:$A,0))),"",A447)</f>
        <v/>
      </c>
      <c r="I447" s="8" t="b">
        <f>NOT(ISNA(MATCH(A447,项目阶段与里程碑!$B:$B,0)))</f>
        <v>0</v>
      </c>
      <c r="J447" s="8" t="str">
        <f t="shared" si="189"/>
        <v/>
      </c>
      <c r="K447" s="8" t="str">
        <f t="shared" si="190"/>
        <v/>
      </c>
      <c r="L447" s="8" t="str">
        <f t="shared" si="191"/>
        <v/>
      </c>
      <c r="N447" s="171" t="str">
        <f t="shared" si="167"/>
        <v/>
      </c>
      <c r="O447" s="171">
        <f t="shared" ca="1" si="168"/>
        <v>16</v>
      </c>
      <c r="P447" s="171" t="str">
        <f t="shared" ca="1" si="169"/>
        <v/>
      </c>
      <c r="Q447" s="171" t="str">
        <f t="shared" ca="1" si="170"/>
        <v/>
      </c>
      <c r="R447" s="171" t="str">
        <f t="shared" ca="1" si="171"/>
        <v/>
      </c>
      <c r="S447" s="171" t="b">
        <f t="shared" si="172"/>
        <v>0</v>
      </c>
      <c r="T447" s="9" t="str">
        <f t="shared" ca="1" si="173"/>
        <v/>
      </c>
      <c r="U447" s="9" t="str">
        <f t="shared" ca="1" si="174"/>
        <v/>
      </c>
      <c r="V447" s="9" t="str">
        <f t="shared" ca="1" si="175"/>
        <v/>
      </c>
      <c r="W447" s="9" t="str">
        <f t="shared" ca="1" si="176"/>
        <v/>
      </c>
      <c r="X447" s="9" t="str">
        <f t="shared" ca="1" si="177"/>
        <v/>
      </c>
      <c r="Y447" s="172" t="str">
        <f t="shared" si="178"/>
        <v/>
      </c>
      <c r="Z447" s="172" t="str">
        <f t="shared" si="179"/>
        <v/>
      </c>
      <c r="AA447" s="172" t="str">
        <f t="shared" si="180"/>
        <v/>
      </c>
      <c r="AB447" s="172" t="str">
        <f t="shared" si="181"/>
        <v/>
      </c>
      <c r="AC447" s="172" t="str">
        <f t="shared" si="182"/>
        <v/>
      </c>
      <c r="AD447" s="173" t="str">
        <f t="shared" ca="1" si="183"/>
        <v/>
      </c>
      <c r="AE447" s="173" t="str">
        <f t="shared" ca="1" si="184"/>
        <v/>
      </c>
      <c r="AF447" s="173" t="str">
        <f t="shared" ca="1" si="185"/>
        <v/>
      </c>
      <c r="AG447" s="173" t="str">
        <f t="shared" ca="1" si="186"/>
        <v/>
      </c>
      <c r="AH447" s="173" t="str">
        <f t="shared" ca="1" si="187"/>
        <v/>
      </c>
    </row>
    <row r="448" spans="7:34">
      <c r="G448" s="8" t="str">
        <f t="shared" si="188"/>
        <v/>
      </c>
      <c r="H448" s="8" t="str">
        <f ca="1">IF(OR(A448="",A448="总计",ISNA(MATCH(A448,'临-进度'!$A:$A,0))),"",A448)</f>
        <v/>
      </c>
      <c r="I448" s="8" t="b">
        <f>NOT(ISNA(MATCH(A448,项目阶段与里程碑!$B:$B,0)))</f>
        <v>0</v>
      </c>
      <c r="J448" s="8" t="str">
        <f t="shared" si="189"/>
        <v/>
      </c>
      <c r="K448" s="8" t="str">
        <f t="shared" si="190"/>
        <v/>
      </c>
      <c r="L448" s="8" t="str">
        <f t="shared" si="191"/>
        <v/>
      </c>
      <c r="N448" s="171" t="str">
        <f t="shared" si="167"/>
        <v/>
      </c>
      <c r="O448" s="171">
        <f t="shared" ca="1" si="168"/>
        <v>16</v>
      </c>
      <c r="P448" s="171" t="str">
        <f t="shared" ca="1" si="169"/>
        <v/>
      </c>
      <c r="Q448" s="171" t="str">
        <f t="shared" ca="1" si="170"/>
        <v/>
      </c>
      <c r="R448" s="171" t="str">
        <f t="shared" ca="1" si="171"/>
        <v/>
      </c>
      <c r="S448" s="171" t="b">
        <f t="shared" si="172"/>
        <v>0</v>
      </c>
      <c r="T448" s="9" t="str">
        <f t="shared" ca="1" si="173"/>
        <v/>
      </c>
      <c r="U448" s="9" t="str">
        <f t="shared" ca="1" si="174"/>
        <v/>
      </c>
      <c r="V448" s="9" t="str">
        <f t="shared" ca="1" si="175"/>
        <v/>
      </c>
      <c r="W448" s="9" t="str">
        <f t="shared" ca="1" si="176"/>
        <v/>
      </c>
      <c r="X448" s="9" t="str">
        <f t="shared" ca="1" si="177"/>
        <v/>
      </c>
      <c r="Y448" s="172" t="str">
        <f t="shared" si="178"/>
        <v/>
      </c>
      <c r="Z448" s="172" t="str">
        <f t="shared" si="179"/>
        <v/>
      </c>
      <c r="AA448" s="172" t="str">
        <f t="shared" si="180"/>
        <v/>
      </c>
      <c r="AB448" s="172" t="str">
        <f t="shared" si="181"/>
        <v/>
      </c>
      <c r="AC448" s="172" t="str">
        <f t="shared" si="182"/>
        <v/>
      </c>
      <c r="AD448" s="173" t="str">
        <f t="shared" ca="1" si="183"/>
        <v/>
      </c>
      <c r="AE448" s="173" t="str">
        <f t="shared" ca="1" si="184"/>
        <v/>
      </c>
      <c r="AF448" s="173" t="str">
        <f t="shared" ca="1" si="185"/>
        <v/>
      </c>
      <c r="AG448" s="173" t="str">
        <f t="shared" ca="1" si="186"/>
        <v/>
      </c>
      <c r="AH448" s="173" t="str">
        <f t="shared" ca="1" si="187"/>
        <v/>
      </c>
    </row>
    <row r="449" spans="7:34">
      <c r="G449" s="8" t="str">
        <f t="shared" si="188"/>
        <v/>
      </c>
      <c r="H449" s="8" t="str">
        <f ca="1">IF(OR(A449="",A449="总计",ISNA(MATCH(A449,'临-进度'!$A:$A,0))),"",A449)</f>
        <v/>
      </c>
      <c r="I449" s="8" t="b">
        <f>NOT(ISNA(MATCH(A449,项目阶段与里程碑!$B:$B,0)))</f>
        <v>0</v>
      </c>
      <c r="J449" s="8" t="str">
        <f t="shared" si="189"/>
        <v/>
      </c>
      <c r="K449" s="8" t="str">
        <f t="shared" si="190"/>
        <v/>
      </c>
      <c r="L449" s="8" t="str">
        <f t="shared" si="191"/>
        <v/>
      </c>
      <c r="N449" s="171" t="str">
        <f t="shared" si="167"/>
        <v/>
      </c>
      <c r="O449" s="171">
        <f t="shared" ca="1" si="168"/>
        <v>16</v>
      </c>
      <c r="P449" s="171" t="str">
        <f t="shared" ca="1" si="169"/>
        <v/>
      </c>
      <c r="Q449" s="171" t="str">
        <f t="shared" ca="1" si="170"/>
        <v/>
      </c>
      <c r="R449" s="171" t="str">
        <f t="shared" ca="1" si="171"/>
        <v/>
      </c>
      <c r="S449" s="171" t="b">
        <f t="shared" si="172"/>
        <v>0</v>
      </c>
      <c r="T449" s="9" t="str">
        <f t="shared" ca="1" si="173"/>
        <v/>
      </c>
      <c r="U449" s="9" t="str">
        <f t="shared" ca="1" si="174"/>
        <v/>
      </c>
      <c r="V449" s="9" t="str">
        <f t="shared" ca="1" si="175"/>
        <v/>
      </c>
      <c r="W449" s="9" t="str">
        <f t="shared" ca="1" si="176"/>
        <v/>
      </c>
      <c r="X449" s="9" t="str">
        <f t="shared" ca="1" si="177"/>
        <v/>
      </c>
      <c r="Y449" s="172" t="str">
        <f t="shared" si="178"/>
        <v/>
      </c>
      <c r="Z449" s="172" t="str">
        <f t="shared" si="179"/>
        <v/>
      </c>
      <c r="AA449" s="172" t="str">
        <f t="shared" si="180"/>
        <v/>
      </c>
      <c r="AB449" s="172" t="str">
        <f t="shared" si="181"/>
        <v/>
      </c>
      <c r="AC449" s="172" t="str">
        <f t="shared" si="182"/>
        <v/>
      </c>
      <c r="AD449" s="173" t="str">
        <f t="shared" ca="1" si="183"/>
        <v/>
      </c>
      <c r="AE449" s="173" t="str">
        <f t="shared" ca="1" si="184"/>
        <v/>
      </c>
      <c r="AF449" s="173" t="str">
        <f t="shared" ca="1" si="185"/>
        <v/>
      </c>
      <c r="AG449" s="173" t="str">
        <f t="shared" ca="1" si="186"/>
        <v/>
      </c>
      <c r="AH449" s="173" t="str">
        <f t="shared" ca="1" si="187"/>
        <v/>
      </c>
    </row>
    <row r="450" spans="7:34">
      <c r="G450" s="8" t="str">
        <f t="shared" si="188"/>
        <v/>
      </c>
      <c r="H450" s="8" t="str">
        <f ca="1">IF(OR(A450="",A450="总计",ISNA(MATCH(A450,'临-进度'!$A:$A,0))),"",A450)</f>
        <v/>
      </c>
      <c r="I450" s="8" t="b">
        <f>NOT(ISNA(MATCH(A450,项目阶段与里程碑!$B:$B,0)))</f>
        <v>0</v>
      </c>
      <c r="J450" s="8" t="str">
        <f t="shared" si="189"/>
        <v/>
      </c>
      <c r="K450" s="8" t="str">
        <f t="shared" si="190"/>
        <v/>
      </c>
      <c r="L450" s="8" t="str">
        <f t="shared" si="191"/>
        <v/>
      </c>
      <c r="N450" s="171" t="str">
        <f t="shared" si="167"/>
        <v/>
      </c>
      <c r="O450" s="171">
        <f t="shared" ca="1" si="168"/>
        <v>16</v>
      </c>
      <c r="P450" s="171" t="str">
        <f t="shared" ca="1" si="169"/>
        <v/>
      </c>
      <c r="Q450" s="171" t="str">
        <f t="shared" ca="1" si="170"/>
        <v/>
      </c>
      <c r="R450" s="171" t="str">
        <f t="shared" ca="1" si="171"/>
        <v/>
      </c>
      <c r="S450" s="171" t="b">
        <f t="shared" si="172"/>
        <v>0</v>
      </c>
      <c r="T450" s="9" t="str">
        <f t="shared" ca="1" si="173"/>
        <v/>
      </c>
      <c r="U450" s="9" t="str">
        <f t="shared" ca="1" si="174"/>
        <v/>
      </c>
      <c r="V450" s="9" t="str">
        <f t="shared" ca="1" si="175"/>
        <v/>
      </c>
      <c r="W450" s="9" t="str">
        <f t="shared" ca="1" si="176"/>
        <v/>
      </c>
      <c r="X450" s="9" t="str">
        <f t="shared" ca="1" si="177"/>
        <v/>
      </c>
      <c r="Y450" s="172" t="str">
        <f t="shared" si="178"/>
        <v/>
      </c>
      <c r="Z450" s="172" t="str">
        <f t="shared" si="179"/>
        <v/>
      </c>
      <c r="AA450" s="172" t="str">
        <f t="shared" si="180"/>
        <v/>
      </c>
      <c r="AB450" s="172" t="str">
        <f t="shared" si="181"/>
        <v/>
      </c>
      <c r="AC450" s="172" t="str">
        <f t="shared" si="182"/>
        <v/>
      </c>
      <c r="AD450" s="173" t="str">
        <f t="shared" ca="1" si="183"/>
        <v/>
      </c>
      <c r="AE450" s="173" t="str">
        <f t="shared" ca="1" si="184"/>
        <v/>
      </c>
      <c r="AF450" s="173" t="str">
        <f t="shared" ca="1" si="185"/>
        <v/>
      </c>
      <c r="AG450" s="173" t="str">
        <f t="shared" ca="1" si="186"/>
        <v/>
      </c>
      <c r="AH450" s="173" t="str">
        <f t="shared" ca="1" si="187"/>
        <v/>
      </c>
    </row>
    <row r="451" spans="7:34">
      <c r="G451" s="8" t="str">
        <f t="shared" si="188"/>
        <v/>
      </c>
      <c r="H451" s="8" t="str">
        <f ca="1">IF(OR(A451="",A451="总计",ISNA(MATCH(A451,'临-进度'!$A:$A,0))),"",A451)</f>
        <v/>
      </c>
      <c r="I451" s="8" t="b">
        <f>NOT(ISNA(MATCH(A451,项目阶段与里程碑!$B:$B,0)))</f>
        <v>0</v>
      </c>
      <c r="J451" s="8" t="str">
        <f t="shared" si="189"/>
        <v/>
      </c>
      <c r="K451" s="8" t="str">
        <f t="shared" si="190"/>
        <v/>
      </c>
      <c r="L451" s="8" t="str">
        <f t="shared" si="191"/>
        <v/>
      </c>
      <c r="N451" s="171" t="str">
        <f t="shared" si="167"/>
        <v/>
      </c>
      <c r="O451" s="171">
        <f t="shared" ca="1" si="168"/>
        <v>16</v>
      </c>
      <c r="P451" s="171" t="str">
        <f t="shared" ca="1" si="169"/>
        <v/>
      </c>
      <c r="Q451" s="171" t="str">
        <f t="shared" ca="1" si="170"/>
        <v/>
      </c>
      <c r="R451" s="171" t="str">
        <f t="shared" ca="1" si="171"/>
        <v/>
      </c>
      <c r="S451" s="171" t="b">
        <f t="shared" si="172"/>
        <v>0</v>
      </c>
      <c r="T451" s="9" t="str">
        <f t="shared" ca="1" si="173"/>
        <v/>
      </c>
      <c r="U451" s="9" t="str">
        <f t="shared" ca="1" si="174"/>
        <v/>
      </c>
      <c r="V451" s="9" t="str">
        <f t="shared" ca="1" si="175"/>
        <v/>
      </c>
      <c r="W451" s="9" t="str">
        <f t="shared" ca="1" si="176"/>
        <v/>
      </c>
      <c r="X451" s="9" t="str">
        <f t="shared" ca="1" si="177"/>
        <v/>
      </c>
      <c r="Y451" s="172" t="str">
        <f t="shared" si="178"/>
        <v/>
      </c>
      <c r="Z451" s="172" t="str">
        <f t="shared" si="179"/>
        <v/>
      </c>
      <c r="AA451" s="172" t="str">
        <f t="shared" si="180"/>
        <v/>
      </c>
      <c r="AB451" s="172" t="str">
        <f t="shared" si="181"/>
        <v/>
      </c>
      <c r="AC451" s="172" t="str">
        <f t="shared" si="182"/>
        <v/>
      </c>
      <c r="AD451" s="173" t="str">
        <f t="shared" ca="1" si="183"/>
        <v/>
      </c>
      <c r="AE451" s="173" t="str">
        <f t="shared" ca="1" si="184"/>
        <v/>
      </c>
      <c r="AF451" s="173" t="str">
        <f t="shared" ca="1" si="185"/>
        <v/>
      </c>
      <c r="AG451" s="173" t="str">
        <f t="shared" ca="1" si="186"/>
        <v/>
      </c>
      <c r="AH451" s="173" t="str">
        <f t="shared" ca="1" si="187"/>
        <v/>
      </c>
    </row>
    <row r="452" spans="7:34">
      <c r="G452" s="8" t="str">
        <f t="shared" si="188"/>
        <v/>
      </c>
      <c r="H452" s="8" t="str">
        <f ca="1">IF(OR(A452="",A452="总计",ISNA(MATCH(A452,'临-进度'!$A:$A,0))),"",A452)</f>
        <v/>
      </c>
      <c r="I452" s="8" t="b">
        <f>NOT(ISNA(MATCH(A452,项目阶段与里程碑!$B:$B,0)))</f>
        <v>0</v>
      </c>
      <c r="J452" s="8" t="str">
        <f t="shared" si="189"/>
        <v/>
      </c>
      <c r="K452" s="8" t="str">
        <f t="shared" si="190"/>
        <v/>
      </c>
      <c r="L452" s="8" t="str">
        <f t="shared" si="191"/>
        <v/>
      </c>
      <c r="N452" s="171" t="str">
        <f t="shared" ref="N452:N500" si="192">IF(ROW()-1&gt;$K$2,"",IF(ROW()&lt;=2,2,IF(ROW()&lt;=N451+Q451,N451,ROW())))</f>
        <v/>
      </c>
      <c r="O452" s="171">
        <f t="shared" ref="O452:O500" ca="1" si="193">IF(N451=N452,O451,O451+R451+1)</f>
        <v>16</v>
      </c>
      <c r="P452" s="171" t="str">
        <f t="shared" ref="P452:P500" ca="1" si="194">OFFSET($J$1,O452-1,0)</f>
        <v/>
      </c>
      <c r="Q452" s="171" t="str">
        <f t="shared" ref="Q452:Q500" ca="1" si="195">OFFSET($K$1,O452-1,0)</f>
        <v/>
      </c>
      <c r="R452" s="171" t="str">
        <f t="shared" ref="R452:R500" ca="1" si="196">OFFSET($L$1,O452-1,0)</f>
        <v/>
      </c>
      <c r="S452" s="171" t="b">
        <f t="shared" ref="S452:S500" si="197">N452&lt;&gt;N451</f>
        <v>0</v>
      </c>
      <c r="T452" s="9" t="str">
        <f t="shared" ref="T452:T500" ca="1" si="198">IFERROR(IF(OR($N452="",$S452),"",IF(ISNUMBER(T451),T451,$O452)+MATCH(1,INDIRECT("b"&amp;(IF(ISNUMBER(T451),T451,$O452)+1)&amp;":b500"),0)),"")</f>
        <v/>
      </c>
      <c r="U452" s="9" t="str">
        <f t="shared" ref="U452:U500" ca="1" si="199">IFERROR(IF(OR(N452="",$S452),"",IF(ISNUMBER(U451),U451,$O452)+MATCH(1,INDIRECT("c"&amp;(IF(ISNUMBER(U451),U451,$O452)+1)&amp;":c500"),0)),"")</f>
        <v/>
      </c>
      <c r="V452" s="9" t="str">
        <f t="shared" ref="V452:V500" ca="1" si="200">IFERROR(IF(OR($N452="",$S452),"",IF(ISNUMBER(V451),V451,$O452)+MATCH(1,INDIRECT("d"&amp;(IF(ISNUMBER(V451),V451,$O452)+1)&amp;":d500"),0)),"")</f>
        <v/>
      </c>
      <c r="W452" s="9" t="str">
        <f t="shared" ref="W452:W500" ca="1" si="201">IFERROR(IF(OR($N452="",$S452),"",IF(ISNUMBER(W451),W451,$O452)+MATCH(1,INDIRECT("e"&amp;(IF(ISNUMBER(W451),W451,$O452)+1)&amp;":e500"),0)),"")</f>
        <v/>
      </c>
      <c r="X452" s="9" t="str">
        <f t="shared" ref="X452:X500" ca="1" si="202">IFERROR(IF(OR($N452="",$S452),"",IF(ISNUMBER(X451),X451,$O452)+MATCH(1,INDIRECT("f"&amp;(IF(ISNUMBER(X451),X451,$O452)+1)&amp;":f500"),0)),"")</f>
        <v/>
      </c>
      <c r="Y452" s="172" t="str">
        <f t="shared" ref="Y452:Y500" si="203">IF(OR($N452="",$S452),"",IF(T452&lt;=$O452+$R452,T452,""))</f>
        <v/>
      </c>
      <c r="Z452" s="172" t="str">
        <f t="shared" ref="Z452:Z500" si="204">IF(OR($N452="",$S452),"",IF(U452&lt;=$O452+$R452,U452,""))</f>
        <v/>
      </c>
      <c r="AA452" s="172" t="str">
        <f t="shared" ref="AA452:AA500" si="205">IF(OR($N452="",$S452),"",IF(V452&lt;=$O452+$R452,V452,""))</f>
        <v/>
      </c>
      <c r="AB452" s="172" t="str">
        <f t="shared" ref="AB452:AB500" si="206">IF(OR($N452="",$S452),"",IF(W452&lt;=$O452+$R452,W452,""))</f>
        <v/>
      </c>
      <c r="AC452" s="172" t="str">
        <f t="shared" ref="AC452:AC500" si="207">IF(OR($N452="",$S452),"",IF(X452&lt;=$O452+$R452,X452,""))</f>
        <v/>
      </c>
      <c r="AD452" s="173" t="str">
        <f t="shared" ref="AD452:AD500" ca="1" si="208">IF(OR($N452="",$S452,Y452=""),"",OFFSET($A$1,Y452-1,0))</f>
        <v/>
      </c>
      <c r="AE452" s="173" t="str">
        <f t="shared" ref="AE452:AE500" ca="1" si="209">IF(OR($N452="",$S452,Z452=""),"",OFFSET($A$1,Z452-1,0))</f>
        <v/>
      </c>
      <c r="AF452" s="173" t="str">
        <f t="shared" ref="AF452:AF500" ca="1" si="210">IF(OR($N452="",$S452,AA452=""),"",OFFSET($A$1,AA452-1,0))</f>
        <v/>
      </c>
      <c r="AG452" s="173" t="str">
        <f t="shared" ref="AG452:AG500" ca="1" si="211">IF(OR($N452="",$S452,AB452=""),"",OFFSET($A$1,AB452-1,0))</f>
        <v/>
      </c>
      <c r="AH452" s="173" t="str">
        <f t="shared" ref="AH452:AH500" ca="1" si="212">IF(OR($N452="",$S452,AC452=""),"",OFFSET($A$1,AC452-1,0))</f>
        <v/>
      </c>
    </row>
    <row r="453" spans="7:34">
      <c r="G453" s="8" t="str">
        <f t="shared" si="188"/>
        <v/>
      </c>
      <c r="H453" s="8" t="str">
        <f ca="1">IF(OR(A453="",A453="总计",ISNA(MATCH(A453,'临-进度'!$A:$A,0))),"",A453)</f>
        <v/>
      </c>
      <c r="I453" s="8" t="b">
        <f>NOT(ISNA(MATCH(A453,项目阶段与里程碑!$B:$B,0)))</f>
        <v>0</v>
      </c>
      <c r="J453" s="8" t="str">
        <f t="shared" si="189"/>
        <v/>
      </c>
      <c r="K453" s="8" t="str">
        <f t="shared" si="190"/>
        <v/>
      </c>
      <c r="L453" s="8" t="str">
        <f t="shared" si="191"/>
        <v/>
      </c>
      <c r="N453" s="171" t="str">
        <f t="shared" si="192"/>
        <v/>
      </c>
      <c r="O453" s="171">
        <f t="shared" ca="1" si="193"/>
        <v>16</v>
      </c>
      <c r="P453" s="171" t="str">
        <f t="shared" ca="1" si="194"/>
        <v/>
      </c>
      <c r="Q453" s="171" t="str">
        <f t="shared" ca="1" si="195"/>
        <v/>
      </c>
      <c r="R453" s="171" t="str">
        <f t="shared" ca="1" si="196"/>
        <v/>
      </c>
      <c r="S453" s="171" t="b">
        <f t="shared" si="197"/>
        <v>0</v>
      </c>
      <c r="T453" s="9" t="str">
        <f t="shared" ca="1" si="198"/>
        <v/>
      </c>
      <c r="U453" s="9" t="str">
        <f t="shared" ca="1" si="199"/>
        <v/>
      </c>
      <c r="V453" s="9" t="str">
        <f t="shared" ca="1" si="200"/>
        <v/>
      </c>
      <c r="W453" s="9" t="str">
        <f t="shared" ca="1" si="201"/>
        <v/>
      </c>
      <c r="X453" s="9" t="str">
        <f t="shared" ca="1" si="202"/>
        <v/>
      </c>
      <c r="Y453" s="172" t="str">
        <f t="shared" si="203"/>
        <v/>
      </c>
      <c r="Z453" s="172" t="str">
        <f t="shared" si="204"/>
        <v/>
      </c>
      <c r="AA453" s="172" t="str">
        <f t="shared" si="205"/>
        <v/>
      </c>
      <c r="AB453" s="172" t="str">
        <f t="shared" si="206"/>
        <v/>
      </c>
      <c r="AC453" s="172" t="str">
        <f t="shared" si="207"/>
        <v/>
      </c>
      <c r="AD453" s="173" t="str">
        <f t="shared" ca="1" si="208"/>
        <v/>
      </c>
      <c r="AE453" s="173" t="str">
        <f t="shared" ca="1" si="209"/>
        <v/>
      </c>
      <c r="AF453" s="173" t="str">
        <f t="shared" ca="1" si="210"/>
        <v/>
      </c>
      <c r="AG453" s="173" t="str">
        <f t="shared" ca="1" si="211"/>
        <v/>
      </c>
      <c r="AH453" s="173" t="str">
        <f t="shared" ca="1" si="212"/>
        <v/>
      </c>
    </row>
    <row r="454" spans="7:34">
      <c r="G454" s="8" t="str">
        <f t="shared" ref="G454:G500" si="213">IF(OR(A454="",A454="总计"),"",IF(I454,A454,G453))</f>
        <v/>
      </c>
      <c r="H454" s="8" t="str">
        <f ca="1">IF(OR(A454="",A454="总计",ISNA(MATCH(A454,'临-进度'!$A:$A,0))),"",A454)</f>
        <v/>
      </c>
      <c r="I454" s="8" t="b">
        <f>NOT(ISNA(MATCH(A454,项目阶段与里程碑!$B:$B,0)))</f>
        <v>0</v>
      </c>
      <c r="J454" s="8" t="str">
        <f t="shared" ref="J454:J500" si="214">IF(I454,G454,"")</f>
        <v/>
      </c>
      <c r="K454" s="8" t="str">
        <f t="shared" ref="K454:K500" si="215">IF(I454,MAX(B454:F454),"")</f>
        <v/>
      </c>
      <c r="L454" s="8" t="str">
        <f t="shared" ref="L454:L500" si="216">IF(I454,COUNTIF($G$2:$G$500,G454)-1,"")</f>
        <v/>
      </c>
      <c r="N454" s="171" t="str">
        <f t="shared" si="192"/>
        <v/>
      </c>
      <c r="O454" s="171">
        <f t="shared" ca="1" si="193"/>
        <v>16</v>
      </c>
      <c r="P454" s="171" t="str">
        <f t="shared" ca="1" si="194"/>
        <v/>
      </c>
      <c r="Q454" s="171" t="str">
        <f t="shared" ca="1" si="195"/>
        <v/>
      </c>
      <c r="R454" s="171" t="str">
        <f t="shared" ca="1" si="196"/>
        <v/>
      </c>
      <c r="S454" s="171" t="b">
        <f t="shared" si="197"/>
        <v>0</v>
      </c>
      <c r="T454" s="9" t="str">
        <f t="shared" ca="1" si="198"/>
        <v/>
      </c>
      <c r="U454" s="9" t="str">
        <f t="shared" ca="1" si="199"/>
        <v/>
      </c>
      <c r="V454" s="9" t="str">
        <f t="shared" ca="1" si="200"/>
        <v/>
      </c>
      <c r="W454" s="9" t="str">
        <f t="shared" ca="1" si="201"/>
        <v/>
      </c>
      <c r="X454" s="9" t="str">
        <f t="shared" ca="1" si="202"/>
        <v/>
      </c>
      <c r="Y454" s="172" t="str">
        <f t="shared" si="203"/>
        <v/>
      </c>
      <c r="Z454" s="172" t="str">
        <f t="shared" si="204"/>
        <v/>
      </c>
      <c r="AA454" s="172" t="str">
        <f t="shared" si="205"/>
        <v/>
      </c>
      <c r="AB454" s="172" t="str">
        <f t="shared" si="206"/>
        <v/>
      </c>
      <c r="AC454" s="172" t="str">
        <f t="shared" si="207"/>
        <v/>
      </c>
      <c r="AD454" s="173" t="str">
        <f t="shared" ca="1" si="208"/>
        <v/>
      </c>
      <c r="AE454" s="173" t="str">
        <f t="shared" ca="1" si="209"/>
        <v/>
      </c>
      <c r="AF454" s="173" t="str">
        <f t="shared" ca="1" si="210"/>
        <v/>
      </c>
      <c r="AG454" s="173" t="str">
        <f t="shared" ca="1" si="211"/>
        <v/>
      </c>
      <c r="AH454" s="173" t="str">
        <f t="shared" ca="1" si="212"/>
        <v/>
      </c>
    </row>
    <row r="455" spans="7:34">
      <c r="G455" s="8" t="str">
        <f t="shared" si="213"/>
        <v/>
      </c>
      <c r="H455" s="8" t="str">
        <f ca="1">IF(OR(A455="",A455="总计",ISNA(MATCH(A455,'临-进度'!$A:$A,0))),"",A455)</f>
        <v/>
      </c>
      <c r="I455" s="8" t="b">
        <f>NOT(ISNA(MATCH(A455,项目阶段与里程碑!$B:$B,0)))</f>
        <v>0</v>
      </c>
      <c r="J455" s="8" t="str">
        <f t="shared" si="214"/>
        <v/>
      </c>
      <c r="K455" s="8" t="str">
        <f t="shared" si="215"/>
        <v/>
      </c>
      <c r="L455" s="8" t="str">
        <f t="shared" si="216"/>
        <v/>
      </c>
      <c r="N455" s="171" t="str">
        <f t="shared" si="192"/>
        <v/>
      </c>
      <c r="O455" s="171">
        <f t="shared" ca="1" si="193"/>
        <v>16</v>
      </c>
      <c r="P455" s="171" t="str">
        <f t="shared" ca="1" si="194"/>
        <v/>
      </c>
      <c r="Q455" s="171" t="str">
        <f t="shared" ca="1" si="195"/>
        <v/>
      </c>
      <c r="R455" s="171" t="str">
        <f t="shared" ca="1" si="196"/>
        <v/>
      </c>
      <c r="S455" s="171" t="b">
        <f t="shared" si="197"/>
        <v>0</v>
      </c>
      <c r="T455" s="9" t="str">
        <f t="shared" ca="1" si="198"/>
        <v/>
      </c>
      <c r="U455" s="9" t="str">
        <f t="shared" ca="1" si="199"/>
        <v/>
      </c>
      <c r="V455" s="9" t="str">
        <f t="shared" ca="1" si="200"/>
        <v/>
      </c>
      <c r="W455" s="9" t="str">
        <f t="shared" ca="1" si="201"/>
        <v/>
      </c>
      <c r="X455" s="9" t="str">
        <f t="shared" ca="1" si="202"/>
        <v/>
      </c>
      <c r="Y455" s="172" t="str">
        <f t="shared" si="203"/>
        <v/>
      </c>
      <c r="Z455" s="172" t="str">
        <f t="shared" si="204"/>
        <v/>
      </c>
      <c r="AA455" s="172" t="str">
        <f t="shared" si="205"/>
        <v/>
      </c>
      <c r="AB455" s="172" t="str">
        <f t="shared" si="206"/>
        <v/>
      </c>
      <c r="AC455" s="172" t="str">
        <f t="shared" si="207"/>
        <v/>
      </c>
      <c r="AD455" s="173" t="str">
        <f t="shared" ca="1" si="208"/>
        <v/>
      </c>
      <c r="AE455" s="173" t="str">
        <f t="shared" ca="1" si="209"/>
        <v/>
      </c>
      <c r="AF455" s="173" t="str">
        <f t="shared" ca="1" si="210"/>
        <v/>
      </c>
      <c r="AG455" s="173" t="str">
        <f t="shared" ca="1" si="211"/>
        <v/>
      </c>
      <c r="AH455" s="173" t="str">
        <f t="shared" ca="1" si="212"/>
        <v/>
      </c>
    </row>
    <row r="456" spans="7:34">
      <c r="G456" s="8" t="str">
        <f t="shared" si="213"/>
        <v/>
      </c>
      <c r="H456" s="8" t="str">
        <f ca="1">IF(OR(A456="",A456="总计",ISNA(MATCH(A456,'临-进度'!$A:$A,0))),"",A456)</f>
        <v/>
      </c>
      <c r="I456" s="8" t="b">
        <f>NOT(ISNA(MATCH(A456,项目阶段与里程碑!$B:$B,0)))</f>
        <v>0</v>
      </c>
      <c r="J456" s="8" t="str">
        <f t="shared" si="214"/>
        <v/>
      </c>
      <c r="K456" s="8" t="str">
        <f t="shared" si="215"/>
        <v/>
      </c>
      <c r="L456" s="8" t="str">
        <f t="shared" si="216"/>
        <v/>
      </c>
      <c r="N456" s="171" t="str">
        <f t="shared" si="192"/>
        <v/>
      </c>
      <c r="O456" s="171">
        <f t="shared" ca="1" si="193"/>
        <v>16</v>
      </c>
      <c r="P456" s="171" t="str">
        <f t="shared" ca="1" si="194"/>
        <v/>
      </c>
      <c r="Q456" s="171" t="str">
        <f t="shared" ca="1" si="195"/>
        <v/>
      </c>
      <c r="R456" s="171" t="str">
        <f t="shared" ca="1" si="196"/>
        <v/>
      </c>
      <c r="S456" s="171" t="b">
        <f t="shared" si="197"/>
        <v>0</v>
      </c>
      <c r="T456" s="9" t="str">
        <f t="shared" ca="1" si="198"/>
        <v/>
      </c>
      <c r="U456" s="9" t="str">
        <f t="shared" ca="1" si="199"/>
        <v/>
      </c>
      <c r="V456" s="9" t="str">
        <f t="shared" ca="1" si="200"/>
        <v/>
      </c>
      <c r="W456" s="9" t="str">
        <f t="shared" ca="1" si="201"/>
        <v/>
      </c>
      <c r="X456" s="9" t="str">
        <f t="shared" ca="1" si="202"/>
        <v/>
      </c>
      <c r="Y456" s="172" t="str">
        <f t="shared" si="203"/>
        <v/>
      </c>
      <c r="Z456" s="172" t="str">
        <f t="shared" si="204"/>
        <v/>
      </c>
      <c r="AA456" s="172" t="str">
        <f t="shared" si="205"/>
        <v/>
      </c>
      <c r="AB456" s="172" t="str">
        <f t="shared" si="206"/>
        <v/>
      </c>
      <c r="AC456" s="172" t="str">
        <f t="shared" si="207"/>
        <v/>
      </c>
      <c r="AD456" s="173" t="str">
        <f t="shared" ca="1" si="208"/>
        <v/>
      </c>
      <c r="AE456" s="173" t="str">
        <f t="shared" ca="1" si="209"/>
        <v/>
      </c>
      <c r="AF456" s="173" t="str">
        <f t="shared" ca="1" si="210"/>
        <v/>
      </c>
      <c r="AG456" s="173" t="str">
        <f t="shared" ca="1" si="211"/>
        <v/>
      </c>
      <c r="AH456" s="173" t="str">
        <f t="shared" ca="1" si="212"/>
        <v/>
      </c>
    </row>
    <row r="457" spans="7:34">
      <c r="G457" s="8" t="str">
        <f t="shared" si="213"/>
        <v/>
      </c>
      <c r="H457" s="8" t="str">
        <f ca="1">IF(OR(A457="",A457="总计",ISNA(MATCH(A457,'临-进度'!$A:$A,0))),"",A457)</f>
        <v/>
      </c>
      <c r="I457" s="8" t="b">
        <f>NOT(ISNA(MATCH(A457,项目阶段与里程碑!$B:$B,0)))</f>
        <v>0</v>
      </c>
      <c r="J457" s="8" t="str">
        <f t="shared" si="214"/>
        <v/>
      </c>
      <c r="K457" s="8" t="str">
        <f t="shared" si="215"/>
        <v/>
      </c>
      <c r="L457" s="8" t="str">
        <f t="shared" si="216"/>
        <v/>
      </c>
      <c r="N457" s="171" t="str">
        <f t="shared" si="192"/>
        <v/>
      </c>
      <c r="O457" s="171">
        <f t="shared" ca="1" si="193"/>
        <v>16</v>
      </c>
      <c r="P457" s="171" t="str">
        <f t="shared" ca="1" si="194"/>
        <v/>
      </c>
      <c r="Q457" s="171" t="str">
        <f t="shared" ca="1" si="195"/>
        <v/>
      </c>
      <c r="R457" s="171" t="str">
        <f t="shared" ca="1" si="196"/>
        <v/>
      </c>
      <c r="S457" s="171" t="b">
        <f t="shared" si="197"/>
        <v>0</v>
      </c>
      <c r="T457" s="9" t="str">
        <f t="shared" ca="1" si="198"/>
        <v/>
      </c>
      <c r="U457" s="9" t="str">
        <f t="shared" ca="1" si="199"/>
        <v/>
      </c>
      <c r="V457" s="9" t="str">
        <f t="shared" ca="1" si="200"/>
        <v/>
      </c>
      <c r="W457" s="9" t="str">
        <f t="shared" ca="1" si="201"/>
        <v/>
      </c>
      <c r="X457" s="9" t="str">
        <f t="shared" ca="1" si="202"/>
        <v/>
      </c>
      <c r="Y457" s="172" t="str">
        <f t="shared" si="203"/>
        <v/>
      </c>
      <c r="Z457" s="172" t="str">
        <f t="shared" si="204"/>
        <v/>
      </c>
      <c r="AA457" s="172" t="str">
        <f t="shared" si="205"/>
        <v/>
      </c>
      <c r="AB457" s="172" t="str">
        <f t="shared" si="206"/>
        <v/>
      </c>
      <c r="AC457" s="172" t="str">
        <f t="shared" si="207"/>
        <v/>
      </c>
      <c r="AD457" s="173" t="str">
        <f t="shared" ca="1" si="208"/>
        <v/>
      </c>
      <c r="AE457" s="173" t="str">
        <f t="shared" ca="1" si="209"/>
        <v/>
      </c>
      <c r="AF457" s="173" t="str">
        <f t="shared" ca="1" si="210"/>
        <v/>
      </c>
      <c r="AG457" s="173" t="str">
        <f t="shared" ca="1" si="211"/>
        <v/>
      </c>
      <c r="AH457" s="173" t="str">
        <f t="shared" ca="1" si="212"/>
        <v/>
      </c>
    </row>
    <row r="458" spans="7:34">
      <c r="G458" s="8" t="str">
        <f t="shared" si="213"/>
        <v/>
      </c>
      <c r="H458" s="8" t="str">
        <f ca="1">IF(OR(A458="",A458="总计",ISNA(MATCH(A458,'临-进度'!$A:$A,0))),"",A458)</f>
        <v/>
      </c>
      <c r="I458" s="8" t="b">
        <f>NOT(ISNA(MATCH(A458,项目阶段与里程碑!$B:$B,0)))</f>
        <v>0</v>
      </c>
      <c r="J458" s="8" t="str">
        <f t="shared" si="214"/>
        <v/>
      </c>
      <c r="K458" s="8" t="str">
        <f t="shared" si="215"/>
        <v/>
      </c>
      <c r="L458" s="8" t="str">
        <f t="shared" si="216"/>
        <v/>
      </c>
      <c r="N458" s="171" t="str">
        <f t="shared" si="192"/>
        <v/>
      </c>
      <c r="O458" s="171">
        <f t="shared" ca="1" si="193"/>
        <v>16</v>
      </c>
      <c r="P458" s="171" t="str">
        <f t="shared" ca="1" si="194"/>
        <v/>
      </c>
      <c r="Q458" s="171" t="str">
        <f t="shared" ca="1" si="195"/>
        <v/>
      </c>
      <c r="R458" s="171" t="str">
        <f t="shared" ca="1" si="196"/>
        <v/>
      </c>
      <c r="S458" s="171" t="b">
        <f t="shared" si="197"/>
        <v>0</v>
      </c>
      <c r="T458" s="9" t="str">
        <f t="shared" ca="1" si="198"/>
        <v/>
      </c>
      <c r="U458" s="9" t="str">
        <f t="shared" ca="1" si="199"/>
        <v/>
      </c>
      <c r="V458" s="9" t="str">
        <f t="shared" ca="1" si="200"/>
        <v/>
      </c>
      <c r="W458" s="9" t="str">
        <f t="shared" ca="1" si="201"/>
        <v/>
      </c>
      <c r="X458" s="9" t="str">
        <f t="shared" ca="1" si="202"/>
        <v/>
      </c>
      <c r="Y458" s="172" t="str">
        <f t="shared" si="203"/>
        <v/>
      </c>
      <c r="Z458" s="172" t="str">
        <f t="shared" si="204"/>
        <v/>
      </c>
      <c r="AA458" s="172" t="str">
        <f t="shared" si="205"/>
        <v/>
      </c>
      <c r="AB458" s="172" t="str">
        <f t="shared" si="206"/>
        <v/>
      </c>
      <c r="AC458" s="172" t="str">
        <f t="shared" si="207"/>
        <v/>
      </c>
      <c r="AD458" s="173" t="str">
        <f t="shared" ca="1" si="208"/>
        <v/>
      </c>
      <c r="AE458" s="173" t="str">
        <f t="shared" ca="1" si="209"/>
        <v/>
      </c>
      <c r="AF458" s="173" t="str">
        <f t="shared" ca="1" si="210"/>
        <v/>
      </c>
      <c r="AG458" s="173" t="str">
        <f t="shared" ca="1" si="211"/>
        <v/>
      </c>
      <c r="AH458" s="173" t="str">
        <f t="shared" ca="1" si="212"/>
        <v/>
      </c>
    </row>
    <row r="459" spans="7:34">
      <c r="G459" s="8" t="str">
        <f t="shared" si="213"/>
        <v/>
      </c>
      <c r="H459" s="8" t="str">
        <f ca="1">IF(OR(A459="",A459="总计",ISNA(MATCH(A459,'临-进度'!$A:$A,0))),"",A459)</f>
        <v/>
      </c>
      <c r="I459" s="8" t="b">
        <f>NOT(ISNA(MATCH(A459,项目阶段与里程碑!$B:$B,0)))</f>
        <v>0</v>
      </c>
      <c r="J459" s="8" t="str">
        <f t="shared" si="214"/>
        <v/>
      </c>
      <c r="K459" s="8" t="str">
        <f t="shared" si="215"/>
        <v/>
      </c>
      <c r="L459" s="8" t="str">
        <f t="shared" si="216"/>
        <v/>
      </c>
      <c r="N459" s="171" t="str">
        <f t="shared" si="192"/>
        <v/>
      </c>
      <c r="O459" s="171">
        <f t="shared" ca="1" si="193"/>
        <v>16</v>
      </c>
      <c r="P459" s="171" t="str">
        <f t="shared" ca="1" si="194"/>
        <v/>
      </c>
      <c r="Q459" s="171" t="str">
        <f t="shared" ca="1" si="195"/>
        <v/>
      </c>
      <c r="R459" s="171" t="str">
        <f t="shared" ca="1" si="196"/>
        <v/>
      </c>
      <c r="S459" s="171" t="b">
        <f t="shared" si="197"/>
        <v>0</v>
      </c>
      <c r="T459" s="9" t="str">
        <f t="shared" ca="1" si="198"/>
        <v/>
      </c>
      <c r="U459" s="9" t="str">
        <f t="shared" ca="1" si="199"/>
        <v/>
      </c>
      <c r="V459" s="9" t="str">
        <f t="shared" ca="1" si="200"/>
        <v/>
      </c>
      <c r="W459" s="9" t="str">
        <f t="shared" ca="1" si="201"/>
        <v/>
      </c>
      <c r="X459" s="9" t="str">
        <f t="shared" ca="1" si="202"/>
        <v/>
      </c>
      <c r="Y459" s="172" t="str">
        <f t="shared" si="203"/>
        <v/>
      </c>
      <c r="Z459" s="172" t="str">
        <f t="shared" si="204"/>
        <v/>
      </c>
      <c r="AA459" s="172" t="str">
        <f t="shared" si="205"/>
        <v/>
      </c>
      <c r="AB459" s="172" t="str">
        <f t="shared" si="206"/>
        <v/>
      </c>
      <c r="AC459" s="172" t="str">
        <f t="shared" si="207"/>
        <v/>
      </c>
      <c r="AD459" s="173" t="str">
        <f t="shared" ca="1" si="208"/>
        <v/>
      </c>
      <c r="AE459" s="173" t="str">
        <f t="shared" ca="1" si="209"/>
        <v/>
      </c>
      <c r="AF459" s="173" t="str">
        <f t="shared" ca="1" si="210"/>
        <v/>
      </c>
      <c r="AG459" s="173" t="str">
        <f t="shared" ca="1" si="211"/>
        <v/>
      </c>
      <c r="AH459" s="173" t="str">
        <f t="shared" ca="1" si="212"/>
        <v/>
      </c>
    </row>
    <row r="460" spans="7:34">
      <c r="G460" s="8" t="str">
        <f t="shared" si="213"/>
        <v/>
      </c>
      <c r="H460" s="8" t="str">
        <f ca="1">IF(OR(A460="",A460="总计",ISNA(MATCH(A460,'临-进度'!$A:$A,0))),"",A460)</f>
        <v/>
      </c>
      <c r="I460" s="8" t="b">
        <f>NOT(ISNA(MATCH(A460,项目阶段与里程碑!$B:$B,0)))</f>
        <v>0</v>
      </c>
      <c r="J460" s="8" t="str">
        <f t="shared" si="214"/>
        <v/>
      </c>
      <c r="K460" s="8" t="str">
        <f t="shared" si="215"/>
        <v/>
      </c>
      <c r="L460" s="8" t="str">
        <f t="shared" si="216"/>
        <v/>
      </c>
      <c r="N460" s="171" t="str">
        <f t="shared" si="192"/>
        <v/>
      </c>
      <c r="O460" s="171">
        <f t="shared" ca="1" si="193"/>
        <v>16</v>
      </c>
      <c r="P460" s="171" t="str">
        <f t="shared" ca="1" si="194"/>
        <v/>
      </c>
      <c r="Q460" s="171" t="str">
        <f t="shared" ca="1" si="195"/>
        <v/>
      </c>
      <c r="R460" s="171" t="str">
        <f t="shared" ca="1" si="196"/>
        <v/>
      </c>
      <c r="S460" s="171" t="b">
        <f t="shared" si="197"/>
        <v>0</v>
      </c>
      <c r="T460" s="9" t="str">
        <f t="shared" ca="1" si="198"/>
        <v/>
      </c>
      <c r="U460" s="9" t="str">
        <f t="shared" ca="1" si="199"/>
        <v/>
      </c>
      <c r="V460" s="9" t="str">
        <f t="shared" ca="1" si="200"/>
        <v/>
      </c>
      <c r="W460" s="9" t="str">
        <f t="shared" ca="1" si="201"/>
        <v/>
      </c>
      <c r="X460" s="9" t="str">
        <f t="shared" ca="1" si="202"/>
        <v/>
      </c>
      <c r="Y460" s="172" t="str">
        <f t="shared" si="203"/>
        <v/>
      </c>
      <c r="Z460" s="172" t="str">
        <f t="shared" si="204"/>
        <v/>
      </c>
      <c r="AA460" s="172" t="str">
        <f t="shared" si="205"/>
        <v/>
      </c>
      <c r="AB460" s="172" t="str">
        <f t="shared" si="206"/>
        <v/>
      </c>
      <c r="AC460" s="172" t="str">
        <f t="shared" si="207"/>
        <v/>
      </c>
      <c r="AD460" s="173" t="str">
        <f t="shared" ca="1" si="208"/>
        <v/>
      </c>
      <c r="AE460" s="173" t="str">
        <f t="shared" ca="1" si="209"/>
        <v/>
      </c>
      <c r="AF460" s="173" t="str">
        <f t="shared" ca="1" si="210"/>
        <v/>
      </c>
      <c r="AG460" s="173" t="str">
        <f t="shared" ca="1" si="211"/>
        <v/>
      </c>
      <c r="AH460" s="173" t="str">
        <f t="shared" ca="1" si="212"/>
        <v/>
      </c>
    </row>
    <row r="461" spans="7:34">
      <c r="G461" s="8" t="str">
        <f t="shared" si="213"/>
        <v/>
      </c>
      <c r="H461" s="8" t="str">
        <f ca="1">IF(OR(A461="",A461="总计",ISNA(MATCH(A461,'临-进度'!$A:$A,0))),"",A461)</f>
        <v/>
      </c>
      <c r="I461" s="8" t="b">
        <f>NOT(ISNA(MATCH(A461,项目阶段与里程碑!$B:$B,0)))</f>
        <v>0</v>
      </c>
      <c r="J461" s="8" t="str">
        <f t="shared" si="214"/>
        <v/>
      </c>
      <c r="K461" s="8" t="str">
        <f t="shared" si="215"/>
        <v/>
      </c>
      <c r="L461" s="8" t="str">
        <f t="shared" si="216"/>
        <v/>
      </c>
      <c r="N461" s="171" t="str">
        <f t="shared" si="192"/>
        <v/>
      </c>
      <c r="O461" s="171">
        <f t="shared" ca="1" si="193"/>
        <v>16</v>
      </c>
      <c r="P461" s="171" t="str">
        <f t="shared" ca="1" si="194"/>
        <v/>
      </c>
      <c r="Q461" s="171" t="str">
        <f t="shared" ca="1" si="195"/>
        <v/>
      </c>
      <c r="R461" s="171" t="str">
        <f t="shared" ca="1" si="196"/>
        <v/>
      </c>
      <c r="S461" s="171" t="b">
        <f t="shared" si="197"/>
        <v>0</v>
      </c>
      <c r="T461" s="9" t="str">
        <f t="shared" ca="1" si="198"/>
        <v/>
      </c>
      <c r="U461" s="9" t="str">
        <f t="shared" ca="1" si="199"/>
        <v/>
      </c>
      <c r="V461" s="9" t="str">
        <f t="shared" ca="1" si="200"/>
        <v/>
      </c>
      <c r="W461" s="9" t="str">
        <f t="shared" ca="1" si="201"/>
        <v/>
      </c>
      <c r="X461" s="9" t="str">
        <f t="shared" ca="1" si="202"/>
        <v/>
      </c>
      <c r="Y461" s="172" t="str">
        <f t="shared" si="203"/>
        <v/>
      </c>
      <c r="Z461" s="172" t="str">
        <f t="shared" si="204"/>
        <v/>
      </c>
      <c r="AA461" s="172" t="str">
        <f t="shared" si="205"/>
        <v/>
      </c>
      <c r="AB461" s="172" t="str">
        <f t="shared" si="206"/>
        <v/>
      </c>
      <c r="AC461" s="172" t="str">
        <f t="shared" si="207"/>
        <v/>
      </c>
      <c r="AD461" s="173" t="str">
        <f t="shared" ca="1" si="208"/>
        <v/>
      </c>
      <c r="AE461" s="173" t="str">
        <f t="shared" ca="1" si="209"/>
        <v/>
      </c>
      <c r="AF461" s="173" t="str">
        <f t="shared" ca="1" si="210"/>
        <v/>
      </c>
      <c r="AG461" s="173" t="str">
        <f t="shared" ca="1" si="211"/>
        <v/>
      </c>
      <c r="AH461" s="173" t="str">
        <f t="shared" ca="1" si="212"/>
        <v/>
      </c>
    </row>
    <row r="462" spans="7:34">
      <c r="G462" s="8" t="str">
        <f t="shared" si="213"/>
        <v/>
      </c>
      <c r="H462" s="8" t="str">
        <f ca="1">IF(OR(A462="",A462="总计",ISNA(MATCH(A462,'临-进度'!$A:$A,0))),"",A462)</f>
        <v/>
      </c>
      <c r="I462" s="8" t="b">
        <f>NOT(ISNA(MATCH(A462,项目阶段与里程碑!$B:$B,0)))</f>
        <v>0</v>
      </c>
      <c r="J462" s="8" t="str">
        <f t="shared" si="214"/>
        <v/>
      </c>
      <c r="K462" s="8" t="str">
        <f t="shared" si="215"/>
        <v/>
      </c>
      <c r="L462" s="8" t="str">
        <f t="shared" si="216"/>
        <v/>
      </c>
      <c r="N462" s="171" t="str">
        <f t="shared" si="192"/>
        <v/>
      </c>
      <c r="O462" s="171">
        <f t="shared" ca="1" si="193"/>
        <v>16</v>
      </c>
      <c r="P462" s="171" t="str">
        <f t="shared" ca="1" si="194"/>
        <v/>
      </c>
      <c r="Q462" s="171" t="str">
        <f t="shared" ca="1" si="195"/>
        <v/>
      </c>
      <c r="R462" s="171" t="str">
        <f t="shared" ca="1" si="196"/>
        <v/>
      </c>
      <c r="S462" s="171" t="b">
        <f t="shared" si="197"/>
        <v>0</v>
      </c>
      <c r="T462" s="9" t="str">
        <f t="shared" ca="1" si="198"/>
        <v/>
      </c>
      <c r="U462" s="9" t="str">
        <f t="shared" ca="1" si="199"/>
        <v/>
      </c>
      <c r="V462" s="9" t="str">
        <f t="shared" ca="1" si="200"/>
        <v/>
      </c>
      <c r="W462" s="9" t="str">
        <f t="shared" ca="1" si="201"/>
        <v/>
      </c>
      <c r="X462" s="9" t="str">
        <f t="shared" ca="1" si="202"/>
        <v/>
      </c>
      <c r="Y462" s="172" t="str">
        <f t="shared" si="203"/>
        <v/>
      </c>
      <c r="Z462" s="172" t="str">
        <f t="shared" si="204"/>
        <v/>
      </c>
      <c r="AA462" s="172" t="str">
        <f t="shared" si="205"/>
        <v/>
      </c>
      <c r="AB462" s="172" t="str">
        <f t="shared" si="206"/>
        <v/>
      </c>
      <c r="AC462" s="172" t="str">
        <f t="shared" si="207"/>
        <v/>
      </c>
      <c r="AD462" s="173" t="str">
        <f t="shared" ca="1" si="208"/>
        <v/>
      </c>
      <c r="AE462" s="173" t="str">
        <f t="shared" ca="1" si="209"/>
        <v/>
      </c>
      <c r="AF462" s="173" t="str">
        <f t="shared" ca="1" si="210"/>
        <v/>
      </c>
      <c r="AG462" s="173" t="str">
        <f t="shared" ca="1" si="211"/>
        <v/>
      </c>
      <c r="AH462" s="173" t="str">
        <f t="shared" ca="1" si="212"/>
        <v/>
      </c>
    </row>
    <row r="463" spans="7:34">
      <c r="G463" s="8" t="str">
        <f t="shared" si="213"/>
        <v/>
      </c>
      <c r="H463" s="8" t="str">
        <f ca="1">IF(OR(A463="",A463="总计",ISNA(MATCH(A463,'临-进度'!$A:$A,0))),"",A463)</f>
        <v/>
      </c>
      <c r="I463" s="8" t="b">
        <f>NOT(ISNA(MATCH(A463,项目阶段与里程碑!$B:$B,0)))</f>
        <v>0</v>
      </c>
      <c r="J463" s="8" t="str">
        <f t="shared" si="214"/>
        <v/>
      </c>
      <c r="K463" s="8" t="str">
        <f t="shared" si="215"/>
        <v/>
      </c>
      <c r="L463" s="8" t="str">
        <f t="shared" si="216"/>
        <v/>
      </c>
      <c r="N463" s="171" t="str">
        <f t="shared" si="192"/>
        <v/>
      </c>
      <c r="O463" s="171">
        <f t="shared" ca="1" si="193"/>
        <v>16</v>
      </c>
      <c r="P463" s="171" t="str">
        <f t="shared" ca="1" si="194"/>
        <v/>
      </c>
      <c r="Q463" s="171" t="str">
        <f t="shared" ca="1" si="195"/>
        <v/>
      </c>
      <c r="R463" s="171" t="str">
        <f t="shared" ca="1" si="196"/>
        <v/>
      </c>
      <c r="S463" s="171" t="b">
        <f t="shared" si="197"/>
        <v>0</v>
      </c>
      <c r="T463" s="9" t="str">
        <f t="shared" ca="1" si="198"/>
        <v/>
      </c>
      <c r="U463" s="9" t="str">
        <f t="shared" ca="1" si="199"/>
        <v/>
      </c>
      <c r="V463" s="9" t="str">
        <f t="shared" ca="1" si="200"/>
        <v/>
      </c>
      <c r="W463" s="9" t="str">
        <f t="shared" ca="1" si="201"/>
        <v/>
      </c>
      <c r="X463" s="9" t="str">
        <f t="shared" ca="1" si="202"/>
        <v/>
      </c>
      <c r="Y463" s="172" t="str">
        <f t="shared" si="203"/>
        <v/>
      </c>
      <c r="Z463" s="172" t="str">
        <f t="shared" si="204"/>
        <v/>
      </c>
      <c r="AA463" s="172" t="str">
        <f t="shared" si="205"/>
        <v/>
      </c>
      <c r="AB463" s="172" t="str">
        <f t="shared" si="206"/>
        <v/>
      </c>
      <c r="AC463" s="172" t="str">
        <f t="shared" si="207"/>
        <v/>
      </c>
      <c r="AD463" s="173" t="str">
        <f t="shared" ca="1" si="208"/>
        <v/>
      </c>
      <c r="AE463" s="173" t="str">
        <f t="shared" ca="1" si="209"/>
        <v/>
      </c>
      <c r="AF463" s="173" t="str">
        <f t="shared" ca="1" si="210"/>
        <v/>
      </c>
      <c r="AG463" s="173" t="str">
        <f t="shared" ca="1" si="211"/>
        <v/>
      </c>
      <c r="AH463" s="173" t="str">
        <f t="shared" ca="1" si="212"/>
        <v/>
      </c>
    </row>
    <row r="464" spans="7:34">
      <c r="G464" s="8" t="str">
        <f t="shared" si="213"/>
        <v/>
      </c>
      <c r="H464" s="8" t="str">
        <f ca="1">IF(OR(A464="",A464="总计",ISNA(MATCH(A464,'临-进度'!$A:$A,0))),"",A464)</f>
        <v/>
      </c>
      <c r="I464" s="8" t="b">
        <f>NOT(ISNA(MATCH(A464,项目阶段与里程碑!$B:$B,0)))</f>
        <v>0</v>
      </c>
      <c r="J464" s="8" t="str">
        <f t="shared" si="214"/>
        <v/>
      </c>
      <c r="K464" s="8" t="str">
        <f t="shared" si="215"/>
        <v/>
      </c>
      <c r="L464" s="8" t="str">
        <f t="shared" si="216"/>
        <v/>
      </c>
      <c r="N464" s="171" t="str">
        <f t="shared" si="192"/>
        <v/>
      </c>
      <c r="O464" s="171">
        <f t="shared" ca="1" si="193"/>
        <v>16</v>
      </c>
      <c r="P464" s="171" t="str">
        <f t="shared" ca="1" si="194"/>
        <v/>
      </c>
      <c r="Q464" s="171" t="str">
        <f t="shared" ca="1" si="195"/>
        <v/>
      </c>
      <c r="R464" s="171" t="str">
        <f t="shared" ca="1" si="196"/>
        <v/>
      </c>
      <c r="S464" s="171" t="b">
        <f t="shared" si="197"/>
        <v>0</v>
      </c>
      <c r="T464" s="9" t="str">
        <f t="shared" ca="1" si="198"/>
        <v/>
      </c>
      <c r="U464" s="9" t="str">
        <f t="shared" ca="1" si="199"/>
        <v/>
      </c>
      <c r="V464" s="9" t="str">
        <f t="shared" ca="1" si="200"/>
        <v/>
      </c>
      <c r="W464" s="9" t="str">
        <f t="shared" ca="1" si="201"/>
        <v/>
      </c>
      <c r="X464" s="9" t="str">
        <f t="shared" ca="1" si="202"/>
        <v/>
      </c>
      <c r="Y464" s="172" t="str">
        <f t="shared" si="203"/>
        <v/>
      </c>
      <c r="Z464" s="172" t="str">
        <f t="shared" si="204"/>
        <v/>
      </c>
      <c r="AA464" s="172" t="str">
        <f t="shared" si="205"/>
        <v/>
      </c>
      <c r="AB464" s="172" t="str">
        <f t="shared" si="206"/>
        <v/>
      </c>
      <c r="AC464" s="172" t="str">
        <f t="shared" si="207"/>
        <v/>
      </c>
      <c r="AD464" s="173" t="str">
        <f t="shared" ca="1" si="208"/>
        <v/>
      </c>
      <c r="AE464" s="173" t="str">
        <f t="shared" ca="1" si="209"/>
        <v/>
      </c>
      <c r="AF464" s="173" t="str">
        <f t="shared" ca="1" si="210"/>
        <v/>
      </c>
      <c r="AG464" s="173" t="str">
        <f t="shared" ca="1" si="211"/>
        <v/>
      </c>
      <c r="AH464" s="173" t="str">
        <f t="shared" ca="1" si="212"/>
        <v/>
      </c>
    </row>
    <row r="465" spans="7:34">
      <c r="G465" s="8" t="str">
        <f t="shared" si="213"/>
        <v/>
      </c>
      <c r="H465" s="8" t="str">
        <f ca="1">IF(OR(A465="",A465="总计",ISNA(MATCH(A465,'临-进度'!$A:$A,0))),"",A465)</f>
        <v/>
      </c>
      <c r="I465" s="8" t="b">
        <f>NOT(ISNA(MATCH(A465,项目阶段与里程碑!$B:$B,0)))</f>
        <v>0</v>
      </c>
      <c r="J465" s="8" t="str">
        <f t="shared" si="214"/>
        <v/>
      </c>
      <c r="K465" s="8" t="str">
        <f t="shared" si="215"/>
        <v/>
      </c>
      <c r="L465" s="8" t="str">
        <f t="shared" si="216"/>
        <v/>
      </c>
      <c r="N465" s="171" t="str">
        <f t="shared" si="192"/>
        <v/>
      </c>
      <c r="O465" s="171">
        <f t="shared" ca="1" si="193"/>
        <v>16</v>
      </c>
      <c r="P465" s="171" t="str">
        <f t="shared" ca="1" si="194"/>
        <v/>
      </c>
      <c r="Q465" s="171" t="str">
        <f t="shared" ca="1" si="195"/>
        <v/>
      </c>
      <c r="R465" s="171" t="str">
        <f t="shared" ca="1" si="196"/>
        <v/>
      </c>
      <c r="S465" s="171" t="b">
        <f t="shared" si="197"/>
        <v>0</v>
      </c>
      <c r="T465" s="9" t="str">
        <f t="shared" ca="1" si="198"/>
        <v/>
      </c>
      <c r="U465" s="9" t="str">
        <f t="shared" ca="1" si="199"/>
        <v/>
      </c>
      <c r="V465" s="9" t="str">
        <f t="shared" ca="1" si="200"/>
        <v/>
      </c>
      <c r="W465" s="9" t="str">
        <f t="shared" ca="1" si="201"/>
        <v/>
      </c>
      <c r="X465" s="9" t="str">
        <f t="shared" ca="1" si="202"/>
        <v/>
      </c>
      <c r="Y465" s="172" t="str">
        <f t="shared" si="203"/>
        <v/>
      </c>
      <c r="Z465" s="172" t="str">
        <f t="shared" si="204"/>
        <v/>
      </c>
      <c r="AA465" s="172" t="str">
        <f t="shared" si="205"/>
        <v/>
      </c>
      <c r="AB465" s="172" t="str">
        <f t="shared" si="206"/>
        <v/>
      </c>
      <c r="AC465" s="172" t="str">
        <f t="shared" si="207"/>
        <v/>
      </c>
      <c r="AD465" s="173" t="str">
        <f t="shared" ca="1" si="208"/>
        <v/>
      </c>
      <c r="AE465" s="173" t="str">
        <f t="shared" ca="1" si="209"/>
        <v/>
      </c>
      <c r="AF465" s="173" t="str">
        <f t="shared" ca="1" si="210"/>
        <v/>
      </c>
      <c r="AG465" s="173" t="str">
        <f t="shared" ca="1" si="211"/>
        <v/>
      </c>
      <c r="AH465" s="173" t="str">
        <f t="shared" ca="1" si="212"/>
        <v/>
      </c>
    </row>
    <row r="466" spans="7:34">
      <c r="G466" s="8" t="str">
        <f t="shared" si="213"/>
        <v/>
      </c>
      <c r="H466" s="8" t="str">
        <f ca="1">IF(OR(A466="",A466="总计",ISNA(MATCH(A466,'临-进度'!$A:$A,0))),"",A466)</f>
        <v/>
      </c>
      <c r="I466" s="8" t="b">
        <f>NOT(ISNA(MATCH(A466,项目阶段与里程碑!$B:$B,0)))</f>
        <v>0</v>
      </c>
      <c r="J466" s="8" t="str">
        <f t="shared" si="214"/>
        <v/>
      </c>
      <c r="K466" s="8" t="str">
        <f t="shared" si="215"/>
        <v/>
      </c>
      <c r="L466" s="8" t="str">
        <f t="shared" si="216"/>
        <v/>
      </c>
      <c r="N466" s="171" t="str">
        <f t="shared" si="192"/>
        <v/>
      </c>
      <c r="O466" s="171">
        <f t="shared" ca="1" si="193"/>
        <v>16</v>
      </c>
      <c r="P466" s="171" t="str">
        <f t="shared" ca="1" si="194"/>
        <v/>
      </c>
      <c r="Q466" s="171" t="str">
        <f t="shared" ca="1" si="195"/>
        <v/>
      </c>
      <c r="R466" s="171" t="str">
        <f t="shared" ca="1" si="196"/>
        <v/>
      </c>
      <c r="S466" s="171" t="b">
        <f t="shared" si="197"/>
        <v>0</v>
      </c>
      <c r="T466" s="9" t="str">
        <f t="shared" ca="1" si="198"/>
        <v/>
      </c>
      <c r="U466" s="9" t="str">
        <f t="shared" ca="1" si="199"/>
        <v/>
      </c>
      <c r="V466" s="9" t="str">
        <f t="shared" ca="1" si="200"/>
        <v/>
      </c>
      <c r="W466" s="9" t="str">
        <f t="shared" ca="1" si="201"/>
        <v/>
      </c>
      <c r="X466" s="9" t="str">
        <f t="shared" ca="1" si="202"/>
        <v/>
      </c>
      <c r="Y466" s="172" t="str">
        <f t="shared" si="203"/>
        <v/>
      </c>
      <c r="Z466" s="172" t="str">
        <f t="shared" si="204"/>
        <v/>
      </c>
      <c r="AA466" s="172" t="str">
        <f t="shared" si="205"/>
        <v/>
      </c>
      <c r="AB466" s="172" t="str">
        <f t="shared" si="206"/>
        <v/>
      </c>
      <c r="AC466" s="172" t="str">
        <f t="shared" si="207"/>
        <v/>
      </c>
      <c r="AD466" s="173" t="str">
        <f t="shared" ca="1" si="208"/>
        <v/>
      </c>
      <c r="AE466" s="173" t="str">
        <f t="shared" ca="1" si="209"/>
        <v/>
      </c>
      <c r="AF466" s="173" t="str">
        <f t="shared" ca="1" si="210"/>
        <v/>
      </c>
      <c r="AG466" s="173" t="str">
        <f t="shared" ca="1" si="211"/>
        <v/>
      </c>
      <c r="AH466" s="173" t="str">
        <f t="shared" ca="1" si="212"/>
        <v/>
      </c>
    </row>
    <row r="467" spans="7:34">
      <c r="G467" s="8" t="str">
        <f t="shared" si="213"/>
        <v/>
      </c>
      <c r="H467" s="8" t="str">
        <f ca="1">IF(OR(A467="",A467="总计",ISNA(MATCH(A467,'临-进度'!$A:$A,0))),"",A467)</f>
        <v/>
      </c>
      <c r="I467" s="8" t="b">
        <f>NOT(ISNA(MATCH(A467,项目阶段与里程碑!$B:$B,0)))</f>
        <v>0</v>
      </c>
      <c r="J467" s="8" t="str">
        <f t="shared" si="214"/>
        <v/>
      </c>
      <c r="K467" s="8" t="str">
        <f t="shared" si="215"/>
        <v/>
      </c>
      <c r="L467" s="8" t="str">
        <f t="shared" si="216"/>
        <v/>
      </c>
      <c r="N467" s="171" t="str">
        <f t="shared" si="192"/>
        <v/>
      </c>
      <c r="O467" s="171">
        <f t="shared" ca="1" si="193"/>
        <v>16</v>
      </c>
      <c r="P467" s="171" t="str">
        <f t="shared" ca="1" si="194"/>
        <v/>
      </c>
      <c r="Q467" s="171" t="str">
        <f t="shared" ca="1" si="195"/>
        <v/>
      </c>
      <c r="R467" s="171" t="str">
        <f t="shared" ca="1" si="196"/>
        <v/>
      </c>
      <c r="S467" s="171" t="b">
        <f t="shared" si="197"/>
        <v>0</v>
      </c>
      <c r="T467" s="9" t="str">
        <f t="shared" ca="1" si="198"/>
        <v/>
      </c>
      <c r="U467" s="9" t="str">
        <f t="shared" ca="1" si="199"/>
        <v/>
      </c>
      <c r="V467" s="9" t="str">
        <f t="shared" ca="1" si="200"/>
        <v/>
      </c>
      <c r="W467" s="9" t="str">
        <f t="shared" ca="1" si="201"/>
        <v/>
      </c>
      <c r="X467" s="9" t="str">
        <f t="shared" ca="1" si="202"/>
        <v/>
      </c>
      <c r="Y467" s="172" t="str">
        <f t="shared" si="203"/>
        <v/>
      </c>
      <c r="Z467" s="172" t="str">
        <f t="shared" si="204"/>
        <v/>
      </c>
      <c r="AA467" s="172" t="str">
        <f t="shared" si="205"/>
        <v/>
      </c>
      <c r="AB467" s="172" t="str">
        <f t="shared" si="206"/>
        <v/>
      </c>
      <c r="AC467" s="172" t="str">
        <f t="shared" si="207"/>
        <v/>
      </c>
      <c r="AD467" s="173" t="str">
        <f t="shared" ca="1" si="208"/>
        <v/>
      </c>
      <c r="AE467" s="173" t="str">
        <f t="shared" ca="1" si="209"/>
        <v/>
      </c>
      <c r="AF467" s="173" t="str">
        <f t="shared" ca="1" si="210"/>
        <v/>
      </c>
      <c r="AG467" s="173" t="str">
        <f t="shared" ca="1" si="211"/>
        <v/>
      </c>
      <c r="AH467" s="173" t="str">
        <f t="shared" ca="1" si="212"/>
        <v/>
      </c>
    </row>
    <row r="468" spans="7:34">
      <c r="G468" s="8" t="str">
        <f t="shared" si="213"/>
        <v/>
      </c>
      <c r="H468" s="8" t="str">
        <f ca="1">IF(OR(A468="",A468="总计",ISNA(MATCH(A468,'临-进度'!$A:$A,0))),"",A468)</f>
        <v/>
      </c>
      <c r="I468" s="8" t="b">
        <f>NOT(ISNA(MATCH(A468,项目阶段与里程碑!$B:$B,0)))</f>
        <v>0</v>
      </c>
      <c r="J468" s="8" t="str">
        <f t="shared" si="214"/>
        <v/>
      </c>
      <c r="K468" s="8" t="str">
        <f t="shared" si="215"/>
        <v/>
      </c>
      <c r="L468" s="8" t="str">
        <f t="shared" si="216"/>
        <v/>
      </c>
      <c r="N468" s="171" t="str">
        <f t="shared" si="192"/>
        <v/>
      </c>
      <c r="O468" s="171">
        <f t="shared" ca="1" si="193"/>
        <v>16</v>
      </c>
      <c r="P468" s="171" t="str">
        <f t="shared" ca="1" si="194"/>
        <v/>
      </c>
      <c r="Q468" s="171" t="str">
        <f t="shared" ca="1" si="195"/>
        <v/>
      </c>
      <c r="R468" s="171" t="str">
        <f t="shared" ca="1" si="196"/>
        <v/>
      </c>
      <c r="S468" s="171" t="b">
        <f t="shared" si="197"/>
        <v>0</v>
      </c>
      <c r="T468" s="9" t="str">
        <f t="shared" ca="1" si="198"/>
        <v/>
      </c>
      <c r="U468" s="9" t="str">
        <f t="shared" ca="1" si="199"/>
        <v/>
      </c>
      <c r="V468" s="9" t="str">
        <f t="shared" ca="1" si="200"/>
        <v/>
      </c>
      <c r="W468" s="9" t="str">
        <f t="shared" ca="1" si="201"/>
        <v/>
      </c>
      <c r="X468" s="9" t="str">
        <f t="shared" ca="1" si="202"/>
        <v/>
      </c>
      <c r="Y468" s="172" t="str">
        <f t="shared" si="203"/>
        <v/>
      </c>
      <c r="Z468" s="172" t="str">
        <f t="shared" si="204"/>
        <v/>
      </c>
      <c r="AA468" s="172" t="str">
        <f t="shared" si="205"/>
        <v/>
      </c>
      <c r="AB468" s="172" t="str">
        <f t="shared" si="206"/>
        <v/>
      </c>
      <c r="AC468" s="172" t="str">
        <f t="shared" si="207"/>
        <v/>
      </c>
      <c r="AD468" s="173" t="str">
        <f t="shared" ca="1" si="208"/>
        <v/>
      </c>
      <c r="AE468" s="173" t="str">
        <f t="shared" ca="1" si="209"/>
        <v/>
      </c>
      <c r="AF468" s="173" t="str">
        <f t="shared" ca="1" si="210"/>
        <v/>
      </c>
      <c r="AG468" s="173" t="str">
        <f t="shared" ca="1" si="211"/>
        <v/>
      </c>
      <c r="AH468" s="173" t="str">
        <f t="shared" ca="1" si="212"/>
        <v/>
      </c>
    </row>
    <row r="469" spans="7:34">
      <c r="G469" s="8" t="str">
        <f t="shared" si="213"/>
        <v/>
      </c>
      <c r="H469" s="8" t="str">
        <f ca="1">IF(OR(A469="",A469="总计",ISNA(MATCH(A469,'临-进度'!$A:$A,0))),"",A469)</f>
        <v/>
      </c>
      <c r="I469" s="8" t="b">
        <f>NOT(ISNA(MATCH(A469,项目阶段与里程碑!$B:$B,0)))</f>
        <v>0</v>
      </c>
      <c r="J469" s="8" t="str">
        <f t="shared" si="214"/>
        <v/>
      </c>
      <c r="K469" s="8" t="str">
        <f t="shared" si="215"/>
        <v/>
      </c>
      <c r="L469" s="8" t="str">
        <f t="shared" si="216"/>
        <v/>
      </c>
      <c r="N469" s="171" t="str">
        <f t="shared" si="192"/>
        <v/>
      </c>
      <c r="O469" s="171">
        <f t="shared" ca="1" si="193"/>
        <v>16</v>
      </c>
      <c r="P469" s="171" t="str">
        <f t="shared" ca="1" si="194"/>
        <v/>
      </c>
      <c r="Q469" s="171" t="str">
        <f t="shared" ca="1" si="195"/>
        <v/>
      </c>
      <c r="R469" s="171" t="str">
        <f t="shared" ca="1" si="196"/>
        <v/>
      </c>
      <c r="S469" s="171" t="b">
        <f t="shared" si="197"/>
        <v>0</v>
      </c>
      <c r="T469" s="9" t="str">
        <f t="shared" ca="1" si="198"/>
        <v/>
      </c>
      <c r="U469" s="9" t="str">
        <f t="shared" ca="1" si="199"/>
        <v/>
      </c>
      <c r="V469" s="9" t="str">
        <f t="shared" ca="1" si="200"/>
        <v/>
      </c>
      <c r="W469" s="9" t="str">
        <f t="shared" ca="1" si="201"/>
        <v/>
      </c>
      <c r="X469" s="9" t="str">
        <f t="shared" ca="1" si="202"/>
        <v/>
      </c>
      <c r="Y469" s="172" t="str">
        <f t="shared" si="203"/>
        <v/>
      </c>
      <c r="Z469" s="172" t="str">
        <f t="shared" si="204"/>
        <v/>
      </c>
      <c r="AA469" s="172" t="str">
        <f t="shared" si="205"/>
        <v/>
      </c>
      <c r="AB469" s="172" t="str">
        <f t="shared" si="206"/>
        <v/>
      </c>
      <c r="AC469" s="172" t="str">
        <f t="shared" si="207"/>
        <v/>
      </c>
      <c r="AD469" s="173" t="str">
        <f t="shared" ca="1" si="208"/>
        <v/>
      </c>
      <c r="AE469" s="173" t="str">
        <f t="shared" ca="1" si="209"/>
        <v/>
      </c>
      <c r="AF469" s="173" t="str">
        <f t="shared" ca="1" si="210"/>
        <v/>
      </c>
      <c r="AG469" s="173" t="str">
        <f t="shared" ca="1" si="211"/>
        <v/>
      </c>
      <c r="AH469" s="173" t="str">
        <f t="shared" ca="1" si="212"/>
        <v/>
      </c>
    </row>
    <row r="470" spans="7:34">
      <c r="G470" s="8" t="str">
        <f t="shared" si="213"/>
        <v/>
      </c>
      <c r="H470" s="8" t="str">
        <f ca="1">IF(OR(A470="",A470="总计",ISNA(MATCH(A470,'临-进度'!$A:$A,0))),"",A470)</f>
        <v/>
      </c>
      <c r="I470" s="8" t="b">
        <f>NOT(ISNA(MATCH(A470,项目阶段与里程碑!$B:$B,0)))</f>
        <v>0</v>
      </c>
      <c r="J470" s="8" t="str">
        <f t="shared" si="214"/>
        <v/>
      </c>
      <c r="K470" s="8" t="str">
        <f t="shared" si="215"/>
        <v/>
      </c>
      <c r="L470" s="8" t="str">
        <f t="shared" si="216"/>
        <v/>
      </c>
      <c r="N470" s="171" t="str">
        <f t="shared" si="192"/>
        <v/>
      </c>
      <c r="O470" s="171">
        <f t="shared" ca="1" si="193"/>
        <v>16</v>
      </c>
      <c r="P470" s="171" t="str">
        <f t="shared" ca="1" si="194"/>
        <v/>
      </c>
      <c r="Q470" s="171" t="str">
        <f t="shared" ca="1" si="195"/>
        <v/>
      </c>
      <c r="R470" s="171" t="str">
        <f t="shared" ca="1" si="196"/>
        <v/>
      </c>
      <c r="S470" s="171" t="b">
        <f t="shared" si="197"/>
        <v>0</v>
      </c>
      <c r="T470" s="9" t="str">
        <f t="shared" ca="1" si="198"/>
        <v/>
      </c>
      <c r="U470" s="9" t="str">
        <f t="shared" ca="1" si="199"/>
        <v/>
      </c>
      <c r="V470" s="9" t="str">
        <f t="shared" ca="1" si="200"/>
        <v/>
      </c>
      <c r="W470" s="9" t="str">
        <f t="shared" ca="1" si="201"/>
        <v/>
      </c>
      <c r="X470" s="9" t="str">
        <f t="shared" ca="1" si="202"/>
        <v/>
      </c>
      <c r="Y470" s="172" t="str">
        <f t="shared" si="203"/>
        <v/>
      </c>
      <c r="Z470" s="172" t="str">
        <f t="shared" si="204"/>
        <v/>
      </c>
      <c r="AA470" s="172" t="str">
        <f t="shared" si="205"/>
        <v/>
      </c>
      <c r="AB470" s="172" t="str">
        <f t="shared" si="206"/>
        <v/>
      </c>
      <c r="AC470" s="172" t="str">
        <f t="shared" si="207"/>
        <v/>
      </c>
      <c r="AD470" s="173" t="str">
        <f t="shared" ca="1" si="208"/>
        <v/>
      </c>
      <c r="AE470" s="173" t="str">
        <f t="shared" ca="1" si="209"/>
        <v/>
      </c>
      <c r="AF470" s="173" t="str">
        <f t="shared" ca="1" si="210"/>
        <v/>
      </c>
      <c r="AG470" s="173" t="str">
        <f t="shared" ca="1" si="211"/>
        <v/>
      </c>
      <c r="AH470" s="173" t="str">
        <f t="shared" ca="1" si="212"/>
        <v/>
      </c>
    </row>
    <row r="471" spans="7:34">
      <c r="G471" s="8" t="str">
        <f t="shared" si="213"/>
        <v/>
      </c>
      <c r="H471" s="8" t="str">
        <f ca="1">IF(OR(A471="",A471="总计",ISNA(MATCH(A471,'临-进度'!$A:$A,0))),"",A471)</f>
        <v/>
      </c>
      <c r="I471" s="8" t="b">
        <f>NOT(ISNA(MATCH(A471,项目阶段与里程碑!$B:$B,0)))</f>
        <v>0</v>
      </c>
      <c r="J471" s="8" t="str">
        <f t="shared" si="214"/>
        <v/>
      </c>
      <c r="K471" s="8" t="str">
        <f t="shared" si="215"/>
        <v/>
      </c>
      <c r="L471" s="8" t="str">
        <f t="shared" si="216"/>
        <v/>
      </c>
      <c r="N471" s="171" t="str">
        <f t="shared" si="192"/>
        <v/>
      </c>
      <c r="O471" s="171">
        <f t="shared" ca="1" si="193"/>
        <v>16</v>
      </c>
      <c r="P471" s="171" t="str">
        <f t="shared" ca="1" si="194"/>
        <v/>
      </c>
      <c r="Q471" s="171" t="str">
        <f t="shared" ca="1" si="195"/>
        <v/>
      </c>
      <c r="R471" s="171" t="str">
        <f t="shared" ca="1" si="196"/>
        <v/>
      </c>
      <c r="S471" s="171" t="b">
        <f t="shared" si="197"/>
        <v>0</v>
      </c>
      <c r="T471" s="9" t="str">
        <f t="shared" ca="1" si="198"/>
        <v/>
      </c>
      <c r="U471" s="9" t="str">
        <f t="shared" ca="1" si="199"/>
        <v/>
      </c>
      <c r="V471" s="9" t="str">
        <f t="shared" ca="1" si="200"/>
        <v/>
      </c>
      <c r="W471" s="9" t="str">
        <f t="shared" ca="1" si="201"/>
        <v/>
      </c>
      <c r="X471" s="9" t="str">
        <f t="shared" ca="1" si="202"/>
        <v/>
      </c>
      <c r="Y471" s="172" t="str">
        <f t="shared" si="203"/>
        <v/>
      </c>
      <c r="Z471" s="172" t="str">
        <f t="shared" si="204"/>
        <v/>
      </c>
      <c r="AA471" s="172" t="str">
        <f t="shared" si="205"/>
        <v/>
      </c>
      <c r="AB471" s="172" t="str">
        <f t="shared" si="206"/>
        <v/>
      </c>
      <c r="AC471" s="172" t="str">
        <f t="shared" si="207"/>
        <v/>
      </c>
      <c r="AD471" s="173" t="str">
        <f t="shared" ca="1" si="208"/>
        <v/>
      </c>
      <c r="AE471" s="173" t="str">
        <f t="shared" ca="1" si="209"/>
        <v/>
      </c>
      <c r="AF471" s="173" t="str">
        <f t="shared" ca="1" si="210"/>
        <v/>
      </c>
      <c r="AG471" s="173" t="str">
        <f t="shared" ca="1" si="211"/>
        <v/>
      </c>
      <c r="AH471" s="173" t="str">
        <f t="shared" ca="1" si="212"/>
        <v/>
      </c>
    </row>
    <row r="472" spans="7:34">
      <c r="G472" s="8" t="str">
        <f t="shared" si="213"/>
        <v/>
      </c>
      <c r="H472" s="8" t="str">
        <f ca="1">IF(OR(A472="",A472="总计",ISNA(MATCH(A472,'临-进度'!$A:$A,0))),"",A472)</f>
        <v/>
      </c>
      <c r="I472" s="8" t="b">
        <f>NOT(ISNA(MATCH(A472,项目阶段与里程碑!$B:$B,0)))</f>
        <v>0</v>
      </c>
      <c r="J472" s="8" t="str">
        <f t="shared" si="214"/>
        <v/>
      </c>
      <c r="K472" s="8" t="str">
        <f t="shared" si="215"/>
        <v/>
      </c>
      <c r="L472" s="8" t="str">
        <f t="shared" si="216"/>
        <v/>
      </c>
      <c r="N472" s="171" t="str">
        <f t="shared" si="192"/>
        <v/>
      </c>
      <c r="O472" s="171">
        <f t="shared" ca="1" si="193"/>
        <v>16</v>
      </c>
      <c r="P472" s="171" t="str">
        <f t="shared" ca="1" si="194"/>
        <v/>
      </c>
      <c r="Q472" s="171" t="str">
        <f t="shared" ca="1" si="195"/>
        <v/>
      </c>
      <c r="R472" s="171" t="str">
        <f t="shared" ca="1" si="196"/>
        <v/>
      </c>
      <c r="S472" s="171" t="b">
        <f t="shared" si="197"/>
        <v>0</v>
      </c>
      <c r="T472" s="9" t="str">
        <f t="shared" ca="1" si="198"/>
        <v/>
      </c>
      <c r="U472" s="9" t="str">
        <f t="shared" ca="1" si="199"/>
        <v/>
      </c>
      <c r="V472" s="9" t="str">
        <f t="shared" ca="1" si="200"/>
        <v/>
      </c>
      <c r="W472" s="9" t="str">
        <f t="shared" ca="1" si="201"/>
        <v/>
      </c>
      <c r="X472" s="9" t="str">
        <f t="shared" ca="1" si="202"/>
        <v/>
      </c>
      <c r="Y472" s="172" t="str">
        <f t="shared" si="203"/>
        <v/>
      </c>
      <c r="Z472" s="172" t="str">
        <f t="shared" si="204"/>
        <v/>
      </c>
      <c r="AA472" s="172" t="str">
        <f t="shared" si="205"/>
        <v/>
      </c>
      <c r="AB472" s="172" t="str">
        <f t="shared" si="206"/>
        <v/>
      </c>
      <c r="AC472" s="172" t="str">
        <f t="shared" si="207"/>
        <v/>
      </c>
      <c r="AD472" s="173" t="str">
        <f t="shared" ca="1" si="208"/>
        <v/>
      </c>
      <c r="AE472" s="173" t="str">
        <f t="shared" ca="1" si="209"/>
        <v/>
      </c>
      <c r="AF472" s="173" t="str">
        <f t="shared" ca="1" si="210"/>
        <v/>
      </c>
      <c r="AG472" s="173" t="str">
        <f t="shared" ca="1" si="211"/>
        <v/>
      </c>
      <c r="AH472" s="173" t="str">
        <f t="shared" ca="1" si="212"/>
        <v/>
      </c>
    </row>
    <row r="473" spans="7:34">
      <c r="G473" s="8" t="str">
        <f t="shared" si="213"/>
        <v/>
      </c>
      <c r="H473" s="8" t="str">
        <f ca="1">IF(OR(A473="",A473="总计",ISNA(MATCH(A473,'临-进度'!$A:$A,0))),"",A473)</f>
        <v/>
      </c>
      <c r="I473" s="8" t="b">
        <f>NOT(ISNA(MATCH(A473,项目阶段与里程碑!$B:$B,0)))</f>
        <v>0</v>
      </c>
      <c r="J473" s="8" t="str">
        <f t="shared" si="214"/>
        <v/>
      </c>
      <c r="K473" s="8" t="str">
        <f t="shared" si="215"/>
        <v/>
      </c>
      <c r="L473" s="8" t="str">
        <f t="shared" si="216"/>
        <v/>
      </c>
      <c r="N473" s="171" t="str">
        <f t="shared" si="192"/>
        <v/>
      </c>
      <c r="O473" s="171">
        <f t="shared" ca="1" si="193"/>
        <v>16</v>
      </c>
      <c r="P473" s="171" t="str">
        <f t="shared" ca="1" si="194"/>
        <v/>
      </c>
      <c r="Q473" s="171" t="str">
        <f t="shared" ca="1" si="195"/>
        <v/>
      </c>
      <c r="R473" s="171" t="str">
        <f t="shared" ca="1" si="196"/>
        <v/>
      </c>
      <c r="S473" s="171" t="b">
        <f t="shared" si="197"/>
        <v>0</v>
      </c>
      <c r="T473" s="9" t="str">
        <f t="shared" ca="1" si="198"/>
        <v/>
      </c>
      <c r="U473" s="9" t="str">
        <f t="shared" ca="1" si="199"/>
        <v/>
      </c>
      <c r="V473" s="9" t="str">
        <f t="shared" ca="1" si="200"/>
        <v/>
      </c>
      <c r="W473" s="9" t="str">
        <f t="shared" ca="1" si="201"/>
        <v/>
      </c>
      <c r="X473" s="9" t="str">
        <f t="shared" ca="1" si="202"/>
        <v/>
      </c>
      <c r="Y473" s="172" t="str">
        <f t="shared" si="203"/>
        <v/>
      </c>
      <c r="Z473" s="172" t="str">
        <f t="shared" si="204"/>
        <v/>
      </c>
      <c r="AA473" s="172" t="str">
        <f t="shared" si="205"/>
        <v/>
      </c>
      <c r="AB473" s="172" t="str">
        <f t="shared" si="206"/>
        <v/>
      </c>
      <c r="AC473" s="172" t="str">
        <f t="shared" si="207"/>
        <v/>
      </c>
      <c r="AD473" s="173" t="str">
        <f t="shared" ca="1" si="208"/>
        <v/>
      </c>
      <c r="AE473" s="173" t="str">
        <f t="shared" ca="1" si="209"/>
        <v/>
      </c>
      <c r="AF473" s="173" t="str">
        <f t="shared" ca="1" si="210"/>
        <v/>
      </c>
      <c r="AG473" s="173" t="str">
        <f t="shared" ca="1" si="211"/>
        <v/>
      </c>
      <c r="AH473" s="173" t="str">
        <f t="shared" ca="1" si="212"/>
        <v/>
      </c>
    </row>
    <row r="474" spans="7:34">
      <c r="G474" s="8" t="str">
        <f t="shared" si="213"/>
        <v/>
      </c>
      <c r="H474" s="8" t="str">
        <f ca="1">IF(OR(A474="",A474="总计",ISNA(MATCH(A474,'临-进度'!$A:$A,0))),"",A474)</f>
        <v/>
      </c>
      <c r="I474" s="8" t="b">
        <f>NOT(ISNA(MATCH(A474,项目阶段与里程碑!$B:$B,0)))</f>
        <v>0</v>
      </c>
      <c r="J474" s="8" t="str">
        <f t="shared" si="214"/>
        <v/>
      </c>
      <c r="K474" s="8" t="str">
        <f t="shared" si="215"/>
        <v/>
      </c>
      <c r="L474" s="8" t="str">
        <f t="shared" si="216"/>
        <v/>
      </c>
      <c r="N474" s="171" t="str">
        <f t="shared" si="192"/>
        <v/>
      </c>
      <c r="O474" s="171">
        <f t="shared" ca="1" si="193"/>
        <v>16</v>
      </c>
      <c r="P474" s="171" t="str">
        <f t="shared" ca="1" si="194"/>
        <v/>
      </c>
      <c r="Q474" s="171" t="str">
        <f t="shared" ca="1" si="195"/>
        <v/>
      </c>
      <c r="R474" s="171" t="str">
        <f t="shared" ca="1" si="196"/>
        <v/>
      </c>
      <c r="S474" s="171" t="b">
        <f t="shared" si="197"/>
        <v>0</v>
      </c>
      <c r="T474" s="9" t="str">
        <f t="shared" ca="1" si="198"/>
        <v/>
      </c>
      <c r="U474" s="9" t="str">
        <f t="shared" ca="1" si="199"/>
        <v/>
      </c>
      <c r="V474" s="9" t="str">
        <f t="shared" ca="1" si="200"/>
        <v/>
      </c>
      <c r="W474" s="9" t="str">
        <f t="shared" ca="1" si="201"/>
        <v/>
      </c>
      <c r="X474" s="9" t="str">
        <f t="shared" ca="1" si="202"/>
        <v/>
      </c>
      <c r="Y474" s="172" t="str">
        <f t="shared" si="203"/>
        <v/>
      </c>
      <c r="Z474" s="172" t="str">
        <f t="shared" si="204"/>
        <v/>
      </c>
      <c r="AA474" s="172" t="str">
        <f t="shared" si="205"/>
        <v/>
      </c>
      <c r="AB474" s="172" t="str">
        <f t="shared" si="206"/>
        <v/>
      </c>
      <c r="AC474" s="172" t="str">
        <f t="shared" si="207"/>
        <v/>
      </c>
      <c r="AD474" s="173" t="str">
        <f t="shared" ca="1" si="208"/>
        <v/>
      </c>
      <c r="AE474" s="173" t="str">
        <f t="shared" ca="1" si="209"/>
        <v/>
      </c>
      <c r="AF474" s="173" t="str">
        <f t="shared" ca="1" si="210"/>
        <v/>
      </c>
      <c r="AG474" s="173" t="str">
        <f t="shared" ca="1" si="211"/>
        <v/>
      </c>
      <c r="AH474" s="173" t="str">
        <f t="shared" ca="1" si="212"/>
        <v/>
      </c>
    </row>
    <row r="475" spans="7:34">
      <c r="G475" s="8" t="str">
        <f t="shared" si="213"/>
        <v/>
      </c>
      <c r="H475" s="8" t="str">
        <f ca="1">IF(OR(A475="",A475="总计",ISNA(MATCH(A475,'临-进度'!$A:$A,0))),"",A475)</f>
        <v/>
      </c>
      <c r="I475" s="8" t="b">
        <f>NOT(ISNA(MATCH(A475,项目阶段与里程碑!$B:$B,0)))</f>
        <v>0</v>
      </c>
      <c r="J475" s="8" t="str">
        <f t="shared" si="214"/>
        <v/>
      </c>
      <c r="K475" s="8" t="str">
        <f t="shared" si="215"/>
        <v/>
      </c>
      <c r="L475" s="8" t="str">
        <f t="shared" si="216"/>
        <v/>
      </c>
      <c r="N475" s="171" t="str">
        <f t="shared" si="192"/>
        <v/>
      </c>
      <c r="O475" s="171">
        <f t="shared" ca="1" si="193"/>
        <v>16</v>
      </c>
      <c r="P475" s="171" t="str">
        <f t="shared" ca="1" si="194"/>
        <v/>
      </c>
      <c r="Q475" s="171" t="str">
        <f t="shared" ca="1" si="195"/>
        <v/>
      </c>
      <c r="R475" s="171" t="str">
        <f t="shared" ca="1" si="196"/>
        <v/>
      </c>
      <c r="S475" s="171" t="b">
        <f t="shared" si="197"/>
        <v>0</v>
      </c>
      <c r="T475" s="9" t="str">
        <f t="shared" ca="1" si="198"/>
        <v/>
      </c>
      <c r="U475" s="9" t="str">
        <f t="shared" ca="1" si="199"/>
        <v/>
      </c>
      <c r="V475" s="9" t="str">
        <f t="shared" ca="1" si="200"/>
        <v/>
      </c>
      <c r="W475" s="9" t="str">
        <f t="shared" ca="1" si="201"/>
        <v/>
      </c>
      <c r="X475" s="9" t="str">
        <f t="shared" ca="1" si="202"/>
        <v/>
      </c>
      <c r="Y475" s="172" t="str">
        <f t="shared" si="203"/>
        <v/>
      </c>
      <c r="Z475" s="172" t="str">
        <f t="shared" si="204"/>
        <v/>
      </c>
      <c r="AA475" s="172" t="str">
        <f t="shared" si="205"/>
        <v/>
      </c>
      <c r="AB475" s="172" t="str">
        <f t="shared" si="206"/>
        <v/>
      </c>
      <c r="AC475" s="172" t="str">
        <f t="shared" si="207"/>
        <v/>
      </c>
      <c r="AD475" s="173" t="str">
        <f t="shared" ca="1" si="208"/>
        <v/>
      </c>
      <c r="AE475" s="173" t="str">
        <f t="shared" ca="1" si="209"/>
        <v/>
      </c>
      <c r="AF475" s="173" t="str">
        <f t="shared" ca="1" si="210"/>
        <v/>
      </c>
      <c r="AG475" s="173" t="str">
        <f t="shared" ca="1" si="211"/>
        <v/>
      </c>
      <c r="AH475" s="173" t="str">
        <f t="shared" ca="1" si="212"/>
        <v/>
      </c>
    </row>
    <row r="476" spans="7:34">
      <c r="G476" s="8" t="str">
        <f t="shared" si="213"/>
        <v/>
      </c>
      <c r="H476" s="8" t="str">
        <f ca="1">IF(OR(A476="",A476="总计",ISNA(MATCH(A476,'临-进度'!$A:$A,0))),"",A476)</f>
        <v/>
      </c>
      <c r="I476" s="8" t="b">
        <f>NOT(ISNA(MATCH(A476,项目阶段与里程碑!$B:$B,0)))</f>
        <v>0</v>
      </c>
      <c r="J476" s="8" t="str">
        <f t="shared" si="214"/>
        <v/>
      </c>
      <c r="K476" s="8" t="str">
        <f t="shared" si="215"/>
        <v/>
      </c>
      <c r="L476" s="8" t="str">
        <f t="shared" si="216"/>
        <v/>
      </c>
      <c r="N476" s="171" t="str">
        <f t="shared" si="192"/>
        <v/>
      </c>
      <c r="O476" s="171">
        <f t="shared" ca="1" si="193"/>
        <v>16</v>
      </c>
      <c r="P476" s="171" t="str">
        <f t="shared" ca="1" si="194"/>
        <v/>
      </c>
      <c r="Q476" s="171" t="str">
        <f t="shared" ca="1" si="195"/>
        <v/>
      </c>
      <c r="R476" s="171" t="str">
        <f t="shared" ca="1" si="196"/>
        <v/>
      </c>
      <c r="S476" s="171" t="b">
        <f t="shared" si="197"/>
        <v>0</v>
      </c>
      <c r="T476" s="9" t="str">
        <f t="shared" ca="1" si="198"/>
        <v/>
      </c>
      <c r="U476" s="9" t="str">
        <f t="shared" ca="1" si="199"/>
        <v/>
      </c>
      <c r="V476" s="9" t="str">
        <f t="shared" ca="1" si="200"/>
        <v/>
      </c>
      <c r="W476" s="9" t="str">
        <f t="shared" ca="1" si="201"/>
        <v/>
      </c>
      <c r="X476" s="9" t="str">
        <f t="shared" ca="1" si="202"/>
        <v/>
      </c>
      <c r="Y476" s="172" t="str">
        <f t="shared" si="203"/>
        <v/>
      </c>
      <c r="Z476" s="172" t="str">
        <f t="shared" si="204"/>
        <v/>
      </c>
      <c r="AA476" s="172" t="str">
        <f t="shared" si="205"/>
        <v/>
      </c>
      <c r="AB476" s="172" t="str">
        <f t="shared" si="206"/>
        <v/>
      </c>
      <c r="AC476" s="172" t="str">
        <f t="shared" si="207"/>
        <v/>
      </c>
      <c r="AD476" s="173" t="str">
        <f t="shared" ca="1" si="208"/>
        <v/>
      </c>
      <c r="AE476" s="173" t="str">
        <f t="shared" ca="1" si="209"/>
        <v/>
      </c>
      <c r="AF476" s="173" t="str">
        <f t="shared" ca="1" si="210"/>
        <v/>
      </c>
      <c r="AG476" s="173" t="str">
        <f t="shared" ca="1" si="211"/>
        <v/>
      </c>
      <c r="AH476" s="173" t="str">
        <f t="shared" ca="1" si="212"/>
        <v/>
      </c>
    </row>
    <row r="477" spans="7:34">
      <c r="G477" s="8" t="str">
        <f t="shared" si="213"/>
        <v/>
      </c>
      <c r="H477" s="8" t="str">
        <f ca="1">IF(OR(A477="",A477="总计",ISNA(MATCH(A477,'临-进度'!$A:$A,0))),"",A477)</f>
        <v/>
      </c>
      <c r="I477" s="8" t="b">
        <f>NOT(ISNA(MATCH(A477,项目阶段与里程碑!$B:$B,0)))</f>
        <v>0</v>
      </c>
      <c r="J477" s="8" t="str">
        <f t="shared" si="214"/>
        <v/>
      </c>
      <c r="K477" s="8" t="str">
        <f t="shared" si="215"/>
        <v/>
      </c>
      <c r="L477" s="8" t="str">
        <f t="shared" si="216"/>
        <v/>
      </c>
      <c r="N477" s="171" t="str">
        <f t="shared" si="192"/>
        <v/>
      </c>
      <c r="O477" s="171">
        <f t="shared" ca="1" si="193"/>
        <v>16</v>
      </c>
      <c r="P477" s="171" t="str">
        <f t="shared" ca="1" si="194"/>
        <v/>
      </c>
      <c r="Q477" s="171" t="str">
        <f t="shared" ca="1" si="195"/>
        <v/>
      </c>
      <c r="R477" s="171" t="str">
        <f t="shared" ca="1" si="196"/>
        <v/>
      </c>
      <c r="S477" s="171" t="b">
        <f t="shared" si="197"/>
        <v>0</v>
      </c>
      <c r="T477" s="9" t="str">
        <f t="shared" ca="1" si="198"/>
        <v/>
      </c>
      <c r="U477" s="9" t="str">
        <f t="shared" ca="1" si="199"/>
        <v/>
      </c>
      <c r="V477" s="9" t="str">
        <f t="shared" ca="1" si="200"/>
        <v/>
      </c>
      <c r="W477" s="9" t="str">
        <f t="shared" ca="1" si="201"/>
        <v/>
      </c>
      <c r="X477" s="9" t="str">
        <f t="shared" ca="1" si="202"/>
        <v/>
      </c>
      <c r="Y477" s="172" t="str">
        <f t="shared" si="203"/>
        <v/>
      </c>
      <c r="Z477" s="172" t="str">
        <f t="shared" si="204"/>
        <v/>
      </c>
      <c r="AA477" s="172" t="str">
        <f t="shared" si="205"/>
        <v/>
      </c>
      <c r="AB477" s="172" t="str">
        <f t="shared" si="206"/>
        <v/>
      </c>
      <c r="AC477" s="172" t="str">
        <f t="shared" si="207"/>
        <v/>
      </c>
      <c r="AD477" s="173" t="str">
        <f t="shared" ca="1" si="208"/>
        <v/>
      </c>
      <c r="AE477" s="173" t="str">
        <f t="shared" ca="1" si="209"/>
        <v/>
      </c>
      <c r="AF477" s="173" t="str">
        <f t="shared" ca="1" si="210"/>
        <v/>
      </c>
      <c r="AG477" s="173" t="str">
        <f t="shared" ca="1" si="211"/>
        <v/>
      </c>
      <c r="AH477" s="173" t="str">
        <f t="shared" ca="1" si="212"/>
        <v/>
      </c>
    </row>
    <row r="478" spans="7:34">
      <c r="G478" s="8" t="str">
        <f t="shared" si="213"/>
        <v/>
      </c>
      <c r="H478" s="8" t="str">
        <f ca="1">IF(OR(A478="",A478="总计",ISNA(MATCH(A478,'临-进度'!$A:$A,0))),"",A478)</f>
        <v/>
      </c>
      <c r="I478" s="8" t="b">
        <f>NOT(ISNA(MATCH(A478,项目阶段与里程碑!$B:$B,0)))</f>
        <v>0</v>
      </c>
      <c r="J478" s="8" t="str">
        <f t="shared" si="214"/>
        <v/>
      </c>
      <c r="K478" s="8" t="str">
        <f t="shared" si="215"/>
        <v/>
      </c>
      <c r="L478" s="8" t="str">
        <f t="shared" si="216"/>
        <v/>
      </c>
      <c r="N478" s="171" t="str">
        <f t="shared" si="192"/>
        <v/>
      </c>
      <c r="O478" s="171">
        <f t="shared" ca="1" si="193"/>
        <v>16</v>
      </c>
      <c r="P478" s="171" t="str">
        <f t="shared" ca="1" si="194"/>
        <v/>
      </c>
      <c r="Q478" s="171" t="str">
        <f t="shared" ca="1" si="195"/>
        <v/>
      </c>
      <c r="R478" s="171" t="str">
        <f t="shared" ca="1" si="196"/>
        <v/>
      </c>
      <c r="S478" s="171" t="b">
        <f t="shared" si="197"/>
        <v>0</v>
      </c>
      <c r="T478" s="9" t="str">
        <f t="shared" ca="1" si="198"/>
        <v/>
      </c>
      <c r="U478" s="9" t="str">
        <f t="shared" ca="1" si="199"/>
        <v/>
      </c>
      <c r="V478" s="9" t="str">
        <f t="shared" ca="1" si="200"/>
        <v/>
      </c>
      <c r="W478" s="9" t="str">
        <f t="shared" ca="1" si="201"/>
        <v/>
      </c>
      <c r="X478" s="9" t="str">
        <f t="shared" ca="1" si="202"/>
        <v/>
      </c>
      <c r="Y478" s="172" t="str">
        <f t="shared" si="203"/>
        <v/>
      </c>
      <c r="Z478" s="172" t="str">
        <f t="shared" si="204"/>
        <v/>
      </c>
      <c r="AA478" s="172" t="str">
        <f t="shared" si="205"/>
        <v/>
      </c>
      <c r="AB478" s="172" t="str">
        <f t="shared" si="206"/>
        <v/>
      </c>
      <c r="AC478" s="172" t="str">
        <f t="shared" si="207"/>
        <v/>
      </c>
      <c r="AD478" s="173" t="str">
        <f t="shared" ca="1" si="208"/>
        <v/>
      </c>
      <c r="AE478" s="173" t="str">
        <f t="shared" ca="1" si="209"/>
        <v/>
      </c>
      <c r="AF478" s="173" t="str">
        <f t="shared" ca="1" si="210"/>
        <v/>
      </c>
      <c r="AG478" s="173" t="str">
        <f t="shared" ca="1" si="211"/>
        <v/>
      </c>
      <c r="AH478" s="173" t="str">
        <f t="shared" ca="1" si="212"/>
        <v/>
      </c>
    </row>
    <row r="479" spans="7:34">
      <c r="G479" s="8" t="str">
        <f t="shared" si="213"/>
        <v/>
      </c>
      <c r="H479" s="8" t="str">
        <f ca="1">IF(OR(A479="",A479="总计",ISNA(MATCH(A479,'临-进度'!$A:$A,0))),"",A479)</f>
        <v/>
      </c>
      <c r="I479" s="8" t="b">
        <f>NOT(ISNA(MATCH(A479,项目阶段与里程碑!$B:$B,0)))</f>
        <v>0</v>
      </c>
      <c r="J479" s="8" t="str">
        <f t="shared" si="214"/>
        <v/>
      </c>
      <c r="K479" s="8" t="str">
        <f t="shared" si="215"/>
        <v/>
      </c>
      <c r="L479" s="8" t="str">
        <f t="shared" si="216"/>
        <v/>
      </c>
      <c r="N479" s="171" t="str">
        <f t="shared" si="192"/>
        <v/>
      </c>
      <c r="O479" s="171">
        <f t="shared" ca="1" si="193"/>
        <v>16</v>
      </c>
      <c r="P479" s="171" t="str">
        <f t="shared" ca="1" si="194"/>
        <v/>
      </c>
      <c r="Q479" s="171" t="str">
        <f t="shared" ca="1" si="195"/>
        <v/>
      </c>
      <c r="R479" s="171" t="str">
        <f t="shared" ca="1" si="196"/>
        <v/>
      </c>
      <c r="S479" s="171" t="b">
        <f t="shared" si="197"/>
        <v>0</v>
      </c>
      <c r="T479" s="9" t="str">
        <f t="shared" ca="1" si="198"/>
        <v/>
      </c>
      <c r="U479" s="9" t="str">
        <f t="shared" ca="1" si="199"/>
        <v/>
      </c>
      <c r="V479" s="9" t="str">
        <f t="shared" ca="1" si="200"/>
        <v/>
      </c>
      <c r="W479" s="9" t="str">
        <f t="shared" ca="1" si="201"/>
        <v/>
      </c>
      <c r="X479" s="9" t="str">
        <f t="shared" ca="1" si="202"/>
        <v/>
      </c>
      <c r="Y479" s="172" t="str">
        <f t="shared" si="203"/>
        <v/>
      </c>
      <c r="Z479" s="172" t="str">
        <f t="shared" si="204"/>
        <v/>
      </c>
      <c r="AA479" s="172" t="str">
        <f t="shared" si="205"/>
        <v/>
      </c>
      <c r="AB479" s="172" t="str">
        <f t="shared" si="206"/>
        <v/>
      </c>
      <c r="AC479" s="172" t="str">
        <f t="shared" si="207"/>
        <v/>
      </c>
      <c r="AD479" s="173" t="str">
        <f t="shared" ca="1" si="208"/>
        <v/>
      </c>
      <c r="AE479" s="173" t="str">
        <f t="shared" ca="1" si="209"/>
        <v/>
      </c>
      <c r="AF479" s="173" t="str">
        <f t="shared" ca="1" si="210"/>
        <v/>
      </c>
      <c r="AG479" s="173" t="str">
        <f t="shared" ca="1" si="211"/>
        <v/>
      </c>
      <c r="AH479" s="173" t="str">
        <f t="shared" ca="1" si="212"/>
        <v/>
      </c>
    </row>
    <row r="480" spans="7:34">
      <c r="G480" s="8" t="str">
        <f t="shared" si="213"/>
        <v/>
      </c>
      <c r="H480" s="8" t="str">
        <f ca="1">IF(OR(A480="",A480="总计",ISNA(MATCH(A480,'临-进度'!$A:$A,0))),"",A480)</f>
        <v/>
      </c>
      <c r="I480" s="8" t="b">
        <f>NOT(ISNA(MATCH(A480,项目阶段与里程碑!$B:$B,0)))</f>
        <v>0</v>
      </c>
      <c r="J480" s="8" t="str">
        <f t="shared" si="214"/>
        <v/>
      </c>
      <c r="K480" s="8" t="str">
        <f t="shared" si="215"/>
        <v/>
      </c>
      <c r="L480" s="8" t="str">
        <f t="shared" si="216"/>
        <v/>
      </c>
      <c r="N480" s="171" t="str">
        <f t="shared" si="192"/>
        <v/>
      </c>
      <c r="O480" s="171">
        <f t="shared" ca="1" si="193"/>
        <v>16</v>
      </c>
      <c r="P480" s="171" t="str">
        <f t="shared" ca="1" si="194"/>
        <v/>
      </c>
      <c r="Q480" s="171" t="str">
        <f t="shared" ca="1" si="195"/>
        <v/>
      </c>
      <c r="R480" s="171" t="str">
        <f t="shared" ca="1" si="196"/>
        <v/>
      </c>
      <c r="S480" s="171" t="b">
        <f t="shared" si="197"/>
        <v>0</v>
      </c>
      <c r="T480" s="9" t="str">
        <f t="shared" ca="1" si="198"/>
        <v/>
      </c>
      <c r="U480" s="9" t="str">
        <f t="shared" ca="1" si="199"/>
        <v/>
      </c>
      <c r="V480" s="9" t="str">
        <f t="shared" ca="1" si="200"/>
        <v/>
      </c>
      <c r="W480" s="9" t="str">
        <f t="shared" ca="1" si="201"/>
        <v/>
      </c>
      <c r="X480" s="9" t="str">
        <f t="shared" ca="1" si="202"/>
        <v/>
      </c>
      <c r="Y480" s="172" t="str">
        <f t="shared" si="203"/>
        <v/>
      </c>
      <c r="Z480" s="172" t="str">
        <f t="shared" si="204"/>
        <v/>
      </c>
      <c r="AA480" s="172" t="str">
        <f t="shared" si="205"/>
        <v/>
      </c>
      <c r="AB480" s="172" t="str">
        <f t="shared" si="206"/>
        <v/>
      </c>
      <c r="AC480" s="172" t="str">
        <f t="shared" si="207"/>
        <v/>
      </c>
      <c r="AD480" s="173" t="str">
        <f t="shared" ca="1" si="208"/>
        <v/>
      </c>
      <c r="AE480" s="173" t="str">
        <f t="shared" ca="1" si="209"/>
        <v/>
      </c>
      <c r="AF480" s="173" t="str">
        <f t="shared" ca="1" si="210"/>
        <v/>
      </c>
      <c r="AG480" s="173" t="str">
        <f t="shared" ca="1" si="211"/>
        <v/>
      </c>
      <c r="AH480" s="173" t="str">
        <f t="shared" ca="1" si="212"/>
        <v/>
      </c>
    </row>
    <row r="481" spans="7:34">
      <c r="G481" s="8" t="str">
        <f t="shared" si="213"/>
        <v/>
      </c>
      <c r="H481" s="8" t="str">
        <f ca="1">IF(OR(A481="",A481="总计",ISNA(MATCH(A481,'临-进度'!$A:$A,0))),"",A481)</f>
        <v/>
      </c>
      <c r="I481" s="8" t="b">
        <f>NOT(ISNA(MATCH(A481,项目阶段与里程碑!$B:$B,0)))</f>
        <v>0</v>
      </c>
      <c r="J481" s="8" t="str">
        <f t="shared" si="214"/>
        <v/>
      </c>
      <c r="K481" s="8" t="str">
        <f t="shared" si="215"/>
        <v/>
      </c>
      <c r="L481" s="8" t="str">
        <f t="shared" si="216"/>
        <v/>
      </c>
      <c r="N481" s="171" t="str">
        <f t="shared" si="192"/>
        <v/>
      </c>
      <c r="O481" s="171">
        <f t="shared" ca="1" si="193"/>
        <v>16</v>
      </c>
      <c r="P481" s="171" t="str">
        <f t="shared" ca="1" si="194"/>
        <v/>
      </c>
      <c r="Q481" s="171" t="str">
        <f t="shared" ca="1" si="195"/>
        <v/>
      </c>
      <c r="R481" s="171" t="str">
        <f t="shared" ca="1" si="196"/>
        <v/>
      </c>
      <c r="S481" s="171" t="b">
        <f t="shared" si="197"/>
        <v>0</v>
      </c>
      <c r="T481" s="9" t="str">
        <f t="shared" ca="1" si="198"/>
        <v/>
      </c>
      <c r="U481" s="9" t="str">
        <f t="shared" ca="1" si="199"/>
        <v/>
      </c>
      <c r="V481" s="9" t="str">
        <f t="shared" ca="1" si="200"/>
        <v/>
      </c>
      <c r="W481" s="9" t="str">
        <f t="shared" ca="1" si="201"/>
        <v/>
      </c>
      <c r="X481" s="9" t="str">
        <f t="shared" ca="1" si="202"/>
        <v/>
      </c>
      <c r="Y481" s="172" t="str">
        <f t="shared" si="203"/>
        <v/>
      </c>
      <c r="Z481" s="172" t="str">
        <f t="shared" si="204"/>
        <v/>
      </c>
      <c r="AA481" s="172" t="str">
        <f t="shared" si="205"/>
        <v/>
      </c>
      <c r="AB481" s="172" t="str">
        <f t="shared" si="206"/>
        <v/>
      </c>
      <c r="AC481" s="172" t="str">
        <f t="shared" si="207"/>
        <v/>
      </c>
      <c r="AD481" s="173" t="str">
        <f t="shared" ca="1" si="208"/>
        <v/>
      </c>
      <c r="AE481" s="173" t="str">
        <f t="shared" ca="1" si="209"/>
        <v/>
      </c>
      <c r="AF481" s="173" t="str">
        <f t="shared" ca="1" si="210"/>
        <v/>
      </c>
      <c r="AG481" s="173" t="str">
        <f t="shared" ca="1" si="211"/>
        <v/>
      </c>
      <c r="AH481" s="173" t="str">
        <f t="shared" ca="1" si="212"/>
        <v/>
      </c>
    </row>
    <row r="482" spans="7:34">
      <c r="G482" s="8" t="str">
        <f t="shared" si="213"/>
        <v/>
      </c>
      <c r="H482" s="8" t="str">
        <f ca="1">IF(OR(A482="",A482="总计",ISNA(MATCH(A482,'临-进度'!$A:$A,0))),"",A482)</f>
        <v/>
      </c>
      <c r="I482" s="8" t="b">
        <f>NOT(ISNA(MATCH(A482,项目阶段与里程碑!$B:$B,0)))</f>
        <v>0</v>
      </c>
      <c r="J482" s="8" t="str">
        <f t="shared" si="214"/>
        <v/>
      </c>
      <c r="K482" s="8" t="str">
        <f t="shared" si="215"/>
        <v/>
      </c>
      <c r="L482" s="8" t="str">
        <f t="shared" si="216"/>
        <v/>
      </c>
      <c r="N482" s="171" t="str">
        <f t="shared" si="192"/>
        <v/>
      </c>
      <c r="O482" s="171">
        <f t="shared" ca="1" si="193"/>
        <v>16</v>
      </c>
      <c r="P482" s="171" t="str">
        <f t="shared" ca="1" si="194"/>
        <v/>
      </c>
      <c r="Q482" s="171" t="str">
        <f t="shared" ca="1" si="195"/>
        <v/>
      </c>
      <c r="R482" s="171" t="str">
        <f t="shared" ca="1" si="196"/>
        <v/>
      </c>
      <c r="S482" s="171" t="b">
        <f t="shared" si="197"/>
        <v>0</v>
      </c>
      <c r="T482" s="9" t="str">
        <f t="shared" ca="1" si="198"/>
        <v/>
      </c>
      <c r="U482" s="9" t="str">
        <f t="shared" ca="1" si="199"/>
        <v/>
      </c>
      <c r="V482" s="9" t="str">
        <f t="shared" ca="1" si="200"/>
        <v/>
      </c>
      <c r="W482" s="9" t="str">
        <f t="shared" ca="1" si="201"/>
        <v/>
      </c>
      <c r="X482" s="9" t="str">
        <f t="shared" ca="1" si="202"/>
        <v/>
      </c>
      <c r="Y482" s="172" t="str">
        <f t="shared" si="203"/>
        <v/>
      </c>
      <c r="Z482" s="172" t="str">
        <f t="shared" si="204"/>
        <v/>
      </c>
      <c r="AA482" s="172" t="str">
        <f t="shared" si="205"/>
        <v/>
      </c>
      <c r="AB482" s="172" t="str">
        <f t="shared" si="206"/>
        <v/>
      </c>
      <c r="AC482" s="172" t="str">
        <f t="shared" si="207"/>
        <v/>
      </c>
      <c r="AD482" s="173" t="str">
        <f t="shared" ca="1" si="208"/>
        <v/>
      </c>
      <c r="AE482" s="173" t="str">
        <f t="shared" ca="1" si="209"/>
        <v/>
      </c>
      <c r="AF482" s="173" t="str">
        <f t="shared" ca="1" si="210"/>
        <v/>
      </c>
      <c r="AG482" s="173" t="str">
        <f t="shared" ca="1" si="211"/>
        <v/>
      </c>
      <c r="AH482" s="173" t="str">
        <f t="shared" ca="1" si="212"/>
        <v/>
      </c>
    </row>
    <row r="483" spans="7:34">
      <c r="G483" s="8" t="str">
        <f t="shared" si="213"/>
        <v/>
      </c>
      <c r="H483" s="8" t="str">
        <f ca="1">IF(OR(A483="",A483="总计",ISNA(MATCH(A483,'临-进度'!$A:$A,0))),"",A483)</f>
        <v/>
      </c>
      <c r="I483" s="8" t="b">
        <f>NOT(ISNA(MATCH(A483,项目阶段与里程碑!$B:$B,0)))</f>
        <v>0</v>
      </c>
      <c r="J483" s="8" t="str">
        <f t="shared" si="214"/>
        <v/>
      </c>
      <c r="K483" s="8" t="str">
        <f t="shared" si="215"/>
        <v/>
      </c>
      <c r="L483" s="8" t="str">
        <f t="shared" si="216"/>
        <v/>
      </c>
      <c r="N483" s="171" t="str">
        <f t="shared" si="192"/>
        <v/>
      </c>
      <c r="O483" s="171">
        <f t="shared" ca="1" si="193"/>
        <v>16</v>
      </c>
      <c r="P483" s="171" t="str">
        <f t="shared" ca="1" si="194"/>
        <v/>
      </c>
      <c r="Q483" s="171" t="str">
        <f t="shared" ca="1" si="195"/>
        <v/>
      </c>
      <c r="R483" s="171" t="str">
        <f t="shared" ca="1" si="196"/>
        <v/>
      </c>
      <c r="S483" s="171" t="b">
        <f t="shared" si="197"/>
        <v>0</v>
      </c>
      <c r="T483" s="9" t="str">
        <f t="shared" ca="1" si="198"/>
        <v/>
      </c>
      <c r="U483" s="9" t="str">
        <f t="shared" ca="1" si="199"/>
        <v/>
      </c>
      <c r="V483" s="9" t="str">
        <f t="shared" ca="1" si="200"/>
        <v/>
      </c>
      <c r="W483" s="9" t="str">
        <f t="shared" ca="1" si="201"/>
        <v/>
      </c>
      <c r="X483" s="9" t="str">
        <f t="shared" ca="1" si="202"/>
        <v/>
      </c>
      <c r="Y483" s="172" t="str">
        <f t="shared" si="203"/>
        <v/>
      </c>
      <c r="Z483" s="172" t="str">
        <f t="shared" si="204"/>
        <v/>
      </c>
      <c r="AA483" s="172" t="str">
        <f t="shared" si="205"/>
        <v/>
      </c>
      <c r="AB483" s="172" t="str">
        <f t="shared" si="206"/>
        <v/>
      </c>
      <c r="AC483" s="172" t="str">
        <f t="shared" si="207"/>
        <v/>
      </c>
      <c r="AD483" s="173" t="str">
        <f t="shared" ca="1" si="208"/>
        <v/>
      </c>
      <c r="AE483" s="173" t="str">
        <f t="shared" ca="1" si="209"/>
        <v/>
      </c>
      <c r="AF483" s="173" t="str">
        <f t="shared" ca="1" si="210"/>
        <v/>
      </c>
      <c r="AG483" s="173" t="str">
        <f t="shared" ca="1" si="211"/>
        <v/>
      </c>
      <c r="AH483" s="173" t="str">
        <f t="shared" ca="1" si="212"/>
        <v/>
      </c>
    </row>
    <row r="484" spans="7:34">
      <c r="G484" s="8" t="str">
        <f t="shared" si="213"/>
        <v/>
      </c>
      <c r="H484" s="8" t="str">
        <f ca="1">IF(OR(A484="",A484="总计",ISNA(MATCH(A484,'临-进度'!$A:$A,0))),"",A484)</f>
        <v/>
      </c>
      <c r="I484" s="8" t="b">
        <f>NOT(ISNA(MATCH(A484,项目阶段与里程碑!$B:$B,0)))</f>
        <v>0</v>
      </c>
      <c r="J484" s="8" t="str">
        <f t="shared" si="214"/>
        <v/>
      </c>
      <c r="K484" s="8" t="str">
        <f t="shared" si="215"/>
        <v/>
      </c>
      <c r="L484" s="8" t="str">
        <f t="shared" si="216"/>
        <v/>
      </c>
      <c r="N484" s="171" t="str">
        <f t="shared" si="192"/>
        <v/>
      </c>
      <c r="O484" s="171">
        <f t="shared" ca="1" si="193"/>
        <v>16</v>
      </c>
      <c r="P484" s="171" t="str">
        <f t="shared" ca="1" si="194"/>
        <v/>
      </c>
      <c r="Q484" s="171" t="str">
        <f t="shared" ca="1" si="195"/>
        <v/>
      </c>
      <c r="R484" s="171" t="str">
        <f t="shared" ca="1" si="196"/>
        <v/>
      </c>
      <c r="S484" s="171" t="b">
        <f t="shared" si="197"/>
        <v>0</v>
      </c>
      <c r="T484" s="9" t="str">
        <f t="shared" ca="1" si="198"/>
        <v/>
      </c>
      <c r="U484" s="9" t="str">
        <f t="shared" ca="1" si="199"/>
        <v/>
      </c>
      <c r="V484" s="9" t="str">
        <f t="shared" ca="1" si="200"/>
        <v/>
      </c>
      <c r="W484" s="9" t="str">
        <f t="shared" ca="1" si="201"/>
        <v/>
      </c>
      <c r="X484" s="9" t="str">
        <f t="shared" ca="1" si="202"/>
        <v/>
      </c>
      <c r="Y484" s="172" t="str">
        <f t="shared" si="203"/>
        <v/>
      </c>
      <c r="Z484" s="172" t="str">
        <f t="shared" si="204"/>
        <v/>
      </c>
      <c r="AA484" s="172" t="str">
        <f t="shared" si="205"/>
        <v/>
      </c>
      <c r="AB484" s="172" t="str">
        <f t="shared" si="206"/>
        <v/>
      </c>
      <c r="AC484" s="172" t="str">
        <f t="shared" si="207"/>
        <v/>
      </c>
      <c r="AD484" s="173" t="str">
        <f t="shared" ca="1" si="208"/>
        <v/>
      </c>
      <c r="AE484" s="173" t="str">
        <f t="shared" ca="1" si="209"/>
        <v/>
      </c>
      <c r="AF484" s="173" t="str">
        <f t="shared" ca="1" si="210"/>
        <v/>
      </c>
      <c r="AG484" s="173" t="str">
        <f t="shared" ca="1" si="211"/>
        <v/>
      </c>
      <c r="AH484" s="173" t="str">
        <f t="shared" ca="1" si="212"/>
        <v/>
      </c>
    </row>
    <row r="485" spans="7:34">
      <c r="G485" s="8" t="str">
        <f t="shared" si="213"/>
        <v/>
      </c>
      <c r="H485" s="8" t="str">
        <f ca="1">IF(OR(A485="",A485="总计",ISNA(MATCH(A485,'临-进度'!$A:$A,0))),"",A485)</f>
        <v/>
      </c>
      <c r="I485" s="8" t="b">
        <f>NOT(ISNA(MATCH(A485,项目阶段与里程碑!$B:$B,0)))</f>
        <v>0</v>
      </c>
      <c r="J485" s="8" t="str">
        <f t="shared" si="214"/>
        <v/>
      </c>
      <c r="K485" s="8" t="str">
        <f t="shared" si="215"/>
        <v/>
      </c>
      <c r="L485" s="8" t="str">
        <f t="shared" si="216"/>
        <v/>
      </c>
      <c r="N485" s="171" t="str">
        <f t="shared" si="192"/>
        <v/>
      </c>
      <c r="O485" s="171">
        <f t="shared" ca="1" si="193"/>
        <v>16</v>
      </c>
      <c r="P485" s="171" t="str">
        <f t="shared" ca="1" si="194"/>
        <v/>
      </c>
      <c r="Q485" s="171" t="str">
        <f t="shared" ca="1" si="195"/>
        <v/>
      </c>
      <c r="R485" s="171" t="str">
        <f t="shared" ca="1" si="196"/>
        <v/>
      </c>
      <c r="S485" s="171" t="b">
        <f t="shared" si="197"/>
        <v>0</v>
      </c>
      <c r="T485" s="9" t="str">
        <f t="shared" ca="1" si="198"/>
        <v/>
      </c>
      <c r="U485" s="9" t="str">
        <f t="shared" ca="1" si="199"/>
        <v/>
      </c>
      <c r="V485" s="9" t="str">
        <f t="shared" ca="1" si="200"/>
        <v/>
      </c>
      <c r="W485" s="9" t="str">
        <f t="shared" ca="1" si="201"/>
        <v/>
      </c>
      <c r="X485" s="9" t="str">
        <f t="shared" ca="1" si="202"/>
        <v/>
      </c>
      <c r="Y485" s="172" t="str">
        <f t="shared" si="203"/>
        <v/>
      </c>
      <c r="Z485" s="172" t="str">
        <f t="shared" si="204"/>
        <v/>
      </c>
      <c r="AA485" s="172" t="str">
        <f t="shared" si="205"/>
        <v/>
      </c>
      <c r="AB485" s="172" t="str">
        <f t="shared" si="206"/>
        <v/>
      </c>
      <c r="AC485" s="172" t="str">
        <f t="shared" si="207"/>
        <v/>
      </c>
      <c r="AD485" s="173" t="str">
        <f t="shared" ca="1" si="208"/>
        <v/>
      </c>
      <c r="AE485" s="173" t="str">
        <f t="shared" ca="1" si="209"/>
        <v/>
      </c>
      <c r="AF485" s="173" t="str">
        <f t="shared" ca="1" si="210"/>
        <v/>
      </c>
      <c r="AG485" s="173" t="str">
        <f t="shared" ca="1" si="211"/>
        <v/>
      </c>
      <c r="AH485" s="173" t="str">
        <f t="shared" ca="1" si="212"/>
        <v/>
      </c>
    </row>
    <row r="486" spans="7:34">
      <c r="G486" s="8" t="str">
        <f t="shared" si="213"/>
        <v/>
      </c>
      <c r="H486" s="8" t="str">
        <f ca="1">IF(OR(A486="",A486="总计",ISNA(MATCH(A486,'临-进度'!$A:$A,0))),"",A486)</f>
        <v/>
      </c>
      <c r="I486" s="8" t="b">
        <f>NOT(ISNA(MATCH(A486,项目阶段与里程碑!$B:$B,0)))</f>
        <v>0</v>
      </c>
      <c r="J486" s="8" t="str">
        <f t="shared" si="214"/>
        <v/>
      </c>
      <c r="K486" s="8" t="str">
        <f t="shared" si="215"/>
        <v/>
      </c>
      <c r="L486" s="8" t="str">
        <f t="shared" si="216"/>
        <v/>
      </c>
      <c r="N486" s="171" t="str">
        <f t="shared" si="192"/>
        <v/>
      </c>
      <c r="O486" s="171">
        <f t="shared" ca="1" si="193"/>
        <v>16</v>
      </c>
      <c r="P486" s="171" t="str">
        <f t="shared" ca="1" si="194"/>
        <v/>
      </c>
      <c r="Q486" s="171" t="str">
        <f t="shared" ca="1" si="195"/>
        <v/>
      </c>
      <c r="R486" s="171" t="str">
        <f t="shared" ca="1" si="196"/>
        <v/>
      </c>
      <c r="S486" s="171" t="b">
        <f t="shared" si="197"/>
        <v>0</v>
      </c>
      <c r="T486" s="9" t="str">
        <f t="shared" ca="1" si="198"/>
        <v/>
      </c>
      <c r="U486" s="9" t="str">
        <f t="shared" ca="1" si="199"/>
        <v/>
      </c>
      <c r="V486" s="9" t="str">
        <f t="shared" ca="1" si="200"/>
        <v/>
      </c>
      <c r="W486" s="9" t="str">
        <f t="shared" ca="1" si="201"/>
        <v/>
      </c>
      <c r="X486" s="9" t="str">
        <f t="shared" ca="1" si="202"/>
        <v/>
      </c>
      <c r="Y486" s="172" t="str">
        <f t="shared" si="203"/>
        <v/>
      </c>
      <c r="Z486" s="172" t="str">
        <f t="shared" si="204"/>
        <v/>
      </c>
      <c r="AA486" s="172" t="str">
        <f t="shared" si="205"/>
        <v/>
      </c>
      <c r="AB486" s="172" t="str">
        <f t="shared" si="206"/>
        <v/>
      </c>
      <c r="AC486" s="172" t="str">
        <f t="shared" si="207"/>
        <v/>
      </c>
      <c r="AD486" s="173" t="str">
        <f t="shared" ca="1" si="208"/>
        <v/>
      </c>
      <c r="AE486" s="173" t="str">
        <f t="shared" ca="1" si="209"/>
        <v/>
      </c>
      <c r="AF486" s="173" t="str">
        <f t="shared" ca="1" si="210"/>
        <v/>
      </c>
      <c r="AG486" s="173" t="str">
        <f t="shared" ca="1" si="211"/>
        <v/>
      </c>
      <c r="AH486" s="173" t="str">
        <f t="shared" ca="1" si="212"/>
        <v/>
      </c>
    </row>
    <row r="487" spans="7:34">
      <c r="G487" s="8" t="str">
        <f t="shared" si="213"/>
        <v/>
      </c>
      <c r="H487" s="8" t="str">
        <f ca="1">IF(OR(A487="",A487="总计",ISNA(MATCH(A487,'临-进度'!$A:$A,0))),"",A487)</f>
        <v/>
      </c>
      <c r="I487" s="8" t="b">
        <f>NOT(ISNA(MATCH(A487,项目阶段与里程碑!$B:$B,0)))</f>
        <v>0</v>
      </c>
      <c r="J487" s="8" t="str">
        <f t="shared" si="214"/>
        <v/>
      </c>
      <c r="K487" s="8" t="str">
        <f t="shared" si="215"/>
        <v/>
      </c>
      <c r="L487" s="8" t="str">
        <f t="shared" si="216"/>
        <v/>
      </c>
      <c r="N487" s="171" t="str">
        <f t="shared" si="192"/>
        <v/>
      </c>
      <c r="O487" s="171">
        <f t="shared" ca="1" si="193"/>
        <v>16</v>
      </c>
      <c r="P487" s="171" t="str">
        <f t="shared" ca="1" si="194"/>
        <v/>
      </c>
      <c r="Q487" s="171" t="str">
        <f t="shared" ca="1" si="195"/>
        <v/>
      </c>
      <c r="R487" s="171" t="str">
        <f t="shared" ca="1" si="196"/>
        <v/>
      </c>
      <c r="S487" s="171" t="b">
        <f t="shared" si="197"/>
        <v>0</v>
      </c>
      <c r="T487" s="9" t="str">
        <f t="shared" ca="1" si="198"/>
        <v/>
      </c>
      <c r="U487" s="9" t="str">
        <f t="shared" ca="1" si="199"/>
        <v/>
      </c>
      <c r="V487" s="9" t="str">
        <f t="shared" ca="1" si="200"/>
        <v/>
      </c>
      <c r="W487" s="9" t="str">
        <f t="shared" ca="1" si="201"/>
        <v/>
      </c>
      <c r="X487" s="9" t="str">
        <f t="shared" ca="1" si="202"/>
        <v/>
      </c>
      <c r="Y487" s="172" t="str">
        <f t="shared" si="203"/>
        <v/>
      </c>
      <c r="Z487" s="172" t="str">
        <f t="shared" si="204"/>
        <v/>
      </c>
      <c r="AA487" s="172" t="str">
        <f t="shared" si="205"/>
        <v/>
      </c>
      <c r="AB487" s="172" t="str">
        <f t="shared" si="206"/>
        <v/>
      </c>
      <c r="AC487" s="172" t="str">
        <f t="shared" si="207"/>
        <v/>
      </c>
      <c r="AD487" s="173" t="str">
        <f t="shared" ca="1" si="208"/>
        <v/>
      </c>
      <c r="AE487" s="173" t="str">
        <f t="shared" ca="1" si="209"/>
        <v/>
      </c>
      <c r="AF487" s="173" t="str">
        <f t="shared" ca="1" si="210"/>
        <v/>
      </c>
      <c r="AG487" s="173" t="str">
        <f t="shared" ca="1" si="211"/>
        <v/>
      </c>
      <c r="AH487" s="173" t="str">
        <f t="shared" ca="1" si="212"/>
        <v/>
      </c>
    </row>
    <row r="488" spans="7:34">
      <c r="G488" s="8" t="str">
        <f t="shared" si="213"/>
        <v/>
      </c>
      <c r="H488" s="8" t="str">
        <f ca="1">IF(OR(A488="",A488="总计",ISNA(MATCH(A488,'临-进度'!$A:$A,0))),"",A488)</f>
        <v/>
      </c>
      <c r="I488" s="8" t="b">
        <f>NOT(ISNA(MATCH(A488,项目阶段与里程碑!$B:$B,0)))</f>
        <v>0</v>
      </c>
      <c r="J488" s="8" t="str">
        <f t="shared" si="214"/>
        <v/>
      </c>
      <c r="K488" s="8" t="str">
        <f t="shared" si="215"/>
        <v/>
      </c>
      <c r="L488" s="8" t="str">
        <f t="shared" si="216"/>
        <v/>
      </c>
      <c r="N488" s="171" t="str">
        <f t="shared" si="192"/>
        <v/>
      </c>
      <c r="O488" s="171">
        <f t="shared" ca="1" si="193"/>
        <v>16</v>
      </c>
      <c r="P488" s="171" t="str">
        <f t="shared" ca="1" si="194"/>
        <v/>
      </c>
      <c r="Q488" s="171" t="str">
        <f t="shared" ca="1" si="195"/>
        <v/>
      </c>
      <c r="R488" s="171" t="str">
        <f t="shared" ca="1" si="196"/>
        <v/>
      </c>
      <c r="S488" s="171" t="b">
        <f t="shared" si="197"/>
        <v>0</v>
      </c>
      <c r="T488" s="9" t="str">
        <f t="shared" ca="1" si="198"/>
        <v/>
      </c>
      <c r="U488" s="9" t="str">
        <f t="shared" ca="1" si="199"/>
        <v/>
      </c>
      <c r="V488" s="9" t="str">
        <f t="shared" ca="1" si="200"/>
        <v/>
      </c>
      <c r="W488" s="9" t="str">
        <f t="shared" ca="1" si="201"/>
        <v/>
      </c>
      <c r="X488" s="9" t="str">
        <f t="shared" ca="1" si="202"/>
        <v/>
      </c>
      <c r="Y488" s="172" t="str">
        <f t="shared" si="203"/>
        <v/>
      </c>
      <c r="Z488" s="172" t="str">
        <f t="shared" si="204"/>
        <v/>
      </c>
      <c r="AA488" s="172" t="str">
        <f t="shared" si="205"/>
        <v/>
      </c>
      <c r="AB488" s="172" t="str">
        <f t="shared" si="206"/>
        <v/>
      </c>
      <c r="AC488" s="172" t="str">
        <f t="shared" si="207"/>
        <v/>
      </c>
      <c r="AD488" s="173" t="str">
        <f t="shared" ca="1" si="208"/>
        <v/>
      </c>
      <c r="AE488" s="173" t="str">
        <f t="shared" ca="1" si="209"/>
        <v/>
      </c>
      <c r="AF488" s="173" t="str">
        <f t="shared" ca="1" si="210"/>
        <v/>
      </c>
      <c r="AG488" s="173" t="str">
        <f t="shared" ca="1" si="211"/>
        <v/>
      </c>
      <c r="AH488" s="173" t="str">
        <f t="shared" ca="1" si="212"/>
        <v/>
      </c>
    </row>
    <row r="489" spans="7:34">
      <c r="G489" s="8" t="str">
        <f t="shared" si="213"/>
        <v/>
      </c>
      <c r="H489" s="8" t="str">
        <f ca="1">IF(OR(A489="",A489="总计",ISNA(MATCH(A489,'临-进度'!$A:$A,0))),"",A489)</f>
        <v/>
      </c>
      <c r="I489" s="8" t="b">
        <f>NOT(ISNA(MATCH(A489,项目阶段与里程碑!$B:$B,0)))</f>
        <v>0</v>
      </c>
      <c r="J489" s="8" t="str">
        <f t="shared" si="214"/>
        <v/>
      </c>
      <c r="K489" s="8" t="str">
        <f t="shared" si="215"/>
        <v/>
      </c>
      <c r="L489" s="8" t="str">
        <f t="shared" si="216"/>
        <v/>
      </c>
      <c r="N489" s="171" t="str">
        <f t="shared" si="192"/>
        <v/>
      </c>
      <c r="O489" s="171">
        <f t="shared" ca="1" si="193"/>
        <v>16</v>
      </c>
      <c r="P489" s="171" t="str">
        <f t="shared" ca="1" si="194"/>
        <v/>
      </c>
      <c r="Q489" s="171" t="str">
        <f t="shared" ca="1" si="195"/>
        <v/>
      </c>
      <c r="R489" s="171" t="str">
        <f t="shared" ca="1" si="196"/>
        <v/>
      </c>
      <c r="S489" s="171" t="b">
        <f t="shared" si="197"/>
        <v>0</v>
      </c>
      <c r="T489" s="9" t="str">
        <f t="shared" ca="1" si="198"/>
        <v/>
      </c>
      <c r="U489" s="9" t="str">
        <f t="shared" ca="1" si="199"/>
        <v/>
      </c>
      <c r="V489" s="9" t="str">
        <f t="shared" ca="1" si="200"/>
        <v/>
      </c>
      <c r="W489" s="9" t="str">
        <f t="shared" ca="1" si="201"/>
        <v/>
      </c>
      <c r="X489" s="9" t="str">
        <f t="shared" ca="1" si="202"/>
        <v/>
      </c>
      <c r="Y489" s="172" t="str">
        <f t="shared" si="203"/>
        <v/>
      </c>
      <c r="Z489" s="172" t="str">
        <f t="shared" si="204"/>
        <v/>
      </c>
      <c r="AA489" s="172" t="str">
        <f t="shared" si="205"/>
        <v/>
      </c>
      <c r="AB489" s="172" t="str">
        <f t="shared" si="206"/>
        <v/>
      </c>
      <c r="AC489" s="172" t="str">
        <f t="shared" si="207"/>
        <v/>
      </c>
      <c r="AD489" s="173" t="str">
        <f t="shared" ca="1" si="208"/>
        <v/>
      </c>
      <c r="AE489" s="173" t="str">
        <f t="shared" ca="1" si="209"/>
        <v/>
      </c>
      <c r="AF489" s="173" t="str">
        <f t="shared" ca="1" si="210"/>
        <v/>
      </c>
      <c r="AG489" s="173" t="str">
        <f t="shared" ca="1" si="211"/>
        <v/>
      </c>
      <c r="AH489" s="173" t="str">
        <f t="shared" ca="1" si="212"/>
        <v/>
      </c>
    </row>
    <row r="490" spans="7:34">
      <c r="G490" s="8" t="str">
        <f t="shared" si="213"/>
        <v/>
      </c>
      <c r="H490" s="8" t="str">
        <f ca="1">IF(OR(A490="",A490="总计",ISNA(MATCH(A490,'临-进度'!$A:$A,0))),"",A490)</f>
        <v/>
      </c>
      <c r="I490" s="8" t="b">
        <f>NOT(ISNA(MATCH(A490,项目阶段与里程碑!$B:$B,0)))</f>
        <v>0</v>
      </c>
      <c r="J490" s="8" t="str">
        <f t="shared" si="214"/>
        <v/>
      </c>
      <c r="K490" s="8" t="str">
        <f t="shared" si="215"/>
        <v/>
      </c>
      <c r="L490" s="8" t="str">
        <f t="shared" si="216"/>
        <v/>
      </c>
      <c r="N490" s="171" t="str">
        <f t="shared" si="192"/>
        <v/>
      </c>
      <c r="O490" s="171">
        <f t="shared" ca="1" si="193"/>
        <v>16</v>
      </c>
      <c r="P490" s="171" t="str">
        <f t="shared" ca="1" si="194"/>
        <v/>
      </c>
      <c r="Q490" s="171" t="str">
        <f t="shared" ca="1" si="195"/>
        <v/>
      </c>
      <c r="R490" s="171" t="str">
        <f t="shared" ca="1" si="196"/>
        <v/>
      </c>
      <c r="S490" s="171" t="b">
        <f t="shared" si="197"/>
        <v>0</v>
      </c>
      <c r="T490" s="9" t="str">
        <f t="shared" ca="1" si="198"/>
        <v/>
      </c>
      <c r="U490" s="9" t="str">
        <f t="shared" ca="1" si="199"/>
        <v/>
      </c>
      <c r="V490" s="9" t="str">
        <f t="shared" ca="1" si="200"/>
        <v/>
      </c>
      <c r="W490" s="9" t="str">
        <f t="shared" ca="1" si="201"/>
        <v/>
      </c>
      <c r="X490" s="9" t="str">
        <f t="shared" ca="1" si="202"/>
        <v/>
      </c>
      <c r="Y490" s="172" t="str">
        <f t="shared" si="203"/>
        <v/>
      </c>
      <c r="Z490" s="172" t="str">
        <f t="shared" si="204"/>
        <v/>
      </c>
      <c r="AA490" s="172" t="str">
        <f t="shared" si="205"/>
        <v/>
      </c>
      <c r="AB490" s="172" t="str">
        <f t="shared" si="206"/>
        <v/>
      </c>
      <c r="AC490" s="172" t="str">
        <f t="shared" si="207"/>
        <v/>
      </c>
      <c r="AD490" s="173" t="str">
        <f t="shared" ca="1" si="208"/>
        <v/>
      </c>
      <c r="AE490" s="173" t="str">
        <f t="shared" ca="1" si="209"/>
        <v/>
      </c>
      <c r="AF490" s="173" t="str">
        <f t="shared" ca="1" si="210"/>
        <v/>
      </c>
      <c r="AG490" s="173" t="str">
        <f t="shared" ca="1" si="211"/>
        <v/>
      </c>
      <c r="AH490" s="173" t="str">
        <f t="shared" ca="1" si="212"/>
        <v/>
      </c>
    </row>
    <row r="491" spans="7:34">
      <c r="G491" s="8" t="str">
        <f t="shared" si="213"/>
        <v/>
      </c>
      <c r="H491" s="8" t="str">
        <f ca="1">IF(OR(A491="",A491="总计",ISNA(MATCH(A491,'临-进度'!$A:$A,0))),"",A491)</f>
        <v/>
      </c>
      <c r="I491" s="8" t="b">
        <f>NOT(ISNA(MATCH(A491,项目阶段与里程碑!$B:$B,0)))</f>
        <v>0</v>
      </c>
      <c r="J491" s="8" t="str">
        <f t="shared" si="214"/>
        <v/>
      </c>
      <c r="K491" s="8" t="str">
        <f t="shared" si="215"/>
        <v/>
      </c>
      <c r="L491" s="8" t="str">
        <f t="shared" si="216"/>
        <v/>
      </c>
      <c r="N491" s="171" t="str">
        <f t="shared" si="192"/>
        <v/>
      </c>
      <c r="O491" s="171">
        <f t="shared" ca="1" si="193"/>
        <v>16</v>
      </c>
      <c r="P491" s="171" t="str">
        <f t="shared" ca="1" si="194"/>
        <v/>
      </c>
      <c r="Q491" s="171" t="str">
        <f t="shared" ca="1" si="195"/>
        <v/>
      </c>
      <c r="R491" s="171" t="str">
        <f t="shared" ca="1" si="196"/>
        <v/>
      </c>
      <c r="S491" s="171" t="b">
        <f t="shared" si="197"/>
        <v>0</v>
      </c>
      <c r="T491" s="9" t="str">
        <f t="shared" ca="1" si="198"/>
        <v/>
      </c>
      <c r="U491" s="9" t="str">
        <f t="shared" ca="1" si="199"/>
        <v/>
      </c>
      <c r="V491" s="9" t="str">
        <f t="shared" ca="1" si="200"/>
        <v/>
      </c>
      <c r="W491" s="9" t="str">
        <f t="shared" ca="1" si="201"/>
        <v/>
      </c>
      <c r="X491" s="9" t="str">
        <f t="shared" ca="1" si="202"/>
        <v/>
      </c>
      <c r="Y491" s="172" t="str">
        <f t="shared" si="203"/>
        <v/>
      </c>
      <c r="Z491" s="172" t="str">
        <f t="shared" si="204"/>
        <v/>
      </c>
      <c r="AA491" s="172" t="str">
        <f t="shared" si="205"/>
        <v/>
      </c>
      <c r="AB491" s="172" t="str">
        <f t="shared" si="206"/>
        <v/>
      </c>
      <c r="AC491" s="172" t="str">
        <f t="shared" si="207"/>
        <v/>
      </c>
      <c r="AD491" s="173" t="str">
        <f t="shared" ca="1" si="208"/>
        <v/>
      </c>
      <c r="AE491" s="173" t="str">
        <f t="shared" ca="1" si="209"/>
        <v/>
      </c>
      <c r="AF491" s="173" t="str">
        <f t="shared" ca="1" si="210"/>
        <v/>
      </c>
      <c r="AG491" s="173" t="str">
        <f t="shared" ca="1" si="211"/>
        <v/>
      </c>
      <c r="AH491" s="173" t="str">
        <f t="shared" ca="1" si="212"/>
        <v/>
      </c>
    </row>
    <row r="492" spans="7:34">
      <c r="G492" s="8" t="str">
        <f t="shared" si="213"/>
        <v/>
      </c>
      <c r="H492" s="8" t="str">
        <f ca="1">IF(OR(A492="",A492="总计",ISNA(MATCH(A492,'临-进度'!$A:$A,0))),"",A492)</f>
        <v/>
      </c>
      <c r="I492" s="8" t="b">
        <f>NOT(ISNA(MATCH(A492,项目阶段与里程碑!$B:$B,0)))</f>
        <v>0</v>
      </c>
      <c r="J492" s="8" t="str">
        <f t="shared" si="214"/>
        <v/>
      </c>
      <c r="K492" s="8" t="str">
        <f t="shared" si="215"/>
        <v/>
      </c>
      <c r="L492" s="8" t="str">
        <f t="shared" si="216"/>
        <v/>
      </c>
      <c r="N492" s="171" t="str">
        <f t="shared" si="192"/>
        <v/>
      </c>
      <c r="O492" s="171">
        <f t="shared" ca="1" si="193"/>
        <v>16</v>
      </c>
      <c r="P492" s="171" t="str">
        <f t="shared" ca="1" si="194"/>
        <v/>
      </c>
      <c r="Q492" s="171" t="str">
        <f t="shared" ca="1" si="195"/>
        <v/>
      </c>
      <c r="R492" s="171" t="str">
        <f t="shared" ca="1" si="196"/>
        <v/>
      </c>
      <c r="S492" s="171" t="b">
        <f t="shared" si="197"/>
        <v>0</v>
      </c>
      <c r="T492" s="9" t="str">
        <f t="shared" ca="1" si="198"/>
        <v/>
      </c>
      <c r="U492" s="9" t="str">
        <f t="shared" ca="1" si="199"/>
        <v/>
      </c>
      <c r="V492" s="9" t="str">
        <f t="shared" ca="1" si="200"/>
        <v/>
      </c>
      <c r="W492" s="9" t="str">
        <f t="shared" ca="1" si="201"/>
        <v/>
      </c>
      <c r="X492" s="9" t="str">
        <f t="shared" ca="1" si="202"/>
        <v/>
      </c>
      <c r="Y492" s="172" t="str">
        <f t="shared" si="203"/>
        <v/>
      </c>
      <c r="Z492" s="172" t="str">
        <f t="shared" si="204"/>
        <v/>
      </c>
      <c r="AA492" s="172" t="str">
        <f t="shared" si="205"/>
        <v/>
      </c>
      <c r="AB492" s="172" t="str">
        <f t="shared" si="206"/>
        <v/>
      </c>
      <c r="AC492" s="172" t="str">
        <f t="shared" si="207"/>
        <v/>
      </c>
      <c r="AD492" s="173" t="str">
        <f t="shared" ca="1" si="208"/>
        <v/>
      </c>
      <c r="AE492" s="173" t="str">
        <f t="shared" ca="1" si="209"/>
        <v/>
      </c>
      <c r="AF492" s="173" t="str">
        <f t="shared" ca="1" si="210"/>
        <v/>
      </c>
      <c r="AG492" s="173" t="str">
        <f t="shared" ca="1" si="211"/>
        <v/>
      </c>
      <c r="AH492" s="173" t="str">
        <f t="shared" ca="1" si="212"/>
        <v/>
      </c>
    </row>
    <row r="493" spans="7:34">
      <c r="G493" s="8" t="str">
        <f t="shared" si="213"/>
        <v/>
      </c>
      <c r="H493" s="8" t="str">
        <f ca="1">IF(OR(A493="",A493="总计",ISNA(MATCH(A493,'临-进度'!$A:$A,0))),"",A493)</f>
        <v/>
      </c>
      <c r="I493" s="8" t="b">
        <f>NOT(ISNA(MATCH(A493,项目阶段与里程碑!$B:$B,0)))</f>
        <v>0</v>
      </c>
      <c r="J493" s="8" t="str">
        <f t="shared" si="214"/>
        <v/>
      </c>
      <c r="K493" s="8" t="str">
        <f t="shared" si="215"/>
        <v/>
      </c>
      <c r="L493" s="8" t="str">
        <f t="shared" si="216"/>
        <v/>
      </c>
      <c r="N493" s="171" t="str">
        <f t="shared" si="192"/>
        <v/>
      </c>
      <c r="O493" s="171">
        <f t="shared" ca="1" si="193"/>
        <v>16</v>
      </c>
      <c r="P493" s="171" t="str">
        <f t="shared" ca="1" si="194"/>
        <v/>
      </c>
      <c r="Q493" s="171" t="str">
        <f t="shared" ca="1" si="195"/>
        <v/>
      </c>
      <c r="R493" s="171" t="str">
        <f t="shared" ca="1" si="196"/>
        <v/>
      </c>
      <c r="S493" s="171" t="b">
        <f t="shared" si="197"/>
        <v>0</v>
      </c>
      <c r="T493" s="9" t="str">
        <f t="shared" ca="1" si="198"/>
        <v/>
      </c>
      <c r="U493" s="9" t="str">
        <f t="shared" ca="1" si="199"/>
        <v/>
      </c>
      <c r="V493" s="9" t="str">
        <f t="shared" ca="1" si="200"/>
        <v/>
      </c>
      <c r="W493" s="9" t="str">
        <f t="shared" ca="1" si="201"/>
        <v/>
      </c>
      <c r="X493" s="9" t="str">
        <f t="shared" ca="1" si="202"/>
        <v/>
      </c>
      <c r="Y493" s="172" t="str">
        <f t="shared" si="203"/>
        <v/>
      </c>
      <c r="Z493" s="172" t="str">
        <f t="shared" si="204"/>
        <v/>
      </c>
      <c r="AA493" s="172" t="str">
        <f t="shared" si="205"/>
        <v/>
      </c>
      <c r="AB493" s="172" t="str">
        <f t="shared" si="206"/>
        <v/>
      </c>
      <c r="AC493" s="172" t="str">
        <f t="shared" si="207"/>
        <v/>
      </c>
      <c r="AD493" s="173" t="str">
        <f t="shared" ca="1" si="208"/>
        <v/>
      </c>
      <c r="AE493" s="173" t="str">
        <f t="shared" ca="1" si="209"/>
        <v/>
      </c>
      <c r="AF493" s="173" t="str">
        <f t="shared" ca="1" si="210"/>
        <v/>
      </c>
      <c r="AG493" s="173" t="str">
        <f t="shared" ca="1" si="211"/>
        <v/>
      </c>
      <c r="AH493" s="173" t="str">
        <f t="shared" ca="1" si="212"/>
        <v/>
      </c>
    </row>
    <row r="494" spans="7:34">
      <c r="G494" s="8" t="str">
        <f t="shared" si="213"/>
        <v/>
      </c>
      <c r="H494" s="8" t="str">
        <f ca="1">IF(OR(A494="",A494="总计",ISNA(MATCH(A494,'临-进度'!$A:$A,0))),"",A494)</f>
        <v/>
      </c>
      <c r="I494" s="8" t="b">
        <f>NOT(ISNA(MATCH(A494,项目阶段与里程碑!$B:$B,0)))</f>
        <v>0</v>
      </c>
      <c r="J494" s="8" t="str">
        <f t="shared" si="214"/>
        <v/>
      </c>
      <c r="K494" s="8" t="str">
        <f t="shared" si="215"/>
        <v/>
      </c>
      <c r="L494" s="8" t="str">
        <f t="shared" si="216"/>
        <v/>
      </c>
      <c r="N494" s="171" t="str">
        <f t="shared" si="192"/>
        <v/>
      </c>
      <c r="O494" s="171">
        <f t="shared" ca="1" si="193"/>
        <v>16</v>
      </c>
      <c r="P494" s="171" t="str">
        <f t="shared" ca="1" si="194"/>
        <v/>
      </c>
      <c r="Q494" s="171" t="str">
        <f t="shared" ca="1" si="195"/>
        <v/>
      </c>
      <c r="R494" s="171" t="str">
        <f t="shared" ca="1" si="196"/>
        <v/>
      </c>
      <c r="S494" s="171" t="b">
        <f t="shared" si="197"/>
        <v>0</v>
      </c>
      <c r="T494" s="9" t="str">
        <f t="shared" ca="1" si="198"/>
        <v/>
      </c>
      <c r="U494" s="9" t="str">
        <f t="shared" ca="1" si="199"/>
        <v/>
      </c>
      <c r="V494" s="9" t="str">
        <f t="shared" ca="1" si="200"/>
        <v/>
      </c>
      <c r="W494" s="9" t="str">
        <f t="shared" ca="1" si="201"/>
        <v/>
      </c>
      <c r="X494" s="9" t="str">
        <f t="shared" ca="1" si="202"/>
        <v/>
      </c>
      <c r="Y494" s="172" t="str">
        <f t="shared" si="203"/>
        <v/>
      </c>
      <c r="Z494" s="172" t="str">
        <f t="shared" si="204"/>
        <v/>
      </c>
      <c r="AA494" s="172" t="str">
        <f t="shared" si="205"/>
        <v/>
      </c>
      <c r="AB494" s="172" t="str">
        <f t="shared" si="206"/>
        <v/>
      </c>
      <c r="AC494" s="172" t="str">
        <f t="shared" si="207"/>
        <v/>
      </c>
      <c r="AD494" s="173" t="str">
        <f t="shared" ca="1" si="208"/>
        <v/>
      </c>
      <c r="AE494" s="173" t="str">
        <f t="shared" ca="1" si="209"/>
        <v/>
      </c>
      <c r="AF494" s="173" t="str">
        <f t="shared" ca="1" si="210"/>
        <v/>
      </c>
      <c r="AG494" s="173" t="str">
        <f t="shared" ca="1" si="211"/>
        <v/>
      </c>
      <c r="AH494" s="173" t="str">
        <f t="shared" ca="1" si="212"/>
        <v/>
      </c>
    </row>
    <row r="495" spans="7:34">
      <c r="G495" s="8" t="str">
        <f t="shared" si="213"/>
        <v/>
      </c>
      <c r="H495" s="8" t="str">
        <f ca="1">IF(OR(A495="",A495="总计",ISNA(MATCH(A495,'临-进度'!$A:$A,0))),"",A495)</f>
        <v/>
      </c>
      <c r="I495" s="8" t="b">
        <f>NOT(ISNA(MATCH(A495,项目阶段与里程碑!$B:$B,0)))</f>
        <v>0</v>
      </c>
      <c r="J495" s="8" t="str">
        <f t="shared" si="214"/>
        <v/>
      </c>
      <c r="K495" s="8" t="str">
        <f t="shared" si="215"/>
        <v/>
      </c>
      <c r="L495" s="8" t="str">
        <f t="shared" si="216"/>
        <v/>
      </c>
      <c r="N495" s="171" t="str">
        <f t="shared" si="192"/>
        <v/>
      </c>
      <c r="O495" s="171">
        <f t="shared" ca="1" si="193"/>
        <v>16</v>
      </c>
      <c r="P495" s="171" t="str">
        <f t="shared" ca="1" si="194"/>
        <v/>
      </c>
      <c r="Q495" s="171" t="str">
        <f t="shared" ca="1" si="195"/>
        <v/>
      </c>
      <c r="R495" s="171" t="str">
        <f t="shared" ca="1" si="196"/>
        <v/>
      </c>
      <c r="S495" s="171" t="b">
        <f t="shared" si="197"/>
        <v>0</v>
      </c>
      <c r="T495" s="9" t="str">
        <f t="shared" ca="1" si="198"/>
        <v/>
      </c>
      <c r="U495" s="9" t="str">
        <f t="shared" ca="1" si="199"/>
        <v/>
      </c>
      <c r="V495" s="9" t="str">
        <f t="shared" ca="1" si="200"/>
        <v/>
      </c>
      <c r="W495" s="9" t="str">
        <f t="shared" ca="1" si="201"/>
        <v/>
      </c>
      <c r="X495" s="9" t="str">
        <f t="shared" ca="1" si="202"/>
        <v/>
      </c>
      <c r="Y495" s="172" t="str">
        <f t="shared" si="203"/>
        <v/>
      </c>
      <c r="Z495" s="172" t="str">
        <f t="shared" si="204"/>
        <v/>
      </c>
      <c r="AA495" s="172" t="str">
        <f t="shared" si="205"/>
        <v/>
      </c>
      <c r="AB495" s="172" t="str">
        <f t="shared" si="206"/>
        <v/>
      </c>
      <c r="AC495" s="172" t="str">
        <f t="shared" si="207"/>
        <v/>
      </c>
      <c r="AD495" s="173" t="str">
        <f t="shared" ca="1" si="208"/>
        <v/>
      </c>
      <c r="AE495" s="173" t="str">
        <f t="shared" ca="1" si="209"/>
        <v/>
      </c>
      <c r="AF495" s="173" t="str">
        <f t="shared" ca="1" si="210"/>
        <v/>
      </c>
      <c r="AG495" s="173" t="str">
        <f t="shared" ca="1" si="211"/>
        <v/>
      </c>
      <c r="AH495" s="173" t="str">
        <f t="shared" ca="1" si="212"/>
        <v/>
      </c>
    </row>
    <row r="496" spans="7:34">
      <c r="G496" s="8" t="str">
        <f t="shared" si="213"/>
        <v/>
      </c>
      <c r="H496" s="8" t="str">
        <f ca="1">IF(OR(A496="",A496="总计",ISNA(MATCH(A496,'临-进度'!$A:$A,0))),"",A496)</f>
        <v/>
      </c>
      <c r="I496" s="8" t="b">
        <f>NOT(ISNA(MATCH(A496,项目阶段与里程碑!$B:$B,0)))</f>
        <v>0</v>
      </c>
      <c r="J496" s="8" t="str">
        <f t="shared" si="214"/>
        <v/>
      </c>
      <c r="K496" s="8" t="str">
        <f t="shared" si="215"/>
        <v/>
      </c>
      <c r="L496" s="8" t="str">
        <f t="shared" si="216"/>
        <v/>
      </c>
      <c r="N496" s="171" t="str">
        <f t="shared" si="192"/>
        <v/>
      </c>
      <c r="O496" s="171">
        <f t="shared" ca="1" si="193"/>
        <v>16</v>
      </c>
      <c r="P496" s="171" t="str">
        <f t="shared" ca="1" si="194"/>
        <v/>
      </c>
      <c r="Q496" s="171" t="str">
        <f t="shared" ca="1" si="195"/>
        <v/>
      </c>
      <c r="R496" s="171" t="str">
        <f t="shared" ca="1" si="196"/>
        <v/>
      </c>
      <c r="S496" s="171" t="b">
        <f t="shared" si="197"/>
        <v>0</v>
      </c>
      <c r="T496" s="9" t="str">
        <f t="shared" ca="1" si="198"/>
        <v/>
      </c>
      <c r="U496" s="9" t="str">
        <f t="shared" ca="1" si="199"/>
        <v/>
      </c>
      <c r="V496" s="9" t="str">
        <f t="shared" ca="1" si="200"/>
        <v/>
      </c>
      <c r="W496" s="9" t="str">
        <f t="shared" ca="1" si="201"/>
        <v/>
      </c>
      <c r="X496" s="9" t="str">
        <f t="shared" ca="1" si="202"/>
        <v/>
      </c>
      <c r="Y496" s="172" t="str">
        <f t="shared" si="203"/>
        <v/>
      </c>
      <c r="Z496" s="172" t="str">
        <f t="shared" si="204"/>
        <v/>
      </c>
      <c r="AA496" s="172" t="str">
        <f t="shared" si="205"/>
        <v/>
      </c>
      <c r="AB496" s="172" t="str">
        <f t="shared" si="206"/>
        <v/>
      </c>
      <c r="AC496" s="172" t="str">
        <f t="shared" si="207"/>
        <v/>
      </c>
      <c r="AD496" s="173" t="str">
        <f t="shared" ca="1" si="208"/>
        <v/>
      </c>
      <c r="AE496" s="173" t="str">
        <f t="shared" ca="1" si="209"/>
        <v/>
      </c>
      <c r="AF496" s="173" t="str">
        <f t="shared" ca="1" si="210"/>
        <v/>
      </c>
      <c r="AG496" s="173" t="str">
        <f t="shared" ca="1" si="211"/>
        <v/>
      </c>
      <c r="AH496" s="173" t="str">
        <f t="shared" ca="1" si="212"/>
        <v/>
      </c>
    </row>
    <row r="497" spans="7:34">
      <c r="G497" s="8" t="str">
        <f t="shared" si="213"/>
        <v/>
      </c>
      <c r="H497" s="8" t="str">
        <f ca="1">IF(OR(A497="",A497="总计",ISNA(MATCH(A497,'临-进度'!$A:$A,0))),"",A497)</f>
        <v/>
      </c>
      <c r="I497" s="8" t="b">
        <f>NOT(ISNA(MATCH(A497,项目阶段与里程碑!$B:$B,0)))</f>
        <v>0</v>
      </c>
      <c r="J497" s="8" t="str">
        <f t="shared" si="214"/>
        <v/>
      </c>
      <c r="K497" s="8" t="str">
        <f t="shared" si="215"/>
        <v/>
      </c>
      <c r="L497" s="8" t="str">
        <f t="shared" si="216"/>
        <v/>
      </c>
      <c r="N497" s="171" t="str">
        <f t="shared" si="192"/>
        <v/>
      </c>
      <c r="O497" s="171">
        <f t="shared" ca="1" si="193"/>
        <v>16</v>
      </c>
      <c r="P497" s="171" t="str">
        <f t="shared" ca="1" si="194"/>
        <v/>
      </c>
      <c r="Q497" s="171" t="str">
        <f t="shared" ca="1" si="195"/>
        <v/>
      </c>
      <c r="R497" s="171" t="str">
        <f t="shared" ca="1" si="196"/>
        <v/>
      </c>
      <c r="S497" s="171" t="b">
        <f t="shared" si="197"/>
        <v>0</v>
      </c>
      <c r="T497" s="9" t="str">
        <f t="shared" ca="1" si="198"/>
        <v/>
      </c>
      <c r="U497" s="9" t="str">
        <f t="shared" ca="1" si="199"/>
        <v/>
      </c>
      <c r="V497" s="9" t="str">
        <f t="shared" ca="1" si="200"/>
        <v/>
      </c>
      <c r="W497" s="9" t="str">
        <f t="shared" ca="1" si="201"/>
        <v/>
      </c>
      <c r="X497" s="9" t="str">
        <f t="shared" ca="1" si="202"/>
        <v/>
      </c>
      <c r="Y497" s="172" t="str">
        <f t="shared" si="203"/>
        <v/>
      </c>
      <c r="Z497" s="172" t="str">
        <f t="shared" si="204"/>
        <v/>
      </c>
      <c r="AA497" s="172" t="str">
        <f t="shared" si="205"/>
        <v/>
      </c>
      <c r="AB497" s="172" t="str">
        <f t="shared" si="206"/>
        <v/>
      </c>
      <c r="AC497" s="172" t="str">
        <f t="shared" si="207"/>
        <v/>
      </c>
      <c r="AD497" s="173" t="str">
        <f t="shared" ca="1" si="208"/>
        <v/>
      </c>
      <c r="AE497" s="173" t="str">
        <f t="shared" ca="1" si="209"/>
        <v/>
      </c>
      <c r="AF497" s="173" t="str">
        <f t="shared" ca="1" si="210"/>
        <v/>
      </c>
      <c r="AG497" s="173" t="str">
        <f t="shared" ca="1" si="211"/>
        <v/>
      </c>
      <c r="AH497" s="173" t="str">
        <f t="shared" ca="1" si="212"/>
        <v/>
      </c>
    </row>
    <row r="498" spans="7:34">
      <c r="G498" s="8" t="str">
        <f t="shared" si="213"/>
        <v/>
      </c>
      <c r="H498" s="8" t="str">
        <f ca="1">IF(OR(A498="",A498="总计",ISNA(MATCH(A498,'临-进度'!$A:$A,0))),"",A498)</f>
        <v/>
      </c>
      <c r="I498" s="8" t="b">
        <f>NOT(ISNA(MATCH(A498,项目阶段与里程碑!$B:$B,0)))</f>
        <v>0</v>
      </c>
      <c r="J498" s="8" t="str">
        <f t="shared" si="214"/>
        <v/>
      </c>
      <c r="K498" s="8" t="str">
        <f t="shared" si="215"/>
        <v/>
      </c>
      <c r="L498" s="8" t="str">
        <f t="shared" si="216"/>
        <v/>
      </c>
      <c r="N498" s="171" t="str">
        <f t="shared" si="192"/>
        <v/>
      </c>
      <c r="O498" s="171">
        <f t="shared" ca="1" si="193"/>
        <v>16</v>
      </c>
      <c r="P498" s="171" t="str">
        <f t="shared" ca="1" si="194"/>
        <v/>
      </c>
      <c r="Q498" s="171" t="str">
        <f t="shared" ca="1" si="195"/>
        <v/>
      </c>
      <c r="R498" s="171" t="str">
        <f t="shared" ca="1" si="196"/>
        <v/>
      </c>
      <c r="S498" s="171" t="b">
        <f t="shared" si="197"/>
        <v>0</v>
      </c>
      <c r="T498" s="9" t="str">
        <f t="shared" ca="1" si="198"/>
        <v/>
      </c>
      <c r="U498" s="9" t="str">
        <f t="shared" ca="1" si="199"/>
        <v/>
      </c>
      <c r="V498" s="9" t="str">
        <f t="shared" ca="1" si="200"/>
        <v/>
      </c>
      <c r="W498" s="9" t="str">
        <f t="shared" ca="1" si="201"/>
        <v/>
      </c>
      <c r="X498" s="9" t="str">
        <f t="shared" ca="1" si="202"/>
        <v/>
      </c>
      <c r="Y498" s="172" t="str">
        <f t="shared" si="203"/>
        <v/>
      </c>
      <c r="Z498" s="172" t="str">
        <f t="shared" si="204"/>
        <v/>
      </c>
      <c r="AA498" s="172" t="str">
        <f t="shared" si="205"/>
        <v/>
      </c>
      <c r="AB498" s="172" t="str">
        <f t="shared" si="206"/>
        <v/>
      </c>
      <c r="AC498" s="172" t="str">
        <f t="shared" si="207"/>
        <v/>
      </c>
      <c r="AD498" s="173" t="str">
        <f t="shared" ca="1" si="208"/>
        <v/>
      </c>
      <c r="AE498" s="173" t="str">
        <f t="shared" ca="1" si="209"/>
        <v/>
      </c>
      <c r="AF498" s="173" t="str">
        <f t="shared" ca="1" si="210"/>
        <v/>
      </c>
      <c r="AG498" s="173" t="str">
        <f t="shared" ca="1" si="211"/>
        <v/>
      </c>
      <c r="AH498" s="173" t="str">
        <f t="shared" ca="1" si="212"/>
        <v/>
      </c>
    </row>
    <row r="499" spans="7:34">
      <c r="G499" s="8" t="str">
        <f t="shared" si="213"/>
        <v/>
      </c>
      <c r="H499" s="8" t="str">
        <f ca="1">IF(OR(A499="",A499="总计",ISNA(MATCH(A499,'临-进度'!$A:$A,0))),"",A499)</f>
        <v/>
      </c>
      <c r="I499" s="8" t="b">
        <f>NOT(ISNA(MATCH(A499,项目阶段与里程碑!$B:$B,0)))</f>
        <v>0</v>
      </c>
      <c r="J499" s="8" t="str">
        <f t="shared" si="214"/>
        <v/>
      </c>
      <c r="K499" s="8" t="str">
        <f t="shared" si="215"/>
        <v/>
      </c>
      <c r="L499" s="8" t="str">
        <f t="shared" si="216"/>
        <v/>
      </c>
      <c r="N499" s="171" t="str">
        <f t="shared" si="192"/>
        <v/>
      </c>
      <c r="O499" s="171">
        <f t="shared" ca="1" si="193"/>
        <v>16</v>
      </c>
      <c r="P499" s="171" t="str">
        <f t="shared" ca="1" si="194"/>
        <v/>
      </c>
      <c r="Q499" s="171" t="str">
        <f t="shared" ca="1" si="195"/>
        <v/>
      </c>
      <c r="R499" s="171" t="str">
        <f t="shared" ca="1" si="196"/>
        <v/>
      </c>
      <c r="S499" s="171" t="b">
        <f t="shared" si="197"/>
        <v>0</v>
      </c>
      <c r="T499" s="9" t="str">
        <f t="shared" ca="1" si="198"/>
        <v/>
      </c>
      <c r="U499" s="9" t="str">
        <f t="shared" ca="1" si="199"/>
        <v/>
      </c>
      <c r="V499" s="9" t="str">
        <f t="shared" ca="1" si="200"/>
        <v/>
      </c>
      <c r="W499" s="9" t="str">
        <f t="shared" ca="1" si="201"/>
        <v/>
      </c>
      <c r="X499" s="9" t="str">
        <f t="shared" ca="1" si="202"/>
        <v/>
      </c>
      <c r="Y499" s="172" t="str">
        <f t="shared" si="203"/>
        <v/>
      </c>
      <c r="Z499" s="172" t="str">
        <f t="shared" si="204"/>
        <v/>
      </c>
      <c r="AA499" s="172" t="str">
        <f t="shared" si="205"/>
        <v/>
      </c>
      <c r="AB499" s="172" t="str">
        <f t="shared" si="206"/>
        <v/>
      </c>
      <c r="AC499" s="172" t="str">
        <f t="shared" si="207"/>
        <v/>
      </c>
      <c r="AD499" s="173" t="str">
        <f t="shared" ca="1" si="208"/>
        <v/>
      </c>
      <c r="AE499" s="173" t="str">
        <f t="shared" ca="1" si="209"/>
        <v/>
      </c>
      <c r="AF499" s="173" t="str">
        <f t="shared" ca="1" si="210"/>
        <v/>
      </c>
      <c r="AG499" s="173" t="str">
        <f t="shared" ca="1" si="211"/>
        <v/>
      </c>
      <c r="AH499" s="173" t="str">
        <f t="shared" ca="1" si="212"/>
        <v/>
      </c>
    </row>
    <row r="500" spans="7:34">
      <c r="G500" s="8" t="str">
        <f t="shared" si="213"/>
        <v/>
      </c>
      <c r="H500" s="8" t="str">
        <f ca="1">IF(OR(A500="",A500="总计",ISNA(MATCH(A500,'临-进度'!$A:$A,0))),"",A500)</f>
        <v/>
      </c>
      <c r="I500" s="8" t="b">
        <f>NOT(ISNA(MATCH(A500,项目阶段与里程碑!$B:$B,0)))</f>
        <v>0</v>
      </c>
      <c r="J500" s="8" t="str">
        <f t="shared" si="214"/>
        <v/>
      </c>
      <c r="K500" s="8" t="str">
        <f t="shared" si="215"/>
        <v/>
      </c>
      <c r="L500" s="8" t="str">
        <f t="shared" si="216"/>
        <v/>
      </c>
      <c r="N500" s="171" t="str">
        <f t="shared" si="192"/>
        <v/>
      </c>
      <c r="O500" s="171">
        <f t="shared" ca="1" si="193"/>
        <v>16</v>
      </c>
      <c r="P500" s="171" t="str">
        <f t="shared" ca="1" si="194"/>
        <v/>
      </c>
      <c r="Q500" s="171" t="str">
        <f t="shared" ca="1" si="195"/>
        <v/>
      </c>
      <c r="R500" s="171" t="str">
        <f t="shared" ca="1" si="196"/>
        <v/>
      </c>
      <c r="S500" s="171" t="b">
        <f t="shared" si="197"/>
        <v>0</v>
      </c>
      <c r="T500" s="9" t="str">
        <f t="shared" ca="1" si="198"/>
        <v/>
      </c>
      <c r="U500" s="9" t="str">
        <f t="shared" ca="1" si="199"/>
        <v/>
      </c>
      <c r="V500" s="9" t="str">
        <f t="shared" ca="1" si="200"/>
        <v/>
      </c>
      <c r="W500" s="9" t="str">
        <f t="shared" ca="1" si="201"/>
        <v/>
      </c>
      <c r="X500" s="9" t="str">
        <f t="shared" ca="1" si="202"/>
        <v/>
      </c>
      <c r="Y500" s="172" t="str">
        <f t="shared" si="203"/>
        <v/>
      </c>
      <c r="Z500" s="172" t="str">
        <f t="shared" si="204"/>
        <v/>
      </c>
      <c r="AA500" s="172" t="str">
        <f t="shared" si="205"/>
        <v/>
      </c>
      <c r="AB500" s="172" t="str">
        <f t="shared" si="206"/>
        <v/>
      </c>
      <c r="AC500" s="172" t="str">
        <f t="shared" si="207"/>
        <v/>
      </c>
      <c r="AD500" s="173" t="str">
        <f t="shared" ca="1" si="208"/>
        <v/>
      </c>
      <c r="AE500" s="173" t="str">
        <f t="shared" ca="1" si="209"/>
        <v/>
      </c>
      <c r="AF500" s="173" t="str">
        <f t="shared" ca="1" si="210"/>
        <v/>
      </c>
      <c r="AG500" s="173" t="str">
        <f t="shared" ca="1" si="211"/>
        <v/>
      </c>
      <c r="AH500" s="173" t="str">
        <f t="shared" ca="1" si="212"/>
        <v/>
      </c>
    </row>
  </sheetData>
  <phoneticPr fontId="1" type="noConversion"/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AN500"/>
  <sheetViews>
    <sheetView topLeftCell="W1" workbookViewId="0">
      <selection activeCell="AL2" sqref="AL2"/>
    </sheetView>
  </sheetViews>
  <sheetFormatPr defaultRowHeight="13.5"/>
  <cols>
    <col min="2" max="2" width="14.75" customWidth="1"/>
    <col min="3" max="3" width="4.5" customWidth="1"/>
    <col min="4" max="4" width="6.25" bestFit="1" customWidth="1"/>
    <col min="5" max="5" width="4.75" customWidth="1"/>
    <col min="7" max="7" width="5.375" customWidth="1"/>
    <col min="8" max="8" width="5" customWidth="1"/>
    <col min="9" max="9" width="5.25" bestFit="1" customWidth="1"/>
    <col min="10" max="10" width="9.5" style="34" bestFit="1" customWidth="1"/>
    <col min="11" max="12" width="10.5" style="34" bestFit="1" customWidth="1"/>
    <col min="13" max="13" width="5.25" bestFit="1" customWidth="1"/>
    <col min="14" max="17" width="6.5" style="97" bestFit="1" customWidth="1"/>
    <col min="18" max="19" width="7.125" style="97" customWidth="1"/>
    <col min="20" max="20" width="4.5" style="97" customWidth="1"/>
    <col min="21" max="21" width="7.75" style="98" customWidth="1"/>
    <col min="22" max="24" width="6.625" style="117" customWidth="1"/>
    <col min="25" max="25" width="6.125" style="97" customWidth="1"/>
    <col min="26" max="26" width="3.25" style="97" customWidth="1"/>
    <col min="27" max="28" width="3" style="97" customWidth="1"/>
    <col min="29" max="29" width="5.375" style="97" customWidth="1"/>
    <col min="30" max="31" width="8" style="97" customWidth="1"/>
    <col min="32" max="32" width="9.5" style="99" bestFit="1" customWidth="1"/>
    <col min="33" max="33" width="10.25" style="34" customWidth="1"/>
    <col min="35" max="36" width="10.5" style="34" bestFit="1" customWidth="1"/>
    <col min="37" max="37" width="10.5" style="34" customWidth="1"/>
    <col min="38" max="39" width="10.5" style="92" customWidth="1"/>
  </cols>
  <sheetData>
    <row r="1" spans="1:40" s="55" customFormat="1" ht="67.5" customHeight="1">
      <c r="A1" s="55" t="str">
        <f>项目进度计划!$A1</f>
        <v>任务编号</v>
      </c>
      <c r="B1" s="55" t="str">
        <f>项目进度计划!$B1</f>
        <v>阶段/迭代</v>
      </c>
      <c r="C1" s="55" t="str">
        <f>项目进度计划!$D1</f>
        <v>阶段周次</v>
      </c>
      <c r="D1" s="55" t="str">
        <f>项目进度计划!$E1</f>
        <v>模块</v>
      </c>
      <c r="E1" s="55" t="str">
        <f>项目进度计划!$F1</f>
        <v>任务来源</v>
      </c>
      <c r="F1" s="55" t="str">
        <f>项目进度计划!$C1</f>
        <v>任务</v>
      </c>
      <c r="G1" s="55" t="str">
        <f>项目进度计划!$G1</f>
        <v>责任人</v>
      </c>
      <c r="H1" s="55" t="str">
        <f>项目进度计划!$I1</f>
        <v>预计工作量</v>
      </c>
      <c r="I1" s="55" t="str">
        <f>项目进度计划!$H1</f>
        <v>状态</v>
      </c>
      <c r="J1" s="59" t="str">
        <f>项目进度计划!$J1</f>
        <v>计划开始</v>
      </c>
      <c r="K1" s="59" t="str">
        <f>项目进度计划!$M1</f>
        <v>实际开始</v>
      </c>
      <c r="L1" s="59" t="str">
        <f>项目进度计划!$N1</f>
        <v>实际完成</v>
      </c>
      <c r="M1" s="55" t="str">
        <f>项目进度计划!$O1</f>
        <v>进度</v>
      </c>
      <c r="N1" s="94" t="s">
        <v>354</v>
      </c>
      <c r="O1" s="94" t="s">
        <v>434</v>
      </c>
      <c r="P1" s="94" t="s">
        <v>355</v>
      </c>
      <c r="Q1" s="94" t="s">
        <v>356</v>
      </c>
      <c r="R1" s="94" t="s">
        <v>401</v>
      </c>
      <c r="S1" s="94" t="s">
        <v>676</v>
      </c>
      <c r="T1" s="94" t="s">
        <v>433</v>
      </c>
      <c r="U1" s="95" t="s">
        <v>513</v>
      </c>
      <c r="V1" s="116" t="s">
        <v>517</v>
      </c>
      <c r="W1" s="116" t="s">
        <v>512</v>
      </c>
      <c r="X1" s="116" t="s">
        <v>638</v>
      </c>
      <c r="Y1" s="94" t="s">
        <v>372</v>
      </c>
      <c r="Z1" s="94" t="s">
        <v>373</v>
      </c>
      <c r="AA1" s="94" t="s">
        <v>374</v>
      </c>
      <c r="AB1" s="94" t="s">
        <v>590</v>
      </c>
      <c r="AC1" s="94" t="s">
        <v>595</v>
      </c>
      <c r="AD1" s="94" t="s">
        <v>596</v>
      </c>
      <c r="AE1" s="94" t="s">
        <v>597</v>
      </c>
      <c r="AF1" s="96" t="s">
        <v>398</v>
      </c>
      <c r="AG1" s="59" t="s">
        <v>444</v>
      </c>
      <c r="AH1" s="55" t="s">
        <v>518</v>
      </c>
      <c r="AI1" s="59" t="s">
        <v>547</v>
      </c>
      <c r="AJ1" s="59" t="s">
        <v>548</v>
      </c>
      <c r="AK1" s="59" t="s">
        <v>568</v>
      </c>
      <c r="AL1" s="139" t="s">
        <v>549</v>
      </c>
      <c r="AM1" s="139" t="s">
        <v>550</v>
      </c>
      <c r="AN1" s="55" t="s">
        <v>551</v>
      </c>
    </row>
    <row r="2" spans="1:40">
      <c r="A2" t="str">
        <f ca="1">IF('临-间接'!F2="(空白)","",'临-间接'!F2)</f>
        <v>T-001</v>
      </c>
      <c r="B2" t="str">
        <f ca="1">IF('临-间接'!G2="(空白)","",'临-间接'!G2)</f>
        <v>需求调研</v>
      </c>
      <c r="C2">
        <f ca="1">IF('临-间接'!I2="(空白)","",'临-间接'!I2)</f>
        <v>1</v>
      </c>
      <c r="D2" t="str">
        <f ca="1">IF('临-间接'!J2="(空白)","",'临-间接'!J2)</f>
        <v>模块1</v>
      </c>
      <c r="E2" t="str">
        <f ca="1">IF('临-间接'!K2="(空白)","",'临-间接'!K2)</f>
        <v/>
      </c>
      <c r="F2" t="str">
        <f ca="1">IF('临-间接'!H2="(空白)","",'临-间接'!H2)</f>
        <v>总经理需求访谈</v>
      </c>
      <c r="G2" t="str">
        <f ca="1">IF('临-间接'!L2="(空白)","",'临-间接'!L2)</f>
        <v>张三</v>
      </c>
      <c r="H2">
        <f ca="1">IF('临-间接'!M2="(空白)",0,'临-间接'!M2)</f>
        <v>8</v>
      </c>
      <c r="I2" t="str">
        <f ca="1">IF(OR('临-间接'!R2=0,'临-间接'!R2="(空白)"),"",'临-间接'!R2)</f>
        <v>正常</v>
      </c>
      <c r="J2" s="34">
        <f ca="1">IF(OR('临-间接'!N2=0,'临-间接'!N2="(空白)"),"",'临-间接'!N2)</f>
        <v>41306</v>
      </c>
      <c r="K2" s="34">
        <f ca="1">IF(OR('临-间接'!O2=0,'临-间接'!O2="(空白)"),"",'临-间接'!O2)</f>
        <v>41277</v>
      </c>
      <c r="L2" s="34">
        <f ca="1">IF(OR('临-间接'!P2=0,'临-间接'!P2="(空白)"),"",'临-间接'!P2)</f>
        <v>41283</v>
      </c>
      <c r="M2">
        <f ca="1">IF('临-间接'!Q2="(空白)",0,'临-间接'!Q2)</f>
        <v>0.6</v>
      </c>
      <c r="N2" s="97" t="b">
        <f ca="1">AND(LEN(A2)&gt;0,LEN(F2)&gt;3,LEN(G2)&gt;1,H2&gt;0,OR(J2="",J2=0,J2&gt;40000),OR(K2="",K2=0,K2&gt;40000))</f>
        <v>1</v>
      </c>
      <c r="O2" s="97" t="b">
        <f ca="1">AND(N2,OR(I2="",I2=0,LEN(I2)=0,I2="正常"))</f>
        <v>1</v>
      </c>
      <c r="P2" s="97" t="b">
        <f ca="1">AND(K2&lt;&gt;"",K2&gt;40000)</f>
        <v>1</v>
      </c>
      <c r="Q2" s="97" t="b">
        <f ca="1">AND(L2&lt;&gt;"",K2&lt;&gt;"",L2&gt;=K2)</f>
        <v>1</v>
      </c>
      <c r="R2" s="97" t="b">
        <f ca="1">AND(N2,J2="",P2)</f>
        <v>0</v>
      </c>
      <c r="S2" s="97" t="str">
        <f ca="1">IF(F2&lt;&gt;"",IF(OR(I2="正常",I2=""),IF(K2&lt;&gt;"",IF(L2&lt;&gt;"","完成","执行"),"未开始"),I2),"")</f>
        <v>完成</v>
      </c>
      <c r="T2" s="97">
        <f ca="1">IF(AND(N2,P2,NOT(Q2)),NETWORKDAYS(K2,AG2,项目参数!$B$2:$B$200),0)</f>
        <v>0</v>
      </c>
      <c r="U2" s="98">
        <f t="shared" ref="U2" ca="1" si="0">IF(M2&gt;0,T2/M2,0)</f>
        <v>0</v>
      </c>
      <c r="V2" s="117">
        <f ca="1">IF(AND(N2,P2),AH2+T2,0)</f>
        <v>40</v>
      </c>
      <c r="W2" s="117">
        <f ca="1">IF(AND(O2,Q2),H2,0)</f>
        <v>8</v>
      </c>
      <c r="X2" s="117">
        <f ca="1">IF(N2,H2*M2,"")</f>
        <v>4.8</v>
      </c>
      <c r="Y2" s="97">
        <f ca="1">IF(AND(O2,P2),H2/V2,0)</f>
        <v>0.2</v>
      </c>
      <c r="Z2" s="97">
        <f t="shared" ref="Z2" ca="1" si="1">IF(AND(N2,P2),MONTH(IF(Q2,L2,K2)),0)</f>
        <v>1</v>
      </c>
      <c r="AA2" s="97">
        <f ca="1">IF(AND(N2,P2,K2&gt;项目信息!$C$18),INT((IF(Q2,L2,K2)-项目信息!$C$18)/30)+1,0)</f>
        <v>1</v>
      </c>
      <c r="AB2" s="97">
        <f ca="1">IF(N2,WEEKNUM(IF(L2&lt;&gt;"",L2,IF(K2&lt;&gt;"",K2,J2)-项目信息!$C$18)+1),"")</f>
        <v>2</v>
      </c>
      <c r="AC2" s="97">
        <f ca="1">IFERROR(VLOOKUP(VLOOKUP(G2,内部通讯录!$B:$F,5,FALSE),项目参数!$I$14:$J$21,2,FALSE),"")</f>
        <v>600</v>
      </c>
      <c r="AD2" s="97">
        <f ca="1">IF($N2,$AC2*V2/项目参数!$J$29,"")</f>
        <v>3000</v>
      </c>
      <c r="AE2" s="97">
        <f ca="1">IF($N2,$AC2*W2/项目参数!$J$29,"")</f>
        <v>600</v>
      </c>
      <c r="AF2" s="99">
        <f ca="1">IF(OR('临-间接'!S2=0,'临-间接'!S2="(空白)"),"",'临-间接'!S2)</f>
        <v>41306</v>
      </c>
      <c r="AG2" s="34">
        <f ca="1">IF(P2,IF(L2&lt;&gt;"", L2, IF(OR(I2="暂停",I2="取消"), IFERROR(WORKDAY.INTL($K2,$M2*$H2,1,项目参数!$B$2:$B$200),WORKDAY($K2,$M2*$H2,1)),TODAY())),"")</f>
        <v>41283</v>
      </c>
      <c r="AH2">
        <f ca="1">IF(AND(N2,P2),IF('临-间接'!T2="(空白)",0,'临-间接'!T2),0)</f>
        <v>40</v>
      </c>
      <c r="AI2" s="34">
        <f ca="1">IF($N2,VLOOKUP($B2,项目阶段与里程碑!$B:$E,3,FALSE),"")</f>
        <v>41309</v>
      </c>
      <c r="AJ2" s="34">
        <f ca="1">IF($N2,VLOOKUP($B2,项目阶段与里程碑!$B:$E,4,FALSE),"")</f>
        <v>41330</v>
      </c>
      <c r="AK2" s="34">
        <f ca="1">IF(N2,IF(R2,K2,J2),"")</f>
        <v>41306</v>
      </c>
      <c r="AL2" s="92">
        <f ca="1">IF($AK2&lt;&gt;"",IFERROR(NETWORKDAYS.INTL($AI2,$AK2,1,项目参数!$B$2:$B$200),NETWORKDAYS($AI2,$AK2,1)),"")</f>
        <v>-2</v>
      </c>
      <c r="AM2" s="92">
        <f ca="1">IF(K2&lt;&gt;"",IFERROR(NETWORKDAYS.INTL($AI2,$K2,1,项目参数!$B$2:$B$200),NETWORKDAYS($AI2,$K2,1)),"")</f>
        <v>-23</v>
      </c>
      <c r="AN2" s="92">
        <f ca="1">IF(L2&lt;&gt;"",IFERROR(NETWORKDAYS.INTL($AI2,$L2,1,项目参数!$B$2:$B$200),NETWORKDAYS($AI2,$L2,1)),"")</f>
        <v>-19</v>
      </c>
    </row>
    <row r="3" spans="1:40">
      <c r="A3" t="str">
        <f ca="1">IF('临-间接'!F3="(空白)","",'临-间接'!F3)</f>
        <v>T-002</v>
      </c>
      <c r="B3" t="str">
        <f ca="1">IF('临-间接'!G3="(空白)","",'临-间接'!G3)</f>
        <v>基础架构搭建</v>
      </c>
      <c r="C3">
        <f ca="1">IF('临-间接'!I3="(空白)","",'临-间接'!I3)</f>
        <v>1</v>
      </c>
      <c r="D3" t="str">
        <f ca="1">IF('临-间接'!J3="(空白)","",'临-间接'!J3)</f>
        <v>模块1</v>
      </c>
      <c r="E3" t="str">
        <f ca="1">IF('临-间接'!K3="(空白)","",'临-间接'!K3)</f>
        <v/>
      </c>
      <c r="F3" t="str">
        <f ca="1">IF('临-间接'!H3="(空白)","",'临-间接'!H3)</f>
        <v>配置构建服务器</v>
      </c>
      <c r="G3" t="str">
        <f ca="1">IF('临-间接'!L3="(空白)","",'临-间接'!L3)</f>
        <v>李四</v>
      </c>
      <c r="H3">
        <f ca="1">IF('临-间接'!M3="(空白)",0,'临-间接'!M3)</f>
        <v>1</v>
      </c>
      <c r="I3" t="str">
        <f ca="1">IF(OR('临-间接'!R3=0,'临-间接'!R3="(空白)"),"",'临-间接'!R3)</f>
        <v/>
      </c>
      <c r="J3" s="34">
        <f ca="1">IF(OR('临-间接'!N3=0,'临-间接'!N3="(空白)"),"",'临-间接'!N3)</f>
        <v>41307</v>
      </c>
      <c r="K3" s="34">
        <f ca="1">IF(OR('临-间接'!O3=0,'临-间接'!O3="(空白)"),"",'临-间接'!O3)</f>
        <v>41289</v>
      </c>
      <c r="L3" s="34">
        <f ca="1">IF(OR('临-间接'!P3=0,'临-间接'!P3="(空白)"),"",'临-间接'!P3)</f>
        <v>41294</v>
      </c>
      <c r="M3">
        <f ca="1">IF('临-间接'!Q3="(空白)",0,'临-间接'!Q3)</f>
        <v>1</v>
      </c>
      <c r="N3" s="97" t="b">
        <f t="shared" ref="N3:N66" ca="1" si="2">AND(LEN(A3)&gt;0,LEN(F3)&gt;3,LEN(G3)&gt;1,H3&gt;0,OR(J3="",J3=0,J3&gt;40000),OR(K3="",K3=0,K3&gt;40000))</f>
        <v>1</v>
      </c>
      <c r="O3" s="97" t="b">
        <f t="shared" ref="O3:O66" ca="1" si="3">AND(N3,OR(I3="",I3=0,LEN(I3)=0,I3="正常"))</f>
        <v>1</v>
      </c>
      <c r="P3" s="97" t="b">
        <f t="shared" ref="P3:P66" ca="1" si="4">AND(K3&lt;&gt;"",K3&gt;40000)</f>
        <v>1</v>
      </c>
      <c r="Q3" s="97" t="b">
        <f t="shared" ref="Q3:Q66" ca="1" si="5">AND(L3&lt;&gt;"",K3&lt;&gt;"",L3&gt;=K3)</f>
        <v>1</v>
      </c>
      <c r="R3" s="97" t="b">
        <f t="shared" ref="R3:R66" ca="1" si="6">AND(N3,J3="",P3)</f>
        <v>0</v>
      </c>
      <c r="S3" s="97" t="str">
        <f t="shared" ref="S3:S66" ca="1" si="7">IF(F3&lt;&gt;"",IF(OR(I3="正常",I3=""),IF(K3&lt;&gt;"",IF(L3&lt;&gt;"","完成","执行"),"未开始"),I3),"")</f>
        <v>完成</v>
      </c>
      <c r="T3" s="97">
        <f ca="1">IF(AND(N3,P3,NOT(Q3)),NETWORKDAYS(K3,AG3,项目参数!$B$2:$B$200),0)</f>
        <v>0</v>
      </c>
      <c r="U3" s="98">
        <f t="shared" ref="U3:U66" ca="1" si="8">IF(M3&gt;0,T3/M3,0)</f>
        <v>0</v>
      </c>
      <c r="V3" s="117">
        <f t="shared" ref="V3:V66" ca="1" si="9">IF(AND(N3,P3),AH3+T3,0)</f>
        <v>40</v>
      </c>
      <c r="W3" s="117">
        <f t="shared" ref="W3:W66" ca="1" si="10">IF(AND(O3,Q3),H3,0)</f>
        <v>1</v>
      </c>
      <c r="X3" s="117">
        <f t="shared" ref="X3:X66" ca="1" si="11">IF(N3,H3*M3,"")</f>
        <v>1</v>
      </c>
      <c r="Y3" s="97">
        <f t="shared" ref="Y3:Y66" ca="1" si="12">IF(AND(O3,P3),H3/V3,0)</f>
        <v>2.5000000000000001E-2</v>
      </c>
      <c r="Z3" s="97">
        <f t="shared" ref="Z3:Z66" ca="1" si="13">IF(AND(N3,P3),MONTH(IF(Q3,L3,K3)),0)</f>
        <v>1</v>
      </c>
      <c r="AA3" s="97">
        <f ca="1">IF(AND(N3,P3,K3&gt;项目信息!$C$18),INT((IF(Q3,L3,K3)-项目信息!$C$18)/30)+1,0)</f>
        <v>1</v>
      </c>
      <c r="AB3" s="97">
        <f ca="1">IF(N3,WEEKNUM(IF(L3&lt;&gt;"",L3,IF(K3&lt;&gt;"",K3,J3)-项目信息!$C$18)+1),"")</f>
        <v>4</v>
      </c>
      <c r="AC3" s="97">
        <f ca="1">IFERROR(VLOOKUP(VLOOKUP(G3,内部通讯录!$B:$F,5,FALSE),项目参数!$I$14:$J$21,2,FALSE),"")</f>
        <v>600</v>
      </c>
      <c r="AD3" s="97">
        <f ca="1">IF($N3,$AC3*V3/项目参数!$J$29,"")</f>
        <v>3000</v>
      </c>
      <c r="AE3" s="97">
        <f ca="1">IF($N3,$AC3*W3/项目参数!$J$29,"")</f>
        <v>75</v>
      </c>
      <c r="AF3" s="99">
        <f ca="1">IF(OR('临-间接'!S3=0,'临-间接'!S3="(空白)"),"",'临-间接'!S3)</f>
        <v>41307</v>
      </c>
      <c r="AG3" s="34">
        <f ca="1">IF(P3,IF(L3&lt;&gt;"", L3, IF(OR(I3="暂停",I3="取消"), IFERROR(WORKDAY.INTL($K3,$M3*$H3,1,项目参数!$B$2:$B$200),WORKDAY($K3,$M3*$H3,1)),TODAY())),"")</f>
        <v>41294</v>
      </c>
      <c r="AH3">
        <f ca="1">IF(AND(N3,P3),IF('临-间接'!T3="(空白)",0,'临-间接'!T3),0)</f>
        <v>40</v>
      </c>
      <c r="AI3" s="34">
        <f ca="1">IF($N3,VLOOKUP($B3,项目阶段与里程碑!$B:$E,3,FALSE),"")</f>
        <v>41333</v>
      </c>
      <c r="AJ3" s="34">
        <f ca="1">IF($N3,VLOOKUP($B3,项目阶段与里程碑!$B:$E,4,FALSE),"")</f>
        <v>41363</v>
      </c>
      <c r="AK3" s="34">
        <f t="shared" ref="AK3:AK66" ca="1" si="14">IF(N3,IF(R3,K3,J3),"")</f>
        <v>41307</v>
      </c>
      <c r="AL3" s="92">
        <f ca="1">IF($AK3&lt;&gt;"",IFERROR(NETWORKDAYS.INTL($AI3,$AK3,1,项目参数!$B$2:$B$200),NETWORKDAYS($AI3,$AK3,1)),"")</f>
        <v>-19</v>
      </c>
      <c r="AM3" s="92">
        <f ca="1">IF(K3&lt;&gt;"",IFERROR(NETWORKDAYS.INTL($AI3,$K3,1,项目参数!$B$2:$B$200),NETWORKDAYS($AI3,$K3,1)),"")</f>
        <v>-33</v>
      </c>
      <c r="AN3" s="92">
        <f ca="1">IF(L3&lt;&gt;"",IFERROR(NETWORKDAYS.INTL($AI3,$L3,1,项目参数!$B$2:$B$200),NETWORKDAYS($AI3,$L3,1)),"")</f>
        <v>-29</v>
      </c>
    </row>
    <row r="4" spans="1:40">
      <c r="A4" t="str">
        <f ca="1">IF('临-间接'!F4="(空白)","",'临-间接'!F4)</f>
        <v>T-003</v>
      </c>
      <c r="B4" t="str">
        <f ca="1">IF('临-间接'!G4="(空白)","",'临-间接'!G4)</f>
        <v>用户授权功能</v>
      </c>
      <c r="C4">
        <f ca="1">IF('临-间接'!I4="(空白)","",'临-间接'!I4)</f>
        <v>2</v>
      </c>
      <c r="D4" t="str">
        <f ca="1">IF('临-间接'!J4="(空白)","",'临-间接'!J4)</f>
        <v>模块2</v>
      </c>
      <c r="E4" t="str">
        <f ca="1">IF('临-间接'!K4="(空白)","",'临-间接'!K4)</f>
        <v>REQ-001</v>
      </c>
      <c r="F4" t="str">
        <f ca="1">IF('临-间接'!H4="(空白)","",'临-间接'!H4)</f>
        <v>基本的用户登录</v>
      </c>
      <c r="G4" t="str">
        <f ca="1">IF('临-间接'!L4="(空白)","",'临-间接'!L4)</f>
        <v>王五</v>
      </c>
      <c r="H4">
        <f ca="1">IF('临-间接'!M4="(空白)",0,'临-间接'!M4)</f>
        <v>2</v>
      </c>
      <c r="I4" t="str">
        <f ca="1">IF(OR('临-间接'!R4=0,'临-间接'!R4="(空白)"),"",'临-间接'!R4)</f>
        <v/>
      </c>
      <c r="J4" s="34">
        <f ca="1">IF(OR('临-间接'!N4=0,'临-间接'!N4="(空白)"),"",'临-间接'!N4)</f>
        <v>41308</v>
      </c>
      <c r="K4" s="34">
        <f ca="1">IF(OR('临-间接'!O4=0,'临-间接'!O4="(空白)"),"",'临-间接'!O4)</f>
        <v>41308</v>
      </c>
      <c r="L4" s="34" t="str">
        <f ca="1">IF(OR('临-间接'!P4=0,'临-间接'!P4="(空白)"),"",'临-间接'!P4)</f>
        <v/>
      </c>
      <c r="M4">
        <f ca="1">IF('临-间接'!Q4="(空白)",0,'临-间接'!Q4)</f>
        <v>0.6</v>
      </c>
      <c r="N4" s="97" t="b">
        <f t="shared" ca="1" si="2"/>
        <v>1</v>
      </c>
      <c r="O4" s="97" t="b">
        <f t="shared" ca="1" si="3"/>
        <v>1</v>
      </c>
      <c r="P4" s="97" t="b">
        <f t="shared" ca="1" si="4"/>
        <v>1</v>
      </c>
      <c r="Q4" s="97" t="b">
        <f t="shared" ca="1" si="5"/>
        <v>0</v>
      </c>
      <c r="R4" s="97" t="b">
        <f t="shared" ca="1" si="6"/>
        <v>0</v>
      </c>
      <c r="S4" s="97" t="str">
        <f t="shared" ca="1" si="7"/>
        <v>执行</v>
      </c>
      <c r="T4" s="97">
        <f ca="1">IF(AND(N4,P4,NOT(Q4)),NETWORKDAYS(K4,AG4,项目参数!$B$2:$B$200),0)</f>
        <v>21</v>
      </c>
      <c r="U4" s="98">
        <f t="shared" ca="1" si="8"/>
        <v>35</v>
      </c>
      <c r="V4" s="117">
        <f t="shared" ca="1" si="9"/>
        <v>21</v>
      </c>
      <c r="W4" s="117">
        <f t="shared" ca="1" si="10"/>
        <v>0</v>
      </c>
      <c r="X4" s="117">
        <f t="shared" ca="1" si="11"/>
        <v>1.2</v>
      </c>
      <c r="Y4" s="97">
        <f t="shared" ca="1" si="12"/>
        <v>9.5238095238095233E-2</v>
      </c>
      <c r="Z4" s="97">
        <f t="shared" ca="1" si="13"/>
        <v>2</v>
      </c>
      <c r="AA4" s="97">
        <f ca="1">IF(AND(N4,P4,K4&gt;项目信息!$C$18),INT((IF(Q4,L4,K4)-项目信息!$C$18)/30)+1,0)</f>
        <v>2</v>
      </c>
      <c r="AB4" s="97">
        <f ca="1">IF(N4,WEEKNUM(IF(L4&lt;&gt;"",L4,IF(K4&lt;&gt;"",K4,J4)-项目信息!$C$18)+1),"")</f>
        <v>5</v>
      </c>
      <c r="AC4" s="97">
        <f ca="1">IFERROR(VLOOKUP(VLOOKUP(G4,内部通讯录!$B:$F,5,FALSE),项目参数!$I$14:$J$21,2,FALSE),"")</f>
        <v>600</v>
      </c>
      <c r="AD4" s="97">
        <f ca="1">IF($N4,$AC4*V4/项目参数!$J$29,"")</f>
        <v>1575</v>
      </c>
      <c r="AE4" s="97">
        <f ca="1">IF($N4,$AC4*W4/项目参数!$J$29,"")</f>
        <v>0</v>
      </c>
      <c r="AF4" s="99">
        <f ca="1">IF(OR('临-间接'!S4=0,'临-间接'!S4="(空白)"),"",'临-间接'!S4)</f>
        <v>41308</v>
      </c>
      <c r="AG4" s="34">
        <f ca="1">IF(P4,IF(L4&lt;&gt;"", L4, IF(OR(I4="暂停",I4="取消"), IFERROR(WORKDAY.INTL($K4,$M4*$H4,1,项目参数!$B$2:$B$200),WORKDAY($K4,$M4*$H4,1)),TODAY())),"")</f>
        <v>41344</v>
      </c>
      <c r="AH4">
        <f ca="1">IF(AND(N4,P4),IF('临-间接'!T4="(空白)",0,'临-间接'!T4),0)</f>
        <v>0</v>
      </c>
      <c r="AI4" s="34">
        <f ca="1">IF($N4,VLOOKUP($B4,项目阶段与里程碑!$B:$E,3,FALSE),"")</f>
        <v>41365</v>
      </c>
      <c r="AJ4" s="34">
        <f ca="1">IF($N4,VLOOKUP($B4,项目阶段与里程碑!$B:$E,4,FALSE),"")</f>
        <v>41379</v>
      </c>
      <c r="AK4" s="34">
        <f t="shared" ca="1" si="14"/>
        <v>41308</v>
      </c>
      <c r="AL4" s="92">
        <f ca="1">IF($AK4&lt;&gt;"",IFERROR(NETWORKDAYS.INTL($AI4,$AK4,1,项目参数!$B$2:$B$200),NETWORKDAYS($AI4,$AK4,1)),"")</f>
        <v>-41</v>
      </c>
      <c r="AM4" s="92">
        <f ca="1">IF(K4&lt;&gt;"",IFERROR(NETWORKDAYS.INTL($AI4,$K4,1,项目参数!$B$2:$B$200),NETWORKDAYS($AI4,$K4,1)),"")</f>
        <v>-41</v>
      </c>
      <c r="AN4" s="92" t="str">
        <f ca="1">IF(L4&lt;&gt;"",IFERROR(NETWORKDAYS.INTL($AI4,$L4,1,项目参数!$B$2:$B$200),NETWORKDAYS($AI4,$L4,1)),"")</f>
        <v/>
      </c>
    </row>
    <row r="5" spans="1:40">
      <c r="A5" t="str">
        <f ca="1">IF('临-间接'!F5="(空白)","",'临-间接'!F5)</f>
        <v>T-004</v>
      </c>
      <c r="B5" t="str">
        <f ca="1">IF('临-间接'!G5="(空白)","",'临-间接'!G5)</f>
        <v>需求调研</v>
      </c>
      <c r="C5">
        <f ca="1">IF('临-间接'!I5="(空白)","",'临-间接'!I5)</f>
        <v>2</v>
      </c>
      <c r="D5" t="str">
        <f ca="1">IF('临-间接'!J5="(空白)","",'临-间接'!J5)</f>
        <v>模块1</v>
      </c>
      <c r="E5" t="str">
        <f ca="1">IF('临-间接'!K5="(空白)","",'临-间接'!K5)</f>
        <v/>
      </c>
      <c r="F5" t="str">
        <f ca="1">IF('临-间接'!H5="(空白)","",'临-间接'!H5)</f>
        <v>门店经理访谈</v>
      </c>
      <c r="G5" t="str">
        <f ca="1">IF('临-间接'!L5="(空白)","",'临-间接'!L5)</f>
        <v>张三</v>
      </c>
      <c r="H5">
        <f ca="1">IF('临-间接'!M5="(空白)",0,'临-间接'!M5)</f>
        <v>2</v>
      </c>
      <c r="I5" t="str">
        <f ca="1">IF(OR('临-间接'!R5=0,'临-间接'!R5="(空白)"),"",'临-间接'!R5)</f>
        <v/>
      </c>
      <c r="J5" s="34" t="str">
        <f ca="1">IF(OR('临-间接'!N5=0,'临-间接'!N5="(空白)"),"",'临-间接'!N5)</f>
        <v/>
      </c>
      <c r="K5" s="34">
        <f ca="1">IF(OR('临-间接'!O5=0,'临-间接'!O5="(空白)"),"",'临-间接'!O5)</f>
        <v>41309</v>
      </c>
      <c r="L5" s="34">
        <f ca="1">IF(OR('临-间接'!P5=0,'临-间接'!P5="(空白)"),"",'临-间接'!P5)</f>
        <v>41310</v>
      </c>
      <c r="M5">
        <f ca="1">IF('临-间接'!Q5="(空白)",0,'临-间接'!Q5)</f>
        <v>1</v>
      </c>
      <c r="N5" s="97" t="b">
        <f t="shared" ca="1" si="2"/>
        <v>1</v>
      </c>
      <c r="O5" s="97" t="b">
        <f t="shared" ca="1" si="3"/>
        <v>1</v>
      </c>
      <c r="P5" s="97" t="b">
        <f t="shared" ca="1" si="4"/>
        <v>1</v>
      </c>
      <c r="Q5" s="97" t="b">
        <f t="shared" ca="1" si="5"/>
        <v>1</v>
      </c>
      <c r="R5" s="97" t="b">
        <f t="shared" ca="1" si="6"/>
        <v>1</v>
      </c>
      <c r="S5" s="97" t="str">
        <f t="shared" ca="1" si="7"/>
        <v>完成</v>
      </c>
      <c r="T5" s="97">
        <f ca="1">IF(AND(N5,P5,NOT(Q5)),NETWORKDAYS(K5,AG5,项目参数!$B$2:$B$200),0)</f>
        <v>0</v>
      </c>
      <c r="U5" s="98">
        <f t="shared" ca="1" si="8"/>
        <v>0</v>
      </c>
      <c r="V5" s="117">
        <f t="shared" ca="1" si="9"/>
        <v>24</v>
      </c>
      <c r="W5" s="117">
        <f t="shared" ca="1" si="10"/>
        <v>2</v>
      </c>
      <c r="X5" s="117">
        <f t="shared" ca="1" si="11"/>
        <v>2</v>
      </c>
      <c r="Y5" s="97">
        <f t="shared" ca="1" si="12"/>
        <v>8.3333333333333329E-2</v>
      </c>
      <c r="Z5" s="97">
        <f t="shared" ca="1" si="13"/>
        <v>2</v>
      </c>
      <c r="AA5" s="97">
        <f ca="1">IF(AND(N5,P5,K5&gt;项目信息!$C$18),INT((IF(Q5,L5,K5)-项目信息!$C$18)/30)+1,0)</f>
        <v>2</v>
      </c>
      <c r="AB5" s="97">
        <f ca="1">IF(N5,WEEKNUM(IF(L5&lt;&gt;"",L5,IF(K5&lt;&gt;"",K5,J5)-项目信息!$C$18)+1),"")</f>
        <v>6</v>
      </c>
      <c r="AC5" s="97">
        <f ca="1">IFERROR(VLOOKUP(VLOOKUP(G5,内部通讯录!$B:$F,5,FALSE),项目参数!$I$14:$J$21,2,FALSE),"")</f>
        <v>600</v>
      </c>
      <c r="AD5" s="97">
        <f ca="1">IF($N5,$AC5*V5/项目参数!$J$29,"")</f>
        <v>1800</v>
      </c>
      <c r="AE5" s="97">
        <f ca="1">IF($N5,$AC5*W5/项目参数!$J$29,"")</f>
        <v>150</v>
      </c>
      <c r="AF5" s="99" t="str">
        <f ca="1">IF(OR('临-间接'!S5=0,'临-间接'!S5="(空白)"),"",'临-间接'!S5)</f>
        <v/>
      </c>
      <c r="AG5" s="34">
        <f ca="1">IF(P5,IF(L5&lt;&gt;"", L5, IF(OR(I5="暂停",I5="取消"), IFERROR(WORKDAY.INTL($K5,$M5*$H5,1,项目参数!$B$2:$B$200),WORKDAY($K5,$M5*$H5,1)),TODAY())),"")</f>
        <v>41310</v>
      </c>
      <c r="AH5">
        <f ca="1">IF(AND(N5,P5),IF('临-间接'!T5="(空白)",0,'临-间接'!T5),0)</f>
        <v>24</v>
      </c>
      <c r="AI5" s="34">
        <f ca="1">IF($N5,VLOOKUP($B5,项目阶段与里程碑!$B:$E,3,FALSE),"")</f>
        <v>41309</v>
      </c>
      <c r="AJ5" s="34">
        <f ca="1">IF($N5,VLOOKUP($B5,项目阶段与里程碑!$B:$E,4,FALSE),"")</f>
        <v>41330</v>
      </c>
      <c r="AK5" s="34">
        <f t="shared" ca="1" si="14"/>
        <v>41309</v>
      </c>
      <c r="AL5" s="92">
        <f ca="1">IF($AK5&lt;&gt;"",IFERROR(NETWORKDAYS.INTL($AI5,$AK5,1,项目参数!$B$2:$B$200),NETWORKDAYS($AI5,$AK5,1)),"")</f>
        <v>1</v>
      </c>
      <c r="AM5" s="92">
        <f ca="1">IF(K5&lt;&gt;"",IFERROR(NETWORKDAYS.INTL($AI5,$K5,1,项目参数!$B$2:$B$200),NETWORKDAYS($AI5,$K5,1)),"")</f>
        <v>1</v>
      </c>
      <c r="AN5" s="92">
        <f ca="1">IF(L5&lt;&gt;"",IFERROR(NETWORKDAYS.INTL($AI5,$L5,1,项目参数!$B$2:$B$200),NETWORKDAYS($AI5,$L5,1)),"")</f>
        <v>2</v>
      </c>
    </row>
    <row r="6" spans="1:40">
      <c r="A6" t="str">
        <f ca="1">IF('临-间接'!F6="(空白)","",'临-间接'!F6)</f>
        <v>T-005</v>
      </c>
      <c r="B6" t="str">
        <f ca="1">IF('临-间接'!G6="(空白)","",'临-间接'!G6)</f>
        <v>需求调研</v>
      </c>
      <c r="C6">
        <f ca="1">IF('临-间接'!I6="(空白)","",'临-间接'!I6)</f>
        <v>3</v>
      </c>
      <c r="D6" t="str">
        <f ca="1">IF('临-间接'!J6="(空白)","",'临-间接'!J6)</f>
        <v>模块1</v>
      </c>
      <c r="E6" t="str">
        <f ca="1">IF('临-间接'!K6="(空白)","",'临-间接'!K6)</f>
        <v/>
      </c>
      <c r="F6" t="str">
        <f ca="1">IF('临-间接'!H6="(空白)","",'临-间接'!H6)</f>
        <v>随机抽样顾客调查</v>
      </c>
      <c r="G6" t="str">
        <f ca="1">IF('临-间接'!L6="(空白)","",'临-间接'!L6)</f>
        <v>张三</v>
      </c>
      <c r="H6">
        <f ca="1">IF('临-间接'!M6="(空白)",0,'临-间接'!M6)</f>
        <v>1</v>
      </c>
      <c r="I6" t="str">
        <f ca="1">IF(OR('临-间接'!R6=0,'临-间接'!R6="(空白)"),"",'临-间接'!R6)</f>
        <v>暂停</v>
      </c>
      <c r="J6" s="34" t="str">
        <f ca="1">IF(OR('临-间接'!N6=0,'临-间接'!N6="(空白)"),"",'临-间接'!N6)</f>
        <v/>
      </c>
      <c r="K6" s="34">
        <f ca="1">IF(OR('临-间接'!O6=0,'临-间接'!O6="(空白)"),"",'临-间接'!O6)</f>
        <v>41310</v>
      </c>
      <c r="L6" s="34">
        <f ca="1">IF(OR('临-间接'!P6=0,'临-间接'!P6="(空白)"),"",'临-间接'!P6)</f>
        <v>41311</v>
      </c>
      <c r="M6">
        <f ca="1">IF('临-间接'!Q6="(空白)",0,'临-间接'!Q6)</f>
        <v>0.3</v>
      </c>
      <c r="N6" s="97" t="b">
        <f t="shared" ca="1" si="2"/>
        <v>1</v>
      </c>
      <c r="O6" s="97" t="b">
        <f t="shared" ca="1" si="3"/>
        <v>0</v>
      </c>
      <c r="P6" s="97" t="b">
        <f t="shared" ca="1" si="4"/>
        <v>1</v>
      </c>
      <c r="Q6" s="97" t="b">
        <f t="shared" ca="1" si="5"/>
        <v>1</v>
      </c>
      <c r="R6" s="97" t="b">
        <f t="shared" ca="1" si="6"/>
        <v>1</v>
      </c>
      <c r="S6" s="97" t="str">
        <f t="shared" ca="1" si="7"/>
        <v>暂停</v>
      </c>
      <c r="T6" s="97">
        <f ca="1">IF(AND(N6,P6,NOT(Q6)),NETWORKDAYS(K6,AG6,项目参数!$B$2:$B$200),0)</f>
        <v>0</v>
      </c>
      <c r="U6" s="98">
        <f t="shared" ca="1" si="8"/>
        <v>0</v>
      </c>
      <c r="V6" s="117">
        <f t="shared" ca="1" si="9"/>
        <v>24</v>
      </c>
      <c r="W6" s="117">
        <f t="shared" ca="1" si="10"/>
        <v>0</v>
      </c>
      <c r="X6" s="117">
        <f t="shared" ca="1" si="11"/>
        <v>0.3</v>
      </c>
      <c r="Y6" s="97">
        <f t="shared" ca="1" si="12"/>
        <v>0</v>
      </c>
      <c r="Z6" s="97">
        <f t="shared" ca="1" si="13"/>
        <v>2</v>
      </c>
      <c r="AA6" s="97">
        <f ca="1">IF(AND(N6,P6,K6&gt;项目信息!$C$18),INT((IF(Q6,L6,K6)-项目信息!$C$18)/30)+1,0)</f>
        <v>2</v>
      </c>
      <c r="AB6" s="97">
        <f ca="1">IF(N6,WEEKNUM(IF(L6&lt;&gt;"",L6,IF(K6&lt;&gt;"",K6,J6)-项目信息!$C$18)+1),"")</f>
        <v>6</v>
      </c>
      <c r="AC6" s="97">
        <f ca="1">IFERROR(VLOOKUP(VLOOKUP(G6,内部通讯录!$B:$F,5,FALSE),项目参数!$I$14:$J$21,2,FALSE),"")</f>
        <v>600</v>
      </c>
      <c r="AD6" s="97">
        <f ca="1">IF($N6,$AC6*V6/项目参数!$J$29,"")</f>
        <v>1800</v>
      </c>
      <c r="AE6" s="97">
        <f ca="1">IF($N6,$AC6*W6/项目参数!$J$29,"")</f>
        <v>0</v>
      </c>
      <c r="AF6" s="99" t="str">
        <f ca="1">IF(OR('临-间接'!S6=0,'临-间接'!S6="(空白)"),"",'临-间接'!S6)</f>
        <v/>
      </c>
      <c r="AG6" s="34">
        <f ca="1">IF(P6,IF(L6&lt;&gt;"", L6, IF(OR(I6="暂停",I6="取消"), IFERROR(WORKDAY.INTL($K6,$M6*$H6,1,项目参数!$B$2:$B$200),WORKDAY($K6,$M6*$H6,1)),TODAY())),"")</f>
        <v>41311</v>
      </c>
      <c r="AH6">
        <f ca="1">IF(AND(N6,P6),IF('临-间接'!T6="(空白)",0,'临-间接'!T6),0)</f>
        <v>24</v>
      </c>
      <c r="AI6" s="34">
        <f ca="1">IF($N6,VLOOKUP($B6,项目阶段与里程碑!$B:$E,3,FALSE),"")</f>
        <v>41309</v>
      </c>
      <c r="AJ6" s="34">
        <f ca="1">IF($N6,VLOOKUP($B6,项目阶段与里程碑!$B:$E,4,FALSE),"")</f>
        <v>41330</v>
      </c>
      <c r="AK6" s="34">
        <f t="shared" ca="1" si="14"/>
        <v>41310</v>
      </c>
      <c r="AL6" s="92">
        <f ca="1">IF($AK6&lt;&gt;"",IFERROR(NETWORKDAYS.INTL($AI6,$AK6,1,项目参数!$B$2:$B$200),NETWORKDAYS($AI6,$AK6,1)),"")</f>
        <v>2</v>
      </c>
      <c r="AM6" s="92">
        <f ca="1">IF(K6&lt;&gt;"",IFERROR(NETWORKDAYS.INTL($AI6,$K6,1,项目参数!$B$2:$B$200),NETWORKDAYS($AI6,$K6,1)),"")</f>
        <v>2</v>
      </c>
      <c r="AN6" s="92">
        <f ca="1">IF(L6&lt;&gt;"",IFERROR(NETWORKDAYS.INTL($AI6,$L6,1,项目参数!$B$2:$B$200),NETWORKDAYS($AI6,$L6,1)),"")</f>
        <v>3</v>
      </c>
    </row>
    <row r="7" spans="1:40">
      <c r="A7" t="str">
        <f ca="1">IF('临-间接'!F7="(空白)","",'临-间接'!F7)</f>
        <v>T-006</v>
      </c>
      <c r="B7" t="str">
        <f ca="1">IF('临-间接'!G7="(空白)","",'临-间接'!G7)</f>
        <v>需求调研</v>
      </c>
      <c r="C7">
        <f ca="1">IF('临-间接'!I7="(空白)","",'临-间接'!I7)</f>
        <v>3</v>
      </c>
      <c r="D7" t="str">
        <f ca="1">IF('临-间接'!J7="(空白)","",'临-间接'!J7)</f>
        <v>模块1</v>
      </c>
      <c r="E7" t="str">
        <f ca="1">IF('临-间接'!K7="(空白)","",'临-间接'!K7)</f>
        <v/>
      </c>
      <c r="F7" t="str">
        <f ca="1">IF('临-间接'!H7="(空白)","",'临-间接'!H7)</f>
        <v>网络设施调查</v>
      </c>
      <c r="G7" t="str">
        <f ca="1">IF('临-间接'!L7="(空白)","",'临-间接'!L7)</f>
        <v>张三</v>
      </c>
      <c r="H7">
        <f ca="1">IF('临-间接'!M7="(空白)",0,'临-间接'!M7)</f>
        <v>1</v>
      </c>
      <c r="I7" t="str">
        <f ca="1">IF(OR('临-间接'!R7=0,'临-间接'!R7="(空白)"),"",'临-间接'!R7)</f>
        <v>取消</v>
      </c>
      <c r="J7" s="34">
        <f ca="1">IF(OR('临-间接'!N7=0,'临-间接'!N7="(空白)"),"",'临-间接'!N7)</f>
        <v>40544</v>
      </c>
      <c r="K7" s="34">
        <f ca="1">IF(OR('临-间接'!O7=0,'临-间接'!O7="(空白)"),"",'临-间接'!O7)</f>
        <v>41311</v>
      </c>
      <c r="L7" s="34">
        <f ca="1">IF(OR('临-间接'!P7=0,'临-间接'!P7="(空白)"),"",'临-间接'!P7)</f>
        <v>41311</v>
      </c>
      <c r="M7">
        <f ca="1">IF('临-间接'!Q7="(空白)",0,'临-间接'!Q7)</f>
        <v>0.5</v>
      </c>
      <c r="N7" s="97" t="b">
        <f t="shared" ca="1" si="2"/>
        <v>1</v>
      </c>
      <c r="O7" s="97" t="b">
        <f t="shared" ca="1" si="3"/>
        <v>0</v>
      </c>
      <c r="P7" s="97" t="b">
        <f t="shared" ca="1" si="4"/>
        <v>1</v>
      </c>
      <c r="Q7" s="97" t="b">
        <f t="shared" ca="1" si="5"/>
        <v>1</v>
      </c>
      <c r="R7" s="97" t="b">
        <f t="shared" ca="1" si="6"/>
        <v>0</v>
      </c>
      <c r="S7" s="97" t="str">
        <f t="shared" ca="1" si="7"/>
        <v>取消</v>
      </c>
      <c r="T7" s="97">
        <f ca="1">IF(AND(N7,P7,NOT(Q7)),NETWORKDAYS(K7,AG7,项目参数!$B$2:$B$200),0)</f>
        <v>0</v>
      </c>
      <c r="U7" s="98">
        <f t="shared" ca="1" si="8"/>
        <v>0</v>
      </c>
      <c r="V7" s="117">
        <f t="shared" ca="1" si="9"/>
        <v>16</v>
      </c>
      <c r="W7" s="117">
        <f t="shared" ca="1" si="10"/>
        <v>0</v>
      </c>
      <c r="X7" s="117">
        <f t="shared" ca="1" si="11"/>
        <v>0.5</v>
      </c>
      <c r="Y7" s="97">
        <f t="shared" ca="1" si="12"/>
        <v>0</v>
      </c>
      <c r="Z7" s="97">
        <f t="shared" ca="1" si="13"/>
        <v>2</v>
      </c>
      <c r="AA7" s="97">
        <f ca="1">IF(AND(N7,P7,K7&gt;项目信息!$C$18),INT((IF(Q7,L7,K7)-项目信息!$C$18)/30)+1,0)</f>
        <v>2</v>
      </c>
      <c r="AB7" s="97">
        <f ca="1">IF(N7,WEEKNUM(IF(L7&lt;&gt;"",L7,IF(K7&lt;&gt;"",K7,J7)-项目信息!$C$18)+1),"")</f>
        <v>6</v>
      </c>
      <c r="AC7" s="97">
        <f ca="1">IFERROR(VLOOKUP(VLOOKUP(G7,内部通讯录!$B:$F,5,FALSE),项目参数!$I$14:$J$21,2,FALSE),"")</f>
        <v>600</v>
      </c>
      <c r="AD7" s="97">
        <f ca="1">IF($N7,$AC7*V7/项目参数!$J$29,"")</f>
        <v>1200</v>
      </c>
      <c r="AE7" s="97">
        <f ca="1">IF($N7,$AC7*W7/项目参数!$J$29,"")</f>
        <v>0</v>
      </c>
      <c r="AF7" s="99">
        <f ca="1">IF(OR('临-间接'!S7=0,'临-间接'!S7="(空白)"),"",'临-间接'!S7)</f>
        <v>40544</v>
      </c>
      <c r="AG7" s="34">
        <f ca="1">IF(P7,IF(L7&lt;&gt;"", L7, IF(OR(I7="暂停",I7="取消"), IFERROR(WORKDAY.INTL($K7,$M7*$H7,1,项目参数!$B$2:$B$200),WORKDAY($K7,$M7*$H7,1)),TODAY())),"")</f>
        <v>41311</v>
      </c>
      <c r="AH7">
        <f ca="1">IF(AND(N7,P7),IF('临-间接'!T7="(空白)",0,'临-间接'!T7),0)</f>
        <v>16</v>
      </c>
      <c r="AI7" s="34">
        <f ca="1">IF($N7,VLOOKUP($B7,项目阶段与里程碑!$B:$E,3,FALSE),"")</f>
        <v>41309</v>
      </c>
      <c r="AJ7" s="34">
        <f ca="1">IF($N7,VLOOKUP($B7,项目阶段与里程碑!$B:$E,4,FALSE),"")</f>
        <v>41330</v>
      </c>
      <c r="AK7" s="34">
        <f t="shared" ca="1" si="14"/>
        <v>40544</v>
      </c>
      <c r="AL7" s="92">
        <f ca="1">IF($AK7&lt;&gt;"",IFERROR(NETWORKDAYS.INTL($AI7,$AK7,1,项目参数!$B$2:$B$200),NETWORKDAYS($AI7,$AK7,1)),"")</f>
        <v>-546</v>
      </c>
      <c r="AM7" s="92">
        <f ca="1">IF(K7&lt;&gt;"",IFERROR(NETWORKDAYS.INTL($AI7,$K7,1,项目参数!$B$2:$B$200),NETWORKDAYS($AI7,$K7,1)),"")</f>
        <v>3</v>
      </c>
      <c r="AN7" s="92">
        <f ca="1">IF(L7&lt;&gt;"",IFERROR(NETWORKDAYS.INTL($AI7,$L7,1,项目参数!$B$2:$B$200),NETWORKDAYS($AI7,$L7,1)),"")</f>
        <v>3</v>
      </c>
    </row>
    <row r="8" spans="1:40">
      <c r="A8" t="str">
        <f ca="1">IF('临-间接'!F8="(空白)","",'临-间接'!F8)</f>
        <v>T-007</v>
      </c>
      <c r="B8" t="str">
        <f ca="1">IF('临-间接'!G8="(空白)","",'临-间接'!G8)</f>
        <v>需求调研</v>
      </c>
      <c r="C8">
        <f ca="1">IF('临-间接'!I8="(空白)","",'临-间接'!I8)</f>
        <v>3</v>
      </c>
      <c r="D8" t="str">
        <f ca="1">IF('临-间接'!J8="(空白)","",'临-间接'!J8)</f>
        <v>模块2</v>
      </c>
      <c r="E8" t="str">
        <f ca="1">IF('临-间接'!K8="(空白)","",'临-间接'!K8)</f>
        <v/>
      </c>
      <c r="F8" t="str">
        <f ca="1">IF('临-间接'!H8="(空白)","",'临-间接'!H8)</f>
        <v>临时任务</v>
      </c>
      <c r="G8" t="str">
        <f ca="1">IF('临-间接'!L8="(空白)","",'临-间接'!L8)</f>
        <v>王五</v>
      </c>
      <c r="H8">
        <f ca="1">IF('临-间接'!M8="(空白)",0,'临-间接'!M8)</f>
        <v>3</v>
      </c>
      <c r="I8" t="str">
        <f ca="1">IF(OR('临-间接'!R8=0,'临-间接'!R8="(空白)"),"",'临-间接'!R8)</f>
        <v>暂停</v>
      </c>
      <c r="J8" s="34" t="str">
        <f ca="1">IF(OR('临-间接'!N8=0,'临-间接'!N8="(空白)"),"",'临-间接'!N8)</f>
        <v/>
      </c>
      <c r="K8" s="34">
        <f ca="1">IF(OR('临-间接'!O8=0,'临-间接'!O8="(空白)"),"",'临-间接'!O8)</f>
        <v>41312</v>
      </c>
      <c r="L8" s="34" t="str">
        <f ca="1">IF(OR('临-间接'!P8=0,'临-间接'!P8="(空白)"),"",'临-间接'!P8)</f>
        <v/>
      </c>
      <c r="M8">
        <f ca="1">IF('临-间接'!Q8="(空白)",0,'临-间接'!Q8)</f>
        <v>0.5</v>
      </c>
      <c r="N8" s="97" t="b">
        <f t="shared" ca="1" si="2"/>
        <v>1</v>
      </c>
      <c r="O8" s="97" t="b">
        <f t="shared" ca="1" si="3"/>
        <v>0</v>
      </c>
      <c r="P8" s="97" t="b">
        <f t="shared" ca="1" si="4"/>
        <v>1</v>
      </c>
      <c r="Q8" s="97" t="b">
        <f t="shared" ca="1" si="5"/>
        <v>0</v>
      </c>
      <c r="R8" s="97" t="b">
        <f t="shared" ca="1" si="6"/>
        <v>1</v>
      </c>
      <c r="S8" s="97" t="str">
        <f t="shared" ca="1" si="7"/>
        <v>暂停</v>
      </c>
      <c r="T8" s="97">
        <f ca="1">IF(AND(N8,P8,NOT(Q8)),NETWORKDAYS(K8,AG8,项目参数!$B$2:$B$200),0)</f>
        <v>2</v>
      </c>
      <c r="U8" s="98">
        <f t="shared" ca="1" si="8"/>
        <v>4</v>
      </c>
      <c r="V8" s="117">
        <f t="shared" ca="1" si="9"/>
        <v>2</v>
      </c>
      <c r="W8" s="117">
        <f t="shared" ca="1" si="10"/>
        <v>0</v>
      </c>
      <c r="X8" s="117">
        <f t="shared" ca="1" si="11"/>
        <v>1.5</v>
      </c>
      <c r="Y8" s="97">
        <f t="shared" ca="1" si="12"/>
        <v>0</v>
      </c>
      <c r="Z8" s="97">
        <f t="shared" ca="1" si="13"/>
        <v>2</v>
      </c>
      <c r="AA8" s="97">
        <f ca="1">IF(AND(N8,P8,K8&gt;项目信息!$C$18),INT((IF(Q8,L8,K8)-项目信息!$C$18)/30)+1,0)</f>
        <v>2</v>
      </c>
      <c r="AB8" s="97">
        <f ca="1">IF(N8,WEEKNUM(IF(L8&lt;&gt;"",L8,IF(K8&lt;&gt;"",K8,J8)-项目信息!$C$18)+1),"")</f>
        <v>6</v>
      </c>
      <c r="AC8" s="97">
        <f ca="1">IFERROR(VLOOKUP(VLOOKUP(G8,内部通讯录!$B:$F,5,FALSE),项目参数!$I$14:$J$21,2,FALSE),"")</f>
        <v>600</v>
      </c>
      <c r="AD8" s="97">
        <f ca="1">IF($N8,$AC8*V8/项目参数!$J$29,"")</f>
        <v>150</v>
      </c>
      <c r="AE8" s="97">
        <f ca="1">IF($N8,$AC8*W8/项目参数!$J$29,"")</f>
        <v>0</v>
      </c>
      <c r="AF8" s="99" t="str">
        <f ca="1">IF(OR('临-间接'!S8=0,'临-间接'!S8="(空白)"),"",'临-间接'!S8)</f>
        <v/>
      </c>
      <c r="AG8" s="34">
        <f ca="1">IF(P8,IF(L8&lt;&gt;"", L8, IF(OR(I8="暂停",I8="取消"), IFERROR(WORKDAY.INTL($K8,$M8*$H8,1,项目参数!$B$2:$B$200),WORKDAY($K8,$M8*$H8,1)),TODAY())),"")</f>
        <v>41313</v>
      </c>
      <c r="AH8">
        <f ca="1">IF(AND(N8,P8),IF('临-间接'!T8="(空白)",0,'临-间接'!T8),0)</f>
        <v>0</v>
      </c>
      <c r="AI8" s="34">
        <f ca="1">IF($N8,VLOOKUP($B8,项目阶段与里程碑!$B:$E,3,FALSE),"")</f>
        <v>41309</v>
      </c>
      <c r="AJ8" s="34">
        <f ca="1">IF($N8,VLOOKUP($B8,项目阶段与里程碑!$B:$E,4,FALSE),"")</f>
        <v>41330</v>
      </c>
      <c r="AK8" s="34">
        <f t="shared" ca="1" si="14"/>
        <v>41312</v>
      </c>
      <c r="AL8" s="92">
        <f ca="1">IF($AK8&lt;&gt;"",IFERROR(NETWORKDAYS.INTL($AI8,$AK8,1,项目参数!$B$2:$B$200),NETWORKDAYS($AI8,$AK8,1)),"")</f>
        <v>4</v>
      </c>
      <c r="AM8" s="92">
        <f ca="1">IF(K8&lt;&gt;"",IFERROR(NETWORKDAYS.INTL($AI8,$K8,1,项目参数!$B$2:$B$200),NETWORKDAYS($AI8,$K8,1)),"")</f>
        <v>4</v>
      </c>
      <c r="AN8" s="92" t="str">
        <f ca="1">IF(L8&lt;&gt;"",IFERROR(NETWORKDAYS.INTL($AI8,$L8,1,项目参数!$B$2:$B$200),NETWORKDAYS($AI8,$L8,1)),"")</f>
        <v/>
      </c>
    </row>
    <row r="9" spans="1:40">
      <c r="A9" t="str">
        <f ca="1">IF('临-间接'!F9="(空白)","",'临-间接'!F9)</f>
        <v>T-008</v>
      </c>
      <c r="B9" t="str">
        <f ca="1">IF('临-间接'!G9="(空白)","",'临-间接'!G9)</f>
        <v>用户授权功能</v>
      </c>
      <c r="C9">
        <f ca="1">IF('临-间接'!I9="(空白)","",'临-间接'!I9)</f>
        <v>1</v>
      </c>
      <c r="D9" t="str">
        <f ca="1">IF('临-间接'!J9="(空白)","",'临-间接'!J9)</f>
        <v>模块2</v>
      </c>
      <c r="E9" t="str">
        <f ca="1">IF('临-间接'!K9="(空白)","",'临-间接'!K9)</f>
        <v/>
      </c>
      <c r="F9" t="str">
        <f ca="1">IF('临-间接'!H9="(空白)","",'临-间接'!H9)</f>
        <v>高级用户权限处理</v>
      </c>
      <c r="G9" t="str">
        <f ca="1">IF('临-间接'!L9="(空白)","",'临-间接'!L9)</f>
        <v>王五</v>
      </c>
      <c r="H9">
        <f ca="1">IF('临-间接'!M9="(空白)",0,'临-间接'!M9)</f>
        <v>4</v>
      </c>
      <c r="I9" t="str">
        <f ca="1">IF(OR('临-间接'!R9=0,'临-间接'!R9="(空白)"),"",'临-间接'!R9)</f>
        <v/>
      </c>
      <c r="J9" s="34">
        <f ca="1">IF(OR('临-间接'!N9=0,'临-间接'!N9="(空白)"),"",'临-间接'!N9)</f>
        <v>41306</v>
      </c>
      <c r="K9" s="34" t="str">
        <f ca="1">IF(OR('临-间接'!O9=0,'临-间接'!O9="(空白)"),"",'临-间接'!O9)</f>
        <v/>
      </c>
      <c r="L9" s="34" t="str">
        <f ca="1">IF(OR('临-间接'!P9=0,'临-间接'!P9="(空白)"),"",'临-间接'!P9)</f>
        <v/>
      </c>
      <c r="M9">
        <f ca="1">IF('临-间接'!Q9="(空白)",0,'临-间接'!Q9)</f>
        <v>0.5</v>
      </c>
      <c r="N9" s="97" t="b">
        <f t="shared" ca="1" si="2"/>
        <v>1</v>
      </c>
      <c r="O9" s="97" t="b">
        <f t="shared" ca="1" si="3"/>
        <v>1</v>
      </c>
      <c r="P9" s="97" t="b">
        <f t="shared" ca="1" si="4"/>
        <v>0</v>
      </c>
      <c r="Q9" s="97" t="b">
        <f t="shared" ca="1" si="5"/>
        <v>0</v>
      </c>
      <c r="R9" s="97" t="b">
        <f t="shared" ca="1" si="6"/>
        <v>0</v>
      </c>
      <c r="S9" s="97" t="str">
        <f t="shared" ca="1" si="7"/>
        <v>未开始</v>
      </c>
      <c r="T9" s="97">
        <f ca="1">IF(AND(N9,P9,NOT(Q9)),NETWORKDAYS(K9,AG9,项目参数!$B$2:$B$200),0)</f>
        <v>0</v>
      </c>
      <c r="U9" s="98">
        <f t="shared" ca="1" si="8"/>
        <v>0</v>
      </c>
      <c r="V9" s="117">
        <f t="shared" ca="1" si="9"/>
        <v>0</v>
      </c>
      <c r="W9" s="117">
        <f t="shared" ca="1" si="10"/>
        <v>0</v>
      </c>
      <c r="X9" s="117">
        <f t="shared" ca="1" si="11"/>
        <v>2</v>
      </c>
      <c r="Y9" s="97">
        <f t="shared" ca="1" si="12"/>
        <v>0</v>
      </c>
      <c r="Z9" s="97">
        <f t="shared" ca="1" si="13"/>
        <v>0</v>
      </c>
      <c r="AA9" s="97">
        <f ca="1">IF(AND(N9,P9,K9&gt;项目信息!$C$18),INT((IF(Q9,L9,K9)-项目信息!$C$18)/30)+1,0)</f>
        <v>0</v>
      </c>
      <c r="AB9" s="97">
        <f ca="1">IF(N9,WEEKNUM(IF(L9&lt;&gt;"",L9,IF(K9&lt;&gt;"",K9,J9)-项目信息!$C$18)+1),"")</f>
        <v>5</v>
      </c>
      <c r="AC9" s="97">
        <f ca="1">IFERROR(VLOOKUP(VLOOKUP(G9,内部通讯录!$B:$F,5,FALSE),项目参数!$I$14:$J$21,2,FALSE),"")</f>
        <v>600</v>
      </c>
      <c r="AD9" s="97">
        <f ca="1">IF($N9,$AC9*V9/项目参数!$J$29,"")</f>
        <v>0</v>
      </c>
      <c r="AE9" s="97">
        <f ca="1">IF($N9,$AC9*W9/项目参数!$J$29,"")</f>
        <v>0</v>
      </c>
      <c r="AF9" s="99">
        <f ca="1">IF(OR('临-间接'!S9=0,'临-间接'!S9="(空白)"),"",'临-间接'!S9)</f>
        <v>41306</v>
      </c>
      <c r="AG9" s="34" t="str">
        <f ca="1">IF(P9,IF(L9&lt;&gt;"", L9, IF(OR(I9="暂停",I9="取消"), IFERROR(WORKDAY.INTL($K9,$M9*$H9,1,项目参数!$B$2:$B$200),WORKDAY($K9,$M9*$H9,1)),TODAY())),"")</f>
        <v/>
      </c>
      <c r="AH9">
        <f ca="1">IF(AND(N9,P9),IF('临-间接'!T9="(空白)",0,'临-间接'!T9),0)</f>
        <v>0</v>
      </c>
      <c r="AI9" s="34">
        <f ca="1">IF($N9,VLOOKUP($B9,项目阶段与里程碑!$B:$E,3,FALSE),"")</f>
        <v>41365</v>
      </c>
      <c r="AJ9" s="34">
        <f ca="1">IF($N9,VLOOKUP($B9,项目阶段与里程碑!$B:$E,4,FALSE),"")</f>
        <v>41379</v>
      </c>
      <c r="AK9" s="34">
        <f t="shared" ca="1" si="14"/>
        <v>41306</v>
      </c>
      <c r="AL9" s="92">
        <f ca="1">IF($AK9&lt;&gt;"",IFERROR(NETWORKDAYS.INTL($AI9,$AK9,1,项目参数!$B$2:$B$200),NETWORKDAYS($AI9,$AK9,1)),"")</f>
        <v>-42</v>
      </c>
      <c r="AM9" s="92" t="str">
        <f ca="1">IF(K9&lt;&gt;"",IFERROR(NETWORKDAYS.INTL($AI9,$K9,1,项目参数!$B$2:$B$200),NETWORKDAYS($AI9,$K9,1)),"")</f>
        <v/>
      </c>
      <c r="AN9" s="92" t="str">
        <f ca="1">IF(L9&lt;&gt;"",IFERROR(NETWORKDAYS.INTL($AI9,$L9,1,项目参数!$B$2:$B$200),NETWORKDAYS($AI9,$L9,1)),"")</f>
        <v/>
      </c>
    </row>
    <row r="10" spans="1:40">
      <c r="A10" t="str">
        <f ca="1">IF('临-间接'!F10="(空白)","",'临-间接'!F10)</f>
        <v>总计</v>
      </c>
      <c r="B10">
        <f ca="1">IF('临-间接'!G10="(空白)","",'临-间接'!G10)</f>
        <v>0</v>
      </c>
      <c r="C10">
        <f ca="1">IF('临-间接'!I10="(空白)","",'临-间接'!I10)</f>
        <v>0</v>
      </c>
      <c r="D10">
        <f ca="1">IF('临-间接'!J10="(空白)","",'临-间接'!J10)</f>
        <v>0</v>
      </c>
      <c r="E10">
        <f ca="1">IF('临-间接'!K10="(空白)","",'临-间接'!K10)</f>
        <v>0</v>
      </c>
      <c r="F10">
        <f ca="1">IF('临-间接'!H10="(空白)","",'临-间接'!H10)</f>
        <v>0</v>
      </c>
      <c r="G10">
        <f ca="1">IF('临-间接'!L10="(空白)","",'临-间接'!L10)</f>
        <v>0</v>
      </c>
      <c r="H10">
        <f ca="1">IF('临-间接'!M10="(空白)",0,'临-间接'!M10)</f>
        <v>0</v>
      </c>
      <c r="I10" t="str">
        <f ca="1">IF(OR('临-间接'!R10=0,'临-间接'!R10="(空白)"),"",'临-间接'!R10)</f>
        <v/>
      </c>
      <c r="J10" s="34" t="str">
        <f ca="1">IF(OR('临-间接'!N10=0,'临-间接'!N10="(空白)"),"",'临-间接'!N10)</f>
        <v/>
      </c>
      <c r="K10" s="34" t="str">
        <f ca="1">IF(OR('临-间接'!O10=0,'临-间接'!O10="(空白)"),"",'临-间接'!O10)</f>
        <v/>
      </c>
      <c r="L10" s="34" t="str">
        <f ca="1">IF(OR('临-间接'!P10=0,'临-间接'!P10="(空白)"),"",'临-间接'!P10)</f>
        <v/>
      </c>
      <c r="M10">
        <f ca="1">IF('临-间接'!Q10="(空白)",0,'临-间接'!Q10)</f>
        <v>0</v>
      </c>
      <c r="N10" s="97" t="b">
        <f t="shared" ca="1" si="2"/>
        <v>0</v>
      </c>
      <c r="O10" s="97" t="b">
        <f t="shared" ca="1" si="3"/>
        <v>0</v>
      </c>
      <c r="P10" s="97" t="b">
        <f t="shared" ca="1" si="4"/>
        <v>0</v>
      </c>
      <c r="Q10" s="97" t="b">
        <f t="shared" ca="1" si="5"/>
        <v>0</v>
      </c>
      <c r="R10" s="97" t="b">
        <f t="shared" ca="1" si="6"/>
        <v>0</v>
      </c>
      <c r="S10" s="97" t="str">
        <f t="shared" ca="1" si="7"/>
        <v>未开始</v>
      </c>
      <c r="T10" s="97">
        <f ca="1">IF(AND(N10,P10,NOT(Q10)),NETWORKDAYS(K10,AG10,项目参数!$B$2:$B$200),0)</f>
        <v>0</v>
      </c>
      <c r="U10" s="98">
        <f t="shared" ca="1" si="8"/>
        <v>0</v>
      </c>
      <c r="V10" s="117">
        <f t="shared" ca="1" si="9"/>
        <v>0</v>
      </c>
      <c r="W10" s="117">
        <f t="shared" ca="1" si="10"/>
        <v>0</v>
      </c>
      <c r="X10" s="117" t="str">
        <f t="shared" ca="1" si="11"/>
        <v/>
      </c>
      <c r="Y10" s="97">
        <f t="shared" ca="1" si="12"/>
        <v>0</v>
      </c>
      <c r="Z10" s="97">
        <f t="shared" ca="1" si="13"/>
        <v>0</v>
      </c>
      <c r="AA10" s="97">
        <f ca="1">IF(AND(N10,P10,K10&gt;项目信息!$C$18),INT((IF(Q10,L10,K10)-项目信息!$C$18)/30)+1,0)</f>
        <v>0</v>
      </c>
      <c r="AB10" s="97" t="str">
        <f ca="1">IF(N10,WEEKNUM(IF(L10&lt;&gt;"",L10,IF(K10&lt;&gt;"",K10,J10)-项目信息!$C$18)+1),"")</f>
        <v/>
      </c>
      <c r="AC10" s="97" t="str">
        <f ca="1">IFERROR(VLOOKUP(VLOOKUP(G10,内部通讯录!$B:$F,5,FALSE),项目参数!$I$14:$J$21,2,FALSE),"")</f>
        <v/>
      </c>
      <c r="AD10" s="97" t="str">
        <f ca="1">IF($N10,$AC10*V10/项目参数!$J$29,"")</f>
        <v/>
      </c>
      <c r="AE10" s="97" t="str">
        <f ca="1">IF($N10,$AC10*W10/项目参数!$J$29,"")</f>
        <v/>
      </c>
      <c r="AF10" s="99" t="str">
        <f ca="1">IF(OR('临-间接'!S10=0,'临-间接'!S10="(空白)"),"",'临-间接'!S10)</f>
        <v/>
      </c>
      <c r="AG10" s="34" t="str">
        <f ca="1">IF(P10,IF(L10&lt;&gt;"", L10, IF(OR(I10="暂停",I10="取消"), IFERROR(WORKDAY.INTL($K10,$M10*$H10,1,项目参数!$B$2:$B$200),WORKDAY($K10,$M10*$H10,1)),TODAY())),"")</f>
        <v/>
      </c>
      <c r="AH10">
        <f ca="1">IF(AND(N10,P10),IF('临-间接'!T10="(空白)",0,'临-间接'!T10),0)</f>
        <v>0</v>
      </c>
      <c r="AI10" s="34" t="str">
        <f ca="1">IF($N10,VLOOKUP($B10,项目阶段与里程碑!$B:$E,3,FALSE),"")</f>
        <v/>
      </c>
      <c r="AJ10" s="34" t="str">
        <f ca="1">IF($N10,VLOOKUP($B10,项目阶段与里程碑!$B:$E,4,FALSE),"")</f>
        <v/>
      </c>
      <c r="AK10" s="34" t="str">
        <f t="shared" ca="1" si="14"/>
        <v/>
      </c>
      <c r="AL10" s="92" t="str">
        <f ca="1">IF($AK10&lt;&gt;"",IFERROR(NETWORKDAYS.INTL($AI10,$AK10,1,项目参数!$B$2:$B$200),NETWORKDAYS($AI10,$AK10,1)),"")</f>
        <v/>
      </c>
      <c r="AM10" s="92" t="str">
        <f ca="1">IF(K10&lt;&gt;"",IFERROR(NETWORKDAYS.INTL($AI10,$K10,1,项目参数!$B$2:$B$200),NETWORKDAYS($AI10,$K10,1)),"")</f>
        <v/>
      </c>
      <c r="AN10" s="92" t="str">
        <f ca="1">IF(L10&lt;&gt;"",IFERROR(NETWORKDAYS.INTL($AI10,$L10,1,项目参数!$B$2:$B$200),NETWORKDAYS($AI10,$L10,1)),"")</f>
        <v/>
      </c>
    </row>
    <row r="11" spans="1:40">
      <c r="A11">
        <f ca="1">IF('临-间接'!F11="(空白)","",'临-间接'!F11)</f>
        <v>0</v>
      </c>
      <c r="B11">
        <f ca="1">IF('临-间接'!G11="(空白)","",'临-间接'!G11)</f>
        <v>0</v>
      </c>
      <c r="C11">
        <f ca="1">IF('临-间接'!I11="(空白)","",'临-间接'!I11)</f>
        <v>0</v>
      </c>
      <c r="D11">
        <f ca="1">IF('临-间接'!J11="(空白)","",'临-间接'!J11)</f>
        <v>0</v>
      </c>
      <c r="E11">
        <f ca="1">IF('临-间接'!K11="(空白)","",'临-间接'!K11)</f>
        <v>0</v>
      </c>
      <c r="F11">
        <f ca="1">IF('临-间接'!H11="(空白)","",'临-间接'!H11)</f>
        <v>0</v>
      </c>
      <c r="G11">
        <f ca="1">IF('临-间接'!L11="(空白)","",'临-间接'!L11)</f>
        <v>0</v>
      </c>
      <c r="H11">
        <f ca="1">IF('临-间接'!M11="(空白)",0,'临-间接'!M11)</f>
        <v>0</v>
      </c>
      <c r="I11" t="str">
        <f ca="1">IF(OR('临-间接'!R11=0,'临-间接'!R11="(空白)"),"",'临-间接'!R11)</f>
        <v/>
      </c>
      <c r="J11" s="34" t="str">
        <f ca="1">IF(OR('临-间接'!N11=0,'临-间接'!N11="(空白)"),"",'临-间接'!N11)</f>
        <v/>
      </c>
      <c r="K11" s="34" t="str">
        <f ca="1">IF(OR('临-间接'!O11=0,'临-间接'!O11="(空白)"),"",'临-间接'!O11)</f>
        <v/>
      </c>
      <c r="L11" s="34" t="str">
        <f ca="1">IF(OR('临-间接'!P11=0,'临-间接'!P11="(空白)"),"",'临-间接'!P11)</f>
        <v/>
      </c>
      <c r="M11">
        <f ca="1">IF('临-间接'!Q11="(空白)",0,'临-间接'!Q11)</f>
        <v>0</v>
      </c>
      <c r="N11" s="97" t="b">
        <f t="shared" ca="1" si="2"/>
        <v>0</v>
      </c>
      <c r="O11" s="97" t="b">
        <f t="shared" ca="1" si="3"/>
        <v>0</v>
      </c>
      <c r="P11" s="97" t="b">
        <f t="shared" ca="1" si="4"/>
        <v>0</v>
      </c>
      <c r="Q11" s="97" t="b">
        <f t="shared" ca="1" si="5"/>
        <v>0</v>
      </c>
      <c r="R11" s="97" t="b">
        <f t="shared" ca="1" si="6"/>
        <v>0</v>
      </c>
      <c r="S11" s="97" t="str">
        <f t="shared" ca="1" si="7"/>
        <v>未开始</v>
      </c>
      <c r="T11" s="97">
        <f ca="1">IF(AND(N11,P11,NOT(Q11)),NETWORKDAYS(K11,AG11,项目参数!$B$2:$B$200),0)</f>
        <v>0</v>
      </c>
      <c r="U11" s="98">
        <f t="shared" ca="1" si="8"/>
        <v>0</v>
      </c>
      <c r="V11" s="117">
        <f t="shared" ca="1" si="9"/>
        <v>0</v>
      </c>
      <c r="W11" s="117">
        <f t="shared" ca="1" si="10"/>
        <v>0</v>
      </c>
      <c r="X11" s="117" t="str">
        <f t="shared" ca="1" si="11"/>
        <v/>
      </c>
      <c r="Y11" s="97">
        <f t="shared" ca="1" si="12"/>
        <v>0</v>
      </c>
      <c r="Z11" s="97">
        <f t="shared" ca="1" si="13"/>
        <v>0</v>
      </c>
      <c r="AA11" s="97">
        <f ca="1">IF(AND(N11,P11,K11&gt;项目信息!$C$18),INT((IF(Q11,L11,K11)-项目信息!$C$18)/30)+1,0)</f>
        <v>0</v>
      </c>
      <c r="AB11" s="97" t="str">
        <f ca="1">IF(N11,WEEKNUM(IF(L11&lt;&gt;"",L11,IF(K11&lt;&gt;"",K11,J11)-项目信息!$C$18)+1),"")</f>
        <v/>
      </c>
      <c r="AC11" s="97" t="str">
        <f ca="1">IFERROR(VLOOKUP(VLOOKUP(G11,内部通讯录!$B:$F,5,FALSE),项目参数!$I$14:$J$21,2,FALSE),"")</f>
        <v/>
      </c>
      <c r="AD11" s="97" t="str">
        <f ca="1">IF($N11,$AC11*V11/项目参数!$J$29,"")</f>
        <v/>
      </c>
      <c r="AE11" s="97" t="str">
        <f ca="1">IF($N11,$AC11*W11/项目参数!$J$29,"")</f>
        <v/>
      </c>
      <c r="AF11" s="99" t="str">
        <f ca="1">IF(OR('临-间接'!S11=0,'临-间接'!S11="(空白)"),"",'临-间接'!S11)</f>
        <v/>
      </c>
      <c r="AG11" s="34" t="str">
        <f ca="1">IF(P11,IF(L11&lt;&gt;"", L11, IF(OR(I11="暂停",I11="取消"), IFERROR(WORKDAY.INTL($K11,$M11*$H11,1,项目参数!$B$2:$B$200),WORKDAY($K11,$M11*$H11,1)),TODAY())),"")</f>
        <v/>
      </c>
      <c r="AH11">
        <f ca="1">IF(AND(N11,P11),IF('临-间接'!T11="(空白)",0,'临-间接'!T11),0)</f>
        <v>0</v>
      </c>
      <c r="AI11" s="34" t="str">
        <f ca="1">IF($N11,VLOOKUP($B11,项目阶段与里程碑!$B:$E,3,FALSE),"")</f>
        <v/>
      </c>
      <c r="AJ11" s="34" t="str">
        <f ca="1">IF($N11,VLOOKUP($B11,项目阶段与里程碑!$B:$E,4,FALSE),"")</f>
        <v/>
      </c>
      <c r="AK11" s="34" t="str">
        <f t="shared" ca="1" si="14"/>
        <v/>
      </c>
      <c r="AL11" s="92" t="str">
        <f ca="1">IF($AK11&lt;&gt;"",IFERROR(NETWORKDAYS.INTL($AI11,$AK11,1,项目参数!$B$2:$B$200),NETWORKDAYS($AI11,$AK11,1)),"")</f>
        <v/>
      </c>
      <c r="AM11" s="92" t="str">
        <f ca="1">IF(K11&lt;&gt;"",IFERROR(NETWORKDAYS.INTL($AI11,$K11,1,项目参数!$B$2:$B$200),NETWORKDAYS($AI11,$K11,1)),"")</f>
        <v/>
      </c>
      <c r="AN11" s="92" t="str">
        <f ca="1">IF(L11&lt;&gt;"",IFERROR(NETWORKDAYS.INTL($AI11,$L11,1,项目参数!$B$2:$B$200),NETWORKDAYS($AI11,$L11,1)),"")</f>
        <v/>
      </c>
    </row>
    <row r="12" spans="1:40">
      <c r="A12">
        <f ca="1">IF('临-间接'!F12="(空白)","",'临-间接'!F12)</f>
        <v>0</v>
      </c>
      <c r="B12">
        <f ca="1">IF('临-间接'!G12="(空白)","",'临-间接'!G12)</f>
        <v>0</v>
      </c>
      <c r="C12">
        <f ca="1">IF('临-间接'!I12="(空白)","",'临-间接'!I12)</f>
        <v>0</v>
      </c>
      <c r="D12">
        <f ca="1">IF('临-间接'!J12="(空白)","",'临-间接'!J12)</f>
        <v>0</v>
      </c>
      <c r="E12">
        <f ca="1">IF('临-间接'!K12="(空白)","",'临-间接'!K12)</f>
        <v>0</v>
      </c>
      <c r="F12">
        <f ca="1">IF('临-间接'!H12="(空白)","",'临-间接'!H12)</f>
        <v>0</v>
      </c>
      <c r="G12">
        <f ca="1">IF('临-间接'!L12="(空白)","",'临-间接'!L12)</f>
        <v>0</v>
      </c>
      <c r="H12">
        <f ca="1">IF('临-间接'!M12="(空白)",0,'临-间接'!M12)</f>
        <v>0</v>
      </c>
      <c r="I12" t="str">
        <f ca="1">IF(OR('临-间接'!R12=0,'临-间接'!R12="(空白)"),"",'临-间接'!R12)</f>
        <v/>
      </c>
      <c r="J12" s="34" t="str">
        <f ca="1">IF(OR('临-间接'!N12=0,'临-间接'!N12="(空白)"),"",'临-间接'!N12)</f>
        <v/>
      </c>
      <c r="K12" s="34" t="str">
        <f ca="1">IF(OR('临-间接'!O12=0,'临-间接'!O12="(空白)"),"",'临-间接'!O12)</f>
        <v/>
      </c>
      <c r="L12" s="34" t="str">
        <f ca="1">IF(OR('临-间接'!P12=0,'临-间接'!P12="(空白)"),"",'临-间接'!P12)</f>
        <v/>
      </c>
      <c r="M12">
        <f ca="1">IF('临-间接'!Q12="(空白)",0,'临-间接'!Q12)</f>
        <v>0</v>
      </c>
      <c r="N12" s="97" t="b">
        <f t="shared" ca="1" si="2"/>
        <v>0</v>
      </c>
      <c r="O12" s="97" t="b">
        <f t="shared" ca="1" si="3"/>
        <v>0</v>
      </c>
      <c r="P12" s="97" t="b">
        <f t="shared" ca="1" si="4"/>
        <v>0</v>
      </c>
      <c r="Q12" s="97" t="b">
        <f t="shared" ca="1" si="5"/>
        <v>0</v>
      </c>
      <c r="R12" s="97" t="b">
        <f t="shared" ca="1" si="6"/>
        <v>0</v>
      </c>
      <c r="S12" s="97" t="str">
        <f t="shared" ca="1" si="7"/>
        <v>未开始</v>
      </c>
      <c r="T12" s="97">
        <f ca="1">IF(AND(N12,P12,NOT(Q12)),NETWORKDAYS(K12,AG12,项目参数!$B$2:$B$200),0)</f>
        <v>0</v>
      </c>
      <c r="U12" s="98">
        <f t="shared" ca="1" si="8"/>
        <v>0</v>
      </c>
      <c r="V12" s="117">
        <f t="shared" ca="1" si="9"/>
        <v>0</v>
      </c>
      <c r="W12" s="117">
        <f t="shared" ca="1" si="10"/>
        <v>0</v>
      </c>
      <c r="X12" s="117" t="str">
        <f t="shared" ca="1" si="11"/>
        <v/>
      </c>
      <c r="Y12" s="97">
        <f t="shared" ca="1" si="12"/>
        <v>0</v>
      </c>
      <c r="Z12" s="97">
        <f t="shared" ca="1" si="13"/>
        <v>0</v>
      </c>
      <c r="AA12" s="97">
        <f ca="1">IF(AND(N12,P12,K12&gt;项目信息!$C$18),INT((IF(Q12,L12,K12)-项目信息!$C$18)/30)+1,0)</f>
        <v>0</v>
      </c>
      <c r="AB12" s="97" t="str">
        <f ca="1">IF(N12,WEEKNUM(IF(L12&lt;&gt;"",L12,IF(K12&lt;&gt;"",K12,J12)-项目信息!$C$18)+1),"")</f>
        <v/>
      </c>
      <c r="AC12" s="97" t="str">
        <f ca="1">IFERROR(VLOOKUP(VLOOKUP(G12,内部通讯录!$B:$F,5,FALSE),项目参数!$I$14:$J$21,2,FALSE),"")</f>
        <v/>
      </c>
      <c r="AD12" s="97" t="str">
        <f ca="1">IF($N12,$AC12*V12/项目参数!$J$29,"")</f>
        <v/>
      </c>
      <c r="AE12" s="97" t="str">
        <f ca="1">IF($N12,$AC12*W12/项目参数!$J$29,"")</f>
        <v/>
      </c>
      <c r="AF12" s="99" t="str">
        <f ca="1">IF(OR('临-间接'!S12=0,'临-间接'!S12="(空白)"),"",'临-间接'!S12)</f>
        <v/>
      </c>
      <c r="AG12" s="34" t="str">
        <f ca="1">IF(P12,IF(L12&lt;&gt;"", L12, IF(OR(I12="暂停",I12="取消"), IFERROR(WORKDAY.INTL($K12,$M12*$H12,1,项目参数!$B$2:$B$200),WORKDAY($K12,$M12*$H12,1)),TODAY())),"")</f>
        <v/>
      </c>
      <c r="AH12">
        <f ca="1">IF(AND(N12,P12),IF('临-间接'!T12="(空白)",0,'临-间接'!T12),0)</f>
        <v>0</v>
      </c>
      <c r="AI12" s="34" t="str">
        <f ca="1">IF($N12,VLOOKUP($B12,项目阶段与里程碑!$B:$E,3,FALSE),"")</f>
        <v/>
      </c>
      <c r="AJ12" s="34" t="str">
        <f ca="1">IF($N12,VLOOKUP($B12,项目阶段与里程碑!$B:$E,4,FALSE),"")</f>
        <v/>
      </c>
      <c r="AK12" s="34" t="str">
        <f t="shared" ca="1" si="14"/>
        <v/>
      </c>
      <c r="AL12" s="92" t="str">
        <f ca="1">IF($AK12&lt;&gt;"",IFERROR(NETWORKDAYS.INTL($AI12,$AK12,1,项目参数!$B$2:$B$200),NETWORKDAYS($AI12,$AK12,1)),"")</f>
        <v/>
      </c>
      <c r="AM12" s="92" t="str">
        <f ca="1">IF(K12&lt;&gt;"",IFERROR(NETWORKDAYS.INTL($AI12,$K12,1,项目参数!$B$2:$B$200),NETWORKDAYS($AI12,$K12,1)),"")</f>
        <v/>
      </c>
      <c r="AN12" s="92" t="str">
        <f ca="1">IF(L12&lt;&gt;"",IFERROR(NETWORKDAYS.INTL($AI12,$L12,1,项目参数!$B$2:$B$200),NETWORKDAYS($AI12,$L12,1)),"")</f>
        <v/>
      </c>
    </row>
    <row r="13" spans="1:40">
      <c r="A13">
        <f ca="1">IF('临-间接'!F13="(空白)","",'临-间接'!F13)</f>
        <v>0</v>
      </c>
      <c r="B13">
        <f ca="1">IF('临-间接'!G13="(空白)","",'临-间接'!G13)</f>
        <v>0</v>
      </c>
      <c r="C13">
        <f ca="1">IF('临-间接'!I13="(空白)","",'临-间接'!I13)</f>
        <v>0</v>
      </c>
      <c r="D13">
        <f ca="1">IF('临-间接'!J13="(空白)","",'临-间接'!J13)</f>
        <v>0</v>
      </c>
      <c r="E13">
        <f ca="1">IF('临-间接'!K13="(空白)","",'临-间接'!K13)</f>
        <v>0</v>
      </c>
      <c r="F13">
        <f ca="1">IF('临-间接'!H13="(空白)","",'临-间接'!H13)</f>
        <v>0</v>
      </c>
      <c r="G13">
        <f ca="1">IF('临-间接'!L13="(空白)","",'临-间接'!L13)</f>
        <v>0</v>
      </c>
      <c r="H13">
        <f ca="1">IF('临-间接'!M13="(空白)",0,'临-间接'!M13)</f>
        <v>0</v>
      </c>
      <c r="I13" t="str">
        <f ca="1">IF(OR('临-间接'!R13=0,'临-间接'!R13="(空白)"),"",'临-间接'!R13)</f>
        <v/>
      </c>
      <c r="J13" s="34" t="str">
        <f ca="1">IF(OR('临-间接'!N13=0,'临-间接'!N13="(空白)"),"",'临-间接'!N13)</f>
        <v/>
      </c>
      <c r="K13" s="34" t="str">
        <f ca="1">IF(OR('临-间接'!O13=0,'临-间接'!O13="(空白)"),"",'临-间接'!O13)</f>
        <v/>
      </c>
      <c r="L13" s="34" t="str">
        <f ca="1">IF(OR('临-间接'!P13=0,'临-间接'!P13="(空白)"),"",'临-间接'!P13)</f>
        <v/>
      </c>
      <c r="M13">
        <f ca="1">IF('临-间接'!Q13="(空白)",0,'临-间接'!Q13)</f>
        <v>0</v>
      </c>
      <c r="N13" s="97" t="b">
        <f t="shared" ca="1" si="2"/>
        <v>0</v>
      </c>
      <c r="O13" s="97" t="b">
        <f t="shared" ca="1" si="3"/>
        <v>0</v>
      </c>
      <c r="P13" s="97" t="b">
        <f t="shared" ca="1" si="4"/>
        <v>0</v>
      </c>
      <c r="Q13" s="97" t="b">
        <f t="shared" ca="1" si="5"/>
        <v>0</v>
      </c>
      <c r="R13" s="97" t="b">
        <f t="shared" ca="1" si="6"/>
        <v>0</v>
      </c>
      <c r="S13" s="97" t="str">
        <f t="shared" ca="1" si="7"/>
        <v>未开始</v>
      </c>
      <c r="T13" s="97">
        <f ca="1">IF(AND(N13,P13,NOT(Q13)),NETWORKDAYS(K13,AG13,项目参数!$B$2:$B$200),0)</f>
        <v>0</v>
      </c>
      <c r="U13" s="98">
        <f t="shared" ca="1" si="8"/>
        <v>0</v>
      </c>
      <c r="V13" s="117">
        <f t="shared" ca="1" si="9"/>
        <v>0</v>
      </c>
      <c r="W13" s="117">
        <f t="shared" ca="1" si="10"/>
        <v>0</v>
      </c>
      <c r="X13" s="117" t="str">
        <f t="shared" ca="1" si="11"/>
        <v/>
      </c>
      <c r="Y13" s="97">
        <f t="shared" ca="1" si="12"/>
        <v>0</v>
      </c>
      <c r="Z13" s="97">
        <f t="shared" ca="1" si="13"/>
        <v>0</v>
      </c>
      <c r="AA13" s="97">
        <f ca="1">IF(AND(N13,P13,K13&gt;项目信息!$C$18),INT((IF(Q13,L13,K13)-项目信息!$C$18)/30)+1,0)</f>
        <v>0</v>
      </c>
      <c r="AB13" s="97" t="str">
        <f ca="1">IF(N13,WEEKNUM(IF(L13&lt;&gt;"",L13,IF(K13&lt;&gt;"",K13,J13)-项目信息!$C$18)+1),"")</f>
        <v/>
      </c>
      <c r="AC13" s="97" t="str">
        <f ca="1">IFERROR(VLOOKUP(VLOOKUP(G13,内部通讯录!$B:$F,5,FALSE),项目参数!$I$14:$J$21,2,FALSE),"")</f>
        <v/>
      </c>
      <c r="AD13" s="97" t="str">
        <f ca="1">IF($N13,$AC13*V13/项目参数!$J$29,"")</f>
        <v/>
      </c>
      <c r="AE13" s="97" t="str">
        <f ca="1">IF($N13,$AC13*W13/项目参数!$J$29,"")</f>
        <v/>
      </c>
      <c r="AF13" s="99" t="str">
        <f ca="1">IF(OR('临-间接'!S13=0,'临-间接'!S13="(空白)"),"",'临-间接'!S13)</f>
        <v/>
      </c>
      <c r="AG13" s="34" t="str">
        <f ca="1">IF(P13,IF(L13&lt;&gt;"", L13, IF(OR(I13="暂停",I13="取消"), IFERROR(WORKDAY.INTL($K13,$M13*$H13,1,项目参数!$B$2:$B$200),WORKDAY($K13,$M13*$H13,1)),TODAY())),"")</f>
        <v/>
      </c>
      <c r="AH13">
        <f ca="1">IF(AND(N13,P13),IF('临-间接'!T13="(空白)",0,'临-间接'!T13),0)</f>
        <v>0</v>
      </c>
      <c r="AI13" s="34" t="str">
        <f ca="1">IF($N13,VLOOKUP($B13,项目阶段与里程碑!$B:$E,3,FALSE),"")</f>
        <v/>
      </c>
      <c r="AJ13" s="34" t="str">
        <f ca="1">IF($N13,VLOOKUP($B13,项目阶段与里程碑!$B:$E,4,FALSE),"")</f>
        <v/>
      </c>
      <c r="AK13" s="34" t="str">
        <f t="shared" ca="1" si="14"/>
        <v/>
      </c>
      <c r="AL13" s="92" t="str">
        <f ca="1">IF($AK13&lt;&gt;"",IFERROR(NETWORKDAYS.INTL($AI13,$AK13,1,项目参数!$B$2:$B$200),NETWORKDAYS($AI13,$AK13,1)),"")</f>
        <v/>
      </c>
      <c r="AM13" s="92" t="str">
        <f ca="1">IF(K13&lt;&gt;"",IFERROR(NETWORKDAYS.INTL($AI13,$K13,1,项目参数!$B$2:$B$200),NETWORKDAYS($AI13,$K13,1)),"")</f>
        <v/>
      </c>
      <c r="AN13" s="92" t="str">
        <f ca="1">IF(L13&lt;&gt;"",IFERROR(NETWORKDAYS.INTL($AI13,$L13,1,项目参数!$B$2:$B$200),NETWORKDAYS($AI13,$L13,1)),"")</f>
        <v/>
      </c>
    </row>
    <row r="14" spans="1:40">
      <c r="A14">
        <f ca="1">IF('临-间接'!F14="(空白)","",'临-间接'!F14)</f>
        <v>0</v>
      </c>
      <c r="B14">
        <f ca="1">IF('临-间接'!G14="(空白)","",'临-间接'!G14)</f>
        <v>0</v>
      </c>
      <c r="C14">
        <f ca="1">IF('临-间接'!I14="(空白)","",'临-间接'!I14)</f>
        <v>0</v>
      </c>
      <c r="D14">
        <f ca="1">IF('临-间接'!J14="(空白)","",'临-间接'!J14)</f>
        <v>0</v>
      </c>
      <c r="E14">
        <f ca="1">IF('临-间接'!K14="(空白)","",'临-间接'!K14)</f>
        <v>0</v>
      </c>
      <c r="F14">
        <f ca="1">IF('临-间接'!H14="(空白)","",'临-间接'!H14)</f>
        <v>0</v>
      </c>
      <c r="G14">
        <f ca="1">IF('临-间接'!L14="(空白)","",'临-间接'!L14)</f>
        <v>0</v>
      </c>
      <c r="H14">
        <f ca="1">IF('临-间接'!M14="(空白)",0,'临-间接'!M14)</f>
        <v>0</v>
      </c>
      <c r="I14" t="str">
        <f ca="1">IF(OR('临-间接'!R14=0,'临-间接'!R14="(空白)"),"",'临-间接'!R14)</f>
        <v/>
      </c>
      <c r="J14" s="34" t="str">
        <f ca="1">IF(OR('临-间接'!N14=0,'临-间接'!N14="(空白)"),"",'临-间接'!N14)</f>
        <v/>
      </c>
      <c r="K14" s="34" t="str">
        <f ca="1">IF(OR('临-间接'!O14=0,'临-间接'!O14="(空白)"),"",'临-间接'!O14)</f>
        <v/>
      </c>
      <c r="L14" s="34" t="str">
        <f ca="1">IF(OR('临-间接'!P14=0,'临-间接'!P14="(空白)"),"",'临-间接'!P14)</f>
        <v/>
      </c>
      <c r="M14">
        <f ca="1">IF('临-间接'!Q14="(空白)",0,'临-间接'!Q14)</f>
        <v>0</v>
      </c>
      <c r="N14" s="97" t="b">
        <f t="shared" ca="1" si="2"/>
        <v>0</v>
      </c>
      <c r="O14" s="97" t="b">
        <f t="shared" ca="1" si="3"/>
        <v>0</v>
      </c>
      <c r="P14" s="97" t="b">
        <f t="shared" ca="1" si="4"/>
        <v>0</v>
      </c>
      <c r="Q14" s="97" t="b">
        <f t="shared" ca="1" si="5"/>
        <v>0</v>
      </c>
      <c r="R14" s="97" t="b">
        <f t="shared" ca="1" si="6"/>
        <v>0</v>
      </c>
      <c r="S14" s="97" t="str">
        <f t="shared" ca="1" si="7"/>
        <v>未开始</v>
      </c>
      <c r="T14" s="97">
        <f ca="1">IF(AND(N14,P14,NOT(Q14)),NETWORKDAYS(K14,AG14,项目参数!$B$2:$B$200),0)</f>
        <v>0</v>
      </c>
      <c r="U14" s="98">
        <f t="shared" ca="1" si="8"/>
        <v>0</v>
      </c>
      <c r="V14" s="117">
        <f t="shared" ca="1" si="9"/>
        <v>0</v>
      </c>
      <c r="W14" s="117">
        <f t="shared" ca="1" si="10"/>
        <v>0</v>
      </c>
      <c r="X14" s="117" t="str">
        <f t="shared" ca="1" si="11"/>
        <v/>
      </c>
      <c r="Y14" s="97">
        <f t="shared" ca="1" si="12"/>
        <v>0</v>
      </c>
      <c r="Z14" s="97">
        <f t="shared" ca="1" si="13"/>
        <v>0</v>
      </c>
      <c r="AA14" s="97">
        <f ca="1">IF(AND(N14,P14,K14&gt;项目信息!$C$18),INT((IF(Q14,L14,K14)-项目信息!$C$18)/30)+1,0)</f>
        <v>0</v>
      </c>
      <c r="AB14" s="97" t="str">
        <f ca="1">IF(N14,WEEKNUM(IF(L14&lt;&gt;"",L14,IF(K14&lt;&gt;"",K14,J14)-项目信息!$C$18)+1),"")</f>
        <v/>
      </c>
      <c r="AC14" s="97" t="str">
        <f ca="1">IFERROR(VLOOKUP(VLOOKUP(G14,内部通讯录!$B:$F,5,FALSE),项目参数!$I$14:$J$21,2,FALSE),"")</f>
        <v/>
      </c>
      <c r="AD14" s="97" t="str">
        <f ca="1">IF($N14,$AC14*V14/项目参数!$J$29,"")</f>
        <v/>
      </c>
      <c r="AE14" s="97" t="str">
        <f ca="1">IF($N14,$AC14*W14/项目参数!$J$29,"")</f>
        <v/>
      </c>
      <c r="AF14" s="99" t="str">
        <f ca="1">IF(OR('临-间接'!S14=0,'临-间接'!S14="(空白)"),"",'临-间接'!S14)</f>
        <v/>
      </c>
      <c r="AG14" s="34" t="str">
        <f ca="1">IF(P14,IF(L14&lt;&gt;"", L14, IF(OR(I14="暂停",I14="取消"), IFERROR(WORKDAY.INTL($K14,$M14*$H14,1,项目参数!$B$2:$B$200),WORKDAY($K14,$M14*$H14,1)),TODAY())),"")</f>
        <v/>
      </c>
      <c r="AH14">
        <f ca="1">IF(AND(N14,P14),IF('临-间接'!T14="(空白)",0,'临-间接'!T14),0)</f>
        <v>0</v>
      </c>
      <c r="AI14" s="34" t="str">
        <f ca="1">IF($N14,VLOOKUP($B14,项目阶段与里程碑!$B:$E,3,FALSE),"")</f>
        <v/>
      </c>
      <c r="AJ14" s="34" t="str">
        <f ca="1">IF($N14,VLOOKUP($B14,项目阶段与里程碑!$B:$E,4,FALSE),"")</f>
        <v/>
      </c>
      <c r="AK14" s="34" t="str">
        <f t="shared" ca="1" si="14"/>
        <v/>
      </c>
      <c r="AL14" s="92" t="str">
        <f ca="1">IF($AK14&lt;&gt;"",IFERROR(NETWORKDAYS.INTL($AI14,$AK14,1,项目参数!$B$2:$B$200),NETWORKDAYS($AI14,$AK14,1)),"")</f>
        <v/>
      </c>
      <c r="AM14" s="92" t="str">
        <f ca="1">IF(K14&lt;&gt;"",IFERROR(NETWORKDAYS.INTL($AI14,$K14,1,项目参数!$B$2:$B$200),NETWORKDAYS($AI14,$K14,1)),"")</f>
        <v/>
      </c>
      <c r="AN14" s="92" t="str">
        <f ca="1">IF(L14&lt;&gt;"",IFERROR(NETWORKDAYS.INTL($AI14,$L14,1,项目参数!$B$2:$B$200),NETWORKDAYS($AI14,$L14,1)),"")</f>
        <v/>
      </c>
    </row>
    <row r="15" spans="1:40">
      <c r="A15">
        <f ca="1">IF('临-间接'!F15="(空白)","",'临-间接'!F15)</f>
        <v>0</v>
      </c>
      <c r="B15">
        <f ca="1">IF('临-间接'!G15="(空白)","",'临-间接'!G15)</f>
        <v>0</v>
      </c>
      <c r="C15">
        <f ca="1">IF('临-间接'!I15="(空白)","",'临-间接'!I15)</f>
        <v>0</v>
      </c>
      <c r="D15">
        <f ca="1">IF('临-间接'!J15="(空白)","",'临-间接'!J15)</f>
        <v>0</v>
      </c>
      <c r="E15">
        <f ca="1">IF('临-间接'!K15="(空白)","",'临-间接'!K15)</f>
        <v>0</v>
      </c>
      <c r="F15">
        <f ca="1">IF('临-间接'!H15="(空白)","",'临-间接'!H15)</f>
        <v>0</v>
      </c>
      <c r="G15">
        <f ca="1">IF('临-间接'!L15="(空白)","",'临-间接'!L15)</f>
        <v>0</v>
      </c>
      <c r="H15">
        <f ca="1">IF('临-间接'!M15="(空白)",0,'临-间接'!M15)</f>
        <v>0</v>
      </c>
      <c r="I15" t="str">
        <f ca="1">IF(OR('临-间接'!R15=0,'临-间接'!R15="(空白)"),"",'临-间接'!R15)</f>
        <v/>
      </c>
      <c r="J15" s="34" t="str">
        <f ca="1">IF(OR('临-间接'!N15=0,'临-间接'!N15="(空白)"),"",'临-间接'!N15)</f>
        <v/>
      </c>
      <c r="K15" s="34" t="str">
        <f ca="1">IF(OR('临-间接'!O15=0,'临-间接'!O15="(空白)"),"",'临-间接'!O15)</f>
        <v/>
      </c>
      <c r="L15" s="34" t="str">
        <f ca="1">IF(OR('临-间接'!P15=0,'临-间接'!P15="(空白)"),"",'临-间接'!P15)</f>
        <v/>
      </c>
      <c r="M15">
        <f ca="1">IF('临-间接'!Q15="(空白)",0,'临-间接'!Q15)</f>
        <v>0</v>
      </c>
      <c r="N15" s="97" t="b">
        <f t="shared" ca="1" si="2"/>
        <v>0</v>
      </c>
      <c r="O15" s="97" t="b">
        <f t="shared" ca="1" si="3"/>
        <v>0</v>
      </c>
      <c r="P15" s="97" t="b">
        <f t="shared" ca="1" si="4"/>
        <v>0</v>
      </c>
      <c r="Q15" s="97" t="b">
        <f t="shared" ca="1" si="5"/>
        <v>0</v>
      </c>
      <c r="R15" s="97" t="b">
        <f t="shared" ca="1" si="6"/>
        <v>0</v>
      </c>
      <c r="S15" s="97" t="str">
        <f t="shared" ca="1" si="7"/>
        <v>未开始</v>
      </c>
      <c r="T15" s="97">
        <f ca="1">IF(AND(N15,P15,NOT(Q15)),NETWORKDAYS(K15,AG15,项目参数!$B$2:$B$200),0)</f>
        <v>0</v>
      </c>
      <c r="U15" s="98">
        <f t="shared" ca="1" si="8"/>
        <v>0</v>
      </c>
      <c r="V15" s="117">
        <f t="shared" ca="1" si="9"/>
        <v>0</v>
      </c>
      <c r="W15" s="117">
        <f t="shared" ca="1" si="10"/>
        <v>0</v>
      </c>
      <c r="X15" s="117" t="str">
        <f t="shared" ca="1" si="11"/>
        <v/>
      </c>
      <c r="Y15" s="97">
        <f t="shared" ca="1" si="12"/>
        <v>0</v>
      </c>
      <c r="Z15" s="97">
        <f t="shared" ca="1" si="13"/>
        <v>0</v>
      </c>
      <c r="AA15" s="97">
        <f ca="1">IF(AND(N15,P15,K15&gt;项目信息!$C$18),INT((IF(Q15,L15,K15)-项目信息!$C$18)/30)+1,0)</f>
        <v>0</v>
      </c>
      <c r="AB15" s="97" t="str">
        <f ca="1">IF(N15,WEEKNUM(IF(L15&lt;&gt;"",L15,IF(K15&lt;&gt;"",K15,J15)-项目信息!$C$18)+1),"")</f>
        <v/>
      </c>
      <c r="AC15" s="97" t="str">
        <f ca="1">IFERROR(VLOOKUP(VLOOKUP(G15,内部通讯录!$B:$F,5,FALSE),项目参数!$I$14:$J$21,2,FALSE),"")</f>
        <v/>
      </c>
      <c r="AD15" s="97" t="str">
        <f ca="1">IF($N15,$AC15*V15/项目参数!$J$29,"")</f>
        <v/>
      </c>
      <c r="AE15" s="97" t="str">
        <f ca="1">IF($N15,$AC15*W15/项目参数!$J$29,"")</f>
        <v/>
      </c>
      <c r="AF15" s="99" t="str">
        <f ca="1">IF(OR('临-间接'!S15=0,'临-间接'!S15="(空白)"),"",'临-间接'!S15)</f>
        <v/>
      </c>
      <c r="AG15" s="34" t="str">
        <f ca="1">IF(P15,IF(L15&lt;&gt;"", L15, IF(OR(I15="暂停",I15="取消"), IFERROR(WORKDAY.INTL($K15,$M15*$H15,1,项目参数!$B$2:$B$200),WORKDAY($K15,$M15*$H15,1)),TODAY())),"")</f>
        <v/>
      </c>
      <c r="AH15">
        <f ca="1">IF(AND(N15,P15),IF('临-间接'!T15="(空白)",0,'临-间接'!T15),0)</f>
        <v>0</v>
      </c>
      <c r="AI15" s="34" t="str">
        <f ca="1">IF($N15,VLOOKUP($B15,项目阶段与里程碑!$B:$E,3,FALSE),"")</f>
        <v/>
      </c>
      <c r="AJ15" s="34" t="str">
        <f ca="1">IF($N15,VLOOKUP($B15,项目阶段与里程碑!$B:$E,4,FALSE),"")</f>
        <v/>
      </c>
      <c r="AK15" s="34" t="str">
        <f t="shared" ca="1" si="14"/>
        <v/>
      </c>
      <c r="AL15" s="92" t="str">
        <f ca="1">IF($AK15&lt;&gt;"",IFERROR(NETWORKDAYS.INTL($AI15,$AK15,1,项目参数!$B$2:$B$200),NETWORKDAYS($AI15,$AK15,1)),"")</f>
        <v/>
      </c>
      <c r="AM15" s="92" t="str">
        <f ca="1">IF(K15&lt;&gt;"",IFERROR(NETWORKDAYS.INTL($AI15,$K15,1,项目参数!$B$2:$B$200),NETWORKDAYS($AI15,$K15,1)),"")</f>
        <v/>
      </c>
      <c r="AN15" s="92" t="str">
        <f ca="1">IF(L15&lt;&gt;"",IFERROR(NETWORKDAYS.INTL($AI15,$L15,1,项目参数!$B$2:$B$200),NETWORKDAYS($AI15,$L15,1)),"")</f>
        <v/>
      </c>
    </row>
    <row r="16" spans="1:40">
      <c r="A16">
        <f ca="1">IF('临-间接'!F16="(空白)","",'临-间接'!F16)</f>
        <v>0</v>
      </c>
      <c r="B16">
        <f ca="1">IF('临-间接'!G16="(空白)","",'临-间接'!G16)</f>
        <v>0</v>
      </c>
      <c r="C16">
        <f ca="1">IF('临-间接'!I16="(空白)","",'临-间接'!I16)</f>
        <v>0</v>
      </c>
      <c r="D16">
        <f ca="1">IF('临-间接'!J16="(空白)","",'临-间接'!J16)</f>
        <v>0</v>
      </c>
      <c r="E16">
        <f ca="1">IF('临-间接'!K16="(空白)","",'临-间接'!K16)</f>
        <v>0</v>
      </c>
      <c r="F16">
        <f ca="1">IF('临-间接'!H16="(空白)","",'临-间接'!H16)</f>
        <v>0</v>
      </c>
      <c r="G16">
        <f ca="1">IF('临-间接'!L16="(空白)","",'临-间接'!L16)</f>
        <v>0</v>
      </c>
      <c r="H16">
        <f ca="1">IF('临-间接'!M16="(空白)",0,'临-间接'!M16)</f>
        <v>0</v>
      </c>
      <c r="I16" t="str">
        <f ca="1">IF(OR('临-间接'!R16=0,'临-间接'!R16="(空白)"),"",'临-间接'!R16)</f>
        <v/>
      </c>
      <c r="J16" s="34" t="str">
        <f ca="1">IF(OR('临-间接'!N16=0,'临-间接'!N16="(空白)"),"",'临-间接'!N16)</f>
        <v/>
      </c>
      <c r="K16" s="34" t="str">
        <f ca="1">IF(OR('临-间接'!O16=0,'临-间接'!O16="(空白)"),"",'临-间接'!O16)</f>
        <v/>
      </c>
      <c r="L16" s="34" t="str">
        <f ca="1">IF(OR('临-间接'!P16=0,'临-间接'!P16="(空白)"),"",'临-间接'!P16)</f>
        <v/>
      </c>
      <c r="M16">
        <f ca="1">IF('临-间接'!Q16="(空白)",0,'临-间接'!Q16)</f>
        <v>0</v>
      </c>
      <c r="N16" s="97" t="b">
        <f t="shared" ca="1" si="2"/>
        <v>0</v>
      </c>
      <c r="O16" s="97" t="b">
        <f t="shared" ca="1" si="3"/>
        <v>0</v>
      </c>
      <c r="P16" s="97" t="b">
        <f t="shared" ca="1" si="4"/>
        <v>0</v>
      </c>
      <c r="Q16" s="97" t="b">
        <f t="shared" ca="1" si="5"/>
        <v>0</v>
      </c>
      <c r="R16" s="97" t="b">
        <f t="shared" ca="1" si="6"/>
        <v>0</v>
      </c>
      <c r="S16" s="97" t="str">
        <f t="shared" ca="1" si="7"/>
        <v>未开始</v>
      </c>
      <c r="T16" s="97">
        <f ca="1">IF(AND(N16,P16,NOT(Q16)),NETWORKDAYS(K16,AG16,项目参数!$B$2:$B$200),0)</f>
        <v>0</v>
      </c>
      <c r="U16" s="98">
        <f t="shared" ca="1" si="8"/>
        <v>0</v>
      </c>
      <c r="V16" s="117">
        <f t="shared" ca="1" si="9"/>
        <v>0</v>
      </c>
      <c r="W16" s="117">
        <f t="shared" ca="1" si="10"/>
        <v>0</v>
      </c>
      <c r="X16" s="117" t="str">
        <f t="shared" ca="1" si="11"/>
        <v/>
      </c>
      <c r="Y16" s="97">
        <f t="shared" ca="1" si="12"/>
        <v>0</v>
      </c>
      <c r="Z16" s="97">
        <f t="shared" ca="1" si="13"/>
        <v>0</v>
      </c>
      <c r="AA16" s="97">
        <f ca="1">IF(AND(N16,P16,K16&gt;项目信息!$C$18),INT((IF(Q16,L16,K16)-项目信息!$C$18)/30)+1,0)</f>
        <v>0</v>
      </c>
      <c r="AB16" s="97" t="str">
        <f ca="1">IF(N16,WEEKNUM(IF(L16&lt;&gt;"",L16,IF(K16&lt;&gt;"",K16,J16)-项目信息!$C$18)+1),"")</f>
        <v/>
      </c>
      <c r="AC16" s="97" t="str">
        <f ca="1">IFERROR(VLOOKUP(VLOOKUP(G16,内部通讯录!$B:$F,5,FALSE),项目参数!$I$14:$J$21,2,FALSE),"")</f>
        <v/>
      </c>
      <c r="AD16" s="97" t="str">
        <f ca="1">IF($N16,$AC16*V16/项目参数!$J$29,"")</f>
        <v/>
      </c>
      <c r="AE16" s="97" t="str">
        <f ca="1">IF($N16,$AC16*W16/项目参数!$J$29,"")</f>
        <v/>
      </c>
      <c r="AF16" s="99" t="str">
        <f ca="1">IF(OR('临-间接'!S16=0,'临-间接'!S16="(空白)"),"",'临-间接'!S16)</f>
        <v/>
      </c>
      <c r="AG16" s="34" t="str">
        <f ca="1">IF(P16,IF(L16&lt;&gt;"", L16, IF(OR(I16="暂停",I16="取消"), IFERROR(WORKDAY.INTL($K16,$M16*$H16,1,项目参数!$B$2:$B$200),WORKDAY($K16,$M16*$H16,1)),TODAY())),"")</f>
        <v/>
      </c>
      <c r="AH16">
        <f ca="1">IF(AND(N16,P16),IF('临-间接'!T16="(空白)",0,'临-间接'!T16),0)</f>
        <v>0</v>
      </c>
      <c r="AI16" s="34" t="str">
        <f ca="1">IF($N16,VLOOKUP($B16,项目阶段与里程碑!$B:$E,3,FALSE),"")</f>
        <v/>
      </c>
      <c r="AJ16" s="34" t="str">
        <f ca="1">IF($N16,VLOOKUP($B16,项目阶段与里程碑!$B:$E,4,FALSE),"")</f>
        <v/>
      </c>
      <c r="AK16" s="34" t="str">
        <f t="shared" ca="1" si="14"/>
        <v/>
      </c>
      <c r="AL16" s="92" t="str">
        <f ca="1">IF($AK16&lt;&gt;"",IFERROR(NETWORKDAYS.INTL($AI16,$AK16,1,项目参数!$B$2:$B$200),NETWORKDAYS($AI16,$AK16,1)),"")</f>
        <v/>
      </c>
      <c r="AM16" s="92" t="str">
        <f ca="1">IF(K16&lt;&gt;"",IFERROR(NETWORKDAYS.INTL($AI16,$K16,1,项目参数!$B$2:$B$200),NETWORKDAYS($AI16,$K16,1)),"")</f>
        <v/>
      </c>
      <c r="AN16" s="92" t="str">
        <f ca="1">IF(L16&lt;&gt;"",IFERROR(NETWORKDAYS.INTL($AI16,$L16,1,项目参数!$B$2:$B$200),NETWORKDAYS($AI16,$L16,1)),"")</f>
        <v/>
      </c>
    </row>
    <row r="17" spans="1:40">
      <c r="A17">
        <f ca="1">IF('临-间接'!F17="(空白)","",'临-间接'!F17)</f>
        <v>0</v>
      </c>
      <c r="B17">
        <f ca="1">IF('临-间接'!G17="(空白)","",'临-间接'!G17)</f>
        <v>0</v>
      </c>
      <c r="C17">
        <f ca="1">IF('临-间接'!I17="(空白)","",'临-间接'!I17)</f>
        <v>0</v>
      </c>
      <c r="D17">
        <f ca="1">IF('临-间接'!J17="(空白)","",'临-间接'!J17)</f>
        <v>0</v>
      </c>
      <c r="E17">
        <f ca="1">IF('临-间接'!K17="(空白)","",'临-间接'!K17)</f>
        <v>0</v>
      </c>
      <c r="F17">
        <f ca="1">IF('临-间接'!H17="(空白)","",'临-间接'!H17)</f>
        <v>0</v>
      </c>
      <c r="G17">
        <f ca="1">IF('临-间接'!L17="(空白)","",'临-间接'!L17)</f>
        <v>0</v>
      </c>
      <c r="H17">
        <f ca="1">IF('临-间接'!M17="(空白)",0,'临-间接'!M17)</f>
        <v>0</v>
      </c>
      <c r="I17" t="str">
        <f ca="1">IF(OR('临-间接'!R17=0,'临-间接'!R17="(空白)"),"",'临-间接'!R17)</f>
        <v/>
      </c>
      <c r="J17" s="34" t="str">
        <f ca="1">IF(OR('临-间接'!N17=0,'临-间接'!N17="(空白)"),"",'临-间接'!N17)</f>
        <v/>
      </c>
      <c r="K17" s="34" t="str">
        <f ca="1">IF(OR('临-间接'!O17=0,'临-间接'!O17="(空白)"),"",'临-间接'!O17)</f>
        <v/>
      </c>
      <c r="L17" s="34" t="str">
        <f ca="1">IF(OR('临-间接'!P17=0,'临-间接'!P17="(空白)"),"",'临-间接'!P17)</f>
        <v/>
      </c>
      <c r="M17">
        <f ca="1">IF('临-间接'!Q17="(空白)",0,'临-间接'!Q17)</f>
        <v>0</v>
      </c>
      <c r="N17" s="97" t="b">
        <f t="shared" ca="1" si="2"/>
        <v>0</v>
      </c>
      <c r="O17" s="97" t="b">
        <f t="shared" ca="1" si="3"/>
        <v>0</v>
      </c>
      <c r="P17" s="97" t="b">
        <f t="shared" ca="1" si="4"/>
        <v>0</v>
      </c>
      <c r="Q17" s="97" t="b">
        <f t="shared" ca="1" si="5"/>
        <v>0</v>
      </c>
      <c r="R17" s="97" t="b">
        <f t="shared" ca="1" si="6"/>
        <v>0</v>
      </c>
      <c r="S17" s="97" t="str">
        <f t="shared" ca="1" si="7"/>
        <v>未开始</v>
      </c>
      <c r="T17" s="97">
        <f ca="1">IF(AND(N17,P17,NOT(Q17)),NETWORKDAYS(K17,AG17,项目参数!$B$2:$B$200),0)</f>
        <v>0</v>
      </c>
      <c r="U17" s="98">
        <f t="shared" ca="1" si="8"/>
        <v>0</v>
      </c>
      <c r="V17" s="117">
        <f t="shared" ca="1" si="9"/>
        <v>0</v>
      </c>
      <c r="W17" s="117">
        <f t="shared" ca="1" si="10"/>
        <v>0</v>
      </c>
      <c r="X17" s="117" t="str">
        <f t="shared" ca="1" si="11"/>
        <v/>
      </c>
      <c r="Y17" s="97">
        <f t="shared" ca="1" si="12"/>
        <v>0</v>
      </c>
      <c r="Z17" s="97">
        <f t="shared" ca="1" si="13"/>
        <v>0</v>
      </c>
      <c r="AA17" s="97">
        <f ca="1">IF(AND(N17,P17,K17&gt;项目信息!$C$18),INT((IF(Q17,L17,K17)-项目信息!$C$18)/30)+1,0)</f>
        <v>0</v>
      </c>
      <c r="AB17" s="97" t="str">
        <f ca="1">IF(N17,WEEKNUM(IF(L17&lt;&gt;"",L17,IF(K17&lt;&gt;"",K17,J17)-项目信息!$C$18)+1),"")</f>
        <v/>
      </c>
      <c r="AC17" s="97" t="str">
        <f ca="1">IFERROR(VLOOKUP(VLOOKUP(G17,内部通讯录!$B:$F,5,FALSE),项目参数!$I$14:$J$21,2,FALSE),"")</f>
        <v/>
      </c>
      <c r="AD17" s="97" t="str">
        <f ca="1">IF($N17,$AC17*V17/项目参数!$J$29,"")</f>
        <v/>
      </c>
      <c r="AE17" s="97" t="str">
        <f ca="1">IF($N17,$AC17*W17/项目参数!$J$29,"")</f>
        <v/>
      </c>
      <c r="AF17" s="99" t="str">
        <f ca="1">IF(OR('临-间接'!S17=0,'临-间接'!S17="(空白)"),"",'临-间接'!S17)</f>
        <v/>
      </c>
      <c r="AG17" s="34" t="str">
        <f ca="1">IF(P17,IF(L17&lt;&gt;"", L17, IF(OR(I17="暂停",I17="取消"), IFERROR(WORKDAY.INTL($K17,$M17*$H17,1,项目参数!$B$2:$B$200),WORKDAY($K17,$M17*$H17,1)),TODAY())),"")</f>
        <v/>
      </c>
      <c r="AH17">
        <f ca="1">IF(AND(N17,P17),IF('临-间接'!T17="(空白)",0,'临-间接'!T17),0)</f>
        <v>0</v>
      </c>
      <c r="AI17" s="34" t="str">
        <f ca="1">IF($N17,VLOOKUP($B17,项目阶段与里程碑!$B:$E,3,FALSE),"")</f>
        <v/>
      </c>
      <c r="AJ17" s="34" t="str">
        <f ca="1">IF($N17,VLOOKUP($B17,项目阶段与里程碑!$B:$E,4,FALSE),"")</f>
        <v/>
      </c>
      <c r="AK17" s="34" t="str">
        <f t="shared" ca="1" si="14"/>
        <v/>
      </c>
      <c r="AL17" s="92" t="str">
        <f ca="1">IF($AK17&lt;&gt;"",IFERROR(NETWORKDAYS.INTL($AI17,$AK17,1,项目参数!$B$2:$B$200),NETWORKDAYS($AI17,$AK17,1)),"")</f>
        <v/>
      </c>
      <c r="AM17" s="92" t="str">
        <f ca="1">IF(K17&lt;&gt;"",IFERROR(NETWORKDAYS.INTL($AI17,$K17,1,项目参数!$B$2:$B$200),NETWORKDAYS($AI17,$K17,1)),"")</f>
        <v/>
      </c>
      <c r="AN17" s="92" t="str">
        <f ca="1">IF(L17&lt;&gt;"",IFERROR(NETWORKDAYS.INTL($AI17,$L17,1,项目参数!$B$2:$B$200),NETWORKDAYS($AI17,$L17,1)),"")</f>
        <v/>
      </c>
    </row>
    <row r="18" spans="1:40">
      <c r="A18">
        <f ca="1">IF('临-间接'!F18="(空白)","",'临-间接'!F18)</f>
        <v>0</v>
      </c>
      <c r="B18">
        <f ca="1">IF('临-间接'!G18="(空白)","",'临-间接'!G18)</f>
        <v>0</v>
      </c>
      <c r="C18">
        <f ca="1">IF('临-间接'!I18="(空白)","",'临-间接'!I18)</f>
        <v>0</v>
      </c>
      <c r="D18">
        <f ca="1">IF('临-间接'!J18="(空白)","",'临-间接'!J18)</f>
        <v>0</v>
      </c>
      <c r="E18">
        <f ca="1">IF('临-间接'!K18="(空白)","",'临-间接'!K18)</f>
        <v>0</v>
      </c>
      <c r="F18">
        <f ca="1">IF('临-间接'!H18="(空白)","",'临-间接'!H18)</f>
        <v>0</v>
      </c>
      <c r="G18">
        <f ca="1">IF('临-间接'!L18="(空白)","",'临-间接'!L18)</f>
        <v>0</v>
      </c>
      <c r="H18">
        <f ca="1">IF('临-间接'!M18="(空白)",0,'临-间接'!M18)</f>
        <v>0</v>
      </c>
      <c r="I18" t="str">
        <f ca="1">IF(OR('临-间接'!R18=0,'临-间接'!R18="(空白)"),"",'临-间接'!R18)</f>
        <v/>
      </c>
      <c r="J18" s="34" t="str">
        <f ca="1">IF(OR('临-间接'!N18=0,'临-间接'!N18="(空白)"),"",'临-间接'!N18)</f>
        <v/>
      </c>
      <c r="K18" s="34" t="str">
        <f ca="1">IF(OR('临-间接'!O18=0,'临-间接'!O18="(空白)"),"",'临-间接'!O18)</f>
        <v/>
      </c>
      <c r="L18" s="34" t="str">
        <f ca="1">IF(OR('临-间接'!P18=0,'临-间接'!P18="(空白)"),"",'临-间接'!P18)</f>
        <v/>
      </c>
      <c r="M18">
        <f ca="1">IF('临-间接'!Q18="(空白)",0,'临-间接'!Q18)</f>
        <v>0</v>
      </c>
      <c r="N18" s="97" t="b">
        <f t="shared" ca="1" si="2"/>
        <v>0</v>
      </c>
      <c r="O18" s="97" t="b">
        <f t="shared" ca="1" si="3"/>
        <v>0</v>
      </c>
      <c r="P18" s="97" t="b">
        <f t="shared" ca="1" si="4"/>
        <v>0</v>
      </c>
      <c r="Q18" s="97" t="b">
        <f t="shared" ca="1" si="5"/>
        <v>0</v>
      </c>
      <c r="R18" s="97" t="b">
        <f t="shared" ca="1" si="6"/>
        <v>0</v>
      </c>
      <c r="S18" s="97" t="str">
        <f t="shared" ca="1" si="7"/>
        <v>未开始</v>
      </c>
      <c r="T18" s="97">
        <f ca="1">IF(AND(N18,P18,NOT(Q18)),NETWORKDAYS(K18,AG18,项目参数!$B$2:$B$200),0)</f>
        <v>0</v>
      </c>
      <c r="U18" s="98">
        <f t="shared" ca="1" si="8"/>
        <v>0</v>
      </c>
      <c r="V18" s="117">
        <f t="shared" ca="1" si="9"/>
        <v>0</v>
      </c>
      <c r="W18" s="117">
        <f t="shared" ca="1" si="10"/>
        <v>0</v>
      </c>
      <c r="X18" s="117" t="str">
        <f t="shared" ca="1" si="11"/>
        <v/>
      </c>
      <c r="Y18" s="97">
        <f t="shared" ca="1" si="12"/>
        <v>0</v>
      </c>
      <c r="Z18" s="97">
        <f t="shared" ca="1" si="13"/>
        <v>0</v>
      </c>
      <c r="AA18" s="97">
        <f ca="1">IF(AND(N18,P18,K18&gt;项目信息!$C$18),INT((IF(Q18,L18,K18)-项目信息!$C$18)/30)+1,0)</f>
        <v>0</v>
      </c>
      <c r="AB18" s="97" t="str">
        <f ca="1">IF(N18,WEEKNUM(IF(L18&lt;&gt;"",L18,IF(K18&lt;&gt;"",K18,J18)-项目信息!$C$18)+1),"")</f>
        <v/>
      </c>
      <c r="AC18" s="97" t="str">
        <f ca="1">IFERROR(VLOOKUP(VLOOKUP(G18,内部通讯录!$B:$F,5,FALSE),项目参数!$I$14:$J$21,2,FALSE),"")</f>
        <v/>
      </c>
      <c r="AD18" s="97" t="str">
        <f ca="1">IF($N18,$AC18*V18/项目参数!$J$29,"")</f>
        <v/>
      </c>
      <c r="AE18" s="97" t="str">
        <f ca="1">IF($N18,$AC18*W18/项目参数!$J$29,"")</f>
        <v/>
      </c>
      <c r="AF18" s="99" t="str">
        <f ca="1">IF(OR('临-间接'!S18=0,'临-间接'!S18="(空白)"),"",'临-间接'!S18)</f>
        <v/>
      </c>
      <c r="AG18" s="34" t="str">
        <f ca="1">IF(P18,IF(L18&lt;&gt;"", L18, IF(OR(I18="暂停",I18="取消"), IFERROR(WORKDAY.INTL($K18,$M18*$H18,1,项目参数!$B$2:$B$200),WORKDAY($K18,$M18*$H18,1)),TODAY())),"")</f>
        <v/>
      </c>
      <c r="AH18">
        <f ca="1">IF(AND(N18,P18),IF('临-间接'!T18="(空白)",0,'临-间接'!T18),0)</f>
        <v>0</v>
      </c>
      <c r="AI18" s="34" t="str">
        <f ca="1">IF($N18,VLOOKUP($B18,项目阶段与里程碑!$B:$E,3,FALSE),"")</f>
        <v/>
      </c>
      <c r="AJ18" s="34" t="str">
        <f ca="1">IF($N18,VLOOKUP($B18,项目阶段与里程碑!$B:$E,4,FALSE),"")</f>
        <v/>
      </c>
      <c r="AK18" s="34" t="str">
        <f t="shared" ca="1" si="14"/>
        <v/>
      </c>
      <c r="AL18" s="92" t="str">
        <f ca="1">IF($AK18&lt;&gt;"",IFERROR(NETWORKDAYS.INTL($AI18,$AK18,1,项目参数!$B$2:$B$200),NETWORKDAYS($AI18,$AK18,1)),"")</f>
        <v/>
      </c>
      <c r="AM18" s="92" t="str">
        <f ca="1">IF(K18&lt;&gt;"",IFERROR(NETWORKDAYS.INTL($AI18,$K18,1,项目参数!$B$2:$B$200),NETWORKDAYS($AI18,$K18,1)),"")</f>
        <v/>
      </c>
      <c r="AN18" s="92" t="str">
        <f ca="1">IF(L18&lt;&gt;"",IFERROR(NETWORKDAYS.INTL($AI18,$L18,1,项目参数!$B$2:$B$200),NETWORKDAYS($AI18,$L18,1)),"")</f>
        <v/>
      </c>
    </row>
    <row r="19" spans="1:40">
      <c r="A19">
        <f ca="1">IF('临-间接'!F19="(空白)","",'临-间接'!F19)</f>
        <v>0</v>
      </c>
      <c r="B19">
        <f ca="1">IF('临-间接'!G19="(空白)","",'临-间接'!G19)</f>
        <v>0</v>
      </c>
      <c r="C19">
        <f ca="1">IF('临-间接'!I19="(空白)","",'临-间接'!I19)</f>
        <v>0</v>
      </c>
      <c r="D19">
        <f ca="1">IF('临-间接'!J19="(空白)","",'临-间接'!J19)</f>
        <v>0</v>
      </c>
      <c r="E19">
        <f ca="1">IF('临-间接'!K19="(空白)","",'临-间接'!K19)</f>
        <v>0</v>
      </c>
      <c r="F19">
        <f ca="1">IF('临-间接'!H19="(空白)","",'临-间接'!H19)</f>
        <v>0</v>
      </c>
      <c r="G19">
        <f ca="1">IF('临-间接'!L19="(空白)","",'临-间接'!L19)</f>
        <v>0</v>
      </c>
      <c r="H19">
        <f ca="1">IF('临-间接'!M19="(空白)",0,'临-间接'!M19)</f>
        <v>0</v>
      </c>
      <c r="I19" t="str">
        <f ca="1">IF(OR('临-间接'!R19=0,'临-间接'!R19="(空白)"),"",'临-间接'!R19)</f>
        <v/>
      </c>
      <c r="J19" s="34" t="str">
        <f ca="1">IF(OR('临-间接'!N19=0,'临-间接'!N19="(空白)"),"",'临-间接'!N19)</f>
        <v/>
      </c>
      <c r="K19" s="34" t="str">
        <f ca="1">IF(OR('临-间接'!O19=0,'临-间接'!O19="(空白)"),"",'临-间接'!O19)</f>
        <v/>
      </c>
      <c r="L19" s="34" t="str">
        <f ca="1">IF(OR('临-间接'!P19=0,'临-间接'!P19="(空白)"),"",'临-间接'!P19)</f>
        <v/>
      </c>
      <c r="M19">
        <f ca="1">IF('临-间接'!Q19="(空白)",0,'临-间接'!Q19)</f>
        <v>0</v>
      </c>
      <c r="N19" s="97" t="b">
        <f t="shared" ca="1" si="2"/>
        <v>0</v>
      </c>
      <c r="O19" s="97" t="b">
        <f t="shared" ca="1" si="3"/>
        <v>0</v>
      </c>
      <c r="P19" s="97" t="b">
        <f t="shared" ca="1" si="4"/>
        <v>0</v>
      </c>
      <c r="Q19" s="97" t="b">
        <f t="shared" ca="1" si="5"/>
        <v>0</v>
      </c>
      <c r="R19" s="97" t="b">
        <f t="shared" ca="1" si="6"/>
        <v>0</v>
      </c>
      <c r="S19" s="97" t="str">
        <f t="shared" ca="1" si="7"/>
        <v>未开始</v>
      </c>
      <c r="T19" s="97">
        <f ca="1">IF(AND(N19,P19,NOT(Q19)),NETWORKDAYS(K19,AG19,项目参数!$B$2:$B$200),0)</f>
        <v>0</v>
      </c>
      <c r="U19" s="98">
        <f t="shared" ca="1" si="8"/>
        <v>0</v>
      </c>
      <c r="V19" s="117">
        <f t="shared" ca="1" si="9"/>
        <v>0</v>
      </c>
      <c r="W19" s="117">
        <f t="shared" ca="1" si="10"/>
        <v>0</v>
      </c>
      <c r="X19" s="117" t="str">
        <f t="shared" ca="1" si="11"/>
        <v/>
      </c>
      <c r="Y19" s="97">
        <f t="shared" ca="1" si="12"/>
        <v>0</v>
      </c>
      <c r="Z19" s="97">
        <f t="shared" ca="1" si="13"/>
        <v>0</v>
      </c>
      <c r="AA19" s="97">
        <f ca="1">IF(AND(N19,P19,K19&gt;项目信息!$C$18),INT((IF(Q19,L19,K19)-项目信息!$C$18)/30)+1,0)</f>
        <v>0</v>
      </c>
      <c r="AB19" s="97" t="str">
        <f ca="1">IF(N19,WEEKNUM(IF(L19&lt;&gt;"",L19,IF(K19&lt;&gt;"",K19,J19)-项目信息!$C$18)+1),"")</f>
        <v/>
      </c>
      <c r="AC19" s="97" t="str">
        <f ca="1">IFERROR(VLOOKUP(VLOOKUP(G19,内部通讯录!$B:$F,5,FALSE),项目参数!$I$14:$J$21,2,FALSE),"")</f>
        <v/>
      </c>
      <c r="AD19" s="97" t="str">
        <f ca="1">IF($N19,$AC19*V19/项目参数!$J$29,"")</f>
        <v/>
      </c>
      <c r="AE19" s="97" t="str">
        <f ca="1">IF($N19,$AC19*W19/项目参数!$J$29,"")</f>
        <v/>
      </c>
      <c r="AF19" s="99" t="str">
        <f ca="1">IF(OR('临-间接'!S19=0,'临-间接'!S19="(空白)"),"",'临-间接'!S19)</f>
        <v/>
      </c>
      <c r="AG19" s="34" t="str">
        <f ca="1">IF(P19,IF(L19&lt;&gt;"", L19, IF(OR(I19="暂停",I19="取消"), IFERROR(WORKDAY.INTL($K19,$M19*$H19,1,项目参数!$B$2:$B$200),WORKDAY($K19,$M19*$H19,1)),TODAY())),"")</f>
        <v/>
      </c>
      <c r="AH19">
        <f ca="1">IF(AND(N19,P19),IF('临-间接'!T19="(空白)",0,'临-间接'!T19),0)</f>
        <v>0</v>
      </c>
      <c r="AI19" s="34" t="str">
        <f ca="1">IF($N19,VLOOKUP($B19,项目阶段与里程碑!$B:$E,3,FALSE),"")</f>
        <v/>
      </c>
      <c r="AJ19" s="34" t="str">
        <f ca="1">IF($N19,VLOOKUP($B19,项目阶段与里程碑!$B:$E,4,FALSE),"")</f>
        <v/>
      </c>
      <c r="AK19" s="34" t="str">
        <f t="shared" ca="1" si="14"/>
        <v/>
      </c>
      <c r="AL19" s="92" t="str">
        <f ca="1">IF($AK19&lt;&gt;"",IFERROR(NETWORKDAYS.INTL($AI19,$AK19,1,项目参数!$B$2:$B$200),NETWORKDAYS($AI19,$AK19,1)),"")</f>
        <v/>
      </c>
      <c r="AM19" s="92" t="str">
        <f ca="1">IF(K19&lt;&gt;"",IFERROR(NETWORKDAYS.INTL($AI19,$K19,1,项目参数!$B$2:$B$200),NETWORKDAYS($AI19,$K19,1)),"")</f>
        <v/>
      </c>
      <c r="AN19" s="92" t="str">
        <f ca="1">IF(L19&lt;&gt;"",IFERROR(NETWORKDAYS.INTL($AI19,$L19,1,项目参数!$B$2:$B$200),NETWORKDAYS($AI19,$L19,1)),"")</f>
        <v/>
      </c>
    </row>
    <row r="20" spans="1:40">
      <c r="A20">
        <f ca="1">IF('临-间接'!F20="(空白)","",'临-间接'!F20)</f>
        <v>0</v>
      </c>
      <c r="B20">
        <f ca="1">IF('临-间接'!G20="(空白)","",'临-间接'!G20)</f>
        <v>0</v>
      </c>
      <c r="C20">
        <f ca="1">IF('临-间接'!I20="(空白)","",'临-间接'!I20)</f>
        <v>0</v>
      </c>
      <c r="D20">
        <f ca="1">IF('临-间接'!J20="(空白)","",'临-间接'!J20)</f>
        <v>0</v>
      </c>
      <c r="E20">
        <f ca="1">IF('临-间接'!K20="(空白)","",'临-间接'!K20)</f>
        <v>0</v>
      </c>
      <c r="F20">
        <f ca="1">IF('临-间接'!H20="(空白)","",'临-间接'!H20)</f>
        <v>0</v>
      </c>
      <c r="G20">
        <f ca="1">IF('临-间接'!L20="(空白)","",'临-间接'!L20)</f>
        <v>0</v>
      </c>
      <c r="H20">
        <f ca="1">IF('临-间接'!M20="(空白)",0,'临-间接'!M20)</f>
        <v>0</v>
      </c>
      <c r="I20" t="str">
        <f ca="1">IF(OR('临-间接'!R20=0,'临-间接'!R20="(空白)"),"",'临-间接'!R20)</f>
        <v/>
      </c>
      <c r="J20" s="34" t="str">
        <f ca="1">IF(OR('临-间接'!N20=0,'临-间接'!N20="(空白)"),"",'临-间接'!N20)</f>
        <v/>
      </c>
      <c r="K20" s="34" t="str">
        <f ca="1">IF(OR('临-间接'!O20=0,'临-间接'!O20="(空白)"),"",'临-间接'!O20)</f>
        <v/>
      </c>
      <c r="L20" s="34" t="str">
        <f ca="1">IF(OR('临-间接'!P20=0,'临-间接'!P20="(空白)"),"",'临-间接'!P20)</f>
        <v/>
      </c>
      <c r="M20">
        <f ca="1">IF('临-间接'!Q20="(空白)",0,'临-间接'!Q20)</f>
        <v>0</v>
      </c>
      <c r="N20" s="97" t="b">
        <f t="shared" ca="1" si="2"/>
        <v>0</v>
      </c>
      <c r="O20" s="97" t="b">
        <f t="shared" ca="1" si="3"/>
        <v>0</v>
      </c>
      <c r="P20" s="97" t="b">
        <f t="shared" ca="1" si="4"/>
        <v>0</v>
      </c>
      <c r="Q20" s="97" t="b">
        <f t="shared" ca="1" si="5"/>
        <v>0</v>
      </c>
      <c r="R20" s="97" t="b">
        <f t="shared" ca="1" si="6"/>
        <v>0</v>
      </c>
      <c r="S20" s="97" t="str">
        <f t="shared" ca="1" si="7"/>
        <v>未开始</v>
      </c>
      <c r="T20" s="97">
        <f ca="1">IF(AND(N20,P20,NOT(Q20)),NETWORKDAYS(K20,AG20,项目参数!$B$2:$B$200),0)</f>
        <v>0</v>
      </c>
      <c r="U20" s="98">
        <f t="shared" ca="1" si="8"/>
        <v>0</v>
      </c>
      <c r="V20" s="117">
        <f t="shared" ca="1" si="9"/>
        <v>0</v>
      </c>
      <c r="W20" s="117">
        <f t="shared" ca="1" si="10"/>
        <v>0</v>
      </c>
      <c r="X20" s="117" t="str">
        <f t="shared" ca="1" si="11"/>
        <v/>
      </c>
      <c r="Y20" s="97">
        <f t="shared" ca="1" si="12"/>
        <v>0</v>
      </c>
      <c r="Z20" s="97">
        <f t="shared" ca="1" si="13"/>
        <v>0</v>
      </c>
      <c r="AA20" s="97">
        <f ca="1">IF(AND(N20,P20,K20&gt;项目信息!$C$18),INT((IF(Q20,L20,K20)-项目信息!$C$18)/30)+1,0)</f>
        <v>0</v>
      </c>
      <c r="AB20" s="97" t="str">
        <f ca="1">IF(N20,WEEKNUM(IF(L20&lt;&gt;"",L20,IF(K20&lt;&gt;"",K20,J20)-项目信息!$C$18)+1),"")</f>
        <v/>
      </c>
      <c r="AC20" s="97" t="str">
        <f ca="1">IFERROR(VLOOKUP(VLOOKUP(G20,内部通讯录!$B:$F,5,FALSE),项目参数!$I$14:$J$21,2,FALSE),"")</f>
        <v/>
      </c>
      <c r="AD20" s="97" t="str">
        <f ca="1">IF($N20,$AC20*V20/项目参数!$J$29,"")</f>
        <v/>
      </c>
      <c r="AE20" s="97" t="str">
        <f ca="1">IF($N20,$AC20*W20/项目参数!$J$29,"")</f>
        <v/>
      </c>
      <c r="AF20" s="99" t="str">
        <f ca="1">IF(OR('临-间接'!S20=0,'临-间接'!S20="(空白)"),"",'临-间接'!S20)</f>
        <v/>
      </c>
      <c r="AG20" s="34" t="str">
        <f ca="1">IF(P20,IF(L20&lt;&gt;"", L20, IF(OR(I20="暂停",I20="取消"), IFERROR(WORKDAY.INTL($K20,$M20*$H20,1,项目参数!$B$2:$B$200),WORKDAY($K20,$M20*$H20,1)),TODAY())),"")</f>
        <v/>
      </c>
      <c r="AH20">
        <f ca="1">IF(AND(N20,P20),IF('临-间接'!T20="(空白)",0,'临-间接'!T20),0)</f>
        <v>0</v>
      </c>
      <c r="AI20" s="34" t="str">
        <f ca="1">IF($N20,VLOOKUP($B20,项目阶段与里程碑!$B:$E,3,FALSE),"")</f>
        <v/>
      </c>
      <c r="AJ20" s="34" t="str">
        <f ca="1">IF($N20,VLOOKUP($B20,项目阶段与里程碑!$B:$E,4,FALSE),"")</f>
        <v/>
      </c>
      <c r="AK20" s="34" t="str">
        <f t="shared" ca="1" si="14"/>
        <v/>
      </c>
      <c r="AL20" s="92" t="str">
        <f ca="1">IF($AK20&lt;&gt;"",IFERROR(NETWORKDAYS.INTL($AI20,$AK20,1,项目参数!$B$2:$B$200),NETWORKDAYS($AI20,$AK20,1)),"")</f>
        <v/>
      </c>
      <c r="AM20" s="92" t="str">
        <f ca="1">IF(K20&lt;&gt;"",IFERROR(NETWORKDAYS.INTL($AI20,$K20,1,项目参数!$B$2:$B$200),NETWORKDAYS($AI20,$K20,1)),"")</f>
        <v/>
      </c>
      <c r="AN20" s="92" t="str">
        <f ca="1">IF(L20&lt;&gt;"",IFERROR(NETWORKDAYS.INTL($AI20,$L20,1,项目参数!$B$2:$B$200),NETWORKDAYS($AI20,$L20,1)),"")</f>
        <v/>
      </c>
    </row>
    <row r="21" spans="1:40">
      <c r="A21">
        <f ca="1">IF('临-间接'!F21="(空白)","",'临-间接'!F21)</f>
        <v>0</v>
      </c>
      <c r="B21">
        <f ca="1">IF('临-间接'!G21="(空白)","",'临-间接'!G21)</f>
        <v>0</v>
      </c>
      <c r="C21">
        <f ca="1">IF('临-间接'!I21="(空白)","",'临-间接'!I21)</f>
        <v>0</v>
      </c>
      <c r="D21">
        <f ca="1">IF('临-间接'!J21="(空白)","",'临-间接'!J21)</f>
        <v>0</v>
      </c>
      <c r="E21">
        <f ca="1">IF('临-间接'!K21="(空白)","",'临-间接'!K21)</f>
        <v>0</v>
      </c>
      <c r="F21">
        <f ca="1">IF('临-间接'!H21="(空白)","",'临-间接'!H21)</f>
        <v>0</v>
      </c>
      <c r="G21">
        <f ca="1">IF('临-间接'!L21="(空白)","",'临-间接'!L21)</f>
        <v>0</v>
      </c>
      <c r="H21">
        <f ca="1">IF('临-间接'!M21="(空白)",0,'临-间接'!M21)</f>
        <v>0</v>
      </c>
      <c r="I21" t="str">
        <f ca="1">IF(OR('临-间接'!R21=0,'临-间接'!R21="(空白)"),"",'临-间接'!R21)</f>
        <v/>
      </c>
      <c r="J21" s="34" t="str">
        <f ca="1">IF(OR('临-间接'!N21=0,'临-间接'!N21="(空白)"),"",'临-间接'!N21)</f>
        <v/>
      </c>
      <c r="K21" s="34" t="str">
        <f ca="1">IF(OR('临-间接'!O21=0,'临-间接'!O21="(空白)"),"",'临-间接'!O21)</f>
        <v/>
      </c>
      <c r="L21" s="34" t="str">
        <f ca="1">IF(OR('临-间接'!P21=0,'临-间接'!P21="(空白)"),"",'临-间接'!P21)</f>
        <v/>
      </c>
      <c r="M21">
        <f ca="1">IF('临-间接'!Q21="(空白)",0,'临-间接'!Q21)</f>
        <v>0</v>
      </c>
      <c r="N21" s="97" t="b">
        <f t="shared" ca="1" si="2"/>
        <v>0</v>
      </c>
      <c r="O21" s="97" t="b">
        <f t="shared" ca="1" si="3"/>
        <v>0</v>
      </c>
      <c r="P21" s="97" t="b">
        <f t="shared" ca="1" si="4"/>
        <v>0</v>
      </c>
      <c r="Q21" s="97" t="b">
        <f t="shared" ca="1" si="5"/>
        <v>0</v>
      </c>
      <c r="R21" s="97" t="b">
        <f t="shared" ca="1" si="6"/>
        <v>0</v>
      </c>
      <c r="S21" s="97" t="str">
        <f t="shared" ca="1" si="7"/>
        <v>未开始</v>
      </c>
      <c r="T21" s="97">
        <f ca="1">IF(AND(N21,P21,NOT(Q21)),NETWORKDAYS(K21,AG21,项目参数!$B$2:$B$200),0)</f>
        <v>0</v>
      </c>
      <c r="U21" s="98">
        <f t="shared" ca="1" si="8"/>
        <v>0</v>
      </c>
      <c r="V21" s="117">
        <f t="shared" ca="1" si="9"/>
        <v>0</v>
      </c>
      <c r="W21" s="117">
        <f t="shared" ca="1" si="10"/>
        <v>0</v>
      </c>
      <c r="X21" s="117" t="str">
        <f t="shared" ca="1" si="11"/>
        <v/>
      </c>
      <c r="Y21" s="97">
        <f t="shared" ca="1" si="12"/>
        <v>0</v>
      </c>
      <c r="Z21" s="97">
        <f t="shared" ca="1" si="13"/>
        <v>0</v>
      </c>
      <c r="AA21" s="97">
        <f ca="1">IF(AND(N21,P21,K21&gt;项目信息!$C$18),INT((IF(Q21,L21,K21)-项目信息!$C$18)/30)+1,0)</f>
        <v>0</v>
      </c>
      <c r="AB21" s="97" t="str">
        <f ca="1">IF(N21,WEEKNUM(IF(L21&lt;&gt;"",L21,IF(K21&lt;&gt;"",K21,J21)-项目信息!$C$18)+1),"")</f>
        <v/>
      </c>
      <c r="AC21" s="97" t="str">
        <f ca="1">IFERROR(VLOOKUP(VLOOKUP(G21,内部通讯录!$B:$F,5,FALSE),项目参数!$I$14:$J$21,2,FALSE),"")</f>
        <v/>
      </c>
      <c r="AD21" s="97" t="str">
        <f ca="1">IF($N21,$AC21*V21/项目参数!$J$29,"")</f>
        <v/>
      </c>
      <c r="AE21" s="97" t="str">
        <f ca="1">IF($N21,$AC21*W21/项目参数!$J$29,"")</f>
        <v/>
      </c>
      <c r="AF21" s="99" t="str">
        <f ca="1">IF(OR('临-间接'!S21=0,'临-间接'!S21="(空白)"),"",'临-间接'!S21)</f>
        <v/>
      </c>
      <c r="AG21" s="34" t="str">
        <f ca="1">IF(P21,IF(L21&lt;&gt;"", L21, IF(OR(I21="暂停",I21="取消"), IFERROR(WORKDAY.INTL($K21,$M21*$H21,1,项目参数!$B$2:$B$200),WORKDAY($K21,$M21*$H21,1)),TODAY())),"")</f>
        <v/>
      </c>
      <c r="AH21">
        <f ca="1">IF(AND(N21,P21),IF('临-间接'!T21="(空白)",0,'临-间接'!T21),0)</f>
        <v>0</v>
      </c>
      <c r="AI21" s="34" t="str">
        <f ca="1">IF($N21,VLOOKUP($B21,项目阶段与里程碑!$B:$E,3,FALSE),"")</f>
        <v/>
      </c>
      <c r="AJ21" s="34" t="str">
        <f ca="1">IF($N21,VLOOKUP($B21,项目阶段与里程碑!$B:$E,4,FALSE),"")</f>
        <v/>
      </c>
      <c r="AK21" s="34" t="str">
        <f t="shared" ca="1" si="14"/>
        <v/>
      </c>
      <c r="AL21" s="92" t="str">
        <f ca="1">IF($AK21&lt;&gt;"",IFERROR(NETWORKDAYS.INTL($AI21,$AK21,1,项目参数!$B$2:$B$200),NETWORKDAYS($AI21,$AK21,1)),"")</f>
        <v/>
      </c>
      <c r="AM21" s="92" t="str">
        <f ca="1">IF(K21&lt;&gt;"",IFERROR(NETWORKDAYS.INTL($AI21,$K21,1,项目参数!$B$2:$B$200),NETWORKDAYS($AI21,$K21,1)),"")</f>
        <v/>
      </c>
      <c r="AN21" s="92" t="str">
        <f ca="1">IF(L21&lt;&gt;"",IFERROR(NETWORKDAYS.INTL($AI21,$L21,1,项目参数!$B$2:$B$200),NETWORKDAYS($AI21,$L21,1)),"")</f>
        <v/>
      </c>
    </row>
    <row r="22" spans="1:40">
      <c r="A22">
        <f ca="1">IF('临-间接'!F22="(空白)","",'临-间接'!F22)</f>
        <v>0</v>
      </c>
      <c r="B22">
        <f ca="1">IF('临-间接'!G22="(空白)","",'临-间接'!G22)</f>
        <v>0</v>
      </c>
      <c r="C22">
        <f ca="1">IF('临-间接'!I22="(空白)","",'临-间接'!I22)</f>
        <v>0</v>
      </c>
      <c r="D22">
        <f ca="1">IF('临-间接'!J22="(空白)","",'临-间接'!J22)</f>
        <v>0</v>
      </c>
      <c r="E22">
        <f ca="1">IF('临-间接'!K22="(空白)","",'临-间接'!K22)</f>
        <v>0</v>
      </c>
      <c r="F22">
        <f ca="1">IF('临-间接'!H22="(空白)","",'临-间接'!H22)</f>
        <v>0</v>
      </c>
      <c r="G22">
        <f ca="1">IF('临-间接'!L22="(空白)","",'临-间接'!L22)</f>
        <v>0</v>
      </c>
      <c r="H22">
        <f ca="1">IF('临-间接'!M22="(空白)",0,'临-间接'!M22)</f>
        <v>0</v>
      </c>
      <c r="I22" t="str">
        <f ca="1">IF(OR('临-间接'!R22=0,'临-间接'!R22="(空白)"),"",'临-间接'!R22)</f>
        <v/>
      </c>
      <c r="J22" s="34" t="str">
        <f ca="1">IF(OR('临-间接'!N22=0,'临-间接'!N22="(空白)"),"",'临-间接'!N22)</f>
        <v/>
      </c>
      <c r="K22" s="34" t="str">
        <f ca="1">IF(OR('临-间接'!O22=0,'临-间接'!O22="(空白)"),"",'临-间接'!O22)</f>
        <v/>
      </c>
      <c r="L22" s="34" t="str">
        <f ca="1">IF(OR('临-间接'!P22=0,'临-间接'!P22="(空白)"),"",'临-间接'!P22)</f>
        <v/>
      </c>
      <c r="M22">
        <f ca="1">IF('临-间接'!Q22="(空白)",0,'临-间接'!Q22)</f>
        <v>0</v>
      </c>
      <c r="N22" s="97" t="b">
        <f t="shared" ca="1" si="2"/>
        <v>0</v>
      </c>
      <c r="O22" s="97" t="b">
        <f t="shared" ca="1" si="3"/>
        <v>0</v>
      </c>
      <c r="P22" s="97" t="b">
        <f t="shared" ca="1" si="4"/>
        <v>0</v>
      </c>
      <c r="Q22" s="97" t="b">
        <f t="shared" ca="1" si="5"/>
        <v>0</v>
      </c>
      <c r="R22" s="97" t="b">
        <f t="shared" ca="1" si="6"/>
        <v>0</v>
      </c>
      <c r="S22" s="97" t="str">
        <f t="shared" ca="1" si="7"/>
        <v>未开始</v>
      </c>
      <c r="T22" s="97">
        <f ca="1">IF(AND(N22,P22,NOT(Q22)),NETWORKDAYS(K22,AG22,项目参数!$B$2:$B$200),0)</f>
        <v>0</v>
      </c>
      <c r="U22" s="98">
        <f t="shared" ca="1" si="8"/>
        <v>0</v>
      </c>
      <c r="V22" s="117">
        <f t="shared" ca="1" si="9"/>
        <v>0</v>
      </c>
      <c r="W22" s="117">
        <f t="shared" ca="1" si="10"/>
        <v>0</v>
      </c>
      <c r="X22" s="117" t="str">
        <f t="shared" ca="1" si="11"/>
        <v/>
      </c>
      <c r="Y22" s="97">
        <f t="shared" ca="1" si="12"/>
        <v>0</v>
      </c>
      <c r="Z22" s="97">
        <f t="shared" ca="1" si="13"/>
        <v>0</v>
      </c>
      <c r="AA22" s="97">
        <f ca="1">IF(AND(N22,P22,K22&gt;项目信息!$C$18),INT((IF(Q22,L22,K22)-项目信息!$C$18)/30)+1,0)</f>
        <v>0</v>
      </c>
      <c r="AB22" s="97" t="str">
        <f ca="1">IF(N22,WEEKNUM(IF(L22&lt;&gt;"",L22,IF(K22&lt;&gt;"",K22,J22)-项目信息!$C$18)+1),"")</f>
        <v/>
      </c>
      <c r="AC22" s="97" t="str">
        <f ca="1">IFERROR(VLOOKUP(VLOOKUP(G22,内部通讯录!$B:$F,5,FALSE),项目参数!$I$14:$J$21,2,FALSE),"")</f>
        <v/>
      </c>
      <c r="AD22" s="97" t="str">
        <f ca="1">IF($N22,$AC22*V22/项目参数!$J$29,"")</f>
        <v/>
      </c>
      <c r="AE22" s="97" t="str">
        <f ca="1">IF($N22,$AC22*W22/项目参数!$J$29,"")</f>
        <v/>
      </c>
      <c r="AF22" s="99" t="str">
        <f ca="1">IF(OR('临-间接'!S22=0,'临-间接'!S22="(空白)"),"",'临-间接'!S22)</f>
        <v/>
      </c>
      <c r="AG22" s="34" t="str">
        <f ca="1">IF(P22,IF(L22&lt;&gt;"", L22, IF(OR(I22="暂停",I22="取消"), IFERROR(WORKDAY.INTL($K22,$M22*$H22,1,项目参数!$B$2:$B$200),WORKDAY($K22,$M22*$H22,1)),TODAY())),"")</f>
        <v/>
      </c>
      <c r="AH22">
        <f ca="1">IF(AND(N22,P22),IF('临-间接'!T22="(空白)",0,'临-间接'!T22),0)</f>
        <v>0</v>
      </c>
      <c r="AI22" s="34" t="str">
        <f ca="1">IF($N22,VLOOKUP($B22,项目阶段与里程碑!$B:$E,3,FALSE),"")</f>
        <v/>
      </c>
      <c r="AJ22" s="34" t="str">
        <f ca="1">IF($N22,VLOOKUP($B22,项目阶段与里程碑!$B:$E,4,FALSE),"")</f>
        <v/>
      </c>
      <c r="AK22" s="34" t="str">
        <f t="shared" ca="1" si="14"/>
        <v/>
      </c>
      <c r="AL22" s="92" t="str">
        <f ca="1">IF($AK22&lt;&gt;"",IFERROR(NETWORKDAYS.INTL($AI22,$AK22,1,项目参数!$B$2:$B$200),NETWORKDAYS($AI22,$AK22,1)),"")</f>
        <v/>
      </c>
      <c r="AM22" s="92" t="str">
        <f ca="1">IF(K22&lt;&gt;"",IFERROR(NETWORKDAYS.INTL($AI22,$K22,1,项目参数!$B$2:$B$200),NETWORKDAYS($AI22,$K22,1)),"")</f>
        <v/>
      </c>
      <c r="AN22" s="92" t="str">
        <f ca="1">IF(L22&lt;&gt;"",IFERROR(NETWORKDAYS.INTL($AI22,$L22,1,项目参数!$B$2:$B$200),NETWORKDAYS($AI22,$L22,1)),"")</f>
        <v/>
      </c>
    </row>
    <row r="23" spans="1:40">
      <c r="A23">
        <f ca="1">IF('临-间接'!F23="(空白)","",'临-间接'!F23)</f>
        <v>0</v>
      </c>
      <c r="B23">
        <f ca="1">IF('临-间接'!G23="(空白)","",'临-间接'!G23)</f>
        <v>0</v>
      </c>
      <c r="C23">
        <f ca="1">IF('临-间接'!I23="(空白)","",'临-间接'!I23)</f>
        <v>0</v>
      </c>
      <c r="D23">
        <f ca="1">IF('临-间接'!J23="(空白)","",'临-间接'!J23)</f>
        <v>0</v>
      </c>
      <c r="E23">
        <f ca="1">IF('临-间接'!K23="(空白)","",'临-间接'!K23)</f>
        <v>0</v>
      </c>
      <c r="F23">
        <f ca="1">IF('临-间接'!H23="(空白)","",'临-间接'!H23)</f>
        <v>0</v>
      </c>
      <c r="G23">
        <f ca="1">IF('临-间接'!L23="(空白)","",'临-间接'!L23)</f>
        <v>0</v>
      </c>
      <c r="H23">
        <f ca="1">IF('临-间接'!M23="(空白)",0,'临-间接'!M23)</f>
        <v>0</v>
      </c>
      <c r="I23" t="str">
        <f ca="1">IF(OR('临-间接'!R23=0,'临-间接'!R23="(空白)"),"",'临-间接'!R23)</f>
        <v/>
      </c>
      <c r="J23" s="34" t="str">
        <f ca="1">IF(OR('临-间接'!N23=0,'临-间接'!N23="(空白)"),"",'临-间接'!N23)</f>
        <v/>
      </c>
      <c r="K23" s="34" t="str">
        <f ca="1">IF(OR('临-间接'!O23=0,'临-间接'!O23="(空白)"),"",'临-间接'!O23)</f>
        <v/>
      </c>
      <c r="L23" s="34" t="str">
        <f ca="1">IF(OR('临-间接'!P23=0,'临-间接'!P23="(空白)"),"",'临-间接'!P23)</f>
        <v/>
      </c>
      <c r="M23">
        <f ca="1">IF('临-间接'!Q23="(空白)",0,'临-间接'!Q23)</f>
        <v>0</v>
      </c>
      <c r="N23" s="97" t="b">
        <f t="shared" ca="1" si="2"/>
        <v>0</v>
      </c>
      <c r="O23" s="97" t="b">
        <f t="shared" ca="1" si="3"/>
        <v>0</v>
      </c>
      <c r="P23" s="97" t="b">
        <f t="shared" ca="1" si="4"/>
        <v>0</v>
      </c>
      <c r="Q23" s="97" t="b">
        <f t="shared" ca="1" si="5"/>
        <v>0</v>
      </c>
      <c r="R23" s="97" t="b">
        <f t="shared" ca="1" si="6"/>
        <v>0</v>
      </c>
      <c r="S23" s="97" t="str">
        <f t="shared" ca="1" si="7"/>
        <v>未开始</v>
      </c>
      <c r="T23" s="97">
        <f ca="1">IF(AND(N23,P23,NOT(Q23)),NETWORKDAYS(K23,AG23,项目参数!$B$2:$B$200),0)</f>
        <v>0</v>
      </c>
      <c r="U23" s="98">
        <f t="shared" ca="1" si="8"/>
        <v>0</v>
      </c>
      <c r="V23" s="117">
        <f t="shared" ca="1" si="9"/>
        <v>0</v>
      </c>
      <c r="W23" s="117">
        <f t="shared" ca="1" si="10"/>
        <v>0</v>
      </c>
      <c r="X23" s="117" t="str">
        <f t="shared" ca="1" si="11"/>
        <v/>
      </c>
      <c r="Y23" s="97">
        <f t="shared" ca="1" si="12"/>
        <v>0</v>
      </c>
      <c r="Z23" s="97">
        <f t="shared" ca="1" si="13"/>
        <v>0</v>
      </c>
      <c r="AA23" s="97">
        <f ca="1">IF(AND(N23,P23,K23&gt;项目信息!$C$18),INT((IF(Q23,L23,K23)-项目信息!$C$18)/30)+1,0)</f>
        <v>0</v>
      </c>
      <c r="AB23" s="97" t="str">
        <f ca="1">IF(N23,WEEKNUM(IF(L23&lt;&gt;"",L23,IF(K23&lt;&gt;"",K23,J23)-项目信息!$C$18)+1),"")</f>
        <v/>
      </c>
      <c r="AC23" s="97" t="str">
        <f ca="1">IFERROR(VLOOKUP(VLOOKUP(G23,内部通讯录!$B:$F,5,FALSE),项目参数!$I$14:$J$21,2,FALSE),"")</f>
        <v/>
      </c>
      <c r="AD23" s="97" t="str">
        <f ca="1">IF($N23,$AC23*V23/项目参数!$J$29,"")</f>
        <v/>
      </c>
      <c r="AE23" s="97" t="str">
        <f ca="1">IF($N23,$AC23*W23/项目参数!$J$29,"")</f>
        <v/>
      </c>
      <c r="AF23" s="99" t="str">
        <f ca="1">IF(OR('临-间接'!S23=0,'临-间接'!S23="(空白)"),"",'临-间接'!S23)</f>
        <v/>
      </c>
      <c r="AG23" s="34" t="str">
        <f ca="1">IF(P23,IF(L23&lt;&gt;"", L23, IF(OR(I23="暂停",I23="取消"), IFERROR(WORKDAY.INTL($K23,$M23*$H23,1,项目参数!$B$2:$B$200),WORKDAY($K23,$M23*$H23,1)),TODAY())),"")</f>
        <v/>
      </c>
      <c r="AH23">
        <f ca="1">IF(AND(N23,P23),IF('临-间接'!T23="(空白)",0,'临-间接'!T23),0)</f>
        <v>0</v>
      </c>
      <c r="AI23" s="34" t="str">
        <f ca="1">IF($N23,VLOOKUP($B23,项目阶段与里程碑!$B:$E,3,FALSE),"")</f>
        <v/>
      </c>
      <c r="AJ23" s="34" t="str">
        <f ca="1">IF($N23,VLOOKUP($B23,项目阶段与里程碑!$B:$E,4,FALSE),"")</f>
        <v/>
      </c>
      <c r="AK23" s="34" t="str">
        <f t="shared" ca="1" si="14"/>
        <v/>
      </c>
      <c r="AL23" s="92" t="str">
        <f ca="1">IF($AK23&lt;&gt;"",IFERROR(NETWORKDAYS.INTL($AI23,$AK23,1,项目参数!$B$2:$B$200),NETWORKDAYS($AI23,$AK23,1)),"")</f>
        <v/>
      </c>
      <c r="AM23" s="92" t="str">
        <f ca="1">IF(K23&lt;&gt;"",IFERROR(NETWORKDAYS.INTL($AI23,$K23,1,项目参数!$B$2:$B$200),NETWORKDAYS($AI23,$K23,1)),"")</f>
        <v/>
      </c>
      <c r="AN23" s="92" t="str">
        <f ca="1">IF(L23&lt;&gt;"",IFERROR(NETWORKDAYS.INTL($AI23,$L23,1,项目参数!$B$2:$B$200),NETWORKDAYS($AI23,$L23,1)),"")</f>
        <v/>
      </c>
    </row>
    <row r="24" spans="1:40">
      <c r="A24">
        <f ca="1">IF('临-间接'!F24="(空白)","",'临-间接'!F24)</f>
        <v>0</v>
      </c>
      <c r="B24">
        <f ca="1">IF('临-间接'!G24="(空白)","",'临-间接'!G24)</f>
        <v>0</v>
      </c>
      <c r="C24">
        <f ca="1">IF('临-间接'!I24="(空白)","",'临-间接'!I24)</f>
        <v>0</v>
      </c>
      <c r="D24">
        <f ca="1">IF('临-间接'!J24="(空白)","",'临-间接'!J24)</f>
        <v>0</v>
      </c>
      <c r="E24">
        <f ca="1">IF('临-间接'!K24="(空白)","",'临-间接'!K24)</f>
        <v>0</v>
      </c>
      <c r="F24">
        <f ca="1">IF('临-间接'!H24="(空白)","",'临-间接'!H24)</f>
        <v>0</v>
      </c>
      <c r="G24">
        <f ca="1">IF('临-间接'!L24="(空白)","",'临-间接'!L24)</f>
        <v>0</v>
      </c>
      <c r="H24">
        <f ca="1">IF('临-间接'!M24="(空白)",0,'临-间接'!M24)</f>
        <v>0</v>
      </c>
      <c r="I24" t="str">
        <f ca="1">IF(OR('临-间接'!R24=0,'临-间接'!R24="(空白)"),"",'临-间接'!R24)</f>
        <v/>
      </c>
      <c r="J24" s="34" t="str">
        <f ca="1">IF(OR('临-间接'!N24=0,'临-间接'!N24="(空白)"),"",'临-间接'!N24)</f>
        <v/>
      </c>
      <c r="K24" s="34" t="str">
        <f ca="1">IF(OR('临-间接'!O24=0,'临-间接'!O24="(空白)"),"",'临-间接'!O24)</f>
        <v/>
      </c>
      <c r="L24" s="34" t="str">
        <f ca="1">IF(OR('临-间接'!P24=0,'临-间接'!P24="(空白)"),"",'临-间接'!P24)</f>
        <v/>
      </c>
      <c r="M24">
        <f ca="1">IF('临-间接'!Q24="(空白)",0,'临-间接'!Q24)</f>
        <v>0</v>
      </c>
      <c r="N24" s="97" t="b">
        <f t="shared" ca="1" si="2"/>
        <v>0</v>
      </c>
      <c r="O24" s="97" t="b">
        <f t="shared" ca="1" si="3"/>
        <v>0</v>
      </c>
      <c r="P24" s="97" t="b">
        <f t="shared" ca="1" si="4"/>
        <v>0</v>
      </c>
      <c r="Q24" s="97" t="b">
        <f t="shared" ca="1" si="5"/>
        <v>0</v>
      </c>
      <c r="R24" s="97" t="b">
        <f t="shared" ca="1" si="6"/>
        <v>0</v>
      </c>
      <c r="S24" s="97" t="str">
        <f t="shared" ca="1" si="7"/>
        <v>未开始</v>
      </c>
      <c r="T24" s="97">
        <f ca="1">IF(AND(N24,P24,NOT(Q24)),NETWORKDAYS(K24,AG24,项目参数!$B$2:$B$200),0)</f>
        <v>0</v>
      </c>
      <c r="U24" s="98">
        <f t="shared" ca="1" si="8"/>
        <v>0</v>
      </c>
      <c r="V24" s="117">
        <f t="shared" ca="1" si="9"/>
        <v>0</v>
      </c>
      <c r="W24" s="117">
        <f t="shared" ca="1" si="10"/>
        <v>0</v>
      </c>
      <c r="X24" s="117" t="str">
        <f t="shared" ca="1" si="11"/>
        <v/>
      </c>
      <c r="Y24" s="97">
        <f t="shared" ca="1" si="12"/>
        <v>0</v>
      </c>
      <c r="Z24" s="97">
        <f t="shared" ca="1" si="13"/>
        <v>0</v>
      </c>
      <c r="AA24" s="97">
        <f ca="1">IF(AND(N24,P24,K24&gt;项目信息!$C$18),INT((IF(Q24,L24,K24)-项目信息!$C$18)/30)+1,0)</f>
        <v>0</v>
      </c>
      <c r="AB24" s="97" t="str">
        <f ca="1">IF(N24,WEEKNUM(IF(L24&lt;&gt;"",L24,IF(K24&lt;&gt;"",K24,J24)-项目信息!$C$18)+1),"")</f>
        <v/>
      </c>
      <c r="AC24" s="97" t="str">
        <f ca="1">IFERROR(VLOOKUP(VLOOKUP(G24,内部通讯录!$B:$F,5,FALSE),项目参数!$I$14:$J$21,2,FALSE),"")</f>
        <v/>
      </c>
      <c r="AD24" s="97" t="str">
        <f ca="1">IF($N24,$AC24*V24/项目参数!$J$29,"")</f>
        <v/>
      </c>
      <c r="AE24" s="97" t="str">
        <f ca="1">IF($N24,$AC24*W24/项目参数!$J$29,"")</f>
        <v/>
      </c>
      <c r="AF24" s="99" t="str">
        <f ca="1">IF(OR('临-间接'!S24=0,'临-间接'!S24="(空白)"),"",'临-间接'!S24)</f>
        <v/>
      </c>
      <c r="AG24" s="34" t="str">
        <f ca="1">IF(P24,IF(L24&lt;&gt;"", L24, IF(OR(I24="暂停",I24="取消"), IFERROR(WORKDAY.INTL($K24,$M24*$H24,1,项目参数!$B$2:$B$200),WORKDAY($K24,$M24*$H24,1)),TODAY())),"")</f>
        <v/>
      </c>
      <c r="AH24">
        <f ca="1">IF(AND(N24,P24),IF('临-间接'!T24="(空白)",0,'临-间接'!T24),0)</f>
        <v>0</v>
      </c>
      <c r="AI24" s="34" t="str">
        <f ca="1">IF($N24,VLOOKUP($B24,项目阶段与里程碑!$B:$E,3,FALSE),"")</f>
        <v/>
      </c>
      <c r="AJ24" s="34" t="str">
        <f ca="1">IF($N24,VLOOKUP($B24,项目阶段与里程碑!$B:$E,4,FALSE),"")</f>
        <v/>
      </c>
      <c r="AK24" s="34" t="str">
        <f t="shared" ca="1" si="14"/>
        <v/>
      </c>
      <c r="AL24" s="92" t="str">
        <f ca="1">IF($AK24&lt;&gt;"",IFERROR(NETWORKDAYS.INTL($AI24,$AK24,1,项目参数!$B$2:$B$200),NETWORKDAYS($AI24,$AK24,1)),"")</f>
        <v/>
      </c>
      <c r="AM24" s="92" t="str">
        <f ca="1">IF(K24&lt;&gt;"",IFERROR(NETWORKDAYS.INTL($AI24,$K24,1,项目参数!$B$2:$B$200),NETWORKDAYS($AI24,$K24,1)),"")</f>
        <v/>
      </c>
      <c r="AN24" s="92" t="str">
        <f ca="1">IF(L24&lt;&gt;"",IFERROR(NETWORKDAYS.INTL($AI24,$L24,1,项目参数!$B$2:$B$200),NETWORKDAYS($AI24,$L24,1)),"")</f>
        <v/>
      </c>
    </row>
    <row r="25" spans="1:40">
      <c r="A25">
        <f ca="1">IF('临-间接'!F25="(空白)","",'临-间接'!F25)</f>
        <v>0</v>
      </c>
      <c r="B25">
        <f ca="1">IF('临-间接'!G25="(空白)","",'临-间接'!G25)</f>
        <v>0</v>
      </c>
      <c r="C25">
        <f ca="1">IF('临-间接'!I25="(空白)","",'临-间接'!I25)</f>
        <v>0</v>
      </c>
      <c r="D25">
        <f ca="1">IF('临-间接'!J25="(空白)","",'临-间接'!J25)</f>
        <v>0</v>
      </c>
      <c r="E25">
        <f ca="1">IF('临-间接'!K25="(空白)","",'临-间接'!K25)</f>
        <v>0</v>
      </c>
      <c r="F25">
        <f ca="1">IF('临-间接'!H25="(空白)","",'临-间接'!H25)</f>
        <v>0</v>
      </c>
      <c r="G25">
        <f ca="1">IF('临-间接'!L25="(空白)","",'临-间接'!L25)</f>
        <v>0</v>
      </c>
      <c r="H25">
        <f ca="1">IF('临-间接'!M25="(空白)",0,'临-间接'!M25)</f>
        <v>0</v>
      </c>
      <c r="I25" t="str">
        <f ca="1">IF(OR('临-间接'!R25=0,'临-间接'!R25="(空白)"),"",'临-间接'!R25)</f>
        <v/>
      </c>
      <c r="J25" s="34" t="str">
        <f ca="1">IF(OR('临-间接'!N25=0,'临-间接'!N25="(空白)"),"",'临-间接'!N25)</f>
        <v/>
      </c>
      <c r="K25" s="34" t="str">
        <f ca="1">IF(OR('临-间接'!O25=0,'临-间接'!O25="(空白)"),"",'临-间接'!O25)</f>
        <v/>
      </c>
      <c r="L25" s="34" t="str">
        <f ca="1">IF(OR('临-间接'!P25=0,'临-间接'!P25="(空白)"),"",'临-间接'!P25)</f>
        <v/>
      </c>
      <c r="M25">
        <f ca="1">IF('临-间接'!Q25="(空白)",0,'临-间接'!Q25)</f>
        <v>0</v>
      </c>
      <c r="N25" s="97" t="b">
        <f t="shared" ca="1" si="2"/>
        <v>0</v>
      </c>
      <c r="O25" s="97" t="b">
        <f t="shared" ca="1" si="3"/>
        <v>0</v>
      </c>
      <c r="P25" s="97" t="b">
        <f t="shared" ca="1" si="4"/>
        <v>0</v>
      </c>
      <c r="Q25" s="97" t="b">
        <f t="shared" ca="1" si="5"/>
        <v>0</v>
      </c>
      <c r="R25" s="97" t="b">
        <f t="shared" ca="1" si="6"/>
        <v>0</v>
      </c>
      <c r="S25" s="97" t="str">
        <f t="shared" ca="1" si="7"/>
        <v>未开始</v>
      </c>
      <c r="T25" s="97">
        <f ca="1">IF(AND(N25,P25,NOT(Q25)),NETWORKDAYS(K25,AG25,项目参数!$B$2:$B$200),0)</f>
        <v>0</v>
      </c>
      <c r="U25" s="98">
        <f t="shared" ca="1" si="8"/>
        <v>0</v>
      </c>
      <c r="V25" s="117">
        <f t="shared" ca="1" si="9"/>
        <v>0</v>
      </c>
      <c r="W25" s="117">
        <f t="shared" ca="1" si="10"/>
        <v>0</v>
      </c>
      <c r="X25" s="117" t="str">
        <f t="shared" ca="1" si="11"/>
        <v/>
      </c>
      <c r="Y25" s="97">
        <f t="shared" ca="1" si="12"/>
        <v>0</v>
      </c>
      <c r="Z25" s="97">
        <f t="shared" ca="1" si="13"/>
        <v>0</v>
      </c>
      <c r="AA25" s="97">
        <f ca="1">IF(AND(N25,P25,K25&gt;项目信息!$C$18),INT((IF(Q25,L25,K25)-项目信息!$C$18)/30)+1,0)</f>
        <v>0</v>
      </c>
      <c r="AB25" s="97" t="str">
        <f ca="1">IF(N25,WEEKNUM(IF(L25&lt;&gt;"",L25,IF(K25&lt;&gt;"",K25,J25)-项目信息!$C$18)+1),"")</f>
        <v/>
      </c>
      <c r="AC25" s="97" t="str">
        <f ca="1">IFERROR(VLOOKUP(VLOOKUP(G25,内部通讯录!$B:$F,5,FALSE),项目参数!$I$14:$J$21,2,FALSE),"")</f>
        <v/>
      </c>
      <c r="AD25" s="97" t="str">
        <f ca="1">IF($N25,$AC25*V25/项目参数!$J$29,"")</f>
        <v/>
      </c>
      <c r="AE25" s="97" t="str">
        <f ca="1">IF($N25,$AC25*W25/项目参数!$J$29,"")</f>
        <v/>
      </c>
      <c r="AF25" s="99" t="str">
        <f ca="1">IF(OR('临-间接'!S25=0,'临-间接'!S25="(空白)"),"",'临-间接'!S25)</f>
        <v/>
      </c>
      <c r="AG25" s="34" t="str">
        <f ca="1">IF(P25,IF(L25&lt;&gt;"", L25, IF(OR(I25="暂停",I25="取消"), IFERROR(WORKDAY.INTL($K25,$M25*$H25,1,项目参数!$B$2:$B$200),WORKDAY($K25,$M25*$H25,1)),TODAY())),"")</f>
        <v/>
      </c>
      <c r="AH25">
        <f ca="1">IF(AND(N25,P25),IF('临-间接'!T25="(空白)",0,'临-间接'!T25),0)</f>
        <v>0</v>
      </c>
      <c r="AI25" s="34" t="str">
        <f ca="1">IF($N25,VLOOKUP($B25,项目阶段与里程碑!$B:$E,3,FALSE),"")</f>
        <v/>
      </c>
      <c r="AJ25" s="34" t="str">
        <f ca="1">IF($N25,VLOOKUP($B25,项目阶段与里程碑!$B:$E,4,FALSE),"")</f>
        <v/>
      </c>
      <c r="AK25" s="34" t="str">
        <f t="shared" ca="1" si="14"/>
        <v/>
      </c>
      <c r="AL25" s="92" t="str">
        <f ca="1">IF($AK25&lt;&gt;"",IFERROR(NETWORKDAYS.INTL($AI25,$AK25,1,项目参数!$B$2:$B$200),NETWORKDAYS($AI25,$AK25,1)),"")</f>
        <v/>
      </c>
      <c r="AM25" s="92" t="str">
        <f ca="1">IF(K25&lt;&gt;"",IFERROR(NETWORKDAYS.INTL($AI25,$K25,1,项目参数!$B$2:$B$200),NETWORKDAYS($AI25,$K25,1)),"")</f>
        <v/>
      </c>
      <c r="AN25" s="92" t="str">
        <f ca="1">IF(L25&lt;&gt;"",IFERROR(NETWORKDAYS.INTL($AI25,$L25,1,项目参数!$B$2:$B$200),NETWORKDAYS($AI25,$L25,1)),"")</f>
        <v/>
      </c>
    </row>
    <row r="26" spans="1:40">
      <c r="A26">
        <f ca="1">IF('临-间接'!F26="(空白)","",'临-间接'!F26)</f>
        <v>0</v>
      </c>
      <c r="B26">
        <f ca="1">IF('临-间接'!G26="(空白)","",'临-间接'!G26)</f>
        <v>0</v>
      </c>
      <c r="C26">
        <f ca="1">IF('临-间接'!I26="(空白)","",'临-间接'!I26)</f>
        <v>0</v>
      </c>
      <c r="D26">
        <f ca="1">IF('临-间接'!J26="(空白)","",'临-间接'!J26)</f>
        <v>0</v>
      </c>
      <c r="E26">
        <f ca="1">IF('临-间接'!K26="(空白)","",'临-间接'!K26)</f>
        <v>0</v>
      </c>
      <c r="F26">
        <f ca="1">IF('临-间接'!H26="(空白)","",'临-间接'!H26)</f>
        <v>0</v>
      </c>
      <c r="G26">
        <f ca="1">IF('临-间接'!L26="(空白)","",'临-间接'!L26)</f>
        <v>0</v>
      </c>
      <c r="H26">
        <f ca="1">IF('临-间接'!M26="(空白)",0,'临-间接'!M26)</f>
        <v>0</v>
      </c>
      <c r="I26" t="str">
        <f ca="1">IF(OR('临-间接'!R26=0,'临-间接'!R26="(空白)"),"",'临-间接'!R26)</f>
        <v/>
      </c>
      <c r="J26" s="34" t="str">
        <f ca="1">IF(OR('临-间接'!N26=0,'临-间接'!N26="(空白)"),"",'临-间接'!N26)</f>
        <v/>
      </c>
      <c r="K26" s="34" t="str">
        <f ca="1">IF(OR('临-间接'!O26=0,'临-间接'!O26="(空白)"),"",'临-间接'!O26)</f>
        <v/>
      </c>
      <c r="L26" s="34" t="str">
        <f ca="1">IF(OR('临-间接'!P26=0,'临-间接'!P26="(空白)"),"",'临-间接'!P26)</f>
        <v/>
      </c>
      <c r="M26">
        <f ca="1">IF('临-间接'!Q26="(空白)",0,'临-间接'!Q26)</f>
        <v>0</v>
      </c>
      <c r="N26" s="97" t="b">
        <f t="shared" ca="1" si="2"/>
        <v>0</v>
      </c>
      <c r="O26" s="97" t="b">
        <f t="shared" ca="1" si="3"/>
        <v>0</v>
      </c>
      <c r="P26" s="97" t="b">
        <f t="shared" ca="1" si="4"/>
        <v>0</v>
      </c>
      <c r="Q26" s="97" t="b">
        <f t="shared" ca="1" si="5"/>
        <v>0</v>
      </c>
      <c r="R26" s="97" t="b">
        <f t="shared" ca="1" si="6"/>
        <v>0</v>
      </c>
      <c r="S26" s="97" t="str">
        <f t="shared" ca="1" si="7"/>
        <v>未开始</v>
      </c>
      <c r="T26" s="97">
        <f ca="1">IF(AND(N26,P26,NOT(Q26)),NETWORKDAYS(K26,AG26,项目参数!$B$2:$B$200),0)</f>
        <v>0</v>
      </c>
      <c r="U26" s="98">
        <f t="shared" ca="1" si="8"/>
        <v>0</v>
      </c>
      <c r="V26" s="117">
        <f t="shared" ca="1" si="9"/>
        <v>0</v>
      </c>
      <c r="W26" s="117">
        <f t="shared" ca="1" si="10"/>
        <v>0</v>
      </c>
      <c r="X26" s="117" t="str">
        <f t="shared" ca="1" si="11"/>
        <v/>
      </c>
      <c r="Y26" s="97">
        <f t="shared" ca="1" si="12"/>
        <v>0</v>
      </c>
      <c r="Z26" s="97">
        <f t="shared" ca="1" si="13"/>
        <v>0</v>
      </c>
      <c r="AA26" s="97">
        <f ca="1">IF(AND(N26,P26,K26&gt;项目信息!$C$18),INT((IF(Q26,L26,K26)-项目信息!$C$18)/30)+1,0)</f>
        <v>0</v>
      </c>
      <c r="AB26" s="97" t="str">
        <f ca="1">IF(N26,WEEKNUM(IF(L26&lt;&gt;"",L26,IF(K26&lt;&gt;"",K26,J26)-项目信息!$C$18)+1),"")</f>
        <v/>
      </c>
      <c r="AC26" s="97" t="str">
        <f ca="1">IFERROR(VLOOKUP(VLOOKUP(G26,内部通讯录!$B:$F,5,FALSE),项目参数!$I$14:$J$21,2,FALSE),"")</f>
        <v/>
      </c>
      <c r="AD26" s="97" t="str">
        <f ca="1">IF($N26,$AC26*V26/项目参数!$J$29,"")</f>
        <v/>
      </c>
      <c r="AE26" s="97" t="str">
        <f ca="1">IF($N26,$AC26*W26/项目参数!$J$29,"")</f>
        <v/>
      </c>
      <c r="AF26" s="99" t="str">
        <f ca="1">IF(OR('临-间接'!S26=0,'临-间接'!S26="(空白)"),"",'临-间接'!S26)</f>
        <v/>
      </c>
      <c r="AG26" s="34" t="str">
        <f ca="1">IF(P26,IF(L26&lt;&gt;"", L26, IF(OR(I26="暂停",I26="取消"), IFERROR(WORKDAY.INTL($K26,$M26*$H26,1,项目参数!$B$2:$B$200),WORKDAY($K26,$M26*$H26,1)),TODAY())),"")</f>
        <v/>
      </c>
      <c r="AH26">
        <f ca="1">IF(AND(N26,P26),IF('临-间接'!T26="(空白)",0,'临-间接'!T26),0)</f>
        <v>0</v>
      </c>
      <c r="AI26" s="34" t="str">
        <f ca="1">IF($N26,VLOOKUP($B26,项目阶段与里程碑!$B:$E,3,FALSE),"")</f>
        <v/>
      </c>
      <c r="AJ26" s="34" t="str">
        <f ca="1">IF($N26,VLOOKUP($B26,项目阶段与里程碑!$B:$E,4,FALSE),"")</f>
        <v/>
      </c>
      <c r="AK26" s="34" t="str">
        <f t="shared" ca="1" si="14"/>
        <v/>
      </c>
      <c r="AL26" s="92" t="str">
        <f ca="1">IF($AK26&lt;&gt;"",IFERROR(NETWORKDAYS.INTL($AI26,$AK26,1,项目参数!$B$2:$B$200),NETWORKDAYS($AI26,$AK26,1)),"")</f>
        <v/>
      </c>
      <c r="AM26" s="92" t="str">
        <f ca="1">IF(K26&lt;&gt;"",IFERROR(NETWORKDAYS.INTL($AI26,$K26,1,项目参数!$B$2:$B$200),NETWORKDAYS($AI26,$K26,1)),"")</f>
        <v/>
      </c>
      <c r="AN26" s="92" t="str">
        <f ca="1">IF(L26&lt;&gt;"",IFERROR(NETWORKDAYS.INTL($AI26,$L26,1,项目参数!$B$2:$B$200),NETWORKDAYS($AI26,$L26,1)),"")</f>
        <v/>
      </c>
    </row>
    <row r="27" spans="1:40">
      <c r="A27">
        <f ca="1">IF('临-间接'!F27="(空白)","",'临-间接'!F27)</f>
        <v>0</v>
      </c>
      <c r="B27">
        <f ca="1">IF('临-间接'!G27="(空白)","",'临-间接'!G27)</f>
        <v>0</v>
      </c>
      <c r="C27">
        <f ca="1">IF('临-间接'!I27="(空白)","",'临-间接'!I27)</f>
        <v>0</v>
      </c>
      <c r="D27">
        <f ca="1">IF('临-间接'!J27="(空白)","",'临-间接'!J27)</f>
        <v>0</v>
      </c>
      <c r="E27">
        <f ca="1">IF('临-间接'!K27="(空白)","",'临-间接'!K27)</f>
        <v>0</v>
      </c>
      <c r="F27">
        <f ca="1">IF('临-间接'!H27="(空白)","",'临-间接'!H27)</f>
        <v>0</v>
      </c>
      <c r="G27">
        <f ca="1">IF('临-间接'!L27="(空白)","",'临-间接'!L27)</f>
        <v>0</v>
      </c>
      <c r="H27">
        <f ca="1">IF('临-间接'!M27="(空白)",0,'临-间接'!M27)</f>
        <v>0</v>
      </c>
      <c r="I27" t="str">
        <f ca="1">IF(OR('临-间接'!R27=0,'临-间接'!R27="(空白)"),"",'临-间接'!R27)</f>
        <v/>
      </c>
      <c r="J27" s="34" t="str">
        <f ca="1">IF(OR('临-间接'!N27=0,'临-间接'!N27="(空白)"),"",'临-间接'!N27)</f>
        <v/>
      </c>
      <c r="K27" s="34" t="str">
        <f ca="1">IF(OR('临-间接'!O27=0,'临-间接'!O27="(空白)"),"",'临-间接'!O27)</f>
        <v/>
      </c>
      <c r="L27" s="34" t="str">
        <f ca="1">IF(OR('临-间接'!P27=0,'临-间接'!P27="(空白)"),"",'临-间接'!P27)</f>
        <v/>
      </c>
      <c r="M27">
        <f ca="1">IF('临-间接'!Q27="(空白)",0,'临-间接'!Q27)</f>
        <v>0</v>
      </c>
      <c r="N27" s="97" t="b">
        <f t="shared" ca="1" si="2"/>
        <v>0</v>
      </c>
      <c r="O27" s="97" t="b">
        <f t="shared" ca="1" si="3"/>
        <v>0</v>
      </c>
      <c r="P27" s="97" t="b">
        <f t="shared" ca="1" si="4"/>
        <v>0</v>
      </c>
      <c r="Q27" s="97" t="b">
        <f t="shared" ca="1" si="5"/>
        <v>0</v>
      </c>
      <c r="R27" s="97" t="b">
        <f t="shared" ca="1" si="6"/>
        <v>0</v>
      </c>
      <c r="S27" s="97" t="str">
        <f t="shared" ca="1" si="7"/>
        <v>未开始</v>
      </c>
      <c r="T27" s="97">
        <f ca="1">IF(AND(N27,P27,NOT(Q27)),NETWORKDAYS(K27,AG27,项目参数!$B$2:$B$200),0)</f>
        <v>0</v>
      </c>
      <c r="U27" s="98">
        <f t="shared" ca="1" si="8"/>
        <v>0</v>
      </c>
      <c r="V27" s="117">
        <f t="shared" ca="1" si="9"/>
        <v>0</v>
      </c>
      <c r="W27" s="117">
        <f t="shared" ca="1" si="10"/>
        <v>0</v>
      </c>
      <c r="X27" s="117" t="str">
        <f t="shared" ca="1" si="11"/>
        <v/>
      </c>
      <c r="Y27" s="97">
        <f t="shared" ca="1" si="12"/>
        <v>0</v>
      </c>
      <c r="Z27" s="97">
        <f t="shared" ca="1" si="13"/>
        <v>0</v>
      </c>
      <c r="AA27" s="97">
        <f ca="1">IF(AND(N27,P27,K27&gt;项目信息!$C$18),INT((IF(Q27,L27,K27)-项目信息!$C$18)/30)+1,0)</f>
        <v>0</v>
      </c>
      <c r="AB27" s="97" t="str">
        <f ca="1">IF(N27,WEEKNUM(IF(L27&lt;&gt;"",L27,IF(K27&lt;&gt;"",K27,J27)-项目信息!$C$18)+1),"")</f>
        <v/>
      </c>
      <c r="AC27" s="97" t="str">
        <f ca="1">IFERROR(VLOOKUP(VLOOKUP(G27,内部通讯录!$B:$F,5,FALSE),项目参数!$I$14:$J$21,2,FALSE),"")</f>
        <v/>
      </c>
      <c r="AD27" s="97" t="str">
        <f ca="1">IF($N27,$AC27*V27/项目参数!$J$29,"")</f>
        <v/>
      </c>
      <c r="AE27" s="97" t="str">
        <f ca="1">IF($N27,$AC27*W27/项目参数!$J$29,"")</f>
        <v/>
      </c>
      <c r="AF27" s="99" t="str">
        <f ca="1">IF(OR('临-间接'!S27=0,'临-间接'!S27="(空白)"),"",'临-间接'!S27)</f>
        <v/>
      </c>
      <c r="AG27" s="34" t="str">
        <f ca="1">IF(P27,IF(L27&lt;&gt;"", L27, IF(OR(I27="暂停",I27="取消"), IFERROR(WORKDAY.INTL($K27,$M27*$H27,1,项目参数!$B$2:$B$200),WORKDAY($K27,$M27*$H27,1)),TODAY())),"")</f>
        <v/>
      </c>
      <c r="AH27">
        <f ca="1">IF(AND(N27,P27),IF('临-间接'!T27="(空白)",0,'临-间接'!T27),0)</f>
        <v>0</v>
      </c>
      <c r="AI27" s="34" t="str">
        <f ca="1">IF($N27,VLOOKUP($B27,项目阶段与里程碑!$B:$E,3,FALSE),"")</f>
        <v/>
      </c>
      <c r="AJ27" s="34" t="str">
        <f ca="1">IF($N27,VLOOKUP($B27,项目阶段与里程碑!$B:$E,4,FALSE),"")</f>
        <v/>
      </c>
      <c r="AK27" s="34" t="str">
        <f t="shared" ca="1" si="14"/>
        <v/>
      </c>
      <c r="AL27" s="92" t="str">
        <f ca="1">IF($AK27&lt;&gt;"",IFERROR(NETWORKDAYS.INTL($AI27,$AK27,1,项目参数!$B$2:$B$200),NETWORKDAYS($AI27,$AK27,1)),"")</f>
        <v/>
      </c>
      <c r="AM27" s="92" t="str">
        <f ca="1">IF(K27&lt;&gt;"",IFERROR(NETWORKDAYS.INTL($AI27,$K27,1,项目参数!$B$2:$B$200),NETWORKDAYS($AI27,$K27,1)),"")</f>
        <v/>
      </c>
      <c r="AN27" s="92" t="str">
        <f ca="1">IF(L27&lt;&gt;"",IFERROR(NETWORKDAYS.INTL($AI27,$L27,1,项目参数!$B$2:$B$200),NETWORKDAYS($AI27,$L27,1)),"")</f>
        <v/>
      </c>
    </row>
    <row r="28" spans="1:40">
      <c r="A28">
        <f ca="1">IF('临-间接'!F28="(空白)","",'临-间接'!F28)</f>
        <v>0</v>
      </c>
      <c r="B28">
        <f ca="1">IF('临-间接'!G28="(空白)","",'临-间接'!G28)</f>
        <v>0</v>
      </c>
      <c r="C28">
        <f ca="1">IF('临-间接'!I28="(空白)","",'临-间接'!I28)</f>
        <v>0</v>
      </c>
      <c r="D28">
        <f ca="1">IF('临-间接'!J28="(空白)","",'临-间接'!J28)</f>
        <v>0</v>
      </c>
      <c r="E28">
        <f ca="1">IF('临-间接'!K28="(空白)","",'临-间接'!K28)</f>
        <v>0</v>
      </c>
      <c r="F28">
        <f ca="1">IF('临-间接'!H28="(空白)","",'临-间接'!H28)</f>
        <v>0</v>
      </c>
      <c r="G28">
        <f ca="1">IF('临-间接'!L28="(空白)","",'临-间接'!L28)</f>
        <v>0</v>
      </c>
      <c r="H28">
        <f ca="1">IF('临-间接'!M28="(空白)",0,'临-间接'!M28)</f>
        <v>0</v>
      </c>
      <c r="I28" t="str">
        <f ca="1">IF(OR('临-间接'!R28=0,'临-间接'!R28="(空白)"),"",'临-间接'!R28)</f>
        <v/>
      </c>
      <c r="J28" s="34" t="str">
        <f ca="1">IF(OR('临-间接'!N28=0,'临-间接'!N28="(空白)"),"",'临-间接'!N28)</f>
        <v/>
      </c>
      <c r="K28" s="34" t="str">
        <f ca="1">IF(OR('临-间接'!O28=0,'临-间接'!O28="(空白)"),"",'临-间接'!O28)</f>
        <v/>
      </c>
      <c r="L28" s="34" t="str">
        <f ca="1">IF(OR('临-间接'!P28=0,'临-间接'!P28="(空白)"),"",'临-间接'!P28)</f>
        <v/>
      </c>
      <c r="M28">
        <f ca="1">IF('临-间接'!Q28="(空白)",0,'临-间接'!Q28)</f>
        <v>0</v>
      </c>
      <c r="N28" s="97" t="b">
        <f t="shared" ca="1" si="2"/>
        <v>0</v>
      </c>
      <c r="O28" s="97" t="b">
        <f t="shared" ca="1" si="3"/>
        <v>0</v>
      </c>
      <c r="P28" s="97" t="b">
        <f t="shared" ca="1" si="4"/>
        <v>0</v>
      </c>
      <c r="Q28" s="97" t="b">
        <f t="shared" ca="1" si="5"/>
        <v>0</v>
      </c>
      <c r="R28" s="97" t="b">
        <f t="shared" ca="1" si="6"/>
        <v>0</v>
      </c>
      <c r="S28" s="97" t="str">
        <f t="shared" ca="1" si="7"/>
        <v>未开始</v>
      </c>
      <c r="T28" s="97">
        <f ca="1">IF(AND(N28,P28,NOT(Q28)),NETWORKDAYS(K28,AG28,项目参数!$B$2:$B$200),0)</f>
        <v>0</v>
      </c>
      <c r="U28" s="98">
        <f t="shared" ca="1" si="8"/>
        <v>0</v>
      </c>
      <c r="V28" s="117">
        <f t="shared" ca="1" si="9"/>
        <v>0</v>
      </c>
      <c r="W28" s="117">
        <f t="shared" ca="1" si="10"/>
        <v>0</v>
      </c>
      <c r="X28" s="117" t="str">
        <f t="shared" ca="1" si="11"/>
        <v/>
      </c>
      <c r="Y28" s="97">
        <f t="shared" ca="1" si="12"/>
        <v>0</v>
      </c>
      <c r="Z28" s="97">
        <f t="shared" ca="1" si="13"/>
        <v>0</v>
      </c>
      <c r="AA28" s="97">
        <f ca="1">IF(AND(N28,P28,K28&gt;项目信息!$C$18),INT((IF(Q28,L28,K28)-项目信息!$C$18)/30)+1,0)</f>
        <v>0</v>
      </c>
      <c r="AB28" s="97" t="str">
        <f ca="1">IF(N28,WEEKNUM(IF(L28&lt;&gt;"",L28,IF(K28&lt;&gt;"",K28,J28)-项目信息!$C$18)+1),"")</f>
        <v/>
      </c>
      <c r="AC28" s="97" t="str">
        <f ca="1">IFERROR(VLOOKUP(VLOOKUP(G28,内部通讯录!$B:$F,5,FALSE),项目参数!$I$14:$J$21,2,FALSE),"")</f>
        <v/>
      </c>
      <c r="AD28" s="97" t="str">
        <f ca="1">IF($N28,$AC28*V28/项目参数!$J$29,"")</f>
        <v/>
      </c>
      <c r="AE28" s="97" t="str">
        <f ca="1">IF($N28,$AC28*W28/项目参数!$J$29,"")</f>
        <v/>
      </c>
      <c r="AF28" s="99" t="str">
        <f ca="1">IF(OR('临-间接'!S28=0,'临-间接'!S28="(空白)"),"",'临-间接'!S28)</f>
        <v/>
      </c>
      <c r="AG28" s="34" t="str">
        <f ca="1">IF(P28,IF(L28&lt;&gt;"", L28, IF(OR(I28="暂停",I28="取消"), IFERROR(WORKDAY.INTL($K28,$M28*$H28,1,项目参数!$B$2:$B$200),WORKDAY($K28,$M28*$H28,1)),TODAY())),"")</f>
        <v/>
      </c>
      <c r="AH28">
        <f ca="1">IF(AND(N28,P28),IF('临-间接'!T28="(空白)",0,'临-间接'!T28),0)</f>
        <v>0</v>
      </c>
      <c r="AI28" s="34" t="str">
        <f ca="1">IF($N28,VLOOKUP($B28,项目阶段与里程碑!$B:$E,3,FALSE),"")</f>
        <v/>
      </c>
      <c r="AJ28" s="34" t="str">
        <f ca="1">IF($N28,VLOOKUP($B28,项目阶段与里程碑!$B:$E,4,FALSE),"")</f>
        <v/>
      </c>
      <c r="AK28" s="34" t="str">
        <f t="shared" ca="1" si="14"/>
        <v/>
      </c>
      <c r="AL28" s="92" t="str">
        <f ca="1">IF($AK28&lt;&gt;"",IFERROR(NETWORKDAYS.INTL($AI28,$AK28,1,项目参数!$B$2:$B$200),NETWORKDAYS($AI28,$AK28,1)),"")</f>
        <v/>
      </c>
      <c r="AM28" s="92" t="str">
        <f ca="1">IF(K28&lt;&gt;"",IFERROR(NETWORKDAYS.INTL($AI28,$K28,1,项目参数!$B$2:$B$200),NETWORKDAYS($AI28,$K28,1)),"")</f>
        <v/>
      </c>
      <c r="AN28" s="92" t="str">
        <f ca="1">IF(L28&lt;&gt;"",IFERROR(NETWORKDAYS.INTL($AI28,$L28,1,项目参数!$B$2:$B$200),NETWORKDAYS($AI28,$L28,1)),"")</f>
        <v/>
      </c>
    </row>
    <row r="29" spans="1:40">
      <c r="A29">
        <f ca="1">IF('临-间接'!F29="(空白)","",'临-间接'!F29)</f>
        <v>0</v>
      </c>
      <c r="B29">
        <f ca="1">IF('临-间接'!G29="(空白)","",'临-间接'!G29)</f>
        <v>0</v>
      </c>
      <c r="C29">
        <f ca="1">IF('临-间接'!I29="(空白)","",'临-间接'!I29)</f>
        <v>0</v>
      </c>
      <c r="D29">
        <f ca="1">IF('临-间接'!J29="(空白)","",'临-间接'!J29)</f>
        <v>0</v>
      </c>
      <c r="E29">
        <f ca="1">IF('临-间接'!K29="(空白)","",'临-间接'!K29)</f>
        <v>0</v>
      </c>
      <c r="F29">
        <f ca="1">IF('临-间接'!H29="(空白)","",'临-间接'!H29)</f>
        <v>0</v>
      </c>
      <c r="G29">
        <f ca="1">IF('临-间接'!L29="(空白)","",'临-间接'!L29)</f>
        <v>0</v>
      </c>
      <c r="H29">
        <f ca="1">IF('临-间接'!M29="(空白)",0,'临-间接'!M29)</f>
        <v>0</v>
      </c>
      <c r="I29" t="str">
        <f ca="1">IF(OR('临-间接'!R29=0,'临-间接'!R29="(空白)"),"",'临-间接'!R29)</f>
        <v/>
      </c>
      <c r="J29" s="34" t="str">
        <f ca="1">IF(OR('临-间接'!N29=0,'临-间接'!N29="(空白)"),"",'临-间接'!N29)</f>
        <v/>
      </c>
      <c r="K29" s="34" t="str">
        <f ca="1">IF(OR('临-间接'!O29=0,'临-间接'!O29="(空白)"),"",'临-间接'!O29)</f>
        <v/>
      </c>
      <c r="L29" s="34" t="str">
        <f ca="1">IF(OR('临-间接'!P29=0,'临-间接'!P29="(空白)"),"",'临-间接'!P29)</f>
        <v/>
      </c>
      <c r="M29">
        <f ca="1">IF('临-间接'!Q29="(空白)",0,'临-间接'!Q29)</f>
        <v>0</v>
      </c>
      <c r="N29" s="97" t="b">
        <f t="shared" ca="1" si="2"/>
        <v>0</v>
      </c>
      <c r="O29" s="97" t="b">
        <f t="shared" ca="1" si="3"/>
        <v>0</v>
      </c>
      <c r="P29" s="97" t="b">
        <f t="shared" ca="1" si="4"/>
        <v>0</v>
      </c>
      <c r="Q29" s="97" t="b">
        <f t="shared" ca="1" si="5"/>
        <v>0</v>
      </c>
      <c r="R29" s="97" t="b">
        <f t="shared" ca="1" si="6"/>
        <v>0</v>
      </c>
      <c r="S29" s="97" t="str">
        <f t="shared" ca="1" si="7"/>
        <v>未开始</v>
      </c>
      <c r="T29" s="97">
        <f ca="1">IF(AND(N29,P29,NOT(Q29)),NETWORKDAYS(K29,AG29,项目参数!$B$2:$B$200),0)</f>
        <v>0</v>
      </c>
      <c r="U29" s="98">
        <f t="shared" ca="1" si="8"/>
        <v>0</v>
      </c>
      <c r="V29" s="117">
        <f t="shared" ca="1" si="9"/>
        <v>0</v>
      </c>
      <c r="W29" s="117">
        <f t="shared" ca="1" si="10"/>
        <v>0</v>
      </c>
      <c r="X29" s="117" t="str">
        <f t="shared" ca="1" si="11"/>
        <v/>
      </c>
      <c r="Y29" s="97">
        <f t="shared" ca="1" si="12"/>
        <v>0</v>
      </c>
      <c r="Z29" s="97">
        <f t="shared" ca="1" si="13"/>
        <v>0</v>
      </c>
      <c r="AA29" s="97">
        <f ca="1">IF(AND(N29,P29,K29&gt;项目信息!$C$18),INT((IF(Q29,L29,K29)-项目信息!$C$18)/30)+1,0)</f>
        <v>0</v>
      </c>
      <c r="AB29" s="97" t="str">
        <f ca="1">IF(N29,WEEKNUM(IF(L29&lt;&gt;"",L29,IF(K29&lt;&gt;"",K29,J29)-项目信息!$C$18)+1),"")</f>
        <v/>
      </c>
      <c r="AC29" s="97" t="str">
        <f ca="1">IFERROR(VLOOKUP(VLOOKUP(G29,内部通讯录!$B:$F,5,FALSE),项目参数!$I$14:$J$21,2,FALSE),"")</f>
        <v/>
      </c>
      <c r="AD29" s="97" t="str">
        <f ca="1">IF($N29,$AC29*V29/项目参数!$J$29,"")</f>
        <v/>
      </c>
      <c r="AE29" s="97" t="str">
        <f ca="1">IF($N29,$AC29*W29/项目参数!$J$29,"")</f>
        <v/>
      </c>
      <c r="AF29" s="99" t="str">
        <f ca="1">IF(OR('临-间接'!S29=0,'临-间接'!S29="(空白)"),"",'临-间接'!S29)</f>
        <v/>
      </c>
      <c r="AG29" s="34" t="str">
        <f ca="1">IF(P29,IF(L29&lt;&gt;"", L29, IF(OR(I29="暂停",I29="取消"), IFERROR(WORKDAY.INTL($K29,$M29*$H29,1,项目参数!$B$2:$B$200),WORKDAY($K29,$M29*$H29,1)),TODAY())),"")</f>
        <v/>
      </c>
      <c r="AH29">
        <f ca="1">IF(AND(N29,P29),IF('临-间接'!T29="(空白)",0,'临-间接'!T29),0)</f>
        <v>0</v>
      </c>
      <c r="AI29" s="34" t="str">
        <f ca="1">IF($N29,VLOOKUP($B29,项目阶段与里程碑!$B:$E,3,FALSE),"")</f>
        <v/>
      </c>
      <c r="AJ29" s="34" t="str">
        <f ca="1">IF($N29,VLOOKUP($B29,项目阶段与里程碑!$B:$E,4,FALSE),"")</f>
        <v/>
      </c>
      <c r="AK29" s="34" t="str">
        <f t="shared" ca="1" si="14"/>
        <v/>
      </c>
      <c r="AL29" s="92" t="str">
        <f ca="1">IF($AK29&lt;&gt;"",IFERROR(NETWORKDAYS.INTL($AI29,$AK29,1,项目参数!$B$2:$B$200),NETWORKDAYS($AI29,$AK29,1)),"")</f>
        <v/>
      </c>
      <c r="AM29" s="92" t="str">
        <f ca="1">IF(K29&lt;&gt;"",IFERROR(NETWORKDAYS.INTL($AI29,$K29,1,项目参数!$B$2:$B$200),NETWORKDAYS($AI29,$K29,1)),"")</f>
        <v/>
      </c>
      <c r="AN29" s="92" t="str">
        <f ca="1">IF(L29&lt;&gt;"",IFERROR(NETWORKDAYS.INTL($AI29,$L29,1,项目参数!$B$2:$B$200),NETWORKDAYS($AI29,$L29,1)),"")</f>
        <v/>
      </c>
    </row>
    <row r="30" spans="1:40">
      <c r="A30">
        <f ca="1">IF('临-间接'!F30="(空白)","",'临-间接'!F30)</f>
        <v>0</v>
      </c>
      <c r="B30">
        <f ca="1">IF('临-间接'!G30="(空白)","",'临-间接'!G30)</f>
        <v>0</v>
      </c>
      <c r="C30">
        <f ca="1">IF('临-间接'!I30="(空白)","",'临-间接'!I30)</f>
        <v>0</v>
      </c>
      <c r="D30">
        <f ca="1">IF('临-间接'!J30="(空白)","",'临-间接'!J30)</f>
        <v>0</v>
      </c>
      <c r="E30">
        <f ca="1">IF('临-间接'!K30="(空白)","",'临-间接'!K30)</f>
        <v>0</v>
      </c>
      <c r="F30">
        <f ca="1">IF('临-间接'!H30="(空白)","",'临-间接'!H30)</f>
        <v>0</v>
      </c>
      <c r="G30">
        <f ca="1">IF('临-间接'!L30="(空白)","",'临-间接'!L30)</f>
        <v>0</v>
      </c>
      <c r="H30">
        <f ca="1">IF('临-间接'!M30="(空白)",0,'临-间接'!M30)</f>
        <v>0</v>
      </c>
      <c r="I30" t="str">
        <f ca="1">IF(OR('临-间接'!R30=0,'临-间接'!R30="(空白)"),"",'临-间接'!R30)</f>
        <v/>
      </c>
      <c r="J30" s="34" t="str">
        <f ca="1">IF(OR('临-间接'!N30=0,'临-间接'!N30="(空白)"),"",'临-间接'!N30)</f>
        <v/>
      </c>
      <c r="K30" s="34" t="str">
        <f ca="1">IF(OR('临-间接'!O30=0,'临-间接'!O30="(空白)"),"",'临-间接'!O30)</f>
        <v/>
      </c>
      <c r="L30" s="34" t="str">
        <f ca="1">IF(OR('临-间接'!P30=0,'临-间接'!P30="(空白)"),"",'临-间接'!P30)</f>
        <v/>
      </c>
      <c r="M30">
        <f ca="1">IF('临-间接'!Q30="(空白)",0,'临-间接'!Q30)</f>
        <v>0</v>
      </c>
      <c r="N30" s="97" t="b">
        <f t="shared" ca="1" si="2"/>
        <v>0</v>
      </c>
      <c r="O30" s="97" t="b">
        <f t="shared" ca="1" si="3"/>
        <v>0</v>
      </c>
      <c r="P30" s="97" t="b">
        <f t="shared" ca="1" si="4"/>
        <v>0</v>
      </c>
      <c r="Q30" s="97" t="b">
        <f t="shared" ca="1" si="5"/>
        <v>0</v>
      </c>
      <c r="R30" s="97" t="b">
        <f t="shared" ca="1" si="6"/>
        <v>0</v>
      </c>
      <c r="S30" s="97" t="str">
        <f t="shared" ca="1" si="7"/>
        <v>未开始</v>
      </c>
      <c r="T30" s="97">
        <f ca="1">IF(AND(N30,P30,NOT(Q30)),NETWORKDAYS(K30,AG30,项目参数!$B$2:$B$200),0)</f>
        <v>0</v>
      </c>
      <c r="U30" s="98">
        <f t="shared" ca="1" si="8"/>
        <v>0</v>
      </c>
      <c r="V30" s="117">
        <f t="shared" ca="1" si="9"/>
        <v>0</v>
      </c>
      <c r="W30" s="117">
        <f t="shared" ca="1" si="10"/>
        <v>0</v>
      </c>
      <c r="X30" s="117" t="str">
        <f t="shared" ca="1" si="11"/>
        <v/>
      </c>
      <c r="Y30" s="97">
        <f t="shared" ca="1" si="12"/>
        <v>0</v>
      </c>
      <c r="Z30" s="97">
        <f t="shared" ca="1" si="13"/>
        <v>0</v>
      </c>
      <c r="AA30" s="97">
        <f ca="1">IF(AND(N30,P30,K30&gt;项目信息!$C$18),INT((IF(Q30,L30,K30)-项目信息!$C$18)/30)+1,0)</f>
        <v>0</v>
      </c>
      <c r="AB30" s="97" t="str">
        <f ca="1">IF(N30,WEEKNUM(IF(L30&lt;&gt;"",L30,IF(K30&lt;&gt;"",K30,J30)-项目信息!$C$18)+1),"")</f>
        <v/>
      </c>
      <c r="AC30" s="97" t="str">
        <f ca="1">IFERROR(VLOOKUP(VLOOKUP(G30,内部通讯录!$B:$F,5,FALSE),项目参数!$I$14:$J$21,2,FALSE),"")</f>
        <v/>
      </c>
      <c r="AD30" s="97" t="str">
        <f ca="1">IF($N30,$AC30*V30/项目参数!$J$29,"")</f>
        <v/>
      </c>
      <c r="AE30" s="97" t="str">
        <f ca="1">IF($N30,$AC30*W30/项目参数!$J$29,"")</f>
        <v/>
      </c>
      <c r="AF30" s="99" t="str">
        <f ca="1">IF(OR('临-间接'!S30=0,'临-间接'!S30="(空白)"),"",'临-间接'!S30)</f>
        <v/>
      </c>
      <c r="AG30" s="34" t="str">
        <f ca="1">IF(P30,IF(L30&lt;&gt;"", L30, IF(OR(I30="暂停",I30="取消"), IFERROR(WORKDAY.INTL($K30,$M30*$H30,1,项目参数!$B$2:$B$200),WORKDAY($K30,$M30*$H30,1)),TODAY())),"")</f>
        <v/>
      </c>
      <c r="AH30">
        <f ca="1">IF(AND(N30,P30),IF('临-间接'!T30="(空白)",0,'临-间接'!T30),0)</f>
        <v>0</v>
      </c>
      <c r="AI30" s="34" t="str">
        <f ca="1">IF($N30,VLOOKUP($B30,项目阶段与里程碑!$B:$E,3,FALSE),"")</f>
        <v/>
      </c>
      <c r="AJ30" s="34" t="str">
        <f ca="1">IF($N30,VLOOKUP($B30,项目阶段与里程碑!$B:$E,4,FALSE),"")</f>
        <v/>
      </c>
      <c r="AK30" s="34" t="str">
        <f t="shared" ca="1" si="14"/>
        <v/>
      </c>
      <c r="AL30" s="92" t="str">
        <f ca="1">IF($AK30&lt;&gt;"",IFERROR(NETWORKDAYS.INTL($AI30,$AK30,1,项目参数!$B$2:$B$200),NETWORKDAYS($AI30,$AK30,1)),"")</f>
        <v/>
      </c>
      <c r="AM30" s="92" t="str">
        <f ca="1">IF(K30&lt;&gt;"",IFERROR(NETWORKDAYS.INTL($AI30,$K30,1,项目参数!$B$2:$B$200),NETWORKDAYS($AI30,$K30,1)),"")</f>
        <v/>
      </c>
      <c r="AN30" s="92" t="str">
        <f ca="1">IF(L30&lt;&gt;"",IFERROR(NETWORKDAYS.INTL($AI30,$L30,1,项目参数!$B$2:$B$200),NETWORKDAYS($AI30,$L30,1)),"")</f>
        <v/>
      </c>
    </row>
    <row r="31" spans="1:40">
      <c r="A31">
        <f ca="1">IF('临-间接'!F31="(空白)","",'临-间接'!F31)</f>
        <v>0</v>
      </c>
      <c r="B31">
        <f ca="1">IF('临-间接'!G31="(空白)","",'临-间接'!G31)</f>
        <v>0</v>
      </c>
      <c r="C31">
        <f ca="1">IF('临-间接'!I31="(空白)","",'临-间接'!I31)</f>
        <v>0</v>
      </c>
      <c r="D31">
        <f ca="1">IF('临-间接'!J31="(空白)","",'临-间接'!J31)</f>
        <v>0</v>
      </c>
      <c r="E31">
        <f ca="1">IF('临-间接'!K31="(空白)","",'临-间接'!K31)</f>
        <v>0</v>
      </c>
      <c r="F31">
        <f ca="1">IF('临-间接'!H31="(空白)","",'临-间接'!H31)</f>
        <v>0</v>
      </c>
      <c r="G31">
        <f ca="1">IF('临-间接'!L31="(空白)","",'临-间接'!L31)</f>
        <v>0</v>
      </c>
      <c r="H31">
        <f ca="1">IF('临-间接'!M31="(空白)",0,'临-间接'!M31)</f>
        <v>0</v>
      </c>
      <c r="I31" t="str">
        <f ca="1">IF(OR('临-间接'!R31=0,'临-间接'!R31="(空白)"),"",'临-间接'!R31)</f>
        <v/>
      </c>
      <c r="J31" s="34" t="str">
        <f ca="1">IF(OR('临-间接'!N31=0,'临-间接'!N31="(空白)"),"",'临-间接'!N31)</f>
        <v/>
      </c>
      <c r="K31" s="34" t="str">
        <f ca="1">IF(OR('临-间接'!O31=0,'临-间接'!O31="(空白)"),"",'临-间接'!O31)</f>
        <v/>
      </c>
      <c r="L31" s="34" t="str">
        <f ca="1">IF(OR('临-间接'!P31=0,'临-间接'!P31="(空白)"),"",'临-间接'!P31)</f>
        <v/>
      </c>
      <c r="M31">
        <f ca="1">IF('临-间接'!Q31="(空白)",0,'临-间接'!Q31)</f>
        <v>0</v>
      </c>
      <c r="N31" s="97" t="b">
        <f t="shared" ca="1" si="2"/>
        <v>0</v>
      </c>
      <c r="O31" s="97" t="b">
        <f t="shared" ca="1" si="3"/>
        <v>0</v>
      </c>
      <c r="P31" s="97" t="b">
        <f t="shared" ca="1" si="4"/>
        <v>0</v>
      </c>
      <c r="Q31" s="97" t="b">
        <f t="shared" ca="1" si="5"/>
        <v>0</v>
      </c>
      <c r="R31" s="97" t="b">
        <f t="shared" ca="1" si="6"/>
        <v>0</v>
      </c>
      <c r="S31" s="97" t="str">
        <f t="shared" ca="1" si="7"/>
        <v>未开始</v>
      </c>
      <c r="T31" s="97">
        <f ca="1">IF(AND(N31,P31,NOT(Q31)),NETWORKDAYS(K31,AG31,项目参数!$B$2:$B$200),0)</f>
        <v>0</v>
      </c>
      <c r="U31" s="98">
        <f t="shared" ca="1" si="8"/>
        <v>0</v>
      </c>
      <c r="V31" s="117">
        <f t="shared" ca="1" si="9"/>
        <v>0</v>
      </c>
      <c r="W31" s="117">
        <f t="shared" ca="1" si="10"/>
        <v>0</v>
      </c>
      <c r="X31" s="117" t="str">
        <f t="shared" ca="1" si="11"/>
        <v/>
      </c>
      <c r="Y31" s="97">
        <f t="shared" ca="1" si="12"/>
        <v>0</v>
      </c>
      <c r="Z31" s="97">
        <f t="shared" ca="1" si="13"/>
        <v>0</v>
      </c>
      <c r="AA31" s="97">
        <f ca="1">IF(AND(N31,P31,K31&gt;项目信息!$C$18),INT((IF(Q31,L31,K31)-项目信息!$C$18)/30)+1,0)</f>
        <v>0</v>
      </c>
      <c r="AB31" s="97" t="str">
        <f ca="1">IF(N31,WEEKNUM(IF(L31&lt;&gt;"",L31,IF(K31&lt;&gt;"",K31,J31)-项目信息!$C$18)+1),"")</f>
        <v/>
      </c>
      <c r="AC31" s="97" t="str">
        <f ca="1">IFERROR(VLOOKUP(VLOOKUP(G31,内部通讯录!$B:$F,5,FALSE),项目参数!$I$14:$J$21,2,FALSE),"")</f>
        <v/>
      </c>
      <c r="AD31" s="97" t="str">
        <f ca="1">IF($N31,$AC31*V31/项目参数!$J$29,"")</f>
        <v/>
      </c>
      <c r="AE31" s="97" t="str">
        <f ca="1">IF($N31,$AC31*W31/项目参数!$J$29,"")</f>
        <v/>
      </c>
      <c r="AF31" s="99" t="str">
        <f ca="1">IF(OR('临-间接'!S31=0,'临-间接'!S31="(空白)"),"",'临-间接'!S31)</f>
        <v/>
      </c>
      <c r="AG31" s="34" t="str">
        <f ca="1">IF(P31,IF(L31&lt;&gt;"", L31, IF(OR(I31="暂停",I31="取消"), IFERROR(WORKDAY.INTL($K31,$M31*$H31,1,项目参数!$B$2:$B$200),WORKDAY($K31,$M31*$H31,1)),TODAY())),"")</f>
        <v/>
      </c>
      <c r="AH31">
        <f ca="1">IF(AND(N31,P31),IF('临-间接'!T31="(空白)",0,'临-间接'!T31),0)</f>
        <v>0</v>
      </c>
      <c r="AI31" s="34" t="str">
        <f ca="1">IF($N31,VLOOKUP($B31,项目阶段与里程碑!$B:$E,3,FALSE),"")</f>
        <v/>
      </c>
      <c r="AJ31" s="34" t="str">
        <f ca="1">IF($N31,VLOOKUP($B31,项目阶段与里程碑!$B:$E,4,FALSE),"")</f>
        <v/>
      </c>
      <c r="AK31" s="34" t="str">
        <f t="shared" ca="1" si="14"/>
        <v/>
      </c>
      <c r="AL31" s="92" t="str">
        <f ca="1">IF($AK31&lt;&gt;"",IFERROR(NETWORKDAYS.INTL($AI31,$AK31,1,项目参数!$B$2:$B$200),NETWORKDAYS($AI31,$AK31,1)),"")</f>
        <v/>
      </c>
      <c r="AM31" s="92" t="str">
        <f ca="1">IF(K31&lt;&gt;"",IFERROR(NETWORKDAYS.INTL($AI31,$K31,1,项目参数!$B$2:$B$200),NETWORKDAYS($AI31,$K31,1)),"")</f>
        <v/>
      </c>
      <c r="AN31" s="92" t="str">
        <f ca="1">IF(L31&lt;&gt;"",IFERROR(NETWORKDAYS.INTL($AI31,$L31,1,项目参数!$B$2:$B$200),NETWORKDAYS($AI31,$L31,1)),"")</f>
        <v/>
      </c>
    </row>
    <row r="32" spans="1:40">
      <c r="A32">
        <f ca="1">IF('临-间接'!F32="(空白)","",'临-间接'!F32)</f>
        <v>0</v>
      </c>
      <c r="B32">
        <f ca="1">IF('临-间接'!G32="(空白)","",'临-间接'!G32)</f>
        <v>0</v>
      </c>
      <c r="C32">
        <f ca="1">IF('临-间接'!I32="(空白)","",'临-间接'!I32)</f>
        <v>0</v>
      </c>
      <c r="D32">
        <f ca="1">IF('临-间接'!J32="(空白)","",'临-间接'!J32)</f>
        <v>0</v>
      </c>
      <c r="E32">
        <f ca="1">IF('临-间接'!K32="(空白)","",'临-间接'!K32)</f>
        <v>0</v>
      </c>
      <c r="F32">
        <f ca="1">IF('临-间接'!H32="(空白)","",'临-间接'!H32)</f>
        <v>0</v>
      </c>
      <c r="G32">
        <f ca="1">IF('临-间接'!L32="(空白)","",'临-间接'!L32)</f>
        <v>0</v>
      </c>
      <c r="H32">
        <f ca="1">IF('临-间接'!M32="(空白)",0,'临-间接'!M32)</f>
        <v>0</v>
      </c>
      <c r="I32" t="str">
        <f ca="1">IF(OR('临-间接'!R32=0,'临-间接'!R32="(空白)"),"",'临-间接'!R32)</f>
        <v/>
      </c>
      <c r="J32" s="34" t="str">
        <f ca="1">IF(OR('临-间接'!N32=0,'临-间接'!N32="(空白)"),"",'临-间接'!N32)</f>
        <v/>
      </c>
      <c r="K32" s="34" t="str">
        <f ca="1">IF(OR('临-间接'!O32=0,'临-间接'!O32="(空白)"),"",'临-间接'!O32)</f>
        <v/>
      </c>
      <c r="L32" s="34" t="str">
        <f ca="1">IF(OR('临-间接'!P32=0,'临-间接'!P32="(空白)"),"",'临-间接'!P32)</f>
        <v/>
      </c>
      <c r="M32">
        <f ca="1">IF('临-间接'!Q32="(空白)",0,'临-间接'!Q32)</f>
        <v>0</v>
      </c>
      <c r="N32" s="97" t="b">
        <f t="shared" ca="1" si="2"/>
        <v>0</v>
      </c>
      <c r="O32" s="97" t="b">
        <f t="shared" ca="1" si="3"/>
        <v>0</v>
      </c>
      <c r="P32" s="97" t="b">
        <f t="shared" ca="1" si="4"/>
        <v>0</v>
      </c>
      <c r="Q32" s="97" t="b">
        <f t="shared" ca="1" si="5"/>
        <v>0</v>
      </c>
      <c r="R32" s="97" t="b">
        <f t="shared" ca="1" si="6"/>
        <v>0</v>
      </c>
      <c r="S32" s="97" t="str">
        <f t="shared" ca="1" si="7"/>
        <v>未开始</v>
      </c>
      <c r="T32" s="97">
        <f ca="1">IF(AND(N32,P32,NOT(Q32)),NETWORKDAYS(K32,AG32,项目参数!$B$2:$B$200),0)</f>
        <v>0</v>
      </c>
      <c r="U32" s="98">
        <f t="shared" ca="1" si="8"/>
        <v>0</v>
      </c>
      <c r="V32" s="117">
        <f t="shared" ca="1" si="9"/>
        <v>0</v>
      </c>
      <c r="W32" s="117">
        <f t="shared" ca="1" si="10"/>
        <v>0</v>
      </c>
      <c r="X32" s="117" t="str">
        <f t="shared" ca="1" si="11"/>
        <v/>
      </c>
      <c r="Y32" s="97">
        <f t="shared" ca="1" si="12"/>
        <v>0</v>
      </c>
      <c r="Z32" s="97">
        <f t="shared" ca="1" si="13"/>
        <v>0</v>
      </c>
      <c r="AA32" s="97">
        <f ca="1">IF(AND(N32,P32,K32&gt;项目信息!$C$18),INT((IF(Q32,L32,K32)-项目信息!$C$18)/30)+1,0)</f>
        <v>0</v>
      </c>
      <c r="AB32" s="97" t="str">
        <f ca="1">IF(N32,WEEKNUM(IF(L32&lt;&gt;"",L32,IF(K32&lt;&gt;"",K32,J32)-项目信息!$C$18)+1),"")</f>
        <v/>
      </c>
      <c r="AC32" s="97" t="str">
        <f ca="1">IFERROR(VLOOKUP(VLOOKUP(G32,内部通讯录!$B:$F,5,FALSE),项目参数!$I$14:$J$21,2,FALSE),"")</f>
        <v/>
      </c>
      <c r="AD32" s="97" t="str">
        <f ca="1">IF($N32,$AC32*V32/项目参数!$J$29,"")</f>
        <v/>
      </c>
      <c r="AE32" s="97" t="str">
        <f ca="1">IF($N32,$AC32*W32/项目参数!$J$29,"")</f>
        <v/>
      </c>
      <c r="AF32" s="99" t="str">
        <f ca="1">IF(OR('临-间接'!S32=0,'临-间接'!S32="(空白)"),"",'临-间接'!S32)</f>
        <v/>
      </c>
      <c r="AG32" s="34" t="str">
        <f ca="1">IF(P32,IF(L32&lt;&gt;"", L32, IF(OR(I32="暂停",I32="取消"), IFERROR(WORKDAY.INTL($K32,$M32*$H32,1,项目参数!$B$2:$B$200),WORKDAY($K32,$M32*$H32,1)),TODAY())),"")</f>
        <v/>
      </c>
      <c r="AH32">
        <f ca="1">IF(AND(N32,P32),IF('临-间接'!T32="(空白)",0,'临-间接'!T32),0)</f>
        <v>0</v>
      </c>
      <c r="AI32" s="34" t="str">
        <f ca="1">IF($N32,VLOOKUP($B32,项目阶段与里程碑!$B:$E,3,FALSE),"")</f>
        <v/>
      </c>
      <c r="AJ32" s="34" t="str">
        <f ca="1">IF($N32,VLOOKUP($B32,项目阶段与里程碑!$B:$E,4,FALSE),"")</f>
        <v/>
      </c>
      <c r="AK32" s="34" t="str">
        <f t="shared" ca="1" si="14"/>
        <v/>
      </c>
      <c r="AL32" s="92" t="str">
        <f ca="1">IF($AK32&lt;&gt;"",IFERROR(NETWORKDAYS.INTL($AI32,$AK32,1,项目参数!$B$2:$B$200),NETWORKDAYS($AI32,$AK32,1)),"")</f>
        <v/>
      </c>
      <c r="AM32" s="92" t="str">
        <f ca="1">IF(K32&lt;&gt;"",IFERROR(NETWORKDAYS.INTL($AI32,$K32,1,项目参数!$B$2:$B$200),NETWORKDAYS($AI32,$K32,1)),"")</f>
        <v/>
      </c>
      <c r="AN32" s="92" t="str">
        <f ca="1">IF(L32&lt;&gt;"",IFERROR(NETWORKDAYS.INTL($AI32,$L32,1,项目参数!$B$2:$B$200),NETWORKDAYS($AI32,$L32,1)),"")</f>
        <v/>
      </c>
    </row>
    <row r="33" spans="1:40">
      <c r="A33">
        <f ca="1">IF('临-间接'!F33="(空白)","",'临-间接'!F33)</f>
        <v>0</v>
      </c>
      <c r="B33">
        <f ca="1">IF('临-间接'!G33="(空白)","",'临-间接'!G33)</f>
        <v>0</v>
      </c>
      <c r="C33">
        <f ca="1">IF('临-间接'!I33="(空白)","",'临-间接'!I33)</f>
        <v>0</v>
      </c>
      <c r="D33">
        <f ca="1">IF('临-间接'!J33="(空白)","",'临-间接'!J33)</f>
        <v>0</v>
      </c>
      <c r="E33">
        <f ca="1">IF('临-间接'!K33="(空白)","",'临-间接'!K33)</f>
        <v>0</v>
      </c>
      <c r="F33">
        <f ca="1">IF('临-间接'!H33="(空白)","",'临-间接'!H33)</f>
        <v>0</v>
      </c>
      <c r="G33">
        <f ca="1">IF('临-间接'!L33="(空白)","",'临-间接'!L33)</f>
        <v>0</v>
      </c>
      <c r="H33">
        <f ca="1">IF('临-间接'!M33="(空白)",0,'临-间接'!M33)</f>
        <v>0</v>
      </c>
      <c r="I33" t="str">
        <f ca="1">IF(OR('临-间接'!R33=0,'临-间接'!R33="(空白)"),"",'临-间接'!R33)</f>
        <v/>
      </c>
      <c r="J33" s="34" t="str">
        <f ca="1">IF(OR('临-间接'!N33=0,'临-间接'!N33="(空白)"),"",'临-间接'!N33)</f>
        <v/>
      </c>
      <c r="K33" s="34" t="str">
        <f ca="1">IF(OR('临-间接'!O33=0,'临-间接'!O33="(空白)"),"",'临-间接'!O33)</f>
        <v/>
      </c>
      <c r="L33" s="34" t="str">
        <f ca="1">IF(OR('临-间接'!P33=0,'临-间接'!P33="(空白)"),"",'临-间接'!P33)</f>
        <v/>
      </c>
      <c r="M33">
        <f ca="1">IF('临-间接'!Q33="(空白)",0,'临-间接'!Q33)</f>
        <v>0</v>
      </c>
      <c r="N33" s="97" t="b">
        <f t="shared" ca="1" si="2"/>
        <v>0</v>
      </c>
      <c r="O33" s="97" t="b">
        <f t="shared" ca="1" si="3"/>
        <v>0</v>
      </c>
      <c r="P33" s="97" t="b">
        <f t="shared" ca="1" si="4"/>
        <v>0</v>
      </c>
      <c r="Q33" s="97" t="b">
        <f t="shared" ca="1" si="5"/>
        <v>0</v>
      </c>
      <c r="R33" s="97" t="b">
        <f t="shared" ca="1" si="6"/>
        <v>0</v>
      </c>
      <c r="S33" s="97" t="str">
        <f t="shared" ca="1" si="7"/>
        <v>未开始</v>
      </c>
      <c r="T33" s="97">
        <f ca="1">IF(AND(N33,P33,NOT(Q33)),NETWORKDAYS(K33,AG33,项目参数!$B$2:$B$200),0)</f>
        <v>0</v>
      </c>
      <c r="U33" s="98">
        <f t="shared" ca="1" si="8"/>
        <v>0</v>
      </c>
      <c r="V33" s="117">
        <f t="shared" ca="1" si="9"/>
        <v>0</v>
      </c>
      <c r="W33" s="117">
        <f t="shared" ca="1" si="10"/>
        <v>0</v>
      </c>
      <c r="X33" s="117" t="str">
        <f t="shared" ca="1" si="11"/>
        <v/>
      </c>
      <c r="Y33" s="97">
        <f t="shared" ca="1" si="12"/>
        <v>0</v>
      </c>
      <c r="Z33" s="97">
        <f t="shared" ca="1" si="13"/>
        <v>0</v>
      </c>
      <c r="AA33" s="97">
        <f ca="1">IF(AND(N33,P33,K33&gt;项目信息!$C$18),INT((IF(Q33,L33,K33)-项目信息!$C$18)/30)+1,0)</f>
        <v>0</v>
      </c>
      <c r="AB33" s="97" t="str">
        <f ca="1">IF(N33,WEEKNUM(IF(L33&lt;&gt;"",L33,IF(K33&lt;&gt;"",K33,J33)-项目信息!$C$18)+1),"")</f>
        <v/>
      </c>
      <c r="AC33" s="97" t="str">
        <f ca="1">IFERROR(VLOOKUP(VLOOKUP(G33,内部通讯录!$B:$F,5,FALSE),项目参数!$I$14:$J$21,2,FALSE),"")</f>
        <v/>
      </c>
      <c r="AD33" s="97" t="str">
        <f ca="1">IF($N33,$AC33*V33/项目参数!$J$29,"")</f>
        <v/>
      </c>
      <c r="AE33" s="97" t="str">
        <f ca="1">IF($N33,$AC33*W33/项目参数!$J$29,"")</f>
        <v/>
      </c>
      <c r="AF33" s="99" t="str">
        <f ca="1">IF(OR('临-间接'!S33=0,'临-间接'!S33="(空白)"),"",'临-间接'!S33)</f>
        <v/>
      </c>
      <c r="AG33" s="34" t="str">
        <f ca="1">IF(P33,IF(L33&lt;&gt;"", L33, IF(OR(I33="暂停",I33="取消"), IFERROR(WORKDAY.INTL($K33,$M33*$H33,1,项目参数!$B$2:$B$200),WORKDAY($K33,$M33*$H33,1)),TODAY())),"")</f>
        <v/>
      </c>
      <c r="AH33">
        <f ca="1">IF(AND(N33,P33),IF('临-间接'!T33="(空白)",0,'临-间接'!T33),0)</f>
        <v>0</v>
      </c>
      <c r="AI33" s="34" t="str">
        <f ca="1">IF($N33,VLOOKUP($B33,项目阶段与里程碑!$B:$E,3,FALSE),"")</f>
        <v/>
      </c>
      <c r="AJ33" s="34" t="str">
        <f ca="1">IF($N33,VLOOKUP($B33,项目阶段与里程碑!$B:$E,4,FALSE),"")</f>
        <v/>
      </c>
      <c r="AK33" s="34" t="str">
        <f t="shared" ca="1" si="14"/>
        <v/>
      </c>
      <c r="AL33" s="92" t="str">
        <f ca="1">IF($AK33&lt;&gt;"",IFERROR(NETWORKDAYS.INTL($AI33,$AK33,1,项目参数!$B$2:$B$200),NETWORKDAYS($AI33,$AK33,1)),"")</f>
        <v/>
      </c>
      <c r="AM33" s="92" t="str">
        <f ca="1">IF(K33&lt;&gt;"",IFERROR(NETWORKDAYS.INTL($AI33,$K33,1,项目参数!$B$2:$B$200),NETWORKDAYS($AI33,$K33,1)),"")</f>
        <v/>
      </c>
      <c r="AN33" s="92" t="str">
        <f ca="1">IF(L33&lt;&gt;"",IFERROR(NETWORKDAYS.INTL($AI33,$L33,1,项目参数!$B$2:$B$200),NETWORKDAYS($AI33,$L33,1)),"")</f>
        <v/>
      </c>
    </row>
    <row r="34" spans="1:40">
      <c r="A34">
        <f ca="1">IF('临-间接'!F34="(空白)","",'临-间接'!F34)</f>
        <v>0</v>
      </c>
      <c r="B34">
        <f ca="1">IF('临-间接'!G34="(空白)","",'临-间接'!G34)</f>
        <v>0</v>
      </c>
      <c r="C34">
        <f ca="1">IF('临-间接'!I34="(空白)","",'临-间接'!I34)</f>
        <v>0</v>
      </c>
      <c r="D34">
        <f ca="1">IF('临-间接'!J34="(空白)","",'临-间接'!J34)</f>
        <v>0</v>
      </c>
      <c r="E34">
        <f ca="1">IF('临-间接'!K34="(空白)","",'临-间接'!K34)</f>
        <v>0</v>
      </c>
      <c r="F34">
        <f ca="1">IF('临-间接'!H34="(空白)","",'临-间接'!H34)</f>
        <v>0</v>
      </c>
      <c r="G34">
        <f ca="1">IF('临-间接'!L34="(空白)","",'临-间接'!L34)</f>
        <v>0</v>
      </c>
      <c r="H34">
        <f ca="1">IF('临-间接'!M34="(空白)",0,'临-间接'!M34)</f>
        <v>0</v>
      </c>
      <c r="I34" t="str">
        <f ca="1">IF(OR('临-间接'!R34=0,'临-间接'!R34="(空白)"),"",'临-间接'!R34)</f>
        <v/>
      </c>
      <c r="J34" s="34" t="str">
        <f ca="1">IF(OR('临-间接'!N34=0,'临-间接'!N34="(空白)"),"",'临-间接'!N34)</f>
        <v/>
      </c>
      <c r="K34" s="34" t="str">
        <f ca="1">IF(OR('临-间接'!O34=0,'临-间接'!O34="(空白)"),"",'临-间接'!O34)</f>
        <v/>
      </c>
      <c r="L34" s="34" t="str">
        <f ca="1">IF(OR('临-间接'!P34=0,'临-间接'!P34="(空白)"),"",'临-间接'!P34)</f>
        <v/>
      </c>
      <c r="M34">
        <f ca="1">IF('临-间接'!Q34="(空白)",0,'临-间接'!Q34)</f>
        <v>0</v>
      </c>
      <c r="N34" s="97" t="b">
        <f t="shared" ca="1" si="2"/>
        <v>0</v>
      </c>
      <c r="O34" s="97" t="b">
        <f t="shared" ca="1" si="3"/>
        <v>0</v>
      </c>
      <c r="P34" s="97" t="b">
        <f t="shared" ca="1" si="4"/>
        <v>0</v>
      </c>
      <c r="Q34" s="97" t="b">
        <f t="shared" ca="1" si="5"/>
        <v>0</v>
      </c>
      <c r="R34" s="97" t="b">
        <f t="shared" ca="1" si="6"/>
        <v>0</v>
      </c>
      <c r="S34" s="97" t="str">
        <f t="shared" ca="1" si="7"/>
        <v>未开始</v>
      </c>
      <c r="T34" s="97">
        <f ca="1">IF(AND(N34,P34,NOT(Q34)),NETWORKDAYS(K34,AG34,项目参数!$B$2:$B$200),0)</f>
        <v>0</v>
      </c>
      <c r="U34" s="98">
        <f t="shared" ca="1" si="8"/>
        <v>0</v>
      </c>
      <c r="V34" s="117">
        <f t="shared" ca="1" si="9"/>
        <v>0</v>
      </c>
      <c r="W34" s="117">
        <f t="shared" ca="1" si="10"/>
        <v>0</v>
      </c>
      <c r="X34" s="117" t="str">
        <f t="shared" ca="1" si="11"/>
        <v/>
      </c>
      <c r="Y34" s="97">
        <f t="shared" ca="1" si="12"/>
        <v>0</v>
      </c>
      <c r="Z34" s="97">
        <f t="shared" ca="1" si="13"/>
        <v>0</v>
      </c>
      <c r="AA34" s="97">
        <f ca="1">IF(AND(N34,P34,K34&gt;项目信息!$C$18),INT((IF(Q34,L34,K34)-项目信息!$C$18)/30)+1,0)</f>
        <v>0</v>
      </c>
      <c r="AB34" s="97" t="str">
        <f ca="1">IF(N34,WEEKNUM(IF(L34&lt;&gt;"",L34,IF(K34&lt;&gt;"",K34,J34)-项目信息!$C$18)+1),"")</f>
        <v/>
      </c>
      <c r="AC34" s="97" t="str">
        <f ca="1">IFERROR(VLOOKUP(VLOOKUP(G34,内部通讯录!$B:$F,5,FALSE),项目参数!$I$14:$J$21,2,FALSE),"")</f>
        <v/>
      </c>
      <c r="AD34" s="97" t="str">
        <f ca="1">IF($N34,$AC34*V34/项目参数!$J$29,"")</f>
        <v/>
      </c>
      <c r="AE34" s="97" t="str">
        <f ca="1">IF($N34,$AC34*W34/项目参数!$J$29,"")</f>
        <v/>
      </c>
      <c r="AF34" s="99" t="str">
        <f ca="1">IF(OR('临-间接'!S34=0,'临-间接'!S34="(空白)"),"",'临-间接'!S34)</f>
        <v/>
      </c>
      <c r="AG34" s="34" t="str">
        <f ca="1">IF(P34,IF(L34&lt;&gt;"", L34, IF(OR(I34="暂停",I34="取消"), IFERROR(WORKDAY.INTL($K34,$M34*$H34,1,项目参数!$B$2:$B$200),WORKDAY($K34,$M34*$H34,1)),TODAY())),"")</f>
        <v/>
      </c>
      <c r="AH34">
        <f ca="1">IF(AND(N34,P34),IF('临-间接'!T34="(空白)",0,'临-间接'!T34),0)</f>
        <v>0</v>
      </c>
      <c r="AI34" s="34" t="str">
        <f ca="1">IF($N34,VLOOKUP($B34,项目阶段与里程碑!$B:$E,3,FALSE),"")</f>
        <v/>
      </c>
      <c r="AJ34" s="34" t="str">
        <f ca="1">IF($N34,VLOOKUP($B34,项目阶段与里程碑!$B:$E,4,FALSE),"")</f>
        <v/>
      </c>
      <c r="AK34" s="34" t="str">
        <f t="shared" ca="1" si="14"/>
        <v/>
      </c>
      <c r="AL34" s="92" t="str">
        <f ca="1">IF($AK34&lt;&gt;"",IFERROR(NETWORKDAYS.INTL($AI34,$AK34,1,项目参数!$B$2:$B$200),NETWORKDAYS($AI34,$AK34,1)),"")</f>
        <v/>
      </c>
      <c r="AM34" s="92" t="str">
        <f ca="1">IF(K34&lt;&gt;"",IFERROR(NETWORKDAYS.INTL($AI34,$K34,1,项目参数!$B$2:$B$200),NETWORKDAYS($AI34,$K34,1)),"")</f>
        <v/>
      </c>
      <c r="AN34" s="92" t="str">
        <f ca="1">IF(L34&lt;&gt;"",IFERROR(NETWORKDAYS.INTL($AI34,$L34,1,项目参数!$B$2:$B$200),NETWORKDAYS($AI34,$L34,1)),"")</f>
        <v/>
      </c>
    </row>
    <row r="35" spans="1:40">
      <c r="A35">
        <f ca="1">IF('临-间接'!F35="(空白)","",'临-间接'!F35)</f>
        <v>0</v>
      </c>
      <c r="B35">
        <f ca="1">IF('临-间接'!G35="(空白)","",'临-间接'!G35)</f>
        <v>0</v>
      </c>
      <c r="C35">
        <f ca="1">IF('临-间接'!I35="(空白)","",'临-间接'!I35)</f>
        <v>0</v>
      </c>
      <c r="D35">
        <f ca="1">IF('临-间接'!J35="(空白)","",'临-间接'!J35)</f>
        <v>0</v>
      </c>
      <c r="E35">
        <f ca="1">IF('临-间接'!K35="(空白)","",'临-间接'!K35)</f>
        <v>0</v>
      </c>
      <c r="F35">
        <f ca="1">IF('临-间接'!H35="(空白)","",'临-间接'!H35)</f>
        <v>0</v>
      </c>
      <c r="G35">
        <f ca="1">IF('临-间接'!L35="(空白)","",'临-间接'!L35)</f>
        <v>0</v>
      </c>
      <c r="H35">
        <f ca="1">IF('临-间接'!M35="(空白)",0,'临-间接'!M35)</f>
        <v>0</v>
      </c>
      <c r="I35" t="str">
        <f ca="1">IF(OR('临-间接'!R35=0,'临-间接'!R35="(空白)"),"",'临-间接'!R35)</f>
        <v/>
      </c>
      <c r="J35" s="34" t="str">
        <f ca="1">IF(OR('临-间接'!N35=0,'临-间接'!N35="(空白)"),"",'临-间接'!N35)</f>
        <v/>
      </c>
      <c r="K35" s="34" t="str">
        <f ca="1">IF(OR('临-间接'!O35=0,'临-间接'!O35="(空白)"),"",'临-间接'!O35)</f>
        <v/>
      </c>
      <c r="L35" s="34" t="str">
        <f ca="1">IF(OR('临-间接'!P35=0,'临-间接'!P35="(空白)"),"",'临-间接'!P35)</f>
        <v/>
      </c>
      <c r="M35">
        <f ca="1">IF('临-间接'!Q35="(空白)",0,'临-间接'!Q35)</f>
        <v>0</v>
      </c>
      <c r="N35" s="97" t="b">
        <f t="shared" ca="1" si="2"/>
        <v>0</v>
      </c>
      <c r="O35" s="97" t="b">
        <f t="shared" ca="1" si="3"/>
        <v>0</v>
      </c>
      <c r="P35" s="97" t="b">
        <f t="shared" ca="1" si="4"/>
        <v>0</v>
      </c>
      <c r="Q35" s="97" t="b">
        <f t="shared" ca="1" si="5"/>
        <v>0</v>
      </c>
      <c r="R35" s="97" t="b">
        <f t="shared" ca="1" si="6"/>
        <v>0</v>
      </c>
      <c r="S35" s="97" t="str">
        <f t="shared" ca="1" si="7"/>
        <v>未开始</v>
      </c>
      <c r="T35" s="97">
        <f ca="1">IF(AND(N35,P35,NOT(Q35)),NETWORKDAYS(K35,AG35,项目参数!$B$2:$B$200),0)</f>
        <v>0</v>
      </c>
      <c r="U35" s="98">
        <f t="shared" ca="1" si="8"/>
        <v>0</v>
      </c>
      <c r="V35" s="117">
        <f t="shared" ca="1" si="9"/>
        <v>0</v>
      </c>
      <c r="W35" s="117">
        <f t="shared" ca="1" si="10"/>
        <v>0</v>
      </c>
      <c r="X35" s="117" t="str">
        <f t="shared" ca="1" si="11"/>
        <v/>
      </c>
      <c r="Y35" s="97">
        <f t="shared" ca="1" si="12"/>
        <v>0</v>
      </c>
      <c r="Z35" s="97">
        <f t="shared" ca="1" si="13"/>
        <v>0</v>
      </c>
      <c r="AA35" s="97">
        <f ca="1">IF(AND(N35,P35,K35&gt;项目信息!$C$18),INT((IF(Q35,L35,K35)-项目信息!$C$18)/30)+1,0)</f>
        <v>0</v>
      </c>
      <c r="AB35" s="97" t="str">
        <f ca="1">IF(N35,WEEKNUM(IF(L35&lt;&gt;"",L35,IF(K35&lt;&gt;"",K35,J35)-项目信息!$C$18)+1),"")</f>
        <v/>
      </c>
      <c r="AC35" s="97" t="str">
        <f ca="1">IFERROR(VLOOKUP(VLOOKUP(G35,内部通讯录!$B:$F,5,FALSE),项目参数!$I$14:$J$21,2,FALSE),"")</f>
        <v/>
      </c>
      <c r="AD35" s="97" t="str">
        <f ca="1">IF($N35,$AC35*V35/项目参数!$J$29,"")</f>
        <v/>
      </c>
      <c r="AE35" s="97" t="str">
        <f ca="1">IF($N35,$AC35*W35/项目参数!$J$29,"")</f>
        <v/>
      </c>
      <c r="AF35" s="99" t="str">
        <f ca="1">IF(OR('临-间接'!S35=0,'临-间接'!S35="(空白)"),"",'临-间接'!S35)</f>
        <v/>
      </c>
      <c r="AG35" s="34" t="str">
        <f ca="1">IF(P35,IF(L35&lt;&gt;"", L35, IF(OR(I35="暂停",I35="取消"), IFERROR(WORKDAY.INTL($K35,$M35*$H35,1,项目参数!$B$2:$B$200),WORKDAY($K35,$M35*$H35,1)),TODAY())),"")</f>
        <v/>
      </c>
      <c r="AH35">
        <f ca="1">IF(AND(N35,P35),IF('临-间接'!T35="(空白)",0,'临-间接'!T35),0)</f>
        <v>0</v>
      </c>
      <c r="AI35" s="34" t="str">
        <f ca="1">IF($N35,VLOOKUP($B35,项目阶段与里程碑!$B:$E,3,FALSE),"")</f>
        <v/>
      </c>
      <c r="AJ35" s="34" t="str">
        <f ca="1">IF($N35,VLOOKUP($B35,项目阶段与里程碑!$B:$E,4,FALSE),"")</f>
        <v/>
      </c>
      <c r="AK35" s="34" t="str">
        <f t="shared" ca="1" si="14"/>
        <v/>
      </c>
      <c r="AL35" s="92" t="str">
        <f ca="1">IF($AK35&lt;&gt;"",IFERROR(NETWORKDAYS.INTL($AI35,$AK35,1,项目参数!$B$2:$B$200),NETWORKDAYS($AI35,$AK35,1)),"")</f>
        <v/>
      </c>
      <c r="AM35" s="92" t="str">
        <f ca="1">IF(K35&lt;&gt;"",IFERROR(NETWORKDAYS.INTL($AI35,$K35,1,项目参数!$B$2:$B$200),NETWORKDAYS($AI35,$K35,1)),"")</f>
        <v/>
      </c>
      <c r="AN35" s="92" t="str">
        <f ca="1">IF(L35&lt;&gt;"",IFERROR(NETWORKDAYS.INTL($AI35,$L35,1,项目参数!$B$2:$B$200),NETWORKDAYS($AI35,$L35,1)),"")</f>
        <v/>
      </c>
    </row>
    <row r="36" spans="1:40">
      <c r="A36">
        <f ca="1">IF('临-间接'!F36="(空白)","",'临-间接'!F36)</f>
        <v>0</v>
      </c>
      <c r="B36">
        <f ca="1">IF('临-间接'!G36="(空白)","",'临-间接'!G36)</f>
        <v>0</v>
      </c>
      <c r="C36">
        <f ca="1">IF('临-间接'!I36="(空白)","",'临-间接'!I36)</f>
        <v>0</v>
      </c>
      <c r="D36">
        <f ca="1">IF('临-间接'!J36="(空白)","",'临-间接'!J36)</f>
        <v>0</v>
      </c>
      <c r="E36">
        <f ca="1">IF('临-间接'!K36="(空白)","",'临-间接'!K36)</f>
        <v>0</v>
      </c>
      <c r="F36">
        <f ca="1">IF('临-间接'!H36="(空白)","",'临-间接'!H36)</f>
        <v>0</v>
      </c>
      <c r="G36">
        <f ca="1">IF('临-间接'!L36="(空白)","",'临-间接'!L36)</f>
        <v>0</v>
      </c>
      <c r="H36">
        <f ca="1">IF('临-间接'!M36="(空白)",0,'临-间接'!M36)</f>
        <v>0</v>
      </c>
      <c r="I36" t="str">
        <f ca="1">IF(OR('临-间接'!R36=0,'临-间接'!R36="(空白)"),"",'临-间接'!R36)</f>
        <v/>
      </c>
      <c r="J36" s="34" t="str">
        <f ca="1">IF(OR('临-间接'!N36=0,'临-间接'!N36="(空白)"),"",'临-间接'!N36)</f>
        <v/>
      </c>
      <c r="K36" s="34" t="str">
        <f ca="1">IF(OR('临-间接'!O36=0,'临-间接'!O36="(空白)"),"",'临-间接'!O36)</f>
        <v/>
      </c>
      <c r="L36" s="34" t="str">
        <f ca="1">IF(OR('临-间接'!P36=0,'临-间接'!P36="(空白)"),"",'临-间接'!P36)</f>
        <v/>
      </c>
      <c r="M36">
        <f ca="1">IF('临-间接'!Q36="(空白)",0,'临-间接'!Q36)</f>
        <v>0</v>
      </c>
      <c r="N36" s="97" t="b">
        <f t="shared" ca="1" si="2"/>
        <v>0</v>
      </c>
      <c r="O36" s="97" t="b">
        <f t="shared" ca="1" si="3"/>
        <v>0</v>
      </c>
      <c r="P36" s="97" t="b">
        <f t="shared" ca="1" si="4"/>
        <v>0</v>
      </c>
      <c r="Q36" s="97" t="b">
        <f t="shared" ca="1" si="5"/>
        <v>0</v>
      </c>
      <c r="R36" s="97" t="b">
        <f t="shared" ca="1" si="6"/>
        <v>0</v>
      </c>
      <c r="S36" s="97" t="str">
        <f t="shared" ca="1" si="7"/>
        <v>未开始</v>
      </c>
      <c r="T36" s="97">
        <f ca="1">IF(AND(N36,P36,NOT(Q36)),NETWORKDAYS(K36,AG36,项目参数!$B$2:$B$200),0)</f>
        <v>0</v>
      </c>
      <c r="U36" s="98">
        <f t="shared" ca="1" si="8"/>
        <v>0</v>
      </c>
      <c r="V36" s="117">
        <f t="shared" ca="1" si="9"/>
        <v>0</v>
      </c>
      <c r="W36" s="117">
        <f t="shared" ca="1" si="10"/>
        <v>0</v>
      </c>
      <c r="X36" s="117" t="str">
        <f t="shared" ca="1" si="11"/>
        <v/>
      </c>
      <c r="Y36" s="97">
        <f t="shared" ca="1" si="12"/>
        <v>0</v>
      </c>
      <c r="Z36" s="97">
        <f t="shared" ca="1" si="13"/>
        <v>0</v>
      </c>
      <c r="AA36" s="97">
        <f ca="1">IF(AND(N36,P36,K36&gt;项目信息!$C$18),INT((IF(Q36,L36,K36)-项目信息!$C$18)/30)+1,0)</f>
        <v>0</v>
      </c>
      <c r="AB36" s="97" t="str">
        <f ca="1">IF(N36,WEEKNUM(IF(L36&lt;&gt;"",L36,IF(K36&lt;&gt;"",K36,J36)-项目信息!$C$18)+1),"")</f>
        <v/>
      </c>
      <c r="AC36" s="97" t="str">
        <f ca="1">IFERROR(VLOOKUP(VLOOKUP(G36,内部通讯录!$B:$F,5,FALSE),项目参数!$I$14:$J$21,2,FALSE),"")</f>
        <v/>
      </c>
      <c r="AD36" s="97" t="str">
        <f ca="1">IF($N36,$AC36*V36/项目参数!$J$29,"")</f>
        <v/>
      </c>
      <c r="AE36" s="97" t="str">
        <f ca="1">IF($N36,$AC36*W36/项目参数!$J$29,"")</f>
        <v/>
      </c>
      <c r="AF36" s="99" t="str">
        <f ca="1">IF(OR('临-间接'!S36=0,'临-间接'!S36="(空白)"),"",'临-间接'!S36)</f>
        <v/>
      </c>
      <c r="AG36" s="34" t="str">
        <f ca="1">IF(P36,IF(L36&lt;&gt;"", L36, IF(OR(I36="暂停",I36="取消"), IFERROR(WORKDAY.INTL($K36,$M36*$H36,1,项目参数!$B$2:$B$200),WORKDAY($K36,$M36*$H36,1)),TODAY())),"")</f>
        <v/>
      </c>
      <c r="AH36">
        <f ca="1">IF(AND(N36,P36),IF('临-间接'!T36="(空白)",0,'临-间接'!T36),0)</f>
        <v>0</v>
      </c>
      <c r="AI36" s="34" t="str">
        <f ca="1">IF($N36,VLOOKUP($B36,项目阶段与里程碑!$B:$E,3,FALSE),"")</f>
        <v/>
      </c>
      <c r="AJ36" s="34" t="str">
        <f ca="1">IF($N36,VLOOKUP($B36,项目阶段与里程碑!$B:$E,4,FALSE),"")</f>
        <v/>
      </c>
      <c r="AK36" s="34" t="str">
        <f t="shared" ca="1" si="14"/>
        <v/>
      </c>
      <c r="AL36" s="92" t="str">
        <f ca="1">IF($AK36&lt;&gt;"",IFERROR(NETWORKDAYS.INTL($AI36,$AK36,1,项目参数!$B$2:$B$200),NETWORKDAYS($AI36,$AK36,1)),"")</f>
        <v/>
      </c>
      <c r="AM36" s="92" t="str">
        <f ca="1">IF(K36&lt;&gt;"",IFERROR(NETWORKDAYS.INTL($AI36,$K36,1,项目参数!$B$2:$B$200),NETWORKDAYS($AI36,$K36,1)),"")</f>
        <v/>
      </c>
      <c r="AN36" s="92" t="str">
        <f ca="1">IF(L36&lt;&gt;"",IFERROR(NETWORKDAYS.INTL($AI36,$L36,1,项目参数!$B$2:$B$200),NETWORKDAYS($AI36,$L36,1)),"")</f>
        <v/>
      </c>
    </row>
    <row r="37" spans="1:40">
      <c r="A37">
        <f ca="1">IF('临-间接'!F37="(空白)","",'临-间接'!F37)</f>
        <v>0</v>
      </c>
      <c r="B37">
        <f ca="1">IF('临-间接'!G37="(空白)","",'临-间接'!G37)</f>
        <v>0</v>
      </c>
      <c r="C37">
        <f ca="1">IF('临-间接'!I37="(空白)","",'临-间接'!I37)</f>
        <v>0</v>
      </c>
      <c r="D37">
        <f ca="1">IF('临-间接'!J37="(空白)","",'临-间接'!J37)</f>
        <v>0</v>
      </c>
      <c r="E37">
        <f ca="1">IF('临-间接'!K37="(空白)","",'临-间接'!K37)</f>
        <v>0</v>
      </c>
      <c r="F37">
        <f ca="1">IF('临-间接'!H37="(空白)","",'临-间接'!H37)</f>
        <v>0</v>
      </c>
      <c r="G37">
        <f ca="1">IF('临-间接'!L37="(空白)","",'临-间接'!L37)</f>
        <v>0</v>
      </c>
      <c r="H37">
        <f ca="1">IF('临-间接'!M37="(空白)",0,'临-间接'!M37)</f>
        <v>0</v>
      </c>
      <c r="I37" t="str">
        <f ca="1">IF(OR('临-间接'!R37=0,'临-间接'!R37="(空白)"),"",'临-间接'!R37)</f>
        <v/>
      </c>
      <c r="J37" s="34" t="str">
        <f ca="1">IF(OR('临-间接'!N37=0,'临-间接'!N37="(空白)"),"",'临-间接'!N37)</f>
        <v/>
      </c>
      <c r="K37" s="34" t="str">
        <f ca="1">IF(OR('临-间接'!O37=0,'临-间接'!O37="(空白)"),"",'临-间接'!O37)</f>
        <v/>
      </c>
      <c r="L37" s="34" t="str">
        <f ca="1">IF(OR('临-间接'!P37=0,'临-间接'!P37="(空白)"),"",'临-间接'!P37)</f>
        <v/>
      </c>
      <c r="M37">
        <f ca="1">IF('临-间接'!Q37="(空白)",0,'临-间接'!Q37)</f>
        <v>0</v>
      </c>
      <c r="N37" s="97" t="b">
        <f t="shared" ca="1" si="2"/>
        <v>0</v>
      </c>
      <c r="O37" s="97" t="b">
        <f t="shared" ca="1" si="3"/>
        <v>0</v>
      </c>
      <c r="P37" s="97" t="b">
        <f t="shared" ca="1" si="4"/>
        <v>0</v>
      </c>
      <c r="Q37" s="97" t="b">
        <f t="shared" ca="1" si="5"/>
        <v>0</v>
      </c>
      <c r="R37" s="97" t="b">
        <f t="shared" ca="1" si="6"/>
        <v>0</v>
      </c>
      <c r="S37" s="97" t="str">
        <f t="shared" ca="1" si="7"/>
        <v>未开始</v>
      </c>
      <c r="T37" s="97">
        <f ca="1">IF(AND(N37,P37,NOT(Q37)),NETWORKDAYS(K37,AG37,项目参数!$B$2:$B$200),0)</f>
        <v>0</v>
      </c>
      <c r="U37" s="98">
        <f t="shared" ca="1" si="8"/>
        <v>0</v>
      </c>
      <c r="V37" s="117">
        <f t="shared" ca="1" si="9"/>
        <v>0</v>
      </c>
      <c r="W37" s="117">
        <f t="shared" ca="1" si="10"/>
        <v>0</v>
      </c>
      <c r="X37" s="117" t="str">
        <f t="shared" ca="1" si="11"/>
        <v/>
      </c>
      <c r="Y37" s="97">
        <f t="shared" ca="1" si="12"/>
        <v>0</v>
      </c>
      <c r="Z37" s="97">
        <f t="shared" ca="1" si="13"/>
        <v>0</v>
      </c>
      <c r="AA37" s="97">
        <f ca="1">IF(AND(N37,P37,K37&gt;项目信息!$C$18),INT((IF(Q37,L37,K37)-项目信息!$C$18)/30)+1,0)</f>
        <v>0</v>
      </c>
      <c r="AB37" s="97" t="str">
        <f ca="1">IF(N37,WEEKNUM(IF(L37&lt;&gt;"",L37,IF(K37&lt;&gt;"",K37,J37)-项目信息!$C$18)+1),"")</f>
        <v/>
      </c>
      <c r="AC37" s="97" t="str">
        <f ca="1">IFERROR(VLOOKUP(VLOOKUP(G37,内部通讯录!$B:$F,5,FALSE),项目参数!$I$14:$J$21,2,FALSE),"")</f>
        <v/>
      </c>
      <c r="AD37" s="97" t="str">
        <f ca="1">IF($N37,$AC37*V37/项目参数!$J$29,"")</f>
        <v/>
      </c>
      <c r="AE37" s="97" t="str">
        <f ca="1">IF($N37,$AC37*W37/项目参数!$J$29,"")</f>
        <v/>
      </c>
      <c r="AF37" s="99" t="str">
        <f ca="1">IF(OR('临-间接'!S37=0,'临-间接'!S37="(空白)"),"",'临-间接'!S37)</f>
        <v/>
      </c>
      <c r="AG37" s="34" t="str">
        <f ca="1">IF(P37,IF(L37&lt;&gt;"", L37, IF(OR(I37="暂停",I37="取消"), IFERROR(WORKDAY.INTL($K37,$M37*$H37,1,项目参数!$B$2:$B$200),WORKDAY($K37,$M37*$H37,1)),TODAY())),"")</f>
        <v/>
      </c>
      <c r="AH37">
        <f ca="1">IF(AND(N37,P37),IF('临-间接'!T37="(空白)",0,'临-间接'!T37),0)</f>
        <v>0</v>
      </c>
      <c r="AI37" s="34" t="str">
        <f ca="1">IF($N37,VLOOKUP($B37,项目阶段与里程碑!$B:$E,3,FALSE),"")</f>
        <v/>
      </c>
      <c r="AJ37" s="34" t="str">
        <f ca="1">IF($N37,VLOOKUP($B37,项目阶段与里程碑!$B:$E,4,FALSE),"")</f>
        <v/>
      </c>
      <c r="AK37" s="34" t="str">
        <f t="shared" ca="1" si="14"/>
        <v/>
      </c>
      <c r="AL37" s="92" t="str">
        <f ca="1">IF($AK37&lt;&gt;"",IFERROR(NETWORKDAYS.INTL($AI37,$AK37,1,项目参数!$B$2:$B$200),NETWORKDAYS($AI37,$AK37,1)),"")</f>
        <v/>
      </c>
      <c r="AM37" s="92" t="str">
        <f ca="1">IF(K37&lt;&gt;"",IFERROR(NETWORKDAYS.INTL($AI37,$K37,1,项目参数!$B$2:$B$200),NETWORKDAYS($AI37,$K37,1)),"")</f>
        <v/>
      </c>
      <c r="AN37" s="92" t="str">
        <f ca="1">IF(L37&lt;&gt;"",IFERROR(NETWORKDAYS.INTL($AI37,$L37,1,项目参数!$B$2:$B$200),NETWORKDAYS($AI37,$L37,1)),"")</f>
        <v/>
      </c>
    </row>
    <row r="38" spans="1:40">
      <c r="A38">
        <f ca="1">IF('临-间接'!F38="(空白)","",'临-间接'!F38)</f>
        <v>0</v>
      </c>
      <c r="B38">
        <f ca="1">IF('临-间接'!G38="(空白)","",'临-间接'!G38)</f>
        <v>0</v>
      </c>
      <c r="C38">
        <f ca="1">IF('临-间接'!I38="(空白)","",'临-间接'!I38)</f>
        <v>0</v>
      </c>
      <c r="D38">
        <f ca="1">IF('临-间接'!J38="(空白)","",'临-间接'!J38)</f>
        <v>0</v>
      </c>
      <c r="E38">
        <f ca="1">IF('临-间接'!K38="(空白)","",'临-间接'!K38)</f>
        <v>0</v>
      </c>
      <c r="F38">
        <f ca="1">IF('临-间接'!H38="(空白)","",'临-间接'!H38)</f>
        <v>0</v>
      </c>
      <c r="G38">
        <f ca="1">IF('临-间接'!L38="(空白)","",'临-间接'!L38)</f>
        <v>0</v>
      </c>
      <c r="H38">
        <f ca="1">IF('临-间接'!M38="(空白)",0,'临-间接'!M38)</f>
        <v>0</v>
      </c>
      <c r="I38" t="str">
        <f ca="1">IF(OR('临-间接'!R38=0,'临-间接'!R38="(空白)"),"",'临-间接'!R38)</f>
        <v/>
      </c>
      <c r="J38" s="34" t="str">
        <f ca="1">IF(OR('临-间接'!N38=0,'临-间接'!N38="(空白)"),"",'临-间接'!N38)</f>
        <v/>
      </c>
      <c r="K38" s="34" t="str">
        <f ca="1">IF(OR('临-间接'!O38=0,'临-间接'!O38="(空白)"),"",'临-间接'!O38)</f>
        <v/>
      </c>
      <c r="L38" s="34" t="str">
        <f ca="1">IF(OR('临-间接'!P38=0,'临-间接'!P38="(空白)"),"",'临-间接'!P38)</f>
        <v/>
      </c>
      <c r="M38">
        <f ca="1">IF('临-间接'!Q38="(空白)",0,'临-间接'!Q38)</f>
        <v>0</v>
      </c>
      <c r="N38" s="97" t="b">
        <f t="shared" ca="1" si="2"/>
        <v>0</v>
      </c>
      <c r="O38" s="97" t="b">
        <f t="shared" ca="1" si="3"/>
        <v>0</v>
      </c>
      <c r="P38" s="97" t="b">
        <f t="shared" ca="1" si="4"/>
        <v>0</v>
      </c>
      <c r="Q38" s="97" t="b">
        <f t="shared" ca="1" si="5"/>
        <v>0</v>
      </c>
      <c r="R38" s="97" t="b">
        <f t="shared" ca="1" si="6"/>
        <v>0</v>
      </c>
      <c r="S38" s="97" t="str">
        <f t="shared" ca="1" si="7"/>
        <v>未开始</v>
      </c>
      <c r="T38" s="97">
        <f ca="1">IF(AND(N38,P38,NOT(Q38)),NETWORKDAYS(K38,AG38,项目参数!$B$2:$B$200),0)</f>
        <v>0</v>
      </c>
      <c r="U38" s="98">
        <f t="shared" ca="1" si="8"/>
        <v>0</v>
      </c>
      <c r="V38" s="117">
        <f t="shared" ca="1" si="9"/>
        <v>0</v>
      </c>
      <c r="W38" s="117">
        <f t="shared" ca="1" si="10"/>
        <v>0</v>
      </c>
      <c r="X38" s="117" t="str">
        <f t="shared" ca="1" si="11"/>
        <v/>
      </c>
      <c r="Y38" s="97">
        <f t="shared" ca="1" si="12"/>
        <v>0</v>
      </c>
      <c r="Z38" s="97">
        <f t="shared" ca="1" si="13"/>
        <v>0</v>
      </c>
      <c r="AA38" s="97">
        <f ca="1">IF(AND(N38,P38,K38&gt;项目信息!$C$18),INT((IF(Q38,L38,K38)-项目信息!$C$18)/30)+1,0)</f>
        <v>0</v>
      </c>
      <c r="AB38" s="97" t="str">
        <f ca="1">IF(N38,WEEKNUM(IF(L38&lt;&gt;"",L38,IF(K38&lt;&gt;"",K38,J38)-项目信息!$C$18)+1),"")</f>
        <v/>
      </c>
      <c r="AC38" s="97" t="str">
        <f ca="1">IFERROR(VLOOKUP(VLOOKUP(G38,内部通讯录!$B:$F,5,FALSE),项目参数!$I$14:$J$21,2,FALSE),"")</f>
        <v/>
      </c>
      <c r="AD38" s="97" t="str">
        <f ca="1">IF($N38,$AC38*V38/项目参数!$J$29,"")</f>
        <v/>
      </c>
      <c r="AE38" s="97" t="str">
        <f ca="1">IF($N38,$AC38*W38/项目参数!$J$29,"")</f>
        <v/>
      </c>
      <c r="AF38" s="99" t="str">
        <f ca="1">IF(OR('临-间接'!S38=0,'临-间接'!S38="(空白)"),"",'临-间接'!S38)</f>
        <v/>
      </c>
      <c r="AG38" s="34" t="str">
        <f ca="1">IF(P38,IF(L38&lt;&gt;"", L38, IF(OR(I38="暂停",I38="取消"), IFERROR(WORKDAY.INTL($K38,$M38*$H38,1,项目参数!$B$2:$B$200),WORKDAY($K38,$M38*$H38,1)),TODAY())),"")</f>
        <v/>
      </c>
      <c r="AH38">
        <f ca="1">IF(AND(N38,P38),IF('临-间接'!T38="(空白)",0,'临-间接'!T38),0)</f>
        <v>0</v>
      </c>
      <c r="AI38" s="34" t="str">
        <f ca="1">IF($N38,VLOOKUP($B38,项目阶段与里程碑!$B:$E,3,FALSE),"")</f>
        <v/>
      </c>
      <c r="AJ38" s="34" t="str">
        <f ca="1">IF($N38,VLOOKUP($B38,项目阶段与里程碑!$B:$E,4,FALSE),"")</f>
        <v/>
      </c>
      <c r="AK38" s="34" t="str">
        <f t="shared" ca="1" si="14"/>
        <v/>
      </c>
      <c r="AL38" s="92" t="str">
        <f ca="1">IF($AK38&lt;&gt;"",IFERROR(NETWORKDAYS.INTL($AI38,$AK38,1,项目参数!$B$2:$B$200),NETWORKDAYS($AI38,$AK38,1)),"")</f>
        <v/>
      </c>
      <c r="AM38" s="92" t="str">
        <f ca="1">IF(K38&lt;&gt;"",IFERROR(NETWORKDAYS.INTL($AI38,$K38,1,项目参数!$B$2:$B$200),NETWORKDAYS($AI38,$K38,1)),"")</f>
        <v/>
      </c>
      <c r="AN38" s="92" t="str">
        <f ca="1">IF(L38&lt;&gt;"",IFERROR(NETWORKDAYS.INTL($AI38,$L38,1,项目参数!$B$2:$B$200),NETWORKDAYS($AI38,$L38,1)),"")</f>
        <v/>
      </c>
    </row>
    <row r="39" spans="1:40">
      <c r="A39">
        <f ca="1">IF('临-间接'!F39="(空白)","",'临-间接'!F39)</f>
        <v>0</v>
      </c>
      <c r="B39">
        <f ca="1">IF('临-间接'!G39="(空白)","",'临-间接'!G39)</f>
        <v>0</v>
      </c>
      <c r="C39">
        <f ca="1">IF('临-间接'!I39="(空白)","",'临-间接'!I39)</f>
        <v>0</v>
      </c>
      <c r="D39">
        <f ca="1">IF('临-间接'!J39="(空白)","",'临-间接'!J39)</f>
        <v>0</v>
      </c>
      <c r="E39">
        <f ca="1">IF('临-间接'!K39="(空白)","",'临-间接'!K39)</f>
        <v>0</v>
      </c>
      <c r="F39">
        <f ca="1">IF('临-间接'!H39="(空白)","",'临-间接'!H39)</f>
        <v>0</v>
      </c>
      <c r="G39">
        <f ca="1">IF('临-间接'!L39="(空白)","",'临-间接'!L39)</f>
        <v>0</v>
      </c>
      <c r="H39">
        <f ca="1">IF('临-间接'!M39="(空白)",0,'临-间接'!M39)</f>
        <v>0</v>
      </c>
      <c r="I39" t="str">
        <f ca="1">IF(OR('临-间接'!R39=0,'临-间接'!R39="(空白)"),"",'临-间接'!R39)</f>
        <v/>
      </c>
      <c r="J39" s="34" t="str">
        <f ca="1">IF(OR('临-间接'!N39=0,'临-间接'!N39="(空白)"),"",'临-间接'!N39)</f>
        <v/>
      </c>
      <c r="K39" s="34" t="str">
        <f ca="1">IF(OR('临-间接'!O39=0,'临-间接'!O39="(空白)"),"",'临-间接'!O39)</f>
        <v/>
      </c>
      <c r="L39" s="34" t="str">
        <f ca="1">IF(OR('临-间接'!P39=0,'临-间接'!P39="(空白)"),"",'临-间接'!P39)</f>
        <v/>
      </c>
      <c r="M39">
        <f ca="1">IF('临-间接'!Q39="(空白)",0,'临-间接'!Q39)</f>
        <v>0</v>
      </c>
      <c r="N39" s="97" t="b">
        <f t="shared" ca="1" si="2"/>
        <v>0</v>
      </c>
      <c r="O39" s="97" t="b">
        <f t="shared" ca="1" si="3"/>
        <v>0</v>
      </c>
      <c r="P39" s="97" t="b">
        <f t="shared" ca="1" si="4"/>
        <v>0</v>
      </c>
      <c r="Q39" s="97" t="b">
        <f t="shared" ca="1" si="5"/>
        <v>0</v>
      </c>
      <c r="R39" s="97" t="b">
        <f t="shared" ca="1" si="6"/>
        <v>0</v>
      </c>
      <c r="S39" s="97" t="str">
        <f t="shared" ca="1" si="7"/>
        <v>未开始</v>
      </c>
      <c r="T39" s="97">
        <f ca="1">IF(AND(N39,P39,NOT(Q39)),NETWORKDAYS(K39,AG39,项目参数!$B$2:$B$200),0)</f>
        <v>0</v>
      </c>
      <c r="U39" s="98">
        <f t="shared" ca="1" si="8"/>
        <v>0</v>
      </c>
      <c r="V39" s="117">
        <f t="shared" ca="1" si="9"/>
        <v>0</v>
      </c>
      <c r="W39" s="117">
        <f t="shared" ca="1" si="10"/>
        <v>0</v>
      </c>
      <c r="X39" s="117" t="str">
        <f t="shared" ca="1" si="11"/>
        <v/>
      </c>
      <c r="Y39" s="97">
        <f t="shared" ca="1" si="12"/>
        <v>0</v>
      </c>
      <c r="Z39" s="97">
        <f t="shared" ca="1" si="13"/>
        <v>0</v>
      </c>
      <c r="AA39" s="97">
        <f ca="1">IF(AND(N39,P39,K39&gt;项目信息!$C$18),INT((IF(Q39,L39,K39)-项目信息!$C$18)/30)+1,0)</f>
        <v>0</v>
      </c>
      <c r="AB39" s="97" t="str">
        <f ca="1">IF(N39,WEEKNUM(IF(L39&lt;&gt;"",L39,IF(K39&lt;&gt;"",K39,J39)-项目信息!$C$18)+1),"")</f>
        <v/>
      </c>
      <c r="AC39" s="97" t="str">
        <f ca="1">IFERROR(VLOOKUP(VLOOKUP(G39,内部通讯录!$B:$F,5,FALSE),项目参数!$I$14:$J$21,2,FALSE),"")</f>
        <v/>
      </c>
      <c r="AD39" s="97" t="str">
        <f ca="1">IF($N39,$AC39*V39/项目参数!$J$29,"")</f>
        <v/>
      </c>
      <c r="AE39" s="97" t="str">
        <f ca="1">IF($N39,$AC39*W39/项目参数!$J$29,"")</f>
        <v/>
      </c>
      <c r="AF39" s="99" t="str">
        <f ca="1">IF(OR('临-间接'!S39=0,'临-间接'!S39="(空白)"),"",'临-间接'!S39)</f>
        <v/>
      </c>
      <c r="AG39" s="34" t="str">
        <f ca="1">IF(P39,IF(L39&lt;&gt;"", L39, IF(OR(I39="暂停",I39="取消"), IFERROR(WORKDAY.INTL($K39,$M39*$H39,1,项目参数!$B$2:$B$200),WORKDAY($K39,$M39*$H39,1)),TODAY())),"")</f>
        <v/>
      </c>
      <c r="AH39">
        <f ca="1">IF(AND(N39,P39),IF('临-间接'!T39="(空白)",0,'临-间接'!T39),0)</f>
        <v>0</v>
      </c>
      <c r="AI39" s="34" t="str">
        <f ca="1">IF($N39,VLOOKUP($B39,项目阶段与里程碑!$B:$E,3,FALSE),"")</f>
        <v/>
      </c>
      <c r="AJ39" s="34" t="str">
        <f ca="1">IF($N39,VLOOKUP($B39,项目阶段与里程碑!$B:$E,4,FALSE),"")</f>
        <v/>
      </c>
      <c r="AK39" s="34" t="str">
        <f t="shared" ca="1" si="14"/>
        <v/>
      </c>
      <c r="AL39" s="92" t="str">
        <f ca="1">IF($AK39&lt;&gt;"",IFERROR(NETWORKDAYS.INTL($AI39,$AK39,1,项目参数!$B$2:$B$200),NETWORKDAYS($AI39,$AK39,1)),"")</f>
        <v/>
      </c>
      <c r="AM39" s="92" t="str">
        <f ca="1">IF(K39&lt;&gt;"",IFERROR(NETWORKDAYS.INTL($AI39,$K39,1,项目参数!$B$2:$B$200),NETWORKDAYS($AI39,$K39,1)),"")</f>
        <v/>
      </c>
      <c r="AN39" s="92" t="str">
        <f ca="1">IF(L39&lt;&gt;"",IFERROR(NETWORKDAYS.INTL($AI39,$L39,1,项目参数!$B$2:$B$200),NETWORKDAYS($AI39,$L39,1)),"")</f>
        <v/>
      </c>
    </row>
    <row r="40" spans="1:40">
      <c r="A40">
        <f ca="1">IF('临-间接'!F40="(空白)","",'临-间接'!F40)</f>
        <v>0</v>
      </c>
      <c r="B40">
        <f ca="1">IF('临-间接'!G40="(空白)","",'临-间接'!G40)</f>
        <v>0</v>
      </c>
      <c r="C40">
        <f ca="1">IF('临-间接'!I40="(空白)","",'临-间接'!I40)</f>
        <v>0</v>
      </c>
      <c r="D40">
        <f ca="1">IF('临-间接'!J40="(空白)","",'临-间接'!J40)</f>
        <v>0</v>
      </c>
      <c r="E40">
        <f ca="1">IF('临-间接'!K40="(空白)","",'临-间接'!K40)</f>
        <v>0</v>
      </c>
      <c r="F40">
        <f ca="1">IF('临-间接'!H40="(空白)","",'临-间接'!H40)</f>
        <v>0</v>
      </c>
      <c r="G40">
        <f ca="1">IF('临-间接'!L40="(空白)","",'临-间接'!L40)</f>
        <v>0</v>
      </c>
      <c r="H40">
        <f ca="1">IF('临-间接'!M40="(空白)",0,'临-间接'!M40)</f>
        <v>0</v>
      </c>
      <c r="I40" t="str">
        <f ca="1">IF(OR('临-间接'!R40=0,'临-间接'!R40="(空白)"),"",'临-间接'!R40)</f>
        <v/>
      </c>
      <c r="J40" s="34" t="str">
        <f ca="1">IF(OR('临-间接'!N40=0,'临-间接'!N40="(空白)"),"",'临-间接'!N40)</f>
        <v/>
      </c>
      <c r="K40" s="34" t="str">
        <f ca="1">IF(OR('临-间接'!O40=0,'临-间接'!O40="(空白)"),"",'临-间接'!O40)</f>
        <v/>
      </c>
      <c r="L40" s="34" t="str">
        <f ca="1">IF(OR('临-间接'!P40=0,'临-间接'!P40="(空白)"),"",'临-间接'!P40)</f>
        <v/>
      </c>
      <c r="M40">
        <f ca="1">IF('临-间接'!Q40="(空白)",0,'临-间接'!Q40)</f>
        <v>0</v>
      </c>
      <c r="N40" s="97" t="b">
        <f t="shared" ca="1" si="2"/>
        <v>0</v>
      </c>
      <c r="O40" s="97" t="b">
        <f t="shared" ca="1" si="3"/>
        <v>0</v>
      </c>
      <c r="P40" s="97" t="b">
        <f t="shared" ca="1" si="4"/>
        <v>0</v>
      </c>
      <c r="Q40" s="97" t="b">
        <f t="shared" ca="1" si="5"/>
        <v>0</v>
      </c>
      <c r="R40" s="97" t="b">
        <f t="shared" ca="1" si="6"/>
        <v>0</v>
      </c>
      <c r="S40" s="97" t="str">
        <f t="shared" ca="1" si="7"/>
        <v>未开始</v>
      </c>
      <c r="T40" s="97">
        <f ca="1">IF(AND(N40,P40,NOT(Q40)),NETWORKDAYS(K40,AG40,项目参数!$B$2:$B$200),0)</f>
        <v>0</v>
      </c>
      <c r="U40" s="98">
        <f t="shared" ca="1" si="8"/>
        <v>0</v>
      </c>
      <c r="V40" s="117">
        <f t="shared" ca="1" si="9"/>
        <v>0</v>
      </c>
      <c r="W40" s="117">
        <f t="shared" ca="1" si="10"/>
        <v>0</v>
      </c>
      <c r="X40" s="117" t="str">
        <f t="shared" ca="1" si="11"/>
        <v/>
      </c>
      <c r="Y40" s="97">
        <f t="shared" ca="1" si="12"/>
        <v>0</v>
      </c>
      <c r="Z40" s="97">
        <f t="shared" ca="1" si="13"/>
        <v>0</v>
      </c>
      <c r="AA40" s="97">
        <f ca="1">IF(AND(N40,P40,K40&gt;项目信息!$C$18),INT((IF(Q40,L40,K40)-项目信息!$C$18)/30)+1,0)</f>
        <v>0</v>
      </c>
      <c r="AB40" s="97" t="str">
        <f ca="1">IF(N40,WEEKNUM(IF(L40&lt;&gt;"",L40,IF(K40&lt;&gt;"",K40,J40)-项目信息!$C$18)+1),"")</f>
        <v/>
      </c>
      <c r="AC40" s="97" t="str">
        <f ca="1">IFERROR(VLOOKUP(VLOOKUP(G40,内部通讯录!$B:$F,5,FALSE),项目参数!$I$14:$J$21,2,FALSE),"")</f>
        <v/>
      </c>
      <c r="AD40" s="97" t="str">
        <f ca="1">IF($N40,$AC40*V40/项目参数!$J$29,"")</f>
        <v/>
      </c>
      <c r="AE40" s="97" t="str">
        <f ca="1">IF($N40,$AC40*W40/项目参数!$J$29,"")</f>
        <v/>
      </c>
      <c r="AF40" s="99" t="str">
        <f ca="1">IF(OR('临-间接'!S40=0,'临-间接'!S40="(空白)"),"",'临-间接'!S40)</f>
        <v/>
      </c>
      <c r="AG40" s="34" t="str">
        <f ca="1">IF(P40,IF(L40&lt;&gt;"", L40, IF(OR(I40="暂停",I40="取消"), IFERROR(WORKDAY.INTL($K40,$M40*$H40,1,项目参数!$B$2:$B$200),WORKDAY($K40,$M40*$H40,1)),TODAY())),"")</f>
        <v/>
      </c>
      <c r="AH40">
        <f ca="1">IF(AND(N40,P40),IF('临-间接'!T40="(空白)",0,'临-间接'!T40),0)</f>
        <v>0</v>
      </c>
      <c r="AI40" s="34" t="str">
        <f ca="1">IF($N40,VLOOKUP($B40,项目阶段与里程碑!$B:$E,3,FALSE),"")</f>
        <v/>
      </c>
      <c r="AJ40" s="34" t="str">
        <f ca="1">IF($N40,VLOOKUP($B40,项目阶段与里程碑!$B:$E,4,FALSE),"")</f>
        <v/>
      </c>
      <c r="AK40" s="34" t="str">
        <f t="shared" ca="1" si="14"/>
        <v/>
      </c>
      <c r="AL40" s="92" t="str">
        <f ca="1">IF($AK40&lt;&gt;"",IFERROR(NETWORKDAYS.INTL($AI40,$AK40,1,项目参数!$B$2:$B$200),NETWORKDAYS($AI40,$AK40,1)),"")</f>
        <v/>
      </c>
      <c r="AM40" s="92" t="str">
        <f ca="1">IF(K40&lt;&gt;"",IFERROR(NETWORKDAYS.INTL($AI40,$K40,1,项目参数!$B$2:$B$200),NETWORKDAYS($AI40,$K40,1)),"")</f>
        <v/>
      </c>
      <c r="AN40" s="92" t="str">
        <f ca="1">IF(L40&lt;&gt;"",IFERROR(NETWORKDAYS.INTL($AI40,$L40,1,项目参数!$B$2:$B$200),NETWORKDAYS($AI40,$L40,1)),"")</f>
        <v/>
      </c>
    </row>
    <row r="41" spans="1:40">
      <c r="A41">
        <f ca="1">IF('临-间接'!F41="(空白)","",'临-间接'!F41)</f>
        <v>0</v>
      </c>
      <c r="B41">
        <f ca="1">IF('临-间接'!G41="(空白)","",'临-间接'!G41)</f>
        <v>0</v>
      </c>
      <c r="C41">
        <f ca="1">IF('临-间接'!I41="(空白)","",'临-间接'!I41)</f>
        <v>0</v>
      </c>
      <c r="D41">
        <f ca="1">IF('临-间接'!J41="(空白)","",'临-间接'!J41)</f>
        <v>0</v>
      </c>
      <c r="E41">
        <f ca="1">IF('临-间接'!K41="(空白)","",'临-间接'!K41)</f>
        <v>0</v>
      </c>
      <c r="F41">
        <f ca="1">IF('临-间接'!H41="(空白)","",'临-间接'!H41)</f>
        <v>0</v>
      </c>
      <c r="G41">
        <f ca="1">IF('临-间接'!L41="(空白)","",'临-间接'!L41)</f>
        <v>0</v>
      </c>
      <c r="H41">
        <f ca="1">IF('临-间接'!M41="(空白)",0,'临-间接'!M41)</f>
        <v>0</v>
      </c>
      <c r="I41" t="str">
        <f ca="1">IF(OR('临-间接'!R41=0,'临-间接'!R41="(空白)"),"",'临-间接'!R41)</f>
        <v/>
      </c>
      <c r="J41" s="34" t="str">
        <f ca="1">IF(OR('临-间接'!N41=0,'临-间接'!N41="(空白)"),"",'临-间接'!N41)</f>
        <v/>
      </c>
      <c r="K41" s="34" t="str">
        <f ca="1">IF(OR('临-间接'!O41=0,'临-间接'!O41="(空白)"),"",'临-间接'!O41)</f>
        <v/>
      </c>
      <c r="L41" s="34" t="str">
        <f ca="1">IF(OR('临-间接'!P41=0,'临-间接'!P41="(空白)"),"",'临-间接'!P41)</f>
        <v/>
      </c>
      <c r="M41">
        <f ca="1">IF('临-间接'!Q41="(空白)",0,'临-间接'!Q41)</f>
        <v>0</v>
      </c>
      <c r="N41" s="97" t="b">
        <f t="shared" ca="1" si="2"/>
        <v>0</v>
      </c>
      <c r="O41" s="97" t="b">
        <f t="shared" ca="1" si="3"/>
        <v>0</v>
      </c>
      <c r="P41" s="97" t="b">
        <f t="shared" ca="1" si="4"/>
        <v>0</v>
      </c>
      <c r="Q41" s="97" t="b">
        <f t="shared" ca="1" si="5"/>
        <v>0</v>
      </c>
      <c r="R41" s="97" t="b">
        <f t="shared" ca="1" si="6"/>
        <v>0</v>
      </c>
      <c r="S41" s="97" t="str">
        <f t="shared" ca="1" si="7"/>
        <v>未开始</v>
      </c>
      <c r="T41" s="97">
        <f ca="1">IF(AND(N41,P41,NOT(Q41)),NETWORKDAYS(K41,AG41,项目参数!$B$2:$B$200),0)</f>
        <v>0</v>
      </c>
      <c r="U41" s="98">
        <f t="shared" ca="1" si="8"/>
        <v>0</v>
      </c>
      <c r="V41" s="117">
        <f t="shared" ca="1" si="9"/>
        <v>0</v>
      </c>
      <c r="W41" s="117">
        <f t="shared" ca="1" si="10"/>
        <v>0</v>
      </c>
      <c r="X41" s="117" t="str">
        <f t="shared" ca="1" si="11"/>
        <v/>
      </c>
      <c r="Y41" s="97">
        <f t="shared" ca="1" si="12"/>
        <v>0</v>
      </c>
      <c r="Z41" s="97">
        <f t="shared" ca="1" si="13"/>
        <v>0</v>
      </c>
      <c r="AA41" s="97">
        <f ca="1">IF(AND(N41,P41,K41&gt;项目信息!$C$18),INT((IF(Q41,L41,K41)-项目信息!$C$18)/30)+1,0)</f>
        <v>0</v>
      </c>
      <c r="AB41" s="97" t="str">
        <f ca="1">IF(N41,WEEKNUM(IF(L41&lt;&gt;"",L41,IF(K41&lt;&gt;"",K41,J41)-项目信息!$C$18)+1),"")</f>
        <v/>
      </c>
      <c r="AC41" s="97" t="str">
        <f ca="1">IFERROR(VLOOKUP(VLOOKUP(G41,内部通讯录!$B:$F,5,FALSE),项目参数!$I$14:$J$21,2,FALSE),"")</f>
        <v/>
      </c>
      <c r="AD41" s="97" t="str">
        <f ca="1">IF($N41,$AC41*V41/项目参数!$J$29,"")</f>
        <v/>
      </c>
      <c r="AE41" s="97" t="str">
        <f ca="1">IF($N41,$AC41*W41/项目参数!$J$29,"")</f>
        <v/>
      </c>
      <c r="AF41" s="99" t="str">
        <f ca="1">IF(OR('临-间接'!S41=0,'临-间接'!S41="(空白)"),"",'临-间接'!S41)</f>
        <v/>
      </c>
      <c r="AG41" s="34" t="str">
        <f ca="1">IF(P41,IF(L41&lt;&gt;"", L41, IF(OR(I41="暂停",I41="取消"), IFERROR(WORKDAY.INTL($K41,$M41*$H41,1,项目参数!$B$2:$B$200),WORKDAY($K41,$M41*$H41,1)),TODAY())),"")</f>
        <v/>
      </c>
      <c r="AH41">
        <f ca="1">IF(AND(N41,P41),IF('临-间接'!T41="(空白)",0,'临-间接'!T41),0)</f>
        <v>0</v>
      </c>
      <c r="AI41" s="34" t="str">
        <f ca="1">IF($N41,VLOOKUP($B41,项目阶段与里程碑!$B:$E,3,FALSE),"")</f>
        <v/>
      </c>
      <c r="AJ41" s="34" t="str">
        <f ca="1">IF($N41,VLOOKUP($B41,项目阶段与里程碑!$B:$E,4,FALSE),"")</f>
        <v/>
      </c>
      <c r="AK41" s="34" t="str">
        <f t="shared" ca="1" si="14"/>
        <v/>
      </c>
      <c r="AL41" s="92" t="str">
        <f ca="1">IF($AK41&lt;&gt;"",IFERROR(NETWORKDAYS.INTL($AI41,$AK41,1,项目参数!$B$2:$B$200),NETWORKDAYS($AI41,$AK41,1)),"")</f>
        <v/>
      </c>
      <c r="AM41" s="92" t="str">
        <f ca="1">IF(K41&lt;&gt;"",IFERROR(NETWORKDAYS.INTL($AI41,$K41,1,项目参数!$B$2:$B$200),NETWORKDAYS($AI41,$K41,1)),"")</f>
        <v/>
      </c>
      <c r="AN41" s="92" t="str">
        <f ca="1">IF(L41&lt;&gt;"",IFERROR(NETWORKDAYS.INTL($AI41,$L41,1,项目参数!$B$2:$B$200),NETWORKDAYS($AI41,$L41,1)),"")</f>
        <v/>
      </c>
    </row>
    <row r="42" spans="1:40">
      <c r="A42">
        <f ca="1">IF('临-间接'!F42="(空白)","",'临-间接'!F42)</f>
        <v>0</v>
      </c>
      <c r="B42">
        <f ca="1">IF('临-间接'!G42="(空白)","",'临-间接'!G42)</f>
        <v>0</v>
      </c>
      <c r="C42">
        <f ca="1">IF('临-间接'!I42="(空白)","",'临-间接'!I42)</f>
        <v>0</v>
      </c>
      <c r="D42">
        <f ca="1">IF('临-间接'!J42="(空白)","",'临-间接'!J42)</f>
        <v>0</v>
      </c>
      <c r="E42">
        <f ca="1">IF('临-间接'!K42="(空白)","",'临-间接'!K42)</f>
        <v>0</v>
      </c>
      <c r="F42">
        <f ca="1">IF('临-间接'!H42="(空白)","",'临-间接'!H42)</f>
        <v>0</v>
      </c>
      <c r="G42">
        <f ca="1">IF('临-间接'!L42="(空白)","",'临-间接'!L42)</f>
        <v>0</v>
      </c>
      <c r="H42">
        <f ca="1">IF('临-间接'!M42="(空白)",0,'临-间接'!M42)</f>
        <v>0</v>
      </c>
      <c r="I42" t="str">
        <f ca="1">IF(OR('临-间接'!R42=0,'临-间接'!R42="(空白)"),"",'临-间接'!R42)</f>
        <v/>
      </c>
      <c r="J42" s="34" t="str">
        <f ca="1">IF(OR('临-间接'!N42=0,'临-间接'!N42="(空白)"),"",'临-间接'!N42)</f>
        <v/>
      </c>
      <c r="K42" s="34" t="str">
        <f ca="1">IF(OR('临-间接'!O42=0,'临-间接'!O42="(空白)"),"",'临-间接'!O42)</f>
        <v/>
      </c>
      <c r="L42" s="34" t="str">
        <f ca="1">IF(OR('临-间接'!P42=0,'临-间接'!P42="(空白)"),"",'临-间接'!P42)</f>
        <v/>
      </c>
      <c r="M42">
        <f ca="1">IF('临-间接'!Q42="(空白)",0,'临-间接'!Q42)</f>
        <v>0</v>
      </c>
      <c r="N42" s="97" t="b">
        <f t="shared" ca="1" si="2"/>
        <v>0</v>
      </c>
      <c r="O42" s="97" t="b">
        <f t="shared" ca="1" si="3"/>
        <v>0</v>
      </c>
      <c r="P42" s="97" t="b">
        <f t="shared" ca="1" si="4"/>
        <v>0</v>
      </c>
      <c r="Q42" s="97" t="b">
        <f t="shared" ca="1" si="5"/>
        <v>0</v>
      </c>
      <c r="R42" s="97" t="b">
        <f t="shared" ca="1" si="6"/>
        <v>0</v>
      </c>
      <c r="S42" s="97" t="str">
        <f t="shared" ca="1" si="7"/>
        <v>未开始</v>
      </c>
      <c r="T42" s="97">
        <f ca="1">IF(AND(N42,P42,NOT(Q42)),NETWORKDAYS(K42,AG42,项目参数!$B$2:$B$200),0)</f>
        <v>0</v>
      </c>
      <c r="U42" s="98">
        <f t="shared" ca="1" si="8"/>
        <v>0</v>
      </c>
      <c r="V42" s="117">
        <f t="shared" ca="1" si="9"/>
        <v>0</v>
      </c>
      <c r="W42" s="117">
        <f t="shared" ca="1" si="10"/>
        <v>0</v>
      </c>
      <c r="X42" s="117" t="str">
        <f t="shared" ca="1" si="11"/>
        <v/>
      </c>
      <c r="Y42" s="97">
        <f t="shared" ca="1" si="12"/>
        <v>0</v>
      </c>
      <c r="Z42" s="97">
        <f t="shared" ca="1" si="13"/>
        <v>0</v>
      </c>
      <c r="AA42" s="97">
        <f ca="1">IF(AND(N42,P42,K42&gt;项目信息!$C$18),INT((IF(Q42,L42,K42)-项目信息!$C$18)/30)+1,0)</f>
        <v>0</v>
      </c>
      <c r="AB42" s="97" t="str">
        <f ca="1">IF(N42,WEEKNUM(IF(L42&lt;&gt;"",L42,IF(K42&lt;&gt;"",K42,J42)-项目信息!$C$18)+1),"")</f>
        <v/>
      </c>
      <c r="AC42" s="97" t="str">
        <f ca="1">IFERROR(VLOOKUP(VLOOKUP(G42,内部通讯录!$B:$F,5,FALSE),项目参数!$I$14:$J$21,2,FALSE),"")</f>
        <v/>
      </c>
      <c r="AD42" s="97" t="str">
        <f ca="1">IF($N42,$AC42*V42/项目参数!$J$29,"")</f>
        <v/>
      </c>
      <c r="AE42" s="97" t="str">
        <f ca="1">IF($N42,$AC42*W42/项目参数!$J$29,"")</f>
        <v/>
      </c>
      <c r="AF42" s="99" t="str">
        <f ca="1">IF(OR('临-间接'!S42=0,'临-间接'!S42="(空白)"),"",'临-间接'!S42)</f>
        <v/>
      </c>
      <c r="AG42" s="34" t="str">
        <f ca="1">IF(P42,IF(L42&lt;&gt;"", L42, IF(OR(I42="暂停",I42="取消"), IFERROR(WORKDAY.INTL($K42,$M42*$H42,1,项目参数!$B$2:$B$200),WORKDAY($K42,$M42*$H42,1)),TODAY())),"")</f>
        <v/>
      </c>
      <c r="AH42">
        <f ca="1">IF(AND(N42,P42),IF('临-间接'!T42="(空白)",0,'临-间接'!T42),0)</f>
        <v>0</v>
      </c>
      <c r="AI42" s="34" t="str">
        <f ca="1">IF($N42,VLOOKUP($B42,项目阶段与里程碑!$B:$E,3,FALSE),"")</f>
        <v/>
      </c>
      <c r="AJ42" s="34" t="str">
        <f ca="1">IF($N42,VLOOKUP($B42,项目阶段与里程碑!$B:$E,4,FALSE),"")</f>
        <v/>
      </c>
      <c r="AK42" s="34" t="str">
        <f t="shared" ca="1" si="14"/>
        <v/>
      </c>
      <c r="AL42" s="92" t="str">
        <f ca="1">IF($AK42&lt;&gt;"",IFERROR(NETWORKDAYS.INTL($AI42,$AK42,1,项目参数!$B$2:$B$200),NETWORKDAYS($AI42,$AK42,1)),"")</f>
        <v/>
      </c>
      <c r="AM42" s="92" t="str">
        <f ca="1">IF(K42&lt;&gt;"",IFERROR(NETWORKDAYS.INTL($AI42,$K42,1,项目参数!$B$2:$B$200),NETWORKDAYS($AI42,$K42,1)),"")</f>
        <v/>
      </c>
      <c r="AN42" s="92" t="str">
        <f ca="1">IF(L42&lt;&gt;"",IFERROR(NETWORKDAYS.INTL($AI42,$L42,1,项目参数!$B$2:$B$200),NETWORKDAYS($AI42,$L42,1)),"")</f>
        <v/>
      </c>
    </row>
    <row r="43" spans="1:40">
      <c r="A43">
        <f ca="1">IF('临-间接'!F43="(空白)","",'临-间接'!F43)</f>
        <v>0</v>
      </c>
      <c r="B43">
        <f ca="1">IF('临-间接'!G43="(空白)","",'临-间接'!G43)</f>
        <v>0</v>
      </c>
      <c r="C43">
        <f ca="1">IF('临-间接'!I43="(空白)","",'临-间接'!I43)</f>
        <v>0</v>
      </c>
      <c r="D43">
        <f ca="1">IF('临-间接'!J43="(空白)","",'临-间接'!J43)</f>
        <v>0</v>
      </c>
      <c r="E43">
        <f ca="1">IF('临-间接'!K43="(空白)","",'临-间接'!K43)</f>
        <v>0</v>
      </c>
      <c r="F43">
        <f ca="1">IF('临-间接'!H43="(空白)","",'临-间接'!H43)</f>
        <v>0</v>
      </c>
      <c r="G43">
        <f ca="1">IF('临-间接'!L43="(空白)","",'临-间接'!L43)</f>
        <v>0</v>
      </c>
      <c r="H43">
        <f ca="1">IF('临-间接'!M43="(空白)",0,'临-间接'!M43)</f>
        <v>0</v>
      </c>
      <c r="I43" t="str">
        <f ca="1">IF(OR('临-间接'!R43=0,'临-间接'!R43="(空白)"),"",'临-间接'!R43)</f>
        <v/>
      </c>
      <c r="J43" s="34" t="str">
        <f ca="1">IF(OR('临-间接'!N43=0,'临-间接'!N43="(空白)"),"",'临-间接'!N43)</f>
        <v/>
      </c>
      <c r="K43" s="34" t="str">
        <f ca="1">IF(OR('临-间接'!O43=0,'临-间接'!O43="(空白)"),"",'临-间接'!O43)</f>
        <v/>
      </c>
      <c r="L43" s="34" t="str">
        <f ca="1">IF(OR('临-间接'!P43=0,'临-间接'!P43="(空白)"),"",'临-间接'!P43)</f>
        <v/>
      </c>
      <c r="M43">
        <f ca="1">IF('临-间接'!Q43="(空白)",0,'临-间接'!Q43)</f>
        <v>0</v>
      </c>
      <c r="N43" s="97" t="b">
        <f t="shared" ca="1" si="2"/>
        <v>0</v>
      </c>
      <c r="O43" s="97" t="b">
        <f t="shared" ca="1" si="3"/>
        <v>0</v>
      </c>
      <c r="P43" s="97" t="b">
        <f t="shared" ca="1" si="4"/>
        <v>0</v>
      </c>
      <c r="Q43" s="97" t="b">
        <f t="shared" ca="1" si="5"/>
        <v>0</v>
      </c>
      <c r="R43" s="97" t="b">
        <f t="shared" ca="1" si="6"/>
        <v>0</v>
      </c>
      <c r="S43" s="97" t="str">
        <f t="shared" ca="1" si="7"/>
        <v>未开始</v>
      </c>
      <c r="T43" s="97">
        <f ca="1">IF(AND(N43,P43,NOT(Q43)),NETWORKDAYS(K43,AG43,项目参数!$B$2:$B$200),0)</f>
        <v>0</v>
      </c>
      <c r="U43" s="98">
        <f t="shared" ca="1" si="8"/>
        <v>0</v>
      </c>
      <c r="V43" s="117">
        <f t="shared" ca="1" si="9"/>
        <v>0</v>
      </c>
      <c r="W43" s="117">
        <f t="shared" ca="1" si="10"/>
        <v>0</v>
      </c>
      <c r="X43" s="117" t="str">
        <f t="shared" ca="1" si="11"/>
        <v/>
      </c>
      <c r="Y43" s="97">
        <f t="shared" ca="1" si="12"/>
        <v>0</v>
      </c>
      <c r="Z43" s="97">
        <f t="shared" ca="1" si="13"/>
        <v>0</v>
      </c>
      <c r="AA43" s="97">
        <f ca="1">IF(AND(N43,P43,K43&gt;项目信息!$C$18),INT((IF(Q43,L43,K43)-项目信息!$C$18)/30)+1,0)</f>
        <v>0</v>
      </c>
      <c r="AB43" s="97" t="str">
        <f ca="1">IF(N43,WEEKNUM(IF(L43&lt;&gt;"",L43,IF(K43&lt;&gt;"",K43,J43)-项目信息!$C$18)+1),"")</f>
        <v/>
      </c>
      <c r="AC43" s="97" t="str">
        <f ca="1">IFERROR(VLOOKUP(VLOOKUP(G43,内部通讯录!$B:$F,5,FALSE),项目参数!$I$14:$J$21,2,FALSE),"")</f>
        <v/>
      </c>
      <c r="AD43" s="97" t="str">
        <f ca="1">IF($N43,$AC43*V43/项目参数!$J$29,"")</f>
        <v/>
      </c>
      <c r="AE43" s="97" t="str">
        <f ca="1">IF($N43,$AC43*W43/项目参数!$J$29,"")</f>
        <v/>
      </c>
      <c r="AF43" s="99" t="str">
        <f ca="1">IF(OR('临-间接'!S43=0,'临-间接'!S43="(空白)"),"",'临-间接'!S43)</f>
        <v/>
      </c>
      <c r="AG43" s="34" t="str">
        <f ca="1">IF(P43,IF(L43&lt;&gt;"", L43, IF(OR(I43="暂停",I43="取消"), IFERROR(WORKDAY.INTL($K43,$M43*$H43,1,项目参数!$B$2:$B$200),WORKDAY($K43,$M43*$H43,1)),TODAY())),"")</f>
        <v/>
      </c>
      <c r="AH43">
        <f ca="1">IF(AND(N43,P43),IF('临-间接'!T43="(空白)",0,'临-间接'!T43),0)</f>
        <v>0</v>
      </c>
      <c r="AI43" s="34" t="str">
        <f ca="1">IF($N43,VLOOKUP($B43,项目阶段与里程碑!$B:$E,3,FALSE),"")</f>
        <v/>
      </c>
      <c r="AJ43" s="34" t="str">
        <f ca="1">IF($N43,VLOOKUP($B43,项目阶段与里程碑!$B:$E,4,FALSE),"")</f>
        <v/>
      </c>
      <c r="AK43" s="34" t="str">
        <f t="shared" ca="1" si="14"/>
        <v/>
      </c>
      <c r="AL43" s="92" t="str">
        <f ca="1">IF($AK43&lt;&gt;"",IFERROR(NETWORKDAYS.INTL($AI43,$AK43,1,项目参数!$B$2:$B$200),NETWORKDAYS($AI43,$AK43,1)),"")</f>
        <v/>
      </c>
      <c r="AM43" s="92" t="str">
        <f ca="1">IF(K43&lt;&gt;"",IFERROR(NETWORKDAYS.INTL($AI43,$K43,1,项目参数!$B$2:$B$200),NETWORKDAYS($AI43,$K43,1)),"")</f>
        <v/>
      </c>
      <c r="AN43" s="92" t="str">
        <f ca="1">IF(L43&lt;&gt;"",IFERROR(NETWORKDAYS.INTL($AI43,$L43,1,项目参数!$B$2:$B$200),NETWORKDAYS($AI43,$L43,1)),"")</f>
        <v/>
      </c>
    </row>
    <row r="44" spans="1:40">
      <c r="A44">
        <f ca="1">IF('临-间接'!F44="(空白)","",'临-间接'!F44)</f>
        <v>0</v>
      </c>
      <c r="B44">
        <f ca="1">IF('临-间接'!G44="(空白)","",'临-间接'!G44)</f>
        <v>0</v>
      </c>
      <c r="C44">
        <f ca="1">IF('临-间接'!I44="(空白)","",'临-间接'!I44)</f>
        <v>0</v>
      </c>
      <c r="D44">
        <f ca="1">IF('临-间接'!J44="(空白)","",'临-间接'!J44)</f>
        <v>0</v>
      </c>
      <c r="E44">
        <f ca="1">IF('临-间接'!K44="(空白)","",'临-间接'!K44)</f>
        <v>0</v>
      </c>
      <c r="F44">
        <f ca="1">IF('临-间接'!H44="(空白)","",'临-间接'!H44)</f>
        <v>0</v>
      </c>
      <c r="G44">
        <f ca="1">IF('临-间接'!L44="(空白)","",'临-间接'!L44)</f>
        <v>0</v>
      </c>
      <c r="H44">
        <f ca="1">IF('临-间接'!M44="(空白)",0,'临-间接'!M44)</f>
        <v>0</v>
      </c>
      <c r="I44" t="str">
        <f ca="1">IF(OR('临-间接'!R44=0,'临-间接'!R44="(空白)"),"",'临-间接'!R44)</f>
        <v/>
      </c>
      <c r="J44" s="34" t="str">
        <f ca="1">IF(OR('临-间接'!N44=0,'临-间接'!N44="(空白)"),"",'临-间接'!N44)</f>
        <v/>
      </c>
      <c r="K44" s="34" t="str">
        <f ca="1">IF(OR('临-间接'!O44=0,'临-间接'!O44="(空白)"),"",'临-间接'!O44)</f>
        <v/>
      </c>
      <c r="L44" s="34" t="str">
        <f ca="1">IF(OR('临-间接'!P44=0,'临-间接'!P44="(空白)"),"",'临-间接'!P44)</f>
        <v/>
      </c>
      <c r="M44">
        <f ca="1">IF('临-间接'!Q44="(空白)",0,'临-间接'!Q44)</f>
        <v>0</v>
      </c>
      <c r="N44" s="97" t="b">
        <f t="shared" ca="1" si="2"/>
        <v>0</v>
      </c>
      <c r="O44" s="97" t="b">
        <f t="shared" ca="1" si="3"/>
        <v>0</v>
      </c>
      <c r="P44" s="97" t="b">
        <f t="shared" ca="1" si="4"/>
        <v>0</v>
      </c>
      <c r="Q44" s="97" t="b">
        <f t="shared" ca="1" si="5"/>
        <v>0</v>
      </c>
      <c r="R44" s="97" t="b">
        <f t="shared" ca="1" si="6"/>
        <v>0</v>
      </c>
      <c r="S44" s="97" t="str">
        <f t="shared" ca="1" si="7"/>
        <v>未开始</v>
      </c>
      <c r="T44" s="97">
        <f ca="1">IF(AND(N44,P44,NOT(Q44)),NETWORKDAYS(K44,AG44,项目参数!$B$2:$B$200),0)</f>
        <v>0</v>
      </c>
      <c r="U44" s="98">
        <f t="shared" ca="1" si="8"/>
        <v>0</v>
      </c>
      <c r="V44" s="117">
        <f t="shared" ca="1" si="9"/>
        <v>0</v>
      </c>
      <c r="W44" s="117">
        <f t="shared" ca="1" si="10"/>
        <v>0</v>
      </c>
      <c r="X44" s="117" t="str">
        <f t="shared" ca="1" si="11"/>
        <v/>
      </c>
      <c r="Y44" s="97">
        <f t="shared" ca="1" si="12"/>
        <v>0</v>
      </c>
      <c r="Z44" s="97">
        <f t="shared" ca="1" si="13"/>
        <v>0</v>
      </c>
      <c r="AA44" s="97">
        <f ca="1">IF(AND(N44,P44,K44&gt;项目信息!$C$18),INT((IF(Q44,L44,K44)-项目信息!$C$18)/30)+1,0)</f>
        <v>0</v>
      </c>
      <c r="AB44" s="97" t="str">
        <f ca="1">IF(N44,WEEKNUM(IF(L44&lt;&gt;"",L44,IF(K44&lt;&gt;"",K44,J44)-项目信息!$C$18)+1),"")</f>
        <v/>
      </c>
      <c r="AC44" s="97" t="str">
        <f ca="1">IFERROR(VLOOKUP(VLOOKUP(G44,内部通讯录!$B:$F,5,FALSE),项目参数!$I$14:$J$21,2,FALSE),"")</f>
        <v/>
      </c>
      <c r="AD44" s="97" t="str">
        <f ca="1">IF($N44,$AC44*V44/项目参数!$J$29,"")</f>
        <v/>
      </c>
      <c r="AE44" s="97" t="str">
        <f ca="1">IF($N44,$AC44*W44/项目参数!$J$29,"")</f>
        <v/>
      </c>
      <c r="AF44" s="99" t="str">
        <f ca="1">IF(OR('临-间接'!S44=0,'临-间接'!S44="(空白)"),"",'临-间接'!S44)</f>
        <v/>
      </c>
      <c r="AG44" s="34" t="str">
        <f ca="1">IF(P44,IF(L44&lt;&gt;"", L44, IF(OR(I44="暂停",I44="取消"), IFERROR(WORKDAY.INTL($K44,$M44*$H44,1,项目参数!$B$2:$B$200),WORKDAY($K44,$M44*$H44,1)),TODAY())),"")</f>
        <v/>
      </c>
      <c r="AH44">
        <f ca="1">IF(AND(N44,P44),IF('临-间接'!T44="(空白)",0,'临-间接'!T44),0)</f>
        <v>0</v>
      </c>
      <c r="AI44" s="34" t="str">
        <f ca="1">IF($N44,VLOOKUP($B44,项目阶段与里程碑!$B:$E,3,FALSE),"")</f>
        <v/>
      </c>
      <c r="AJ44" s="34" t="str">
        <f ca="1">IF($N44,VLOOKUP($B44,项目阶段与里程碑!$B:$E,4,FALSE),"")</f>
        <v/>
      </c>
      <c r="AK44" s="34" t="str">
        <f t="shared" ca="1" si="14"/>
        <v/>
      </c>
      <c r="AL44" s="92" t="str">
        <f ca="1">IF($AK44&lt;&gt;"",IFERROR(NETWORKDAYS.INTL($AI44,$AK44,1,项目参数!$B$2:$B$200),NETWORKDAYS($AI44,$AK44,1)),"")</f>
        <v/>
      </c>
      <c r="AM44" s="92" t="str">
        <f ca="1">IF(K44&lt;&gt;"",IFERROR(NETWORKDAYS.INTL($AI44,$K44,1,项目参数!$B$2:$B$200),NETWORKDAYS($AI44,$K44,1)),"")</f>
        <v/>
      </c>
      <c r="AN44" s="92" t="str">
        <f ca="1">IF(L44&lt;&gt;"",IFERROR(NETWORKDAYS.INTL($AI44,$L44,1,项目参数!$B$2:$B$200),NETWORKDAYS($AI44,$L44,1)),"")</f>
        <v/>
      </c>
    </row>
    <row r="45" spans="1:40">
      <c r="A45">
        <f ca="1">IF('临-间接'!F45="(空白)","",'临-间接'!F45)</f>
        <v>0</v>
      </c>
      <c r="B45">
        <f ca="1">IF('临-间接'!G45="(空白)","",'临-间接'!G45)</f>
        <v>0</v>
      </c>
      <c r="C45">
        <f ca="1">IF('临-间接'!I45="(空白)","",'临-间接'!I45)</f>
        <v>0</v>
      </c>
      <c r="D45">
        <f ca="1">IF('临-间接'!J45="(空白)","",'临-间接'!J45)</f>
        <v>0</v>
      </c>
      <c r="E45">
        <f ca="1">IF('临-间接'!K45="(空白)","",'临-间接'!K45)</f>
        <v>0</v>
      </c>
      <c r="F45">
        <f ca="1">IF('临-间接'!H45="(空白)","",'临-间接'!H45)</f>
        <v>0</v>
      </c>
      <c r="G45">
        <f ca="1">IF('临-间接'!L45="(空白)","",'临-间接'!L45)</f>
        <v>0</v>
      </c>
      <c r="H45">
        <f ca="1">IF('临-间接'!M45="(空白)",0,'临-间接'!M45)</f>
        <v>0</v>
      </c>
      <c r="I45" t="str">
        <f ca="1">IF(OR('临-间接'!R45=0,'临-间接'!R45="(空白)"),"",'临-间接'!R45)</f>
        <v/>
      </c>
      <c r="J45" s="34" t="str">
        <f ca="1">IF(OR('临-间接'!N45=0,'临-间接'!N45="(空白)"),"",'临-间接'!N45)</f>
        <v/>
      </c>
      <c r="K45" s="34" t="str">
        <f ca="1">IF(OR('临-间接'!O45=0,'临-间接'!O45="(空白)"),"",'临-间接'!O45)</f>
        <v/>
      </c>
      <c r="L45" s="34" t="str">
        <f ca="1">IF(OR('临-间接'!P45=0,'临-间接'!P45="(空白)"),"",'临-间接'!P45)</f>
        <v/>
      </c>
      <c r="M45">
        <f ca="1">IF('临-间接'!Q45="(空白)",0,'临-间接'!Q45)</f>
        <v>0</v>
      </c>
      <c r="N45" s="97" t="b">
        <f t="shared" ca="1" si="2"/>
        <v>0</v>
      </c>
      <c r="O45" s="97" t="b">
        <f t="shared" ca="1" si="3"/>
        <v>0</v>
      </c>
      <c r="P45" s="97" t="b">
        <f t="shared" ca="1" si="4"/>
        <v>0</v>
      </c>
      <c r="Q45" s="97" t="b">
        <f t="shared" ca="1" si="5"/>
        <v>0</v>
      </c>
      <c r="R45" s="97" t="b">
        <f t="shared" ca="1" si="6"/>
        <v>0</v>
      </c>
      <c r="S45" s="97" t="str">
        <f t="shared" ca="1" si="7"/>
        <v>未开始</v>
      </c>
      <c r="T45" s="97">
        <f ca="1">IF(AND(N45,P45,NOT(Q45)),NETWORKDAYS(K45,AG45,项目参数!$B$2:$B$200),0)</f>
        <v>0</v>
      </c>
      <c r="U45" s="98">
        <f t="shared" ca="1" si="8"/>
        <v>0</v>
      </c>
      <c r="V45" s="117">
        <f t="shared" ca="1" si="9"/>
        <v>0</v>
      </c>
      <c r="W45" s="117">
        <f t="shared" ca="1" si="10"/>
        <v>0</v>
      </c>
      <c r="X45" s="117" t="str">
        <f t="shared" ca="1" si="11"/>
        <v/>
      </c>
      <c r="Y45" s="97">
        <f t="shared" ca="1" si="12"/>
        <v>0</v>
      </c>
      <c r="Z45" s="97">
        <f t="shared" ca="1" si="13"/>
        <v>0</v>
      </c>
      <c r="AA45" s="97">
        <f ca="1">IF(AND(N45,P45,K45&gt;项目信息!$C$18),INT((IF(Q45,L45,K45)-项目信息!$C$18)/30)+1,0)</f>
        <v>0</v>
      </c>
      <c r="AB45" s="97" t="str">
        <f ca="1">IF(N45,WEEKNUM(IF(L45&lt;&gt;"",L45,IF(K45&lt;&gt;"",K45,J45)-项目信息!$C$18)+1),"")</f>
        <v/>
      </c>
      <c r="AC45" s="97" t="str">
        <f ca="1">IFERROR(VLOOKUP(VLOOKUP(G45,内部通讯录!$B:$F,5,FALSE),项目参数!$I$14:$J$21,2,FALSE),"")</f>
        <v/>
      </c>
      <c r="AD45" s="97" t="str">
        <f ca="1">IF($N45,$AC45*V45/项目参数!$J$29,"")</f>
        <v/>
      </c>
      <c r="AE45" s="97" t="str">
        <f ca="1">IF($N45,$AC45*W45/项目参数!$J$29,"")</f>
        <v/>
      </c>
      <c r="AF45" s="99" t="str">
        <f ca="1">IF(OR('临-间接'!S45=0,'临-间接'!S45="(空白)"),"",'临-间接'!S45)</f>
        <v/>
      </c>
      <c r="AG45" s="34" t="str">
        <f ca="1">IF(P45,IF(L45&lt;&gt;"", L45, IF(OR(I45="暂停",I45="取消"), IFERROR(WORKDAY.INTL($K45,$M45*$H45,1,项目参数!$B$2:$B$200),WORKDAY($K45,$M45*$H45,1)),TODAY())),"")</f>
        <v/>
      </c>
      <c r="AH45">
        <f ca="1">IF(AND(N45,P45),IF('临-间接'!T45="(空白)",0,'临-间接'!T45),0)</f>
        <v>0</v>
      </c>
      <c r="AI45" s="34" t="str">
        <f ca="1">IF($N45,VLOOKUP($B45,项目阶段与里程碑!$B:$E,3,FALSE),"")</f>
        <v/>
      </c>
      <c r="AJ45" s="34" t="str">
        <f ca="1">IF($N45,VLOOKUP($B45,项目阶段与里程碑!$B:$E,4,FALSE),"")</f>
        <v/>
      </c>
      <c r="AK45" s="34" t="str">
        <f t="shared" ca="1" si="14"/>
        <v/>
      </c>
      <c r="AL45" s="92" t="str">
        <f ca="1">IF($AK45&lt;&gt;"",IFERROR(NETWORKDAYS.INTL($AI45,$AK45,1,项目参数!$B$2:$B$200),NETWORKDAYS($AI45,$AK45,1)),"")</f>
        <v/>
      </c>
      <c r="AM45" s="92" t="str">
        <f ca="1">IF(K45&lt;&gt;"",IFERROR(NETWORKDAYS.INTL($AI45,$K45,1,项目参数!$B$2:$B$200),NETWORKDAYS($AI45,$K45,1)),"")</f>
        <v/>
      </c>
      <c r="AN45" s="92" t="str">
        <f ca="1">IF(L45&lt;&gt;"",IFERROR(NETWORKDAYS.INTL($AI45,$L45,1,项目参数!$B$2:$B$200),NETWORKDAYS($AI45,$L45,1)),"")</f>
        <v/>
      </c>
    </row>
    <row r="46" spans="1:40">
      <c r="A46">
        <f ca="1">IF('临-间接'!F46="(空白)","",'临-间接'!F46)</f>
        <v>0</v>
      </c>
      <c r="B46">
        <f ca="1">IF('临-间接'!G46="(空白)","",'临-间接'!G46)</f>
        <v>0</v>
      </c>
      <c r="C46">
        <f ca="1">IF('临-间接'!I46="(空白)","",'临-间接'!I46)</f>
        <v>0</v>
      </c>
      <c r="D46">
        <f ca="1">IF('临-间接'!J46="(空白)","",'临-间接'!J46)</f>
        <v>0</v>
      </c>
      <c r="E46">
        <f ca="1">IF('临-间接'!K46="(空白)","",'临-间接'!K46)</f>
        <v>0</v>
      </c>
      <c r="F46">
        <f ca="1">IF('临-间接'!H46="(空白)","",'临-间接'!H46)</f>
        <v>0</v>
      </c>
      <c r="G46">
        <f ca="1">IF('临-间接'!L46="(空白)","",'临-间接'!L46)</f>
        <v>0</v>
      </c>
      <c r="H46">
        <f ca="1">IF('临-间接'!M46="(空白)",0,'临-间接'!M46)</f>
        <v>0</v>
      </c>
      <c r="I46" t="str">
        <f ca="1">IF(OR('临-间接'!R46=0,'临-间接'!R46="(空白)"),"",'临-间接'!R46)</f>
        <v/>
      </c>
      <c r="J46" s="34" t="str">
        <f ca="1">IF(OR('临-间接'!N46=0,'临-间接'!N46="(空白)"),"",'临-间接'!N46)</f>
        <v/>
      </c>
      <c r="K46" s="34" t="str">
        <f ca="1">IF(OR('临-间接'!O46=0,'临-间接'!O46="(空白)"),"",'临-间接'!O46)</f>
        <v/>
      </c>
      <c r="L46" s="34" t="str">
        <f ca="1">IF(OR('临-间接'!P46=0,'临-间接'!P46="(空白)"),"",'临-间接'!P46)</f>
        <v/>
      </c>
      <c r="M46">
        <f ca="1">IF('临-间接'!Q46="(空白)",0,'临-间接'!Q46)</f>
        <v>0</v>
      </c>
      <c r="N46" s="97" t="b">
        <f t="shared" ca="1" si="2"/>
        <v>0</v>
      </c>
      <c r="O46" s="97" t="b">
        <f t="shared" ca="1" si="3"/>
        <v>0</v>
      </c>
      <c r="P46" s="97" t="b">
        <f t="shared" ca="1" si="4"/>
        <v>0</v>
      </c>
      <c r="Q46" s="97" t="b">
        <f t="shared" ca="1" si="5"/>
        <v>0</v>
      </c>
      <c r="R46" s="97" t="b">
        <f t="shared" ca="1" si="6"/>
        <v>0</v>
      </c>
      <c r="S46" s="97" t="str">
        <f t="shared" ca="1" si="7"/>
        <v>未开始</v>
      </c>
      <c r="T46" s="97">
        <f ca="1">IF(AND(N46,P46,NOT(Q46)),NETWORKDAYS(K46,AG46,项目参数!$B$2:$B$200),0)</f>
        <v>0</v>
      </c>
      <c r="U46" s="98">
        <f t="shared" ca="1" si="8"/>
        <v>0</v>
      </c>
      <c r="V46" s="117">
        <f t="shared" ca="1" si="9"/>
        <v>0</v>
      </c>
      <c r="W46" s="117">
        <f t="shared" ca="1" si="10"/>
        <v>0</v>
      </c>
      <c r="X46" s="117" t="str">
        <f t="shared" ca="1" si="11"/>
        <v/>
      </c>
      <c r="Y46" s="97">
        <f t="shared" ca="1" si="12"/>
        <v>0</v>
      </c>
      <c r="Z46" s="97">
        <f t="shared" ca="1" si="13"/>
        <v>0</v>
      </c>
      <c r="AA46" s="97">
        <f ca="1">IF(AND(N46,P46,K46&gt;项目信息!$C$18),INT((IF(Q46,L46,K46)-项目信息!$C$18)/30)+1,0)</f>
        <v>0</v>
      </c>
      <c r="AB46" s="97" t="str">
        <f ca="1">IF(N46,WEEKNUM(IF(L46&lt;&gt;"",L46,IF(K46&lt;&gt;"",K46,J46)-项目信息!$C$18)+1),"")</f>
        <v/>
      </c>
      <c r="AC46" s="97" t="str">
        <f ca="1">IFERROR(VLOOKUP(VLOOKUP(G46,内部通讯录!$B:$F,5,FALSE),项目参数!$I$14:$J$21,2,FALSE),"")</f>
        <v/>
      </c>
      <c r="AD46" s="97" t="str">
        <f ca="1">IF($N46,$AC46*V46/项目参数!$J$29,"")</f>
        <v/>
      </c>
      <c r="AE46" s="97" t="str">
        <f ca="1">IF($N46,$AC46*W46/项目参数!$J$29,"")</f>
        <v/>
      </c>
      <c r="AF46" s="99" t="str">
        <f ca="1">IF(OR('临-间接'!S46=0,'临-间接'!S46="(空白)"),"",'临-间接'!S46)</f>
        <v/>
      </c>
      <c r="AG46" s="34" t="str">
        <f ca="1">IF(P46,IF(L46&lt;&gt;"", L46, IF(OR(I46="暂停",I46="取消"), IFERROR(WORKDAY.INTL($K46,$M46*$H46,1,项目参数!$B$2:$B$200),WORKDAY($K46,$M46*$H46,1)),TODAY())),"")</f>
        <v/>
      </c>
      <c r="AH46">
        <f ca="1">IF(AND(N46,P46),IF('临-间接'!T46="(空白)",0,'临-间接'!T46),0)</f>
        <v>0</v>
      </c>
      <c r="AI46" s="34" t="str">
        <f ca="1">IF($N46,VLOOKUP($B46,项目阶段与里程碑!$B:$E,3,FALSE),"")</f>
        <v/>
      </c>
      <c r="AJ46" s="34" t="str">
        <f ca="1">IF($N46,VLOOKUP($B46,项目阶段与里程碑!$B:$E,4,FALSE),"")</f>
        <v/>
      </c>
      <c r="AK46" s="34" t="str">
        <f t="shared" ca="1" si="14"/>
        <v/>
      </c>
      <c r="AL46" s="92" t="str">
        <f ca="1">IF($AK46&lt;&gt;"",IFERROR(NETWORKDAYS.INTL($AI46,$AK46,1,项目参数!$B$2:$B$200),NETWORKDAYS($AI46,$AK46,1)),"")</f>
        <v/>
      </c>
      <c r="AM46" s="92" t="str">
        <f ca="1">IF(K46&lt;&gt;"",IFERROR(NETWORKDAYS.INTL($AI46,$K46,1,项目参数!$B$2:$B$200),NETWORKDAYS($AI46,$K46,1)),"")</f>
        <v/>
      </c>
      <c r="AN46" s="92" t="str">
        <f ca="1">IF(L46&lt;&gt;"",IFERROR(NETWORKDAYS.INTL($AI46,$L46,1,项目参数!$B$2:$B$200),NETWORKDAYS($AI46,$L46,1)),"")</f>
        <v/>
      </c>
    </row>
    <row r="47" spans="1:40">
      <c r="A47">
        <f ca="1">IF('临-间接'!F47="(空白)","",'临-间接'!F47)</f>
        <v>0</v>
      </c>
      <c r="B47">
        <f ca="1">IF('临-间接'!G47="(空白)","",'临-间接'!G47)</f>
        <v>0</v>
      </c>
      <c r="C47">
        <f ca="1">IF('临-间接'!I47="(空白)","",'临-间接'!I47)</f>
        <v>0</v>
      </c>
      <c r="D47">
        <f ca="1">IF('临-间接'!J47="(空白)","",'临-间接'!J47)</f>
        <v>0</v>
      </c>
      <c r="E47">
        <f ca="1">IF('临-间接'!K47="(空白)","",'临-间接'!K47)</f>
        <v>0</v>
      </c>
      <c r="F47">
        <f ca="1">IF('临-间接'!H47="(空白)","",'临-间接'!H47)</f>
        <v>0</v>
      </c>
      <c r="G47">
        <f ca="1">IF('临-间接'!L47="(空白)","",'临-间接'!L47)</f>
        <v>0</v>
      </c>
      <c r="H47">
        <f ca="1">IF('临-间接'!M47="(空白)",0,'临-间接'!M47)</f>
        <v>0</v>
      </c>
      <c r="I47" t="str">
        <f ca="1">IF(OR('临-间接'!R47=0,'临-间接'!R47="(空白)"),"",'临-间接'!R47)</f>
        <v/>
      </c>
      <c r="J47" s="34" t="str">
        <f ca="1">IF(OR('临-间接'!N47=0,'临-间接'!N47="(空白)"),"",'临-间接'!N47)</f>
        <v/>
      </c>
      <c r="K47" s="34" t="str">
        <f ca="1">IF(OR('临-间接'!O47=0,'临-间接'!O47="(空白)"),"",'临-间接'!O47)</f>
        <v/>
      </c>
      <c r="L47" s="34" t="str">
        <f ca="1">IF(OR('临-间接'!P47=0,'临-间接'!P47="(空白)"),"",'临-间接'!P47)</f>
        <v/>
      </c>
      <c r="M47">
        <f ca="1">IF('临-间接'!Q47="(空白)",0,'临-间接'!Q47)</f>
        <v>0</v>
      </c>
      <c r="N47" s="97" t="b">
        <f t="shared" ca="1" si="2"/>
        <v>0</v>
      </c>
      <c r="O47" s="97" t="b">
        <f t="shared" ca="1" si="3"/>
        <v>0</v>
      </c>
      <c r="P47" s="97" t="b">
        <f t="shared" ca="1" si="4"/>
        <v>0</v>
      </c>
      <c r="Q47" s="97" t="b">
        <f t="shared" ca="1" si="5"/>
        <v>0</v>
      </c>
      <c r="R47" s="97" t="b">
        <f t="shared" ca="1" si="6"/>
        <v>0</v>
      </c>
      <c r="S47" s="97" t="str">
        <f t="shared" ca="1" si="7"/>
        <v>未开始</v>
      </c>
      <c r="T47" s="97">
        <f ca="1">IF(AND(N47,P47,NOT(Q47)),NETWORKDAYS(K47,AG47,项目参数!$B$2:$B$200),0)</f>
        <v>0</v>
      </c>
      <c r="U47" s="98">
        <f t="shared" ca="1" si="8"/>
        <v>0</v>
      </c>
      <c r="V47" s="117">
        <f t="shared" ca="1" si="9"/>
        <v>0</v>
      </c>
      <c r="W47" s="117">
        <f t="shared" ca="1" si="10"/>
        <v>0</v>
      </c>
      <c r="X47" s="117" t="str">
        <f t="shared" ca="1" si="11"/>
        <v/>
      </c>
      <c r="Y47" s="97">
        <f t="shared" ca="1" si="12"/>
        <v>0</v>
      </c>
      <c r="Z47" s="97">
        <f t="shared" ca="1" si="13"/>
        <v>0</v>
      </c>
      <c r="AA47" s="97">
        <f ca="1">IF(AND(N47,P47,K47&gt;项目信息!$C$18),INT((IF(Q47,L47,K47)-项目信息!$C$18)/30)+1,0)</f>
        <v>0</v>
      </c>
      <c r="AB47" s="97" t="str">
        <f ca="1">IF(N47,WEEKNUM(IF(L47&lt;&gt;"",L47,IF(K47&lt;&gt;"",K47,J47)-项目信息!$C$18)+1),"")</f>
        <v/>
      </c>
      <c r="AC47" s="97" t="str">
        <f ca="1">IFERROR(VLOOKUP(VLOOKUP(G47,内部通讯录!$B:$F,5,FALSE),项目参数!$I$14:$J$21,2,FALSE),"")</f>
        <v/>
      </c>
      <c r="AD47" s="97" t="str">
        <f ca="1">IF($N47,$AC47*V47/项目参数!$J$29,"")</f>
        <v/>
      </c>
      <c r="AE47" s="97" t="str">
        <f ca="1">IF($N47,$AC47*W47/项目参数!$J$29,"")</f>
        <v/>
      </c>
      <c r="AF47" s="99" t="str">
        <f ca="1">IF(OR('临-间接'!S47=0,'临-间接'!S47="(空白)"),"",'临-间接'!S47)</f>
        <v/>
      </c>
      <c r="AG47" s="34" t="str">
        <f ca="1">IF(P47,IF(L47&lt;&gt;"", L47, IF(OR(I47="暂停",I47="取消"), IFERROR(WORKDAY.INTL($K47,$M47*$H47,1,项目参数!$B$2:$B$200),WORKDAY($K47,$M47*$H47,1)),TODAY())),"")</f>
        <v/>
      </c>
      <c r="AH47">
        <f ca="1">IF(AND(N47,P47),IF('临-间接'!T47="(空白)",0,'临-间接'!T47),0)</f>
        <v>0</v>
      </c>
      <c r="AI47" s="34" t="str">
        <f ca="1">IF($N47,VLOOKUP($B47,项目阶段与里程碑!$B:$E,3,FALSE),"")</f>
        <v/>
      </c>
      <c r="AJ47" s="34" t="str">
        <f ca="1">IF($N47,VLOOKUP($B47,项目阶段与里程碑!$B:$E,4,FALSE),"")</f>
        <v/>
      </c>
      <c r="AK47" s="34" t="str">
        <f t="shared" ca="1" si="14"/>
        <v/>
      </c>
      <c r="AL47" s="92" t="str">
        <f ca="1">IF($AK47&lt;&gt;"",IFERROR(NETWORKDAYS.INTL($AI47,$AK47,1,项目参数!$B$2:$B$200),NETWORKDAYS($AI47,$AK47,1)),"")</f>
        <v/>
      </c>
      <c r="AM47" s="92" t="str">
        <f ca="1">IF(K47&lt;&gt;"",IFERROR(NETWORKDAYS.INTL($AI47,$K47,1,项目参数!$B$2:$B$200),NETWORKDAYS($AI47,$K47,1)),"")</f>
        <v/>
      </c>
      <c r="AN47" s="92" t="str">
        <f ca="1">IF(L47&lt;&gt;"",IFERROR(NETWORKDAYS.INTL($AI47,$L47,1,项目参数!$B$2:$B$200),NETWORKDAYS($AI47,$L47,1)),"")</f>
        <v/>
      </c>
    </row>
    <row r="48" spans="1:40">
      <c r="A48">
        <f ca="1">IF('临-间接'!F48="(空白)","",'临-间接'!F48)</f>
        <v>0</v>
      </c>
      <c r="B48">
        <f ca="1">IF('临-间接'!G48="(空白)","",'临-间接'!G48)</f>
        <v>0</v>
      </c>
      <c r="C48">
        <f ca="1">IF('临-间接'!I48="(空白)","",'临-间接'!I48)</f>
        <v>0</v>
      </c>
      <c r="D48">
        <f ca="1">IF('临-间接'!J48="(空白)","",'临-间接'!J48)</f>
        <v>0</v>
      </c>
      <c r="E48">
        <f ca="1">IF('临-间接'!K48="(空白)","",'临-间接'!K48)</f>
        <v>0</v>
      </c>
      <c r="F48">
        <f ca="1">IF('临-间接'!H48="(空白)","",'临-间接'!H48)</f>
        <v>0</v>
      </c>
      <c r="G48">
        <f ca="1">IF('临-间接'!L48="(空白)","",'临-间接'!L48)</f>
        <v>0</v>
      </c>
      <c r="H48">
        <f ca="1">IF('临-间接'!M48="(空白)",0,'临-间接'!M48)</f>
        <v>0</v>
      </c>
      <c r="I48" t="str">
        <f ca="1">IF(OR('临-间接'!R48=0,'临-间接'!R48="(空白)"),"",'临-间接'!R48)</f>
        <v/>
      </c>
      <c r="J48" s="34" t="str">
        <f ca="1">IF(OR('临-间接'!N48=0,'临-间接'!N48="(空白)"),"",'临-间接'!N48)</f>
        <v/>
      </c>
      <c r="K48" s="34" t="str">
        <f ca="1">IF(OR('临-间接'!O48=0,'临-间接'!O48="(空白)"),"",'临-间接'!O48)</f>
        <v/>
      </c>
      <c r="L48" s="34" t="str">
        <f ca="1">IF(OR('临-间接'!P48=0,'临-间接'!P48="(空白)"),"",'临-间接'!P48)</f>
        <v/>
      </c>
      <c r="M48">
        <f ca="1">IF('临-间接'!Q48="(空白)",0,'临-间接'!Q48)</f>
        <v>0</v>
      </c>
      <c r="N48" s="97" t="b">
        <f t="shared" ca="1" si="2"/>
        <v>0</v>
      </c>
      <c r="O48" s="97" t="b">
        <f t="shared" ca="1" si="3"/>
        <v>0</v>
      </c>
      <c r="P48" s="97" t="b">
        <f t="shared" ca="1" si="4"/>
        <v>0</v>
      </c>
      <c r="Q48" s="97" t="b">
        <f t="shared" ca="1" si="5"/>
        <v>0</v>
      </c>
      <c r="R48" s="97" t="b">
        <f t="shared" ca="1" si="6"/>
        <v>0</v>
      </c>
      <c r="S48" s="97" t="str">
        <f t="shared" ca="1" si="7"/>
        <v>未开始</v>
      </c>
      <c r="T48" s="97">
        <f ca="1">IF(AND(N48,P48,NOT(Q48)),NETWORKDAYS(K48,AG48,项目参数!$B$2:$B$200),0)</f>
        <v>0</v>
      </c>
      <c r="U48" s="98">
        <f t="shared" ca="1" si="8"/>
        <v>0</v>
      </c>
      <c r="V48" s="117">
        <f t="shared" ca="1" si="9"/>
        <v>0</v>
      </c>
      <c r="W48" s="117">
        <f t="shared" ca="1" si="10"/>
        <v>0</v>
      </c>
      <c r="X48" s="117" t="str">
        <f t="shared" ca="1" si="11"/>
        <v/>
      </c>
      <c r="Y48" s="97">
        <f t="shared" ca="1" si="12"/>
        <v>0</v>
      </c>
      <c r="Z48" s="97">
        <f t="shared" ca="1" si="13"/>
        <v>0</v>
      </c>
      <c r="AA48" s="97">
        <f ca="1">IF(AND(N48,P48,K48&gt;项目信息!$C$18),INT((IF(Q48,L48,K48)-项目信息!$C$18)/30)+1,0)</f>
        <v>0</v>
      </c>
      <c r="AB48" s="97" t="str">
        <f ca="1">IF(N48,WEEKNUM(IF(L48&lt;&gt;"",L48,IF(K48&lt;&gt;"",K48,J48)-项目信息!$C$18)+1),"")</f>
        <v/>
      </c>
      <c r="AC48" s="97" t="str">
        <f ca="1">IFERROR(VLOOKUP(VLOOKUP(G48,内部通讯录!$B:$F,5,FALSE),项目参数!$I$14:$J$21,2,FALSE),"")</f>
        <v/>
      </c>
      <c r="AD48" s="97" t="str">
        <f ca="1">IF($N48,$AC48*V48/项目参数!$J$29,"")</f>
        <v/>
      </c>
      <c r="AE48" s="97" t="str">
        <f ca="1">IF($N48,$AC48*W48/项目参数!$J$29,"")</f>
        <v/>
      </c>
      <c r="AF48" s="99" t="str">
        <f ca="1">IF(OR('临-间接'!S48=0,'临-间接'!S48="(空白)"),"",'临-间接'!S48)</f>
        <v/>
      </c>
      <c r="AG48" s="34" t="str">
        <f ca="1">IF(P48,IF(L48&lt;&gt;"", L48, IF(OR(I48="暂停",I48="取消"), IFERROR(WORKDAY.INTL($K48,$M48*$H48,1,项目参数!$B$2:$B$200),WORKDAY($K48,$M48*$H48,1)),TODAY())),"")</f>
        <v/>
      </c>
      <c r="AH48">
        <f ca="1">IF(AND(N48,P48),IF('临-间接'!T48="(空白)",0,'临-间接'!T48),0)</f>
        <v>0</v>
      </c>
      <c r="AI48" s="34" t="str">
        <f ca="1">IF($N48,VLOOKUP($B48,项目阶段与里程碑!$B:$E,3,FALSE),"")</f>
        <v/>
      </c>
      <c r="AJ48" s="34" t="str">
        <f ca="1">IF($N48,VLOOKUP($B48,项目阶段与里程碑!$B:$E,4,FALSE),"")</f>
        <v/>
      </c>
      <c r="AK48" s="34" t="str">
        <f t="shared" ca="1" si="14"/>
        <v/>
      </c>
      <c r="AL48" s="92" t="str">
        <f ca="1">IF($AK48&lt;&gt;"",IFERROR(NETWORKDAYS.INTL($AI48,$AK48,1,项目参数!$B$2:$B$200),NETWORKDAYS($AI48,$AK48,1)),"")</f>
        <v/>
      </c>
      <c r="AM48" s="92" t="str">
        <f ca="1">IF(K48&lt;&gt;"",IFERROR(NETWORKDAYS.INTL($AI48,$K48,1,项目参数!$B$2:$B$200),NETWORKDAYS($AI48,$K48,1)),"")</f>
        <v/>
      </c>
      <c r="AN48" s="92" t="str">
        <f ca="1">IF(L48&lt;&gt;"",IFERROR(NETWORKDAYS.INTL($AI48,$L48,1,项目参数!$B$2:$B$200),NETWORKDAYS($AI48,$L48,1)),"")</f>
        <v/>
      </c>
    </row>
    <row r="49" spans="1:40">
      <c r="A49">
        <f ca="1">IF('临-间接'!F49="(空白)","",'临-间接'!F49)</f>
        <v>0</v>
      </c>
      <c r="B49">
        <f ca="1">IF('临-间接'!G49="(空白)","",'临-间接'!G49)</f>
        <v>0</v>
      </c>
      <c r="C49">
        <f ca="1">IF('临-间接'!I49="(空白)","",'临-间接'!I49)</f>
        <v>0</v>
      </c>
      <c r="D49">
        <f ca="1">IF('临-间接'!J49="(空白)","",'临-间接'!J49)</f>
        <v>0</v>
      </c>
      <c r="E49">
        <f ca="1">IF('临-间接'!K49="(空白)","",'临-间接'!K49)</f>
        <v>0</v>
      </c>
      <c r="F49">
        <f ca="1">IF('临-间接'!H49="(空白)","",'临-间接'!H49)</f>
        <v>0</v>
      </c>
      <c r="G49">
        <f ca="1">IF('临-间接'!L49="(空白)","",'临-间接'!L49)</f>
        <v>0</v>
      </c>
      <c r="H49">
        <f ca="1">IF('临-间接'!M49="(空白)",0,'临-间接'!M49)</f>
        <v>0</v>
      </c>
      <c r="I49" t="str">
        <f ca="1">IF(OR('临-间接'!R49=0,'临-间接'!R49="(空白)"),"",'临-间接'!R49)</f>
        <v/>
      </c>
      <c r="J49" s="34" t="str">
        <f ca="1">IF(OR('临-间接'!N49=0,'临-间接'!N49="(空白)"),"",'临-间接'!N49)</f>
        <v/>
      </c>
      <c r="K49" s="34" t="str">
        <f ca="1">IF(OR('临-间接'!O49=0,'临-间接'!O49="(空白)"),"",'临-间接'!O49)</f>
        <v/>
      </c>
      <c r="L49" s="34" t="str">
        <f ca="1">IF(OR('临-间接'!P49=0,'临-间接'!P49="(空白)"),"",'临-间接'!P49)</f>
        <v/>
      </c>
      <c r="M49">
        <f ca="1">IF('临-间接'!Q49="(空白)",0,'临-间接'!Q49)</f>
        <v>0</v>
      </c>
      <c r="N49" s="97" t="b">
        <f t="shared" ca="1" si="2"/>
        <v>0</v>
      </c>
      <c r="O49" s="97" t="b">
        <f t="shared" ca="1" si="3"/>
        <v>0</v>
      </c>
      <c r="P49" s="97" t="b">
        <f t="shared" ca="1" si="4"/>
        <v>0</v>
      </c>
      <c r="Q49" s="97" t="b">
        <f t="shared" ca="1" si="5"/>
        <v>0</v>
      </c>
      <c r="R49" s="97" t="b">
        <f t="shared" ca="1" si="6"/>
        <v>0</v>
      </c>
      <c r="S49" s="97" t="str">
        <f t="shared" ca="1" si="7"/>
        <v>未开始</v>
      </c>
      <c r="T49" s="97">
        <f ca="1">IF(AND(N49,P49,NOT(Q49)),NETWORKDAYS(K49,AG49,项目参数!$B$2:$B$200),0)</f>
        <v>0</v>
      </c>
      <c r="U49" s="98">
        <f t="shared" ca="1" si="8"/>
        <v>0</v>
      </c>
      <c r="V49" s="117">
        <f t="shared" ca="1" si="9"/>
        <v>0</v>
      </c>
      <c r="W49" s="117">
        <f t="shared" ca="1" si="10"/>
        <v>0</v>
      </c>
      <c r="X49" s="117" t="str">
        <f t="shared" ca="1" si="11"/>
        <v/>
      </c>
      <c r="Y49" s="97">
        <f t="shared" ca="1" si="12"/>
        <v>0</v>
      </c>
      <c r="Z49" s="97">
        <f t="shared" ca="1" si="13"/>
        <v>0</v>
      </c>
      <c r="AA49" s="97">
        <f ca="1">IF(AND(N49,P49,K49&gt;项目信息!$C$18),INT((IF(Q49,L49,K49)-项目信息!$C$18)/30)+1,0)</f>
        <v>0</v>
      </c>
      <c r="AB49" s="97" t="str">
        <f ca="1">IF(N49,WEEKNUM(IF(L49&lt;&gt;"",L49,IF(K49&lt;&gt;"",K49,J49)-项目信息!$C$18)+1),"")</f>
        <v/>
      </c>
      <c r="AC49" s="97" t="str">
        <f ca="1">IFERROR(VLOOKUP(VLOOKUP(G49,内部通讯录!$B:$F,5,FALSE),项目参数!$I$14:$J$21,2,FALSE),"")</f>
        <v/>
      </c>
      <c r="AD49" s="97" t="str">
        <f ca="1">IF($N49,$AC49*V49/项目参数!$J$29,"")</f>
        <v/>
      </c>
      <c r="AE49" s="97" t="str">
        <f ca="1">IF($N49,$AC49*W49/项目参数!$J$29,"")</f>
        <v/>
      </c>
      <c r="AF49" s="99" t="str">
        <f ca="1">IF(OR('临-间接'!S49=0,'临-间接'!S49="(空白)"),"",'临-间接'!S49)</f>
        <v/>
      </c>
      <c r="AG49" s="34" t="str">
        <f ca="1">IF(P49,IF(L49&lt;&gt;"", L49, IF(OR(I49="暂停",I49="取消"), IFERROR(WORKDAY.INTL($K49,$M49*$H49,1,项目参数!$B$2:$B$200),WORKDAY($K49,$M49*$H49,1)),TODAY())),"")</f>
        <v/>
      </c>
      <c r="AH49">
        <f ca="1">IF(AND(N49,P49),IF('临-间接'!T49="(空白)",0,'临-间接'!T49),0)</f>
        <v>0</v>
      </c>
      <c r="AI49" s="34" t="str">
        <f ca="1">IF($N49,VLOOKUP($B49,项目阶段与里程碑!$B:$E,3,FALSE),"")</f>
        <v/>
      </c>
      <c r="AJ49" s="34" t="str">
        <f ca="1">IF($N49,VLOOKUP($B49,项目阶段与里程碑!$B:$E,4,FALSE),"")</f>
        <v/>
      </c>
      <c r="AK49" s="34" t="str">
        <f t="shared" ca="1" si="14"/>
        <v/>
      </c>
      <c r="AL49" s="92" t="str">
        <f ca="1">IF($AK49&lt;&gt;"",IFERROR(NETWORKDAYS.INTL($AI49,$AK49,1,项目参数!$B$2:$B$200),NETWORKDAYS($AI49,$AK49,1)),"")</f>
        <v/>
      </c>
      <c r="AM49" s="92" t="str">
        <f ca="1">IF(K49&lt;&gt;"",IFERROR(NETWORKDAYS.INTL($AI49,$K49,1,项目参数!$B$2:$B$200),NETWORKDAYS($AI49,$K49,1)),"")</f>
        <v/>
      </c>
      <c r="AN49" s="92" t="str">
        <f ca="1">IF(L49&lt;&gt;"",IFERROR(NETWORKDAYS.INTL($AI49,$L49,1,项目参数!$B$2:$B$200),NETWORKDAYS($AI49,$L49,1)),"")</f>
        <v/>
      </c>
    </row>
    <row r="50" spans="1:40">
      <c r="A50">
        <f ca="1">IF('临-间接'!F50="(空白)","",'临-间接'!F50)</f>
        <v>0</v>
      </c>
      <c r="B50">
        <f ca="1">IF('临-间接'!G50="(空白)","",'临-间接'!G50)</f>
        <v>0</v>
      </c>
      <c r="C50">
        <f ca="1">IF('临-间接'!I50="(空白)","",'临-间接'!I50)</f>
        <v>0</v>
      </c>
      <c r="D50">
        <f ca="1">IF('临-间接'!J50="(空白)","",'临-间接'!J50)</f>
        <v>0</v>
      </c>
      <c r="E50">
        <f ca="1">IF('临-间接'!K50="(空白)","",'临-间接'!K50)</f>
        <v>0</v>
      </c>
      <c r="F50">
        <f ca="1">IF('临-间接'!H50="(空白)","",'临-间接'!H50)</f>
        <v>0</v>
      </c>
      <c r="G50">
        <f ca="1">IF('临-间接'!L50="(空白)","",'临-间接'!L50)</f>
        <v>0</v>
      </c>
      <c r="H50">
        <f ca="1">IF('临-间接'!M50="(空白)",0,'临-间接'!M50)</f>
        <v>0</v>
      </c>
      <c r="I50" t="str">
        <f ca="1">IF(OR('临-间接'!R50=0,'临-间接'!R50="(空白)"),"",'临-间接'!R50)</f>
        <v/>
      </c>
      <c r="J50" s="34" t="str">
        <f ca="1">IF(OR('临-间接'!N50=0,'临-间接'!N50="(空白)"),"",'临-间接'!N50)</f>
        <v/>
      </c>
      <c r="K50" s="34" t="str">
        <f ca="1">IF(OR('临-间接'!O50=0,'临-间接'!O50="(空白)"),"",'临-间接'!O50)</f>
        <v/>
      </c>
      <c r="L50" s="34" t="str">
        <f ca="1">IF(OR('临-间接'!P50=0,'临-间接'!P50="(空白)"),"",'临-间接'!P50)</f>
        <v/>
      </c>
      <c r="M50">
        <f ca="1">IF('临-间接'!Q50="(空白)",0,'临-间接'!Q50)</f>
        <v>0</v>
      </c>
      <c r="N50" s="97" t="b">
        <f t="shared" ca="1" si="2"/>
        <v>0</v>
      </c>
      <c r="O50" s="97" t="b">
        <f t="shared" ca="1" si="3"/>
        <v>0</v>
      </c>
      <c r="P50" s="97" t="b">
        <f t="shared" ca="1" si="4"/>
        <v>0</v>
      </c>
      <c r="Q50" s="97" t="b">
        <f t="shared" ca="1" si="5"/>
        <v>0</v>
      </c>
      <c r="R50" s="97" t="b">
        <f t="shared" ca="1" si="6"/>
        <v>0</v>
      </c>
      <c r="S50" s="97" t="str">
        <f t="shared" ca="1" si="7"/>
        <v>未开始</v>
      </c>
      <c r="T50" s="97">
        <f ca="1">IF(AND(N50,P50,NOT(Q50)),NETWORKDAYS(K50,AG50,项目参数!$B$2:$B$200),0)</f>
        <v>0</v>
      </c>
      <c r="U50" s="98">
        <f t="shared" ca="1" si="8"/>
        <v>0</v>
      </c>
      <c r="V50" s="117">
        <f t="shared" ca="1" si="9"/>
        <v>0</v>
      </c>
      <c r="W50" s="117">
        <f t="shared" ca="1" si="10"/>
        <v>0</v>
      </c>
      <c r="X50" s="117" t="str">
        <f t="shared" ca="1" si="11"/>
        <v/>
      </c>
      <c r="Y50" s="97">
        <f t="shared" ca="1" si="12"/>
        <v>0</v>
      </c>
      <c r="Z50" s="97">
        <f t="shared" ca="1" si="13"/>
        <v>0</v>
      </c>
      <c r="AA50" s="97">
        <f ca="1">IF(AND(N50,P50,K50&gt;项目信息!$C$18),INT((IF(Q50,L50,K50)-项目信息!$C$18)/30)+1,0)</f>
        <v>0</v>
      </c>
      <c r="AB50" s="97" t="str">
        <f ca="1">IF(N50,WEEKNUM(IF(L50&lt;&gt;"",L50,IF(K50&lt;&gt;"",K50,J50)-项目信息!$C$18)+1),"")</f>
        <v/>
      </c>
      <c r="AC50" s="97" t="str">
        <f ca="1">IFERROR(VLOOKUP(VLOOKUP(G50,内部通讯录!$B:$F,5,FALSE),项目参数!$I$14:$J$21,2,FALSE),"")</f>
        <v/>
      </c>
      <c r="AD50" s="97" t="str">
        <f ca="1">IF($N50,$AC50*V50/项目参数!$J$29,"")</f>
        <v/>
      </c>
      <c r="AE50" s="97" t="str">
        <f ca="1">IF($N50,$AC50*W50/项目参数!$J$29,"")</f>
        <v/>
      </c>
      <c r="AF50" s="99" t="str">
        <f ca="1">IF(OR('临-间接'!S50=0,'临-间接'!S50="(空白)"),"",'临-间接'!S50)</f>
        <v/>
      </c>
      <c r="AG50" s="34" t="str">
        <f ca="1">IF(P50,IF(L50&lt;&gt;"", L50, IF(OR(I50="暂停",I50="取消"), IFERROR(WORKDAY.INTL($K50,$M50*$H50,1,项目参数!$B$2:$B$200),WORKDAY($K50,$M50*$H50,1)),TODAY())),"")</f>
        <v/>
      </c>
      <c r="AH50">
        <f ca="1">IF(AND(N50,P50),IF('临-间接'!T50="(空白)",0,'临-间接'!T50),0)</f>
        <v>0</v>
      </c>
      <c r="AI50" s="34" t="str">
        <f ca="1">IF($N50,VLOOKUP($B50,项目阶段与里程碑!$B:$E,3,FALSE),"")</f>
        <v/>
      </c>
      <c r="AJ50" s="34" t="str">
        <f ca="1">IF($N50,VLOOKUP($B50,项目阶段与里程碑!$B:$E,4,FALSE),"")</f>
        <v/>
      </c>
      <c r="AK50" s="34" t="str">
        <f t="shared" ca="1" si="14"/>
        <v/>
      </c>
      <c r="AL50" s="92" t="str">
        <f ca="1">IF($AK50&lt;&gt;"",IFERROR(NETWORKDAYS.INTL($AI50,$AK50,1,项目参数!$B$2:$B$200),NETWORKDAYS($AI50,$AK50,1)),"")</f>
        <v/>
      </c>
      <c r="AM50" s="92" t="str">
        <f ca="1">IF(K50&lt;&gt;"",IFERROR(NETWORKDAYS.INTL($AI50,$K50,1,项目参数!$B$2:$B$200),NETWORKDAYS($AI50,$K50,1)),"")</f>
        <v/>
      </c>
      <c r="AN50" s="92" t="str">
        <f ca="1">IF(L50&lt;&gt;"",IFERROR(NETWORKDAYS.INTL($AI50,$L50,1,项目参数!$B$2:$B$200),NETWORKDAYS($AI50,$L50,1)),"")</f>
        <v/>
      </c>
    </row>
    <row r="51" spans="1:40">
      <c r="A51">
        <f ca="1">IF('临-间接'!F51="(空白)","",'临-间接'!F51)</f>
        <v>0</v>
      </c>
      <c r="B51">
        <f ca="1">IF('临-间接'!G51="(空白)","",'临-间接'!G51)</f>
        <v>0</v>
      </c>
      <c r="C51">
        <f ca="1">IF('临-间接'!I51="(空白)","",'临-间接'!I51)</f>
        <v>0</v>
      </c>
      <c r="D51">
        <f ca="1">IF('临-间接'!J51="(空白)","",'临-间接'!J51)</f>
        <v>0</v>
      </c>
      <c r="E51">
        <f ca="1">IF('临-间接'!K51="(空白)","",'临-间接'!K51)</f>
        <v>0</v>
      </c>
      <c r="F51">
        <f ca="1">IF('临-间接'!H51="(空白)","",'临-间接'!H51)</f>
        <v>0</v>
      </c>
      <c r="G51">
        <f ca="1">IF('临-间接'!L51="(空白)","",'临-间接'!L51)</f>
        <v>0</v>
      </c>
      <c r="H51">
        <f ca="1">IF('临-间接'!M51="(空白)",0,'临-间接'!M51)</f>
        <v>0</v>
      </c>
      <c r="I51" t="str">
        <f ca="1">IF(OR('临-间接'!R51=0,'临-间接'!R51="(空白)"),"",'临-间接'!R51)</f>
        <v/>
      </c>
      <c r="J51" s="34" t="str">
        <f ca="1">IF(OR('临-间接'!N51=0,'临-间接'!N51="(空白)"),"",'临-间接'!N51)</f>
        <v/>
      </c>
      <c r="K51" s="34" t="str">
        <f ca="1">IF(OR('临-间接'!O51=0,'临-间接'!O51="(空白)"),"",'临-间接'!O51)</f>
        <v/>
      </c>
      <c r="L51" s="34" t="str">
        <f ca="1">IF(OR('临-间接'!P51=0,'临-间接'!P51="(空白)"),"",'临-间接'!P51)</f>
        <v/>
      </c>
      <c r="M51">
        <f ca="1">IF('临-间接'!Q51="(空白)",0,'临-间接'!Q51)</f>
        <v>0</v>
      </c>
      <c r="N51" s="97" t="b">
        <f t="shared" ca="1" si="2"/>
        <v>0</v>
      </c>
      <c r="O51" s="97" t="b">
        <f t="shared" ca="1" si="3"/>
        <v>0</v>
      </c>
      <c r="P51" s="97" t="b">
        <f t="shared" ca="1" si="4"/>
        <v>0</v>
      </c>
      <c r="Q51" s="97" t="b">
        <f t="shared" ca="1" si="5"/>
        <v>0</v>
      </c>
      <c r="R51" s="97" t="b">
        <f t="shared" ca="1" si="6"/>
        <v>0</v>
      </c>
      <c r="S51" s="97" t="str">
        <f t="shared" ca="1" si="7"/>
        <v>未开始</v>
      </c>
      <c r="T51" s="97">
        <f ca="1">IF(AND(N51,P51,NOT(Q51)),NETWORKDAYS(K51,AG51,项目参数!$B$2:$B$200),0)</f>
        <v>0</v>
      </c>
      <c r="U51" s="98">
        <f t="shared" ca="1" si="8"/>
        <v>0</v>
      </c>
      <c r="V51" s="117">
        <f t="shared" ca="1" si="9"/>
        <v>0</v>
      </c>
      <c r="W51" s="117">
        <f t="shared" ca="1" si="10"/>
        <v>0</v>
      </c>
      <c r="X51" s="117" t="str">
        <f t="shared" ca="1" si="11"/>
        <v/>
      </c>
      <c r="Y51" s="97">
        <f t="shared" ca="1" si="12"/>
        <v>0</v>
      </c>
      <c r="Z51" s="97">
        <f t="shared" ca="1" si="13"/>
        <v>0</v>
      </c>
      <c r="AA51" s="97">
        <f ca="1">IF(AND(N51,P51,K51&gt;项目信息!$C$18),INT((IF(Q51,L51,K51)-项目信息!$C$18)/30)+1,0)</f>
        <v>0</v>
      </c>
      <c r="AB51" s="97" t="str">
        <f ca="1">IF(N51,WEEKNUM(IF(L51&lt;&gt;"",L51,IF(K51&lt;&gt;"",K51,J51)-项目信息!$C$18)+1),"")</f>
        <v/>
      </c>
      <c r="AC51" s="97" t="str">
        <f ca="1">IFERROR(VLOOKUP(VLOOKUP(G51,内部通讯录!$B:$F,5,FALSE),项目参数!$I$14:$J$21,2,FALSE),"")</f>
        <v/>
      </c>
      <c r="AD51" s="97" t="str">
        <f ca="1">IF($N51,$AC51*V51/项目参数!$J$29,"")</f>
        <v/>
      </c>
      <c r="AE51" s="97" t="str">
        <f ca="1">IF($N51,$AC51*W51/项目参数!$J$29,"")</f>
        <v/>
      </c>
      <c r="AF51" s="99" t="str">
        <f ca="1">IF(OR('临-间接'!S51=0,'临-间接'!S51="(空白)"),"",'临-间接'!S51)</f>
        <v/>
      </c>
      <c r="AG51" s="34" t="str">
        <f ca="1">IF(P51,IF(L51&lt;&gt;"", L51, IF(OR(I51="暂停",I51="取消"), IFERROR(WORKDAY.INTL($K51,$M51*$H51,1,项目参数!$B$2:$B$200),WORKDAY($K51,$M51*$H51,1)),TODAY())),"")</f>
        <v/>
      </c>
      <c r="AH51">
        <f ca="1">IF(AND(N51,P51),IF('临-间接'!T51="(空白)",0,'临-间接'!T51),0)</f>
        <v>0</v>
      </c>
      <c r="AI51" s="34" t="str">
        <f ca="1">IF($N51,VLOOKUP($B51,项目阶段与里程碑!$B:$E,3,FALSE),"")</f>
        <v/>
      </c>
      <c r="AJ51" s="34" t="str">
        <f ca="1">IF($N51,VLOOKUP($B51,项目阶段与里程碑!$B:$E,4,FALSE),"")</f>
        <v/>
      </c>
      <c r="AK51" s="34" t="str">
        <f t="shared" ca="1" si="14"/>
        <v/>
      </c>
      <c r="AL51" s="92" t="str">
        <f ca="1">IF($AK51&lt;&gt;"",IFERROR(NETWORKDAYS.INTL($AI51,$AK51,1,项目参数!$B$2:$B$200),NETWORKDAYS($AI51,$AK51,1)),"")</f>
        <v/>
      </c>
      <c r="AM51" s="92" t="str">
        <f ca="1">IF(K51&lt;&gt;"",IFERROR(NETWORKDAYS.INTL($AI51,$K51,1,项目参数!$B$2:$B$200),NETWORKDAYS($AI51,$K51,1)),"")</f>
        <v/>
      </c>
      <c r="AN51" s="92" t="str">
        <f ca="1">IF(L51&lt;&gt;"",IFERROR(NETWORKDAYS.INTL($AI51,$L51,1,项目参数!$B$2:$B$200),NETWORKDAYS($AI51,$L51,1)),"")</f>
        <v/>
      </c>
    </row>
    <row r="52" spans="1:40">
      <c r="A52">
        <f ca="1">IF('临-间接'!F52="(空白)","",'临-间接'!F52)</f>
        <v>0</v>
      </c>
      <c r="B52">
        <f ca="1">IF('临-间接'!G52="(空白)","",'临-间接'!G52)</f>
        <v>0</v>
      </c>
      <c r="C52">
        <f ca="1">IF('临-间接'!I52="(空白)","",'临-间接'!I52)</f>
        <v>0</v>
      </c>
      <c r="D52">
        <f ca="1">IF('临-间接'!J52="(空白)","",'临-间接'!J52)</f>
        <v>0</v>
      </c>
      <c r="E52">
        <f ca="1">IF('临-间接'!K52="(空白)","",'临-间接'!K52)</f>
        <v>0</v>
      </c>
      <c r="F52">
        <f ca="1">IF('临-间接'!H52="(空白)","",'临-间接'!H52)</f>
        <v>0</v>
      </c>
      <c r="G52">
        <f ca="1">IF('临-间接'!L52="(空白)","",'临-间接'!L52)</f>
        <v>0</v>
      </c>
      <c r="H52">
        <f ca="1">IF('临-间接'!M52="(空白)",0,'临-间接'!M52)</f>
        <v>0</v>
      </c>
      <c r="I52" t="str">
        <f ca="1">IF(OR('临-间接'!R52=0,'临-间接'!R52="(空白)"),"",'临-间接'!R52)</f>
        <v/>
      </c>
      <c r="J52" s="34" t="str">
        <f ca="1">IF(OR('临-间接'!N52=0,'临-间接'!N52="(空白)"),"",'临-间接'!N52)</f>
        <v/>
      </c>
      <c r="K52" s="34" t="str">
        <f ca="1">IF(OR('临-间接'!O52=0,'临-间接'!O52="(空白)"),"",'临-间接'!O52)</f>
        <v/>
      </c>
      <c r="L52" s="34" t="str">
        <f ca="1">IF(OR('临-间接'!P52=0,'临-间接'!P52="(空白)"),"",'临-间接'!P52)</f>
        <v/>
      </c>
      <c r="M52">
        <f ca="1">IF('临-间接'!Q52="(空白)",0,'临-间接'!Q52)</f>
        <v>0</v>
      </c>
      <c r="N52" s="97" t="b">
        <f t="shared" ca="1" si="2"/>
        <v>0</v>
      </c>
      <c r="O52" s="97" t="b">
        <f t="shared" ca="1" si="3"/>
        <v>0</v>
      </c>
      <c r="P52" s="97" t="b">
        <f t="shared" ca="1" si="4"/>
        <v>0</v>
      </c>
      <c r="Q52" s="97" t="b">
        <f t="shared" ca="1" si="5"/>
        <v>0</v>
      </c>
      <c r="R52" s="97" t="b">
        <f t="shared" ca="1" si="6"/>
        <v>0</v>
      </c>
      <c r="S52" s="97" t="str">
        <f t="shared" ca="1" si="7"/>
        <v>未开始</v>
      </c>
      <c r="T52" s="97">
        <f ca="1">IF(AND(N52,P52,NOT(Q52)),NETWORKDAYS(K52,AG52,项目参数!$B$2:$B$200),0)</f>
        <v>0</v>
      </c>
      <c r="U52" s="98">
        <f t="shared" ca="1" si="8"/>
        <v>0</v>
      </c>
      <c r="V52" s="117">
        <f t="shared" ca="1" si="9"/>
        <v>0</v>
      </c>
      <c r="W52" s="117">
        <f t="shared" ca="1" si="10"/>
        <v>0</v>
      </c>
      <c r="X52" s="117" t="str">
        <f t="shared" ca="1" si="11"/>
        <v/>
      </c>
      <c r="Y52" s="97">
        <f t="shared" ca="1" si="12"/>
        <v>0</v>
      </c>
      <c r="Z52" s="97">
        <f t="shared" ca="1" si="13"/>
        <v>0</v>
      </c>
      <c r="AA52" s="97">
        <f ca="1">IF(AND(N52,P52,K52&gt;项目信息!$C$18),INT((IF(Q52,L52,K52)-项目信息!$C$18)/30)+1,0)</f>
        <v>0</v>
      </c>
      <c r="AB52" s="97" t="str">
        <f ca="1">IF(N52,WEEKNUM(IF(L52&lt;&gt;"",L52,IF(K52&lt;&gt;"",K52,J52)-项目信息!$C$18)+1),"")</f>
        <v/>
      </c>
      <c r="AC52" s="97" t="str">
        <f ca="1">IFERROR(VLOOKUP(VLOOKUP(G52,内部通讯录!$B:$F,5,FALSE),项目参数!$I$14:$J$21,2,FALSE),"")</f>
        <v/>
      </c>
      <c r="AD52" s="97" t="str">
        <f ca="1">IF($N52,$AC52*V52/项目参数!$J$29,"")</f>
        <v/>
      </c>
      <c r="AE52" s="97" t="str">
        <f ca="1">IF($N52,$AC52*W52/项目参数!$J$29,"")</f>
        <v/>
      </c>
      <c r="AF52" s="99" t="str">
        <f ca="1">IF(OR('临-间接'!S52=0,'临-间接'!S52="(空白)"),"",'临-间接'!S52)</f>
        <v/>
      </c>
      <c r="AG52" s="34" t="str">
        <f ca="1">IF(P52,IF(L52&lt;&gt;"", L52, IF(OR(I52="暂停",I52="取消"), IFERROR(WORKDAY.INTL($K52,$M52*$H52,1,项目参数!$B$2:$B$200),WORKDAY($K52,$M52*$H52,1)),TODAY())),"")</f>
        <v/>
      </c>
      <c r="AH52">
        <f ca="1">IF(AND(N52,P52),IF('临-间接'!T52="(空白)",0,'临-间接'!T52),0)</f>
        <v>0</v>
      </c>
      <c r="AI52" s="34" t="str">
        <f ca="1">IF($N52,VLOOKUP($B52,项目阶段与里程碑!$B:$E,3,FALSE),"")</f>
        <v/>
      </c>
      <c r="AJ52" s="34" t="str">
        <f ca="1">IF($N52,VLOOKUP($B52,项目阶段与里程碑!$B:$E,4,FALSE),"")</f>
        <v/>
      </c>
      <c r="AK52" s="34" t="str">
        <f t="shared" ca="1" si="14"/>
        <v/>
      </c>
      <c r="AL52" s="92" t="str">
        <f ca="1">IF($AK52&lt;&gt;"",IFERROR(NETWORKDAYS.INTL($AI52,$AK52,1,项目参数!$B$2:$B$200),NETWORKDAYS($AI52,$AK52,1)),"")</f>
        <v/>
      </c>
      <c r="AM52" s="92" t="str">
        <f ca="1">IF(K52&lt;&gt;"",IFERROR(NETWORKDAYS.INTL($AI52,$K52,1,项目参数!$B$2:$B$200),NETWORKDAYS($AI52,$K52,1)),"")</f>
        <v/>
      </c>
      <c r="AN52" s="92" t="str">
        <f ca="1">IF(L52&lt;&gt;"",IFERROR(NETWORKDAYS.INTL($AI52,$L52,1,项目参数!$B$2:$B$200),NETWORKDAYS($AI52,$L52,1)),"")</f>
        <v/>
      </c>
    </row>
    <row r="53" spans="1:40">
      <c r="A53">
        <f ca="1">IF('临-间接'!F53="(空白)","",'临-间接'!F53)</f>
        <v>0</v>
      </c>
      <c r="B53">
        <f ca="1">IF('临-间接'!G53="(空白)","",'临-间接'!G53)</f>
        <v>0</v>
      </c>
      <c r="C53">
        <f ca="1">IF('临-间接'!I53="(空白)","",'临-间接'!I53)</f>
        <v>0</v>
      </c>
      <c r="D53">
        <f ca="1">IF('临-间接'!J53="(空白)","",'临-间接'!J53)</f>
        <v>0</v>
      </c>
      <c r="E53">
        <f ca="1">IF('临-间接'!K53="(空白)","",'临-间接'!K53)</f>
        <v>0</v>
      </c>
      <c r="F53">
        <f ca="1">IF('临-间接'!H53="(空白)","",'临-间接'!H53)</f>
        <v>0</v>
      </c>
      <c r="G53">
        <f ca="1">IF('临-间接'!L53="(空白)","",'临-间接'!L53)</f>
        <v>0</v>
      </c>
      <c r="H53">
        <f ca="1">IF('临-间接'!M53="(空白)",0,'临-间接'!M53)</f>
        <v>0</v>
      </c>
      <c r="I53" t="str">
        <f ca="1">IF(OR('临-间接'!R53=0,'临-间接'!R53="(空白)"),"",'临-间接'!R53)</f>
        <v/>
      </c>
      <c r="J53" s="34" t="str">
        <f ca="1">IF(OR('临-间接'!N53=0,'临-间接'!N53="(空白)"),"",'临-间接'!N53)</f>
        <v/>
      </c>
      <c r="K53" s="34" t="str">
        <f ca="1">IF(OR('临-间接'!O53=0,'临-间接'!O53="(空白)"),"",'临-间接'!O53)</f>
        <v/>
      </c>
      <c r="L53" s="34" t="str">
        <f ca="1">IF(OR('临-间接'!P53=0,'临-间接'!P53="(空白)"),"",'临-间接'!P53)</f>
        <v/>
      </c>
      <c r="M53">
        <f ca="1">IF('临-间接'!Q53="(空白)",0,'临-间接'!Q53)</f>
        <v>0</v>
      </c>
      <c r="N53" s="97" t="b">
        <f t="shared" ca="1" si="2"/>
        <v>0</v>
      </c>
      <c r="O53" s="97" t="b">
        <f t="shared" ca="1" si="3"/>
        <v>0</v>
      </c>
      <c r="P53" s="97" t="b">
        <f t="shared" ca="1" si="4"/>
        <v>0</v>
      </c>
      <c r="Q53" s="97" t="b">
        <f t="shared" ca="1" si="5"/>
        <v>0</v>
      </c>
      <c r="R53" s="97" t="b">
        <f t="shared" ca="1" si="6"/>
        <v>0</v>
      </c>
      <c r="S53" s="97" t="str">
        <f t="shared" ca="1" si="7"/>
        <v>未开始</v>
      </c>
      <c r="T53" s="97">
        <f ca="1">IF(AND(N53,P53,NOT(Q53)),NETWORKDAYS(K53,AG53,项目参数!$B$2:$B$200),0)</f>
        <v>0</v>
      </c>
      <c r="U53" s="98">
        <f t="shared" ca="1" si="8"/>
        <v>0</v>
      </c>
      <c r="V53" s="117">
        <f t="shared" ca="1" si="9"/>
        <v>0</v>
      </c>
      <c r="W53" s="117">
        <f t="shared" ca="1" si="10"/>
        <v>0</v>
      </c>
      <c r="X53" s="117" t="str">
        <f t="shared" ca="1" si="11"/>
        <v/>
      </c>
      <c r="Y53" s="97">
        <f t="shared" ca="1" si="12"/>
        <v>0</v>
      </c>
      <c r="Z53" s="97">
        <f t="shared" ca="1" si="13"/>
        <v>0</v>
      </c>
      <c r="AA53" s="97">
        <f ca="1">IF(AND(N53,P53,K53&gt;项目信息!$C$18),INT((IF(Q53,L53,K53)-项目信息!$C$18)/30)+1,0)</f>
        <v>0</v>
      </c>
      <c r="AB53" s="97" t="str">
        <f ca="1">IF(N53,WEEKNUM(IF(L53&lt;&gt;"",L53,IF(K53&lt;&gt;"",K53,J53)-项目信息!$C$18)+1),"")</f>
        <v/>
      </c>
      <c r="AC53" s="97" t="str">
        <f ca="1">IFERROR(VLOOKUP(VLOOKUP(G53,内部通讯录!$B:$F,5,FALSE),项目参数!$I$14:$J$21,2,FALSE),"")</f>
        <v/>
      </c>
      <c r="AD53" s="97" t="str">
        <f ca="1">IF($N53,$AC53*V53/项目参数!$J$29,"")</f>
        <v/>
      </c>
      <c r="AE53" s="97" t="str">
        <f ca="1">IF($N53,$AC53*W53/项目参数!$J$29,"")</f>
        <v/>
      </c>
      <c r="AF53" s="99" t="str">
        <f ca="1">IF(OR('临-间接'!S53=0,'临-间接'!S53="(空白)"),"",'临-间接'!S53)</f>
        <v/>
      </c>
      <c r="AG53" s="34" t="str">
        <f ca="1">IF(P53,IF(L53&lt;&gt;"", L53, IF(OR(I53="暂停",I53="取消"), IFERROR(WORKDAY.INTL($K53,$M53*$H53,1,项目参数!$B$2:$B$200),WORKDAY($K53,$M53*$H53,1)),TODAY())),"")</f>
        <v/>
      </c>
      <c r="AH53">
        <f ca="1">IF(AND(N53,P53),IF('临-间接'!T53="(空白)",0,'临-间接'!T53),0)</f>
        <v>0</v>
      </c>
      <c r="AI53" s="34" t="str">
        <f ca="1">IF($N53,VLOOKUP($B53,项目阶段与里程碑!$B:$E,3,FALSE),"")</f>
        <v/>
      </c>
      <c r="AJ53" s="34" t="str">
        <f ca="1">IF($N53,VLOOKUP($B53,项目阶段与里程碑!$B:$E,4,FALSE),"")</f>
        <v/>
      </c>
      <c r="AK53" s="34" t="str">
        <f t="shared" ca="1" si="14"/>
        <v/>
      </c>
      <c r="AL53" s="92" t="str">
        <f ca="1">IF($AK53&lt;&gt;"",IFERROR(NETWORKDAYS.INTL($AI53,$AK53,1,项目参数!$B$2:$B$200),NETWORKDAYS($AI53,$AK53,1)),"")</f>
        <v/>
      </c>
      <c r="AM53" s="92" t="str">
        <f ca="1">IF(K53&lt;&gt;"",IFERROR(NETWORKDAYS.INTL($AI53,$K53,1,项目参数!$B$2:$B$200),NETWORKDAYS($AI53,$K53,1)),"")</f>
        <v/>
      </c>
      <c r="AN53" s="92" t="str">
        <f ca="1">IF(L53&lt;&gt;"",IFERROR(NETWORKDAYS.INTL($AI53,$L53,1,项目参数!$B$2:$B$200),NETWORKDAYS($AI53,$L53,1)),"")</f>
        <v/>
      </c>
    </row>
    <row r="54" spans="1:40">
      <c r="A54">
        <f ca="1">IF('临-间接'!F54="(空白)","",'临-间接'!F54)</f>
        <v>0</v>
      </c>
      <c r="B54">
        <f ca="1">IF('临-间接'!G54="(空白)","",'临-间接'!G54)</f>
        <v>0</v>
      </c>
      <c r="C54">
        <f ca="1">IF('临-间接'!I54="(空白)","",'临-间接'!I54)</f>
        <v>0</v>
      </c>
      <c r="D54">
        <f ca="1">IF('临-间接'!J54="(空白)","",'临-间接'!J54)</f>
        <v>0</v>
      </c>
      <c r="E54">
        <f ca="1">IF('临-间接'!K54="(空白)","",'临-间接'!K54)</f>
        <v>0</v>
      </c>
      <c r="F54">
        <f ca="1">IF('临-间接'!H54="(空白)","",'临-间接'!H54)</f>
        <v>0</v>
      </c>
      <c r="G54">
        <f ca="1">IF('临-间接'!L54="(空白)","",'临-间接'!L54)</f>
        <v>0</v>
      </c>
      <c r="H54">
        <f ca="1">IF('临-间接'!M54="(空白)",0,'临-间接'!M54)</f>
        <v>0</v>
      </c>
      <c r="I54" t="str">
        <f ca="1">IF(OR('临-间接'!R54=0,'临-间接'!R54="(空白)"),"",'临-间接'!R54)</f>
        <v/>
      </c>
      <c r="J54" s="34" t="str">
        <f ca="1">IF(OR('临-间接'!N54=0,'临-间接'!N54="(空白)"),"",'临-间接'!N54)</f>
        <v/>
      </c>
      <c r="K54" s="34" t="str">
        <f ca="1">IF(OR('临-间接'!O54=0,'临-间接'!O54="(空白)"),"",'临-间接'!O54)</f>
        <v/>
      </c>
      <c r="L54" s="34" t="str">
        <f ca="1">IF(OR('临-间接'!P54=0,'临-间接'!P54="(空白)"),"",'临-间接'!P54)</f>
        <v/>
      </c>
      <c r="M54">
        <f ca="1">IF('临-间接'!Q54="(空白)",0,'临-间接'!Q54)</f>
        <v>0</v>
      </c>
      <c r="N54" s="97" t="b">
        <f t="shared" ca="1" si="2"/>
        <v>0</v>
      </c>
      <c r="O54" s="97" t="b">
        <f t="shared" ca="1" si="3"/>
        <v>0</v>
      </c>
      <c r="P54" s="97" t="b">
        <f t="shared" ca="1" si="4"/>
        <v>0</v>
      </c>
      <c r="Q54" s="97" t="b">
        <f t="shared" ca="1" si="5"/>
        <v>0</v>
      </c>
      <c r="R54" s="97" t="b">
        <f t="shared" ca="1" si="6"/>
        <v>0</v>
      </c>
      <c r="S54" s="97" t="str">
        <f t="shared" ca="1" si="7"/>
        <v>未开始</v>
      </c>
      <c r="T54" s="97">
        <f ca="1">IF(AND(N54,P54,NOT(Q54)),NETWORKDAYS(K54,AG54,项目参数!$B$2:$B$200),0)</f>
        <v>0</v>
      </c>
      <c r="U54" s="98">
        <f t="shared" ca="1" si="8"/>
        <v>0</v>
      </c>
      <c r="V54" s="117">
        <f t="shared" ca="1" si="9"/>
        <v>0</v>
      </c>
      <c r="W54" s="117">
        <f t="shared" ca="1" si="10"/>
        <v>0</v>
      </c>
      <c r="X54" s="117" t="str">
        <f t="shared" ca="1" si="11"/>
        <v/>
      </c>
      <c r="Y54" s="97">
        <f t="shared" ca="1" si="12"/>
        <v>0</v>
      </c>
      <c r="Z54" s="97">
        <f t="shared" ca="1" si="13"/>
        <v>0</v>
      </c>
      <c r="AA54" s="97">
        <f ca="1">IF(AND(N54,P54,K54&gt;项目信息!$C$18),INT((IF(Q54,L54,K54)-项目信息!$C$18)/30)+1,0)</f>
        <v>0</v>
      </c>
      <c r="AB54" s="97" t="str">
        <f ca="1">IF(N54,WEEKNUM(IF(L54&lt;&gt;"",L54,IF(K54&lt;&gt;"",K54,J54)-项目信息!$C$18)+1),"")</f>
        <v/>
      </c>
      <c r="AC54" s="97" t="str">
        <f ca="1">IFERROR(VLOOKUP(VLOOKUP(G54,内部通讯录!$B:$F,5,FALSE),项目参数!$I$14:$J$21,2,FALSE),"")</f>
        <v/>
      </c>
      <c r="AD54" s="97" t="str">
        <f ca="1">IF($N54,$AC54*V54/项目参数!$J$29,"")</f>
        <v/>
      </c>
      <c r="AE54" s="97" t="str">
        <f ca="1">IF($N54,$AC54*W54/项目参数!$J$29,"")</f>
        <v/>
      </c>
      <c r="AF54" s="99" t="str">
        <f ca="1">IF(OR('临-间接'!S54=0,'临-间接'!S54="(空白)"),"",'临-间接'!S54)</f>
        <v/>
      </c>
      <c r="AG54" s="34" t="str">
        <f ca="1">IF(P54,IF(L54&lt;&gt;"", L54, IF(OR(I54="暂停",I54="取消"), IFERROR(WORKDAY.INTL($K54,$M54*$H54,1,项目参数!$B$2:$B$200),WORKDAY($K54,$M54*$H54,1)),TODAY())),"")</f>
        <v/>
      </c>
      <c r="AH54">
        <f ca="1">IF(AND(N54,P54),IF('临-间接'!T54="(空白)",0,'临-间接'!T54),0)</f>
        <v>0</v>
      </c>
      <c r="AI54" s="34" t="str">
        <f ca="1">IF($N54,VLOOKUP($B54,项目阶段与里程碑!$B:$E,3,FALSE),"")</f>
        <v/>
      </c>
      <c r="AJ54" s="34" t="str">
        <f ca="1">IF($N54,VLOOKUP($B54,项目阶段与里程碑!$B:$E,4,FALSE),"")</f>
        <v/>
      </c>
      <c r="AK54" s="34" t="str">
        <f t="shared" ca="1" si="14"/>
        <v/>
      </c>
      <c r="AL54" s="92" t="str">
        <f ca="1">IF($AK54&lt;&gt;"",IFERROR(NETWORKDAYS.INTL($AI54,$AK54,1,项目参数!$B$2:$B$200),NETWORKDAYS($AI54,$AK54,1)),"")</f>
        <v/>
      </c>
      <c r="AM54" s="92" t="str">
        <f ca="1">IF(K54&lt;&gt;"",IFERROR(NETWORKDAYS.INTL($AI54,$K54,1,项目参数!$B$2:$B$200),NETWORKDAYS($AI54,$K54,1)),"")</f>
        <v/>
      </c>
      <c r="AN54" s="92" t="str">
        <f ca="1">IF(L54&lt;&gt;"",IFERROR(NETWORKDAYS.INTL($AI54,$L54,1,项目参数!$B$2:$B$200),NETWORKDAYS($AI54,$L54,1)),"")</f>
        <v/>
      </c>
    </row>
    <row r="55" spans="1:40">
      <c r="A55">
        <f ca="1">IF('临-间接'!F55="(空白)","",'临-间接'!F55)</f>
        <v>0</v>
      </c>
      <c r="B55">
        <f ca="1">IF('临-间接'!G55="(空白)","",'临-间接'!G55)</f>
        <v>0</v>
      </c>
      <c r="C55">
        <f ca="1">IF('临-间接'!I55="(空白)","",'临-间接'!I55)</f>
        <v>0</v>
      </c>
      <c r="D55">
        <f ca="1">IF('临-间接'!J55="(空白)","",'临-间接'!J55)</f>
        <v>0</v>
      </c>
      <c r="E55">
        <f ca="1">IF('临-间接'!K55="(空白)","",'临-间接'!K55)</f>
        <v>0</v>
      </c>
      <c r="F55">
        <f ca="1">IF('临-间接'!H55="(空白)","",'临-间接'!H55)</f>
        <v>0</v>
      </c>
      <c r="G55">
        <f ca="1">IF('临-间接'!L55="(空白)","",'临-间接'!L55)</f>
        <v>0</v>
      </c>
      <c r="H55">
        <f ca="1">IF('临-间接'!M55="(空白)",0,'临-间接'!M55)</f>
        <v>0</v>
      </c>
      <c r="I55" t="str">
        <f ca="1">IF(OR('临-间接'!R55=0,'临-间接'!R55="(空白)"),"",'临-间接'!R55)</f>
        <v/>
      </c>
      <c r="J55" s="34" t="str">
        <f ca="1">IF(OR('临-间接'!N55=0,'临-间接'!N55="(空白)"),"",'临-间接'!N55)</f>
        <v/>
      </c>
      <c r="K55" s="34" t="str">
        <f ca="1">IF(OR('临-间接'!O55=0,'临-间接'!O55="(空白)"),"",'临-间接'!O55)</f>
        <v/>
      </c>
      <c r="L55" s="34" t="str">
        <f ca="1">IF(OR('临-间接'!P55=0,'临-间接'!P55="(空白)"),"",'临-间接'!P55)</f>
        <v/>
      </c>
      <c r="M55">
        <f ca="1">IF('临-间接'!Q55="(空白)",0,'临-间接'!Q55)</f>
        <v>0</v>
      </c>
      <c r="N55" s="97" t="b">
        <f t="shared" ca="1" si="2"/>
        <v>0</v>
      </c>
      <c r="O55" s="97" t="b">
        <f t="shared" ca="1" si="3"/>
        <v>0</v>
      </c>
      <c r="P55" s="97" t="b">
        <f t="shared" ca="1" si="4"/>
        <v>0</v>
      </c>
      <c r="Q55" s="97" t="b">
        <f t="shared" ca="1" si="5"/>
        <v>0</v>
      </c>
      <c r="R55" s="97" t="b">
        <f t="shared" ca="1" si="6"/>
        <v>0</v>
      </c>
      <c r="S55" s="97" t="str">
        <f t="shared" ca="1" si="7"/>
        <v>未开始</v>
      </c>
      <c r="T55" s="97">
        <f ca="1">IF(AND(N55,P55,NOT(Q55)),NETWORKDAYS(K55,AG55,项目参数!$B$2:$B$200),0)</f>
        <v>0</v>
      </c>
      <c r="U55" s="98">
        <f t="shared" ca="1" si="8"/>
        <v>0</v>
      </c>
      <c r="V55" s="117">
        <f t="shared" ca="1" si="9"/>
        <v>0</v>
      </c>
      <c r="W55" s="117">
        <f t="shared" ca="1" si="10"/>
        <v>0</v>
      </c>
      <c r="X55" s="117" t="str">
        <f t="shared" ca="1" si="11"/>
        <v/>
      </c>
      <c r="Y55" s="97">
        <f t="shared" ca="1" si="12"/>
        <v>0</v>
      </c>
      <c r="Z55" s="97">
        <f t="shared" ca="1" si="13"/>
        <v>0</v>
      </c>
      <c r="AA55" s="97">
        <f ca="1">IF(AND(N55,P55,K55&gt;项目信息!$C$18),INT((IF(Q55,L55,K55)-项目信息!$C$18)/30)+1,0)</f>
        <v>0</v>
      </c>
      <c r="AB55" s="97" t="str">
        <f ca="1">IF(N55,WEEKNUM(IF(L55&lt;&gt;"",L55,IF(K55&lt;&gt;"",K55,J55)-项目信息!$C$18)+1),"")</f>
        <v/>
      </c>
      <c r="AC55" s="97" t="str">
        <f ca="1">IFERROR(VLOOKUP(VLOOKUP(G55,内部通讯录!$B:$F,5,FALSE),项目参数!$I$14:$J$21,2,FALSE),"")</f>
        <v/>
      </c>
      <c r="AD55" s="97" t="str">
        <f ca="1">IF($N55,$AC55*V55/项目参数!$J$29,"")</f>
        <v/>
      </c>
      <c r="AE55" s="97" t="str">
        <f ca="1">IF($N55,$AC55*W55/项目参数!$J$29,"")</f>
        <v/>
      </c>
      <c r="AF55" s="99" t="str">
        <f ca="1">IF(OR('临-间接'!S55=0,'临-间接'!S55="(空白)"),"",'临-间接'!S55)</f>
        <v/>
      </c>
      <c r="AG55" s="34" t="str">
        <f ca="1">IF(P55,IF(L55&lt;&gt;"", L55, IF(OR(I55="暂停",I55="取消"), IFERROR(WORKDAY.INTL($K55,$M55*$H55,1,项目参数!$B$2:$B$200),WORKDAY($K55,$M55*$H55,1)),TODAY())),"")</f>
        <v/>
      </c>
      <c r="AH55">
        <f ca="1">IF(AND(N55,P55),IF('临-间接'!T55="(空白)",0,'临-间接'!T55),0)</f>
        <v>0</v>
      </c>
      <c r="AI55" s="34" t="str">
        <f ca="1">IF($N55,VLOOKUP($B55,项目阶段与里程碑!$B:$E,3,FALSE),"")</f>
        <v/>
      </c>
      <c r="AJ55" s="34" t="str">
        <f ca="1">IF($N55,VLOOKUP($B55,项目阶段与里程碑!$B:$E,4,FALSE),"")</f>
        <v/>
      </c>
      <c r="AK55" s="34" t="str">
        <f t="shared" ca="1" si="14"/>
        <v/>
      </c>
      <c r="AL55" s="92" t="str">
        <f ca="1">IF($AK55&lt;&gt;"",IFERROR(NETWORKDAYS.INTL($AI55,$AK55,1,项目参数!$B$2:$B$200),NETWORKDAYS($AI55,$AK55,1)),"")</f>
        <v/>
      </c>
      <c r="AM55" s="92" t="str">
        <f ca="1">IF(K55&lt;&gt;"",IFERROR(NETWORKDAYS.INTL($AI55,$K55,1,项目参数!$B$2:$B$200),NETWORKDAYS($AI55,$K55,1)),"")</f>
        <v/>
      </c>
      <c r="AN55" s="92" t="str">
        <f ca="1">IF(L55&lt;&gt;"",IFERROR(NETWORKDAYS.INTL($AI55,$L55,1,项目参数!$B$2:$B$200),NETWORKDAYS($AI55,$L55,1)),"")</f>
        <v/>
      </c>
    </row>
    <row r="56" spans="1:40">
      <c r="A56">
        <f ca="1">IF('临-间接'!F56="(空白)","",'临-间接'!F56)</f>
        <v>0</v>
      </c>
      <c r="B56">
        <f ca="1">IF('临-间接'!G56="(空白)","",'临-间接'!G56)</f>
        <v>0</v>
      </c>
      <c r="C56">
        <f ca="1">IF('临-间接'!I56="(空白)","",'临-间接'!I56)</f>
        <v>0</v>
      </c>
      <c r="D56">
        <f ca="1">IF('临-间接'!J56="(空白)","",'临-间接'!J56)</f>
        <v>0</v>
      </c>
      <c r="E56">
        <f ca="1">IF('临-间接'!K56="(空白)","",'临-间接'!K56)</f>
        <v>0</v>
      </c>
      <c r="F56">
        <f ca="1">IF('临-间接'!H56="(空白)","",'临-间接'!H56)</f>
        <v>0</v>
      </c>
      <c r="G56">
        <f ca="1">IF('临-间接'!L56="(空白)","",'临-间接'!L56)</f>
        <v>0</v>
      </c>
      <c r="H56">
        <f ca="1">IF('临-间接'!M56="(空白)",0,'临-间接'!M56)</f>
        <v>0</v>
      </c>
      <c r="I56" t="str">
        <f ca="1">IF(OR('临-间接'!R56=0,'临-间接'!R56="(空白)"),"",'临-间接'!R56)</f>
        <v/>
      </c>
      <c r="J56" s="34" t="str">
        <f ca="1">IF(OR('临-间接'!N56=0,'临-间接'!N56="(空白)"),"",'临-间接'!N56)</f>
        <v/>
      </c>
      <c r="K56" s="34" t="str">
        <f ca="1">IF(OR('临-间接'!O56=0,'临-间接'!O56="(空白)"),"",'临-间接'!O56)</f>
        <v/>
      </c>
      <c r="L56" s="34" t="str">
        <f ca="1">IF(OR('临-间接'!P56=0,'临-间接'!P56="(空白)"),"",'临-间接'!P56)</f>
        <v/>
      </c>
      <c r="M56">
        <f ca="1">IF('临-间接'!Q56="(空白)",0,'临-间接'!Q56)</f>
        <v>0</v>
      </c>
      <c r="N56" s="97" t="b">
        <f t="shared" ca="1" si="2"/>
        <v>0</v>
      </c>
      <c r="O56" s="97" t="b">
        <f t="shared" ca="1" si="3"/>
        <v>0</v>
      </c>
      <c r="P56" s="97" t="b">
        <f t="shared" ca="1" si="4"/>
        <v>0</v>
      </c>
      <c r="Q56" s="97" t="b">
        <f t="shared" ca="1" si="5"/>
        <v>0</v>
      </c>
      <c r="R56" s="97" t="b">
        <f t="shared" ca="1" si="6"/>
        <v>0</v>
      </c>
      <c r="S56" s="97" t="str">
        <f t="shared" ca="1" si="7"/>
        <v>未开始</v>
      </c>
      <c r="T56" s="97">
        <f ca="1">IF(AND(N56,P56,NOT(Q56)),NETWORKDAYS(K56,AG56,项目参数!$B$2:$B$200),0)</f>
        <v>0</v>
      </c>
      <c r="U56" s="98">
        <f t="shared" ca="1" si="8"/>
        <v>0</v>
      </c>
      <c r="V56" s="117">
        <f t="shared" ca="1" si="9"/>
        <v>0</v>
      </c>
      <c r="W56" s="117">
        <f t="shared" ca="1" si="10"/>
        <v>0</v>
      </c>
      <c r="X56" s="117" t="str">
        <f t="shared" ca="1" si="11"/>
        <v/>
      </c>
      <c r="Y56" s="97">
        <f t="shared" ca="1" si="12"/>
        <v>0</v>
      </c>
      <c r="Z56" s="97">
        <f t="shared" ca="1" si="13"/>
        <v>0</v>
      </c>
      <c r="AA56" s="97">
        <f ca="1">IF(AND(N56,P56,K56&gt;项目信息!$C$18),INT((IF(Q56,L56,K56)-项目信息!$C$18)/30)+1,0)</f>
        <v>0</v>
      </c>
      <c r="AB56" s="97" t="str">
        <f ca="1">IF(N56,WEEKNUM(IF(L56&lt;&gt;"",L56,IF(K56&lt;&gt;"",K56,J56)-项目信息!$C$18)+1),"")</f>
        <v/>
      </c>
      <c r="AC56" s="97" t="str">
        <f ca="1">IFERROR(VLOOKUP(VLOOKUP(G56,内部通讯录!$B:$F,5,FALSE),项目参数!$I$14:$J$21,2,FALSE),"")</f>
        <v/>
      </c>
      <c r="AD56" s="97" t="str">
        <f ca="1">IF($N56,$AC56*V56/项目参数!$J$29,"")</f>
        <v/>
      </c>
      <c r="AE56" s="97" t="str">
        <f ca="1">IF($N56,$AC56*W56/项目参数!$J$29,"")</f>
        <v/>
      </c>
      <c r="AF56" s="99" t="str">
        <f ca="1">IF(OR('临-间接'!S56=0,'临-间接'!S56="(空白)"),"",'临-间接'!S56)</f>
        <v/>
      </c>
      <c r="AG56" s="34" t="str">
        <f ca="1">IF(P56,IF(L56&lt;&gt;"", L56, IF(OR(I56="暂停",I56="取消"), IFERROR(WORKDAY.INTL($K56,$M56*$H56,1,项目参数!$B$2:$B$200),WORKDAY($K56,$M56*$H56,1)),TODAY())),"")</f>
        <v/>
      </c>
      <c r="AH56">
        <f ca="1">IF(AND(N56,P56),IF('临-间接'!T56="(空白)",0,'临-间接'!T56),0)</f>
        <v>0</v>
      </c>
      <c r="AI56" s="34" t="str">
        <f ca="1">IF($N56,VLOOKUP($B56,项目阶段与里程碑!$B:$E,3,FALSE),"")</f>
        <v/>
      </c>
      <c r="AJ56" s="34" t="str">
        <f ca="1">IF($N56,VLOOKUP($B56,项目阶段与里程碑!$B:$E,4,FALSE),"")</f>
        <v/>
      </c>
      <c r="AK56" s="34" t="str">
        <f t="shared" ca="1" si="14"/>
        <v/>
      </c>
      <c r="AL56" s="92" t="str">
        <f ca="1">IF($AK56&lt;&gt;"",IFERROR(NETWORKDAYS.INTL($AI56,$AK56,1,项目参数!$B$2:$B$200),NETWORKDAYS($AI56,$AK56,1)),"")</f>
        <v/>
      </c>
      <c r="AM56" s="92" t="str">
        <f ca="1">IF(K56&lt;&gt;"",IFERROR(NETWORKDAYS.INTL($AI56,$K56,1,项目参数!$B$2:$B$200),NETWORKDAYS($AI56,$K56,1)),"")</f>
        <v/>
      </c>
      <c r="AN56" s="92" t="str">
        <f ca="1">IF(L56&lt;&gt;"",IFERROR(NETWORKDAYS.INTL($AI56,$L56,1,项目参数!$B$2:$B$200),NETWORKDAYS($AI56,$L56,1)),"")</f>
        <v/>
      </c>
    </row>
    <row r="57" spans="1:40">
      <c r="A57">
        <f ca="1">IF('临-间接'!F57="(空白)","",'临-间接'!F57)</f>
        <v>0</v>
      </c>
      <c r="B57">
        <f ca="1">IF('临-间接'!G57="(空白)","",'临-间接'!G57)</f>
        <v>0</v>
      </c>
      <c r="C57">
        <f ca="1">IF('临-间接'!I57="(空白)","",'临-间接'!I57)</f>
        <v>0</v>
      </c>
      <c r="D57">
        <f ca="1">IF('临-间接'!J57="(空白)","",'临-间接'!J57)</f>
        <v>0</v>
      </c>
      <c r="E57">
        <f ca="1">IF('临-间接'!K57="(空白)","",'临-间接'!K57)</f>
        <v>0</v>
      </c>
      <c r="F57">
        <f ca="1">IF('临-间接'!H57="(空白)","",'临-间接'!H57)</f>
        <v>0</v>
      </c>
      <c r="G57">
        <f ca="1">IF('临-间接'!L57="(空白)","",'临-间接'!L57)</f>
        <v>0</v>
      </c>
      <c r="H57">
        <f ca="1">IF('临-间接'!M57="(空白)",0,'临-间接'!M57)</f>
        <v>0</v>
      </c>
      <c r="I57" t="str">
        <f ca="1">IF(OR('临-间接'!R57=0,'临-间接'!R57="(空白)"),"",'临-间接'!R57)</f>
        <v/>
      </c>
      <c r="J57" s="34" t="str">
        <f ca="1">IF(OR('临-间接'!N57=0,'临-间接'!N57="(空白)"),"",'临-间接'!N57)</f>
        <v/>
      </c>
      <c r="K57" s="34" t="str">
        <f ca="1">IF(OR('临-间接'!O57=0,'临-间接'!O57="(空白)"),"",'临-间接'!O57)</f>
        <v/>
      </c>
      <c r="L57" s="34" t="str">
        <f ca="1">IF(OR('临-间接'!P57=0,'临-间接'!P57="(空白)"),"",'临-间接'!P57)</f>
        <v/>
      </c>
      <c r="M57">
        <f ca="1">IF('临-间接'!Q57="(空白)",0,'临-间接'!Q57)</f>
        <v>0</v>
      </c>
      <c r="N57" s="97" t="b">
        <f t="shared" ca="1" si="2"/>
        <v>0</v>
      </c>
      <c r="O57" s="97" t="b">
        <f t="shared" ca="1" si="3"/>
        <v>0</v>
      </c>
      <c r="P57" s="97" t="b">
        <f t="shared" ca="1" si="4"/>
        <v>0</v>
      </c>
      <c r="Q57" s="97" t="b">
        <f t="shared" ca="1" si="5"/>
        <v>0</v>
      </c>
      <c r="R57" s="97" t="b">
        <f t="shared" ca="1" si="6"/>
        <v>0</v>
      </c>
      <c r="S57" s="97" t="str">
        <f t="shared" ca="1" si="7"/>
        <v>未开始</v>
      </c>
      <c r="T57" s="97">
        <f ca="1">IF(AND(N57,P57,NOT(Q57)),NETWORKDAYS(K57,AG57,项目参数!$B$2:$B$200),0)</f>
        <v>0</v>
      </c>
      <c r="U57" s="98">
        <f t="shared" ca="1" si="8"/>
        <v>0</v>
      </c>
      <c r="V57" s="117">
        <f t="shared" ca="1" si="9"/>
        <v>0</v>
      </c>
      <c r="W57" s="117">
        <f t="shared" ca="1" si="10"/>
        <v>0</v>
      </c>
      <c r="X57" s="117" t="str">
        <f t="shared" ca="1" si="11"/>
        <v/>
      </c>
      <c r="Y57" s="97">
        <f t="shared" ca="1" si="12"/>
        <v>0</v>
      </c>
      <c r="Z57" s="97">
        <f t="shared" ca="1" si="13"/>
        <v>0</v>
      </c>
      <c r="AA57" s="97">
        <f ca="1">IF(AND(N57,P57,K57&gt;项目信息!$C$18),INT((IF(Q57,L57,K57)-项目信息!$C$18)/30)+1,0)</f>
        <v>0</v>
      </c>
      <c r="AB57" s="97" t="str">
        <f ca="1">IF(N57,WEEKNUM(IF(L57&lt;&gt;"",L57,IF(K57&lt;&gt;"",K57,J57)-项目信息!$C$18)+1),"")</f>
        <v/>
      </c>
      <c r="AC57" s="97" t="str">
        <f ca="1">IFERROR(VLOOKUP(VLOOKUP(G57,内部通讯录!$B:$F,5,FALSE),项目参数!$I$14:$J$21,2,FALSE),"")</f>
        <v/>
      </c>
      <c r="AD57" s="97" t="str">
        <f ca="1">IF($N57,$AC57*V57/项目参数!$J$29,"")</f>
        <v/>
      </c>
      <c r="AE57" s="97" t="str">
        <f ca="1">IF($N57,$AC57*W57/项目参数!$J$29,"")</f>
        <v/>
      </c>
      <c r="AF57" s="99" t="str">
        <f ca="1">IF(OR('临-间接'!S57=0,'临-间接'!S57="(空白)"),"",'临-间接'!S57)</f>
        <v/>
      </c>
      <c r="AG57" s="34" t="str">
        <f ca="1">IF(P57,IF(L57&lt;&gt;"", L57, IF(OR(I57="暂停",I57="取消"), IFERROR(WORKDAY.INTL($K57,$M57*$H57,1,项目参数!$B$2:$B$200),WORKDAY($K57,$M57*$H57,1)),TODAY())),"")</f>
        <v/>
      </c>
      <c r="AH57">
        <f ca="1">IF(AND(N57,P57),IF('临-间接'!T57="(空白)",0,'临-间接'!T57),0)</f>
        <v>0</v>
      </c>
      <c r="AI57" s="34" t="str">
        <f ca="1">IF($N57,VLOOKUP($B57,项目阶段与里程碑!$B:$E,3,FALSE),"")</f>
        <v/>
      </c>
      <c r="AJ57" s="34" t="str">
        <f ca="1">IF($N57,VLOOKUP($B57,项目阶段与里程碑!$B:$E,4,FALSE),"")</f>
        <v/>
      </c>
      <c r="AK57" s="34" t="str">
        <f t="shared" ca="1" si="14"/>
        <v/>
      </c>
      <c r="AL57" s="92" t="str">
        <f ca="1">IF($AK57&lt;&gt;"",IFERROR(NETWORKDAYS.INTL($AI57,$AK57,1,项目参数!$B$2:$B$200),NETWORKDAYS($AI57,$AK57,1)),"")</f>
        <v/>
      </c>
      <c r="AM57" s="92" t="str">
        <f ca="1">IF(K57&lt;&gt;"",IFERROR(NETWORKDAYS.INTL($AI57,$K57,1,项目参数!$B$2:$B$200),NETWORKDAYS($AI57,$K57,1)),"")</f>
        <v/>
      </c>
      <c r="AN57" s="92" t="str">
        <f ca="1">IF(L57&lt;&gt;"",IFERROR(NETWORKDAYS.INTL($AI57,$L57,1,项目参数!$B$2:$B$200),NETWORKDAYS($AI57,$L57,1)),"")</f>
        <v/>
      </c>
    </row>
    <row r="58" spans="1:40">
      <c r="A58">
        <f ca="1">IF('临-间接'!F58="(空白)","",'临-间接'!F58)</f>
        <v>0</v>
      </c>
      <c r="B58">
        <f ca="1">IF('临-间接'!G58="(空白)","",'临-间接'!G58)</f>
        <v>0</v>
      </c>
      <c r="C58">
        <f ca="1">IF('临-间接'!I58="(空白)","",'临-间接'!I58)</f>
        <v>0</v>
      </c>
      <c r="D58">
        <f ca="1">IF('临-间接'!J58="(空白)","",'临-间接'!J58)</f>
        <v>0</v>
      </c>
      <c r="E58">
        <f ca="1">IF('临-间接'!K58="(空白)","",'临-间接'!K58)</f>
        <v>0</v>
      </c>
      <c r="F58">
        <f ca="1">IF('临-间接'!H58="(空白)","",'临-间接'!H58)</f>
        <v>0</v>
      </c>
      <c r="G58">
        <f ca="1">IF('临-间接'!L58="(空白)","",'临-间接'!L58)</f>
        <v>0</v>
      </c>
      <c r="H58">
        <f ca="1">IF('临-间接'!M58="(空白)",0,'临-间接'!M58)</f>
        <v>0</v>
      </c>
      <c r="I58" t="str">
        <f ca="1">IF(OR('临-间接'!R58=0,'临-间接'!R58="(空白)"),"",'临-间接'!R58)</f>
        <v/>
      </c>
      <c r="J58" s="34" t="str">
        <f ca="1">IF(OR('临-间接'!N58=0,'临-间接'!N58="(空白)"),"",'临-间接'!N58)</f>
        <v/>
      </c>
      <c r="K58" s="34" t="str">
        <f ca="1">IF(OR('临-间接'!O58=0,'临-间接'!O58="(空白)"),"",'临-间接'!O58)</f>
        <v/>
      </c>
      <c r="L58" s="34" t="str">
        <f ca="1">IF(OR('临-间接'!P58=0,'临-间接'!P58="(空白)"),"",'临-间接'!P58)</f>
        <v/>
      </c>
      <c r="M58">
        <f ca="1">IF('临-间接'!Q58="(空白)",0,'临-间接'!Q58)</f>
        <v>0</v>
      </c>
      <c r="N58" s="97" t="b">
        <f t="shared" ca="1" si="2"/>
        <v>0</v>
      </c>
      <c r="O58" s="97" t="b">
        <f t="shared" ca="1" si="3"/>
        <v>0</v>
      </c>
      <c r="P58" s="97" t="b">
        <f t="shared" ca="1" si="4"/>
        <v>0</v>
      </c>
      <c r="Q58" s="97" t="b">
        <f t="shared" ca="1" si="5"/>
        <v>0</v>
      </c>
      <c r="R58" s="97" t="b">
        <f t="shared" ca="1" si="6"/>
        <v>0</v>
      </c>
      <c r="S58" s="97" t="str">
        <f t="shared" ca="1" si="7"/>
        <v>未开始</v>
      </c>
      <c r="T58" s="97">
        <f ca="1">IF(AND(N58,P58,NOT(Q58)),NETWORKDAYS(K58,AG58,项目参数!$B$2:$B$200),0)</f>
        <v>0</v>
      </c>
      <c r="U58" s="98">
        <f t="shared" ca="1" si="8"/>
        <v>0</v>
      </c>
      <c r="V58" s="117">
        <f t="shared" ca="1" si="9"/>
        <v>0</v>
      </c>
      <c r="W58" s="117">
        <f t="shared" ca="1" si="10"/>
        <v>0</v>
      </c>
      <c r="X58" s="117" t="str">
        <f t="shared" ca="1" si="11"/>
        <v/>
      </c>
      <c r="Y58" s="97">
        <f t="shared" ca="1" si="12"/>
        <v>0</v>
      </c>
      <c r="Z58" s="97">
        <f t="shared" ca="1" si="13"/>
        <v>0</v>
      </c>
      <c r="AA58" s="97">
        <f ca="1">IF(AND(N58,P58,K58&gt;项目信息!$C$18),INT((IF(Q58,L58,K58)-项目信息!$C$18)/30)+1,0)</f>
        <v>0</v>
      </c>
      <c r="AB58" s="97" t="str">
        <f ca="1">IF(N58,WEEKNUM(IF(L58&lt;&gt;"",L58,IF(K58&lt;&gt;"",K58,J58)-项目信息!$C$18)+1),"")</f>
        <v/>
      </c>
      <c r="AC58" s="97" t="str">
        <f ca="1">IFERROR(VLOOKUP(VLOOKUP(G58,内部通讯录!$B:$F,5,FALSE),项目参数!$I$14:$J$21,2,FALSE),"")</f>
        <v/>
      </c>
      <c r="AD58" s="97" t="str">
        <f ca="1">IF($N58,$AC58*V58/项目参数!$J$29,"")</f>
        <v/>
      </c>
      <c r="AE58" s="97" t="str">
        <f ca="1">IF($N58,$AC58*W58/项目参数!$J$29,"")</f>
        <v/>
      </c>
      <c r="AF58" s="99" t="str">
        <f ca="1">IF(OR('临-间接'!S58=0,'临-间接'!S58="(空白)"),"",'临-间接'!S58)</f>
        <v/>
      </c>
      <c r="AG58" s="34" t="str">
        <f ca="1">IF(P58,IF(L58&lt;&gt;"", L58, IF(OR(I58="暂停",I58="取消"), IFERROR(WORKDAY.INTL($K58,$M58*$H58,1,项目参数!$B$2:$B$200),WORKDAY($K58,$M58*$H58,1)),TODAY())),"")</f>
        <v/>
      </c>
      <c r="AH58">
        <f ca="1">IF(AND(N58,P58),IF('临-间接'!T58="(空白)",0,'临-间接'!T58),0)</f>
        <v>0</v>
      </c>
      <c r="AI58" s="34" t="str">
        <f ca="1">IF($N58,VLOOKUP($B58,项目阶段与里程碑!$B:$E,3,FALSE),"")</f>
        <v/>
      </c>
      <c r="AJ58" s="34" t="str">
        <f ca="1">IF($N58,VLOOKUP($B58,项目阶段与里程碑!$B:$E,4,FALSE),"")</f>
        <v/>
      </c>
      <c r="AK58" s="34" t="str">
        <f t="shared" ca="1" si="14"/>
        <v/>
      </c>
      <c r="AL58" s="92" t="str">
        <f ca="1">IF($AK58&lt;&gt;"",IFERROR(NETWORKDAYS.INTL($AI58,$AK58,1,项目参数!$B$2:$B$200),NETWORKDAYS($AI58,$AK58,1)),"")</f>
        <v/>
      </c>
      <c r="AM58" s="92" t="str">
        <f ca="1">IF(K58&lt;&gt;"",IFERROR(NETWORKDAYS.INTL($AI58,$K58,1,项目参数!$B$2:$B$200),NETWORKDAYS($AI58,$K58,1)),"")</f>
        <v/>
      </c>
      <c r="AN58" s="92" t="str">
        <f ca="1">IF(L58&lt;&gt;"",IFERROR(NETWORKDAYS.INTL($AI58,$L58,1,项目参数!$B$2:$B$200),NETWORKDAYS($AI58,$L58,1)),"")</f>
        <v/>
      </c>
    </row>
    <row r="59" spans="1:40">
      <c r="A59">
        <f ca="1">IF('临-间接'!F59="(空白)","",'临-间接'!F59)</f>
        <v>0</v>
      </c>
      <c r="B59">
        <f ca="1">IF('临-间接'!G59="(空白)","",'临-间接'!G59)</f>
        <v>0</v>
      </c>
      <c r="C59">
        <f ca="1">IF('临-间接'!I59="(空白)","",'临-间接'!I59)</f>
        <v>0</v>
      </c>
      <c r="D59">
        <f ca="1">IF('临-间接'!J59="(空白)","",'临-间接'!J59)</f>
        <v>0</v>
      </c>
      <c r="E59">
        <f ca="1">IF('临-间接'!K59="(空白)","",'临-间接'!K59)</f>
        <v>0</v>
      </c>
      <c r="F59">
        <f ca="1">IF('临-间接'!H59="(空白)","",'临-间接'!H59)</f>
        <v>0</v>
      </c>
      <c r="G59">
        <f ca="1">IF('临-间接'!L59="(空白)","",'临-间接'!L59)</f>
        <v>0</v>
      </c>
      <c r="H59">
        <f ca="1">IF('临-间接'!M59="(空白)",0,'临-间接'!M59)</f>
        <v>0</v>
      </c>
      <c r="I59" t="str">
        <f ca="1">IF(OR('临-间接'!R59=0,'临-间接'!R59="(空白)"),"",'临-间接'!R59)</f>
        <v/>
      </c>
      <c r="J59" s="34" t="str">
        <f ca="1">IF(OR('临-间接'!N59=0,'临-间接'!N59="(空白)"),"",'临-间接'!N59)</f>
        <v/>
      </c>
      <c r="K59" s="34" t="str">
        <f ca="1">IF(OR('临-间接'!O59=0,'临-间接'!O59="(空白)"),"",'临-间接'!O59)</f>
        <v/>
      </c>
      <c r="L59" s="34" t="str">
        <f ca="1">IF(OR('临-间接'!P59=0,'临-间接'!P59="(空白)"),"",'临-间接'!P59)</f>
        <v/>
      </c>
      <c r="M59">
        <f ca="1">IF('临-间接'!Q59="(空白)",0,'临-间接'!Q59)</f>
        <v>0</v>
      </c>
      <c r="N59" s="97" t="b">
        <f t="shared" ca="1" si="2"/>
        <v>0</v>
      </c>
      <c r="O59" s="97" t="b">
        <f t="shared" ca="1" si="3"/>
        <v>0</v>
      </c>
      <c r="P59" s="97" t="b">
        <f t="shared" ca="1" si="4"/>
        <v>0</v>
      </c>
      <c r="Q59" s="97" t="b">
        <f t="shared" ca="1" si="5"/>
        <v>0</v>
      </c>
      <c r="R59" s="97" t="b">
        <f t="shared" ca="1" si="6"/>
        <v>0</v>
      </c>
      <c r="S59" s="97" t="str">
        <f t="shared" ca="1" si="7"/>
        <v>未开始</v>
      </c>
      <c r="T59" s="97">
        <f ca="1">IF(AND(N59,P59,NOT(Q59)),NETWORKDAYS(K59,AG59,项目参数!$B$2:$B$200),0)</f>
        <v>0</v>
      </c>
      <c r="U59" s="98">
        <f t="shared" ca="1" si="8"/>
        <v>0</v>
      </c>
      <c r="V59" s="117">
        <f t="shared" ca="1" si="9"/>
        <v>0</v>
      </c>
      <c r="W59" s="117">
        <f t="shared" ca="1" si="10"/>
        <v>0</v>
      </c>
      <c r="X59" s="117" t="str">
        <f t="shared" ca="1" si="11"/>
        <v/>
      </c>
      <c r="Y59" s="97">
        <f t="shared" ca="1" si="12"/>
        <v>0</v>
      </c>
      <c r="Z59" s="97">
        <f t="shared" ca="1" si="13"/>
        <v>0</v>
      </c>
      <c r="AA59" s="97">
        <f ca="1">IF(AND(N59,P59,K59&gt;项目信息!$C$18),INT((IF(Q59,L59,K59)-项目信息!$C$18)/30)+1,0)</f>
        <v>0</v>
      </c>
      <c r="AB59" s="97" t="str">
        <f ca="1">IF(N59,WEEKNUM(IF(L59&lt;&gt;"",L59,IF(K59&lt;&gt;"",K59,J59)-项目信息!$C$18)+1),"")</f>
        <v/>
      </c>
      <c r="AC59" s="97" t="str">
        <f ca="1">IFERROR(VLOOKUP(VLOOKUP(G59,内部通讯录!$B:$F,5,FALSE),项目参数!$I$14:$J$21,2,FALSE),"")</f>
        <v/>
      </c>
      <c r="AD59" s="97" t="str">
        <f ca="1">IF($N59,$AC59*V59/项目参数!$J$29,"")</f>
        <v/>
      </c>
      <c r="AE59" s="97" t="str">
        <f ca="1">IF($N59,$AC59*W59/项目参数!$J$29,"")</f>
        <v/>
      </c>
      <c r="AF59" s="99" t="str">
        <f ca="1">IF(OR('临-间接'!S59=0,'临-间接'!S59="(空白)"),"",'临-间接'!S59)</f>
        <v/>
      </c>
      <c r="AG59" s="34" t="str">
        <f ca="1">IF(P59,IF(L59&lt;&gt;"", L59, IF(OR(I59="暂停",I59="取消"), IFERROR(WORKDAY.INTL($K59,$M59*$H59,1,项目参数!$B$2:$B$200),WORKDAY($K59,$M59*$H59,1)),TODAY())),"")</f>
        <v/>
      </c>
      <c r="AH59">
        <f ca="1">IF(AND(N59,P59),IF('临-间接'!T59="(空白)",0,'临-间接'!T59),0)</f>
        <v>0</v>
      </c>
      <c r="AI59" s="34" t="str">
        <f ca="1">IF($N59,VLOOKUP($B59,项目阶段与里程碑!$B:$E,3,FALSE),"")</f>
        <v/>
      </c>
      <c r="AJ59" s="34" t="str">
        <f ca="1">IF($N59,VLOOKUP($B59,项目阶段与里程碑!$B:$E,4,FALSE),"")</f>
        <v/>
      </c>
      <c r="AK59" s="34" t="str">
        <f t="shared" ca="1" si="14"/>
        <v/>
      </c>
      <c r="AL59" s="92" t="str">
        <f ca="1">IF($AK59&lt;&gt;"",IFERROR(NETWORKDAYS.INTL($AI59,$AK59,1,项目参数!$B$2:$B$200),NETWORKDAYS($AI59,$AK59,1)),"")</f>
        <v/>
      </c>
      <c r="AM59" s="92" t="str">
        <f ca="1">IF(K59&lt;&gt;"",IFERROR(NETWORKDAYS.INTL($AI59,$K59,1,项目参数!$B$2:$B$200),NETWORKDAYS($AI59,$K59,1)),"")</f>
        <v/>
      </c>
      <c r="AN59" s="92" t="str">
        <f ca="1">IF(L59&lt;&gt;"",IFERROR(NETWORKDAYS.INTL($AI59,$L59,1,项目参数!$B$2:$B$200),NETWORKDAYS($AI59,$L59,1)),"")</f>
        <v/>
      </c>
    </row>
    <row r="60" spans="1:40">
      <c r="A60">
        <f ca="1">IF('临-间接'!F60="(空白)","",'临-间接'!F60)</f>
        <v>0</v>
      </c>
      <c r="B60">
        <f ca="1">IF('临-间接'!G60="(空白)","",'临-间接'!G60)</f>
        <v>0</v>
      </c>
      <c r="C60">
        <f ca="1">IF('临-间接'!I60="(空白)","",'临-间接'!I60)</f>
        <v>0</v>
      </c>
      <c r="D60">
        <f ca="1">IF('临-间接'!J60="(空白)","",'临-间接'!J60)</f>
        <v>0</v>
      </c>
      <c r="E60">
        <f ca="1">IF('临-间接'!K60="(空白)","",'临-间接'!K60)</f>
        <v>0</v>
      </c>
      <c r="F60">
        <f ca="1">IF('临-间接'!H60="(空白)","",'临-间接'!H60)</f>
        <v>0</v>
      </c>
      <c r="G60">
        <f ca="1">IF('临-间接'!L60="(空白)","",'临-间接'!L60)</f>
        <v>0</v>
      </c>
      <c r="H60">
        <f ca="1">IF('临-间接'!M60="(空白)",0,'临-间接'!M60)</f>
        <v>0</v>
      </c>
      <c r="I60" t="str">
        <f ca="1">IF(OR('临-间接'!R60=0,'临-间接'!R60="(空白)"),"",'临-间接'!R60)</f>
        <v/>
      </c>
      <c r="J60" s="34" t="str">
        <f ca="1">IF(OR('临-间接'!N60=0,'临-间接'!N60="(空白)"),"",'临-间接'!N60)</f>
        <v/>
      </c>
      <c r="K60" s="34" t="str">
        <f ca="1">IF(OR('临-间接'!O60=0,'临-间接'!O60="(空白)"),"",'临-间接'!O60)</f>
        <v/>
      </c>
      <c r="L60" s="34" t="str">
        <f ca="1">IF(OR('临-间接'!P60=0,'临-间接'!P60="(空白)"),"",'临-间接'!P60)</f>
        <v/>
      </c>
      <c r="M60">
        <f ca="1">IF('临-间接'!Q60="(空白)",0,'临-间接'!Q60)</f>
        <v>0</v>
      </c>
      <c r="N60" s="97" t="b">
        <f t="shared" ca="1" si="2"/>
        <v>0</v>
      </c>
      <c r="O60" s="97" t="b">
        <f t="shared" ca="1" si="3"/>
        <v>0</v>
      </c>
      <c r="P60" s="97" t="b">
        <f t="shared" ca="1" si="4"/>
        <v>0</v>
      </c>
      <c r="Q60" s="97" t="b">
        <f t="shared" ca="1" si="5"/>
        <v>0</v>
      </c>
      <c r="R60" s="97" t="b">
        <f t="shared" ca="1" si="6"/>
        <v>0</v>
      </c>
      <c r="S60" s="97" t="str">
        <f t="shared" ca="1" si="7"/>
        <v>未开始</v>
      </c>
      <c r="T60" s="97">
        <f ca="1">IF(AND(N60,P60,NOT(Q60)),NETWORKDAYS(K60,AG60,项目参数!$B$2:$B$200),0)</f>
        <v>0</v>
      </c>
      <c r="U60" s="98">
        <f t="shared" ca="1" si="8"/>
        <v>0</v>
      </c>
      <c r="V60" s="117">
        <f t="shared" ca="1" si="9"/>
        <v>0</v>
      </c>
      <c r="W60" s="117">
        <f t="shared" ca="1" si="10"/>
        <v>0</v>
      </c>
      <c r="X60" s="117" t="str">
        <f t="shared" ca="1" si="11"/>
        <v/>
      </c>
      <c r="Y60" s="97">
        <f t="shared" ca="1" si="12"/>
        <v>0</v>
      </c>
      <c r="Z60" s="97">
        <f t="shared" ca="1" si="13"/>
        <v>0</v>
      </c>
      <c r="AA60" s="97">
        <f ca="1">IF(AND(N60,P60,K60&gt;项目信息!$C$18),INT((IF(Q60,L60,K60)-项目信息!$C$18)/30)+1,0)</f>
        <v>0</v>
      </c>
      <c r="AB60" s="97" t="str">
        <f ca="1">IF(N60,WEEKNUM(IF(L60&lt;&gt;"",L60,IF(K60&lt;&gt;"",K60,J60)-项目信息!$C$18)+1),"")</f>
        <v/>
      </c>
      <c r="AC60" s="97" t="str">
        <f ca="1">IFERROR(VLOOKUP(VLOOKUP(G60,内部通讯录!$B:$F,5,FALSE),项目参数!$I$14:$J$21,2,FALSE),"")</f>
        <v/>
      </c>
      <c r="AD60" s="97" t="str">
        <f ca="1">IF($N60,$AC60*V60/项目参数!$J$29,"")</f>
        <v/>
      </c>
      <c r="AE60" s="97" t="str">
        <f ca="1">IF($N60,$AC60*W60/项目参数!$J$29,"")</f>
        <v/>
      </c>
      <c r="AF60" s="99" t="str">
        <f ca="1">IF(OR('临-间接'!S60=0,'临-间接'!S60="(空白)"),"",'临-间接'!S60)</f>
        <v/>
      </c>
      <c r="AG60" s="34" t="str">
        <f ca="1">IF(P60,IF(L60&lt;&gt;"", L60, IF(OR(I60="暂停",I60="取消"), IFERROR(WORKDAY.INTL($K60,$M60*$H60,1,项目参数!$B$2:$B$200),WORKDAY($K60,$M60*$H60,1)),TODAY())),"")</f>
        <v/>
      </c>
      <c r="AH60">
        <f ca="1">IF(AND(N60,P60),IF('临-间接'!T60="(空白)",0,'临-间接'!T60),0)</f>
        <v>0</v>
      </c>
      <c r="AI60" s="34" t="str">
        <f ca="1">IF($N60,VLOOKUP($B60,项目阶段与里程碑!$B:$E,3,FALSE),"")</f>
        <v/>
      </c>
      <c r="AJ60" s="34" t="str">
        <f ca="1">IF($N60,VLOOKUP($B60,项目阶段与里程碑!$B:$E,4,FALSE),"")</f>
        <v/>
      </c>
      <c r="AK60" s="34" t="str">
        <f t="shared" ca="1" si="14"/>
        <v/>
      </c>
      <c r="AL60" s="92" t="str">
        <f ca="1">IF($AK60&lt;&gt;"",IFERROR(NETWORKDAYS.INTL($AI60,$AK60,1,项目参数!$B$2:$B$200),NETWORKDAYS($AI60,$AK60,1)),"")</f>
        <v/>
      </c>
      <c r="AM60" s="92" t="str">
        <f ca="1">IF(K60&lt;&gt;"",IFERROR(NETWORKDAYS.INTL($AI60,$K60,1,项目参数!$B$2:$B$200),NETWORKDAYS($AI60,$K60,1)),"")</f>
        <v/>
      </c>
      <c r="AN60" s="92" t="str">
        <f ca="1">IF(L60&lt;&gt;"",IFERROR(NETWORKDAYS.INTL($AI60,$L60,1,项目参数!$B$2:$B$200),NETWORKDAYS($AI60,$L60,1)),"")</f>
        <v/>
      </c>
    </row>
    <row r="61" spans="1:40">
      <c r="A61">
        <f ca="1">IF('临-间接'!F61="(空白)","",'临-间接'!F61)</f>
        <v>0</v>
      </c>
      <c r="B61">
        <f ca="1">IF('临-间接'!G61="(空白)","",'临-间接'!G61)</f>
        <v>0</v>
      </c>
      <c r="C61">
        <f ca="1">IF('临-间接'!I61="(空白)","",'临-间接'!I61)</f>
        <v>0</v>
      </c>
      <c r="D61">
        <f ca="1">IF('临-间接'!J61="(空白)","",'临-间接'!J61)</f>
        <v>0</v>
      </c>
      <c r="E61">
        <f ca="1">IF('临-间接'!K61="(空白)","",'临-间接'!K61)</f>
        <v>0</v>
      </c>
      <c r="F61">
        <f ca="1">IF('临-间接'!H61="(空白)","",'临-间接'!H61)</f>
        <v>0</v>
      </c>
      <c r="G61">
        <f ca="1">IF('临-间接'!L61="(空白)","",'临-间接'!L61)</f>
        <v>0</v>
      </c>
      <c r="H61">
        <f ca="1">IF('临-间接'!M61="(空白)",0,'临-间接'!M61)</f>
        <v>0</v>
      </c>
      <c r="I61" t="str">
        <f ca="1">IF(OR('临-间接'!R61=0,'临-间接'!R61="(空白)"),"",'临-间接'!R61)</f>
        <v/>
      </c>
      <c r="J61" s="34" t="str">
        <f ca="1">IF(OR('临-间接'!N61=0,'临-间接'!N61="(空白)"),"",'临-间接'!N61)</f>
        <v/>
      </c>
      <c r="K61" s="34" t="str">
        <f ca="1">IF(OR('临-间接'!O61=0,'临-间接'!O61="(空白)"),"",'临-间接'!O61)</f>
        <v/>
      </c>
      <c r="L61" s="34" t="str">
        <f ca="1">IF(OR('临-间接'!P61=0,'临-间接'!P61="(空白)"),"",'临-间接'!P61)</f>
        <v/>
      </c>
      <c r="M61">
        <f ca="1">IF('临-间接'!Q61="(空白)",0,'临-间接'!Q61)</f>
        <v>0</v>
      </c>
      <c r="N61" s="97" t="b">
        <f t="shared" ca="1" si="2"/>
        <v>0</v>
      </c>
      <c r="O61" s="97" t="b">
        <f t="shared" ca="1" si="3"/>
        <v>0</v>
      </c>
      <c r="P61" s="97" t="b">
        <f t="shared" ca="1" si="4"/>
        <v>0</v>
      </c>
      <c r="Q61" s="97" t="b">
        <f t="shared" ca="1" si="5"/>
        <v>0</v>
      </c>
      <c r="R61" s="97" t="b">
        <f t="shared" ca="1" si="6"/>
        <v>0</v>
      </c>
      <c r="S61" s="97" t="str">
        <f t="shared" ca="1" si="7"/>
        <v>未开始</v>
      </c>
      <c r="T61" s="97">
        <f ca="1">IF(AND(N61,P61,NOT(Q61)),NETWORKDAYS(K61,AG61,项目参数!$B$2:$B$200),0)</f>
        <v>0</v>
      </c>
      <c r="U61" s="98">
        <f t="shared" ca="1" si="8"/>
        <v>0</v>
      </c>
      <c r="V61" s="117">
        <f t="shared" ca="1" si="9"/>
        <v>0</v>
      </c>
      <c r="W61" s="117">
        <f t="shared" ca="1" si="10"/>
        <v>0</v>
      </c>
      <c r="X61" s="117" t="str">
        <f t="shared" ca="1" si="11"/>
        <v/>
      </c>
      <c r="Y61" s="97">
        <f t="shared" ca="1" si="12"/>
        <v>0</v>
      </c>
      <c r="Z61" s="97">
        <f t="shared" ca="1" si="13"/>
        <v>0</v>
      </c>
      <c r="AA61" s="97">
        <f ca="1">IF(AND(N61,P61,K61&gt;项目信息!$C$18),INT((IF(Q61,L61,K61)-项目信息!$C$18)/30)+1,0)</f>
        <v>0</v>
      </c>
      <c r="AB61" s="97" t="str">
        <f ca="1">IF(N61,WEEKNUM(IF(L61&lt;&gt;"",L61,IF(K61&lt;&gt;"",K61,J61)-项目信息!$C$18)+1),"")</f>
        <v/>
      </c>
      <c r="AC61" s="97" t="str">
        <f ca="1">IFERROR(VLOOKUP(VLOOKUP(G61,内部通讯录!$B:$F,5,FALSE),项目参数!$I$14:$J$21,2,FALSE),"")</f>
        <v/>
      </c>
      <c r="AD61" s="97" t="str">
        <f ca="1">IF($N61,$AC61*V61/项目参数!$J$29,"")</f>
        <v/>
      </c>
      <c r="AE61" s="97" t="str">
        <f ca="1">IF($N61,$AC61*W61/项目参数!$J$29,"")</f>
        <v/>
      </c>
      <c r="AF61" s="99" t="str">
        <f ca="1">IF(OR('临-间接'!S61=0,'临-间接'!S61="(空白)"),"",'临-间接'!S61)</f>
        <v/>
      </c>
      <c r="AG61" s="34" t="str">
        <f ca="1">IF(P61,IF(L61&lt;&gt;"", L61, IF(OR(I61="暂停",I61="取消"), IFERROR(WORKDAY.INTL($K61,$M61*$H61,1,项目参数!$B$2:$B$200),WORKDAY($K61,$M61*$H61,1)),TODAY())),"")</f>
        <v/>
      </c>
      <c r="AH61">
        <f ca="1">IF(AND(N61,P61),IF('临-间接'!T61="(空白)",0,'临-间接'!T61),0)</f>
        <v>0</v>
      </c>
      <c r="AI61" s="34" t="str">
        <f ca="1">IF($N61,VLOOKUP($B61,项目阶段与里程碑!$B:$E,3,FALSE),"")</f>
        <v/>
      </c>
      <c r="AJ61" s="34" t="str">
        <f ca="1">IF($N61,VLOOKUP($B61,项目阶段与里程碑!$B:$E,4,FALSE),"")</f>
        <v/>
      </c>
      <c r="AK61" s="34" t="str">
        <f t="shared" ca="1" si="14"/>
        <v/>
      </c>
      <c r="AL61" s="92" t="str">
        <f ca="1">IF($AK61&lt;&gt;"",IFERROR(NETWORKDAYS.INTL($AI61,$AK61,1,项目参数!$B$2:$B$200),NETWORKDAYS($AI61,$AK61,1)),"")</f>
        <v/>
      </c>
      <c r="AM61" s="92" t="str">
        <f ca="1">IF(K61&lt;&gt;"",IFERROR(NETWORKDAYS.INTL($AI61,$K61,1,项目参数!$B$2:$B$200),NETWORKDAYS($AI61,$K61,1)),"")</f>
        <v/>
      </c>
      <c r="AN61" s="92" t="str">
        <f ca="1">IF(L61&lt;&gt;"",IFERROR(NETWORKDAYS.INTL($AI61,$L61,1,项目参数!$B$2:$B$200),NETWORKDAYS($AI61,$L61,1)),"")</f>
        <v/>
      </c>
    </row>
    <row r="62" spans="1:40">
      <c r="A62">
        <f ca="1">IF('临-间接'!F62="(空白)","",'临-间接'!F62)</f>
        <v>0</v>
      </c>
      <c r="B62">
        <f ca="1">IF('临-间接'!G62="(空白)","",'临-间接'!G62)</f>
        <v>0</v>
      </c>
      <c r="C62">
        <f ca="1">IF('临-间接'!I62="(空白)","",'临-间接'!I62)</f>
        <v>0</v>
      </c>
      <c r="D62">
        <f ca="1">IF('临-间接'!J62="(空白)","",'临-间接'!J62)</f>
        <v>0</v>
      </c>
      <c r="E62">
        <f ca="1">IF('临-间接'!K62="(空白)","",'临-间接'!K62)</f>
        <v>0</v>
      </c>
      <c r="F62">
        <f ca="1">IF('临-间接'!H62="(空白)","",'临-间接'!H62)</f>
        <v>0</v>
      </c>
      <c r="G62">
        <f ca="1">IF('临-间接'!L62="(空白)","",'临-间接'!L62)</f>
        <v>0</v>
      </c>
      <c r="H62">
        <f ca="1">IF('临-间接'!M62="(空白)",0,'临-间接'!M62)</f>
        <v>0</v>
      </c>
      <c r="I62" t="str">
        <f ca="1">IF(OR('临-间接'!R62=0,'临-间接'!R62="(空白)"),"",'临-间接'!R62)</f>
        <v/>
      </c>
      <c r="J62" s="34" t="str">
        <f ca="1">IF(OR('临-间接'!N62=0,'临-间接'!N62="(空白)"),"",'临-间接'!N62)</f>
        <v/>
      </c>
      <c r="K62" s="34" t="str">
        <f ca="1">IF(OR('临-间接'!O62=0,'临-间接'!O62="(空白)"),"",'临-间接'!O62)</f>
        <v/>
      </c>
      <c r="L62" s="34" t="str">
        <f ca="1">IF(OR('临-间接'!P62=0,'临-间接'!P62="(空白)"),"",'临-间接'!P62)</f>
        <v/>
      </c>
      <c r="M62">
        <f ca="1">IF('临-间接'!Q62="(空白)",0,'临-间接'!Q62)</f>
        <v>0</v>
      </c>
      <c r="N62" s="97" t="b">
        <f t="shared" ca="1" si="2"/>
        <v>0</v>
      </c>
      <c r="O62" s="97" t="b">
        <f t="shared" ca="1" si="3"/>
        <v>0</v>
      </c>
      <c r="P62" s="97" t="b">
        <f t="shared" ca="1" si="4"/>
        <v>0</v>
      </c>
      <c r="Q62" s="97" t="b">
        <f t="shared" ca="1" si="5"/>
        <v>0</v>
      </c>
      <c r="R62" s="97" t="b">
        <f t="shared" ca="1" si="6"/>
        <v>0</v>
      </c>
      <c r="S62" s="97" t="str">
        <f t="shared" ca="1" si="7"/>
        <v>未开始</v>
      </c>
      <c r="T62" s="97">
        <f ca="1">IF(AND(N62,P62,NOT(Q62)),NETWORKDAYS(K62,AG62,项目参数!$B$2:$B$200),0)</f>
        <v>0</v>
      </c>
      <c r="U62" s="98">
        <f t="shared" ca="1" si="8"/>
        <v>0</v>
      </c>
      <c r="V62" s="117">
        <f t="shared" ca="1" si="9"/>
        <v>0</v>
      </c>
      <c r="W62" s="117">
        <f t="shared" ca="1" si="10"/>
        <v>0</v>
      </c>
      <c r="X62" s="117" t="str">
        <f t="shared" ca="1" si="11"/>
        <v/>
      </c>
      <c r="Y62" s="97">
        <f t="shared" ca="1" si="12"/>
        <v>0</v>
      </c>
      <c r="Z62" s="97">
        <f t="shared" ca="1" si="13"/>
        <v>0</v>
      </c>
      <c r="AA62" s="97">
        <f ca="1">IF(AND(N62,P62,K62&gt;项目信息!$C$18),INT((IF(Q62,L62,K62)-项目信息!$C$18)/30)+1,0)</f>
        <v>0</v>
      </c>
      <c r="AB62" s="97" t="str">
        <f ca="1">IF(N62,WEEKNUM(IF(L62&lt;&gt;"",L62,IF(K62&lt;&gt;"",K62,J62)-项目信息!$C$18)+1),"")</f>
        <v/>
      </c>
      <c r="AC62" s="97" t="str">
        <f ca="1">IFERROR(VLOOKUP(VLOOKUP(G62,内部通讯录!$B:$F,5,FALSE),项目参数!$I$14:$J$21,2,FALSE),"")</f>
        <v/>
      </c>
      <c r="AD62" s="97" t="str">
        <f ca="1">IF($N62,$AC62*V62/项目参数!$J$29,"")</f>
        <v/>
      </c>
      <c r="AE62" s="97" t="str">
        <f ca="1">IF($N62,$AC62*W62/项目参数!$J$29,"")</f>
        <v/>
      </c>
      <c r="AF62" s="99" t="str">
        <f ca="1">IF(OR('临-间接'!S62=0,'临-间接'!S62="(空白)"),"",'临-间接'!S62)</f>
        <v/>
      </c>
      <c r="AG62" s="34" t="str">
        <f ca="1">IF(P62,IF(L62&lt;&gt;"", L62, IF(OR(I62="暂停",I62="取消"), IFERROR(WORKDAY.INTL($K62,$M62*$H62,1,项目参数!$B$2:$B$200),WORKDAY($K62,$M62*$H62,1)),TODAY())),"")</f>
        <v/>
      </c>
      <c r="AH62">
        <f ca="1">IF(AND(N62,P62),IF('临-间接'!T62="(空白)",0,'临-间接'!T62),0)</f>
        <v>0</v>
      </c>
      <c r="AI62" s="34" t="str">
        <f ca="1">IF($N62,VLOOKUP($B62,项目阶段与里程碑!$B:$E,3,FALSE),"")</f>
        <v/>
      </c>
      <c r="AJ62" s="34" t="str">
        <f ca="1">IF($N62,VLOOKUP($B62,项目阶段与里程碑!$B:$E,4,FALSE),"")</f>
        <v/>
      </c>
      <c r="AK62" s="34" t="str">
        <f t="shared" ca="1" si="14"/>
        <v/>
      </c>
      <c r="AL62" s="92" t="str">
        <f ca="1">IF($AK62&lt;&gt;"",IFERROR(NETWORKDAYS.INTL($AI62,$AK62,1,项目参数!$B$2:$B$200),NETWORKDAYS($AI62,$AK62,1)),"")</f>
        <v/>
      </c>
      <c r="AM62" s="92" t="str">
        <f ca="1">IF(K62&lt;&gt;"",IFERROR(NETWORKDAYS.INTL($AI62,$K62,1,项目参数!$B$2:$B$200),NETWORKDAYS($AI62,$K62,1)),"")</f>
        <v/>
      </c>
      <c r="AN62" s="92" t="str">
        <f ca="1">IF(L62&lt;&gt;"",IFERROR(NETWORKDAYS.INTL($AI62,$L62,1,项目参数!$B$2:$B$200),NETWORKDAYS($AI62,$L62,1)),"")</f>
        <v/>
      </c>
    </row>
    <row r="63" spans="1:40">
      <c r="A63">
        <f ca="1">IF('临-间接'!F63="(空白)","",'临-间接'!F63)</f>
        <v>0</v>
      </c>
      <c r="B63">
        <f ca="1">IF('临-间接'!G63="(空白)","",'临-间接'!G63)</f>
        <v>0</v>
      </c>
      <c r="C63">
        <f ca="1">IF('临-间接'!I63="(空白)","",'临-间接'!I63)</f>
        <v>0</v>
      </c>
      <c r="D63">
        <f ca="1">IF('临-间接'!J63="(空白)","",'临-间接'!J63)</f>
        <v>0</v>
      </c>
      <c r="E63">
        <f ca="1">IF('临-间接'!K63="(空白)","",'临-间接'!K63)</f>
        <v>0</v>
      </c>
      <c r="F63">
        <f ca="1">IF('临-间接'!H63="(空白)","",'临-间接'!H63)</f>
        <v>0</v>
      </c>
      <c r="G63">
        <f ca="1">IF('临-间接'!L63="(空白)","",'临-间接'!L63)</f>
        <v>0</v>
      </c>
      <c r="H63">
        <f ca="1">IF('临-间接'!M63="(空白)",0,'临-间接'!M63)</f>
        <v>0</v>
      </c>
      <c r="I63" t="str">
        <f ca="1">IF(OR('临-间接'!R63=0,'临-间接'!R63="(空白)"),"",'临-间接'!R63)</f>
        <v/>
      </c>
      <c r="J63" s="34" t="str">
        <f ca="1">IF(OR('临-间接'!N63=0,'临-间接'!N63="(空白)"),"",'临-间接'!N63)</f>
        <v/>
      </c>
      <c r="K63" s="34" t="str">
        <f ca="1">IF(OR('临-间接'!O63=0,'临-间接'!O63="(空白)"),"",'临-间接'!O63)</f>
        <v/>
      </c>
      <c r="L63" s="34" t="str">
        <f ca="1">IF(OR('临-间接'!P63=0,'临-间接'!P63="(空白)"),"",'临-间接'!P63)</f>
        <v/>
      </c>
      <c r="M63">
        <f ca="1">IF('临-间接'!Q63="(空白)",0,'临-间接'!Q63)</f>
        <v>0</v>
      </c>
      <c r="N63" s="97" t="b">
        <f t="shared" ca="1" si="2"/>
        <v>0</v>
      </c>
      <c r="O63" s="97" t="b">
        <f t="shared" ca="1" si="3"/>
        <v>0</v>
      </c>
      <c r="P63" s="97" t="b">
        <f t="shared" ca="1" si="4"/>
        <v>0</v>
      </c>
      <c r="Q63" s="97" t="b">
        <f t="shared" ca="1" si="5"/>
        <v>0</v>
      </c>
      <c r="R63" s="97" t="b">
        <f t="shared" ca="1" si="6"/>
        <v>0</v>
      </c>
      <c r="S63" s="97" t="str">
        <f t="shared" ca="1" si="7"/>
        <v>未开始</v>
      </c>
      <c r="T63" s="97">
        <f ca="1">IF(AND(N63,P63,NOT(Q63)),NETWORKDAYS(K63,AG63,项目参数!$B$2:$B$200),0)</f>
        <v>0</v>
      </c>
      <c r="U63" s="98">
        <f t="shared" ca="1" si="8"/>
        <v>0</v>
      </c>
      <c r="V63" s="117">
        <f t="shared" ca="1" si="9"/>
        <v>0</v>
      </c>
      <c r="W63" s="117">
        <f t="shared" ca="1" si="10"/>
        <v>0</v>
      </c>
      <c r="X63" s="117" t="str">
        <f t="shared" ca="1" si="11"/>
        <v/>
      </c>
      <c r="Y63" s="97">
        <f t="shared" ca="1" si="12"/>
        <v>0</v>
      </c>
      <c r="Z63" s="97">
        <f t="shared" ca="1" si="13"/>
        <v>0</v>
      </c>
      <c r="AA63" s="97">
        <f ca="1">IF(AND(N63,P63,K63&gt;项目信息!$C$18),INT((IF(Q63,L63,K63)-项目信息!$C$18)/30)+1,0)</f>
        <v>0</v>
      </c>
      <c r="AB63" s="97" t="str">
        <f ca="1">IF(N63,WEEKNUM(IF(L63&lt;&gt;"",L63,IF(K63&lt;&gt;"",K63,J63)-项目信息!$C$18)+1),"")</f>
        <v/>
      </c>
      <c r="AC63" s="97" t="str">
        <f ca="1">IFERROR(VLOOKUP(VLOOKUP(G63,内部通讯录!$B:$F,5,FALSE),项目参数!$I$14:$J$21,2,FALSE),"")</f>
        <v/>
      </c>
      <c r="AD63" s="97" t="str">
        <f ca="1">IF($N63,$AC63*V63/项目参数!$J$29,"")</f>
        <v/>
      </c>
      <c r="AE63" s="97" t="str">
        <f ca="1">IF($N63,$AC63*W63/项目参数!$J$29,"")</f>
        <v/>
      </c>
      <c r="AF63" s="99" t="str">
        <f ca="1">IF(OR('临-间接'!S63=0,'临-间接'!S63="(空白)"),"",'临-间接'!S63)</f>
        <v/>
      </c>
      <c r="AG63" s="34" t="str">
        <f ca="1">IF(P63,IF(L63&lt;&gt;"", L63, IF(OR(I63="暂停",I63="取消"), IFERROR(WORKDAY.INTL($K63,$M63*$H63,1,项目参数!$B$2:$B$200),WORKDAY($K63,$M63*$H63,1)),TODAY())),"")</f>
        <v/>
      </c>
      <c r="AH63">
        <f ca="1">IF(AND(N63,P63),IF('临-间接'!T63="(空白)",0,'临-间接'!T63),0)</f>
        <v>0</v>
      </c>
      <c r="AI63" s="34" t="str">
        <f ca="1">IF($N63,VLOOKUP($B63,项目阶段与里程碑!$B:$E,3,FALSE),"")</f>
        <v/>
      </c>
      <c r="AJ63" s="34" t="str">
        <f ca="1">IF($N63,VLOOKUP($B63,项目阶段与里程碑!$B:$E,4,FALSE),"")</f>
        <v/>
      </c>
      <c r="AK63" s="34" t="str">
        <f t="shared" ca="1" si="14"/>
        <v/>
      </c>
      <c r="AL63" s="92" t="str">
        <f ca="1">IF($AK63&lt;&gt;"",IFERROR(NETWORKDAYS.INTL($AI63,$AK63,1,项目参数!$B$2:$B$200),NETWORKDAYS($AI63,$AK63,1)),"")</f>
        <v/>
      </c>
      <c r="AM63" s="92" t="str">
        <f ca="1">IF(K63&lt;&gt;"",IFERROR(NETWORKDAYS.INTL($AI63,$K63,1,项目参数!$B$2:$B$200),NETWORKDAYS($AI63,$K63,1)),"")</f>
        <v/>
      </c>
      <c r="AN63" s="92" t="str">
        <f ca="1">IF(L63&lt;&gt;"",IFERROR(NETWORKDAYS.INTL($AI63,$L63,1,项目参数!$B$2:$B$200),NETWORKDAYS($AI63,$L63,1)),"")</f>
        <v/>
      </c>
    </row>
    <row r="64" spans="1:40">
      <c r="A64">
        <f ca="1">IF('临-间接'!F64="(空白)","",'临-间接'!F64)</f>
        <v>0</v>
      </c>
      <c r="B64">
        <f ca="1">IF('临-间接'!G64="(空白)","",'临-间接'!G64)</f>
        <v>0</v>
      </c>
      <c r="C64">
        <f ca="1">IF('临-间接'!I64="(空白)","",'临-间接'!I64)</f>
        <v>0</v>
      </c>
      <c r="D64">
        <f ca="1">IF('临-间接'!J64="(空白)","",'临-间接'!J64)</f>
        <v>0</v>
      </c>
      <c r="E64">
        <f ca="1">IF('临-间接'!K64="(空白)","",'临-间接'!K64)</f>
        <v>0</v>
      </c>
      <c r="F64">
        <f ca="1">IF('临-间接'!H64="(空白)","",'临-间接'!H64)</f>
        <v>0</v>
      </c>
      <c r="G64">
        <f ca="1">IF('临-间接'!L64="(空白)","",'临-间接'!L64)</f>
        <v>0</v>
      </c>
      <c r="H64">
        <f ca="1">IF('临-间接'!M64="(空白)",0,'临-间接'!M64)</f>
        <v>0</v>
      </c>
      <c r="I64" t="str">
        <f ca="1">IF(OR('临-间接'!R64=0,'临-间接'!R64="(空白)"),"",'临-间接'!R64)</f>
        <v/>
      </c>
      <c r="J64" s="34" t="str">
        <f ca="1">IF(OR('临-间接'!N64=0,'临-间接'!N64="(空白)"),"",'临-间接'!N64)</f>
        <v/>
      </c>
      <c r="K64" s="34" t="str">
        <f ca="1">IF(OR('临-间接'!O64=0,'临-间接'!O64="(空白)"),"",'临-间接'!O64)</f>
        <v/>
      </c>
      <c r="L64" s="34" t="str">
        <f ca="1">IF(OR('临-间接'!P64=0,'临-间接'!P64="(空白)"),"",'临-间接'!P64)</f>
        <v/>
      </c>
      <c r="M64">
        <f ca="1">IF('临-间接'!Q64="(空白)",0,'临-间接'!Q64)</f>
        <v>0</v>
      </c>
      <c r="N64" s="97" t="b">
        <f t="shared" ca="1" si="2"/>
        <v>0</v>
      </c>
      <c r="O64" s="97" t="b">
        <f t="shared" ca="1" si="3"/>
        <v>0</v>
      </c>
      <c r="P64" s="97" t="b">
        <f t="shared" ca="1" si="4"/>
        <v>0</v>
      </c>
      <c r="Q64" s="97" t="b">
        <f t="shared" ca="1" si="5"/>
        <v>0</v>
      </c>
      <c r="R64" s="97" t="b">
        <f t="shared" ca="1" si="6"/>
        <v>0</v>
      </c>
      <c r="S64" s="97" t="str">
        <f t="shared" ca="1" si="7"/>
        <v>未开始</v>
      </c>
      <c r="T64" s="97">
        <f ca="1">IF(AND(N64,P64,NOT(Q64)),NETWORKDAYS(K64,AG64,项目参数!$B$2:$B$200),0)</f>
        <v>0</v>
      </c>
      <c r="U64" s="98">
        <f t="shared" ca="1" si="8"/>
        <v>0</v>
      </c>
      <c r="V64" s="117">
        <f t="shared" ca="1" si="9"/>
        <v>0</v>
      </c>
      <c r="W64" s="117">
        <f t="shared" ca="1" si="10"/>
        <v>0</v>
      </c>
      <c r="X64" s="117" t="str">
        <f t="shared" ca="1" si="11"/>
        <v/>
      </c>
      <c r="Y64" s="97">
        <f t="shared" ca="1" si="12"/>
        <v>0</v>
      </c>
      <c r="Z64" s="97">
        <f t="shared" ca="1" si="13"/>
        <v>0</v>
      </c>
      <c r="AA64" s="97">
        <f ca="1">IF(AND(N64,P64,K64&gt;项目信息!$C$18),INT((IF(Q64,L64,K64)-项目信息!$C$18)/30)+1,0)</f>
        <v>0</v>
      </c>
      <c r="AB64" s="97" t="str">
        <f ca="1">IF(N64,WEEKNUM(IF(L64&lt;&gt;"",L64,IF(K64&lt;&gt;"",K64,J64)-项目信息!$C$18)+1),"")</f>
        <v/>
      </c>
      <c r="AC64" s="97" t="str">
        <f ca="1">IFERROR(VLOOKUP(VLOOKUP(G64,内部通讯录!$B:$F,5,FALSE),项目参数!$I$14:$J$21,2,FALSE),"")</f>
        <v/>
      </c>
      <c r="AD64" s="97" t="str">
        <f ca="1">IF($N64,$AC64*V64/项目参数!$J$29,"")</f>
        <v/>
      </c>
      <c r="AE64" s="97" t="str">
        <f ca="1">IF($N64,$AC64*W64/项目参数!$J$29,"")</f>
        <v/>
      </c>
      <c r="AF64" s="99" t="str">
        <f ca="1">IF(OR('临-间接'!S64=0,'临-间接'!S64="(空白)"),"",'临-间接'!S64)</f>
        <v/>
      </c>
      <c r="AG64" s="34" t="str">
        <f ca="1">IF(P64,IF(L64&lt;&gt;"", L64, IF(OR(I64="暂停",I64="取消"), IFERROR(WORKDAY.INTL($K64,$M64*$H64,1,项目参数!$B$2:$B$200),WORKDAY($K64,$M64*$H64,1)),TODAY())),"")</f>
        <v/>
      </c>
      <c r="AH64">
        <f ca="1">IF(AND(N64,P64),IF('临-间接'!T64="(空白)",0,'临-间接'!T64),0)</f>
        <v>0</v>
      </c>
      <c r="AI64" s="34" t="str">
        <f ca="1">IF($N64,VLOOKUP($B64,项目阶段与里程碑!$B:$E,3,FALSE),"")</f>
        <v/>
      </c>
      <c r="AJ64" s="34" t="str">
        <f ca="1">IF($N64,VLOOKUP($B64,项目阶段与里程碑!$B:$E,4,FALSE),"")</f>
        <v/>
      </c>
      <c r="AK64" s="34" t="str">
        <f t="shared" ca="1" si="14"/>
        <v/>
      </c>
      <c r="AL64" s="92" t="str">
        <f ca="1">IF($AK64&lt;&gt;"",IFERROR(NETWORKDAYS.INTL($AI64,$AK64,1,项目参数!$B$2:$B$200),NETWORKDAYS($AI64,$AK64,1)),"")</f>
        <v/>
      </c>
      <c r="AM64" s="92" t="str">
        <f ca="1">IF(K64&lt;&gt;"",IFERROR(NETWORKDAYS.INTL($AI64,$K64,1,项目参数!$B$2:$B$200),NETWORKDAYS($AI64,$K64,1)),"")</f>
        <v/>
      </c>
      <c r="AN64" s="92" t="str">
        <f ca="1">IF(L64&lt;&gt;"",IFERROR(NETWORKDAYS.INTL($AI64,$L64,1,项目参数!$B$2:$B$200),NETWORKDAYS($AI64,$L64,1)),"")</f>
        <v/>
      </c>
    </row>
    <row r="65" spans="1:40">
      <c r="A65">
        <f ca="1">IF('临-间接'!F65="(空白)","",'临-间接'!F65)</f>
        <v>0</v>
      </c>
      <c r="B65">
        <f ca="1">IF('临-间接'!G65="(空白)","",'临-间接'!G65)</f>
        <v>0</v>
      </c>
      <c r="C65">
        <f ca="1">IF('临-间接'!I65="(空白)","",'临-间接'!I65)</f>
        <v>0</v>
      </c>
      <c r="D65">
        <f ca="1">IF('临-间接'!J65="(空白)","",'临-间接'!J65)</f>
        <v>0</v>
      </c>
      <c r="E65">
        <f ca="1">IF('临-间接'!K65="(空白)","",'临-间接'!K65)</f>
        <v>0</v>
      </c>
      <c r="F65">
        <f ca="1">IF('临-间接'!H65="(空白)","",'临-间接'!H65)</f>
        <v>0</v>
      </c>
      <c r="G65">
        <f ca="1">IF('临-间接'!L65="(空白)","",'临-间接'!L65)</f>
        <v>0</v>
      </c>
      <c r="H65">
        <f ca="1">IF('临-间接'!M65="(空白)",0,'临-间接'!M65)</f>
        <v>0</v>
      </c>
      <c r="I65" t="str">
        <f ca="1">IF(OR('临-间接'!R65=0,'临-间接'!R65="(空白)"),"",'临-间接'!R65)</f>
        <v/>
      </c>
      <c r="J65" s="34" t="str">
        <f ca="1">IF(OR('临-间接'!N65=0,'临-间接'!N65="(空白)"),"",'临-间接'!N65)</f>
        <v/>
      </c>
      <c r="K65" s="34" t="str">
        <f ca="1">IF(OR('临-间接'!O65=0,'临-间接'!O65="(空白)"),"",'临-间接'!O65)</f>
        <v/>
      </c>
      <c r="L65" s="34" t="str">
        <f ca="1">IF(OR('临-间接'!P65=0,'临-间接'!P65="(空白)"),"",'临-间接'!P65)</f>
        <v/>
      </c>
      <c r="M65">
        <f ca="1">IF('临-间接'!Q65="(空白)",0,'临-间接'!Q65)</f>
        <v>0</v>
      </c>
      <c r="N65" s="97" t="b">
        <f t="shared" ca="1" si="2"/>
        <v>0</v>
      </c>
      <c r="O65" s="97" t="b">
        <f t="shared" ca="1" si="3"/>
        <v>0</v>
      </c>
      <c r="P65" s="97" t="b">
        <f t="shared" ca="1" si="4"/>
        <v>0</v>
      </c>
      <c r="Q65" s="97" t="b">
        <f t="shared" ca="1" si="5"/>
        <v>0</v>
      </c>
      <c r="R65" s="97" t="b">
        <f t="shared" ca="1" si="6"/>
        <v>0</v>
      </c>
      <c r="S65" s="97" t="str">
        <f t="shared" ca="1" si="7"/>
        <v>未开始</v>
      </c>
      <c r="T65" s="97">
        <f ca="1">IF(AND(N65,P65,NOT(Q65)),NETWORKDAYS(K65,AG65,项目参数!$B$2:$B$200),0)</f>
        <v>0</v>
      </c>
      <c r="U65" s="98">
        <f t="shared" ca="1" si="8"/>
        <v>0</v>
      </c>
      <c r="V65" s="117">
        <f t="shared" ca="1" si="9"/>
        <v>0</v>
      </c>
      <c r="W65" s="117">
        <f t="shared" ca="1" si="10"/>
        <v>0</v>
      </c>
      <c r="X65" s="117" t="str">
        <f t="shared" ca="1" si="11"/>
        <v/>
      </c>
      <c r="Y65" s="97">
        <f t="shared" ca="1" si="12"/>
        <v>0</v>
      </c>
      <c r="Z65" s="97">
        <f t="shared" ca="1" si="13"/>
        <v>0</v>
      </c>
      <c r="AA65" s="97">
        <f ca="1">IF(AND(N65,P65,K65&gt;项目信息!$C$18),INT((IF(Q65,L65,K65)-项目信息!$C$18)/30)+1,0)</f>
        <v>0</v>
      </c>
      <c r="AB65" s="97" t="str">
        <f ca="1">IF(N65,WEEKNUM(IF(L65&lt;&gt;"",L65,IF(K65&lt;&gt;"",K65,J65)-项目信息!$C$18)+1),"")</f>
        <v/>
      </c>
      <c r="AC65" s="97" t="str">
        <f ca="1">IFERROR(VLOOKUP(VLOOKUP(G65,内部通讯录!$B:$F,5,FALSE),项目参数!$I$14:$J$21,2,FALSE),"")</f>
        <v/>
      </c>
      <c r="AD65" s="97" t="str">
        <f ca="1">IF($N65,$AC65*V65/项目参数!$J$29,"")</f>
        <v/>
      </c>
      <c r="AE65" s="97" t="str">
        <f ca="1">IF($N65,$AC65*W65/项目参数!$J$29,"")</f>
        <v/>
      </c>
      <c r="AF65" s="99" t="str">
        <f ca="1">IF(OR('临-间接'!S65=0,'临-间接'!S65="(空白)"),"",'临-间接'!S65)</f>
        <v/>
      </c>
      <c r="AG65" s="34" t="str">
        <f ca="1">IF(P65,IF(L65&lt;&gt;"", L65, IF(OR(I65="暂停",I65="取消"), IFERROR(WORKDAY.INTL($K65,$M65*$H65,1,项目参数!$B$2:$B$200),WORKDAY($K65,$M65*$H65,1)),TODAY())),"")</f>
        <v/>
      </c>
      <c r="AH65">
        <f ca="1">IF(AND(N65,P65),IF('临-间接'!T65="(空白)",0,'临-间接'!T65),0)</f>
        <v>0</v>
      </c>
      <c r="AI65" s="34" t="str">
        <f ca="1">IF($N65,VLOOKUP($B65,项目阶段与里程碑!$B:$E,3,FALSE),"")</f>
        <v/>
      </c>
      <c r="AJ65" s="34" t="str">
        <f ca="1">IF($N65,VLOOKUP($B65,项目阶段与里程碑!$B:$E,4,FALSE),"")</f>
        <v/>
      </c>
      <c r="AK65" s="34" t="str">
        <f t="shared" ca="1" si="14"/>
        <v/>
      </c>
      <c r="AL65" s="92" t="str">
        <f ca="1">IF($AK65&lt;&gt;"",IFERROR(NETWORKDAYS.INTL($AI65,$AK65,1,项目参数!$B$2:$B$200),NETWORKDAYS($AI65,$AK65,1)),"")</f>
        <v/>
      </c>
      <c r="AM65" s="92" t="str">
        <f ca="1">IF(K65&lt;&gt;"",IFERROR(NETWORKDAYS.INTL($AI65,$K65,1,项目参数!$B$2:$B$200),NETWORKDAYS($AI65,$K65,1)),"")</f>
        <v/>
      </c>
      <c r="AN65" s="92" t="str">
        <f ca="1">IF(L65&lt;&gt;"",IFERROR(NETWORKDAYS.INTL($AI65,$L65,1,项目参数!$B$2:$B$200),NETWORKDAYS($AI65,$L65,1)),"")</f>
        <v/>
      </c>
    </row>
    <row r="66" spans="1:40">
      <c r="A66">
        <f ca="1">IF('临-间接'!F66="(空白)","",'临-间接'!F66)</f>
        <v>0</v>
      </c>
      <c r="B66">
        <f ca="1">IF('临-间接'!G66="(空白)","",'临-间接'!G66)</f>
        <v>0</v>
      </c>
      <c r="C66">
        <f ca="1">IF('临-间接'!I66="(空白)","",'临-间接'!I66)</f>
        <v>0</v>
      </c>
      <c r="D66">
        <f ca="1">IF('临-间接'!J66="(空白)","",'临-间接'!J66)</f>
        <v>0</v>
      </c>
      <c r="E66">
        <f ca="1">IF('临-间接'!K66="(空白)","",'临-间接'!K66)</f>
        <v>0</v>
      </c>
      <c r="F66">
        <f ca="1">IF('临-间接'!H66="(空白)","",'临-间接'!H66)</f>
        <v>0</v>
      </c>
      <c r="G66">
        <f ca="1">IF('临-间接'!L66="(空白)","",'临-间接'!L66)</f>
        <v>0</v>
      </c>
      <c r="H66">
        <f ca="1">IF('临-间接'!M66="(空白)",0,'临-间接'!M66)</f>
        <v>0</v>
      </c>
      <c r="I66" t="str">
        <f ca="1">IF(OR('临-间接'!R66=0,'临-间接'!R66="(空白)"),"",'临-间接'!R66)</f>
        <v/>
      </c>
      <c r="J66" s="34" t="str">
        <f ca="1">IF(OR('临-间接'!N66=0,'临-间接'!N66="(空白)"),"",'临-间接'!N66)</f>
        <v/>
      </c>
      <c r="K66" s="34" t="str">
        <f ca="1">IF(OR('临-间接'!O66=0,'临-间接'!O66="(空白)"),"",'临-间接'!O66)</f>
        <v/>
      </c>
      <c r="L66" s="34" t="str">
        <f ca="1">IF(OR('临-间接'!P66=0,'临-间接'!P66="(空白)"),"",'临-间接'!P66)</f>
        <v/>
      </c>
      <c r="M66">
        <f ca="1">IF('临-间接'!Q66="(空白)",0,'临-间接'!Q66)</f>
        <v>0</v>
      </c>
      <c r="N66" s="97" t="b">
        <f t="shared" ca="1" si="2"/>
        <v>0</v>
      </c>
      <c r="O66" s="97" t="b">
        <f t="shared" ca="1" si="3"/>
        <v>0</v>
      </c>
      <c r="P66" s="97" t="b">
        <f t="shared" ca="1" si="4"/>
        <v>0</v>
      </c>
      <c r="Q66" s="97" t="b">
        <f t="shared" ca="1" si="5"/>
        <v>0</v>
      </c>
      <c r="R66" s="97" t="b">
        <f t="shared" ca="1" si="6"/>
        <v>0</v>
      </c>
      <c r="S66" s="97" t="str">
        <f t="shared" ca="1" si="7"/>
        <v>未开始</v>
      </c>
      <c r="T66" s="97">
        <f ca="1">IF(AND(N66,P66,NOT(Q66)),NETWORKDAYS(K66,AG66,项目参数!$B$2:$B$200),0)</f>
        <v>0</v>
      </c>
      <c r="U66" s="98">
        <f t="shared" ca="1" si="8"/>
        <v>0</v>
      </c>
      <c r="V66" s="117">
        <f t="shared" ca="1" si="9"/>
        <v>0</v>
      </c>
      <c r="W66" s="117">
        <f t="shared" ca="1" si="10"/>
        <v>0</v>
      </c>
      <c r="X66" s="117" t="str">
        <f t="shared" ca="1" si="11"/>
        <v/>
      </c>
      <c r="Y66" s="97">
        <f t="shared" ca="1" si="12"/>
        <v>0</v>
      </c>
      <c r="Z66" s="97">
        <f t="shared" ca="1" si="13"/>
        <v>0</v>
      </c>
      <c r="AA66" s="97">
        <f ca="1">IF(AND(N66,P66,K66&gt;项目信息!$C$18),INT((IF(Q66,L66,K66)-项目信息!$C$18)/30)+1,0)</f>
        <v>0</v>
      </c>
      <c r="AB66" s="97" t="str">
        <f ca="1">IF(N66,WEEKNUM(IF(L66&lt;&gt;"",L66,IF(K66&lt;&gt;"",K66,J66)-项目信息!$C$18)+1),"")</f>
        <v/>
      </c>
      <c r="AC66" s="97" t="str">
        <f ca="1">IFERROR(VLOOKUP(VLOOKUP(G66,内部通讯录!$B:$F,5,FALSE),项目参数!$I$14:$J$21,2,FALSE),"")</f>
        <v/>
      </c>
      <c r="AD66" s="97" t="str">
        <f ca="1">IF($N66,$AC66*V66/项目参数!$J$29,"")</f>
        <v/>
      </c>
      <c r="AE66" s="97" t="str">
        <f ca="1">IF($N66,$AC66*W66/项目参数!$J$29,"")</f>
        <v/>
      </c>
      <c r="AF66" s="99" t="str">
        <f ca="1">IF(OR('临-间接'!S66=0,'临-间接'!S66="(空白)"),"",'临-间接'!S66)</f>
        <v/>
      </c>
      <c r="AG66" s="34" t="str">
        <f ca="1">IF(P66,IF(L66&lt;&gt;"", L66, IF(OR(I66="暂停",I66="取消"), IFERROR(WORKDAY.INTL($K66,$M66*$H66,1,项目参数!$B$2:$B$200),WORKDAY($K66,$M66*$H66,1)),TODAY())),"")</f>
        <v/>
      </c>
      <c r="AH66">
        <f ca="1">IF(AND(N66,P66),IF('临-间接'!T66="(空白)",0,'临-间接'!T66),0)</f>
        <v>0</v>
      </c>
      <c r="AI66" s="34" t="str">
        <f ca="1">IF($N66,VLOOKUP($B66,项目阶段与里程碑!$B:$E,3,FALSE),"")</f>
        <v/>
      </c>
      <c r="AJ66" s="34" t="str">
        <f ca="1">IF($N66,VLOOKUP($B66,项目阶段与里程碑!$B:$E,4,FALSE),"")</f>
        <v/>
      </c>
      <c r="AK66" s="34" t="str">
        <f t="shared" ca="1" si="14"/>
        <v/>
      </c>
      <c r="AL66" s="92" t="str">
        <f ca="1">IF($AK66&lt;&gt;"",IFERROR(NETWORKDAYS.INTL($AI66,$AK66,1,项目参数!$B$2:$B$200),NETWORKDAYS($AI66,$AK66,1)),"")</f>
        <v/>
      </c>
      <c r="AM66" s="92" t="str">
        <f ca="1">IF(K66&lt;&gt;"",IFERROR(NETWORKDAYS.INTL($AI66,$K66,1,项目参数!$B$2:$B$200),NETWORKDAYS($AI66,$K66,1)),"")</f>
        <v/>
      </c>
      <c r="AN66" s="92" t="str">
        <f ca="1">IF(L66&lt;&gt;"",IFERROR(NETWORKDAYS.INTL($AI66,$L66,1,项目参数!$B$2:$B$200),NETWORKDAYS($AI66,$L66,1)),"")</f>
        <v/>
      </c>
    </row>
    <row r="67" spans="1:40">
      <c r="A67">
        <f ca="1">IF('临-间接'!F67="(空白)","",'临-间接'!F67)</f>
        <v>0</v>
      </c>
      <c r="B67">
        <f ca="1">IF('临-间接'!G67="(空白)","",'临-间接'!G67)</f>
        <v>0</v>
      </c>
      <c r="C67">
        <f ca="1">IF('临-间接'!I67="(空白)","",'临-间接'!I67)</f>
        <v>0</v>
      </c>
      <c r="D67">
        <f ca="1">IF('临-间接'!J67="(空白)","",'临-间接'!J67)</f>
        <v>0</v>
      </c>
      <c r="E67">
        <f ca="1">IF('临-间接'!K67="(空白)","",'临-间接'!K67)</f>
        <v>0</v>
      </c>
      <c r="F67">
        <f ca="1">IF('临-间接'!H67="(空白)","",'临-间接'!H67)</f>
        <v>0</v>
      </c>
      <c r="G67">
        <f ca="1">IF('临-间接'!L67="(空白)","",'临-间接'!L67)</f>
        <v>0</v>
      </c>
      <c r="H67">
        <f ca="1">IF('临-间接'!M67="(空白)",0,'临-间接'!M67)</f>
        <v>0</v>
      </c>
      <c r="I67" t="str">
        <f ca="1">IF(OR('临-间接'!R67=0,'临-间接'!R67="(空白)"),"",'临-间接'!R67)</f>
        <v/>
      </c>
      <c r="J67" s="34" t="str">
        <f ca="1">IF(OR('临-间接'!N67=0,'临-间接'!N67="(空白)"),"",'临-间接'!N67)</f>
        <v/>
      </c>
      <c r="K67" s="34" t="str">
        <f ca="1">IF(OR('临-间接'!O67=0,'临-间接'!O67="(空白)"),"",'临-间接'!O67)</f>
        <v/>
      </c>
      <c r="L67" s="34" t="str">
        <f ca="1">IF(OR('临-间接'!P67=0,'临-间接'!P67="(空白)"),"",'临-间接'!P67)</f>
        <v/>
      </c>
      <c r="M67">
        <f ca="1">IF('临-间接'!Q67="(空白)",0,'临-间接'!Q67)</f>
        <v>0</v>
      </c>
      <c r="N67" s="97" t="b">
        <f t="shared" ref="N67:N130" ca="1" si="15">AND(LEN(A67)&gt;0,LEN(F67)&gt;3,LEN(G67)&gt;1,H67&gt;0,OR(J67="",J67=0,J67&gt;40000),OR(K67="",K67=0,K67&gt;40000))</f>
        <v>0</v>
      </c>
      <c r="O67" s="97" t="b">
        <f t="shared" ref="O67:O130" ca="1" si="16">AND(N67,OR(I67="",I67=0,LEN(I67)=0,I67="正常"))</f>
        <v>0</v>
      </c>
      <c r="P67" s="97" t="b">
        <f t="shared" ref="P67:P130" ca="1" si="17">AND(K67&lt;&gt;"",K67&gt;40000)</f>
        <v>0</v>
      </c>
      <c r="Q67" s="97" t="b">
        <f t="shared" ref="Q67:Q130" ca="1" si="18">AND(L67&lt;&gt;"",K67&lt;&gt;"",L67&gt;=K67)</f>
        <v>0</v>
      </c>
      <c r="R67" s="97" t="b">
        <f t="shared" ref="R67:R130" ca="1" si="19">AND(N67,J67="",P67)</f>
        <v>0</v>
      </c>
      <c r="S67" s="97" t="str">
        <f t="shared" ref="S67:S130" ca="1" si="20">IF(F67&lt;&gt;"",IF(OR(I67="正常",I67=""),IF(K67&lt;&gt;"",IF(L67&lt;&gt;"","完成","执行"),"未开始"),I67),"")</f>
        <v>未开始</v>
      </c>
      <c r="T67" s="97">
        <f ca="1">IF(AND(N67,P67,NOT(Q67)),NETWORKDAYS(K67,AG67,项目参数!$B$2:$B$200),0)</f>
        <v>0</v>
      </c>
      <c r="U67" s="98">
        <f t="shared" ref="U67:U130" ca="1" si="21">IF(M67&gt;0,T67/M67,0)</f>
        <v>0</v>
      </c>
      <c r="V67" s="117">
        <f t="shared" ref="V67:V130" ca="1" si="22">IF(AND(N67,P67),AH67+T67,0)</f>
        <v>0</v>
      </c>
      <c r="W67" s="117">
        <f t="shared" ref="W67:W130" ca="1" si="23">IF(AND(O67,Q67),H67,0)</f>
        <v>0</v>
      </c>
      <c r="X67" s="117" t="str">
        <f t="shared" ref="X67:X130" ca="1" si="24">IF(N67,H67*M67,"")</f>
        <v/>
      </c>
      <c r="Y67" s="97">
        <f t="shared" ref="Y67:Y130" ca="1" si="25">IF(AND(O67,P67),H67/V67,0)</f>
        <v>0</v>
      </c>
      <c r="Z67" s="97">
        <f t="shared" ref="Z67:Z130" ca="1" si="26">IF(AND(N67,P67),MONTH(IF(Q67,L67,K67)),0)</f>
        <v>0</v>
      </c>
      <c r="AA67" s="97">
        <f ca="1">IF(AND(N67,P67,K67&gt;项目信息!$C$18),INT((IF(Q67,L67,K67)-项目信息!$C$18)/30)+1,0)</f>
        <v>0</v>
      </c>
      <c r="AB67" s="97" t="str">
        <f ca="1">IF(N67,WEEKNUM(IF(L67&lt;&gt;"",L67,IF(K67&lt;&gt;"",K67,J67)-项目信息!$C$18)+1),"")</f>
        <v/>
      </c>
      <c r="AC67" s="97" t="str">
        <f ca="1">IFERROR(VLOOKUP(VLOOKUP(G67,内部通讯录!$B:$F,5,FALSE),项目参数!$I$14:$J$21,2,FALSE),"")</f>
        <v/>
      </c>
      <c r="AD67" s="97" t="str">
        <f ca="1">IF($N67,$AC67*V67/项目参数!$J$29,"")</f>
        <v/>
      </c>
      <c r="AE67" s="97" t="str">
        <f ca="1">IF($N67,$AC67*W67/项目参数!$J$29,"")</f>
        <v/>
      </c>
      <c r="AF67" s="99" t="str">
        <f ca="1">IF(OR('临-间接'!S67=0,'临-间接'!S67="(空白)"),"",'临-间接'!S67)</f>
        <v/>
      </c>
      <c r="AG67" s="34" t="str">
        <f ca="1">IF(P67,IF(L67&lt;&gt;"", L67, IF(OR(I67="暂停",I67="取消"), IFERROR(WORKDAY.INTL($K67,$M67*$H67,1,项目参数!$B$2:$B$200),WORKDAY($K67,$M67*$H67,1)),TODAY())),"")</f>
        <v/>
      </c>
      <c r="AH67">
        <f ca="1">IF(AND(N67,P67),IF('临-间接'!T67="(空白)",0,'临-间接'!T67),0)</f>
        <v>0</v>
      </c>
      <c r="AI67" s="34" t="str">
        <f ca="1">IF($N67,VLOOKUP($B67,项目阶段与里程碑!$B:$E,3,FALSE),"")</f>
        <v/>
      </c>
      <c r="AJ67" s="34" t="str">
        <f ca="1">IF($N67,VLOOKUP($B67,项目阶段与里程碑!$B:$E,4,FALSE),"")</f>
        <v/>
      </c>
      <c r="AK67" s="34" t="str">
        <f t="shared" ref="AK67:AK130" ca="1" si="27">IF(N67,IF(R67,K67,J67),"")</f>
        <v/>
      </c>
      <c r="AL67" s="92" t="str">
        <f ca="1">IF($AK67&lt;&gt;"",IFERROR(NETWORKDAYS.INTL($AI67,$AK67,1,项目参数!$B$2:$B$200),NETWORKDAYS($AI67,$AK67,1)),"")</f>
        <v/>
      </c>
      <c r="AM67" s="92" t="str">
        <f ca="1">IF(K67&lt;&gt;"",IFERROR(NETWORKDAYS.INTL($AI67,$K67,1,项目参数!$B$2:$B$200),NETWORKDAYS($AI67,$K67,1)),"")</f>
        <v/>
      </c>
      <c r="AN67" s="92" t="str">
        <f ca="1">IF(L67&lt;&gt;"",IFERROR(NETWORKDAYS.INTL($AI67,$L67,1,项目参数!$B$2:$B$200),NETWORKDAYS($AI67,$L67,1)),"")</f>
        <v/>
      </c>
    </row>
    <row r="68" spans="1:40">
      <c r="A68">
        <f ca="1">IF('临-间接'!F68="(空白)","",'临-间接'!F68)</f>
        <v>0</v>
      </c>
      <c r="B68">
        <f ca="1">IF('临-间接'!G68="(空白)","",'临-间接'!G68)</f>
        <v>0</v>
      </c>
      <c r="C68">
        <f ca="1">IF('临-间接'!I68="(空白)","",'临-间接'!I68)</f>
        <v>0</v>
      </c>
      <c r="D68">
        <f ca="1">IF('临-间接'!J68="(空白)","",'临-间接'!J68)</f>
        <v>0</v>
      </c>
      <c r="E68">
        <f ca="1">IF('临-间接'!K68="(空白)","",'临-间接'!K68)</f>
        <v>0</v>
      </c>
      <c r="F68">
        <f ca="1">IF('临-间接'!H68="(空白)","",'临-间接'!H68)</f>
        <v>0</v>
      </c>
      <c r="G68">
        <f ca="1">IF('临-间接'!L68="(空白)","",'临-间接'!L68)</f>
        <v>0</v>
      </c>
      <c r="H68">
        <f ca="1">IF('临-间接'!M68="(空白)",0,'临-间接'!M68)</f>
        <v>0</v>
      </c>
      <c r="I68" t="str">
        <f ca="1">IF(OR('临-间接'!R68=0,'临-间接'!R68="(空白)"),"",'临-间接'!R68)</f>
        <v/>
      </c>
      <c r="J68" s="34" t="str">
        <f ca="1">IF(OR('临-间接'!N68=0,'临-间接'!N68="(空白)"),"",'临-间接'!N68)</f>
        <v/>
      </c>
      <c r="K68" s="34" t="str">
        <f ca="1">IF(OR('临-间接'!O68=0,'临-间接'!O68="(空白)"),"",'临-间接'!O68)</f>
        <v/>
      </c>
      <c r="L68" s="34" t="str">
        <f ca="1">IF(OR('临-间接'!P68=0,'临-间接'!P68="(空白)"),"",'临-间接'!P68)</f>
        <v/>
      </c>
      <c r="M68">
        <f ca="1">IF('临-间接'!Q68="(空白)",0,'临-间接'!Q68)</f>
        <v>0</v>
      </c>
      <c r="N68" s="97" t="b">
        <f t="shared" ca="1" si="15"/>
        <v>0</v>
      </c>
      <c r="O68" s="97" t="b">
        <f t="shared" ca="1" si="16"/>
        <v>0</v>
      </c>
      <c r="P68" s="97" t="b">
        <f t="shared" ca="1" si="17"/>
        <v>0</v>
      </c>
      <c r="Q68" s="97" t="b">
        <f t="shared" ca="1" si="18"/>
        <v>0</v>
      </c>
      <c r="R68" s="97" t="b">
        <f t="shared" ca="1" si="19"/>
        <v>0</v>
      </c>
      <c r="S68" s="97" t="str">
        <f t="shared" ca="1" si="20"/>
        <v>未开始</v>
      </c>
      <c r="T68" s="97">
        <f ca="1">IF(AND(N68,P68,NOT(Q68)),NETWORKDAYS(K68,AG68,项目参数!$B$2:$B$200),0)</f>
        <v>0</v>
      </c>
      <c r="U68" s="98">
        <f t="shared" ca="1" si="21"/>
        <v>0</v>
      </c>
      <c r="V68" s="117">
        <f t="shared" ca="1" si="22"/>
        <v>0</v>
      </c>
      <c r="W68" s="117">
        <f t="shared" ca="1" si="23"/>
        <v>0</v>
      </c>
      <c r="X68" s="117" t="str">
        <f t="shared" ca="1" si="24"/>
        <v/>
      </c>
      <c r="Y68" s="97">
        <f t="shared" ca="1" si="25"/>
        <v>0</v>
      </c>
      <c r="Z68" s="97">
        <f t="shared" ca="1" si="26"/>
        <v>0</v>
      </c>
      <c r="AA68" s="97">
        <f ca="1">IF(AND(N68,P68,K68&gt;项目信息!$C$18),INT((IF(Q68,L68,K68)-项目信息!$C$18)/30)+1,0)</f>
        <v>0</v>
      </c>
      <c r="AB68" s="97" t="str">
        <f ca="1">IF(N68,WEEKNUM(IF(L68&lt;&gt;"",L68,IF(K68&lt;&gt;"",K68,J68)-项目信息!$C$18)+1),"")</f>
        <v/>
      </c>
      <c r="AC68" s="97" t="str">
        <f ca="1">IFERROR(VLOOKUP(VLOOKUP(G68,内部通讯录!$B:$F,5,FALSE),项目参数!$I$14:$J$21,2,FALSE),"")</f>
        <v/>
      </c>
      <c r="AD68" s="97" t="str">
        <f ca="1">IF($N68,$AC68*V68/项目参数!$J$29,"")</f>
        <v/>
      </c>
      <c r="AE68" s="97" t="str">
        <f ca="1">IF($N68,$AC68*W68/项目参数!$J$29,"")</f>
        <v/>
      </c>
      <c r="AF68" s="99" t="str">
        <f ca="1">IF(OR('临-间接'!S68=0,'临-间接'!S68="(空白)"),"",'临-间接'!S68)</f>
        <v/>
      </c>
      <c r="AG68" s="34" t="str">
        <f ca="1">IF(P68,IF(L68&lt;&gt;"", L68, IF(OR(I68="暂停",I68="取消"), IFERROR(WORKDAY.INTL($K68,$M68*$H68,1,项目参数!$B$2:$B$200),WORKDAY($K68,$M68*$H68,1)),TODAY())),"")</f>
        <v/>
      </c>
      <c r="AH68">
        <f ca="1">IF(AND(N68,P68),IF('临-间接'!T68="(空白)",0,'临-间接'!T68),0)</f>
        <v>0</v>
      </c>
      <c r="AI68" s="34" t="str">
        <f ca="1">IF($N68,VLOOKUP($B68,项目阶段与里程碑!$B:$E,3,FALSE),"")</f>
        <v/>
      </c>
      <c r="AJ68" s="34" t="str">
        <f ca="1">IF($N68,VLOOKUP($B68,项目阶段与里程碑!$B:$E,4,FALSE),"")</f>
        <v/>
      </c>
      <c r="AK68" s="34" t="str">
        <f t="shared" ca="1" si="27"/>
        <v/>
      </c>
      <c r="AL68" s="92" t="str">
        <f ca="1">IF($AK68&lt;&gt;"",IFERROR(NETWORKDAYS.INTL($AI68,$AK68,1,项目参数!$B$2:$B$200),NETWORKDAYS($AI68,$AK68,1)),"")</f>
        <v/>
      </c>
      <c r="AM68" s="92" t="str">
        <f ca="1">IF(K68&lt;&gt;"",IFERROR(NETWORKDAYS.INTL($AI68,$K68,1,项目参数!$B$2:$B$200),NETWORKDAYS($AI68,$K68,1)),"")</f>
        <v/>
      </c>
      <c r="AN68" s="92" t="str">
        <f ca="1">IF(L68&lt;&gt;"",IFERROR(NETWORKDAYS.INTL($AI68,$L68,1,项目参数!$B$2:$B$200),NETWORKDAYS($AI68,$L68,1)),"")</f>
        <v/>
      </c>
    </row>
    <row r="69" spans="1:40">
      <c r="A69">
        <f ca="1">IF('临-间接'!F69="(空白)","",'临-间接'!F69)</f>
        <v>0</v>
      </c>
      <c r="B69">
        <f ca="1">IF('临-间接'!G69="(空白)","",'临-间接'!G69)</f>
        <v>0</v>
      </c>
      <c r="C69">
        <f ca="1">IF('临-间接'!I69="(空白)","",'临-间接'!I69)</f>
        <v>0</v>
      </c>
      <c r="D69">
        <f ca="1">IF('临-间接'!J69="(空白)","",'临-间接'!J69)</f>
        <v>0</v>
      </c>
      <c r="E69">
        <f ca="1">IF('临-间接'!K69="(空白)","",'临-间接'!K69)</f>
        <v>0</v>
      </c>
      <c r="F69">
        <f ca="1">IF('临-间接'!H69="(空白)","",'临-间接'!H69)</f>
        <v>0</v>
      </c>
      <c r="G69">
        <f ca="1">IF('临-间接'!L69="(空白)","",'临-间接'!L69)</f>
        <v>0</v>
      </c>
      <c r="H69">
        <f ca="1">IF('临-间接'!M69="(空白)",0,'临-间接'!M69)</f>
        <v>0</v>
      </c>
      <c r="I69" t="str">
        <f ca="1">IF(OR('临-间接'!R69=0,'临-间接'!R69="(空白)"),"",'临-间接'!R69)</f>
        <v/>
      </c>
      <c r="J69" s="34" t="str">
        <f ca="1">IF(OR('临-间接'!N69=0,'临-间接'!N69="(空白)"),"",'临-间接'!N69)</f>
        <v/>
      </c>
      <c r="K69" s="34" t="str">
        <f ca="1">IF(OR('临-间接'!O69=0,'临-间接'!O69="(空白)"),"",'临-间接'!O69)</f>
        <v/>
      </c>
      <c r="L69" s="34" t="str">
        <f ca="1">IF(OR('临-间接'!P69=0,'临-间接'!P69="(空白)"),"",'临-间接'!P69)</f>
        <v/>
      </c>
      <c r="M69">
        <f ca="1">IF('临-间接'!Q69="(空白)",0,'临-间接'!Q69)</f>
        <v>0</v>
      </c>
      <c r="N69" s="97" t="b">
        <f t="shared" ca="1" si="15"/>
        <v>0</v>
      </c>
      <c r="O69" s="97" t="b">
        <f t="shared" ca="1" si="16"/>
        <v>0</v>
      </c>
      <c r="P69" s="97" t="b">
        <f t="shared" ca="1" si="17"/>
        <v>0</v>
      </c>
      <c r="Q69" s="97" t="b">
        <f t="shared" ca="1" si="18"/>
        <v>0</v>
      </c>
      <c r="R69" s="97" t="b">
        <f t="shared" ca="1" si="19"/>
        <v>0</v>
      </c>
      <c r="S69" s="97" t="str">
        <f t="shared" ca="1" si="20"/>
        <v>未开始</v>
      </c>
      <c r="T69" s="97">
        <f ca="1">IF(AND(N69,P69,NOT(Q69)),NETWORKDAYS(K69,AG69,项目参数!$B$2:$B$200),0)</f>
        <v>0</v>
      </c>
      <c r="U69" s="98">
        <f t="shared" ca="1" si="21"/>
        <v>0</v>
      </c>
      <c r="V69" s="117">
        <f t="shared" ca="1" si="22"/>
        <v>0</v>
      </c>
      <c r="W69" s="117">
        <f t="shared" ca="1" si="23"/>
        <v>0</v>
      </c>
      <c r="X69" s="117" t="str">
        <f t="shared" ca="1" si="24"/>
        <v/>
      </c>
      <c r="Y69" s="97">
        <f t="shared" ca="1" si="25"/>
        <v>0</v>
      </c>
      <c r="Z69" s="97">
        <f t="shared" ca="1" si="26"/>
        <v>0</v>
      </c>
      <c r="AA69" s="97">
        <f ca="1">IF(AND(N69,P69,K69&gt;项目信息!$C$18),INT((IF(Q69,L69,K69)-项目信息!$C$18)/30)+1,0)</f>
        <v>0</v>
      </c>
      <c r="AB69" s="97" t="str">
        <f ca="1">IF(N69,WEEKNUM(IF(L69&lt;&gt;"",L69,IF(K69&lt;&gt;"",K69,J69)-项目信息!$C$18)+1),"")</f>
        <v/>
      </c>
      <c r="AC69" s="97" t="str">
        <f ca="1">IFERROR(VLOOKUP(VLOOKUP(G69,内部通讯录!$B:$F,5,FALSE),项目参数!$I$14:$J$21,2,FALSE),"")</f>
        <v/>
      </c>
      <c r="AD69" s="97" t="str">
        <f ca="1">IF($N69,$AC69*V69/项目参数!$J$29,"")</f>
        <v/>
      </c>
      <c r="AE69" s="97" t="str">
        <f ca="1">IF($N69,$AC69*W69/项目参数!$J$29,"")</f>
        <v/>
      </c>
      <c r="AF69" s="99" t="str">
        <f ca="1">IF(OR('临-间接'!S69=0,'临-间接'!S69="(空白)"),"",'临-间接'!S69)</f>
        <v/>
      </c>
      <c r="AG69" s="34" t="str">
        <f ca="1">IF(P69,IF(L69&lt;&gt;"", L69, IF(OR(I69="暂停",I69="取消"), IFERROR(WORKDAY.INTL($K69,$M69*$H69,1,项目参数!$B$2:$B$200),WORKDAY($K69,$M69*$H69,1)),TODAY())),"")</f>
        <v/>
      </c>
      <c r="AH69">
        <f ca="1">IF(AND(N69,P69),IF('临-间接'!T69="(空白)",0,'临-间接'!T69),0)</f>
        <v>0</v>
      </c>
      <c r="AI69" s="34" t="str">
        <f ca="1">IF($N69,VLOOKUP($B69,项目阶段与里程碑!$B:$E,3,FALSE),"")</f>
        <v/>
      </c>
      <c r="AJ69" s="34" t="str">
        <f ca="1">IF($N69,VLOOKUP($B69,项目阶段与里程碑!$B:$E,4,FALSE),"")</f>
        <v/>
      </c>
      <c r="AK69" s="34" t="str">
        <f t="shared" ca="1" si="27"/>
        <v/>
      </c>
      <c r="AL69" s="92" t="str">
        <f ca="1">IF($AK69&lt;&gt;"",IFERROR(NETWORKDAYS.INTL($AI69,$AK69,1,项目参数!$B$2:$B$200),NETWORKDAYS($AI69,$AK69,1)),"")</f>
        <v/>
      </c>
      <c r="AM69" s="92" t="str">
        <f ca="1">IF(K69&lt;&gt;"",IFERROR(NETWORKDAYS.INTL($AI69,$K69,1,项目参数!$B$2:$B$200),NETWORKDAYS($AI69,$K69,1)),"")</f>
        <v/>
      </c>
      <c r="AN69" s="92" t="str">
        <f ca="1">IF(L69&lt;&gt;"",IFERROR(NETWORKDAYS.INTL($AI69,$L69,1,项目参数!$B$2:$B$200),NETWORKDAYS($AI69,$L69,1)),"")</f>
        <v/>
      </c>
    </row>
    <row r="70" spans="1:40">
      <c r="A70">
        <f ca="1">IF('临-间接'!F70="(空白)","",'临-间接'!F70)</f>
        <v>0</v>
      </c>
      <c r="B70">
        <f ca="1">IF('临-间接'!G70="(空白)","",'临-间接'!G70)</f>
        <v>0</v>
      </c>
      <c r="C70">
        <f ca="1">IF('临-间接'!I70="(空白)","",'临-间接'!I70)</f>
        <v>0</v>
      </c>
      <c r="D70">
        <f ca="1">IF('临-间接'!J70="(空白)","",'临-间接'!J70)</f>
        <v>0</v>
      </c>
      <c r="E70">
        <f ca="1">IF('临-间接'!K70="(空白)","",'临-间接'!K70)</f>
        <v>0</v>
      </c>
      <c r="F70">
        <f ca="1">IF('临-间接'!H70="(空白)","",'临-间接'!H70)</f>
        <v>0</v>
      </c>
      <c r="G70">
        <f ca="1">IF('临-间接'!L70="(空白)","",'临-间接'!L70)</f>
        <v>0</v>
      </c>
      <c r="H70">
        <f ca="1">IF('临-间接'!M70="(空白)",0,'临-间接'!M70)</f>
        <v>0</v>
      </c>
      <c r="I70" t="str">
        <f ca="1">IF(OR('临-间接'!R70=0,'临-间接'!R70="(空白)"),"",'临-间接'!R70)</f>
        <v/>
      </c>
      <c r="J70" s="34" t="str">
        <f ca="1">IF(OR('临-间接'!N70=0,'临-间接'!N70="(空白)"),"",'临-间接'!N70)</f>
        <v/>
      </c>
      <c r="K70" s="34" t="str">
        <f ca="1">IF(OR('临-间接'!O70=0,'临-间接'!O70="(空白)"),"",'临-间接'!O70)</f>
        <v/>
      </c>
      <c r="L70" s="34" t="str">
        <f ca="1">IF(OR('临-间接'!P70=0,'临-间接'!P70="(空白)"),"",'临-间接'!P70)</f>
        <v/>
      </c>
      <c r="M70">
        <f ca="1">IF('临-间接'!Q70="(空白)",0,'临-间接'!Q70)</f>
        <v>0</v>
      </c>
      <c r="N70" s="97" t="b">
        <f t="shared" ca="1" si="15"/>
        <v>0</v>
      </c>
      <c r="O70" s="97" t="b">
        <f t="shared" ca="1" si="16"/>
        <v>0</v>
      </c>
      <c r="P70" s="97" t="b">
        <f t="shared" ca="1" si="17"/>
        <v>0</v>
      </c>
      <c r="Q70" s="97" t="b">
        <f t="shared" ca="1" si="18"/>
        <v>0</v>
      </c>
      <c r="R70" s="97" t="b">
        <f t="shared" ca="1" si="19"/>
        <v>0</v>
      </c>
      <c r="S70" s="97" t="str">
        <f t="shared" ca="1" si="20"/>
        <v>未开始</v>
      </c>
      <c r="T70" s="97">
        <f ca="1">IF(AND(N70,P70,NOT(Q70)),NETWORKDAYS(K70,AG70,项目参数!$B$2:$B$200),0)</f>
        <v>0</v>
      </c>
      <c r="U70" s="98">
        <f t="shared" ca="1" si="21"/>
        <v>0</v>
      </c>
      <c r="V70" s="117">
        <f t="shared" ca="1" si="22"/>
        <v>0</v>
      </c>
      <c r="W70" s="117">
        <f t="shared" ca="1" si="23"/>
        <v>0</v>
      </c>
      <c r="X70" s="117" t="str">
        <f t="shared" ca="1" si="24"/>
        <v/>
      </c>
      <c r="Y70" s="97">
        <f t="shared" ca="1" si="25"/>
        <v>0</v>
      </c>
      <c r="Z70" s="97">
        <f t="shared" ca="1" si="26"/>
        <v>0</v>
      </c>
      <c r="AA70" s="97">
        <f ca="1">IF(AND(N70,P70,K70&gt;项目信息!$C$18),INT((IF(Q70,L70,K70)-项目信息!$C$18)/30)+1,0)</f>
        <v>0</v>
      </c>
      <c r="AB70" s="97" t="str">
        <f ca="1">IF(N70,WEEKNUM(IF(L70&lt;&gt;"",L70,IF(K70&lt;&gt;"",K70,J70)-项目信息!$C$18)+1),"")</f>
        <v/>
      </c>
      <c r="AC70" s="97" t="str">
        <f ca="1">IFERROR(VLOOKUP(VLOOKUP(G70,内部通讯录!$B:$F,5,FALSE),项目参数!$I$14:$J$21,2,FALSE),"")</f>
        <v/>
      </c>
      <c r="AD70" s="97" t="str">
        <f ca="1">IF($N70,$AC70*V70/项目参数!$J$29,"")</f>
        <v/>
      </c>
      <c r="AE70" s="97" t="str">
        <f ca="1">IF($N70,$AC70*W70/项目参数!$J$29,"")</f>
        <v/>
      </c>
      <c r="AF70" s="99" t="str">
        <f ca="1">IF(OR('临-间接'!S70=0,'临-间接'!S70="(空白)"),"",'临-间接'!S70)</f>
        <v/>
      </c>
      <c r="AG70" s="34" t="str">
        <f ca="1">IF(P70,IF(L70&lt;&gt;"", L70, IF(OR(I70="暂停",I70="取消"), IFERROR(WORKDAY.INTL($K70,$M70*$H70,1,项目参数!$B$2:$B$200),WORKDAY($K70,$M70*$H70,1)),TODAY())),"")</f>
        <v/>
      </c>
      <c r="AH70">
        <f ca="1">IF(AND(N70,P70),IF('临-间接'!T70="(空白)",0,'临-间接'!T70),0)</f>
        <v>0</v>
      </c>
      <c r="AI70" s="34" t="str">
        <f ca="1">IF($N70,VLOOKUP($B70,项目阶段与里程碑!$B:$E,3,FALSE),"")</f>
        <v/>
      </c>
      <c r="AJ70" s="34" t="str">
        <f ca="1">IF($N70,VLOOKUP($B70,项目阶段与里程碑!$B:$E,4,FALSE),"")</f>
        <v/>
      </c>
      <c r="AK70" s="34" t="str">
        <f t="shared" ca="1" si="27"/>
        <v/>
      </c>
      <c r="AL70" s="92" t="str">
        <f ca="1">IF($AK70&lt;&gt;"",IFERROR(NETWORKDAYS.INTL($AI70,$AK70,1,项目参数!$B$2:$B$200),NETWORKDAYS($AI70,$AK70,1)),"")</f>
        <v/>
      </c>
      <c r="AM70" s="92" t="str">
        <f ca="1">IF(K70&lt;&gt;"",IFERROR(NETWORKDAYS.INTL($AI70,$K70,1,项目参数!$B$2:$B$200),NETWORKDAYS($AI70,$K70,1)),"")</f>
        <v/>
      </c>
      <c r="AN70" s="92" t="str">
        <f ca="1">IF(L70&lt;&gt;"",IFERROR(NETWORKDAYS.INTL($AI70,$L70,1,项目参数!$B$2:$B$200),NETWORKDAYS($AI70,$L70,1)),"")</f>
        <v/>
      </c>
    </row>
    <row r="71" spans="1:40">
      <c r="A71">
        <f ca="1">IF('临-间接'!F71="(空白)","",'临-间接'!F71)</f>
        <v>0</v>
      </c>
      <c r="B71">
        <f ca="1">IF('临-间接'!G71="(空白)","",'临-间接'!G71)</f>
        <v>0</v>
      </c>
      <c r="C71">
        <f ca="1">IF('临-间接'!I71="(空白)","",'临-间接'!I71)</f>
        <v>0</v>
      </c>
      <c r="D71">
        <f ca="1">IF('临-间接'!J71="(空白)","",'临-间接'!J71)</f>
        <v>0</v>
      </c>
      <c r="E71">
        <f ca="1">IF('临-间接'!K71="(空白)","",'临-间接'!K71)</f>
        <v>0</v>
      </c>
      <c r="F71">
        <f ca="1">IF('临-间接'!H71="(空白)","",'临-间接'!H71)</f>
        <v>0</v>
      </c>
      <c r="G71">
        <f ca="1">IF('临-间接'!L71="(空白)","",'临-间接'!L71)</f>
        <v>0</v>
      </c>
      <c r="H71">
        <f ca="1">IF('临-间接'!M71="(空白)",0,'临-间接'!M71)</f>
        <v>0</v>
      </c>
      <c r="I71" t="str">
        <f ca="1">IF(OR('临-间接'!R71=0,'临-间接'!R71="(空白)"),"",'临-间接'!R71)</f>
        <v/>
      </c>
      <c r="J71" s="34" t="str">
        <f ca="1">IF(OR('临-间接'!N71=0,'临-间接'!N71="(空白)"),"",'临-间接'!N71)</f>
        <v/>
      </c>
      <c r="K71" s="34" t="str">
        <f ca="1">IF(OR('临-间接'!O71=0,'临-间接'!O71="(空白)"),"",'临-间接'!O71)</f>
        <v/>
      </c>
      <c r="L71" s="34" t="str">
        <f ca="1">IF(OR('临-间接'!P71=0,'临-间接'!P71="(空白)"),"",'临-间接'!P71)</f>
        <v/>
      </c>
      <c r="M71">
        <f ca="1">IF('临-间接'!Q71="(空白)",0,'临-间接'!Q71)</f>
        <v>0</v>
      </c>
      <c r="N71" s="97" t="b">
        <f t="shared" ca="1" si="15"/>
        <v>0</v>
      </c>
      <c r="O71" s="97" t="b">
        <f t="shared" ca="1" si="16"/>
        <v>0</v>
      </c>
      <c r="P71" s="97" t="b">
        <f t="shared" ca="1" si="17"/>
        <v>0</v>
      </c>
      <c r="Q71" s="97" t="b">
        <f t="shared" ca="1" si="18"/>
        <v>0</v>
      </c>
      <c r="R71" s="97" t="b">
        <f t="shared" ca="1" si="19"/>
        <v>0</v>
      </c>
      <c r="S71" s="97" t="str">
        <f t="shared" ca="1" si="20"/>
        <v>未开始</v>
      </c>
      <c r="T71" s="97">
        <f ca="1">IF(AND(N71,P71,NOT(Q71)),NETWORKDAYS(K71,AG71,项目参数!$B$2:$B$200),0)</f>
        <v>0</v>
      </c>
      <c r="U71" s="98">
        <f t="shared" ca="1" si="21"/>
        <v>0</v>
      </c>
      <c r="V71" s="117">
        <f t="shared" ca="1" si="22"/>
        <v>0</v>
      </c>
      <c r="W71" s="117">
        <f t="shared" ca="1" si="23"/>
        <v>0</v>
      </c>
      <c r="X71" s="117" t="str">
        <f t="shared" ca="1" si="24"/>
        <v/>
      </c>
      <c r="Y71" s="97">
        <f t="shared" ca="1" si="25"/>
        <v>0</v>
      </c>
      <c r="Z71" s="97">
        <f t="shared" ca="1" si="26"/>
        <v>0</v>
      </c>
      <c r="AA71" s="97">
        <f ca="1">IF(AND(N71,P71,K71&gt;项目信息!$C$18),INT((IF(Q71,L71,K71)-项目信息!$C$18)/30)+1,0)</f>
        <v>0</v>
      </c>
      <c r="AB71" s="97" t="str">
        <f ca="1">IF(N71,WEEKNUM(IF(L71&lt;&gt;"",L71,IF(K71&lt;&gt;"",K71,J71)-项目信息!$C$18)+1),"")</f>
        <v/>
      </c>
      <c r="AC71" s="97" t="str">
        <f ca="1">IFERROR(VLOOKUP(VLOOKUP(G71,内部通讯录!$B:$F,5,FALSE),项目参数!$I$14:$J$21,2,FALSE),"")</f>
        <v/>
      </c>
      <c r="AD71" s="97" t="str">
        <f ca="1">IF($N71,$AC71*V71/项目参数!$J$29,"")</f>
        <v/>
      </c>
      <c r="AE71" s="97" t="str">
        <f ca="1">IF($N71,$AC71*W71/项目参数!$J$29,"")</f>
        <v/>
      </c>
      <c r="AF71" s="99" t="str">
        <f ca="1">IF(OR('临-间接'!S71=0,'临-间接'!S71="(空白)"),"",'临-间接'!S71)</f>
        <v/>
      </c>
      <c r="AG71" s="34" t="str">
        <f ca="1">IF(P71,IF(L71&lt;&gt;"", L71, IF(OR(I71="暂停",I71="取消"), IFERROR(WORKDAY.INTL($K71,$M71*$H71,1,项目参数!$B$2:$B$200),WORKDAY($K71,$M71*$H71,1)),TODAY())),"")</f>
        <v/>
      </c>
      <c r="AH71">
        <f ca="1">IF(AND(N71,P71),IF('临-间接'!T71="(空白)",0,'临-间接'!T71),0)</f>
        <v>0</v>
      </c>
      <c r="AI71" s="34" t="str">
        <f ca="1">IF($N71,VLOOKUP($B71,项目阶段与里程碑!$B:$E,3,FALSE),"")</f>
        <v/>
      </c>
      <c r="AJ71" s="34" t="str">
        <f ca="1">IF($N71,VLOOKUP($B71,项目阶段与里程碑!$B:$E,4,FALSE),"")</f>
        <v/>
      </c>
      <c r="AK71" s="34" t="str">
        <f t="shared" ca="1" si="27"/>
        <v/>
      </c>
      <c r="AL71" s="92" t="str">
        <f ca="1">IF($AK71&lt;&gt;"",IFERROR(NETWORKDAYS.INTL($AI71,$AK71,1,项目参数!$B$2:$B$200),NETWORKDAYS($AI71,$AK71,1)),"")</f>
        <v/>
      </c>
      <c r="AM71" s="92" t="str">
        <f ca="1">IF(K71&lt;&gt;"",IFERROR(NETWORKDAYS.INTL($AI71,$K71,1,项目参数!$B$2:$B$200),NETWORKDAYS($AI71,$K71,1)),"")</f>
        <v/>
      </c>
      <c r="AN71" s="92" t="str">
        <f ca="1">IF(L71&lt;&gt;"",IFERROR(NETWORKDAYS.INTL($AI71,$L71,1,项目参数!$B$2:$B$200),NETWORKDAYS($AI71,$L71,1)),"")</f>
        <v/>
      </c>
    </row>
    <row r="72" spans="1:40">
      <c r="A72">
        <f ca="1">IF('临-间接'!F72="(空白)","",'临-间接'!F72)</f>
        <v>0</v>
      </c>
      <c r="B72">
        <f ca="1">IF('临-间接'!G72="(空白)","",'临-间接'!G72)</f>
        <v>0</v>
      </c>
      <c r="C72">
        <f ca="1">IF('临-间接'!I72="(空白)","",'临-间接'!I72)</f>
        <v>0</v>
      </c>
      <c r="D72">
        <f ca="1">IF('临-间接'!J72="(空白)","",'临-间接'!J72)</f>
        <v>0</v>
      </c>
      <c r="E72">
        <f ca="1">IF('临-间接'!K72="(空白)","",'临-间接'!K72)</f>
        <v>0</v>
      </c>
      <c r="F72">
        <f ca="1">IF('临-间接'!H72="(空白)","",'临-间接'!H72)</f>
        <v>0</v>
      </c>
      <c r="G72">
        <f ca="1">IF('临-间接'!L72="(空白)","",'临-间接'!L72)</f>
        <v>0</v>
      </c>
      <c r="H72">
        <f ca="1">IF('临-间接'!M72="(空白)",0,'临-间接'!M72)</f>
        <v>0</v>
      </c>
      <c r="I72" t="str">
        <f ca="1">IF(OR('临-间接'!R72=0,'临-间接'!R72="(空白)"),"",'临-间接'!R72)</f>
        <v/>
      </c>
      <c r="J72" s="34" t="str">
        <f ca="1">IF(OR('临-间接'!N72=0,'临-间接'!N72="(空白)"),"",'临-间接'!N72)</f>
        <v/>
      </c>
      <c r="K72" s="34" t="str">
        <f ca="1">IF(OR('临-间接'!O72=0,'临-间接'!O72="(空白)"),"",'临-间接'!O72)</f>
        <v/>
      </c>
      <c r="L72" s="34" t="str">
        <f ca="1">IF(OR('临-间接'!P72=0,'临-间接'!P72="(空白)"),"",'临-间接'!P72)</f>
        <v/>
      </c>
      <c r="M72">
        <f ca="1">IF('临-间接'!Q72="(空白)",0,'临-间接'!Q72)</f>
        <v>0</v>
      </c>
      <c r="N72" s="97" t="b">
        <f t="shared" ca="1" si="15"/>
        <v>0</v>
      </c>
      <c r="O72" s="97" t="b">
        <f t="shared" ca="1" si="16"/>
        <v>0</v>
      </c>
      <c r="P72" s="97" t="b">
        <f t="shared" ca="1" si="17"/>
        <v>0</v>
      </c>
      <c r="Q72" s="97" t="b">
        <f t="shared" ca="1" si="18"/>
        <v>0</v>
      </c>
      <c r="R72" s="97" t="b">
        <f t="shared" ca="1" si="19"/>
        <v>0</v>
      </c>
      <c r="S72" s="97" t="str">
        <f t="shared" ca="1" si="20"/>
        <v>未开始</v>
      </c>
      <c r="T72" s="97">
        <f ca="1">IF(AND(N72,P72,NOT(Q72)),NETWORKDAYS(K72,AG72,项目参数!$B$2:$B$200),0)</f>
        <v>0</v>
      </c>
      <c r="U72" s="98">
        <f t="shared" ca="1" si="21"/>
        <v>0</v>
      </c>
      <c r="V72" s="117">
        <f t="shared" ca="1" si="22"/>
        <v>0</v>
      </c>
      <c r="W72" s="117">
        <f t="shared" ca="1" si="23"/>
        <v>0</v>
      </c>
      <c r="X72" s="117" t="str">
        <f t="shared" ca="1" si="24"/>
        <v/>
      </c>
      <c r="Y72" s="97">
        <f t="shared" ca="1" si="25"/>
        <v>0</v>
      </c>
      <c r="Z72" s="97">
        <f t="shared" ca="1" si="26"/>
        <v>0</v>
      </c>
      <c r="AA72" s="97">
        <f ca="1">IF(AND(N72,P72,K72&gt;项目信息!$C$18),INT((IF(Q72,L72,K72)-项目信息!$C$18)/30)+1,0)</f>
        <v>0</v>
      </c>
      <c r="AB72" s="97" t="str">
        <f ca="1">IF(N72,WEEKNUM(IF(L72&lt;&gt;"",L72,IF(K72&lt;&gt;"",K72,J72)-项目信息!$C$18)+1),"")</f>
        <v/>
      </c>
      <c r="AC72" s="97" t="str">
        <f ca="1">IFERROR(VLOOKUP(VLOOKUP(G72,内部通讯录!$B:$F,5,FALSE),项目参数!$I$14:$J$21,2,FALSE),"")</f>
        <v/>
      </c>
      <c r="AD72" s="97" t="str">
        <f ca="1">IF($N72,$AC72*V72/项目参数!$J$29,"")</f>
        <v/>
      </c>
      <c r="AE72" s="97" t="str">
        <f ca="1">IF($N72,$AC72*W72/项目参数!$J$29,"")</f>
        <v/>
      </c>
      <c r="AF72" s="99" t="str">
        <f ca="1">IF(OR('临-间接'!S72=0,'临-间接'!S72="(空白)"),"",'临-间接'!S72)</f>
        <v/>
      </c>
      <c r="AG72" s="34" t="str">
        <f ca="1">IF(P72,IF(L72&lt;&gt;"", L72, IF(OR(I72="暂停",I72="取消"), IFERROR(WORKDAY.INTL($K72,$M72*$H72,1,项目参数!$B$2:$B$200),WORKDAY($K72,$M72*$H72,1)),TODAY())),"")</f>
        <v/>
      </c>
      <c r="AH72">
        <f ca="1">IF(AND(N72,P72),IF('临-间接'!T72="(空白)",0,'临-间接'!T72),0)</f>
        <v>0</v>
      </c>
      <c r="AI72" s="34" t="str">
        <f ca="1">IF($N72,VLOOKUP($B72,项目阶段与里程碑!$B:$E,3,FALSE),"")</f>
        <v/>
      </c>
      <c r="AJ72" s="34" t="str">
        <f ca="1">IF($N72,VLOOKUP($B72,项目阶段与里程碑!$B:$E,4,FALSE),"")</f>
        <v/>
      </c>
      <c r="AK72" s="34" t="str">
        <f t="shared" ca="1" si="27"/>
        <v/>
      </c>
      <c r="AL72" s="92" t="str">
        <f ca="1">IF($AK72&lt;&gt;"",IFERROR(NETWORKDAYS.INTL($AI72,$AK72,1,项目参数!$B$2:$B$200),NETWORKDAYS($AI72,$AK72,1)),"")</f>
        <v/>
      </c>
      <c r="AM72" s="92" t="str">
        <f ca="1">IF(K72&lt;&gt;"",IFERROR(NETWORKDAYS.INTL($AI72,$K72,1,项目参数!$B$2:$B$200),NETWORKDAYS($AI72,$K72,1)),"")</f>
        <v/>
      </c>
      <c r="AN72" s="92" t="str">
        <f ca="1">IF(L72&lt;&gt;"",IFERROR(NETWORKDAYS.INTL($AI72,$L72,1,项目参数!$B$2:$B$200),NETWORKDAYS($AI72,$L72,1)),"")</f>
        <v/>
      </c>
    </row>
    <row r="73" spans="1:40">
      <c r="A73">
        <f ca="1">IF('临-间接'!F73="(空白)","",'临-间接'!F73)</f>
        <v>0</v>
      </c>
      <c r="B73">
        <f ca="1">IF('临-间接'!G73="(空白)","",'临-间接'!G73)</f>
        <v>0</v>
      </c>
      <c r="C73">
        <f ca="1">IF('临-间接'!I73="(空白)","",'临-间接'!I73)</f>
        <v>0</v>
      </c>
      <c r="D73">
        <f ca="1">IF('临-间接'!J73="(空白)","",'临-间接'!J73)</f>
        <v>0</v>
      </c>
      <c r="E73">
        <f ca="1">IF('临-间接'!K73="(空白)","",'临-间接'!K73)</f>
        <v>0</v>
      </c>
      <c r="F73">
        <f ca="1">IF('临-间接'!H73="(空白)","",'临-间接'!H73)</f>
        <v>0</v>
      </c>
      <c r="G73">
        <f ca="1">IF('临-间接'!L73="(空白)","",'临-间接'!L73)</f>
        <v>0</v>
      </c>
      <c r="H73">
        <f ca="1">IF('临-间接'!M73="(空白)",0,'临-间接'!M73)</f>
        <v>0</v>
      </c>
      <c r="I73" t="str">
        <f ca="1">IF(OR('临-间接'!R73=0,'临-间接'!R73="(空白)"),"",'临-间接'!R73)</f>
        <v/>
      </c>
      <c r="J73" s="34" t="str">
        <f ca="1">IF(OR('临-间接'!N73=0,'临-间接'!N73="(空白)"),"",'临-间接'!N73)</f>
        <v/>
      </c>
      <c r="K73" s="34" t="str">
        <f ca="1">IF(OR('临-间接'!O73=0,'临-间接'!O73="(空白)"),"",'临-间接'!O73)</f>
        <v/>
      </c>
      <c r="L73" s="34" t="str">
        <f ca="1">IF(OR('临-间接'!P73=0,'临-间接'!P73="(空白)"),"",'临-间接'!P73)</f>
        <v/>
      </c>
      <c r="M73">
        <f ca="1">IF('临-间接'!Q73="(空白)",0,'临-间接'!Q73)</f>
        <v>0</v>
      </c>
      <c r="N73" s="97" t="b">
        <f t="shared" ca="1" si="15"/>
        <v>0</v>
      </c>
      <c r="O73" s="97" t="b">
        <f t="shared" ca="1" si="16"/>
        <v>0</v>
      </c>
      <c r="P73" s="97" t="b">
        <f t="shared" ca="1" si="17"/>
        <v>0</v>
      </c>
      <c r="Q73" s="97" t="b">
        <f t="shared" ca="1" si="18"/>
        <v>0</v>
      </c>
      <c r="R73" s="97" t="b">
        <f t="shared" ca="1" si="19"/>
        <v>0</v>
      </c>
      <c r="S73" s="97" t="str">
        <f t="shared" ca="1" si="20"/>
        <v>未开始</v>
      </c>
      <c r="T73" s="97">
        <f ca="1">IF(AND(N73,P73,NOT(Q73)),NETWORKDAYS(K73,AG73,项目参数!$B$2:$B$200),0)</f>
        <v>0</v>
      </c>
      <c r="U73" s="98">
        <f t="shared" ca="1" si="21"/>
        <v>0</v>
      </c>
      <c r="V73" s="117">
        <f t="shared" ca="1" si="22"/>
        <v>0</v>
      </c>
      <c r="W73" s="117">
        <f t="shared" ca="1" si="23"/>
        <v>0</v>
      </c>
      <c r="X73" s="117" t="str">
        <f t="shared" ca="1" si="24"/>
        <v/>
      </c>
      <c r="Y73" s="97">
        <f t="shared" ca="1" si="25"/>
        <v>0</v>
      </c>
      <c r="Z73" s="97">
        <f t="shared" ca="1" si="26"/>
        <v>0</v>
      </c>
      <c r="AA73" s="97">
        <f ca="1">IF(AND(N73,P73,K73&gt;项目信息!$C$18),INT((IF(Q73,L73,K73)-项目信息!$C$18)/30)+1,0)</f>
        <v>0</v>
      </c>
      <c r="AB73" s="97" t="str">
        <f ca="1">IF(N73,WEEKNUM(IF(L73&lt;&gt;"",L73,IF(K73&lt;&gt;"",K73,J73)-项目信息!$C$18)+1),"")</f>
        <v/>
      </c>
      <c r="AC73" s="97" t="str">
        <f ca="1">IFERROR(VLOOKUP(VLOOKUP(G73,内部通讯录!$B:$F,5,FALSE),项目参数!$I$14:$J$21,2,FALSE),"")</f>
        <v/>
      </c>
      <c r="AD73" s="97" t="str">
        <f ca="1">IF($N73,$AC73*V73/项目参数!$J$29,"")</f>
        <v/>
      </c>
      <c r="AE73" s="97" t="str">
        <f ca="1">IF($N73,$AC73*W73/项目参数!$J$29,"")</f>
        <v/>
      </c>
      <c r="AF73" s="99" t="str">
        <f ca="1">IF(OR('临-间接'!S73=0,'临-间接'!S73="(空白)"),"",'临-间接'!S73)</f>
        <v/>
      </c>
      <c r="AG73" s="34" t="str">
        <f ca="1">IF(P73,IF(L73&lt;&gt;"", L73, IF(OR(I73="暂停",I73="取消"), IFERROR(WORKDAY.INTL($K73,$M73*$H73,1,项目参数!$B$2:$B$200),WORKDAY($K73,$M73*$H73,1)),TODAY())),"")</f>
        <v/>
      </c>
      <c r="AH73">
        <f ca="1">IF(AND(N73,P73),IF('临-间接'!T73="(空白)",0,'临-间接'!T73),0)</f>
        <v>0</v>
      </c>
      <c r="AI73" s="34" t="str">
        <f ca="1">IF($N73,VLOOKUP($B73,项目阶段与里程碑!$B:$E,3,FALSE),"")</f>
        <v/>
      </c>
      <c r="AJ73" s="34" t="str">
        <f ca="1">IF($N73,VLOOKUP($B73,项目阶段与里程碑!$B:$E,4,FALSE),"")</f>
        <v/>
      </c>
      <c r="AK73" s="34" t="str">
        <f t="shared" ca="1" si="27"/>
        <v/>
      </c>
      <c r="AL73" s="92" t="str">
        <f ca="1">IF($AK73&lt;&gt;"",IFERROR(NETWORKDAYS.INTL($AI73,$AK73,1,项目参数!$B$2:$B$200),NETWORKDAYS($AI73,$AK73,1)),"")</f>
        <v/>
      </c>
      <c r="AM73" s="92" t="str">
        <f ca="1">IF(K73&lt;&gt;"",IFERROR(NETWORKDAYS.INTL($AI73,$K73,1,项目参数!$B$2:$B$200),NETWORKDAYS($AI73,$K73,1)),"")</f>
        <v/>
      </c>
      <c r="AN73" s="92" t="str">
        <f ca="1">IF(L73&lt;&gt;"",IFERROR(NETWORKDAYS.INTL($AI73,$L73,1,项目参数!$B$2:$B$200),NETWORKDAYS($AI73,$L73,1)),"")</f>
        <v/>
      </c>
    </row>
    <row r="74" spans="1:40">
      <c r="A74">
        <f ca="1">IF('临-间接'!F74="(空白)","",'临-间接'!F74)</f>
        <v>0</v>
      </c>
      <c r="B74">
        <f ca="1">IF('临-间接'!G74="(空白)","",'临-间接'!G74)</f>
        <v>0</v>
      </c>
      <c r="C74">
        <f ca="1">IF('临-间接'!I74="(空白)","",'临-间接'!I74)</f>
        <v>0</v>
      </c>
      <c r="D74">
        <f ca="1">IF('临-间接'!J74="(空白)","",'临-间接'!J74)</f>
        <v>0</v>
      </c>
      <c r="E74">
        <f ca="1">IF('临-间接'!K74="(空白)","",'临-间接'!K74)</f>
        <v>0</v>
      </c>
      <c r="F74">
        <f ca="1">IF('临-间接'!H74="(空白)","",'临-间接'!H74)</f>
        <v>0</v>
      </c>
      <c r="G74">
        <f ca="1">IF('临-间接'!L74="(空白)","",'临-间接'!L74)</f>
        <v>0</v>
      </c>
      <c r="H74">
        <f ca="1">IF('临-间接'!M74="(空白)",0,'临-间接'!M74)</f>
        <v>0</v>
      </c>
      <c r="I74" t="str">
        <f ca="1">IF(OR('临-间接'!R74=0,'临-间接'!R74="(空白)"),"",'临-间接'!R74)</f>
        <v/>
      </c>
      <c r="J74" s="34" t="str">
        <f ca="1">IF(OR('临-间接'!N74=0,'临-间接'!N74="(空白)"),"",'临-间接'!N74)</f>
        <v/>
      </c>
      <c r="K74" s="34" t="str">
        <f ca="1">IF(OR('临-间接'!O74=0,'临-间接'!O74="(空白)"),"",'临-间接'!O74)</f>
        <v/>
      </c>
      <c r="L74" s="34" t="str">
        <f ca="1">IF(OR('临-间接'!P74=0,'临-间接'!P74="(空白)"),"",'临-间接'!P74)</f>
        <v/>
      </c>
      <c r="M74">
        <f ca="1">IF('临-间接'!Q74="(空白)",0,'临-间接'!Q74)</f>
        <v>0</v>
      </c>
      <c r="N74" s="97" t="b">
        <f t="shared" ca="1" si="15"/>
        <v>0</v>
      </c>
      <c r="O74" s="97" t="b">
        <f t="shared" ca="1" si="16"/>
        <v>0</v>
      </c>
      <c r="P74" s="97" t="b">
        <f t="shared" ca="1" si="17"/>
        <v>0</v>
      </c>
      <c r="Q74" s="97" t="b">
        <f t="shared" ca="1" si="18"/>
        <v>0</v>
      </c>
      <c r="R74" s="97" t="b">
        <f t="shared" ca="1" si="19"/>
        <v>0</v>
      </c>
      <c r="S74" s="97" t="str">
        <f t="shared" ca="1" si="20"/>
        <v>未开始</v>
      </c>
      <c r="T74" s="97">
        <f ca="1">IF(AND(N74,P74,NOT(Q74)),NETWORKDAYS(K74,AG74,项目参数!$B$2:$B$200),0)</f>
        <v>0</v>
      </c>
      <c r="U74" s="98">
        <f t="shared" ca="1" si="21"/>
        <v>0</v>
      </c>
      <c r="V74" s="117">
        <f t="shared" ca="1" si="22"/>
        <v>0</v>
      </c>
      <c r="W74" s="117">
        <f t="shared" ca="1" si="23"/>
        <v>0</v>
      </c>
      <c r="X74" s="117" t="str">
        <f t="shared" ca="1" si="24"/>
        <v/>
      </c>
      <c r="Y74" s="97">
        <f t="shared" ca="1" si="25"/>
        <v>0</v>
      </c>
      <c r="Z74" s="97">
        <f t="shared" ca="1" si="26"/>
        <v>0</v>
      </c>
      <c r="AA74" s="97">
        <f ca="1">IF(AND(N74,P74,K74&gt;项目信息!$C$18),INT((IF(Q74,L74,K74)-项目信息!$C$18)/30)+1,0)</f>
        <v>0</v>
      </c>
      <c r="AB74" s="97" t="str">
        <f ca="1">IF(N74,WEEKNUM(IF(L74&lt;&gt;"",L74,IF(K74&lt;&gt;"",K74,J74)-项目信息!$C$18)+1),"")</f>
        <v/>
      </c>
      <c r="AC74" s="97" t="str">
        <f ca="1">IFERROR(VLOOKUP(VLOOKUP(G74,内部通讯录!$B:$F,5,FALSE),项目参数!$I$14:$J$21,2,FALSE),"")</f>
        <v/>
      </c>
      <c r="AD74" s="97" t="str">
        <f ca="1">IF($N74,$AC74*V74/项目参数!$J$29,"")</f>
        <v/>
      </c>
      <c r="AE74" s="97" t="str">
        <f ca="1">IF($N74,$AC74*W74/项目参数!$J$29,"")</f>
        <v/>
      </c>
      <c r="AF74" s="99" t="str">
        <f ca="1">IF(OR('临-间接'!S74=0,'临-间接'!S74="(空白)"),"",'临-间接'!S74)</f>
        <v/>
      </c>
      <c r="AG74" s="34" t="str">
        <f ca="1">IF(P74,IF(L74&lt;&gt;"", L74, IF(OR(I74="暂停",I74="取消"), IFERROR(WORKDAY.INTL($K74,$M74*$H74,1,项目参数!$B$2:$B$200),WORKDAY($K74,$M74*$H74,1)),TODAY())),"")</f>
        <v/>
      </c>
      <c r="AH74">
        <f ca="1">IF(AND(N74,P74),IF('临-间接'!T74="(空白)",0,'临-间接'!T74),0)</f>
        <v>0</v>
      </c>
      <c r="AI74" s="34" t="str">
        <f ca="1">IF($N74,VLOOKUP($B74,项目阶段与里程碑!$B:$E,3,FALSE),"")</f>
        <v/>
      </c>
      <c r="AJ74" s="34" t="str">
        <f ca="1">IF($N74,VLOOKUP($B74,项目阶段与里程碑!$B:$E,4,FALSE),"")</f>
        <v/>
      </c>
      <c r="AK74" s="34" t="str">
        <f t="shared" ca="1" si="27"/>
        <v/>
      </c>
      <c r="AL74" s="92" t="str">
        <f ca="1">IF($AK74&lt;&gt;"",IFERROR(NETWORKDAYS.INTL($AI74,$AK74,1,项目参数!$B$2:$B$200),NETWORKDAYS($AI74,$AK74,1)),"")</f>
        <v/>
      </c>
      <c r="AM74" s="92" t="str">
        <f ca="1">IF(K74&lt;&gt;"",IFERROR(NETWORKDAYS.INTL($AI74,$K74,1,项目参数!$B$2:$B$200),NETWORKDAYS($AI74,$K74,1)),"")</f>
        <v/>
      </c>
      <c r="AN74" s="92" t="str">
        <f ca="1">IF(L74&lt;&gt;"",IFERROR(NETWORKDAYS.INTL($AI74,$L74,1,项目参数!$B$2:$B$200),NETWORKDAYS($AI74,$L74,1)),"")</f>
        <v/>
      </c>
    </row>
    <row r="75" spans="1:40">
      <c r="A75">
        <f ca="1">IF('临-间接'!F75="(空白)","",'临-间接'!F75)</f>
        <v>0</v>
      </c>
      <c r="B75">
        <f ca="1">IF('临-间接'!G75="(空白)","",'临-间接'!G75)</f>
        <v>0</v>
      </c>
      <c r="C75">
        <f ca="1">IF('临-间接'!I75="(空白)","",'临-间接'!I75)</f>
        <v>0</v>
      </c>
      <c r="D75">
        <f ca="1">IF('临-间接'!J75="(空白)","",'临-间接'!J75)</f>
        <v>0</v>
      </c>
      <c r="E75">
        <f ca="1">IF('临-间接'!K75="(空白)","",'临-间接'!K75)</f>
        <v>0</v>
      </c>
      <c r="F75">
        <f ca="1">IF('临-间接'!H75="(空白)","",'临-间接'!H75)</f>
        <v>0</v>
      </c>
      <c r="G75">
        <f ca="1">IF('临-间接'!L75="(空白)","",'临-间接'!L75)</f>
        <v>0</v>
      </c>
      <c r="H75">
        <f ca="1">IF('临-间接'!M75="(空白)",0,'临-间接'!M75)</f>
        <v>0</v>
      </c>
      <c r="I75" t="str">
        <f ca="1">IF(OR('临-间接'!R75=0,'临-间接'!R75="(空白)"),"",'临-间接'!R75)</f>
        <v/>
      </c>
      <c r="J75" s="34" t="str">
        <f ca="1">IF(OR('临-间接'!N75=0,'临-间接'!N75="(空白)"),"",'临-间接'!N75)</f>
        <v/>
      </c>
      <c r="K75" s="34" t="str">
        <f ca="1">IF(OR('临-间接'!O75=0,'临-间接'!O75="(空白)"),"",'临-间接'!O75)</f>
        <v/>
      </c>
      <c r="L75" s="34" t="str">
        <f ca="1">IF(OR('临-间接'!P75=0,'临-间接'!P75="(空白)"),"",'临-间接'!P75)</f>
        <v/>
      </c>
      <c r="M75">
        <f ca="1">IF('临-间接'!Q75="(空白)",0,'临-间接'!Q75)</f>
        <v>0</v>
      </c>
      <c r="N75" s="97" t="b">
        <f t="shared" ca="1" si="15"/>
        <v>0</v>
      </c>
      <c r="O75" s="97" t="b">
        <f t="shared" ca="1" si="16"/>
        <v>0</v>
      </c>
      <c r="P75" s="97" t="b">
        <f t="shared" ca="1" si="17"/>
        <v>0</v>
      </c>
      <c r="Q75" s="97" t="b">
        <f t="shared" ca="1" si="18"/>
        <v>0</v>
      </c>
      <c r="R75" s="97" t="b">
        <f t="shared" ca="1" si="19"/>
        <v>0</v>
      </c>
      <c r="S75" s="97" t="str">
        <f t="shared" ca="1" si="20"/>
        <v>未开始</v>
      </c>
      <c r="T75" s="97">
        <f ca="1">IF(AND(N75,P75,NOT(Q75)),NETWORKDAYS(K75,AG75,项目参数!$B$2:$B$200),0)</f>
        <v>0</v>
      </c>
      <c r="U75" s="98">
        <f t="shared" ca="1" si="21"/>
        <v>0</v>
      </c>
      <c r="V75" s="117">
        <f t="shared" ca="1" si="22"/>
        <v>0</v>
      </c>
      <c r="W75" s="117">
        <f t="shared" ca="1" si="23"/>
        <v>0</v>
      </c>
      <c r="X75" s="117" t="str">
        <f t="shared" ca="1" si="24"/>
        <v/>
      </c>
      <c r="Y75" s="97">
        <f t="shared" ca="1" si="25"/>
        <v>0</v>
      </c>
      <c r="Z75" s="97">
        <f t="shared" ca="1" si="26"/>
        <v>0</v>
      </c>
      <c r="AA75" s="97">
        <f ca="1">IF(AND(N75,P75,K75&gt;项目信息!$C$18),INT((IF(Q75,L75,K75)-项目信息!$C$18)/30)+1,0)</f>
        <v>0</v>
      </c>
      <c r="AB75" s="97" t="str">
        <f ca="1">IF(N75,WEEKNUM(IF(L75&lt;&gt;"",L75,IF(K75&lt;&gt;"",K75,J75)-项目信息!$C$18)+1),"")</f>
        <v/>
      </c>
      <c r="AC75" s="97" t="str">
        <f ca="1">IFERROR(VLOOKUP(VLOOKUP(G75,内部通讯录!$B:$F,5,FALSE),项目参数!$I$14:$J$21,2,FALSE),"")</f>
        <v/>
      </c>
      <c r="AD75" s="97" t="str">
        <f ca="1">IF($N75,$AC75*V75/项目参数!$J$29,"")</f>
        <v/>
      </c>
      <c r="AE75" s="97" t="str">
        <f ca="1">IF($N75,$AC75*W75/项目参数!$J$29,"")</f>
        <v/>
      </c>
      <c r="AF75" s="99" t="str">
        <f ca="1">IF(OR('临-间接'!S75=0,'临-间接'!S75="(空白)"),"",'临-间接'!S75)</f>
        <v/>
      </c>
      <c r="AG75" s="34" t="str">
        <f ca="1">IF(P75,IF(L75&lt;&gt;"", L75, IF(OR(I75="暂停",I75="取消"), IFERROR(WORKDAY.INTL($K75,$M75*$H75,1,项目参数!$B$2:$B$200),WORKDAY($K75,$M75*$H75,1)),TODAY())),"")</f>
        <v/>
      </c>
      <c r="AH75">
        <f ca="1">IF(AND(N75,P75),IF('临-间接'!T75="(空白)",0,'临-间接'!T75),0)</f>
        <v>0</v>
      </c>
      <c r="AI75" s="34" t="str">
        <f ca="1">IF($N75,VLOOKUP($B75,项目阶段与里程碑!$B:$E,3,FALSE),"")</f>
        <v/>
      </c>
      <c r="AJ75" s="34" t="str">
        <f ca="1">IF($N75,VLOOKUP($B75,项目阶段与里程碑!$B:$E,4,FALSE),"")</f>
        <v/>
      </c>
      <c r="AK75" s="34" t="str">
        <f t="shared" ca="1" si="27"/>
        <v/>
      </c>
      <c r="AL75" s="92" t="str">
        <f ca="1">IF($AK75&lt;&gt;"",IFERROR(NETWORKDAYS.INTL($AI75,$AK75,1,项目参数!$B$2:$B$200),NETWORKDAYS($AI75,$AK75,1)),"")</f>
        <v/>
      </c>
      <c r="AM75" s="92" t="str">
        <f ca="1">IF(K75&lt;&gt;"",IFERROR(NETWORKDAYS.INTL($AI75,$K75,1,项目参数!$B$2:$B$200),NETWORKDAYS($AI75,$K75,1)),"")</f>
        <v/>
      </c>
      <c r="AN75" s="92" t="str">
        <f ca="1">IF(L75&lt;&gt;"",IFERROR(NETWORKDAYS.INTL($AI75,$L75,1,项目参数!$B$2:$B$200),NETWORKDAYS($AI75,$L75,1)),"")</f>
        <v/>
      </c>
    </row>
    <row r="76" spans="1:40">
      <c r="A76">
        <f ca="1">IF('临-间接'!F76="(空白)","",'临-间接'!F76)</f>
        <v>0</v>
      </c>
      <c r="B76">
        <f ca="1">IF('临-间接'!G76="(空白)","",'临-间接'!G76)</f>
        <v>0</v>
      </c>
      <c r="C76">
        <f ca="1">IF('临-间接'!I76="(空白)","",'临-间接'!I76)</f>
        <v>0</v>
      </c>
      <c r="D76">
        <f ca="1">IF('临-间接'!J76="(空白)","",'临-间接'!J76)</f>
        <v>0</v>
      </c>
      <c r="E76">
        <f ca="1">IF('临-间接'!K76="(空白)","",'临-间接'!K76)</f>
        <v>0</v>
      </c>
      <c r="F76">
        <f ca="1">IF('临-间接'!H76="(空白)","",'临-间接'!H76)</f>
        <v>0</v>
      </c>
      <c r="G76">
        <f ca="1">IF('临-间接'!L76="(空白)","",'临-间接'!L76)</f>
        <v>0</v>
      </c>
      <c r="H76">
        <f ca="1">IF('临-间接'!M76="(空白)",0,'临-间接'!M76)</f>
        <v>0</v>
      </c>
      <c r="I76" t="str">
        <f ca="1">IF(OR('临-间接'!R76=0,'临-间接'!R76="(空白)"),"",'临-间接'!R76)</f>
        <v/>
      </c>
      <c r="J76" s="34" t="str">
        <f ca="1">IF(OR('临-间接'!N76=0,'临-间接'!N76="(空白)"),"",'临-间接'!N76)</f>
        <v/>
      </c>
      <c r="K76" s="34" t="str">
        <f ca="1">IF(OR('临-间接'!O76=0,'临-间接'!O76="(空白)"),"",'临-间接'!O76)</f>
        <v/>
      </c>
      <c r="L76" s="34" t="str">
        <f ca="1">IF(OR('临-间接'!P76=0,'临-间接'!P76="(空白)"),"",'临-间接'!P76)</f>
        <v/>
      </c>
      <c r="M76">
        <f ca="1">IF('临-间接'!Q76="(空白)",0,'临-间接'!Q76)</f>
        <v>0</v>
      </c>
      <c r="N76" s="97" t="b">
        <f t="shared" ca="1" si="15"/>
        <v>0</v>
      </c>
      <c r="O76" s="97" t="b">
        <f t="shared" ca="1" si="16"/>
        <v>0</v>
      </c>
      <c r="P76" s="97" t="b">
        <f t="shared" ca="1" si="17"/>
        <v>0</v>
      </c>
      <c r="Q76" s="97" t="b">
        <f t="shared" ca="1" si="18"/>
        <v>0</v>
      </c>
      <c r="R76" s="97" t="b">
        <f t="shared" ca="1" si="19"/>
        <v>0</v>
      </c>
      <c r="S76" s="97" t="str">
        <f t="shared" ca="1" si="20"/>
        <v>未开始</v>
      </c>
      <c r="T76" s="97">
        <f ca="1">IF(AND(N76,P76,NOT(Q76)),NETWORKDAYS(K76,AG76,项目参数!$B$2:$B$200),0)</f>
        <v>0</v>
      </c>
      <c r="U76" s="98">
        <f t="shared" ca="1" si="21"/>
        <v>0</v>
      </c>
      <c r="V76" s="117">
        <f t="shared" ca="1" si="22"/>
        <v>0</v>
      </c>
      <c r="W76" s="117">
        <f t="shared" ca="1" si="23"/>
        <v>0</v>
      </c>
      <c r="X76" s="117" t="str">
        <f t="shared" ca="1" si="24"/>
        <v/>
      </c>
      <c r="Y76" s="97">
        <f t="shared" ca="1" si="25"/>
        <v>0</v>
      </c>
      <c r="Z76" s="97">
        <f t="shared" ca="1" si="26"/>
        <v>0</v>
      </c>
      <c r="AA76" s="97">
        <f ca="1">IF(AND(N76,P76,K76&gt;项目信息!$C$18),INT((IF(Q76,L76,K76)-项目信息!$C$18)/30)+1,0)</f>
        <v>0</v>
      </c>
      <c r="AB76" s="97" t="str">
        <f ca="1">IF(N76,WEEKNUM(IF(L76&lt;&gt;"",L76,IF(K76&lt;&gt;"",K76,J76)-项目信息!$C$18)+1),"")</f>
        <v/>
      </c>
      <c r="AC76" s="97" t="str">
        <f ca="1">IFERROR(VLOOKUP(VLOOKUP(G76,内部通讯录!$B:$F,5,FALSE),项目参数!$I$14:$J$21,2,FALSE),"")</f>
        <v/>
      </c>
      <c r="AD76" s="97" t="str">
        <f ca="1">IF($N76,$AC76*V76/项目参数!$J$29,"")</f>
        <v/>
      </c>
      <c r="AE76" s="97" t="str">
        <f ca="1">IF($N76,$AC76*W76/项目参数!$J$29,"")</f>
        <v/>
      </c>
      <c r="AF76" s="99" t="str">
        <f ca="1">IF(OR('临-间接'!S76=0,'临-间接'!S76="(空白)"),"",'临-间接'!S76)</f>
        <v/>
      </c>
      <c r="AG76" s="34" t="str">
        <f ca="1">IF(P76,IF(L76&lt;&gt;"", L76, IF(OR(I76="暂停",I76="取消"), IFERROR(WORKDAY.INTL($K76,$M76*$H76,1,项目参数!$B$2:$B$200),WORKDAY($K76,$M76*$H76,1)),TODAY())),"")</f>
        <v/>
      </c>
      <c r="AH76">
        <f ca="1">IF(AND(N76,P76),IF('临-间接'!T76="(空白)",0,'临-间接'!T76),0)</f>
        <v>0</v>
      </c>
      <c r="AI76" s="34" t="str">
        <f ca="1">IF($N76,VLOOKUP($B76,项目阶段与里程碑!$B:$E,3,FALSE),"")</f>
        <v/>
      </c>
      <c r="AJ76" s="34" t="str">
        <f ca="1">IF($N76,VLOOKUP($B76,项目阶段与里程碑!$B:$E,4,FALSE),"")</f>
        <v/>
      </c>
      <c r="AK76" s="34" t="str">
        <f t="shared" ca="1" si="27"/>
        <v/>
      </c>
      <c r="AL76" s="92" t="str">
        <f ca="1">IF($AK76&lt;&gt;"",IFERROR(NETWORKDAYS.INTL($AI76,$AK76,1,项目参数!$B$2:$B$200),NETWORKDAYS($AI76,$AK76,1)),"")</f>
        <v/>
      </c>
      <c r="AM76" s="92" t="str">
        <f ca="1">IF(K76&lt;&gt;"",IFERROR(NETWORKDAYS.INTL($AI76,$K76,1,项目参数!$B$2:$B$200),NETWORKDAYS($AI76,$K76,1)),"")</f>
        <v/>
      </c>
      <c r="AN76" s="92" t="str">
        <f ca="1">IF(L76&lt;&gt;"",IFERROR(NETWORKDAYS.INTL($AI76,$L76,1,项目参数!$B$2:$B$200),NETWORKDAYS($AI76,$L76,1)),"")</f>
        <v/>
      </c>
    </row>
    <row r="77" spans="1:40">
      <c r="A77">
        <f ca="1">IF('临-间接'!F77="(空白)","",'临-间接'!F77)</f>
        <v>0</v>
      </c>
      <c r="B77">
        <f ca="1">IF('临-间接'!G77="(空白)","",'临-间接'!G77)</f>
        <v>0</v>
      </c>
      <c r="C77">
        <f ca="1">IF('临-间接'!I77="(空白)","",'临-间接'!I77)</f>
        <v>0</v>
      </c>
      <c r="D77">
        <f ca="1">IF('临-间接'!J77="(空白)","",'临-间接'!J77)</f>
        <v>0</v>
      </c>
      <c r="E77">
        <f ca="1">IF('临-间接'!K77="(空白)","",'临-间接'!K77)</f>
        <v>0</v>
      </c>
      <c r="F77">
        <f ca="1">IF('临-间接'!H77="(空白)","",'临-间接'!H77)</f>
        <v>0</v>
      </c>
      <c r="G77">
        <f ca="1">IF('临-间接'!L77="(空白)","",'临-间接'!L77)</f>
        <v>0</v>
      </c>
      <c r="H77">
        <f ca="1">IF('临-间接'!M77="(空白)",0,'临-间接'!M77)</f>
        <v>0</v>
      </c>
      <c r="I77" t="str">
        <f ca="1">IF(OR('临-间接'!R77=0,'临-间接'!R77="(空白)"),"",'临-间接'!R77)</f>
        <v/>
      </c>
      <c r="J77" s="34" t="str">
        <f ca="1">IF(OR('临-间接'!N77=0,'临-间接'!N77="(空白)"),"",'临-间接'!N77)</f>
        <v/>
      </c>
      <c r="K77" s="34" t="str">
        <f ca="1">IF(OR('临-间接'!O77=0,'临-间接'!O77="(空白)"),"",'临-间接'!O77)</f>
        <v/>
      </c>
      <c r="L77" s="34" t="str">
        <f ca="1">IF(OR('临-间接'!P77=0,'临-间接'!P77="(空白)"),"",'临-间接'!P77)</f>
        <v/>
      </c>
      <c r="M77">
        <f ca="1">IF('临-间接'!Q77="(空白)",0,'临-间接'!Q77)</f>
        <v>0</v>
      </c>
      <c r="N77" s="97" t="b">
        <f t="shared" ca="1" si="15"/>
        <v>0</v>
      </c>
      <c r="O77" s="97" t="b">
        <f t="shared" ca="1" si="16"/>
        <v>0</v>
      </c>
      <c r="P77" s="97" t="b">
        <f t="shared" ca="1" si="17"/>
        <v>0</v>
      </c>
      <c r="Q77" s="97" t="b">
        <f t="shared" ca="1" si="18"/>
        <v>0</v>
      </c>
      <c r="R77" s="97" t="b">
        <f t="shared" ca="1" si="19"/>
        <v>0</v>
      </c>
      <c r="S77" s="97" t="str">
        <f t="shared" ca="1" si="20"/>
        <v>未开始</v>
      </c>
      <c r="T77" s="97">
        <f ca="1">IF(AND(N77,P77,NOT(Q77)),NETWORKDAYS(K77,AG77,项目参数!$B$2:$B$200),0)</f>
        <v>0</v>
      </c>
      <c r="U77" s="98">
        <f t="shared" ca="1" si="21"/>
        <v>0</v>
      </c>
      <c r="V77" s="117">
        <f t="shared" ca="1" si="22"/>
        <v>0</v>
      </c>
      <c r="W77" s="117">
        <f t="shared" ca="1" si="23"/>
        <v>0</v>
      </c>
      <c r="X77" s="117" t="str">
        <f t="shared" ca="1" si="24"/>
        <v/>
      </c>
      <c r="Y77" s="97">
        <f t="shared" ca="1" si="25"/>
        <v>0</v>
      </c>
      <c r="Z77" s="97">
        <f t="shared" ca="1" si="26"/>
        <v>0</v>
      </c>
      <c r="AA77" s="97">
        <f ca="1">IF(AND(N77,P77,K77&gt;项目信息!$C$18),INT((IF(Q77,L77,K77)-项目信息!$C$18)/30)+1,0)</f>
        <v>0</v>
      </c>
      <c r="AB77" s="97" t="str">
        <f ca="1">IF(N77,WEEKNUM(IF(L77&lt;&gt;"",L77,IF(K77&lt;&gt;"",K77,J77)-项目信息!$C$18)+1),"")</f>
        <v/>
      </c>
      <c r="AC77" s="97" t="str">
        <f ca="1">IFERROR(VLOOKUP(VLOOKUP(G77,内部通讯录!$B:$F,5,FALSE),项目参数!$I$14:$J$21,2,FALSE),"")</f>
        <v/>
      </c>
      <c r="AD77" s="97" t="str">
        <f ca="1">IF($N77,$AC77*V77/项目参数!$J$29,"")</f>
        <v/>
      </c>
      <c r="AE77" s="97" t="str">
        <f ca="1">IF($N77,$AC77*W77/项目参数!$J$29,"")</f>
        <v/>
      </c>
      <c r="AF77" s="99" t="str">
        <f ca="1">IF(OR('临-间接'!S77=0,'临-间接'!S77="(空白)"),"",'临-间接'!S77)</f>
        <v/>
      </c>
      <c r="AG77" s="34" t="str">
        <f ca="1">IF(P77,IF(L77&lt;&gt;"", L77, IF(OR(I77="暂停",I77="取消"), IFERROR(WORKDAY.INTL($K77,$M77*$H77,1,项目参数!$B$2:$B$200),WORKDAY($K77,$M77*$H77,1)),TODAY())),"")</f>
        <v/>
      </c>
      <c r="AH77">
        <f ca="1">IF(AND(N77,P77),IF('临-间接'!T77="(空白)",0,'临-间接'!T77),0)</f>
        <v>0</v>
      </c>
      <c r="AI77" s="34" t="str">
        <f ca="1">IF($N77,VLOOKUP($B77,项目阶段与里程碑!$B:$E,3,FALSE),"")</f>
        <v/>
      </c>
      <c r="AJ77" s="34" t="str">
        <f ca="1">IF($N77,VLOOKUP($B77,项目阶段与里程碑!$B:$E,4,FALSE),"")</f>
        <v/>
      </c>
      <c r="AK77" s="34" t="str">
        <f t="shared" ca="1" si="27"/>
        <v/>
      </c>
      <c r="AL77" s="92" t="str">
        <f ca="1">IF($AK77&lt;&gt;"",IFERROR(NETWORKDAYS.INTL($AI77,$AK77,1,项目参数!$B$2:$B$200),NETWORKDAYS($AI77,$AK77,1)),"")</f>
        <v/>
      </c>
      <c r="AM77" s="92" t="str">
        <f ca="1">IF(K77&lt;&gt;"",IFERROR(NETWORKDAYS.INTL($AI77,$K77,1,项目参数!$B$2:$B$200),NETWORKDAYS($AI77,$K77,1)),"")</f>
        <v/>
      </c>
      <c r="AN77" s="92" t="str">
        <f ca="1">IF(L77&lt;&gt;"",IFERROR(NETWORKDAYS.INTL($AI77,$L77,1,项目参数!$B$2:$B$200),NETWORKDAYS($AI77,$L77,1)),"")</f>
        <v/>
      </c>
    </row>
    <row r="78" spans="1:40">
      <c r="A78">
        <f ca="1">IF('临-间接'!F78="(空白)","",'临-间接'!F78)</f>
        <v>0</v>
      </c>
      <c r="B78">
        <f ca="1">IF('临-间接'!G78="(空白)","",'临-间接'!G78)</f>
        <v>0</v>
      </c>
      <c r="C78">
        <f ca="1">IF('临-间接'!I78="(空白)","",'临-间接'!I78)</f>
        <v>0</v>
      </c>
      <c r="D78">
        <f ca="1">IF('临-间接'!J78="(空白)","",'临-间接'!J78)</f>
        <v>0</v>
      </c>
      <c r="E78">
        <f ca="1">IF('临-间接'!K78="(空白)","",'临-间接'!K78)</f>
        <v>0</v>
      </c>
      <c r="F78">
        <f ca="1">IF('临-间接'!H78="(空白)","",'临-间接'!H78)</f>
        <v>0</v>
      </c>
      <c r="G78">
        <f ca="1">IF('临-间接'!L78="(空白)","",'临-间接'!L78)</f>
        <v>0</v>
      </c>
      <c r="H78">
        <f ca="1">IF('临-间接'!M78="(空白)",0,'临-间接'!M78)</f>
        <v>0</v>
      </c>
      <c r="I78" t="str">
        <f ca="1">IF(OR('临-间接'!R78=0,'临-间接'!R78="(空白)"),"",'临-间接'!R78)</f>
        <v/>
      </c>
      <c r="J78" s="34" t="str">
        <f ca="1">IF(OR('临-间接'!N78=0,'临-间接'!N78="(空白)"),"",'临-间接'!N78)</f>
        <v/>
      </c>
      <c r="K78" s="34" t="str">
        <f ca="1">IF(OR('临-间接'!O78=0,'临-间接'!O78="(空白)"),"",'临-间接'!O78)</f>
        <v/>
      </c>
      <c r="L78" s="34" t="str">
        <f ca="1">IF(OR('临-间接'!P78=0,'临-间接'!P78="(空白)"),"",'临-间接'!P78)</f>
        <v/>
      </c>
      <c r="M78">
        <f ca="1">IF('临-间接'!Q78="(空白)",0,'临-间接'!Q78)</f>
        <v>0</v>
      </c>
      <c r="N78" s="97" t="b">
        <f t="shared" ca="1" si="15"/>
        <v>0</v>
      </c>
      <c r="O78" s="97" t="b">
        <f t="shared" ca="1" si="16"/>
        <v>0</v>
      </c>
      <c r="P78" s="97" t="b">
        <f t="shared" ca="1" si="17"/>
        <v>0</v>
      </c>
      <c r="Q78" s="97" t="b">
        <f t="shared" ca="1" si="18"/>
        <v>0</v>
      </c>
      <c r="R78" s="97" t="b">
        <f t="shared" ca="1" si="19"/>
        <v>0</v>
      </c>
      <c r="S78" s="97" t="str">
        <f t="shared" ca="1" si="20"/>
        <v>未开始</v>
      </c>
      <c r="T78" s="97">
        <f ca="1">IF(AND(N78,P78,NOT(Q78)),NETWORKDAYS(K78,AG78,项目参数!$B$2:$B$200),0)</f>
        <v>0</v>
      </c>
      <c r="U78" s="98">
        <f t="shared" ca="1" si="21"/>
        <v>0</v>
      </c>
      <c r="V78" s="117">
        <f t="shared" ca="1" si="22"/>
        <v>0</v>
      </c>
      <c r="W78" s="117">
        <f t="shared" ca="1" si="23"/>
        <v>0</v>
      </c>
      <c r="X78" s="117" t="str">
        <f t="shared" ca="1" si="24"/>
        <v/>
      </c>
      <c r="Y78" s="97">
        <f t="shared" ca="1" si="25"/>
        <v>0</v>
      </c>
      <c r="Z78" s="97">
        <f t="shared" ca="1" si="26"/>
        <v>0</v>
      </c>
      <c r="AA78" s="97">
        <f ca="1">IF(AND(N78,P78,K78&gt;项目信息!$C$18),INT((IF(Q78,L78,K78)-项目信息!$C$18)/30)+1,0)</f>
        <v>0</v>
      </c>
      <c r="AB78" s="97" t="str">
        <f ca="1">IF(N78,WEEKNUM(IF(L78&lt;&gt;"",L78,IF(K78&lt;&gt;"",K78,J78)-项目信息!$C$18)+1),"")</f>
        <v/>
      </c>
      <c r="AC78" s="97" t="str">
        <f ca="1">IFERROR(VLOOKUP(VLOOKUP(G78,内部通讯录!$B:$F,5,FALSE),项目参数!$I$14:$J$21,2,FALSE),"")</f>
        <v/>
      </c>
      <c r="AD78" s="97" t="str">
        <f ca="1">IF($N78,$AC78*V78/项目参数!$J$29,"")</f>
        <v/>
      </c>
      <c r="AE78" s="97" t="str">
        <f ca="1">IF($N78,$AC78*W78/项目参数!$J$29,"")</f>
        <v/>
      </c>
      <c r="AF78" s="99" t="str">
        <f ca="1">IF(OR('临-间接'!S78=0,'临-间接'!S78="(空白)"),"",'临-间接'!S78)</f>
        <v/>
      </c>
      <c r="AG78" s="34" t="str">
        <f ca="1">IF(P78,IF(L78&lt;&gt;"", L78, IF(OR(I78="暂停",I78="取消"), IFERROR(WORKDAY.INTL($K78,$M78*$H78,1,项目参数!$B$2:$B$200),WORKDAY($K78,$M78*$H78,1)),TODAY())),"")</f>
        <v/>
      </c>
      <c r="AH78">
        <f ca="1">IF(AND(N78,P78),IF('临-间接'!T78="(空白)",0,'临-间接'!T78),0)</f>
        <v>0</v>
      </c>
      <c r="AI78" s="34" t="str">
        <f ca="1">IF($N78,VLOOKUP($B78,项目阶段与里程碑!$B:$E,3,FALSE),"")</f>
        <v/>
      </c>
      <c r="AJ78" s="34" t="str">
        <f ca="1">IF($N78,VLOOKUP($B78,项目阶段与里程碑!$B:$E,4,FALSE),"")</f>
        <v/>
      </c>
      <c r="AK78" s="34" t="str">
        <f t="shared" ca="1" si="27"/>
        <v/>
      </c>
      <c r="AL78" s="92" t="str">
        <f ca="1">IF($AK78&lt;&gt;"",IFERROR(NETWORKDAYS.INTL($AI78,$AK78,1,项目参数!$B$2:$B$200),NETWORKDAYS($AI78,$AK78,1)),"")</f>
        <v/>
      </c>
      <c r="AM78" s="92" t="str">
        <f ca="1">IF(K78&lt;&gt;"",IFERROR(NETWORKDAYS.INTL($AI78,$K78,1,项目参数!$B$2:$B$200),NETWORKDAYS($AI78,$K78,1)),"")</f>
        <v/>
      </c>
      <c r="AN78" s="92" t="str">
        <f ca="1">IF(L78&lt;&gt;"",IFERROR(NETWORKDAYS.INTL($AI78,$L78,1,项目参数!$B$2:$B$200),NETWORKDAYS($AI78,$L78,1)),"")</f>
        <v/>
      </c>
    </row>
    <row r="79" spans="1:40">
      <c r="A79">
        <f ca="1">IF('临-间接'!F79="(空白)","",'临-间接'!F79)</f>
        <v>0</v>
      </c>
      <c r="B79">
        <f ca="1">IF('临-间接'!G79="(空白)","",'临-间接'!G79)</f>
        <v>0</v>
      </c>
      <c r="C79">
        <f ca="1">IF('临-间接'!I79="(空白)","",'临-间接'!I79)</f>
        <v>0</v>
      </c>
      <c r="D79">
        <f ca="1">IF('临-间接'!J79="(空白)","",'临-间接'!J79)</f>
        <v>0</v>
      </c>
      <c r="E79">
        <f ca="1">IF('临-间接'!K79="(空白)","",'临-间接'!K79)</f>
        <v>0</v>
      </c>
      <c r="F79">
        <f ca="1">IF('临-间接'!H79="(空白)","",'临-间接'!H79)</f>
        <v>0</v>
      </c>
      <c r="G79">
        <f ca="1">IF('临-间接'!L79="(空白)","",'临-间接'!L79)</f>
        <v>0</v>
      </c>
      <c r="H79">
        <f ca="1">IF('临-间接'!M79="(空白)",0,'临-间接'!M79)</f>
        <v>0</v>
      </c>
      <c r="I79" t="str">
        <f ca="1">IF(OR('临-间接'!R79=0,'临-间接'!R79="(空白)"),"",'临-间接'!R79)</f>
        <v/>
      </c>
      <c r="J79" s="34" t="str">
        <f ca="1">IF(OR('临-间接'!N79=0,'临-间接'!N79="(空白)"),"",'临-间接'!N79)</f>
        <v/>
      </c>
      <c r="K79" s="34" t="str">
        <f ca="1">IF(OR('临-间接'!O79=0,'临-间接'!O79="(空白)"),"",'临-间接'!O79)</f>
        <v/>
      </c>
      <c r="L79" s="34" t="str">
        <f ca="1">IF(OR('临-间接'!P79=0,'临-间接'!P79="(空白)"),"",'临-间接'!P79)</f>
        <v/>
      </c>
      <c r="M79">
        <f ca="1">IF('临-间接'!Q79="(空白)",0,'临-间接'!Q79)</f>
        <v>0</v>
      </c>
      <c r="N79" s="97" t="b">
        <f t="shared" ca="1" si="15"/>
        <v>0</v>
      </c>
      <c r="O79" s="97" t="b">
        <f t="shared" ca="1" si="16"/>
        <v>0</v>
      </c>
      <c r="P79" s="97" t="b">
        <f t="shared" ca="1" si="17"/>
        <v>0</v>
      </c>
      <c r="Q79" s="97" t="b">
        <f t="shared" ca="1" si="18"/>
        <v>0</v>
      </c>
      <c r="R79" s="97" t="b">
        <f t="shared" ca="1" si="19"/>
        <v>0</v>
      </c>
      <c r="S79" s="97" t="str">
        <f t="shared" ca="1" si="20"/>
        <v>未开始</v>
      </c>
      <c r="T79" s="97">
        <f ca="1">IF(AND(N79,P79,NOT(Q79)),NETWORKDAYS(K79,AG79,项目参数!$B$2:$B$200),0)</f>
        <v>0</v>
      </c>
      <c r="U79" s="98">
        <f t="shared" ca="1" si="21"/>
        <v>0</v>
      </c>
      <c r="V79" s="117">
        <f t="shared" ca="1" si="22"/>
        <v>0</v>
      </c>
      <c r="W79" s="117">
        <f t="shared" ca="1" si="23"/>
        <v>0</v>
      </c>
      <c r="X79" s="117" t="str">
        <f t="shared" ca="1" si="24"/>
        <v/>
      </c>
      <c r="Y79" s="97">
        <f t="shared" ca="1" si="25"/>
        <v>0</v>
      </c>
      <c r="Z79" s="97">
        <f t="shared" ca="1" si="26"/>
        <v>0</v>
      </c>
      <c r="AA79" s="97">
        <f ca="1">IF(AND(N79,P79,K79&gt;项目信息!$C$18),INT((IF(Q79,L79,K79)-项目信息!$C$18)/30)+1,0)</f>
        <v>0</v>
      </c>
      <c r="AB79" s="97" t="str">
        <f ca="1">IF(N79,WEEKNUM(IF(L79&lt;&gt;"",L79,IF(K79&lt;&gt;"",K79,J79)-项目信息!$C$18)+1),"")</f>
        <v/>
      </c>
      <c r="AC79" s="97" t="str">
        <f ca="1">IFERROR(VLOOKUP(VLOOKUP(G79,内部通讯录!$B:$F,5,FALSE),项目参数!$I$14:$J$21,2,FALSE),"")</f>
        <v/>
      </c>
      <c r="AD79" s="97" t="str">
        <f ca="1">IF($N79,$AC79*V79/项目参数!$J$29,"")</f>
        <v/>
      </c>
      <c r="AE79" s="97" t="str">
        <f ca="1">IF($N79,$AC79*W79/项目参数!$J$29,"")</f>
        <v/>
      </c>
      <c r="AF79" s="99" t="str">
        <f ca="1">IF(OR('临-间接'!S79=0,'临-间接'!S79="(空白)"),"",'临-间接'!S79)</f>
        <v/>
      </c>
      <c r="AG79" s="34" t="str">
        <f ca="1">IF(P79,IF(L79&lt;&gt;"", L79, IF(OR(I79="暂停",I79="取消"), IFERROR(WORKDAY.INTL($K79,$M79*$H79,1,项目参数!$B$2:$B$200),WORKDAY($K79,$M79*$H79,1)),TODAY())),"")</f>
        <v/>
      </c>
      <c r="AH79">
        <f ca="1">IF(AND(N79,P79),IF('临-间接'!T79="(空白)",0,'临-间接'!T79),0)</f>
        <v>0</v>
      </c>
      <c r="AI79" s="34" t="str">
        <f ca="1">IF($N79,VLOOKUP($B79,项目阶段与里程碑!$B:$E,3,FALSE),"")</f>
        <v/>
      </c>
      <c r="AJ79" s="34" t="str">
        <f ca="1">IF($N79,VLOOKUP($B79,项目阶段与里程碑!$B:$E,4,FALSE),"")</f>
        <v/>
      </c>
      <c r="AK79" s="34" t="str">
        <f t="shared" ca="1" si="27"/>
        <v/>
      </c>
      <c r="AL79" s="92" t="str">
        <f ca="1">IF($AK79&lt;&gt;"",IFERROR(NETWORKDAYS.INTL($AI79,$AK79,1,项目参数!$B$2:$B$200),NETWORKDAYS($AI79,$AK79,1)),"")</f>
        <v/>
      </c>
      <c r="AM79" s="92" t="str">
        <f ca="1">IF(K79&lt;&gt;"",IFERROR(NETWORKDAYS.INTL($AI79,$K79,1,项目参数!$B$2:$B$200),NETWORKDAYS($AI79,$K79,1)),"")</f>
        <v/>
      </c>
      <c r="AN79" s="92" t="str">
        <f ca="1">IF(L79&lt;&gt;"",IFERROR(NETWORKDAYS.INTL($AI79,$L79,1,项目参数!$B$2:$B$200),NETWORKDAYS($AI79,$L79,1)),"")</f>
        <v/>
      </c>
    </row>
    <row r="80" spans="1:40">
      <c r="A80">
        <f ca="1">IF('临-间接'!F80="(空白)","",'临-间接'!F80)</f>
        <v>0</v>
      </c>
      <c r="B80">
        <f ca="1">IF('临-间接'!G80="(空白)","",'临-间接'!G80)</f>
        <v>0</v>
      </c>
      <c r="C80">
        <f ca="1">IF('临-间接'!I80="(空白)","",'临-间接'!I80)</f>
        <v>0</v>
      </c>
      <c r="D80">
        <f ca="1">IF('临-间接'!J80="(空白)","",'临-间接'!J80)</f>
        <v>0</v>
      </c>
      <c r="E80">
        <f ca="1">IF('临-间接'!K80="(空白)","",'临-间接'!K80)</f>
        <v>0</v>
      </c>
      <c r="F80">
        <f ca="1">IF('临-间接'!H80="(空白)","",'临-间接'!H80)</f>
        <v>0</v>
      </c>
      <c r="G80">
        <f ca="1">IF('临-间接'!L80="(空白)","",'临-间接'!L80)</f>
        <v>0</v>
      </c>
      <c r="H80">
        <f ca="1">IF('临-间接'!M80="(空白)",0,'临-间接'!M80)</f>
        <v>0</v>
      </c>
      <c r="I80" t="str">
        <f ca="1">IF(OR('临-间接'!R80=0,'临-间接'!R80="(空白)"),"",'临-间接'!R80)</f>
        <v/>
      </c>
      <c r="J80" s="34" t="str">
        <f ca="1">IF(OR('临-间接'!N80=0,'临-间接'!N80="(空白)"),"",'临-间接'!N80)</f>
        <v/>
      </c>
      <c r="K80" s="34" t="str">
        <f ca="1">IF(OR('临-间接'!O80=0,'临-间接'!O80="(空白)"),"",'临-间接'!O80)</f>
        <v/>
      </c>
      <c r="L80" s="34" t="str">
        <f ca="1">IF(OR('临-间接'!P80=0,'临-间接'!P80="(空白)"),"",'临-间接'!P80)</f>
        <v/>
      </c>
      <c r="M80">
        <f ca="1">IF('临-间接'!Q80="(空白)",0,'临-间接'!Q80)</f>
        <v>0</v>
      </c>
      <c r="N80" s="97" t="b">
        <f t="shared" ca="1" si="15"/>
        <v>0</v>
      </c>
      <c r="O80" s="97" t="b">
        <f t="shared" ca="1" si="16"/>
        <v>0</v>
      </c>
      <c r="P80" s="97" t="b">
        <f t="shared" ca="1" si="17"/>
        <v>0</v>
      </c>
      <c r="Q80" s="97" t="b">
        <f t="shared" ca="1" si="18"/>
        <v>0</v>
      </c>
      <c r="R80" s="97" t="b">
        <f t="shared" ca="1" si="19"/>
        <v>0</v>
      </c>
      <c r="S80" s="97" t="str">
        <f t="shared" ca="1" si="20"/>
        <v>未开始</v>
      </c>
      <c r="T80" s="97">
        <f ca="1">IF(AND(N80,P80,NOT(Q80)),NETWORKDAYS(K80,AG80,项目参数!$B$2:$B$200),0)</f>
        <v>0</v>
      </c>
      <c r="U80" s="98">
        <f t="shared" ca="1" si="21"/>
        <v>0</v>
      </c>
      <c r="V80" s="117">
        <f t="shared" ca="1" si="22"/>
        <v>0</v>
      </c>
      <c r="W80" s="117">
        <f t="shared" ca="1" si="23"/>
        <v>0</v>
      </c>
      <c r="X80" s="117" t="str">
        <f t="shared" ca="1" si="24"/>
        <v/>
      </c>
      <c r="Y80" s="97">
        <f t="shared" ca="1" si="25"/>
        <v>0</v>
      </c>
      <c r="Z80" s="97">
        <f t="shared" ca="1" si="26"/>
        <v>0</v>
      </c>
      <c r="AA80" s="97">
        <f ca="1">IF(AND(N80,P80,K80&gt;项目信息!$C$18),INT((IF(Q80,L80,K80)-项目信息!$C$18)/30)+1,0)</f>
        <v>0</v>
      </c>
      <c r="AB80" s="97" t="str">
        <f ca="1">IF(N80,WEEKNUM(IF(L80&lt;&gt;"",L80,IF(K80&lt;&gt;"",K80,J80)-项目信息!$C$18)+1),"")</f>
        <v/>
      </c>
      <c r="AC80" s="97" t="str">
        <f ca="1">IFERROR(VLOOKUP(VLOOKUP(G80,内部通讯录!$B:$F,5,FALSE),项目参数!$I$14:$J$21,2,FALSE),"")</f>
        <v/>
      </c>
      <c r="AD80" s="97" t="str">
        <f ca="1">IF($N80,$AC80*V80/项目参数!$J$29,"")</f>
        <v/>
      </c>
      <c r="AE80" s="97" t="str">
        <f ca="1">IF($N80,$AC80*W80/项目参数!$J$29,"")</f>
        <v/>
      </c>
      <c r="AF80" s="99" t="str">
        <f ca="1">IF(OR('临-间接'!S80=0,'临-间接'!S80="(空白)"),"",'临-间接'!S80)</f>
        <v/>
      </c>
      <c r="AG80" s="34" t="str">
        <f ca="1">IF(P80,IF(L80&lt;&gt;"", L80, IF(OR(I80="暂停",I80="取消"), IFERROR(WORKDAY.INTL($K80,$M80*$H80,1,项目参数!$B$2:$B$200),WORKDAY($K80,$M80*$H80,1)),TODAY())),"")</f>
        <v/>
      </c>
      <c r="AH80">
        <f ca="1">IF(AND(N80,P80),IF('临-间接'!T80="(空白)",0,'临-间接'!T80),0)</f>
        <v>0</v>
      </c>
      <c r="AI80" s="34" t="str">
        <f ca="1">IF($N80,VLOOKUP($B80,项目阶段与里程碑!$B:$E,3,FALSE),"")</f>
        <v/>
      </c>
      <c r="AJ80" s="34" t="str">
        <f ca="1">IF($N80,VLOOKUP($B80,项目阶段与里程碑!$B:$E,4,FALSE),"")</f>
        <v/>
      </c>
      <c r="AK80" s="34" t="str">
        <f t="shared" ca="1" si="27"/>
        <v/>
      </c>
      <c r="AL80" s="92" t="str">
        <f ca="1">IF($AK80&lt;&gt;"",IFERROR(NETWORKDAYS.INTL($AI80,$AK80,1,项目参数!$B$2:$B$200),NETWORKDAYS($AI80,$AK80,1)),"")</f>
        <v/>
      </c>
      <c r="AM80" s="92" t="str">
        <f ca="1">IF(K80&lt;&gt;"",IFERROR(NETWORKDAYS.INTL($AI80,$K80,1,项目参数!$B$2:$B$200),NETWORKDAYS($AI80,$K80,1)),"")</f>
        <v/>
      </c>
      <c r="AN80" s="92" t="str">
        <f ca="1">IF(L80&lt;&gt;"",IFERROR(NETWORKDAYS.INTL($AI80,$L80,1,项目参数!$B$2:$B$200),NETWORKDAYS($AI80,$L80,1)),"")</f>
        <v/>
      </c>
    </row>
    <row r="81" spans="1:40">
      <c r="A81">
        <f ca="1">IF('临-间接'!F81="(空白)","",'临-间接'!F81)</f>
        <v>0</v>
      </c>
      <c r="B81">
        <f ca="1">IF('临-间接'!G81="(空白)","",'临-间接'!G81)</f>
        <v>0</v>
      </c>
      <c r="C81">
        <f ca="1">IF('临-间接'!I81="(空白)","",'临-间接'!I81)</f>
        <v>0</v>
      </c>
      <c r="D81">
        <f ca="1">IF('临-间接'!J81="(空白)","",'临-间接'!J81)</f>
        <v>0</v>
      </c>
      <c r="E81">
        <f ca="1">IF('临-间接'!K81="(空白)","",'临-间接'!K81)</f>
        <v>0</v>
      </c>
      <c r="F81">
        <f ca="1">IF('临-间接'!H81="(空白)","",'临-间接'!H81)</f>
        <v>0</v>
      </c>
      <c r="G81">
        <f ca="1">IF('临-间接'!L81="(空白)","",'临-间接'!L81)</f>
        <v>0</v>
      </c>
      <c r="H81">
        <f ca="1">IF('临-间接'!M81="(空白)",0,'临-间接'!M81)</f>
        <v>0</v>
      </c>
      <c r="I81" t="str">
        <f ca="1">IF(OR('临-间接'!R81=0,'临-间接'!R81="(空白)"),"",'临-间接'!R81)</f>
        <v/>
      </c>
      <c r="J81" s="34" t="str">
        <f ca="1">IF(OR('临-间接'!N81=0,'临-间接'!N81="(空白)"),"",'临-间接'!N81)</f>
        <v/>
      </c>
      <c r="K81" s="34" t="str">
        <f ca="1">IF(OR('临-间接'!O81=0,'临-间接'!O81="(空白)"),"",'临-间接'!O81)</f>
        <v/>
      </c>
      <c r="L81" s="34" t="str">
        <f ca="1">IF(OR('临-间接'!P81=0,'临-间接'!P81="(空白)"),"",'临-间接'!P81)</f>
        <v/>
      </c>
      <c r="M81">
        <f ca="1">IF('临-间接'!Q81="(空白)",0,'临-间接'!Q81)</f>
        <v>0</v>
      </c>
      <c r="N81" s="97" t="b">
        <f t="shared" ca="1" si="15"/>
        <v>0</v>
      </c>
      <c r="O81" s="97" t="b">
        <f t="shared" ca="1" si="16"/>
        <v>0</v>
      </c>
      <c r="P81" s="97" t="b">
        <f t="shared" ca="1" si="17"/>
        <v>0</v>
      </c>
      <c r="Q81" s="97" t="b">
        <f t="shared" ca="1" si="18"/>
        <v>0</v>
      </c>
      <c r="R81" s="97" t="b">
        <f t="shared" ca="1" si="19"/>
        <v>0</v>
      </c>
      <c r="S81" s="97" t="str">
        <f t="shared" ca="1" si="20"/>
        <v>未开始</v>
      </c>
      <c r="T81" s="97">
        <f ca="1">IF(AND(N81,P81,NOT(Q81)),NETWORKDAYS(K81,AG81,项目参数!$B$2:$B$200),0)</f>
        <v>0</v>
      </c>
      <c r="U81" s="98">
        <f t="shared" ca="1" si="21"/>
        <v>0</v>
      </c>
      <c r="V81" s="117">
        <f t="shared" ca="1" si="22"/>
        <v>0</v>
      </c>
      <c r="W81" s="117">
        <f t="shared" ca="1" si="23"/>
        <v>0</v>
      </c>
      <c r="X81" s="117" t="str">
        <f t="shared" ca="1" si="24"/>
        <v/>
      </c>
      <c r="Y81" s="97">
        <f t="shared" ca="1" si="25"/>
        <v>0</v>
      </c>
      <c r="Z81" s="97">
        <f t="shared" ca="1" si="26"/>
        <v>0</v>
      </c>
      <c r="AA81" s="97">
        <f ca="1">IF(AND(N81,P81,K81&gt;项目信息!$C$18),INT((IF(Q81,L81,K81)-项目信息!$C$18)/30)+1,0)</f>
        <v>0</v>
      </c>
      <c r="AB81" s="97" t="str">
        <f ca="1">IF(N81,WEEKNUM(IF(L81&lt;&gt;"",L81,IF(K81&lt;&gt;"",K81,J81)-项目信息!$C$18)+1),"")</f>
        <v/>
      </c>
      <c r="AC81" s="97" t="str">
        <f ca="1">IFERROR(VLOOKUP(VLOOKUP(G81,内部通讯录!$B:$F,5,FALSE),项目参数!$I$14:$J$21,2,FALSE),"")</f>
        <v/>
      </c>
      <c r="AD81" s="97" t="str">
        <f ca="1">IF($N81,$AC81*V81/项目参数!$J$29,"")</f>
        <v/>
      </c>
      <c r="AE81" s="97" t="str">
        <f ca="1">IF($N81,$AC81*W81/项目参数!$J$29,"")</f>
        <v/>
      </c>
      <c r="AF81" s="99" t="str">
        <f ca="1">IF(OR('临-间接'!S81=0,'临-间接'!S81="(空白)"),"",'临-间接'!S81)</f>
        <v/>
      </c>
      <c r="AG81" s="34" t="str">
        <f ca="1">IF(P81,IF(L81&lt;&gt;"", L81, IF(OR(I81="暂停",I81="取消"), IFERROR(WORKDAY.INTL($K81,$M81*$H81,1,项目参数!$B$2:$B$200),WORKDAY($K81,$M81*$H81,1)),TODAY())),"")</f>
        <v/>
      </c>
      <c r="AH81">
        <f ca="1">IF(AND(N81,P81),IF('临-间接'!T81="(空白)",0,'临-间接'!T81),0)</f>
        <v>0</v>
      </c>
      <c r="AI81" s="34" t="str">
        <f ca="1">IF($N81,VLOOKUP($B81,项目阶段与里程碑!$B:$E,3,FALSE),"")</f>
        <v/>
      </c>
      <c r="AJ81" s="34" t="str">
        <f ca="1">IF($N81,VLOOKUP($B81,项目阶段与里程碑!$B:$E,4,FALSE),"")</f>
        <v/>
      </c>
      <c r="AK81" s="34" t="str">
        <f t="shared" ca="1" si="27"/>
        <v/>
      </c>
      <c r="AL81" s="92" t="str">
        <f ca="1">IF($AK81&lt;&gt;"",IFERROR(NETWORKDAYS.INTL($AI81,$AK81,1,项目参数!$B$2:$B$200),NETWORKDAYS($AI81,$AK81,1)),"")</f>
        <v/>
      </c>
      <c r="AM81" s="92" t="str">
        <f ca="1">IF(K81&lt;&gt;"",IFERROR(NETWORKDAYS.INTL($AI81,$K81,1,项目参数!$B$2:$B$200),NETWORKDAYS($AI81,$K81,1)),"")</f>
        <v/>
      </c>
      <c r="AN81" s="92" t="str">
        <f ca="1">IF(L81&lt;&gt;"",IFERROR(NETWORKDAYS.INTL($AI81,$L81,1,项目参数!$B$2:$B$200),NETWORKDAYS($AI81,$L81,1)),"")</f>
        <v/>
      </c>
    </row>
    <row r="82" spans="1:40">
      <c r="A82">
        <f ca="1">IF('临-间接'!F82="(空白)","",'临-间接'!F82)</f>
        <v>0</v>
      </c>
      <c r="B82">
        <f ca="1">IF('临-间接'!G82="(空白)","",'临-间接'!G82)</f>
        <v>0</v>
      </c>
      <c r="C82">
        <f ca="1">IF('临-间接'!I82="(空白)","",'临-间接'!I82)</f>
        <v>0</v>
      </c>
      <c r="D82">
        <f ca="1">IF('临-间接'!J82="(空白)","",'临-间接'!J82)</f>
        <v>0</v>
      </c>
      <c r="E82">
        <f ca="1">IF('临-间接'!K82="(空白)","",'临-间接'!K82)</f>
        <v>0</v>
      </c>
      <c r="F82">
        <f ca="1">IF('临-间接'!H82="(空白)","",'临-间接'!H82)</f>
        <v>0</v>
      </c>
      <c r="G82">
        <f ca="1">IF('临-间接'!L82="(空白)","",'临-间接'!L82)</f>
        <v>0</v>
      </c>
      <c r="H82">
        <f ca="1">IF('临-间接'!M82="(空白)",0,'临-间接'!M82)</f>
        <v>0</v>
      </c>
      <c r="I82" t="str">
        <f ca="1">IF(OR('临-间接'!R82=0,'临-间接'!R82="(空白)"),"",'临-间接'!R82)</f>
        <v/>
      </c>
      <c r="J82" s="34" t="str">
        <f ca="1">IF(OR('临-间接'!N82=0,'临-间接'!N82="(空白)"),"",'临-间接'!N82)</f>
        <v/>
      </c>
      <c r="K82" s="34" t="str">
        <f ca="1">IF(OR('临-间接'!O82=0,'临-间接'!O82="(空白)"),"",'临-间接'!O82)</f>
        <v/>
      </c>
      <c r="L82" s="34" t="str">
        <f ca="1">IF(OR('临-间接'!P82=0,'临-间接'!P82="(空白)"),"",'临-间接'!P82)</f>
        <v/>
      </c>
      <c r="M82">
        <f ca="1">IF('临-间接'!Q82="(空白)",0,'临-间接'!Q82)</f>
        <v>0</v>
      </c>
      <c r="N82" s="97" t="b">
        <f t="shared" ca="1" si="15"/>
        <v>0</v>
      </c>
      <c r="O82" s="97" t="b">
        <f t="shared" ca="1" si="16"/>
        <v>0</v>
      </c>
      <c r="P82" s="97" t="b">
        <f t="shared" ca="1" si="17"/>
        <v>0</v>
      </c>
      <c r="Q82" s="97" t="b">
        <f t="shared" ca="1" si="18"/>
        <v>0</v>
      </c>
      <c r="R82" s="97" t="b">
        <f t="shared" ca="1" si="19"/>
        <v>0</v>
      </c>
      <c r="S82" s="97" t="str">
        <f t="shared" ca="1" si="20"/>
        <v>未开始</v>
      </c>
      <c r="T82" s="97">
        <f ca="1">IF(AND(N82,P82,NOT(Q82)),NETWORKDAYS(K82,AG82,项目参数!$B$2:$B$200),0)</f>
        <v>0</v>
      </c>
      <c r="U82" s="98">
        <f t="shared" ca="1" si="21"/>
        <v>0</v>
      </c>
      <c r="V82" s="117">
        <f t="shared" ca="1" si="22"/>
        <v>0</v>
      </c>
      <c r="W82" s="117">
        <f t="shared" ca="1" si="23"/>
        <v>0</v>
      </c>
      <c r="X82" s="117" t="str">
        <f t="shared" ca="1" si="24"/>
        <v/>
      </c>
      <c r="Y82" s="97">
        <f t="shared" ca="1" si="25"/>
        <v>0</v>
      </c>
      <c r="Z82" s="97">
        <f t="shared" ca="1" si="26"/>
        <v>0</v>
      </c>
      <c r="AA82" s="97">
        <f ca="1">IF(AND(N82,P82,K82&gt;项目信息!$C$18),INT((IF(Q82,L82,K82)-项目信息!$C$18)/30)+1,0)</f>
        <v>0</v>
      </c>
      <c r="AB82" s="97" t="str">
        <f ca="1">IF(N82,WEEKNUM(IF(L82&lt;&gt;"",L82,IF(K82&lt;&gt;"",K82,J82)-项目信息!$C$18)+1),"")</f>
        <v/>
      </c>
      <c r="AC82" s="97" t="str">
        <f ca="1">IFERROR(VLOOKUP(VLOOKUP(G82,内部通讯录!$B:$F,5,FALSE),项目参数!$I$14:$J$21,2,FALSE),"")</f>
        <v/>
      </c>
      <c r="AD82" s="97" t="str">
        <f ca="1">IF($N82,$AC82*V82/项目参数!$J$29,"")</f>
        <v/>
      </c>
      <c r="AE82" s="97" t="str">
        <f ca="1">IF($N82,$AC82*W82/项目参数!$J$29,"")</f>
        <v/>
      </c>
      <c r="AF82" s="99" t="str">
        <f ca="1">IF(OR('临-间接'!S82=0,'临-间接'!S82="(空白)"),"",'临-间接'!S82)</f>
        <v/>
      </c>
      <c r="AG82" s="34" t="str">
        <f ca="1">IF(P82,IF(L82&lt;&gt;"", L82, IF(OR(I82="暂停",I82="取消"), IFERROR(WORKDAY.INTL($K82,$M82*$H82,1,项目参数!$B$2:$B$200),WORKDAY($K82,$M82*$H82,1)),TODAY())),"")</f>
        <v/>
      </c>
      <c r="AH82">
        <f ca="1">IF(AND(N82,P82),IF('临-间接'!T82="(空白)",0,'临-间接'!T82),0)</f>
        <v>0</v>
      </c>
      <c r="AI82" s="34" t="str">
        <f ca="1">IF($N82,VLOOKUP($B82,项目阶段与里程碑!$B:$E,3,FALSE),"")</f>
        <v/>
      </c>
      <c r="AJ82" s="34" t="str">
        <f ca="1">IF($N82,VLOOKUP($B82,项目阶段与里程碑!$B:$E,4,FALSE),"")</f>
        <v/>
      </c>
      <c r="AK82" s="34" t="str">
        <f t="shared" ca="1" si="27"/>
        <v/>
      </c>
      <c r="AL82" s="92" t="str">
        <f ca="1">IF($AK82&lt;&gt;"",IFERROR(NETWORKDAYS.INTL($AI82,$AK82,1,项目参数!$B$2:$B$200),NETWORKDAYS($AI82,$AK82,1)),"")</f>
        <v/>
      </c>
      <c r="AM82" s="92" t="str">
        <f ca="1">IF(K82&lt;&gt;"",IFERROR(NETWORKDAYS.INTL($AI82,$K82,1,项目参数!$B$2:$B$200),NETWORKDAYS($AI82,$K82,1)),"")</f>
        <v/>
      </c>
      <c r="AN82" s="92" t="str">
        <f ca="1">IF(L82&lt;&gt;"",IFERROR(NETWORKDAYS.INTL($AI82,$L82,1,项目参数!$B$2:$B$200),NETWORKDAYS($AI82,$L82,1)),"")</f>
        <v/>
      </c>
    </row>
    <row r="83" spans="1:40">
      <c r="A83">
        <f ca="1">IF('临-间接'!F83="(空白)","",'临-间接'!F83)</f>
        <v>0</v>
      </c>
      <c r="B83">
        <f ca="1">IF('临-间接'!G83="(空白)","",'临-间接'!G83)</f>
        <v>0</v>
      </c>
      <c r="C83">
        <f ca="1">IF('临-间接'!I83="(空白)","",'临-间接'!I83)</f>
        <v>0</v>
      </c>
      <c r="D83">
        <f ca="1">IF('临-间接'!J83="(空白)","",'临-间接'!J83)</f>
        <v>0</v>
      </c>
      <c r="E83">
        <f ca="1">IF('临-间接'!K83="(空白)","",'临-间接'!K83)</f>
        <v>0</v>
      </c>
      <c r="F83">
        <f ca="1">IF('临-间接'!H83="(空白)","",'临-间接'!H83)</f>
        <v>0</v>
      </c>
      <c r="G83">
        <f ca="1">IF('临-间接'!L83="(空白)","",'临-间接'!L83)</f>
        <v>0</v>
      </c>
      <c r="H83">
        <f ca="1">IF('临-间接'!M83="(空白)",0,'临-间接'!M83)</f>
        <v>0</v>
      </c>
      <c r="I83" t="str">
        <f ca="1">IF(OR('临-间接'!R83=0,'临-间接'!R83="(空白)"),"",'临-间接'!R83)</f>
        <v/>
      </c>
      <c r="J83" s="34" t="str">
        <f ca="1">IF(OR('临-间接'!N83=0,'临-间接'!N83="(空白)"),"",'临-间接'!N83)</f>
        <v/>
      </c>
      <c r="K83" s="34" t="str">
        <f ca="1">IF(OR('临-间接'!O83=0,'临-间接'!O83="(空白)"),"",'临-间接'!O83)</f>
        <v/>
      </c>
      <c r="L83" s="34" t="str">
        <f ca="1">IF(OR('临-间接'!P83=0,'临-间接'!P83="(空白)"),"",'临-间接'!P83)</f>
        <v/>
      </c>
      <c r="M83">
        <f ca="1">IF('临-间接'!Q83="(空白)",0,'临-间接'!Q83)</f>
        <v>0</v>
      </c>
      <c r="N83" s="97" t="b">
        <f t="shared" ca="1" si="15"/>
        <v>0</v>
      </c>
      <c r="O83" s="97" t="b">
        <f t="shared" ca="1" si="16"/>
        <v>0</v>
      </c>
      <c r="P83" s="97" t="b">
        <f t="shared" ca="1" si="17"/>
        <v>0</v>
      </c>
      <c r="Q83" s="97" t="b">
        <f t="shared" ca="1" si="18"/>
        <v>0</v>
      </c>
      <c r="R83" s="97" t="b">
        <f t="shared" ca="1" si="19"/>
        <v>0</v>
      </c>
      <c r="S83" s="97" t="str">
        <f t="shared" ca="1" si="20"/>
        <v>未开始</v>
      </c>
      <c r="T83" s="97">
        <f ca="1">IF(AND(N83,P83,NOT(Q83)),NETWORKDAYS(K83,AG83,项目参数!$B$2:$B$200),0)</f>
        <v>0</v>
      </c>
      <c r="U83" s="98">
        <f t="shared" ca="1" si="21"/>
        <v>0</v>
      </c>
      <c r="V83" s="117">
        <f t="shared" ca="1" si="22"/>
        <v>0</v>
      </c>
      <c r="W83" s="117">
        <f t="shared" ca="1" si="23"/>
        <v>0</v>
      </c>
      <c r="X83" s="117" t="str">
        <f t="shared" ca="1" si="24"/>
        <v/>
      </c>
      <c r="Y83" s="97">
        <f t="shared" ca="1" si="25"/>
        <v>0</v>
      </c>
      <c r="Z83" s="97">
        <f t="shared" ca="1" si="26"/>
        <v>0</v>
      </c>
      <c r="AA83" s="97">
        <f ca="1">IF(AND(N83,P83,K83&gt;项目信息!$C$18),INT((IF(Q83,L83,K83)-项目信息!$C$18)/30)+1,0)</f>
        <v>0</v>
      </c>
      <c r="AB83" s="97" t="str">
        <f ca="1">IF(N83,WEEKNUM(IF(L83&lt;&gt;"",L83,IF(K83&lt;&gt;"",K83,J83)-项目信息!$C$18)+1),"")</f>
        <v/>
      </c>
      <c r="AC83" s="97" t="str">
        <f ca="1">IFERROR(VLOOKUP(VLOOKUP(G83,内部通讯录!$B:$F,5,FALSE),项目参数!$I$14:$J$21,2,FALSE),"")</f>
        <v/>
      </c>
      <c r="AD83" s="97" t="str">
        <f ca="1">IF($N83,$AC83*V83/项目参数!$J$29,"")</f>
        <v/>
      </c>
      <c r="AE83" s="97" t="str">
        <f ca="1">IF($N83,$AC83*W83/项目参数!$J$29,"")</f>
        <v/>
      </c>
      <c r="AF83" s="99" t="str">
        <f ca="1">IF(OR('临-间接'!S83=0,'临-间接'!S83="(空白)"),"",'临-间接'!S83)</f>
        <v/>
      </c>
      <c r="AG83" s="34" t="str">
        <f ca="1">IF(P83,IF(L83&lt;&gt;"", L83, IF(OR(I83="暂停",I83="取消"), IFERROR(WORKDAY.INTL($K83,$M83*$H83,1,项目参数!$B$2:$B$200),WORKDAY($K83,$M83*$H83,1)),TODAY())),"")</f>
        <v/>
      </c>
      <c r="AH83">
        <f ca="1">IF(AND(N83,P83),IF('临-间接'!T83="(空白)",0,'临-间接'!T83),0)</f>
        <v>0</v>
      </c>
      <c r="AI83" s="34" t="str">
        <f ca="1">IF($N83,VLOOKUP($B83,项目阶段与里程碑!$B:$E,3,FALSE),"")</f>
        <v/>
      </c>
      <c r="AJ83" s="34" t="str">
        <f ca="1">IF($N83,VLOOKUP($B83,项目阶段与里程碑!$B:$E,4,FALSE),"")</f>
        <v/>
      </c>
      <c r="AK83" s="34" t="str">
        <f t="shared" ca="1" si="27"/>
        <v/>
      </c>
      <c r="AL83" s="92" t="str">
        <f ca="1">IF($AK83&lt;&gt;"",IFERROR(NETWORKDAYS.INTL($AI83,$AK83,1,项目参数!$B$2:$B$200),NETWORKDAYS($AI83,$AK83,1)),"")</f>
        <v/>
      </c>
      <c r="AM83" s="92" t="str">
        <f ca="1">IF(K83&lt;&gt;"",IFERROR(NETWORKDAYS.INTL($AI83,$K83,1,项目参数!$B$2:$B$200),NETWORKDAYS($AI83,$K83,1)),"")</f>
        <v/>
      </c>
      <c r="AN83" s="92" t="str">
        <f ca="1">IF(L83&lt;&gt;"",IFERROR(NETWORKDAYS.INTL($AI83,$L83,1,项目参数!$B$2:$B$200),NETWORKDAYS($AI83,$L83,1)),"")</f>
        <v/>
      </c>
    </row>
    <row r="84" spans="1:40">
      <c r="A84">
        <f ca="1">IF('临-间接'!F84="(空白)","",'临-间接'!F84)</f>
        <v>0</v>
      </c>
      <c r="B84">
        <f ca="1">IF('临-间接'!G84="(空白)","",'临-间接'!G84)</f>
        <v>0</v>
      </c>
      <c r="C84">
        <f ca="1">IF('临-间接'!I84="(空白)","",'临-间接'!I84)</f>
        <v>0</v>
      </c>
      <c r="D84">
        <f ca="1">IF('临-间接'!J84="(空白)","",'临-间接'!J84)</f>
        <v>0</v>
      </c>
      <c r="E84">
        <f ca="1">IF('临-间接'!K84="(空白)","",'临-间接'!K84)</f>
        <v>0</v>
      </c>
      <c r="F84">
        <f ca="1">IF('临-间接'!H84="(空白)","",'临-间接'!H84)</f>
        <v>0</v>
      </c>
      <c r="G84">
        <f ca="1">IF('临-间接'!L84="(空白)","",'临-间接'!L84)</f>
        <v>0</v>
      </c>
      <c r="H84">
        <f ca="1">IF('临-间接'!M84="(空白)",0,'临-间接'!M84)</f>
        <v>0</v>
      </c>
      <c r="I84" t="str">
        <f ca="1">IF(OR('临-间接'!R84=0,'临-间接'!R84="(空白)"),"",'临-间接'!R84)</f>
        <v/>
      </c>
      <c r="J84" s="34" t="str">
        <f ca="1">IF(OR('临-间接'!N84=0,'临-间接'!N84="(空白)"),"",'临-间接'!N84)</f>
        <v/>
      </c>
      <c r="K84" s="34" t="str">
        <f ca="1">IF(OR('临-间接'!O84=0,'临-间接'!O84="(空白)"),"",'临-间接'!O84)</f>
        <v/>
      </c>
      <c r="L84" s="34" t="str">
        <f ca="1">IF(OR('临-间接'!P84=0,'临-间接'!P84="(空白)"),"",'临-间接'!P84)</f>
        <v/>
      </c>
      <c r="M84">
        <f ca="1">IF('临-间接'!Q84="(空白)",0,'临-间接'!Q84)</f>
        <v>0</v>
      </c>
      <c r="N84" s="97" t="b">
        <f t="shared" ca="1" si="15"/>
        <v>0</v>
      </c>
      <c r="O84" s="97" t="b">
        <f t="shared" ca="1" si="16"/>
        <v>0</v>
      </c>
      <c r="P84" s="97" t="b">
        <f t="shared" ca="1" si="17"/>
        <v>0</v>
      </c>
      <c r="Q84" s="97" t="b">
        <f t="shared" ca="1" si="18"/>
        <v>0</v>
      </c>
      <c r="R84" s="97" t="b">
        <f t="shared" ca="1" si="19"/>
        <v>0</v>
      </c>
      <c r="S84" s="97" t="str">
        <f t="shared" ca="1" si="20"/>
        <v>未开始</v>
      </c>
      <c r="T84" s="97">
        <f ca="1">IF(AND(N84,P84,NOT(Q84)),NETWORKDAYS(K84,AG84,项目参数!$B$2:$B$200),0)</f>
        <v>0</v>
      </c>
      <c r="U84" s="98">
        <f t="shared" ca="1" si="21"/>
        <v>0</v>
      </c>
      <c r="V84" s="117">
        <f t="shared" ca="1" si="22"/>
        <v>0</v>
      </c>
      <c r="W84" s="117">
        <f t="shared" ca="1" si="23"/>
        <v>0</v>
      </c>
      <c r="X84" s="117" t="str">
        <f t="shared" ca="1" si="24"/>
        <v/>
      </c>
      <c r="Y84" s="97">
        <f t="shared" ca="1" si="25"/>
        <v>0</v>
      </c>
      <c r="Z84" s="97">
        <f t="shared" ca="1" si="26"/>
        <v>0</v>
      </c>
      <c r="AA84" s="97">
        <f ca="1">IF(AND(N84,P84,K84&gt;项目信息!$C$18),INT((IF(Q84,L84,K84)-项目信息!$C$18)/30)+1,0)</f>
        <v>0</v>
      </c>
      <c r="AB84" s="97" t="str">
        <f ca="1">IF(N84,WEEKNUM(IF(L84&lt;&gt;"",L84,IF(K84&lt;&gt;"",K84,J84)-项目信息!$C$18)+1),"")</f>
        <v/>
      </c>
      <c r="AC84" s="97" t="str">
        <f ca="1">IFERROR(VLOOKUP(VLOOKUP(G84,内部通讯录!$B:$F,5,FALSE),项目参数!$I$14:$J$21,2,FALSE),"")</f>
        <v/>
      </c>
      <c r="AD84" s="97" t="str">
        <f ca="1">IF($N84,$AC84*V84/项目参数!$J$29,"")</f>
        <v/>
      </c>
      <c r="AE84" s="97" t="str">
        <f ca="1">IF($N84,$AC84*W84/项目参数!$J$29,"")</f>
        <v/>
      </c>
      <c r="AF84" s="99" t="str">
        <f ca="1">IF(OR('临-间接'!S84=0,'临-间接'!S84="(空白)"),"",'临-间接'!S84)</f>
        <v/>
      </c>
      <c r="AG84" s="34" t="str">
        <f ca="1">IF(P84,IF(L84&lt;&gt;"", L84, IF(OR(I84="暂停",I84="取消"), IFERROR(WORKDAY.INTL($K84,$M84*$H84,1,项目参数!$B$2:$B$200),WORKDAY($K84,$M84*$H84,1)),TODAY())),"")</f>
        <v/>
      </c>
      <c r="AH84">
        <f ca="1">IF(AND(N84,P84),IF('临-间接'!T84="(空白)",0,'临-间接'!T84),0)</f>
        <v>0</v>
      </c>
      <c r="AI84" s="34" t="str">
        <f ca="1">IF($N84,VLOOKUP($B84,项目阶段与里程碑!$B:$E,3,FALSE),"")</f>
        <v/>
      </c>
      <c r="AJ84" s="34" t="str">
        <f ca="1">IF($N84,VLOOKUP($B84,项目阶段与里程碑!$B:$E,4,FALSE),"")</f>
        <v/>
      </c>
      <c r="AK84" s="34" t="str">
        <f t="shared" ca="1" si="27"/>
        <v/>
      </c>
      <c r="AL84" s="92" t="str">
        <f ca="1">IF($AK84&lt;&gt;"",IFERROR(NETWORKDAYS.INTL($AI84,$AK84,1,项目参数!$B$2:$B$200),NETWORKDAYS($AI84,$AK84,1)),"")</f>
        <v/>
      </c>
      <c r="AM84" s="92" t="str">
        <f ca="1">IF(K84&lt;&gt;"",IFERROR(NETWORKDAYS.INTL($AI84,$K84,1,项目参数!$B$2:$B$200),NETWORKDAYS($AI84,$K84,1)),"")</f>
        <v/>
      </c>
      <c r="AN84" s="92" t="str">
        <f ca="1">IF(L84&lt;&gt;"",IFERROR(NETWORKDAYS.INTL($AI84,$L84,1,项目参数!$B$2:$B$200),NETWORKDAYS($AI84,$L84,1)),"")</f>
        <v/>
      </c>
    </row>
    <row r="85" spans="1:40">
      <c r="A85">
        <f ca="1">IF('临-间接'!F85="(空白)","",'临-间接'!F85)</f>
        <v>0</v>
      </c>
      <c r="B85">
        <f ca="1">IF('临-间接'!G85="(空白)","",'临-间接'!G85)</f>
        <v>0</v>
      </c>
      <c r="C85">
        <f ca="1">IF('临-间接'!I85="(空白)","",'临-间接'!I85)</f>
        <v>0</v>
      </c>
      <c r="D85">
        <f ca="1">IF('临-间接'!J85="(空白)","",'临-间接'!J85)</f>
        <v>0</v>
      </c>
      <c r="E85">
        <f ca="1">IF('临-间接'!K85="(空白)","",'临-间接'!K85)</f>
        <v>0</v>
      </c>
      <c r="F85">
        <f ca="1">IF('临-间接'!H85="(空白)","",'临-间接'!H85)</f>
        <v>0</v>
      </c>
      <c r="G85">
        <f ca="1">IF('临-间接'!L85="(空白)","",'临-间接'!L85)</f>
        <v>0</v>
      </c>
      <c r="H85">
        <f ca="1">IF('临-间接'!M85="(空白)",0,'临-间接'!M85)</f>
        <v>0</v>
      </c>
      <c r="I85" t="str">
        <f ca="1">IF(OR('临-间接'!R85=0,'临-间接'!R85="(空白)"),"",'临-间接'!R85)</f>
        <v/>
      </c>
      <c r="J85" s="34" t="str">
        <f ca="1">IF(OR('临-间接'!N85=0,'临-间接'!N85="(空白)"),"",'临-间接'!N85)</f>
        <v/>
      </c>
      <c r="K85" s="34" t="str">
        <f ca="1">IF(OR('临-间接'!O85=0,'临-间接'!O85="(空白)"),"",'临-间接'!O85)</f>
        <v/>
      </c>
      <c r="L85" s="34" t="str">
        <f ca="1">IF(OR('临-间接'!P85=0,'临-间接'!P85="(空白)"),"",'临-间接'!P85)</f>
        <v/>
      </c>
      <c r="M85">
        <f ca="1">IF('临-间接'!Q85="(空白)",0,'临-间接'!Q85)</f>
        <v>0</v>
      </c>
      <c r="N85" s="97" t="b">
        <f t="shared" ca="1" si="15"/>
        <v>0</v>
      </c>
      <c r="O85" s="97" t="b">
        <f t="shared" ca="1" si="16"/>
        <v>0</v>
      </c>
      <c r="P85" s="97" t="b">
        <f t="shared" ca="1" si="17"/>
        <v>0</v>
      </c>
      <c r="Q85" s="97" t="b">
        <f t="shared" ca="1" si="18"/>
        <v>0</v>
      </c>
      <c r="R85" s="97" t="b">
        <f t="shared" ca="1" si="19"/>
        <v>0</v>
      </c>
      <c r="S85" s="97" t="str">
        <f t="shared" ca="1" si="20"/>
        <v>未开始</v>
      </c>
      <c r="T85" s="97">
        <f ca="1">IF(AND(N85,P85,NOT(Q85)),NETWORKDAYS(K85,AG85,项目参数!$B$2:$B$200),0)</f>
        <v>0</v>
      </c>
      <c r="U85" s="98">
        <f t="shared" ca="1" si="21"/>
        <v>0</v>
      </c>
      <c r="V85" s="117">
        <f t="shared" ca="1" si="22"/>
        <v>0</v>
      </c>
      <c r="W85" s="117">
        <f t="shared" ca="1" si="23"/>
        <v>0</v>
      </c>
      <c r="X85" s="117" t="str">
        <f t="shared" ca="1" si="24"/>
        <v/>
      </c>
      <c r="Y85" s="97">
        <f t="shared" ca="1" si="25"/>
        <v>0</v>
      </c>
      <c r="Z85" s="97">
        <f t="shared" ca="1" si="26"/>
        <v>0</v>
      </c>
      <c r="AA85" s="97">
        <f ca="1">IF(AND(N85,P85,K85&gt;项目信息!$C$18),INT((IF(Q85,L85,K85)-项目信息!$C$18)/30)+1,0)</f>
        <v>0</v>
      </c>
      <c r="AB85" s="97" t="str">
        <f ca="1">IF(N85,WEEKNUM(IF(L85&lt;&gt;"",L85,IF(K85&lt;&gt;"",K85,J85)-项目信息!$C$18)+1),"")</f>
        <v/>
      </c>
      <c r="AC85" s="97" t="str">
        <f ca="1">IFERROR(VLOOKUP(VLOOKUP(G85,内部通讯录!$B:$F,5,FALSE),项目参数!$I$14:$J$21,2,FALSE),"")</f>
        <v/>
      </c>
      <c r="AD85" s="97" t="str">
        <f ca="1">IF($N85,$AC85*V85/项目参数!$J$29,"")</f>
        <v/>
      </c>
      <c r="AE85" s="97" t="str">
        <f ca="1">IF($N85,$AC85*W85/项目参数!$J$29,"")</f>
        <v/>
      </c>
      <c r="AF85" s="99" t="str">
        <f ca="1">IF(OR('临-间接'!S85=0,'临-间接'!S85="(空白)"),"",'临-间接'!S85)</f>
        <v/>
      </c>
      <c r="AG85" s="34" t="str">
        <f ca="1">IF(P85,IF(L85&lt;&gt;"", L85, IF(OR(I85="暂停",I85="取消"), IFERROR(WORKDAY.INTL($K85,$M85*$H85,1,项目参数!$B$2:$B$200),WORKDAY($K85,$M85*$H85,1)),TODAY())),"")</f>
        <v/>
      </c>
      <c r="AH85">
        <f ca="1">IF(AND(N85,P85),IF('临-间接'!T85="(空白)",0,'临-间接'!T85),0)</f>
        <v>0</v>
      </c>
      <c r="AI85" s="34" t="str">
        <f ca="1">IF($N85,VLOOKUP($B85,项目阶段与里程碑!$B:$E,3,FALSE),"")</f>
        <v/>
      </c>
      <c r="AJ85" s="34" t="str">
        <f ca="1">IF($N85,VLOOKUP($B85,项目阶段与里程碑!$B:$E,4,FALSE),"")</f>
        <v/>
      </c>
      <c r="AK85" s="34" t="str">
        <f t="shared" ca="1" si="27"/>
        <v/>
      </c>
      <c r="AL85" s="92" t="str">
        <f ca="1">IF($AK85&lt;&gt;"",IFERROR(NETWORKDAYS.INTL($AI85,$AK85,1,项目参数!$B$2:$B$200),NETWORKDAYS($AI85,$AK85,1)),"")</f>
        <v/>
      </c>
      <c r="AM85" s="92" t="str">
        <f ca="1">IF(K85&lt;&gt;"",IFERROR(NETWORKDAYS.INTL($AI85,$K85,1,项目参数!$B$2:$B$200),NETWORKDAYS($AI85,$K85,1)),"")</f>
        <v/>
      </c>
      <c r="AN85" s="92" t="str">
        <f ca="1">IF(L85&lt;&gt;"",IFERROR(NETWORKDAYS.INTL($AI85,$L85,1,项目参数!$B$2:$B$200),NETWORKDAYS($AI85,$L85,1)),"")</f>
        <v/>
      </c>
    </row>
    <row r="86" spans="1:40">
      <c r="A86">
        <f ca="1">IF('临-间接'!F86="(空白)","",'临-间接'!F86)</f>
        <v>0</v>
      </c>
      <c r="B86">
        <f ca="1">IF('临-间接'!G86="(空白)","",'临-间接'!G86)</f>
        <v>0</v>
      </c>
      <c r="C86">
        <f ca="1">IF('临-间接'!I86="(空白)","",'临-间接'!I86)</f>
        <v>0</v>
      </c>
      <c r="D86">
        <f ca="1">IF('临-间接'!J86="(空白)","",'临-间接'!J86)</f>
        <v>0</v>
      </c>
      <c r="E86">
        <f ca="1">IF('临-间接'!K86="(空白)","",'临-间接'!K86)</f>
        <v>0</v>
      </c>
      <c r="F86">
        <f ca="1">IF('临-间接'!H86="(空白)","",'临-间接'!H86)</f>
        <v>0</v>
      </c>
      <c r="G86">
        <f ca="1">IF('临-间接'!L86="(空白)","",'临-间接'!L86)</f>
        <v>0</v>
      </c>
      <c r="H86">
        <f ca="1">IF('临-间接'!M86="(空白)",0,'临-间接'!M86)</f>
        <v>0</v>
      </c>
      <c r="I86" t="str">
        <f ca="1">IF(OR('临-间接'!R86=0,'临-间接'!R86="(空白)"),"",'临-间接'!R86)</f>
        <v/>
      </c>
      <c r="J86" s="34" t="str">
        <f ca="1">IF(OR('临-间接'!N86=0,'临-间接'!N86="(空白)"),"",'临-间接'!N86)</f>
        <v/>
      </c>
      <c r="K86" s="34" t="str">
        <f ca="1">IF(OR('临-间接'!O86=0,'临-间接'!O86="(空白)"),"",'临-间接'!O86)</f>
        <v/>
      </c>
      <c r="L86" s="34" t="str">
        <f ca="1">IF(OR('临-间接'!P86=0,'临-间接'!P86="(空白)"),"",'临-间接'!P86)</f>
        <v/>
      </c>
      <c r="M86">
        <f ca="1">IF('临-间接'!Q86="(空白)",0,'临-间接'!Q86)</f>
        <v>0</v>
      </c>
      <c r="N86" s="97" t="b">
        <f t="shared" ca="1" si="15"/>
        <v>0</v>
      </c>
      <c r="O86" s="97" t="b">
        <f t="shared" ca="1" si="16"/>
        <v>0</v>
      </c>
      <c r="P86" s="97" t="b">
        <f t="shared" ca="1" si="17"/>
        <v>0</v>
      </c>
      <c r="Q86" s="97" t="b">
        <f t="shared" ca="1" si="18"/>
        <v>0</v>
      </c>
      <c r="R86" s="97" t="b">
        <f t="shared" ca="1" si="19"/>
        <v>0</v>
      </c>
      <c r="S86" s="97" t="str">
        <f t="shared" ca="1" si="20"/>
        <v>未开始</v>
      </c>
      <c r="T86" s="97">
        <f ca="1">IF(AND(N86,P86,NOT(Q86)),NETWORKDAYS(K86,AG86,项目参数!$B$2:$B$200),0)</f>
        <v>0</v>
      </c>
      <c r="U86" s="98">
        <f t="shared" ca="1" si="21"/>
        <v>0</v>
      </c>
      <c r="V86" s="117">
        <f t="shared" ca="1" si="22"/>
        <v>0</v>
      </c>
      <c r="W86" s="117">
        <f t="shared" ca="1" si="23"/>
        <v>0</v>
      </c>
      <c r="X86" s="117" t="str">
        <f t="shared" ca="1" si="24"/>
        <v/>
      </c>
      <c r="Y86" s="97">
        <f t="shared" ca="1" si="25"/>
        <v>0</v>
      </c>
      <c r="Z86" s="97">
        <f t="shared" ca="1" si="26"/>
        <v>0</v>
      </c>
      <c r="AA86" s="97">
        <f ca="1">IF(AND(N86,P86,K86&gt;项目信息!$C$18),INT((IF(Q86,L86,K86)-项目信息!$C$18)/30)+1,0)</f>
        <v>0</v>
      </c>
      <c r="AB86" s="97" t="str">
        <f ca="1">IF(N86,WEEKNUM(IF(L86&lt;&gt;"",L86,IF(K86&lt;&gt;"",K86,J86)-项目信息!$C$18)+1),"")</f>
        <v/>
      </c>
      <c r="AC86" s="97" t="str">
        <f ca="1">IFERROR(VLOOKUP(VLOOKUP(G86,内部通讯录!$B:$F,5,FALSE),项目参数!$I$14:$J$21,2,FALSE),"")</f>
        <v/>
      </c>
      <c r="AD86" s="97" t="str">
        <f ca="1">IF($N86,$AC86*V86/项目参数!$J$29,"")</f>
        <v/>
      </c>
      <c r="AE86" s="97" t="str">
        <f ca="1">IF($N86,$AC86*W86/项目参数!$J$29,"")</f>
        <v/>
      </c>
      <c r="AF86" s="99" t="str">
        <f ca="1">IF(OR('临-间接'!S86=0,'临-间接'!S86="(空白)"),"",'临-间接'!S86)</f>
        <v/>
      </c>
      <c r="AG86" s="34" t="str">
        <f ca="1">IF(P86,IF(L86&lt;&gt;"", L86, IF(OR(I86="暂停",I86="取消"), IFERROR(WORKDAY.INTL($K86,$M86*$H86,1,项目参数!$B$2:$B$200),WORKDAY($K86,$M86*$H86,1)),TODAY())),"")</f>
        <v/>
      </c>
      <c r="AH86">
        <f ca="1">IF(AND(N86,P86),IF('临-间接'!T86="(空白)",0,'临-间接'!T86),0)</f>
        <v>0</v>
      </c>
      <c r="AI86" s="34" t="str">
        <f ca="1">IF($N86,VLOOKUP($B86,项目阶段与里程碑!$B:$E,3,FALSE),"")</f>
        <v/>
      </c>
      <c r="AJ86" s="34" t="str">
        <f ca="1">IF($N86,VLOOKUP($B86,项目阶段与里程碑!$B:$E,4,FALSE),"")</f>
        <v/>
      </c>
      <c r="AK86" s="34" t="str">
        <f t="shared" ca="1" si="27"/>
        <v/>
      </c>
      <c r="AL86" s="92" t="str">
        <f ca="1">IF($AK86&lt;&gt;"",IFERROR(NETWORKDAYS.INTL($AI86,$AK86,1,项目参数!$B$2:$B$200),NETWORKDAYS($AI86,$AK86,1)),"")</f>
        <v/>
      </c>
      <c r="AM86" s="92" t="str">
        <f ca="1">IF(K86&lt;&gt;"",IFERROR(NETWORKDAYS.INTL($AI86,$K86,1,项目参数!$B$2:$B$200),NETWORKDAYS($AI86,$K86,1)),"")</f>
        <v/>
      </c>
      <c r="AN86" s="92" t="str">
        <f ca="1">IF(L86&lt;&gt;"",IFERROR(NETWORKDAYS.INTL($AI86,$L86,1,项目参数!$B$2:$B$200),NETWORKDAYS($AI86,$L86,1)),"")</f>
        <v/>
      </c>
    </row>
    <row r="87" spans="1:40">
      <c r="A87">
        <f ca="1">IF('临-间接'!F87="(空白)","",'临-间接'!F87)</f>
        <v>0</v>
      </c>
      <c r="B87">
        <f ca="1">IF('临-间接'!G87="(空白)","",'临-间接'!G87)</f>
        <v>0</v>
      </c>
      <c r="C87">
        <f ca="1">IF('临-间接'!I87="(空白)","",'临-间接'!I87)</f>
        <v>0</v>
      </c>
      <c r="D87">
        <f ca="1">IF('临-间接'!J87="(空白)","",'临-间接'!J87)</f>
        <v>0</v>
      </c>
      <c r="E87">
        <f ca="1">IF('临-间接'!K87="(空白)","",'临-间接'!K87)</f>
        <v>0</v>
      </c>
      <c r="F87">
        <f ca="1">IF('临-间接'!H87="(空白)","",'临-间接'!H87)</f>
        <v>0</v>
      </c>
      <c r="G87">
        <f ca="1">IF('临-间接'!L87="(空白)","",'临-间接'!L87)</f>
        <v>0</v>
      </c>
      <c r="H87">
        <f ca="1">IF('临-间接'!M87="(空白)",0,'临-间接'!M87)</f>
        <v>0</v>
      </c>
      <c r="I87" t="str">
        <f ca="1">IF(OR('临-间接'!R87=0,'临-间接'!R87="(空白)"),"",'临-间接'!R87)</f>
        <v/>
      </c>
      <c r="J87" s="34" t="str">
        <f ca="1">IF(OR('临-间接'!N87=0,'临-间接'!N87="(空白)"),"",'临-间接'!N87)</f>
        <v/>
      </c>
      <c r="K87" s="34" t="str">
        <f ca="1">IF(OR('临-间接'!O87=0,'临-间接'!O87="(空白)"),"",'临-间接'!O87)</f>
        <v/>
      </c>
      <c r="L87" s="34" t="str">
        <f ca="1">IF(OR('临-间接'!P87=0,'临-间接'!P87="(空白)"),"",'临-间接'!P87)</f>
        <v/>
      </c>
      <c r="M87">
        <f ca="1">IF('临-间接'!Q87="(空白)",0,'临-间接'!Q87)</f>
        <v>0</v>
      </c>
      <c r="N87" s="97" t="b">
        <f t="shared" ca="1" si="15"/>
        <v>0</v>
      </c>
      <c r="O87" s="97" t="b">
        <f t="shared" ca="1" si="16"/>
        <v>0</v>
      </c>
      <c r="P87" s="97" t="b">
        <f t="shared" ca="1" si="17"/>
        <v>0</v>
      </c>
      <c r="Q87" s="97" t="b">
        <f t="shared" ca="1" si="18"/>
        <v>0</v>
      </c>
      <c r="R87" s="97" t="b">
        <f t="shared" ca="1" si="19"/>
        <v>0</v>
      </c>
      <c r="S87" s="97" t="str">
        <f t="shared" ca="1" si="20"/>
        <v>未开始</v>
      </c>
      <c r="T87" s="97">
        <f ca="1">IF(AND(N87,P87,NOT(Q87)),NETWORKDAYS(K87,AG87,项目参数!$B$2:$B$200),0)</f>
        <v>0</v>
      </c>
      <c r="U87" s="98">
        <f t="shared" ca="1" si="21"/>
        <v>0</v>
      </c>
      <c r="V87" s="117">
        <f t="shared" ca="1" si="22"/>
        <v>0</v>
      </c>
      <c r="W87" s="117">
        <f t="shared" ca="1" si="23"/>
        <v>0</v>
      </c>
      <c r="X87" s="117" t="str">
        <f t="shared" ca="1" si="24"/>
        <v/>
      </c>
      <c r="Y87" s="97">
        <f t="shared" ca="1" si="25"/>
        <v>0</v>
      </c>
      <c r="Z87" s="97">
        <f t="shared" ca="1" si="26"/>
        <v>0</v>
      </c>
      <c r="AA87" s="97">
        <f ca="1">IF(AND(N87,P87,K87&gt;项目信息!$C$18),INT((IF(Q87,L87,K87)-项目信息!$C$18)/30)+1,0)</f>
        <v>0</v>
      </c>
      <c r="AB87" s="97" t="str">
        <f ca="1">IF(N87,WEEKNUM(IF(L87&lt;&gt;"",L87,IF(K87&lt;&gt;"",K87,J87)-项目信息!$C$18)+1),"")</f>
        <v/>
      </c>
      <c r="AC87" s="97" t="str">
        <f ca="1">IFERROR(VLOOKUP(VLOOKUP(G87,内部通讯录!$B:$F,5,FALSE),项目参数!$I$14:$J$21,2,FALSE),"")</f>
        <v/>
      </c>
      <c r="AD87" s="97" t="str">
        <f ca="1">IF($N87,$AC87*V87/项目参数!$J$29,"")</f>
        <v/>
      </c>
      <c r="AE87" s="97" t="str">
        <f ca="1">IF($N87,$AC87*W87/项目参数!$J$29,"")</f>
        <v/>
      </c>
      <c r="AF87" s="99" t="str">
        <f ca="1">IF(OR('临-间接'!S87=0,'临-间接'!S87="(空白)"),"",'临-间接'!S87)</f>
        <v/>
      </c>
      <c r="AG87" s="34" t="str">
        <f ca="1">IF(P87,IF(L87&lt;&gt;"", L87, IF(OR(I87="暂停",I87="取消"), IFERROR(WORKDAY.INTL($K87,$M87*$H87,1,项目参数!$B$2:$B$200),WORKDAY($K87,$M87*$H87,1)),TODAY())),"")</f>
        <v/>
      </c>
      <c r="AH87">
        <f ca="1">IF(AND(N87,P87),IF('临-间接'!T87="(空白)",0,'临-间接'!T87),0)</f>
        <v>0</v>
      </c>
      <c r="AI87" s="34" t="str">
        <f ca="1">IF($N87,VLOOKUP($B87,项目阶段与里程碑!$B:$E,3,FALSE),"")</f>
        <v/>
      </c>
      <c r="AJ87" s="34" t="str">
        <f ca="1">IF($N87,VLOOKUP($B87,项目阶段与里程碑!$B:$E,4,FALSE),"")</f>
        <v/>
      </c>
      <c r="AK87" s="34" t="str">
        <f t="shared" ca="1" si="27"/>
        <v/>
      </c>
      <c r="AL87" s="92" t="str">
        <f ca="1">IF($AK87&lt;&gt;"",IFERROR(NETWORKDAYS.INTL($AI87,$AK87,1,项目参数!$B$2:$B$200),NETWORKDAYS($AI87,$AK87,1)),"")</f>
        <v/>
      </c>
      <c r="AM87" s="92" t="str">
        <f ca="1">IF(K87&lt;&gt;"",IFERROR(NETWORKDAYS.INTL($AI87,$K87,1,项目参数!$B$2:$B$200),NETWORKDAYS($AI87,$K87,1)),"")</f>
        <v/>
      </c>
      <c r="AN87" s="92" t="str">
        <f ca="1">IF(L87&lt;&gt;"",IFERROR(NETWORKDAYS.INTL($AI87,$L87,1,项目参数!$B$2:$B$200),NETWORKDAYS($AI87,$L87,1)),"")</f>
        <v/>
      </c>
    </row>
    <row r="88" spans="1:40">
      <c r="A88">
        <f ca="1">IF('临-间接'!F88="(空白)","",'临-间接'!F88)</f>
        <v>0</v>
      </c>
      <c r="B88">
        <f ca="1">IF('临-间接'!G88="(空白)","",'临-间接'!G88)</f>
        <v>0</v>
      </c>
      <c r="C88">
        <f ca="1">IF('临-间接'!I88="(空白)","",'临-间接'!I88)</f>
        <v>0</v>
      </c>
      <c r="D88">
        <f ca="1">IF('临-间接'!J88="(空白)","",'临-间接'!J88)</f>
        <v>0</v>
      </c>
      <c r="E88">
        <f ca="1">IF('临-间接'!K88="(空白)","",'临-间接'!K88)</f>
        <v>0</v>
      </c>
      <c r="F88">
        <f ca="1">IF('临-间接'!H88="(空白)","",'临-间接'!H88)</f>
        <v>0</v>
      </c>
      <c r="G88">
        <f ca="1">IF('临-间接'!L88="(空白)","",'临-间接'!L88)</f>
        <v>0</v>
      </c>
      <c r="H88">
        <f ca="1">IF('临-间接'!M88="(空白)",0,'临-间接'!M88)</f>
        <v>0</v>
      </c>
      <c r="I88" t="str">
        <f ca="1">IF(OR('临-间接'!R88=0,'临-间接'!R88="(空白)"),"",'临-间接'!R88)</f>
        <v/>
      </c>
      <c r="J88" s="34" t="str">
        <f ca="1">IF(OR('临-间接'!N88=0,'临-间接'!N88="(空白)"),"",'临-间接'!N88)</f>
        <v/>
      </c>
      <c r="K88" s="34" t="str">
        <f ca="1">IF(OR('临-间接'!O88=0,'临-间接'!O88="(空白)"),"",'临-间接'!O88)</f>
        <v/>
      </c>
      <c r="L88" s="34" t="str">
        <f ca="1">IF(OR('临-间接'!P88=0,'临-间接'!P88="(空白)"),"",'临-间接'!P88)</f>
        <v/>
      </c>
      <c r="M88">
        <f ca="1">IF('临-间接'!Q88="(空白)",0,'临-间接'!Q88)</f>
        <v>0</v>
      </c>
      <c r="N88" s="97" t="b">
        <f t="shared" ca="1" si="15"/>
        <v>0</v>
      </c>
      <c r="O88" s="97" t="b">
        <f t="shared" ca="1" si="16"/>
        <v>0</v>
      </c>
      <c r="P88" s="97" t="b">
        <f t="shared" ca="1" si="17"/>
        <v>0</v>
      </c>
      <c r="Q88" s="97" t="b">
        <f t="shared" ca="1" si="18"/>
        <v>0</v>
      </c>
      <c r="R88" s="97" t="b">
        <f t="shared" ca="1" si="19"/>
        <v>0</v>
      </c>
      <c r="S88" s="97" t="str">
        <f t="shared" ca="1" si="20"/>
        <v>未开始</v>
      </c>
      <c r="T88" s="97">
        <f ca="1">IF(AND(N88,P88,NOT(Q88)),NETWORKDAYS(K88,AG88,项目参数!$B$2:$B$200),0)</f>
        <v>0</v>
      </c>
      <c r="U88" s="98">
        <f t="shared" ca="1" si="21"/>
        <v>0</v>
      </c>
      <c r="V88" s="117">
        <f t="shared" ca="1" si="22"/>
        <v>0</v>
      </c>
      <c r="W88" s="117">
        <f t="shared" ca="1" si="23"/>
        <v>0</v>
      </c>
      <c r="X88" s="117" t="str">
        <f t="shared" ca="1" si="24"/>
        <v/>
      </c>
      <c r="Y88" s="97">
        <f t="shared" ca="1" si="25"/>
        <v>0</v>
      </c>
      <c r="Z88" s="97">
        <f t="shared" ca="1" si="26"/>
        <v>0</v>
      </c>
      <c r="AA88" s="97">
        <f ca="1">IF(AND(N88,P88,K88&gt;项目信息!$C$18),INT((IF(Q88,L88,K88)-项目信息!$C$18)/30)+1,0)</f>
        <v>0</v>
      </c>
      <c r="AB88" s="97" t="str">
        <f ca="1">IF(N88,WEEKNUM(IF(L88&lt;&gt;"",L88,IF(K88&lt;&gt;"",K88,J88)-项目信息!$C$18)+1),"")</f>
        <v/>
      </c>
      <c r="AC88" s="97" t="str">
        <f ca="1">IFERROR(VLOOKUP(VLOOKUP(G88,内部通讯录!$B:$F,5,FALSE),项目参数!$I$14:$J$21,2,FALSE),"")</f>
        <v/>
      </c>
      <c r="AD88" s="97" t="str">
        <f ca="1">IF($N88,$AC88*V88/项目参数!$J$29,"")</f>
        <v/>
      </c>
      <c r="AE88" s="97" t="str">
        <f ca="1">IF($N88,$AC88*W88/项目参数!$J$29,"")</f>
        <v/>
      </c>
      <c r="AF88" s="99" t="str">
        <f ca="1">IF(OR('临-间接'!S88=0,'临-间接'!S88="(空白)"),"",'临-间接'!S88)</f>
        <v/>
      </c>
      <c r="AG88" s="34" t="str">
        <f ca="1">IF(P88,IF(L88&lt;&gt;"", L88, IF(OR(I88="暂停",I88="取消"), IFERROR(WORKDAY.INTL($K88,$M88*$H88,1,项目参数!$B$2:$B$200),WORKDAY($K88,$M88*$H88,1)),TODAY())),"")</f>
        <v/>
      </c>
      <c r="AH88">
        <f ca="1">IF(AND(N88,P88),IF('临-间接'!T88="(空白)",0,'临-间接'!T88),0)</f>
        <v>0</v>
      </c>
      <c r="AI88" s="34" t="str">
        <f ca="1">IF($N88,VLOOKUP($B88,项目阶段与里程碑!$B:$E,3,FALSE),"")</f>
        <v/>
      </c>
      <c r="AJ88" s="34" t="str">
        <f ca="1">IF($N88,VLOOKUP($B88,项目阶段与里程碑!$B:$E,4,FALSE),"")</f>
        <v/>
      </c>
      <c r="AK88" s="34" t="str">
        <f t="shared" ca="1" si="27"/>
        <v/>
      </c>
      <c r="AL88" s="92" t="str">
        <f ca="1">IF($AK88&lt;&gt;"",IFERROR(NETWORKDAYS.INTL($AI88,$AK88,1,项目参数!$B$2:$B$200),NETWORKDAYS($AI88,$AK88,1)),"")</f>
        <v/>
      </c>
      <c r="AM88" s="92" t="str">
        <f ca="1">IF(K88&lt;&gt;"",IFERROR(NETWORKDAYS.INTL($AI88,$K88,1,项目参数!$B$2:$B$200),NETWORKDAYS($AI88,$K88,1)),"")</f>
        <v/>
      </c>
      <c r="AN88" s="92" t="str">
        <f ca="1">IF(L88&lt;&gt;"",IFERROR(NETWORKDAYS.INTL($AI88,$L88,1,项目参数!$B$2:$B$200),NETWORKDAYS($AI88,$L88,1)),"")</f>
        <v/>
      </c>
    </row>
    <row r="89" spans="1:40">
      <c r="A89">
        <f ca="1">IF('临-间接'!F89="(空白)","",'临-间接'!F89)</f>
        <v>0</v>
      </c>
      <c r="B89">
        <f ca="1">IF('临-间接'!G89="(空白)","",'临-间接'!G89)</f>
        <v>0</v>
      </c>
      <c r="C89">
        <f ca="1">IF('临-间接'!I89="(空白)","",'临-间接'!I89)</f>
        <v>0</v>
      </c>
      <c r="D89">
        <f ca="1">IF('临-间接'!J89="(空白)","",'临-间接'!J89)</f>
        <v>0</v>
      </c>
      <c r="E89">
        <f ca="1">IF('临-间接'!K89="(空白)","",'临-间接'!K89)</f>
        <v>0</v>
      </c>
      <c r="F89">
        <f ca="1">IF('临-间接'!H89="(空白)","",'临-间接'!H89)</f>
        <v>0</v>
      </c>
      <c r="G89">
        <f ca="1">IF('临-间接'!L89="(空白)","",'临-间接'!L89)</f>
        <v>0</v>
      </c>
      <c r="H89">
        <f ca="1">IF('临-间接'!M89="(空白)",0,'临-间接'!M89)</f>
        <v>0</v>
      </c>
      <c r="I89" t="str">
        <f ca="1">IF(OR('临-间接'!R89=0,'临-间接'!R89="(空白)"),"",'临-间接'!R89)</f>
        <v/>
      </c>
      <c r="J89" s="34" t="str">
        <f ca="1">IF(OR('临-间接'!N89=0,'临-间接'!N89="(空白)"),"",'临-间接'!N89)</f>
        <v/>
      </c>
      <c r="K89" s="34" t="str">
        <f ca="1">IF(OR('临-间接'!O89=0,'临-间接'!O89="(空白)"),"",'临-间接'!O89)</f>
        <v/>
      </c>
      <c r="L89" s="34" t="str">
        <f ca="1">IF(OR('临-间接'!P89=0,'临-间接'!P89="(空白)"),"",'临-间接'!P89)</f>
        <v/>
      </c>
      <c r="M89">
        <f ca="1">IF('临-间接'!Q89="(空白)",0,'临-间接'!Q89)</f>
        <v>0</v>
      </c>
      <c r="N89" s="97" t="b">
        <f t="shared" ca="1" si="15"/>
        <v>0</v>
      </c>
      <c r="O89" s="97" t="b">
        <f t="shared" ca="1" si="16"/>
        <v>0</v>
      </c>
      <c r="P89" s="97" t="b">
        <f t="shared" ca="1" si="17"/>
        <v>0</v>
      </c>
      <c r="Q89" s="97" t="b">
        <f t="shared" ca="1" si="18"/>
        <v>0</v>
      </c>
      <c r="R89" s="97" t="b">
        <f t="shared" ca="1" si="19"/>
        <v>0</v>
      </c>
      <c r="S89" s="97" t="str">
        <f t="shared" ca="1" si="20"/>
        <v>未开始</v>
      </c>
      <c r="T89" s="97">
        <f ca="1">IF(AND(N89,P89,NOT(Q89)),NETWORKDAYS(K89,AG89,项目参数!$B$2:$B$200),0)</f>
        <v>0</v>
      </c>
      <c r="U89" s="98">
        <f t="shared" ca="1" si="21"/>
        <v>0</v>
      </c>
      <c r="V89" s="117">
        <f t="shared" ca="1" si="22"/>
        <v>0</v>
      </c>
      <c r="W89" s="117">
        <f t="shared" ca="1" si="23"/>
        <v>0</v>
      </c>
      <c r="X89" s="117" t="str">
        <f t="shared" ca="1" si="24"/>
        <v/>
      </c>
      <c r="Y89" s="97">
        <f t="shared" ca="1" si="25"/>
        <v>0</v>
      </c>
      <c r="Z89" s="97">
        <f t="shared" ca="1" si="26"/>
        <v>0</v>
      </c>
      <c r="AA89" s="97">
        <f ca="1">IF(AND(N89,P89,K89&gt;项目信息!$C$18),INT((IF(Q89,L89,K89)-项目信息!$C$18)/30)+1,0)</f>
        <v>0</v>
      </c>
      <c r="AB89" s="97" t="str">
        <f ca="1">IF(N89,WEEKNUM(IF(L89&lt;&gt;"",L89,IF(K89&lt;&gt;"",K89,J89)-项目信息!$C$18)+1),"")</f>
        <v/>
      </c>
      <c r="AC89" s="97" t="str">
        <f ca="1">IFERROR(VLOOKUP(VLOOKUP(G89,内部通讯录!$B:$F,5,FALSE),项目参数!$I$14:$J$21,2,FALSE),"")</f>
        <v/>
      </c>
      <c r="AD89" s="97" t="str">
        <f ca="1">IF($N89,$AC89*V89/项目参数!$J$29,"")</f>
        <v/>
      </c>
      <c r="AE89" s="97" t="str">
        <f ca="1">IF($N89,$AC89*W89/项目参数!$J$29,"")</f>
        <v/>
      </c>
      <c r="AF89" s="99" t="str">
        <f ca="1">IF(OR('临-间接'!S89=0,'临-间接'!S89="(空白)"),"",'临-间接'!S89)</f>
        <v/>
      </c>
      <c r="AG89" s="34" t="str">
        <f ca="1">IF(P89,IF(L89&lt;&gt;"", L89, IF(OR(I89="暂停",I89="取消"), IFERROR(WORKDAY.INTL($K89,$M89*$H89,1,项目参数!$B$2:$B$200),WORKDAY($K89,$M89*$H89,1)),TODAY())),"")</f>
        <v/>
      </c>
      <c r="AH89">
        <f ca="1">IF(AND(N89,P89),IF('临-间接'!T89="(空白)",0,'临-间接'!T89),0)</f>
        <v>0</v>
      </c>
      <c r="AI89" s="34" t="str">
        <f ca="1">IF($N89,VLOOKUP($B89,项目阶段与里程碑!$B:$E,3,FALSE),"")</f>
        <v/>
      </c>
      <c r="AJ89" s="34" t="str">
        <f ca="1">IF($N89,VLOOKUP($B89,项目阶段与里程碑!$B:$E,4,FALSE),"")</f>
        <v/>
      </c>
      <c r="AK89" s="34" t="str">
        <f t="shared" ca="1" si="27"/>
        <v/>
      </c>
      <c r="AL89" s="92" t="str">
        <f ca="1">IF($AK89&lt;&gt;"",IFERROR(NETWORKDAYS.INTL($AI89,$AK89,1,项目参数!$B$2:$B$200),NETWORKDAYS($AI89,$AK89,1)),"")</f>
        <v/>
      </c>
      <c r="AM89" s="92" t="str">
        <f ca="1">IF(K89&lt;&gt;"",IFERROR(NETWORKDAYS.INTL($AI89,$K89,1,项目参数!$B$2:$B$200),NETWORKDAYS($AI89,$K89,1)),"")</f>
        <v/>
      </c>
      <c r="AN89" s="92" t="str">
        <f ca="1">IF(L89&lt;&gt;"",IFERROR(NETWORKDAYS.INTL($AI89,$L89,1,项目参数!$B$2:$B$200),NETWORKDAYS($AI89,$L89,1)),"")</f>
        <v/>
      </c>
    </row>
    <row r="90" spans="1:40">
      <c r="A90">
        <f ca="1">IF('临-间接'!F90="(空白)","",'临-间接'!F90)</f>
        <v>0</v>
      </c>
      <c r="B90">
        <f ca="1">IF('临-间接'!G90="(空白)","",'临-间接'!G90)</f>
        <v>0</v>
      </c>
      <c r="C90">
        <f ca="1">IF('临-间接'!I90="(空白)","",'临-间接'!I90)</f>
        <v>0</v>
      </c>
      <c r="D90">
        <f ca="1">IF('临-间接'!J90="(空白)","",'临-间接'!J90)</f>
        <v>0</v>
      </c>
      <c r="E90">
        <f ca="1">IF('临-间接'!K90="(空白)","",'临-间接'!K90)</f>
        <v>0</v>
      </c>
      <c r="F90">
        <f ca="1">IF('临-间接'!H90="(空白)","",'临-间接'!H90)</f>
        <v>0</v>
      </c>
      <c r="G90">
        <f ca="1">IF('临-间接'!L90="(空白)","",'临-间接'!L90)</f>
        <v>0</v>
      </c>
      <c r="H90">
        <f ca="1">IF('临-间接'!M90="(空白)",0,'临-间接'!M90)</f>
        <v>0</v>
      </c>
      <c r="I90" t="str">
        <f ca="1">IF(OR('临-间接'!R90=0,'临-间接'!R90="(空白)"),"",'临-间接'!R90)</f>
        <v/>
      </c>
      <c r="J90" s="34" t="str">
        <f ca="1">IF(OR('临-间接'!N90=0,'临-间接'!N90="(空白)"),"",'临-间接'!N90)</f>
        <v/>
      </c>
      <c r="K90" s="34" t="str">
        <f ca="1">IF(OR('临-间接'!O90=0,'临-间接'!O90="(空白)"),"",'临-间接'!O90)</f>
        <v/>
      </c>
      <c r="L90" s="34" t="str">
        <f ca="1">IF(OR('临-间接'!P90=0,'临-间接'!P90="(空白)"),"",'临-间接'!P90)</f>
        <v/>
      </c>
      <c r="M90">
        <f ca="1">IF('临-间接'!Q90="(空白)",0,'临-间接'!Q90)</f>
        <v>0</v>
      </c>
      <c r="N90" s="97" t="b">
        <f t="shared" ca="1" si="15"/>
        <v>0</v>
      </c>
      <c r="O90" s="97" t="b">
        <f t="shared" ca="1" si="16"/>
        <v>0</v>
      </c>
      <c r="P90" s="97" t="b">
        <f t="shared" ca="1" si="17"/>
        <v>0</v>
      </c>
      <c r="Q90" s="97" t="b">
        <f t="shared" ca="1" si="18"/>
        <v>0</v>
      </c>
      <c r="R90" s="97" t="b">
        <f t="shared" ca="1" si="19"/>
        <v>0</v>
      </c>
      <c r="S90" s="97" t="str">
        <f t="shared" ca="1" si="20"/>
        <v>未开始</v>
      </c>
      <c r="T90" s="97">
        <f ca="1">IF(AND(N90,P90,NOT(Q90)),NETWORKDAYS(K90,AG90,项目参数!$B$2:$B$200),0)</f>
        <v>0</v>
      </c>
      <c r="U90" s="98">
        <f t="shared" ca="1" si="21"/>
        <v>0</v>
      </c>
      <c r="V90" s="117">
        <f t="shared" ca="1" si="22"/>
        <v>0</v>
      </c>
      <c r="W90" s="117">
        <f t="shared" ca="1" si="23"/>
        <v>0</v>
      </c>
      <c r="X90" s="117" t="str">
        <f t="shared" ca="1" si="24"/>
        <v/>
      </c>
      <c r="Y90" s="97">
        <f t="shared" ca="1" si="25"/>
        <v>0</v>
      </c>
      <c r="Z90" s="97">
        <f t="shared" ca="1" si="26"/>
        <v>0</v>
      </c>
      <c r="AA90" s="97">
        <f ca="1">IF(AND(N90,P90,K90&gt;项目信息!$C$18),INT((IF(Q90,L90,K90)-项目信息!$C$18)/30)+1,0)</f>
        <v>0</v>
      </c>
      <c r="AB90" s="97" t="str">
        <f ca="1">IF(N90,WEEKNUM(IF(L90&lt;&gt;"",L90,IF(K90&lt;&gt;"",K90,J90)-项目信息!$C$18)+1),"")</f>
        <v/>
      </c>
      <c r="AC90" s="97" t="str">
        <f ca="1">IFERROR(VLOOKUP(VLOOKUP(G90,内部通讯录!$B:$F,5,FALSE),项目参数!$I$14:$J$21,2,FALSE),"")</f>
        <v/>
      </c>
      <c r="AD90" s="97" t="str">
        <f ca="1">IF($N90,$AC90*V90/项目参数!$J$29,"")</f>
        <v/>
      </c>
      <c r="AE90" s="97" t="str">
        <f ca="1">IF($N90,$AC90*W90/项目参数!$J$29,"")</f>
        <v/>
      </c>
      <c r="AF90" s="99" t="str">
        <f ca="1">IF(OR('临-间接'!S90=0,'临-间接'!S90="(空白)"),"",'临-间接'!S90)</f>
        <v/>
      </c>
      <c r="AG90" s="34" t="str">
        <f ca="1">IF(P90,IF(L90&lt;&gt;"", L90, IF(OR(I90="暂停",I90="取消"), IFERROR(WORKDAY.INTL($K90,$M90*$H90,1,项目参数!$B$2:$B$200),WORKDAY($K90,$M90*$H90,1)),TODAY())),"")</f>
        <v/>
      </c>
      <c r="AH90">
        <f ca="1">IF(AND(N90,P90),IF('临-间接'!T90="(空白)",0,'临-间接'!T90),0)</f>
        <v>0</v>
      </c>
      <c r="AI90" s="34" t="str">
        <f ca="1">IF($N90,VLOOKUP($B90,项目阶段与里程碑!$B:$E,3,FALSE),"")</f>
        <v/>
      </c>
      <c r="AJ90" s="34" t="str">
        <f ca="1">IF($N90,VLOOKUP($B90,项目阶段与里程碑!$B:$E,4,FALSE),"")</f>
        <v/>
      </c>
      <c r="AK90" s="34" t="str">
        <f t="shared" ca="1" si="27"/>
        <v/>
      </c>
      <c r="AL90" s="92" t="str">
        <f ca="1">IF($AK90&lt;&gt;"",IFERROR(NETWORKDAYS.INTL($AI90,$AK90,1,项目参数!$B$2:$B$200),NETWORKDAYS($AI90,$AK90,1)),"")</f>
        <v/>
      </c>
      <c r="AM90" s="92" t="str">
        <f ca="1">IF(K90&lt;&gt;"",IFERROR(NETWORKDAYS.INTL($AI90,$K90,1,项目参数!$B$2:$B$200),NETWORKDAYS($AI90,$K90,1)),"")</f>
        <v/>
      </c>
      <c r="AN90" s="92" t="str">
        <f ca="1">IF(L90&lt;&gt;"",IFERROR(NETWORKDAYS.INTL($AI90,$L90,1,项目参数!$B$2:$B$200),NETWORKDAYS($AI90,$L90,1)),"")</f>
        <v/>
      </c>
    </row>
    <row r="91" spans="1:40">
      <c r="A91">
        <f ca="1">IF('临-间接'!F91="(空白)","",'临-间接'!F91)</f>
        <v>0</v>
      </c>
      <c r="B91">
        <f ca="1">IF('临-间接'!G91="(空白)","",'临-间接'!G91)</f>
        <v>0</v>
      </c>
      <c r="C91">
        <f ca="1">IF('临-间接'!I91="(空白)","",'临-间接'!I91)</f>
        <v>0</v>
      </c>
      <c r="D91">
        <f ca="1">IF('临-间接'!J91="(空白)","",'临-间接'!J91)</f>
        <v>0</v>
      </c>
      <c r="E91">
        <f ca="1">IF('临-间接'!K91="(空白)","",'临-间接'!K91)</f>
        <v>0</v>
      </c>
      <c r="F91">
        <f ca="1">IF('临-间接'!H91="(空白)","",'临-间接'!H91)</f>
        <v>0</v>
      </c>
      <c r="G91">
        <f ca="1">IF('临-间接'!L91="(空白)","",'临-间接'!L91)</f>
        <v>0</v>
      </c>
      <c r="H91">
        <f ca="1">IF('临-间接'!M91="(空白)",0,'临-间接'!M91)</f>
        <v>0</v>
      </c>
      <c r="I91" t="str">
        <f ca="1">IF(OR('临-间接'!R91=0,'临-间接'!R91="(空白)"),"",'临-间接'!R91)</f>
        <v/>
      </c>
      <c r="J91" s="34" t="str">
        <f ca="1">IF(OR('临-间接'!N91=0,'临-间接'!N91="(空白)"),"",'临-间接'!N91)</f>
        <v/>
      </c>
      <c r="K91" s="34" t="str">
        <f ca="1">IF(OR('临-间接'!O91=0,'临-间接'!O91="(空白)"),"",'临-间接'!O91)</f>
        <v/>
      </c>
      <c r="L91" s="34" t="str">
        <f ca="1">IF(OR('临-间接'!P91=0,'临-间接'!P91="(空白)"),"",'临-间接'!P91)</f>
        <v/>
      </c>
      <c r="M91">
        <f ca="1">IF('临-间接'!Q91="(空白)",0,'临-间接'!Q91)</f>
        <v>0</v>
      </c>
      <c r="N91" s="97" t="b">
        <f t="shared" ca="1" si="15"/>
        <v>0</v>
      </c>
      <c r="O91" s="97" t="b">
        <f t="shared" ca="1" si="16"/>
        <v>0</v>
      </c>
      <c r="P91" s="97" t="b">
        <f t="shared" ca="1" si="17"/>
        <v>0</v>
      </c>
      <c r="Q91" s="97" t="b">
        <f t="shared" ca="1" si="18"/>
        <v>0</v>
      </c>
      <c r="R91" s="97" t="b">
        <f t="shared" ca="1" si="19"/>
        <v>0</v>
      </c>
      <c r="S91" s="97" t="str">
        <f t="shared" ca="1" si="20"/>
        <v>未开始</v>
      </c>
      <c r="T91" s="97">
        <f ca="1">IF(AND(N91,P91,NOT(Q91)),NETWORKDAYS(K91,AG91,项目参数!$B$2:$B$200),0)</f>
        <v>0</v>
      </c>
      <c r="U91" s="98">
        <f t="shared" ca="1" si="21"/>
        <v>0</v>
      </c>
      <c r="V91" s="117">
        <f t="shared" ca="1" si="22"/>
        <v>0</v>
      </c>
      <c r="W91" s="117">
        <f t="shared" ca="1" si="23"/>
        <v>0</v>
      </c>
      <c r="X91" s="117" t="str">
        <f t="shared" ca="1" si="24"/>
        <v/>
      </c>
      <c r="Y91" s="97">
        <f t="shared" ca="1" si="25"/>
        <v>0</v>
      </c>
      <c r="Z91" s="97">
        <f t="shared" ca="1" si="26"/>
        <v>0</v>
      </c>
      <c r="AA91" s="97">
        <f ca="1">IF(AND(N91,P91,K91&gt;项目信息!$C$18),INT((IF(Q91,L91,K91)-项目信息!$C$18)/30)+1,0)</f>
        <v>0</v>
      </c>
      <c r="AB91" s="97" t="str">
        <f ca="1">IF(N91,WEEKNUM(IF(L91&lt;&gt;"",L91,IF(K91&lt;&gt;"",K91,J91)-项目信息!$C$18)+1),"")</f>
        <v/>
      </c>
      <c r="AC91" s="97" t="str">
        <f ca="1">IFERROR(VLOOKUP(VLOOKUP(G91,内部通讯录!$B:$F,5,FALSE),项目参数!$I$14:$J$21,2,FALSE),"")</f>
        <v/>
      </c>
      <c r="AD91" s="97" t="str">
        <f ca="1">IF($N91,$AC91*V91/项目参数!$J$29,"")</f>
        <v/>
      </c>
      <c r="AE91" s="97" t="str">
        <f ca="1">IF($N91,$AC91*W91/项目参数!$J$29,"")</f>
        <v/>
      </c>
      <c r="AF91" s="99" t="str">
        <f ca="1">IF(OR('临-间接'!S91=0,'临-间接'!S91="(空白)"),"",'临-间接'!S91)</f>
        <v/>
      </c>
      <c r="AG91" s="34" t="str">
        <f ca="1">IF(P91,IF(L91&lt;&gt;"", L91, IF(OR(I91="暂停",I91="取消"), IFERROR(WORKDAY.INTL($K91,$M91*$H91,1,项目参数!$B$2:$B$200),WORKDAY($K91,$M91*$H91,1)),TODAY())),"")</f>
        <v/>
      </c>
      <c r="AH91">
        <f ca="1">IF(AND(N91,P91),IF('临-间接'!T91="(空白)",0,'临-间接'!T91),0)</f>
        <v>0</v>
      </c>
      <c r="AI91" s="34" t="str">
        <f ca="1">IF($N91,VLOOKUP($B91,项目阶段与里程碑!$B:$E,3,FALSE),"")</f>
        <v/>
      </c>
      <c r="AJ91" s="34" t="str">
        <f ca="1">IF($N91,VLOOKUP($B91,项目阶段与里程碑!$B:$E,4,FALSE),"")</f>
        <v/>
      </c>
      <c r="AK91" s="34" t="str">
        <f t="shared" ca="1" si="27"/>
        <v/>
      </c>
      <c r="AL91" s="92" t="str">
        <f ca="1">IF($AK91&lt;&gt;"",IFERROR(NETWORKDAYS.INTL($AI91,$AK91,1,项目参数!$B$2:$B$200),NETWORKDAYS($AI91,$AK91,1)),"")</f>
        <v/>
      </c>
      <c r="AM91" s="92" t="str">
        <f ca="1">IF(K91&lt;&gt;"",IFERROR(NETWORKDAYS.INTL($AI91,$K91,1,项目参数!$B$2:$B$200),NETWORKDAYS($AI91,$K91,1)),"")</f>
        <v/>
      </c>
      <c r="AN91" s="92" t="str">
        <f ca="1">IF(L91&lt;&gt;"",IFERROR(NETWORKDAYS.INTL($AI91,$L91,1,项目参数!$B$2:$B$200),NETWORKDAYS($AI91,$L91,1)),"")</f>
        <v/>
      </c>
    </row>
    <row r="92" spans="1:40">
      <c r="A92">
        <f ca="1">IF('临-间接'!F92="(空白)","",'临-间接'!F92)</f>
        <v>0</v>
      </c>
      <c r="B92">
        <f ca="1">IF('临-间接'!G92="(空白)","",'临-间接'!G92)</f>
        <v>0</v>
      </c>
      <c r="C92">
        <f ca="1">IF('临-间接'!I92="(空白)","",'临-间接'!I92)</f>
        <v>0</v>
      </c>
      <c r="D92">
        <f ca="1">IF('临-间接'!J92="(空白)","",'临-间接'!J92)</f>
        <v>0</v>
      </c>
      <c r="E92">
        <f ca="1">IF('临-间接'!K92="(空白)","",'临-间接'!K92)</f>
        <v>0</v>
      </c>
      <c r="F92">
        <f ca="1">IF('临-间接'!H92="(空白)","",'临-间接'!H92)</f>
        <v>0</v>
      </c>
      <c r="G92">
        <f ca="1">IF('临-间接'!L92="(空白)","",'临-间接'!L92)</f>
        <v>0</v>
      </c>
      <c r="H92">
        <f ca="1">IF('临-间接'!M92="(空白)",0,'临-间接'!M92)</f>
        <v>0</v>
      </c>
      <c r="I92" t="str">
        <f ca="1">IF(OR('临-间接'!R92=0,'临-间接'!R92="(空白)"),"",'临-间接'!R92)</f>
        <v/>
      </c>
      <c r="J92" s="34" t="str">
        <f ca="1">IF(OR('临-间接'!N92=0,'临-间接'!N92="(空白)"),"",'临-间接'!N92)</f>
        <v/>
      </c>
      <c r="K92" s="34" t="str">
        <f ca="1">IF(OR('临-间接'!O92=0,'临-间接'!O92="(空白)"),"",'临-间接'!O92)</f>
        <v/>
      </c>
      <c r="L92" s="34" t="str">
        <f ca="1">IF(OR('临-间接'!P92=0,'临-间接'!P92="(空白)"),"",'临-间接'!P92)</f>
        <v/>
      </c>
      <c r="M92">
        <f ca="1">IF('临-间接'!Q92="(空白)",0,'临-间接'!Q92)</f>
        <v>0</v>
      </c>
      <c r="N92" s="97" t="b">
        <f t="shared" ca="1" si="15"/>
        <v>0</v>
      </c>
      <c r="O92" s="97" t="b">
        <f t="shared" ca="1" si="16"/>
        <v>0</v>
      </c>
      <c r="P92" s="97" t="b">
        <f t="shared" ca="1" si="17"/>
        <v>0</v>
      </c>
      <c r="Q92" s="97" t="b">
        <f t="shared" ca="1" si="18"/>
        <v>0</v>
      </c>
      <c r="R92" s="97" t="b">
        <f t="shared" ca="1" si="19"/>
        <v>0</v>
      </c>
      <c r="S92" s="97" t="str">
        <f t="shared" ca="1" si="20"/>
        <v>未开始</v>
      </c>
      <c r="T92" s="97">
        <f ca="1">IF(AND(N92,P92,NOT(Q92)),NETWORKDAYS(K92,AG92,项目参数!$B$2:$B$200),0)</f>
        <v>0</v>
      </c>
      <c r="U92" s="98">
        <f t="shared" ca="1" si="21"/>
        <v>0</v>
      </c>
      <c r="V92" s="117">
        <f t="shared" ca="1" si="22"/>
        <v>0</v>
      </c>
      <c r="W92" s="117">
        <f t="shared" ca="1" si="23"/>
        <v>0</v>
      </c>
      <c r="X92" s="117" t="str">
        <f t="shared" ca="1" si="24"/>
        <v/>
      </c>
      <c r="Y92" s="97">
        <f t="shared" ca="1" si="25"/>
        <v>0</v>
      </c>
      <c r="Z92" s="97">
        <f t="shared" ca="1" si="26"/>
        <v>0</v>
      </c>
      <c r="AA92" s="97">
        <f ca="1">IF(AND(N92,P92,K92&gt;项目信息!$C$18),INT((IF(Q92,L92,K92)-项目信息!$C$18)/30)+1,0)</f>
        <v>0</v>
      </c>
      <c r="AB92" s="97" t="str">
        <f ca="1">IF(N92,WEEKNUM(IF(L92&lt;&gt;"",L92,IF(K92&lt;&gt;"",K92,J92)-项目信息!$C$18)+1),"")</f>
        <v/>
      </c>
      <c r="AC92" s="97" t="str">
        <f ca="1">IFERROR(VLOOKUP(VLOOKUP(G92,内部通讯录!$B:$F,5,FALSE),项目参数!$I$14:$J$21,2,FALSE),"")</f>
        <v/>
      </c>
      <c r="AD92" s="97" t="str">
        <f ca="1">IF($N92,$AC92*V92/项目参数!$J$29,"")</f>
        <v/>
      </c>
      <c r="AE92" s="97" t="str">
        <f ca="1">IF($N92,$AC92*W92/项目参数!$J$29,"")</f>
        <v/>
      </c>
      <c r="AF92" s="99" t="str">
        <f ca="1">IF(OR('临-间接'!S92=0,'临-间接'!S92="(空白)"),"",'临-间接'!S92)</f>
        <v/>
      </c>
      <c r="AG92" s="34" t="str">
        <f ca="1">IF(P92,IF(L92&lt;&gt;"", L92, IF(OR(I92="暂停",I92="取消"), IFERROR(WORKDAY.INTL($K92,$M92*$H92,1,项目参数!$B$2:$B$200),WORKDAY($K92,$M92*$H92,1)),TODAY())),"")</f>
        <v/>
      </c>
      <c r="AH92">
        <f ca="1">IF(AND(N92,P92),IF('临-间接'!T92="(空白)",0,'临-间接'!T92),0)</f>
        <v>0</v>
      </c>
      <c r="AI92" s="34" t="str">
        <f ca="1">IF($N92,VLOOKUP($B92,项目阶段与里程碑!$B:$E,3,FALSE),"")</f>
        <v/>
      </c>
      <c r="AJ92" s="34" t="str">
        <f ca="1">IF($N92,VLOOKUP($B92,项目阶段与里程碑!$B:$E,4,FALSE),"")</f>
        <v/>
      </c>
      <c r="AK92" s="34" t="str">
        <f t="shared" ca="1" si="27"/>
        <v/>
      </c>
      <c r="AL92" s="92" t="str">
        <f ca="1">IF($AK92&lt;&gt;"",IFERROR(NETWORKDAYS.INTL($AI92,$AK92,1,项目参数!$B$2:$B$200),NETWORKDAYS($AI92,$AK92,1)),"")</f>
        <v/>
      </c>
      <c r="AM92" s="92" t="str">
        <f ca="1">IF(K92&lt;&gt;"",IFERROR(NETWORKDAYS.INTL($AI92,$K92,1,项目参数!$B$2:$B$200),NETWORKDAYS($AI92,$K92,1)),"")</f>
        <v/>
      </c>
      <c r="AN92" s="92" t="str">
        <f ca="1">IF(L92&lt;&gt;"",IFERROR(NETWORKDAYS.INTL($AI92,$L92,1,项目参数!$B$2:$B$200),NETWORKDAYS($AI92,$L92,1)),"")</f>
        <v/>
      </c>
    </row>
    <row r="93" spans="1:40">
      <c r="A93">
        <f ca="1">IF('临-间接'!F93="(空白)","",'临-间接'!F93)</f>
        <v>0</v>
      </c>
      <c r="B93">
        <f ca="1">IF('临-间接'!G93="(空白)","",'临-间接'!G93)</f>
        <v>0</v>
      </c>
      <c r="C93">
        <f ca="1">IF('临-间接'!I93="(空白)","",'临-间接'!I93)</f>
        <v>0</v>
      </c>
      <c r="D93">
        <f ca="1">IF('临-间接'!J93="(空白)","",'临-间接'!J93)</f>
        <v>0</v>
      </c>
      <c r="E93">
        <f ca="1">IF('临-间接'!K93="(空白)","",'临-间接'!K93)</f>
        <v>0</v>
      </c>
      <c r="F93">
        <f ca="1">IF('临-间接'!H93="(空白)","",'临-间接'!H93)</f>
        <v>0</v>
      </c>
      <c r="G93">
        <f ca="1">IF('临-间接'!L93="(空白)","",'临-间接'!L93)</f>
        <v>0</v>
      </c>
      <c r="H93">
        <f ca="1">IF('临-间接'!M93="(空白)",0,'临-间接'!M93)</f>
        <v>0</v>
      </c>
      <c r="I93" t="str">
        <f ca="1">IF(OR('临-间接'!R93=0,'临-间接'!R93="(空白)"),"",'临-间接'!R93)</f>
        <v/>
      </c>
      <c r="J93" s="34" t="str">
        <f ca="1">IF(OR('临-间接'!N93=0,'临-间接'!N93="(空白)"),"",'临-间接'!N93)</f>
        <v/>
      </c>
      <c r="K93" s="34" t="str">
        <f ca="1">IF(OR('临-间接'!O93=0,'临-间接'!O93="(空白)"),"",'临-间接'!O93)</f>
        <v/>
      </c>
      <c r="L93" s="34" t="str">
        <f ca="1">IF(OR('临-间接'!P93=0,'临-间接'!P93="(空白)"),"",'临-间接'!P93)</f>
        <v/>
      </c>
      <c r="M93">
        <f ca="1">IF('临-间接'!Q93="(空白)",0,'临-间接'!Q93)</f>
        <v>0</v>
      </c>
      <c r="N93" s="97" t="b">
        <f t="shared" ca="1" si="15"/>
        <v>0</v>
      </c>
      <c r="O93" s="97" t="b">
        <f t="shared" ca="1" si="16"/>
        <v>0</v>
      </c>
      <c r="P93" s="97" t="b">
        <f t="shared" ca="1" si="17"/>
        <v>0</v>
      </c>
      <c r="Q93" s="97" t="b">
        <f t="shared" ca="1" si="18"/>
        <v>0</v>
      </c>
      <c r="R93" s="97" t="b">
        <f t="shared" ca="1" si="19"/>
        <v>0</v>
      </c>
      <c r="S93" s="97" t="str">
        <f t="shared" ca="1" si="20"/>
        <v>未开始</v>
      </c>
      <c r="T93" s="97">
        <f ca="1">IF(AND(N93,P93,NOT(Q93)),NETWORKDAYS(K93,AG93,项目参数!$B$2:$B$200),0)</f>
        <v>0</v>
      </c>
      <c r="U93" s="98">
        <f t="shared" ca="1" si="21"/>
        <v>0</v>
      </c>
      <c r="V93" s="117">
        <f t="shared" ca="1" si="22"/>
        <v>0</v>
      </c>
      <c r="W93" s="117">
        <f t="shared" ca="1" si="23"/>
        <v>0</v>
      </c>
      <c r="X93" s="117" t="str">
        <f t="shared" ca="1" si="24"/>
        <v/>
      </c>
      <c r="Y93" s="97">
        <f t="shared" ca="1" si="25"/>
        <v>0</v>
      </c>
      <c r="Z93" s="97">
        <f t="shared" ca="1" si="26"/>
        <v>0</v>
      </c>
      <c r="AA93" s="97">
        <f ca="1">IF(AND(N93,P93,K93&gt;项目信息!$C$18),INT((IF(Q93,L93,K93)-项目信息!$C$18)/30)+1,0)</f>
        <v>0</v>
      </c>
      <c r="AB93" s="97" t="str">
        <f ca="1">IF(N93,WEEKNUM(IF(L93&lt;&gt;"",L93,IF(K93&lt;&gt;"",K93,J93)-项目信息!$C$18)+1),"")</f>
        <v/>
      </c>
      <c r="AC93" s="97" t="str">
        <f ca="1">IFERROR(VLOOKUP(VLOOKUP(G93,内部通讯录!$B:$F,5,FALSE),项目参数!$I$14:$J$21,2,FALSE),"")</f>
        <v/>
      </c>
      <c r="AD93" s="97" t="str">
        <f ca="1">IF($N93,$AC93*V93/项目参数!$J$29,"")</f>
        <v/>
      </c>
      <c r="AE93" s="97" t="str">
        <f ca="1">IF($N93,$AC93*W93/项目参数!$J$29,"")</f>
        <v/>
      </c>
      <c r="AF93" s="99" t="str">
        <f ca="1">IF(OR('临-间接'!S93=0,'临-间接'!S93="(空白)"),"",'临-间接'!S93)</f>
        <v/>
      </c>
      <c r="AG93" s="34" t="str">
        <f ca="1">IF(P93,IF(L93&lt;&gt;"", L93, IF(OR(I93="暂停",I93="取消"), IFERROR(WORKDAY.INTL($K93,$M93*$H93,1,项目参数!$B$2:$B$200),WORKDAY($K93,$M93*$H93,1)),TODAY())),"")</f>
        <v/>
      </c>
      <c r="AH93">
        <f ca="1">IF(AND(N93,P93),IF('临-间接'!T93="(空白)",0,'临-间接'!T93),0)</f>
        <v>0</v>
      </c>
      <c r="AI93" s="34" t="str">
        <f ca="1">IF($N93,VLOOKUP($B93,项目阶段与里程碑!$B:$E,3,FALSE),"")</f>
        <v/>
      </c>
      <c r="AJ93" s="34" t="str">
        <f ca="1">IF($N93,VLOOKUP($B93,项目阶段与里程碑!$B:$E,4,FALSE),"")</f>
        <v/>
      </c>
      <c r="AK93" s="34" t="str">
        <f t="shared" ca="1" si="27"/>
        <v/>
      </c>
      <c r="AL93" s="92" t="str">
        <f ca="1">IF($AK93&lt;&gt;"",IFERROR(NETWORKDAYS.INTL($AI93,$AK93,1,项目参数!$B$2:$B$200),NETWORKDAYS($AI93,$AK93,1)),"")</f>
        <v/>
      </c>
      <c r="AM93" s="92" t="str">
        <f ca="1">IF(K93&lt;&gt;"",IFERROR(NETWORKDAYS.INTL($AI93,$K93,1,项目参数!$B$2:$B$200),NETWORKDAYS($AI93,$K93,1)),"")</f>
        <v/>
      </c>
      <c r="AN93" s="92" t="str">
        <f ca="1">IF(L93&lt;&gt;"",IFERROR(NETWORKDAYS.INTL($AI93,$L93,1,项目参数!$B$2:$B$200),NETWORKDAYS($AI93,$L93,1)),"")</f>
        <v/>
      </c>
    </row>
    <row r="94" spans="1:40">
      <c r="A94">
        <f ca="1">IF('临-间接'!F94="(空白)","",'临-间接'!F94)</f>
        <v>0</v>
      </c>
      <c r="B94">
        <f ca="1">IF('临-间接'!G94="(空白)","",'临-间接'!G94)</f>
        <v>0</v>
      </c>
      <c r="C94">
        <f ca="1">IF('临-间接'!I94="(空白)","",'临-间接'!I94)</f>
        <v>0</v>
      </c>
      <c r="D94">
        <f ca="1">IF('临-间接'!J94="(空白)","",'临-间接'!J94)</f>
        <v>0</v>
      </c>
      <c r="E94">
        <f ca="1">IF('临-间接'!K94="(空白)","",'临-间接'!K94)</f>
        <v>0</v>
      </c>
      <c r="F94">
        <f ca="1">IF('临-间接'!H94="(空白)","",'临-间接'!H94)</f>
        <v>0</v>
      </c>
      <c r="G94">
        <f ca="1">IF('临-间接'!L94="(空白)","",'临-间接'!L94)</f>
        <v>0</v>
      </c>
      <c r="H94">
        <f ca="1">IF('临-间接'!M94="(空白)",0,'临-间接'!M94)</f>
        <v>0</v>
      </c>
      <c r="I94" t="str">
        <f ca="1">IF(OR('临-间接'!R94=0,'临-间接'!R94="(空白)"),"",'临-间接'!R94)</f>
        <v/>
      </c>
      <c r="J94" s="34" t="str">
        <f ca="1">IF(OR('临-间接'!N94=0,'临-间接'!N94="(空白)"),"",'临-间接'!N94)</f>
        <v/>
      </c>
      <c r="K94" s="34" t="str">
        <f ca="1">IF(OR('临-间接'!O94=0,'临-间接'!O94="(空白)"),"",'临-间接'!O94)</f>
        <v/>
      </c>
      <c r="L94" s="34" t="str">
        <f ca="1">IF(OR('临-间接'!P94=0,'临-间接'!P94="(空白)"),"",'临-间接'!P94)</f>
        <v/>
      </c>
      <c r="M94">
        <f ca="1">IF('临-间接'!Q94="(空白)",0,'临-间接'!Q94)</f>
        <v>0</v>
      </c>
      <c r="N94" s="97" t="b">
        <f t="shared" ca="1" si="15"/>
        <v>0</v>
      </c>
      <c r="O94" s="97" t="b">
        <f t="shared" ca="1" si="16"/>
        <v>0</v>
      </c>
      <c r="P94" s="97" t="b">
        <f t="shared" ca="1" si="17"/>
        <v>0</v>
      </c>
      <c r="Q94" s="97" t="b">
        <f t="shared" ca="1" si="18"/>
        <v>0</v>
      </c>
      <c r="R94" s="97" t="b">
        <f t="shared" ca="1" si="19"/>
        <v>0</v>
      </c>
      <c r="S94" s="97" t="str">
        <f t="shared" ca="1" si="20"/>
        <v>未开始</v>
      </c>
      <c r="T94" s="97">
        <f ca="1">IF(AND(N94,P94,NOT(Q94)),NETWORKDAYS(K94,AG94,项目参数!$B$2:$B$200),0)</f>
        <v>0</v>
      </c>
      <c r="U94" s="98">
        <f t="shared" ca="1" si="21"/>
        <v>0</v>
      </c>
      <c r="V94" s="117">
        <f t="shared" ca="1" si="22"/>
        <v>0</v>
      </c>
      <c r="W94" s="117">
        <f t="shared" ca="1" si="23"/>
        <v>0</v>
      </c>
      <c r="X94" s="117" t="str">
        <f t="shared" ca="1" si="24"/>
        <v/>
      </c>
      <c r="Y94" s="97">
        <f t="shared" ca="1" si="25"/>
        <v>0</v>
      </c>
      <c r="Z94" s="97">
        <f t="shared" ca="1" si="26"/>
        <v>0</v>
      </c>
      <c r="AA94" s="97">
        <f ca="1">IF(AND(N94,P94,K94&gt;项目信息!$C$18),INT((IF(Q94,L94,K94)-项目信息!$C$18)/30)+1,0)</f>
        <v>0</v>
      </c>
      <c r="AB94" s="97" t="str">
        <f ca="1">IF(N94,WEEKNUM(IF(L94&lt;&gt;"",L94,IF(K94&lt;&gt;"",K94,J94)-项目信息!$C$18)+1),"")</f>
        <v/>
      </c>
      <c r="AC94" s="97" t="str">
        <f ca="1">IFERROR(VLOOKUP(VLOOKUP(G94,内部通讯录!$B:$F,5,FALSE),项目参数!$I$14:$J$21,2,FALSE),"")</f>
        <v/>
      </c>
      <c r="AD94" s="97" t="str">
        <f ca="1">IF($N94,$AC94*V94/项目参数!$J$29,"")</f>
        <v/>
      </c>
      <c r="AE94" s="97" t="str">
        <f ca="1">IF($N94,$AC94*W94/项目参数!$J$29,"")</f>
        <v/>
      </c>
      <c r="AF94" s="99" t="str">
        <f ca="1">IF(OR('临-间接'!S94=0,'临-间接'!S94="(空白)"),"",'临-间接'!S94)</f>
        <v/>
      </c>
      <c r="AG94" s="34" t="str">
        <f ca="1">IF(P94,IF(L94&lt;&gt;"", L94, IF(OR(I94="暂停",I94="取消"), IFERROR(WORKDAY.INTL($K94,$M94*$H94,1,项目参数!$B$2:$B$200),WORKDAY($K94,$M94*$H94,1)),TODAY())),"")</f>
        <v/>
      </c>
      <c r="AH94">
        <f ca="1">IF(AND(N94,P94),IF('临-间接'!T94="(空白)",0,'临-间接'!T94),0)</f>
        <v>0</v>
      </c>
      <c r="AI94" s="34" t="str">
        <f ca="1">IF($N94,VLOOKUP($B94,项目阶段与里程碑!$B:$E,3,FALSE),"")</f>
        <v/>
      </c>
      <c r="AJ94" s="34" t="str">
        <f ca="1">IF($N94,VLOOKUP($B94,项目阶段与里程碑!$B:$E,4,FALSE),"")</f>
        <v/>
      </c>
      <c r="AK94" s="34" t="str">
        <f t="shared" ca="1" si="27"/>
        <v/>
      </c>
      <c r="AL94" s="92" t="str">
        <f ca="1">IF($AK94&lt;&gt;"",IFERROR(NETWORKDAYS.INTL($AI94,$AK94,1,项目参数!$B$2:$B$200),NETWORKDAYS($AI94,$AK94,1)),"")</f>
        <v/>
      </c>
      <c r="AM94" s="92" t="str">
        <f ca="1">IF(K94&lt;&gt;"",IFERROR(NETWORKDAYS.INTL($AI94,$K94,1,项目参数!$B$2:$B$200),NETWORKDAYS($AI94,$K94,1)),"")</f>
        <v/>
      </c>
      <c r="AN94" s="92" t="str">
        <f ca="1">IF(L94&lt;&gt;"",IFERROR(NETWORKDAYS.INTL($AI94,$L94,1,项目参数!$B$2:$B$200),NETWORKDAYS($AI94,$L94,1)),"")</f>
        <v/>
      </c>
    </row>
    <row r="95" spans="1:40">
      <c r="A95">
        <f ca="1">IF('临-间接'!F95="(空白)","",'临-间接'!F95)</f>
        <v>0</v>
      </c>
      <c r="B95">
        <f ca="1">IF('临-间接'!G95="(空白)","",'临-间接'!G95)</f>
        <v>0</v>
      </c>
      <c r="C95">
        <f ca="1">IF('临-间接'!I95="(空白)","",'临-间接'!I95)</f>
        <v>0</v>
      </c>
      <c r="D95">
        <f ca="1">IF('临-间接'!J95="(空白)","",'临-间接'!J95)</f>
        <v>0</v>
      </c>
      <c r="E95">
        <f ca="1">IF('临-间接'!K95="(空白)","",'临-间接'!K95)</f>
        <v>0</v>
      </c>
      <c r="F95">
        <f ca="1">IF('临-间接'!H95="(空白)","",'临-间接'!H95)</f>
        <v>0</v>
      </c>
      <c r="G95">
        <f ca="1">IF('临-间接'!L95="(空白)","",'临-间接'!L95)</f>
        <v>0</v>
      </c>
      <c r="H95">
        <f ca="1">IF('临-间接'!M95="(空白)",0,'临-间接'!M95)</f>
        <v>0</v>
      </c>
      <c r="I95" t="str">
        <f ca="1">IF(OR('临-间接'!R95=0,'临-间接'!R95="(空白)"),"",'临-间接'!R95)</f>
        <v/>
      </c>
      <c r="J95" s="34" t="str">
        <f ca="1">IF(OR('临-间接'!N95=0,'临-间接'!N95="(空白)"),"",'临-间接'!N95)</f>
        <v/>
      </c>
      <c r="K95" s="34" t="str">
        <f ca="1">IF(OR('临-间接'!O95=0,'临-间接'!O95="(空白)"),"",'临-间接'!O95)</f>
        <v/>
      </c>
      <c r="L95" s="34" t="str">
        <f ca="1">IF(OR('临-间接'!P95=0,'临-间接'!P95="(空白)"),"",'临-间接'!P95)</f>
        <v/>
      </c>
      <c r="M95">
        <f ca="1">IF('临-间接'!Q95="(空白)",0,'临-间接'!Q95)</f>
        <v>0</v>
      </c>
      <c r="N95" s="97" t="b">
        <f t="shared" ca="1" si="15"/>
        <v>0</v>
      </c>
      <c r="O95" s="97" t="b">
        <f t="shared" ca="1" si="16"/>
        <v>0</v>
      </c>
      <c r="P95" s="97" t="b">
        <f t="shared" ca="1" si="17"/>
        <v>0</v>
      </c>
      <c r="Q95" s="97" t="b">
        <f t="shared" ca="1" si="18"/>
        <v>0</v>
      </c>
      <c r="R95" s="97" t="b">
        <f t="shared" ca="1" si="19"/>
        <v>0</v>
      </c>
      <c r="S95" s="97" t="str">
        <f t="shared" ca="1" si="20"/>
        <v>未开始</v>
      </c>
      <c r="T95" s="97">
        <f ca="1">IF(AND(N95,P95,NOT(Q95)),NETWORKDAYS(K95,AG95,项目参数!$B$2:$B$200),0)</f>
        <v>0</v>
      </c>
      <c r="U95" s="98">
        <f t="shared" ca="1" si="21"/>
        <v>0</v>
      </c>
      <c r="V95" s="117">
        <f t="shared" ca="1" si="22"/>
        <v>0</v>
      </c>
      <c r="W95" s="117">
        <f t="shared" ca="1" si="23"/>
        <v>0</v>
      </c>
      <c r="X95" s="117" t="str">
        <f t="shared" ca="1" si="24"/>
        <v/>
      </c>
      <c r="Y95" s="97">
        <f t="shared" ca="1" si="25"/>
        <v>0</v>
      </c>
      <c r="Z95" s="97">
        <f t="shared" ca="1" si="26"/>
        <v>0</v>
      </c>
      <c r="AA95" s="97">
        <f ca="1">IF(AND(N95,P95,K95&gt;项目信息!$C$18),INT((IF(Q95,L95,K95)-项目信息!$C$18)/30)+1,0)</f>
        <v>0</v>
      </c>
      <c r="AB95" s="97" t="str">
        <f ca="1">IF(N95,WEEKNUM(IF(L95&lt;&gt;"",L95,IF(K95&lt;&gt;"",K95,J95)-项目信息!$C$18)+1),"")</f>
        <v/>
      </c>
      <c r="AC95" s="97" t="str">
        <f ca="1">IFERROR(VLOOKUP(VLOOKUP(G95,内部通讯录!$B:$F,5,FALSE),项目参数!$I$14:$J$21,2,FALSE),"")</f>
        <v/>
      </c>
      <c r="AD95" s="97" t="str">
        <f ca="1">IF($N95,$AC95*V95/项目参数!$J$29,"")</f>
        <v/>
      </c>
      <c r="AE95" s="97" t="str">
        <f ca="1">IF($N95,$AC95*W95/项目参数!$J$29,"")</f>
        <v/>
      </c>
      <c r="AF95" s="99" t="str">
        <f ca="1">IF(OR('临-间接'!S95=0,'临-间接'!S95="(空白)"),"",'临-间接'!S95)</f>
        <v/>
      </c>
      <c r="AG95" s="34" t="str">
        <f ca="1">IF(P95,IF(L95&lt;&gt;"", L95, IF(OR(I95="暂停",I95="取消"), IFERROR(WORKDAY.INTL($K95,$M95*$H95,1,项目参数!$B$2:$B$200),WORKDAY($K95,$M95*$H95,1)),TODAY())),"")</f>
        <v/>
      </c>
      <c r="AH95">
        <f ca="1">IF(AND(N95,P95),IF('临-间接'!T95="(空白)",0,'临-间接'!T95),0)</f>
        <v>0</v>
      </c>
      <c r="AI95" s="34" t="str">
        <f ca="1">IF($N95,VLOOKUP($B95,项目阶段与里程碑!$B:$E,3,FALSE),"")</f>
        <v/>
      </c>
      <c r="AJ95" s="34" t="str">
        <f ca="1">IF($N95,VLOOKUP($B95,项目阶段与里程碑!$B:$E,4,FALSE),"")</f>
        <v/>
      </c>
      <c r="AK95" s="34" t="str">
        <f t="shared" ca="1" si="27"/>
        <v/>
      </c>
      <c r="AL95" s="92" t="str">
        <f ca="1">IF($AK95&lt;&gt;"",IFERROR(NETWORKDAYS.INTL($AI95,$AK95,1,项目参数!$B$2:$B$200),NETWORKDAYS($AI95,$AK95,1)),"")</f>
        <v/>
      </c>
      <c r="AM95" s="92" t="str">
        <f ca="1">IF(K95&lt;&gt;"",IFERROR(NETWORKDAYS.INTL($AI95,$K95,1,项目参数!$B$2:$B$200),NETWORKDAYS($AI95,$K95,1)),"")</f>
        <v/>
      </c>
      <c r="AN95" s="92" t="str">
        <f ca="1">IF(L95&lt;&gt;"",IFERROR(NETWORKDAYS.INTL($AI95,$L95,1,项目参数!$B$2:$B$200),NETWORKDAYS($AI95,$L95,1)),"")</f>
        <v/>
      </c>
    </row>
    <row r="96" spans="1:40">
      <c r="A96">
        <f ca="1">IF('临-间接'!F96="(空白)","",'临-间接'!F96)</f>
        <v>0</v>
      </c>
      <c r="B96">
        <f ca="1">IF('临-间接'!G96="(空白)","",'临-间接'!G96)</f>
        <v>0</v>
      </c>
      <c r="C96">
        <f ca="1">IF('临-间接'!I96="(空白)","",'临-间接'!I96)</f>
        <v>0</v>
      </c>
      <c r="D96">
        <f ca="1">IF('临-间接'!J96="(空白)","",'临-间接'!J96)</f>
        <v>0</v>
      </c>
      <c r="E96">
        <f ca="1">IF('临-间接'!K96="(空白)","",'临-间接'!K96)</f>
        <v>0</v>
      </c>
      <c r="F96">
        <f ca="1">IF('临-间接'!H96="(空白)","",'临-间接'!H96)</f>
        <v>0</v>
      </c>
      <c r="G96">
        <f ca="1">IF('临-间接'!L96="(空白)","",'临-间接'!L96)</f>
        <v>0</v>
      </c>
      <c r="H96">
        <f ca="1">IF('临-间接'!M96="(空白)",0,'临-间接'!M96)</f>
        <v>0</v>
      </c>
      <c r="I96" t="str">
        <f ca="1">IF(OR('临-间接'!R96=0,'临-间接'!R96="(空白)"),"",'临-间接'!R96)</f>
        <v/>
      </c>
      <c r="J96" s="34" t="str">
        <f ca="1">IF(OR('临-间接'!N96=0,'临-间接'!N96="(空白)"),"",'临-间接'!N96)</f>
        <v/>
      </c>
      <c r="K96" s="34" t="str">
        <f ca="1">IF(OR('临-间接'!O96=0,'临-间接'!O96="(空白)"),"",'临-间接'!O96)</f>
        <v/>
      </c>
      <c r="L96" s="34" t="str">
        <f ca="1">IF(OR('临-间接'!P96=0,'临-间接'!P96="(空白)"),"",'临-间接'!P96)</f>
        <v/>
      </c>
      <c r="M96">
        <f ca="1">IF('临-间接'!Q96="(空白)",0,'临-间接'!Q96)</f>
        <v>0</v>
      </c>
      <c r="N96" s="97" t="b">
        <f t="shared" ca="1" si="15"/>
        <v>0</v>
      </c>
      <c r="O96" s="97" t="b">
        <f t="shared" ca="1" si="16"/>
        <v>0</v>
      </c>
      <c r="P96" s="97" t="b">
        <f t="shared" ca="1" si="17"/>
        <v>0</v>
      </c>
      <c r="Q96" s="97" t="b">
        <f t="shared" ca="1" si="18"/>
        <v>0</v>
      </c>
      <c r="R96" s="97" t="b">
        <f t="shared" ca="1" si="19"/>
        <v>0</v>
      </c>
      <c r="S96" s="97" t="str">
        <f t="shared" ca="1" si="20"/>
        <v>未开始</v>
      </c>
      <c r="T96" s="97">
        <f ca="1">IF(AND(N96,P96,NOT(Q96)),NETWORKDAYS(K96,AG96,项目参数!$B$2:$B$200),0)</f>
        <v>0</v>
      </c>
      <c r="U96" s="98">
        <f t="shared" ca="1" si="21"/>
        <v>0</v>
      </c>
      <c r="V96" s="117">
        <f t="shared" ca="1" si="22"/>
        <v>0</v>
      </c>
      <c r="W96" s="117">
        <f t="shared" ca="1" si="23"/>
        <v>0</v>
      </c>
      <c r="X96" s="117" t="str">
        <f t="shared" ca="1" si="24"/>
        <v/>
      </c>
      <c r="Y96" s="97">
        <f t="shared" ca="1" si="25"/>
        <v>0</v>
      </c>
      <c r="Z96" s="97">
        <f t="shared" ca="1" si="26"/>
        <v>0</v>
      </c>
      <c r="AA96" s="97">
        <f ca="1">IF(AND(N96,P96,K96&gt;项目信息!$C$18),INT((IF(Q96,L96,K96)-项目信息!$C$18)/30)+1,0)</f>
        <v>0</v>
      </c>
      <c r="AB96" s="97" t="str">
        <f ca="1">IF(N96,WEEKNUM(IF(L96&lt;&gt;"",L96,IF(K96&lt;&gt;"",K96,J96)-项目信息!$C$18)+1),"")</f>
        <v/>
      </c>
      <c r="AC96" s="97" t="str">
        <f ca="1">IFERROR(VLOOKUP(VLOOKUP(G96,内部通讯录!$B:$F,5,FALSE),项目参数!$I$14:$J$21,2,FALSE),"")</f>
        <v/>
      </c>
      <c r="AD96" s="97" t="str">
        <f ca="1">IF($N96,$AC96*V96/项目参数!$J$29,"")</f>
        <v/>
      </c>
      <c r="AE96" s="97" t="str">
        <f ca="1">IF($N96,$AC96*W96/项目参数!$J$29,"")</f>
        <v/>
      </c>
      <c r="AF96" s="99" t="str">
        <f ca="1">IF(OR('临-间接'!S96=0,'临-间接'!S96="(空白)"),"",'临-间接'!S96)</f>
        <v/>
      </c>
      <c r="AG96" s="34" t="str">
        <f ca="1">IF(P96,IF(L96&lt;&gt;"", L96, IF(OR(I96="暂停",I96="取消"), IFERROR(WORKDAY.INTL($K96,$M96*$H96,1,项目参数!$B$2:$B$200),WORKDAY($K96,$M96*$H96,1)),TODAY())),"")</f>
        <v/>
      </c>
      <c r="AH96">
        <f ca="1">IF(AND(N96,P96),IF('临-间接'!T96="(空白)",0,'临-间接'!T96),0)</f>
        <v>0</v>
      </c>
      <c r="AI96" s="34" t="str">
        <f ca="1">IF($N96,VLOOKUP($B96,项目阶段与里程碑!$B:$E,3,FALSE),"")</f>
        <v/>
      </c>
      <c r="AJ96" s="34" t="str">
        <f ca="1">IF($N96,VLOOKUP($B96,项目阶段与里程碑!$B:$E,4,FALSE),"")</f>
        <v/>
      </c>
      <c r="AK96" s="34" t="str">
        <f t="shared" ca="1" si="27"/>
        <v/>
      </c>
      <c r="AL96" s="92" t="str">
        <f ca="1">IF($AK96&lt;&gt;"",IFERROR(NETWORKDAYS.INTL($AI96,$AK96,1,项目参数!$B$2:$B$200),NETWORKDAYS($AI96,$AK96,1)),"")</f>
        <v/>
      </c>
      <c r="AM96" s="92" t="str">
        <f ca="1">IF(K96&lt;&gt;"",IFERROR(NETWORKDAYS.INTL($AI96,$K96,1,项目参数!$B$2:$B$200),NETWORKDAYS($AI96,$K96,1)),"")</f>
        <v/>
      </c>
      <c r="AN96" s="92" t="str">
        <f ca="1">IF(L96&lt;&gt;"",IFERROR(NETWORKDAYS.INTL($AI96,$L96,1,项目参数!$B$2:$B$200),NETWORKDAYS($AI96,$L96,1)),"")</f>
        <v/>
      </c>
    </row>
    <row r="97" spans="1:40">
      <c r="A97">
        <f ca="1">IF('临-间接'!F97="(空白)","",'临-间接'!F97)</f>
        <v>0</v>
      </c>
      <c r="B97">
        <f ca="1">IF('临-间接'!G97="(空白)","",'临-间接'!G97)</f>
        <v>0</v>
      </c>
      <c r="C97">
        <f ca="1">IF('临-间接'!I97="(空白)","",'临-间接'!I97)</f>
        <v>0</v>
      </c>
      <c r="D97">
        <f ca="1">IF('临-间接'!J97="(空白)","",'临-间接'!J97)</f>
        <v>0</v>
      </c>
      <c r="E97">
        <f ca="1">IF('临-间接'!K97="(空白)","",'临-间接'!K97)</f>
        <v>0</v>
      </c>
      <c r="F97">
        <f ca="1">IF('临-间接'!H97="(空白)","",'临-间接'!H97)</f>
        <v>0</v>
      </c>
      <c r="G97">
        <f ca="1">IF('临-间接'!L97="(空白)","",'临-间接'!L97)</f>
        <v>0</v>
      </c>
      <c r="H97">
        <f ca="1">IF('临-间接'!M97="(空白)",0,'临-间接'!M97)</f>
        <v>0</v>
      </c>
      <c r="I97" t="str">
        <f ca="1">IF(OR('临-间接'!R97=0,'临-间接'!R97="(空白)"),"",'临-间接'!R97)</f>
        <v/>
      </c>
      <c r="J97" s="34" t="str">
        <f ca="1">IF(OR('临-间接'!N97=0,'临-间接'!N97="(空白)"),"",'临-间接'!N97)</f>
        <v/>
      </c>
      <c r="K97" s="34" t="str">
        <f ca="1">IF(OR('临-间接'!O97=0,'临-间接'!O97="(空白)"),"",'临-间接'!O97)</f>
        <v/>
      </c>
      <c r="L97" s="34" t="str">
        <f ca="1">IF(OR('临-间接'!P97=0,'临-间接'!P97="(空白)"),"",'临-间接'!P97)</f>
        <v/>
      </c>
      <c r="M97">
        <f ca="1">IF('临-间接'!Q97="(空白)",0,'临-间接'!Q97)</f>
        <v>0</v>
      </c>
      <c r="N97" s="97" t="b">
        <f t="shared" ca="1" si="15"/>
        <v>0</v>
      </c>
      <c r="O97" s="97" t="b">
        <f t="shared" ca="1" si="16"/>
        <v>0</v>
      </c>
      <c r="P97" s="97" t="b">
        <f t="shared" ca="1" si="17"/>
        <v>0</v>
      </c>
      <c r="Q97" s="97" t="b">
        <f t="shared" ca="1" si="18"/>
        <v>0</v>
      </c>
      <c r="R97" s="97" t="b">
        <f t="shared" ca="1" si="19"/>
        <v>0</v>
      </c>
      <c r="S97" s="97" t="str">
        <f t="shared" ca="1" si="20"/>
        <v>未开始</v>
      </c>
      <c r="T97" s="97">
        <f ca="1">IF(AND(N97,P97,NOT(Q97)),NETWORKDAYS(K97,AG97,项目参数!$B$2:$B$200),0)</f>
        <v>0</v>
      </c>
      <c r="U97" s="98">
        <f t="shared" ca="1" si="21"/>
        <v>0</v>
      </c>
      <c r="V97" s="117">
        <f t="shared" ca="1" si="22"/>
        <v>0</v>
      </c>
      <c r="W97" s="117">
        <f t="shared" ca="1" si="23"/>
        <v>0</v>
      </c>
      <c r="X97" s="117" t="str">
        <f t="shared" ca="1" si="24"/>
        <v/>
      </c>
      <c r="Y97" s="97">
        <f t="shared" ca="1" si="25"/>
        <v>0</v>
      </c>
      <c r="Z97" s="97">
        <f t="shared" ca="1" si="26"/>
        <v>0</v>
      </c>
      <c r="AA97" s="97">
        <f ca="1">IF(AND(N97,P97,K97&gt;项目信息!$C$18),INT((IF(Q97,L97,K97)-项目信息!$C$18)/30)+1,0)</f>
        <v>0</v>
      </c>
      <c r="AB97" s="97" t="str">
        <f ca="1">IF(N97,WEEKNUM(IF(L97&lt;&gt;"",L97,IF(K97&lt;&gt;"",K97,J97)-项目信息!$C$18)+1),"")</f>
        <v/>
      </c>
      <c r="AC97" s="97" t="str">
        <f ca="1">IFERROR(VLOOKUP(VLOOKUP(G97,内部通讯录!$B:$F,5,FALSE),项目参数!$I$14:$J$21,2,FALSE),"")</f>
        <v/>
      </c>
      <c r="AD97" s="97" t="str">
        <f ca="1">IF($N97,$AC97*V97/项目参数!$J$29,"")</f>
        <v/>
      </c>
      <c r="AE97" s="97" t="str">
        <f ca="1">IF($N97,$AC97*W97/项目参数!$J$29,"")</f>
        <v/>
      </c>
      <c r="AF97" s="99" t="str">
        <f ca="1">IF(OR('临-间接'!S97=0,'临-间接'!S97="(空白)"),"",'临-间接'!S97)</f>
        <v/>
      </c>
      <c r="AG97" s="34" t="str">
        <f ca="1">IF(P97,IF(L97&lt;&gt;"", L97, IF(OR(I97="暂停",I97="取消"), IFERROR(WORKDAY.INTL($K97,$M97*$H97,1,项目参数!$B$2:$B$200),WORKDAY($K97,$M97*$H97,1)),TODAY())),"")</f>
        <v/>
      </c>
      <c r="AH97">
        <f ca="1">IF(AND(N97,P97),IF('临-间接'!T97="(空白)",0,'临-间接'!T97),0)</f>
        <v>0</v>
      </c>
      <c r="AI97" s="34" t="str">
        <f ca="1">IF($N97,VLOOKUP($B97,项目阶段与里程碑!$B:$E,3,FALSE),"")</f>
        <v/>
      </c>
      <c r="AJ97" s="34" t="str">
        <f ca="1">IF($N97,VLOOKUP($B97,项目阶段与里程碑!$B:$E,4,FALSE),"")</f>
        <v/>
      </c>
      <c r="AK97" s="34" t="str">
        <f t="shared" ca="1" si="27"/>
        <v/>
      </c>
      <c r="AL97" s="92" t="str">
        <f ca="1">IF($AK97&lt;&gt;"",IFERROR(NETWORKDAYS.INTL($AI97,$AK97,1,项目参数!$B$2:$B$200),NETWORKDAYS($AI97,$AK97,1)),"")</f>
        <v/>
      </c>
      <c r="AM97" s="92" t="str">
        <f ca="1">IF(K97&lt;&gt;"",IFERROR(NETWORKDAYS.INTL($AI97,$K97,1,项目参数!$B$2:$B$200),NETWORKDAYS($AI97,$K97,1)),"")</f>
        <v/>
      </c>
      <c r="AN97" s="92" t="str">
        <f ca="1">IF(L97&lt;&gt;"",IFERROR(NETWORKDAYS.INTL($AI97,$L97,1,项目参数!$B$2:$B$200),NETWORKDAYS($AI97,$L97,1)),"")</f>
        <v/>
      </c>
    </row>
    <row r="98" spans="1:40">
      <c r="A98">
        <f ca="1">IF('临-间接'!F98="(空白)","",'临-间接'!F98)</f>
        <v>0</v>
      </c>
      <c r="B98">
        <f ca="1">IF('临-间接'!G98="(空白)","",'临-间接'!G98)</f>
        <v>0</v>
      </c>
      <c r="C98">
        <f ca="1">IF('临-间接'!I98="(空白)","",'临-间接'!I98)</f>
        <v>0</v>
      </c>
      <c r="D98">
        <f ca="1">IF('临-间接'!J98="(空白)","",'临-间接'!J98)</f>
        <v>0</v>
      </c>
      <c r="E98">
        <f ca="1">IF('临-间接'!K98="(空白)","",'临-间接'!K98)</f>
        <v>0</v>
      </c>
      <c r="F98">
        <f ca="1">IF('临-间接'!H98="(空白)","",'临-间接'!H98)</f>
        <v>0</v>
      </c>
      <c r="G98">
        <f ca="1">IF('临-间接'!L98="(空白)","",'临-间接'!L98)</f>
        <v>0</v>
      </c>
      <c r="H98">
        <f ca="1">IF('临-间接'!M98="(空白)",0,'临-间接'!M98)</f>
        <v>0</v>
      </c>
      <c r="I98" t="str">
        <f ca="1">IF(OR('临-间接'!R98=0,'临-间接'!R98="(空白)"),"",'临-间接'!R98)</f>
        <v/>
      </c>
      <c r="J98" s="34" t="str">
        <f ca="1">IF(OR('临-间接'!N98=0,'临-间接'!N98="(空白)"),"",'临-间接'!N98)</f>
        <v/>
      </c>
      <c r="K98" s="34" t="str">
        <f ca="1">IF(OR('临-间接'!O98=0,'临-间接'!O98="(空白)"),"",'临-间接'!O98)</f>
        <v/>
      </c>
      <c r="L98" s="34" t="str">
        <f ca="1">IF(OR('临-间接'!P98=0,'临-间接'!P98="(空白)"),"",'临-间接'!P98)</f>
        <v/>
      </c>
      <c r="M98">
        <f ca="1">IF('临-间接'!Q98="(空白)",0,'临-间接'!Q98)</f>
        <v>0</v>
      </c>
      <c r="N98" s="97" t="b">
        <f t="shared" ca="1" si="15"/>
        <v>0</v>
      </c>
      <c r="O98" s="97" t="b">
        <f t="shared" ca="1" si="16"/>
        <v>0</v>
      </c>
      <c r="P98" s="97" t="b">
        <f t="shared" ca="1" si="17"/>
        <v>0</v>
      </c>
      <c r="Q98" s="97" t="b">
        <f t="shared" ca="1" si="18"/>
        <v>0</v>
      </c>
      <c r="R98" s="97" t="b">
        <f t="shared" ca="1" si="19"/>
        <v>0</v>
      </c>
      <c r="S98" s="97" t="str">
        <f t="shared" ca="1" si="20"/>
        <v>未开始</v>
      </c>
      <c r="T98" s="97">
        <f ca="1">IF(AND(N98,P98,NOT(Q98)),NETWORKDAYS(K98,AG98,项目参数!$B$2:$B$200),0)</f>
        <v>0</v>
      </c>
      <c r="U98" s="98">
        <f t="shared" ca="1" si="21"/>
        <v>0</v>
      </c>
      <c r="V98" s="117">
        <f t="shared" ca="1" si="22"/>
        <v>0</v>
      </c>
      <c r="W98" s="117">
        <f t="shared" ca="1" si="23"/>
        <v>0</v>
      </c>
      <c r="X98" s="117" t="str">
        <f t="shared" ca="1" si="24"/>
        <v/>
      </c>
      <c r="Y98" s="97">
        <f t="shared" ca="1" si="25"/>
        <v>0</v>
      </c>
      <c r="Z98" s="97">
        <f t="shared" ca="1" si="26"/>
        <v>0</v>
      </c>
      <c r="AA98" s="97">
        <f ca="1">IF(AND(N98,P98,K98&gt;项目信息!$C$18),INT((IF(Q98,L98,K98)-项目信息!$C$18)/30)+1,0)</f>
        <v>0</v>
      </c>
      <c r="AB98" s="97" t="str">
        <f ca="1">IF(N98,WEEKNUM(IF(L98&lt;&gt;"",L98,IF(K98&lt;&gt;"",K98,J98)-项目信息!$C$18)+1),"")</f>
        <v/>
      </c>
      <c r="AC98" s="97" t="str">
        <f ca="1">IFERROR(VLOOKUP(VLOOKUP(G98,内部通讯录!$B:$F,5,FALSE),项目参数!$I$14:$J$21,2,FALSE),"")</f>
        <v/>
      </c>
      <c r="AD98" s="97" t="str">
        <f ca="1">IF($N98,$AC98*V98/项目参数!$J$29,"")</f>
        <v/>
      </c>
      <c r="AE98" s="97" t="str">
        <f ca="1">IF($N98,$AC98*W98/项目参数!$J$29,"")</f>
        <v/>
      </c>
      <c r="AF98" s="99" t="str">
        <f ca="1">IF(OR('临-间接'!S98=0,'临-间接'!S98="(空白)"),"",'临-间接'!S98)</f>
        <v/>
      </c>
      <c r="AG98" s="34" t="str">
        <f ca="1">IF(P98,IF(L98&lt;&gt;"", L98, IF(OR(I98="暂停",I98="取消"), IFERROR(WORKDAY.INTL($K98,$M98*$H98,1,项目参数!$B$2:$B$200),WORKDAY($K98,$M98*$H98,1)),TODAY())),"")</f>
        <v/>
      </c>
      <c r="AH98">
        <f ca="1">IF(AND(N98,P98),IF('临-间接'!T98="(空白)",0,'临-间接'!T98),0)</f>
        <v>0</v>
      </c>
      <c r="AI98" s="34" t="str">
        <f ca="1">IF($N98,VLOOKUP($B98,项目阶段与里程碑!$B:$E,3,FALSE),"")</f>
        <v/>
      </c>
      <c r="AJ98" s="34" t="str">
        <f ca="1">IF($N98,VLOOKUP($B98,项目阶段与里程碑!$B:$E,4,FALSE),"")</f>
        <v/>
      </c>
      <c r="AK98" s="34" t="str">
        <f t="shared" ca="1" si="27"/>
        <v/>
      </c>
      <c r="AL98" s="92" t="str">
        <f ca="1">IF($AK98&lt;&gt;"",IFERROR(NETWORKDAYS.INTL($AI98,$AK98,1,项目参数!$B$2:$B$200),NETWORKDAYS($AI98,$AK98,1)),"")</f>
        <v/>
      </c>
      <c r="AM98" s="92" t="str">
        <f ca="1">IF(K98&lt;&gt;"",IFERROR(NETWORKDAYS.INTL($AI98,$K98,1,项目参数!$B$2:$B$200),NETWORKDAYS($AI98,$K98,1)),"")</f>
        <v/>
      </c>
      <c r="AN98" s="92" t="str">
        <f ca="1">IF(L98&lt;&gt;"",IFERROR(NETWORKDAYS.INTL($AI98,$L98,1,项目参数!$B$2:$B$200),NETWORKDAYS($AI98,$L98,1)),"")</f>
        <v/>
      </c>
    </row>
    <row r="99" spans="1:40">
      <c r="A99">
        <f ca="1">IF('临-间接'!F99="(空白)","",'临-间接'!F99)</f>
        <v>0</v>
      </c>
      <c r="B99">
        <f ca="1">IF('临-间接'!G99="(空白)","",'临-间接'!G99)</f>
        <v>0</v>
      </c>
      <c r="C99">
        <f ca="1">IF('临-间接'!I99="(空白)","",'临-间接'!I99)</f>
        <v>0</v>
      </c>
      <c r="D99">
        <f ca="1">IF('临-间接'!J99="(空白)","",'临-间接'!J99)</f>
        <v>0</v>
      </c>
      <c r="E99">
        <f ca="1">IF('临-间接'!K99="(空白)","",'临-间接'!K99)</f>
        <v>0</v>
      </c>
      <c r="F99">
        <f ca="1">IF('临-间接'!H99="(空白)","",'临-间接'!H99)</f>
        <v>0</v>
      </c>
      <c r="G99">
        <f ca="1">IF('临-间接'!L99="(空白)","",'临-间接'!L99)</f>
        <v>0</v>
      </c>
      <c r="H99">
        <f ca="1">IF('临-间接'!M99="(空白)",0,'临-间接'!M99)</f>
        <v>0</v>
      </c>
      <c r="I99" t="str">
        <f ca="1">IF(OR('临-间接'!R99=0,'临-间接'!R99="(空白)"),"",'临-间接'!R99)</f>
        <v/>
      </c>
      <c r="J99" s="34" t="str">
        <f ca="1">IF(OR('临-间接'!N99=0,'临-间接'!N99="(空白)"),"",'临-间接'!N99)</f>
        <v/>
      </c>
      <c r="K99" s="34" t="str">
        <f ca="1">IF(OR('临-间接'!O99=0,'临-间接'!O99="(空白)"),"",'临-间接'!O99)</f>
        <v/>
      </c>
      <c r="L99" s="34" t="str">
        <f ca="1">IF(OR('临-间接'!P99=0,'临-间接'!P99="(空白)"),"",'临-间接'!P99)</f>
        <v/>
      </c>
      <c r="M99">
        <f ca="1">IF('临-间接'!Q99="(空白)",0,'临-间接'!Q99)</f>
        <v>0</v>
      </c>
      <c r="N99" s="97" t="b">
        <f t="shared" ca="1" si="15"/>
        <v>0</v>
      </c>
      <c r="O99" s="97" t="b">
        <f t="shared" ca="1" si="16"/>
        <v>0</v>
      </c>
      <c r="P99" s="97" t="b">
        <f t="shared" ca="1" si="17"/>
        <v>0</v>
      </c>
      <c r="Q99" s="97" t="b">
        <f t="shared" ca="1" si="18"/>
        <v>0</v>
      </c>
      <c r="R99" s="97" t="b">
        <f t="shared" ca="1" si="19"/>
        <v>0</v>
      </c>
      <c r="S99" s="97" t="str">
        <f t="shared" ca="1" si="20"/>
        <v>未开始</v>
      </c>
      <c r="T99" s="97">
        <f ca="1">IF(AND(N99,P99,NOT(Q99)),NETWORKDAYS(K99,AG99,项目参数!$B$2:$B$200),0)</f>
        <v>0</v>
      </c>
      <c r="U99" s="98">
        <f t="shared" ca="1" si="21"/>
        <v>0</v>
      </c>
      <c r="V99" s="117">
        <f t="shared" ca="1" si="22"/>
        <v>0</v>
      </c>
      <c r="W99" s="117">
        <f t="shared" ca="1" si="23"/>
        <v>0</v>
      </c>
      <c r="X99" s="117" t="str">
        <f t="shared" ca="1" si="24"/>
        <v/>
      </c>
      <c r="Y99" s="97">
        <f t="shared" ca="1" si="25"/>
        <v>0</v>
      </c>
      <c r="Z99" s="97">
        <f t="shared" ca="1" si="26"/>
        <v>0</v>
      </c>
      <c r="AA99" s="97">
        <f ca="1">IF(AND(N99,P99,K99&gt;项目信息!$C$18),INT((IF(Q99,L99,K99)-项目信息!$C$18)/30)+1,0)</f>
        <v>0</v>
      </c>
      <c r="AB99" s="97" t="str">
        <f ca="1">IF(N99,WEEKNUM(IF(L99&lt;&gt;"",L99,IF(K99&lt;&gt;"",K99,J99)-项目信息!$C$18)+1),"")</f>
        <v/>
      </c>
      <c r="AC99" s="97" t="str">
        <f ca="1">IFERROR(VLOOKUP(VLOOKUP(G99,内部通讯录!$B:$F,5,FALSE),项目参数!$I$14:$J$21,2,FALSE),"")</f>
        <v/>
      </c>
      <c r="AD99" s="97" t="str">
        <f ca="1">IF($N99,$AC99*V99/项目参数!$J$29,"")</f>
        <v/>
      </c>
      <c r="AE99" s="97" t="str">
        <f ca="1">IF($N99,$AC99*W99/项目参数!$J$29,"")</f>
        <v/>
      </c>
      <c r="AF99" s="99" t="str">
        <f ca="1">IF(OR('临-间接'!S99=0,'临-间接'!S99="(空白)"),"",'临-间接'!S99)</f>
        <v/>
      </c>
      <c r="AG99" s="34" t="str">
        <f ca="1">IF(P99,IF(L99&lt;&gt;"", L99, IF(OR(I99="暂停",I99="取消"), IFERROR(WORKDAY.INTL($K99,$M99*$H99,1,项目参数!$B$2:$B$200),WORKDAY($K99,$M99*$H99,1)),TODAY())),"")</f>
        <v/>
      </c>
      <c r="AH99">
        <f ca="1">IF(AND(N99,P99),IF('临-间接'!T99="(空白)",0,'临-间接'!T99),0)</f>
        <v>0</v>
      </c>
      <c r="AI99" s="34" t="str">
        <f ca="1">IF($N99,VLOOKUP($B99,项目阶段与里程碑!$B:$E,3,FALSE),"")</f>
        <v/>
      </c>
      <c r="AJ99" s="34" t="str">
        <f ca="1">IF($N99,VLOOKUP($B99,项目阶段与里程碑!$B:$E,4,FALSE),"")</f>
        <v/>
      </c>
      <c r="AK99" s="34" t="str">
        <f t="shared" ca="1" si="27"/>
        <v/>
      </c>
      <c r="AL99" s="92" t="str">
        <f ca="1">IF($AK99&lt;&gt;"",IFERROR(NETWORKDAYS.INTL($AI99,$AK99,1,项目参数!$B$2:$B$200),NETWORKDAYS($AI99,$AK99,1)),"")</f>
        <v/>
      </c>
      <c r="AM99" s="92" t="str">
        <f ca="1">IF(K99&lt;&gt;"",IFERROR(NETWORKDAYS.INTL($AI99,$K99,1,项目参数!$B$2:$B$200),NETWORKDAYS($AI99,$K99,1)),"")</f>
        <v/>
      </c>
      <c r="AN99" s="92" t="str">
        <f ca="1">IF(L99&lt;&gt;"",IFERROR(NETWORKDAYS.INTL($AI99,$L99,1,项目参数!$B$2:$B$200),NETWORKDAYS($AI99,$L99,1)),"")</f>
        <v/>
      </c>
    </row>
    <row r="100" spans="1:40">
      <c r="A100">
        <f ca="1">IF('临-间接'!F100="(空白)","",'临-间接'!F100)</f>
        <v>0</v>
      </c>
      <c r="B100">
        <f ca="1">IF('临-间接'!G100="(空白)","",'临-间接'!G100)</f>
        <v>0</v>
      </c>
      <c r="C100">
        <f ca="1">IF('临-间接'!I100="(空白)","",'临-间接'!I100)</f>
        <v>0</v>
      </c>
      <c r="D100">
        <f ca="1">IF('临-间接'!J100="(空白)","",'临-间接'!J100)</f>
        <v>0</v>
      </c>
      <c r="E100">
        <f ca="1">IF('临-间接'!K100="(空白)","",'临-间接'!K100)</f>
        <v>0</v>
      </c>
      <c r="F100">
        <f ca="1">IF('临-间接'!H100="(空白)","",'临-间接'!H100)</f>
        <v>0</v>
      </c>
      <c r="G100">
        <f ca="1">IF('临-间接'!L100="(空白)","",'临-间接'!L100)</f>
        <v>0</v>
      </c>
      <c r="H100">
        <f ca="1">IF('临-间接'!M100="(空白)",0,'临-间接'!M100)</f>
        <v>0</v>
      </c>
      <c r="I100" t="str">
        <f ca="1">IF(OR('临-间接'!R100=0,'临-间接'!R100="(空白)"),"",'临-间接'!R100)</f>
        <v/>
      </c>
      <c r="J100" s="34" t="str">
        <f ca="1">IF(OR('临-间接'!N100=0,'临-间接'!N100="(空白)"),"",'临-间接'!N100)</f>
        <v/>
      </c>
      <c r="K100" s="34" t="str">
        <f ca="1">IF(OR('临-间接'!O100=0,'临-间接'!O100="(空白)"),"",'临-间接'!O100)</f>
        <v/>
      </c>
      <c r="L100" s="34" t="str">
        <f ca="1">IF(OR('临-间接'!P100=0,'临-间接'!P100="(空白)"),"",'临-间接'!P100)</f>
        <v/>
      </c>
      <c r="M100">
        <f ca="1">IF('临-间接'!Q100="(空白)",0,'临-间接'!Q100)</f>
        <v>0</v>
      </c>
      <c r="N100" s="97" t="b">
        <f t="shared" ca="1" si="15"/>
        <v>0</v>
      </c>
      <c r="O100" s="97" t="b">
        <f t="shared" ca="1" si="16"/>
        <v>0</v>
      </c>
      <c r="P100" s="97" t="b">
        <f t="shared" ca="1" si="17"/>
        <v>0</v>
      </c>
      <c r="Q100" s="97" t="b">
        <f t="shared" ca="1" si="18"/>
        <v>0</v>
      </c>
      <c r="R100" s="97" t="b">
        <f t="shared" ca="1" si="19"/>
        <v>0</v>
      </c>
      <c r="S100" s="97" t="str">
        <f t="shared" ca="1" si="20"/>
        <v>未开始</v>
      </c>
      <c r="T100" s="97">
        <f ca="1">IF(AND(N100,P100,NOT(Q100)),NETWORKDAYS(K100,AG100,项目参数!$B$2:$B$200),0)</f>
        <v>0</v>
      </c>
      <c r="U100" s="98">
        <f t="shared" ca="1" si="21"/>
        <v>0</v>
      </c>
      <c r="V100" s="117">
        <f t="shared" ca="1" si="22"/>
        <v>0</v>
      </c>
      <c r="W100" s="117">
        <f t="shared" ca="1" si="23"/>
        <v>0</v>
      </c>
      <c r="X100" s="117" t="str">
        <f t="shared" ca="1" si="24"/>
        <v/>
      </c>
      <c r="Y100" s="97">
        <f t="shared" ca="1" si="25"/>
        <v>0</v>
      </c>
      <c r="Z100" s="97">
        <f t="shared" ca="1" si="26"/>
        <v>0</v>
      </c>
      <c r="AA100" s="97">
        <f ca="1">IF(AND(N100,P100,K100&gt;项目信息!$C$18),INT((IF(Q100,L100,K100)-项目信息!$C$18)/30)+1,0)</f>
        <v>0</v>
      </c>
      <c r="AB100" s="97" t="str">
        <f ca="1">IF(N100,WEEKNUM(IF(L100&lt;&gt;"",L100,IF(K100&lt;&gt;"",K100,J100)-项目信息!$C$18)+1),"")</f>
        <v/>
      </c>
      <c r="AC100" s="97" t="str">
        <f ca="1">IFERROR(VLOOKUP(VLOOKUP(G100,内部通讯录!$B:$F,5,FALSE),项目参数!$I$14:$J$21,2,FALSE),"")</f>
        <v/>
      </c>
      <c r="AD100" s="97" t="str">
        <f ca="1">IF($N100,$AC100*V100/项目参数!$J$29,"")</f>
        <v/>
      </c>
      <c r="AE100" s="97" t="str">
        <f ca="1">IF($N100,$AC100*W100/项目参数!$J$29,"")</f>
        <v/>
      </c>
      <c r="AF100" s="99" t="str">
        <f ca="1">IF(OR('临-间接'!S100=0,'临-间接'!S100="(空白)"),"",'临-间接'!S100)</f>
        <v/>
      </c>
      <c r="AG100" s="34" t="str">
        <f ca="1">IF(P100,IF(L100&lt;&gt;"", L100, IF(OR(I100="暂停",I100="取消"), IFERROR(WORKDAY.INTL($K100,$M100*$H100,1,项目参数!$B$2:$B$200),WORKDAY($K100,$M100*$H100,1)),TODAY())),"")</f>
        <v/>
      </c>
      <c r="AH100">
        <f ca="1">IF(AND(N100,P100),IF('临-间接'!T100="(空白)",0,'临-间接'!T100),0)</f>
        <v>0</v>
      </c>
      <c r="AI100" s="34" t="str">
        <f ca="1">IF($N100,VLOOKUP($B100,项目阶段与里程碑!$B:$E,3,FALSE),"")</f>
        <v/>
      </c>
      <c r="AJ100" s="34" t="str">
        <f ca="1">IF($N100,VLOOKUP($B100,项目阶段与里程碑!$B:$E,4,FALSE),"")</f>
        <v/>
      </c>
      <c r="AK100" s="34" t="str">
        <f t="shared" ca="1" si="27"/>
        <v/>
      </c>
      <c r="AL100" s="92" t="str">
        <f ca="1">IF($AK100&lt;&gt;"",IFERROR(NETWORKDAYS.INTL($AI100,$AK100,1,项目参数!$B$2:$B$200),NETWORKDAYS($AI100,$AK100,1)),"")</f>
        <v/>
      </c>
      <c r="AM100" s="92" t="str">
        <f ca="1">IF(K100&lt;&gt;"",IFERROR(NETWORKDAYS.INTL($AI100,$K100,1,项目参数!$B$2:$B$200),NETWORKDAYS($AI100,$K100,1)),"")</f>
        <v/>
      </c>
      <c r="AN100" s="92" t="str">
        <f ca="1">IF(L100&lt;&gt;"",IFERROR(NETWORKDAYS.INTL($AI100,$L100,1,项目参数!$B$2:$B$200),NETWORKDAYS($AI100,$L100,1)),"")</f>
        <v/>
      </c>
    </row>
    <row r="101" spans="1:40">
      <c r="A101">
        <f ca="1">IF('临-间接'!F101="(空白)","",'临-间接'!F101)</f>
        <v>0</v>
      </c>
      <c r="B101">
        <f ca="1">IF('临-间接'!G101="(空白)","",'临-间接'!G101)</f>
        <v>0</v>
      </c>
      <c r="C101">
        <f ca="1">IF('临-间接'!I101="(空白)","",'临-间接'!I101)</f>
        <v>0</v>
      </c>
      <c r="D101">
        <f ca="1">IF('临-间接'!J101="(空白)","",'临-间接'!J101)</f>
        <v>0</v>
      </c>
      <c r="E101">
        <f ca="1">IF('临-间接'!K101="(空白)","",'临-间接'!K101)</f>
        <v>0</v>
      </c>
      <c r="F101">
        <f ca="1">IF('临-间接'!H101="(空白)","",'临-间接'!H101)</f>
        <v>0</v>
      </c>
      <c r="G101">
        <f ca="1">IF('临-间接'!L101="(空白)","",'临-间接'!L101)</f>
        <v>0</v>
      </c>
      <c r="H101">
        <f ca="1">IF('临-间接'!M101="(空白)",0,'临-间接'!M101)</f>
        <v>0</v>
      </c>
      <c r="I101" t="str">
        <f ca="1">IF(OR('临-间接'!R101=0,'临-间接'!R101="(空白)"),"",'临-间接'!R101)</f>
        <v/>
      </c>
      <c r="J101" s="34" t="str">
        <f ca="1">IF(OR('临-间接'!N101=0,'临-间接'!N101="(空白)"),"",'临-间接'!N101)</f>
        <v/>
      </c>
      <c r="K101" s="34" t="str">
        <f ca="1">IF(OR('临-间接'!O101=0,'临-间接'!O101="(空白)"),"",'临-间接'!O101)</f>
        <v/>
      </c>
      <c r="L101" s="34" t="str">
        <f ca="1">IF(OR('临-间接'!P101=0,'临-间接'!P101="(空白)"),"",'临-间接'!P101)</f>
        <v/>
      </c>
      <c r="M101">
        <f ca="1">IF('临-间接'!Q101="(空白)",0,'临-间接'!Q101)</f>
        <v>0</v>
      </c>
      <c r="N101" s="97" t="b">
        <f t="shared" ca="1" si="15"/>
        <v>0</v>
      </c>
      <c r="O101" s="97" t="b">
        <f t="shared" ca="1" si="16"/>
        <v>0</v>
      </c>
      <c r="P101" s="97" t="b">
        <f t="shared" ca="1" si="17"/>
        <v>0</v>
      </c>
      <c r="Q101" s="97" t="b">
        <f t="shared" ca="1" si="18"/>
        <v>0</v>
      </c>
      <c r="R101" s="97" t="b">
        <f t="shared" ca="1" si="19"/>
        <v>0</v>
      </c>
      <c r="S101" s="97" t="str">
        <f t="shared" ca="1" si="20"/>
        <v>未开始</v>
      </c>
      <c r="T101" s="97">
        <f ca="1">IF(AND(N101,P101,NOT(Q101)),NETWORKDAYS(K101,AG101,项目参数!$B$2:$B$200),0)</f>
        <v>0</v>
      </c>
      <c r="U101" s="98">
        <f t="shared" ca="1" si="21"/>
        <v>0</v>
      </c>
      <c r="V101" s="117">
        <f t="shared" ca="1" si="22"/>
        <v>0</v>
      </c>
      <c r="W101" s="117">
        <f t="shared" ca="1" si="23"/>
        <v>0</v>
      </c>
      <c r="X101" s="117" t="str">
        <f t="shared" ca="1" si="24"/>
        <v/>
      </c>
      <c r="Y101" s="97">
        <f t="shared" ca="1" si="25"/>
        <v>0</v>
      </c>
      <c r="Z101" s="97">
        <f t="shared" ca="1" si="26"/>
        <v>0</v>
      </c>
      <c r="AA101" s="97">
        <f ca="1">IF(AND(N101,P101,K101&gt;项目信息!$C$18),INT((IF(Q101,L101,K101)-项目信息!$C$18)/30)+1,0)</f>
        <v>0</v>
      </c>
      <c r="AB101" s="97" t="str">
        <f ca="1">IF(N101,WEEKNUM(IF(L101&lt;&gt;"",L101,IF(K101&lt;&gt;"",K101,J101)-项目信息!$C$18)+1),"")</f>
        <v/>
      </c>
      <c r="AC101" s="97" t="str">
        <f ca="1">IFERROR(VLOOKUP(VLOOKUP(G101,内部通讯录!$B:$F,5,FALSE),项目参数!$I$14:$J$21,2,FALSE),"")</f>
        <v/>
      </c>
      <c r="AD101" s="97" t="str">
        <f ca="1">IF($N101,$AC101*V101/项目参数!$J$29,"")</f>
        <v/>
      </c>
      <c r="AE101" s="97" t="str">
        <f ca="1">IF($N101,$AC101*W101/项目参数!$J$29,"")</f>
        <v/>
      </c>
      <c r="AF101" s="99" t="str">
        <f ca="1">IF(OR('临-间接'!S101=0,'临-间接'!S101="(空白)"),"",'临-间接'!S101)</f>
        <v/>
      </c>
      <c r="AG101" s="34" t="str">
        <f ca="1">IF(P101,IF(L101&lt;&gt;"", L101, IF(OR(I101="暂停",I101="取消"), IFERROR(WORKDAY.INTL($K101,$M101*$H101,1,项目参数!$B$2:$B$200),WORKDAY($K101,$M101*$H101,1)),TODAY())),"")</f>
        <v/>
      </c>
      <c r="AH101">
        <f ca="1">IF(AND(N101,P101),IF('临-间接'!T101="(空白)",0,'临-间接'!T101),0)</f>
        <v>0</v>
      </c>
      <c r="AI101" s="34" t="str">
        <f ca="1">IF($N101,VLOOKUP($B101,项目阶段与里程碑!$B:$E,3,FALSE),"")</f>
        <v/>
      </c>
      <c r="AJ101" s="34" t="str">
        <f ca="1">IF($N101,VLOOKUP($B101,项目阶段与里程碑!$B:$E,4,FALSE),"")</f>
        <v/>
      </c>
      <c r="AK101" s="34" t="str">
        <f t="shared" ca="1" si="27"/>
        <v/>
      </c>
      <c r="AL101" s="92" t="str">
        <f ca="1">IF($AK101&lt;&gt;"",IFERROR(NETWORKDAYS.INTL($AI101,$AK101,1,项目参数!$B$2:$B$200),NETWORKDAYS($AI101,$AK101,1)),"")</f>
        <v/>
      </c>
      <c r="AM101" s="92" t="str">
        <f ca="1">IF(K101&lt;&gt;"",IFERROR(NETWORKDAYS.INTL($AI101,$K101,1,项目参数!$B$2:$B$200),NETWORKDAYS($AI101,$K101,1)),"")</f>
        <v/>
      </c>
      <c r="AN101" s="92" t="str">
        <f ca="1">IF(L101&lt;&gt;"",IFERROR(NETWORKDAYS.INTL($AI101,$L101,1,项目参数!$B$2:$B$200),NETWORKDAYS($AI101,$L101,1)),"")</f>
        <v/>
      </c>
    </row>
    <row r="102" spans="1:40">
      <c r="A102">
        <f ca="1">IF('临-间接'!F102="(空白)","",'临-间接'!F102)</f>
        <v>0</v>
      </c>
      <c r="B102">
        <f ca="1">IF('临-间接'!G102="(空白)","",'临-间接'!G102)</f>
        <v>0</v>
      </c>
      <c r="C102">
        <f ca="1">IF('临-间接'!I102="(空白)","",'临-间接'!I102)</f>
        <v>0</v>
      </c>
      <c r="D102">
        <f ca="1">IF('临-间接'!J102="(空白)","",'临-间接'!J102)</f>
        <v>0</v>
      </c>
      <c r="E102">
        <f ca="1">IF('临-间接'!K102="(空白)","",'临-间接'!K102)</f>
        <v>0</v>
      </c>
      <c r="F102">
        <f ca="1">IF('临-间接'!H102="(空白)","",'临-间接'!H102)</f>
        <v>0</v>
      </c>
      <c r="G102">
        <f ca="1">IF('临-间接'!L102="(空白)","",'临-间接'!L102)</f>
        <v>0</v>
      </c>
      <c r="H102">
        <f ca="1">IF('临-间接'!M102="(空白)",0,'临-间接'!M102)</f>
        <v>0</v>
      </c>
      <c r="I102" t="str">
        <f ca="1">IF(OR('临-间接'!R102=0,'临-间接'!R102="(空白)"),"",'临-间接'!R102)</f>
        <v/>
      </c>
      <c r="J102" s="34" t="str">
        <f ca="1">IF(OR('临-间接'!N102=0,'临-间接'!N102="(空白)"),"",'临-间接'!N102)</f>
        <v/>
      </c>
      <c r="K102" s="34" t="str">
        <f ca="1">IF(OR('临-间接'!O102=0,'临-间接'!O102="(空白)"),"",'临-间接'!O102)</f>
        <v/>
      </c>
      <c r="L102" s="34" t="str">
        <f ca="1">IF(OR('临-间接'!P102=0,'临-间接'!P102="(空白)"),"",'临-间接'!P102)</f>
        <v/>
      </c>
      <c r="M102">
        <f ca="1">IF('临-间接'!Q102="(空白)",0,'临-间接'!Q102)</f>
        <v>0</v>
      </c>
      <c r="N102" s="97" t="b">
        <f t="shared" ca="1" si="15"/>
        <v>0</v>
      </c>
      <c r="O102" s="97" t="b">
        <f t="shared" ca="1" si="16"/>
        <v>0</v>
      </c>
      <c r="P102" s="97" t="b">
        <f t="shared" ca="1" si="17"/>
        <v>0</v>
      </c>
      <c r="Q102" s="97" t="b">
        <f t="shared" ca="1" si="18"/>
        <v>0</v>
      </c>
      <c r="R102" s="97" t="b">
        <f t="shared" ca="1" si="19"/>
        <v>0</v>
      </c>
      <c r="S102" s="97" t="str">
        <f t="shared" ca="1" si="20"/>
        <v>未开始</v>
      </c>
      <c r="T102" s="97">
        <f ca="1">IF(AND(N102,P102,NOT(Q102)),NETWORKDAYS(K102,AG102,项目参数!$B$2:$B$200),0)</f>
        <v>0</v>
      </c>
      <c r="U102" s="98">
        <f t="shared" ca="1" si="21"/>
        <v>0</v>
      </c>
      <c r="V102" s="117">
        <f t="shared" ca="1" si="22"/>
        <v>0</v>
      </c>
      <c r="W102" s="117">
        <f t="shared" ca="1" si="23"/>
        <v>0</v>
      </c>
      <c r="X102" s="117" t="str">
        <f t="shared" ca="1" si="24"/>
        <v/>
      </c>
      <c r="Y102" s="97">
        <f t="shared" ca="1" si="25"/>
        <v>0</v>
      </c>
      <c r="Z102" s="97">
        <f t="shared" ca="1" si="26"/>
        <v>0</v>
      </c>
      <c r="AA102" s="97">
        <f ca="1">IF(AND(N102,P102,K102&gt;项目信息!$C$18),INT((IF(Q102,L102,K102)-项目信息!$C$18)/30)+1,0)</f>
        <v>0</v>
      </c>
      <c r="AB102" s="97" t="str">
        <f ca="1">IF(N102,WEEKNUM(IF(L102&lt;&gt;"",L102,IF(K102&lt;&gt;"",K102,J102)-项目信息!$C$18)+1),"")</f>
        <v/>
      </c>
      <c r="AC102" s="97" t="str">
        <f ca="1">IFERROR(VLOOKUP(VLOOKUP(G102,内部通讯录!$B:$F,5,FALSE),项目参数!$I$14:$J$21,2,FALSE),"")</f>
        <v/>
      </c>
      <c r="AD102" s="97" t="str">
        <f ca="1">IF($N102,$AC102*V102/项目参数!$J$29,"")</f>
        <v/>
      </c>
      <c r="AE102" s="97" t="str">
        <f ca="1">IF($N102,$AC102*W102/项目参数!$J$29,"")</f>
        <v/>
      </c>
      <c r="AF102" s="99" t="str">
        <f ca="1">IF(OR('临-间接'!S102=0,'临-间接'!S102="(空白)"),"",'临-间接'!S102)</f>
        <v/>
      </c>
      <c r="AG102" s="34" t="str">
        <f ca="1">IF(P102,IF(L102&lt;&gt;"", L102, IF(OR(I102="暂停",I102="取消"), IFERROR(WORKDAY.INTL($K102,$M102*$H102,1,项目参数!$B$2:$B$200),WORKDAY($K102,$M102*$H102,1)),TODAY())),"")</f>
        <v/>
      </c>
      <c r="AH102">
        <f ca="1">IF(AND(N102,P102),IF('临-间接'!T102="(空白)",0,'临-间接'!T102),0)</f>
        <v>0</v>
      </c>
      <c r="AI102" s="34" t="str">
        <f ca="1">IF($N102,VLOOKUP($B102,项目阶段与里程碑!$B:$E,3,FALSE),"")</f>
        <v/>
      </c>
      <c r="AJ102" s="34" t="str">
        <f ca="1">IF($N102,VLOOKUP($B102,项目阶段与里程碑!$B:$E,4,FALSE),"")</f>
        <v/>
      </c>
      <c r="AK102" s="34" t="str">
        <f t="shared" ca="1" si="27"/>
        <v/>
      </c>
      <c r="AL102" s="92" t="str">
        <f ca="1">IF($AK102&lt;&gt;"",IFERROR(NETWORKDAYS.INTL($AI102,$AK102,1,项目参数!$B$2:$B$200),NETWORKDAYS($AI102,$AK102,1)),"")</f>
        <v/>
      </c>
      <c r="AM102" s="92" t="str">
        <f ca="1">IF(K102&lt;&gt;"",IFERROR(NETWORKDAYS.INTL($AI102,$K102,1,项目参数!$B$2:$B$200),NETWORKDAYS($AI102,$K102,1)),"")</f>
        <v/>
      </c>
      <c r="AN102" s="92" t="str">
        <f ca="1">IF(L102&lt;&gt;"",IFERROR(NETWORKDAYS.INTL($AI102,$L102,1,项目参数!$B$2:$B$200),NETWORKDAYS($AI102,$L102,1)),"")</f>
        <v/>
      </c>
    </row>
    <row r="103" spans="1:40">
      <c r="A103">
        <f ca="1">IF('临-间接'!F103="(空白)","",'临-间接'!F103)</f>
        <v>0</v>
      </c>
      <c r="B103">
        <f ca="1">IF('临-间接'!G103="(空白)","",'临-间接'!G103)</f>
        <v>0</v>
      </c>
      <c r="C103">
        <f ca="1">IF('临-间接'!I103="(空白)","",'临-间接'!I103)</f>
        <v>0</v>
      </c>
      <c r="D103">
        <f ca="1">IF('临-间接'!J103="(空白)","",'临-间接'!J103)</f>
        <v>0</v>
      </c>
      <c r="E103">
        <f ca="1">IF('临-间接'!K103="(空白)","",'临-间接'!K103)</f>
        <v>0</v>
      </c>
      <c r="F103">
        <f ca="1">IF('临-间接'!H103="(空白)","",'临-间接'!H103)</f>
        <v>0</v>
      </c>
      <c r="G103">
        <f ca="1">IF('临-间接'!L103="(空白)","",'临-间接'!L103)</f>
        <v>0</v>
      </c>
      <c r="H103">
        <f ca="1">IF('临-间接'!M103="(空白)",0,'临-间接'!M103)</f>
        <v>0</v>
      </c>
      <c r="I103" t="str">
        <f ca="1">IF(OR('临-间接'!R103=0,'临-间接'!R103="(空白)"),"",'临-间接'!R103)</f>
        <v/>
      </c>
      <c r="J103" s="34" t="str">
        <f ca="1">IF(OR('临-间接'!N103=0,'临-间接'!N103="(空白)"),"",'临-间接'!N103)</f>
        <v/>
      </c>
      <c r="K103" s="34" t="str">
        <f ca="1">IF(OR('临-间接'!O103=0,'临-间接'!O103="(空白)"),"",'临-间接'!O103)</f>
        <v/>
      </c>
      <c r="L103" s="34" t="str">
        <f ca="1">IF(OR('临-间接'!P103=0,'临-间接'!P103="(空白)"),"",'临-间接'!P103)</f>
        <v/>
      </c>
      <c r="M103">
        <f ca="1">IF('临-间接'!Q103="(空白)",0,'临-间接'!Q103)</f>
        <v>0</v>
      </c>
      <c r="N103" s="97" t="b">
        <f t="shared" ca="1" si="15"/>
        <v>0</v>
      </c>
      <c r="O103" s="97" t="b">
        <f t="shared" ca="1" si="16"/>
        <v>0</v>
      </c>
      <c r="P103" s="97" t="b">
        <f t="shared" ca="1" si="17"/>
        <v>0</v>
      </c>
      <c r="Q103" s="97" t="b">
        <f t="shared" ca="1" si="18"/>
        <v>0</v>
      </c>
      <c r="R103" s="97" t="b">
        <f t="shared" ca="1" si="19"/>
        <v>0</v>
      </c>
      <c r="S103" s="97" t="str">
        <f t="shared" ca="1" si="20"/>
        <v>未开始</v>
      </c>
      <c r="T103" s="97">
        <f ca="1">IF(AND(N103,P103,NOT(Q103)),NETWORKDAYS(K103,AG103,项目参数!$B$2:$B$200),0)</f>
        <v>0</v>
      </c>
      <c r="U103" s="98">
        <f t="shared" ca="1" si="21"/>
        <v>0</v>
      </c>
      <c r="V103" s="117">
        <f t="shared" ca="1" si="22"/>
        <v>0</v>
      </c>
      <c r="W103" s="117">
        <f t="shared" ca="1" si="23"/>
        <v>0</v>
      </c>
      <c r="X103" s="117" t="str">
        <f t="shared" ca="1" si="24"/>
        <v/>
      </c>
      <c r="Y103" s="97">
        <f t="shared" ca="1" si="25"/>
        <v>0</v>
      </c>
      <c r="Z103" s="97">
        <f t="shared" ca="1" si="26"/>
        <v>0</v>
      </c>
      <c r="AA103" s="97">
        <f ca="1">IF(AND(N103,P103,K103&gt;项目信息!$C$18),INT((IF(Q103,L103,K103)-项目信息!$C$18)/30)+1,0)</f>
        <v>0</v>
      </c>
      <c r="AB103" s="97" t="str">
        <f ca="1">IF(N103,WEEKNUM(IF(L103&lt;&gt;"",L103,IF(K103&lt;&gt;"",K103,J103)-项目信息!$C$18)+1),"")</f>
        <v/>
      </c>
      <c r="AC103" s="97" t="str">
        <f ca="1">IFERROR(VLOOKUP(VLOOKUP(G103,内部通讯录!$B:$F,5,FALSE),项目参数!$I$14:$J$21,2,FALSE),"")</f>
        <v/>
      </c>
      <c r="AD103" s="97" t="str">
        <f ca="1">IF($N103,$AC103*V103/项目参数!$J$29,"")</f>
        <v/>
      </c>
      <c r="AE103" s="97" t="str">
        <f ca="1">IF($N103,$AC103*W103/项目参数!$J$29,"")</f>
        <v/>
      </c>
      <c r="AF103" s="99" t="str">
        <f ca="1">IF(OR('临-间接'!S103=0,'临-间接'!S103="(空白)"),"",'临-间接'!S103)</f>
        <v/>
      </c>
      <c r="AG103" s="34" t="str">
        <f ca="1">IF(P103,IF(L103&lt;&gt;"", L103, IF(OR(I103="暂停",I103="取消"), IFERROR(WORKDAY.INTL($K103,$M103*$H103,1,项目参数!$B$2:$B$200),WORKDAY($K103,$M103*$H103,1)),TODAY())),"")</f>
        <v/>
      </c>
      <c r="AH103">
        <f ca="1">IF(AND(N103,P103),IF('临-间接'!T103="(空白)",0,'临-间接'!T103),0)</f>
        <v>0</v>
      </c>
      <c r="AI103" s="34" t="str">
        <f ca="1">IF($N103,VLOOKUP($B103,项目阶段与里程碑!$B:$E,3,FALSE),"")</f>
        <v/>
      </c>
      <c r="AJ103" s="34" t="str">
        <f ca="1">IF($N103,VLOOKUP($B103,项目阶段与里程碑!$B:$E,4,FALSE),"")</f>
        <v/>
      </c>
      <c r="AK103" s="34" t="str">
        <f t="shared" ca="1" si="27"/>
        <v/>
      </c>
      <c r="AL103" s="92" t="str">
        <f ca="1">IF($AK103&lt;&gt;"",IFERROR(NETWORKDAYS.INTL($AI103,$AK103,1,项目参数!$B$2:$B$200),NETWORKDAYS($AI103,$AK103,1)),"")</f>
        <v/>
      </c>
      <c r="AM103" s="92" t="str">
        <f ca="1">IF(K103&lt;&gt;"",IFERROR(NETWORKDAYS.INTL($AI103,$K103,1,项目参数!$B$2:$B$200),NETWORKDAYS($AI103,$K103,1)),"")</f>
        <v/>
      </c>
      <c r="AN103" s="92" t="str">
        <f ca="1">IF(L103&lt;&gt;"",IFERROR(NETWORKDAYS.INTL($AI103,$L103,1,项目参数!$B$2:$B$200),NETWORKDAYS($AI103,$L103,1)),"")</f>
        <v/>
      </c>
    </row>
    <row r="104" spans="1:40">
      <c r="A104">
        <f ca="1">IF('临-间接'!F104="(空白)","",'临-间接'!F104)</f>
        <v>0</v>
      </c>
      <c r="B104">
        <f ca="1">IF('临-间接'!G104="(空白)","",'临-间接'!G104)</f>
        <v>0</v>
      </c>
      <c r="C104">
        <f ca="1">IF('临-间接'!I104="(空白)","",'临-间接'!I104)</f>
        <v>0</v>
      </c>
      <c r="D104">
        <f ca="1">IF('临-间接'!J104="(空白)","",'临-间接'!J104)</f>
        <v>0</v>
      </c>
      <c r="E104">
        <f ca="1">IF('临-间接'!K104="(空白)","",'临-间接'!K104)</f>
        <v>0</v>
      </c>
      <c r="F104">
        <f ca="1">IF('临-间接'!H104="(空白)","",'临-间接'!H104)</f>
        <v>0</v>
      </c>
      <c r="G104">
        <f ca="1">IF('临-间接'!L104="(空白)","",'临-间接'!L104)</f>
        <v>0</v>
      </c>
      <c r="H104">
        <f ca="1">IF('临-间接'!M104="(空白)",0,'临-间接'!M104)</f>
        <v>0</v>
      </c>
      <c r="I104" t="str">
        <f ca="1">IF(OR('临-间接'!R104=0,'临-间接'!R104="(空白)"),"",'临-间接'!R104)</f>
        <v/>
      </c>
      <c r="J104" s="34" t="str">
        <f ca="1">IF(OR('临-间接'!N104=0,'临-间接'!N104="(空白)"),"",'临-间接'!N104)</f>
        <v/>
      </c>
      <c r="K104" s="34" t="str">
        <f ca="1">IF(OR('临-间接'!O104=0,'临-间接'!O104="(空白)"),"",'临-间接'!O104)</f>
        <v/>
      </c>
      <c r="L104" s="34" t="str">
        <f ca="1">IF(OR('临-间接'!P104=0,'临-间接'!P104="(空白)"),"",'临-间接'!P104)</f>
        <v/>
      </c>
      <c r="M104">
        <f ca="1">IF('临-间接'!Q104="(空白)",0,'临-间接'!Q104)</f>
        <v>0</v>
      </c>
      <c r="N104" s="97" t="b">
        <f t="shared" ca="1" si="15"/>
        <v>0</v>
      </c>
      <c r="O104" s="97" t="b">
        <f t="shared" ca="1" si="16"/>
        <v>0</v>
      </c>
      <c r="P104" s="97" t="b">
        <f t="shared" ca="1" si="17"/>
        <v>0</v>
      </c>
      <c r="Q104" s="97" t="b">
        <f t="shared" ca="1" si="18"/>
        <v>0</v>
      </c>
      <c r="R104" s="97" t="b">
        <f t="shared" ca="1" si="19"/>
        <v>0</v>
      </c>
      <c r="S104" s="97" t="str">
        <f t="shared" ca="1" si="20"/>
        <v>未开始</v>
      </c>
      <c r="T104" s="97">
        <f ca="1">IF(AND(N104,P104,NOT(Q104)),NETWORKDAYS(K104,AG104,项目参数!$B$2:$B$200),0)</f>
        <v>0</v>
      </c>
      <c r="U104" s="98">
        <f t="shared" ca="1" si="21"/>
        <v>0</v>
      </c>
      <c r="V104" s="117">
        <f t="shared" ca="1" si="22"/>
        <v>0</v>
      </c>
      <c r="W104" s="117">
        <f t="shared" ca="1" si="23"/>
        <v>0</v>
      </c>
      <c r="X104" s="117" t="str">
        <f t="shared" ca="1" si="24"/>
        <v/>
      </c>
      <c r="Y104" s="97">
        <f t="shared" ca="1" si="25"/>
        <v>0</v>
      </c>
      <c r="Z104" s="97">
        <f t="shared" ca="1" si="26"/>
        <v>0</v>
      </c>
      <c r="AA104" s="97">
        <f ca="1">IF(AND(N104,P104,K104&gt;项目信息!$C$18),INT((IF(Q104,L104,K104)-项目信息!$C$18)/30)+1,0)</f>
        <v>0</v>
      </c>
      <c r="AB104" s="97" t="str">
        <f ca="1">IF(N104,WEEKNUM(IF(L104&lt;&gt;"",L104,IF(K104&lt;&gt;"",K104,J104)-项目信息!$C$18)+1),"")</f>
        <v/>
      </c>
      <c r="AC104" s="97" t="str">
        <f ca="1">IFERROR(VLOOKUP(VLOOKUP(G104,内部通讯录!$B:$F,5,FALSE),项目参数!$I$14:$J$21,2,FALSE),"")</f>
        <v/>
      </c>
      <c r="AD104" s="97" t="str">
        <f ca="1">IF($N104,$AC104*V104/项目参数!$J$29,"")</f>
        <v/>
      </c>
      <c r="AE104" s="97" t="str">
        <f ca="1">IF($N104,$AC104*W104/项目参数!$J$29,"")</f>
        <v/>
      </c>
      <c r="AF104" s="99" t="str">
        <f ca="1">IF(OR('临-间接'!S104=0,'临-间接'!S104="(空白)"),"",'临-间接'!S104)</f>
        <v/>
      </c>
      <c r="AG104" s="34" t="str">
        <f ca="1">IF(P104,IF(L104&lt;&gt;"", L104, IF(OR(I104="暂停",I104="取消"), IFERROR(WORKDAY.INTL($K104,$M104*$H104,1,项目参数!$B$2:$B$200),WORKDAY($K104,$M104*$H104,1)),TODAY())),"")</f>
        <v/>
      </c>
      <c r="AH104">
        <f ca="1">IF(AND(N104,P104),IF('临-间接'!T104="(空白)",0,'临-间接'!T104),0)</f>
        <v>0</v>
      </c>
      <c r="AI104" s="34" t="str">
        <f ca="1">IF($N104,VLOOKUP($B104,项目阶段与里程碑!$B:$E,3,FALSE),"")</f>
        <v/>
      </c>
      <c r="AJ104" s="34" t="str">
        <f ca="1">IF($N104,VLOOKUP($B104,项目阶段与里程碑!$B:$E,4,FALSE),"")</f>
        <v/>
      </c>
      <c r="AK104" s="34" t="str">
        <f t="shared" ca="1" si="27"/>
        <v/>
      </c>
      <c r="AL104" s="92" t="str">
        <f ca="1">IF($AK104&lt;&gt;"",IFERROR(NETWORKDAYS.INTL($AI104,$AK104,1,项目参数!$B$2:$B$200),NETWORKDAYS($AI104,$AK104,1)),"")</f>
        <v/>
      </c>
      <c r="AM104" s="92" t="str">
        <f ca="1">IF(K104&lt;&gt;"",IFERROR(NETWORKDAYS.INTL($AI104,$K104,1,项目参数!$B$2:$B$200),NETWORKDAYS($AI104,$K104,1)),"")</f>
        <v/>
      </c>
      <c r="AN104" s="92" t="str">
        <f ca="1">IF(L104&lt;&gt;"",IFERROR(NETWORKDAYS.INTL($AI104,$L104,1,项目参数!$B$2:$B$200),NETWORKDAYS($AI104,$L104,1)),"")</f>
        <v/>
      </c>
    </row>
    <row r="105" spans="1:40">
      <c r="A105">
        <f ca="1">IF('临-间接'!F105="(空白)","",'临-间接'!F105)</f>
        <v>0</v>
      </c>
      <c r="B105">
        <f ca="1">IF('临-间接'!G105="(空白)","",'临-间接'!G105)</f>
        <v>0</v>
      </c>
      <c r="C105">
        <f ca="1">IF('临-间接'!I105="(空白)","",'临-间接'!I105)</f>
        <v>0</v>
      </c>
      <c r="D105">
        <f ca="1">IF('临-间接'!J105="(空白)","",'临-间接'!J105)</f>
        <v>0</v>
      </c>
      <c r="E105">
        <f ca="1">IF('临-间接'!K105="(空白)","",'临-间接'!K105)</f>
        <v>0</v>
      </c>
      <c r="F105">
        <f ca="1">IF('临-间接'!H105="(空白)","",'临-间接'!H105)</f>
        <v>0</v>
      </c>
      <c r="G105">
        <f ca="1">IF('临-间接'!L105="(空白)","",'临-间接'!L105)</f>
        <v>0</v>
      </c>
      <c r="H105">
        <f ca="1">IF('临-间接'!M105="(空白)",0,'临-间接'!M105)</f>
        <v>0</v>
      </c>
      <c r="I105" t="str">
        <f ca="1">IF(OR('临-间接'!R105=0,'临-间接'!R105="(空白)"),"",'临-间接'!R105)</f>
        <v/>
      </c>
      <c r="J105" s="34" t="str">
        <f ca="1">IF(OR('临-间接'!N105=0,'临-间接'!N105="(空白)"),"",'临-间接'!N105)</f>
        <v/>
      </c>
      <c r="K105" s="34" t="str">
        <f ca="1">IF(OR('临-间接'!O105=0,'临-间接'!O105="(空白)"),"",'临-间接'!O105)</f>
        <v/>
      </c>
      <c r="L105" s="34" t="str">
        <f ca="1">IF(OR('临-间接'!P105=0,'临-间接'!P105="(空白)"),"",'临-间接'!P105)</f>
        <v/>
      </c>
      <c r="M105">
        <f ca="1">IF('临-间接'!Q105="(空白)",0,'临-间接'!Q105)</f>
        <v>0</v>
      </c>
      <c r="N105" s="97" t="b">
        <f t="shared" ca="1" si="15"/>
        <v>0</v>
      </c>
      <c r="O105" s="97" t="b">
        <f t="shared" ca="1" si="16"/>
        <v>0</v>
      </c>
      <c r="P105" s="97" t="b">
        <f t="shared" ca="1" si="17"/>
        <v>0</v>
      </c>
      <c r="Q105" s="97" t="b">
        <f t="shared" ca="1" si="18"/>
        <v>0</v>
      </c>
      <c r="R105" s="97" t="b">
        <f t="shared" ca="1" si="19"/>
        <v>0</v>
      </c>
      <c r="S105" s="97" t="str">
        <f t="shared" ca="1" si="20"/>
        <v>未开始</v>
      </c>
      <c r="T105" s="97">
        <f ca="1">IF(AND(N105,P105,NOT(Q105)),NETWORKDAYS(K105,AG105,项目参数!$B$2:$B$200),0)</f>
        <v>0</v>
      </c>
      <c r="U105" s="98">
        <f t="shared" ca="1" si="21"/>
        <v>0</v>
      </c>
      <c r="V105" s="117">
        <f t="shared" ca="1" si="22"/>
        <v>0</v>
      </c>
      <c r="W105" s="117">
        <f t="shared" ca="1" si="23"/>
        <v>0</v>
      </c>
      <c r="X105" s="117" t="str">
        <f t="shared" ca="1" si="24"/>
        <v/>
      </c>
      <c r="Y105" s="97">
        <f t="shared" ca="1" si="25"/>
        <v>0</v>
      </c>
      <c r="Z105" s="97">
        <f t="shared" ca="1" si="26"/>
        <v>0</v>
      </c>
      <c r="AA105" s="97">
        <f ca="1">IF(AND(N105,P105,K105&gt;项目信息!$C$18),INT((IF(Q105,L105,K105)-项目信息!$C$18)/30)+1,0)</f>
        <v>0</v>
      </c>
      <c r="AB105" s="97" t="str">
        <f ca="1">IF(N105,WEEKNUM(IF(L105&lt;&gt;"",L105,IF(K105&lt;&gt;"",K105,J105)-项目信息!$C$18)+1),"")</f>
        <v/>
      </c>
      <c r="AC105" s="97" t="str">
        <f ca="1">IFERROR(VLOOKUP(VLOOKUP(G105,内部通讯录!$B:$F,5,FALSE),项目参数!$I$14:$J$21,2,FALSE),"")</f>
        <v/>
      </c>
      <c r="AD105" s="97" t="str">
        <f ca="1">IF($N105,$AC105*V105/项目参数!$J$29,"")</f>
        <v/>
      </c>
      <c r="AE105" s="97" t="str">
        <f ca="1">IF($N105,$AC105*W105/项目参数!$J$29,"")</f>
        <v/>
      </c>
      <c r="AF105" s="99" t="str">
        <f ca="1">IF(OR('临-间接'!S105=0,'临-间接'!S105="(空白)"),"",'临-间接'!S105)</f>
        <v/>
      </c>
      <c r="AG105" s="34" t="str">
        <f ca="1">IF(P105,IF(L105&lt;&gt;"", L105, IF(OR(I105="暂停",I105="取消"), IFERROR(WORKDAY.INTL($K105,$M105*$H105,1,项目参数!$B$2:$B$200),WORKDAY($K105,$M105*$H105,1)),TODAY())),"")</f>
        <v/>
      </c>
      <c r="AH105">
        <f ca="1">IF(AND(N105,P105),IF('临-间接'!T105="(空白)",0,'临-间接'!T105),0)</f>
        <v>0</v>
      </c>
      <c r="AI105" s="34" t="str">
        <f ca="1">IF($N105,VLOOKUP($B105,项目阶段与里程碑!$B:$E,3,FALSE),"")</f>
        <v/>
      </c>
      <c r="AJ105" s="34" t="str">
        <f ca="1">IF($N105,VLOOKUP($B105,项目阶段与里程碑!$B:$E,4,FALSE),"")</f>
        <v/>
      </c>
      <c r="AK105" s="34" t="str">
        <f t="shared" ca="1" si="27"/>
        <v/>
      </c>
      <c r="AL105" s="92" t="str">
        <f ca="1">IF($AK105&lt;&gt;"",IFERROR(NETWORKDAYS.INTL($AI105,$AK105,1,项目参数!$B$2:$B$200),NETWORKDAYS($AI105,$AK105,1)),"")</f>
        <v/>
      </c>
      <c r="AM105" s="92" t="str">
        <f ca="1">IF(K105&lt;&gt;"",IFERROR(NETWORKDAYS.INTL($AI105,$K105,1,项目参数!$B$2:$B$200),NETWORKDAYS($AI105,$K105,1)),"")</f>
        <v/>
      </c>
      <c r="AN105" s="92" t="str">
        <f ca="1">IF(L105&lt;&gt;"",IFERROR(NETWORKDAYS.INTL($AI105,$L105,1,项目参数!$B$2:$B$200),NETWORKDAYS($AI105,$L105,1)),"")</f>
        <v/>
      </c>
    </row>
    <row r="106" spans="1:40">
      <c r="A106">
        <f ca="1">IF('临-间接'!F106="(空白)","",'临-间接'!F106)</f>
        <v>0</v>
      </c>
      <c r="B106">
        <f ca="1">IF('临-间接'!G106="(空白)","",'临-间接'!G106)</f>
        <v>0</v>
      </c>
      <c r="C106">
        <f ca="1">IF('临-间接'!I106="(空白)","",'临-间接'!I106)</f>
        <v>0</v>
      </c>
      <c r="D106">
        <f ca="1">IF('临-间接'!J106="(空白)","",'临-间接'!J106)</f>
        <v>0</v>
      </c>
      <c r="E106">
        <f ca="1">IF('临-间接'!K106="(空白)","",'临-间接'!K106)</f>
        <v>0</v>
      </c>
      <c r="F106">
        <f ca="1">IF('临-间接'!H106="(空白)","",'临-间接'!H106)</f>
        <v>0</v>
      </c>
      <c r="G106">
        <f ca="1">IF('临-间接'!L106="(空白)","",'临-间接'!L106)</f>
        <v>0</v>
      </c>
      <c r="H106">
        <f ca="1">IF('临-间接'!M106="(空白)",0,'临-间接'!M106)</f>
        <v>0</v>
      </c>
      <c r="I106" t="str">
        <f ca="1">IF(OR('临-间接'!R106=0,'临-间接'!R106="(空白)"),"",'临-间接'!R106)</f>
        <v/>
      </c>
      <c r="J106" s="34" t="str">
        <f ca="1">IF(OR('临-间接'!N106=0,'临-间接'!N106="(空白)"),"",'临-间接'!N106)</f>
        <v/>
      </c>
      <c r="K106" s="34" t="str">
        <f ca="1">IF(OR('临-间接'!O106=0,'临-间接'!O106="(空白)"),"",'临-间接'!O106)</f>
        <v/>
      </c>
      <c r="L106" s="34" t="str">
        <f ca="1">IF(OR('临-间接'!P106=0,'临-间接'!P106="(空白)"),"",'临-间接'!P106)</f>
        <v/>
      </c>
      <c r="M106">
        <f ca="1">IF('临-间接'!Q106="(空白)",0,'临-间接'!Q106)</f>
        <v>0</v>
      </c>
      <c r="N106" s="97" t="b">
        <f t="shared" ca="1" si="15"/>
        <v>0</v>
      </c>
      <c r="O106" s="97" t="b">
        <f t="shared" ca="1" si="16"/>
        <v>0</v>
      </c>
      <c r="P106" s="97" t="b">
        <f t="shared" ca="1" si="17"/>
        <v>0</v>
      </c>
      <c r="Q106" s="97" t="b">
        <f t="shared" ca="1" si="18"/>
        <v>0</v>
      </c>
      <c r="R106" s="97" t="b">
        <f t="shared" ca="1" si="19"/>
        <v>0</v>
      </c>
      <c r="S106" s="97" t="str">
        <f t="shared" ca="1" si="20"/>
        <v>未开始</v>
      </c>
      <c r="T106" s="97">
        <f ca="1">IF(AND(N106,P106,NOT(Q106)),NETWORKDAYS(K106,AG106,项目参数!$B$2:$B$200),0)</f>
        <v>0</v>
      </c>
      <c r="U106" s="98">
        <f t="shared" ca="1" si="21"/>
        <v>0</v>
      </c>
      <c r="V106" s="117">
        <f t="shared" ca="1" si="22"/>
        <v>0</v>
      </c>
      <c r="W106" s="117">
        <f t="shared" ca="1" si="23"/>
        <v>0</v>
      </c>
      <c r="X106" s="117" t="str">
        <f t="shared" ca="1" si="24"/>
        <v/>
      </c>
      <c r="Y106" s="97">
        <f t="shared" ca="1" si="25"/>
        <v>0</v>
      </c>
      <c r="Z106" s="97">
        <f t="shared" ca="1" si="26"/>
        <v>0</v>
      </c>
      <c r="AA106" s="97">
        <f ca="1">IF(AND(N106,P106,K106&gt;项目信息!$C$18),INT((IF(Q106,L106,K106)-项目信息!$C$18)/30)+1,0)</f>
        <v>0</v>
      </c>
      <c r="AB106" s="97" t="str">
        <f ca="1">IF(N106,WEEKNUM(IF(L106&lt;&gt;"",L106,IF(K106&lt;&gt;"",K106,J106)-项目信息!$C$18)+1),"")</f>
        <v/>
      </c>
      <c r="AC106" s="97" t="str">
        <f ca="1">IFERROR(VLOOKUP(VLOOKUP(G106,内部通讯录!$B:$F,5,FALSE),项目参数!$I$14:$J$21,2,FALSE),"")</f>
        <v/>
      </c>
      <c r="AD106" s="97" t="str">
        <f ca="1">IF($N106,$AC106*V106/项目参数!$J$29,"")</f>
        <v/>
      </c>
      <c r="AE106" s="97" t="str">
        <f ca="1">IF($N106,$AC106*W106/项目参数!$J$29,"")</f>
        <v/>
      </c>
      <c r="AF106" s="99" t="str">
        <f ca="1">IF(OR('临-间接'!S106=0,'临-间接'!S106="(空白)"),"",'临-间接'!S106)</f>
        <v/>
      </c>
      <c r="AG106" s="34" t="str">
        <f ca="1">IF(P106,IF(L106&lt;&gt;"", L106, IF(OR(I106="暂停",I106="取消"), IFERROR(WORKDAY.INTL($K106,$M106*$H106,1,项目参数!$B$2:$B$200),WORKDAY($K106,$M106*$H106,1)),TODAY())),"")</f>
        <v/>
      </c>
      <c r="AH106">
        <f ca="1">IF(AND(N106,P106),IF('临-间接'!T106="(空白)",0,'临-间接'!T106),0)</f>
        <v>0</v>
      </c>
      <c r="AI106" s="34" t="str">
        <f ca="1">IF($N106,VLOOKUP($B106,项目阶段与里程碑!$B:$E,3,FALSE),"")</f>
        <v/>
      </c>
      <c r="AJ106" s="34" t="str">
        <f ca="1">IF($N106,VLOOKUP($B106,项目阶段与里程碑!$B:$E,4,FALSE),"")</f>
        <v/>
      </c>
      <c r="AK106" s="34" t="str">
        <f t="shared" ca="1" si="27"/>
        <v/>
      </c>
      <c r="AL106" s="92" t="str">
        <f ca="1">IF($AK106&lt;&gt;"",IFERROR(NETWORKDAYS.INTL($AI106,$AK106,1,项目参数!$B$2:$B$200),NETWORKDAYS($AI106,$AK106,1)),"")</f>
        <v/>
      </c>
      <c r="AM106" s="92" t="str">
        <f ca="1">IF(K106&lt;&gt;"",IFERROR(NETWORKDAYS.INTL($AI106,$K106,1,项目参数!$B$2:$B$200),NETWORKDAYS($AI106,$K106,1)),"")</f>
        <v/>
      </c>
      <c r="AN106" s="92" t="str">
        <f ca="1">IF(L106&lt;&gt;"",IFERROR(NETWORKDAYS.INTL($AI106,$L106,1,项目参数!$B$2:$B$200),NETWORKDAYS($AI106,$L106,1)),"")</f>
        <v/>
      </c>
    </row>
    <row r="107" spans="1:40">
      <c r="A107">
        <f ca="1">IF('临-间接'!F107="(空白)","",'临-间接'!F107)</f>
        <v>0</v>
      </c>
      <c r="B107">
        <f ca="1">IF('临-间接'!G107="(空白)","",'临-间接'!G107)</f>
        <v>0</v>
      </c>
      <c r="C107">
        <f ca="1">IF('临-间接'!I107="(空白)","",'临-间接'!I107)</f>
        <v>0</v>
      </c>
      <c r="D107">
        <f ca="1">IF('临-间接'!J107="(空白)","",'临-间接'!J107)</f>
        <v>0</v>
      </c>
      <c r="E107">
        <f ca="1">IF('临-间接'!K107="(空白)","",'临-间接'!K107)</f>
        <v>0</v>
      </c>
      <c r="F107">
        <f ca="1">IF('临-间接'!H107="(空白)","",'临-间接'!H107)</f>
        <v>0</v>
      </c>
      <c r="G107">
        <f ca="1">IF('临-间接'!L107="(空白)","",'临-间接'!L107)</f>
        <v>0</v>
      </c>
      <c r="H107">
        <f ca="1">IF('临-间接'!M107="(空白)",0,'临-间接'!M107)</f>
        <v>0</v>
      </c>
      <c r="I107" t="str">
        <f ca="1">IF(OR('临-间接'!R107=0,'临-间接'!R107="(空白)"),"",'临-间接'!R107)</f>
        <v/>
      </c>
      <c r="J107" s="34" t="str">
        <f ca="1">IF(OR('临-间接'!N107=0,'临-间接'!N107="(空白)"),"",'临-间接'!N107)</f>
        <v/>
      </c>
      <c r="K107" s="34" t="str">
        <f ca="1">IF(OR('临-间接'!O107=0,'临-间接'!O107="(空白)"),"",'临-间接'!O107)</f>
        <v/>
      </c>
      <c r="L107" s="34" t="str">
        <f ca="1">IF(OR('临-间接'!P107=0,'临-间接'!P107="(空白)"),"",'临-间接'!P107)</f>
        <v/>
      </c>
      <c r="M107">
        <f ca="1">IF('临-间接'!Q107="(空白)",0,'临-间接'!Q107)</f>
        <v>0</v>
      </c>
      <c r="N107" s="97" t="b">
        <f t="shared" ca="1" si="15"/>
        <v>0</v>
      </c>
      <c r="O107" s="97" t="b">
        <f t="shared" ca="1" si="16"/>
        <v>0</v>
      </c>
      <c r="P107" s="97" t="b">
        <f t="shared" ca="1" si="17"/>
        <v>0</v>
      </c>
      <c r="Q107" s="97" t="b">
        <f t="shared" ca="1" si="18"/>
        <v>0</v>
      </c>
      <c r="R107" s="97" t="b">
        <f t="shared" ca="1" si="19"/>
        <v>0</v>
      </c>
      <c r="S107" s="97" t="str">
        <f t="shared" ca="1" si="20"/>
        <v>未开始</v>
      </c>
      <c r="T107" s="97">
        <f ca="1">IF(AND(N107,P107,NOT(Q107)),NETWORKDAYS(K107,AG107,项目参数!$B$2:$B$200),0)</f>
        <v>0</v>
      </c>
      <c r="U107" s="98">
        <f t="shared" ca="1" si="21"/>
        <v>0</v>
      </c>
      <c r="V107" s="117">
        <f t="shared" ca="1" si="22"/>
        <v>0</v>
      </c>
      <c r="W107" s="117">
        <f t="shared" ca="1" si="23"/>
        <v>0</v>
      </c>
      <c r="X107" s="117" t="str">
        <f t="shared" ca="1" si="24"/>
        <v/>
      </c>
      <c r="Y107" s="97">
        <f t="shared" ca="1" si="25"/>
        <v>0</v>
      </c>
      <c r="Z107" s="97">
        <f t="shared" ca="1" si="26"/>
        <v>0</v>
      </c>
      <c r="AA107" s="97">
        <f ca="1">IF(AND(N107,P107,K107&gt;项目信息!$C$18),INT((IF(Q107,L107,K107)-项目信息!$C$18)/30)+1,0)</f>
        <v>0</v>
      </c>
      <c r="AB107" s="97" t="str">
        <f ca="1">IF(N107,WEEKNUM(IF(L107&lt;&gt;"",L107,IF(K107&lt;&gt;"",K107,J107)-项目信息!$C$18)+1),"")</f>
        <v/>
      </c>
      <c r="AC107" s="97" t="str">
        <f ca="1">IFERROR(VLOOKUP(VLOOKUP(G107,内部通讯录!$B:$F,5,FALSE),项目参数!$I$14:$J$21,2,FALSE),"")</f>
        <v/>
      </c>
      <c r="AD107" s="97" t="str">
        <f ca="1">IF($N107,$AC107*V107/项目参数!$J$29,"")</f>
        <v/>
      </c>
      <c r="AE107" s="97" t="str">
        <f ca="1">IF($N107,$AC107*W107/项目参数!$J$29,"")</f>
        <v/>
      </c>
      <c r="AF107" s="99" t="str">
        <f ca="1">IF(OR('临-间接'!S107=0,'临-间接'!S107="(空白)"),"",'临-间接'!S107)</f>
        <v/>
      </c>
      <c r="AG107" s="34" t="str">
        <f ca="1">IF(P107,IF(L107&lt;&gt;"", L107, IF(OR(I107="暂停",I107="取消"), IFERROR(WORKDAY.INTL($K107,$M107*$H107,1,项目参数!$B$2:$B$200),WORKDAY($K107,$M107*$H107,1)),TODAY())),"")</f>
        <v/>
      </c>
      <c r="AH107">
        <f ca="1">IF(AND(N107,P107),IF('临-间接'!T107="(空白)",0,'临-间接'!T107),0)</f>
        <v>0</v>
      </c>
      <c r="AI107" s="34" t="str">
        <f ca="1">IF($N107,VLOOKUP($B107,项目阶段与里程碑!$B:$E,3,FALSE),"")</f>
        <v/>
      </c>
      <c r="AJ107" s="34" t="str">
        <f ca="1">IF($N107,VLOOKUP($B107,项目阶段与里程碑!$B:$E,4,FALSE),"")</f>
        <v/>
      </c>
      <c r="AK107" s="34" t="str">
        <f t="shared" ca="1" si="27"/>
        <v/>
      </c>
      <c r="AL107" s="92" t="str">
        <f ca="1">IF($AK107&lt;&gt;"",IFERROR(NETWORKDAYS.INTL($AI107,$AK107,1,项目参数!$B$2:$B$200),NETWORKDAYS($AI107,$AK107,1)),"")</f>
        <v/>
      </c>
      <c r="AM107" s="92" t="str">
        <f ca="1">IF(K107&lt;&gt;"",IFERROR(NETWORKDAYS.INTL($AI107,$K107,1,项目参数!$B$2:$B$200),NETWORKDAYS($AI107,$K107,1)),"")</f>
        <v/>
      </c>
      <c r="AN107" s="92" t="str">
        <f ca="1">IF(L107&lt;&gt;"",IFERROR(NETWORKDAYS.INTL($AI107,$L107,1,项目参数!$B$2:$B$200),NETWORKDAYS($AI107,$L107,1)),"")</f>
        <v/>
      </c>
    </row>
    <row r="108" spans="1:40">
      <c r="A108">
        <f ca="1">IF('临-间接'!F108="(空白)","",'临-间接'!F108)</f>
        <v>0</v>
      </c>
      <c r="B108">
        <f ca="1">IF('临-间接'!G108="(空白)","",'临-间接'!G108)</f>
        <v>0</v>
      </c>
      <c r="C108">
        <f ca="1">IF('临-间接'!I108="(空白)","",'临-间接'!I108)</f>
        <v>0</v>
      </c>
      <c r="D108">
        <f ca="1">IF('临-间接'!J108="(空白)","",'临-间接'!J108)</f>
        <v>0</v>
      </c>
      <c r="E108">
        <f ca="1">IF('临-间接'!K108="(空白)","",'临-间接'!K108)</f>
        <v>0</v>
      </c>
      <c r="F108">
        <f ca="1">IF('临-间接'!H108="(空白)","",'临-间接'!H108)</f>
        <v>0</v>
      </c>
      <c r="G108">
        <f ca="1">IF('临-间接'!L108="(空白)","",'临-间接'!L108)</f>
        <v>0</v>
      </c>
      <c r="H108">
        <f ca="1">IF('临-间接'!M108="(空白)",0,'临-间接'!M108)</f>
        <v>0</v>
      </c>
      <c r="I108" t="str">
        <f ca="1">IF(OR('临-间接'!R108=0,'临-间接'!R108="(空白)"),"",'临-间接'!R108)</f>
        <v/>
      </c>
      <c r="J108" s="34" t="str">
        <f ca="1">IF(OR('临-间接'!N108=0,'临-间接'!N108="(空白)"),"",'临-间接'!N108)</f>
        <v/>
      </c>
      <c r="K108" s="34" t="str">
        <f ca="1">IF(OR('临-间接'!O108=0,'临-间接'!O108="(空白)"),"",'临-间接'!O108)</f>
        <v/>
      </c>
      <c r="L108" s="34" t="str">
        <f ca="1">IF(OR('临-间接'!P108=0,'临-间接'!P108="(空白)"),"",'临-间接'!P108)</f>
        <v/>
      </c>
      <c r="M108">
        <f ca="1">IF('临-间接'!Q108="(空白)",0,'临-间接'!Q108)</f>
        <v>0</v>
      </c>
      <c r="N108" s="97" t="b">
        <f t="shared" ca="1" si="15"/>
        <v>0</v>
      </c>
      <c r="O108" s="97" t="b">
        <f t="shared" ca="1" si="16"/>
        <v>0</v>
      </c>
      <c r="P108" s="97" t="b">
        <f t="shared" ca="1" si="17"/>
        <v>0</v>
      </c>
      <c r="Q108" s="97" t="b">
        <f t="shared" ca="1" si="18"/>
        <v>0</v>
      </c>
      <c r="R108" s="97" t="b">
        <f t="shared" ca="1" si="19"/>
        <v>0</v>
      </c>
      <c r="S108" s="97" t="str">
        <f t="shared" ca="1" si="20"/>
        <v>未开始</v>
      </c>
      <c r="T108" s="97">
        <f ca="1">IF(AND(N108,P108,NOT(Q108)),NETWORKDAYS(K108,AG108,项目参数!$B$2:$B$200),0)</f>
        <v>0</v>
      </c>
      <c r="U108" s="98">
        <f t="shared" ca="1" si="21"/>
        <v>0</v>
      </c>
      <c r="V108" s="117">
        <f t="shared" ca="1" si="22"/>
        <v>0</v>
      </c>
      <c r="W108" s="117">
        <f t="shared" ca="1" si="23"/>
        <v>0</v>
      </c>
      <c r="X108" s="117" t="str">
        <f t="shared" ca="1" si="24"/>
        <v/>
      </c>
      <c r="Y108" s="97">
        <f t="shared" ca="1" si="25"/>
        <v>0</v>
      </c>
      <c r="Z108" s="97">
        <f t="shared" ca="1" si="26"/>
        <v>0</v>
      </c>
      <c r="AA108" s="97">
        <f ca="1">IF(AND(N108,P108,K108&gt;项目信息!$C$18),INT((IF(Q108,L108,K108)-项目信息!$C$18)/30)+1,0)</f>
        <v>0</v>
      </c>
      <c r="AB108" s="97" t="str">
        <f ca="1">IF(N108,WEEKNUM(IF(L108&lt;&gt;"",L108,IF(K108&lt;&gt;"",K108,J108)-项目信息!$C$18)+1),"")</f>
        <v/>
      </c>
      <c r="AC108" s="97" t="str">
        <f ca="1">IFERROR(VLOOKUP(VLOOKUP(G108,内部通讯录!$B:$F,5,FALSE),项目参数!$I$14:$J$21,2,FALSE),"")</f>
        <v/>
      </c>
      <c r="AD108" s="97" t="str">
        <f ca="1">IF($N108,$AC108*V108/项目参数!$J$29,"")</f>
        <v/>
      </c>
      <c r="AE108" s="97" t="str">
        <f ca="1">IF($N108,$AC108*W108/项目参数!$J$29,"")</f>
        <v/>
      </c>
      <c r="AF108" s="99" t="str">
        <f ca="1">IF(OR('临-间接'!S108=0,'临-间接'!S108="(空白)"),"",'临-间接'!S108)</f>
        <v/>
      </c>
      <c r="AG108" s="34" t="str">
        <f ca="1">IF(P108,IF(L108&lt;&gt;"", L108, IF(OR(I108="暂停",I108="取消"), IFERROR(WORKDAY.INTL($K108,$M108*$H108,1,项目参数!$B$2:$B$200),WORKDAY($K108,$M108*$H108,1)),TODAY())),"")</f>
        <v/>
      </c>
      <c r="AH108">
        <f ca="1">IF(AND(N108,P108),IF('临-间接'!T108="(空白)",0,'临-间接'!T108),0)</f>
        <v>0</v>
      </c>
      <c r="AI108" s="34" t="str">
        <f ca="1">IF($N108,VLOOKUP($B108,项目阶段与里程碑!$B:$E,3,FALSE),"")</f>
        <v/>
      </c>
      <c r="AJ108" s="34" t="str">
        <f ca="1">IF($N108,VLOOKUP($B108,项目阶段与里程碑!$B:$E,4,FALSE),"")</f>
        <v/>
      </c>
      <c r="AK108" s="34" t="str">
        <f t="shared" ca="1" si="27"/>
        <v/>
      </c>
      <c r="AL108" s="92" t="str">
        <f ca="1">IF($AK108&lt;&gt;"",IFERROR(NETWORKDAYS.INTL($AI108,$AK108,1,项目参数!$B$2:$B$200),NETWORKDAYS($AI108,$AK108,1)),"")</f>
        <v/>
      </c>
      <c r="AM108" s="92" t="str">
        <f ca="1">IF(K108&lt;&gt;"",IFERROR(NETWORKDAYS.INTL($AI108,$K108,1,项目参数!$B$2:$B$200),NETWORKDAYS($AI108,$K108,1)),"")</f>
        <v/>
      </c>
      <c r="AN108" s="92" t="str">
        <f ca="1">IF(L108&lt;&gt;"",IFERROR(NETWORKDAYS.INTL($AI108,$L108,1,项目参数!$B$2:$B$200),NETWORKDAYS($AI108,$L108,1)),"")</f>
        <v/>
      </c>
    </row>
    <row r="109" spans="1:40">
      <c r="A109">
        <f ca="1">IF('临-间接'!F109="(空白)","",'临-间接'!F109)</f>
        <v>0</v>
      </c>
      <c r="B109">
        <f ca="1">IF('临-间接'!G109="(空白)","",'临-间接'!G109)</f>
        <v>0</v>
      </c>
      <c r="C109">
        <f ca="1">IF('临-间接'!I109="(空白)","",'临-间接'!I109)</f>
        <v>0</v>
      </c>
      <c r="D109">
        <f ca="1">IF('临-间接'!J109="(空白)","",'临-间接'!J109)</f>
        <v>0</v>
      </c>
      <c r="E109">
        <f ca="1">IF('临-间接'!K109="(空白)","",'临-间接'!K109)</f>
        <v>0</v>
      </c>
      <c r="F109">
        <f ca="1">IF('临-间接'!H109="(空白)","",'临-间接'!H109)</f>
        <v>0</v>
      </c>
      <c r="G109">
        <f ca="1">IF('临-间接'!L109="(空白)","",'临-间接'!L109)</f>
        <v>0</v>
      </c>
      <c r="H109">
        <f ca="1">IF('临-间接'!M109="(空白)",0,'临-间接'!M109)</f>
        <v>0</v>
      </c>
      <c r="I109" t="str">
        <f ca="1">IF(OR('临-间接'!R109=0,'临-间接'!R109="(空白)"),"",'临-间接'!R109)</f>
        <v/>
      </c>
      <c r="J109" s="34" t="str">
        <f ca="1">IF(OR('临-间接'!N109=0,'临-间接'!N109="(空白)"),"",'临-间接'!N109)</f>
        <v/>
      </c>
      <c r="K109" s="34" t="str">
        <f ca="1">IF(OR('临-间接'!O109=0,'临-间接'!O109="(空白)"),"",'临-间接'!O109)</f>
        <v/>
      </c>
      <c r="L109" s="34" t="str">
        <f ca="1">IF(OR('临-间接'!P109=0,'临-间接'!P109="(空白)"),"",'临-间接'!P109)</f>
        <v/>
      </c>
      <c r="M109">
        <f ca="1">IF('临-间接'!Q109="(空白)",0,'临-间接'!Q109)</f>
        <v>0</v>
      </c>
      <c r="N109" s="97" t="b">
        <f t="shared" ca="1" si="15"/>
        <v>0</v>
      </c>
      <c r="O109" s="97" t="b">
        <f t="shared" ca="1" si="16"/>
        <v>0</v>
      </c>
      <c r="P109" s="97" t="b">
        <f t="shared" ca="1" si="17"/>
        <v>0</v>
      </c>
      <c r="Q109" s="97" t="b">
        <f t="shared" ca="1" si="18"/>
        <v>0</v>
      </c>
      <c r="R109" s="97" t="b">
        <f t="shared" ca="1" si="19"/>
        <v>0</v>
      </c>
      <c r="S109" s="97" t="str">
        <f t="shared" ca="1" si="20"/>
        <v>未开始</v>
      </c>
      <c r="T109" s="97">
        <f ca="1">IF(AND(N109,P109,NOT(Q109)),NETWORKDAYS(K109,AG109,项目参数!$B$2:$B$200),0)</f>
        <v>0</v>
      </c>
      <c r="U109" s="98">
        <f t="shared" ca="1" si="21"/>
        <v>0</v>
      </c>
      <c r="V109" s="117">
        <f t="shared" ca="1" si="22"/>
        <v>0</v>
      </c>
      <c r="W109" s="117">
        <f t="shared" ca="1" si="23"/>
        <v>0</v>
      </c>
      <c r="X109" s="117" t="str">
        <f t="shared" ca="1" si="24"/>
        <v/>
      </c>
      <c r="Y109" s="97">
        <f t="shared" ca="1" si="25"/>
        <v>0</v>
      </c>
      <c r="Z109" s="97">
        <f t="shared" ca="1" si="26"/>
        <v>0</v>
      </c>
      <c r="AA109" s="97">
        <f ca="1">IF(AND(N109,P109,K109&gt;项目信息!$C$18),INT((IF(Q109,L109,K109)-项目信息!$C$18)/30)+1,0)</f>
        <v>0</v>
      </c>
      <c r="AB109" s="97" t="str">
        <f ca="1">IF(N109,WEEKNUM(IF(L109&lt;&gt;"",L109,IF(K109&lt;&gt;"",K109,J109)-项目信息!$C$18)+1),"")</f>
        <v/>
      </c>
      <c r="AC109" s="97" t="str">
        <f ca="1">IFERROR(VLOOKUP(VLOOKUP(G109,内部通讯录!$B:$F,5,FALSE),项目参数!$I$14:$J$21,2,FALSE),"")</f>
        <v/>
      </c>
      <c r="AD109" s="97" t="str">
        <f ca="1">IF($N109,$AC109*V109/项目参数!$J$29,"")</f>
        <v/>
      </c>
      <c r="AE109" s="97" t="str">
        <f ca="1">IF($N109,$AC109*W109/项目参数!$J$29,"")</f>
        <v/>
      </c>
      <c r="AF109" s="99" t="str">
        <f ca="1">IF(OR('临-间接'!S109=0,'临-间接'!S109="(空白)"),"",'临-间接'!S109)</f>
        <v/>
      </c>
      <c r="AG109" s="34" t="str">
        <f ca="1">IF(P109,IF(L109&lt;&gt;"", L109, IF(OR(I109="暂停",I109="取消"), IFERROR(WORKDAY.INTL($K109,$M109*$H109,1,项目参数!$B$2:$B$200),WORKDAY($K109,$M109*$H109,1)),TODAY())),"")</f>
        <v/>
      </c>
      <c r="AH109">
        <f ca="1">IF(AND(N109,P109),IF('临-间接'!T109="(空白)",0,'临-间接'!T109),0)</f>
        <v>0</v>
      </c>
      <c r="AI109" s="34" t="str">
        <f ca="1">IF($N109,VLOOKUP($B109,项目阶段与里程碑!$B:$E,3,FALSE),"")</f>
        <v/>
      </c>
      <c r="AJ109" s="34" t="str">
        <f ca="1">IF($N109,VLOOKUP($B109,项目阶段与里程碑!$B:$E,4,FALSE),"")</f>
        <v/>
      </c>
      <c r="AK109" s="34" t="str">
        <f t="shared" ca="1" si="27"/>
        <v/>
      </c>
      <c r="AL109" s="92" t="str">
        <f ca="1">IF($AK109&lt;&gt;"",IFERROR(NETWORKDAYS.INTL($AI109,$AK109,1,项目参数!$B$2:$B$200),NETWORKDAYS($AI109,$AK109,1)),"")</f>
        <v/>
      </c>
      <c r="AM109" s="92" t="str">
        <f ca="1">IF(K109&lt;&gt;"",IFERROR(NETWORKDAYS.INTL($AI109,$K109,1,项目参数!$B$2:$B$200),NETWORKDAYS($AI109,$K109,1)),"")</f>
        <v/>
      </c>
      <c r="AN109" s="92" t="str">
        <f ca="1">IF(L109&lt;&gt;"",IFERROR(NETWORKDAYS.INTL($AI109,$L109,1,项目参数!$B$2:$B$200),NETWORKDAYS($AI109,$L109,1)),"")</f>
        <v/>
      </c>
    </row>
    <row r="110" spans="1:40">
      <c r="A110">
        <f ca="1">IF('临-间接'!F110="(空白)","",'临-间接'!F110)</f>
        <v>0</v>
      </c>
      <c r="B110">
        <f ca="1">IF('临-间接'!G110="(空白)","",'临-间接'!G110)</f>
        <v>0</v>
      </c>
      <c r="C110">
        <f ca="1">IF('临-间接'!I110="(空白)","",'临-间接'!I110)</f>
        <v>0</v>
      </c>
      <c r="D110">
        <f ca="1">IF('临-间接'!J110="(空白)","",'临-间接'!J110)</f>
        <v>0</v>
      </c>
      <c r="E110">
        <f ca="1">IF('临-间接'!K110="(空白)","",'临-间接'!K110)</f>
        <v>0</v>
      </c>
      <c r="F110">
        <f ca="1">IF('临-间接'!H110="(空白)","",'临-间接'!H110)</f>
        <v>0</v>
      </c>
      <c r="G110">
        <f ca="1">IF('临-间接'!L110="(空白)","",'临-间接'!L110)</f>
        <v>0</v>
      </c>
      <c r="H110">
        <f ca="1">IF('临-间接'!M110="(空白)",0,'临-间接'!M110)</f>
        <v>0</v>
      </c>
      <c r="I110" t="str">
        <f ca="1">IF(OR('临-间接'!R110=0,'临-间接'!R110="(空白)"),"",'临-间接'!R110)</f>
        <v/>
      </c>
      <c r="J110" s="34" t="str">
        <f ca="1">IF(OR('临-间接'!N110=0,'临-间接'!N110="(空白)"),"",'临-间接'!N110)</f>
        <v/>
      </c>
      <c r="K110" s="34" t="str">
        <f ca="1">IF(OR('临-间接'!O110=0,'临-间接'!O110="(空白)"),"",'临-间接'!O110)</f>
        <v/>
      </c>
      <c r="L110" s="34" t="str">
        <f ca="1">IF(OR('临-间接'!P110=0,'临-间接'!P110="(空白)"),"",'临-间接'!P110)</f>
        <v/>
      </c>
      <c r="M110">
        <f ca="1">IF('临-间接'!Q110="(空白)",0,'临-间接'!Q110)</f>
        <v>0</v>
      </c>
      <c r="N110" s="97" t="b">
        <f t="shared" ca="1" si="15"/>
        <v>0</v>
      </c>
      <c r="O110" s="97" t="b">
        <f t="shared" ca="1" si="16"/>
        <v>0</v>
      </c>
      <c r="P110" s="97" t="b">
        <f t="shared" ca="1" si="17"/>
        <v>0</v>
      </c>
      <c r="Q110" s="97" t="b">
        <f t="shared" ca="1" si="18"/>
        <v>0</v>
      </c>
      <c r="R110" s="97" t="b">
        <f t="shared" ca="1" si="19"/>
        <v>0</v>
      </c>
      <c r="S110" s="97" t="str">
        <f t="shared" ca="1" si="20"/>
        <v>未开始</v>
      </c>
      <c r="T110" s="97">
        <f ca="1">IF(AND(N110,P110,NOT(Q110)),NETWORKDAYS(K110,AG110,项目参数!$B$2:$B$200),0)</f>
        <v>0</v>
      </c>
      <c r="U110" s="98">
        <f t="shared" ca="1" si="21"/>
        <v>0</v>
      </c>
      <c r="V110" s="117">
        <f t="shared" ca="1" si="22"/>
        <v>0</v>
      </c>
      <c r="W110" s="117">
        <f t="shared" ca="1" si="23"/>
        <v>0</v>
      </c>
      <c r="X110" s="117" t="str">
        <f t="shared" ca="1" si="24"/>
        <v/>
      </c>
      <c r="Y110" s="97">
        <f t="shared" ca="1" si="25"/>
        <v>0</v>
      </c>
      <c r="Z110" s="97">
        <f t="shared" ca="1" si="26"/>
        <v>0</v>
      </c>
      <c r="AA110" s="97">
        <f ca="1">IF(AND(N110,P110,K110&gt;项目信息!$C$18),INT((IF(Q110,L110,K110)-项目信息!$C$18)/30)+1,0)</f>
        <v>0</v>
      </c>
      <c r="AB110" s="97" t="str">
        <f ca="1">IF(N110,WEEKNUM(IF(L110&lt;&gt;"",L110,IF(K110&lt;&gt;"",K110,J110)-项目信息!$C$18)+1),"")</f>
        <v/>
      </c>
      <c r="AC110" s="97" t="str">
        <f ca="1">IFERROR(VLOOKUP(VLOOKUP(G110,内部通讯录!$B:$F,5,FALSE),项目参数!$I$14:$J$21,2,FALSE),"")</f>
        <v/>
      </c>
      <c r="AD110" s="97" t="str">
        <f ca="1">IF($N110,$AC110*V110/项目参数!$J$29,"")</f>
        <v/>
      </c>
      <c r="AE110" s="97" t="str">
        <f ca="1">IF($N110,$AC110*W110/项目参数!$J$29,"")</f>
        <v/>
      </c>
      <c r="AF110" s="99" t="str">
        <f ca="1">IF(OR('临-间接'!S110=0,'临-间接'!S110="(空白)"),"",'临-间接'!S110)</f>
        <v/>
      </c>
      <c r="AG110" s="34" t="str">
        <f ca="1">IF(P110,IF(L110&lt;&gt;"", L110, IF(OR(I110="暂停",I110="取消"), IFERROR(WORKDAY.INTL($K110,$M110*$H110,1,项目参数!$B$2:$B$200),WORKDAY($K110,$M110*$H110,1)),TODAY())),"")</f>
        <v/>
      </c>
      <c r="AH110">
        <f ca="1">IF(AND(N110,P110),IF('临-间接'!T110="(空白)",0,'临-间接'!T110),0)</f>
        <v>0</v>
      </c>
      <c r="AI110" s="34" t="str">
        <f ca="1">IF($N110,VLOOKUP($B110,项目阶段与里程碑!$B:$E,3,FALSE),"")</f>
        <v/>
      </c>
      <c r="AJ110" s="34" t="str">
        <f ca="1">IF($N110,VLOOKUP($B110,项目阶段与里程碑!$B:$E,4,FALSE),"")</f>
        <v/>
      </c>
      <c r="AK110" s="34" t="str">
        <f t="shared" ca="1" si="27"/>
        <v/>
      </c>
      <c r="AL110" s="92" t="str">
        <f ca="1">IF($AK110&lt;&gt;"",IFERROR(NETWORKDAYS.INTL($AI110,$AK110,1,项目参数!$B$2:$B$200),NETWORKDAYS($AI110,$AK110,1)),"")</f>
        <v/>
      </c>
      <c r="AM110" s="92" t="str">
        <f ca="1">IF(K110&lt;&gt;"",IFERROR(NETWORKDAYS.INTL($AI110,$K110,1,项目参数!$B$2:$B$200),NETWORKDAYS($AI110,$K110,1)),"")</f>
        <v/>
      </c>
      <c r="AN110" s="92" t="str">
        <f ca="1">IF(L110&lt;&gt;"",IFERROR(NETWORKDAYS.INTL($AI110,$L110,1,项目参数!$B$2:$B$200),NETWORKDAYS($AI110,$L110,1)),"")</f>
        <v/>
      </c>
    </row>
    <row r="111" spans="1:40">
      <c r="A111">
        <f ca="1">IF('临-间接'!F111="(空白)","",'临-间接'!F111)</f>
        <v>0</v>
      </c>
      <c r="B111">
        <f ca="1">IF('临-间接'!G111="(空白)","",'临-间接'!G111)</f>
        <v>0</v>
      </c>
      <c r="C111">
        <f ca="1">IF('临-间接'!I111="(空白)","",'临-间接'!I111)</f>
        <v>0</v>
      </c>
      <c r="D111">
        <f ca="1">IF('临-间接'!J111="(空白)","",'临-间接'!J111)</f>
        <v>0</v>
      </c>
      <c r="E111">
        <f ca="1">IF('临-间接'!K111="(空白)","",'临-间接'!K111)</f>
        <v>0</v>
      </c>
      <c r="F111">
        <f ca="1">IF('临-间接'!H111="(空白)","",'临-间接'!H111)</f>
        <v>0</v>
      </c>
      <c r="G111">
        <f ca="1">IF('临-间接'!L111="(空白)","",'临-间接'!L111)</f>
        <v>0</v>
      </c>
      <c r="H111">
        <f ca="1">IF('临-间接'!M111="(空白)",0,'临-间接'!M111)</f>
        <v>0</v>
      </c>
      <c r="I111" t="str">
        <f ca="1">IF(OR('临-间接'!R111=0,'临-间接'!R111="(空白)"),"",'临-间接'!R111)</f>
        <v/>
      </c>
      <c r="J111" s="34" t="str">
        <f ca="1">IF(OR('临-间接'!N111=0,'临-间接'!N111="(空白)"),"",'临-间接'!N111)</f>
        <v/>
      </c>
      <c r="K111" s="34" t="str">
        <f ca="1">IF(OR('临-间接'!O111=0,'临-间接'!O111="(空白)"),"",'临-间接'!O111)</f>
        <v/>
      </c>
      <c r="L111" s="34" t="str">
        <f ca="1">IF(OR('临-间接'!P111=0,'临-间接'!P111="(空白)"),"",'临-间接'!P111)</f>
        <v/>
      </c>
      <c r="M111">
        <f ca="1">IF('临-间接'!Q111="(空白)",0,'临-间接'!Q111)</f>
        <v>0</v>
      </c>
      <c r="N111" s="97" t="b">
        <f t="shared" ca="1" si="15"/>
        <v>0</v>
      </c>
      <c r="O111" s="97" t="b">
        <f t="shared" ca="1" si="16"/>
        <v>0</v>
      </c>
      <c r="P111" s="97" t="b">
        <f t="shared" ca="1" si="17"/>
        <v>0</v>
      </c>
      <c r="Q111" s="97" t="b">
        <f t="shared" ca="1" si="18"/>
        <v>0</v>
      </c>
      <c r="R111" s="97" t="b">
        <f t="shared" ca="1" si="19"/>
        <v>0</v>
      </c>
      <c r="S111" s="97" t="str">
        <f t="shared" ca="1" si="20"/>
        <v>未开始</v>
      </c>
      <c r="T111" s="97">
        <f ca="1">IF(AND(N111,P111,NOT(Q111)),NETWORKDAYS(K111,AG111,项目参数!$B$2:$B$200),0)</f>
        <v>0</v>
      </c>
      <c r="U111" s="98">
        <f t="shared" ca="1" si="21"/>
        <v>0</v>
      </c>
      <c r="V111" s="117">
        <f t="shared" ca="1" si="22"/>
        <v>0</v>
      </c>
      <c r="W111" s="117">
        <f t="shared" ca="1" si="23"/>
        <v>0</v>
      </c>
      <c r="X111" s="117" t="str">
        <f t="shared" ca="1" si="24"/>
        <v/>
      </c>
      <c r="Y111" s="97">
        <f t="shared" ca="1" si="25"/>
        <v>0</v>
      </c>
      <c r="Z111" s="97">
        <f t="shared" ca="1" si="26"/>
        <v>0</v>
      </c>
      <c r="AA111" s="97">
        <f ca="1">IF(AND(N111,P111,K111&gt;项目信息!$C$18),INT((IF(Q111,L111,K111)-项目信息!$C$18)/30)+1,0)</f>
        <v>0</v>
      </c>
      <c r="AB111" s="97" t="str">
        <f ca="1">IF(N111,WEEKNUM(IF(L111&lt;&gt;"",L111,IF(K111&lt;&gt;"",K111,J111)-项目信息!$C$18)+1),"")</f>
        <v/>
      </c>
      <c r="AC111" s="97" t="str">
        <f ca="1">IFERROR(VLOOKUP(VLOOKUP(G111,内部通讯录!$B:$F,5,FALSE),项目参数!$I$14:$J$21,2,FALSE),"")</f>
        <v/>
      </c>
      <c r="AD111" s="97" t="str">
        <f ca="1">IF($N111,$AC111*V111/项目参数!$J$29,"")</f>
        <v/>
      </c>
      <c r="AE111" s="97" t="str">
        <f ca="1">IF($N111,$AC111*W111/项目参数!$J$29,"")</f>
        <v/>
      </c>
      <c r="AF111" s="99" t="str">
        <f ca="1">IF(OR('临-间接'!S111=0,'临-间接'!S111="(空白)"),"",'临-间接'!S111)</f>
        <v/>
      </c>
      <c r="AG111" s="34" t="str">
        <f ca="1">IF(P111,IF(L111&lt;&gt;"", L111, IF(OR(I111="暂停",I111="取消"), IFERROR(WORKDAY.INTL($K111,$M111*$H111,1,项目参数!$B$2:$B$200),WORKDAY($K111,$M111*$H111,1)),TODAY())),"")</f>
        <v/>
      </c>
      <c r="AH111">
        <f ca="1">IF(AND(N111,P111),IF('临-间接'!T111="(空白)",0,'临-间接'!T111),0)</f>
        <v>0</v>
      </c>
      <c r="AI111" s="34" t="str">
        <f ca="1">IF($N111,VLOOKUP($B111,项目阶段与里程碑!$B:$E,3,FALSE),"")</f>
        <v/>
      </c>
      <c r="AJ111" s="34" t="str">
        <f ca="1">IF($N111,VLOOKUP($B111,项目阶段与里程碑!$B:$E,4,FALSE),"")</f>
        <v/>
      </c>
      <c r="AK111" s="34" t="str">
        <f t="shared" ca="1" si="27"/>
        <v/>
      </c>
      <c r="AL111" s="92" t="str">
        <f ca="1">IF($AK111&lt;&gt;"",IFERROR(NETWORKDAYS.INTL($AI111,$AK111,1,项目参数!$B$2:$B$200),NETWORKDAYS($AI111,$AK111,1)),"")</f>
        <v/>
      </c>
      <c r="AM111" s="92" t="str">
        <f ca="1">IF(K111&lt;&gt;"",IFERROR(NETWORKDAYS.INTL($AI111,$K111,1,项目参数!$B$2:$B$200),NETWORKDAYS($AI111,$K111,1)),"")</f>
        <v/>
      </c>
      <c r="AN111" s="92" t="str">
        <f ca="1">IF(L111&lt;&gt;"",IFERROR(NETWORKDAYS.INTL($AI111,$L111,1,项目参数!$B$2:$B$200),NETWORKDAYS($AI111,$L111,1)),"")</f>
        <v/>
      </c>
    </row>
    <row r="112" spans="1:40">
      <c r="A112">
        <f ca="1">IF('临-间接'!F112="(空白)","",'临-间接'!F112)</f>
        <v>0</v>
      </c>
      <c r="B112">
        <f ca="1">IF('临-间接'!G112="(空白)","",'临-间接'!G112)</f>
        <v>0</v>
      </c>
      <c r="C112">
        <f ca="1">IF('临-间接'!I112="(空白)","",'临-间接'!I112)</f>
        <v>0</v>
      </c>
      <c r="D112">
        <f ca="1">IF('临-间接'!J112="(空白)","",'临-间接'!J112)</f>
        <v>0</v>
      </c>
      <c r="E112">
        <f ca="1">IF('临-间接'!K112="(空白)","",'临-间接'!K112)</f>
        <v>0</v>
      </c>
      <c r="F112">
        <f ca="1">IF('临-间接'!H112="(空白)","",'临-间接'!H112)</f>
        <v>0</v>
      </c>
      <c r="G112">
        <f ca="1">IF('临-间接'!L112="(空白)","",'临-间接'!L112)</f>
        <v>0</v>
      </c>
      <c r="H112">
        <f ca="1">IF('临-间接'!M112="(空白)",0,'临-间接'!M112)</f>
        <v>0</v>
      </c>
      <c r="I112" t="str">
        <f ca="1">IF(OR('临-间接'!R112=0,'临-间接'!R112="(空白)"),"",'临-间接'!R112)</f>
        <v/>
      </c>
      <c r="J112" s="34" t="str">
        <f ca="1">IF(OR('临-间接'!N112=0,'临-间接'!N112="(空白)"),"",'临-间接'!N112)</f>
        <v/>
      </c>
      <c r="K112" s="34" t="str">
        <f ca="1">IF(OR('临-间接'!O112=0,'临-间接'!O112="(空白)"),"",'临-间接'!O112)</f>
        <v/>
      </c>
      <c r="L112" s="34" t="str">
        <f ca="1">IF(OR('临-间接'!P112=0,'临-间接'!P112="(空白)"),"",'临-间接'!P112)</f>
        <v/>
      </c>
      <c r="M112">
        <f ca="1">IF('临-间接'!Q112="(空白)",0,'临-间接'!Q112)</f>
        <v>0</v>
      </c>
      <c r="N112" s="97" t="b">
        <f t="shared" ca="1" si="15"/>
        <v>0</v>
      </c>
      <c r="O112" s="97" t="b">
        <f t="shared" ca="1" si="16"/>
        <v>0</v>
      </c>
      <c r="P112" s="97" t="b">
        <f t="shared" ca="1" si="17"/>
        <v>0</v>
      </c>
      <c r="Q112" s="97" t="b">
        <f t="shared" ca="1" si="18"/>
        <v>0</v>
      </c>
      <c r="R112" s="97" t="b">
        <f t="shared" ca="1" si="19"/>
        <v>0</v>
      </c>
      <c r="S112" s="97" t="str">
        <f t="shared" ca="1" si="20"/>
        <v>未开始</v>
      </c>
      <c r="T112" s="97">
        <f ca="1">IF(AND(N112,P112,NOT(Q112)),NETWORKDAYS(K112,AG112,项目参数!$B$2:$B$200),0)</f>
        <v>0</v>
      </c>
      <c r="U112" s="98">
        <f t="shared" ca="1" si="21"/>
        <v>0</v>
      </c>
      <c r="V112" s="117">
        <f t="shared" ca="1" si="22"/>
        <v>0</v>
      </c>
      <c r="W112" s="117">
        <f t="shared" ca="1" si="23"/>
        <v>0</v>
      </c>
      <c r="X112" s="117" t="str">
        <f t="shared" ca="1" si="24"/>
        <v/>
      </c>
      <c r="Y112" s="97">
        <f t="shared" ca="1" si="25"/>
        <v>0</v>
      </c>
      <c r="Z112" s="97">
        <f t="shared" ca="1" si="26"/>
        <v>0</v>
      </c>
      <c r="AA112" s="97">
        <f ca="1">IF(AND(N112,P112,K112&gt;项目信息!$C$18),INT((IF(Q112,L112,K112)-项目信息!$C$18)/30)+1,0)</f>
        <v>0</v>
      </c>
      <c r="AB112" s="97" t="str">
        <f ca="1">IF(N112,WEEKNUM(IF(L112&lt;&gt;"",L112,IF(K112&lt;&gt;"",K112,J112)-项目信息!$C$18)+1),"")</f>
        <v/>
      </c>
      <c r="AC112" s="97" t="str">
        <f ca="1">IFERROR(VLOOKUP(VLOOKUP(G112,内部通讯录!$B:$F,5,FALSE),项目参数!$I$14:$J$21,2,FALSE),"")</f>
        <v/>
      </c>
      <c r="AD112" s="97" t="str">
        <f ca="1">IF($N112,$AC112*V112/项目参数!$J$29,"")</f>
        <v/>
      </c>
      <c r="AE112" s="97" t="str">
        <f ca="1">IF($N112,$AC112*W112/项目参数!$J$29,"")</f>
        <v/>
      </c>
      <c r="AF112" s="99" t="str">
        <f ca="1">IF(OR('临-间接'!S112=0,'临-间接'!S112="(空白)"),"",'临-间接'!S112)</f>
        <v/>
      </c>
      <c r="AG112" s="34" t="str">
        <f ca="1">IF(P112,IF(L112&lt;&gt;"", L112, IF(OR(I112="暂停",I112="取消"), IFERROR(WORKDAY.INTL($K112,$M112*$H112,1,项目参数!$B$2:$B$200),WORKDAY($K112,$M112*$H112,1)),TODAY())),"")</f>
        <v/>
      </c>
      <c r="AH112">
        <f ca="1">IF(AND(N112,P112),IF('临-间接'!T112="(空白)",0,'临-间接'!T112),0)</f>
        <v>0</v>
      </c>
      <c r="AI112" s="34" t="str">
        <f ca="1">IF($N112,VLOOKUP($B112,项目阶段与里程碑!$B:$E,3,FALSE),"")</f>
        <v/>
      </c>
      <c r="AJ112" s="34" t="str">
        <f ca="1">IF($N112,VLOOKUP($B112,项目阶段与里程碑!$B:$E,4,FALSE),"")</f>
        <v/>
      </c>
      <c r="AK112" s="34" t="str">
        <f t="shared" ca="1" si="27"/>
        <v/>
      </c>
      <c r="AL112" s="92" t="str">
        <f ca="1">IF($AK112&lt;&gt;"",IFERROR(NETWORKDAYS.INTL($AI112,$AK112,1,项目参数!$B$2:$B$200),NETWORKDAYS($AI112,$AK112,1)),"")</f>
        <v/>
      </c>
      <c r="AM112" s="92" t="str">
        <f ca="1">IF(K112&lt;&gt;"",IFERROR(NETWORKDAYS.INTL($AI112,$K112,1,项目参数!$B$2:$B$200),NETWORKDAYS($AI112,$K112,1)),"")</f>
        <v/>
      </c>
      <c r="AN112" s="92" t="str">
        <f ca="1">IF(L112&lt;&gt;"",IFERROR(NETWORKDAYS.INTL($AI112,$L112,1,项目参数!$B$2:$B$200),NETWORKDAYS($AI112,$L112,1)),"")</f>
        <v/>
      </c>
    </row>
    <row r="113" spans="1:40">
      <c r="A113">
        <f ca="1">IF('临-间接'!F113="(空白)","",'临-间接'!F113)</f>
        <v>0</v>
      </c>
      <c r="B113">
        <f ca="1">IF('临-间接'!G113="(空白)","",'临-间接'!G113)</f>
        <v>0</v>
      </c>
      <c r="C113">
        <f ca="1">IF('临-间接'!I113="(空白)","",'临-间接'!I113)</f>
        <v>0</v>
      </c>
      <c r="D113">
        <f ca="1">IF('临-间接'!J113="(空白)","",'临-间接'!J113)</f>
        <v>0</v>
      </c>
      <c r="E113">
        <f ca="1">IF('临-间接'!K113="(空白)","",'临-间接'!K113)</f>
        <v>0</v>
      </c>
      <c r="F113">
        <f ca="1">IF('临-间接'!H113="(空白)","",'临-间接'!H113)</f>
        <v>0</v>
      </c>
      <c r="G113">
        <f ca="1">IF('临-间接'!L113="(空白)","",'临-间接'!L113)</f>
        <v>0</v>
      </c>
      <c r="H113">
        <f ca="1">IF('临-间接'!M113="(空白)",0,'临-间接'!M113)</f>
        <v>0</v>
      </c>
      <c r="I113" t="str">
        <f ca="1">IF(OR('临-间接'!R113=0,'临-间接'!R113="(空白)"),"",'临-间接'!R113)</f>
        <v/>
      </c>
      <c r="J113" s="34" t="str">
        <f ca="1">IF(OR('临-间接'!N113=0,'临-间接'!N113="(空白)"),"",'临-间接'!N113)</f>
        <v/>
      </c>
      <c r="K113" s="34" t="str">
        <f ca="1">IF(OR('临-间接'!O113=0,'临-间接'!O113="(空白)"),"",'临-间接'!O113)</f>
        <v/>
      </c>
      <c r="L113" s="34" t="str">
        <f ca="1">IF(OR('临-间接'!P113=0,'临-间接'!P113="(空白)"),"",'临-间接'!P113)</f>
        <v/>
      </c>
      <c r="M113">
        <f ca="1">IF('临-间接'!Q113="(空白)",0,'临-间接'!Q113)</f>
        <v>0</v>
      </c>
      <c r="N113" s="97" t="b">
        <f t="shared" ca="1" si="15"/>
        <v>0</v>
      </c>
      <c r="O113" s="97" t="b">
        <f t="shared" ca="1" si="16"/>
        <v>0</v>
      </c>
      <c r="P113" s="97" t="b">
        <f t="shared" ca="1" si="17"/>
        <v>0</v>
      </c>
      <c r="Q113" s="97" t="b">
        <f t="shared" ca="1" si="18"/>
        <v>0</v>
      </c>
      <c r="R113" s="97" t="b">
        <f t="shared" ca="1" si="19"/>
        <v>0</v>
      </c>
      <c r="S113" s="97" t="str">
        <f t="shared" ca="1" si="20"/>
        <v>未开始</v>
      </c>
      <c r="T113" s="97">
        <f ca="1">IF(AND(N113,P113,NOT(Q113)),NETWORKDAYS(K113,AG113,项目参数!$B$2:$B$200),0)</f>
        <v>0</v>
      </c>
      <c r="U113" s="98">
        <f t="shared" ca="1" si="21"/>
        <v>0</v>
      </c>
      <c r="V113" s="117">
        <f t="shared" ca="1" si="22"/>
        <v>0</v>
      </c>
      <c r="W113" s="117">
        <f t="shared" ca="1" si="23"/>
        <v>0</v>
      </c>
      <c r="X113" s="117" t="str">
        <f t="shared" ca="1" si="24"/>
        <v/>
      </c>
      <c r="Y113" s="97">
        <f t="shared" ca="1" si="25"/>
        <v>0</v>
      </c>
      <c r="Z113" s="97">
        <f t="shared" ca="1" si="26"/>
        <v>0</v>
      </c>
      <c r="AA113" s="97">
        <f ca="1">IF(AND(N113,P113,K113&gt;项目信息!$C$18),INT((IF(Q113,L113,K113)-项目信息!$C$18)/30)+1,0)</f>
        <v>0</v>
      </c>
      <c r="AB113" s="97" t="str">
        <f ca="1">IF(N113,WEEKNUM(IF(L113&lt;&gt;"",L113,IF(K113&lt;&gt;"",K113,J113)-项目信息!$C$18)+1),"")</f>
        <v/>
      </c>
      <c r="AC113" s="97" t="str">
        <f ca="1">IFERROR(VLOOKUP(VLOOKUP(G113,内部通讯录!$B:$F,5,FALSE),项目参数!$I$14:$J$21,2,FALSE),"")</f>
        <v/>
      </c>
      <c r="AD113" s="97" t="str">
        <f ca="1">IF($N113,$AC113*V113/项目参数!$J$29,"")</f>
        <v/>
      </c>
      <c r="AE113" s="97" t="str">
        <f ca="1">IF($N113,$AC113*W113/项目参数!$J$29,"")</f>
        <v/>
      </c>
      <c r="AF113" s="99" t="str">
        <f ca="1">IF(OR('临-间接'!S113=0,'临-间接'!S113="(空白)"),"",'临-间接'!S113)</f>
        <v/>
      </c>
      <c r="AG113" s="34" t="str">
        <f ca="1">IF(P113,IF(L113&lt;&gt;"", L113, IF(OR(I113="暂停",I113="取消"), IFERROR(WORKDAY.INTL($K113,$M113*$H113,1,项目参数!$B$2:$B$200),WORKDAY($K113,$M113*$H113,1)),TODAY())),"")</f>
        <v/>
      </c>
      <c r="AH113">
        <f ca="1">IF(AND(N113,P113),IF('临-间接'!T113="(空白)",0,'临-间接'!T113),0)</f>
        <v>0</v>
      </c>
      <c r="AI113" s="34" t="str">
        <f ca="1">IF($N113,VLOOKUP($B113,项目阶段与里程碑!$B:$E,3,FALSE),"")</f>
        <v/>
      </c>
      <c r="AJ113" s="34" t="str">
        <f ca="1">IF($N113,VLOOKUP($B113,项目阶段与里程碑!$B:$E,4,FALSE),"")</f>
        <v/>
      </c>
      <c r="AK113" s="34" t="str">
        <f t="shared" ca="1" si="27"/>
        <v/>
      </c>
      <c r="AL113" s="92" t="str">
        <f ca="1">IF($AK113&lt;&gt;"",IFERROR(NETWORKDAYS.INTL($AI113,$AK113,1,项目参数!$B$2:$B$200),NETWORKDAYS($AI113,$AK113,1)),"")</f>
        <v/>
      </c>
      <c r="AM113" s="92" t="str">
        <f ca="1">IF(K113&lt;&gt;"",IFERROR(NETWORKDAYS.INTL($AI113,$K113,1,项目参数!$B$2:$B$200),NETWORKDAYS($AI113,$K113,1)),"")</f>
        <v/>
      </c>
      <c r="AN113" s="92" t="str">
        <f ca="1">IF(L113&lt;&gt;"",IFERROR(NETWORKDAYS.INTL($AI113,$L113,1,项目参数!$B$2:$B$200),NETWORKDAYS($AI113,$L113,1)),"")</f>
        <v/>
      </c>
    </row>
    <row r="114" spans="1:40">
      <c r="A114">
        <f ca="1">IF('临-间接'!F114="(空白)","",'临-间接'!F114)</f>
        <v>0</v>
      </c>
      <c r="B114">
        <f ca="1">IF('临-间接'!G114="(空白)","",'临-间接'!G114)</f>
        <v>0</v>
      </c>
      <c r="C114">
        <f ca="1">IF('临-间接'!I114="(空白)","",'临-间接'!I114)</f>
        <v>0</v>
      </c>
      <c r="D114">
        <f ca="1">IF('临-间接'!J114="(空白)","",'临-间接'!J114)</f>
        <v>0</v>
      </c>
      <c r="E114">
        <f ca="1">IF('临-间接'!K114="(空白)","",'临-间接'!K114)</f>
        <v>0</v>
      </c>
      <c r="F114">
        <f ca="1">IF('临-间接'!H114="(空白)","",'临-间接'!H114)</f>
        <v>0</v>
      </c>
      <c r="G114">
        <f ca="1">IF('临-间接'!L114="(空白)","",'临-间接'!L114)</f>
        <v>0</v>
      </c>
      <c r="H114">
        <f ca="1">IF('临-间接'!M114="(空白)",0,'临-间接'!M114)</f>
        <v>0</v>
      </c>
      <c r="I114" t="str">
        <f ca="1">IF(OR('临-间接'!R114=0,'临-间接'!R114="(空白)"),"",'临-间接'!R114)</f>
        <v/>
      </c>
      <c r="J114" s="34" t="str">
        <f ca="1">IF(OR('临-间接'!N114=0,'临-间接'!N114="(空白)"),"",'临-间接'!N114)</f>
        <v/>
      </c>
      <c r="K114" s="34" t="str">
        <f ca="1">IF(OR('临-间接'!O114=0,'临-间接'!O114="(空白)"),"",'临-间接'!O114)</f>
        <v/>
      </c>
      <c r="L114" s="34" t="str">
        <f ca="1">IF(OR('临-间接'!P114=0,'临-间接'!P114="(空白)"),"",'临-间接'!P114)</f>
        <v/>
      </c>
      <c r="M114">
        <f ca="1">IF('临-间接'!Q114="(空白)",0,'临-间接'!Q114)</f>
        <v>0</v>
      </c>
      <c r="N114" s="97" t="b">
        <f t="shared" ca="1" si="15"/>
        <v>0</v>
      </c>
      <c r="O114" s="97" t="b">
        <f t="shared" ca="1" si="16"/>
        <v>0</v>
      </c>
      <c r="P114" s="97" t="b">
        <f t="shared" ca="1" si="17"/>
        <v>0</v>
      </c>
      <c r="Q114" s="97" t="b">
        <f t="shared" ca="1" si="18"/>
        <v>0</v>
      </c>
      <c r="R114" s="97" t="b">
        <f t="shared" ca="1" si="19"/>
        <v>0</v>
      </c>
      <c r="S114" s="97" t="str">
        <f t="shared" ca="1" si="20"/>
        <v>未开始</v>
      </c>
      <c r="T114" s="97">
        <f ca="1">IF(AND(N114,P114,NOT(Q114)),NETWORKDAYS(K114,AG114,项目参数!$B$2:$B$200),0)</f>
        <v>0</v>
      </c>
      <c r="U114" s="98">
        <f t="shared" ca="1" si="21"/>
        <v>0</v>
      </c>
      <c r="V114" s="117">
        <f t="shared" ca="1" si="22"/>
        <v>0</v>
      </c>
      <c r="W114" s="117">
        <f t="shared" ca="1" si="23"/>
        <v>0</v>
      </c>
      <c r="X114" s="117" t="str">
        <f t="shared" ca="1" si="24"/>
        <v/>
      </c>
      <c r="Y114" s="97">
        <f t="shared" ca="1" si="25"/>
        <v>0</v>
      </c>
      <c r="Z114" s="97">
        <f t="shared" ca="1" si="26"/>
        <v>0</v>
      </c>
      <c r="AA114" s="97">
        <f ca="1">IF(AND(N114,P114,K114&gt;项目信息!$C$18),INT((IF(Q114,L114,K114)-项目信息!$C$18)/30)+1,0)</f>
        <v>0</v>
      </c>
      <c r="AB114" s="97" t="str">
        <f ca="1">IF(N114,WEEKNUM(IF(L114&lt;&gt;"",L114,IF(K114&lt;&gt;"",K114,J114)-项目信息!$C$18)+1),"")</f>
        <v/>
      </c>
      <c r="AC114" s="97" t="str">
        <f ca="1">IFERROR(VLOOKUP(VLOOKUP(G114,内部通讯录!$B:$F,5,FALSE),项目参数!$I$14:$J$21,2,FALSE),"")</f>
        <v/>
      </c>
      <c r="AD114" s="97" t="str">
        <f ca="1">IF($N114,$AC114*V114/项目参数!$J$29,"")</f>
        <v/>
      </c>
      <c r="AE114" s="97" t="str">
        <f ca="1">IF($N114,$AC114*W114/项目参数!$J$29,"")</f>
        <v/>
      </c>
      <c r="AF114" s="99" t="str">
        <f ca="1">IF(OR('临-间接'!S114=0,'临-间接'!S114="(空白)"),"",'临-间接'!S114)</f>
        <v/>
      </c>
      <c r="AG114" s="34" t="str">
        <f ca="1">IF(P114,IF(L114&lt;&gt;"", L114, IF(OR(I114="暂停",I114="取消"), IFERROR(WORKDAY.INTL($K114,$M114*$H114,1,项目参数!$B$2:$B$200),WORKDAY($K114,$M114*$H114,1)),TODAY())),"")</f>
        <v/>
      </c>
      <c r="AH114">
        <f ca="1">IF(AND(N114,P114),IF('临-间接'!T114="(空白)",0,'临-间接'!T114),0)</f>
        <v>0</v>
      </c>
      <c r="AI114" s="34" t="str">
        <f ca="1">IF($N114,VLOOKUP($B114,项目阶段与里程碑!$B:$E,3,FALSE),"")</f>
        <v/>
      </c>
      <c r="AJ114" s="34" t="str">
        <f ca="1">IF($N114,VLOOKUP($B114,项目阶段与里程碑!$B:$E,4,FALSE),"")</f>
        <v/>
      </c>
      <c r="AK114" s="34" t="str">
        <f t="shared" ca="1" si="27"/>
        <v/>
      </c>
      <c r="AL114" s="92" t="str">
        <f ca="1">IF($AK114&lt;&gt;"",IFERROR(NETWORKDAYS.INTL($AI114,$AK114,1,项目参数!$B$2:$B$200),NETWORKDAYS($AI114,$AK114,1)),"")</f>
        <v/>
      </c>
      <c r="AM114" s="92" t="str">
        <f ca="1">IF(K114&lt;&gt;"",IFERROR(NETWORKDAYS.INTL($AI114,$K114,1,项目参数!$B$2:$B$200),NETWORKDAYS($AI114,$K114,1)),"")</f>
        <v/>
      </c>
      <c r="AN114" s="92" t="str">
        <f ca="1">IF(L114&lt;&gt;"",IFERROR(NETWORKDAYS.INTL($AI114,$L114,1,项目参数!$B$2:$B$200),NETWORKDAYS($AI114,$L114,1)),"")</f>
        <v/>
      </c>
    </row>
    <row r="115" spans="1:40">
      <c r="A115">
        <f ca="1">IF('临-间接'!F115="(空白)","",'临-间接'!F115)</f>
        <v>0</v>
      </c>
      <c r="B115">
        <f ca="1">IF('临-间接'!G115="(空白)","",'临-间接'!G115)</f>
        <v>0</v>
      </c>
      <c r="C115">
        <f ca="1">IF('临-间接'!I115="(空白)","",'临-间接'!I115)</f>
        <v>0</v>
      </c>
      <c r="D115">
        <f ca="1">IF('临-间接'!J115="(空白)","",'临-间接'!J115)</f>
        <v>0</v>
      </c>
      <c r="E115">
        <f ca="1">IF('临-间接'!K115="(空白)","",'临-间接'!K115)</f>
        <v>0</v>
      </c>
      <c r="F115">
        <f ca="1">IF('临-间接'!H115="(空白)","",'临-间接'!H115)</f>
        <v>0</v>
      </c>
      <c r="G115">
        <f ca="1">IF('临-间接'!L115="(空白)","",'临-间接'!L115)</f>
        <v>0</v>
      </c>
      <c r="H115">
        <f ca="1">IF('临-间接'!M115="(空白)",0,'临-间接'!M115)</f>
        <v>0</v>
      </c>
      <c r="I115" t="str">
        <f ca="1">IF(OR('临-间接'!R115=0,'临-间接'!R115="(空白)"),"",'临-间接'!R115)</f>
        <v/>
      </c>
      <c r="J115" s="34" t="str">
        <f ca="1">IF(OR('临-间接'!N115=0,'临-间接'!N115="(空白)"),"",'临-间接'!N115)</f>
        <v/>
      </c>
      <c r="K115" s="34" t="str">
        <f ca="1">IF(OR('临-间接'!O115=0,'临-间接'!O115="(空白)"),"",'临-间接'!O115)</f>
        <v/>
      </c>
      <c r="L115" s="34" t="str">
        <f ca="1">IF(OR('临-间接'!P115=0,'临-间接'!P115="(空白)"),"",'临-间接'!P115)</f>
        <v/>
      </c>
      <c r="M115">
        <f ca="1">IF('临-间接'!Q115="(空白)",0,'临-间接'!Q115)</f>
        <v>0</v>
      </c>
      <c r="N115" s="97" t="b">
        <f t="shared" ca="1" si="15"/>
        <v>0</v>
      </c>
      <c r="O115" s="97" t="b">
        <f t="shared" ca="1" si="16"/>
        <v>0</v>
      </c>
      <c r="P115" s="97" t="b">
        <f t="shared" ca="1" si="17"/>
        <v>0</v>
      </c>
      <c r="Q115" s="97" t="b">
        <f t="shared" ca="1" si="18"/>
        <v>0</v>
      </c>
      <c r="R115" s="97" t="b">
        <f t="shared" ca="1" si="19"/>
        <v>0</v>
      </c>
      <c r="S115" s="97" t="str">
        <f t="shared" ca="1" si="20"/>
        <v>未开始</v>
      </c>
      <c r="T115" s="97">
        <f ca="1">IF(AND(N115,P115,NOT(Q115)),NETWORKDAYS(K115,AG115,项目参数!$B$2:$B$200),0)</f>
        <v>0</v>
      </c>
      <c r="U115" s="98">
        <f t="shared" ca="1" si="21"/>
        <v>0</v>
      </c>
      <c r="V115" s="117">
        <f t="shared" ca="1" si="22"/>
        <v>0</v>
      </c>
      <c r="W115" s="117">
        <f t="shared" ca="1" si="23"/>
        <v>0</v>
      </c>
      <c r="X115" s="117" t="str">
        <f t="shared" ca="1" si="24"/>
        <v/>
      </c>
      <c r="Y115" s="97">
        <f t="shared" ca="1" si="25"/>
        <v>0</v>
      </c>
      <c r="Z115" s="97">
        <f t="shared" ca="1" si="26"/>
        <v>0</v>
      </c>
      <c r="AA115" s="97">
        <f ca="1">IF(AND(N115,P115,K115&gt;项目信息!$C$18),INT((IF(Q115,L115,K115)-项目信息!$C$18)/30)+1,0)</f>
        <v>0</v>
      </c>
      <c r="AB115" s="97" t="str">
        <f ca="1">IF(N115,WEEKNUM(IF(L115&lt;&gt;"",L115,IF(K115&lt;&gt;"",K115,J115)-项目信息!$C$18)+1),"")</f>
        <v/>
      </c>
      <c r="AC115" s="97" t="str">
        <f ca="1">IFERROR(VLOOKUP(VLOOKUP(G115,内部通讯录!$B:$F,5,FALSE),项目参数!$I$14:$J$21,2,FALSE),"")</f>
        <v/>
      </c>
      <c r="AD115" s="97" t="str">
        <f ca="1">IF($N115,$AC115*V115/项目参数!$J$29,"")</f>
        <v/>
      </c>
      <c r="AE115" s="97" t="str">
        <f ca="1">IF($N115,$AC115*W115/项目参数!$J$29,"")</f>
        <v/>
      </c>
      <c r="AF115" s="99" t="str">
        <f ca="1">IF(OR('临-间接'!S115=0,'临-间接'!S115="(空白)"),"",'临-间接'!S115)</f>
        <v/>
      </c>
      <c r="AG115" s="34" t="str">
        <f ca="1">IF(P115,IF(L115&lt;&gt;"", L115, IF(OR(I115="暂停",I115="取消"), IFERROR(WORKDAY.INTL($K115,$M115*$H115,1,项目参数!$B$2:$B$200),WORKDAY($K115,$M115*$H115,1)),TODAY())),"")</f>
        <v/>
      </c>
      <c r="AH115">
        <f ca="1">IF(AND(N115,P115),IF('临-间接'!T115="(空白)",0,'临-间接'!T115),0)</f>
        <v>0</v>
      </c>
      <c r="AI115" s="34" t="str">
        <f ca="1">IF($N115,VLOOKUP($B115,项目阶段与里程碑!$B:$E,3,FALSE),"")</f>
        <v/>
      </c>
      <c r="AJ115" s="34" t="str">
        <f ca="1">IF($N115,VLOOKUP($B115,项目阶段与里程碑!$B:$E,4,FALSE),"")</f>
        <v/>
      </c>
      <c r="AK115" s="34" t="str">
        <f t="shared" ca="1" si="27"/>
        <v/>
      </c>
      <c r="AL115" s="92" t="str">
        <f ca="1">IF($AK115&lt;&gt;"",IFERROR(NETWORKDAYS.INTL($AI115,$AK115,1,项目参数!$B$2:$B$200),NETWORKDAYS($AI115,$AK115,1)),"")</f>
        <v/>
      </c>
      <c r="AM115" s="92" t="str">
        <f ca="1">IF(K115&lt;&gt;"",IFERROR(NETWORKDAYS.INTL($AI115,$K115,1,项目参数!$B$2:$B$200),NETWORKDAYS($AI115,$K115,1)),"")</f>
        <v/>
      </c>
      <c r="AN115" s="92" t="str">
        <f ca="1">IF(L115&lt;&gt;"",IFERROR(NETWORKDAYS.INTL($AI115,$L115,1,项目参数!$B$2:$B$200),NETWORKDAYS($AI115,$L115,1)),"")</f>
        <v/>
      </c>
    </row>
    <row r="116" spans="1:40">
      <c r="A116">
        <f ca="1">IF('临-间接'!F116="(空白)","",'临-间接'!F116)</f>
        <v>0</v>
      </c>
      <c r="B116">
        <f ca="1">IF('临-间接'!G116="(空白)","",'临-间接'!G116)</f>
        <v>0</v>
      </c>
      <c r="C116">
        <f ca="1">IF('临-间接'!I116="(空白)","",'临-间接'!I116)</f>
        <v>0</v>
      </c>
      <c r="D116">
        <f ca="1">IF('临-间接'!J116="(空白)","",'临-间接'!J116)</f>
        <v>0</v>
      </c>
      <c r="E116">
        <f ca="1">IF('临-间接'!K116="(空白)","",'临-间接'!K116)</f>
        <v>0</v>
      </c>
      <c r="F116">
        <f ca="1">IF('临-间接'!H116="(空白)","",'临-间接'!H116)</f>
        <v>0</v>
      </c>
      <c r="G116">
        <f ca="1">IF('临-间接'!L116="(空白)","",'临-间接'!L116)</f>
        <v>0</v>
      </c>
      <c r="H116">
        <f ca="1">IF('临-间接'!M116="(空白)",0,'临-间接'!M116)</f>
        <v>0</v>
      </c>
      <c r="I116" t="str">
        <f ca="1">IF(OR('临-间接'!R116=0,'临-间接'!R116="(空白)"),"",'临-间接'!R116)</f>
        <v/>
      </c>
      <c r="J116" s="34" t="str">
        <f ca="1">IF(OR('临-间接'!N116=0,'临-间接'!N116="(空白)"),"",'临-间接'!N116)</f>
        <v/>
      </c>
      <c r="K116" s="34" t="str">
        <f ca="1">IF(OR('临-间接'!O116=0,'临-间接'!O116="(空白)"),"",'临-间接'!O116)</f>
        <v/>
      </c>
      <c r="L116" s="34" t="str">
        <f ca="1">IF(OR('临-间接'!P116=0,'临-间接'!P116="(空白)"),"",'临-间接'!P116)</f>
        <v/>
      </c>
      <c r="M116">
        <f ca="1">IF('临-间接'!Q116="(空白)",0,'临-间接'!Q116)</f>
        <v>0</v>
      </c>
      <c r="N116" s="97" t="b">
        <f t="shared" ca="1" si="15"/>
        <v>0</v>
      </c>
      <c r="O116" s="97" t="b">
        <f t="shared" ca="1" si="16"/>
        <v>0</v>
      </c>
      <c r="P116" s="97" t="b">
        <f t="shared" ca="1" si="17"/>
        <v>0</v>
      </c>
      <c r="Q116" s="97" t="b">
        <f t="shared" ca="1" si="18"/>
        <v>0</v>
      </c>
      <c r="R116" s="97" t="b">
        <f t="shared" ca="1" si="19"/>
        <v>0</v>
      </c>
      <c r="S116" s="97" t="str">
        <f t="shared" ca="1" si="20"/>
        <v>未开始</v>
      </c>
      <c r="T116" s="97">
        <f ca="1">IF(AND(N116,P116,NOT(Q116)),NETWORKDAYS(K116,AG116,项目参数!$B$2:$B$200),0)</f>
        <v>0</v>
      </c>
      <c r="U116" s="98">
        <f t="shared" ca="1" si="21"/>
        <v>0</v>
      </c>
      <c r="V116" s="117">
        <f t="shared" ca="1" si="22"/>
        <v>0</v>
      </c>
      <c r="W116" s="117">
        <f t="shared" ca="1" si="23"/>
        <v>0</v>
      </c>
      <c r="X116" s="117" t="str">
        <f t="shared" ca="1" si="24"/>
        <v/>
      </c>
      <c r="Y116" s="97">
        <f t="shared" ca="1" si="25"/>
        <v>0</v>
      </c>
      <c r="Z116" s="97">
        <f t="shared" ca="1" si="26"/>
        <v>0</v>
      </c>
      <c r="AA116" s="97">
        <f ca="1">IF(AND(N116,P116,K116&gt;项目信息!$C$18),INT((IF(Q116,L116,K116)-项目信息!$C$18)/30)+1,0)</f>
        <v>0</v>
      </c>
      <c r="AB116" s="97" t="str">
        <f ca="1">IF(N116,WEEKNUM(IF(L116&lt;&gt;"",L116,IF(K116&lt;&gt;"",K116,J116)-项目信息!$C$18)+1),"")</f>
        <v/>
      </c>
      <c r="AC116" s="97" t="str">
        <f ca="1">IFERROR(VLOOKUP(VLOOKUP(G116,内部通讯录!$B:$F,5,FALSE),项目参数!$I$14:$J$21,2,FALSE),"")</f>
        <v/>
      </c>
      <c r="AD116" s="97" t="str">
        <f ca="1">IF($N116,$AC116*V116/项目参数!$J$29,"")</f>
        <v/>
      </c>
      <c r="AE116" s="97" t="str">
        <f ca="1">IF($N116,$AC116*W116/项目参数!$J$29,"")</f>
        <v/>
      </c>
      <c r="AF116" s="99" t="str">
        <f ca="1">IF(OR('临-间接'!S116=0,'临-间接'!S116="(空白)"),"",'临-间接'!S116)</f>
        <v/>
      </c>
      <c r="AG116" s="34" t="str">
        <f ca="1">IF(P116,IF(L116&lt;&gt;"", L116, IF(OR(I116="暂停",I116="取消"), IFERROR(WORKDAY.INTL($K116,$M116*$H116,1,项目参数!$B$2:$B$200),WORKDAY($K116,$M116*$H116,1)),TODAY())),"")</f>
        <v/>
      </c>
      <c r="AH116">
        <f ca="1">IF(AND(N116,P116),IF('临-间接'!T116="(空白)",0,'临-间接'!T116),0)</f>
        <v>0</v>
      </c>
      <c r="AI116" s="34" t="str">
        <f ca="1">IF($N116,VLOOKUP($B116,项目阶段与里程碑!$B:$E,3,FALSE),"")</f>
        <v/>
      </c>
      <c r="AJ116" s="34" t="str">
        <f ca="1">IF($N116,VLOOKUP($B116,项目阶段与里程碑!$B:$E,4,FALSE),"")</f>
        <v/>
      </c>
      <c r="AK116" s="34" t="str">
        <f t="shared" ca="1" si="27"/>
        <v/>
      </c>
      <c r="AL116" s="92" t="str">
        <f ca="1">IF($AK116&lt;&gt;"",IFERROR(NETWORKDAYS.INTL($AI116,$AK116,1,项目参数!$B$2:$B$200),NETWORKDAYS($AI116,$AK116,1)),"")</f>
        <v/>
      </c>
      <c r="AM116" s="92" t="str">
        <f ca="1">IF(K116&lt;&gt;"",IFERROR(NETWORKDAYS.INTL($AI116,$K116,1,项目参数!$B$2:$B$200),NETWORKDAYS($AI116,$K116,1)),"")</f>
        <v/>
      </c>
      <c r="AN116" s="92" t="str">
        <f ca="1">IF(L116&lt;&gt;"",IFERROR(NETWORKDAYS.INTL($AI116,$L116,1,项目参数!$B$2:$B$200),NETWORKDAYS($AI116,$L116,1)),"")</f>
        <v/>
      </c>
    </row>
    <row r="117" spans="1:40">
      <c r="A117">
        <f ca="1">IF('临-间接'!F117="(空白)","",'临-间接'!F117)</f>
        <v>0</v>
      </c>
      <c r="B117">
        <f ca="1">IF('临-间接'!G117="(空白)","",'临-间接'!G117)</f>
        <v>0</v>
      </c>
      <c r="C117">
        <f ca="1">IF('临-间接'!I117="(空白)","",'临-间接'!I117)</f>
        <v>0</v>
      </c>
      <c r="D117">
        <f ca="1">IF('临-间接'!J117="(空白)","",'临-间接'!J117)</f>
        <v>0</v>
      </c>
      <c r="E117">
        <f ca="1">IF('临-间接'!K117="(空白)","",'临-间接'!K117)</f>
        <v>0</v>
      </c>
      <c r="F117">
        <f ca="1">IF('临-间接'!H117="(空白)","",'临-间接'!H117)</f>
        <v>0</v>
      </c>
      <c r="G117">
        <f ca="1">IF('临-间接'!L117="(空白)","",'临-间接'!L117)</f>
        <v>0</v>
      </c>
      <c r="H117">
        <f ca="1">IF('临-间接'!M117="(空白)",0,'临-间接'!M117)</f>
        <v>0</v>
      </c>
      <c r="I117" t="str">
        <f ca="1">IF(OR('临-间接'!R117=0,'临-间接'!R117="(空白)"),"",'临-间接'!R117)</f>
        <v/>
      </c>
      <c r="J117" s="34" t="str">
        <f ca="1">IF(OR('临-间接'!N117=0,'临-间接'!N117="(空白)"),"",'临-间接'!N117)</f>
        <v/>
      </c>
      <c r="K117" s="34" t="str">
        <f ca="1">IF(OR('临-间接'!O117=0,'临-间接'!O117="(空白)"),"",'临-间接'!O117)</f>
        <v/>
      </c>
      <c r="L117" s="34" t="str">
        <f ca="1">IF(OR('临-间接'!P117=0,'临-间接'!P117="(空白)"),"",'临-间接'!P117)</f>
        <v/>
      </c>
      <c r="M117">
        <f ca="1">IF('临-间接'!Q117="(空白)",0,'临-间接'!Q117)</f>
        <v>0</v>
      </c>
      <c r="N117" s="97" t="b">
        <f t="shared" ca="1" si="15"/>
        <v>0</v>
      </c>
      <c r="O117" s="97" t="b">
        <f t="shared" ca="1" si="16"/>
        <v>0</v>
      </c>
      <c r="P117" s="97" t="b">
        <f t="shared" ca="1" si="17"/>
        <v>0</v>
      </c>
      <c r="Q117" s="97" t="b">
        <f t="shared" ca="1" si="18"/>
        <v>0</v>
      </c>
      <c r="R117" s="97" t="b">
        <f t="shared" ca="1" si="19"/>
        <v>0</v>
      </c>
      <c r="S117" s="97" t="str">
        <f t="shared" ca="1" si="20"/>
        <v>未开始</v>
      </c>
      <c r="T117" s="97">
        <f ca="1">IF(AND(N117,P117,NOT(Q117)),NETWORKDAYS(K117,AG117,项目参数!$B$2:$B$200),0)</f>
        <v>0</v>
      </c>
      <c r="U117" s="98">
        <f t="shared" ca="1" si="21"/>
        <v>0</v>
      </c>
      <c r="V117" s="117">
        <f t="shared" ca="1" si="22"/>
        <v>0</v>
      </c>
      <c r="W117" s="117">
        <f t="shared" ca="1" si="23"/>
        <v>0</v>
      </c>
      <c r="X117" s="117" t="str">
        <f t="shared" ca="1" si="24"/>
        <v/>
      </c>
      <c r="Y117" s="97">
        <f t="shared" ca="1" si="25"/>
        <v>0</v>
      </c>
      <c r="Z117" s="97">
        <f t="shared" ca="1" si="26"/>
        <v>0</v>
      </c>
      <c r="AA117" s="97">
        <f ca="1">IF(AND(N117,P117,K117&gt;项目信息!$C$18),INT((IF(Q117,L117,K117)-项目信息!$C$18)/30)+1,0)</f>
        <v>0</v>
      </c>
      <c r="AB117" s="97" t="str">
        <f ca="1">IF(N117,WEEKNUM(IF(L117&lt;&gt;"",L117,IF(K117&lt;&gt;"",K117,J117)-项目信息!$C$18)+1),"")</f>
        <v/>
      </c>
      <c r="AC117" s="97" t="str">
        <f ca="1">IFERROR(VLOOKUP(VLOOKUP(G117,内部通讯录!$B:$F,5,FALSE),项目参数!$I$14:$J$21,2,FALSE),"")</f>
        <v/>
      </c>
      <c r="AD117" s="97" t="str">
        <f ca="1">IF($N117,$AC117*V117/项目参数!$J$29,"")</f>
        <v/>
      </c>
      <c r="AE117" s="97" t="str">
        <f ca="1">IF($N117,$AC117*W117/项目参数!$J$29,"")</f>
        <v/>
      </c>
      <c r="AF117" s="99" t="str">
        <f ca="1">IF(OR('临-间接'!S117=0,'临-间接'!S117="(空白)"),"",'临-间接'!S117)</f>
        <v/>
      </c>
      <c r="AG117" s="34" t="str">
        <f ca="1">IF(P117,IF(L117&lt;&gt;"", L117, IF(OR(I117="暂停",I117="取消"), IFERROR(WORKDAY.INTL($K117,$M117*$H117,1,项目参数!$B$2:$B$200),WORKDAY($K117,$M117*$H117,1)),TODAY())),"")</f>
        <v/>
      </c>
      <c r="AH117">
        <f ca="1">IF(AND(N117,P117),IF('临-间接'!T117="(空白)",0,'临-间接'!T117),0)</f>
        <v>0</v>
      </c>
      <c r="AI117" s="34" t="str">
        <f ca="1">IF($N117,VLOOKUP($B117,项目阶段与里程碑!$B:$E,3,FALSE),"")</f>
        <v/>
      </c>
      <c r="AJ117" s="34" t="str">
        <f ca="1">IF($N117,VLOOKUP($B117,项目阶段与里程碑!$B:$E,4,FALSE),"")</f>
        <v/>
      </c>
      <c r="AK117" s="34" t="str">
        <f t="shared" ca="1" si="27"/>
        <v/>
      </c>
      <c r="AL117" s="92" t="str">
        <f ca="1">IF($AK117&lt;&gt;"",IFERROR(NETWORKDAYS.INTL($AI117,$AK117,1,项目参数!$B$2:$B$200),NETWORKDAYS($AI117,$AK117,1)),"")</f>
        <v/>
      </c>
      <c r="AM117" s="92" t="str">
        <f ca="1">IF(K117&lt;&gt;"",IFERROR(NETWORKDAYS.INTL($AI117,$K117,1,项目参数!$B$2:$B$200),NETWORKDAYS($AI117,$K117,1)),"")</f>
        <v/>
      </c>
      <c r="AN117" s="92" t="str">
        <f ca="1">IF(L117&lt;&gt;"",IFERROR(NETWORKDAYS.INTL($AI117,$L117,1,项目参数!$B$2:$B$200),NETWORKDAYS($AI117,$L117,1)),"")</f>
        <v/>
      </c>
    </row>
    <row r="118" spans="1:40">
      <c r="A118">
        <f ca="1">IF('临-间接'!F118="(空白)","",'临-间接'!F118)</f>
        <v>0</v>
      </c>
      <c r="B118">
        <f ca="1">IF('临-间接'!G118="(空白)","",'临-间接'!G118)</f>
        <v>0</v>
      </c>
      <c r="C118">
        <f ca="1">IF('临-间接'!I118="(空白)","",'临-间接'!I118)</f>
        <v>0</v>
      </c>
      <c r="D118">
        <f ca="1">IF('临-间接'!J118="(空白)","",'临-间接'!J118)</f>
        <v>0</v>
      </c>
      <c r="E118">
        <f ca="1">IF('临-间接'!K118="(空白)","",'临-间接'!K118)</f>
        <v>0</v>
      </c>
      <c r="F118">
        <f ca="1">IF('临-间接'!H118="(空白)","",'临-间接'!H118)</f>
        <v>0</v>
      </c>
      <c r="G118">
        <f ca="1">IF('临-间接'!L118="(空白)","",'临-间接'!L118)</f>
        <v>0</v>
      </c>
      <c r="H118">
        <f ca="1">IF('临-间接'!M118="(空白)",0,'临-间接'!M118)</f>
        <v>0</v>
      </c>
      <c r="I118" t="str">
        <f ca="1">IF(OR('临-间接'!R118=0,'临-间接'!R118="(空白)"),"",'临-间接'!R118)</f>
        <v/>
      </c>
      <c r="J118" s="34" t="str">
        <f ca="1">IF(OR('临-间接'!N118=0,'临-间接'!N118="(空白)"),"",'临-间接'!N118)</f>
        <v/>
      </c>
      <c r="K118" s="34" t="str">
        <f ca="1">IF(OR('临-间接'!O118=0,'临-间接'!O118="(空白)"),"",'临-间接'!O118)</f>
        <v/>
      </c>
      <c r="L118" s="34" t="str">
        <f ca="1">IF(OR('临-间接'!P118=0,'临-间接'!P118="(空白)"),"",'临-间接'!P118)</f>
        <v/>
      </c>
      <c r="M118">
        <f ca="1">IF('临-间接'!Q118="(空白)",0,'临-间接'!Q118)</f>
        <v>0</v>
      </c>
      <c r="N118" s="97" t="b">
        <f t="shared" ca="1" si="15"/>
        <v>0</v>
      </c>
      <c r="O118" s="97" t="b">
        <f t="shared" ca="1" si="16"/>
        <v>0</v>
      </c>
      <c r="P118" s="97" t="b">
        <f t="shared" ca="1" si="17"/>
        <v>0</v>
      </c>
      <c r="Q118" s="97" t="b">
        <f t="shared" ca="1" si="18"/>
        <v>0</v>
      </c>
      <c r="R118" s="97" t="b">
        <f t="shared" ca="1" si="19"/>
        <v>0</v>
      </c>
      <c r="S118" s="97" t="str">
        <f t="shared" ca="1" si="20"/>
        <v>未开始</v>
      </c>
      <c r="T118" s="97">
        <f ca="1">IF(AND(N118,P118,NOT(Q118)),NETWORKDAYS(K118,AG118,项目参数!$B$2:$B$200),0)</f>
        <v>0</v>
      </c>
      <c r="U118" s="98">
        <f t="shared" ca="1" si="21"/>
        <v>0</v>
      </c>
      <c r="V118" s="117">
        <f t="shared" ca="1" si="22"/>
        <v>0</v>
      </c>
      <c r="W118" s="117">
        <f t="shared" ca="1" si="23"/>
        <v>0</v>
      </c>
      <c r="X118" s="117" t="str">
        <f t="shared" ca="1" si="24"/>
        <v/>
      </c>
      <c r="Y118" s="97">
        <f t="shared" ca="1" si="25"/>
        <v>0</v>
      </c>
      <c r="Z118" s="97">
        <f t="shared" ca="1" si="26"/>
        <v>0</v>
      </c>
      <c r="AA118" s="97">
        <f ca="1">IF(AND(N118,P118,K118&gt;项目信息!$C$18),INT((IF(Q118,L118,K118)-项目信息!$C$18)/30)+1,0)</f>
        <v>0</v>
      </c>
      <c r="AB118" s="97" t="str">
        <f ca="1">IF(N118,WEEKNUM(IF(L118&lt;&gt;"",L118,IF(K118&lt;&gt;"",K118,J118)-项目信息!$C$18)+1),"")</f>
        <v/>
      </c>
      <c r="AC118" s="97" t="str">
        <f ca="1">IFERROR(VLOOKUP(VLOOKUP(G118,内部通讯录!$B:$F,5,FALSE),项目参数!$I$14:$J$21,2,FALSE),"")</f>
        <v/>
      </c>
      <c r="AD118" s="97" t="str">
        <f ca="1">IF($N118,$AC118*V118/项目参数!$J$29,"")</f>
        <v/>
      </c>
      <c r="AE118" s="97" t="str">
        <f ca="1">IF($N118,$AC118*W118/项目参数!$J$29,"")</f>
        <v/>
      </c>
      <c r="AF118" s="99" t="str">
        <f ca="1">IF(OR('临-间接'!S118=0,'临-间接'!S118="(空白)"),"",'临-间接'!S118)</f>
        <v/>
      </c>
      <c r="AG118" s="34" t="str">
        <f ca="1">IF(P118,IF(L118&lt;&gt;"", L118, IF(OR(I118="暂停",I118="取消"), IFERROR(WORKDAY.INTL($K118,$M118*$H118,1,项目参数!$B$2:$B$200),WORKDAY($K118,$M118*$H118,1)),TODAY())),"")</f>
        <v/>
      </c>
      <c r="AH118">
        <f ca="1">IF(AND(N118,P118),IF('临-间接'!T118="(空白)",0,'临-间接'!T118),0)</f>
        <v>0</v>
      </c>
      <c r="AI118" s="34" t="str">
        <f ca="1">IF($N118,VLOOKUP($B118,项目阶段与里程碑!$B:$E,3,FALSE),"")</f>
        <v/>
      </c>
      <c r="AJ118" s="34" t="str">
        <f ca="1">IF($N118,VLOOKUP($B118,项目阶段与里程碑!$B:$E,4,FALSE),"")</f>
        <v/>
      </c>
      <c r="AK118" s="34" t="str">
        <f t="shared" ca="1" si="27"/>
        <v/>
      </c>
      <c r="AL118" s="92" t="str">
        <f ca="1">IF($AK118&lt;&gt;"",IFERROR(NETWORKDAYS.INTL($AI118,$AK118,1,项目参数!$B$2:$B$200),NETWORKDAYS($AI118,$AK118,1)),"")</f>
        <v/>
      </c>
      <c r="AM118" s="92" t="str">
        <f ca="1">IF(K118&lt;&gt;"",IFERROR(NETWORKDAYS.INTL($AI118,$K118,1,项目参数!$B$2:$B$200),NETWORKDAYS($AI118,$K118,1)),"")</f>
        <v/>
      </c>
      <c r="AN118" s="92" t="str">
        <f ca="1">IF(L118&lt;&gt;"",IFERROR(NETWORKDAYS.INTL($AI118,$L118,1,项目参数!$B$2:$B$200),NETWORKDAYS($AI118,$L118,1)),"")</f>
        <v/>
      </c>
    </row>
    <row r="119" spans="1:40">
      <c r="A119">
        <f ca="1">IF('临-间接'!F119="(空白)","",'临-间接'!F119)</f>
        <v>0</v>
      </c>
      <c r="B119">
        <f ca="1">IF('临-间接'!G119="(空白)","",'临-间接'!G119)</f>
        <v>0</v>
      </c>
      <c r="C119">
        <f ca="1">IF('临-间接'!I119="(空白)","",'临-间接'!I119)</f>
        <v>0</v>
      </c>
      <c r="D119">
        <f ca="1">IF('临-间接'!J119="(空白)","",'临-间接'!J119)</f>
        <v>0</v>
      </c>
      <c r="E119">
        <f ca="1">IF('临-间接'!K119="(空白)","",'临-间接'!K119)</f>
        <v>0</v>
      </c>
      <c r="F119">
        <f ca="1">IF('临-间接'!H119="(空白)","",'临-间接'!H119)</f>
        <v>0</v>
      </c>
      <c r="G119">
        <f ca="1">IF('临-间接'!L119="(空白)","",'临-间接'!L119)</f>
        <v>0</v>
      </c>
      <c r="H119">
        <f ca="1">IF('临-间接'!M119="(空白)",0,'临-间接'!M119)</f>
        <v>0</v>
      </c>
      <c r="I119" t="str">
        <f ca="1">IF(OR('临-间接'!R119=0,'临-间接'!R119="(空白)"),"",'临-间接'!R119)</f>
        <v/>
      </c>
      <c r="J119" s="34" t="str">
        <f ca="1">IF(OR('临-间接'!N119=0,'临-间接'!N119="(空白)"),"",'临-间接'!N119)</f>
        <v/>
      </c>
      <c r="K119" s="34" t="str">
        <f ca="1">IF(OR('临-间接'!O119=0,'临-间接'!O119="(空白)"),"",'临-间接'!O119)</f>
        <v/>
      </c>
      <c r="L119" s="34" t="str">
        <f ca="1">IF(OR('临-间接'!P119=0,'临-间接'!P119="(空白)"),"",'临-间接'!P119)</f>
        <v/>
      </c>
      <c r="M119">
        <f ca="1">IF('临-间接'!Q119="(空白)",0,'临-间接'!Q119)</f>
        <v>0</v>
      </c>
      <c r="N119" s="97" t="b">
        <f t="shared" ca="1" si="15"/>
        <v>0</v>
      </c>
      <c r="O119" s="97" t="b">
        <f t="shared" ca="1" si="16"/>
        <v>0</v>
      </c>
      <c r="P119" s="97" t="b">
        <f t="shared" ca="1" si="17"/>
        <v>0</v>
      </c>
      <c r="Q119" s="97" t="b">
        <f t="shared" ca="1" si="18"/>
        <v>0</v>
      </c>
      <c r="R119" s="97" t="b">
        <f t="shared" ca="1" si="19"/>
        <v>0</v>
      </c>
      <c r="S119" s="97" t="str">
        <f t="shared" ca="1" si="20"/>
        <v>未开始</v>
      </c>
      <c r="T119" s="97">
        <f ca="1">IF(AND(N119,P119,NOT(Q119)),NETWORKDAYS(K119,AG119,项目参数!$B$2:$B$200),0)</f>
        <v>0</v>
      </c>
      <c r="U119" s="98">
        <f t="shared" ca="1" si="21"/>
        <v>0</v>
      </c>
      <c r="V119" s="117">
        <f t="shared" ca="1" si="22"/>
        <v>0</v>
      </c>
      <c r="W119" s="117">
        <f t="shared" ca="1" si="23"/>
        <v>0</v>
      </c>
      <c r="X119" s="117" t="str">
        <f t="shared" ca="1" si="24"/>
        <v/>
      </c>
      <c r="Y119" s="97">
        <f t="shared" ca="1" si="25"/>
        <v>0</v>
      </c>
      <c r="Z119" s="97">
        <f t="shared" ca="1" si="26"/>
        <v>0</v>
      </c>
      <c r="AA119" s="97">
        <f ca="1">IF(AND(N119,P119,K119&gt;项目信息!$C$18),INT((IF(Q119,L119,K119)-项目信息!$C$18)/30)+1,0)</f>
        <v>0</v>
      </c>
      <c r="AB119" s="97" t="str">
        <f ca="1">IF(N119,WEEKNUM(IF(L119&lt;&gt;"",L119,IF(K119&lt;&gt;"",K119,J119)-项目信息!$C$18)+1),"")</f>
        <v/>
      </c>
      <c r="AC119" s="97" t="str">
        <f ca="1">IFERROR(VLOOKUP(VLOOKUP(G119,内部通讯录!$B:$F,5,FALSE),项目参数!$I$14:$J$21,2,FALSE),"")</f>
        <v/>
      </c>
      <c r="AD119" s="97" t="str">
        <f ca="1">IF($N119,$AC119*V119/项目参数!$J$29,"")</f>
        <v/>
      </c>
      <c r="AE119" s="97" t="str">
        <f ca="1">IF($N119,$AC119*W119/项目参数!$J$29,"")</f>
        <v/>
      </c>
      <c r="AF119" s="99" t="str">
        <f ca="1">IF(OR('临-间接'!S119=0,'临-间接'!S119="(空白)"),"",'临-间接'!S119)</f>
        <v/>
      </c>
      <c r="AG119" s="34" t="str">
        <f ca="1">IF(P119,IF(L119&lt;&gt;"", L119, IF(OR(I119="暂停",I119="取消"), IFERROR(WORKDAY.INTL($K119,$M119*$H119,1,项目参数!$B$2:$B$200),WORKDAY($K119,$M119*$H119,1)),TODAY())),"")</f>
        <v/>
      </c>
      <c r="AH119">
        <f ca="1">IF(AND(N119,P119),IF('临-间接'!T119="(空白)",0,'临-间接'!T119),0)</f>
        <v>0</v>
      </c>
      <c r="AI119" s="34" t="str">
        <f ca="1">IF($N119,VLOOKUP($B119,项目阶段与里程碑!$B:$E,3,FALSE),"")</f>
        <v/>
      </c>
      <c r="AJ119" s="34" t="str">
        <f ca="1">IF($N119,VLOOKUP($B119,项目阶段与里程碑!$B:$E,4,FALSE),"")</f>
        <v/>
      </c>
      <c r="AK119" s="34" t="str">
        <f t="shared" ca="1" si="27"/>
        <v/>
      </c>
      <c r="AL119" s="92" t="str">
        <f ca="1">IF($AK119&lt;&gt;"",IFERROR(NETWORKDAYS.INTL($AI119,$AK119,1,项目参数!$B$2:$B$200),NETWORKDAYS($AI119,$AK119,1)),"")</f>
        <v/>
      </c>
      <c r="AM119" s="92" t="str">
        <f ca="1">IF(K119&lt;&gt;"",IFERROR(NETWORKDAYS.INTL($AI119,$K119,1,项目参数!$B$2:$B$200),NETWORKDAYS($AI119,$K119,1)),"")</f>
        <v/>
      </c>
      <c r="AN119" s="92" t="str">
        <f ca="1">IF(L119&lt;&gt;"",IFERROR(NETWORKDAYS.INTL($AI119,$L119,1,项目参数!$B$2:$B$200),NETWORKDAYS($AI119,$L119,1)),"")</f>
        <v/>
      </c>
    </row>
    <row r="120" spans="1:40">
      <c r="A120">
        <f ca="1">IF('临-间接'!F120="(空白)","",'临-间接'!F120)</f>
        <v>0</v>
      </c>
      <c r="B120">
        <f ca="1">IF('临-间接'!G120="(空白)","",'临-间接'!G120)</f>
        <v>0</v>
      </c>
      <c r="C120">
        <f ca="1">IF('临-间接'!I120="(空白)","",'临-间接'!I120)</f>
        <v>0</v>
      </c>
      <c r="D120">
        <f ca="1">IF('临-间接'!J120="(空白)","",'临-间接'!J120)</f>
        <v>0</v>
      </c>
      <c r="E120">
        <f ca="1">IF('临-间接'!K120="(空白)","",'临-间接'!K120)</f>
        <v>0</v>
      </c>
      <c r="F120">
        <f ca="1">IF('临-间接'!H120="(空白)","",'临-间接'!H120)</f>
        <v>0</v>
      </c>
      <c r="G120">
        <f ca="1">IF('临-间接'!L120="(空白)","",'临-间接'!L120)</f>
        <v>0</v>
      </c>
      <c r="H120">
        <f ca="1">IF('临-间接'!M120="(空白)",0,'临-间接'!M120)</f>
        <v>0</v>
      </c>
      <c r="I120" t="str">
        <f ca="1">IF(OR('临-间接'!R120=0,'临-间接'!R120="(空白)"),"",'临-间接'!R120)</f>
        <v/>
      </c>
      <c r="J120" s="34" t="str">
        <f ca="1">IF(OR('临-间接'!N120=0,'临-间接'!N120="(空白)"),"",'临-间接'!N120)</f>
        <v/>
      </c>
      <c r="K120" s="34" t="str">
        <f ca="1">IF(OR('临-间接'!O120=0,'临-间接'!O120="(空白)"),"",'临-间接'!O120)</f>
        <v/>
      </c>
      <c r="L120" s="34" t="str">
        <f ca="1">IF(OR('临-间接'!P120=0,'临-间接'!P120="(空白)"),"",'临-间接'!P120)</f>
        <v/>
      </c>
      <c r="M120">
        <f ca="1">IF('临-间接'!Q120="(空白)",0,'临-间接'!Q120)</f>
        <v>0</v>
      </c>
      <c r="N120" s="97" t="b">
        <f t="shared" ca="1" si="15"/>
        <v>0</v>
      </c>
      <c r="O120" s="97" t="b">
        <f t="shared" ca="1" si="16"/>
        <v>0</v>
      </c>
      <c r="P120" s="97" t="b">
        <f t="shared" ca="1" si="17"/>
        <v>0</v>
      </c>
      <c r="Q120" s="97" t="b">
        <f t="shared" ca="1" si="18"/>
        <v>0</v>
      </c>
      <c r="R120" s="97" t="b">
        <f t="shared" ca="1" si="19"/>
        <v>0</v>
      </c>
      <c r="S120" s="97" t="str">
        <f t="shared" ca="1" si="20"/>
        <v>未开始</v>
      </c>
      <c r="T120" s="97">
        <f ca="1">IF(AND(N120,P120,NOT(Q120)),NETWORKDAYS(K120,AG120,项目参数!$B$2:$B$200),0)</f>
        <v>0</v>
      </c>
      <c r="U120" s="98">
        <f t="shared" ca="1" si="21"/>
        <v>0</v>
      </c>
      <c r="V120" s="117">
        <f t="shared" ca="1" si="22"/>
        <v>0</v>
      </c>
      <c r="W120" s="117">
        <f t="shared" ca="1" si="23"/>
        <v>0</v>
      </c>
      <c r="X120" s="117" t="str">
        <f t="shared" ca="1" si="24"/>
        <v/>
      </c>
      <c r="Y120" s="97">
        <f t="shared" ca="1" si="25"/>
        <v>0</v>
      </c>
      <c r="Z120" s="97">
        <f t="shared" ca="1" si="26"/>
        <v>0</v>
      </c>
      <c r="AA120" s="97">
        <f ca="1">IF(AND(N120,P120,K120&gt;项目信息!$C$18),INT((IF(Q120,L120,K120)-项目信息!$C$18)/30)+1,0)</f>
        <v>0</v>
      </c>
      <c r="AB120" s="97" t="str">
        <f ca="1">IF(N120,WEEKNUM(IF(L120&lt;&gt;"",L120,IF(K120&lt;&gt;"",K120,J120)-项目信息!$C$18)+1),"")</f>
        <v/>
      </c>
      <c r="AC120" s="97" t="str">
        <f ca="1">IFERROR(VLOOKUP(VLOOKUP(G120,内部通讯录!$B:$F,5,FALSE),项目参数!$I$14:$J$21,2,FALSE),"")</f>
        <v/>
      </c>
      <c r="AD120" s="97" t="str">
        <f ca="1">IF($N120,$AC120*V120/项目参数!$J$29,"")</f>
        <v/>
      </c>
      <c r="AE120" s="97" t="str">
        <f ca="1">IF($N120,$AC120*W120/项目参数!$J$29,"")</f>
        <v/>
      </c>
      <c r="AF120" s="99" t="str">
        <f ca="1">IF(OR('临-间接'!S120=0,'临-间接'!S120="(空白)"),"",'临-间接'!S120)</f>
        <v/>
      </c>
      <c r="AG120" s="34" t="str">
        <f ca="1">IF(P120,IF(L120&lt;&gt;"", L120, IF(OR(I120="暂停",I120="取消"), IFERROR(WORKDAY.INTL($K120,$M120*$H120,1,项目参数!$B$2:$B$200),WORKDAY($K120,$M120*$H120,1)),TODAY())),"")</f>
        <v/>
      </c>
      <c r="AH120">
        <f ca="1">IF(AND(N120,P120),IF('临-间接'!T120="(空白)",0,'临-间接'!T120),0)</f>
        <v>0</v>
      </c>
      <c r="AI120" s="34" t="str">
        <f ca="1">IF($N120,VLOOKUP($B120,项目阶段与里程碑!$B:$E,3,FALSE),"")</f>
        <v/>
      </c>
      <c r="AJ120" s="34" t="str">
        <f ca="1">IF($N120,VLOOKUP($B120,项目阶段与里程碑!$B:$E,4,FALSE),"")</f>
        <v/>
      </c>
      <c r="AK120" s="34" t="str">
        <f t="shared" ca="1" si="27"/>
        <v/>
      </c>
      <c r="AL120" s="92" t="str">
        <f ca="1">IF($AK120&lt;&gt;"",IFERROR(NETWORKDAYS.INTL($AI120,$AK120,1,项目参数!$B$2:$B$200),NETWORKDAYS($AI120,$AK120,1)),"")</f>
        <v/>
      </c>
      <c r="AM120" s="92" t="str">
        <f ca="1">IF(K120&lt;&gt;"",IFERROR(NETWORKDAYS.INTL($AI120,$K120,1,项目参数!$B$2:$B$200),NETWORKDAYS($AI120,$K120,1)),"")</f>
        <v/>
      </c>
      <c r="AN120" s="92" t="str">
        <f ca="1">IF(L120&lt;&gt;"",IFERROR(NETWORKDAYS.INTL($AI120,$L120,1,项目参数!$B$2:$B$200),NETWORKDAYS($AI120,$L120,1)),"")</f>
        <v/>
      </c>
    </row>
    <row r="121" spans="1:40">
      <c r="A121">
        <f ca="1">IF('临-间接'!F121="(空白)","",'临-间接'!F121)</f>
        <v>0</v>
      </c>
      <c r="B121">
        <f ca="1">IF('临-间接'!G121="(空白)","",'临-间接'!G121)</f>
        <v>0</v>
      </c>
      <c r="C121">
        <f ca="1">IF('临-间接'!I121="(空白)","",'临-间接'!I121)</f>
        <v>0</v>
      </c>
      <c r="D121">
        <f ca="1">IF('临-间接'!J121="(空白)","",'临-间接'!J121)</f>
        <v>0</v>
      </c>
      <c r="E121">
        <f ca="1">IF('临-间接'!K121="(空白)","",'临-间接'!K121)</f>
        <v>0</v>
      </c>
      <c r="F121">
        <f ca="1">IF('临-间接'!H121="(空白)","",'临-间接'!H121)</f>
        <v>0</v>
      </c>
      <c r="G121">
        <f ca="1">IF('临-间接'!L121="(空白)","",'临-间接'!L121)</f>
        <v>0</v>
      </c>
      <c r="H121">
        <f ca="1">IF('临-间接'!M121="(空白)",0,'临-间接'!M121)</f>
        <v>0</v>
      </c>
      <c r="I121" t="str">
        <f ca="1">IF(OR('临-间接'!R121=0,'临-间接'!R121="(空白)"),"",'临-间接'!R121)</f>
        <v/>
      </c>
      <c r="J121" s="34" t="str">
        <f ca="1">IF(OR('临-间接'!N121=0,'临-间接'!N121="(空白)"),"",'临-间接'!N121)</f>
        <v/>
      </c>
      <c r="K121" s="34" t="str">
        <f ca="1">IF(OR('临-间接'!O121=0,'临-间接'!O121="(空白)"),"",'临-间接'!O121)</f>
        <v/>
      </c>
      <c r="L121" s="34" t="str">
        <f ca="1">IF(OR('临-间接'!P121=0,'临-间接'!P121="(空白)"),"",'临-间接'!P121)</f>
        <v/>
      </c>
      <c r="M121">
        <f ca="1">IF('临-间接'!Q121="(空白)",0,'临-间接'!Q121)</f>
        <v>0</v>
      </c>
      <c r="N121" s="97" t="b">
        <f t="shared" ca="1" si="15"/>
        <v>0</v>
      </c>
      <c r="O121" s="97" t="b">
        <f t="shared" ca="1" si="16"/>
        <v>0</v>
      </c>
      <c r="P121" s="97" t="b">
        <f t="shared" ca="1" si="17"/>
        <v>0</v>
      </c>
      <c r="Q121" s="97" t="b">
        <f t="shared" ca="1" si="18"/>
        <v>0</v>
      </c>
      <c r="R121" s="97" t="b">
        <f t="shared" ca="1" si="19"/>
        <v>0</v>
      </c>
      <c r="S121" s="97" t="str">
        <f t="shared" ca="1" si="20"/>
        <v>未开始</v>
      </c>
      <c r="T121" s="97">
        <f ca="1">IF(AND(N121,P121,NOT(Q121)),NETWORKDAYS(K121,AG121,项目参数!$B$2:$B$200),0)</f>
        <v>0</v>
      </c>
      <c r="U121" s="98">
        <f t="shared" ca="1" si="21"/>
        <v>0</v>
      </c>
      <c r="V121" s="117">
        <f t="shared" ca="1" si="22"/>
        <v>0</v>
      </c>
      <c r="W121" s="117">
        <f t="shared" ca="1" si="23"/>
        <v>0</v>
      </c>
      <c r="X121" s="117" t="str">
        <f t="shared" ca="1" si="24"/>
        <v/>
      </c>
      <c r="Y121" s="97">
        <f t="shared" ca="1" si="25"/>
        <v>0</v>
      </c>
      <c r="Z121" s="97">
        <f t="shared" ca="1" si="26"/>
        <v>0</v>
      </c>
      <c r="AA121" s="97">
        <f ca="1">IF(AND(N121,P121,K121&gt;项目信息!$C$18),INT((IF(Q121,L121,K121)-项目信息!$C$18)/30)+1,0)</f>
        <v>0</v>
      </c>
      <c r="AB121" s="97" t="str">
        <f ca="1">IF(N121,WEEKNUM(IF(L121&lt;&gt;"",L121,IF(K121&lt;&gt;"",K121,J121)-项目信息!$C$18)+1),"")</f>
        <v/>
      </c>
      <c r="AC121" s="97" t="str">
        <f ca="1">IFERROR(VLOOKUP(VLOOKUP(G121,内部通讯录!$B:$F,5,FALSE),项目参数!$I$14:$J$21,2,FALSE),"")</f>
        <v/>
      </c>
      <c r="AD121" s="97" t="str">
        <f ca="1">IF($N121,$AC121*V121/项目参数!$J$29,"")</f>
        <v/>
      </c>
      <c r="AE121" s="97" t="str">
        <f ca="1">IF($N121,$AC121*W121/项目参数!$J$29,"")</f>
        <v/>
      </c>
      <c r="AF121" s="99" t="str">
        <f ca="1">IF(OR('临-间接'!S121=0,'临-间接'!S121="(空白)"),"",'临-间接'!S121)</f>
        <v/>
      </c>
      <c r="AG121" s="34" t="str">
        <f ca="1">IF(P121,IF(L121&lt;&gt;"", L121, IF(OR(I121="暂停",I121="取消"), IFERROR(WORKDAY.INTL($K121,$M121*$H121,1,项目参数!$B$2:$B$200),WORKDAY($K121,$M121*$H121,1)),TODAY())),"")</f>
        <v/>
      </c>
      <c r="AH121">
        <f ca="1">IF(AND(N121,P121),IF('临-间接'!T121="(空白)",0,'临-间接'!T121),0)</f>
        <v>0</v>
      </c>
      <c r="AI121" s="34" t="str">
        <f ca="1">IF($N121,VLOOKUP($B121,项目阶段与里程碑!$B:$E,3,FALSE),"")</f>
        <v/>
      </c>
      <c r="AJ121" s="34" t="str">
        <f ca="1">IF($N121,VLOOKUP($B121,项目阶段与里程碑!$B:$E,4,FALSE),"")</f>
        <v/>
      </c>
      <c r="AK121" s="34" t="str">
        <f t="shared" ca="1" si="27"/>
        <v/>
      </c>
      <c r="AL121" s="92" t="str">
        <f ca="1">IF($AK121&lt;&gt;"",IFERROR(NETWORKDAYS.INTL($AI121,$AK121,1,项目参数!$B$2:$B$200),NETWORKDAYS($AI121,$AK121,1)),"")</f>
        <v/>
      </c>
      <c r="AM121" s="92" t="str">
        <f ca="1">IF(K121&lt;&gt;"",IFERROR(NETWORKDAYS.INTL($AI121,$K121,1,项目参数!$B$2:$B$200),NETWORKDAYS($AI121,$K121,1)),"")</f>
        <v/>
      </c>
      <c r="AN121" s="92" t="str">
        <f ca="1">IF(L121&lt;&gt;"",IFERROR(NETWORKDAYS.INTL($AI121,$L121,1,项目参数!$B$2:$B$200),NETWORKDAYS($AI121,$L121,1)),"")</f>
        <v/>
      </c>
    </row>
    <row r="122" spans="1:40">
      <c r="A122">
        <f ca="1">IF('临-间接'!F122="(空白)","",'临-间接'!F122)</f>
        <v>0</v>
      </c>
      <c r="B122">
        <f ca="1">IF('临-间接'!G122="(空白)","",'临-间接'!G122)</f>
        <v>0</v>
      </c>
      <c r="C122">
        <f ca="1">IF('临-间接'!I122="(空白)","",'临-间接'!I122)</f>
        <v>0</v>
      </c>
      <c r="D122">
        <f ca="1">IF('临-间接'!J122="(空白)","",'临-间接'!J122)</f>
        <v>0</v>
      </c>
      <c r="E122">
        <f ca="1">IF('临-间接'!K122="(空白)","",'临-间接'!K122)</f>
        <v>0</v>
      </c>
      <c r="F122">
        <f ca="1">IF('临-间接'!H122="(空白)","",'临-间接'!H122)</f>
        <v>0</v>
      </c>
      <c r="G122">
        <f ca="1">IF('临-间接'!L122="(空白)","",'临-间接'!L122)</f>
        <v>0</v>
      </c>
      <c r="H122">
        <f ca="1">IF('临-间接'!M122="(空白)",0,'临-间接'!M122)</f>
        <v>0</v>
      </c>
      <c r="I122" t="str">
        <f ca="1">IF(OR('临-间接'!R122=0,'临-间接'!R122="(空白)"),"",'临-间接'!R122)</f>
        <v/>
      </c>
      <c r="J122" s="34" t="str">
        <f ca="1">IF(OR('临-间接'!N122=0,'临-间接'!N122="(空白)"),"",'临-间接'!N122)</f>
        <v/>
      </c>
      <c r="K122" s="34" t="str">
        <f ca="1">IF(OR('临-间接'!O122=0,'临-间接'!O122="(空白)"),"",'临-间接'!O122)</f>
        <v/>
      </c>
      <c r="L122" s="34" t="str">
        <f ca="1">IF(OR('临-间接'!P122=0,'临-间接'!P122="(空白)"),"",'临-间接'!P122)</f>
        <v/>
      </c>
      <c r="M122">
        <f ca="1">IF('临-间接'!Q122="(空白)",0,'临-间接'!Q122)</f>
        <v>0</v>
      </c>
      <c r="N122" s="97" t="b">
        <f t="shared" ca="1" si="15"/>
        <v>0</v>
      </c>
      <c r="O122" s="97" t="b">
        <f t="shared" ca="1" si="16"/>
        <v>0</v>
      </c>
      <c r="P122" s="97" t="b">
        <f t="shared" ca="1" si="17"/>
        <v>0</v>
      </c>
      <c r="Q122" s="97" t="b">
        <f t="shared" ca="1" si="18"/>
        <v>0</v>
      </c>
      <c r="R122" s="97" t="b">
        <f t="shared" ca="1" si="19"/>
        <v>0</v>
      </c>
      <c r="S122" s="97" t="str">
        <f t="shared" ca="1" si="20"/>
        <v>未开始</v>
      </c>
      <c r="T122" s="97">
        <f ca="1">IF(AND(N122,P122,NOT(Q122)),NETWORKDAYS(K122,AG122,项目参数!$B$2:$B$200),0)</f>
        <v>0</v>
      </c>
      <c r="U122" s="98">
        <f t="shared" ca="1" si="21"/>
        <v>0</v>
      </c>
      <c r="V122" s="117">
        <f t="shared" ca="1" si="22"/>
        <v>0</v>
      </c>
      <c r="W122" s="117">
        <f t="shared" ca="1" si="23"/>
        <v>0</v>
      </c>
      <c r="X122" s="117" t="str">
        <f t="shared" ca="1" si="24"/>
        <v/>
      </c>
      <c r="Y122" s="97">
        <f t="shared" ca="1" si="25"/>
        <v>0</v>
      </c>
      <c r="Z122" s="97">
        <f t="shared" ca="1" si="26"/>
        <v>0</v>
      </c>
      <c r="AA122" s="97">
        <f ca="1">IF(AND(N122,P122,K122&gt;项目信息!$C$18),INT((IF(Q122,L122,K122)-项目信息!$C$18)/30)+1,0)</f>
        <v>0</v>
      </c>
      <c r="AB122" s="97" t="str">
        <f ca="1">IF(N122,WEEKNUM(IF(L122&lt;&gt;"",L122,IF(K122&lt;&gt;"",K122,J122)-项目信息!$C$18)+1),"")</f>
        <v/>
      </c>
      <c r="AC122" s="97" t="str">
        <f ca="1">IFERROR(VLOOKUP(VLOOKUP(G122,内部通讯录!$B:$F,5,FALSE),项目参数!$I$14:$J$21,2,FALSE),"")</f>
        <v/>
      </c>
      <c r="AD122" s="97" t="str">
        <f ca="1">IF($N122,$AC122*V122/项目参数!$J$29,"")</f>
        <v/>
      </c>
      <c r="AE122" s="97" t="str">
        <f ca="1">IF($N122,$AC122*W122/项目参数!$J$29,"")</f>
        <v/>
      </c>
      <c r="AF122" s="99" t="str">
        <f ca="1">IF(OR('临-间接'!S122=0,'临-间接'!S122="(空白)"),"",'临-间接'!S122)</f>
        <v/>
      </c>
      <c r="AG122" s="34" t="str">
        <f ca="1">IF(P122,IF(L122&lt;&gt;"", L122, IF(OR(I122="暂停",I122="取消"), IFERROR(WORKDAY.INTL($K122,$M122*$H122,1,项目参数!$B$2:$B$200),WORKDAY($K122,$M122*$H122,1)),TODAY())),"")</f>
        <v/>
      </c>
      <c r="AH122">
        <f ca="1">IF(AND(N122,P122),IF('临-间接'!T122="(空白)",0,'临-间接'!T122),0)</f>
        <v>0</v>
      </c>
      <c r="AI122" s="34" t="str">
        <f ca="1">IF($N122,VLOOKUP($B122,项目阶段与里程碑!$B:$E,3,FALSE),"")</f>
        <v/>
      </c>
      <c r="AJ122" s="34" t="str">
        <f ca="1">IF($N122,VLOOKUP($B122,项目阶段与里程碑!$B:$E,4,FALSE),"")</f>
        <v/>
      </c>
      <c r="AK122" s="34" t="str">
        <f t="shared" ca="1" si="27"/>
        <v/>
      </c>
      <c r="AL122" s="92" t="str">
        <f ca="1">IF($AK122&lt;&gt;"",IFERROR(NETWORKDAYS.INTL($AI122,$AK122,1,项目参数!$B$2:$B$200),NETWORKDAYS($AI122,$AK122,1)),"")</f>
        <v/>
      </c>
      <c r="AM122" s="92" t="str">
        <f ca="1">IF(K122&lt;&gt;"",IFERROR(NETWORKDAYS.INTL($AI122,$K122,1,项目参数!$B$2:$B$200),NETWORKDAYS($AI122,$K122,1)),"")</f>
        <v/>
      </c>
      <c r="AN122" s="92" t="str">
        <f ca="1">IF(L122&lt;&gt;"",IFERROR(NETWORKDAYS.INTL($AI122,$L122,1,项目参数!$B$2:$B$200),NETWORKDAYS($AI122,$L122,1)),"")</f>
        <v/>
      </c>
    </row>
    <row r="123" spans="1:40">
      <c r="A123">
        <f ca="1">IF('临-间接'!F123="(空白)","",'临-间接'!F123)</f>
        <v>0</v>
      </c>
      <c r="B123">
        <f ca="1">IF('临-间接'!G123="(空白)","",'临-间接'!G123)</f>
        <v>0</v>
      </c>
      <c r="C123">
        <f ca="1">IF('临-间接'!I123="(空白)","",'临-间接'!I123)</f>
        <v>0</v>
      </c>
      <c r="D123">
        <f ca="1">IF('临-间接'!J123="(空白)","",'临-间接'!J123)</f>
        <v>0</v>
      </c>
      <c r="E123">
        <f ca="1">IF('临-间接'!K123="(空白)","",'临-间接'!K123)</f>
        <v>0</v>
      </c>
      <c r="F123">
        <f ca="1">IF('临-间接'!H123="(空白)","",'临-间接'!H123)</f>
        <v>0</v>
      </c>
      <c r="G123">
        <f ca="1">IF('临-间接'!L123="(空白)","",'临-间接'!L123)</f>
        <v>0</v>
      </c>
      <c r="H123">
        <f ca="1">IF('临-间接'!M123="(空白)",0,'临-间接'!M123)</f>
        <v>0</v>
      </c>
      <c r="I123" t="str">
        <f ca="1">IF(OR('临-间接'!R123=0,'临-间接'!R123="(空白)"),"",'临-间接'!R123)</f>
        <v/>
      </c>
      <c r="J123" s="34" t="str">
        <f ca="1">IF(OR('临-间接'!N123=0,'临-间接'!N123="(空白)"),"",'临-间接'!N123)</f>
        <v/>
      </c>
      <c r="K123" s="34" t="str">
        <f ca="1">IF(OR('临-间接'!O123=0,'临-间接'!O123="(空白)"),"",'临-间接'!O123)</f>
        <v/>
      </c>
      <c r="L123" s="34" t="str">
        <f ca="1">IF(OR('临-间接'!P123=0,'临-间接'!P123="(空白)"),"",'临-间接'!P123)</f>
        <v/>
      </c>
      <c r="M123">
        <f ca="1">IF('临-间接'!Q123="(空白)",0,'临-间接'!Q123)</f>
        <v>0</v>
      </c>
      <c r="N123" s="97" t="b">
        <f t="shared" ca="1" si="15"/>
        <v>0</v>
      </c>
      <c r="O123" s="97" t="b">
        <f t="shared" ca="1" si="16"/>
        <v>0</v>
      </c>
      <c r="P123" s="97" t="b">
        <f t="shared" ca="1" si="17"/>
        <v>0</v>
      </c>
      <c r="Q123" s="97" t="b">
        <f t="shared" ca="1" si="18"/>
        <v>0</v>
      </c>
      <c r="R123" s="97" t="b">
        <f t="shared" ca="1" si="19"/>
        <v>0</v>
      </c>
      <c r="S123" s="97" t="str">
        <f t="shared" ca="1" si="20"/>
        <v>未开始</v>
      </c>
      <c r="T123" s="97">
        <f ca="1">IF(AND(N123,P123,NOT(Q123)),NETWORKDAYS(K123,AG123,项目参数!$B$2:$B$200),0)</f>
        <v>0</v>
      </c>
      <c r="U123" s="98">
        <f t="shared" ca="1" si="21"/>
        <v>0</v>
      </c>
      <c r="V123" s="117">
        <f t="shared" ca="1" si="22"/>
        <v>0</v>
      </c>
      <c r="W123" s="117">
        <f t="shared" ca="1" si="23"/>
        <v>0</v>
      </c>
      <c r="X123" s="117" t="str">
        <f t="shared" ca="1" si="24"/>
        <v/>
      </c>
      <c r="Y123" s="97">
        <f t="shared" ca="1" si="25"/>
        <v>0</v>
      </c>
      <c r="Z123" s="97">
        <f t="shared" ca="1" si="26"/>
        <v>0</v>
      </c>
      <c r="AA123" s="97">
        <f ca="1">IF(AND(N123,P123,K123&gt;项目信息!$C$18),INT((IF(Q123,L123,K123)-项目信息!$C$18)/30)+1,0)</f>
        <v>0</v>
      </c>
      <c r="AB123" s="97" t="str">
        <f ca="1">IF(N123,WEEKNUM(IF(L123&lt;&gt;"",L123,IF(K123&lt;&gt;"",K123,J123)-项目信息!$C$18)+1),"")</f>
        <v/>
      </c>
      <c r="AC123" s="97" t="str">
        <f ca="1">IFERROR(VLOOKUP(VLOOKUP(G123,内部通讯录!$B:$F,5,FALSE),项目参数!$I$14:$J$21,2,FALSE),"")</f>
        <v/>
      </c>
      <c r="AD123" s="97" t="str">
        <f ca="1">IF($N123,$AC123*V123/项目参数!$J$29,"")</f>
        <v/>
      </c>
      <c r="AE123" s="97" t="str">
        <f ca="1">IF($N123,$AC123*W123/项目参数!$J$29,"")</f>
        <v/>
      </c>
      <c r="AF123" s="99" t="str">
        <f ca="1">IF(OR('临-间接'!S123=0,'临-间接'!S123="(空白)"),"",'临-间接'!S123)</f>
        <v/>
      </c>
      <c r="AG123" s="34" t="str">
        <f ca="1">IF(P123,IF(L123&lt;&gt;"", L123, IF(OR(I123="暂停",I123="取消"), IFERROR(WORKDAY.INTL($K123,$M123*$H123,1,项目参数!$B$2:$B$200),WORKDAY($K123,$M123*$H123,1)),TODAY())),"")</f>
        <v/>
      </c>
      <c r="AH123">
        <f ca="1">IF(AND(N123,P123),IF('临-间接'!T123="(空白)",0,'临-间接'!T123),0)</f>
        <v>0</v>
      </c>
      <c r="AI123" s="34" t="str">
        <f ca="1">IF($N123,VLOOKUP($B123,项目阶段与里程碑!$B:$E,3,FALSE),"")</f>
        <v/>
      </c>
      <c r="AJ123" s="34" t="str">
        <f ca="1">IF($N123,VLOOKUP($B123,项目阶段与里程碑!$B:$E,4,FALSE),"")</f>
        <v/>
      </c>
      <c r="AK123" s="34" t="str">
        <f t="shared" ca="1" si="27"/>
        <v/>
      </c>
      <c r="AL123" s="92" t="str">
        <f ca="1">IF($AK123&lt;&gt;"",IFERROR(NETWORKDAYS.INTL($AI123,$AK123,1,项目参数!$B$2:$B$200),NETWORKDAYS($AI123,$AK123,1)),"")</f>
        <v/>
      </c>
      <c r="AM123" s="92" t="str">
        <f ca="1">IF(K123&lt;&gt;"",IFERROR(NETWORKDAYS.INTL($AI123,$K123,1,项目参数!$B$2:$B$200),NETWORKDAYS($AI123,$K123,1)),"")</f>
        <v/>
      </c>
      <c r="AN123" s="92" t="str">
        <f ca="1">IF(L123&lt;&gt;"",IFERROR(NETWORKDAYS.INTL($AI123,$L123,1,项目参数!$B$2:$B$200),NETWORKDAYS($AI123,$L123,1)),"")</f>
        <v/>
      </c>
    </row>
    <row r="124" spans="1:40">
      <c r="A124">
        <f ca="1">IF('临-间接'!F124="(空白)","",'临-间接'!F124)</f>
        <v>0</v>
      </c>
      <c r="B124">
        <f ca="1">IF('临-间接'!G124="(空白)","",'临-间接'!G124)</f>
        <v>0</v>
      </c>
      <c r="C124">
        <f ca="1">IF('临-间接'!I124="(空白)","",'临-间接'!I124)</f>
        <v>0</v>
      </c>
      <c r="D124">
        <f ca="1">IF('临-间接'!J124="(空白)","",'临-间接'!J124)</f>
        <v>0</v>
      </c>
      <c r="E124">
        <f ca="1">IF('临-间接'!K124="(空白)","",'临-间接'!K124)</f>
        <v>0</v>
      </c>
      <c r="F124">
        <f ca="1">IF('临-间接'!H124="(空白)","",'临-间接'!H124)</f>
        <v>0</v>
      </c>
      <c r="G124">
        <f ca="1">IF('临-间接'!L124="(空白)","",'临-间接'!L124)</f>
        <v>0</v>
      </c>
      <c r="H124">
        <f ca="1">IF('临-间接'!M124="(空白)",0,'临-间接'!M124)</f>
        <v>0</v>
      </c>
      <c r="I124" t="str">
        <f ca="1">IF(OR('临-间接'!R124=0,'临-间接'!R124="(空白)"),"",'临-间接'!R124)</f>
        <v/>
      </c>
      <c r="J124" s="34" t="str">
        <f ca="1">IF(OR('临-间接'!N124=0,'临-间接'!N124="(空白)"),"",'临-间接'!N124)</f>
        <v/>
      </c>
      <c r="K124" s="34" t="str">
        <f ca="1">IF(OR('临-间接'!O124=0,'临-间接'!O124="(空白)"),"",'临-间接'!O124)</f>
        <v/>
      </c>
      <c r="L124" s="34" t="str">
        <f ca="1">IF(OR('临-间接'!P124=0,'临-间接'!P124="(空白)"),"",'临-间接'!P124)</f>
        <v/>
      </c>
      <c r="M124">
        <f ca="1">IF('临-间接'!Q124="(空白)",0,'临-间接'!Q124)</f>
        <v>0</v>
      </c>
      <c r="N124" s="97" t="b">
        <f t="shared" ca="1" si="15"/>
        <v>0</v>
      </c>
      <c r="O124" s="97" t="b">
        <f t="shared" ca="1" si="16"/>
        <v>0</v>
      </c>
      <c r="P124" s="97" t="b">
        <f t="shared" ca="1" si="17"/>
        <v>0</v>
      </c>
      <c r="Q124" s="97" t="b">
        <f t="shared" ca="1" si="18"/>
        <v>0</v>
      </c>
      <c r="R124" s="97" t="b">
        <f t="shared" ca="1" si="19"/>
        <v>0</v>
      </c>
      <c r="S124" s="97" t="str">
        <f t="shared" ca="1" si="20"/>
        <v>未开始</v>
      </c>
      <c r="T124" s="97">
        <f ca="1">IF(AND(N124,P124,NOT(Q124)),NETWORKDAYS(K124,AG124,项目参数!$B$2:$B$200),0)</f>
        <v>0</v>
      </c>
      <c r="U124" s="98">
        <f t="shared" ca="1" si="21"/>
        <v>0</v>
      </c>
      <c r="V124" s="117">
        <f t="shared" ca="1" si="22"/>
        <v>0</v>
      </c>
      <c r="W124" s="117">
        <f t="shared" ca="1" si="23"/>
        <v>0</v>
      </c>
      <c r="X124" s="117" t="str">
        <f t="shared" ca="1" si="24"/>
        <v/>
      </c>
      <c r="Y124" s="97">
        <f t="shared" ca="1" si="25"/>
        <v>0</v>
      </c>
      <c r="Z124" s="97">
        <f t="shared" ca="1" si="26"/>
        <v>0</v>
      </c>
      <c r="AA124" s="97">
        <f ca="1">IF(AND(N124,P124,K124&gt;项目信息!$C$18),INT((IF(Q124,L124,K124)-项目信息!$C$18)/30)+1,0)</f>
        <v>0</v>
      </c>
      <c r="AB124" s="97" t="str">
        <f ca="1">IF(N124,WEEKNUM(IF(L124&lt;&gt;"",L124,IF(K124&lt;&gt;"",K124,J124)-项目信息!$C$18)+1),"")</f>
        <v/>
      </c>
      <c r="AC124" s="97" t="str">
        <f ca="1">IFERROR(VLOOKUP(VLOOKUP(G124,内部通讯录!$B:$F,5,FALSE),项目参数!$I$14:$J$21,2,FALSE),"")</f>
        <v/>
      </c>
      <c r="AD124" s="97" t="str">
        <f ca="1">IF($N124,$AC124*V124/项目参数!$J$29,"")</f>
        <v/>
      </c>
      <c r="AE124" s="97" t="str">
        <f ca="1">IF($N124,$AC124*W124/项目参数!$J$29,"")</f>
        <v/>
      </c>
      <c r="AF124" s="99" t="str">
        <f ca="1">IF(OR('临-间接'!S124=0,'临-间接'!S124="(空白)"),"",'临-间接'!S124)</f>
        <v/>
      </c>
      <c r="AG124" s="34" t="str">
        <f ca="1">IF(P124,IF(L124&lt;&gt;"", L124, IF(OR(I124="暂停",I124="取消"), IFERROR(WORKDAY.INTL($K124,$M124*$H124,1,项目参数!$B$2:$B$200),WORKDAY($K124,$M124*$H124,1)),TODAY())),"")</f>
        <v/>
      </c>
      <c r="AH124">
        <f ca="1">IF(AND(N124,P124),IF('临-间接'!T124="(空白)",0,'临-间接'!T124),0)</f>
        <v>0</v>
      </c>
      <c r="AI124" s="34" t="str">
        <f ca="1">IF($N124,VLOOKUP($B124,项目阶段与里程碑!$B:$E,3,FALSE),"")</f>
        <v/>
      </c>
      <c r="AJ124" s="34" t="str">
        <f ca="1">IF($N124,VLOOKUP($B124,项目阶段与里程碑!$B:$E,4,FALSE),"")</f>
        <v/>
      </c>
      <c r="AK124" s="34" t="str">
        <f t="shared" ca="1" si="27"/>
        <v/>
      </c>
      <c r="AL124" s="92" t="str">
        <f ca="1">IF($AK124&lt;&gt;"",IFERROR(NETWORKDAYS.INTL($AI124,$AK124,1,项目参数!$B$2:$B$200),NETWORKDAYS($AI124,$AK124,1)),"")</f>
        <v/>
      </c>
      <c r="AM124" s="92" t="str">
        <f ca="1">IF(K124&lt;&gt;"",IFERROR(NETWORKDAYS.INTL($AI124,$K124,1,项目参数!$B$2:$B$200),NETWORKDAYS($AI124,$K124,1)),"")</f>
        <v/>
      </c>
      <c r="AN124" s="92" t="str">
        <f ca="1">IF(L124&lt;&gt;"",IFERROR(NETWORKDAYS.INTL($AI124,$L124,1,项目参数!$B$2:$B$200),NETWORKDAYS($AI124,$L124,1)),"")</f>
        <v/>
      </c>
    </row>
    <row r="125" spans="1:40">
      <c r="A125">
        <f ca="1">IF('临-间接'!F125="(空白)","",'临-间接'!F125)</f>
        <v>0</v>
      </c>
      <c r="B125">
        <f ca="1">IF('临-间接'!G125="(空白)","",'临-间接'!G125)</f>
        <v>0</v>
      </c>
      <c r="C125">
        <f ca="1">IF('临-间接'!I125="(空白)","",'临-间接'!I125)</f>
        <v>0</v>
      </c>
      <c r="D125">
        <f ca="1">IF('临-间接'!J125="(空白)","",'临-间接'!J125)</f>
        <v>0</v>
      </c>
      <c r="E125">
        <f ca="1">IF('临-间接'!K125="(空白)","",'临-间接'!K125)</f>
        <v>0</v>
      </c>
      <c r="F125">
        <f ca="1">IF('临-间接'!H125="(空白)","",'临-间接'!H125)</f>
        <v>0</v>
      </c>
      <c r="G125">
        <f ca="1">IF('临-间接'!L125="(空白)","",'临-间接'!L125)</f>
        <v>0</v>
      </c>
      <c r="H125">
        <f ca="1">IF('临-间接'!M125="(空白)",0,'临-间接'!M125)</f>
        <v>0</v>
      </c>
      <c r="I125" t="str">
        <f ca="1">IF(OR('临-间接'!R125=0,'临-间接'!R125="(空白)"),"",'临-间接'!R125)</f>
        <v/>
      </c>
      <c r="J125" s="34" t="str">
        <f ca="1">IF(OR('临-间接'!N125=0,'临-间接'!N125="(空白)"),"",'临-间接'!N125)</f>
        <v/>
      </c>
      <c r="K125" s="34" t="str">
        <f ca="1">IF(OR('临-间接'!O125=0,'临-间接'!O125="(空白)"),"",'临-间接'!O125)</f>
        <v/>
      </c>
      <c r="L125" s="34" t="str">
        <f ca="1">IF(OR('临-间接'!P125=0,'临-间接'!P125="(空白)"),"",'临-间接'!P125)</f>
        <v/>
      </c>
      <c r="M125">
        <f ca="1">IF('临-间接'!Q125="(空白)",0,'临-间接'!Q125)</f>
        <v>0</v>
      </c>
      <c r="N125" s="97" t="b">
        <f t="shared" ca="1" si="15"/>
        <v>0</v>
      </c>
      <c r="O125" s="97" t="b">
        <f t="shared" ca="1" si="16"/>
        <v>0</v>
      </c>
      <c r="P125" s="97" t="b">
        <f t="shared" ca="1" si="17"/>
        <v>0</v>
      </c>
      <c r="Q125" s="97" t="b">
        <f t="shared" ca="1" si="18"/>
        <v>0</v>
      </c>
      <c r="R125" s="97" t="b">
        <f t="shared" ca="1" si="19"/>
        <v>0</v>
      </c>
      <c r="S125" s="97" t="str">
        <f t="shared" ca="1" si="20"/>
        <v>未开始</v>
      </c>
      <c r="T125" s="97">
        <f ca="1">IF(AND(N125,P125,NOT(Q125)),NETWORKDAYS(K125,AG125,项目参数!$B$2:$B$200),0)</f>
        <v>0</v>
      </c>
      <c r="U125" s="98">
        <f t="shared" ca="1" si="21"/>
        <v>0</v>
      </c>
      <c r="V125" s="117">
        <f t="shared" ca="1" si="22"/>
        <v>0</v>
      </c>
      <c r="W125" s="117">
        <f t="shared" ca="1" si="23"/>
        <v>0</v>
      </c>
      <c r="X125" s="117" t="str">
        <f t="shared" ca="1" si="24"/>
        <v/>
      </c>
      <c r="Y125" s="97">
        <f t="shared" ca="1" si="25"/>
        <v>0</v>
      </c>
      <c r="Z125" s="97">
        <f t="shared" ca="1" si="26"/>
        <v>0</v>
      </c>
      <c r="AA125" s="97">
        <f ca="1">IF(AND(N125,P125,K125&gt;项目信息!$C$18),INT((IF(Q125,L125,K125)-项目信息!$C$18)/30)+1,0)</f>
        <v>0</v>
      </c>
      <c r="AB125" s="97" t="str">
        <f ca="1">IF(N125,WEEKNUM(IF(L125&lt;&gt;"",L125,IF(K125&lt;&gt;"",K125,J125)-项目信息!$C$18)+1),"")</f>
        <v/>
      </c>
      <c r="AC125" s="97" t="str">
        <f ca="1">IFERROR(VLOOKUP(VLOOKUP(G125,内部通讯录!$B:$F,5,FALSE),项目参数!$I$14:$J$21,2,FALSE),"")</f>
        <v/>
      </c>
      <c r="AD125" s="97" t="str">
        <f ca="1">IF($N125,$AC125*V125/项目参数!$J$29,"")</f>
        <v/>
      </c>
      <c r="AE125" s="97" t="str">
        <f ca="1">IF($N125,$AC125*W125/项目参数!$J$29,"")</f>
        <v/>
      </c>
      <c r="AF125" s="99" t="str">
        <f ca="1">IF(OR('临-间接'!S125=0,'临-间接'!S125="(空白)"),"",'临-间接'!S125)</f>
        <v/>
      </c>
      <c r="AG125" s="34" t="str">
        <f ca="1">IF(P125,IF(L125&lt;&gt;"", L125, IF(OR(I125="暂停",I125="取消"), IFERROR(WORKDAY.INTL($K125,$M125*$H125,1,项目参数!$B$2:$B$200),WORKDAY($K125,$M125*$H125,1)),TODAY())),"")</f>
        <v/>
      </c>
      <c r="AH125">
        <f ca="1">IF(AND(N125,P125),IF('临-间接'!T125="(空白)",0,'临-间接'!T125),0)</f>
        <v>0</v>
      </c>
      <c r="AI125" s="34" t="str">
        <f ca="1">IF($N125,VLOOKUP($B125,项目阶段与里程碑!$B:$E,3,FALSE),"")</f>
        <v/>
      </c>
      <c r="AJ125" s="34" t="str">
        <f ca="1">IF($N125,VLOOKUP($B125,项目阶段与里程碑!$B:$E,4,FALSE),"")</f>
        <v/>
      </c>
      <c r="AK125" s="34" t="str">
        <f t="shared" ca="1" si="27"/>
        <v/>
      </c>
      <c r="AL125" s="92" t="str">
        <f ca="1">IF($AK125&lt;&gt;"",IFERROR(NETWORKDAYS.INTL($AI125,$AK125,1,项目参数!$B$2:$B$200),NETWORKDAYS($AI125,$AK125,1)),"")</f>
        <v/>
      </c>
      <c r="AM125" s="92" t="str">
        <f ca="1">IF(K125&lt;&gt;"",IFERROR(NETWORKDAYS.INTL($AI125,$K125,1,项目参数!$B$2:$B$200),NETWORKDAYS($AI125,$K125,1)),"")</f>
        <v/>
      </c>
      <c r="AN125" s="92" t="str">
        <f ca="1">IF(L125&lt;&gt;"",IFERROR(NETWORKDAYS.INTL($AI125,$L125,1,项目参数!$B$2:$B$200),NETWORKDAYS($AI125,$L125,1)),"")</f>
        <v/>
      </c>
    </row>
    <row r="126" spans="1:40">
      <c r="A126">
        <f ca="1">IF('临-间接'!F126="(空白)","",'临-间接'!F126)</f>
        <v>0</v>
      </c>
      <c r="B126">
        <f ca="1">IF('临-间接'!G126="(空白)","",'临-间接'!G126)</f>
        <v>0</v>
      </c>
      <c r="C126">
        <f ca="1">IF('临-间接'!I126="(空白)","",'临-间接'!I126)</f>
        <v>0</v>
      </c>
      <c r="D126">
        <f ca="1">IF('临-间接'!J126="(空白)","",'临-间接'!J126)</f>
        <v>0</v>
      </c>
      <c r="E126">
        <f ca="1">IF('临-间接'!K126="(空白)","",'临-间接'!K126)</f>
        <v>0</v>
      </c>
      <c r="F126">
        <f ca="1">IF('临-间接'!H126="(空白)","",'临-间接'!H126)</f>
        <v>0</v>
      </c>
      <c r="G126">
        <f ca="1">IF('临-间接'!L126="(空白)","",'临-间接'!L126)</f>
        <v>0</v>
      </c>
      <c r="H126">
        <f ca="1">IF('临-间接'!M126="(空白)",0,'临-间接'!M126)</f>
        <v>0</v>
      </c>
      <c r="I126" t="str">
        <f ca="1">IF(OR('临-间接'!R126=0,'临-间接'!R126="(空白)"),"",'临-间接'!R126)</f>
        <v/>
      </c>
      <c r="J126" s="34" t="str">
        <f ca="1">IF(OR('临-间接'!N126=0,'临-间接'!N126="(空白)"),"",'临-间接'!N126)</f>
        <v/>
      </c>
      <c r="K126" s="34" t="str">
        <f ca="1">IF(OR('临-间接'!O126=0,'临-间接'!O126="(空白)"),"",'临-间接'!O126)</f>
        <v/>
      </c>
      <c r="L126" s="34" t="str">
        <f ca="1">IF(OR('临-间接'!P126=0,'临-间接'!P126="(空白)"),"",'临-间接'!P126)</f>
        <v/>
      </c>
      <c r="M126">
        <f ca="1">IF('临-间接'!Q126="(空白)",0,'临-间接'!Q126)</f>
        <v>0</v>
      </c>
      <c r="N126" s="97" t="b">
        <f t="shared" ca="1" si="15"/>
        <v>0</v>
      </c>
      <c r="O126" s="97" t="b">
        <f t="shared" ca="1" si="16"/>
        <v>0</v>
      </c>
      <c r="P126" s="97" t="b">
        <f t="shared" ca="1" si="17"/>
        <v>0</v>
      </c>
      <c r="Q126" s="97" t="b">
        <f t="shared" ca="1" si="18"/>
        <v>0</v>
      </c>
      <c r="R126" s="97" t="b">
        <f t="shared" ca="1" si="19"/>
        <v>0</v>
      </c>
      <c r="S126" s="97" t="str">
        <f t="shared" ca="1" si="20"/>
        <v>未开始</v>
      </c>
      <c r="T126" s="97">
        <f ca="1">IF(AND(N126,P126,NOT(Q126)),NETWORKDAYS(K126,AG126,项目参数!$B$2:$B$200),0)</f>
        <v>0</v>
      </c>
      <c r="U126" s="98">
        <f t="shared" ca="1" si="21"/>
        <v>0</v>
      </c>
      <c r="V126" s="117">
        <f t="shared" ca="1" si="22"/>
        <v>0</v>
      </c>
      <c r="W126" s="117">
        <f t="shared" ca="1" si="23"/>
        <v>0</v>
      </c>
      <c r="X126" s="117" t="str">
        <f t="shared" ca="1" si="24"/>
        <v/>
      </c>
      <c r="Y126" s="97">
        <f t="shared" ca="1" si="25"/>
        <v>0</v>
      </c>
      <c r="Z126" s="97">
        <f t="shared" ca="1" si="26"/>
        <v>0</v>
      </c>
      <c r="AA126" s="97">
        <f ca="1">IF(AND(N126,P126,K126&gt;项目信息!$C$18),INT((IF(Q126,L126,K126)-项目信息!$C$18)/30)+1,0)</f>
        <v>0</v>
      </c>
      <c r="AB126" s="97" t="str">
        <f ca="1">IF(N126,WEEKNUM(IF(L126&lt;&gt;"",L126,IF(K126&lt;&gt;"",K126,J126)-项目信息!$C$18)+1),"")</f>
        <v/>
      </c>
      <c r="AC126" s="97" t="str">
        <f ca="1">IFERROR(VLOOKUP(VLOOKUP(G126,内部通讯录!$B:$F,5,FALSE),项目参数!$I$14:$J$21,2,FALSE),"")</f>
        <v/>
      </c>
      <c r="AD126" s="97" t="str">
        <f ca="1">IF($N126,$AC126*V126/项目参数!$J$29,"")</f>
        <v/>
      </c>
      <c r="AE126" s="97" t="str">
        <f ca="1">IF($N126,$AC126*W126/项目参数!$J$29,"")</f>
        <v/>
      </c>
      <c r="AF126" s="99" t="str">
        <f ca="1">IF(OR('临-间接'!S126=0,'临-间接'!S126="(空白)"),"",'临-间接'!S126)</f>
        <v/>
      </c>
      <c r="AG126" s="34" t="str">
        <f ca="1">IF(P126,IF(L126&lt;&gt;"", L126, IF(OR(I126="暂停",I126="取消"), IFERROR(WORKDAY.INTL($K126,$M126*$H126,1,项目参数!$B$2:$B$200),WORKDAY($K126,$M126*$H126,1)),TODAY())),"")</f>
        <v/>
      </c>
      <c r="AH126">
        <f ca="1">IF(AND(N126,P126),IF('临-间接'!T126="(空白)",0,'临-间接'!T126),0)</f>
        <v>0</v>
      </c>
      <c r="AI126" s="34" t="str">
        <f ca="1">IF($N126,VLOOKUP($B126,项目阶段与里程碑!$B:$E,3,FALSE),"")</f>
        <v/>
      </c>
      <c r="AJ126" s="34" t="str">
        <f ca="1">IF($N126,VLOOKUP($B126,项目阶段与里程碑!$B:$E,4,FALSE),"")</f>
        <v/>
      </c>
      <c r="AK126" s="34" t="str">
        <f t="shared" ca="1" si="27"/>
        <v/>
      </c>
      <c r="AL126" s="92" t="str">
        <f ca="1">IF($AK126&lt;&gt;"",IFERROR(NETWORKDAYS.INTL($AI126,$AK126,1,项目参数!$B$2:$B$200),NETWORKDAYS($AI126,$AK126,1)),"")</f>
        <v/>
      </c>
      <c r="AM126" s="92" t="str">
        <f ca="1">IF(K126&lt;&gt;"",IFERROR(NETWORKDAYS.INTL($AI126,$K126,1,项目参数!$B$2:$B$200),NETWORKDAYS($AI126,$K126,1)),"")</f>
        <v/>
      </c>
      <c r="AN126" s="92" t="str">
        <f ca="1">IF(L126&lt;&gt;"",IFERROR(NETWORKDAYS.INTL($AI126,$L126,1,项目参数!$B$2:$B$200),NETWORKDAYS($AI126,$L126,1)),"")</f>
        <v/>
      </c>
    </row>
    <row r="127" spans="1:40">
      <c r="A127">
        <f ca="1">IF('临-间接'!F127="(空白)","",'临-间接'!F127)</f>
        <v>0</v>
      </c>
      <c r="B127">
        <f ca="1">IF('临-间接'!G127="(空白)","",'临-间接'!G127)</f>
        <v>0</v>
      </c>
      <c r="C127">
        <f ca="1">IF('临-间接'!I127="(空白)","",'临-间接'!I127)</f>
        <v>0</v>
      </c>
      <c r="D127">
        <f ca="1">IF('临-间接'!J127="(空白)","",'临-间接'!J127)</f>
        <v>0</v>
      </c>
      <c r="E127">
        <f ca="1">IF('临-间接'!K127="(空白)","",'临-间接'!K127)</f>
        <v>0</v>
      </c>
      <c r="F127">
        <f ca="1">IF('临-间接'!H127="(空白)","",'临-间接'!H127)</f>
        <v>0</v>
      </c>
      <c r="G127">
        <f ca="1">IF('临-间接'!L127="(空白)","",'临-间接'!L127)</f>
        <v>0</v>
      </c>
      <c r="H127">
        <f ca="1">IF('临-间接'!M127="(空白)",0,'临-间接'!M127)</f>
        <v>0</v>
      </c>
      <c r="I127" t="str">
        <f ca="1">IF(OR('临-间接'!R127=0,'临-间接'!R127="(空白)"),"",'临-间接'!R127)</f>
        <v/>
      </c>
      <c r="J127" s="34" t="str">
        <f ca="1">IF(OR('临-间接'!N127=0,'临-间接'!N127="(空白)"),"",'临-间接'!N127)</f>
        <v/>
      </c>
      <c r="K127" s="34" t="str">
        <f ca="1">IF(OR('临-间接'!O127=0,'临-间接'!O127="(空白)"),"",'临-间接'!O127)</f>
        <v/>
      </c>
      <c r="L127" s="34" t="str">
        <f ca="1">IF(OR('临-间接'!P127=0,'临-间接'!P127="(空白)"),"",'临-间接'!P127)</f>
        <v/>
      </c>
      <c r="M127">
        <f ca="1">IF('临-间接'!Q127="(空白)",0,'临-间接'!Q127)</f>
        <v>0</v>
      </c>
      <c r="N127" s="97" t="b">
        <f t="shared" ca="1" si="15"/>
        <v>0</v>
      </c>
      <c r="O127" s="97" t="b">
        <f t="shared" ca="1" si="16"/>
        <v>0</v>
      </c>
      <c r="P127" s="97" t="b">
        <f t="shared" ca="1" si="17"/>
        <v>0</v>
      </c>
      <c r="Q127" s="97" t="b">
        <f t="shared" ca="1" si="18"/>
        <v>0</v>
      </c>
      <c r="R127" s="97" t="b">
        <f t="shared" ca="1" si="19"/>
        <v>0</v>
      </c>
      <c r="S127" s="97" t="str">
        <f t="shared" ca="1" si="20"/>
        <v>未开始</v>
      </c>
      <c r="T127" s="97">
        <f ca="1">IF(AND(N127,P127,NOT(Q127)),NETWORKDAYS(K127,AG127,项目参数!$B$2:$B$200),0)</f>
        <v>0</v>
      </c>
      <c r="U127" s="98">
        <f t="shared" ca="1" si="21"/>
        <v>0</v>
      </c>
      <c r="V127" s="117">
        <f t="shared" ca="1" si="22"/>
        <v>0</v>
      </c>
      <c r="W127" s="117">
        <f t="shared" ca="1" si="23"/>
        <v>0</v>
      </c>
      <c r="X127" s="117" t="str">
        <f t="shared" ca="1" si="24"/>
        <v/>
      </c>
      <c r="Y127" s="97">
        <f t="shared" ca="1" si="25"/>
        <v>0</v>
      </c>
      <c r="Z127" s="97">
        <f t="shared" ca="1" si="26"/>
        <v>0</v>
      </c>
      <c r="AA127" s="97">
        <f ca="1">IF(AND(N127,P127,K127&gt;项目信息!$C$18),INT((IF(Q127,L127,K127)-项目信息!$C$18)/30)+1,0)</f>
        <v>0</v>
      </c>
      <c r="AB127" s="97" t="str">
        <f ca="1">IF(N127,WEEKNUM(IF(L127&lt;&gt;"",L127,IF(K127&lt;&gt;"",K127,J127)-项目信息!$C$18)+1),"")</f>
        <v/>
      </c>
      <c r="AC127" s="97" t="str">
        <f ca="1">IFERROR(VLOOKUP(VLOOKUP(G127,内部通讯录!$B:$F,5,FALSE),项目参数!$I$14:$J$21,2,FALSE),"")</f>
        <v/>
      </c>
      <c r="AD127" s="97" t="str">
        <f ca="1">IF($N127,$AC127*V127/项目参数!$J$29,"")</f>
        <v/>
      </c>
      <c r="AE127" s="97" t="str">
        <f ca="1">IF($N127,$AC127*W127/项目参数!$J$29,"")</f>
        <v/>
      </c>
      <c r="AF127" s="99" t="str">
        <f ca="1">IF(OR('临-间接'!S127=0,'临-间接'!S127="(空白)"),"",'临-间接'!S127)</f>
        <v/>
      </c>
      <c r="AG127" s="34" t="str">
        <f ca="1">IF(P127,IF(L127&lt;&gt;"", L127, IF(OR(I127="暂停",I127="取消"), IFERROR(WORKDAY.INTL($K127,$M127*$H127,1,项目参数!$B$2:$B$200),WORKDAY($K127,$M127*$H127,1)),TODAY())),"")</f>
        <v/>
      </c>
      <c r="AH127">
        <f ca="1">IF(AND(N127,P127),IF('临-间接'!T127="(空白)",0,'临-间接'!T127),0)</f>
        <v>0</v>
      </c>
      <c r="AI127" s="34" t="str">
        <f ca="1">IF($N127,VLOOKUP($B127,项目阶段与里程碑!$B:$E,3,FALSE),"")</f>
        <v/>
      </c>
      <c r="AJ127" s="34" t="str">
        <f ca="1">IF($N127,VLOOKUP($B127,项目阶段与里程碑!$B:$E,4,FALSE),"")</f>
        <v/>
      </c>
      <c r="AK127" s="34" t="str">
        <f t="shared" ca="1" si="27"/>
        <v/>
      </c>
      <c r="AL127" s="92" t="str">
        <f ca="1">IF($AK127&lt;&gt;"",IFERROR(NETWORKDAYS.INTL($AI127,$AK127,1,项目参数!$B$2:$B$200),NETWORKDAYS($AI127,$AK127,1)),"")</f>
        <v/>
      </c>
      <c r="AM127" s="92" t="str">
        <f ca="1">IF(K127&lt;&gt;"",IFERROR(NETWORKDAYS.INTL($AI127,$K127,1,项目参数!$B$2:$B$200),NETWORKDAYS($AI127,$K127,1)),"")</f>
        <v/>
      </c>
      <c r="AN127" s="92" t="str">
        <f ca="1">IF(L127&lt;&gt;"",IFERROR(NETWORKDAYS.INTL($AI127,$L127,1,项目参数!$B$2:$B$200),NETWORKDAYS($AI127,$L127,1)),"")</f>
        <v/>
      </c>
    </row>
    <row r="128" spans="1:40">
      <c r="A128">
        <f ca="1">IF('临-间接'!F128="(空白)","",'临-间接'!F128)</f>
        <v>0</v>
      </c>
      <c r="B128">
        <f ca="1">IF('临-间接'!G128="(空白)","",'临-间接'!G128)</f>
        <v>0</v>
      </c>
      <c r="C128">
        <f ca="1">IF('临-间接'!I128="(空白)","",'临-间接'!I128)</f>
        <v>0</v>
      </c>
      <c r="D128">
        <f ca="1">IF('临-间接'!J128="(空白)","",'临-间接'!J128)</f>
        <v>0</v>
      </c>
      <c r="E128">
        <f ca="1">IF('临-间接'!K128="(空白)","",'临-间接'!K128)</f>
        <v>0</v>
      </c>
      <c r="F128">
        <f ca="1">IF('临-间接'!H128="(空白)","",'临-间接'!H128)</f>
        <v>0</v>
      </c>
      <c r="G128">
        <f ca="1">IF('临-间接'!L128="(空白)","",'临-间接'!L128)</f>
        <v>0</v>
      </c>
      <c r="H128">
        <f ca="1">IF('临-间接'!M128="(空白)",0,'临-间接'!M128)</f>
        <v>0</v>
      </c>
      <c r="I128" t="str">
        <f ca="1">IF(OR('临-间接'!R128=0,'临-间接'!R128="(空白)"),"",'临-间接'!R128)</f>
        <v/>
      </c>
      <c r="J128" s="34" t="str">
        <f ca="1">IF(OR('临-间接'!N128=0,'临-间接'!N128="(空白)"),"",'临-间接'!N128)</f>
        <v/>
      </c>
      <c r="K128" s="34" t="str">
        <f ca="1">IF(OR('临-间接'!O128=0,'临-间接'!O128="(空白)"),"",'临-间接'!O128)</f>
        <v/>
      </c>
      <c r="L128" s="34" t="str">
        <f ca="1">IF(OR('临-间接'!P128=0,'临-间接'!P128="(空白)"),"",'临-间接'!P128)</f>
        <v/>
      </c>
      <c r="M128">
        <f ca="1">IF('临-间接'!Q128="(空白)",0,'临-间接'!Q128)</f>
        <v>0</v>
      </c>
      <c r="N128" s="97" t="b">
        <f t="shared" ca="1" si="15"/>
        <v>0</v>
      </c>
      <c r="O128" s="97" t="b">
        <f t="shared" ca="1" si="16"/>
        <v>0</v>
      </c>
      <c r="P128" s="97" t="b">
        <f t="shared" ca="1" si="17"/>
        <v>0</v>
      </c>
      <c r="Q128" s="97" t="b">
        <f t="shared" ca="1" si="18"/>
        <v>0</v>
      </c>
      <c r="R128" s="97" t="b">
        <f t="shared" ca="1" si="19"/>
        <v>0</v>
      </c>
      <c r="S128" s="97" t="str">
        <f t="shared" ca="1" si="20"/>
        <v>未开始</v>
      </c>
      <c r="T128" s="97">
        <f ca="1">IF(AND(N128,P128,NOT(Q128)),NETWORKDAYS(K128,AG128,项目参数!$B$2:$B$200),0)</f>
        <v>0</v>
      </c>
      <c r="U128" s="98">
        <f t="shared" ca="1" si="21"/>
        <v>0</v>
      </c>
      <c r="V128" s="117">
        <f t="shared" ca="1" si="22"/>
        <v>0</v>
      </c>
      <c r="W128" s="117">
        <f t="shared" ca="1" si="23"/>
        <v>0</v>
      </c>
      <c r="X128" s="117" t="str">
        <f t="shared" ca="1" si="24"/>
        <v/>
      </c>
      <c r="Y128" s="97">
        <f t="shared" ca="1" si="25"/>
        <v>0</v>
      </c>
      <c r="Z128" s="97">
        <f t="shared" ca="1" si="26"/>
        <v>0</v>
      </c>
      <c r="AA128" s="97">
        <f ca="1">IF(AND(N128,P128,K128&gt;项目信息!$C$18),INT((IF(Q128,L128,K128)-项目信息!$C$18)/30)+1,0)</f>
        <v>0</v>
      </c>
      <c r="AB128" s="97" t="str">
        <f ca="1">IF(N128,WEEKNUM(IF(L128&lt;&gt;"",L128,IF(K128&lt;&gt;"",K128,J128)-项目信息!$C$18)+1),"")</f>
        <v/>
      </c>
      <c r="AC128" s="97" t="str">
        <f ca="1">IFERROR(VLOOKUP(VLOOKUP(G128,内部通讯录!$B:$F,5,FALSE),项目参数!$I$14:$J$21,2,FALSE),"")</f>
        <v/>
      </c>
      <c r="AD128" s="97" t="str">
        <f ca="1">IF($N128,$AC128*V128/项目参数!$J$29,"")</f>
        <v/>
      </c>
      <c r="AE128" s="97" t="str">
        <f ca="1">IF($N128,$AC128*W128/项目参数!$J$29,"")</f>
        <v/>
      </c>
      <c r="AF128" s="99" t="str">
        <f ca="1">IF(OR('临-间接'!S128=0,'临-间接'!S128="(空白)"),"",'临-间接'!S128)</f>
        <v/>
      </c>
      <c r="AG128" s="34" t="str">
        <f ca="1">IF(P128,IF(L128&lt;&gt;"", L128, IF(OR(I128="暂停",I128="取消"), IFERROR(WORKDAY.INTL($K128,$M128*$H128,1,项目参数!$B$2:$B$200),WORKDAY($K128,$M128*$H128,1)),TODAY())),"")</f>
        <v/>
      </c>
      <c r="AH128">
        <f ca="1">IF(AND(N128,P128),IF('临-间接'!T128="(空白)",0,'临-间接'!T128),0)</f>
        <v>0</v>
      </c>
      <c r="AI128" s="34" t="str">
        <f ca="1">IF($N128,VLOOKUP($B128,项目阶段与里程碑!$B:$E,3,FALSE),"")</f>
        <v/>
      </c>
      <c r="AJ128" s="34" t="str">
        <f ca="1">IF($N128,VLOOKUP($B128,项目阶段与里程碑!$B:$E,4,FALSE),"")</f>
        <v/>
      </c>
      <c r="AK128" s="34" t="str">
        <f t="shared" ca="1" si="27"/>
        <v/>
      </c>
      <c r="AL128" s="92" t="str">
        <f ca="1">IF($AK128&lt;&gt;"",IFERROR(NETWORKDAYS.INTL($AI128,$AK128,1,项目参数!$B$2:$B$200),NETWORKDAYS($AI128,$AK128,1)),"")</f>
        <v/>
      </c>
      <c r="AM128" s="92" t="str">
        <f ca="1">IF(K128&lt;&gt;"",IFERROR(NETWORKDAYS.INTL($AI128,$K128,1,项目参数!$B$2:$B$200),NETWORKDAYS($AI128,$K128,1)),"")</f>
        <v/>
      </c>
      <c r="AN128" s="92" t="str">
        <f ca="1">IF(L128&lt;&gt;"",IFERROR(NETWORKDAYS.INTL($AI128,$L128,1,项目参数!$B$2:$B$200),NETWORKDAYS($AI128,$L128,1)),"")</f>
        <v/>
      </c>
    </row>
    <row r="129" spans="1:40">
      <c r="A129">
        <f ca="1">IF('临-间接'!F129="(空白)","",'临-间接'!F129)</f>
        <v>0</v>
      </c>
      <c r="B129">
        <f ca="1">IF('临-间接'!G129="(空白)","",'临-间接'!G129)</f>
        <v>0</v>
      </c>
      <c r="C129">
        <f ca="1">IF('临-间接'!I129="(空白)","",'临-间接'!I129)</f>
        <v>0</v>
      </c>
      <c r="D129">
        <f ca="1">IF('临-间接'!J129="(空白)","",'临-间接'!J129)</f>
        <v>0</v>
      </c>
      <c r="E129">
        <f ca="1">IF('临-间接'!K129="(空白)","",'临-间接'!K129)</f>
        <v>0</v>
      </c>
      <c r="F129">
        <f ca="1">IF('临-间接'!H129="(空白)","",'临-间接'!H129)</f>
        <v>0</v>
      </c>
      <c r="G129">
        <f ca="1">IF('临-间接'!L129="(空白)","",'临-间接'!L129)</f>
        <v>0</v>
      </c>
      <c r="H129">
        <f ca="1">IF('临-间接'!M129="(空白)",0,'临-间接'!M129)</f>
        <v>0</v>
      </c>
      <c r="I129" t="str">
        <f ca="1">IF(OR('临-间接'!R129=0,'临-间接'!R129="(空白)"),"",'临-间接'!R129)</f>
        <v/>
      </c>
      <c r="J129" s="34" t="str">
        <f ca="1">IF(OR('临-间接'!N129=0,'临-间接'!N129="(空白)"),"",'临-间接'!N129)</f>
        <v/>
      </c>
      <c r="K129" s="34" t="str">
        <f ca="1">IF(OR('临-间接'!O129=0,'临-间接'!O129="(空白)"),"",'临-间接'!O129)</f>
        <v/>
      </c>
      <c r="L129" s="34" t="str">
        <f ca="1">IF(OR('临-间接'!P129=0,'临-间接'!P129="(空白)"),"",'临-间接'!P129)</f>
        <v/>
      </c>
      <c r="M129">
        <f ca="1">IF('临-间接'!Q129="(空白)",0,'临-间接'!Q129)</f>
        <v>0</v>
      </c>
      <c r="N129" s="97" t="b">
        <f t="shared" ca="1" si="15"/>
        <v>0</v>
      </c>
      <c r="O129" s="97" t="b">
        <f t="shared" ca="1" si="16"/>
        <v>0</v>
      </c>
      <c r="P129" s="97" t="b">
        <f t="shared" ca="1" si="17"/>
        <v>0</v>
      </c>
      <c r="Q129" s="97" t="b">
        <f t="shared" ca="1" si="18"/>
        <v>0</v>
      </c>
      <c r="R129" s="97" t="b">
        <f t="shared" ca="1" si="19"/>
        <v>0</v>
      </c>
      <c r="S129" s="97" t="str">
        <f t="shared" ca="1" si="20"/>
        <v>未开始</v>
      </c>
      <c r="T129" s="97">
        <f ca="1">IF(AND(N129,P129,NOT(Q129)),NETWORKDAYS(K129,AG129,项目参数!$B$2:$B$200),0)</f>
        <v>0</v>
      </c>
      <c r="U129" s="98">
        <f t="shared" ca="1" si="21"/>
        <v>0</v>
      </c>
      <c r="V129" s="117">
        <f t="shared" ca="1" si="22"/>
        <v>0</v>
      </c>
      <c r="W129" s="117">
        <f t="shared" ca="1" si="23"/>
        <v>0</v>
      </c>
      <c r="X129" s="117" t="str">
        <f t="shared" ca="1" si="24"/>
        <v/>
      </c>
      <c r="Y129" s="97">
        <f t="shared" ca="1" si="25"/>
        <v>0</v>
      </c>
      <c r="Z129" s="97">
        <f t="shared" ca="1" si="26"/>
        <v>0</v>
      </c>
      <c r="AA129" s="97">
        <f ca="1">IF(AND(N129,P129,K129&gt;项目信息!$C$18),INT((IF(Q129,L129,K129)-项目信息!$C$18)/30)+1,0)</f>
        <v>0</v>
      </c>
      <c r="AB129" s="97" t="str">
        <f ca="1">IF(N129,WEEKNUM(IF(L129&lt;&gt;"",L129,IF(K129&lt;&gt;"",K129,J129)-项目信息!$C$18)+1),"")</f>
        <v/>
      </c>
      <c r="AC129" s="97" t="str">
        <f ca="1">IFERROR(VLOOKUP(VLOOKUP(G129,内部通讯录!$B:$F,5,FALSE),项目参数!$I$14:$J$21,2,FALSE),"")</f>
        <v/>
      </c>
      <c r="AD129" s="97" t="str">
        <f ca="1">IF($N129,$AC129*V129/项目参数!$J$29,"")</f>
        <v/>
      </c>
      <c r="AE129" s="97" t="str">
        <f ca="1">IF($N129,$AC129*W129/项目参数!$J$29,"")</f>
        <v/>
      </c>
      <c r="AF129" s="99" t="str">
        <f ca="1">IF(OR('临-间接'!S129=0,'临-间接'!S129="(空白)"),"",'临-间接'!S129)</f>
        <v/>
      </c>
      <c r="AG129" s="34" t="str">
        <f ca="1">IF(P129,IF(L129&lt;&gt;"", L129, IF(OR(I129="暂停",I129="取消"), IFERROR(WORKDAY.INTL($K129,$M129*$H129,1,项目参数!$B$2:$B$200),WORKDAY($K129,$M129*$H129,1)),TODAY())),"")</f>
        <v/>
      </c>
      <c r="AH129">
        <f ca="1">IF(AND(N129,P129),IF('临-间接'!T129="(空白)",0,'临-间接'!T129),0)</f>
        <v>0</v>
      </c>
      <c r="AI129" s="34" t="str">
        <f ca="1">IF($N129,VLOOKUP($B129,项目阶段与里程碑!$B:$E,3,FALSE),"")</f>
        <v/>
      </c>
      <c r="AJ129" s="34" t="str">
        <f ca="1">IF($N129,VLOOKUP($B129,项目阶段与里程碑!$B:$E,4,FALSE),"")</f>
        <v/>
      </c>
      <c r="AK129" s="34" t="str">
        <f t="shared" ca="1" si="27"/>
        <v/>
      </c>
      <c r="AL129" s="92" t="str">
        <f ca="1">IF($AK129&lt;&gt;"",IFERROR(NETWORKDAYS.INTL($AI129,$AK129,1,项目参数!$B$2:$B$200),NETWORKDAYS($AI129,$AK129,1)),"")</f>
        <v/>
      </c>
      <c r="AM129" s="92" t="str">
        <f ca="1">IF(K129&lt;&gt;"",IFERROR(NETWORKDAYS.INTL($AI129,$K129,1,项目参数!$B$2:$B$200),NETWORKDAYS($AI129,$K129,1)),"")</f>
        <v/>
      </c>
      <c r="AN129" s="92" t="str">
        <f ca="1">IF(L129&lt;&gt;"",IFERROR(NETWORKDAYS.INTL($AI129,$L129,1,项目参数!$B$2:$B$200),NETWORKDAYS($AI129,$L129,1)),"")</f>
        <v/>
      </c>
    </row>
    <row r="130" spans="1:40">
      <c r="A130">
        <f ca="1">IF('临-间接'!F130="(空白)","",'临-间接'!F130)</f>
        <v>0</v>
      </c>
      <c r="B130">
        <f ca="1">IF('临-间接'!G130="(空白)","",'临-间接'!G130)</f>
        <v>0</v>
      </c>
      <c r="C130">
        <f ca="1">IF('临-间接'!I130="(空白)","",'临-间接'!I130)</f>
        <v>0</v>
      </c>
      <c r="D130">
        <f ca="1">IF('临-间接'!J130="(空白)","",'临-间接'!J130)</f>
        <v>0</v>
      </c>
      <c r="E130">
        <f ca="1">IF('临-间接'!K130="(空白)","",'临-间接'!K130)</f>
        <v>0</v>
      </c>
      <c r="F130">
        <f ca="1">IF('临-间接'!H130="(空白)","",'临-间接'!H130)</f>
        <v>0</v>
      </c>
      <c r="G130">
        <f ca="1">IF('临-间接'!L130="(空白)","",'临-间接'!L130)</f>
        <v>0</v>
      </c>
      <c r="H130">
        <f ca="1">IF('临-间接'!M130="(空白)",0,'临-间接'!M130)</f>
        <v>0</v>
      </c>
      <c r="I130" t="str">
        <f ca="1">IF(OR('临-间接'!R130=0,'临-间接'!R130="(空白)"),"",'临-间接'!R130)</f>
        <v/>
      </c>
      <c r="J130" s="34" t="str">
        <f ca="1">IF(OR('临-间接'!N130=0,'临-间接'!N130="(空白)"),"",'临-间接'!N130)</f>
        <v/>
      </c>
      <c r="K130" s="34" t="str">
        <f ca="1">IF(OR('临-间接'!O130=0,'临-间接'!O130="(空白)"),"",'临-间接'!O130)</f>
        <v/>
      </c>
      <c r="L130" s="34" t="str">
        <f ca="1">IF(OR('临-间接'!P130=0,'临-间接'!P130="(空白)"),"",'临-间接'!P130)</f>
        <v/>
      </c>
      <c r="M130">
        <f ca="1">IF('临-间接'!Q130="(空白)",0,'临-间接'!Q130)</f>
        <v>0</v>
      </c>
      <c r="N130" s="97" t="b">
        <f t="shared" ca="1" si="15"/>
        <v>0</v>
      </c>
      <c r="O130" s="97" t="b">
        <f t="shared" ca="1" si="16"/>
        <v>0</v>
      </c>
      <c r="P130" s="97" t="b">
        <f t="shared" ca="1" si="17"/>
        <v>0</v>
      </c>
      <c r="Q130" s="97" t="b">
        <f t="shared" ca="1" si="18"/>
        <v>0</v>
      </c>
      <c r="R130" s="97" t="b">
        <f t="shared" ca="1" si="19"/>
        <v>0</v>
      </c>
      <c r="S130" s="97" t="str">
        <f t="shared" ca="1" si="20"/>
        <v>未开始</v>
      </c>
      <c r="T130" s="97">
        <f ca="1">IF(AND(N130,P130,NOT(Q130)),NETWORKDAYS(K130,AG130,项目参数!$B$2:$B$200),0)</f>
        <v>0</v>
      </c>
      <c r="U130" s="98">
        <f t="shared" ca="1" si="21"/>
        <v>0</v>
      </c>
      <c r="V130" s="117">
        <f t="shared" ca="1" si="22"/>
        <v>0</v>
      </c>
      <c r="W130" s="117">
        <f t="shared" ca="1" si="23"/>
        <v>0</v>
      </c>
      <c r="X130" s="117" t="str">
        <f t="shared" ca="1" si="24"/>
        <v/>
      </c>
      <c r="Y130" s="97">
        <f t="shared" ca="1" si="25"/>
        <v>0</v>
      </c>
      <c r="Z130" s="97">
        <f t="shared" ca="1" si="26"/>
        <v>0</v>
      </c>
      <c r="AA130" s="97">
        <f ca="1">IF(AND(N130,P130,K130&gt;项目信息!$C$18),INT((IF(Q130,L130,K130)-项目信息!$C$18)/30)+1,0)</f>
        <v>0</v>
      </c>
      <c r="AB130" s="97" t="str">
        <f ca="1">IF(N130,WEEKNUM(IF(L130&lt;&gt;"",L130,IF(K130&lt;&gt;"",K130,J130)-项目信息!$C$18)+1),"")</f>
        <v/>
      </c>
      <c r="AC130" s="97" t="str">
        <f ca="1">IFERROR(VLOOKUP(VLOOKUP(G130,内部通讯录!$B:$F,5,FALSE),项目参数!$I$14:$J$21,2,FALSE),"")</f>
        <v/>
      </c>
      <c r="AD130" s="97" t="str">
        <f ca="1">IF($N130,$AC130*V130/项目参数!$J$29,"")</f>
        <v/>
      </c>
      <c r="AE130" s="97" t="str">
        <f ca="1">IF($N130,$AC130*W130/项目参数!$J$29,"")</f>
        <v/>
      </c>
      <c r="AF130" s="99" t="str">
        <f ca="1">IF(OR('临-间接'!S130=0,'临-间接'!S130="(空白)"),"",'临-间接'!S130)</f>
        <v/>
      </c>
      <c r="AG130" s="34" t="str">
        <f ca="1">IF(P130,IF(L130&lt;&gt;"", L130, IF(OR(I130="暂停",I130="取消"), IFERROR(WORKDAY.INTL($K130,$M130*$H130,1,项目参数!$B$2:$B$200),WORKDAY($K130,$M130*$H130,1)),TODAY())),"")</f>
        <v/>
      </c>
      <c r="AH130">
        <f ca="1">IF(AND(N130,P130),IF('临-间接'!T130="(空白)",0,'临-间接'!T130),0)</f>
        <v>0</v>
      </c>
      <c r="AI130" s="34" t="str">
        <f ca="1">IF($N130,VLOOKUP($B130,项目阶段与里程碑!$B:$E,3,FALSE),"")</f>
        <v/>
      </c>
      <c r="AJ130" s="34" t="str">
        <f ca="1">IF($N130,VLOOKUP($B130,项目阶段与里程碑!$B:$E,4,FALSE),"")</f>
        <v/>
      </c>
      <c r="AK130" s="34" t="str">
        <f t="shared" ca="1" si="27"/>
        <v/>
      </c>
      <c r="AL130" s="92" t="str">
        <f ca="1">IF($AK130&lt;&gt;"",IFERROR(NETWORKDAYS.INTL($AI130,$AK130,1,项目参数!$B$2:$B$200),NETWORKDAYS($AI130,$AK130,1)),"")</f>
        <v/>
      </c>
      <c r="AM130" s="92" t="str">
        <f ca="1">IF(K130&lt;&gt;"",IFERROR(NETWORKDAYS.INTL($AI130,$K130,1,项目参数!$B$2:$B$200),NETWORKDAYS($AI130,$K130,1)),"")</f>
        <v/>
      </c>
      <c r="AN130" s="92" t="str">
        <f ca="1">IF(L130&lt;&gt;"",IFERROR(NETWORKDAYS.INTL($AI130,$L130,1,项目参数!$B$2:$B$200),NETWORKDAYS($AI130,$L130,1)),"")</f>
        <v/>
      </c>
    </row>
    <row r="131" spans="1:40">
      <c r="A131">
        <f ca="1">IF('临-间接'!F131="(空白)","",'临-间接'!F131)</f>
        <v>0</v>
      </c>
      <c r="B131">
        <f ca="1">IF('临-间接'!G131="(空白)","",'临-间接'!G131)</f>
        <v>0</v>
      </c>
      <c r="C131">
        <f ca="1">IF('临-间接'!I131="(空白)","",'临-间接'!I131)</f>
        <v>0</v>
      </c>
      <c r="D131">
        <f ca="1">IF('临-间接'!J131="(空白)","",'临-间接'!J131)</f>
        <v>0</v>
      </c>
      <c r="E131">
        <f ca="1">IF('临-间接'!K131="(空白)","",'临-间接'!K131)</f>
        <v>0</v>
      </c>
      <c r="F131">
        <f ca="1">IF('临-间接'!H131="(空白)","",'临-间接'!H131)</f>
        <v>0</v>
      </c>
      <c r="G131">
        <f ca="1">IF('临-间接'!L131="(空白)","",'临-间接'!L131)</f>
        <v>0</v>
      </c>
      <c r="H131">
        <f ca="1">IF('临-间接'!M131="(空白)",0,'临-间接'!M131)</f>
        <v>0</v>
      </c>
      <c r="I131" t="str">
        <f ca="1">IF(OR('临-间接'!R131=0,'临-间接'!R131="(空白)"),"",'临-间接'!R131)</f>
        <v/>
      </c>
      <c r="J131" s="34" t="str">
        <f ca="1">IF(OR('临-间接'!N131=0,'临-间接'!N131="(空白)"),"",'临-间接'!N131)</f>
        <v/>
      </c>
      <c r="K131" s="34" t="str">
        <f ca="1">IF(OR('临-间接'!O131=0,'临-间接'!O131="(空白)"),"",'临-间接'!O131)</f>
        <v/>
      </c>
      <c r="L131" s="34" t="str">
        <f ca="1">IF(OR('临-间接'!P131=0,'临-间接'!P131="(空白)"),"",'临-间接'!P131)</f>
        <v/>
      </c>
      <c r="M131">
        <f ca="1">IF('临-间接'!Q131="(空白)",0,'临-间接'!Q131)</f>
        <v>0</v>
      </c>
      <c r="N131" s="97" t="b">
        <f t="shared" ref="N131:N194" ca="1" si="28">AND(LEN(A131)&gt;0,LEN(F131)&gt;3,LEN(G131)&gt;1,H131&gt;0,OR(J131="",J131=0,J131&gt;40000),OR(K131="",K131=0,K131&gt;40000))</f>
        <v>0</v>
      </c>
      <c r="O131" s="97" t="b">
        <f t="shared" ref="O131:O194" ca="1" si="29">AND(N131,OR(I131="",I131=0,LEN(I131)=0,I131="正常"))</f>
        <v>0</v>
      </c>
      <c r="P131" s="97" t="b">
        <f t="shared" ref="P131:P194" ca="1" si="30">AND(K131&lt;&gt;"",K131&gt;40000)</f>
        <v>0</v>
      </c>
      <c r="Q131" s="97" t="b">
        <f t="shared" ref="Q131:Q194" ca="1" si="31">AND(L131&lt;&gt;"",K131&lt;&gt;"",L131&gt;=K131)</f>
        <v>0</v>
      </c>
      <c r="R131" s="97" t="b">
        <f t="shared" ref="R131:R194" ca="1" si="32">AND(N131,J131="",P131)</f>
        <v>0</v>
      </c>
      <c r="S131" s="97" t="str">
        <f t="shared" ref="S131:S194" ca="1" si="33">IF(F131&lt;&gt;"",IF(OR(I131="正常",I131=""),IF(K131&lt;&gt;"",IF(L131&lt;&gt;"","完成","执行"),"未开始"),I131),"")</f>
        <v>未开始</v>
      </c>
      <c r="T131" s="97">
        <f ca="1">IF(AND(N131,P131,NOT(Q131)),NETWORKDAYS(K131,AG131,项目参数!$B$2:$B$200),0)</f>
        <v>0</v>
      </c>
      <c r="U131" s="98">
        <f t="shared" ref="U131:U194" ca="1" si="34">IF(M131&gt;0,T131/M131,0)</f>
        <v>0</v>
      </c>
      <c r="V131" s="117">
        <f t="shared" ref="V131:V194" ca="1" si="35">IF(AND(N131,P131),AH131+T131,0)</f>
        <v>0</v>
      </c>
      <c r="W131" s="117">
        <f t="shared" ref="W131:W194" ca="1" si="36">IF(AND(O131,Q131),H131,0)</f>
        <v>0</v>
      </c>
      <c r="X131" s="117" t="str">
        <f t="shared" ref="X131:X194" ca="1" si="37">IF(N131,H131*M131,"")</f>
        <v/>
      </c>
      <c r="Y131" s="97">
        <f t="shared" ref="Y131:Y194" ca="1" si="38">IF(AND(O131,P131),H131/V131,0)</f>
        <v>0</v>
      </c>
      <c r="Z131" s="97">
        <f t="shared" ref="Z131:Z194" ca="1" si="39">IF(AND(N131,P131),MONTH(IF(Q131,L131,K131)),0)</f>
        <v>0</v>
      </c>
      <c r="AA131" s="97">
        <f ca="1">IF(AND(N131,P131,K131&gt;项目信息!$C$18),INT((IF(Q131,L131,K131)-项目信息!$C$18)/30)+1,0)</f>
        <v>0</v>
      </c>
      <c r="AB131" s="97" t="str">
        <f ca="1">IF(N131,WEEKNUM(IF(L131&lt;&gt;"",L131,IF(K131&lt;&gt;"",K131,J131)-项目信息!$C$18)+1),"")</f>
        <v/>
      </c>
      <c r="AC131" s="97" t="str">
        <f ca="1">IFERROR(VLOOKUP(VLOOKUP(G131,内部通讯录!$B:$F,5,FALSE),项目参数!$I$14:$J$21,2,FALSE),"")</f>
        <v/>
      </c>
      <c r="AD131" s="97" t="str">
        <f ca="1">IF($N131,$AC131*V131/项目参数!$J$29,"")</f>
        <v/>
      </c>
      <c r="AE131" s="97" t="str">
        <f ca="1">IF($N131,$AC131*W131/项目参数!$J$29,"")</f>
        <v/>
      </c>
      <c r="AF131" s="99" t="str">
        <f ca="1">IF(OR('临-间接'!S131=0,'临-间接'!S131="(空白)"),"",'临-间接'!S131)</f>
        <v/>
      </c>
      <c r="AG131" s="34" t="str">
        <f ca="1">IF(P131,IF(L131&lt;&gt;"", L131, IF(OR(I131="暂停",I131="取消"), IFERROR(WORKDAY.INTL($K131,$M131*$H131,1,项目参数!$B$2:$B$200),WORKDAY($K131,$M131*$H131,1)),TODAY())),"")</f>
        <v/>
      </c>
      <c r="AH131">
        <f ca="1">IF(AND(N131,P131),IF('临-间接'!T131="(空白)",0,'临-间接'!T131),0)</f>
        <v>0</v>
      </c>
      <c r="AI131" s="34" t="str">
        <f ca="1">IF($N131,VLOOKUP($B131,项目阶段与里程碑!$B:$E,3,FALSE),"")</f>
        <v/>
      </c>
      <c r="AJ131" s="34" t="str">
        <f ca="1">IF($N131,VLOOKUP($B131,项目阶段与里程碑!$B:$E,4,FALSE),"")</f>
        <v/>
      </c>
      <c r="AK131" s="34" t="str">
        <f t="shared" ref="AK131:AK194" ca="1" si="40">IF(N131,IF(R131,K131,J131),"")</f>
        <v/>
      </c>
      <c r="AL131" s="92" t="str">
        <f ca="1">IF($AK131&lt;&gt;"",IFERROR(NETWORKDAYS.INTL($AI131,$AK131,1,项目参数!$B$2:$B$200),NETWORKDAYS($AI131,$AK131,1)),"")</f>
        <v/>
      </c>
      <c r="AM131" s="92" t="str">
        <f ca="1">IF(K131&lt;&gt;"",IFERROR(NETWORKDAYS.INTL($AI131,$K131,1,项目参数!$B$2:$B$200),NETWORKDAYS($AI131,$K131,1)),"")</f>
        <v/>
      </c>
      <c r="AN131" s="92" t="str">
        <f ca="1">IF(L131&lt;&gt;"",IFERROR(NETWORKDAYS.INTL($AI131,$L131,1,项目参数!$B$2:$B$200),NETWORKDAYS($AI131,$L131,1)),"")</f>
        <v/>
      </c>
    </row>
    <row r="132" spans="1:40">
      <c r="A132">
        <f ca="1">IF('临-间接'!F132="(空白)","",'临-间接'!F132)</f>
        <v>0</v>
      </c>
      <c r="B132">
        <f ca="1">IF('临-间接'!G132="(空白)","",'临-间接'!G132)</f>
        <v>0</v>
      </c>
      <c r="C132">
        <f ca="1">IF('临-间接'!I132="(空白)","",'临-间接'!I132)</f>
        <v>0</v>
      </c>
      <c r="D132">
        <f ca="1">IF('临-间接'!J132="(空白)","",'临-间接'!J132)</f>
        <v>0</v>
      </c>
      <c r="E132">
        <f ca="1">IF('临-间接'!K132="(空白)","",'临-间接'!K132)</f>
        <v>0</v>
      </c>
      <c r="F132">
        <f ca="1">IF('临-间接'!H132="(空白)","",'临-间接'!H132)</f>
        <v>0</v>
      </c>
      <c r="G132">
        <f ca="1">IF('临-间接'!L132="(空白)","",'临-间接'!L132)</f>
        <v>0</v>
      </c>
      <c r="H132">
        <f ca="1">IF('临-间接'!M132="(空白)",0,'临-间接'!M132)</f>
        <v>0</v>
      </c>
      <c r="I132" t="str">
        <f ca="1">IF(OR('临-间接'!R132=0,'临-间接'!R132="(空白)"),"",'临-间接'!R132)</f>
        <v/>
      </c>
      <c r="J132" s="34" t="str">
        <f ca="1">IF(OR('临-间接'!N132=0,'临-间接'!N132="(空白)"),"",'临-间接'!N132)</f>
        <v/>
      </c>
      <c r="K132" s="34" t="str">
        <f ca="1">IF(OR('临-间接'!O132=0,'临-间接'!O132="(空白)"),"",'临-间接'!O132)</f>
        <v/>
      </c>
      <c r="L132" s="34" t="str">
        <f ca="1">IF(OR('临-间接'!P132=0,'临-间接'!P132="(空白)"),"",'临-间接'!P132)</f>
        <v/>
      </c>
      <c r="M132">
        <f ca="1">IF('临-间接'!Q132="(空白)",0,'临-间接'!Q132)</f>
        <v>0</v>
      </c>
      <c r="N132" s="97" t="b">
        <f t="shared" ca="1" si="28"/>
        <v>0</v>
      </c>
      <c r="O132" s="97" t="b">
        <f t="shared" ca="1" si="29"/>
        <v>0</v>
      </c>
      <c r="P132" s="97" t="b">
        <f t="shared" ca="1" si="30"/>
        <v>0</v>
      </c>
      <c r="Q132" s="97" t="b">
        <f t="shared" ca="1" si="31"/>
        <v>0</v>
      </c>
      <c r="R132" s="97" t="b">
        <f t="shared" ca="1" si="32"/>
        <v>0</v>
      </c>
      <c r="S132" s="97" t="str">
        <f t="shared" ca="1" si="33"/>
        <v>未开始</v>
      </c>
      <c r="T132" s="97">
        <f ca="1">IF(AND(N132,P132,NOT(Q132)),NETWORKDAYS(K132,AG132,项目参数!$B$2:$B$200),0)</f>
        <v>0</v>
      </c>
      <c r="U132" s="98">
        <f t="shared" ca="1" si="34"/>
        <v>0</v>
      </c>
      <c r="V132" s="117">
        <f t="shared" ca="1" si="35"/>
        <v>0</v>
      </c>
      <c r="W132" s="117">
        <f t="shared" ca="1" si="36"/>
        <v>0</v>
      </c>
      <c r="X132" s="117" t="str">
        <f t="shared" ca="1" si="37"/>
        <v/>
      </c>
      <c r="Y132" s="97">
        <f t="shared" ca="1" si="38"/>
        <v>0</v>
      </c>
      <c r="Z132" s="97">
        <f t="shared" ca="1" si="39"/>
        <v>0</v>
      </c>
      <c r="AA132" s="97">
        <f ca="1">IF(AND(N132,P132,K132&gt;项目信息!$C$18),INT((IF(Q132,L132,K132)-项目信息!$C$18)/30)+1,0)</f>
        <v>0</v>
      </c>
      <c r="AB132" s="97" t="str">
        <f ca="1">IF(N132,WEEKNUM(IF(L132&lt;&gt;"",L132,IF(K132&lt;&gt;"",K132,J132)-项目信息!$C$18)+1),"")</f>
        <v/>
      </c>
      <c r="AC132" s="97" t="str">
        <f ca="1">IFERROR(VLOOKUP(VLOOKUP(G132,内部通讯录!$B:$F,5,FALSE),项目参数!$I$14:$J$21,2,FALSE),"")</f>
        <v/>
      </c>
      <c r="AD132" s="97" t="str">
        <f ca="1">IF($N132,$AC132*V132/项目参数!$J$29,"")</f>
        <v/>
      </c>
      <c r="AE132" s="97" t="str">
        <f ca="1">IF($N132,$AC132*W132/项目参数!$J$29,"")</f>
        <v/>
      </c>
      <c r="AF132" s="99" t="str">
        <f ca="1">IF(OR('临-间接'!S132=0,'临-间接'!S132="(空白)"),"",'临-间接'!S132)</f>
        <v/>
      </c>
      <c r="AG132" s="34" t="str">
        <f ca="1">IF(P132,IF(L132&lt;&gt;"", L132, IF(OR(I132="暂停",I132="取消"), IFERROR(WORKDAY.INTL($K132,$M132*$H132,1,项目参数!$B$2:$B$200),WORKDAY($K132,$M132*$H132,1)),TODAY())),"")</f>
        <v/>
      </c>
      <c r="AH132">
        <f ca="1">IF(AND(N132,P132),IF('临-间接'!T132="(空白)",0,'临-间接'!T132),0)</f>
        <v>0</v>
      </c>
      <c r="AI132" s="34" t="str">
        <f ca="1">IF($N132,VLOOKUP($B132,项目阶段与里程碑!$B:$E,3,FALSE),"")</f>
        <v/>
      </c>
      <c r="AJ132" s="34" t="str">
        <f ca="1">IF($N132,VLOOKUP($B132,项目阶段与里程碑!$B:$E,4,FALSE),"")</f>
        <v/>
      </c>
      <c r="AK132" s="34" t="str">
        <f t="shared" ca="1" si="40"/>
        <v/>
      </c>
      <c r="AL132" s="92" t="str">
        <f ca="1">IF($AK132&lt;&gt;"",IFERROR(NETWORKDAYS.INTL($AI132,$AK132,1,项目参数!$B$2:$B$200),NETWORKDAYS($AI132,$AK132,1)),"")</f>
        <v/>
      </c>
      <c r="AM132" s="92" t="str">
        <f ca="1">IF(K132&lt;&gt;"",IFERROR(NETWORKDAYS.INTL($AI132,$K132,1,项目参数!$B$2:$B$200),NETWORKDAYS($AI132,$K132,1)),"")</f>
        <v/>
      </c>
      <c r="AN132" s="92" t="str">
        <f ca="1">IF(L132&lt;&gt;"",IFERROR(NETWORKDAYS.INTL($AI132,$L132,1,项目参数!$B$2:$B$200),NETWORKDAYS($AI132,$L132,1)),"")</f>
        <v/>
      </c>
    </row>
    <row r="133" spans="1:40">
      <c r="A133">
        <f ca="1">IF('临-间接'!F133="(空白)","",'临-间接'!F133)</f>
        <v>0</v>
      </c>
      <c r="B133">
        <f ca="1">IF('临-间接'!G133="(空白)","",'临-间接'!G133)</f>
        <v>0</v>
      </c>
      <c r="C133">
        <f ca="1">IF('临-间接'!I133="(空白)","",'临-间接'!I133)</f>
        <v>0</v>
      </c>
      <c r="D133">
        <f ca="1">IF('临-间接'!J133="(空白)","",'临-间接'!J133)</f>
        <v>0</v>
      </c>
      <c r="E133">
        <f ca="1">IF('临-间接'!K133="(空白)","",'临-间接'!K133)</f>
        <v>0</v>
      </c>
      <c r="F133">
        <f ca="1">IF('临-间接'!H133="(空白)","",'临-间接'!H133)</f>
        <v>0</v>
      </c>
      <c r="G133">
        <f ca="1">IF('临-间接'!L133="(空白)","",'临-间接'!L133)</f>
        <v>0</v>
      </c>
      <c r="H133">
        <f ca="1">IF('临-间接'!M133="(空白)",0,'临-间接'!M133)</f>
        <v>0</v>
      </c>
      <c r="I133" t="str">
        <f ca="1">IF(OR('临-间接'!R133=0,'临-间接'!R133="(空白)"),"",'临-间接'!R133)</f>
        <v/>
      </c>
      <c r="J133" s="34" t="str">
        <f ca="1">IF(OR('临-间接'!N133=0,'临-间接'!N133="(空白)"),"",'临-间接'!N133)</f>
        <v/>
      </c>
      <c r="K133" s="34" t="str">
        <f ca="1">IF(OR('临-间接'!O133=0,'临-间接'!O133="(空白)"),"",'临-间接'!O133)</f>
        <v/>
      </c>
      <c r="L133" s="34" t="str">
        <f ca="1">IF(OR('临-间接'!P133=0,'临-间接'!P133="(空白)"),"",'临-间接'!P133)</f>
        <v/>
      </c>
      <c r="M133">
        <f ca="1">IF('临-间接'!Q133="(空白)",0,'临-间接'!Q133)</f>
        <v>0</v>
      </c>
      <c r="N133" s="97" t="b">
        <f t="shared" ca="1" si="28"/>
        <v>0</v>
      </c>
      <c r="O133" s="97" t="b">
        <f t="shared" ca="1" si="29"/>
        <v>0</v>
      </c>
      <c r="P133" s="97" t="b">
        <f t="shared" ca="1" si="30"/>
        <v>0</v>
      </c>
      <c r="Q133" s="97" t="b">
        <f t="shared" ca="1" si="31"/>
        <v>0</v>
      </c>
      <c r="R133" s="97" t="b">
        <f t="shared" ca="1" si="32"/>
        <v>0</v>
      </c>
      <c r="S133" s="97" t="str">
        <f t="shared" ca="1" si="33"/>
        <v>未开始</v>
      </c>
      <c r="T133" s="97">
        <f ca="1">IF(AND(N133,P133,NOT(Q133)),NETWORKDAYS(K133,AG133,项目参数!$B$2:$B$200),0)</f>
        <v>0</v>
      </c>
      <c r="U133" s="98">
        <f t="shared" ca="1" si="34"/>
        <v>0</v>
      </c>
      <c r="V133" s="117">
        <f t="shared" ca="1" si="35"/>
        <v>0</v>
      </c>
      <c r="W133" s="117">
        <f t="shared" ca="1" si="36"/>
        <v>0</v>
      </c>
      <c r="X133" s="117" t="str">
        <f t="shared" ca="1" si="37"/>
        <v/>
      </c>
      <c r="Y133" s="97">
        <f t="shared" ca="1" si="38"/>
        <v>0</v>
      </c>
      <c r="Z133" s="97">
        <f t="shared" ca="1" si="39"/>
        <v>0</v>
      </c>
      <c r="AA133" s="97">
        <f ca="1">IF(AND(N133,P133,K133&gt;项目信息!$C$18),INT((IF(Q133,L133,K133)-项目信息!$C$18)/30)+1,0)</f>
        <v>0</v>
      </c>
      <c r="AB133" s="97" t="str">
        <f ca="1">IF(N133,WEEKNUM(IF(L133&lt;&gt;"",L133,IF(K133&lt;&gt;"",K133,J133)-项目信息!$C$18)+1),"")</f>
        <v/>
      </c>
      <c r="AC133" s="97" t="str">
        <f ca="1">IFERROR(VLOOKUP(VLOOKUP(G133,内部通讯录!$B:$F,5,FALSE),项目参数!$I$14:$J$21,2,FALSE),"")</f>
        <v/>
      </c>
      <c r="AD133" s="97" t="str">
        <f ca="1">IF($N133,$AC133*V133/项目参数!$J$29,"")</f>
        <v/>
      </c>
      <c r="AE133" s="97" t="str">
        <f ca="1">IF($N133,$AC133*W133/项目参数!$J$29,"")</f>
        <v/>
      </c>
      <c r="AF133" s="99" t="str">
        <f ca="1">IF(OR('临-间接'!S133=0,'临-间接'!S133="(空白)"),"",'临-间接'!S133)</f>
        <v/>
      </c>
      <c r="AG133" s="34" t="str">
        <f ca="1">IF(P133,IF(L133&lt;&gt;"", L133, IF(OR(I133="暂停",I133="取消"), IFERROR(WORKDAY.INTL($K133,$M133*$H133,1,项目参数!$B$2:$B$200),WORKDAY($K133,$M133*$H133,1)),TODAY())),"")</f>
        <v/>
      </c>
      <c r="AH133">
        <f ca="1">IF(AND(N133,P133),IF('临-间接'!T133="(空白)",0,'临-间接'!T133),0)</f>
        <v>0</v>
      </c>
      <c r="AI133" s="34" t="str">
        <f ca="1">IF($N133,VLOOKUP($B133,项目阶段与里程碑!$B:$E,3,FALSE),"")</f>
        <v/>
      </c>
      <c r="AJ133" s="34" t="str">
        <f ca="1">IF($N133,VLOOKUP($B133,项目阶段与里程碑!$B:$E,4,FALSE),"")</f>
        <v/>
      </c>
      <c r="AK133" s="34" t="str">
        <f t="shared" ca="1" si="40"/>
        <v/>
      </c>
      <c r="AL133" s="92" t="str">
        <f ca="1">IF($AK133&lt;&gt;"",IFERROR(NETWORKDAYS.INTL($AI133,$AK133,1,项目参数!$B$2:$B$200),NETWORKDAYS($AI133,$AK133,1)),"")</f>
        <v/>
      </c>
      <c r="AM133" s="92" t="str">
        <f ca="1">IF(K133&lt;&gt;"",IFERROR(NETWORKDAYS.INTL($AI133,$K133,1,项目参数!$B$2:$B$200),NETWORKDAYS($AI133,$K133,1)),"")</f>
        <v/>
      </c>
      <c r="AN133" s="92" t="str">
        <f ca="1">IF(L133&lt;&gt;"",IFERROR(NETWORKDAYS.INTL($AI133,$L133,1,项目参数!$B$2:$B$200),NETWORKDAYS($AI133,$L133,1)),"")</f>
        <v/>
      </c>
    </row>
    <row r="134" spans="1:40">
      <c r="A134">
        <f ca="1">IF('临-间接'!F134="(空白)","",'临-间接'!F134)</f>
        <v>0</v>
      </c>
      <c r="B134">
        <f ca="1">IF('临-间接'!G134="(空白)","",'临-间接'!G134)</f>
        <v>0</v>
      </c>
      <c r="C134">
        <f ca="1">IF('临-间接'!I134="(空白)","",'临-间接'!I134)</f>
        <v>0</v>
      </c>
      <c r="D134">
        <f ca="1">IF('临-间接'!J134="(空白)","",'临-间接'!J134)</f>
        <v>0</v>
      </c>
      <c r="E134">
        <f ca="1">IF('临-间接'!K134="(空白)","",'临-间接'!K134)</f>
        <v>0</v>
      </c>
      <c r="F134">
        <f ca="1">IF('临-间接'!H134="(空白)","",'临-间接'!H134)</f>
        <v>0</v>
      </c>
      <c r="G134">
        <f ca="1">IF('临-间接'!L134="(空白)","",'临-间接'!L134)</f>
        <v>0</v>
      </c>
      <c r="H134">
        <f ca="1">IF('临-间接'!M134="(空白)",0,'临-间接'!M134)</f>
        <v>0</v>
      </c>
      <c r="I134" t="str">
        <f ca="1">IF(OR('临-间接'!R134=0,'临-间接'!R134="(空白)"),"",'临-间接'!R134)</f>
        <v/>
      </c>
      <c r="J134" s="34" t="str">
        <f ca="1">IF(OR('临-间接'!N134=0,'临-间接'!N134="(空白)"),"",'临-间接'!N134)</f>
        <v/>
      </c>
      <c r="K134" s="34" t="str">
        <f ca="1">IF(OR('临-间接'!O134=0,'临-间接'!O134="(空白)"),"",'临-间接'!O134)</f>
        <v/>
      </c>
      <c r="L134" s="34" t="str">
        <f ca="1">IF(OR('临-间接'!P134=0,'临-间接'!P134="(空白)"),"",'临-间接'!P134)</f>
        <v/>
      </c>
      <c r="M134">
        <f ca="1">IF('临-间接'!Q134="(空白)",0,'临-间接'!Q134)</f>
        <v>0</v>
      </c>
      <c r="N134" s="97" t="b">
        <f t="shared" ca="1" si="28"/>
        <v>0</v>
      </c>
      <c r="O134" s="97" t="b">
        <f t="shared" ca="1" si="29"/>
        <v>0</v>
      </c>
      <c r="P134" s="97" t="b">
        <f t="shared" ca="1" si="30"/>
        <v>0</v>
      </c>
      <c r="Q134" s="97" t="b">
        <f t="shared" ca="1" si="31"/>
        <v>0</v>
      </c>
      <c r="R134" s="97" t="b">
        <f t="shared" ca="1" si="32"/>
        <v>0</v>
      </c>
      <c r="S134" s="97" t="str">
        <f t="shared" ca="1" si="33"/>
        <v>未开始</v>
      </c>
      <c r="T134" s="97">
        <f ca="1">IF(AND(N134,P134,NOT(Q134)),NETWORKDAYS(K134,AG134,项目参数!$B$2:$B$200),0)</f>
        <v>0</v>
      </c>
      <c r="U134" s="98">
        <f t="shared" ca="1" si="34"/>
        <v>0</v>
      </c>
      <c r="V134" s="117">
        <f t="shared" ca="1" si="35"/>
        <v>0</v>
      </c>
      <c r="W134" s="117">
        <f t="shared" ca="1" si="36"/>
        <v>0</v>
      </c>
      <c r="X134" s="117" t="str">
        <f t="shared" ca="1" si="37"/>
        <v/>
      </c>
      <c r="Y134" s="97">
        <f t="shared" ca="1" si="38"/>
        <v>0</v>
      </c>
      <c r="Z134" s="97">
        <f t="shared" ca="1" si="39"/>
        <v>0</v>
      </c>
      <c r="AA134" s="97">
        <f ca="1">IF(AND(N134,P134,K134&gt;项目信息!$C$18),INT((IF(Q134,L134,K134)-项目信息!$C$18)/30)+1,0)</f>
        <v>0</v>
      </c>
      <c r="AB134" s="97" t="str">
        <f ca="1">IF(N134,WEEKNUM(IF(L134&lt;&gt;"",L134,IF(K134&lt;&gt;"",K134,J134)-项目信息!$C$18)+1),"")</f>
        <v/>
      </c>
      <c r="AC134" s="97" t="str">
        <f ca="1">IFERROR(VLOOKUP(VLOOKUP(G134,内部通讯录!$B:$F,5,FALSE),项目参数!$I$14:$J$21,2,FALSE),"")</f>
        <v/>
      </c>
      <c r="AD134" s="97" t="str">
        <f ca="1">IF($N134,$AC134*V134/项目参数!$J$29,"")</f>
        <v/>
      </c>
      <c r="AE134" s="97" t="str">
        <f ca="1">IF($N134,$AC134*W134/项目参数!$J$29,"")</f>
        <v/>
      </c>
      <c r="AF134" s="99" t="str">
        <f ca="1">IF(OR('临-间接'!S134=0,'临-间接'!S134="(空白)"),"",'临-间接'!S134)</f>
        <v/>
      </c>
      <c r="AG134" s="34" t="str">
        <f ca="1">IF(P134,IF(L134&lt;&gt;"", L134, IF(OR(I134="暂停",I134="取消"), IFERROR(WORKDAY.INTL($K134,$M134*$H134,1,项目参数!$B$2:$B$200),WORKDAY($K134,$M134*$H134,1)),TODAY())),"")</f>
        <v/>
      </c>
      <c r="AH134">
        <f ca="1">IF(AND(N134,P134),IF('临-间接'!T134="(空白)",0,'临-间接'!T134),0)</f>
        <v>0</v>
      </c>
      <c r="AI134" s="34" t="str">
        <f ca="1">IF($N134,VLOOKUP($B134,项目阶段与里程碑!$B:$E,3,FALSE),"")</f>
        <v/>
      </c>
      <c r="AJ134" s="34" t="str">
        <f ca="1">IF($N134,VLOOKUP($B134,项目阶段与里程碑!$B:$E,4,FALSE),"")</f>
        <v/>
      </c>
      <c r="AK134" s="34" t="str">
        <f t="shared" ca="1" si="40"/>
        <v/>
      </c>
      <c r="AL134" s="92" t="str">
        <f ca="1">IF($AK134&lt;&gt;"",IFERROR(NETWORKDAYS.INTL($AI134,$AK134,1,项目参数!$B$2:$B$200),NETWORKDAYS($AI134,$AK134,1)),"")</f>
        <v/>
      </c>
      <c r="AM134" s="92" t="str">
        <f ca="1">IF(K134&lt;&gt;"",IFERROR(NETWORKDAYS.INTL($AI134,$K134,1,项目参数!$B$2:$B$200),NETWORKDAYS($AI134,$K134,1)),"")</f>
        <v/>
      </c>
      <c r="AN134" s="92" t="str">
        <f ca="1">IF(L134&lt;&gt;"",IFERROR(NETWORKDAYS.INTL($AI134,$L134,1,项目参数!$B$2:$B$200),NETWORKDAYS($AI134,$L134,1)),"")</f>
        <v/>
      </c>
    </row>
    <row r="135" spans="1:40">
      <c r="A135">
        <f ca="1">IF('临-间接'!F135="(空白)","",'临-间接'!F135)</f>
        <v>0</v>
      </c>
      <c r="B135">
        <f ca="1">IF('临-间接'!G135="(空白)","",'临-间接'!G135)</f>
        <v>0</v>
      </c>
      <c r="C135">
        <f ca="1">IF('临-间接'!I135="(空白)","",'临-间接'!I135)</f>
        <v>0</v>
      </c>
      <c r="D135">
        <f ca="1">IF('临-间接'!J135="(空白)","",'临-间接'!J135)</f>
        <v>0</v>
      </c>
      <c r="E135">
        <f ca="1">IF('临-间接'!K135="(空白)","",'临-间接'!K135)</f>
        <v>0</v>
      </c>
      <c r="F135">
        <f ca="1">IF('临-间接'!H135="(空白)","",'临-间接'!H135)</f>
        <v>0</v>
      </c>
      <c r="G135">
        <f ca="1">IF('临-间接'!L135="(空白)","",'临-间接'!L135)</f>
        <v>0</v>
      </c>
      <c r="H135">
        <f ca="1">IF('临-间接'!M135="(空白)",0,'临-间接'!M135)</f>
        <v>0</v>
      </c>
      <c r="I135" t="str">
        <f ca="1">IF(OR('临-间接'!R135=0,'临-间接'!R135="(空白)"),"",'临-间接'!R135)</f>
        <v/>
      </c>
      <c r="J135" s="34" t="str">
        <f ca="1">IF(OR('临-间接'!N135=0,'临-间接'!N135="(空白)"),"",'临-间接'!N135)</f>
        <v/>
      </c>
      <c r="K135" s="34" t="str">
        <f ca="1">IF(OR('临-间接'!O135=0,'临-间接'!O135="(空白)"),"",'临-间接'!O135)</f>
        <v/>
      </c>
      <c r="L135" s="34" t="str">
        <f ca="1">IF(OR('临-间接'!P135=0,'临-间接'!P135="(空白)"),"",'临-间接'!P135)</f>
        <v/>
      </c>
      <c r="M135">
        <f ca="1">IF('临-间接'!Q135="(空白)",0,'临-间接'!Q135)</f>
        <v>0</v>
      </c>
      <c r="N135" s="97" t="b">
        <f t="shared" ca="1" si="28"/>
        <v>0</v>
      </c>
      <c r="O135" s="97" t="b">
        <f t="shared" ca="1" si="29"/>
        <v>0</v>
      </c>
      <c r="P135" s="97" t="b">
        <f t="shared" ca="1" si="30"/>
        <v>0</v>
      </c>
      <c r="Q135" s="97" t="b">
        <f t="shared" ca="1" si="31"/>
        <v>0</v>
      </c>
      <c r="R135" s="97" t="b">
        <f t="shared" ca="1" si="32"/>
        <v>0</v>
      </c>
      <c r="S135" s="97" t="str">
        <f t="shared" ca="1" si="33"/>
        <v>未开始</v>
      </c>
      <c r="T135" s="97">
        <f ca="1">IF(AND(N135,P135,NOT(Q135)),NETWORKDAYS(K135,AG135,项目参数!$B$2:$B$200),0)</f>
        <v>0</v>
      </c>
      <c r="U135" s="98">
        <f t="shared" ca="1" si="34"/>
        <v>0</v>
      </c>
      <c r="V135" s="117">
        <f t="shared" ca="1" si="35"/>
        <v>0</v>
      </c>
      <c r="W135" s="117">
        <f t="shared" ca="1" si="36"/>
        <v>0</v>
      </c>
      <c r="X135" s="117" t="str">
        <f t="shared" ca="1" si="37"/>
        <v/>
      </c>
      <c r="Y135" s="97">
        <f t="shared" ca="1" si="38"/>
        <v>0</v>
      </c>
      <c r="Z135" s="97">
        <f t="shared" ca="1" si="39"/>
        <v>0</v>
      </c>
      <c r="AA135" s="97">
        <f ca="1">IF(AND(N135,P135,K135&gt;项目信息!$C$18),INT((IF(Q135,L135,K135)-项目信息!$C$18)/30)+1,0)</f>
        <v>0</v>
      </c>
      <c r="AB135" s="97" t="str">
        <f ca="1">IF(N135,WEEKNUM(IF(L135&lt;&gt;"",L135,IF(K135&lt;&gt;"",K135,J135)-项目信息!$C$18)+1),"")</f>
        <v/>
      </c>
      <c r="AC135" s="97" t="str">
        <f ca="1">IFERROR(VLOOKUP(VLOOKUP(G135,内部通讯录!$B:$F,5,FALSE),项目参数!$I$14:$J$21,2,FALSE),"")</f>
        <v/>
      </c>
      <c r="AD135" s="97" t="str">
        <f ca="1">IF($N135,$AC135*V135/项目参数!$J$29,"")</f>
        <v/>
      </c>
      <c r="AE135" s="97" t="str">
        <f ca="1">IF($N135,$AC135*W135/项目参数!$J$29,"")</f>
        <v/>
      </c>
      <c r="AF135" s="99" t="str">
        <f ca="1">IF(OR('临-间接'!S135=0,'临-间接'!S135="(空白)"),"",'临-间接'!S135)</f>
        <v/>
      </c>
      <c r="AG135" s="34" t="str">
        <f ca="1">IF(P135,IF(L135&lt;&gt;"", L135, IF(OR(I135="暂停",I135="取消"), IFERROR(WORKDAY.INTL($K135,$M135*$H135,1,项目参数!$B$2:$B$200),WORKDAY($K135,$M135*$H135,1)),TODAY())),"")</f>
        <v/>
      </c>
      <c r="AH135">
        <f ca="1">IF(AND(N135,P135),IF('临-间接'!T135="(空白)",0,'临-间接'!T135),0)</f>
        <v>0</v>
      </c>
      <c r="AI135" s="34" t="str">
        <f ca="1">IF($N135,VLOOKUP($B135,项目阶段与里程碑!$B:$E,3,FALSE),"")</f>
        <v/>
      </c>
      <c r="AJ135" s="34" t="str">
        <f ca="1">IF($N135,VLOOKUP($B135,项目阶段与里程碑!$B:$E,4,FALSE),"")</f>
        <v/>
      </c>
      <c r="AK135" s="34" t="str">
        <f t="shared" ca="1" si="40"/>
        <v/>
      </c>
      <c r="AL135" s="92" t="str">
        <f ca="1">IF($AK135&lt;&gt;"",IFERROR(NETWORKDAYS.INTL($AI135,$AK135,1,项目参数!$B$2:$B$200),NETWORKDAYS($AI135,$AK135,1)),"")</f>
        <v/>
      </c>
      <c r="AM135" s="92" t="str">
        <f ca="1">IF(K135&lt;&gt;"",IFERROR(NETWORKDAYS.INTL($AI135,$K135,1,项目参数!$B$2:$B$200),NETWORKDAYS($AI135,$K135,1)),"")</f>
        <v/>
      </c>
      <c r="AN135" s="92" t="str">
        <f ca="1">IF(L135&lt;&gt;"",IFERROR(NETWORKDAYS.INTL($AI135,$L135,1,项目参数!$B$2:$B$200),NETWORKDAYS($AI135,$L135,1)),"")</f>
        <v/>
      </c>
    </row>
    <row r="136" spans="1:40">
      <c r="A136">
        <f ca="1">IF('临-间接'!F136="(空白)","",'临-间接'!F136)</f>
        <v>0</v>
      </c>
      <c r="B136">
        <f ca="1">IF('临-间接'!G136="(空白)","",'临-间接'!G136)</f>
        <v>0</v>
      </c>
      <c r="C136">
        <f ca="1">IF('临-间接'!I136="(空白)","",'临-间接'!I136)</f>
        <v>0</v>
      </c>
      <c r="D136">
        <f ca="1">IF('临-间接'!J136="(空白)","",'临-间接'!J136)</f>
        <v>0</v>
      </c>
      <c r="E136">
        <f ca="1">IF('临-间接'!K136="(空白)","",'临-间接'!K136)</f>
        <v>0</v>
      </c>
      <c r="F136">
        <f ca="1">IF('临-间接'!H136="(空白)","",'临-间接'!H136)</f>
        <v>0</v>
      </c>
      <c r="G136">
        <f ca="1">IF('临-间接'!L136="(空白)","",'临-间接'!L136)</f>
        <v>0</v>
      </c>
      <c r="H136">
        <f ca="1">IF('临-间接'!M136="(空白)",0,'临-间接'!M136)</f>
        <v>0</v>
      </c>
      <c r="I136" t="str">
        <f ca="1">IF(OR('临-间接'!R136=0,'临-间接'!R136="(空白)"),"",'临-间接'!R136)</f>
        <v/>
      </c>
      <c r="J136" s="34" t="str">
        <f ca="1">IF(OR('临-间接'!N136=0,'临-间接'!N136="(空白)"),"",'临-间接'!N136)</f>
        <v/>
      </c>
      <c r="K136" s="34" t="str">
        <f ca="1">IF(OR('临-间接'!O136=0,'临-间接'!O136="(空白)"),"",'临-间接'!O136)</f>
        <v/>
      </c>
      <c r="L136" s="34" t="str">
        <f ca="1">IF(OR('临-间接'!P136=0,'临-间接'!P136="(空白)"),"",'临-间接'!P136)</f>
        <v/>
      </c>
      <c r="M136">
        <f ca="1">IF('临-间接'!Q136="(空白)",0,'临-间接'!Q136)</f>
        <v>0</v>
      </c>
      <c r="N136" s="97" t="b">
        <f t="shared" ca="1" si="28"/>
        <v>0</v>
      </c>
      <c r="O136" s="97" t="b">
        <f t="shared" ca="1" si="29"/>
        <v>0</v>
      </c>
      <c r="P136" s="97" t="b">
        <f t="shared" ca="1" si="30"/>
        <v>0</v>
      </c>
      <c r="Q136" s="97" t="b">
        <f t="shared" ca="1" si="31"/>
        <v>0</v>
      </c>
      <c r="R136" s="97" t="b">
        <f t="shared" ca="1" si="32"/>
        <v>0</v>
      </c>
      <c r="S136" s="97" t="str">
        <f t="shared" ca="1" si="33"/>
        <v>未开始</v>
      </c>
      <c r="T136" s="97">
        <f ca="1">IF(AND(N136,P136,NOT(Q136)),NETWORKDAYS(K136,AG136,项目参数!$B$2:$B$200),0)</f>
        <v>0</v>
      </c>
      <c r="U136" s="98">
        <f t="shared" ca="1" si="34"/>
        <v>0</v>
      </c>
      <c r="V136" s="117">
        <f t="shared" ca="1" si="35"/>
        <v>0</v>
      </c>
      <c r="W136" s="117">
        <f t="shared" ca="1" si="36"/>
        <v>0</v>
      </c>
      <c r="X136" s="117" t="str">
        <f t="shared" ca="1" si="37"/>
        <v/>
      </c>
      <c r="Y136" s="97">
        <f t="shared" ca="1" si="38"/>
        <v>0</v>
      </c>
      <c r="Z136" s="97">
        <f t="shared" ca="1" si="39"/>
        <v>0</v>
      </c>
      <c r="AA136" s="97">
        <f ca="1">IF(AND(N136,P136,K136&gt;项目信息!$C$18),INT((IF(Q136,L136,K136)-项目信息!$C$18)/30)+1,0)</f>
        <v>0</v>
      </c>
      <c r="AB136" s="97" t="str">
        <f ca="1">IF(N136,WEEKNUM(IF(L136&lt;&gt;"",L136,IF(K136&lt;&gt;"",K136,J136)-项目信息!$C$18)+1),"")</f>
        <v/>
      </c>
      <c r="AC136" s="97" t="str">
        <f ca="1">IFERROR(VLOOKUP(VLOOKUP(G136,内部通讯录!$B:$F,5,FALSE),项目参数!$I$14:$J$21,2,FALSE),"")</f>
        <v/>
      </c>
      <c r="AD136" s="97" t="str">
        <f ca="1">IF($N136,$AC136*V136/项目参数!$J$29,"")</f>
        <v/>
      </c>
      <c r="AE136" s="97" t="str">
        <f ca="1">IF($N136,$AC136*W136/项目参数!$J$29,"")</f>
        <v/>
      </c>
      <c r="AF136" s="99" t="str">
        <f ca="1">IF(OR('临-间接'!S136=0,'临-间接'!S136="(空白)"),"",'临-间接'!S136)</f>
        <v/>
      </c>
      <c r="AG136" s="34" t="str">
        <f ca="1">IF(P136,IF(L136&lt;&gt;"", L136, IF(OR(I136="暂停",I136="取消"), IFERROR(WORKDAY.INTL($K136,$M136*$H136,1,项目参数!$B$2:$B$200),WORKDAY($K136,$M136*$H136,1)),TODAY())),"")</f>
        <v/>
      </c>
      <c r="AH136">
        <f ca="1">IF(AND(N136,P136),IF('临-间接'!T136="(空白)",0,'临-间接'!T136),0)</f>
        <v>0</v>
      </c>
      <c r="AI136" s="34" t="str">
        <f ca="1">IF($N136,VLOOKUP($B136,项目阶段与里程碑!$B:$E,3,FALSE),"")</f>
        <v/>
      </c>
      <c r="AJ136" s="34" t="str">
        <f ca="1">IF($N136,VLOOKUP($B136,项目阶段与里程碑!$B:$E,4,FALSE),"")</f>
        <v/>
      </c>
      <c r="AK136" s="34" t="str">
        <f t="shared" ca="1" si="40"/>
        <v/>
      </c>
      <c r="AL136" s="92" t="str">
        <f ca="1">IF($AK136&lt;&gt;"",IFERROR(NETWORKDAYS.INTL($AI136,$AK136,1,项目参数!$B$2:$B$200),NETWORKDAYS($AI136,$AK136,1)),"")</f>
        <v/>
      </c>
      <c r="AM136" s="92" t="str">
        <f ca="1">IF(K136&lt;&gt;"",IFERROR(NETWORKDAYS.INTL($AI136,$K136,1,项目参数!$B$2:$B$200),NETWORKDAYS($AI136,$K136,1)),"")</f>
        <v/>
      </c>
      <c r="AN136" s="92" t="str">
        <f ca="1">IF(L136&lt;&gt;"",IFERROR(NETWORKDAYS.INTL($AI136,$L136,1,项目参数!$B$2:$B$200),NETWORKDAYS($AI136,$L136,1)),"")</f>
        <v/>
      </c>
    </row>
    <row r="137" spans="1:40">
      <c r="A137">
        <f ca="1">IF('临-间接'!F137="(空白)","",'临-间接'!F137)</f>
        <v>0</v>
      </c>
      <c r="B137">
        <f ca="1">IF('临-间接'!G137="(空白)","",'临-间接'!G137)</f>
        <v>0</v>
      </c>
      <c r="C137">
        <f ca="1">IF('临-间接'!I137="(空白)","",'临-间接'!I137)</f>
        <v>0</v>
      </c>
      <c r="D137">
        <f ca="1">IF('临-间接'!J137="(空白)","",'临-间接'!J137)</f>
        <v>0</v>
      </c>
      <c r="E137">
        <f ca="1">IF('临-间接'!K137="(空白)","",'临-间接'!K137)</f>
        <v>0</v>
      </c>
      <c r="F137">
        <f ca="1">IF('临-间接'!H137="(空白)","",'临-间接'!H137)</f>
        <v>0</v>
      </c>
      <c r="G137">
        <f ca="1">IF('临-间接'!L137="(空白)","",'临-间接'!L137)</f>
        <v>0</v>
      </c>
      <c r="H137">
        <f ca="1">IF('临-间接'!M137="(空白)",0,'临-间接'!M137)</f>
        <v>0</v>
      </c>
      <c r="I137" t="str">
        <f ca="1">IF(OR('临-间接'!R137=0,'临-间接'!R137="(空白)"),"",'临-间接'!R137)</f>
        <v/>
      </c>
      <c r="J137" s="34" t="str">
        <f ca="1">IF(OR('临-间接'!N137=0,'临-间接'!N137="(空白)"),"",'临-间接'!N137)</f>
        <v/>
      </c>
      <c r="K137" s="34" t="str">
        <f ca="1">IF(OR('临-间接'!O137=0,'临-间接'!O137="(空白)"),"",'临-间接'!O137)</f>
        <v/>
      </c>
      <c r="L137" s="34" t="str">
        <f ca="1">IF(OR('临-间接'!P137=0,'临-间接'!P137="(空白)"),"",'临-间接'!P137)</f>
        <v/>
      </c>
      <c r="M137">
        <f ca="1">IF('临-间接'!Q137="(空白)",0,'临-间接'!Q137)</f>
        <v>0</v>
      </c>
      <c r="N137" s="97" t="b">
        <f t="shared" ca="1" si="28"/>
        <v>0</v>
      </c>
      <c r="O137" s="97" t="b">
        <f t="shared" ca="1" si="29"/>
        <v>0</v>
      </c>
      <c r="P137" s="97" t="b">
        <f t="shared" ca="1" si="30"/>
        <v>0</v>
      </c>
      <c r="Q137" s="97" t="b">
        <f t="shared" ca="1" si="31"/>
        <v>0</v>
      </c>
      <c r="R137" s="97" t="b">
        <f t="shared" ca="1" si="32"/>
        <v>0</v>
      </c>
      <c r="S137" s="97" t="str">
        <f t="shared" ca="1" si="33"/>
        <v>未开始</v>
      </c>
      <c r="T137" s="97">
        <f ca="1">IF(AND(N137,P137,NOT(Q137)),NETWORKDAYS(K137,AG137,项目参数!$B$2:$B$200),0)</f>
        <v>0</v>
      </c>
      <c r="U137" s="98">
        <f t="shared" ca="1" si="34"/>
        <v>0</v>
      </c>
      <c r="V137" s="117">
        <f t="shared" ca="1" si="35"/>
        <v>0</v>
      </c>
      <c r="W137" s="117">
        <f t="shared" ca="1" si="36"/>
        <v>0</v>
      </c>
      <c r="X137" s="117" t="str">
        <f t="shared" ca="1" si="37"/>
        <v/>
      </c>
      <c r="Y137" s="97">
        <f t="shared" ca="1" si="38"/>
        <v>0</v>
      </c>
      <c r="Z137" s="97">
        <f t="shared" ca="1" si="39"/>
        <v>0</v>
      </c>
      <c r="AA137" s="97">
        <f ca="1">IF(AND(N137,P137,K137&gt;项目信息!$C$18),INT((IF(Q137,L137,K137)-项目信息!$C$18)/30)+1,0)</f>
        <v>0</v>
      </c>
      <c r="AB137" s="97" t="str">
        <f ca="1">IF(N137,WEEKNUM(IF(L137&lt;&gt;"",L137,IF(K137&lt;&gt;"",K137,J137)-项目信息!$C$18)+1),"")</f>
        <v/>
      </c>
      <c r="AC137" s="97" t="str">
        <f ca="1">IFERROR(VLOOKUP(VLOOKUP(G137,内部通讯录!$B:$F,5,FALSE),项目参数!$I$14:$J$21,2,FALSE),"")</f>
        <v/>
      </c>
      <c r="AD137" s="97" t="str">
        <f ca="1">IF($N137,$AC137*V137/项目参数!$J$29,"")</f>
        <v/>
      </c>
      <c r="AE137" s="97" t="str">
        <f ca="1">IF($N137,$AC137*W137/项目参数!$J$29,"")</f>
        <v/>
      </c>
      <c r="AF137" s="99" t="str">
        <f ca="1">IF(OR('临-间接'!S137=0,'临-间接'!S137="(空白)"),"",'临-间接'!S137)</f>
        <v/>
      </c>
      <c r="AG137" s="34" t="str">
        <f ca="1">IF(P137,IF(L137&lt;&gt;"", L137, IF(OR(I137="暂停",I137="取消"), IFERROR(WORKDAY.INTL($K137,$M137*$H137,1,项目参数!$B$2:$B$200),WORKDAY($K137,$M137*$H137,1)),TODAY())),"")</f>
        <v/>
      </c>
      <c r="AH137">
        <f ca="1">IF(AND(N137,P137),IF('临-间接'!T137="(空白)",0,'临-间接'!T137),0)</f>
        <v>0</v>
      </c>
      <c r="AI137" s="34" t="str">
        <f ca="1">IF($N137,VLOOKUP($B137,项目阶段与里程碑!$B:$E,3,FALSE),"")</f>
        <v/>
      </c>
      <c r="AJ137" s="34" t="str">
        <f ca="1">IF($N137,VLOOKUP($B137,项目阶段与里程碑!$B:$E,4,FALSE),"")</f>
        <v/>
      </c>
      <c r="AK137" s="34" t="str">
        <f t="shared" ca="1" si="40"/>
        <v/>
      </c>
      <c r="AL137" s="92" t="str">
        <f ca="1">IF($AK137&lt;&gt;"",IFERROR(NETWORKDAYS.INTL($AI137,$AK137,1,项目参数!$B$2:$B$200),NETWORKDAYS($AI137,$AK137,1)),"")</f>
        <v/>
      </c>
      <c r="AM137" s="92" t="str">
        <f ca="1">IF(K137&lt;&gt;"",IFERROR(NETWORKDAYS.INTL($AI137,$K137,1,项目参数!$B$2:$B$200),NETWORKDAYS($AI137,$K137,1)),"")</f>
        <v/>
      </c>
      <c r="AN137" s="92" t="str">
        <f ca="1">IF(L137&lt;&gt;"",IFERROR(NETWORKDAYS.INTL($AI137,$L137,1,项目参数!$B$2:$B$200),NETWORKDAYS($AI137,$L137,1)),"")</f>
        <v/>
      </c>
    </row>
    <row r="138" spans="1:40">
      <c r="A138">
        <f ca="1">IF('临-间接'!F138="(空白)","",'临-间接'!F138)</f>
        <v>0</v>
      </c>
      <c r="B138">
        <f ca="1">IF('临-间接'!G138="(空白)","",'临-间接'!G138)</f>
        <v>0</v>
      </c>
      <c r="C138">
        <f ca="1">IF('临-间接'!I138="(空白)","",'临-间接'!I138)</f>
        <v>0</v>
      </c>
      <c r="D138">
        <f ca="1">IF('临-间接'!J138="(空白)","",'临-间接'!J138)</f>
        <v>0</v>
      </c>
      <c r="E138">
        <f ca="1">IF('临-间接'!K138="(空白)","",'临-间接'!K138)</f>
        <v>0</v>
      </c>
      <c r="F138">
        <f ca="1">IF('临-间接'!H138="(空白)","",'临-间接'!H138)</f>
        <v>0</v>
      </c>
      <c r="G138">
        <f ca="1">IF('临-间接'!L138="(空白)","",'临-间接'!L138)</f>
        <v>0</v>
      </c>
      <c r="H138">
        <f ca="1">IF('临-间接'!M138="(空白)",0,'临-间接'!M138)</f>
        <v>0</v>
      </c>
      <c r="I138" t="str">
        <f ca="1">IF(OR('临-间接'!R138=0,'临-间接'!R138="(空白)"),"",'临-间接'!R138)</f>
        <v/>
      </c>
      <c r="J138" s="34" t="str">
        <f ca="1">IF(OR('临-间接'!N138=0,'临-间接'!N138="(空白)"),"",'临-间接'!N138)</f>
        <v/>
      </c>
      <c r="K138" s="34" t="str">
        <f ca="1">IF(OR('临-间接'!O138=0,'临-间接'!O138="(空白)"),"",'临-间接'!O138)</f>
        <v/>
      </c>
      <c r="L138" s="34" t="str">
        <f ca="1">IF(OR('临-间接'!P138=0,'临-间接'!P138="(空白)"),"",'临-间接'!P138)</f>
        <v/>
      </c>
      <c r="M138">
        <f ca="1">IF('临-间接'!Q138="(空白)",0,'临-间接'!Q138)</f>
        <v>0</v>
      </c>
      <c r="N138" s="97" t="b">
        <f t="shared" ca="1" si="28"/>
        <v>0</v>
      </c>
      <c r="O138" s="97" t="b">
        <f t="shared" ca="1" si="29"/>
        <v>0</v>
      </c>
      <c r="P138" s="97" t="b">
        <f t="shared" ca="1" si="30"/>
        <v>0</v>
      </c>
      <c r="Q138" s="97" t="b">
        <f t="shared" ca="1" si="31"/>
        <v>0</v>
      </c>
      <c r="R138" s="97" t="b">
        <f t="shared" ca="1" si="32"/>
        <v>0</v>
      </c>
      <c r="S138" s="97" t="str">
        <f t="shared" ca="1" si="33"/>
        <v>未开始</v>
      </c>
      <c r="T138" s="97">
        <f ca="1">IF(AND(N138,P138,NOT(Q138)),NETWORKDAYS(K138,AG138,项目参数!$B$2:$B$200),0)</f>
        <v>0</v>
      </c>
      <c r="U138" s="98">
        <f t="shared" ca="1" si="34"/>
        <v>0</v>
      </c>
      <c r="V138" s="117">
        <f t="shared" ca="1" si="35"/>
        <v>0</v>
      </c>
      <c r="W138" s="117">
        <f t="shared" ca="1" si="36"/>
        <v>0</v>
      </c>
      <c r="X138" s="117" t="str">
        <f t="shared" ca="1" si="37"/>
        <v/>
      </c>
      <c r="Y138" s="97">
        <f t="shared" ca="1" si="38"/>
        <v>0</v>
      </c>
      <c r="Z138" s="97">
        <f t="shared" ca="1" si="39"/>
        <v>0</v>
      </c>
      <c r="AA138" s="97">
        <f ca="1">IF(AND(N138,P138,K138&gt;项目信息!$C$18),INT((IF(Q138,L138,K138)-项目信息!$C$18)/30)+1,0)</f>
        <v>0</v>
      </c>
      <c r="AB138" s="97" t="str">
        <f ca="1">IF(N138,WEEKNUM(IF(L138&lt;&gt;"",L138,IF(K138&lt;&gt;"",K138,J138)-项目信息!$C$18)+1),"")</f>
        <v/>
      </c>
      <c r="AC138" s="97" t="str">
        <f ca="1">IFERROR(VLOOKUP(VLOOKUP(G138,内部通讯录!$B:$F,5,FALSE),项目参数!$I$14:$J$21,2,FALSE),"")</f>
        <v/>
      </c>
      <c r="AD138" s="97" t="str">
        <f ca="1">IF($N138,$AC138*V138/项目参数!$J$29,"")</f>
        <v/>
      </c>
      <c r="AE138" s="97" t="str">
        <f ca="1">IF($N138,$AC138*W138/项目参数!$J$29,"")</f>
        <v/>
      </c>
      <c r="AF138" s="99" t="str">
        <f ca="1">IF(OR('临-间接'!S138=0,'临-间接'!S138="(空白)"),"",'临-间接'!S138)</f>
        <v/>
      </c>
      <c r="AG138" s="34" t="str">
        <f ca="1">IF(P138,IF(L138&lt;&gt;"", L138, IF(OR(I138="暂停",I138="取消"), IFERROR(WORKDAY.INTL($K138,$M138*$H138,1,项目参数!$B$2:$B$200),WORKDAY($K138,$M138*$H138,1)),TODAY())),"")</f>
        <v/>
      </c>
      <c r="AH138">
        <f ca="1">IF(AND(N138,P138),IF('临-间接'!T138="(空白)",0,'临-间接'!T138),0)</f>
        <v>0</v>
      </c>
      <c r="AI138" s="34" t="str">
        <f ca="1">IF($N138,VLOOKUP($B138,项目阶段与里程碑!$B:$E,3,FALSE),"")</f>
        <v/>
      </c>
      <c r="AJ138" s="34" t="str">
        <f ca="1">IF($N138,VLOOKUP($B138,项目阶段与里程碑!$B:$E,4,FALSE),"")</f>
        <v/>
      </c>
      <c r="AK138" s="34" t="str">
        <f t="shared" ca="1" si="40"/>
        <v/>
      </c>
      <c r="AL138" s="92" t="str">
        <f ca="1">IF($AK138&lt;&gt;"",IFERROR(NETWORKDAYS.INTL($AI138,$AK138,1,项目参数!$B$2:$B$200),NETWORKDAYS($AI138,$AK138,1)),"")</f>
        <v/>
      </c>
      <c r="AM138" s="92" t="str">
        <f ca="1">IF(K138&lt;&gt;"",IFERROR(NETWORKDAYS.INTL($AI138,$K138,1,项目参数!$B$2:$B$200),NETWORKDAYS($AI138,$K138,1)),"")</f>
        <v/>
      </c>
      <c r="AN138" s="92" t="str">
        <f ca="1">IF(L138&lt;&gt;"",IFERROR(NETWORKDAYS.INTL($AI138,$L138,1,项目参数!$B$2:$B$200),NETWORKDAYS($AI138,$L138,1)),"")</f>
        <v/>
      </c>
    </row>
    <row r="139" spans="1:40">
      <c r="A139">
        <f ca="1">IF('临-间接'!F139="(空白)","",'临-间接'!F139)</f>
        <v>0</v>
      </c>
      <c r="B139">
        <f ca="1">IF('临-间接'!G139="(空白)","",'临-间接'!G139)</f>
        <v>0</v>
      </c>
      <c r="C139">
        <f ca="1">IF('临-间接'!I139="(空白)","",'临-间接'!I139)</f>
        <v>0</v>
      </c>
      <c r="D139">
        <f ca="1">IF('临-间接'!J139="(空白)","",'临-间接'!J139)</f>
        <v>0</v>
      </c>
      <c r="E139">
        <f ca="1">IF('临-间接'!K139="(空白)","",'临-间接'!K139)</f>
        <v>0</v>
      </c>
      <c r="F139">
        <f ca="1">IF('临-间接'!H139="(空白)","",'临-间接'!H139)</f>
        <v>0</v>
      </c>
      <c r="G139">
        <f ca="1">IF('临-间接'!L139="(空白)","",'临-间接'!L139)</f>
        <v>0</v>
      </c>
      <c r="H139">
        <f ca="1">IF('临-间接'!M139="(空白)",0,'临-间接'!M139)</f>
        <v>0</v>
      </c>
      <c r="I139" t="str">
        <f ca="1">IF(OR('临-间接'!R139=0,'临-间接'!R139="(空白)"),"",'临-间接'!R139)</f>
        <v/>
      </c>
      <c r="J139" s="34" t="str">
        <f ca="1">IF(OR('临-间接'!N139=0,'临-间接'!N139="(空白)"),"",'临-间接'!N139)</f>
        <v/>
      </c>
      <c r="K139" s="34" t="str">
        <f ca="1">IF(OR('临-间接'!O139=0,'临-间接'!O139="(空白)"),"",'临-间接'!O139)</f>
        <v/>
      </c>
      <c r="L139" s="34" t="str">
        <f ca="1">IF(OR('临-间接'!P139=0,'临-间接'!P139="(空白)"),"",'临-间接'!P139)</f>
        <v/>
      </c>
      <c r="M139">
        <f ca="1">IF('临-间接'!Q139="(空白)",0,'临-间接'!Q139)</f>
        <v>0</v>
      </c>
      <c r="N139" s="97" t="b">
        <f t="shared" ca="1" si="28"/>
        <v>0</v>
      </c>
      <c r="O139" s="97" t="b">
        <f t="shared" ca="1" si="29"/>
        <v>0</v>
      </c>
      <c r="P139" s="97" t="b">
        <f t="shared" ca="1" si="30"/>
        <v>0</v>
      </c>
      <c r="Q139" s="97" t="b">
        <f t="shared" ca="1" si="31"/>
        <v>0</v>
      </c>
      <c r="R139" s="97" t="b">
        <f t="shared" ca="1" si="32"/>
        <v>0</v>
      </c>
      <c r="S139" s="97" t="str">
        <f t="shared" ca="1" si="33"/>
        <v>未开始</v>
      </c>
      <c r="T139" s="97">
        <f ca="1">IF(AND(N139,P139,NOT(Q139)),NETWORKDAYS(K139,AG139,项目参数!$B$2:$B$200),0)</f>
        <v>0</v>
      </c>
      <c r="U139" s="98">
        <f t="shared" ca="1" si="34"/>
        <v>0</v>
      </c>
      <c r="V139" s="117">
        <f t="shared" ca="1" si="35"/>
        <v>0</v>
      </c>
      <c r="W139" s="117">
        <f t="shared" ca="1" si="36"/>
        <v>0</v>
      </c>
      <c r="X139" s="117" t="str">
        <f t="shared" ca="1" si="37"/>
        <v/>
      </c>
      <c r="Y139" s="97">
        <f t="shared" ca="1" si="38"/>
        <v>0</v>
      </c>
      <c r="Z139" s="97">
        <f t="shared" ca="1" si="39"/>
        <v>0</v>
      </c>
      <c r="AA139" s="97">
        <f ca="1">IF(AND(N139,P139,K139&gt;项目信息!$C$18),INT((IF(Q139,L139,K139)-项目信息!$C$18)/30)+1,0)</f>
        <v>0</v>
      </c>
      <c r="AB139" s="97" t="str">
        <f ca="1">IF(N139,WEEKNUM(IF(L139&lt;&gt;"",L139,IF(K139&lt;&gt;"",K139,J139)-项目信息!$C$18)+1),"")</f>
        <v/>
      </c>
      <c r="AC139" s="97" t="str">
        <f ca="1">IFERROR(VLOOKUP(VLOOKUP(G139,内部通讯录!$B:$F,5,FALSE),项目参数!$I$14:$J$21,2,FALSE),"")</f>
        <v/>
      </c>
      <c r="AD139" s="97" t="str">
        <f ca="1">IF($N139,$AC139*V139/项目参数!$J$29,"")</f>
        <v/>
      </c>
      <c r="AE139" s="97" t="str">
        <f ca="1">IF($N139,$AC139*W139/项目参数!$J$29,"")</f>
        <v/>
      </c>
      <c r="AF139" s="99" t="str">
        <f ca="1">IF(OR('临-间接'!S139=0,'临-间接'!S139="(空白)"),"",'临-间接'!S139)</f>
        <v/>
      </c>
      <c r="AG139" s="34" t="str">
        <f ca="1">IF(P139,IF(L139&lt;&gt;"", L139, IF(OR(I139="暂停",I139="取消"), IFERROR(WORKDAY.INTL($K139,$M139*$H139,1,项目参数!$B$2:$B$200),WORKDAY($K139,$M139*$H139,1)),TODAY())),"")</f>
        <v/>
      </c>
      <c r="AH139">
        <f ca="1">IF(AND(N139,P139),IF('临-间接'!T139="(空白)",0,'临-间接'!T139),0)</f>
        <v>0</v>
      </c>
      <c r="AI139" s="34" t="str">
        <f ca="1">IF($N139,VLOOKUP($B139,项目阶段与里程碑!$B:$E,3,FALSE),"")</f>
        <v/>
      </c>
      <c r="AJ139" s="34" t="str">
        <f ca="1">IF($N139,VLOOKUP($B139,项目阶段与里程碑!$B:$E,4,FALSE),"")</f>
        <v/>
      </c>
      <c r="AK139" s="34" t="str">
        <f t="shared" ca="1" si="40"/>
        <v/>
      </c>
      <c r="AL139" s="92" t="str">
        <f ca="1">IF($AK139&lt;&gt;"",IFERROR(NETWORKDAYS.INTL($AI139,$AK139,1,项目参数!$B$2:$B$200),NETWORKDAYS($AI139,$AK139,1)),"")</f>
        <v/>
      </c>
      <c r="AM139" s="92" t="str">
        <f ca="1">IF(K139&lt;&gt;"",IFERROR(NETWORKDAYS.INTL($AI139,$K139,1,项目参数!$B$2:$B$200),NETWORKDAYS($AI139,$K139,1)),"")</f>
        <v/>
      </c>
      <c r="AN139" s="92" t="str">
        <f ca="1">IF(L139&lt;&gt;"",IFERROR(NETWORKDAYS.INTL($AI139,$L139,1,项目参数!$B$2:$B$200),NETWORKDAYS($AI139,$L139,1)),"")</f>
        <v/>
      </c>
    </row>
    <row r="140" spans="1:40">
      <c r="A140">
        <f ca="1">IF('临-间接'!F140="(空白)","",'临-间接'!F140)</f>
        <v>0</v>
      </c>
      <c r="B140">
        <f ca="1">IF('临-间接'!G140="(空白)","",'临-间接'!G140)</f>
        <v>0</v>
      </c>
      <c r="C140">
        <f ca="1">IF('临-间接'!I140="(空白)","",'临-间接'!I140)</f>
        <v>0</v>
      </c>
      <c r="D140">
        <f ca="1">IF('临-间接'!J140="(空白)","",'临-间接'!J140)</f>
        <v>0</v>
      </c>
      <c r="E140">
        <f ca="1">IF('临-间接'!K140="(空白)","",'临-间接'!K140)</f>
        <v>0</v>
      </c>
      <c r="F140">
        <f ca="1">IF('临-间接'!H140="(空白)","",'临-间接'!H140)</f>
        <v>0</v>
      </c>
      <c r="G140">
        <f ca="1">IF('临-间接'!L140="(空白)","",'临-间接'!L140)</f>
        <v>0</v>
      </c>
      <c r="H140">
        <f ca="1">IF('临-间接'!M140="(空白)",0,'临-间接'!M140)</f>
        <v>0</v>
      </c>
      <c r="I140" t="str">
        <f ca="1">IF(OR('临-间接'!R140=0,'临-间接'!R140="(空白)"),"",'临-间接'!R140)</f>
        <v/>
      </c>
      <c r="J140" s="34" t="str">
        <f ca="1">IF(OR('临-间接'!N140=0,'临-间接'!N140="(空白)"),"",'临-间接'!N140)</f>
        <v/>
      </c>
      <c r="K140" s="34" t="str">
        <f ca="1">IF(OR('临-间接'!O140=0,'临-间接'!O140="(空白)"),"",'临-间接'!O140)</f>
        <v/>
      </c>
      <c r="L140" s="34" t="str">
        <f ca="1">IF(OR('临-间接'!P140=0,'临-间接'!P140="(空白)"),"",'临-间接'!P140)</f>
        <v/>
      </c>
      <c r="M140">
        <f ca="1">IF('临-间接'!Q140="(空白)",0,'临-间接'!Q140)</f>
        <v>0</v>
      </c>
      <c r="N140" s="97" t="b">
        <f t="shared" ca="1" si="28"/>
        <v>0</v>
      </c>
      <c r="O140" s="97" t="b">
        <f t="shared" ca="1" si="29"/>
        <v>0</v>
      </c>
      <c r="P140" s="97" t="b">
        <f t="shared" ca="1" si="30"/>
        <v>0</v>
      </c>
      <c r="Q140" s="97" t="b">
        <f t="shared" ca="1" si="31"/>
        <v>0</v>
      </c>
      <c r="R140" s="97" t="b">
        <f t="shared" ca="1" si="32"/>
        <v>0</v>
      </c>
      <c r="S140" s="97" t="str">
        <f t="shared" ca="1" si="33"/>
        <v>未开始</v>
      </c>
      <c r="T140" s="97">
        <f ca="1">IF(AND(N140,P140,NOT(Q140)),NETWORKDAYS(K140,AG140,项目参数!$B$2:$B$200),0)</f>
        <v>0</v>
      </c>
      <c r="U140" s="98">
        <f t="shared" ca="1" si="34"/>
        <v>0</v>
      </c>
      <c r="V140" s="117">
        <f t="shared" ca="1" si="35"/>
        <v>0</v>
      </c>
      <c r="W140" s="117">
        <f t="shared" ca="1" si="36"/>
        <v>0</v>
      </c>
      <c r="X140" s="117" t="str">
        <f t="shared" ca="1" si="37"/>
        <v/>
      </c>
      <c r="Y140" s="97">
        <f t="shared" ca="1" si="38"/>
        <v>0</v>
      </c>
      <c r="Z140" s="97">
        <f t="shared" ca="1" si="39"/>
        <v>0</v>
      </c>
      <c r="AA140" s="97">
        <f ca="1">IF(AND(N140,P140,K140&gt;项目信息!$C$18),INT((IF(Q140,L140,K140)-项目信息!$C$18)/30)+1,0)</f>
        <v>0</v>
      </c>
      <c r="AB140" s="97" t="str">
        <f ca="1">IF(N140,WEEKNUM(IF(L140&lt;&gt;"",L140,IF(K140&lt;&gt;"",K140,J140)-项目信息!$C$18)+1),"")</f>
        <v/>
      </c>
      <c r="AC140" s="97" t="str">
        <f ca="1">IFERROR(VLOOKUP(VLOOKUP(G140,内部通讯录!$B:$F,5,FALSE),项目参数!$I$14:$J$21,2,FALSE),"")</f>
        <v/>
      </c>
      <c r="AD140" s="97" t="str">
        <f ca="1">IF($N140,$AC140*V140/项目参数!$J$29,"")</f>
        <v/>
      </c>
      <c r="AE140" s="97" t="str">
        <f ca="1">IF($N140,$AC140*W140/项目参数!$J$29,"")</f>
        <v/>
      </c>
      <c r="AF140" s="99" t="str">
        <f ca="1">IF(OR('临-间接'!S140=0,'临-间接'!S140="(空白)"),"",'临-间接'!S140)</f>
        <v/>
      </c>
      <c r="AG140" s="34" t="str">
        <f ca="1">IF(P140,IF(L140&lt;&gt;"", L140, IF(OR(I140="暂停",I140="取消"), IFERROR(WORKDAY.INTL($K140,$M140*$H140,1,项目参数!$B$2:$B$200),WORKDAY($K140,$M140*$H140,1)),TODAY())),"")</f>
        <v/>
      </c>
      <c r="AH140">
        <f ca="1">IF(AND(N140,P140),IF('临-间接'!T140="(空白)",0,'临-间接'!T140),0)</f>
        <v>0</v>
      </c>
      <c r="AI140" s="34" t="str">
        <f ca="1">IF($N140,VLOOKUP($B140,项目阶段与里程碑!$B:$E,3,FALSE),"")</f>
        <v/>
      </c>
      <c r="AJ140" s="34" t="str">
        <f ca="1">IF($N140,VLOOKUP($B140,项目阶段与里程碑!$B:$E,4,FALSE),"")</f>
        <v/>
      </c>
      <c r="AK140" s="34" t="str">
        <f t="shared" ca="1" si="40"/>
        <v/>
      </c>
      <c r="AL140" s="92" t="str">
        <f ca="1">IF($AK140&lt;&gt;"",IFERROR(NETWORKDAYS.INTL($AI140,$AK140,1,项目参数!$B$2:$B$200),NETWORKDAYS($AI140,$AK140,1)),"")</f>
        <v/>
      </c>
      <c r="AM140" s="92" t="str">
        <f ca="1">IF(K140&lt;&gt;"",IFERROR(NETWORKDAYS.INTL($AI140,$K140,1,项目参数!$B$2:$B$200),NETWORKDAYS($AI140,$K140,1)),"")</f>
        <v/>
      </c>
      <c r="AN140" s="92" t="str">
        <f ca="1">IF(L140&lt;&gt;"",IFERROR(NETWORKDAYS.INTL($AI140,$L140,1,项目参数!$B$2:$B$200),NETWORKDAYS($AI140,$L140,1)),"")</f>
        <v/>
      </c>
    </row>
    <row r="141" spans="1:40">
      <c r="A141">
        <f ca="1">IF('临-间接'!F141="(空白)","",'临-间接'!F141)</f>
        <v>0</v>
      </c>
      <c r="B141">
        <f ca="1">IF('临-间接'!G141="(空白)","",'临-间接'!G141)</f>
        <v>0</v>
      </c>
      <c r="C141">
        <f ca="1">IF('临-间接'!I141="(空白)","",'临-间接'!I141)</f>
        <v>0</v>
      </c>
      <c r="D141">
        <f ca="1">IF('临-间接'!J141="(空白)","",'临-间接'!J141)</f>
        <v>0</v>
      </c>
      <c r="E141">
        <f ca="1">IF('临-间接'!K141="(空白)","",'临-间接'!K141)</f>
        <v>0</v>
      </c>
      <c r="F141">
        <f ca="1">IF('临-间接'!H141="(空白)","",'临-间接'!H141)</f>
        <v>0</v>
      </c>
      <c r="G141">
        <f ca="1">IF('临-间接'!L141="(空白)","",'临-间接'!L141)</f>
        <v>0</v>
      </c>
      <c r="H141">
        <f ca="1">IF('临-间接'!M141="(空白)",0,'临-间接'!M141)</f>
        <v>0</v>
      </c>
      <c r="I141" t="str">
        <f ca="1">IF(OR('临-间接'!R141=0,'临-间接'!R141="(空白)"),"",'临-间接'!R141)</f>
        <v/>
      </c>
      <c r="J141" s="34" t="str">
        <f ca="1">IF(OR('临-间接'!N141=0,'临-间接'!N141="(空白)"),"",'临-间接'!N141)</f>
        <v/>
      </c>
      <c r="K141" s="34" t="str">
        <f ca="1">IF(OR('临-间接'!O141=0,'临-间接'!O141="(空白)"),"",'临-间接'!O141)</f>
        <v/>
      </c>
      <c r="L141" s="34" t="str">
        <f ca="1">IF(OR('临-间接'!P141=0,'临-间接'!P141="(空白)"),"",'临-间接'!P141)</f>
        <v/>
      </c>
      <c r="M141">
        <f ca="1">IF('临-间接'!Q141="(空白)",0,'临-间接'!Q141)</f>
        <v>0</v>
      </c>
      <c r="N141" s="97" t="b">
        <f t="shared" ca="1" si="28"/>
        <v>0</v>
      </c>
      <c r="O141" s="97" t="b">
        <f t="shared" ca="1" si="29"/>
        <v>0</v>
      </c>
      <c r="P141" s="97" t="b">
        <f t="shared" ca="1" si="30"/>
        <v>0</v>
      </c>
      <c r="Q141" s="97" t="b">
        <f t="shared" ca="1" si="31"/>
        <v>0</v>
      </c>
      <c r="R141" s="97" t="b">
        <f t="shared" ca="1" si="32"/>
        <v>0</v>
      </c>
      <c r="S141" s="97" t="str">
        <f t="shared" ca="1" si="33"/>
        <v>未开始</v>
      </c>
      <c r="T141" s="97">
        <f ca="1">IF(AND(N141,P141,NOT(Q141)),NETWORKDAYS(K141,AG141,项目参数!$B$2:$B$200),0)</f>
        <v>0</v>
      </c>
      <c r="U141" s="98">
        <f t="shared" ca="1" si="34"/>
        <v>0</v>
      </c>
      <c r="V141" s="117">
        <f t="shared" ca="1" si="35"/>
        <v>0</v>
      </c>
      <c r="W141" s="117">
        <f t="shared" ca="1" si="36"/>
        <v>0</v>
      </c>
      <c r="X141" s="117" t="str">
        <f t="shared" ca="1" si="37"/>
        <v/>
      </c>
      <c r="Y141" s="97">
        <f t="shared" ca="1" si="38"/>
        <v>0</v>
      </c>
      <c r="Z141" s="97">
        <f t="shared" ca="1" si="39"/>
        <v>0</v>
      </c>
      <c r="AA141" s="97">
        <f ca="1">IF(AND(N141,P141,K141&gt;项目信息!$C$18),INT((IF(Q141,L141,K141)-项目信息!$C$18)/30)+1,0)</f>
        <v>0</v>
      </c>
      <c r="AB141" s="97" t="str">
        <f ca="1">IF(N141,WEEKNUM(IF(L141&lt;&gt;"",L141,IF(K141&lt;&gt;"",K141,J141)-项目信息!$C$18)+1),"")</f>
        <v/>
      </c>
      <c r="AC141" s="97" t="str">
        <f ca="1">IFERROR(VLOOKUP(VLOOKUP(G141,内部通讯录!$B:$F,5,FALSE),项目参数!$I$14:$J$21,2,FALSE),"")</f>
        <v/>
      </c>
      <c r="AD141" s="97" t="str">
        <f ca="1">IF($N141,$AC141*V141/项目参数!$J$29,"")</f>
        <v/>
      </c>
      <c r="AE141" s="97" t="str">
        <f ca="1">IF($N141,$AC141*W141/项目参数!$J$29,"")</f>
        <v/>
      </c>
      <c r="AF141" s="99" t="str">
        <f ca="1">IF(OR('临-间接'!S141=0,'临-间接'!S141="(空白)"),"",'临-间接'!S141)</f>
        <v/>
      </c>
      <c r="AG141" s="34" t="str">
        <f ca="1">IF(P141,IF(L141&lt;&gt;"", L141, IF(OR(I141="暂停",I141="取消"), IFERROR(WORKDAY.INTL($K141,$M141*$H141,1,项目参数!$B$2:$B$200),WORKDAY($K141,$M141*$H141,1)),TODAY())),"")</f>
        <v/>
      </c>
      <c r="AH141">
        <f ca="1">IF(AND(N141,P141),IF('临-间接'!T141="(空白)",0,'临-间接'!T141),0)</f>
        <v>0</v>
      </c>
      <c r="AI141" s="34" t="str">
        <f ca="1">IF($N141,VLOOKUP($B141,项目阶段与里程碑!$B:$E,3,FALSE),"")</f>
        <v/>
      </c>
      <c r="AJ141" s="34" t="str">
        <f ca="1">IF($N141,VLOOKUP($B141,项目阶段与里程碑!$B:$E,4,FALSE),"")</f>
        <v/>
      </c>
      <c r="AK141" s="34" t="str">
        <f t="shared" ca="1" si="40"/>
        <v/>
      </c>
      <c r="AL141" s="92" t="str">
        <f ca="1">IF($AK141&lt;&gt;"",IFERROR(NETWORKDAYS.INTL($AI141,$AK141,1,项目参数!$B$2:$B$200),NETWORKDAYS($AI141,$AK141,1)),"")</f>
        <v/>
      </c>
      <c r="AM141" s="92" t="str">
        <f ca="1">IF(K141&lt;&gt;"",IFERROR(NETWORKDAYS.INTL($AI141,$K141,1,项目参数!$B$2:$B$200),NETWORKDAYS($AI141,$K141,1)),"")</f>
        <v/>
      </c>
      <c r="AN141" s="92" t="str">
        <f ca="1">IF(L141&lt;&gt;"",IFERROR(NETWORKDAYS.INTL($AI141,$L141,1,项目参数!$B$2:$B$200),NETWORKDAYS($AI141,$L141,1)),"")</f>
        <v/>
      </c>
    </row>
    <row r="142" spans="1:40">
      <c r="A142">
        <f ca="1">IF('临-间接'!F142="(空白)","",'临-间接'!F142)</f>
        <v>0</v>
      </c>
      <c r="B142">
        <f ca="1">IF('临-间接'!G142="(空白)","",'临-间接'!G142)</f>
        <v>0</v>
      </c>
      <c r="C142">
        <f ca="1">IF('临-间接'!I142="(空白)","",'临-间接'!I142)</f>
        <v>0</v>
      </c>
      <c r="D142">
        <f ca="1">IF('临-间接'!J142="(空白)","",'临-间接'!J142)</f>
        <v>0</v>
      </c>
      <c r="E142">
        <f ca="1">IF('临-间接'!K142="(空白)","",'临-间接'!K142)</f>
        <v>0</v>
      </c>
      <c r="F142">
        <f ca="1">IF('临-间接'!H142="(空白)","",'临-间接'!H142)</f>
        <v>0</v>
      </c>
      <c r="G142">
        <f ca="1">IF('临-间接'!L142="(空白)","",'临-间接'!L142)</f>
        <v>0</v>
      </c>
      <c r="H142">
        <f ca="1">IF('临-间接'!M142="(空白)",0,'临-间接'!M142)</f>
        <v>0</v>
      </c>
      <c r="I142" t="str">
        <f ca="1">IF(OR('临-间接'!R142=0,'临-间接'!R142="(空白)"),"",'临-间接'!R142)</f>
        <v/>
      </c>
      <c r="J142" s="34" t="str">
        <f ca="1">IF(OR('临-间接'!N142=0,'临-间接'!N142="(空白)"),"",'临-间接'!N142)</f>
        <v/>
      </c>
      <c r="K142" s="34" t="str">
        <f ca="1">IF(OR('临-间接'!O142=0,'临-间接'!O142="(空白)"),"",'临-间接'!O142)</f>
        <v/>
      </c>
      <c r="L142" s="34" t="str">
        <f ca="1">IF(OR('临-间接'!P142=0,'临-间接'!P142="(空白)"),"",'临-间接'!P142)</f>
        <v/>
      </c>
      <c r="M142">
        <f ca="1">IF('临-间接'!Q142="(空白)",0,'临-间接'!Q142)</f>
        <v>0</v>
      </c>
      <c r="N142" s="97" t="b">
        <f t="shared" ca="1" si="28"/>
        <v>0</v>
      </c>
      <c r="O142" s="97" t="b">
        <f t="shared" ca="1" si="29"/>
        <v>0</v>
      </c>
      <c r="P142" s="97" t="b">
        <f t="shared" ca="1" si="30"/>
        <v>0</v>
      </c>
      <c r="Q142" s="97" t="b">
        <f t="shared" ca="1" si="31"/>
        <v>0</v>
      </c>
      <c r="R142" s="97" t="b">
        <f t="shared" ca="1" si="32"/>
        <v>0</v>
      </c>
      <c r="S142" s="97" t="str">
        <f t="shared" ca="1" si="33"/>
        <v>未开始</v>
      </c>
      <c r="T142" s="97">
        <f ca="1">IF(AND(N142,P142,NOT(Q142)),NETWORKDAYS(K142,AG142,项目参数!$B$2:$B$200),0)</f>
        <v>0</v>
      </c>
      <c r="U142" s="98">
        <f t="shared" ca="1" si="34"/>
        <v>0</v>
      </c>
      <c r="V142" s="117">
        <f t="shared" ca="1" si="35"/>
        <v>0</v>
      </c>
      <c r="W142" s="117">
        <f t="shared" ca="1" si="36"/>
        <v>0</v>
      </c>
      <c r="X142" s="117" t="str">
        <f t="shared" ca="1" si="37"/>
        <v/>
      </c>
      <c r="Y142" s="97">
        <f t="shared" ca="1" si="38"/>
        <v>0</v>
      </c>
      <c r="Z142" s="97">
        <f t="shared" ca="1" si="39"/>
        <v>0</v>
      </c>
      <c r="AA142" s="97">
        <f ca="1">IF(AND(N142,P142,K142&gt;项目信息!$C$18),INT((IF(Q142,L142,K142)-项目信息!$C$18)/30)+1,0)</f>
        <v>0</v>
      </c>
      <c r="AB142" s="97" t="str">
        <f ca="1">IF(N142,WEEKNUM(IF(L142&lt;&gt;"",L142,IF(K142&lt;&gt;"",K142,J142)-项目信息!$C$18)+1),"")</f>
        <v/>
      </c>
      <c r="AC142" s="97" t="str">
        <f ca="1">IFERROR(VLOOKUP(VLOOKUP(G142,内部通讯录!$B:$F,5,FALSE),项目参数!$I$14:$J$21,2,FALSE),"")</f>
        <v/>
      </c>
      <c r="AD142" s="97" t="str">
        <f ca="1">IF($N142,$AC142*V142/项目参数!$J$29,"")</f>
        <v/>
      </c>
      <c r="AE142" s="97" t="str">
        <f ca="1">IF($N142,$AC142*W142/项目参数!$J$29,"")</f>
        <v/>
      </c>
      <c r="AF142" s="99" t="str">
        <f ca="1">IF(OR('临-间接'!S142=0,'临-间接'!S142="(空白)"),"",'临-间接'!S142)</f>
        <v/>
      </c>
      <c r="AG142" s="34" t="str">
        <f ca="1">IF(P142,IF(L142&lt;&gt;"", L142, IF(OR(I142="暂停",I142="取消"), IFERROR(WORKDAY.INTL($K142,$M142*$H142,1,项目参数!$B$2:$B$200),WORKDAY($K142,$M142*$H142,1)),TODAY())),"")</f>
        <v/>
      </c>
      <c r="AH142">
        <f ca="1">IF(AND(N142,P142),IF('临-间接'!T142="(空白)",0,'临-间接'!T142),0)</f>
        <v>0</v>
      </c>
      <c r="AI142" s="34" t="str">
        <f ca="1">IF($N142,VLOOKUP($B142,项目阶段与里程碑!$B:$E,3,FALSE),"")</f>
        <v/>
      </c>
      <c r="AJ142" s="34" t="str">
        <f ca="1">IF($N142,VLOOKUP($B142,项目阶段与里程碑!$B:$E,4,FALSE),"")</f>
        <v/>
      </c>
      <c r="AK142" s="34" t="str">
        <f t="shared" ca="1" si="40"/>
        <v/>
      </c>
      <c r="AL142" s="92" t="str">
        <f ca="1">IF($AK142&lt;&gt;"",IFERROR(NETWORKDAYS.INTL($AI142,$AK142,1,项目参数!$B$2:$B$200),NETWORKDAYS($AI142,$AK142,1)),"")</f>
        <v/>
      </c>
      <c r="AM142" s="92" t="str">
        <f ca="1">IF(K142&lt;&gt;"",IFERROR(NETWORKDAYS.INTL($AI142,$K142,1,项目参数!$B$2:$B$200),NETWORKDAYS($AI142,$K142,1)),"")</f>
        <v/>
      </c>
      <c r="AN142" s="92" t="str">
        <f ca="1">IF(L142&lt;&gt;"",IFERROR(NETWORKDAYS.INTL($AI142,$L142,1,项目参数!$B$2:$B$200),NETWORKDAYS($AI142,$L142,1)),"")</f>
        <v/>
      </c>
    </row>
    <row r="143" spans="1:40">
      <c r="A143">
        <f ca="1">IF('临-间接'!F143="(空白)","",'临-间接'!F143)</f>
        <v>0</v>
      </c>
      <c r="B143">
        <f ca="1">IF('临-间接'!G143="(空白)","",'临-间接'!G143)</f>
        <v>0</v>
      </c>
      <c r="C143">
        <f ca="1">IF('临-间接'!I143="(空白)","",'临-间接'!I143)</f>
        <v>0</v>
      </c>
      <c r="D143">
        <f ca="1">IF('临-间接'!J143="(空白)","",'临-间接'!J143)</f>
        <v>0</v>
      </c>
      <c r="E143">
        <f ca="1">IF('临-间接'!K143="(空白)","",'临-间接'!K143)</f>
        <v>0</v>
      </c>
      <c r="F143">
        <f ca="1">IF('临-间接'!H143="(空白)","",'临-间接'!H143)</f>
        <v>0</v>
      </c>
      <c r="G143">
        <f ca="1">IF('临-间接'!L143="(空白)","",'临-间接'!L143)</f>
        <v>0</v>
      </c>
      <c r="H143">
        <f ca="1">IF('临-间接'!M143="(空白)",0,'临-间接'!M143)</f>
        <v>0</v>
      </c>
      <c r="I143" t="str">
        <f ca="1">IF(OR('临-间接'!R143=0,'临-间接'!R143="(空白)"),"",'临-间接'!R143)</f>
        <v/>
      </c>
      <c r="J143" s="34" t="str">
        <f ca="1">IF(OR('临-间接'!N143=0,'临-间接'!N143="(空白)"),"",'临-间接'!N143)</f>
        <v/>
      </c>
      <c r="K143" s="34" t="str">
        <f ca="1">IF(OR('临-间接'!O143=0,'临-间接'!O143="(空白)"),"",'临-间接'!O143)</f>
        <v/>
      </c>
      <c r="L143" s="34" t="str">
        <f ca="1">IF(OR('临-间接'!P143=0,'临-间接'!P143="(空白)"),"",'临-间接'!P143)</f>
        <v/>
      </c>
      <c r="M143">
        <f ca="1">IF('临-间接'!Q143="(空白)",0,'临-间接'!Q143)</f>
        <v>0</v>
      </c>
      <c r="N143" s="97" t="b">
        <f t="shared" ca="1" si="28"/>
        <v>0</v>
      </c>
      <c r="O143" s="97" t="b">
        <f t="shared" ca="1" si="29"/>
        <v>0</v>
      </c>
      <c r="P143" s="97" t="b">
        <f t="shared" ca="1" si="30"/>
        <v>0</v>
      </c>
      <c r="Q143" s="97" t="b">
        <f t="shared" ca="1" si="31"/>
        <v>0</v>
      </c>
      <c r="R143" s="97" t="b">
        <f t="shared" ca="1" si="32"/>
        <v>0</v>
      </c>
      <c r="S143" s="97" t="str">
        <f t="shared" ca="1" si="33"/>
        <v>未开始</v>
      </c>
      <c r="T143" s="97">
        <f ca="1">IF(AND(N143,P143,NOT(Q143)),NETWORKDAYS(K143,AG143,项目参数!$B$2:$B$200),0)</f>
        <v>0</v>
      </c>
      <c r="U143" s="98">
        <f t="shared" ca="1" si="34"/>
        <v>0</v>
      </c>
      <c r="V143" s="117">
        <f t="shared" ca="1" si="35"/>
        <v>0</v>
      </c>
      <c r="W143" s="117">
        <f t="shared" ca="1" si="36"/>
        <v>0</v>
      </c>
      <c r="X143" s="117" t="str">
        <f t="shared" ca="1" si="37"/>
        <v/>
      </c>
      <c r="Y143" s="97">
        <f t="shared" ca="1" si="38"/>
        <v>0</v>
      </c>
      <c r="Z143" s="97">
        <f t="shared" ca="1" si="39"/>
        <v>0</v>
      </c>
      <c r="AA143" s="97">
        <f ca="1">IF(AND(N143,P143,K143&gt;项目信息!$C$18),INT((IF(Q143,L143,K143)-项目信息!$C$18)/30)+1,0)</f>
        <v>0</v>
      </c>
      <c r="AB143" s="97" t="str">
        <f ca="1">IF(N143,WEEKNUM(IF(L143&lt;&gt;"",L143,IF(K143&lt;&gt;"",K143,J143)-项目信息!$C$18)+1),"")</f>
        <v/>
      </c>
      <c r="AC143" s="97" t="str">
        <f ca="1">IFERROR(VLOOKUP(VLOOKUP(G143,内部通讯录!$B:$F,5,FALSE),项目参数!$I$14:$J$21,2,FALSE),"")</f>
        <v/>
      </c>
      <c r="AD143" s="97" t="str">
        <f ca="1">IF($N143,$AC143*V143/项目参数!$J$29,"")</f>
        <v/>
      </c>
      <c r="AE143" s="97" t="str">
        <f ca="1">IF($N143,$AC143*W143/项目参数!$J$29,"")</f>
        <v/>
      </c>
      <c r="AF143" s="99" t="str">
        <f ca="1">IF(OR('临-间接'!S143=0,'临-间接'!S143="(空白)"),"",'临-间接'!S143)</f>
        <v/>
      </c>
      <c r="AG143" s="34" t="str">
        <f ca="1">IF(P143,IF(L143&lt;&gt;"", L143, IF(OR(I143="暂停",I143="取消"), IFERROR(WORKDAY.INTL($K143,$M143*$H143,1,项目参数!$B$2:$B$200),WORKDAY($K143,$M143*$H143,1)),TODAY())),"")</f>
        <v/>
      </c>
      <c r="AH143">
        <f ca="1">IF(AND(N143,P143),IF('临-间接'!T143="(空白)",0,'临-间接'!T143),0)</f>
        <v>0</v>
      </c>
      <c r="AI143" s="34" t="str">
        <f ca="1">IF($N143,VLOOKUP($B143,项目阶段与里程碑!$B:$E,3,FALSE),"")</f>
        <v/>
      </c>
      <c r="AJ143" s="34" t="str">
        <f ca="1">IF($N143,VLOOKUP($B143,项目阶段与里程碑!$B:$E,4,FALSE),"")</f>
        <v/>
      </c>
      <c r="AK143" s="34" t="str">
        <f t="shared" ca="1" si="40"/>
        <v/>
      </c>
      <c r="AL143" s="92" t="str">
        <f ca="1">IF($AK143&lt;&gt;"",IFERROR(NETWORKDAYS.INTL($AI143,$AK143,1,项目参数!$B$2:$B$200),NETWORKDAYS($AI143,$AK143,1)),"")</f>
        <v/>
      </c>
      <c r="AM143" s="92" t="str">
        <f ca="1">IF(K143&lt;&gt;"",IFERROR(NETWORKDAYS.INTL($AI143,$K143,1,项目参数!$B$2:$B$200),NETWORKDAYS($AI143,$K143,1)),"")</f>
        <v/>
      </c>
      <c r="AN143" s="92" t="str">
        <f ca="1">IF(L143&lt;&gt;"",IFERROR(NETWORKDAYS.INTL($AI143,$L143,1,项目参数!$B$2:$B$200),NETWORKDAYS($AI143,$L143,1)),"")</f>
        <v/>
      </c>
    </row>
    <row r="144" spans="1:40">
      <c r="A144">
        <f ca="1">IF('临-间接'!F144="(空白)","",'临-间接'!F144)</f>
        <v>0</v>
      </c>
      <c r="B144">
        <f ca="1">IF('临-间接'!G144="(空白)","",'临-间接'!G144)</f>
        <v>0</v>
      </c>
      <c r="C144">
        <f ca="1">IF('临-间接'!I144="(空白)","",'临-间接'!I144)</f>
        <v>0</v>
      </c>
      <c r="D144">
        <f ca="1">IF('临-间接'!J144="(空白)","",'临-间接'!J144)</f>
        <v>0</v>
      </c>
      <c r="E144">
        <f ca="1">IF('临-间接'!K144="(空白)","",'临-间接'!K144)</f>
        <v>0</v>
      </c>
      <c r="F144">
        <f ca="1">IF('临-间接'!H144="(空白)","",'临-间接'!H144)</f>
        <v>0</v>
      </c>
      <c r="G144">
        <f ca="1">IF('临-间接'!L144="(空白)","",'临-间接'!L144)</f>
        <v>0</v>
      </c>
      <c r="H144">
        <f ca="1">IF('临-间接'!M144="(空白)",0,'临-间接'!M144)</f>
        <v>0</v>
      </c>
      <c r="I144" t="str">
        <f ca="1">IF(OR('临-间接'!R144=0,'临-间接'!R144="(空白)"),"",'临-间接'!R144)</f>
        <v/>
      </c>
      <c r="J144" s="34" t="str">
        <f ca="1">IF(OR('临-间接'!N144=0,'临-间接'!N144="(空白)"),"",'临-间接'!N144)</f>
        <v/>
      </c>
      <c r="K144" s="34" t="str">
        <f ca="1">IF(OR('临-间接'!O144=0,'临-间接'!O144="(空白)"),"",'临-间接'!O144)</f>
        <v/>
      </c>
      <c r="L144" s="34" t="str">
        <f ca="1">IF(OR('临-间接'!P144=0,'临-间接'!P144="(空白)"),"",'临-间接'!P144)</f>
        <v/>
      </c>
      <c r="M144">
        <f ca="1">IF('临-间接'!Q144="(空白)",0,'临-间接'!Q144)</f>
        <v>0</v>
      </c>
      <c r="N144" s="97" t="b">
        <f t="shared" ca="1" si="28"/>
        <v>0</v>
      </c>
      <c r="O144" s="97" t="b">
        <f t="shared" ca="1" si="29"/>
        <v>0</v>
      </c>
      <c r="P144" s="97" t="b">
        <f t="shared" ca="1" si="30"/>
        <v>0</v>
      </c>
      <c r="Q144" s="97" t="b">
        <f t="shared" ca="1" si="31"/>
        <v>0</v>
      </c>
      <c r="R144" s="97" t="b">
        <f t="shared" ca="1" si="32"/>
        <v>0</v>
      </c>
      <c r="S144" s="97" t="str">
        <f t="shared" ca="1" si="33"/>
        <v>未开始</v>
      </c>
      <c r="T144" s="97">
        <f ca="1">IF(AND(N144,P144,NOT(Q144)),NETWORKDAYS(K144,AG144,项目参数!$B$2:$B$200),0)</f>
        <v>0</v>
      </c>
      <c r="U144" s="98">
        <f t="shared" ca="1" si="34"/>
        <v>0</v>
      </c>
      <c r="V144" s="117">
        <f t="shared" ca="1" si="35"/>
        <v>0</v>
      </c>
      <c r="W144" s="117">
        <f t="shared" ca="1" si="36"/>
        <v>0</v>
      </c>
      <c r="X144" s="117" t="str">
        <f t="shared" ca="1" si="37"/>
        <v/>
      </c>
      <c r="Y144" s="97">
        <f t="shared" ca="1" si="38"/>
        <v>0</v>
      </c>
      <c r="Z144" s="97">
        <f t="shared" ca="1" si="39"/>
        <v>0</v>
      </c>
      <c r="AA144" s="97">
        <f ca="1">IF(AND(N144,P144,K144&gt;项目信息!$C$18),INT((IF(Q144,L144,K144)-项目信息!$C$18)/30)+1,0)</f>
        <v>0</v>
      </c>
      <c r="AB144" s="97" t="str">
        <f ca="1">IF(N144,WEEKNUM(IF(L144&lt;&gt;"",L144,IF(K144&lt;&gt;"",K144,J144)-项目信息!$C$18)+1),"")</f>
        <v/>
      </c>
      <c r="AC144" s="97" t="str">
        <f ca="1">IFERROR(VLOOKUP(VLOOKUP(G144,内部通讯录!$B:$F,5,FALSE),项目参数!$I$14:$J$21,2,FALSE),"")</f>
        <v/>
      </c>
      <c r="AD144" s="97" t="str">
        <f ca="1">IF($N144,$AC144*V144/项目参数!$J$29,"")</f>
        <v/>
      </c>
      <c r="AE144" s="97" t="str">
        <f ca="1">IF($N144,$AC144*W144/项目参数!$J$29,"")</f>
        <v/>
      </c>
      <c r="AF144" s="99" t="str">
        <f ca="1">IF(OR('临-间接'!S144=0,'临-间接'!S144="(空白)"),"",'临-间接'!S144)</f>
        <v/>
      </c>
      <c r="AG144" s="34" t="str">
        <f ca="1">IF(P144,IF(L144&lt;&gt;"", L144, IF(OR(I144="暂停",I144="取消"), IFERROR(WORKDAY.INTL($K144,$M144*$H144,1,项目参数!$B$2:$B$200),WORKDAY($K144,$M144*$H144,1)),TODAY())),"")</f>
        <v/>
      </c>
      <c r="AH144">
        <f ca="1">IF(AND(N144,P144),IF('临-间接'!T144="(空白)",0,'临-间接'!T144),0)</f>
        <v>0</v>
      </c>
      <c r="AI144" s="34" t="str">
        <f ca="1">IF($N144,VLOOKUP($B144,项目阶段与里程碑!$B:$E,3,FALSE),"")</f>
        <v/>
      </c>
      <c r="AJ144" s="34" t="str">
        <f ca="1">IF($N144,VLOOKUP($B144,项目阶段与里程碑!$B:$E,4,FALSE),"")</f>
        <v/>
      </c>
      <c r="AK144" s="34" t="str">
        <f t="shared" ca="1" si="40"/>
        <v/>
      </c>
      <c r="AL144" s="92" t="str">
        <f ca="1">IF($AK144&lt;&gt;"",IFERROR(NETWORKDAYS.INTL($AI144,$AK144,1,项目参数!$B$2:$B$200),NETWORKDAYS($AI144,$AK144,1)),"")</f>
        <v/>
      </c>
      <c r="AM144" s="92" t="str">
        <f ca="1">IF(K144&lt;&gt;"",IFERROR(NETWORKDAYS.INTL($AI144,$K144,1,项目参数!$B$2:$B$200),NETWORKDAYS($AI144,$K144,1)),"")</f>
        <v/>
      </c>
      <c r="AN144" s="92" t="str">
        <f ca="1">IF(L144&lt;&gt;"",IFERROR(NETWORKDAYS.INTL($AI144,$L144,1,项目参数!$B$2:$B$200),NETWORKDAYS($AI144,$L144,1)),"")</f>
        <v/>
      </c>
    </row>
    <row r="145" spans="1:40">
      <c r="A145">
        <f ca="1">IF('临-间接'!F145="(空白)","",'临-间接'!F145)</f>
        <v>0</v>
      </c>
      <c r="B145">
        <f ca="1">IF('临-间接'!G145="(空白)","",'临-间接'!G145)</f>
        <v>0</v>
      </c>
      <c r="C145">
        <f ca="1">IF('临-间接'!I145="(空白)","",'临-间接'!I145)</f>
        <v>0</v>
      </c>
      <c r="D145">
        <f ca="1">IF('临-间接'!J145="(空白)","",'临-间接'!J145)</f>
        <v>0</v>
      </c>
      <c r="E145">
        <f ca="1">IF('临-间接'!K145="(空白)","",'临-间接'!K145)</f>
        <v>0</v>
      </c>
      <c r="F145">
        <f ca="1">IF('临-间接'!H145="(空白)","",'临-间接'!H145)</f>
        <v>0</v>
      </c>
      <c r="G145">
        <f ca="1">IF('临-间接'!L145="(空白)","",'临-间接'!L145)</f>
        <v>0</v>
      </c>
      <c r="H145">
        <f ca="1">IF('临-间接'!M145="(空白)",0,'临-间接'!M145)</f>
        <v>0</v>
      </c>
      <c r="I145" t="str">
        <f ca="1">IF(OR('临-间接'!R145=0,'临-间接'!R145="(空白)"),"",'临-间接'!R145)</f>
        <v/>
      </c>
      <c r="J145" s="34" t="str">
        <f ca="1">IF(OR('临-间接'!N145=0,'临-间接'!N145="(空白)"),"",'临-间接'!N145)</f>
        <v/>
      </c>
      <c r="K145" s="34" t="str">
        <f ca="1">IF(OR('临-间接'!O145=0,'临-间接'!O145="(空白)"),"",'临-间接'!O145)</f>
        <v/>
      </c>
      <c r="L145" s="34" t="str">
        <f ca="1">IF(OR('临-间接'!P145=0,'临-间接'!P145="(空白)"),"",'临-间接'!P145)</f>
        <v/>
      </c>
      <c r="M145">
        <f ca="1">IF('临-间接'!Q145="(空白)",0,'临-间接'!Q145)</f>
        <v>0</v>
      </c>
      <c r="N145" s="97" t="b">
        <f t="shared" ca="1" si="28"/>
        <v>0</v>
      </c>
      <c r="O145" s="97" t="b">
        <f t="shared" ca="1" si="29"/>
        <v>0</v>
      </c>
      <c r="P145" s="97" t="b">
        <f t="shared" ca="1" si="30"/>
        <v>0</v>
      </c>
      <c r="Q145" s="97" t="b">
        <f t="shared" ca="1" si="31"/>
        <v>0</v>
      </c>
      <c r="R145" s="97" t="b">
        <f t="shared" ca="1" si="32"/>
        <v>0</v>
      </c>
      <c r="S145" s="97" t="str">
        <f t="shared" ca="1" si="33"/>
        <v>未开始</v>
      </c>
      <c r="T145" s="97">
        <f ca="1">IF(AND(N145,P145,NOT(Q145)),NETWORKDAYS(K145,AG145,项目参数!$B$2:$B$200),0)</f>
        <v>0</v>
      </c>
      <c r="U145" s="98">
        <f t="shared" ca="1" si="34"/>
        <v>0</v>
      </c>
      <c r="V145" s="117">
        <f t="shared" ca="1" si="35"/>
        <v>0</v>
      </c>
      <c r="W145" s="117">
        <f t="shared" ca="1" si="36"/>
        <v>0</v>
      </c>
      <c r="X145" s="117" t="str">
        <f t="shared" ca="1" si="37"/>
        <v/>
      </c>
      <c r="Y145" s="97">
        <f t="shared" ca="1" si="38"/>
        <v>0</v>
      </c>
      <c r="Z145" s="97">
        <f t="shared" ca="1" si="39"/>
        <v>0</v>
      </c>
      <c r="AA145" s="97">
        <f ca="1">IF(AND(N145,P145,K145&gt;项目信息!$C$18),INT((IF(Q145,L145,K145)-项目信息!$C$18)/30)+1,0)</f>
        <v>0</v>
      </c>
      <c r="AB145" s="97" t="str">
        <f ca="1">IF(N145,WEEKNUM(IF(L145&lt;&gt;"",L145,IF(K145&lt;&gt;"",K145,J145)-项目信息!$C$18)+1),"")</f>
        <v/>
      </c>
      <c r="AC145" s="97" t="str">
        <f ca="1">IFERROR(VLOOKUP(VLOOKUP(G145,内部通讯录!$B:$F,5,FALSE),项目参数!$I$14:$J$21,2,FALSE),"")</f>
        <v/>
      </c>
      <c r="AD145" s="97" t="str">
        <f ca="1">IF($N145,$AC145*V145/项目参数!$J$29,"")</f>
        <v/>
      </c>
      <c r="AE145" s="97" t="str">
        <f ca="1">IF($N145,$AC145*W145/项目参数!$J$29,"")</f>
        <v/>
      </c>
      <c r="AF145" s="99" t="str">
        <f ca="1">IF(OR('临-间接'!S145=0,'临-间接'!S145="(空白)"),"",'临-间接'!S145)</f>
        <v/>
      </c>
      <c r="AG145" s="34" t="str">
        <f ca="1">IF(P145,IF(L145&lt;&gt;"", L145, IF(OR(I145="暂停",I145="取消"), IFERROR(WORKDAY.INTL($K145,$M145*$H145,1,项目参数!$B$2:$B$200),WORKDAY($K145,$M145*$H145,1)),TODAY())),"")</f>
        <v/>
      </c>
      <c r="AH145">
        <f ca="1">IF(AND(N145,P145),IF('临-间接'!T145="(空白)",0,'临-间接'!T145),0)</f>
        <v>0</v>
      </c>
      <c r="AI145" s="34" t="str">
        <f ca="1">IF($N145,VLOOKUP($B145,项目阶段与里程碑!$B:$E,3,FALSE),"")</f>
        <v/>
      </c>
      <c r="AJ145" s="34" t="str">
        <f ca="1">IF($N145,VLOOKUP($B145,项目阶段与里程碑!$B:$E,4,FALSE),"")</f>
        <v/>
      </c>
      <c r="AK145" s="34" t="str">
        <f t="shared" ca="1" si="40"/>
        <v/>
      </c>
      <c r="AL145" s="92" t="str">
        <f ca="1">IF($AK145&lt;&gt;"",IFERROR(NETWORKDAYS.INTL($AI145,$AK145,1,项目参数!$B$2:$B$200),NETWORKDAYS($AI145,$AK145,1)),"")</f>
        <v/>
      </c>
      <c r="AM145" s="92" t="str">
        <f ca="1">IF(K145&lt;&gt;"",IFERROR(NETWORKDAYS.INTL($AI145,$K145,1,项目参数!$B$2:$B$200),NETWORKDAYS($AI145,$K145,1)),"")</f>
        <v/>
      </c>
      <c r="AN145" s="92" t="str">
        <f ca="1">IF(L145&lt;&gt;"",IFERROR(NETWORKDAYS.INTL($AI145,$L145,1,项目参数!$B$2:$B$200),NETWORKDAYS($AI145,$L145,1)),"")</f>
        <v/>
      </c>
    </row>
    <row r="146" spans="1:40">
      <c r="A146">
        <f ca="1">IF('临-间接'!F146="(空白)","",'临-间接'!F146)</f>
        <v>0</v>
      </c>
      <c r="B146">
        <f ca="1">IF('临-间接'!G146="(空白)","",'临-间接'!G146)</f>
        <v>0</v>
      </c>
      <c r="C146">
        <f ca="1">IF('临-间接'!I146="(空白)","",'临-间接'!I146)</f>
        <v>0</v>
      </c>
      <c r="D146">
        <f ca="1">IF('临-间接'!J146="(空白)","",'临-间接'!J146)</f>
        <v>0</v>
      </c>
      <c r="E146">
        <f ca="1">IF('临-间接'!K146="(空白)","",'临-间接'!K146)</f>
        <v>0</v>
      </c>
      <c r="F146">
        <f ca="1">IF('临-间接'!H146="(空白)","",'临-间接'!H146)</f>
        <v>0</v>
      </c>
      <c r="G146">
        <f ca="1">IF('临-间接'!L146="(空白)","",'临-间接'!L146)</f>
        <v>0</v>
      </c>
      <c r="H146">
        <f ca="1">IF('临-间接'!M146="(空白)",0,'临-间接'!M146)</f>
        <v>0</v>
      </c>
      <c r="I146" t="str">
        <f ca="1">IF(OR('临-间接'!R146=0,'临-间接'!R146="(空白)"),"",'临-间接'!R146)</f>
        <v/>
      </c>
      <c r="J146" s="34" t="str">
        <f ca="1">IF(OR('临-间接'!N146=0,'临-间接'!N146="(空白)"),"",'临-间接'!N146)</f>
        <v/>
      </c>
      <c r="K146" s="34" t="str">
        <f ca="1">IF(OR('临-间接'!O146=0,'临-间接'!O146="(空白)"),"",'临-间接'!O146)</f>
        <v/>
      </c>
      <c r="L146" s="34" t="str">
        <f ca="1">IF(OR('临-间接'!P146=0,'临-间接'!P146="(空白)"),"",'临-间接'!P146)</f>
        <v/>
      </c>
      <c r="M146">
        <f ca="1">IF('临-间接'!Q146="(空白)",0,'临-间接'!Q146)</f>
        <v>0</v>
      </c>
      <c r="N146" s="97" t="b">
        <f t="shared" ca="1" si="28"/>
        <v>0</v>
      </c>
      <c r="O146" s="97" t="b">
        <f t="shared" ca="1" si="29"/>
        <v>0</v>
      </c>
      <c r="P146" s="97" t="b">
        <f t="shared" ca="1" si="30"/>
        <v>0</v>
      </c>
      <c r="Q146" s="97" t="b">
        <f t="shared" ca="1" si="31"/>
        <v>0</v>
      </c>
      <c r="R146" s="97" t="b">
        <f t="shared" ca="1" si="32"/>
        <v>0</v>
      </c>
      <c r="S146" s="97" t="str">
        <f t="shared" ca="1" si="33"/>
        <v>未开始</v>
      </c>
      <c r="T146" s="97">
        <f ca="1">IF(AND(N146,P146,NOT(Q146)),NETWORKDAYS(K146,AG146,项目参数!$B$2:$B$200),0)</f>
        <v>0</v>
      </c>
      <c r="U146" s="98">
        <f t="shared" ca="1" si="34"/>
        <v>0</v>
      </c>
      <c r="V146" s="117">
        <f t="shared" ca="1" si="35"/>
        <v>0</v>
      </c>
      <c r="W146" s="117">
        <f t="shared" ca="1" si="36"/>
        <v>0</v>
      </c>
      <c r="X146" s="117" t="str">
        <f t="shared" ca="1" si="37"/>
        <v/>
      </c>
      <c r="Y146" s="97">
        <f t="shared" ca="1" si="38"/>
        <v>0</v>
      </c>
      <c r="Z146" s="97">
        <f t="shared" ca="1" si="39"/>
        <v>0</v>
      </c>
      <c r="AA146" s="97">
        <f ca="1">IF(AND(N146,P146,K146&gt;项目信息!$C$18),INT((IF(Q146,L146,K146)-项目信息!$C$18)/30)+1,0)</f>
        <v>0</v>
      </c>
      <c r="AB146" s="97" t="str">
        <f ca="1">IF(N146,WEEKNUM(IF(L146&lt;&gt;"",L146,IF(K146&lt;&gt;"",K146,J146)-项目信息!$C$18)+1),"")</f>
        <v/>
      </c>
      <c r="AC146" s="97" t="str">
        <f ca="1">IFERROR(VLOOKUP(VLOOKUP(G146,内部通讯录!$B:$F,5,FALSE),项目参数!$I$14:$J$21,2,FALSE),"")</f>
        <v/>
      </c>
      <c r="AD146" s="97" t="str">
        <f ca="1">IF($N146,$AC146*V146/项目参数!$J$29,"")</f>
        <v/>
      </c>
      <c r="AE146" s="97" t="str">
        <f ca="1">IF($N146,$AC146*W146/项目参数!$J$29,"")</f>
        <v/>
      </c>
      <c r="AF146" s="99" t="str">
        <f ca="1">IF(OR('临-间接'!S146=0,'临-间接'!S146="(空白)"),"",'临-间接'!S146)</f>
        <v/>
      </c>
      <c r="AG146" s="34" t="str">
        <f ca="1">IF(P146,IF(L146&lt;&gt;"", L146, IF(OR(I146="暂停",I146="取消"), IFERROR(WORKDAY.INTL($K146,$M146*$H146,1,项目参数!$B$2:$B$200),WORKDAY($K146,$M146*$H146,1)),TODAY())),"")</f>
        <v/>
      </c>
      <c r="AH146">
        <f ca="1">IF(AND(N146,P146),IF('临-间接'!T146="(空白)",0,'临-间接'!T146),0)</f>
        <v>0</v>
      </c>
      <c r="AI146" s="34" t="str">
        <f ca="1">IF($N146,VLOOKUP($B146,项目阶段与里程碑!$B:$E,3,FALSE),"")</f>
        <v/>
      </c>
      <c r="AJ146" s="34" t="str">
        <f ca="1">IF($N146,VLOOKUP($B146,项目阶段与里程碑!$B:$E,4,FALSE),"")</f>
        <v/>
      </c>
      <c r="AK146" s="34" t="str">
        <f t="shared" ca="1" si="40"/>
        <v/>
      </c>
      <c r="AL146" s="92" t="str">
        <f ca="1">IF($AK146&lt;&gt;"",IFERROR(NETWORKDAYS.INTL($AI146,$AK146,1,项目参数!$B$2:$B$200),NETWORKDAYS($AI146,$AK146,1)),"")</f>
        <v/>
      </c>
      <c r="AM146" s="92" t="str">
        <f ca="1">IF(K146&lt;&gt;"",IFERROR(NETWORKDAYS.INTL($AI146,$K146,1,项目参数!$B$2:$B$200),NETWORKDAYS($AI146,$K146,1)),"")</f>
        <v/>
      </c>
      <c r="AN146" s="92" t="str">
        <f ca="1">IF(L146&lt;&gt;"",IFERROR(NETWORKDAYS.INTL($AI146,$L146,1,项目参数!$B$2:$B$200),NETWORKDAYS($AI146,$L146,1)),"")</f>
        <v/>
      </c>
    </row>
    <row r="147" spans="1:40">
      <c r="A147">
        <f ca="1">IF('临-间接'!F147="(空白)","",'临-间接'!F147)</f>
        <v>0</v>
      </c>
      <c r="B147">
        <f ca="1">IF('临-间接'!G147="(空白)","",'临-间接'!G147)</f>
        <v>0</v>
      </c>
      <c r="C147">
        <f ca="1">IF('临-间接'!I147="(空白)","",'临-间接'!I147)</f>
        <v>0</v>
      </c>
      <c r="D147">
        <f ca="1">IF('临-间接'!J147="(空白)","",'临-间接'!J147)</f>
        <v>0</v>
      </c>
      <c r="E147">
        <f ca="1">IF('临-间接'!K147="(空白)","",'临-间接'!K147)</f>
        <v>0</v>
      </c>
      <c r="F147">
        <f ca="1">IF('临-间接'!H147="(空白)","",'临-间接'!H147)</f>
        <v>0</v>
      </c>
      <c r="G147">
        <f ca="1">IF('临-间接'!L147="(空白)","",'临-间接'!L147)</f>
        <v>0</v>
      </c>
      <c r="H147">
        <f ca="1">IF('临-间接'!M147="(空白)",0,'临-间接'!M147)</f>
        <v>0</v>
      </c>
      <c r="I147" t="str">
        <f ca="1">IF(OR('临-间接'!R147=0,'临-间接'!R147="(空白)"),"",'临-间接'!R147)</f>
        <v/>
      </c>
      <c r="J147" s="34" t="str">
        <f ca="1">IF(OR('临-间接'!N147=0,'临-间接'!N147="(空白)"),"",'临-间接'!N147)</f>
        <v/>
      </c>
      <c r="K147" s="34" t="str">
        <f ca="1">IF(OR('临-间接'!O147=0,'临-间接'!O147="(空白)"),"",'临-间接'!O147)</f>
        <v/>
      </c>
      <c r="L147" s="34" t="str">
        <f ca="1">IF(OR('临-间接'!P147=0,'临-间接'!P147="(空白)"),"",'临-间接'!P147)</f>
        <v/>
      </c>
      <c r="M147">
        <f ca="1">IF('临-间接'!Q147="(空白)",0,'临-间接'!Q147)</f>
        <v>0</v>
      </c>
      <c r="N147" s="97" t="b">
        <f t="shared" ca="1" si="28"/>
        <v>0</v>
      </c>
      <c r="O147" s="97" t="b">
        <f t="shared" ca="1" si="29"/>
        <v>0</v>
      </c>
      <c r="P147" s="97" t="b">
        <f t="shared" ca="1" si="30"/>
        <v>0</v>
      </c>
      <c r="Q147" s="97" t="b">
        <f t="shared" ca="1" si="31"/>
        <v>0</v>
      </c>
      <c r="R147" s="97" t="b">
        <f t="shared" ca="1" si="32"/>
        <v>0</v>
      </c>
      <c r="S147" s="97" t="str">
        <f t="shared" ca="1" si="33"/>
        <v>未开始</v>
      </c>
      <c r="T147" s="97">
        <f ca="1">IF(AND(N147,P147,NOT(Q147)),NETWORKDAYS(K147,AG147,项目参数!$B$2:$B$200),0)</f>
        <v>0</v>
      </c>
      <c r="U147" s="98">
        <f t="shared" ca="1" si="34"/>
        <v>0</v>
      </c>
      <c r="V147" s="117">
        <f t="shared" ca="1" si="35"/>
        <v>0</v>
      </c>
      <c r="W147" s="117">
        <f t="shared" ca="1" si="36"/>
        <v>0</v>
      </c>
      <c r="X147" s="117" t="str">
        <f t="shared" ca="1" si="37"/>
        <v/>
      </c>
      <c r="Y147" s="97">
        <f t="shared" ca="1" si="38"/>
        <v>0</v>
      </c>
      <c r="Z147" s="97">
        <f t="shared" ca="1" si="39"/>
        <v>0</v>
      </c>
      <c r="AA147" s="97">
        <f ca="1">IF(AND(N147,P147,K147&gt;项目信息!$C$18),INT((IF(Q147,L147,K147)-项目信息!$C$18)/30)+1,0)</f>
        <v>0</v>
      </c>
      <c r="AB147" s="97" t="str">
        <f ca="1">IF(N147,WEEKNUM(IF(L147&lt;&gt;"",L147,IF(K147&lt;&gt;"",K147,J147)-项目信息!$C$18)+1),"")</f>
        <v/>
      </c>
      <c r="AC147" s="97" t="str">
        <f ca="1">IFERROR(VLOOKUP(VLOOKUP(G147,内部通讯录!$B:$F,5,FALSE),项目参数!$I$14:$J$21,2,FALSE),"")</f>
        <v/>
      </c>
      <c r="AD147" s="97" t="str">
        <f ca="1">IF($N147,$AC147*V147/项目参数!$J$29,"")</f>
        <v/>
      </c>
      <c r="AE147" s="97" t="str">
        <f ca="1">IF($N147,$AC147*W147/项目参数!$J$29,"")</f>
        <v/>
      </c>
      <c r="AF147" s="99" t="str">
        <f ca="1">IF(OR('临-间接'!S147=0,'临-间接'!S147="(空白)"),"",'临-间接'!S147)</f>
        <v/>
      </c>
      <c r="AG147" s="34" t="str">
        <f ca="1">IF(P147,IF(L147&lt;&gt;"", L147, IF(OR(I147="暂停",I147="取消"), IFERROR(WORKDAY.INTL($K147,$M147*$H147,1,项目参数!$B$2:$B$200),WORKDAY($K147,$M147*$H147,1)),TODAY())),"")</f>
        <v/>
      </c>
      <c r="AH147">
        <f ca="1">IF(AND(N147,P147),IF('临-间接'!T147="(空白)",0,'临-间接'!T147),0)</f>
        <v>0</v>
      </c>
      <c r="AI147" s="34" t="str">
        <f ca="1">IF($N147,VLOOKUP($B147,项目阶段与里程碑!$B:$E,3,FALSE),"")</f>
        <v/>
      </c>
      <c r="AJ147" s="34" t="str">
        <f ca="1">IF($N147,VLOOKUP($B147,项目阶段与里程碑!$B:$E,4,FALSE),"")</f>
        <v/>
      </c>
      <c r="AK147" s="34" t="str">
        <f t="shared" ca="1" si="40"/>
        <v/>
      </c>
      <c r="AL147" s="92" t="str">
        <f ca="1">IF($AK147&lt;&gt;"",IFERROR(NETWORKDAYS.INTL($AI147,$AK147,1,项目参数!$B$2:$B$200),NETWORKDAYS($AI147,$AK147,1)),"")</f>
        <v/>
      </c>
      <c r="AM147" s="92" t="str">
        <f ca="1">IF(K147&lt;&gt;"",IFERROR(NETWORKDAYS.INTL($AI147,$K147,1,项目参数!$B$2:$B$200),NETWORKDAYS($AI147,$K147,1)),"")</f>
        <v/>
      </c>
      <c r="AN147" s="92" t="str">
        <f ca="1">IF(L147&lt;&gt;"",IFERROR(NETWORKDAYS.INTL($AI147,$L147,1,项目参数!$B$2:$B$200),NETWORKDAYS($AI147,$L147,1)),"")</f>
        <v/>
      </c>
    </row>
    <row r="148" spans="1:40">
      <c r="A148">
        <f ca="1">IF('临-间接'!F148="(空白)","",'临-间接'!F148)</f>
        <v>0</v>
      </c>
      <c r="B148">
        <f ca="1">IF('临-间接'!G148="(空白)","",'临-间接'!G148)</f>
        <v>0</v>
      </c>
      <c r="C148">
        <f ca="1">IF('临-间接'!I148="(空白)","",'临-间接'!I148)</f>
        <v>0</v>
      </c>
      <c r="D148">
        <f ca="1">IF('临-间接'!J148="(空白)","",'临-间接'!J148)</f>
        <v>0</v>
      </c>
      <c r="E148">
        <f ca="1">IF('临-间接'!K148="(空白)","",'临-间接'!K148)</f>
        <v>0</v>
      </c>
      <c r="F148">
        <f ca="1">IF('临-间接'!H148="(空白)","",'临-间接'!H148)</f>
        <v>0</v>
      </c>
      <c r="G148">
        <f ca="1">IF('临-间接'!L148="(空白)","",'临-间接'!L148)</f>
        <v>0</v>
      </c>
      <c r="H148">
        <f ca="1">IF('临-间接'!M148="(空白)",0,'临-间接'!M148)</f>
        <v>0</v>
      </c>
      <c r="I148" t="str">
        <f ca="1">IF(OR('临-间接'!R148=0,'临-间接'!R148="(空白)"),"",'临-间接'!R148)</f>
        <v/>
      </c>
      <c r="J148" s="34" t="str">
        <f ca="1">IF(OR('临-间接'!N148=0,'临-间接'!N148="(空白)"),"",'临-间接'!N148)</f>
        <v/>
      </c>
      <c r="K148" s="34" t="str">
        <f ca="1">IF(OR('临-间接'!O148=0,'临-间接'!O148="(空白)"),"",'临-间接'!O148)</f>
        <v/>
      </c>
      <c r="L148" s="34" t="str">
        <f ca="1">IF(OR('临-间接'!P148=0,'临-间接'!P148="(空白)"),"",'临-间接'!P148)</f>
        <v/>
      </c>
      <c r="M148">
        <f ca="1">IF('临-间接'!Q148="(空白)",0,'临-间接'!Q148)</f>
        <v>0</v>
      </c>
      <c r="N148" s="97" t="b">
        <f t="shared" ca="1" si="28"/>
        <v>0</v>
      </c>
      <c r="O148" s="97" t="b">
        <f t="shared" ca="1" si="29"/>
        <v>0</v>
      </c>
      <c r="P148" s="97" t="b">
        <f t="shared" ca="1" si="30"/>
        <v>0</v>
      </c>
      <c r="Q148" s="97" t="b">
        <f t="shared" ca="1" si="31"/>
        <v>0</v>
      </c>
      <c r="R148" s="97" t="b">
        <f t="shared" ca="1" si="32"/>
        <v>0</v>
      </c>
      <c r="S148" s="97" t="str">
        <f t="shared" ca="1" si="33"/>
        <v>未开始</v>
      </c>
      <c r="T148" s="97">
        <f ca="1">IF(AND(N148,P148,NOT(Q148)),NETWORKDAYS(K148,AG148,项目参数!$B$2:$B$200),0)</f>
        <v>0</v>
      </c>
      <c r="U148" s="98">
        <f t="shared" ca="1" si="34"/>
        <v>0</v>
      </c>
      <c r="V148" s="117">
        <f t="shared" ca="1" si="35"/>
        <v>0</v>
      </c>
      <c r="W148" s="117">
        <f t="shared" ca="1" si="36"/>
        <v>0</v>
      </c>
      <c r="X148" s="117" t="str">
        <f t="shared" ca="1" si="37"/>
        <v/>
      </c>
      <c r="Y148" s="97">
        <f t="shared" ca="1" si="38"/>
        <v>0</v>
      </c>
      <c r="Z148" s="97">
        <f t="shared" ca="1" si="39"/>
        <v>0</v>
      </c>
      <c r="AA148" s="97">
        <f ca="1">IF(AND(N148,P148,K148&gt;项目信息!$C$18),INT((IF(Q148,L148,K148)-项目信息!$C$18)/30)+1,0)</f>
        <v>0</v>
      </c>
      <c r="AB148" s="97" t="str">
        <f ca="1">IF(N148,WEEKNUM(IF(L148&lt;&gt;"",L148,IF(K148&lt;&gt;"",K148,J148)-项目信息!$C$18)+1),"")</f>
        <v/>
      </c>
      <c r="AC148" s="97" t="str">
        <f ca="1">IFERROR(VLOOKUP(VLOOKUP(G148,内部通讯录!$B:$F,5,FALSE),项目参数!$I$14:$J$21,2,FALSE),"")</f>
        <v/>
      </c>
      <c r="AD148" s="97" t="str">
        <f ca="1">IF($N148,$AC148*V148/项目参数!$J$29,"")</f>
        <v/>
      </c>
      <c r="AE148" s="97" t="str">
        <f ca="1">IF($N148,$AC148*W148/项目参数!$J$29,"")</f>
        <v/>
      </c>
      <c r="AF148" s="99" t="str">
        <f ca="1">IF(OR('临-间接'!S148=0,'临-间接'!S148="(空白)"),"",'临-间接'!S148)</f>
        <v/>
      </c>
      <c r="AG148" s="34" t="str">
        <f ca="1">IF(P148,IF(L148&lt;&gt;"", L148, IF(OR(I148="暂停",I148="取消"), IFERROR(WORKDAY.INTL($K148,$M148*$H148,1,项目参数!$B$2:$B$200),WORKDAY($K148,$M148*$H148,1)),TODAY())),"")</f>
        <v/>
      </c>
      <c r="AH148">
        <f ca="1">IF(AND(N148,P148),IF('临-间接'!T148="(空白)",0,'临-间接'!T148),0)</f>
        <v>0</v>
      </c>
      <c r="AI148" s="34" t="str">
        <f ca="1">IF($N148,VLOOKUP($B148,项目阶段与里程碑!$B:$E,3,FALSE),"")</f>
        <v/>
      </c>
      <c r="AJ148" s="34" t="str">
        <f ca="1">IF($N148,VLOOKUP($B148,项目阶段与里程碑!$B:$E,4,FALSE),"")</f>
        <v/>
      </c>
      <c r="AK148" s="34" t="str">
        <f t="shared" ca="1" si="40"/>
        <v/>
      </c>
      <c r="AL148" s="92" t="str">
        <f ca="1">IF($AK148&lt;&gt;"",IFERROR(NETWORKDAYS.INTL($AI148,$AK148,1,项目参数!$B$2:$B$200),NETWORKDAYS($AI148,$AK148,1)),"")</f>
        <v/>
      </c>
      <c r="AM148" s="92" t="str">
        <f ca="1">IF(K148&lt;&gt;"",IFERROR(NETWORKDAYS.INTL($AI148,$K148,1,项目参数!$B$2:$B$200),NETWORKDAYS($AI148,$K148,1)),"")</f>
        <v/>
      </c>
      <c r="AN148" s="92" t="str">
        <f ca="1">IF(L148&lt;&gt;"",IFERROR(NETWORKDAYS.INTL($AI148,$L148,1,项目参数!$B$2:$B$200),NETWORKDAYS($AI148,$L148,1)),"")</f>
        <v/>
      </c>
    </row>
    <row r="149" spans="1:40">
      <c r="A149">
        <f ca="1">IF('临-间接'!F149="(空白)","",'临-间接'!F149)</f>
        <v>0</v>
      </c>
      <c r="B149">
        <f ca="1">IF('临-间接'!G149="(空白)","",'临-间接'!G149)</f>
        <v>0</v>
      </c>
      <c r="C149">
        <f ca="1">IF('临-间接'!I149="(空白)","",'临-间接'!I149)</f>
        <v>0</v>
      </c>
      <c r="D149">
        <f ca="1">IF('临-间接'!J149="(空白)","",'临-间接'!J149)</f>
        <v>0</v>
      </c>
      <c r="E149">
        <f ca="1">IF('临-间接'!K149="(空白)","",'临-间接'!K149)</f>
        <v>0</v>
      </c>
      <c r="F149">
        <f ca="1">IF('临-间接'!H149="(空白)","",'临-间接'!H149)</f>
        <v>0</v>
      </c>
      <c r="G149">
        <f ca="1">IF('临-间接'!L149="(空白)","",'临-间接'!L149)</f>
        <v>0</v>
      </c>
      <c r="H149">
        <f ca="1">IF('临-间接'!M149="(空白)",0,'临-间接'!M149)</f>
        <v>0</v>
      </c>
      <c r="I149" t="str">
        <f ca="1">IF(OR('临-间接'!R149=0,'临-间接'!R149="(空白)"),"",'临-间接'!R149)</f>
        <v/>
      </c>
      <c r="J149" s="34" t="str">
        <f ca="1">IF(OR('临-间接'!N149=0,'临-间接'!N149="(空白)"),"",'临-间接'!N149)</f>
        <v/>
      </c>
      <c r="K149" s="34" t="str">
        <f ca="1">IF(OR('临-间接'!O149=0,'临-间接'!O149="(空白)"),"",'临-间接'!O149)</f>
        <v/>
      </c>
      <c r="L149" s="34" t="str">
        <f ca="1">IF(OR('临-间接'!P149=0,'临-间接'!P149="(空白)"),"",'临-间接'!P149)</f>
        <v/>
      </c>
      <c r="M149">
        <f ca="1">IF('临-间接'!Q149="(空白)",0,'临-间接'!Q149)</f>
        <v>0</v>
      </c>
      <c r="N149" s="97" t="b">
        <f t="shared" ca="1" si="28"/>
        <v>0</v>
      </c>
      <c r="O149" s="97" t="b">
        <f t="shared" ca="1" si="29"/>
        <v>0</v>
      </c>
      <c r="P149" s="97" t="b">
        <f t="shared" ca="1" si="30"/>
        <v>0</v>
      </c>
      <c r="Q149" s="97" t="b">
        <f t="shared" ca="1" si="31"/>
        <v>0</v>
      </c>
      <c r="R149" s="97" t="b">
        <f t="shared" ca="1" si="32"/>
        <v>0</v>
      </c>
      <c r="S149" s="97" t="str">
        <f t="shared" ca="1" si="33"/>
        <v>未开始</v>
      </c>
      <c r="T149" s="97">
        <f ca="1">IF(AND(N149,P149,NOT(Q149)),NETWORKDAYS(K149,AG149,项目参数!$B$2:$B$200),0)</f>
        <v>0</v>
      </c>
      <c r="U149" s="98">
        <f t="shared" ca="1" si="34"/>
        <v>0</v>
      </c>
      <c r="V149" s="117">
        <f t="shared" ca="1" si="35"/>
        <v>0</v>
      </c>
      <c r="W149" s="117">
        <f t="shared" ca="1" si="36"/>
        <v>0</v>
      </c>
      <c r="X149" s="117" t="str">
        <f t="shared" ca="1" si="37"/>
        <v/>
      </c>
      <c r="Y149" s="97">
        <f t="shared" ca="1" si="38"/>
        <v>0</v>
      </c>
      <c r="Z149" s="97">
        <f t="shared" ca="1" si="39"/>
        <v>0</v>
      </c>
      <c r="AA149" s="97">
        <f ca="1">IF(AND(N149,P149,K149&gt;项目信息!$C$18),INT((IF(Q149,L149,K149)-项目信息!$C$18)/30)+1,0)</f>
        <v>0</v>
      </c>
      <c r="AB149" s="97" t="str">
        <f ca="1">IF(N149,WEEKNUM(IF(L149&lt;&gt;"",L149,IF(K149&lt;&gt;"",K149,J149)-项目信息!$C$18)+1),"")</f>
        <v/>
      </c>
      <c r="AC149" s="97" t="str">
        <f ca="1">IFERROR(VLOOKUP(VLOOKUP(G149,内部通讯录!$B:$F,5,FALSE),项目参数!$I$14:$J$21,2,FALSE),"")</f>
        <v/>
      </c>
      <c r="AD149" s="97" t="str">
        <f ca="1">IF($N149,$AC149*V149/项目参数!$J$29,"")</f>
        <v/>
      </c>
      <c r="AE149" s="97" t="str">
        <f ca="1">IF($N149,$AC149*W149/项目参数!$J$29,"")</f>
        <v/>
      </c>
      <c r="AF149" s="99" t="str">
        <f ca="1">IF(OR('临-间接'!S149=0,'临-间接'!S149="(空白)"),"",'临-间接'!S149)</f>
        <v/>
      </c>
      <c r="AG149" s="34" t="str">
        <f ca="1">IF(P149,IF(L149&lt;&gt;"", L149, IF(OR(I149="暂停",I149="取消"), IFERROR(WORKDAY.INTL($K149,$M149*$H149,1,项目参数!$B$2:$B$200),WORKDAY($K149,$M149*$H149,1)),TODAY())),"")</f>
        <v/>
      </c>
      <c r="AH149">
        <f ca="1">IF(AND(N149,P149),IF('临-间接'!T149="(空白)",0,'临-间接'!T149),0)</f>
        <v>0</v>
      </c>
      <c r="AI149" s="34" t="str">
        <f ca="1">IF($N149,VLOOKUP($B149,项目阶段与里程碑!$B:$E,3,FALSE),"")</f>
        <v/>
      </c>
      <c r="AJ149" s="34" t="str">
        <f ca="1">IF($N149,VLOOKUP($B149,项目阶段与里程碑!$B:$E,4,FALSE),"")</f>
        <v/>
      </c>
      <c r="AK149" s="34" t="str">
        <f t="shared" ca="1" si="40"/>
        <v/>
      </c>
      <c r="AL149" s="92" t="str">
        <f ca="1">IF($AK149&lt;&gt;"",IFERROR(NETWORKDAYS.INTL($AI149,$AK149,1,项目参数!$B$2:$B$200),NETWORKDAYS($AI149,$AK149,1)),"")</f>
        <v/>
      </c>
      <c r="AM149" s="92" t="str">
        <f ca="1">IF(K149&lt;&gt;"",IFERROR(NETWORKDAYS.INTL($AI149,$K149,1,项目参数!$B$2:$B$200),NETWORKDAYS($AI149,$K149,1)),"")</f>
        <v/>
      </c>
      <c r="AN149" s="92" t="str">
        <f ca="1">IF(L149&lt;&gt;"",IFERROR(NETWORKDAYS.INTL($AI149,$L149,1,项目参数!$B$2:$B$200),NETWORKDAYS($AI149,$L149,1)),"")</f>
        <v/>
      </c>
    </row>
    <row r="150" spans="1:40">
      <c r="A150">
        <f ca="1">IF('临-间接'!F150="(空白)","",'临-间接'!F150)</f>
        <v>0</v>
      </c>
      <c r="B150">
        <f ca="1">IF('临-间接'!G150="(空白)","",'临-间接'!G150)</f>
        <v>0</v>
      </c>
      <c r="C150">
        <f ca="1">IF('临-间接'!I150="(空白)","",'临-间接'!I150)</f>
        <v>0</v>
      </c>
      <c r="D150">
        <f ca="1">IF('临-间接'!J150="(空白)","",'临-间接'!J150)</f>
        <v>0</v>
      </c>
      <c r="E150">
        <f ca="1">IF('临-间接'!K150="(空白)","",'临-间接'!K150)</f>
        <v>0</v>
      </c>
      <c r="F150">
        <f ca="1">IF('临-间接'!H150="(空白)","",'临-间接'!H150)</f>
        <v>0</v>
      </c>
      <c r="G150">
        <f ca="1">IF('临-间接'!L150="(空白)","",'临-间接'!L150)</f>
        <v>0</v>
      </c>
      <c r="H150">
        <f ca="1">IF('临-间接'!M150="(空白)",0,'临-间接'!M150)</f>
        <v>0</v>
      </c>
      <c r="I150" t="str">
        <f ca="1">IF(OR('临-间接'!R150=0,'临-间接'!R150="(空白)"),"",'临-间接'!R150)</f>
        <v/>
      </c>
      <c r="J150" s="34" t="str">
        <f ca="1">IF(OR('临-间接'!N150=0,'临-间接'!N150="(空白)"),"",'临-间接'!N150)</f>
        <v/>
      </c>
      <c r="K150" s="34" t="str">
        <f ca="1">IF(OR('临-间接'!O150=0,'临-间接'!O150="(空白)"),"",'临-间接'!O150)</f>
        <v/>
      </c>
      <c r="L150" s="34" t="str">
        <f ca="1">IF(OR('临-间接'!P150=0,'临-间接'!P150="(空白)"),"",'临-间接'!P150)</f>
        <v/>
      </c>
      <c r="M150">
        <f ca="1">IF('临-间接'!Q150="(空白)",0,'临-间接'!Q150)</f>
        <v>0</v>
      </c>
      <c r="N150" s="97" t="b">
        <f t="shared" ca="1" si="28"/>
        <v>0</v>
      </c>
      <c r="O150" s="97" t="b">
        <f t="shared" ca="1" si="29"/>
        <v>0</v>
      </c>
      <c r="P150" s="97" t="b">
        <f t="shared" ca="1" si="30"/>
        <v>0</v>
      </c>
      <c r="Q150" s="97" t="b">
        <f t="shared" ca="1" si="31"/>
        <v>0</v>
      </c>
      <c r="R150" s="97" t="b">
        <f t="shared" ca="1" si="32"/>
        <v>0</v>
      </c>
      <c r="S150" s="97" t="str">
        <f t="shared" ca="1" si="33"/>
        <v>未开始</v>
      </c>
      <c r="T150" s="97">
        <f ca="1">IF(AND(N150,P150,NOT(Q150)),NETWORKDAYS(K150,AG150,项目参数!$B$2:$B$200),0)</f>
        <v>0</v>
      </c>
      <c r="U150" s="98">
        <f t="shared" ca="1" si="34"/>
        <v>0</v>
      </c>
      <c r="V150" s="117">
        <f t="shared" ca="1" si="35"/>
        <v>0</v>
      </c>
      <c r="W150" s="117">
        <f t="shared" ca="1" si="36"/>
        <v>0</v>
      </c>
      <c r="X150" s="117" t="str">
        <f t="shared" ca="1" si="37"/>
        <v/>
      </c>
      <c r="Y150" s="97">
        <f t="shared" ca="1" si="38"/>
        <v>0</v>
      </c>
      <c r="Z150" s="97">
        <f t="shared" ca="1" si="39"/>
        <v>0</v>
      </c>
      <c r="AA150" s="97">
        <f ca="1">IF(AND(N150,P150,K150&gt;项目信息!$C$18),INT((IF(Q150,L150,K150)-项目信息!$C$18)/30)+1,0)</f>
        <v>0</v>
      </c>
      <c r="AB150" s="97" t="str">
        <f ca="1">IF(N150,WEEKNUM(IF(L150&lt;&gt;"",L150,IF(K150&lt;&gt;"",K150,J150)-项目信息!$C$18)+1),"")</f>
        <v/>
      </c>
      <c r="AC150" s="97" t="str">
        <f ca="1">IFERROR(VLOOKUP(VLOOKUP(G150,内部通讯录!$B:$F,5,FALSE),项目参数!$I$14:$J$21,2,FALSE),"")</f>
        <v/>
      </c>
      <c r="AD150" s="97" t="str">
        <f ca="1">IF($N150,$AC150*V150/项目参数!$J$29,"")</f>
        <v/>
      </c>
      <c r="AE150" s="97" t="str">
        <f ca="1">IF($N150,$AC150*W150/项目参数!$J$29,"")</f>
        <v/>
      </c>
      <c r="AF150" s="99" t="str">
        <f ca="1">IF(OR('临-间接'!S150=0,'临-间接'!S150="(空白)"),"",'临-间接'!S150)</f>
        <v/>
      </c>
      <c r="AG150" s="34" t="str">
        <f ca="1">IF(P150,IF(L150&lt;&gt;"", L150, IF(OR(I150="暂停",I150="取消"), IFERROR(WORKDAY.INTL($K150,$M150*$H150,1,项目参数!$B$2:$B$200),WORKDAY($K150,$M150*$H150,1)),TODAY())),"")</f>
        <v/>
      </c>
      <c r="AH150">
        <f ca="1">IF(AND(N150,P150),IF('临-间接'!T150="(空白)",0,'临-间接'!T150),0)</f>
        <v>0</v>
      </c>
      <c r="AI150" s="34" t="str">
        <f ca="1">IF($N150,VLOOKUP($B150,项目阶段与里程碑!$B:$E,3,FALSE),"")</f>
        <v/>
      </c>
      <c r="AJ150" s="34" t="str">
        <f ca="1">IF($N150,VLOOKUP($B150,项目阶段与里程碑!$B:$E,4,FALSE),"")</f>
        <v/>
      </c>
      <c r="AK150" s="34" t="str">
        <f t="shared" ca="1" si="40"/>
        <v/>
      </c>
      <c r="AL150" s="92" t="str">
        <f ca="1">IF($AK150&lt;&gt;"",IFERROR(NETWORKDAYS.INTL($AI150,$AK150,1,项目参数!$B$2:$B$200),NETWORKDAYS($AI150,$AK150,1)),"")</f>
        <v/>
      </c>
      <c r="AM150" s="92" t="str">
        <f ca="1">IF(K150&lt;&gt;"",IFERROR(NETWORKDAYS.INTL($AI150,$K150,1,项目参数!$B$2:$B$200),NETWORKDAYS($AI150,$K150,1)),"")</f>
        <v/>
      </c>
      <c r="AN150" s="92" t="str">
        <f ca="1">IF(L150&lt;&gt;"",IFERROR(NETWORKDAYS.INTL($AI150,$L150,1,项目参数!$B$2:$B$200),NETWORKDAYS($AI150,$L150,1)),"")</f>
        <v/>
      </c>
    </row>
    <row r="151" spans="1:40">
      <c r="A151">
        <f ca="1">IF('临-间接'!F151="(空白)","",'临-间接'!F151)</f>
        <v>0</v>
      </c>
      <c r="B151">
        <f ca="1">IF('临-间接'!G151="(空白)","",'临-间接'!G151)</f>
        <v>0</v>
      </c>
      <c r="C151">
        <f ca="1">IF('临-间接'!I151="(空白)","",'临-间接'!I151)</f>
        <v>0</v>
      </c>
      <c r="D151">
        <f ca="1">IF('临-间接'!J151="(空白)","",'临-间接'!J151)</f>
        <v>0</v>
      </c>
      <c r="E151">
        <f ca="1">IF('临-间接'!K151="(空白)","",'临-间接'!K151)</f>
        <v>0</v>
      </c>
      <c r="F151">
        <f ca="1">IF('临-间接'!H151="(空白)","",'临-间接'!H151)</f>
        <v>0</v>
      </c>
      <c r="G151">
        <f ca="1">IF('临-间接'!L151="(空白)","",'临-间接'!L151)</f>
        <v>0</v>
      </c>
      <c r="H151">
        <f ca="1">IF('临-间接'!M151="(空白)",0,'临-间接'!M151)</f>
        <v>0</v>
      </c>
      <c r="I151" t="str">
        <f ca="1">IF(OR('临-间接'!R151=0,'临-间接'!R151="(空白)"),"",'临-间接'!R151)</f>
        <v/>
      </c>
      <c r="J151" s="34" t="str">
        <f ca="1">IF(OR('临-间接'!N151=0,'临-间接'!N151="(空白)"),"",'临-间接'!N151)</f>
        <v/>
      </c>
      <c r="K151" s="34" t="str">
        <f ca="1">IF(OR('临-间接'!O151=0,'临-间接'!O151="(空白)"),"",'临-间接'!O151)</f>
        <v/>
      </c>
      <c r="L151" s="34" t="str">
        <f ca="1">IF(OR('临-间接'!P151=0,'临-间接'!P151="(空白)"),"",'临-间接'!P151)</f>
        <v/>
      </c>
      <c r="M151">
        <f ca="1">IF('临-间接'!Q151="(空白)",0,'临-间接'!Q151)</f>
        <v>0</v>
      </c>
      <c r="N151" s="97" t="b">
        <f t="shared" ca="1" si="28"/>
        <v>0</v>
      </c>
      <c r="O151" s="97" t="b">
        <f t="shared" ca="1" si="29"/>
        <v>0</v>
      </c>
      <c r="P151" s="97" t="b">
        <f t="shared" ca="1" si="30"/>
        <v>0</v>
      </c>
      <c r="Q151" s="97" t="b">
        <f t="shared" ca="1" si="31"/>
        <v>0</v>
      </c>
      <c r="R151" s="97" t="b">
        <f t="shared" ca="1" si="32"/>
        <v>0</v>
      </c>
      <c r="S151" s="97" t="str">
        <f t="shared" ca="1" si="33"/>
        <v>未开始</v>
      </c>
      <c r="T151" s="97">
        <f ca="1">IF(AND(N151,P151,NOT(Q151)),NETWORKDAYS(K151,AG151,项目参数!$B$2:$B$200),0)</f>
        <v>0</v>
      </c>
      <c r="U151" s="98">
        <f t="shared" ca="1" si="34"/>
        <v>0</v>
      </c>
      <c r="V151" s="117">
        <f t="shared" ca="1" si="35"/>
        <v>0</v>
      </c>
      <c r="W151" s="117">
        <f t="shared" ca="1" si="36"/>
        <v>0</v>
      </c>
      <c r="X151" s="117" t="str">
        <f t="shared" ca="1" si="37"/>
        <v/>
      </c>
      <c r="Y151" s="97">
        <f t="shared" ca="1" si="38"/>
        <v>0</v>
      </c>
      <c r="Z151" s="97">
        <f t="shared" ca="1" si="39"/>
        <v>0</v>
      </c>
      <c r="AA151" s="97">
        <f ca="1">IF(AND(N151,P151,K151&gt;项目信息!$C$18),INT((IF(Q151,L151,K151)-项目信息!$C$18)/30)+1,0)</f>
        <v>0</v>
      </c>
      <c r="AB151" s="97" t="str">
        <f ca="1">IF(N151,WEEKNUM(IF(L151&lt;&gt;"",L151,IF(K151&lt;&gt;"",K151,J151)-项目信息!$C$18)+1),"")</f>
        <v/>
      </c>
      <c r="AC151" s="97" t="str">
        <f ca="1">IFERROR(VLOOKUP(VLOOKUP(G151,内部通讯录!$B:$F,5,FALSE),项目参数!$I$14:$J$21,2,FALSE),"")</f>
        <v/>
      </c>
      <c r="AD151" s="97" t="str">
        <f ca="1">IF($N151,$AC151*V151/项目参数!$J$29,"")</f>
        <v/>
      </c>
      <c r="AE151" s="97" t="str">
        <f ca="1">IF($N151,$AC151*W151/项目参数!$J$29,"")</f>
        <v/>
      </c>
      <c r="AF151" s="99" t="str">
        <f ca="1">IF(OR('临-间接'!S151=0,'临-间接'!S151="(空白)"),"",'临-间接'!S151)</f>
        <v/>
      </c>
      <c r="AG151" s="34" t="str">
        <f ca="1">IF(P151,IF(L151&lt;&gt;"", L151, IF(OR(I151="暂停",I151="取消"), IFERROR(WORKDAY.INTL($K151,$M151*$H151,1,项目参数!$B$2:$B$200),WORKDAY($K151,$M151*$H151,1)),TODAY())),"")</f>
        <v/>
      </c>
      <c r="AH151">
        <f ca="1">IF(AND(N151,P151),IF('临-间接'!T151="(空白)",0,'临-间接'!T151),0)</f>
        <v>0</v>
      </c>
      <c r="AI151" s="34" t="str">
        <f ca="1">IF($N151,VLOOKUP($B151,项目阶段与里程碑!$B:$E,3,FALSE),"")</f>
        <v/>
      </c>
      <c r="AJ151" s="34" t="str">
        <f ca="1">IF($N151,VLOOKUP($B151,项目阶段与里程碑!$B:$E,4,FALSE),"")</f>
        <v/>
      </c>
      <c r="AK151" s="34" t="str">
        <f t="shared" ca="1" si="40"/>
        <v/>
      </c>
      <c r="AL151" s="92" t="str">
        <f ca="1">IF($AK151&lt;&gt;"",IFERROR(NETWORKDAYS.INTL($AI151,$AK151,1,项目参数!$B$2:$B$200),NETWORKDAYS($AI151,$AK151,1)),"")</f>
        <v/>
      </c>
      <c r="AM151" s="92" t="str">
        <f ca="1">IF(K151&lt;&gt;"",IFERROR(NETWORKDAYS.INTL($AI151,$K151,1,项目参数!$B$2:$B$200),NETWORKDAYS($AI151,$K151,1)),"")</f>
        <v/>
      </c>
      <c r="AN151" s="92" t="str">
        <f ca="1">IF(L151&lt;&gt;"",IFERROR(NETWORKDAYS.INTL($AI151,$L151,1,项目参数!$B$2:$B$200),NETWORKDAYS($AI151,$L151,1)),"")</f>
        <v/>
      </c>
    </row>
    <row r="152" spans="1:40">
      <c r="A152">
        <f ca="1">IF('临-间接'!F152="(空白)","",'临-间接'!F152)</f>
        <v>0</v>
      </c>
      <c r="B152">
        <f ca="1">IF('临-间接'!G152="(空白)","",'临-间接'!G152)</f>
        <v>0</v>
      </c>
      <c r="C152">
        <f ca="1">IF('临-间接'!I152="(空白)","",'临-间接'!I152)</f>
        <v>0</v>
      </c>
      <c r="D152">
        <f ca="1">IF('临-间接'!J152="(空白)","",'临-间接'!J152)</f>
        <v>0</v>
      </c>
      <c r="E152">
        <f ca="1">IF('临-间接'!K152="(空白)","",'临-间接'!K152)</f>
        <v>0</v>
      </c>
      <c r="F152">
        <f ca="1">IF('临-间接'!H152="(空白)","",'临-间接'!H152)</f>
        <v>0</v>
      </c>
      <c r="G152">
        <f ca="1">IF('临-间接'!L152="(空白)","",'临-间接'!L152)</f>
        <v>0</v>
      </c>
      <c r="H152">
        <f ca="1">IF('临-间接'!M152="(空白)",0,'临-间接'!M152)</f>
        <v>0</v>
      </c>
      <c r="I152" t="str">
        <f ca="1">IF(OR('临-间接'!R152=0,'临-间接'!R152="(空白)"),"",'临-间接'!R152)</f>
        <v/>
      </c>
      <c r="J152" s="34" t="str">
        <f ca="1">IF(OR('临-间接'!N152=0,'临-间接'!N152="(空白)"),"",'临-间接'!N152)</f>
        <v/>
      </c>
      <c r="K152" s="34" t="str">
        <f ca="1">IF(OR('临-间接'!O152=0,'临-间接'!O152="(空白)"),"",'临-间接'!O152)</f>
        <v/>
      </c>
      <c r="L152" s="34" t="str">
        <f ca="1">IF(OR('临-间接'!P152=0,'临-间接'!P152="(空白)"),"",'临-间接'!P152)</f>
        <v/>
      </c>
      <c r="M152">
        <f ca="1">IF('临-间接'!Q152="(空白)",0,'临-间接'!Q152)</f>
        <v>0</v>
      </c>
      <c r="N152" s="97" t="b">
        <f t="shared" ca="1" si="28"/>
        <v>0</v>
      </c>
      <c r="O152" s="97" t="b">
        <f t="shared" ca="1" si="29"/>
        <v>0</v>
      </c>
      <c r="P152" s="97" t="b">
        <f t="shared" ca="1" si="30"/>
        <v>0</v>
      </c>
      <c r="Q152" s="97" t="b">
        <f t="shared" ca="1" si="31"/>
        <v>0</v>
      </c>
      <c r="R152" s="97" t="b">
        <f t="shared" ca="1" si="32"/>
        <v>0</v>
      </c>
      <c r="S152" s="97" t="str">
        <f t="shared" ca="1" si="33"/>
        <v>未开始</v>
      </c>
      <c r="T152" s="97">
        <f ca="1">IF(AND(N152,P152,NOT(Q152)),NETWORKDAYS(K152,AG152,项目参数!$B$2:$B$200),0)</f>
        <v>0</v>
      </c>
      <c r="U152" s="98">
        <f t="shared" ca="1" si="34"/>
        <v>0</v>
      </c>
      <c r="V152" s="117">
        <f t="shared" ca="1" si="35"/>
        <v>0</v>
      </c>
      <c r="W152" s="117">
        <f t="shared" ca="1" si="36"/>
        <v>0</v>
      </c>
      <c r="X152" s="117" t="str">
        <f t="shared" ca="1" si="37"/>
        <v/>
      </c>
      <c r="Y152" s="97">
        <f t="shared" ca="1" si="38"/>
        <v>0</v>
      </c>
      <c r="Z152" s="97">
        <f t="shared" ca="1" si="39"/>
        <v>0</v>
      </c>
      <c r="AA152" s="97">
        <f ca="1">IF(AND(N152,P152,K152&gt;项目信息!$C$18),INT((IF(Q152,L152,K152)-项目信息!$C$18)/30)+1,0)</f>
        <v>0</v>
      </c>
      <c r="AB152" s="97" t="str">
        <f ca="1">IF(N152,WEEKNUM(IF(L152&lt;&gt;"",L152,IF(K152&lt;&gt;"",K152,J152)-项目信息!$C$18)+1),"")</f>
        <v/>
      </c>
      <c r="AC152" s="97" t="str">
        <f ca="1">IFERROR(VLOOKUP(VLOOKUP(G152,内部通讯录!$B:$F,5,FALSE),项目参数!$I$14:$J$21,2,FALSE),"")</f>
        <v/>
      </c>
      <c r="AD152" s="97" t="str">
        <f ca="1">IF($N152,$AC152*V152/项目参数!$J$29,"")</f>
        <v/>
      </c>
      <c r="AE152" s="97" t="str">
        <f ca="1">IF($N152,$AC152*W152/项目参数!$J$29,"")</f>
        <v/>
      </c>
      <c r="AF152" s="99" t="str">
        <f ca="1">IF(OR('临-间接'!S152=0,'临-间接'!S152="(空白)"),"",'临-间接'!S152)</f>
        <v/>
      </c>
      <c r="AG152" s="34" t="str">
        <f ca="1">IF(P152,IF(L152&lt;&gt;"", L152, IF(OR(I152="暂停",I152="取消"), IFERROR(WORKDAY.INTL($K152,$M152*$H152,1,项目参数!$B$2:$B$200),WORKDAY($K152,$M152*$H152,1)),TODAY())),"")</f>
        <v/>
      </c>
      <c r="AH152">
        <f ca="1">IF(AND(N152,P152),IF('临-间接'!T152="(空白)",0,'临-间接'!T152),0)</f>
        <v>0</v>
      </c>
      <c r="AI152" s="34" t="str">
        <f ca="1">IF($N152,VLOOKUP($B152,项目阶段与里程碑!$B:$E,3,FALSE),"")</f>
        <v/>
      </c>
      <c r="AJ152" s="34" t="str">
        <f ca="1">IF($N152,VLOOKUP($B152,项目阶段与里程碑!$B:$E,4,FALSE),"")</f>
        <v/>
      </c>
      <c r="AK152" s="34" t="str">
        <f t="shared" ca="1" si="40"/>
        <v/>
      </c>
      <c r="AL152" s="92" t="str">
        <f ca="1">IF($AK152&lt;&gt;"",IFERROR(NETWORKDAYS.INTL($AI152,$AK152,1,项目参数!$B$2:$B$200),NETWORKDAYS($AI152,$AK152,1)),"")</f>
        <v/>
      </c>
      <c r="AM152" s="92" t="str">
        <f ca="1">IF(K152&lt;&gt;"",IFERROR(NETWORKDAYS.INTL($AI152,$K152,1,项目参数!$B$2:$B$200),NETWORKDAYS($AI152,$K152,1)),"")</f>
        <v/>
      </c>
      <c r="AN152" s="92" t="str">
        <f ca="1">IF(L152&lt;&gt;"",IFERROR(NETWORKDAYS.INTL($AI152,$L152,1,项目参数!$B$2:$B$200),NETWORKDAYS($AI152,$L152,1)),"")</f>
        <v/>
      </c>
    </row>
    <row r="153" spans="1:40">
      <c r="A153">
        <f ca="1">IF('临-间接'!F153="(空白)","",'临-间接'!F153)</f>
        <v>0</v>
      </c>
      <c r="B153">
        <f ca="1">IF('临-间接'!G153="(空白)","",'临-间接'!G153)</f>
        <v>0</v>
      </c>
      <c r="C153">
        <f ca="1">IF('临-间接'!I153="(空白)","",'临-间接'!I153)</f>
        <v>0</v>
      </c>
      <c r="D153">
        <f ca="1">IF('临-间接'!J153="(空白)","",'临-间接'!J153)</f>
        <v>0</v>
      </c>
      <c r="E153">
        <f ca="1">IF('临-间接'!K153="(空白)","",'临-间接'!K153)</f>
        <v>0</v>
      </c>
      <c r="F153">
        <f ca="1">IF('临-间接'!H153="(空白)","",'临-间接'!H153)</f>
        <v>0</v>
      </c>
      <c r="G153">
        <f ca="1">IF('临-间接'!L153="(空白)","",'临-间接'!L153)</f>
        <v>0</v>
      </c>
      <c r="H153">
        <f ca="1">IF('临-间接'!M153="(空白)",0,'临-间接'!M153)</f>
        <v>0</v>
      </c>
      <c r="I153" t="str">
        <f ca="1">IF(OR('临-间接'!R153=0,'临-间接'!R153="(空白)"),"",'临-间接'!R153)</f>
        <v/>
      </c>
      <c r="J153" s="34" t="str">
        <f ca="1">IF(OR('临-间接'!N153=0,'临-间接'!N153="(空白)"),"",'临-间接'!N153)</f>
        <v/>
      </c>
      <c r="K153" s="34" t="str">
        <f ca="1">IF(OR('临-间接'!O153=0,'临-间接'!O153="(空白)"),"",'临-间接'!O153)</f>
        <v/>
      </c>
      <c r="L153" s="34" t="str">
        <f ca="1">IF(OR('临-间接'!P153=0,'临-间接'!P153="(空白)"),"",'临-间接'!P153)</f>
        <v/>
      </c>
      <c r="M153">
        <f ca="1">IF('临-间接'!Q153="(空白)",0,'临-间接'!Q153)</f>
        <v>0</v>
      </c>
      <c r="N153" s="97" t="b">
        <f t="shared" ca="1" si="28"/>
        <v>0</v>
      </c>
      <c r="O153" s="97" t="b">
        <f t="shared" ca="1" si="29"/>
        <v>0</v>
      </c>
      <c r="P153" s="97" t="b">
        <f t="shared" ca="1" si="30"/>
        <v>0</v>
      </c>
      <c r="Q153" s="97" t="b">
        <f t="shared" ca="1" si="31"/>
        <v>0</v>
      </c>
      <c r="R153" s="97" t="b">
        <f t="shared" ca="1" si="32"/>
        <v>0</v>
      </c>
      <c r="S153" s="97" t="str">
        <f t="shared" ca="1" si="33"/>
        <v>未开始</v>
      </c>
      <c r="T153" s="97">
        <f ca="1">IF(AND(N153,P153,NOT(Q153)),NETWORKDAYS(K153,AG153,项目参数!$B$2:$B$200),0)</f>
        <v>0</v>
      </c>
      <c r="U153" s="98">
        <f t="shared" ca="1" si="34"/>
        <v>0</v>
      </c>
      <c r="V153" s="117">
        <f t="shared" ca="1" si="35"/>
        <v>0</v>
      </c>
      <c r="W153" s="117">
        <f t="shared" ca="1" si="36"/>
        <v>0</v>
      </c>
      <c r="X153" s="117" t="str">
        <f t="shared" ca="1" si="37"/>
        <v/>
      </c>
      <c r="Y153" s="97">
        <f t="shared" ca="1" si="38"/>
        <v>0</v>
      </c>
      <c r="Z153" s="97">
        <f t="shared" ca="1" si="39"/>
        <v>0</v>
      </c>
      <c r="AA153" s="97">
        <f ca="1">IF(AND(N153,P153,K153&gt;项目信息!$C$18),INT((IF(Q153,L153,K153)-项目信息!$C$18)/30)+1,0)</f>
        <v>0</v>
      </c>
      <c r="AB153" s="97" t="str">
        <f ca="1">IF(N153,WEEKNUM(IF(L153&lt;&gt;"",L153,IF(K153&lt;&gt;"",K153,J153)-项目信息!$C$18)+1),"")</f>
        <v/>
      </c>
      <c r="AC153" s="97" t="str">
        <f ca="1">IFERROR(VLOOKUP(VLOOKUP(G153,内部通讯录!$B:$F,5,FALSE),项目参数!$I$14:$J$21,2,FALSE),"")</f>
        <v/>
      </c>
      <c r="AD153" s="97" t="str">
        <f ca="1">IF($N153,$AC153*V153/项目参数!$J$29,"")</f>
        <v/>
      </c>
      <c r="AE153" s="97" t="str">
        <f ca="1">IF($N153,$AC153*W153/项目参数!$J$29,"")</f>
        <v/>
      </c>
      <c r="AF153" s="99" t="str">
        <f ca="1">IF(OR('临-间接'!S153=0,'临-间接'!S153="(空白)"),"",'临-间接'!S153)</f>
        <v/>
      </c>
      <c r="AG153" s="34" t="str">
        <f ca="1">IF(P153,IF(L153&lt;&gt;"", L153, IF(OR(I153="暂停",I153="取消"), IFERROR(WORKDAY.INTL($K153,$M153*$H153,1,项目参数!$B$2:$B$200),WORKDAY($K153,$M153*$H153,1)),TODAY())),"")</f>
        <v/>
      </c>
      <c r="AH153">
        <f ca="1">IF(AND(N153,P153),IF('临-间接'!T153="(空白)",0,'临-间接'!T153),0)</f>
        <v>0</v>
      </c>
      <c r="AI153" s="34" t="str">
        <f ca="1">IF($N153,VLOOKUP($B153,项目阶段与里程碑!$B:$E,3,FALSE),"")</f>
        <v/>
      </c>
      <c r="AJ153" s="34" t="str">
        <f ca="1">IF($N153,VLOOKUP($B153,项目阶段与里程碑!$B:$E,4,FALSE),"")</f>
        <v/>
      </c>
      <c r="AK153" s="34" t="str">
        <f t="shared" ca="1" si="40"/>
        <v/>
      </c>
      <c r="AL153" s="92" t="str">
        <f ca="1">IF($AK153&lt;&gt;"",IFERROR(NETWORKDAYS.INTL($AI153,$AK153,1,项目参数!$B$2:$B$200),NETWORKDAYS($AI153,$AK153,1)),"")</f>
        <v/>
      </c>
      <c r="AM153" s="92" t="str">
        <f ca="1">IF(K153&lt;&gt;"",IFERROR(NETWORKDAYS.INTL($AI153,$K153,1,项目参数!$B$2:$B$200),NETWORKDAYS($AI153,$K153,1)),"")</f>
        <v/>
      </c>
      <c r="AN153" s="92" t="str">
        <f ca="1">IF(L153&lt;&gt;"",IFERROR(NETWORKDAYS.INTL($AI153,$L153,1,项目参数!$B$2:$B$200),NETWORKDAYS($AI153,$L153,1)),"")</f>
        <v/>
      </c>
    </row>
    <row r="154" spans="1:40">
      <c r="A154">
        <f ca="1">IF('临-间接'!F154="(空白)","",'临-间接'!F154)</f>
        <v>0</v>
      </c>
      <c r="B154">
        <f ca="1">IF('临-间接'!G154="(空白)","",'临-间接'!G154)</f>
        <v>0</v>
      </c>
      <c r="C154">
        <f ca="1">IF('临-间接'!I154="(空白)","",'临-间接'!I154)</f>
        <v>0</v>
      </c>
      <c r="D154">
        <f ca="1">IF('临-间接'!J154="(空白)","",'临-间接'!J154)</f>
        <v>0</v>
      </c>
      <c r="E154">
        <f ca="1">IF('临-间接'!K154="(空白)","",'临-间接'!K154)</f>
        <v>0</v>
      </c>
      <c r="F154">
        <f ca="1">IF('临-间接'!H154="(空白)","",'临-间接'!H154)</f>
        <v>0</v>
      </c>
      <c r="G154">
        <f ca="1">IF('临-间接'!L154="(空白)","",'临-间接'!L154)</f>
        <v>0</v>
      </c>
      <c r="H154">
        <f ca="1">IF('临-间接'!M154="(空白)",0,'临-间接'!M154)</f>
        <v>0</v>
      </c>
      <c r="I154" t="str">
        <f ca="1">IF(OR('临-间接'!R154=0,'临-间接'!R154="(空白)"),"",'临-间接'!R154)</f>
        <v/>
      </c>
      <c r="J154" s="34" t="str">
        <f ca="1">IF(OR('临-间接'!N154=0,'临-间接'!N154="(空白)"),"",'临-间接'!N154)</f>
        <v/>
      </c>
      <c r="K154" s="34" t="str">
        <f ca="1">IF(OR('临-间接'!O154=0,'临-间接'!O154="(空白)"),"",'临-间接'!O154)</f>
        <v/>
      </c>
      <c r="L154" s="34" t="str">
        <f ca="1">IF(OR('临-间接'!P154=0,'临-间接'!P154="(空白)"),"",'临-间接'!P154)</f>
        <v/>
      </c>
      <c r="M154">
        <f ca="1">IF('临-间接'!Q154="(空白)",0,'临-间接'!Q154)</f>
        <v>0</v>
      </c>
      <c r="N154" s="97" t="b">
        <f t="shared" ca="1" si="28"/>
        <v>0</v>
      </c>
      <c r="O154" s="97" t="b">
        <f t="shared" ca="1" si="29"/>
        <v>0</v>
      </c>
      <c r="P154" s="97" t="b">
        <f t="shared" ca="1" si="30"/>
        <v>0</v>
      </c>
      <c r="Q154" s="97" t="b">
        <f t="shared" ca="1" si="31"/>
        <v>0</v>
      </c>
      <c r="R154" s="97" t="b">
        <f t="shared" ca="1" si="32"/>
        <v>0</v>
      </c>
      <c r="S154" s="97" t="str">
        <f t="shared" ca="1" si="33"/>
        <v>未开始</v>
      </c>
      <c r="T154" s="97">
        <f ca="1">IF(AND(N154,P154,NOT(Q154)),NETWORKDAYS(K154,AG154,项目参数!$B$2:$B$200),0)</f>
        <v>0</v>
      </c>
      <c r="U154" s="98">
        <f t="shared" ca="1" si="34"/>
        <v>0</v>
      </c>
      <c r="V154" s="117">
        <f t="shared" ca="1" si="35"/>
        <v>0</v>
      </c>
      <c r="W154" s="117">
        <f t="shared" ca="1" si="36"/>
        <v>0</v>
      </c>
      <c r="X154" s="117" t="str">
        <f t="shared" ca="1" si="37"/>
        <v/>
      </c>
      <c r="Y154" s="97">
        <f t="shared" ca="1" si="38"/>
        <v>0</v>
      </c>
      <c r="Z154" s="97">
        <f t="shared" ca="1" si="39"/>
        <v>0</v>
      </c>
      <c r="AA154" s="97">
        <f ca="1">IF(AND(N154,P154,K154&gt;项目信息!$C$18),INT((IF(Q154,L154,K154)-项目信息!$C$18)/30)+1,0)</f>
        <v>0</v>
      </c>
      <c r="AB154" s="97" t="str">
        <f ca="1">IF(N154,WEEKNUM(IF(L154&lt;&gt;"",L154,IF(K154&lt;&gt;"",K154,J154)-项目信息!$C$18)+1),"")</f>
        <v/>
      </c>
      <c r="AC154" s="97" t="str">
        <f ca="1">IFERROR(VLOOKUP(VLOOKUP(G154,内部通讯录!$B:$F,5,FALSE),项目参数!$I$14:$J$21,2,FALSE),"")</f>
        <v/>
      </c>
      <c r="AD154" s="97" t="str">
        <f ca="1">IF($N154,$AC154*V154/项目参数!$J$29,"")</f>
        <v/>
      </c>
      <c r="AE154" s="97" t="str">
        <f ca="1">IF($N154,$AC154*W154/项目参数!$J$29,"")</f>
        <v/>
      </c>
      <c r="AF154" s="99" t="str">
        <f ca="1">IF(OR('临-间接'!S154=0,'临-间接'!S154="(空白)"),"",'临-间接'!S154)</f>
        <v/>
      </c>
      <c r="AG154" s="34" t="str">
        <f ca="1">IF(P154,IF(L154&lt;&gt;"", L154, IF(OR(I154="暂停",I154="取消"), IFERROR(WORKDAY.INTL($K154,$M154*$H154,1,项目参数!$B$2:$B$200),WORKDAY($K154,$M154*$H154,1)),TODAY())),"")</f>
        <v/>
      </c>
      <c r="AH154">
        <f ca="1">IF(AND(N154,P154),IF('临-间接'!T154="(空白)",0,'临-间接'!T154),0)</f>
        <v>0</v>
      </c>
      <c r="AI154" s="34" t="str">
        <f ca="1">IF($N154,VLOOKUP($B154,项目阶段与里程碑!$B:$E,3,FALSE),"")</f>
        <v/>
      </c>
      <c r="AJ154" s="34" t="str">
        <f ca="1">IF($N154,VLOOKUP($B154,项目阶段与里程碑!$B:$E,4,FALSE),"")</f>
        <v/>
      </c>
      <c r="AK154" s="34" t="str">
        <f t="shared" ca="1" si="40"/>
        <v/>
      </c>
      <c r="AL154" s="92" t="str">
        <f ca="1">IF($AK154&lt;&gt;"",IFERROR(NETWORKDAYS.INTL($AI154,$AK154,1,项目参数!$B$2:$B$200),NETWORKDAYS($AI154,$AK154,1)),"")</f>
        <v/>
      </c>
      <c r="AM154" s="92" t="str">
        <f ca="1">IF(K154&lt;&gt;"",IFERROR(NETWORKDAYS.INTL($AI154,$K154,1,项目参数!$B$2:$B$200),NETWORKDAYS($AI154,$K154,1)),"")</f>
        <v/>
      </c>
      <c r="AN154" s="92" t="str">
        <f ca="1">IF(L154&lt;&gt;"",IFERROR(NETWORKDAYS.INTL($AI154,$L154,1,项目参数!$B$2:$B$200),NETWORKDAYS($AI154,$L154,1)),"")</f>
        <v/>
      </c>
    </row>
    <row r="155" spans="1:40">
      <c r="A155">
        <f ca="1">IF('临-间接'!F155="(空白)","",'临-间接'!F155)</f>
        <v>0</v>
      </c>
      <c r="B155">
        <f ca="1">IF('临-间接'!G155="(空白)","",'临-间接'!G155)</f>
        <v>0</v>
      </c>
      <c r="C155">
        <f ca="1">IF('临-间接'!I155="(空白)","",'临-间接'!I155)</f>
        <v>0</v>
      </c>
      <c r="D155">
        <f ca="1">IF('临-间接'!J155="(空白)","",'临-间接'!J155)</f>
        <v>0</v>
      </c>
      <c r="E155">
        <f ca="1">IF('临-间接'!K155="(空白)","",'临-间接'!K155)</f>
        <v>0</v>
      </c>
      <c r="F155">
        <f ca="1">IF('临-间接'!H155="(空白)","",'临-间接'!H155)</f>
        <v>0</v>
      </c>
      <c r="G155">
        <f ca="1">IF('临-间接'!L155="(空白)","",'临-间接'!L155)</f>
        <v>0</v>
      </c>
      <c r="H155">
        <f ca="1">IF('临-间接'!M155="(空白)",0,'临-间接'!M155)</f>
        <v>0</v>
      </c>
      <c r="I155" t="str">
        <f ca="1">IF(OR('临-间接'!R155=0,'临-间接'!R155="(空白)"),"",'临-间接'!R155)</f>
        <v/>
      </c>
      <c r="J155" s="34" t="str">
        <f ca="1">IF(OR('临-间接'!N155=0,'临-间接'!N155="(空白)"),"",'临-间接'!N155)</f>
        <v/>
      </c>
      <c r="K155" s="34" t="str">
        <f ca="1">IF(OR('临-间接'!O155=0,'临-间接'!O155="(空白)"),"",'临-间接'!O155)</f>
        <v/>
      </c>
      <c r="L155" s="34" t="str">
        <f ca="1">IF(OR('临-间接'!P155=0,'临-间接'!P155="(空白)"),"",'临-间接'!P155)</f>
        <v/>
      </c>
      <c r="M155">
        <f ca="1">IF('临-间接'!Q155="(空白)",0,'临-间接'!Q155)</f>
        <v>0</v>
      </c>
      <c r="N155" s="97" t="b">
        <f t="shared" ca="1" si="28"/>
        <v>0</v>
      </c>
      <c r="O155" s="97" t="b">
        <f t="shared" ca="1" si="29"/>
        <v>0</v>
      </c>
      <c r="P155" s="97" t="b">
        <f t="shared" ca="1" si="30"/>
        <v>0</v>
      </c>
      <c r="Q155" s="97" t="b">
        <f t="shared" ca="1" si="31"/>
        <v>0</v>
      </c>
      <c r="R155" s="97" t="b">
        <f t="shared" ca="1" si="32"/>
        <v>0</v>
      </c>
      <c r="S155" s="97" t="str">
        <f t="shared" ca="1" si="33"/>
        <v>未开始</v>
      </c>
      <c r="T155" s="97">
        <f ca="1">IF(AND(N155,P155,NOT(Q155)),NETWORKDAYS(K155,AG155,项目参数!$B$2:$B$200),0)</f>
        <v>0</v>
      </c>
      <c r="U155" s="98">
        <f t="shared" ca="1" si="34"/>
        <v>0</v>
      </c>
      <c r="V155" s="117">
        <f t="shared" ca="1" si="35"/>
        <v>0</v>
      </c>
      <c r="W155" s="117">
        <f t="shared" ca="1" si="36"/>
        <v>0</v>
      </c>
      <c r="X155" s="117" t="str">
        <f t="shared" ca="1" si="37"/>
        <v/>
      </c>
      <c r="Y155" s="97">
        <f t="shared" ca="1" si="38"/>
        <v>0</v>
      </c>
      <c r="Z155" s="97">
        <f t="shared" ca="1" si="39"/>
        <v>0</v>
      </c>
      <c r="AA155" s="97">
        <f ca="1">IF(AND(N155,P155,K155&gt;项目信息!$C$18),INT((IF(Q155,L155,K155)-项目信息!$C$18)/30)+1,0)</f>
        <v>0</v>
      </c>
      <c r="AB155" s="97" t="str">
        <f ca="1">IF(N155,WEEKNUM(IF(L155&lt;&gt;"",L155,IF(K155&lt;&gt;"",K155,J155)-项目信息!$C$18)+1),"")</f>
        <v/>
      </c>
      <c r="AC155" s="97" t="str">
        <f ca="1">IFERROR(VLOOKUP(VLOOKUP(G155,内部通讯录!$B:$F,5,FALSE),项目参数!$I$14:$J$21,2,FALSE),"")</f>
        <v/>
      </c>
      <c r="AD155" s="97" t="str">
        <f ca="1">IF($N155,$AC155*V155/项目参数!$J$29,"")</f>
        <v/>
      </c>
      <c r="AE155" s="97" t="str">
        <f ca="1">IF($N155,$AC155*W155/项目参数!$J$29,"")</f>
        <v/>
      </c>
      <c r="AF155" s="99" t="str">
        <f ca="1">IF(OR('临-间接'!S155=0,'临-间接'!S155="(空白)"),"",'临-间接'!S155)</f>
        <v/>
      </c>
      <c r="AG155" s="34" t="str">
        <f ca="1">IF(P155,IF(L155&lt;&gt;"", L155, IF(OR(I155="暂停",I155="取消"), IFERROR(WORKDAY.INTL($K155,$M155*$H155,1,项目参数!$B$2:$B$200),WORKDAY($K155,$M155*$H155,1)),TODAY())),"")</f>
        <v/>
      </c>
      <c r="AH155">
        <f ca="1">IF(AND(N155,P155),IF('临-间接'!T155="(空白)",0,'临-间接'!T155),0)</f>
        <v>0</v>
      </c>
      <c r="AI155" s="34" t="str">
        <f ca="1">IF($N155,VLOOKUP($B155,项目阶段与里程碑!$B:$E,3,FALSE),"")</f>
        <v/>
      </c>
      <c r="AJ155" s="34" t="str">
        <f ca="1">IF($N155,VLOOKUP($B155,项目阶段与里程碑!$B:$E,4,FALSE),"")</f>
        <v/>
      </c>
      <c r="AK155" s="34" t="str">
        <f t="shared" ca="1" si="40"/>
        <v/>
      </c>
      <c r="AL155" s="92" t="str">
        <f ca="1">IF($AK155&lt;&gt;"",IFERROR(NETWORKDAYS.INTL($AI155,$AK155,1,项目参数!$B$2:$B$200),NETWORKDAYS($AI155,$AK155,1)),"")</f>
        <v/>
      </c>
      <c r="AM155" s="92" t="str">
        <f ca="1">IF(K155&lt;&gt;"",IFERROR(NETWORKDAYS.INTL($AI155,$K155,1,项目参数!$B$2:$B$200),NETWORKDAYS($AI155,$K155,1)),"")</f>
        <v/>
      </c>
      <c r="AN155" s="92" t="str">
        <f ca="1">IF(L155&lt;&gt;"",IFERROR(NETWORKDAYS.INTL($AI155,$L155,1,项目参数!$B$2:$B$200),NETWORKDAYS($AI155,$L155,1)),"")</f>
        <v/>
      </c>
    </row>
    <row r="156" spans="1:40">
      <c r="A156">
        <f ca="1">IF('临-间接'!F156="(空白)","",'临-间接'!F156)</f>
        <v>0</v>
      </c>
      <c r="B156">
        <f ca="1">IF('临-间接'!G156="(空白)","",'临-间接'!G156)</f>
        <v>0</v>
      </c>
      <c r="C156">
        <f ca="1">IF('临-间接'!I156="(空白)","",'临-间接'!I156)</f>
        <v>0</v>
      </c>
      <c r="D156">
        <f ca="1">IF('临-间接'!J156="(空白)","",'临-间接'!J156)</f>
        <v>0</v>
      </c>
      <c r="E156">
        <f ca="1">IF('临-间接'!K156="(空白)","",'临-间接'!K156)</f>
        <v>0</v>
      </c>
      <c r="F156">
        <f ca="1">IF('临-间接'!H156="(空白)","",'临-间接'!H156)</f>
        <v>0</v>
      </c>
      <c r="G156">
        <f ca="1">IF('临-间接'!L156="(空白)","",'临-间接'!L156)</f>
        <v>0</v>
      </c>
      <c r="H156">
        <f ca="1">IF('临-间接'!M156="(空白)",0,'临-间接'!M156)</f>
        <v>0</v>
      </c>
      <c r="I156" t="str">
        <f ca="1">IF(OR('临-间接'!R156=0,'临-间接'!R156="(空白)"),"",'临-间接'!R156)</f>
        <v/>
      </c>
      <c r="J156" s="34" t="str">
        <f ca="1">IF(OR('临-间接'!N156=0,'临-间接'!N156="(空白)"),"",'临-间接'!N156)</f>
        <v/>
      </c>
      <c r="K156" s="34" t="str">
        <f ca="1">IF(OR('临-间接'!O156=0,'临-间接'!O156="(空白)"),"",'临-间接'!O156)</f>
        <v/>
      </c>
      <c r="L156" s="34" t="str">
        <f ca="1">IF(OR('临-间接'!P156=0,'临-间接'!P156="(空白)"),"",'临-间接'!P156)</f>
        <v/>
      </c>
      <c r="M156">
        <f ca="1">IF('临-间接'!Q156="(空白)",0,'临-间接'!Q156)</f>
        <v>0</v>
      </c>
      <c r="N156" s="97" t="b">
        <f t="shared" ca="1" si="28"/>
        <v>0</v>
      </c>
      <c r="O156" s="97" t="b">
        <f t="shared" ca="1" si="29"/>
        <v>0</v>
      </c>
      <c r="P156" s="97" t="b">
        <f t="shared" ca="1" si="30"/>
        <v>0</v>
      </c>
      <c r="Q156" s="97" t="b">
        <f t="shared" ca="1" si="31"/>
        <v>0</v>
      </c>
      <c r="R156" s="97" t="b">
        <f t="shared" ca="1" si="32"/>
        <v>0</v>
      </c>
      <c r="S156" s="97" t="str">
        <f t="shared" ca="1" si="33"/>
        <v>未开始</v>
      </c>
      <c r="T156" s="97">
        <f ca="1">IF(AND(N156,P156,NOT(Q156)),NETWORKDAYS(K156,AG156,项目参数!$B$2:$B$200),0)</f>
        <v>0</v>
      </c>
      <c r="U156" s="98">
        <f t="shared" ca="1" si="34"/>
        <v>0</v>
      </c>
      <c r="V156" s="117">
        <f t="shared" ca="1" si="35"/>
        <v>0</v>
      </c>
      <c r="W156" s="117">
        <f t="shared" ca="1" si="36"/>
        <v>0</v>
      </c>
      <c r="X156" s="117" t="str">
        <f t="shared" ca="1" si="37"/>
        <v/>
      </c>
      <c r="Y156" s="97">
        <f t="shared" ca="1" si="38"/>
        <v>0</v>
      </c>
      <c r="Z156" s="97">
        <f t="shared" ca="1" si="39"/>
        <v>0</v>
      </c>
      <c r="AA156" s="97">
        <f ca="1">IF(AND(N156,P156,K156&gt;项目信息!$C$18),INT((IF(Q156,L156,K156)-项目信息!$C$18)/30)+1,0)</f>
        <v>0</v>
      </c>
      <c r="AB156" s="97" t="str">
        <f ca="1">IF(N156,WEEKNUM(IF(L156&lt;&gt;"",L156,IF(K156&lt;&gt;"",K156,J156)-项目信息!$C$18)+1),"")</f>
        <v/>
      </c>
      <c r="AC156" s="97" t="str">
        <f ca="1">IFERROR(VLOOKUP(VLOOKUP(G156,内部通讯录!$B:$F,5,FALSE),项目参数!$I$14:$J$21,2,FALSE),"")</f>
        <v/>
      </c>
      <c r="AD156" s="97" t="str">
        <f ca="1">IF($N156,$AC156*V156/项目参数!$J$29,"")</f>
        <v/>
      </c>
      <c r="AE156" s="97" t="str">
        <f ca="1">IF($N156,$AC156*W156/项目参数!$J$29,"")</f>
        <v/>
      </c>
      <c r="AF156" s="99" t="str">
        <f ca="1">IF(OR('临-间接'!S156=0,'临-间接'!S156="(空白)"),"",'临-间接'!S156)</f>
        <v/>
      </c>
      <c r="AG156" s="34" t="str">
        <f ca="1">IF(P156,IF(L156&lt;&gt;"", L156, IF(OR(I156="暂停",I156="取消"), IFERROR(WORKDAY.INTL($K156,$M156*$H156,1,项目参数!$B$2:$B$200),WORKDAY($K156,$M156*$H156,1)),TODAY())),"")</f>
        <v/>
      </c>
      <c r="AH156">
        <f ca="1">IF(AND(N156,P156),IF('临-间接'!T156="(空白)",0,'临-间接'!T156),0)</f>
        <v>0</v>
      </c>
      <c r="AI156" s="34" t="str">
        <f ca="1">IF($N156,VLOOKUP($B156,项目阶段与里程碑!$B:$E,3,FALSE),"")</f>
        <v/>
      </c>
      <c r="AJ156" s="34" t="str">
        <f ca="1">IF($N156,VLOOKUP($B156,项目阶段与里程碑!$B:$E,4,FALSE),"")</f>
        <v/>
      </c>
      <c r="AK156" s="34" t="str">
        <f t="shared" ca="1" si="40"/>
        <v/>
      </c>
      <c r="AL156" s="92" t="str">
        <f ca="1">IF($AK156&lt;&gt;"",IFERROR(NETWORKDAYS.INTL($AI156,$AK156,1,项目参数!$B$2:$B$200),NETWORKDAYS($AI156,$AK156,1)),"")</f>
        <v/>
      </c>
      <c r="AM156" s="92" t="str">
        <f ca="1">IF(K156&lt;&gt;"",IFERROR(NETWORKDAYS.INTL($AI156,$K156,1,项目参数!$B$2:$B$200),NETWORKDAYS($AI156,$K156,1)),"")</f>
        <v/>
      </c>
      <c r="AN156" s="92" t="str">
        <f ca="1">IF(L156&lt;&gt;"",IFERROR(NETWORKDAYS.INTL($AI156,$L156,1,项目参数!$B$2:$B$200),NETWORKDAYS($AI156,$L156,1)),"")</f>
        <v/>
      </c>
    </row>
    <row r="157" spans="1:40">
      <c r="A157">
        <f ca="1">IF('临-间接'!F157="(空白)","",'临-间接'!F157)</f>
        <v>0</v>
      </c>
      <c r="B157">
        <f ca="1">IF('临-间接'!G157="(空白)","",'临-间接'!G157)</f>
        <v>0</v>
      </c>
      <c r="C157">
        <f ca="1">IF('临-间接'!I157="(空白)","",'临-间接'!I157)</f>
        <v>0</v>
      </c>
      <c r="D157">
        <f ca="1">IF('临-间接'!J157="(空白)","",'临-间接'!J157)</f>
        <v>0</v>
      </c>
      <c r="E157">
        <f ca="1">IF('临-间接'!K157="(空白)","",'临-间接'!K157)</f>
        <v>0</v>
      </c>
      <c r="F157">
        <f ca="1">IF('临-间接'!H157="(空白)","",'临-间接'!H157)</f>
        <v>0</v>
      </c>
      <c r="G157">
        <f ca="1">IF('临-间接'!L157="(空白)","",'临-间接'!L157)</f>
        <v>0</v>
      </c>
      <c r="H157">
        <f ca="1">IF('临-间接'!M157="(空白)",0,'临-间接'!M157)</f>
        <v>0</v>
      </c>
      <c r="I157" t="str">
        <f ca="1">IF(OR('临-间接'!R157=0,'临-间接'!R157="(空白)"),"",'临-间接'!R157)</f>
        <v/>
      </c>
      <c r="J157" s="34" t="str">
        <f ca="1">IF(OR('临-间接'!N157=0,'临-间接'!N157="(空白)"),"",'临-间接'!N157)</f>
        <v/>
      </c>
      <c r="K157" s="34" t="str">
        <f ca="1">IF(OR('临-间接'!O157=0,'临-间接'!O157="(空白)"),"",'临-间接'!O157)</f>
        <v/>
      </c>
      <c r="L157" s="34" t="str">
        <f ca="1">IF(OR('临-间接'!P157=0,'临-间接'!P157="(空白)"),"",'临-间接'!P157)</f>
        <v/>
      </c>
      <c r="M157">
        <f ca="1">IF('临-间接'!Q157="(空白)",0,'临-间接'!Q157)</f>
        <v>0</v>
      </c>
      <c r="N157" s="97" t="b">
        <f t="shared" ca="1" si="28"/>
        <v>0</v>
      </c>
      <c r="O157" s="97" t="b">
        <f t="shared" ca="1" si="29"/>
        <v>0</v>
      </c>
      <c r="P157" s="97" t="b">
        <f t="shared" ca="1" si="30"/>
        <v>0</v>
      </c>
      <c r="Q157" s="97" t="b">
        <f t="shared" ca="1" si="31"/>
        <v>0</v>
      </c>
      <c r="R157" s="97" t="b">
        <f t="shared" ca="1" si="32"/>
        <v>0</v>
      </c>
      <c r="S157" s="97" t="str">
        <f t="shared" ca="1" si="33"/>
        <v>未开始</v>
      </c>
      <c r="T157" s="97">
        <f ca="1">IF(AND(N157,P157,NOT(Q157)),NETWORKDAYS(K157,AG157,项目参数!$B$2:$B$200),0)</f>
        <v>0</v>
      </c>
      <c r="U157" s="98">
        <f t="shared" ca="1" si="34"/>
        <v>0</v>
      </c>
      <c r="V157" s="117">
        <f t="shared" ca="1" si="35"/>
        <v>0</v>
      </c>
      <c r="W157" s="117">
        <f t="shared" ca="1" si="36"/>
        <v>0</v>
      </c>
      <c r="X157" s="117" t="str">
        <f t="shared" ca="1" si="37"/>
        <v/>
      </c>
      <c r="Y157" s="97">
        <f t="shared" ca="1" si="38"/>
        <v>0</v>
      </c>
      <c r="Z157" s="97">
        <f t="shared" ca="1" si="39"/>
        <v>0</v>
      </c>
      <c r="AA157" s="97">
        <f ca="1">IF(AND(N157,P157,K157&gt;项目信息!$C$18),INT((IF(Q157,L157,K157)-项目信息!$C$18)/30)+1,0)</f>
        <v>0</v>
      </c>
      <c r="AB157" s="97" t="str">
        <f ca="1">IF(N157,WEEKNUM(IF(L157&lt;&gt;"",L157,IF(K157&lt;&gt;"",K157,J157)-项目信息!$C$18)+1),"")</f>
        <v/>
      </c>
      <c r="AC157" s="97" t="str">
        <f ca="1">IFERROR(VLOOKUP(VLOOKUP(G157,内部通讯录!$B:$F,5,FALSE),项目参数!$I$14:$J$21,2,FALSE),"")</f>
        <v/>
      </c>
      <c r="AD157" s="97" t="str">
        <f ca="1">IF($N157,$AC157*V157/项目参数!$J$29,"")</f>
        <v/>
      </c>
      <c r="AE157" s="97" t="str">
        <f ca="1">IF($N157,$AC157*W157/项目参数!$J$29,"")</f>
        <v/>
      </c>
      <c r="AF157" s="99" t="str">
        <f ca="1">IF(OR('临-间接'!S157=0,'临-间接'!S157="(空白)"),"",'临-间接'!S157)</f>
        <v/>
      </c>
      <c r="AG157" s="34" t="str">
        <f ca="1">IF(P157,IF(L157&lt;&gt;"", L157, IF(OR(I157="暂停",I157="取消"), IFERROR(WORKDAY.INTL($K157,$M157*$H157,1,项目参数!$B$2:$B$200),WORKDAY($K157,$M157*$H157,1)),TODAY())),"")</f>
        <v/>
      </c>
      <c r="AH157">
        <f ca="1">IF(AND(N157,P157),IF('临-间接'!T157="(空白)",0,'临-间接'!T157),0)</f>
        <v>0</v>
      </c>
      <c r="AI157" s="34" t="str">
        <f ca="1">IF($N157,VLOOKUP($B157,项目阶段与里程碑!$B:$E,3,FALSE),"")</f>
        <v/>
      </c>
      <c r="AJ157" s="34" t="str">
        <f ca="1">IF($N157,VLOOKUP($B157,项目阶段与里程碑!$B:$E,4,FALSE),"")</f>
        <v/>
      </c>
      <c r="AK157" s="34" t="str">
        <f t="shared" ca="1" si="40"/>
        <v/>
      </c>
      <c r="AL157" s="92" t="str">
        <f ca="1">IF($AK157&lt;&gt;"",IFERROR(NETWORKDAYS.INTL($AI157,$AK157,1,项目参数!$B$2:$B$200),NETWORKDAYS($AI157,$AK157,1)),"")</f>
        <v/>
      </c>
      <c r="AM157" s="92" t="str">
        <f ca="1">IF(K157&lt;&gt;"",IFERROR(NETWORKDAYS.INTL($AI157,$K157,1,项目参数!$B$2:$B$200),NETWORKDAYS($AI157,$K157,1)),"")</f>
        <v/>
      </c>
      <c r="AN157" s="92" t="str">
        <f ca="1">IF(L157&lt;&gt;"",IFERROR(NETWORKDAYS.INTL($AI157,$L157,1,项目参数!$B$2:$B$200),NETWORKDAYS($AI157,$L157,1)),"")</f>
        <v/>
      </c>
    </row>
    <row r="158" spans="1:40">
      <c r="A158">
        <f ca="1">IF('临-间接'!F158="(空白)","",'临-间接'!F158)</f>
        <v>0</v>
      </c>
      <c r="B158">
        <f ca="1">IF('临-间接'!G158="(空白)","",'临-间接'!G158)</f>
        <v>0</v>
      </c>
      <c r="C158">
        <f ca="1">IF('临-间接'!I158="(空白)","",'临-间接'!I158)</f>
        <v>0</v>
      </c>
      <c r="D158">
        <f ca="1">IF('临-间接'!J158="(空白)","",'临-间接'!J158)</f>
        <v>0</v>
      </c>
      <c r="E158">
        <f ca="1">IF('临-间接'!K158="(空白)","",'临-间接'!K158)</f>
        <v>0</v>
      </c>
      <c r="F158">
        <f ca="1">IF('临-间接'!H158="(空白)","",'临-间接'!H158)</f>
        <v>0</v>
      </c>
      <c r="G158">
        <f ca="1">IF('临-间接'!L158="(空白)","",'临-间接'!L158)</f>
        <v>0</v>
      </c>
      <c r="H158">
        <f ca="1">IF('临-间接'!M158="(空白)",0,'临-间接'!M158)</f>
        <v>0</v>
      </c>
      <c r="I158" t="str">
        <f ca="1">IF(OR('临-间接'!R158=0,'临-间接'!R158="(空白)"),"",'临-间接'!R158)</f>
        <v/>
      </c>
      <c r="J158" s="34" t="str">
        <f ca="1">IF(OR('临-间接'!N158=0,'临-间接'!N158="(空白)"),"",'临-间接'!N158)</f>
        <v/>
      </c>
      <c r="K158" s="34" t="str">
        <f ca="1">IF(OR('临-间接'!O158=0,'临-间接'!O158="(空白)"),"",'临-间接'!O158)</f>
        <v/>
      </c>
      <c r="L158" s="34" t="str">
        <f ca="1">IF(OR('临-间接'!P158=0,'临-间接'!P158="(空白)"),"",'临-间接'!P158)</f>
        <v/>
      </c>
      <c r="M158">
        <f ca="1">IF('临-间接'!Q158="(空白)",0,'临-间接'!Q158)</f>
        <v>0</v>
      </c>
      <c r="N158" s="97" t="b">
        <f t="shared" ca="1" si="28"/>
        <v>0</v>
      </c>
      <c r="O158" s="97" t="b">
        <f t="shared" ca="1" si="29"/>
        <v>0</v>
      </c>
      <c r="P158" s="97" t="b">
        <f t="shared" ca="1" si="30"/>
        <v>0</v>
      </c>
      <c r="Q158" s="97" t="b">
        <f t="shared" ca="1" si="31"/>
        <v>0</v>
      </c>
      <c r="R158" s="97" t="b">
        <f t="shared" ca="1" si="32"/>
        <v>0</v>
      </c>
      <c r="S158" s="97" t="str">
        <f t="shared" ca="1" si="33"/>
        <v>未开始</v>
      </c>
      <c r="T158" s="97">
        <f ca="1">IF(AND(N158,P158,NOT(Q158)),NETWORKDAYS(K158,AG158,项目参数!$B$2:$B$200),0)</f>
        <v>0</v>
      </c>
      <c r="U158" s="98">
        <f t="shared" ca="1" si="34"/>
        <v>0</v>
      </c>
      <c r="V158" s="117">
        <f t="shared" ca="1" si="35"/>
        <v>0</v>
      </c>
      <c r="W158" s="117">
        <f t="shared" ca="1" si="36"/>
        <v>0</v>
      </c>
      <c r="X158" s="117" t="str">
        <f t="shared" ca="1" si="37"/>
        <v/>
      </c>
      <c r="Y158" s="97">
        <f t="shared" ca="1" si="38"/>
        <v>0</v>
      </c>
      <c r="Z158" s="97">
        <f t="shared" ca="1" si="39"/>
        <v>0</v>
      </c>
      <c r="AA158" s="97">
        <f ca="1">IF(AND(N158,P158,K158&gt;项目信息!$C$18),INT((IF(Q158,L158,K158)-项目信息!$C$18)/30)+1,0)</f>
        <v>0</v>
      </c>
      <c r="AB158" s="97" t="str">
        <f ca="1">IF(N158,WEEKNUM(IF(L158&lt;&gt;"",L158,IF(K158&lt;&gt;"",K158,J158)-项目信息!$C$18)+1),"")</f>
        <v/>
      </c>
      <c r="AC158" s="97" t="str">
        <f ca="1">IFERROR(VLOOKUP(VLOOKUP(G158,内部通讯录!$B:$F,5,FALSE),项目参数!$I$14:$J$21,2,FALSE),"")</f>
        <v/>
      </c>
      <c r="AD158" s="97" t="str">
        <f ca="1">IF($N158,$AC158*V158/项目参数!$J$29,"")</f>
        <v/>
      </c>
      <c r="AE158" s="97" t="str">
        <f ca="1">IF($N158,$AC158*W158/项目参数!$J$29,"")</f>
        <v/>
      </c>
      <c r="AF158" s="99" t="str">
        <f ca="1">IF(OR('临-间接'!S158=0,'临-间接'!S158="(空白)"),"",'临-间接'!S158)</f>
        <v/>
      </c>
      <c r="AG158" s="34" t="str">
        <f ca="1">IF(P158,IF(L158&lt;&gt;"", L158, IF(OR(I158="暂停",I158="取消"), IFERROR(WORKDAY.INTL($K158,$M158*$H158,1,项目参数!$B$2:$B$200),WORKDAY($K158,$M158*$H158,1)),TODAY())),"")</f>
        <v/>
      </c>
      <c r="AH158">
        <f ca="1">IF(AND(N158,P158),IF('临-间接'!T158="(空白)",0,'临-间接'!T158),0)</f>
        <v>0</v>
      </c>
      <c r="AI158" s="34" t="str">
        <f ca="1">IF($N158,VLOOKUP($B158,项目阶段与里程碑!$B:$E,3,FALSE),"")</f>
        <v/>
      </c>
      <c r="AJ158" s="34" t="str">
        <f ca="1">IF($N158,VLOOKUP($B158,项目阶段与里程碑!$B:$E,4,FALSE),"")</f>
        <v/>
      </c>
      <c r="AK158" s="34" t="str">
        <f t="shared" ca="1" si="40"/>
        <v/>
      </c>
      <c r="AL158" s="92" t="str">
        <f ca="1">IF($AK158&lt;&gt;"",IFERROR(NETWORKDAYS.INTL($AI158,$AK158,1,项目参数!$B$2:$B$200),NETWORKDAYS($AI158,$AK158,1)),"")</f>
        <v/>
      </c>
      <c r="AM158" s="92" t="str">
        <f ca="1">IF(K158&lt;&gt;"",IFERROR(NETWORKDAYS.INTL($AI158,$K158,1,项目参数!$B$2:$B$200),NETWORKDAYS($AI158,$K158,1)),"")</f>
        <v/>
      </c>
      <c r="AN158" s="92" t="str">
        <f ca="1">IF(L158&lt;&gt;"",IFERROR(NETWORKDAYS.INTL($AI158,$L158,1,项目参数!$B$2:$B$200),NETWORKDAYS($AI158,$L158,1)),"")</f>
        <v/>
      </c>
    </row>
    <row r="159" spans="1:40">
      <c r="A159">
        <f ca="1">IF('临-间接'!F159="(空白)","",'临-间接'!F159)</f>
        <v>0</v>
      </c>
      <c r="B159">
        <f ca="1">IF('临-间接'!G159="(空白)","",'临-间接'!G159)</f>
        <v>0</v>
      </c>
      <c r="C159">
        <f ca="1">IF('临-间接'!I159="(空白)","",'临-间接'!I159)</f>
        <v>0</v>
      </c>
      <c r="D159">
        <f ca="1">IF('临-间接'!J159="(空白)","",'临-间接'!J159)</f>
        <v>0</v>
      </c>
      <c r="E159">
        <f ca="1">IF('临-间接'!K159="(空白)","",'临-间接'!K159)</f>
        <v>0</v>
      </c>
      <c r="F159">
        <f ca="1">IF('临-间接'!H159="(空白)","",'临-间接'!H159)</f>
        <v>0</v>
      </c>
      <c r="G159">
        <f ca="1">IF('临-间接'!L159="(空白)","",'临-间接'!L159)</f>
        <v>0</v>
      </c>
      <c r="H159">
        <f ca="1">IF('临-间接'!M159="(空白)",0,'临-间接'!M159)</f>
        <v>0</v>
      </c>
      <c r="I159" t="str">
        <f ca="1">IF(OR('临-间接'!R159=0,'临-间接'!R159="(空白)"),"",'临-间接'!R159)</f>
        <v/>
      </c>
      <c r="J159" s="34" t="str">
        <f ca="1">IF(OR('临-间接'!N159=0,'临-间接'!N159="(空白)"),"",'临-间接'!N159)</f>
        <v/>
      </c>
      <c r="K159" s="34" t="str">
        <f ca="1">IF(OR('临-间接'!O159=0,'临-间接'!O159="(空白)"),"",'临-间接'!O159)</f>
        <v/>
      </c>
      <c r="L159" s="34" t="str">
        <f ca="1">IF(OR('临-间接'!P159=0,'临-间接'!P159="(空白)"),"",'临-间接'!P159)</f>
        <v/>
      </c>
      <c r="M159">
        <f ca="1">IF('临-间接'!Q159="(空白)",0,'临-间接'!Q159)</f>
        <v>0</v>
      </c>
      <c r="N159" s="97" t="b">
        <f t="shared" ca="1" si="28"/>
        <v>0</v>
      </c>
      <c r="O159" s="97" t="b">
        <f t="shared" ca="1" si="29"/>
        <v>0</v>
      </c>
      <c r="P159" s="97" t="b">
        <f t="shared" ca="1" si="30"/>
        <v>0</v>
      </c>
      <c r="Q159" s="97" t="b">
        <f t="shared" ca="1" si="31"/>
        <v>0</v>
      </c>
      <c r="R159" s="97" t="b">
        <f t="shared" ca="1" si="32"/>
        <v>0</v>
      </c>
      <c r="S159" s="97" t="str">
        <f t="shared" ca="1" si="33"/>
        <v>未开始</v>
      </c>
      <c r="T159" s="97">
        <f ca="1">IF(AND(N159,P159,NOT(Q159)),NETWORKDAYS(K159,AG159,项目参数!$B$2:$B$200),0)</f>
        <v>0</v>
      </c>
      <c r="U159" s="98">
        <f t="shared" ca="1" si="34"/>
        <v>0</v>
      </c>
      <c r="V159" s="117">
        <f t="shared" ca="1" si="35"/>
        <v>0</v>
      </c>
      <c r="W159" s="117">
        <f t="shared" ca="1" si="36"/>
        <v>0</v>
      </c>
      <c r="X159" s="117" t="str">
        <f t="shared" ca="1" si="37"/>
        <v/>
      </c>
      <c r="Y159" s="97">
        <f t="shared" ca="1" si="38"/>
        <v>0</v>
      </c>
      <c r="Z159" s="97">
        <f t="shared" ca="1" si="39"/>
        <v>0</v>
      </c>
      <c r="AA159" s="97">
        <f ca="1">IF(AND(N159,P159,K159&gt;项目信息!$C$18),INT((IF(Q159,L159,K159)-项目信息!$C$18)/30)+1,0)</f>
        <v>0</v>
      </c>
      <c r="AB159" s="97" t="str">
        <f ca="1">IF(N159,WEEKNUM(IF(L159&lt;&gt;"",L159,IF(K159&lt;&gt;"",K159,J159)-项目信息!$C$18)+1),"")</f>
        <v/>
      </c>
      <c r="AC159" s="97" t="str">
        <f ca="1">IFERROR(VLOOKUP(VLOOKUP(G159,内部通讯录!$B:$F,5,FALSE),项目参数!$I$14:$J$21,2,FALSE),"")</f>
        <v/>
      </c>
      <c r="AD159" s="97" t="str">
        <f ca="1">IF($N159,$AC159*V159/项目参数!$J$29,"")</f>
        <v/>
      </c>
      <c r="AE159" s="97" t="str">
        <f ca="1">IF($N159,$AC159*W159/项目参数!$J$29,"")</f>
        <v/>
      </c>
      <c r="AF159" s="99" t="str">
        <f ca="1">IF(OR('临-间接'!S159=0,'临-间接'!S159="(空白)"),"",'临-间接'!S159)</f>
        <v/>
      </c>
      <c r="AG159" s="34" t="str">
        <f ca="1">IF(P159,IF(L159&lt;&gt;"", L159, IF(OR(I159="暂停",I159="取消"), IFERROR(WORKDAY.INTL($K159,$M159*$H159,1,项目参数!$B$2:$B$200),WORKDAY($K159,$M159*$H159,1)),TODAY())),"")</f>
        <v/>
      </c>
      <c r="AH159">
        <f ca="1">IF(AND(N159,P159),IF('临-间接'!T159="(空白)",0,'临-间接'!T159),0)</f>
        <v>0</v>
      </c>
      <c r="AI159" s="34" t="str">
        <f ca="1">IF($N159,VLOOKUP($B159,项目阶段与里程碑!$B:$E,3,FALSE),"")</f>
        <v/>
      </c>
      <c r="AJ159" s="34" t="str">
        <f ca="1">IF($N159,VLOOKUP($B159,项目阶段与里程碑!$B:$E,4,FALSE),"")</f>
        <v/>
      </c>
      <c r="AK159" s="34" t="str">
        <f t="shared" ca="1" si="40"/>
        <v/>
      </c>
      <c r="AL159" s="92" t="str">
        <f ca="1">IF($AK159&lt;&gt;"",IFERROR(NETWORKDAYS.INTL($AI159,$AK159,1,项目参数!$B$2:$B$200),NETWORKDAYS($AI159,$AK159,1)),"")</f>
        <v/>
      </c>
      <c r="AM159" s="92" t="str">
        <f ca="1">IF(K159&lt;&gt;"",IFERROR(NETWORKDAYS.INTL($AI159,$K159,1,项目参数!$B$2:$B$200),NETWORKDAYS($AI159,$K159,1)),"")</f>
        <v/>
      </c>
      <c r="AN159" s="92" t="str">
        <f ca="1">IF(L159&lt;&gt;"",IFERROR(NETWORKDAYS.INTL($AI159,$L159,1,项目参数!$B$2:$B$200),NETWORKDAYS($AI159,$L159,1)),"")</f>
        <v/>
      </c>
    </row>
    <row r="160" spans="1:40">
      <c r="A160">
        <f ca="1">IF('临-间接'!F160="(空白)","",'临-间接'!F160)</f>
        <v>0</v>
      </c>
      <c r="B160">
        <f ca="1">IF('临-间接'!G160="(空白)","",'临-间接'!G160)</f>
        <v>0</v>
      </c>
      <c r="C160">
        <f ca="1">IF('临-间接'!I160="(空白)","",'临-间接'!I160)</f>
        <v>0</v>
      </c>
      <c r="D160">
        <f ca="1">IF('临-间接'!J160="(空白)","",'临-间接'!J160)</f>
        <v>0</v>
      </c>
      <c r="E160">
        <f ca="1">IF('临-间接'!K160="(空白)","",'临-间接'!K160)</f>
        <v>0</v>
      </c>
      <c r="F160">
        <f ca="1">IF('临-间接'!H160="(空白)","",'临-间接'!H160)</f>
        <v>0</v>
      </c>
      <c r="G160">
        <f ca="1">IF('临-间接'!L160="(空白)","",'临-间接'!L160)</f>
        <v>0</v>
      </c>
      <c r="H160">
        <f ca="1">IF('临-间接'!M160="(空白)",0,'临-间接'!M160)</f>
        <v>0</v>
      </c>
      <c r="I160" t="str">
        <f ca="1">IF(OR('临-间接'!R160=0,'临-间接'!R160="(空白)"),"",'临-间接'!R160)</f>
        <v/>
      </c>
      <c r="J160" s="34" t="str">
        <f ca="1">IF(OR('临-间接'!N160=0,'临-间接'!N160="(空白)"),"",'临-间接'!N160)</f>
        <v/>
      </c>
      <c r="K160" s="34" t="str">
        <f ca="1">IF(OR('临-间接'!O160=0,'临-间接'!O160="(空白)"),"",'临-间接'!O160)</f>
        <v/>
      </c>
      <c r="L160" s="34" t="str">
        <f ca="1">IF(OR('临-间接'!P160=0,'临-间接'!P160="(空白)"),"",'临-间接'!P160)</f>
        <v/>
      </c>
      <c r="M160">
        <f ca="1">IF('临-间接'!Q160="(空白)",0,'临-间接'!Q160)</f>
        <v>0</v>
      </c>
      <c r="N160" s="97" t="b">
        <f t="shared" ca="1" si="28"/>
        <v>0</v>
      </c>
      <c r="O160" s="97" t="b">
        <f t="shared" ca="1" si="29"/>
        <v>0</v>
      </c>
      <c r="P160" s="97" t="b">
        <f t="shared" ca="1" si="30"/>
        <v>0</v>
      </c>
      <c r="Q160" s="97" t="b">
        <f t="shared" ca="1" si="31"/>
        <v>0</v>
      </c>
      <c r="R160" s="97" t="b">
        <f t="shared" ca="1" si="32"/>
        <v>0</v>
      </c>
      <c r="S160" s="97" t="str">
        <f t="shared" ca="1" si="33"/>
        <v>未开始</v>
      </c>
      <c r="T160" s="97">
        <f ca="1">IF(AND(N160,P160,NOT(Q160)),NETWORKDAYS(K160,AG160,项目参数!$B$2:$B$200),0)</f>
        <v>0</v>
      </c>
      <c r="U160" s="98">
        <f t="shared" ca="1" si="34"/>
        <v>0</v>
      </c>
      <c r="V160" s="117">
        <f t="shared" ca="1" si="35"/>
        <v>0</v>
      </c>
      <c r="W160" s="117">
        <f t="shared" ca="1" si="36"/>
        <v>0</v>
      </c>
      <c r="X160" s="117" t="str">
        <f t="shared" ca="1" si="37"/>
        <v/>
      </c>
      <c r="Y160" s="97">
        <f t="shared" ca="1" si="38"/>
        <v>0</v>
      </c>
      <c r="Z160" s="97">
        <f t="shared" ca="1" si="39"/>
        <v>0</v>
      </c>
      <c r="AA160" s="97">
        <f ca="1">IF(AND(N160,P160,K160&gt;项目信息!$C$18),INT((IF(Q160,L160,K160)-项目信息!$C$18)/30)+1,0)</f>
        <v>0</v>
      </c>
      <c r="AB160" s="97" t="str">
        <f ca="1">IF(N160,WEEKNUM(IF(L160&lt;&gt;"",L160,IF(K160&lt;&gt;"",K160,J160)-项目信息!$C$18)+1),"")</f>
        <v/>
      </c>
      <c r="AC160" s="97" t="str">
        <f ca="1">IFERROR(VLOOKUP(VLOOKUP(G160,内部通讯录!$B:$F,5,FALSE),项目参数!$I$14:$J$21,2,FALSE),"")</f>
        <v/>
      </c>
      <c r="AD160" s="97" t="str">
        <f ca="1">IF($N160,$AC160*V160/项目参数!$J$29,"")</f>
        <v/>
      </c>
      <c r="AE160" s="97" t="str">
        <f ca="1">IF($N160,$AC160*W160/项目参数!$J$29,"")</f>
        <v/>
      </c>
      <c r="AF160" s="99" t="str">
        <f ca="1">IF(OR('临-间接'!S160=0,'临-间接'!S160="(空白)"),"",'临-间接'!S160)</f>
        <v/>
      </c>
      <c r="AG160" s="34" t="str">
        <f ca="1">IF(P160,IF(L160&lt;&gt;"", L160, IF(OR(I160="暂停",I160="取消"), IFERROR(WORKDAY.INTL($K160,$M160*$H160,1,项目参数!$B$2:$B$200),WORKDAY($K160,$M160*$H160,1)),TODAY())),"")</f>
        <v/>
      </c>
      <c r="AH160">
        <f ca="1">IF(AND(N160,P160),IF('临-间接'!T160="(空白)",0,'临-间接'!T160),0)</f>
        <v>0</v>
      </c>
      <c r="AI160" s="34" t="str">
        <f ca="1">IF($N160,VLOOKUP($B160,项目阶段与里程碑!$B:$E,3,FALSE),"")</f>
        <v/>
      </c>
      <c r="AJ160" s="34" t="str">
        <f ca="1">IF($N160,VLOOKUP($B160,项目阶段与里程碑!$B:$E,4,FALSE),"")</f>
        <v/>
      </c>
      <c r="AK160" s="34" t="str">
        <f t="shared" ca="1" si="40"/>
        <v/>
      </c>
      <c r="AL160" s="92" t="str">
        <f ca="1">IF($AK160&lt;&gt;"",IFERROR(NETWORKDAYS.INTL($AI160,$AK160,1,项目参数!$B$2:$B$200),NETWORKDAYS($AI160,$AK160,1)),"")</f>
        <v/>
      </c>
      <c r="AM160" s="92" t="str">
        <f ca="1">IF(K160&lt;&gt;"",IFERROR(NETWORKDAYS.INTL($AI160,$K160,1,项目参数!$B$2:$B$200),NETWORKDAYS($AI160,$K160,1)),"")</f>
        <v/>
      </c>
      <c r="AN160" s="92" t="str">
        <f ca="1">IF(L160&lt;&gt;"",IFERROR(NETWORKDAYS.INTL($AI160,$L160,1,项目参数!$B$2:$B$200),NETWORKDAYS($AI160,$L160,1)),"")</f>
        <v/>
      </c>
    </row>
    <row r="161" spans="1:40">
      <c r="A161">
        <f ca="1">IF('临-间接'!F161="(空白)","",'临-间接'!F161)</f>
        <v>0</v>
      </c>
      <c r="B161">
        <f ca="1">IF('临-间接'!G161="(空白)","",'临-间接'!G161)</f>
        <v>0</v>
      </c>
      <c r="C161">
        <f ca="1">IF('临-间接'!I161="(空白)","",'临-间接'!I161)</f>
        <v>0</v>
      </c>
      <c r="D161">
        <f ca="1">IF('临-间接'!J161="(空白)","",'临-间接'!J161)</f>
        <v>0</v>
      </c>
      <c r="E161">
        <f ca="1">IF('临-间接'!K161="(空白)","",'临-间接'!K161)</f>
        <v>0</v>
      </c>
      <c r="F161">
        <f ca="1">IF('临-间接'!H161="(空白)","",'临-间接'!H161)</f>
        <v>0</v>
      </c>
      <c r="G161">
        <f ca="1">IF('临-间接'!L161="(空白)","",'临-间接'!L161)</f>
        <v>0</v>
      </c>
      <c r="H161">
        <f ca="1">IF('临-间接'!M161="(空白)",0,'临-间接'!M161)</f>
        <v>0</v>
      </c>
      <c r="I161" t="str">
        <f ca="1">IF(OR('临-间接'!R161=0,'临-间接'!R161="(空白)"),"",'临-间接'!R161)</f>
        <v/>
      </c>
      <c r="J161" s="34" t="str">
        <f ca="1">IF(OR('临-间接'!N161=0,'临-间接'!N161="(空白)"),"",'临-间接'!N161)</f>
        <v/>
      </c>
      <c r="K161" s="34" t="str">
        <f ca="1">IF(OR('临-间接'!O161=0,'临-间接'!O161="(空白)"),"",'临-间接'!O161)</f>
        <v/>
      </c>
      <c r="L161" s="34" t="str">
        <f ca="1">IF(OR('临-间接'!P161=0,'临-间接'!P161="(空白)"),"",'临-间接'!P161)</f>
        <v/>
      </c>
      <c r="M161">
        <f ca="1">IF('临-间接'!Q161="(空白)",0,'临-间接'!Q161)</f>
        <v>0</v>
      </c>
      <c r="N161" s="97" t="b">
        <f t="shared" ca="1" si="28"/>
        <v>0</v>
      </c>
      <c r="O161" s="97" t="b">
        <f t="shared" ca="1" si="29"/>
        <v>0</v>
      </c>
      <c r="P161" s="97" t="b">
        <f t="shared" ca="1" si="30"/>
        <v>0</v>
      </c>
      <c r="Q161" s="97" t="b">
        <f t="shared" ca="1" si="31"/>
        <v>0</v>
      </c>
      <c r="R161" s="97" t="b">
        <f t="shared" ca="1" si="32"/>
        <v>0</v>
      </c>
      <c r="S161" s="97" t="str">
        <f t="shared" ca="1" si="33"/>
        <v>未开始</v>
      </c>
      <c r="T161" s="97">
        <f ca="1">IF(AND(N161,P161,NOT(Q161)),NETWORKDAYS(K161,AG161,项目参数!$B$2:$B$200),0)</f>
        <v>0</v>
      </c>
      <c r="U161" s="98">
        <f t="shared" ca="1" si="34"/>
        <v>0</v>
      </c>
      <c r="V161" s="117">
        <f t="shared" ca="1" si="35"/>
        <v>0</v>
      </c>
      <c r="W161" s="117">
        <f t="shared" ca="1" si="36"/>
        <v>0</v>
      </c>
      <c r="X161" s="117" t="str">
        <f t="shared" ca="1" si="37"/>
        <v/>
      </c>
      <c r="Y161" s="97">
        <f t="shared" ca="1" si="38"/>
        <v>0</v>
      </c>
      <c r="Z161" s="97">
        <f t="shared" ca="1" si="39"/>
        <v>0</v>
      </c>
      <c r="AA161" s="97">
        <f ca="1">IF(AND(N161,P161,K161&gt;项目信息!$C$18),INT((IF(Q161,L161,K161)-项目信息!$C$18)/30)+1,0)</f>
        <v>0</v>
      </c>
      <c r="AB161" s="97" t="str">
        <f ca="1">IF(N161,WEEKNUM(IF(L161&lt;&gt;"",L161,IF(K161&lt;&gt;"",K161,J161)-项目信息!$C$18)+1),"")</f>
        <v/>
      </c>
      <c r="AC161" s="97" t="str">
        <f ca="1">IFERROR(VLOOKUP(VLOOKUP(G161,内部通讯录!$B:$F,5,FALSE),项目参数!$I$14:$J$21,2,FALSE),"")</f>
        <v/>
      </c>
      <c r="AD161" s="97" t="str">
        <f ca="1">IF($N161,$AC161*V161/项目参数!$J$29,"")</f>
        <v/>
      </c>
      <c r="AE161" s="97" t="str">
        <f ca="1">IF($N161,$AC161*W161/项目参数!$J$29,"")</f>
        <v/>
      </c>
      <c r="AF161" s="99" t="str">
        <f ca="1">IF(OR('临-间接'!S161=0,'临-间接'!S161="(空白)"),"",'临-间接'!S161)</f>
        <v/>
      </c>
      <c r="AG161" s="34" t="str">
        <f ca="1">IF(P161,IF(L161&lt;&gt;"", L161, IF(OR(I161="暂停",I161="取消"), IFERROR(WORKDAY.INTL($K161,$M161*$H161,1,项目参数!$B$2:$B$200),WORKDAY($K161,$M161*$H161,1)),TODAY())),"")</f>
        <v/>
      </c>
      <c r="AH161">
        <f ca="1">IF(AND(N161,P161),IF('临-间接'!T161="(空白)",0,'临-间接'!T161),0)</f>
        <v>0</v>
      </c>
      <c r="AI161" s="34" t="str">
        <f ca="1">IF($N161,VLOOKUP($B161,项目阶段与里程碑!$B:$E,3,FALSE),"")</f>
        <v/>
      </c>
      <c r="AJ161" s="34" t="str">
        <f ca="1">IF($N161,VLOOKUP($B161,项目阶段与里程碑!$B:$E,4,FALSE),"")</f>
        <v/>
      </c>
      <c r="AK161" s="34" t="str">
        <f t="shared" ca="1" si="40"/>
        <v/>
      </c>
      <c r="AL161" s="92" t="str">
        <f ca="1">IF($AK161&lt;&gt;"",IFERROR(NETWORKDAYS.INTL($AI161,$AK161,1,项目参数!$B$2:$B$200),NETWORKDAYS($AI161,$AK161,1)),"")</f>
        <v/>
      </c>
      <c r="AM161" s="92" t="str">
        <f ca="1">IF(K161&lt;&gt;"",IFERROR(NETWORKDAYS.INTL($AI161,$K161,1,项目参数!$B$2:$B$200),NETWORKDAYS($AI161,$K161,1)),"")</f>
        <v/>
      </c>
      <c r="AN161" s="92" t="str">
        <f ca="1">IF(L161&lt;&gt;"",IFERROR(NETWORKDAYS.INTL($AI161,$L161,1,项目参数!$B$2:$B$200),NETWORKDAYS($AI161,$L161,1)),"")</f>
        <v/>
      </c>
    </row>
    <row r="162" spans="1:40">
      <c r="A162">
        <f ca="1">IF('临-间接'!F162="(空白)","",'临-间接'!F162)</f>
        <v>0</v>
      </c>
      <c r="B162">
        <f ca="1">IF('临-间接'!G162="(空白)","",'临-间接'!G162)</f>
        <v>0</v>
      </c>
      <c r="C162">
        <f ca="1">IF('临-间接'!I162="(空白)","",'临-间接'!I162)</f>
        <v>0</v>
      </c>
      <c r="D162">
        <f ca="1">IF('临-间接'!J162="(空白)","",'临-间接'!J162)</f>
        <v>0</v>
      </c>
      <c r="E162">
        <f ca="1">IF('临-间接'!K162="(空白)","",'临-间接'!K162)</f>
        <v>0</v>
      </c>
      <c r="F162">
        <f ca="1">IF('临-间接'!H162="(空白)","",'临-间接'!H162)</f>
        <v>0</v>
      </c>
      <c r="G162">
        <f ca="1">IF('临-间接'!L162="(空白)","",'临-间接'!L162)</f>
        <v>0</v>
      </c>
      <c r="H162">
        <f ca="1">IF('临-间接'!M162="(空白)",0,'临-间接'!M162)</f>
        <v>0</v>
      </c>
      <c r="I162" t="str">
        <f ca="1">IF(OR('临-间接'!R162=0,'临-间接'!R162="(空白)"),"",'临-间接'!R162)</f>
        <v/>
      </c>
      <c r="J162" s="34" t="str">
        <f ca="1">IF(OR('临-间接'!N162=0,'临-间接'!N162="(空白)"),"",'临-间接'!N162)</f>
        <v/>
      </c>
      <c r="K162" s="34" t="str">
        <f ca="1">IF(OR('临-间接'!O162=0,'临-间接'!O162="(空白)"),"",'临-间接'!O162)</f>
        <v/>
      </c>
      <c r="L162" s="34" t="str">
        <f ca="1">IF(OR('临-间接'!P162=0,'临-间接'!P162="(空白)"),"",'临-间接'!P162)</f>
        <v/>
      </c>
      <c r="M162">
        <f ca="1">IF('临-间接'!Q162="(空白)",0,'临-间接'!Q162)</f>
        <v>0</v>
      </c>
      <c r="N162" s="97" t="b">
        <f t="shared" ca="1" si="28"/>
        <v>0</v>
      </c>
      <c r="O162" s="97" t="b">
        <f t="shared" ca="1" si="29"/>
        <v>0</v>
      </c>
      <c r="P162" s="97" t="b">
        <f t="shared" ca="1" si="30"/>
        <v>0</v>
      </c>
      <c r="Q162" s="97" t="b">
        <f t="shared" ca="1" si="31"/>
        <v>0</v>
      </c>
      <c r="R162" s="97" t="b">
        <f t="shared" ca="1" si="32"/>
        <v>0</v>
      </c>
      <c r="S162" s="97" t="str">
        <f t="shared" ca="1" si="33"/>
        <v>未开始</v>
      </c>
      <c r="T162" s="97">
        <f ca="1">IF(AND(N162,P162,NOT(Q162)),NETWORKDAYS(K162,AG162,项目参数!$B$2:$B$200),0)</f>
        <v>0</v>
      </c>
      <c r="U162" s="98">
        <f t="shared" ca="1" si="34"/>
        <v>0</v>
      </c>
      <c r="V162" s="117">
        <f t="shared" ca="1" si="35"/>
        <v>0</v>
      </c>
      <c r="W162" s="117">
        <f t="shared" ca="1" si="36"/>
        <v>0</v>
      </c>
      <c r="X162" s="117" t="str">
        <f t="shared" ca="1" si="37"/>
        <v/>
      </c>
      <c r="Y162" s="97">
        <f t="shared" ca="1" si="38"/>
        <v>0</v>
      </c>
      <c r="Z162" s="97">
        <f t="shared" ca="1" si="39"/>
        <v>0</v>
      </c>
      <c r="AA162" s="97">
        <f ca="1">IF(AND(N162,P162,K162&gt;项目信息!$C$18),INT((IF(Q162,L162,K162)-项目信息!$C$18)/30)+1,0)</f>
        <v>0</v>
      </c>
      <c r="AB162" s="97" t="str">
        <f ca="1">IF(N162,WEEKNUM(IF(L162&lt;&gt;"",L162,IF(K162&lt;&gt;"",K162,J162)-项目信息!$C$18)+1),"")</f>
        <v/>
      </c>
      <c r="AC162" s="97" t="str">
        <f ca="1">IFERROR(VLOOKUP(VLOOKUP(G162,内部通讯录!$B:$F,5,FALSE),项目参数!$I$14:$J$21,2,FALSE),"")</f>
        <v/>
      </c>
      <c r="AD162" s="97" t="str">
        <f ca="1">IF($N162,$AC162*V162/项目参数!$J$29,"")</f>
        <v/>
      </c>
      <c r="AE162" s="97" t="str">
        <f ca="1">IF($N162,$AC162*W162/项目参数!$J$29,"")</f>
        <v/>
      </c>
      <c r="AF162" s="99" t="str">
        <f ca="1">IF(OR('临-间接'!S162=0,'临-间接'!S162="(空白)"),"",'临-间接'!S162)</f>
        <v/>
      </c>
      <c r="AG162" s="34" t="str">
        <f ca="1">IF(P162,IF(L162&lt;&gt;"", L162, IF(OR(I162="暂停",I162="取消"), IFERROR(WORKDAY.INTL($K162,$M162*$H162,1,项目参数!$B$2:$B$200),WORKDAY($K162,$M162*$H162,1)),TODAY())),"")</f>
        <v/>
      </c>
      <c r="AH162">
        <f ca="1">IF(AND(N162,P162),IF('临-间接'!T162="(空白)",0,'临-间接'!T162),0)</f>
        <v>0</v>
      </c>
      <c r="AI162" s="34" t="str">
        <f ca="1">IF($N162,VLOOKUP($B162,项目阶段与里程碑!$B:$E,3,FALSE),"")</f>
        <v/>
      </c>
      <c r="AJ162" s="34" t="str">
        <f ca="1">IF($N162,VLOOKUP($B162,项目阶段与里程碑!$B:$E,4,FALSE),"")</f>
        <v/>
      </c>
      <c r="AK162" s="34" t="str">
        <f t="shared" ca="1" si="40"/>
        <v/>
      </c>
      <c r="AL162" s="92" t="str">
        <f ca="1">IF($AK162&lt;&gt;"",IFERROR(NETWORKDAYS.INTL($AI162,$AK162,1,项目参数!$B$2:$B$200),NETWORKDAYS($AI162,$AK162,1)),"")</f>
        <v/>
      </c>
      <c r="AM162" s="92" t="str">
        <f ca="1">IF(K162&lt;&gt;"",IFERROR(NETWORKDAYS.INTL($AI162,$K162,1,项目参数!$B$2:$B$200),NETWORKDAYS($AI162,$K162,1)),"")</f>
        <v/>
      </c>
      <c r="AN162" s="92" t="str">
        <f ca="1">IF(L162&lt;&gt;"",IFERROR(NETWORKDAYS.INTL($AI162,$L162,1,项目参数!$B$2:$B$200),NETWORKDAYS($AI162,$L162,1)),"")</f>
        <v/>
      </c>
    </row>
    <row r="163" spans="1:40">
      <c r="A163">
        <f ca="1">IF('临-间接'!F163="(空白)","",'临-间接'!F163)</f>
        <v>0</v>
      </c>
      <c r="B163">
        <f ca="1">IF('临-间接'!G163="(空白)","",'临-间接'!G163)</f>
        <v>0</v>
      </c>
      <c r="C163">
        <f ca="1">IF('临-间接'!I163="(空白)","",'临-间接'!I163)</f>
        <v>0</v>
      </c>
      <c r="D163">
        <f ca="1">IF('临-间接'!J163="(空白)","",'临-间接'!J163)</f>
        <v>0</v>
      </c>
      <c r="E163">
        <f ca="1">IF('临-间接'!K163="(空白)","",'临-间接'!K163)</f>
        <v>0</v>
      </c>
      <c r="F163">
        <f ca="1">IF('临-间接'!H163="(空白)","",'临-间接'!H163)</f>
        <v>0</v>
      </c>
      <c r="G163">
        <f ca="1">IF('临-间接'!L163="(空白)","",'临-间接'!L163)</f>
        <v>0</v>
      </c>
      <c r="H163">
        <f ca="1">IF('临-间接'!M163="(空白)",0,'临-间接'!M163)</f>
        <v>0</v>
      </c>
      <c r="I163" t="str">
        <f ca="1">IF(OR('临-间接'!R163=0,'临-间接'!R163="(空白)"),"",'临-间接'!R163)</f>
        <v/>
      </c>
      <c r="J163" s="34" t="str">
        <f ca="1">IF(OR('临-间接'!N163=0,'临-间接'!N163="(空白)"),"",'临-间接'!N163)</f>
        <v/>
      </c>
      <c r="K163" s="34" t="str">
        <f ca="1">IF(OR('临-间接'!O163=0,'临-间接'!O163="(空白)"),"",'临-间接'!O163)</f>
        <v/>
      </c>
      <c r="L163" s="34" t="str">
        <f ca="1">IF(OR('临-间接'!P163=0,'临-间接'!P163="(空白)"),"",'临-间接'!P163)</f>
        <v/>
      </c>
      <c r="M163">
        <f ca="1">IF('临-间接'!Q163="(空白)",0,'临-间接'!Q163)</f>
        <v>0</v>
      </c>
      <c r="N163" s="97" t="b">
        <f t="shared" ca="1" si="28"/>
        <v>0</v>
      </c>
      <c r="O163" s="97" t="b">
        <f t="shared" ca="1" si="29"/>
        <v>0</v>
      </c>
      <c r="P163" s="97" t="b">
        <f t="shared" ca="1" si="30"/>
        <v>0</v>
      </c>
      <c r="Q163" s="97" t="b">
        <f t="shared" ca="1" si="31"/>
        <v>0</v>
      </c>
      <c r="R163" s="97" t="b">
        <f t="shared" ca="1" si="32"/>
        <v>0</v>
      </c>
      <c r="S163" s="97" t="str">
        <f t="shared" ca="1" si="33"/>
        <v>未开始</v>
      </c>
      <c r="T163" s="97">
        <f ca="1">IF(AND(N163,P163,NOT(Q163)),NETWORKDAYS(K163,AG163,项目参数!$B$2:$B$200),0)</f>
        <v>0</v>
      </c>
      <c r="U163" s="98">
        <f t="shared" ca="1" si="34"/>
        <v>0</v>
      </c>
      <c r="V163" s="117">
        <f t="shared" ca="1" si="35"/>
        <v>0</v>
      </c>
      <c r="W163" s="117">
        <f t="shared" ca="1" si="36"/>
        <v>0</v>
      </c>
      <c r="X163" s="117" t="str">
        <f t="shared" ca="1" si="37"/>
        <v/>
      </c>
      <c r="Y163" s="97">
        <f t="shared" ca="1" si="38"/>
        <v>0</v>
      </c>
      <c r="Z163" s="97">
        <f t="shared" ca="1" si="39"/>
        <v>0</v>
      </c>
      <c r="AA163" s="97">
        <f ca="1">IF(AND(N163,P163,K163&gt;项目信息!$C$18),INT((IF(Q163,L163,K163)-项目信息!$C$18)/30)+1,0)</f>
        <v>0</v>
      </c>
      <c r="AB163" s="97" t="str">
        <f ca="1">IF(N163,WEEKNUM(IF(L163&lt;&gt;"",L163,IF(K163&lt;&gt;"",K163,J163)-项目信息!$C$18)+1),"")</f>
        <v/>
      </c>
      <c r="AC163" s="97" t="str">
        <f ca="1">IFERROR(VLOOKUP(VLOOKUP(G163,内部通讯录!$B:$F,5,FALSE),项目参数!$I$14:$J$21,2,FALSE),"")</f>
        <v/>
      </c>
      <c r="AD163" s="97" t="str">
        <f ca="1">IF($N163,$AC163*V163/项目参数!$J$29,"")</f>
        <v/>
      </c>
      <c r="AE163" s="97" t="str">
        <f ca="1">IF($N163,$AC163*W163/项目参数!$J$29,"")</f>
        <v/>
      </c>
      <c r="AF163" s="99" t="str">
        <f ca="1">IF(OR('临-间接'!S163=0,'临-间接'!S163="(空白)"),"",'临-间接'!S163)</f>
        <v/>
      </c>
      <c r="AG163" s="34" t="str">
        <f ca="1">IF(P163,IF(L163&lt;&gt;"", L163, IF(OR(I163="暂停",I163="取消"), IFERROR(WORKDAY.INTL($K163,$M163*$H163,1,项目参数!$B$2:$B$200),WORKDAY($K163,$M163*$H163,1)),TODAY())),"")</f>
        <v/>
      </c>
      <c r="AH163">
        <f ca="1">IF(AND(N163,P163),IF('临-间接'!T163="(空白)",0,'临-间接'!T163),0)</f>
        <v>0</v>
      </c>
      <c r="AI163" s="34" t="str">
        <f ca="1">IF($N163,VLOOKUP($B163,项目阶段与里程碑!$B:$E,3,FALSE),"")</f>
        <v/>
      </c>
      <c r="AJ163" s="34" t="str">
        <f ca="1">IF($N163,VLOOKUP($B163,项目阶段与里程碑!$B:$E,4,FALSE),"")</f>
        <v/>
      </c>
      <c r="AK163" s="34" t="str">
        <f t="shared" ca="1" si="40"/>
        <v/>
      </c>
      <c r="AL163" s="92" t="str">
        <f ca="1">IF($AK163&lt;&gt;"",IFERROR(NETWORKDAYS.INTL($AI163,$AK163,1,项目参数!$B$2:$B$200),NETWORKDAYS($AI163,$AK163,1)),"")</f>
        <v/>
      </c>
      <c r="AM163" s="92" t="str">
        <f ca="1">IF(K163&lt;&gt;"",IFERROR(NETWORKDAYS.INTL($AI163,$K163,1,项目参数!$B$2:$B$200),NETWORKDAYS($AI163,$K163,1)),"")</f>
        <v/>
      </c>
      <c r="AN163" s="92" t="str">
        <f ca="1">IF(L163&lt;&gt;"",IFERROR(NETWORKDAYS.INTL($AI163,$L163,1,项目参数!$B$2:$B$200),NETWORKDAYS($AI163,$L163,1)),"")</f>
        <v/>
      </c>
    </row>
    <row r="164" spans="1:40">
      <c r="A164">
        <f ca="1">IF('临-间接'!F164="(空白)","",'临-间接'!F164)</f>
        <v>0</v>
      </c>
      <c r="B164">
        <f ca="1">IF('临-间接'!G164="(空白)","",'临-间接'!G164)</f>
        <v>0</v>
      </c>
      <c r="C164">
        <f ca="1">IF('临-间接'!I164="(空白)","",'临-间接'!I164)</f>
        <v>0</v>
      </c>
      <c r="D164">
        <f ca="1">IF('临-间接'!J164="(空白)","",'临-间接'!J164)</f>
        <v>0</v>
      </c>
      <c r="E164">
        <f ca="1">IF('临-间接'!K164="(空白)","",'临-间接'!K164)</f>
        <v>0</v>
      </c>
      <c r="F164">
        <f ca="1">IF('临-间接'!H164="(空白)","",'临-间接'!H164)</f>
        <v>0</v>
      </c>
      <c r="G164">
        <f ca="1">IF('临-间接'!L164="(空白)","",'临-间接'!L164)</f>
        <v>0</v>
      </c>
      <c r="H164">
        <f ca="1">IF('临-间接'!M164="(空白)",0,'临-间接'!M164)</f>
        <v>0</v>
      </c>
      <c r="I164" t="str">
        <f ca="1">IF(OR('临-间接'!R164=0,'临-间接'!R164="(空白)"),"",'临-间接'!R164)</f>
        <v/>
      </c>
      <c r="J164" s="34" t="str">
        <f ca="1">IF(OR('临-间接'!N164=0,'临-间接'!N164="(空白)"),"",'临-间接'!N164)</f>
        <v/>
      </c>
      <c r="K164" s="34" t="str">
        <f ca="1">IF(OR('临-间接'!O164=0,'临-间接'!O164="(空白)"),"",'临-间接'!O164)</f>
        <v/>
      </c>
      <c r="L164" s="34" t="str">
        <f ca="1">IF(OR('临-间接'!P164=0,'临-间接'!P164="(空白)"),"",'临-间接'!P164)</f>
        <v/>
      </c>
      <c r="M164">
        <f ca="1">IF('临-间接'!Q164="(空白)",0,'临-间接'!Q164)</f>
        <v>0</v>
      </c>
      <c r="N164" s="97" t="b">
        <f t="shared" ca="1" si="28"/>
        <v>0</v>
      </c>
      <c r="O164" s="97" t="b">
        <f t="shared" ca="1" si="29"/>
        <v>0</v>
      </c>
      <c r="P164" s="97" t="b">
        <f t="shared" ca="1" si="30"/>
        <v>0</v>
      </c>
      <c r="Q164" s="97" t="b">
        <f t="shared" ca="1" si="31"/>
        <v>0</v>
      </c>
      <c r="R164" s="97" t="b">
        <f t="shared" ca="1" si="32"/>
        <v>0</v>
      </c>
      <c r="S164" s="97" t="str">
        <f t="shared" ca="1" si="33"/>
        <v>未开始</v>
      </c>
      <c r="T164" s="97">
        <f ca="1">IF(AND(N164,P164,NOT(Q164)),NETWORKDAYS(K164,AG164,项目参数!$B$2:$B$200),0)</f>
        <v>0</v>
      </c>
      <c r="U164" s="98">
        <f t="shared" ca="1" si="34"/>
        <v>0</v>
      </c>
      <c r="V164" s="117">
        <f t="shared" ca="1" si="35"/>
        <v>0</v>
      </c>
      <c r="W164" s="117">
        <f t="shared" ca="1" si="36"/>
        <v>0</v>
      </c>
      <c r="X164" s="117" t="str">
        <f t="shared" ca="1" si="37"/>
        <v/>
      </c>
      <c r="Y164" s="97">
        <f t="shared" ca="1" si="38"/>
        <v>0</v>
      </c>
      <c r="Z164" s="97">
        <f t="shared" ca="1" si="39"/>
        <v>0</v>
      </c>
      <c r="AA164" s="97">
        <f ca="1">IF(AND(N164,P164,K164&gt;项目信息!$C$18),INT((IF(Q164,L164,K164)-项目信息!$C$18)/30)+1,0)</f>
        <v>0</v>
      </c>
      <c r="AB164" s="97" t="str">
        <f ca="1">IF(N164,WEEKNUM(IF(L164&lt;&gt;"",L164,IF(K164&lt;&gt;"",K164,J164)-项目信息!$C$18)+1),"")</f>
        <v/>
      </c>
      <c r="AC164" s="97" t="str">
        <f ca="1">IFERROR(VLOOKUP(VLOOKUP(G164,内部通讯录!$B:$F,5,FALSE),项目参数!$I$14:$J$21,2,FALSE),"")</f>
        <v/>
      </c>
      <c r="AD164" s="97" t="str">
        <f ca="1">IF($N164,$AC164*V164/项目参数!$J$29,"")</f>
        <v/>
      </c>
      <c r="AE164" s="97" t="str">
        <f ca="1">IF($N164,$AC164*W164/项目参数!$J$29,"")</f>
        <v/>
      </c>
      <c r="AF164" s="99" t="str">
        <f ca="1">IF(OR('临-间接'!S164=0,'临-间接'!S164="(空白)"),"",'临-间接'!S164)</f>
        <v/>
      </c>
      <c r="AG164" s="34" t="str">
        <f ca="1">IF(P164,IF(L164&lt;&gt;"", L164, IF(OR(I164="暂停",I164="取消"), IFERROR(WORKDAY.INTL($K164,$M164*$H164,1,项目参数!$B$2:$B$200),WORKDAY($K164,$M164*$H164,1)),TODAY())),"")</f>
        <v/>
      </c>
      <c r="AH164">
        <f ca="1">IF(AND(N164,P164),IF('临-间接'!T164="(空白)",0,'临-间接'!T164),0)</f>
        <v>0</v>
      </c>
      <c r="AI164" s="34" t="str">
        <f ca="1">IF($N164,VLOOKUP($B164,项目阶段与里程碑!$B:$E,3,FALSE),"")</f>
        <v/>
      </c>
      <c r="AJ164" s="34" t="str">
        <f ca="1">IF($N164,VLOOKUP($B164,项目阶段与里程碑!$B:$E,4,FALSE),"")</f>
        <v/>
      </c>
      <c r="AK164" s="34" t="str">
        <f t="shared" ca="1" si="40"/>
        <v/>
      </c>
      <c r="AL164" s="92" t="str">
        <f ca="1">IF($AK164&lt;&gt;"",IFERROR(NETWORKDAYS.INTL($AI164,$AK164,1,项目参数!$B$2:$B$200),NETWORKDAYS($AI164,$AK164,1)),"")</f>
        <v/>
      </c>
      <c r="AM164" s="92" t="str">
        <f ca="1">IF(K164&lt;&gt;"",IFERROR(NETWORKDAYS.INTL($AI164,$K164,1,项目参数!$B$2:$B$200),NETWORKDAYS($AI164,$K164,1)),"")</f>
        <v/>
      </c>
      <c r="AN164" s="92" t="str">
        <f ca="1">IF(L164&lt;&gt;"",IFERROR(NETWORKDAYS.INTL($AI164,$L164,1,项目参数!$B$2:$B$200),NETWORKDAYS($AI164,$L164,1)),"")</f>
        <v/>
      </c>
    </row>
    <row r="165" spans="1:40">
      <c r="A165">
        <f ca="1">IF('临-间接'!F165="(空白)","",'临-间接'!F165)</f>
        <v>0</v>
      </c>
      <c r="B165">
        <f ca="1">IF('临-间接'!G165="(空白)","",'临-间接'!G165)</f>
        <v>0</v>
      </c>
      <c r="C165">
        <f ca="1">IF('临-间接'!I165="(空白)","",'临-间接'!I165)</f>
        <v>0</v>
      </c>
      <c r="D165">
        <f ca="1">IF('临-间接'!J165="(空白)","",'临-间接'!J165)</f>
        <v>0</v>
      </c>
      <c r="E165">
        <f ca="1">IF('临-间接'!K165="(空白)","",'临-间接'!K165)</f>
        <v>0</v>
      </c>
      <c r="F165">
        <f ca="1">IF('临-间接'!H165="(空白)","",'临-间接'!H165)</f>
        <v>0</v>
      </c>
      <c r="G165">
        <f ca="1">IF('临-间接'!L165="(空白)","",'临-间接'!L165)</f>
        <v>0</v>
      </c>
      <c r="H165">
        <f ca="1">IF('临-间接'!M165="(空白)",0,'临-间接'!M165)</f>
        <v>0</v>
      </c>
      <c r="I165" t="str">
        <f ca="1">IF(OR('临-间接'!R165=0,'临-间接'!R165="(空白)"),"",'临-间接'!R165)</f>
        <v/>
      </c>
      <c r="J165" s="34" t="str">
        <f ca="1">IF(OR('临-间接'!N165=0,'临-间接'!N165="(空白)"),"",'临-间接'!N165)</f>
        <v/>
      </c>
      <c r="K165" s="34" t="str">
        <f ca="1">IF(OR('临-间接'!O165=0,'临-间接'!O165="(空白)"),"",'临-间接'!O165)</f>
        <v/>
      </c>
      <c r="L165" s="34" t="str">
        <f ca="1">IF(OR('临-间接'!P165=0,'临-间接'!P165="(空白)"),"",'临-间接'!P165)</f>
        <v/>
      </c>
      <c r="M165">
        <f ca="1">IF('临-间接'!Q165="(空白)",0,'临-间接'!Q165)</f>
        <v>0</v>
      </c>
      <c r="N165" s="97" t="b">
        <f t="shared" ca="1" si="28"/>
        <v>0</v>
      </c>
      <c r="O165" s="97" t="b">
        <f t="shared" ca="1" si="29"/>
        <v>0</v>
      </c>
      <c r="P165" s="97" t="b">
        <f t="shared" ca="1" si="30"/>
        <v>0</v>
      </c>
      <c r="Q165" s="97" t="b">
        <f t="shared" ca="1" si="31"/>
        <v>0</v>
      </c>
      <c r="R165" s="97" t="b">
        <f t="shared" ca="1" si="32"/>
        <v>0</v>
      </c>
      <c r="S165" s="97" t="str">
        <f t="shared" ca="1" si="33"/>
        <v>未开始</v>
      </c>
      <c r="T165" s="97">
        <f ca="1">IF(AND(N165,P165,NOT(Q165)),NETWORKDAYS(K165,AG165,项目参数!$B$2:$B$200),0)</f>
        <v>0</v>
      </c>
      <c r="U165" s="98">
        <f t="shared" ca="1" si="34"/>
        <v>0</v>
      </c>
      <c r="V165" s="117">
        <f t="shared" ca="1" si="35"/>
        <v>0</v>
      </c>
      <c r="W165" s="117">
        <f t="shared" ca="1" si="36"/>
        <v>0</v>
      </c>
      <c r="X165" s="117" t="str">
        <f t="shared" ca="1" si="37"/>
        <v/>
      </c>
      <c r="Y165" s="97">
        <f t="shared" ca="1" si="38"/>
        <v>0</v>
      </c>
      <c r="Z165" s="97">
        <f t="shared" ca="1" si="39"/>
        <v>0</v>
      </c>
      <c r="AA165" s="97">
        <f ca="1">IF(AND(N165,P165,K165&gt;项目信息!$C$18),INT((IF(Q165,L165,K165)-项目信息!$C$18)/30)+1,0)</f>
        <v>0</v>
      </c>
      <c r="AB165" s="97" t="str">
        <f ca="1">IF(N165,WEEKNUM(IF(L165&lt;&gt;"",L165,IF(K165&lt;&gt;"",K165,J165)-项目信息!$C$18)+1),"")</f>
        <v/>
      </c>
      <c r="AC165" s="97" t="str">
        <f ca="1">IFERROR(VLOOKUP(VLOOKUP(G165,内部通讯录!$B:$F,5,FALSE),项目参数!$I$14:$J$21,2,FALSE),"")</f>
        <v/>
      </c>
      <c r="AD165" s="97" t="str">
        <f ca="1">IF($N165,$AC165*V165/项目参数!$J$29,"")</f>
        <v/>
      </c>
      <c r="AE165" s="97" t="str">
        <f ca="1">IF($N165,$AC165*W165/项目参数!$J$29,"")</f>
        <v/>
      </c>
      <c r="AF165" s="99" t="str">
        <f ca="1">IF(OR('临-间接'!S165=0,'临-间接'!S165="(空白)"),"",'临-间接'!S165)</f>
        <v/>
      </c>
      <c r="AG165" s="34" t="str">
        <f ca="1">IF(P165,IF(L165&lt;&gt;"", L165, IF(OR(I165="暂停",I165="取消"), IFERROR(WORKDAY.INTL($K165,$M165*$H165,1,项目参数!$B$2:$B$200),WORKDAY($K165,$M165*$H165,1)),TODAY())),"")</f>
        <v/>
      </c>
      <c r="AH165">
        <f ca="1">IF(AND(N165,P165),IF('临-间接'!T165="(空白)",0,'临-间接'!T165),0)</f>
        <v>0</v>
      </c>
      <c r="AI165" s="34" t="str">
        <f ca="1">IF($N165,VLOOKUP($B165,项目阶段与里程碑!$B:$E,3,FALSE),"")</f>
        <v/>
      </c>
      <c r="AJ165" s="34" t="str">
        <f ca="1">IF($N165,VLOOKUP($B165,项目阶段与里程碑!$B:$E,4,FALSE),"")</f>
        <v/>
      </c>
      <c r="AK165" s="34" t="str">
        <f t="shared" ca="1" si="40"/>
        <v/>
      </c>
      <c r="AL165" s="92" t="str">
        <f ca="1">IF($AK165&lt;&gt;"",IFERROR(NETWORKDAYS.INTL($AI165,$AK165,1,项目参数!$B$2:$B$200),NETWORKDAYS($AI165,$AK165,1)),"")</f>
        <v/>
      </c>
      <c r="AM165" s="92" t="str">
        <f ca="1">IF(K165&lt;&gt;"",IFERROR(NETWORKDAYS.INTL($AI165,$K165,1,项目参数!$B$2:$B$200),NETWORKDAYS($AI165,$K165,1)),"")</f>
        <v/>
      </c>
      <c r="AN165" s="92" t="str">
        <f ca="1">IF(L165&lt;&gt;"",IFERROR(NETWORKDAYS.INTL($AI165,$L165,1,项目参数!$B$2:$B$200),NETWORKDAYS($AI165,$L165,1)),"")</f>
        <v/>
      </c>
    </row>
    <row r="166" spans="1:40">
      <c r="A166">
        <f ca="1">IF('临-间接'!F166="(空白)","",'临-间接'!F166)</f>
        <v>0</v>
      </c>
      <c r="B166">
        <f ca="1">IF('临-间接'!G166="(空白)","",'临-间接'!G166)</f>
        <v>0</v>
      </c>
      <c r="C166">
        <f ca="1">IF('临-间接'!I166="(空白)","",'临-间接'!I166)</f>
        <v>0</v>
      </c>
      <c r="D166">
        <f ca="1">IF('临-间接'!J166="(空白)","",'临-间接'!J166)</f>
        <v>0</v>
      </c>
      <c r="E166">
        <f ca="1">IF('临-间接'!K166="(空白)","",'临-间接'!K166)</f>
        <v>0</v>
      </c>
      <c r="F166">
        <f ca="1">IF('临-间接'!H166="(空白)","",'临-间接'!H166)</f>
        <v>0</v>
      </c>
      <c r="G166">
        <f ca="1">IF('临-间接'!L166="(空白)","",'临-间接'!L166)</f>
        <v>0</v>
      </c>
      <c r="H166">
        <f ca="1">IF('临-间接'!M166="(空白)",0,'临-间接'!M166)</f>
        <v>0</v>
      </c>
      <c r="I166" t="str">
        <f ca="1">IF(OR('临-间接'!R166=0,'临-间接'!R166="(空白)"),"",'临-间接'!R166)</f>
        <v/>
      </c>
      <c r="J166" s="34" t="str">
        <f ca="1">IF(OR('临-间接'!N166=0,'临-间接'!N166="(空白)"),"",'临-间接'!N166)</f>
        <v/>
      </c>
      <c r="K166" s="34" t="str">
        <f ca="1">IF(OR('临-间接'!O166=0,'临-间接'!O166="(空白)"),"",'临-间接'!O166)</f>
        <v/>
      </c>
      <c r="L166" s="34" t="str">
        <f ca="1">IF(OR('临-间接'!P166=0,'临-间接'!P166="(空白)"),"",'临-间接'!P166)</f>
        <v/>
      </c>
      <c r="M166">
        <f ca="1">IF('临-间接'!Q166="(空白)",0,'临-间接'!Q166)</f>
        <v>0</v>
      </c>
      <c r="N166" s="97" t="b">
        <f t="shared" ca="1" si="28"/>
        <v>0</v>
      </c>
      <c r="O166" s="97" t="b">
        <f t="shared" ca="1" si="29"/>
        <v>0</v>
      </c>
      <c r="P166" s="97" t="b">
        <f t="shared" ca="1" si="30"/>
        <v>0</v>
      </c>
      <c r="Q166" s="97" t="b">
        <f t="shared" ca="1" si="31"/>
        <v>0</v>
      </c>
      <c r="R166" s="97" t="b">
        <f t="shared" ca="1" si="32"/>
        <v>0</v>
      </c>
      <c r="S166" s="97" t="str">
        <f t="shared" ca="1" si="33"/>
        <v>未开始</v>
      </c>
      <c r="T166" s="97">
        <f ca="1">IF(AND(N166,P166,NOT(Q166)),NETWORKDAYS(K166,AG166,项目参数!$B$2:$B$200),0)</f>
        <v>0</v>
      </c>
      <c r="U166" s="98">
        <f t="shared" ca="1" si="34"/>
        <v>0</v>
      </c>
      <c r="V166" s="117">
        <f t="shared" ca="1" si="35"/>
        <v>0</v>
      </c>
      <c r="W166" s="117">
        <f t="shared" ca="1" si="36"/>
        <v>0</v>
      </c>
      <c r="X166" s="117" t="str">
        <f t="shared" ca="1" si="37"/>
        <v/>
      </c>
      <c r="Y166" s="97">
        <f t="shared" ca="1" si="38"/>
        <v>0</v>
      </c>
      <c r="Z166" s="97">
        <f t="shared" ca="1" si="39"/>
        <v>0</v>
      </c>
      <c r="AA166" s="97">
        <f ca="1">IF(AND(N166,P166,K166&gt;项目信息!$C$18),INT((IF(Q166,L166,K166)-项目信息!$C$18)/30)+1,0)</f>
        <v>0</v>
      </c>
      <c r="AB166" s="97" t="str">
        <f ca="1">IF(N166,WEEKNUM(IF(L166&lt;&gt;"",L166,IF(K166&lt;&gt;"",K166,J166)-项目信息!$C$18)+1),"")</f>
        <v/>
      </c>
      <c r="AC166" s="97" t="str">
        <f ca="1">IFERROR(VLOOKUP(VLOOKUP(G166,内部通讯录!$B:$F,5,FALSE),项目参数!$I$14:$J$21,2,FALSE),"")</f>
        <v/>
      </c>
      <c r="AD166" s="97" t="str">
        <f ca="1">IF($N166,$AC166*V166/项目参数!$J$29,"")</f>
        <v/>
      </c>
      <c r="AE166" s="97" t="str">
        <f ca="1">IF($N166,$AC166*W166/项目参数!$J$29,"")</f>
        <v/>
      </c>
      <c r="AF166" s="99" t="str">
        <f ca="1">IF(OR('临-间接'!S166=0,'临-间接'!S166="(空白)"),"",'临-间接'!S166)</f>
        <v/>
      </c>
      <c r="AG166" s="34" t="str">
        <f ca="1">IF(P166,IF(L166&lt;&gt;"", L166, IF(OR(I166="暂停",I166="取消"), IFERROR(WORKDAY.INTL($K166,$M166*$H166,1,项目参数!$B$2:$B$200),WORKDAY($K166,$M166*$H166,1)),TODAY())),"")</f>
        <v/>
      </c>
      <c r="AH166">
        <f ca="1">IF(AND(N166,P166),IF('临-间接'!T166="(空白)",0,'临-间接'!T166),0)</f>
        <v>0</v>
      </c>
      <c r="AI166" s="34" t="str">
        <f ca="1">IF($N166,VLOOKUP($B166,项目阶段与里程碑!$B:$E,3,FALSE),"")</f>
        <v/>
      </c>
      <c r="AJ166" s="34" t="str">
        <f ca="1">IF($N166,VLOOKUP($B166,项目阶段与里程碑!$B:$E,4,FALSE),"")</f>
        <v/>
      </c>
      <c r="AK166" s="34" t="str">
        <f t="shared" ca="1" si="40"/>
        <v/>
      </c>
      <c r="AL166" s="92" t="str">
        <f ca="1">IF($AK166&lt;&gt;"",IFERROR(NETWORKDAYS.INTL($AI166,$AK166,1,项目参数!$B$2:$B$200),NETWORKDAYS($AI166,$AK166,1)),"")</f>
        <v/>
      </c>
      <c r="AM166" s="92" t="str">
        <f ca="1">IF(K166&lt;&gt;"",IFERROR(NETWORKDAYS.INTL($AI166,$K166,1,项目参数!$B$2:$B$200),NETWORKDAYS($AI166,$K166,1)),"")</f>
        <v/>
      </c>
      <c r="AN166" s="92" t="str">
        <f ca="1">IF(L166&lt;&gt;"",IFERROR(NETWORKDAYS.INTL($AI166,$L166,1,项目参数!$B$2:$B$200),NETWORKDAYS($AI166,$L166,1)),"")</f>
        <v/>
      </c>
    </row>
    <row r="167" spans="1:40">
      <c r="A167">
        <f ca="1">IF('临-间接'!F167="(空白)","",'临-间接'!F167)</f>
        <v>0</v>
      </c>
      <c r="B167">
        <f ca="1">IF('临-间接'!G167="(空白)","",'临-间接'!G167)</f>
        <v>0</v>
      </c>
      <c r="C167">
        <f ca="1">IF('临-间接'!I167="(空白)","",'临-间接'!I167)</f>
        <v>0</v>
      </c>
      <c r="D167">
        <f ca="1">IF('临-间接'!J167="(空白)","",'临-间接'!J167)</f>
        <v>0</v>
      </c>
      <c r="E167">
        <f ca="1">IF('临-间接'!K167="(空白)","",'临-间接'!K167)</f>
        <v>0</v>
      </c>
      <c r="F167">
        <f ca="1">IF('临-间接'!H167="(空白)","",'临-间接'!H167)</f>
        <v>0</v>
      </c>
      <c r="G167">
        <f ca="1">IF('临-间接'!L167="(空白)","",'临-间接'!L167)</f>
        <v>0</v>
      </c>
      <c r="H167">
        <f ca="1">IF('临-间接'!M167="(空白)",0,'临-间接'!M167)</f>
        <v>0</v>
      </c>
      <c r="I167" t="str">
        <f ca="1">IF(OR('临-间接'!R167=0,'临-间接'!R167="(空白)"),"",'临-间接'!R167)</f>
        <v/>
      </c>
      <c r="J167" s="34" t="str">
        <f ca="1">IF(OR('临-间接'!N167=0,'临-间接'!N167="(空白)"),"",'临-间接'!N167)</f>
        <v/>
      </c>
      <c r="K167" s="34" t="str">
        <f ca="1">IF(OR('临-间接'!O167=0,'临-间接'!O167="(空白)"),"",'临-间接'!O167)</f>
        <v/>
      </c>
      <c r="L167" s="34" t="str">
        <f ca="1">IF(OR('临-间接'!P167=0,'临-间接'!P167="(空白)"),"",'临-间接'!P167)</f>
        <v/>
      </c>
      <c r="M167">
        <f ca="1">IF('临-间接'!Q167="(空白)",0,'临-间接'!Q167)</f>
        <v>0</v>
      </c>
      <c r="N167" s="97" t="b">
        <f t="shared" ca="1" si="28"/>
        <v>0</v>
      </c>
      <c r="O167" s="97" t="b">
        <f t="shared" ca="1" si="29"/>
        <v>0</v>
      </c>
      <c r="P167" s="97" t="b">
        <f t="shared" ca="1" si="30"/>
        <v>0</v>
      </c>
      <c r="Q167" s="97" t="b">
        <f t="shared" ca="1" si="31"/>
        <v>0</v>
      </c>
      <c r="R167" s="97" t="b">
        <f t="shared" ca="1" si="32"/>
        <v>0</v>
      </c>
      <c r="S167" s="97" t="str">
        <f t="shared" ca="1" si="33"/>
        <v>未开始</v>
      </c>
      <c r="T167" s="97">
        <f ca="1">IF(AND(N167,P167,NOT(Q167)),NETWORKDAYS(K167,AG167,项目参数!$B$2:$B$200),0)</f>
        <v>0</v>
      </c>
      <c r="U167" s="98">
        <f t="shared" ca="1" si="34"/>
        <v>0</v>
      </c>
      <c r="V167" s="117">
        <f t="shared" ca="1" si="35"/>
        <v>0</v>
      </c>
      <c r="W167" s="117">
        <f t="shared" ca="1" si="36"/>
        <v>0</v>
      </c>
      <c r="X167" s="117" t="str">
        <f t="shared" ca="1" si="37"/>
        <v/>
      </c>
      <c r="Y167" s="97">
        <f t="shared" ca="1" si="38"/>
        <v>0</v>
      </c>
      <c r="Z167" s="97">
        <f t="shared" ca="1" si="39"/>
        <v>0</v>
      </c>
      <c r="AA167" s="97">
        <f ca="1">IF(AND(N167,P167,K167&gt;项目信息!$C$18),INT((IF(Q167,L167,K167)-项目信息!$C$18)/30)+1,0)</f>
        <v>0</v>
      </c>
      <c r="AB167" s="97" t="str">
        <f ca="1">IF(N167,WEEKNUM(IF(L167&lt;&gt;"",L167,IF(K167&lt;&gt;"",K167,J167)-项目信息!$C$18)+1),"")</f>
        <v/>
      </c>
      <c r="AC167" s="97" t="str">
        <f ca="1">IFERROR(VLOOKUP(VLOOKUP(G167,内部通讯录!$B:$F,5,FALSE),项目参数!$I$14:$J$21,2,FALSE),"")</f>
        <v/>
      </c>
      <c r="AD167" s="97" t="str">
        <f ca="1">IF($N167,$AC167*V167/项目参数!$J$29,"")</f>
        <v/>
      </c>
      <c r="AE167" s="97" t="str">
        <f ca="1">IF($N167,$AC167*W167/项目参数!$J$29,"")</f>
        <v/>
      </c>
      <c r="AF167" s="99" t="str">
        <f ca="1">IF(OR('临-间接'!S167=0,'临-间接'!S167="(空白)"),"",'临-间接'!S167)</f>
        <v/>
      </c>
      <c r="AG167" s="34" t="str">
        <f ca="1">IF(P167,IF(L167&lt;&gt;"", L167, IF(OR(I167="暂停",I167="取消"), IFERROR(WORKDAY.INTL($K167,$M167*$H167,1,项目参数!$B$2:$B$200),WORKDAY($K167,$M167*$H167,1)),TODAY())),"")</f>
        <v/>
      </c>
      <c r="AH167">
        <f ca="1">IF(AND(N167,P167),IF('临-间接'!T167="(空白)",0,'临-间接'!T167),0)</f>
        <v>0</v>
      </c>
      <c r="AI167" s="34" t="str">
        <f ca="1">IF($N167,VLOOKUP($B167,项目阶段与里程碑!$B:$E,3,FALSE),"")</f>
        <v/>
      </c>
      <c r="AJ167" s="34" t="str">
        <f ca="1">IF($N167,VLOOKUP($B167,项目阶段与里程碑!$B:$E,4,FALSE),"")</f>
        <v/>
      </c>
      <c r="AK167" s="34" t="str">
        <f t="shared" ca="1" si="40"/>
        <v/>
      </c>
      <c r="AL167" s="92" t="str">
        <f ca="1">IF($AK167&lt;&gt;"",IFERROR(NETWORKDAYS.INTL($AI167,$AK167,1,项目参数!$B$2:$B$200),NETWORKDAYS($AI167,$AK167,1)),"")</f>
        <v/>
      </c>
      <c r="AM167" s="92" t="str">
        <f ca="1">IF(K167&lt;&gt;"",IFERROR(NETWORKDAYS.INTL($AI167,$K167,1,项目参数!$B$2:$B$200),NETWORKDAYS($AI167,$K167,1)),"")</f>
        <v/>
      </c>
      <c r="AN167" s="92" t="str">
        <f ca="1">IF(L167&lt;&gt;"",IFERROR(NETWORKDAYS.INTL($AI167,$L167,1,项目参数!$B$2:$B$200),NETWORKDAYS($AI167,$L167,1)),"")</f>
        <v/>
      </c>
    </row>
    <row r="168" spans="1:40">
      <c r="A168">
        <f ca="1">IF('临-间接'!F168="(空白)","",'临-间接'!F168)</f>
        <v>0</v>
      </c>
      <c r="B168">
        <f ca="1">IF('临-间接'!G168="(空白)","",'临-间接'!G168)</f>
        <v>0</v>
      </c>
      <c r="C168">
        <f ca="1">IF('临-间接'!I168="(空白)","",'临-间接'!I168)</f>
        <v>0</v>
      </c>
      <c r="D168">
        <f ca="1">IF('临-间接'!J168="(空白)","",'临-间接'!J168)</f>
        <v>0</v>
      </c>
      <c r="E168">
        <f ca="1">IF('临-间接'!K168="(空白)","",'临-间接'!K168)</f>
        <v>0</v>
      </c>
      <c r="F168">
        <f ca="1">IF('临-间接'!H168="(空白)","",'临-间接'!H168)</f>
        <v>0</v>
      </c>
      <c r="G168">
        <f ca="1">IF('临-间接'!L168="(空白)","",'临-间接'!L168)</f>
        <v>0</v>
      </c>
      <c r="H168">
        <f ca="1">IF('临-间接'!M168="(空白)",0,'临-间接'!M168)</f>
        <v>0</v>
      </c>
      <c r="I168" t="str">
        <f ca="1">IF(OR('临-间接'!R168=0,'临-间接'!R168="(空白)"),"",'临-间接'!R168)</f>
        <v/>
      </c>
      <c r="J168" s="34" t="str">
        <f ca="1">IF(OR('临-间接'!N168=0,'临-间接'!N168="(空白)"),"",'临-间接'!N168)</f>
        <v/>
      </c>
      <c r="K168" s="34" t="str">
        <f ca="1">IF(OR('临-间接'!O168=0,'临-间接'!O168="(空白)"),"",'临-间接'!O168)</f>
        <v/>
      </c>
      <c r="L168" s="34" t="str">
        <f ca="1">IF(OR('临-间接'!P168=0,'临-间接'!P168="(空白)"),"",'临-间接'!P168)</f>
        <v/>
      </c>
      <c r="M168">
        <f ca="1">IF('临-间接'!Q168="(空白)",0,'临-间接'!Q168)</f>
        <v>0</v>
      </c>
      <c r="N168" s="97" t="b">
        <f t="shared" ca="1" si="28"/>
        <v>0</v>
      </c>
      <c r="O168" s="97" t="b">
        <f t="shared" ca="1" si="29"/>
        <v>0</v>
      </c>
      <c r="P168" s="97" t="b">
        <f t="shared" ca="1" si="30"/>
        <v>0</v>
      </c>
      <c r="Q168" s="97" t="b">
        <f t="shared" ca="1" si="31"/>
        <v>0</v>
      </c>
      <c r="R168" s="97" t="b">
        <f t="shared" ca="1" si="32"/>
        <v>0</v>
      </c>
      <c r="S168" s="97" t="str">
        <f t="shared" ca="1" si="33"/>
        <v>未开始</v>
      </c>
      <c r="T168" s="97">
        <f ca="1">IF(AND(N168,P168,NOT(Q168)),NETWORKDAYS(K168,AG168,项目参数!$B$2:$B$200),0)</f>
        <v>0</v>
      </c>
      <c r="U168" s="98">
        <f t="shared" ca="1" si="34"/>
        <v>0</v>
      </c>
      <c r="V168" s="117">
        <f t="shared" ca="1" si="35"/>
        <v>0</v>
      </c>
      <c r="W168" s="117">
        <f t="shared" ca="1" si="36"/>
        <v>0</v>
      </c>
      <c r="X168" s="117" t="str">
        <f t="shared" ca="1" si="37"/>
        <v/>
      </c>
      <c r="Y168" s="97">
        <f t="shared" ca="1" si="38"/>
        <v>0</v>
      </c>
      <c r="Z168" s="97">
        <f t="shared" ca="1" si="39"/>
        <v>0</v>
      </c>
      <c r="AA168" s="97">
        <f ca="1">IF(AND(N168,P168,K168&gt;项目信息!$C$18),INT((IF(Q168,L168,K168)-项目信息!$C$18)/30)+1,0)</f>
        <v>0</v>
      </c>
      <c r="AB168" s="97" t="str">
        <f ca="1">IF(N168,WEEKNUM(IF(L168&lt;&gt;"",L168,IF(K168&lt;&gt;"",K168,J168)-项目信息!$C$18)+1),"")</f>
        <v/>
      </c>
      <c r="AC168" s="97" t="str">
        <f ca="1">IFERROR(VLOOKUP(VLOOKUP(G168,内部通讯录!$B:$F,5,FALSE),项目参数!$I$14:$J$21,2,FALSE),"")</f>
        <v/>
      </c>
      <c r="AD168" s="97" t="str">
        <f ca="1">IF($N168,$AC168*V168/项目参数!$J$29,"")</f>
        <v/>
      </c>
      <c r="AE168" s="97" t="str">
        <f ca="1">IF($N168,$AC168*W168/项目参数!$J$29,"")</f>
        <v/>
      </c>
      <c r="AF168" s="99" t="str">
        <f ca="1">IF(OR('临-间接'!S168=0,'临-间接'!S168="(空白)"),"",'临-间接'!S168)</f>
        <v/>
      </c>
      <c r="AG168" s="34" t="str">
        <f ca="1">IF(P168,IF(L168&lt;&gt;"", L168, IF(OR(I168="暂停",I168="取消"), IFERROR(WORKDAY.INTL($K168,$M168*$H168,1,项目参数!$B$2:$B$200),WORKDAY($K168,$M168*$H168,1)),TODAY())),"")</f>
        <v/>
      </c>
      <c r="AH168">
        <f ca="1">IF(AND(N168,P168),IF('临-间接'!T168="(空白)",0,'临-间接'!T168),0)</f>
        <v>0</v>
      </c>
      <c r="AI168" s="34" t="str">
        <f ca="1">IF($N168,VLOOKUP($B168,项目阶段与里程碑!$B:$E,3,FALSE),"")</f>
        <v/>
      </c>
      <c r="AJ168" s="34" t="str">
        <f ca="1">IF($N168,VLOOKUP($B168,项目阶段与里程碑!$B:$E,4,FALSE),"")</f>
        <v/>
      </c>
      <c r="AK168" s="34" t="str">
        <f t="shared" ca="1" si="40"/>
        <v/>
      </c>
      <c r="AL168" s="92" t="str">
        <f ca="1">IF($AK168&lt;&gt;"",IFERROR(NETWORKDAYS.INTL($AI168,$AK168,1,项目参数!$B$2:$B$200),NETWORKDAYS($AI168,$AK168,1)),"")</f>
        <v/>
      </c>
      <c r="AM168" s="92" t="str">
        <f ca="1">IF(K168&lt;&gt;"",IFERROR(NETWORKDAYS.INTL($AI168,$K168,1,项目参数!$B$2:$B$200),NETWORKDAYS($AI168,$K168,1)),"")</f>
        <v/>
      </c>
      <c r="AN168" s="92" t="str">
        <f ca="1">IF(L168&lt;&gt;"",IFERROR(NETWORKDAYS.INTL($AI168,$L168,1,项目参数!$B$2:$B$200),NETWORKDAYS($AI168,$L168,1)),"")</f>
        <v/>
      </c>
    </row>
    <row r="169" spans="1:40">
      <c r="A169">
        <f ca="1">IF('临-间接'!F169="(空白)","",'临-间接'!F169)</f>
        <v>0</v>
      </c>
      <c r="B169">
        <f ca="1">IF('临-间接'!G169="(空白)","",'临-间接'!G169)</f>
        <v>0</v>
      </c>
      <c r="C169">
        <f ca="1">IF('临-间接'!I169="(空白)","",'临-间接'!I169)</f>
        <v>0</v>
      </c>
      <c r="D169">
        <f ca="1">IF('临-间接'!J169="(空白)","",'临-间接'!J169)</f>
        <v>0</v>
      </c>
      <c r="E169">
        <f ca="1">IF('临-间接'!K169="(空白)","",'临-间接'!K169)</f>
        <v>0</v>
      </c>
      <c r="F169">
        <f ca="1">IF('临-间接'!H169="(空白)","",'临-间接'!H169)</f>
        <v>0</v>
      </c>
      <c r="G169">
        <f ca="1">IF('临-间接'!L169="(空白)","",'临-间接'!L169)</f>
        <v>0</v>
      </c>
      <c r="H169">
        <f ca="1">IF('临-间接'!M169="(空白)",0,'临-间接'!M169)</f>
        <v>0</v>
      </c>
      <c r="I169" t="str">
        <f ca="1">IF(OR('临-间接'!R169=0,'临-间接'!R169="(空白)"),"",'临-间接'!R169)</f>
        <v/>
      </c>
      <c r="J169" s="34" t="str">
        <f ca="1">IF(OR('临-间接'!N169=0,'临-间接'!N169="(空白)"),"",'临-间接'!N169)</f>
        <v/>
      </c>
      <c r="K169" s="34" t="str">
        <f ca="1">IF(OR('临-间接'!O169=0,'临-间接'!O169="(空白)"),"",'临-间接'!O169)</f>
        <v/>
      </c>
      <c r="L169" s="34" t="str">
        <f ca="1">IF(OR('临-间接'!P169=0,'临-间接'!P169="(空白)"),"",'临-间接'!P169)</f>
        <v/>
      </c>
      <c r="M169">
        <f ca="1">IF('临-间接'!Q169="(空白)",0,'临-间接'!Q169)</f>
        <v>0</v>
      </c>
      <c r="N169" s="97" t="b">
        <f t="shared" ca="1" si="28"/>
        <v>0</v>
      </c>
      <c r="O169" s="97" t="b">
        <f t="shared" ca="1" si="29"/>
        <v>0</v>
      </c>
      <c r="P169" s="97" t="b">
        <f t="shared" ca="1" si="30"/>
        <v>0</v>
      </c>
      <c r="Q169" s="97" t="b">
        <f t="shared" ca="1" si="31"/>
        <v>0</v>
      </c>
      <c r="R169" s="97" t="b">
        <f t="shared" ca="1" si="32"/>
        <v>0</v>
      </c>
      <c r="S169" s="97" t="str">
        <f t="shared" ca="1" si="33"/>
        <v>未开始</v>
      </c>
      <c r="T169" s="97">
        <f ca="1">IF(AND(N169,P169,NOT(Q169)),NETWORKDAYS(K169,AG169,项目参数!$B$2:$B$200),0)</f>
        <v>0</v>
      </c>
      <c r="U169" s="98">
        <f t="shared" ca="1" si="34"/>
        <v>0</v>
      </c>
      <c r="V169" s="117">
        <f t="shared" ca="1" si="35"/>
        <v>0</v>
      </c>
      <c r="W169" s="117">
        <f t="shared" ca="1" si="36"/>
        <v>0</v>
      </c>
      <c r="X169" s="117" t="str">
        <f t="shared" ca="1" si="37"/>
        <v/>
      </c>
      <c r="Y169" s="97">
        <f t="shared" ca="1" si="38"/>
        <v>0</v>
      </c>
      <c r="Z169" s="97">
        <f t="shared" ca="1" si="39"/>
        <v>0</v>
      </c>
      <c r="AA169" s="97">
        <f ca="1">IF(AND(N169,P169,K169&gt;项目信息!$C$18),INT((IF(Q169,L169,K169)-项目信息!$C$18)/30)+1,0)</f>
        <v>0</v>
      </c>
      <c r="AB169" s="97" t="str">
        <f ca="1">IF(N169,WEEKNUM(IF(L169&lt;&gt;"",L169,IF(K169&lt;&gt;"",K169,J169)-项目信息!$C$18)+1),"")</f>
        <v/>
      </c>
      <c r="AC169" s="97" t="str">
        <f ca="1">IFERROR(VLOOKUP(VLOOKUP(G169,内部通讯录!$B:$F,5,FALSE),项目参数!$I$14:$J$21,2,FALSE),"")</f>
        <v/>
      </c>
      <c r="AD169" s="97" t="str">
        <f ca="1">IF($N169,$AC169*V169/项目参数!$J$29,"")</f>
        <v/>
      </c>
      <c r="AE169" s="97" t="str">
        <f ca="1">IF($N169,$AC169*W169/项目参数!$J$29,"")</f>
        <v/>
      </c>
      <c r="AF169" s="99" t="str">
        <f ca="1">IF(OR('临-间接'!S169=0,'临-间接'!S169="(空白)"),"",'临-间接'!S169)</f>
        <v/>
      </c>
      <c r="AG169" s="34" t="str">
        <f ca="1">IF(P169,IF(L169&lt;&gt;"", L169, IF(OR(I169="暂停",I169="取消"), IFERROR(WORKDAY.INTL($K169,$M169*$H169,1,项目参数!$B$2:$B$200),WORKDAY($K169,$M169*$H169,1)),TODAY())),"")</f>
        <v/>
      </c>
      <c r="AH169">
        <f ca="1">IF(AND(N169,P169),IF('临-间接'!T169="(空白)",0,'临-间接'!T169),0)</f>
        <v>0</v>
      </c>
      <c r="AI169" s="34" t="str">
        <f ca="1">IF($N169,VLOOKUP($B169,项目阶段与里程碑!$B:$E,3,FALSE),"")</f>
        <v/>
      </c>
      <c r="AJ169" s="34" t="str">
        <f ca="1">IF($N169,VLOOKUP($B169,项目阶段与里程碑!$B:$E,4,FALSE),"")</f>
        <v/>
      </c>
      <c r="AK169" s="34" t="str">
        <f t="shared" ca="1" si="40"/>
        <v/>
      </c>
      <c r="AL169" s="92" t="str">
        <f ca="1">IF($AK169&lt;&gt;"",IFERROR(NETWORKDAYS.INTL($AI169,$AK169,1,项目参数!$B$2:$B$200),NETWORKDAYS($AI169,$AK169,1)),"")</f>
        <v/>
      </c>
      <c r="AM169" s="92" t="str">
        <f ca="1">IF(K169&lt;&gt;"",IFERROR(NETWORKDAYS.INTL($AI169,$K169,1,项目参数!$B$2:$B$200),NETWORKDAYS($AI169,$K169,1)),"")</f>
        <v/>
      </c>
      <c r="AN169" s="92" t="str">
        <f ca="1">IF(L169&lt;&gt;"",IFERROR(NETWORKDAYS.INTL($AI169,$L169,1,项目参数!$B$2:$B$200),NETWORKDAYS($AI169,$L169,1)),"")</f>
        <v/>
      </c>
    </row>
    <row r="170" spans="1:40">
      <c r="A170">
        <f ca="1">IF('临-间接'!F170="(空白)","",'临-间接'!F170)</f>
        <v>0</v>
      </c>
      <c r="B170">
        <f ca="1">IF('临-间接'!G170="(空白)","",'临-间接'!G170)</f>
        <v>0</v>
      </c>
      <c r="C170">
        <f ca="1">IF('临-间接'!I170="(空白)","",'临-间接'!I170)</f>
        <v>0</v>
      </c>
      <c r="D170">
        <f ca="1">IF('临-间接'!J170="(空白)","",'临-间接'!J170)</f>
        <v>0</v>
      </c>
      <c r="E170">
        <f ca="1">IF('临-间接'!K170="(空白)","",'临-间接'!K170)</f>
        <v>0</v>
      </c>
      <c r="F170">
        <f ca="1">IF('临-间接'!H170="(空白)","",'临-间接'!H170)</f>
        <v>0</v>
      </c>
      <c r="G170">
        <f ca="1">IF('临-间接'!L170="(空白)","",'临-间接'!L170)</f>
        <v>0</v>
      </c>
      <c r="H170">
        <f ca="1">IF('临-间接'!M170="(空白)",0,'临-间接'!M170)</f>
        <v>0</v>
      </c>
      <c r="I170" t="str">
        <f ca="1">IF(OR('临-间接'!R170=0,'临-间接'!R170="(空白)"),"",'临-间接'!R170)</f>
        <v/>
      </c>
      <c r="J170" s="34" t="str">
        <f ca="1">IF(OR('临-间接'!N170=0,'临-间接'!N170="(空白)"),"",'临-间接'!N170)</f>
        <v/>
      </c>
      <c r="K170" s="34" t="str">
        <f ca="1">IF(OR('临-间接'!O170=0,'临-间接'!O170="(空白)"),"",'临-间接'!O170)</f>
        <v/>
      </c>
      <c r="L170" s="34" t="str">
        <f ca="1">IF(OR('临-间接'!P170=0,'临-间接'!P170="(空白)"),"",'临-间接'!P170)</f>
        <v/>
      </c>
      <c r="M170">
        <f ca="1">IF('临-间接'!Q170="(空白)",0,'临-间接'!Q170)</f>
        <v>0</v>
      </c>
      <c r="N170" s="97" t="b">
        <f t="shared" ca="1" si="28"/>
        <v>0</v>
      </c>
      <c r="O170" s="97" t="b">
        <f t="shared" ca="1" si="29"/>
        <v>0</v>
      </c>
      <c r="P170" s="97" t="b">
        <f t="shared" ca="1" si="30"/>
        <v>0</v>
      </c>
      <c r="Q170" s="97" t="b">
        <f t="shared" ca="1" si="31"/>
        <v>0</v>
      </c>
      <c r="R170" s="97" t="b">
        <f t="shared" ca="1" si="32"/>
        <v>0</v>
      </c>
      <c r="S170" s="97" t="str">
        <f t="shared" ca="1" si="33"/>
        <v>未开始</v>
      </c>
      <c r="T170" s="97">
        <f ca="1">IF(AND(N170,P170,NOT(Q170)),NETWORKDAYS(K170,AG170,项目参数!$B$2:$B$200),0)</f>
        <v>0</v>
      </c>
      <c r="U170" s="98">
        <f t="shared" ca="1" si="34"/>
        <v>0</v>
      </c>
      <c r="V170" s="117">
        <f t="shared" ca="1" si="35"/>
        <v>0</v>
      </c>
      <c r="W170" s="117">
        <f t="shared" ca="1" si="36"/>
        <v>0</v>
      </c>
      <c r="X170" s="117" t="str">
        <f t="shared" ca="1" si="37"/>
        <v/>
      </c>
      <c r="Y170" s="97">
        <f t="shared" ca="1" si="38"/>
        <v>0</v>
      </c>
      <c r="Z170" s="97">
        <f t="shared" ca="1" si="39"/>
        <v>0</v>
      </c>
      <c r="AA170" s="97">
        <f ca="1">IF(AND(N170,P170,K170&gt;项目信息!$C$18),INT((IF(Q170,L170,K170)-项目信息!$C$18)/30)+1,0)</f>
        <v>0</v>
      </c>
      <c r="AB170" s="97" t="str">
        <f ca="1">IF(N170,WEEKNUM(IF(L170&lt;&gt;"",L170,IF(K170&lt;&gt;"",K170,J170)-项目信息!$C$18)+1),"")</f>
        <v/>
      </c>
      <c r="AC170" s="97" t="str">
        <f ca="1">IFERROR(VLOOKUP(VLOOKUP(G170,内部通讯录!$B:$F,5,FALSE),项目参数!$I$14:$J$21,2,FALSE),"")</f>
        <v/>
      </c>
      <c r="AD170" s="97" t="str">
        <f ca="1">IF($N170,$AC170*V170/项目参数!$J$29,"")</f>
        <v/>
      </c>
      <c r="AE170" s="97" t="str">
        <f ca="1">IF($N170,$AC170*W170/项目参数!$J$29,"")</f>
        <v/>
      </c>
      <c r="AF170" s="99" t="str">
        <f ca="1">IF(OR('临-间接'!S170=0,'临-间接'!S170="(空白)"),"",'临-间接'!S170)</f>
        <v/>
      </c>
      <c r="AG170" s="34" t="str">
        <f ca="1">IF(P170,IF(L170&lt;&gt;"", L170, IF(OR(I170="暂停",I170="取消"), IFERROR(WORKDAY.INTL($K170,$M170*$H170,1,项目参数!$B$2:$B$200),WORKDAY($K170,$M170*$H170,1)),TODAY())),"")</f>
        <v/>
      </c>
      <c r="AH170">
        <f ca="1">IF(AND(N170,P170),IF('临-间接'!T170="(空白)",0,'临-间接'!T170),0)</f>
        <v>0</v>
      </c>
      <c r="AI170" s="34" t="str">
        <f ca="1">IF($N170,VLOOKUP($B170,项目阶段与里程碑!$B:$E,3,FALSE),"")</f>
        <v/>
      </c>
      <c r="AJ170" s="34" t="str">
        <f ca="1">IF($N170,VLOOKUP($B170,项目阶段与里程碑!$B:$E,4,FALSE),"")</f>
        <v/>
      </c>
      <c r="AK170" s="34" t="str">
        <f t="shared" ca="1" si="40"/>
        <v/>
      </c>
      <c r="AL170" s="92" t="str">
        <f ca="1">IF($AK170&lt;&gt;"",IFERROR(NETWORKDAYS.INTL($AI170,$AK170,1,项目参数!$B$2:$B$200),NETWORKDAYS($AI170,$AK170,1)),"")</f>
        <v/>
      </c>
      <c r="AM170" s="92" t="str">
        <f ca="1">IF(K170&lt;&gt;"",IFERROR(NETWORKDAYS.INTL($AI170,$K170,1,项目参数!$B$2:$B$200),NETWORKDAYS($AI170,$K170,1)),"")</f>
        <v/>
      </c>
      <c r="AN170" s="92" t="str">
        <f ca="1">IF(L170&lt;&gt;"",IFERROR(NETWORKDAYS.INTL($AI170,$L170,1,项目参数!$B$2:$B$200),NETWORKDAYS($AI170,$L170,1)),"")</f>
        <v/>
      </c>
    </row>
    <row r="171" spans="1:40">
      <c r="A171">
        <f ca="1">IF('临-间接'!F171="(空白)","",'临-间接'!F171)</f>
        <v>0</v>
      </c>
      <c r="B171">
        <f ca="1">IF('临-间接'!G171="(空白)","",'临-间接'!G171)</f>
        <v>0</v>
      </c>
      <c r="C171">
        <f ca="1">IF('临-间接'!I171="(空白)","",'临-间接'!I171)</f>
        <v>0</v>
      </c>
      <c r="D171">
        <f ca="1">IF('临-间接'!J171="(空白)","",'临-间接'!J171)</f>
        <v>0</v>
      </c>
      <c r="E171">
        <f ca="1">IF('临-间接'!K171="(空白)","",'临-间接'!K171)</f>
        <v>0</v>
      </c>
      <c r="F171">
        <f ca="1">IF('临-间接'!H171="(空白)","",'临-间接'!H171)</f>
        <v>0</v>
      </c>
      <c r="G171">
        <f ca="1">IF('临-间接'!L171="(空白)","",'临-间接'!L171)</f>
        <v>0</v>
      </c>
      <c r="H171">
        <f ca="1">IF('临-间接'!M171="(空白)",0,'临-间接'!M171)</f>
        <v>0</v>
      </c>
      <c r="I171" t="str">
        <f ca="1">IF(OR('临-间接'!R171=0,'临-间接'!R171="(空白)"),"",'临-间接'!R171)</f>
        <v/>
      </c>
      <c r="J171" s="34" t="str">
        <f ca="1">IF(OR('临-间接'!N171=0,'临-间接'!N171="(空白)"),"",'临-间接'!N171)</f>
        <v/>
      </c>
      <c r="K171" s="34" t="str">
        <f ca="1">IF(OR('临-间接'!O171=0,'临-间接'!O171="(空白)"),"",'临-间接'!O171)</f>
        <v/>
      </c>
      <c r="L171" s="34" t="str">
        <f ca="1">IF(OR('临-间接'!P171=0,'临-间接'!P171="(空白)"),"",'临-间接'!P171)</f>
        <v/>
      </c>
      <c r="M171">
        <f ca="1">IF('临-间接'!Q171="(空白)",0,'临-间接'!Q171)</f>
        <v>0</v>
      </c>
      <c r="N171" s="97" t="b">
        <f t="shared" ca="1" si="28"/>
        <v>0</v>
      </c>
      <c r="O171" s="97" t="b">
        <f t="shared" ca="1" si="29"/>
        <v>0</v>
      </c>
      <c r="P171" s="97" t="b">
        <f t="shared" ca="1" si="30"/>
        <v>0</v>
      </c>
      <c r="Q171" s="97" t="b">
        <f t="shared" ca="1" si="31"/>
        <v>0</v>
      </c>
      <c r="R171" s="97" t="b">
        <f t="shared" ca="1" si="32"/>
        <v>0</v>
      </c>
      <c r="S171" s="97" t="str">
        <f t="shared" ca="1" si="33"/>
        <v>未开始</v>
      </c>
      <c r="T171" s="97">
        <f ca="1">IF(AND(N171,P171,NOT(Q171)),NETWORKDAYS(K171,AG171,项目参数!$B$2:$B$200),0)</f>
        <v>0</v>
      </c>
      <c r="U171" s="98">
        <f t="shared" ca="1" si="34"/>
        <v>0</v>
      </c>
      <c r="V171" s="117">
        <f t="shared" ca="1" si="35"/>
        <v>0</v>
      </c>
      <c r="W171" s="117">
        <f t="shared" ca="1" si="36"/>
        <v>0</v>
      </c>
      <c r="X171" s="117" t="str">
        <f t="shared" ca="1" si="37"/>
        <v/>
      </c>
      <c r="Y171" s="97">
        <f t="shared" ca="1" si="38"/>
        <v>0</v>
      </c>
      <c r="Z171" s="97">
        <f t="shared" ca="1" si="39"/>
        <v>0</v>
      </c>
      <c r="AA171" s="97">
        <f ca="1">IF(AND(N171,P171,K171&gt;项目信息!$C$18),INT((IF(Q171,L171,K171)-项目信息!$C$18)/30)+1,0)</f>
        <v>0</v>
      </c>
      <c r="AB171" s="97" t="str">
        <f ca="1">IF(N171,WEEKNUM(IF(L171&lt;&gt;"",L171,IF(K171&lt;&gt;"",K171,J171)-项目信息!$C$18)+1),"")</f>
        <v/>
      </c>
      <c r="AC171" s="97" t="str">
        <f ca="1">IFERROR(VLOOKUP(VLOOKUP(G171,内部通讯录!$B:$F,5,FALSE),项目参数!$I$14:$J$21,2,FALSE),"")</f>
        <v/>
      </c>
      <c r="AD171" s="97" t="str">
        <f ca="1">IF($N171,$AC171*V171/项目参数!$J$29,"")</f>
        <v/>
      </c>
      <c r="AE171" s="97" t="str">
        <f ca="1">IF($N171,$AC171*W171/项目参数!$J$29,"")</f>
        <v/>
      </c>
      <c r="AF171" s="99" t="str">
        <f ca="1">IF(OR('临-间接'!S171=0,'临-间接'!S171="(空白)"),"",'临-间接'!S171)</f>
        <v/>
      </c>
      <c r="AG171" s="34" t="str">
        <f ca="1">IF(P171,IF(L171&lt;&gt;"", L171, IF(OR(I171="暂停",I171="取消"), IFERROR(WORKDAY.INTL($K171,$M171*$H171,1,项目参数!$B$2:$B$200),WORKDAY($K171,$M171*$H171,1)),TODAY())),"")</f>
        <v/>
      </c>
      <c r="AH171">
        <f ca="1">IF(AND(N171,P171),IF('临-间接'!T171="(空白)",0,'临-间接'!T171),0)</f>
        <v>0</v>
      </c>
      <c r="AI171" s="34" t="str">
        <f ca="1">IF($N171,VLOOKUP($B171,项目阶段与里程碑!$B:$E,3,FALSE),"")</f>
        <v/>
      </c>
      <c r="AJ171" s="34" t="str">
        <f ca="1">IF($N171,VLOOKUP($B171,项目阶段与里程碑!$B:$E,4,FALSE),"")</f>
        <v/>
      </c>
      <c r="AK171" s="34" t="str">
        <f t="shared" ca="1" si="40"/>
        <v/>
      </c>
      <c r="AL171" s="92" t="str">
        <f ca="1">IF($AK171&lt;&gt;"",IFERROR(NETWORKDAYS.INTL($AI171,$AK171,1,项目参数!$B$2:$B$200),NETWORKDAYS($AI171,$AK171,1)),"")</f>
        <v/>
      </c>
      <c r="AM171" s="92" t="str">
        <f ca="1">IF(K171&lt;&gt;"",IFERROR(NETWORKDAYS.INTL($AI171,$K171,1,项目参数!$B$2:$B$200),NETWORKDAYS($AI171,$K171,1)),"")</f>
        <v/>
      </c>
      <c r="AN171" s="92" t="str">
        <f ca="1">IF(L171&lt;&gt;"",IFERROR(NETWORKDAYS.INTL($AI171,$L171,1,项目参数!$B$2:$B$200),NETWORKDAYS($AI171,$L171,1)),"")</f>
        <v/>
      </c>
    </row>
    <row r="172" spans="1:40">
      <c r="A172">
        <f ca="1">IF('临-间接'!F172="(空白)","",'临-间接'!F172)</f>
        <v>0</v>
      </c>
      <c r="B172">
        <f ca="1">IF('临-间接'!G172="(空白)","",'临-间接'!G172)</f>
        <v>0</v>
      </c>
      <c r="C172">
        <f ca="1">IF('临-间接'!I172="(空白)","",'临-间接'!I172)</f>
        <v>0</v>
      </c>
      <c r="D172">
        <f ca="1">IF('临-间接'!J172="(空白)","",'临-间接'!J172)</f>
        <v>0</v>
      </c>
      <c r="E172">
        <f ca="1">IF('临-间接'!K172="(空白)","",'临-间接'!K172)</f>
        <v>0</v>
      </c>
      <c r="F172">
        <f ca="1">IF('临-间接'!H172="(空白)","",'临-间接'!H172)</f>
        <v>0</v>
      </c>
      <c r="G172">
        <f ca="1">IF('临-间接'!L172="(空白)","",'临-间接'!L172)</f>
        <v>0</v>
      </c>
      <c r="H172">
        <f ca="1">IF('临-间接'!M172="(空白)",0,'临-间接'!M172)</f>
        <v>0</v>
      </c>
      <c r="I172" t="str">
        <f ca="1">IF(OR('临-间接'!R172=0,'临-间接'!R172="(空白)"),"",'临-间接'!R172)</f>
        <v/>
      </c>
      <c r="J172" s="34" t="str">
        <f ca="1">IF(OR('临-间接'!N172=0,'临-间接'!N172="(空白)"),"",'临-间接'!N172)</f>
        <v/>
      </c>
      <c r="K172" s="34" t="str">
        <f ca="1">IF(OR('临-间接'!O172=0,'临-间接'!O172="(空白)"),"",'临-间接'!O172)</f>
        <v/>
      </c>
      <c r="L172" s="34" t="str">
        <f ca="1">IF(OR('临-间接'!P172=0,'临-间接'!P172="(空白)"),"",'临-间接'!P172)</f>
        <v/>
      </c>
      <c r="M172">
        <f ca="1">IF('临-间接'!Q172="(空白)",0,'临-间接'!Q172)</f>
        <v>0</v>
      </c>
      <c r="N172" s="97" t="b">
        <f t="shared" ca="1" si="28"/>
        <v>0</v>
      </c>
      <c r="O172" s="97" t="b">
        <f t="shared" ca="1" si="29"/>
        <v>0</v>
      </c>
      <c r="P172" s="97" t="b">
        <f t="shared" ca="1" si="30"/>
        <v>0</v>
      </c>
      <c r="Q172" s="97" t="b">
        <f t="shared" ca="1" si="31"/>
        <v>0</v>
      </c>
      <c r="R172" s="97" t="b">
        <f t="shared" ca="1" si="32"/>
        <v>0</v>
      </c>
      <c r="S172" s="97" t="str">
        <f t="shared" ca="1" si="33"/>
        <v>未开始</v>
      </c>
      <c r="T172" s="97">
        <f ca="1">IF(AND(N172,P172,NOT(Q172)),NETWORKDAYS(K172,AG172,项目参数!$B$2:$B$200),0)</f>
        <v>0</v>
      </c>
      <c r="U172" s="98">
        <f t="shared" ca="1" si="34"/>
        <v>0</v>
      </c>
      <c r="V172" s="117">
        <f t="shared" ca="1" si="35"/>
        <v>0</v>
      </c>
      <c r="W172" s="117">
        <f t="shared" ca="1" si="36"/>
        <v>0</v>
      </c>
      <c r="X172" s="117" t="str">
        <f t="shared" ca="1" si="37"/>
        <v/>
      </c>
      <c r="Y172" s="97">
        <f t="shared" ca="1" si="38"/>
        <v>0</v>
      </c>
      <c r="Z172" s="97">
        <f t="shared" ca="1" si="39"/>
        <v>0</v>
      </c>
      <c r="AA172" s="97">
        <f ca="1">IF(AND(N172,P172,K172&gt;项目信息!$C$18),INT((IF(Q172,L172,K172)-项目信息!$C$18)/30)+1,0)</f>
        <v>0</v>
      </c>
      <c r="AB172" s="97" t="str">
        <f ca="1">IF(N172,WEEKNUM(IF(L172&lt;&gt;"",L172,IF(K172&lt;&gt;"",K172,J172)-项目信息!$C$18)+1),"")</f>
        <v/>
      </c>
      <c r="AC172" s="97" t="str">
        <f ca="1">IFERROR(VLOOKUP(VLOOKUP(G172,内部通讯录!$B:$F,5,FALSE),项目参数!$I$14:$J$21,2,FALSE),"")</f>
        <v/>
      </c>
      <c r="AD172" s="97" t="str">
        <f ca="1">IF($N172,$AC172*V172/项目参数!$J$29,"")</f>
        <v/>
      </c>
      <c r="AE172" s="97" t="str">
        <f ca="1">IF($N172,$AC172*W172/项目参数!$J$29,"")</f>
        <v/>
      </c>
      <c r="AF172" s="99" t="str">
        <f ca="1">IF(OR('临-间接'!S172=0,'临-间接'!S172="(空白)"),"",'临-间接'!S172)</f>
        <v/>
      </c>
      <c r="AG172" s="34" t="str">
        <f ca="1">IF(P172,IF(L172&lt;&gt;"", L172, IF(OR(I172="暂停",I172="取消"), IFERROR(WORKDAY.INTL($K172,$M172*$H172,1,项目参数!$B$2:$B$200),WORKDAY($K172,$M172*$H172,1)),TODAY())),"")</f>
        <v/>
      </c>
      <c r="AH172">
        <f ca="1">IF(AND(N172,P172),IF('临-间接'!T172="(空白)",0,'临-间接'!T172),0)</f>
        <v>0</v>
      </c>
      <c r="AI172" s="34" t="str">
        <f ca="1">IF($N172,VLOOKUP($B172,项目阶段与里程碑!$B:$E,3,FALSE),"")</f>
        <v/>
      </c>
      <c r="AJ172" s="34" t="str">
        <f ca="1">IF($N172,VLOOKUP($B172,项目阶段与里程碑!$B:$E,4,FALSE),"")</f>
        <v/>
      </c>
      <c r="AK172" s="34" t="str">
        <f t="shared" ca="1" si="40"/>
        <v/>
      </c>
      <c r="AL172" s="92" t="str">
        <f ca="1">IF($AK172&lt;&gt;"",IFERROR(NETWORKDAYS.INTL($AI172,$AK172,1,项目参数!$B$2:$B$200),NETWORKDAYS($AI172,$AK172,1)),"")</f>
        <v/>
      </c>
      <c r="AM172" s="92" t="str">
        <f ca="1">IF(K172&lt;&gt;"",IFERROR(NETWORKDAYS.INTL($AI172,$K172,1,项目参数!$B$2:$B$200),NETWORKDAYS($AI172,$K172,1)),"")</f>
        <v/>
      </c>
      <c r="AN172" s="92" t="str">
        <f ca="1">IF(L172&lt;&gt;"",IFERROR(NETWORKDAYS.INTL($AI172,$L172,1,项目参数!$B$2:$B$200),NETWORKDAYS($AI172,$L172,1)),"")</f>
        <v/>
      </c>
    </row>
    <row r="173" spans="1:40">
      <c r="A173">
        <f ca="1">IF('临-间接'!F173="(空白)","",'临-间接'!F173)</f>
        <v>0</v>
      </c>
      <c r="B173">
        <f ca="1">IF('临-间接'!G173="(空白)","",'临-间接'!G173)</f>
        <v>0</v>
      </c>
      <c r="C173">
        <f ca="1">IF('临-间接'!I173="(空白)","",'临-间接'!I173)</f>
        <v>0</v>
      </c>
      <c r="D173">
        <f ca="1">IF('临-间接'!J173="(空白)","",'临-间接'!J173)</f>
        <v>0</v>
      </c>
      <c r="E173">
        <f ca="1">IF('临-间接'!K173="(空白)","",'临-间接'!K173)</f>
        <v>0</v>
      </c>
      <c r="F173">
        <f ca="1">IF('临-间接'!H173="(空白)","",'临-间接'!H173)</f>
        <v>0</v>
      </c>
      <c r="G173">
        <f ca="1">IF('临-间接'!L173="(空白)","",'临-间接'!L173)</f>
        <v>0</v>
      </c>
      <c r="H173">
        <f ca="1">IF('临-间接'!M173="(空白)",0,'临-间接'!M173)</f>
        <v>0</v>
      </c>
      <c r="I173" t="str">
        <f ca="1">IF(OR('临-间接'!R173=0,'临-间接'!R173="(空白)"),"",'临-间接'!R173)</f>
        <v/>
      </c>
      <c r="J173" s="34" t="str">
        <f ca="1">IF(OR('临-间接'!N173=0,'临-间接'!N173="(空白)"),"",'临-间接'!N173)</f>
        <v/>
      </c>
      <c r="K173" s="34" t="str">
        <f ca="1">IF(OR('临-间接'!O173=0,'临-间接'!O173="(空白)"),"",'临-间接'!O173)</f>
        <v/>
      </c>
      <c r="L173" s="34" t="str">
        <f ca="1">IF(OR('临-间接'!P173=0,'临-间接'!P173="(空白)"),"",'临-间接'!P173)</f>
        <v/>
      </c>
      <c r="M173">
        <f ca="1">IF('临-间接'!Q173="(空白)",0,'临-间接'!Q173)</f>
        <v>0</v>
      </c>
      <c r="N173" s="97" t="b">
        <f t="shared" ca="1" si="28"/>
        <v>0</v>
      </c>
      <c r="O173" s="97" t="b">
        <f t="shared" ca="1" si="29"/>
        <v>0</v>
      </c>
      <c r="P173" s="97" t="b">
        <f t="shared" ca="1" si="30"/>
        <v>0</v>
      </c>
      <c r="Q173" s="97" t="b">
        <f t="shared" ca="1" si="31"/>
        <v>0</v>
      </c>
      <c r="R173" s="97" t="b">
        <f t="shared" ca="1" si="32"/>
        <v>0</v>
      </c>
      <c r="S173" s="97" t="str">
        <f t="shared" ca="1" si="33"/>
        <v>未开始</v>
      </c>
      <c r="T173" s="97">
        <f ca="1">IF(AND(N173,P173,NOT(Q173)),NETWORKDAYS(K173,AG173,项目参数!$B$2:$B$200),0)</f>
        <v>0</v>
      </c>
      <c r="U173" s="98">
        <f t="shared" ca="1" si="34"/>
        <v>0</v>
      </c>
      <c r="V173" s="117">
        <f t="shared" ca="1" si="35"/>
        <v>0</v>
      </c>
      <c r="W173" s="117">
        <f t="shared" ca="1" si="36"/>
        <v>0</v>
      </c>
      <c r="X173" s="117" t="str">
        <f t="shared" ca="1" si="37"/>
        <v/>
      </c>
      <c r="Y173" s="97">
        <f t="shared" ca="1" si="38"/>
        <v>0</v>
      </c>
      <c r="Z173" s="97">
        <f t="shared" ca="1" si="39"/>
        <v>0</v>
      </c>
      <c r="AA173" s="97">
        <f ca="1">IF(AND(N173,P173,K173&gt;项目信息!$C$18),INT((IF(Q173,L173,K173)-项目信息!$C$18)/30)+1,0)</f>
        <v>0</v>
      </c>
      <c r="AB173" s="97" t="str">
        <f ca="1">IF(N173,WEEKNUM(IF(L173&lt;&gt;"",L173,IF(K173&lt;&gt;"",K173,J173)-项目信息!$C$18)+1),"")</f>
        <v/>
      </c>
      <c r="AC173" s="97" t="str">
        <f ca="1">IFERROR(VLOOKUP(VLOOKUP(G173,内部通讯录!$B:$F,5,FALSE),项目参数!$I$14:$J$21,2,FALSE),"")</f>
        <v/>
      </c>
      <c r="AD173" s="97" t="str">
        <f ca="1">IF($N173,$AC173*V173/项目参数!$J$29,"")</f>
        <v/>
      </c>
      <c r="AE173" s="97" t="str">
        <f ca="1">IF($N173,$AC173*W173/项目参数!$J$29,"")</f>
        <v/>
      </c>
      <c r="AF173" s="99" t="str">
        <f ca="1">IF(OR('临-间接'!S173=0,'临-间接'!S173="(空白)"),"",'临-间接'!S173)</f>
        <v/>
      </c>
      <c r="AG173" s="34" t="str">
        <f ca="1">IF(P173,IF(L173&lt;&gt;"", L173, IF(OR(I173="暂停",I173="取消"), IFERROR(WORKDAY.INTL($K173,$M173*$H173,1,项目参数!$B$2:$B$200),WORKDAY($K173,$M173*$H173,1)),TODAY())),"")</f>
        <v/>
      </c>
      <c r="AH173">
        <f ca="1">IF(AND(N173,P173),IF('临-间接'!T173="(空白)",0,'临-间接'!T173),0)</f>
        <v>0</v>
      </c>
      <c r="AI173" s="34" t="str">
        <f ca="1">IF($N173,VLOOKUP($B173,项目阶段与里程碑!$B:$E,3,FALSE),"")</f>
        <v/>
      </c>
      <c r="AJ173" s="34" t="str">
        <f ca="1">IF($N173,VLOOKUP($B173,项目阶段与里程碑!$B:$E,4,FALSE),"")</f>
        <v/>
      </c>
      <c r="AK173" s="34" t="str">
        <f t="shared" ca="1" si="40"/>
        <v/>
      </c>
      <c r="AL173" s="92" t="str">
        <f ca="1">IF($AK173&lt;&gt;"",IFERROR(NETWORKDAYS.INTL($AI173,$AK173,1,项目参数!$B$2:$B$200),NETWORKDAYS($AI173,$AK173,1)),"")</f>
        <v/>
      </c>
      <c r="AM173" s="92" t="str">
        <f ca="1">IF(K173&lt;&gt;"",IFERROR(NETWORKDAYS.INTL($AI173,$K173,1,项目参数!$B$2:$B$200),NETWORKDAYS($AI173,$K173,1)),"")</f>
        <v/>
      </c>
      <c r="AN173" s="92" t="str">
        <f ca="1">IF(L173&lt;&gt;"",IFERROR(NETWORKDAYS.INTL($AI173,$L173,1,项目参数!$B$2:$B$200),NETWORKDAYS($AI173,$L173,1)),"")</f>
        <v/>
      </c>
    </row>
    <row r="174" spans="1:40">
      <c r="A174">
        <f ca="1">IF('临-间接'!F174="(空白)","",'临-间接'!F174)</f>
        <v>0</v>
      </c>
      <c r="B174">
        <f ca="1">IF('临-间接'!G174="(空白)","",'临-间接'!G174)</f>
        <v>0</v>
      </c>
      <c r="C174">
        <f ca="1">IF('临-间接'!I174="(空白)","",'临-间接'!I174)</f>
        <v>0</v>
      </c>
      <c r="D174">
        <f ca="1">IF('临-间接'!J174="(空白)","",'临-间接'!J174)</f>
        <v>0</v>
      </c>
      <c r="E174">
        <f ca="1">IF('临-间接'!K174="(空白)","",'临-间接'!K174)</f>
        <v>0</v>
      </c>
      <c r="F174">
        <f ca="1">IF('临-间接'!H174="(空白)","",'临-间接'!H174)</f>
        <v>0</v>
      </c>
      <c r="G174">
        <f ca="1">IF('临-间接'!L174="(空白)","",'临-间接'!L174)</f>
        <v>0</v>
      </c>
      <c r="H174">
        <f ca="1">IF('临-间接'!M174="(空白)",0,'临-间接'!M174)</f>
        <v>0</v>
      </c>
      <c r="I174" t="str">
        <f ca="1">IF(OR('临-间接'!R174=0,'临-间接'!R174="(空白)"),"",'临-间接'!R174)</f>
        <v/>
      </c>
      <c r="J174" s="34" t="str">
        <f ca="1">IF(OR('临-间接'!N174=0,'临-间接'!N174="(空白)"),"",'临-间接'!N174)</f>
        <v/>
      </c>
      <c r="K174" s="34" t="str">
        <f ca="1">IF(OR('临-间接'!O174=0,'临-间接'!O174="(空白)"),"",'临-间接'!O174)</f>
        <v/>
      </c>
      <c r="L174" s="34" t="str">
        <f ca="1">IF(OR('临-间接'!P174=0,'临-间接'!P174="(空白)"),"",'临-间接'!P174)</f>
        <v/>
      </c>
      <c r="M174">
        <f ca="1">IF('临-间接'!Q174="(空白)",0,'临-间接'!Q174)</f>
        <v>0</v>
      </c>
      <c r="N174" s="97" t="b">
        <f t="shared" ca="1" si="28"/>
        <v>0</v>
      </c>
      <c r="O174" s="97" t="b">
        <f t="shared" ca="1" si="29"/>
        <v>0</v>
      </c>
      <c r="P174" s="97" t="b">
        <f t="shared" ca="1" si="30"/>
        <v>0</v>
      </c>
      <c r="Q174" s="97" t="b">
        <f t="shared" ca="1" si="31"/>
        <v>0</v>
      </c>
      <c r="R174" s="97" t="b">
        <f t="shared" ca="1" si="32"/>
        <v>0</v>
      </c>
      <c r="S174" s="97" t="str">
        <f t="shared" ca="1" si="33"/>
        <v>未开始</v>
      </c>
      <c r="T174" s="97">
        <f ca="1">IF(AND(N174,P174,NOT(Q174)),NETWORKDAYS(K174,AG174,项目参数!$B$2:$B$200),0)</f>
        <v>0</v>
      </c>
      <c r="U174" s="98">
        <f t="shared" ca="1" si="34"/>
        <v>0</v>
      </c>
      <c r="V174" s="117">
        <f t="shared" ca="1" si="35"/>
        <v>0</v>
      </c>
      <c r="W174" s="117">
        <f t="shared" ca="1" si="36"/>
        <v>0</v>
      </c>
      <c r="X174" s="117" t="str">
        <f t="shared" ca="1" si="37"/>
        <v/>
      </c>
      <c r="Y174" s="97">
        <f t="shared" ca="1" si="38"/>
        <v>0</v>
      </c>
      <c r="Z174" s="97">
        <f t="shared" ca="1" si="39"/>
        <v>0</v>
      </c>
      <c r="AA174" s="97">
        <f ca="1">IF(AND(N174,P174,K174&gt;项目信息!$C$18),INT((IF(Q174,L174,K174)-项目信息!$C$18)/30)+1,0)</f>
        <v>0</v>
      </c>
      <c r="AB174" s="97" t="str">
        <f ca="1">IF(N174,WEEKNUM(IF(L174&lt;&gt;"",L174,IF(K174&lt;&gt;"",K174,J174)-项目信息!$C$18)+1),"")</f>
        <v/>
      </c>
      <c r="AC174" s="97" t="str">
        <f ca="1">IFERROR(VLOOKUP(VLOOKUP(G174,内部通讯录!$B:$F,5,FALSE),项目参数!$I$14:$J$21,2,FALSE),"")</f>
        <v/>
      </c>
      <c r="AD174" s="97" t="str">
        <f ca="1">IF($N174,$AC174*V174/项目参数!$J$29,"")</f>
        <v/>
      </c>
      <c r="AE174" s="97" t="str">
        <f ca="1">IF($N174,$AC174*W174/项目参数!$J$29,"")</f>
        <v/>
      </c>
      <c r="AF174" s="99" t="str">
        <f ca="1">IF(OR('临-间接'!S174=0,'临-间接'!S174="(空白)"),"",'临-间接'!S174)</f>
        <v/>
      </c>
      <c r="AG174" s="34" t="str">
        <f ca="1">IF(P174,IF(L174&lt;&gt;"", L174, IF(OR(I174="暂停",I174="取消"), IFERROR(WORKDAY.INTL($K174,$M174*$H174,1,项目参数!$B$2:$B$200),WORKDAY($K174,$M174*$H174,1)),TODAY())),"")</f>
        <v/>
      </c>
      <c r="AH174">
        <f ca="1">IF(AND(N174,P174),IF('临-间接'!T174="(空白)",0,'临-间接'!T174),0)</f>
        <v>0</v>
      </c>
      <c r="AI174" s="34" t="str">
        <f ca="1">IF($N174,VLOOKUP($B174,项目阶段与里程碑!$B:$E,3,FALSE),"")</f>
        <v/>
      </c>
      <c r="AJ174" s="34" t="str">
        <f ca="1">IF($N174,VLOOKUP($B174,项目阶段与里程碑!$B:$E,4,FALSE),"")</f>
        <v/>
      </c>
      <c r="AK174" s="34" t="str">
        <f t="shared" ca="1" si="40"/>
        <v/>
      </c>
      <c r="AL174" s="92" t="str">
        <f ca="1">IF($AK174&lt;&gt;"",IFERROR(NETWORKDAYS.INTL($AI174,$AK174,1,项目参数!$B$2:$B$200),NETWORKDAYS($AI174,$AK174,1)),"")</f>
        <v/>
      </c>
      <c r="AM174" s="92" t="str">
        <f ca="1">IF(K174&lt;&gt;"",IFERROR(NETWORKDAYS.INTL($AI174,$K174,1,项目参数!$B$2:$B$200),NETWORKDAYS($AI174,$K174,1)),"")</f>
        <v/>
      </c>
      <c r="AN174" s="92" t="str">
        <f ca="1">IF(L174&lt;&gt;"",IFERROR(NETWORKDAYS.INTL($AI174,$L174,1,项目参数!$B$2:$B$200),NETWORKDAYS($AI174,$L174,1)),"")</f>
        <v/>
      </c>
    </row>
    <row r="175" spans="1:40">
      <c r="A175">
        <f ca="1">IF('临-间接'!F175="(空白)","",'临-间接'!F175)</f>
        <v>0</v>
      </c>
      <c r="B175">
        <f ca="1">IF('临-间接'!G175="(空白)","",'临-间接'!G175)</f>
        <v>0</v>
      </c>
      <c r="C175">
        <f ca="1">IF('临-间接'!I175="(空白)","",'临-间接'!I175)</f>
        <v>0</v>
      </c>
      <c r="D175">
        <f ca="1">IF('临-间接'!J175="(空白)","",'临-间接'!J175)</f>
        <v>0</v>
      </c>
      <c r="E175">
        <f ca="1">IF('临-间接'!K175="(空白)","",'临-间接'!K175)</f>
        <v>0</v>
      </c>
      <c r="F175">
        <f ca="1">IF('临-间接'!H175="(空白)","",'临-间接'!H175)</f>
        <v>0</v>
      </c>
      <c r="G175">
        <f ca="1">IF('临-间接'!L175="(空白)","",'临-间接'!L175)</f>
        <v>0</v>
      </c>
      <c r="H175">
        <f ca="1">IF('临-间接'!M175="(空白)",0,'临-间接'!M175)</f>
        <v>0</v>
      </c>
      <c r="I175" t="str">
        <f ca="1">IF(OR('临-间接'!R175=0,'临-间接'!R175="(空白)"),"",'临-间接'!R175)</f>
        <v/>
      </c>
      <c r="J175" s="34" t="str">
        <f ca="1">IF(OR('临-间接'!N175=0,'临-间接'!N175="(空白)"),"",'临-间接'!N175)</f>
        <v/>
      </c>
      <c r="K175" s="34" t="str">
        <f ca="1">IF(OR('临-间接'!O175=0,'临-间接'!O175="(空白)"),"",'临-间接'!O175)</f>
        <v/>
      </c>
      <c r="L175" s="34" t="str">
        <f ca="1">IF(OR('临-间接'!P175=0,'临-间接'!P175="(空白)"),"",'临-间接'!P175)</f>
        <v/>
      </c>
      <c r="M175">
        <f ca="1">IF('临-间接'!Q175="(空白)",0,'临-间接'!Q175)</f>
        <v>0</v>
      </c>
      <c r="N175" s="97" t="b">
        <f t="shared" ca="1" si="28"/>
        <v>0</v>
      </c>
      <c r="O175" s="97" t="b">
        <f t="shared" ca="1" si="29"/>
        <v>0</v>
      </c>
      <c r="P175" s="97" t="b">
        <f t="shared" ca="1" si="30"/>
        <v>0</v>
      </c>
      <c r="Q175" s="97" t="b">
        <f t="shared" ca="1" si="31"/>
        <v>0</v>
      </c>
      <c r="R175" s="97" t="b">
        <f t="shared" ca="1" si="32"/>
        <v>0</v>
      </c>
      <c r="S175" s="97" t="str">
        <f t="shared" ca="1" si="33"/>
        <v>未开始</v>
      </c>
      <c r="T175" s="97">
        <f ca="1">IF(AND(N175,P175,NOT(Q175)),NETWORKDAYS(K175,AG175,项目参数!$B$2:$B$200),0)</f>
        <v>0</v>
      </c>
      <c r="U175" s="98">
        <f t="shared" ca="1" si="34"/>
        <v>0</v>
      </c>
      <c r="V175" s="117">
        <f t="shared" ca="1" si="35"/>
        <v>0</v>
      </c>
      <c r="W175" s="117">
        <f t="shared" ca="1" si="36"/>
        <v>0</v>
      </c>
      <c r="X175" s="117" t="str">
        <f t="shared" ca="1" si="37"/>
        <v/>
      </c>
      <c r="Y175" s="97">
        <f t="shared" ca="1" si="38"/>
        <v>0</v>
      </c>
      <c r="Z175" s="97">
        <f t="shared" ca="1" si="39"/>
        <v>0</v>
      </c>
      <c r="AA175" s="97">
        <f ca="1">IF(AND(N175,P175,K175&gt;项目信息!$C$18),INT((IF(Q175,L175,K175)-项目信息!$C$18)/30)+1,0)</f>
        <v>0</v>
      </c>
      <c r="AB175" s="97" t="str">
        <f ca="1">IF(N175,WEEKNUM(IF(L175&lt;&gt;"",L175,IF(K175&lt;&gt;"",K175,J175)-项目信息!$C$18)+1),"")</f>
        <v/>
      </c>
      <c r="AC175" s="97" t="str">
        <f ca="1">IFERROR(VLOOKUP(VLOOKUP(G175,内部通讯录!$B:$F,5,FALSE),项目参数!$I$14:$J$21,2,FALSE),"")</f>
        <v/>
      </c>
      <c r="AD175" s="97" t="str">
        <f ca="1">IF($N175,$AC175*V175/项目参数!$J$29,"")</f>
        <v/>
      </c>
      <c r="AE175" s="97" t="str">
        <f ca="1">IF($N175,$AC175*W175/项目参数!$J$29,"")</f>
        <v/>
      </c>
      <c r="AF175" s="99" t="str">
        <f ca="1">IF(OR('临-间接'!S175=0,'临-间接'!S175="(空白)"),"",'临-间接'!S175)</f>
        <v/>
      </c>
      <c r="AG175" s="34" t="str">
        <f ca="1">IF(P175,IF(L175&lt;&gt;"", L175, IF(OR(I175="暂停",I175="取消"), IFERROR(WORKDAY.INTL($K175,$M175*$H175,1,项目参数!$B$2:$B$200),WORKDAY($K175,$M175*$H175,1)),TODAY())),"")</f>
        <v/>
      </c>
      <c r="AH175">
        <f ca="1">IF(AND(N175,P175),IF('临-间接'!T175="(空白)",0,'临-间接'!T175),0)</f>
        <v>0</v>
      </c>
      <c r="AI175" s="34" t="str">
        <f ca="1">IF($N175,VLOOKUP($B175,项目阶段与里程碑!$B:$E,3,FALSE),"")</f>
        <v/>
      </c>
      <c r="AJ175" s="34" t="str">
        <f ca="1">IF($N175,VLOOKUP($B175,项目阶段与里程碑!$B:$E,4,FALSE),"")</f>
        <v/>
      </c>
      <c r="AK175" s="34" t="str">
        <f t="shared" ca="1" si="40"/>
        <v/>
      </c>
      <c r="AL175" s="92" t="str">
        <f ca="1">IF($AK175&lt;&gt;"",IFERROR(NETWORKDAYS.INTL($AI175,$AK175,1,项目参数!$B$2:$B$200),NETWORKDAYS($AI175,$AK175,1)),"")</f>
        <v/>
      </c>
      <c r="AM175" s="92" t="str">
        <f ca="1">IF(K175&lt;&gt;"",IFERROR(NETWORKDAYS.INTL($AI175,$K175,1,项目参数!$B$2:$B$200),NETWORKDAYS($AI175,$K175,1)),"")</f>
        <v/>
      </c>
      <c r="AN175" s="92" t="str">
        <f ca="1">IF(L175&lt;&gt;"",IFERROR(NETWORKDAYS.INTL($AI175,$L175,1,项目参数!$B$2:$B$200),NETWORKDAYS($AI175,$L175,1)),"")</f>
        <v/>
      </c>
    </row>
    <row r="176" spans="1:40">
      <c r="A176">
        <f ca="1">IF('临-间接'!F176="(空白)","",'临-间接'!F176)</f>
        <v>0</v>
      </c>
      <c r="B176">
        <f ca="1">IF('临-间接'!G176="(空白)","",'临-间接'!G176)</f>
        <v>0</v>
      </c>
      <c r="C176">
        <f ca="1">IF('临-间接'!I176="(空白)","",'临-间接'!I176)</f>
        <v>0</v>
      </c>
      <c r="D176">
        <f ca="1">IF('临-间接'!J176="(空白)","",'临-间接'!J176)</f>
        <v>0</v>
      </c>
      <c r="E176">
        <f ca="1">IF('临-间接'!K176="(空白)","",'临-间接'!K176)</f>
        <v>0</v>
      </c>
      <c r="F176">
        <f ca="1">IF('临-间接'!H176="(空白)","",'临-间接'!H176)</f>
        <v>0</v>
      </c>
      <c r="G176">
        <f ca="1">IF('临-间接'!L176="(空白)","",'临-间接'!L176)</f>
        <v>0</v>
      </c>
      <c r="H176">
        <f ca="1">IF('临-间接'!M176="(空白)",0,'临-间接'!M176)</f>
        <v>0</v>
      </c>
      <c r="I176" t="str">
        <f ca="1">IF(OR('临-间接'!R176=0,'临-间接'!R176="(空白)"),"",'临-间接'!R176)</f>
        <v/>
      </c>
      <c r="J176" s="34" t="str">
        <f ca="1">IF(OR('临-间接'!N176=0,'临-间接'!N176="(空白)"),"",'临-间接'!N176)</f>
        <v/>
      </c>
      <c r="K176" s="34" t="str">
        <f ca="1">IF(OR('临-间接'!O176=0,'临-间接'!O176="(空白)"),"",'临-间接'!O176)</f>
        <v/>
      </c>
      <c r="L176" s="34" t="str">
        <f ca="1">IF(OR('临-间接'!P176=0,'临-间接'!P176="(空白)"),"",'临-间接'!P176)</f>
        <v/>
      </c>
      <c r="M176">
        <f ca="1">IF('临-间接'!Q176="(空白)",0,'临-间接'!Q176)</f>
        <v>0</v>
      </c>
      <c r="N176" s="97" t="b">
        <f t="shared" ca="1" si="28"/>
        <v>0</v>
      </c>
      <c r="O176" s="97" t="b">
        <f t="shared" ca="1" si="29"/>
        <v>0</v>
      </c>
      <c r="P176" s="97" t="b">
        <f t="shared" ca="1" si="30"/>
        <v>0</v>
      </c>
      <c r="Q176" s="97" t="b">
        <f t="shared" ca="1" si="31"/>
        <v>0</v>
      </c>
      <c r="R176" s="97" t="b">
        <f t="shared" ca="1" si="32"/>
        <v>0</v>
      </c>
      <c r="S176" s="97" t="str">
        <f t="shared" ca="1" si="33"/>
        <v>未开始</v>
      </c>
      <c r="T176" s="97">
        <f ca="1">IF(AND(N176,P176,NOT(Q176)),NETWORKDAYS(K176,AG176,项目参数!$B$2:$B$200),0)</f>
        <v>0</v>
      </c>
      <c r="U176" s="98">
        <f t="shared" ca="1" si="34"/>
        <v>0</v>
      </c>
      <c r="V176" s="117">
        <f t="shared" ca="1" si="35"/>
        <v>0</v>
      </c>
      <c r="W176" s="117">
        <f t="shared" ca="1" si="36"/>
        <v>0</v>
      </c>
      <c r="X176" s="117" t="str">
        <f t="shared" ca="1" si="37"/>
        <v/>
      </c>
      <c r="Y176" s="97">
        <f t="shared" ca="1" si="38"/>
        <v>0</v>
      </c>
      <c r="Z176" s="97">
        <f t="shared" ca="1" si="39"/>
        <v>0</v>
      </c>
      <c r="AA176" s="97">
        <f ca="1">IF(AND(N176,P176,K176&gt;项目信息!$C$18),INT((IF(Q176,L176,K176)-项目信息!$C$18)/30)+1,0)</f>
        <v>0</v>
      </c>
      <c r="AB176" s="97" t="str">
        <f ca="1">IF(N176,WEEKNUM(IF(L176&lt;&gt;"",L176,IF(K176&lt;&gt;"",K176,J176)-项目信息!$C$18)+1),"")</f>
        <v/>
      </c>
      <c r="AC176" s="97" t="str">
        <f ca="1">IFERROR(VLOOKUP(VLOOKUP(G176,内部通讯录!$B:$F,5,FALSE),项目参数!$I$14:$J$21,2,FALSE),"")</f>
        <v/>
      </c>
      <c r="AD176" s="97" t="str">
        <f ca="1">IF($N176,$AC176*V176/项目参数!$J$29,"")</f>
        <v/>
      </c>
      <c r="AE176" s="97" t="str">
        <f ca="1">IF($N176,$AC176*W176/项目参数!$J$29,"")</f>
        <v/>
      </c>
      <c r="AF176" s="99" t="str">
        <f ca="1">IF(OR('临-间接'!S176=0,'临-间接'!S176="(空白)"),"",'临-间接'!S176)</f>
        <v/>
      </c>
      <c r="AG176" s="34" t="str">
        <f ca="1">IF(P176,IF(L176&lt;&gt;"", L176, IF(OR(I176="暂停",I176="取消"), IFERROR(WORKDAY.INTL($K176,$M176*$H176,1,项目参数!$B$2:$B$200),WORKDAY($K176,$M176*$H176,1)),TODAY())),"")</f>
        <v/>
      </c>
      <c r="AH176">
        <f ca="1">IF(AND(N176,P176),IF('临-间接'!T176="(空白)",0,'临-间接'!T176),0)</f>
        <v>0</v>
      </c>
      <c r="AI176" s="34" t="str">
        <f ca="1">IF($N176,VLOOKUP($B176,项目阶段与里程碑!$B:$E,3,FALSE),"")</f>
        <v/>
      </c>
      <c r="AJ176" s="34" t="str">
        <f ca="1">IF($N176,VLOOKUP($B176,项目阶段与里程碑!$B:$E,4,FALSE),"")</f>
        <v/>
      </c>
      <c r="AK176" s="34" t="str">
        <f t="shared" ca="1" si="40"/>
        <v/>
      </c>
      <c r="AL176" s="92" t="str">
        <f ca="1">IF($AK176&lt;&gt;"",IFERROR(NETWORKDAYS.INTL($AI176,$AK176,1,项目参数!$B$2:$B$200),NETWORKDAYS($AI176,$AK176,1)),"")</f>
        <v/>
      </c>
      <c r="AM176" s="92" t="str">
        <f ca="1">IF(K176&lt;&gt;"",IFERROR(NETWORKDAYS.INTL($AI176,$K176,1,项目参数!$B$2:$B$200),NETWORKDAYS($AI176,$K176,1)),"")</f>
        <v/>
      </c>
      <c r="AN176" s="92" t="str">
        <f ca="1">IF(L176&lt;&gt;"",IFERROR(NETWORKDAYS.INTL($AI176,$L176,1,项目参数!$B$2:$B$200),NETWORKDAYS($AI176,$L176,1)),"")</f>
        <v/>
      </c>
    </row>
    <row r="177" spans="1:40">
      <c r="A177">
        <f ca="1">IF('临-间接'!F177="(空白)","",'临-间接'!F177)</f>
        <v>0</v>
      </c>
      <c r="B177">
        <f ca="1">IF('临-间接'!G177="(空白)","",'临-间接'!G177)</f>
        <v>0</v>
      </c>
      <c r="C177">
        <f ca="1">IF('临-间接'!I177="(空白)","",'临-间接'!I177)</f>
        <v>0</v>
      </c>
      <c r="D177">
        <f ca="1">IF('临-间接'!J177="(空白)","",'临-间接'!J177)</f>
        <v>0</v>
      </c>
      <c r="E177">
        <f ca="1">IF('临-间接'!K177="(空白)","",'临-间接'!K177)</f>
        <v>0</v>
      </c>
      <c r="F177">
        <f ca="1">IF('临-间接'!H177="(空白)","",'临-间接'!H177)</f>
        <v>0</v>
      </c>
      <c r="G177">
        <f ca="1">IF('临-间接'!L177="(空白)","",'临-间接'!L177)</f>
        <v>0</v>
      </c>
      <c r="H177">
        <f ca="1">IF('临-间接'!M177="(空白)",0,'临-间接'!M177)</f>
        <v>0</v>
      </c>
      <c r="I177" t="str">
        <f ca="1">IF(OR('临-间接'!R177=0,'临-间接'!R177="(空白)"),"",'临-间接'!R177)</f>
        <v/>
      </c>
      <c r="J177" s="34" t="str">
        <f ca="1">IF(OR('临-间接'!N177=0,'临-间接'!N177="(空白)"),"",'临-间接'!N177)</f>
        <v/>
      </c>
      <c r="K177" s="34" t="str">
        <f ca="1">IF(OR('临-间接'!O177=0,'临-间接'!O177="(空白)"),"",'临-间接'!O177)</f>
        <v/>
      </c>
      <c r="L177" s="34" t="str">
        <f ca="1">IF(OR('临-间接'!P177=0,'临-间接'!P177="(空白)"),"",'临-间接'!P177)</f>
        <v/>
      </c>
      <c r="M177">
        <f ca="1">IF('临-间接'!Q177="(空白)",0,'临-间接'!Q177)</f>
        <v>0</v>
      </c>
      <c r="N177" s="97" t="b">
        <f t="shared" ca="1" si="28"/>
        <v>0</v>
      </c>
      <c r="O177" s="97" t="b">
        <f t="shared" ca="1" si="29"/>
        <v>0</v>
      </c>
      <c r="P177" s="97" t="b">
        <f t="shared" ca="1" si="30"/>
        <v>0</v>
      </c>
      <c r="Q177" s="97" t="b">
        <f t="shared" ca="1" si="31"/>
        <v>0</v>
      </c>
      <c r="R177" s="97" t="b">
        <f t="shared" ca="1" si="32"/>
        <v>0</v>
      </c>
      <c r="S177" s="97" t="str">
        <f t="shared" ca="1" si="33"/>
        <v>未开始</v>
      </c>
      <c r="T177" s="97">
        <f ca="1">IF(AND(N177,P177,NOT(Q177)),NETWORKDAYS(K177,AG177,项目参数!$B$2:$B$200),0)</f>
        <v>0</v>
      </c>
      <c r="U177" s="98">
        <f t="shared" ca="1" si="34"/>
        <v>0</v>
      </c>
      <c r="V177" s="117">
        <f t="shared" ca="1" si="35"/>
        <v>0</v>
      </c>
      <c r="W177" s="117">
        <f t="shared" ca="1" si="36"/>
        <v>0</v>
      </c>
      <c r="X177" s="117" t="str">
        <f t="shared" ca="1" si="37"/>
        <v/>
      </c>
      <c r="Y177" s="97">
        <f t="shared" ca="1" si="38"/>
        <v>0</v>
      </c>
      <c r="Z177" s="97">
        <f t="shared" ca="1" si="39"/>
        <v>0</v>
      </c>
      <c r="AA177" s="97">
        <f ca="1">IF(AND(N177,P177,K177&gt;项目信息!$C$18),INT((IF(Q177,L177,K177)-项目信息!$C$18)/30)+1,0)</f>
        <v>0</v>
      </c>
      <c r="AB177" s="97" t="str">
        <f ca="1">IF(N177,WEEKNUM(IF(L177&lt;&gt;"",L177,IF(K177&lt;&gt;"",K177,J177)-项目信息!$C$18)+1),"")</f>
        <v/>
      </c>
      <c r="AC177" s="97" t="str">
        <f ca="1">IFERROR(VLOOKUP(VLOOKUP(G177,内部通讯录!$B:$F,5,FALSE),项目参数!$I$14:$J$21,2,FALSE),"")</f>
        <v/>
      </c>
      <c r="AD177" s="97" t="str">
        <f ca="1">IF($N177,$AC177*V177/项目参数!$J$29,"")</f>
        <v/>
      </c>
      <c r="AE177" s="97" t="str">
        <f ca="1">IF($N177,$AC177*W177/项目参数!$J$29,"")</f>
        <v/>
      </c>
      <c r="AF177" s="99" t="str">
        <f ca="1">IF(OR('临-间接'!S177=0,'临-间接'!S177="(空白)"),"",'临-间接'!S177)</f>
        <v/>
      </c>
      <c r="AG177" s="34" t="str">
        <f ca="1">IF(P177,IF(L177&lt;&gt;"", L177, IF(OR(I177="暂停",I177="取消"), IFERROR(WORKDAY.INTL($K177,$M177*$H177,1,项目参数!$B$2:$B$200),WORKDAY($K177,$M177*$H177,1)),TODAY())),"")</f>
        <v/>
      </c>
      <c r="AH177">
        <f ca="1">IF(AND(N177,P177),IF('临-间接'!T177="(空白)",0,'临-间接'!T177),0)</f>
        <v>0</v>
      </c>
      <c r="AI177" s="34" t="str">
        <f ca="1">IF($N177,VLOOKUP($B177,项目阶段与里程碑!$B:$E,3,FALSE),"")</f>
        <v/>
      </c>
      <c r="AJ177" s="34" t="str">
        <f ca="1">IF($N177,VLOOKUP($B177,项目阶段与里程碑!$B:$E,4,FALSE),"")</f>
        <v/>
      </c>
      <c r="AK177" s="34" t="str">
        <f t="shared" ca="1" si="40"/>
        <v/>
      </c>
      <c r="AL177" s="92" t="str">
        <f ca="1">IF($AK177&lt;&gt;"",IFERROR(NETWORKDAYS.INTL($AI177,$AK177,1,项目参数!$B$2:$B$200),NETWORKDAYS($AI177,$AK177,1)),"")</f>
        <v/>
      </c>
      <c r="AM177" s="92" t="str">
        <f ca="1">IF(K177&lt;&gt;"",IFERROR(NETWORKDAYS.INTL($AI177,$K177,1,项目参数!$B$2:$B$200),NETWORKDAYS($AI177,$K177,1)),"")</f>
        <v/>
      </c>
      <c r="AN177" s="92" t="str">
        <f ca="1">IF(L177&lt;&gt;"",IFERROR(NETWORKDAYS.INTL($AI177,$L177,1,项目参数!$B$2:$B$200),NETWORKDAYS($AI177,$L177,1)),"")</f>
        <v/>
      </c>
    </row>
    <row r="178" spans="1:40">
      <c r="A178">
        <f ca="1">IF('临-间接'!F178="(空白)","",'临-间接'!F178)</f>
        <v>0</v>
      </c>
      <c r="B178">
        <f ca="1">IF('临-间接'!G178="(空白)","",'临-间接'!G178)</f>
        <v>0</v>
      </c>
      <c r="C178">
        <f ca="1">IF('临-间接'!I178="(空白)","",'临-间接'!I178)</f>
        <v>0</v>
      </c>
      <c r="D178">
        <f ca="1">IF('临-间接'!J178="(空白)","",'临-间接'!J178)</f>
        <v>0</v>
      </c>
      <c r="E178">
        <f ca="1">IF('临-间接'!K178="(空白)","",'临-间接'!K178)</f>
        <v>0</v>
      </c>
      <c r="F178">
        <f ca="1">IF('临-间接'!H178="(空白)","",'临-间接'!H178)</f>
        <v>0</v>
      </c>
      <c r="G178">
        <f ca="1">IF('临-间接'!L178="(空白)","",'临-间接'!L178)</f>
        <v>0</v>
      </c>
      <c r="H178">
        <f ca="1">IF('临-间接'!M178="(空白)",0,'临-间接'!M178)</f>
        <v>0</v>
      </c>
      <c r="I178" t="str">
        <f ca="1">IF(OR('临-间接'!R178=0,'临-间接'!R178="(空白)"),"",'临-间接'!R178)</f>
        <v/>
      </c>
      <c r="J178" s="34" t="str">
        <f ca="1">IF(OR('临-间接'!N178=0,'临-间接'!N178="(空白)"),"",'临-间接'!N178)</f>
        <v/>
      </c>
      <c r="K178" s="34" t="str">
        <f ca="1">IF(OR('临-间接'!O178=0,'临-间接'!O178="(空白)"),"",'临-间接'!O178)</f>
        <v/>
      </c>
      <c r="L178" s="34" t="str">
        <f ca="1">IF(OR('临-间接'!P178=0,'临-间接'!P178="(空白)"),"",'临-间接'!P178)</f>
        <v/>
      </c>
      <c r="M178">
        <f ca="1">IF('临-间接'!Q178="(空白)",0,'临-间接'!Q178)</f>
        <v>0</v>
      </c>
      <c r="N178" s="97" t="b">
        <f t="shared" ca="1" si="28"/>
        <v>0</v>
      </c>
      <c r="O178" s="97" t="b">
        <f t="shared" ca="1" si="29"/>
        <v>0</v>
      </c>
      <c r="P178" s="97" t="b">
        <f t="shared" ca="1" si="30"/>
        <v>0</v>
      </c>
      <c r="Q178" s="97" t="b">
        <f t="shared" ca="1" si="31"/>
        <v>0</v>
      </c>
      <c r="R178" s="97" t="b">
        <f t="shared" ca="1" si="32"/>
        <v>0</v>
      </c>
      <c r="S178" s="97" t="str">
        <f t="shared" ca="1" si="33"/>
        <v>未开始</v>
      </c>
      <c r="T178" s="97">
        <f ca="1">IF(AND(N178,P178,NOT(Q178)),NETWORKDAYS(K178,AG178,项目参数!$B$2:$B$200),0)</f>
        <v>0</v>
      </c>
      <c r="U178" s="98">
        <f t="shared" ca="1" si="34"/>
        <v>0</v>
      </c>
      <c r="V178" s="117">
        <f t="shared" ca="1" si="35"/>
        <v>0</v>
      </c>
      <c r="W178" s="117">
        <f t="shared" ca="1" si="36"/>
        <v>0</v>
      </c>
      <c r="X178" s="117" t="str">
        <f t="shared" ca="1" si="37"/>
        <v/>
      </c>
      <c r="Y178" s="97">
        <f t="shared" ca="1" si="38"/>
        <v>0</v>
      </c>
      <c r="Z178" s="97">
        <f t="shared" ca="1" si="39"/>
        <v>0</v>
      </c>
      <c r="AA178" s="97">
        <f ca="1">IF(AND(N178,P178,K178&gt;项目信息!$C$18),INT((IF(Q178,L178,K178)-项目信息!$C$18)/30)+1,0)</f>
        <v>0</v>
      </c>
      <c r="AB178" s="97" t="str">
        <f ca="1">IF(N178,WEEKNUM(IF(L178&lt;&gt;"",L178,IF(K178&lt;&gt;"",K178,J178)-项目信息!$C$18)+1),"")</f>
        <v/>
      </c>
      <c r="AC178" s="97" t="str">
        <f ca="1">IFERROR(VLOOKUP(VLOOKUP(G178,内部通讯录!$B:$F,5,FALSE),项目参数!$I$14:$J$21,2,FALSE),"")</f>
        <v/>
      </c>
      <c r="AD178" s="97" t="str">
        <f ca="1">IF($N178,$AC178*V178/项目参数!$J$29,"")</f>
        <v/>
      </c>
      <c r="AE178" s="97" t="str">
        <f ca="1">IF($N178,$AC178*W178/项目参数!$J$29,"")</f>
        <v/>
      </c>
      <c r="AF178" s="99" t="str">
        <f ca="1">IF(OR('临-间接'!S178=0,'临-间接'!S178="(空白)"),"",'临-间接'!S178)</f>
        <v/>
      </c>
      <c r="AG178" s="34" t="str">
        <f ca="1">IF(P178,IF(L178&lt;&gt;"", L178, IF(OR(I178="暂停",I178="取消"), IFERROR(WORKDAY.INTL($K178,$M178*$H178,1,项目参数!$B$2:$B$200),WORKDAY($K178,$M178*$H178,1)),TODAY())),"")</f>
        <v/>
      </c>
      <c r="AH178">
        <f ca="1">IF(AND(N178,P178),IF('临-间接'!T178="(空白)",0,'临-间接'!T178),0)</f>
        <v>0</v>
      </c>
      <c r="AI178" s="34" t="str">
        <f ca="1">IF($N178,VLOOKUP($B178,项目阶段与里程碑!$B:$E,3,FALSE),"")</f>
        <v/>
      </c>
      <c r="AJ178" s="34" t="str">
        <f ca="1">IF($N178,VLOOKUP($B178,项目阶段与里程碑!$B:$E,4,FALSE),"")</f>
        <v/>
      </c>
      <c r="AK178" s="34" t="str">
        <f t="shared" ca="1" si="40"/>
        <v/>
      </c>
      <c r="AL178" s="92" t="str">
        <f ca="1">IF($AK178&lt;&gt;"",IFERROR(NETWORKDAYS.INTL($AI178,$AK178,1,项目参数!$B$2:$B$200),NETWORKDAYS($AI178,$AK178,1)),"")</f>
        <v/>
      </c>
      <c r="AM178" s="92" t="str">
        <f ca="1">IF(K178&lt;&gt;"",IFERROR(NETWORKDAYS.INTL($AI178,$K178,1,项目参数!$B$2:$B$200),NETWORKDAYS($AI178,$K178,1)),"")</f>
        <v/>
      </c>
      <c r="AN178" s="92" t="str">
        <f ca="1">IF(L178&lt;&gt;"",IFERROR(NETWORKDAYS.INTL($AI178,$L178,1,项目参数!$B$2:$B$200),NETWORKDAYS($AI178,$L178,1)),"")</f>
        <v/>
      </c>
    </row>
    <row r="179" spans="1:40">
      <c r="A179">
        <f ca="1">IF('临-间接'!F179="(空白)","",'临-间接'!F179)</f>
        <v>0</v>
      </c>
      <c r="B179">
        <f ca="1">IF('临-间接'!G179="(空白)","",'临-间接'!G179)</f>
        <v>0</v>
      </c>
      <c r="C179">
        <f ca="1">IF('临-间接'!I179="(空白)","",'临-间接'!I179)</f>
        <v>0</v>
      </c>
      <c r="D179">
        <f ca="1">IF('临-间接'!J179="(空白)","",'临-间接'!J179)</f>
        <v>0</v>
      </c>
      <c r="E179">
        <f ca="1">IF('临-间接'!K179="(空白)","",'临-间接'!K179)</f>
        <v>0</v>
      </c>
      <c r="F179">
        <f ca="1">IF('临-间接'!H179="(空白)","",'临-间接'!H179)</f>
        <v>0</v>
      </c>
      <c r="G179">
        <f ca="1">IF('临-间接'!L179="(空白)","",'临-间接'!L179)</f>
        <v>0</v>
      </c>
      <c r="H179">
        <f ca="1">IF('临-间接'!M179="(空白)",0,'临-间接'!M179)</f>
        <v>0</v>
      </c>
      <c r="I179" t="str">
        <f ca="1">IF(OR('临-间接'!R179=0,'临-间接'!R179="(空白)"),"",'临-间接'!R179)</f>
        <v/>
      </c>
      <c r="J179" s="34" t="str">
        <f ca="1">IF(OR('临-间接'!N179=0,'临-间接'!N179="(空白)"),"",'临-间接'!N179)</f>
        <v/>
      </c>
      <c r="K179" s="34" t="str">
        <f ca="1">IF(OR('临-间接'!O179=0,'临-间接'!O179="(空白)"),"",'临-间接'!O179)</f>
        <v/>
      </c>
      <c r="L179" s="34" t="str">
        <f ca="1">IF(OR('临-间接'!P179=0,'临-间接'!P179="(空白)"),"",'临-间接'!P179)</f>
        <v/>
      </c>
      <c r="M179">
        <f ca="1">IF('临-间接'!Q179="(空白)",0,'临-间接'!Q179)</f>
        <v>0</v>
      </c>
      <c r="N179" s="97" t="b">
        <f t="shared" ca="1" si="28"/>
        <v>0</v>
      </c>
      <c r="O179" s="97" t="b">
        <f t="shared" ca="1" si="29"/>
        <v>0</v>
      </c>
      <c r="P179" s="97" t="b">
        <f t="shared" ca="1" si="30"/>
        <v>0</v>
      </c>
      <c r="Q179" s="97" t="b">
        <f t="shared" ca="1" si="31"/>
        <v>0</v>
      </c>
      <c r="R179" s="97" t="b">
        <f t="shared" ca="1" si="32"/>
        <v>0</v>
      </c>
      <c r="S179" s="97" t="str">
        <f t="shared" ca="1" si="33"/>
        <v>未开始</v>
      </c>
      <c r="T179" s="97">
        <f ca="1">IF(AND(N179,P179,NOT(Q179)),NETWORKDAYS(K179,AG179,项目参数!$B$2:$B$200),0)</f>
        <v>0</v>
      </c>
      <c r="U179" s="98">
        <f t="shared" ca="1" si="34"/>
        <v>0</v>
      </c>
      <c r="V179" s="117">
        <f t="shared" ca="1" si="35"/>
        <v>0</v>
      </c>
      <c r="W179" s="117">
        <f t="shared" ca="1" si="36"/>
        <v>0</v>
      </c>
      <c r="X179" s="117" t="str">
        <f t="shared" ca="1" si="37"/>
        <v/>
      </c>
      <c r="Y179" s="97">
        <f t="shared" ca="1" si="38"/>
        <v>0</v>
      </c>
      <c r="Z179" s="97">
        <f t="shared" ca="1" si="39"/>
        <v>0</v>
      </c>
      <c r="AA179" s="97">
        <f ca="1">IF(AND(N179,P179,K179&gt;项目信息!$C$18),INT((IF(Q179,L179,K179)-项目信息!$C$18)/30)+1,0)</f>
        <v>0</v>
      </c>
      <c r="AB179" s="97" t="str">
        <f ca="1">IF(N179,WEEKNUM(IF(L179&lt;&gt;"",L179,IF(K179&lt;&gt;"",K179,J179)-项目信息!$C$18)+1),"")</f>
        <v/>
      </c>
      <c r="AC179" s="97" t="str">
        <f ca="1">IFERROR(VLOOKUP(VLOOKUP(G179,内部通讯录!$B:$F,5,FALSE),项目参数!$I$14:$J$21,2,FALSE),"")</f>
        <v/>
      </c>
      <c r="AD179" s="97" t="str">
        <f ca="1">IF($N179,$AC179*V179/项目参数!$J$29,"")</f>
        <v/>
      </c>
      <c r="AE179" s="97" t="str">
        <f ca="1">IF($N179,$AC179*W179/项目参数!$J$29,"")</f>
        <v/>
      </c>
      <c r="AF179" s="99" t="str">
        <f ca="1">IF(OR('临-间接'!S179=0,'临-间接'!S179="(空白)"),"",'临-间接'!S179)</f>
        <v/>
      </c>
      <c r="AG179" s="34" t="str">
        <f ca="1">IF(P179,IF(L179&lt;&gt;"", L179, IF(OR(I179="暂停",I179="取消"), IFERROR(WORKDAY.INTL($K179,$M179*$H179,1,项目参数!$B$2:$B$200),WORKDAY($K179,$M179*$H179,1)),TODAY())),"")</f>
        <v/>
      </c>
      <c r="AH179">
        <f ca="1">IF(AND(N179,P179),IF('临-间接'!T179="(空白)",0,'临-间接'!T179),0)</f>
        <v>0</v>
      </c>
      <c r="AI179" s="34" t="str">
        <f ca="1">IF($N179,VLOOKUP($B179,项目阶段与里程碑!$B:$E,3,FALSE),"")</f>
        <v/>
      </c>
      <c r="AJ179" s="34" t="str">
        <f ca="1">IF($N179,VLOOKUP($B179,项目阶段与里程碑!$B:$E,4,FALSE),"")</f>
        <v/>
      </c>
      <c r="AK179" s="34" t="str">
        <f t="shared" ca="1" si="40"/>
        <v/>
      </c>
      <c r="AL179" s="92" t="str">
        <f ca="1">IF($AK179&lt;&gt;"",IFERROR(NETWORKDAYS.INTL($AI179,$AK179,1,项目参数!$B$2:$B$200),NETWORKDAYS($AI179,$AK179,1)),"")</f>
        <v/>
      </c>
      <c r="AM179" s="92" t="str">
        <f ca="1">IF(K179&lt;&gt;"",IFERROR(NETWORKDAYS.INTL($AI179,$K179,1,项目参数!$B$2:$B$200),NETWORKDAYS($AI179,$K179,1)),"")</f>
        <v/>
      </c>
      <c r="AN179" s="92" t="str">
        <f ca="1">IF(L179&lt;&gt;"",IFERROR(NETWORKDAYS.INTL($AI179,$L179,1,项目参数!$B$2:$B$200),NETWORKDAYS($AI179,$L179,1)),"")</f>
        <v/>
      </c>
    </row>
    <row r="180" spans="1:40">
      <c r="A180">
        <f ca="1">IF('临-间接'!F180="(空白)","",'临-间接'!F180)</f>
        <v>0</v>
      </c>
      <c r="B180">
        <f ca="1">IF('临-间接'!G180="(空白)","",'临-间接'!G180)</f>
        <v>0</v>
      </c>
      <c r="C180">
        <f ca="1">IF('临-间接'!I180="(空白)","",'临-间接'!I180)</f>
        <v>0</v>
      </c>
      <c r="D180">
        <f ca="1">IF('临-间接'!J180="(空白)","",'临-间接'!J180)</f>
        <v>0</v>
      </c>
      <c r="E180">
        <f ca="1">IF('临-间接'!K180="(空白)","",'临-间接'!K180)</f>
        <v>0</v>
      </c>
      <c r="F180">
        <f ca="1">IF('临-间接'!H180="(空白)","",'临-间接'!H180)</f>
        <v>0</v>
      </c>
      <c r="G180">
        <f ca="1">IF('临-间接'!L180="(空白)","",'临-间接'!L180)</f>
        <v>0</v>
      </c>
      <c r="H180">
        <f ca="1">IF('临-间接'!M180="(空白)",0,'临-间接'!M180)</f>
        <v>0</v>
      </c>
      <c r="I180" t="str">
        <f ca="1">IF(OR('临-间接'!R180=0,'临-间接'!R180="(空白)"),"",'临-间接'!R180)</f>
        <v/>
      </c>
      <c r="J180" s="34" t="str">
        <f ca="1">IF(OR('临-间接'!N180=0,'临-间接'!N180="(空白)"),"",'临-间接'!N180)</f>
        <v/>
      </c>
      <c r="K180" s="34" t="str">
        <f ca="1">IF(OR('临-间接'!O180=0,'临-间接'!O180="(空白)"),"",'临-间接'!O180)</f>
        <v/>
      </c>
      <c r="L180" s="34" t="str">
        <f ca="1">IF(OR('临-间接'!P180=0,'临-间接'!P180="(空白)"),"",'临-间接'!P180)</f>
        <v/>
      </c>
      <c r="M180">
        <f ca="1">IF('临-间接'!Q180="(空白)",0,'临-间接'!Q180)</f>
        <v>0</v>
      </c>
      <c r="N180" s="97" t="b">
        <f t="shared" ca="1" si="28"/>
        <v>0</v>
      </c>
      <c r="O180" s="97" t="b">
        <f t="shared" ca="1" si="29"/>
        <v>0</v>
      </c>
      <c r="P180" s="97" t="b">
        <f t="shared" ca="1" si="30"/>
        <v>0</v>
      </c>
      <c r="Q180" s="97" t="b">
        <f t="shared" ca="1" si="31"/>
        <v>0</v>
      </c>
      <c r="R180" s="97" t="b">
        <f t="shared" ca="1" si="32"/>
        <v>0</v>
      </c>
      <c r="S180" s="97" t="str">
        <f t="shared" ca="1" si="33"/>
        <v>未开始</v>
      </c>
      <c r="T180" s="97">
        <f ca="1">IF(AND(N180,P180,NOT(Q180)),NETWORKDAYS(K180,AG180,项目参数!$B$2:$B$200),0)</f>
        <v>0</v>
      </c>
      <c r="U180" s="98">
        <f t="shared" ca="1" si="34"/>
        <v>0</v>
      </c>
      <c r="V180" s="117">
        <f t="shared" ca="1" si="35"/>
        <v>0</v>
      </c>
      <c r="W180" s="117">
        <f t="shared" ca="1" si="36"/>
        <v>0</v>
      </c>
      <c r="X180" s="117" t="str">
        <f t="shared" ca="1" si="37"/>
        <v/>
      </c>
      <c r="Y180" s="97">
        <f t="shared" ca="1" si="38"/>
        <v>0</v>
      </c>
      <c r="Z180" s="97">
        <f t="shared" ca="1" si="39"/>
        <v>0</v>
      </c>
      <c r="AA180" s="97">
        <f ca="1">IF(AND(N180,P180,K180&gt;项目信息!$C$18),INT((IF(Q180,L180,K180)-项目信息!$C$18)/30)+1,0)</f>
        <v>0</v>
      </c>
      <c r="AB180" s="97" t="str">
        <f ca="1">IF(N180,WEEKNUM(IF(L180&lt;&gt;"",L180,IF(K180&lt;&gt;"",K180,J180)-项目信息!$C$18)+1),"")</f>
        <v/>
      </c>
      <c r="AC180" s="97" t="str">
        <f ca="1">IFERROR(VLOOKUP(VLOOKUP(G180,内部通讯录!$B:$F,5,FALSE),项目参数!$I$14:$J$21,2,FALSE),"")</f>
        <v/>
      </c>
      <c r="AD180" s="97" t="str">
        <f ca="1">IF($N180,$AC180*V180/项目参数!$J$29,"")</f>
        <v/>
      </c>
      <c r="AE180" s="97" t="str">
        <f ca="1">IF($N180,$AC180*W180/项目参数!$J$29,"")</f>
        <v/>
      </c>
      <c r="AF180" s="99" t="str">
        <f ca="1">IF(OR('临-间接'!S180=0,'临-间接'!S180="(空白)"),"",'临-间接'!S180)</f>
        <v/>
      </c>
      <c r="AG180" s="34" t="str">
        <f ca="1">IF(P180,IF(L180&lt;&gt;"", L180, IF(OR(I180="暂停",I180="取消"), IFERROR(WORKDAY.INTL($K180,$M180*$H180,1,项目参数!$B$2:$B$200),WORKDAY($K180,$M180*$H180,1)),TODAY())),"")</f>
        <v/>
      </c>
      <c r="AH180">
        <f ca="1">IF(AND(N180,P180),IF('临-间接'!T180="(空白)",0,'临-间接'!T180),0)</f>
        <v>0</v>
      </c>
      <c r="AI180" s="34" t="str">
        <f ca="1">IF($N180,VLOOKUP($B180,项目阶段与里程碑!$B:$E,3,FALSE),"")</f>
        <v/>
      </c>
      <c r="AJ180" s="34" t="str">
        <f ca="1">IF($N180,VLOOKUP($B180,项目阶段与里程碑!$B:$E,4,FALSE),"")</f>
        <v/>
      </c>
      <c r="AK180" s="34" t="str">
        <f t="shared" ca="1" si="40"/>
        <v/>
      </c>
      <c r="AL180" s="92" t="str">
        <f ca="1">IF($AK180&lt;&gt;"",IFERROR(NETWORKDAYS.INTL($AI180,$AK180,1,项目参数!$B$2:$B$200),NETWORKDAYS($AI180,$AK180,1)),"")</f>
        <v/>
      </c>
      <c r="AM180" s="92" t="str">
        <f ca="1">IF(K180&lt;&gt;"",IFERROR(NETWORKDAYS.INTL($AI180,$K180,1,项目参数!$B$2:$B$200),NETWORKDAYS($AI180,$K180,1)),"")</f>
        <v/>
      </c>
      <c r="AN180" s="92" t="str">
        <f ca="1">IF(L180&lt;&gt;"",IFERROR(NETWORKDAYS.INTL($AI180,$L180,1,项目参数!$B$2:$B$200),NETWORKDAYS($AI180,$L180,1)),"")</f>
        <v/>
      </c>
    </row>
    <row r="181" spans="1:40">
      <c r="A181">
        <f ca="1">IF('临-间接'!F181="(空白)","",'临-间接'!F181)</f>
        <v>0</v>
      </c>
      <c r="B181">
        <f ca="1">IF('临-间接'!G181="(空白)","",'临-间接'!G181)</f>
        <v>0</v>
      </c>
      <c r="C181">
        <f ca="1">IF('临-间接'!I181="(空白)","",'临-间接'!I181)</f>
        <v>0</v>
      </c>
      <c r="D181">
        <f ca="1">IF('临-间接'!J181="(空白)","",'临-间接'!J181)</f>
        <v>0</v>
      </c>
      <c r="E181">
        <f ca="1">IF('临-间接'!K181="(空白)","",'临-间接'!K181)</f>
        <v>0</v>
      </c>
      <c r="F181">
        <f ca="1">IF('临-间接'!H181="(空白)","",'临-间接'!H181)</f>
        <v>0</v>
      </c>
      <c r="G181">
        <f ca="1">IF('临-间接'!L181="(空白)","",'临-间接'!L181)</f>
        <v>0</v>
      </c>
      <c r="H181">
        <f ca="1">IF('临-间接'!M181="(空白)",0,'临-间接'!M181)</f>
        <v>0</v>
      </c>
      <c r="I181" t="str">
        <f ca="1">IF(OR('临-间接'!R181=0,'临-间接'!R181="(空白)"),"",'临-间接'!R181)</f>
        <v/>
      </c>
      <c r="J181" s="34" t="str">
        <f ca="1">IF(OR('临-间接'!N181=0,'临-间接'!N181="(空白)"),"",'临-间接'!N181)</f>
        <v/>
      </c>
      <c r="K181" s="34" t="str">
        <f ca="1">IF(OR('临-间接'!O181=0,'临-间接'!O181="(空白)"),"",'临-间接'!O181)</f>
        <v/>
      </c>
      <c r="L181" s="34" t="str">
        <f ca="1">IF(OR('临-间接'!P181=0,'临-间接'!P181="(空白)"),"",'临-间接'!P181)</f>
        <v/>
      </c>
      <c r="M181">
        <f ca="1">IF('临-间接'!Q181="(空白)",0,'临-间接'!Q181)</f>
        <v>0</v>
      </c>
      <c r="N181" s="97" t="b">
        <f t="shared" ca="1" si="28"/>
        <v>0</v>
      </c>
      <c r="O181" s="97" t="b">
        <f t="shared" ca="1" si="29"/>
        <v>0</v>
      </c>
      <c r="P181" s="97" t="b">
        <f t="shared" ca="1" si="30"/>
        <v>0</v>
      </c>
      <c r="Q181" s="97" t="b">
        <f t="shared" ca="1" si="31"/>
        <v>0</v>
      </c>
      <c r="R181" s="97" t="b">
        <f t="shared" ca="1" si="32"/>
        <v>0</v>
      </c>
      <c r="S181" s="97" t="str">
        <f t="shared" ca="1" si="33"/>
        <v>未开始</v>
      </c>
      <c r="T181" s="97">
        <f ca="1">IF(AND(N181,P181,NOT(Q181)),NETWORKDAYS(K181,AG181,项目参数!$B$2:$B$200),0)</f>
        <v>0</v>
      </c>
      <c r="U181" s="98">
        <f t="shared" ca="1" si="34"/>
        <v>0</v>
      </c>
      <c r="V181" s="117">
        <f t="shared" ca="1" si="35"/>
        <v>0</v>
      </c>
      <c r="W181" s="117">
        <f t="shared" ca="1" si="36"/>
        <v>0</v>
      </c>
      <c r="X181" s="117" t="str">
        <f t="shared" ca="1" si="37"/>
        <v/>
      </c>
      <c r="Y181" s="97">
        <f t="shared" ca="1" si="38"/>
        <v>0</v>
      </c>
      <c r="Z181" s="97">
        <f t="shared" ca="1" si="39"/>
        <v>0</v>
      </c>
      <c r="AA181" s="97">
        <f ca="1">IF(AND(N181,P181,K181&gt;项目信息!$C$18),INT((IF(Q181,L181,K181)-项目信息!$C$18)/30)+1,0)</f>
        <v>0</v>
      </c>
      <c r="AB181" s="97" t="str">
        <f ca="1">IF(N181,WEEKNUM(IF(L181&lt;&gt;"",L181,IF(K181&lt;&gt;"",K181,J181)-项目信息!$C$18)+1),"")</f>
        <v/>
      </c>
      <c r="AC181" s="97" t="str">
        <f ca="1">IFERROR(VLOOKUP(VLOOKUP(G181,内部通讯录!$B:$F,5,FALSE),项目参数!$I$14:$J$21,2,FALSE),"")</f>
        <v/>
      </c>
      <c r="AD181" s="97" t="str">
        <f ca="1">IF($N181,$AC181*V181/项目参数!$J$29,"")</f>
        <v/>
      </c>
      <c r="AE181" s="97" t="str">
        <f ca="1">IF($N181,$AC181*W181/项目参数!$J$29,"")</f>
        <v/>
      </c>
      <c r="AF181" s="99" t="str">
        <f ca="1">IF(OR('临-间接'!S181=0,'临-间接'!S181="(空白)"),"",'临-间接'!S181)</f>
        <v/>
      </c>
      <c r="AG181" s="34" t="str">
        <f ca="1">IF(P181,IF(L181&lt;&gt;"", L181, IF(OR(I181="暂停",I181="取消"), IFERROR(WORKDAY.INTL($K181,$M181*$H181,1,项目参数!$B$2:$B$200),WORKDAY($K181,$M181*$H181,1)),TODAY())),"")</f>
        <v/>
      </c>
      <c r="AH181">
        <f ca="1">IF(AND(N181,P181),IF('临-间接'!T181="(空白)",0,'临-间接'!T181),0)</f>
        <v>0</v>
      </c>
      <c r="AI181" s="34" t="str">
        <f ca="1">IF($N181,VLOOKUP($B181,项目阶段与里程碑!$B:$E,3,FALSE),"")</f>
        <v/>
      </c>
      <c r="AJ181" s="34" t="str">
        <f ca="1">IF($N181,VLOOKUP($B181,项目阶段与里程碑!$B:$E,4,FALSE),"")</f>
        <v/>
      </c>
      <c r="AK181" s="34" t="str">
        <f t="shared" ca="1" si="40"/>
        <v/>
      </c>
      <c r="AL181" s="92" t="str">
        <f ca="1">IF($AK181&lt;&gt;"",IFERROR(NETWORKDAYS.INTL($AI181,$AK181,1,项目参数!$B$2:$B$200),NETWORKDAYS($AI181,$AK181,1)),"")</f>
        <v/>
      </c>
      <c r="AM181" s="92" t="str">
        <f ca="1">IF(K181&lt;&gt;"",IFERROR(NETWORKDAYS.INTL($AI181,$K181,1,项目参数!$B$2:$B$200),NETWORKDAYS($AI181,$K181,1)),"")</f>
        <v/>
      </c>
      <c r="AN181" s="92" t="str">
        <f ca="1">IF(L181&lt;&gt;"",IFERROR(NETWORKDAYS.INTL($AI181,$L181,1,项目参数!$B$2:$B$200),NETWORKDAYS($AI181,$L181,1)),"")</f>
        <v/>
      </c>
    </row>
    <row r="182" spans="1:40">
      <c r="A182">
        <f ca="1">IF('临-间接'!F182="(空白)","",'临-间接'!F182)</f>
        <v>0</v>
      </c>
      <c r="B182">
        <f ca="1">IF('临-间接'!G182="(空白)","",'临-间接'!G182)</f>
        <v>0</v>
      </c>
      <c r="C182">
        <f ca="1">IF('临-间接'!I182="(空白)","",'临-间接'!I182)</f>
        <v>0</v>
      </c>
      <c r="D182">
        <f ca="1">IF('临-间接'!J182="(空白)","",'临-间接'!J182)</f>
        <v>0</v>
      </c>
      <c r="E182">
        <f ca="1">IF('临-间接'!K182="(空白)","",'临-间接'!K182)</f>
        <v>0</v>
      </c>
      <c r="F182">
        <f ca="1">IF('临-间接'!H182="(空白)","",'临-间接'!H182)</f>
        <v>0</v>
      </c>
      <c r="G182">
        <f ca="1">IF('临-间接'!L182="(空白)","",'临-间接'!L182)</f>
        <v>0</v>
      </c>
      <c r="H182">
        <f ca="1">IF('临-间接'!M182="(空白)",0,'临-间接'!M182)</f>
        <v>0</v>
      </c>
      <c r="I182" t="str">
        <f ca="1">IF(OR('临-间接'!R182=0,'临-间接'!R182="(空白)"),"",'临-间接'!R182)</f>
        <v/>
      </c>
      <c r="J182" s="34" t="str">
        <f ca="1">IF(OR('临-间接'!N182=0,'临-间接'!N182="(空白)"),"",'临-间接'!N182)</f>
        <v/>
      </c>
      <c r="K182" s="34" t="str">
        <f ca="1">IF(OR('临-间接'!O182=0,'临-间接'!O182="(空白)"),"",'临-间接'!O182)</f>
        <v/>
      </c>
      <c r="L182" s="34" t="str">
        <f ca="1">IF(OR('临-间接'!P182=0,'临-间接'!P182="(空白)"),"",'临-间接'!P182)</f>
        <v/>
      </c>
      <c r="M182">
        <f ca="1">IF('临-间接'!Q182="(空白)",0,'临-间接'!Q182)</f>
        <v>0</v>
      </c>
      <c r="N182" s="97" t="b">
        <f t="shared" ca="1" si="28"/>
        <v>0</v>
      </c>
      <c r="O182" s="97" t="b">
        <f t="shared" ca="1" si="29"/>
        <v>0</v>
      </c>
      <c r="P182" s="97" t="b">
        <f t="shared" ca="1" si="30"/>
        <v>0</v>
      </c>
      <c r="Q182" s="97" t="b">
        <f t="shared" ca="1" si="31"/>
        <v>0</v>
      </c>
      <c r="R182" s="97" t="b">
        <f t="shared" ca="1" si="32"/>
        <v>0</v>
      </c>
      <c r="S182" s="97" t="str">
        <f t="shared" ca="1" si="33"/>
        <v>未开始</v>
      </c>
      <c r="T182" s="97">
        <f ca="1">IF(AND(N182,P182,NOT(Q182)),NETWORKDAYS(K182,AG182,项目参数!$B$2:$B$200),0)</f>
        <v>0</v>
      </c>
      <c r="U182" s="98">
        <f t="shared" ca="1" si="34"/>
        <v>0</v>
      </c>
      <c r="V182" s="117">
        <f t="shared" ca="1" si="35"/>
        <v>0</v>
      </c>
      <c r="W182" s="117">
        <f t="shared" ca="1" si="36"/>
        <v>0</v>
      </c>
      <c r="X182" s="117" t="str">
        <f t="shared" ca="1" si="37"/>
        <v/>
      </c>
      <c r="Y182" s="97">
        <f t="shared" ca="1" si="38"/>
        <v>0</v>
      </c>
      <c r="Z182" s="97">
        <f t="shared" ca="1" si="39"/>
        <v>0</v>
      </c>
      <c r="AA182" s="97">
        <f ca="1">IF(AND(N182,P182,K182&gt;项目信息!$C$18),INT((IF(Q182,L182,K182)-项目信息!$C$18)/30)+1,0)</f>
        <v>0</v>
      </c>
      <c r="AB182" s="97" t="str">
        <f ca="1">IF(N182,WEEKNUM(IF(L182&lt;&gt;"",L182,IF(K182&lt;&gt;"",K182,J182)-项目信息!$C$18)+1),"")</f>
        <v/>
      </c>
      <c r="AC182" s="97" t="str">
        <f ca="1">IFERROR(VLOOKUP(VLOOKUP(G182,内部通讯录!$B:$F,5,FALSE),项目参数!$I$14:$J$21,2,FALSE),"")</f>
        <v/>
      </c>
      <c r="AD182" s="97" t="str">
        <f ca="1">IF($N182,$AC182*V182/项目参数!$J$29,"")</f>
        <v/>
      </c>
      <c r="AE182" s="97" t="str">
        <f ca="1">IF($N182,$AC182*W182/项目参数!$J$29,"")</f>
        <v/>
      </c>
      <c r="AF182" s="99" t="str">
        <f ca="1">IF(OR('临-间接'!S182=0,'临-间接'!S182="(空白)"),"",'临-间接'!S182)</f>
        <v/>
      </c>
      <c r="AG182" s="34" t="str">
        <f ca="1">IF(P182,IF(L182&lt;&gt;"", L182, IF(OR(I182="暂停",I182="取消"), IFERROR(WORKDAY.INTL($K182,$M182*$H182,1,项目参数!$B$2:$B$200),WORKDAY($K182,$M182*$H182,1)),TODAY())),"")</f>
        <v/>
      </c>
      <c r="AH182">
        <f ca="1">IF(AND(N182,P182),IF('临-间接'!T182="(空白)",0,'临-间接'!T182),0)</f>
        <v>0</v>
      </c>
      <c r="AI182" s="34" t="str">
        <f ca="1">IF($N182,VLOOKUP($B182,项目阶段与里程碑!$B:$E,3,FALSE),"")</f>
        <v/>
      </c>
      <c r="AJ182" s="34" t="str">
        <f ca="1">IF($N182,VLOOKUP($B182,项目阶段与里程碑!$B:$E,4,FALSE),"")</f>
        <v/>
      </c>
      <c r="AK182" s="34" t="str">
        <f t="shared" ca="1" si="40"/>
        <v/>
      </c>
      <c r="AL182" s="92" t="str">
        <f ca="1">IF($AK182&lt;&gt;"",IFERROR(NETWORKDAYS.INTL($AI182,$AK182,1,项目参数!$B$2:$B$200),NETWORKDAYS($AI182,$AK182,1)),"")</f>
        <v/>
      </c>
      <c r="AM182" s="92" t="str">
        <f ca="1">IF(K182&lt;&gt;"",IFERROR(NETWORKDAYS.INTL($AI182,$K182,1,项目参数!$B$2:$B$200),NETWORKDAYS($AI182,$K182,1)),"")</f>
        <v/>
      </c>
      <c r="AN182" s="92" t="str">
        <f ca="1">IF(L182&lt;&gt;"",IFERROR(NETWORKDAYS.INTL($AI182,$L182,1,项目参数!$B$2:$B$200),NETWORKDAYS($AI182,$L182,1)),"")</f>
        <v/>
      </c>
    </row>
    <row r="183" spans="1:40">
      <c r="A183">
        <f ca="1">IF('临-间接'!F183="(空白)","",'临-间接'!F183)</f>
        <v>0</v>
      </c>
      <c r="B183">
        <f ca="1">IF('临-间接'!G183="(空白)","",'临-间接'!G183)</f>
        <v>0</v>
      </c>
      <c r="C183">
        <f ca="1">IF('临-间接'!I183="(空白)","",'临-间接'!I183)</f>
        <v>0</v>
      </c>
      <c r="D183">
        <f ca="1">IF('临-间接'!J183="(空白)","",'临-间接'!J183)</f>
        <v>0</v>
      </c>
      <c r="E183">
        <f ca="1">IF('临-间接'!K183="(空白)","",'临-间接'!K183)</f>
        <v>0</v>
      </c>
      <c r="F183">
        <f ca="1">IF('临-间接'!H183="(空白)","",'临-间接'!H183)</f>
        <v>0</v>
      </c>
      <c r="G183">
        <f ca="1">IF('临-间接'!L183="(空白)","",'临-间接'!L183)</f>
        <v>0</v>
      </c>
      <c r="H183">
        <f ca="1">IF('临-间接'!M183="(空白)",0,'临-间接'!M183)</f>
        <v>0</v>
      </c>
      <c r="I183" t="str">
        <f ca="1">IF(OR('临-间接'!R183=0,'临-间接'!R183="(空白)"),"",'临-间接'!R183)</f>
        <v/>
      </c>
      <c r="J183" s="34" t="str">
        <f ca="1">IF(OR('临-间接'!N183=0,'临-间接'!N183="(空白)"),"",'临-间接'!N183)</f>
        <v/>
      </c>
      <c r="K183" s="34" t="str">
        <f ca="1">IF(OR('临-间接'!O183=0,'临-间接'!O183="(空白)"),"",'临-间接'!O183)</f>
        <v/>
      </c>
      <c r="L183" s="34" t="str">
        <f ca="1">IF(OR('临-间接'!P183=0,'临-间接'!P183="(空白)"),"",'临-间接'!P183)</f>
        <v/>
      </c>
      <c r="M183">
        <f ca="1">IF('临-间接'!Q183="(空白)",0,'临-间接'!Q183)</f>
        <v>0</v>
      </c>
      <c r="N183" s="97" t="b">
        <f t="shared" ca="1" si="28"/>
        <v>0</v>
      </c>
      <c r="O183" s="97" t="b">
        <f t="shared" ca="1" si="29"/>
        <v>0</v>
      </c>
      <c r="P183" s="97" t="b">
        <f t="shared" ca="1" si="30"/>
        <v>0</v>
      </c>
      <c r="Q183" s="97" t="b">
        <f t="shared" ca="1" si="31"/>
        <v>0</v>
      </c>
      <c r="R183" s="97" t="b">
        <f t="shared" ca="1" si="32"/>
        <v>0</v>
      </c>
      <c r="S183" s="97" t="str">
        <f t="shared" ca="1" si="33"/>
        <v>未开始</v>
      </c>
      <c r="T183" s="97">
        <f ca="1">IF(AND(N183,P183,NOT(Q183)),NETWORKDAYS(K183,AG183,项目参数!$B$2:$B$200),0)</f>
        <v>0</v>
      </c>
      <c r="U183" s="98">
        <f t="shared" ca="1" si="34"/>
        <v>0</v>
      </c>
      <c r="V183" s="117">
        <f t="shared" ca="1" si="35"/>
        <v>0</v>
      </c>
      <c r="W183" s="117">
        <f t="shared" ca="1" si="36"/>
        <v>0</v>
      </c>
      <c r="X183" s="117" t="str">
        <f t="shared" ca="1" si="37"/>
        <v/>
      </c>
      <c r="Y183" s="97">
        <f t="shared" ca="1" si="38"/>
        <v>0</v>
      </c>
      <c r="Z183" s="97">
        <f t="shared" ca="1" si="39"/>
        <v>0</v>
      </c>
      <c r="AA183" s="97">
        <f ca="1">IF(AND(N183,P183,K183&gt;项目信息!$C$18),INT((IF(Q183,L183,K183)-项目信息!$C$18)/30)+1,0)</f>
        <v>0</v>
      </c>
      <c r="AB183" s="97" t="str">
        <f ca="1">IF(N183,WEEKNUM(IF(L183&lt;&gt;"",L183,IF(K183&lt;&gt;"",K183,J183)-项目信息!$C$18)+1),"")</f>
        <v/>
      </c>
      <c r="AC183" s="97" t="str">
        <f ca="1">IFERROR(VLOOKUP(VLOOKUP(G183,内部通讯录!$B:$F,5,FALSE),项目参数!$I$14:$J$21,2,FALSE),"")</f>
        <v/>
      </c>
      <c r="AD183" s="97" t="str">
        <f ca="1">IF($N183,$AC183*V183/项目参数!$J$29,"")</f>
        <v/>
      </c>
      <c r="AE183" s="97" t="str">
        <f ca="1">IF($N183,$AC183*W183/项目参数!$J$29,"")</f>
        <v/>
      </c>
      <c r="AF183" s="99" t="str">
        <f ca="1">IF(OR('临-间接'!S183=0,'临-间接'!S183="(空白)"),"",'临-间接'!S183)</f>
        <v/>
      </c>
      <c r="AG183" s="34" t="str">
        <f ca="1">IF(P183,IF(L183&lt;&gt;"", L183, IF(OR(I183="暂停",I183="取消"), IFERROR(WORKDAY.INTL($K183,$M183*$H183,1,项目参数!$B$2:$B$200),WORKDAY($K183,$M183*$H183,1)),TODAY())),"")</f>
        <v/>
      </c>
      <c r="AH183">
        <f ca="1">IF(AND(N183,P183),IF('临-间接'!T183="(空白)",0,'临-间接'!T183),0)</f>
        <v>0</v>
      </c>
      <c r="AI183" s="34" t="str">
        <f ca="1">IF($N183,VLOOKUP($B183,项目阶段与里程碑!$B:$E,3,FALSE),"")</f>
        <v/>
      </c>
      <c r="AJ183" s="34" t="str">
        <f ca="1">IF($N183,VLOOKUP($B183,项目阶段与里程碑!$B:$E,4,FALSE),"")</f>
        <v/>
      </c>
      <c r="AK183" s="34" t="str">
        <f t="shared" ca="1" si="40"/>
        <v/>
      </c>
      <c r="AL183" s="92" t="str">
        <f ca="1">IF($AK183&lt;&gt;"",IFERROR(NETWORKDAYS.INTL($AI183,$AK183,1,项目参数!$B$2:$B$200),NETWORKDAYS($AI183,$AK183,1)),"")</f>
        <v/>
      </c>
      <c r="AM183" s="92" t="str">
        <f ca="1">IF(K183&lt;&gt;"",IFERROR(NETWORKDAYS.INTL($AI183,$K183,1,项目参数!$B$2:$B$200),NETWORKDAYS($AI183,$K183,1)),"")</f>
        <v/>
      </c>
      <c r="AN183" s="92" t="str">
        <f ca="1">IF(L183&lt;&gt;"",IFERROR(NETWORKDAYS.INTL($AI183,$L183,1,项目参数!$B$2:$B$200),NETWORKDAYS($AI183,$L183,1)),"")</f>
        <v/>
      </c>
    </row>
    <row r="184" spans="1:40">
      <c r="A184">
        <f ca="1">IF('临-间接'!F184="(空白)","",'临-间接'!F184)</f>
        <v>0</v>
      </c>
      <c r="B184">
        <f ca="1">IF('临-间接'!G184="(空白)","",'临-间接'!G184)</f>
        <v>0</v>
      </c>
      <c r="C184">
        <f ca="1">IF('临-间接'!I184="(空白)","",'临-间接'!I184)</f>
        <v>0</v>
      </c>
      <c r="D184">
        <f ca="1">IF('临-间接'!J184="(空白)","",'临-间接'!J184)</f>
        <v>0</v>
      </c>
      <c r="E184">
        <f ca="1">IF('临-间接'!K184="(空白)","",'临-间接'!K184)</f>
        <v>0</v>
      </c>
      <c r="F184">
        <f ca="1">IF('临-间接'!H184="(空白)","",'临-间接'!H184)</f>
        <v>0</v>
      </c>
      <c r="G184">
        <f ca="1">IF('临-间接'!L184="(空白)","",'临-间接'!L184)</f>
        <v>0</v>
      </c>
      <c r="H184">
        <f ca="1">IF('临-间接'!M184="(空白)",0,'临-间接'!M184)</f>
        <v>0</v>
      </c>
      <c r="I184" t="str">
        <f ca="1">IF(OR('临-间接'!R184=0,'临-间接'!R184="(空白)"),"",'临-间接'!R184)</f>
        <v/>
      </c>
      <c r="J184" s="34" t="str">
        <f ca="1">IF(OR('临-间接'!N184=0,'临-间接'!N184="(空白)"),"",'临-间接'!N184)</f>
        <v/>
      </c>
      <c r="K184" s="34" t="str">
        <f ca="1">IF(OR('临-间接'!O184=0,'临-间接'!O184="(空白)"),"",'临-间接'!O184)</f>
        <v/>
      </c>
      <c r="L184" s="34" t="str">
        <f ca="1">IF(OR('临-间接'!P184=0,'临-间接'!P184="(空白)"),"",'临-间接'!P184)</f>
        <v/>
      </c>
      <c r="M184">
        <f ca="1">IF('临-间接'!Q184="(空白)",0,'临-间接'!Q184)</f>
        <v>0</v>
      </c>
      <c r="N184" s="97" t="b">
        <f t="shared" ca="1" si="28"/>
        <v>0</v>
      </c>
      <c r="O184" s="97" t="b">
        <f t="shared" ca="1" si="29"/>
        <v>0</v>
      </c>
      <c r="P184" s="97" t="b">
        <f t="shared" ca="1" si="30"/>
        <v>0</v>
      </c>
      <c r="Q184" s="97" t="b">
        <f t="shared" ca="1" si="31"/>
        <v>0</v>
      </c>
      <c r="R184" s="97" t="b">
        <f t="shared" ca="1" si="32"/>
        <v>0</v>
      </c>
      <c r="S184" s="97" t="str">
        <f t="shared" ca="1" si="33"/>
        <v>未开始</v>
      </c>
      <c r="T184" s="97">
        <f ca="1">IF(AND(N184,P184,NOT(Q184)),NETWORKDAYS(K184,AG184,项目参数!$B$2:$B$200),0)</f>
        <v>0</v>
      </c>
      <c r="U184" s="98">
        <f t="shared" ca="1" si="34"/>
        <v>0</v>
      </c>
      <c r="V184" s="117">
        <f t="shared" ca="1" si="35"/>
        <v>0</v>
      </c>
      <c r="W184" s="117">
        <f t="shared" ca="1" si="36"/>
        <v>0</v>
      </c>
      <c r="X184" s="117" t="str">
        <f t="shared" ca="1" si="37"/>
        <v/>
      </c>
      <c r="Y184" s="97">
        <f t="shared" ca="1" si="38"/>
        <v>0</v>
      </c>
      <c r="Z184" s="97">
        <f t="shared" ca="1" si="39"/>
        <v>0</v>
      </c>
      <c r="AA184" s="97">
        <f ca="1">IF(AND(N184,P184,K184&gt;项目信息!$C$18),INT((IF(Q184,L184,K184)-项目信息!$C$18)/30)+1,0)</f>
        <v>0</v>
      </c>
      <c r="AB184" s="97" t="str">
        <f ca="1">IF(N184,WEEKNUM(IF(L184&lt;&gt;"",L184,IF(K184&lt;&gt;"",K184,J184)-项目信息!$C$18)+1),"")</f>
        <v/>
      </c>
      <c r="AC184" s="97" t="str">
        <f ca="1">IFERROR(VLOOKUP(VLOOKUP(G184,内部通讯录!$B:$F,5,FALSE),项目参数!$I$14:$J$21,2,FALSE),"")</f>
        <v/>
      </c>
      <c r="AD184" s="97" t="str">
        <f ca="1">IF($N184,$AC184*V184/项目参数!$J$29,"")</f>
        <v/>
      </c>
      <c r="AE184" s="97" t="str">
        <f ca="1">IF($N184,$AC184*W184/项目参数!$J$29,"")</f>
        <v/>
      </c>
      <c r="AF184" s="99" t="str">
        <f ca="1">IF(OR('临-间接'!S184=0,'临-间接'!S184="(空白)"),"",'临-间接'!S184)</f>
        <v/>
      </c>
      <c r="AG184" s="34" t="str">
        <f ca="1">IF(P184,IF(L184&lt;&gt;"", L184, IF(OR(I184="暂停",I184="取消"), IFERROR(WORKDAY.INTL($K184,$M184*$H184,1,项目参数!$B$2:$B$200),WORKDAY($K184,$M184*$H184,1)),TODAY())),"")</f>
        <v/>
      </c>
      <c r="AH184">
        <f ca="1">IF(AND(N184,P184),IF('临-间接'!T184="(空白)",0,'临-间接'!T184),0)</f>
        <v>0</v>
      </c>
      <c r="AI184" s="34" t="str">
        <f ca="1">IF($N184,VLOOKUP($B184,项目阶段与里程碑!$B:$E,3,FALSE),"")</f>
        <v/>
      </c>
      <c r="AJ184" s="34" t="str">
        <f ca="1">IF($N184,VLOOKUP($B184,项目阶段与里程碑!$B:$E,4,FALSE),"")</f>
        <v/>
      </c>
      <c r="AK184" s="34" t="str">
        <f t="shared" ca="1" si="40"/>
        <v/>
      </c>
      <c r="AL184" s="92" t="str">
        <f ca="1">IF($AK184&lt;&gt;"",IFERROR(NETWORKDAYS.INTL($AI184,$AK184,1,项目参数!$B$2:$B$200),NETWORKDAYS($AI184,$AK184,1)),"")</f>
        <v/>
      </c>
      <c r="AM184" s="92" t="str">
        <f ca="1">IF(K184&lt;&gt;"",IFERROR(NETWORKDAYS.INTL($AI184,$K184,1,项目参数!$B$2:$B$200),NETWORKDAYS($AI184,$K184,1)),"")</f>
        <v/>
      </c>
      <c r="AN184" s="92" t="str">
        <f ca="1">IF(L184&lt;&gt;"",IFERROR(NETWORKDAYS.INTL($AI184,$L184,1,项目参数!$B$2:$B$200),NETWORKDAYS($AI184,$L184,1)),"")</f>
        <v/>
      </c>
    </row>
    <row r="185" spans="1:40">
      <c r="A185">
        <f ca="1">IF('临-间接'!F185="(空白)","",'临-间接'!F185)</f>
        <v>0</v>
      </c>
      <c r="B185">
        <f ca="1">IF('临-间接'!G185="(空白)","",'临-间接'!G185)</f>
        <v>0</v>
      </c>
      <c r="C185">
        <f ca="1">IF('临-间接'!I185="(空白)","",'临-间接'!I185)</f>
        <v>0</v>
      </c>
      <c r="D185">
        <f ca="1">IF('临-间接'!J185="(空白)","",'临-间接'!J185)</f>
        <v>0</v>
      </c>
      <c r="E185">
        <f ca="1">IF('临-间接'!K185="(空白)","",'临-间接'!K185)</f>
        <v>0</v>
      </c>
      <c r="F185">
        <f ca="1">IF('临-间接'!H185="(空白)","",'临-间接'!H185)</f>
        <v>0</v>
      </c>
      <c r="G185">
        <f ca="1">IF('临-间接'!L185="(空白)","",'临-间接'!L185)</f>
        <v>0</v>
      </c>
      <c r="H185">
        <f ca="1">IF('临-间接'!M185="(空白)",0,'临-间接'!M185)</f>
        <v>0</v>
      </c>
      <c r="I185" t="str">
        <f ca="1">IF(OR('临-间接'!R185=0,'临-间接'!R185="(空白)"),"",'临-间接'!R185)</f>
        <v/>
      </c>
      <c r="J185" s="34" t="str">
        <f ca="1">IF(OR('临-间接'!N185=0,'临-间接'!N185="(空白)"),"",'临-间接'!N185)</f>
        <v/>
      </c>
      <c r="K185" s="34" t="str">
        <f ca="1">IF(OR('临-间接'!O185=0,'临-间接'!O185="(空白)"),"",'临-间接'!O185)</f>
        <v/>
      </c>
      <c r="L185" s="34" t="str">
        <f ca="1">IF(OR('临-间接'!P185=0,'临-间接'!P185="(空白)"),"",'临-间接'!P185)</f>
        <v/>
      </c>
      <c r="M185">
        <f ca="1">IF('临-间接'!Q185="(空白)",0,'临-间接'!Q185)</f>
        <v>0</v>
      </c>
      <c r="N185" s="97" t="b">
        <f t="shared" ca="1" si="28"/>
        <v>0</v>
      </c>
      <c r="O185" s="97" t="b">
        <f t="shared" ca="1" si="29"/>
        <v>0</v>
      </c>
      <c r="P185" s="97" t="b">
        <f t="shared" ca="1" si="30"/>
        <v>0</v>
      </c>
      <c r="Q185" s="97" t="b">
        <f t="shared" ca="1" si="31"/>
        <v>0</v>
      </c>
      <c r="R185" s="97" t="b">
        <f t="shared" ca="1" si="32"/>
        <v>0</v>
      </c>
      <c r="S185" s="97" t="str">
        <f t="shared" ca="1" si="33"/>
        <v>未开始</v>
      </c>
      <c r="T185" s="97">
        <f ca="1">IF(AND(N185,P185,NOT(Q185)),NETWORKDAYS(K185,AG185,项目参数!$B$2:$B$200),0)</f>
        <v>0</v>
      </c>
      <c r="U185" s="98">
        <f t="shared" ca="1" si="34"/>
        <v>0</v>
      </c>
      <c r="V185" s="117">
        <f t="shared" ca="1" si="35"/>
        <v>0</v>
      </c>
      <c r="W185" s="117">
        <f t="shared" ca="1" si="36"/>
        <v>0</v>
      </c>
      <c r="X185" s="117" t="str">
        <f t="shared" ca="1" si="37"/>
        <v/>
      </c>
      <c r="Y185" s="97">
        <f t="shared" ca="1" si="38"/>
        <v>0</v>
      </c>
      <c r="Z185" s="97">
        <f t="shared" ca="1" si="39"/>
        <v>0</v>
      </c>
      <c r="AA185" s="97">
        <f ca="1">IF(AND(N185,P185,K185&gt;项目信息!$C$18),INT((IF(Q185,L185,K185)-项目信息!$C$18)/30)+1,0)</f>
        <v>0</v>
      </c>
      <c r="AB185" s="97" t="str">
        <f ca="1">IF(N185,WEEKNUM(IF(L185&lt;&gt;"",L185,IF(K185&lt;&gt;"",K185,J185)-项目信息!$C$18)+1),"")</f>
        <v/>
      </c>
      <c r="AC185" s="97" t="str">
        <f ca="1">IFERROR(VLOOKUP(VLOOKUP(G185,内部通讯录!$B:$F,5,FALSE),项目参数!$I$14:$J$21,2,FALSE),"")</f>
        <v/>
      </c>
      <c r="AD185" s="97" t="str">
        <f ca="1">IF($N185,$AC185*V185/项目参数!$J$29,"")</f>
        <v/>
      </c>
      <c r="AE185" s="97" t="str">
        <f ca="1">IF($N185,$AC185*W185/项目参数!$J$29,"")</f>
        <v/>
      </c>
      <c r="AF185" s="99" t="str">
        <f ca="1">IF(OR('临-间接'!S185=0,'临-间接'!S185="(空白)"),"",'临-间接'!S185)</f>
        <v/>
      </c>
      <c r="AG185" s="34" t="str">
        <f ca="1">IF(P185,IF(L185&lt;&gt;"", L185, IF(OR(I185="暂停",I185="取消"), IFERROR(WORKDAY.INTL($K185,$M185*$H185,1,项目参数!$B$2:$B$200),WORKDAY($K185,$M185*$H185,1)),TODAY())),"")</f>
        <v/>
      </c>
      <c r="AH185">
        <f ca="1">IF(AND(N185,P185),IF('临-间接'!T185="(空白)",0,'临-间接'!T185),0)</f>
        <v>0</v>
      </c>
      <c r="AI185" s="34" t="str">
        <f ca="1">IF($N185,VLOOKUP($B185,项目阶段与里程碑!$B:$E,3,FALSE),"")</f>
        <v/>
      </c>
      <c r="AJ185" s="34" t="str">
        <f ca="1">IF($N185,VLOOKUP($B185,项目阶段与里程碑!$B:$E,4,FALSE),"")</f>
        <v/>
      </c>
      <c r="AK185" s="34" t="str">
        <f t="shared" ca="1" si="40"/>
        <v/>
      </c>
      <c r="AL185" s="92" t="str">
        <f ca="1">IF($AK185&lt;&gt;"",IFERROR(NETWORKDAYS.INTL($AI185,$AK185,1,项目参数!$B$2:$B$200),NETWORKDAYS($AI185,$AK185,1)),"")</f>
        <v/>
      </c>
      <c r="AM185" s="92" t="str">
        <f ca="1">IF(K185&lt;&gt;"",IFERROR(NETWORKDAYS.INTL($AI185,$K185,1,项目参数!$B$2:$B$200),NETWORKDAYS($AI185,$K185,1)),"")</f>
        <v/>
      </c>
      <c r="AN185" s="92" t="str">
        <f ca="1">IF(L185&lt;&gt;"",IFERROR(NETWORKDAYS.INTL($AI185,$L185,1,项目参数!$B$2:$B$200),NETWORKDAYS($AI185,$L185,1)),"")</f>
        <v/>
      </c>
    </row>
    <row r="186" spans="1:40">
      <c r="A186">
        <f ca="1">IF('临-间接'!F186="(空白)","",'临-间接'!F186)</f>
        <v>0</v>
      </c>
      <c r="B186">
        <f ca="1">IF('临-间接'!G186="(空白)","",'临-间接'!G186)</f>
        <v>0</v>
      </c>
      <c r="C186">
        <f ca="1">IF('临-间接'!I186="(空白)","",'临-间接'!I186)</f>
        <v>0</v>
      </c>
      <c r="D186">
        <f ca="1">IF('临-间接'!J186="(空白)","",'临-间接'!J186)</f>
        <v>0</v>
      </c>
      <c r="E186">
        <f ca="1">IF('临-间接'!K186="(空白)","",'临-间接'!K186)</f>
        <v>0</v>
      </c>
      <c r="F186">
        <f ca="1">IF('临-间接'!H186="(空白)","",'临-间接'!H186)</f>
        <v>0</v>
      </c>
      <c r="G186">
        <f ca="1">IF('临-间接'!L186="(空白)","",'临-间接'!L186)</f>
        <v>0</v>
      </c>
      <c r="H186">
        <f ca="1">IF('临-间接'!M186="(空白)",0,'临-间接'!M186)</f>
        <v>0</v>
      </c>
      <c r="I186" t="str">
        <f ca="1">IF(OR('临-间接'!R186=0,'临-间接'!R186="(空白)"),"",'临-间接'!R186)</f>
        <v/>
      </c>
      <c r="J186" s="34" t="str">
        <f ca="1">IF(OR('临-间接'!N186=0,'临-间接'!N186="(空白)"),"",'临-间接'!N186)</f>
        <v/>
      </c>
      <c r="K186" s="34" t="str">
        <f ca="1">IF(OR('临-间接'!O186=0,'临-间接'!O186="(空白)"),"",'临-间接'!O186)</f>
        <v/>
      </c>
      <c r="L186" s="34" t="str">
        <f ca="1">IF(OR('临-间接'!P186=0,'临-间接'!P186="(空白)"),"",'临-间接'!P186)</f>
        <v/>
      </c>
      <c r="M186">
        <f ca="1">IF('临-间接'!Q186="(空白)",0,'临-间接'!Q186)</f>
        <v>0</v>
      </c>
      <c r="N186" s="97" t="b">
        <f t="shared" ca="1" si="28"/>
        <v>0</v>
      </c>
      <c r="O186" s="97" t="b">
        <f t="shared" ca="1" si="29"/>
        <v>0</v>
      </c>
      <c r="P186" s="97" t="b">
        <f t="shared" ca="1" si="30"/>
        <v>0</v>
      </c>
      <c r="Q186" s="97" t="b">
        <f t="shared" ca="1" si="31"/>
        <v>0</v>
      </c>
      <c r="R186" s="97" t="b">
        <f t="shared" ca="1" si="32"/>
        <v>0</v>
      </c>
      <c r="S186" s="97" t="str">
        <f t="shared" ca="1" si="33"/>
        <v>未开始</v>
      </c>
      <c r="T186" s="97">
        <f ca="1">IF(AND(N186,P186,NOT(Q186)),NETWORKDAYS(K186,AG186,项目参数!$B$2:$B$200),0)</f>
        <v>0</v>
      </c>
      <c r="U186" s="98">
        <f t="shared" ca="1" si="34"/>
        <v>0</v>
      </c>
      <c r="V186" s="117">
        <f t="shared" ca="1" si="35"/>
        <v>0</v>
      </c>
      <c r="W186" s="117">
        <f t="shared" ca="1" si="36"/>
        <v>0</v>
      </c>
      <c r="X186" s="117" t="str">
        <f t="shared" ca="1" si="37"/>
        <v/>
      </c>
      <c r="Y186" s="97">
        <f t="shared" ca="1" si="38"/>
        <v>0</v>
      </c>
      <c r="Z186" s="97">
        <f t="shared" ca="1" si="39"/>
        <v>0</v>
      </c>
      <c r="AA186" s="97">
        <f ca="1">IF(AND(N186,P186,K186&gt;项目信息!$C$18),INT((IF(Q186,L186,K186)-项目信息!$C$18)/30)+1,0)</f>
        <v>0</v>
      </c>
      <c r="AB186" s="97" t="str">
        <f ca="1">IF(N186,WEEKNUM(IF(L186&lt;&gt;"",L186,IF(K186&lt;&gt;"",K186,J186)-项目信息!$C$18)+1),"")</f>
        <v/>
      </c>
      <c r="AC186" s="97" t="str">
        <f ca="1">IFERROR(VLOOKUP(VLOOKUP(G186,内部通讯录!$B:$F,5,FALSE),项目参数!$I$14:$J$21,2,FALSE),"")</f>
        <v/>
      </c>
      <c r="AD186" s="97" t="str">
        <f ca="1">IF($N186,$AC186*V186/项目参数!$J$29,"")</f>
        <v/>
      </c>
      <c r="AE186" s="97" t="str">
        <f ca="1">IF($N186,$AC186*W186/项目参数!$J$29,"")</f>
        <v/>
      </c>
      <c r="AF186" s="99" t="str">
        <f ca="1">IF(OR('临-间接'!S186=0,'临-间接'!S186="(空白)"),"",'临-间接'!S186)</f>
        <v/>
      </c>
      <c r="AG186" s="34" t="str">
        <f ca="1">IF(P186,IF(L186&lt;&gt;"", L186, IF(OR(I186="暂停",I186="取消"), IFERROR(WORKDAY.INTL($K186,$M186*$H186,1,项目参数!$B$2:$B$200),WORKDAY($K186,$M186*$H186,1)),TODAY())),"")</f>
        <v/>
      </c>
      <c r="AH186">
        <f ca="1">IF(AND(N186,P186),IF('临-间接'!T186="(空白)",0,'临-间接'!T186),0)</f>
        <v>0</v>
      </c>
      <c r="AI186" s="34" t="str">
        <f ca="1">IF($N186,VLOOKUP($B186,项目阶段与里程碑!$B:$E,3,FALSE),"")</f>
        <v/>
      </c>
      <c r="AJ186" s="34" t="str">
        <f ca="1">IF($N186,VLOOKUP($B186,项目阶段与里程碑!$B:$E,4,FALSE),"")</f>
        <v/>
      </c>
      <c r="AK186" s="34" t="str">
        <f t="shared" ca="1" si="40"/>
        <v/>
      </c>
      <c r="AL186" s="92" t="str">
        <f ca="1">IF($AK186&lt;&gt;"",IFERROR(NETWORKDAYS.INTL($AI186,$AK186,1,项目参数!$B$2:$B$200),NETWORKDAYS($AI186,$AK186,1)),"")</f>
        <v/>
      </c>
      <c r="AM186" s="92" t="str">
        <f ca="1">IF(K186&lt;&gt;"",IFERROR(NETWORKDAYS.INTL($AI186,$K186,1,项目参数!$B$2:$B$200),NETWORKDAYS($AI186,$K186,1)),"")</f>
        <v/>
      </c>
      <c r="AN186" s="92" t="str">
        <f ca="1">IF(L186&lt;&gt;"",IFERROR(NETWORKDAYS.INTL($AI186,$L186,1,项目参数!$B$2:$B$200),NETWORKDAYS($AI186,$L186,1)),"")</f>
        <v/>
      </c>
    </row>
    <row r="187" spans="1:40">
      <c r="A187">
        <f ca="1">IF('临-间接'!F187="(空白)","",'临-间接'!F187)</f>
        <v>0</v>
      </c>
      <c r="B187">
        <f ca="1">IF('临-间接'!G187="(空白)","",'临-间接'!G187)</f>
        <v>0</v>
      </c>
      <c r="C187">
        <f ca="1">IF('临-间接'!I187="(空白)","",'临-间接'!I187)</f>
        <v>0</v>
      </c>
      <c r="D187">
        <f ca="1">IF('临-间接'!J187="(空白)","",'临-间接'!J187)</f>
        <v>0</v>
      </c>
      <c r="E187">
        <f ca="1">IF('临-间接'!K187="(空白)","",'临-间接'!K187)</f>
        <v>0</v>
      </c>
      <c r="F187">
        <f ca="1">IF('临-间接'!H187="(空白)","",'临-间接'!H187)</f>
        <v>0</v>
      </c>
      <c r="G187">
        <f ca="1">IF('临-间接'!L187="(空白)","",'临-间接'!L187)</f>
        <v>0</v>
      </c>
      <c r="H187">
        <f ca="1">IF('临-间接'!M187="(空白)",0,'临-间接'!M187)</f>
        <v>0</v>
      </c>
      <c r="I187" t="str">
        <f ca="1">IF(OR('临-间接'!R187=0,'临-间接'!R187="(空白)"),"",'临-间接'!R187)</f>
        <v/>
      </c>
      <c r="J187" s="34" t="str">
        <f ca="1">IF(OR('临-间接'!N187=0,'临-间接'!N187="(空白)"),"",'临-间接'!N187)</f>
        <v/>
      </c>
      <c r="K187" s="34" t="str">
        <f ca="1">IF(OR('临-间接'!O187=0,'临-间接'!O187="(空白)"),"",'临-间接'!O187)</f>
        <v/>
      </c>
      <c r="L187" s="34" t="str">
        <f ca="1">IF(OR('临-间接'!P187=0,'临-间接'!P187="(空白)"),"",'临-间接'!P187)</f>
        <v/>
      </c>
      <c r="M187">
        <f ca="1">IF('临-间接'!Q187="(空白)",0,'临-间接'!Q187)</f>
        <v>0</v>
      </c>
      <c r="N187" s="97" t="b">
        <f t="shared" ca="1" si="28"/>
        <v>0</v>
      </c>
      <c r="O187" s="97" t="b">
        <f t="shared" ca="1" si="29"/>
        <v>0</v>
      </c>
      <c r="P187" s="97" t="b">
        <f t="shared" ca="1" si="30"/>
        <v>0</v>
      </c>
      <c r="Q187" s="97" t="b">
        <f t="shared" ca="1" si="31"/>
        <v>0</v>
      </c>
      <c r="R187" s="97" t="b">
        <f t="shared" ca="1" si="32"/>
        <v>0</v>
      </c>
      <c r="S187" s="97" t="str">
        <f t="shared" ca="1" si="33"/>
        <v>未开始</v>
      </c>
      <c r="T187" s="97">
        <f ca="1">IF(AND(N187,P187,NOT(Q187)),NETWORKDAYS(K187,AG187,项目参数!$B$2:$B$200),0)</f>
        <v>0</v>
      </c>
      <c r="U187" s="98">
        <f t="shared" ca="1" si="34"/>
        <v>0</v>
      </c>
      <c r="V187" s="117">
        <f t="shared" ca="1" si="35"/>
        <v>0</v>
      </c>
      <c r="W187" s="117">
        <f t="shared" ca="1" si="36"/>
        <v>0</v>
      </c>
      <c r="X187" s="117" t="str">
        <f t="shared" ca="1" si="37"/>
        <v/>
      </c>
      <c r="Y187" s="97">
        <f t="shared" ca="1" si="38"/>
        <v>0</v>
      </c>
      <c r="Z187" s="97">
        <f t="shared" ca="1" si="39"/>
        <v>0</v>
      </c>
      <c r="AA187" s="97">
        <f ca="1">IF(AND(N187,P187,K187&gt;项目信息!$C$18),INT((IF(Q187,L187,K187)-项目信息!$C$18)/30)+1,0)</f>
        <v>0</v>
      </c>
      <c r="AB187" s="97" t="str">
        <f ca="1">IF(N187,WEEKNUM(IF(L187&lt;&gt;"",L187,IF(K187&lt;&gt;"",K187,J187)-项目信息!$C$18)+1),"")</f>
        <v/>
      </c>
      <c r="AC187" s="97" t="str">
        <f ca="1">IFERROR(VLOOKUP(VLOOKUP(G187,内部通讯录!$B:$F,5,FALSE),项目参数!$I$14:$J$21,2,FALSE),"")</f>
        <v/>
      </c>
      <c r="AD187" s="97" t="str">
        <f ca="1">IF($N187,$AC187*V187/项目参数!$J$29,"")</f>
        <v/>
      </c>
      <c r="AE187" s="97" t="str">
        <f ca="1">IF($N187,$AC187*W187/项目参数!$J$29,"")</f>
        <v/>
      </c>
      <c r="AF187" s="99" t="str">
        <f ca="1">IF(OR('临-间接'!S187=0,'临-间接'!S187="(空白)"),"",'临-间接'!S187)</f>
        <v/>
      </c>
      <c r="AG187" s="34" t="str">
        <f ca="1">IF(P187,IF(L187&lt;&gt;"", L187, IF(OR(I187="暂停",I187="取消"), IFERROR(WORKDAY.INTL($K187,$M187*$H187,1,项目参数!$B$2:$B$200),WORKDAY($K187,$M187*$H187,1)),TODAY())),"")</f>
        <v/>
      </c>
      <c r="AH187">
        <f ca="1">IF(AND(N187,P187),IF('临-间接'!T187="(空白)",0,'临-间接'!T187),0)</f>
        <v>0</v>
      </c>
      <c r="AI187" s="34" t="str">
        <f ca="1">IF($N187,VLOOKUP($B187,项目阶段与里程碑!$B:$E,3,FALSE),"")</f>
        <v/>
      </c>
      <c r="AJ187" s="34" t="str">
        <f ca="1">IF($N187,VLOOKUP($B187,项目阶段与里程碑!$B:$E,4,FALSE),"")</f>
        <v/>
      </c>
      <c r="AK187" s="34" t="str">
        <f t="shared" ca="1" si="40"/>
        <v/>
      </c>
      <c r="AL187" s="92" t="str">
        <f ca="1">IF($AK187&lt;&gt;"",IFERROR(NETWORKDAYS.INTL($AI187,$AK187,1,项目参数!$B$2:$B$200),NETWORKDAYS($AI187,$AK187,1)),"")</f>
        <v/>
      </c>
      <c r="AM187" s="92" t="str">
        <f ca="1">IF(K187&lt;&gt;"",IFERROR(NETWORKDAYS.INTL($AI187,$K187,1,项目参数!$B$2:$B$200),NETWORKDAYS($AI187,$K187,1)),"")</f>
        <v/>
      </c>
      <c r="AN187" s="92" t="str">
        <f ca="1">IF(L187&lt;&gt;"",IFERROR(NETWORKDAYS.INTL($AI187,$L187,1,项目参数!$B$2:$B$200),NETWORKDAYS($AI187,$L187,1)),"")</f>
        <v/>
      </c>
    </row>
    <row r="188" spans="1:40">
      <c r="A188">
        <f ca="1">IF('临-间接'!F188="(空白)","",'临-间接'!F188)</f>
        <v>0</v>
      </c>
      <c r="B188">
        <f ca="1">IF('临-间接'!G188="(空白)","",'临-间接'!G188)</f>
        <v>0</v>
      </c>
      <c r="C188">
        <f ca="1">IF('临-间接'!I188="(空白)","",'临-间接'!I188)</f>
        <v>0</v>
      </c>
      <c r="D188">
        <f ca="1">IF('临-间接'!J188="(空白)","",'临-间接'!J188)</f>
        <v>0</v>
      </c>
      <c r="E188">
        <f ca="1">IF('临-间接'!K188="(空白)","",'临-间接'!K188)</f>
        <v>0</v>
      </c>
      <c r="F188">
        <f ca="1">IF('临-间接'!H188="(空白)","",'临-间接'!H188)</f>
        <v>0</v>
      </c>
      <c r="G188">
        <f ca="1">IF('临-间接'!L188="(空白)","",'临-间接'!L188)</f>
        <v>0</v>
      </c>
      <c r="H188">
        <f ca="1">IF('临-间接'!M188="(空白)",0,'临-间接'!M188)</f>
        <v>0</v>
      </c>
      <c r="I188" t="str">
        <f ca="1">IF(OR('临-间接'!R188=0,'临-间接'!R188="(空白)"),"",'临-间接'!R188)</f>
        <v/>
      </c>
      <c r="J188" s="34" t="str">
        <f ca="1">IF(OR('临-间接'!N188=0,'临-间接'!N188="(空白)"),"",'临-间接'!N188)</f>
        <v/>
      </c>
      <c r="K188" s="34" t="str">
        <f ca="1">IF(OR('临-间接'!O188=0,'临-间接'!O188="(空白)"),"",'临-间接'!O188)</f>
        <v/>
      </c>
      <c r="L188" s="34" t="str">
        <f ca="1">IF(OR('临-间接'!P188=0,'临-间接'!P188="(空白)"),"",'临-间接'!P188)</f>
        <v/>
      </c>
      <c r="M188">
        <f ca="1">IF('临-间接'!Q188="(空白)",0,'临-间接'!Q188)</f>
        <v>0</v>
      </c>
      <c r="N188" s="97" t="b">
        <f t="shared" ca="1" si="28"/>
        <v>0</v>
      </c>
      <c r="O188" s="97" t="b">
        <f t="shared" ca="1" si="29"/>
        <v>0</v>
      </c>
      <c r="P188" s="97" t="b">
        <f t="shared" ca="1" si="30"/>
        <v>0</v>
      </c>
      <c r="Q188" s="97" t="b">
        <f t="shared" ca="1" si="31"/>
        <v>0</v>
      </c>
      <c r="R188" s="97" t="b">
        <f t="shared" ca="1" si="32"/>
        <v>0</v>
      </c>
      <c r="S188" s="97" t="str">
        <f t="shared" ca="1" si="33"/>
        <v>未开始</v>
      </c>
      <c r="T188" s="97">
        <f ca="1">IF(AND(N188,P188,NOT(Q188)),NETWORKDAYS(K188,AG188,项目参数!$B$2:$B$200),0)</f>
        <v>0</v>
      </c>
      <c r="U188" s="98">
        <f t="shared" ca="1" si="34"/>
        <v>0</v>
      </c>
      <c r="V188" s="117">
        <f t="shared" ca="1" si="35"/>
        <v>0</v>
      </c>
      <c r="W188" s="117">
        <f t="shared" ca="1" si="36"/>
        <v>0</v>
      </c>
      <c r="X188" s="117" t="str">
        <f t="shared" ca="1" si="37"/>
        <v/>
      </c>
      <c r="Y188" s="97">
        <f t="shared" ca="1" si="38"/>
        <v>0</v>
      </c>
      <c r="Z188" s="97">
        <f t="shared" ca="1" si="39"/>
        <v>0</v>
      </c>
      <c r="AA188" s="97">
        <f ca="1">IF(AND(N188,P188,K188&gt;项目信息!$C$18),INT((IF(Q188,L188,K188)-项目信息!$C$18)/30)+1,0)</f>
        <v>0</v>
      </c>
      <c r="AB188" s="97" t="str">
        <f ca="1">IF(N188,WEEKNUM(IF(L188&lt;&gt;"",L188,IF(K188&lt;&gt;"",K188,J188)-项目信息!$C$18)+1),"")</f>
        <v/>
      </c>
      <c r="AC188" s="97" t="str">
        <f ca="1">IFERROR(VLOOKUP(VLOOKUP(G188,内部通讯录!$B:$F,5,FALSE),项目参数!$I$14:$J$21,2,FALSE),"")</f>
        <v/>
      </c>
      <c r="AD188" s="97" t="str">
        <f ca="1">IF($N188,$AC188*V188/项目参数!$J$29,"")</f>
        <v/>
      </c>
      <c r="AE188" s="97" t="str">
        <f ca="1">IF($N188,$AC188*W188/项目参数!$J$29,"")</f>
        <v/>
      </c>
      <c r="AF188" s="99" t="str">
        <f ca="1">IF(OR('临-间接'!S188=0,'临-间接'!S188="(空白)"),"",'临-间接'!S188)</f>
        <v/>
      </c>
      <c r="AG188" s="34" t="str">
        <f ca="1">IF(P188,IF(L188&lt;&gt;"", L188, IF(OR(I188="暂停",I188="取消"), IFERROR(WORKDAY.INTL($K188,$M188*$H188,1,项目参数!$B$2:$B$200),WORKDAY($K188,$M188*$H188,1)),TODAY())),"")</f>
        <v/>
      </c>
      <c r="AH188">
        <f ca="1">IF(AND(N188,P188),IF('临-间接'!T188="(空白)",0,'临-间接'!T188),0)</f>
        <v>0</v>
      </c>
      <c r="AI188" s="34" t="str">
        <f ca="1">IF($N188,VLOOKUP($B188,项目阶段与里程碑!$B:$E,3,FALSE),"")</f>
        <v/>
      </c>
      <c r="AJ188" s="34" t="str">
        <f ca="1">IF($N188,VLOOKUP($B188,项目阶段与里程碑!$B:$E,4,FALSE),"")</f>
        <v/>
      </c>
      <c r="AK188" s="34" t="str">
        <f t="shared" ca="1" si="40"/>
        <v/>
      </c>
      <c r="AL188" s="92" t="str">
        <f ca="1">IF($AK188&lt;&gt;"",IFERROR(NETWORKDAYS.INTL($AI188,$AK188,1,项目参数!$B$2:$B$200),NETWORKDAYS($AI188,$AK188,1)),"")</f>
        <v/>
      </c>
      <c r="AM188" s="92" t="str">
        <f ca="1">IF(K188&lt;&gt;"",IFERROR(NETWORKDAYS.INTL($AI188,$K188,1,项目参数!$B$2:$B$200),NETWORKDAYS($AI188,$K188,1)),"")</f>
        <v/>
      </c>
      <c r="AN188" s="92" t="str">
        <f ca="1">IF(L188&lt;&gt;"",IFERROR(NETWORKDAYS.INTL($AI188,$L188,1,项目参数!$B$2:$B$200),NETWORKDAYS($AI188,$L188,1)),"")</f>
        <v/>
      </c>
    </row>
    <row r="189" spans="1:40">
      <c r="A189">
        <f ca="1">IF('临-间接'!F189="(空白)","",'临-间接'!F189)</f>
        <v>0</v>
      </c>
      <c r="B189">
        <f ca="1">IF('临-间接'!G189="(空白)","",'临-间接'!G189)</f>
        <v>0</v>
      </c>
      <c r="C189">
        <f ca="1">IF('临-间接'!I189="(空白)","",'临-间接'!I189)</f>
        <v>0</v>
      </c>
      <c r="D189">
        <f ca="1">IF('临-间接'!J189="(空白)","",'临-间接'!J189)</f>
        <v>0</v>
      </c>
      <c r="E189">
        <f ca="1">IF('临-间接'!K189="(空白)","",'临-间接'!K189)</f>
        <v>0</v>
      </c>
      <c r="F189">
        <f ca="1">IF('临-间接'!H189="(空白)","",'临-间接'!H189)</f>
        <v>0</v>
      </c>
      <c r="G189">
        <f ca="1">IF('临-间接'!L189="(空白)","",'临-间接'!L189)</f>
        <v>0</v>
      </c>
      <c r="H189">
        <f ca="1">IF('临-间接'!M189="(空白)",0,'临-间接'!M189)</f>
        <v>0</v>
      </c>
      <c r="I189" t="str">
        <f ca="1">IF(OR('临-间接'!R189=0,'临-间接'!R189="(空白)"),"",'临-间接'!R189)</f>
        <v/>
      </c>
      <c r="J189" s="34" t="str">
        <f ca="1">IF(OR('临-间接'!N189=0,'临-间接'!N189="(空白)"),"",'临-间接'!N189)</f>
        <v/>
      </c>
      <c r="K189" s="34" t="str">
        <f ca="1">IF(OR('临-间接'!O189=0,'临-间接'!O189="(空白)"),"",'临-间接'!O189)</f>
        <v/>
      </c>
      <c r="L189" s="34" t="str">
        <f ca="1">IF(OR('临-间接'!P189=0,'临-间接'!P189="(空白)"),"",'临-间接'!P189)</f>
        <v/>
      </c>
      <c r="M189">
        <f ca="1">IF('临-间接'!Q189="(空白)",0,'临-间接'!Q189)</f>
        <v>0</v>
      </c>
      <c r="N189" s="97" t="b">
        <f t="shared" ca="1" si="28"/>
        <v>0</v>
      </c>
      <c r="O189" s="97" t="b">
        <f t="shared" ca="1" si="29"/>
        <v>0</v>
      </c>
      <c r="P189" s="97" t="b">
        <f t="shared" ca="1" si="30"/>
        <v>0</v>
      </c>
      <c r="Q189" s="97" t="b">
        <f t="shared" ca="1" si="31"/>
        <v>0</v>
      </c>
      <c r="R189" s="97" t="b">
        <f t="shared" ca="1" si="32"/>
        <v>0</v>
      </c>
      <c r="S189" s="97" t="str">
        <f t="shared" ca="1" si="33"/>
        <v>未开始</v>
      </c>
      <c r="T189" s="97">
        <f ca="1">IF(AND(N189,P189,NOT(Q189)),NETWORKDAYS(K189,AG189,项目参数!$B$2:$B$200),0)</f>
        <v>0</v>
      </c>
      <c r="U189" s="98">
        <f t="shared" ca="1" si="34"/>
        <v>0</v>
      </c>
      <c r="V189" s="117">
        <f t="shared" ca="1" si="35"/>
        <v>0</v>
      </c>
      <c r="W189" s="117">
        <f t="shared" ca="1" si="36"/>
        <v>0</v>
      </c>
      <c r="X189" s="117" t="str">
        <f t="shared" ca="1" si="37"/>
        <v/>
      </c>
      <c r="Y189" s="97">
        <f t="shared" ca="1" si="38"/>
        <v>0</v>
      </c>
      <c r="Z189" s="97">
        <f t="shared" ca="1" si="39"/>
        <v>0</v>
      </c>
      <c r="AA189" s="97">
        <f ca="1">IF(AND(N189,P189,K189&gt;项目信息!$C$18),INT((IF(Q189,L189,K189)-项目信息!$C$18)/30)+1,0)</f>
        <v>0</v>
      </c>
      <c r="AB189" s="97" t="str">
        <f ca="1">IF(N189,WEEKNUM(IF(L189&lt;&gt;"",L189,IF(K189&lt;&gt;"",K189,J189)-项目信息!$C$18)+1),"")</f>
        <v/>
      </c>
      <c r="AC189" s="97" t="str">
        <f ca="1">IFERROR(VLOOKUP(VLOOKUP(G189,内部通讯录!$B:$F,5,FALSE),项目参数!$I$14:$J$21,2,FALSE),"")</f>
        <v/>
      </c>
      <c r="AD189" s="97" t="str">
        <f ca="1">IF($N189,$AC189*V189/项目参数!$J$29,"")</f>
        <v/>
      </c>
      <c r="AE189" s="97" t="str">
        <f ca="1">IF($N189,$AC189*W189/项目参数!$J$29,"")</f>
        <v/>
      </c>
      <c r="AF189" s="99" t="str">
        <f ca="1">IF(OR('临-间接'!S189=0,'临-间接'!S189="(空白)"),"",'临-间接'!S189)</f>
        <v/>
      </c>
      <c r="AG189" s="34" t="str">
        <f ca="1">IF(P189,IF(L189&lt;&gt;"", L189, IF(OR(I189="暂停",I189="取消"), IFERROR(WORKDAY.INTL($K189,$M189*$H189,1,项目参数!$B$2:$B$200),WORKDAY($K189,$M189*$H189,1)),TODAY())),"")</f>
        <v/>
      </c>
      <c r="AH189">
        <f ca="1">IF(AND(N189,P189),IF('临-间接'!T189="(空白)",0,'临-间接'!T189),0)</f>
        <v>0</v>
      </c>
      <c r="AI189" s="34" t="str">
        <f ca="1">IF($N189,VLOOKUP($B189,项目阶段与里程碑!$B:$E,3,FALSE),"")</f>
        <v/>
      </c>
      <c r="AJ189" s="34" t="str">
        <f ca="1">IF($N189,VLOOKUP($B189,项目阶段与里程碑!$B:$E,4,FALSE),"")</f>
        <v/>
      </c>
      <c r="AK189" s="34" t="str">
        <f t="shared" ca="1" si="40"/>
        <v/>
      </c>
      <c r="AL189" s="92" t="str">
        <f ca="1">IF($AK189&lt;&gt;"",IFERROR(NETWORKDAYS.INTL($AI189,$AK189,1,项目参数!$B$2:$B$200),NETWORKDAYS($AI189,$AK189,1)),"")</f>
        <v/>
      </c>
      <c r="AM189" s="92" t="str">
        <f ca="1">IF(K189&lt;&gt;"",IFERROR(NETWORKDAYS.INTL($AI189,$K189,1,项目参数!$B$2:$B$200),NETWORKDAYS($AI189,$K189,1)),"")</f>
        <v/>
      </c>
      <c r="AN189" s="92" t="str">
        <f ca="1">IF(L189&lt;&gt;"",IFERROR(NETWORKDAYS.INTL($AI189,$L189,1,项目参数!$B$2:$B$200),NETWORKDAYS($AI189,$L189,1)),"")</f>
        <v/>
      </c>
    </row>
    <row r="190" spans="1:40">
      <c r="A190">
        <f ca="1">IF('临-间接'!F190="(空白)","",'临-间接'!F190)</f>
        <v>0</v>
      </c>
      <c r="B190">
        <f ca="1">IF('临-间接'!G190="(空白)","",'临-间接'!G190)</f>
        <v>0</v>
      </c>
      <c r="C190">
        <f ca="1">IF('临-间接'!I190="(空白)","",'临-间接'!I190)</f>
        <v>0</v>
      </c>
      <c r="D190">
        <f ca="1">IF('临-间接'!J190="(空白)","",'临-间接'!J190)</f>
        <v>0</v>
      </c>
      <c r="E190">
        <f ca="1">IF('临-间接'!K190="(空白)","",'临-间接'!K190)</f>
        <v>0</v>
      </c>
      <c r="F190">
        <f ca="1">IF('临-间接'!H190="(空白)","",'临-间接'!H190)</f>
        <v>0</v>
      </c>
      <c r="G190">
        <f ca="1">IF('临-间接'!L190="(空白)","",'临-间接'!L190)</f>
        <v>0</v>
      </c>
      <c r="H190">
        <f ca="1">IF('临-间接'!M190="(空白)",0,'临-间接'!M190)</f>
        <v>0</v>
      </c>
      <c r="I190" t="str">
        <f ca="1">IF(OR('临-间接'!R190=0,'临-间接'!R190="(空白)"),"",'临-间接'!R190)</f>
        <v/>
      </c>
      <c r="J190" s="34" t="str">
        <f ca="1">IF(OR('临-间接'!N190=0,'临-间接'!N190="(空白)"),"",'临-间接'!N190)</f>
        <v/>
      </c>
      <c r="K190" s="34" t="str">
        <f ca="1">IF(OR('临-间接'!O190=0,'临-间接'!O190="(空白)"),"",'临-间接'!O190)</f>
        <v/>
      </c>
      <c r="L190" s="34" t="str">
        <f ca="1">IF(OR('临-间接'!P190=0,'临-间接'!P190="(空白)"),"",'临-间接'!P190)</f>
        <v/>
      </c>
      <c r="M190">
        <f ca="1">IF('临-间接'!Q190="(空白)",0,'临-间接'!Q190)</f>
        <v>0</v>
      </c>
      <c r="N190" s="97" t="b">
        <f t="shared" ca="1" si="28"/>
        <v>0</v>
      </c>
      <c r="O190" s="97" t="b">
        <f t="shared" ca="1" si="29"/>
        <v>0</v>
      </c>
      <c r="P190" s="97" t="b">
        <f t="shared" ca="1" si="30"/>
        <v>0</v>
      </c>
      <c r="Q190" s="97" t="b">
        <f t="shared" ca="1" si="31"/>
        <v>0</v>
      </c>
      <c r="R190" s="97" t="b">
        <f t="shared" ca="1" si="32"/>
        <v>0</v>
      </c>
      <c r="S190" s="97" t="str">
        <f t="shared" ca="1" si="33"/>
        <v>未开始</v>
      </c>
      <c r="T190" s="97">
        <f ca="1">IF(AND(N190,P190,NOT(Q190)),NETWORKDAYS(K190,AG190,项目参数!$B$2:$B$200),0)</f>
        <v>0</v>
      </c>
      <c r="U190" s="98">
        <f t="shared" ca="1" si="34"/>
        <v>0</v>
      </c>
      <c r="V190" s="117">
        <f t="shared" ca="1" si="35"/>
        <v>0</v>
      </c>
      <c r="W190" s="117">
        <f t="shared" ca="1" si="36"/>
        <v>0</v>
      </c>
      <c r="X190" s="117" t="str">
        <f t="shared" ca="1" si="37"/>
        <v/>
      </c>
      <c r="Y190" s="97">
        <f t="shared" ca="1" si="38"/>
        <v>0</v>
      </c>
      <c r="Z190" s="97">
        <f t="shared" ca="1" si="39"/>
        <v>0</v>
      </c>
      <c r="AA190" s="97">
        <f ca="1">IF(AND(N190,P190,K190&gt;项目信息!$C$18),INT((IF(Q190,L190,K190)-项目信息!$C$18)/30)+1,0)</f>
        <v>0</v>
      </c>
      <c r="AB190" s="97" t="str">
        <f ca="1">IF(N190,WEEKNUM(IF(L190&lt;&gt;"",L190,IF(K190&lt;&gt;"",K190,J190)-项目信息!$C$18)+1),"")</f>
        <v/>
      </c>
      <c r="AC190" s="97" t="str">
        <f ca="1">IFERROR(VLOOKUP(VLOOKUP(G190,内部通讯录!$B:$F,5,FALSE),项目参数!$I$14:$J$21,2,FALSE),"")</f>
        <v/>
      </c>
      <c r="AD190" s="97" t="str">
        <f ca="1">IF($N190,$AC190*V190/项目参数!$J$29,"")</f>
        <v/>
      </c>
      <c r="AE190" s="97" t="str">
        <f ca="1">IF($N190,$AC190*W190/项目参数!$J$29,"")</f>
        <v/>
      </c>
      <c r="AF190" s="99" t="str">
        <f ca="1">IF(OR('临-间接'!S190=0,'临-间接'!S190="(空白)"),"",'临-间接'!S190)</f>
        <v/>
      </c>
      <c r="AG190" s="34" t="str">
        <f ca="1">IF(P190,IF(L190&lt;&gt;"", L190, IF(OR(I190="暂停",I190="取消"), IFERROR(WORKDAY.INTL($K190,$M190*$H190,1,项目参数!$B$2:$B$200),WORKDAY($K190,$M190*$H190,1)),TODAY())),"")</f>
        <v/>
      </c>
      <c r="AH190">
        <f ca="1">IF(AND(N190,P190),IF('临-间接'!T190="(空白)",0,'临-间接'!T190),0)</f>
        <v>0</v>
      </c>
      <c r="AI190" s="34" t="str">
        <f ca="1">IF($N190,VLOOKUP($B190,项目阶段与里程碑!$B:$E,3,FALSE),"")</f>
        <v/>
      </c>
      <c r="AJ190" s="34" t="str">
        <f ca="1">IF($N190,VLOOKUP($B190,项目阶段与里程碑!$B:$E,4,FALSE),"")</f>
        <v/>
      </c>
      <c r="AK190" s="34" t="str">
        <f t="shared" ca="1" si="40"/>
        <v/>
      </c>
      <c r="AL190" s="92" t="str">
        <f ca="1">IF($AK190&lt;&gt;"",IFERROR(NETWORKDAYS.INTL($AI190,$AK190,1,项目参数!$B$2:$B$200),NETWORKDAYS($AI190,$AK190,1)),"")</f>
        <v/>
      </c>
      <c r="AM190" s="92" t="str">
        <f ca="1">IF(K190&lt;&gt;"",IFERROR(NETWORKDAYS.INTL($AI190,$K190,1,项目参数!$B$2:$B$200),NETWORKDAYS($AI190,$K190,1)),"")</f>
        <v/>
      </c>
      <c r="AN190" s="92" t="str">
        <f ca="1">IF(L190&lt;&gt;"",IFERROR(NETWORKDAYS.INTL($AI190,$L190,1,项目参数!$B$2:$B$200),NETWORKDAYS($AI190,$L190,1)),"")</f>
        <v/>
      </c>
    </row>
    <row r="191" spans="1:40">
      <c r="A191">
        <f ca="1">IF('临-间接'!F191="(空白)","",'临-间接'!F191)</f>
        <v>0</v>
      </c>
      <c r="B191">
        <f ca="1">IF('临-间接'!G191="(空白)","",'临-间接'!G191)</f>
        <v>0</v>
      </c>
      <c r="C191">
        <f ca="1">IF('临-间接'!I191="(空白)","",'临-间接'!I191)</f>
        <v>0</v>
      </c>
      <c r="D191">
        <f ca="1">IF('临-间接'!J191="(空白)","",'临-间接'!J191)</f>
        <v>0</v>
      </c>
      <c r="E191">
        <f ca="1">IF('临-间接'!K191="(空白)","",'临-间接'!K191)</f>
        <v>0</v>
      </c>
      <c r="F191">
        <f ca="1">IF('临-间接'!H191="(空白)","",'临-间接'!H191)</f>
        <v>0</v>
      </c>
      <c r="G191">
        <f ca="1">IF('临-间接'!L191="(空白)","",'临-间接'!L191)</f>
        <v>0</v>
      </c>
      <c r="H191">
        <f ca="1">IF('临-间接'!M191="(空白)",0,'临-间接'!M191)</f>
        <v>0</v>
      </c>
      <c r="I191" t="str">
        <f ca="1">IF(OR('临-间接'!R191=0,'临-间接'!R191="(空白)"),"",'临-间接'!R191)</f>
        <v/>
      </c>
      <c r="J191" s="34" t="str">
        <f ca="1">IF(OR('临-间接'!N191=0,'临-间接'!N191="(空白)"),"",'临-间接'!N191)</f>
        <v/>
      </c>
      <c r="K191" s="34" t="str">
        <f ca="1">IF(OR('临-间接'!O191=0,'临-间接'!O191="(空白)"),"",'临-间接'!O191)</f>
        <v/>
      </c>
      <c r="L191" s="34" t="str">
        <f ca="1">IF(OR('临-间接'!P191=0,'临-间接'!P191="(空白)"),"",'临-间接'!P191)</f>
        <v/>
      </c>
      <c r="M191">
        <f ca="1">IF('临-间接'!Q191="(空白)",0,'临-间接'!Q191)</f>
        <v>0</v>
      </c>
      <c r="N191" s="97" t="b">
        <f t="shared" ca="1" si="28"/>
        <v>0</v>
      </c>
      <c r="O191" s="97" t="b">
        <f t="shared" ca="1" si="29"/>
        <v>0</v>
      </c>
      <c r="P191" s="97" t="b">
        <f t="shared" ca="1" si="30"/>
        <v>0</v>
      </c>
      <c r="Q191" s="97" t="b">
        <f t="shared" ca="1" si="31"/>
        <v>0</v>
      </c>
      <c r="R191" s="97" t="b">
        <f t="shared" ca="1" si="32"/>
        <v>0</v>
      </c>
      <c r="S191" s="97" t="str">
        <f t="shared" ca="1" si="33"/>
        <v>未开始</v>
      </c>
      <c r="T191" s="97">
        <f ca="1">IF(AND(N191,P191,NOT(Q191)),NETWORKDAYS(K191,AG191,项目参数!$B$2:$B$200),0)</f>
        <v>0</v>
      </c>
      <c r="U191" s="98">
        <f t="shared" ca="1" si="34"/>
        <v>0</v>
      </c>
      <c r="V191" s="117">
        <f t="shared" ca="1" si="35"/>
        <v>0</v>
      </c>
      <c r="W191" s="117">
        <f t="shared" ca="1" si="36"/>
        <v>0</v>
      </c>
      <c r="X191" s="117" t="str">
        <f t="shared" ca="1" si="37"/>
        <v/>
      </c>
      <c r="Y191" s="97">
        <f t="shared" ca="1" si="38"/>
        <v>0</v>
      </c>
      <c r="Z191" s="97">
        <f t="shared" ca="1" si="39"/>
        <v>0</v>
      </c>
      <c r="AA191" s="97">
        <f ca="1">IF(AND(N191,P191,K191&gt;项目信息!$C$18),INT((IF(Q191,L191,K191)-项目信息!$C$18)/30)+1,0)</f>
        <v>0</v>
      </c>
      <c r="AB191" s="97" t="str">
        <f ca="1">IF(N191,WEEKNUM(IF(L191&lt;&gt;"",L191,IF(K191&lt;&gt;"",K191,J191)-项目信息!$C$18)+1),"")</f>
        <v/>
      </c>
      <c r="AC191" s="97" t="str">
        <f ca="1">IFERROR(VLOOKUP(VLOOKUP(G191,内部通讯录!$B:$F,5,FALSE),项目参数!$I$14:$J$21,2,FALSE),"")</f>
        <v/>
      </c>
      <c r="AD191" s="97" t="str">
        <f ca="1">IF($N191,$AC191*V191/项目参数!$J$29,"")</f>
        <v/>
      </c>
      <c r="AE191" s="97" t="str">
        <f ca="1">IF($N191,$AC191*W191/项目参数!$J$29,"")</f>
        <v/>
      </c>
      <c r="AF191" s="99" t="str">
        <f ca="1">IF(OR('临-间接'!S191=0,'临-间接'!S191="(空白)"),"",'临-间接'!S191)</f>
        <v/>
      </c>
      <c r="AG191" s="34" t="str">
        <f ca="1">IF(P191,IF(L191&lt;&gt;"", L191, IF(OR(I191="暂停",I191="取消"), IFERROR(WORKDAY.INTL($K191,$M191*$H191,1,项目参数!$B$2:$B$200),WORKDAY($K191,$M191*$H191,1)),TODAY())),"")</f>
        <v/>
      </c>
      <c r="AH191">
        <f ca="1">IF(AND(N191,P191),IF('临-间接'!T191="(空白)",0,'临-间接'!T191),0)</f>
        <v>0</v>
      </c>
      <c r="AI191" s="34" t="str">
        <f ca="1">IF($N191,VLOOKUP($B191,项目阶段与里程碑!$B:$E,3,FALSE),"")</f>
        <v/>
      </c>
      <c r="AJ191" s="34" t="str">
        <f ca="1">IF($N191,VLOOKUP($B191,项目阶段与里程碑!$B:$E,4,FALSE),"")</f>
        <v/>
      </c>
      <c r="AK191" s="34" t="str">
        <f t="shared" ca="1" si="40"/>
        <v/>
      </c>
      <c r="AL191" s="92" t="str">
        <f ca="1">IF($AK191&lt;&gt;"",IFERROR(NETWORKDAYS.INTL($AI191,$AK191,1,项目参数!$B$2:$B$200),NETWORKDAYS($AI191,$AK191,1)),"")</f>
        <v/>
      </c>
      <c r="AM191" s="92" t="str">
        <f ca="1">IF(K191&lt;&gt;"",IFERROR(NETWORKDAYS.INTL($AI191,$K191,1,项目参数!$B$2:$B$200),NETWORKDAYS($AI191,$K191,1)),"")</f>
        <v/>
      </c>
      <c r="AN191" s="92" t="str">
        <f ca="1">IF(L191&lt;&gt;"",IFERROR(NETWORKDAYS.INTL($AI191,$L191,1,项目参数!$B$2:$B$200),NETWORKDAYS($AI191,$L191,1)),"")</f>
        <v/>
      </c>
    </row>
    <row r="192" spans="1:40">
      <c r="A192">
        <f ca="1">IF('临-间接'!F192="(空白)","",'临-间接'!F192)</f>
        <v>0</v>
      </c>
      <c r="B192">
        <f ca="1">IF('临-间接'!G192="(空白)","",'临-间接'!G192)</f>
        <v>0</v>
      </c>
      <c r="C192">
        <f ca="1">IF('临-间接'!I192="(空白)","",'临-间接'!I192)</f>
        <v>0</v>
      </c>
      <c r="D192">
        <f ca="1">IF('临-间接'!J192="(空白)","",'临-间接'!J192)</f>
        <v>0</v>
      </c>
      <c r="E192">
        <f ca="1">IF('临-间接'!K192="(空白)","",'临-间接'!K192)</f>
        <v>0</v>
      </c>
      <c r="F192">
        <f ca="1">IF('临-间接'!H192="(空白)","",'临-间接'!H192)</f>
        <v>0</v>
      </c>
      <c r="G192">
        <f ca="1">IF('临-间接'!L192="(空白)","",'临-间接'!L192)</f>
        <v>0</v>
      </c>
      <c r="H192">
        <f ca="1">IF('临-间接'!M192="(空白)",0,'临-间接'!M192)</f>
        <v>0</v>
      </c>
      <c r="I192" t="str">
        <f ca="1">IF(OR('临-间接'!R192=0,'临-间接'!R192="(空白)"),"",'临-间接'!R192)</f>
        <v/>
      </c>
      <c r="J192" s="34" t="str">
        <f ca="1">IF(OR('临-间接'!N192=0,'临-间接'!N192="(空白)"),"",'临-间接'!N192)</f>
        <v/>
      </c>
      <c r="K192" s="34" t="str">
        <f ca="1">IF(OR('临-间接'!O192=0,'临-间接'!O192="(空白)"),"",'临-间接'!O192)</f>
        <v/>
      </c>
      <c r="L192" s="34" t="str">
        <f ca="1">IF(OR('临-间接'!P192=0,'临-间接'!P192="(空白)"),"",'临-间接'!P192)</f>
        <v/>
      </c>
      <c r="M192">
        <f ca="1">IF('临-间接'!Q192="(空白)",0,'临-间接'!Q192)</f>
        <v>0</v>
      </c>
      <c r="N192" s="97" t="b">
        <f t="shared" ca="1" si="28"/>
        <v>0</v>
      </c>
      <c r="O192" s="97" t="b">
        <f t="shared" ca="1" si="29"/>
        <v>0</v>
      </c>
      <c r="P192" s="97" t="b">
        <f t="shared" ca="1" si="30"/>
        <v>0</v>
      </c>
      <c r="Q192" s="97" t="b">
        <f t="shared" ca="1" si="31"/>
        <v>0</v>
      </c>
      <c r="R192" s="97" t="b">
        <f t="shared" ca="1" si="32"/>
        <v>0</v>
      </c>
      <c r="S192" s="97" t="str">
        <f t="shared" ca="1" si="33"/>
        <v>未开始</v>
      </c>
      <c r="T192" s="97">
        <f ca="1">IF(AND(N192,P192,NOT(Q192)),NETWORKDAYS(K192,AG192,项目参数!$B$2:$B$200),0)</f>
        <v>0</v>
      </c>
      <c r="U192" s="98">
        <f t="shared" ca="1" si="34"/>
        <v>0</v>
      </c>
      <c r="V192" s="117">
        <f t="shared" ca="1" si="35"/>
        <v>0</v>
      </c>
      <c r="W192" s="117">
        <f t="shared" ca="1" si="36"/>
        <v>0</v>
      </c>
      <c r="X192" s="117" t="str">
        <f t="shared" ca="1" si="37"/>
        <v/>
      </c>
      <c r="Y192" s="97">
        <f t="shared" ca="1" si="38"/>
        <v>0</v>
      </c>
      <c r="Z192" s="97">
        <f t="shared" ca="1" si="39"/>
        <v>0</v>
      </c>
      <c r="AA192" s="97">
        <f ca="1">IF(AND(N192,P192,K192&gt;项目信息!$C$18),INT((IF(Q192,L192,K192)-项目信息!$C$18)/30)+1,0)</f>
        <v>0</v>
      </c>
      <c r="AB192" s="97" t="str">
        <f ca="1">IF(N192,WEEKNUM(IF(L192&lt;&gt;"",L192,IF(K192&lt;&gt;"",K192,J192)-项目信息!$C$18)+1),"")</f>
        <v/>
      </c>
      <c r="AC192" s="97" t="str">
        <f ca="1">IFERROR(VLOOKUP(VLOOKUP(G192,内部通讯录!$B:$F,5,FALSE),项目参数!$I$14:$J$21,2,FALSE),"")</f>
        <v/>
      </c>
      <c r="AD192" s="97" t="str">
        <f ca="1">IF($N192,$AC192*V192/项目参数!$J$29,"")</f>
        <v/>
      </c>
      <c r="AE192" s="97" t="str">
        <f ca="1">IF($N192,$AC192*W192/项目参数!$J$29,"")</f>
        <v/>
      </c>
      <c r="AF192" s="99" t="str">
        <f ca="1">IF(OR('临-间接'!S192=0,'临-间接'!S192="(空白)"),"",'临-间接'!S192)</f>
        <v/>
      </c>
      <c r="AG192" s="34" t="str">
        <f ca="1">IF(P192,IF(L192&lt;&gt;"", L192, IF(OR(I192="暂停",I192="取消"), IFERROR(WORKDAY.INTL($K192,$M192*$H192,1,项目参数!$B$2:$B$200),WORKDAY($K192,$M192*$H192,1)),TODAY())),"")</f>
        <v/>
      </c>
      <c r="AH192">
        <f ca="1">IF(AND(N192,P192),IF('临-间接'!T192="(空白)",0,'临-间接'!T192),0)</f>
        <v>0</v>
      </c>
      <c r="AI192" s="34" t="str">
        <f ca="1">IF($N192,VLOOKUP($B192,项目阶段与里程碑!$B:$E,3,FALSE),"")</f>
        <v/>
      </c>
      <c r="AJ192" s="34" t="str">
        <f ca="1">IF($N192,VLOOKUP($B192,项目阶段与里程碑!$B:$E,4,FALSE),"")</f>
        <v/>
      </c>
      <c r="AK192" s="34" t="str">
        <f t="shared" ca="1" si="40"/>
        <v/>
      </c>
      <c r="AL192" s="92" t="str">
        <f ca="1">IF($AK192&lt;&gt;"",IFERROR(NETWORKDAYS.INTL($AI192,$AK192,1,项目参数!$B$2:$B$200),NETWORKDAYS($AI192,$AK192,1)),"")</f>
        <v/>
      </c>
      <c r="AM192" s="92" t="str">
        <f ca="1">IF(K192&lt;&gt;"",IFERROR(NETWORKDAYS.INTL($AI192,$K192,1,项目参数!$B$2:$B$200),NETWORKDAYS($AI192,$K192,1)),"")</f>
        <v/>
      </c>
      <c r="AN192" s="92" t="str">
        <f ca="1">IF(L192&lt;&gt;"",IFERROR(NETWORKDAYS.INTL($AI192,$L192,1,项目参数!$B$2:$B$200),NETWORKDAYS($AI192,$L192,1)),"")</f>
        <v/>
      </c>
    </row>
    <row r="193" spans="1:40">
      <c r="A193">
        <f ca="1">IF('临-间接'!F193="(空白)","",'临-间接'!F193)</f>
        <v>0</v>
      </c>
      <c r="B193">
        <f ca="1">IF('临-间接'!G193="(空白)","",'临-间接'!G193)</f>
        <v>0</v>
      </c>
      <c r="C193">
        <f ca="1">IF('临-间接'!I193="(空白)","",'临-间接'!I193)</f>
        <v>0</v>
      </c>
      <c r="D193">
        <f ca="1">IF('临-间接'!J193="(空白)","",'临-间接'!J193)</f>
        <v>0</v>
      </c>
      <c r="E193">
        <f ca="1">IF('临-间接'!K193="(空白)","",'临-间接'!K193)</f>
        <v>0</v>
      </c>
      <c r="F193">
        <f ca="1">IF('临-间接'!H193="(空白)","",'临-间接'!H193)</f>
        <v>0</v>
      </c>
      <c r="G193">
        <f ca="1">IF('临-间接'!L193="(空白)","",'临-间接'!L193)</f>
        <v>0</v>
      </c>
      <c r="H193">
        <f ca="1">IF('临-间接'!M193="(空白)",0,'临-间接'!M193)</f>
        <v>0</v>
      </c>
      <c r="I193" t="str">
        <f ca="1">IF(OR('临-间接'!R193=0,'临-间接'!R193="(空白)"),"",'临-间接'!R193)</f>
        <v/>
      </c>
      <c r="J193" s="34" t="str">
        <f ca="1">IF(OR('临-间接'!N193=0,'临-间接'!N193="(空白)"),"",'临-间接'!N193)</f>
        <v/>
      </c>
      <c r="K193" s="34" t="str">
        <f ca="1">IF(OR('临-间接'!O193=0,'临-间接'!O193="(空白)"),"",'临-间接'!O193)</f>
        <v/>
      </c>
      <c r="L193" s="34" t="str">
        <f ca="1">IF(OR('临-间接'!P193=0,'临-间接'!P193="(空白)"),"",'临-间接'!P193)</f>
        <v/>
      </c>
      <c r="M193">
        <f ca="1">IF('临-间接'!Q193="(空白)",0,'临-间接'!Q193)</f>
        <v>0</v>
      </c>
      <c r="N193" s="97" t="b">
        <f t="shared" ca="1" si="28"/>
        <v>0</v>
      </c>
      <c r="O193" s="97" t="b">
        <f t="shared" ca="1" si="29"/>
        <v>0</v>
      </c>
      <c r="P193" s="97" t="b">
        <f t="shared" ca="1" si="30"/>
        <v>0</v>
      </c>
      <c r="Q193" s="97" t="b">
        <f t="shared" ca="1" si="31"/>
        <v>0</v>
      </c>
      <c r="R193" s="97" t="b">
        <f t="shared" ca="1" si="32"/>
        <v>0</v>
      </c>
      <c r="S193" s="97" t="str">
        <f t="shared" ca="1" si="33"/>
        <v>未开始</v>
      </c>
      <c r="T193" s="97">
        <f ca="1">IF(AND(N193,P193,NOT(Q193)),NETWORKDAYS(K193,AG193,项目参数!$B$2:$B$200),0)</f>
        <v>0</v>
      </c>
      <c r="U193" s="98">
        <f t="shared" ca="1" si="34"/>
        <v>0</v>
      </c>
      <c r="V193" s="117">
        <f t="shared" ca="1" si="35"/>
        <v>0</v>
      </c>
      <c r="W193" s="117">
        <f t="shared" ca="1" si="36"/>
        <v>0</v>
      </c>
      <c r="X193" s="117" t="str">
        <f t="shared" ca="1" si="37"/>
        <v/>
      </c>
      <c r="Y193" s="97">
        <f t="shared" ca="1" si="38"/>
        <v>0</v>
      </c>
      <c r="Z193" s="97">
        <f t="shared" ca="1" si="39"/>
        <v>0</v>
      </c>
      <c r="AA193" s="97">
        <f ca="1">IF(AND(N193,P193,K193&gt;项目信息!$C$18),INT((IF(Q193,L193,K193)-项目信息!$C$18)/30)+1,0)</f>
        <v>0</v>
      </c>
      <c r="AB193" s="97" t="str">
        <f ca="1">IF(N193,WEEKNUM(IF(L193&lt;&gt;"",L193,IF(K193&lt;&gt;"",K193,J193)-项目信息!$C$18)+1),"")</f>
        <v/>
      </c>
      <c r="AC193" s="97" t="str">
        <f ca="1">IFERROR(VLOOKUP(VLOOKUP(G193,内部通讯录!$B:$F,5,FALSE),项目参数!$I$14:$J$21,2,FALSE),"")</f>
        <v/>
      </c>
      <c r="AD193" s="97" t="str">
        <f ca="1">IF($N193,$AC193*V193/项目参数!$J$29,"")</f>
        <v/>
      </c>
      <c r="AE193" s="97" t="str">
        <f ca="1">IF($N193,$AC193*W193/项目参数!$J$29,"")</f>
        <v/>
      </c>
      <c r="AF193" s="99" t="str">
        <f ca="1">IF(OR('临-间接'!S193=0,'临-间接'!S193="(空白)"),"",'临-间接'!S193)</f>
        <v/>
      </c>
      <c r="AG193" s="34" t="str">
        <f ca="1">IF(P193,IF(L193&lt;&gt;"", L193, IF(OR(I193="暂停",I193="取消"), IFERROR(WORKDAY.INTL($K193,$M193*$H193,1,项目参数!$B$2:$B$200),WORKDAY($K193,$M193*$H193,1)),TODAY())),"")</f>
        <v/>
      </c>
      <c r="AH193">
        <f ca="1">IF(AND(N193,P193),IF('临-间接'!T193="(空白)",0,'临-间接'!T193),0)</f>
        <v>0</v>
      </c>
      <c r="AI193" s="34" t="str">
        <f ca="1">IF($N193,VLOOKUP($B193,项目阶段与里程碑!$B:$E,3,FALSE),"")</f>
        <v/>
      </c>
      <c r="AJ193" s="34" t="str">
        <f ca="1">IF($N193,VLOOKUP($B193,项目阶段与里程碑!$B:$E,4,FALSE),"")</f>
        <v/>
      </c>
      <c r="AK193" s="34" t="str">
        <f t="shared" ca="1" si="40"/>
        <v/>
      </c>
      <c r="AL193" s="92" t="str">
        <f ca="1">IF($AK193&lt;&gt;"",IFERROR(NETWORKDAYS.INTL($AI193,$AK193,1,项目参数!$B$2:$B$200),NETWORKDAYS($AI193,$AK193,1)),"")</f>
        <v/>
      </c>
      <c r="AM193" s="92" t="str">
        <f ca="1">IF(K193&lt;&gt;"",IFERROR(NETWORKDAYS.INTL($AI193,$K193,1,项目参数!$B$2:$B$200),NETWORKDAYS($AI193,$K193,1)),"")</f>
        <v/>
      </c>
      <c r="AN193" s="92" t="str">
        <f ca="1">IF(L193&lt;&gt;"",IFERROR(NETWORKDAYS.INTL($AI193,$L193,1,项目参数!$B$2:$B$200),NETWORKDAYS($AI193,$L193,1)),"")</f>
        <v/>
      </c>
    </row>
    <row r="194" spans="1:40">
      <c r="A194">
        <f ca="1">IF('临-间接'!F194="(空白)","",'临-间接'!F194)</f>
        <v>0</v>
      </c>
      <c r="B194">
        <f ca="1">IF('临-间接'!G194="(空白)","",'临-间接'!G194)</f>
        <v>0</v>
      </c>
      <c r="C194">
        <f ca="1">IF('临-间接'!I194="(空白)","",'临-间接'!I194)</f>
        <v>0</v>
      </c>
      <c r="D194">
        <f ca="1">IF('临-间接'!J194="(空白)","",'临-间接'!J194)</f>
        <v>0</v>
      </c>
      <c r="E194">
        <f ca="1">IF('临-间接'!K194="(空白)","",'临-间接'!K194)</f>
        <v>0</v>
      </c>
      <c r="F194">
        <f ca="1">IF('临-间接'!H194="(空白)","",'临-间接'!H194)</f>
        <v>0</v>
      </c>
      <c r="G194">
        <f ca="1">IF('临-间接'!L194="(空白)","",'临-间接'!L194)</f>
        <v>0</v>
      </c>
      <c r="H194">
        <f ca="1">IF('临-间接'!M194="(空白)",0,'临-间接'!M194)</f>
        <v>0</v>
      </c>
      <c r="I194" t="str">
        <f ca="1">IF(OR('临-间接'!R194=0,'临-间接'!R194="(空白)"),"",'临-间接'!R194)</f>
        <v/>
      </c>
      <c r="J194" s="34" t="str">
        <f ca="1">IF(OR('临-间接'!N194=0,'临-间接'!N194="(空白)"),"",'临-间接'!N194)</f>
        <v/>
      </c>
      <c r="K194" s="34" t="str">
        <f ca="1">IF(OR('临-间接'!O194=0,'临-间接'!O194="(空白)"),"",'临-间接'!O194)</f>
        <v/>
      </c>
      <c r="L194" s="34" t="str">
        <f ca="1">IF(OR('临-间接'!P194=0,'临-间接'!P194="(空白)"),"",'临-间接'!P194)</f>
        <v/>
      </c>
      <c r="M194">
        <f ca="1">IF('临-间接'!Q194="(空白)",0,'临-间接'!Q194)</f>
        <v>0</v>
      </c>
      <c r="N194" s="97" t="b">
        <f t="shared" ca="1" si="28"/>
        <v>0</v>
      </c>
      <c r="O194" s="97" t="b">
        <f t="shared" ca="1" si="29"/>
        <v>0</v>
      </c>
      <c r="P194" s="97" t="b">
        <f t="shared" ca="1" si="30"/>
        <v>0</v>
      </c>
      <c r="Q194" s="97" t="b">
        <f t="shared" ca="1" si="31"/>
        <v>0</v>
      </c>
      <c r="R194" s="97" t="b">
        <f t="shared" ca="1" si="32"/>
        <v>0</v>
      </c>
      <c r="S194" s="97" t="str">
        <f t="shared" ca="1" si="33"/>
        <v>未开始</v>
      </c>
      <c r="T194" s="97">
        <f ca="1">IF(AND(N194,P194,NOT(Q194)),NETWORKDAYS(K194,AG194,项目参数!$B$2:$B$200),0)</f>
        <v>0</v>
      </c>
      <c r="U194" s="98">
        <f t="shared" ca="1" si="34"/>
        <v>0</v>
      </c>
      <c r="V194" s="117">
        <f t="shared" ca="1" si="35"/>
        <v>0</v>
      </c>
      <c r="W194" s="117">
        <f t="shared" ca="1" si="36"/>
        <v>0</v>
      </c>
      <c r="X194" s="117" t="str">
        <f t="shared" ca="1" si="37"/>
        <v/>
      </c>
      <c r="Y194" s="97">
        <f t="shared" ca="1" si="38"/>
        <v>0</v>
      </c>
      <c r="Z194" s="97">
        <f t="shared" ca="1" si="39"/>
        <v>0</v>
      </c>
      <c r="AA194" s="97">
        <f ca="1">IF(AND(N194,P194,K194&gt;项目信息!$C$18),INT((IF(Q194,L194,K194)-项目信息!$C$18)/30)+1,0)</f>
        <v>0</v>
      </c>
      <c r="AB194" s="97" t="str">
        <f ca="1">IF(N194,WEEKNUM(IF(L194&lt;&gt;"",L194,IF(K194&lt;&gt;"",K194,J194)-项目信息!$C$18)+1),"")</f>
        <v/>
      </c>
      <c r="AC194" s="97" t="str">
        <f ca="1">IFERROR(VLOOKUP(VLOOKUP(G194,内部通讯录!$B:$F,5,FALSE),项目参数!$I$14:$J$21,2,FALSE),"")</f>
        <v/>
      </c>
      <c r="AD194" s="97" t="str">
        <f ca="1">IF($N194,$AC194*V194/项目参数!$J$29,"")</f>
        <v/>
      </c>
      <c r="AE194" s="97" t="str">
        <f ca="1">IF($N194,$AC194*W194/项目参数!$J$29,"")</f>
        <v/>
      </c>
      <c r="AF194" s="99" t="str">
        <f ca="1">IF(OR('临-间接'!S194=0,'临-间接'!S194="(空白)"),"",'临-间接'!S194)</f>
        <v/>
      </c>
      <c r="AG194" s="34" t="str">
        <f ca="1">IF(P194,IF(L194&lt;&gt;"", L194, IF(OR(I194="暂停",I194="取消"), IFERROR(WORKDAY.INTL($K194,$M194*$H194,1,项目参数!$B$2:$B$200),WORKDAY($K194,$M194*$H194,1)),TODAY())),"")</f>
        <v/>
      </c>
      <c r="AH194">
        <f ca="1">IF(AND(N194,P194),IF('临-间接'!T194="(空白)",0,'临-间接'!T194),0)</f>
        <v>0</v>
      </c>
      <c r="AI194" s="34" t="str">
        <f ca="1">IF($N194,VLOOKUP($B194,项目阶段与里程碑!$B:$E,3,FALSE),"")</f>
        <v/>
      </c>
      <c r="AJ194" s="34" t="str">
        <f ca="1">IF($N194,VLOOKUP($B194,项目阶段与里程碑!$B:$E,4,FALSE),"")</f>
        <v/>
      </c>
      <c r="AK194" s="34" t="str">
        <f t="shared" ca="1" si="40"/>
        <v/>
      </c>
      <c r="AL194" s="92" t="str">
        <f ca="1">IF($AK194&lt;&gt;"",IFERROR(NETWORKDAYS.INTL($AI194,$AK194,1,项目参数!$B$2:$B$200),NETWORKDAYS($AI194,$AK194,1)),"")</f>
        <v/>
      </c>
      <c r="AM194" s="92" t="str">
        <f ca="1">IF(K194&lt;&gt;"",IFERROR(NETWORKDAYS.INTL($AI194,$K194,1,项目参数!$B$2:$B$200),NETWORKDAYS($AI194,$K194,1)),"")</f>
        <v/>
      </c>
      <c r="AN194" s="92" t="str">
        <f ca="1">IF(L194&lt;&gt;"",IFERROR(NETWORKDAYS.INTL($AI194,$L194,1,项目参数!$B$2:$B$200),NETWORKDAYS($AI194,$L194,1)),"")</f>
        <v/>
      </c>
    </row>
    <row r="195" spans="1:40">
      <c r="A195">
        <f ca="1">IF('临-间接'!F195="(空白)","",'临-间接'!F195)</f>
        <v>0</v>
      </c>
      <c r="B195">
        <f ca="1">IF('临-间接'!G195="(空白)","",'临-间接'!G195)</f>
        <v>0</v>
      </c>
      <c r="C195">
        <f ca="1">IF('临-间接'!I195="(空白)","",'临-间接'!I195)</f>
        <v>0</v>
      </c>
      <c r="D195">
        <f ca="1">IF('临-间接'!J195="(空白)","",'临-间接'!J195)</f>
        <v>0</v>
      </c>
      <c r="E195">
        <f ca="1">IF('临-间接'!K195="(空白)","",'临-间接'!K195)</f>
        <v>0</v>
      </c>
      <c r="F195">
        <f ca="1">IF('临-间接'!H195="(空白)","",'临-间接'!H195)</f>
        <v>0</v>
      </c>
      <c r="G195">
        <f ca="1">IF('临-间接'!L195="(空白)","",'临-间接'!L195)</f>
        <v>0</v>
      </c>
      <c r="H195">
        <f ca="1">IF('临-间接'!M195="(空白)",0,'临-间接'!M195)</f>
        <v>0</v>
      </c>
      <c r="I195" t="str">
        <f ca="1">IF(OR('临-间接'!R195=0,'临-间接'!R195="(空白)"),"",'临-间接'!R195)</f>
        <v/>
      </c>
      <c r="J195" s="34" t="str">
        <f ca="1">IF(OR('临-间接'!N195=0,'临-间接'!N195="(空白)"),"",'临-间接'!N195)</f>
        <v/>
      </c>
      <c r="K195" s="34" t="str">
        <f ca="1">IF(OR('临-间接'!O195=0,'临-间接'!O195="(空白)"),"",'临-间接'!O195)</f>
        <v/>
      </c>
      <c r="L195" s="34" t="str">
        <f ca="1">IF(OR('临-间接'!P195=0,'临-间接'!P195="(空白)"),"",'临-间接'!P195)</f>
        <v/>
      </c>
      <c r="M195">
        <f ca="1">IF('临-间接'!Q195="(空白)",0,'临-间接'!Q195)</f>
        <v>0</v>
      </c>
      <c r="N195" s="97" t="b">
        <f t="shared" ref="N195:N258" ca="1" si="41">AND(LEN(A195)&gt;0,LEN(F195)&gt;3,LEN(G195)&gt;1,H195&gt;0,OR(J195="",J195=0,J195&gt;40000),OR(K195="",K195=0,K195&gt;40000))</f>
        <v>0</v>
      </c>
      <c r="O195" s="97" t="b">
        <f t="shared" ref="O195:O258" ca="1" si="42">AND(N195,OR(I195="",I195=0,LEN(I195)=0,I195="正常"))</f>
        <v>0</v>
      </c>
      <c r="P195" s="97" t="b">
        <f t="shared" ref="P195:P258" ca="1" si="43">AND(K195&lt;&gt;"",K195&gt;40000)</f>
        <v>0</v>
      </c>
      <c r="Q195" s="97" t="b">
        <f t="shared" ref="Q195:Q258" ca="1" si="44">AND(L195&lt;&gt;"",K195&lt;&gt;"",L195&gt;=K195)</f>
        <v>0</v>
      </c>
      <c r="R195" s="97" t="b">
        <f t="shared" ref="R195:R258" ca="1" si="45">AND(N195,J195="",P195)</f>
        <v>0</v>
      </c>
      <c r="S195" s="97" t="str">
        <f t="shared" ref="S195:S258" ca="1" si="46">IF(F195&lt;&gt;"",IF(OR(I195="正常",I195=""),IF(K195&lt;&gt;"",IF(L195&lt;&gt;"","完成","执行"),"未开始"),I195),"")</f>
        <v>未开始</v>
      </c>
      <c r="T195" s="97">
        <f ca="1">IF(AND(N195,P195,NOT(Q195)),NETWORKDAYS(K195,AG195,项目参数!$B$2:$B$200),0)</f>
        <v>0</v>
      </c>
      <c r="U195" s="98">
        <f t="shared" ref="U195:U258" ca="1" si="47">IF(M195&gt;0,T195/M195,0)</f>
        <v>0</v>
      </c>
      <c r="V195" s="117">
        <f t="shared" ref="V195:V258" ca="1" si="48">IF(AND(N195,P195),AH195+T195,0)</f>
        <v>0</v>
      </c>
      <c r="W195" s="117">
        <f t="shared" ref="W195:W258" ca="1" si="49">IF(AND(O195,Q195),H195,0)</f>
        <v>0</v>
      </c>
      <c r="X195" s="117" t="str">
        <f t="shared" ref="X195:X258" ca="1" si="50">IF(N195,H195*M195,"")</f>
        <v/>
      </c>
      <c r="Y195" s="97">
        <f t="shared" ref="Y195:Y258" ca="1" si="51">IF(AND(O195,P195),H195/V195,0)</f>
        <v>0</v>
      </c>
      <c r="Z195" s="97">
        <f t="shared" ref="Z195:Z258" ca="1" si="52">IF(AND(N195,P195),MONTH(IF(Q195,L195,K195)),0)</f>
        <v>0</v>
      </c>
      <c r="AA195" s="97">
        <f ca="1">IF(AND(N195,P195,K195&gt;项目信息!$C$18),INT((IF(Q195,L195,K195)-项目信息!$C$18)/30)+1,0)</f>
        <v>0</v>
      </c>
      <c r="AB195" s="97" t="str">
        <f ca="1">IF(N195,WEEKNUM(IF(L195&lt;&gt;"",L195,IF(K195&lt;&gt;"",K195,J195)-项目信息!$C$18)+1),"")</f>
        <v/>
      </c>
      <c r="AC195" s="97" t="str">
        <f ca="1">IFERROR(VLOOKUP(VLOOKUP(G195,内部通讯录!$B:$F,5,FALSE),项目参数!$I$14:$J$21,2,FALSE),"")</f>
        <v/>
      </c>
      <c r="AD195" s="97" t="str">
        <f ca="1">IF($N195,$AC195*V195/项目参数!$J$29,"")</f>
        <v/>
      </c>
      <c r="AE195" s="97" t="str">
        <f ca="1">IF($N195,$AC195*W195/项目参数!$J$29,"")</f>
        <v/>
      </c>
      <c r="AF195" s="99" t="str">
        <f ca="1">IF(OR('临-间接'!S195=0,'临-间接'!S195="(空白)"),"",'临-间接'!S195)</f>
        <v/>
      </c>
      <c r="AG195" s="34" t="str">
        <f ca="1">IF(P195,IF(L195&lt;&gt;"", L195, IF(OR(I195="暂停",I195="取消"), IFERROR(WORKDAY.INTL($K195,$M195*$H195,1,项目参数!$B$2:$B$200),WORKDAY($K195,$M195*$H195,1)),TODAY())),"")</f>
        <v/>
      </c>
      <c r="AH195">
        <f ca="1">IF(AND(N195,P195),IF('临-间接'!T195="(空白)",0,'临-间接'!T195),0)</f>
        <v>0</v>
      </c>
      <c r="AI195" s="34" t="str">
        <f ca="1">IF($N195,VLOOKUP($B195,项目阶段与里程碑!$B:$E,3,FALSE),"")</f>
        <v/>
      </c>
      <c r="AJ195" s="34" t="str">
        <f ca="1">IF($N195,VLOOKUP($B195,项目阶段与里程碑!$B:$E,4,FALSE),"")</f>
        <v/>
      </c>
      <c r="AK195" s="34" t="str">
        <f t="shared" ref="AK195:AK258" ca="1" si="53">IF(N195,IF(R195,K195,J195),"")</f>
        <v/>
      </c>
      <c r="AL195" s="92" t="str">
        <f ca="1">IF($AK195&lt;&gt;"",IFERROR(NETWORKDAYS.INTL($AI195,$AK195,1,项目参数!$B$2:$B$200),NETWORKDAYS($AI195,$AK195,1)),"")</f>
        <v/>
      </c>
      <c r="AM195" s="92" t="str">
        <f ca="1">IF(K195&lt;&gt;"",IFERROR(NETWORKDAYS.INTL($AI195,$K195,1,项目参数!$B$2:$B$200),NETWORKDAYS($AI195,$K195,1)),"")</f>
        <v/>
      </c>
      <c r="AN195" s="92" t="str">
        <f ca="1">IF(L195&lt;&gt;"",IFERROR(NETWORKDAYS.INTL($AI195,$L195,1,项目参数!$B$2:$B$200),NETWORKDAYS($AI195,$L195,1)),"")</f>
        <v/>
      </c>
    </row>
    <row r="196" spans="1:40">
      <c r="A196">
        <f ca="1">IF('临-间接'!F196="(空白)","",'临-间接'!F196)</f>
        <v>0</v>
      </c>
      <c r="B196">
        <f ca="1">IF('临-间接'!G196="(空白)","",'临-间接'!G196)</f>
        <v>0</v>
      </c>
      <c r="C196">
        <f ca="1">IF('临-间接'!I196="(空白)","",'临-间接'!I196)</f>
        <v>0</v>
      </c>
      <c r="D196">
        <f ca="1">IF('临-间接'!J196="(空白)","",'临-间接'!J196)</f>
        <v>0</v>
      </c>
      <c r="E196">
        <f ca="1">IF('临-间接'!K196="(空白)","",'临-间接'!K196)</f>
        <v>0</v>
      </c>
      <c r="F196">
        <f ca="1">IF('临-间接'!H196="(空白)","",'临-间接'!H196)</f>
        <v>0</v>
      </c>
      <c r="G196">
        <f ca="1">IF('临-间接'!L196="(空白)","",'临-间接'!L196)</f>
        <v>0</v>
      </c>
      <c r="H196">
        <f ca="1">IF('临-间接'!M196="(空白)",0,'临-间接'!M196)</f>
        <v>0</v>
      </c>
      <c r="I196" t="str">
        <f ca="1">IF(OR('临-间接'!R196=0,'临-间接'!R196="(空白)"),"",'临-间接'!R196)</f>
        <v/>
      </c>
      <c r="J196" s="34" t="str">
        <f ca="1">IF(OR('临-间接'!N196=0,'临-间接'!N196="(空白)"),"",'临-间接'!N196)</f>
        <v/>
      </c>
      <c r="K196" s="34" t="str">
        <f ca="1">IF(OR('临-间接'!O196=0,'临-间接'!O196="(空白)"),"",'临-间接'!O196)</f>
        <v/>
      </c>
      <c r="L196" s="34" t="str">
        <f ca="1">IF(OR('临-间接'!P196=0,'临-间接'!P196="(空白)"),"",'临-间接'!P196)</f>
        <v/>
      </c>
      <c r="M196">
        <f ca="1">IF('临-间接'!Q196="(空白)",0,'临-间接'!Q196)</f>
        <v>0</v>
      </c>
      <c r="N196" s="97" t="b">
        <f t="shared" ca="1" si="41"/>
        <v>0</v>
      </c>
      <c r="O196" s="97" t="b">
        <f t="shared" ca="1" si="42"/>
        <v>0</v>
      </c>
      <c r="P196" s="97" t="b">
        <f t="shared" ca="1" si="43"/>
        <v>0</v>
      </c>
      <c r="Q196" s="97" t="b">
        <f t="shared" ca="1" si="44"/>
        <v>0</v>
      </c>
      <c r="R196" s="97" t="b">
        <f t="shared" ca="1" si="45"/>
        <v>0</v>
      </c>
      <c r="S196" s="97" t="str">
        <f t="shared" ca="1" si="46"/>
        <v>未开始</v>
      </c>
      <c r="T196" s="97">
        <f ca="1">IF(AND(N196,P196,NOT(Q196)),NETWORKDAYS(K196,AG196,项目参数!$B$2:$B$200),0)</f>
        <v>0</v>
      </c>
      <c r="U196" s="98">
        <f t="shared" ca="1" si="47"/>
        <v>0</v>
      </c>
      <c r="V196" s="117">
        <f t="shared" ca="1" si="48"/>
        <v>0</v>
      </c>
      <c r="W196" s="117">
        <f t="shared" ca="1" si="49"/>
        <v>0</v>
      </c>
      <c r="X196" s="117" t="str">
        <f t="shared" ca="1" si="50"/>
        <v/>
      </c>
      <c r="Y196" s="97">
        <f t="shared" ca="1" si="51"/>
        <v>0</v>
      </c>
      <c r="Z196" s="97">
        <f t="shared" ca="1" si="52"/>
        <v>0</v>
      </c>
      <c r="AA196" s="97">
        <f ca="1">IF(AND(N196,P196,K196&gt;项目信息!$C$18),INT((IF(Q196,L196,K196)-项目信息!$C$18)/30)+1,0)</f>
        <v>0</v>
      </c>
      <c r="AB196" s="97" t="str">
        <f ca="1">IF(N196,WEEKNUM(IF(L196&lt;&gt;"",L196,IF(K196&lt;&gt;"",K196,J196)-项目信息!$C$18)+1),"")</f>
        <v/>
      </c>
      <c r="AC196" s="97" t="str">
        <f ca="1">IFERROR(VLOOKUP(VLOOKUP(G196,内部通讯录!$B:$F,5,FALSE),项目参数!$I$14:$J$21,2,FALSE),"")</f>
        <v/>
      </c>
      <c r="AD196" s="97" t="str">
        <f ca="1">IF($N196,$AC196*V196/项目参数!$J$29,"")</f>
        <v/>
      </c>
      <c r="AE196" s="97" t="str">
        <f ca="1">IF($N196,$AC196*W196/项目参数!$J$29,"")</f>
        <v/>
      </c>
      <c r="AF196" s="99" t="str">
        <f ca="1">IF(OR('临-间接'!S196=0,'临-间接'!S196="(空白)"),"",'临-间接'!S196)</f>
        <v/>
      </c>
      <c r="AG196" s="34" t="str">
        <f ca="1">IF(P196,IF(L196&lt;&gt;"", L196, IF(OR(I196="暂停",I196="取消"), IFERROR(WORKDAY.INTL($K196,$M196*$H196,1,项目参数!$B$2:$B$200),WORKDAY($K196,$M196*$H196,1)),TODAY())),"")</f>
        <v/>
      </c>
      <c r="AH196">
        <f ca="1">IF(AND(N196,P196),IF('临-间接'!T196="(空白)",0,'临-间接'!T196),0)</f>
        <v>0</v>
      </c>
      <c r="AI196" s="34" t="str">
        <f ca="1">IF($N196,VLOOKUP($B196,项目阶段与里程碑!$B:$E,3,FALSE),"")</f>
        <v/>
      </c>
      <c r="AJ196" s="34" t="str">
        <f ca="1">IF($N196,VLOOKUP($B196,项目阶段与里程碑!$B:$E,4,FALSE),"")</f>
        <v/>
      </c>
      <c r="AK196" s="34" t="str">
        <f t="shared" ca="1" si="53"/>
        <v/>
      </c>
      <c r="AL196" s="92" t="str">
        <f ca="1">IF($AK196&lt;&gt;"",IFERROR(NETWORKDAYS.INTL($AI196,$AK196,1,项目参数!$B$2:$B$200),NETWORKDAYS($AI196,$AK196,1)),"")</f>
        <v/>
      </c>
      <c r="AM196" s="92" t="str">
        <f ca="1">IF(K196&lt;&gt;"",IFERROR(NETWORKDAYS.INTL($AI196,$K196,1,项目参数!$B$2:$B$200),NETWORKDAYS($AI196,$K196,1)),"")</f>
        <v/>
      </c>
      <c r="AN196" s="92" t="str">
        <f ca="1">IF(L196&lt;&gt;"",IFERROR(NETWORKDAYS.INTL($AI196,$L196,1,项目参数!$B$2:$B$200),NETWORKDAYS($AI196,$L196,1)),"")</f>
        <v/>
      </c>
    </row>
    <row r="197" spans="1:40">
      <c r="A197">
        <f ca="1">IF('临-间接'!F197="(空白)","",'临-间接'!F197)</f>
        <v>0</v>
      </c>
      <c r="B197">
        <f ca="1">IF('临-间接'!G197="(空白)","",'临-间接'!G197)</f>
        <v>0</v>
      </c>
      <c r="C197">
        <f ca="1">IF('临-间接'!I197="(空白)","",'临-间接'!I197)</f>
        <v>0</v>
      </c>
      <c r="D197">
        <f ca="1">IF('临-间接'!J197="(空白)","",'临-间接'!J197)</f>
        <v>0</v>
      </c>
      <c r="E197">
        <f ca="1">IF('临-间接'!K197="(空白)","",'临-间接'!K197)</f>
        <v>0</v>
      </c>
      <c r="F197">
        <f ca="1">IF('临-间接'!H197="(空白)","",'临-间接'!H197)</f>
        <v>0</v>
      </c>
      <c r="G197">
        <f ca="1">IF('临-间接'!L197="(空白)","",'临-间接'!L197)</f>
        <v>0</v>
      </c>
      <c r="H197">
        <f ca="1">IF('临-间接'!M197="(空白)",0,'临-间接'!M197)</f>
        <v>0</v>
      </c>
      <c r="I197" t="str">
        <f ca="1">IF(OR('临-间接'!R197=0,'临-间接'!R197="(空白)"),"",'临-间接'!R197)</f>
        <v/>
      </c>
      <c r="J197" s="34" t="str">
        <f ca="1">IF(OR('临-间接'!N197=0,'临-间接'!N197="(空白)"),"",'临-间接'!N197)</f>
        <v/>
      </c>
      <c r="K197" s="34" t="str">
        <f ca="1">IF(OR('临-间接'!O197=0,'临-间接'!O197="(空白)"),"",'临-间接'!O197)</f>
        <v/>
      </c>
      <c r="L197" s="34" t="str">
        <f ca="1">IF(OR('临-间接'!P197=0,'临-间接'!P197="(空白)"),"",'临-间接'!P197)</f>
        <v/>
      </c>
      <c r="M197">
        <f ca="1">IF('临-间接'!Q197="(空白)",0,'临-间接'!Q197)</f>
        <v>0</v>
      </c>
      <c r="N197" s="97" t="b">
        <f t="shared" ca="1" si="41"/>
        <v>0</v>
      </c>
      <c r="O197" s="97" t="b">
        <f t="shared" ca="1" si="42"/>
        <v>0</v>
      </c>
      <c r="P197" s="97" t="b">
        <f t="shared" ca="1" si="43"/>
        <v>0</v>
      </c>
      <c r="Q197" s="97" t="b">
        <f t="shared" ca="1" si="44"/>
        <v>0</v>
      </c>
      <c r="R197" s="97" t="b">
        <f t="shared" ca="1" si="45"/>
        <v>0</v>
      </c>
      <c r="S197" s="97" t="str">
        <f t="shared" ca="1" si="46"/>
        <v>未开始</v>
      </c>
      <c r="T197" s="97">
        <f ca="1">IF(AND(N197,P197,NOT(Q197)),NETWORKDAYS(K197,AG197,项目参数!$B$2:$B$200),0)</f>
        <v>0</v>
      </c>
      <c r="U197" s="98">
        <f t="shared" ca="1" si="47"/>
        <v>0</v>
      </c>
      <c r="V197" s="117">
        <f t="shared" ca="1" si="48"/>
        <v>0</v>
      </c>
      <c r="W197" s="117">
        <f t="shared" ca="1" si="49"/>
        <v>0</v>
      </c>
      <c r="X197" s="117" t="str">
        <f t="shared" ca="1" si="50"/>
        <v/>
      </c>
      <c r="Y197" s="97">
        <f t="shared" ca="1" si="51"/>
        <v>0</v>
      </c>
      <c r="Z197" s="97">
        <f t="shared" ca="1" si="52"/>
        <v>0</v>
      </c>
      <c r="AA197" s="97">
        <f ca="1">IF(AND(N197,P197,K197&gt;项目信息!$C$18),INT((IF(Q197,L197,K197)-项目信息!$C$18)/30)+1,0)</f>
        <v>0</v>
      </c>
      <c r="AB197" s="97" t="str">
        <f ca="1">IF(N197,WEEKNUM(IF(L197&lt;&gt;"",L197,IF(K197&lt;&gt;"",K197,J197)-项目信息!$C$18)+1),"")</f>
        <v/>
      </c>
      <c r="AC197" s="97" t="str">
        <f ca="1">IFERROR(VLOOKUP(VLOOKUP(G197,内部通讯录!$B:$F,5,FALSE),项目参数!$I$14:$J$21,2,FALSE),"")</f>
        <v/>
      </c>
      <c r="AD197" s="97" t="str">
        <f ca="1">IF($N197,$AC197*V197/项目参数!$J$29,"")</f>
        <v/>
      </c>
      <c r="AE197" s="97" t="str">
        <f ca="1">IF($N197,$AC197*W197/项目参数!$J$29,"")</f>
        <v/>
      </c>
      <c r="AF197" s="99" t="str">
        <f ca="1">IF(OR('临-间接'!S197=0,'临-间接'!S197="(空白)"),"",'临-间接'!S197)</f>
        <v/>
      </c>
      <c r="AG197" s="34" t="str">
        <f ca="1">IF(P197,IF(L197&lt;&gt;"", L197, IF(OR(I197="暂停",I197="取消"), IFERROR(WORKDAY.INTL($K197,$M197*$H197,1,项目参数!$B$2:$B$200),WORKDAY($K197,$M197*$H197,1)),TODAY())),"")</f>
        <v/>
      </c>
      <c r="AH197">
        <f ca="1">IF(AND(N197,P197),IF('临-间接'!T197="(空白)",0,'临-间接'!T197),0)</f>
        <v>0</v>
      </c>
      <c r="AI197" s="34" t="str">
        <f ca="1">IF($N197,VLOOKUP($B197,项目阶段与里程碑!$B:$E,3,FALSE),"")</f>
        <v/>
      </c>
      <c r="AJ197" s="34" t="str">
        <f ca="1">IF($N197,VLOOKUP($B197,项目阶段与里程碑!$B:$E,4,FALSE),"")</f>
        <v/>
      </c>
      <c r="AK197" s="34" t="str">
        <f t="shared" ca="1" si="53"/>
        <v/>
      </c>
      <c r="AL197" s="92" t="str">
        <f ca="1">IF($AK197&lt;&gt;"",IFERROR(NETWORKDAYS.INTL($AI197,$AK197,1,项目参数!$B$2:$B$200),NETWORKDAYS($AI197,$AK197,1)),"")</f>
        <v/>
      </c>
      <c r="AM197" s="92" t="str">
        <f ca="1">IF(K197&lt;&gt;"",IFERROR(NETWORKDAYS.INTL($AI197,$K197,1,项目参数!$B$2:$B$200),NETWORKDAYS($AI197,$K197,1)),"")</f>
        <v/>
      </c>
      <c r="AN197" s="92" t="str">
        <f ca="1">IF(L197&lt;&gt;"",IFERROR(NETWORKDAYS.INTL($AI197,$L197,1,项目参数!$B$2:$B$200),NETWORKDAYS($AI197,$L197,1)),"")</f>
        <v/>
      </c>
    </row>
    <row r="198" spans="1:40">
      <c r="A198">
        <f ca="1">IF('临-间接'!F198="(空白)","",'临-间接'!F198)</f>
        <v>0</v>
      </c>
      <c r="B198">
        <f ca="1">IF('临-间接'!G198="(空白)","",'临-间接'!G198)</f>
        <v>0</v>
      </c>
      <c r="C198">
        <f ca="1">IF('临-间接'!I198="(空白)","",'临-间接'!I198)</f>
        <v>0</v>
      </c>
      <c r="D198">
        <f ca="1">IF('临-间接'!J198="(空白)","",'临-间接'!J198)</f>
        <v>0</v>
      </c>
      <c r="E198">
        <f ca="1">IF('临-间接'!K198="(空白)","",'临-间接'!K198)</f>
        <v>0</v>
      </c>
      <c r="F198">
        <f ca="1">IF('临-间接'!H198="(空白)","",'临-间接'!H198)</f>
        <v>0</v>
      </c>
      <c r="G198">
        <f ca="1">IF('临-间接'!L198="(空白)","",'临-间接'!L198)</f>
        <v>0</v>
      </c>
      <c r="H198">
        <f ca="1">IF('临-间接'!M198="(空白)",0,'临-间接'!M198)</f>
        <v>0</v>
      </c>
      <c r="I198" t="str">
        <f ca="1">IF(OR('临-间接'!R198=0,'临-间接'!R198="(空白)"),"",'临-间接'!R198)</f>
        <v/>
      </c>
      <c r="J198" s="34" t="str">
        <f ca="1">IF(OR('临-间接'!N198=0,'临-间接'!N198="(空白)"),"",'临-间接'!N198)</f>
        <v/>
      </c>
      <c r="K198" s="34" t="str">
        <f ca="1">IF(OR('临-间接'!O198=0,'临-间接'!O198="(空白)"),"",'临-间接'!O198)</f>
        <v/>
      </c>
      <c r="L198" s="34" t="str">
        <f ca="1">IF(OR('临-间接'!P198=0,'临-间接'!P198="(空白)"),"",'临-间接'!P198)</f>
        <v/>
      </c>
      <c r="M198">
        <f ca="1">IF('临-间接'!Q198="(空白)",0,'临-间接'!Q198)</f>
        <v>0</v>
      </c>
      <c r="N198" s="97" t="b">
        <f t="shared" ca="1" si="41"/>
        <v>0</v>
      </c>
      <c r="O198" s="97" t="b">
        <f t="shared" ca="1" si="42"/>
        <v>0</v>
      </c>
      <c r="P198" s="97" t="b">
        <f t="shared" ca="1" si="43"/>
        <v>0</v>
      </c>
      <c r="Q198" s="97" t="b">
        <f t="shared" ca="1" si="44"/>
        <v>0</v>
      </c>
      <c r="R198" s="97" t="b">
        <f t="shared" ca="1" si="45"/>
        <v>0</v>
      </c>
      <c r="S198" s="97" t="str">
        <f t="shared" ca="1" si="46"/>
        <v>未开始</v>
      </c>
      <c r="T198" s="97">
        <f ca="1">IF(AND(N198,P198,NOT(Q198)),NETWORKDAYS(K198,AG198,项目参数!$B$2:$B$200),0)</f>
        <v>0</v>
      </c>
      <c r="U198" s="98">
        <f t="shared" ca="1" si="47"/>
        <v>0</v>
      </c>
      <c r="V198" s="117">
        <f t="shared" ca="1" si="48"/>
        <v>0</v>
      </c>
      <c r="W198" s="117">
        <f t="shared" ca="1" si="49"/>
        <v>0</v>
      </c>
      <c r="X198" s="117" t="str">
        <f t="shared" ca="1" si="50"/>
        <v/>
      </c>
      <c r="Y198" s="97">
        <f t="shared" ca="1" si="51"/>
        <v>0</v>
      </c>
      <c r="Z198" s="97">
        <f t="shared" ca="1" si="52"/>
        <v>0</v>
      </c>
      <c r="AA198" s="97">
        <f ca="1">IF(AND(N198,P198,K198&gt;项目信息!$C$18),INT((IF(Q198,L198,K198)-项目信息!$C$18)/30)+1,0)</f>
        <v>0</v>
      </c>
      <c r="AB198" s="97" t="str">
        <f ca="1">IF(N198,WEEKNUM(IF(L198&lt;&gt;"",L198,IF(K198&lt;&gt;"",K198,J198)-项目信息!$C$18)+1),"")</f>
        <v/>
      </c>
      <c r="AC198" s="97" t="str">
        <f ca="1">IFERROR(VLOOKUP(VLOOKUP(G198,内部通讯录!$B:$F,5,FALSE),项目参数!$I$14:$J$21,2,FALSE),"")</f>
        <v/>
      </c>
      <c r="AD198" s="97" t="str">
        <f ca="1">IF($N198,$AC198*V198/项目参数!$J$29,"")</f>
        <v/>
      </c>
      <c r="AE198" s="97" t="str">
        <f ca="1">IF($N198,$AC198*W198/项目参数!$J$29,"")</f>
        <v/>
      </c>
      <c r="AF198" s="99" t="str">
        <f ca="1">IF(OR('临-间接'!S198=0,'临-间接'!S198="(空白)"),"",'临-间接'!S198)</f>
        <v/>
      </c>
      <c r="AG198" s="34" t="str">
        <f ca="1">IF(P198,IF(L198&lt;&gt;"", L198, IF(OR(I198="暂停",I198="取消"), IFERROR(WORKDAY.INTL($K198,$M198*$H198,1,项目参数!$B$2:$B$200),WORKDAY($K198,$M198*$H198,1)),TODAY())),"")</f>
        <v/>
      </c>
      <c r="AH198">
        <f ca="1">IF(AND(N198,P198),IF('临-间接'!T198="(空白)",0,'临-间接'!T198),0)</f>
        <v>0</v>
      </c>
      <c r="AI198" s="34" t="str">
        <f ca="1">IF($N198,VLOOKUP($B198,项目阶段与里程碑!$B:$E,3,FALSE),"")</f>
        <v/>
      </c>
      <c r="AJ198" s="34" t="str">
        <f ca="1">IF($N198,VLOOKUP($B198,项目阶段与里程碑!$B:$E,4,FALSE),"")</f>
        <v/>
      </c>
      <c r="AK198" s="34" t="str">
        <f t="shared" ca="1" si="53"/>
        <v/>
      </c>
      <c r="AL198" s="92" t="str">
        <f ca="1">IF($AK198&lt;&gt;"",IFERROR(NETWORKDAYS.INTL($AI198,$AK198,1,项目参数!$B$2:$B$200),NETWORKDAYS($AI198,$AK198,1)),"")</f>
        <v/>
      </c>
      <c r="AM198" s="92" t="str">
        <f ca="1">IF(K198&lt;&gt;"",IFERROR(NETWORKDAYS.INTL($AI198,$K198,1,项目参数!$B$2:$B$200),NETWORKDAYS($AI198,$K198,1)),"")</f>
        <v/>
      </c>
      <c r="AN198" s="92" t="str">
        <f ca="1">IF(L198&lt;&gt;"",IFERROR(NETWORKDAYS.INTL($AI198,$L198,1,项目参数!$B$2:$B$200),NETWORKDAYS($AI198,$L198,1)),"")</f>
        <v/>
      </c>
    </row>
    <row r="199" spans="1:40">
      <c r="A199">
        <f ca="1">IF('临-间接'!F199="(空白)","",'临-间接'!F199)</f>
        <v>0</v>
      </c>
      <c r="B199">
        <f ca="1">IF('临-间接'!G199="(空白)","",'临-间接'!G199)</f>
        <v>0</v>
      </c>
      <c r="C199">
        <f ca="1">IF('临-间接'!I199="(空白)","",'临-间接'!I199)</f>
        <v>0</v>
      </c>
      <c r="D199">
        <f ca="1">IF('临-间接'!J199="(空白)","",'临-间接'!J199)</f>
        <v>0</v>
      </c>
      <c r="E199">
        <f ca="1">IF('临-间接'!K199="(空白)","",'临-间接'!K199)</f>
        <v>0</v>
      </c>
      <c r="F199">
        <f ca="1">IF('临-间接'!H199="(空白)","",'临-间接'!H199)</f>
        <v>0</v>
      </c>
      <c r="G199">
        <f ca="1">IF('临-间接'!L199="(空白)","",'临-间接'!L199)</f>
        <v>0</v>
      </c>
      <c r="H199">
        <f ca="1">IF('临-间接'!M199="(空白)",0,'临-间接'!M199)</f>
        <v>0</v>
      </c>
      <c r="I199" t="str">
        <f ca="1">IF(OR('临-间接'!R199=0,'临-间接'!R199="(空白)"),"",'临-间接'!R199)</f>
        <v/>
      </c>
      <c r="J199" s="34" t="str">
        <f ca="1">IF(OR('临-间接'!N199=0,'临-间接'!N199="(空白)"),"",'临-间接'!N199)</f>
        <v/>
      </c>
      <c r="K199" s="34" t="str">
        <f ca="1">IF(OR('临-间接'!O199=0,'临-间接'!O199="(空白)"),"",'临-间接'!O199)</f>
        <v/>
      </c>
      <c r="L199" s="34" t="str">
        <f ca="1">IF(OR('临-间接'!P199=0,'临-间接'!P199="(空白)"),"",'临-间接'!P199)</f>
        <v/>
      </c>
      <c r="M199">
        <f ca="1">IF('临-间接'!Q199="(空白)",0,'临-间接'!Q199)</f>
        <v>0</v>
      </c>
      <c r="N199" s="97" t="b">
        <f t="shared" ca="1" si="41"/>
        <v>0</v>
      </c>
      <c r="O199" s="97" t="b">
        <f t="shared" ca="1" si="42"/>
        <v>0</v>
      </c>
      <c r="P199" s="97" t="b">
        <f t="shared" ca="1" si="43"/>
        <v>0</v>
      </c>
      <c r="Q199" s="97" t="b">
        <f t="shared" ca="1" si="44"/>
        <v>0</v>
      </c>
      <c r="R199" s="97" t="b">
        <f t="shared" ca="1" si="45"/>
        <v>0</v>
      </c>
      <c r="S199" s="97" t="str">
        <f t="shared" ca="1" si="46"/>
        <v>未开始</v>
      </c>
      <c r="T199" s="97">
        <f ca="1">IF(AND(N199,P199,NOT(Q199)),NETWORKDAYS(K199,AG199,项目参数!$B$2:$B$200),0)</f>
        <v>0</v>
      </c>
      <c r="U199" s="98">
        <f t="shared" ca="1" si="47"/>
        <v>0</v>
      </c>
      <c r="V199" s="117">
        <f t="shared" ca="1" si="48"/>
        <v>0</v>
      </c>
      <c r="W199" s="117">
        <f t="shared" ca="1" si="49"/>
        <v>0</v>
      </c>
      <c r="X199" s="117" t="str">
        <f t="shared" ca="1" si="50"/>
        <v/>
      </c>
      <c r="Y199" s="97">
        <f t="shared" ca="1" si="51"/>
        <v>0</v>
      </c>
      <c r="Z199" s="97">
        <f t="shared" ca="1" si="52"/>
        <v>0</v>
      </c>
      <c r="AA199" s="97">
        <f ca="1">IF(AND(N199,P199,K199&gt;项目信息!$C$18),INT((IF(Q199,L199,K199)-项目信息!$C$18)/30)+1,0)</f>
        <v>0</v>
      </c>
      <c r="AB199" s="97" t="str">
        <f ca="1">IF(N199,WEEKNUM(IF(L199&lt;&gt;"",L199,IF(K199&lt;&gt;"",K199,J199)-项目信息!$C$18)+1),"")</f>
        <v/>
      </c>
      <c r="AC199" s="97" t="str">
        <f ca="1">IFERROR(VLOOKUP(VLOOKUP(G199,内部通讯录!$B:$F,5,FALSE),项目参数!$I$14:$J$21,2,FALSE),"")</f>
        <v/>
      </c>
      <c r="AD199" s="97" t="str">
        <f ca="1">IF($N199,$AC199*V199/项目参数!$J$29,"")</f>
        <v/>
      </c>
      <c r="AE199" s="97" t="str">
        <f ca="1">IF($N199,$AC199*W199/项目参数!$J$29,"")</f>
        <v/>
      </c>
      <c r="AF199" s="99" t="str">
        <f ca="1">IF(OR('临-间接'!S199=0,'临-间接'!S199="(空白)"),"",'临-间接'!S199)</f>
        <v/>
      </c>
      <c r="AG199" s="34" t="str">
        <f ca="1">IF(P199,IF(L199&lt;&gt;"", L199, IF(OR(I199="暂停",I199="取消"), IFERROR(WORKDAY.INTL($K199,$M199*$H199,1,项目参数!$B$2:$B$200),WORKDAY($K199,$M199*$H199,1)),TODAY())),"")</f>
        <v/>
      </c>
      <c r="AH199">
        <f ca="1">IF(AND(N199,P199),IF('临-间接'!T199="(空白)",0,'临-间接'!T199),0)</f>
        <v>0</v>
      </c>
      <c r="AI199" s="34" t="str">
        <f ca="1">IF($N199,VLOOKUP($B199,项目阶段与里程碑!$B:$E,3,FALSE),"")</f>
        <v/>
      </c>
      <c r="AJ199" s="34" t="str">
        <f ca="1">IF($N199,VLOOKUP($B199,项目阶段与里程碑!$B:$E,4,FALSE),"")</f>
        <v/>
      </c>
      <c r="AK199" s="34" t="str">
        <f t="shared" ca="1" si="53"/>
        <v/>
      </c>
      <c r="AL199" s="92" t="str">
        <f ca="1">IF($AK199&lt;&gt;"",IFERROR(NETWORKDAYS.INTL($AI199,$AK199,1,项目参数!$B$2:$B$200),NETWORKDAYS($AI199,$AK199,1)),"")</f>
        <v/>
      </c>
      <c r="AM199" s="92" t="str">
        <f ca="1">IF(K199&lt;&gt;"",IFERROR(NETWORKDAYS.INTL($AI199,$K199,1,项目参数!$B$2:$B$200),NETWORKDAYS($AI199,$K199,1)),"")</f>
        <v/>
      </c>
      <c r="AN199" s="92" t="str">
        <f ca="1">IF(L199&lt;&gt;"",IFERROR(NETWORKDAYS.INTL($AI199,$L199,1,项目参数!$B$2:$B$200),NETWORKDAYS($AI199,$L199,1)),"")</f>
        <v/>
      </c>
    </row>
    <row r="200" spans="1:40">
      <c r="A200">
        <f ca="1">IF('临-间接'!F200="(空白)","",'临-间接'!F200)</f>
        <v>0</v>
      </c>
      <c r="B200">
        <f ca="1">IF('临-间接'!G200="(空白)","",'临-间接'!G200)</f>
        <v>0</v>
      </c>
      <c r="C200">
        <f ca="1">IF('临-间接'!I200="(空白)","",'临-间接'!I200)</f>
        <v>0</v>
      </c>
      <c r="D200">
        <f ca="1">IF('临-间接'!J200="(空白)","",'临-间接'!J200)</f>
        <v>0</v>
      </c>
      <c r="E200">
        <f ca="1">IF('临-间接'!K200="(空白)","",'临-间接'!K200)</f>
        <v>0</v>
      </c>
      <c r="F200">
        <f ca="1">IF('临-间接'!H200="(空白)","",'临-间接'!H200)</f>
        <v>0</v>
      </c>
      <c r="G200">
        <f ca="1">IF('临-间接'!L200="(空白)","",'临-间接'!L200)</f>
        <v>0</v>
      </c>
      <c r="H200">
        <f ca="1">IF('临-间接'!M200="(空白)",0,'临-间接'!M200)</f>
        <v>0</v>
      </c>
      <c r="I200" t="str">
        <f ca="1">IF(OR('临-间接'!R200=0,'临-间接'!R200="(空白)"),"",'临-间接'!R200)</f>
        <v/>
      </c>
      <c r="J200" s="34" t="str">
        <f ca="1">IF(OR('临-间接'!N200=0,'临-间接'!N200="(空白)"),"",'临-间接'!N200)</f>
        <v/>
      </c>
      <c r="K200" s="34" t="str">
        <f ca="1">IF(OR('临-间接'!O200=0,'临-间接'!O200="(空白)"),"",'临-间接'!O200)</f>
        <v/>
      </c>
      <c r="L200" s="34" t="str">
        <f ca="1">IF(OR('临-间接'!P200=0,'临-间接'!P200="(空白)"),"",'临-间接'!P200)</f>
        <v/>
      </c>
      <c r="M200">
        <f ca="1">IF('临-间接'!Q200="(空白)",0,'临-间接'!Q200)</f>
        <v>0</v>
      </c>
      <c r="N200" s="97" t="b">
        <f t="shared" ca="1" si="41"/>
        <v>0</v>
      </c>
      <c r="O200" s="97" t="b">
        <f t="shared" ca="1" si="42"/>
        <v>0</v>
      </c>
      <c r="P200" s="97" t="b">
        <f t="shared" ca="1" si="43"/>
        <v>0</v>
      </c>
      <c r="Q200" s="97" t="b">
        <f t="shared" ca="1" si="44"/>
        <v>0</v>
      </c>
      <c r="R200" s="97" t="b">
        <f t="shared" ca="1" si="45"/>
        <v>0</v>
      </c>
      <c r="S200" s="97" t="str">
        <f t="shared" ca="1" si="46"/>
        <v>未开始</v>
      </c>
      <c r="T200" s="97">
        <f ca="1">IF(AND(N200,P200,NOT(Q200)),NETWORKDAYS(K200,AG200,项目参数!$B$2:$B$200),0)</f>
        <v>0</v>
      </c>
      <c r="U200" s="98">
        <f t="shared" ca="1" si="47"/>
        <v>0</v>
      </c>
      <c r="V200" s="117">
        <f t="shared" ca="1" si="48"/>
        <v>0</v>
      </c>
      <c r="W200" s="117">
        <f t="shared" ca="1" si="49"/>
        <v>0</v>
      </c>
      <c r="X200" s="117" t="str">
        <f t="shared" ca="1" si="50"/>
        <v/>
      </c>
      <c r="Y200" s="97">
        <f t="shared" ca="1" si="51"/>
        <v>0</v>
      </c>
      <c r="Z200" s="97">
        <f t="shared" ca="1" si="52"/>
        <v>0</v>
      </c>
      <c r="AA200" s="97">
        <f ca="1">IF(AND(N200,P200,K200&gt;项目信息!$C$18),INT((IF(Q200,L200,K200)-项目信息!$C$18)/30)+1,0)</f>
        <v>0</v>
      </c>
      <c r="AB200" s="97" t="str">
        <f ca="1">IF(N200,WEEKNUM(IF(L200&lt;&gt;"",L200,IF(K200&lt;&gt;"",K200,J200)-项目信息!$C$18)+1),"")</f>
        <v/>
      </c>
      <c r="AC200" s="97" t="str">
        <f ca="1">IFERROR(VLOOKUP(VLOOKUP(G200,内部通讯录!$B:$F,5,FALSE),项目参数!$I$14:$J$21,2,FALSE),"")</f>
        <v/>
      </c>
      <c r="AD200" s="97" t="str">
        <f ca="1">IF($N200,$AC200*V200/项目参数!$J$29,"")</f>
        <v/>
      </c>
      <c r="AE200" s="97" t="str">
        <f ca="1">IF($N200,$AC200*W200/项目参数!$J$29,"")</f>
        <v/>
      </c>
      <c r="AF200" s="99" t="str">
        <f ca="1">IF(OR('临-间接'!S200=0,'临-间接'!S200="(空白)"),"",'临-间接'!S200)</f>
        <v/>
      </c>
      <c r="AG200" s="34" t="str">
        <f ca="1">IF(P200,IF(L200&lt;&gt;"", L200, IF(OR(I200="暂停",I200="取消"), IFERROR(WORKDAY.INTL($K200,$M200*$H200,1,项目参数!$B$2:$B$200),WORKDAY($K200,$M200*$H200,1)),TODAY())),"")</f>
        <v/>
      </c>
      <c r="AH200">
        <f ca="1">IF(AND(N200,P200),IF('临-间接'!T200="(空白)",0,'临-间接'!T200),0)</f>
        <v>0</v>
      </c>
      <c r="AI200" s="34" t="str">
        <f ca="1">IF($N200,VLOOKUP($B200,项目阶段与里程碑!$B:$E,3,FALSE),"")</f>
        <v/>
      </c>
      <c r="AJ200" s="34" t="str">
        <f ca="1">IF($N200,VLOOKUP($B200,项目阶段与里程碑!$B:$E,4,FALSE),"")</f>
        <v/>
      </c>
      <c r="AK200" s="34" t="str">
        <f t="shared" ca="1" si="53"/>
        <v/>
      </c>
      <c r="AL200" s="92" t="str">
        <f ca="1">IF($AK200&lt;&gt;"",IFERROR(NETWORKDAYS.INTL($AI200,$AK200,1,项目参数!$B$2:$B$200),NETWORKDAYS($AI200,$AK200,1)),"")</f>
        <v/>
      </c>
      <c r="AM200" s="92" t="str">
        <f ca="1">IF(K200&lt;&gt;"",IFERROR(NETWORKDAYS.INTL($AI200,$K200,1,项目参数!$B$2:$B$200),NETWORKDAYS($AI200,$K200,1)),"")</f>
        <v/>
      </c>
      <c r="AN200" s="92" t="str">
        <f ca="1">IF(L200&lt;&gt;"",IFERROR(NETWORKDAYS.INTL($AI200,$L200,1,项目参数!$B$2:$B$200),NETWORKDAYS($AI200,$L200,1)),"")</f>
        <v/>
      </c>
    </row>
    <row r="201" spans="1:40">
      <c r="A201">
        <f ca="1">IF('临-间接'!F201="(空白)","",'临-间接'!F201)</f>
        <v>0</v>
      </c>
      <c r="B201">
        <f ca="1">IF('临-间接'!G201="(空白)","",'临-间接'!G201)</f>
        <v>0</v>
      </c>
      <c r="C201">
        <f ca="1">IF('临-间接'!I201="(空白)","",'临-间接'!I201)</f>
        <v>0</v>
      </c>
      <c r="D201">
        <f ca="1">IF('临-间接'!J201="(空白)","",'临-间接'!J201)</f>
        <v>0</v>
      </c>
      <c r="E201">
        <f ca="1">IF('临-间接'!K201="(空白)","",'临-间接'!K201)</f>
        <v>0</v>
      </c>
      <c r="F201">
        <f ca="1">IF('临-间接'!H201="(空白)","",'临-间接'!H201)</f>
        <v>0</v>
      </c>
      <c r="G201">
        <f ca="1">IF('临-间接'!L201="(空白)","",'临-间接'!L201)</f>
        <v>0</v>
      </c>
      <c r="H201">
        <f ca="1">IF('临-间接'!M201="(空白)",0,'临-间接'!M201)</f>
        <v>0</v>
      </c>
      <c r="I201" t="str">
        <f ca="1">IF(OR('临-间接'!R201=0,'临-间接'!R201="(空白)"),"",'临-间接'!R201)</f>
        <v/>
      </c>
      <c r="J201" s="34" t="str">
        <f ca="1">IF(OR('临-间接'!N201=0,'临-间接'!N201="(空白)"),"",'临-间接'!N201)</f>
        <v/>
      </c>
      <c r="K201" s="34" t="str">
        <f ca="1">IF(OR('临-间接'!O201=0,'临-间接'!O201="(空白)"),"",'临-间接'!O201)</f>
        <v/>
      </c>
      <c r="L201" s="34" t="str">
        <f ca="1">IF(OR('临-间接'!P201=0,'临-间接'!P201="(空白)"),"",'临-间接'!P201)</f>
        <v/>
      </c>
      <c r="M201">
        <f ca="1">IF('临-间接'!Q201="(空白)",0,'临-间接'!Q201)</f>
        <v>0</v>
      </c>
      <c r="N201" s="97" t="b">
        <f t="shared" ca="1" si="41"/>
        <v>0</v>
      </c>
      <c r="O201" s="97" t="b">
        <f t="shared" ca="1" si="42"/>
        <v>0</v>
      </c>
      <c r="P201" s="97" t="b">
        <f t="shared" ca="1" si="43"/>
        <v>0</v>
      </c>
      <c r="Q201" s="97" t="b">
        <f t="shared" ca="1" si="44"/>
        <v>0</v>
      </c>
      <c r="R201" s="97" t="b">
        <f t="shared" ca="1" si="45"/>
        <v>0</v>
      </c>
      <c r="S201" s="97" t="str">
        <f t="shared" ca="1" si="46"/>
        <v>未开始</v>
      </c>
      <c r="T201" s="97">
        <f ca="1">IF(AND(N201,P201,NOT(Q201)),NETWORKDAYS(K201,AG201,项目参数!$B$2:$B$200),0)</f>
        <v>0</v>
      </c>
      <c r="U201" s="98">
        <f t="shared" ca="1" si="47"/>
        <v>0</v>
      </c>
      <c r="V201" s="117">
        <f t="shared" ca="1" si="48"/>
        <v>0</v>
      </c>
      <c r="W201" s="117">
        <f t="shared" ca="1" si="49"/>
        <v>0</v>
      </c>
      <c r="X201" s="117" t="str">
        <f t="shared" ca="1" si="50"/>
        <v/>
      </c>
      <c r="Y201" s="97">
        <f t="shared" ca="1" si="51"/>
        <v>0</v>
      </c>
      <c r="Z201" s="97">
        <f t="shared" ca="1" si="52"/>
        <v>0</v>
      </c>
      <c r="AA201" s="97">
        <f ca="1">IF(AND(N201,P201,K201&gt;项目信息!$C$18),INT((IF(Q201,L201,K201)-项目信息!$C$18)/30)+1,0)</f>
        <v>0</v>
      </c>
      <c r="AB201" s="97" t="str">
        <f ca="1">IF(N201,WEEKNUM(IF(L201&lt;&gt;"",L201,IF(K201&lt;&gt;"",K201,J201)-项目信息!$C$18)+1),"")</f>
        <v/>
      </c>
      <c r="AC201" s="97" t="str">
        <f ca="1">IFERROR(VLOOKUP(VLOOKUP(G201,内部通讯录!$B:$F,5,FALSE),项目参数!$I$14:$J$21,2,FALSE),"")</f>
        <v/>
      </c>
      <c r="AD201" s="97" t="str">
        <f ca="1">IF($N201,$AC201*V201/项目参数!$J$29,"")</f>
        <v/>
      </c>
      <c r="AE201" s="97" t="str">
        <f ca="1">IF($N201,$AC201*W201/项目参数!$J$29,"")</f>
        <v/>
      </c>
      <c r="AF201" s="99" t="str">
        <f ca="1">IF(OR('临-间接'!S201=0,'临-间接'!S201="(空白)"),"",'临-间接'!S201)</f>
        <v/>
      </c>
      <c r="AG201" s="34" t="str">
        <f ca="1">IF(P201,IF(L201&lt;&gt;"", L201, IF(OR(I201="暂停",I201="取消"), IFERROR(WORKDAY.INTL($K201,$M201*$H201,1,项目参数!$B$2:$B$200),WORKDAY($K201,$M201*$H201,1)),TODAY())),"")</f>
        <v/>
      </c>
      <c r="AH201">
        <f ca="1">IF(AND(N201,P201),IF('临-间接'!T201="(空白)",0,'临-间接'!T201),0)</f>
        <v>0</v>
      </c>
      <c r="AI201" s="34" t="str">
        <f ca="1">IF($N201,VLOOKUP($B201,项目阶段与里程碑!$B:$E,3,FALSE),"")</f>
        <v/>
      </c>
      <c r="AJ201" s="34" t="str">
        <f ca="1">IF($N201,VLOOKUP($B201,项目阶段与里程碑!$B:$E,4,FALSE),"")</f>
        <v/>
      </c>
      <c r="AK201" s="34" t="str">
        <f t="shared" ca="1" si="53"/>
        <v/>
      </c>
      <c r="AL201" s="92" t="str">
        <f ca="1">IF($AK201&lt;&gt;"",IFERROR(NETWORKDAYS.INTL($AI201,$AK201,1,项目参数!$B$2:$B$200),NETWORKDAYS($AI201,$AK201,1)),"")</f>
        <v/>
      </c>
      <c r="AM201" s="92" t="str">
        <f ca="1">IF(K201&lt;&gt;"",IFERROR(NETWORKDAYS.INTL($AI201,$K201,1,项目参数!$B$2:$B$200),NETWORKDAYS($AI201,$K201,1)),"")</f>
        <v/>
      </c>
      <c r="AN201" s="92" t="str">
        <f ca="1">IF(L201&lt;&gt;"",IFERROR(NETWORKDAYS.INTL($AI201,$L201,1,项目参数!$B$2:$B$200),NETWORKDAYS($AI201,$L201,1)),"")</f>
        <v/>
      </c>
    </row>
    <row r="202" spans="1:40">
      <c r="A202">
        <f ca="1">IF('临-间接'!F202="(空白)","",'临-间接'!F202)</f>
        <v>0</v>
      </c>
      <c r="B202">
        <f ca="1">IF('临-间接'!G202="(空白)","",'临-间接'!G202)</f>
        <v>0</v>
      </c>
      <c r="C202">
        <f ca="1">IF('临-间接'!I202="(空白)","",'临-间接'!I202)</f>
        <v>0</v>
      </c>
      <c r="D202">
        <f ca="1">IF('临-间接'!J202="(空白)","",'临-间接'!J202)</f>
        <v>0</v>
      </c>
      <c r="E202">
        <f ca="1">IF('临-间接'!K202="(空白)","",'临-间接'!K202)</f>
        <v>0</v>
      </c>
      <c r="F202">
        <f ca="1">IF('临-间接'!H202="(空白)","",'临-间接'!H202)</f>
        <v>0</v>
      </c>
      <c r="G202">
        <f ca="1">IF('临-间接'!L202="(空白)","",'临-间接'!L202)</f>
        <v>0</v>
      </c>
      <c r="H202">
        <f ca="1">IF('临-间接'!M202="(空白)",0,'临-间接'!M202)</f>
        <v>0</v>
      </c>
      <c r="I202" t="str">
        <f ca="1">IF(OR('临-间接'!R202=0,'临-间接'!R202="(空白)"),"",'临-间接'!R202)</f>
        <v/>
      </c>
      <c r="J202" s="34" t="str">
        <f ca="1">IF(OR('临-间接'!N202=0,'临-间接'!N202="(空白)"),"",'临-间接'!N202)</f>
        <v/>
      </c>
      <c r="K202" s="34" t="str">
        <f ca="1">IF(OR('临-间接'!O202=0,'临-间接'!O202="(空白)"),"",'临-间接'!O202)</f>
        <v/>
      </c>
      <c r="L202" s="34" t="str">
        <f ca="1">IF(OR('临-间接'!P202=0,'临-间接'!P202="(空白)"),"",'临-间接'!P202)</f>
        <v/>
      </c>
      <c r="M202">
        <f ca="1">IF('临-间接'!Q202="(空白)",0,'临-间接'!Q202)</f>
        <v>0</v>
      </c>
      <c r="N202" s="97" t="b">
        <f t="shared" ca="1" si="41"/>
        <v>0</v>
      </c>
      <c r="O202" s="97" t="b">
        <f t="shared" ca="1" si="42"/>
        <v>0</v>
      </c>
      <c r="P202" s="97" t="b">
        <f t="shared" ca="1" si="43"/>
        <v>0</v>
      </c>
      <c r="Q202" s="97" t="b">
        <f t="shared" ca="1" si="44"/>
        <v>0</v>
      </c>
      <c r="R202" s="97" t="b">
        <f t="shared" ca="1" si="45"/>
        <v>0</v>
      </c>
      <c r="S202" s="97" t="str">
        <f t="shared" ca="1" si="46"/>
        <v>未开始</v>
      </c>
      <c r="T202" s="97">
        <f ca="1">IF(AND(N202,P202,NOT(Q202)),NETWORKDAYS(K202,AG202,项目参数!$B$2:$B$200),0)</f>
        <v>0</v>
      </c>
      <c r="U202" s="98">
        <f t="shared" ca="1" si="47"/>
        <v>0</v>
      </c>
      <c r="V202" s="117">
        <f t="shared" ca="1" si="48"/>
        <v>0</v>
      </c>
      <c r="W202" s="117">
        <f t="shared" ca="1" si="49"/>
        <v>0</v>
      </c>
      <c r="X202" s="117" t="str">
        <f t="shared" ca="1" si="50"/>
        <v/>
      </c>
      <c r="Y202" s="97">
        <f t="shared" ca="1" si="51"/>
        <v>0</v>
      </c>
      <c r="Z202" s="97">
        <f t="shared" ca="1" si="52"/>
        <v>0</v>
      </c>
      <c r="AA202" s="97">
        <f ca="1">IF(AND(N202,P202,K202&gt;项目信息!$C$18),INT((IF(Q202,L202,K202)-项目信息!$C$18)/30)+1,0)</f>
        <v>0</v>
      </c>
      <c r="AB202" s="97" t="str">
        <f ca="1">IF(N202,WEEKNUM(IF(L202&lt;&gt;"",L202,IF(K202&lt;&gt;"",K202,J202)-项目信息!$C$18)+1),"")</f>
        <v/>
      </c>
      <c r="AC202" s="97" t="str">
        <f ca="1">IFERROR(VLOOKUP(VLOOKUP(G202,内部通讯录!$B:$F,5,FALSE),项目参数!$I$14:$J$21,2,FALSE),"")</f>
        <v/>
      </c>
      <c r="AD202" s="97" t="str">
        <f ca="1">IF($N202,$AC202*V202/项目参数!$J$29,"")</f>
        <v/>
      </c>
      <c r="AE202" s="97" t="str">
        <f ca="1">IF($N202,$AC202*W202/项目参数!$J$29,"")</f>
        <v/>
      </c>
      <c r="AF202" s="99" t="str">
        <f ca="1">IF(OR('临-间接'!S202=0,'临-间接'!S202="(空白)"),"",'临-间接'!S202)</f>
        <v/>
      </c>
      <c r="AG202" s="34" t="str">
        <f ca="1">IF(P202,IF(L202&lt;&gt;"", L202, IF(OR(I202="暂停",I202="取消"), IFERROR(WORKDAY.INTL($K202,$M202*$H202,1,项目参数!$B$2:$B$200),WORKDAY($K202,$M202*$H202,1)),TODAY())),"")</f>
        <v/>
      </c>
      <c r="AH202">
        <f ca="1">IF(AND(N202,P202),IF('临-间接'!T202="(空白)",0,'临-间接'!T202),0)</f>
        <v>0</v>
      </c>
      <c r="AI202" s="34" t="str">
        <f ca="1">IF($N202,VLOOKUP($B202,项目阶段与里程碑!$B:$E,3,FALSE),"")</f>
        <v/>
      </c>
      <c r="AJ202" s="34" t="str">
        <f ca="1">IF($N202,VLOOKUP($B202,项目阶段与里程碑!$B:$E,4,FALSE),"")</f>
        <v/>
      </c>
      <c r="AK202" s="34" t="str">
        <f t="shared" ca="1" si="53"/>
        <v/>
      </c>
      <c r="AL202" s="92" t="str">
        <f ca="1">IF($AK202&lt;&gt;"",IFERROR(NETWORKDAYS.INTL($AI202,$AK202,1,项目参数!$B$2:$B$200),NETWORKDAYS($AI202,$AK202,1)),"")</f>
        <v/>
      </c>
      <c r="AM202" s="92" t="str">
        <f ca="1">IF(K202&lt;&gt;"",IFERROR(NETWORKDAYS.INTL($AI202,$K202,1,项目参数!$B$2:$B$200),NETWORKDAYS($AI202,$K202,1)),"")</f>
        <v/>
      </c>
      <c r="AN202" s="92" t="str">
        <f ca="1">IF(L202&lt;&gt;"",IFERROR(NETWORKDAYS.INTL($AI202,$L202,1,项目参数!$B$2:$B$200),NETWORKDAYS($AI202,$L202,1)),"")</f>
        <v/>
      </c>
    </row>
    <row r="203" spans="1:40">
      <c r="A203">
        <f ca="1">IF('临-间接'!F203="(空白)","",'临-间接'!F203)</f>
        <v>0</v>
      </c>
      <c r="B203">
        <f ca="1">IF('临-间接'!G203="(空白)","",'临-间接'!G203)</f>
        <v>0</v>
      </c>
      <c r="C203">
        <f ca="1">IF('临-间接'!I203="(空白)","",'临-间接'!I203)</f>
        <v>0</v>
      </c>
      <c r="D203">
        <f ca="1">IF('临-间接'!J203="(空白)","",'临-间接'!J203)</f>
        <v>0</v>
      </c>
      <c r="E203">
        <f ca="1">IF('临-间接'!K203="(空白)","",'临-间接'!K203)</f>
        <v>0</v>
      </c>
      <c r="F203">
        <f ca="1">IF('临-间接'!H203="(空白)","",'临-间接'!H203)</f>
        <v>0</v>
      </c>
      <c r="G203">
        <f ca="1">IF('临-间接'!L203="(空白)","",'临-间接'!L203)</f>
        <v>0</v>
      </c>
      <c r="H203">
        <f ca="1">IF('临-间接'!M203="(空白)",0,'临-间接'!M203)</f>
        <v>0</v>
      </c>
      <c r="I203" t="str">
        <f ca="1">IF(OR('临-间接'!R203=0,'临-间接'!R203="(空白)"),"",'临-间接'!R203)</f>
        <v/>
      </c>
      <c r="J203" s="34" t="str">
        <f ca="1">IF(OR('临-间接'!N203=0,'临-间接'!N203="(空白)"),"",'临-间接'!N203)</f>
        <v/>
      </c>
      <c r="K203" s="34" t="str">
        <f ca="1">IF(OR('临-间接'!O203=0,'临-间接'!O203="(空白)"),"",'临-间接'!O203)</f>
        <v/>
      </c>
      <c r="L203" s="34" t="str">
        <f ca="1">IF(OR('临-间接'!P203=0,'临-间接'!P203="(空白)"),"",'临-间接'!P203)</f>
        <v/>
      </c>
      <c r="M203">
        <f ca="1">IF('临-间接'!Q203="(空白)",0,'临-间接'!Q203)</f>
        <v>0</v>
      </c>
      <c r="N203" s="97" t="b">
        <f t="shared" ca="1" si="41"/>
        <v>0</v>
      </c>
      <c r="O203" s="97" t="b">
        <f t="shared" ca="1" si="42"/>
        <v>0</v>
      </c>
      <c r="P203" s="97" t="b">
        <f t="shared" ca="1" si="43"/>
        <v>0</v>
      </c>
      <c r="Q203" s="97" t="b">
        <f t="shared" ca="1" si="44"/>
        <v>0</v>
      </c>
      <c r="R203" s="97" t="b">
        <f t="shared" ca="1" si="45"/>
        <v>0</v>
      </c>
      <c r="S203" s="97" t="str">
        <f t="shared" ca="1" si="46"/>
        <v>未开始</v>
      </c>
      <c r="T203" s="97">
        <f ca="1">IF(AND(N203,P203,NOT(Q203)),NETWORKDAYS(K203,AG203,项目参数!$B$2:$B$200),0)</f>
        <v>0</v>
      </c>
      <c r="U203" s="98">
        <f t="shared" ca="1" si="47"/>
        <v>0</v>
      </c>
      <c r="V203" s="117">
        <f t="shared" ca="1" si="48"/>
        <v>0</v>
      </c>
      <c r="W203" s="117">
        <f t="shared" ca="1" si="49"/>
        <v>0</v>
      </c>
      <c r="X203" s="117" t="str">
        <f t="shared" ca="1" si="50"/>
        <v/>
      </c>
      <c r="Y203" s="97">
        <f t="shared" ca="1" si="51"/>
        <v>0</v>
      </c>
      <c r="Z203" s="97">
        <f t="shared" ca="1" si="52"/>
        <v>0</v>
      </c>
      <c r="AA203" s="97">
        <f ca="1">IF(AND(N203,P203,K203&gt;项目信息!$C$18),INT((IF(Q203,L203,K203)-项目信息!$C$18)/30)+1,0)</f>
        <v>0</v>
      </c>
      <c r="AB203" s="97" t="str">
        <f ca="1">IF(N203,WEEKNUM(IF(L203&lt;&gt;"",L203,IF(K203&lt;&gt;"",K203,J203)-项目信息!$C$18)+1),"")</f>
        <v/>
      </c>
      <c r="AC203" s="97" t="str">
        <f ca="1">IFERROR(VLOOKUP(VLOOKUP(G203,内部通讯录!$B:$F,5,FALSE),项目参数!$I$14:$J$21,2,FALSE),"")</f>
        <v/>
      </c>
      <c r="AD203" s="97" t="str">
        <f ca="1">IF($N203,$AC203*V203/项目参数!$J$29,"")</f>
        <v/>
      </c>
      <c r="AE203" s="97" t="str">
        <f ca="1">IF($N203,$AC203*W203/项目参数!$J$29,"")</f>
        <v/>
      </c>
      <c r="AF203" s="99" t="str">
        <f ca="1">IF(OR('临-间接'!S203=0,'临-间接'!S203="(空白)"),"",'临-间接'!S203)</f>
        <v/>
      </c>
      <c r="AG203" s="34" t="str">
        <f ca="1">IF(P203,IF(L203&lt;&gt;"", L203, IF(OR(I203="暂停",I203="取消"), IFERROR(WORKDAY.INTL($K203,$M203*$H203,1,项目参数!$B$2:$B$200),WORKDAY($K203,$M203*$H203,1)),TODAY())),"")</f>
        <v/>
      </c>
      <c r="AH203">
        <f ca="1">IF(AND(N203,P203),IF('临-间接'!T203="(空白)",0,'临-间接'!T203),0)</f>
        <v>0</v>
      </c>
      <c r="AI203" s="34" t="str">
        <f ca="1">IF($N203,VLOOKUP($B203,项目阶段与里程碑!$B:$E,3,FALSE),"")</f>
        <v/>
      </c>
      <c r="AJ203" s="34" t="str">
        <f ca="1">IF($N203,VLOOKUP($B203,项目阶段与里程碑!$B:$E,4,FALSE),"")</f>
        <v/>
      </c>
      <c r="AK203" s="34" t="str">
        <f t="shared" ca="1" si="53"/>
        <v/>
      </c>
      <c r="AL203" s="92" t="str">
        <f ca="1">IF($AK203&lt;&gt;"",IFERROR(NETWORKDAYS.INTL($AI203,$AK203,1,项目参数!$B$2:$B$200),NETWORKDAYS($AI203,$AK203,1)),"")</f>
        <v/>
      </c>
      <c r="AM203" s="92" t="str">
        <f ca="1">IF(K203&lt;&gt;"",IFERROR(NETWORKDAYS.INTL($AI203,$K203,1,项目参数!$B$2:$B$200),NETWORKDAYS($AI203,$K203,1)),"")</f>
        <v/>
      </c>
      <c r="AN203" s="92" t="str">
        <f ca="1">IF(L203&lt;&gt;"",IFERROR(NETWORKDAYS.INTL($AI203,$L203,1,项目参数!$B$2:$B$200),NETWORKDAYS($AI203,$L203,1)),"")</f>
        <v/>
      </c>
    </row>
    <row r="204" spans="1:40">
      <c r="A204">
        <f ca="1">IF('临-间接'!F204="(空白)","",'临-间接'!F204)</f>
        <v>0</v>
      </c>
      <c r="B204">
        <f ca="1">IF('临-间接'!G204="(空白)","",'临-间接'!G204)</f>
        <v>0</v>
      </c>
      <c r="C204">
        <f ca="1">IF('临-间接'!I204="(空白)","",'临-间接'!I204)</f>
        <v>0</v>
      </c>
      <c r="D204">
        <f ca="1">IF('临-间接'!J204="(空白)","",'临-间接'!J204)</f>
        <v>0</v>
      </c>
      <c r="E204">
        <f ca="1">IF('临-间接'!K204="(空白)","",'临-间接'!K204)</f>
        <v>0</v>
      </c>
      <c r="F204">
        <f ca="1">IF('临-间接'!H204="(空白)","",'临-间接'!H204)</f>
        <v>0</v>
      </c>
      <c r="G204">
        <f ca="1">IF('临-间接'!L204="(空白)","",'临-间接'!L204)</f>
        <v>0</v>
      </c>
      <c r="H204">
        <f ca="1">IF('临-间接'!M204="(空白)",0,'临-间接'!M204)</f>
        <v>0</v>
      </c>
      <c r="I204" t="str">
        <f ca="1">IF(OR('临-间接'!R204=0,'临-间接'!R204="(空白)"),"",'临-间接'!R204)</f>
        <v/>
      </c>
      <c r="J204" s="34" t="str">
        <f ca="1">IF(OR('临-间接'!N204=0,'临-间接'!N204="(空白)"),"",'临-间接'!N204)</f>
        <v/>
      </c>
      <c r="K204" s="34" t="str">
        <f ca="1">IF(OR('临-间接'!O204=0,'临-间接'!O204="(空白)"),"",'临-间接'!O204)</f>
        <v/>
      </c>
      <c r="L204" s="34" t="str">
        <f ca="1">IF(OR('临-间接'!P204=0,'临-间接'!P204="(空白)"),"",'临-间接'!P204)</f>
        <v/>
      </c>
      <c r="M204">
        <f ca="1">IF('临-间接'!Q204="(空白)",0,'临-间接'!Q204)</f>
        <v>0</v>
      </c>
      <c r="N204" s="97" t="b">
        <f t="shared" ca="1" si="41"/>
        <v>0</v>
      </c>
      <c r="O204" s="97" t="b">
        <f t="shared" ca="1" si="42"/>
        <v>0</v>
      </c>
      <c r="P204" s="97" t="b">
        <f t="shared" ca="1" si="43"/>
        <v>0</v>
      </c>
      <c r="Q204" s="97" t="b">
        <f t="shared" ca="1" si="44"/>
        <v>0</v>
      </c>
      <c r="R204" s="97" t="b">
        <f t="shared" ca="1" si="45"/>
        <v>0</v>
      </c>
      <c r="S204" s="97" t="str">
        <f t="shared" ca="1" si="46"/>
        <v>未开始</v>
      </c>
      <c r="T204" s="97">
        <f ca="1">IF(AND(N204,P204,NOT(Q204)),NETWORKDAYS(K204,AG204,项目参数!$B$2:$B$200),0)</f>
        <v>0</v>
      </c>
      <c r="U204" s="98">
        <f t="shared" ca="1" si="47"/>
        <v>0</v>
      </c>
      <c r="V204" s="117">
        <f t="shared" ca="1" si="48"/>
        <v>0</v>
      </c>
      <c r="W204" s="117">
        <f t="shared" ca="1" si="49"/>
        <v>0</v>
      </c>
      <c r="X204" s="117" t="str">
        <f t="shared" ca="1" si="50"/>
        <v/>
      </c>
      <c r="Y204" s="97">
        <f t="shared" ca="1" si="51"/>
        <v>0</v>
      </c>
      <c r="Z204" s="97">
        <f t="shared" ca="1" si="52"/>
        <v>0</v>
      </c>
      <c r="AA204" s="97">
        <f ca="1">IF(AND(N204,P204,K204&gt;项目信息!$C$18),INT((IF(Q204,L204,K204)-项目信息!$C$18)/30)+1,0)</f>
        <v>0</v>
      </c>
      <c r="AB204" s="97" t="str">
        <f ca="1">IF(N204,WEEKNUM(IF(L204&lt;&gt;"",L204,IF(K204&lt;&gt;"",K204,J204)-项目信息!$C$18)+1),"")</f>
        <v/>
      </c>
      <c r="AC204" s="97" t="str">
        <f ca="1">IFERROR(VLOOKUP(VLOOKUP(G204,内部通讯录!$B:$F,5,FALSE),项目参数!$I$14:$J$21,2,FALSE),"")</f>
        <v/>
      </c>
      <c r="AD204" s="97" t="str">
        <f ca="1">IF($N204,$AC204*V204/项目参数!$J$29,"")</f>
        <v/>
      </c>
      <c r="AE204" s="97" t="str">
        <f ca="1">IF($N204,$AC204*W204/项目参数!$J$29,"")</f>
        <v/>
      </c>
      <c r="AF204" s="99" t="str">
        <f ca="1">IF(OR('临-间接'!S204=0,'临-间接'!S204="(空白)"),"",'临-间接'!S204)</f>
        <v/>
      </c>
      <c r="AG204" s="34" t="str">
        <f ca="1">IF(P204,IF(L204&lt;&gt;"", L204, IF(OR(I204="暂停",I204="取消"), IFERROR(WORKDAY.INTL($K204,$M204*$H204,1,项目参数!$B$2:$B$200),WORKDAY($K204,$M204*$H204,1)),TODAY())),"")</f>
        <v/>
      </c>
      <c r="AH204">
        <f ca="1">IF(AND(N204,P204),IF('临-间接'!T204="(空白)",0,'临-间接'!T204),0)</f>
        <v>0</v>
      </c>
      <c r="AI204" s="34" t="str">
        <f ca="1">IF($N204,VLOOKUP($B204,项目阶段与里程碑!$B:$E,3,FALSE),"")</f>
        <v/>
      </c>
      <c r="AJ204" s="34" t="str">
        <f ca="1">IF($N204,VLOOKUP($B204,项目阶段与里程碑!$B:$E,4,FALSE),"")</f>
        <v/>
      </c>
      <c r="AK204" s="34" t="str">
        <f t="shared" ca="1" si="53"/>
        <v/>
      </c>
      <c r="AL204" s="92" t="str">
        <f ca="1">IF($AK204&lt;&gt;"",IFERROR(NETWORKDAYS.INTL($AI204,$AK204,1,项目参数!$B$2:$B$200),NETWORKDAYS($AI204,$AK204,1)),"")</f>
        <v/>
      </c>
      <c r="AM204" s="92" t="str">
        <f ca="1">IF(K204&lt;&gt;"",IFERROR(NETWORKDAYS.INTL($AI204,$K204,1,项目参数!$B$2:$B$200),NETWORKDAYS($AI204,$K204,1)),"")</f>
        <v/>
      </c>
      <c r="AN204" s="92" t="str">
        <f ca="1">IF(L204&lt;&gt;"",IFERROR(NETWORKDAYS.INTL($AI204,$L204,1,项目参数!$B$2:$B$200),NETWORKDAYS($AI204,$L204,1)),"")</f>
        <v/>
      </c>
    </row>
    <row r="205" spans="1:40">
      <c r="A205">
        <f ca="1">IF('临-间接'!F205="(空白)","",'临-间接'!F205)</f>
        <v>0</v>
      </c>
      <c r="B205">
        <f ca="1">IF('临-间接'!G205="(空白)","",'临-间接'!G205)</f>
        <v>0</v>
      </c>
      <c r="C205">
        <f ca="1">IF('临-间接'!I205="(空白)","",'临-间接'!I205)</f>
        <v>0</v>
      </c>
      <c r="D205">
        <f ca="1">IF('临-间接'!J205="(空白)","",'临-间接'!J205)</f>
        <v>0</v>
      </c>
      <c r="E205">
        <f ca="1">IF('临-间接'!K205="(空白)","",'临-间接'!K205)</f>
        <v>0</v>
      </c>
      <c r="F205">
        <f ca="1">IF('临-间接'!H205="(空白)","",'临-间接'!H205)</f>
        <v>0</v>
      </c>
      <c r="G205">
        <f ca="1">IF('临-间接'!L205="(空白)","",'临-间接'!L205)</f>
        <v>0</v>
      </c>
      <c r="H205">
        <f ca="1">IF('临-间接'!M205="(空白)",0,'临-间接'!M205)</f>
        <v>0</v>
      </c>
      <c r="I205" t="str">
        <f ca="1">IF(OR('临-间接'!R205=0,'临-间接'!R205="(空白)"),"",'临-间接'!R205)</f>
        <v/>
      </c>
      <c r="J205" s="34" t="str">
        <f ca="1">IF(OR('临-间接'!N205=0,'临-间接'!N205="(空白)"),"",'临-间接'!N205)</f>
        <v/>
      </c>
      <c r="K205" s="34" t="str">
        <f ca="1">IF(OR('临-间接'!O205=0,'临-间接'!O205="(空白)"),"",'临-间接'!O205)</f>
        <v/>
      </c>
      <c r="L205" s="34" t="str">
        <f ca="1">IF(OR('临-间接'!P205=0,'临-间接'!P205="(空白)"),"",'临-间接'!P205)</f>
        <v/>
      </c>
      <c r="M205">
        <f ca="1">IF('临-间接'!Q205="(空白)",0,'临-间接'!Q205)</f>
        <v>0</v>
      </c>
      <c r="N205" s="97" t="b">
        <f t="shared" ca="1" si="41"/>
        <v>0</v>
      </c>
      <c r="O205" s="97" t="b">
        <f t="shared" ca="1" si="42"/>
        <v>0</v>
      </c>
      <c r="P205" s="97" t="b">
        <f t="shared" ca="1" si="43"/>
        <v>0</v>
      </c>
      <c r="Q205" s="97" t="b">
        <f t="shared" ca="1" si="44"/>
        <v>0</v>
      </c>
      <c r="R205" s="97" t="b">
        <f t="shared" ca="1" si="45"/>
        <v>0</v>
      </c>
      <c r="S205" s="97" t="str">
        <f t="shared" ca="1" si="46"/>
        <v>未开始</v>
      </c>
      <c r="T205" s="97">
        <f ca="1">IF(AND(N205,P205,NOT(Q205)),NETWORKDAYS(K205,AG205,项目参数!$B$2:$B$200),0)</f>
        <v>0</v>
      </c>
      <c r="U205" s="98">
        <f t="shared" ca="1" si="47"/>
        <v>0</v>
      </c>
      <c r="V205" s="117">
        <f t="shared" ca="1" si="48"/>
        <v>0</v>
      </c>
      <c r="W205" s="117">
        <f t="shared" ca="1" si="49"/>
        <v>0</v>
      </c>
      <c r="X205" s="117" t="str">
        <f t="shared" ca="1" si="50"/>
        <v/>
      </c>
      <c r="Y205" s="97">
        <f t="shared" ca="1" si="51"/>
        <v>0</v>
      </c>
      <c r="Z205" s="97">
        <f t="shared" ca="1" si="52"/>
        <v>0</v>
      </c>
      <c r="AA205" s="97">
        <f ca="1">IF(AND(N205,P205,K205&gt;项目信息!$C$18),INT((IF(Q205,L205,K205)-项目信息!$C$18)/30)+1,0)</f>
        <v>0</v>
      </c>
      <c r="AB205" s="97" t="str">
        <f ca="1">IF(N205,WEEKNUM(IF(L205&lt;&gt;"",L205,IF(K205&lt;&gt;"",K205,J205)-项目信息!$C$18)+1),"")</f>
        <v/>
      </c>
      <c r="AC205" s="97" t="str">
        <f ca="1">IFERROR(VLOOKUP(VLOOKUP(G205,内部通讯录!$B:$F,5,FALSE),项目参数!$I$14:$J$21,2,FALSE),"")</f>
        <v/>
      </c>
      <c r="AD205" s="97" t="str">
        <f ca="1">IF($N205,$AC205*V205/项目参数!$J$29,"")</f>
        <v/>
      </c>
      <c r="AE205" s="97" t="str">
        <f ca="1">IF($N205,$AC205*W205/项目参数!$J$29,"")</f>
        <v/>
      </c>
      <c r="AF205" s="99" t="str">
        <f ca="1">IF(OR('临-间接'!S205=0,'临-间接'!S205="(空白)"),"",'临-间接'!S205)</f>
        <v/>
      </c>
      <c r="AG205" s="34" t="str">
        <f ca="1">IF(P205,IF(L205&lt;&gt;"", L205, IF(OR(I205="暂停",I205="取消"), IFERROR(WORKDAY.INTL($K205,$M205*$H205,1,项目参数!$B$2:$B$200),WORKDAY($K205,$M205*$H205,1)),TODAY())),"")</f>
        <v/>
      </c>
      <c r="AH205">
        <f ca="1">IF(AND(N205,P205),IF('临-间接'!T205="(空白)",0,'临-间接'!T205),0)</f>
        <v>0</v>
      </c>
      <c r="AI205" s="34" t="str">
        <f ca="1">IF($N205,VLOOKUP($B205,项目阶段与里程碑!$B:$E,3,FALSE),"")</f>
        <v/>
      </c>
      <c r="AJ205" s="34" t="str">
        <f ca="1">IF($N205,VLOOKUP($B205,项目阶段与里程碑!$B:$E,4,FALSE),"")</f>
        <v/>
      </c>
      <c r="AK205" s="34" t="str">
        <f t="shared" ca="1" si="53"/>
        <v/>
      </c>
      <c r="AL205" s="92" t="str">
        <f ca="1">IF($AK205&lt;&gt;"",IFERROR(NETWORKDAYS.INTL($AI205,$AK205,1,项目参数!$B$2:$B$200),NETWORKDAYS($AI205,$AK205,1)),"")</f>
        <v/>
      </c>
      <c r="AM205" s="92" t="str">
        <f ca="1">IF(K205&lt;&gt;"",IFERROR(NETWORKDAYS.INTL($AI205,$K205,1,项目参数!$B$2:$B$200),NETWORKDAYS($AI205,$K205,1)),"")</f>
        <v/>
      </c>
      <c r="AN205" s="92" t="str">
        <f ca="1">IF(L205&lt;&gt;"",IFERROR(NETWORKDAYS.INTL($AI205,$L205,1,项目参数!$B$2:$B$200),NETWORKDAYS($AI205,$L205,1)),"")</f>
        <v/>
      </c>
    </row>
    <row r="206" spans="1:40">
      <c r="A206">
        <f ca="1">IF('临-间接'!F206="(空白)","",'临-间接'!F206)</f>
        <v>0</v>
      </c>
      <c r="B206">
        <f ca="1">IF('临-间接'!G206="(空白)","",'临-间接'!G206)</f>
        <v>0</v>
      </c>
      <c r="C206">
        <f ca="1">IF('临-间接'!I206="(空白)","",'临-间接'!I206)</f>
        <v>0</v>
      </c>
      <c r="D206">
        <f ca="1">IF('临-间接'!J206="(空白)","",'临-间接'!J206)</f>
        <v>0</v>
      </c>
      <c r="E206">
        <f ca="1">IF('临-间接'!K206="(空白)","",'临-间接'!K206)</f>
        <v>0</v>
      </c>
      <c r="F206">
        <f ca="1">IF('临-间接'!H206="(空白)","",'临-间接'!H206)</f>
        <v>0</v>
      </c>
      <c r="G206">
        <f ca="1">IF('临-间接'!L206="(空白)","",'临-间接'!L206)</f>
        <v>0</v>
      </c>
      <c r="H206">
        <f ca="1">IF('临-间接'!M206="(空白)",0,'临-间接'!M206)</f>
        <v>0</v>
      </c>
      <c r="I206" t="str">
        <f ca="1">IF(OR('临-间接'!R206=0,'临-间接'!R206="(空白)"),"",'临-间接'!R206)</f>
        <v/>
      </c>
      <c r="J206" s="34" t="str">
        <f ca="1">IF(OR('临-间接'!N206=0,'临-间接'!N206="(空白)"),"",'临-间接'!N206)</f>
        <v/>
      </c>
      <c r="K206" s="34" t="str">
        <f ca="1">IF(OR('临-间接'!O206=0,'临-间接'!O206="(空白)"),"",'临-间接'!O206)</f>
        <v/>
      </c>
      <c r="L206" s="34" t="str">
        <f ca="1">IF(OR('临-间接'!P206=0,'临-间接'!P206="(空白)"),"",'临-间接'!P206)</f>
        <v/>
      </c>
      <c r="M206">
        <f ca="1">IF('临-间接'!Q206="(空白)",0,'临-间接'!Q206)</f>
        <v>0</v>
      </c>
      <c r="N206" s="97" t="b">
        <f t="shared" ca="1" si="41"/>
        <v>0</v>
      </c>
      <c r="O206" s="97" t="b">
        <f t="shared" ca="1" si="42"/>
        <v>0</v>
      </c>
      <c r="P206" s="97" t="b">
        <f t="shared" ca="1" si="43"/>
        <v>0</v>
      </c>
      <c r="Q206" s="97" t="b">
        <f t="shared" ca="1" si="44"/>
        <v>0</v>
      </c>
      <c r="R206" s="97" t="b">
        <f t="shared" ca="1" si="45"/>
        <v>0</v>
      </c>
      <c r="S206" s="97" t="str">
        <f t="shared" ca="1" si="46"/>
        <v>未开始</v>
      </c>
      <c r="T206" s="97">
        <f ca="1">IF(AND(N206,P206,NOT(Q206)),NETWORKDAYS(K206,AG206,项目参数!$B$2:$B$200),0)</f>
        <v>0</v>
      </c>
      <c r="U206" s="98">
        <f t="shared" ca="1" si="47"/>
        <v>0</v>
      </c>
      <c r="V206" s="117">
        <f t="shared" ca="1" si="48"/>
        <v>0</v>
      </c>
      <c r="W206" s="117">
        <f t="shared" ca="1" si="49"/>
        <v>0</v>
      </c>
      <c r="X206" s="117" t="str">
        <f t="shared" ca="1" si="50"/>
        <v/>
      </c>
      <c r="Y206" s="97">
        <f t="shared" ca="1" si="51"/>
        <v>0</v>
      </c>
      <c r="Z206" s="97">
        <f t="shared" ca="1" si="52"/>
        <v>0</v>
      </c>
      <c r="AA206" s="97">
        <f ca="1">IF(AND(N206,P206,K206&gt;项目信息!$C$18),INT((IF(Q206,L206,K206)-项目信息!$C$18)/30)+1,0)</f>
        <v>0</v>
      </c>
      <c r="AB206" s="97" t="str">
        <f ca="1">IF(N206,WEEKNUM(IF(L206&lt;&gt;"",L206,IF(K206&lt;&gt;"",K206,J206)-项目信息!$C$18)+1),"")</f>
        <v/>
      </c>
      <c r="AC206" s="97" t="str">
        <f ca="1">IFERROR(VLOOKUP(VLOOKUP(G206,内部通讯录!$B:$F,5,FALSE),项目参数!$I$14:$J$21,2,FALSE),"")</f>
        <v/>
      </c>
      <c r="AD206" s="97" t="str">
        <f ca="1">IF($N206,$AC206*V206/项目参数!$J$29,"")</f>
        <v/>
      </c>
      <c r="AE206" s="97" t="str">
        <f ca="1">IF($N206,$AC206*W206/项目参数!$J$29,"")</f>
        <v/>
      </c>
      <c r="AF206" s="99" t="str">
        <f ca="1">IF(OR('临-间接'!S206=0,'临-间接'!S206="(空白)"),"",'临-间接'!S206)</f>
        <v/>
      </c>
      <c r="AG206" s="34" t="str">
        <f ca="1">IF(P206,IF(L206&lt;&gt;"", L206, IF(OR(I206="暂停",I206="取消"), IFERROR(WORKDAY.INTL($K206,$M206*$H206,1,项目参数!$B$2:$B$200),WORKDAY($K206,$M206*$H206,1)),TODAY())),"")</f>
        <v/>
      </c>
      <c r="AH206">
        <f ca="1">IF(AND(N206,P206),IF('临-间接'!T206="(空白)",0,'临-间接'!T206),0)</f>
        <v>0</v>
      </c>
      <c r="AI206" s="34" t="str">
        <f ca="1">IF($N206,VLOOKUP($B206,项目阶段与里程碑!$B:$E,3,FALSE),"")</f>
        <v/>
      </c>
      <c r="AJ206" s="34" t="str">
        <f ca="1">IF($N206,VLOOKUP($B206,项目阶段与里程碑!$B:$E,4,FALSE),"")</f>
        <v/>
      </c>
      <c r="AK206" s="34" t="str">
        <f t="shared" ca="1" si="53"/>
        <v/>
      </c>
      <c r="AL206" s="92" t="str">
        <f ca="1">IF($AK206&lt;&gt;"",IFERROR(NETWORKDAYS.INTL($AI206,$AK206,1,项目参数!$B$2:$B$200),NETWORKDAYS($AI206,$AK206,1)),"")</f>
        <v/>
      </c>
      <c r="AM206" s="92" t="str">
        <f ca="1">IF(K206&lt;&gt;"",IFERROR(NETWORKDAYS.INTL($AI206,$K206,1,项目参数!$B$2:$B$200),NETWORKDAYS($AI206,$K206,1)),"")</f>
        <v/>
      </c>
      <c r="AN206" s="92" t="str">
        <f ca="1">IF(L206&lt;&gt;"",IFERROR(NETWORKDAYS.INTL($AI206,$L206,1,项目参数!$B$2:$B$200),NETWORKDAYS($AI206,$L206,1)),"")</f>
        <v/>
      </c>
    </row>
    <row r="207" spans="1:40">
      <c r="A207">
        <f ca="1">IF('临-间接'!F207="(空白)","",'临-间接'!F207)</f>
        <v>0</v>
      </c>
      <c r="B207">
        <f ca="1">IF('临-间接'!G207="(空白)","",'临-间接'!G207)</f>
        <v>0</v>
      </c>
      <c r="C207">
        <f ca="1">IF('临-间接'!I207="(空白)","",'临-间接'!I207)</f>
        <v>0</v>
      </c>
      <c r="D207">
        <f ca="1">IF('临-间接'!J207="(空白)","",'临-间接'!J207)</f>
        <v>0</v>
      </c>
      <c r="E207">
        <f ca="1">IF('临-间接'!K207="(空白)","",'临-间接'!K207)</f>
        <v>0</v>
      </c>
      <c r="F207">
        <f ca="1">IF('临-间接'!H207="(空白)","",'临-间接'!H207)</f>
        <v>0</v>
      </c>
      <c r="G207">
        <f ca="1">IF('临-间接'!L207="(空白)","",'临-间接'!L207)</f>
        <v>0</v>
      </c>
      <c r="H207">
        <f ca="1">IF('临-间接'!M207="(空白)",0,'临-间接'!M207)</f>
        <v>0</v>
      </c>
      <c r="I207" t="str">
        <f ca="1">IF(OR('临-间接'!R207=0,'临-间接'!R207="(空白)"),"",'临-间接'!R207)</f>
        <v/>
      </c>
      <c r="J207" s="34" t="str">
        <f ca="1">IF(OR('临-间接'!N207=0,'临-间接'!N207="(空白)"),"",'临-间接'!N207)</f>
        <v/>
      </c>
      <c r="K207" s="34" t="str">
        <f ca="1">IF(OR('临-间接'!O207=0,'临-间接'!O207="(空白)"),"",'临-间接'!O207)</f>
        <v/>
      </c>
      <c r="L207" s="34" t="str">
        <f ca="1">IF(OR('临-间接'!P207=0,'临-间接'!P207="(空白)"),"",'临-间接'!P207)</f>
        <v/>
      </c>
      <c r="M207">
        <f ca="1">IF('临-间接'!Q207="(空白)",0,'临-间接'!Q207)</f>
        <v>0</v>
      </c>
      <c r="N207" s="97" t="b">
        <f t="shared" ca="1" si="41"/>
        <v>0</v>
      </c>
      <c r="O207" s="97" t="b">
        <f t="shared" ca="1" si="42"/>
        <v>0</v>
      </c>
      <c r="P207" s="97" t="b">
        <f t="shared" ca="1" si="43"/>
        <v>0</v>
      </c>
      <c r="Q207" s="97" t="b">
        <f t="shared" ca="1" si="44"/>
        <v>0</v>
      </c>
      <c r="R207" s="97" t="b">
        <f t="shared" ca="1" si="45"/>
        <v>0</v>
      </c>
      <c r="S207" s="97" t="str">
        <f t="shared" ca="1" si="46"/>
        <v>未开始</v>
      </c>
      <c r="T207" s="97">
        <f ca="1">IF(AND(N207,P207,NOT(Q207)),NETWORKDAYS(K207,AG207,项目参数!$B$2:$B$200),0)</f>
        <v>0</v>
      </c>
      <c r="U207" s="98">
        <f t="shared" ca="1" si="47"/>
        <v>0</v>
      </c>
      <c r="V207" s="117">
        <f t="shared" ca="1" si="48"/>
        <v>0</v>
      </c>
      <c r="W207" s="117">
        <f t="shared" ca="1" si="49"/>
        <v>0</v>
      </c>
      <c r="X207" s="117" t="str">
        <f t="shared" ca="1" si="50"/>
        <v/>
      </c>
      <c r="Y207" s="97">
        <f t="shared" ca="1" si="51"/>
        <v>0</v>
      </c>
      <c r="Z207" s="97">
        <f t="shared" ca="1" si="52"/>
        <v>0</v>
      </c>
      <c r="AA207" s="97">
        <f ca="1">IF(AND(N207,P207,K207&gt;项目信息!$C$18),INT((IF(Q207,L207,K207)-项目信息!$C$18)/30)+1,0)</f>
        <v>0</v>
      </c>
      <c r="AB207" s="97" t="str">
        <f ca="1">IF(N207,WEEKNUM(IF(L207&lt;&gt;"",L207,IF(K207&lt;&gt;"",K207,J207)-项目信息!$C$18)+1),"")</f>
        <v/>
      </c>
      <c r="AC207" s="97" t="str">
        <f ca="1">IFERROR(VLOOKUP(VLOOKUP(G207,内部通讯录!$B:$F,5,FALSE),项目参数!$I$14:$J$21,2,FALSE),"")</f>
        <v/>
      </c>
      <c r="AD207" s="97" t="str">
        <f ca="1">IF($N207,$AC207*V207/项目参数!$J$29,"")</f>
        <v/>
      </c>
      <c r="AE207" s="97" t="str">
        <f ca="1">IF($N207,$AC207*W207/项目参数!$J$29,"")</f>
        <v/>
      </c>
      <c r="AF207" s="99" t="str">
        <f ca="1">IF(OR('临-间接'!S207=0,'临-间接'!S207="(空白)"),"",'临-间接'!S207)</f>
        <v/>
      </c>
      <c r="AG207" s="34" t="str">
        <f ca="1">IF(P207,IF(L207&lt;&gt;"", L207, IF(OR(I207="暂停",I207="取消"), IFERROR(WORKDAY.INTL($K207,$M207*$H207,1,项目参数!$B$2:$B$200),WORKDAY($K207,$M207*$H207,1)),TODAY())),"")</f>
        <v/>
      </c>
      <c r="AH207">
        <f ca="1">IF(AND(N207,P207),IF('临-间接'!T207="(空白)",0,'临-间接'!T207),0)</f>
        <v>0</v>
      </c>
      <c r="AI207" s="34" t="str">
        <f ca="1">IF($N207,VLOOKUP($B207,项目阶段与里程碑!$B:$E,3,FALSE),"")</f>
        <v/>
      </c>
      <c r="AJ207" s="34" t="str">
        <f ca="1">IF($N207,VLOOKUP($B207,项目阶段与里程碑!$B:$E,4,FALSE),"")</f>
        <v/>
      </c>
      <c r="AK207" s="34" t="str">
        <f t="shared" ca="1" si="53"/>
        <v/>
      </c>
      <c r="AL207" s="92" t="str">
        <f ca="1">IF($AK207&lt;&gt;"",IFERROR(NETWORKDAYS.INTL($AI207,$AK207,1,项目参数!$B$2:$B$200),NETWORKDAYS($AI207,$AK207,1)),"")</f>
        <v/>
      </c>
      <c r="AM207" s="92" t="str">
        <f ca="1">IF(K207&lt;&gt;"",IFERROR(NETWORKDAYS.INTL($AI207,$K207,1,项目参数!$B$2:$B$200),NETWORKDAYS($AI207,$K207,1)),"")</f>
        <v/>
      </c>
      <c r="AN207" s="92" t="str">
        <f ca="1">IF(L207&lt;&gt;"",IFERROR(NETWORKDAYS.INTL($AI207,$L207,1,项目参数!$B$2:$B$200),NETWORKDAYS($AI207,$L207,1)),"")</f>
        <v/>
      </c>
    </row>
    <row r="208" spans="1:40">
      <c r="A208">
        <f ca="1">IF('临-间接'!F208="(空白)","",'临-间接'!F208)</f>
        <v>0</v>
      </c>
      <c r="B208">
        <f ca="1">IF('临-间接'!G208="(空白)","",'临-间接'!G208)</f>
        <v>0</v>
      </c>
      <c r="C208">
        <f ca="1">IF('临-间接'!I208="(空白)","",'临-间接'!I208)</f>
        <v>0</v>
      </c>
      <c r="D208">
        <f ca="1">IF('临-间接'!J208="(空白)","",'临-间接'!J208)</f>
        <v>0</v>
      </c>
      <c r="E208">
        <f ca="1">IF('临-间接'!K208="(空白)","",'临-间接'!K208)</f>
        <v>0</v>
      </c>
      <c r="F208">
        <f ca="1">IF('临-间接'!H208="(空白)","",'临-间接'!H208)</f>
        <v>0</v>
      </c>
      <c r="G208">
        <f ca="1">IF('临-间接'!L208="(空白)","",'临-间接'!L208)</f>
        <v>0</v>
      </c>
      <c r="H208">
        <f ca="1">IF('临-间接'!M208="(空白)",0,'临-间接'!M208)</f>
        <v>0</v>
      </c>
      <c r="I208" t="str">
        <f ca="1">IF(OR('临-间接'!R208=0,'临-间接'!R208="(空白)"),"",'临-间接'!R208)</f>
        <v/>
      </c>
      <c r="J208" s="34" t="str">
        <f ca="1">IF(OR('临-间接'!N208=0,'临-间接'!N208="(空白)"),"",'临-间接'!N208)</f>
        <v/>
      </c>
      <c r="K208" s="34" t="str">
        <f ca="1">IF(OR('临-间接'!O208=0,'临-间接'!O208="(空白)"),"",'临-间接'!O208)</f>
        <v/>
      </c>
      <c r="L208" s="34" t="str">
        <f ca="1">IF(OR('临-间接'!P208=0,'临-间接'!P208="(空白)"),"",'临-间接'!P208)</f>
        <v/>
      </c>
      <c r="M208">
        <f ca="1">IF('临-间接'!Q208="(空白)",0,'临-间接'!Q208)</f>
        <v>0</v>
      </c>
      <c r="N208" s="97" t="b">
        <f t="shared" ca="1" si="41"/>
        <v>0</v>
      </c>
      <c r="O208" s="97" t="b">
        <f t="shared" ca="1" si="42"/>
        <v>0</v>
      </c>
      <c r="P208" s="97" t="b">
        <f t="shared" ca="1" si="43"/>
        <v>0</v>
      </c>
      <c r="Q208" s="97" t="b">
        <f t="shared" ca="1" si="44"/>
        <v>0</v>
      </c>
      <c r="R208" s="97" t="b">
        <f t="shared" ca="1" si="45"/>
        <v>0</v>
      </c>
      <c r="S208" s="97" t="str">
        <f t="shared" ca="1" si="46"/>
        <v>未开始</v>
      </c>
      <c r="T208" s="97">
        <f ca="1">IF(AND(N208,P208,NOT(Q208)),NETWORKDAYS(K208,AG208,项目参数!$B$2:$B$200),0)</f>
        <v>0</v>
      </c>
      <c r="U208" s="98">
        <f t="shared" ca="1" si="47"/>
        <v>0</v>
      </c>
      <c r="V208" s="117">
        <f t="shared" ca="1" si="48"/>
        <v>0</v>
      </c>
      <c r="W208" s="117">
        <f t="shared" ca="1" si="49"/>
        <v>0</v>
      </c>
      <c r="X208" s="117" t="str">
        <f t="shared" ca="1" si="50"/>
        <v/>
      </c>
      <c r="Y208" s="97">
        <f t="shared" ca="1" si="51"/>
        <v>0</v>
      </c>
      <c r="Z208" s="97">
        <f t="shared" ca="1" si="52"/>
        <v>0</v>
      </c>
      <c r="AA208" s="97">
        <f ca="1">IF(AND(N208,P208,K208&gt;项目信息!$C$18),INT((IF(Q208,L208,K208)-项目信息!$C$18)/30)+1,0)</f>
        <v>0</v>
      </c>
      <c r="AB208" s="97" t="str">
        <f ca="1">IF(N208,WEEKNUM(IF(L208&lt;&gt;"",L208,IF(K208&lt;&gt;"",K208,J208)-项目信息!$C$18)+1),"")</f>
        <v/>
      </c>
      <c r="AC208" s="97" t="str">
        <f ca="1">IFERROR(VLOOKUP(VLOOKUP(G208,内部通讯录!$B:$F,5,FALSE),项目参数!$I$14:$J$21,2,FALSE),"")</f>
        <v/>
      </c>
      <c r="AD208" s="97" t="str">
        <f ca="1">IF($N208,$AC208*V208/项目参数!$J$29,"")</f>
        <v/>
      </c>
      <c r="AE208" s="97" t="str">
        <f ca="1">IF($N208,$AC208*W208/项目参数!$J$29,"")</f>
        <v/>
      </c>
      <c r="AF208" s="99" t="str">
        <f ca="1">IF(OR('临-间接'!S208=0,'临-间接'!S208="(空白)"),"",'临-间接'!S208)</f>
        <v/>
      </c>
      <c r="AG208" s="34" t="str">
        <f ca="1">IF(P208,IF(L208&lt;&gt;"", L208, IF(OR(I208="暂停",I208="取消"), IFERROR(WORKDAY.INTL($K208,$M208*$H208,1,项目参数!$B$2:$B$200),WORKDAY($K208,$M208*$H208,1)),TODAY())),"")</f>
        <v/>
      </c>
      <c r="AH208">
        <f ca="1">IF(AND(N208,P208),IF('临-间接'!T208="(空白)",0,'临-间接'!T208),0)</f>
        <v>0</v>
      </c>
      <c r="AI208" s="34" t="str">
        <f ca="1">IF($N208,VLOOKUP($B208,项目阶段与里程碑!$B:$E,3,FALSE),"")</f>
        <v/>
      </c>
      <c r="AJ208" s="34" t="str">
        <f ca="1">IF($N208,VLOOKUP($B208,项目阶段与里程碑!$B:$E,4,FALSE),"")</f>
        <v/>
      </c>
      <c r="AK208" s="34" t="str">
        <f t="shared" ca="1" si="53"/>
        <v/>
      </c>
      <c r="AL208" s="92" t="str">
        <f ca="1">IF($AK208&lt;&gt;"",IFERROR(NETWORKDAYS.INTL($AI208,$AK208,1,项目参数!$B$2:$B$200),NETWORKDAYS($AI208,$AK208,1)),"")</f>
        <v/>
      </c>
      <c r="AM208" s="92" t="str">
        <f ca="1">IF(K208&lt;&gt;"",IFERROR(NETWORKDAYS.INTL($AI208,$K208,1,项目参数!$B$2:$B$200),NETWORKDAYS($AI208,$K208,1)),"")</f>
        <v/>
      </c>
      <c r="AN208" s="92" t="str">
        <f ca="1">IF(L208&lt;&gt;"",IFERROR(NETWORKDAYS.INTL($AI208,$L208,1,项目参数!$B$2:$B$200),NETWORKDAYS($AI208,$L208,1)),"")</f>
        <v/>
      </c>
    </row>
    <row r="209" spans="1:40">
      <c r="A209">
        <f ca="1">IF('临-间接'!F209="(空白)","",'临-间接'!F209)</f>
        <v>0</v>
      </c>
      <c r="B209">
        <f ca="1">IF('临-间接'!G209="(空白)","",'临-间接'!G209)</f>
        <v>0</v>
      </c>
      <c r="C209">
        <f ca="1">IF('临-间接'!I209="(空白)","",'临-间接'!I209)</f>
        <v>0</v>
      </c>
      <c r="D209">
        <f ca="1">IF('临-间接'!J209="(空白)","",'临-间接'!J209)</f>
        <v>0</v>
      </c>
      <c r="E209">
        <f ca="1">IF('临-间接'!K209="(空白)","",'临-间接'!K209)</f>
        <v>0</v>
      </c>
      <c r="F209">
        <f ca="1">IF('临-间接'!H209="(空白)","",'临-间接'!H209)</f>
        <v>0</v>
      </c>
      <c r="G209">
        <f ca="1">IF('临-间接'!L209="(空白)","",'临-间接'!L209)</f>
        <v>0</v>
      </c>
      <c r="H209">
        <f ca="1">IF('临-间接'!M209="(空白)",0,'临-间接'!M209)</f>
        <v>0</v>
      </c>
      <c r="I209" t="str">
        <f ca="1">IF(OR('临-间接'!R209=0,'临-间接'!R209="(空白)"),"",'临-间接'!R209)</f>
        <v/>
      </c>
      <c r="J209" s="34" t="str">
        <f ca="1">IF(OR('临-间接'!N209=0,'临-间接'!N209="(空白)"),"",'临-间接'!N209)</f>
        <v/>
      </c>
      <c r="K209" s="34" t="str">
        <f ca="1">IF(OR('临-间接'!O209=0,'临-间接'!O209="(空白)"),"",'临-间接'!O209)</f>
        <v/>
      </c>
      <c r="L209" s="34" t="str">
        <f ca="1">IF(OR('临-间接'!P209=0,'临-间接'!P209="(空白)"),"",'临-间接'!P209)</f>
        <v/>
      </c>
      <c r="M209">
        <f ca="1">IF('临-间接'!Q209="(空白)",0,'临-间接'!Q209)</f>
        <v>0</v>
      </c>
      <c r="N209" s="97" t="b">
        <f t="shared" ca="1" si="41"/>
        <v>0</v>
      </c>
      <c r="O209" s="97" t="b">
        <f t="shared" ca="1" si="42"/>
        <v>0</v>
      </c>
      <c r="P209" s="97" t="b">
        <f t="shared" ca="1" si="43"/>
        <v>0</v>
      </c>
      <c r="Q209" s="97" t="b">
        <f t="shared" ca="1" si="44"/>
        <v>0</v>
      </c>
      <c r="R209" s="97" t="b">
        <f t="shared" ca="1" si="45"/>
        <v>0</v>
      </c>
      <c r="S209" s="97" t="str">
        <f t="shared" ca="1" si="46"/>
        <v>未开始</v>
      </c>
      <c r="T209" s="97">
        <f ca="1">IF(AND(N209,P209,NOT(Q209)),NETWORKDAYS(K209,AG209,项目参数!$B$2:$B$200),0)</f>
        <v>0</v>
      </c>
      <c r="U209" s="98">
        <f t="shared" ca="1" si="47"/>
        <v>0</v>
      </c>
      <c r="V209" s="117">
        <f t="shared" ca="1" si="48"/>
        <v>0</v>
      </c>
      <c r="W209" s="117">
        <f t="shared" ca="1" si="49"/>
        <v>0</v>
      </c>
      <c r="X209" s="117" t="str">
        <f t="shared" ca="1" si="50"/>
        <v/>
      </c>
      <c r="Y209" s="97">
        <f t="shared" ca="1" si="51"/>
        <v>0</v>
      </c>
      <c r="Z209" s="97">
        <f t="shared" ca="1" si="52"/>
        <v>0</v>
      </c>
      <c r="AA209" s="97">
        <f ca="1">IF(AND(N209,P209,K209&gt;项目信息!$C$18),INT((IF(Q209,L209,K209)-项目信息!$C$18)/30)+1,0)</f>
        <v>0</v>
      </c>
      <c r="AB209" s="97" t="str">
        <f ca="1">IF(N209,WEEKNUM(IF(L209&lt;&gt;"",L209,IF(K209&lt;&gt;"",K209,J209)-项目信息!$C$18)+1),"")</f>
        <v/>
      </c>
      <c r="AC209" s="97" t="str">
        <f ca="1">IFERROR(VLOOKUP(VLOOKUP(G209,内部通讯录!$B:$F,5,FALSE),项目参数!$I$14:$J$21,2,FALSE),"")</f>
        <v/>
      </c>
      <c r="AD209" s="97" t="str">
        <f ca="1">IF($N209,$AC209*V209/项目参数!$J$29,"")</f>
        <v/>
      </c>
      <c r="AE209" s="97" t="str">
        <f ca="1">IF($N209,$AC209*W209/项目参数!$J$29,"")</f>
        <v/>
      </c>
      <c r="AF209" s="99" t="str">
        <f ca="1">IF(OR('临-间接'!S209=0,'临-间接'!S209="(空白)"),"",'临-间接'!S209)</f>
        <v/>
      </c>
      <c r="AG209" s="34" t="str">
        <f ca="1">IF(P209,IF(L209&lt;&gt;"", L209, IF(OR(I209="暂停",I209="取消"), IFERROR(WORKDAY.INTL($K209,$M209*$H209,1,项目参数!$B$2:$B$200),WORKDAY($K209,$M209*$H209,1)),TODAY())),"")</f>
        <v/>
      </c>
      <c r="AH209">
        <f ca="1">IF(AND(N209,P209),IF('临-间接'!T209="(空白)",0,'临-间接'!T209),0)</f>
        <v>0</v>
      </c>
      <c r="AI209" s="34" t="str">
        <f ca="1">IF($N209,VLOOKUP($B209,项目阶段与里程碑!$B:$E,3,FALSE),"")</f>
        <v/>
      </c>
      <c r="AJ209" s="34" t="str">
        <f ca="1">IF($N209,VLOOKUP($B209,项目阶段与里程碑!$B:$E,4,FALSE),"")</f>
        <v/>
      </c>
      <c r="AK209" s="34" t="str">
        <f t="shared" ca="1" si="53"/>
        <v/>
      </c>
      <c r="AL209" s="92" t="str">
        <f ca="1">IF($AK209&lt;&gt;"",IFERROR(NETWORKDAYS.INTL($AI209,$AK209,1,项目参数!$B$2:$B$200),NETWORKDAYS($AI209,$AK209,1)),"")</f>
        <v/>
      </c>
      <c r="AM209" s="92" t="str">
        <f ca="1">IF(K209&lt;&gt;"",IFERROR(NETWORKDAYS.INTL($AI209,$K209,1,项目参数!$B$2:$B$200),NETWORKDAYS($AI209,$K209,1)),"")</f>
        <v/>
      </c>
      <c r="AN209" s="92" t="str">
        <f ca="1">IF(L209&lt;&gt;"",IFERROR(NETWORKDAYS.INTL($AI209,$L209,1,项目参数!$B$2:$B$200),NETWORKDAYS($AI209,$L209,1)),"")</f>
        <v/>
      </c>
    </row>
    <row r="210" spans="1:40">
      <c r="A210">
        <f ca="1">IF('临-间接'!F210="(空白)","",'临-间接'!F210)</f>
        <v>0</v>
      </c>
      <c r="B210">
        <f ca="1">IF('临-间接'!G210="(空白)","",'临-间接'!G210)</f>
        <v>0</v>
      </c>
      <c r="C210">
        <f ca="1">IF('临-间接'!I210="(空白)","",'临-间接'!I210)</f>
        <v>0</v>
      </c>
      <c r="D210">
        <f ca="1">IF('临-间接'!J210="(空白)","",'临-间接'!J210)</f>
        <v>0</v>
      </c>
      <c r="E210">
        <f ca="1">IF('临-间接'!K210="(空白)","",'临-间接'!K210)</f>
        <v>0</v>
      </c>
      <c r="F210">
        <f ca="1">IF('临-间接'!H210="(空白)","",'临-间接'!H210)</f>
        <v>0</v>
      </c>
      <c r="G210">
        <f ca="1">IF('临-间接'!L210="(空白)","",'临-间接'!L210)</f>
        <v>0</v>
      </c>
      <c r="H210">
        <f ca="1">IF('临-间接'!M210="(空白)",0,'临-间接'!M210)</f>
        <v>0</v>
      </c>
      <c r="I210" t="str">
        <f ca="1">IF(OR('临-间接'!R210=0,'临-间接'!R210="(空白)"),"",'临-间接'!R210)</f>
        <v/>
      </c>
      <c r="J210" s="34" t="str">
        <f ca="1">IF(OR('临-间接'!N210=0,'临-间接'!N210="(空白)"),"",'临-间接'!N210)</f>
        <v/>
      </c>
      <c r="K210" s="34" t="str">
        <f ca="1">IF(OR('临-间接'!O210=0,'临-间接'!O210="(空白)"),"",'临-间接'!O210)</f>
        <v/>
      </c>
      <c r="L210" s="34" t="str">
        <f ca="1">IF(OR('临-间接'!P210=0,'临-间接'!P210="(空白)"),"",'临-间接'!P210)</f>
        <v/>
      </c>
      <c r="M210">
        <f ca="1">IF('临-间接'!Q210="(空白)",0,'临-间接'!Q210)</f>
        <v>0</v>
      </c>
      <c r="N210" s="97" t="b">
        <f t="shared" ca="1" si="41"/>
        <v>0</v>
      </c>
      <c r="O210" s="97" t="b">
        <f t="shared" ca="1" si="42"/>
        <v>0</v>
      </c>
      <c r="P210" s="97" t="b">
        <f t="shared" ca="1" si="43"/>
        <v>0</v>
      </c>
      <c r="Q210" s="97" t="b">
        <f t="shared" ca="1" si="44"/>
        <v>0</v>
      </c>
      <c r="R210" s="97" t="b">
        <f t="shared" ca="1" si="45"/>
        <v>0</v>
      </c>
      <c r="S210" s="97" t="str">
        <f t="shared" ca="1" si="46"/>
        <v>未开始</v>
      </c>
      <c r="T210" s="97">
        <f ca="1">IF(AND(N210,P210,NOT(Q210)),NETWORKDAYS(K210,AG210,项目参数!$B$2:$B$200),0)</f>
        <v>0</v>
      </c>
      <c r="U210" s="98">
        <f t="shared" ca="1" si="47"/>
        <v>0</v>
      </c>
      <c r="V210" s="117">
        <f t="shared" ca="1" si="48"/>
        <v>0</v>
      </c>
      <c r="W210" s="117">
        <f t="shared" ca="1" si="49"/>
        <v>0</v>
      </c>
      <c r="X210" s="117" t="str">
        <f t="shared" ca="1" si="50"/>
        <v/>
      </c>
      <c r="Y210" s="97">
        <f t="shared" ca="1" si="51"/>
        <v>0</v>
      </c>
      <c r="Z210" s="97">
        <f t="shared" ca="1" si="52"/>
        <v>0</v>
      </c>
      <c r="AA210" s="97">
        <f ca="1">IF(AND(N210,P210,K210&gt;项目信息!$C$18),INT((IF(Q210,L210,K210)-项目信息!$C$18)/30)+1,0)</f>
        <v>0</v>
      </c>
      <c r="AB210" s="97" t="str">
        <f ca="1">IF(N210,WEEKNUM(IF(L210&lt;&gt;"",L210,IF(K210&lt;&gt;"",K210,J210)-项目信息!$C$18)+1),"")</f>
        <v/>
      </c>
      <c r="AC210" s="97" t="str">
        <f ca="1">IFERROR(VLOOKUP(VLOOKUP(G210,内部通讯录!$B:$F,5,FALSE),项目参数!$I$14:$J$21,2,FALSE),"")</f>
        <v/>
      </c>
      <c r="AD210" s="97" t="str">
        <f ca="1">IF($N210,$AC210*V210/项目参数!$J$29,"")</f>
        <v/>
      </c>
      <c r="AE210" s="97" t="str">
        <f ca="1">IF($N210,$AC210*W210/项目参数!$J$29,"")</f>
        <v/>
      </c>
      <c r="AF210" s="99" t="str">
        <f ca="1">IF(OR('临-间接'!S210=0,'临-间接'!S210="(空白)"),"",'临-间接'!S210)</f>
        <v/>
      </c>
      <c r="AG210" s="34" t="str">
        <f ca="1">IF(P210,IF(L210&lt;&gt;"", L210, IF(OR(I210="暂停",I210="取消"), IFERROR(WORKDAY.INTL($K210,$M210*$H210,1,项目参数!$B$2:$B$200),WORKDAY($K210,$M210*$H210,1)),TODAY())),"")</f>
        <v/>
      </c>
      <c r="AH210">
        <f ca="1">IF(AND(N210,P210),IF('临-间接'!T210="(空白)",0,'临-间接'!T210),0)</f>
        <v>0</v>
      </c>
      <c r="AI210" s="34" t="str">
        <f ca="1">IF($N210,VLOOKUP($B210,项目阶段与里程碑!$B:$E,3,FALSE),"")</f>
        <v/>
      </c>
      <c r="AJ210" s="34" t="str">
        <f ca="1">IF($N210,VLOOKUP($B210,项目阶段与里程碑!$B:$E,4,FALSE),"")</f>
        <v/>
      </c>
      <c r="AK210" s="34" t="str">
        <f t="shared" ca="1" si="53"/>
        <v/>
      </c>
      <c r="AL210" s="92" t="str">
        <f ca="1">IF($AK210&lt;&gt;"",IFERROR(NETWORKDAYS.INTL($AI210,$AK210,1,项目参数!$B$2:$B$200),NETWORKDAYS($AI210,$AK210,1)),"")</f>
        <v/>
      </c>
      <c r="AM210" s="92" t="str">
        <f ca="1">IF(K210&lt;&gt;"",IFERROR(NETWORKDAYS.INTL($AI210,$K210,1,项目参数!$B$2:$B$200),NETWORKDAYS($AI210,$K210,1)),"")</f>
        <v/>
      </c>
      <c r="AN210" s="92" t="str">
        <f ca="1">IF(L210&lt;&gt;"",IFERROR(NETWORKDAYS.INTL($AI210,$L210,1,项目参数!$B$2:$B$200),NETWORKDAYS($AI210,$L210,1)),"")</f>
        <v/>
      </c>
    </row>
    <row r="211" spans="1:40">
      <c r="A211">
        <f ca="1">IF('临-间接'!F211="(空白)","",'临-间接'!F211)</f>
        <v>0</v>
      </c>
      <c r="B211">
        <f ca="1">IF('临-间接'!G211="(空白)","",'临-间接'!G211)</f>
        <v>0</v>
      </c>
      <c r="C211">
        <f ca="1">IF('临-间接'!I211="(空白)","",'临-间接'!I211)</f>
        <v>0</v>
      </c>
      <c r="D211">
        <f ca="1">IF('临-间接'!J211="(空白)","",'临-间接'!J211)</f>
        <v>0</v>
      </c>
      <c r="E211">
        <f ca="1">IF('临-间接'!K211="(空白)","",'临-间接'!K211)</f>
        <v>0</v>
      </c>
      <c r="F211">
        <f ca="1">IF('临-间接'!H211="(空白)","",'临-间接'!H211)</f>
        <v>0</v>
      </c>
      <c r="G211">
        <f ca="1">IF('临-间接'!L211="(空白)","",'临-间接'!L211)</f>
        <v>0</v>
      </c>
      <c r="H211">
        <f ca="1">IF('临-间接'!M211="(空白)",0,'临-间接'!M211)</f>
        <v>0</v>
      </c>
      <c r="I211" t="str">
        <f ca="1">IF(OR('临-间接'!R211=0,'临-间接'!R211="(空白)"),"",'临-间接'!R211)</f>
        <v/>
      </c>
      <c r="J211" s="34" t="str">
        <f ca="1">IF(OR('临-间接'!N211=0,'临-间接'!N211="(空白)"),"",'临-间接'!N211)</f>
        <v/>
      </c>
      <c r="K211" s="34" t="str">
        <f ca="1">IF(OR('临-间接'!O211=0,'临-间接'!O211="(空白)"),"",'临-间接'!O211)</f>
        <v/>
      </c>
      <c r="L211" s="34" t="str">
        <f ca="1">IF(OR('临-间接'!P211=0,'临-间接'!P211="(空白)"),"",'临-间接'!P211)</f>
        <v/>
      </c>
      <c r="M211">
        <f ca="1">IF('临-间接'!Q211="(空白)",0,'临-间接'!Q211)</f>
        <v>0</v>
      </c>
      <c r="N211" s="97" t="b">
        <f t="shared" ca="1" si="41"/>
        <v>0</v>
      </c>
      <c r="O211" s="97" t="b">
        <f t="shared" ca="1" si="42"/>
        <v>0</v>
      </c>
      <c r="P211" s="97" t="b">
        <f t="shared" ca="1" si="43"/>
        <v>0</v>
      </c>
      <c r="Q211" s="97" t="b">
        <f t="shared" ca="1" si="44"/>
        <v>0</v>
      </c>
      <c r="R211" s="97" t="b">
        <f t="shared" ca="1" si="45"/>
        <v>0</v>
      </c>
      <c r="S211" s="97" t="str">
        <f t="shared" ca="1" si="46"/>
        <v>未开始</v>
      </c>
      <c r="T211" s="97">
        <f ca="1">IF(AND(N211,P211,NOT(Q211)),NETWORKDAYS(K211,AG211,项目参数!$B$2:$B$200),0)</f>
        <v>0</v>
      </c>
      <c r="U211" s="98">
        <f t="shared" ca="1" si="47"/>
        <v>0</v>
      </c>
      <c r="V211" s="117">
        <f t="shared" ca="1" si="48"/>
        <v>0</v>
      </c>
      <c r="W211" s="117">
        <f t="shared" ca="1" si="49"/>
        <v>0</v>
      </c>
      <c r="X211" s="117" t="str">
        <f t="shared" ca="1" si="50"/>
        <v/>
      </c>
      <c r="Y211" s="97">
        <f t="shared" ca="1" si="51"/>
        <v>0</v>
      </c>
      <c r="Z211" s="97">
        <f t="shared" ca="1" si="52"/>
        <v>0</v>
      </c>
      <c r="AA211" s="97">
        <f ca="1">IF(AND(N211,P211,K211&gt;项目信息!$C$18),INT((IF(Q211,L211,K211)-项目信息!$C$18)/30)+1,0)</f>
        <v>0</v>
      </c>
      <c r="AB211" s="97" t="str">
        <f ca="1">IF(N211,WEEKNUM(IF(L211&lt;&gt;"",L211,IF(K211&lt;&gt;"",K211,J211)-项目信息!$C$18)+1),"")</f>
        <v/>
      </c>
      <c r="AC211" s="97" t="str">
        <f ca="1">IFERROR(VLOOKUP(VLOOKUP(G211,内部通讯录!$B:$F,5,FALSE),项目参数!$I$14:$J$21,2,FALSE),"")</f>
        <v/>
      </c>
      <c r="AD211" s="97" t="str">
        <f ca="1">IF($N211,$AC211*V211/项目参数!$J$29,"")</f>
        <v/>
      </c>
      <c r="AE211" s="97" t="str">
        <f ca="1">IF($N211,$AC211*W211/项目参数!$J$29,"")</f>
        <v/>
      </c>
      <c r="AF211" s="99" t="str">
        <f ca="1">IF(OR('临-间接'!S211=0,'临-间接'!S211="(空白)"),"",'临-间接'!S211)</f>
        <v/>
      </c>
      <c r="AG211" s="34" t="str">
        <f ca="1">IF(P211,IF(L211&lt;&gt;"", L211, IF(OR(I211="暂停",I211="取消"), IFERROR(WORKDAY.INTL($K211,$M211*$H211,1,项目参数!$B$2:$B$200),WORKDAY($K211,$M211*$H211,1)),TODAY())),"")</f>
        <v/>
      </c>
      <c r="AH211">
        <f ca="1">IF(AND(N211,P211),IF('临-间接'!T211="(空白)",0,'临-间接'!T211),0)</f>
        <v>0</v>
      </c>
      <c r="AI211" s="34" t="str">
        <f ca="1">IF($N211,VLOOKUP($B211,项目阶段与里程碑!$B:$E,3,FALSE),"")</f>
        <v/>
      </c>
      <c r="AJ211" s="34" t="str">
        <f ca="1">IF($N211,VLOOKUP($B211,项目阶段与里程碑!$B:$E,4,FALSE),"")</f>
        <v/>
      </c>
      <c r="AK211" s="34" t="str">
        <f t="shared" ca="1" si="53"/>
        <v/>
      </c>
      <c r="AL211" s="92" t="str">
        <f ca="1">IF($AK211&lt;&gt;"",IFERROR(NETWORKDAYS.INTL($AI211,$AK211,1,项目参数!$B$2:$B$200),NETWORKDAYS($AI211,$AK211,1)),"")</f>
        <v/>
      </c>
      <c r="AM211" s="92" t="str">
        <f ca="1">IF(K211&lt;&gt;"",IFERROR(NETWORKDAYS.INTL($AI211,$K211,1,项目参数!$B$2:$B$200),NETWORKDAYS($AI211,$K211,1)),"")</f>
        <v/>
      </c>
      <c r="AN211" s="92" t="str">
        <f ca="1">IF(L211&lt;&gt;"",IFERROR(NETWORKDAYS.INTL($AI211,$L211,1,项目参数!$B$2:$B$200),NETWORKDAYS($AI211,$L211,1)),"")</f>
        <v/>
      </c>
    </row>
    <row r="212" spans="1:40">
      <c r="A212">
        <f ca="1">IF('临-间接'!F212="(空白)","",'临-间接'!F212)</f>
        <v>0</v>
      </c>
      <c r="B212">
        <f ca="1">IF('临-间接'!G212="(空白)","",'临-间接'!G212)</f>
        <v>0</v>
      </c>
      <c r="C212">
        <f ca="1">IF('临-间接'!I212="(空白)","",'临-间接'!I212)</f>
        <v>0</v>
      </c>
      <c r="D212">
        <f ca="1">IF('临-间接'!J212="(空白)","",'临-间接'!J212)</f>
        <v>0</v>
      </c>
      <c r="E212">
        <f ca="1">IF('临-间接'!K212="(空白)","",'临-间接'!K212)</f>
        <v>0</v>
      </c>
      <c r="F212">
        <f ca="1">IF('临-间接'!H212="(空白)","",'临-间接'!H212)</f>
        <v>0</v>
      </c>
      <c r="G212">
        <f ca="1">IF('临-间接'!L212="(空白)","",'临-间接'!L212)</f>
        <v>0</v>
      </c>
      <c r="H212">
        <f ca="1">IF('临-间接'!M212="(空白)",0,'临-间接'!M212)</f>
        <v>0</v>
      </c>
      <c r="I212" t="str">
        <f ca="1">IF(OR('临-间接'!R212=0,'临-间接'!R212="(空白)"),"",'临-间接'!R212)</f>
        <v/>
      </c>
      <c r="J212" s="34" t="str">
        <f ca="1">IF(OR('临-间接'!N212=0,'临-间接'!N212="(空白)"),"",'临-间接'!N212)</f>
        <v/>
      </c>
      <c r="K212" s="34" t="str">
        <f ca="1">IF(OR('临-间接'!O212=0,'临-间接'!O212="(空白)"),"",'临-间接'!O212)</f>
        <v/>
      </c>
      <c r="L212" s="34" t="str">
        <f ca="1">IF(OR('临-间接'!P212=0,'临-间接'!P212="(空白)"),"",'临-间接'!P212)</f>
        <v/>
      </c>
      <c r="M212">
        <f ca="1">IF('临-间接'!Q212="(空白)",0,'临-间接'!Q212)</f>
        <v>0</v>
      </c>
      <c r="N212" s="97" t="b">
        <f t="shared" ca="1" si="41"/>
        <v>0</v>
      </c>
      <c r="O212" s="97" t="b">
        <f t="shared" ca="1" si="42"/>
        <v>0</v>
      </c>
      <c r="P212" s="97" t="b">
        <f t="shared" ca="1" si="43"/>
        <v>0</v>
      </c>
      <c r="Q212" s="97" t="b">
        <f t="shared" ca="1" si="44"/>
        <v>0</v>
      </c>
      <c r="R212" s="97" t="b">
        <f t="shared" ca="1" si="45"/>
        <v>0</v>
      </c>
      <c r="S212" s="97" t="str">
        <f t="shared" ca="1" si="46"/>
        <v>未开始</v>
      </c>
      <c r="T212" s="97">
        <f ca="1">IF(AND(N212,P212,NOT(Q212)),NETWORKDAYS(K212,AG212,项目参数!$B$2:$B$200),0)</f>
        <v>0</v>
      </c>
      <c r="U212" s="98">
        <f t="shared" ca="1" si="47"/>
        <v>0</v>
      </c>
      <c r="V212" s="117">
        <f t="shared" ca="1" si="48"/>
        <v>0</v>
      </c>
      <c r="W212" s="117">
        <f t="shared" ca="1" si="49"/>
        <v>0</v>
      </c>
      <c r="X212" s="117" t="str">
        <f t="shared" ca="1" si="50"/>
        <v/>
      </c>
      <c r="Y212" s="97">
        <f t="shared" ca="1" si="51"/>
        <v>0</v>
      </c>
      <c r="Z212" s="97">
        <f t="shared" ca="1" si="52"/>
        <v>0</v>
      </c>
      <c r="AA212" s="97">
        <f ca="1">IF(AND(N212,P212,K212&gt;项目信息!$C$18),INT((IF(Q212,L212,K212)-项目信息!$C$18)/30)+1,0)</f>
        <v>0</v>
      </c>
      <c r="AB212" s="97" t="str">
        <f ca="1">IF(N212,WEEKNUM(IF(L212&lt;&gt;"",L212,IF(K212&lt;&gt;"",K212,J212)-项目信息!$C$18)+1),"")</f>
        <v/>
      </c>
      <c r="AC212" s="97" t="str">
        <f ca="1">IFERROR(VLOOKUP(VLOOKUP(G212,内部通讯录!$B:$F,5,FALSE),项目参数!$I$14:$J$21,2,FALSE),"")</f>
        <v/>
      </c>
      <c r="AD212" s="97" t="str">
        <f ca="1">IF($N212,$AC212*V212/项目参数!$J$29,"")</f>
        <v/>
      </c>
      <c r="AE212" s="97" t="str">
        <f ca="1">IF($N212,$AC212*W212/项目参数!$J$29,"")</f>
        <v/>
      </c>
      <c r="AF212" s="99" t="str">
        <f ca="1">IF(OR('临-间接'!S212=0,'临-间接'!S212="(空白)"),"",'临-间接'!S212)</f>
        <v/>
      </c>
      <c r="AG212" s="34" t="str">
        <f ca="1">IF(P212,IF(L212&lt;&gt;"", L212, IF(OR(I212="暂停",I212="取消"), IFERROR(WORKDAY.INTL($K212,$M212*$H212,1,项目参数!$B$2:$B$200),WORKDAY($K212,$M212*$H212,1)),TODAY())),"")</f>
        <v/>
      </c>
      <c r="AH212">
        <f ca="1">IF(AND(N212,P212),IF('临-间接'!T212="(空白)",0,'临-间接'!T212),0)</f>
        <v>0</v>
      </c>
      <c r="AI212" s="34" t="str">
        <f ca="1">IF($N212,VLOOKUP($B212,项目阶段与里程碑!$B:$E,3,FALSE),"")</f>
        <v/>
      </c>
      <c r="AJ212" s="34" t="str">
        <f ca="1">IF($N212,VLOOKUP($B212,项目阶段与里程碑!$B:$E,4,FALSE),"")</f>
        <v/>
      </c>
      <c r="AK212" s="34" t="str">
        <f t="shared" ca="1" si="53"/>
        <v/>
      </c>
      <c r="AL212" s="92" t="str">
        <f ca="1">IF($AK212&lt;&gt;"",IFERROR(NETWORKDAYS.INTL($AI212,$AK212,1,项目参数!$B$2:$B$200),NETWORKDAYS($AI212,$AK212,1)),"")</f>
        <v/>
      </c>
      <c r="AM212" s="92" t="str">
        <f ca="1">IF(K212&lt;&gt;"",IFERROR(NETWORKDAYS.INTL($AI212,$K212,1,项目参数!$B$2:$B$200),NETWORKDAYS($AI212,$K212,1)),"")</f>
        <v/>
      </c>
      <c r="AN212" s="92" t="str">
        <f ca="1">IF(L212&lt;&gt;"",IFERROR(NETWORKDAYS.INTL($AI212,$L212,1,项目参数!$B$2:$B$200),NETWORKDAYS($AI212,$L212,1)),"")</f>
        <v/>
      </c>
    </row>
    <row r="213" spans="1:40">
      <c r="A213">
        <f ca="1">IF('临-间接'!F213="(空白)","",'临-间接'!F213)</f>
        <v>0</v>
      </c>
      <c r="B213">
        <f ca="1">IF('临-间接'!G213="(空白)","",'临-间接'!G213)</f>
        <v>0</v>
      </c>
      <c r="C213">
        <f ca="1">IF('临-间接'!I213="(空白)","",'临-间接'!I213)</f>
        <v>0</v>
      </c>
      <c r="D213">
        <f ca="1">IF('临-间接'!J213="(空白)","",'临-间接'!J213)</f>
        <v>0</v>
      </c>
      <c r="E213">
        <f ca="1">IF('临-间接'!K213="(空白)","",'临-间接'!K213)</f>
        <v>0</v>
      </c>
      <c r="F213">
        <f ca="1">IF('临-间接'!H213="(空白)","",'临-间接'!H213)</f>
        <v>0</v>
      </c>
      <c r="G213">
        <f ca="1">IF('临-间接'!L213="(空白)","",'临-间接'!L213)</f>
        <v>0</v>
      </c>
      <c r="H213">
        <f ca="1">IF('临-间接'!M213="(空白)",0,'临-间接'!M213)</f>
        <v>0</v>
      </c>
      <c r="I213" t="str">
        <f ca="1">IF(OR('临-间接'!R213=0,'临-间接'!R213="(空白)"),"",'临-间接'!R213)</f>
        <v/>
      </c>
      <c r="J213" s="34" t="str">
        <f ca="1">IF(OR('临-间接'!N213=0,'临-间接'!N213="(空白)"),"",'临-间接'!N213)</f>
        <v/>
      </c>
      <c r="K213" s="34" t="str">
        <f ca="1">IF(OR('临-间接'!O213=0,'临-间接'!O213="(空白)"),"",'临-间接'!O213)</f>
        <v/>
      </c>
      <c r="L213" s="34" t="str">
        <f ca="1">IF(OR('临-间接'!P213=0,'临-间接'!P213="(空白)"),"",'临-间接'!P213)</f>
        <v/>
      </c>
      <c r="M213">
        <f ca="1">IF('临-间接'!Q213="(空白)",0,'临-间接'!Q213)</f>
        <v>0</v>
      </c>
      <c r="N213" s="97" t="b">
        <f t="shared" ca="1" si="41"/>
        <v>0</v>
      </c>
      <c r="O213" s="97" t="b">
        <f t="shared" ca="1" si="42"/>
        <v>0</v>
      </c>
      <c r="P213" s="97" t="b">
        <f t="shared" ca="1" si="43"/>
        <v>0</v>
      </c>
      <c r="Q213" s="97" t="b">
        <f t="shared" ca="1" si="44"/>
        <v>0</v>
      </c>
      <c r="R213" s="97" t="b">
        <f t="shared" ca="1" si="45"/>
        <v>0</v>
      </c>
      <c r="S213" s="97" t="str">
        <f t="shared" ca="1" si="46"/>
        <v>未开始</v>
      </c>
      <c r="T213" s="97">
        <f ca="1">IF(AND(N213,P213,NOT(Q213)),NETWORKDAYS(K213,AG213,项目参数!$B$2:$B$200),0)</f>
        <v>0</v>
      </c>
      <c r="U213" s="98">
        <f t="shared" ca="1" si="47"/>
        <v>0</v>
      </c>
      <c r="V213" s="117">
        <f t="shared" ca="1" si="48"/>
        <v>0</v>
      </c>
      <c r="W213" s="117">
        <f t="shared" ca="1" si="49"/>
        <v>0</v>
      </c>
      <c r="X213" s="117" t="str">
        <f t="shared" ca="1" si="50"/>
        <v/>
      </c>
      <c r="Y213" s="97">
        <f t="shared" ca="1" si="51"/>
        <v>0</v>
      </c>
      <c r="Z213" s="97">
        <f t="shared" ca="1" si="52"/>
        <v>0</v>
      </c>
      <c r="AA213" s="97">
        <f ca="1">IF(AND(N213,P213,K213&gt;项目信息!$C$18),INT((IF(Q213,L213,K213)-项目信息!$C$18)/30)+1,0)</f>
        <v>0</v>
      </c>
      <c r="AB213" s="97" t="str">
        <f ca="1">IF(N213,WEEKNUM(IF(L213&lt;&gt;"",L213,IF(K213&lt;&gt;"",K213,J213)-项目信息!$C$18)+1),"")</f>
        <v/>
      </c>
      <c r="AC213" s="97" t="str">
        <f ca="1">IFERROR(VLOOKUP(VLOOKUP(G213,内部通讯录!$B:$F,5,FALSE),项目参数!$I$14:$J$21,2,FALSE),"")</f>
        <v/>
      </c>
      <c r="AD213" s="97" t="str">
        <f ca="1">IF($N213,$AC213*V213/项目参数!$J$29,"")</f>
        <v/>
      </c>
      <c r="AE213" s="97" t="str">
        <f ca="1">IF($N213,$AC213*W213/项目参数!$J$29,"")</f>
        <v/>
      </c>
      <c r="AF213" s="99" t="str">
        <f ca="1">IF(OR('临-间接'!S213=0,'临-间接'!S213="(空白)"),"",'临-间接'!S213)</f>
        <v/>
      </c>
      <c r="AG213" s="34" t="str">
        <f ca="1">IF(P213,IF(L213&lt;&gt;"", L213, IF(OR(I213="暂停",I213="取消"), IFERROR(WORKDAY.INTL($K213,$M213*$H213,1,项目参数!$B$2:$B$200),WORKDAY($K213,$M213*$H213,1)),TODAY())),"")</f>
        <v/>
      </c>
      <c r="AH213">
        <f ca="1">IF(AND(N213,P213),IF('临-间接'!T213="(空白)",0,'临-间接'!T213),0)</f>
        <v>0</v>
      </c>
      <c r="AI213" s="34" t="str">
        <f ca="1">IF($N213,VLOOKUP($B213,项目阶段与里程碑!$B:$E,3,FALSE),"")</f>
        <v/>
      </c>
      <c r="AJ213" s="34" t="str">
        <f ca="1">IF($N213,VLOOKUP($B213,项目阶段与里程碑!$B:$E,4,FALSE),"")</f>
        <v/>
      </c>
      <c r="AK213" s="34" t="str">
        <f t="shared" ca="1" si="53"/>
        <v/>
      </c>
      <c r="AL213" s="92" t="str">
        <f ca="1">IF($AK213&lt;&gt;"",IFERROR(NETWORKDAYS.INTL($AI213,$AK213,1,项目参数!$B$2:$B$200),NETWORKDAYS($AI213,$AK213,1)),"")</f>
        <v/>
      </c>
      <c r="AM213" s="92" t="str">
        <f ca="1">IF(K213&lt;&gt;"",IFERROR(NETWORKDAYS.INTL($AI213,$K213,1,项目参数!$B$2:$B$200),NETWORKDAYS($AI213,$K213,1)),"")</f>
        <v/>
      </c>
      <c r="AN213" s="92" t="str">
        <f ca="1">IF(L213&lt;&gt;"",IFERROR(NETWORKDAYS.INTL($AI213,$L213,1,项目参数!$B$2:$B$200),NETWORKDAYS($AI213,$L213,1)),"")</f>
        <v/>
      </c>
    </row>
    <row r="214" spans="1:40">
      <c r="A214">
        <f ca="1">IF('临-间接'!F214="(空白)","",'临-间接'!F214)</f>
        <v>0</v>
      </c>
      <c r="B214">
        <f ca="1">IF('临-间接'!G214="(空白)","",'临-间接'!G214)</f>
        <v>0</v>
      </c>
      <c r="C214">
        <f ca="1">IF('临-间接'!I214="(空白)","",'临-间接'!I214)</f>
        <v>0</v>
      </c>
      <c r="D214">
        <f ca="1">IF('临-间接'!J214="(空白)","",'临-间接'!J214)</f>
        <v>0</v>
      </c>
      <c r="E214">
        <f ca="1">IF('临-间接'!K214="(空白)","",'临-间接'!K214)</f>
        <v>0</v>
      </c>
      <c r="F214">
        <f ca="1">IF('临-间接'!H214="(空白)","",'临-间接'!H214)</f>
        <v>0</v>
      </c>
      <c r="G214">
        <f ca="1">IF('临-间接'!L214="(空白)","",'临-间接'!L214)</f>
        <v>0</v>
      </c>
      <c r="H214">
        <f ca="1">IF('临-间接'!M214="(空白)",0,'临-间接'!M214)</f>
        <v>0</v>
      </c>
      <c r="I214" t="str">
        <f ca="1">IF(OR('临-间接'!R214=0,'临-间接'!R214="(空白)"),"",'临-间接'!R214)</f>
        <v/>
      </c>
      <c r="J214" s="34" t="str">
        <f ca="1">IF(OR('临-间接'!N214=0,'临-间接'!N214="(空白)"),"",'临-间接'!N214)</f>
        <v/>
      </c>
      <c r="K214" s="34" t="str">
        <f ca="1">IF(OR('临-间接'!O214=0,'临-间接'!O214="(空白)"),"",'临-间接'!O214)</f>
        <v/>
      </c>
      <c r="L214" s="34" t="str">
        <f ca="1">IF(OR('临-间接'!P214=0,'临-间接'!P214="(空白)"),"",'临-间接'!P214)</f>
        <v/>
      </c>
      <c r="M214">
        <f ca="1">IF('临-间接'!Q214="(空白)",0,'临-间接'!Q214)</f>
        <v>0</v>
      </c>
      <c r="N214" s="97" t="b">
        <f t="shared" ca="1" si="41"/>
        <v>0</v>
      </c>
      <c r="O214" s="97" t="b">
        <f t="shared" ca="1" si="42"/>
        <v>0</v>
      </c>
      <c r="P214" s="97" t="b">
        <f t="shared" ca="1" si="43"/>
        <v>0</v>
      </c>
      <c r="Q214" s="97" t="b">
        <f t="shared" ca="1" si="44"/>
        <v>0</v>
      </c>
      <c r="R214" s="97" t="b">
        <f t="shared" ca="1" si="45"/>
        <v>0</v>
      </c>
      <c r="S214" s="97" t="str">
        <f t="shared" ca="1" si="46"/>
        <v>未开始</v>
      </c>
      <c r="T214" s="97">
        <f ca="1">IF(AND(N214,P214,NOT(Q214)),NETWORKDAYS(K214,AG214,项目参数!$B$2:$B$200),0)</f>
        <v>0</v>
      </c>
      <c r="U214" s="98">
        <f t="shared" ca="1" si="47"/>
        <v>0</v>
      </c>
      <c r="V214" s="117">
        <f t="shared" ca="1" si="48"/>
        <v>0</v>
      </c>
      <c r="W214" s="117">
        <f t="shared" ca="1" si="49"/>
        <v>0</v>
      </c>
      <c r="X214" s="117" t="str">
        <f t="shared" ca="1" si="50"/>
        <v/>
      </c>
      <c r="Y214" s="97">
        <f t="shared" ca="1" si="51"/>
        <v>0</v>
      </c>
      <c r="Z214" s="97">
        <f t="shared" ca="1" si="52"/>
        <v>0</v>
      </c>
      <c r="AA214" s="97">
        <f ca="1">IF(AND(N214,P214,K214&gt;项目信息!$C$18),INT((IF(Q214,L214,K214)-项目信息!$C$18)/30)+1,0)</f>
        <v>0</v>
      </c>
      <c r="AB214" s="97" t="str">
        <f ca="1">IF(N214,WEEKNUM(IF(L214&lt;&gt;"",L214,IF(K214&lt;&gt;"",K214,J214)-项目信息!$C$18)+1),"")</f>
        <v/>
      </c>
      <c r="AC214" s="97" t="str">
        <f ca="1">IFERROR(VLOOKUP(VLOOKUP(G214,内部通讯录!$B:$F,5,FALSE),项目参数!$I$14:$J$21,2,FALSE),"")</f>
        <v/>
      </c>
      <c r="AD214" s="97" t="str">
        <f ca="1">IF($N214,$AC214*V214/项目参数!$J$29,"")</f>
        <v/>
      </c>
      <c r="AE214" s="97" t="str">
        <f ca="1">IF($N214,$AC214*W214/项目参数!$J$29,"")</f>
        <v/>
      </c>
      <c r="AF214" s="99" t="str">
        <f ca="1">IF(OR('临-间接'!S214=0,'临-间接'!S214="(空白)"),"",'临-间接'!S214)</f>
        <v/>
      </c>
      <c r="AG214" s="34" t="str">
        <f ca="1">IF(P214,IF(L214&lt;&gt;"", L214, IF(OR(I214="暂停",I214="取消"), IFERROR(WORKDAY.INTL($K214,$M214*$H214,1,项目参数!$B$2:$B$200),WORKDAY($K214,$M214*$H214,1)),TODAY())),"")</f>
        <v/>
      </c>
      <c r="AH214">
        <f ca="1">IF(AND(N214,P214),IF('临-间接'!T214="(空白)",0,'临-间接'!T214),0)</f>
        <v>0</v>
      </c>
      <c r="AI214" s="34" t="str">
        <f ca="1">IF($N214,VLOOKUP($B214,项目阶段与里程碑!$B:$E,3,FALSE),"")</f>
        <v/>
      </c>
      <c r="AJ214" s="34" t="str">
        <f ca="1">IF($N214,VLOOKUP($B214,项目阶段与里程碑!$B:$E,4,FALSE),"")</f>
        <v/>
      </c>
      <c r="AK214" s="34" t="str">
        <f t="shared" ca="1" si="53"/>
        <v/>
      </c>
      <c r="AL214" s="92" t="str">
        <f ca="1">IF($AK214&lt;&gt;"",IFERROR(NETWORKDAYS.INTL($AI214,$AK214,1,项目参数!$B$2:$B$200),NETWORKDAYS($AI214,$AK214,1)),"")</f>
        <v/>
      </c>
      <c r="AM214" s="92" t="str">
        <f ca="1">IF(K214&lt;&gt;"",IFERROR(NETWORKDAYS.INTL($AI214,$K214,1,项目参数!$B$2:$B$200),NETWORKDAYS($AI214,$K214,1)),"")</f>
        <v/>
      </c>
      <c r="AN214" s="92" t="str">
        <f ca="1">IF(L214&lt;&gt;"",IFERROR(NETWORKDAYS.INTL($AI214,$L214,1,项目参数!$B$2:$B$200),NETWORKDAYS($AI214,$L214,1)),"")</f>
        <v/>
      </c>
    </row>
    <row r="215" spans="1:40">
      <c r="A215">
        <f ca="1">IF('临-间接'!F215="(空白)","",'临-间接'!F215)</f>
        <v>0</v>
      </c>
      <c r="B215">
        <f ca="1">IF('临-间接'!G215="(空白)","",'临-间接'!G215)</f>
        <v>0</v>
      </c>
      <c r="C215">
        <f ca="1">IF('临-间接'!I215="(空白)","",'临-间接'!I215)</f>
        <v>0</v>
      </c>
      <c r="D215">
        <f ca="1">IF('临-间接'!J215="(空白)","",'临-间接'!J215)</f>
        <v>0</v>
      </c>
      <c r="E215">
        <f ca="1">IF('临-间接'!K215="(空白)","",'临-间接'!K215)</f>
        <v>0</v>
      </c>
      <c r="F215">
        <f ca="1">IF('临-间接'!H215="(空白)","",'临-间接'!H215)</f>
        <v>0</v>
      </c>
      <c r="G215">
        <f ca="1">IF('临-间接'!L215="(空白)","",'临-间接'!L215)</f>
        <v>0</v>
      </c>
      <c r="H215">
        <f ca="1">IF('临-间接'!M215="(空白)",0,'临-间接'!M215)</f>
        <v>0</v>
      </c>
      <c r="I215" t="str">
        <f ca="1">IF(OR('临-间接'!R215=0,'临-间接'!R215="(空白)"),"",'临-间接'!R215)</f>
        <v/>
      </c>
      <c r="J215" s="34" t="str">
        <f ca="1">IF(OR('临-间接'!N215=0,'临-间接'!N215="(空白)"),"",'临-间接'!N215)</f>
        <v/>
      </c>
      <c r="K215" s="34" t="str">
        <f ca="1">IF(OR('临-间接'!O215=0,'临-间接'!O215="(空白)"),"",'临-间接'!O215)</f>
        <v/>
      </c>
      <c r="L215" s="34" t="str">
        <f ca="1">IF(OR('临-间接'!P215=0,'临-间接'!P215="(空白)"),"",'临-间接'!P215)</f>
        <v/>
      </c>
      <c r="M215">
        <f ca="1">IF('临-间接'!Q215="(空白)",0,'临-间接'!Q215)</f>
        <v>0</v>
      </c>
      <c r="N215" s="97" t="b">
        <f t="shared" ca="1" si="41"/>
        <v>0</v>
      </c>
      <c r="O215" s="97" t="b">
        <f t="shared" ca="1" si="42"/>
        <v>0</v>
      </c>
      <c r="P215" s="97" t="b">
        <f t="shared" ca="1" si="43"/>
        <v>0</v>
      </c>
      <c r="Q215" s="97" t="b">
        <f t="shared" ca="1" si="44"/>
        <v>0</v>
      </c>
      <c r="R215" s="97" t="b">
        <f t="shared" ca="1" si="45"/>
        <v>0</v>
      </c>
      <c r="S215" s="97" t="str">
        <f t="shared" ca="1" si="46"/>
        <v>未开始</v>
      </c>
      <c r="T215" s="97">
        <f ca="1">IF(AND(N215,P215,NOT(Q215)),NETWORKDAYS(K215,AG215,项目参数!$B$2:$B$200),0)</f>
        <v>0</v>
      </c>
      <c r="U215" s="98">
        <f t="shared" ca="1" si="47"/>
        <v>0</v>
      </c>
      <c r="V215" s="117">
        <f t="shared" ca="1" si="48"/>
        <v>0</v>
      </c>
      <c r="W215" s="117">
        <f t="shared" ca="1" si="49"/>
        <v>0</v>
      </c>
      <c r="X215" s="117" t="str">
        <f t="shared" ca="1" si="50"/>
        <v/>
      </c>
      <c r="Y215" s="97">
        <f t="shared" ca="1" si="51"/>
        <v>0</v>
      </c>
      <c r="Z215" s="97">
        <f t="shared" ca="1" si="52"/>
        <v>0</v>
      </c>
      <c r="AA215" s="97">
        <f ca="1">IF(AND(N215,P215,K215&gt;项目信息!$C$18),INT((IF(Q215,L215,K215)-项目信息!$C$18)/30)+1,0)</f>
        <v>0</v>
      </c>
      <c r="AB215" s="97" t="str">
        <f ca="1">IF(N215,WEEKNUM(IF(L215&lt;&gt;"",L215,IF(K215&lt;&gt;"",K215,J215)-项目信息!$C$18)+1),"")</f>
        <v/>
      </c>
      <c r="AC215" s="97" t="str">
        <f ca="1">IFERROR(VLOOKUP(VLOOKUP(G215,内部通讯录!$B:$F,5,FALSE),项目参数!$I$14:$J$21,2,FALSE),"")</f>
        <v/>
      </c>
      <c r="AD215" s="97" t="str">
        <f ca="1">IF($N215,$AC215*V215/项目参数!$J$29,"")</f>
        <v/>
      </c>
      <c r="AE215" s="97" t="str">
        <f ca="1">IF($N215,$AC215*W215/项目参数!$J$29,"")</f>
        <v/>
      </c>
      <c r="AF215" s="99" t="str">
        <f ca="1">IF(OR('临-间接'!S215=0,'临-间接'!S215="(空白)"),"",'临-间接'!S215)</f>
        <v/>
      </c>
      <c r="AG215" s="34" t="str">
        <f ca="1">IF(P215,IF(L215&lt;&gt;"", L215, IF(OR(I215="暂停",I215="取消"), IFERROR(WORKDAY.INTL($K215,$M215*$H215,1,项目参数!$B$2:$B$200),WORKDAY($K215,$M215*$H215,1)),TODAY())),"")</f>
        <v/>
      </c>
      <c r="AH215">
        <f ca="1">IF(AND(N215,P215),IF('临-间接'!T215="(空白)",0,'临-间接'!T215),0)</f>
        <v>0</v>
      </c>
      <c r="AI215" s="34" t="str">
        <f ca="1">IF($N215,VLOOKUP($B215,项目阶段与里程碑!$B:$E,3,FALSE),"")</f>
        <v/>
      </c>
      <c r="AJ215" s="34" t="str">
        <f ca="1">IF($N215,VLOOKUP($B215,项目阶段与里程碑!$B:$E,4,FALSE),"")</f>
        <v/>
      </c>
      <c r="AK215" s="34" t="str">
        <f t="shared" ca="1" si="53"/>
        <v/>
      </c>
      <c r="AL215" s="92" t="str">
        <f ca="1">IF($AK215&lt;&gt;"",IFERROR(NETWORKDAYS.INTL($AI215,$AK215,1,项目参数!$B$2:$B$200),NETWORKDAYS($AI215,$AK215,1)),"")</f>
        <v/>
      </c>
      <c r="AM215" s="92" t="str">
        <f ca="1">IF(K215&lt;&gt;"",IFERROR(NETWORKDAYS.INTL($AI215,$K215,1,项目参数!$B$2:$B$200),NETWORKDAYS($AI215,$K215,1)),"")</f>
        <v/>
      </c>
      <c r="AN215" s="92" t="str">
        <f ca="1">IF(L215&lt;&gt;"",IFERROR(NETWORKDAYS.INTL($AI215,$L215,1,项目参数!$B$2:$B$200),NETWORKDAYS($AI215,$L215,1)),"")</f>
        <v/>
      </c>
    </row>
    <row r="216" spans="1:40">
      <c r="A216">
        <f ca="1">IF('临-间接'!F216="(空白)","",'临-间接'!F216)</f>
        <v>0</v>
      </c>
      <c r="B216">
        <f ca="1">IF('临-间接'!G216="(空白)","",'临-间接'!G216)</f>
        <v>0</v>
      </c>
      <c r="C216">
        <f ca="1">IF('临-间接'!I216="(空白)","",'临-间接'!I216)</f>
        <v>0</v>
      </c>
      <c r="D216">
        <f ca="1">IF('临-间接'!J216="(空白)","",'临-间接'!J216)</f>
        <v>0</v>
      </c>
      <c r="E216">
        <f ca="1">IF('临-间接'!K216="(空白)","",'临-间接'!K216)</f>
        <v>0</v>
      </c>
      <c r="F216">
        <f ca="1">IF('临-间接'!H216="(空白)","",'临-间接'!H216)</f>
        <v>0</v>
      </c>
      <c r="G216">
        <f ca="1">IF('临-间接'!L216="(空白)","",'临-间接'!L216)</f>
        <v>0</v>
      </c>
      <c r="H216">
        <f ca="1">IF('临-间接'!M216="(空白)",0,'临-间接'!M216)</f>
        <v>0</v>
      </c>
      <c r="I216" t="str">
        <f ca="1">IF(OR('临-间接'!R216=0,'临-间接'!R216="(空白)"),"",'临-间接'!R216)</f>
        <v/>
      </c>
      <c r="J216" s="34" t="str">
        <f ca="1">IF(OR('临-间接'!N216=0,'临-间接'!N216="(空白)"),"",'临-间接'!N216)</f>
        <v/>
      </c>
      <c r="K216" s="34" t="str">
        <f ca="1">IF(OR('临-间接'!O216=0,'临-间接'!O216="(空白)"),"",'临-间接'!O216)</f>
        <v/>
      </c>
      <c r="L216" s="34" t="str">
        <f ca="1">IF(OR('临-间接'!P216=0,'临-间接'!P216="(空白)"),"",'临-间接'!P216)</f>
        <v/>
      </c>
      <c r="M216">
        <f ca="1">IF('临-间接'!Q216="(空白)",0,'临-间接'!Q216)</f>
        <v>0</v>
      </c>
      <c r="N216" s="97" t="b">
        <f t="shared" ca="1" si="41"/>
        <v>0</v>
      </c>
      <c r="O216" s="97" t="b">
        <f t="shared" ca="1" si="42"/>
        <v>0</v>
      </c>
      <c r="P216" s="97" t="b">
        <f t="shared" ca="1" si="43"/>
        <v>0</v>
      </c>
      <c r="Q216" s="97" t="b">
        <f t="shared" ca="1" si="44"/>
        <v>0</v>
      </c>
      <c r="R216" s="97" t="b">
        <f t="shared" ca="1" si="45"/>
        <v>0</v>
      </c>
      <c r="S216" s="97" t="str">
        <f t="shared" ca="1" si="46"/>
        <v>未开始</v>
      </c>
      <c r="T216" s="97">
        <f ca="1">IF(AND(N216,P216,NOT(Q216)),NETWORKDAYS(K216,AG216,项目参数!$B$2:$B$200),0)</f>
        <v>0</v>
      </c>
      <c r="U216" s="98">
        <f t="shared" ca="1" si="47"/>
        <v>0</v>
      </c>
      <c r="V216" s="117">
        <f t="shared" ca="1" si="48"/>
        <v>0</v>
      </c>
      <c r="W216" s="117">
        <f t="shared" ca="1" si="49"/>
        <v>0</v>
      </c>
      <c r="X216" s="117" t="str">
        <f t="shared" ca="1" si="50"/>
        <v/>
      </c>
      <c r="Y216" s="97">
        <f t="shared" ca="1" si="51"/>
        <v>0</v>
      </c>
      <c r="Z216" s="97">
        <f t="shared" ca="1" si="52"/>
        <v>0</v>
      </c>
      <c r="AA216" s="97">
        <f ca="1">IF(AND(N216,P216,K216&gt;项目信息!$C$18),INT((IF(Q216,L216,K216)-项目信息!$C$18)/30)+1,0)</f>
        <v>0</v>
      </c>
      <c r="AB216" s="97" t="str">
        <f ca="1">IF(N216,WEEKNUM(IF(L216&lt;&gt;"",L216,IF(K216&lt;&gt;"",K216,J216)-项目信息!$C$18)+1),"")</f>
        <v/>
      </c>
      <c r="AC216" s="97" t="str">
        <f ca="1">IFERROR(VLOOKUP(VLOOKUP(G216,内部通讯录!$B:$F,5,FALSE),项目参数!$I$14:$J$21,2,FALSE),"")</f>
        <v/>
      </c>
      <c r="AD216" s="97" t="str">
        <f ca="1">IF($N216,$AC216*V216/项目参数!$J$29,"")</f>
        <v/>
      </c>
      <c r="AE216" s="97" t="str">
        <f ca="1">IF($N216,$AC216*W216/项目参数!$J$29,"")</f>
        <v/>
      </c>
      <c r="AF216" s="99" t="str">
        <f ca="1">IF(OR('临-间接'!S216=0,'临-间接'!S216="(空白)"),"",'临-间接'!S216)</f>
        <v/>
      </c>
      <c r="AG216" s="34" t="str">
        <f ca="1">IF(P216,IF(L216&lt;&gt;"", L216, IF(OR(I216="暂停",I216="取消"), IFERROR(WORKDAY.INTL($K216,$M216*$H216,1,项目参数!$B$2:$B$200),WORKDAY($K216,$M216*$H216,1)),TODAY())),"")</f>
        <v/>
      </c>
      <c r="AH216">
        <f ca="1">IF(AND(N216,P216),IF('临-间接'!T216="(空白)",0,'临-间接'!T216),0)</f>
        <v>0</v>
      </c>
      <c r="AI216" s="34" t="str">
        <f ca="1">IF($N216,VLOOKUP($B216,项目阶段与里程碑!$B:$E,3,FALSE),"")</f>
        <v/>
      </c>
      <c r="AJ216" s="34" t="str">
        <f ca="1">IF($N216,VLOOKUP($B216,项目阶段与里程碑!$B:$E,4,FALSE),"")</f>
        <v/>
      </c>
      <c r="AK216" s="34" t="str">
        <f t="shared" ca="1" si="53"/>
        <v/>
      </c>
      <c r="AL216" s="92" t="str">
        <f ca="1">IF($AK216&lt;&gt;"",IFERROR(NETWORKDAYS.INTL($AI216,$AK216,1,项目参数!$B$2:$B$200),NETWORKDAYS($AI216,$AK216,1)),"")</f>
        <v/>
      </c>
      <c r="AM216" s="92" t="str">
        <f ca="1">IF(K216&lt;&gt;"",IFERROR(NETWORKDAYS.INTL($AI216,$K216,1,项目参数!$B$2:$B$200),NETWORKDAYS($AI216,$K216,1)),"")</f>
        <v/>
      </c>
      <c r="AN216" s="92" t="str">
        <f ca="1">IF(L216&lt;&gt;"",IFERROR(NETWORKDAYS.INTL($AI216,$L216,1,项目参数!$B$2:$B$200),NETWORKDAYS($AI216,$L216,1)),"")</f>
        <v/>
      </c>
    </row>
    <row r="217" spans="1:40">
      <c r="A217">
        <f ca="1">IF('临-间接'!F217="(空白)","",'临-间接'!F217)</f>
        <v>0</v>
      </c>
      <c r="B217">
        <f ca="1">IF('临-间接'!G217="(空白)","",'临-间接'!G217)</f>
        <v>0</v>
      </c>
      <c r="C217">
        <f ca="1">IF('临-间接'!I217="(空白)","",'临-间接'!I217)</f>
        <v>0</v>
      </c>
      <c r="D217">
        <f ca="1">IF('临-间接'!J217="(空白)","",'临-间接'!J217)</f>
        <v>0</v>
      </c>
      <c r="E217">
        <f ca="1">IF('临-间接'!K217="(空白)","",'临-间接'!K217)</f>
        <v>0</v>
      </c>
      <c r="F217">
        <f ca="1">IF('临-间接'!H217="(空白)","",'临-间接'!H217)</f>
        <v>0</v>
      </c>
      <c r="G217">
        <f ca="1">IF('临-间接'!L217="(空白)","",'临-间接'!L217)</f>
        <v>0</v>
      </c>
      <c r="H217">
        <f ca="1">IF('临-间接'!M217="(空白)",0,'临-间接'!M217)</f>
        <v>0</v>
      </c>
      <c r="I217" t="str">
        <f ca="1">IF(OR('临-间接'!R217=0,'临-间接'!R217="(空白)"),"",'临-间接'!R217)</f>
        <v/>
      </c>
      <c r="J217" s="34" t="str">
        <f ca="1">IF(OR('临-间接'!N217=0,'临-间接'!N217="(空白)"),"",'临-间接'!N217)</f>
        <v/>
      </c>
      <c r="K217" s="34" t="str">
        <f ca="1">IF(OR('临-间接'!O217=0,'临-间接'!O217="(空白)"),"",'临-间接'!O217)</f>
        <v/>
      </c>
      <c r="L217" s="34" t="str">
        <f ca="1">IF(OR('临-间接'!P217=0,'临-间接'!P217="(空白)"),"",'临-间接'!P217)</f>
        <v/>
      </c>
      <c r="M217">
        <f ca="1">IF('临-间接'!Q217="(空白)",0,'临-间接'!Q217)</f>
        <v>0</v>
      </c>
      <c r="N217" s="97" t="b">
        <f t="shared" ca="1" si="41"/>
        <v>0</v>
      </c>
      <c r="O217" s="97" t="b">
        <f t="shared" ca="1" si="42"/>
        <v>0</v>
      </c>
      <c r="P217" s="97" t="b">
        <f t="shared" ca="1" si="43"/>
        <v>0</v>
      </c>
      <c r="Q217" s="97" t="b">
        <f t="shared" ca="1" si="44"/>
        <v>0</v>
      </c>
      <c r="R217" s="97" t="b">
        <f t="shared" ca="1" si="45"/>
        <v>0</v>
      </c>
      <c r="S217" s="97" t="str">
        <f t="shared" ca="1" si="46"/>
        <v>未开始</v>
      </c>
      <c r="T217" s="97">
        <f ca="1">IF(AND(N217,P217,NOT(Q217)),NETWORKDAYS(K217,AG217,项目参数!$B$2:$B$200),0)</f>
        <v>0</v>
      </c>
      <c r="U217" s="98">
        <f t="shared" ca="1" si="47"/>
        <v>0</v>
      </c>
      <c r="V217" s="117">
        <f t="shared" ca="1" si="48"/>
        <v>0</v>
      </c>
      <c r="W217" s="117">
        <f t="shared" ca="1" si="49"/>
        <v>0</v>
      </c>
      <c r="X217" s="117" t="str">
        <f t="shared" ca="1" si="50"/>
        <v/>
      </c>
      <c r="Y217" s="97">
        <f t="shared" ca="1" si="51"/>
        <v>0</v>
      </c>
      <c r="Z217" s="97">
        <f t="shared" ca="1" si="52"/>
        <v>0</v>
      </c>
      <c r="AA217" s="97">
        <f ca="1">IF(AND(N217,P217,K217&gt;项目信息!$C$18),INT((IF(Q217,L217,K217)-项目信息!$C$18)/30)+1,0)</f>
        <v>0</v>
      </c>
      <c r="AB217" s="97" t="str">
        <f ca="1">IF(N217,WEEKNUM(IF(L217&lt;&gt;"",L217,IF(K217&lt;&gt;"",K217,J217)-项目信息!$C$18)+1),"")</f>
        <v/>
      </c>
      <c r="AC217" s="97" t="str">
        <f ca="1">IFERROR(VLOOKUP(VLOOKUP(G217,内部通讯录!$B:$F,5,FALSE),项目参数!$I$14:$J$21,2,FALSE),"")</f>
        <v/>
      </c>
      <c r="AD217" s="97" t="str">
        <f ca="1">IF($N217,$AC217*V217/项目参数!$J$29,"")</f>
        <v/>
      </c>
      <c r="AE217" s="97" t="str">
        <f ca="1">IF($N217,$AC217*W217/项目参数!$J$29,"")</f>
        <v/>
      </c>
      <c r="AF217" s="99" t="str">
        <f ca="1">IF(OR('临-间接'!S217=0,'临-间接'!S217="(空白)"),"",'临-间接'!S217)</f>
        <v/>
      </c>
      <c r="AG217" s="34" t="str">
        <f ca="1">IF(P217,IF(L217&lt;&gt;"", L217, IF(OR(I217="暂停",I217="取消"), IFERROR(WORKDAY.INTL($K217,$M217*$H217,1,项目参数!$B$2:$B$200),WORKDAY($K217,$M217*$H217,1)),TODAY())),"")</f>
        <v/>
      </c>
      <c r="AH217">
        <f ca="1">IF(AND(N217,P217),IF('临-间接'!T217="(空白)",0,'临-间接'!T217),0)</f>
        <v>0</v>
      </c>
      <c r="AI217" s="34" t="str">
        <f ca="1">IF($N217,VLOOKUP($B217,项目阶段与里程碑!$B:$E,3,FALSE),"")</f>
        <v/>
      </c>
      <c r="AJ217" s="34" t="str">
        <f ca="1">IF($N217,VLOOKUP($B217,项目阶段与里程碑!$B:$E,4,FALSE),"")</f>
        <v/>
      </c>
      <c r="AK217" s="34" t="str">
        <f t="shared" ca="1" si="53"/>
        <v/>
      </c>
      <c r="AL217" s="92" t="str">
        <f ca="1">IF($AK217&lt;&gt;"",IFERROR(NETWORKDAYS.INTL($AI217,$AK217,1,项目参数!$B$2:$B$200),NETWORKDAYS($AI217,$AK217,1)),"")</f>
        <v/>
      </c>
      <c r="AM217" s="92" t="str">
        <f ca="1">IF(K217&lt;&gt;"",IFERROR(NETWORKDAYS.INTL($AI217,$K217,1,项目参数!$B$2:$B$200),NETWORKDAYS($AI217,$K217,1)),"")</f>
        <v/>
      </c>
      <c r="AN217" s="92" t="str">
        <f ca="1">IF(L217&lt;&gt;"",IFERROR(NETWORKDAYS.INTL($AI217,$L217,1,项目参数!$B$2:$B$200),NETWORKDAYS($AI217,$L217,1)),"")</f>
        <v/>
      </c>
    </row>
    <row r="218" spans="1:40">
      <c r="A218">
        <f ca="1">IF('临-间接'!F218="(空白)","",'临-间接'!F218)</f>
        <v>0</v>
      </c>
      <c r="B218">
        <f ca="1">IF('临-间接'!G218="(空白)","",'临-间接'!G218)</f>
        <v>0</v>
      </c>
      <c r="C218">
        <f ca="1">IF('临-间接'!I218="(空白)","",'临-间接'!I218)</f>
        <v>0</v>
      </c>
      <c r="D218">
        <f ca="1">IF('临-间接'!J218="(空白)","",'临-间接'!J218)</f>
        <v>0</v>
      </c>
      <c r="E218">
        <f ca="1">IF('临-间接'!K218="(空白)","",'临-间接'!K218)</f>
        <v>0</v>
      </c>
      <c r="F218">
        <f ca="1">IF('临-间接'!H218="(空白)","",'临-间接'!H218)</f>
        <v>0</v>
      </c>
      <c r="G218">
        <f ca="1">IF('临-间接'!L218="(空白)","",'临-间接'!L218)</f>
        <v>0</v>
      </c>
      <c r="H218">
        <f ca="1">IF('临-间接'!M218="(空白)",0,'临-间接'!M218)</f>
        <v>0</v>
      </c>
      <c r="I218" t="str">
        <f ca="1">IF(OR('临-间接'!R218=0,'临-间接'!R218="(空白)"),"",'临-间接'!R218)</f>
        <v/>
      </c>
      <c r="J218" s="34" t="str">
        <f ca="1">IF(OR('临-间接'!N218=0,'临-间接'!N218="(空白)"),"",'临-间接'!N218)</f>
        <v/>
      </c>
      <c r="K218" s="34" t="str">
        <f ca="1">IF(OR('临-间接'!O218=0,'临-间接'!O218="(空白)"),"",'临-间接'!O218)</f>
        <v/>
      </c>
      <c r="L218" s="34" t="str">
        <f ca="1">IF(OR('临-间接'!P218=0,'临-间接'!P218="(空白)"),"",'临-间接'!P218)</f>
        <v/>
      </c>
      <c r="M218">
        <f ca="1">IF('临-间接'!Q218="(空白)",0,'临-间接'!Q218)</f>
        <v>0</v>
      </c>
      <c r="N218" s="97" t="b">
        <f t="shared" ca="1" si="41"/>
        <v>0</v>
      </c>
      <c r="O218" s="97" t="b">
        <f t="shared" ca="1" si="42"/>
        <v>0</v>
      </c>
      <c r="P218" s="97" t="b">
        <f t="shared" ca="1" si="43"/>
        <v>0</v>
      </c>
      <c r="Q218" s="97" t="b">
        <f t="shared" ca="1" si="44"/>
        <v>0</v>
      </c>
      <c r="R218" s="97" t="b">
        <f t="shared" ca="1" si="45"/>
        <v>0</v>
      </c>
      <c r="S218" s="97" t="str">
        <f t="shared" ca="1" si="46"/>
        <v>未开始</v>
      </c>
      <c r="T218" s="97">
        <f ca="1">IF(AND(N218,P218,NOT(Q218)),NETWORKDAYS(K218,AG218,项目参数!$B$2:$B$200),0)</f>
        <v>0</v>
      </c>
      <c r="U218" s="98">
        <f t="shared" ca="1" si="47"/>
        <v>0</v>
      </c>
      <c r="V218" s="117">
        <f t="shared" ca="1" si="48"/>
        <v>0</v>
      </c>
      <c r="W218" s="117">
        <f t="shared" ca="1" si="49"/>
        <v>0</v>
      </c>
      <c r="X218" s="117" t="str">
        <f t="shared" ca="1" si="50"/>
        <v/>
      </c>
      <c r="Y218" s="97">
        <f t="shared" ca="1" si="51"/>
        <v>0</v>
      </c>
      <c r="Z218" s="97">
        <f t="shared" ca="1" si="52"/>
        <v>0</v>
      </c>
      <c r="AA218" s="97">
        <f ca="1">IF(AND(N218,P218,K218&gt;项目信息!$C$18),INT((IF(Q218,L218,K218)-项目信息!$C$18)/30)+1,0)</f>
        <v>0</v>
      </c>
      <c r="AB218" s="97" t="str">
        <f ca="1">IF(N218,WEEKNUM(IF(L218&lt;&gt;"",L218,IF(K218&lt;&gt;"",K218,J218)-项目信息!$C$18)+1),"")</f>
        <v/>
      </c>
      <c r="AC218" s="97" t="str">
        <f ca="1">IFERROR(VLOOKUP(VLOOKUP(G218,内部通讯录!$B:$F,5,FALSE),项目参数!$I$14:$J$21,2,FALSE),"")</f>
        <v/>
      </c>
      <c r="AD218" s="97" t="str">
        <f ca="1">IF($N218,$AC218*V218/项目参数!$J$29,"")</f>
        <v/>
      </c>
      <c r="AE218" s="97" t="str">
        <f ca="1">IF($N218,$AC218*W218/项目参数!$J$29,"")</f>
        <v/>
      </c>
      <c r="AF218" s="99" t="str">
        <f ca="1">IF(OR('临-间接'!S218=0,'临-间接'!S218="(空白)"),"",'临-间接'!S218)</f>
        <v/>
      </c>
      <c r="AG218" s="34" t="str">
        <f ca="1">IF(P218,IF(L218&lt;&gt;"", L218, IF(OR(I218="暂停",I218="取消"), IFERROR(WORKDAY.INTL($K218,$M218*$H218,1,项目参数!$B$2:$B$200),WORKDAY($K218,$M218*$H218,1)),TODAY())),"")</f>
        <v/>
      </c>
      <c r="AH218">
        <f ca="1">IF(AND(N218,P218),IF('临-间接'!T218="(空白)",0,'临-间接'!T218),0)</f>
        <v>0</v>
      </c>
      <c r="AI218" s="34" t="str">
        <f ca="1">IF($N218,VLOOKUP($B218,项目阶段与里程碑!$B:$E,3,FALSE),"")</f>
        <v/>
      </c>
      <c r="AJ218" s="34" t="str">
        <f ca="1">IF($N218,VLOOKUP($B218,项目阶段与里程碑!$B:$E,4,FALSE),"")</f>
        <v/>
      </c>
      <c r="AK218" s="34" t="str">
        <f t="shared" ca="1" si="53"/>
        <v/>
      </c>
      <c r="AL218" s="92" t="str">
        <f ca="1">IF($AK218&lt;&gt;"",IFERROR(NETWORKDAYS.INTL($AI218,$AK218,1,项目参数!$B$2:$B$200),NETWORKDAYS($AI218,$AK218,1)),"")</f>
        <v/>
      </c>
      <c r="AM218" s="92" t="str">
        <f ca="1">IF(K218&lt;&gt;"",IFERROR(NETWORKDAYS.INTL($AI218,$K218,1,项目参数!$B$2:$B$200),NETWORKDAYS($AI218,$K218,1)),"")</f>
        <v/>
      </c>
      <c r="AN218" s="92" t="str">
        <f ca="1">IF(L218&lt;&gt;"",IFERROR(NETWORKDAYS.INTL($AI218,$L218,1,项目参数!$B$2:$B$200),NETWORKDAYS($AI218,$L218,1)),"")</f>
        <v/>
      </c>
    </row>
    <row r="219" spans="1:40">
      <c r="A219">
        <f ca="1">IF('临-间接'!F219="(空白)","",'临-间接'!F219)</f>
        <v>0</v>
      </c>
      <c r="B219">
        <f ca="1">IF('临-间接'!G219="(空白)","",'临-间接'!G219)</f>
        <v>0</v>
      </c>
      <c r="C219">
        <f ca="1">IF('临-间接'!I219="(空白)","",'临-间接'!I219)</f>
        <v>0</v>
      </c>
      <c r="D219">
        <f ca="1">IF('临-间接'!J219="(空白)","",'临-间接'!J219)</f>
        <v>0</v>
      </c>
      <c r="E219">
        <f ca="1">IF('临-间接'!K219="(空白)","",'临-间接'!K219)</f>
        <v>0</v>
      </c>
      <c r="F219">
        <f ca="1">IF('临-间接'!H219="(空白)","",'临-间接'!H219)</f>
        <v>0</v>
      </c>
      <c r="G219">
        <f ca="1">IF('临-间接'!L219="(空白)","",'临-间接'!L219)</f>
        <v>0</v>
      </c>
      <c r="H219">
        <f ca="1">IF('临-间接'!M219="(空白)",0,'临-间接'!M219)</f>
        <v>0</v>
      </c>
      <c r="I219" t="str">
        <f ca="1">IF(OR('临-间接'!R219=0,'临-间接'!R219="(空白)"),"",'临-间接'!R219)</f>
        <v/>
      </c>
      <c r="J219" s="34" t="str">
        <f ca="1">IF(OR('临-间接'!N219=0,'临-间接'!N219="(空白)"),"",'临-间接'!N219)</f>
        <v/>
      </c>
      <c r="K219" s="34" t="str">
        <f ca="1">IF(OR('临-间接'!O219=0,'临-间接'!O219="(空白)"),"",'临-间接'!O219)</f>
        <v/>
      </c>
      <c r="L219" s="34" t="str">
        <f ca="1">IF(OR('临-间接'!P219=0,'临-间接'!P219="(空白)"),"",'临-间接'!P219)</f>
        <v/>
      </c>
      <c r="M219">
        <f ca="1">IF('临-间接'!Q219="(空白)",0,'临-间接'!Q219)</f>
        <v>0</v>
      </c>
      <c r="N219" s="97" t="b">
        <f t="shared" ca="1" si="41"/>
        <v>0</v>
      </c>
      <c r="O219" s="97" t="b">
        <f t="shared" ca="1" si="42"/>
        <v>0</v>
      </c>
      <c r="P219" s="97" t="b">
        <f t="shared" ca="1" si="43"/>
        <v>0</v>
      </c>
      <c r="Q219" s="97" t="b">
        <f t="shared" ca="1" si="44"/>
        <v>0</v>
      </c>
      <c r="R219" s="97" t="b">
        <f t="shared" ca="1" si="45"/>
        <v>0</v>
      </c>
      <c r="S219" s="97" t="str">
        <f t="shared" ca="1" si="46"/>
        <v>未开始</v>
      </c>
      <c r="T219" s="97">
        <f ca="1">IF(AND(N219,P219,NOT(Q219)),NETWORKDAYS(K219,AG219,项目参数!$B$2:$B$200),0)</f>
        <v>0</v>
      </c>
      <c r="U219" s="98">
        <f t="shared" ca="1" si="47"/>
        <v>0</v>
      </c>
      <c r="V219" s="117">
        <f t="shared" ca="1" si="48"/>
        <v>0</v>
      </c>
      <c r="W219" s="117">
        <f t="shared" ca="1" si="49"/>
        <v>0</v>
      </c>
      <c r="X219" s="117" t="str">
        <f t="shared" ca="1" si="50"/>
        <v/>
      </c>
      <c r="Y219" s="97">
        <f t="shared" ca="1" si="51"/>
        <v>0</v>
      </c>
      <c r="Z219" s="97">
        <f t="shared" ca="1" si="52"/>
        <v>0</v>
      </c>
      <c r="AA219" s="97">
        <f ca="1">IF(AND(N219,P219,K219&gt;项目信息!$C$18),INT((IF(Q219,L219,K219)-项目信息!$C$18)/30)+1,0)</f>
        <v>0</v>
      </c>
      <c r="AB219" s="97" t="str">
        <f ca="1">IF(N219,WEEKNUM(IF(L219&lt;&gt;"",L219,IF(K219&lt;&gt;"",K219,J219)-项目信息!$C$18)+1),"")</f>
        <v/>
      </c>
      <c r="AC219" s="97" t="str">
        <f ca="1">IFERROR(VLOOKUP(VLOOKUP(G219,内部通讯录!$B:$F,5,FALSE),项目参数!$I$14:$J$21,2,FALSE),"")</f>
        <v/>
      </c>
      <c r="AD219" s="97" t="str">
        <f ca="1">IF($N219,$AC219*V219/项目参数!$J$29,"")</f>
        <v/>
      </c>
      <c r="AE219" s="97" t="str">
        <f ca="1">IF($N219,$AC219*W219/项目参数!$J$29,"")</f>
        <v/>
      </c>
      <c r="AF219" s="99" t="str">
        <f ca="1">IF(OR('临-间接'!S219=0,'临-间接'!S219="(空白)"),"",'临-间接'!S219)</f>
        <v/>
      </c>
      <c r="AG219" s="34" t="str">
        <f ca="1">IF(P219,IF(L219&lt;&gt;"", L219, IF(OR(I219="暂停",I219="取消"), IFERROR(WORKDAY.INTL($K219,$M219*$H219,1,项目参数!$B$2:$B$200),WORKDAY($K219,$M219*$H219,1)),TODAY())),"")</f>
        <v/>
      </c>
      <c r="AH219">
        <f ca="1">IF(AND(N219,P219),IF('临-间接'!T219="(空白)",0,'临-间接'!T219),0)</f>
        <v>0</v>
      </c>
      <c r="AI219" s="34" t="str">
        <f ca="1">IF($N219,VLOOKUP($B219,项目阶段与里程碑!$B:$E,3,FALSE),"")</f>
        <v/>
      </c>
      <c r="AJ219" s="34" t="str">
        <f ca="1">IF($N219,VLOOKUP($B219,项目阶段与里程碑!$B:$E,4,FALSE),"")</f>
        <v/>
      </c>
      <c r="AK219" s="34" t="str">
        <f t="shared" ca="1" si="53"/>
        <v/>
      </c>
      <c r="AL219" s="92" t="str">
        <f ca="1">IF($AK219&lt;&gt;"",IFERROR(NETWORKDAYS.INTL($AI219,$AK219,1,项目参数!$B$2:$B$200),NETWORKDAYS($AI219,$AK219,1)),"")</f>
        <v/>
      </c>
      <c r="AM219" s="92" t="str">
        <f ca="1">IF(K219&lt;&gt;"",IFERROR(NETWORKDAYS.INTL($AI219,$K219,1,项目参数!$B$2:$B$200),NETWORKDAYS($AI219,$K219,1)),"")</f>
        <v/>
      </c>
      <c r="AN219" s="92" t="str">
        <f ca="1">IF(L219&lt;&gt;"",IFERROR(NETWORKDAYS.INTL($AI219,$L219,1,项目参数!$B$2:$B$200),NETWORKDAYS($AI219,$L219,1)),"")</f>
        <v/>
      </c>
    </row>
    <row r="220" spans="1:40">
      <c r="A220">
        <f ca="1">IF('临-间接'!F220="(空白)","",'临-间接'!F220)</f>
        <v>0</v>
      </c>
      <c r="B220">
        <f ca="1">IF('临-间接'!G220="(空白)","",'临-间接'!G220)</f>
        <v>0</v>
      </c>
      <c r="C220">
        <f ca="1">IF('临-间接'!I220="(空白)","",'临-间接'!I220)</f>
        <v>0</v>
      </c>
      <c r="D220">
        <f ca="1">IF('临-间接'!J220="(空白)","",'临-间接'!J220)</f>
        <v>0</v>
      </c>
      <c r="E220">
        <f ca="1">IF('临-间接'!K220="(空白)","",'临-间接'!K220)</f>
        <v>0</v>
      </c>
      <c r="F220">
        <f ca="1">IF('临-间接'!H220="(空白)","",'临-间接'!H220)</f>
        <v>0</v>
      </c>
      <c r="G220">
        <f ca="1">IF('临-间接'!L220="(空白)","",'临-间接'!L220)</f>
        <v>0</v>
      </c>
      <c r="H220">
        <f ca="1">IF('临-间接'!M220="(空白)",0,'临-间接'!M220)</f>
        <v>0</v>
      </c>
      <c r="I220" t="str">
        <f ca="1">IF(OR('临-间接'!R220=0,'临-间接'!R220="(空白)"),"",'临-间接'!R220)</f>
        <v/>
      </c>
      <c r="J220" s="34" t="str">
        <f ca="1">IF(OR('临-间接'!N220=0,'临-间接'!N220="(空白)"),"",'临-间接'!N220)</f>
        <v/>
      </c>
      <c r="K220" s="34" t="str">
        <f ca="1">IF(OR('临-间接'!O220=0,'临-间接'!O220="(空白)"),"",'临-间接'!O220)</f>
        <v/>
      </c>
      <c r="L220" s="34" t="str">
        <f ca="1">IF(OR('临-间接'!P220=0,'临-间接'!P220="(空白)"),"",'临-间接'!P220)</f>
        <v/>
      </c>
      <c r="M220">
        <f ca="1">IF('临-间接'!Q220="(空白)",0,'临-间接'!Q220)</f>
        <v>0</v>
      </c>
      <c r="N220" s="97" t="b">
        <f t="shared" ca="1" si="41"/>
        <v>0</v>
      </c>
      <c r="O220" s="97" t="b">
        <f t="shared" ca="1" si="42"/>
        <v>0</v>
      </c>
      <c r="P220" s="97" t="b">
        <f t="shared" ca="1" si="43"/>
        <v>0</v>
      </c>
      <c r="Q220" s="97" t="b">
        <f t="shared" ca="1" si="44"/>
        <v>0</v>
      </c>
      <c r="R220" s="97" t="b">
        <f t="shared" ca="1" si="45"/>
        <v>0</v>
      </c>
      <c r="S220" s="97" t="str">
        <f t="shared" ca="1" si="46"/>
        <v>未开始</v>
      </c>
      <c r="T220" s="97">
        <f ca="1">IF(AND(N220,P220,NOT(Q220)),NETWORKDAYS(K220,AG220,项目参数!$B$2:$B$200),0)</f>
        <v>0</v>
      </c>
      <c r="U220" s="98">
        <f t="shared" ca="1" si="47"/>
        <v>0</v>
      </c>
      <c r="V220" s="117">
        <f t="shared" ca="1" si="48"/>
        <v>0</v>
      </c>
      <c r="W220" s="117">
        <f t="shared" ca="1" si="49"/>
        <v>0</v>
      </c>
      <c r="X220" s="117" t="str">
        <f t="shared" ca="1" si="50"/>
        <v/>
      </c>
      <c r="Y220" s="97">
        <f t="shared" ca="1" si="51"/>
        <v>0</v>
      </c>
      <c r="Z220" s="97">
        <f t="shared" ca="1" si="52"/>
        <v>0</v>
      </c>
      <c r="AA220" s="97">
        <f ca="1">IF(AND(N220,P220,K220&gt;项目信息!$C$18),INT((IF(Q220,L220,K220)-项目信息!$C$18)/30)+1,0)</f>
        <v>0</v>
      </c>
      <c r="AB220" s="97" t="str">
        <f ca="1">IF(N220,WEEKNUM(IF(L220&lt;&gt;"",L220,IF(K220&lt;&gt;"",K220,J220)-项目信息!$C$18)+1),"")</f>
        <v/>
      </c>
      <c r="AC220" s="97" t="str">
        <f ca="1">IFERROR(VLOOKUP(VLOOKUP(G220,内部通讯录!$B:$F,5,FALSE),项目参数!$I$14:$J$21,2,FALSE),"")</f>
        <v/>
      </c>
      <c r="AD220" s="97" t="str">
        <f ca="1">IF($N220,$AC220*V220/项目参数!$J$29,"")</f>
        <v/>
      </c>
      <c r="AE220" s="97" t="str">
        <f ca="1">IF($N220,$AC220*W220/项目参数!$J$29,"")</f>
        <v/>
      </c>
      <c r="AF220" s="99" t="str">
        <f ca="1">IF(OR('临-间接'!S220=0,'临-间接'!S220="(空白)"),"",'临-间接'!S220)</f>
        <v/>
      </c>
      <c r="AG220" s="34" t="str">
        <f ca="1">IF(P220,IF(L220&lt;&gt;"", L220, IF(OR(I220="暂停",I220="取消"), IFERROR(WORKDAY.INTL($K220,$M220*$H220,1,项目参数!$B$2:$B$200),WORKDAY($K220,$M220*$H220,1)),TODAY())),"")</f>
        <v/>
      </c>
      <c r="AH220">
        <f ca="1">IF(AND(N220,P220),IF('临-间接'!T220="(空白)",0,'临-间接'!T220),0)</f>
        <v>0</v>
      </c>
      <c r="AI220" s="34" t="str">
        <f ca="1">IF($N220,VLOOKUP($B220,项目阶段与里程碑!$B:$E,3,FALSE),"")</f>
        <v/>
      </c>
      <c r="AJ220" s="34" t="str">
        <f ca="1">IF($N220,VLOOKUP($B220,项目阶段与里程碑!$B:$E,4,FALSE),"")</f>
        <v/>
      </c>
      <c r="AK220" s="34" t="str">
        <f t="shared" ca="1" si="53"/>
        <v/>
      </c>
      <c r="AL220" s="92" t="str">
        <f ca="1">IF($AK220&lt;&gt;"",IFERROR(NETWORKDAYS.INTL($AI220,$AK220,1,项目参数!$B$2:$B$200),NETWORKDAYS($AI220,$AK220,1)),"")</f>
        <v/>
      </c>
      <c r="AM220" s="92" t="str">
        <f ca="1">IF(K220&lt;&gt;"",IFERROR(NETWORKDAYS.INTL($AI220,$K220,1,项目参数!$B$2:$B$200),NETWORKDAYS($AI220,$K220,1)),"")</f>
        <v/>
      </c>
      <c r="AN220" s="92" t="str">
        <f ca="1">IF(L220&lt;&gt;"",IFERROR(NETWORKDAYS.INTL($AI220,$L220,1,项目参数!$B$2:$B$200),NETWORKDAYS($AI220,$L220,1)),"")</f>
        <v/>
      </c>
    </row>
    <row r="221" spans="1:40">
      <c r="A221">
        <f ca="1">IF('临-间接'!F221="(空白)","",'临-间接'!F221)</f>
        <v>0</v>
      </c>
      <c r="B221">
        <f ca="1">IF('临-间接'!G221="(空白)","",'临-间接'!G221)</f>
        <v>0</v>
      </c>
      <c r="C221">
        <f ca="1">IF('临-间接'!I221="(空白)","",'临-间接'!I221)</f>
        <v>0</v>
      </c>
      <c r="D221">
        <f ca="1">IF('临-间接'!J221="(空白)","",'临-间接'!J221)</f>
        <v>0</v>
      </c>
      <c r="E221">
        <f ca="1">IF('临-间接'!K221="(空白)","",'临-间接'!K221)</f>
        <v>0</v>
      </c>
      <c r="F221">
        <f ca="1">IF('临-间接'!H221="(空白)","",'临-间接'!H221)</f>
        <v>0</v>
      </c>
      <c r="G221">
        <f ca="1">IF('临-间接'!L221="(空白)","",'临-间接'!L221)</f>
        <v>0</v>
      </c>
      <c r="H221">
        <f ca="1">IF('临-间接'!M221="(空白)",0,'临-间接'!M221)</f>
        <v>0</v>
      </c>
      <c r="I221" t="str">
        <f ca="1">IF(OR('临-间接'!R221=0,'临-间接'!R221="(空白)"),"",'临-间接'!R221)</f>
        <v/>
      </c>
      <c r="J221" s="34" t="str">
        <f ca="1">IF(OR('临-间接'!N221=0,'临-间接'!N221="(空白)"),"",'临-间接'!N221)</f>
        <v/>
      </c>
      <c r="K221" s="34" t="str">
        <f ca="1">IF(OR('临-间接'!O221=0,'临-间接'!O221="(空白)"),"",'临-间接'!O221)</f>
        <v/>
      </c>
      <c r="L221" s="34" t="str">
        <f ca="1">IF(OR('临-间接'!P221=0,'临-间接'!P221="(空白)"),"",'临-间接'!P221)</f>
        <v/>
      </c>
      <c r="M221">
        <f ca="1">IF('临-间接'!Q221="(空白)",0,'临-间接'!Q221)</f>
        <v>0</v>
      </c>
      <c r="N221" s="97" t="b">
        <f t="shared" ca="1" si="41"/>
        <v>0</v>
      </c>
      <c r="O221" s="97" t="b">
        <f t="shared" ca="1" si="42"/>
        <v>0</v>
      </c>
      <c r="P221" s="97" t="b">
        <f t="shared" ca="1" si="43"/>
        <v>0</v>
      </c>
      <c r="Q221" s="97" t="b">
        <f t="shared" ca="1" si="44"/>
        <v>0</v>
      </c>
      <c r="R221" s="97" t="b">
        <f t="shared" ca="1" si="45"/>
        <v>0</v>
      </c>
      <c r="S221" s="97" t="str">
        <f t="shared" ca="1" si="46"/>
        <v>未开始</v>
      </c>
      <c r="T221" s="97">
        <f ca="1">IF(AND(N221,P221,NOT(Q221)),NETWORKDAYS(K221,AG221,项目参数!$B$2:$B$200),0)</f>
        <v>0</v>
      </c>
      <c r="U221" s="98">
        <f t="shared" ca="1" si="47"/>
        <v>0</v>
      </c>
      <c r="V221" s="117">
        <f t="shared" ca="1" si="48"/>
        <v>0</v>
      </c>
      <c r="W221" s="117">
        <f t="shared" ca="1" si="49"/>
        <v>0</v>
      </c>
      <c r="X221" s="117" t="str">
        <f t="shared" ca="1" si="50"/>
        <v/>
      </c>
      <c r="Y221" s="97">
        <f t="shared" ca="1" si="51"/>
        <v>0</v>
      </c>
      <c r="Z221" s="97">
        <f t="shared" ca="1" si="52"/>
        <v>0</v>
      </c>
      <c r="AA221" s="97">
        <f ca="1">IF(AND(N221,P221,K221&gt;项目信息!$C$18),INT((IF(Q221,L221,K221)-项目信息!$C$18)/30)+1,0)</f>
        <v>0</v>
      </c>
      <c r="AB221" s="97" t="str">
        <f ca="1">IF(N221,WEEKNUM(IF(L221&lt;&gt;"",L221,IF(K221&lt;&gt;"",K221,J221)-项目信息!$C$18)+1),"")</f>
        <v/>
      </c>
      <c r="AC221" s="97" t="str">
        <f ca="1">IFERROR(VLOOKUP(VLOOKUP(G221,内部通讯录!$B:$F,5,FALSE),项目参数!$I$14:$J$21,2,FALSE),"")</f>
        <v/>
      </c>
      <c r="AD221" s="97" t="str">
        <f ca="1">IF($N221,$AC221*V221/项目参数!$J$29,"")</f>
        <v/>
      </c>
      <c r="AE221" s="97" t="str">
        <f ca="1">IF($N221,$AC221*W221/项目参数!$J$29,"")</f>
        <v/>
      </c>
      <c r="AF221" s="99" t="str">
        <f ca="1">IF(OR('临-间接'!S221=0,'临-间接'!S221="(空白)"),"",'临-间接'!S221)</f>
        <v/>
      </c>
      <c r="AG221" s="34" t="str">
        <f ca="1">IF(P221,IF(L221&lt;&gt;"", L221, IF(OR(I221="暂停",I221="取消"), IFERROR(WORKDAY.INTL($K221,$M221*$H221,1,项目参数!$B$2:$B$200),WORKDAY($K221,$M221*$H221,1)),TODAY())),"")</f>
        <v/>
      </c>
      <c r="AH221">
        <f ca="1">IF(AND(N221,P221),IF('临-间接'!T221="(空白)",0,'临-间接'!T221),0)</f>
        <v>0</v>
      </c>
      <c r="AI221" s="34" t="str">
        <f ca="1">IF($N221,VLOOKUP($B221,项目阶段与里程碑!$B:$E,3,FALSE),"")</f>
        <v/>
      </c>
      <c r="AJ221" s="34" t="str">
        <f ca="1">IF($N221,VLOOKUP($B221,项目阶段与里程碑!$B:$E,4,FALSE),"")</f>
        <v/>
      </c>
      <c r="AK221" s="34" t="str">
        <f t="shared" ca="1" si="53"/>
        <v/>
      </c>
      <c r="AL221" s="92" t="str">
        <f ca="1">IF($AK221&lt;&gt;"",IFERROR(NETWORKDAYS.INTL($AI221,$AK221,1,项目参数!$B$2:$B$200),NETWORKDAYS($AI221,$AK221,1)),"")</f>
        <v/>
      </c>
      <c r="AM221" s="92" t="str">
        <f ca="1">IF(K221&lt;&gt;"",IFERROR(NETWORKDAYS.INTL($AI221,$K221,1,项目参数!$B$2:$B$200),NETWORKDAYS($AI221,$K221,1)),"")</f>
        <v/>
      </c>
      <c r="AN221" s="92" t="str">
        <f ca="1">IF(L221&lt;&gt;"",IFERROR(NETWORKDAYS.INTL($AI221,$L221,1,项目参数!$B$2:$B$200),NETWORKDAYS($AI221,$L221,1)),"")</f>
        <v/>
      </c>
    </row>
    <row r="222" spans="1:40">
      <c r="A222">
        <f ca="1">IF('临-间接'!F222="(空白)","",'临-间接'!F222)</f>
        <v>0</v>
      </c>
      <c r="B222">
        <f ca="1">IF('临-间接'!G222="(空白)","",'临-间接'!G222)</f>
        <v>0</v>
      </c>
      <c r="C222">
        <f ca="1">IF('临-间接'!I222="(空白)","",'临-间接'!I222)</f>
        <v>0</v>
      </c>
      <c r="D222">
        <f ca="1">IF('临-间接'!J222="(空白)","",'临-间接'!J222)</f>
        <v>0</v>
      </c>
      <c r="E222">
        <f ca="1">IF('临-间接'!K222="(空白)","",'临-间接'!K222)</f>
        <v>0</v>
      </c>
      <c r="F222">
        <f ca="1">IF('临-间接'!H222="(空白)","",'临-间接'!H222)</f>
        <v>0</v>
      </c>
      <c r="G222">
        <f ca="1">IF('临-间接'!L222="(空白)","",'临-间接'!L222)</f>
        <v>0</v>
      </c>
      <c r="H222">
        <f ca="1">IF('临-间接'!M222="(空白)",0,'临-间接'!M222)</f>
        <v>0</v>
      </c>
      <c r="I222" t="str">
        <f ca="1">IF(OR('临-间接'!R222=0,'临-间接'!R222="(空白)"),"",'临-间接'!R222)</f>
        <v/>
      </c>
      <c r="J222" s="34" t="str">
        <f ca="1">IF(OR('临-间接'!N222=0,'临-间接'!N222="(空白)"),"",'临-间接'!N222)</f>
        <v/>
      </c>
      <c r="K222" s="34" t="str">
        <f ca="1">IF(OR('临-间接'!O222=0,'临-间接'!O222="(空白)"),"",'临-间接'!O222)</f>
        <v/>
      </c>
      <c r="L222" s="34" t="str">
        <f ca="1">IF(OR('临-间接'!P222=0,'临-间接'!P222="(空白)"),"",'临-间接'!P222)</f>
        <v/>
      </c>
      <c r="M222">
        <f ca="1">IF('临-间接'!Q222="(空白)",0,'临-间接'!Q222)</f>
        <v>0</v>
      </c>
      <c r="N222" s="97" t="b">
        <f t="shared" ca="1" si="41"/>
        <v>0</v>
      </c>
      <c r="O222" s="97" t="b">
        <f t="shared" ca="1" si="42"/>
        <v>0</v>
      </c>
      <c r="P222" s="97" t="b">
        <f t="shared" ca="1" si="43"/>
        <v>0</v>
      </c>
      <c r="Q222" s="97" t="b">
        <f t="shared" ca="1" si="44"/>
        <v>0</v>
      </c>
      <c r="R222" s="97" t="b">
        <f t="shared" ca="1" si="45"/>
        <v>0</v>
      </c>
      <c r="S222" s="97" t="str">
        <f t="shared" ca="1" si="46"/>
        <v>未开始</v>
      </c>
      <c r="T222" s="97">
        <f ca="1">IF(AND(N222,P222,NOT(Q222)),NETWORKDAYS(K222,AG222,项目参数!$B$2:$B$200),0)</f>
        <v>0</v>
      </c>
      <c r="U222" s="98">
        <f t="shared" ca="1" si="47"/>
        <v>0</v>
      </c>
      <c r="V222" s="117">
        <f t="shared" ca="1" si="48"/>
        <v>0</v>
      </c>
      <c r="W222" s="117">
        <f t="shared" ca="1" si="49"/>
        <v>0</v>
      </c>
      <c r="X222" s="117" t="str">
        <f t="shared" ca="1" si="50"/>
        <v/>
      </c>
      <c r="Y222" s="97">
        <f t="shared" ca="1" si="51"/>
        <v>0</v>
      </c>
      <c r="Z222" s="97">
        <f t="shared" ca="1" si="52"/>
        <v>0</v>
      </c>
      <c r="AA222" s="97">
        <f ca="1">IF(AND(N222,P222,K222&gt;项目信息!$C$18),INT((IF(Q222,L222,K222)-项目信息!$C$18)/30)+1,0)</f>
        <v>0</v>
      </c>
      <c r="AB222" s="97" t="str">
        <f ca="1">IF(N222,WEEKNUM(IF(L222&lt;&gt;"",L222,IF(K222&lt;&gt;"",K222,J222)-项目信息!$C$18)+1),"")</f>
        <v/>
      </c>
      <c r="AC222" s="97" t="str">
        <f ca="1">IFERROR(VLOOKUP(VLOOKUP(G222,内部通讯录!$B:$F,5,FALSE),项目参数!$I$14:$J$21,2,FALSE),"")</f>
        <v/>
      </c>
      <c r="AD222" s="97" t="str">
        <f ca="1">IF($N222,$AC222*V222/项目参数!$J$29,"")</f>
        <v/>
      </c>
      <c r="AE222" s="97" t="str">
        <f ca="1">IF($N222,$AC222*W222/项目参数!$J$29,"")</f>
        <v/>
      </c>
      <c r="AF222" s="99" t="str">
        <f ca="1">IF(OR('临-间接'!S222=0,'临-间接'!S222="(空白)"),"",'临-间接'!S222)</f>
        <v/>
      </c>
      <c r="AG222" s="34" t="str">
        <f ca="1">IF(P222,IF(L222&lt;&gt;"", L222, IF(OR(I222="暂停",I222="取消"), IFERROR(WORKDAY.INTL($K222,$M222*$H222,1,项目参数!$B$2:$B$200),WORKDAY($K222,$M222*$H222,1)),TODAY())),"")</f>
        <v/>
      </c>
      <c r="AH222">
        <f ca="1">IF(AND(N222,P222),IF('临-间接'!T222="(空白)",0,'临-间接'!T222),0)</f>
        <v>0</v>
      </c>
      <c r="AI222" s="34" t="str">
        <f ca="1">IF($N222,VLOOKUP($B222,项目阶段与里程碑!$B:$E,3,FALSE),"")</f>
        <v/>
      </c>
      <c r="AJ222" s="34" t="str">
        <f ca="1">IF($N222,VLOOKUP($B222,项目阶段与里程碑!$B:$E,4,FALSE),"")</f>
        <v/>
      </c>
      <c r="AK222" s="34" t="str">
        <f t="shared" ca="1" si="53"/>
        <v/>
      </c>
      <c r="AL222" s="92" t="str">
        <f ca="1">IF($AK222&lt;&gt;"",IFERROR(NETWORKDAYS.INTL($AI222,$AK222,1,项目参数!$B$2:$B$200),NETWORKDAYS($AI222,$AK222,1)),"")</f>
        <v/>
      </c>
      <c r="AM222" s="92" t="str">
        <f ca="1">IF(K222&lt;&gt;"",IFERROR(NETWORKDAYS.INTL($AI222,$K222,1,项目参数!$B$2:$B$200),NETWORKDAYS($AI222,$K222,1)),"")</f>
        <v/>
      </c>
      <c r="AN222" s="92" t="str">
        <f ca="1">IF(L222&lt;&gt;"",IFERROR(NETWORKDAYS.INTL($AI222,$L222,1,项目参数!$B$2:$B$200),NETWORKDAYS($AI222,$L222,1)),"")</f>
        <v/>
      </c>
    </row>
    <row r="223" spans="1:40">
      <c r="A223">
        <f ca="1">IF('临-间接'!F223="(空白)","",'临-间接'!F223)</f>
        <v>0</v>
      </c>
      <c r="B223">
        <f ca="1">IF('临-间接'!G223="(空白)","",'临-间接'!G223)</f>
        <v>0</v>
      </c>
      <c r="C223">
        <f ca="1">IF('临-间接'!I223="(空白)","",'临-间接'!I223)</f>
        <v>0</v>
      </c>
      <c r="D223">
        <f ca="1">IF('临-间接'!J223="(空白)","",'临-间接'!J223)</f>
        <v>0</v>
      </c>
      <c r="E223">
        <f ca="1">IF('临-间接'!K223="(空白)","",'临-间接'!K223)</f>
        <v>0</v>
      </c>
      <c r="F223">
        <f ca="1">IF('临-间接'!H223="(空白)","",'临-间接'!H223)</f>
        <v>0</v>
      </c>
      <c r="G223">
        <f ca="1">IF('临-间接'!L223="(空白)","",'临-间接'!L223)</f>
        <v>0</v>
      </c>
      <c r="H223">
        <f ca="1">IF('临-间接'!M223="(空白)",0,'临-间接'!M223)</f>
        <v>0</v>
      </c>
      <c r="I223" t="str">
        <f ca="1">IF(OR('临-间接'!R223=0,'临-间接'!R223="(空白)"),"",'临-间接'!R223)</f>
        <v/>
      </c>
      <c r="J223" s="34" t="str">
        <f ca="1">IF(OR('临-间接'!N223=0,'临-间接'!N223="(空白)"),"",'临-间接'!N223)</f>
        <v/>
      </c>
      <c r="K223" s="34" t="str">
        <f ca="1">IF(OR('临-间接'!O223=0,'临-间接'!O223="(空白)"),"",'临-间接'!O223)</f>
        <v/>
      </c>
      <c r="L223" s="34" t="str">
        <f ca="1">IF(OR('临-间接'!P223=0,'临-间接'!P223="(空白)"),"",'临-间接'!P223)</f>
        <v/>
      </c>
      <c r="M223">
        <f ca="1">IF('临-间接'!Q223="(空白)",0,'临-间接'!Q223)</f>
        <v>0</v>
      </c>
      <c r="N223" s="97" t="b">
        <f t="shared" ca="1" si="41"/>
        <v>0</v>
      </c>
      <c r="O223" s="97" t="b">
        <f t="shared" ca="1" si="42"/>
        <v>0</v>
      </c>
      <c r="P223" s="97" t="b">
        <f t="shared" ca="1" si="43"/>
        <v>0</v>
      </c>
      <c r="Q223" s="97" t="b">
        <f t="shared" ca="1" si="44"/>
        <v>0</v>
      </c>
      <c r="R223" s="97" t="b">
        <f t="shared" ca="1" si="45"/>
        <v>0</v>
      </c>
      <c r="S223" s="97" t="str">
        <f t="shared" ca="1" si="46"/>
        <v>未开始</v>
      </c>
      <c r="T223" s="97">
        <f ca="1">IF(AND(N223,P223,NOT(Q223)),NETWORKDAYS(K223,AG223,项目参数!$B$2:$B$200),0)</f>
        <v>0</v>
      </c>
      <c r="U223" s="98">
        <f t="shared" ca="1" si="47"/>
        <v>0</v>
      </c>
      <c r="V223" s="117">
        <f t="shared" ca="1" si="48"/>
        <v>0</v>
      </c>
      <c r="W223" s="117">
        <f t="shared" ca="1" si="49"/>
        <v>0</v>
      </c>
      <c r="X223" s="117" t="str">
        <f t="shared" ca="1" si="50"/>
        <v/>
      </c>
      <c r="Y223" s="97">
        <f t="shared" ca="1" si="51"/>
        <v>0</v>
      </c>
      <c r="Z223" s="97">
        <f t="shared" ca="1" si="52"/>
        <v>0</v>
      </c>
      <c r="AA223" s="97">
        <f ca="1">IF(AND(N223,P223,K223&gt;项目信息!$C$18),INT((IF(Q223,L223,K223)-项目信息!$C$18)/30)+1,0)</f>
        <v>0</v>
      </c>
      <c r="AB223" s="97" t="str">
        <f ca="1">IF(N223,WEEKNUM(IF(L223&lt;&gt;"",L223,IF(K223&lt;&gt;"",K223,J223)-项目信息!$C$18)+1),"")</f>
        <v/>
      </c>
      <c r="AC223" s="97" t="str">
        <f ca="1">IFERROR(VLOOKUP(VLOOKUP(G223,内部通讯录!$B:$F,5,FALSE),项目参数!$I$14:$J$21,2,FALSE),"")</f>
        <v/>
      </c>
      <c r="AD223" s="97" t="str">
        <f ca="1">IF($N223,$AC223*V223/项目参数!$J$29,"")</f>
        <v/>
      </c>
      <c r="AE223" s="97" t="str">
        <f ca="1">IF($N223,$AC223*W223/项目参数!$J$29,"")</f>
        <v/>
      </c>
      <c r="AF223" s="99" t="str">
        <f ca="1">IF(OR('临-间接'!S223=0,'临-间接'!S223="(空白)"),"",'临-间接'!S223)</f>
        <v/>
      </c>
      <c r="AG223" s="34" t="str">
        <f ca="1">IF(P223,IF(L223&lt;&gt;"", L223, IF(OR(I223="暂停",I223="取消"), IFERROR(WORKDAY.INTL($K223,$M223*$H223,1,项目参数!$B$2:$B$200),WORKDAY($K223,$M223*$H223,1)),TODAY())),"")</f>
        <v/>
      </c>
      <c r="AH223">
        <f ca="1">IF(AND(N223,P223),IF('临-间接'!T223="(空白)",0,'临-间接'!T223),0)</f>
        <v>0</v>
      </c>
      <c r="AI223" s="34" t="str">
        <f ca="1">IF($N223,VLOOKUP($B223,项目阶段与里程碑!$B:$E,3,FALSE),"")</f>
        <v/>
      </c>
      <c r="AJ223" s="34" t="str">
        <f ca="1">IF($N223,VLOOKUP($B223,项目阶段与里程碑!$B:$E,4,FALSE),"")</f>
        <v/>
      </c>
      <c r="AK223" s="34" t="str">
        <f t="shared" ca="1" si="53"/>
        <v/>
      </c>
      <c r="AL223" s="92" t="str">
        <f ca="1">IF($AK223&lt;&gt;"",IFERROR(NETWORKDAYS.INTL($AI223,$AK223,1,项目参数!$B$2:$B$200),NETWORKDAYS($AI223,$AK223,1)),"")</f>
        <v/>
      </c>
      <c r="AM223" s="92" t="str">
        <f ca="1">IF(K223&lt;&gt;"",IFERROR(NETWORKDAYS.INTL($AI223,$K223,1,项目参数!$B$2:$B$200),NETWORKDAYS($AI223,$K223,1)),"")</f>
        <v/>
      </c>
      <c r="AN223" s="92" t="str">
        <f ca="1">IF(L223&lt;&gt;"",IFERROR(NETWORKDAYS.INTL($AI223,$L223,1,项目参数!$B$2:$B$200),NETWORKDAYS($AI223,$L223,1)),"")</f>
        <v/>
      </c>
    </row>
    <row r="224" spans="1:40">
      <c r="A224">
        <f ca="1">IF('临-间接'!F224="(空白)","",'临-间接'!F224)</f>
        <v>0</v>
      </c>
      <c r="B224">
        <f ca="1">IF('临-间接'!G224="(空白)","",'临-间接'!G224)</f>
        <v>0</v>
      </c>
      <c r="C224">
        <f ca="1">IF('临-间接'!I224="(空白)","",'临-间接'!I224)</f>
        <v>0</v>
      </c>
      <c r="D224">
        <f ca="1">IF('临-间接'!J224="(空白)","",'临-间接'!J224)</f>
        <v>0</v>
      </c>
      <c r="E224">
        <f ca="1">IF('临-间接'!K224="(空白)","",'临-间接'!K224)</f>
        <v>0</v>
      </c>
      <c r="F224">
        <f ca="1">IF('临-间接'!H224="(空白)","",'临-间接'!H224)</f>
        <v>0</v>
      </c>
      <c r="G224">
        <f ca="1">IF('临-间接'!L224="(空白)","",'临-间接'!L224)</f>
        <v>0</v>
      </c>
      <c r="H224">
        <f ca="1">IF('临-间接'!M224="(空白)",0,'临-间接'!M224)</f>
        <v>0</v>
      </c>
      <c r="I224" t="str">
        <f ca="1">IF(OR('临-间接'!R224=0,'临-间接'!R224="(空白)"),"",'临-间接'!R224)</f>
        <v/>
      </c>
      <c r="J224" s="34" t="str">
        <f ca="1">IF(OR('临-间接'!N224=0,'临-间接'!N224="(空白)"),"",'临-间接'!N224)</f>
        <v/>
      </c>
      <c r="K224" s="34" t="str">
        <f ca="1">IF(OR('临-间接'!O224=0,'临-间接'!O224="(空白)"),"",'临-间接'!O224)</f>
        <v/>
      </c>
      <c r="L224" s="34" t="str">
        <f ca="1">IF(OR('临-间接'!P224=0,'临-间接'!P224="(空白)"),"",'临-间接'!P224)</f>
        <v/>
      </c>
      <c r="M224">
        <f ca="1">IF('临-间接'!Q224="(空白)",0,'临-间接'!Q224)</f>
        <v>0</v>
      </c>
      <c r="N224" s="97" t="b">
        <f t="shared" ca="1" si="41"/>
        <v>0</v>
      </c>
      <c r="O224" s="97" t="b">
        <f t="shared" ca="1" si="42"/>
        <v>0</v>
      </c>
      <c r="P224" s="97" t="b">
        <f t="shared" ca="1" si="43"/>
        <v>0</v>
      </c>
      <c r="Q224" s="97" t="b">
        <f t="shared" ca="1" si="44"/>
        <v>0</v>
      </c>
      <c r="R224" s="97" t="b">
        <f t="shared" ca="1" si="45"/>
        <v>0</v>
      </c>
      <c r="S224" s="97" t="str">
        <f t="shared" ca="1" si="46"/>
        <v>未开始</v>
      </c>
      <c r="T224" s="97">
        <f ca="1">IF(AND(N224,P224,NOT(Q224)),NETWORKDAYS(K224,AG224,项目参数!$B$2:$B$200),0)</f>
        <v>0</v>
      </c>
      <c r="U224" s="98">
        <f t="shared" ca="1" si="47"/>
        <v>0</v>
      </c>
      <c r="V224" s="117">
        <f t="shared" ca="1" si="48"/>
        <v>0</v>
      </c>
      <c r="W224" s="117">
        <f t="shared" ca="1" si="49"/>
        <v>0</v>
      </c>
      <c r="X224" s="117" t="str">
        <f t="shared" ca="1" si="50"/>
        <v/>
      </c>
      <c r="Y224" s="97">
        <f t="shared" ca="1" si="51"/>
        <v>0</v>
      </c>
      <c r="Z224" s="97">
        <f t="shared" ca="1" si="52"/>
        <v>0</v>
      </c>
      <c r="AA224" s="97">
        <f ca="1">IF(AND(N224,P224,K224&gt;项目信息!$C$18),INT((IF(Q224,L224,K224)-项目信息!$C$18)/30)+1,0)</f>
        <v>0</v>
      </c>
      <c r="AB224" s="97" t="str">
        <f ca="1">IF(N224,WEEKNUM(IF(L224&lt;&gt;"",L224,IF(K224&lt;&gt;"",K224,J224)-项目信息!$C$18)+1),"")</f>
        <v/>
      </c>
      <c r="AC224" s="97" t="str">
        <f ca="1">IFERROR(VLOOKUP(VLOOKUP(G224,内部通讯录!$B:$F,5,FALSE),项目参数!$I$14:$J$21,2,FALSE),"")</f>
        <v/>
      </c>
      <c r="AD224" s="97" t="str">
        <f ca="1">IF($N224,$AC224*V224/项目参数!$J$29,"")</f>
        <v/>
      </c>
      <c r="AE224" s="97" t="str">
        <f ca="1">IF($N224,$AC224*W224/项目参数!$J$29,"")</f>
        <v/>
      </c>
      <c r="AF224" s="99" t="str">
        <f ca="1">IF(OR('临-间接'!S224=0,'临-间接'!S224="(空白)"),"",'临-间接'!S224)</f>
        <v/>
      </c>
      <c r="AG224" s="34" t="str">
        <f ca="1">IF(P224,IF(L224&lt;&gt;"", L224, IF(OR(I224="暂停",I224="取消"), IFERROR(WORKDAY.INTL($K224,$M224*$H224,1,项目参数!$B$2:$B$200),WORKDAY($K224,$M224*$H224,1)),TODAY())),"")</f>
        <v/>
      </c>
      <c r="AH224">
        <f ca="1">IF(AND(N224,P224),IF('临-间接'!T224="(空白)",0,'临-间接'!T224),0)</f>
        <v>0</v>
      </c>
      <c r="AI224" s="34" t="str">
        <f ca="1">IF($N224,VLOOKUP($B224,项目阶段与里程碑!$B:$E,3,FALSE),"")</f>
        <v/>
      </c>
      <c r="AJ224" s="34" t="str">
        <f ca="1">IF($N224,VLOOKUP($B224,项目阶段与里程碑!$B:$E,4,FALSE),"")</f>
        <v/>
      </c>
      <c r="AK224" s="34" t="str">
        <f t="shared" ca="1" si="53"/>
        <v/>
      </c>
      <c r="AL224" s="92" t="str">
        <f ca="1">IF($AK224&lt;&gt;"",IFERROR(NETWORKDAYS.INTL($AI224,$AK224,1,项目参数!$B$2:$B$200),NETWORKDAYS($AI224,$AK224,1)),"")</f>
        <v/>
      </c>
      <c r="AM224" s="92" t="str">
        <f ca="1">IF(K224&lt;&gt;"",IFERROR(NETWORKDAYS.INTL($AI224,$K224,1,项目参数!$B$2:$B$200),NETWORKDAYS($AI224,$K224,1)),"")</f>
        <v/>
      </c>
      <c r="AN224" s="92" t="str">
        <f ca="1">IF(L224&lt;&gt;"",IFERROR(NETWORKDAYS.INTL($AI224,$L224,1,项目参数!$B$2:$B$200),NETWORKDAYS($AI224,$L224,1)),"")</f>
        <v/>
      </c>
    </row>
    <row r="225" spans="1:40">
      <c r="A225">
        <f ca="1">IF('临-间接'!F225="(空白)","",'临-间接'!F225)</f>
        <v>0</v>
      </c>
      <c r="B225">
        <f ca="1">IF('临-间接'!G225="(空白)","",'临-间接'!G225)</f>
        <v>0</v>
      </c>
      <c r="C225">
        <f ca="1">IF('临-间接'!I225="(空白)","",'临-间接'!I225)</f>
        <v>0</v>
      </c>
      <c r="D225">
        <f ca="1">IF('临-间接'!J225="(空白)","",'临-间接'!J225)</f>
        <v>0</v>
      </c>
      <c r="E225">
        <f ca="1">IF('临-间接'!K225="(空白)","",'临-间接'!K225)</f>
        <v>0</v>
      </c>
      <c r="F225">
        <f ca="1">IF('临-间接'!H225="(空白)","",'临-间接'!H225)</f>
        <v>0</v>
      </c>
      <c r="G225">
        <f ca="1">IF('临-间接'!L225="(空白)","",'临-间接'!L225)</f>
        <v>0</v>
      </c>
      <c r="H225">
        <f ca="1">IF('临-间接'!M225="(空白)",0,'临-间接'!M225)</f>
        <v>0</v>
      </c>
      <c r="I225" t="str">
        <f ca="1">IF(OR('临-间接'!R225=0,'临-间接'!R225="(空白)"),"",'临-间接'!R225)</f>
        <v/>
      </c>
      <c r="J225" s="34" t="str">
        <f ca="1">IF(OR('临-间接'!N225=0,'临-间接'!N225="(空白)"),"",'临-间接'!N225)</f>
        <v/>
      </c>
      <c r="K225" s="34" t="str">
        <f ca="1">IF(OR('临-间接'!O225=0,'临-间接'!O225="(空白)"),"",'临-间接'!O225)</f>
        <v/>
      </c>
      <c r="L225" s="34" t="str">
        <f ca="1">IF(OR('临-间接'!P225=0,'临-间接'!P225="(空白)"),"",'临-间接'!P225)</f>
        <v/>
      </c>
      <c r="M225">
        <f ca="1">IF('临-间接'!Q225="(空白)",0,'临-间接'!Q225)</f>
        <v>0</v>
      </c>
      <c r="N225" s="97" t="b">
        <f t="shared" ca="1" si="41"/>
        <v>0</v>
      </c>
      <c r="O225" s="97" t="b">
        <f t="shared" ca="1" si="42"/>
        <v>0</v>
      </c>
      <c r="P225" s="97" t="b">
        <f t="shared" ca="1" si="43"/>
        <v>0</v>
      </c>
      <c r="Q225" s="97" t="b">
        <f t="shared" ca="1" si="44"/>
        <v>0</v>
      </c>
      <c r="R225" s="97" t="b">
        <f t="shared" ca="1" si="45"/>
        <v>0</v>
      </c>
      <c r="S225" s="97" t="str">
        <f t="shared" ca="1" si="46"/>
        <v>未开始</v>
      </c>
      <c r="T225" s="97">
        <f ca="1">IF(AND(N225,P225,NOT(Q225)),NETWORKDAYS(K225,AG225,项目参数!$B$2:$B$200),0)</f>
        <v>0</v>
      </c>
      <c r="U225" s="98">
        <f t="shared" ca="1" si="47"/>
        <v>0</v>
      </c>
      <c r="V225" s="117">
        <f t="shared" ca="1" si="48"/>
        <v>0</v>
      </c>
      <c r="W225" s="117">
        <f t="shared" ca="1" si="49"/>
        <v>0</v>
      </c>
      <c r="X225" s="117" t="str">
        <f t="shared" ca="1" si="50"/>
        <v/>
      </c>
      <c r="Y225" s="97">
        <f t="shared" ca="1" si="51"/>
        <v>0</v>
      </c>
      <c r="Z225" s="97">
        <f t="shared" ca="1" si="52"/>
        <v>0</v>
      </c>
      <c r="AA225" s="97">
        <f ca="1">IF(AND(N225,P225,K225&gt;项目信息!$C$18),INT((IF(Q225,L225,K225)-项目信息!$C$18)/30)+1,0)</f>
        <v>0</v>
      </c>
      <c r="AB225" s="97" t="str">
        <f ca="1">IF(N225,WEEKNUM(IF(L225&lt;&gt;"",L225,IF(K225&lt;&gt;"",K225,J225)-项目信息!$C$18)+1),"")</f>
        <v/>
      </c>
      <c r="AC225" s="97" t="str">
        <f ca="1">IFERROR(VLOOKUP(VLOOKUP(G225,内部通讯录!$B:$F,5,FALSE),项目参数!$I$14:$J$21,2,FALSE),"")</f>
        <v/>
      </c>
      <c r="AD225" s="97" t="str">
        <f ca="1">IF($N225,$AC225*V225/项目参数!$J$29,"")</f>
        <v/>
      </c>
      <c r="AE225" s="97" t="str">
        <f ca="1">IF($N225,$AC225*W225/项目参数!$J$29,"")</f>
        <v/>
      </c>
      <c r="AF225" s="99" t="str">
        <f ca="1">IF(OR('临-间接'!S225=0,'临-间接'!S225="(空白)"),"",'临-间接'!S225)</f>
        <v/>
      </c>
      <c r="AG225" s="34" t="str">
        <f ca="1">IF(P225,IF(L225&lt;&gt;"", L225, IF(OR(I225="暂停",I225="取消"), IFERROR(WORKDAY.INTL($K225,$M225*$H225,1,项目参数!$B$2:$B$200),WORKDAY($K225,$M225*$H225,1)),TODAY())),"")</f>
        <v/>
      </c>
      <c r="AH225">
        <f ca="1">IF(AND(N225,P225),IF('临-间接'!T225="(空白)",0,'临-间接'!T225),0)</f>
        <v>0</v>
      </c>
      <c r="AI225" s="34" t="str">
        <f ca="1">IF($N225,VLOOKUP($B225,项目阶段与里程碑!$B:$E,3,FALSE),"")</f>
        <v/>
      </c>
      <c r="AJ225" s="34" t="str">
        <f ca="1">IF($N225,VLOOKUP($B225,项目阶段与里程碑!$B:$E,4,FALSE),"")</f>
        <v/>
      </c>
      <c r="AK225" s="34" t="str">
        <f t="shared" ca="1" si="53"/>
        <v/>
      </c>
      <c r="AL225" s="92" t="str">
        <f ca="1">IF($AK225&lt;&gt;"",IFERROR(NETWORKDAYS.INTL($AI225,$AK225,1,项目参数!$B$2:$B$200),NETWORKDAYS($AI225,$AK225,1)),"")</f>
        <v/>
      </c>
      <c r="AM225" s="92" t="str">
        <f ca="1">IF(K225&lt;&gt;"",IFERROR(NETWORKDAYS.INTL($AI225,$K225,1,项目参数!$B$2:$B$200),NETWORKDAYS($AI225,$K225,1)),"")</f>
        <v/>
      </c>
      <c r="AN225" s="92" t="str">
        <f ca="1">IF(L225&lt;&gt;"",IFERROR(NETWORKDAYS.INTL($AI225,$L225,1,项目参数!$B$2:$B$200),NETWORKDAYS($AI225,$L225,1)),"")</f>
        <v/>
      </c>
    </row>
    <row r="226" spans="1:40">
      <c r="A226">
        <f ca="1">IF('临-间接'!F226="(空白)","",'临-间接'!F226)</f>
        <v>0</v>
      </c>
      <c r="B226">
        <f ca="1">IF('临-间接'!G226="(空白)","",'临-间接'!G226)</f>
        <v>0</v>
      </c>
      <c r="C226">
        <f ca="1">IF('临-间接'!I226="(空白)","",'临-间接'!I226)</f>
        <v>0</v>
      </c>
      <c r="D226">
        <f ca="1">IF('临-间接'!J226="(空白)","",'临-间接'!J226)</f>
        <v>0</v>
      </c>
      <c r="E226">
        <f ca="1">IF('临-间接'!K226="(空白)","",'临-间接'!K226)</f>
        <v>0</v>
      </c>
      <c r="F226">
        <f ca="1">IF('临-间接'!H226="(空白)","",'临-间接'!H226)</f>
        <v>0</v>
      </c>
      <c r="G226">
        <f ca="1">IF('临-间接'!L226="(空白)","",'临-间接'!L226)</f>
        <v>0</v>
      </c>
      <c r="H226">
        <f ca="1">IF('临-间接'!M226="(空白)",0,'临-间接'!M226)</f>
        <v>0</v>
      </c>
      <c r="I226" t="str">
        <f ca="1">IF(OR('临-间接'!R226=0,'临-间接'!R226="(空白)"),"",'临-间接'!R226)</f>
        <v/>
      </c>
      <c r="J226" s="34" t="str">
        <f ca="1">IF(OR('临-间接'!N226=0,'临-间接'!N226="(空白)"),"",'临-间接'!N226)</f>
        <v/>
      </c>
      <c r="K226" s="34" t="str">
        <f ca="1">IF(OR('临-间接'!O226=0,'临-间接'!O226="(空白)"),"",'临-间接'!O226)</f>
        <v/>
      </c>
      <c r="L226" s="34" t="str">
        <f ca="1">IF(OR('临-间接'!P226=0,'临-间接'!P226="(空白)"),"",'临-间接'!P226)</f>
        <v/>
      </c>
      <c r="M226">
        <f ca="1">IF('临-间接'!Q226="(空白)",0,'临-间接'!Q226)</f>
        <v>0</v>
      </c>
      <c r="N226" s="97" t="b">
        <f t="shared" ca="1" si="41"/>
        <v>0</v>
      </c>
      <c r="O226" s="97" t="b">
        <f t="shared" ca="1" si="42"/>
        <v>0</v>
      </c>
      <c r="P226" s="97" t="b">
        <f t="shared" ca="1" si="43"/>
        <v>0</v>
      </c>
      <c r="Q226" s="97" t="b">
        <f t="shared" ca="1" si="44"/>
        <v>0</v>
      </c>
      <c r="R226" s="97" t="b">
        <f t="shared" ca="1" si="45"/>
        <v>0</v>
      </c>
      <c r="S226" s="97" t="str">
        <f t="shared" ca="1" si="46"/>
        <v>未开始</v>
      </c>
      <c r="T226" s="97">
        <f ca="1">IF(AND(N226,P226,NOT(Q226)),NETWORKDAYS(K226,AG226,项目参数!$B$2:$B$200),0)</f>
        <v>0</v>
      </c>
      <c r="U226" s="98">
        <f t="shared" ca="1" si="47"/>
        <v>0</v>
      </c>
      <c r="V226" s="117">
        <f t="shared" ca="1" si="48"/>
        <v>0</v>
      </c>
      <c r="W226" s="117">
        <f t="shared" ca="1" si="49"/>
        <v>0</v>
      </c>
      <c r="X226" s="117" t="str">
        <f t="shared" ca="1" si="50"/>
        <v/>
      </c>
      <c r="Y226" s="97">
        <f t="shared" ca="1" si="51"/>
        <v>0</v>
      </c>
      <c r="Z226" s="97">
        <f t="shared" ca="1" si="52"/>
        <v>0</v>
      </c>
      <c r="AA226" s="97">
        <f ca="1">IF(AND(N226,P226,K226&gt;项目信息!$C$18),INT((IF(Q226,L226,K226)-项目信息!$C$18)/30)+1,0)</f>
        <v>0</v>
      </c>
      <c r="AB226" s="97" t="str">
        <f ca="1">IF(N226,WEEKNUM(IF(L226&lt;&gt;"",L226,IF(K226&lt;&gt;"",K226,J226)-项目信息!$C$18)+1),"")</f>
        <v/>
      </c>
      <c r="AC226" s="97" t="str">
        <f ca="1">IFERROR(VLOOKUP(VLOOKUP(G226,内部通讯录!$B:$F,5,FALSE),项目参数!$I$14:$J$21,2,FALSE),"")</f>
        <v/>
      </c>
      <c r="AD226" s="97" t="str">
        <f ca="1">IF($N226,$AC226*V226/项目参数!$J$29,"")</f>
        <v/>
      </c>
      <c r="AE226" s="97" t="str">
        <f ca="1">IF($N226,$AC226*W226/项目参数!$J$29,"")</f>
        <v/>
      </c>
      <c r="AF226" s="99" t="str">
        <f ca="1">IF(OR('临-间接'!S226=0,'临-间接'!S226="(空白)"),"",'临-间接'!S226)</f>
        <v/>
      </c>
      <c r="AG226" s="34" t="str">
        <f ca="1">IF(P226,IF(L226&lt;&gt;"", L226, IF(OR(I226="暂停",I226="取消"), IFERROR(WORKDAY.INTL($K226,$M226*$H226,1,项目参数!$B$2:$B$200),WORKDAY($K226,$M226*$H226,1)),TODAY())),"")</f>
        <v/>
      </c>
      <c r="AH226">
        <f ca="1">IF(AND(N226,P226),IF('临-间接'!T226="(空白)",0,'临-间接'!T226),0)</f>
        <v>0</v>
      </c>
      <c r="AI226" s="34" t="str">
        <f ca="1">IF($N226,VLOOKUP($B226,项目阶段与里程碑!$B:$E,3,FALSE),"")</f>
        <v/>
      </c>
      <c r="AJ226" s="34" t="str">
        <f ca="1">IF($N226,VLOOKUP($B226,项目阶段与里程碑!$B:$E,4,FALSE),"")</f>
        <v/>
      </c>
      <c r="AK226" s="34" t="str">
        <f t="shared" ca="1" si="53"/>
        <v/>
      </c>
      <c r="AL226" s="92" t="str">
        <f ca="1">IF($AK226&lt;&gt;"",IFERROR(NETWORKDAYS.INTL($AI226,$AK226,1,项目参数!$B$2:$B$200),NETWORKDAYS($AI226,$AK226,1)),"")</f>
        <v/>
      </c>
      <c r="AM226" s="92" t="str">
        <f ca="1">IF(K226&lt;&gt;"",IFERROR(NETWORKDAYS.INTL($AI226,$K226,1,项目参数!$B$2:$B$200),NETWORKDAYS($AI226,$K226,1)),"")</f>
        <v/>
      </c>
      <c r="AN226" s="92" t="str">
        <f ca="1">IF(L226&lt;&gt;"",IFERROR(NETWORKDAYS.INTL($AI226,$L226,1,项目参数!$B$2:$B$200),NETWORKDAYS($AI226,$L226,1)),"")</f>
        <v/>
      </c>
    </row>
    <row r="227" spans="1:40">
      <c r="A227">
        <f ca="1">IF('临-间接'!F227="(空白)","",'临-间接'!F227)</f>
        <v>0</v>
      </c>
      <c r="B227">
        <f ca="1">IF('临-间接'!G227="(空白)","",'临-间接'!G227)</f>
        <v>0</v>
      </c>
      <c r="C227">
        <f ca="1">IF('临-间接'!I227="(空白)","",'临-间接'!I227)</f>
        <v>0</v>
      </c>
      <c r="D227">
        <f ca="1">IF('临-间接'!J227="(空白)","",'临-间接'!J227)</f>
        <v>0</v>
      </c>
      <c r="E227">
        <f ca="1">IF('临-间接'!K227="(空白)","",'临-间接'!K227)</f>
        <v>0</v>
      </c>
      <c r="F227">
        <f ca="1">IF('临-间接'!H227="(空白)","",'临-间接'!H227)</f>
        <v>0</v>
      </c>
      <c r="G227">
        <f ca="1">IF('临-间接'!L227="(空白)","",'临-间接'!L227)</f>
        <v>0</v>
      </c>
      <c r="H227">
        <f ca="1">IF('临-间接'!M227="(空白)",0,'临-间接'!M227)</f>
        <v>0</v>
      </c>
      <c r="I227" t="str">
        <f ca="1">IF(OR('临-间接'!R227=0,'临-间接'!R227="(空白)"),"",'临-间接'!R227)</f>
        <v/>
      </c>
      <c r="J227" s="34" t="str">
        <f ca="1">IF(OR('临-间接'!N227=0,'临-间接'!N227="(空白)"),"",'临-间接'!N227)</f>
        <v/>
      </c>
      <c r="K227" s="34" t="str">
        <f ca="1">IF(OR('临-间接'!O227=0,'临-间接'!O227="(空白)"),"",'临-间接'!O227)</f>
        <v/>
      </c>
      <c r="L227" s="34" t="str">
        <f ca="1">IF(OR('临-间接'!P227=0,'临-间接'!P227="(空白)"),"",'临-间接'!P227)</f>
        <v/>
      </c>
      <c r="M227">
        <f ca="1">IF('临-间接'!Q227="(空白)",0,'临-间接'!Q227)</f>
        <v>0</v>
      </c>
      <c r="N227" s="97" t="b">
        <f t="shared" ca="1" si="41"/>
        <v>0</v>
      </c>
      <c r="O227" s="97" t="b">
        <f t="shared" ca="1" si="42"/>
        <v>0</v>
      </c>
      <c r="P227" s="97" t="b">
        <f t="shared" ca="1" si="43"/>
        <v>0</v>
      </c>
      <c r="Q227" s="97" t="b">
        <f t="shared" ca="1" si="44"/>
        <v>0</v>
      </c>
      <c r="R227" s="97" t="b">
        <f t="shared" ca="1" si="45"/>
        <v>0</v>
      </c>
      <c r="S227" s="97" t="str">
        <f t="shared" ca="1" si="46"/>
        <v>未开始</v>
      </c>
      <c r="T227" s="97">
        <f ca="1">IF(AND(N227,P227,NOT(Q227)),NETWORKDAYS(K227,AG227,项目参数!$B$2:$B$200),0)</f>
        <v>0</v>
      </c>
      <c r="U227" s="98">
        <f t="shared" ca="1" si="47"/>
        <v>0</v>
      </c>
      <c r="V227" s="117">
        <f t="shared" ca="1" si="48"/>
        <v>0</v>
      </c>
      <c r="W227" s="117">
        <f t="shared" ca="1" si="49"/>
        <v>0</v>
      </c>
      <c r="X227" s="117" t="str">
        <f t="shared" ca="1" si="50"/>
        <v/>
      </c>
      <c r="Y227" s="97">
        <f t="shared" ca="1" si="51"/>
        <v>0</v>
      </c>
      <c r="Z227" s="97">
        <f t="shared" ca="1" si="52"/>
        <v>0</v>
      </c>
      <c r="AA227" s="97">
        <f ca="1">IF(AND(N227,P227,K227&gt;项目信息!$C$18),INT((IF(Q227,L227,K227)-项目信息!$C$18)/30)+1,0)</f>
        <v>0</v>
      </c>
      <c r="AB227" s="97" t="str">
        <f ca="1">IF(N227,WEEKNUM(IF(L227&lt;&gt;"",L227,IF(K227&lt;&gt;"",K227,J227)-项目信息!$C$18)+1),"")</f>
        <v/>
      </c>
      <c r="AC227" s="97" t="str">
        <f ca="1">IFERROR(VLOOKUP(VLOOKUP(G227,内部通讯录!$B:$F,5,FALSE),项目参数!$I$14:$J$21,2,FALSE),"")</f>
        <v/>
      </c>
      <c r="AD227" s="97" t="str">
        <f ca="1">IF($N227,$AC227*V227/项目参数!$J$29,"")</f>
        <v/>
      </c>
      <c r="AE227" s="97" t="str">
        <f ca="1">IF($N227,$AC227*W227/项目参数!$J$29,"")</f>
        <v/>
      </c>
      <c r="AF227" s="99" t="str">
        <f ca="1">IF(OR('临-间接'!S227=0,'临-间接'!S227="(空白)"),"",'临-间接'!S227)</f>
        <v/>
      </c>
      <c r="AG227" s="34" t="str">
        <f ca="1">IF(P227,IF(L227&lt;&gt;"", L227, IF(OR(I227="暂停",I227="取消"), IFERROR(WORKDAY.INTL($K227,$M227*$H227,1,项目参数!$B$2:$B$200),WORKDAY($K227,$M227*$H227,1)),TODAY())),"")</f>
        <v/>
      </c>
      <c r="AH227">
        <f ca="1">IF(AND(N227,P227),IF('临-间接'!T227="(空白)",0,'临-间接'!T227),0)</f>
        <v>0</v>
      </c>
      <c r="AI227" s="34" t="str">
        <f ca="1">IF($N227,VLOOKUP($B227,项目阶段与里程碑!$B:$E,3,FALSE),"")</f>
        <v/>
      </c>
      <c r="AJ227" s="34" t="str">
        <f ca="1">IF($N227,VLOOKUP($B227,项目阶段与里程碑!$B:$E,4,FALSE),"")</f>
        <v/>
      </c>
      <c r="AK227" s="34" t="str">
        <f t="shared" ca="1" si="53"/>
        <v/>
      </c>
      <c r="AL227" s="92" t="str">
        <f ca="1">IF($AK227&lt;&gt;"",IFERROR(NETWORKDAYS.INTL($AI227,$AK227,1,项目参数!$B$2:$B$200),NETWORKDAYS($AI227,$AK227,1)),"")</f>
        <v/>
      </c>
      <c r="AM227" s="92" t="str">
        <f ca="1">IF(K227&lt;&gt;"",IFERROR(NETWORKDAYS.INTL($AI227,$K227,1,项目参数!$B$2:$B$200),NETWORKDAYS($AI227,$K227,1)),"")</f>
        <v/>
      </c>
      <c r="AN227" s="92" t="str">
        <f ca="1">IF(L227&lt;&gt;"",IFERROR(NETWORKDAYS.INTL($AI227,$L227,1,项目参数!$B$2:$B$200),NETWORKDAYS($AI227,$L227,1)),"")</f>
        <v/>
      </c>
    </row>
    <row r="228" spans="1:40">
      <c r="A228">
        <f ca="1">IF('临-间接'!F228="(空白)","",'临-间接'!F228)</f>
        <v>0</v>
      </c>
      <c r="B228">
        <f ca="1">IF('临-间接'!G228="(空白)","",'临-间接'!G228)</f>
        <v>0</v>
      </c>
      <c r="C228">
        <f ca="1">IF('临-间接'!I228="(空白)","",'临-间接'!I228)</f>
        <v>0</v>
      </c>
      <c r="D228">
        <f ca="1">IF('临-间接'!J228="(空白)","",'临-间接'!J228)</f>
        <v>0</v>
      </c>
      <c r="E228">
        <f ca="1">IF('临-间接'!K228="(空白)","",'临-间接'!K228)</f>
        <v>0</v>
      </c>
      <c r="F228">
        <f ca="1">IF('临-间接'!H228="(空白)","",'临-间接'!H228)</f>
        <v>0</v>
      </c>
      <c r="G228">
        <f ca="1">IF('临-间接'!L228="(空白)","",'临-间接'!L228)</f>
        <v>0</v>
      </c>
      <c r="H228">
        <f ca="1">IF('临-间接'!M228="(空白)",0,'临-间接'!M228)</f>
        <v>0</v>
      </c>
      <c r="I228" t="str">
        <f ca="1">IF(OR('临-间接'!R228=0,'临-间接'!R228="(空白)"),"",'临-间接'!R228)</f>
        <v/>
      </c>
      <c r="J228" s="34" t="str">
        <f ca="1">IF(OR('临-间接'!N228=0,'临-间接'!N228="(空白)"),"",'临-间接'!N228)</f>
        <v/>
      </c>
      <c r="K228" s="34" t="str">
        <f ca="1">IF(OR('临-间接'!O228=0,'临-间接'!O228="(空白)"),"",'临-间接'!O228)</f>
        <v/>
      </c>
      <c r="L228" s="34" t="str">
        <f ca="1">IF(OR('临-间接'!P228=0,'临-间接'!P228="(空白)"),"",'临-间接'!P228)</f>
        <v/>
      </c>
      <c r="M228">
        <f ca="1">IF('临-间接'!Q228="(空白)",0,'临-间接'!Q228)</f>
        <v>0</v>
      </c>
      <c r="N228" s="97" t="b">
        <f t="shared" ca="1" si="41"/>
        <v>0</v>
      </c>
      <c r="O228" s="97" t="b">
        <f t="shared" ca="1" si="42"/>
        <v>0</v>
      </c>
      <c r="P228" s="97" t="b">
        <f t="shared" ca="1" si="43"/>
        <v>0</v>
      </c>
      <c r="Q228" s="97" t="b">
        <f t="shared" ca="1" si="44"/>
        <v>0</v>
      </c>
      <c r="R228" s="97" t="b">
        <f t="shared" ca="1" si="45"/>
        <v>0</v>
      </c>
      <c r="S228" s="97" t="str">
        <f t="shared" ca="1" si="46"/>
        <v>未开始</v>
      </c>
      <c r="T228" s="97">
        <f ca="1">IF(AND(N228,P228,NOT(Q228)),NETWORKDAYS(K228,AG228,项目参数!$B$2:$B$200),0)</f>
        <v>0</v>
      </c>
      <c r="U228" s="98">
        <f t="shared" ca="1" si="47"/>
        <v>0</v>
      </c>
      <c r="V228" s="117">
        <f t="shared" ca="1" si="48"/>
        <v>0</v>
      </c>
      <c r="W228" s="117">
        <f t="shared" ca="1" si="49"/>
        <v>0</v>
      </c>
      <c r="X228" s="117" t="str">
        <f t="shared" ca="1" si="50"/>
        <v/>
      </c>
      <c r="Y228" s="97">
        <f t="shared" ca="1" si="51"/>
        <v>0</v>
      </c>
      <c r="Z228" s="97">
        <f t="shared" ca="1" si="52"/>
        <v>0</v>
      </c>
      <c r="AA228" s="97">
        <f ca="1">IF(AND(N228,P228,K228&gt;项目信息!$C$18),INT((IF(Q228,L228,K228)-项目信息!$C$18)/30)+1,0)</f>
        <v>0</v>
      </c>
      <c r="AB228" s="97" t="str">
        <f ca="1">IF(N228,WEEKNUM(IF(L228&lt;&gt;"",L228,IF(K228&lt;&gt;"",K228,J228)-项目信息!$C$18)+1),"")</f>
        <v/>
      </c>
      <c r="AC228" s="97" t="str">
        <f ca="1">IFERROR(VLOOKUP(VLOOKUP(G228,内部通讯录!$B:$F,5,FALSE),项目参数!$I$14:$J$21,2,FALSE),"")</f>
        <v/>
      </c>
      <c r="AD228" s="97" t="str">
        <f ca="1">IF($N228,$AC228*V228/项目参数!$J$29,"")</f>
        <v/>
      </c>
      <c r="AE228" s="97" t="str">
        <f ca="1">IF($N228,$AC228*W228/项目参数!$J$29,"")</f>
        <v/>
      </c>
      <c r="AF228" s="99" t="str">
        <f ca="1">IF(OR('临-间接'!S228=0,'临-间接'!S228="(空白)"),"",'临-间接'!S228)</f>
        <v/>
      </c>
      <c r="AG228" s="34" t="str">
        <f ca="1">IF(P228,IF(L228&lt;&gt;"", L228, IF(OR(I228="暂停",I228="取消"), IFERROR(WORKDAY.INTL($K228,$M228*$H228,1,项目参数!$B$2:$B$200),WORKDAY($K228,$M228*$H228,1)),TODAY())),"")</f>
        <v/>
      </c>
      <c r="AH228">
        <f ca="1">IF(AND(N228,P228),IF('临-间接'!T228="(空白)",0,'临-间接'!T228),0)</f>
        <v>0</v>
      </c>
      <c r="AI228" s="34" t="str">
        <f ca="1">IF($N228,VLOOKUP($B228,项目阶段与里程碑!$B:$E,3,FALSE),"")</f>
        <v/>
      </c>
      <c r="AJ228" s="34" t="str">
        <f ca="1">IF($N228,VLOOKUP($B228,项目阶段与里程碑!$B:$E,4,FALSE),"")</f>
        <v/>
      </c>
      <c r="AK228" s="34" t="str">
        <f t="shared" ca="1" si="53"/>
        <v/>
      </c>
      <c r="AL228" s="92" t="str">
        <f ca="1">IF($AK228&lt;&gt;"",IFERROR(NETWORKDAYS.INTL($AI228,$AK228,1,项目参数!$B$2:$B$200),NETWORKDAYS($AI228,$AK228,1)),"")</f>
        <v/>
      </c>
      <c r="AM228" s="92" t="str">
        <f ca="1">IF(K228&lt;&gt;"",IFERROR(NETWORKDAYS.INTL($AI228,$K228,1,项目参数!$B$2:$B$200),NETWORKDAYS($AI228,$K228,1)),"")</f>
        <v/>
      </c>
      <c r="AN228" s="92" t="str">
        <f ca="1">IF(L228&lt;&gt;"",IFERROR(NETWORKDAYS.INTL($AI228,$L228,1,项目参数!$B$2:$B$200),NETWORKDAYS($AI228,$L228,1)),"")</f>
        <v/>
      </c>
    </row>
    <row r="229" spans="1:40">
      <c r="A229">
        <f ca="1">IF('临-间接'!F229="(空白)","",'临-间接'!F229)</f>
        <v>0</v>
      </c>
      <c r="B229">
        <f ca="1">IF('临-间接'!G229="(空白)","",'临-间接'!G229)</f>
        <v>0</v>
      </c>
      <c r="C229">
        <f ca="1">IF('临-间接'!I229="(空白)","",'临-间接'!I229)</f>
        <v>0</v>
      </c>
      <c r="D229">
        <f ca="1">IF('临-间接'!J229="(空白)","",'临-间接'!J229)</f>
        <v>0</v>
      </c>
      <c r="E229">
        <f ca="1">IF('临-间接'!K229="(空白)","",'临-间接'!K229)</f>
        <v>0</v>
      </c>
      <c r="F229">
        <f ca="1">IF('临-间接'!H229="(空白)","",'临-间接'!H229)</f>
        <v>0</v>
      </c>
      <c r="G229">
        <f ca="1">IF('临-间接'!L229="(空白)","",'临-间接'!L229)</f>
        <v>0</v>
      </c>
      <c r="H229">
        <f ca="1">IF('临-间接'!M229="(空白)",0,'临-间接'!M229)</f>
        <v>0</v>
      </c>
      <c r="I229" t="str">
        <f ca="1">IF(OR('临-间接'!R229=0,'临-间接'!R229="(空白)"),"",'临-间接'!R229)</f>
        <v/>
      </c>
      <c r="J229" s="34" t="str">
        <f ca="1">IF(OR('临-间接'!N229=0,'临-间接'!N229="(空白)"),"",'临-间接'!N229)</f>
        <v/>
      </c>
      <c r="K229" s="34" t="str">
        <f ca="1">IF(OR('临-间接'!O229=0,'临-间接'!O229="(空白)"),"",'临-间接'!O229)</f>
        <v/>
      </c>
      <c r="L229" s="34" t="str">
        <f ca="1">IF(OR('临-间接'!P229=0,'临-间接'!P229="(空白)"),"",'临-间接'!P229)</f>
        <v/>
      </c>
      <c r="M229">
        <f ca="1">IF('临-间接'!Q229="(空白)",0,'临-间接'!Q229)</f>
        <v>0</v>
      </c>
      <c r="N229" s="97" t="b">
        <f t="shared" ca="1" si="41"/>
        <v>0</v>
      </c>
      <c r="O229" s="97" t="b">
        <f t="shared" ca="1" si="42"/>
        <v>0</v>
      </c>
      <c r="P229" s="97" t="b">
        <f t="shared" ca="1" si="43"/>
        <v>0</v>
      </c>
      <c r="Q229" s="97" t="b">
        <f t="shared" ca="1" si="44"/>
        <v>0</v>
      </c>
      <c r="R229" s="97" t="b">
        <f t="shared" ca="1" si="45"/>
        <v>0</v>
      </c>
      <c r="S229" s="97" t="str">
        <f t="shared" ca="1" si="46"/>
        <v>未开始</v>
      </c>
      <c r="T229" s="97">
        <f ca="1">IF(AND(N229,P229,NOT(Q229)),NETWORKDAYS(K229,AG229,项目参数!$B$2:$B$200),0)</f>
        <v>0</v>
      </c>
      <c r="U229" s="98">
        <f t="shared" ca="1" si="47"/>
        <v>0</v>
      </c>
      <c r="V229" s="117">
        <f t="shared" ca="1" si="48"/>
        <v>0</v>
      </c>
      <c r="W229" s="117">
        <f t="shared" ca="1" si="49"/>
        <v>0</v>
      </c>
      <c r="X229" s="117" t="str">
        <f t="shared" ca="1" si="50"/>
        <v/>
      </c>
      <c r="Y229" s="97">
        <f t="shared" ca="1" si="51"/>
        <v>0</v>
      </c>
      <c r="Z229" s="97">
        <f t="shared" ca="1" si="52"/>
        <v>0</v>
      </c>
      <c r="AA229" s="97">
        <f ca="1">IF(AND(N229,P229,K229&gt;项目信息!$C$18),INT((IF(Q229,L229,K229)-项目信息!$C$18)/30)+1,0)</f>
        <v>0</v>
      </c>
      <c r="AB229" s="97" t="str">
        <f ca="1">IF(N229,WEEKNUM(IF(L229&lt;&gt;"",L229,IF(K229&lt;&gt;"",K229,J229)-项目信息!$C$18)+1),"")</f>
        <v/>
      </c>
      <c r="AC229" s="97" t="str">
        <f ca="1">IFERROR(VLOOKUP(VLOOKUP(G229,内部通讯录!$B:$F,5,FALSE),项目参数!$I$14:$J$21,2,FALSE),"")</f>
        <v/>
      </c>
      <c r="AD229" s="97" t="str">
        <f ca="1">IF($N229,$AC229*V229/项目参数!$J$29,"")</f>
        <v/>
      </c>
      <c r="AE229" s="97" t="str">
        <f ca="1">IF($N229,$AC229*W229/项目参数!$J$29,"")</f>
        <v/>
      </c>
      <c r="AF229" s="99" t="str">
        <f ca="1">IF(OR('临-间接'!S229=0,'临-间接'!S229="(空白)"),"",'临-间接'!S229)</f>
        <v/>
      </c>
      <c r="AG229" s="34" t="str">
        <f ca="1">IF(P229,IF(L229&lt;&gt;"", L229, IF(OR(I229="暂停",I229="取消"), IFERROR(WORKDAY.INTL($K229,$M229*$H229,1,项目参数!$B$2:$B$200),WORKDAY($K229,$M229*$H229,1)),TODAY())),"")</f>
        <v/>
      </c>
      <c r="AH229">
        <f ca="1">IF(AND(N229,P229),IF('临-间接'!T229="(空白)",0,'临-间接'!T229),0)</f>
        <v>0</v>
      </c>
      <c r="AI229" s="34" t="str">
        <f ca="1">IF($N229,VLOOKUP($B229,项目阶段与里程碑!$B:$E,3,FALSE),"")</f>
        <v/>
      </c>
      <c r="AJ229" s="34" t="str">
        <f ca="1">IF($N229,VLOOKUP($B229,项目阶段与里程碑!$B:$E,4,FALSE),"")</f>
        <v/>
      </c>
      <c r="AK229" s="34" t="str">
        <f t="shared" ca="1" si="53"/>
        <v/>
      </c>
      <c r="AL229" s="92" t="str">
        <f ca="1">IF($AK229&lt;&gt;"",IFERROR(NETWORKDAYS.INTL($AI229,$AK229,1,项目参数!$B$2:$B$200),NETWORKDAYS($AI229,$AK229,1)),"")</f>
        <v/>
      </c>
      <c r="AM229" s="92" t="str">
        <f ca="1">IF(K229&lt;&gt;"",IFERROR(NETWORKDAYS.INTL($AI229,$K229,1,项目参数!$B$2:$B$200),NETWORKDAYS($AI229,$K229,1)),"")</f>
        <v/>
      </c>
      <c r="AN229" s="92" t="str">
        <f ca="1">IF(L229&lt;&gt;"",IFERROR(NETWORKDAYS.INTL($AI229,$L229,1,项目参数!$B$2:$B$200),NETWORKDAYS($AI229,$L229,1)),"")</f>
        <v/>
      </c>
    </row>
    <row r="230" spans="1:40">
      <c r="A230">
        <f ca="1">IF('临-间接'!F230="(空白)","",'临-间接'!F230)</f>
        <v>0</v>
      </c>
      <c r="B230">
        <f ca="1">IF('临-间接'!G230="(空白)","",'临-间接'!G230)</f>
        <v>0</v>
      </c>
      <c r="C230">
        <f ca="1">IF('临-间接'!I230="(空白)","",'临-间接'!I230)</f>
        <v>0</v>
      </c>
      <c r="D230">
        <f ca="1">IF('临-间接'!J230="(空白)","",'临-间接'!J230)</f>
        <v>0</v>
      </c>
      <c r="E230">
        <f ca="1">IF('临-间接'!K230="(空白)","",'临-间接'!K230)</f>
        <v>0</v>
      </c>
      <c r="F230">
        <f ca="1">IF('临-间接'!H230="(空白)","",'临-间接'!H230)</f>
        <v>0</v>
      </c>
      <c r="G230">
        <f ca="1">IF('临-间接'!L230="(空白)","",'临-间接'!L230)</f>
        <v>0</v>
      </c>
      <c r="H230">
        <f ca="1">IF('临-间接'!M230="(空白)",0,'临-间接'!M230)</f>
        <v>0</v>
      </c>
      <c r="I230" t="str">
        <f ca="1">IF(OR('临-间接'!R230=0,'临-间接'!R230="(空白)"),"",'临-间接'!R230)</f>
        <v/>
      </c>
      <c r="J230" s="34" t="str">
        <f ca="1">IF(OR('临-间接'!N230=0,'临-间接'!N230="(空白)"),"",'临-间接'!N230)</f>
        <v/>
      </c>
      <c r="K230" s="34" t="str">
        <f ca="1">IF(OR('临-间接'!O230=0,'临-间接'!O230="(空白)"),"",'临-间接'!O230)</f>
        <v/>
      </c>
      <c r="L230" s="34" t="str">
        <f ca="1">IF(OR('临-间接'!P230=0,'临-间接'!P230="(空白)"),"",'临-间接'!P230)</f>
        <v/>
      </c>
      <c r="M230">
        <f ca="1">IF('临-间接'!Q230="(空白)",0,'临-间接'!Q230)</f>
        <v>0</v>
      </c>
      <c r="N230" s="97" t="b">
        <f t="shared" ca="1" si="41"/>
        <v>0</v>
      </c>
      <c r="O230" s="97" t="b">
        <f t="shared" ca="1" si="42"/>
        <v>0</v>
      </c>
      <c r="P230" s="97" t="b">
        <f t="shared" ca="1" si="43"/>
        <v>0</v>
      </c>
      <c r="Q230" s="97" t="b">
        <f t="shared" ca="1" si="44"/>
        <v>0</v>
      </c>
      <c r="R230" s="97" t="b">
        <f t="shared" ca="1" si="45"/>
        <v>0</v>
      </c>
      <c r="S230" s="97" t="str">
        <f t="shared" ca="1" si="46"/>
        <v>未开始</v>
      </c>
      <c r="T230" s="97">
        <f ca="1">IF(AND(N230,P230,NOT(Q230)),NETWORKDAYS(K230,AG230,项目参数!$B$2:$B$200),0)</f>
        <v>0</v>
      </c>
      <c r="U230" s="98">
        <f t="shared" ca="1" si="47"/>
        <v>0</v>
      </c>
      <c r="V230" s="117">
        <f t="shared" ca="1" si="48"/>
        <v>0</v>
      </c>
      <c r="W230" s="117">
        <f t="shared" ca="1" si="49"/>
        <v>0</v>
      </c>
      <c r="X230" s="117" t="str">
        <f t="shared" ca="1" si="50"/>
        <v/>
      </c>
      <c r="Y230" s="97">
        <f t="shared" ca="1" si="51"/>
        <v>0</v>
      </c>
      <c r="Z230" s="97">
        <f t="shared" ca="1" si="52"/>
        <v>0</v>
      </c>
      <c r="AA230" s="97">
        <f ca="1">IF(AND(N230,P230,K230&gt;项目信息!$C$18),INT((IF(Q230,L230,K230)-项目信息!$C$18)/30)+1,0)</f>
        <v>0</v>
      </c>
      <c r="AB230" s="97" t="str">
        <f ca="1">IF(N230,WEEKNUM(IF(L230&lt;&gt;"",L230,IF(K230&lt;&gt;"",K230,J230)-项目信息!$C$18)+1),"")</f>
        <v/>
      </c>
      <c r="AC230" s="97" t="str">
        <f ca="1">IFERROR(VLOOKUP(VLOOKUP(G230,内部通讯录!$B:$F,5,FALSE),项目参数!$I$14:$J$21,2,FALSE),"")</f>
        <v/>
      </c>
      <c r="AD230" s="97" t="str">
        <f ca="1">IF($N230,$AC230*V230/项目参数!$J$29,"")</f>
        <v/>
      </c>
      <c r="AE230" s="97" t="str">
        <f ca="1">IF($N230,$AC230*W230/项目参数!$J$29,"")</f>
        <v/>
      </c>
      <c r="AF230" s="99" t="str">
        <f ca="1">IF(OR('临-间接'!S230=0,'临-间接'!S230="(空白)"),"",'临-间接'!S230)</f>
        <v/>
      </c>
      <c r="AG230" s="34" t="str">
        <f ca="1">IF(P230,IF(L230&lt;&gt;"", L230, IF(OR(I230="暂停",I230="取消"), IFERROR(WORKDAY.INTL($K230,$M230*$H230,1,项目参数!$B$2:$B$200),WORKDAY($K230,$M230*$H230,1)),TODAY())),"")</f>
        <v/>
      </c>
      <c r="AH230">
        <f ca="1">IF(AND(N230,P230),IF('临-间接'!T230="(空白)",0,'临-间接'!T230),0)</f>
        <v>0</v>
      </c>
      <c r="AI230" s="34" t="str">
        <f ca="1">IF($N230,VLOOKUP($B230,项目阶段与里程碑!$B:$E,3,FALSE),"")</f>
        <v/>
      </c>
      <c r="AJ230" s="34" t="str">
        <f ca="1">IF($N230,VLOOKUP($B230,项目阶段与里程碑!$B:$E,4,FALSE),"")</f>
        <v/>
      </c>
      <c r="AK230" s="34" t="str">
        <f t="shared" ca="1" si="53"/>
        <v/>
      </c>
      <c r="AL230" s="92" t="str">
        <f ca="1">IF($AK230&lt;&gt;"",IFERROR(NETWORKDAYS.INTL($AI230,$AK230,1,项目参数!$B$2:$B$200),NETWORKDAYS($AI230,$AK230,1)),"")</f>
        <v/>
      </c>
      <c r="AM230" s="92" t="str">
        <f ca="1">IF(K230&lt;&gt;"",IFERROR(NETWORKDAYS.INTL($AI230,$K230,1,项目参数!$B$2:$B$200),NETWORKDAYS($AI230,$K230,1)),"")</f>
        <v/>
      </c>
      <c r="AN230" s="92" t="str">
        <f ca="1">IF(L230&lt;&gt;"",IFERROR(NETWORKDAYS.INTL($AI230,$L230,1,项目参数!$B$2:$B$200),NETWORKDAYS($AI230,$L230,1)),"")</f>
        <v/>
      </c>
    </row>
    <row r="231" spans="1:40">
      <c r="A231">
        <f ca="1">IF('临-间接'!F231="(空白)","",'临-间接'!F231)</f>
        <v>0</v>
      </c>
      <c r="B231">
        <f ca="1">IF('临-间接'!G231="(空白)","",'临-间接'!G231)</f>
        <v>0</v>
      </c>
      <c r="C231">
        <f ca="1">IF('临-间接'!I231="(空白)","",'临-间接'!I231)</f>
        <v>0</v>
      </c>
      <c r="D231">
        <f ca="1">IF('临-间接'!J231="(空白)","",'临-间接'!J231)</f>
        <v>0</v>
      </c>
      <c r="E231">
        <f ca="1">IF('临-间接'!K231="(空白)","",'临-间接'!K231)</f>
        <v>0</v>
      </c>
      <c r="F231">
        <f ca="1">IF('临-间接'!H231="(空白)","",'临-间接'!H231)</f>
        <v>0</v>
      </c>
      <c r="G231">
        <f ca="1">IF('临-间接'!L231="(空白)","",'临-间接'!L231)</f>
        <v>0</v>
      </c>
      <c r="H231">
        <f ca="1">IF('临-间接'!M231="(空白)",0,'临-间接'!M231)</f>
        <v>0</v>
      </c>
      <c r="I231" t="str">
        <f ca="1">IF(OR('临-间接'!R231=0,'临-间接'!R231="(空白)"),"",'临-间接'!R231)</f>
        <v/>
      </c>
      <c r="J231" s="34" t="str">
        <f ca="1">IF(OR('临-间接'!N231=0,'临-间接'!N231="(空白)"),"",'临-间接'!N231)</f>
        <v/>
      </c>
      <c r="K231" s="34" t="str">
        <f ca="1">IF(OR('临-间接'!O231=0,'临-间接'!O231="(空白)"),"",'临-间接'!O231)</f>
        <v/>
      </c>
      <c r="L231" s="34" t="str">
        <f ca="1">IF(OR('临-间接'!P231=0,'临-间接'!P231="(空白)"),"",'临-间接'!P231)</f>
        <v/>
      </c>
      <c r="M231">
        <f ca="1">IF('临-间接'!Q231="(空白)",0,'临-间接'!Q231)</f>
        <v>0</v>
      </c>
      <c r="N231" s="97" t="b">
        <f t="shared" ca="1" si="41"/>
        <v>0</v>
      </c>
      <c r="O231" s="97" t="b">
        <f t="shared" ca="1" si="42"/>
        <v>0</v>
      </c>
      <c r="P231" s="97" t="b">
        <f t="shared" ca="1" si="43"/>
        <v>0</v>
      </c>
      <c r="Q231" s="97" t="b">
        <f t="shared" ca="1" si="44"/>
        <v>0</v>
      </c>
      <c r="R231" s="97" t="b">
        <f t="shared" ca="1" si="45"/>
        <v>0</v>
      </c>
      <c r="S231" s="97" t="str">
        <f t="shared" ca="1" si="46"/>
        <v>未开始</v>
      </c>
      <c r="T231" s="97">
        <f ca="1">IF(AND(N231,P231,NOT(Q231)),NETWORKDAYS(K231,AG231,项目参数!$B$2:$B$200),0)</f>
        <v>0</v>
      </c>
      <c r="U231" s="98">
        <f t="shared" ca="1" si="47"/>
        <v>0</v>
      </c>
      <c r="V231" s="117">
        <f t="shared" ca="1" si="48"/>
        <v>0</v>
      </c>
      <c r="W231" s="117">
        <f t="shared" ca="1" si="49"/>
        <v>0</v>
      </c>
      <c r="X231" s="117" t="str">
        <f t="shared" ca="1" si="50"/>
        <v/>
      </c>
      <c r="Y231" s="97">
        <f t="shared" ca="1" si="51"/>
        <v>0</v>
      </c>
      <c r="Z231" s="97">
        <f t="shared" ca="1" si="52"/>
        <v>0</v>
      </c>
      <c r="AA231" s="97">
        <f ca="1">IF(AND(N231,P231,K231&gt;项目信息!$C$18),INT((IF(Q231,L231,K231)-项目信息!$C$18)/30)+1,0)</f>
        <v>0</v>
      </c>
      <c r="AB231" s="97" t="str">
        <f ca="1">IF(N231,WEEKNUM(IF(L231&lt;&gt;"",L231,IF(K231&lt;&gt;"",K231,J231)-项目信息!$C$18)+1),"")</f>
        <v/>
      </c>
      <c r="AC231" s="97" t="str">
        <f ca="1">IFERROR(VLOOKUP(VLOOKUP(G231,内部通讯录!$B:$F,5,FALSE),项目参数!$I$14:$J$21,2,FALSE),"")</f>
        <v/>
      </c>
      <c r="AD231" s="97" t="str">
        <f ca="1">IF($N231,$AC231*V231/项目参数!$J$29,"")</f>
        <v/>
      </c>
      <c r="AE231" s="97" t="str">
        <f ca="1">IF($N231,$AC231*W231/项目参数!$J$29,"")</f>
        <v/>
      </c>
      <c r="AF231" s="99" t="str">
        <f ca="1">IF(OR('临-间接'!S231=0,'临-间接'!S231="(空白)"),"",'临-间接'!S231)</f>
        <v/>
      </c>
      <c r="AG231" s="34" t="str">
        <f ca="1">IF(P231,IF(L231&lt;&gt;"", L231, IF(OR(I231="暂停",I231="取消"), IFERROR(WORKDAY.INTL($K231,$M231*$H231,1,项目参数!$B$2:$B$200),WORKDAY($K231,$M231*$H231,1)),TODAY())),"")</f>
        <v/>
      </c>
      <c r="AH231">
        <f ca="1">IF(AND(N231,P231),IF('临-间接'!T231="(空白)",0,'临-间接'!T231),0)</f>
        <v>0</v>
      </c>
      <c r="AI231" s="34" t="str">
        <f ca="1">IF($N231,VLOOKUP($B231,项目阶段与里程碑!$B:$E,3,FALSE),"")</f>
        <v/>
      </c>
      <c r="AJ231" s="34" t="str">
        <f ca="1">IF($N231,VLOOKUP($B231,项目阶段与里程碑!$B:$E,4,FALSE),"")</f>
        <v/>
      </c>
      <c r="AK231" s="34" t="str">
        <f t="shared" ca="1" si="53"/>
        <v/>
      </c>
      <c r="AL231" s="92" t="str">
        <f ca="1">IF($AK231&lt;&gt;"",IFERROR(NETWORKDAYS.INTL($AI231,$AK231,1,项目参数!$B$2:$B$200),NETWORKDAYS($AI231,$AK231,1)),"")</f>
        <v/>
      </c>
      <c r="AM231" s="92" t="str">
        <f ca="1">IF(K231&lt;&gt;"",IFERROR(NETWORKDAYS.INTL($AI231,$K231,1,项目参数!$B$2:$B$200),NETWORKDAYS($AI231,$K231,1)),"")</f>
        <v/>
      </c>
      <c r="AN231" s="92" t="str">
        <f ca="1">IF(L231&lt;&gt;"",IFERROR(NETWORKDAYS.INTL($AI231,$L231,1,项目参数!$B$2:$B$200),NETWORKDAYS($AI231,$L231,1)),"")</f>
        <v/>
      </c>
    </row>
    <row r="232" spans="1:40">
      <c r="A232">
        <f ca="1">IF('临-间接'!F232="(空白)","",'临-间接'!F232)</f>
        <v>0</v>
      </c>
      <c r="B232">
        <f ca="1">IF('临-间接'!G232="(空白)","",'临-间接'!G232)</f>
        <v>0</v>
      </c>
      <c r="C232">
        <f ca="1">IF('临-间接'!I232="(空白)","",'临-间接'!I232)</f>
        <v>0</v>
      </c>
      <c r="D232">
        <f ca="1">IF('临-间接'!J232="(空白)","",'临-间接'!J232)</f>
        <v>0</v>
      </c>
      <c r="E232">
        <f ca="1">IF('临-间接'!K232="(空白)","",'临-间接'!K232)</f>
        <v>0</v>
      </c>
      <c r="F232">
        <f ca="1">IF('临-间接'!H232="(空白)","",'临-间接'!H232)</f>
        <v>0</v>
      </c>
      <c r="G232">
        <f ca="1">IF('临-间接'!L232="(空白)","",'临-间接'!L232)</f>
        <v>0</v>
      </c>
      <c r="H232">
        <f ca="1">IF('临-间接'!M232="(空白)",0,'临-间接'!M232)</f>
        <v>0</v>
      </c>
      <c r="I232" t="str">
        <f ca="1">IF(OR('临-间接'!R232=0,'临-间接'!R232="(空白)"),"",'临-间接'!R232)</f>
        <v/>
      </c>
      <c r="J232" s="34" t="str">
        <f ca="1">IF(OR('临-间接'!N232=0,'临-间接'!N232="(空白)"),"",'临-间接'!N232)</f>
        <v/>
      </c>
      <c r="K232" s="34" t="str">
        <f ca="1">IF(OR('临-间接'!O232=0,'临-间接'!O232="(空白)"),"",'临-间接'!O232)</f>
        <v/>
      </c>
      <c r="L232" s="34" t="str">
        <f ca="1">IF(OR('临-间接'!P232=0,'临-间接'!P232="(空白)"),"",'临-间接'!P232)</f>
        <v/>
      </c>
      <c r="M232">
        <f ca="1">IF('临-间接'!Q232="(空白)",0,'临-间接'!Q232)</f>
        <v>0</v>
      </c>
      <c r="N232" s="97" t="b">
        <f t="shared" ca="1" si="41"/>
        <v>0</v>
      </c>
      <c r="O232" s="97" t="b">
        <f t="shared" ca="1" si="42"/>
        <v>0</v>
      </c>
      <c r="P232" s="97" t="b">
        <f t="shared" ca="1" si="43"/>
        <v>0</v>
      </c>
      <c r="Q232" s="97" t="b">
        <f t="shared" ca="1" si="44"/>
        <v>0</v>
      </c>
      <c r="R232" s="97" t="b">
        <f t="shared" ca="1" si="45"/>
        <v>0</v>
      </c>
      <c r="S232" s="97" t="str">
        <f t="shared" ca="1" si="46"/>
        <v>未开始</v>
      </c>
      <c r="T232" s="97">
        <f ca="1">IF(AND(N232,P232,NOT(Q232)),NETWORKDAYS(K232,AG232,项目参数!$B$2:$B$200),0)</f>
        <v>0</v>
      </c>
      <c r="U232" s="98">
        <f t="shared" ca="1" si="47"/>
        <v>0</v>
      </c>
      <c r="V232" s="117">
        <f t="shared" ca="1" si="48"/>
        <v>0</v>
      </c>
      <c r="W232" s="117">
        <f t="shared" ca="1" si="49"/>
        <v>0</v>
      </c>
      <c r="X232" s="117" t="str">
        <f t="shared" ca="1" si="50"/>
        <v/>
      </c>
      <c r="Y232" s="97">
        <f t="shared" ca="1" si="51"/>
        <v>0</v>
      </c>
      <c r="Z232" s="97">
        <f t="shared" ca="1" si="52"/>
        <v>0</v>
      </c>
      <c r="AA232" s="97">
        <f ca="1">IF(AND(N232,P232,K232&gt;项目信息!$C$18),INT((IF(Q232,L232,K232)-项目信息!$C$18)/30)+1,0)</f>
        <v>0</v>
      </c>
      <c r="AB232" s="97" t="str">
        <f ca="1">IF(N232,WEEKNUM(IF(L232&lt;&gt;"",L232,IF(K232&lt;&gt;"",K232,J232)-项目信息!$C$18)+1),"")</f>
        <v/>
      </c>
      <c r="AC232" s="97" t="str">
        <f ca="1">IFERROR(VLOOKUP(VLOOKUP(G232,内部通讯录!$B:$F,5,FALSE),项目参数!$I$14:$J$21,2,FALSE),"")</f>
        <v/>
      </c>
      <c r="AD232" s="97" t="str">
        <f ca="1">IF($N232,$AC232*V232/项目参数!$J$29,"")</f>
        <v/>
      </c>
      <c r="AE232" s="97" t="str">
        <f ca="1">IF($N232,$AC232*W232/项目参数!$J$29,"")</f>
        <v/>
      </c>
      <c r="AF232" s="99" t="str">
        <f ca="1">IF(OR('临-间接'!S232=0,'临-间接'!S232="(空白)"),"",'临-间接'!S232)</f>
        <v/>
      </c>
      <c r="AG232" s="34" t="str">
        <f ca="1">IF(P232,IF(L232&lt;&gt;"", L232, IF(OR(I232="暂停",I232="取消"), IFERROR(WORKDAY.INTL($K232,$M232*$H232,1,项目参数!$B$2:$B$200),WORKDAY($K232,$M232*$H232,1)),TODAY())),"")</f>
        <v/>
      </c>
      <c r="AH232">
        <f ca="1">IF(AND(N232,P232),IF('临-间接'!T232="(空白)",0,'临-间接'!T232),0)</f>
        <v>0</v>
      </c>
      <c r="AI232" s="34" t="str">
        <f ca="1">IF($N232,VLOOKUP($B232,项目阶段与里程碑!$B:$E,3,FALSE),"")</f>
        <v/>
      </c>
      <c r="AJ232" s="34" t="str">
        <f ca="1">IF($N232,VLOOKUP($B232,项目阶段与里程碑!$B:$E,4,FALSE),"")</f>
        <v/>
      </c>
      <c r="AK232" s="34" t="str">
        <f t="shared" ca="1" si="53"/>
        <v/>
      </c>
      <c r="AL232" s="92" t="str">
        <f ca="1">IF($AK232&lt;&gt;"",IFERROR(NETWORKDAYS.INTL($AI232,$AK232,1,项目参数!$B$2:$B$200),NETWORKDAYS($AI232,$AK232,1)),"")</f>
        <v/>
      </c>
      <c r="AM232" s="92" t="str">
        <f ca="1">IF(K232&lt;&gt;"",IFERROR(NETWORKDAYS.INTL($AI232,$K232,1,项目参数!$B$2:$B$200),NETWORKDAYS($AI232,$K232,1)),"")</f>
        <v/>
      </c>
      <c r="AN232" s="92" t="str">
        <f ca="1">IF(L232&lt;&gt;"",IFERROR(NETWORKDAYS.INTL($AI232,$L232,1,项目参数!$B$2:$B$200),NETWORKDAYS($AI232,$L232,1)),"")</f>
        <v/>
      </c>
    </row>
    <row r="233" spans="1:40">
      <c r="A233">
        <f ca="1">IF('临-间接'!F233="(空白)","",'临-间接'!F233)</f>
        <v>0</v>
      </c>
      <c r="B233">
        <f ca="1">IF('临-间接'!G233="(空白)","",'临-间接'!G233)</f>
        <v>0</v>
      </c>
      <c r="C233">
        <f ca="1">IF('临-间接'!I233="(空白)","",'临-间接'!I233)</f>
        <v>0</v>
      </c>
      <c r="D233">
        <f ca="1">IF('临-间接'!J233="(空白)","",'临-间接'!J233)</f>
        <v>0</v>
      </c>
      <c r="E233">
        <f ca="1">IF('临-间接'!K233="(空白)","",'临-间接'!K233)</f>
        <v>0</v>
      </c>
      <c r="F233">
        <f ca="1">IF('临-间接'!H233="(空白)","",'临-间接'!H233)</f>
        <v>0</v>
      </c>
      <c r="G233">
        <f ca="1">IF('临-间接'!L233="(空白)","",'临-间接'!L233)</f>
        <v>0</v>
      </c>
      <c r="H233">
        <f ca="1">IF('临-间接'!M233="(空白)",0,'临-间接'!M233)</f>
        <v>0</v>
      </c>
      <c r="I233" t="str">
        <f ca="1">IF(OR('临-间接'!R233=0,'临-间接'!R233="(空白)"),"",'临-间接'!R233)</f>
        <v/>
      </c>
      <c r="J233" s="34" t="str">
        <f ca="1">IF(OR('临-间接'!N233=0,'临-间接'!N233="(空白)"),"",'临-间接'!N233)</f>
        <v/>
      </c>
      <c r="K233" s="34" t="str">
        <f ca="1">IF(OR('临-间接'!O233=0,'临-间接'!O233="(空白)"),"",'临-间接'!O233)</f>
        <v/>
      </c>
      <c r="L233" s="34" t="str">
        <f ca="1">IF(OR('临-间接'!P233=0,'临-间接'!P233="(空白)"),"",'临-间接'!P233)</f>
        <v/>
      </c>
      <c r="M233">
        <f ca="1">IF('临-间接'!Q233="(空白)",0,'临-间接'!Q233)</f>
        <v>0</v>
      </c>
      <c r="N233" s="97" t="b">
        <f t="shared" ca="1" si="41"/>
        <v>0</v>
      </c>
      <c r="O233" s="97" t="b">
        <f t="shared" ca="1" si="42"/>
        <v>0</v>
      </c>
      <c r="P233" s="97" t="b">
        <f t="shared" ca="1" si="43"/>
        <v>0</v>
      </c>
      <c r="Q233" s="97" t="b">
        <f t="shared" ca="1" si="44"/>
        <v>0</v>
      </c>
      <c r="R233" s="97" t="b">
        <f t="shared" ca="1" si="45"/>
        <v>0</v>
      </c>
      <c r="S233" s="97" t="str">
        <f t="shared" ca="1" si="46"/>
        <v>未开始</v>
      </c>
      <c r="T233" s="97">
        <f ca="1">IF(AND(N233,P233,NOT(Q233)),NETWORKDAYS(K233,AG233,项目参数!$B$2:$B$200),0)</f>
        <v>0</v>
      </c>
      <c r="U233" s="98">
        <f t="shared" ca="1" si="47"/>
        <v>0</v>
      </c>
      <c r="V233" s="117">
        <f t="shared" ca="1" si="48"/>
        <v>0</v>
      </c>
      <c r="W233" s="117">
        <f t="shared" ca="1" si="49"/>
        <v>0</v>
      </c>
      <c r="X233" s="117" t="str">
        <f t="shared" ca="1" si="50"/>
        <v/>
      </c>
      <c r="Y233" s="97">
        <f t="shared" ca="1" si="51"/>
        <v>0</v>
      </c>
      <c r="Z233" s="97">
        <f t="shared" ca="1" si="52"/>
        <v>0</v>
      </c>
      <c r="AA233" s="97">
        <f ca="1">IF(AND(N233,P233,K233&gt;项目信息!$C$18),INT((IF(Q233,L233,K233)-项目信息!$C$18)/30)+1,0)</f>
        <v>0</v>
      </c>
      <c r="AB233" s="97" t="str">
        <f ca="1">IF(N233,WEEKNUM(IF(L233&lt;&gt;"",L233,IF(K233&lt;&gt;"",K233,J233)-项目信息!$C$18)+1),"")</f>
        <v/>
      </c>
      <c r="AC233" s="97" t="str">
        <f ca="1">IFERROR(VLOOKUP(VLOOKUP(G233,内部通讯录!$B:$F,5,FALSE),项目参数!$I$14:$J$21,2,FALSE),"")</f>
        <v/>
      </c>
      <c r="AD233" s="97" t="str">
        <f ca="1">IF($N233,$AC233*V233/项目参数!$J$29,"")</f>
        <v/>
      </c>
      <c r="AE233" s="97" t="str">
        <f ca="1">IF($N233,$AC233*W233/项目参数!$J$29,"")</f>
        <v/>
      </c>
      <c r="AF233" s="99" t="str">
        <f ca="1">IF(OR('临-间接'!S233=0,'临-间接'!S233="(空白)"),"",'临-间接'!S233)</f>
        <v/>
      </c>
      <c r="AG233" s="34" t="str">
        <f ca="1">IF(P233,IF(L233&lt;&gt;"", L233, IF(OR(I233="暂停",I233="取消"), IFERROR(WORKDAY.INTL($K233,$M233*$H233,1,项目参数!$B$2:$B$200),WORKDAY($K233,$M233*$H233,1)),TODAY())),"")</f>
        <v/>
      </c>
      <c r="AH233">
        <f ca="1">IF(AND(N233,P233),IF('临-间接'!T233="(空白)",0,'临-间接'!T233),0)</f>
        <v>0</v>
      </c>
      <c r="AI233" s="34" t="str">
        <f ca="1">IF($N233,VLOOKUP($B233,项目阶段与里程碑!$B:$E,3,FALSE),"")</f>
        <v/>
      </c>
      <c r="AJ233" s="34" t="str">
        <f ca="1">IF($N233,VLOOKUP($B233,项目阶段与里程碑!$B:$E,4,FALSE),"")</f>
        <v/>
      </c>
      <c r="AK233" s="34" t="str">
        <f t="shared" ca="1" si="53"/>
        <v/>
      </c>
      <c r="AL233" s="92" t="str">
        <f ca="1">IF($AK233&lt;&gt;"",IFERROR(NETWORKDAYS.INTL($AI233,$AK233,1,项目参数!$B$2:$B$200),NETWORKDAYS($AI233,$AK233,1)),"")</f>
        <v/>
      </c>
      <c r="AM233" s="92" t="str">
        <f ca="1">IF(K233&lt;&gt;"",IFERROR(NETWORKDAYS.INTL($AI233,$K233,1,项目参数!$B$2:$B$200),NETWORKDAYS($AI233,$K233,1)),"")</f>
        <v/>
      </c>
      <c r="AN233" s="92" t="str">
        <f ca="1">IF(L233&lt;&gt;"",IFERROR(NETWORKDAYS.INTL($AI233,$L233,1,项目参数!$B$2:$B$200),NETWORKDAYS($AI233,$L233,1)),"")</f>
        <v/>
      </c>
    </row>
    <row r="234" spans="1:40">
      <c r="A234">
        <f ca="1">IF('临-间接'!F234="(空白)","",'临-间接'!F234)</f>
        <v>0</v>
      </c>
      <c r="B234">
        <f ca="1">IF('临-间接'!G234="(空白)","",'临-间接'!G234)</f>
        <v>0</v>
      </c>
      <c r="C234">
        <f ca="1">IF('临-间接'!I234="(空白)","",'临-间接'!I234)</f>
        <v>0</v>
      </c>
      <c r="D234">
        <f ca="1">IF('临-间接'!J234="(空白)","",'临-间接'!J234)</f>
        <v>0</v>
      </c>
      <c r="E234">
        <f ca="1">IF('临-间接'!K234="(空白)","",'临-间接'!K234)</f>
        <v>0</v>
      </c>
      <c r="F234">
        <f ca="1">IF('临-间接'!H234="(空白)","",'临-间接'!H234)</f>
        <v>0</v>
      </c>
      <c r="G234">
        <f ca="1">IF('临-间接'!L234="(空白)","",'临-间接'!L234)</f>
        <v>0</v>
      </c>
      <c r="H234">
        <f ca="1">IF('临-间接'!M234="(空白)",0,'临-间接'!M234)</f>
        <v>0</v>
      </c>
      <c r="I234" t="str">
        <f ca="1">IF(OR('临-间接'!R234=0,'临-间接'!R234="(空白)"),"",'临-间接'!R234)</f>
        <v/>
      </c>
      <c r="J234" s="34" t="str">
        <f ca="1">IF(OR('临-间接'!N234=0,'临-间接'!N234="(空白)"),"",'临-间接'!N234)</f>
        <v/>
      </c>
      <c r="K234" s="34" t="str">
        <f ca="1">IF(OR('临-间接'!O234=0,'临-间接'!O234="(空白)"),"",'临-间接'!O234)</f>
        <v/>
      </c>
      <c r="L234" s="34" t="str">
        <f ca="1">IF(OR('临-间接'!P234=0,'临-间接'!P234="(空白)"),"",'临-间接'!P234)</f>
        <v/>
      </c>
      <c r="M234">
        <f ca="1">IF('临-间接'!Q234="(空白)",0,'临-间接'!Q234)</f>
        <v>0</v>
      </c>
      <c r="N234" s="97" t="b">
        <f t="shared" ca="1" si="41"/>
        <v>0</v>
      </c>
      <c r="O234" s="97" t="b">
        <f t="shared" ca="1" si="42"/>
        <v>0</v>
      </c>
      <c r="P234" s="97" t="b">
        <f t="shared" ca="1" si="43"/>
        <v>0</v>
      </c>
      <c r="Q234" s="97" t="b">
        <f t="shared" ca="1" si="44"/>
        <v>0</v>
      </c>
      <c r="R234" s="97" t="b">
        <f t="shared" ca="1" si="45"/>
        <v>0</v>
      </c>
      <c r="S234" s="97" t="str">
        <f t="shared" ca="1" si="46"/>
        <v>未开始</v>
      </c>
      <c r="T234" s="97">
        <f ca="1">IF(AND(N234,P234,NOT(Q234)),NETWORKDAYS(K234,AG234,项目参数!$B$2:$B$200),0)</f>
        <v>0</v>
      </c>
      <c r="U234" s="98">
        <f t="shared" ca="1" si="47"/>
        <v>0</v>
      </c>
      <c r="V234" s="117">
        <f t="shared" ca="1" si="48"/>
        <v>0</v>
      </c>
      <c r="W234" s="117">
        <f t="shared" ca="1" si="49"/>
        <v>0</v>
      </c>
      <c r="X234" s="117" t="str">
        <f t="shared" ca="1" si="50"/>
        <v/>
      </c>
      <c r="Y234" s="97">
        <f t="shared" ca="1" si="51"/>
        <v>0</v>
      </c>
      <c r="Z234" s="97">
        <f t="shared" ca="1" si="52"/>
        <v>0</v>
      </c>
      <c r="AA234" s="97">
        <f ca="1">IF(AND(N234,P234,K234&gt;项目信息!$C$18),INT((IF(Q234,L234,K234)-项目信息!$C$18)/30)+1,0)</f>
        <v>0</v>
      </c>
      <c r="AB234" s="97" t="str">
        <f ca="1">IF(N234,WEEKNUM(IF(L234&lt;&gt;"",L234,IF(K234&lt;&gt;"",K234,J234)-项目信息!$C$18)+1),"")</f>
        <v/>
      </c>
      <c r="AC234" s="97" t="str">
        <f ca="1">IFERROR(VLOOKUP(VLOOKUP(G234,内部通讯录!$B:$F,5,FALSE),项目参数!$I$14:$J$21,2,FALSE),"")</f>
        <v/>
      </c>
      <c r="AD234" s="97" t="str">
        <f ca="1">IF($N234,$AC234*V234/项目参数!$J$29,"")</f>
        <v/>
      </c>
      <c r="AE234" s="97" t="str">
        <f ca="1">IF($N234,$AC234*W234/项目参数!$J$29,"")</f>
        <v/>
      </c>
      <c r="AF234" s="99" t="str">
        <f ca="1">IF(OR('临-间接'!S234=0,'临-间接'!S234="(空白)"),"",'临-间接'!S234)</f>
        <v/>
      </c>
      <c r="AG234" s="34" t="str">
        <f ca="1">IF(P234,IF(L234&lt;&gt;"", L234, IF(OR(I234="暂停",I234="取消"), IFERROR(WORKDAY.INTL($K234,$M234*$H234,1,项目参数!$B$2:$B$200),WORKDAY($K234,$M234*$H234,1)),TODAY())),"")</f>
        <v/>
      </c>
      <c r="AH234">
        <f ca="1">IF(AND(N234,P234),IF('临-间接'!T234="(空白)",0,'临-间接'!T234),0)</f>
        <v>0</v>
      </c>
      <c r="AI234" s="34" t="str">
        <f ca="1">IF($N234,VLOOKUP($B234,项目阶段与里程碑!$B:$E,3,FALSE),"")</f>
        <v/>
      </c>
      <c r="AJ234" s="34" t="str">
        <f ca="1">IF($N234,VLOOKUP($B234,项目阶段与里程碑!$B:$E,4,FALSE),"")</f>
        <v/>
      </c>
      <c r="AK234" s="34" t="str">
        <f t="shared" ca="1" si="53"/>
        <v/>
      </c>
      <c r="AL234" s="92" t="str">
        <f ca="1">IF($AK234&lt;&gt;"",IFERROR(NETWORKDAYS.INTL($AI234,$AK234,1,项目参数!$B$2:$B$200),NETWORKDAYS($AI234,$AK234,1)),"")</f>
        <v/>
      </c>
      <c r="AM234" s="92" t="str">
        <f ca="1">IF(K234&lt;&gt;"",IFERROR(NETWORKDAYS.INTL($AI234,$K234,1,项目参数!$B$2:$B$200),NETWORKDAYS($AI234,$K234,1)),"")</f>
        <v/>
      </c>
      <c r="AN234" s="92" t="str">
        <f ca="1">IF(L234&lt;&gt;"",IFERROR(NETWORKDAYS.INTL($AI234,$L234,1,项目参数!$B$2:$B$200),NETWORKDAYS($AI234,$L234,1)),"")</f>
        <v/>
      </c>
    </row>
    <row r="235" spans="1:40">
      <c r="A235">
        <f ca="1">IF('临-间接'!F235="(空白)","",'临-间接'!F235)</f>
        <v>0</v>
      </c>
      <c r="B235">
        <f ca="1">IF('临-间接'!G235="(空白)","",'临-间接'!G235)</f>
        <v>0</v>
      </c>
      <c r="C235">
        <f ca="1">IF('临-间接'!I235="(空白)","",'临-间接'!I235)</f>
        <v>0</v>
      </c>
      <c r="D235">
        <f ca="1">IF('临-间接'!J235="(空白)","",'临-间接'!J235)</f>
        <v>0</v>
      </c>
      <c r="E235">
        <f ca="1">IF('临-间接'!K235="(空白)","",'临-间接'!K235)</f>
        <v>0</v>
      </c>
      <c r="F235">
        <f ca="1">IF('临-间接'!H235="(空白)","",'临-间接'!H235)</f>
        <v>0</v>
      </c>
      <c r="G235">
        <f ca="1">IF('临-间接'!L235="(空白)","",'临-间接'!L235)</f>
        <v>0</v>
      </c>
      <c r="H235">
        <f ca="1">IF('临-间接'!M235="(空白)",0,'临-间接'!M235)</f>
        <v>0</v>
      </c>
      <c r="I235" t="str">
        <f ca="1">IF(OR('临-间接'!R235=0,'临-间接'!R235="(空白)"),"",'临-间接'!R235)</f>
        <v/>
      </c>
      <c r="J235" s="34" t="str">
        <f ca="1">IF(OR('临-间接'!N235=0,'临-间接'!N235="(空白)"),"",'临-间接'!N235)</f>
        <v/>
      </c>
      <c r="K235" s="34" t="str">
        <f ca="1">IF(OR('临-间接'!O235=0,'临-间接'!O235="(空白)"),"",'临-间接'!O235)</f>
        <v/>
      </c>
      <c r="L235" s="34" t="str">
        <f ca="1">IF(OR('临-间接'!P235=0,'临-间接'!P235="(空白)"),"",'临-间接'!P235)</f>
        <v/>
      </c>
      <c r="M235">
        <f ca="1">IF('临-间接'!Q235="(空白)",0,'临-间接'!Q235)</f>
        <v>0</v>
      </c>
      <c r="N235" s="97" t="b">
        <f t="shared" ca="1" si="41"/>
        <v>0</v>
      </c>
      <c r="O235" s="97" t="b">
        <f t="shared" ca="1" si="42"/>
        <v>0</v>
      </c>
      <c r="P235" s="97" t="b">
        <f t="shared" ca="1" si="43"/>
        <v>0</v>
      </c>
      <c r="Q235" s="97" t="b">
        <f t="shared" ca="1" si="44"/>
        <v>0</v>
      </c>
      <c r="R235" s="97" t="b">
        <f t="shared" ca="1" si="45"/>
        <v>0</v>
      </c>
      <c r="S235" s="97" t="str">
        <f t="shared" ca="1" si="46"/>
        <v>未开始</v>
      </c>
      <c r="T235" s="97">
        <f ca="1">IF(AND(N235,P235,NOT(Q235)),NETWORKDAYS(K235,AG235,项目参数!$B$2:$B$200),0)</f>
        <v>0</v>
      </c>
      <c r="U235" s="98">
        <f t="shared" ca="1" si="47"/>
        <v>0</v>
      </c>
      <c r="V235" s="117">
        <f t="shared" ca="1" si="48"/>
        <v>0</v>
      </c>
      <c r="W235" s="117">
        <f t="shared" ca="1" si="49"/>
        <v>0</v>
      </c>
      <c r="X235" s="117" t="str">
        <f t="shared" ca="1" si="50"/>
        <v/>
      </c>
      <c r="Y235" s="97">
        <f t="shared" ca="1" si="51"/>
        <v>0</v>
      </c>
      <c r="Z235" s="97">
        <f t="shared" ca="1" si="52"/>
        <v>0</v>
      </c>
      <c r="AA235" s="97">
        <f ca="1">IF(AND(N235,P235,K235&gt;项目信息!$C$18),INT((IF(Q235,L235,K235)-项目信息!$C$18)/30)+1,0)</f>
        <v>0</v>
      </c>
      <c r="AB235" s="97" t="str">
        <f ca="1">IF(N235,WEEKNUM(IF(L235&lt;&gt;"",L235,IF(K235&lt;&gt;"",K235,J235)-项目信息!$C$18)+1),"")</f>
        <v/>
      </c>
      <c r="AC235" s="97" t="str">
        <f ca="1">IFERROR(VLOOKUP(VLOOKUP(G235,内部通讯录!$B:$F,5,FALSE),项目参数!$I$14:$J$21,2,FALSE),"")</f>
        <v/>
      </c>
      <c r="AD235" s="97" t="str">
        <f ca="1">IF($N235,$AC235*V235/项目参数!$J$29,"")</f>
        <v/>
      </c>
      <c r="AE235" s="97" t="str">
        <f ca="1">IF($N235,$AC235*W235/项目参数!$J$29,"")</f>
        <v/>
      </c>
      <c r="AF235" s="99" t="str">
        <f ca="1">IF(OR('临-间接'!S235=0,'临-间接'!S235="(空白)"),"",'临-间接'!S235)</f>
        <v/>
      </c>
      <c r="AG235" s="34" t="str">
        <f ca="1">IF(P235,IF(L235&lt;&gt;"", L235, IF(OR(I235="暂停",I235="取消"), IFERROR(WORKDAY.INTL($K235,$M235*$H235,1,项目参数!$B$2:$B$200),WORKDAY($K235,$M235*$H235,1)),TODAY())),"")</f>
        <v/>
      </c>
      <c r="AH235">
        <f ca="1">IF(AND(N235,P235),IF('临-间接'!T235="(空白)",0,'临-间接'!T235),0)</f>
        <v>0</v>
      </c>
      <c r="AI235" s="34" t="str">
        <f ca="1">IF($N235,VLOOKUP($B235,项目阶段与里程碑!$B:$E,3,FALSE),"")</f>
        <v/>
      </c>
      <c r="AJ235" s="34" t="str">
        <f ca="1">IF($N235,VLOOKUP($B235,项目阶段与里程碑!$B:$E,4,FALSE),"")</f>
        <v/>
      </c>
      <c r="AK235" s="34" t="str">
        <f t="shared" ca="1" si="53"/>
        <v/>
      </c>
      <c r="AL235" s="92" t="str">
        <f ca="1">IF($AK235&lt;&gt;"",IFERROR(NETWORKDAYS.INTL($AI235,$AK235,1,项目参数!$B$2:$B$200),NETWORKDAYS($AI235,$AK235,1)),"")</f>
        <v/>
      </c>
      <c r="AM235" s="92" t="str">
        <f ca="1">IF(K235&lt;&gt;"",IFERROR(NETWORKDAYS.INTL($AI235,$K235,1,项目参数!$B$2:$B$200),NETWORKDAYS($AI235,$K235,1)),"")</f>
        <v/>
      </c>
      <c r="AN235" s="92" t="str">
        <f ca="1">IF(L235&lt;&gt;"",IFERROR(NETWORKDAYS.INTL($AI235,$L235,1,项目参数!$B$2:$B$200),NETWORKDAYS($AI235,$L235,1)),"")</f>
        <v/>
      </c>
    </row>
    <row r="236" spans="1:40">
      <c r="A236">
        <f ca="1">IF('临-间接'!F236="(空白)","",'临-间接'!F236)</f>
        <v>0</v>
      </c>
      <c r="B236">
        <f ca="1">IF('临-间接'!G236="(空白)","",'临-间接'!G236)</f>
        <v>0</v>
      </c>
      <c r="C236">
        <f ca="1">IF('临-间接'!I236="(空白)","",'临-间接'!I236)</f>
        <v>0</v>
      </c>
      <c r="D236">
        <f ca="1">IF('临-间接'!J236="(空白)","",'临-间接'!J236)</f>
        <v>0</v>
      </c>
      <c r="E236">
        <f ca="1">IF('临-间接'!K236="(空白)","",'临-间接'!K236)</f>
        <v>0</v>
      </c>
      <c r="F236">
        <f ca="1">IF('临-间接'!H236="(空白)","",'临-间接'!H236)</f>
        <v>0</v>
      </c>
      <c r="G236">
        <f ca="1">IF('临-间接'!L236="(空白)","",'临-间接'!L236)</f>
        <v>0</v>
      </c>
      <c r="H236">
        <f ca="1">IF('临-间接'!M236="(空白)",0,'临-间接'!M236)</f>
        <v>0</v>
      </c>
      <c r="I236" t="str">
        <f ca="1">IF(OR('临-间接'!R236=0,'临-间接'!R236="(空白)"),"",'临-间接'!R236)</f>
        <v/>
      </c>
      <c r="J236" s="34" t="str">
        <f ca="1">IF(OR('临-间接'!N236=0,'临-间接'!N236="(空白)"),"",'临-间接'!N236)</f>
        <v/>
      </c>
      <c r="K236" s="34" t="str">
        <f ca="1">IF(OR('临-间接'!O236=0,'临-间接'!O236="(空白)"),"",'临-间接'!O236)</f>
        <v/>
      </c>
      <c r="L236" s="34" t="str">
        <f ca="1">IF(OR('临-间接'!P236=0,'临-间接'!P236="(空白)"),"",'临-间接'!P236)</f>
        <v/>
      </c>
      <c r="M236">
        <f ca="1">IF('临-间接'!Q236="(空白)",0,'临-间接'!Q236)</f>
        <v>0</v>
      </c>
      <c r="N236" s="97" t="b">
        <f t="shared" ca="1" si="41"/>
        <v>0</v>
      </c>
      <c r="O236" s="97" t="b">
        <f t="shared" ca="1" si="42"/>
        <v>0</v>
      </c>
      <c r="P236" s="97" t="b">
        <f t="shared" ca="1" si="43"/>
        <v>0</v>
      </c>
      <c r="Q236" s="97" t="b">
        <f t="shared" ca="1" si="44"/>
        <v>0</v>
      </c>
      <c r="R236" s="97" t="b">
        <f t="shared" ca="1" si="45"/>
        <v>0</v>
      </c>
      <c r="S236" s="97" t="str">
        <f t="shared" ca="1" si="46"/>
        <v>未开始</v>
      </c>
      <c r="T236" s="97">
        <f ca="1">IF(AND(N236,P236,NOT(Q236)),NETWORKDAYS(K236,AG236,项目参数!$B$2:$B$200),0)</f>
        <v>0</v>
      </c>
      <c r="U236" s="98">
        <f t="shared" ca="1" si="47"/>
        <v>0</v>
      </c>
      <c r="V236" s="117">
        <f t="shared" ca="1" si="48"/>
        <v>0</v>
      </c>
      <c r="W236" s="117">
        <f t="shared" ca="1" si="49"/>
        <v>0</v>
      </c>
      <c r="X236" s="117" t="str">
        <f t="shared" ca="1" si="50"/>
        <v/>
      </c>
      <c r="Y236" s="97">
        <f t="shared" ca="1" si="51"/>
        <v>0</v>
      </c>
      <c r="Z236" s="97">
        <f t="shared" ca="1" si="52"/>
        <v>0</v>
      </c>
      <c r="AA236" s="97">
        <f ca="1">IF(AND(N236,P236,K236&gt;项目信息!$C$18),INT((IF(Q236,L236,K236)-项目信息!$C$18)/30)+1,0)</f>
        <v>0</v>
      </c>
      <c r="AB236" s="97" t="str">
        <f ca="1">IF(N236,WEEKNUM(IF(L236&lt;&gt;"",L236,IF(K236&lt;&gt;"",K236,J236)-项目信息!$C$18)+1),"")</f>
        <v/>
      </c>
      <c r="AC236" s="97" t="str">
        <f ca="1">IFERROR(VLOOKUP(VLOOKUP(G236,内部通讯录!$B:$F,5,FALSE),项目参数!$I$14:$J$21,2,FALSE),"")</f>
        <v/>
      </c>
      <c r="AD236" s="97" t="str">
        <f ca="1">IF($N236,$AC236*V236/项目参数!$J$29,"")</f>
        <v/>
      </c>
      <c r="AE236" s="97" t="str">
        <f ca="1">IF($N236,$AC236*W236/项目参数!$J$29,"")</f>
        <v/>
      </c>
      <c r="AF236" s="99" t="str">
        <f ca="1">IF(OR('临-间接'!S236=0,'临-间接'!S236="(空白)"),"",'临-间接'!S236)</f>
        <v/>
      </c>
      <c r="AG236" s="34" t="str">
        <f ca="1">IF(P236,IF(L236&lt;&gt;"", L236, IF(OR(I236="暂停",I236="取消"), IFERROR(WORKDAY.INTL($K236,$M236*$H236,1,项目参数!$B$2:$B$200),WORKDAY($K236,$M236*$H236,1)),TODAY())),"")</f>
        <v/>
      </c>
      <c r="AH236">
        <f ca="1">IF(AND(N236,P236),IF('临-间接'!T236="(空白)",0,'临-间接'!T236),0)</f>
        <v>0</v>
      </c>
      <c r="AI236" s="34" t="str">
        <f ca="1">IF($N236,VLOOKUP($B236,项目阶段与里程碑!$B:$E,3,FALSE),"")</f>
        <v/>
      </c>
      <c r="AJ236" s="34" t="str">
        <f ca="1">IF($N236,VLOOKUP($B236,项目阶段与里程碑!$B:$E,4,FALSE),"")</f>
        <v/>
      </c>
      <c r="AK236" s="34" t="str">
        <f t="shared" ca="1" si="53"/>
        <v/>
      </c>
      <c r="AL236" s="92" t="str">
        <f ca="1">IF($AK236&lt;&gt;"",IFERROR(NETWORKDAYS.INTL($AI236,$AK236,1,项目参数!$B$2:$B$200),NETWORKDAYS($AI236,$AK236,1)),"")</f>
        <v/>
      </c>
      <c r="AM236" s="92" t="str">
        <f ca="1">IF(K236&lt;&gt;"",IFERROR(NETWORKDAYS.INTL($AI236,$K236,1,项目参数!$B$2:$B$200),NETWORKDAYS($AI236,$K236,1)),"")</f>
        <v/>
      </c>
      <c r="AN236" s="92" t="str">
        <f ca="1">IF(L236&lt;&gt;"",IFERROR(NETWORKDAYS.INTL($AI236,$L236,1,项目参数!$B$2:$B$200),NETWORKDAYS($AI236,$L236,1)),"")</f>
        <v/>
      </c>
    </row>
    <row r="237" spans="1:40">
      <c r="A237">
        <f ca="1">IF('临-间接'!F237="(空白)","",'临-间接'!F237)</f>
        <v>0</v>
      </c>
      <c r="B237">
        <f ca="1">IF('临-间接'!G237="(空白)","",'临-间接'!G237)</f>
        <v>0</v>
      </c>
      <c r="C237">
        <f ca="1">IF('临-间接'!I237="(空白)","",'临-间接'!I237)</f>
        <v>0</v>
      </c>
      <c r="D237">
        <f ca="1">IF('临-间接'!J237="(空白)","",'临-间接'!J237)</f>
        <v>0</v>
      </c>
      <c r="E237">
        <f ca="1">IF('临-间接'!K237="(空白)","",'临-间接'!K237)</f>
        <v>0</v>
      </c>
      <c r="F237">
        <f ca="1">IF('临-间接'!H237="(空白)","",'临-间接'!H237)</f>
        <v>0</v>
      </c>
      <c r="G237">
        <f ca="1">IF('临-间接'!L237="(空白)","",'临-间接'!L237)</f>
        <v>0</v>
      </c>
      <c r="H237">
        <f ca="1">IF('临-间接'!M237="(空白)",0,'临-间接'!M237)</f>
        <v>0</v>
      </c>
      <c r="I237" t="str">
        <f ca="1">IF(OR('临-间接'!R237=0,'临-间接'!R237="(空白)"),"",'临-间接'!R237)</f>
        <v/>
      </c>
      <c r="J237" s="34" t="str">
        <f ca="1">IF(OR('临-间接'!N237=0,'临-间接'!N237="(空白)"),"",'临-间接'!N237)</f>
        <v/>
      </c>
      <c r="K237" s="34" t="str">
        <f ca="1">IF(OR('临-间接'!O237=0,'临-间接'!O237="(空白)"),"",'临-间接'!O237)</f>
        <v/>
      </c>
      <c r="L237" s="34" t="str">
        <f ca="1">IF(OR('临-间接'!P237=0,'临-间接'!P237="(空白)"),"",'临-间接'!P237)</f>
        <v/>
      </c>
      <c r="M237">
        <f ca="1">IF('临-间接'!Q237="(空白)",0,'临-间接'!Q237)</f>
        <v>0</v>
      </c>
      <c r="N237" s="97" t="b">
        <f t="shared" ca="1" si="41"/>
        <v>0</v>
      </c>
      <c r="O237" s="97" t="b">
        <f t="shared" ca="1" si="42"/>
        <v>0</v>
      </c>
      <c r="P237" s="97" t="b">
        <f t="shared" ca="1" si="43"/>
        <v>0</v>
      </c>
      <c r="Q237" s="97" t="b">
        <f t="shared" ca="1" si="44"/>
        <v>0</v>
      </c>
      <c r="R237" s="97" t="b">
        <f t="shared" ca="1" si="45"/>
        <v>0</v>
      </c>
      <c r="S237" s="97" t="str">
        <f t="shared" ca="1" si="46"/>
        <v>未开始</v>
      </c>
      <c r="T237" s="97">
        <f ca="1">IF(AND(N237,P237,NOT(Q237)),NETWORKDAYS(K237,AG237,项目参数!$B$2:$B$200),0)</f>
        <v>0</v>
      </c>
      <c r="U237" s="98">
        <f t="shared" ca="1" si="47"/>
        <v>0</v>
      </c>
      <c r="V237" s="117">
        <f t="shared" ca="1" si="48"/>
        <v>0</v>
      </c>
      <c r="W237" s="117">
        <f t="shared" ca="1" si="49"/>
        <v>0</v>
      </c>
      <c r="X237" s="117" t="str">
        <f t="shared" ca="1" si="50"/>
        <v/>
      </c>
      <c r="Y237" s="97">
        <f t="shared" ca="1" si="51"/>
        <v>0</v>
      </c>
      <c r="Z237" s="97">
        <f t="shared" ca="1" si="52"/>
        <v>0</v>
      </c>
      <c r="AA237" s="97">
        <f ca="1">IF(AND(N237,P237,K237&gt;项目信息!$C$18),INT((IF(Q237,L237,K237)-项目信息!$C$18)/30)+1,0)</f>
        <v>0</v>
      </c>
      <c r="AB237" s="97" t="str">
        <f ca="1">IF(N237,WEEKNUM(IF(L237&lt;&gt;"",L237,IF(K237&lt;&gt;"",K237,J237)-项目信息!$C$18)+1),"")</f>
        <v/>
      </c>
      <c r="AC237" s="97" t="str">
        <f ca="1">IFERROR(VLOOKUP(VLOOKUP(G237,内部通讯录!$B:$F,5,FALSE),项目参数!$I$14:$J$21,2,FALSE),"")</f>
        <v/>
      </c>
      <c r="AD237" s="97" t="str">
        <f ca="1">IF($N237,$AC237*V237/项目参数!$J$29,"")</f>
        <v/>
      </c>
      <c r="AE237" s="97" t="str">
        <f ca="1">IF($N237,$AC237*W237/项目参数!$J$29,"")</f>
        <v/>
      </c>
      <c r="AF237" s="99" t="str">
        <f ca="1">IF(OR('临-间接'!S237=0,'临-间接'!S237="(空白)"),"",'临-间接'!S237)</f>
        <v/>
      </c>
      <c r="AG237" s="34" t="str">
        <f ca="1">IF(P237,IF(L237&lt;&gt;"", L237, IF(OR(I237="暂停",I237="取消"), IFERROR(WORKDAY.INTL($K237,$M237*$H237,1,项目参数!$B$2:$B$200),WORKDAY($K237,$M237*$H237,1)),TODAY())),"")</f>
        <v/>
      </c>
      <c r="AH237">
        <f ca="1">IF(AND(N237,P237),IF('临-间接'!T237="(空白)",0,'临-间接'!T237),0)</f>
        <v>0</v>
      </c>
      <c r="AI237" s="34" t="str">
        <f ca="1">IF($N237,VLOOKUP($B237,项目阶段与里程碑!$B:$E,3,FALSE),"")</f>
        <v/>
      </c>
      <c r="AJ237" s="34" t="str">
        <f ca="1">IF($N237,VLOOKUP($B237,项目阶段与里程碑!$B:$E,4,FALSE),"")</f>
        <v/>
      </c>
      <c r="AK237" s="34" t="str">
        <f t="shared" ca="1" si="53"/>
        <v/>
      </c>
      <c r="AL237" s="92" t="str">
        <f ca="1">IF($AK237&lt;&gt;"",IFERROR(NETWORKDAYS.INTL($AI237,$AK237,1,项目参数!$B$2:$B$200),NETWORKDAYS($AI237,$AK237,1)),"")</f>
        <v/>
      </c>
      <c r="AM237" s="92" t="str">
        <f ca="1">IF(K237&lt;&gt;"",IFERROR(NETWORKDAYS.INTL($AI237,$K237,1,项目参数!$B$2:$B$200),NETWORKDAYS($AI237,$K237,1)),"")</f>
        <v/>
      </c>
      <c r="AN237" s="92" t="str">
        <f ca="1">IF(L237&lt;&gt;"",IFERROR(NETWORKDAYS.INTL($AI237,$L237,1,项目参数!$B$2:$B$200),NETWORKDAYS($AI237,$L237,1)),"")</f>
        <v/>
      </c>
    </row>
    <row r="238" spans="1:40">
      <c r="A238">
        <f ca="1">IF('临-间接'!F238="(空白)","",'临-间接'!F238)</f>
        <v>0</v>
      </c>
      <c r="B238">
        <f ca="1">IF('临-间接'!G238="(空白)","",'临-间接'!G238)</f>
        <v>0</v>
      </c>
      <c r="C238">
        <f ca="1">IF('临-间接'!I238="(空白)","",'临-间接'!I238)</f>
        <v>0</v>
      </c>
      <c r="D238">
        <f ca="1">IF('临-间接'!J238="(空白)","",'临-间接'!J238)</f>
        <v>0</v>
      </c>
      <c r="E238">
        <f ca="1">IF('临-间接'!K238="(空白)","",'临-间接'!K238)</f>
        <v>0</v>
      </c>
      <c r="F238">
        <f ca="1">IF('临-间接'!H238="(空白)","",'临-间接'!H238)</f>
        <v>0</v>
      </c>
      <c r="G238">
        <f ca="1">IF('临-间接'!L238="(空白)","",'临-间接'!L238)</f>
        <v>0</v>
      </c>
      <c r="H238">
        <f ca="1">IF('临-间接'!M238="(空白)",0,'临-间接'!M238)</f>
        <v>0</v>
      </c>
      <c r="I238" t="str">
        <f ca="1">IF(OR('临-间接'!R238=0,'临-间接'!R238="(空白)"),"",'临-间接'!R238)</f>
        <v/>
      </c>
      <c r="J238" s="34" t="str">
        <f ca="1">IF(OR('临-间接'!N238=0,'临-间接'!N238="(空白)"),"",'临-间接'!N238)</f>
        <v/>
      </c>
      <c r="K238" s="34" t="str">
        <f ca="1">IF(OR('临-间接'!O238=0,'临-间接'!O238="(空白)"),"",'临-间接'!O238)</f>
        <v/>
      </c>
      <c r="L238" s="34" t="str">
        <f ca="1">IF(OR('临-间接'!P238=0,'临-间接'!P238="(空白)"),"",'临-间接'!P238)</f>
        <v/>
      </c>
      <c r="M238">
        <f ca="1">IF('临-间接'!Q238="(空白)",0,'临-间接'!Q238)</f>
        <v>0</v>
      </c>
      <c r="N238" s="97" t="b">
        <f t="shared" ca="1" si="41"/>
        <v>0</v>
      </c>
      <c r="O238" s="97" t="b">
        <f t="shared" ca="1" si="42"/>
        <v>0</v>
      </c>
      <c r="P238" s="97" t="b">
        <f t="shared" ca="1" si="43"/>
        <v>0</v>
      </c>
      <c r="Q238" s="97" t="b">
        <f t="shared" ca="1" si="44"/>
        <v>0</v>
      </c>
      <c r="R238" s="97" t="b">
        <f t="shared" ca="1" si="45"/>
        <v>0</v>
      </c>
      <c r="S238" s="97" t="str">
        <f t="shared" ca="1" si="46"/>
        <v>未开始</v>
      </c>
      <c r="T238" s="97">
        <f ca="1">IF(AND(N238,P238,NOT(Q238)),NETWORKDAYS(K238,AG238,项目参数!$B$2:$B$200),0)</f>
        <v>0</v>
      </c>
      <c r="U238" s="98">
        <f t="shared" ca="1" si="47"/>
        <v>0</v>
      </c>
      <c r="V238" s="117">
        <f t="shared" ca="1" si="48"/>
        <v>0</v>
      </c>
      <c r="W238" s="117">
        <f t="shared" ca="1" si="49"/>
        <v>0</v>
      </c>
      <c r="X238" s="117" t="str">
        <f t="shared" ca="1" si="50"/>
        <v/>
      </c>
      <c r="Y238" s="97">
        <f t="shared" ca="1" si="51"/>
        <v>0</v>
      </c>
      <c r="Z238" s="97">
        <f t="shared" ca="1" si="52"/>
        <v>0</v>
      </c>
      <c r="AA238" s="97">
        <f ca="1">IF(AND(N238,P238,K238&gt;项目信息!$C$18),INT((IF(Q238,L238,K238)-项目信息!$C$18)/30)+1,0)</f>
        <v>0</v>
      </c>
      <c r="AB238" s="97" t="str">
        <f ca="1">IF(N238,WEEKNUM(IF(L238&lt;&gt;"",L238,IF(K238&lt;&gt;"",K238,J238)-项目信息!$C$18)+1),"")</f>
        <v/>
      </c>
      <c r="AC238" s="97" t="str">
        <f ca="1">IFERROR(VLOOKUP(VLOOKUP(G238,内部通讯录!$B:$F,5,FALSE),项目参数!$I$14:$J$21,2,FALSE),"")</f>
        <v/>
      </c>
      <c r="AD238" s="97" t="str">
        <f ca="1">IF($N238,$AC238*V238/项目参数!$J$29,"")</f>
        <v/>
      </c>
      <c r="AE238" s="97" t="str">
        <f ca="1">IF($N238,$AC238*W238/项目参数!$J$29,"")</f>
        <v/>
      </c>
      <c r="AF238" s="99" t="str">
        <f ca="1">IF(OR('临-间接'!S238=0,'临-间接'!S238="(空白)"),"",'临-间接'!S238)</f>
        <v/>
      </c>
      <c r="AG238" s="34" t="str">
        <f ca="1">IF(P238,IF(L238&lt;&gt;"", L238, IF(OR(I238="暂停",I238="取消"), IFERROR(WORKDAY.INTL($K238,$M238*$H238,1,项目参数!$B$2:$B$200),WORKDAY($K238,$M238*$H238,1)),TODAY())),"")</f>
        <v/>
      </c>
      <c r="AH238">
        <f ca="1">IF(AND(N238,P238),IF('临-间接'!T238="(空白)",0,'临-间接'!T238),0)</f>
        <v>0</v>
      </c>
      <c r="AI238" s="34" t="str">
        <f ca="1">IF($N238,VLOOKUP($B238,项目阶段与里程碑!$B:$E,3,FALSE),"")</f>
        <v/>
      </c>
      <c r="AJ238" s="34" t="str">
        <f ca="1">IF($N238,VLOOKUP($B238,项目阶段与里程碑!$B:$E,4,FALSE),"")</f>
        <v/>
      </c>
      <c r="AK238" s="34" t="str">
        <f t="shared" ca="1" si="53"/>
        <v/>
      </c>
      <c r="AL238" s="92" t="str">
        <f ca="1">IF($AK238&lt;&gt;"",IFERROR(NETWORKDAYS.INTL($AI238,$AK238,1,项目参数!$B$2:$B$200),NETWORKDAYS($AI238,$AK238,1)),"")</f>
        <v/>
      </c>
      <c r="AM238" s="92" t="str">
        <f ca="1">IF(K238&lt;&gt;"",IFERROR(NETWORKDAYS.INTL($AI238,$K238,1,项目参数!$B$2:$B$200),NETWORKDAYS($AI238,$K238,1)),"")</f>
        <v/>
      </c>
      <c r="AN238" s="92" t="str">
        <f ca="1">IF(L238&lt;&gt;"",IFERROR(NETWORKDAYS.INTL($AI238,$L238,1,项目参数!$B$2:$B$200),NETWORKDAYS($AI238,$L238,1)),"")</f>
        <v/>
      </c>
    </row>
    <row r="239" spans="1:40">
      <c r="A239">
        <f ca="1">IF('临-间接'!F239="(空白)","",'临-间接'!F239)</f>
        <v>0</v>
      </c>
      <c r="B239">
        <f ca="1">IF('临-间接'!G239="(空白)","",'临-间接'!G239)</f>
        <v>0</v>
      </c>
      <c r="C239">
        <f ca="1">IF('临-间接'!I239="(空白)","",'临-间接'!I239)</f>
        <v>0</v>
      </c>
      <c r="D239">
        <f ca="1">IF('临-间接'!J239="(空白)","",'临-间接'!J239)</f>
        <v>0</v>
      </c>
      <c r="E239">
        <f ca="1">IF('临-间接'!K239="(空白)","",'临-间接'!K239)</f>
        <v>0</v>
      </c>
      <c r="F239">
        <f ca="1">IF('临-间接'!H239="(空白)","",'临-间接'!H239)</f>
        <v>0</v>
      </c>
      <c r="G239">
        <f ca="1">IF('临-间接'!L239="(空白)","",'临-间接'!L239)</f>
        <v>0</v>
      </c>
      <c r="H239">
        <f ca="1">IF('临-间接'!M239="(空白)",0,'临-间接'!M239)</f>
        <v>0</v>
      </c>
      <c r="I239" t="str">
        <f ca="1">IF(OR('临-间接'!R239=0,'临-间接'!R239="(空白)"),"",'临-间接'!R239)</f>
        <v/>
      </c>
      <c r="J239" s="34" t="str">
        <f ca="1">IF(OR('临-间接'!N239=0,'临-间接'!N239="(空白)"),"",'临-间接'!N239)</f>
        <v/>
      </c>
      <c r="K239" s="34" t="str">
        <f ca="1">IF(OR('临-间接'!O239=0,'临-间接'!O239="(空白)"),"",'临-间接'!O239)</f>
        <v/>
      </c>
      <c r="L239" s="34" t="str">
        <f ca="1">IF(OR('临-间接'!P239=0,'临-间接'!P239="(空白)"),"",'临-间接'!P239)</f>
        <v/>
      </c>
      <c r="M239">
        <f ca="1">IF('临-间接'!Q239="(空白)",0,'临-间接'!Q239)</f>
        <v>0</v>
      </c>
      <c r="N239" s="97" t="b">
        <f t="shared" ca="1" si="41"/>
        <v>0</v>
      </c>
      <c r="O239" s="97" t="b">
        <f t="shared" ca="1" si="42"/>
        <v>0</v>
      </c>
      <c r="P239" s="97" t="b">
        <f t="shared" ca="1" si="43"/>
        <v>0</v>
      </c>
      <c r="Q239" s="97" t="b">
        <f t="shared" ca="1" si="44"/>
        <v>0</v>
      </c>
      <c r="R239" s="97" t="b">
        <f t="shared" ca="1" si="45"/>
        <v>0</v>
      </c>
      <c r="S239" s="97" t="str">
        <f t="shared" ca="1" si="46"/>
        <v>未开始</v>
      </c>
      <c r="T239" s="97">
        <f ca="1">IF(AND(N239,P239,NOT(Q239)),NETWORKDAYS(K239,AG239,项目参数!$B$2:$B$200),0)</f>
        <v>0</v>
      </c>
      <c r="U239" s="98">
        <f t="shared" ca="1" si="47"/>
        <v>0</v>
      </c>
      <c r="V239" s="117">
        <f t="shared" ca="1" si="48"/>
        <v>0</v>
      </c>
      <c r="W239" s="117">
        <f t="shared" ca="1" si="49"/>
        <v>0</v>
      </c>
      <c r="X239" s="117" t="str">
        <f t="shared" ca="1" si="50"/>
        <v/>
      </c>
      <c r="Y239" s="97">
        <f t="shared" ca="1" si="51"/>
        <v>0</v>
      </c>
      <c r="Z239" s="97">
        <f t="shared" ca="1" si="52"/>
        <v>0</v>
      </c>
      <c r="AA239" s="97">
        <f ca="1">IF(AND(N239,P239,K239&gt;项目信息!$C$18),INT((IF(Q239,L239,K239)-项目信息!$C$18)/30)+1,0)</f>
        <v>0</v>
      </c>
      <c r="AB239" s="97" t="str">
        <f ca="1">IF(N239,WEEKNUM(IF(L239&lt;&gt;"",L239,IF(K239&lt;&gt;"",K239,J239)-项目信息!$C$18)+1),"")</f>
        <v/>
      </c>
      <c r="AC239" s="97" t="str">
        <f ca="1">IFERROR(VLOOKUP(VLOOKUP(G239,内部通讯录!$B:$F,5,FALSE),项目参数!$I$14:$J$21,2,FALSE),"")</f>
        <v/>
      </c>
      <c r="AD239" s="97" t="str">
        <f ca="1">IF($N239,$AC239*V239/项目参数!$J$29,"")</f>
        <v/>
      </c>
      <c r="AE239" s="97" t="str">
        <f ca="1">IF($N239,$AC239*W239/项目参数!$J$29,"")</f>
        <v/>
      </c>
      <c r="AF239" s="99" t="str">
        <f ca="1">IF(OR('临-间接'!S239=0,'临-间接'!S239="(空白)"),"",'临-间接'!S239)</f>
        <v/>
      </c>
      <c r="AG239" s="34" t="str">
        <f ca="1">IF(P239,IF(L239&lt;&gt;"", L239, IF(OR(I239="暂停",I239="取消"), IFERROR(WORKDAY.INTL($K239,$M239*$H239,1,项目参数!$B$2:$B$200),WORKDAY($K239,$M239*$H239,1)),TODAY())),"")</f>
        <v/>
      </c>
      <c r="AH239">
        <f ca="1">IF(AND(N239,P239),IF('临-间接'!T239="(空白)",0,'临-间接'!T239),0)</f>
        <v>0</v>
      </c>
      <c r="AI239" s="34" t="str">
        <f ca="1">IF($N239,VLOOKUP($B239,项目阶段与里程碑!$B:$E,3,FALSE),"")</f>
        <v/>
      </c>
      <c r="AJ239" s="34" t="str">
        <f ca="1">IF($N239,VLOOKUP($B239,项目阶段与里程碑!$B:$E,4,FALSE),"")</f>
        <v/>
      </c>
      <c r="AK239" s="34" t="str">
        <f t="shared" ca="1" si="53"/>
        <v/>
      </c>
      <c r="AL239" s="92" t="str">
        <f ca="1">IF($AK239&lt;&gt;"",IFERROR(NETWORKDAYS.INTL($AI239,$AK239,1,项目参数!$B$2:$B$200),NETWORKDAYS($AI239,$AK239,1)),"")</f>
        <v/>
      </c>
      <c r="AM239" s="92" t="str">
        <f ca="1">IF(K239&lt;&gt;"",IFERROR(NETWORKDAYS.INTL($AI239,$K239,1,项目参数!$B$2:$B$200),NETWORKDAYS($AI239,$K239,1)),"")</f>
        <v/>
      </c>
      <c r="AN239" s="92" t="str">
        <f ca="1">IF(L239&lt;&gt;"",IFERROR(NETWORKDAYS.INTL($AI239,$L239,1,项目参数!$B$2:$B$200),NETWORKDAYS($AI239,$L239,1)),"")</f>
        <v/>
      </c>
    </row>
    <row r="240" spans="1:40">
      <c r="A240">
        <f ca="1">IF('临-间接'!F240="(空白)","",'临-间接'!F240)</f>
        <v>0</v>
      </c>
      <c r="B240">
        <f ca="1">IF('临-间接'!G240="(空白)","",'临-间接'!G240)</f>
        <v>0</v>
      </c>
      <c r="C240">
        <f ca="1">IF('临-间接'!I240="(空白)","",'临-间接'!I240)</f>
        <v>0</v>
      </c>
      <c r="D240">
        <f ca="1">IF('临-间接'!J240="(空白)","",'临-间接'!J240)</f>
        <v>0</v>
      </c>
      <c r="E240">
        <f ca="1">IF('临-间接'!K240="(空白)","",'临-间接'!K240)</f>
        <v>0</v>
      </c>
      <c r="F240">
        <f ca="1">IF('临-间接'!H240="(空白)","",'临-间接'!H240)</f>
        <v>0</v>
      </c>
      <c r="G240">
        <f ca="1">IF('临-间接'!L240="(空白)","",'临-间接'!L240)</f>
        <v>0</v>
      </c>
      <c r="H240">
        <f ca="1">IF('临-间接'!M240="(空白)",0,'临-间接'!M240)</f>
        <v>0</v>
      </c>
      <c r="I240" t="str">
        <f ca="1">IF(OR('临-间接'!R240=0,'临-间接'!R240="(空白)"),"",'临-间接'!R240)</f>
        <v/>
      </c>
      <c r="J240" s="34" t="str">
        <f ca="1">IF(OR('临-间接'!N240=0,'临-间接'!N240="(空白)"),"",'临-间接'!N240)</f>
        <v/>
      </c>
      <c r="K240" s="34" t="str">
        <f ca="1">IF(OR('临-间接'!O240=0,'临-间接'!O240="(空白)"),"",'临-间接'!O240)</f>
        <v/>
      </c>
      <c r="L240" s="34" t="str">
        <f ca="1">IF(OR('临-间接'!P240=0,'临-间接'!P240="(空白)"),"",'临-间接'!P240)</f>
        <v/>
      </c>
      <c r="M240">
        <f ca="1">IF('临-间接'!Q240="(空白)",0,'临-间接'!Q240)</f>
        <v>0</v>
      </c>
      <c r="N240" s="97" t="b">
        <f t="shared" ca="1" si="41"/>
        <v>0</v>
      </c>
      <c r="O240" s="97" t="b">
        <f t="shared" ca="1" si="42"/>
        <v>0</v>
      </c>
      <c r="P240" s="97" t="b">
        <f t="shared" ca="1" si="43"/>
        <v>0</v>
      </c>
      <c r="Q240" s="97" t="b">
        <f t="shared" ca="1" si="44"/>
        <v>0</v>
      </c>
      <c r="R240" s="97" t="b">
        <f t="shared" ca="1" si="45"/>
        <v>0</v>
      </c>
      <c r="S240" s="97" t="str">
        <f t="shared" ca="1" si="46"/>
        <v>未开始</v>
      </c>
      <c r="T240" s="97">
        <f ca="1">IF(AND(N240,P240,NOT(Q240)),NETWORKDAYS(K240,AG240,项目参数!$B$2:$B$200),0)</f>
        <v>0</v>
      </c>
      <c r="U240" s="98">
        <f t="shared" ca="1" si="47"/>
        <v>0</v>
      </c>
      <c r="V240" s="117">
        <f t="shared" ca="1" si="48"/>
        <v>0</v>
      </c>
      <c r="W240" s="117">
        <f t="shared" ca="1" si="49"/>
        <v>0</v>
      </c>
      <c r="X240" s="117" t="str">
        <f t="shared" ca="1" si="50"/>
        <v/>
      </c>
      <c r="Y240" s="97">
        <f t="shared" ca="1" si="51"/>
        <v>0</v>
      </c>
      <c r="Z240" s="97">
        <f t="shared" ca="1" si="52"/>
        <v>0</v>
      </c>
      <c r="AA240" s="97">
        <f ca="1">IF(AND(N240,P240,K240&gt;项目信息!$C$18),INT((IF(Q240,L240,K240)-项目信息!$C$18)/30)+1,0)</f>
        <v>0</v>
      </c>
      <c r="AB240" s="97" t="str">
        <f ca="1">IF(N240,WEEKNUM(IF(L240&lt;&gt;"",L240,IF(K240&lt;&gt;"",K240,J240)-项目信息!$C$18)+1),"")</f>
        <v/>
      </c>
      <c r="AC240" s="97" t="str">
        <f ca="1">IFERROR(VLOOKUP(VLOOKUP(G240,内部通讯录!$B:$F,5,FALSE),项目参数!$I$14:$J$21,2,FALSE),"")</f>
        <v/>
      </c>
      <c r="AD240" s="97" t="str">
        <f ca="1">IF($N240,$AC240*V240/项目参数!$J$29,"")</f>
        <v/>
      </c>
      <c r="AE240" s="97" t="str">
        <f ca="1">IF($N240,$AC240*W240/项目参数!$J$29,"")</f>
        <v/>
      </c>
      <c r="AF240" s="99" t="str">
        <f ca="1">IF(OR('临-间接'!S240=0,'临-间接'!S240="(空白)"),"",'临-间接'!S240)</f>
        <v/>
      </c>
      <c r="AG240" s="34" t="str">
        <f ca="1">IF(P240,IF(L240&lt;&gt;"", L240, IF(OR(I240="暂停",I240="取消"), IFERROR(WORKDAY.INTL($K240,$M240*$H240,1,项目参数!$B$2:$B$200),WORKDAY($K240,$M240*$H240,1)),TODAY())),"")</f>
        <v/>
      </c>
      <c r="AH240">
        <f ca="1">IF(AND(N240,P240),IF('临-间接'!T240="(空白)",0,'临-间接'!T240),0)</f>
        <v>0</v>
      </c>
      <c r="AI240" s="34" t="str">
        <f ca="1">IF($N240,VLOOKUP($B240,项目阶段与里程碑!$B:$E,3,FALSE),"")</f>
        <v/>
      </c>
      <c r="AJ240" s="34" t="str">
        <f ca="1">IF($N240,VLOOKUP($B240,项目阶段与里程碑!$B:$E,4,FALSE),"")</f>
        <v/>
      </c>
      <c r="AK240" s="34" t="str">
        <f t="shared" ca="1" si="53"/>
        <v/>
      </c>
      <c r="AL240" s="92" t="str">
        <f ca="1">IF($AK240&lt;&gt;"",IFERROR(NETWORKDAYS.INTL($AI240,$AK240,1,项目参数!$B$2:$B$200),NETWORKDAYS($AI240,$AK240,1)),"")</f>
        <v/>
      </c>
      <c r="AM240" s="92" t="str">
        <f ca="1">IF(K240&lt;&gt;"",IFERROR(NETWORKDAYS.INTL($AI240,$K240,1,项目参数!$B$2:$B$200),NETWORKDAYS($AI240,$K240,1)),"")</f>
        <v/>
      </c>
      <c r="AN240" s="92" t="str">
        <f ca="1">IF(L240&lt;&gt;"",IFERROR(NETWORKDAYS.INTL($AI240,$L240,1,项目参数!$B$2:$B$200),NETWORKDAYS($AI240,$L240,1)),"")</f>
        <v/>
      </c>
    </row>
    <row r="241" spans="1:40">
      <c r="A241">
        <f ca="1">IF('临-间接'!F241="(空白)","",'临-间接'!F241)</f>
        <v>0</v>
      </c>
      <c r="B241">
        <f ca="1">IF('临-间接'!G241="(空白)","",'临-间接'!G241)</f>
        <v>0</v>
      </c>
      <c r="C241">
        <f ca="1">IF('临-间接'!I241="(空白)","",'临-间接'!I241)</f>
        <v>0</v>
      </c>
      <c r="D241">
        <f ca="1">IF('临-间接'!J241="(空白)","",'临-间接'!J241)</f>
        <v>0</v>
      </c>
      <c r="E241">
        <f ca="1">IF('临-间接'!K241="(空白)","",'临-间接'!K241)</f>
        <v>0</v>
      </c>
      <c r="F241">
        <f ca="1">IF('临-间接'!H241="(空白)","",'临-间接'!H241)</f>
        <v>0</v>
      </c>
      <c r="G241">
        <f ca="1">IF('临-间接'!L241="(空白)","",'临-间接'!L241)</f>
        <v>0</v>
      </c>
      <c r="H241">
        <f ca="1">IF('临-间接'!M241="(空白)",0,'临-间接'!M241)</f>
        <v>0</v>
      </c>
      <c r="I241" t="str">
        <f ca="1">IF(OR('临-间接'!R241=0,'临-间接'!R241="(空白)"),"",'临-间接'!R241)</f>
        <v/>
      </c>
      <c r="J241" s="34" t="str">
        <f ca="1">IF(OR('临-间接'!N241=0,'临-间接'!N241="(空白)"),"",'临-间接'!N241)</f>
        <v/>
      </c>
      <c r="K241" s="34" t="str">
        <f ca="1">IF(OR('临-间接'!O241=0,'临-间接'!O241="(空白)"),"",'临-间接'!O241)</f>
        <v/>
      </c>
      <c r="L241" s="34" t="str">
        <f ca="1">IF(OR('临-间接'!P241=0,'临-间接'!P241="(空白)"),"",'临-间接'!P241)</f>
        <v/>
      </c>
      <c r="M241">
        <f ca="1">IF('临-间接'!Q241="(空白)",0,'临-间接'!Q241)</f>
        <v>0</v>
      </c>
      <c r="N241" s="97" t="b">
        <f t="shared" ca="1" si="41"/>
        <v>0</v>
      </c>
      <c r="O241" s="97" t="b">
        <f t="shared" ca="1" si="42"/>
        <v>0</v>
      </c>
      <c r="P241" s="97" t="b">
        <f t="shared" ca="1" si="43"/>
        <v>0</v>
      </c>
      <c r="Q241" s="97" t="b">
        <f t="shared" ca="1" si="44"/>
        <v>0</v>
      </c>
      <c r="R241" s="97" t="b">
        <f t="shared" ca="1" si="45"/>
        <v>0</v>
      </c>
      <c r="S241" s="97" t="str">
        <f t="shared" ca="1" si="46"/>
        <v>未开始</v>
      </c>
      <c r="T241" s="97">
        <f ca="1">IF(AND(N241,P241,NOT(Q241)),NETWORKDAYS(K241,AG241,项目参数!$B$2:$B$200),0)</f>
        <v>0</v>
      </c>
      <c r="U241" s="98">
        <f t="shared" ca="1" si="47"/>
        <v>0</v>
      </c>
      <c r="V241" s="117">
        <f t="shared" ca="1" si="48"/>
        <v>0</v>
      </c>
      <c r="W241" s="117">
        <f t="shared" ca="1" si="49"/>
        <v>0</v>
      </c>
      <c r="X241" s="117" t="str">
        <f t="shared" ca="1" si="50"/>
        <v/>
      </c>
      <c r="Y241" s="97">
        <f t="shared" ca="1" si="51"/>
        <v>0</v>
      </c>
      <c r="Z241" s="97">
        <f t="shared" ca="1" si="52"/>
        <v>0</v>
      </c>
      <c r="AA241" s="97">
        <f ca="1">IF(AND(N241,P241,K241&gt;项目信息!$C$18),INT((IF(Q241,L241,K241)-项目信息!$C$18)/30)+1,0)</f>
        <v>0</v>
      </c>
      <c r="AB241" s="97" t="str">
        <f ca="1">IF(N241,WEEKNUM(IF(L241&lt;&gt;"",L241,IF(K241&lt;&gt;"",K241,J241)-项目信息!$C$18)+1),"")</f>
        <v/>
      </c>
      <c r="AC241" s="97" t="str">
        <f ca="1">IFERROR(VLOOKUP(VLOOKUP(G241,内部通讯录!$B:$F,5,FALSE),项目参数!$I$14:$J$21,2,FALSE),"")</f>
        <v/>
      </c>
      <c r="AD241" s="97" t="str">
        <f ca="1">IF($N241,$AC241*V241/项目参数!$J$29,"")</f>
        <v/>
      </c>
      <c r="AE241" s="97" t="str">
        <f ca="1">IF($N241,$AC241*W241/项目参数!$J$29,"")</f>
        <v/>
      </c>
      <c r="AF241" s="99" t="str">
        <f ca="1">IF(OR('临-间接'!S241=0,'临-间接'!S241="(空白)"),"",'临-间接'!S241)</f>
        <v/>
      </c>
      <c r="AG241" s="34" t="str">
        <f ca="1">IF(P241,IF(L241&lt;&gt;"", L241, IF(OR(I241="暂停",I241="取消"), IFERROR(WORKDAY.INTL($K241,$M241*$H241,1,项目参数!$B$2:$B$200),WORKDAY($K241,$M241*$H241,1)),TODAY())),"")</f>
        <v/>
      </c>
      <c r="AH241">
        <f ca="1">IF(AND(N241,P241),IF('临-间接'!T241="(空白)",0,'临-间接'!T241),0)</f>
        <v>0</v>
      </c>
      <c r="AI241" s="34" t="str">
        <f ca="1">IF($N241,VLOOKUP($B241,项目阶段与里程碑!$B:$E,3,FALSE),"")</f>
        <v/>
      </c>
      <c r="AJ241" s="34" t="str">
        <f ca="1">IF($N241,VLOOKUP($B241,项目阶段与里程碑!$B:$E,4,FALSE),"")</f>
        <v/>
      </c>
      <c r="AK241" s="34" t="str">
        <f t="shared" ca="1" si="53"/>
        <v/>
      </c>
      <c r="AL241" s="92" t="str">
        <f ca="1">IF($AK241&lt;&gt;"",IFERROR(NETWORKDAYS.INTL($AI241,$AK241,1,项目参数!$B$2:$B$200),NETWORKDAYS($AI241,$AK241,1)),"")</f>
        <v/>
      </c>
      <c r="AM241" s="92" t="str">
        <f ca="1">IF(K241&lt;&gt;"",IFERROR(NETWORKDAYS.INTL($AI241,$K241,1,项目参数!$B$2:$B$200),NETWORKDAYS($AI241,$K241,1)),"")</f>
        <v/>
      </c>
      <c r="AN241" s="92" t="str">
        <f ca="1">IF(L241&lt;&gt;"",IFERROR(NETWORKDAYS.INTL($AI241,$L241,1,项目参数!$B$2:$B$200),NETWORKDAYS($AI241,$L241,1)),"")</f>
        <v/>
      </c>
    </row>
    <row r="242" spans="1:40">
      <c r="A242">
        <f ca="1">IF('临-间接'!F242="(空白)","",'临-间接'!F242)</f>
        <v>0</v>
      </c>
      <c r="B242">
        <f ca="1">IF('临-间接'!G242="(空白)","",'临-间接'!G242)</f>
        <v>0</v>
      </c>
      <c r="C242">
        <f ca="1">IF('临-间接'!I242="(空白)","",'临-间接'!I242)</f>
        <v>0</v>
      </c>
      <c r="D242">
        <f ca="1">IF('临-间接'!J242="(空白)","",'临-间接'!J242)</f>
        <v>0</v>
      </c>
      <c r="E242">
        <f ca="1">IF('临-间接'!K242="(空白)","",'临-间接'!K242)</f>
        <v>0</v>
      </c>
      <c r="F242">
        <f ca="1">IF('临-间接'!H242="(空白)","",'临-间接'!H242)</f>
        <v>0</v>
      </c>
      <c r="G242">
        <f ca="1">IF('临-间接'!L242="(空白)","",'临-间接'!L242)</f>
        <v>0</v>
      </c>
      <c r="H242">
        <f ca="1">IF('临-间接'!M242="(空白)",0,'临-间接'!M242)</f>
        <v>0</v>
      </c>
      <c r="I242" t="str">
        <f ca="1">IF(OR('临-间接'!R242=0,'临-间接'!R242="(空白)"),"",'临-间接'!R242)</f>
        <v/>
      </c>
      <c r="J242" s="34" t="str">
        <f ca="1">IF(OR('临-间接'!N242=0,'临-间接'!N242="(空白)"),"",'临-间接'!N242)</f>
        <v/>
      </c>
      <c r="K242" s="34" t="str">
        <f ca="1">IF(OR('临-间接'!O242=0,'临-间接'!O242="(空白)"),"",'临-间接'!O242)</f>
        <v/>
      </c>
      <c r="L242" s="34" t="str">
        <f ca="1">IF(OR('临-间接'!P242=0,'临-间接'!P242="(空白)"),"",'临-间接'!P242)</f>
        <v/>
      </c>
      <c r="M242">
        <f ca="1">IF('临-间接'!Q242="(空白)",0,'临-间接'!Q242)</f>
        <v>0</v>
      </c>
      <c r="N242" s="97" t="b">
        <f t="shared" ca="1" si="41"/>
        <v>0</v>
      </c>
      <c r="O242" s="97" t="b">
        <f t="shared" ca="1" si="42"/>
        <v>0</v>
      </c>
      <c r="P242" s="97" t="b">
        <f t="shared" ca="1" si="43"/>
        <v>0</v>
      </c>
      <c r="Q242" s="97" t="b">
        <f t="shared" ca="1" si="44"/>
        <v>0</v>
      </c>
      <c r="R242" s="97" t="b">
        <f t="shared" ca="1" si="45"/>
        <v>0</v>
      </c>
      <c r="S242" s="97" t="str">
        <f t="shared" ca="1" si="46"/>
        <v>未开始</v>
      </c>
      <c r="T242" s="97">
        <f ca="1">IF(AND(N242,P242,NOT(Q242)),NETWORKDAYS(K242,AG242,项目参数!$B$2:$B$200),0)</f>
        <v>0</v>
      </c>
      <c r="U242" s="98">
        <f t="shared" ca="1" si="47"/>
        <v>0</v>
      </c>
      <c r="V242" s="117">
        <f t="shared" ca="1" si="48"/>
        <v>0</v>
      </c>
      <c r="W242" s="117">
        <f t="shared" ca="1" si="49"/>
        <v>0</v>
      </c>
      <c r="X242" s="117" t="str">
        <f t="shared" ca="1" si="50"/>
        <v/>
      </c>
      <c r="Y242" s="97">
        <f t="shared" ca="1" si="51"/>
        <v>0</v>
      </c>
      <c r="Z242" s="97">
        <f t="shared" ca="1" si="52"/>
        <v>0</v>
      </c>
      <c r="AA242" s="97">
        <f ca="1">IF(AND(N242,P242,K242&gt;项目信息!$C$18),INT((IF(Q242,L242,K242)-项目信息!$C$18)/30)+1,0)</f>
        <v>0</v>
      </c>
      <c r="AB242" s="97" t="str">
        <f ca="1">IF(N242,WEEKNUM(IF(L242&lt;&gt;"",L242,IF(K242&lt;&gt;"",K242,J242)-项目信息!$C$18)+1),"")</f>
        <v/>
      </c>
      <c r="AC242" s="97" t="str">
        <f ca="1">IFERROR(VLOOKUP(VLOOKUP(G242,内部通讯录!$B:$F,5,FALSE),项目参数!$I$14:$J$21,2,FALSE),"")</f>
        <v/>
      </c>
      <c r="AD242" s="97" t="str">
        <f ca="1">IF($N242,$AC242*V242/项目参数!$J$29,"")</f>
        <v/>
      </c>
      <c r="AE242" s="97" t="str">
        <f ca="1">IF($N242,$AC242*W242/项目参数!$J$29,"")</f>
        <v/>
      </c>
      <c r="AF242" s="99" t="str">
        <f ca="1">IF(OR('临-间接'!S242=0,'临-间接'!S242="(空白)"),"",'临-间接'!S242)</f>
        <v/>
      </c>
      <c r="AG242" s="34" t="str">
        <f ca="1">IF(P242,IF(L242&lt;&gt;"", L242, IF(OR(I242="暂停",I242="取消"), IFERROR(WORKDAY.INTL($K242,$M242*$H242,1,项目参数!$B$2:$B$200),WORKDAY($K242,$M242*$H242,1)),TODAY())),"")</f>
        <v/>
      </c>
      <c r="AH242">
        <f ca="1">IF(AND(N242,P242),IF('临-间接'!T242="(空白)",0,'临-间接'!T242),0)</f>
        <v>0</v>
      </c>
      <c r="AI242" s="34" t="str">
        <f ca="1">IF($N242,VLOOKUP($B242,项目阶段与里程碑!$B:$E,3,FALSE),"")</f>
        <v/>
      </c>
      <c r="AJ242" s="34" t="str">
        <f ca="1">IF($N242,VLOOKUP($B242,项目阶段与里程碑!$B:$E,4,FALSE),"")</f>
        <v/>
      </c>
      <c r="AK242" s="34" t="str">
        <f t="shared" ca="1" si="53"/>
        <v/>
      </c>
      <c r="AL242" s="92" t="str">
        <f ca="1">IF($AK242&lt;&gt;"",IFERROR(NETWORKDAYS.INTL($AI242,$AK242,1,项目参数!$B$2:$B$200),NETWORKDAYS($AI242,$AK242,1)),"")</f>
        <v/>
      </c>
      <c r="AM242" s="92" t="str">
        <f ca="1">IF(K242&lt;&gt;"",IFERROR(NETWORKDAYS.INTL($AI242,$K242,1,项目参数!$B$2:$B$200),NETWORKDAYS($AI242,$K242,1)),"")</f>
        <v/>
      </c>
      <c r="AN242" s="92" t="str">
        <f ca="1">IF(L242&lt;&gt;"",IFERROR(NETWORKDAYS.INTL($AI242,$L242,1,项目参数!$B$2:$B$200),NETWORKDAYS($AI242,$L242,1)),"")</f>
        <v/>
      </c>
    </row>
    <row r="243" spans="1:40">
      <c r="A243">
        <f ca="1">IF('临-间接'!F243="(空白)","",'临-间接'!F243)</f>
        <v>0</v>
      </c>
      <c r="B243">
        <f ca="1">IF('临-间接'!G243="(空白)","",'临-间接'!G243)</f>
        <v>0</v>
      </c>
      <c r="C243">
        <f ca="1">IF('临-间接'!I243="(空白)","",'临-间接'!I243)</f>
        <v>0</v>
      </c>
      <c r="D243">
        <f ca="1">IF('临-间接'!J243="(空白)","",'临-间接'!J243)</f>
        <v>0</v>
      </c>
      <c r="E243">
        <f ca="1">IF('临-间接'!K243="(空白)","",'临-间接'!K243)</f>
        <v>0</v>
      </c>
      <c r="F243">
        <f ca="1">IF('临-间接'!H243="(空白)","",'临-间接'!H243)</f>
        <v>0</v>
      </c>
      <c r="G243">
        <f ca="1">IF('临-间接'!L243="(空白)","",'临-间接'!L243)</f>
        <v>0</v>
      </c>
      <c r="H243">
        <f ca="1">IF('临-间接'!M243="(空白)",0,'临-间接'!M243)</f>
        <v>0</v>
      </c>
      <c r="I243" t="str">
        <f ca="1">IF(OR('临-间接'!R243=0,'临-间接'!R243="(空白)"),"",'临-间接'!R243)</f>
        <v/>
      </c>
      <c r="J243" s="34" t="str">
        <f ca="1">IF(OR('临-间接'!N243=0,'临-间接'!N243="(空白)"),"",'临-间接'!N243)</f>
        <v/>
      </c>
      <c r="K243" s="34" t="str">
        <f ca="1">IF(OR('临-间接'!O243=0,'临-间接'!O243="(空白)"),"",'临-间接'!O243)</f>
        <v/>
      </c>
      <c r="L243" s="34" t="str">
        <f ca="1">IF(OR('临-间接'!P243=0,'临-间接'!P243="(空白)"),"",'临-间接'!P243)</f>
        <v/>
      </c>
      <c r="M243">
        <f ca="1">IF('临-间接'!Q243="(空白)",0,'临-间接'!Q243)</f>
        <v>0</v>
      </c>
      <c r="N243" s="97" t="b">
        <f t="shared" ca="1" si="41"/>
        <v>0</v>
      </c>
      <c r="O243" s="97" t="b">
        <f t="shared" ca="1" si="42"/>
        <v>0</v>
      </c>
      <c r="P243" s="97" t="b">
        <f t="shared" ca="1" si="43"/>
        <v>0</v>
      </c>
      <c r="Q243" s="97" t="b">
        <f t="shared" ca="1" si="44"/>
        <v>0</v>
      </c>
      <c r="R243" s="97" t="b">
        <f t="shared" ca="1" si="45"/>
        <v>0</v>
      </c>
      <c r="S243" s="97" t="str">
        <f t="shared" ca="1" si="46"/>
        <v>未开始</v>
      </c>
      <c r="T243" s="97">
        <f ca="1">IF(AND(N243,P243,NOT(Q243)),NETWORKDAYS(K243,AG243,项目参数!$B$2:$B$200),0)</f>
        <v>0</v>
      </c>
      <c r="U243" s="98">
        <f t="shared" ca="1" si="47"/>
        <v>0</v>
      </c>
      <c r="V243" s="117">
        <f t="shared" ca="1" si="48"/>
        <v>0</v>
      </c>
      <c r="W243" s="117">
        <f t="shared" ca="1" si="49"/>
        <v>0</v>
      </c>
      <c r="X243" s="117" t="str">
        <f t="shared" ca="1" si="50"/>
        <v/>
      </c>
      <c r="Y243" s="97">
        <f t="shared" ca="1" si="51"/>
        <v>0</v>
      </c>
      <c r="Z243" s="97">
        <f t="shared" ca="1" si="52"/>
        <v>0</v>
      </c>
      <c r="AA243" s="97">
        <f ca="1">IF(AND(N243,P243,K243&gt;项目信息!$C$18),INT((IF(Q243,L243,K243)-项目信息!$C$18)/30)+1,0)</f>
        <v>0</v>
      </c>
      <c r="AB243" s="97" t="str">
        <f ca="1">IF(N243,WEEKNUM(IF(L243&lt;&gt;"",L243,IF(K243&lt;&gt;"",K243,J243)-项目信息!$C$18)+1),"")</f>
        <v/>
      </c>
      <c r="AC243" s="97" t="str">
        <f ca="1">IFERROR(VLOOKUP(VLOOKUP(G243,内部通讯录!$B:$F,5,FALSE),项目参数!$I$14:$J$21,2,FALSE),"")</f>
        <v/>
      </c>
      <c r="AD243" s="97" t="str">
        <f ca="1">IF($N243,$AC243*V243/项目参数!$J$29,"")</f>
        <v/>
      </c>
      <c r="AE243" s="97" t="str">
        <f ca="1">IF($N243,$AC243*W243/项目参数!$J$29,"")</f>
        <v/>
      </c>
      <c r="AF243" s="99" t="str">
        <f ca="1">IF(OR('临-间接'!S243=0,'临-间接'!S243="(空白)"),"",'临-间接'!S243)</f>
        <v/>
      </c>
      <c r="AG243" s="34" t="str">
        <f ca="1">IF(P243,IF(L243&lt;&gt;"", L243, IF(OR(I243="暂停",I243="取消"), IFERROR(WORKDAY.INTL($K243,$M243*$H243,1,项目参数!$B$2:$B$200),WORKDAY($K243,$M243*$H243,1)),TODAY())),"")</f>
        <v/>
      </c>
      <c r="AH243">
        <f ca="1">IF(AND(N243,P243),IF('临-间接'!T243="(空白)",0,'临-间接'!T243),0)</f>
        <v>0</v>
      </c>
      <c r="AI243" s="34" t="str">
        <f ca="1">IF($N243,VLOOKUP($B243,项目阶段与里程碑!$B:$E,3,FALSE),"")</f>
        <v/>
      </c>
      <c r="AJ243" s="34" t="str">
        <f ca="1">IF($N243,VLOOKUP($B243,项目阶段与里程碑!$B:$E,4,FALSE),"")</f>
        <v/>
      </c>
      <c r="AK243" s="34" t="str">
        <f t="shared" ca="1" si="53"/>
        <v/>
      </c>
      <c r="AL243" s="92" t="str">
        <f ca="1">IF($AK243&lt;&gt;"",IFERROR(NETWORKDAYS.INTL($AI243,$AK243,1,项目参数!$B$2:$B$200),NETWORKDAYS($AI243,$AK243,1)),"")</f>
        <v/>
      </c>
      <c r="AM243" s="92" t="str">
        <f ca="1">IF(K243&lt;&gt;"",IFERROR(NETWORKDAYS.INTL($AI243,$K243,1,项目参数!$B$2:$B$200),NETWORKDAYS($AI243,$K243,1)),"")</f>
        <v/>
      </c>
      <c r="AN243" s="92" t="str">
        <f ca="1">IF(L243&lt;&gt;"",IFERROR(NETWORKDAYS.INTL($AI243,$L243,1,项目参数!$B$2:$B$200),NETWORKDAYS($AI243,$L243,1)),"")</f>
        <v/>
      </c>
    </row>
    <row r="244" spans="1:40">
      <c r="A244">
        <f ca="1">IF('临-间接'!F244="(空白)","",'临-间接'!F244)</f>
        <v>0</v>
      </c>
      <c r="B244">
        <f ca="1">IF('临-间接'!G244="(空白)","",'临-间接'!G244)</f>
        <v>0</v>
      </c>
      <c r="C244">
        <f ca="1">IF('临-间接'!I244="(空白)","",'临-间接'!I244)</f>
        <v>0</v>
      </c>
      <c r="D244">
        <f ca="1">IF('临-间接'!J244="(空白)","",'临-间接'!J244)</f>
        <v>0</v>
      </c>
      <c r="E244">
        <f ca="1">IF('临-间接'!K244="(空白)","",'临-间接'!K244)</f>
        <v>0</v>
      </c>
      <c r="F244">
        <f ca="1">IF('临-间接'!H244="(空白)","",'临-间接'!H244)</f>
        <v>0</v>
      </c>
      <c r="G244">
        <f ca="1">IF('临-间接'!L244="(空白)","",'临-间接'!L244)</f>
        <v>0</v>
      </c>
      <c r="H244">
        <f ca="1">IF('临-间接'!M244="(空白)",0,'临-间接'!M244)</f>
        <v>0</v>
      </c>
      <c r="I244" t="str">
        <f ca="1">IF(OR('临-间接'!R244=0,'临-间接'!R244="(空白)"),"",'临-间接'!R244)</f>
        <v/>
      </c>
      <c r="J244" s="34" t="str">
        <f ca="1">IF(OR('临-间接'!N244=0,'临-间接'!N244="(空白)"),"",'临-间接'!N244)</f>
        <v/>
      </c>
      <c r="K244" s="34" t="str">
        <f ca="1">IF(OR('临-间接'!O244=0,'临-间接'!O244="(空白)"),"",'临-间接'!O244)</f>
        <v/>
      </c>
      <c r="L244" s="34" t="str">
        <f ca="1">IF(OR('临-间接'!P244=0,'临-间接'!P244="(空白)"),"",'临-间接'!P244)</f>
        <v/>
      </c>
      <c r="M244">
        <f ca="1">IF('临-间接'!Q244="(空白)",0,'临-间接'!Q244)</f>
        <v>0</v>
      </c>
      <c r="N244" s="97" t="b">
        <f t="shared" ca="1" si="41"/>
        <v>0</v>
      </c>
      <c r="O244" s="97" t="b">
        <f t="shared" ca="1" si="42"/>
        <v>0</v>
      </c>
      <c r="P244" s="97" t="b">
        <f t="shared" ca="1" si="43"/>
        <v>0</v>
      </c>
      <c r="Q244" s="97" t="b">
        <f t="shared" ca="1" si="44"/>
        <v>0</v>
      </c>
      <c r="R244" s="97" t="b">
        <f t="shared" ca="1" si="45"/>
        <v>0</v>
      </c>
      <c r="S244" s="97" t="str">
        <f t="shared" ca="1" si="46"/>
        <v>未开始</v>
      </c>
      <c r="T244" s="97">
        <f ca="1">IF(AND(N244,P244,NOT(Q244)),NETWORKDAYS(K244,AG244,项目参数!$B$2:$B$200),0)</f>
        <v>0</v>
      </c>
      <c r="U244" s="98">
        <f t="shared" ca="1" si="47"/>
        <v>0</v>
      </c>
      <c r="V244" s="117">
        <f t="shared" ca="1" si="48"/>
        <v>0</v>
      </c>
      <c r="W244" s="117">
        <f t="shared" ca="1" si="49"/>
        <v>0</v>
      </c>
      <c r="X244" s="117" t="str">
        <f t="shared" ca="1" si="50"/>
        <v/>
      </c>
      <c r="Y244" s="97">
        <f t="shared" ca="1" si="51"/>
        <v>0</v>
      </c>
      <c r="Z244" s="97">
        <f t="shared" ca="1" si="52"/>
        <v>0</v>
      </c>
      <c r="AA244" s="97">
        <f ca="1">IF(AND(N244,P244,K244&gt;项目信息!$C$18),INT((IF(Q244,L244,K244)-项目信息!$C$18)/30)+1,0)</f>
        <v>0</v>
      </c>
      <c r="AB244" s="97" t="str">
        <f ca="1">IF(N244,WEEKNUM(IF(L244&lt;&gt;"",L244,IF(K244&lt;&gt;"",K244,J244)-项目信息!$C$18)+1),"")</f>
        <v/>
      </c>
      <c r="AC244" s="97" t="str">
        <f ca="1">IFERROR(VLOOKUP(VLOOKUP(G244,内部通讯录!$B:$F,5,FALSE),项目参数!$I$14:$J$21,2,FALSE),"")</f>
        <v/>
      </c>
      <c r="AD244" s="97" t="str">
        <f ca="1">IF($N244,$AC244*V244/项目参数!$J$29,"")</f>
        <v/>
      </c>
      <c r="AE244" s="97" t="str">
        <f ca="1">IF($N244,$AC244*W244/项目参数!$J$29,"")</f>
        <v/>
      </c>
      <c r="AF244" s="99" t="str">
        <f ca="1">IF(OR('临-间接'!S244=0,'临-间接'!S244="(空白)"),"",'临-间接'!S244)</f>
        <v/>
      </c>
      <c r="AG244" s="34" t="str">
        <f ca="1">IF(P244,IF(L244&lt;&gt;"", L244, IF(OR(I244="暂停",I244="取消"), IFERROR(WORKDAY.INTL($K244,$M244*$H244,1,项目参数!$B$2:$B$200),WORKDAY($K244,$M244*$H244,1)),TODAY())),"")</f>
        <v/>
      </c>
      <c r="AH244">
        <f ca="1">IF(AND(N244,P244),IF('临-间接'!T244="(空白)",0,'临-间接'!T244),0)</f>
        <v>0</v>
      </c>
      <c r="AI244" s="34" t="str">
        <f ca="1">IF($N244,VLOOKUP($B244,项目阶段与里程碑!$B:$E,3,FALSE),"")</f>
        <v/>
      </c>
      <c r="AJ244" s="34" t="str">
        <f ca="1">IF($N244,VLOOKUP($B244,项目阶段与里程碑!$B:$E,4,FALSE),"")</f>
        <v/>
      </c>
      <c r="AK244" s="34" t="str">
        <f t="shared" ca="1" si="53"/>
        <v/>
      </c>
      <c r="AL244" s="92" t="str">
        <f ca="1">IF($AK244&lt;&gt;"",IFERROR(NETWORKDAYS.INTL($AI244,$AK244,1,项目参数!$B$2:$B$200),NETWORKDAYS($AI244,$AK244,1)),"")</f>
        <v/>
      </c>
      <c r="AM244" s="92" t="str">
        <f ca="1">IF(K244&lt;&gt;"",IFERROR(NETWORKDAYS.INTL($AI244,$K244,1,项目参数!$B$2:$B$200),NETWORKDAYS($AI244,$K244,1)),"")</f>
        <v/>
      </c>
      <c r="AN244" s="92" t="str">
        <f ca="1">IF(L244&lt;&gt;"",IFERROR(NETWORKDAYS.INTL($AI244,$L244,1,项目参数!$B$2:$B$200),NETWORKDAYS($AI244,$L244,1)),"")</f>
        <v/>
      </c>
    </row>
    <row r="245" spans="1:40">
      <c r="A245">
        <f ca="1">IF('临-间接'!F245="(空白)","",'临-间接'!F245)</f>
        <v>0</v>
      </c>
      <c r="B245">
        <f ca="1">IF('临-间接'!G245="(空白)","",'临-间接'!G245)</f>
        <v>0</v>
      </c>
      <c r="C245">
        <f ca="1">IF('临-间接'!I245="(空白)","",'临-间接'!I245)</f>
        <v>0</v>
      </c>
      <c r="D245">
        <f ca="1">IF('临-间接'!J245="(空白)","",'临-间接'!J245)</f>
        <v>0</v>
      </c>
      <c r="E245">
        <f ca="1">IF('临-间接'!K245="(空白)","",'临-间接'!K245)</f>
        <v>0</v>
      </c>
      <c r="F245">
        <f ca="1">IF('临-间接'!H245="(空白)","",'临-间接'!H245)</f>
        <v>0</v>
      </c>
      <c r="G245">
        <f ca="1">IF('临-间接'!L245="(空白)","",'临-间接'!L245)</f>
        <v>0</v>
      </c>
      <c r="H245">
        <f ca="1">IF('临-间接'!M245="(空白)",0,'临-间接'!M245)</f>
        <v>0</v>
      </c>
      <c r="I245" t="str">
        <f ca="1">IF(OR('临-间接'!R245=0,'临-间接'!R245="(空白)"),"",'临-间接'!R245)</f>
        <v/>
      </c>
      <c r="J245" s="34" t="str">
        <f ca="1">IF(OR('临-间接'!N245=0,'临-间接'!N245="(空白)"),"",'临-间接'!N245)</f>
        <v/>
      </c>
      <c r="K245" s="34" t="str">
        <f ca="1">IF(OR('临-间接'!O245=0,'临-间接'!O245="(空白)"),"",'临-间接'!O245)</f>
        <v/>
      </c>
      <c r="L245" s="34" t="str">
        <f ca="1">IF(OR('临-间接'!P245=0,'临-间接'!P245="(空白)"),"",'临-间接'!P245)</f>
        <v/>
      </c>
      <c r="M245">
        <f ca="1">IF('临-间接'!Q245="(空白)",0,'临-间接'!Q245)</f>
        <v>0</v>
      </c>
      <c r="N245" s="97" t="b">
        <f t="shared" ca="1" si="41"/>
        <v>0</v>
      </c>
      <c r="O245" s="97" t="b">
        <f t="shared" ca="1" si="42"/>
        <v>0</v>
      </c>
      <c r="P245" s="97" t="b">
        <f t="shared" ca="1" si="43"/>
        <v>0</v>
      </c>
      <c r="Q245" s="97" t="b">
        <f t="shared" ca="1" si="44"/>
        <v>0</v>
      </c>
      <c r="R245" s="97" t="b">
        <f t="shared" ca="1" si="45"/>
        <v>0</v>
      </c>
      <c r="S245" s="97" t="str">
        <f t="shared" ca="1" si="46"/>
        <v>未开始</v>
      </c>
      <c r="T245" s="97">
        <f ca="1">IF(AND(N245,P245,NOT(Q245)),NETWORKDAYS(K245,AG245,项目参数!$B$2:$B$200),0)</f>
        <v>0</v>
      </c>
      <c r="U245" s="98">
        <f t="shared" ca="1" si="47"/>
        <v>0</v>
      </c>
      <c r="V245" s="117">
        <f t="shared" ca="1" si="48"/>
        <v>0</v>
      </c>
      <c r="W245" s="117">
        <f t="shared" ca="1" si="49"/>
        <v>0</v>
      </c>
      <c r="X245" s="117" t="str">
        <f t="shared" ca="1" si="50"/>
        <v/>
      </c>
      <c r="Y245" s="97">
        <f t="shared" ca="1" si="51"/>
        <v>0</v>
      </c>
      <c r="Z245" s="97">
        <f t="shared" ca="1" si="52"/>
        <v>0</v>
      </c>
      <c r="AA245" s="97">
        <f ca="1">IF(AND(N245,P245,K245&gt;项目信息!$C$18),INT((IF(Q245,L245,K245)-项目信息!$C$18)/30)+1,0)</f>
        <v>0</v>
      </c>
      <c r="AB245" s="97" t="str">
        <f ca="1">IF(N245,WEEKNUM(IF(L245&lt;&gt;"",L245,IF(K245&lt;&gt;"",K245,J245)-项目信息!$C$18)+1),"")</f>
        <v/>
      </c>
      <c r="AC245" s="97" t="str">
        <f ca="1">IFERROR(VLOOKUP(VLOOKUP(G245,内部通讯录!$B:$F,5,FALSE),项目参数!$I$14:$J$21,2,FALSE),"")</f>
        <v/>
      </c>
      <c r="AD245" s="97" t="str">
        <f ca="1">IF($N245,$AC245*V245/项目参数!$J$29,"")</f>
        <v/>
      </c>
      <c r="AE245" s="97" t="str">
        <f ca="1">IF($N245,$AC245*W245/项目参数!$J$29,"")</f>
        <v/>
      </c>
      <c r="AF245" s="99" t="str">
        <f ca="1">IF(OR('临-间接'!S245=0,'临-间接'!S245="(空白)"),"",'临-间接'!S245)</f>
        <v/>
      </c>
      <c r="AG245" s="34" t="str">
        <f ca="1">IF(P245,IF(L245&lt;&gt;"", L245, IF(OR(I245="暂停",I245="取消"), IFERROR(WORKDAY.INTL($K245,$M245*$H245,1,项目参数!$B$2:$B$200),WORKDAY($K245,$M245*$H245,1)),TODAY())),"")</f>
        <v/>
      </c>
      <c r="AH245">
        <f ca="1">IF(AND(N245,P245),IF('临-间接'!T245="(空白)",0,'临-间接'!T245),0)</f>
        <v>0</v>
      </c>
      <c r="AI245" s="34" t="str">
        <f ca="1">IF($N245,VLOOKUP($B245,项目阶段与里程碑!$B:$E,3,FALSE),"")</f>
        <v/>
      </c>
      <c r="AJ245" s="34" t="str">
        <f ca="1">IF($N245,VLOOKUP($B245,项目阶段与里程碑!$B:$E,4,FALSE),"")</f>
        <v/>
      </c>
      <c r="AK245" s="34" t="str">
        <f t="shared" ca="1" si="53"/>
        <v/>
      </c>
      <c r="AL245" s="92" t="str">
        <f ca="1">IF($AK245&lt;&gt;"",IFERROR(NETWORKDAYS.INTL($AI245,$AK245,1,项目参数!$B$2:$B$200),NETWORKDAYS($AI245,$AK245,1)),"")</f>
        <v/>
      </c>
      <c r="AM245" s="92" t="str">
        <f ca="1">IF(K245&lt;&gt;"",IFERROR(NETWORKDAYS.INTL($AI245,$K245,1,项目参数!$B$2:$B$200),NETWORKDAYS($AI245,$K245,1)),"")</f>
        <v/>
      </c>
      <c r="AN245" s="92" t="str">
        <f ca="1">IF(L245&lt;&gt;"",IFERROR(NETWORKDAYS.INTL($AI245,$L245,1,项目参数!$B$2:$B$200),NETWORKDAYS($AI245,$L245,1)),"")</f>
        <v/>
      </c>
    </row>
    <row r="246" spans="1:40">
      <c r="A246">
        <f ca="1">IF('临-间接'!F246="(空白)","",'临-间接'!F246)</f>
        <v>0</v>
      </c>
      <c r="B246">
        <f ca="1">IF('临-间接'!G246="(空白)","",'临-间接'!G246)</f>
        <v>0</v>
      </c>
      <c r="C246">
        <f ca="1">IF('临-间接'!I246="(空白)","",'临-间接'!I246)</f>
        <v>0</v>
      </c>
      <c r="D246">
        <f ca="1">IF('临-间接'!J246="(空白)","",'临-间接'!J246)</f>
        <v>0</v>
      </c>
      <c r="E246">
        <f ca="1">IF('临-间接'!K246="(空白)","",'临-间接'!K246)</f>
        <v>0</v>
      </c>
      <c r="F246">
        <f ca="1">IF('临-间接'!H246="(空白)","",'临-间接'!H246)</f>
        <v>0</v>
      </c>
      <c r="G246">
        <f ca="1">IF('临-间接'!L246="(空白)","",'临-间接'!L246)</f>
        <v>0</v>
      </c>
      <c r="H246">
        <f ca="1">IF('临-间接'!M246="(空白)",0,'临-间接'!M246)</f>
        <v>0</v>
      </c>
      <c r="I246" t="str">
        <f ca="1">IF(OR('临-间接'!R246=0,'临-间接'!R246="(空白)"),"",'临-间接'!R246)</f>
        <v/>
      </c>
      <c r="J246" s="34" t="str">
        <f ca="1">IF(OR('临-间接'!N246=0,'临-间接'!N246="(空白)"),"",'临-间接'!N246)</f>
        <v/>
      </c>
      <c r="K246" s="34" t="str">
        <f ca="1">IF(OR('临-间接'!O246=0,'临-间接'!O246="(空白)"),"",'临-间接'!O246)</f>
        <v/>
      </c>
      <c r="L246" s="34" t="str">
        <f ca="1">IF(OR('临-间接'!P246=0,'临-间接'!P246="(空白)"),"",'临-间接'!P246)</f>
        <v/>
      </c>
      <c r="M246">
        <f ca="1">IF('临-间接'!Q246="(空白)",0,'临-间接'!Q246)</f>
        <v>0</v>
      </c>
      <c r="N246" s="97" t="b">
        <f t="shared" ca="1" si="41"/>
        <v>0</v>
      </c>
      <c r="O246" s="97" t="b">
        <f t="shared" ca="1" si="42"/>
        <v>0</v>
      </c>
      <c r="P246" s="97" t="b">
        <f t="shared" ca="1" si="43"/>
        <v>0</v>
      </c>
      <c r="Q246" s="97" t="b">
        <f t="shared" ca="1" si="44"/>
        <v>0</v>
      </c>
      <c r="R246" s="97" t="b">
        <f t="shared" ca="1" si="45"/>
        <v>0</v>
      </c>
      <c r="S246" s="97" t="str">
        <f t="shared" ca="1" si="46"/>
        <v>未开始</v>
      </c>
      <c r="T246" s="97">
        <f ca="1">IF(AND(N246,P246,NOT(Q246)),NETWORKDAYS(K246,AG246,项目参数!$B$2:$B$200),0)</f>
        <v>0</v>
      </c>
      <c r="U246" s="98">
        <f t="shared" ca="1" si="47"/>
        <v>0</v>
      </c>
      <c r="V246" s="117">
        <f t="shared" ca="1" si="48"/>
        <v>0</v>
      </c>
      <c r="W246" s="117">
        <f t="shared" ca="1" si="49"/>
        <v>0</v>
      </c>
      <c r="X246" s="117" t="str">
        <f t="shared" ca="1" si="50"/>
        <v/>
      </c>
      <c r="Y246" s="97">
        <f t="shared" ca="1" si="51"/>
        <v>0</v>
      </c>
      <c r="Z246" s="97">
        <f t="shared" ca="1" si="52"/>
        <v>0</v>
      </c>
      <c r="AA246" s="97">
        <f ca="1">IF(AND(N246,P246,K246&gt;项目信息!$C$18),INT((IF(Q246,L246,K246)-项目信息!$C$18)/30)+1,0)</f>
        <v>0</v>
      </c>
      <c r="AB246" s="97" t="str">
        <f ca="1">IF(N246,WEEKNUM(IF(L246&lt;&gt;"",L246,IF(K246&lt;&gt;"",K246,J246)-项目信息!$C$18)+1),"")</f>
        <v/>
      </c>
      <c r="AC246" s="97" t="str">
        <f ca="1">IFERROR(VLOOKUP(VLOOKUP(G246,内部通讯录!$B:$F,5,FALSE),项目参数!$I$14:$J$21,2,FALSE),"")</f>
        <v/>
      </c>
      <c r="AD246" s="97" t="str">
        <f ca="1">IF($N246,$AC246*V246/项目参数!$J$29,"")</f>
        <v/>
      </c>
      <c r="AE246" s="97" t="str">
        <f ca="1">IF($N246,$AC246*W246/项目参数!$J$29,"")</f>
        <v/>
      </c>
      <c r="AF246" s="99" t="str">
        <f ca="1">IF(OR('临-间接'!S246=0,'临-间接'!S246="(空白)"),"",'临-间接'!S246)</f>
        <v/>
      </c>
      <c r="AG246" s="34" t="str">
        <f ca="1">IF(P246,IF(L246&lt;&gt;"", L246, IF(OR(I246="暂停",I246="取消"), IFERROR(WORKDAY.INTL($K246,$M246*$H246,1,项目参数!$B$2:$B$200),WORKDAY($K246,$M246*$H246,1)),TODAY())),"")</f>
        <v/>
      </c>
      <c r="AH246">
        <f ca="1">IF(AND(N246,P246),IF('临-间接'!T246="(空白)",0,'临-间接'!T246),0)</f>
        <v>0</v>
      </c>
      <c r="AI246" s="34" t="str">
        <f ca="1">IF($N246,VLOOKUP($B246,项目阶段与里程碑!$B:$E,3,FALSE),"")</f>
        <v/>
      </c>
      <c r="AJ246" s="34" t="str">
        <f ca="1">IF($N246,VLOOKUP($B246,项目阶段与里程碑!$B:$E,4,FALSE),"")</f>
        <v/>
      </c>
      <c r="AK246" s="34" t="str">
        <f t="shared" ca="1" si="53"/>
        <v/>
      </c>
      <c r="AL246" s="92" t="str">
        <f ca="1">IF($AK246&lt;&gt;"",IFERROR(NETWORKDAYS.INTL($AI246,$AK246,1,项目参数!$B$2:$B$200),NETWORKDAYS($AI246,$AK246,1)),"")</f>
        <v/>
      </c>
      <c r="AM246" s="92" t="str">
        <f ca="1">IF(K246&lt;&gt;"",IFERROR(NETWORKDAYS.INTL($AI246,$K246,1,项目参数!$B$2:$B$200),NETWORKDAYS($AI246,$K246,1)),"")</f>
        <v/>
      </c>
      <c r="AN246" s="92" t="str">
        <f ca="1">IF(L246&lt;&gt;"",IFERROR(NETWORKDAYS.INTL($AI246,$L246,1,项目参数!$B$2:$B$200),NETWORKDAYS($AI246,$L246,1)),"")</f>
        <v/>
      </c>
    </row>
    <row r="247" spans="1:40">
      <c r="A247">
        <f ca="1">IF('临-间接'!F247="(空白)","",'临-间接'!F247)</f>
        <v>0</v>
      </c>
      <c r="B247">
        <f ca="1">IF('临-间接'!G247="(空白)","",'临-间接'!G247)</f>
        <v>0</v>
      </c>
      <c r="C247">
        <f ca="1">IF('临-间接'!I247="(空白)","",'临-间接'!I247)</f>
        <v>0</v>
      </c>
      <c r="D247">
        <f ca="1">IF('临-间接'!J247="(空白)","",'临-间接'!J247)</f>
        <v>0</v>
      </c>
      <c r="E247">
        <f ca="1">IF('临-间接'!K247="(空白)","",'临-间接'!K247)</f>
        <v>0</v>
      </c>
      <c r="F247">
        <f ca="1">IF('临-间接'!H247="(空白)","",'临-间接'!H247)</f>
        <v>0</v>
      </c>
      <c r="G247">
        <f ca="1">IF('临-间接'!L247="(空白)","",'临-间接'!L247)</f>
        <v>0</v>
      </c>
      <c r="H247">
        <f ca="1">IF('临-间接'!M247="(空白)",0,'临-间接'!M247)</f>
        <v>0</v>
      </c>
      <c r="I247" t="str">
        <f ca="1">IF(OR('临-间接'!R247=0,'临-间接'!R247="(空白)"),"",'临-间接'!R247)</f>
        <v/>
      </c>
      <c r="J247" s="34" t="str">
        <f ca="1">IF(OR('临-间接'!N247=0,'临-间接'!N247="(空白)"),"",'临-间接'!N247)</f>
        <v/>
      </c>
      <c r="K247" s="34" t="str">
        <f ca="1">IF(OR('临-间接'!O247=0,'临-间接'!O247="(空白)"),"",'临-间接'!O247)</f>
        <v/>
      </c>
      <c r="L247" s="34" t="str">
        <f ca="1">IF(OR('临-间接'!P247=0,'临-间接'!P247="(空白)"),"",'临-间接'!P247)</f>
        <v/>
      </c>
      <c r="M247">
        <f ca="1">IF('临-间接'!Q247="(空白)",0,'临-间接'!Q247)</f>
        <v>0</v>
      </c>
      <c r="N247" s="97" t="b">
        <f t="shared" ca="1" si="41"/>
        <v>0</v>
      </c>
      <c r="O247" s="97" t="b">
        <f t="shared" ca="1" si="42"/>
        <v>0</v>
      </c>
      <c r="P247" s="97" t="b">
        <f t="shared" ca="1" si="43"/>
        <v>0</v>
      </c>
      <c r="Q247" s="97" t="b">
        <f t="shared" ca="1" si="44"/>
        <v>0</v>
      </c>
      <c r="R247" s="97" t="b">
        <f t="shared" ca="1" si="45"/>
        <v>0</v>
      </c>
      <c r="S247" s="97" t="str">
        <f t="shared" ca="1" si="46"/>
        <v>未开始</v>
      </c>
      <c r="T247" s="97">
        <f ca="1">IF(AND(N247,P247,NOT(Q247)),NETWORKDAYS(K247,AG247,项目参数!$B$2:$B$200),0)</f>
        <v>0</v>
      </c>
      <c r="U247" s="98">
        <f t="shared" ca="1" si="47"/>
        <v>0</v>
      </c>
      <c r="V247" s="117">
        <f t="shared" ca="1" si="48"/>
        <v>0</v>
      </c>
      <c r="W247" s="117">
        <f t="shared" ca="1" si="49"/>
        <v>0</v>
      </c>
      <c r="X247" s="117" t="str">
        <f t="shared" ca="1" si="50"/>
        <v/>
      </c>
      <c r="Y247" s="97">
        <f t="shared" ca="1" si="51"/>
        <v>0</v>
      </c>
      <c r="Z247" s="97">
        <f t="shared" ca="1" si="52"/>
        <v>0</v>
      </c>
      <c r="AA247" s="97">
        <f ca="1">IF(AND(N247,P247,K247&gt;项目信息!$C$18),INT((IF(Q247,L247,K247)-项目信息!$C$18)/30)+1,0)</f>
        <v>0</v>
      </c>
      <c r="AB247" s="97" t="str">
        <f ca="1">IF(N247,WEEKNUM(IF(L247&lt;&gt;"",L247,IF(K247&lt;&gt;"",K247,J247)-项目信息!$C$18)+1),"")</f>
        <v/>
      </c>
      <c r="AC247" s="97" t="str">
        <f ca="1">IFERROR(VLOOKUP(VLOOKUP(G247,内部通讯录!$B:$F,5,FALSE),项目参数!$I$14:$J$21,2,FALSE),"")</f>
        <v/>
      </c>
      <c r="AD247" s="97" t="str">
        <f ca="1">IF($N247,$AC247*V247/项目参数!$J$29,"")</f>
        <v/>
      </c>
      <c r="AE247" s="97" t="str">
        <f ca="1">IF($N247,$AC247*W247/项目参数!$J$29,"")</f>
        <v/>
      </c>
      <c r="AF247" s="99" t="str">
        <f ca="1">IF(OR('临-间接'!S247=0,'临-间接'!S247="(空白)"),"",'临-间接'!S247)</f>
        <v/>
      </c>
      <c r="AG247" s="34" t="str">
        <f ca="1">IF(P247,IF(L247&lt;&gt;"", L247, IF(OR(I247="暂停",I247="取消"), IFERROR(WORKDAY.INTL($K247,$M247*$H247,1,项目参数!$B$2:$B$200),WORKDAY($K247,$M247*$H247,1)),TODAY())),"")</f>
        <v/>
      </c>
      <c r="AH247">
        <f ca="1">IF(AND(N247,P247),IF('临-间接'!T247="(空白)",0,'临-间接'!T247),0)</f>
        <v>0</v>
      </c>
      <c r="AI247" s="34" t="str">
        <f ca="1">IF($N247,VLOOKUP($B247,项目阶段与里程碑!$B:$E,3,FALSE),"")</f>
        <v/>
      </c>
      <c r="AJ247" s="34" t="str">
        <f ca="1">IF($N247,VLOOKUP($B247,项目阶段与里程碑!$B:$E,4,FALSE),"")</f>
        <v/>
      </c>
      <c r="AK247" s="34" t="str">
        <f t="shared" ca="1" si="53"/>
        <v/>
      </c>
      <c r="AL247" s="92" t="str">
        <f ca="1">IF($AK247&lt;&gt;"",IFERROR(NETWORKDAYS.INTL($AI247,$AK247,1,项目参数!$B$2:$B$200),NETWORKDAYS($AI247,$AK247,1)),"")</f>
        <v/>
      </c>
      <c r="AM247" s="92" t="str">
        <f ca="1">IF(K247&lt;&gt;"",IFERROR(NETWORKDAYS.INTL($AI247,$K247,1,项目参数!$B$2:$B$200),NETWORKDAYS($AI247,$K247,1)),"")</f>
        <v/>
      </c>
      <c r="AN247" s="92" t="str">
        <f ca="1">IF(L247&lt;&gt;"",IFERROR(NETWORKDAYS.INTL($AI247,$L247,1,项目参数!$B$2:$B$200),NETWORKDAYS($AI247,$L247,1)),"")</f>
        <v/>
      </c>
    </row>
    <row r="248" spans="1:40">
      <c r="A248">
        <f ca="1">IF('临-间接'!F248="(空白)","",'临-间接'!F248)</f>
        <v>0</v>
      </c>
      <c r="B248">
        <f ca="1">IF('临-间接'!G248="(空白)","",'临-间接'!G248)</f>
        <v>0</v>
      </c>
      <c r="C248">
        <f ca="1">IF('临-间接'!I248="(空白)","",'临-间接'!I248)</f>
        <v>0</v>
      </c>
      <c r="D248">
        <f ca="1">IF('临-间接'!J248="(空白)","",'临-间接'!J248)</f>
        <v>0</v>
      </c>
      <c r="E248">
        <f ca="1">IF('临-间接'!K248="(空白)","",'临-间接'!K248)</f>
        <v>0</v>
      </c>
      <c r="F248">
        <f ca="1">IF('临-间接'!H248="(空白)","",'临-间接'!H248)</f>
        <v>0</v>
      </c>
      <c r="G248">
        <f ca="1">IF('临-间接'!L248="(空白)","",'临-间接'!L248)</f>
        <v>0</v>
      </c>
      <c r="H248">
        <f ca="1">IF('临-间接'!M248="(空白)",0,'临-间接'!M248)</f>
        <v>0</v>
      </c>
      <c r="I248" t="str">
        <f ca="1">IF(OR('临-间接'!R248=0,'临-间接'!R248="(空白)"),"",'临-间接'!R248)</f>
        <v/>
      </c>
      <c r="J248" s="34" t="str">
        <f ca="1">IF(OR('临-间接'!N248=0,'临-间接'!N248="(空白)"),"",'临-间接'!N248)</f>
        <v/>
      </c>
      <c r="K248" s="34" t="str">
        <f ca="1">IF(OR('临-间接'!O248=0,'临-间接'!O248="(空白)"),"",'临-间接'!O248)</f>
        <v/>
      </c>
      <c r="L248" s="34" t="str">
        <f ca="1">IF(OR('临-间接'!P248=0,'临-间接'!P248="(空白)"),"",'临-间接'!P248)</f>
        <v/>
      </c>
      <c r="M248">
        <f ca="1">IF('临-间接'!Q248="(空白)",0,'临-间接'!Q248)</f>
        <v>0</v>
      </c>
      <c r="N248" s="97" t="b">
        <f t="shared" ca="1" si="41"/>
        <v>0</v>
      </c>
      <c r="O248" s="97" t="b">
        <f t="shared" ca="1" si="42"/>
        <v>0</v>
      </c>
      <c r="P248" s="97" t="b">
        <f t="shared" ca="1" si="43"/>
        <v>0</v>
      </c>
      <c r="Q248" s="97" t="b">
        <f t="shared" ca="1" si="44"/>
        <v>0</v>
      </c>
      <c r="R248" s="97" t="b">
        <f t="shared" ca="1" si="45"/>
        <v>0</v>
      </c>
      <c r="S248" s="97" t="str">
        <f t="shared" ca="1" si="46"/>
        <v>未开始</v>
      </c>
      <c r="T248" s="97">
        <f ca="1">IF(AND(N248,P248,NOT(Q248)),NETWORKDAYS(K248,AG248,项目参数!$B$2:$B$200),0)</f>
        <v>0</v>
      </c>
      <c r="U248" s="98">
        <f t="shared" ca="1" si="47"/>
        <v>0</v>
      </c>
      <c r="V248" s="117">
        <f t="shared" ca="1" si="48"/>
        <v>0</v>
      </c>
      <c r="W248" s="117">
        <f t="shared" ca="1" si="49"/>
        <v>0</v>
      </c>
      <c r="X248" s="117" t="str">
        <f t="shared" ca="1" si="50"/>
        <v/>
      </c>
      <c r="Y248" s="97">
        <f t="shared" ca="1" si="51"/>
        <v>0</v>
      </c>
      <c r="Z248" s="97">
        <f t="shared" ca="1" si="52"/>
        <v>0</v>
      </c>
      <c r="AA248" s="97">
        <f ca="1">IF(AND(N248,P248,K248&gt;项目信息!$C$18),INT((IF(Q248,L248,K248)-项目信息!$C$18)/30)+1,0)</f>
        <v>0</v>
      </c>
      <c r="AB248" s="97" t="str">
        <f ca="1">IF(N248,WEEKNUM(IF(L248&lt;&gt;"",L248,IF(K248&lt;&gt;"",K248,J248)-项目信息!$C$18)+1),"")</f>
        <v/>
      </c>
      <c r="AC248" s="97" t="str">
        <f ca="1">IFERROR(VLOOKUP(VLOOKUP(G248,内部通讯录!$B:$F,5,FALSE),项目参数!$I$14:$J$21,2,FALSE),"")</f>
        <v/>
      </c>
      <c r="AD248" s="97" t="str">
        <f ca="1">IF($N248,$AC248*V248/项目参数!$J$29,"")</f>
        <v/>
      </c>
      <c r="AE248" s="97" t="str">
        <f ca="1">IF($N248,$AC248*W248/项目参数!$J$29,"")</f>
        <v/>
      </c>
      <c r="AF248" s="99" t="str">
        <f ca="1">IF(OR('临-间接'!S248=0,'临-间接'!S248="(空白)"),"",'临-间接'!S248)</f>
        <v/>
      </c>
      <c r="AG248" s="34" t="str">
        <f ca="1">IF(P248,IF(L248&lt;&gt;"", L248, IF(OR(I248="暂停",I248="取消"), IFERROR(WORKDAY.INTL($K248,$M248*$H248,1,项目参数!$B$2:$B$200),WORKDAY($K248,$M248*$H248,1)),TODAY())),"")</f>
        <v/>
      </c>
      <c r="AH248">
        <f ca="1">IF(AND(N248,P248),IF('临-间接'!T248="(空白)",0,'临-间接'!T248),0)</f>
        <v>0</v>
      </c>
      <c r="AI248" s="34" t="str">
        <f ca="1">IF($N248,VLOOKUP($B248,项目阶段与里程碑!$B:$E,3,FALSE),"")</f>
        <v/>
      </c>
      <c r="AJ248" s="34" t="str">
        <f ca="1">IF($N248,VLOOKUP($B248,项目阶段与里程碑!$B:$E,4,FALSE),"")</f>
        <v/>
      </c>
      <c r="AK248" s="34" t="str">
        <f t="shared" ca="1" si="53"/>
        <v/>
      </c>
      <c r="AL248" s="92" t="str">
        <f ca="1">IF($AK248&lt;&gt;"",IFERROR(NETWORKDAYS.INTL($AI248,$AK248,1,项目参数!$B$2:$B$200),NETWORKDAYS($AI248,$AK248,1)),"")</f>
        <v/>
      </c>
      <c r="AM248" s="92" t="str">
        <f ca="1">IF(K248&lt;&gt;"",IFERROR(NETWORKDAYS.INTL($AI248,$K248,1,项目参数!$B$2:$B$200),NETWORKDAYS($AI248,$K248,1)),"")</f>
        <v/>
      </c>
      <c r="AN248" s="92" t="str">
        <f ca="1">IF(L248&lt;&gt;"",IFERROR(NETWORKDAYS.INTL($AI248,$L248,1,项目参数!$B$2:$B$200),NETWORKDAYS($AI248,$L248,1)),"")</f>
        <v/>
      </c>
    </row>
    <row r="249" spans="1:40">
      <c r="A249">
        <f ca="1">IF('临-间接'!F249="(空白)","",'临-间接'!F249)</f>
        <v>0</v>
      </c>
      <c r="B249">
        <f ca="1">IF('临-间接'!G249="(空白)","",'临-间接'!G249)</f>
        <v>0</v>
      </c>
      <c r="C249">
        <f ca="1">IF('临-间接'!I249="(空白)","",'临-间接'!I249)</f>
        <v>0</v>
      </c>
      <c r="D249">
        <f ca="1">IF('临-间接'!J249="(空白)","",'临-间接'!J249)</f>
        <v>0</v>
      </c>
      <c r="E249">
        <f ca="1">IF('临-间接'!K249="(空白)","",'临-间接'!K249)</f>
        <v>0</v>
      </c>
      <c r="F249">
        <f ca="1">IF('临-间接'!H249="(空白)","",'临-间接'!H249)</f>
        <v>0</v>
      </c>
      <c r="G249">
        <f ca="1">IF('临-间接'!L249="(空白)","",'临-间接'!L249)</f>
        <v>0</v>
      </c>
      <c r="H249">
        <f ca="1">IF('临-间接'!M249="(空白)",0,'临-间接'!M249)</f>
        <v>0</v>
      </c>
      <c r="I249" t="str">
        <f ca="1">IF(OR('临-间接'!R249=0,'临-间接'!R249="(空白)"),"",'临-间接'!R249)</f>
        <v/>
      </c>
      <c r="J249" s="34" t="str">
        <f ca="1">IF(OR('临-间接'!N249=0,'临-间接'!N249="(空白)"),"",'临-间接'!N249)</f>
        <v/>
      </c>
      <c r="K249" s="34" t="str">
        <f ca="1">IF(OR('临-间接'!O249=0,'临-间接'!O249="(空白)"),"",'临-间接'!O249)</f>
        <v/>
      </c>
      <c r="L249" s="34" t="str">
        <f ca="1">IF(OR('临-间接'!P249=0,'临-间接'!P249="(空白)"),"",'临-间接'!P249)</f>
        <v/>
      </c>
      <c r="M249">
        <f ca="1">IF('临-间接'!Q249="(空白)",0,'临-间接'!Q249)</f>
        <v>0</v>
      </c>
      <c r="N249" s="97" t="b">
        <f t="shared" ca="1" si="41"/>
        <v>0</v>
      </c>
      <c r="O249" s="97" t="b">
        <f t="shared" ca="1" si="42"/>
        <v>0</v>
      </c>
      <c r="P249" s="97" t="b">
        <f t="shared" ca="1" si="43"/>
        <v>0</v>
      </c>
      <c r="Q249" s="97" t="b">
        <f t="shared" ca="1" si="44"/>
        <v>0</v>
      </c>
      <c r="R249" s="97" t="b">
        <f t="shared" ca="1" si="45"/>
        <v>0</v>
      </c>
      <c r="S249" s="97" t="str">
        <f t="shared" ca="1" si="46"/>
        <v>未开始</v>
      </c>
      <c r="T249" s="97">
        <f ca="1">IF(AND(N249,P249,NOT(Q249)),NETWORKDAYS(K249,AG249,项目参数!$B$2:$B$200),0)</f>
        <v>0</v>
      </c>
      <c r="U249" s="98">
        <f t="shared" ca="1" si="47"/>
        <v>0</v>
      </c>
      <c r="V249" s="117">
        <f t="shared" ca="1" si="48"/>
        <v>0</v>
      </c>
      <c r="W249" s="117">
        <f t="shared" ca="1" si="49"/>
        <v>0</v>
      </c>
      <c r="X249" s="117" t="str">
        <f t="shared" ca="1" si="50"/>
        <v/>
      </c>
      <c r="Y249" s="97">
        <f t="shared" ca="1" si="51"/>
        <v>0</v>
      </c>
      <c r="Z249" s="97">
        <f t="shared" ca="1" si="52"/>
        <v>0</v>
      </c>
      <c r="AA249" s="97">
        <f ca="1">IF(AND(N249,P249,K249&gt;项目信息!$C$18),INT((IF(Q249,L249,K249)-项目信息!$C$18)/30)+1,0)</f>
        <v>0</v>
      </c>
      <c r="AB249" s="97" t="str">
        <f ca="1">IF(N249,WEEKNUM(IF(L249&lt;&gt;"",L249,IF(K249&lt;&gt;"",K249,J249)-项目信息!$C$18)+1),"")</f>
        <v/>
      </c>
      <c r="AC249" s="97" t="str">
        <f ca="1">IFERROR(VLOOKUP(VLOOKUP(G249,内部通讯录!$B:$F,5,FALSE),项目参数!$I$14:$J$21,2,FALSE),"")</f>
        <v/>
      </c>
      <c r="AD249" s="97" t="str">
        <f ca="1">IF($N249,$AC249*V249/项目参数!$J$29,"")</f>
        <v/>
      </c>
      <c r="AE249" s="97" t="str">
        <f ca="1">IF($N249,$AC249*W249/项目参数!$J$29,"")</f>
        <v/>
      </c>
      <c r="AF249" s="99" t="str">
        <f ca="1">IF(OR('临-间接'!S249=0,'临-间接'!S249="(空白)"),"",'临-间接'!S249)</f>
        <v/>
      </c>
      <c r="AG249" s="34" t="str">
        <f ca="1">IF(P249,IF(L249&lt;&gt;"", L249, IF(OR(I249="暂停",I249="取消"), IFERROR(WORKDAY.INTL($K249,$M249*$H249,1,项目参数!$B$2:$B$200),WORKDAY($K249,$M249*$H249,1)),TODAY())),"")</f>
        <v/>
      </c>
      <c r="AH249">
        <f ca="1">IF(AND(N249,P249),IF('临-间接'!T249="(空白)",0,'临-间接'!T249),0)</f>
        <v>0</v>
      </c>
      <c r="AI249" s="34" t="str">
        <f ca="1">IF($N249,VLOOKUP($B249,项目阶段与里程碑!$B:$E,3,FALSE),"")</f>
        <v/>
      </c>
      <c r="AJ249" s="34" t="str">
        <f ca="1">IF($N249,VLOOKUP($B249,项目阶段与里程碑!$B:$E,4,FALSE),"")</f>
        <v/>
      </c>
      <c r="AK249" s="34" t="str">
        <f t="shared" ca="1" si="53"/>
        <v/>
      </c>
      <c r="AL249" s="92" t="str">
        <f ca="1">IF($AK249&lt;&gt;"",IFERROR(NETWORKDAYS.INTL($AI249,$AK249,1,项目参数!$B$2:$B$200),NETWORKDAYS($AI249,$AK249,1)),"")</f>
        <v/>
      </c>
      <c r="AM249" s="92" t="str">
        <f ca="1">IF(K249&lt;&gt;"",IFERROR(NETWORKDAYS.INTL($AI249,$K249,1,项目参数!$B$2:$B$200),NETWORKDAYS($AI249,$K249,1)),"")</f>
        <v/>
      </c>
      <c r="AN249" s="92" t="str">
        <f ca="1">IF(L249&lt;&gt;"",IFERROR(NETWORKDAYS.INTL($AI249,$L249,1,项目参数!$B$2:$B$200),NETWORKDAYS($AI249,$L249,1)),"")</f>
        <v/>
      </c>
    </row>
    <row r="250" spans="1:40">
      <c r="A250">
        <f ca="1">IF('临-间接'!F250="(空白)","",'临-间接'!F250)</f>
        <v>0</v>
      </c>
      <c r="B250">
        <f ca="1">IF('临-间接'!G250="(空白)","",'临-间接'!G250)</f>
        <v>0</v>
      </c>
      <c r="C250">
        <f ca="1">IF('临-间接'!I250="(空白)","",'临-间接'!I250)</f>
        <v>0</v>
      </c>
      <c r="D250">
        <f ca="1">IF('临-间接'!J250="(空白)","",'临-间接'!J250)</f>
        <v>0</v>
      </c>
      <c r="E250">
        <f ca="1">IF('临-间接'!K250="(空白)","",'临-间接'!K250)</f>
        <v>0</v>
      </c>
      <c r="F250">
        <f ca="1">IF('临-间接'!H250="(空白)","",'临-间接'!H250)</f>
        <v>0</v>
      </c>
      <c r="G250">
        <f ca="1">IF('临-间接'!L250="(空白)","",'临-间接'!L250)</f>
        <v>0</v>
      </c>
      <c r="H250">
        <f ca="1">IF('临-间接'!M250="(空白)",0,'临-间接'!M250)</f>
        <v>0</v>
      </c>
      <c r="I250" t="str">
        <f ca="1">IF(OR('临-间接'!R250=0,'临-间接'!R250="(空白)"),"",'临-间接'!R250)</f>
        <v/>
      </c>
      <c r="J250" s="34" t="str">
        <f ca="1">IF(OR('临-间接'!N250=0,'临-间接'!N250="(空白)"),"",'临-间接'!N250)</f>
        <v/>
      </c>
      <c r="K250" s="34" t="str">
        <f ca="1">IF(OR('临-间接'!O250=0,'临-间接'!O250="(空白)"),"",'临-间接'!O250)</f>
        <v/>
      </c>
      <c r="L250" s="34" t="str">
        <f ca="1">IF(OR('临-间接'!P250=0,'临-间接'!P250="(空白)"),"",'临-间接'!P250)</f>
        <v/>
      </c>
      <c r="M250">
        <f ca="1">IF('临-间接'!Q250="(空白)",0,'临-间接'!Q250)</f>
        <v>0</v>
      </c>
      <c r="N250" s="97" t="b">
        <f t="shared" ca="1" si="41"/>
        <v>0</v>
      </c>
      <c r="O250" s="97" t="b">
        <f t="shared" ca="1" si="42"/>
        <v>0</v>
      </c>
      <c r="P250" s="97" t="b">
        <f t="shared" ca="1" si="43"/>
        <v>0</v>
      </c>
      <c r="Q250" s="97" t="b">
        <f t="shared" ca="1" si="44"/>
        <v>0</v>
      </c>
      <c r="R250" s="97" t="b">
        <f t="shared" ca="1" si="45"/>
        <v>0</v>
      </c>
      <c r="S250" s="97" t="str">
        <f t="shared" ca="1" si="46"/>
        <v>未开始</v>
      </c>
      <c r="T250" s="97">
        <f ca="1">IF(AND(N250,P250,NOT(Q250)),NETWORKDAYS(K250,AG250,项目参数!$B$2:$B$200),0)</f>
        <v>0</v>
      </c>
      <c r="U250" s="98">
        <f t="shared" ca="1" si="47"/>
        <v>0</v>
      </c>
      <c r="V250" s="117">
        <f t="shared" ca="1" si="48"/>
        <v>0</v>
      </c>
      <c r="W250" s="117">
        <f t="shared" ca="1" si="49"/>
        <v>0</v>
      </c>
      <c r="X250" s="117" t="str">
        <f t="shared" ca="1" si="50"/>
        <v/>
      </c>
      <c r="Y250" s="97">
        <f t="shared" ca="1" si="51"/>
        <v>0</v>
      </c>
      <c r="Z250" s="97">
        <f t="shared" ca="1" si="52"/>
        <v>0</v>
      </c>
      <c r="AA250" s="97">
        <f ca="1">IF(AND(N250,P250,K250&gt;项目信息!$C$18),INT((IF(Q250,L250,K250)-项目信息!$C$18)/30)+1,0)</f>
        <v>0</v>
      </c>
      <c r="AB250" s="97" t="str">
        <f ca="1">IF(N250,WEEKNUM(IF(L250&lt;&gt;"",L250,IF(K250&lt;&gt;"",K250,J250)-项目信息!$C$18)+1),"")</f>
        <v/>
      </c>
      <c r="AC250" s="97" t="str">
        <f ca="1">IFERROR(VLOOKUP(VLOOKUP(G250,内部通讯录!$B:$F,5,FALSE),项目参数!$I$14:$J$21,2,FALSE),"")</f>
        <v/>
      </c>
      <c r="AD250" s="97" t="str">
        <f ca="1">IF($N250,$AC250*V250/项目参数!$J$29,"")</f>
        <v/>
      </c>
      <c r="AE250" s="97" t="str">
        <f ca="1">IF($N250,$AC250*W250/项目参数!$J$29,"")</f>
        <v/>
      </c>
      <c r="AF250" s="99" t="str">
        <f ca="1">IF(OR('临-间接'!S250=0,'临-间接'!S250="(空白)"),"",'临-间接'!S250)</f>
        <v/>
      </c>
      <c r="AG250" s="34" t="str">
        <f ca="1">IF(P250,IF(L250&lt;&gt;"", L250, IF(OR(I250="暂停",I250="取消"), IFERROR(WORKDAY.INTL($K250,$M250*$H250,1,项目参数!$B$2:$B$200),WORKDAY($K250,$M250*$H250,1)),TODAY())),"")</f>
        <v/>
      </c>
      <c r="AH250">
        <f ca="1">IF(AND(N250,P250),IF('临-间接'!T250="(空白)",0,'临-间接'!T250),0)</f>
        <v>0</v>
      </c>
      <c r="AI250" s="34" t="str">
        <f ca="1">IF($N250,VLOOKUP($B250,项目阶段与里程碑!$B:$E,3,FALSE),"")</f>
        <v/>
      </c>
      <c r="AJ250" s="34" t="str">
        <f ca="1">IF($N250,VLOOKUP($B250,项目阶段与里程碑!$B:$E,4,FALSE),"")</f>
        <v/>
      </c>
      <c r="AK250" s="34" t="str">
        <f t="shared" ca="1" si="53"/>
        <v/>
      </c>
      <c r="AL250" s="92" t="str">
        <f ca="1">IF($AK250&lt;&gt;"",IFERROR(NETWORKDAYS.INTL($AI250,$AK250,1,项目参数!$B$2:$B$200),NETWORKDAYS($AI250,$AK250,1)),"")</f>
        <v/>
      </c>
      <c r="AM250" s="92" t="str">
        <f ca="1">IF(K250&lt;&gt;"",IFERROR(NETWORKDAYS.INTL($AI250,$K250,1,项目参数!$B$2:$B$200),NETWORKDAYS($AI250,$K250,1)),"")</f>
        <v/>
      </c>
      <c r="AN250" s="92" t="str">
        <f ca="1">IF(L250&lt;&gt;"",IFERROR(NETWORKDAYS.INTL($AI250,$L250,1,项目参数!$B$2:$B$200),NETWORKDAYS($AI250,$L250,1)),"")</f>
        <v/>
      </c>
    </row>
    <row r="251" spans="1:40">
      <c r="A251">
        <f ca="1">IF('临-间接'!F251="(空白)","",'临-间接'!F251)</f>
        <v>0</v>
      </c>
      <c r="B251">
        <f ca="1">IF('临-间接'!G251="(空白)","",'临-间接'!G251)</f>
        <v>0</v>
      </c>
      <c r="C251">
        <f ca="1">IF('临-间接'!I251="(空白)","",'临-间接'!I251)</f>
        <v>0</v>
      </c>
      <c r="D251">
        <f ca="1">IF('临-间接'!J251="(空白)","",'临-间接'!J251)</f>
        <v>0</v>
      </c>
      <c r="E251">
        <f ca="1">IF('临-间接'!K251="(空白)","",'临-间接'!K251)</f>
        <v>0</v>
      </c>
      <c r="F251">
        <f ca="1">IF('临-间接'!H251="(空白)","",'临-间接'!H251)</f>
        <v>0</v>
      </c>
      <c r="G251">
        <f ca="1">IF('临-间接'!L251="(空白)","",'临-间接'!L251)</f>
        <v>0</v>
      </c>
      <c r="H251">
        <f ca="1">IF('临-间接'!M251="(空白)",0,'临-间接'!M251)</f>
        <v>0</v>
      </c>
      <c r="I251" t="str">
        <f ca="1">IF(OR('临-间接'!R251=0,'临-间接'!R251="(空白)"),"",'临-间接'!R251)</f>
        <v/>
      </c>
      <c r="J251" s="34" t="str">
        <f ca="1">IF(OR('临-间接'!N251=0,'临-间接'!N251="(空白)"),"",'临-间接'!N251)</f>
        <v/>
      </c>
      <c r="K251" s="34" t="str">
        <f ca="1">IF(OR('临-间接'!O251=0,'临-间接'!O251="(空白)"),"",'临-间接'!O251)</f>
        <v/>
      </c>
      <c r="L251" s="34" t="str">
        <f ca="1">IF(OR('临-间接'!P251=0,'临-间接'!P251="(空白)"),"",'临-间接'!P251)</f>
        <v/>
      </c>
      <c r="M251">
        <f ca="1">IF('临-间接'!Q251="(空白)",0,'临-间接'!Q251)</f>
        <v>0</v>
      </c>
      <c r="N251" s="97" t="b">
        <f t="shared" ca="1" si="41"/>
        <v>0</v>
      </c>
      <c r="O251" s="97" t="b">
        <f t="shared" ca="1" si="42"/>
        <v>0</v>
      </c>
      <c r="P251" s="97" t="b">
        <f t="shared" ca="1" si="43"/>
        <v>0</v>
      </c>
      <c r="Q251" s="97" t="b">
        <f t="shared" ca="1" si="44"/>
        <v>0</v>
      </c>
      <c r="R251" s="97" t="b">
        <f t="shared" ca="1" si="45"/>
        <v>0</v>
      </c>
      <c r="S251" s="97" t="str">
        <f t="shared" ca="1" si="46"/>
        <v>未开始</v>
      </c>
      <c r="T251" s="97">
        <f ca="1">IF(AND(N251,P251,NOT(Q251)),NETWORKDAYS(K251,AG251,项目参数!$B$2:$B$200),0)</f>
        <v>0</v>
      </c>
      <c r="U251" s="98">
        <f t="shared" ca="1" si="47"/>
        <v>0</v>
      </c>
      <c r="V251" s="117">
        <f t="shared" ca="1" si="48"/>
        <v>0</v>
      </c>
      <c r="W251" s="117">
        <f t="shared" ca="1" si="49"/>
        <v>0</v>
      </c>
      <c r="X251" s="117" t="str">
        <f t="shared" ca="1" si="50"/>
        <v/>
      </c>
      <c r="Y251" s="97">
        <f t="shared" ca="1" si="51"/>
        <v>0</v>
      </c>
      <c r="Z251" s="97">
        <f t="shared" ca="1" si="52"/>
        <v>0</v>
      </c>
      <c r="AA251" s="97">
        <f ca="1">IF(AND(N251,P251,K251&gt;项目信息!$C$18),INT((IF(Q251,L251,K251)-项目信息!$C$18)/30)+1,0)</f>
        <v>0</v>
      </c>
      <c r="AB251" s="97" t="str">
        <f ca="1">IF(N251,WEEKNUM(IF(L251&lt;&gt;"",L251,IF(K251&lt;&gt;"",K251,J251)-项目信息!$C$18)+1),"")</f>
        <v/>
      </c>
      <c r="AC251" s="97" t="str">
        <f ca="1">IFERROR(VLOOKUP(VLOOKUP(G251,内部通讯录!$B:$F,5,FALSE),项目参数!$I$14:$J$21,2,FALSE),"")</f>
        <v/>
      </c>
      <c r="AD251" s="97" t="str">
        <f ca="1">IF($N251,$AC251*V251/项目参数!$J$29,"")</f>
        <v/>
      </c>
      <c r="AE251" s="97" t="str">
        <f ca="1">IF($N251,$AC251*W251/项目参数!$J$29,"")</f>
        <v/>
      </c>
      <c r="AF251" s="99" t="str">
        <f ca="1">IF(OR('临-间接'!S251=0,'临-间接'!S251="(空白)"),"",'临-间接'!S251)</f>
        <v/>
      </c>
      <c r="AG251" s="34" t="str">
        <f ca="1">IF(P251,IF(L251&lt;&gt;"", L251, IF(OR(I251="暂停",I251="取消"), IFERROR(WORKDAY.INTL($K251,$M251*$H251,1,项目参数!$B$2:$B$200),WORKDAY($K251,$M251*$H251,1)),TODAY())),"")</f>
        <v/>
      </c>
      <c r="AH251">
        <f ca="1">IF(AND(N251,P251),IF('临-间接'!T251="(空白)",0,'临-间接'!T251),0)</f>
        <v>0</v>
      </c>
      <c r="AI251" s="34" t="str">
        <f ca="1">IF($N251,VLOOKUP($B251,项目阶段与里程碑!$B:$E,3,FALSE),"")</f>
        <v/>
      </c>
      <c r="AJ251" s="34" t="str">
        <f ca="1">IF($N251,VLOOKUP($B251,项目阶段与里程碑!$B:$E,4,FALSE),"")</f>
        <v/>
      </c>
      <c r="AK251" s="34" t="str">
        <f t="shared" ca="1" si="53"/>
        <v/>
      </c>
      <c r="AL251" s="92" t="str">
        <f ca="1">IF($AK251&lt;&gt;"",IFERROR(NETWORKDAYS.INTL($AI251,$AK251,1,项目参数!$B$2:$B$200),NETWORKDAYS($AI251,$AK251,1)),"")</f>
        <v/>
      </c>
      <c r="AM251" s="92" t="str">
        <f ca="1">IF(K251&lt;&gt;"",IFERROR(NETWORKDAYS.INTL($AI251,$K251,1,项目参数!$B$2:$B$200),NETWORKDAYS($AI251,$K251,1)),"")</f>
        <v/>
      </c>
      <c r="AN251" s="92" t="str">
        <f ca="1">IF(L251&lt;&gt;"",IFERROR(NETWORKDAYS.INTL($AI251,$L251,1,项目参数!$B$2:$B$200),NETWORKDAYS($AI251,$L251,1)),"")</f>
        <v/>
      </c>
    </row>
    <row r="252" spans="1:40">
      <c r="A252">
        <f ca="1">IF('临-间接'!F252="(空白)","",'临-间接'!F252)</f>
        <v>0</v>
      </c>
      <c r="B252">
        <f ca="1">IF('临-间接'!G252="(空白)","",'临-间接'!G252)</f>
        <v>0</v>
      </c>
      <c r="C252">
        <f ca="1">IF('临-间接'!I252="(空白)","",'临-间接'!I252)</f>
        <v>0</v>
      </c>
      <c r="D252">
        <f ca="1">IF('临-间接'!J252="(空白)","",'临-间接'!J252)</f>
        <v>0</v>
      </c>
      <c r="E252">
        <f ca="1">IF('临-间接'!K252="(空白)","",'临-间接'!K252)</f>
        <v>0</v>
      </c>
      <c r="F252">
        <f ca="1">IF('临-间接'!H252="(空白)","",'临-间接'!H252)</f>
        <v>0</v>
      </c>
      <c r="G252">
        <f ca="1">IF('临-间接'!L252="(空白)","",'临-间接'!L252)</f>
        <v>0</v>
      </c>
      <c r="H252">
        <f ca="1">IF('临-间接'!M252="(空白)",0,'临-间接'!M252)</f>
        <v>0</v>
      </c>
      <c r="I252" t="str">
        <f ca="1">IF(OR('临-间接'!R252=0,'临-间接'!R252="(空白)"),"",'临-间接'!R252)</f>
        <v/>
      </c>
      <c r="J252" s="34" t="str">
        <f ca="1">IF(OR('临-间接'!N252=0,'临-间接'!N252="(空白)"),"",'临-间接'!N252)</f>
        <v/>
      </c>
      <c r="K252" s="34" t="str">
        <f ca="1">IF(OR('临-间接'!O252=0,'临-间接'!O252="(空白)"),"",'临-间接'!O252)</f>
        <v/>
      </c>
      <c r="L252" s="34" t="str">
        <f ca="1">IF(OR('临-间接'!P252=0,'临-间接'!P252="(空白)"),"",'临-间接'!P252)</f>
        <v/>
      </c>
      <c r="M252">
        <f ca="1">IF('临-间接'!Q252="(空白)",0,'临-间接'!Q252)</f>
        <v>0</v>
      </c>
      <c r="N252" s="97" t="b">
        <f t="shared" ca="1" si="41"/>
        <v>0</v>
      </c>
      <c r="O252" s="97" t="b">
        <f t="shared" ca="1" si="42"/>
        <v>0</v>
      </c>
      <c r="P252" s="97" t="b">
        <f t="shared" ca="1" si="43"/>
        <v>0</v>
      </c>
      <c r="Q252" s="97" t="b">
        <f t="shared" ca="1" si="44"/>
        <v>0</v>
      </c>
      <c r="R252" s="97" t="b">
        <f t="shared" ca="1" si="45"/>
        <v>0</v>
      </c>
      <c r="S252" s="97" t="str">
        <f t="shared" ca="1" si="46"/>
        <v>未开始</v>
      </c>
      <c r="T252" s="97">
        <f ca="1">IF(AND(N252,P252,NOT(Q252)),NETWORKDAYS(K252,AG252,项目参数!$B$2:$B$200),0)</f>
        <v>0</v>
      </c>
      <c r="U252" s="98">
        <f t="shared" ca="1" si="47"/>
        <v>0</v>
      </c>
      <c r="V252" s="117">
        <f t="shared" ca="1" si="48"/>
        <v>0</v>
      </c>
      <c r="W252" s="117">
        <f t="shared" ca="1" si="49"/>
        <v>0</v>
      </c>
      <c r="X252" s="117" t="str">
        <f t="shared" ca="1" si="50"/>
        <v/>
      </c>
      <c r="Y252" s="97">
        <f t="shared" ca="1" si="51"/>
        <v>0</v>
      </c>
      <c r="Z252" s="97">
        <f t="shared" ca="1" si="52"/>
        <v>0</v>
      </c>
      <c r="AA252" s="97">
        <f ca="1">IF(AND(N252,P252,K252&gt;项目信息!$C$18),INT((IF(Q252,L252,K252)-项目信息!$C$18)/30)+1,0)</f>
        <v>0</v>
      </c>
      <c r="AB252" s="97" t="str">
        <f ca="1">IF(N252,WEEKNUM(IF(L252&lt;&gt;"",L252,IF(K252&lt;&gt;"",K252,J252)-项目信息!$C$18)+1),"")</f>
        <v/>
      </c>
      <c r="AC252" s="97" t="str">
        <f ca="1">IFERROR(VLOOKUP(VLOOKUP(G252,内部通讯录!$B:$F,5,FALSE),项目参数!$I$14:$J$21,2,FALSE),"")</f>
        <v/>
      </c>
      <c r="AD252" s="97" t="str">
        <f ca="1">IF($N252,$AC252*V252/项目参数!$J$29,"")</f>
        <v/>
      </c>
      <c r="AE252" s="97" t="str">
        <f ca="1">IF($N252,$AC252*W252/项目参数!$J$29,"")</f>
        <v/>
      </c>
      <c r="AF252" s="99" t="str">
        <f ca="1">IF(OR('临-间接'!S252=0,'临-间接'!S252="(空白)"),"",'临-间接'!S252)</f>
        <v/>
      </c>
      <c r="AG252" s="34" t="str">
        <f ca="1">IF(P252,IF(L252&lt;&gt;"", L252, IF(OR(I252="暂停",I252="取消"), IFERROR(WORKDAY.INTL($K252,$M252*$H252,1,项目参数!$B$2:$B$200),WORKDAY($K252,$M252*$H252,1)),TODAY())),"")</f>
        <v/>
      </c>
      <c r="AH252">
        <f ca="1">IF(AND(N252,P252),IF('临-间接'!T252="(空白)",0,'临-间接'!T252),0)</f>
        <v>0</v>
      </c>
      <c r="AI252" s="34" t="str">
        <f ca="1">IF($N252,VLOOKUP($B252,项目阶段与里程碑!$B:$E,3,FALSE),"")</f>
        <v/>
      </c>
      <c r="AJ252" s="34" t="str">
        <f ca="1">IF($N252,VLOOKUP($B252,项目阶段与里程碑!$B:$E,4,FALSE),"")</f>
        <v/>
      </c>
      <c r="AK252" s="34" t="str">
        <f t="shared" ca="1" si="53"/>
        <v/>
      </c>
      <c r="AL252" s="92" t="str">
        <f ca="1">IF($AK252&lt;&gt;"",IFERROR(NETWORKDAYS.INTL($AI252,$AK252,1,项目参数!$B$2:$B$200),NETWORKDAYS($AI252,$AK252,1)),"")</f>
        <v/>
      </c>
      <c r="AM252" s="92" t="str">
        <f ca="1">IF(K252&lt;&gt;"",IFERROR(NETWORKDAYS.INTL($AI252,$K252,1,项目参数!$B$2:$B$200),NETWORKDAYS($AI252,$K252,1)),"")</f>
        <v/>
      </c>
      <c r="AN252" s="92" t="str">
        <f ca="1">IF(L252&lt;&gt;"",IFERROR(NETWORKDAYS.INTL($AI252,$L252,1,项目参数!$B$2:$B$200),NETWORKDAYS($AI252,$L252,1)),"")</f>
        <v/>
      </c>
    </row>
    <row r="253" spans="1:40">
      <c r="A253">
        <f ca="1">IF('临-间接'!F253="(空白)","",'临-间接'!F253)</f>
        <v>0</v>
      </c>
      <c r="B253">
        <f ca="1">IF('临-间接'!G253="(空白)","",'临-间接'!G253)</f>
        <v>0</v>
      </c>
      <c r="C253">
        <f ca="1">IF('临-间接'!I253="(空白)","",'临-间接'!I253)</f>
        <v>0</v>
      </c>
      <c r="D253">
        <f ca="1">IF('临-间接'!J253="(空白)","",'临-间接'!J253)</f>
        <v>0</v>
      </c>
      <c r="E253">
        <f ca="1">IF('临-间接'!K253="(空白)","",'临-间接'!K253)</f>
        <v>0</v>
      </c>
      <c r="F253">
        <f ca="1">IF('临-间接'!H253="(空白)","",'临-间接'!H253)</f>
        <v>0</v>
      </c>
      <c r="G253">
        <f ca="1">IF('临-间接'!L253="(空白)","",'临-间接'!L253)</f>
        <v>0</v>
      </c>
      <c r="H253">
        <f ca="1">IF('临-间接'!M253="(空白)",0,'临-间接'!M253)</f>
        <v>0</v>
      </c>
      <c r="I253" t="str">
        <f ca="1">IF(OR('临-间接'!R253=0,'临-间接'!R253="(空白)"),"",'临-间接'!R253)</f>
        <v/>
      </c>
      <c r="J253" s="34" t="str">
        <f ca="1">IF(OR('临-间接'!N253=0,'临-间接'!N253="(空白)"),"",'临-间接'!N253)</f>
        <v/>
      </c>
      <c r="K253" s="34" t="str">
        <f ca="1">IF(OR('临-间接'!O253=0,'临-间接'!O253="(空白)"),"",'临-间接'!O253)</f>
        <v/>
      </c>
      <c r="L253" s="34" t="str">
        <f ca="1">IF(OR('临-间接'!P253=0,'临-间接'!P253="(空白)"),"",'临-间接'!P253)</f>
        <v/>
      </c>
      <c r="M253">
        <f ca="1">IF('临-间接'!Q253="(空白)",0,'临-间接'!Q253)</f>
        <v>0</v>
      </c>
      <c r="N253" s="97" t="b">
        <f t="shared" ca="1" si="41"/>
        <v>0</v>
      </c>
      <c r="O253" s="97" t="b">
        <f t="shared" ca="1" si="42"/>
        <v>0</v>
      </c>
      <c r="P253" s="97" t="b">
        <f t="shared" ca="1" si="43"/>
        <v>0</v>
      </c>
      <c r="Q253" s="97" t="b">
        <f t="shared" ca="1" si="44"/>
        <v>0</v>
      </c>
      <c r="R253" s="97" t="b">
        <f t="shared" ca="1" si="45"/>
        <v>0</v>
      </c>
      <c r="S253" s="97" t="str">
        <f t="shared" ca="1" si="46"/>
        <v>未开始</v>
      </c>
      <c r="T253" s="97">
        <f ca="1">IF(AND(N253,P253,NOT(Q253)),NETWORKDAYS(K253,AG253,项目参数!$B$2:$B$200),0)</f>
        <v>0</v>
      </c>
      <c r="U253" s="98">
        <f t="shared" ca="1" si="47"/>
        <v>0</v>
      </c>
      <c r="V253" s="117">
        <f t="shared" ca="1" si="48"/>
        <v>0</v>
      </c>
      <c r="W253" s="117">
        <f t="shared" ca="1" si="49"/>
        <v>0</v>
      </c>
      <c r="X253" s="117" t="str">
        <f t="shared" ca="1" si="50"/>
        <v/>
      </c>
      <c r="Y253" s="97">
        <f t="shared" ca="1" si="51"/>
        <v>0</v>
      </c>
      <c r="Z253" s="97">
        <f t="shared" ca="1" si="52"/>
        <v>0</v>
      </c>
      <c r="AA253" s="97">
        <f ca="1">IF(AND(N253,P253,K253&gt;项目信息!$C$18),INT((IF(Q253,L253,K253)-项目信息!$C$18)/30)+1,0)</f>
        <v>0</v>
      </c>
      <c r="AB253" s="97" t="str">
        <f ca="1">IF(N253,WEEKNUM(IF(L253&lt;&gt;"",L253,IF(K253&lt;&gt;"",K253,J253)-项目信息!$C$18)+1),"")</f>
        <v/>
      </c>
      <c r="AC253" s="97" t="str">
        <f ca="1">IFERROR(VLOOKUP(VLOOKUP(G253,内部通讯录!$B:$F,5,FALSE),项目参数!$I$14:$J$21,2,FALSE),"")</f>
        <v/>
      </c>
      <c r="AD253" s="97" t="str">
        <f ca="1">IF($N253,$AC253*V253/项目参数!$J$29,"")</f>
        <v/>
      </c>
      <c r="AE253" s="97" t="str">
        <f ca="1">IF($N253,$AC253*W253/项目参数!$J$29,"")</f>
        <v/>
      </c>
      <c r="AF253" s="99" t="str">
        <f ca="1">IF(OR('临-间接'!S253=0,'临-间接'!S253="(空白)"),"",'临-间接'!S253)</f>
        <v/>
      </c>
      <c r="AG253" s="34" t="str">
        <f ca="1">IF(P253,IF(L253&lt;&gt;"", L253, IF(OR(I253="暂停",I253="取消"), IFERROR(WORKDAY.INTL($K253,$M253*$H253,1,项目参数!$B$2:$B$200),WORKDAY($K253,$M253*$H253,1)),TODAY())),"")</f>
        <v/>
      </c>
      <c r="AH253">
        <f ca="1">IF(AND(N253,P253),IF('临-间接'!T253="(空白)",0,'临-间接'!T253),0)</f>
        <v>0</v>
      </c>
      <c r="AI253" s="34" t="str">
        <f ca="1">IF($N253,VLOOKUP($B253,项目阶段与里程碑!$B:$E,3,FALSE),"")</f>
        <v/>
      </c>
      <c r="AJ253" s="34" t="str">
        <f ca="1">IF($N253,VLOOKUP($B253,项目阶段与里程碑!$B:$E,4,FALSE),"")</f>
        <v/>
      </c>
      <c r="AK253" s="34" t="str">
        <f t="shared" ca="1" si="53"/>
        <v/>
      </c>
      <c r="AL253" s="92" t="str">
        <f ca="1">IF($AK253&lt;&gt;"",IFERROR(NETWORKDAYS.INTL($AI253,$AK253,1,项目参数!$B$2:$B$200),NETWORKDAYS($AI253,$AK253,1)),"")</f>
        <v/>
      </c>
      <c r="AM253" s="92" t="str">
        <f ca="1">IF(K253&lt;&gt;"",IFERROR(NETWORKDAYS.INTL($AI253,$K253,1,项目参数!$B$2:$B$200),NETWORKDAYS($AI253,$K253,1)),"")</f>
        <v/>
      </c>
      <c r="AN253" s="92" t="str">
        <f ca="1">IF(L253&lt;&gt;"",IFERROR(NETWORKDAYS.INTL($AI253,$L253,1,项目参数!$B$2:$B$200),NETWORKDAYS($AI253,$L253,1)),"")</f>
        <v/>
      </c>
    </row>
    <row r="254" spans="1:40">
      <c r="A254">
        <f ca="1">IF('临-间接'!F254="(空白)","",'临-间接'!F254)</f>
        <v>0</v>
      </c>
      <c r="B254">
        <f ca="1">IF('临-间接'!G254="(空白)","",'临-间接'!G254)</f>
        <v>0</v>
      </c>
      <c r="C254">
        <f ca="1">IF('临-间接'!I254="(空白)","",'临-间接'!I254)</f>
        <v>0</v>
      </c>
      <c r="D254">
        <f ca="1">IF('临-间接'!J254="(空白)","",'临-间接'!J254)</f>
        <v>0</v>
      </c>
      <c r="E254">
        <f ca="1">IF('临-间接'!K254="(空白)","",'临-间接'!K254)</f>
        <v>0</v>
      </c>
      <c r="F254">
        <f ca="1">IF('临-间接'!H254="(空白)","",'临-间接'!H254)</f>
        <v>0</v>
      </c>
      <c r="G254">
        <f ca="1">IF('临-间接'!L254="(空白)","",'临-间接'!L254)</f>
        <v>0</v>
      </c>
      <c r="H254">
        <f ca="1">IF('临-间接'!M254="(空白)",0,'临-间接'!M254)</f>
        <v>0</v>
      </c>
      <c r="I254" t="str">
        <f ca="1">IF(OR('临-间接'!R254=0,'临-间接'!R254="(空白)"),"",'临-间接'!R254)</f>
        <v/>
      </c>
      <c r="J254" s="34" t="str">
        <f ca="1">IF(OR('临-间接'!N254=0,'临-间接'!N254="(空白)"),"",'临-间接'!N254)</f>
        <v/>
      </c>
      <c r="K254" s="34" t="str">
        <f ca="1">IF(OR('临-间接'!O254=0,'临-间接'!O254="(空白)"),"",'临-间接'!O254)</f>
        <v/>
      </c>
      <c r="L254" s="34" t="str">
        <f ca="1">IF(OR('临-间接'!P254=0,'临-间接'!P254="(空白)"),"",'临-间接'!P254)</f>
        <v/>
      </c>
      <c r="M254">
        <f ca="1">IF('临-间接'!Q254="(空白)",0,'临-间接'!Q254)</f>
        <v>0</v>
      </c>
      <c r="N254" s="97" t="b">
        <f t="shared" ca="1" si="41"/>
        <v>0</v>
      </c>
      <c r="O254" s="97" t="b">
        <f t="shared" ca="1" si="42"/>
        <v>0</v>
      </c>
      <c r="P254" s="97" t="b">
        <f t="shared" ca="1" si="43"/>
        <v>0</v>
      </c>
      <c r="Q254" s="97" t="b">
        <f t="shared" ca="1" si="44"/>
        <v>0</v>
      </c>
      <c r="R254" s="97" t="b">
        <f t="shared" ca="1" si="45"/>
        <v>0</v>
      </c>
      <c r="S254" s="97" t="str">
        <f t="shared" ca="1" si="46"/>
        <v>未开始</v>
      </c>
      <c r="T254" s="97">
        <f ca="1">IF(AND(N254,P254,NOT(Q254)),NETWORKDAYS(K254,AG254,项目参数!$B$2:$B$200),0)</f>
        <v>0</v>
      </c>
      <c r="U254" s="98">
        <f t="shared" ca="1" si="47"/>
        <v>0</v>
      </c>
      <c r="V254" s="117">
        <f t="shared" ca="1" si="48"/>
        <v>0</v>
      </c>
      <c r="W254" s="117">
        <f t="shared" ca="1" si="49"/>
        <v>0</v>
      </c>
      <c r="X254" s="117" t="str">
        <f t="shared" ca="1" si="50"/>
        <v/>
      </c>
      <c r="Y254" s="97">
        <f t="shared" ca="1" si="51"/>
        <v>0</v>
      </c>
      <c r="Z254" s="97">
        <f t="shared" ca="1" si="52"/>
        <v>0</v>
      </c>
      <c r="AA254" s="97">
        <f ca="1">IF(AND(N254,P254,K254&gt;项目信息!$C$18),INT((IF(Q254,L254,K254)-项目信息!$C$18)/30)+1,0)</f>
        <v>0</v>
      </c>
      <c r="AB254" s="97" t="str">
        <f ca="1">IF(N254,WEEKNUM(IF(L254&lt;&gt;"",L254,IF(K254&lt;&gt;"",K254,J254)-项目信息!$C$18)+1),"")</f>
        <v/>
      </c>
      <c r="AC254" s="97" t="str">
        <f ca="1">IFERROR(VLOOKUP(VLOOKUP(G254,内部通讯录!$B:$F,5,FALSE),项目参数!$I$14:$J$21,2,FALSE),"")</f>
        <v/>
      </c>
      <c r="AD254" s="97" t="str">
        <f ca="1">IF($N254,$AC254*V254/项目参数!$J$29,"")</f>
        <v/>
      </c>
      <c r="AE254" s="97" t="str">
        <f ca="1">IF($N254,$AC254*W254/项目参数!$J$29,"")</f>
        <v/>
      </c>
      <c r="AF254" s="99" t="str">
        <f ca="1">IF(OR('临-间接'!S254=0,'临-间接'!S254="(空白)"),"",'临-间接'!S254)</f>
        <v/>
      </c>
      <c r="AG254" s="34" t="str">
        <f ca="1">IF(P254,IF(L254&lt;&gt;"", L254, IF(OR(I254="暂停",I254="取消"), IFERROR(WORKDAY.INTL($K254,$M254*$H254,1,项目参数!$B$2:$B$200),WORKDAY($K254,$M254*$H254,1)),TODAY())),"")</f>
        <v/>
      </c>
      <c r="AH254">
        <f ca="1">IF(AND(N254,P254),IF('临-间接'!T254="(空白)",0,'临-间接'!T254),0)</f>
        <v>0</v>
      </c>
      <c r="AI254" s="34" t="str">
        <f ca="1">IF($N254,VLOOKUP($B254,项目阶段与里程碑!$B:$E,3,FALSE),"")</f>
        <v/>
      </c>
      <c r="AJ254" s="34" t="str">
        <f ca="1">IF($N254,VLOOKUP($B254,项目阶段与里程碑!$B:$E,4,FALSE),"")</f>
        <v/>
      </c>
      <c r="AK254" s="34" t="str">
        <f t="shared" ca="1" si="53"/>
        <v/>
      </c>
      <c r="AL254" s="92" t="str">
        <f ca="1">IF($AK254&lt;&gt;"",IFERROR(NETWORKDAYS.INTL($AI254,$AK254,1,项目参数!$B$2:$B$200),NETWORKDAYS($AI254,$AK254,1)),"")</f>
        <v/>
      </c>
      <c r="AM254" s="92" t="str">
        <f ca="1">IF(K254&lt;&gt;"",IFERROR(NETWORKDAYS.INTL($AI254,$K254,1,项目参数!$B$2:$B$200),NETWORKDAYS($AI254,$K254,1)),"")</f>
        <v/>
      </c>
      <c r="AN254" s="92" t="str">
        <f ca="1">IF(L254&lt;&gt;"",IFERROR(NETWORKDAYS.INTL($AI254,$L254,1,项目参数!$B$2:$B$200),NETWORKDAYS($AI254,$L254,1)),"")</f>
        <v/>
      </c>
    </row>
    <row r="255" spans="1:40">
      <c r="A255">
        <f ca="1">IF('临-间接'!F255="(空白)","",'临-间接'!F255)</f>
        <v>0</v>
      </c>
      <c r="B255">
        <f ca="1">IF('临-间接'!G255="(空白)","",'临-间接'!G255)</f>
        <v>0</v>
      </c>
      <c r="C255">
        <f ca="1">IF('临-间接'!I255="(空白)","",'临-间接'!I255)</f>
        <v>0</v>
      </c>
      <c r="D255">
        <f ca="1">IF('临-间接'!J255="(空白)","",'临-间接'!J255)</f>
        <v>0</v>
      </c>
      <c r="E255">
        <f ca="1">IF('临-间接'!K255="(空白)","",'临-间接'!K255)</f>
        <v>0</v>
      </c>
      <c r="F255">
        <f ca="1">IF('临-间接'!H255="(空白)","",'临-间接'!H255)</f>
        <v>0</v>
      </c>
      <c r="G255">
        <f ca="1">IF('临-间接'!L255="(空白)","",'临-间接'!L255)</f>
        <v>0</v>
      </c>
      <c r="H255">
        <f ca="1">IF('临-间接'!M255="(空白)",0,'临-间接'!M255)</f>
        <v>0</v>
      </c>
      <c r="I255" t="str">
        <f ca="1">IF(OR('临-间接'!R255=0,'临-间接'!R255="(空白)"),"",'临-间接'!R255)</f>
        <v/>
      </c>
      <c r="J255" s="34" t="str">
        <f ca="1">IF(OR('临-间接'!N255=0,'临-间接'!N255="(空白)"),"",'临-间接'!N255)</f>
        <v/>
      </c>
      <c r="K255" s="34" t="str">
        <f ca="1">IF(OR('临-间接'!O255=0,'临-间接'!O255="(空白)"),"",'临-间接'!O255)</f>
        <v/>
      </c>
      <c r="L255" s="34" t="str">
        <f ca="1">IF(OR('临-间接'!P255=0,'临-间接'!P255="(空白)"),"",'临-间接'!P255)</f>
        <v/>
      </c>
      <c r="M255">
        <f ca="1">IF('临-间接'!Q255="(空白)",0,'临-间接'!Q255)</f>
        <v>0</v>
      </c>
      <c r="N255" s="97" t="b">
        <f t="shared" ca="1" si="41"/>
        <v>0</v>
      </c>
      <c r="O255" s="97" t="b">
        <f t="shared" ca="1" si="42"/>
        <v>0</v>
      </c>
      <c r="P255" s="97" t="b">
        <f t="shared" ca="1" si="43"/>
        <v>0</v>
      </c>
      <c r="Q255" s="97" t="b">
        <f t="shared" ca="1" si="44"/>
        <v>0</v>
      </c>
      <c r="R255" s="97" t="b">
        <f t="shared" ca="1" si="45"/>
        <v>0</v>
      </c>
      <c r="S255" s="97" t="str">
        <f t="shared" ca="1" si="46"/>
        <v>未开始</v>
      </c>
      <c r="T255" s="97">
        <f ca="1">IF(AND(N255,P255,NOT(Q255)),NETWORKDAYS(K255,AG255,项目参数!$B$2:$B$200),0)</f>
        <v>0</v>
      </c>
      <c r="U255" s="98">
        <f t="shared" ca="1" si="47"/>
        <v>0</v>
      </c>
      <c r="V255" s="117">
        <f t="shared" ca="1" si="48"/>
        <v>0</v>
      </c>
      <c r="W255" s="117">
        <f t="shared" ca="1" si="49"/>
        <v>0</v>
      </c>
      <c r="X255" s="117" t="str">
        <f t="shared" ca="1" si="50"/>
        <v/>
      </c>
      <c r="Y255" s="97">
        <f t="shared" ca="1" si="51"/>
        <v>0</v>
      </c>
      <c r="Z255" s="97">
        <f t="shared" ca="1" si="52"/>
        <v>0</v>
      </c>
      <c r="AA255" s="97">
        <f ca="1">IF(AND(N255,P255,K255&gt;项目信息!$C$18),INT((IF(Q255,L255,K255)-项目信息!$C$18)/30)+1,0)</f>
        <v>0</v>
      </c>
      <c r="AB255" s="97" t="str">
        <f ca="1">IF(N255,WEEKNUM(IF(L255&lt;&gt;"",L255,IF(K255&lt;&gt;"",K255,J255)-项目信息!$C$18)+1),"")</f>
        <v/>
      </c>
      <c r="AC255" s="97" t="str">
        <f ca="1">IFERROR(VLOOKUP(VLOOKUP(G255,内部通讯录!$B:$F,5,FALSE),项目参数!$I$14:$J$21,2,FALSE),"")</f>
        <v/>
      </c>
      <c r="AD255" s="97" t="str">
        <f ca="1">IF($N255,$AC255*V255/项目参数!$J$29,"")</f>
        <v/>
      </c>
      <c r="AE255" s="97" t="str">
        <f ca="1">IF($N255,$AC255*W255/项目参数!$J$29,"")</f>
        <v/>
      </c>
      <c r="AF255" s="99" t="str">
        <f ca="1">IF(OR('临-间接'!S255=0,'临-间接'!S255="(空白)"),"",'临-间接'!S255)</f>
        <v/>
      </c>
      <c r="AG255" s="34" t="str">
        <f ca="1">IF(P255,IF(L255&lt;&gt;"", L255, IF(OR(I255="暂停",I255="取消"), IFERROR(WORKDAY.INTL($K255,$M255*$H255,1,项目参数!$B$2:$B$200),WORKDAY($K255,$M255*$H255,1)),TODAY())),"")</f>
        <v/>
      </c>
      <c r="AH255">
        <f ca="1">IF(AND(N255,P255),IF('临-间接'!T255="(空白)",0,'临-间接'!T255),0)</f>
        <v>0</v>
      </c>
      <c r="AI255" s="34" t="str">
        <f ca="1">IF($N255,VLOOKUP($B255,项目阶段与里程碑!$B:$E,3,FALSE),"")</f>
        <v/>
      </c>
      <c r="AJ255" s="34" t="str">
        <f ca="1">IF($N255,VLOOKUP($B255,项目阶段与里程碑!$B:$E,4,FALSE),"")</f>
        <v/>
      </c>
      <c r="AK255" s="34" t="str">
        <f t="shared" ca="1" si="53"/>
        <v/>
      </c>
      <c r="AL255" s="92" t="str">
        <f ca="1">IF($AK255&lt;&gt;"",IFERROR(NETWORKDAYS.INTL($AI255,$AK255,1,项目参数!$B$2:$B$200),NETWORKDAYS($AI255,$AK255,1)),"")</f>
        <v/>
      </c>
      <c r="AM255" s="92" t="str">
        <f ca="1">IF(K255&lt;&gt;"",IFERROR(NETWORKDAYS.INTL($AI255,$K255,1,项目参数!$B$2:$B$200),NETWORKDAYS($AI255,$K255,1)),"")</f>
        <v/>
      </c>
      <c r="AN255" s="92" t="str">
        <f ca="1">IF(L255&lt;&gt;"",IFERROR(NETWORKDAYS.INTL($AI255,$L255,1,项目参数!$B$2:$B$200),NETWORKDAYS($AI255,$L255,1)),"")</f>
        <v/>
      </c>
    </row>
    <row r="256" spans="1:40">
      <c r="A256">
        <f ca="1">IF('临-间接'!F256="(空白)","",'临-间接'!F256)</f>
        <v>0</v>
      </c>
      <c r="B256">
        <f ca="1">IF('临-间接'!G256="(空白)","",'临-间接'!G256)</f>
        <v>0</v>
      </c>
      <c r="C256">
        <f ca="1">IF('临-间接'!I256="(空白)","",'临-间接'!I256)</f>
        <v>0</v>
      </c>
      <c r="D256">
        <f ca="1">IF('临-间接'!J256="(空白)","",'临-间接'!J256)</f>
        <v>0</v>
      </c>
      <c r="E256">
        <f ca="1">IF('临-间接'!K256="(空白)","",'临-间接'!K256)</f>
        <v>0</v>
      </c>
      <c r="F256">
        <f ca="1">IF('临-间接'!H256="(空白)","",'临-间接'!H256)</f>
        <v>0</v>
      </c>
      <c r="G256">
        <f ca="1">IF('临-间接'!L256="(空白)","",'临-间接'!L256)</f>
        <v>0</v>
      </c>
      <c r="H256">
        <f ca="1">IF('临-间接'!M256="(空白)",0,'临-间接'!M256)</f>
        <v>0</v>
      </c>
      <c r="I256" t="str">
        <f ca="1">IF(OR('临-间接'!R256=0,'临-间接'!R256="(空白)"),"",'临-间接'!R256)</f>
        <v/>
      </c>
      <c r="J256" s="34" t="str">
        <f ca="1">IF(OR('临-间接'!N256=0,'临-间接'!N256="(空白)"),"",'临-间接'!N256)</f>
        <v/>
      </c>
      <c r="K256" s="34" t="str">
        <f ca="1">IF(OR('临-间接'!O256=0,'临-间接'!O256="(空白)"),"",'临-间接'!O256)</f>
        <v/>
      </c>
      <c r="L256" s="34" t="str">
        <f ca="1">IF(OR('临-间接'!P256=0,'临-间接'!P256="(空白)"),"",'临-间接'!P256)</f>
        <v/>
      </c>
      <c r="M256">
        <f ca="1">IF('临-间接'!Q256="(空白)",0,'临-间接'!Q256)</f>
        <v>0</v>
      </c>
      <c r="N256" s="97" t="b">
        <f t="shared" ca="1" si="41"/>
        <v>0</v>
      </c>
      <c r="O256" s="97" t="b">
        <f t="shared" ca="1" si="42"/>
        <v>0</v>
      </c>
      <c r="P256" s="97" t="b">
        <f t="shared" ca="1" si="43"/>
        <v>0</v>
      </c>
      <c r="Q256" s="97" t="b">
        <f t="shared" ca="1" si="44"/>
        <v>0</v>
      </c>
      <c r="R256" s="97" t="b">
        <f t="shared" ca="1" si="45"/>
        <v>0</v>
      </c>
      <c r="S256" s="97" t="str">
        <f t="shared" ca="1" si="46"/>
        <v>未开始</v>
      </c>
      <c r="T256" s="97">
        <f ca="1">IF(AND(N256,P256,NOT(Q256)),NETWORKDAYS(K256,AG256,项目参数!$B$2:$B$200),0)</f>
        <v>0</v>
      </c>
      <c r="U256" s="98">
        <f t="shared" ca="1" si="47"/>
        <v>0</v>
      </c>
      <c r="V256" s="117">
        <f t="shared" ca="1" si="48"/>
        <v>0</v>
      </c>
      <c r="W256" s="117">
        <f t="shared" ca="1" si="49"/>
        <v>0</v>
      </c>
      <c r="X256" s="117" t="str">
        <f t="shared" ca="1" si="50"/>
        <v/>
      </c>
      <c r="Y256" s="97">
        <f t="shared" ca="1" si="51"/>
        <v>0</v>
      </c>
      <c r="Z256" s="97">
        <f t="shared" ca="1" si="52"/>
        <v>0</v>
      </c>
      <c r="AA256" s="97">
        <f ca="1">IF(AND(N256,P256,K256&gt;项目信息!$C$18),INT((IF(Q256,L256,K256)-项目信息!$C$18)/30)+1,0)</f>
        <v>0</v>
      </c>
      <c r="AB256" s="97" t="str">
        <f ca="1">IF(N256,WEEKNUM(IF(L256&lt;&gt;"",L256,IF(K256&lt;&gt;"",K256,J256)-项目信息!$C$18)+1),"")</f>
        <v/>
      </c>
      <c r="AC256" s="97" t="str">
        <f ca="1">IFERROR(VLOOKUP(VLOOKUP(G256,内部通讯录!$B:$F,5,FALSE),项目参数!$I$14:$J$21,2,FALSE),"")</f>
        <v/>
      </c>
      <c r="AD256" s="97" t="str">
        <f ca="1">IF($N256,$AC256*V256/项目参数!$J$29,"")</f>
        <v/>
      </c>
      <c r="AE256" s="97" t="str">
        <f ca="1">IF($N256,$AC256*W256/项目参数!$J$29,"")</f>
        <v/>
      </c>
      <c r="AF256" s="99" t="str">
        <f ca="1">IF(OR('临-间接'!S256=0,'临-间接'!S256="(空白)"),"",'临-间接'!S256)</f>
        <v/>
      </c>
      <c r="AG256" s="34" t="str">
        <f ca="1">IF(P256,IF(L256&lt;&gt;"", L256, IF(OR(I256="暂停",I256="取消"), IFERROR(WORKDAY.INTL($K256,$M256*$H256,1,项目参数!$B$2:$B$200),WORKDAY($K256,$M256*$H256,1)),TODAY())),"")</f>
        <v/>
      </c>
      <c r="AH256">
        <f ca="1">IF(AND(N256,P256),IF('临-间接'!T256="(空白)",0,'临-间接'!T256),0)</f>
        <v>0</v>
      </c>
      <c r="AI256" s="34" t="str">
        <f ca="1">IF($N256,VLOOKUP($B256,项目阶段与里程碑!$B:$E,3,FALSE),"")</f>
        <v/>
      </c>
      <c r="AJ256" s="34" t="str">
        <f ca="1">IF($N256,VLOOKUP($B256,项目阶段与里程碑!$B:$E,4,FALSE),"")</f>
        <v/>
      </c>
      <c r="AK256" s="34" t="str">
        <f t="shared" ca="1" si="53"/>
        <v/>
      </c>
      <c r="AL256" s="92" t="str">
        <f ca="1">IF($AK256&lt;&gt;"",IFERROR(NETWORKDAYS.INTL($AI256,$AK256,1,项目参数!$B$2:$B$200),NETWORKDAYS($AI256,$AK256,1)),"")</f>
        <v/>
      </c>
      <c r="AM256" s="92" t="str">
        <f ca="1">IF(K256&lt;&gt;"",IFERROR(NETWORKDAYS.INTL($AI256,$K256,1,项目参数!$B$2:$B$200),NETWORKDAYS($AI256,$K256,1)),"")</f>
        <v/>
      </c>
      <c r="AN256" s="92" t="str">
        <f ca="1">IF(L256&lt;&gt;"",IFERROR(NETWORKDAYS.INTL($AI256,$L256,1,项目参数!$B$2:$B$200),NETWORKDAYS($AI256,$L256,1)),"")</f>
        <v/>
      </c>
    </row>
    <row r="257" spans="1:40">
      <c r="A257">
        <f ca="1">IF('临-间接'!F257="(空白)","",'临-间接'!F257)</f>
        <v>0</v>
      </c>
      <c r="B257">
        <f ca="1">IF('临-间接'!G257="(空白)","",'临-间接'!G257)</f>
        <v>0</v>
      </c>
      <c r="C257">
        <f ca="1">IF('临-间接'!I257="(空白)","",'临-间接'!I257)</f>
        <v>0</v>
      </c>
      <c r="D257">
        <f ca="1">IF('临-间接'!J257="(空白)","",'临-间接'!J257)</f>
        <v>0</v>
      </c>
      <c r="E257">
        <f ca="1">IF('临-间接'!K257="(空白)","",'临-间接'!K257)</f>
        <v>0</v>
      </c>
      <c r="F257">
        <f ca="1">IF('临-间接'!H257="(空白)","",'临-间接'!H257)</f>
        <v>0</v>
      </c>
      <c r="G257">
        <f ca="1">IF('临-间接'!L257="(空白)","",'临-间接'!L257)</f>
        <v>0</v>
      </c>
      <c r="H257">
        <f ca="1">IF('临-间接'!M257="(空白)",0,'临-间接'!M257)</f>
        <v>0</v>
      </c>
      <c r="I257" t="str">
        <f ca="1">IF(OR('临-间接'!R257=0,'临-间接'!R257="(空白)"),"",'临-间接'!R257)</f>
        <v/>
      </c>
      <c r="J257" s="34" t="str">
        <f ca="1">IF(OR('临-间接'!N257=0,'临-间接'!N257="(空白)"),"",'临-间接'!N257)</f>
        <v/>
      </c>
      <c r="K257" s="34" t="str">
        <f ca="1">IF(OR('临-间接'!O257=0,'临-间接'!O257="(空白)"),"",'临-间接'!O257)</f>
        <v/>
      </c>
      <c r="L257" s="34" t="str">
        <f ca="1">IF(OR('临-间接'!P257=0,'临-间接'!P257="(空白)"),"",'临-间接'!P257)</f>
        <v/>
      </c>
      <c r="M257">
        <f ca="1">IF('临-间接'!Q257="(空白)",0,'临-间接'!Q257)</f>
        <v>0</v>
      </c>
      <c r="N257" s="97" t="b">
        <f t="shared" ca="1" si="41"/>
        <v>0</v>
      </c>
      <c r="O257" s="97" t="b">
        <f t="shared" ca="1" si="42"/>
        <v>0</v>
      </c>
      <c r="P257" s="97" t="b">
        <f t="shared" ca="1" si="43"/>
        <v>0</v>
      </c>
      <c r="Q257" s="97" t="b">
        <f t="shared" ca="1" si="44"/>
        <v>0</v>
      </c>
      <c r="R257" s="97" t="b">
        <f t="shared" ca="1" si="45"/>
        <v>0</v>
      </c>
      <c r="S257" s="97" t="str">
        <f t="shared" ca="1" si="46"/>
        <v>未开始</v>
      </c>
      <c r="T257" s="97">
        <f ca="1">IF(AND(N257,P257,NOT(Q257)),NETWORKDAYS(K257,AG257,项目参数!$B$2:$B$200),0)</f>
        <v>0</v>
      </c>
      <c r="U257" s="98">
        <f t="shared" ca="1" si="47"/>
        <v>0</v>
      </c>
      <c r="V257" s="117">
        <f t="shared" ca="1" si="48"/>
        <v>0</v>
      </c>
      <c r="W257" s="117">
        <f t="shared" ca="1" si="49"/>
        <v>0</v>
      </c>
      <c r="X257" s="117" t="str">
        <f t="shared" ca="1" si="50"/>
        <v/>
      </c>
      <c r="Y257" s="97">
        <f t="shared" ca="1" si="51"/>
        <v>0</v>
      </c>
      <c r="Z257" s="97">
        <f t="shared" ca="1" si="52"/>
        <v>0</v>
      </c>
      <c r="AA257" s="97">
        <f ca="1">IF(AND(N257,P257,K257&gt;项目信息!$C$18),INT((IF(Q257,L257,K257)-项目信息!$C$18)/30)+1,0)</f>
        <v>0</v>
      </c>
      <c r="AB257" s="97" t="str">
        <f ca="1">IF(N257,WEEKNUM(IF(L257&lt;&gt;"",L257,IF(K257&lt;&gt;"",K257,J257)-项目信息!$C$18)+1),"")</f>
        <v/>
      </c>
      <c r="AC257" s="97" t="str">
        <f ca="1">IFERROR(VLOOKUP(VLOOKUP(G257,内部通讯录!$B:$F,5,FALSE),项目参数!$I$14:$J$21,2,FALSE),"")</f>
        <v/>
      </c>
      <c r="AD257" s="97" t="str">
        <f ca="1">IF($N257,$AC257*V257/项目参数!$J$29,"")</f>
        <v/>
      </c>
      <c r="AE257" s="97" t="str">
        <f ca="1">IF($N257,$AC257*W257/项目参数!$J$29,"")</f>
        <v/>
      </c>
      <c r="AF257" s="99" t="str">
        <f ca="1">IF(OR('临-间接'!S257=0,'临-间接'!S257="(空白)"),"",'临-间接'!S257)</f>
        <v/>
      </c>
      <c r="AG257" s="34" t="str">
        <f ca="1">IF(P257,IF(L257&lt;&gt;"", L257, IF(OR(I257="暂停",I257="取消"), IFERROR(WORKDAY.INTL($K257,$M257*$H257,1,项目参数!$B$2:$B$200),WORKDAY($K257,$M257*$H257,1)),TODAY())),"")</f>
        <v/>
      </c>
      <c r="AH257">
        <f ca="1">IF(AND(N257,P257),IF('临-间接'!T257="(空白)",0,'临-间接'!T257),0)</f>
        <v>0</v>
      </c>
      <c r="AI257" s="34" t="str">
        <f ca="1">IF($N257,VLOOKUP($B257,项目阶段与里程碑!$B:$E,3,FALSE),"")</f>
        <v/>
      </c>
      <c r="AJ257" s="34" t="str">
        <f ca="1">IF($N257,VLOOKUP($B257,项目阶段与里程碑!$B:$E,4,FALSE),"")</f>
        <v/>
      </c>
      <c r="AK257" s="34" t="str">
        <f t="shared" ca="1" si="53"/>
        <v/>
      </c>
      <c r="AL257" s="92" t="str">
        <f ca="1">IF($AK257&lt;&gt;"",IFERROR(NETWORKDAYS.INTL($AI257,$AK257,1,项目参数!$B$2:$B$200),NETWORKDAYS($AI257,$AK257,1)),"")</f>
        <v/>
      </c>
      <c r="AM257" s="92" t="str">
        <f ca="1">IF(K257&lt;&gt;"",IFERROR(NETWORKDAYS.INTL($AI257,$K257,1,项目参数!$B$2:$B$200),NETWORKDAYS($AI257,$K257,1)),"")</f>
        <v/>
      </c>
      <c r="AN257" s="92" t="str">
        <f ca="1">IF(L257&lt;&gt;"",IFERROR(NETWORKDAYS.INTL($AI257,$L257,1,项目参数!$B$2:$B$200),NETWORKDAYS($AI257,$L257,1)),"")</f>
        <v/>
      </c>
    </row>
    <row r="258" spans="1:40">
      <c r="A258">
        <f ca="1">IF('临-间接'!F258="(空白)","",'临-间接'!F258)</f>
        <v>0</v>
      </c>
      <c r="B258">
        <f ca="1">IF('临-间接'!G258="(空白)","",'临-间接'!G258)</f>
        <v>0</v>
      </c>
      <c r="C258">
        <f ca="1">IF('临-间接'!I258="(空白)","",'临-间接'!I258)</f>
        <v>0</v>
      </c>
      <c r="D258">
        <f ca="1">IF('临-间接'!J258="(空白)","",'临-间接'!J258)</f>
        <v>0</v>
      </c>
      <c r="E258">
        <f ca="1">IF('临-间接'!K258="(空白)","",'临-间接'!K258)</f>
        <v>0</v>
      </c>
      <c r="F258">
        <f ca="1">IF('临-间接'!H258="(空白)","",'临-间接'!H258)</f>
        <v>0</v>
      </c>
      <c r="G258">
        <f ca="1">IF('临-间接'!L258="(空白)","",'临-间接'!L258)</f>
        <v>0</v>
      </c>
      <c r="H258">
        <f ca="1">IF('临-间接'!M258="(空白)",0,'临-间接'!M258)</f>
        <v>0</v>
      </c>
      <c r="I258" t="str">
        <f ca="1">IF(OR('临-间接'!R258=0,'临-间接'!R258="(空白)"),"",'临-间接'!R258)</f>
        <v/>
      </c>
      <c r="J258" s="34" t="str">
        <f ca="1">IF(OR('临-间接'!N258=0,'临-间接'!N258="(空白)"),"",'临-间接'!N258)</f>
        <v/>
      </c>
      <c r="K258" s="34" t="str">
        <f ca="1">IF(OR('临-间接'!O258=0,'临-间接'!O258="(空白)"),"",'临-间接'!O258)</f>
        <v/>
      </c>
      <c r="L258" s="34" t="str">
        <f ca="1">IF(OR('临-间接'!P258=0,'临-间接'!P258="(空白)"),"",'临-间接'!P258)</f>
        <v/>
      </c>
      <c r="M258">
        <f ca="1">IF('临-间接'!Q258="(空白)",0,'临-间接'!Q258)</f>
        <v>0</v>
      </c>
      <c r="N258" s="97" t="b">
        <f t="shared" ca="1" si="41"/>
        <v>0</v>
      </c>
      <c r="O258" s="97" t="b">
        <f t="shared" ca="1" si="42"/>
        <v>0</v>
      </c>
      <c r="P258" s="97" t="b">
        <f t="shared" ca="1" si="43"/>
        <v>0</v>
      </c>
      <c r="Q258" s="97" t="b">
        <f t="shared" ca="1" si="44"/>
        <v>0</v>
      </c>
      <c r="R258" s="97" t="b">
        <f t="shared" ca="1" si="45"/>
        <v>0</v>
      </c>
      <c r="S258" s="97" t="str">
        <f t="shared" ca="1" si="46"/>
        <v>未开始</v>
      </c>
      <c r="T258" s="97">
        <f ca="1">IF(AND(N258,P258,NOT(Q258)),NETWORKDAYS(K258,AG258,项目参数!$B$2:$B$200),0)</f>
        <v>0</v>
      </c>
      <c r="U258" s="98">
        <f t="shared" ca="1" si="47"/>
        <v>0</v>
      </c>
      <c r="V258" s="117">
        <f t="shared" ca="1" si="48"/>
        <v>0</v>
      </c>
      <c r="W258" s="117">
        <f t="shared" ca="1" si="49"/>
        <v>0</v>
      </c>
      <c r="X258" s="117" t="str">
        <f t="shared" ca="1" si="50"/>
        <v/>
      </c>
      <c r="Y258" s="97">
        <f t="shared" ca="1" si="51"/>
        <v>0</v>
      </c>
      <c r="Z258" s="97">
        <f t="shared" ca="1" si="52"/>
        <v>0</v>
      </c>
      <c r="AA258" s="97">
        <f ca="1">IF(AND(N258,P258,K258&gt;项目信息!$C$18),INT((IF(Q258,L258,K258)-项目信息!$C$18)/30)+1,0)</f>
        <v>0</v>
      </c>
      <c r="AB258" s="97" t="str">
        <f ca="1">IF(N258,WEEKNUM(IF(L258&lt;&gt;"",L258,IF(K258&lt;&gt;"",K258,J258)-项目信息!$C$18)+1),"")</f>
        <v/>
      </c>
      <c r="AC258" s="97" t="str">
        <f ca="1">IFERROR(VLOOKUP(VLOOKUP(G258,内部通讯录!$B:$F,5,FALSE),项目参数!$I$14:$J$21,2,FALSE),"")</f>
        <v/>
      </c>
      <c r="AD258" s="97" t="str">
        <f ca="1">IF($N258,$AC258*V258/项目参数!$J$29,"")</f>
        <v/>
      </c>
      <c r="AE258" s="97" t="str">
        <f ca="1">IF($N258,$AC258*W258/项目参数!$J$29,"")</f>
        <v/>
      </c>
      <c r="AF258" s="99" t="str">
        <f ca="1">IF(OR('临-间接'!S258=0,'临-间接'!S258="(空白)"),"",'临-间接'!S258)</f>
        <v/>
      </c>
      <c r="AG258" s="34" t="str">
        <f ca="1">IF(P258,IF(L258&lt;&gt;"", L258, IF(OR(I258="暂停",I258="取消"), IFERROR(WORKDAY.INTL($K258,$M258*$H258,1,项目参数!$B$2:$B$200),WORKDAY($K258,$M258*$H258,1)),TODAY())),"")</f>
        <v/>
      </c>
      <c r="AH258">
        <f ca="1">IF(AND(N258,P258),IF('临-间接'!T258="(空白)",0,'临-间接'!T258),0)</f>
        <v>0</v>
      </c>
      <c r="AI258" s="34" t="str">
        <f ca="1">IF($N258,VLOOKUP($B258,项目阶段与里程碑!$B:$E,3,FALSE),"")</f>
        <v/>
      </c>
      <c r="AJ258" s="34" t="str">
        <f ca="1">IF($N258,VLOOKUP($B258,项目阶段与里程碑!$B:$E,4,FALSE),"")</f>
        <v/>
      </c>
      <c r="AK258" s="34" t="str">
        <f t="shared" ca="1" si="53"/>
        <v/>
      </c>
      <c r="AL258" s="92" t="str">
        <f ca="1">IF($AK258&lt;&gt;"",IFERROR(NETWORKDAYS.INTL($AI258,$AK258,1,项目参数!$B$2:$B$200),NETWORKDAYS($AI258,$AK258,1)),"")</f>
        <v/>
      </c>
      <c r="AM258" s="92" t="str">
        <f ca="1">IF(K258&lt;&gt;"",IFERROR(NETWORKDAYS.INTL($AI258,$K258,1,项目参数!$B$2:$B$200),NETWORKDAYS($AI258,$K258,1)),"")</f>
        <v/>
      </c>
      <c r="AN258" s="92" t="str">
        <f ca="1">IF(L258&lt;&gt;"",IFERROR(NETWORKDAYS.INTL($AI258,$L258,1,项目参数!$B$2:$B$200),NETWORKDAYS($AI258,$L258,1)),"")</f>
        <v/>
      </c>
    </row>
    <row r="259" spans="1:40">
      <c r="A259">
        <f ca="1">IF('临-间接'!F259="(空白)","",'临-间接'!F259)</f>
        <v>0</v>
      </c>
      <c r="B259">
        <f ca="1">IF('临-间接'!G259="(空白)","",'临-间接'!G259)</f>
        <v>0</v>
      </c>
      <c r="C259">
        <f ca="1">IF('临-间接'!I259="(空白)","",'临-间接'!I259)</f>
        <v>0</v>
      </c>
      <c r="D259">
        <f ca="1">IF('临-间接'!J259="(空白)","",'临-间接'!J259)</f>
        <v>0</v>
      </c>
      <c r="E259">
        <f ca="1">IF('临-间接'!K259="(空白)","",'临-间接'!K259)</f>
        <v>0</v>
      </c>
      <c r="F259">
        <f ca="1">IF('临-间接'!H259="(空白)","",'临-间接'!H259)</f>
        <v>0</v>
      </c>
      <c r="G259">
        <f ca="1">IF('临-间接'!L259="(空白)","",'临-间接'!L259)</f>
        <v>0</v>
      </c>
      <c r="H259">
        <f ca="1">IF('临-间接'!M259="(空白)",0,'临-间接'!M259)</f>
        <v>0</v>
      </c>
      <c r="I259" t="str">
        <f ca="1">IF(OR('临-间接'!R259=0,'临-间接'!R259="(空白)"),"",'临-间接'!R259)</f>
        <v/>
      </c>
      <c r="J259" s="34" t="str">
        <f ca="1">IF(OR('临-间接'!N259=0,'临-间接'!N259="(空白)"),"",'临-间接'!N259)</f>
        <v/>
      </c>
      <c r="K259" s="34" t="str">
        <f ca="1">IF(OR('临-间接'!O259=0,'临-间接'!O259="(空白)"),"",'临-间接'!O259)</f>
        <v/>
      </c>
      <c r="L259" s="34" t="str">
        <f ca="1">IF(OR('临-间接'!P259=0,'临-间接'!P259="(空白)"),"",'临-间接'!P259)</f>
        <v/>
      </c>
      <c r="M259">
        <f ca="1">IF('临-间接'!Q259="(空白)",0,'临-间接'!Q259)</f>
        <v>0</v>
      </c>
      <c r="N259" s="97" t="b">
        <f t="shared" ref="N259:N322" ca="1" si="54">AND(LEN(A259)&gt;0,LEN(F259)&gt;3,LEN(G259)&gt;1,H259&gt;0,OR(J259="",J259=0,J259&gt;40000),OR(K259="",K259=0,K259&gt;40000))</f>
        <v>0</v>
      </c>
      <c r="O259" s="97" t="b">
        <f t="shared" ref="O259:O322" ca="1" si="55">AND(N259,OR(I259="",I259=0,LEN(I259)=0,I259="正常"))</f>
        <v>0</v>
      </c>
      <c r="P259" s="97" t="b">
        <f t="shared" ref="P259:P322" ca="1" si="56">AND(K259&lt;&gt;"",K259&gt;40000)</f>
        <v>0</v>
      </c>
      <c r="Q259" s="97" t="b">
        <f t="shared" ref="Q259:Q322" ca="1" si="57">AND(L259&lt;&gt;"",K259&lt;&gt;"",L259&gt;=K259)</f>
        <v>0</v>
      </c>
      <c r="R259" s="97" t="b">
        <f t="shared" ref="R259:R322" ca="1" si="58">AND(N259,J259="",P259)</f>
        <v>0</v>
      </c>
      <c r="S259" s="97" t="str">
        <f t="shared" ref="S259:S322" ca="1" si="59">IF(F259&lt;&gt;"",IF(OR(I259="正常",I259=""),IF(K259&lt;&gt;"",IF(L259&lt;&gt;"","完成","执行"),"未开始"),I259),"")</f>
        <v>未开始</v>
      </c>
      <c r="T259" s="97">
        <f ca="1">IF(AND(N259,P259,NOT(Q259)),NETWORKDAYS(K259,AG259,项目参数!$B$2:$B$200),0)</f>
        <v>0</v>
      </c>
      <c r="U259" s="98">
        <f t="shared" ref="U259:U322" ca="1" si="60">IF(M259&gt;0,T259/M259,0)</f>
        <v>0</v>
      </c>
      <c r="V259" s="117">
        <f t="shared" ref="V259:V322" ca="1" si="61">IF(AND(N259,P259),AH259+T259,0)</f>
        <v>0</v>
      </c>
      <c r="W259" s="117">
        <f t="shared" ref="W259:W322" ca="1" si="62">IF(AND(O259,Q259),H259,0)</f>
        <v>0</v>
      </c>
      <c r="X259" s="117" t="str">
        <f t="shared" ref="X259:X322" ca="1" si="63">IF(N259,H259*M259,"")</f>
        <v/>
      </c>
      <c r="Y259" s="97">
        <f t="shared" ref="Y259:Y322" ca="1" si="64">IF(AND(O259,P259),H259/V259,0)</f>
        <v>0</v>
      </c>
      <c r="Z259" s="97">
        <f t="shared" ref="Z259:Z322" ca="1" si="65">IF(AND(N259,P259),MONTH(IF(Q259,L259,K259)),0)</f>
        <v>0</v>
      </c>
      <c r="AA259" s="97">
        <f ca="1">IF(AND(N259,P259,K259&gt;项目信息!$C$18),INT((IF(Q259,L259,K259)-项目信息!$C$18)/30)+1,0)</f>
        <v>0</v>
      </c>
      <c r="AB259" s="97" t="str">
        <f ca="1">IF(N259,WEEKNUM(IF(L259&lt;&gt;"",L259,IF(K259&lt;&gt;"",K259,J259)-项目信息!$C$18)+1),"")</f>
        <v/>
      </c>
      <c r="AC259" s="97" t="str">
        <f ca="1">IFERROR(VLOOKUP(VLOOKUP(G259,内部通讯录!$B:$F,5,FALSE),项目参数!$I$14:$J$21,2,FALSE),"")</f>
        <v/>
      </c>
      <c r="AD259" s="97" t="str">
        <f ca="1">IF($N259,$AC259*V259/项目参数!$J$29,"")</f>
        <v/>
      </c>
      <c r="AE259" s="97" t="str">
        <f ca="1">IF($N259,$AC259*W259/项目参数!$J$29,"")</f>
        <v/>
      </c>
      <c r="AF259" s="99" t="str">
        <f ca="1">IF(OR('临-间接'!S259=0,'临-间接'!S259="(空白)"),"",'临-间接'!S259)</f>
        <v/>
      </c>
      <c r="AG259" s="34" t="str">
        <f ca="1">IF(P259,IF(L259&lt;&gt;"", L259, IF(OR(I259="暂停",I259="取消"), IFERROR(WORKDAY.INTL($K259,$M259*$H259,1,项目参数!$B$2:$B$200),WORKDAY($K259,$M259*$H259,1)),TODAY())),"")</f>
        <v/>
      </c>
      <c r="AH259">
        <f ca="1">IF(AND(N259,P259),IF('临-间接'!T259="(空白)",0,'临-间接'!T259),0)</f>
        <v>0</v>
      </c>
      <c r="AI259" s="34" t="str">
        <f ca="1">IF($N259,VLOOKUP($B259,项目阶段与里程碑!$B:$E,3,FALSE),"")</f>
        <v/>
      </c>
      <c r="AJ259" s="34" t="str">
        <f ca="1">IF($N259,VLOOKUP($B259,项目阶段与里程碑!$B:$E,4,FALSE),"")</f>
        <v/>
      </c>
      <c r="AK259" s="34" t="str">
        <f t="shared" ref="AK259:AK322" ca="1" si="66">IF(N259,IF(R259,K259,J259),"")</f>
        <v/>
      </c>
      <c r="AL259" s="92" t="str">
        <f ca="1">IF($AK259&lt;&gt;"",IFERROR(NETWORKDAYS.INTL($AI259,$AK259,1,项目参数!$B$2:$B$200),NETWORKDAYS($AI259,$AK259,1)),"")</f>
        <v/>
      </c>
      <c r="AM259" s="92" t="str">
        <f ca="1">IF(K259&lt;&gt;"",IFERROR(NETWORKDAYS.INTL($AI259,$K259,1,项目参数!$B$2:$B$200),NETWORKDAYS($AI259,$K259,1)),"")</f>
        <v/>
      </c>
      <c r="AN259" s="92" t="str">
        <f ca="1">IF(L259&lt;&gt;"",IFERROR(NETWORKDAYS.INTL($AI259,$L259,1,项目参数!$B$2:$B$200),NETWORKDAYS($AI259,$L259,1)),"")</f>
        <v/>
      </c>
    </row>
    <row r="260" spans="1:40">
      <c r="A260">
        <f ca="1">IF('临-间接'!F260="(空白)","",'临-间接'!F260)</f>
        <v>0</v>
      </c>
      <c r="B260">
        <f ca="1">IF('临-间接'!G260="(空白)","",'临-间接'!G260)</f>
        <v>0</v>
      </c>
      <c r="C260">
        <f ca="1">IF('临-间接'!I260="(空白)","",'临-间接'!I260)</f>
        <v>0</v>
      </c>
      <c r="D260">
        <f ca="1">IF('临-间接'!J260="(空白)","",'临-间接'!J260)</f>
        <v>0</v>
      </c>
      <c r="E260">
        <f ca="1">IF('临-间接'!K260="(空白)","",'临-间接'!K260)</f>
        <v>0</v>
      </c>
      <c r="F260">
        <f ca="1">IF('临-间接'!H260="(空白)","",'临-间接'!H260)</f>
        <v>0</v>
      </c>
      <c r="G260">
        <f ca="1">IF('临-间接'!L260="(空白)","",'临-间接'!L260)</f>
        <v>0</v>
      </c>
      <c r="H260">
        <f ca="1">IF('临-间接'!M260="(空白)",0,'临-间接'!M260)</f>
        <v>0</v>
      </c>
      <c r="I260" t="str">
        <f ca="1">IF(OR('临-间接'!R260=0,'临-间接'!R260="(空白)"),"",'临-间接'!R260)</f>
        <v/>
      </c>
      <c r="J260" s="34" t="str">
        <f ca="1">IF(OR('临-间接'!N260=0,'临-间接'!N260="(空白)"),"",'临-间接'!N260)</f>
        <v/>
      </c>
      <c r="K260" s="34" t="str">
        <f ca="1">IF(OR('临-间接'!O260=0,'临-间接'!O260="(空白)"),"",'临-间接'!O260)</f>
        <v/>
      </c>
      <c r="L260" s="34" t="str">
        <f ca="1">IF(OR('临-间接'!P260=0,'临-间接'!P260="(空白)"),"",'临-间接'!P260)</f>
        <v/>
      </c>
      <c r="M260">
        <f ca="1">IF('临-间接'!Q260="(空白)",0,'临-间接'!Q260)</f>
        <v>0</v>
      </c>
      <c r="N260" s="97" t="b">
        <f t="shared" ca="1" si="54"/>
        <v>0</v>
      </c>
      <c r="O260" s="97" t="b">
        <f t="shared" ca="1" si="55"/>
        <v>0</v>
      </c>
      <c r="P260" s="97" t="b">
        <f t="shared" ca="1" si="56"/>
        <v>0</v>
      </c>
      <c r="Q260" s="97" t="b">
        <f t="shared" ca="1" si="57"/>
        <v>0</v>
      </c>
      <c r="R260" s="97" t="b">
        <f t="shared" ca="1" si="58"/>
        <v>0</v>
      </c>
      <c r="S260" s="97" t="str">
        <f t="shared" ca="1" si="59"/>
        <v>未开始</v>
      </c>
      <c r="T260" s="97">
        <f ca="1">IF(AND(N260,P260,NOT(Q260)),NETWORKDAYS(K260,AG260,项目参数!$B$2:$B$200),0)</f>
        <v>0</v>
      </c>
      <c r="U260" s="98">
        <f t="shared" ca="1" si="60"/>
        <v>0</v>
      </c>
      <c r="V260" s="117">
        <f t="shared" ca="1" si="61"/>
        <v>0</v>
      </c>
      <c r="W260" s="117">
        <f t="shared" ca="1" si="62"/>
        <v>0</v>
      </c>
      <c r="X260" s="117" t="str">
        <f t="shared" ca="1" si="63"/>
        <v/>
      </c>
      <c r="Y260" s="97">
        <f t="shared" ca="1" si="64"/>
        <v>0</v>
      </c>
      <c r="Z260" s="97">
        <f t="shared" ca="1" si="65"/>
        <v>0</v>
      </c>
      <c r="AA260" s="97">
        <f ca="1">IF(AND(N260,P260,K260&gt;项目信息!$C$18),INT((IF(Q260,L260,K260)-项目信息!$C$18)/30)+1,0)</f>
        <v>0</v>
      </c>
      <c r="AB260" s="97" t="str">
        <f ca="1">IF(N260,WEEKNUM(IF(L260&lt;&gt;"",L260,IF(K260&lt;&gt;"",K260,J260)-项目信息!$C$18)+1),"")</f>
        <v/>
      </c>
      <c r="AC260" s="97" t="str">
        <f ca="1">IFERROR(VLOOKUP(VLOOKUP(G260,内部通讯录!$B:$F,5,FALSE),项目参数!$I$14:$J$21,2,FALSE),"")</f>
        <v/>
      </c>
      <c r="AD260" s="97" t="str">
        <f ca="1">IF($N260,$AC260*V260/项目参数!$J$29,"")</f>
        <v/>
      </c>
      <c r="AE260" s="97" t="str">
        <f ca="1">IF($N260,$AC260*W260/项目参数!$J$29,"")</f>
        <v/>
      </c>
      <c r="AF260" s="99" t="str">
        <f ca="1">IF(OR('临-间接'!S260=0,'临-间接'!S260="(空白)"),"",'临-间接'!S260)</f>
        <v/>
      </c>
      <c r="AG260" s="34" t="str">
        <f ca="1">IF(P260,IF(L260&lt;&gt;"", L260, IF(OR(I260="暂停",I260="取消"), IFERROR(WORKDAY.INTL($K260,$M260*$H260,1,项目参数!$B$2:$B$200),WORKDAY($K260,$M260*$H260,1)),TODAY())),"")</f>
        <v/>
      </c>
      <c r="AH260">
        <f ca="1">IF(AND(N260,P260),IF('临-间接'!T260="(空白)",0,'临-间接'!T260),0)</f>
        <v>0</v>
      </c>
      <c r="AI260" s="34" t="str">
        <f ca="1">IF($N260,VLOOKUP($B260,项目阶段与里程碑!$B:$E,3,FALSE),"")</f>
        <v/>
      </c>
      <c r="AJ260" s="34" t="str">
        <f ca="1">IF($N260,VLOOKUP($B260,项目阶段与里程碑!$B:$E,4,FALSE),"")</f>
        <v/>
      </c>
      <c r="AK260" s="34" t="str">
        <f t="shared" ca="1" si="66"/>
        <v/>
      </c>
      <c r="AL260" s="92" t="str">
        <f ca="1">IF($AK260&lt;&gt;"",IFERROR(NETWORKDAYS.INTL($AI260,$AK260,1,项目参数!$B$2:$B$200),NETWORKDAYS($AI260,$AK260,1)),"")</f>
        <v/>
      </c>
      <c r="AM260" s="92" t="str">
        <f ca="1">IF(K260&lt;&gt;"",IFERROR(NETWORKDAYS.INTL($AI260,$K260,1,项目参数!$B$2:$B$200),NETWORKDAYS($AI260,$K260,1)),"")</f>
        <v/>
      </c>
      <c r="AN260" s="92" t="str">
        <f ca="1">IF(L260&lt;&gt;"",IFERROR(NETWORKDAYS.INTL($AI260,$L260,1,项目参数!$B$2:$B$200),NETWORKDAYS($AI260,$L260,1)),"")</f>
        <v/>
      </c>
    </row>
    <row r="261" spans="1:40">
      <c r="A261">
        <f ca="1">IF('临-间接'!F261="(空白)","",'临-间接'!F261)</f>
        <v>0</v>
      </c>
      <c r="B261">
        <f ca="1">IF('临-间接'!G261="(空白)","",'临-间接'!G261)</f>
        <v>0</v>
      </c>
      <c r="C261">
        <f ca="1">IF('临-间接'!I261="(空白)","",'临-间接'!I261)</f>
        <v>0</v>
      </c>
      <c r="D261">
        <f ca="1">IF('临-间接'!J261="(空白)","",'临-间接'!J261)</f>
        <v>0</v>
      </c>
      <c r="E261">
        <f ca="1">IF('临-间接'!K261="(空白)","",'临-间接'!K261)</f>
        <v>0</v>
      </c>
      <c r="F261">
        <f ca="1">IF('临-间接'!H261="(空白)","",'临-间接'!H261)</f>
        <v>0</v>
      </c>
      <c r="G261">
        <f ca="1">IF('临-间接'!L261="(空白)","",'临-间接'!L261)</f>
        <v>0</v>
      </c>
      <c r="H261">
        <f ca="1">IF('临-间接'!M261="(空白)",0,'临-间接'!M261)</f>
        <v>0</v>
      </c>
      <c r="I261" t="str">
        <f ca="1">IF(OR('临-间接'!R261=0,'临-间接'!R261="(空白)"),"",'临-间接'!R261)</f>
        <v/>
      </c>
      <c r="J261" s="34" t="str">
        <f ca="1">IF(OR('临-间接'!N261=0,'临-间接'!N261="(空白)"),"",'临-间接'!N261)</f>
        <v/>
      </c>
      <c r="K261" s="34" t="str">
        <f ca="1">IF(OR('临-间接'!O261=0,'临-间接'!O261="(空白)"),"",'临-间接'!O261)</f>
        <v/>
      </c>
      <c r="L261" s="34" t="str">
        <f ca="1">IF(OR('临-间接'!P261=0,'临-间接'!P261="(空白)"),"",'临-间接'!P261)</f>
        <v/>
      </c>
      <c r="M261">
        <f ca="1">IF('临-间接'!Q261="(空白)",0,'临-间接'!Q261)</f>
        <v>0</v>
      </c>
      <c r="N261" s="97" t="b">
        <f t="shared" ca="1" si="54"/>
        <v>0</v>
      </c>
      <c r="O261" s="97" t="b">
        <f t="shared" ca="1" si="55"/>
        <v>0</v>
      </c>
      <c r="P261" s="97" t="b">
        <f t="shared" ca="1" si="56"/>
        <v>0</v>
      </c>
      <c r="Q261" s="97" t="b">
        <f t="shared" ca="1" si="57"/>
        <v>0</v>
      </c>
      <c r="R261" s="97" t="b">
        <f t="shared" ca="1" si="58"/>
        <v>0</v>
      </c>
      <c r="S261" s="97" t="str">
        <f t="shared" ca="1" si="59"/>
        <v>未开始</v>
      </c>
      <c r="T261" s="97">
        <f ca="1">IF(AND(N261,P261,NOT(Q261)),NETWORKDAYS(K261,AG261,项目参数!$B$2:$B$200),0)</f>
        <v>0</v>
      </c>
      <c r="U261" s="98">
        <f t="shared" ca="1" si="60"/>
        <v>0</v>
      </c>
      <c r="V261" s="117">
        <f t="shared" ca="1" si="61"/>
        <v>0</v>
      </c>
      <c r="W261" s="117">
        <f t="shared" ca="1" si="62"/>
        <v>0</v>
      </c>
      <c r="X261" s="117" t="str">
        <f t="shared" ca="1" si="63"/>
        <v/>
      </c>
      <c r="Y261" s="97">
        <f t="shared" ca="1" si="64"/>
        <v>0</v>
      </c>
      <c r="Z261" s="97">
        <f t="shared" ca="1" si="65"/>
        <v>0</v>
      </c>
      <c r="AA261" s="97">
        <f ca="1">IF(AND(N261,P261,K261&gt;项目信息!$C$18),INT((IF(Q261,L261,K261)-项目信息!$C$18)/30)+1,0)</f>
        <v>0</v>
      </c>
      <c r="AB261" s="97" t="str">
        <f ca="1">IF(N261,WEEKNUM(IF(L261&lt;&gt;"",L261,IF(K261&lt;&gt;"",K261,J261)-项目信息!$C$18)+1),"")</f>
        <v/>
      </c>
      <c r="AC261" s="97" t="str">
        <f ca="1">IFERROR(VLOOKUP(VLOOKUP(G261,内部通讯录!$B:$F,5,FALSE),项目参数!$I$14:$J$21,2,FALSE),"")</f>
        <v/>
      </c>
      <c r="AD261" s="97" t="str">
        <f ca="1">IF($N261,$AC261*V261/项目参数!$J$29,"")</f>
        <v/>
      </c>
      <c r="AE261" s="97" t="str">
        <f ca="1">IF($N261,$AC261*W261/项目参数!$J$29,"")</f>
        <v/>
      </c>
      <c r="AF261" s="99" t="str">
        <f ca="1">IF(OR('临-间接'!S261=0,'临-间接'!S261="(空白)"),"",'临-间接'!S261)</f>
        <v/>
      </c>
      <c r="AG261" s="34" t="str">
        <f ca="1">IF(P261,IF(L261&lt;&gt;"", L261, IF(OR(I261="暂停",I261="取消"), IFERROR(WORKDAY.INTL($K261,$M261*$H261,1,项目参数!$B$2:$B$200),WORKDAY($K261,$M261*$H261,1)),TODAY())),"")</f>
        <v/>
      </c>
      <c r="AH261">
        <f ca="1">IF(AND(N261,P261),IF('临-间接'!T261="(空白)",0,'临-间接'!T261),0)</f>
        <v>0</v>
      </c>
      <c r="AI261" s="34" t="str">
        <f ca="1">IF($N261,VLOOKUP($B261,项目阶段与里程碑!$B:$E,3,FALSE),"")</f>
        <v/>
      </c>
      <c r="AJ261" s="34" t="str">
        <f ca="1">IF($N261,VLOOKUP($B261,项目阶段与里程碑!$B:$E,4,FALSE),"")</f>
        <v/>
      </c>
      <c r="AK261" s="34" t="str">
        <f t="shared" ca="1" si="66"/>
        <v/>
      </c>
      <c r="AL261" s="92" t="str">
        <f ca="1">IF($AK261&lt;&gt;"",IFERROR(NETWORKDAYS.INTL($AI261,$AK261,1,项目参数!$B$2:$B$200),NETWORKDAYS($AI261,$AK261,1)),"")</f>
        <v/>
      </c>
      <c r="AM261" s="92" t="str">
        <f ca="1">IF(K261&lt;&gt;"",IFERROR(NETWORKDAYS.INTL($AI261,$K261,1,项目参数!$B$2:$B$200),NETWORKDAYS($AI261,$K261,1)),"")</f>
        <v/>
      </c>
      <c r="AN261" s="92" t="str">
        <f ca="1">IF(L261&lt;&gt;"",IFERROR(NETWORKDAYS.INTL($AI261,$L261,1,项目参数!$B$2:$B$200),NETWORKDAYS($AI261,$L261,1)),"")</f>
        <v/>
      </c>
    </row>
    <row r="262" spans="1:40">
      <c r="A262">
        <f ca="1">IF('临-间接'!F262="(空白)","",'临-间接'!F262)</f>
        <v>0</v>
      </c>
      <c r="B262">
        <f ca="1">IF('临-间接'!G262="(空白)","",'临-间接'!G262)</f>
        <v>0</v>
      </c>
      <c r="C262">
        <f ca="1">IF('临-间接'!I262="(空白)","",'临-间接'!I262)</f>
        <v>0</v>
      </c>
      <c r="D262">
        <f ca="1">IF('临-间接'!J262="(空白)","",'临-间接'!J262)</f>
        <v>0</v>
      </c>
      <c r="E262">
        <f ca="1">IF('临-间接'!K262="(空白)","",'临-间接'!K262)</f>
        <v>0</v>
      </c>
      <c r="F262">
        <f ca="1">IF('临-间接'!H262="(空白)","",'临-间接'!H262)</f>
        <v>0</v>
      </c>
      <c r="G262">
        <f ca="1">IF('临-间接'!L262="(空白)","",'临-间接'!L262)</f>
        <v>0</v>
      </c>
      <c r="H262">
        <f ca="1">IF('临-间接'!M262="(空白)",0,'临-间接'!M262)</f>
        <v>0</v>
      </c>
      <c r="I262" t="str">
        <f ca="1">IF(OR('临-间接'!R262=0,'临-间接'!R262="(空白)"),"",'临-间接'!R262)</f>
        <v/>
      </c>
      <c r="J262" s="34" t="str">
        <f ca="1">IF(OR('临-间接'!N262=0,'临-间接'!N262="(空白)"),"",'临-间接'!N262)</f>
        <v/>
      </c>
      <c r="K262" s="34" t="str">
        <f ca="1">IF(OR('临-间接'!O262=0,'临-间接'!O262="(空白)"),"",'临-间接'!O262)</f>
        <v/>
      </c>
      <c r="L262" s="34" t="str">
        <f ca="1">IF(OR('临-间接'!P262=0,'临-间接'!P262="(空白)"),"",'临-间接'!P262)</f>
        <v/>
      </c>
      <c r="M262">
        <f ca="1">IF('临-间接'!Q262="(空白)",0,'临-间接'!Q262)</f>
        <v>0</v>
      </c>
      <c r="N262" s="97" t="b">
        <f t="shared" ca="1" si="54"/>
        <v>0</v>
      </c>
      <c r="O262" s="97" t="b">
        <f t="shared" ca="1" si="55"/>
        <v>0</v>
      </c>
      <c r="P262" s="97" t="b">
        <f t="shared" ca="1" si="56"/>
        <v>0</v>
      </c>
      <c r="Q262" s="97" t="b">
        <f t="shared" ca="1" si="57"/>
        <v>0</v>
      </c>
      <c r="R262" s="97" t="b">
        <f t="shared" ca="1" si="58"/>
        <v>0</v>
      </c>
      <c r="S262" s="97" t="str">
        <f t="shared" ca="1" si="59"/>
        <v>未开始</v>
      </c>
      <c r="T262" s="97">
        <f ca="1">IF(AND(N262,P262,NOT(Q262)),NETWORKDAYS(K262,AG262,项目参数!$B$2:$B$200),0)</f>
        <v>0</v>
      </c>
      <c r="U262" s="98">
        <f t="shared" ca="1" si="60"/>
        <v>0</v>
      </c>
      <c r="V262" s="117">
        <f t="shared" ca="1" si="61"/>
        <v>0</v>
      </c>
      <c r="W262" s="117">
        <f t="shared" ca="1" si="62"/>
        <v>0</v>
      </c>
      <c r="X262" s="117" t="str">
        <f t="shared" ca="1" si="63"/>
        <v/>
      </c>
      <c r="Y262" s="97">
        <f t="shared" ca="1" si="64"/>
        <v>0</v>
      </c>
      <c r="Z262" s="97">
        <f t="shared" ca="1" si="65"/>
        <v>0</v>
      </c>
      <c r="AA262" s="97">
        <f ca="1">IF(AND(N262,P262,K262&gt;项目信息!$C$18),INT((IF(Q262,L262,K262)-项目信息!$C$18)/30)+1,0)</f>
        <v>0</v>
      </c>
      <c r="AB262" s="97" t="str">
        <f ca="1">IF(N262,WEEKNUM(IF(L262&lt;&gt;"",L262,IF(K262&lt;&gt;"",K262,J262)-项目信息!$C$18)+1),"")</f>
        <v/>
      </c>
      <c r="AC262" s="97" t="str">
        <f ca="1">IFERROR(VLOOKUP(VLOOKUP(G262,内部通讯录!$B:$F,5,FALSE),项目参数!$I$14:$J$21,2,FALSE),"")</f>
        <v/>
      </c>
      <c r="AD262" s="97" t="str">
        <f ca="1">IF($N262,$AC262*V262/项目参数!$J$29,"")</f>
        <v/>
      </c>
      <c r="AE262" s="97" t="str">
        <f ca="1">IF($N262,$AC262*W262/项目参数!$J$29,"")</f>
        <v/>
      </c>
      <c r="AF262" s="99" t="str">
        <f ca="1">IF(OR('临-间接'!S262=0,'临-间接'!S262="(空白)"),"",'临-间接'!S262)</f>
        <v/>
      </c>
      <c r="AG262" s="34" t="str">
        <f ca="1">IF(P262,IF(L262&lt;&gt;"", L262, IF(OR(I262="暂停",I262="取消"), IFERROR(WORKDAY.INTL($K262,$M262*$H262,1,项目参数!$B$2:$B$200),WORKDAY($K262,$M262*$H262,1)),TODAY())),"")</f>
        <v/>
      </c>
      <c r="AH262">
        <f ca="1">IF(AND(N262,P262),IF('临-间接'!T262="(空白)",0,'临-间接'!T262),0)</f>
        <v>0</v>
      </c>
      <c r="AI262" s="34" t="str">
        <f ca="1">IF($N262,VLOOKUP($B262,项目阶段与里程碑!$B:$E,3,FALSE),"")</f>
        <v/>
      </c>
      <c r="AJ262" s="34" t="str">
        <f ca="1">IF($N262,VLOOKUP($B262,项目阶段与里程碑!$B:$E,4,FALSE),"")</f>
        <v/>
      </c>
      <c r="AK262" s="34" t="str">
        <f t="shared" ca="1" si="66"/>
        <v/>
      </c>
      <c r="AL262" s="92" t="str">
        <f ca="1">IF($AK262&lt;&gt;"",IFERROR(NETWORKDAYS.INTL($AI262,$AK262,1,项目参数!$B$2:$B$200),NETWORKDAYS($AI262,$AK262,1)),"")</f>
        <v/>
      </c>
      <c r="AM262" s="92" t="str">
        <f ca="1">IF(K262&lt;&gt;"",IFERROR(NETWORKDAYS.INTL($AI262,$K262,1,项目参数!$B$2:$B$200),NETWORKDAYS($AI262,$K262,1)),"")</f>
        <v/>
      </c>
      <c r="AN262" s="92" t="str">
        <f ca="1">IF(L262&lt;&gt;"",IFERROR(NETWORKDAYS.INTL($AI262,$L262,1,项目参数!$B$2:$B$200),NETWORKDAYS($AI262,$L262,1)),"")</f>
        <v/>
      </c>
    </row>
    <row r="263" spans="1:40">
      <c r="A263">
        <f ca="1">IF('临-间接'!F263="(空白)","",'临-间接'!F263)</f>
        <v>0</v>
      </c>
      <c r="B263">
        <f ca="1">IF('临-间接'!G263="(空白)","",'临-间接'!G263)</f>
        <v>0</v>
      </c>
      <c r="C263">
        <f ca="1">IF('临-间接'!I263="(空白)","",'临-间接'!I263)</f>
        <v>0</v>
      </c>
      <c r="D263">
        <f ca="1">IF('临-间接'!J263="(空白)","",'临-间接'!J263)</f>
        <v>0</v>
      </c>
      <c r="E263">
        <f ca="1">IF('临-间接'!K263="(空白)","",'临-间接'!K263)</f>
        <v>0</v>
      </c>
      <c r="F263">
        <f ca="1">IF('临-间接'!H263="(空白)","",'临-间接'!H263)</f>
        <v>0</v>
      </c>
      <c r="G263">
        <f ca="1">IF('临-间接'!L263="(空白)","",'临-间接'!L263)</f>
        <v>0</v>
      </c>
      <c r="H263">
        <f ca="1">IF('临-间接'!M263="(空白)",0,'临-间接'!M263)</f>
        <v>0</v>
      </c>
      <c r="I263" t="str">
        <f ca="1">IF(OR('临-间接'!R263=0,'临-间接'!R263="(空白)"),"",'临-间接'!R263)</f>
        <v/>
      </c>
      <c r="J263" s="34" t="str">
        <f ca="1">IF(OR('临-间接'!N263=0,'临-间接'!N263="(空白)"),"",'临-间接'!N263)</f>
        <v/>
      </c>
      <c r="K263" s="34" t="str">
        <f ca="1">IF(OR('临-间接'!O263=0,'临-间接'!O263="(空白)"),"",'临-间接'!O263)</f>
        <v/>
      </c>
      <c r="L263" s="34" t="str">
        <f ca="1">IF(OR('临-间接'!P263=0,'临-间接'!P263="(空白)"),"",'临-间接'!P263)</f>
        <v/>
      </c>
      <c r="M263">
        <f ca="1">IF('临-间接'!Q263="(空白)",0,'临-间接'!Q263)</f>
        <v>0</v>
      </c>
      <c r="N263" s="97" t="b">
        <f t="shared" ca="1" si="54"/>
        <v>0</v>
      </c>
      <c r="O263" s="97" t="b">
        <f t="shared" ca="1" si="55"/>
        <v>0</v>
      </c>
      <c r="P263" s="97" t="b">
        <f t="shared" ca="1" si="56"/>
        <v>0</v>
      </c>
      <c r="Q263" s="97" t="b">
        <f t="shared" ca="1" si="57"/>
        <v>0</v>
      </c>
      <c r="R263" s="97" t="b">
        <f t="shared" ca="1" si="58"/>
        <v>0</v>
      </c>
      <c r="S263" s="97" t="str">
        <f t="shared" ca="1" si="59"/>
        <v>未开始</v>
      </c>
      <c r="T263" s="97">
        <f ca="1">IF(AND(N263,P263,NOT(Q263)),NETWORKDAYS(K263,AG263,项目参数!$B$2:$B$200),0)</f>
        <v>0</v>
      </c>
      <c r="U263" s="98">
        <f t="shared" ca="1" si="60"/>
        <v>0</v>
      </c>
      <c r="V263" s="117">
        <f t="shared" ca="1" si="61"/>
        <v>0</v>
      </c>
      <c r="W263" s="117">
        <f t="shared" ca="1" si="62"/>
        <v>0</v>
      </c>
      <c r="X263" s="117" t="str">
        <f t="shared" ca="1" si="63"/>
        <v/>
      </c>
      <c r="Y263" s="97">
        <f t="shared" ca="1" si="64"/>
        <v>0</v>
      </c>
      <c r="Z263" s="97">
        <f t="shared" ca="1" si="65"/>
        <v>0</v>
      </c>
      <c r="AA263" s="97">
        <f ca="1">IF(AND(N263,P263,K263&gt;项目信息!$C$18),INT((IF(Q263,L263,K263)-项目信息!$C$18)/30)+1,0)</f>
        <v>0</v>
      </c>
      <c r="AB263" s="97" t="str">
        <f ca="1">IF(N263,WEEKNUM(IF(L263&lt;&gt;"",L263,IF(K263&lt;&gt;"",K263,J263)-项目信息!$C$18)+1),"")</f>
        <v/>
      </c>
      <c r="AC263" s="97" t="str">
        <f ca="1">IFERROR(VLOOKUP(VLOOKUP(G263,内部通讯录!$B:$F,5,FALSE),项目参数!$I$14:$J$21,2,FALSE),"")</f>
        <v/>
      </c>
      <c r="AD263" s="97" t="str">
        <f ca="1">IF($N263,$AC263*V263/项目参数!$J$29,"")</f>
        <v/>
      </c>
      <c r="AE263" s="97" t="str">
        <f ca="1">IF($N263,$AC263*W263/项目参数!$J$29,"")</f>
        <v/>
      </c>
      <c r="AF263" s="99" t="str">
        <f ca="1">IF(OR('临-间接'!S263=0,'临-间接'!S263="(空白)"),"",'临-间接'!S263)</f>
        <v/>
      </c>
      <c r="AG263" s="34" t="str">
        <f ca="1">IF(P263,IF(L263&lt;&gt;"", L263, IF(OR(I263="暂停",I263="取消"), IFERROR(WORKDAY.INTL($K263,$M263*$H263,1,项目参数!$B$2:$B$200),WORKDAY($K263,$M263*$H263,1)),TODAY())),"")</f>
        <v/>
      </c>
      <c r="AH263">
        <f ca="1">IF(AND(N263,P263),IF('临-间接'!T263="(空白)",0,'临-间接'!T263),0)</f>
        <v>0</v>
      </c>
      <c r="AI263" s="34" t="str">
        <f ca="1">IF($N263,VLOOKUP($B263,项目阶段与里程碑!$B:$E,3,FALSE),"")</f>
        <v/>
      </c>
      <c r="AJ263" s="34" t="str">
        <f ca="1">IF($N263,VLOOKUP($B263,项目阶段与里程碑!$B:$E,4,FALSE),"")</f>
        <v/>
      </c>
      <c r="AK263" s="34" t="str">
        <f t="shared" ca="1" si="66"/>
        <v/>
      </c>
      <c r="AL263" s="92" t="str">
        <f ca="1">IF($AK263&lt;&gt;"",IFERROR(NETWORKDAYS.INTL($AI263,$AK263,1,项目参数!$B$2:$B$200),NETWORKDAYS($AI263,$AK263,1)),"")</f>
        <v/>
      </c>
      <c r="AM263" s="92" t="str">
        <f ca="1">IF(K263&lt;&gt;"",IFERROR(NETWORKDAYS.INTL($AI263,$K263,1,项目参数!$B$2:$B$200),NETWORKDAYS($AI263,$K263,1)),"")</f>
        <v/>
      </c>
      <c r="AN263" s="92" t="str">
        <f ca="1">IF(L263&lt;&gt;"",IFERROR(NETWORKDAYS.INTL($AI263,$L263,1,项目参数!$B$2:$B$200),NETWORKDAYS($AI263,$L263,1)),"")</f>
        <v/>
      </c>
    </row>
    <row r="264" spans="1:40">
      <c r="A264">
        <f ca="1">IF('临-间接'!F264="(空白)","",'临-间接'!F264)</f>
        <v>0</v>
      </c>
      <c r="B264">
        <f ca="1">IF('临-间接'!G264="(空白)","",'临-间接'!G264)</f>
        <v>0</v>
      </c>
      <c r="C264">
        <f ca="1">IF('临-间接'!I264="(空白)","",'临-间接'!I264)</f>
        <v>0</v>
      </c>
      <c r="D264">
        <f ca="1">IF('临-间接'!J264="(空白)","",'临-间接'!J264)</f>
        <v>0</v>
      </c>
      <c r="E264">
        <f ca="1">IF('临-间接'!K264="(空白)","",'临-间接'!K264)</f>
        <v>0</v>
      </c>
      <c r="F264">
        <f ca="1">IF('临-间接'!H264="(空白)","",'临-间接'!H264)</f>
        <v>0</v>
      </c>
      <c r="G264">
        <f ca="1">IF('临-间接'!L264="(空白)","",'临-间接'!L264)</f>
        <v>0</v>
      </c>
      <c r="H264">
        <f ca="1">IF('临-间接'!M264="(空白)",0,'临-间接'!M264)</f>
        <v>0</v>
      </c>
      <c r="I264" t="str">
        <f ca="1">IF(OR('临-间接'!R264=0,'临-间接'!R264="(空白)"),"",'临-间接'!R264)</f>
        <v/>
      </c>
      <c r="J264" s="34" t="str">
        <f ca="1">IF(OR('临-间接'!N264=0,'临-间接'!N264="(空白)"),"",'临-间接'!N264)</f>
        <v/>
      </c>
      <c r="K264" s="34" t="str">
        <f ca="1">IF(OR('临-间接'!O264=0,'临-间接'!O264="(空白)"),"",'临-间接'!O264)</f>
        <v/>
      </c>
      <c r="L264" s="34" t="str">
        <f ca="1">IF(OR('临-间接'!P264=0,'临-间接'!P264="(空白)"),"",'临-间接'!P264)</f>
        <v/>
      </c>
      <c r="M264">
        <f ca="1">IF('临-间接'!Q264="(空白)",0,'临-间接'!Q264)</f>
        <v>0</v>
      </c>
      <c r="N264" s="97" t="b">
        <f t="shared" ca="1" si="54"/>
        <v>0</v>
      </c>
      <c r="O264" s="97" t="b">
        <f t="shared" ca="1" si="55"/>
        <v>0</v>
      </c>
      <c r="P264" s="97" t="b">
        <f t="shared" ca="1" si="56"/>
        <v>0</v>
      </c>
      <c r="Q264" s="97" t="b">
        <f t="shared" ca="1" si="57"/>
        <v>0</v>
      </c>
      <c r="R264" s="97" t="b">
        <f t="shared" ca="1" si="58"/>
        <v>0</v>
      </c>
      <c r="S264" s="97" t="str">
        <f t="shared" ca="1" si="59"/>
        <v>未开始</v>
      </c>
      <c r="T264" s="97">
        <f ca="1">IF(AND(N264,P264,NOT(Q264)),NETWORKDAYS(K264,AG264,项目参数!$B$2:$B$200),0)</f>
        <v>0</v>
      </c>
      <c r="U264" s="98">
        <f t="shared" ca="1" si="60"/>
        <v>0</v>
      </c>
      <c r="V264" s="117">
        <f t="shared" ca="1" si="61"/>
        <v>0</v>
      </c>
      <c r="W264" s="117">
        <f t="shared" ca="1" si="62"/>
        <v>0</v>
      </c>
      <c r="X264" s="117" t="str">
        <f t="shared" ca="1" si="63"/>
        <v/>
      </c>
      <c r="Y264" s="97">
        <f t="shared" ca="1" si="64"/>
        <v>0</v>
      </c>
      <c r="Z264" s="97">
        <f t="shared" ca="1" si="65"/>
        <v>0</v>
      </c>
      <c r="AA264" s="97">
        <f ca="1">IF(AND(N264,P264,K264&gt;项目信息!$C$18),INT((IF(Q264,L264,K264)-项目信息!$C$18)/30)+1,0)</f>
        <v>0</v>
      </c>
      <c r="AB264" s="97" t="str">
        <f ca="1">IF(N264,WEEKNUM(IF(L264&lt;&gt;"",L264,IF(K264&lt;&gt;"",K264,J264)-项目信息!$C$18)+1),"")</f>
        <v/>
      </c>
      <c r="AC264" s="97" t="str">
        <f ca="1">IFERROR(VLOOKUP(VLOOKUP(G264,内部通讯录!$B:$F,5,FALSE),项目参数!$I$14:$J$21,2,FALSE),"")</f>
        <v/>
      </c>
      <c r="AD264" s="97" t="str">
        <f ca="1">IF($N264,$AC264*V264/项目参数!$J$29,"")</f>
        <v/>
      </c>
      <c r="AE264" s="97" t="str">
        <f ca="1">IF($N264,$AC264*W264/项目参数!$J$29,"")</f>
        <v/>
      </c>
      <c r="AF264" s="99" t="str">
        <f ca="1">IF(OR('临-间接'!S264=0,'临-间接'!S264="(空白)"),"",'临-间接'!S264)</f>
        <v/>
      </c>
      <c r="AG264" s="34" t="str">
        <f ca="1">IF(P264,IF(L264&lt;&gt;"", L264, IF(OR(I264="暂停",I264="取消"), IFERROR(WORKDAY.INTL($K264,$M264*$H264,1,项目参数!$B$2:$B$200),WORKDAY($K264,$M264*$H264,1)),TODAY())),"")</f>
        <v/>
      </c>
      <c r="AH264">
        <f ca="1">IF(AND(N264,P264),IF('临-间接'!T264="(空白)",0,'临-间接'!T264),0)</f>
        <v>0</v>
      </c>
      <c r="AI264" s="34" t="str">
        <f ca="1">IF($N264,VLOOKUP($B264,项目阶段与里程碑!$B:$E,3,FALSE),"")</f>
        <v/>
      </c>
      <c r="AJ264" s="34" t="str">
        <f ca="1">IF($N264,VLOOKUP($B264,项目阶段与里程碑!$B:$E,4,FALSE),"")</f>
        <v/>
      </c>
      <c r="AK264" s="34" t="str">
        <f t="shared" ca="1" si="66"/>
        <v/>
      </c>
      <c r="AL264" s="92" t="str">
        <f ca="1">IF($AK264&lt;&gt;"",IFERROR(NETWORKDAYS.INTL($AI264,$AK264,1,项目参数!$B$2:$B$200),NETWORKDAYS($AI264,$AK264,1)),"")</f>
        <v/>
      </c>
      <c r="AM264" s="92" t="str">
        <f ca="1">IF(K264&lt;&gt;"",IFERROR(NETWORKDAYS.INTL($AI264,$K264,1,项目参数!$B$2:$B$200),NETWORKDAYS($AI264,$K264,1)),"")</f>
        <v/>
      </c>
      <c r="AN264" s="92" t="str">
        <f ca="1">IF(L264&lt;&gt;"",IFERROR(NETWORKDAYS.INTL($AI264,$L264,1,项目参数!$B$2:$B$200),NETWORKDAYS($AI264,$L264,1)),"")</f>
        <v/>
      </c>
    </row>
    <row r="265" spans="1:40">
      <c r="A265">
        <f ca="1">IF('临-间接'!F265="(空白)","",'临-间接'!F265)</f>
        <v>0</v>
      </c>
      <c r="B265">
        <f ca="1">IF('临-间接'!G265="(空白)","",'临-间接'!G265)</f>
        <v>0</v>
      </c>
      <c r="C265">
        <f ca="1">IF('临-间接'!I265="(空白)","",'临-间接'!I265)</f>
        <v>0</v>
      </c>
      <c r="D265">
        <f ca="1">IF('临-间接'!J265="(空白)","",'临-间接'!J265)</f>
        <v>0</v>
      </c>
      <c r="E265">
        <f ca="1">IF('临-间接'!K265="(空白)","",'临-间接'!K265)</f>
        <v>0</v>
      </c>
      <c r="F265">
        <f ca="1">IF('临-间接'!H265="(空白)","",'临-间接'!H265)</f>
        <v>0</v>
      </c>
      <c r="G265">
        <f ca="1">IF('临-间接'!L265="(空白)","",'临-间接'!L265)</f>
        <v>0</v>
      </c>
      <c r="H265">
        <f ca="1">IF('临-间接'!M265="(空白)",0,'临-间接'!M265)</f>
        <v>0</v>
      </c>
      <c r="I265" t="str">
        <f ca="1">IF(OR('临-间接'!R265=0,'临-间接'!R265="(空白)"),"",'临-间接'!R265)</f>
        <v/>
      </c>
      <c r="J265" s="34" t="str">
        <f ca="1">IF(OR('临-间接'!N265=0,'临-间接'!N265="(空白)"),"",'临-间接'!N265)</f>
        <v/>
      </c>
      <c r="K265" s="34" t="str">
        <f ca="1">IF(OR('临-间接'!O265=0,'临-间接'!O265="(空白)"),"",'临-间接'!O265)</f>
        <v/>
      </c>
      <c r="L265" s="34" t="str">
        <f ca="1">IF(OR('临-间接'!P265=0,'临-间接'!P265="(空白)"),"",'临-间接'!P265)</f>
        <v/>
      </c>
      <c r="M265">
        <f ca="1">IF('临-间接'!Q265="(空白)",0,'临-间接'!Q265)</f>
        <v>0</v>
      </c>
      <c r="N265" s="97" t="b">
        <f t="shared" ca="1" si="54"/>
        <v>0</v>
      </c>
      <c r="O265" s="97" t="b">
        <f t="shared" ca="1" si="55"/>
        <v>0</v>
      </c>
      <c r="P265" s="97" t="b">
        <f t="shared" ca="1" si="56"/>
        <v>0</v>
      </c>
      <c r="Q265" s="97" t="b">
        <f t="shared" ca="1" si="57"/>
        <v>0</v>
      </c>
      <c r="R265" s="97" t="b">
        <f t="shared" ca="1" si="58"/>
        <v>0</v>
      </c>
      <c r="S265" s="97" t="str">
        <f t="shared" ca="1" si="59"/>
        <v>未开始</v>
      </c>
      <c r="T265" s="97">
        <f ca="1">IF(AND(N265,P265,NOT(Q265)),NETWORKDAYS(K265,AG265,项目参数!$B$2:$B$200),0)</f>
        <v>0</v>
      </c>
      <c r="U265" s="98">
        <f t="shared" ca="1" si="60"/>
        <v>0</v>
      </c>
      <c r="V265" s="117">
        <f t="shared" ca="1" si="61"/>
        <v>0</v>
      </c>
      <c r="W265" s="117">
        <f t="shared" ca="1" si="62"/>
        <v>0</v>
      </c>
      <c r="X265" s="117" t="str">
        <f t="shared" ca="1" si="63"/>
        <v/>
      </c>
      <c r="Y265" s="97">
        <f t="shared" ca="1" si="64"/>
        <v>0</v>
      </c>
      <c r="Z265" s="97">
        <f t="shared" ca="1" si="65"/>
        <v>0</v>
      </c>
      <c r="AA265" s="97">
        <f ca="1">IF(AND(N265,P265,K265&gt;项目信息!$C$18),INT((IF(Q265,L265,K265)-项目信息!$C$18)/30)+1,0)</f>
        <v>0</v>
      </c>
      <c r="AB265" s="97" t="str">
        <f ca="1">IF(N265,WEEKNUM(IF(L265&lt;&gt;"",L265,IF(K265&lt;&gt;"",K265,J265)-项目信息!$C$18)+1),"")</f>
        <v/>
      </c>
      <c r="AC265" s="97" t="str">
        <f ca="1">IFERROR(VLOOKUP(VLOOKUP(G265,内部通讯录!$B:$F,5,FALSE),项目参数!$I$14:$J$21,2,FALSE),"")</f>
        <v/>
      </c>
      <c r="AD265" s="97" t="str">
        <f ca="1">IF($N265,$AC265*V265/项目参数!$J$29,"")</f>
        <v/>
      </c>
      <c r="AE265" s="97" t="str">
        <f ca="1">IF($N265,$AC265*W265/项目参数!$J$29,"")</f>
        <v/>
      </c>
      <c r="AF265" s="99" t="str">
        <f ca="1">IF(OR('临-间接'!S265=0,'临-间接'!S265="(空白)"),"",'临-间接'!S265)</f>
        <v/>
      </c>
      <c r="AG265" s="34" t="str">
        <f ca="1">IF(P265,IF(L265&lt;&gt;"", L265, IF(OR(I265="暂停",I265="取消"), IFERROR(WORKDAY.INTL($K265,$M265*$H265,1,项目参数!$B$2:$B$200),WORKDAY($K265,$M265*$H265,1)),TODAY())),"")</f>
        <v/>
      </c>
      <c r="AH265">
        <f ca="1">IF(AND(N265,P265),IF('临-间接'!T265="(空白)",0,'临-间接'!T265),0)</f>
        <v>0</v>
      </c>
      <c r="AI265" s="34" t="str">
        <f ca="1">IF($N265,VLOOKUP($B265,项目阶段与里程碑!$B:$E,3,FALSE),"")</f>
        <v/>
      </c>
      <c r="AJ265" s="34" t="str">
        <f ca="1">IF($N265,VLOOKUP($B265,项目阶段与里程碑!$B:$E,4,FALSE),"")</f>
        <v/>
      </c>
      <c r="AK265" s="34" t="str">
        <f t="shared" ca="1" si="66"/>
        <v/>
      </c>
      <c r="AL265" s="92" t="str">
        <f ca="1">IF($AK265&lt;&gt;"",IFERROR(NETWORKDAYS.INTL($AI265,$AK265,1,项目参数!$B$2:$B$200),NETWORKDAYS($AI265,$AK265,1)),"")</f>
        <v/>
      </c>
      <c r="AM265" s="92" t="str">
        <f ca="1">IF(K265&lt;&gt;"",IFERROR(NETWORKDAYS.INTL($AI265,$K265,1,项目参数!$B$2:$B$200),NETWORKDAYS($AI265,$K265,1)),"")</f>
        <v/>
      </c>
      <c r="AN265" s="92" t="str">
        <f ca="1">IF(L265&lt;&gt;"",IFERROR(NETWORKDAYS.INTL($AI265,$L265,1,项目参数!$B$2:$B$200),NETWORKDAYS($AI265,$L265,1)),"")</f>
        <v/>
      </c>
    </row>
    <row r="266" spans="1:40">
      <c r="A266">
        <f ca="1">IF('临-间接'!F266="(空白)","",'临-间接'!F266)</f>
        <v>0</v>
      </c>
      <c r="B266">
        <f ca="1">IF('临-间接'!G266="(空白)","",'临-间接'!G266)</f>
        <v>0</v>
      </c>
      <c r="C266">
        <f ca="1">IF('临-间接'!I266="(空白)","",'临-间接'!I266)</f>
        <v>0</v>
      </c>
      <c r="D266">
        <f ca="1">IF('临-间接'!J266="(空白)","",'临-间接'!J266)</f>
        <v>0</v>
      </c>
      <c r="E266">
        <f ca="1">IF('临-间接'!K266="(空白)","",'临-间接'!K266)</f>
        <v>0</v>
      </c>
      <c r="F266">
        <f ca="1">IF('临-间接'!H266="(空白)","",'临-间接'!H266)</f>
        <v>0</v>
      </c>
      <c r="G266">
        <f ca="1">IF('临-间接'!L266="(空白)","",'临-间接'!L266)</f>
        <v>0</v>
      </c>
      <c r="H266">
        <f ca="1">IF('临-间接'!M266="(空白)",0,'临-间接'!M266)</f>
        <v>0</v>
      </c>
      <c r="I266" t="str">
        <f ca="1">IF(OR('临-间接'!R266=0,'临-间接'!R266="(空白)"),"",'临-间接'!R266)</f>
        <v/>
      </c>
      <c r="J266" s="34" t="str">
        <f ca="1">IF(OR('临-间接'!N266=0,'临-间接'!N266="(空白)"),"",'临-间接'!N266)</f>
        <v/>
      </c>
      <c r="K266" s="34" t="str">
        <f ca="1">IF(OR('临-间接'!O266=0,'临-间接'!O266="(空白)"),"",'临-间接'!O266)</f>
        <v/>
      </c>
      <c r="L266" s="34" t="str">
        <f ca="1">IF(OR('临-间接'!P266=0,'临-间接'!P266="(空白)"),"",'临-间接'!P266)</f>
        <v/>
      </c>
      <c r="M266">
        <f ca="1">IF('临-间接'!Q266="(空白)",0,'临-间接'!Q266)</f>
        <v>0</v>
      </c>
      <c r="N266" s="97" t="b">
        <f t="shared" ca="1" si="54"/>
        <v>0</v>
      </c>
      <c r="O266" s="97" t="b">
        <f t="shared" ca="1" si="55"/>
        <v>0</v>
      </c>
      <c r="P266" s="97" t="b">
        <f t="shared" ca="1" si="56"/>
        <v>0</v>
      </c>
      <c r="Q266" s="97" t="b">
        <f t="shared" ca="1" si="57"/>
        <v>0</v>
      </c>
      <c r="R266" s="97" t="b">
        <f t="shared" ca="1" si="58"/>
        <v>0</v>
      </c>
      <c r="S266" s="97" t="str">
        <f t="shared" ca="1" si="59"/>
        <v>未开始</v>
      </c>
      <c r="T266" s="97">
        <f ca="1">IF(AND(N266,P266,NOT(Q266)),NETWORKDAYS(K266,AG266,项目参数!$B$2:$B$200),0)</f>
        <v>0</v>
      </c>
      <c r="U266" s="98">
        <f t="shared" ca="1" si="60"/>
        <v>0</v>
      </c>
      <c r="V266" s="117">
        <f t="shared" ca="1" si="61"/>
        <v>0</v>
      </c>
      <c r="W266" s="117">
        <f t="shared" ca="1" si="62"/>
        <v>0</v>
      </c>
      <c r="X266" s="117" t="str">
        <f t="shared" ca="1" si="63"/>
        <v/>
      </c>
      <c r="Y266" s="97">
        <f t="shared" ca="1" si="64"/>
        <v>0</v>
      </c>
      <c r="Z266" s="97">
        <f t="shared" ca="1" si="65"/>
        <v>0</v>
      </c>
      <c r="AA266" s="97">
        <f ca="1">IF(AND(N266,P266,K266&gt;项目信息!$C$18),INT((IF(Q266,L266,K266)-项目信息!$C$18)/30)+1,0)</f>
        <v>0</v>
      </c>
      <c r="AB266" s="97" t="str">
        <f ca="1">IF(N266,WEEKNUM(IF(L266&lt;&gt;"",L266,IF(K266&lt;&gt;"",K266,J266)-项目信息!$C$18)+1),"")</f>
        <v/>
      </c>
      <c r="AC266" s="97" t="str">
        <f ca="1">IFERROR(VLOOKUP(VLOOKUP(G266,内部通讯录!$B:$F,5,FALSE),项目参数!$I$14:$J$21,2,FALSE),"")</f>
        <v/>
      </c>
      <c r="AD266" s="97" t="str">
        <f ca="1">IF($N266,$AC266*V266/项目参数!$J$29,"")</f>
        <v/>
      </c>
      <c r="AE266" s="97" t="str">
        <f ca="1">IF($N266,$AC266*W266/项目参数!$J$29,"")</f>
        <v/>
      </c>
      <c r="AF266" s="99" t="str">
        <f ca="1">IF(OR('临-间接'!S266=0,'临-间接'!S266="(空白)"),"",'临-间接'!S266)</f>
        <v/>
      </c>
      <c r="AG266" s="34" t="str">
        <f ca="1">IF(P266,IF(L266&lt;&gt;"", L266, IF(OR(I266="暂停",I266="取消"), IFERROR(WORKDAY.INTL($K266,$M266*$H266,1,项目参数!$B$2:$B$200),WORKDAY($K266,$M266*$H266,1)),TODAY())),"")</f>
        <v/>
      </c>
      <c r="AH266">
        <f ca="1">IF(AND(N266,P266),IF('临-间接'!T266="(空白)",0,'临-间接'!T266),0)</f>
        <v>0</v>
      </c>
      <c r="AI266" s="34" t="str">
        <f ca="1">IF($N266,VLOOKUP($B266,项目阶段与里程碑!$B:$E,3,FALSE),"")</f>
        <v/>
      </c>
      <c r="AJ266" s="34" t="str">
        <f ca="1">IF($N266,VLOOKUP($B266,项目阶段与里程碑!$B:$E,4,FALSE),"")</f>
        <v/>
      </c>
      <c r="AK266" s="34" t="str">
        <f t="shared" ca="1" si="66"/>
        <v/>
      </c>
      <c r="AL266" s="92" t="str">
        <f ca="1">IF($AK266&lt;&gt;"",IFERROR(NETWORKDAYS.INTL($AI266,$AK266,1,项目参数!$B$2:$B$200),NETWORKDAYS($AI266,$AK266,1)),"")</f>
        <v/>
      </c>
      <c r="AM266" s="92" t="str">
        <f ca="1">IF(K266&lt;&gt;"",IFERROR(NETWORKDAYS.INTL($AI266,$K266,1,项目参数!$B$2:$B$200),NETWORKDAYS($AI266,$K266,1)),"")</f>
        <v/>
      </c>
      <c r="AN266" s="92" t="str">
        <f ca="1">IF(L266&lt;&gt;"",IFERROR(NETWORKDAYS.INTL($AI266,$L266,1,项目参数!$B$2:$B$200),NETWORKDAYS($AI266,$L266,1)),"")</f>
        <v/>
      </c>
    </row>
    <row r="267" spans="1:40">
      <c r="A267">
        <f ca="1">IF('临-间接'!F267="(空白)","",'临-间接'!F267)</f>
        <v>0</v>
      </c>
      <c r="B267">
        <f ca="1">IF('临-间接'!G267="(空白)","",'临-间接'!G267)</f>
        <v>0</v>
      </c>
      <c r="C267">
        <f ca="1">IF('临-间接'!I267="(空白)","",'临-间接'!I267)</f>
        <v>0</v>
      </c>
      <c r="D267">
        <f ca="1">IF('临-间接'!J267="(空白)","",'临-间接'!J267)</f>
        <v>0</v>
      </c>
      <c r="E267">
        <f ca="1">IF('临-间接'!K267="(空白)","",'临-间接'!K267)</f>
        <v>0</v>
      </c>
      <c r="F267">
        <f ca="1">IF('临-间接'!H267="(空白)","",'临-间接'!H267)</f>
        <v>0</v>
      </c>
      <c r="G267">
        <f ca="1">IF('临-间接'!L267="(空白)","",'临-间接'!L267)</f>
        <v>0</v>
      </c>
      <c r="H267">
        <f ca="1">IF('临-间接'!M267="(空白)",0,'临-间接'!M267)</f>
        <v>0</v>
      </c>
      <c r="I267" t="str">
        <f ca="1">IF(OR('临-间接'!R267=0,'临-间接'!R267="(空白)"),"",'临-间接'!R267)</f>
        <v/>
      </c>
      <c r="J267" s="34" t="str">
        <f ca="1">IF(OR('临-间接'!N267=0,'临-间接'!N267="(空白)"),"",'临-间接'!N267)</f>
        <v/>
      </c>
      <c r="K267" s="34" t="str">
        <f ca="1">IF(OR('临-间接'!O267=0,'临-间接'!O267="(空白)"),"",'临-间接'!O267)</f>
        <v/>
      </c>
      <c r="L267" s="34" t="str">
        <f ca="1">IF(OR('临-间接'!P267=0,'临-间接'!P267="(空白)"),"",'临-间接'!P267)</f>
        <v/>
      </c>
      <c r="M267">
        <f ca="1">IF('临-间接'!Q267="(空白)",0,'临-间接'!Q267)</f>
        <v>0</v>
      </c>
      <c r="N267" s="97" t="b">
        <f t="shared" ca="1" si="54"/>
        <v>0</v>
      </c>
      <c r="O267" s="97" t="b">
        <f t="shared" ca="1" si="55"/>
        <v>0</v>
      </c>
      <c r="P267" s="97" t="b">
        <f t="shared" ca="1" si="56"/>
        <v>0</v>
      </c>
      <c r="Q267" s="97" t="b">
        <f t="shared" ca="1" si="57"/>
        <v>0</v>
      </c>
      <c r="R267" s="97" t="b">
        <f t="shared" ca="1" si="58"/>
        <v>0</v>
      </c>
      <c r="S267" s="97" t="str">
        <f t="shared" ca="1" si="59"/>
        <v>未开始</v>
      </c>
      <c r="T267" s="97">
        <f ca="1">IF(AND(N267,P267,NOT(Q267)),NETWORKDAYS(K267,AG267,项目参数!$B$2:$B$200),0)</f>
        <v>0</v>
      </c>
      <c r="U267" s="98">
        <f t="shared" ca="1" si="60"/>
        <v>0</v>
      </c>
      <c r="V267" s="117">
        <f t="shared" ca="1" si="61"/>
        <v>0</v>
      </c>
      <c r="W267" s="117">
        <f t="shared" ca="1" si="62"/>
        <v>0</v>
      </c>
      <c r="X267" s="117" t="str">
        <f t="shared" ca="1" si="63"/>
        <v/>
      </c>
      <c r="Y267" s="97">
        <f t="shared" ca="1" si="64"/>
        <v>0</v>
      </c>
      <c r="Z267" s="97">
        <f t="shared" ca="1" si="65"/>
        <v>0</v>
      </c>
      <c r="AA267" s="97">
        <f ca="1">IF(AND(N267,P267,K267&gt;项目信息!$C$18),INT((IF(Q267,L267,K267)-项目信息!$C$18)/30)+1,0)</f>
        <v>0</v>
      </c>
      <c r="AB267" s="97" t="str">
        <f ca="1">IF(N267,WEEKNUM(IF(L267&lt;&gt;"",L267,IF(K267&lt;&gt;"",K267,J267)-项目信息!$C$18)+1),"")</f>
        <v/>
      </c>
      <c r="AC267" s="97" t="str">
        <f ca="1">IFERROR(VLOOKUP(VLOOKUP(G267,内部通讯录!$B:$F,5,FALSE),项目参数!$I$14:$J$21,2,FALSE),"")</f>
        <v/>
      </c>
      <c r="AD267" s="97" t="str">
        <f ca="1">IF($N267,$AC267*V267/项目参数!$J$29,"")</f>
        <v/>
      </c>
      <c r="AE267" s="97" t="str">
        <f ca="1">IF($N267,$AC267*W267/项目参数!$J$29,"")</f>
        <v/>
      </c>
      <c r="AF267" s="99" t="str">
        <f ca="1">IF(OR('临-间接'!S267=0,'临-间接'!S267="(空白)"),"",'临-间接'!S267)</f>
        <v/>
      </c>
      <c r="AG267" s="34" t="str">
        <f ca="1">IF(P267,IF(L267&lt;&gt;"", L267, IF(OR(I267="暂停",I267="取消"), IFERROR(WORKDAY.INTL($K267,$M267*$H267,1,项目参数!$B$2:$B$200),WORKDAY($K267,$M267*$H267,1)),TODAY())),"")</f>
        <v/>
      </c>
      <c r="AH267">
        <f ca="1">IF(AND(N267,P267),IF('临-间接'!T267="(空白)",0,'临-间接'!T267),0)</f>
        <v>0</v>
      </c>
      <c r="AI267" s="34" t="str">
        <f ca="1">IF($N267,VLOOKUP($B267,项目阶段与里程碑!$B:$E,3,FALSE),"")</f>
        <v/>
      </c>
      <c r="AJ267" s="34" t="str">
        <f ca="1">IF($N267,VLOOKUP($B267,项目阶段与里程碑!$B:$E,4,FALSE),"")</f>
        <v/>
      </c>
      <c r="AK267" s="34" t="str">
        <f t="shared" ca="1" si="66"/>
        <v/>
      </c>
      <c r="AL267" s="92" t="str">
        <f ca="1">IF($AK267&lt;&gt;"",IFERROR(NETWORKDAYS.INTL($AI267,$AK267,1,项目参数!$B$2:$B$200),NETWORKDAYS($AI267,$AK267,1)),"")</f>
        <v/>
      </c>
      <c r="AM267" s="92" t="str">
        <f ca="1">IF(K267&lt;&gt;"",IFERROR(NETWORKDAYS.INTL($AI267,$K267,1,项目参数!$B$2:$B$200),NETWORKDAYS($AI267,$K267,1)),"")</f>
        <v/>
      </c>
      <c r="AN267" s="92" t="str">
        <f ca="1">IF(L267&lt;&gt;"",IFERROR(NETWORKDAYS.INTL($AI267,$L267,1,项目参数!$B$2:$B$200),NETWORKDAYS($AI267,$L267,1)),"")</f>
        <v/>
      </c>
    </row>
    <row r="268" spans="1:40">
      <c r="A268">
        <f ca="1">IF('临-间接'!F268="(空白)","",'临-间接'!F268)</f>
        <v>0</v>
      </c>
      <c r="B268">
        <f ca="1">IF('临-间接'!G268="(空白)","",'临-间接'!G268)</f>
        <v>0</v>
      </c>
      <c r="C268">
        <f ca="1">IF('临-间接'!I268="(空白)","",'临-间接'!I268)</f>
        <v>0</v>
      </c>
      <c r="D268">
        <f ca="1">IF('临-间接'!J268="(空白)","",'临-间接'!J268)</f>
        <v>0</v>
      </c>
      <c r="E268">
        <f ca="1">IF('临-间接'!K268="(空白)","",'临-间接'!K268)</f>
        <v>0</v>
      </c>
      <c r="F268">
        <f ca="1">IF('临-间接'!H268="(空白)","",'临-间接'!H268)</f>
        <v>0</v>
      </c>
      <c r="G268">
        <f ca="1">IF('临-间接'!L268="(空白)","",'临-间接'!L268)</f>
        <v>0</v>
      </c>
      <c r="H268">
        <f ca="1">IF('临-间接'!M268="(空白)",0,'临-间接'!M268)</f>
        <v>0</v>
      </c>
      <c r="I268" t="str">
        <f ca="1">IF(OR('临-间接'!R268=0,'临-间接'!R268="(空白)"),"",'临-间接'!R268)</f>
        <v/>
      </c>
      <c r="J268" s="34" t="str">
        <f ca="1">IF(OR('临-间接'!N268=0,'临-间接'!N268="(空白)"),"",'临-间接'!N268)</f>
        <v/>
      </c>
      <c r="K268" s="34" t="str">
        <f ca="1">IF(OR('临-间接'!O268=0,'临-间接'!O268="(空白)"),"",'临-间接'!O268)</f>
        <v/>
      </c>
      <c r="L268" s="34" t="str">
        <f ca="1">IF(OR('临-间接'!P268=0,'临-间接'!P268="(空白)"),"",'临-间接'!P268)</f>
        <v/>
      </c>
      <c r="M268">
        <f ca="1">IF('临-间接'!Q268="(空白)",0,'临-间接'!Q268)</f>
        <v>0</v>
      </c>
      <c r="N268" s="97" t="b">
        <f t="shared" ca="1" si="54"/>
        <v>0</v>
      </c>
      <c r="O268" s="97" t="b">
        <f t="shared" ca="1" si="55"/>
        <v>0</v>
      </c>
      <c r="P268" s="97" t="b">
        <f t="shared" ca="1" si="56"/>
        <v>0</v>
      </c>
      <c r="Q268" s="97" t="b">
        <f t="shared" ca="1" si="57"/>
        <v>0</v>
      </c>
      <c r="R268" s="97" t="b">
        <f t="shared" ca="1" si="58"/>
        <v>0</v>
      </c>
      <c r="S268" s="97" t="str">
        <f t="shared" ca="1" si="59"/>
        <v>未开始</v>
      </c>
      <c r="T268" s="97">
        <f ca="1">IF(AND(N268,P268,NOT(Q268)),NETWORKDAYS(K268,AG268,项目参数!$B$2:$B$200),0)</f>
        <v>0</v>
      </c>
      <c r="U268" s="98">
        <f t="shared" ca="1" si="60"/>
        <v>0</v>
      </c>
      <c r="V268" s="117">
        <f t="shared" ca="1" si="61"/>
        <v>0</v>
      </c>
      <c r="W268" s="117">
        <f t="shared" ca="1" si="62"/>
        <v>0</v>
      </c>
      <c r="X268" s="117" t="str">
        <f t="shared" ca="1" si="63"/>
        <v/>
      </c>
      <c r="Y268" s="97">
        <f t="shared" ca="1" si="64"/>
        <v>0</v>
      </c>
      <c r="Z268" s="97">
        <f t="shared" ca="1" si="65"/>
        <v>0</v>
      </c>
      <c r="AA268" s="97">
        <f ca="1">IF(AND(N268,P268,K268&gt;项目信息!$C$18),INT((IF(Q268,L268,K268)-项目信息!$C$18)/30)+1,0)</f>
        <v>0</v>
      </c>
      <c r="AB268" s="97" t="str">
        <f ca="1">IF(N268,WEEKNUM(IF(L268&lt;&gt;"",L268,IF(K268&lt;&gt;"",K268,J268)-项目信息!$C$18)+1),"")</f>
        <v/>
      </c>
      <c r="AC268" s="97" t="str">
        <f ca="1">IFERROR(VLOOKUP(VLOOKUP(G268,内部通讯录!$B:$F,5,FALSE),项目参数!$I$14:$J$21,2,FALSE),"")</f>
        <v/>
      </c>
      <c r="AD268" s="97" t="str">
        <f ca="1">IF($N268,$AC268*V268/项目参数!$J$29,"")</f>
        <v/>
      </c>
      <c r="AE268" s="97" t="str">
        <f ca="1">IF($N268,$AC268*W268/项目参数!$J$29,"")</f>
        <v/>
      </c>
      <c r="AF268" s="99" t="str">
        <f ca="1">IF(OR('临-间接'!S268=0,'临-间接'!S268="(空白)"),"",'临-间接'!S268)</f>
        <v/>
      </c>
      <c r="AG268" s="34" t="str">
        <f ca="1">IF(P268,IF(L268&lt;&gt;"", L268, IF(OR(I268="暂停",I268="取消"), IFERROR(WORKDAY.INTL($K268,$M268*$H268,1,项目参数!$B$2:$B$200),WORKDAY($K268,$M268*$H268,1)),TODAY())),"")</f>
        <v/>
      </c>
      <c r="AH268">
        <f ca="1">IF(AND(N268,P268),IF('临-间接'!T268="(空白)",0,'临-间接'!T268),0)</f>
        <v>0</v>
      </c>
      <c r="AI268" s="34" t="str">
        <f ca="1">IF($N268,VLOOKUP($B268,项目阶段与里程碑!$B:$E,3,FALSE),"")</f>
        <v/>
      </c>
      <c r="AJ268" s="34" t="str">
        <f ca="1">IF($N268,VLOOKUP($B268,项目阶段与里程碑!$B:$E,4,FALSE),"")</f>
        <v/>
      </c>
      <c r="AK268" s="34" t="str">
        <f t="shared" ca="1" si="66"/>
        <v/>
      </c>
      <c r="AL268" s="92" t="str">
        <f ca="1">IF($AK268&lt;&gt;"",IFERROR(NETWORKDAYS.INTL($AI268,$AK268,1,项目参数!$B$2:$B$200),NETWORKDAYS($AI268,$AK268,1)),"")</f>
        <v/>
      </c>
      <c r="AM268" s="92" t="str">
        <f ca="1">IF(K268&lt;&gt;"",IFERROR(NETWORKDAYS.INTL($AI268,$K268,1,项目参数!$B$2:$B$200),NETWORKDAYS($AI268,$K268,1)),"")</f>
        <v/>
      </c>
      <c r="AN268" s="92" t="str">
        <f ca="1">IF(L268&lt;&gt;"",IFERROR(NETWORKDAYS.INTL($AI268,$L268,1,项目参数!$B$2:$B$200),NETWORKDAYS($AI268,$L268,1)),"")</f>
        <v/>
      </c>
    </row>
    <row r="269" spans="1:40">
      <c r="A269">
        <f ca="1">IF('临-间接'!F269="(空白)","",'临-间接'!F269)</f>
        <v>0</v>
      </c>
      <c r="B269">
        <f ca="1">IF('临-间接'!G269="(空白)","",'临-间接'!G269)</f>
        <v>0</v>
      </c>
      <c r="C269">
        <f ca="1">IF('临-间接'!I269="(空白)","",'临-间接'!I269)</f>
        <v>0</v>
      </c>
      <c r="D269">
        <f ca="1">IF('临-间接'!J269="(空白)","",'临-间接'!J269)</f>
        <v>0</v>
      </c>
      <c r="E269">
        <f ca="1">IF('临-间接'!K269="(空白)","",'临-间接'!K269)</f>
        <v>0</v>
      </c>
      <c r="F269">
        <f ca="1">IF('临-间接'!H269="(空白)","",'临-间接'!H269)</f>
        <v>0</v>
      </c>
      <c r="G269">
        <f ca="1">IF('临-间接'!L269="(空白)","",'临-间接'!L269)</f>
        <v>0</v>
      </c>
      <c r="H269">
        <f ca="1">IF('临-间接'!M269="(空白)",0,'临-间接'!M269)</f>
        <v>0</v>
      </c>
      <c r="I269" t="str">
        <f ca="1">IF(OR('临-间接'!R269=0,'临-间接'!R269="(空白)"),"",'临-间接'!R269)</f>
        <v/>
      </c>
      <c r="J269" s="34" t="str">
        <f ca="1">IF(OR('临-间接'!N269=0,'临-间接'!N269="(空白)"),"",'临-间接'!N269)</f>
        <v/>
      </c>
      <c r="K269" s="34" t="str">
        <f ca="1">IF(OR('临-间接'!O269=0,'临-间接'!O269="(空白)"),"",'临-间接'!O269)</f>
        <v/>
      </c>
      <c r="L269" s="34" t="str">
        <f ca="1">IF(OR('临-间接'!P269=0,'临-间接'!P269="(空白)"),"",'临-间接'!P269)</f>
        <v/>
      </c>
      <c r="M269">
        <f ca="1">IF('临-间接'!Q269="(空白)",0,'临-间接'!Q269)</f>
        <v>0</v>
      </c>
      <c r="N269" s="97" t="b">
        <f t="shared" ca="1" si="54"/>
        <v>0</v>
      </c>
      <c r="O269" s="97" t="b">
        <f t="shared" ca="1" si="55"/>
        <v>0</v>
      </c>
      <c r="P269" s="97" t="b">
        <f t="shared" ca="1" si="56"/>
        <v>0</v>
      </c>
      <c r="Q269" s="97" t="b">
        <f t="shared" ca="1" si="57"/>
        <v>0</v>
      </c>
      <c r="R269" s="97" t="b">
        <f t="shared" ca="1" si="58"/>
        <v>0</v>
      </c>
      <c r="S269" s="97" t="str">
        <f t="shared" ca="1" si="59"/>
        <v>未开始</v>
      </c>
      <c r="T269" s="97">
        <f ca="1">IF(AND(N269,P269,NOT(Q269)),NETWORKDAYS(K269,AG269,项目参数!$B$2:$B$200),0)</f>
        <v>0</v>
      </c>
      <c r="U269" s="98">
        <f t="shared" ca="1" si="60"/>
        <v>0</v>
      </c>
      <c r="V269" s="117">
        <f t="shared" ca="1" si="61"/>
        <v>0</v>
      </c>
      <c r="W269" s="117">
        <f t="shared" ca="1" si="62"/>
        <v>0</v>
      </c>
      <c r="X269" s="117" t="str">
        <f t="shared" ca="1" si="63"/>
        <v/>
      </c>
      <c r="Y269" s="97">
        <f t="shared" ca="1" si="64"/>
        <v>0</v>
      </c>
      <c r="Z269" s="97">
        <f t="shared" ca="1" si="65"/>
        <v>0</v>
      </c>
      <c r="AA269" s="97">
        <f ca="1">IF(AND(N269,P269,K269&gt;项目信息!$C$18),INT((IF(Q269,L269,K269)-项目信息!$C$18)/30)+1,0)</f>
        <v>0</v>
      </c>
      <c r="AB269" s="97" t="str">
        <f ca="1">IF(N269,WEEKNUM(IF(L269&lt;&gt;"",L269,IF(K269&lt;&gt;"",K269,J269)-项目信息!$C$18)+1),"")</f>
        <v/>
      </c>
      <c r="AC269" s="97" t="str">
        <f ca="1">IFERROR(VLOOKUP(VLOOKUP(G269,内部通讯录!$B:$F,5,FALSE),项目参数!$I$14:$J$21,2,FALSE),"")</f>
        <v/>
      </c>
      <c r="AD269" s="97" t="str">
        <f ca="1">IF($N269,$AC269*V269/项目参数!$J$29,"")</f>
        <v/>
      </c>
      <c r="AE269" s="97" t="str">
        <f ca="1">IF($N269,$AC269*W269/项目参数!$J$29,"")</f>
        <v/>
      </c>
      <c r="AF269" s="99" t="str">
        <f ca="1">IF(OR('临-间接'!S269=0,'临-间接'!S269="(空白)"),"",'临-间接'!S269)</f>
        <v/>
      </c>
      <c r="AG269" s="34" t="str">
        <f ca="1">IF(P269,IF(L269&lt;&gt;"", L269, IF(OR(I269="暂停",I269="取消"), IFERROR(WORKDAY.INTL($K269,$M269*$H269,1,项目参数!$B$2:$B$200),WORKDAY($K269,$M269*$H269,1)),TODAY())),"")</f>
        <v/>
      </c>
      <c r="AH269">
        <f ca="1">IF(AND(N269,P269),IF('临-间接'!T269="(空白)",0,'临-间接'!T269),0)</f>
        <v>0</v>
      </c>
      <c r="AI269" s="34" t="str">
        <f ca="1">IF($N269,VLOOKUP($B269,项目阶段与里程碑!$B:$E,3,FALSE),"")</f>
        <v/>
      </c>
      <c r="AJ269" s="34" t="str">
        <f ca="1">IF($N269,VLOOKUP($B269,项目阶段与里程碑!$B:$E,4,FALSE),"")</f>
        <v/>
      </c>
      <c r="AK269" s="34" t="str">
        <f t="shared" ca="1" si="66"/>
        <v/>
      </c>
      <c r="AL269" s="92" t="str">
        <f ca="1">IF($AK269&lt;&gt;"",IFERROR(NETWORKDAYS.INTL($AI269,$AK269,1,项目参数!$B$2:$B$200),NETWORKDAYS($AI269,$AK269,1)),"")</f>
        <v/>
      </c>
      <c r="AM269" s="92" t="str">
        <f ca="1">IF(K269&lt;&gt;"",IFERROR(NETWORKDAYS.INTL($AI269,$K269,1,项目参数!$B$2:$B$200),NETWORKDAYS($AI269,$K269,1)),"")</f>
        <v/>
      </c>
      <c r="AN269" s="92" t="str">
        <f ca="1">IF(L269&lt;&gt;"",IFERROR(NETWORKDAYS.INTL($AI269,$L269,1,项目参数!$B$2:$B$200),NETWORKDAYS($AI269,$L269,1)),"")</f>
        <v/>
      </c>
    </row>
    <row r="270" spans="1:40">
      <c r="A270">
        <f ca="1">IF('临-间接'!F270="(空白)","",'临-间接'!F270)</f>
        <v>0</v>
      </c>
      <c r="B270">
        <f ca="1">IF('临-间接'!G270="(空白)","",'临-间接'!G270)</f>
        <v>0</v>
      </c>
      <c r="C270">
        <f ca="1">IF('临-间接'!I270="(空白)","",'临-间接'!I270)</f>
        <v>0</v>
      </c>
      <c r="D270">
        <f ca="1">IF('临-间接'!J270="(空白)","",'临-间接'!J270)</f>
        <v>0</v>
      </c>
      <c r="E270">
        <f ca="1">IF('临-间接'!K270="(空白)","",'临-间接'!K270)</f>
        <v>0</v>
      </c>
      <c r="F270">
        <f ca="1">IF('临-间接'!H270="(空白)","",'临-间接'!H270)</f>
        <v>0</v>
      </c>
      <c r="G270">
        <f ca="1">IF('临-间接'!L270="(空白)","",'临-间接'!L270)</f>
        <v>0</v>
      </c>
      <c r="H270">
        <f ca="1">IF('临-间接'!M270="(空白)",0,'临-间接'!M270)</f>
        <v>0</v>
      </c>
      <c r="I270" t="str">
        <f ca="1">IF(OR('临-间接'!R270=0,'临-间接'!R270="(空白)"),"",'临-间接'!R270)</f>
        <v/>
      </c>
      <c r="J270" s="34" t="str">
        <f ca="1">IF(OR('临-间接'!N270=0,'临-间接'!N270="(空白)"),"",'临-间接'!N270)</f>
        <v/>
      </c>
      <c r="K270" s="34" t="str">
        <f ca="1">IF(OR('临-间接'!O270=0,'临-间接'!O270="(空白)"),"",'临-间接'!O270)</f>
        <v/>
      </c>
      <c r="L270" s="34" t="str">
        <f ca="1">IF(OR('临-间接'!P270=0,'临-间接'!P270="(空白)"),"",'临-间接'!P270)</f>
        <v/>
      </c>
      <c r="M270">
        <f ca="1">IF('临-间接'!Q270="(空白)",0,'临-间接'!Q270)</f>
        <v>0</v>
      </c>
      <c r="N270" s="97" t="b">
        <f t="shared" ca="1" si="54"/>
        <v>0</v>
      </c>
      <c r="O270" s="97" t="b">
        <f t="shared" ca="1" si="55"/>
        <v>0</v>
      </c>
      <c r="P270" s="97" t="b">
        <f t="shared" ca="1" si="56"/>
        <v>0</v>
      </c>
      <c r="Q270" s="97" t="b">
        <f t="shared" ca="1" si="57"/>
        <v>0</v>
      </c>
      <c r="R270" s="97" t="b">
        <f t="shared" ca="1" si="58"/>
        <v>0</v>
      </c>
      <c r="S270" s="97" t="str">
        <f t="shared" ca="1" si="59"/>
        <v>未开始</v>
      </c>
      <c r="T270" s="97">
        <f ca="1">IF(AND(N270,P270,NOT(Q270)),NETWORKDAYS(K270,AG270,项目参数!$B$2:$B$200),0)</f>
        <v>0</v>
      </c>
      <c r="U270" s="98">
        <f t="shared" ca="1" si="60"/>
        <v>0</v>
      </c>
      <c r="V270" s="117">
        <f t="shared" ca="1" si="61"/>
        <v>0</v>
      </c>
      <c r="W270" s="117">
        <f t="shared" ca="1" si="62"/>
        <v>0</v>
      </c>
      <c r="X270" s="117" t="str">
        <f t="shared" ca="1" si="63"/>
        <v/>
      </c>
      <c r="Y270" s="97">
        <f t="shared" ca="1" si="64"/>
        <v>0</v>
      </c>
      <c r="Z270" s="97">
        <f t="shared" ca="1" si="65"/>
        <v>0</v>
      </c>
      <c r="AA270" s="97">
        <f ca="1">IF(AND(N270,P270,K270&gt;项目信息!$C$18),INT((IF(Q270,L270,K270)-项目信息!$C$18)/30)+1,0)</f>
        <v>0</v>
      </c>
      <c r="AB270" s="97" t="str">
        <f ca="1">IF(N270,WEEKNUM(IF(L270&lt;&gt;"",L270,IF(K270&lt;&gt;"",K270,J270)-项目信息!$C$18)+1),"")</f>
        <v/>
      </c>
      <c r="AC270" s="97" t="str">
        <f ca="1">IFERROR(VLOOKUP(VLOOKUP(G270,内部通讯录!$B:$F,5,FALSE),项目参数!$I$14:$J$21,2,FALSE),"")</f>
        <v/>
      </c>
      <c r="AD270" s="97" t="str">
        <f ca="1">IF($N270,$AC270*V270/项目参数!$J$29,"")</f>
        <v/>
      </c>
      <c r="AE270" s="97" t="str">
        <f ca="1">IF($N270,$AC270*W270/项目参数!$J$29,"")</f>
        <v/>
      </c>
      <c r="AF270" s="99" t="str">
        <f ca="1">IF(OR('临-间接'!S270=0,'临-间接'!S270="(空白)"),"",'临-间接'!S270)</f>
        <v/>
      </c>
      <c r="AG270" s="34" t="str">
        <f ca="1">IF(P270,IF(L270&lt;&gt;"", L270, IF(OR(I270="暂停",I270="取消"), IFERROR(WORKDAY.INTL($K270,$M270*$H270,1,项目参数!$B$2:$B$200),WORKDAY($K270,$M270*$H270,1)),TODAY())),"")</f>
        <v/>
      </c>
      <c r="AH270">
        <f ca="1">IF(AND(N270,P270),IF('临-间接'!T270="(空白)",0,'临-间接'!T270),0)</f>
        <v>0</v>
      </c>
      <c r="AI270" s="34" t="str">
        <f ca="1">IF($N270,VLOOKUP($B270,项目阶段与里程碑!$B:$E,3,FALSE),"")</f>
        <v/>
      </c>
      <c r="AJ270" s="34" t="str">
        <f ca="1">IF($N270,VLOOKUP($B270,项目阶段与里程碑!$B:$E,4,FALSE),"")</f>
        <v/>
      </c>
      <c r="AK270" s="34" t="str">
        <f t="shared" ca="1" si="66"/>
        <v/>
      </c>
      <c r="AL270" s="92" t="str">
        <f ca="1">IF($AK270&lt;&gt;"",IFERROR(NETWORKDAYS.INTL($AI270,$AK270,1,项目参数!$B$2:$B$200),NETWORKDAYS($AI270,$AK270,1)),"")</f>
        <v/>
      </c>
      <c r="AM270" s="92" t="str">
        <f ca="1">IF(K270&lt;&gt;"",IFERROR(NETWORKDAYS.INTL($AI270,$K270,1,项目参数!$B$2:$B$200),NETWORKDAYS($AI270,$K270,1)),"")</f>
        <v/>
      </c>
      <c r="AN270" s="92" t="str">
        <f ca="1">IF(L270&lt;&gt;"",IFERROR(NETWORKDAYS.INTL($AI270,$L270,1,项目参数!$B$2:$B$200),NETWORKDAYS($AI270,$L270,1)),"")</f>
        <v/>
      </c>
    </row>
    <row r="271" spans="1:40">
      <c r="A271">
        <f ca="1">IF('临-间接'!F271="(空白)","",'临-间接'!F271)</f>
        <v>0</v>
      </c>
      <c r="B271">
        <f ca="1">IF('临-间接'!G271="(空白)","",'临-间接'!G271)</f>
        <v>0</v>
      </c>
      <c r="C271">
        <f ca="1">IF('临-间接'!I271="(空白)","",'临-间接'!I271)</f>
        <v>0</v>
      </c>
      <c r="D271">
        <f ca="1">IF('临-间接'!J271="(空白)","",'临-间接'!J271)</f>
        <v>0</v>
      </c>
      <c r="E271">
        <f ca="1">IF('临-间接'!K271="(空白)","",'临-间接'!K271)</f>
        <v>0</v>
      </c>
      <c r="F271">
        <f ca="1">IF('临-间接'!H271="(空白)","",'临-间接'!H271)</f>
        <v>0</v>
      </c>
      <c r="G271">
        <f ca="1">IF('临-间接'!L271="(空白)","",'临-间接'!L271)</f>
        <v>0</v>
      </c>
      <c r="H271">
        <f ca="1">IF('临-间接'!M271="(空白)",0,'临-间接'!M271)</f>
        <v>0</v>
      </c>
      <c r="I271" t="str">
        <f ca="1">IF(OR('临-间接'!R271=0,'临-间接'!R271="(空白)"),"",'临-间接'!R271)</f>
        <v/>
      </c>
      <c r="J271" s="34" t="str">
        <f ca="1">IF(OR('临-间接'!N271=0,'临-间接'!N271="(空白)"),"",'临-间接'!N271)</f>
        <v/>
      </c>
      <c r="K271" s="34" t="str">
        <f ca="1">IF(OR('临-间接'!O271=0,'临-间接'!O271="(空白)"),"",'临-间接'!O271)</f>
        <v/>
      </c>
      <c r="L271" s="34" t="str">
        <f ca="1">IF(OR('临-间接'!P271=0,'临-间接'!P271="(空白)"),"",'临-间接'!P271)</f>
        <v/>
      </c>
      <c r="M271">
        <f ca="1">IF('临-间接'!Q271="(空白)",0,'临-间接'!Q271)</f>
        <v>0</v>
      </c>
      <c r="N271" s="97" t="b">
        <f t="shared" ca="1" si="54"/>
        <v>0</v>
      </c>
      <c r="O271" s="97" t="b">
        <f t="shared" ca="1" si="55"/>
        <v>0</v>
      </c>
      <c r="P271" s="97" t="b">
        <f t="shared" ca="1" si="56"/>
        <v>0</v>
      </c>
      <c r="Q271" s="97" t="b">
        <f t="shared" ca="1" si="57"/>
        <v>0</v>
      </c>
      <c r="R271" s="97" t="b">
        <f t="shared" ca="1" si="58"/>
        <v>0</v>
      </c>
      <c r="S271" s="97" t="str">
        <f t="shared" ca="1" si="59"/>
        <v>未开始</v>
      </c>
      <c r="T271" s="97">
        <f ca="1">IF(AND(N271,P271,NOT(Q271)),NETWORKDAYS(K271,AG271,项目参数!$B$2:$B$200),0)</f>
        <v>0</v>
      </c>
      <c r="U271" s="98">
        <f t="shared" ca="1" si="60"/>
        <v>0</v>
      </c>
      <c r="V271" s="117">
        <f t="shared" ca="1" si="61"/>
        <v>0</v>
      </c>
      <c r="W271" s="117">
        <f t="shared" ca="1" si="62"/>
        <v>0</v>
      </c>
      <c r="X271" s="117" t="str">
        <f t="shared" ca="1" si="63"/>
        <v/>
      </c>
      <c r="Y271" s="97">
        <f t="shared" ca="1" si="64"/>
        <v>0</v>
      </c>
      <c r="Z271" s="97">
        <f t="shared" ca="1" si="65"/>
        <v>0</v>
      </c>
      <c r="AA271" s="97">
        <f ca="1">IF(AND(N271,P271,K271&gt;项目信息!$C$18),INT((IF(Q271,L271,K271)-项目信息!$C$18)/30)+1,0)</f>
        <v>0</v>
      </c>
      <c r="AB271" s="97" t="str">
        <f ca="1">IF(N271,WEEKNUM(IF(L271&lt;&gt;"",L271,IF(K271&lt;&gt;"",K271,J271)-项目信息!$C$18)+1),"")</f>
        <v/>
      </c>
      <c r="AC271" s="97" t="str">
        <f ca="1">IFERROR(VLOOKUP(VLOOKUP(G271,内部通讯录!$B:$F,5,FALSE),项目参数!$I$14:$J$21,2,FALSE),"")</f>
        <v/>
      </c>
      <c r="AD271" s="97" t="str">
        <f ca="1">IF($N271,$AC271*V271/项目参数!$J$29,"")</f>
        <v/>
      </c>
      <c r="AE271" s="97" t="str">
        <f ca="1">IF($N271,$AC271*W271/项目参数!$J$29,"")</f>
        <v/>
      </c>
      <c r="AF271" s="99" t="str">
        <f ca="1">IF(OR('临-间接'!S271=0,'临-间接'!S271="(空白)"),"",'临-间接'!S271)</f>
        <v/>
      </c>
      <c r="AG271" s="34" t="str">
        <f ca="1">IF(P271,IF(L271&lt;&gt;"", L271, IF(OR(I271="暂停",I271="取消"), IFERROR(WORKDAY.INTL($K271,$M271*$H271,1,项目参数!$B$2:$B$200),WORKDAY($K271,$M271*$H271,1)),TODAY())),"")</f>
        <v/>
      </c>
      <c r="AH271">
        <f ca="1">IF(AND(N271,P271),IF('临-间接'!T271="(空白)",0,'临-间接'!T271),0)</f>
        <v>0</v>
      </c>
      <c r="AI271" s="34" t="str">
        <f ca="1">IF($N271,VLOOKUP($B271,项目阶段与里程碑!$B:$E,3,FALSE),"")</f>
        <v/>
      </c>
      <c r="AJ271" s="34" t="str">
        <f ca="1">IF($N271,VLOOKUP($B271,项目阶段与里程碑!$B:$E,4,FALSE),"")</f>
        <v/>
      </c>
      <c r="AK271" s="34" t="str">
        <f t="shared" ca="1" si="66"/>
        <v/>
      </c>
      <c r="AL271" s="92" t="str">
        <f ca="1">IF($AK271&lt;&gt;"",IFERROR(NETWORKDAYS.INTL($AI271,$AK271,1,项目参数!$B$2:$B$200),NETWORKDAYS($AI271,$AK271,1)),"")</f>
        <v/>
      </c>
      <c r="AM271" s="92" t="str">
        <f ca="1">IF(K271&lt;&gt;"",IFERROR(NETWORKDAYS.INTL($AI271,$K271,1,项目参数!$B$2:$B$200),NETWORKDAYS($AI271,$K271,1)),"")</f>
        <v/>
      </c>
      <c r="AN271" s="92" t="str">
        <f ca="1">IF(L271&lt;&gt;"",IFERROR(NETWORKDAYS.INTL($AI271,$L271,1,项目参数!$B$2:$B$200),NETWORKDAYS($AI271,$L271,1)),"")</f>
        <v/>
      </c>
    </row>
    <row r="272" spans="1:40">
      <c r="A272">
        <f ca="1">IF('临-间接'!F272="(空白)","",'临-间接'!F272)</f>
        <v>0</v>
      </c>
      <c r="B272">
        <f ca="1">IF('临-间接'!G272="(空白)","",'临-间接'!G272)</f>
        <v>0</v>
      </c>
      <c r="C272">
        <f ca="1">IF('临-间接'!I272="(空白)","",'临-间接'!I272)</f>
        <v>0</v>
      </c>
      <c r="D272">
        <f ca="1">IF('临-间接'!J272="(空白)","",'临-间接'!J272)</f>
        <v>0</v>
      </c>
      <c r="E272">
        <f ca="1">IF('临-间接'!K272="(空白)","",'临-间接'!K272)</f>
        <v>0</v>
      </c>
      <c r="F272">
        <f ca="1">IF('临-间接'!H272="(空白)","",'临-间接'!H272)</f>
        <v>0</v>
      </c>
      <c r="G272">
        <f ca="1">IF('临-间接'!L272="(空白)","",'临-间接'!L272)</f>
        <v>0</v>
      </c>
      <c r="H272">
        <f ca="1">IF('临-间接'!M272="(空白)",0,'临-间接'!M272)</f>
        <v>0</v>
      </c>
      <c r="I272" t="str">
        <f ca="1">IF(OR('临-间接'!R272=0,'临-间接'!R272="(空白)"),"",'临-间接'!R272)</f>
        <v/>
      </c>
      <c r="J272" s="34" t="str">
        <f ca="1">IF(OR('临-间接'!N272=0,'临-间接'!N272="(空白)"),"",'临-间接'!N272)</f>
        <v/>
      </c>
      <c r="K272" s="34" t="str">
        <f ca="1">IF(OR('临-间接'!O272=0,'临-间接'!O272="(空白)"),"",'临-间接'!O272)</f>
        <v/>
      </c>
      <c r="L272" s="34" t="str">
        <f ca="1">IF(OR('临-间接'!P272=0,'临-间接'!P272="(空白)"),"",'临-间接'!P272)</f>
        <v/>
      </c>
      <c r="M272">
        <f ca="1">IF('临-间接'!Q272="(空白)",0,'临-间接'!Q272)</f>
        <v>0</v>
      </c>
      <c r="N272" s="97" t="b">
        <f t="shared" ca="1" si="54"/>
        <v>0</v>
      </c>
      <c r="O272" s="97" t="b">
        <f t="shared" ca="1" si="55"/>
        <v>0</v>
      </c>
      <c r="P272" s="97" t="b">
        <f t="shared" ca="1" si="56"/>
        <v>0</v>
      </c>
      <c r="Q272" s="97" t="b">
        <f t="shared" ca="1" si="57"/>
        <v>0</v>
      </c>
      <c r="R272" s="97" t="b">
        <f t="shared" ca="1" si="58"/>
        <v>0</v>
      </c>
      <c r="S272" s="97" t="str">
        <f t="shared" ca="1" si="59"/>
        <v>未开始</v>
      </c>
      <c r="T272" s="97">
        <f ca="1">IF(AND(N272,P272,NOT(Q272)),NETWORKDAYS(K272,AG272,项目参数!$B$2:$B$200),0)</f>
        <v>0</v>
      </c>
      <c r="U272" s="98">
        <f t="shared" ca="1" si="60"/>
        <v>0</v>
      </c>
      <c r="V272" s="117">
        <f t="shared" ca="1" si="61"/>
        <v>0</v>
      </c>
      <c r="W272" s="117">
        <f t="shared" ca="1" si="62"/>
        <v>0</v>
      </c>
      <c r="X272" s="117" t="str">
        <f t="shared" ca="1" si="63"/>
        <v/>
      </c>
      <c r="Y272" s="97">
        <f t="shared" ca="1" si="64"/>
        <v>0</v>
      </c>
      <c r="Z272" s="97">
        <f t="shared" ca="1" si="65"/>
        <v>0</v>
      </c>
      <c r="AA272" s="97">
        <f ca="1">IF(AND(N272,P272,K272&gt;项目信息!$C$18),INT((IF(Q272,L272,K272)-项目信息!$C$18)/30)+1,0)</f>
        <v>0</v>
      </c>
      <c r="AB272" s="97" t="str">
        <f ca="1">IF(N272,WEEKNUM(IF(L272&lt;&gt;"",L272,IF(K272&lt;&gt;"",K272,J272)-项目信息!$C$18)+1),"")</f>
        <v/>
      </c>
      <c r="AC272" s="97" t="str">
        <f ca="1">IFERROR(VLOOKUP(VLOOKUP(G272,内部通讯录!$B:$F,5,FALSE),项目参数!$I$14:$J$21,2,FALSE),"")</f>
        <v/>
      </c>
      <c r="AD272" s="97" t="str">
        <f ca="1">IF($N272,$AC272*V272/项目参数!$J$29,"")</f>
        <v/>
      </c>
      <c r="AE272" s="97" t="str">
        <f ca="1">IF($N272,$AC272*W272/项目参数!$J$29,"")</f>
        <v/>
      </c>
      <c r="AF272" s="99" t="str">
        <f ca="1">IF(OR('临-间接'!S272=0,'临-间接'!S272="(空白)"),"",'临-间接'!S272)</f>
        <v/>
      </c>
      <c r="AG272" s="34" t="str">
        <f ca="1">IF(P272,IF(L272&lt;&gt;"", L272, IF(OR(I272="暂停",I272="取消"), IFERROR(WORKDAY.INTL($K272,$M272*$H272,1,项目参数!$B$2:$B$200),WORKDAY($K272,$M272*$H272,1)),TODAY())),"")</f>
        <v/>
      </c>
      <c r="AH272">
        <f ca="1">IF(AND(N272,P272),IF('临-间接'!T272="(空白)",0,'临-间接'!T272),0)</f>
        <v>0</v>
      </c>
      <c r="AI272" s="34" t="str">
        <f ca="1">IF($N272,VLOOKUP($B272,项目阶段与里程碑!$B:$E,3,FALSE),"")</f>
        <v/>
      </c>
      <c r="AJ272" s="34" t="str">
        <f ca="1">IF($N272,VLOOKUP($B272,项目阶段与里程碑!$B:$E,4,FALSE),"")</f>
        <v/>
      </c>
      <c r="AK272" s="34" t="str">
        <f t="shared" ca="1" si="66"/>
        <v/>
      </c>
      <c r="AL272" s="92" t="str">
        <f ca="1">IF($AK272&lt;&gt;"",IFERROR(NETWORKDAYS.INTL($AI272,$AK272,1,项目参数!$B$2:$B$200),NETWORKDAYS($AI272,$AK272,1)),"")</f>
        <v/>
      </c>
      <c r="AM272" s="92" t="str">
        <f ca="1">IF(K272&lt;&gt;"",IFERROR(NETWORKDAYS.INTL($AI272,$K272,1,项目参数!$B$2:$B$200),NETWORKDAYS($AI272,$K272,1)),"")</f>
        <v/>
      </c>
      <c r="AN272" s="92" t="str">
        <f ca="1">IF(L272&lt;&gt;"",IFERROR(NETWORKDAYS.INTL($AI272,$L272,1,项目参数!$B$2:$B$200),NETWORKDAYS($AI272,$L272,1)),"")</f>
        <v/>
      </c>
    </row>
    <row r="273" spans="1:40">
      <c r="A273">
        <f ca="1">IF('临-间接'!F273="(空白)","",'临-间接'!F273)</f>
        <v>0</v>
      </c>
      <c r="B273">
        <f ca="1">IF('临-间接'!G273="(空白)","",'临-间接'!G273)</f>
        <v>0</v>
      </c>
      <c r="C273">
        <f ca="1">IF('临-间接'!I273="(空白)","",'临-间接'!I273)</f>
        <v>0</v>
      </c>
      <c r="D273">
        <f ca="1">IF('临-间接'!J273="(空白)","",'临-间接'!J273)</f>
        <v>0</v>
      </c>
      <c r="E273">
        <f ca="1">IF('临-间接'!K273="(空白)","",'临-间接'!K273)</f>
        <v>0</v>
      </c>
      <c r="F273">
        <f ca="1">IF('临-间接'!H273="(空白)","",'临-间接'!H273)</f>
        <v>0</v>
      </c>
      <c r="G273">
        <f ca="1">IF('临-间接'!L273="(空白)","",'临-间接'!L273)</f>
        <v>0</v>
      </c>
      <c r="H273">
        <f ca="1">IF('临-间接'!M273="(空白)",0,'临-间接'!M273)</f>
        <v>0</v>
      </c>
      <c r="I273" t="str">
        <f ca="1">IF(OR('临-间接'!R273=0,'临-间接'!R273="(空白)"),"",'临-间接'!R273)</f>
        <v/>
      </c>
      <c r="J273" s="34" t="str">
        <f ca="1">IF(OR('临-间接'!N273=0,'临-间接'!N273="(空白)"),"",'临-间接'!N273)</f>
        <v/>
      </c>
      <c r="K273" s="34" t="str">
        <f ca="1">IF(OR('临-间接'!O273=0,'临-间接'!O273="(空白)"),"",'临-间接'!O273)</f>
        <v/>
      </c>
      <c r="L273" s="34" t="str">
        <f ca="1">IF(OR('临-间接'!P273=0,'临-间接'!P273="(空白)"),"",'临-间接'!P273)</f>
        <v/>
      </c>
      <c r="M273">
        <f ca="1">IF('临-间接'!Q273="(空白)",0,'临-间接'!Q273)</f>
        <v>0</v>
      </c>
      <c r="N273" s="97" t="b">
        <f t="shared" ca="1" si="54"/>
        <v>0</v>
      </c>
      <c r="O273" s="97" t="b">
        <f t="shared" ca="1" si="55"/>
        <v>0</v>
      </c>
      <c r="P273" s="97" t="b">
        <f t="shared" ca="1" si="56"/>
        <v>0</v>
      </c>
      <c r="Q273" s="97" t="b">
        <f t="shared" ca="1" si="57"/>
        <v>0</v>
      </c>
      <c r="R273" s="97" t="b">
        <f t="shared" ca="1" si="58"/>
        <v>0</v>
      </c>
      <c r="S273" s="97" t="str">
        <f t="shared" ca="1" si="59"/>
        <v>未开始</v>
      </c>
      <c r="T273" s="97">
        <f ca="1">IF(AND(N273,P273,NOT(Q273)),NETWORKDAYS(K273,AG273,项目参数!$B$2:$B$200),0)</f>
        <v>0</v>
      </c>
      <c r="U273" s="98">
        <f t="shared" ca="1" si="60"/>
        <v>0</v>
      </c>
      <c r="V273" s="117">
        <f t="shared" ca="1" si="61"/>
        <v>0</v>
      </c>
      <c r="W273" s="117">
        <f t="shared" ca="1" si="62"/>
        <v>0</v>
      </c>
      <c r="X273" s="117" t="str">
        <f t="shared" ca="1" si="63"/>
        <v/>
      </c>
      <c r="Y273" s="97">
        <f t="shared" ca="1" si="64"/>
        <v>0</v>
      </c>
      <c r="Z273" s="97">
        <f t="shared" ca="1" si="65"/>
        <v>0</v>
      </c>
      <c r="AA273" s="97">
        <f ca="1">IF(AND(N273,P273,K273&gt;项目信息!$C$18),INT((IF(Q273,L273,K273)-项目信息!$C$18)/30)+1,0)</f>
        <v>0</v>
      </c>
      <c r="AB273" s="97" t="str">
        <f ca="1">IF(N273,WEEKNUM(IF(L273&lt;&gt;"",L273,IF(K273&lt;&gt;"",K273,J273)-项目信息!$C$18)+1),"")</f>
        <v/>
      </c>
      <c r="AC273" s="97" t="str">
        <f ca="1">IFERROR(VLOOKUP(VLOOKUP(G273,内部通讯录!$B:$F,5,FALSE),项目参数!$I$14:$J$21,2,FALSE),"")</f>
        <v/>
      </c>
      <c r="AD273" s="97" t="str">
        <f ca="1">IF($N273,$AC273*V273/项目参数!$J$29,"")</f>
        <v/>
      </c>
      <c r="AE273" s="97" t="str">
        <f ca="1">IF($N273,$AC273*W273/项目参数!$J$29,"")</f>
        <v/>
      </c>
      <c r="AF273" s="99" t="str">
        <f ca="1">IF(OR('临-间接'!S273=0,'临-间接'!S273="(空白)"),"",'临-间接'!S273)</f>
        <v/>
      </c>
      <c r="AG273" s="34" t="str">
        <f ca="1">IF(P273,IF(L273&lt;&gt;"", L273, IF(OR(I273="暂停",I273="取消"), IFERROR(WORKDAY.INTL($K273,$M273*$H273,1,项目参数!$B$2:$B$200),WORKDAY($K273,$M273*$H273,1)),TODAY())),"")</f>
        <v/>
      </c>
      <c r="AH273">
        <f ca="1">IF(AND(N273,P273),IF('临-间接'!T273="(空白)",0,'临-间接'!T273),0)</f>
        <v>0</v>
      </c>
      <c r="AI273" s="34" t="str">
        <f ca="1">IF($N273,VLOOKUP($B273,项目阶段与里程碑!$B:$E,3,FALSE),"")</f>
        <v/>
      </c>
      <c r="AJ273" s="34" t="str">
        <f ca="1">IF($N273,VLOOKUP($B273,项目阶段与里程碑!$B:$E,4,FALSE),"")</f>
        <v/>
      </c>
      <c r="AK273" s="34" t="str">
        <f t="shared" ca="1" si="66"/>
        <v/>
      </c>
      <c r="AL273" s="92" t="str">
        <f ca="1">IF($AK273&lt;&gt;"",IFERROR(NETWORKDAYS.INTL($AI273,$AK273,1,项目参数!$B$2:$B$200),NETWORKDAYS($AI273,$AK273,1)),"")</f>
        <v/>
      </c>
      <c r="AM273" s="92" t="str">
        <f ca="1">IF(K273&lt;&gt;"",IFERROR(NETWORKDAYS.INTL($AI273,$K273,1,项目参数!$B$2:$B$200),NETWORKDAYS($AI273,$K273,1)),"")</f>
        <v/>
      </c>
      <c r="AN273" s="92" t="str">
        <f ca="1">IF(L273&lt;&gt;"",IFERROR(NETWORKDAYS.INTL($AI273,$L273,1,项目参数!$B$2:$B$200),NETWORKDAYS($AI273,$L273,1)),"")</f>
        <v/>
      </c>
    </row>
    <row r="274" spans="1:40">
      <c r="A274">
        <f ca="1">IF('临-间接'!F274="(空白)","",'临-间接'!F274)</f>
        <v>0</v>
      </c>
      <c r="B274">
        <f ca="1">IF('临-间接'!G274="(空白)","",'临-间接'!G274)</f>
        <v>0</v>
      </c>
      <c r="C274">
        <f ca="1">IF('临-间接'!I274="(空白)","",'临-间接'!I274)</f>
        <v>0</v>
      </c>
      <c r="D274">
        <f ca="1">IF('临-间接'!J274="(空白)","",'临-间接'!J274)</f>
        <v>0</v>
      </c>
      <c r="E274">
        <f ca="1">IF('临-间接'!K274="(空白)","",'临-间接'!K274)</f>
        <v>0</v>
      </c>
      <c r="F274">
        <f ca="1">IF('临-间接'!H274="(空白)","",'临-间接'!H274)</f>
        <v>0</v>
      </c>
      <c r="G274">
        <f ca="1">IF('临-间接'!L274="(空白)","",'临-间接'!L274)</f>
        <v>0</v>
      </c>
      <c r="H274">
        <f ca="1">IF('临-间接'!M274="(空白)",0,'临-间接'!M274)</f>
        <v>0</v>
      </c>
      <c r="I274" t="str">
        <f ca="1">IF(OR('临-间接'!R274=0,'临-间接'!R274="(空白)"),"",'临-间接'!R274)</f>
        <v/>
      </c>
      <c r="J274" s="34" t="str">
        <f ca="1">IF(OR('临-间接'!N274=0,'临-间接'!N274="(空白)"),"",'临-间接'!N274)</f>
        <v/>
      </c>
      <c r="K274" s="34" t="str">
        <f ca="1">IF(OR('临-间接'!O274=0,'临-间接'!O274="(空白)"),"",'临-间接'!O274)</f>
        <v/>
      </c>
      <c r="L274" s="34" t="str">
        <f ca="1">IF(OR('临-间接'!P274=0,'临-间接'!P274="(空白)"),"",'临-间接'!P274)</f>
        <v/>
      </c>
      <c r="M274">
        <f ca="1">IF('临-间接'!Q274="(空白)",0,'临-间接'!Q274)</f>
        <v>0</v>
      </c>
      <c r="N274" s="97" t="b">
        <f t="shared" ca="1" si="54"/>
        <v>0</v>
      </c>
      <c r="O274" s="97" t="b">
        <f t="shared" ca="1" si="55"/>
        <v>0</v>
      </c>
      <c r="P274" s="97" t="b">
        <f t="shared" ca="1" si="56"/>
        <v>0</v>
      </c>
      <c r="Q274" s="97" t="b">
        <f t="shared" ca="1" si="57"/>
        <v>0</v>
      </c>
      <c r="R274" s="97" t="b">
        <f t="shared" ca="1" si="58"/>
        <v>0</v>
      </c>
      <c r="S274" s="97" t="str">
        <f t="shared" ca="1" si="59"/>
        <v>未开始</v>
      </c>
      <c r="T274" s="97">
        <f ca="1">IF(AND(N274,P274,NOT(Q274)),NETWORKDAYS(K274,AG274,项目参数!$B$2:$B$200),0)</f>
        <v>0</v>
      </c>
      <c r="U274" s="98">
        <f t="shared" ca="1" si="60"/>
        <v>0</v>
      </c>
      <c r="V274" s="117">
        <f t="shared" ca="1" si="61"/>
        <v>0</v>
      </c>
      <c r="W274" s="117">
        <f t="shared" ca="1" si="62"/>
        <v>0</v>
      </c>
      <c r="X274" s="117" t="str">
        <f t="shared" ca="1" si="63"/>
        <v/>
      </c>
      <c r="Y274" s="97">
        <f t="shared" ca="1" si="64"/>
        <v>0</v>
      </c>
      <c r="Z274" s="97">
        <f t="shared" ca="1" si="65"/>
        <v>0</v>
      </c>
      <c r="AA274" s="97">
        <f ca="1">IF(AND(N274,P274,K274&gt;项目信息!$C$18),INT((IF(Q274,L274,K274)-项目信息!$C$18)/30)+1,0)</f>
        <v>0</v>
      </c>
      <c r="AB274" s="97" t="str">
        <f ca="1">IF(N274,WEEKNUM(IF(L274&lt;&gt;"",L274,IF(K274&lt;&gt;"",K274,J274)-项目信息!$C$18)+1),"")</f>
        <v/>
      </c>
      <c r="AC274" s="97" t="str">
        <f ca="1">IFERROR(VLOOKUP(VLOOKUP(G274,内部通讯录!$B:$F,5,FALSE),项目参数!$I$14:$J$21,2,FALSE),"")</f>
        <v/>
      </c>
      <c r="AD274" s="97" t="str">
        <f ca="1">IF($N274,$AC274*V274/项目参数!$J$29,"")</f>
        <v/>
      </c>
      <c r="AE274" s="97" t="str">
        <f ca="1">IF($N274,$AC274*W274/项目参数!$J$29,"")</f>
        <v/>
      </c>
      <c r="AF274" s="99" t="str">
        <f ca="1">IF(OR('临-间接'!S274=0,'临-间接'!S274="(空白)"),"",'临-间接'!S274)</f>
        <v/>
      </c>
      <c r="AG274" s="34" t="str">
        <f ca="1">IF(P274,IF(L274&lt;&gt;"", L274, IF(OR(I274="暂停",I274="取消"), IFERROR(WORKDAY.INTL($K274,$M274*$H274,1,项目参数!$B$2:$B$200),WORKDAY($K274,$M274*$H274,1)),TODAY())),"")</f>
        <v/>
      </c>
      <c r="AH274">
        <f ca="1">IF(AND(N274,P274),IF('临-间接'!T274="(空白)",0,'临-间接'!T274),0)</f>
        <v>0</v>
      </c>
      <c r="AI274" s="34" t="str">
        <f ca="1">IF($N274,VLOOKUP($B274,项目阶段与里程碑!$B:$E,3,FALSE),"")</f>
        <v/>
      </c>
      <c r="AJ274" s="34" t="str">
        <f ca="1">IF($N274,VLOOKUP($B274,项目阶段与里程碑!$B:$E,4,FALSE),"")</f>
        <v/>
      </c>
      <c r="AK274" s="34" t="str">
        <f t="shared" ca="1" si="66"/>
        <v/>
      </c>
      <c r="AL274" s="92" t="str">
        <f ca="1">IF($AK274&lt;&gt;"",IFERROR(NETWORKDAYS.INTL($AI274,$AK274,1,项目参数!$B$2:$B$200),NETWORKDAYS($AI274,$AK274,1)),"")</f>
        <v/>
      </c>
      <c r="AM274" s="92" t="str">
        <f ca="1">IF(K274&lt;&gt;"",IFERROR(NETWORKDAYS.INTL($AI274,$K274,1,项目参数!$B$2:$B$200),NETWORKDAYS($AI274,$K274,1)),"")</f>
        <v/>
      </c>
      <c r="AN274" s="92" t="str">
        <f ca="1">IF(L274&lt;&gt;"",IFERROR(NETWORKDAYS.INTL($AI274,$L274,1,项目参数!$B$2:$B$200),NETWORKDAYS($AI274,$L274,1)),"")</f>
        <v/>
      </c>
    </row>
    <row r="275" spans="1:40">
      <c r="A275">
        <f ca="1">IF('临-间接'!F275="(空白)","",'临-间接'!F275)</f>
        <v>0</v>
      </c>
      <c r="B275">
        <f ca="1">IF('临-间接'!G275="(空白)","",'临-间接'!G275)</f>
        <v>0</v>
      </c>
      <c r="C275">
        <f ca="1">IF('临-间接'!I275="(空白)","",'临-间接'!I275)</f>
        <v>0</v>
      </c>
      <c r="D275">
        <f ca="1">IF('临-间接'!J275="(空白)","",'临-间接'!J275)</f>
        <v>0</v>
      </c>
      <c r="E275">
        <f ca="1">IF('临-间接'!K275="(空白)","",'临-间接'!K275)</f>
        <v>0</v>
      </c>
      <c r="F275">
        <f ca="1">IF('临-间接'!H275="(空白)","",'临-间接'!H275)</f>
        <v>0</v>
      </c>
      <c r="G275">
        <f ca="1">IF('临-间接'!L275="(空白)","",'临-间接'!L275)</f>
        <v>0</v>
      </c>
      <c r="H275">
        <f ca="1">IF('临-间接'!M275="(空白)",0,'临-间接'!M275)</f>
        <v>0</v>
      </c>
      <c r="I275" t="str">
        <f ca="1">IF(OR('临-间接'!R275=0,'临-间接'!R275="(空白)"),"",'临-间接'!R275)</f>
        <v/>
      </c>
      <c r="J275" s="34" t="str">
        <f ca="1">IF(OR('临-间接'!N275=0,'临-间接'!N275="(空白)"),"",'临-间接'!N275)</f>
        <v/>
      </c>
      <c r="K275" s="34" t="str">
        <f ca="1">IF(OR('临-间接'!O275=0,'临-间接'!O275="(空白)"),"",'临-间接'!O275)</f>
        <v/>
      </c>
      <c r="L275" s="34" t="str">
        <f ca="1">IF(OR('临-间接'!P275=0,'临-间接'!P275="(空白)"),"",'临-间接'!P275)</f>
        <v/>
      </c>
      <c r="M275">
        <f ca="1">IF('临-间接'!Q275="(空白)",0,'临-间接'!Q275)</f>
        <v>0</v>
      </c>
      <c r="N275" s="97" t="b">
        <f t="shared" ca="1" si="54"/>
        <v>0</v>
      </c>
      <c r="O275" s="97" t="b">
        <f t="shared" ca="1" si="55"/>
        <v>0</v>
      </c>
      <c r="P275" s="97" t="b">
        <f t="shared" ca="1" si="56"/>
        <v>0</v>
      </c>
      <c r="Q275" s="97" t="b">
        <f t="shared" ca="1" si="57"/>
        <v>0</v>
      </c>
      <c r="R275" s="97" t="b">
        <f t="shared" ca="1" si="58"/>
        <v>0</v>
      </c>
      <c r="S275" s="97" t="str">
        <f t="shared" ca="1" si="59"/>
        <v>未开始</v>
      </c>
      <c r="T275" s="97">
        <f ca="1">IF(AND(N275,P275,NOT(Q275)),NETWORKDAYS(K275,AG275,项目参数!$B$2:$B$200),0)</f>
        <v>0</v>
      </c>
      <c r="U275" s="98">
        <f t="shared" ca="1" si="60"/>
        <v>0</v>
      </c>
      <c r="V275" s="117">
        <f t="shared" ca="1" si="61"/>
        <v>0</v>
      </c>
      <c r="W275" s="117">
        <f t="shared" ca="1" si="62"/>
        <v>0</v>
      </c>
      <c r="X275" s="117" t="str">
        <f t="shared" ca="1" si="63"/>
        <v/>
      </c>
      <c r="Y275" s="97">
        <f t="shared" ca="1" si="64"/>
        <v>0</v>
      </c>
      <c r="Z275" s="97">
        <f t="shared" ca="1" si="65"/>
        <v>0</v>
      </c>
      <c r="AA275" s="97">
        <f ca="1">IF(AND(N275,P275,K275&gt;项目信息!$C$18),INT((IF(Q275,L275,K275)-项目信息!$C$18)/30)+1,0)</f>
        <v>0</v>
      </c>
      <c r="AB275" s="97" t="str">
        <f ca="1">IF(N275,WEEKNUM(IF(L275&lt;&gt;"",L275,IF(K275&lt;&gt;"",K275,J275)-项目信息!$C$18)+1),"")</f>
        <v/>
      </c>
      <c r="AC275" s="97" t="str">
        <f ca="1">IFERROR(VLOOKUP(VLOOKUP(G275,内部通讯录!$B:$F,5,FALSE),项目参数!$I$14:$J$21,2,FALSE),"")</f>
        <v/>
      </c>
      <c r="AD275" s="97" t="str">
        <f ca="1">IF($N275,$AC275*V275/项目参数!$J$29,"")</f>
        <v/>
      </c>
      <c r="AE275" s="97" t="str">
        <f ca="1">IF($N275,$AC275*W275/项目参数!$J$29,"")</f>
        <v/>
      </c>
      <c r="AF275" s="99" t="str">
        <f ca="1">IF(OR('临-间接'!S275=0,'临-间接'!S275="(空白)"),"",'临-间接'!S275)</f>
        <v/>
      </c>
      <c r="AG275" s="34" t="str">
        <f ca="1">IF(P275,IF(L275&lt;&gt;"", L275, IF(OR(I275="暂停",I275="取消"), IFERROR(WORKDAY.INTL($K275,$M275*$H275,1,项目参数!$B$2:$B$200),WORKDAY($K275,$M275*$H275,1)),TODAY())),"")</f>
        <v/>
      </c>
      <c r="AH275">
        <f ca="1">IF(AND(N275,P275),IF('临-间接'!T275="(空白)",0,'临-间接'!T275),0)</f>
        <v>0</v>
      </c>
      <c r="AI275" s="34" t="str">
        <f ca="1">IF($N275,VLOOKUP($B275,项目阶段与里程碑!$B:$E,3,FALSE),"")</f>
        <v/>
      </c>
      <c r="AJ275" s="34" t="str">
        <f ca="1">IF($N275,VLOOKUP($B275,项目阶段与里程碑!$B:$E,4,FALSE),"")</f>
        <v/>
      </c>
      <c r="AK275" s="34" t="str">
        <f t="shared" ca="1" si="66"/>
        <v/>
      </c>
      <c r="AL275" s="92" t="str">
        <f ca="1">IF($AK275&lt;&gt;"",IFERROR(NETWORKDAYS.INTL($AI275,$AK275,1,项目参数!$B$2:$B$200),NETWORKDAYS($AI275,$AK275,1)),"")</f>
        <v/>
      </c>
      <c r="AM275" s="92" t="str">
        <f ca="1">IF(K275&lt;&gt;"",IFERROR(NETWORKDAYS.INTL($AI275,$K275,1,项目参数!$B$2:$B$200),NETWORKDAYS($AI275,$K275,1)),"")</f>
        <v/>
      </c>
      <c r="AN275" s="92" t="str">
        <f ca="1">IF(L275&lt;&gt;"",IFERROR(NETWORKDAYS.INTL($AI275,$L275,1,项目参数!$B$2:$B$200),NETWORKDAYS($AI275,$L275,1)),"")</f>
        <v/>
      </c>
    </row>
    <row r="276" spans="1:40">
      <c r="A276">
        <f ca="1">IF('临-间接'!F276="(空白)","",'临-间接'!F276)</f>
        <v>0</v>
      </c>
      <c r="B276">
        <f ca="1">IF('临-间接'!G276="(空白)","",'临-间接'!G276)</f>
        <v>0</v>
      </c>
      <c r="C276">
        <f ca="1">IF('临-间接'!I276="(空白)","",'临-间接'!I276)</f>
        <v>0</v>
      </c>
      <c r="D276">
        <f ca="1">IF('临-间接'!J276="(空白)","",'临-间接'!J276)</f>
        <v>0</v>
      </c>
      <c r="E276">
        <f ca="1">IF('临-间接'!K276="(空白)","",'临-间接'!K276)</f>
        <v>0</v>
      </c>
      <c r="F276">
        <f ca="1">IF('临-间接'!H276="(空白)","",'临-间接'!H276)</f>
        <v>0</v>
      </c>
      <c r="G276">
        <f ca="1">IF('临-间接'!L276="(空白)","",'临-间接'!L276)</f>
        <v>0</v>
      </c>
      <c r="H276">
        <f ca="1">IF('临-间接'!M276="(空白)",0,'临-间接'!M276)</f>
        <v>0</v>
      </c>
      <c r="I276" t="str">
        <f ca="1">IF(OR('临-间接'!R276=0,'临-间接'!R276="(空白)"),"",'临-间接'!R276)</f>
        <v/>
      </c>
      <c r="J276" s="34" t="str">
        <f ca="1">IF(OR('临-间接'!N276=0,'临-间接'!N276="(空白)"),"",'临-间接'!N276)</f>
        <v/>
      </c>
      <c r="K276" s="34" t="str">
        <f ca="1">IF(OR('临-间接'!O276=0,'临-间接'!O276="(空白)"),"",'临-间接'!O276)</f>
        <v/>
      </c>
      <c r="L276" s="34" t="str">
        <f ca="1">IF(OR('临-间接'!P276=0,'临-间接'!P276="(空白)"),"",'临-间接'!P276)</f>
        <v/>
      </c>
      <c r="M276">
        <f ca="1">IF('临-间接'!Q276="(空白)",0,'临-间接'!Q276)</f>
        <v>0</v>
      </c>
      <c r="N276" s="97" t="b">
        <f t="shared" ca="1" si="54"/>
        <v>0</v>
      </c>
      <c r="O276" s="97" t="b">
        <f t="shared" ca="1" si="55"/>
        <v>0</v>
      </c>
      <c r="P276" s="97" t="b">
        <f t="shared" ca="1" si="56"/>
        <v>0</v>
      </c>
      <c r="Q276" s="97" t="b">
        <f t="shared" ca="1" si="57"/>
        <v>0</v>
      </c>
      <c r="R276" s="97" t="b">
        <f t="shared" ca="1" si="58"/>
        <v>0</v>
      </c>
      <c r="S276" s="97" t="str">
        <f t="shared" ca="1" si="59"/>
        <v>未开始</v>
      </c>
      <c r="T276" s="97">
        <f ca="1">IF(AND(N276,P276,NOT(Q276)),NETWORKDAYS(K276,AG276,项目参数!$B$2:$B$200),0)</f>
        <v>0</v>
      </c>
      <c r="U276" s="98">
        <f t="shared" ca="1" si="60"/>
        <v>0</v>
      </c>
      <c r="V276" s="117">
        <f t="shared" ca="1" si="61"/>
        <v>0</v>
      </c>
      <c r="W276" s="117">
        <f t="shared" ca="1" si="62"/>
        <v>0</v>
      </c>
      <c r="X276" s="117" t="str">
        <f t="shared" ca="1" si="63"/>
        <v/>
      </c>
      <c r="Y276" s="97">
        <f t="shared" ca="1" si="64"/>
        <v>0</v>
      </c>
      <c r="Z276" s="97">
        <f t="shared" ca="1" si="65"/>
        <v>0</v>
      </c>
      <c r="AA276" s="97">
        <f ca="1">IF(AND(N276,P276,K276&gt;项目信息!$C$18),INT((IF(Q276,L276,K276)-项目信息!$C$18)/30)+1,0)</f>
        <v>0</v>
      </c>
      <c r="AB276" s="97" t="str">
        <f ca="1">IF(N276,WEEKNUM(IF(L276&lt;&gt;"",L276,IF(K276&lt;&gt;"",K276,J276)-项目信息!$C$18)+1),"")</f>
        <v/>
      </c>
      <c r="AC276" s="97" t="str">
        <f ca="1">IFERROR(VLOOKUP(VLOOKUP(G276,内部通讯录!$B:$F,5,FALSE),项目参数!$I$14:$J$21,2,FALSE),"")</f>
        <v/>
      </c>
      <c r="AD276" s="97" t="str">
        <f ca="1">IF($N276,$AC276*V276/项目参数!$J$29,"")</f>
        <v/>
      </c>
      <c r="AE276" s="97" t="str">
        <f ca="1">IF($N276,$AC276*W276/项目参数!$J$29,"")</f>
        <v/>
      </c>
      <c r="AF276" s="99" t="str">
        <f ca="1">IF(OR('临-间接'!S276=0,'临-间接'!S276="(空白)"),"",'临-间接'!S276)</f>
        <v/>
      </c>
      <c r="AG276" s="34" t="str">
        <f ca="1">IF(P276,IF(L276&lt;&gt;"", L276, IF(OR(I276="暂停",I276="取消"), IFERROR(WORKDAY.INTL($K276,$M276*$H276,1,项目参数!$B$2:$B$200),WORKDAY($K276,$M276*$H276,1)),TODAY())),"")</f>
        <v/>
      </c>
      <c r="AH276">
        <f ca="1">IF(AND(N276,P276),IF('临-间接'!T276="(空白)",0,'临-间接'!T276),0)</f>
        <v>0</v>
      </c>
      <c r="AI276" s="34" t="str">
        <f ca="1">IF($N276,VLOOKUP($B276,项目阶段与里程碑!$B:$E,3,FALSE),"")</f>
        <v/>
      </c>
      <c r="AJ276" s="34" t="str">
        <f ca="1">IF($N276,VLOOKUP($B276,项目阶段与里程碑!$B:$E,4,FALSE),"")</f>
        <v/>
      </c>
      <c r="AK276" s="34" t="str">
        <f t="shared" ca="1" si="66"/>
        <v/>
      </c>
      <c r="AL276" s="92" t="str">
        <f ca="1">IF($AK276&lt;&gt;"",IFERROR(NETWORKDAYS.INTL($AI276,$AK276,1,项目参数!$B$2:$B$200),NETWORKDAYS($AI276,$AK276,1)),"")</f>
        <v/>
      </c>
      <c r="AM276" s="92" t="str">
        <f ca="1">IF(K276&lt;&gt;"",IFERROR(NETWORKDAYS.INTL($AI276,$K276,1,项目参数!$B$2:$B$200),NETWORKDAYS($AI276,$K276,1)),"")</f>
        <v/>
      </c>
      <c r="AN276" s="92" t="str">
        <f ca="1">IF(L276&lt;&gt;"",IFERROR(NETWORKDAYS.INTL($AI276,$L276,1,项目参数!$B$2:$B$200),NETWORKDAYS($AI276,$L276,1)),"")</f>
        <v/>
      </c>
    </row>
    <row r="277" spans="1:40">
      <c r="A277">
        <f ca="1">IF('临-间接'!F277="(空白)","",'临-间接'!F277)</f>
        <v>0</v>
      </c>
      <c r="B277">
        <f ca="1">IF('临-间接'!G277="(空白)","",'临-间接'!G277)</f>
        <v>0</v>
      </c>
      <c r="C277">
        <f ca="1">IF('临-间接'!I277="(空白)","",'临-间接'!I277)</f>
        <v>0</v>
      </c>
      <c r="D277">
        <f ca="1">IF('临-间接'!J277="(空白)","",'临-间接'!J277)</f>
        <v>0</v>
      </c>
      <c r="E277">
        <f ca="1">IF('临-间接'!K277="(空白)","",'临-间接'!K277)</f>
        <v>0</v>
      </c>
      <c r="F277">
        <f ca="1">IF('临-间接'!H277="(空白)","",'临-间接'!H277)</f>
        <v>0</v>
      </c>
      <c r="G277">
        <f ca="1">IF('临-间接'!L277="(空白)","",'临-间接'!L277)</f>
        <v>0</v>
      </c>
      <c r="H277">
        <f ca="1">IF('临-间接'!M277="(空白)",0,'临-间接'!M277)</f>
        <v>0</v>
      </c>
      <c r="I277" t="str">
        <f ca="1">IF(OR('临-间接'!R277=0,'临-间接'!R277="(空白)"),"",'临-间接'!R277)</f>
        <v/>
      </c>
      <c r="J277" s="34" t="str">
        <f ca="1">IF(OR('临-间接'!N277=0,'临-间接'!N277="(空白)"),"",'临-间接'!N277)</f>
        <v/>
      </c>
      <c r="K277" s="34" t="str">
        <f ca="1">IF(OR('临-间接'!O277=0,'临-间接'!O277="(空白)"),"",'临-间接'!O277)</f>
        <v/>
      </c>
      <c r="L277" s="34" t="str">
        <f ca="1">IF(OR('临-间接'!P277=0,'临-间接'!P277="(空白)"),"",'临-间接'!P277)</f>
        <v/>
      </c>
      <c r="M277">
        <f ca="1">IF('临-间接'!Q277="(空白)",0,'临-间接'!Q277)</f>
        <v>0</v>
      </c>
      <c r="N277" s="97" t="b">
        <f t="shared" ca="1" si="54"/>
        <v>0</v>
      </c>
      <c r="O277" s="97" t="b">
        <f t="shared" ca="1" si="55"/>
        <v>0</v>
      </c>
      <c r="P277" s="97" t="b">
        <f t="shared" ca="1" si="56"/>
        <v>0</v>
      </c>
      <c r="Q277" s="97" t="b">
        <f t="shared" ca="1" si="57"/>
        <v>0</v>
      </c>
      <c r="R277" s="97" t="b">
        <f t="shared" ca="1" si="58"/>
        <v>0</v>
      </c>
      <c r="S277" s="97" t="str">
        <f t="shared" ca="1" si="59"/>
        <v>未开始</v>
      </c>
      <c r="T277" s="97">
        <f ca="1">IF(AND(N277,P277,NOT(Q277)),NETWORKDAYS(K277,AG277,项目参数!$B$2:$B$200),0)</f>
        <v>0</v>
      </c>
      <c r="U277" s="98">
        <f t="shared" ca="1" si="60"/>
        <v>0</v>
      </c>
      <c r="V277" s="117">
        <f t="shared" ca="1" si="61"/>
        <v>0</v>
      </c>
      <c r="W277" s="117">
        <f t="shared" ca="1" si="62"/>
        <v>0</v>
      </c>
      <c r="X277" s="117" t="str">
        <f t="shared" ca="1" si="63"/>
        <v/>
      </c>
      <c r="Y277" s="97">
        <f t="shared" ca="1" si="64"/>
        <v>0</v>
      </c>
      <c r="Z277" s="97">
        <f t="shared" ca="1" si="65"/>
        <v>0</v>
      </c>
      <c r="AA277" s="97">
        <f ca="1">IF(AND(N277,P277,K277&gt;项目信息!$C$18),INT((IF(Q277,L277,K277)-项目信息!$C$18)/30)+1,0)</f>
        <v>0</v>
      </c>
      <c r="AB277" s="97" t="str">
        <f ca="1">IF(N277,WEEKNUM(IF(L277&lt;&gt;"",L277,IF(K277&lt;&gt;"",K277,J277)-项目信息!$C$18)+1),"")</f>
        <v/>
      </c>
      <c r="AC277" s="97" t="str">
        <f ca="1">IFERROR(VLOOKUP(VLOOKUP(G277,内部通讯录!$B:$F,5,FALSE),项目参数!$I$14:$J$21,2,FALSE),"")</f>
        <v/>
      </c>
      <c r="AD277" s="97" t="str">
        <f ca="1">IF($N277,$AC277*V277/项目参数!$J$29,"")</f>
        <v/>
      </c>
      <c r="AE277" s="97" t="str">
        <f ca="1">IF($N277,$AC277*W277/项目参数!$J$29,"")</f>
        <v/>
      </c>
      <c r="AF277" s="99" t="str">
        <f ca="1">IF(OR('临-间接'!S277=0,'临-间接'!S277="(空白)"),"",'临-间接'!S277)</f>
        <v/>
      </c>
      <c r="AG277" s="34" t="str">
        <f ca="1">IF(P277,IF(L277&lt;&gt;"", L277, IF(OR(I277="暂停",I277="取消"), IFERROR(WORKDAY.INTL($K277,$M277*$H277,1,项目参数!$B$2:$B$200),WORKDAY($K277,$M277*$H277,1)),TODAY())),"")</f>
        <v/>
      </c>
      <c r="AH277">
        <f ca="1">IF(AND(N277,P277),IF('临-间接'!T277="(空白)",0,'临-间接'!T277),0)</f>
        <v>0</v>
      </c>
      <c r="AI277" s="34" t="str">
        <f ca="1">IF($N277,VLOOKUP($B277,项目阶段与里程碑!$B:$E,3,FALSE),"")</f>
        <v/>
      </c>
      <c r="AJ277" s="34" t="str">
        <f ca="1">IF($N277,VLOOKUP($B277,项目阶段与里程碑!$B:$E,4,FALSE),"")</f>
        <v/>
      </c>
      <c r="AK277" s="34" t="str">
        <f t="shared" ca="1" si="66"/>
        <v/>
      </c>
      <c r="AL277" s="92" t="str">
        <f ca="1">IF($AK277&lt;&gt;"",IFERROR(NETWORKDAYS.INTL($AI277,$AK277,1,项目参数!$B$2:$B$200),NETWORKDAYS($AI277,$AK277,1)),"")</f>
        <v/>
      </c>
      <c r="AM277" s="92" t="str">
        <f ca="1">IF(K277&lt;&gt;"",IFERROR(NETWORKDAYS.INTL($AI277,$K277,1,项目参数!$B$2:$B$200),NETWORKDAYS($AI277,$K277,1)),"")</f>
        <v/>
      </c>
      <c r="AN277" s="92" t="str">
        <f ca="1">IF(L277&lt;&gt;"",IFERROR(NETWORKDAYS.INTL($AI277,$L277,1,项目参数!$B$2:$B$200),NETWORKDAYS($AI277,$L277,1)),"")</f>
        <v/>
      </c>
    </row>
    <row r="278" spans="1:40">
      <c r="A278">
        <f ca="1">IF('临-间接'!F278="(空白)","",'临-间接'!F278)</f>
        <v>0</v>
      </c>
      <c r="B278">
        <f ca="1">IF('临-间接'!G278="(空白)","",'临-间接'!G278)</f>
        <v>0</v>
      </c>
      <c r="C278">
        <f ca="1">IF('临-间接'!I278="(空白)","",'临-间接'!I278)</f>
        <v>0</v>
      </c>
      <c r="D278">
        <f ca="1">IF('临-间接'!J278="(空白)","",'临-间接'!J278)</f>
        <v>0</v>
      </c>
      <c r="E278">
        <f ca="1">IF('临-间接'!K278="(空白)","",'临-间接'!K278)</f>
        <v>0</v>
      </c>
      <c r="F278">
        <f ca="1">IF('临-间接'!H278="(空白)","",'临-间接'!H278)</f>
        <v>0</v>
      </c>
      <c r="G278">
        <f ca="1">IF('临-间接'!L278="(空白)","",'临-间接'!L278)</f>
        <v>0</v>
      </c>
      <c r="H278">
        <f ca="1">IF('临-间接'!M278="(空白)",0,'临-间接'!M278)</f>
        <v>0</v>
      </c>
      <c r="I278" t="str">
        <f ca="1">IF(OR('临-间接'!R278=0,'临-间接'!R278="(空白)"),"",'临-间接'!R278)</f>
        <v/>
      </c>
      <c r="J278" s="34" t="str">
        <f ca="1">IF(OR('临-间接'!N278=0,'临-间接'!N278="(空白)"),"",'临-间接'!N278)</f>
        <v/>
      </c>
      <c r="K278" s="34" t="str">
        <f ca="1">IF(OR('临-间接'!O278=0,'临-间接'!O278="(空白)"),"",'临-间接'!O278)</f>
        <v/>
      </c>
      <c r="L278" s="34" t="str">
        <f ca="1">IF(OR('临-间接'!P278=0,'临-间接'!P278="(空白)"),"",'临-间接'!P278)</f>
        <v/>
      </c>
      <c r="M278">
        <f ca="1">IF('临-间接'!Q278="(空白)",0,'临-间接'!Q278)</f>
        <v>0</v>
      </c>
      <c r="N278" s="97" t="b">
        <f t="shared" ca="1" si="54"/>
        <v>0</v>
      </c>
      <c r="O278" s="97" t="b">
        <f t="shared" ca="1" si="55"/>
        <v>0</v>
      </c>
      <c r="P278" s="97" t="b">
        <f t="shared" ca="1" si="56"/>
        <v>0</v>
      </c>
      <c r="Q278" s="97" t="b">
        <f t="shared" ca="1" si="57"/>
        <v>0</v>
      </c>
      <c r="R278" s="97" t="b">
        <f t="shared" ca="1" si="58"/>
        <v>0</v>
      </c>
      <c r="S278" s="97" t="str">
        <f t="shared" ca="1" si="59"/>
        <v>未开始</v>
      </c>
      <c r="T278" s="97">
        <f ca="1">IF(AND(N278,P278,NOT(Q278)),NETWORKDAYS(K278,AG278,项目参数!$B$2:$B$200),0)</f>
        <v>0</v>
      </c>
      <c r="U278" s="98">
        <f t="shared" ca="1" si="60"/>
        <v>0</v>
      </c>
      <c r="V278" s="117">
        <f t="shared" ca="1" si="61"/>
        <v>0</v>
      </c>
      <c r="W278" s="117">
        <f t="shared" ca="1" si="62"/>
        <v>0</v>
      </c>
      <c r="X278" s="117" t="str">
        <f t="shared" ca="1" si="63"/>
        <v/>
      </c>
      <c r="Y278" s="97">
        <f t="shared" ca="1" si="64"/>
        <v>0</v>
      </c>
      <c r="Z278" s="97">
        <f t="shared" ca="1" si="65"/>
        <v>0</v>
      </c>
      <c r="AA278" s="97">
        <f ca="1">IF(AND(N278,P278,K278&gt;项目信息!$C$18),INT((IF(Q278,L278,K278)-项目信息!$C$18)/30)+1,0)</f>
        <v>0</v>
      </c>
      <c r="AB278" s="97" t="str">
        <f ca="1">IF(N278,WEEKNUM(IF(L278&lt;&gt;"",L278,IF(K278&lt;&gt;"",K278,J278)-项目信息!$C$18)+1),"")</f>
        <v/>
      </c>
      <c r="AC278" s="97" t="str">
        <f ca="1">IFERROR(VLOOKUP(VLOOKUP(G278,内部通讯录!$B:$F,5,FALSE),项目参数!$I$14:$J$21,2,FALSE),"")</f>
        <v/>
      </c>
      <c r="AD278" s="97" t="str">
        <f ca="1">IF($N278,$AC278*V278/项目参数!$J$29,"")</f>
        <v/>
      </c>
      <c r="AE278" s="97" t="str">
        <f ca="1">IF($N278,$AC278*W278/项目参数!$J$29,"")</f>
        <v/>
      </c>
      <c r="AF278" s="99" t="str">
        <f ca="1">IF(OR('临-间接'!S278=0,'临-间接'!S278="(空白)"),"",'临-间接'!S278)</f>
        <v/>
      </c>
      <c r="AG278" s="34" t="str">
        <f ca="1">IF(P278,IF(L278&lt;&gt;"", L278, IF(OR(I278="暂停",I278="取消"), IFERROR(WORKDAY.INTL($K278,$M278*$H278,1,项目参数!$B$2:$B$200),WORKDAY($K278,$M278*$H278,1)),TODAY())),"")</f>
        <v/>
      </c>
      <c r="AH278">
        <f ca="1">IF(AND(N278,P278),IF('临-间接'!T278="(空白)",0,'临-间接'!T278),0)</f>
        <v>0</v>
      </c>
      <c r="AI278" s="34" t="str">
        <f ca="1">IF($N278,VLOOKUP($B278,项目阶段与里程碑!$B:$E,3,FALSE),"")</f>
        <v/>
      </c>
      <c r="AJ278" s="34" t="str">
        <f ca="1">IF($N278,VLOOKUP($B278,项目阶段与里程碑!$B:$E,4,FALSE),"")</f>
        <v/>
      </c>
      <c r="AK278" s="34" t="str">
        <f t="shared" ca="1" si="66"/>
        <v/>
      </c>
      <c r="AL278" s="92" t="str">
        <f ca="1">IF($AK278&lt;&gt;"",IFERROR(NETWORKDAYS.INTL($AI278,$AK278,1,项目参数!$B$2:$B$200),NETWORKDAYS($AI278,$AK278,1)),"")</f>
        <v/>
      </c>
      <c r="AM278" s="92" t="str">
        <f ca="1">IF(K278&lt;&gt;"",IFERROR(NETWORKDAYS.INTL($AI278,$K278,1,项目参数!$B$2:$B$200),NETWORKDAYS($AI278,$K278,1)),"")</f>
        <v/>
      </c>
      <c r="AN278" s="92" t="str">
        <f ca="1">IF(L278&lt;&gt;"",IFERROR(NETWORKDAYS.INTL($AI278,$L278,1,项目参数!$B$2:$B$200),NETWORKDAYS($AI278,$L278,1)),"")</f>
        <v/>
      </c>
    </row>
    <row r="279" spans="1:40">
      <c r="A279">
        <f ca="1">IF('临-间接'!F279="(空白)","",'临-间接'!F279)</f>
        <v>0</v>
      </c>
      <c r="B279">
        <f ca="1">IF('临-间接'!G279="(空白)","",'临-间接'!G279)</f>
        <v>0</v>
      </c>
      <c r="C279">
        <f ca="1">IF('临-间接'!I279="(空白)","",'临-间接'!I279)</f>
        <v>0</v>
      </c>
      <c r="D279">
        <f ca="1">IF('临-间接'!J279="(空白)","",'临-间接'!J279)</f>
        <v>0</v>
      </c>
      <c r="E279">
        <f ca="1">IF('临-间接'!K279="(空白)","",'临-间接'!K279)</f>
        <v>0</v>
      </c>
      <c r="F279">
        <f ca="1">IF('临-间接'!H279="(空白)","",'临-间接'!H279)</f>
        <v>0</v>
      </c>
      <c r="G279">
        <f ca="1">IF('临-间接'!L279="(空白)","",'临-间接'!L279)</f>
        <v>0</v>
      </c>
      <c r="H279">
        <f ca="1">IF('临-间接'!M279="(空白)",0,'临-间接'!M279)</f>
        <v>0</v>
      </c>
      <c r="I279" t="str">
        <f ca="1">IF(OR('临-间接'!R279=0,'临-间接'!R279="(空白)"),"",'临-间接'!R279)</f>
        <v/>
      </c>
      <c r="J279" s="34" t="str">
        <f ca="1">IF(OR('临-间接'!N279=0,'临-间接'!N279="(空白)"),"",'临-间接'!N279)</f>
        <v/>
      </c>
      <c r="K279" s="34" t="str">
        <f ca="1">IF(OR('临-间接'!O279=0,'临-间接'!O279="(空白)"),"",'临-间接'!O279)</f>
        <v/>
      </c>
      <c r="L279" s="34" t="str">
        <f ca="1">IF(OR('临-间接'!P279=0,'临-间接'!P279="(空白)"),"",'临-间接'!P279)</f>
        <v/>
      </c>
      <c r="M279">
        <f ca="1">IF('临-间接'!Q279="(空白)",0,'临-间接'!Q279)</f>
        <v>0</v>
      </c>
      <c r="N279" s="97" t="b">
        <f t="shared" ca="1" si="54"/>
        <v>0</v>
      </c>
      <c r="O279" s="97" t="b">
        <f t="shared" ca="1" si="55"/>
        <v>0</v>
      </c>
      <c r="P279" s="97" t="b">
        <f t="shared" ca="1" si="56"/>
        <v>0</v>
      </c>
      <c r="Q279" s="97" t="b">
        <f t="shared" ca="1" si="57"/>
        <v>0</v>
      </c>
      <c r="R279" s="97" t="b">
        <f t="shared" ca="1" si="58"/>
        <v>0</v>
      </c>
      <c r="S279" s="97" t="str">
        <f t="shared" ca="1" si="59"/>
        <v>未开始</v>
      </c>
      <c r="T279" s="97">
        <f ca="1">IF(AND(N279,P279,NOT(Q279)),NETWORKDAYS(K279,AG279,项目参数!$B$2:$B$200),0)</f>
        <v>0</v>
      </c>
      <c r="U279" s="98">
        <f t="shared" ca="1" si="60"/>
        <v>0</v>
      </c>
      <c r="V279" s="117">
        <f t="shared" ca="1" si="61"/>
        <v>0</v>
      </c>
      <c r="W279" s="117">
        <f t="shared" ca="1" si="62"/>
        <v>0</v>
      </c>
      <c r="X279" s="117" t="str">
        <f t="shared" ca="1" si="63"/>
        <v/>
      </c>
      <c r="Y279" s="97">
        <f t="shared" ca="1" si="64"/>
        <v>0</v>
      </c>
      <c r="Z279" s="97">
        <f t="shared" ca="1" si="65"/>
        <v>0</v>
      </c>
      <c r="AA279" s="97">
        <f ca="1">IF(AND(N279,P279,K279&gt;项目信息!$C$18),INT((IF(Q279,L279,K279)-项目信息!$C$18)/30)+1,0)</f>
        <v>0</v>
      </c>
      <c r="AB279" s="97" t="str">
        <f ca="1">IF(N279,WEEKNUM(IF(L279&lt;&gt;"",L279,IF(K279&lt;&gt;"",K279,J279)-项目信息!$C$18)+1),"")</f>
        <v/>
      </c>
      <c r="AC279" s="97" t="str">
        <f ca="1">IFERROR(VLOOKUP(VLOOKUP(G279,内部通讯录!$B:$F,5,FALSE),项目参数!$I$14:$J$21,2,FALSE),"")</f>
        <v/>
      </c>
      <c r="AD279" s="97" t="str">
        <f ca="1">IF($N279,$AC279*V279/项目参数!$J$29,"")</f>
        <v/>
      </c>
      <c r="AE279" s="97" t="str">
        <f ca="1">IF($N279,$AC279*W279/项目参数!$J$29,"")</f>
        <v/>
      </c>
      <c r="AF279" s="99" t="str">
        <f ca="1">IF(OR('临-间接'!S279=0,'临-间接'!S279="(空白)"),"",'临-间接'!S279)</f>
        <v/>
      </c>
      <c r="AG279" s="34" t="str">
        <f ca="1">IF(P279,IF(L279&lt;&gt;"", L279, IF(OR(I279="暂停",I279="取消"), IFERROR(WORKDAY.INTL($K279,$M279*$H279,1,项目参数!$B$2:$B$200),WORKDAY($K279,$M279*$H279,1)),TODAY())),"")</f>
        <v/>
      </c>
      <c r="AH279">
        <f ca="1">IF(AND(N279,P279),IF('临-间接'!T279="(空白)",0,'临-间接'!T279),0)</f>
        <v>0</v>
      </c>
      <c r="AI279" s="34" t="str">
        <f ca="1">IF($N279,VLOOKUP($B279,项目阶段与里程碑!$B:$E,3,FALSE),"")</f>
        <v/>
      </c>
      <c r="AJ279" s="34" t="str">
        <f ca="1">IF($N279,VLOOKUP($B279,项目阶段与里程碑!$B:$E,4,FALSE),"")</f>
        <v/>
      </c>
      <c r="AK279" s="34" t="str">
        <f t="shared" ca="1" si="66"/>
        <v/>
      </c>
      <c r="AL279" s="92" t="str">
        <f ca="1">IF($AK279&lt;&gt;"",IFERROR(NETWORKDAYS.INTL($AI279,$AK279,1,项目参数!$B$2:$B$200),NETWORKDAYS($AI279,$AK279,1)),"")</f>
        <v/>
      </c>
      <c r="AM279" s="92" t="str">
        <f ca="1">IF(K279&lt;&gt;"",IFERROR(NETWORKDAYS.INTL($AI279,$K279,1,项目参数!$B$2:$B$200),NETWORKDAYS($AI279,$K279,1)),"")</f>
        <v/>
      </c>
      <c r="AN279" s="92" t="str">
        <f ca="1">IF(L279&lt;&gt;"",IFERROR(NETWORKDAYS.INTL($AI279,$L279,1,项目参数!$B$2:$B$200),NETWORKDAYS($AI279,$L279,1)),"")</f>
        <v/>
      </c>
    </row>
    <row r="280" spans="1:40">
      <c r="A280">
        <f ca="1">IF('临-间接'!F280="(空白)","",'临-间接'!F280)</f>
        <v>0</v>
      </c>
      <c r="B280">
        <f ca="1">IF('临-间接'!G280="(空白)","",'临-间接'!G280)</f>
        <v>0</v>
      </c>
      <c r="C280">
        <f ca="1">IF('临-间接'!I280="(空白)","",'临-间接'!I280)</f>
        <v>0</v>
      </c>
      <c r="D280">
        <f ca="1">IF('临-间接'!J280="(空白)","",'临-间接'!J280)</f>
        <v>0</v>
      </c>
      <c r="E280">
        <f ca="1">IF('临-间接'!K280="(空白)","",'临-间接'!K280)</f>
        <v>0</v>
      </c>
      <c r="F280">
        <f ca="1">IF('临-间接'!H280="(空白)","",'临-间接'!H280)</f>
        <v>0</v>
      </c>
      <c r="G280">
        <f ca="1">IF('临-间接'!L280="(空白)","",'临-间接'!L280)</f>
        <v>0</v>
      </c>
      <c r="H280">
        <f ca="1">IF('临-间接'!M280="(空白)",0,'临-间接'!M280)</f>
        <v>0</v>
      </c>
      <c r="I280" t="str">
        <f ca="1">IF(OR('临-间接'!R280=0,'临-间接'!R280="(空白)"),"",'临-间接'!R280)</f>
        <v/>
      </c>
      <c r="J280" s="34" t="str">
        <f ca="1">IF(OR('临-间接'!N280=0,'临-间接'!N280="(空白)"),"",'临-间接'!N280)</f>
        <v/>
      </c>
      <c r="K280" s="34" t="str">
        <f ca="1">IF(OR('临-间接'!O280=0,'临-间接'!O280="(空白)"),"",'临-间接'!O280)</f>
        <v/>
      </c>
      <c r="L280" s="34" t="str">
        <f ca="1">IF(OR('临-间接'!P280=0,'临-间接'!P280="(空白)"),"",'临-间接'!P280)</f>
        <v/>
      </c>
      <c r="M280">
        <f ca="1">IF('临-间接'!Q280="(空白)",0,'临-间接'!Q280)</f>
        <v>0</v>
      </c>
      <c r="N280" s="97" t="b">
        <f t="shared" ca="1" si="54"/>
        <v>0</v>
      </c>
      <c r="O280" s="97" t="b">
        <f t="shared" ca="1" si="55"/>
        <v>0</v>
      </c>
      <c r="P280" s="97" t="b">
        <f t="shared" ca="1" si="56"/>
        <v>0</v>
      </c>
      <c r="Q280" s="97" t="b">
        <f t="shared" ca="1" si="57"/>
        <v>0</v>
      </c>
      <c r="R280" s="97" t="b">
        <f t="shared" ca="1" si="58"/>
        <v>0</v>
      </c>
      <c r="S280" s="97" t="str">
        <f t="shared" ca="1" si="59"/>
        <v>未开始</v>
      </c>
      <c r="T280" s="97">
        <f ca="1">IF(AND(N280,P280,NOT(Q280)),NETWORKDAYS(K280,AG280,项目参数!$B$2:$B$200),0)</f>
        <v>0</v>
      </c>
      <c r="U280" s="98">
        <f t="shared" ca="1" si="60"/>
        <v>0</v>
      </c>
      <c r="V280" s="117">
        <f t="shared" ca="1" si="61"/>
        <v>0</v>
      </c>
      <c r="W280" s="117">
        <f t="shared" ca="1" si="62"/>
        <v>0</v>
      </c>
      <c r="X280" s="117" t="str">
        <f t="shared" ca="1" si="63"/>
        <v/>
      </c>
      <c r="Y280" s="97">
        <f t="shared" ca="1" si="64"/>
        <v>0</v>
      </c>
      <c r="Z280" s="97">
        <f t="shared" ca="1" si="65"/>
        <v>0</v>
      </c>
      <c r="AA280" s="97">
        <f ca="1">IF(AND(N280,P280,K280&gt;项目信息!$C$18),INT((IF(Q280,L280,K280)-项目信息!$C$18)/30)+1,0)</f>
        <v>0</v>
      </c>
      <c r="AB280" s="97" t="str">
        <f ca="1">IF(N280,WEEKNUM(IF(L280&lt;&gt;"",L280,IF(K280&lt;&gt;"",K280,J280)-项目信息!$C$18)+1),"")</f>
        <v/>
      </c>
      <c r="AC280" s="97" t="str">
        <f ca="1">IFERROR(VLOOKUP(VLOOKUP(G280,内部通讯录!$B:$F,5,FALSE),项目参数!$I$14:$J$21,2,FALSE),"")</f>
        <v/>
      </c>
      <c r="AD280" s="97" t="str">
        <f ca="1">IF($N280,$AC280*V280/项目参数!$J$29,"")</f>
        <v/>
      </c>
      <c r="AE280" s="97" t="str">
        <f ca="1">IF($N280,$AC280*W280/项目参数!$J$29,"")</f>
        <v/>
      </c>
      <c r="AF280" s="99" t="str">
        <f ca="1">IF(OR('临-间接'!S280=0,'临-间接'!S280="(空白)"),"",'临-间接'!S280)</f>
        <v/>
      </c>
      <c r="AG280" s="34" t="str">
        <f ca="1">IF(P280,IF(L280&lt;&gt;"", L280, IF(OR(I280="暂停",I280="取消"), IFERROR(WORKDAY.INTL($K280,$M280*$H280,1,项目参数!$B$2:$B$200),WORKDAY($K280,$M280*$H280,1)),TODAY())),"")</f>
        <v/>
      </c>
      <c r="AH280">
        <f ca="1">IF(AND(N280,P280),IF('临-间接'!T280="(空白)",0,'临-间接'!T280),0)</f>
        <v>0</v>
      </c>
      <c r="AI280" s="34" t="str">
        <f ca="1">IF($N280,VLOOKUP($B280,项目阶段与里程碑!$B:$E,3,FALSE),"")</f>
        <v/>
      </c>
      <c r="AJ280" s="34" t="str">
        <f ca="1">IF($N280,VLOOKUP($B280,项目阶段与里程碑!$B:$E,4,FALSE),"")</f>
        <v/>
      </c>
      <c r="AK280" s="34" t="str">
        <f t="shared" ca="1" si="66"/>
        <v/>
      </c>
      <c r="AL280" s="92" t="str">
        <f ca="1">IF($AK280&lt;&gt;"",IFERROR(NETWORKDAYS.INTL($AI280,$AK280,1,项目参数!$B$2:$B$200),NETWORKDAYS($AI280,$AK280,1)),"")</f>
        <v/>
      </c>
      <c r="AM280" s="92" t="str">
        <f ca="1">IF(K280&lt;&gt;"",IFERROR(NETWORKDAYS.INTL($AI280,$K280,1,项目参数!$B$2:$B$200),NETWORKDAYS($AI280,$K280,1)),"")</f>
        <v/>
      </c>
      <c r="AN280" s="92" t="str">
        <f ca="1">IF(L280&lt;&gt;"",IFERROR(NETWORKDAYS.INTL($AI280,$L280,1,项目参数!$B$2:$B$200),NETWORKDAYS($AI280,$L280,1)),"")</f>
        <v/>
      </c>
    </row>
    <row r="281" spans="1:40">
      <c r="A281">
        <f ca="1">IF('临-间接'!F281="(空白)","",'临-间接'!F281)</f>
        <v>0</v>
      </c>
      <c r="B281">
        <f ca="1">IF('临-间接'!G281="(空白)","",'临-间接'!G281)</f>
        <v>0</v>
      </c>
      <c r="C281">
        <f ca="1">IF('临-间接'!I281="(空白)","",'临-间接'!I281)</f>
        <v>0</v>
      </c>
      <c r="D281">
        <f ca="1">IF('临-间接'!J281="(空白)","",'临-间接'!J281)</f>
        <v>0</v>
      </c>
      <c r="E281">
        <f ca="1">IF('临-间接'!K281="(空白)","",'临-间接'!K281)</f>
        <v>0</v>
      </c>
      <c r="F281">
        <f ca="1">IF('临-间接'!H281="(空白)","",'临-间接'!H281)</f>
        <v>0</v>
      </c>
      <c r="G281">
        <f ca="1">IF('临-间接'!L281="(空白)","",'临-间接'!L281)</f>
        <v>0</v>
      </c>
      <c r="H281">
        <f ca="1">IF('临-间接'!M281="(空白)",0,'临-间接'!M281)</f>
        <v>0</v>
      </c>
      <c r="I281" t="str">
        <f ca="1">IF(OR('临-间接'!R281=0,'临-间接'!R281="(空白)"),"",'临-间接'!R281)</f>
        <v/>
      </c>
      <c r="J281" s="34" t="str">
        <f ca="1">IF(OR('临-间接'!N281=0,'临-间接'!N281="(空白)"),"",'临-间接'!N281)</f>
        <v/>
      </c>
      <c r="K281" s="34" t="str">
        <f ca="1">IF(OR('临-间接'!O281=0,'临-间接'!O281="(空白)"),"",'临-间接'!O281)</f>
        <v/>
      </c>
      <c r="L281" s="34" t="str">
        <f ca="1">IF(OR('临-间接'!P281=0,'临-间接'!P281="(空白)"),"",'临-间接'!P281)</f>
        <v/>
      </c>
      <c r="M281">
        <f ca="1">IF('临-间接'!Q281="(空白)",0,'临-间接'!Q281)</f>
        <v>0</v>
      </c>
      <c r="N281" s="97" t="b">
        <f t="shared" ca="1" si="54"/>
        <v>0</v>
      </c>
      <c r="O281" s="97" t="b">
        <f t="shared" ca="1" si="55"/>
        <v>0</v>
      </c>
      <c r="P281" s="97" t="b">
        <f t="shared" ca="1" si="56"/>
        <v>0</v>
      </c>
      <c r="Q281" s="97" t="b">
        <f t="shared" ca="1" si="57"/>
        <v>0</v>
      </c>
      <c r="R281" s="97" t="b">
        <f t="shared" ca="1" si="58"/>
        <v>0</v>
      </c>
      <c r="S281" s="97" t="str">
        <f t="shared" ca="1" si="59"/>
        <v>未开始</v>
      </c>
      <c r="T281" s="97">
        <f ca="1">IF(AND(N281,P281,NOT(Q281)),NETWORKDAYS(K281,AG281,项目参数!$B$2:$B$200),0)</f>
        <v>0</v>
      </c>
      <c r="U281" s="98">
        <f t="shared" ca="1" si="60"/>
        <v>0</v>
      </c>
      <c r="V281" s="117">
        <f t="shared" ca="1" si="61"/>
        <v>0</v>
      </c>
      <c r="W281" s="117">
        <f t="shared" ca="1" si="62"/>
        <v>0</v>
      </c>
      <c r="X281" s="117" t="str">
        <f t="shared" ca="1" si="63"/>
        <v/>
      </c>
      <c r="Y281" s="97">
        <f t="shared" ca="1" si="64"/>
        <v>0</v>
      </c>
      <c r="Z281" s="97">
        <f t="shared" ca="1" si="65"/>
        <v>0</v>
      </c>
      <c r="AA281" s="97">
        <f ca="1">IF(AND(N281,P281,K281&gt;项目信息!$C$18),INT((IF(Q281,L281,K281)-项目信息!$C$18)/30)+1,0)</f>
        <v>0</v>
      </c>
      <c r="AB281" s="97" t="str">
        <f ca="1">IF(N281,WEEKNUM(IF(L281&lt;&gt;"",L281,IF(K281&lt;&gt;"",K281,J281)-项目信息!$C$18)+1),"")</f>
        <v/>
      </c>
      <c r="AC281" s="97" t="str">
        <f ca="1">IFERROR(VLOOKUP(VLOOKUP(G281,内部通讯录!$B:$F,5,FALSE),项目参数!$I$14:$J$21,2,FALSE),"")</f>
        <v/>
      </c>
      <c r="AD281" s="97" t="str">
        <f ca="1">IF($N281,$AC281*V281/项目参数!$J$29,"")</f>
        <v/>
      </c>
      <c r="AE281" s="97" t="str">
        <f ca="1">IF($N281,$AC281*W281/项目参数!$J$29,"")</f>
        <v/>
      </c>
      <c r="AF281" s="99" t="str">
        <f ca="1">IF(OR('临-间接'!S281=0,'临-间接'!S281="(空白)"),"",'临-间接'!S281)</f>
        <v/>
      </c>
      <c r="AG281" s="34" t="str">
        <f ca="1">IF(P281,IF(L281&lt;&gt;"", L281, IF(OR(I281="暂停",I281="取消"), IFERROR(WORKDAY.INTL($K281,$M281*$H281,1,项目参数!$B$2:$B$200),WORKDAY($K281,$M281*$H281,1)),TODAY())),"")</f>
        <v/>
      </c>
      <c r="AH281">
        <f ca="1">IF(AND(N281,P281),IF('临-间接'!T281="(空白)",0,'临-间接'!T281),0)</f>
        <v>0</v>
      </c>
      <c r="AI281" s="34" t="str">
        <f ca="1">IF($N281,VLOOKUP($B281,项目阶段与里程碑!$B:$E,3,FALSE),"")</f>
        <v/>
      </c>
      <c r="AJ281" s="34" t="str">
        <f ca="1">IF($N281,VLOOKUP($B281,项目阶段与里程碑!$B:$E,4,FALSE),"")</f>
        <v/>
      </c>
      <c r="AK281" s="34" t="str">
        <f t="shared" ca="1" si="66"/>
        <v/>
      </c>
      <c r="AL281" s="92" t="str">
        <f ca="1">IF($AK281&lt;&gt;"",IFERROR(NETWORKDAYS.INTL($AI281,$AK281,1,项目参数!$B$2:$B$200),NETWORKDAYS($AI281,$AK281,1)),"")</f>
        <v/>
      </c>
      <c r="AM281" s="92" t="str">
        <f ca="1">IF(K281&lt;&gt;"",IFERROR(NETWORKDAYS.INTL($AI281,$K281,1,项目参数!$B$2:$B$200),NETWORKDAYS($AI281,$K281,1)),"")</f>
        <v/>
      </c>
      <c r="AN281" s="92" t="str">
        <f ca="1">IF(L281&lt;&gt;"",IFERROR(NETWORKDAYS.INTL($AI281,$L281,1,项目参数!$B$2:$B$200),NETWORKDAYS($AI281,$L281,1)),"")</f>
        <v/>
      </c>
    </row>
    <row r="282" spans="1:40">
      <c r="A282">
        <f ca="1">IF('临-间接'!F282="(空白)","",'临-间接'!F282)</f>
        <v>0</v>
      </c>
      <c r="B282">
        <f ca="1">IF('临-间接'!G282="(空白)","",'临-间接'!G282)</f>
        <v>0</v>
      </c>
      <c r="C282">
        <f ca="1">IF('临-间接'!I282="(空白)","",'临-间接'!I282)</f>
        <v>0</v>
      </c>
      <c r="D282">
        <f ca="1">IF('临-间接'!J282="(空白)","",'临-间接'!J282)</f>
        <v>0</v>
      </c>
      <c r="E282">
        <f ca="1">IF('临-间接'!K282="(空白)","",'临-间接'!K282)</f>
        <v>0</v>
      </c>
      <c r="F282">
        <f ca="1">IF('临-间接'!H282="(空白)","",'临-间接'!H282)</f>
        <v>0</v>
      </c>
      <c r="G282">
        <f ca="1">IF('临-间接'!L282="(空白)","",'临-间接'!L282)</f>
        <v>0</v>
      </c>
      <c r="H282">
        <f ca="1">IF('临-间接'!M282="(空白)",0,'临-间接'!M282)</f>
        <v>0</v>
      </c>
      <c r="I282" t="str">
        <f ca="1">IF(OR('临-间接'!R282=0,'临-间接'!R282="(空白)"),"",'临-间接'!R282)</f>
        <v/>
      </c>
      <c r="J282" s="34" t="str">
        <f ca="1">IF(OR('临-间接'!N282=0,'临-间接'!N282="(空白)"),"",'临-间接'!N282)</f>
        <v/>
      </c>
      <c r="K282" s="34" t="str">
        <f ca="1">IF(OR('临-间接'!O282=0,'临-间接'!O282="(空白)"),"",'临-间接'!O282)</f>
        <v/>
      </c>
      <c r="L282" s="34" t="str">
        <f ca="1">IF(OR('临-间接'!P282=0,'临-间接'!P282="(空白)"),"",'临-间接'!P282)</f>
        <v/>
      </c>
      <c r="M282">
        <f ca="1">IF('临-间接'!Q282="(空白)",0,'临-间接'!Q282)</f>
        <v>0</v>
      </c>
      <c r="N282" s="97" t="b">
        <f t="shared" ca="1" si="54"/>
        <v>0</v>
      </c>
      <c r="O282" s="97" t="b">
        <f t="shared" ca="1" si="55"/>
        <v>0</v>
      </c>
      <c r="P282" s="97" t="b">
        <f t="shared" ca="1" si="56"/>
        <v>0</v>
      </c>
      <c r="Q282" s="97" t="b">
        <f t="shared" ca="1" si="57"/>
        <v>0</v>
      </c>
      <c r="R282" s="97" t="b">
        <f t="shared" ca="1" si="58"/>
        <v>0</v>
      </c>
      <c r="S282" s="97" t="str">
        <f t="shared" ca="1" si="59"/>
        <v>未开始</v>
      </c>
      <c r="T282" s="97">
        <f ca="1">IF(AND(N282,P282,NOT(Q282)),NETWORKDAYS(K282,AG282,项目参数!$B$2:$B$200),0)</f>
        <v>0</v>
      </c>
      <c r="U282" s="98">
        <f t="shared" ca="1" si="60"/>
        <v>0</v>
      </c>
      <c r="V282" s="117">
        <f t="shared" ca="1" si="61"/>
        <v>0</v>
      </c>
      <c r="W282" s="117">
        <f t="shared" ca="1" si="62"/>
        <v>0</v>
      </c>
      <c r="X282" s="117" t="str">
        <f t="shared" ca="1" si="63"/>
        <v/>
      </c>
      <c r="Y282" s="97">
        <f t="shared" ca="1" si="64"/>
        <v>0</v>
      </c>
      <c r="Z282" s="97">
        <f t="shared" ca="1" si="65"/>
        <v>0</v>
      </c>
      <c r="AA282" s="97">
        <f ca="1">IF(AND(N282,P282,K282&gt;项目信息!$C$18),INT((IF(Q282,L282,K282)-项目信息!$C$18)/30)+1,0)</f>
        <v>0</v>
      </c>
      <c r="AB282" s="97" t="str">
        <f ca="1">IF(N282,WEEKNUM(IF(L282&lt;&gt;"",L282,IF(K282&lt;&gt;"",K282,J282)-项目信息!$C$18)+1),"")</f>
        <v/>
      </c>
      <c r="AC282" s="97" t="str">
        <f ca="1">IFERROR(VLOOKUP(VLOOKUP(G282,内部通讯录!$B:$F,5,FALSE),项目参数!$I$14:$J$21,2,FALSE),"")</f>
        <v/>
      </c>
      <c r="AD282" s="97" t="str">
        <f ca="1">IF($N282,$AC282*V282/项目参数!$J$29,"")</f>
        <v/>
      </c>
      <c r="AE282" s="97" t="str">
        <f ca="1">IF($N282,$AC282*W282/项目参数!$J$29,"")</f>
        <v/>
      </c>
      <c r="AF282" s="99" t="str">
        <f ca="1">IF(OR('临-间接'!S282=0,'临-间接'!S282="(空白)"),"",'临-间接'!S282)</f>
        <v/>
      </c>
      <c r="AG282" s="34" t="str">
        <f ca="1">IF(P282,IF(L282&lt;&gt;"", L282, IF(OR(I282="暂停",I282="取消"), IFERROR(WORKDAY.INTL($K282,$M282*$H282,1,项目参数!$B$2:$B$200),WORKDAY($K282,$M282*$H282,1)),TODAY())),"")</f>
        <v/>
      </c>
      <c r="AH282">
        <f ca="1">IF(AND(N282,P282),IF('临-间接'!T282="(空白)",0,'临-间接'!T282),0)</f>
        <v>0</v>
      </c>
      <c r="AI282" s="34" t="str">
        <f ca="1">IF($N282,VLOOKUP($B282,项目阶段与里程碑!$B:$E,3,FALSE),"")</f>
        <v/>
      </c>
      <c r="AJ282" s="34" t="str">
        <f ca="1">IF($N282,VLOOKUP($B282,项目阶段与里程碑!$B:$E,4,FALSE),"")</f>
        <v/>
      </c>
      <c r="AK282" s="34" t="str">
        <f t="shared" ca="1" si="66"/>
        <v/>
      </c>
      <c r="AL282" s="92" t="str">
        <f ca="1">IF($AK282&lt;&gt;"",IFERROR(NETWORKDAYS.INTL($AI282,$AK282,1,项目参数!$B$2:$B$200),NETWORKDAYS($AI282,$AK282,1)),"")</f>
        <v/>
      </c>
      <c r="AM282" s="92" t="str">
        <f ca="1">IF(K282&lt;&gt;"",IFERROR(NETWORKDAYS.INTL($AI282,$K282,1,项目参数!$B$2:$B$200),NETWORKDAYS($AI282,$K282,1)),"")</f>
        <v/>
      </c>
      <c r="AN282" s="92" t="str">
        <f ca="1">IF(L282&lt;&gt;"",IFERROR(NETWORKDAYS.INTL($AI282,$L282,1,项目参数!$B$2:$B$200),NETWORKDAYS($AI282,$L282,1)),"")</f>
        <v/>
      </c>
    </row>
    <row r="283" spans="1:40">
      <c r="A283">
        <f ca="1">IF('临-间接'!F283="(空白)","",'临-间接'!F283)</f>
        <v>0</v>
      </c>
      <c r="B283">
        <f ca="1">IF('临-间接'!G283="(空白)","",'临-间接'!G283)</f>
        <v>0</v>
      </c>
      <c r="C283">
        <f ca="1">IF('临-间接'!I283="(空白)","",'临-间接'!I283)</f>
        <v>0</v>
      </c>
      <c r="D283">
        <f ca="1">IF('临-间接'!J283="(空白)","",'临-间接'!J283)</f>
        <v>0</v>
      </c>
      <c r="E283">
        <f ca="1">IF('临-间接'!K283="(空白)","",'临-间接'!K283)</f>
        <v>0</v>
      </c>
      <c r="F283">
        <f ca="1">IF('临-间接'!H283="(空白)","",'临-间接'!H283)</f>
        <v>0</v>
      </c>
      <c r="G283">
        <f ca="1">IF('临-间接'!L283="(空白)","",'临-间接'!L283)</f>
        <v>0</v>
      </c>
      <c r="H283">
        <f ca="1">IF('临-间接'!M283="(空白)",0,'临-间接'!M283)</f>
        <v>0</v>
      </c>
      <c r="I283" t="str">
        <f ca="1">IF(OR('临-间接'!R283=0,'临-间接'!R283="(空白)"),"",'临-间接'!R283)</f>
        <v/>
      </c>
      <c r="J283" s="34" t="str">
        <f ca="1">IF(OR('临-间接'!N283=0,'临-间接'!N283="(空白)"),"",'临-间接'!N283)</f>
        <v/>
      </c>
      <c r="K283" s="34" t="str">
        <f ca="1">IF(OR('临-间接'!O283=0,'临-间接'!O283="(空白)"),"",'临-间接'!O283)</f>
        <v/>
      </c>
      <c r="L283" s="34" t="str">
        <f ca="1">IF(OR('临-间接'!P283=0,'临-间接'!P283="(空白)"),"",'临-间接'!P283)</f>
        <v/>
      </c>
      <c r="M283">
        <f ca="1">IF('临-间接'!Q283="(空白)",0,'临-间接'!Q283)</f>
        <v>0</v>
      </c>
      <c r="N283" s="97" t="b">
        <f t="shared" ca="1" si="54"/>
        <v>0</v>
      </c>
      <c r="O283" s="97" t="b">
        <f t="shared" ca="1" si="55"/>
        <v>0</v>
      </c>
      <c r="P283" s="97" t="b">
        <f t="shared" ca="1" si="56"/>
        <v>0</v>
      </c>
      <c r="Q283" s="97" t="b">
        <f t="shared" ca="1" si="57"/>
        <v>0</v>
      </c>
      <c r="R283" s="97" t="b">
        <f t="shared" ca="1" si="58"/>
        <v>0</v>
      </c>
      <c r="S283" s="97" t="str">
        <f t="shared" ca="1" si="59"/>
        <v>未开始</v>
      </c>
      <c r="T283" s="97">
        <f ca="1">IF(AND(N283,P283,NOT(Q283)),NETWORKDAYS(K283,AG283,项目参数!$B$2:$B$200),0)</f>
        <v>0</v>
      </c>
      <c r="U283" s="98">
        <f t="shared" ca="1" si="60"/>
        <v>0</v>
      </c>
      <c r="V283" s="117">
        <f t="shared" ca="1" si="61"/>
        <v>0</v>
      </c>
      <c r="W283" s="117">
        <f t="shared" ca="1" si="62"/>
        <v>0</v>
      </c>
      <c r="X283" s="117" t="str">
        <f t="shared" ca="1" si="63"/>
        <v/>
      </c>
      <c r="Y283" s="97">
        <f t="shared" ca="1" si="64"/>
        <v>0</v>
      </c>
      <c r="Z283" s="97">
        <f t="shared" ca="1" si="65"/>
        <v>0</v>
      </c>
      <c r="AA283" s="97">
        <f ca="1">IF(AND(N283,P283,K283&gt;项目信息!$C$18),INT((IF(Q283,L283,K283)-项目信息!$C$18)/30)+1,0)</f>
        <v>0</v>
      </c>
      <c r="AB283" s="97" t="str">
        <f ca="1">IF(N283,WEEKNUM(IF(L283&lt;&gt;"",L283,IF(K283&lt;&gt;"",K283,J283)-项目信息!$C$18)+1),"")</f>
        <v/>
      </c>
      <c r="AC283" s="97" t="str">
        <f ca="1">IFERROR(VLOOKUP(VLOOKUP(G283,内部通讯录!$B:$F,5,FALSE),项目参数!$I$14:$J$21,2,FALSE),"")</f>
        <v/>
      </c>
      <c r="AD283" s="97" t="str">
        <f ca="1">IF($N283,$AC283*V283/项目参数!$J$29,"")</f>
        <v/>
      </c>
      <c r="AE283" s="97" t="str">
        <f ca="1">IF($N283,$AC283*W283/项目参数!$J$29,"")</f>
        <v/>
      </c>
      <c r="AF283" s="99" t="str">
        <f ca="1">IF(OR('临-间接'!S283=0,'临-间接'!S283="(空白)"),"",'临-间接'!S283)</f>
        <v/>
      </c>
      <c r="AG283" s="34" t="str">
        <f ca="1">IF(P283,IF(L283&lt;&gt;"", L283, IF(OR(I283="暂停",I283="取消"), IFERROR(WORKDAY.INTL($K283,$M283*$H283,1,项目参数!$B$2:$B$200),WORKDAY($K283,$M283*$H283,1)),TODAY())),"")</f>
        <v/>
      </c>
      <c r="AH283">
        <f ca="1">IF(AND(N283,P283),IF('临-间接'!T283="(空白)",0,'临-间接'!T283),0)</f>
        <v>0</v>
      </c>
      <c r="AI283" s="34" t="str">
        <f ca="1">IF($N283,VLOOKUP($B283,项目阶段与里程碑!$B:$E,3,FALSE),"")</f>
        <v/>
      </c>
      <c r="AJ283" s="34" t="str">
        <f ca="1">IF($N283,VLOOKUP($B283,项目阶段与里程碑!$B:$E,4,FALSE),"")</f>
        <v/>
      </c>
      <c r="AK283" s="34" t="str">
        <f t="shared" ca="1" si="66"/>
        <v/>
      </c>
      <c r="AL283" s="92" t="str">
        <f ca="1">IF($AK283&lt;&gt;"",IFERROR(NETWORKDAYS.INTL($AI283,$AK283,1,项目参数!$B$2:$B$200),NETWORKDAYS($AI283,$AK283,1)),"")</f>
        <v/>
      </c>
      <c r="AM283" s="92" t="str">
        <f ca="1">IF(K283&lt;&gt;"",IFERROR(NETWORKDAYS.INTL($AI283,$K283,1,项目参数!$B$2:$B$200),NETWORKDAYS($AI283,$K283,1)),"")</f>
        <v/>
      </c>
      <c r="AN283" s="92" t="str">
        <f ca="1">IF(L283&lt;&gt;"",IFERROR(NETWORKDAYS.INTL($AI283,$L283,1,项目参数!$B$2:$B$200),NETWORKDAYS($AI283,$L283,1)),"")</f>
        <v/>
      </c>
    </row>
    <row r="284" spans="1:40">
      <c r="A284">
        <f ca="1">IF('临-间接'!F284="(空白)","",'临-间接'!F284)</f>
        <v>0</v>
      </c>
      <c r="B284">
        <f ca="1">IF('临-间接'!G284="(空白)","",'临-间接'!G284)</f>
        <v>0</v>
      </c>
      <c r="C284">
        <f ca="1">IF('临-间接'!I284="(空白)","",'临-间接'!I284)</f>
        <v>0</v>
      </c>
      <c r="D284">
        <f ca="1">IF('临-间接'!J284="(空白)","",'临-间接'!J284)</f>
        <v>0</v>
      </c>
      <c r="E284">
        <f ca="1">IF('临-间接'!K284="(空白)","",'临-间接'!K284)</f>
        <v>0</v>
      </c>
      <c r="F284">
        <f ca="1">IF('临-间接'!H284="(空白)","",'临-间接'!H284)</f>
        <v>0</v>
      </c>
      <c r="G284">
        <f ca="1">IF('临-间接'!L284="(空白)","",'临-间接'!L284)</f>
        <v>0</v>
      </c>
      <c r="H284">
        <f ca="1">IF('临-间接'!M284="(空白)",0,'临-间接'!M284)</f>
        <v>0</v>
      </c>
      <c r="I284" t="str">
        <f ca="1">IF(OR('临-间接'!R284=0,'临-间接'!R284="(空白)"),"",'临-间接'!R284)</f>
        <v/>
      </c>
      <c r="J284" s="34" t="str">
        <f ca="1">IF(OR('临-间接'!N284=0,'临-间接'!N284="(空白)"),"",'临-间接'!N284)</f>
        <v/>
      </c>
      <c r="K284" s="34" t="str">
        <f ca="1">IF(OR('临-间接'!O284=0,'临-间接'!O284="(空白)"),"",'临-间接'!O284)</f>
        <v/>
      </c>
      <c r="L284" s="34" t="str">
        <f ca="1">IF(OR('临-间接'!P284=0,'临-间接'!P284="(空白)"),"",'临-间接'!P284)</f>
        <v/>
      </c>
      <c r="M284">
        <f ca="1">IF('临-间接'!Q284="(空白)",0,'临-间接'!Q284)</f>
        <v>0</v>
      </c>
      <c r="N284" s="97" t="b">
        <f t="shared" ca="1" si="54"/>
        <v>0</v>
      </c>
      <c r="O284" s="97" t="b">
        <f t="shared" ca="1" si="55"/>
        <v>0</v>
      </c>
      <c r="P284" s="97" t="b">
        <f t="shared" ca="1" si="56"/>
        <v>0</v>
      </c>
      <c r="Q284" s="97" t="b">
        <f t="shared" ca="1" si="57"/>
        <v>0</v>
      </c>
      <c r="R284" s="97" t="b">
        <f t="shared" ca="1" si="58"/>
        <v>0</v>
      </c>
      <c r="S284" s="97" t="str">
        <f t="shared" ca="1" si="59"/>
        <v>未开始</v>
      </c>
      <c r="T284" s="97">
        <f ca="1">IF(AND(N284,P284,NOT(Q284)),NETWORKDAYS(K284,AG284,项目参数!$B$2:$B$200),0)</f>
        <v>0</v>
      </c>
      <c r="U284" s="98">
        <f t="shared" ca="1" si="60"/>
        <v>0</v>
      </c>
      <c r="V284" s="117">
        <f t="shared" ca="1" si="61"/>
        <v>0</v>
      </c>
      <c r="W284" s="117">
        <f t="shared" ca="1" si="62"/>
        <v>0</v>
      </c>
      <c r="X284" s="117" t="str">
        <f t="shared" ca="1" si="63"/>
        <v/>
      </c>
      <c r="Y284" s="97">
        <f t="shared" ca="1" si="64"/>
        <v>0</v>
      </c>
      <c r="Z284" s="97">
        <f t="shared" ca="1" si="65"/>
        <v>0</v>
      </c>
      <c r="AA284" s="97">
        <f ca="1">IF(AND(N284,P284,K284&gt;项目信息!$C$18),INT((IF(Q284,L284,K284)-项目信息!$C$18)/30)+1,0)</f>
        <v>0</v>
      </c>
      <c r="AB284" s="97" t="str">
        <f ca="1">IF(N284,WEEKNUM(IF(L284&lt;&gt;"",L284,IF(K284&lt;&gt;"",K284,J284)-项目信息!$C$18)+1),"")</f>
        <v/>
      </c>
      <c r="AC284" s="97" t="str">
        <f ca="1">IFERROR(VLOOKUP(VLOOKUP(G284,内部通讯录!$B:$F,5,FALSE),项目参数!$I$14:$J$21,2,FALSE),"")</f>
        <v/>
      </c>
      <c r="AD284" s="97" t="str">
        <f ca="1">IF($N284,$AC284*V284/项目参数!$J$29,"")</f>
        <v/>
      </c>
      <c r="AE284" s="97" t="str">
        <f ca="1">IF($N284,$AC284*W284/项目参数!$J$29,"")</f>
        <v/>
      </c>
      <c r="AF284" s="99" t="str">
        <f ca="1">IF(OR('临-间接'!S284=0,'临-间接'!S284="(空白)"),"",'临-间接'!S284)</f>
        <v/>
      </c>
      <c r="AG284" s="34" t="str">
        <f ca="1">IF(P284,IF(L284&lt;&gt;"", L284, IF(OR(I284="暂停",I284="取消"), IFERROR(WORKDAY.INTL($K284,$M284*$H284,1,项目参数!$B$2:$B$200),WORKDAY($K284,$M284*$H284,1)),TODAY())),"")</f>
        <v/>
      </c>
      <c r="AH284">
        <f ca="1">IF(AND(N284,P284),IF('临-间接'!T284="(空白)",0,'临-间接'!T284),0)</f>
        <v>0</v>
      </c>
      <c r="AI284" s="34" t="str">
        <f ca="1">IF($N284,VLOOKUP($B284,项目阶段与里程碑!$B:$E,3,FALSE),"")</f>
        <v/>
      </c>
      <c r="AJ284" s="34" t="str">
        <f ca="1">IF($N284,VLOOKUP($B284,项目阶段与里程碑!$B:$E,4,FALSE),"")</f>
        <v/>
      </c>
      <c r="AK284" s="34" t="str">
        <f t="shared" ca="1" si="66"/>
        <v/>
      </c>
      <c r="AL284" s="92" t="str">
        <f ca="1">IF($AK284&lt;&gt;"",IFERROR(NETWORKDAYS.INTL($AI284,$AK284,1,项目参数!$B$2:$B$200),NETWORKDAYS($AI284,$AK284,1)),"")</f>
        <v/>
      </c>
      <c r="AM284" s="92" t="str">
        <f ca="1">IF(K284&lt;&gt;"",IFERROR(NETWORKDAYS.INTL($AI284,$K284,1,项目参数!$B$2:$B$200),NETWORKDAYS($AI284,$K284,1)),"")</f>
        <v/>
      </c>
      <c r="AN284" s="92" t="str">
        <f ca="1">IF(L284&lt;&gt;"",IFERROR(NETWORKDAYS.INTL($AI284,$L284,1,项目参数!$B$2:$B$200),NETWORKDAYS($AI284,$L284,1)),"")</f>
        <v/>
      </c>
    </row>
    <row r="285" spans="1:40">
      <c r="A285">
        <f ca="1">IF('临-间接'!F285="(空白)","",'临-间接'!F285)</f>
        <v>0</v>
      </c>
      <c r="B285">
        <f ca="1">IF('临-间接'!G285="(空白)","",'临-间接'!G285)</f>
        <v>0</v>
      </c>
      <c r="C285">
        <f ca="1">IF('临-间接'!I285="(空白)","",'临-间接'!I285)</f>
        <v>0</v>
      </c>
      <c r="D285">
        <f ca="1">IF('临-间接'!J285="(空白)","",'临-间接'!J285)</f>
        <v>0</v>
      </c>
      <c r="E285">
        <f ca="1">IF('临-间接'!K285="(空白)","",'临-间接'!K285)</f>
        <v>0</v>
      </c>
      <c r="F285">
        <f ca="1">IF('临-间接'!H285="(空白)","",'临-间接'!H285)</f>
        <v>0</v>
      </c>
      <c r="G285">
        <f ca="1">IF('临-间接'!L285="(空白)","",'临-间接'!L285)</f>
        <v>0</v>
      </c>
      <c r="H285">
        <f ca="1">IF('临-间接'!M285="(空白)",0,'临-间接'!M285)</f>
        <v>0</v>
      </c>
      <c r="I285" t="str">
        <f ca="1">IF(OR('临-间接'!R285=0,'临-间接'!R285="(空白)"),"",'临-间接'!R285)</f>
        <v/>
      </c>
      <c r="J285" s="34" t="str">
        <f ca="1">IF(OR('临-间接'!N285=0,'临-间接'!N285="(空白)"),"",'临-间接'!N285)</f>
        <v/>
      </c>
      <c r="K285" s="34" t="str">
        <f ca="1">IF(OR('临-间接'!O285=0,'临-间接'!O285="(空白)"),"",'临-间接'!O285)</f>
        <v/>
      </c>
      <c r="L285" s="34" t="str">
        <f ca="1">IF(OR('临-间接'!P285=0,'临-间接'!P285="(空白)"),"",'临-间接'!P285)</f>
        <v/>
      </c>
      <c r="M285">
        <f ca="1">IF('临-间接'!Q285="(空白)",0,'临-间接'!Q285)</f>
        <v>0</v>
      </c>
      <c r="N285" s="97" t="b">
        <f t="shared" ca="1" si="54"/>
        <v>0</v>
      </c>
      <c r="O285" s="97" t="b">
        <f t="shared" ca="1" si="55"/>
        <v>0</v>
      </c>
      <c r="P285" s="97" t="b">
        <f t="shared" ca="1" si="56"/>
        <v>0</v>
      </c>
      <c r="Q285" s="97" t="b">
        <f t="shared" ca="1" si="57"/>
        <v>0</v>
      </c>
      <c r="R285" s="97" t="b">
        <f t="shared" ca="1" si="58"/>
        <v>0</v>
      </c>
      <c r="S285" s="97" t="str">
        <f t="shared" ca="1" si="59"/>
        <v>未开始</v>
      </c>
      <c r="T285" s="97">
        <f ca="1">IF(AND(N285,P285,NOT(Q285)),NETWORKDAYS(K285,AG285,项目参数!$B$2:$B$200),0)</f>
        <v>0</v>
      </c>
      <c r="U285" s="98">
        <f t="shared" ca="1" si="60"/>
        <v>0</v>
      </c>
      <c r="V285" s="117">
        <f t="shared" ca="1" si="61"/>
        <v>0</v>
      </c>
      <c r="W285" s="117">
        <f t="shared" ca="1" si="62"/>
        <v>0</v>
      </c>
      <c r="X285" s="117" t="str">
        <f t="shared" ca="1" si="63"/>
        <v/>
      </c>
      <c r="Y285" s="97">
        <f t="shared" ca="1" si="64"/>
        <v>0</v>
      </c>
      <c r="Z285" s="97">
        <f t="shared" ca="1" si="65"/>
        <v>0</v>
      </c>
      <c r="AA285" s="97">
        <f ca="1">IF(AND(N285,P285,K285&gt;项目信息!$C$18),INT((IF(Q285,L285,K285)-项目信息!$C$18)/30)+1,0)</f>
        <v>0</v>
      </c>
      <c r="AB285" s="97" t="str">
        <f ca="1">IF(N285,WEEKNUM(IF(L285&lt;&gt;"",L285,IF(K285&lt;&gt;"",K285,J285)-项目信息!$C$18)+1),"")</f>
        <v/>
      </c>
      <c r="AC285" s="97" t="str">
        <f ca="1">IFERROR(VLOOKUP(VLOOKUP(G285,内部通讯录!$B:$F,5,FALSE),项目参数!$I$14:$J$21,2,FALSE),"")</f>
        <v/>
      </c>
      <c r="AD285" s="97" t="str">
        <f ca="1">IF($N285,$AC285*V285/项目参数!$J$29,"")</f>
        <v/>
      </c>
      <c r="AE285" s="97" t="str">
        <f ca="1">IF($N285,$AC285*W285/项目参数!$J$29,"")</f>
        <v/>
      </c>
      <c r="AF285" s="99" t="str">
        <f ca="1">IF(OR('临-间接'!S285=0,'临-间接'!S285="(空白)"),"",'临-间接'!S285)</f>
        <v/>
      </c>
      <c r="AG285" s="34" t="str">
        <f ca="1">IF(P285,IF(L285&lt;&gt;"", L285, IF(OR(I285="暂停",I285="取消"), IFERROR(WORKDAY.INTL($K285,$M285*$H285,1,项目参数!$B$2:$B$200),WORKDAY($K285,$M285*$H285,1)),TODAY())),"")</f>
        <v/>
      </c>
      <c r="AH285">
        <f ca="1">IF(AND(N285,P285),IF('临-间接'!T285="(空白)",0,'临-间接'!T285),0)</f>
        <v>0</v>
      </c>
      <c r="AI285" s="34" t="str">
        <f ca="1">IF($N285,VLOOKUP($B285,项目阶段与里程碑!$B:$E,3,FALSE),"")</f>
        <v/>
      </c>
      <c r="AJ285" s="34" t="str">
        <f ca="1">IF($N285,VLOOKUP($B285,项目阶段与里程碑!$B:$E,4,FALSE),"")</f>
        <v/>
      </c>
      <c r="AK285" s="34" t="str">
        <f t="shared" ca="1" si="66"/>
        <v/>
      </c>
      <c r="AL285" s="92" t="str">
        <f ca="1">IF($AK285&lt;&gt;"",IFERROR(NETWORKDAYS.INTL($AI285,$AK285,1,项目参数!$B$2:$B$200),NETWORKDAYS($AI285,$AK285,1)),"")</f>
        <v/>
      </c>
      <c r="AM285" s="92" t="str">
        <f ca="1">IF(K285&lt;&gt;"",IFERROR(NETWORKDAYS.INTL($AI285,$K285,1,项目参数!$B$2:$B$200),NETWORKDAYS($AI285,$K285,1)),"")</f>
        <v/>
      </c>
      <c r="AN285" s="92" t="str">
        <f ca="1">IF(L285&lt;&gt;"",IFERROR(NETWORKDAYS.INTL($AI285,$L285,1,项目参数!$B$2:$B$200),NETWORKDAYS($AI285,$L285,1)),"")</f>
        <v/>
      </c>
    </row>
    <row r="286" spans="1:40">
      <c r="A286">
        <f ca="1">IF('临-间接'!F286="(空白)","",'临-间接'!F286)</f>
        <v>0</v>
      </c>
      <c r="B286">
        <f ca="1">IF('临-间接'!G286="(空白)","",'临-间接'!G286)</f>
        <v>0</v>
      </c>
      <c r="C286">
        <f ca="1">IF('临-间接'!I286="(空白)","",'临-间接'!I286)</f>
        <v>0</v>
      </c>
      <c r="D286">
        <f ca="1">IF('临-间接'!J286="(空白)","",'临-间接'!J286)</f>
        <v>0</v>
      </c>
      <c r="E286">
        <f ca="1">IF('临-间接'!K286="(空白)","",'临-间接'!K286)</f>
        <v>0</v>
      </c>
      <c r="F286">
        <f ca="1">IF('临-间接'!H286="(空白)","",'临-间接'!H286)</f>
        <v>0</v>
      </c>
      <c r="G286">
        <f ca="1">IF('临-间接'!L286="(空白)","",'临-间接'!L286)</f>
        <v>0</v>
      </c>
      <c r="H286">
        <f ca="1">IF('临-间接'!M286="(空白)",0,'临-间接'!M286)</f>
        <v>0</v>
      </c>
      <c r="I286" t="str">
        <f ca="1">IF(OR('临-间接'!R286=0,'临-间接'!R286="(空白)"),"",'临-间接'!R286)</f>
        <v/>
      </c>
      <c r="J286" s="34" t="str">
        <f ca="1">IF(OR('临-间接'!N286=0,'临-间接'!N286="(空白)"),"",'临-间接'!N286)</f>
        <v/>
      </c>
      <c r="K286" s="34" t="str">
        <f ca="1">IF(OR('临-间接'!O286=0,'临-间接'!O286="(空白)"),"",'临-间接'!O286)</f>
        <v/>
      </c>
      <c r="L286" s="34" t="str">
        <f ca="1">IF(OR('临-间接'!P286=0,'临-间接'!P286="(空白)"),"",'临-间接'!P286)</f>
        <v/>
      </c>
      <c r="M286">
        <f ca="1">IF('临-间接'!Q286="(空白)",0,'临-间接'!Q286)</f>
        <v>0</v>
      </c>
      <c r="N286" s="97" t="b">
        <f t="shared" ca="1" si="54"/>
        <v>0</v>
      </c>
      <c r="O286" s="97" t="b">
        <f t="shared" ca="1" si="55"/>
        <v>0</v>
      </c>
      <c r="P286" s="97" t="b">
        <f t="shared" ca="1" si="56"/>
        <v>0</v>
      </c>
      <c r="Q286" s="97" t="b">
        <f t="shared" ca="1" si="57"/>
        <v>0</v>
      </c>
      <c r="R286" s="97" t="b">
        <f t="shared" ca="1" si="58"/>
        <v>0</v>
      </c>
      <c r="S286" s="97" t="str">
        <f t="shared" ca="1" si="59"/>
        <v>未开始</v>
      </c>
      <c r="T286" s="97">
        <f ca="1">IF(AND(N286,P286,NOT(Q286)),NETWORKDAYS(K286,AG286,项目参数!$B$2:$B$200),0)</f>
        <v>0</v>
      </c>
      <c r="U286" s="98">
        <f t="shared" ca="1" si="60"/>
        <v>0</v>
      </c>
      <c r="V286" s="117">
        <f t="shared" ca="1" si="61"/>
        <v>0</v>
      </c>
      <c r="W286" s="117">
        <f t="shared" ca="1" si="62"/>
        <v>0</v>
      </c>
      <c r="X286" s="117" t="str">
        <f t="shared" ca="1" si="63"/>
        <v/>
      </c>
      <c r="Y286" s="97">
        <f t="shared" ca="1" si="64"/>
        <v>0</v>
      </c>
      <c r="Z286" s="97">
        <f t="shared" ca="1" si="65"/>
        <v>0</v>
      </c>
      <c r="AA286" s="97">
        <f ca="1">IF(AND(N286,P286,K286&gt;项目信息!$C$18),INT((IF(Q286,L286,K286)-项目信息!$C$18)/30)+1,0)</f>
        <v>0</v>
      </c>
      <c r="AB286" s="97" t="str">
        <f ca="1">IF(N286,WEEKNUM(IF(L286&lt;&gt;"",L286,IF(K286&lt;&gt;"",K286,J286)-项目信息!$C$18)+1),"")</f>
        <v/>
      </c>
      <c r="AC286" s="97" t="str">
        <f ca="1">IFERROR(VLOOKUP(VLOOKUP(G286,内部通讯录!$B:$F,5,FALSE),项目参数!$I$14:$J$21,2,FALSE),"")</f>
        <v/>
      </c>
      <c r="AD286" s="97" t="str">
        <f ca="1">IF($N286,$AC286*V286/项目参数!$J$29,"")</f>
        <v/>
      </c>
      <c r="AE286" s="97" t="str">
        <f ca="1">IF($N286,$AC286*W286/项目参数!$J$29,"")</f>
        <v/>
      </c>
      <c r="AF286" s="99" t="str">
        <f ca="1">IF(OR('临-间接'!S286=0,'临-间接'!S286="(空白)"),"",'临-间接'!S286)</f>
        <v/>
      </c>
      <c r="AG286" s="34" t="str">
        <f ca="1">IF(P286,IF(L286&lt;&gt;"", L286, IF(OR(I286="暂停",I286="取消"), IFERROR(WORKDAY.INTL($K286,$M286*$H286,1,项目参数!$B$2:$B$200),WORKDAY($K286,$M286*$H286,1)),TODAY())),"")</f>
        <v/>
      </c>
      <c r="AH286">
        <f ca="1">IF(AND(N286,P286),IF('临-间接'!T286="(空白)",0,'临-间接'!T286),0)</f>
        <v>0</v>
      </c>
      <c r="AI286" s="34" t="str">
        <f ca="1">IF($N286,VLOOKUP($B286,项目阶段与里程碑!$B:$E,3,FALSE),"")</f>
        <v/>
      </c>
      <c r="AJ286" s="34" t="str">
        <f ca="1">IF($N286,VLOOKUP($B286,项目阶段与里程碑!$B:$E,4,FALSE),"")</f>
        <v/>
      </c>
      <c r="AK286" s="34" t="str">
        <f t="shared" ca="1" si="66"/>
        <v/>
      </c>
      <c r="AL286" s="92" t="str">
        <f ca="1">IF($AK286&lt;&gt;"",IFERROR(NETWORKDAYS.INTL($AI286,$AK286,1,项目参数!$B$2:$B$200),NETWORKDAYS($AI286,$AK286,1)),"")</f>
        <v/>
      </c>
      <c r="AM286" s="92" t="str">
        <f ca="1">IF(K286&lt;&gt;"",IFERROR(NETWORKDAYS.INTL($AI286,$K286,1,项目参数!$B$2:$B$200),NETWORKDAYS($AI286,$K286,1)),"")</f>
        <v/>
      </c>
      <c r="AN286" s="92" t="str">
        <f ca="1">IF(L286&lt;&gt;"",IFERROR(NETWORKDAYS.INTL($AI286,$L286,1,项目参数!$B$2:$B$200),NETWORKDAYS($AI286,$L286,1)),"")</f>
        <v/>
      </c>
    </row>
    <row r="287" spans="1:40">
      <c r="A287">
        <f ca="1">IF('临-间接'!F287="(空白)","",'临-间接'!F287)</f>
        <v>0</v>
      </c>
      <c r="B287">
        <f ca="1">IF('临-间接'!G287="(空白)","",'临-间接'!G287)</f>
        <v>0</v>
      </c>
      <c r="C287">
        <f ca="1">IF('临-间接'!I287="(空白)","",'临-间接'!I287)</f>
        <v>0</v>
      </c>
      <c r="D287">
        <f ca="1">IF('临-间接'!J287="(空白)","",'临-间接'!J287)</f>
        <v>0</v>
      </c>
      <c r="E287">
        <f ca="1">IF('临-间接'!K287="(空白)","",'临-间接'!K287)</f>
        <v>0</v>
      </c>
      <c r="F287">
        <f ca="1">IF('临-间接'!H287="(空白)","",'临-间接'!H287)</f>
        <v>0</v>
      </c>
      <c r="G287">
        <f ca="1">IF('临-间接'!L287="(空白)","",'临-间接'!L287)</f>
        <v>0</v>
      </c>
      <c r="H287">
        <f ca="1">IF('临-间接'!M287="(空白)",0,'临-间接'!M287)</f>
        <v>0</v>
      </c>
      <c r="I287" t="str">
        <f ca="1">IF(OR('临-间接'!R287=0,'临-间接'!R287="(空白)"),"",'临-间接'!R287)</f>
        <v/>
      </c>
      <c r="J287" s="34" t="str">
        <f ca="1">IF(OR('临-间接'!N287=0,'临-间接'!N287="(空白)"),"",'临-间接'!N287)</f>
        <v/>
      </c>
      <c r="K287" s="34" t="str">
        <f ca="1">IF(OR('临-间接'!O287=0,'临-间接'!O287="(空白)"),"",'临-间接'!O287)</f>
        <v/>
      </c>
      <c r="L287" s="34" t="str">
        <f ca="1">IF(OR('临-间接'!P287=0,'临-间接'!P287="(空白)"),"",'临-间接'!P287)</f>
        <v/>
      </c>
      <c r="M287">
        <f ca="1">IF('临-间接'!Q287="(空白)",0,'临-间接'!Q287)</f>
        <v>0</v>
      </c>
      <c r="N287" s="97" t="b">
        <f t="shared" ca="1" si="54"/>
        <v>0</v>
      </c>
      <c r="O287" s="97" t="b">
        <f t="shared" ca="1" si="55"/>
        <v>0</v>
      </c>
      <c r="P287" s="97" t="b">
        <f t="shared" ca="1" si="56"/>
        <v>0</v>
      </c>
      <c r="Q287" s="97" t="b">
        <f t="shared" ca="1" si="57"/>
        <v>0</v>
      </c>
      <c r="R287" s="97" t="b">
        <f t="shared" ca="1" si="58"/>
        <v>0</v>
      </c>
      <c r="S287" s="97" t="str">
        <f t="shared" ca="1" si="59"/>
        <v>未开始</v>
      </c>
      <c r="T287" s="97">
        <f ca="1">IF(AND(N287,P287,NOT(Q287)),NETWORKDAYS(K287,AG287,项目参数!$B$2:$B$200),0)</f>
        <v>0</v>
      </c>
      <c r="U287" s="98">
        <f t="shared" ca="1" si="60"/>
        <v>0</v>
      </c>
      <c r="V287" s="117">
        <f t="shared" ca="1" si="61"/>
        <v>0</v>
      </c>
      <c r="W287" s="117">
        <f t="shared" ca="1" si="62"/>
        <v>0</v>
      </c>
      <c r="X287" s="117" t="str">
        <f t="shared" ca="1" si="63"/>
        <v/>
      </c>
      <c r="Y287" s="97">
        <f t="shared" ca="1" si="64"/>
        <v>0</v>
      </c>
      <c r="Z287" s="97">
        <f t="shared" ca="1" si="65"/>
        <v>0</v>
      </c>
      <c r="AA287" s="97">
        <f ca="1">IF(AND(N287,P287,K287&gt;项目信息!$C$18),INT((IF(Q287,L287,K287)-项目信息!$C$18)/30)+1,0)</f>
        <v>0</v>
      </c>
      <c r="AB287" s="97" t="str">
        <f ca="1">IF(N287,WEEKNUM(IF(L287&lt;&gt;"",L287,IF(K287&lt;&gt;"",K287,J287)-项目信息!$C$18)+1),"")</f>
        <v/>
      </c>
      <c r="AC287" s="97" t="str">
        <f ca="1">IFERROR(VLOOKUP(VLOOKUP(G287,内部通讯录!$B:$F,5,FALSE),项目参数!$I$14:$J$21,2,FALSE),"")</f>
        <v/>
      </c>
      <c r="AD287" s="97" t="str">
        <f ca="1">IF($N287,$AC287*V287/项目参数!$J$29,"")</f>
        <v/>
      </c>
      <c r="AE287" s="97" t="str">
        <f ca="1">IF($N287,$AC287*W287/项目参数!$J$29,"")</f>
        <v/>
      </c>
      <c r="AF287" s="99" t="str">
        <f ca="1">IF(OR('临-间接'!S287=0,'临-间接'!S287="(空白)"),"",'临-间接'!S287)</f>
        <v/>
      </c>
      <c r="AG287" s="34" t="str">
        <f ca="1">IF(P287,IF(L287&lt;&gt;"", L287, IF(OR(I287="暂停",I287="取消"), IFERROR(WORKDAY.INTL($K287,$M287*$H287,1,项目参数!$B$2:$B$200),WORKDAY($K287,$M287*$H287,1)),TODAY())),"")</f>
        <v/>
      </c>
      <c r="AH287">
        <f ca="1">IF(AND(N287,P287),IF('临-间接'!T287="(空白)",0,'临-间接'!T287),0)</f>
        <v>0</v>
      </c>
      <c r="AI287" s="34" t="str">
        <f ca="1">IF($N287,VLOOKUP($B287,项目阶段与里程碑!$B:$E,3,FALSE),"")</f>
        <v/>
      </c>
      <c r="AJ287" s="34" t="str">
        <f ca="1">IF($N287,VLOOKUP($B287,项目阶段与里程碑!$B:$E,4,FALSE),"")</f>
        <v/>
      </c>
      <c r="AK287" s="34" t="str">
        <f t="shared" ca="1" si="66"/>
        <v/>
      </c>
      <c r="AL287" s="92" t="str">
        <f ca="1">IF($AK287&lt;&gt;"",IFERROR(NETWORKDAYS.INTL($AI287,$AK287,1,项目参数!$B$2:$B$200),NETWORKDAYS($AI287,$AK287,1)),"")</f>
        <v/>
      </c>
      <c r="AM287" s="92" t="str">
        <f ca="1">IF(K287&lt;&gt;"",IFERROR(NETWORKDAYS.INTL($AI287,$K287,1,项目参数!$B$2:$B$200),NETWORKDAYS($AI287,$K287,1)),"")</f>
        <v/>
      </c>
      <c r="AN287" s="92" t="str">
        <f ca="1">IF(L287&lt;&gt;"",IFERROR(NETWORKDAYS.INTL($AI287,$L287,1,项目参数!$B$2:$B$200),NETWORKDAYS($AI287,$L287,1)),"")</f>
        <v/>
      </c>
    </row>
    <row r="288" spans="1:40">
      <c r="A288">
        <f ca="1">IF('临-间接'!F288="(空白)","",'临-间接'!F288)</f>
        <v>0</v>
      </c>
      <c r="B288">
        <f ca="1">IF('临-间接'!G288="(空白)","",'临-间接'!G288)</f>
        <v>0</v>
      </c>
      <c r="C288">
        <f ca="1">IF('临-间接'!I288="(空白)","",'临-间接'!I288)</f>
        <v>0</v>
      </c>
      <c r="D288">
        <f ca="1">IF('临-间接'!J288="(空白)","",'临-间接'!J288)</f>
        <v>0</v>
      </c>
      <c r="E288">
        <f ca="1">IF('临-间接'!K288="(空白)","",'临-间接'!K288)</f>
        <v>0</v>
      </c>
      <c r="F288">
        <f ca="1">IF('临-间接'!H288="(空白)","",'临-间接'!H288)</f>
        <v>0</v>
      </c>
      <c r="G288">
        <f ca="1">IF('临-间接'!L288="(空白)","",'临-间接'!L288)</f>
        <v>0</v>
      </c>
      <c r="H288">
        <f ca="1">IF('临-间接'!M288="(空白)",0,'临-间接'!M288)</f>
        <v>0</v>
      </c>
      <c r="I288" t="str">
        <f ca="1">IF(OR('临-间接'!R288=0,'临-间接'!R288="(空白)"),"",'临-间接'!R288)</f>
        <v/>
      </c>
      <c r="J288" s="34" t="str">
        <f ca="1">IF(OR('临-间接'!N288=0,'临-间接'!N288="(空白)"),"",'临-间接'!N288)</f>
        <v/>
      </c>
      <c r="K288" s="34" t="str">
        <f ca="1">IF(OR('临-间接'!O288=0,'临-间接'!O288="(空白)"),"",'临-间接'!O288)</f>
        <v/>
      </c>
      <c r="L288" s="34" t="str">
        <f ca="1">IF(OR('临-间接'!P288=0,'临-间接'!P288="(空白)"),"",'临-间接'!P288)</f>
        <v/>
      </c>
      <c r="M288">
        <f ca="1">IF('临-间接'!Q288="(空白)",0,'临-间接'!Q288)</f>
        <v>0</v>
      </c>
      <c r="N288" s="97" t="b">
        <f t="shared" ca="1" si="54"/>
        <v>0</v>
      </c>
      <c r="O288" s="97" t="b">
        <f t="shared" ca="1" si="55"/>
        <v>0</v>
      </c>
      <c r="P288" s="97" t="b">
        <f t="shared" ca="1" si="56"/>
        <v>0</v>
      </c>
      <c r="Q288" s="97" t="b">
        <f t="shared" ca="1" si="57"/>
        <v>0</v>
      </c>
      <c r="R288" s="97" t="b">
        <f t="shared" ca="1" si="58"/>
        <v>0</v>
      </c>
      <c r="S288" s="97" t="str">
        <f t="shared" ca="1" si="59"/>
        <v>未开始</v>
      </c>
      <c r="T288" s="97">
        <f ca="1">IF(AND(N288,P288,NOT(Q288)),NETWORKDAYS(K288,AG288,项目参数!$B$2:$B$200),0)</f>
        <v>0</v>
      </c>
      <c r="U288" s="98">
        <f t="shared" ca="1" si="60"/>
        <v>0</v>
      </c>
      <c r="V288" s="117">
        <f t="shared" ca="1" si="61"/>
        <v>0</v>
      </c>
      <c r="W288" s="117">
        <f t="shared" ca="1" si="62"/>
        <v>0</v>
      </c>
      <c r="X288" s="117" t="str">
        <f t="shared" ca="1" si="63"/>
        <v/>
      </c>
      <c r="Y288" s="97">
        <f t="shared" ca="1" si="64"/>
        <v>0</v>
      </c>
      <c r="Z288" s="97">
        <f t="shared" ca="1" si="65"/>
        <v>0</v>
      </c>
      <c r="AA288" s="97">
        <f ca="1">IF(AND(N288,P288,K288&gt;项目信息!$C$18),INT((IF(Q288,L288,K288)-项目信息!$C$18)/30)+1,0)</f>
        <v>0</v>
      </c>
      <c r="AB288" s="97" t="str">
        <f ca="1">IF(N288,WEEKNUM(IF(L288&lt;&gt;"",L288,IF(K288&lt;&gt;"",K288,J288)-项目信息!$C$18)+1),"")</f>
        <v/>
      </c>
      <c r="AC288" s="97" t="str">
        <f ca="1">IFERROR(VLOOKUP(VLOOKUP(G288,内部通讯录!$B:$F,5,FALSE),项目参数!$I$14:$J$21,2,FALSE),"")</f>
        <v/>
      </c>
      <c r="AD288" s="97" t="str">
        <f ca="1">IF($N288,$AC288*V288/项目参数!$J$29,"")</f>
        <v/>
      </c>
      <c r="AE288" s="97" t="str">
        <f ca="1">IF($N288,$AC288*W288/项目参数!$J$29,"")</f>
        <v/>
      </c>
      <c r="AF288" s="99" t="str">
        <f ca="1">IF(OR('临-间接'!S288=0,'临-间接'!S288="(空白)"),"",'临-间接'!S288)</f>
        <v/>
      </c>
      <c r="AG288" s="34" t="str">
        <f ca="1">IF(P288,IF(L288&lt;&gt;"", L288, IF(OR(I288="暂停",I288="取消"), IFERROR(WORKDAY.INTL($K288,$M288*$H288,1,项目参数!$B$2:$B$200),WORKDAY($K288,$M288*$H288,1)),TODAY())),"")</f>
        <v/>
      </c>
      <c r="AH288">
        <f ca="1">IF(AND(N288,P288),IF('临-间接'!T288="(空白)",0,'临-间接'!T288),0)</f>
        <v>0</v>
      </c>
      <c r="AI288" s="34" t="str">
        <f ca="1">IF($N288,VLOOKUP($B288,项目阶段与里程碑!$B:$E,3,FALSE),"")</f>
        <v/>
      </c>
      <c r="AJ288" s="34" t="str">
        <f ca="1">IF($N288,VLOOKUP($B288,项目阶段与里程碑!$B:$E,4,FALSE),"")</f>
        <v/>
      </c>
      <c r="AK288" s="34" t="str">
        <f t="shared" ca="1" si="66"/>
        <v/>
      </c>
      <c r="AL288" s="92" t="str">
        <f ca="1">IF($AK288&lt;&gt;"",IFERROR(NETWORKDAYS.INTL($AI288,$AK288,1,项目参数!$B$2:$B$200),NETWORKDAYS($AI288,$AK288,1)),"")</f>
        <v/>
      </c>
      <c r="AM288" s="92" t="str">
        <f ca="1">IF(K288&lt;&gt;"",IFERROR(NETWORKDAYS.INTL($AI288,$K288,1,项目参数!$B$2:$B$200),NETWORKDAYS($AI288,$K288,1)),"")</f>
        <v/>
      </c>
      <c r="AN288" s="92" t="str">
        <f ca="1">IF(L288&lt;&gt;"",IFERROR(NETWORKDAYS.INTL($AI288,$L288,1,项目参数!$B$2:$B$200),NETWORKDAYS($AI288,$L288,1)),"")</f>
        <v/>
      </c>
    </row>
    <row r="289" spans="1:40">
      <c r="A289">
        <f ca="1">IF('临-间接'!F289="(空白)","",'临-间接'!F289)</f>
        <v>0</v>
      </c>
      <c r="B289">
        <f ca="1">IF('临-间接'!G289="(空白)","",'临-间接'!G289)</f>
        <v>0</v>
      </c>
      <c r="C289">
        <f ca="1">IF('临-间接'!I289="(空白)","",'临-间接'!I289)</f>
        <v>0</v>
      </c>
      <c r="D289">
        <f ca="1">IF('临-间接'!J289="(空白)","",'临-间接'!J289)</f>
        <v>0</v>
      </c>
      <c r="E289">
        <f ca="1">IF('临-间接'!K289="(空白)","",'临-间接'!K289)</f>
        <v>0</v>
      </c>
      <c r="F289">
        <f ca="1">IF('临-间接'!H289="(空白)","",'临-间接'!H289)</f>
        <v>0</v>
      </c>
      <c r="G289">
        <f ca="1">IF('临-间接'!L289="(空白)","",'临-间接'!L289)</f>
        <v>0</v>
      </c>
      <c r="H289">
        <f ca="1">IF('临-间接'!M289="(空白)",0,'临-间接'!M289)</f>
        <v>0</v>
      </c>
      <c r="I289" t="str">
        <f ca="1">IF(OR('临-间接'!R289=0,'临-间接'!R289="(空白)"),"",'临-间接'!R289)</f>
        <v/>
      </c>
      <c r="J289" s="34" t="str">
        <f ca="1">IF(OR('临-间接'!N289=0,'临-间接'!N289="(空白)"),"",'临-间接'!N289)</f>
        <v/>
      </c>
      <c r="K289" s="34" t="str">
        <f ca="1">IF(OR('临-间接'!O289=0,'临-间接'!O289="(空白)"),"",'临-间接'!O289)</f>
        <v/>
      </c>
      <c r="L289" s="34" t="str">
        <f ca="1">IF(OR('临-间接'!P289=0,'临-间接'!P289="(空白)"),"",'临-间接'!P289)</f>
        <v/>
      </c>
      <c r="M289">
        <f ca="1">IF('临-间接'!Q289="(空白)",0,'临-间接'!Q289)</f>
        <v>0</v>
      </c>
      <c r="N289" s="97" t="b">
        <f t="shared" ca="1" si="54"/>
        <v>0</v>
      </c>
      <c r="O289" s="97" t="b">
        <f t="shared" ca="1" si="55"/>
        <v>0</v>
      </c>
      <c r="P289" s="97" t="b">
        <f t="shared" ca="1" si="56"/>
        <v>0</v>
      </c>
      <c r="Q289" s="97" t="b">
        <f t="shared" ca="1" si="57"/>
        <v>0</v>
      </c>
      <c r="R289" s="97" t="b">
        <f t="shared" ca="1" si="58"/>
        <v>0</v>
      </c>
      <c r="S289" s="97" t="str">
        <f t="shared" ca="1" si="59"/>
        <v>未开始</v>
      </c>
      <c r="T289" s="97">
        <f ca="1">IF(AND(N289,P289,NOT(Q289)),NETWORKDAYS(K289,AG289,项目参数!$B$2:$B$200),0)</f>
        <v>0</v>
      </c>
      <c r="U289" s="98">
        <f t="shared" ca="1" si="60"/>
        <v>0</v>
      </c>
      <c r="V289" s="117">
        <f t="shared" ca="1" si="61"/>
        <v>0</v>
      </c>
      <c r="W289" s="117">
        <f t="shared" ca="1" si="62"/>
        <v>0</v>
      </c>
      <c r="X289" s="117" t="str">
        <f t="shared" ca="1" si="63"/>
        <v/>
      </c>
      <c r="Y289" s="97">
        <f t="shared" ca="1" si="64"/>
        <v>0</v>
      </c>
      <c r="Z289" s="97">
        <f t="shared" ca="1" si="65"/>
        <v>0</v>
      </c>
      <c r="AA289" s="97">
        <f ca="1">IF(AND(N289,P289,K289&gt;项目信息!$C$18),INT((IF(Q289,L289,K289)-项目信息!$C$18)/30)+1,0)</f>
        <v>0</v>
      </c>
      <c r="AB289" s="97" t="str">
        <f ca="1">IF(N289,WEEKNUM(IF(L289&lt;&gt;"",L289,IF(K289&lt;&gt;"",K289,J289)-项目信息!$C$18)+1),"")</f>
        <v/>
      </c>
      <c r="AC289" s="97" t="str">
        <f ca="1">IFERROR(VLOOKUP(VLOOKUP(G289,内部通讯录!$B:$F,5,FALSE),项目参数!$I$14:$J$21,2,FALSE),"")</f>
        <v/>
      </c>
      <c r="AD289" s="97" t="str">
        <f ca="1">IF($N289,$AC289*V289/项目参数!$J$29,"")</f>
        <v/>
      </c>
      <c r="AE289" s="97" t="str">
        <f ca="1">IF($N289,$AC289*W289/项目参数!$J$29,"")</f>
        <v/>
      </c>
      <c r="AF289" s="99" t="str">
        <f ca="1">IF(OR('临-间接'!S289=0,'临-间接'!S289="(空白)"),"",'临-间接'!S289)</f>
        <v/>
      </c>
      <c r="AG289" s="34" t="str">
        <f ca="1">IF(P289,IF(L289&lt;&gt;"", L289, IF(OR(I289="暂停",I289="取消"), IFERROR(WORKDAY.INTL($K289,$M289*$H289,1,项目参数!$B$2:$B$200),WORKDAY($K289,$M289*$H289,1)),TODAY())),"")</f>
        <v/>
      </c>
      <c r="AH289">
        <f ca="1">IF(AND(N289,P289),IF('临-间接'!T289="(空白)",0,'临-间接'!T289),0)</f>
        <v>0</v>
      </c>
      <c r="AI289" s="34" t="str">
        <f ca="1">IF($N289,VLOOKUP($B289,项目阶段与里程碑!$B:$E,3,FALSE),"")</f>
        <v/>
      </c>
      <c r="AJ289" s="34" t="str">
        <f ca="1">IF($N289,VLOOKUP($B289,项目阶段与里程碑!$B:$E,4,FALSE),"")</f>
        <v/>
      </c>
      <c r="AK289" s="34" t="str">
        <f t="shared" ca="1" si="66"/>
        <v/>
      </c>
      <c r="AL289" s="92" t="str">
        <f ca="1">IF($AK289&lt;&gt;"",IFERROR(NETWORKDAYS.INTL($AI289,$AK289,1,项目参数!$B$2:$B$200),NETWORKDAYS($AI289,$AK289,1)),"")</f>
        <v/>
      </c>
      <c r="AM289" s="92" t="str">
        <f ca="1">IF(K289&lt;&gt;"",IFERROR(NETWORKDAYS.INTL($AI289,$K289,1,项目参数!$B$2:$B$200),NETWORKDAYS($AI289,$K289,1)),"")</f>
        <v/>
      </c>
      <c r="AN289" s="92" t="str">
        <f ca="1">IF(L289&lt;&gt;"",IFERROR(NETWORKDAYS.INTL($AI289,$L289,1,项目参数!$B$2:$B$200),NETWORKDAYS($AI289,$L289,1)),"")</f>
        <v/>
      </c>
    </row>
    <row r="290" spans="1:40">
      <c r="A290">
        <f ca="1">IF('临-间接'!F290="(空白)","",'临-间接'!F290)</f>
        <v>0</v>
      </c>
      <c r="B290">
        <f ca="1">IF('临-间接'!G290="(空白)","",'临-间接'!G290)</f>
        <v>0</v>
      </c>
      <c r="C290">
        <f ca="1">IF('临-间接'!I290="(空白)","",'临-间接'!I290)</f>
        <v>0</v>
      </c>
      <c r="D290">
        <f ca="1">IF('临-间接'!J290="(空白)","",'临-间接'!J290)</f>
        <v>0</v>
      </c>
      <c r="E290">
        <f ca="1">IF('临-间接'!K290="(空白)","",'临-间接'!K290)</f>
        <v>0</v>
      </c>
      <c r="F290">
        <f ca="1">IF('临-间接'!H290="(空白)","",'临-间接'!H290)</f>
        <v>0</v>
      </c>
      <c r="G290">
        <f ca="1">IF('临-间接'!L290="(空白)","",'临-间接'!L290)</f>
        <v>0</v>
      </c>
      <c r="H290">
        <f ca="1">IF('临-间接'!M290="(空白)",0,'临-间接'!M290)</f>
        <v>0</v>
      </c>
      <c r="I290" t="str">
        <f ca="1">IF(OR('临-间接'!R290=0,'临-间接'!R290="(空白)"),"",'临-间接'!R290)</f>
        <v/>
      </c>
      <c r="J290" s="34" t="str">
        <f ca="1">IF(OR('临-间接'!N290=0,'临-间接'!N290="(空白)"),"",'临-间接'!N290)</f>
        <v/>
      </c>
      <c r="K290" s="34" t="str">
        <f ca="1">IF(OR('临-间接'!O290=0,'临-间接'!O290="(空白)"),"",'临-间接'!O290)</f>
        <v/>
      </c>
      <c r="L290" s="34" t="str">
        <f ca="1">IF(OR('临-间接'!P290=0,'临-间接'!P290="(空白)"),"",'临-间接'!P290)</f>
        <v/>
      </c>
      <c r="M290">
        <f ca="1">IF('临-间接'!Q290="(空白)",0,'临-间接'!Q290)</f>
        <v>0</v>
      </c>
      <c r="N290" s="97" t="b">
        <f t="shared" ca="1" si="54"/>
        <v>0</v>
      </c>
      <c r="O290" s="97" t="b">
        <f t="shared" ca="1" si="55"/>
        <v>0</v>
      </c>
      <c r="P290" s="97" t="b">
        <f t="shared" ca="1" si="56"/>
        <v>0</v>
      </c>
      <c r="Q290" s="97" t="b">
        <f t="shared" ca="1" si="57"/>
        <v>0</v>
      </c>
      <c r="R290" s="97" t="b">
        <f t="shared" ca="1" si="58"/>
        <v>0</v>
      </c>
      <c r="S290" s="97" t="str">
        <f t="shared" ca="1" si="59"/>
        <v>未开始</v>
      </c>
      <c r="T290" s="97">
        <f ca="1">IF(AND(N290,P290,NOT(Q290)),NETWORKDAYS(K290,AG290,项目参数!$B$2:$B$200),0)</f>
        <v>0</v>
      </c>
      <c r="U290" s="98">
        <f t="shared" ca="1" si="60"/>
        <v>0</v>
      </c>
      <c r="V290" s="117">
        <f t="shared" ca="1" si="61"/>
        <v>0</v>
      </c>
      <c r="W290" s="117">
        <f t="shared" ca="1" si="62"/>
        <v>0</v>
      </c>
      <c r="X290" s="117" t="str">
        <f t="shared" ca="1" si="63"/>
        <v/>
      </c>
      <c r="Y290" s="97">
        <f t="shared" ca="1" si="64"/>
        <v>0</v>
      </c>
      <c r="Z290" s="97">
        <f t="shared" ca="1" si="65"/>
        <v>0</v>
      </c>
      <c r="AA290" s="97">
        <f ca="1">IF(AND(N290,P290,K290&gt;项目信息!$C$18),INT((IF(Q290,L290,K290)-项目信息!$C$18)/30)+1,0)</f>
        <v>0</v>
      </c>
      <c r="AB290" s="97" t="str">
        <f ca="1">IF(N290,WEEKNUM(IF(L290&lt;&gt;"",L290,IF(K290&lt;&gt;"",K290,J290)-项目信息!$C$18)+1),"")</f>
        <v/>
      </c>
      <c r="AC290" s="97" t="str">
        <f ca="1">IFERROR(VLOOKUP(VLOOKUP(G290,内部通讯录!$B:$F,5,FALSE),项目参数!$I$14:$J$21,2,FALSE),"")</f>
        <v/>
      </c>
      <c r="AD290" s="97" t="str">
        <f ca="1">IF($N290,$AC290*V290/项目参数!$J$29,"")</f>
        <v/>
      </c>
      <c r="AE290" s="97" t="str">
        <f ca="1">IF($N290,$AC290*W290/项目参数!$J$29,"")</f>
        <v/>
      </c>
      <c r="AF290" s="99" t="str">
        <f ca="1">IF(OR('临-间接'!S290=0,'临-间接'!S290="(空白)"),"",'临-间接'!S290)</f>
        <v/>
      </c>
      <c r="AG290" s="34" t="str">
        <f ca="1">IF(P290,IF(L290&lt;&gt;"", L290, IF(OR(I290="暂停",I290="取消"), IFERROR(WORKDAY.INTL($K290,$M290*$H290,1,项目参数!$B$2:$B$200),WORKDAY($K290,$M290*$H290,1)),TODAY())),"")</f>
        <v/>
      </c>
      <c r="AH290">
        <f ca="1">IF(AND(N290,P290),IF('临-间接'!T290="(空白)",0,'临-间接'!T290),0)</f>
        <v>0</v>
      </c>
      <c r="AI290" s="34" t="str">
        <f ca="1">IF($N290,VLOOKUP($B290,项目阶段与里程碑!$B:$E,3,FALSE),"")</f>
        <v/>
      </c>
      <c r="AJ290" s="34" t="str">
        <f ca="1">IF($N290,VLOOKUP($B290,项目阶段与里程碑!$B:$E,4,FALSE),"")</f>
        <v/>
      </c>
      <c r="AK290" s="34" t="str">
        <f t="shared" ca="1" si="66"/>
        <v/>
      </c>
      <c r="AL290" s="92" t="str">
        <f ca="1">IF($AK290&lt;&gt;"",IFERROR(NETWORKDAYS.INTL($AI290,$AK290,1,项目参数!$B$2:$B$200),NETWORKDAYS($AI290,$AK290,1)),"")</f>
        <v/>
      </c>
      <c r="AM290" s="92" t="str">
        <f ca="1">IF(K290&lt;&gt;"",IFERROR(NETWORKDAYS.INTL($AI290,$K290,1,项目参数!$B$2:$B$200),NETWORKDAYS($AI290,$K290,1)),"")</f>
        <v/>
      </c>
      <c r="AN290" s="92" t="str">
        <f ca="1">IF(L290&lt;&gt;"",IFERROR(NETWORKDAYS.INTL($AI290,$L290,1,项目参数!$B$2:$B$200),NETWORKDAYS($AI290,$L290,1)),"")</f>
        <v/>
      </c>
    </row>
    <row r="291" spans="1:40">
      <c r="A291">
        <f ca="1">IF('临-间接'!F291="(空白)","",'临-间接'!F291)</f>
        <v>0</v>
      </c>
      <c r="B291">
        <f ca="1">IF('临-间接'!G291="(空白)","",'临-间接'!G291)</f>
        <v>0</v>
      </c>
      <c r="C291">
        <f ca="1">IF('临-间接'!I291="(空白)","",'临-间接'!I291)</f>
        <v>0</v>
      </c>
      <c r="D291">
        <f ca="1">IF('临-间接'!J291="(空白)","",'临-间接'!J291)</f>
        <v>0</v>
      </c>
      <c r="E291">
        <f ca="1">IF('临-间接'!K291="(空白)","",'临-间接'!K291)</f>
        <v>0</v>
      </c>
      <c r="F291">
        <f ca="1">IF('临-间接'!H291="(空白)","",'临-间接'!H291)</f>
        <v>0</v>
      </c>
      <c r="G291">
        <f ca="1">IF('临-间接'!L291="(空白)","",'临-间接'!L291)</f>
        <v>0</v>
      </c>
      <c r="H291">
        <f ca="1">IF('临-间接'!M291="(空白)",0,'临-间接'!M291)</f>
        <v>0</v>
      </c>
      <c r="I291" t="str">
        <f ca="1">IF(OR('临-间接'!R291=0,'临-间接'!R291="(空白)"),"",'临-间接'!R291)</f>
        <v/>
      </c>
      <c r="J291" s="34" t="str">
        <f ca="1">IF(OR('临-间接'!N291=0,'临-间接'!N291="(空白)"),"",'临-间接'!N291)</f>
        <v/>
      </c>
      <c r="K291" s="34" t="str">
        <f ca="1">IF(OR('临-间接'!O291=0,'临-间接'!O291="(空白)"),"",'临-间接'!O291)</f>
        <v/>
      </c>
      <c r="L291" s="34" t="str">
        <f ca="1">IF(OR('临-间接'!P291=0,'临-间接'!P291="(空白)"),"",'临-间接'!P291)</f>
        <v/>
      </c>
      <c r="M291">
        <f ca="1">IF('临-间接'!Q291="(空白)",0,'临-间接'!Q291)</f>
        <v>0</v>
      </c>
      <c r="N291" s="97" t="b">
        <f t="shared" ca="1" si="54"/>
        <v>0</v>
      </c>
      <c r="O291" s="97" t="b">
        <f t="shared" ca="1" si="55"/>
        <v>0</v>
      </c>
      <c r="P291" s="97" t="b">
        <f t="shared" ca="1" si="56"/>
        <v>0</v>
      </c>
      <c r="Q291" s="97" t="b">
        <f t="shared" ca="1" si="57"/>
        <v>0</v>
      </c>
      <c r="R291" s="97" t="b">
        <f t="shared" ca="1" si="58"/>
        <v>0</v>
      </c>
      <c r="S291" s="97" t="str">
        <f t="shared" ca="1" si="59"/>
        <v>未开始</v>
      </c>
      <c r="T291" s="97">
        <f ca="1">IF(AND(N291,P291,NOT(Q291)),NETWORKDAYS(K291,AG291,项目参数!$B$2:$B$200),0)</f>
        <v>0</v>
      </c>
      <c r="U291" s="98">
        <f t="shared" ca="1" si="60"/>
        <v>0</v>
      </c>
      <c r="V291" s="117">
        <f t="shared" ca="1" si="61"/>
        <v>0</v>
      </c>
      <c r="W291" s="117">
        <f t="shared" ca="1" si="62"/>
        <v>0</v>
      </c>
      <c r="X291" s="117" t="str">
        <f t="shared" ca="1" si="63"/>
        <v/>
      </c>
      <c r="Y291" s="97">
        <f t="shared" ca="1" si="64"/>
        <v>0</v>
      </c>
      <c r="Z291" s="97">
        <f t="shared" ca="1" si="65"/>
        <v>0</v>
      </c>
      <c r="AA291" s="97">
        <f ca="1">IF(AND(N291,P291,K291&gt;项目信息!$C$18),INT((IF(Q291,L291,K291)-项目信息!$C$18)/30)+1,0)</f>
        <v>0</v>
      </c>
      <c r="AB291" s="97" t="str">
        <f ca="1">IF(N291,WEEKNUM(IF(L291&lt;&gt;"",L291,IF(K291&lt;&gt;"",K291,J291)-项目信息!$C$18)+1),"")</f>
        <v/>
      </c>
      <c r="AC291" s="97" t="str">
        <f ca="1">IFERROR(VLOOKUP(VLOOKUP(G291,内部通讯录!$B:$F,5,FALSE),项目参数!$I$14:$J$21,2,FALSE),"")</f>
        <v/>
      </c>
      <c r="AD291" s="97" t="str">
        <f ca="1">IF($N291,$AC291*V291/项目参数!$J$29,"")</f>
        <v/>
      </c>
      <c r="AE291" s="97" t="str">
        <f ca="1">IF($N291,$AC291*W291/项目参数!$J$29,"")</f>
        <v/>
      </c>
      <c r="AF291" s="99" t="str">
        <f ca="1">IF(OR('临-间接'!S291=0,'临-间接'!S291="(空白)"),"",'临-间接'!S291)</f>
        <v/>
      </c>
      <c r="AG291" s="34" t="str">
        <f ca="1">IF(P291,IF(L291&lt;&gt;"", L291, IF(OR(I291="暂停",I291="取消"), IFERROR(WORKDAY.INTL($K291,$M291*$H291,1,项目参数!$B$2:$B$200),WORKDAY($K291,$M291*$H291,1)),TODAY())),"")</f>
        <v/>
      </c>
      <c r="AH291">
        <f ca="1">IF(AND(N291,P291),IF('临-间接'!T291="(空白)",0,'临-间接'!T291),0)</f>
        <v>0</v>
      </c>
      <c r="AI291" s="34" t="str">
        <f ca="1">IF($N291,VLOOKUP($B291,项目阶段与里程碑!$B:$E,3,FALSE),"")</f>
        <v/>
      </c>
      <c r="AJ291" s="34" t="str">
        <f ca="1">IF($N291,VLOOKUP($B291,项目阶段与里程碑!$B:$E,4,FALSE),"")</f>
        <v/>
      </c>
      <c r="AK291" s="34" t="str">
        <f t="shared" ca="1" si="66"/>
        <v/>
      </c>
      <c r="AL291" s="92" t="str">
        <f ca="1">IF($AK291&lt;&gt;"",IFERROR(NETWORKDAYS.INTL($AI291,$AK291,1,项目参数!$B$2:$B$200),NETWORKDAYS($AI291,$AK291,1)),"")</f>
        <v/>
      </c>
      <c r="AM291" s="92" t="str">
        <f ca="1">IF(K291&lt;&gt;"",IFERROR(NETWORKDAYS.INTL($AI291,$K291,1,项目参数!$B$2:$B$200),NETWORKDAYS($AI291,$K291,1)),"")</f>
        <v/>
      </c>
      <c r="AN291" s="92" t="str">
        <f ca="1">IF(L291&lt;&gt;"",IFERROR(NETWORKDAYS.INTL($AI291,$L291,1,项目参数!$B$2:$B$200),NETWORKDAYS($AI291,$L291,1)),"")</f>
        <v/>
      </c>
    </row>
    <row r="292" spans="1:40">
      <c r="A292">
        <f ca="1">IF('临-间接'!F292="(空白)","",'临-间接'!F292)</f>
        <v>0</v>
      </c>
      <c r="B292">
        <f ca="1">IF('临-间接'!G292="(空白)","",'临-间接'!G292)</f>
        <v>0</v>
      </c>
      <c r="C292">
        <f ca="1">IF('临-间接'!I292="(空白)","",'临-间接'!I292)</f>
        <v>0</v>
      </c>
      <c r="D292">
        <f ca="1">IF('临-间接'!J292="(空白)","",'临-间接'!J292)</f>
        <v>0</v>
      </c>
      <c r="E292">
        <f ca="1">IF('临-间接'!K292="(空白)","",'临-间接'!K292)</f>
        <v>0</v>
      </c>
      <c r="F292">
        <f ca="1">IF('临-间接'!H292="(空白)","",'临-间接'!H292)</f>
        <v>0</v>
      </c>
      <c r="G292">
        <f ca="1">IF('临-间接'!L292="(空白)","",'临-间接'!L292)</f>
        <v>0</v>
      </c>
      <c r="H292">
        <f ca="1">IF('临-间接'!M292="(空白)",0,'临-间接'!M292)</f>
        <v>0</v>
      </c>
      <c r="I292" t="str">
        <f ca="1">IF(OR('临-间接'!R292=0,'临-间接'!R292="(空白)"),"",'临-间接'!R292)</f>
        <v/>
      </c>
      <c r="J292" s="34" t="str">
        <f ca="1">IF(OR('临-间接'!N292=0,'临-间接'!N292="(空白)"),"",'临-间接'!N292)</f>
        <v/>
      </c>
      <c r="K292" s="34" t="str">
        <f ca="1">IF(OR('临-间接'!O292=0,'临-间接'!O292="(空白)"),"",'临-间接'!O292)</f>
        <v/>
      </c>
      <c r="L292" s="34" t="str">
        <f ca="1">IF(OR('临-间接'!P292=0,'临-间接'!P292="(空白)"),"",'临-间接'!P292)</f>
        <v/>
      </c>
      <c r="M292">
        <f ca="1">IF('临-间接'!Q292="(空白)",0,'临-间接'!Q292)</f>
        <v>0</v>
      </c>
      <c r="N292" s="97" t="b">
        <f t="shared" ca="1" si="54"/>
        <v>0</v>
      </c>
      <c r="O292" s="97" t="b">
        <f t="shared" ca="1" si="55"/>
        <v>0</v>
      </c>
      <c r="P292" s="97" t="b">
        <f t="shared" ca="1" si="56"/>
        <v>0</v>
      </c>
      <c r="Q292" s="97" t="b">
        <f t="shared" ca="1" si="57"/>
        <v>0</v>
      </c>
      <c r="R292" s="97" t="b">
        <f t="shared" ca="1" si="58"/>
        <v>0</v>
      </c>
      <c r="S292" s="97" t="str">
        <f t="shared" ca="1" si="59"/>
        <v>未开始</v>
      </c>
      <c r="T292" s="97">
        <f ca="1">IF(AND(N292,P292,NOT(Q292)),NETWORKDAYS(K292,AG292,项目参数!$B$2:$B$200),0)</f>
        <v>0</v>
      </c>
      <c r="U292" s="98">
        <f t="shared" ca="1" si="60"/>
        <v>0</v>
      </c>
      <c r="V292" s="117">
        <f t="shared" ca="1" si="61"/>
        <v>0</v>
      </c>
      <c r="W292" s="117">
        <f t="shared" ca="1" si="62"/>
        <v>0</v>
      </c>
      <c r="X292" s="117" t="str">
        <f t="shared" ca="1" si="63"/>
        <v/>
      </c>
      <c r="Y292" s="97">
        <f t="shared" ca="1" si="64"/>
        <v>0</v>
      </c>
      <c r="Z292" s="97">
        <f t="shared" ca="1" si="65"/>
        <v>0</v>
      </c>
      <c r="AA292" s="97">
        <f ca="1">IF(AND(N292,P292,K292&gt;项目信息!$C$18),INT((IF(Q292,L292,K292)-项目信息!$C$18)/30)+1,0)</f>
        <v>0</v>
      </c>
      <c r="AB292" s="97" t="str">
        <f ca="1">IF(N292,WEEKNUM(IF(L292&lt;&gt;"",L292,IF(K292&lt;&gt;"",K292,J292)-项目信息!$C$18)+1),"")</f>
        <v/>
      </c>
      <c r="AC292" s="97" t="str">
        <f ca="1">IFERROR(VLOOKUP(VLOOKUP(G292,内部通讯录!$B:$F,5,FALSE),项目参数!$I$14:$J$21,2,FALSE),"")</f>
        <v/>
      </c>
      <c r="AD292" s="97" t="str">
        <f ca="1">IF($N292,$AC292*V292/项目参数!$J$29,"")</f>
        <v/>
      </c>
      <c r="AE292" s="97" t="str">
        <f ca="1">IF($N292,$AC292*W292/项目参数!$J$29,"")</f>
        <v/>
      </c>
      <c r="AF292" s="99" t="str">
        <f ca="1">IF(OR('临-间接'!S292=0,'临-间接'!S292="(空白)"),"",'临-间接'!S292)</f>
        <v/>
      </c>
      <c r="AG292" s="34" t="str">
        <f ca="1">IF(P292,IF(L292&lt;&gt;"", L292, IF(OR(I292="暂停",I292="取消"), IFERROR(WORKDAY.INTL($K292,$M292*$H292,1,项目参数!$B$2:$B$200),WORKDAY($K292,$M292*$H292,1)),TODAY())),"")</f>
        <v/>
      </c>
      <c r="AH292">
        <f ca="1">IF(AND(N292,P292),IF('临-间接'!T292="(空白)",0,'临-间接'!T292),0)</f>
        <v>0</v>
      </c>
      <c r="AI292" s="34" t="str">
        <f ca="1">IF($N292,VLOOKUP($B292,项目阶段与里程碑!$B:$E,3,FALSE),"")</f>
        <v/>
      </c>
      <c r="AJ292" s="34" t="str">
        <f ca="1">IF($N292,VLOOKUP($B292,项目阶段与里程碑!$B:$E,4,FALSE),"")</f>
        <v/>
      </c>
      <c r="AK292" s="34" t="str">
        <f t="shared" ca="1" si="66"/>
        <v/>
      </c>
      <c r="AL292" s="92" t="str">
        <f ca="1">IF($AK292&lt;&gt;"",IFERROR(NETWORKDAYS.INTL($AI292,$AK292,1,项目参数!$B$2:$B$200),NETWORKDAYS($AI292,$AK292,1)),"")</f>
        <v/>
      </c>
      <c r="AM292" s="92" t="str">
        <f ca="1">IF(K292&lt;&gt;"",IFERROR(NETWORKDAYS.INTL($AI292,$K292,1,项目参数!$B$2:$B$200),NETWORKDAYS($AI292,$K292,1)),"")</f>
        <v/>
      </c>
      <c r="AN292" s="92" t="str">
        <f ca="1">IF(L292&lt;&gt;"",IFERROR(NETWORKDAYS.INTL($AI292,$L292,1,项目参数!$B$2:$B$200),NETWORKDAYS($AI292,$L292,1)),"")</f>
        <v/>
      </c>
    </row>
    <row r="293" spans="1:40">
      <c r="A293">
        <f ca="1">IF('临-间接'!F293="(空白)","",'临-间接'!F293)</f>
        <v>0</v>
      </c>
      <c r="B293">
        <f ca="1">IF('临-间接'!G293="(空白)","",'临-间接'!G293)</f>
        <v>0</v>
      </c>
      <c r="C293">
        <f ca="1">IF('临-间接'!I293="(空白)","",'临-间接'!I293)</f>
        <v>0</v>
      </c>
      <c r="D293">
        <f ca="1">IF('临-间接'!J293="(空白)","",'临-间接'!J293)</f>
        <v>0</v>
      </c>
      <c r="E293">
        <f ca="1">IF('临-间接'!K293="(空白)","",'临-间接'!K293)</f>
        <v>0</v>
      </c>
      <c r="F293">
        <f ca="1">IF('临-间接'!H293="(空白)","",'临-间接'!H293)</f>
        <v>0</v>
      </c>
      <c r="G293">
        <f ca="1">IF('临-间接'!L293="(空白)","",'临-间接'!L293)</f>
        <v>0</v>
      </c>
      <c r="H293">
        <f ca="1">IF('临-间接'!M293="(空白)",0,'临-间接'!M293)</f>
        <v>0</v>
      </c>
      <c r="I293" t="str">
        <f ca="1">IF(OR('临-间接'!R293=0,'临-间接'!R293="(空白)"),"",'临-间接'!R293)</f>
        <v/>
      </c>
      <c r="J293" s="34" t="str">
        <f ca="1">IF(OR('临-间接'!N293=0,'临-间接'!N293="(空白)"),"",'临-间接'!N293)</f>
        <v/>
      </c>
      <c r="K293" s="34" t="str">
        <f ca="1">IF(OR('临-间接'!O293=0,'临-间接'!O293="(空白)"),"",'临-间接'!O293)</f>
        <v/>
      </c>
      <c r="L293" s="34" t="str">
        <f ca="1">IF(OR('临-间接'!P293=0,'临-间接'!P293="(空白)"),"",'临-间接'!P293)</f>
        <v/>
      </c>
      <c r="M293">
        <f ca="1">IF('临-间接'!Q293="(空白)",0,'临-间接'!Q293)</f>
        <v>0</v>
      </c>
      <c r="N293" s="97" t="b">
        <f t="shared" ca="1" si="54"/>
        <v>0</v>
      </c>
      <c r="O293" s="97" t="b">
        <f t="shared" ca="1" si="55"/>
        <v>0</v>
      </c>
      <c r="P293" s="97" t="b">
        <f t="shared" ca="1" si="56"/>
        <v>0</v>
      </c>
      <c r="Q293" s="97" t="b">
        <f t="shared" ca="1" si="57"/>
        <v>0</v>
      </c>
      <c r="R293" s="97" t="b">
        <f t="shared" ca="1" si="58"/>
        <v>0</v>
      </c>
      <c r="S293" s="97" t="str">
        <f t="shared" ca="1" si="59"/>
        <v>未开始</v>
      </c>
      <c r="T293" s="97">
        <f ca="1">IF(AND(N293,P293,NOT(Q293)),NETWORKDAYS(K293,AG293,项目参数!$B$2:$B$200),0)</f>
        <v>0</v>
      </c>
      <c r="U293" s="98">
        <f t="shared" ca="1" si="60"/>
        <v>0</v>
      </c>
      <c r="V293" s="117">
        <f t="shared" ca="1" si="61"/>
        <v>0</v>
      </c>
      <c r="W293" s="117">
        <f t="shared" ca="1" si="62"/>
        <v>0</v>
      </c>
      <c r="X293" s="117" t="str">
        <f t="shared" ca="1" si="63"/>
        <v/>
      </c>
      <c r="Y293" s="97">
        <f t="shared" ca="1" si="64"/>
        <v>0</v>
      </c>
      <c r="Z293" s="97">
        <f t="shared" ca="1" si="65"/>
        <v>0</v>
      </c>
      <c r="AA293" s="97">
        <f ca="1">IF(AND(N293,P293,K293&gt;项目信息!$C$18),INT((IF(Q293,L293,K293)-项目信息!$C$18)/30)+1,0)</f>
        <v>0</v>
      </c>
      <c r="AB293" s="97" t="str">
        <f ca="1">IF(N293,WEEKNUM(IF(L293&lt;&gt;"",L293,IF(K293&lt;&gt;"",K293,J293)-项目信息!$C$18)+1),"")</f>
        <v/>
      </c>
      <c r="AC293" s="97" t="str">
        <f ca="1">IFERROR(VLOOKUP(VLOOKUP(G293,内部通讯录!$B:$F,5,FALSE),项目参数!$I$14:$J$21,2,FALSE),"")</f>
        <v/>
      </c>
      <c r="AD293" s="97" t="str">
        <f ca="1">IF($N293,$AC293*V293/项目参数!$J$29,"")</f>
        <v/>
      </c>
      <c r="AE293" s="97" t="str">
        <f ca="1">IF($N293,$AC293*W293/项目参数!$J$29,"")</f>
        <v/>
      </c>
      <c r="AF293" s="99" t="str">
        <f ca="1">IF(OR('临-间接'!S293=0,'临-间接'!S293="(空白)"),"",'临-间接'!S293)</f>
        <v/>
      </c>
      <c r="AG293" s="34" t="str">
        <f ca="1">IF(P293,IF(L293&lt;&gt;"", L293, IF(OR(I293="暂停",I293="取消"), IFERROR(WORKDAY.INTL($K293,$M293*$H293,1,项目参数!$B$2:$B$200),WORKDAY($K293,$M293*$H293,1)),TODAY())),"")</f>
        <v/>
      </c>
      <c r="AH293">
        <f ca="1">IF(AND(N293,P293),IF('临-间接'!T293="(空白)",0,'临-间接'!T293),0)</f>
        <v>0</v>
      </c>
      <c r="AI293" s="34" t="str">
        <f ca="1">IF($N293,VLOOKUP($B293,项目阶段与里程碑!$B:$E,3,FALSE),"")</f>
        <v/>
      </c>
      <c r="AJ293" s="34" t="str">
        <f ca="1">IF($N293,VLOOKUP($B293,项目阶段与里程碑!$B:$E,4,FALSE),"")</f>
        <v/>
      </c>
      <c r="AK293" s="34" t="str">
        <f t="shared" ca="1" si="66"/>
        <v/>
      </c>
      <c r="AL293" s="92" t="str">
        <f ca="1">IF($AK293&lt;&gt;"",IFERROR(NETWORKDAYS.INTL($AI293,$AK293,1,项目参数!$B$2:$B$200),NETWORKDAYS($AI293,$AK293,1)),"")</f>
        <v/>
      </c>
      <c r="AM293" s="92" t="str">
        <f ca="1">IF(K293&lt;&gt;"",IFERROR(NETWORKDAYS.INTL($AI293,$K293,1,项目参数!$B$2:$B$200),NETWORKDAYS($AI293,$K293,1)),"")</f>
        <v/>
      </c>
      <c r="AN293" s="92" t="str">
        <f ca="1">IF(L293&lt;&gt;"",IFERROR(NETWORKDAYS.INTL($AI293,$L293,1,项目参数!$B$2:$B$200),NETWORKDAYS($AI293,$L293,1)),"")</f>
        <v/>
      </c>
    </row>
    <row r="294" spans="1:40">
      <c r="A294">
        <f ca="1">IF('临-间接'!F294="(空白)","",'临-间接'!F294)</f>
        <v>0</v>
      </c>
      <c r="B294">
        <f ca="1">IF('临-间接'!G294="(空白)","",'临-间接'!G294)</f>
        <v>0</v>
      </c>
      <c r="C294">
        <f ca="1">IF('临-间接'!I294="(空白)","",'临-间接'!I294)</f>
        <v>0</v>
      </c>
      <c r="D294">
        <f ca="1">IF('临-间接'!J294="(空白)","",'临-间接'!J294)</f>
        <v>0</v>
      </c>
      <c r="E294">
        <f ca="1">IF('临-间接'!K294="(空白)","",'临-间接'!K294)</f>
        <v>0</v>
      </c>
      <c r="F294">
        <f ca="1">IF('临-间接'!H294="(空白)","",'临-间接'!H294)</f>
        <v>0</v>
      </c>
      <c r="G294">
        <f ca="1">IF('临-间接'!L294="(空白)","",'临-间接'!L294)</f>
        <v>0</v>
      </c>
      <c r="H294">
        <f ca="1">IF('临-间接'!M294="(空白)",0,'临-间接'!M294)</f>
        <v>0</v>
      </c>
      <c r="I294" t="str">
        <f ca="1">IF(OR('临-间接'!R294=0,'临-间接'!R294="(空白)"),"",'临-间接'!R294)</f>
        <v/>
      </c>
      <c r="J294" s="34" t="str">
        <f ca="1">IF(OR('临-间接'!N294=0,'临-间接'!N294="(空白)"),"",'临-间接'!N294)</f>
        <v/>
      </c>
      <c r="K294" s="34" t="str">
        <f ca="1">IF(OR('临-间接'!O294=0,'临-间接'!O294="(空白)"),"",'临-间接'!O294)</f>
        <v/>
      </c>
      <c r="L294" s="34" t="str">
        <f ca="1">IF(OR('临-间接'!P294=0,'临-间接'!P294="(空白)"),"",'临-间接'!P294)</f>
        <v/>
      </c>
      <c r="M294">
        <f ca="1">IF('临-间接'!Q294="(空白)",0,'临-间接'!Q294)</f>
        <v>0</v>
      </c>
      <c r="N294" s="97" t="b">
        <f t="shared" ca="1" si="54"/>
        <v>0</v>
      </c>
      <c r="O294" s="97" t="b">
        <f t="shared" ca="1" si="55"/>
        <v>0</v>
      </c>
      <c r="P294" s="97" t="b">
        <f t="shared" ca="1" si="56"/>
        <v>0</v>
      </c>
      <c r="Q294" s="97" t="b">
        <f t="shared" ca="1" si="57"/>
        <v>0</v>
      </c>
      <c r="R294" s="97" t="b">
        <f t="shared" ca="1" si="58"/>
        <v>0</v>
      </c>
      <c r="S294" s="97" t="str">
        <f t="shared" ca="1" si="59"/>
        <v>未开始</v>
      </c>
      <c r="T294" s="97">
        <f ca="1">IF(AND(N294,P294,NOT(Q294)),NETWORKDAYS(K294,AG294,项目参数!$B$2:$B$200),0)</f>
        <v>0</v>
      </c>
      <c r="U294" s="98">
        <f t="shared" ca="1" si="60"/>
        <v>0</v>
      </c>
      <c r="V294" s="117">
        <f t="shared" ca="1" si="61"/>
        <v>0</v>
      </c>
      <c r="W294" s="117">
        <f t="shared" ca="1" si="62"/>
        <v>0</v>
      </c>
      <c r="X294" s="117" t="str">
        <f t="shared" ca="1" si="63"/>
        <v/>
      </c>
      <c r="Y294" s="97">
        <f t="shared" ca="1" si="64"/>
        <v>0</v>
      </c>
      <c r="Z294" s="97">
        <f t="shared" ca="1" si="65"/>
        <v>0</v>
      </c>
      <c r="AA294" s="97">
        <f ca="1">IF(AND(N294,P294,K294&gt;项目信息!$C$18),INT((IF(Q294,L294,K294)-项目信息!$C$18)/30)+1,0)</f>
        <v>0</v>
      </c>
      <c r="AB294" s="97" t="str">
        <f ca="1">IF(N294,WEEKNUM(IF(L294&lt;&gt;"",L294,IF(K294&lt;&gt;"",K294,J294)-项目信息!$C$18)+1),"")</f>
        <v/>
      </c>
      <c r="AC294" s="97" t="str">
        <f ca="1">IFERROR(VLOOKUP(VLOOKUP(G294,内部通讯录!$B:$F,5,FALSE),项目参数!$I$14:$J$21,2,FALSE),"")</f>
        <v/>
      </c>
      <c r="AD294" s="97" t="str">
        <f ca="1">IF($N294,$AC294*V294/项目参数!$J$29,"")</f>
        <v/>
      </c>
      <c r="AE294" s="97" t="str">
        <f ca="1">IF($N294,$AC294*W294/项目参数!$J$29,"")</f>
        <v/>
      </c>
      <c r="AF294" s="99" t="str">
        <f ca="1">IF(OR('临-间接'!S294=0,'临-间接'!S294="(空白)"),"",'临-间接'!S294)</f>
        <v/>
      </c>
      <c r="AG294" s="34" t="str">
        <f ca="1">IF(P294,IF(L294&lt;&gt;"", L294, IF(OR(I294="暂停",I294="取消"), IFERROR(WORKDAY.INTL($K294,$M294*$H294,1,项目参数!$B$2:$B$200),WORKDAY($K294,$M294*$H294,1)),TODAY())),"")</f>
        <v/>
      </c>
      <c r="AH294">
        <f ca="1">IF(AND(N294,P294),IF('临-间接'!T294="(空白)",0,'临-间接'!T294),0)</f>
        <v>0</v>
      </c>
      <c r="AI294" s="34" t="str">
        <f ca="1">IF($N294,VLOOKUP($B294,项目阶段与里程碑!$B:$E,3,FALSE),"")</f>
        <v/>
      </c>
      <c r="AJ294" s="34" t="str">
        <f ca="1">IF($N294,VLOOKUP($B294,项目阶段与里程碑!$B:$E,4,FALSE),"")</f>
        <v/>
      </c>
      <c r="AK294" s="34" t="str">
        <f t="shared" ca="1" si="66"/>
        <v/>
      </c>
      <c r="AL294" s="92" t="str">
        <f ca="1">IF($AK294&lt;&gt;"",IFERROR(NETWORKDAYS.INTL($AI294,$AK294,1,项目参数!$B$2:$B$200),NETWORKDAYS($AI294,$AK294,1)),"")</f>
        <v/>
      </c>
      <c r="AM294" s="92" t="str">
        <f ca="1">IF(K294&lt;&gt;"",IFERROR(NETWORKDAYS.INTL($AI294,$K294,1,项目参数!$B$2:$B$200),NETWORKDAYS($AI294,$K294,1)),"")</f>
        <v/>
      </c>
      <c r="AN294" s="92" t="str">
        <f ca="1">IF(L294&lt;&gt;"",IFERROR(NETWORKDAYS.INTL($AI294,$L294,1,项目参数!$B$2:$B$200),NETWORKDAYS($AI294,$L294,1)),"")</f>
        <v/>
      </c>
    </row>
    <row r="295" spans="1:40">
      <c r="A295">
        <f ca="1">IF('临-间接'!F295="(空白)","",'临-间接'!F295)</f>
        <v>0</v>
      </c>
      <c r="B295">
        <f ca="1">IF('临-间接'!G295="(空白)","",'临-间接'!G295)</f>
        <v>0</v>
      </c>
      <c r="C295">
        <f ca="1">IF('临-间接'!I295="(空白)","",'临-间接'!I295)</f>
        <v>0</v>
      </c>
      <c r="D295">
        <f ca="1">IF('临-间接'!J295="(空白)","",'临-间接'!J295)</f>
        <v>0</v>
      </c>
      <c r="E295">
        <f ca="1">IF('临-间接'!K295="(空白)","",'临-间接'!K295)</f>
        <v>0</v>
      </c>
      <c r="F295">
        <f ca="1">IF('临-间接'!H295="(空白)","",'临-间接'!H295)</f>
        <v>0</v>
      </c>
      <c r="G295">
        <f ca="1">IF('临-间接'!L295="(空白)","",'临-间接'!L295)</f>
        <v>0</v>
      </c>
      <c r="H295">
        <f ca="1">IF('临-间接'!M295="(空白)",0,'临-间接'!M295)</f>
        <v>0</v>
      </c>
      <c r="I295" t="str">
        <f ca="1">IF(OR('临-间接'!R295=0,'临-间接'!R295="(空白)"),"",'临-间接'!R295)</f>
        <v/>
      </c>
      <c r="J295" s="34" t="str">
        <f ca="1">IF(OR('临-间接'!N295=0,'临-间接'!N295="(空白)"),"",'临-间接'!N295)</f>
        <v/>
      </c>
      <c r="K295" s="34" t="str">
        <f ca="1">IF(OR('临-间接'!O295=0,'临-间接'!O295="(空白)"),"",'临-间接'!O295)</f>
        <v/>
      </c>
      <c r="L295" s="34" t="str">
        <f ca="1">IF(OR('临-间接'!P295=0,'临-间接'!P295="(空白)"),"",'临-间接'!P295)</f>
        <v/>
      </c>
      <c r="M295">
        <f ca="1">IF('临-间接'!Q295="(空白)",0,'临-间接'!Q295)</f>
        <v>0</v>
      </c>
      <c r="N295" s="97" t="b">
        <f t="shared" ca="1" si="54"/>
        <v>0</v>
      </c>
      <c r="O295" s="97" t="b">
        <f t="shared" ca="1" si="55"/>
        <v>0</v>
      </c>
      <c r="P295" s="97" t="b">
        <f t="shared" ca="1" si="56"/>
        <v>0</v>
      </c>
      <c r="Q295" s="97" t="b">
        <f t="shared" ca="1" si="57"/>
        <v>0</v>
      </c>
      <c r="R295" s="97" t="b">
        <f t="shared" ca="1" si="58"/>
        <v>0</v>
      </c>
      <c r="S295" s="97" t="str">
        <f t="shared" ca="1" si="59"/>
        <v>未开始</v>
      </c>
      <c r="T295" s="97">
        <f ca="1">IF(AND(N295,P295,NOT(Q295)),NETWORKDAYS(K295,AG295,项目参数!$B$2:$B$200),0)</f>
        <v>0</v>
      </c>
      <c r="U295" s="98">
        <f t="shared" ca="1" si="60"/>
        <v>0</v>
      </c>
      <c r="V295" s="117">
        <f t="shared" ca="1" si="61"/>
        <v>0</v>
      </c>
      <c r="W295" s="117">
        <f t="shared" ca="1" si="62"/>
        <v>0</v>
      </c>
      <c r="X295" s="117" t="str">
        <f t="shared" ca="1" si="63"/>
        <v/>
      </c>
      <c r="Y295" s="97">
        <f t="shared" ca="1" si="64"/>
        <v>0</v>
      </c>
      <c r="Z295" s="97">
        <f t="shared" ca="1" si="65"/>
        <v>0</v>
      </c>
      <c r="AA295" s="97">
        <f ca="1">IF(AND(N295,P295,K295&gt;项目信息!$C$18),INT((IF(Q295,L295,K295)-项目信息!$C$18)/30)+1,0)</f>
        <v>0</v>
      </c>
      <c r="AB295" s="97" t="str">
        <f ca="1">IF(N295,WEEKNUM(IF(L295&lt;&gt;"",L295,IF(K295&lt;&gt;"",K295,J295)-项目信息!$C$18)+1),"")</f>
        <v/>
      </c>
      <c r="AC295" s="97" t="str">
        <f ca="1">IFERROR(VLOOKUP(VLOOKUP(G295,内部通讯录!$B:$F,5,FALSE),项目参数!$I$14:$J$21,2,FALSE),"")</f>
        <v/>
      </c>
      <c r="AD295" s="97" t="str">
        <f ca="1">IF($N295,$AC295*V295/项目参数!$J$29,"")</f>
        <v/>
      </c>
      <c r="AE295" s="97" t="str">
        <f ca="1">IF($N295,$AC295*W295/项目参数!$J$29,"")</f>
        <v/>
      </c>
      <c r="AF295" s="99" t="str">
        <f ca="1">IF(OR('临-间接'!S295=0,'临-间接'!S295="(空白)"),"",'临-间接'!S295)</f>
        <v/>
      </c>
      <c r="AG295" s="34" t="str">
        <f ca="1">IF(P295,IF(L295&lt;&gt;"", L295, IF(OR(I295="暂停",I295="取消"), IFERROR(WORKDAY.INTL($K295,$M295*$H295,1,项目参数!$B$2:$B$200),WORKDAY($K295,$M295*$H295,1)),TODAY())),"")</f>
        <v/>
      </c>
      <c r="AH295">
        <f ca="1">IF(AND(N295,P295),IF('临-间接'!T295="(空白)",0,'临-间接'!T295),0)</f>
        <v>0</v>
      </c>
      <c r="AI295" s="34" t="str">
        <f ca="1">IF($N295,VLOOKUP($B295,项目阶段与里程碑!$B:$E,3,FALSE),"")</f>
        <v/>
      </c>
      <c r="AJ295" s="34" t="str">
        <f ca="1">IF($N295,VLOOKUP($B295,项目阶段与里程碑!$B:$E,4,FALSE),"")</f>
        <v/>
      </c>
      <c r="AK295" s="34" t="str">
        <f t="shared" ca="1" si="66"/>
        <v/>
      </c>
      <c r="AL295" s="92" t="str">
        <f ca="1">IF($AK295&lt;&gt;"",IFERROR(NETWORKDAYS.INTL($AI295,$AK295,1,项目参数!$B$2:$B$200),NETWORKDAYS($AI295,$AK295,1)),"")</f>
        <v/>
      </c>
      <c r="AM295" s="92" t="str">
        <f ca="1">IF(K295&lt;&gt;"",IFERROR(NETWORKDAYS.INTL($AI295,$K295,1,项目参数!$B$2:$B$200),NETWORKDAYS($AI295,$K295,1)),"")</f>
        <v/>
      </c>
      <c r="AN295" s="92" t="str">
        <f ca="1">IF(L295&lt;&gt;"",IFERROR(NETWORKDAYS.INTL($AI295,$L295,1,项目参数!$B$2:$B$200),NETWORKDAYS($AI295,$L295,1)),"")</f>
        <v/>
      </c>
    </row>
    <row r="296" spans="1:40">
      <c r="A296">
        <f ca="1">IF('临-间接'!F296="(空白)","",'临-间接'!F296)</f>
        <v>0</v>
      </c>
      <c r="B296">
        <f ca="1">IF('临-间接'!G296="(空白)","",'临-间接'!G296)</f>
        <v>0</v>
      </c>
      <c r="C296">
        <f ca="1">IF('临-间接'!I296="(空白)","",'临-间接'!I296)</f>
        <v>0</v>
      </c>
      <c r="D296">
        <f ca="1">IF('临-间接'!J296="(空白)","",'临-间接'!J296)</f>
        <v>0</v>
      </c>
      <c r="E296">
        <f ca="1">IF('临-间接'!K296="(空白)","",'临-间接'!K296)</f>
        <v>0</v>
      </c>
      <c r="F296">
        <f ca="1">IF('临-间接'!H296="(空白)","",'临-间接'!H296)</f>
        <v>0</v>
      </c>
      <c r="G296">
        <f ca="1">IF('临-间接'!L296="(空白)","",'临-间接'!L296)</f>
        <v>0</v>
      </c>
      <c r="H296">
        <f ca="1">IF('临-间接'!M296="(空白)",0,'临-间接'!M296)</f>
        <v>0</v>
      </c>
      <c r="I296" t="str">
        <f ca="1">IF(OR('临-间接'!R296=0,'临-间接'!R296="(空白)"),"",'临-间接'!R296)</f>
        <v/>
      </c>
      <c r="J296" s="34" t="str">
        <f ca="1">IF(OR('临-间接'!N296=0,'临-间接'!N296="(空白)"),"",'临-间接'!N296)</f>
        <v/>
      </c>
      <c r="K296" s="34" t="str">
        <f ca="1">IF(OR('临-间接'!O296=0,'临-间接'!O296="(空白)"),"",'临-间接'!O296)</f>
        <v/>
      </c>
      <c r="L296" s="34" t="str">
        <f ca="1">IF(OR('临-间接'!P296=0,'临-间接'!P296="(空白)"),"",'临-间接'!P296)</f>
        <v/>
      </c>
      <c r="M296">
        <f ca="1">IF('临-间接'!Q296="(空白)",0,'临-间接'!Q296)</f>
        <v>0</v>
      </c>
      <c r="N296" s="97" t="b">
        <f t="shared" ca="1" si="54"/>
        <v>0</v>
      </c>
      <c r="O296" s="97" t="b">
        <f t="shared" ca="1" si="55"/>
        <v>0</v>
      </c>
      <c r="P296" s="97" t="b">
        <f t="shared" ca="1" si="56"/>
        <v>0</v>
      </c>
      <c r="Q296" s="97" t="b">
        <f t="shared" ca="1" si="57"/>
        <v>0</v>
      </c>
      <c r="R296" s="97" t="b">
        <f t="shared" ca="1" si="58"/>
        <v>0</v>
      </c>
      <c r="S296" s="97" t="str">
        <f t="shared" ca="1" si="59"/>
        <v>未开始</v>
      </c>
      <c r="T296" s="97">
        <f ca="1">IF(AND(N296,P296,NOT(Q296)),NETWORKDAYS(K296,AG296,项目参数!$B$2:$B$200),0)</f>
        <v>0</v>
      </c>
      <c r="U296" s="98">
        <f t="shared" ca="1" si="60"/>
        <v>0</v>
      </c>
      <c r="V296" s="117">
        <f t="shared" ca="1" si="61"/>
        <v>0</v>
      </c>
      <c r="W296" s="117">
        <f t="shared" ca="1" si="62"/>
        <v>0</v>
      </c>
      <c r="X296" s="117" t="str">
        <f t="shared" ca="1" si="63"/>
        <v/>
      </c>
      <c r="Y296" s="97">
        <f t="shared" ca="1" si="64"/>
        <v>0</v>
      </c>
      <c r="Z296" s="97">
        <f t="shared" ca="1" si="65"/>
        <v>0</v>
      </c>
      <c r="AA296" s="97">
        <f ca="1">IF(AND(N296,P296,K296&gt;项目信息!$C$18),INT((IF(Q296,L296,K296)-项目信息!$C$18)/30)+1,0)</f>
        <v>0</v>
      </c>
      <c r="AB296" s="97" t="str">
        <f ca="1">IF(N296,WEEKNUM(IF(L296&lt;&gt;"",L296,IF(K296&lt;&gt;"",K296,J296)-项目信息!$C$18)+1),"")</f>
        <v/>
      </c>
      <c r="AC296" s="97" t="str">
        <f ca="1">IFERROR(VLOOKUP(VLOOKUP(G296,内部通讯录!$B:$F,5,FALSE),项目参数!$I$14:$J$21,2,FALSE),"")</f>
        <v/>
      </c>
      <c r="AD296" s="97" t="str">
        <f ca="1">IF($N296,$AC296*V296/项目参数!$J$29,"")</f>
        <v/>
      </c>
      <c r="AE296" s="97" t="str">
        <f ca="1">IF($N296,$AC296*W296/项目参数!$J$29,"")</f>
        <v/>
      </c>
      <c r="AF296" s="99" t="str">
        <f ca="1">IF(OR('临-间接'!S296=0,'临-间接'!S296="(空白)"),"",'临-间接'!S296)</f>
        <v/>
      </c>
      <c r="AG296" s="34" t="str">
        <f ca="1">IF(P296,IF(L296&lt;&gt;"", L296, IF(OR(I296="暂停",I296="取消"), IFERROR(WORKDAY.INTL($K296,$M296*$H296,1,项目参数!$B$2:$B$200),WORKDAY($K296,$M296*$H296,1)),TODAY())),"")</f>
        <v/>
      </c>
      <c r="AH296">
        <f ca="1">IF(AND(N296,P296),IF('临-间接'!T296="(空白)",0,'临-间接'!T296),0)</f>
        <v>0</v>
      </c>
      <c r="AI296" s="34" t="str">
        <f ca="1">IF($N296,VLOOKUP($B296,项目阶段与里程碑!$B:$E,3,FALSE),"")</f>
        <v/>
      </c>
      <c r="AJ296" s="34" t="str">
        <f ca="1">IF($N296,VLOOKUP($B296,项目阶段与里程碑!$B:$E,4,FALSE),"")</f>
        <v/>
      </c>
      <c r="AK296" s="34" t="str">
        <f t="shared" ca="1" si="66"/>
        <v/>
      </c>
      <c r="AL296" s="92" t="str">
        <f ca="1">IF($AK296&lt;&gt;"",IFERROR(NETWORKDAYS.INTL($AI296,$AK296,1,项目参数!$B$2:$B$200),NETWORKDAYS($AI296,$AK296,1)),"")</f>
        <v/>
      </c>
      <c r="AM296" s="92" t="str">
        <f ca="1">IF(K296&lt;&gt;"",IFERROR(NETWORKDAYS.INTL($AI296,$K296,1,项目参数!$B$2:$B$200),NETWORKDAYS($AI296,$K296,1)),"")</f>
        <v/>
      </c>
      <c r="AN296" s="92" t="str">
        <f ca="1">IF(L296&lt;&gt;"",IFERROR(NETWORKDAYS.INTL($AI296,$L296,1,项目参数!$B$2:$B$200),NETWORKDAYS($AI296,$L296,1)),"")</f>
        <v/>
      </c>
    </row>
    <row r="297" spans="1:40">
      <c r="A297">
        <f ca="1">IF('临-间接'!F297="(空白)","",'临-间接'!F297)</f>
        <v>0</v>
      </c>
      <c r="B297">
        <f ca="1">IF('临-间接'!G297="(空白)","",'临-间接'!G297)</f>
        <v>0</v>
      </c>
      <c r="C297">
        <f ca="1">IF('临-间接'!I297="(空白)","",'临-间接'!I297)</f>
        <v>0</v>
      </c>
      <c r="D297">
        <f ca="1">IF('临-间接'!J297="(空白)","",'临-间接'!J297)</f>
        <v>0</v>
      </c>
      <c r="E297">
        <f ca="1">IF('临-间接'!K297="(空白)","",'临-间接'!K297)</f>
        <v>0</v>
      </c>
      <c r="F297">
        <f ca="1">IF('临-间接'!H297="(空白)","",'临-间接'!H297)</f>
        <v>0</v>
      </c>
      <c r="G297">
        <f ca="1">IF('临-间接'!L297="(空白)","",'临-间接'!L297)</f>
        <v>0</v>
      </c>
      <c r="H297">
        <f ca="1">IF('临-间接'!M297="(空白)",0,'临-间接'!M297)</f>
        <v>0</v>
      </c>
      <c r="I297" t="str">
        <f ca="1">IF(OR('临-间接'!R297=0,'临-间接'!R297="(空白)"),"",'临-间接'!R297)</f>
        <v/>
      </c>
      <c r="J297" s="34" t="str">
        <f ca="1">IF(OR('临-间接'!N297=0,'临-间接'!N297="(空白)"),"",'临-间接'!N297)</f>
        <v/>
      </c>
      <c r="K297" s="34" t="str">
        <f ca="1">IF(OR('临-间接'!O297=0,'临-间接'!O297="(空白)"),"",'临-间接'!O297)</f>
        <v/>
      </c>
      <c r="L297" s="34" t="str">
        <f ca="1">IF(OR('临-间接'!P297=0,'临-间接'!P297="(空白)"),"",'临-间接'!P297)</f>
        <v/>
      </c>
      <c r="M297">
        <f ca="1">IF('临-间接'!Q297="(空白)",0,'临-间接'!Q297)</f>
        <v>0</v>
      </c>
      <c r="N297" s="97" t="b">
        <f t="shared" ca="1" si="54"/>
        <v>0</v>
      </c>
      <c r="O297" s="97" t="b">
        <f t="shared" ca="1" si="55"/>
        <v>0</v>
      </c>
      <c r="P297" s="97" t="b">
        <f t="shared" ca="1" si="56"/>
        <v>0</v>
      </c>
      <c r="Q297" s="97" t="b">
        <f t="shared" ca="1" si="57"/>
        <v>0</v>
      </c>
      <c r="R297" s="97" t="b">
        <f t="shared" ca="1" si="58"/>
        <v>0</v>
      </c>
      <c r="S297" s="97" t="str">
        <f t="shared" ca="1" si="59"/>
        <v>未开始</v>
      </c>
      <c r="T297" s="97">
        <f ca="1">IF(AND(N297,P297,NOT(Q297)),NETWORKDAYS(K297,AG297,项目参数!$B$2:$B$200),0)</f>
        <v>0</v>
      </c>
      <c r="U297" s="98">
        <f t="shared" ca="1" si="60"/>
        <v>0</v>
      </c>
      <c r="V297" s="117">
        <f t="shared" ca="1" si="61"/>
        <v>0</v>
      </c>
      <c r="W297" s="117">
        <f t="shared" ca="1" si="62"/>
        <v>0</v>
      </c>
      <c r="X297" s="117" t="str">
        <f t="shared" ca="1" si="63"/>
        <v/>
      </c>
      <c r="Y297" s="97">
        <f t="shared" ca="1" si="64"/>
        <v>0</v>
      </c>
      <c r="Z297" s="97">
        <f t="shared" ca="1" si="65"/>
        <v>0</v>
      </c>
      <c r="AA297" s="97">
        <f ca="1">IF(AND(N297,P297,K297&gt;项目信息!$C$18),INT((IF(Q297,L297,K297)-项目信息!$C$18)/30)+1,0)</f>
        <v>0</v>
      </c>
      <c r="AB297" s="97" t="str">
        <f ca="1">IF(N297,WEEKNUM(IF(L297&lt;&gt;"",L297,IF(K297&lt;&gt;"",K297,J297)-项目信息!$C$18)+1),"")</f>
        <v/>
      </c>
      <c r="AC297" s="97" t="str">
        <f ca="1">IFERROR(VLOOKUP(VLOOKUP(G297,内部通讯录!$B:$F,5,FALSE),项目参数!$I$14:$J$21,2,FALSE),"")</f>
        <v/>
      </c>
      <c r="AD297" s="97" t="str">
        <f ca="1">IF($N297,$AC297*V297/项目参数!$J$29,"")</f>
        <v/>
      </c>
      <c r="AE297" s="97" t="str">
        <f ca="1">IF($N297,$AC297*W297/项目参数!$J$29,"")</f>
        <v/>
      </c>
      <c r="AF297" s="99" t="str">
        <f ca="1">IF(OR('临-间接'!S297=0,'临-间接'!S297="(空白)"),"",'临-间接'!S297)</f>
        <v/>
      </c>
      <c r="AG297" s="34" t="str">
        <f ca="1">IF(P297,IF(L297&lt;&gt;"", L297, IF(OR(I297="暂停",I297="取消"), IFERROR(WORKDAY.INTL($K297,$M297*$H297,1,项目参数!$B$2:$B$200),WORKDAY($K297,$M297*$H297,1)),TODAY())),"")</f>
        <v/>
      </c>
      <c r="AH297">
        <f ca="1">IF(AND(N297,P297),IF('临-间接'!T297="(空白)",0,'临-间接'!T297),0)</f>
        <v>0</v>
      </c>
      <c r="AI297" s="34" t="str">
        <f ca="1">IF($N297,VLOOKUP($B297,项目阶段与里程碑!$B:$E,3,FALSE),"")</f>
        <v/>
      </c>
      <c r="AJ297" s="34" t="str">
        <f ca="1">IF($N297,VLOOKUP($B297,项目阶段与里程碑!$B:$E,4,FALSE),"")</f>
        <v/>
      </c>
      <c r="AK297" s="34" t="str">
        <f t="shared" ca="1" si="66"/>
        <v/>
      </c>
      <c r="AL297" s="92" t="str">
        <f ca="1">IF($AK297&lt;&gt;"",IFERROR(NETWORKDAYS.INTL($AI297,$AK297,1,项目参数!$B$2:$B$200),NETWORKDAYS($AI297,$AK297,1)),"")</f>
        <v/>
      </c>
      <c r="AM297" s="92" t="str">
        <f ca="1">IF(K297&lt;&gt;"",IFERROR(NETWORKDAYS.INTL($AI297,$K297,1,项目参数!$B$2:$B$200),NETWORKDAYS($AI297,$K297,1)),"")</f>
        <v/>
      </c>
      <c r="AN297" s="92" t="str">
        <f ca="1">IF(L297&lt;&gt;"",IFERROR(NETWORKDAYS.INTL($AI297,$L297,1,项目参数!$B$2:$B$200),NETWORKDAYS($AI297,$L297,1)),"")</f>
        <v/>
      </c>
    </row>
    <row r="298" spans="1:40">
      <c r="A298">
        <f ca="1">IF('临-间接'!F298="(空白)","",'临-间接'!F298)</f>
        <v>0</v>
      </c>
      <c r="B298">
        <f ca="1">IF('临-间接'!G298="(空白)","",'临-间接'!G298)</f>
        <v>0</v>
      </c>
      <c r="C298">
        <f ca="1">IF('临-间接'!I298="(空白)","",'临-间接'!I298)</f>
        <v>0</v>
      </c>
      <c r="D298">
        <f ca="1">IF('临-间接'!J298="(空白)","",'临-间接'!J298)</f>
        <v>0</v>
      </c>
      <c r="E298">
        <f ca="1">IF('临-间接'!K298="(空白)","",'临-间接'!K298)</f>
        <v>0</v>
      </c>
      <c r="F298">
        <f ca="1">IF('临-间接'!H298="(空白)","",'临-间接'!H298)</f>
        <v>0</v>
      </c>
      <c r="G298">
        <f ca="1">IF('临-间接'!L298="(空白)","",'临-间接'!L298)</f>
        <v>0</v>
      </c>
      <c r="H298">
        <f ca="1">IF('临-间接'!M298="(空白)",0,'临-间接'!M298)</f>
        <v>0</v>
      </c>
      <c r="I298" t="str">
        <f ca="1">IF(OR('临-间接'!R298=0,'临-间接'!R298="(空白)"),"",'临-间接'!R298)</f>
        <v/>
      </c>
      <c r="J298" s="34" t="str">
        <f ca="1">IF(OR('临-间接'!N298=0,'临-间接'!N298="(空白)"),"",'临-间接'!N298)</f>
        <v/>
      </c>
      <c r="K298" s="34" t="str">
        <f ca="1">IF(OR('临-间接'!O298=0,'临-间接'!O298="(空白)"),"",'临-间接'!O298)</f>
        <v/>
      </c>
      <c r="L298" s="34" t="str">
        <f ca="1">IF(OR('临-间接'!P298=0,'临-间接'!P298="(空白)"),"",'临-间接'!P298)</f>
        <v/>
      </c>
      <c r="M298">
        <f ca="1">IF('临-间接'!Q298="(空白)",0,'临-间接'!Q298)</f>
        <v>0</v>
      </c>
      <c r="N298" s="97" t="b">
        <f t="shared" ca="1" si="54"/>
        <v>0</v>
      </c>
      <c r="O298" s="97" t="b">
        <f t="shared" ca="1" si="55"/>
        <v>0</v>
      </c>
      <c r="P298" s="97" t="b">
        <f t="shared" ca="1" si="56"/>
        <v>0</v>
      </c>
      <c r="Q298" s="97" t="b">
        <f t="shared" ca="1" si="57"/>
        <v>0</v>
      </c>
      <c r="R298" s="97" t="b">
        <f t="shared" ca="1" si="58"/>
        <v>0</v>
      </c>
      <c r="S298" s="97" t="str">
        <f t="shared" ca="1" si="59"/>
        <v>未开始</v>
      </c>
      <c r="T298" s="97">
        <f ca="1">IF(AND(N298,P298,NOT(Q298)),NETWORKDAYS(K298,AG298,项目参数!$B$2:$B$200),0)</f>
        <v>0</v>
      </c>
      <c r="U298" s="98">
        <f t="shared" ca="1" si="60"/>
        <v>0</v>
      </c>
      <c r="V298" s="117">
        <f t="shared" ca="1" si="61"/>
        <v>0</v>
      </c>
      <c r="W298" s="117">
        <f t="shared" ca="1" si="62"/>
        <v>0</v>
      </c>
      <c r="X298" s="117" t="str">
        <f t="shared" ca="1" si="63"/>
        <v/>
      </c>
      <c r="Y298" s="97">
        <f t="shared" ca="1" si="64"/>
        <v>0</v>
      </c>
      <c r="Z298" s="97">
        <f t="shared" ca="1" si="65"/>
        <v>0</v>
      </c>
      <c r="AA298" s="97">
        <f ca="1">IF(AND(N298,P298,K298&gt;项目信息!$C$18),INT((IF(Q298,L298,K298)-项目信息!$C$18)/30)+1,0)</f>
        <v>0</v>
      </c>
      <c r="AB298" s="97" t="str">
        <f ca="1">IF(N298,WEEKNUM(IF(L298&lt;&gt;"",L298,IF(K298&lt;&gt;"",K298,J298)-项目信息!$C$18)+1),"")</f>
        <v/>
      </c>
      <c r="AC298" s="97" t="str">
        <f ca="1">IFERROR(VLOOKUP(VLOOKUP(G298,内部通讯录!$B:$F,5,FALSE),项目参数!$I$14:$J$21,2,FALSE),"")</f>
        <v/>
      </c>
      <c r="AD298" s="97" t="str">
        <f ca="1">IF($N298,$AC298*V298/项目参数!$J$29,"")</f>
        <v/>
      </c>
      <c r="AE298" s="97" t="str">
        <f ca="1">IF($N298,$AC298*W298/项目参数!$J$29,"")</f>
        <v/>
      </c>
      <c r="AF298" s="99" t="str">
        <f ca="1">IF(OR('临-间接'!S298=0,'临-间接'!S298="(空白)"),"",'临-间接'!S298)</f>
        <v/>
      </c>
      <c r="AG298" s="34" t="str">
        <f ca="1">IF(P298,IF(L298&lt;&gt;"", L298, IF(OR(I298="暂停",I298="取消"), IFERROR(WORKDAY.INTL($K298,$M298*$H298,1,项目参数!$B$2:$B$200),WORKDAY($K298,$M298*$H298,1)),TODAY())),"")</f>
        <v/>
      </c>
      <c r="AH298">
        <f ca="1">IF(AND(N298,P298),IF('临-间接'!T298="(空白)",0,'临-间接'!T298),0)</f>
        <v>0</v>
      </c>
      <c r="AI298" s="34" t="str">
        <f ca="1">IF($N298,VLOOKUP($B298,项目阶段与里程碑!$B:$E,3,FALSE),"")</f>
        <v/>
      </c>
      <c r="AJ298" s="34" t="str">
        <f ca="1">IF($N298,VLOOKUP($B298,项目阶段与里程碑!$B:$E,4,FALSE),"")</f>
        <v/>
      </c>
      <c r="AK298" s="34" t="str">
        <f t="shared" ca="1" si="66"/>
        <v/>
      </c>
      <c r="AL298" s="92" t="str">
        <f ca="1">IF($AK298&lt;&gt;"",IFERROR(NETWORKDAYS.INTL($AI298,$AK298,1,项目参数!$B$2:$B$200),NETWORKDAYS($AI298,$AK298,1)),"")</f>
        <v/>
      </c>
      <c r="AM298" s="92" t="str">
        <f ca="1">IF(K298&lt;&gt;"",IFERROR(NETWORKDAYS.INTL($AI298,$K298,1,项目参数!$B$2:$B$200),NETWORKDAYS($AI298,$K298,1)),"")</f>
        <v/>
      </c>
      <c r="AN298" s="92" t="str">
        <f ca="1">IF(L298&lt;&gt;"",IFERROR(NETWORKDAYS.INTL($AI298,$L298,1,项目参数!$B$2:$B$200),NETWORKDAYS($AI298,$L298,1)),"")</f>
        <v/>
      </c>
    </row>
    <row r="299" spans="1:40">
      <c r="A299">
        <f ca="1">IF('临-间接'!F299="(空白)","",'临-间接'!F299)</f>
        <v>0</v>
      </c>
      <c r="B299">
        <f ca="1">IF('临-间接'!G299="(空白)","",'临-间接'!G299)</f>
        <v>0</v>
      </c>
      <c r="C299">
        <f ca="1">IF('临-间接'!I299="(空白)","",'临-间接'!I299)</f>
        <v>0</v>
      </c>
      <c r="D299">
        <f ca="1">IF('临-间接'!J299="(空白)","",'临-间接'!J299)</f>
        <v>0</v>
      </c>
      <c r="E299">
        <f ca="1">IF('临-间接'!K299="(空白)","",'临-间接'!K299)</f>
        <v>0</v>
      </c>
      <c r="F299">
        <f ca="1">IF('临-间接'!H299="(空白)","",'临-间接'!H299)</f>
        <v>0</v>
      </c>
      <c r="G299">
        <f ca="1">IF('临-间接'!L299="(空白)","",'临-间接'!L299)</f>
        <v>0</v>
      </c>
      <c r="H299">
        <f ca="1">IF('临-间接'!M299="(空白)",0,'临-间接'!M299)</f>
        <v>0</v>
      </c>
      <c r="I299" t="str">
        <f ca="1">IF(OR('临-间接'!R299=0,'临-间接'!R299="(空白)"),"",'临-间接'!R299)</f>
        <v/>
      </c>
      <c r="J299" s="34" t="str">
        <f ca="1">IF(OR('临-间接'!N299=0,'临-间接'!N299="(空白)"),"",'临-间接'!N299)</f>
        <v/>
      </c>
      <c r="K299" s="34" t="str">
        <f ca="1">IF(OR('临-间接'!O299=0,'临-间接'!O299="(空白)"),"",'临-间接'!O299)</f>
        <v/>
      </c>
      <c r="L299" s="34" t="str">
        <f ca="1">IF(OR('临-间接'!P299=0,'临-间接'!P299="(空白)"),"",'临-间接'!P299)</f>
        <v/>
      </c>
      <c r="M299">
        <f ca="1">IF('临-间接'!Q299="(空白)",0,'临-间接'!Q299)</f>
        <v>0</v>
      </c>
      <c r="N299" s="97" t="b">
        <f t="shared" ca="1" si="54"/>
        <v>0</v>
      </c>
      <c r="O299" s="97" t="b">
        <f t="shared" ca="1" si="55"/>
        <v>0</v>
      </c>
      <c r="P299" s="97" t="b">
        <f t="shared" ca="1" si="56"/>
        <v>0</v>
      </c>
      <c r="Q299" s="97" t="b">
        <f t="shared" ca="1" si="57"/>
        <v>0</v>
      </c>
      <c r="R299" s="97" t="b">
        <f t="shared" ca="1" si="58"/>
        <v>0</v>
      </c>
      <c r="S299" s="97" t="str">
        <f t="shared" ca="1" si="59"/>
        <v>未开始</v>
      </c>
      <c r="T299" s="97">
        <f ca="1">IF(AND(N299,P299,NOT(Q299)),NETWORKDAYS(K299,AG299,项目参数!$B$2:$B$200),0)</f>
        <v>0</v>
      </c>
      <c r="U299" s="98">
        <f t="shared" ca="1" si="60"/>
        <v>0</v>
      </c>
      <c r="V299" s="117">
        <f t="shared" ca="1" si="61"/>
        <v>0</v>
      </c>
      <c r="W299" s="117">
        <f t="shared" ca="1" si="62"/>
        <v>0</v>
      </c>
      <c r="X299" s="117" t="str">
        <f t="shared" ca="1" si="63"/>
        <v/>
      </c>
      <c r="Y299" s="97">
        <f t="shared" ca="1" si="64"/>
        <v>0</v>
      </c>
      <c r="Z299" s="97">
        <f t="shared" ca="1" si="65"/>
        <v>0</v>
      </c>
      <c r="AA299" s="97">
        <f ca="1">IF(AND(N299,P299,K299&gt;项目信息!$C$18),INT((IF(Q299,L299,K299)-项目信息!$C$18)/30)+1,0)</f>
        <v>0</v>
      </c>
      <c r="AB299" s="97" t="str">
        <f ca="1">IF(N299,WEEKNUM(IF(L299&lt;&gt;"",L299,IF(K299&lt;&gt;"",K299,J299)-项目信息!$C$18)+1),"")</f>
        <v/>
      </c>
      <c r="AC299" s="97" t="str">
        <f ca="1">IFERROR(VLOOKUP(VLOOKUP(G299,内部通讯录!$B:$F,5,FALSE),项目参数!$I$14:$J$21,2,FALSE),"")</f>
        <v/>
      </c>
      <c r="AD299" s="97" t="str">
        <f ca="1">IF($N299,$AC299*V299/项目参数!$J$29,"")</f>
        <v/>
      </c>
      <c r="AE299" s="97" t="str">
        <f ca="1">IF($N299,$AC299*W299/项目参数!$J$29,"")</f>
        <v/>
      </c>
      <c r="AF299" s="99" t="str">
        <f ca="1">IF(OR('临-间接'!S299=0,'临-间接'!S299="(空白)"),"",'临-间接'!S299)</f>
        <v/>
      </c>
      <c r="AG299" s="34" t="str">
        <f ca="1">IF(P299,IF(L299&lt;&gt;"", L299, IF(OR(I299="暂停",I299="取消"), IFERROR(WORKDAY.INTL($K299,$M299*$H299,1,项目参数!$B$2:$B$200),WORKDAY($K299,$M299*$H299,1)),TODAY())),"")</f>
        <v/>
      </c>
      <c r="AH299">
        <f ca="1">IF(AND(N299,P299),IF('临-间接'!T299="(空白)",0,'临-间接'!T299),0)</f>
        <v>0</v>
      </c>
      <c r="AI299" s="34" t="str">
        <f ca="1">IF($N299,VLOOKUP($B299,项目阶段与里程碑!$B:$E,3,FALSE),"")</f>
        <v/>
      </c>
      <c r="AJ299" s="34" t="str">
        <f ca="1">IF($N299,VLOOKUP($B299,项目阶段与里程碑!$B:$E,4,FALSE),"")</f>
        <v/>
      </c>
      <c r="AK299" s="34" t="str">
        <f t="shared" ca="1" si="66"/>
        <v/>
      </c>
      <c r="AL299" s="92" t="str">
        <f ca="1">IF($AK299&lt;&gt;"",IFERROR(NETWORKDAYS.INTL($AI299,$AK299,1,项目参数!$B$2:$B$200),NETWORKDAYS($AI299,$AK299,1)),"")</f>
        <v/>
      </c>
      <c r="AM299" s="92" t="str">
        <f ca="1">IF(K299&lt;&gt;"",IFERROR(NETWORKDAYS.INTL($AI299,$K299,1,项目参数!$B$2:$B$200),NETWORKDAYS($AI299,$K299,1)),"")</f>
        <v/>
      </c>
      <c r="AN299" s="92" t="str">
        <f ca="1">IF(L299&lt;&gt;"",IFERROR(NETWORKDAYS.INTL($AI299,$L299,1,项目参数!$B$2:$B$200),NETWORKDAYS($AI299,$L299,1)),"")</f>
        <v/>
      </c>
    </row>
    <row r="300" spans="1:40">
      <c r="A300">
        <f ca="1">IF('临-间接'!F300="(空白)","",'临-间接'!F300)</f>
        <v>0</v>
      </c>
      <c r="B300">
        <f ca="1">IF('临-间接'!G300="(空白)","",'临-间接'!G300)</f>
        <v>0</v>
      </c>
      <c r="C300">
        <f ca="1">IF('临-间接'!I300="(空白)","",'临-间接'!I300)</f>
        <v>0</v>
      </c>
      <c r="D300">
        <f ca="1">IF('临-间接'!J300="(空白)","",'临-间接'!J300)</f>
        <v>0</v>
      </c>
      <c r="E300">
        <f ca="1">IF('临-间接'!K300="(空白)","",'临-间接'!K300)</f>
        <v>0</v>
      </c>
      <c r="F300">
        <f ca="1">IF('临-间接'!H300="(空白)","",'临-间接'!H300)</f>
        <v>0</v>
      </c>
      <c r="G300">
        <f ca="1">IF('临-间接'!L300="(空白)","",'临-间接'!L300)</f>
        <v>0</v>
      </c>
      <c r="H300">
        <f ca="1">IF('临-间接'!M300="(空白)",0,'临-间接'!M300)</f>
        <v>0</v>
      </c>
      <c r="I300" t="str">
        <f ca="1">IF(OR('临-间接'!R300=0,'临-间接'!R300="(空白)"),"",'临-间接'!R300)</f>
        <v/>
      </c>
      <c r="J300" s="34" t="str">
        <f ca="1">IF(OR('临-间接'!N300=0,'临-间接'!N300="(空白)"),"",'临-间接'!N300)</f>
        <v/>
      </c>
      <c r="K300" s="34" t="str">
        <f ca="1">IF(OR('临-间接'!O300=0,'临-间接'!O300="(空白)"),"",'临-间接'!O300)</f>
        <v/>
      </c>
      <c r="L300" s="34" t="str">
        <f ca="1">IF(OR('临-间接'!P300=0,'临-间接'!P300="(空白)"),"",'临-间接'!P300)</f>
        <v/>
      </c>
      <c r="M300">
        <f ca="1">IF('临-间接'!Q300="(空白)",0,'临-间接'!Q300)</f>
        <v>0</v>
      </c>
      <c r="N300" s="97" t="b">
        <f t="shared" ca="1" si="54"/>
        <v>0</v>
      </c>
      <c r="O300" s="97" t="b">
        <f t="shared" ca="1" si="55"/>
        <v>0</v>
      </c>
      <c r="P300" s="97" t="b">
        <f t="shared" ca="1" si="56"/>
        <v>0</v>
      </c>
      <c r="Q300" s="97" t="b">
        <f t="shared" ca="1" si="57"/>
        <v>0</v>
      </c>
      <c r="R300" s="97" t="b">
        <f t="shared" ca="1" si="58"/>
        <v>0</v>
      </c>
      <c r="S300" s="97" t="str">
        <f t="shared" ca="1" si="59"/>
        <v>未开始</v>
      </c>
      <c r="T300" s="97">
        <f ca="1">IF(AND(N300,P300,NOT(Q300)),NETWORKDAYS(K300,AG300,项目参数!$B$2:$B$200),0)</f>
        <v>0</v>
      </c>
      <c r="U300" s="98">
        <f t="shared" ca="1" si="60"/>
        <v>0</v>
      </c>
      <c r="V300" s="117">
        <f t="shared" ca="1" si="61"/>
        <v>0</v>
      </c>
      <c r="W300" s="117">
        <f t="shared" ca="1" si="62"/>
        <v>0</v>
      </c>
      <c r="X300" s="117" t="str">
        <f t="shared" ca="1" si="63"/>
        <v/>
      </c>
      <c r="Y300" s="97">
        <f t="shared" ca="1" si="64"/>
        <v>0</v>
      </c>
      <c r="Z300" s="97">
        <f t="shared" ca="1" si="65"/>
        <v>0</v>
      </c>
      <c r="AA300" s="97">
        <f ca="1">IF(AND(N300,P300,K300&gt;项目信息!$C$18),INT((IF(Q300,L300,K300)-项目信息!$C$18)/30)+1,0)</f>
        <v>0</v>
      </c>
      <c r="AB300" s="97" t="str">
        <f ca="1">IF(N300,WEEKNUM(IF(L300&lt;&gt;"",L300,IF(K300&lt;&gt;"",K300,J300)-项目信息!$C$18)+1),"")</f>
        <v/>
      </c>
      <c r="AC300" s="97" t="str">
        <f ca="1">IFERROR(VLOOKUP(VLOOKUP(G300,内部通讯录!$B:$F,5,FALSE),项目参数!$I$14:$J$21,2,FALSE),"")</f>
        <v/>
      </c>
      <c r="AD300" s="97" t="str">
        <f ca="1">IF($N300,$AC300*V300/项目参数!$J$29,"")</f>
        <v/>
      </c>
      <c r="AE300" s="97" t="str">
        <f ca="1">IF($N300,$AC300*W300/项目参数!$J$29,"")</f>
        <v/>
      </c>
      <c r="AF300" s="99" t="str">
        <f ca="1">IF(OR('临-间接'!S300=0,'临-间接'!S300="(空白)"),"",'临-间接'!S300)</f>
        <v/>
      </c>
      <c r="AG300" s="34" t="str">
        <f ca="1">IF(P300,IF(L300&lt;&gt;"", L300, IF(OR(I300="暂停",I300="取消"), IFERROR(WORKDAY.INTL($K300,$M300*$H300,1,项目参数!$B$2:$B$200),WORKDAY($K300,$M300*$H300,1)),TODAY())),"")</f>
        <v/>
      </c>
      <c r="AH300">
        <f ca="1">IF(AND(N300,P300),IF('临-间接'!T300="(空白)",0,'临-间接'!T300),0)</f>
        <v>0</v>
      </c>
      <c r="AI300" s="34" t="str">
        <f ca="1">IF($N300,VLOOKUP($B300,项目阶段与里程碑!$B:$E,3,FALSE),"")</f>
        <v/>
      </c>
      <c r="AJ300" s="34" t="str">
        <f ca="1">IF($N300,VLOOKUP($B300,项目阶段与里程碑!$B:$E,4,FALSE),"")</f>
        <v/>
      </c>
      <c r="AK300" s="34" t="str">
        <f t="shared" ca="1" si="66"/>
        <v/>
      </c>
      <c r="AL300" s="92" t="str">
        <f ca="1">IF($AK300&lt;&gt;"",IFERROR(NETWORKDAYS.INTL($AI300,$AK300,1,项目参数!$B$2:$B$200),NETWORKDAYS($AI300,$AK300,1)),"")</f>
        <v/>
      </c>
      <c r="AM300" s="92" t="str">
        <f ca="1">IF(K300&lt;&gt;"",IFERROR(NETWORKDAYS.INTL($AI300,$K300,1,项目参数!$B$2:$B$200),NETWORKDAYS($AI300,$K300,1)),"")</f>
        <v/>
      </c>
      <c r="AN300" s="92" t="str">
        <f ca="1">IF(L300&lt;&gt;"",IFERROR(NETWORKDAYS.INTL($AI300,$L300,1,项目参数!$B$2:$B$200),NETWORKDAYS($AI300,$L300,1)),"")</f>
        <v/>
      </c>
    </row>
    <row r="301" spans="1:40">
      <c r="A301">
        <f ca="1">IF('临-间接'!F301="(空白)","",'临-间接'!F301)</f>
        <v>0</v>
      </c>
      <c r="B301">
        <f ca="1">IF('临-间接'!G301="(空白)","",'临-间接'!G301)</f>
        <v>0</v>
      </c>
      <c r="C301">
        <f ca="1">IF('临-间接'!I301="(空白)","",'临-间接'!I301)</f>
        <v>0</v>
      </c>
      <c r="D301">
        <f ca="1">IF('临-间接'!J301="(空白)","",'临-间接'!J301)</f>
        <v>0</v>
      </c>
      <c r="E301">
        <f ca="1">IF('临-间接'!K301="(空白)","",'临-间接'!K301)</f>
        <v>0</v>
      </c>
      <c r="F301">
        <f ca="1">IF('临-间接'!H301="(空白)","",'临-间接'!H301)</f>
        <v>0</v>
      </c>
      <c r="G301">
        <f ca="1">IF('临-间接'!L301="(空白)","",'临-间接'!L301)</f>
        <v>0</v>
      </c>
      <c r="H301">
        <f ca="1">IF('临-间接'!M301="(空白)",0,'临-间接'!M301)</f>
        <v>0</v>
      </c>
      <c r="I301" t="str">
        <f ca="1">IF(OR('临-间接'!R301=0,'临-间接'!R301="(空白)"),"",'临-间接'!R301)</f>
        <v/>
      </c>
      <c r="J301" s="34" t="str">
        <f ca="1">IF(OR('临-间接'!N301=0,'临-间接'!N301="(空白)"),"",'临-间接'!N301)</f>
        <v/>
      </c>
      <c r="K301" s="34" t="str">
        <f ca="1">IF(OR('临-间接'!O301=0,'临-间接'!O301="(空白)"),"",'临-间接'!O301)</f>
        <v/>
      </c>
      <c r="L301" s="34" t="str">
        <f ca="1">IF(OR('临-间接'!P301=0,'临-间接'!P301="(空白)"),"",'临-间接'!P301)</f>
        <v/>
      </c>
      <c r="M301">
        <f ca="1">IF('临-间接'!Q301="(空白)",0,'临-间接'!Q301)</f>
        <v>0</v>
      </c>
      <c r="N301" s="97" t="b">
        <f t="shared" ca="1" si="54"/>
        <v>0</v>
      </c>
      <c r="O301" s="97" t="b">
        <f t="shared" ca="1" si="55"/>
        <v>0</v>
      </c>
      <c r="P301" s="97" t="b">
        <f t="shared" ca="1" si="56"/>
        <v>0</v>
      </c>
      <c r="Q301" s="97" t="b">
        <f t="shared" ca="1" si="57"/>
        <v>0</v>
      </c>
      <c r="R301" s="97" t="b">
        <f t="shared" ca="1" si="58"/>
        <v>0</v>
      </c>
      <c r="S301" s="97" t="str">
        <f t="shared" ca="1" si="59"/>
        <v>未开始</v>
      </c>
      <c r="T301" s="97">
        <f ca="1">IF(AND(N301,P301,NOT(Q301)),NETWORKDAYS(K301,AG301,项目参数!$B$2:$B$200),0)</f>
        <v>0</v>
      </c>
      <c r="U301" s="98">
        <f t="shared" ca="1" si="60"/>
        <v>0</v>
      </c>
      <c r="V301" s="117">
        <f t="shared" ca="1" si="61"/>
        <v>0</v>
      </c>
      <c r="W301" s="117">
        <f t="shared" ca="1" si="62"/>
        <v>0</v>
      </c>
      <c r="X301" s="117" t="str">
        <f t="shared" ca="1" si="63"/>
        <v/>
      </c>
      <c r="Y301" s="97">
        <f t="shared" ca="1" si="64"/>
        <v>0</v>
      </c>
      <c r="Z301" s="97">
        <f t="shared" ca="1" si="65"/>
        <v>0</v>
      </c>
      <c r="AA301" s="97">
        <f ca="1">IF(AND(N301,P301,K301&gt;项目信息!$C$18),INT((IF(Q301,L301,K301)-项目信息!$C$18)/30)+1,0)</f>
        <v>0</v>
      </c>
      <c r="AB301" s="97" t="str">
        <f ca="1">IF(N301,WEEKNUM(IF(L301&lt;&gt;"",L301,IF(K301&lt;&gt;"",K301,J301)-项目信息!$C$18)+1),"")</f>
        <v/>
      </c>
      <c r="AC301" s="97" t="str">
        <f ca="1">IFERROR(VLOOKUP(VLOOKUP(G301,内部通讯录!$B:$F,5,FALSE),项目参数!$I$14:$J$21,2,FALSE),"")</f>
        <v/>
      </c>
      <c r="AD301" s="97" t="str">
        <f ca="1">IF($N301,$AC301*V301/项目参数!$J$29,"")</f>
        <v/>
      </c>
      <c r="AE301" s="97" t="str">
        <f ca="1">IF($N301,$AC301*W301/项目参数!$J$29,"")</f>
        <v/>
      </c>
      <c r="AF301" s="99" t="str">
        <f ca="1">IF(OR('临-间接'!S301=0,'临-间接'!S301="(空白)"),"",'临-间接'!S301)</f>
        <v/>
      </c>
      <c r="AG301" s="34" t="str">
        <f ca="1">IF(P301,IF(L301&lt;&gt;"", L301, IF(OR(I301="暂停",I301="取消"), IFERROR(WORKDAY.INTL($K301,$M301*$H301,1,项目参数!$B$2:$B$200),WORKDAY($K301,$M301*$H301,1)),TODAY())),"")</f>
        <v/>
      </c>
      <c r="AH301">
        <f ca="1">IF(AND(N301,P301),IF('临-间接'!T301="(空白)",0,'临-间接'!T301),0)</f>
        <v>0</v>
      </c>
      <c r="AI301" s="34" t="str">
        <f ca="1">IF($N301,VLOOKUP($B301,项目阶段与里程碑!$B:$E,3,FALSE),"")</f>
        <v/>
      </c>
      <c r="AJ301" s="34" t="str">
        <f ca="1">IF($N301,VLOOKUP($B301,项目阶段与里程碑!$B:$E,4,FALSE),"")</f>
        <v/>
      </c>
      <c r="AK301" s="34" t="str">
        <f t="shared" ca="1" si="66"/>
        <v/>
      </c>
      <c r="AL301" s="92" t="str">
        <f ca="1">IF($AK301&lt;&gt;"",IFERROR(NETWORKDAYS.INTL($AI301,$AK301,1,项目参数!$B$2:$B$200),NETWORKDAYS($AI301,$AK301,1)),"")</f>
        <v/>
      </c>
      <c r="AM301" s="92" t="str">
        <f ca="1">IF(K301&lt;&gt;"",IFERROR(NETWORKDAYS.INTL($AI301,$K301,1,项目参数!$B$2:$B$200),NETWORKDAYS($AI301,$K301,1)),"")</f>
        <v/>
      </c>
      <c r="AN301" s="92" t="str">
        <f ca="1">IF(L301&lt;&gt;"",IFERROR(NETWORKDAYS.INTL($AI301,$L301,1,项目参数!$B$2:$B$200),NETWORKDAYS($AI301,$L301,1)),"")</f>
        <v/>
      </c>
    </row>
    <row r="302" spans="1:40">
      <c r="A302">
        <f ca="1">IF('临-间接'!F302="(空白)","",'临-间接'!F302)</f>
        <v>0</v>
      </c>
      <c r="B302">
        <f ca="1">IF('临-间接'!G302="(空白)","",'临-间接'!G302)</f>
        <v>0</v>
      </c>
      <c r="C302">
        <f ca="1">IF('临-间接'!I302="(空白)","",'临-间接'!I302)</f>
        <v>0</v>
      </c>
      <c r="D302">
        <f ca="1">IF('临-间接'!J302="(空白)","",'临-间接'!J302)</f>
        <v>0</v>
      </c>
      <c r="E302">
        <f ca="1">IF('临-间接'!K302="(空白)","",'临-间接'!K302)</f>
        <v>0</v>
      </c>
      <c r="F302">
        <f ca="1">IF('临-间接'!H302="(空白)","",'临-间接'!H302)</f>
        <v>0</v>
      </c>
      <c r="G302">
        <f ca="1">IF('临-间接'!L302="(空白)","",'临-间接'!L302)</f>
        <v>0</v>
      </c>
      <c r="H302">
        <f ca="1">IF('临-间接'!M302="(空白)",0,'临-间接'!M302)</f>
        <v>0</v>
      </c>
      <c r="I302" t="str">
        <f ca="1">IF(OR('临-间接'!R302=0,'临-间接'!R302="(空白)"),"",'临-间接'!R302)</f>
        <v/>
      </c>
      <c r="J302" s="34" t="str">
        <f ca="1">IF(OR('临-间接'!N302=0,'临-间接'!N302="(空白)"),"",'临-间接'!N302)</f>
        <v/>
      </c>
      <c r="K302" s="34" t="str">
        <f ca="1">IF(OR('临-间接'!O302=0,'临-间接'!O302="(空白)"),"",'临-间接'!O302)</f>
        <v/>
      </c>
      <c r="L302" s="34" t="str">
        <f ca="1">IF(OR('临-间接'!P302=0,'临-间接'!P302="(空白)"),"",'临-间接'!P302)</f>
        <v/>
      </c>
      <c r="M302">
        <f ca="1">IF('临-间接'!Q302="(空白)",0,'临-间接'!Q302)</f>
        <v>0</v>
      </c>
      <c r="N302" s="97" t="b">
        <f t="shared" ca="1" si="54"/>
        <v>0</v>
      </c>
      <c r="O302" s="97" t="b">
        <f t="shared" ca="1" si="55"/>
        <v>0</v>
      </c>
      <c r="P302" s="97" t="b">
        <f t="shared" ca="1" si="56"/>
        <v>0</v>
      </c>
      <c r="Q302" s="97" t="b">
        <f t="shared" ca="1" si="57"/>
        <v>0</v>
      </c>
      <c r="R302" s="97" t="b">
        <f t="shared" ca="1" si="58"/>
        <v>0</v>
      </c>
      <c r="S302" s="97" t="str">
        <f t="shared" ca="1" si="59"/>
        <v>未开始</v>
      </c>
      <c r="T302" s="97">
        <f ca="1">IF(AND(N302,P302,NOT(Q302)),NETWORKDAYS(K302,AG302,项目参数!$B$2:$B$200),0)</f>
        <v>0</v>
      </c>
      <c r="U302" s="98">
        <f t="shared" ca="1" si="60"/>
        <v>0</v>
      </c>
      <c r="V302" s="117">
        <f t="shared" ca="1" si="61"/>
        <v>0</v>
      </c>
      <c r="W302" s="117">
        <f t="shared" ca="1" si="62"/>
        <v>0</v>
      </c>
      <c r="X302" s="117" t="str">
        <f t="shared" ca="1" si="63"/>
        <v/>
      </c>
      <c r="Y302" s="97">
        <f t="shared" ca="1" si="64"/>
        <v>0</v>
      </c>
      <c r="Z302" s="97">
        <f t="shared" ca="1" si="65"/>
        <v>0</v>
      </c>
      <c r="AA302" s="97">
        <f ca="1">IF(AND(N302,P302,K302&gt;项目信息!$C$18),INT((IF(Q302,L302,K302)-项目信息!$C$18)/30)+1,0)</f>
        <v>0</v>
      </c>
      <c r="AB302" s="97" t="str">
        <f ca="1">IF(N302,WEEKNUM(IF(L302&lt;&gt;"",L302,IF(K302&lt;&gt;"",K302,J302)-项目信息!$C$18)+1),"")</f>
        <v/>
      </c>
      <c r="AC302" s="97" t="str">
        <f ca="1">IFERROR(VLOOKUP(VLOOKUP(G302,内部通讯录!$B:$F,5,FALSE),项目参数!$I$14:$J$21,2,FALSE),"")</f>
        <v/>
      </c>
      <c r="AD302" s="97" t="str">
        <f ca="1">IF($N302,$AC302*V302/项目参数!$J$29,"")</f>
        <v/>
      </c>
      <c r="AE302" s="97" t="str">
        <f ca="1">IF($N302,$AC302*W302/项目参数!$J$29,"")</f>
        <v/>
      </c>
      <c r="AF302" s="99" t="str">
        <f ca="1">IF(OR('临-间接'!S302=0,'临-间接'!S302="(空白)"),"",'临-间接'!S302)</f>
        <v/>
      </c>
      <c r="AG302" s="34" t="str">
        <f ca="1">IF(P302,IF(L302&lt;&gt;"", L302, IF(OR(I302="暂停",I302="取消"), IFERROR(WORKDAY.INTL($K302,$M302*$H302,1,项目参数!$B$2:$B$200),WORKDAY($K302,$M302*$H302,1)),TODAY())),"")</f>
        <v/>
      </c>
      <c r="AH302">
        <f ca="1">IF(AND(N302,P302),IF('临-间接'!T302="(空白)",0,'临-间接'!T302),0)</f>
        <v>0</v>
      </c>
      <c r="AI302" s="34" t="str">
        <f ca="1">IF($N302,VLOOKUP($B302,项目阶段与里程碑!$B:$E,3,FALSE),"")</f>
        <v/>
      </c>
      <c r="AJ302" s="34" t="str">
        <f ca="1">IF($N302,VLOOKUP($B302,项目阶段与里程碑!$B:$E,4,FALSE),"")</f>
        <v/>
      </c>
      <c r="AK302" s="34" t="str">
        <f t="shared" ca="1" si="66"/>
        <v/>
      </c>
      <c r="AL302" s="92" t="str">
        <f ca="1">IF($AK302&lt;&gt;"",IFERROR(NETWORKDAYS.INTL($AI302,$AK302,1,项目参数!$B$2:$B$200),NETWORKDAYS($AI302,$AK302,1)),"")</f>
        <v/>
      </c>
      <c r="AM302" s="92" t="str">
        <f ca="1">IF(K302&lt;&gt;"",IFERROR(NETWORKDAYS.INTL($AI302,$K302,1,项目参数!$B$2:$B$200),NETWORKDAYS($AI302,$K302,1)),"")</f>
        <v/>
      </c>
      <c r="AN302" s="92" t="str">
        <f ca="1">IF(L302&lt;&gt;"",IFERROR(NETWORKDAYS.INTL($AI302,$L302,1,项目参数!$B$2:$B$200),NETWORKDAYS($AI302,$L302,1)),"")</f>
        <v/>
      </c>
    </row>
    <row r="303" spans="1:40">
      <c r="A303">
        <f ca="1">IF('临-间接'!F303="(空白)","",'临-间接'!F303)</f>
        <v>0</v>
      </c>
      <c r="B303">
        <f ca="1">IF('临-间接'!G303="(空白)","",'临-间接'!G303)</f>
        <v>0</v>
      </c>
      <c r="C303">
        <f ca="1">IF('临-间接'!I303="(空白)","",'临-间接'!I303)</f>
        <v>0</v>
      </c>
      <c r="D303">
        <f ca="1">IF('临-间接'!J303="(空白)","",'临-间接'!J303)</f>
        <v>0</v>
      </c>
      <c r="E303">
        <f ca="1">IF('临-间接'!K303="(空白)","",'临-间接'!K303)</f>
        <v>0</v>
      </c>
      <c r="F303">
        <f ca="1">IF('临-间接'!H303="(空白)","",'临-间接'!H303)</f>
        <v>0</v>
      </c>
      <c r="G303">
        <f ca="1">IF('临-间接'!L303="(空白)","",'临-间接'!L303)</f>
        <v>0</v>
      </c>
      <c r="H303">
        <f ca="1">IF('临-间接'!M303="(空白)",0,'临-间接'!M303)</f>
        <v>0</v>
      </c>
      <c r="I303" t="str">
        <f ca="1">IF(OR('临-间接'!R303=0,'临-间接'!R303="(空白)"),"",'临-间接'!R303)</f>
        <v/>
      </c>
      <c r="J303" s="34" t="str">
        <f ca="1">IF(OR('临-间接'!N303=0,'临-间接'!N303="(空白)"),"",'临-间接'!N303)</f>
        <v/>
      </c>
      <c r="K303" s="34" t="str">
        <f ca="1">IF(OR('临-间接'!O303=0,'临-间接'!O303="(空白)"),"",'临-间接'!O303)</f>
        <v/>
      </c>
      <c r="L303" s="34" t="str">
        <f ca="1">IF(OR('临-间接'!P303=0,'临-间接'!P303="(空白)"),"",'临-间接'!P303)</f>
        <v/>
      </c>
      <c r="M303">
        <f ca="1">IF('临-间接'!Q303="(空白)",0,'临-间接'!Q303)</f>
        <v>0</v>
      </c>
      <c r="N303" s="97" t="b">
        <f t="shared" ca="1" si="54"/>
        <v>0</v>
      </c>
      <c r="O303" s="97" t="b">
        <f t="shared" ca="1" si="55"/>
        <v>0</v>
      </c>
      <c r="P303" s="97" t="b">
        <f t="shared" ca="1" si="56"/>
        <v>0</v>
      </c>
      <c r="Q303" s="97" t="b">
        <f t="shared" ca="1" si="57"/>
        <v>0</v>
      </c>
      <c r="R303" s="97" t="b">
        <f t="shared" ca="1" si="58"/>
        <v>0</v>
      </c>
      <c r="S303" s="97" t="str">
        <f t="shared" ca="1" si="59"/>
        <v>未开始</v>
      </c>
      <c r="T303" s="97">
        <f ca="1">IF(AND(N303,P303,NOT(Q303)),NETWORKDAYS(K303,AG303,项目参数!$B$2:$B$200),0)</f>
        <v>0</v>
      </c>
      <c r="U303" s="98">
        <f t="shared" ca="1" si="60"/>
        <v>0</v>
      </c>
      <c r="V303" s="117">
        <f t="shared" ca="1" si="61"/>
        <v>0</v>
      </c>
      <c r="W303" s="117">
        <f t="shared" ca="1" si="62"/>
        <v>0</v>
      </c>
      <c r="X303" s="117" t="str">
        <f t="shared" ca="1" si="63"/>
        <v/>
      </c>
      <c r="Y303" s="97">
        <f t="shared" ca="1" si="64"/>
        <v>0</v>
      </c>
      <c r="Z303" s="97">
        <f t="shared" ca="1" si="65"/>
        <v>0</v>
      </c>
      <c r="AA303" s="97">
        <f ca="1">IF(AND(N303,P303,K303&gt;项目信息!$C$18),INT((IF(Q303,L303,K303)-项目信息!$C$18)/30)+1,0)</f>
        <v>0</v>
      </c>
      <c r="AB303" s="97" t="str">
        <f ca="1">IF(N303,WEEKNUM(IF(L303&lt;&gt;"",L303,IF(K303&lt;&gt;"",K303,J303)-项目信息!$C$18)+1),"")</f>
        <v/>
      </c>
      <c r="AC303" s="97" t="str">
        <f ca="1">IFERROR(VLOOKUP(VLOOKUP(G303,内部通讯录!$B:$F,5,FALSE),项目参数!$I$14:$J$21,2,FALSE),"")</f>
        <v/>
      </c>
      <c r="AD303" s="97" t="str">
        <f ca="1">IF($N303,$AC303*V303/项目参数!$J$29,"")</f>
        <v/>
      </c>
      <c r="AE303" s="97" t="str">
        <f ca="1">IF($N303,$AC303*W303/项目参数!$J$29,"")</f>
        <v/>
      </c>
      <c r="AF303" s="99" t="str">
        <f ca="1">IF(OR('临-间接'!S303=0,'临-间接'!S303="(空白)"),"",'临-间接'!S303)</f>
        <v/>
      </c>
      <c r="AG303" s="34" t="str">
        <f ca="1">IF(P303,IF(L303&lt;&gt;"", L303, IF(OR(I303="暂停",I303="取消"), IFERROR(WORKDAY.INTL($K303,$M303*$H303,1,项目参数!$B$2:$B$200),WORKDAY($K303,$M303*$H303,1)),TODAY())),"")</f>
        <v/>
      </c>
      <c r="AH303">
        <f ca="1">IF(AND(N303,P303),IF('临-间接'!T303="(空白)",0,'临-间接'!T303),0)</f>
        <v>0</v>
      </c>
      <c r="AI303" s="34" t="str">
        <f ca="1">IF($N303,VLOOKUP($B303,项目阶段与里程碑!$B:$E,3,FALSE),"")</f>
        <v/>
      </c>
      <c r="AJ303" s="34" t="str">
        <f ca="1">IF($N303,VLOOKUP($B303,项目阶段与里程碑!$B:$E,4,FALSE),"")</f>
        <v/>
      </c>
      <c r="AK303" s="34" t="str">
        <f t="shared" ca="1" si="66"/>
        <v/>
      </c>
      <c r="AL303" s="92" t="str">
        <f ca="1">IF($AK303&lt;&gt;"",IFERROR(NETWORKDAYS.INTL($AI303,$AK303,1,项目参数!$B$2:$B$200),NETWORKDAYS($AI303,$AK303,1)),"")</f>
        <v/>
      </c>
      <c r="AM303" s="92" t="str">
        <f ca="1">IF(K303&lt;&gt;"",IFERROR(NETWORKDAYS.INTL($AI303,$K303,1,项目参数!$B$2:$B$200),NETWORKDAYS($AI303,$K303,1)),"")</f>
        <v/>
      </c>
      <c r="AN303" s="92" t="str">
        <f ca="1">IF(L303&lt;&gt;"",IFERROR(NETWORKDAYS.INTL($AI303,$L303,1,项目参数!$B$2:$B$200),NETWORKDAYS($AI303,$L303,1)),"")</f>
        <v/>
      </c>
    </row>
    <row r="304" spans="1:40">
      <c r="A304">
        <f ca="1">IF('临-间接'!F304="(空白)","",'临-间接'!F304)</f>
        <v>0</v>
      </c>
      <c r="B304">
        <f ca="1">IF('临-间接'!G304="(空白)","",'临-间接'!G304)</f>
        <v>0</v>
      </c>
      <c r="C304">
        <f ca="1">IF('临-间接'!I304="(空白)","",'临-间接'!I304)</f>
        <v>0</v>
      </c>
      <c r="D304">
        <f ca="1">IF('临-间接'!J304="(空白)","",'临-间接'!J304)</f>
        <v>0</v>
      </c>
      <c r="E304">
        <f ca="1">IF('临-间接'!K304="(空白)","",'临-间接'!K304)</f>
        <v>0</v>
      </c>
      <c r="F304">
        <f ca="1">IF('临-间接'!H304="(空白)","",'临-间接'!H304)</f>
        <v>0</v>
      </c>
      <c r="G304">
        <f ca="1">IF('临-间接'!L304="(空白)","",'临-间接'!L304)</f>
        <v>0</v>
      </c>
      <c r="H304">
        <f ca="1">IF('临-间接'!M304="(空白)",0,'临-间接'!M304)</f>
        <v>0</v>
      </c>
      <c r="I304" t="str">
        <f ca="1">IF(OR('临-间接'!R304=0,'临-间接'!R304="(空白)"),"",'临-间接'!R304)</f>
        <v/>
      </c>
      <c r="J304" s="34" t="str">
        <f ca="1">IF(OR('临-间接'!N304=0,'临-间接'!N304="(空白)"),"",'临-间接'!N304)</f>
        <v/>
      </c>
      <c r="K304" s="34" t="str">
        <f ca="1">IF(OR('临-间接'!O304=0,'临-间接'!O304="(空白)"),"",'临-间接'!O304)</f>
        <v/>
      </c>
      <c r="L304" s="34" t="str">
        <f ca="1">IF(OR('临-间接'!P304=0,'临-间接'!P304="(空白)"),"",'临-间接'!P304)</f>
        <v/>
      </c>
      <c r="M304">
        <f ca="1">IF('临-间接'!Q304="(空白)",0,'临-间接'!Q304)</f>
        <v>0</v>
      </c>
      <c r="N304" s="97" t="b">
        <f t="shared" ca="1" si="54"/>
        <v>0</v>
      </c>
      <c r="O304" s="97" t="b">
        <f t="shared" ca="1" si="55"/>
        <v>0</v>
      </c>
      <c r="P304" s="97" t="b">
        <f t="shared" ca="1" si="56"/>
        <v>0</v>
      </c>
      <c r="Q304" s="97" t="b">
        <f t="shared" ca="1" si="57"/>
        <v>0</v>
      </c>
      <c r="R304" s="97" t="b">
        <f t="shared" ca="1" si="58"/>
        <v>0</v>
      </c>
      <c r="S304" s="97" t="str">
        <f t="shared" ca="1" si="59"/>
        <v>未开始</v>
      </c>
      <c r="T304" s="97">
        <f ca="1">IF(AND(N304,P304,NOT(Q304)),NETWORKDAYS(K304,AG304,项目参数!$B$2:$B$200),0)</f>
        <v>0</v>
      </c>
      <c r="U304" s="98">
        <f t="shared" ca="1" si="60"/>
        <v>0</v>
      </c>
      <c r="V304" s="117">
        <f t="shared" ca="1" si="61"/>
        <v>0</v>
      </c>
      <c r="W304" s="117">
        <f t="shared" ca="1" si="62"/>
        <v>0</v>
      </c>
      <c r="X304" s="117" t="str">
        <f t="shared" ca="1" si="63"/>
        <v/>
      </c>
      <c r="Y304" s="97">
        <f t="shared" ca="1" si="64"/>
        <v>0</v>
      </c>
      <c r="Z304" s="97">
        <f t="shared" ca="1" si="65"/>
        <v>0</v>
      </c>
      <c r="AA304" s="97">
        <f ca="1">IF(AND(N304,P304,K304&gt;项目信息!$C$18),INT((IF(Q304,L304,K304)-项目信息!$C$18)/30)+1,0)</f>
        <v>0</v>
      </c>
      <c r="AB304" s="97" t="str">
        <f ca="1">IF(N304,WEEKNUM(IF(L304&lt;&gt;"",L304,IF(K304&lt;&gt;"",K304,J304)-项目信息!$C$18)+1),"")</f>
        <v/>
      </c>
      <c r="AC304" s="97" t="str">
        <f ca="1">IFERROR(VLOOKUP(VLOOKUP(G304,内部通讯录!$B:$F,5,FALSE),项目参数!$I$14:$J$21,2,FALSE),"")</f>
        <v/>
      </c>
      <c r="AD304" s="97" t="str">
        <f ca="1">IF($N304,$AC304*V304/项目参数!$J$29,"")</f>
        <v/>
      </c>
      <c r="AE304" s="97" t="str">
        <f ca="1">IF($N304,$AC304*W304/项目参数!$J$29,"")</f>
        <v/>
      </c>
      <c r="AF304" s="99" t="str">
        <f ca="1">IF(OR('临-间接'!S304=0,'临-间接'!S304="(空白)"),"",'临-间接'!S304)</f>
        <v/>
      </c>
      <c r="AG304" s="34" t="str">
        <f ca="1">IF(P304,IF(L304&lt;&gt;"", L304, IF(OR(I304="暂停",I304="取消"), IFERROR(WORKDAY.INTL($K304,$M304*$H304,1,项目参数!$B$2:$B$200),WORKDAY($K304,$M304*$H304,1)),TODAY())),"")</f>
        <v/>
      </c>
      <c r="AH304">
        <f ca="1">IF(AND(N304,P304),IF('临-间接'!T304="(空白)",0,'临-间接'!T304),0)</f>
        <v>0</v>
      </c>
      <c r="AI304" s="34" t="str">
        <f ca="1">IF($N304,VLOOKUP($B304,项目阶段与里程碑!$B:$E,3,FALSE),"")</f>
        <v/>
      </c>
      <c r="AJ304" s="34" t="str">
        <f ca="1">IF($N304,VLOOKUP($B304,项目阶段与里程碑!$B:$E,4,FALSE),"")</f>
        <v/>
      </c>
      <c r="AK304" s="34" t="str">
        <f t="shared" ca="1" si="66"/>
        <v/>
      </c>
      <c r="AL304" s="92" t="str">
        <f ca="1">IF($AK304&lt;&gt;"",IFERROR(NETWORKDAYS.INTL($AI304,$AK304,1,项目参数!$B$2:$B$200),NETWORKDAYS($AI304,$AK304,1)),"")</f>
        <v/>
      </c>
      <c r="AM304" s="92" t="str">
        <f ca="1">IF(K304&lt;&gt;"",IFERROR(NETWORKDAYS.INTL($AI304,$K304,1,项目参数!$B$2:$B$200),NETWORKDAYS($AI304,$K304,1)),"")</f>
        <v/>
      </c>
      <c r="AN304" s="92" t="str">
        <f ca="1">IF(L304&lt;&gt;"",IFERROR(NETWORKDAYS.INTL($AI304,$L304,1,项目参数!$B$2:$B$200),NETWORKDAYS($AI304,$L304,1)),"")</f>
        <v/>
      </c>
    </row>
    <row r="305" spans="1:40">
      <c r="A305">
        <f ca="1">IF('临-间接'!F305="(空白)","",'临-间接'!F305)</f>
        <v>0</v>
      </c>
      <c r="B305">
        <f ca="1">IF('临-间接'!G305="(空白)","",'临-间接'!G305)</f>
        <v>0</v>
      </c>
      <c r="C305">
        <f ca="1">IF('临-间接'!I305="(空白)","",'临-间接'!I305)</f>
        <v>0</v>
      </c>
      <c r="D305">
        <f ca="1">IF('临-间接'!J305="(空白)","",'临-间接'!J305)</f>
        <v>0</v>
      </c>
      <c r="E305">
        <f ca="1">IF('临-间接'!K305="(空白)","",'临-间接'!K305)</f>
        <v>0</v>
      </c>
      <c r="F305">
        <f ca="1">IF('临-间接'!H305="(空白)","",'临-间接'!H305)</f>
        <v>0</v>
      </c>
      <c r="G305">
        <f ca="1">IF('临-间接'!L305="(空白)","",'临-间接'!L305)</f>
        <v>0</v>
      </c>
      <c r="H305">
        <f ca="1">IF('临-间接'!M305="(空白)",0,'临-间接'!M305)</f>
        <v>0</v>
      </c>
      <c r="I305" t="str">
        <f ca="1">IF(OR('临-间接'!R305=0,'临-间接'!R305="(空白)"),"",'临-间接'!R305)</f>
        <v/>
      </c>
      <c r="J305" s="34" t="str">
        <f ca="1">IF(OR('临-间接'!N305=0,'临-间接'!N305="(空白)"),"",'临-间接'!N305)</f>
        <v/>
      </c>
      <c r="K305" s="34" t="str">
        <f ca="1">IF(OR('临-间接'!O305=0,'临-间接'!O305="(空白)"),"",'临-间接'!O305)</f>
        <v/>
      </c>
      <c r="L305" s="34" t="str">
        <f ca="1">IF(OR('临-间接'!P305=0,'临-间接'!P305="(空白)"),"",'临-间接'!P305)</f>
        <v/>
      </c>
      <c r="M305">
        <f ca="1">IF('临-间接'!Q305="(空白)",0,'临-间接'!Q305)</f>
        <v>0</v>
      </c>
      <c r="N305" s="97" t="b">
        <f t="shared" ca="1" si="54"/>
        <v>0</v>
      </c>
      <c r="O305" s="97" t="b">
        <f t="shared" ca="1" si="55"/>
        <v>0</v>
      </c>
      <c r="P305" s="97" t="b">
        <f t="shared" ca="1" si="56"/>
        <v>0</v>
      </c>
      <c r="Q305" s="97" t="b">
        <f t="shared" ca="1" si="57"/>
        <v>0</v>
      </c>
      <c r="R305" s="97" t="b">
        <f t="shared" ca="1" si="58"/>
        <v>0</v>
      </c>
      <c r="S305" s="97" t="str">
        <f t="shared" ca="1" si="59"/>
        <v>未开始</v>
      </c>
      <c r="T305" s="97">
        <f ca="1">IF(AND(N305,P305,NOT(Q305)),NETWORKDAYS(K305,AG305,项目参数!$B$2:$B$200),0)</f>
        <v>0</v>
      </c>
      <c r="U305" s="98">
        <f t="shared" ca="1" si="60"/>
        <v>0</v>
      </c>
      <c r="V305" s="117">
        <f t="shared" ca="1" si="61"/>
        <v>0</v>
      </c>
      <c r="W305" s="117">
        <f t="shared" ca="1" si="62"/>
        <v>0</v>
      </c>
      <c r="X305" s="117" t="str">
        <f t="shared" ca="1" si="63"/>
        <v/>
      </c>
      <c r="Y305" s="97">
        <f t="shared" ca="1" si="64"/>
        <v>0</v>
      </c>
      <c r="Z305" s="97">
        <f t="shared" ca="1" si="65"/>
        <v>0</v>
      </c>
      <c r="AA305" s="97">
        <f ca="1">IF(AND(N305,P305,K305&gt;项目信息!$C$18),INT((IF(Q305,L305,K305)-项目信息!$C$18)/30)+1,0)</f>
        <v>0</v>
      </c>
      <c r="AB305" s="97" t="str">
        <f ca="1">IF(N305,WEEKNUM(IF(L305&lt;&gt;"",L305,IF(K305&lt;&gt;"",K305,J305)-项目信息!$C$18)+1),"")</f>
        <v/>
      </c>
      <c r="AC305" s="97" t="str">
        <f ca="1">IFERROR(VLOOKUP(VLOOKUP(G305,内部通讯录!$B:$F,5,FALSE),项目参数!$I$14:$J$21,2,FALSE),"")</f>
        <v/>
      </c>
      <c r="AD305" s="97" t="str">
        <f ca="1">IF($N305,$AC305*V305/项目参数!$J$29,"")</f>
        <v/>
      </c>
      <c r="AE305" s="97" t="str">
        <f ca="1">IF($N305,$AC305*W305/项目参数!$J$29,"")</f>
        <v/>
      </c>
      <c r="AF305" s="99" t="str">
        <f ca="1">IF(OR('临-间接'!S305=0,'临-间接'!S305="(空白)"),"",'临-间接'!S305)</f>
        <v/>
      </c>
      <c r="AG305" s="34" t="str">
        <f ca="1">IF(P305,IF(L305&lt;&gt;"", L305, IF(OR(I305="暂停",I305="取消"), IFERROR(WORKDAY.INTL($K305,$M305*$H305,1,项目参数!$B$2:$B$200),WORKDAY($K305,$M305*$H305,1)),TODAY())),"")</f>
        <v/>
      </c>
      <c r="AH305">
        <f ca="1">IF(AND(N305,P305),IF('临-间接'!T305="(空白)",0,'临-间接'!T305),0)</f>
        <v>0</v>
      </c>
      <c r="AI305" s="34" t="str">
        <f ca="1">IF($N305,VLOOKUP($B305,项目阶段与里程碑!$B:$E,3,FALSE),"")</f>
        <v/>
      </c>
      <c r="AJ305" s="34" t="str">
        <f ca="1">IF($N305,VLOOKUP($B305,项目阶段与里程碑!$B:$E,4,FALSE),"")</f>
        <v/>
      </c>
      <c r="AK305" s="34" t="str">
        <f t="shared" ca="1" si="66"/>
        <v/>
      </c>
      <c r="AL305" s="92" t="str">
        <f ca="1">IF($AK305&lt;&gt;"",IFERROR(NETWORKDAYS.INTL($AI305,$AK305,1,项目参数!$B$2:$B$200),NETWORKDAYS($AI305,$AK305,1)),"")</f>
        <v/>
      </c>
      <c r="AM305" s="92" t="str">
        <f ca="1">IF(K305&lt;&gt;"",IFERROR(NETWORKDAYS.INTL($AI305,$K305,1,项目参数!$B$2:$B$200),NETWORKDAYS($AI305,$K305,1)),"")</f>
        <v/>
      </c>
      <c r="AN305" s="92" t="str">
        <f ca="1">IF(L305&lt;&gt;"",IFERROR(NETWORKDAYS.INTL($AI305,$L305,1,项目参数!$B$2:$B$200),NETWORKDAYS($AI305,$L305,1)),"")</f>
        <v/>
      </c>
    </row>
    <row r="306" spans="1:40">
      <c r="A306">
        <f ca="1">IF('临-间接'!F306="(空白)","",'临-间接'!F306)</f>
        <v>0</v>
      </c>
      <c r="B306">
        <f ca="1">IF('临-间接'!G306="(空白)","",'临-间接'!G306)</f>
        <v>0</v>
      </c>
      <c r="C306">
        <f ca="1">IF('临-间接'!I306="(空白)","",'临-间接'!I306)</f>
        <v>0</v>
      </c>
      <c r="D306">
        <f ca="1">IF('临-间接'!J306="(空白)","",'临-间接'!J306)</f>
        <v>0</v>
      </c>
      <c r="E306">
        <f ca="1">IF('临-间接'!K306="(空白)","",'临-间接'!K306)</f>
        <v>0</v>
      </c>
      <c r="F306">
        <f ca="1">IF('临-间接'!H306="(空白)","",'临-间接'!H306)</f>
        <v>0</v>
      </c>
      <c r="G306">
        <f ca="1">IF('临-间接'!L306="(空白)","",'临-间接'!L306)</f>
        <v>0</v>
      </c>
      <c r="H306">
        <f ca="1">IF('临-间接'!M306="(空白)",0,'临-间接'!M306)</f>
        <v>0</v>
      </c>
      <c r="I306" t="str">
        <f ca="1">IF(OR('临-间接'!R306=0,'临-间接'!R306="(空白)"),"",'临-间接'!R306)</f>
        <v/>
      </c>
      <c r="J306" s="34" t="str">
        <f ca="1">IF(OR('临-间接'!N306=0,'临-间接'!N306="(空白)"),"",'临-间接'!N306)</f>
        <v/>
      </c>
      <c r="K306" s="34" t="str">
        <f ca="1">IF(OR('临-间接'!O306=0,'临-间接'!O306="(空白)"),"",'临-间接'!O306)</f>
        <v/>
      </c>
      <c r="L306" s="34" t="str">
        <f ca="1">IF(OR('临-间接'!P306=0,'临-间接'!P306="(空白)"),"",'临-间接'!P306)</f>
        <v/>
      </c>
      <c r="M306">
        <f ca="1">IF('临-间接'!Q306="(空白)",0,'临-间接'!Q306)</f>
        <v>0</v>
      </c>
      <c r="N306" s="97" t="b">
        <f t="shared" ca="1" si="54"/>
        <v>0</v>
      </c>
      <c r="O306" s="97" t="b">
        <f t="shared" ca="1" si="55"/>
        <v>0</v>
      </c>
      <c r="P306" s="97" t="b">
        <f t="shared" ca="1" si="56"/>
        <v>0</v>
      </c>
      <c r="Q306" s="97" t="b">
        <f t="shared" ca="1" si="57"/>
        <v>0</v>
      </c>
      <c r="R306" s="97" t="b">
        <f t="shared" ca="1" si="58"/>
        <v>0</v>
      </c>
      <c r="S306" s="97" t="str">
        <f t="shared" ca="1" si="59"/>
        <v>未开始</v>
      </c>
      <c r="T306" s="97">
        <f ca="1">IF(AND(N306,P306,NOT(Q306)),NETWORKDAYS(K306,AG306,项目参数!$B$2:$B$200),0)</f>
        <v>0</v>
      </c>
      <c r="U306" s="98">
        <f t="shared" ca="1" si="60"/>
        <v>0</v>
      </c>
      <c r="V306" s="117">
        <f t="shared" ca="1" si="61"/>
        <v>0</v>
      </c>
      <c r="W306" s="117">
        <f t="shared" ca="1" si="62"/>
        <v>0</v>
      </c>
      <c r="X306" s="117" t="str">
        <f t="shared" ca="1" si="63"/>
        <v/>
      </c>
      <c r="Y306" s="97">
        <f t="shared" ca="1" si="64"/>
        <v>0</v>
      </c>
      <c r="Z306" s="97">
        <f t="shared" ca="1" si="65"/>
        <v>0</v>
      </c>
      <c r="AA306" s="97">
        <f ca="1">IF(AND(N306,P306,K306&gt;项目信息!$C$18),INT((IF(Q306,L306,K306)-项目信息!$C$18)/30)+1,0)</f>
        <v>0</v>
      </c>
      <c r="AB306" s="97" t="str">
        <f ca="1">IF(N306,WEEKNUM(IF(L306&lt;&gt;"",L306,IF(K306&lt;&gt;"",K306,J306)-项目信息!$C$18)+1),"")</f>
        <v/>
      </c>
      <c r="AC306" s="97" t="str">
        <f ca="1">IFERROR(VLOOKUP(VLOOKUP(G306,内部通讯录!$B:$F,5,FALSE),项目参数!$I$14:$J$21,2,FALSE),"")</f>
        <v/>
      </c>
      <c r="AD306" s="97" t="str">
        <f ca="1">IF($N306,$AC306*V306/项目参数!$J$29,"")</f>
        <v/>
      </c>
      <c r="AE306" s="97" t="str">
        <f ca="1">IF($N306,$AC306*W306/项目参数!$J$29,"")</f>
        <v/>
      </c>
      <c r="AF306" s="99" t="str">
        <f ca="1">IF(OR('临-间接'!S306=0,'临-间接'!S306="(空白)"),"",'临-间接'!S306)</f>
        <v/>
      </c>
      <c r="AG306" s="34" t="str">
        <f ca="1">IF(P306,IF(L306&lt;&gt;"", L306, IF(OR(I306="暂停",I306="取消"), IFERROR(WORKDAY.INTL($K306,$M306*$H306,1,项目参数!$B$2:$B$200),WORKDAY($K306,$M306*$H306,1)),TODAY())),"")</f>
        <v/>
      </c>
      <c r="AH306">
        <f ca="1">IF(AND(N306,P306),IF('临-间接'!T306="(空白)",0,'临-间接'!T306),0)</f>
        <v>0</v>
      </c>
      <c r="AI306" s="34" t="str">
        <f ca="1">IF($N306,VLOOKUP($B306,项目阶段与里程碑!$B:$E,3,FALSE),"")</f>
        <v/>
      </c>
      <c r="AJ306" s="34" t="str">
        <f ca="1">IF($N306,VLOOKUP($B306,项目阶段与里程碑!$B:$E,4,FALSE),"")</f>
        <v/>
      </c>
      <c r="AK306" s="34" t="str">
        <f t="shared" ca="1" si="66"/>
        <v/>
      </c>
      <c r="AL306" s="92" t="str">
        <f ca="1">IF($AK306&lt;&gt;"",IFERROR(NETWORKDAYS.INTL($AI306,$AK306,1,项目参数!$B$2:$B$200),NETWORKDAYS($AI306,$AK306,1)),"")</f>
        <v/>
      </c>
      <c r="AM306" s="92" t="str">
        <f ca="1">IF(K306&lt;&gt;"",IFERROR(NETWORKDAYS.INTL($AI306,$K306,1,项目参数!$B$2:$B$200),NETWORKDAYS($AI306,$K306,1)),"")</f>
        <v/>
      </c>
      <c r="AN306" s="92" t="str">
        <f ca="1">IF(L306&lt;&gt;"",IFERROR(NETWORKDAYS.INTL($AI306,$L306,1,项目参数!$B$2:$B$200),NETWORKDAYS($AI306,$L306,1)),"")</f>
        <v/>
      </c>
    </row>
    <row r="307" spans="1:40">
      <c r="A307">
        <f ca="1">IF('临-间接'!F307="(空白)","",'临-间接'!F307)</f>
        <v>0</v>
      </c>
      <c r="B307">
        <f ca="1">IF('临-间接'!G307="(空白)","",'临-间接'!G307)</f>
        <v>0</v>
      </c>
      <c r="C307">
        <f ca="1">IF('临-间接'!I307="(空白)","",'临-间接'!I307)</f>
        <v>0</v>
      </c>
      <c r="D307">
        <f ca="1">IF('临-间接'!J307="(空白)","",'临-间接'!J307)</f>
        <v>0</v>
      </c>
      <c r="E307">
        <f ca="1">IF('临-间接'!K307="(空白)","",'临-间接'!K307)</f>
        <v>0</v>
      </c>
      <c r="F307">
        <f ca="1">IF('临-间接'!H307="(空白)","",'临-间接'!H307)</f>
        <v>0</v>
      </c>
      <c r="G307">
        <f ca="1">IF('临-间接'!L307="(空白)","",'临-间接'!L307)</f>
        <v>0</v>
      </c>
      <c r="H307">
        <f ca="1">IF('临-间接'!M307="(空白)",0,'临-间接'!M307)</f>
        <v>0</v>
      </c>
      <c r="I307" t="str">
        <f ca="1">IF(OR('临-间接'!R307=0,'临-间接'!R307="(空白)"),"",'临-间接'!R307)</f>
        <v/>
      </c>
      <c r="J307" s="34" t="str">
        <f ca="1">IF(OR('临-间接'!N307=0,'临-间接'!N307="(空白)"),"",'临-间接'!N307)</f>
        <v/>
      </c>
      <c r="K307" s="34" t="str">
        <f ca="1">IF(OR('临-间接'!O307=0,'临-间接'!O307="(空白)"),"",'临-间接'!O307)</f>
        <v/>
      </c>
      <c r="L307" s="34" t="str">
        <f ca="1">IF(OR('临-间接'!P307=0,'临-间接'!P307="(空白)"),"",'临-间接'!P307)</f>
        <v/>
      </c>
      <c r="M307">
        <f ca="1">IF('临-间接'!Q307="(空白)",0,'临-间接'!Q307)</f>
        <v>0</v>
      </c>
      <c r="N307" s="97" t="b">
        <f t="shared" ca="1" si="54"/>
        <v>0</v>
      </c>
      <c r="O307" s="97" t="b">
        <f t="shared" ca="1" si="55"/>
        <v>0</v>
      </c>
      <c r="P307" s="97" t="b">
        <f t="shared" ca="1" si="56"/>
        <v>0</v>
      </c>
      <c r="Q307" s="97" t="b">
        <f t="shared" ca="1" si="57"/>
        <v>0</v>
      </c>
      <c r="R307" s="97" t="b">
        <f t="shared" ca="1" si="58"/>
        <v>0</v>
      </c>
      <c r="S307" s="97" t="str">
        <f t="shared" ca="1" si="59"/>
        <v>未开始</v>
      </c>
      <c r="T307" s="97">
        <f ca="1">IF(AND(N307,P307,NOT(Q307)),NETWORKDAYS(K307,AG307,项目参数!$B$2:$B$200),0)</f>
        <v>0</v>
      </c>
      <c r="U307" s="98">
        <f t="shared" ca="1" si="60"/>
        <v>0</v>
      </c>
      <c r="V307" s="117">
        <f t="shared" ca="1" si="61"/>
        <v>0</v>
      </c>
      <c r="W307" s="117">
        <f t="shared" ca="1" si="62"/>
        <v>0</v>
      </c>
      <c r="X307" s="117" t="str">
        <f t="shared" ca="1" si="63"/>
        <v/>
      </c>
      <c r="Y307" s="97">
        <f t="shared" ca="1" si="64"/>
        <v>0</v>
      </c>
      <c r="Z307" s="97">
        <f t="shared" ca="1" si="65"/>
        <v>0</v>
      </c>
      <c r="AA307" s="97">
        <f ca="1">IF(AND(N307,P307,K307&gt;项目信息!$C$18),INT((IF(Q307,L307,K307)-项目信息!$C$18)/30)+1,0)</f>
        <v>0</v>
      </c>
      <c r="AB307" s="97" t="str">
        <f ca="1">IF(N307,WEEKNUM(IF(L307&lt;&gt;"",L307,IF(K307&lt;&gt;"",K307,J307)-项目信息!$C$18)+1),"")</f>
        <v/>
      </c>
      <c r="AC307" s="97" t="str">
        <f ca="1">IFERROR(VLOOKUP(VLOOKUP(G307,内部通讯录!$B:$F,5,FALSE),项目参数!$I$14:$J$21,2,FALSE),"")</f>
        <v/>
      </c>
      <c r="AD307" s="97" t="str">
        <f ca="1">IF($N307,$AC307*V307/项目参数!$J$29,"")</f>
        <v/>
      </c>
      <c r="AE307" s="97" t="str">
        <f ca="1">IF($N307,$AC307*W307/项目参数!$J$29,"")</f>
        <v/>
      </c>
      <c r="AF307" s="99" t="str">
        <f ca="1">IF(OR('临-间接'!S307=0,'临-间接'!S307="(空白)"),"",'临-间接'!S307)</f>
        <v/>
      </c>
      <c r="AG307" s="34" t="str">
        <f ca="1">IF(P307,IF(L307&lt;&gt;"", L307, IF(OR(I307="暂停",I307="取消"), IFERROR(WORKDAY.INTL($K307,$M307*$H307,1,项目参数!$B$2:$B$200),WORKDAY($K307,$M307*$H307,1)),TODAY())),"")</f>
        <v/>
      </c>
      <c r="AH307">
        <f ca="1">IF(AND(N307,P307),IF('临-间接'!T307="(空白)",0,'临-间接'!T307),0)</f>
        <v>0</v>
      </c>
      <c r="AI307" s="34" t="str">
        <f ca="1">IF($N307,VLOOKUP($B307,项目阶段与里程碑!$B:$E,3,FALSE),"")</f>
        <v/>
      </c>
      <c r="AJ307" s="34" t="str">
        <f ca="1">IF($N307,VLOOKUP($B307,项目阶段与里程碑!$B:$E,4,FALSE),"")</f>
        <v/>
      </c>
      <c r="AK307" s="34" t="str">
        <f t="shared" ca="1" si="66"/>
        <v/>
      </c>
      <c r="AL307" s="92" t="str">
        <f ca="1">IF($AK307&lt;&gt;"",IFERROR(NETWORKDAYS.INTL($AI307,$AK307,1,项目参数!$B$2:$B$200),NETWORKDAYS($AI307,$AK307,1)),"")</f>
        <v/>
      </c>
      <c r="AM307" s="92" t="str">
        <f ca="1">IF(K307&lt;&gt;"",IFERROR(NETWORKDAYS.INTL($AI307,$K307,1,项目参数!$B$2:$B$200),NETWORKDAYS($AI307,$K307,1)),"")</f>
        <v/>
      </c>
      <c r="AN307" s="92" t="str">
        <f ca="1">IF(L307&lt;&gt;"",IFERROR(NETWORKDAYS.INTL($AI307,$L307,1,项目参数!$B$2:$B$200),NETWORKDAYS($AI307,$L307,1)),"")</f>
        <v/>
      </c>
    </row>
    <row r="308" spans="1:40">
      <c r="A308">
        <f ca="1">IF('临-间接'!F308="(空白)","",'临-间接'!F308)</f>
        <v>0</v>
      </c>
      <c r="B308">
        <f ca="1">IF('临-间接'!G308="(空白)","",'临-间接'!G308)</f>
        <v>0</v>
      </c>
      <c r="C308">
        <f ca="1">IF('临-间接'!I308="(空白)","",'临-间接'!I308)</f>
        <v>0</v>
      </c>
      <c r="D308">
        <f ca="1">IF('临-间接'!J308="(空白)","",'临-间接'!J308)</f>
        <v>0</v>
      </c>
      <c r="E308">
        <f ca="1">IF('临-间接'!K308="(空白)","",'临-间接'!K308)</f>
        <v>0</v>
      </c>
      <c r="F308">
        <f ca="1">IF('临-间接'!H308="(空白)","",'临-间接'!H308)</f>
        <v>0</v>
      </c>
      <c r="G308">
        <f ca="1">IF('临-间接'!L308="(空白)","",'临-间接'!L308)</f>
        <v>0</v>
      </c>
      <c r="H308">
        <f ca="1">IF('临-间接'!M308="(空白)",0,'临-间接'!M308)</f>
        <v>0</v>
      </c>
      <c r="I308" t="str">
        <f ca="1">IF(OR('临-间接'!R308=0,'临-间接'!R308="(空白)"),"",'临-间接'!R308)</f>
        <v/>
      </c>
      <c r="J308" s="34" t="str">
        <f ca="1">IF(OR('临-间接'!N308=0,'临-间接'!N308="(空白)"),"",'临-间接'!N308)</f>
        <v/>
      </c>
      <c r="K308" s="34" t="str">
        <f ca="1">IF(OR('临-间接'!O308=0,'临-间接'!O308="(空白)"),"",'临-间接'!O308)</f>
        <v/>
      </c>
      <c r="L308" s="34" t="str">
        <f ca="1">IF(OR('临-间接'!P308=0,'临-间接'!P308="(空白)"),"",'临-间接'!P308)</f>
        <v/>
      </c>
      <c r="M308">
        <f ca="1">IF('临-间接'!Q308="(空白)",0,'临-间接'!Q308)</f>
        <v>0</v>
      </c>
      <c r="N308" s="97" t="b">
        <f t="shared" ca="1" si="54"/>
        <v>0</v>
      </c>
      <c r="O308" s="97" t="b">
        <f t="shared" ca="1" si="55"/>
        <v>0</v>
      </c>
      <c r="P308" s="97" t="b">
        <f t="shared" ca="1" si="56"/>
        <v>0</v>
      </c>
      <c r="Q308" s="97" t="b">
        <f t="shared" ca="1" si="57"/>
        <v>0</v>
      </c>
      <c r="R308" s="97" t="b">
        <f t="shared" ca="1" si="58"/>
        <v>0</v>
      </c>
      <c r="S308" s="97" t="str">
        <f t="shared" ca="1" si="59"/>
        <v>未开始</v>
      </c>
      <c r="T308" s="97">
        <f ca="1">IF(AND(N308,P308,NOT(Q308)),NETWORKDAYS(K308,AG308,项目参数!$B$2:$B$200),0)</f>
        <v>0</v>
      </c>
      <c r="U308" s="98">
        <f t="shared" ca="1" si="60"/>
        <v>0</v>
      </c>
      <c r="V308" s="117">
        <f t="shared" ca="1" si="61"/>
        <v>0</v>
      </c>
      <c r="W308" s="117">
        <f t="shared" ca="1" si="62"/>
        <v>0</v>
      </c>
      <c r="X308" s="117" t="str">
        <f t="shared" ca="1" si="63"/>
        <v/>
      </c>
      <c r="Y308" s="97">
        <f t="shared" ca="1" si="64"/>
        <v>0</v>
      </c>
      <c r="Z308" s="97">
        <f t="shared" ca="1" si="65"/>
        <v>0</v>
      </c>
      <c r="AA308" s="97">
        <f ca="1">IF(AND(N308,P308,K308&gt;项目信息!$C$18),INT((IF(Q308,L308,K308)-项目信息!$C$18)/30)+1,0)</f>
        <v>0</v>
      </c>
      <c r="AB308" s="97" t="str">
        <f ca="1">IF(N308,WEEKNUM(IF(L308&lt;&gt;"",L308,IF(K308&lt;&gt;"",K308,J308)-项目信息!$C$18)+1),"")</f>
        <v/>
      </c>
      <c r="AC308" s="97" t="str">
        <f ca="1">IFERROR(VLOOKUP(VLOOKUP(G308,内部通讯录!$B:$F,5,FALSE),项目参数!$I$14:$J$21,2,FALSE),"")</f>
        <v/>
      </c>
      <c r="AD308" s="97" t="str">
        <f ca="1">IF($N308,$AC308*V308/项目参数!$J$29,"")</f>
        <v/>
      </c>
      <c r="AE308" s="97" t="str">
        <f ca="1">IF($N308,$AC308*W308/项目参数!$J$29,"")</f>
        <v/>
      </c>
      <c r="AF308" s="99" t="str">
        <f ca="1">IF(OR('临-间接'!S308=0,'临-间接'!S308="(空白)"),"",'临-间接'!S308)</f>
        <v/>
      </c>
      <c r="AG308" s="34" t="str">
        <f ca="1">IF(P308,IF(L308&lt;&gt;"", L308, IF(OR(I308="暂停",I308="取消"), IFERROR(WORKDAY.INTL($K308,$M308*$H308,1,项目参数!$B$2:$B$200),WORKDAY($K308,$M308*$H308,1)),TODAY())),"")</f>
        <v/>
      </c>
      <c r="AH308">
        <f ca="1">IF(AND(N308,P308),IF('临-间接'!T308="(空白)",0,'临-间接'!T308),0)</f>
        <v>0</v>
      </c>
      <c r="AI308" s="34" t="str">
        <f ca="1">IF($N308,VLOOKUP($B308,项目阶段与里程碑!$B:$E,3,FALSE),"")</f>
        <v/>
      </c>
      <c r="AJ308" s="34" t="str">
        <f ca="1">IF($N308,VLOOKUP($B308,项目阶段与里程碑!$B:$E,4,FALSE),"")</f>
        <v/>
      </c>
      <c r="AK308" s="34" t="str">
        <f t="shared" ca="1" si="66"/>
        <v/>
      </c>
      <c r="AL308" s="92" t="str">
        <f ca="1">IF($AK308&lt;&gt;"",IFERROR(NETWORKDAYS.INTL($AI308,$AK308,1,项目参数!$B$2:$B$200),NETWORKDAYS($AI308,$AK308,1)),"")</f>
        <v/>
      </c>
      <c r="AM308" s="92" t="str">
        <f ca="1">IF(K308&lt;&gt;"",IFERROR(NETWORKDAYS.INTL($AI308,$K308,1,项目参数!$B$2:$B$200),NETWORKDAYS($AI308,$K308,1)),"")</f>
        <v/>
      </c>
      <c r="AN308" s="92" t="str">
        <f ca="1">IF(L308&lt;&gt;"",IFERROR(NETWORKDAYS.INTL($AI308,$L308,1,项目参数!$B$2:$B$200),NETWORKDAYS($AI308,$L308,1)),"")</f>
        <v/>
      </c>
    </row>
    <row r="309" spans="1:40">
      <c r="A309">
        <f ca="1">IF('临-间接'!F309="(空白)","",'临-间接'!F309)</f>
        <v>0</v>
      </c>
      <c r="B309">
        <f ca="1">IF('临-间接'!G309="(空白)","",'临-间接'!G309)</f>
        <v>0</v>
      </c>
      <c r="C309">
        <f ca="1">IF('临-间接'!I309="(空白)","",'临-间接'!I309)</f>
        <v>0</v>
      </c>
      <c r="D309">
        <f ca="1">IF('临-间接'!J309="(空白)","",'临-间接'!J309)</f>
        <v>0</v>
      </c>
      <c r="E309">
        <f ca="1">IF('临-间接'!K309="(空白)","",'临-间接'!K309)</f>
        <v>0</v>
      </c>
      <c r="F309">
        <f ca="1">IF('临-间接'!H309="(空白)","",'临-间接'!H309)</f>
        <v>0</v>
      </c>
      <c r="G309">
        <f ca="1">IF('临-间接'!L309="(空白)","",'临-间接'!L309)</f>
        <v>0</v>
      </c>
      <c r="H309">
        <f ca="1">IF('临-间接'!M309="(空白)",0,'临-间接'!M309)</f>
        <v>0</v>
      </c>
      <c r="I309" t="str">
        <f ca="1">IF(OR('临-间接'!R309=0,'临-间接'!R309="(空白)"),"",'临-间接'!R309)</f>
        <v/>
      </c>
      <c r="J309" s="34" t="str">
        <f ca="1">IF(OR('临-间接'!N309=0,'临-间接'!N309="(空白)"),"",'临-间接'!N309)</f>
        <v/>
      </c>
      <c r="K309" s="34" t="str">
        <f ca="1">IF(OR('临-间接'!O309=0,'临-间接'!O309="(空白)"),"",'临-间接'!O309)</f>
        <v/>
      </c>
      <c r="L309" s="34" t="str">
        <f ca="1">IF(OR('临-间接'!P309=0,'临-间接'!P309="(空白)"),"",'临-间接'!P309)</f>
        <v/>
      </c>
      <c r="M309">
        <f ca="1">IF('临-间接'!Q309="(空白)",0,'临-间接'!Q309)</f>
        <v>0</v>
      </c>
      <c r="N309" s="97" t="b">
        <f t="shared" ca="1" si="54"/>
        <v>0</v>
      </c>
      <c r="O309" s="97" t="b">
        <f t="shared" ca="1" si="55"/>
        <v>0</v>
      </c>
      <c r="P309" s="97" t="b">
        <f t="shared" ca="1" si="56"/>
        <v>0</v>
      </c>
      <c r="Q309" s="97" t="b">
        <f t="shared" ca="1" si="57"/>
        <v>0</v>
      </c>
      <c r="R309" s="97" t="b">
        <f t="shared" ca="1" si="58"/>
        <v>0</v>
      </c>
      <c r="S309" s="97" t="str">
        <f t="shared" ca="1" si="59"/>
        <v>未开始</v>
      </c>
      <c r="T309" s="97">
        <f ca="1">IF(AND(N309,P309,NOT(Q309)),NETWORKDAYS(K309,AG309,项目参数!$B$2:$B$200),0)</f>
        <v>0</v>
      </c>
      <c r="U309" s="98">
        <f t="shared" ca="1" si="60"/>
        <v>0</v>
      </c>
      <c r="V309" s="117">
        <f t="shared" ca="1" si="61"/>
        <v>0</v>
      </c>
      <c r="W309" s="117">
        <f t="shared" ca="1" si="62"/>
        <v>0</v>
      </c>
      <c r="X309" s="117" t="str">
        <f t="shared" ca="1" si="63"/>
        <v/>
      </c>
      <c r="Y309" s="97">
        <f t="shared" ca="1" si="64"/>
        <v>0</v>
      </c>
      <c r="Z309" s="97">
        <f t="shared" ca="1" si="65"/>
        <v>0</v>
      </c>
      <c r="AA309" s="97">
        <f ca="1">IF(AND(N309,P309,K309&gt;项目信息!$C$18),INT((IF(Q309,L309,K309)-项目信息!$C$18)/30)+1,0)</f>
        <v>0</v>
      </c>
      <c r="AB309" s="97" t="str">
        <f ca="1">IF(N309,WEEKNUM(IF(L309&lt;&gt;"",L309,IF(K309&lt;&gt;"",K309,J309)-项目信息!$C$18)+1),"")</f>
        <v/>
      </c>
      <c r="AC309" s="97" t="str">
        <f ca="1">IFERROR(VLOOKUP(VLOOKUP(G309,内部通讯录!$B:$F,5,FALSE),项目参数!$I$14:$J$21,2,FALSE),"")</f>
        <v/>
      </c>
      <c r="AD309" s="97" t="str">
        <f ca="1">IF($N309,$AC309*V309/项目参数!$J$29,"")</f>
        <v/>
      </c>
      <c r="AE309" s="97" t="str">
        <f ca="1">IF($N309,$AC309*W309/项目参数!$J$29,"")</f>
        <v/>
      </c>
      <c r="AF309" s="99" t="str">
        <f ca="1">IF(OR('临-间接'!S309=0,'临-间接'!S309="(空白)"),"",'临-间接'!S309)</f>
        <v/>
      </c>
      <c r="AG309" s="34" t="str">
        <f ca="1">IF(P309,IF(L309&lt;&gt;"", L309, IF(OR(I309="暂停",I309="取消"), IFERROR(WORKDAY.INTL($K309,$M309*$H309,1,项目参数!$B$2:$B$200),WORKDAY($K309,$M309*$H309,1)),TODAY())),"")</f>
        <v/>
      </c>
      <c r="AH309">
        <f ca="1">IF(AND(N309,P309),IF('临-间接'!T309="(空白)",0,'临-间接'!T309),0)</f>
        <v>0</v>
      </c>
      <c r="AI309" s="34" t="str">
        <f ca="1">IF($N309,VLOOKUP($B309,项目阶段与里程碑!$B:$E,3,FALSE),"")</f>
        <v/>
      </c>
      <c r="AJ309" s="34" t="str">
        <f ca="1">IF($N309,VLOOKUP($B309,项目阶段与里程碑!$B:$E,4,FALSE),"")</f>
        <v/>
      </c>
      <c r="AK309" s="34" t="str">
        <f t="shared" ca="1" si="66"/>
        <v/>
      </c>
      <c r="AL309" s="92" t="str">
        <f ca="1">IF($AK309&lt;&gt;"",IFERROR(NETWORKDAYS.INTL($AI309,$AK309,1,项目参数!$B$2:$B$200),NETWORKDAYS($AI309,$AK309,1)),"")</f>
        <v/>
      </c>
      <c r="AM309" s="92" t="str">
        <f ca="1">IF(K309&lt;&gt;"",IFERROR(NETWORKDAYS.INTL($AI309,$K309,1,项目参数!$B$2:$B$200),NETWORKDAYS($AI309,$K309,1)),"")</f>
        <v/>
      </c>
      <c r="AN309" s="92" t="str">
        <f ca="1">IF(L309&lt;&gt;"",IFERROR(NETWORKDAYS.INTL($AI309,$L309,1,项目参数!$B$2:$B$200),NETWORKDAYS($AI309,$L309,1)),"")</f>
        <v/>
      </c>
    </row>
    <row r="310" spans="1:40">
      <c r="A310">
        <f ca="1">IF('临-间接'!F310="(空白)","",'临-间接'!F310)</f>
        <v>0</v>
      </c>
      <c r="B310">
        <f ca="1">IF('临-间接'!G310="(空白)","",'临-间接'!G310)</f>
        <v>0</v>
      </c>
      <c r="C310">
        <f ca="1">IF('临-间接'!I310="(空白)","",'临-间接'!I310)</f>
        <v>0</v>
      </c>
      <c r="D310">
        <f ca="1">IF('临-间接'!J310="(空白)","",'临-间接'!J310)</f>
        <v>0</v>
      </c>
      <c r="E310">
        <f ca="1">IF('临-间接'!K310="(空白)","",'临-间接'!K310)</f>
        <v>0</v>
      </c>
      <c r="F310">
        <f ca="1">IF('临-间接'!H310="(空白)","",'临-间接'!H310)</f>
        <v>0</v>
      </c>
      <c r="G310">
        <f ca="1">IF('临-间接'!L310="(空白)","",'临-间接'!L310)</f>
        <v>0</v>
      </c>
      <c r="H310">
        <f ca="1">IF('临-间接'!M310="(空白)",0,'临-间接'!M310)</f>
        <v>0</v>
      </c>
      <c r="I310" t="str">
        <f ca="1">IF(OR('临-间接'!R310=0,'临-间接'!R310="(空白)"),"",'临-间接'!R310)</f>
        <v/>
      </c>
      <c r="J310" s="34" t="str">
        <f ca="1">IF(OR('临-间接'!N310=0,'临-间接'!N310="(空白)"),"",'临-间接'!N310)</f>
        <v/>
      </c>
      <c r="K310" s="34" t="str">
        <f ca="1">IF(OR('临-间接'!O310=0,'临-间接'!O310="(空白)"),"",'临-间接'!O310)</f>
        <v/>
      </c>
      <c r="L310" s="34" t="str">
        <f ca="1">IF(OR('临-间接'!P310=0,'临-间接'!P310="(空白)"),"",'临-间接'!P310)</f>
        <v/>
      </c>
      <c r="M310">
        <f ca="1">IF('临-间接'!Q310="(空白)",0,'临-间接'!Q310)</f>
        <v>0</v>
      </c>
      <c r="N310" s="97" t="b">
        <f t="shared" ca="1" si="54"/>
        <v>0</v>
      </c>
      <c r="O310" s="97" t="b">
        <f t="shared" ca="1" si="55"/>
        <v>0</v>
      </c>
      <c r="P310" s="97" t="b">
        <f t="shared" ca="1" si="56"/>
        <v>0</v>
      </c>
      <c r="Q310" s="97" t="b">
        <f t="shared" ca="1" si="57"/>
        <v>0</v>
      </c>
      <c r="R310" s="97" t="b">
        <f t="shared" ca="1" si="58"/>
        <v>0</v>
      </c>
      <c r="S310" s="97" t="str">
        <f t="shared" ca="1" si="59"/>
        <v>未开始</v>
      </c>
      <c r="T310" s="97">
        <f ca="1">IF(AND(N310,P310,NOT(Q310)),NETWORKDAYS(K310,AG310,项目参数!$B$2:$B$200),0)</f>
        <v>0</v>
      </c>
      <c r="U310" s="98">
        <f t="shared" ca="1" si="60"/>
        <v>0</v>
      </c>
      <c r="V310" s="117">
        <f t="shared" ca="1" si="61"/>
        <v>0</v>
      </c>
      <c r="W310" s="117">
        <f t="shared" ca="1" si="62"/>
        <v>0</v>
      </c>
      <c r="X310" s="117" t="str">
        <f t="shared" ca="1" si="63"/>
        <v/>
      </c>
      <c r="Y310" s="97">
        <f t="shared" ca="1" si="64"/>
        <v>0</v>
      </c>
      <c r="Z310" s="97">
        <f t="shared" ca="1" si="65"/>
        <v>0</v>
      </c>
      <c r="AA310" s="97">
        <f ca="1">IF(AND(N310,P310,K310&gt;项目信息!$C$18),INT((IF(Q310,L310,K310)-项目信息!$C$18)/30)+1,0)</f>
        <v>0</v>
      </c>
      <c r="AB310" s="97" t="str">
        <f ca="1">IF(N310,WEEKNUM(IF(L310&lt;&gt;"",L310,IF(K310&lt;&gt;"",K310,J310)-项目信息!$C$18)+1),"")</f>
        <v/>
      </c>
      <c r="AC310" s="97" t="str">
        <f ca="1">IFERROR(VLOOKUP(VLOOKUP(G310,内部通讯录!$B:$F,5,FALSE),项目参数!$I$14:$J$21,2,FALSE),"")</f>
        <v/>
      </c>
      <c r="AD310" s="97" t="str">
        <f ca="1">IF($N310,$AC310*V310/项目参数!$J$29,"")</f>
        <v/>
      </c>
      <c r="AE310" s="97" t="str">
        <f ca="1">IF($N310,$AC310*W310/项目参数!$J$29,"")</f>
        <v/>
      </c>
      <c r="AF310" s="99" t="str">
        <f ca="1">IF(OR('临-间接'!S310=0,'临-间接'!S310="(空白)"),"",'临-间接'!S310)</f>
        <v/>
      </c>
      <c r="AG310" s="34" t="str">
        <f ca="1">IF(P310,IF(L310&lt;&gt;"", L310, IF(OR(I310="暂停",I310="取消"), IFERROR(WORKDAY.INTL($K310,$M310*$H310,1,项目参数!$B$2:$B$200),WORKDAY($K310,$M310*$H310,1)),TODAY())),"")</f>
        <v/>
      </c>
      <c r="AH310">
        <f ca="1">IF(AND(N310,P310),IF('临-间接'!T310="(空白)",0,'临-间接'!T310),0)</f>
        <v>0</v>
      </c>
      <c r="AI310" s="34" t="str">
        <f ca="1">IF($N310,VLOOKUP($B310,项目阶段与里程碑!$B:$E,3,FALSE),"")</f>
        <v/>
      </c>
      <c r="AJ310" s="34" t="str">
        <f ca="1">IF($N310,VLOOKUP($B310,项目阶段与里程碑!$B:$E,4,FALSE),"")</f>
        <v/>
      </c>
      <c r="AK310" s="34" t="str">
        <f t="shared" ca="1" si="66"/>
        <v/>
      </c>
      <c r="AL310" s="92" t="str">
        <f ca="1">IF($AK310&lt;&gt;"",IFERROR(NETWORKDAYS.INTL($AI310,$AK310,1,项目参数!$B$2:$B$200),NETWORKDAYS($AI310,$AK310,1)),"")</f>
        <v/>
      </c>
      <c r="AM310" s="92" t="str">
        <f ca="1">IF(K310&lt;&gt;"",IFERROR(NETWORKDAYS.INTL($AI310,$K310,1,项目参数!$B$2:$B$200),NETWORKDAYS($AI310,$K310,1)),"")</f>
        <v/>
      </c>
      <c r="AN310" s="92" t="str">
        <f ca="1">IF(L310&lt;&gt;"",IFERROR(NETWORKDAYS.INTL($AI310,$L310,1,项目参数!$B$2:$B$200),NETWORKDAYS($AI310,$L310,1)),"")</f>
        <v/>
      </c>
    </row>
    <row r="311" spans="1:40">
      <c r="A311">
        <f ca="1">IF('临-间接'!F311="(空白)","",'临-间接'!F311)</f>
        <v>0</v>
      </c>
      <c r="B311">
        <f ca="1">IF('临-间接'!G311="(空白)","",'临-间接'!G311)</f>
        <v>0</v>
      </c>
      <c r="C311">
        <f ca="1">IF('临-间接'!I311="(空白)","",'临-间接'!I311)</f>
        <v>0</v>
      </c>
      <c r="D311">
        <f ca="1">IF('临-间接'!J311="(空白)","",'临-间接'!J311)</f>
        <v>0</v>
      </c>
      <c r="E311">
        <f ca="1">IF('临-间接'!K311="(空白)","",'临-间接'!K311)</f>
        <v>0</v>
      </c>
      <c r="F311">
        <f ca="1">IF('临-间接'!H311="(空白)","",'临-间接'!H311)</f>
        <v>0</v>
      </c>
      <c r="G311">
        <f ca="1">IF('临-间接'!L311="(空白)","",'临-间接'!L311)</f>
        <v>0</v>
      </c>
      <c r="H311">
        <f ca="1">IF('临-间接'!M311="(空白)",0,'临-间接'!M311)</f>
        <v>0</v>
      </c>
      <c r="I311" t="str">
        <f ca="1">IF(OR('临-间接'!R311=0,'临-间接'!R311="(空白)"),"",'临-间接'!R311)</f>
        <v/>
      </c>
      <c r="J311" s="34" t="str">
        <f ca="1">IF(OR('临-间接'!N311=0,'临-间接'!N311="(空白)"),"",'临-间接'!N311)</f>
        <v/>
      </c>
      <c r="K311" s="34" t="str">
        <f ca="1">IF(OR('临-间接'!O311=0,'临-间接'!O311="(空白)"),"",'临-间接'!O311)</f>
        <v/>
      </c>
      <c r="L311" s="34" t="str">
        <f ca="1">IF(OR('临-间接'!P311=0,'临-间接'!P311="(空白)"),"",'临-间接'!P311)</f>
        <v/>
      </c>
      <c r="M311">
        <f ca="1">IF('临-间接'!Q311="(空白)",0,'临-间接'!Q311)</f>
        <v>0</v>
      </c>
      <c r="N311" s="97" t="b">
        <f t="shared" ca="1" si="54"/>
        <v>0</v>
      </c>
      <c r="O311" s="97" t="b">
        <f t="shared" ca="1" si="55"/>
        <v>0</v>
      </c>
      <c r="P311" s="97" t="b">
        <f t="shared" ca="1" si="56"/>
        <v>0</v>
      </c>
      <c r="Q311" s="97" t="b">
        <f t="shared" ca="1" si="57"/>
        <v>0</v>
      </c>
      <c r="R311" s="97" t="b">
        <f t="shared" ca="1" si="58"/>
        <v>0</v>
      </c>
      <c r="S311" s="97" t="str">
        <f t="shared" ca="1" si="59"/>
        <v>未开始</v>
      </c>
      <c r="T311" s="97">
        <f ca="1">IF(AND(N311,P311,NOT(Q311)),NETWORKDAYS(K311,AG311,项目参数!$B$2:$B$200),0)</f>
        <v>0</v>
      </c>
      <c r="U311" s="98">
        <f t="shared" ca="1" si="60"/>
        <v>0</v>
      </c>
      <c r="V311" s="117">
        <f t="shared" ca="1" si="61"/>
        <v>0</v>
      </c>
      <c r="W311" s="117">
        <f t="shared" ca="1" si="62"/>
        <v>0</v>
      </c>
      <c r="X311" s="117" t="str">
        <f t="shared" ca="1" si="63"/>
        <v/>
      </c>
      <c r="Y311" s="97">
        <f t="shared" ca="1" si="64"/>
        <v>0</v>
      </c>
      <c r="Z311" s="97">
        <f t="shared" ca="1" si="65"/>
        <v>0</v>
      </c>
      <c r="AA311" s="97">
        <f ca="1">IF(AND(N311,P311,K311&gt;项目信息!$C$18),INT((IF(Q311,L311,K311)-项目信息!$C$18)/30)+1,0)</f>
        <v>0</v>
      </c>
      <c r="AB311" s="97" t="str">
        <f ca="1">IF(N311,WEEKNUM(IF(L311&lt;&gt;"",L311,IF(K311&lt;&gt;"",K311,J311)-项目信息!$C$18)+1),"")</f>
        <v/>
      </c>
      <c r="AC311" s="97" t="str">
        <f ca="1">IFERROR(VLOOKUP(VLOOKUP(G311,内部通讯录!$B:$F,5,FALSE),项目参数!$I$14:$J$21,2,FALSE),"")</f>
        <v/>
      </c>
      <c r="AD311" s="97" t="str">
        <f ca="1">IF($N311,$AC311*V311/项目参数!$J$29,"")</f>
        <v/>
      </c>
      <c r="AE311" s="97" t="str">
        <f ca="1">IF($N311,$AC311*W311/项目参数!$J$29,"")</f>
        <v/>
      </c>
      <c r="AF311" s="99" t="str">
        <f ca="1">IF(OR('临-间接'!S311=0,'临-间接'!S311="(空白)"),"",'临-间接'!S311)</f>
        <v/>
      </c>
      <c r="AG311" s="34" t="str">
        <f ca="1">IF(P311,IF(L311&lt;&gt;"", L311, IF(OR(I311="暂停",I311="取消"), IFERROR(WORKDAY.INTL($K311,$M311*$H311,1,项目参数!$B$2:$B$200),WORKDAY($K311,$M311*$H311,1)),TODAY())),"")</f>
        <v/>
      </c>
      <c r="AH311">
        <f ca="1">IF(AND(N311,P311),IF('临-间接'!T311="(空白)",0,'临-间接'!T311),0)</f>
        <v>0</v>
      </c>
      <c r="AI311" s="34" t="str">
        <f ca="1">IF($N311,VLOOKUP($B311,项目阶段与里程碑!$B:$E,3,FALSE),"")</f>
        <v/>
      </c>
      <c r="AJ311" s="34" t="str">
        <f ca="1">IF($N311,VLOOKUP($B311,项目阶段与里程碑!$B:$E,4,FALSE),"")</f>
        <v/>
      </c>
      <c r="AK311" s="34" t="str">
        <f t="shared" ca="1" si="66"/>
        <v/>
      </c>
      <c r="AL311" s="92" t="str">
        <f ca="1">IF($AK311&lt;&gt;"",IFERROR(NETWORKDAYS.INTL($AI311,$AK311,1,项目参数!$B$2:$B$200),NETWORKDAYS($AI311,$AK311,1)),"")</f>
        <v/>
      </c>
      <c r="AM311" s="92" t="str">
        <f ca="1">IF(K311&lt;&gt;"",IFERROR(NETWORKDAYS.INTL($AI311,$K311,1,项目参数!$B$2:$B$200),NETWORKDAYS($AI311,$K311,1)),"")</f>
        <v/>
      </c>
      <c r="AN311" s="92" t="str">
        <f ca="1">IF(L311&lt;&gt;"",IFERROR(NETWORKDAYS.INTL($AI311,$L311,1,项目参数!$B$2:$B$200),NETWORKDAYS($AI311,$L311,1)),"")</f>
        <v/>
      </c>
    </row>
    <row r="312" spans="1:40">
      <c r="A312">
        <f ca="1">IF('临-间接'!F312="(空白)","",'临-间接'!F312)</f>
        <v>0</v>
      </c>
      <c r="B312">
        <f ca="1">IF('临-间接'!G312="(空白)","",'临-间接'!G312)</f>
        <v>0</v>
      </c>
      <c r="C312">
        <f ca="1">IF('临-间接'!I312="(空白)","",'临-间接'!I312)</f>
        <v>0</v>
      </c>
      <c r="D312">
        <f ca="1">IF('临-间接'!J312="(空白)","",'临-间接'!J312)</f>
        <v>0</v>
      </c>
      <c r="E312">
        <f ca="1">IF('临-间接'!K312="(空白)","",'临-间接'!K312)</f>
        <v>0</v>
      </c>
      <c r="F312">
        <f ca="1">IF('临-间接'!H312="(空白)","",'临-间接'!H312)</f>
        <v>0</v>
      </c>
      <c r="G312">
        <f ca="1">IF('临-间接'!L312="(空白)","",'临-间接'!L312)</f>
        <v>0</v>
      </c>
      <c r="H312">
        <f ca="1">IF('临-间接'!M312="(空白)",0,'临-间接'!M312)</f>
        <v>0</v>
      </c>
      <c r="I312" t="str">
        <f ca="1">IF(OR('临-间接'!R312=0,'临-间接'!R312="(空白)"),"",'临-间接'!R312)</f>
        <v/>
      </c>
      <c r="J312" s="34" t="str">
        <f ca="1">IF(OR('临-间接'!N312=0,'临-间接'!N312="(空白)"),"",'临-间接'!N312)</f>
        <v/>
      </c>
      <c r="K312" s="34" t="str">
        <f ca="1">IF(OR('临-间接'!O312=0,'临-间接'!O312="(空白)"),"",'临-间接'!O312)</f>
        <v/>
      </c>
      <c r="L312" s="34" t="str">
        <f ca="1">IF(OR('临-间接'!P312=0,'临-间接'!P312="(空白)"),"",'临-间接'!P312)</f>
        <v/>
      </c>
      <c r="M312">
        <f ca="1">IF('临-间接'!Q312="(空白)",0,'临-间接'!Q312)</f>
        <v>0</v>
      </c>
      <c r="N312" s="97" t="b">
        <f t="shared" ca="1" si="54"/>
        <v>0</v>
      </c>
      <c r="O312" s="97" t="b">
        <f t="shared" ca="1" si="55"/>
        <v>0</v>
      </c>
      <c r="P312" s="97" t="b">
        <f t="shared" ca="1" si="56"/>
        <v>0</v>
      </c>
      <c r="Q312" s="97" t="b">
        <f t="shared" ca="1" si="57"/>
        <v>0</v>
      </c>
      <c r="R312" s="97" t="b">
        <f t="shared" ca="1" si="58"/>
        <v>0</v>
      </c>
      <c r="S312" s="97" t="str">
        <f t="shared" ca="1" si="59"/>
        <v>未开始</v>
      </c>
      <c r="T312" s="97">
        <f ca="1">IF(AND(N312,P312,NOT(Q312)),NETWORKDAYS(K312,AG312,项目参数!$B$2:$B$200),0)</f>
        <v>0</v>
      </c>
      <c r="U312" s="98">
        <f t="shared" ca="1" si="60"/>
        <v>0</v>
      </c>
      <c r="V312" s="117">
        <f t="shared" ca="1" si="61"/>
        <v>0</v>
      </c>
      <c r="W312" s="117">
        <f t="shared" ca="1" si="62"/>
        <v>0</v>
      </c>
      <c r="X312" s="117" t="str">
        <f t="shared" ca="1" si="63"/>
        <v/>
      </c>
      <c r="Y312" s="97">
        <f t="shared" ca="1" si="64"/>
        <v>0</v>
      </c>
      <c r="Z312" s="97">
        <f t="shared" ca="1" si="65"/>
        <v>0</v>
      </c>
      <c r="AA312" s="97">
        <f ca="1">IF(AND(N312,P312,K312&gt;项目信息!$C$18),INT((IF(Q312,L312,K312)-项目信息!$C$18)/30)+1,0)</f>
        <v>0</v>
      </c>
      <c r="AB312" s="97" t="str">
        <f ca="1">IF(N312,WEEKNUM(IF(L312&lt;&gt;"",L312,IF(K312&lt;&gt;"",K312,J312)-项目信息!$C$18)+1),"")</f>
        <v/>
      </c>
      <c r="AC312" s="97" t="str">
        <f ca="1">IFERROR(VLOOKUP(VLOOKUP(G312,内部通讯录!$B:$F,5,FALSE),项目参数!$I$14:$J$21,2,FALSE),"")</f>
        <v/>
      </c>
      <c r="AD312" s="97" t="str">
        <f ca="1">IF($N312,$AC312*V312/项目参数!$J$29,"")</f>
        <v/>
      </c>
      <c r="AE312" s="97" t="str">
        <f ca="1">IF($N312,$AC312*W312/项目参数!$J$29,"")</f>
        <v/>
      </c>
      <c r="AF312" s="99" t="str">
        <f ca="1">IF(OR('临-间接'!S312=0,'临-间接'!S312="(空白)"),"",'临-间接'!S312)</f>
        <v/>
      </c>
      <c r="AG312" s="34" t="str">
        <f ca="1">IF(P312,IF(L312&lt;&gt;"", L312, IF(OR(I312="暂停",I312="取消"), IFERROR(WORKDAY.INTL($K312,$M312*$H312,1,项目参数!$B$2:$B$200),WORKDAY($K312,$M312*$H312,1)),TODAY())),"")</f>
        <v/>
      </c>
      <c r="AH312">
        <f ca="1">IF(AND(N312,P312),IF('临-间接'!T312="(空白)",0,'临-间接'!T312),0)</f>
        <v>0</v>
      </c>
      <c r="AI312" s="34" t="str">
        <f ca="1">IF($N312,VLOOKUP($B312,项目阶段与里程碑!$B:$E,3,FALSE),"")</f>
        <v/>
      </c>
      <c r="AJ312" s="34" t="str">
        <f ca="1">IF($N312,VLOOKUP($B312,项目阶段与里程碑!$B:$E,4,FALSE),"")</f>
        <v/>
      </c>
      <c r="AK312" s="34" t="str">
        <f t="shared" ca="1" si="66"/>
        <v/>
      </c>
      <c r="AL312" s="92" t="str">
        <f ca="1">IF($AK312&lt;&gt;"",IFERROR(NETWORKDAYS.INTL($AI312,$AK312,1,项目参数!$B$2:$B$200),NETWORKDAYS($AI312,$AK312,1)),"")</f>
        <v/>
      </c>
      <c r="AM312" s="92" t="str">
        <f ca="1">IF(K312&lt;&gt;"",IFERROR(NETWORKDAYS.INTL($AI312,$K312,1,项目参数!$B$2:$B$200),NETWORKDAYS($AI312,$K312,1)),"")</f>
        <v/>
      </c>
      <c r="AN312" s="92" t="str">
        <f ca="1">IF(L312&lt;&gt;"",IFERROR(NETWORKDAYS.INTL($AI312,$L312,1,项目参数!$B$2:$B$200),NETWORKDAYS($AI312,$L312,1)),"")</f>
        <v/>
      </c>
    </row>
    <row r="313" spans="1:40">
      <c r="A313">
        <f ca="1">IF('临-间接'!F313="(空白)","",'临-间接'!F313)</f>
        <v>0</v>
      </c>
      <c r="B313">
        <f ca="1">IF('临-间接'!G313="(空白)","",'临-间接'!G313)</f>
        <v>0</v>
      </c>
      <c r="C313">
        <f ca="1">IF('临-间接'!I313="(空白)","",'临-间接'!I313)</f>
        <v>0</v>
      </c>
      <c r="D313">
        <f ca="1">IF('临-间接'!J313="(空白)","",'临-间接'!J313)</f>
        <v>0</v>
      </c>
      <c r="E313">
        <f ca="1">IF('临-间接'!K313="(空白)","",'临-间接'!K313)</f>
        <v>0</v>
      </c>
      <c r="F313">
        <f ca="1">IF('临-间接'!H313="(空白)","",'临-间接'!H313)</f>
        <v>0</v>
      </c>
      <c r="G313">
        <f ca="1">IF('临-间接'!L313="(空白)","",'临-间接'!L313)</f>
        <v>0</v>
      </c>
      <c r="H313">
        <f ca="1">IF('临-间接'!M313="(空白)",0,'临-间接'!M313)</f>
        <v>0</v>
      </c>
      <c r="I313" t="str">
        <f ca="1">IF(OR('临-间接'!R313=0,'临-间接'!R313="(空白)"),"",'临-间接'!R313)</f>
        <v/>
      </c>
      <c r="J313" s="34" t="str">
        <f ca="1">IF(OR('临-间接'!N313=0,'临-间接'!N313="(空白)"),"",'临-间接'!N313)</f>
        <v/>
      </c>
      <c r="K313" s="34" t="str">
        <f ca="1">IF(OR('临-间接'!O313=0,'临-间接'!O313="(空白)"),"",'临-间接'!O313)</f>
        <v/>
      </c>
      <c r="L313" s="34" t="str">
        <f ca="1">IF(OR('临-间接'!P313=0,'临-间接'!P313="(空白)"),"",'临-间接'!P313)</f>
        <v/>
      </c>
      <c r="M313">
        <f ca="1">IF('临-间接'!Q313="(空白)",0,'临-间接'!Q313)</f>
        <v>0</v>
      </c>
      <c r="N313" s="97" t="b">
        <f t="shared" ca="1" si="54"/>
        <v>0</v>
      </c>
      <c r="O313" s="97" t="b">
        <f t="shared" ca="1" si="55"/>
        <v>0</v>
      </c>
      <c r="P313" s="97" t="b">
        <f t="shared" ca="1" si="56"/>
        <v>0</v>
      </c>
      <c r="Q313" s="97" t="b">
        <f t="shared" ca="1" si="57"/>
        <v>0</v>
      </c>
      <c r="R313" s="97" t="b">
        <f t="shared" ca="1" si="58"/>
        <v>0</v>
      </c>
      <c r="S313" s="97" t="str">
        <f t="shared" ca="1" si="59"/>
        <v>未开始</v>
      </c>
      <c r="T313" s="97">
        <f ca="1">IF(AND(N313,P313,NOT(Q313)),NETWORKDAYS(K313,AG313,项目参数!$B$2:$B$200),0)</f>
        <v>0</v>
      </c>
      <c r="U313" s="98">
        <f t="shared" ca="1" si="60"/>
        <v>0</v>
      </c>
      <c r="V313" s="117">
        <f t="shared" ca="1" si="61"/>
        <v>0</v>
      </c>
      <c r="W313" s="117">
        <f t="shared" ca="1" si="62"/>
        <v>0</v>
      </c>
      <c r="X313" s="117" t="str">
        <f t="shared" ca="1" si="63"/>
        <v/>
      </c>
      <c r="Y313" s="97">
        <f t="shared" ca="1" si="64"/>
        <v>0</v>
      </c>
      <c r="Z313" s="97">
        <f t="shared" ca="1" si="65"/>
        <v>0</v>
      </c>
      <c r="AA313" s="97">
        <f ca="1">IF(AND(N313,P313,K313&gt;项目信息!$C$18),INT((IF(Q313,L313,K313)-项目信息!$C$18)/30)+1,0)</f>
        <v>0</v>
      </c>
      <c r="AB313" s="97" t="str">
        <f ca="1">IF(N313,WEEKNUM(IF(L313&lt;&gt;"",L313,IF(K313&lt;&gt;"",K313,J313)-项目信息!$C$18)+1),"")</f>
        <v/>
      </c>
      <c r="AC313" s="97" t="str">
        <f ca="1">IFERROR(VLOOKUP(VLOOKUP(G313,内部通讯录!$B:$F,5,FALSE),项目参数!$I$14:$J$21,2,FALSE),"")</f>
        <v/>
      </c>
      <c r="AD313" s="97" t="str">
        <f ca="1">IF($N313,$AC313*V313/项目参数!$J$29,"")</f>
        <v/>
      </c>
      <c r="AE313" s="97" t="str">
        <f ca="1">IF($N313,$AC313*W313/项目参数!$J$29,"")</f>
        <v/>
      </c>
      <c r="AF313" s="99" t="str">
        <f ca="1">IF(OR('临-间接'!S313=0,'临-间接'!S313="(空白)"),"",'临-间接'!S313)</f>
        <v/>
      </c>
      <c r="AG313" s="34" t="str">
        <f ca="1">IF(P313,IF(L313&lt;&gt;"", L313, IF(OR(I313="暂停",I313="取消"), IFERROR(WORKDAY.INTL($K313,$M313*$H313,1,项目参数!$B$2:$B$200),WORKDAY($K313,$M313*$H313,1)),TODAY())),"")</f>
        <v/>
      </c>
      <c r="AH313">
        <f ca="1">IF(AND(N313,P313),IF('临-间接'!T313="(空白)",0,'临-间接'!T313),0)</f>
        <v>0</v>
      </c>
      <c r="AI313" s="34" t="str">
        <f ca="1">IF($N313,VLOOKUP($B313,项目阶段与里程碑!$B:$E,3,FALSE),"")</f>
        <v/>
      </c>
      <c r="AJ313" s="34" t="str">
        <f ca="1">IF($N313,VLOOKUP($B313,项目阶段与里程碑!$B:$E,4,FALSE),"")</f>
        <v/>
      </c>
      <c r="AK313" s="34" t="str">
        <f t="shared" ca="1" si="66"/>
        <v/>
      </c>
      <c r="AL313" s="92" t="str">
        <f ca="1">IF($AK313&lt;&gt;"",IFERROR(NETWORKDAYS.INTL($AI313,$AK313,1,项目参数!$B$2:$B$200),NETWORKDAYS($AI313,$AK313,1)),"")</f>
        <v/>
      </c>
      <c r="AM313" s="92" t="str">
        <f ca="1">IF(K313&lt;&gt;"",IFERROR(NETWORKDAYS.INTL($AI313,$K313,1,项目参数!$B$2:$B$200),NETWORKDAYS($AI313,$K313,1)),"")</f>
        <v/>
      </c>
      <c r="AN313" s="92" t="str">
        <f ca="1">IF(L313&lt;&gt;"",IFERROR(NETWORKDAYS.INTL($AI313,$L313,1,项目参数!$B$2:$B$200),NETWORKDAYS($AI313,$L313,1)),"")</f>
        <v/>
      </c>
    </row>
    <row r="314" spans="1:40">
      <c r="A314">
        <f ca="1">IF('临-间接'!F314="(空白)","",'临-间接'!F314)</f>
        <v>0</v>
      </c>
      <c r="B314">
        <f ca="1">IF('临-间接'!G314="(空白)","",'临-间接'!G314)</f>
        <v>0</v>
      </c>
      <c r="C314">
        <f ca="1">IF('临-间接'!I314="(空白)","",'临-间接'!I314)</f>
        <v>0</v>
      </c>
      <c r="D314">
        <f ca="1">IF('临-间接'!J314="(空白)","",'临-间接'!J314)</f>
        <v>0</v>
      </c>
      <c r="E314">
        <f ca="1">IF('临-间接'!K314="(空白)","",'临-间接'!K314)</f>
        <v>0</v>
      </c>
      <c r="F314">
        <f ca="1">IF('临-间接'!H314="(空白)","",'临-间接'!H314)</f>
        <v>0</v>
      </c>
      <c r="G314">
        <f ca="1">IF('临-间接'!L314="(空白)","",'临-间接'!L314)</f>
        <v>0</v>
      </c>
      <c r="H314">
        <f ca="1">IF('临-间接'!M314="(空白)",0,'临-间接'!M314)</f>
        <v>0</v>
      </c>
      <c r="I314" t="str">
        <f ca="1">IF(OR('临-间接'!R314=0,'临-间接'!R314="(空白)"),"",'临-间接'!R314)</f>
        <v/>
      </c>
      <c r="J314" s="34" t="str">
        <f ca="1">IF(OR('临-间接'!N314=0,'临-间接'!N314="(空白)"),"",'临-间接'!N314)</f>
        <v/>
      </c>
      <c r="K314" s="34" t="str">
        <f ca="1">IF(OR('临-间接'!O314=0,'临-间接'!O314="(空白)"),"",'临-间接'!O314)</f>
        <v/>
      </c>
      <c r="L314" s="34" t="str">
        <f ca="1">IF(OR('临-间接'!P314=0,'临-间接'!P314="(空白)"),"",'临-间接'!P314)</f>
        <v/>
      </c>
      <c r="M314">
        <f ca="1">IF('临-间接'!Q314="(空白)",0,'临-间接'!Q314)</f>
        <v>0</v>
      </c>
      <c r="N314" s="97" t="b">
        <f t="shared" ca="1" si="54"/>
        <v>0</v>
      </c>
      <c r="O314" s="97" t="b">
        <f t="shared" ca="1" si="55"/>
        <v>0</v>
      </c>
      <c r="P314" s="97" t="b">
        <f t="shared" ca="1" si="56"/>
        <v>0</v>
      </c>
      <c r="Q314" s="97" t="b">
        <f t="shared" ca="1" si="57"/>
        <v>0</v>
      </c>
      <c r="R314" s="97" t="b">
        <f t="shared" ca="1" si="58"/>
        <v>0</v>
      </c>
      <c r="S314" s="97" t="str">
        <f t="shared" ca="1" si="59"/>
        <v>未开始</v>
      </c>
      <c r="T314" s="97">
        <f ca="1">IF(AND(N314,P314,NOT(Q314)),NETWORKDAYS(K314,AG314,项目参数!$B$2:$B$200),0)</f>
        <v>0</v>
      </c>
      <c r="U314" s="98">
        <f t="shared" ca="1" si="60"/>
        <v>0</v>
      </c>
      <c r="V314" s="117">
        <f t="shared" ca="1" si="61"/>
        <v>0</v>
      </c>
      <c r="W314" s="117">
        <f t="shared" ca="1" si="62"/>
        <v>0</v>
      </c>
      <c r="X314" s="117" t="str">
        <f t="shared" ca="1" si="63"/>
        <v/>
      </c>
      <c r="Y314" s="97">
        <f t="shared" ca="1" si="64"/>
        <v>0</v>
      </c>
      <c r="Z314" s="97">
        <f t="shared" ca="1" si="65"/>
        <v>0</v>
      </c>
      <c r="AA314" s="97">
        <f ca="1">IF(AND(N314,P314,K314&gt;项目信息!$C$18),INT((IF(Q314,L314,K314)-项目信息!$C$18)/30)+1,0)</f>
        <v>0</v>
      </c>
      <c r="AB314" s="97" t="str">
        <f ca="1">IF(N314,WEEKNUM(IF(L314&lt;&gt;"",L314,IF(K314&lt;&gt;"",K314,J314)-项目信息!$C$18)+1),"")</f>
        <v/>
      </c>
      <c r="AC314" s="97" t="str">
        <f ca="1">IFERROR(VLOOKUP(VLOOKUP(G314,内部通讯录!$B:$F,5,FALSE),项目参数!$I$14:$J$21,2,FALSE),"")</f>
        <v/>
      </c>
      <c r="AD314" s="97" t="str">
        <f ca="1">IF($N314,$AC314*V314/项目参数!$J$29,"")</f>
        <v/>
      </c>
      <c r="AE314" s="97" t="str">
        <f ca="1">IF($N314,$AC314*W314/项目参数!$J$29,"")</f>
        <v/>
      </c>
      <c r="AF314" s="99" t="str">
        <f ca="1">IF(OR('临-间接'!S314=0,'临-间接'!S314="(空白)"),"",'临-间接'!S314)</f>
        <v/>
      </c>
      <c r="AG314" s="34" t="str">
        <f ca="1">IF(P314,IF(L314&lt;&gt;"", L314, IF(OR(I314="暂停",I314="取消"), IFERROR(WORKDAY.INTL($K314,$M314*$H314,1,项目参数!$B$2:$B$200),WORKDAY($K314,$M314*$H314,1)),TODAY())),"")</f>
        <v/>
      </c>
      <c r="AH314">
        <f ca="1">IF(AND(N314,P314),IF('临-间接'!T314="(空白)",0,'临-间接'!T314),0)</f>
        <v>0</v>
      </c>
      <c r="AI314" s="34" t="str">
        <f ca="1">IF($N314,VLOOKUP($B314,项目阶段与里程碑!$B:$E,3,FALSE),"")</f>
        <v/>
      </c>
      <c r="AJ314" s="34" t="str">
        <f ca="1">IF($N314,VLOOKUP($B314,项目阶段与里程碑!$B:$E,4,FALSE),"")</f>
        <v/>
      </c>
      <c r="AK314" s="34" t="str">
        <f t="shared" ca="1" si="66"/>
        <v/>
      </c>
      <c r="AL314" s="92" t="str">
        <f ca="1">IF($AK314&lt;&gt;"",IFERROR(NETWORKDAYS.INTL($AI314,$AK314,1,项目参数!$B$2:$B$200),NETWORKDAYS($AI314,$AK314,1)),"")</f>
        <v/>
      </c>
      <c r="AM314" s="92" t="str">
        <f ca="1">IF(K314&lt;&gt;"",IFERROR(NETWORKDAYS.INTL($AI314,$K314,1,项目参数!$B$2:$B$200),NETWORKDAYS($AI314,$K314,1)),"")</f>
        <v/>
      </c>
      <c r="AN314" s="92" t="str">
        <f ca="1">IF(L314&lt;&gt;"",IFERROR(NETWORKDAYS.INTL($AI314,$L314,1,项目参数!$B$2:$B$200),NETWORKDAYS($AI314,$L314,1)),"")</f>
        <v/>
      </c>
    </row>
    <row r="315" spans="1:40">
      <c r="A315">
        <f ca="1">IF('临-间接'!F315="(空白)","",'临-间接'!F315)</f>
        <v>0</v>
      </c>
      <c r="B315">
        <f ca="1">IF('临-间接'!G315="(空白)","",'临-间接'!G315)</f>
        <v>0</v>
      </c>
      <c r="C315">
        <f ca="1">IF('临-间接'!I315="(空白)","",'临-间接'!I315)</f>
        <v>0</v>
      </c>
      <c r="D315">
        <f ca="1">IF('临-间接'!J315="(空白)","",'临-间接'!J315)</f>
        <v>0</v>
      </c>
      <c r="E315">
        <f ca="1">IF('临-间接'!K315="(空白)","",'临-间接'!K315)</f>
        <v>0</v>
      </c>
      <c r="F315">
        <f ca="1">IF('临-间接'!H315="(空白)","",'临-间接'!H315)</f>
        <v>0</v>
      </c>
      <c r="G315">
        <f ca="1">IF('临-间接'!L315="(空白)","",'临-间接'!L315)</f>
        <v>0</v>
      </c>
      <c r="H315">
        <f ca="1">IF('临-间接'!M315="(空白)",0,'临-间接'!M315)</f>
        <v>0</v>
      </c>
      <c r="I315" t="str">
        <f ca="1">IF(OR('临-间接'!R315=0,'临-间接'!R315="(空白)"),"",'临-间接'!R315)</f>
        <v/>
      </c>
      <c r="J315" s="34" t="str">
        <f ca="1">IF(OR('临-间接'!N315=0,'临-间接'!N315="(空白)"),"",'临-间接'!N315)</f>
        <v/>
      </c>
      <c r="K315" s="34" t="str">
        <f ca="1">IF(OR('临-间接'!O315=0,'临-间接'!O315="(空白)"),"",'临-间接'!O315)</f>
        <v/>
      </c>
      <c r="L315" s="34" t="str">
        <f ca="1">IF(OR('临-间接'!P315=0,'临-间接'!P315="(空白)"),"",'临-间接'!P315)</f>
        <v/>
      </c>
      <c r="M315">
        <f ca="1">IF('临-间接'!Q315="(空白)",0,'临-间接'!Q315)</f>
        <v>0</v>
      </c>
      <c r="N315" s="97" t="b">
        <f t="shared" ca="1" si="54"/>
        <v>0</v>
      </c>
      <c r="O315" s="97" t="b">
        <f t="shared" ca="1" si="55"/>
        <v>0</v>
      </c>
      <c r="P315" s="97" t="b">
        <f t="shared" ca="1" si="56"/>
        <v>0</v>
      </c>
      <c r="Q315" s="97" t="b">
        <f t="shared" ca="1" si="57"/>
        <v>0</v>
      </c>
      <c r="R315" s="97" t="b">
        <f t="shared" ca="1" si="58"/>
        <v>0</v>
      </c>
      <c r="S315" s="97" t="str">
        <f t="shared" ca="1" si="59"/>
        <v>未开始</v>
      </c>
      <c r="T315" s="97">
        <f ca="1">IF(AND(N315,P315,NOT(Q315)),NETWORKDAYS(K315,AG315,项目参数!$B$2:$B$200),0)</f>
        <v>0</v>
      </c>
      <c r="U315" s="98">
        <f t="shared" ca="1" si="60"/>
        <v>0</v>
      </c>
      <c r="V315" s="117">
        <f t="shared" ca="1" si="61"/>
        <v>0</v>
      </c>
      <c r="W315" s="117">
        <f t="shared" ca="1" si="62"/>
        <v>0</v>
      </c>
      <c r="X315" s="117" t="str">
        <f t="shared" ca="1" si="63"/>
        <v/>
      </c>
      <c r="Y315" s="97">
        <f t="shared" ca="1" si="64"/>
        <v>0</v>
      </c>
      <c r="Z315" s="97">
        <f t="shared" ca="1" si="65"/>
        <v>0</v>
      </c>
      <c r="AA315" s="97">
        <f ca="1">IF(AND(N315,P315,K315&gt;项目信息!$C$18),INT((IF(Q315,L315,K315)-项目信息!$C$18)/30)+1,0)</f>
        <v>0</v>
      </c>
      <c r="AB315" s="97" t="str">
        <f ca="1">IF(N315,WEEKNUM(IF(L315&lt;&gt;"",L315,IF(K315&lt;&gt;"",K315,J315)-项目信息!$C$18)+1),"")</f>
        <v/>
      </c>
      <c r="AC315" s="97" t="str">
        <f ca="1">IFERROR(VLOOKUP(VLOOKUP(G315,内部通讯录!$B:$F,5,FALSE),项目参数!$I$14:$J$21,2,FALSE),"")</f>
        <v/>
      </c>
      <c r="AD315" s="97" t="str">
        <f ca="1">IF($N315,$AC315*V315/项目参数!$J$29,"")</f>
        <v/>
      </c>
      <c r="AE315" s="97" t="str">
        <f ca="1">IF($N315,$AC315*W315/项目参数!$J$29,"")</f>
        <v/>
      </c>
      <c r="AF315" s="99" t="str">
        <f ca="1">IF(OR('临-间接'!S315=0,'临-间接'!S315="(空白)"),"",'临-间接'!S315)</f>
        <v/>
      </c>
      <c r="AG315" s="34" t="str">
        <f ca="1">IF(P315,IF(L315&lt;&gt;"", L315, IF(OR(I315="暂停",I315="取消"), IFERROR(WORKDAY.INTL($K315,$M315*$H315,1,项目参数!$B$2:$B$200),WORKDAY($K315,$M315*$H315,1)),TODAY())),"")</f>
        <v/>
      </c>
      <c r="AH315">
        <f ca="1">IF(AND(N315,P315),IF('临-间接'!T315="(空白)",0,'临-间接'!T315),0)</f>
        <v>0</v>
      </c>
      <c r="AI315" s="34" t="str">
        <f ca="1">IF($N315,VLOOKUP($B315,项目阶段与里程碑!$B:$E,3,FALSE),"")</f>
        <v/>
      </c>
      <c r="AJ315" s="34" t="str">
        <f ca="1">IF($N315,VLOOKUP($B315,项目阶段与里程碑!$B:$E,4,FALSE),"")</f>
        <v/>
      </c>
      <c r="AK315" s="34" t="str">
        <f t="shared" ca="1" si="66"/>
        <v/>
      </c>
      <c r="AL315" s="92" t="str">
        <f ca="1">IF($AK315&lt;&gt;"",IFERROR(NETWORKDAYS.INTL($AI315,$AK315,1,项目参数!$B$2:$B$200),NETWORKDAYS($AI315,$AK315,1)),"")</f>
        <v/>
      </c>
      <c r="AM315" s="92" t="str">
        <f ca="1">IF(K315&lt;&gt;"",IFERROR(NETWORKDAYS.INTL($AI315,$K315,1,项目参数!$B$2:$B$200),NETWORKDAYS($AI315,$K315,1)),"")</f>
        <v/>
      </c>
      <c r="AN315" s="92" t="str">
        <f ca="1">IF(L315&lt;&gt;"",IFERROR(NETWORKDAYS.INTL($AI315,$L315,1,项目参数!$B$2:$B$200),NETWORKDAYS($AI315,$L315,1)),"")</f>
        <v/>
      </c>
    </row>
    <row r="316" spans="1:40">
      <c r="A316">
        <f ca="1">IF('临-间接'!F316="(空白)","",'临-间接'!F316)</f>
        <v>0</v>
      </c>
      <c r="B316">
        <f ca="1">IF('临-间接'!G316="(空白)","",'临-间接'!G316)</f>
        <v>0</v>
      </c>
      <c r="C316">
        <f ca="1">IF('临-间接'!I316="(空白)","",'临-间接'!I316)</f>
        <v>0</v>
      </c>
      <c r="D316">
        <f ca="1">IF('临-间接'!J316="(空白)","",'临-间接'!J316)</f>
        <v>0</v>
      </c>
      <c r="E316">
        <f ca="1">IF('临-间接'!K316="(空白)","",'临-间接'!K316)</f>
        <v>0</v>
      </c>
      <c r="F316">
        <f ca="1">IF('临-间接'!H316="(空白)","",'临-间接'!H316)</f>
        <v>0</v>
      </c>
      <c r="G316">
        <f ca="1">IF('临-间接'!L316="(空白)","",'临-间接'!L316)</f>
        <v>0</v>
      </c>
      <c r="H316">
        <f ca="1">IF('临-间接'!M316="(空白)",0,'临-间接'!M316)</f>
        <v>0</v>
      </c>
      <c r="I316" t="str">
        <f ca="1">IF(OR('临-间接'!R316=0,'临-间接'!R316="(空白)"),"",'临-间接'!R316)</f>
        <v/>
      </c>
      <c r="J316" s="34" t="str">
        <f ca="1">IF(OR('临-间接'!N316=0,'临-间接'!N316="(空白)"),"",'临-间接'!N316)</f>
        <v/>
      </c>
      <c r="K316" s="34" t="str">
        <f ca="1">IF(OR('临-间接'!O316=0,'临-间接'!O316="(空白)"),"",'临-间接'!O316)</f>
        <v/>
      </c>
      <c r="L316" s="34" t="str">
        <f ca="1">IF(OR('临-间接'!P316=0,'临-间接'!P316="(空白)"),"",'临-间接'!P316)</f>
        <v/>
      </c>
      <c r="M316">
        <f ca="1">IF('临-间接'!Q316="(空白)",0,'临-间接'!Q316)</f>
        <v>0</v>
      </c>
      <c r="N316" s="97" t="b">
        <f t="shared" ca="1" si="54"/>
        <v>0</v>
      </c>
      <c r="O316" s="97" t="b">
        <f t="shared" ca="1" si="55"/>
        <v>0</v>
      </c>
      <c r="P316" s="97" t="b">
        <f t="shared" ca="1" si="56"/>
        <v>0</v>
      </c>
      <c r="Q316" s="97" t="b">
        <f t="shared" ca="1" si="57"/>
        <v>0</v>
      </c>
      <c r="R316" s="97" t="b">
        <f t="shared" ca="1" si="58"/>
        <v>0</v>
      </c>
      <c r="S316" s="97" t="str">
        <f t="shared" ca="1" si="59"/>
        <v>未开始</v>
      </c>
      <c r="T316" s="97">
        <f ca="1">IF(AND(N316,P316,NOT(Q316)),NETWORKDAYS(K316,AG316,项目参数!$B$2:$B$200),0)</f>
        <v>0</v>
      </c>
      <c r="U316" s="98">
        <f t="shared" ca="1" si="60"/>
        <v>0</v>
      </c>
      <c r="V316" s="117">
        <f t="shared" ca="1" si="61"/>
        <v>0</v>
      </c>
      <c r="W316" s="117">
        <f t="shared" ca="1" si="62"/>
        <v>0</v>
      </c>
      <c r="X316" s="117" t="str">
        <f t="shared" ca="1" si="63"/>
        <v/>
      </c>
      <c r="Y316" s="97">
        <f t="shared" ca="1" si="64"/>
        <v>0</v>
      </c>
      <c r="Z316" s="97">
        <f t="shared" ca="1" si="65"/>
        <v>0</v>
      </c>
      <c r="AA316" s="97">
        <f ca="1">IF(AND(N316,P316,K316&gt;项目信息!$C$18),INT((IF(Q316,L316,K316)-项目信息!$C$18)/30)+1,0)</f>
        <v>0</v>
      </c>
      <c r="AB316" s="97" t="str">
        <f ca="1">IF(N316,WEEKNUM(IF(L316&lt;&gt;"",L316,IF(K316&lt;&gt;"",K316,J316)-项目信息!$C$18)+1),"")</f>
        <v/>
      </c>
      <c r="AC316" s="97" t="str">
        <f ca="1">IFERROR(VLOOKUP(VLOOKUP(G316,内部通讯录!$B:$F,5,FALSE),项目参数!$I$14:$J$21,2,FALSE),"")</f>
        <v/>
      </c>
      <c r="AD316" s="97" t="str">
        <f ca="1">IF($N316,$AC316*V316/项目参数!$J$29,"")</f>
        <v/>
      </c>
      <c r="AE316" s="97" t="str">
        <f ca="1">IF($N316,$AC316*W316/项目参数!$J$29,"")</f>
        <v/>
      </c>
      <c r="AF316" s="99" t="str">
        <f ca="1">IF(OR('临-间接'!S316=0,'临-间接'!S316="(空白)"),"",'临-间接'!S316)</f>
        <v/>
      </c>
      <c r="AG316" s="34" t="str">
        <f ca="1">IF(P316,IF(L316&lt;&gt;"", L316, IF(OR(I316="暂停",I316="取消"), IFERROR(WORKDAY.INTL($K316,$M316*$H316,1,项目参数!$B$2:$B$200),WORKDAY($K316,$M316*$H316,1)),TODAY())),"")</f>
        <v/>
      </c>
      <c r="AH316">
        <f ca="1">IF(AND(N316,P316),IF('临-间接'!T316="(空白)",0,'临-间接'!T316),0)</f>
        <v>0</v>
      </c>
      <c r="AI316" s="34" t="str">
        <f ca="1">IF($N316,VLOOKUP($B316,项目阶段与里程碑!$B:$E,3,FALSE),"")</f>
        <v/>
      </c>
      <c r="AJ316" s="34" t="str">
        <f ca="1">IF($N316,VLOOKUP($B316,项目阶段与里程碑!$B:$E,4,FALSE),"")</f>
        <v/>
      </c>
      <c r="AK316" s="34" t="str">
        <f t="shared" ca="1" si="66"/>
        <v/>
      </c>
      <c r="AL316" s="92" t="str">
        <f ca="1">IF($AK316&lt;&gt;"",IFERROR(NETWORKDAYS.INTL($AI316,$AK316,1,项目参数!$B$2:$B$200),NETWORKDAYS($AI316,$AK316,1)),"")</f>
        <v/>
      </c>
      <c r="AM316" s="92" t="str">
        <f ca="1">IF(K316&lt;&gt;"",IFERROR(NETWORKDAYS.INTL($AI316,$K316,1,项目参数!$B$2:$B$200),NETWORKDAYS($AI316,$K316,1)),"")</f>
        <v/>
      </c>
      <c r="AN316" s="92" t="str">
        <f ca="1">IF(L316&lt;&gt;"",IFERROR(NETWORKDAYS.INTL($AI316,$L316,1,项目参数!$B$2:$B$200),NETWORKDAYS($AI316,$L316,1)),"")</f>
        <v/>
      </c>
    </row>
    <row r="317" spans="1:40">
      <c r="A317">
        <f ca="1">IF('临-间接'!F317="(空白)","",'临-间接'!F317)</f>
        <v>0</v>
      </c>
      <c r="B317">
        <f ca="1">IF('临-间接'!G317="(空白)","",'临-间接'!G317)</f>
        <v>0</v>
      </c>
      <c r="C317">
        <f ca="1">IF('临-间接'!I317="(空白)","",'临-间接'!I317)</f>
        <v>0</v>
      </c>
      <c r="D317">
        <f ca="1">IF('临-间接'!J317="(空白)","",'临-间接'!J317)</f>
        <v>0</v>
      </c>
      <c r="E317">
        <f ca="1">IF('临-间接'!K317="(空白)","",'临-间接'!K317)</f>
        <v>0</v>
      </c>
      <c r="F317">
        <f ca="1">IF('临-间接'!H317="(空白)","",'临-间接'!H317)</f>
        <v>0</v>
      </c>
      <c r="G317">
        <f ca="1">IF('临-间接'!L317="(空白)","",'临-间接'!L317)</f>
        <v>0</v>
      </c>
      <c r="H317">
        <f ca="1">IF('临-间接'!M317="(空白)",0,'临-间接'!M317)</f>
        <v>0</v>
      </c>
      <c r="I317" t="str">
        <f ca="1">IF(OR('临-间接'!R317=0,'临-间接'!R317="(空白)"),"",'临-间接'!R317)</f>
        <v/>
      </c>
      <c r="J317" s="34" t="str">
        <f ca="1">IF(OR('临-间接'!N317=0,'临-间接'!N317="(空白)"),"",'临-间接'!N317)</f>
        <v/>
      </c>
      <c r="K317" s="34" t="str">
        <f ca="1">IF(OR('临-间接'!O317=0,'临-间接'!O317="(空白)"),"",'临-间接'!O317)</f>
        <v/>
      </c>
      <c r="L317" s="34" t="str">
        <f ca="1">IF(OR('临-间接'!P317=0,'临-间接'!P317="(空白)"),"",'临-间接'!P317)</f>
        <v/>
      </c>
      <c r="M317">
        <f ca="1">IF('临-间接'!Q317="(空白)",0,'临-间接'!Q317)</f>
        <v>0</v>
      </c>
      <c r="N317" s="97" t="b">
        <f t="shared" ca="1" si="54"/>
        <v>0</v>
      </c>
      <c r="O317" s="97" t="b">
        <f t="shared" ca="1" si="55"/>
        <v>0</v>
      </c>
      <c r="P317" s="97" t="b">
        <f t="shared" ca="1" si="56"/>
        <v>0</v>
      </c>
      <c r="Q317" s="97" t="b">
        <f t="shared" ca="1" si="57"/>
        <v>0</v>
      </c>
      <c r="R317" s="97" t="b">
        <f t="shared" ca="1" si="58"/>
        <v>0</v>
      </c>
      <c r="S317" s="97" t="str">
        <f t="shared" ca="1" si="59"/>
        <v>未开始</v>
      </c>
      <c r="T317" s="97">
        <f ca="1">IF(AND(N317,P317,NOT(Q317)),NETWORKDAYS(K317,AG317,项目参数!$B$2:$B$200),0)</f>
        <v>0</v>
      </c>
      <c r="U317" s="98">
        <f t="shared" ca="1" si="60"/>
        <v>0</v>
      </c>
      <c r="V317" s="117">
        <f t="shared" ca="1" si="61"/>
        <v>0</v>
      </c>
      <c r="W317" s="117">
        <f t="shared" ca="1" si="62"/>
        <v>0</v>
      </c>
      <c r="X317" s="117" t="str">
        <f t="shared" ca="1" si="63"/>
        <v/>
      </c>
      <c r="Y317" s="97">
        <f t="shared" ca="1" si="64"/>
        <v>0</v>
      </c>
      <c r="Z317" s="97">
        <f t="shared" ca="1" si="65"/>
        <v>0</v>
      </c>
      <c r="AA317" s="97">
        <f ca="1">IF(AND(N317,P317,K317&gt;项目信息!$C$18),INT((IF(Q317,L317,K317)-项目信息!$C$18)/30)+1,0)</f>
        <v>0</v>
      </c>
      <c r="AB317" s="97" t="str">
        <f ca="1">IF(N317,WEEKNUM(IF(L317&lt;&gt;"",L317,IF(K317&lt;&gt;"",K317,J317)-项目信息!$C$18)+1),"")</f>
        <v/>
      </c>
      <c r="AC317" s="97" t="str">
        <f ca="1">IFERROR(VLOOKUP(VLOOKUP(G317,内部通讯录!$B:$F,5,FALSE),项目参数!$I$14:$J$21,2,FALSE),"")</f>
        <v/>
      </c>
      <c r="AD317" s="97" t="str">
        <f ca="1">IF($N317,$AC317*V317/项目参数!$J$29,"")</f>
        <v/>
      </c>
      <c r="AE317" s="97" t="str">
        <f ca="1">IF($N317,$AC317*W317/项目参数!$J$29,"")</f>
        <v/>
      </c>
      <c r="AF317" s="99" t="str">
        <f ca="1">IF(OR('临-间接'!S317=0,'临-间接'!S317="(空白)"),"",'临-间接'!S317)</f>
        <v/>
      </c>
      <c r="AG317" s="34" t="str">
        <f ca="1">IF(P317,IF(L317&lt;&gt;"", L317, IF(OR(I317="暂停",I317="取消"), IFERROR(WORKDAY.INTL($K317,$M317*$H317,1,项目参数!$B$2:$B$200),WORKDAY($K317,$M317*$H317,1)),TODAY())),"")</f>
        <v/>
      </c>
      <c r="AH317">
        <f ca="1">IF(AND(N317,P317),IF('临-间接'!T317="(空白)",0,'临-间接'!T317),0)</f>
        <v>0</v>
      </c>
      <c r="AI317" s="34" t="str">
        <f ca="1">IF($N317,VLOOKUP($B317,项目阶段与里程碑!$B:$E,3,FALSE),"")</f>
        <v/>
      </c>
      <c r="AJ317" s="34" t="str">
        <f ca="1">IF($N317,VLOOKUP($B317,项目阶段与里程碑!$B:$E,4,FALSE),"")</f>
        <v/>
      </c>
      <c r="AK317" s="34" t="str">
        <f t="shared" ca="1" si="66"/>
        <v/>
      </c>
      <c r="AL317" s="92" t="str">
        <f ca="1">IF($AK317&lt;&gt;"",IFERROR(NETWORKDAYS.INTL($AI317,$AK317,1,项目参数!$B$2:$B$200),NETWORKDAYS($AI317,$AK317,1)),"")</f>
        <v/>
      </c>
      <c r="AM317" s="92" t="str">
        <f ca="1">IF(K317&lt;&gt;"",IFERROR(NETWORKDAYS.INTL($AI317,$K317,1,项目参数!$B$2:$B$200),NETWORKDAYS($AI317,$K317,1)),"")</f>
        <v/>
      </c>
      <c r="AN317" s="92" t="str">
        <f ca="1">IF(L317&lt;&gt;"",IFERROR(NETWORKDAYS.INTL($AI317,$L317,1,项目参数!$B$2:$B$200),NETWORKDAYS($AI317,$L317,1)),"")</f>
        <v/>
      </c>
    </row>
    <row r="318" spans="1:40">
      <c r="A318">
        <f ca="1">IF('临-间接'!F318="(空白)","",'临-间接'!F318)</f>
        <v>0</v>
      </c>
      <c r="B318">
        <f ca="1">IF('临-间接'!G318="(空白)","",'临-间接'!G318)</f>
        <v>0</v>
      </c>
      <c r="C318">
        <f ca="1">IF('临-间接'!I318="(空白)","",'临-间接'!I318)</f>
        <v>0</v>
      </c>
      <c r="D318">
        <f ca="1">IF('临-间接'!J318="(空白)","",'临-间接'!J318)</f>
        <v>0</v>
      </c>
      <c r="E318">
        <f ca="1">IF('临-间接'!K318="(空白)","",'临-间接'!K318)</f>
        <v>0</v>
      </c>
      <c r="F318">
        <f ca="1">IF('临-间接'!H318="(空白)","",'临-间接'!H318)</f>
        <v>0</v>
      </c>
      <c r="G318">
        <f ca="1">IF('临-间接'!L318="(空白)","",'临-间接'!L318)</f>
        <v>0</v>
      </c>
      <c r="H318">
        <f ca="1">IF('临-间接'!M318="(空白)",0,'临-间接'!M318)</f>
        <v>0</v>
      </c>
      <c r="I318" t="str">
        <f ca="1">IF(OR('临-间接'!R318=0,'临-间接'!R318="(空白)"),"",'临-间接'!R318)</f>
        <v/>
      </c>
      <c r="J318" s="34" t="str">
        <f ca="1">IF(OR('临-间接'!N318=0,'临-间接'!N318="(空白)"),"",'临-间接'!N318)</f>
        <v/>
      </c>
      <c r="K318" s="34" t="str">
        <f ca="1">IF(OR('临-间接'!O318=0,'临-间接'!O318="(空白)"),"",'临-间接'!O318)</f>
        <v/>
      </c>
      <c r="L318" s="34" t="str">
        <f ca="1">IF(OR('临-间接'!P318=0,'临-间接'!P318="(空白)"),"",'临-间接'!P318)</f>
        <v/>
      </c>
      <c r="M318">
        <f ca="1">IF('临-间接'!Q318="(空白)",0,'临-间接'!Q318)</f>
        <v>0</v>
      </c>
      <c r="N318" s="97" t="b">
        <f t="shared" ca="1" si="54"/>
        <v>0</v>
      </c>
      <c r="O318" s="97" t="b">
        <f t="shared" ca="1" si="55"/>
        <v>0</v>
      </c>
      <c r="P318" s="97" t="b">
        <f t="shared" ca="1" si="56"/>
        <v>0</v>
      </c>
      <c r="Q318" s="97" t="b">
        <f t="shared" ca="1" si="57"/>
        <v>0</v>
      </c>
      <c r="R318" s="97" t="b">
        <f t="shared" ca="1" si="58"/>
        <v>0</v>
      </c>
      <c r="S318" s="97" t="str">
        <f t="shared" ca="1" si="59"/>
        <v>未开始</v>
      </c>
      <c r="T318" s="97">
        <f ca="1">IF(AND(N318,P318,NOT(Q318)),NETWORKDAYS(K318,AG318,项目参数!$B$2:$B$200),0)</f>
        <v>0</v>
      </c>
      <c r="U318" s="98">
        <f t="shared" ca="1" si="60"/>
        <v>0</v>
      </c>
      <c r="V318" s="117">
        <f t="shared" ca="1" si="61"/>
        <v>0</v>
      </c>
      <c r="W318" s="117">
        <f t="shared" ca="1" si="62"/>
        <v>0</v>
      </c>
      <c r="X318" s="117" t="str">
        <f t="shared" ca="1" si="63"/>
        <v/>
      </c>
      <c r="Y318" s="97">
        <f t="shared" ca="1" si="64"/>
        <v>0</v>
      </c>
      <c r="Z318" s="97">
        <f t="shared" ca="1" si="65"/>
        <v>0</v>
      </c>
      <c r="AA318" s="97">
        <f ca="1">IF(AND(N318,P318,K318&gt;项目信息!$C$18),INT((IF(Q318,L318,K318)-项目信息!$C$18)/30)+1,0)</f>
        <v>0</v>
      </c>
      <c r="AB318" s="97" t="str">
        <f ca="1">IF(N318,WEEKNUM(IF(L318&lt;&gt;"",L318,IF(K318&lt;&gt;"",K318,J318)-项目信息!$C$18)+1),"")</f>
        <v/>
      </c>
      <c r="AC318" s="97" t="str">
        <f ca="1">IFERROR(VLOOKUP(VLOOKUP(G318,内部通讯录!$B:$F,5,FALSE),项目参数!$I$14:$J$21,2,FALSE),"")</f>
        <v/>
      </c>
      <c r="AD318" s="97" t="str">
        <f ca="1">IF($N318,$AC318*V318/项目参数!$J$29,"")</f>
        <v/>
      </c>
      <c r="AE318" s="97" t="str">
        <f ca="1">IF($N318,$AC318*W318/项目参数!$J$29,"")</f>
        <v/>
      </c>
      <c r="AF318" s="99" t="str">
        <f ca="1">IF(OR('临-间接'!S318=0,'临-间接'!S318="(空白)"),"",'临-间接'!S318)</f>
        <v/>
      </c>
      <c r="AG318" s="34" t="str">
        <f ca="1">IF(P318,IF(L318&lt;&gt;"", L318, IF(OR(I318="暂停",I318="取消"), IFERROR(WORKDAY.INTL($K318,$M318*$H318,1,项目参数!$B$2:$B$200),WORKDAY($K318,$M318*$H318,1)),TODAY())),"")</f>
        <v/>
      </c>
      <c r="AH318">
        <f ca="1">IF(AND(N318,P318),IF('临-间接'!T318="(空白)",0,'临-间接'!T318),0)</f>
        <v>0</v>
      </c>
      <c r="AI318" s="34" t="str">
        <f ca="1">IF($N318,VLOOKUP($B318,项目阶段与里程碑!$B:$E,3,FALSE),"")</f>
        <v/>
      </c>
      <c r="AJ318" s="34" t="str">
        <f ca="1">IF($N318,VLOOKUP($B318,项目阶段与里程碑!$B:$E,4,FALSE),"")</f>
        <v/>
      </c>
      <c r="AK318" s="34" t="str">
        <f t="shared" ca="1" si="66"/>
        <v/>
      </c>
      <c r="AL318" s="92" t="str">
        <f ca="1">IF($AK318&lt;&gt;"",IFERROR(NETWORKDAYS.INTL($AI318,$AK318,1,项目参数!$B$2:$B$200),NETWORKDAYS($AI318,$AK318,1)),"")</f>
        <v/>
      </c>
      <c r="AM318" s="92" t="str">
        <f ca="1">IF(K318&lt;&gt;"",IFERROR(NETWORKDAYS.INTL($AI318,$K318,1,项目参数!$B$2:$B$200),NETWORKDAYS($AI318,$K318,1)),"")</f>
        <v/>
      </c>
      <c r="AN318" s="92" t="str">
        <f ca="1">IF(L318&lt;&gt;"",IFERROR(NETWORKDAYS.INTL($AI318,$L318,1,项目参数!$B$2:$B$200),NETWORKDAYS($AI318,$L318,1)),"")</f>
        <v/>
      </c>
    </row>
    <row r="319" spans="1:40">
      <c r="A319">
        <f ca="1">IF('临-间接'!F319="(空白)","",'临-间接'!F319)</f>
        <v>0</v>
      </c>
      <c r="B319">
        <f ca="1">IF('临-间接'!G319="(空白)","",'临-间接'!G319)</f>
        <v>0</v>
      </c>
      <c r="C319">
        <f ca="1">IF('临-间接'!I319="(空白)","",'临-间接'!I319)</f>
        <v>0</v>
      </c>
      <c r="D319">
        <f ca="1">IF('临-间接'!J319="(空白)","",'临-间接'!J319)</f>
        <v>0</v>
      </c>
      <c r="E319">
        <f ca="1">IF('临-间接'!K319="(空白)","",'临-间接'!K319)</f>
        <v>0</v>
      </c>
      <c r="F319">
        <f ca="1">IF('临-间接'!H319="(空白)","",'临-间接'!H319)</f>
        <v>0</v>
      </c>
      <c r="G319">
        <f ca="1">IF('临-间接'!L319="(空白)","",'临-间接'!L319)</f>
        <v>0</v>
      </c>
      <c r="H319">
        <f ca="1">IF('临-间接'!M319="(空白)",0,'临-间接'!M319)</f>
        <v>0</v>
      </c>
      <c r="I319" t="str">
        <f ca="1">IF(OR('临-间接'!R319=0,'临-间接'!R319="(空白)"),"",'临-间接'!R319)</f>
        <v/>
      </c>
      <c r="J319" s="34" t="str">
        <f ca="1">IF(OR('临-间接'!N319=0,'临-间接'!N319="(空白)"),"",'临-间接'!N319)</f>
        <v/>
      </c>
      <c r="K319" s="34" t="str">
        <f ca="1">IF(OR('临-间接'!O319=0,'临-间接'!O319="(空白)"),"",'临-间接'!O319)</f>
        <v/>
      </c>
      <c r="L319" s="34" t="str">
        <f ca="1">IF(OR('临-间接'!P319=0,'临-间接'!P319="(空白)"),"",'临-间接'!P319)</f>
        <v/>
      </c>
      <c r="M319">
        <f ca="1">IF('临-间接'!Q319="(空白)",0,'临-间接'!Q319)</f>
        <v>0</v>
      </c>
      <c r="N319" s="97" t="b">
        <f t="shared" ca="1" si="54"/>
        <v>0</v>
      </c>
      <c r="O319" s="97" t="b">
        <f t="shared" ca="1" si="55"/>
        <v>0</v>
      </c>
      <c r="P319" s="97" t="b">
        <f t="shared" ca="1" si="56"/>
        <v>0</v>
      </c>
      <c r="Q319" s="97" t="b">
        <f t="shared" ca="1" si="57"/>
        <v>0</v>
      </c>
      <c r="R319" s="97" t="b">
        <f t="shared" ca="1" si="58"/>
        <v>0</v>
      </c>
      <c r="S319" s="97" t="str">
        <f t="shared" ca="1" si="59"/>
        <v>未开始</v>
      </c>
      <c r="T319" s="97">
        <f ca="1">IF(AND(N319,P319,NOT(Q319)),NETWORKDAYS(K319,AG319,项目参数!$B$2:$B$200),0)</f>
        <v>0</v>
      </c>
      <c r="U319" s="98">
        <f t="shared" ca="1" si="60"/>
        <v>0</v>
      </c>
      <c r="V319" s="117">
        <f t="shared" ca="1" si="61"/>
        <v>0</v>
      </c>
      <c r="W319" s="117">
        <f t="shared" ca="1" si="62"/>
        <v>0</v>
      </c>
      <c r="X319" s="117" t="str">
        <f t="shared" ca="1" si="63"/>
        <v/>
      </c>
      <c r="Y319" s="97">
        <f t="shared" ca="1" si="64"/>
        <v>0</v>
      </c>
      <c r="Z319" s="97">
        <f t="shared" ca="1" si="65"/>
        <v>0</v>
      </c>
      <c r="AA319" s="97">
        <f ca="1">IF(AND(N319,P319,K319&gt;项目信息!$C$18),INT((IF(Q319,L319,K319)-项目信息!$C$18)/30)+1,0)</f>
        <v>0</v>
      </c>
      <c r="AB319" s="97" t="str">
        <f ca="1">IF(N319,WEEKNUM(IF(L319&lt;&gt;"",L319,IF(K319&lt;&gt;"",K319,J319)-项目信息!$C$18)+1),"")</f>
        <v/>
      </c>
      <c r="AC319" s="97" t="str">
        <f ca="1">IFERROR(VLOOKUP(VLOOKUP(G319,内部通讯录!$B:$F,5,FALSE),项目参数!$I$14:$J$21,2,FALSE),"")</f>
        <v/>
      </c>
      <c r="AD319" s="97" t="str">
        <f ca="1">IF($N319,$AC319*V319/项目参数!$J$29,"")</f>
        <v/>
      </c>
      <c r="AE319" s="97" t="str">
        <f ca="1">IF($N319,$AC319*W319/项目参数!$J$29,"")</f>
        <v/>
      </c>
      <c r="AF319" s="99" t="str">
        <f ca="1">IF(OR('临-间接'!S319=0,'临-间接'!S319="(空白)"),"",'临-间接'!S319)</f>
        <v/>
      </c>
      <c r="AG319" s="34" t="str">
        <f ca="1">IF(P319,IF(L319&lt;&gt;"", L319, IF(OR(I319="暂停",I319="取消"), IFERROR(WORKDAY.INTL($K319,$M319*$H319,1,项目参数!$B$2:$B$200),WORKDAY($K319,$M319*$H319,1)),TODAY())),"")</f>
        <v/>
      </c>
      <c r="AH319">
        <f ca="1">IF(AND(N319,P319),IF('临-间接'!T319="(空白)",0,'临-间接'!T319),0)</f>
        <v>0</v>
      </c>
      <c r="AI319" s="34" t="str">
        <f ca="1">IF($N319,VLOOKUP($B319,项目阶段与里程碑!$B:$E,3,FALSE),"")</f>
        <v/>
      </c>
      <c r="AJ319" s="34" t="str">
        <f ca="1">IF($N319,VLOOKUP($B319,项目阶段与里程碑!$B:$E,4,FALSE),"")</f>
        <v/>
      </c>
      <c r="AK319" s="34" t="str">
        <f t="shared" ca="1" si="66"/>
        <v/>
      </c>
      <c r="AL319" s="92" t="str">
        <f ca="1">IF($AK319&lt;&gt;"",IFERROR(NETWORKDAYS.INTL($AI319,$AK319,1,项目参数!$B$2:$B$200),NETWORKDAYS($AI319,$AK319,1)),"")</f>
        <v/>
      </c>
      <c r="AM319" s="92" t="str">
        <f ca="1">IF(K319&lt;&gt;"",IFERROR(NETWORKDAYS.INTL($AI319,$K319,1,项目参数!$B$2:$B$200),NETWORKDAYS($AI319,$K319,1)),"")</f>
        <v/>
      </c>
      <c r="AN319" s="92" t="str">
        <f ca="1">IF(L319&lt;&gt;"",IFERROR(NETWORKDAYS.INTL($AI319,$L319,1,项目参数!$B$2:$B$200),NETWORKDAYS($AI319,$L319,1)),"")</f>
        <v/>
      </c>
    </row>
    <row r="320" spans="1:40">
      <c r="A320">
        <f ca="1">IF('临-间接'!F320="(空白)","",'临-间接'!F320)</f>
        <v>0</v>
      </c>
      <c r="B320">
        <f ca="1">IF('临-间接'!G320="(空白)","",'临-间接'!G320)</f>
        <v>0</v>
      </c>
      <c r="C320">
        <f ca="1">IF('临-间接'!I320="(空白)","",'临-间接'!I320)</f>
        <v>0</v>
      </c>
      <c r="D320">
        <f ca="1">IF('临-间接'!J320="(空白)","",'临-间接'!J320)</f>
        <v>0</v>
      </c>
      <c r="E320">
        <f ca="1">IF('临-间接'!K320="(空白)","",'临-间接'!K320)</f>
        <v>0</v>
      </c>
      <c r="F320">
        <f ca="1">IF('临-间接'!H320="(空白)","",'临-间接'!H320)</f>
        <v>0</v>
      </c>
      <c r="G320">
        <f ca="1">IF('临-间接'!L320="(空白)","",'临-间接'!L320)</f>
        <v>0</v>
      </c>
      <c r="H320">
        <f ca="1">IF('临-间接'!M320="(空白)",0,'临-间接'!M320)</f>
        <v>0</v>
      </c>
      <c r="I320" t="str">
        <f ca="1">IF(OR('临-间接'!R320=0,'临-间接'!R320="(空白)"),"",'临-间接'!R320)</f>
        <v/>
      </c>
      <c r="J320" s="34" t="str">
        <f ca="1">IF(OR('临-间接'!N320=0,'临-间接'!N320="(空白)"),"",'临-间接'!N320)</f>
        <v/>
      </c>
      <c r="K320" s="34" t="str">
        <f ca="1">IF(OR('临-间接'!O320=0,'临-间接'!O320="(空白)"),"",'临-间接'!O320)</f>
        <v/>
      </c>
      <c r="L320" s="34" t="str">
        <f ca="1">IF(OR('临-间接'!P320=0,'临-间接'!P320="(空白)"),"",'临-间接'!P320)</f>
        <v/>
      </c>
      <c r="M320">
        <f ca="1">IF('临-间接'!Q320="(空白)",0,'临-间接'!Q320)</f>
        <v>0</v>
      </c>
      <c r="N320" s="97" t="b">
        <f t="shared" ca="1" si="54"/>
        <v>0</v>
      </c>
      <c r="O320" s="97" t="b">
        <f t="shared" ca="1" si="55"/>
        <v>0</v>
      </c>
      <c r="P320" s="97" t="b">
        <f t="shared" ca="1" si="56"/>
        <v>0</v>
      </c>
      <c r="Q320" s="97" t="b">
        <f t="shared" ca="1" si="57"/>
        <v>0</v>
      </c>
      <c r="R320" s="97" t="b">
        <f t="shared" ca="1" si="58"/>
        <v>0</v>
      </c>
      <c r="S320" s="97" t="str">
        <f t="shared" ca="1" si="59"/>
        <v>未开始</v>
      </c>
      <c r="T320" s="97">
        <f ca="1">IF(AND(N320,P320,NOT(Q320)),NETWORKDAYS(K320,AG320,项目参数!$B$2:$B$200),0)</f>
        <v>0</v>
      </c>
      <c r="U320" s="98">
        <f t="shared" ca="1" si="60"/>
        <v>0</v>
      </c>
      <c r="V320" s="117">
        <f t="shared" ca="1" si="61"/>
        <v>0</v>
      </c>
      <c r="W320" s="117">
        <f t="shared" ca="1" si="62"/>
        <v>0</v>
      </c>
      <c r="X320" s="117" t="str">
        <f t="shared" ca="1" si="63"/>
        <v/>
      </c>
      <c r="Y320" s="97">
        <f t="shared" ca="1" si="64"/>
        <v>0</v>
      </c>
      <c r="Z320" s="97">
        <f t="shared" ca="1" si="65"/>
        <v>0</v>
      </c>
      <c r="AA320" s="97">
        <f ca="1">IF(AND(N320,P320,K320&gt;项目信息!$C$18),INT((IF(Q320,L320,K320)-项目信息!$C$18)/30)+1,0)</f>
        <v>0</v>
      </c>
      <c r="AB320" s="97" t="str">
        <f ca="1">IF(N320,WEEKNUM(IF(L320&lt;&gt;"",L320,IF(K320&lt;&gt;"",K320,J320)-项目信息!$C$18)+1),"")</f>
        <v/>
      </c>
      <c r="AC320" s="97" t="str">
        <f ca="1">IFERROR(VLOOKUP(VLOOKUP(G320,内部通讯录!$B:$F,5,FALSE),项目参数!$I$14:$J$21,2,FALSE),"")</f>
        <v/>
      </c>
      <c r="AD320" s="97" t="str">
        <f ca="1">IF($N320,$AC320*V320/项目参数!$J$29,"")</f>
        <v/>
      </c>
      <c r="AE320" s="97" t="str">
        <f ca="1">IF($N320,$AC320*W320/项目参数!$J$29,"")</f>
        <v/>
      </c>
      <c r="AF320" s="99" t="str">
        <f ca="1">IF(OR('临-间接'!S320=0,'临-间接'!S320="(空白)"),"",'临-间接'!S320)</f>
        <v/>
      </c>
      <c r="AG320" s="34" t="str">
        <f ca="1">IF(P320,IF(L320&lt;&gt;"", L320, IF(OR(I320="暂停",I320="取消"), IFERROR(WORKDAY.INTL($K320,$M320*$H320,1,项目参数!$B$2:$B$200),WORKDAY($K320,$M320*$H320,1)),TODAY())),"")</f>
        <v/>
      </c>
      <c r="AH320">
        <f ca="1">IF(AND(N320,P320),IF('临-间接'!T320="(空白)",0,'临-间接'!T320),0)</f>
        <v>0</v>
      </c>
      <c r="AI320" s="34" t="str">
        <f ca="1">IF($N320,VLOOKUP($B320,项目阶段与里程碑!$B:$E,3,FALSE),"")</f>
        <v/>
      </c>
      <c r="AJ320" s="34" t="str">
        <f ca="1">IF($N320,VLOOKUP($B320,项目阶段与里程碑!$B:$E,4,FALSE),"")</f>
        <v/>
      </c>
      <c r="AK320" s="34" t="str">
        <f t="shared" ca="1" si="66"/>
        <v/>
      </c>
      <c r="AL320" s="92" t="str">
        <f ca="1">IF($AK320&lt;&gt;"",IFERROR(NETWORKDAYS.INTL($AI320,$AK320,1,项目参数!$B$2:$B$200),NETWORKDAYS($AI320,$AK320,1)),"")</f>
        <v/>
      </c>
      <c r="AM320" s="92" t="str">
        <f ca="1">IF(K320&lt;&gt;"",IFERROR(NETWORKDAYS.INTL($AI320,$K320,1,项目参数!$B$2:$B$200),NETWORKDAYS($AI320,$K320,1)),"")</f>
        <v/>
      </c>
      <c r="AN320" s="92" t="str">
        <f ca="1">IF(L320&lt;&gt;"",IFERROR(NETWORKDAYS.INTL($AI320,$L320,1,项目参数!$B$2:$B$200),NETWORKDAYS($AI320,$L320,1)),"")</f>
        <v/>
      </c>
    </row>
    <row r="321" spans="1:40">
      <c r="A321">
        <f ca="1">IF('临-间接'!F321="(空白)","",'临-间接'!F321)</f>
        <v>0</v>
      </c>
      <c r="B321">
        <f ca="1">IF('临-间接'!G321="(空白)","",'临-间接'!G321)</f>
        <v>0</v>
      </c>
      <c r="C321">
        <f ca="1">IF('临-间接'!I321="(空白)","",'临-间接'!I321)</f>
        <v>0</v>
      </c>
      <c r="D321">
        <f ca="1">IF('临-间接'!J321="(空白)","",'临-间接'!J321)</f>
        <v>0</v>
      </c>
      <c r="E321">
        <f ca="1">IF('临-间接'!K321="(空白)","",'临-间接'!K321)</f>
        <v>0</v>
      </c>
      <c r="F321">
        <f ca="1">IF('临-间接'!H321="(空白)","",'临-间接'!H321)</f>
        <v>0</v>
      </c>
      <c r="G321">
        <f ca="1">IF('临-间接'!L321="(空白)","",'临-间接'!L321)</f>
        <v>0</v>
      </c>
      <c r="H321">
        <f ca="1">IF('临-间接'!M321="(空白)",0,'临-间接'!M321)</f>
        <v>0</v>
      </c>
      <c r="I321" t="str">
        <f ca="1">IF(OR('临-间接'!R321=0,'临-间接'!R321="(空白)"),"",'临-间接'!R321)</f>
        <v/>
      </c>
      <c r="J321" s="34" t="str">
        <f ca="1">IF(OR('临-间接'!N321=0,'临-间接'!N321="(空白)"),"",'临-间接'!N321)</f>
        <v/>
      </c>
      <c r="K321" s="34" t="str">
        <f ca="1">IF(OR('临-间接'!O321=0,'临-间接'!O321="(空白)"),"",'临-间接'!O321)</f>
        <v/>
      </c>
      <c r="L321" s="34" t="str">
        <f ca="1">IF(OR('临-间接'!P321=0,'临-间接'!P321="(空白)"),"",'临-间接'!P321)</f>
        <v/>
      </c>
      <c r="M321">
        <f ca="1">IF('临-间接'!Q321="(空白)",0,'临-间接'!Q321)</f>
        <v>0</v>
      </c>
      <c r="N321" s="97" t="b">
        <f t="shared" ca="1" si="54"/>
        <v>0</v>
      </c>
      <c r="O321" s="97" t="b">
        <f t="shared" ca="1" si="55"/>
        <v>0</v>
      </c>
      <c r="P321" s="97" t="b">
        <f t="shared" ca="1" si="56"/>
        <v>0</v>
      </c>
      <c r="Q321" s="97" t="b">
        <f t="shared" ca="1" si="57"/>
        <v>0</v>
      </c>
      <c r="R321" s="97" t="b">
        <f t="shared" ca="1" si="58"/>
        <v>0</v>
      </c>
      <c r="S321" s="97" t="str">
        <f t="shared" ca="1" si="59"/>
        <v>未开始</v>
      </c>
      <c r="T321" s="97">
        <f ca="1">IF(AND(N321,P321,NOT(Q321)),NETWORKDAYS(K321,AG321,项目参数!$B$2:$B$200),0)</f>
        <v>0</v>
      </c>
      <c r="U321" s="98">
        <f t="shared" ca="1" si="60"/>
        <v>0</v>
      </c>
      <c r="V321" s="117">
        <f t="shared" ca="1" si="61"/>
        <v>0</v>
      </c>
      <c r="W321" s="117">
        <f t="shared" ca="1" si="62"/>
        <v>0</v>
      </c>
      <c r="X321" s="117" t="str">
        <f t="shared" ca="1" si="63"/>
        <v/>
      </c>
      <c r="Y321" s="97">
        <f t="shared" ca="1" si="64"/>
        <v>0</v>
      </c>
      <c r="Z321" s="97">
        <f t="shared" ca="1" si="65"/>
        <v>0</v>
      </c>
      <c r="AA321" s="97">
        <f ca="1">IF(AND(N321,P321,K321&gt;项目信息!$C$18),INT((IF(Q321,L321,K321)-项目信息!$C$18)/30)+1,0)</f>
        <v>0</v>
      </c>
      <c r="AB321" s="97" t="str">
        <f ca="1">IF(N321,WEEKNUM(IF(L321&lt;&gt;"",L321,IF(K321&lt;&gt;"",K321,J321)-项目信息!$C$18)+1),"")</f>
        <v/>
      </c>
      <c r="AC321" s="97" t="str">
        <f ca="1">IFERROR(VLOOKUP(VLOOKUP(G321,内部通讯录!$B:$F,5,FALSE),项目参数!$I$14:$J$21,2,FALSE),"")</f>
        <v/>
      </c>
      <c r="AD321" s="97" t="str">
        <f ca="1">IF($N321,$AC321*V321/项目参数!$J$29,"")</f>
        <v/>
      </c>
      <c r="AE321" s="97" t="str">
        <f ca="1">IF($N321,$AC321*W321/项目参数!$J$29,"")</f>
        <v/>
      </c>
      <c r="AF321" s="99" t="str">
        <f ca="1">IF(OR('临-间接'!S321=0,'临-间接'!S321="(空白)"),"",'临-间接'!S321)</f>
        <v/>
      </c>
      <c r="AG321" s="34" t="str">
        <f ca="1">IF(P321,IF(L321&lt;&gt;"", L321, IF(OR(I321="暂停",I321="取消"), IFERROR(WORKDAY.INTL($K321,$M321*$H321,1,项目参数!$B$2:$B$200),WORKDAY($K321,$M321*$H321,1)),TODAY())),"")</f>
        <v/>
      </c>
      <c r="AH321">
        <f ca="1">IF(AND(N321,P321),IF('临-间接'!T321="(空白)",0,'临-间接'!T321),0)</f>
        <v>0</v>
      </c>
      <c r="AI321" s="34" t="str">
        <f ca="1">IF($N321,VLOOKUP($B321,项目阶段与里程碑!$B:$E,3,FALSE),"")</f>
        <v/>
      </c>
      <c r="AJ321" s="34" t="str">
        <f ca="1">IF($N321,VLOOKUP($B321,项目阶段与里程碑!$B:$E,4,FALSE),"")</f>
        <v/>
      </c>
      <c r="AK321" s="34" t="str">
        <f t="shared" ca="1" si="66"/>
        <v/>
      </c>
      <c r="AL321" s="92" t="str">
        <f ca="1">IF($AK321&lt;&gt;"",IFERROR(NETWORKDAYS.INTL($AI321,$AK321,1,项目参数!$B$2:$B$200),NETWORKDAYS($AI321,$AK321,1)),"")</f>
        <v/>
      </c>
      <c r="AM321" s="92" t="str">
        <f ca="1">IF(K321&lt;&gt;"",IFERROR(NETWORKDAYS.INTL($AI321,$K321,1,项目参数!$B$2:$B$200),NETWORKDAYS($AI321,$K321,1)),"")</f>
        <v/>
      </c>
      <c r="AN321" s="92" t="str">
        <f ca="1">IF(L321&lt;&gt;"",IFERROR(NETWORKDAYS.INTL($AI321,$L321,1,项目参数!$B$2:$B$200),NETWORKDAYS($AI321,$L321,1)),"")</f>
        <v/>
      </c>
    </row>
    <row r="322" spans="1:40">
      <c r="A322">
        <f ca="1">IF('临-间接'!F322="(空白)","",'临-间接'!F322)</f>
        <v>0</v>
      </c>
      <c r="B322">
        <f ca="1">IF('临-间接'!G322="(空白)","",'临-间接'!G322)</f>
        <v>0</v>
      </c>
      <c r="C322">
        <f ca="1">IF('临-间接'!I322="(空白)","",'临-间接'!I322)</f>
        <v>0</v>
      </c>
      <c r="D322">
        <f ca="1">IF('临-间接'!J322="(空白)","",'临-间接'!J322)</f>
        <v>0</v>
      </c>
      <c r="E322">
        <f ca="1">IF('临-间接'!K322="(空白)","",'临-间接'!K322)</f>
        <v>0</v>
      </c>
      <c r="F322">
        <f ca="1">IF('临-间接'!H322="(空白)","",'临-间接'!H322)</f>
        <v>0</v>
      </c>
      <c r="G322">
        <f ca="1">IF('临-间接'!L322="(空白)","",'临-间接'!L322)</f>
        <v>0</v>
      </c>
      <c r="H322">
        <f ca="1">IF('临-间接'!M322="(空白)",0,'临-间接'!M322)</f>
        <v>0</v>
      </c>
      <c r="I322" t="str">
        <f ca="1">IF(OR('临-间接'!R322=0,'临-间接'!R322="(空白)"),"",'临-间接'!R322)</f>
        <v/>
      </c>
      <c r="J322" s="34" t="str">
        <f ca="1">IF(OR('临-间接'!N322=0,'临-间接'!N322="(空白)"),"",'临-间接'!N322)</f>
        <v/>
      </c>
      <c r="K322" s="34" t="str">
        <f ca="1">IF(OR('临-间接'!O322=0,'临-间接'!O322="(空白)"),"",'临-间接'!O322)</f>
        <v/>
      </c>
      <c r="L322" s="34" t="str">
        <f ca="1">IF(OR('临-间接'!P322=0,'临-间接'!P322="(空白)"),"",'临-间接'!P322)</f>
        <v/>
      </c>
      <c r="M322">
        <f ca="1">IF('临-间接'!Q322="(空白)",0,'临-间接'!Q322)</f>
        <v>0</v>
      </c>
      <c r="N322" s="97" t="b">
        <f t="shared" ca="1" si="54"/>
        <v>0</v>
      </c>
      <c r="O322" s="97" t="b">
        <f t="shared" ca="1" si="55"/>
        <v>0</v>
      </c>
      <c r="P322" s="97" t="b">
        <f t="shared" ca="1" si="56"/>
        <v>0</v>
      </c>
      <c r="Q322" s="97" t="b">
        <f t="shared" ca="1" si="57"/>
        <v>0</v>
      </c>
      <c r="R322" s="97" t="b">
        <f t="shared" ca="1" si="58"/>
        <v>0</v>
      </c>
      <c r="S322" s="97" t="str">
        <f t="shared" ca="1" si="59"/>
        <v>未开始</v>
      </c>
      <c r="T322" s="97">
        <f ca="1">IF(AND(N322,P322,NOT(Q322)),NETWORKDAYS(K322,AG322,项目参数!$B$2:$B$200),0)</f>
        <v>0</v>
      </c>
      <c r="U322" s="98">
        <f t="shared" ca="1" si="60"/>
        <v>0</v>
      </c>
      <c r="V322" s="117">
        <f t="shared" ca="1" si="61"/>
        <v>0</v>
      </c>
      <c r="W322" s="117">
        <f t="shared" ca="1" si="62"/>
        <v>0</v>
      </c>
      <c r="X322" s="117" t="str">
        <f t="shared" ca="1" si="63"/>
        <v/>
      </c>
      <c r="Y322" s="97">
        <f t="shared" ca="1" si="64"/>
        <v>0</v>
      </c>
      <c r="Z322" s="97">
        <f t="shared" ca="1" si="65"/>
        <v>0</v>
      </c>
      <c r="AA322" s="97">
        <f ca="1">IF(AND(N322,P322,K322&gt;项目信息!$C$18),INT((IF(Q322,L322,K322)-项目信息!$C$18)/30)+1,0)</f>
        <v>0</v>
      </c>
      <c r="AB322" s="97" t="str">
        <f ca="1">IF(N322,WEEKNUM(IF(L322&lt;&gt;"",L322,IF(K322&lt;&gt;"",K322,J322)-项目信息!$C$18)+1),"")</f>
        <v/>
      </c>
      <c r="AC322" s="97" t="str">
        <f ca="1">IFERROR(VLOOKUP(VLOOKUP(G322,内部通讯录!$B:$F,5,FALSE),项目参数!$I$14:$J$21,2,FALSE),"")</f>
        <v/>
      </c>
      <c r="AD322" s="97" t="str">
        <f ca="1">IF($N322,$AC322*V322/项目参数!$J$29,"")</f>
        <v/>
      </c>
      <c r="AE322" s="97" t="str">
        <f ca="1">IF($N322,$AC322*W322/项目参数!$J$29,"")</f>
        <v/>
      </c>
      <c r="AF322" s="99" t="str">
        <f ca="1">IF(OR('临-间接'!S322=0,'临-间接'!S322="(空白)"),"",'临-间接'!S322)</f>
        <v/>
      </c>
      <c r="AG322" s="34" t="str">
        <f ca="1">IF(P322,IF(L322&lt;&gt;"", L322, IF(OR(I322="暂停",I322="取消"), IFERROR(WORKDAY.INTL($K322,$M322*$H322,1,项目参数!$B$2:$B$200),WORKDAY($K322,$M322*$H322,1)),TODAY())),"")</f>
        <v/>
      </c>
      <c r="AH322">
        <f ca="1">IF(AND(N322,P322),IF('临-间接'!T322="(空白)",0,'临-间接'!T322),0)</f>
        <v>0</v>
      </c>
      <c r="AI322" s="34" t="str">
        <f ca="1">IF($N322,VLOOKUP($B322,项目阶段与里程碑!$B:$E,3,FALSE),"")</f>
        <v/>
      </c>
      <c r="AJ322" s="34" t="str">
        <f ca="1">IF($N322,VLOOKUP($B322,项目阶段与里程碑!$B:$E,4,FALSE),"")</f>
        <v/>
      </c>
      <c r="AK322" s="34" t="str">
        <f t="shared" ca="1" si="66"/>
        <v/>
      </c>
      <c r="AL322" s="92" t="str">
        <f ca="1">IF($AK322&lt;&gt;"",IFERROR(NETWORKDAYS.INTL($AI322,$AK322,1,项目参数!$B$2:$B$200),NETWORKDAYS($AI322,$AK322,1)),"")</f>
        <v/>
      </c>
      <c r="AM322" s="92" t="str">
        <f ca="1">IF(K322&lt;&gt;"",IFERROR(NETWORKDAYS.INTL($AI322,$K322,1,项目参数!$B$2:$B$200),NETWORKDAYS($AI322,$K322,1)),"")</f>
        <v/>
      </c>
      <c r="AN322" s="92" t="str">
        <f ca="1">IF(L322&lt;&gt;"",IFERROR(NETWORKDAYS.INTL($AI322,$L322,1,项目参数!$B$2:$B$200),NETWORKDAYS($AI322,$L322,1)),"")</f>
        <v/>
      </c>
    </row>
    <row r="323" spans="1:40">
      <c r="A323">
        <f ca="1">IF('临-间接'!F323="(空白)","",'临-间接'!F323)</f>
        <v>0</v>
      </c>
      <c r="B323">
        <f ca="1">IF('临-间接'!G323="(空白)","",'临-间接'!G323)</f>
        <v>0</v>
      </c>
      <c r="C323">
        <f ca="1">IF('临-间接'!I323="(空白)","",'临-间接'!I323)</f>
        <v>0</v>
      </c>
      <c r="D323">
        <f ca="1">IF('临-间接'!J323="(空白)","",'临-间接'!J323)</f>
        <v>0</v>
      </c>
      <c r="E323">
        <f ca="1">IF('临-间接'!K323="(空白)","",'临-间接'!K323)</f>
        <v>0</v>
      </c>
      <c r="F323">
        <f ca="1">IF('临-间接'!H323="(空白)","",'临-间接'!H323)</f>
        <v>0</v>
      </c>
      <c r="G323">
        <f ca="1">IF('临-间接'!L323="(空白)","",'临-间接'!L323)</f>
        <v>0</v>
      </c>
      <c r="H323">
        <f ca="1">IF('临-间接'!M323="(空白)",0,'临-间接'!M323)</f>
        <v>0</v>
      </c>
      <c r="I323" t="str">
        <f ca="1">IF(OR('临-间接'!R323=0,'临-间接'!R323="(空白)"),"",'临-间接'!R323)</f>
        <v/>
      </c>
      <c r="J323" s="34" t="str">
        <f ca="1">IF(OR('临-间接'!N323=0,'临-间接'!N323="(空白)"),"",'临-间接'!N323)</f>
        <v/>
      </c>
      <c r="K323" s="34" t="str">
        <f ca="1">IF(OR('临-间接'!O323=0,'临-间接'!O323="(空白)"),"",'临-间接'!O323)</f>
        <v/>
      </c>
      <c r="L323" s="34" t="str">
        <f ca="1">IF(OR('临-间接'!P323=0,'临-间接'!P323="(空白)"),"",'临-间接'!P323)</f>
        <v/>
      </c>
      <c r="M323">
        <f ca="1">IF('临-间接'!Q323="(空白)",0,'临-间接'!Q323)</f>
        <v>0</v>
      </c>
      <c r="N323" s="97" t="b">
        <f t="shared" ref="N323:N386" ca="1" si="67">AND(LEN(A323)&gt;0,LEN(F323)&gt;3,LEN(G323)&gt;1,H323&gt;0,OR(J323="",J323=0,J323&gt;40000),OR(K323="",K323=0,K323&gt;40000))</f>
        <v>0</v>
      </c>
      <c r="O323" s="97" t="b">
        <f t="shared" ref="O323:O386" ca="1" si="68">AND(N323,OR(I323="",I323=0,LEN(I323)=0,I323="正常"))</f>
        <v>0</v>
      </c>
      <c r="P323" s="97" t="b">
        <f t="shared" ref="P323:P386" ca="1" si="69">AND(K323&lt;&gt;"",K323&gt;40000)</f>
        <v>0</v>
      </c>
      <c r="Q323" s="97" t="b">
        <f t="shared" ref="Q323:Q386" ca="1" si="70">AND(L323&lt;&gt;"",K323&lt;&gt;"",L323&gt;=K323)</f>
        <v>0</v>
      </c>
      <c r="R323" s="97" t="b">
        <f t="shared" ref="R323:R386" ca="1" si="71">AND(N323,J323="",P323)</f>
        <v>0</v>
      </c>
      <c r="S323" s="97" t="str">
        <f t="shared" ref="S323:S386" ca="1" si="72">IF(F323&lt;&gt;"",IF(OR(I323="正常",I323=""),IF(K323&lt;&gt;"",IF(L323&lt;&gt;"","完成","执行"),"未开始"),I323),"")</f>
        <v>未开始</v>
      </c>
      <c r="T323" s="97">
        <f ca="1">IF(AND(N323,P323,NOT(Q323)),NETWORKDAYS(K323,AG323,项目参数!$B$2:$B$200),0)</f>
        <v>0</v>
      </c>
      <c r="U323" s="98">
        <f t="shared" ref="U323:U386" ca="1" si="73">IF(M323&gt;0,T323/M323,0)</f>
        <v>0</v>
      </c>
      <c r="V323" s="117">
        <f t="shared" ref="V323:V386" ca="1" si="74">IF(AND(N323,P323),AH323+T323,0)</f>
        <v>0</v>
      </c>
      <c r="W323" s="117">
        <f t="shared" ref="W323:W386" ca="1" si="75">IF(AND(O323,Q323),H323,0)</f>
        <v>0</v>
      </c>
      <c r="X323" s="117" t="str">
        <f t="shared" ref="X323:X386" ca="1" si="76">IF(N323,H323*M323,"")</f>
        <v/>
      </c>
      <c r="Y323" s="97">
        <f t="shared" ref="Y323:Y386" ca="1" si="77">IF(AND(O323,P323),H323/V323,0)</f>
        <v>0</v>
      </c>
      <c r="Z323" s="97">
        <f t="shared" ref="Z323:Z386" ca="1" si="78">IF(AND(N323,P323),MONTH(IF(Q323,L323,K323)),0)</f>
        <v>0</v>
      </c>
      <c r="AA323" s="97">
        <f ca="1">IF(AND(N323,P323,K323&gt;项目信息!$C$18),INT((IF(Q323,L323,K323)-项目信息!$C$18)/30)+1,0)</f>
        <v>0</v>
      </c>
      <c r="AB323" s="97" t="str">
        <f ca="1">IF(N323,WEEKNUM(IF(L323&lt;&gt;"",L323,IF(K323&lt;&gt;"",K323,J323)-项目信息!$C$18)+1),"")</f>
        <v/>
      </c>
      <c r="AC323" s="97" t="str">
        <f ca="1">IFERROR(VLOOKUP(VLOOKUP(G323,内部通讯录!$B:$F,5,FALSE),项目参数!$I$14:$J$21,2,FALSE),"")</f>
        <v/>
      </c>
      <c r="AD323" s="97" t="str">
        <f ca="1">IF($N323,$AC323*V323/项目参数!$J$29,"")</f>
        <v/>
      </c>
      <c r="AE323" s="97" t="str">
        <f ca="1">IF($N323,$AC323*W323/项目参数!$J$29,"")</f>
        <v/>
      </c>
      <c r="AF323" s="99" t="str">
        <f ca="1">IF(OR('临-间接'!S323=0,'临-间接'!S323="(空白)"),"",'临-间接'!S323)</f>
        <v/>
      </c>
      <c r="AG323" s="34" t="str">
        <f ca="1">IF(P323,IF(L323&lt;&gt;"", L323, IF(OR(I323="暂停",I323="取消"), IFERROR(WORKDAY.INTL($K323,$M323*$H323,1,项目参数!$B$2:$B$200),WORKDAY($K323,$M323*$H323,1)),TODAY())),"")</f>
        <v/>
      </c>
      <c r="AH323">
        <f ca="1">IF(AND(N323,P323),IF('临-间接'!T323="(空白)",0,'临-间接'!T323),0)</f>
        <v>0</v>
      </c>
      <c r="AI323" s="34" t="str">
        <f ca="1">IF($N323,VLOOKUP($B323,项目阶段与里程碑!$B:$E,3,FALSE),"")</f>
        <v/>
      </c>
      <c r="AJ323" s="34" t="str">
        <f ca="1">IF($N323,VLOOKUP($B323,项目阶段与里程碑!$B:$E,4,FALSE),"")</f>
        <v/>
      </c>
      <c r="AK323" s="34" t="str">
        <f t="shared" ref="AK323:AK386" ca="1" si="79">IF(N323,IF(R323,K323,J323),"")</f>
        <v/>
      </c>
      <c r="AL323" s="92" t="str">
        <f ca="1">IF($AK323&lt;&gt;"",IFERROR(NETWORKDAYS.INTL($AI323,$AK323,1,项目参数!$B$2:$B$200),NETWORKDAYS($AI323,$AK323,1)),"")</f>
        <v/>
      </c>
      <c r="AM323" s="92" t="str">
        <f ca="1">IF(K323&lt;&gt;"",IFERROR(NETWORKDAYS.INTL($AI323,$K323,1,项目参数!$B$2:$B$200),NETWORKDAYS($AI323,$K323,1)),"")</f>
        <v/>
      </c>
      <c r="AN323" s="92" t="str">
        <f ca="1">IF(L323&lt;&gt;"",IFERROR(NETWORKDAYS.INTL($AI323,$L323,1,项目参数!$B$2:$B$200),NETWORKDAYS($AI323,$L323,1)),"")</f>
        <v/>
      </c>
    </row>
    <row r="324" spans="1:40">
      <c r="A324">
        <f ca="1">IF('临-间接'!F324="(空白)","",'临-间接'!F324)</f>
        <v>0</v>
      </c>
      <c r="B324">
        <f ca="1">IF('临-间接'!G324="(空白)","",'临-间接'!G324)</f>
        <v>0</v>
      </c>
      <c r="C324">
        <f ca="1">IF('临-间接'!I324="(空白)","",'临-间接'!I324)</f>
        <v>0</v>
      </c>
      <c r="D324">
        <f ca="1">IF('临-间接'!J324="(空白)","",'临-间接'!J324)</f>
        <v>0</v>
      </c>
      <c r="E324">
        <f ca="1">IF('临-间接'!K324="(空白)","",'临-间接'!K324)</f>
        <v>0</v>
      </c>
      <c r="F324">
        <f ca="1">IF('临-间接'!H324="(空白)","",'临-间接'!H324)</f>
        <v>0</v>
      </c>
      <c r="G324">
        <f ca="1">IF('临-间接'!L324="(空白)","",'临-间接'!L324)</f>
        <v>0</v>
      </c>
      <c r="H324">
        <f ca="1">IF('临-间接'!M324="(空白)",0,'临-间接'!M324)</f>
        <v>0</v>
      </c>
      <c r="I324" t="str">
        <f ca="1">IF(OR('临-间接'!R324=0,'临-间接'!R324="(空白)"),"",'临-间接'!R324)</f>
        <v/>
      </c>
      <c r="J324" s="34" t="str">
        <f ca="1">IF(OR('临-间接'!N324=0,'临-间接'!N324="(空白)"),"",'临-间接'!N324)</f>
        <v/>
      </c>
      <c r="K324" s="34" t="str">
        <f ca="1">IF(OR('临-间接'!O324=0,'临-间接'!O324="(空白)"),"",'临-间接'!O324)</f>
        <v/>
      </c>
      <c r="L324" s="34" t="str">
        <f ca="1">IF(OR('临-间接'!P324=0,'临-间接'!P324="(空白)"),"",'临-间接'!P324)</f>
        <v/>
      </c>
      <c r="M324">
        <f ca="1">IF('临-间接'!Q324="(空白)",0,'临-间接'!Q324)</f>
        <v>0</v>
      </c>
      <c r="N324" s="97" t="b">
        <f t="shared" ca="1" si="67"/>
        <v>0</v>
      </c>
      <c r="O324" s="97" t="b">
        <f t="shared" ca="1" si="68"/>
        <v>0</v>
      </c>
      <c r="P324" s="97" t="b">
        <f t="shared" ca="1" si="69"/>
        <v>0</v>
      </c>
      <c r="Q324" s="97" t="b">
        <f t="shared" ca="1" si="70"/>
        <v>0</v>
      </c>
      <c r="R324" s="97" t="b">
        <f t="shared" ca="1" si="71"/>
        <v>0</v>
      </c>
      <c r="S324" s="97" t="str">
        <f t="shared" ca="1" si="72"/>
        <v>未开始</v>
      </c>
      <c r="T324" s="97">
        <f ca="1">IF(AND(N324,P324,NOT(Q324)),NETWORKDAYS(K324,AG324,项目参数!$B$2:$B$200),0)</f>
        <v>0</v>
      </c>
      <c r="U324" s="98">
        <f t="shared" ca="1" si="73"/>
        <v>0</v>
      </c>
      <c r="V324" s="117">
        <f t="shared" ca="1" si="74"/>
        <v>0</v>
      </c>
      <c r="W324" s="117">
        <f t="shared" ca="1" si="75"/>
        <v>0</v>
      </c>
      <c r="X324" s="117" t="str">
        <f t="shared" ca="1" si="76"/>
        <v/>
      </c>
      <c r="Y324" s="97">
        <f t="shared" ca="1" si="77"/>
        <v>0</v>
      </c>
      <c r="Z324" s="97">
        <f t="shared" ca="1" si="78"/>
        <v>0</v>
      </c>
      <c r="AA324" s="97">
        <f ca="1">IF(AND(N324,P324,K324&gt;项目信息!$C$18),INT((IF(Q324,L324,K324)-项目信息!$C$18)/30)+1,0)</f>
        <v>0</v>
      </c>
      <c r="AB324" s="97" t="str">
        <f ca="1">IF(N324,WEEKNUM(IF(L324&lt;&gt;"",L324,IF(K324&lt;&gt;"",K324,J324)-项目信息!$C$18)+1),"")</f>
        <v/>
      </c>
      <c r="AC324" s="97" t="str">
        <f ca="1">IFERROR(VLOOKUP(VLOOKUP(G324,内部通讯录!$B:$F,5,FALSE),项目参数!$I$14:$J$21,2,FALSE),"")</f>
        <v/>
      </c>
      <c r="AD324" s="97" t="str">
        <f ca="1">IF($N324,$AC324*V324/项目参数!$J$29,"")</f>
        <v/>
      </c>
      <c r="AE324" s="97" t="str">
        <f ca="1">IF($N324,$AC324*W324/项目参数!$J$29,"")</f>
        <v/>
      </c>
      <c r="AF324" s="99" t="str">
        <f ca="1">IF(OR('临-间接'!S324=0,'临-间接'!S324="(空白)"),"",'临-间接'!S324)</f>
        <v/>
      </c>
      <c r="AG324" s="34" t="str">
        <f ca="1">IF(P324,IF(L324&lt;&gt;"", L324, IF(OR(I324="暂停",I324="取消"), IFERROR(WORKDAY.INTL($K324,$M324*$H324,1,项目参数!$B$2:$B$200),WORKDAY($K324,$M324*$H324,1)),TODAY())),"")</f>
        <v/>
      </c>
      <c r="AH324">
        <f ca="1">IF(AND(N324,P324),IF('临-间接'!T324="(空白)",0,'临-间接'!T324),0)</f>
        <v>0</v>
      </c>
      <c r="AI324" s="34" t="str">
        <f ca="1">IF($N324,VLOOKUP($B324,项目阶段与里程碑!$B:$E,3,FALSE),"")</f>
        <v/>
      </c>
      <c r="AJ324" s="34" t="str">
        <f ca="1">IF($N324,VLOOKUP($B324,项目阶段与里程碑!$B:$E,4,FALSE),"")</f>
        <v/>
      </c>
      <c r="AK324" s="34" t="str">
        <f t="shared" ca="1" si="79"/>
        <v/>
      </c>
      <c r="AL324" s="92" t="str">
        <f ca="1">IF($AK324&lt;&gt;"",IFERROR(NETWORKDAYS.INTL($AI324,$AK324,1,项目参数!$B$2:$B$200),NETWORKDAYS($AI324,$AK324,1)),"")</f>
        <v/>
      </c>
      <c r="AM324" s="92" t="str">
        <f ca="1">IF(K324&lt;&gt;"",IFERROR(NETWORKDAYS.INTL($AI324,$K324,1,项目参数!$B$2:$B$200),NETWORKDAYS($AI324,$K324,1)),"")</f>
        <v/>
      </c>
      <c r="AN324" s="92" t="str">
        <f ca="1">IF(L324&lt;&gt;"",IFERROR(NETWORKDAYS.INTL($AI324,$L324,1,项目参数!$B$2:$B$200),NETWORKDAYS($AI324,$L324,1)),"")</f>
        <v/>
      </c>
    </row>
    <row r="325" spans="1:40">
      <c r="A325">
        <f ca="1">IF('临-间接'!F325="(空白)","",'临-间接'!F325)</f>
        <v>0</v>
      </c>
      <c r="B325">
        <f ca="1">IF('临-间接'!G325="(空白)","",'临-间接'!G325)</f>
        <v>0</v>
      </c>
      <c r="C325">
        <f ca="1">IF('临-间接'!I325="(空白)","",'临-间接'!I325)</f>
        <v>0</v>
      </c>
      <c r="D325">
        <f ca="1">IF('临-间接'!J325="(空白)","",'临-间接'!J325)</f>
        <v>0</v>
      </c>
      <c r="E325">
        <f ca="1">IF('临-间接'!K325="(空白)","",'临-间接'!K325)</f>
        <v>0</v>
      </c>
      <c r="F325">
        <f ca="1">IF('临-间接'!H325="(空白)","",'临-间接'!H325)</f>
        <v>0</v>
      </c>
      <c r="G325">
        <f ca="1">IF('临-间接'!L325="(空白)","",'临-间接'!L325)</f>
        <v>0</v>
      </c>
      <c r="H325">
        <f ca="1">IF('临-间接'!M325="(空白)",0,'临-间接'!M325)</f>
        <v>0</v>
      </c>
      <c r="I325" t="str">
        <f ca="1">IF(OR('临-间接'!R325=0,'临-间接'!R325="(空白)"),"",'临-间接'!R325)</f>
        <v/>
      </c>
      <c r="J325" s="34" t="str">
        <f ca="1">IF(OR('临-间接'!N325=0,'临-间接'!N325="(空白)"),"",'临-间接'!N325)</f>
        <v/>
      </c>
      <c r="K325" s="34" t="str">
        <f ca="1">IF(OR('临-间接'!O325=0,'临-间接'!O325="(空白)"),"",'临-间接'!O325)</f>
        <v/>
      </c>
      <c r="L325" s="34" t="str">
        <f ca="1">IF(OR('临-间接'!P325=0,'临-间接'!P325="(空白)"),"",'临-间接'!P325)</f>
        <v/>
      </c>
      <c r="M325">
        <f ca="1">IF('临-间接'!Q325="(空白)",0,'临-间接'!Q325)</f>
        <v>0</v>
      </c>
      <c r="N325" s="97" t="b">
        <f t="shared" ca="1" si="67"/>
        <v>0</v>
      </c>
      <c r="O325" s="97" t="b">
        <f t="shared" ca="1" si="68"/>
        <v>0</v>
      </c>
      <c r="P325" s="97" t="b">
        <f t="shared" ca="1" si="69"/>
        <v>0</v>
      </c>
      <c r="Q325" s="97" t="b">
        <f t="shared" ca="1" si="70"/>
        <v>0</v>
      </c>
      <c r="R325" s="97" t="b">
        <f t="shared" ca="1" si="71"/>
        <v>0</v>
      </c>
      <c r="S325" s="97" t="str">
        <f t="shared" ca="1" si="72"/>
        <v>未开始</v>
      </c>
      <c r="T325" s="97">
        <f ca="1">IF(AND(N325,P325,NOT(Q325)),NETWORKDAYS(K325,AG325,项目参数!$B$2:$B$200),0)</f>
        <v>0</v>
      </c>
      <c r="U325" s="98">
        <f t="shared" ca="1" si="73"/>
        <v>0</v>
      </c>
      <c r="V325" s="117">
        <f t="shared" ca="1" si="74"/>
        <v>0</v>
      </c>
      <c r="W325" s="117">
        <f t="shared" ca="1" si="75"/>
        <v>0</v>
      </c>
      <c r="X325" s="117" t="str">
        <f t="shared" ca="1" si="76"/>
        <v/>
      </c>
      <c r="Y325" s="97">
        <f t="shared" ca="1" si="77"/>
        <v>0</v>
      </c>
      <c r="Z325" s="97">
        <f t="shared" ca="1" si="78"/>
        <v>0</v>
      </c>
      <c r="AA325" s="97">
        <f ca="1">IF(AND(N325,P325,K325&gt;项目信息!$C$18),INT((IF(Q325,L325,K325)-项目信息!$C$18)/30)+1,0)</f>
        <v>0</v>
      </c>
      <c r="AB325" s="97" t="str">
        <f ca="1">IF(N325,WEEKNUM(IF(L325&lt;&gt;"",L325,IF(K325&lt;&gt;"",K325,J325)-项目信息!$C$18)+1),"")</f>
        <v/>
      </c>
      <c r="AC325" s="97" t="str">
        <f ca="1">IFERROR(VLOOKUP(VLOOKUP(G325,内部通讯录!$B:$F,5,FALSE),项目参数!$I$14:$J$21,2,FALSE),"")</f>
        <v/>
      </c>
      <c r="AD325" s="97" t="str">
        <f ca="1">IF($N325,$AC325*V325/项目参数!$J$29,"")</f>
        <v/>
      </c>
      <c r="AE325" s="97" t="str">
        <f ca="1">IF($N325,$AC325*W325/项目参数!$J$29,"")</f>
        <v/>
      </c>
      <c r="AF325" s="99" t="str">
        <f ca="1">IF(OR('临-间接'!S325=0,'临-间接'!S325="(空白)"),"",'临-间接'!S325)</f>
        <v/>
      </c>
      <c r="AG325" s="34" t="str">
        <f ca="1">IF(P325,IF(L325&lt;&gt;"", L325, IF(OR(I325="暂停",I325="取消"), IFERROR(WORKDAY.INTL($K325,$M325*$H325,1,项目参数!$B$2:$B$200),WORKDAY($K325,$M325*$H325,1)),TODAY())),"")</f>
        <v/>
      </c>
      <c r="AH325">
        <f ca="1">IF(AND(N325,P325),IF('临-间接'!T325="(空白)",0,'临-间接'!T325),0)</f>
        <v>0</v>
      </c>
      <c r="AI325" s="34" t="str">
        <f ca="1">IF($N325,VLOOKUP($B325,项目阶段与里程碑!$B:$E,3,FALSE),"")</f>
        <v/>
      </c>
      <c r="AJ325" s="34" t="str">
        <f ca="1">IF($N325,VLOOKUP($B325,项目阶段与里程碑!$B:$E,4,FALSE),"")</f>
        <v/>
      </c>
      <c r="AK325" s="34" t="str">
        <f t="shared" ca="1" si="79"/>
        <v/>
      </c>
      <c r="AL325" s="92" t="str">
        <f ca="1">IF($AK325&lt;&gt;"",IFERROR(NETWORKDAYS.INTL($AI325,$AK325,1,项目参数!$B$2:$B$200),NETWORKDAYS($AI325,$AK325,1)),"")</f>
        <v/>
      </c>
      <c r="AM325" s="92" t="str">
        <f ca="1">IF(K325&lt;&gt;"",IFERROR(NETWORKDAYS.INTL($AI325,$K325,1,项目参数!$B$2:$B$200),NETWORKDAYS($AI325,$K325,1)),"")</f>
        <v/>
      </c>
      <c r="AN325" s="92" t="str">
        <f ca="1">IF(L325&lt;&gt;"",IFERROR(NETWORKDAYS.INTL($AI325,$L325,1,项目参数!$B$2:$B$200),NETWORKDAYS($AI325,$L325,1)),"")</f>
        <v/>
      </c>
    </row>
    <row r="326" spans="1:40">
      <c r="A326">
        <f ca="1">IF('临-间接'!F326="(空白)","",'临-间接'!F326)</f>
        <v>0</v>
      </c>
      <c r="B326">
        <f ca="1">IF('临-间接'!G326="(空白)","",'临-间接'!G326)</f>
        <v>0</v>
      </c>
      <c r="C326">
        <f ca="1">IF('临-间接'!I326="(空白)","",'临-间接'!I326)</f>
        <v>0</v>
      </c>
      <c r="D326">
        <f ca="1">IF('临-间接'!J326="(空白)","",'临-间接'!J326)</f>
        <v>0</v>
      </c>
      <c r="E326">
        <f ca="1">IF('临-间接'!K326="(空白)","",'临-间接'!K326)</f>
        <v>0</v>
      </c>
      <c r="F326">
        <f ca="1">IF('临-间接'!H326="(空白)","",'临-间接'!H326)</f>
        <v>0</v>
      </c>
      <c r="G326">
        <f ca="1">IF('临-间接'!L326="(空白)","",'临-间接'!L326)</f>
        <v>0</v>
      </c>
      <c r="H326">
        <f ca="1">IF('临-间接'!M326="(空白)",0,'临-间接'!M326)</f>
        <v>0</v>
      </c>
      <c r="I326" t="str">
        <f ca="1">IF(OR('临-间接'!R326=0,'临-间接'!R326="(空白)"),"",'临-间接'!R326)</f>
        <v/>
      </c>
      <c r="J326" s="34" t="str">
        <f ca="1">IF(OR('临-间接'!N326=0,'临-间接'!N326="(空白)"),"",'临-间接'!N326)</f>
        <v/>
      </c>
      <c r="K326" s="34" t="str">
        <f ca="1">IF(OR('临-间接'!O326=0,'临-间接'!O326="(空白)"),"",'临-间接'!O326)</f>
        <v/>
      </c>
      <c r="L326" s="34" t="str">
        <f ca="1">IF(OR('临-间接'!P326=0,'临-间接'!P326="(空白)"),"",'临-间接'!P326)</f>
        <v/>
      </c>
      <c r="M326">
        <f ca="1">IF('临-间接'!Q326="(空白)",0,'临-间接'!Q326)</f>
        <v>0</v>
      </c>
      <c r="N326" s="97" t="b">
        <f t="shared" ca="1" si="67"/>
        <v>0</v>
      </c>
      <c r="O326" s="97" t="b">
        <f t="shared" ca="1" si="68"/>
        <v>0</v>
      </c>
      <c r="P326" s="97" t="b">
        <f t="shared" ca="1" si="69"/>
        <v>0</v>
      </c>
      <c r="Q326" s="97" t="b">
        <f t="shared" ca="1" si="70"/>
        <v>0</v>
      </c>
      <c r="R326" s="97" t="b">
        <f t="shared" ca="1" si="71"/>
        <v>0</v>
      </c>
      <c r="S326" s="97" t="str">
        <f t="shared" ca="1" si="72"/>
        <v>未开始</v>
      </c>
      <c r="T326" s="97">
        <f ca="1">IF(AND(N326,P326,NOT(Q326)),NETWORKDAYS(K326,AG326,项目参数!$B$2:$B$200),0)</f>
        <v>0</v>
      </c>
      <c r="U326" s="98">
        <f t="shared" ca="1" si="73"/>
        <v>0</v>
      </c>
      <c r="V326" s="117">
        <f t="shared" ca="1" si="74"/>
        <v>0</v>
      </c>
      <c r="W326" s="117">
        <f t="shared" ca="1" si="75"/>
        <v>0</v>
      </c>
      <c r="X326" s="117" t="str">
        <f t="shared" ca="1" si="76"/>
        <v/>
      </c>
      <c r="Y326" s="97">
        <f t="shared" ca="1" si="77"/>
        <v>0</v>
      </c>
      <c r="Z326" s="97">
        <f t="shared" ca="1" si="78"/>
        <v>0</v>
      </c>
      <c r="AA326" s="97">
        <f ca="1">IF(AND(N326,P326,K326&gt;项目信息!$C$18),INT((IF(Q326,L326,K326)-项目信息!$C$18)/30)+1,0)</f>
        <v>0</v>
      </c>
      <c r="AB326" s="97" t="str">
        <f ca="1">IF(N326,WEEKNUM(IF(L326&lt;&gt;"",L326,IF(K326&lt;&gt;"",K326,J326)-项目信息!$C$18)+1),"")</f>
        <v/>
      </c>
      <c r="AC326" s="97" t="str">
        <f ca="1">IFERROR(VLOOKUP(VLOOKUP(G326,内部通讯录!$B:$F,5,FALSE),项目参数!$I$14:$J$21,2,FALSE),"")</f>
        <v/>
      </c>
      <c r="AD326" s="97" t="str">
        <f ca="1">IF($N326,$AC326*V326/项目参数!$J$29,"")</f>
        <v/>
      </c>
      <c r="AE326" s="97" t="str">
        <f ca="1">IF($N326,$AC326*W326/项目参数!$J$29,"")</f>
        <v/>
      </c>
      <c r="AF326" s="99" t="str">
        <f ca="1">IF(OR('临-间接'!S326=0,'临-间接'!S326="(空白)"),"",'临-间接'!S326)</f>
        <v/>
      </c>
      <c r="AG326" s="34" t="str">
        <f ca="1">IF(P326,IF(L326&lt;&gt;"", L326, IF(OR(I326="暂停",I326="取消"), IFERROR(WORKDAY.INTL($K326,$M326*$H326,1,项目参数!$B$2:$B$200),WORKDAY($K326,$M326*$H326,1)),TODAY())),"")</f>
        <v/>
      </c>
      <c r="AH326">
        <f ca="1">IF(AND(N326,P326),IF('临-间接'!T326="(空白)",0,'临-间接'!T326),0)</f>
        <v>0</v>
      </c>
      <c r="AI326" s="34" t="str">
        <f ca="1">IF($N326,VLOOKUP($B326,项目阶段与里程碑!$B:$E,3,FALSE),"")</f>
        <v/>
      </c>
      <c r="AJ326" s="34" t="str">
        <f ca="1">IF($N326,VLOOKUP($B326,项目阶段与里程碑!$B:$E,4,FALSE),"")</f>
        <v/>
      </c>
      <c r="AK326" s="34" t="str">
        <f t="shared" ca="1" si="79"/>
        <v/>
      </c>
      <c r="AL326" s="92" t="str">
        <f ca="1">IF($AK326&lt;&gt;"",IFERROR(NETWORKDAYS.INTL($AI326,$AK326,1,项目参数!$B$2:$B$200),NETWORKDAYS($AI326,$AK326,1)),"")</f>
        <v/>
      </c>
      <c r="AM326" s="92" t="str">
        <f ca="1">IF(K326&lt;&gt;"",IFERROR(NETWORKDAYS.INTL($AI326,$K326,1,项目参数!$B$2:$B$200),NETWORKDAYS($AI326,$K326,1)),"")</f>
        <v/>
      </c>
      <c r="AN326" s="92" t="str">
        <f ca="1">IF(L326&lt;&gt;"",IFERROR(NETWORKDAYS.INTL($AI326,$L326,1,项目参数!$B$2:$B$200),NETWORKDAYS($AI326,$L326,1)),"")</f>
        <v/>
      </c>
    </row>
    <row r="327" spans="1:40">
      <c r="A327">
        <f ca="1">IF('临-间接'!F327="(空白)","",'临-间接'!F327)</f>
        <v>0</v>
      </c>
      <c r="B327">
        <f ca="1">IF('临-间接'!G327="(空白)","",'临-间接'!G327)</f>
        <v>0</v>
      </c>
      <c r="C327">
        <f ca="1">IF('临-间接'!I327="(空白)","",'临-间接'!I327)</f>
        <v>0</v>
      </c>
      <c r="D327">
        <f ca="1">IF('临-间接'!J327="(空白)","",'临-间接'!J327)</f>
        <v>0</v>
      </c>
      <c r="E327">
        <f ca="1">IF('临-间接'!K327="(空白)","",'临-间接'!K327)</f>
        <v>0</v>
      </c>
      <c r="F327">
        <f ca="1">IF('临-间接'!H327="(空白)","",'临-间接'!H327)</f>
        <v>0</v>
      </c>
      <c r="G327">
        <f ca="1">IF('临-间接'!L327="(空白)","",'临-间接'!L327)</f>
        <v>0</v>
      </c>
      <c r="H327">
        <f ca="1">IF('临-间接'!M327="(空白)",0,'临-间接'!M327)</f>
        <v>0</v>
      </c>
      <c r="I327" t="str">
        <f ca="1">IF(OR('临-间接'!R327=0,'临-间接'!R327="(空白)"),"",'临-间接'!R327)</f>
        <v/>
      </c>
      <c r="J327" s="34" t="str">
        <f ca="1">IF(OR('临-间接'!N327=0,'临-间接'!N327="(空白)"),"",'临-间接'!N327)</f>
        <v/>
      </c>
      <c r="K327" s="34" t="str">
        <f ca="1">IF(OR('临-间接'!O327=0,'临-间接'!O327="(空白)"),"",'临-间接'!O327)</f>
        <v/>
      </c>
      <c r="L327" s="34" t="str">
        <f ca="1">IF(OR('临-间接'!P327=0,'临-间接'!P327="(空白)"),"",'临-间接'!P327)</f>
        <v/>
      </c>
      <c r="M327">
        <f ca="1">IF('临-间接'!Q327="(空白)",0,'临-间接'!Q327)</f>
        <v>0</v>
      </c>
      <c r="N327" s="97" t="b">
        <f t="shared" ca="1" si="67"/>
        <v>0</v>
      </c>
      <c r="O327" s="97" t="b">
        <f t="shared" ca="1" si="68"/>
        <v>0</v>
      </c>
      <c r="P327" s="97" t="b">
        <f t="shared" ca="1" si="69"/>
        <v>0</v>
      </c>
      <c r="Q327" s="97" t="b">
        <f t="shared" ca="1" si="70"/>
        <v>0</v>
      </c>
      <c r="R327" s="97" t="b">
        <f t="shared" ca="1" si="71"/>
        <v>0</v>
      </c>
      <c r="S327" s="97" t="str">
        <f t="shared" ca="1" si="72"/>
        <v>未开始</v>
      </c>
      <c r="T327" s="97">
        <f ca="1">IF(AND(N327,P327,NOT(Q327)),NETWORKDAYS(K327,AG327,项目参数!$B$2:$B$200),0)</f>
        <v>0</v>
      </c>
      <c r="U327" s="98">
        <f t="shared" ca="1" si="73"/>
        <v>0</v>
      </c>
      <c r="V327" s="117">
        <f t="shared" ca="1" si="74"/>
        <v>0</v>
      </c>
      <c r="W327" s="117">
        <f t="shared" ca="1" si="75"/>
        <v>0</v>
      </c>
      <c r="X327" s="117" t="str">
        <f t="shared" ca="1" si="76"/>
        <v/>
      </c>
      <c r="Y327" s="97">
        <f t="shared" ca="1" si="77"/>
        <v>0</v>
      </c>
      <c r="Z327" s="97">
        <f t="shared" ca="1" si="78"/>
        <v>0</v>
      </c>
      <c r="AA327" s="97">
        <f ca="1">IF(AND(N327,P327,K327&gt;项目信息!$C$18),INT((IF(Q327,L327,K327)-项目信息!$C$18)/30)+1,0)</f>
        <v>0</v>
      </c>
      <c r="AB327" s="97" t="str">
        <f ca="1">IF(N327,WEEKNUM(IF(L327&lt;&gt;"",L327,IF(K327&lt;&gt;"",K327,J327)-项目信息!$C$18)+1),"")</f>
        <v/>
      </c>
      <c r="AC327" s="97" t="str">
        <f ca="1">IFERROR(VLOOKUP(VLOOKUP(G327,内部通讯录!$B:$F,5,FALSE),项目参数!$I$14:$J$21,2,FALSE),"")</f>
        <v/>
      </c>
      <c r="AD327" s="97" t="str">
        <f ca="1">IF($N327,$AC327*V327/项目参数!$J$29,"")</f>
        <v/>
      </c>
      <c r="AE327" s="97" t="str">
        <f ca="1">IF($N327,$AC327*W327/项目参数!$J$29,"")</f>
        <v/>
      </c>
      <c r="AF327" s="99" t="str">
        <f ca="1">IF(OR('临-间接'!S327=0,'临-间接'!S327="(空白)"),"",'临-间接'!S327)</f>
        <v/>
      </c>
      <c r="AG327" s="34" t="str">
        <f ca="1">IF(P327,IF(L327&lt;&gt;"", L327, IF(OR(I327="暂停",I327="取消"), IFERROR(WORKDAY.INTL($K327,$M327*$H327,1,项目参数!$B$2:$B$200),WORKDAY($K327,$M327*$H327,1)),TODAY())),"")</f>
        <v/>
      </c>
      <c r="AH327">
        <f ca="1">IF(AND(N327,P327),IF('临-间接'!T327="(空白)",0,'临-间接'!T327),0)</f>
        <v>0</v>
      </c>
      <c r="AI327" s="34" t="str">
        <f ca="1">IF($N327,VLOOKUP($B327,项目阶段与里程碑!$B:$E,3,FALSE),"")</f>
        <v/>
      </c>
      <c r="AJ327" s="34" t="str">
        <f ca="1">IF($N327,VLOOKUP($B327,项目阶段与里程碑!$B:$E,4,FALSE),"")</f>
        <v/>
      </c>
      <c r="AK327" s="34" t="str">
        <f t="shared" ca="1" si="79"/>
        <v/>
      </c>
      <c r="AL327" s="92" t="str">
        <f ca="1">IF($AK327&lt;&gt;"",IFERROR(NETWORKDAYS.INTL($AI327,$AK327,1,项目参数!$B$2:$B$200),NETWORKDAYS($AI327,$AK327,1)),"")</f>
        <v/>
      </c>
      <c r="AM327" s="92" t="str">
        <f ca="1">IF(K327&lt;&gt;"",IFERROR(NETWORKDAYS.INTL($AI327,$K327,1,项目参数!$B$2:$B$200),NETWORKDAYS($AI327,$K327,1)),"")</f>
        <v/>
      </c>
      <c r="AN327" s="92" t="str">
        <f ca="1">IF(L327&lt;&gt;"",IFERROR(NETWORKDAYS.INTL($AI327,$L327,1,项目参数!$B$2:$B$200),NETWORKDAYS($AI327,$L327,1)),"")</f>
        <v/>
      </c>
    </row>
    <row r="328" spans="1:40">
      <c r="A328">
        <f ca="1">IF('临-间接'!F328="(空白)","",'临-间接'!F328)</f>
        <v>0</v>
      </c>
      <c r="B328">
        <f ca="1">IF('临-间接'!G328="(空白)","",'临-间接'!G328)</f>
        <v>0</v>
      </c>
      <c r="C328">
        <f ca="1">IF('临-间接'!I328="(空白)","",'临-间接'!I328)</f>
        <v>0</v>
      </c>
      <c r="D328">
        <f ca="1">IF('临-间接'!J328="(空白)","",'临-间接'!J328)</f>
        <v>0</v>
      </c>
      <c r="E328">
        <f ca="1">IF('临-间接'!K328="(空白)","",'临-间接'!K328)</f>
        <v>0</v>
      </c>
      <c r="F328">
        <f ca="1">IF('临-间接'!H328="(空白)","",'临-间接'!H328)</f>
        <v>0</v>
      </c>
      <c r="G328">
        <f ca="1">IF('临-间接'!L328="(空白)","",'临-间接'!L328)</f>
        <v>0</v>
      </c>
      <c r="H328">
        <f ca="1">IF('临-间接'!M328="(空白)",0,'临-间接'!M328)</f>
        <v>0</v>
      </c>
      <c r="I328" t="str">
        <f ca="1">IF(OR('临-间接'!R328=0,'临-间接'!R328="(空白)"),"",'临-间接'!R328)</f>
        <v/>
      </c>
      <c r="J328" s="34" t="str">
        <f ca="1">IF(OR('临-间接'!N328=0,'临-间接'!N328="(空白)"),"",'临-间接'!N328)</f>
        <v/>
      </c>
      <c r="K328" s="34" t="str">
        <f ca="1">IF(OR('临-间接'!O328=0,'临-间接'!O328="(空白)"),"",'临-间接'!O328)</f>
        <v/>
      </c>
      <c r="L328" s="34" t="str">
        <f ca="1">IF(OR('临-间接'!P328=0,'临-间接'!P328="(空白)"),"",'临-间接'!P328)</f>
        <v/>
      </c>
      <c r="M328">
        <f ca="1">IF('临-间接'!Q328="(空白)",0,'临-间接'!Q328)</f>
        <v>0</v>
      </c>
      <c r="N328" s="97" t="b">
        <f t="shared" ca="1" si="67"/>
        <v>0</v>
      </c>
      <c r="O328" s="97" t="b">
        <f t="shared" ca="1" si="68"/>
        <v>0</v>
      </c>
      <c r="P328" s="97" t="b">
        <f t="shared" ca="1" si="69"/>
        <v>0</v>
      </c>
      <c r="Q328" s="97" t="b">
        <f t="shared" ca="1" si="70"/>
        <v>0</v>
      </c>
      <c r="R328" s="97" t="b">
        <f t="shared" ca="1" si="71"/>
        <v>0</v>
      </c>
      <c r="S328" s="97" t="str">
        <f t="shared" ca="1" si="72"/>
        <v>未开始</v>
      </c>
      <c r="T328" s="97">
        <f ca="1">IF(AND(N328,P328,NOT(Q328)),NETWORKDAYS(K328,AG328,项目参数!$B$2:$B$200),0)</f>
        <v>0</v>
      </c>
      <c r="U328" s="98">
        <f t="shared" ca="1" si="73"/>
        <v>0</v>
      </c>
      <c r="V328" s="117">
        <f t="shared" ca="1" si="74"/>
        <v>0</v>
      </c>
      <c r="W328" s="117">
        <f t="shared" ca="1" si="75"/>
        <v>0</v>
      </c>
      <c r="X328" s="117" t="str">
        <f t="shared" ca="1" si="76"/>
        <v/>
      </c>
      <c r="Y328" s="97">
        <f t="shared" ca="1" si="77"/>
        <v>0</v>
      </c>
      <c r="Z328" s="97">
        <f t="shared" ca="1" si="78"/>
        <v>0</v>
      </c>
      <c r="AA328" s="97">
        <f ca="1">IF(AND(N328,P328,K328&gt;项目信息!$C$18),INT((IF(Q328,L328,K328)-项目信息!$C$18)/30)+1,0)</f>
        <v>0</v>
      </c>
      <c r="AB328" s="97" t="str">
        <f ca="1">IF(N328,WEEKNUM(IF(L328&lt;&gt;"",L328,IF(K328&lt;&gt;"",K328,J328)-项目信息!$C$18)+1),"")</f>
        <v/>
      </c>
      <c r="AC328" s="97" t="str">
        <f ca="1">IFERROR(VLOOKUP(VLOOKUP(G328,内部通讯录!$B:$F,5,FALSE),项目参数!$I$14:$J$21,2,FALSE),"")</f>
        <v/>
      </c>
      <c r="AD328" s="97" t="str">
        <f ca="1">IF($N328,$AC328*V328/项目参数!$J$29,"")</f>
        <v/>
      </c>
      <c r="AE328" s="97" t="str">
        <f ca="1">IF($N328,$AC328*W328/项目参数!$J$29,"")</f>
        <v/>
      </c>
      <c r="AF328" s="99" t="str">
        <f ca="1">IF(OR('临-间接'!S328=0,'临-间接'!S328="(空白)"),"",'临-间接'!S328)</f>
        <v/>
      </c>
      <c r="AG328" s="34" t="str">
        <f ca="1">IF(P328,IF(L328&lt;&gt;"", L328, IF(OR(I328="暂停",I328="取消"), IFERROR(WORKDAY.INTL($K328,$M328*$H328,1,项目参数!$B$2:$B$200),WORKDAY($K328,$M328*$H328,1)),TODAY())),"")</f>
        <v/>
      </c>
      <c r="AH328">
        <f ca="1">IF(AND(N328,P328),IF('临-间接'!T328="(空白)",0,'临-间接'!T328),0)</f>
        <v>0</v>
      </c>
      <c r="AI328" s="34" t="str">
        <f ca="1">IF($N328,VLOOKUP($B328,项目阶段与里程碑!$B:$E,3,FALSE),"")</f>
        <v/>
      </c>
      <c r="AJ328" s="34" t="str">
        <f ca="1">IF($N328,VLOOKUP($B328,项目阶段与里程碑!$B:$E,4,FALSE),"")</f>
        <v/>
      </c>
      <c r="AK328" s="34" t="str">
        <f t="shared" ca="1" si="79"/>
        <v/>
      </c>
      <c r="AL328" s="92" t="str">
        <f ca="1">IF($AK328&lt;&gt;"",IFERROR(NETWORKDAYS.INTL($AI328,$AK328,1,项目参数!$B$2:$B$200),NETWORKDAYS($AI328,$AK328,1)),"")</f>
        <v/>
      </c>
      <c r="AM328" s="92" t="str">
        <f ca="1">IF(K328&lt;&gt;"",IFERROR(NETWORKDAYS.INTL($AI328,$K328,1,项目参数!$B$2:$B$200),NETWORKDAYS($AI328,$K328,1)),"")</f>
        <v/>
      </c>
      <c r="AN328" s="92" t="str">
        <f ca="1">IF(L328&lt;&gt;"",IFERROR(NETWORKDAYS.INTL($AI328,$L328,1,项目参数!$B$2:$B$200),NETWORKDAYS($AI328,$L328,1)),"")</f>
        <v/>
      </c>
    </row>
    <row r="329" spans="1:40">
      <c r="A329">
        <f ca="1">IF('临-间接'!F329="(空白)","",'临-间接'!F329)</f>
        <v>0</v>
      </c>
      <c r="B329">
        <f ca="1">IF('临-间接'!G329="(空白)","",'临-间接'!G329)</f>
        <v>0</v>
      </c>
      <c r="C329">
        <f ca="1">IF('临-间接'!I329="(空白)","",'临-间接'!I329)</f>
        <v>0</v>
      </c>
      <c r="D329">
        <f ca="1">IF('临-间接'!J329="(空白)","",'临-间接'!J329)</f>
        <v>0</v>
      </c>
      <c r="E329">
        <f ca="1">IF('临-间接'!K329="(空白)","",'临-间接'!K329)</f>
        <v>0</v>
      </c>
      <c r="F329">
        <f ca="1">IF('临-间接'!H329="(空白)","",'临-间接'!H329)</f>
        <v>0</v>
      </c>
      <c r="G329">
        <f ca="1">IF('临-间接'!L329="(空白)","",'临-间接'!L329)</f>
        <v>0</v>
      </c>
      <c r="H329">
        <f ca="1">IF('临-间接'!M329="(空白)",0,'临-间接'!M329)</f>
        <v>0</v>
      </c>
      <c r="I329" t="str">
        <f ca="1">IF(OR('临-间接'!R329=0,'临-间接'!R329="(空白)"),"",'临-间接'!R329)</f>
        <v/>
      </c>
      <c r="J329" s="34" t="str">
        <f ca="1">IF(OR('临-间接'!N329=0,'临-间接'!N329="(空白)"),"",'临-间接'!N329)</f>
        <v/>
      </c>
      <c r="K329" s="34" t="str">
        <f ca="1">IF(OR('临-间接'!O329=0,'临-间接'!O329="(空白)"),"",'临-间接'!O329)</f>
        <v/>
      </c>
      <c r="L329" s="34" t="str">
        <f ca="1">IF(OR('临-间接'!P329=0,'临-间接'!P329="(空白)"),"",'临-间接'!P329)</f>
        <v/>
      </c>
      <c r="M329">
        <f ca="1">IF('临-间接'!Q329="(空白)",0,'临-间接'!Q329)</f>
        <v>0</v>
      </c>
      <c r="N329" s="97" t="b">
        <f t="shared" ca="1" si="67"/>
        <v>0</v>
      </c>
      <c r="O329" s="97" t="b">
        <f t="shared" ca="1" si="68"/>
        <v>0</v>
      </c>
      <c r="P329" s="97" t="b">
        <f t="shared" ca="1" si="69"/>
        <v>0</v>
      </c>
      <c r="Q329" s="97" t="b">
        <f t="shared" ca="1" si="70"/>
        <v>0</v>
      </c>
      <c r="R329" s="97" t="b">
        <f t="shared" ca="1" si="71"/>
        <v>0</v>
      </c>
      <c r="S329" s="97" t="str">
        <f t="shared" ca="1" si="72"/>
        <v>未开始</v>
      </c>
      <c r="T329" s="97">
        <f ca="1">IF(AND(N329,P329,NOT(Q329)),NETWORKDAYS(K329,AG329,项目参数!$B$2:$B$200),0)</f>
        <v>0</v>
      </c>
      <c r="U329" s="98">
        <f t="shared" ca="1" si="73"/>
        <v>0</v>
      </c>
      <c r="V329" s="117">
        <f t="shared" ca="1" si="74"/>
        <v>0</v>
      </c>
      <c r="W329" s="117">
        <f t="shared" ca="1" si="75"/>
        <v>0</v>
      </c>
      <c r="X329" s="117" t="str">
        <f t="shared" ca="1" si="76"/>
        <v/>
      </c>
      <c r="Y329" s="97">
        <f t="shared" ca="1" si="77"/>
        <v>0</v>
      </c>
      <c r="Z329" s="97">
        <f t="shared" ca="1" si="78"/>
        <v>0</v>
      </c>
      <c r="AA329" s="97">
        <f ca="1">IF(AND(N329,P329,K329&gt;项目信息!$C$18),INT((IF(Q329,L329,K329)-项目信息!$C$18)/30)+1,0)</f>
        <v>0</v>
      </c>
      <c r="AB329" s="97" t="str">
        <f ca="1">IF(N329,WEEKNUM(IF(L329&lt;&gt;"",L329,IF(K329&lt;&gt;"",K329,J329)-项目信息!$C$18)+1),"")</f>
        <v/>
      </c>
      <c r="AC329" s="97" t="str">
        <f ca="1">IFERROR(VLOOKUP(VLOOKUP(G329,内部通讯录!$B:$F,5,FALSE),项目参数!$I$14:$J$21,2,FALSE),"")</f>
        <v/>
      </c>
      <c r="AD329" s="97" t="str">
        <f ca="1">IF($N329,$AC329*V329/项目参数!$J$29,"")</f>
        <v/>
      </c>
      <c r="AE329" s="97" t="str">
        <f ca="1">IF($N329,$AC329*W329/项目参数!$J$29,"")</f>
        <v/>
      </c>
      <c r="AF329" s="99" t="str">
        <f ca="1">IF(OR('临-间接'!S329=0,'临-间接'!S329="(空白)"),"",'临-间接'!S329)</f>
        <v/>
      </c>
      <c r="AG329" s="34" t="str">
        <f ca="1">IF(P329,IF(L329&lt;&gt;"", L329, IF(OR(I329="暂停",I329="取消"), IFERROR(WORKDAY.INTL($K329,$M329*$H329,1,项目参数!$B$2:$B$200),WORKDAY($K329,$M329*$H329,1)),TODAY())),"")</f>
        <v/>
      </c>
      <c r="AH329">
        <f ca="1">IF(AND(N329,P329),IF('临-间接'!T329="(空白)",0,'临-间接'!T329),0)</f>
        <v>0</v>
      </c>
      <c r="AI329" s="34" t="str">
        <f ca="1">IF($N329,VLOOKUP($B329,项目阶段与里程碑!$B:$E,3,FALSE),"")</f>
        <v/>
      </c>
      <c r="AJ329" s="34" t="str">
        <f ca="1">IF($N329,VLOOKUP($B329,项目阶段与里程碑!$B:$E,4,FALSE),"")</f>
        <v/>
      </c>
      <c r="AK329" s="34" t="str">
        <f t="shared" ca="1" si="79"/>
        <v/>
      </c>
      <c r="AL329" s="92" t="str">
        <f ca="1">IF($AK329&lt;&gt;"",IFERROR(NETWORKDAYS.INTL($AI329,$AK329,1,项目参数!$B$2:$B$200),NETWORKDAYS($AI329,$AK329,1)),"")</f>
        <v/>
      </c>
      <c r="AM329" s="92" t="str">
        <f ca="1">IF(K329&lt;&gt;"",IFERROR(NETWORKDAYS.INTL($AI329,$K329,1,项目参数!$B$2:$B$200),NETWORKDAYS($AI329,$K329,1)),"")</f>
        <v/>
      </c>
      <c r="AN329" s="92" t="str">
        <f ca="1">IF(L329&lt;&gt;"",IFERROR(NETWORKDAYS.INTL($AI329,$L329,1,项目参数!$B$2:$B$200),NETWORKDAYS($AI329,$L329,1)),"")</f>
        <v/>
      </c>
    </row>
    <row r="330" spans="1:40">
      <c r="A330">
        <f ca="1">IF('临-间接'!F330="(空白)","",'临-间接'!F330)</f>
        <v>0</v>
      </c>
      <c r="B330">
        <f ca="1">IF('临-间接'!G330="(空白)","",'临-间接'!G330)</f>
        <v>0</v>
      </c>
      <c r="C330">
        <f ca="1">IF('临-间接'!I330="(空白)","",'临-间接'!I330)</f>
        <v>0</v>
      </c>
      <c r="D330">
        <f ca="1">IF('临-间接'!J330="(空白)","",'临-间接'!J330)</f>
        <v>0</v>
      </c>
      <c r="E330">
        <f ca="1">IF('临-间接'!K330="(空白)","",'临-间接'!K330)</f>
        <v>0</v>
      </c>
      <c r="F330">
        <f ca="1">IF('临-间接'!H330="(空白)","",'临-间接'!H330)</f>
        <v>0</v>
      </c>
      <c r="G330">
        <f ca="1">IF('临-间接'!L330="(空白)","",'临-间接'!L330)</f>
        <v>0</v>
      </c>
      <c r="H330">
        <f ca="1">IF('临-间接'!M330="(空白)",0,'临-间接'!M330)</f>
        <v>0</v>
      </c>
      <c r="I330" t="str">
        <f ca="1">IF(OR('临-间接'!R330=0,'临-间接'!R330="(空白)"),"",'临-间接'!R330)</f>
        <v/>
      </c>
      <c r="J330" s="34" t="str">
        <f ca="1">IF(OR('临-间接'!N330=0,'临-间接'!N330="(空白)"),"",'临-间接'!N330)</f>
        <v/>
      </c>
      <c r="K330" s="34" t="str">
        <f ca="1">IF(OR('临-间接'!O330=0,'临-间接'!O330="(空白)"),"",'临-间接'!O330)</f>
        <v/>
      </c>
      <c r="L330" s="34" t="str">
        <f ca="1">IF(OR('临-间接'!P330=0,'临-间接'!P330="(空白)"),"",'临-间接'!P330)</f>
        <v/>
      </c>
      <c r="M330">
        <f ca="1">IF('临-间接'!Q330="(空白)",0,'临-间接'!Q330)</f>
        <v>0</v>
      </c>
      <c r="N330" s="97" t="b">
        <f t="shared" ca="1" si="67"/>
        <v>0</v>
      </c>
      <c r="O330" s="97" t="b">
        <f t="shared" ca="1" si="68"/>
        <v>0</v>
      </c>
      <c r="P330" s="97" t="b">
        <f t="shared" ca="1" si="69"/>
        <v>0</v>
      </c>
      <c r="Q330" s="97" t="b">
        <f t="shared" ca="1" si="70"/>
        <v>0</v>
      </c>
      <c r="R330" s="97" t="b">
        <f t="shared" ca="1" si="71"/>
        <v>0</v>
      </c>
      <c r="S330" s="97" t="str">
        <f t="shared" ca="1" si="72"/>
        <v>未开始</v>
      </c>
      <c r="T330" s="97">
        <f ca="1">IF(AND(N330,P330,NOT(Q330)),NETWORKDAYS(K330,AG330,项目参数!$B$2:$B$200),0)</f>
        <v>0</v>
      </c>
      <c r="U330" s="98">
        <f t="shared" ca="1" si="73"/>
        <v>0</v>
      </c>
      <c r="V330" s="117">
        <f t="shared" ca="1" si="74"/>
        <v>0</v>
      </c>
      <c r="W330" s="117">
        <f t="shared" ca="1" si="75"/>
        <v>0</v>
      </c>
      <c r="X330" s="117" t="str">
        <f t="shared" ca="1" si="76"/>
        <v/>
      </c>
      <c r="Y330" s="97">
        <f t="shared" ca="1" si="77"/>
        <v>0</v>
      </c>
      <c r="Z330" s="97">
        <f t="shared" ca="1" si="78"/>
        <v>0</v>
      </c>
      <c r="AA330" s="97">
        <f ca="1">IF(AND(N330,P330,K330&gt;项目信息!$C$18),INT((IF(Q330,L330,K330)-项目信息!$C$18)/30)+1,0)</f>
        <v>0</v>
      </c>
      <c r="AB330" s="97" t="str">
        <f ca="1">IF(N330,WEEKNUM(IF(L330&lt;&gt;"",L330,IF(K330&lt;&gt;"",K330,J330)-项目信息!$C$18)+1),"")</f>
        <v/>
      </c>
      <c r="AC330" s="97" t="str">
        <f ca="1">IFERROR(VLOOKUP(VLOOKUP(G330,内部通讯录!$B:$F,5,FALSE),项目参数!$I$14:$J$21,2,FALSE),"")</f>
        <v/>
      </c>
      <c r="AD330" s="97" t="str">
        <f ca="1">IF($N330,$AC330*V330/项目参数!$J$29,"")</f>
        <v/>
      </c>
      <c r="AE330" s="97" t="str">
        <f ca="1">IF($N330,$AC330*W330/项目参数!$J$29,"")</f>
        <v/>
      </c>
      <c r="AF330" s="99" t="str">
        <f ca="1">IF(OR('临-间接'!S330=0,'临-间接'!S330="(空白)"),"",'临-间接'!S330)</f>
        <v/>
      </c>
      <c r="AG330" s="34" t="str">
        <f ca="1">IF(P330,IF(L330&lt;&gt;"", L330, IF(OR(I330="暂停",I330="取消"), IFERROR(WORKDAY.INTL($K330,$M330*$H330,1,项目参数!$B$2:$B$200),WORKDAY($K330,$M330*$H330,1)),TODAY())),"")</f>
        <v/>
      </c>
      <c r="AH330">
        <f ca="1">IF(AND(N330,P330),IF('临-间接'!T330="(空白)",0,'临-间接'!T330),0)</f>
        <v>0</v>
      </c>
      <c r="AI330" s="34" t="str">
        <f ca="1">IF($N330,VLOOKUP($B330,项目阶段与里程碑!$B:$E,3,FALSE),"")</f>
        <v/>
      </c>
      <c r="AJ330" s="34" t="str">
        <f ca="1">IF($N330,VLOOKUP($B330,项目阶段与里程碑!$B:$E,4,FALSE),"")</f>
        <v/>
      </c>
      <c r="AK330" s="34" t="str">
        <f t="shared" ca="1" si="79"/>
        <v/>
      </c>
      <c r="AL330" s="92" t="str">
        <f ca="1">IF($AK330&lt;&gt;"",IFERROR(NETWORKDAYS.INTL($AI330,$AK330,1,项目参数!$B$2:$B$200),NETWORKDAYS($AI330,$AK330,1)),"")</f>
        <v/>
      </c>
      <c r="AM330" s="92" t="str">
        <f ca="1">IF(K330&lt;&gt;"",IFERROR(NETWORKDAYS.INTL($AI330,$K330,1,项目参数!$B$2:$B$200),NETWORKDAYS($AI330,$K330,1)),"")</f>
        <v/>
      </c>
      <c r="AN330" s="92" t="str">
        <f ca="1">IF(L330&lt;&gt;"",IFERROR(NETWORKDAYS.INTL($AI330,$L330,1,项目参数!$B$2:$B$200),NETWORKDAYS($AI330,$L330,1)),"")</f>
        <v/>
      </c>
    </row>
    <row r="331" spans="1:40">
      <c r="A331">
        <f ca="1">IF('临-间接'!F331="(空白)","",'临-间接'!F331)</f>
        <v>0</v>
      </c>
      <c r="B331">
        <f ca="1">IF('临-间接'!G331="(空白)","",'临-间接'!G331)</f>
        <v>0</v>
      </c>
      <c r="C331">
        <f ca="1">IF('临-间接'!I331="(空白)","",'临-间接'!I331)</f>
        <v>0</v>
      </c>
      <c r="D331">
        <f ca="1">IF('临-间接'!J331="(空白)","",'临-间接'!J331)</f>
        <v>0</v>
      </c>
      <c r="E331">
        <f ca="1">IF('临-间接'!K331="(空白)","",'临-间接'!K331)</f>
        <v>0</v>
      </c>
      <c r="F331">
        <f ca="1">IF('临-间接'!H331="(空白)","",'临-间接'!H331)</f>
        <v>0</v>
      </c>
      <c r="G331">
        <f ca="1">IF('临-间接'!L331="(空白)","",'临-间接'!L331)</f>
        <v>0</v>
      </c>
      <c r="H331">
        <f ca="1">IF('临-间接'!M331="(空白)",0,'临-间接'!M331)</f>
        <v>0</v>
      </c>
      <c r="I331" t="str">
        <f ca="1">IF(OR('临-间接'!R331=0,'临-间接'!R331="(空白)"),"",'临-间接'!R331)</f>
        <v/>
      </c>
      <c r="J331" s="34" t="str">
        <f ca="1">IF(OR('临-间接'!N331=0,'临-间接'!N331="(空白)"),"",'临-间接'!N331)</f>
        <v/>
      </c>
      <c r="K331" s="34" t="str">
        <f ca="1">IF(OR('临-间接'!O331=0,'临-间接'!O331="(空白)"),"",'临-间接'!O331)</f>
        <v/>
      </c>
      <c r="L331" s="34" t="str">
        <f ca="1">IF(OR('临-间接'!P331=0,'临-间接'!P331="(空白)"),"",'临-间接'!P331)</f>
        <v/>
      </c>
      <c r="M331">
        <f ca="1">IF('临-间接'!Q331="(空白)",0,'临-间接'!Q331)</f>
        <v>0</v>
      </c>
      <c r="N331" s="97" t="b">
        <f t="shared" ca="1" si="67"/>
        <v>0</v>
      </c>
      <c r="O331" s="97" t="b">
        <f t="shared" ca="1" si="68"/>
        <v>0</v>
      </c>
      <c r="P331" s="97" t="b">
        <f t="shared" ca="1" si="69"/>
        <v>0</v>
      </c>
      <c r="Q331" s="97" t="b">
        <f t="shared" ca="1" si="70"/>
        <v>0</v>
      </c>
      <c r="R331" s="97" t="b">
        <f t="shared" ca="1" si="71"/>
        <v>0</v>
      </c>
      <c r="S331" s="97" t="str">
        <f t="shared" ca="1" si="72"/>
        <v>未开始</v>
      </c>
      <c r="T331" s="97">
        <f ca="1">IF(AND(N331,P331,NOT(Q331)),NETWORKDAYS(K331,AG331,项目参数!$B$2:$B$200),0)</f>
        <v>0</v>
      </c>
      <c r="U331" s="98">
        <f t="shared" ca="1" si="73"/>
        <v>0</v>
      </c>
      <c r="V331" s="117">
        <f t="shared" ca="1" si="74"/>
        <v>0</v>
      </c>
      <c r="W331" s="117">
        <f t="shared" ca="1" si="75"/>
        <v>0</v>
      </c>
      <c r="X331" s="117" t="str">
        <f t="shared" ca="1" si="76"/>
        <v/>
      </c>
      <c r="Y331" s="97">
        <f t="shared" ca="1" si="77"/>
        <v>0</v>
      </c>
      <c r="Z331" s="97">
        <f t="shared" ca="1" si="78"/>
        <v>0</v>
      </c>
      <c r="AA331" s="97">
        <f ca="1">IF(AND(N331,P331,K331&gt;项目信息!$C$18),INT((IF(Q331,L331,K331)-项目信息!$C$18)/30)+1,0)</f>
        <v>0</v>
      </c>
      <c r="AB331" s="97" t="str">
        <f ca="1">IF(N331,WEEKNUM(IF(L331&lt;&gt;"",L331,IF(K331&lt;&gt;"",K331,J331)-项目信息!$C$18)+1),"")</f>
        <v/>
      </c>
      <c r="AC331" s="97" t="str">
        <f ca="1">IFERROR(VLOOKUP(VLOOKUP(G331,内部通讯录!$B:$F,5,FALSE),项目参数!$I$14:$J$21,2,FALSE),"")</f>
        <v/>
      </c>
      <c r="AD331" s="97" t="str">
        <f ca="1">IF($N331,$AC331*V331/项目参数!$J$29,"")</f>
        <v/>
      </c>
      <c r="AE331" s="97" t="str">
        <f ca="1">IF($N331,$AC331*W331/项目参数!$J$29,"")</f>
        <v/>
      </c>
      <c r="AF331" s="99" t="str">
        <f ca="1">IF(OR('临-间接'!S331=0,'临-间接'!S331="(空白)"),"",'临-间接'!S331)</f>
        <v/>
      </c>
      <c r="AG331" s="34" t="str">
        <f ca="1">IF(P331,IF(L331&lt;&gt;"", L331, IF(OR(I331="暂停",I331="取消"), IFERROR(WORKDAY.INTL($K331,$M331*$H331,1,项目参数!$B$2:$B$200),WORKDAY($K331,$M331*$H331,1)),TODAY())),"")</f>
        <v/>
      </c>
      <c r="AH331">
        <f ca="1">IF(AND(N331,P331),IF('临-间接'!T331="(空白)",0,'临-间接'!T331),0)</f>
        <v>0</v>
      </c>
      <c r="AI331" s="34" t="str">
        <f ca="1">IF($N331,VLOOKUP($B331,项目阶段与里程碑!$B:$E,3,FALSE),"")</f>
        <v/>
      </c>
      <c r="AJ331" s="34" t="str">
        <f ca="1">IF($N331,VLOOKUP($B331,项目阶段与里程碑!$B:$E,4,FALSE),"")</f>
        <v/>
      </c>
      <c r="AK331" s="34" t="str">
        <f t="shared" ca="1" si="79"/>
        <v/>
      </c>
      <c r="AL331" s="92" t="str">
        <f ca="1">IF($AK331&lt;&gt;"",IFERROR(NETWORKDAYS.INTL($AI331,$AK331,1,项目参数!$B$2:$B$200),NETWORKDAYS($AI331,$AK331,1)),"")</f>
        <v/>
      </c>
      <c r="AM331" s="92" t="str">
        <f ca="1">IF(K331&lt;&gt;"",IFERROR(NETWORKDAYS.INTL($AI331,$K331,1,项目参数!$B$2:$B$200),NETWORKDAYS($AI331,$K331,1)),"")</f>
        <v/>
      </c>
      <c r="AN331" s="92" t="str">
        <f ca="1">IF(L331&lt;&gt;"",IFERROR(NETWORKDAYS.INTL($AI331,$L331,1,项目参数!$B$2:$B$200),NETWORKDAYS($AI331,$L331,1)),"")</f>
        <v/>
      </c>
    </row>
    <row r="332" spans="1:40">
      <c r="A332">
        <f ca="1">IF('临-间接'!F332="(空白)","",'临-间接'!F332)</f>
        <v>0</v>
      </c>
      <c r="B332">
        <f ca="1">IF('临-间接'!G332="(空白)","",'临-间接'!G332)</f>
        <v>0</v>
      </c>
      <c r="C332">
        <f ca="1">IF('临-间接'!I332="(空白)","",'临-间接'!I332)</f>
        <v>0</v>
      </c>
      <c r="D332">
        <f ca="1">IF('临-间接'!J332="(空白)","",'临-间接'!J332)</f>
        <v>0</v>
      </c>
      <c r="E332">
        <f ca="1">IF('临-间接'!K332="(空白)","",'临-间接'!K332)</f>
        <v>0</v>
      </c>
      <c r="F332">
        <f ca="1">IF('临-间接'!H332="(空白)","",'临-间接'!H332)</f>
        <v>0</v>
      </c>
      <c r="G332">
        <f ca="1">IF('临-间接'!L332="(空白)","",'临-间接'!L332)</f>
        <v>0</v>
      </c>
      <c r="H332">
        <f ca="1">IF('临-间接'!M332="(空白)",0,'临-间接'!M332)</f>
        <v>0</v>
      </c>
      <c r="I332" t="str">
        <f ca="1">IF(OR('临-间接'!R332=0,'临-间接'!R332="(空白)"),"",'临-间接'!R332)</f>
        <v/>
      </c>
      <c r="J332" s="34" t="str">
        <f ca="1">IF(OR('临-间接'!N332=0,'临-间接'!N332="(空白)"),"",'临-间接'!N332)</f>
        <v/>
      </c>
      <c r="K332" s="34" t="str">
        <f ca="1">IF(OR('临-间接'!O332=0,'临-间接'!O332="(空白)"),"",'临-间接'!O332)</f>
        <v/>
      </c>
      <c r="L332" s="34" t="str">
        <f ca="1">IF(OR('临-间接'!P332=0,'临-间接'!P332="(空白)"),"",'临-间接'!P332)</f>
        <v/>
      </c>
      <c r="M332">
        <f ca="1">IF('临-间接'!Q332="(空白)",0,'临-间接'!Q332)</f>
        <v>0</v>
      </c>
      <c r="N332" s="97" t="b">
        <f t="shared" ca="1" si="67"/>
        <v>0</v>
      </c>
      <c r="O332" s="97" t="b">
        <f t="shared" ca="1" si="68"/>
        <v>0</v>
      </c>
      <c r="P332" s="97" t="b">
        <f t="shared" ca="1" si="69"/>
        <v>0</v>
      </c>
      <c r="Q332" s="97" t="b">
        <f t="shared" ca="1" si="70"/>
        <v>0</v>
      </c>
      <c r="R332" s="97" t="b">
        <f t="shared" ca="1" si="71"/>
        <v>0</v>
      </c>
      <c r="S332" s="97" t="str">
        <f t="shared" ca="1" si="72"/>
        <v>未开始</v>
      </c>
      <c r="T332" s="97">
        <f ca="1">IF(AND(N332,P332,NOT(Q332)),NETWORKDAYS(K332,AG332,项目参数!$B$2:$B$200),0)</f>
        <v>0</v>
      </c>
      <c r="U332" s="98">
        <f t="shared" ca="1" si="73"/>
        <v>0</v>
      </c>
      <c r="V332" s="117">
        <f t="shared" ca="1" si="74"/>
        <v>0</v>
      </c>
      <c r="W332" s="117">
        <f t="shared" ca="1" si="75"/>
        <v>0</v>
      </c>
      <c r="X332" s="117" t="str">
        <f t="shared" ca="1" si="76"/>
        <v/>
      </c>
      <c r="Y332" s="97">
        <f t="shared" ca="1" si="77"/>
        <v>0</v>
      </c>
      <c r="Z332" s="97">
        <f t="shared" ca="1" si="78"/>
        <v>0</v>
      </c>
      <c r="AA332" s="97">
        <f ca="1">IF(AND(N332,P332,K332&gt;项目信息!$C$18),INT((IF(Q332,L332,K332)-项目信息!$C$18)/30)+1,0)</f>
        <v>0</v>
      </c>
      <c r="AB332" s="97" t="str">
        <f ca="1">IF(N332,WEEKNUM(IF(L332&lt;&gt;"",L332,IF(K332&lt;&gt;"",K332,J332)-项目信息!$C$18)+1),"")</f>
        <v/>
      </c>
      <c r="AC332" s="97" t="str">
        <f ca="1">IFERROR(VLOOKUP(VLOOKUP(G332,内部通讯录!$B:$F,5,FALSE),项目参数!$I$14:$J$21,2,FALSE),"")</f>
        <v/>
      </c>
      <c r="AD332" s="97" t="str">
        <f ca="1">IF($N332,$AC332*V332/项目参数!$J$29,"")</f>
        <v/>
      </c>
      <c r="AE332" s="97" t="str">
        <f ca="1">IF($N332,$AC332*W332/项目参数!$J$29,"")</f>
        <v/>
      </c>
      <c r="AF332" s="99" t="str">
        <f ca="1">IF(OR('临-间接'!S332=0,'临-间接'!S332="(空白)"),"",'临-间接'!S332)</f>
        <v/>
      </c>
      <c r="AG332" s="34" t="str">
        <f ca="1">IF(P332,IF(L332&lt;&gt;"", L332, IF(OR(I332="暂停",I332="取消"), IFERROR(WORKDAY.INTL($K332,$M332*$H332,1,项目参数!$B$2:$B$200),WORKDAY($K332,$M332*$H332,1)),TODAY())),"")</f>
        <v/>
      </c>
      <c r="AH332">
        <f ca="1">IF(AND(N332,P332),IF('临-间接'!T332="(空白)",0,'临-间接'!T332),0)</f>
        <v>0</v>
      </c>
      <c r="AI332" s="34" t="str">
        <f ca="1">IF($N332,VLOOKUP($B332,项目阶段与里程碑!$B:$E,3,FALSE),"")</f>
        <v/>
      </c>
      <c r="AJ332" s="34" t="str">
        <f ca="1">IF($N332,VLOOKUP($B332,项目阶段与里程碑!$B:$E,4,FALSE),"")</f>
        <v/>
      </c>
      <c r="AK332" s="34" t="str">
        <f t="shared" ca="1" si="79"/>
        <v/>
      </c>
      <c r="AL332" s="92" t="str">
        <f ca="1">IF($AK332&lt;&gt;"",IFERROR(NETWORKDAYS.INTL($AI332,$AK332,1,项目参数!$B$2:$B$200),NETWORKDAYS($AI332,$AK332,1)),"")</f>
        <v/>
      </c>
      <c r="AM332" s="92" t="str">
        <f ca="1">IF(K332&lt;&gt;"",IFERROR(NETWORKDAYS.INTL($AI332,$K332,1,项目参数!$B$2:$B$200),NETWORKDAYS($AI332,$K332,1)),"")</f>
        <v/>
      </c>
      <c r="AN332" s="92" t="str">
        <f ca="1">IF(L332&lt;&gt;"",IFERROR(NETWORKDAYS.INTL($AI332,$L332,1,项目参数!$B$2:$B$200),NETWORKDAYS($AI332,$L332,1)),"")</f>
        <v/>
      </c>
    </row>
    <row r="333" spans="1:40">
      <c r="A333">
        <f ca="1">IF('临-间接'!F333="(空白)","",'临-间接'!F333)</f>
        <v>0</v>
      </c>
      <c r="B333">
        <f ca="1">IF('临-间接'!G333="(空白)","",'临-间接'!G333)</f>
        <v>0</v>
      </c>
      <c r="C333">
        <f ca="1">IF('临-间接'!I333="(空白)","",'临-间接'!I333)</f>
        <v>0</v>
      </c>
      <c r="D333">
        <f ca="1">IF('临-间接'!J333="(空白)","",'临-间接'!J333)</f>
        <v>0</v>
      </c>
      <c r="E333">
        <f ca="1">IF('临-间接'!K333="(空白)","",'临-间接'!K333)</f>
        <v>0</v>
      </c>
      <c r="F333">
        <f ca="1">IF('临-间接'!H333="(空白)","",'临-间接'!H333)</f>
        <v>0</v>
      </c>
      <c r="G333">
        <f ca="1">IF('临-间接'!L333="(空白)","",'临-间接'!L333)</f>
        <v>0</v>
      </c>
      <c r="H333">
        <f ca="1">IF('临-间接'!M333="(空白)",0,'临-间接'!M333)</f>
        <v>0</v>
      </c>
      <c r="I333" t="str">
        <f ca="1">IF(OR('临-间接'!R333=0,'临-间接'!R333="(空白)"),"",'临-间接'!R333)</f>
        <v/>
      </c>
      <c r="J333" s="34" t="str">
        <f ca="1">IF(OR('临-间接'!N333=0,'临-间接'!N333="(空白)"),"",'临-间接'!N333)</f>
        <v/>
      </c>
      <c r="K333" s="34" t="str">
        <f ca="1">IF(OR('临-间接'!O333=0,'临-间接'!O333="(空白)"),"",'临-间接'!O333)</f>
        <v/>
      </c>
      <c r="L333" s="34" t="str">
        <f ca="1">IF(OR('临-间接'!P333=0,'临-间接'!P333="(空白)"),"",'临-间接'!P333)</f>
        <v/>
      </c>
      <c r="M333">
        <f ca="1">IF('临-间接'!Q333="(空白)",0,'临-间接'!Q333)</f>
        <v>0</v>
      </c>
      <c r="N333" s="97" t="b">
        <f t="shared" ca="1" si="67"/>
        <v>0</v>
      </c>
      <c r="O333" s="97" t="b">
        <f t="shared" ca="1" si="68"/>
        <v>0</v>
      </c>
      <c r="P333" s="97" t="b">
        <f t="shared" ca="1" si="69"/>
        <v>0</v>
      </c>
      <c r="Q333" s="97" t="b">
        <f t="shared" ca="1" si="70"/>
        <v>0</v>
      </c>
      <c r="R333" s="97" t="b">
        <f t="shared" ca="1" si="71"/>
        <v>0</v>
      </c>
      <c r="S333" s="97" t="str">
        <f t="shared" ca="1" si="72"/>
        <v>未开始</v>
      </c>
      <c r="T333" s="97">
        <f ca="1">IF(AND(N333,P333,NOT(Q333)),NETWORKDAYS(K333,AG333,项目参数!$B$2:$B$200),0)</f>
        <v>0</v>
      </c>
      <c r="U333" s="98">
        <f t="shared" ca="1" si="73"/>
        <v>0</v>
      </c>
      <c r="V333" s="117">
        <f t="shared" ca="1" si="74"/>
        <v>0</v>
      </c>
      <c r="W333" s="117">
        <f t="shared" ca="1" si="75"/>
        <v>0</v>
      </c>
      <c r="X333" s="117" t="str">
        <f t="shared" ca="1" si="76"/>
        <v/>
      </c>
      <c r="Y333" s="97">
        <f t="shared" ca="1" si="77"/>
        <v>0</v>
      </c>
      <c r="Z333" s="97">
        <f t="shared" ca="1" si="78"/>
        <v>0</v>
      </c>
      <c r="AA333" s="97">
        <f ca="1">IF(AND(N333,P333,K333&gt;项目信息!$C$18),INT((IF(Q333,L333,K333)-项目信息!$C$18)/30)+1,0)</f>
        <v>0</v>
      </c>
      <c r="AB333" s="97" t="str">
        <f ca="1">IF(N333,WEEKNUM(IF(L333&lt;&gt;"",L333,IF(K333&lt;&gt;"",K333,J333)-项目信息!$C$18)+1),"")</f>
        <v/>
      </c>
      <c r="AC333" s="97" t="str">
        <f ca="1">IFERROR(VLOOKUP(VLOOKUP(G333,内部通讯录!$B:$F,5,FALSE),项目参数!$I$14:$J$21,2,FALSE),"")</f>
        <v/>
      </c>
      <c r="AD333" s="97" t="str">
        <f ca="1">IF($N333,$AC333*V333/项目参数!$J$29,"")</f>
        <v/>
      </c>
      <c r="AE333" s="97" t="str">
        <f ca="1">IF($N333,$AC333*W333/项目参数!$J$29,"")</f>
        <v/>
      </c>
      <c r="AF333" s="99" t="str">
        <f ca="1">IF(OR('临-间接'!S333=0,'临-间接'!S333="(空白)"),"",'临-间接'!S333)</f>
        <v/>
      </c>
      <c r="AG333" s="34" t="str">
        <f ca="1">IF(P333,IF(L333&lt;&gt;"", L333, IF(OR(I333="暂停",I333="取消"), IFERROR(WORKDAY.INTL($K333,$M333*$H333,1,项目参数!$B$2:$B$200),WORKDAY($K333,$M333*$H333,1)),TODAY())),"")</f>
        <v/>
      </c>
      <c r="AH333">
        <f ca="1">IF(AND(N333,P333),IF('临-间接'!T333="(空白)",0,'临-间接'!T333),0)</f>
        <v>0</v>
      </c>
      <c r="AI333" s="34" t="str">
        <f ca="1">IF($N333,VLOOKUP($B333,项目阶段与里程碑!$B:$E,3,FALSE),"")</f>
        <v/>
      </c>
      <c r="AJ333" s="34" t="str">
        <f ca="1">IF($N333,VLOOKUP($B333,项目阶段与里程碑!$B:$E,4,FALSE),"")</f>
        <v/>
      </c>
      <c r="AK333" s="34" t="str">
        <f t="shared" ca="1" si="79"/>
        <v/>
      </c>
      <c r="AL333" s="92" t="str">
        <f ca="1">IF($AK333&lt;&gt;"",IFERROR(NETWORKDAYS.INTL($AI333,$AK333,1,项目参数!$B$2:$B$200),NETWORKDAYS($AI333,$AK333,1)),"")</f>
        <v/>
      </c>
      <c r="AM333" s="92" t="str">
        <f ca="1">IF(K333&lt;&gt;"",IFERROR(NETWORKDAYS.INTL($AI333,$K333,1,项目参数!$B$2:$B$200),NETWORKDAYS($AI333,$K333,1)),"")</f>
        <v/>
      </c>
      <c r="AN333" s="92" t="str">
        <f ca="1">IF(L333&lt;&gt;"",IFERROR(NETWORKDAYS.INTL($AI333,$L333,1,项目参数!$B$2:$B$200),NETWORKDAYS($AI333,$L333,1)),"")</f>
        <v/>
      </c>
    </row>
    <row r="334" spans="1:40">
      <c r="A334">
        <f ca="1">IF('临-间接'!F334="(空白)","",'临-间接'!F334)</f>
        <v>0</v>
      </c>
      <c r="B334">
        <f ca="1">IF('临-间接'!G334="(空白)","",'临-间接'!G334)</f>
        <v>0</v>
      </c>
      <c r="C334">
        <f ca="1">IF('临-间接'!I334="(空白)","",'临-间接'!I334)</f>
        <v>0</v>
      </c>
      <c r="D334">
        <f ca="1">IF('临-间接'!J334="(空白)","",'临-间接'!J334)</f>
        <v>0</v>
      </c>
      <c r="E334">
        <f ca="1">IF('临-间接'!K334="(空白)","",'临-间接'!K334)</f>
        <v>0</v>
      </c>
      <c r="F334">
        <f ca="1">IF('临-间接'!H334="(空白)","",'临-间接'!H334)</f>
        <v>0</v>
      </c>
      <c r="G334">
        <f ca="1">IF('临-间接'!L334="(空白)","",'临-间接'!L334)</f>
        <v>0</v>
      </c>
      <c r="H334">
        <f ca="1">IF('临-间接'!M334="(空白)",0,'临-间接'!M334)</f>
        <v>0</v>
      </c>
      <c r="I334" t="str">
        <f ca="1">IF(OR('临-间接'!R334=0,'临-间接'!R334="(空白)"),"",'临-间接'!R334)</f>
        <v/>
      </c>
      <c r="J334" s="34" t="str">
        <f ca="1">IF(OR('临-间接'!N334=0,'临-间接'!N334="(空白)"),"",'临-间接'!N334)</f>
        <v/>
      </c>
      <c r="K334" s="34" t="str">
        <f ca="1">IF(OR('临-间接'!O334=0,'临-间接'!O334="(空白)"),"",'临-间接'!O334)</f>
        <v/>
      </c>
      <c r="L334" s="34" t="str">
        <f ca="1">IF(OR('临-间接'!P334=0,'临-间接'!P334="(空白)"),"",'临-间接'!P334)</f>
        <v/>
      </c>
      <c r="M334">
        <f ca="1">IF('临-间接'!Q334="(空白)",0,'临-间接'!Q334)</f>
        <v>0</v>
      </c>
      <c r="N334" s="97" t="b">
        <f t="shared" ca="1" si="67"/>
        <v>0</v>
      </c>
      <c r="O334" s="97" t="b">
        <f t="shared" ca="1" si="68"/>
        <v>0</v>
      </c>
      <c r="P334" s="97" t="b">
        <f t="shared" ca="1" si="69"/>
        <v>0</v>
      </c>
      <c r="Q334" s="97" t="b">
        <f t="shared" ca="1" si="70"/>
        <v>0</v>
      </c>
      <c r="R334" s="97" t="b">
        <f t="shared" ca="1" si="71"/>
        <v>0</v>
      </c>
      <c r="S334" s="97" t="str">
        <f t="shared" ca="1" si="72"/>
        <v>未开始</v>
      </c>
      <c r="T334" s="97">
        <f ca="1">IF(AND(N334,P334,NOT(Q334)),NETWORKDAYS(K334,AG334,项目参数!$B$2:$B$200),0)</f>
        <v>0</v>
      </c>
      <c r="U334" s="98">
        <f t="shared" ca="1" si="73"/>
        <v>0</v>
      </c>
      <c r="V334" s="117">
        <f t="shared" ca="1" si="74"/>
        <v>0</v>
      </c>
      <c r="W334" s="117">
        <f t="shared" ca="1" si="75"/>
        <v>0</v>
      </c>
      <c r="X334" s="117" t="str">
        <f t="shared" ca="1" si="76"/>
        <v/>
      </c>
      <c r="Y334" s="97">
        <f t="shared" ca="1" si="77"/>
        <v>0</v>
      </c>
      <c r="Z334" s="97">
        <f t="shared" ca="1" si="78"/>
        <v>0</v>
      </c>
      <c r="AA334" s="97">
        <f ca="1">IF(AND(N334,P334,K334&gt;项目信息!$C$18),INT((IF(Q334,L334,K334)-项目信息!$C$18)/30)+1,0)</f>
        <v>0</v>
      </c>
      <c r="AB334" s="97" t="str">
        <f ca="1">IF(N334,WEEKNUM(IF(L334&lt;&gt;"",L334,IF(K334&lt;&gt;"",K334,J334)-项目信息!$C$18)+1),"")</f>
        <v/>
      </c>
      <c r="AC334" s="97" t="str">
        <f ca="1">IFERROR(VLOOKUP(VLOOKUP(G334,内部通讯录!$B:$F,5,FALSE),项目参数!$I$14:$J$21,2,FALSE),"")</f>
        <v/>
      </c>
      <c r="AD334" s="97" t="str">
        <f ca="1">IF($N334,$AC334*V334/项目参数!$J$29,"")</f>
        <v/>
      </c>
      <c r="AE334" s="97" t="str">
        <f ca="1">IF($N334,$AC334*W334/项目参数!$J$29,"")</f>
        <v/>
      </c>
      <c r="AF334" s="99" t="str">
        <f ca="1">IF(OR('临-间接'!S334=0,'临-间接'!S334="(空白)"),"",'临-间接'!S334)</f>
        <v/>
      </c>
      <c r="AG334" s="34" t="str">
        <f ca="1">IF(P334,IF(L334&lt;&gt;"", L334, IF(OR(I334="暂停",I334="取消"), IFERROR(WORKDAY.INTL($K334,$M334*$H334,1,项目参数!$B$2:$B$200),WORKDAY($K334,$M334*$H334,1)),TODAY())),"")</f>
        <v/>
      </c>
      <c r="AH334">
        <f ca="1">IF(AND(N334,P334),IF('临-间接'!T334="(空白)",0,'临-间接'!T334),0)</f>
        <v>0</v>
      </c>
      <c r="AI334" s="34" t="str">
        <f ca="1">IF($N334,VLOOKUP($B334,项目阶段与里程碑!$B:$E,3,FALSE),"")</f>
        <v/>
      </c>
      <c r="AJ334" s="34" t="str">
        <f ca="1">IF($N334,VLOOKUP($B334,项目阶段与里程碑!$B:$E,4,FALSE),"")</f>
        <v/>
      </c>
      <c r="AK334" s="34" t="str">
        <f t="shared" ca="1" si="79"/>
        <v/>
      </c>
      <c r="AL334" s="92" t="str">
        <f ca="1">IF($AK334&lt;&gt;"",IFERROR(NETWORKDAYS.INTL($AI334,$AK334,1,项目参数!$B$2:$B$200),NETWORKDAYS($AI334,$AK334,1)),"")</f>
        <v/>
      </c>
      <c r="AM334" s="92" t="str">
        <f ca="1">IF(K334&lt;&gt;"",IFERROR(NETWORKDAYS.INTL($AI334,$K334,1,项目参数!$B$2:$B$200),NETWORKDAYS($AI334,$K334,1)),"")</f>
        <v/>
      </c>
      <c r="AN334" s="92" t="str">
        <f ca="1">IF(L334&lt;&gt;"",IFERROR(NETWORKDAYS.INTL($AI334,$L334,1,项目参数!$B$2:$B$200),NETWORKDAYS($AI334,$L334,1)),"")</f>
        <v/>
      </c>
    </row>
    <row r="335" spans="1:40">
      <c r="A335">
        <f ca="1">IF('临-间接'!F335="(空白)","",'临-间接'!F335)</f>
        <v>0</v>
      </c>
      <c r="B335">
        <f ca="1">IF('临-间接'!G335="(空白)","",'临-间接'!G335)</f>
        <v>0</v>
      </c>
      <c r="C335">
        <f ca="1">IF('临-间接'!I335="(空白)","",'临-间接'!I335)</f>
        <v>0</v>
      </c>
      <c r="D335">
        <f ca="1">IF('临-间接'!J335="(空白)","",'临-间接'!J335)</f>
        <v>0</v>
      </c>
      <c r="E335">
        <f ca="1">IF('临-间接'!K335="(空白)","",'临-间接'!K335)</f>
        <v>0</v>
      </c>
      <c r="F335">
        <f ca="1">IF('临-间接'!H335="(空白)","",'临-间接'!H335)</f>
        <v>0</v>
      </c>
      <c r="G335">
        <f ca="1">IF('临-间接'!L335="(空白)","",'临-间接'!L335)</f>
        <v>0</v>
      </c>
      <c r="H335">
        <f ca="1">IF('临-间接'!M335="(空白)",0,'临-间接'!M335)</f>
        <v>0</v>
      </c>
      <c r="I335" t="str">
        <f ca="1">IF(OR('临-间接'!R335=0,'临-间接'!R335="(空白)"),"",'临-间接'!R335)</f>
        <v/>
      </c>
      <c r="J335" s="34" t="str">
        <f ca="1">IF(OR('临-间接'!N335=0,'临-间接'!N335="(空白)"),"",'临-间接'!N335)</f>
        <v/>
      </c>
      <c r="K335" s="34" t="str">
        <f ca="1">IF(OR('临-间接'!O335=0,'临-间接'!O335="(空白)"),"",'临-间接'!O335)</f>
        <v/>
      </c>
      <c r="L335" s="34" t="str">
        <f ca="1">IF(OR('临-间接'!P335=0,'临-间接'!P335="(空白)"),"",'临-间接'!P335)</f>
        <v/>
      </c>
      <c r="M335">
        <f ca="1">IF('临-间接'!Q335="(空白)",0,'临-间接'!Q335)</f>
        <v>0</v>
      </c>
      <c r="N335" s="97" t="b">
        <f t="shared" ca="1" si="67"/>
        <v>0</v>
      </c>
      <c r="O335" s="97" t="b">
        <f t="shared" ca="1" si="68"/>
        <v>0</v>
      </c>
      <c r="P335" s="97" t="b">
        <f t="shared" ca="1" si="69"/>
        <v>0</v>
      </c>
      <c r="Q335" s="97" t="b">
        <f t="shared" ca="1" si="70"/>
        <v>0</v>
      </c>
      <c r="R335" s="97" t="b">
        <f t="shared" ca="1" si="71"/>
        <v>0</v>
      </c>
      <c r="S335" s="97" t="str">
        <f t="shared" ca="1" si="72"/>
        <v>未开始</v>
      </c>
      <c r="T335" s="97">
        <f ca="1">IF(AND(N335,P335,NOT(Q335)),NETWORKDAYS(K335,AG335,项目参数!$B$2:$B$200),0)</f>
        <v>0</v>
      </c>
      <c r="U335" s="98">
        <f t="shared" ca="1" si="73"/>
        <v>0</v>
      </c>
      <c r="V335" s="117">
        <f t="shared" ca="1" si="74"/>
        <v>0</v>
      </c>
      <c r="W335" s="117">
        <f t="shared" ca="1" si="75"/>
        <v>0</v>
      </c>
      <c r="X335" s="117" t="str">
        <f t="shared" ca="1" si="76"/>
        <v/>
      </c>
      <c r="Y335" s="97">
        <f t="shared" ca="1" si="77"/>
        <v>0</v>
      </c>
      <c r="Z335" s="97">
        <f t="shared" ca="1" si="78"/>
        <v>0</v>
      </c>
      <c r="AA335" s="97">
        <f ca="1">IF(AND(N335,P335,K335&gt;项目信息!$C$18),INT((IF(Q335,L335,K335)-项目信息!$C$18)/30)+1,0)</f>
        <v>0</v>
      </c>
      <c r="AB335" s="97" t="str">
        <f ca="1">IF(N335,WEEKNUM(IF(L335&lt;&gt;"",L335,IF(K335&lt;&gt;"",K335,J335)-项目信息!$C$18)+1),"")</f>
        <v/>
      </c>
      <c r="AC335" s="97" t="str">
        <f ca="1">IFERROR(VLOOKUP(VLOOKUP(G335,内部通讯录!$B:$F,5,FALSE),项目参数!$I$14:$J$21,2,FALSE),"")</f>
        <v/>
      </c>
      <c r="AD335" s="97" t="str">
        <f ca="1">IF($N335,$AC335*V335/项目参数!$J$29,"")</f>
        <v/>
      </c>
      <c r="AE335" s="97" t="str">
        <f ca="1">IF($N335,$AC335*W335/项目参数!$J$29,"")</f>
        <v/>
      </c>
      <c r="AF335" s="99" t="str">
        <f ca="1">IF(OR('临-间接'!S335=0,'临-间接'!S335="(空白)"),"",'临-间接'!S335)</f>
        <v/>
      </c>
      <c r="AG335" s="34" t="str">
        <f ca="1">IF(P335,IF(L335&lt;&gt;"", L335, IF(OR(I335="暂停",I335="取消"), IFERROR(WORKDAY.INTL($K335,$M335*$H335,1,项目参数!$B$2:$B$200),WORKDAY($K335,$M335*$H335,1)),TODAY())),"")</f>
        <v/>
      </c>
      <c r="AH335">
        <f ca="1">IF(AND(N335,P335),IF('临-间接'!T335="(空白)",0,'临-间接'!T335),0)</f>
        <v>0</v>
      </c>
      <c r="AI335" s="34" t="str">
        <f ca="1">IF($N335,VLOOKUP($B335,项目阶段与里程碑!$B:$E,3,FALSE),"")</f>
        <v/>
      </c>
      <c r="AJ335" s="34" t="str">
        <f ca="1">IF($N335,VLOOKUP($B335,项目阶段与里程碑!$B:$E,4,FALSE),"")</f>
        <v/>
      </c>
      <c r="AK335" s="34" t="str">
        <f t="shared" ca="1" si="79"/>
        <v/>
      </c>
      <c r="AL335" s="92" t="str">
        <f ca="1">IF($AK335&lt;&gt;"",IFERROR(NETWORKDAYS.INTL($AI335,$AK335,1,项目参数!$B$2:$B$200),NETWORKDAYS($AI335,$AK335,1)),"")</f>
        <v/>
      </c>
      <c r="AM335" s="92" t="str">
        <f ca="1">IF(K335&lt;&gt;"",IFERROR(NETWORKDAYS.INTL($AI335,$K335,1,项目参数!$B$2:$B$200),NETWORKDAYS($AI335,$K335,1)),"")</f>
        <v/>
      </c>
      <c r="AN335" s="92" t="str">
        <f ca="1">IF(L335&lt;&gt;"",IFERROR(NETWORKDAYS.INTL($AI335,$L335,1,项目参数!$B$2:$B$200),NETWORKDAYS($AI335,$L335,1)),"")</f>
        <v/>
      </c>
    </row>
    <row r="336" spans="1:40">
      <c r="A336">
        <f ca="1">IF('临-间接'!F336="(空白)","",'临-间接'!F336)</f>
        <v>0</v>
      </c>
      <c r="B336">
        <f ca="1">IF('临-间接'!G336="(空白)","",'临-间接'!G336)</f>
        <v>0</v>
      </c>
      <c r="C336">
        <f ca="1">IF('临-间接'!I336="(空白)","",'临-间接'!I336)</f>
        <v>0</v>
      </c>
      <c r="D336">
        <f ca="1">IF('临-间接'!J336="(空白)","",'临-间接'!J336)</f>
        <v>0</v>
      </c>
      <c r="E336">
        <f ca="1">IF('临-间接'!K336="(空白)","",'临-间接'!K336)</f>
        <v>0</v>
      </c>
      <c r="F336">
        <f ca="1">IF('临-间接'!H336="(空白)","",'临-间接'!H336)</f>
        <v>0</v>
      </c>
      <c r="G336">
        <f ca="1">IF('临-间接'!L336="(空白)","",'临-间接'!L336)</f>
        <v>0</v>
      </c>
      <c r="H336">
        <f ca="1">IF('临-间接'!M336="(空白)",0,'临-间接'!M336)</f>
        <v>0</v>
      </c>
      <c r="I336" t="str">
        <f ca="1">IF(OR('临-间接'!R336=0,'临-间接'!R336="(空白)"),"",'临-间接'!R336)</f>
        <v/>
      </c>
      <c r="J336" s="34" t="str">
        <f ca="1">IF(OR('临-间接'!N336=0,'临-间接'!N336="(空白)"),"",'临-间接'!N336)</f>
        <v/>
      </c>
      <c r="K336" s="34" t="str">
        <f ca="1">IF(OR('临-间接'!O336=0,'临-间接'!O336="(空白)"),"",'临-间接'!O336)</f>
        <v/>
      </c>
      <c r="L336" s="34" t="str">
        <f ca="1">IF(OR('临-间接'!P336=0,'临-间接'!P336="(空白)"),"",'临-间接'!P336)</f>
        <v/>
      </c>
      <c r="M336">
        <f ca="1">IF('临-间接'!Q336="(空白)",0,'临-间接'!Q336)</f>
        <v>0</v>
      </c>
      <c r="N336" s="97" t="b">
        <f t="shared" ca="1" si="67"/>
        <v>0</v>
      </c>
      <c r="O336" s="97" t="b">
        <f t="shared" ca="1" si="68"/>
        <v>0</v>
      </c>
      <c r="P336" s="97" t="b">
        <f t="shared" ca="1" si="69"/>
        <v>0</v>
      </c>
      <c r="Q336" s="97" t="b">
        <f t="shared" ca="1" si="70"/>
        <v>0</v>
      </c>
      <c r="R336" s="97" t="b">
        <f t="shared" ca="1" si="71"/>
        <v>0</v>
      </c>
      <c r="S336" s="97" t="str">
        <f t="shared" ca="1" si="72"/>
        <v>未开始</v>
      </c>
      <c r="T336" s="97">
        <f ca="1">IF(AND(N336,P336,NOT(Q336)),NETWORKDAYS(K336,AG336,项目参数!$B$2:$B$200),0)</f>
        <v>0</v>
      </c>
      <c r="U336" s="98">
        <f t="shared" ca="1" si="73"/>
        <v>0</v>
      </c>
      <c r="V336" s="117">
        <f t="shared" ca="1" si="74"/>
        <v>0</v>
      </c>
      <c r="W336" s="117">
        <f t="shared" ca="1" si="75"/>
        <v>0</v>
      </c>
      <c r="X336" s="117" t="str">
        <f t="shared" ca="1" si="76"/>
        <v/>
      </c>
      <c r="Y336" s="97">
        <f t="shared" ca="1" si="77"/>
        <v>0</v>
      </c>
      <c r="Z336" s="97">
        <f t="shared" ca="1" si="78"/>
        <v>0</v>
      </c>
      <c r="AA336" s="97">
        <f ca="1">IF(AND(N336,P336,K336&gt;项目信息!$C$18),INT((IF(Q336,L336,K336)-项目信息!$C$18)/30)+1,0)</f>
        <v>0</v>
      </c>
      <c r="AB336" s="97" t="str">
        <f ca="1">IF(N336,WEEKNUM(IF(L336&lt;&gt;"",L336,IF(K336&lt;&gt;"",K336,J336)-项目信息!$C$18)+1),"")</f>
        <v/>
      </c>
      <c r="AC336" s="97" t="str">
        <f ca="1">IFERROR(VLOOKUP(VLOOKUP(G336,内部通讯录!$B:$F,5,FALSE),项目参数!$I$14:$J$21,2,FALSE),"")</f>
        <v/>
      </c>
      <c r="AD336" s="97" t="str">
        <f ca="1">IF($N336,$AC336*V336/项目参数!$J$29,"")</f>
        <v/>
      </c>
      <c r="AE336" s="97" t="str">
        <f ca="1">IF($N336,$AC336*W336/项目参数!$J$29,"")</f>
        <v/>
      </c>
      <c r="AF336" s="99" t="str">
        <f ca="1">IF(OR('临-间接'!S336=0,'临-间接'!S336="(空白)"),"",'临-间接'!S336)</f>
        <v/>
      </c>
      <c r="AG336" s="34" t="str">
        <f ca="1">IF(P336,IF(L336&lt;&gt;"", L336, IF(OR(I336="暂停",I336="取消"), IFERROR(WORKDAY.INTL($K336,$M336*$H336,1,项目参数!$B$2:$B$200),WORKDAY($K336,$M336*$H336,1)),TODAY())),"")</f>
        <v/>
      </c>
      <c r="AH336">
        <f ca="1">IF(AND(N336,P336),IF('临-间接'!T336="(空白)",0,'临-间接'!T336),0)</f>
        <v>0</v>
      </c>
      <c r="AI336" s="34" t="str">
        <f ca="1">IF($N336,VLOOKUP($B336,项目阶段与里程碑!$B:$E,3,FALSE),"")</f>
        <v/>
      </c>
      <c r="AJ336" s="34" t="str">
        <f ca="1">IF($N336,VLOOKUP($B336,项目阶段与里程碑!$B:$E,4,FALSE),"")</f>
        <v/>
      </c>
      <c r="AK336" s="34" t="str">
        <f t="shared" ca="1" si="79"/>
        <v/>
      </c>
      <c r="AL336" s="92" t="str">
        <f ca="1">IF($AK336&lt;&gt;"",IFERROR(NETWORKDAYS.INTL($AI336,$AK336,1,项目参数!$B$2:$B$200),NETWORKDAYS($AI336,$AK336,1)),"")</f>
        <v/>
      </c>
      <c r="AM336" s="92" t="str">
        <f ca="1">IF(K336&lt;&gt;"",IFERROR(NETWORKDAYS.INTL($AI336,$K336,1,项目参数!$B$2:$B$200),NETWORKDAYS($AI336,$K336,1)),"")</f>
        <v/>
      </c>
      <c r="AN336" s="92" t="str">
        <f ca="1">IF(L336&lt;&gt;"",IFERROR(NETWORKDAYS.INTL($AI336,$L336,1,项目参数!$B$2:$B$200),NETWORKDAYS($AI336,$L336,1)),"")</f>
        <v/>
      </c>
    </row>
    <row r="337" spans="1:40">
      <c r="A337">
        <f ca="1">IF('临-间接'!F337="(空白)","",'临-间接'!F337)</f>
        <v>0</v>
      </c>
      <c r="B337">
        <f ca="1">IF('临-间接'!G337="(空白)","",'临-间接'!G337)</f>
        <v>0</v>
      </c>
      <c r="C337">
        <f ca="1">IF('临-间接'!I337="(空白)","",'临-间接'!I337)</f>
        <v>0</v>
      </c>
      <c r="D337">
        <f ca="1">IF('临-间接'!J337="(空白)","",'临-间接'!J337)</f>
        <v>0</v>
      </c>
      <c r="E337">
        <f ca="1">IF('临-间接'!K337="(空白)","",'临-间接'!K337)</f>
        <v>0</v>
      </c>
      <c r="F337">
        <f ca="1">IF('临-间接'!H337="(空白)","",'临-间接'!H337)</f>
        <v>0</v>
      </c>
      <c r="G337">
        <f ca="1">IF('临-间接'!L337="(空白)","",'临-间接'!L337)</f>
        <v>0</v>
      </c>
      <c r="H337">
        <f ca="1">IF('临-间接'!M337="(空白)",0,'临-间接'!M337)</f>
        <v>0</v>
      </c>
      <c r="I337" t="str">
        <f ca="1">IF(OR('临-间接'!R337=0,'临-间接'!R337="(空白)"),"",'临-间接'!R337)</f>
        <v/>
      </c>
      <c r="J337" s="34" t="str">
        <f ca="1">IF(OR('临-间接'!N337=0,'临-间接'!N337="(空白)"),"",'临-间接'!N337)</f>
        <v/>
      </c>
      <c r="K337" s="34" t="str">
        <f ca="1">IF(OR('临-间接'!O337=0,'临-间接'!O337="(空白)"),"",'临-间接'!O337)</f>
        <v/>
      </c>
      <c r="L337" s="34" t="str">
        <f ca="1">IF(OR('临-间接'!P337=0,'临-间接'!P337="(空白)"),"",'临-间接'!P337)</f>
        <v/>
      </c>
      <c r="M337">
        <f ca="1">IF('临-间接'!Q337="(空白)",0,'临-间接'!Q337)</f>
        <v>0</v>
      </c>
      <c r="N337" s="97" t="b">
        <f t="shared" ca="1" si="67"/>
        <v>0</v>
      </c>
      <c r="O337" s="97" t="b">
        <f t="shared" ca="1" si="68"/>
        <v>0</v>
      </c>
      <c r="P337" s="97" t="b">
        <f t="shared" ca="1" si="69"/>
        <v>0</v>
      </c>
      <c r="Q337" s="97" t="b">
        <f t="shared" ca="1" si="70"/>
        <v>0</v>
      </c>
      <c r="R337" s="97" t="b">
        <f t="shared" ca="1" si="71"/>
        <v>0</v>
      </c>
      <c r="S337" s="97" t="str">
        <f t="shared" ca="1" si="72"/>
        <v>未开始</v>
      </c>
      <c r="T337" s="97">
        <f ca="1">IF(AND(N337,P337,NOT(Q337)),NETWORKDAYS(K337,AG337,项目参数!$B$2:$B$200),0)</f>
        <v>0</v>
      </c>
      <c r="U337" s="98">
        <f t="shared" ca="1" si="73"/>
        <v>0</v>
      </c>
      <c r="V337" s="117">
        <f t="shared" ca="1" si="74"/>
        <v>0</v>
      </c>
      <c r="W337" s="117">
        <f t="shared" ca="1" si="75"/>
        <v>0</v>
      </c>
      <c r="X337" s="117" t="str">
        <f t="shared" ca="1" si="76"/>
        <v/>
      </c>
      <c r="Y337" s="97">
        <f t="shared" ca="1" si="77"/>
        <v>0</v>
      </c>
      <c r="Z337" s="97">
        <f t="shared" ca="1" si="78"/>
        <v>0</v>
      </c>
      <c r="AA337" s="97">
        <f ca="1">IF(AND(N337,P337,K337&gt;项目信息!$C$18),INT((IF(Q337,L337,K337)-项目信息!$C$18)/30)+1,0)</f>
        <v>0</v>
      </c>
      <c r="AB337" s="97" t="str">
        <f ca="1">IF(N337,WEEKNUM(IF(L337&lt;&gt;"",L337,IF(K337&lt;&gt;"",K337,J337)-项目信息!$C$18)+1),"")</f>
        <v/>
      </c>
      <c r="AC337" s="97" t="str">
        <f ca="1">IFERROR(VLOOKUP(VLOOKUP(G337,内部通讯录!$B:$F,5,FALSE),项目参数!$I$14:$J$21,2,FALSE),"")</f>
        <v/>
      </c>
      <c r="AD337" s="97" t="str">
        <f ca="1">IF($N337,$AC337*V337/项目参数!$J$29,"")</f>
        <v/>
      </c>
      <c r="AE337" s="97" t="str">
        <f ca="1">IF($N337,$AC337*W337/项目参数!$J$29,"")</f>
        <v/>
      </c>
      <c r="AF337" s="99" t="str">
        <f ca="1">IF(OR('临-间接'!S337=0,'临-间接'!S337="(空白)"),"",'临-间接'!S337)</f>
        <v/>
      </c>
      <c r="AG337" s="34" t="str">
        <f ca="1">IF(P337,IF(L337&lt;&gt;"", L337, IF(OR(I337="暂停",I337="取消"), IFERROR(WORKDAY.INTL($K337,$M337*$H337,1,项目参数!$B$2:$B$200),WORKDAY($K337,$M337*$H337,1)),TODAY())),"")</f>
        <v/>
      </c>
      <c r="AH337">
        <f ca="1">IF(AND(N337,P337),IF('临-间接'!T337="(空白)",0,'临-间接'!T337),0)</f>
        <v>0</v>
      </c>
      <c r="AI337" s="34" t="str">
        <f ca="1">IF($N337,VLOOKUP($B337,项目阶段与里程碑!$B:$E,3,FALSE),"")</f>
        <v/>
      </c>
      <c r="AJ337" s="34" t="str">
        <f ca="1">IF($N337,VLOOKUP($B337,项目阶段与里程碑!$B:$E,4,FALSE),"")</f>
        <v/>
      </c>
      <c r="AK337" s="34" t="str">
        <f t="shared" ca="1" si="79"/>
        <v/>
      </c>
      <c r="AL337" s="92" t="str">
        <f ca="1">IF($AK337&lt;&gt;"",IFERROR(NETWORKDAYS.INTL($AI337,$AK337,1,项目参数!$B$2:$B$200),NETWORKDAYS($AI337,$AK337,1)),"")</f>
        <v/>
      </c>
      <c r="AM337" s="92" t="str">
        <f ca="1">IF(K337&lt;&gt;"",IFERROR(NETWORKDAYS.INTL($AI337,$K337,1,项目参数!$B$2:$B$200),NETWORKDAYS($AI337,$K337,1)),"")</f>
        <v/>
      </c>
      <c r="AN337" s="92" t="str">
        <f ca="1">IF(L337&lt;&gt;"",IFERROR(NETWORKDAYS.INTL($AI337,$L337,1,项目参数!$B$2:$B$200),NETWORKDAYS($AI337,$L337,1)),"")</f>
        <v/>
      </c>
    </row>
    <row r="338" spans="1:40">
      <c r="A338">
        <f ca="1">IF('临-间接'!F338="(空白)","",'临-间接'!F338)</f>
        <v>0</v>
      </c>
      <c r="B338">
        <f ca="1">IF('临-间接'!G338="(空白)","",'临-间接'!G338)</f>
        <v>0</v>
      </c>
      <c r="C338">
        <f ca="1">IF('临-间接'!I338="(空白)","",'临-间接'!I338)</f>
        <v>0</v>
      </c>
      <c r="D338">
        <f ca="1">IF('临-间接'!J338="(空白)","",'临-间接'!J338)</f>
        <v>0</v>
      </c>
      <c r="E338">
        <f ca="1">IF('临-间接'!K338="(空白)","",'临-间接'!K338)</f>
        <v>0</v>
      </c>
      <c r="F338">
        <f ca="1">IF('临-间接'!H338="(空白)","",'临-间接'!H338)</f>
        <v>0</v>
      </c>
      <c r="G338">
        <f ca="1">IF('临-间接'!L338="(空白)","",'临-间接'!L338)</f>
        <v>0</v>
      </c>
      <c r="H338">
        <f ca="1">IF('临-间接'!M338="(空白)",0,'临-间接'!M338)</f>
        <v>0</v>
      </c>
      <c r="I338" t="str">
        <f ca="1">IF(OR('临-间接'!R338=0,'临-间接'!R338="(空白)"),"",'临-间接'!R338)</f>
        <v/>
      </c>
      <c r="J338" s="34" t="str">
        <f ca="1">IF(OR('临-间接'!N338=0,'临-间接'!N338="(空白)"),"",'临-间接'!N338)</f>
        <v/>
      </c>
      <c r="K338" s="34" t="str">
        <f ca="1">IF(OR('临-间接'!O338=0,'临-间接'!O338="(空白)"),"",'临-间接'!O338)</f>
        <v/>
      </c>
      <c r="L338" s="34" t="str">
        <f ca="1">IF(OR('临-间接'!P338=0,'临-间接'!P338="(空白)"),"",'临-间接'!P338)</f>
        <v/>
      </c>
      <c r="M338">
        <f ca="1">IF('临-间接'!Q338="(空白)",0,'临-间接'!Q338)</f>
        <v>0</v>
      </c>
      <c r="N338" s="97" t="b">
        <f t="shared" ca="1" si="67"/>
        <v>0</v>
      </c>
      <c r="O338" s="97" t="b">
        <f t="shared" ca="1" si="68"/>
        <v>0</v>
      </c>
      <c r="P338" s="97" t="b">
        <f t="shared" ca="1" si="69"/>
        <v>0</v>
      </c>
      <c r="Q338" s="97" t="b">
        <f t="shared" ca="1" si="70"/>
        <v>0</v>
      </c>
      <c r="R338" s="97" t="b">
        <f t="shared" ca="1" si="71"/>
        <v>0</v>
      </c>
      <c r="S338" s="97" t="str">
        <f t="shared" ca="1" si="72"/>
        <v>未开始</v>
      </c>
      <c r="T338" s="97">
        <f ca="1">IF(AND(N338,P338,NOT(Q338)),NETWORKDAYS(K338,AG338,项目参数!$B$2:$B$200),0)</f>
        <v>0</v>
      </c>
      <c r="U338" s="98">
        <f t="shared" ca="1" si="73"/>
        <v>0</v>
      </c>
      <c r="V338" s="117">
        <f t="shared" ca="1" si="74"/>
        <v>0</v>
      </c>
      <c r="W338" s="117">
        <f t="shared" ca="1" si="75"/>
        <v>0</v>
      </c>
      <c r="X338" s="117" t="str">
        <f t="shared" ca="1" si="76"/>
        <v/>
      </c>
      <c r="Y338" s="97">
        <f t="shared" ca="1" si="77"/>
        <v>0</v>
      </c>
      <c r="Z338" s="97">
        <f t="shared" ca="1" si="78"/>
        <v>0</v>
      </c>
      <c r="AA338" s="97">
        <f ca="1">IF(AND(N338,P338,K338&gt;项目信息!$C$18),INT((IF(Q338,L338,K338)-项目信息!$C$18)/30)+1,0)</f>
        <v>0</v>
      </c>
      <c r="AB338" s="97" t="str">
        <f ca="1">IF(N338,WEEKNUM(IF(L338&lt;&gt;"",L338,IF(K338&lt;&gt;"",K338,J338)-项目信息!$C$18)+1),"")</f>
        <v/>
      </c>
      <c r="AC338" s="97" t="str">
        <f ca="1">IFERROR(VLOOKUP(VLOOKUP(G338,内部通讯录!$B:$F,5,FALSE),项目参数!$I$14:$J$21,2,FALSE),"")</f>
        <v/>
      </c>
      <c r="AD338" s="97" t="str">
        <f ca="1">IF($N338,$AC338*V338/项目参数!$J$29,"")</f>
        <v/>
      </c>
      <c r="AE338" s="97" t="str">
        <f ca="1">IF($N338,$AC338*W338/项目参数!$J$29,"")</f>
        <v/>
      </c>
      <c r="AF338" s="99" t="str">
        <f ca="1">IF(OR('临-间接'!S338=0,'临-间接'!S338="(空白)"),"",'临-间接'!S338)</f>
        <v/>
      </c>
      <c r="AG338" s="34" t="str">
        <f ca="1">IF(P338,IF(L338&lt;&gt;"", L338, IF(OR(I338="暂停",I338="取消"), IFERROR(WORKDAY.INTL($K338,$M338*$H338,1,项目参数!$B$2:$B$200),WORKDAY($K338,$M338*$H338,1)),TODAY())),"")</f>
        <v/>
      </c>
      <c r="AH338">
        <f ca="1">IF(AND(N338,P338),IF('临-间接'!T338="(空白)",0,'临-间接'!T338),0)</f>
        <v>0</v>
      </c>
      <c r="AI338" s="34" t="str">
        <f ca="1">IF($N338,VLOOKUP($B338,项目阶段与里程碑!$B:$E,3,FALSE),"")</f>
        <v/>
      </c>
      <c r="AJ338" s="34" t="str">
        <f ca="1">IF($N338,VLOOKUP($B338,项目阶段与里程碑!$B:$E,4,FALSE),"")</f>
        <v/>
      </c>
      <c r="AK338" s="34" t="str">
        <f t="shared" ca="1" si="79"/>
        <v/>
      </c>
      <c r="AL338" s="92" t="str">
        <f ca="1">IF($AK338&lt;&gt;"",IFERROR(NETWORKDAYS.INTL($AI338,$AK338,1,项目参数!$B$2:$B$200),NETWORKDAYS($AI338,$AK338,1)),"")</f>
        <v/>
      </c>
      <c r="AM338" s="92" t="str">
        <f ca="1">IF(K338&lt;&gt;"",IFERROR(NETWORKDAYS.INTL($AI338,$K338,1,项目参数!$B$2:$B$200),NETWORKDAYS($AI338,$K338,1)),"")</f>
        <v/>
      </c>
      <c r="AN338" s="92" t="str">
        <f ca="1">IF(L338&lt;&gt;"",IFERROR(NETWORKDAYS.INTL($AI338,$L338,1,项目参数!$B$2:$B$200),NETWORKDAYS($AI338,$L338,1)),"")</f>
        <v/>
      </c>
    </row>
    <row r="339" spans="1:40">
      <c r="A339">
        <f ca="1">IF('临-间接'!F339="(空白)","",'临-间接'!F339)</f>
        <v>0</v>
      </c>
      <c r="B339">
        <f ca="1">IF('临-间接'!G339="(空白)","",'临-间接'!G339)</f>
        <v>0</v>
      </c>
      <c r="C339">
        <f ca="1">IF('临-间接'!I339="(空白)","",'临-间接'!I339)</f>
        <v>0</v>
      </c>
      <c r="D339">
        <f ca="1">IF('临-间接'!J339="(空白)","",'临-间接'!J339)</f>
        <v>0</v>
      </c>
      <c r="E339">
        <f ca="1">IF('临-间接'!K339="(空白)","",'临-间接'!K339)</f>
        <v>0</v>
      </c>
      <c r="F339">
        <f ca="1">IF('临-间接'!H339="(空白)","",'临-间接'!H339)</f>
        <v>0</v>
      </c>
      <c r="G339">
        <f ca="1">IF('临-间接'!L339="(空白)","",'临-间接'!L339)</f>
        <v>0</v>
      </c>
      <c r="H339">
        <f ca="1">IF('临-间接'!M339="(空白)",0,'临-间接'!M339)</f>
        <v>0</v>
      </c>
      <c r="I339" t="str">
        <f ca="1">IF(OR('临-间接'!R339=0,'临-间接'!R339="(空白)"),"",'临-间接'!R339)</f>
        <v/>
      </c>
      <c r="J339" s="34" t="str">
        <f ca="1">IF(OR('临-间接'!N339=0,'临-间接'!N339="(空白)"),"",'临-间接'!N339)</f>
        <v/>
      </c>
      <c r="K339" s="34" t="str">
        <f ca="1">IF(OR('临-间接'!O339=0,'临-间接'!O339="(空白)"),"",'临-间接'!O339)</f>
        <v/>
      </c>
      <c r="L339" s="34" t="str">
        <f ca="1">IF(OR('临-间接'!P339=0,'临-间接'!P339="(空白)"),"",'临-间接'!P339)</f>
        <v/>
      </c>
      <c r="M339">
        <f ca="1">IF('临-间接'!Q339="(空白)",0,'临-间接'!Q339)</f>
        <v>0</v>
      </c>
      <c r="N339" s="97" t="b">
        <f t="shared" ca="1" si="67"/>
        <v>0</v>
      </c>
      <c r="O339" s="97" t="b">
        <f t="shared" ca="1" si="68"/>
        <v>0</v>
      </c>
      <c r="P339" s="97" t="b">
        <f t="shared" ca="1" si="69"/>
        <v>0</v>
      </c>
      <c r="Q339" s="97" t="b">
        <f t="shared" ca="1" si="70"/>
        <v>0</v>
      </c>
      <c r="R339" s="97" t="b">
        <f t="shared" ca="1" si="71"/>
        <v>0</v>
      </c>
      <c r="S339" s="97" t="str">
        <f t="shared" ca="1" si="72"/>
        <v>未开始</v>
      </c>
      <c r="T339" s="97">
        <f ca="1">IF(AND(N339,P339,NOT(Q339)),NETWORKDAYS(K339,AG339,项目参数!$B$2:$B$200),0)</f>
        <v>0</v>
      </c>
      <c r="U339" s="98">
        <f t="shared" ca="1" si="73"/>
        <v>0</v>
      </c>
      <c r="V339" s="117">
        <f t="shared" ca="1" si="74"/>
        <v>0</v>
      </c>
      <c r="W339" s="117">
        <f t="shared" ca="1" si="75"/>
        <v>0</v>
      </c>
      <c r="X339" s="117" t="str">
        <f t="shared" ca="1" si="76"/>
        <v/>
      </c>
      <c r="Y339" s="97">
        <f t="shared" ca="1" si="77"/>
        <v>0</v>
      </c>
      <c r="Z339" s="97">
        <f t="shared" ca="1" si="78"/>
        <v>0</v>
      </c>
      <c r="AA339" s="97">
        <f ca="1">IF(AND(N339,P339,K339&gt;项目信息!$C$18),INT((IF(Q339,L339,K339)-项目信息!$C$18)/30)+1,0)</f>
        <v>0</v>
      </c>
      <c r="AB339" s="97" t="str">
        <f ca="1">IF(N339,WEEKNUM(IF(L339&lt;&gt;"",L339,IF(K339&lt;&gt;"",K339,J339)-项目信息!$C$18)+1),"")</f>
        <v/>
      </c>
      <c r="AC339" s="97" t="str">
        <f ca="1">IFERROR(VLOOKUP(VLOOKUP(G339,内部通讯录!$B:$F,5,FALSE),项目参数!$I$14:$J$21,2,FALSE),"")</f>
        <v/>
      </c>
      <c r="AD339" s="97" t="str">
        <f ca="1">IF($N339,$AC339*V339/项目参数!$J$29,"")</f>
        <v/>
      </c>
      <c r="AE339" s="97" t="str">
        <f ca="1">IF($N339,$AC339*W339/项目参数!$J$29,"")</f>
        <v/>
      </c>
      <c r="AF339" s="99" t="str">
        <f ca="1">IF(OR('临-间接'!S339=0,'临-间接'!S339="(空白)"),"",'临-间接'!S339)</f>
        <v/>
      </c>
      <c r="AG339" s="34" t="str">
        <f ca="1">IF(P339,IF(L339&lt;&gt;"", L339, IF(OR(I339="暂停",I339="取消"), IFERROR(WORKDAY.INTL($K339,$M339*$H339,1,项目参数!$B$2:$B$200),WORKDAY($K339,$M339*$H339,1)),TODAY())),"")</f>
        <v/>
      </c>
      <c r="AH339">
        <f ca="1">IF(AND(N339,P339),IF('临-间接'!T339="(空白)",0,'临-间接'!T339),0)</f>
        <v>0</v>
      </c>
      <c r="AI339" s="34" t="str">
        <f ca="1">IF($N339,VLOOKUP($B339,项目阶段与里程碑!$B:$E,3,FALSE),"")</f>
        <v/>
      </c>
      <c r="AJ339" s="34" t="str">
        <f ca="1">IF($N339,VLOOKUP($B339,项目阶段与里程碑!$B:$E,4,FALSE),"")</f>
        <v/>
      </c>
      <c r="AK339" s="34" t="str">
        <f t="shared" ca="1" si="79"/>
        <v/>
      </c>
      <c r="AL339" s="92" t="str">
        <f ca="1">IF($AK339&lt;&gt;"",IFERROR(NETWORKDAYS.INTL($AI339,$AK339,1,项目参数!$B$2:$B$200),NETWORKDAYS($AI339,$AK339,1)),"")</f>
        <v/>
      </c>
      <c r="AM339" s="92" t="str">
        <f ca="1">IF(K339&lt;&gt;"",IFERROR(NETWORKDAYS.INTL($AI339,$K339,1,项目参数!$B$2:$B$200),NETWORKDAYS($AI339,$K339,1)),"")</f>
        <v/>
      </c>
      <c r="AN339" s="92" t="str">
        <f ca="1">IF(L339&lt;&gt;"",IFERROR(NETWORKDAYS.INTL($AI339,$L339,1,项目参数!$B$2:$B$200),NETWORKDAYS($AI339,$L339,1)),"")</f>
        <v/>
      </c>
    </row>
    <row r="340" spans="1:40">
      <c r="A340">
        <f ca="1">IF('临-间接'!F340="(空白)","",'临-间接'!F340)</f>
        <v>0</v>
      </c>
      <c r="B340">
        <f ca="1">IF('临-间接'!G340="(空白)","",'临-间接'!G340)</f>
        <v>0</v>
      </c>
      <c r="C340">
        <f ca="1">IF('临-间接'!I340="(空白)","",'临-间接'!I340)</f>
        <v>0</v>
      </c>
      <c r="D340">
        <f ca="1">IF('临-间接'!J340="(空白)","",'临-间接'!J340)</f>
        <v>0</v>
      </c>
      <c r="E340">
        <f ca="1">IF('临-间接'!K340="(空白)","",'临-间接'!K340)</f>
        <v>0</v>
      </c>
      <c r="F340">
        <f ca="1">IF('临-间接'!H340="(空白)","",'临-间接'!H340)</f>
        <v>0</v>
      </c>
      <c r="G340">
        <f ca="1">IF('临-间接'!L340="(空白)","",'临-间接'!L340)</f>
        <v>0</v>
      </c>
      <c r="H340">
        <f ca="1">IF('临-间接'!M340="(空白)",0,'临-间接'!M340)</f>
        <v>0</v>
      </c>
      <c r="I340" t="str">
        <f ca="1">IF(OR('临-间接'!R340=0,'临-间接'!R340="(空白)"),"",'临-间接'!R340)</f>
        <v/>
      </c>
      <c r="J340" s="34" t="str">
        <f ca="1">IF(OR('临-间接'!N340=0,'临-间接'!N340="(空白)"),"",'临-间接'!N340)</f>
        <v/>
      </c>
      <c r="K340" s="34" t="str">
        <f ca="1">IF(OR('临-间接'!O340=0,'临-间接'!O340="(空白)"),"",'临-间接'!O340)</f>
        <v/>
      </c>
      <c r="L340" s="34" t="str">
        <f ca="1">IF(OR('临-间接'!P340=0,'临-间接'!P340="(空白)"),"",'临-间接'!P340)</f>
        <v/>
      </c>
      <c r="M340">
        <f ca="1">IF('临-间接'!Q340="(空白)",0,'临-间接'!Q340)</f>
        <v>0</v>
      </c>
      <c r="N340" s="97" t="b">
        <f t="shared" ca="1" si="67"/>
        <v>0</v>
      </c>
      <c r="O340" s="97" t="b">
        <f t="shared" ca="1" si="68"/>
        <v>0</v>
      </c>
      <c r="P340" s="97" t="b">
        <f t="shared" ca="1" si="69"/>
        <v>0</v>
      </c>
      <c r="Q340" s="97" t="b">
        <f t="shared" ca="1" si="70"/>
        <v>0</v>
      </c>
      <c r="R340" s="97" t="b">
        <f t="shared" ca="1" si="71"/>
        <v>0</v>
      </c>
      <c r="S340" s="97" t="str">
        <f t="shared" ca="1" si="72"/>
        <v>未开始</v>
      </c>
      <c r="T340" s="97">
        <f ca="1">IF(AND(N340,P340,NOT(Q340)),NETWORKDAYS(K340,AG340,项目参数!$B$2:$B$200),0)</f>
        <v>0</v>
      </c>
      <c r="U340" s="98">
        <f t="shared" ca="1" si="73"/>
        <v>0</v>
      </c>
      <c r="V340" s="117">
        <f t="shared" ca="1" si="74"/>
        <v>0</v>
      </c>
      <c r="W340" s="117">
        <f t="shared" ca="1" si="75"/>
        <v>0</v>
      </c>
      <c r="X340" s="117" t="str">
        <f t="shared" ca="1" si="76"/>
        <v/>
      </c>
      <c r="Y340" s="97">
        <f t="shared" ca="1" si="77"/>
        <v>0</v>
      </c>
      <c r="Z340" s="97">
        <f t="shared" ca="1" si="78"/>
        <v>0</v>
      </c>
      <c r="AA340" s="97">
        <f ca="1">IF(AND(N340,P340,K340&gt;项目信息!$C$18),INT((IF(Q340,L340,K340)-项目信息!$C$18)/30)+1,0)</f>
        <v>0</v>
      </c>
      <c r="AB340" s="97" t="str">
        <f ca="1">IF(N340,WEEKNUM(IF(L340&lt;&gt;"",L340,IF(K340&lt;&gt;"",K340,J340)-项目信息!$C$18)+1),"")</f>
        <v/>
      </c>
      <c r="AC340" s="97" t="str">
        <f ca="1">IFERROR(VLOOKUP(VLOOKUP(G340,内部通讯录!$B:$F,5,FALSE),项目参数!$I$14:$J$21,2,FALSE),"")</f>
        <v/>
      </c>
      <c r="AD340" s="97" t="str">
        <f ca="1">IF($N340,$AC340*V340/项目参数!$J$29,"")</f>
        <v/>
      </c>
      <c r="AE340" s="97" t="str">
        <f ca="1">IF($N340,$AC340*W340/项目参数!$J$29,"")</f>
        <v/>
      </c>
      <c r="AF340" s="99" t="str">
        <f ca="1">IF(OR('临-间接'!S340=0,'临-间接'!S340="(空白)"),"",'临-间接'!S340)</f>
        <v/>
      </c>
      <c r="AG340" s="34" t="str">
        <f ca="1">IF(P340,IF(L340&lt;&gt;"", L340, IF(OR(I340="暂停",I340="取消"), IFERROR(WORKDAY.INTL($K340,$M340*$H340,1,项目参数!$B$2:$B$200),WORKDAY($K340,$M340*$H340,1)),TODAY())),"")</f>
        <v/>
      </c>
      <c r="AH340">
        <f ca="1">IF(AND(N340,P340),IF('临-间接'!T340="(空白)",0,'临-间接'!T340),0)</f>
        <v>0</v>
      </c>
      <c r="AI340" s="34" t="str">
        <f ca="1">IF($N340,VLOOKUP($B340,项目阶段与里程碑!$B:$E,3,FALSE),"")</f>
        <v/>
      </c>
      <c r="AJ340" s="34" t="str">
        <f ca="1">IF($N340,VLOOKUP($B340,项目阶段与里程碑!$B:$E,4,FALSE),"")</f>
        <v/>
      </c>
      <c r="AK340" s="34" t="str">
        <f t="shared" ca="1" si="79"/>
        <v/>
      </c>
      <c r="AL340" s="92" t="str">
        <f ca="1">IF($AK340&lt;&gt;"",IFERROR(NETWORKDAYS.INTL($AI340,$AK340,1,项目参数!$B$2:$B$200),NETWORKDAYS($AI340,$AK340,1)),"")</f>
        <v/>
      </c>
      <c r="AM340" s="92" t="str">
        <f ca="1">IF(K340&lt;&gt;"",IFERROR(NETWORKDAYS.INTL($AI340,$K340,1,项目参数!$B$2:$B$200),NETWORKDAYS($AI340,$K340,1)),"")</f>
        <v/>
      </c>
      <c r="AN340" s="92" t="str">
        <f ca="1">IF(L340&lt;&gt;"",IFERROR(NETWORKDAYS.INTL($AI340,$L340,1,项目参数!$B$2:$B$200),NETWORKDAYS($AI340,$L340,1)),"")</f>
        <v/>
      </c>
    </row>
    <row r="341" spans="1:40">
      <c r="A341">
        <f ca="1">IF('临-间接'!F341="(空白)","",'临-间接'!F341)</f>
        <v>0</v>
      </c>
      <c r="B341">
        <f ca="1">IF('临-间接'!G341="(空白)","",'临-间接'!G341)</f>
        <v>0</v>
      </c>
      <c r="C341">
        <f ca="1">IF('临-间接'!I341="(空白)","",'临-间接'!I341)</f>
        <v>0</v>
      </c>
      <c r="D341">
        <f ca="1">IF('临-间接'!J341="(空白)","",'临-间接'!J341)</f>
        <v>0</v>
      </c>
      <c r="E341">
        <f ca="1">IF('临-间接'!K341="(空白)","",'临-间接'!K341)</f>
        <v>0</v>
      </c>
      <c r="F341">
        <f ca="1">IF('临-间接'!H341="(空白)","",'临-间接'!H341)</f>
        <v>0</v>
      </c>
      <c r="G341">
        <f ca="1">IF('临-间接'!L341="(空白)","",'临-间接'!L341)</f>
        <v>0</v>
      </c>
      <c r="H341">
        <f ca="1">IF('临-间接'!M341="(空白)",0,'临-间接'!M341)</f>
        <v>0</v>
      </c>
      <c r="I341" t="str">
        <f ca="1">IF(OR('临-间接'!R341=0,'临-间接'!R341="(空白)"),"",'临-间接'!R341)</f>
        <v/>
      </c>
      <c r="J341" s="34" t="str">
        <f ca="1">IF(OR('临-间接'!N341=0,'临-间接'!N341="(空白)"),"",'临-间接'!N341)</f>
        <v/>
      </c>
      <c r="K341" s="34" t="str">
        <f ca="1">IF(OR('临-间接'!O341=0,'临-间接'!O341="(空白)"),"",'临-间接'!O341)</f>
        <v/>
      </c>
      <c r="L341" s="34" t="str">
        <f ca="1">IF(OR('临-间接'!P341=0,'临-间接'!P341="(空白)"),"",'临-间接'!P341)</f>
        <v/>
      </c>
      <c r="M341">
        <f ca="1">IF('临-间接'!Q341="(空白)",0,'临-间接'!Q341)</f>
        <v>0</v>
      </c>
      <c r="N341" s="97" t="b">
        <f t="shared" ca="1" si="67"/>
        <v>0</v>
      </c>
      <c r="O341" s="97" t="b">
        <f t="shared" ca="1" si="68"/>
        <v>0</v>
      </c>
      <c r="P341" s="97" t="b">
        <f t="shared" ca="1" si="69"/>
        <v>0</v>
      </c>
      <c r="Q341" s="97" t="b">
        <f t="shared" ca="1" si="70"/>
        <v>0</v>
      </c>
      <c r="R341" s="97" t="b">
        <f t="shared" ca="1" si="71"/>
        <v>0</v>
      </c>
      <c r="S341" s="97" t="str">
        <f t="shared" ca="1" si="72"/>
        <v>未开始</v>
      </c>
      <c r="T341" s="97">
        <f ca="1">IF(AND(N341,P341,NOT(Q341)),NETWORKDAYS(K341,AG341,项目参数!$B$2:$B$200),0)</f>
        <v>0</v>
      </c>
      <c r="U341" s="98">
        <f t="shared" ca="1" si="73"/>
        <v>0</v>
      </c>
      <c r="V341" s="117">
        <f t="shared" ca="1" si="74"/>
        <v>0</v>
      </c>
      <c r="W341" s="117">
        <f t="shared" ca="1" si="75"/>
        <v>0</v>
      </c>
      <c r="X341" s="117" t="str">
        <f t="shared" ca="1" si="76"/>
        <v/>
      </c>
      <c r="Y341" s="97">
        <f t="shared" ca="1" si="77"/>
        <v>0</v>
      </c>
      <c r="Z341" s="97">
        <f t="shared" ca="1" si="78"/>
        <v>0</v>
      </c>
      <c r="AA341" s="97">
        <f ca="1">IF(AND(N341,P341,K341&gt;项目信息!$C$18),INT((IF(Q341,L341,K341)-项目信息!$C$18)/30)+1,0)</f>
        <v>0</v>
      </c>
      <c r="AB341" s="97" t="str">
        <f ca="1">IF(N341,WEEKNUM(IF(L341&lt;&gt;"",L341,IF(K341&lt;&gt;"",K341,J341)-项目信息!$C$18)+1),"")</f>
        <v/>
      </c>
      <c r="AC341" s="97" t="str">
        <f ca="1">IFERROR(VLOOKUP(VLOOKUP(G341,内部通讯录!$B:$F,5,FALSE),项目参数!$I$14:$J$21,2,FALSE),"")</f>
        <v/>
      </c>
      <c r="AD341" s="97" t="str">
        <f ca="1">IF($N341,$AC341*V341/项目参数!$J$29,"")</f>
        <v/>
      </c>
      <c r="AE341" s="97" t="str">
        <f ca="1">IF($N341,$AC341*W341/项目参数!$J$29,"")</f>
        <v/>
      </c>
      <c r="AF341" s="99" t="str">
        <f ca="1">IF(OR('临-间接'!S341=0,'临-间接'!S341="(空白)"),"",'临-间接'!S341)</f>
        <v/>
      </c>
      <c r="AG341" s="34" t="str">
        <f ca="1">IF(P341,IF(L341&lt;&gt;"", L341, IF(OR(I341="暂停",I341="取消"), IFERROR(WORKDAY.INTL($K341,$M341*$H341,1,项目参数!$B$2:$B$200),WORKDAY($K341,$M341*$H341,1)),TODAY())),"")</f>
        <v/>
      </c>
      <c r="AH341">
        <f ca="1">IF(AND(N341,P341),IF('临-间接'!T341="(空白)",0,'临-间接'!T341),0)</f>
        <v>0</v>
      </c>
      <c r="AI341" s="34" t="str">
        <f ca="1">IF($N341,VLOOKUP($B341,项目阶段与里程碑!$B:$E,3,FALSE),"")</f>
        <v/>
      </c>
      <c r="AJ341" s="34" t="str">
        <f ca="1">IF($N341,VLOOKUP($B341,项目阶段与里程碑!$B:$E,4,FALSE),"")</f>
        <v/>
      </c>
      <c r="AK341" s="34" t="str">
        <f t="shared" ca="1" si="79"/>
        <v/>
      </c>
      <c r="AL341" s="92" t="str">
        <f ca="1">IF($AK341&lt;&gt;"",IFERROR(NETWORKDAYS.INTL($AI341,$AK341,1,项目参数!$B$2:$B$200),NETWORKDAYS($AI341,$AK341,1)),"")</f>
        <v/>
      </c>
      <c r="AM341" s="92" t="str">
        <f ca="1">IF(K341&lt;&gt;"",IFERROR(NETWORKDAYS.INTL($AI341,$K341,1,项目参数!$B$2:$B$200),NETWORKDAYS($AI341,$K341,1)),"")</f>
        <v/>
      </c>
      <c r="AN341" s="92" t="str">
        <f ca="1">IF(L341&lt;&gt;"",IFERROR(NETWORKDAYS.INTL($AI341,$L341,1,项目参数!$B$2:$B$200),NETWORKDAYS($AI341,$L341,1)),"")</f>
        <v/>
      </c>
    </row>
    <row r="342" spans="1:40">
      <c r="A342">
        <f ca="1">IF('临-间接'!F342="(空白)","",'临-间接'!F342)</f>
        <v>0</v>
      </c>
      <c r="B342">
        <f ca="1">IF('临-间接'!G342="(空白)","",'临-间接'!G342)</f>
        <v>0</v>
      </c>
      <c r="C342">
        <f ca="1">IF('临-间接'!I342="(空白)","",'临-间接'!I342)</f>
        <v>0</v>
      </c>
      <c r="D342">
        <f ca="1">IF('临-间接'!J342="(空白)","",'临-间接'!J342)</f>
        <v>0</v>
      </c>
      <c r="E342">
        <f ca="1">IF('临-间接'!K342="(空白)","",'临-间接'!K342)</f>
        <v>0</v>
      </c>
      <c r="F342">
        <f ca="1">IF('临-间接'!H342="(空白)","",'临-间接'!H342)</f>
        <v>0</v>
      </c>
      <c r="G342">
        <f ca="1">IF('临-间接'!L342="(空白)","",'临-间接'!L342)</f>
        <v>0</v>
      </c>
      <c r="H342">
        <f ca="1">IF('临-间接'!M342="(空白)",0,'临-间接'!M342)</f>
        <v>0</v>
      </c>
      <c r="I342" t="str">
        <f ca="1">IF(OR('临-间接'!R342=0,'临-间接'!R342="(空白)"),"",'临-间接'!R342)</f>
        <v/>
      </c>
      <c r="J342" s="34" t="str">
        <f ca="1">IF(OR('临-间接'!N342=0,'临-间接'!N342="(空白)"),"",'临-间接'!N342)</f>
        <v/>
      </c>
      <c r="K342" s="34" t="str">
        <f ca="1">IF(OR('临-间接'!O342=0,'临-间接'!O342="(空白)"),"",'临-间接'!O342)</f>
        <v/>
      </c>
      <c r="L342" s="34" t="str">
        <f ca="1">IF(OR('临-间接'!P342=0,'临-间接'!P342="(空白)"),"",'临-间接'!P342)</f>
        <v/>
      </c>
      <c r="M342">
        <f ca="1">IF('临-间接'!Q342="(空白)",0,'临-间接'!Q342)</f>
        <v>0</v>
      </c>
      <c r="N342" s="97" t="b">
        <f t="shared" ca="1" si="67"/>
        <v>0</v>
      </c>
      <c r="O342" s="97" t="b">
        <f t="shared" ca="1" si="68"/>
        <v>0</v>
      </c>
      <c r="P342" s="97" t="b">
        <f t="shared" ca="1" si="69"/>
        <v>0</v>
      </c>
      <c r="Q342" s="97" t="b">
        <f t="shared" ca="1" si="70"/>
        <v>0</v>
      </c>
      <c r="R342" s="97" t="b">
        <f t="shared" ca="1" si="71"/>
        <v>0</v>
      </c>
      <c r="S342" s="97" t="str">
        <f t="shared" ca="1" si="72"/>
        <v>未开始</v>
      </c>
      <c r="T342" s="97">
        <f ca="1">IF(AND(N342,P342,NOT(Q342)),NETWORKDAYS(K342,AG342,项目参数!$B$2:$B$200),0)</f>
        <v>0</v>
      </c>
      <c r="U342" s="98">
        <f t="shared" ca="1" si="73"/>
        <v>0</v>
      </c>
      <c r="V342" s="117">
        <f t="shared" ca="1" si="74"/>
        <v>0</v>
      </c>
      <c r="W342" s="117">
        <f t="shared" ca="1" si="75"/>
        <v>0</v>
      </c>
      <c r="X342" s="117" t="str">
        <f t="shared" ca="1" si="76"/>
        <v/>
      </c>
      <c r="Y342" s="97">
        <f t="shared" ca="1" si="77"/>
        <v>0</v>
      </c>
      <c r="Z342" s="97">
        <f t="shared" ca="1" si="78"/>
        <v>0</v>
      </c>
      <c r="AA342" s="97">
        <f ca="1">IF(AND(N342,P342,K342&gt;项目信息!$C$18),INT((IF(Q342,L342,K342)-项目信息!$C$18)/30)+1,0)</f>
        <v>0</v>
      </c>
      <c r="AB342" s="97" t="str">
        <f ca="1">IF(N342,WEEKNUM(IF(L342&lt;&gt;"",L342,IF(K342&lt;&gt;"",K342,J342)-项目信息!$C$18)+1),"")</f>
        <v/>
      </c>
      <c r="AC342" s="97" t="str">
        <f ca="1">IFERROR(VLOOKUP(VLOOKUP(G342,内部通讯录!$B:$F,5,FALSE),项目参数!$I$14:$J$21,2,FALSE),"")</f>
        <v/>
      </c>
      <c r="AD342" s="97" t="str">
        <f ca="1">IF($N342,$AC342*V342/项目参数!$J$29,"")</f>
        <v/>
      </c>
      <c r="AE342" s="97" t="str">
        <f ca="1">IF($N342,$AC342*W342/项目参数!$J$29,"")</f>
        <v/>
      </c>
      <c r="AF342" s="99" t="str">
        <f ca="1">IF(OR('临-间接'!S342=0,'临-间接'!S342="(空白)"),"",'临-间接'!S342)</f>
        <v/>
      </c>
      <c r="AG342" s="34" t="str">
        <f ca="1">IF(P342,IF(L342&lt;&gt;"", L342, IF(OR(I342="暂停",I342="取消"), IFERROR(WORKDAY.INTL($K342,$M342*$H342,1,项目参数!$B$2:$B$200),WORKDAY($K342,$M342*$H342,1)),TODAY())),"")</f>
        <v/>
      </c>
      <c r="AH342">
        <f ca="1">IF(AND(N342,P342),IF('临-间接'!T342="(空白)",0,'临-间接'!T342),0)</f>
        <v>0</v>
      </c>
      <c r="AI342" s="34" t="str">
        <f ca="1">IF($N342,VLOOKUP($B342,项目阶段与里程碑!$B:$E,3,FALSE),"")</f>
        <v/>
      </c>
      <c r="AJ342" s="34" t="str">
        <f ca="1">IF($N342,VLOOKUP($B342,项目阶段与里程碑!$B:$E,4,FALSE),"")</f>
        <v/>
      </c>
      <c r="AK342" s="34" t="str">
        <f t="shared" ca="1" si="79"/>
        <v/>
      </c>
      <c r="AL342" s="92" t="str">
        <f ca="1">IF($AK342&lt;&gt;"",IFERROR(NETWORKDAYS.INTL($AI342,$AK342,1,项目参数!$B$2:$B$200),NETWORKDAYS($AI342,$AK342,1)),"")</f>
        <v/>
      </c>
      <c r="AM342" s="92" t="str">
        <f ca="1">IF(K342&lt;&gt;"",IFERROR(NETWORKDAYS.INTL($AI342,$K342,1,项目参数!$B$2:$B$200),NETWORKDAYS($AI342,$K342,1)),"")</f>
        <v/>
      </c>
      <c r="AN342" s="92" t="str">
        <f ca="1">IF(L342&lt;&gt;"",IFERROR(NETWORKDAYS.INTL($AI342,$L342,1,项目参数!$B$2:$B$200),NETWORKDAYS($AI342,$L342,1)),"")</f>
        <v/>
      </c>
    </row>
    <row r="343" spans="1:40">
      <c r="A343">
        <f ca="1">IF('临-间接'!F343="(空白)","",'临-间接'!F343)</f>
        <v>0</v>
      </c>
      <c r="B343">
        <f ca="1">IF('临-间接'!G343="(空白)","",'临-间接'!G343)</f>
        <v>0</v>
      </c>
      <c r="C343">
        <f ca="1">IF('临-间接'!I343="(空白)","",'临-间接'!I343)</f>
        <v>0</v>
      </c>
      <c r="D343">
        <f ca="1">IF('临-间接'!J343="(空白)","",'临-间接'!J343)</f>
        <v>0</v>
      </c>
      <c r="E343">
        <f ca="1">IF('临-间接'!K343="(空白)","",'临-间接'!K343)</f>
        <v>0</v>
      </c>
      <c r="F343">
        <f ca="1">IF('临-间接'!H343="(空白)","",'临-间接'!H343)</f>
        <v>0</v>
      </c>
      <c r="G343">
        <f ca="1">IF('临-间接'!L343="(空白)","",'临-间接'!L343)</f>
        <v>0</v>
      </c>
      <c r="H343">
        <f ca="1">IF('临-间接'!M343="(空白)",0,'临-间接'!M343)</f>
        <v>0</v>
      </c>
      <c r="I343" t="str">
        <f ca="1">IF(OR('临-间接'!R343=0,'临-间接'!R343="(空白)"),"",'临-间接'!R343)</f>
        <v/>
      </c>
      <c r="J343" s="34" t="str">
        <f ca="1">IF(OR('临-间接'!N343=0,'临-间接'!N343="(空白)"),"",'临-间接'!N343)</f>
        <v/>
      </c>
      <c r="K343" s="34" t="str">
        <f ca="1">IF(OR('临-间接'!O343=0,'临-间接'!O343="(空白)"),"",'临-间接'!O343)</f>
        <v/>
      </c>
      <c r="L343" s="34" t="str">
        <f ca="1">IF(OR('临-间接'!P343=0,'临-间接'!P343="(空白)"),"",'临-间接'!P343)</f>
        <v/>
      </c>
      <c r="M343">
        <f ca="1">IF('临-间接'!Q343="(空白)",0,'临-间接'!Q343)</f>
        <v>0</v>
      </c>
      <c r="N343" s="97" t="b">
        <f t="shared" ca="1" si="67"/>
        <v>0</v>
      </c>
      <c r="O343" s="97" t="b">
        <f t="shared" ca="1" si="68"/>
        <v>0</v>
      </c>
      <c r="P343" s="97" t="b">
        <f t="shared" ca="1" si="69"/>
        <v>0</v>
      </c>
      <c r="Q343" s="97" t="b">
        <f t="shared" ca="1" si="70"/>
        <v>0</v>
      </c>
      <c r="R343" s="97" t="b">
        <f t="shared" ca="1" si="71"/>
        <v>0</v>
      </c>
      <c r="S343" s="97" t="str">
        <f t="shared" ca="1" si="72"/>
        <v>未开始</v>
      </c>
      <c r="T343" s="97">
        <f ca="1">IF(AND(N343,P343,NOT(Q343)),NETWORKDAYS(K343,AG343,项目参数!$B$2:$B$200),0)</f>
        <v>0</v>
      </c>
      <c r="U343" s="98">
        <f t="shared" ca="1" si="73"/>
        <v>0</v>
      </c>
      <c r="V343" s="117">
        <f t="shared" ca="1" si="74"/>
        <v>0</v>
      </c>
      <c r="W343" s="117">
        <f t="shared" ca="1" si="75"/>
        <v>0</v>
      </c>
      <c r="X343" s="117" t="str">
        <f t="shared" ca="1" si="76"/>
        <v/>
      </c>
      <c r="Y343" s="97">
        <f t="shared" ca="1" si="77"/>
        <v>0</v>
      </c>
      <c r="Z343" s="97">
        <f t="shared" ca="1" si="78"/>
        <v>0</v>
      </c>
      <c r="AA343" s="97">
        <f ca="1">IF(AND(N343,P343,K343&gt;项目信息!$C$18),INT((IF(Q343,L343,K343)-项目信息!$C$18)/30)+1,0)</f>
        <v>0</v>
      </c>
      <c r="AB343" s="97" t="str">
        <f ca="1">IF(N343,WEEKNUM(IF(L343&lt;&gt;"",L343,IF(K343&lt;&gt;"",K343,J343)-项目信息!$C$18)+1),"")</f>
        <v/>
      </c>
      <c r="AC343" s="97" t="str">
        <f ca="1">IFERROR(VLOOKUP(VLOOKUP(G343,内部通讯录!$B:$F,5,FALSE),项目参数!$I$14:$J$21,2,FALSE),"")</f>
        <v/>
      </c>
      <c r="AD343" s="97" t="str">
        <f ca="1">IF($N343,$AC343*V343/项目参数!$J$29,"")</f>
        <v/>
      </c>
      <c r="AE343" s="97" t="str">
        <f ca="1">IF($N343,$AC343*W343/项目参数!$J$29,"")</f>
        <v/>
      </c>
      <c r="AF343" s="99" t="str">
        <f ca="1">IF(OR('临-间接'!S343=0,'临-间接'!S343="(空白)"),"",'临-间接'!S343)</f>
        <v/>
      </c>
      <c r="AG343" s="34" t="str">
        <f ca="1">IF(P343,IF(L343&lt;&gt;"", L343, IF(OR(I343="暂停",I343="取消"), IFERROR(WORKDAY.INTL($K343,$M343*$H343,1,项目参数!$B$2:$B$200),WORKDAY($K343,$M343*$H343,1)),TODAY())),"")</f>
        <v/>
      </c>
      <c r="AH343">
        <f ca="1">IF(AND(N343,P343),IF('临-间接'!T343="(空白)",0,'临-间接'!T343),0)</f>
        <v>0</v>
      </c>
      <c r="AI343" s="34" t="str">
        <f ca="1">IF($N343,VLOOKUP($B343,项目阶段与里程碑!$B:$E,3,FALSE),"")</f>
        <v/>
      </c>
      <c r="AJ343" s="34" t="str">
        <f ca="1">IF($N343,VLOOKUP($B343,项目阶段与里程碑!$B:$E,4,FALSE),"")</f>
        <v/>
      </c>
      <c r="AK343" s="34" t="str">
        <f t="shared" ca="1" si="79"/>
        <v/>
      </c>
      <c r="AL343" s="92" t="str">
        <f ca="1">IF($AK343&lt;&gt;"",IFERROR(NETWORKDAYS.INTL($AI343,$AK343,1,项目参数!$B$2:$B$200),NETWORKDAYS($AI343,$AK343,1)),"")</f>
        <v/>
      </c>
      <c r="AM343" s="92" t="str">
        <f ca="1">IF(K343&lt;&gt;"",IFERROR(NETWORKDAYS.INTL($AI343,$K343,1,项目参数!$B$2:$B$200),NETWORKDAYS($AI343,$K343,1)),"")</f>
        <v/>
      </c>
      <c r="AN343" s="92" t="str">
        <f ca="1">IF(L343&lt;&gt;"",IFERROR(NETWORKDAYS.INTL($AI343,$L343,1,项目参数!$B$2:$B$200),NETWORKDAYS($AI343,$L343,1)),"")</f>
        <v/>
      </c>
    </row>
    <row r="344" spans="1:40">
      <c r="A344">
        <f ca="1">IF('临-间接'!F344="(空白)","",'临-间接'!F344)</f>
        <v>0</v>
      </c>
      <c r="B344">
        <f ca="1">IF('临-间接'!G344="(空白)","",'临-间接'!G344)</f>
        <v>0</v>
      </c>
      <c r="C344">
        <f ca="1">IF('临-间接'!I344="(空白)","",'临-间接'!I344)</f>
        <v>0</v>
      </c>
      <c r="D344">
        <f ca="1">IF('临-间接'!J344="(空白)","",'临-间接'!J344)</f>
        <v>0</v>
      </c>
      <c r="E344">
        <f ca="1">IF('临-间接'!K344="(空白)","",'临-间接'!K344)</f>
        <v>0</v>
      </c>
      <c r="F344">
        <f ca="1">IF('临-间接'!H344="(空白)","",'临-间接'!H344)</f>
        <v>0</v>
      </c>
      <c r="G344">
        <f ca="1">IF('临-间接'!L344="(空白)","",'临-间接'!L344)</f>
        <v>0</v>
      </c>
      <c r="H344">
        <f ca="1">IF('临-间接'!M344="(空白)",0,'临-间接'!M344)</f>
        <v>0</v>
      </c>
      <c r="I344" t="str">
        <f ca="1">IF(OR('临-间接'!R344=0,'临-间接'!R344="(空白)"),"",'临-间接'!R344)</f>
        <v/>
      </c>
      <c r="J344" s="34" t="str">
        <f ca="1">IF(OR('临-间接'!N344=0,'临-间接'!N344="(空白)"),"",'临-间接'!N344)</f>
        <v/>
      </c>
      <c r="K344" s="34" t="str">
        <f ca="1">IF(OR('临-间接'!O344=0,'临-间接'!O344="(空白)"),"",'临-间接'!O344)</f>
        <v/>
      </c>
      <c r="L344" s="34" t="str">
        <f ca="1">IF(OR('临-间接'!P344=0,'临-间接'!P344="(空白)"),"",'临-间接'!P344)</f>
        <v/>
      </c>
      <c r="M344">
        <f ca="1">IF('临-间接'!Q344="(空白)",0,'临-间接'!Q344)</f>
        <v>0</v>
      </c>
      <c r="N344" s="97" t="b">
        <f t="shared" ca="1" si="67"/>
        <v>0</v>
      </c>
      <c r="O344" s="97" t="b">
        <f t="shared" ca="1" si="68"/>
        <v>0</v>
      </c>
      <c r="P344" s="97" t="b">
        <f t="shared" ca="1" si="69"/>
        <v>0</v>
      </c>
      <c r="Q344" s="97" t="b">
        <f t="shared" ca="1" si="70"/>
        <v>0</v>
      </c>
      <c r="R344" s="97" t="b">
        <f t="shared" ca="1" si="71"/>
        <v>0</v>
      </c>
      <c r="S344" s="97" t="str">
        <f t="shared" ca="1" si="72"/>
        <v>未开始</v>
      </c>
      <c r="T344" s="97">
        <f ca="1">IF(AND(N344,P344,NOT(Q344)),NETWORKDAYS(K344,AG344,项目参数!$B$2:$B$200),0)</f>
        <v>0</v>
      </c>
      <c r="U344" s="98">
        <f t="shared" ca="1" si="73"/>
        <v>0</v>
      </c>
      <c r="V344" s="117">
        <f t="shared" ca="1" si="74"/>
        <v>0</v>
      </c>
      <c r="W344" s="117">
        <f t="shared" ca="1" si="75"/>
        <v>0</v>
      </c>
      <c r="X344" s="117" t="str">
        <f t="shared" ca="1" si="76"/>
        <v/>
      </c>
      <c r="Y344" s="97">
        <f t="shared" ca="1" si="77"/>
        <v>0</v>
      </c>
      <c r="Z344" s="97">
        <f t="shared" ca="1" si="78"/>
        <v>0</v>
      </c>
      <c r="AA344" s="97">
        <f ca="1">IF(AND(N344,P344,K344&gt;项目信息!$C$18),INT((IF(Q344,L344,K344)-项目信息!$C$18)/30)+1,0)</f>
        <v>0</v>
      </c>
      <c r="AB344" s="97" t="str">
        <f ca="1">IF(N344,WEEKNUM(IF(L344&lt;&gt;"",L344,IF(K344&lt;&gt;"",K344,J344)-项目信息!$C$18)+1),"")</f>
        <v/>
      </c>
      <c r="AC344" s="97" t="str">
        <f ca="1">IFERROR(VLOOKUP(VLOOKUP(G344,内部通讯录!$B:$F,5,FALSE),项目参数!$I$14:$J$21,2,FALSE),"")</f>
        <v/>
      </c>
      <c r="AD344" s="97" t="str">
        <f ca="1">IF($N344,$AC344*V344/项目参数!$J$29,"")</f>
        <v/>
      </c>
      <c r="AE344" s="97" t="str">
        <f ca="1">IF($N344,$AC344*W344/项目参数!$J$29,"")</f>
        <v/>
      </c>
      <c r="AF344" s="99" t="str">
        <f ca="1">IF(OR('临-间接'!S344=0,'临-间接'!S344="(空白)"),"",'临-间接'!S344)</f>
        <v/>
      </c>
      <c r="AG344" s="34" t="str">
        <f ca="1">IF(P344,IF(L344&lt;&gt;"", L344, IF(OR(I344="暂停",I344="取消"), IFERROR(WORKDAY.INTL($K344,$M344*$H344,1,项目参数!$B$2:$B$200),WORKDAY($K344,$M344*$H344,1)),TODAY())),"")</f>
        <v/>
      </c>
      <c r="AH344">
        <f ca="1">IF(AND(N344,P344),IF('临-间接'!T344="(空白)",0,'临-间接'!T344),0)</f>
        <v>0</v>
      </c>
      <c r="AI344" s="34" t="str">
        <f ca="1">IF($N344,VLOOKUP($B344,项目阶段与里程碑!$B:$E,3,FALSE),"")</f>
        <v/>
      </c>
      <c r="AJ344" s="34" t="str">
        <f ca="1">IF($N344,VLOOKUP($B344,项目阶段与里程碑!$B:$E,4,FALSE),"")</f>
        <v/>
      </c>
      <c r="AK344" s="34" t="str">
        <f t="shared" ca="1" si="79"/>
        <v/>
      </c>
      <c r="AL344" s="92" t="str">
        <f ca="1">IF($AK344&lt;&gt;"",IFERROR(NETWORKDAYS.INTL($AI344,$AK344,1,项目参数!$B$2:$B$200),NETWORKDAYS($AI344,$AK344,1)),"")</f>
        <v/>
      </c>
      <c r="AM344" s="92" t="str">
        <f ca="1">IF(K344&lt;&gt;"",IFERROR(NETWORKDAYS.INTL($AI344,$K344,1,项目参数!$B$2:$B$200),NETWORKDAYS($AI344,$K344,1)),"")</f>
        <v/>
      </c>
      <c r="AN344" s="92" t="str">
        <f ca="1">IF(L344&lt;&gt;"",IFERROR(NETWORKDAYS.INTL($AI344,$L344,1,项目参数!$B$2:$B$200),NETWORKDAYS($AI344,$L344,1)),"")</f>
        <v/>
      </c>
    </row>
    <row r="345" spans="1:40">
      <c r="A345">
        <f ca="1">IF('临-间接'!F345="(空白)","",'临-间接'!F345)</f>
        <v>0</v>
      </c>
      <c r="B345">
        <f ca="1">IF('临-间接'!G345="(空白)","",'临-间接'!G345)</f>
        <v>0</v>
      </c>
      <c r="C345">
        <f ca="1">IF('临-间接'!I345="(空白)","",'临-间接'!I345)</f>
        <v>0</v>
      </c>
      <c r="D345">
        <f ca="1">IF('临-间接'!J345="(空白)","",'临-间接'!J345)</f>
        <v>0</v>
      </c>
      <c r="E345">
        <f ca="1">IF('临-间接'!K345="(空白)","",'临-间接'!K345)</f>
        <v>0</v>
      </c>
      <c r="F345">
        <f ca="1">IF('临-间接'!H345="(空白)","",'临-间接'!H345)</f>
        <v>0</v>
      </c>
      <c r="G345">
        <f ca="1">IF('临-间接'!L345="(空白)","",'临-间接'!L345)</f>
        <v>0</v>
      </c>
      <c r="H345">
        <f ca="1">IF('临-间接'!M345="(空白)",0,'临-间接'!M345)</f>
        <v>0</v>
      </c>
      <c r="I345" t="str">
        <f ca="1">IF(OR('临-间接'!R345=0,'临-间接'!R345="(空白)"),"",'临-间接'!R345)</f>
        <v/>
      </c>
      <c r="J345" s="34" t="str">
        <f ca="1">IF(OR('临-间接'!N345=0,'临-间接'!N345="(空白)"),"",'临-间接'!N345)</f>
        <v/>
      </c>
      <c r="K345" s="34" t="str">
        <f ca="1">IF(OR('临-间接'!O345=0,'临-间接'!O345="(空白)"),"",'临-间接'!O345)</f>
        <v/>
      </c>
      <c r="L345" s="34" t="str">
        <f ca="1">IF(OR('临-间接'!P345=0,'临-间接'!P345="(空白)"),"",'临-间接'!P345)</f>
        <v/>
      </c>
      <c r="M345">
        <f ca="1">IF('临-间接'!Q345="(空白)",0,'临-间接'!Q345)</f>
        <v>0</v>
      </c>
      <c r="N345" s="97" t="b">
        <f t="shared" ca="1" si="67"/>
        <v>0</v>
      </c>
      <c r="O345" s="97" t="b">
        <f t="shared" ca="1" si="68"/>
        <v>0</v>
      </c>
      <c r="P345" s="97" t="b">
        <f t="shared" ca="1" si="69"/>
        <v>0</v>
      </c>
      <c r="Q345" s="97" t="b">
        <f t="shared" ca="1" si="70"/>
        <v>0</v>
      </c>
      <c r="R345" s="97" t="b">
        <f t="shared" ca="1" si="71"/>
        <v>0</v>
      </c>
      <c r="S345" s="97" t="str">
        <f t="shared" ca="1" si="72"/>
        <v>未开始</v>
      </c>
      <c r="T345" s="97">
        <f ca="1">IF(AND(N345,P345,NOT(Q345)),NETWORKDAYS(K345,AG345,项目参数!$B$2:$B$200),0)</f>
        <v>0</v>
      </c>
      <c r="U345" s="98">
        <f t="shared" ca="1" si="73"/>
        <v>0</v>
      </c>
      <c r="V345" s="117">
        <f t="shared" ca="1" si="74"/>
        <v>0</v>
      </c>
      <c r="W345" s="117">
        <f t="shared" ca="1" si="75"/>
        <v>0</v>
      </c>
      <c r="X345" s="117" t="str">
        <f t="shared" ca="1" si="76"/>
        <v/>
      </c>
      <c r="Y345" s="97">
        <f t="shared" ca="1" si="77"/>
        <v>0</v>
      </c>
      <c r="Z345" s="97">
        <f t="shared" ca="1" si="78"/>
        <v>0</v>
      </c>
      <c r="AA345" s="97">
        <f ca="1">IF(AND(N345,P345,K345&gt;项目信息!$C$18),INT((IF(Q345,L345,K345)-项目信息!$C$18)/30)+1,0)</f>
        <v>0</v>
      </c>
      <c r="AB345" s="97" t="str">
        <f ca="1">IF(N345,WEEKNUM(IF(L345&lt;&gt;"",L345,IF(K345&lt;&gt;"",K345,J345)-项目信息!$C$18)+1),"")</f>
        <v/>
      </c>
      <c r="AC345" s="97" t="str">
        <f ca="1">IFERROR(VLOOKUP(VLOOKUP(G345,内部通讯录!$B:$F,5,FALSE),项目参数!$I$14:$J$21,2,FALSE),"")</f>
        <v/>
      </c>
      <c r="AD345" s="97" t="str">
        <f ca="1">IF($N345,$AC345*V345/项目参数!$J$29,"")</f>
        <v/>
      </c>
      <c r="AE345" s="97" t="str">
        <f ca="1">IF($N345,$AC345*W345/项目参数!$J$29,"")</f>
        <v/>
      </c>
      <c r="AF345" s="99" t="str">
        <f ca="1">IF(OR('临-间接'!S345=0,'临-间接'!S345="(空白)"),"",'临-间接'!S345)</f>
        <v/>
      </c>
      <c r="AG345" s="34" t="str">
        <f ca="1">IF(P345,IF(L345&lt;&gt;"", L345, IF(OR(I345="暂停",I345="取消"), IFERROR(WORKDAY.INTL($K345,$M345*$H345,1,项目参数!$B$2:$B$200),WORKDAY($K345,$M345*$H345,1)),TODAY())),"")</f>
        <v/>
      </c>
      <c r="AH345">
        <f ca="1">IF(AND(N345,P345),IF('临-间接'!T345="(空白)",0,'临-间接'!T345),0)</f>
        <v>0</v>
      </c>
      <c r="AI345" s="34" t="str">
        <f ca="1">IF($N345,VLOOKUP($B345,项目阶段与里程碑!$B:$E,3,FALSE),"")</f>
        <v/>
      </c>
      <c r="AJ345" s="34" t="str">
        <f ca="1">IF($N345,VLOOKUP($B345,项目阶段与里程碑!$B:$E,4,FALSE),"")</f>
        <v/>
      </c>
      <c r="AK345" s="34" t="str">
        <f t="shared" ca="1" si="79"/>
        <v/>
      </c>
      <c r="AL345" s="92" t="str">
        <f ca="1">IF($AK345&lt;&gt;"",IFERROR(NETWORKDAYS.INTL($AI345,$AK345,1,项目参数!$B$2:$B$200),NETWORKDAYS($AI345,$AK345,1)),"")</f>
        <v/>
      </c>
      <c r="AM345" s="92" t="str">
        <f ca="1">IF(K345&lt;&gt;"",IFERROR(NETWORKDAYS.INTL($AI345,$K345,1,项目参数!$B$2:$B$200),NETWORKDAYS($AI345,$K345,1)),"")</f>
        <v/>
      </c>
      <c r="AN345" s="92" t="str">
        <f ca="1">IF(L345&lt;&gt;"",IFERROR(NETWORKDAYS.INTL($AI345,$L345,1,项目参数!$B$2:$B$200),NETWORKDAYS($AI345,$L345,1)),"")</f>
        <v/>
      </c>
    </row>
    <row r="346" spans="1:40">
      <c r="A346">
        <f ca="1">IF('临-间接'!F346="(空白)","",'临-间接'!F346)</f>
        <v>0</v>
      </c>
      <c r="B346">
        <f ca="1">IF('临-间接'!G346="(空白)","",'临-间接'!G346)</f>
        <v>0</v>
      </c>
      <c r="C346">
        <f ca="1">IF('临-间接'!I346="(空白)","",'临-间接'!I346)</f>
        <v>0</v>
      </c>
      <c r="D346">
        <f ca="1">IF('临-间接'!J346="(空白)","",'临-间接'!J346)</f>
        <v>0</v>
      </c>
      <c r="E346">
        <f ca="1">IF('临-间接'!K346="(空白)","",'临-间接'!K346)</f>
        <v>0</v>
      </c>
      <c r="F346">
        <f ca="1">IF('临-间接'!H346="(空白)","",'临-间接'!H346)</f>
        <v>0</v>
      </c>
      <c r="G346">
        <f ca="1">IF('临-间接'!L346="(空白)","",'临-间接'!L346)</f>
        <v>0</v>
      </c>
      <c r="H346">
        <f ca="1">IF('临-间接'!M346="(空白)",0,'临-间接'!M346)</f>
        <v>0</v>
      </c>
      <c r="I346" t="str">
        <f ca="1">IF(OR('临-间接'!R346=0,'临-间接'!R346="(空白)"),"",'临-间接'!R346)</f>
        <v/>
      </c>
      <c r="J346" s="34" t="str">
        <f ca="1">IF(OR('临-间接'!N346=0,'临-间接'!N346="(空白)"),"",'临-间接'!N346)</f>
        <v/>
      </c>
      <c r="K346" s="34" t="str">
        <f ca="1">IF(OR('临-间接'!O346=0,'临-间接'!O346="(空白)"),"",'临-间接'!O346)</f>
        <v/>
      </c>
      <c r="L346" s="34" t="str">
        <f ca="1">IF(OR('临-间接'!P346=0,'临-间接'!P346="(空白)"),"",'临-间接'!P346)</f>
        <v/>
      </c>
      <c r="M346">
        <f ca="1">IF('临-间接'!Q346="(空白)",0,'临-间接'!Q346)</f>
        <v>0</v>
      </c>
      <c r="N346" s="97" t="b">
        <f t="shared" ca="1" si="67"/>
        <v>0</v>
      </c>
      <c r="O346" s="97" t="b">
        <f t="shared" ca="1" si="68"/>
        <v>0</v>
      </c>
      <c r="P346" s="97" t="b">
        <f t="shared" ca="1" si="69"/>
        <v>0</v>
      </c>
      <c r="Q346" s="97" t="b">
        <f t="shared" ca="1" si="70"/>
        <v>0</v>
      </c>
      <c r="R346" s="97" t="b">
        <f t="shared" ca="1" si="71"/>
        <v>0</v>
      </c>
      <c r="S346" s="97" t="str">
        <f t="shared" ca="1" si="72"/>
        <v>未开始</v>
      </c>
      <c r="T346" s="97">
        <f ca="1">IF(AND(N346,P346,NOT(Q346)),NETWORKDAYS(K346,AG346,项目参数!$B$2:$B$200),0)</f>
        <v>0</v>
      </c>
      <c r="U346" s="98">
        <f t="shared" ca="1" si="73"/>
        <v>0</v>
      </c>
      <c r="V346" s="117">
        <f t="shared" ca="1" si="74"/>
        <v>0</v>
      </c>
      <c r="W346" s="117">
        <f t="shared" ca="1" si="75"/>
        <v>0</v>
      </c>
      <c r="X346" s="117" t="str">
        <f t="shared" ca="1" si="76"/>
        <v/>
      </c>
      <c r="Y346" s="97">
        <f t="shared" ca="1" si="77"/>
        <v>0</v>
      </c>
      <c r="Z346" s="97">
        <f t="shared" ca="1" si="78"/>
        <v>0</v>
      </c>
      <c r="AA346" s="97">
        <f ca="1">IF(AND(N346,P346,K346&gt;项目信息!$C$18),INT((IF(Q346,L346,K346)-项目信息!$C$18)/30)+1,0)</f>
        <v>0</v>
      </c>
      <c r="AB346" s="97" t="str">
        <f ca="1">IF(N346,WEEKNUM(IF(L346&lt;&gt;"",L346,IF(K346&lt;&gt;"",K346,J346)-项目信息!$C$18)+1),"")</f>
        <v/>
      </c>
      <c r="AC346" s="97" t="str">
        <f ca="1">IFERROR(VLOOKUP(VLOOKUP(G346,内部通讯录!$B:$F,5,FALSE),项目参数!$I$14:$J$21,2,FALSE),"")</f>
        <v/>
      </c>
      <c r="AD346" s="97" t="str">
        <f ca="1">IF($N346,$AC346*V346/项目参数!$J$29,"")</f>
        <v/>
      </c>
      <c r="AE346" s="97" t="str">
        <f ca="1">IF($N346,$AC346*W346/项目参数!$J$29,"")</f>
        <v/>
      </c>
      <c r="AF346" s="99" t="str">
        <f ca="1">IF(OR('临-间接'!S346=0,'临-间接'!S346="(空白)"),"",'临-间接'!S346)</f>
        <v/>
      </c>
      <c r="AG346" s="34" t="str">
        <f ca="1">IF(P346,IF(L346&lt;&gt;"", L346, IF(OR(I346="暂停",I346="取消"), IFERROR(WORKDAY.INTL($K346,$M346*$H346,1,项目参数!$B$2:$B$200),WORKDAY($K346,$M346*$H346,1)),TODAY())),"")</f>
        <v/>
      </c>
      <c r="AH346">
        <f ca="1">IF(AND(N346,P346),IF('临-间接'!T346="(空白)",0,'临-间接'!T346),0)</f>
        <v>0</v>
      </c>
      <c r="AI346" s="34" t="str">
        <f ca="1">IF($N346,VLOOKUP($B346,项目阶段与里程碑!$B:$E,3,FALSE),"")</f>
        <v/>
      </c>
      <c r="AJ346" s="34" t="str">
        <f ca="1">IF($N346,VLOOKUP($B346,项目阶段与里程碑!$B:$E,4,FALSE),"")</f>
        <v/>
      </c>
      <c r="AK346" s="34" t="str">
        <f t="shared" ca="1" si="79"/>
        <v/>
      </c>
      <c r="AL346" s="92" t="str">
        <f ca="1">IF($AK346&lt;&gt;"",IFERROR(NETWORKDAYS.INTL($AI346,$AK346,1,项目参数!$B$2:$B$200),NETWORKDAYS($AI346,$AK346,1)),"")</f>
        <v/>
      </c>
      <c r="AM346" s="92" t="str">
        <f ca="1">IF(K346&lt;&gt;"",IFERROR(NETWORKDAYS.INTL($AI346,$K346,1,项目参数!$B$2:$B$200),NETWORKDAYS($AI346,$K346,1)),"")</f>
        <v/>
      </c>
      <c r="AN346" s="92" t="str">
        <f ca="1">IF(L346&lt;&gt;"",IFERROR(NETWORKDAYS.INTL($AI346,$L346,1,项目参数!$B$2:$B$200),NETWORKDAYS($AI346,$L346,1)),"")</f>
        <v/>
      </c>
    </row>
    <row r="347" spans="1:40">
      <c r="A347">
        <f ca="1">IF('临-间接'!F347="(空白)","",'临-间接'!F347)</f>
        <v>0</v>
      </c>
      <c r="B347">
        <f ca="1">IF('临-间接'!G347="(空白)","",'临-间接'!G347)</f>
        <v>0</v>
      </c>
      <c r="C347">
        <f ca="1">IF('临-间接'!I347="(空白)","",'临-间接'!I347)</f>
        <v>0</v>
      </c>
      <c r="D347">
        <f ca="1">IF('临-间接'!J347="(空白)","",'临-间接'!J347)</f>
        <v>0</v>
      </c>
      <c r="E347">
        <f ca="1">IF('临-间接'!K347="(空白)","",'临-间接'!K347)</f>
        <v>0</v>
      </c>
      <c r="F347">
        <f ca="1">IF('临-间接'!H347="(空白)","",'临-间接'!H347)</f>
        <v>0</v>
      </c>
      <c r="G347">
        <f ca="1">IF('临-间接'!L347="(空白)","",'临-间接'!L347)</f>
        <v>0</v>
      </c>
      <c r="H347">
        <f ca="1">IF('临-间接'!M347="(空白)",0,'临-间接'!M347)</f>
        <v>0</v>
      </c>
      <c r="I347" t="str">
        <f ca="1">IF(OR('临-间接'!R347=0,'临-间接'!R347="(空白)"),"",'临-间接'!R347)</f>
        <v/>
      </c>
      <c r="J347" s="34" t="str">
        <f ca="1">IF(OR('临-间接'!N347=0,'临-间接'!N347="(空白)"),"",'临-间接'!N347)</f>
        <v/>
      </c>
      <c r="K347" s="34" t="str">
        <f ca="1">IF(OR('临-间接'!O347=0,'临-间接'!O347="(空白)"),"",'临-间接'!O347)</f>
        <v/>
      </c>
      <c r="L347" s="34" t="str">
        <f ca="1">IF(OR('临-间接'!P347=0,'临-间接'!P347="(空白)"),"",'临-间接'!P347)</f>
        <v/>
      </c>
      <c r="M347">
        <f ca="1">IF('临-间接'!Q347="(空白)",0,'临-间接'!Q347)</f>
        <v>0</v>
      </c>
      <c r="N347" s="97" t="b">
        <f t="shared" ca="1" si="67"/>
        <v>0</v>
      </c>
      <c r="O347" s="97" t="b">
        <f t="shared" ca="1" si="68"/>
        <v>0</v>
      </c>
      <c r="P347" s="97" t="b">
        <f t="shared" ca="1" si="69"/>
        <v>0</v>
      </c>
      <c r="Q347" s="97" t="b">
        <f t="shared" ca="1" si="70"/>
        <v>0</v>
      </c>
      <c r="R347" s="97" t="b">
        <f t="shared" ca="1" si="71"/>
        <v>0</v>
      </c>
      <c r="S347" s="97" t="str">
        <f t="shared" ca="1" si="72"/>
        <v>未开始</v>
      </c>
      <c r="T347" s="97">
        <f ca="1">IF(AND(N347,P347,NOT(Q347)),NETWORKDAYS(K347,AG347,项目参数!$B$2:$B$200),0)</f>
        <v>0</v>
      </c>
      <c r="U347" s="98">
        <f t="shared" ca="1" si="73"/>
        <v>0</v>
      </c>
      <c r="V347" s="117">
        <f t="shared" ca="1" si="74"/>
        <v>0</v>
      </c>
      <c r="W347" s="117">
        <f t="shared" ca="1" si="75"/>
        <v>0</v>
      </c>
      <c r="X347" s="117" t="str">
        <f t="shared" ca="1" si="76"/>
        <v/>
      </c>
      <c r="Y347" s="97">
        <f t="shared" ca="1" si="77"/>
        <v>0</v>
      </c>
      <c r="Z347" s="97">
        <f t="shared" ca="1" si="78"/>
        <v>0</v>
      </c>
      <c r="AA347" s="97">
        <f ca="1">IF(AND(N347,P347,K347&gt;项目信息!$C$18),INT((IF(Q347,L347,K347)-项目信息!$C$18)/30)+1,0)</f>
        <v>0</v>
      </c>
      <c r="AB347" s="97" t="str">
        <f ca="1">IF(N347,WEEKNUM(IF(L347&lt;&gt;"",L347,IF(K347&lt;&gt;"",K347,J347)-项目信息!$C$18)+1),"")</f>
        <v/>
      </c>
      <c r="AC347" s="97" t="str">
        <f ca="1">IFERROR(VLOOKUP(VLOOKUP(G347,内部通讯录!$B:$F,5,FALSE),项目参数!$I$14:$J$21,2,FALSE),"")</f>
        <v/>
      </c>
      <c r="AD347" s="97" t="str">
        <f ca="1">IF($N347,$AC347*V347/项目参数!$J$29,"")</f>
        <v/>
      </c>
      <c r="AE347" s="97" t="str">
        <f ca="1">IF($N347,$AC347*W347/项目参数!$J$29,"")</f>
        <v/>
      </c>
      <c r="AF347" s="99" t="str">
        <f ca="1">IF(OR('临-间接'!S347=0,'临-间接'!S347="(空白)"),"",'临-间接'!S347)</f>
        <v/>
      </c>
      <c r="AG347" s="34" t="str">
        <f ca="1">IF(P347,IF(L347&lt;&gt;"", L347, IF(OR(I347="暂停",I347="取消"), IFERROR(WORKDAY.INTL($K347,$M347*$H347,1,项目参数!$B$2:$B$200),WORKDAY($K347,$M347*$H347,1)),TODAY())),"")</f>
        <v/>
      </c>
      <c r="AH347">
        <f ca="1">IF(AND(N347,P347),IF('临-间接'!T347="(空白)",0,'临-间接'!T347),0)</f>
        <v>0</v>
      </c>
      <c r="AI347" s="34" t="str">
        <f ca="1">IF($N347,VLOOKUP($B347,项目阶段与里程碑!$B:$E,3,FALSE),"")</f>
        <v/>
      </c>
      <c r="AJ347" s="34" t="str">
        <f ca="1">IF($N347,VLOOKUP($B347,项目阶段与里程碑!$B:$E,4,FALSE),"")</f>
        <v/>
      </c>
      <c r="AK347" s="34" t="str">
        <f t="shared" ca="1" si="79"/>
        <v/>
      </c>
      <c r="AL347" s="92" t="str">
        <f ca="1">IF($AK347&lt;&gt;"",IFERROR(NETWORKDAYS.INTL($AI347,$AK347,1,项目参数!$B$2:$B$200),NETWORKDAYS($AI347,$AK347,1)),"")</f>
        <v/>
      </c>
      <c r="AM347" s="92" t="str">
        <f ca="1">IF(K347&lt;&gt;"",IFERROR(NETWORKDAYS.INTL($AI347,$K347,1,项目参数!$B$2:$B$200),NETWORKDAYS($AI347,$K347,1)),"")</f>
        <v/>
      </c>
      <c r="AN347" s="92" t="str">
        <f ca="1">IF(L347&lt;&gt;"",IFERROR(NETWORKDAYS.INTL($AI347,$L347,1,项目参数!$B$2:$B$200),NETWORKDAYS($AI347,$L347,1)),"")</f>
        <v/>
      </c>
    </row>
    <row r="348" spans="1:40">
      <c r="A348">
        <f ca="1">IF('临-间接'!F348="(空白)","",'临-间接'!F348)</f>
        <v>0</v>
      </c>
      <c r="B348">
        <f ca="1">IF('临-间接'!G348="(空白)","",'临-间接'!G348)</f>
        <v>0</v>
      </c>
      <c r="C348">
        <f ca="1">IF('临-间接'!I348="(空白)","",'临-间接'!I348)</f>
        <v>0</v>
      </c>
      <c r="D348">
        <f ca="1">IF('临-间接'!J348="(空白)","",'临-间接'!J348)</f>
        <v>0</v>
      </c>
      <c r="E348">
        <f ca="1">IF('临-间接'!K348="(空白)","",'临-间接'!K348)</f>
        <v>0</v>
      </c>
      <c r="F348">
        <f ca="1">IF('临-间接'!H348="(空白)","",'临-间接'!H348)</f>
        <v>0</v>
      </c>
      <c r="G348">
        <f ca="1">IF('临-间接'!L348="(空白)","",'临-间接'!L348)</f>
        <v>0</v>
      </c>
      <c r="H348">
        <f ca="1">IF('临-间接'!M348="(空白)",0,'临-间接'!M348)</f>
        <v>0</v>
      </c>
      <c r="I348" t="str">
        <f ca="1">IF(OR('临-间接'!R348=0,'临-间接'!R348="(空白)"),"",'临-间接'!R348)</f>
        <v/>
      </c>
      <c r="J348" s="34" t="str">
        <f ca="1">IF(OR('临-间接'!N348=0,'临-间接'!N348="(空白)"),"",'临-间接'!N348)</f>
        <v/>
      </c>
      <c r="K348" s="34" t="str">
        <f ca="1">IF(OR('临-间接'!O348=0,'临-间接'!O348="(空白)"),"",'临-间接'!O348)</f>
        <v/>
      </c>
      <c r="L348" s="34" t="str">
        <f ca="1">IF(OR('临-间接'!P348=0,'临-间接'!P348="(空白)"),"",'临-间接'!P348)</f>
        <v/>
      </c>
      <c r="M348">
        <f ca="1">IF('临-间接'!Q348="(空白)",0,'临-间接'!Q348)</f>
        <v>0</v>
      </c>
      <c r="N348" s="97" t="b">
        <f t="shared" ca="1" si="67"/>
        <v>0</v>
      </c>
      <c r="O348" s="97" t="b">
        <f t="shared" ca="1" si="68"/>
        <v>0</v>
      </c>
      <c r="P348" s="97" t="b">
        <f t="shared" ca="1" si="69"/>
        <v>0</v>
      </c>
      <c r="Q348" s="97" t="b">
        <f t="shared" ca="1" si="70"/>
        <v>0</v>
      </c>
      <c r="R348" s="97" t="b">
        <f t="shared" ca="1" si="71"/>
        <v>0</v>
      </c>
      <c r="S348" s="97" t="str">
        <f t="shared" ca="1" si="72"/>
        <v>未开始</v>
      </c>
      <c r="T348" s="97">
        <f ca="1">IF(AND(N348,P348,NOT(Q348)),NETWORKDAYS(K348,AG348,项目参数!$B$2:$B$200),0)</f>
        <v>0</v>
      </c>
      <c r="U348" s="98">
        <f t="shared" ca="1" si="73"/>
        <v>0</v>
      </c>
      <c r="V348" s="117">
        <f t="shared" ca="1" si="74"/>
        <v>0</v>
      </c>
      <c r="W348" s="117">
        <f t="shared" ca="1" si="75"/>
        <v>0</v>
      </c>
      <c r="X348" s="117" t="str">
        <f t="shared" ca="1" si="76"/>
        <v/>
      </c>
      <c r="Y348" s="97">
        <f t="shared" ca="1" si="77"/>
        <v>0</v>
      </c>
      <c r="Z348" s="97">
        <f t="shared" ca="1" si="78"/>
        <v>0</v>
      </c>
      <c r="AA348" s="97">
        <f ca="1">IF(AND(N348,P348,K348&gt;项目信息!$C$18),INT((IF(Q348,L348,K348)-项目信息!$C$18)/30)+1,0)</f>
        <v>0</v>
      </c>
      <c r="AB348" s="97" t="str">
        <f ca="1">IF(N348,WEEKNUM(IF(L348&lt;&gt;"",L348,IF(K348&lt;&gt;"",K348,J348)-项目信息!$C$18)+1),"")</f>
        <v/>
      </c>
      <c r="AC348" s="97" t="str">
        <f ca="1">IFERROR(VLOOKUP(VLOOKUP(G348,内部通讯录!$B:$F,5,FALSE),项目参数!$I$14:$J$21,2,FALSE),"")</f>
        <v/>
      </c>
      <c r="AD348" s="97" t="str">
        <f ca="1">IF($N348,$AC348*V348/项目参数!$J$29,"")</f>
        <v/>
      </c>
      <c r="AE348" s="97" t="str">
        <f ca="1">IF($N348,$AC348*W348/项目参数!$J$29,"")</f>
        <v/>
      </c>
      <c r="AF348" s="99" t="str">
        <f ca="1">IF(OR('临-间接'!S348=0,'临-间接'!S348="(空白)"),"",'临-间接'!S348)</f>
        <v/>
      </c>
      <c r="AG348" s="34" t="str">
        <f ca="1">IF(P348,IF(L348&lt;&gt;"", L348, IF(OR(I348="暂停",I348="取消"), IFERROR(WORKDAY.INTL($K348,$M348*$H348,1,项目参数!$B$2:$B$200),WORKDAY($K348,$M348*$H348,1)),TODAY())),"")</f>
        <v/>
      </c>
      <c r="AH348">
        <f ca="1">IF(AND(N348,P348),IF('临-间接'!T348="(空白)",0,'临-间接'!T348),0)</f>
        <v>0</v>
      </c>
      <c r="AI348" s="34" t="str">
        <f ca="1">IF($N348,VLOOKUP($B348,项目阶段与里程碑!$B:$E,3,FALSE),"")</f>
        <v/>
      </c>
      <c r="AJ348" s="34" t="str">
        <f ca="1">IF($N348,VLOOKUP($B348,项目阶段与里程碑!$B:$E,4,FALSE),"")</f>
        <v/>
      </c>
      <c r="AK348" s="34" t="str">
        <f t="shared" ca="1" si="79"/>
        <v/>
      </c>
      <c r="AL348" s="92" t="str">
        <f ca="1">IF($AK348&lt;&gt;"",IFERROR(NETWORKDAYS.INTL($AI348,$AK348,1,项目参数!$B$2:$B$200),NETWORKDAYS($AI348,$AK348,1)),"")</f>
        <v/>
      </c>
      <c r="AM348" s="92" t="str">
        <f ca="1">IF(K348&lt;&gt;"",IFERROR(NETWORKDAYS.INTL($AI348,$K348,1,项目参数!$B$2:$B$200),NETWORKDAYS($AI348,$K348,1)),"")</f>
        <v/>
      </c>
      <c r="AN348" s="92" t="str">
        <f ca="1">IF(L348&lt;&gt;"",IFERROR(NETWORKDAYS.INTL($AI348,$L348,1,项目参数!$B$2:$B$200),NETWORKDAYS($AI348,$L348,1)),"")</f>
        <v/>
      </c>
    </row>
    <row r="349" spans="1:40">
      <c r="A349">
        <f ca="1">IF('临-间接'!F349="(空白)","",'临-间接'!F349)</f>
        <v>0</v>
      </c>
      <c r="B349">
        <f ca="1">IF('临-间接'!G349="(空白)","",'临-间接'!G349)</f>
        <v>0</v>
      </c>
      <c r="C349">
        <f ca="1">IF('临-间接'!I349="(空白)","",'临-间接'!I349)</f>
        <v>0</v>
      </c>
      <c r="D349">
        <f ca="1">IF('临-间接'!J349="(空白)","",'临-间接'!J349)</f>
        <v>0</v>
      </c>
      <c r="E349">
        <f ca="1">IF('临-间接'!K349="(空白)","",'临-间接'!K349)</f>
        <v>0</v>
      </c>
      <c r="F349">
        <f ca="1">IF('临-间接'!H349="(空白)","",'临-间接'!H349)</f>
        <v>0</v>
      </c>
      <c r="G349">
        <f ca="1">IF('临-间接'!L349="(空白)","",'临-间接'!L349)</f>
        <v>0</v>
      </c>
      <c r="H349">
        <f ca="1">IF('临-间接'!M349="(空白)",0,'临-间接'!M349)</f>
        <v>0</v>
      </c>
      <c r="I349" t="str">
        <f ca="1">IF(OR('临-间接'!R349=0,'临-间接'!R349="(空白)"),"",'临-间接'!R349)</f>
        <v/>
      </c>
      <c r="J349" s="34" t="str">
        <f ca="1">IF(OR('临-间接'!N349=0,'临-间接'!N349="(空白)"),"",'临-间接'!N349)</f>
        <v/>
      </c>
      <c r="K349" s="34" t="str">
        <f ca="1">IF(OR('临-间接'!O349=0,'临-间接'!O349="(空白)"),"",'临-间接'!O349)</f>
        <v/>
      </c>
      <c r="L349" s="34" t="str">
        <f ca="1">IF(OR('临-间接'!P349=0,'临-间接'!P349="(空白)"),"",'临-间接'!P349)</f>
        <v/>
      </c>
      <c r="M349">
        <f ca="1">IF('临-间接'!Q349="(空白)",0,'临-间接'!Q349)</f>
        <v>0</v>
      </c>
      <c r="N349" s="97" t="b">
        <f t="shared" ca="1" si="67"/>
        <v>0</v>
      </c>
      <c r="O349" s="97" t="b">
        <f t="shared" ca="1" si="68"/>
        <v>0</v>
      </c>
      <c r="P349" s="97" t="b">
        <f t="shared" ca="1" si="69"/>
        <v>0</v>
      </c>
      <c r="Q349" s="97" t="b">
        <f t="shared" ca="1" si="70"/>
        <v>0</v>
      </c>
      <c r="R349" s="97" t="b">
        <f t="shared" ca="1" si="71"/>
        <v>0</v>
      </c>
      <c r="S349" s="97" t="str">
        <f t="shared" ca="1" si="72"/>
        <v>未开始</v>
      </c>
      <c r="T349" s="97">
        <f ca="1">IF(AND(N349,P349,NOT(Q349)),NETWORKDAYS(K349,AG349,项目参数!$B$2:$B$200),0)</f>
        <v>0</v>
      </c>
      <c r="U349" s="98">
        <f t="shared" ca="1" si="73"/>
        <v>0</v>
      </c>
      <c r="V349" s="117">
        <f t="shared" ca="1" si="74"/>
        <v>0</v>
      </c>
      <c r="W349" s="117">
        <f t="shared" ca="1" si="75"/>
        <v>0</v>
      </c>
      <c r="X349" s="117" t="str">
        <f t="shared" ca="1" si="76"/>
        <v/>
      </c>
      <c r="Y349" s="97">
        <f t="shared" ca="1" si="77"/>
        <v>0</v>
      </c>
      <c r="Z349" s="97">
        <f t="shared" ca="1" si="78"/>
        <v>0</v>
      </c>
      <c r="AA349" s="97">
        <f ca="1">IF(AND(N349,P349,K349&gt;项目信息!$C$18),INT((IF(Q349,L349,K349)-项目信息!$C$18)/30)+1,0)</f>
        <v>0</v>
      </c>
      <c r="AB349" s="97" t="str">
        <f ca="1">IF(N349,WEEKNUM(IF(L349&lt;&gt;"",L349,IF(K349&lt;&gt;"",K349,J349)-项目信息!$C$18)+1),"")</f>
        <v/>
      </c>
      <c r="AC349" s="97" t="str">
        <f ca="1">IFERROR(VLOOKUP(VLOOKUP(G349,内部通讯录!$B:$F,5,FALSE),项目参数!$I$14:$J$21,2,FALSE),"")</f>
        <v/>
      </c>
      <c r="AD349" s="97" t="str">
        <f ca="1">IF($N349,$AC349*V349/项目参数!$J$29,"")</f>
        <v/>
      </c>
      <c r="AE349" s="97" t="str">
        <f ca="1">IF($N349,$AC349*W349/项目参数!$J$29,"")</f>
        <v/>
      </c>
      <c r="AF349" s="99" t="str">
        <f ca="1">IF(OR('临-间接'!S349=0,'临-间接'!S349="(空白)"),"",'临-间接'!S349)</f>
        <v/>
      </c>
      <c r="AG349" s="34" t="str">
        <f ca="1">IF(P349,IF(L349&lt;&gt;"", L349, IF(OR(I349="暂停",I349="取消"), IFERROR(WORKDAY.INTL($K349,$M349*$H349,1,项目参数!$B$2:$B$200),WORKDAY($K349,$M349*$H349,1)),TODAY())),"")</f>
        <v/>
      </c>
      <c r="AH349">
        <f ca="1">IF(AND(N349,P349),IF('临-间接'!T349="(空白)",0,'临-间接'!T349),0)</f>
        <v>0</v>
      </c>
      <c r="AI349" s="34" t="str">
        <f ca="1">IF($N349,VLOOKUP($B349,项目阶段与里程碑!$B:$E,3,FALSE),"")</f>
        <v/>
      </c>
      <c r="AJ349" s="34" t="str">
        <f ca="1">IF($N349,VLOOKUP($B349,项目阶段与里程碑!$B:$E,4,FALSE),"")</f>
        <v/>
      </c>
      <c r="AK349" s="34" t="str">
        <f t="shared" ca="1" si="79"/>
        <v/>
      </c>
      <c r="AL349" s="92" t="str">
        <f ca="1">IF($AK349&lt;&gt;"",IFERROR(NETWORKDAYS.INTL($AI349,$AK349,1,项目参数!$B$2:$B$200),NETWORKDAYS($AI349,$AK349,1)),"")</f>
        <v/>
      </c>
      <c r="AM349" s="92" t="str">
        <f ca="1">IF(K349&lt;&gt;"",IFERROR(NETWORKDAYS.INTL($AI349,$K349,1,项目参数!$B$2:$B$200),NETWORKDAYS($AI349,$K349,1)),"")</f>
        <v/>
      </c>
      <c r="AN349" s="92" t="str">
        <f ca="1">IF(L349&lt;&gt;"",IFERROR(NETWORKDAYS.INTL($AI349,$L349,1,项目参数!$B$2:$B$200),NETWORKDAYS($AI349,$L349,1)),"")</f>
        <v/>
      </c>
    </row>
    <row r="350" spans="1:40">
      <c r="A350">
        <f ca="1">IF('临-间接'!F350="(空白)","",'临-间接'!F350)</f>
        <v>0</v>
      </c>
      <c r="B350">
        <f ca="1">IF('临-间接'!G350="(空白)","",'临-间接'!G350)</f>
        <v>0</v>
      </c>
      <c r="C350">
        <f ca="1">IF('临-间接'!I350="(空白)","",'临-间接'!I350)</f>
        <v>0</v>
      </c>
      <c r="D350">
        <f ca="1">IF('临-间接'!J350="(空白)","",'临-间接'!J350)</f>
        <v>0</v>
      </c>
      <c r="E350">
        <f ca="1">IF('临-间接'!K350="(空白)","",'临-间接'!K350)</f>
        <v>0</v>
      </c>
      <c r="F350">
        <f ca="1">IF('临-间接'!H350="(空白)","",'临-间接'!H350)</f>
        <v>0</v>
      </c>
      <c r="G350">
        <f ca="1">IF('临-间接'!L350="(空白)","",'临-间接'!L350)</f>
        <v>0</v>
      </c>
      <c r="H350">
        <f ca="1">IF('临-间接'!M350="(空白)",0,'临-间接'!M350)</f>
        <v>0</v>
      </c>
      <c r="I350" t="str">
        <f ca="1">IF(OR('临-间接'!R350=0,'临-间接'!R350="(空白)"),"",'临-间接'!R350)</f>
        <v/>
      </c>
      <c r="J350" s="34" t="str">
        <f ca="1">IF(OR('临-间接'!N350=0,'临-间接'!N350="(空白)"),"",'临-间接'!N350)</f>
        <v/>
      </c>
      <c r="K350" s="34" t="str">
        <f ca="1">IF(OR('临-间接'!O350=0,'临-间接'!O350="(空白)"),"",'临-间接'!O350)</f>
        <v/>
      </c>
      <c r="L350" s="34" t="str">
        <f ca="1">IF(OR('临-间接'!P350=0,'临-间接'!P350="(空白)"),"",'临-间接'!P350)</f>
        <v/>
      </c>
      <c r="M350">
        <f ca="1">IF('临-间接'!Q350="(空白)",0,'临-间接'!Q350)</f>
        <v>0</v>
      </c>
      <c r="N350" s="97" t="b">
        <f t="shared" ca="1" si="67"/>
        <v>0</v>
      </c>
      <c r="O350" s="97" t="b">
        <f t="shared" ca="1" si="68"/>
        <v>0</v>
      </c>
      <c r="P350" s="97" t="b">
        <f t="shared" ca="1" si="69"/>
        <v>0</v>
      </c>
      <c r="Q350" s="97" t="b">
        <f t="shared" ca="1" si="70"/>
        <v>0</v>
      </c>
      <c r="R350" s="97" t="b">
        <f t="shared" ca="1" si="71"/>
        <v>0</v>
      </c>
      <c r="S350" s="97" t="str">
        <f t="shared" ca="1" si="72"/>
        <v>未开始</v>
      </c>
      <c r="T350" s="97">
        <f ca="1">IF(AND(N350,P350,NOT(Q350)),NETWORKDAYS(K350,AG350,项目参数!$B$2:$B$200),0)</f>
        <v>0</v>
      </c>
      <c r="U350" s="98">
        <f t="shared" ca="1" si="73"/>
        <v>0</v>
      </c>
      <c r="V350" s="117">
        <f t="shared" ca="1" si="74"/>
        <v>0</v>
      </c>
      <c r="W350" s="117">
        <f t="shared" ca="1" si="75"/>
        <v>0</v>
      </c>
      <c r="X350" s="117" t="str">
        <f t="shared" ca="1" si="76"/>
        <v/>
      </c>
      <c r="Y350" s="97">
        <f t="shared" ca="1" si="77"/>
        <v>0</v>
      </c>
      <c r="Z350" s="97">
        <f t="shared" ca="1" si="78"/>
        <v>0</v>
      </c>
      <c r="AA350" s="97">
        <f ca="1">IF(AND(N350,P350,K350&gt;项目信息!$C$18),INT((IF(Q350,L350,K350)-项目信息!$C$18)/30)+1,0)</f>
        <v>0</v>
      </c>
      <c r="AB350" s="97" t="str">
        <f ca="1">IF(N350,WEEKNUM(IF(L350&lt;&gt;"",L350,IF(K350&lt;&gt;"",K350,J350)-项目信息!$C$18)+1),"")</f>
        <v/>
      </c>
      <c r="AC350" s="97" t="str">
        <f ca="1">IFERROR(VLOOKUP(VLOOKUP(G350,内部通讯录!$B:$F,5,FALSE),项目参数!$I$14:$J$21,2,FALSE),"")</f>
        <v/>
      </c>
      <c r="AD350" s="97" t="str">
        <f ca="1">IF($N350,$AC350*V350/项目参数!$J$29,"")</f>
        <v/>
      </c>
      <c r="AE350" s="97" t="str">
        <f ca="1">IF($N350,$AC350*W350/项目参数!$J$29,"")</f>
        <v/>
      </c>
      <c r="AF350" s="99" t="str">
        <f ca="1">IF(OR('临-间接'!S350=0,'临-间接'!S350="(空白)"),"",'临-间接'!S350)</f>
        <v/>
      </c>
      <c r="AG350" s="34" t="str">
        <f ca="1">IF(P350,IF(L350&lt;&gt;"", L350, IF(OR(I350="暂停",I350="取消"), IFERROR(WORKDAY.INTL($K350,$M350*$H350,1,项目参数!$B$2:$B$200),WORKDAY($K350,$M350*$H350,1)),TODAY())),"")</f>
        <v/>
      </c>
      <c r="AH350">
        <f ca="1">IF(AND(N350,P350),IF('临-间接'!T350="(空白)",0,'临-间接'!T350),0)</f>
        <v>0</v>
      </c>
      <c r="AI350" s="34" t="str">
        <f ca="1">IF($N350,VLOOKUP($B350,项目阶段与里程碑!$B:$E,3,FALSE),"")</f>
        <v/>
      </c>
      <c r="AJ350" s="34" t="str">
        <f ca="1">IF($N350,VLOOKUP($B350,项目阶段与里程碑!$B:$E,4,FALSE),"")</f>
        <v/>
      </c>
      <c r="AK350" s="34" t="str">
        <f t="shared" ca="1" si="79"/>
        <v/>
      </c>
      <c r="AL350" s="92" t="str">
        <f ca="1">IF($AK350&lt;&gt;"",IFERROR(NETWORKDAYS.INTL($AI350,$AK350,1,项目参数!$B$2:$B$200),NETWORKDAYS($AI350,$AK350,1)),"")</f>
        <v/>
      </c>
      <c r="AM350" s="92" t="str">
        <f ca="1">IF(K350&lt;&gt;"",IFERROR(NETWORKDAYS.INTL($AI350,$K350,1,项目参数!$B$2:$B$200),NETWORKDAYS($AI350,$K350,1)),"")</f>
        <v/>
      </c>
      <c r="AN350" s="92" t="str">
        <f ca="1">IF(L350&lt;&gt;"",IFERROR(NETWORKDAYS.INTL($AI350,$L350,1,项目参数!$B$2:$B$200),NETWORKDAYS($AI350,$L350,1)),"")</f>
        <v/>
      </c>
    </row>
    <row r="351" spans="1:40">
      <c r="A351">
        <f ca="1">IF('临-间接'!F351="(空白)","",'临-间接'!F351)</f>
        <v>0</v>
      </c>
      <c r="B351">
        <f ca="1">IF('临-间接'!G351="(空白)","",'临-间接'!G351)</f>
        <v>0</v>
      </c>
      <c r="C351">
        <f ca="1">IF('临-间接'!I351="(空白)","",'临-间接'!I351)</f>
        <v>0</v>
      </c>
      <c r="D351">
        <f ca="1">IF('临-间接'!J351="(空白)","",'临-间接'!J351)</f>
        <v>0</v>
      </c>
      <c r="E351">
        <f ca="1">IF('临-间接'!K351="(空白)","",'临-间接'!K351)</f>
        <v>0</v>
      </c>
      <c r="F351">
        <f ca="1">IF('临-间接'!H351="(空白)","",'临-间接'!H351)</f>
        <v>0</v>
      </c>
      <c r="G351">
        <f ca="1">IF('临-间接'!L351="(空白)","",'临-间接'!L351)</f>
        <v>0</v>
      </c>
      <c r="H351">
        <f ca="1">IF('临-间接'!M351="(空白)",0,'临-间接'!M351)</f>
        <v>0</v>
      </c>
      <c r="I351" t="str">
        <f ca="1">IF(OR('临-间接'!R351=0,'临-间接'!R351="(空白)"),"",'临-间接'!R351)</f>
        <v/>
      </c>
      <c r="J351" s="34" t="str">
        <f ca="1">IF(OR('临-间接'!N351=0,'临-间接'!N351="(空白)"),"",'临-间接'!N351)</f>
        <v/>
      </c>
      <c r="K351" s="34" t="str">
        <f ca="1">IF(OR('临-间接'!O351=0,'临-间接'!O351="(空白)"),"",'临-间接'!O351)</f>
        <v/>
      </c>
      <c r="L351" s="34" t="str">
        <f ca="1">IF(OR('临-间接'!P351=0,'临-间接'!P351="(空白)"),"",'临-间接'!P351)</f>
        <v/>
      </c>
      <c r="M351">
        <f ca="1">IF('临-间接'!Q351="(空白)",0,'临-间接'!Q351)</f>
        <v>0</v>
      </c>
      <c r="N351" s="97" t="b">
        <f t="shared" ca="1" si="67"/>
        <v>0</v>
      </c>
      <c r="O351" s="97" t="b">
        <f t="shared" ca="1" si="68"/>
        <v>0</v>
      </c>
      <c r="P351" s="97" t="b">
        <f t="shared" ca="1" si="69"/>
        <v>0</v>
      </c>
      <c r="Q351" s="97" t="b">
        <f t="shared" ca="1" si="70"/>
        <v>0</v>
      </c>
      <c r="R351" s="97" t="b">
        <f t="shared" ca="1" si="71"/>
        <v>0</v>
      </c>
      <c r="S351" s="97" t="str">
        <f t="shared" ca="1" si="72"/>
        <v>未开始</v>
      </c>
      <c r="T351" s="97">
        <f ca="1">IF(AND(N351,P351,NOT(Q351)),NETWORKDAYS(K351,AG351,项目参数!$B$2:$B$200),0)</f>
        <v>0</v>
      </c>
      <c r="U351" s="98">
        <f t="shared" ca="1" si="73"/>
        <v>0</v>
      </c>
      <c r="V351" s="117">
        <f t="shared" ca="1" si="74"/>
        <v>0</v>
      </c>
      <c r="W351" s="117">
        <f t="shared" ca="1" si="75"/>
        <v>0</v>
      </c>
      <c r="X351" s="117" t="str">
        <f t="shared" ca="1" si="76"/>
        <v/>
      </c>
      <c r="Y351" s="97">
        <f t="shared" ca="1" si="77"/>
        <v>0</v>
      </c>
      <c r="Z351" s="97">
        <f t="shared" ca="1" si="78"/>
        <v>0</v>
      </c>
      <c r="AA351" s="97">
        <f ca="1">IF(AND(N351,P351,K351&gt;项目信息!$C$18),INT((IF(Q351,L351,K351)-项目信息!$C$18)/30)+1,0)</f>
        <v>0</v>
      </c>
      <c r="AB351" s="97" t="str">
        <f ca="1">IF(N351,WEEKNUM(IF(L351&lt;&gt;"",L351,IF(K351&lt;&gt;"",K351,J351)-项目信息!$C$18)+1),"")</f>
        <v/>
      </c>
      <c r="AC351" s="97" t="str">
        <f ca="1">IFERROR(VLOOKUP(VLOOKUP(G351,内部通讯录!$B:$F,5,FALSE),项目参数!$I$14:$J$21,2,FALSE),"")</f>
        <v/>
      </c>
      <c r="AD351" s="97" t="str">
        <f ca="1">IF($N351,$AC351*V351/项目参数!$J$29,"")</f>
        <v/>
      </c>
      <c r="AE351" s="97" t="str">
        <f ca="1">IF($N351,$AC351*W351/项目参数!$J$29,"")</f>
        <v/>
      </c>
      <c r="AF351" s="99" t="str">
        <f ca="1">IF(OR('临-间接'!S351=0,'临-间接'!S351="(空白)"),"",'临-间接'!S351)</f>
        <v/>
      </c>
      <c r="AG351" s="34" t="str">
        <f ca="1">IF(P351,IF(L351&lt;&gt;"", L351, IF(OR(I351="暂停",I351="取消"), IFERROR(WORKDAY.INTL($K351,$M351*$H351,1,项目参数!$B$2:$B$200),WORKDAY($K351,$M351*$H351,1)),TODAY())),"")</f>
        <v/>
      </c>
      <c r="AH351">
        <f ca="1">IF(AND(N351,P351),IF('临-间接'!T351="(空白)",0,'临-间接'!T351),0)</f>
        <v>0</v>
      </c>
      <c r="AI351" s="34" t="str">
        <f ca="1">IF($N351,VLOOKUP($B351,项目阶段与里程碑!$B:$E,3,FALSE),"")</f>
        <v/>
      </c>
      <c r="AJ351" s="34" t="str">
        <f ca="1">IF($N351,VLOOKUP($B351,项目阶段与里程碑!$B:$E,4,FALSE),"")</f>
        <v/>
      </c>
      <c r="AK351" s="34" t="str">
        <f t="shared" ca="1" si="79"/>
        <v/>
      </c>
      <c r="AL351" s="92" t="str">
        <f ca="1">IF($AK351&lt;&gt;"",IFERROR(NETWORKDAYS.INTL($AI351,$AK351,1,项目参数!$B$2:$B$200),NETWORKDAYS($AI351,$AK351,1)),"")</f>
        <v/>
      </c>
      <c r="AM351" s="92" t="str">
        <f ca="1">IF(K351&lt;&gt;"",IFERROR(NETWORKDAYS.INTL($AI351,$K351,1,项目参数!$B$2:$B$200),NETWORKDAYS($AI351,$K351,1)),"")</f>
        <v/>
      </c>
      <c r="AN351" s="92" t="str">
        <f ca="1">IF(L351&lt;&gt;"",IFERROR(NETWORKDAYS.INTL($AI351,$L351,1,项目参数!$B$2:$B$200),NETWORKDAYS($AI351,$L351,1)),"")</f>
        <v/>
      </c>
    </row>
    <row r="352" spans="1:40">
      <c r="A352">
        <f ca="1">IF('临-间接'!F352="(空白)","",'临-间接'!F352)</f>
        <v>0</v>
      </c>
      <c r="B352">
        <f ca="1">IF('临-间接'!G352="(空白)","",'临-间接'!G352)</f>
        <v>0</v>
      </c>
      <c r="C352">
        <f ca="1">IF('临-间接'!I352="(空白)","",'临-间接'!I352)</f>
        <v>0</v>
      </c>
      <c r="D352">
        <f ca="1">IF('临-间接'!J352="(空白)","",'临-间接'!J352)</f>
        <v>0</v>
      </c>
      <c r="E352">
        <f ca="1">IF('临-间接'!K352="(空白)","",'临-间接'!K352)</f>
        <v>0</v>
      </c>
      <c r="F352">
        <f ca="1">IF('临-间接'!H352="(空白)","",'临-间接'!H352)</f>
        <v>0</v>
      </c>
      <c r="G352">
        <f ca="1">IF('临-间接'!L352="(空白)","",'临-间接'!L352)</f>
        <v>0</v>
      </c>
      <c r="H352">
        <f ca="1">IF('临-间接'!M352="(空白)",0,'临-间接'!M352)</f>
        <v>0</v>
      </c>
      <c r="I352" t="str">
        <f ca="1">IF(OR('临-间接'!R352=0,'临-间接'!R352="(空白)"),"",'临-间接'!R352)</f>
        <v/>
      </c>
      <c r="J352" s="34" t="str">
        <f ca="1">IF(OR('临-间接'!N352=0,'临-间接'!N352="(空白)"),"",'临-间接'!N352)</f>
        <v/>
      </c>
      <c r="K352" s="34" t="str">
        <f ca="1">IF(OR('临-间接'!O352=0,'临-间接'!O352="(空白)"),"",'临-间接'!O352)</f>
        <v/>
      </c>
      <c r="L352" s="34" t="str">
        <f ca="1">IF(OR('临-间接'!P352=0,'临-间接'!P352="(空白)"),"",'临-间接'!P352)</f>
        <v/>
      </c>
      <c r="M352">
        <f ca="1">IF('临-间接'!Q352="(空白)",0,'临-间接'!Q352)</f>
        <v>0</v>
      </c>
      <c r="N352" s="97" t="b">
        <f t="shared" ca="1" si="67"/>
        <v>0</v>
      </c>
      <c r="O352" s="97" t="b">
        <f t="shared" ca="1" si="68"/>
        <v>0</v>
      </c>
      <c r="P352" s="97" t="b">
        <f t="shared" ca="1" si="69"/>
        <v>0</v>
      </c>
      <c r="Q352" s="97" t="b">
        <f t="shared" ca="1" si="70"/>
        <v>0</v>
      </c>
      <c r="R352" s="97" t="b">
        <f t="shared" ca="1" si="71"/>
        <v>0</v>
      </c>
      <c r="S352" s="97" t="str">
        <f t="shared" ca="1" si="72"/>
        <v>未开始</v>
      </c>
      <c r="T352" s="97">
        <f ca="1">IF(AND(N352,P352,NOT(Q352)),NETWORKDAYS(K352,AG352,项目参数!$B$2:$B$200),0)</f>
        <v>0</v>
      </c>
      <c r="U352" s="98">
        <f t="shared" ca="1" si="73"/>
        <v>0</v>
      </c>
      <c r="V352" s="117">
        <f t="shared" ca="1" si="74"/>
        <v>0</v>
      </c>
      <c r="W352" s="117">
        <f t="shared" ca="1" si="75"/>
        <v>0</v>
      </c>
      <c r="X352" s="117" t="str">
        <f t="shared" ca="1" si="76"/>
        <v/>
      </c>
      <c r="Y352" s="97">
        <f t="shared" ca="1" si="77"/>
        <v>0</v>
      </c>
      <c r="Z352" s="97">
        <f t="shared" ca="1" si="78"/>
        <v>0</v>
      </c>
      <c r="AA352" s="97">
        <f ca="1">IF(AND(N352,P352,K352&gt;项目信息!$C$18),INT((IF(Q352,L352,K352)-项目信息!$C$18)/30)+1,0)</f>
        <v>0</v>
      </c>
      <c r="AB352" s="97" t="str">
        <f ca="1">IF(N352,WEEKNUM(IF(L352&lt;&gt;"",L352,IF(K352&lt;&gt;"",K352,J352)-项目信息!$C$18)+1),"")</f>
        <v/>
      </c>
      <c r="AC352" s="97" t="str">
        <f ca="1">IFERROR(VLOOKUP(VLOOKUP(G352,内部通讯录!$B:$F,5,FALSE),项目参数!$I$14:$J$21,2,FALSE),"")</f>
        <v/>
      </c>
      <c r="AD352" s="97" t="str">
        <f ca="1">IF($N352,$AC352*V352/项目参数!$J$29,"")</f>
        <v/>
      </c>
      <c r="AE352" s="97" t="str">
        <f ca="1">IF($N352,$AC352*W352/项目参数!$J$29,"")</f>
        <v/>
      </c>
      <c r="AF352" s="99" t="str">
        <f ca="1">IF(OR('临-间接'!S352=0,'临-间接'!S352="(空白)"),"",'临-间接'!S352)</f>
        <v/>
      </c>
      <c r="AG352" s="34" t="str">
        <f ca="1">IF(P352,IF(L352&lt;&gt;"", L352, IF(OR(I352="暂停",I352="取消"), IFERROR(WORKDAY.INTL($K352,$M352*$H352,1,项目参数!$B$2:$B$200),WORKDAY($K352,$M352*$H352,1)),TODAY())),"")</f>
        <v/>
      </c>
      <c r="AH352">
        <f ca="1">IF(AND(N352,P352),IF('临-间接'!T352="(空白)",0,'临-间接'!T352),0)</f>
        <v>0</v>
      </c>
      <c r="AI352" s="34" t="str">
        <f ca="1">IF($N352,VLOOKUP($B352,项目阶段与里程碑!$B:$E,3,FALSE),"")</f>
        <v/>
      </c>
      <c r="AJ352" s="34" t="str">
        <f ca="1">IF($N352,VLOOKUP($B352,项目阶段与里程碑!$B:$E,4,FALSE),"")</f>
        <v/>
      </c>
      <c r="AK352" s="34" t="str">
        <f t="shared" ca="1" si="79"/>
        <v/>
      </c>
      <c r="AL352" s="92" t="str">
        <f ca="1">IF($AK352&lt;&gt;"",IFERROR(NETWORKDAYS.INTL($AI352,$AK352,1,项目参数!$B$2:$B$200),NETWORKDAYS($AI352,$AK352,1)),"")</f>
        <v/>
      </c>
      <c r="AM352" s="92" t="str">
        <f ca="1">IF(K352&lt;&gt;"",IFERROR(NETWORKDAYS.INTL($AI352,$K352,1,项目参数!$B$2:$B$200),NETWORKDAYS($AI352,$K352,1)),"")</f>
        <v/>
      </c>
      <c r="AN352" s="92" t="str">
        <f ca="1">IF(L352&lt;&gt;"",IFERROR(NETWORKDAYS.INTL($AI352,$L352,1,项目参数!$B$2:$B$200),NETWORKDAYS($AI352,$L352,1)),"")</f>
        <v/>
      </c>
    </row>
    <row r="353" spans="1:40">
      <c r="A353">
        <f ca="1">IF('临-间接'!F353="(空白)","",'临-间接'!F353)</f>
        <v>0</v>
      </c>
      <c r="B353">
        <f ca="1">IF('临-间接'!G353="(空白)","",'临-间接'!G353)</f>
        <v>0</v>
      </c>
      <c r="C353">
        <f ca="1">IF('临-间接'!I353="(空白)","",'临-间接'!I353)</f>
        <v>0</v>
      </c>
      <c r="D353">
        <f ca="1">IF('临-间接'!J353="(空白)","",'临-间接'!J353)</f>
        <v>0</v>
      </c>
      <c r="E353">
        <f ca="1">IF('临-间接'!K353="(空白)","",'临-间接'!K353)</f>
        <v>0</v>
      </c>
      <c r="F353">
        <f ca="1">IF('临-间接'!H353="(空白)","",'临-间接'!H353)</f>
        <v>0</v>
      </c>
      <c r="G353">
        <f ca="1">IF('临-间接'!L353="(空白)","",'临-间接'!L353)</f>
        <v>0</v>
      </c>
      <c r="H353">
        <f ca="1">IF('临-间接'!M353="(空白)",0,'临-间接'!M353)</f>
        <v>0</v>
      </c>
      <c r="I353" t="str">
        <f ca="1">IF(OR('临-间接'!R353=0,'临-间接'!R353="(空白)"),"",'临-间接'!R353)</f>
        <v/>
      </c>
      <c r="J353" s="34" t="str">
        <f ca="1">IF(OR('临-间接'!N353=0,'临-间接'!N353="(空白)"),"",'临-间接'!N353)</f>
        <v/>
      </c>
      <c r="K353" s="34" t="str">
        <f ca="1">IF(OR('临-间接'!O353=0,'临-间接'!O353="(空白)"),"",'临-间接'!O353)</f>
        <v/>
      </c>
      <c r="L353" s="34" t="str">
        <f ca="1">IF(OR('临-间接'!P353=0,'临-间接'!P353="(空白)"),"",'临-间接'!P353)</f>
        <v/>
      </c>
      <c r="M353">
        <f ca="1">IF('临-间接'!Q353="(空白)",0,'临-间接'!Q353)</f>
        <v>0</v>
      </c>
      <c r="N353" s="97" t="b">
        <f t="shared" ca="1" si="67"/>
        <v>0</v>
      </c>
      <c r="O353" s="97" t="b">
        <f t="shared" ca="1" si="68"/>
        <v>0</v>
      </c>
      <c r="P353" s="97" t="b">
        <f t="shared" ca="1" si="69"/>
        <v>0</v>
      </c>
      <c r="Q353" s="97" t="b">
        <f t="shared" ca="1" si="70"/>
        <v>0</v>
      </c>
      <c r="R353" s="97" t="b">
        <f t="shared" ca="1" si="71"/>
        <v>0</v>
      </c>
      <c r="S353" s="97" t="str">
        <f t="shared" ca="1" si="72"/>
        <v>未开始</v>
      </c>
      <c r="T353" s="97">
        <f ca="1">IF(AND(N353,P353,NOT(Q353)),NETWORKDAYS(K353,AG353,项目参数!$B$2:$B$200),0)</f>
        <v>0</v>
      </c>
      <c r="U353" s="98">
        <f t="shared" ca="1" si="73"/>
        <v>0</v>
      </c>
      <c r="V353" s="117">
        <f t="shared" ca="1" si="74"/>
        <v>0</v>
      </c>
      <c r="W353" s="117">
        <f t="shared" ca="1" si="75"/>
        <v>0</v>
      </c>
      <c r="X353" s="117" t="str">
        <f t="shared" ca="1" si="76"/>
        <v/>
      </c>
      <c r="Y353" s="97">
        <f t="shared" ca="1" si="77"/>
        <v>0</v>
      </c>
      <c r="Z353" s="97">
        <f t="shared" ca="1" si="78"/>
        <v>0</v>
      </c>
      <c r="AA353" s="97">
        <f ca="1">IF(AND(N353,P353,K353&gt;项目信息!$C$18),INT((IF(Q353,L353,K353)-项目信息!$C$18)/30)+1,0)</f>
        <v>0</v>
      </c>
      <c r="AB353" s="97" t="str">
        <f ca="1">IF(N353,WEEKNUM(IF(L353&lt;&gt;"",L353,IF(K353&lt;&gt;"",K353,J353)-项目信息!$C$18)+1),"")</f>
        <v/>
      </c>
      <c r="AC353" s="97" t="str">
        <f ca="1">IFERROR(VLOOKUP(VLOOKUP(G353,内部通讯录!$B:$F,5,FALSE),项目参数!$I$14:$J$21,2,FALSE),"")</f>
        <v/>
      </c>
      <c r="AD353" s="97" t="str">
        <f ca="1">IF($N353,$AC353*V353/项目参数!$J$29,"")</f>
        <v/>
      </c>
      <c r="AE353" s="97" t="str">
        <f ca="1">IF($N353,$AC353*W353/项目参数!$J$29,"")</f>
        <v/>
      </c>
      <c r="AF353" s="99" t="str">
        <f ca="1">IF(OR('临-间接'!S353=0,'临-间接'!S353="(空白)"),"",'临-间接'!S353)</f>
        <v/>
      </c>
      <c r="AG353" s="34" t="str">
        <f ca="1">IF(P353,IF(L353&lt;&gt;"", L353, IF(OR(I353="暂停",I353="取消"), IFERROR(WORKDAY.INTL($K353,$M353*$H353,1,项目参数!$B$2:$B$200),WORKDAY($K353,$M353*$H353,1)),TODAY())),"")</f>
        <v/>
      </c>
      <c r="AH353">
        <f ca="1">IF(AND(N353,P353),IF('临-间接'!T353="(空白)",0,'临-间接'!T353),0)</f>
        <v>0</v>
      </c>
      <c r="AI353" s="34" t="str">
        <f ca="1">IF($N353,VLOOKUP($B353,项目阶段与里程碑!$B:$E,3,FALSE),"")</f>
        <v/>
      </c>
      <c r="AJ353" s="34" t="str">
        <f ca="1">IF($N353,VLOOKUP($B353,项目阶段与里程碑!$B:$E,4,FALSE),"")</f>
        <v/>
      </c>
      <c r="AK353" s="34" t="str">
        <f t="shared" ca="1" si="79"/>
        <v/>
      </c>
      <c r="AL353" s="92" t="str">
        <f ca="1">IF($AK353&lt;&gt;"",IFERROR(NETWORKDAYS.INTL($AI353,$AK353,1,项目参数!$B$2:$B$200),NETWORKDAYS($AI353,$AK353,1)),"")</f>
        <v/>
      </c>
      <c r="AM353" s="92" t="str">
        <f ca="1">IF(K353&lt;&gt;"",IFERROR(NETWORKDAYS.INTL($AI353,$K353,1,项目参数!$B$2:$B$200),NETWORKDAYS($AI353,$K353,1)),"")</f>
        <v/>
      </c>
      <c r="AN353" s="92" t="str">
        <f ca="1">IF(L353&lt;&gt;"",IFERROR(NETWORKDAYS.INTL($AI353,$L353,1,项目参数!$B$2:$B$200),NETWORKDAYS($AI353,$L353,1)),"")</f>
        <v/>
      </c>
    </row>
    <row r="354" spans="1:40">
      <c r="A354">
        <f ca="1">IF('临-间接'!F354="(空白)","",'临-间接'!F354)</f>
        <v>0</v>
      </c>
      <c r="B354">
        <f ca="1">IF('临-间接'!G354="(空白)","",'临-间接'!G354)</f>
        <v>0</v>
      </c>
      <c r="C354">
        <f ca="1">IF('临-间接'!I354="(空白)","",'临-间接'!I354)</f>
        <v>0</v>
      </c>
      <c r="D354">
        <f ca="1">IF('临-间接'!J354="(空白)","",'临-间接'!J354)</f>
        <v>0</v>
      </c>
      <c r="E354">
        <f ca="1">IF('临-间接'!K354="(空白)","",'临-间接'!K354)</f>
        <v>0</v>
      </c>
      <c r="F354">
        <f ca="1">IF('临-间接'!H354="(空白)","",'临-间接'!H354)</f>
        <v>0</v>
      </c>
      <c r="G354">
        <f ca="1">IF('临-间接'!L354="(空白)","",'临-间接'!L354)</f>
        <v>0</v>
      </c>
      <c r="H354">
        <f ca="1">IF('临-间接'!M354="(空白)",0,'临-间接'!M354)</f>
        <v>0</v>
      </c>
      <c r="I354" t="str">
        <f ca="1">IF(OR('临-间接'!R354=0,'临-间接'!R354="(空白)"),"",'临-间接'!R354)</f>
        <v/>
      </c>
      <c r="J354" s="34" t="str">
        <f ca="1">IF(OR('临-间接'!N354=0,'临-间接'!N354="(空白)"),"",'临-间接'!N354)</f>
        <v/>
      </c>
      <c r="K354" s="34" t="str">
        <f ca="1">IF(OR('临-间接'!O354=0,'临-间接'!O354="(空白)"),"",'临-间接'!O354)</f>
        <v/>
      </c>
      <c r="L354" s="34" t="str">
        <f ca="1">IF(OR('临-间接'!P354=0,'临-间接'!P354="(空白)"),"",'临-间接'!P354)</f>
        <v/>
      </c>
      <c r="M354">
        <f ca="1">IF('临-间接'!Q354="(空白)",0,'临-间接'!Q354)</f>
        <v>0</v>
      </c>
      <c r="N354" s="97" t="b">
        <f t="shared" ca="1" si="67"/>
        <v>0</v>
      </c>
      <c r="O354" s="97" t="b">
        <f t="shared" ca="1" si="68"/>
        <v>0</v>
      </c>
      <c r="P354" s="97" t="b">
        <f t="shared" ca="1" si="69"/>
        <v>0</v>
      </c>
      <c r="Q354" s="97" t="b">
        <f t="shared" ca="1" si="70"/>
        <v>0</v>
      </c>
      <c r="R354" s="97" t="b">
        <f t="shared" ca="1" si="71"/>
        <v>0</v>
      </c>
      <c r="S354" s="97" t="str">
        <f t="shared" ca="1" si="72"/>
        <v>未开始</v>
      </c>
      <c r="T354" s="97">
        <f ca="1">IF(AND(N354,P354,NOT(Q354)),NETWORKDAYS(K354,AG354,项目参数!$B$2:$B$200),0)</f>
        <v>0</v>
      </c>
      <c r="U354" s="98">
        <f t="shared" ca="1" si="73"/>
        <v>0</v>
      </c>
      <c r="V354" s="117">
        <f t="shared" ca="1" si="74"/>
        <v>0</v>
      </c>
      <c r="W354" s="117">
        <f t="shared" ca="1" si="75"/>
        <v>0</v>
      </c>
      <c r="X354" s="117" t="str">
        <f t="shared" ca="1" si="76"/>
        <v/>
      </c>
      <c r="Y354" s="97">
        <f t="shared" ca="1" si="77"/>
        <v>0</v>
      </c>
      <c r="Z354" s="97">
        <f t="shared" ca="1" si="78"/>
        <v>0</v>
      </c>
      <c r="AA354" s="97">
        <f ca="1">IF(AND(N354,P354,K354&gt;项目信息!$C$18),INT((IF(Q354,L354,K354)-项目信息!$C$18)/30)+1,0)</f>
        <v>0</v>
      </c>
      <c r="AB354" s="97" t="str">
        <f ca="1">IF(N354,WEEKNUM(IF(L354&lt;&gt;"",L354,IF(K354&lt;&gt;"",K354,J354)-项目信息!$C$18)+1),"")</f>
        <v/>
      </c>
      <c r="AC354" s="97" t="str">
        <f ca="1">IFERROR(VLOOKUP(VLOOKUP(G354,内部通讯录!$B:$F,5,FALSE),项目参数!$I$14:$J$21,2,FALSE),"")</f>
        <v/>
      </c>
      <c r="AD354" s="97" t="str">
        <f ca="1">IF($N354,$AC354*V354/项目参数!$J$29,"")</f>
        <v/>
      </c>
      <c r="AE354" s="97" t="str">
        <f ca="1">IF($N354,$AC354*W354/项目参数!$J$29,"")</f>
        <v/>
      </c>
      <c r="AF354" s="99" t="str">
        <f ca="1">IF(OR('临-间接'!S354=0,'临-间接'!S354="(空白)"),"",'临-间接'!S354)</f>
        <v/>
      </c>
      <c r="AG354" s="34" t="str">
        <f ca="1">IF(P354,IF(L354&lt;&gt;"", L354, IF(OR(I354="暂停",I354="取消"), IFERROR(WORKDAY.INTL($K354,$M354*$H354,1,项目参数!$B$2:$B$200),WORKDAY($K354,$M354*$H354,1)),TODAY())),"")</f>
        <v/>
      </c>
      <c r="AH354">
        <f ca="1">IF(AND(N354,P354),IF('临-间接'!T354="(空白)",0,'临-间接'!T354),0)</f>
        <v>0</v>
      </c>
      <c r="AI354" s="34" t="str">
        <f ca="1">IF($N354,VLOOKUP($B354,项目阶段与里程碑!$B:$E,3,FALSE),"")</f>
        <v/>
      </c>
      <c r="AJ354" s="34" t="str">
        <f ca="1">IF($N354,VLOOKUP($B354,项目阶段与里程碑!$B:$E,4,FALSE),"")</f>
        <v/>
      </c>
      <c r="AK354" s="34" t="str">
        <f t="shared" ca="1" si="79"/>
        <v/>
      </c>
      <c r="AL354" s="92" t="str">
        <f ca="1">IF($AK354&lt;&gt;"",IFERROR(NETWORKDAYS.INTL($AI354,$AK354,1,项目参数!$B$2:$B$200),NETWORKDAYS($AI354,$AK354,1)),"")</f>
        <v/>
      </c>
      <c r="AM354" s="92" t="str">
        <f ca="1">IF(K354&lt;&gt;"",IFERROR(NETWORKDAYS.INTL($AI354,$K354,1,项目参数!$B$2:$B$200),NETWORKDAYS($AI354,$K354,1)),"")</f>
        <v/>
      </c>
      <c r="AN354" s="92" t="str">
        <f ca="1">IF(L354&lt;&gt;"",IFERROR(NETWORKDAYS.INTL($AI354,$L354,1,项目参数!$B$2:$B$200),NETWORKDAYS($AI354,$L354,1)),"")</f>
        <v/>
      </c>
    </row>
    <row r="355" spans="1:40">
      <c r="A355">
        <f ca="1">IF('临-间接'!F355="(空白)","",'临-间接'!F355)</f>
        <v>0</v>
      </c>
      <c r="B355">
        <f ca="1">IF('临-间接'!G355="(空白)","",'临-间接'!G355)</f>
        <v>0</v>
      </c>
      <c r="C355">
        <f ca="1">IF('临-间接'!I355="(空白)","",'临-间接'!I355)</f>
        <v>0</v>
      </c>
      <c r="D355">
        <f ca="1">IF('临-间接'!J355="(空白)","",'临-间接'!J355)</f>
        <v>0</v>
      </c>
      <c r="E355">
        <f ca="1">IF('临-间接'!K355="(空白)","",'临-间接'!K355)</f>
        <v>0</v>
      </c>
      <c r="F355">
        <f ca="1">IF('临-间接'!H355="(空白)","",'临-间接'!H355)</f>
        <v>0</v>
      </c>
      <c r="G355">
        <f ca="1">IF('临-间接'!L355="(空白)","",'临-间接'!L355)</f>
        <v>0</v>
      </c>
      <c r="H355">
        <f ca="1">IF('临-间接'!M355="(空白)",0,'临-间接'!M355)</f>
        <v>0</v>
      </c>
      <c r="I355" t="str">
        <f ca="1">IF(OR('临-间接'!R355=0,'临-间接'!R355="(空白)"),"",'临-间接'!R355)</f>
        <v/>
      </c>
      <c r="J355" s="34" t="str">
        <f ca="1">IF(OR('临-间接'!N355=0,'临-间接'!N355="(空白)"),"",'临-间接'!N355)</f>
        <v/>
      </c>
      <c r="K355" s="34" t="str">
        <f ca="1">IF(OR('临-间接'!O355=0,'临-间接'!O355="(空白)"),"",'临-间接'!O355)</f>
        <v/>
      </c>
      <c r="L355" s="34" t="str">
        <f ca="1">IF(OR('临-间接'!P355=0,'临-间接'!P355="(空白)"),"",'临-间接'!P355)</f>
        <v/>
      </c>
      <c r="M355">
        <f ca="1">IF('临-间接'!Q355="(空白)",0,'临-间接'!Q355)</f>
        <v>0</v>
      </c>
      <c r="N355" s="97" t="b">
        <f t="shared" ca="1" si="67"/>
        <v>0</v>
      </c>
      <c r="O355" s="97" t="b">
        <f t="shared" ca="1" si="68"/>
        <v>0</v>
      </c>
      <c r="P355" s="97" t="b">
        <f t="shared" ca="1" si="69"/>
        <v>0</v>
      </c>
      <c r="Q355" s="97" t="b">
        <f t="shared" ca="1" si="70"/>
        <v>0</v>
      </c>
      <c r="R355" s="97" t="b">
        <f t="shared" ca="1" si="71"/>
        <v>0</v>
      </c>
      <c r="S355" s="97" t="str">
        <f t="shared" ca="1" si="72"/>
        <v>未开始</v>
      </c>
      <c r="T355" s="97">
        <f ca="1">IF(AND(N355,P355,NOT(Q355)),NETWORKDAYS(K355,AG355,项目参数!$B$2:$B$200),0)</f>
        <v>0</v>
      </c>
      <c r="U355" s="98">
        <f t="shared" ca="1" si="73"/>
        <v>0</v>
      </c>
      <c r="V355" s="117">
        <f t="shared" ca="1" si="74"/>
        <v>0</v>
      </c>
      <c r="W355" s="117">
        <f t="shared" ca="1" si="75"/>
        <v>0</v>
      </c>
      <c r="X355" s="117" t="str">
        <f t="shared" ca="1" si="76"/>
        <v/>
      </c>
      <c r="Y355" s="97">
        <f t="shared" ca="1" si="77"/>
        <v>0</v>
      </c>
      <c r="Z355" s="97">
        <f t="shared" ca="1" si="78"/>
        <v>0</v>
      </c>
      <c r="AA355" s="97">
        <f ca="1">IF(AND(N355,P355,K355&gt;项目信息!$C$18),INT((IF(Q355,L355,K355)-项目信息!$C$18)/30)+1,0)</f>
        <v>0</v>
      </c>
      <c r="AB355" s="97" t="str">
        <f ca="1">IF(N355,WEEKNUM(IF(L355&lt;&gt;"",L355,IF(K355&lt;&gt;"",K355,J355)-项目信息!$C$18)+1),"")</f>
        <v/>
      </c>
      <c r="AC355" s="97" t="str">
        <f ca="1">IFERROR(VLOOKUP(VLOOKUP(G355,内部通讯录!$B:$F,5,FALSE),项目参数!$I$14:$J$21,2,FALSE),"")</f>
        <v/>
      </c>
      <c r="AD355" s="97" t="str">
        <f ca="1">IF($N355,$AC355*V355/项目参数!$J$29,"")</f>
        <v/>
      </c>
      <c r="AE355" s="97" t="str">
        <f ca="1">IF($N355,$AC355*W355/项目参数!$J$29,"")</f>
        <v/>
      </c>
      <c r="AF355" s="99" t="str">
        <f ca="1">IF(OR('临-间接'!S355=0,'临-间接'!S355="(空白)"),"",'临-间接'!S355)</f>
        <v/>
      </c>
      <c r="AG355" s="34" t="str">
        <f ca="1">IF(P355,IF(L355&lt;&gt;"", L355, IF(OR(I355="暂停",I355="取消"), IFERROR(WORKDAY.INTL($K355,$M355*$H355,1,项目参数!$B$2:$B$200),WORKDAY($K355,$M355*$H355,1)),TODAY())),"")</f>
        <v/>
      </c>
      <c r="AH355">
        <f ca="1">IF(AND(N355,P355),IF('临-间接'!T355="(空白)",0,'临-间接'!T355),0)</f>
        <v>0</v>
      </c>
      <c r="AI355" s="34" t="str">
        <f ca="1">IF($N355,VLOOKUP($B355,项目阶段与里程碑!$B:$E,3,FALSE),"")</f>
        <v/>
      </c>
      <c r="AJ355" s="34" t="str">
        <f ca="1">IF($N355,VLOOKUP($B355,项目阶段与里程碑!$B:$E,4,FALSE),"")</f>
        <v/>
      </c>
      <c r="AK355" s="34" t="str">
        <f t="shared" ca="1" si="79"/>
        <v/>
      </c>
      <c r="AL355" s="92" t="str">
        <f ca="1">IF($AK355&lt;&gt;"",IFERROR(NETWORKDAYS.INTL($AI355,$AK355,1,项目参数!$B$2:$B$200),NETWORKDAYS($AI355,$AK355,1)),"")</f>
        <v/>
      </c>
      <c r="AM355" s="92" t="str">
        <f ca="1">IF(K355&lt;&gt;"",IFERROR(NETWORKDAYS.INTL($AI355,$K355,1,项目参数!$B$2:$B$200),NETWORKDAYS($AI355,$K355,1)),"")</f>
        <v/>
      </c>
      <c r="AN355" s="92" t="str">
        <f ca="1">IF(L355&lt;&gt;"",IFERROR(NETWORKDAYS.INTL($AI355,$L355,1,项目参数!$B$2:$B$200),NETWORKDAYS($AI355,$L355,1)),"")</f>
        <v/>
      </c>
    </row>
    <row r="356" spans="1:40">
      <c r="A356">
        <f ca="1">IF('临-间接'!F356="(空白)","",'临-间接'!F356)</f>
        <v>0</v>
      </c>
      <c r="B356">
        <f ca="1">IF('临-间接'!G356="(空白)","",'临-间接'!G356)</f>
        <v>0</v>
      </c>
      <c r="C356">
        <f ca="1">IF('临-间接'!I356="(空白)","",'临-间接'!I356)</f>
        <v>0</v>
      </c>
      <c r="D356">
        <f ca="1">IF('临-间接'!J356="(空白)","",'临-间接'!J356)</f>
        <v>0</v>
      </c>
      <c r="E356">
        <f ca="1">IF('临-间接'!K356="(空白)","",'临-间接'!K356)</f>
        <v>0</v>
      </c>
      <c r="F356">
        <f ca="1">IF('临-间接'!H356="(空白)","",'临-间接'!H356)</f>
        <v>0</v>
      </c>
      <c r="G356">
        <f ca="1">IF('临-间接'!L356="(空白)","",'临-间接'!L356)</f>
        <v>0</v>
      </c>
      <c r="H356">
        <f ca="1">IF('临-间接'!M356="(空白)",0,'临-间接'!M356)</f>
        <v>0</v>
      </c>
      <c r="I356" t="str">
        <f ca="1">IF(OR('临-间接'!R356=0,'临-间接'!R356="(空白)"),"",'临-间接'!R356)</f>
        <v/>
      </c>
      <c r="J356" s="34" t="str">
        <f ca="1">IF(OR('临-间接'!N356=0,'临-间接'!N356="(空白)"),"",'临-间接'!N356)</f>
        <v/>
      </c>
      <c r="K356" s="34" t="str">
        <f ca="1">IF(OR('临-间接'!O356=0,'临-间接'!O356="(空白)"),"",'临-间接'!O356)</f>
        <v/>
      </c>
      <c r="L356" s="34" t="str">
        <f ca="1">IF(OR('临-间接'!P356=0,'临-间接'!P356="(空白)"),"",'临-间接'!P356)</f>
        <v/>
      </c>
      <c r="M356">
        <f ca="1">IF('临-间接'!Q356="(空白)",0,'临-间接'!Q356)</f>
        <v>0</v>
      </c>
      <c r="N356" s="97" t="b">
        <f t="shared" ca="1" si="67"/>
        <v>0</v>
      </c>
      <c r="O356" s="97" t="b">
        <f t="shared" ca="1" si="68"/>
        <v>0</v>
      </c>
      <c r="P356" s="97" t="b">
        <f t="shared" ca="1" si="69"/>
        <v>0</v>
      </c>
      <c r="Q356" s="97" t="b">
        <f t="shared" ca="1" si="70"/>
        <v>0</v>
      </c>
      <c r="R356" s="97" t="b">
        <f t="shared" ca="1" si="71"/>
        <v>0</v>
      </c>
      <c r="S356" s="97" t="str">
        <f t="shared" ca="1" si="72"/>
        <v>未开始</v>
      </c>
      <c r="T356" s="97">
        <f ca="1">IF(AND(N356,P356,NOT(Q356)),NETWORKDAYS(K356,AG356,项目参数!$B$2:$B$200),0)</f>
        <v>0</v>
      </c>
      <c r="U356" s="98">
        <f t="shared" ca="1" si="73"/>
        <v>0</v>
      </c>
      <c r="V356" s="117">
        <f t="shared" ca="1" si="74"/>
        <v>0</v>
      </c>
      <c r="W356" s="117">
        <f t="shared" ca="1" si="75"/>
        <v>0</v>
      </c>
      <c r="X356" s="117" t="str">
        <f t="shared" ca="1" si="76"/>
        <v/>
      </c>
      <c r="Y356" s="97">
        <f t="shared" ca="1" si="77"/>
        <v>0</v>
      </c>
      <c r="Z356" s="97">
        <f t="shared" ca="1" si="78"/>
        <v>0</v>
      </c>
      <c r="AA356" s="97">
        <f ca="1">IF(AND(N356,P356,K356&gt;项目信息!$C$18),INT((IF(Q356,L356,K356)-项目信息!$C$18)/30)+1,0)</f>
        <v>0</v>
      </c>
      <c r="AB356" s="97" t="str">
        <f ca="1">IF(N356,WEEKNUM(IF(L356&lt;&gt;"",L356,IF(K356&lt;&gt;"",K356,J356)-项目信息!$C$18)+1),"")</f>
        <v/>
      </c>
      <c r="AC356" s="97" t="str">
        <f ca="1">IFERROR(VLOOKUP(VLOOKUP(G356,内部通讯录!$B:$F,5,FALSE),项目参数!$I$14:$J$21,2,FALSE),"")</f>
        <v/>
      </c>
      <c r="AD356" s="97" t="str">
        <f ca="1">IF($N356,$AC356*V356/项目参数!$J$29,"")</f>
        <v/>
      </c>
      <c r="AE356" s="97" t="str">
        <f ca="1">IF($N356,$AC356*W356/项目参数!$J$29,"")</f>
        <v/>
      </c>
      <c r="AF356" s="99" t="str">
        <f ca="1">IF(OR('临-间接'!S356=0,'临-间接'!S356="(空白)"),"",'临-间接'!S356)</f>
        <v/>
      </c>
      <c r="AG356" s="34" t="str">
        <f ca="1">IF(P356,IF(L356&lt;&gt;"", L356, IF(OR(I356="暂停",I356="取消"), IFERROR(WORKDAY.INTL($K356,$M356*$H356,1,项目参数!$B$2:$B$200),WORKDAY($K356,$M356*$H356,1)),TODAY())),"")</f>
        <v/>
      </c>
      <c r="AH356">
        <f ca="1">IF(AND(N356,P356),IF('临-间接'!T356="(空白)",0,'临-间接'!T356),0)</f>
        <v>0</v>
      </c>
      <c r="AI356" s="34" t="str">
        <f ca="1">IF($N356,VLOOKUP($B356,项目阶段与里程碑!$B:$E,3,FALSE),"")</f>
        <v/>
      </c>
      <c r="AJ356" s="34" t="str">
        <f ca="1">IF($N356,VLOOKUP($B356,项目阶段与里程碑!$B:$E,4,FALSE),"")</f>
        <v/>
      </c>
      <c r="AK356" s="34" t="str">
        <f t="shared" ca="1" si="79"/>
        <v/>
      </c>
      <c r="AL356" s="92" t="str">
        <f ca="1">IF($AK356&lt;&gt;"",IFERROR(NETWORKDAYS.INTL($AI356,$AK356,1,项目参数!$B$2:$B$200),NETWORKDAYS($AI356,$AK356,1)),"")</f>
        <v/>
      </c>
      <c r="AM356" s="92" t="str">
        <f ca="1">IF(K356&lt;&gt;"",IFERROR(NETWORKDAYS.INTL($AI356,$K356,1,项目参数!$B$2:$B$200),NETWORKDAYS($AI356,$K356,1)),"")</f>
        <v/>
      </c>
      <c r="AN356" s="92" t="str">
        <f ca="1">IF(L356&lt;&gt;"",IFERROR(NETWORKDAYS.INTL($AI356,$L356,1,项目参数!$B$2:$B$200),NETWORKDAYS($AI356,$L356,1)),"")</f>
        <v/>
      </c>
    </row>
    <row r="357" spans="1:40">
      <c r="A357">
        <f ca="1">IF('临-间接'!F357="(空白)","",'临-间接'!F357)</f>
        <v>0</v>
      </c>
      <c r="B357">
        <f ca="1">IF('临-间接'!G357="(空白)","",'临-间接'!G357)</f>
        <v>0</v>
      </c>
      <c r="C357">
        <f ca="1">IF('临-间接'!I357="(空白)","",'临-间接'!I357)</f>
        <v>0</v>
      </c>
      <c r="D357">
        <f ca="1">IF('临-间接'!J357="(空白)","",'临-间接'!J357)</f>
        <v>0</v>
      </c>
      <c r="E357">
        <f ca="1">IF('临-间接'!K357="(空白)","",'临-间接'!K357)</f>
        <v>0</v>
      </c>
      <c r="F357">
        <f ca="1">IF('临-间接'!H357="(空白)","",'临-间接'!H357)</f>
        <v>0</v>
      </c>
      <c r="G357">
        <f ca="1">IF('临-间接'!L357="(空白)","",'临-间接'!L357)</f>
        <v>0</v>
      </c>
      <c r="H357">
        <f ca="1">IF('临-间接'!M357="(空白)",0,'临-间接'!M357)</f>
        <v>0</v>
      </c>
      <c r="I357" t="str">
        <f ca="1">IF(OR('临-间接'!R357=0,'临-间接'!R357="(空白)"),"",'临-间接'!R357)</f>
        <v/>
      </c>
      <c r="J357" s="34" t="str">
        <f ca="1">IF(OR('临-间接'!N357=0,'临-间接'!N357="(空白)"),"",'临-间接'!N357)</f>
        <v/>
      </c>
      <c r="K357" s="34" t="str">
        <f ca="1">IF(OR('临-间接'!O357=0,'临-间接'!O357="(空白)"),"",'临-间接'!O357)</f>
        <v/>
      </c>
      <c r="L357" s="34" t="str">
        <f ca="1">IF(OR('临-间接'!P357=0,'临-间接'!P357="(空白)"),"",'临-间接'!P357)</f>
        <v/>
      </c>
      <c r="M357">
        <f ca="1">IF('临-间接'!Q357="(空白)",0,'临-间接'!Q357)</f>
        <v>0</v>
      </c>
      <c r="N357" s="97" t="b">
        <f t="shared" ca="1" si="67"/>
        <v>0</v>
      </c>
      <c r="O357" s="97" t="b">
        <f t="shared" ca="1" si="68"/>
        <v>0</v>
      </c>
      <c r="P357" s="97" t="b">
        <f t="shared" ca="1" si="69"/>
        <v>0</v>
      </c>
      <c r="Q357" s="97" t="b">
        <f t="shared" ca="1" si="70"/>
        <v>0</v>
      </c>
      <c r="R357" s="97" t="b">
        <f t="shared" ca="1" si="71"/>
        <v>0</v>
      </c>
      <c r="S357" s="97" t="str">
        <f t="shared" ca="1" si="72"/>
        <v>未开始</v>
      </c>
      <c r="T357" s="97">
        <f ca="1">IF(AND(N357,P357,NOT(Q357)),NETWORKDAYS(K357,AG357,项目参数!$B$2:$B$200),0)</f>
        <v>0</v>
      </c>
      <c r="U357" s="98">
        <f t="shared" ca="1" si="73"/>
        <v>0</v>
      </c>
      <c r="V357" s="117">
        <f t="shared" ca="1" si="74"/>
        <v>0</v>
      </c>
      <c r="W357" s="117">
        <f t="shared" ca="1" si="75"/>
        <v>0</v>
      </c>
      <c r="X357" s="117" t="str">
        <f t="shared" ca="1" si="76"/>
        <v/>
      </c>
      <c r="Y357" s="97">
        <f t="shared" ca="1" si="77"/>
        <v>0</v>
      </c>
      <c r="Z357" s="97">
        <f t="shared" ca="1" si="78"/>
        <v>0</v>
      </c>
      <c r="AA357" s="97">
        <f ca="1">IF(AND(N357,P357,K357&gt;项目信息!$C$18),INT((IF(Q357,L357,K357)-项目信息!$C$18)/30)+1,0)</f>
        <v>0</v>
      </c>
      <c r="AB357" s="97" t="str">
        <f ca="1">IF(N357,WEEKNUM(IF(L357&lt;&gt;"",L357,IF(K357&lt;&gt;"",K357,J357)-项目信息!$C$18)+1),"")</f>
        <v/>
      </c>
      <c r="AC357" s="97" t="str">
        <f ca="1">IFERROR(VLOOKUP(VLOOKUP(G357,内部通讯录!$B:$F,5,FALSE),项目参数!$I$14:$J$21,2,FALSE),"")</f>
        <v/>
      </c>
      <c r="AD357" s="97" t="str">
        <f ca="1">IF($N357,$AC357*V357/项目参数!$J$29,"")</f>
        <v/>
      </c>
      <c r="AE357" s="97" t="str">
        <f ca="1">IF($N357,$AC357*W357/项目参数!$J$29,"")</f>
        <v/>
      </c>
      <c r="AF357" s="99" t="str">
        <f ca="1">IF(OR('临-间接'!S357=0,'临-间接'!S357="(空白)"),"",'临-间接'!S357)</f>
        <v/>
      </c>
      <c r="AG357" s="34" t="str">
        <f ca="1">IF(P357,IF(L357&lt;&gt;"", L357, IF(OR(I357="暂停",I357="取消"), IFERROR(WORKDAY.INTL($K357,$M357*$H357,1,项目参数!$B$2:$B$200),WORKDAY($K357,$M357*$H357,1)),TODAY())),"")</f>
        <v/>
      </c>
      <c r="AH357">
        <f ca="1">IF(AND(N357,P357),IF('临-间接'!T357="(空白)",0,'临-间接'!T357),0)</f>
        <v>0</v>
      </c>
      <c r="AI357" s="34" t="str">
        <f ca="1">IF($N357,VLOOKUP($B357,项目阶段与里程碑!$B:$E,3,FALSE),"")</f>
        <v/>
      </c>
      <c r="AJ357" s="34" t="str">
        <f ca="1">IF($N357,VLOOKUP($B357,项目阶段与里程碑!$B:$E,4,FALSE),"")</f>
        <v/>
      </c>
      <c r="AK357" s="34" t="str">
        <f t="shared" ca="1" si="79"/>
        <v/>
      </c>
      <c r="AL357" s="92" t="str">
        <f ca="1">IF($AK357&lt;&gt;"",IFERROR(NETWORKDAYS.INTL($AI357,$AK357,1,项目参数!$B$2:$B$200),NETWORKDAYS($AI357,$AK357,1)),"")</f>
        <v/>
      </c>
      <c r="AM357" s="92" t="str">
        <f ca="1">IF(K357&lt;&gt;"",IFERROR(NETWORKDAYS.INTL($AI357,$K357,1,项目参数!$B$2:$B$200),NETWORKDAYS($AI357,$K357,1)),"")</f>
        <v/>
      </c>
      <c r="AN357" s="92" t="str">
        <f ca="1">IF(L357&lt;&gt;"",IFERROR(NETWORKDAYS.INTL($AI357,$L357,1,项目参数!$B$2:$B$200),NETWORKDAYS($AI357,$L357,1)),"")</f>
        <v/>
      </c>
    </row>
    <row r="358" spans="1:40">
      <c r="A358">
        <f ca="1">IF('临-间接'!F358="(空白)","",'临-间接'!F358)</f>
        <v>0</v>
      </c>
      <c r="B358">
        <f ca="1">IF('临-间接'!G358="(空白)","",'临-间接'!G358)</f>
        <v>0</v>
      </c>
      <c r="C358">
        <f ca="1">IF('临-间接'!I358="(空白)","",'临-间接'!I358)</f>
        <v>0</v>
      </c>
      <c r="D358">
        <f ca="1">IF('临-间接'!J358="(空白)","",'临-间接'!J358)</f>
        <v>0</v>
      </c>
      <c r="E358">
        <f ca="1">IF('临-间接'!K358="(空白)","",'临-间接'!K358)</f>
        <v>0</v>
      </c>
      <c r="F358">
        <f ca="1">IF('临-间接'!H358="(空白)","",'临-间接'!H358)</f>
        <v>0</v>
      </c>
      <c r="G358">
        <f ca="1">IF('临-间接'!L358="(空白)","",'临-间接'!L358)</f>
        <v>0</v>
      </c>
      <c r="H358">
        <f ca="1">IF('临-间接'!M358="(空白)",0,'临-间接'!M358)</f>
        <v>0</v>
      </c>
      <c r="I358" t="str">
        <f ca="1">IF(OR('临-间接'!R358=0,'临-间接'!R358="(空白)"),"",'临-间接'!R358)</f>
        <v/>
      </c>
      <c r="J358" s="34" t="str">
        <f ca="1">IF(OR('临-间接'!N358=0,'临-间接'!N358="(空白)"),"",'临-间接'!N358)</f>
        <v/>
      </c>
      <c r="K358" s="34" t="str">
        <f ca="1">IF(OR('临-间接'!O358=0,'临-间接'!O358="(空白)"),"",'临-间接'!O358)</f>
        <v/>
      </c>
      <c r="L358" s="34" t="str">
        <f ca="1">IF(OR('临-间接'!P358=0,'临-间接'!P358="(空白)"),"",'临-间接'!P358)</f>
        <v/>
      </c>
      <c r="M358">
        <f ca="1">IF('临-间接'!Q358="(空白)",0,'临-间接'!Q358)</f>
        <v>0</v>
      </c>
      <c r="N358" s="97" t="b">
        <f t="shared" ca="1" si="67"/>
        <v>0</v>
      </c>
      <c r="O358" s="97" t="b">
        <f t="shared" ca="1" si="68"/>
        <v>0</v>
      </c>
      <c r="P358" s="97" t="b">
        <f t="shared" ca="1" si="69"/>
        <v>0</v>
      </c>
      <c r="Q358" s="97" t="b">
        <f t="shared" ca="1" si="70"/>
        <v>0</v>
      </c>
      <c r="R358" s="97" t="b">
        <f t="shared" ca="1" si="71"/>
        <v>0</v>
      </c>
      <c r="S358" s="97" t="str">
        <f t="shared" ca="1" si="72"/>
        <v>未开始</v>
      </c>
      <c r="T358" s="97">
        <f ca="1">IF(AND(N358,P358,NOT(Q358)),NETWORKDAYS(K358,AG358,项目参数!$B$2:$B$200),0)</f>
        <v>0</v>
      </c>
      <c r="U358" s="98">
        <f t="shared" ca="1" si="73"/>
        <v>0</v>
      </c>
      <c r="V358" s="117">
        <f t="shared" ca="1" si="74"/>
        <v>0</v>
      </c>
      <c r="W358" s="117">
        <f t="shared" ca="1" si="75"/>
        <v>0</v>
      </c>
      <c r="X358" s="117" t="str">
        <f t="shared" ca="1" si="76"/>
        <v/>
      </c>
      <c r="Y358" s="97">
        <f t="shared" ca="1" si="77"/>
        <v>0</v>
      </c>
      <c r="Z358" s="97">
        <f t="shared" ca="1" si="78"/>
        <v>0</v>
      </c>
      <c r="AA358" s="97">
        <f ca="1">IF(AND(N358,P358,K358&gt;项目信息!$C$18),INT((IF(Q358,L358,K358)-项目信息!$C$18)/30)+1,0)</f>
        <v>0</v>
      </c>
      <c r="AB358" s="97" t="str">
        <f ca="1">IF(N358,WEEKNUM(IF(L358&lt;&gt;"",L358,IF(K358&lt;&gt;"",K358,J358)-项目信息!$C$18)+1),"")</f>
        <v/>
      </c>
      <c r="AC358" s="97" t="str">
        <f ca="1">IFERROR(VLOOKUP(VLOOKUP(G358,内部通讯录!$B:$F,5,FALSE),项目参数!$I$14:$J$21,2,FALSE),"")</f>
        <v/>
      </c>
      <c r="AD358" s="97" t="str">
        <f ca="1">IF($N358,$AC358*V358/项目参数!$J$29,"")</f>
        <v/>
      </c>
      <c r="AE358" s="97" t="str">
        <f ca="1">IF($N358,$AC358*W358/项目参数!$J$29,"")</f>
        <v/>
      </c>
      <c r="AF358" s="99" t="str">
        <f ca="1">IF(OR('临-间接'!S358=0,'临-间接'!S358="(空白)"),"",'临-间接'!S358)</f>
        <v/>
      </c>
      <c r="AG358" s="34" t="str">
        <f ca="1">IF(P358,IF(L358&lt;&gt;"", L358, IF(OR(I358="暂停",I358="取消"), IFERROR(WORKDAY.INTL($K358,$M358*$H358,1,项目参数!$B$2:$B$200),WORKDAY($K358,$M358*$H358,1)),TODAY())),"")</f>
        <v/>
      </c>
      <c r="AH358">
        <f ca="1">IF(AND(N358,P358),IF('临-间接'!T358="(空白)",0,'临-间接'!T358),0)</f>
        <v>0</v>
      </c>
      <c r="AI358" s="34" t="str">
        <f ca="1">IF($N358,VLOOKUP($B358,项目阶段与里程碑!$B:$E,3,FALSE),"")</f>
        <v/>
      </c>
      <c r="AJ358" s="34" t="str">
        <f ca="1">IF($N358,VLOOKUP($B358,项目阶段与里程碑!$B:$E,4,FALSE),"")</f>
        <v/>
      </c>
      <c r="AK358" s="34" t="str">
        <f t="shared" ca="1" si="79"/>
        <v/>
      </c>
      <c r="AL358" s="92" t="str">
        <f ca="1">IF($AK358&lt;&gt;"",IFERROR(NETWORKDAYS.INTL($AI358,$AK358,1,项目参数!$B$2:$B$200),NETWORKDAYS($AI358,$AK358,1)),"")</f>
        <v/>
      </c>
      <c r="AM358" s="92" t="str">
        <f ca="1">IF(K358&lt;&gt;"",IFERROR(NETWORKDAYS.INTL($AI358,$K358,1,项目参数!$B$2:$B$200),NETWORKDAYS($AI358,$K358,1)),"")</f>
        <v/>
      </c>
      <c r="AN358" s="92" t="str">
        <f ca="1">IF(L358&lt;&gt;"",IFERROR(NETWORKDAYS.INTL($AI358,$L358,1,项目参数!$B$2:$B$200),NETWORKDAYS($AI358,$L358,1)),"")</f>
        <v/>
      </c>
    </row>
    <row r="359" spans="1:40">
      <c r="A359">
        <f ca="1">IF('临-间接'!F359="(空白)","",'临-间接'!F359)</f>
        <v>0</v>
      </c>
      <c r="B359">
        <f ca="1">IF('临-间接'!G359="(空白)","",'临-间接'!G359)</f>
        <v>0</v>
      </c>
      <c r="C359">
        <f ca="1">IF('临-间接'!I359="(空白)","",'临-间接'!I359)</f>
        <v>0</v>
      </c>
      <c r="D359">
        <f ca="1">IF('临-间接'!J359="(空白)","",'临-间接'!J359)</f>
        <v>0</v>
      </c>
      <c r="E359">
        <f ca="1">IF('临-间接'!K359="(空白)","",'临-间接'!K359)</f>
        <v>0</v>
      </c>
      <c r="F359">
        <f ca="1">IF('临-间接'!H359="(空白)","",'临-间接'!H359)</f>
        <v>0</v>
      </c>
      <c r="G359">
        <f ca="1">IF('临-间接'!L359="(空白)","",'临-间接'!L359)</f>
        <v>0</v>
      </c>
      <c r="H359">
        <f ca="1">IF('临-间接'!M359="(空白)",0,'临-间接'!M359)</f>
        <v>0</v>
      </c>
      <c r="I359" t="str">
        <f ca="1">IF(OR('临-间接'!R359=0,'临-间接'!R359="(空白)"),"",'临-间接'!R359)</f>
        <v/>
      </c>
      <c r="J359" s="34" t="str">
        <f ca="1">IF(OR('临-间接'!N359=0,'临-间接'!N359="(空白)"),"",'临-间接'!N359)</f>
        <v/>
      </c>
      <c r="K359" s="34" t="str">
        <f ca="1">IF(OR('临-间接'!O359=0,'临-间接'!O359="(空白)"),"",'临-间接'!O359)</f>
        <v/>
      </c>
      <c r="L359" s="34" t="str">
        <f ca="1">IF(OR('临-间接'!P359=0,'临-间接'!P359="(空白)"),"",'临-间接'!P359)</f>
        <v/>
      </c>
      <c r="M359">
        <f ca="1">IF('临-间接'!Q359="(空白)",0,'临-间接'!Q359)</f>
        <v>0</v>
      </c>
      <c r="N359" s="97" t="b">
        <f t="shared" ca="1" si="67"/>
        <v>0</v>
      </c>
      <c r="O359" s="97" t="b">
        <f t="shared" ca="1" si="68"/>
        <v>0</v>
      </c>
      <c r="P359" s="97" t="b">
        <f t="shared" ca="1" si="69"/>
        <v>0</v>
      </c>
      <c r="Q359" s="97" t="b">
        <f t="shared" ca="1" si="70"/>
        <v>0</v>
      </c>
      <c r="R359" s="97" t="b">
        <f t="shared" ca="1" si="71"/>
        <v>0</v>
      </c>
      <c r="S359" s="97" t="str">
        <f t="shared" ca="1" si="72"/>
        <v>未开始</v>
      </c>
      <c r="T359" s="97">
        <f ca="1">IF(AND(N359,P359,NOT(Q359)),NETWORKDAYS(K359,AG359,项目参数!$B$2:$B$200),0)</f>
        <v>0</v>
      </c>
      <c r="U359" s="98">
        <f t="shared" ca="1" si="73"/>
        <v>0</v>
      </c>
      <c r="V359" s="117">
        <f t="shared" ca="1" si="74"/>
        <v>0</v>
      </c>
      <c r="W359" s="117">
        <f t="shared" ca="1" si="75"/>
        <v>0</v>
      </c>
      <c r="X359" s="117" t="str">
        <f t="shared" ca="1" si="76"/>
        <v/>
      </c>
      <c r="Y359" s="97">
        <f t="shared" ca="1" si="77"/>
        <v>0</v>
      </c>
      <c r="Z359" s="97">
        <f t="shared" ca="1" si="78"/>
        <v>0</v>
      </c>
      <c r="AA359" s="97">
        <f ca="1">IF(AND(N359,P359,K359&gt;项目信息!$C$18),INT((IF(Q359,L359,K359)-项目信息!$C$18)/30)+1,0)</f>
        <v>0</v>
      </c>
      <c r="AB359" s="97" t="str">
        <f ca="1">IF(N359,WEEKNUM(IF(L359&lt;&gt;"",L359,IF(K359&lt;&gt;"",K359,J359)-项目信息!$C$18)+1),"")</f>
        <v/>
      </c>
      <c r="AC359" s="97" t="str">
        <f ca="1">IFERROR(VLOOKUP(VLOOKUP(G359,内部通讯录!$B:$F,5,FALSE),项目参数!$I$14:$J$21,2,FALSE),"")</f>
        <v/>
      </c>
      <c r="AD359" s="97" t="str">
        <f ca="1">IF($N359,$AC359*V359/项目参数!$J$29,"")</f>
        <v/>
      </c>
      <c r="AE359" s="97" t="str">
        <f ca="1">IF($N359,$AC359*W359/项目参数!$J$29,"")</f>
        <v/>
      </c>
      <c r="AF359" s="99" t="str">
        <f ca="1">IF(OR('临-间接'!S359=0,'临-间接'!S359="(空白)"),"",'临-间接'!S359)</f>
        <v/>
      </c>
      <c r="AG359" s="34" t="str">
        <f ca="1">IF(P359,IF(L359&lt;&gt;"", L359, IF(OR(I359="暂停",I359="取消"), IFERROR(WORKDAY.INTL($K359,$M359*$H359,1,项目参数!$B$2:$B$200),WORKDAY($K359,$M359*$H359,1)),TODAY())),"")</f>
        <v/>
      </c>
      <c r="AH359">
        <f ca="1">IF(AND(N359,P359),IF('临-间接'!T359="(空白)",0,'临-间接'!T359),0)</f>
        <v>0</v>
      </c>
      <c r="AI359" s="34" t="str">
        <f ca="1">IF($N359,VLOOKUP($B359,项目阶段与里程碑!$B:$E,3,FALSE),"")</f>
        <v/>
      </c>
      <c r="AJ359" s="34" t="str">
        <f ca="1">IF($N359,VLOOKUP($B359,项目阶段与里程碑!$B:$E,4,FALSE),"")</f>
        <v/>
      </c>
      <c r="AK359" s="34" t="str">
        <f t="shared" ca="1" si="79"/>
        <v/>
      </c>
      <c r="AL359" s="92" t="str">
        <f ca="1">IF($AK359&lt;&gt;"",IFERROR(NETWORKDAYS.INTL($AI359,$AK359,1,项目参数!$B$2:$B$200),NETWORKDAYS($AI359,$AK359,1)),"")</f>
        <v/>
      </c>
      <c r="AM359" s="92" t="str">
        <f ca="1">IF(K359&lt;&gt;"",IFERROR(NETWORKDAYS.INTL($AI359,$K359,1,项目参数!$B$2:$B$200),NETWORKDAYS($AI359,$K359,1)),"")</f>
        <v/>
      </c>
      <c r="AN359" s="92" t="str">
        <f ca="1">IF(L359&lt;&gt;"",IFERROR(NETWORKDAYS.INTL($AI359,$L359,1,项目参数!$B$2:$B$200),NETWORKDAYS($AI359,$L359,1)),"")</f>
        <v/>
      </c>
    </row>
    <row r="360" spans="1:40">
      <c r="A360">
        <f ca="1">IF('临-间接'!F360="(空白)","",'临-间接'!F360)</f>
        <v>0</v>
      </c>
      <c r="B360">
        <f ca="1">IF('临-间接'!G360="(空白)","",'临-间接'!G360)</f>
        <v>0</v>
      </c>
      <c r="C360">
        <f ca="1">IF('临-间接'!I360="(空白)","",'临-间接'!I360)</f>
        <v>0</v>
      </c>
      <c r="D360">
        <f ca="1">IF('临-间接'!J360="(空白)","",'临-间接'!J360)</f>
        <v>0</v>
      </c>
      <c r="E360">
        <f ca="1">IF('临-间接'!K360="(空白)","",'临-间接'!K360)</f>
        <v>0</v>
      </c>
      <c r="F360">
        <f ca="1">IF('临-间接'!H360="(空白)","",'临-间接'!H360)</f>
        <v>0</v>
      </c>
      <c r="G360">
        <f ca="1">IF('临-间接'!L360="(空白)","",'临-间接'!L360)</f>
        <v>0</v>
      </c>
      <c r="H360">
        <f ca="1">IF('临-间接'!M360="(空白)",0,'临-间接'!M360)</f>
        <v>0</v>
      </c>
      <c r="I360" t="str">
        <f ca="1">IF(OR('临-间接'!R360=0,'临-间接'!R360="(空白)"),"",'临-间接'!R360)</f>
        <v/>
      </c>
      <c r="J360" s="34" t="str">
        <f ca="1">IF(OR('临-间接'!N360=0,'临-间接'!N360="(空白)"),"",'临-间接'!N360)</f>
        <v/>
      </c>
      <c r="K360" s="34" t="str">
        <f ca="1">IF(OR('临-间接'!O360=0,'临-间接'!O360="(空白)"),"",'临-间接'!O360)</f>
        <v/>
      </c>
      <c r="L360" s="34" t="str">
        <f ca="1">IF(OR('临-间接'!P360=0,'临-间接'!P360="(空白)"),"",'临-间接'!P360)</f>
        <v/>
      </c>
      <c r="M360">
        <f ca="1">IF('临-间接'!Q360="(空白)",0,'临-间接'!Q360)</f>
        <v>0</v>
      </c>
      <c r="N360" s="97" t="b">
        <f t="shared" ca="1" si="67"/>
        <v>0</v>
      </c>
      <c r="O360" s="97" t="b">
        <f t="shared" ca="1" si="68"/>
        <v>0</v>
      </c>
      <c r="P360" s="97" t="b">
        <f t="shared" ca="1" si="69"/>
        <v>0</v>
      </c>
      <c r="Q360" s="97" t="b">
        <f t="shared" ca="1" si="70"/>
        <v>0</v>
      </c>
      <c r="R360" s="97" t="b">
        <f t="shared" ca="1" si="71"/>
        <v>0</v>
      </c>
      <c r="S360" s="97" t="str">
        <f t="shared" ca="1" si="72"/>
        <v>未开始</v>
      </c>
      <c r="T360" s="97">
        <f ca="1">IF(AND(N360,P360,NOT(Q360)),NETWORKDAYS(K360,AG360,项目参数!$B$2:$B$200),0)</f>
        <v>0</v>
      </c>
      <c r="U360" s="98">
        <f t="shared" ca="1" si="73"/>
        <v>0</v>
      </c>
      <c r="V360" s="117">
        <f t="shared" ca="1" si="74"/>
        <v>0</v>
      </c>
      <c r="W360" s="117">
        <f t="shared" ca="1" si="75"/>
        <v>0</v>
      </c>
      <c r="X360" s="117" t="str">
        <f t="shared" ca="1" si="76"/>
        <v/>
      </c>
      <c r="Y360" s="97">
        <f t="shared" ca="1" si="77"/>
        <v>0</v>
      </c>
      <c r="Z360" s="97">
        <f t="shared" ca="1" si="78"/>
        <v>0</v>
      </c>
      <c r="AA360" s="97">
        <f ca="1">IF(AND(N360,P360,K360&gt;项目信息!$C$18),INT((IF(Q360,L360,K360)-项目信息!$C$18)/30)+1,0)</f>
        <v>0</v>
      </c>
      <c r="AB360" s="97" t="str">
        <f ca="1">IF(N360,WEEKNUM(IF(L360&lt;&gt;"",L360,IF(K360&lt;&gt;"",K360,J360)-项目信息!$C$18)+1),"")</f>
        <v/>
      </c>
      <c r="AC360" s="97" t="str">
        <f ca="1">IFERROR(VLOOKUP(VLOOKUP(G360,内部通讯录!$B:$F,5,FALSE),项目参数!$I$14:$J$21,2,FALSE),"")</f>
        <v/>
      </c>
      <c r="AD360" s="97" t="str">
        <f ca="1">IF($N360,$AC360*V360/项目参数!$J$29,"")</f>
        <v/>
      </c>
      <c r="AE360" s="97" t="str">
        <f ca="1">IF($N360,$AC360*W360/项目参数!$J$29,"")</f>
        <v/>
      </c>
      <c r="AF360" s="99" t="str">
        <f ca="1">IF(OR('临-间接'!S360=0,'临-间接'!S360="(空白)"),"",'临-间接'!S360)</f>
        <v/>
      </c>
      <c r="AG360" s="34" t="str">
        <f ca="1">IF(P360,IF(L360&lt;&gt;"", L360, IF(OR(I360="暂停",I360="取消"), IFERROR(WORKDAY.INTL($K360,$M360*$H360,1,项目参数!$B$2:$B$200),WORKDAY($K360,$M360*$H360,1)),TODAY())),"")</f>
        <v/>
      </c>
      <c r="AH360">
        <f ca="1">IF(AND(N360,P360),IF('临-间接'!T360="(空白)",0,'临-间接'!T360),0)</f>
        <v>0</v>
      </c>
      <c r="AI360" s="34" t="str">
        <f ca="1">IF($N360,VLOOKUP($B360,项目阶段与里程碑!$B:$E,3,FALSE),"")</f>
        <v/>
      </c>
      <c r="AJ360" s="34" t="str">
        <f ca="1">IF($N360,VLOOKUP($B360,项目阶段与里程碑!$B:$E,4,FALSE),"")</f>
        <v/>
      </c>
      <c r="AK360" s="34" t="str">
        <f t="shared" ca="1" si="79"/>
        <v/>
      </c>
      <c r="AL360" s="92" t="str">
        <f ca="1">IF($AK360&lt;&gt;"",IFERROR(NETWORKDAYS.INTL($AI360,$AK360,1,项目参数!$B$2:$B$200),NETWORKDAYS($AI360,$AK360,1)),"")</f>
        <v/>
      </c>
      <c r="AM360" s="92" t="str">
        <f ca="1">IF(K360&lt;&gt;"",IFERROR(NETWORKDAYS.INTL($AI360,$K360,1,项目参数!$B$2:$B$200),NETWORKDAYS($AI360,$K360,1)),"")</f>
        <v/>
      </c>
      <c r="AN360" s="92" t="str">
        <f ca="1">IF(L360&lt;&gt;"",IFERROR(NETWORKDAYS.INTL($AI360,$L360,1,项目参数!$B$2:$B$200),NETWORKDAYS($AI360,$L360,1)),"")</f>
        <v/>
      </c>
    </row>
    <row r="361" spans="1:40">
      <c r="A361">
        <f ca="1">IF('临-间接'!F361="(空白)","",'临-间接'!F361)</f>
        <v>0</v>
      </c>
      <c r="B361">
        <f ca="1">IF('临-间接'!G361="(空白)","",'临-间接'!G361)</f>
        <v>0</v>
      </c>
      <c r="C361">
        <f ca="1">IF('临-间接'!I361="(空白)","",'临-间接'!I361)</f>
        <v>0</v>
      </c>
      <c r="D361">
        <f ca="1">IF('临-间接'!J361="(空白)","",'临-间接'!J361)</f>
        <v>0</v>
      </c>
      <c r="E361">
        <f ca="1">IF('临-间接'!K361="(空白)","",'临-间接'!K361)</f>
        <v>0</v>
      </c>
      <c r="F361">
        <f ca="1">IF('临-间接'!H361="(空白)","",'临-间接'!H361)</f>
        <v>0</v>
      </c>
      <c r="G361">
        <f ca="1">IF('临-间接'!L361="(空白)","",'临-间接'!L361)</f>
        <v>0</v>
      </c>
      <c r="H361">
        <f ca="1">IF('临-间接'!M361="(空白)",0,'临-间接'!M361)</f>
        <v>0</v>
      </c>
      <c r="I361" t="str">
        <f ca="1">IF(OR('临-间接'!R361=0,'临-间接'!R361="(空白)"),"",'临-间接'!R361)</f>
        <v/>
      </c>
      <c r="J361" s="34" t="str">
        <f ca="1">IF(OR('临-间接'!N361=0,'临-间接'!N361="(空白)"),"",'临-间接'!N361)</f>
        <v/>
      </c>
      <c r="K361" s="34" t="str">
        <f ca="1">IF(OR('临-间接'!O361=0,'临-间接'!O361="(空白)"),"",'临-间接'!O361)</f>
        <v/>
      </c>
      <c r="L361" s="34" t="str">
        <f ca="1">IF(OR('临-间接'!P361=0,'临-间接'!P361="(空白)"),"",'临-间接'!P361)</f>
        <v/>
      </c>
      <c r="M361">
        <f ca="1">IF('临-间接'!Q361="(空白)",0,'临-间接'!Q361)</f>
        <v>0</v>
      </c>
      <c r="N361" s="97" t="b">
        <f t="shared" ca="1" si="67"/>
        <v>0</v>
      </c>
      <c r="O361" s="97" t="b">
        <f t="shared" ca="1" si="68"/>
        <v>0</v>
      </c>
      <c r="P361" s="97" t="b">
        <f t="shared" ca="1" si="69"/>
        <v>0</v>
      </c>
      <c r="Q361" s="97" t="b">
        <f t="shared" ca="1" si="70"/>
        <v>0</v>
      </c>
      <c r="R361" s="97" t="b">
        <f t="shared" ca="1" si="71"/>
        <v>0</v>
      </c>
      <c r="S361" s="97" t="str">
        <f t="shared" ca="1" si="72"/>
        <v>未开始</v>
      </c>
      <c r="T361" s="97">
        <f ca="1">IF(AND(N361,P361,NOT(Q361)),NETWORKDAYS(K361,AG361,项目参数!$B$2:$B$200),0)</f>
        <v>0</v>
      </c>
      <c r="U361" s="98">
        <f t="shared" ca="1" si="73"/>
        <v>0</v>
      </c>
      <c r="V361" s="117">
        <f t="shared" ca="1" si="74"/>
        <v>0</v>
      </c>
      <c r="W361" s="117">
        <f t="shared" ca="1" si="75"/>
        <v>0</v>
      </c>
      <c r="X361" s="117" t="str">
        <f t="shared" ca="1" si="76"/>
        <v/>
      </c>
      <c r="Y361" s="97">
        <f t="shared" ca="1" si="77"/>
        <v>0</v>
      </c>
      <c r="Z361" s="97">
        <f t="shared" ca="1" si="78"/>
        <v>0</v>
      </c>
      <c r="AA361" s="97">
        <f ca="1">IF(AND(N361,P361,K361&gt;项目信息!$C$18),INT((IF(Q361,L361,K361)-项目信息!$C$18)/30)+1,0)</f>
        <v>0</v>
      </c>
      <c r="AB361" s="97" t="str">
        <f ca="1">IF(N361,WEEKNUM(IF(L361&lt;&gt;"",L361,IF(K361&lt;&gt;"",K361,J361)-项目信息!$C$18)+1),"")</f>
        <v/>
      </c>
      <c r="AC361" s="97" t="str">
        <f ca="1">IFERROR(VLOOKUP(VLOOKUP(G361,内部通讯录!$B:$F,5,FALSE),项目参数!$I$14:$J$21,2,FALSE),"")</f>
        <v/>
      </c>
      <c r="AD361" s="97" t="str">
        <f ca="1">IF($N361,$AC361*V361/项目参数!$J$29,"")</f>
        <v/>
      </c>
      <c r="AE361" s="97" t="str">
        <f ca="1">IF($N361,$AC361*W361/项目参数!$J$29,"")</f>
        <v/>
      </c>
      <c r="AF361" s="99" t="str">
        <f ca="1">IF(OR('临-间接'!S361=0,'临-间接'!S361="(空白)"),"",'临-间接'!S361)</f>
        <v/>
      </c>
      <c r="AG361" s="34" t="str">
        <f ca="1">IF(P361,IF(L361&lt;&gt;"", L361, IF(OR(I361="暂停",I361="取消"), IFERROR(WORKDAY.INTL($K361,$M361*$H361,1,项目参数!$B$2:$B$200),WORKDAY($K361,$M361*$H361,1)),TODAY())),"")</f>
        <v/>
      </c>
      <c r="AH361">
        <f ca="1">IF(AND(N361,P361),IF('临-间接'!T361="(空白)",0,'临-间接'!T361),0)</f>
        <v>0</v>
      </c>
      <c r="AI361" s="34" t="str">
        <f ca="1">IF($N361,VLOOKUP($B361,项目阶段与里程碑!$B:$E,3,FALSE),"")</f>
        <v/>
      </c>
      <c r="AJ361" s="34" t="str">
        <f ca="1">IF($N361,VLOOKUP($B361,项目阶段与里程碑!$B:$E,4,FALSE),"")</f>
        <v/>
      </c>
      <c r="AK361" s="34" t="str">
        <f t="shared" ca="1" si="79"/>
        <v/>
      </c>
      <c r="AL361" s="92" t="str">
        <f ca="1">IF($AK361&lt;&gt;"",IFERROR(NETWORKDAYS.INTL($AI361,$AK361,1,项目参数!$B$2:$B$200),NETWORKDAYS($AI361,$AK361,1)),"")</f>
        <v/>
      </c>
      <c r="AM361" s="92" t="str">
        <f ca="1">IF(K361&lt;&gt;"",IFERROR(NETWORKDAYS.INTL($AI361,$K361,1,项目参数!$B$2:$B$200),NETWORKDAYS($AI361,$K361,1)),"")</f>
        <v/>
      </c>
      <c r="AN361" s="92" t="str">
        <f ca="1">IF(L361&lt;&gt;"",IFERROR(NETWORKDAYS.INTL($AI361,$L361,1,项目参数!$B$2:$B$200),NETWORKDAYS($AI361,$L361,1)),"")</f>
        <v/>
      </c>
    </row>
    <row r="362" spans="1:40">
      <c r="A362">
        <f ca="1">IF('临-间接'!F362="(空白)","",'临-间接'!F362)</f>
        <v>0</v>
      </c>
      <c r="B362">
        <f ca="1">IF('临-间接'!G362="(空白)","",'临-间接'!G362)</f>
        <v>0</v>
      </c>
      <c r="C362">
        <f ca="1">IF('临-间接'!I362="(空白)","",'临-间接'!I362)</f>
        <v>0</v>
      </c>
      <c r="D362">
        <f ca="1">IF('临-间接'!J362="(空白)","",'临-间接'!J362)</f>
        <v>0</v>
      </c>
      <c r="E362">
        <f ca="1">IF('临-间接'!K362="(空白)","",'临-间接'!K362)</f>
        <v>0</v>
      </c>
      <c r="F362">
        <f ca="1">IF('临-间接'!H362="(空白)","",'临-间接'!H362)</f>
        <v>0</v>
      </c>
      <c r="G362">
        <f ca="1">IF('临-间接'!L362="(空白)","",'临-间接'!L362)</f>
        <v>0</v>
      </c>
      <c r="H362">
        <f ca="1">IF('临-间接'!M362="(空白)",0,'临-间接'!M362)</f>
        <v>0</v>
      </c>
      <c r="I362" t="str">
        <f ca="1">IF(OR('临-间接'!R362=0,'临-间接'!R362="(空白)"),"",'临-间接'!R362)</f>
        <v/>
      </c>
      <c r="J362" s="34" t="str">
        <f ca="1">IF(OR('临-间接'!N362=0,'临-间接'!N362="(空白)"),"",'临-间接'!N362)</f>
        <v/>
      </c>
      <c r="K362" s="34" t="str">
        <f ca="1">IF(OR('临-间接'!O362=0,'临-间接'!O362="(空白)"),"",'临-间接'!O362)</f>
        <v/>
      </c>
      <c r="L362" s="34" t="str">
        <f ca="1">IF(OR('临-间接'!P362=0,'临-间接'!P362="(空白)"),"",'临-间接'!P362)</f>
        <v/>
      </c>
      <c r="M362">
        <f ca="1">IF('临-间接'!Q362="(空白)",0,'临-间接'!Q362)</f>
        <v>0</v>
      </c>
      <c r="N362" s="97" t="b">
        <f t="shared" ca="1" si="67"/>
        <v>0</v>
      </c>
      <c r="O362" s="97" t="b">
        <f t="shared" ca="1" si="68"/>
        <v>0</v>
      </c>
      <c r="P362" s="97" t="b">
        <f t="shared" ca="1" si="69"/>
        <v>0</v>
      </c>
      <c r="Q362" s="97" t="b">
        <f t="shared" ca="1" si="70"/>
        <v>0</v>
      </c>
      <c r="R362" s="97" t="b">
        <f t="shared" ca="1" si="71"/>
        <v>0</v>
      </c>
      <c r="S362" s="97" t="str">
        <f t="shared" ca="1" si="72"/>
        <v>未开始</v>
      </c>
      <c r="T362" s="97">
        <f ca="1">IF(AND(N362,P362,NOT(Q362)),NETWORKDAYS(K362,AG362,项目参数!$B$2:$B$200),0)</f>
        <v>0</v>
      </c>
      <c r="U362" s="98">
        <f t="shared" ca="1" si="73"/>
        <v>0</v>
      </c>
      <c r="V362" s="117">
        <f t="shared" ca="1" si="74"/>
        <v>0</v>
      </c>
      <c r="W362" s="117">
        <f t="shared" ca="1" si="75"/>
        <v>0</v>
      </c>
      <c r="X362" s="117" t="str">
        <f t="shared" ca="1" si="76"/>
        <v/>
      </c>
      <c r="Y362" s="97">
        <f t="shared" ca="1" si="77"/>
        <v>0</v>
      </c>
      <c r="Z362" s="97">
        <f t="shared" ca="1" si="78"/>
        <v>0</v>
      </c>
      <c r="AA362" s="97">
        <f ca="1">IF(AND(N362,P362,K362&gt;项目信息!$C$18),INT((IF(Q362,L362,K362)-项目信息!$C$18)/30)+1,0)</f>
        <v>0</v>
      </c>
      <c r="AB362" s="97" t="str">
        <f ca="1">IF(N362,WEEKNUM(IF(L362&lt;&gt;"",L362,IF(K362&lt;&gt;"",K362,J362)-项目信息!$C$18)+1),"")</f>
        <v/>
      </c>
      <c r="AC362" s="97" t="str">
        <f ca="1">IFERROR(VLOOKUP(VLOOKUP(G362,内部通讯录!$B:$F,5,FALSE),项目参数!$I$14:$J$21,2,FALSE),"")</f>
        <v/>
      </c>
      <c r="AD362" s="97" t="str">
        <f ca="1">IF($N362,$AC362*V362/项目参数!$J$29,"")</f>
        <v/>
      </c>
      <c r="AE362" s="97" t="str">
        <f ca="1">IF($N362,$AC362*W362/项目参数!$J$29,"")</f>
        <v/>
      </c>
      <c r="AF362" s="99" t="str">
        <f ca="1">IF(OR('临-间接'!S362=0,'临-间接'!S362="(空白)"),"",'临-间接'!S362)</f>
        <v/>
      </c>
      <c r="AG362" s="34" t="str">
        <f ca="1">IF(P362,IF(L362&lt;&gt;"", L362, IF(OR(I362="暂停",I362="取消"), IFERROR(WORKDAY.INTL($K362,$M362*$H362,1,项目参数!$B$2:$B$200),WORKDAY($K362,$M362*$H362,1)),TODAY())),"")</f>
        <v/>
      </c>
      <c r="AH362">
        <f ca="1">IF(AND(N362,P362),IF('临-间接'!T362="(空白)",0,'临-间接'!T362),0)</f>
        <v>0</v>
      </c>
      <c r="AI362" s="34" t="str">
        <f ca="1">IF($N362,VLOOKUP($B362,项目阶段与里程碑!$B:$E,3,FALSE),"")</f>
        <v/>
      </c>
      <c r="AJ362" s="34" t="str">
        <f ca="1">IF($N362,VLOOKUP($B362,项目阶段与里程碑!$B:$E,4,FALSE),"")</f>
        <v/>
      </c>
      <c r="AK362" s="34" t="str">
        <f t="shared" ca="1" si="79"/>
        <v/>
      </c>
      <c r="AL362" s="92" t="str">
        <f ca="1">IF($AK362&lt;&gt;"",IFERROR(NETWORKDAYS.INTL($AI362,$AK362,1,项目参数!$B$2:$B$200),NETWORKDAYS($AI362,$AK362,1)),"")</f>
        <v/>
      </c>
      <c r="AM362" s="92" t="str">
        <f ca="1">IF(K362&lt;&gt;"",IFERROR(NETWORKDAYS.INTL($AI362,$K362,1,项目参数!$B$2:$B$200),NETWORKDAYS($AI362,$K362,1)),"")</f>
        <v/>
      </c>
      <c r="AN362" s="92" t="str">
        <f ca="1">IF(L362&lt;&gt;"",IFERROR(NETWORKDAYS.INTL($AI362,$L362,1,项目参数!$B$2:$B$200),NETWORKDAYS($AI362,$L362,1)),"")</f>
        <v/>
      </c>
    </row>
    <row r="363" spans="1:40">
      <c r="A363">
        <f ca="1">IF('临-间接'!F363="(空白)","",'临-间接'!F363)</f>
        <v>0</v>
      </c>
      <c r="B363">
        <f ca="1">IF('临-间接'!G363="(空白)","",'临-间接'!G363)</f>
        <v>0</v>
      </c>
      <c r="C363">
        <f ca="1">IF('临-间接'!I363="(空白)","",'临-间接'!I363)</f>
        <v>0</v>
      </c>
      <c r="D363">
        <f ca="1">IF('临-间接'!J363="(空白)","",'临-间接'!J363)</f>
        <v>0</v>
      </c>
      <c r="E363">
        <f ca="1">IF('临-间接'!K363="(空白)","",'临-间接'!K363)</f>
        <v>0</v>
      </c>
      <c r="F363">
        <f ca="1">IF('临-间接'!H363="(空白)","",'临-间接'!H363)</f>
        <v>0</v>
      </c>
      <c r="G363">
        <f ca="1">IF('临-间接'!L363="(空白)","",'临-间接'!L363)</f>
        <v>0</v>
      </c>
      <c r="H363">
        <f ca="1">IF('临-间接'!M363="(空白)",0,'临-间接'!M363)</f>
        <v>0</v>
      </c>
      <c r="I363" t="str">
        <f ca="1">IF(OR('临-间接'!R363=0,'临-间接'!R363="(空白)"),"",'临-间接'!R363)</f>
        <v/>
      </c>
      <c r="J363" s="34" t="str">
        <f ca="1">IF(OR('临-间接'!N363=0,'临-间接'!N363="(空白)"),"",'临-间接'!N363)</f>
        <v/>
      </c>
      <c r="K363" s="34" t="str">
        <f ca="1">IF(OR('临-间接'!O363=0,'临-间接'!O363="(空白)"),"",'临-间接'!O363)</f>
        <v/>
      </c>
      <c r="L363" s="34" t="str">
        <f ca="1">IF(OR('临-间接'!P363=0,'临-间接'!P363="(空白)"),"",'临-间接'!P363)</f>
        <v/>
      </c>
      <c r="M363">
        <f ca="1">IF('临-间接'!Q363="(空白)",0,'临-间接'!Q363)</f>
        <v>0</v>
      </c>
      <c r="N363" s="97" t="b">
        <f t="shared" ca="1" si="67"/>
        <v>0</v>
      </c>
      <c r="O363" s="97" t="b">
        <f t="shared" ca="1" si="68"/>
        <v>0</v>
      </c>
      <c r="P363" s="97" t="b">
        <f t="shared" ca="1" si="69"/>
        <v>0</v>
      </c>
      <c r="Q363" s="97" t="b">
        <f t="shared" ca="1" si="70"/>
        <v>0</v>
      </c>
      <c r="R363" s="97" t="b">
        <f t="shared" ca="1" si="71"/>
        <v>0</v>
      </c>
      <c r="S363" s="97" t="str">
        <f t="shared" ca="1" si="72"/>
        <v>未开始</v>
      </c>
      <c r="T363" s="97">
        <f ca="1">IF(AND(N363,P363,NOT(Q363)),NETWORKDAYS(K363,AG363,项目参数!$B$2:$B$200),0)</f>
        <v>0</v>
      </c>
      <c r="U363" s="98">
        <f t="shared" ca="1" si="73"/>
        <v>0</v>
      </c>
      <c r="V363" s="117">
        <f t="shared" ca="1" si="74"/>
        <v>0</v>
      </c>
      <c r="W363" s="117">
        <f t="shared" ca="1" si="75"/>
        <v>0</v>
      </c>
      <c r="X363" s="117" t="str">
        <f t="shared" ca="1" si="76"/>
        <v/>
      </c>
      <c r="Y363" s="97">
        <f t="shared" ca="1" si="77"/>
        <v>0</v>
      </c>
      <c r="Z363" s="97">
        <f t="shared" ca="1" si="78"/>
        <v>0</v>
      </c>
      <c r="AA363" s="97">
        <f ca="1">IF(AND(N363,P363,K363&gt;项目信息!$C$18),INT((IF(Q363,L363,K363)-项目信息!$C$18)/30)+1,0)</f>
        <v>0</v>
      </c>
      <c r="AB363" s="97" t="str">
        <f ca="1">IF(N363,WEEKNUM(IF(L363&lt;&gt;"",L363,IF(K363&lt;&gt;"",K363,J363)-项目信息!$C$18)+1),"")</f>
        <v/>
      </c>
      <c r="AC363" s="97" t="str">
        <f ca="1">IFERROR(VLOOKUP(VLOOKUP(G363,内部通讯录!$B:$F,5,FALSE),项目参数!$I$14:$J$21,2,FALSE),"")</f>
        <v/>
      </c>
      <c r="AD363" s="97" t="str">
        <f ca="1">IF($N363,$AC363*V363/项目参数!$J$29,"")</f>
        <v/>
      </c>
      <c r="AE363" s="97" t="str">
        <f ca="1">IF($N363,$AC363*W363/项目参数!$J$29,"")</f>
        <v/>
      </c>
      <c r="AF363" s="99" t="str">
        <f ca="1">IF(OR('临-间接'!S363=0,'临-间接'!S363="(空白)"),"",'临-间接'!S363)</f>
        <v/>
      </c>
      <c r="AG363" s="34" t="str">
        <f ca="1">IF(P363,IF(L363&lt;&gt;"", L363, IF(OR(I363="暂停",I363="取消"), IFERROR(WORKDAY.INTL($K363,$M363*$H363,1,项目参数!$B$2:$B$200),WORKDAY($K363,$M363*$H363,1)),TODAY())),"")</f>
        <v/>
      </c>
      <c r="AH363">
        <f ca="1">IF(AND(N363,P363),IF('临-间接'!T363="(空白)",0,'临-间接'!T363),0)</f>
        <v>0</v>
      </c>
      <c r="AI363" s="34" t="str">
        <f ca="1">IF($N363,VLOOKUP($B363,项目阶段与里程碑!$B:$E,3,FALSE),"")</f>
        <v/>
      </c>
      <c r="AJ363" s="34" t="str">
        <f ca="1">IF($N363,VLOOKUP($B363,项目阶段与里程碑!$B:$E,4,FALSE),"")</f>
        <v/>
      </c>
      <c r="AK363" s="34" t="str">
        <f t="shared" ca="1" si="79"/>
        <v/>
      </c>
      <c r="AL363" s="92" t="str">
        <f ca="1">IF($AK363&lt;&gt;"",IFERROR(NETWORKDAYS.INTL($AI363,$AK363,1,项目参数!$B$2:$B$200),NETWORKDAYS($AI363,$AK363,1)),"")</f>
        <v/>
      </c>
      <c r="AM363" s="92" t="str">
        <f ca="1">IF(K363&lt;&gt;"",IFERROR(NETWORKDAYS.INTL($AI363,$K363,1,项目参数!$B$2:$B$200),NETWORKDAYS($AI363,$K363,1)),"")</f>
        <v/>
      </c>
      <c r="AN363" s="92" t="str">
        <f ca="1">IF(L363&lt;&gt;"",IFERROR(NETWORKDAYS.INTL($AI363,$L363,1,项目参数!$B$2:$B$200),NETWORKDAYS($AI363,$L363,1)),"")</f>
        <v/>
      </c>
    </row>
    <row r="364" spans="1:40">
      <c r="A364">
        <f ca="1">IF('临-间接'!F364="(空白)","",'临-间接'!F364)</f>
        <v>0</v>
      </c>
      <c r="B364">
        <f ca="1">IF('临-间接'!G364="(空白)","",'临-间接'!G364)</f>
        <v>0</v>
      </c>
      <c r="C364">
        <f ca="1">IF('临-间接'!I364="(空白)","",'临-间接'!I364)</f>
        <v>0</v>
      </c>
      <c r="D364">
        <f ca="1">IF('临-间接'!J364="(空白)","",'临-间接'!J364)</f>
        <v>0</v>
      </c>
      <c r="E364">
        <f ca="1">IF('临-间接'!K364="(空白)","",'临-间接'!K364)</f>
        <v>0</v>
      </c>
      <c r="F364">
        <f ca="1">IF('临-间接'!H364="(空白)","",'临-间接'!H364)</f>
        <v>0</v>
      </c>
      <c r="G364">
        <f ca="1">IF('临-间接'!L364="(空白)","",'临-间接'!L364)</f>
        <v>0</v>
      </c>
      <c r="H364">
        <f ca="1">IF('临-间接'!M364="(空白)",0,'临-间接'!M364)</f>
        <v>0</v>
      </c>
      <c r="I364" t="str">
        <f ca="1">IF(OR('临-间接'!R364=0,'临-间接'!R364="(空白)"),"",'临-间接'!R364)</f>
        <v/>
      </c>
      <c r="J364" s="34" t="str">
        <f ca="1">IF(OR('临-间接'!N364=0,'临-间接'!N364="(空白)"),"",'临-间接'!N364)</f>
        <v/>
      </c>
      <c r="K364" s="34" t="str">
        <f ca="1">IF(OR('临-间接'!O364=0,'临-间接'!O364="(空白)"),"",'临-间接'!O364)</f>
        <v/>
      </c>
      <c r="L364" s="34" t="str">
        <f ca="1">IF(OR('临-间接'!P364=0,'临-间接'!P364="(空白)"),"",'临-间接'!P364)</f>
        <v/>
      </c>
      <c r="M364">
        <f ca="1">IF('临-间接'!Q364="(空白)",0,'临-间接'!Q364)</f>
        <v>0</v>
      </c>
      <c r="N364" s="97" t="b">
        <f t="shared" ca="1" si="67"/>
        <v>0</v>
      </c>
      <c r="O364" s="97" t="b">
        <f t="shared" ca="1" si="68"/>
        <v>0</v>
      </c>
      <c r="P364" s="97" t="b">
        <f t="shared" ca="1" si="69"/>
        <v>0</v>
      </c>
      <c r="Q364" s="97" t="b">
        <f t="shared" ca="1" si="70"/>
        <v>0</v>
      </c>
      <c r="R364" s="97" t="b">
        <f t="shared" ca="1" si="71"/>
        <v>0</v>
      </c>
      <c r="S364" s="97" t="str">
        <f t="shared" ca="1" si="72"/>
        <v>未开始</v>
      </c>
      <c r="T364" s="97">
        <f ca="1">IF(AND(N364,P364,NOT(Q364)),NETWORKDAYS(K364,AG364,项目参数!$B$2:$B$200),0)</f>
        <v>0</v>
      </c>
      <c r="U364" s="98">
        <f t="shared" ca="1" si="73"/>
        <v>0</v>
      </c>
      <c r="V364" s="117">
        <f t="shared" ca="1" si="74"/>
        <v>0</v>
      </c>
      <c r="W364" s="117">
        <f t="shared" ca="1" si="75"/>
        <v>0</v>
      </c>
      <c r="X364" s="117" t="str">
        <f t="shared" ca="1" si="76"/>
        <v/>
      </c>
      <c r="Y364" s="97">
        <f t="shared" ca="1" si="77"/>
        <v>0</v>
      </c>
      <c r="Z364" s="97">
        <f t="shared" ca="1" si="78"/>
        <v>0</v>
      </c>
      <c r="AA364" s="97">
        <f ca="1">IF(AND(N364,P364,K364&gt;项目信息!$C$18),INT((IF(Q364,L364,K364)-项目信息!$C$18)/30)+1,0)</f>
        <v>0</v>
      </c>
      <c r="AB364" s="97" t="str">
        <f ca="1">IF(N364,WEEKNUM(IF(L364&lt;&gt;"",L364,IF(K364&lt;&gt;"",K364,J364)-项目信息!$C$18)+1),"")</f>
        <v/>
      </c>
      <c r="AC364" s="97" t="str">
        <f ca="1">IFERROR(VLOOKUP(VLOOKUP(G364,内部通讯录!$B:$F,5,FALSE),项目参数!$I$14:$J$21,2,FALSE),"")</f>
        <v/>
      </c>
      <c r="AD364" s="97" t="str">
        <f ca="1">IF($N364,$AC364*V364/项目参数!$J$29,"")</f>
        <v/>
      </c>
      <c r="AE364" s="97" t="str">
        <f ca="1">IF($N364,$AC364*W364/项目参数!$J$29,"")</f>
        <v/>
      </c>
      <c r="AF364" s="99" t="str">
        <f ca="1">IF(OR('临-间接'!S364=0,'临-间接'!S364="(空白)"),"",'临-间接'!S364)</f>
        <v/>
      </c>
      <c r="AG364" s="34" t="str">
        <f ca="1">IF(P364,IF(L364&lt;&gt;"", L364, IF(OR(I364="暂停",I364="取消"), IFERROR(WORKDAY.INTL($K364,$M364*$H364,1,项目参数!$B$2:$B$200),WORKDAY($K364,$M364*$H364,1)),TODAY())),"")</f>
        <v/>
      </c>
      <c r="AH364">
        <f ca="1">IF(AND(N364,P364),IF('临-间接'!T364="(空白)",0,'临-间接'!T364),0)</f>
        <v>0</v>
      </c>
      <c r="AI364" s="34" t="str">
        <f ca="1">IF($N364,VLOOKUP($B364,项目阶段与里程碑!$B:$E,3,FALSE),"")</f>
        <v/>
      </c>
      <c r="AJ364" s="34" t="str">
        <f ca="1">IF($N364,VLOOKUP($B364,项目阶段与里程碑!$B:$E,4,FALSE),"")</f>
        <v/>
      </c>
      <c r="AK364" s="34" t="str">
        <f t="shared" ca="1" si="79"/>
        <v/>
      </c>
      <c r="AL364" s="92" t="str">
        <f ca="1">IF($AK364&lt;&gt;"",IFERROR(NETWORKDAYS.INTL($AI364,$AK364,1,项目参数!$B$2:$B$200),NETWORKDAYS($AI364,$AK364,1)),"")</f>
        <v/>
      </c>
      <c r="AM364" s="92" t="str">
        <f ca="1">IF(K364&lt;&gt;"",IFERROR(NETWORKDAYS.INTL($AI364,$K364,1,项目参数!$B$2:$B$200),NETWORKDAYS($AI364,$K364,1)),"")</f>
        <v/>
      </c>
      <c r="AN364" s="92" t="str">
        <f ca="1">IF(L364&lt;&gt;"",IFERROR(NETWORKDAYS.INTL($AI364,$L364,1,项目参数!$B$2:$B$200),NETWORKDAYS($AI364,$L364,1)),"")</f>
        <v/>
      </c>
    </row>
    <row r="365" spans="1:40">
      <c r="A365">
        <f ca="1">IF('临-间接'!F365="(空白)","",'临-间接'!F365)</f>
        <v>0</v>
      </c>
      <c r="B365">
        <f ca="1">IF('临-间接'!G365="(空白)","",'临-间接'!G365)</f>
        <v>0</v>
      </c>
      <c r="C365">
        <f ca="1">IF('临-间接'!I365="(空白)","",'临-间接'!I365)</f>
        <v>0</v>
      </c>
      <c r="D365">
        <f ca="1">IF('临-间接'!J365="(空白)","",'临-间接'!J365)</f>
        <v>0</v>
      </c>
      <c r="E365">
        <f ca="1">IF('临-间接'!K365="(空白)","",'临-间接'!K365)</f>
        <v>0</v>
      </c>
      <c r="F365">
        <f ca="1">IF('临-间接'!H365="(空白)","",'临-间接'!H365)</f>
        <v>0</v>
      </c>
      <c r="G365">
        <f ca="1">IF('临-间接'!L365="(空白)","",'临-间接'!L365)</f>
        <v>0</v>
      </c>
      <c r="H365">
        <f ca="1">IF('临-间接'!M365="(空白)",0,'临-间接'!M365)</f>
        <v>0</v>
      </c>
      <c r="I365" t="str">
        <f ca="1">IF(OR('临-间接'!R365=0,'临-间接'!R365="(空白)"),"",'临-间接'!R365)</f>
        <v/>
      </c>
      <c r="J365" s="34" t="str">
        <f ca="1">IF(OR('临-间接'!N365=0,'临-间接'!N365="(空白)"),"",'临-间接'!N365)</f>
        <v/>
      </c>
      <c r="K365" s="34" t="str">
        <f ca="1">IF(OR('临-间接'!O365=0,'临-间接'!O365="(空白)"),"",'临-间接'!O365)</f>
        <v/>
      </c>
      <c r="L365" s="34" t="str">
        <f ca="1">IF(OR('临-间接'!P365=0,'临-间接'!P365="(空白)"),"",'临-间接'!P365)</f>
        <v/>
      </c>
      <c r="M365">
        <f ca="1">IF('临-间接'!Q365="(空白)",0,'临-间接'!Q365)</f>
        <v>0</v>
      </c>
      <c r="N365" s="97" t="b">
        <f t="shared" ca="1" si="67"/>
        <v>0</v>
      </c>
      <c r="O365" s="97" t="b">
        <f t="shared" ca="1" si="68"/>
        <v>0</v>
      </c>
      <c r="P365" s="97" t="b">
        <f t="shared" ca="1" si="69"/>
        <v>0</v>
      </c>
      <c r="Q365" s="97" t="b">
        <f t="shared" ca="1" si="70"/>
        <v>0</v>
      </c>
      <c r="R365" s="97" t="b">
        <f t="shared" ca="1" si="71"/>
        <v>0</v>
      </c>
      <c r="S365" s="97" t="str">
        <f t="shared" ca="1" si="72"/>
        <v>未开始</v>
      </c>
      <c r="T365" s="97">
        <f ca="1">IF(AND(N365,P365,NOT(Q365)),NETWORKDAYS(K365,AG365,项目参数!$B$2:$B$200),0)</f>
        <v>0</v>
      </c>
      <c r="U365" s="98">
        <f t="shared" ca="1" si="73"/>
        <v>0</v>
      </c>
      <c r="V365" s="117">
        <f t="shared" ca="1" si="74"/>
        <v>0</v>
      </c>
      <c r="W365" s="117">
        <f t="shared" ca="1" si="75"/>
        <v>0</v>
      </c>
      <c r="X365" s="117" t="str">
        <f t="shared" ca="1" si="76"/>
        <v/>
      </c>
      <c r="Y365" s="97">
        <f t="shared" ca="1" si="77"/>
        <v>0</v>
      </c>
      <c r="Z365" s="97">
        <f t="shared" ca="1" si="78"/>
        <v>0</v>
      </c>
      <c r="AA365" s="97">
        <f ca="1">IF(AND(N365,P365,K365&gt;项目信息!$C$18),INT((IF(Q365,L365,K365)-项目信息!$C$18)/30)+1,0)</f>
        <v>0</v>
      </c>
      <c r="AB365" s="97" t="str">
        <f ca="1">IF(N365,WEEKNUM(IF(L365&lt;&gt;"",L365,IF(K365&lt;&gt;"",K365,J365)-项目信息!$C$18)+1),"")</f>
        <v/>
      </c>
      <c r="AC365" s="97" t="str">
        <f ca="1">IFERROR(VLOOKUP(VLOOKUP(G365,内部通讯录!$B:$F,5,FALSE),项目参数!$I$14:$J$21,2,FALSE),"")</f>
        <v/>
      </c>
      <c r="AD365" s="97" t="str">
        <f ca="1">IF($N365,$AC365*V365/项目参数!$J$29,"")</f>
        <v/>
      </c>
      <c r="AE365" s="97" t="str">
        <f ca="1">IF($N365,$AC365*W365/项目参数!$J$29,"")</f>
        <v/>
      </c>
      <c r="AF365" s="99" t="str">
        <f ca="1">IF(OR('临-间接'!S365=0,'临-间接'!S365="(空白)"),"",'临-间接'!S365)</f>
        <v/>
      </c>
      <c r="AG365" s="34" t="str">
        <f ca="1">IF(P365,IF(L365&lt;&gt;"", L365, IF(OR(I365="暂停",I365="取消"), IFERROR(WORKDAY.INTL($K365,$M365*$H365,1,项目参数!$B$2:$B$200),WORKDAY($K365,$M365*$H365,1)),TODAY())),"")</f>
        <v/>
      </c>
      <c r="AH365">
        <f ca="1">IF(AND(N365,P365),IF('临-间接'!T365="(空白)",0,'临-间接'!T365),0)</f>
        <v>0</v>
      </c>
      <c r="AI365" s="34" t="str">
        <f ca="1">IF($N365,VLOOKUP($B365,项目阶段与里程碑!$B:$E,3,FALSE),"")</f>
        <v/>
      </c>
      <c r="AJ365" s="34" t="str">
        <f ca="1">IF($N365,VLOOKUP($B365,项目阶段与里程碑!$B:$E,4,FALSE),"")</f>
        <v/>
      </c>
      <c r="AK365" s="34" t="str">
        <f t="shared" ca="1" si="79"/>
        <v/>
      </c>
      <c r="AL365" s="92" t="str">
        <f ca="1">IF($AK365&lt;&gt;"",IFERROR(NETWORKDAYS.INTL($AI365,$AK365,1,项目参数!$B$2:$B$200),NETWORKDAYS($AI365,$AK365,1)),"")</f>
        <v/>
      </c>
      <c r="AM365" s="92" t="str">
        <f ca="1">IF(K365&lt;&gt;"",IFERROR(NETWORKDAYS.INTL($AI365,$K365,1,项目参数!$B$2:$B$200),NETWORKDAYS($AI365,$K365,1)),"")</f>
        <v/>
      </c>
      <c r="AN365" s="92" t="str">
        <f ca="1">IF(L365&lt;&gt;"",IFERROR(NETWORKDAYS.INTL($AI365,$L365,1,项目参数!$B$2:$B$200),NETWORKDAYS($AI365,$L365,1)),"")</f>
        <v/>
      </c>
    </row>
    <row r="366" spans="1:40">
      <c r="A366">
        <f ca="1">IF('临-间接'!F366="(空白)","",'临-间接'!F366)</f>
        <v>0</v>
      </c>
      <c r="B366">
        <f ca="1">IF('临-间接'!G366="(空白)","",'临-间接'!G366)</f>
        <v>0</v>
      </c>
      <c r="C366">
        <f ca="1">IF('临-间接'!I366="(空白)","",'临-间接'!I366)</f>
        <v>0</v>
      </c>
      <c r="D366">
        <f ca="1">IF('临-间接'!J366="(空白)","",'临-间接'!J366)</f>
        <v>0</v>
      </c>
      <c r="E366">
        <f ca="1">IF('临-间接'!K366="(空白)","",'临-间接'!K366)</f>
        <v>0</v>
      </c>
      <c r="F366">
        <f ca="1">IF('临-间接'!H366="(空白)","",'临-间接'!H366)</f>
        <v>0</v>
      </c>
      <c r="G366">
        <f ca="1">IF('临-间接'!L366="(空白)","",'临-间接'!L366)</f>
        <v>0</v>
      </c>
      <c r="H366">
        <f ca="1">IF('临-间接'!M366="(空白)",0,'临-间接'!M366)</f>
        <v>0</v>
      </c>
      <c r="I366" t="str">
        <f ca="1">IF(OR('临-间接'!R366=0,'临-间接'!R366="(空白)"),"",'临-间接'!R366)</f>
        <v/>
      </c>
      <c r="J366" s="34" t="str">
        <f ca="1">IF(OR('临-间接'!N366=0,'临-间接'!N366="(空白)"),"",'临-间接'!N366)</f>
        <v/>
      </c>
      <c r="K366" s="34" t="str">
        <f ca="1">IF(OR('临-间接'!O366=0,'临-间接'!O366="(空白)"),"",'临-间接'!O366)</f>
        <v/>
      </c>
      <c r="L366" s="34" t="str">
        <f ca="1">IF(OR('临-间接'!P366=0,'临-间接'!P366="(空白)"),"",'临-间接'!P366)</f>
        <v/>
      </c>
      <c r="M366">
        <f ca="1">IF('临-间接'!Q366="(空白)",0,'临-间接'!Q366)</f>
        <v>0</v>
      </c>
      <c r="N366" s="97" t="b">
        <f t="shared" ca="1" si="67"/>
        <v>0</v>
      </c>
      <c r="O366" s="97" t="b">
        <f t="shared" ca="1" si="68"/>
        <v>0</v>
      </c>
      <c r="P366" s="97" t="b">
        <f t="shared" ca="1" si="69"/>
        <v>0</v>
      </c>
      <c r="Q366" s="97" t="b">
        <f t="shared" ca="1" si="70"/>
        <v>0</v>
      </c>
      <c r="R366" s="97" t="b">
        <f t="shared" ca="1" si="71"/>
        <v>0</v>
      </c>
      <c r="S366" s="97" t="str">
        <f t="shared" ca="1" si="72"/>
        <v>未开始</v>
      </c>
      <c r="T366" s="97">
        <f ca="1">IF(AND(N366,P366,NOT(Q366)),NETWORKDAYS(K366,AG366,项目参数!$B$2:$B$200),0)</f>
        <v>0</v>
      </c>
      <c r="U366" s="98">
        <f t="shared" ca="1" si="73"/>
        <v>0</v>
      </c>
      <c r="V366" s="117">
        <f t="shared" ca="1" si="74"/>
        <v>0</v>
      </c>
      <c r="W366" s="117">
        <f t="shared" ca="1" si="75"/>
        <v>0</v>
      </c>
      <c r="X366" s="117" t="str">
        <f t="shared" ca="1" si="76"/>
        <v/>
      </c>
      <c r="Y366" s="97">
        <f t="shared" ca="1" si="77"/>
        <v>0</v>
      </c>
      <c r="Z366" s="97">
        <f t="shared" ca="1" si="78"/>
        <v>0</v>
      </c>
      <c r="AA366" s="97">
        <f ca="1">IF(AND(N366,P366,K366&gt;项目信息!$C$18),INT((IF(Q366,L366,K366)-项目信息!$C$18)/30)+1,0)</f>
        <v>0</v>
      </c>
      <c r="AB366" s="97" t="str">
        <f ca="1">IF(N366,WEEKNUM(IF(L366&lt;&gt;"",L366,IF(K366&lt;&gt;"",K366,J366)-项目信息!$C$18)+1),"")</f>
        <v/>
      </c>
      <c r="AC366" s="97" t="str">
        <f ca="1">IFERROR(VLOOKUP(VLOOKUP(G366,内部通讯录!$B:$F,5,FALSE),项目参数!$I$14:$J$21,2,FALSE),"")</f>
        <v/>
      </c>
      <c r="AD366" s="97" t="str">
        <f ca="1">IF($N366,$AC366*V366/项目参数!$J$29,"")</f>
        <v/>
      </c>
      <c r="AE366" s="97" t="str">
        <f ca="1">IF($N366,$AC366*W366/项目参数!$J$29,"")</f>
        <v/>
      </c>
      <c r="AF366" s="99" t="str">
        <f ca="1">IF(OR('临-间接'!S366=0,'临-间接'!S366="(空白)"),"",'临-间接'!S366)</f>
        <v/>
      </c>
      <c r="AG366" s="34" t="str">
        <f ca="1">IF(P366,IF(L366&lt;&gt;"", L366, IF(OR(I366="暂停",I366="取消"), IFERROR(WORKDAY.INTL($K366,$M366*$H366,1,项目参数!$B$2:$B$200),WORKDAY($K366,$M366*$H366,1)),TODAY())),"")</f>
        <v/>
      </c>
      <c r="AH366">
        <f ca="1">IF(AND(N366,P366),IF('临-间接'!T366="(空白)",0,'临-间接'!T366),0)</f>
        <v>0</v>
      </c>
      <c r="AI366" s="34" t="str">
        <f ca="1">IF($N366,VLOOKUP($B366,项目阶段与里程碑!$B:$E,3,FALSE),"")</f>
        <v/>
      </c>
      <c r="AJ366" s="34" t="str">
        <f ca="1">IF($N366,VLOOKUP($B366,项目阶段与里程碑!$B:$E,4,FALSE),"")</f>
        <v/>
      </c>
      <c r="AK366" s="34" t="str">
        <f t="shared" ca="1" si="79"/>
        <v/>
      </c>
      <c r="AL366" s="92" t="str">
        <f ca="1">IF($AK366&lt;&gt;"",IFERROR(NETWORKDAYS.INTL($AI366,$AK366,1,项目参数!$B$2:$B$200),NETWORKDAYS($AI366,$AK366,1)),"")</f>
        <v/>
      </c>
      <c r="AM366" s="92" t="str">
        <f ca="1">IF(K366&lt;&gt;"",IFERROR(NETWORKDAYS.INTL($AI366,$K366,1,项目参数!$B$2:$B$200),NETWORKDAYS($AI366,$K366,1)),"")</f>
        <v/>
      </c>
      <c r="AN366" s="92" t="str">
        <f ca="1">IF(L366&lt;&gt;"",IFERROR(NETWORKDAYS.INTL($AI366,$L366,1,项目参数!$B$2:$B$200),NETWORKDAYS($AI366,$L366,1)),"")</f>
        <v/>
      </c>
    </row>
    <row r="367" spans="1:40">
      <c r="A367">
        <f ca="1">IF('临-间接'!F367="(空白)","",'临-间接'!F367)</f>
        <v>0</v>
      </c>
      <c r="B367">
        <f ca="1">IF('临-间接'!G367="(空白)","",'临-间接'!G367)</f>
        <v>0</v>
      </c>
      <c r="C367">
        <f ca="1">IF('临-间接'!I367="(空白)","",'临-间接'!I367)</f>
        <v>0</v>
      </c>
      <c r="D367">
        <f ca="1">IF('临-间接'!J367="(空白)","",'临-间接'!J367)</f>
        <v>0</v>
      </c>
      <c r="E367">
        <f ca="1">IF('临-间接'!K367="(空白)","",'临-间接'!K367)</f>
        <v>0</v>
      </c>
      <c r="F367">
        <f ca="1">IF('临-间接'!H367="(空白)","",'临-间接'!H367)</f>
        <v>0</v>
      </c>
      <c r="G367">
        <f ca="1">IF('临-间接'!L367="(空白)","",'临-间接'!L367)</f>
        <v>0</v>
      </c>
      <c r="H367">
        <f ca="1">IF('临-间接'!M367="(空白)",0,'临-间接'!M367)</f>
        <v>0</v>
      </c>
      <c r="I367" t="str">
        <f ca="1">IF(OR('临-间接'!R367=0,'临-间接'!R367="(空白)"),"",'临-间接'!R367)</f>
        <v/>
      </c>
      <c r="J367" s="34" t="str">
        <f ca="1">IF(OR('临-间接'!N367=0,'临-间接'!N367="(空白)"),"",'临-间接'!N367)</f>
        <v/>
      </c>
      <c r="K367" s="34" t="str">
        <f ca="1">IF(OR('临-间接'!O367=0,'临-间接'!O367="(空白)"),"",'临-间接'!O367)</f>
        <v/>
      </c>
      <c r="L367" s="34" t="str">
        <f ca="1">IF(OR('临-间接'!P367=0,'临-间接'!P367="(空白)"),"",'临-间接'!P367)</f>
        <v/>
      </c>
      <c r="M367">
        <f ca="1">IF('临-间接'!Q367="(空白)",0,'临-间接'!Q367)</f>
        <v>0</v>
      </c>
      <c r="N367" s="97" t="b">
        <f t="shared" ca="1" si="67"/>
        <v>0</v>
      </c>
      <c r="O367" s="97" t="b">
        <f t="shared" ca="1" si="68"/>
        <v>0</v>
      </c>
      <c r="P367" s="97" t="b">
        <f t="shared" ca="1" si="69"/>
        <v>0</v>
      </c>
      <c r="Q367" s="97" t="b">
        <f t="shared" ca="1" si="70"/>
        <v>0</v>
      </c>
      <c r="R367" s="97" t="b">
        <f t="shared" ca="1" si="71"/>
        <v>0</v>
      </c>
      <c r="S367" s="97" t="str">
        <f t="shared" ca="1" si="72"/>
        <v>未开始</v>
      </c>
      <c r="T367" s="97">
        <f ca="1">IF(AND(N367,P367,NOT(Q367)),NETWORKDAYS(K367,AG367,项目参数!$B$2:$B$200),0)</f>
        <v>0</v>
      </c>
      <c r="U367" s="98">
        <f t="shared" ca="1" si="73"/>
        <v>0</v>
      </c>
      <c r="V367" s="117">
        <f t="shared" ca="1" si="74"/>
        <v>0</v>
      </c>
      <c r="W367" s="117">
        <f t="shared" ca="1" si="75"/>
        <v>0</v>
      </c>
      <c r="X367" s="117" t="str">
        <f t="shared" ca="1" si="76"/>
        <v/>
      </c>
      <c r="Y367" s="97">
        <f t="shared" ca="1" si="77"/>
        <v>0</v>
      </c>
      <c r="Z367" s="97">
        <f t="shared" ca="1" si="78"/>
        <v>0</v>
      </c>
      <c r="AA367" s="97">
        <f ca="1">IF(AND(N367,P367,K367&gt;项目信息!$C$18),INT((IF(Q367,L367,K367)-项目信息!$C$18)/30)+1,0)</f>
        <v>0</v>
      </c>
      <c r="AB367" s="97" t="str">
        <f ca="1">IF(N367,WEEKNUM(IF(L367&lt;&gt;"",L367,IF(K367&lt;&gt;"",K367,J367)-项目信息!$C$18)+1),"")</f>
        <v/>
      </c>
      <c r="AC367" s="97" t="str">
        <f ca="1">IFERROR(VLOOKUP(VLOOKUP(G367,内部通讯录!$B:$F,5,FALSE),项目参数!$I$14:$J$21,2,FALSE),"")</f>
        <v/>
      </c>
      <c r="AD367" s="97" t="str">
        <f ca="1">IF($N367,$AC367*V367/项目参数!$J$29,"")</f>
        <v/>
      </c>
      <c r="AE367" s="97" t="str">
        <f ca="1">IF($N367,$AC367*W367/项目参数!$J$29,"")</f>
        <v/>
      </c>
      <c r="AF367" s="99" t="str">
        <f ca="1">IF(OR('临-间接'!S367=0,'临-间接'!S367="(空白)"),"",'临-间接'!S367)</f>
        <v/>
      </c>
      <c r="AG367" s="34" t="str">
        <f ca="1">IF(P367,IF(L367&lt;&gt;"", L367, IF(OR(I367="暂停",I367="取消"), IFERROR(WORKDAY.INTL($K367,$M367*$H367,1,项目参数!$B$2:$B$200),WORKDAY($K367,$M367*$H367,1)),TODAY())),"")</f>
        <v/>
      </c>
      <c r="AH367">
        <f ca="1">IF(AND(N367,P367),IF('临-间接'!T367="(空白)",0,'临-间接'!T367),0)</f>
        <v>0</v>
      </c>
      <c r="AI367" s="34" t="str">
        <f ca="1">IF($N367,VLOOKUP($B367,项目阶段与里程碑!$B:$E,3,FALSE),"")</f>
        <v/>
      </c>
      <c r="AJ367" s="34" t="str">
        <f ca="1">IF($N367,VLOOKUP($B367,项目阶段与里程碑!$B:$E,4,FALSE),"")</f>
        <v/>
      </c>
      <c r="AK367" s="34" t="str">
        <f t="shared" ca="1" si="79"/>
        <v/>
      </c>
      <c r="AL367" s="92" t="str">
        <f ca="1">IF($AK367&lt;&gt;"",IFERROR(NETWORKDAYS.INTL($AI367,$AK367,1,项目参数!$B$2:$B$200),NETWORKDAYS($AI367,$AK367,1)),"")</f>
        <v/>
      </c>
      <c r="AM367" s="92" t="str">
        <f ca="1">IF(K367&lt;&gt;"",IFERROR(NETWORKDAYS.INTL($AI367,$K367,1,项目参数!$B$2:$B$200),NETWORKDAYS($AI367,$K367,1)),"")</f>
        <v/>
      </c>
      <c r="AN367" s="92" t="str">
        <f ca="1">IF(L367&lt;&gt;"",IFERROR(NETWORKDAYS.INTL($AI367,$L367,1,项目参数!$B$2:$B$200),NETWORKDAYS($AI367,$L367,1)),"")</f>
        <v/>
      </c>
    </row>
    <row r="368" spans="1:40">
      <c r="A368">
        <f ca="1">IF('临-间接'!F368="(空白)","",'临-间接'!F368)</f>
        <v>0</v>
      </c>
      <c r="B368">
        <f ca="1">IF('临-间接'!G368="(空白)","",'临-间接'!G368)</f>
        <v>0</v>
      </c>
      <c r="C368">
        <f ca="1">IF('临-间接'!I368="(空白)","",'临-间接'!I368)</f>
        <v>0</v>
      </c>
      <c r="D368">
        <f ca="1">IF('临-间接'!J368="(空白)","",'临-间接'!J368)</f>
        <v>0</v>
      </c>
      <c r="E368">
        <f ca="1">IF('临-间接'!K368="(空白)","",'临-间接'!K368)</f>
        <v>0</v>
      </c>
      <c r="F368">
        <f ca="1">IF('临-间接'!H368="(空白)","",'临-间接'!H368)</f>
        <v>0</v>
      </c>
      <c r="G368">
        <f ca="1">IF('临-间接'!L368="(空白)","",'临-间接'!L368)</f>
        <v>0</v>
      </c>
      <c r="H368">
        <f ca="1">IF('临-间接'!M368="(空白)",0,'临-间接'!M368)</f>
        <v>0</v>
      </c>
      <c r="I368" t="str">
        <f ca="1">IF(OR('临-间接'!R368=0,'临-间接'!R368="(空白)"),"",'临-间接'!R368)</f>
        <v/>
      </c>
      <c r="J368" s="34" t="str">
        <f ca="1">IF(OR('临-间接'!N368=0,'临-间接'!N368="(空白)"),"",'临-间接'!N368)</f>
        <v/>
      </c>
      <c r="K368" s="34" t="str">
        <f ca="1">IF(OR('临-间接'!O368=0,'临-间接'!O368="(空白)"),"",'临-间接'!O368)</f>
        <v/>
      </c>
      <c r="L368" s="34" t="str">
        <f ca="1">IF(OR('临-间接'!P368=0,'临-间接'!P368="(空白)"),"",'临-间接'!P368)</f>
        <v/>
      </c>
      <c r="M368">
        <f ca="1">IF('临-间接'!Q368="(空白)",0,'临-间接'!Q368)</f>
        <v>0</v>
      </c>
      <c r="N368" s="97" t="b">
        <f t="shared" ca="1" si="67"/>
        <v>0</v>
      </c>
      <c r="O368" s="97" t="b">
        <f t="shared" ca="1" si="68"/>
        <v>0</v>
      </c>
      <c r="P368" s="97" t="b">
        <f t="shared" ca="1" si="69"/>
        <v>0</v>
      </c>
      <c r="Q368" s="97" t="b">
        <f t="shared" ca="1" si="70"/>
        <v>0</v>
      </c>
      <c r="R368" s="97" t="b">
        <f t="shared" ca="1" si="71"/>
        <v>0</v>
      </c>
      <c r="S368" s="97" t="str">
        <f t="shared" ca="1" si="72"/>
        <v>未开始</v>
      </c>
      <c r="T368" s="97">
        <f ca="1">IF(AND(N368,P368,NOT(Q368)),NETWORKDAYS(K368,AG368,项目参数!$B$2:$B$200),0)</f>
        <v>0</v>
      </c>
      <c r="U368" s="98">
        <f t="shared" ca="1" si="73"/>
        <v>0</v>
      </c>
      <c r="V368" s="117">
        <f t="shared" ca="1" si="74"/>
        <v>0</v>
      </c>
      <c r="W368" s="117">
        <f t="shared" ca="1" si="75"/>
        <v>0</v>
      </c>
      <c r="X368" s="117" t="str">
        <f t="shared" ca="1" si="76"/>
        <v/>
      </c>
      <c r="Y368" s="97">
        <f t="shared" ca="1" si="77"/>
        <v>0</v>
      </c>
      <c r="Z368" s="97">
        <f t="shared" ca="1" si="78"/>
        <v>0</v>
      </c>
      <c r="AA368" s="97">
        <f ca="1">IF(AND(N368,P368,K368&gt;项目信息!$C$18),INT((IF(Q368,L368,K368)-项目信息!$C$18)/30)+1,0)</f>
        <v>0</v>
      </c>
      <c r="AB368" s="97" t="str">
        <f ca="1">IF(N368,WEEKNUM(IF(L368&lt;&gt;"",L368,IF(K368&lt;&gt;"",K368,J368)-项目信息!$C$18)+1),"")</f>
        <v/>
      </c>
      <c r="AC368" s="97" t="str">
        <f ca="1">IFERROR(VLOOKUP(VLOOKUP(G368,内部通讯录!$B:$F,5,FALSE),项目参数!$I$14:$J$21,2,FALSE),"")</f>
        <v/>
      </c>
      <c r="AD368" s="97" t="str">
        <f ca="1">IF($N368,$AC368*V368/项目参数!$J$29,"")</f>
        <v/>
      </c>
      <c r="AE368" s="97" t="str">
        <f ca="1">IF($N368,$AC368*W368/项目参数!$J$29,"")</f>
        <v/>
      </c>
      <c r="AF368" s="99" t="str">
        <f ca="1">IF(OR('临-间接'!S368=0,'临-间接'!S368="(空白)"),"",'临-间接'!S368)</f>
        <v/>
      </c>
      <c r="AG368" s="34" t="str">
        <f ca="1">IF(P368,IF(L368&lt;&gt;"", L368, IF(OR(I368="暂停",I368="取消"), IFERROR(WORKDAY.INTL($K368,$M368*$H368,1,项目参数!$B$2:$B$200),WORKDAY($K368,$M368*$H368,1)),TODAY())),"")</f>
        <v/>
      </c>
      <c r="AH368">
        <f ca="1">IF(AND(N368,P368),IF('临-间接'!T368="(空白)",0,'临-间接'!T368),0)</f>
        <v>0</v>
      </c>
      <c r="AI368" s="34" t="str">
        <f ca="1">IF($N368,VLOOKUP($B368,项目阶段与里程碑!$B:$E,3,FALSE),"")</f>
        <v/>
      </c>
      <c r="AJ368" s="34" t="str">
        <f ca="1">IF($N368,VLOOKUP($B368,项目阶段与里程碑!$B:$E,4,FALSE),"")</f>
        <v/>
      </c>
      <c r="AK368" s="34" t="str">
        <f t="shared" ca="1" si="79"/>
        <v/>
      </c>
      <c r="AL368" s="92" t="str">
        <f ca="1">IF($AK368&lt;&gt;"",IFERROR(NETWORKDAYS.INTL($AI368,$AK368,1,项目参数!$B$2:$B$200),NETWORKDAYS($AI368,$AK368,1)),"")</f>
        <v/>
      </c>
      <c r="AM368" s="92" t="str">
        <f ca="1">IF(K368&lt;&gt;"",IFERROR(NETWORKDAYS.INTL($AI368,$K368,1,项目参数!$B$2:$B$200),NETWORKDAYS($AI368,$K368,1)),"")</f>
        <v/>
      </c>
      <c r="AN368" s="92" t="str">
        <f ca="1">IF(L368&lt;&gt;"",IFERROR(NETWORKDAYS.INTL($AI368,$L368,1,项目参数!$B$2:$B$200),NETWORKDAYS($AI368,$L368,1)),"")</f>
        <v/>
      </c>
    </row>
    <row r="369" spans="1:40">
      <c r="A369">
        <f ca="1">IF('临-间接'!F369="(空白)","",'临-间接'!F369)</f>
        <v>0</v>
      </c>
      <c r="B369">
        <f ca="1">IF('临-间接'!G369="(空白)","",'临-间接'!G369)</f>
        <v>0</v>
      </c>
      <c r="C369">
        <f ca="1">IF('临-间接'!I369="(空白)","",'临-间接'!I369)</f>
        <v>0</v>
      </c>
      <c r="D369">
        <f ca="1">IF('临-间接'!J369="(空白)","",'临-间接'!J369)</f>
        <v>0</v>
      </c>
      <c r="E369">
        <f ca="1">IF('临-间接'!K369="(空白)","",'临-间接'!K369)</f>
        <v>0</v>
      </c>
      <c r="F369">
        <f ca="1">IF('临-间接'!H369="(空白)","",'临-间接'!H369)</f>
        <v>0</v>
      </c>
      <c r="G369">
        <f ca="1">IF('临-间接'!L369="(空白)","",'临-间接'!L369)</f>
        <v>0</v>
      </c>
      <c r="H369">
        <f ca="1">IF('临-间接'!M369="(空白)",0,'临-间接'!M369)</f>
        <v>0</v>
      </c>
      <c r="I369" t="str">
        <f ca="1">IF(OR('临-间接'!R369=0,'临-间接'!R369="(空白)"),"",'临-间接'!R369)</f>
        <v/>
      </c>
      <c r="J369" s="34" t="str">
        <f ca="1">IF(OR('临-间接'!N369=0,'临-间接'!N369="(空白)"),"",'临-间接'!N369)</f>
        <v/>
      </c>
      <c r="K369" s="34" t="str">
        <f ca="1">IF(OR('临-间接'!O369=0,'临-间接'!O369="(空白)"),"",'临-间接'!O369)</f>
        <v/>
      </c>
      <c r="L369" s="34" t="str">
        <f ca="1">IF(OR('临-间接'!P369=0,'临-间接'!P369="(空白)"),"",'临-间接'!P369)</f>
        <v/>
      </c>
      <c r="M369">
        <f ca="1">IF('临-间接'!Q369="(空白)",0,'临-间接'!Q369)</f>
        <v>0</v>
      </c>
      <c r="N369" s="97" t="b">
        <f t="shared" ca="1" si="67"/>
        <v>0</v>
      </c>
      <c r="O369" s="97" t="b">
        <f t="shared" ca="1" si="68"/>
        <v>0</v>
      </c>
      <c r="P369" s="97" t="b">
        <f t="shared" ca="1" si="69"/>
        <v>0</v>
      </c>
      <c r="Q369" s="97" t="b">
        <f t="shared" ca="1" si="70"/>
        <v>0</v>
      </c>
      <c r="R369" s="97" t="b">
        <f t="shared" ca="1" si="71"/>
        <v>0</v>
      </c>
      <c r="S369" s="97" t="str">
        <f t="shared" ca="1" si="72"/>
        <v>未开始</v>
      </c>
      <c r="T369" s="97">
        <f ca="1">IF(AND(N369,P369,NOT(Q369)),NETWORKDAYS(K369,AG369,项目参数!$B$2:$B$200),0)</f>
        <v>0</v>
      </c>
      <c r="U369" s="98">
        <f t="shared" ca="1" si="73"/>
        <v>0</v>
      </c>
      <c r="V369" s="117">
        <f t="shared" ca="1" si="74"/>
        <v>0</v>
      </c>
      <c r="W369" s="117">
        <f t="shared" ca="1" si="75"/>
        <v>0</v>
      </c>
      <c r="X369" s="117" t="str">
        <f t="shared" ca="1" si="76"/>
        <v/>
      </c>
      <c r="Y369" s="97">
        <f t="shared" ca="1" si="77"/>
        <v>0</v>
      </c>
      <c r="Z369" s="97">
        <f t="shared" ca="1" si="78"/>
        <v>0</v>
      </c>
      <c r="AA369" s="97">
        <f ca="1">IF(AND(N369,P369,K369&gt;项目信息!$C$18),INT((IF(Q369,L369,K369)-项目信息!$C$18)/30)+1,0)</f>
        <v>0</v>
      </c>
      <c r="AB369" s="97" t="str">
        <f ca="1">IF(N369,WEEKNUM(IF(L369&lt;&gt;"",L369,IF(K369&lt;&gt;"",K369,J369)-项目信息!$C$18)+1),"")</f>
        <v/>
      </c>
      <c r="AC369" s="97" t="str">
        <f ca="1">IFERROR(VLOOKUP(VLOOKUP(G369,内部通讯录!$B:$F,5,FALSE),项目参数!$I$14:$J$21,2,FALSE),"")</f>
        <v/>
      </c>
      <c r="AD369" s="97" t="str">
        <f ca="1">IF($N369,$AC369*V369/项目参数!$J$29,"")</f>
        <v/>
      </c>
      <c r="AE369" s="97" t="str">
        <f ca="1">IF($N369,$AC369*W369/项目参数!$J$29,"")</f>
        <v/>
      </c>
      <c r="AF369" s="99" t="str">
        <f ca="1">IF(OR('临-间接'!S369=0,'临-间接'!S369="(空白)"),"",'临-间接'!S369)</f>
        <v/>
      </c>
      <c r="AG369" s="34" t="str">
        <f ca="1">IF(P369,IF(L369&lt;&gt;"", L369, IF(OR(I369="暂停",I369="取消"), IFERROR(WORKDAY.INTL($K369,$M369*$H369,1,项目参数!$B$2:$B$200),WORKDAY($K369,$M369*$H369,1)),TODAY())),"")</f>
        <v/>
      </c>
      <c r="AH369">
        <f ca="1">IF(AND(N369,P369),IF('临-间接'!T369="(空白)",0,'临-间接'!T369),0)</f>
        <v>0</v>
      </c>
      <c r="AI369" s="34" t="str">
        <f ca="1">IF($N369,VLOOKUP($B369,项目阶段与里程碑!$B:$E,3,FALSE),"")</f>
        <v/>
      </c>
      <c r="AJ369" s="34" t="str">
        <f ca="1">IF($N369,VLOOKUP($B369,项目阶段与里程碑!$B:$E,4,FALSE),"")</f>
        <v/>
      </c>
      <c r="AK369" s="34" t="str">
        <f t="shared" ca="1" si="79"/>
        <v/>
      </c>
      <c r="AL369" s="92" t="str">
        <f ca="1">IF($AK369&lt;&gt;"",IFERROR(NETWORKDAYS.INTL($AI369,$AK369,1,项目参数!$B$2:$B$200),NETWORKDAYS($AI369,$AK369,1)),"")</f>
        <v/>
      </c>
      <c r="AM369" s="92" t="str">
        <f ca="1">IF(K369&lt;&gt;"",IFERROR(NETWORKDAYS.INTL($AI369,$K369,1,项目参数!$B$2:$B$200),NETWORKDAYS($AI369,$K369,1)),"")</f>
        <v/>
      </c>
      <c r="AN369" s="92" t="str">
        <f ca="1">IF(L369&lt;&gt;"",IFERROR(NETWORKDAYS.INTL($AI369,$L369,1,项目参数!$B$2:$B$200),NETWORKDAYS($AI369,$L369,1)),"")</f>
        <v/>
      </c>
    </row>
    <row r="370" spans="1:40">
      <c r="A370">
        <f ca="1">IF('临-间接'!F370="(空白)","",'临-间接'!F370)</f>
        <v>0</v>
      </c>
      <c r="B370">
        <f ca="1">IF('临-间接'!G370="(空白)","",'临-间接'!G370)</f>
        <v>0</v>
      </c>
      <c r="C370">
        <f ca="1">IF('临-间接'!I370="(空白)","",'临-间接'!I370)</f>
        <v>0</v>
      </c>
      <c r="D370">
        <f ca="1">IF('临-间接'!J370="(空白)","",'临-间接'!J370)</f>
        <v>0</v>
      </c>
      <c r="E370">
        <f ca="1">IF('临-间接'!K370="(空白)","",'临-间接'!K370)</f>
        <v>0</v>
      </c>
      <c r="F370">
        <f ca="1">IF('临-间接'!H370="(空白)","",'临-间接'!H370)</f>
        <v>0</v>
      </c>
      <c r="G370">
        <f ca="1">IF('临-间接'!L370="(空白)","",'临-间接'!L370)</f>
        <v>0</v>
      </c>
      <c r="H370">
        <f ca="1">IF('临-间接'!M370="(空白)",0,'临-间接'!M370)</f>
        <v>0</v>
      </c>
      <c r="I370" t="str">
        <f ca="1">IF(OR('临-间接'!R370=0,'临-间接'!R370="(空白)"),"",'临-间接'!R370)</f>
        <v/>
      </c>
      <c r="J370" s="34" t="str">
        <f ca="1">IF(OR('临-间接'!N370=0,'临-间接'!N370="(空白)"),"",'临-间接'!N370)</f>
        <v/>
      </c>
      <c r="K370" s="34" t="str">
        <f ca="1">IF(OR('临-间接'!O370=0,'临-间接'!O370="(空白)"),"",'临-间接'!O370)</f>
        <v/>
      </c>
      <c r="L370" s="34" t="str">
        <f ca="1">IF(OR('临-间接'!P370=0,'临-间接'!P370="(空白)"),"",'临-间接'!P370)</f>
        <v/>
      </c>
      <c r="M370">
        <f ca="1">IF('临-间接'!Q370="(空白)",0,'临-间接'!Q370)</f>
        <v>0</v>
      </c>
      <c r="N370" s="97" t="b">
        <f t="shared" ca="1" si="67"/>
        <v>0</v>
      </c>
      <c r="O370" s="97" t="b">
        <f t="shared" ca="1" si="68"/>
        <v>0</v>
      </c>
      <c r="P370" s="97" t="b">
        <f t="shared" ca="1" si="69"/>
        <v>0</v>
      </c>
      <c r="Q370" s="97" t="b">
        <f t="shared" ca="1" si="70"/>
        <v>0</v>
      </c>
      <c r="R370" s="97" t="b">
        <f t="shared" ca="1" si="71"/>
        <v>0</v>
      </c>
      <c r="S370" s="97" t="str">
        <f t="shared" ca="1" si="72"/>
        <v>未开始</v>
      </c>
      <c r="T370" s="97">
        <f ca="1">IF(AND(N370,P370,NOT(Q370)),NETWORKDAYS(K370,AG370,项目参数!$B$2:$B$200),0)</f>
        <v>0</v>
      </c>
      <c r="U370" s="98">
        <f t="shared" ca="1" si="73"/>
        <v>0</v>
      </c>
      <c r="V370" s="117">
        <f t="shared" ca="1" si="74"/>
        <v>0</v>
      </c>
      <c r="W370" s="117">
        <f t="shared" ca="1" si="75"/>
        <v>0</v>
      </c>
      <c r="X370" s="117" t="str">
        <f t="shared" ca="1" si="76"/>
        <v/>
      </c>
      <c r="Y370" s="97">
        <f t="shared" ca="1" si="77"/>
        <v>0</v>
      </c>
      <c r="Z370" s="97">
        <f t="shared" ca="1" si="78"/>
        <v>0</v>
      </c>
      <c r="AA370" s="97">
        <f ca="1">IF(AND(N370,P370,K370&gt;项目信息!$C$18),INT((IF(Q370,L370,K370)-项目信息!$C$18)/30)+1,0)</f>
        <v>0</v>
      </c>
      <c r="AB370" s="97" t="str">
        <f ca="1">IF(N370,WEEKNUM(IF(L370&lt;&gt;"",L370,IF(K370&lt;&gt;"",K370,J370)-项目信息!$C$18)+1),"")</f>
        <v/>
      </c>
      <c r="AC370" s="97" t="str">
        <f ca="1">IFERROR(VLOOKUP(VLOOKUP(G370,内部通讯录!$B:$F,5,FALSE),项目参数!$I$14:$J$21,2,FALSE),"")</f>
        <v/>
      </c>
      <c r="AD370" s="97" t="str">
        <f ca="1">IF($N370,$AC370*V370/项目参数!$J$29,"")</f>
        <v/>
      </c>
      <c r="AE370" s="97" t="str">
        <f ca="1">IF($N370,$AC370*W370/项目参数!$J$29,"")</f>
        <v/>
      </c>
      <c r="AF370" s="99" t="str">
        <f ca="1">IF(OR('临-间接'!S370=0,'临-间接'!S370="(空白)"),"",'临-间接'!S370)</f>
        <v/>
      </c>
      <c r="AG370" s="34" t="str">
        <f ca="1">IF(P370,IF(L370&lt;&gt;"", L370, IF(OR(I370="暂停",I370="取消"), IFERROR(WORKDAY.INTL($K370,$M370*$H370,1,项目参数!$B$2:$B$200),WORKDAY($K370,$M370*$H370,1)),TODAY())),"")</f>
        <v/>
      </c>
      <c r="AH370">
        <f ca="1">IF(AND(N370,P370),IF('临-间接'!T370="(空白)",0,'临-间接'!T370),0)</f>
        <v>0</v>
      </c>
      <c r="AI370" s="34" t="str">
        <f ca="1">IF($N370,VLOOKUP($B370,项目阶段与里程碑!$B:$E,3,FALSE),"")</f>
        <v/>
      </c>
      <c r="AJ370" s="34" t="str">
        <f ca="1">IF($N370,VLOOKUP($B370,项目阶段与里程碑!$B:$E,4,FALSE),"")</f>
        <v/>
      </c>
      <c r="AK370" s="34" t="str">
        <f t="shared" ca="1" si="79"/>
        <v/>
      </c>
      <c r="AL370" s="92" t="str">
        <f ca="1">IF($AK370&lt;&gt;"",IFERROR(NETWORKDAYS.INTL($AI370,$AK370,1,项目参数!$B$2:$B$200),NETWORKDAYS($AI370,$AK370,1)),"")</f>
        <v/>
      </c>
      <c r="AM370" s="92" t="str">
        <f ca="1">IF(K370&lt;&gt;"",IFERROR(NETWORKDAYS.INTL($AI370,$K370,1,项目参数!$B$2:$B$200),NETWORKDAYS($AI370,$K370,1)),"")</f>
        <v/>
      </c>
      <c r="AN370" s="92" t="str">
        <f ca="1">IF(L370&lt;&gt;"",IFERROR(NETWORKDAYS.INTL($AI370,$L370,1,项目参数!$B$2:$B$200),NETWORKDAYS($AI370,$L370,1)),"")</f>
        <v/>
      </c>
    </row>
    <row r="371" spans="1:40">
      <c r="A371">
        <f ca="1">IF('临-间接'!F371="(空白)","",'临-间接'!F371)</f>
        <v>0</v>
      </c>
      <c r="B371">
        <f ca="1">IF('临-间接'!G371="(空白)","",'临-间接'!G371)</f>
        <v>0</v>
      </c>
      <c r="C371">
        <f ca="1">IF('临-间接'!I371="(空白)","",'临-间接'!I371)</f>
        <v>0</v>
      </c>
      <c r="D371">
        <f ca="1">IF('临-间接'!J371="(空白)","",'临-间接'!J371)</f>
        <v>0</v>
      </c>
      <c r="E371">
        <f ca="1">IF('临-间接'!K371="(空白)","",'临-间接'!K371)</f>
        <v>0</v>
      </c>
      <c r="F371">
        <f ca="1">IF('临-间接'!H371="(空白)","",'临-间接'!H371)</f>
        <v>0</v>
      </c>
      <c r="G371">
        <f ca="1">IF('临-间接'!L371="(空白)","",'临-间接'!L371)</f>
        <v>0</v>
      </c>
      <c r="H371">
        <f ca="1">IF('临-间接'!M371="(空白)",0,'临-间接'!M371)</f>
        <v>0</v>
      </c>
      <c r="I371" t="str">
        <f ca="1">IF(OR('临-间接'!R371=0,'临-间接'!R371="(空白)"),"",'临-间接'!R371)</f>
        <v/>
      </c>
      <c r="J371" s="34" t="str">
        <f ca="1">IF(OR('临-间接'!N371=0,'临-间接'!N371="(空白)"),"",'临-间接'!N371)</f>
        <v/>
      </c>
      <c r="K371" s="34" t="str">
        <f ca="1">IF(OR('临-间接'!O371=0,'临-间接'!O371="(空白)"),"",'临-间接'!O371)</f>
        <v/>
      </c>
      <c r="L371" s="34" t="str">
        <f ca="1">IF(OR('临-间接'!P371=0,'临-间接'!P371="(空白)"),"",'临-间接'!P371)</f>
        <v/>
      </c>
      <c r="M371">
        <f ca="1">IF('临-间接'!Q371="(空白)",0,'临-间接'!Q371)</f>
        <v>0</v>
      </c>
      <c r="N371" s="97" t="b">
        <f t="shared" ca="1" si="67"/>
        <v>0</v>
      </c>
      <c r="O371" s="97" t="b">
        <f t="shared" ca="1" si="68"/>
        <v>0</v>
      </c>
      <c r="P371" s="97" t="b">
        <f t="shared" ca="1" si="69"/>
        <v>0</v>
      </c>
      <c r="Q371" s="97" t="b">
        <f t="shared" ca="1" si="70"/>
        <v>0</v>
      </c>
      <c r="R371" s="97" t="b">
        <f t="shared" ca="1" si="71"/>
        <v>0</v>
      </c>
      <c r="S371" s="97" t="str">
        <f t="shared" ca="1" si="72"/>
        <v>未开始</v>
      </c>
      <c r="T371" s="97">
        <f ca="1">IF(AND(N371,P371,NOT(Q371)),NETWORKDAYS(K371,AG371,项目参数!$B$2:$B$200),0)</f>
        <v>0</v>
      </c>
      <c r="U371" s="98">
        <f t="shared" ca="1" si="73"/>
        <v>0</v>
      </c>
      <c r="V371" s="117">
        <f t="shared" ca="1" si="74"/>
        <v>0</v>
      </c>
      <c r="W371" s="117">
        <f t="shared" ca="1" si="75"/>
        <v>0</v>
      </c>
      <c r="X371" s="117" t="str">
        <f t="shared" ca="1" si="76"/>
        <v/>
      </c>
      <c r="Y371" s="97">
        <f t="shared" ca="1" si="77"/>
        <v>0</v>
      </c>
      <c r="Z371" s="97">
        <f t="shared" ca="1" si="78"/>
        <v>0</v>
      </c>
      <c r="AA371" s="97">
        <f ca="1">IF(AND(N371,P371,K371&gt;项目信息!$C$18),INT((IF(Q371,L371,K371)-项目信息!$C$18)/30)+1,0)</f>
        <v>0</v>
      </c>
      <c r="AB371" s="97" t="str">
        <f ca="1">IF(N371,WEEKNUM(IF(L371&lt;&gt;"",L371,IF(K371&lt;&gt;"",K371,J371)-项目信息!$C$18)+1),"")</f>
        <v/>
      </c>
      <c r="AC371" s="97" t="str">
        <f ca="1">IFERROR(VLOOKUP(VLOOKUP(G371,内部通讯录!$B:$F,5,FALSE),项目参数!$I$14:$J$21,2,FALSE),"")</f>
        <v/>
      </c>
      <c r="AD371" s="97" t="str">
        <f ca="1">IF($N371,$AC371*V371/项目参数!$J$29,"")</f>
        <v/>
      </c>
      <c r="AE371" s="97" t="str">
        <f ca="1">IF($N371,$AC371*W371/项目参数!$J$29,"")</f>
        <v/>
      </c>
      <c r="AF371" s="99" t="str">
        <f ca="1">IF(OR('临-间接'!S371=0,'临-间接'!S371="(空白)"),"",'临-间接'!S371)</f>
        <v/>
      </c>
      <c r="AG371" s="34" t="str">
        <f ca="1">IF(P371,IF(L371&lt;&gt;"", L371, IF(OR(I371="暂停",I371="取消"), IFERROR(WORKDAY.INTL($K371,$M371*$H371,1,项目参数!$B$2:$B$200),WORKDAY($K371,$M371*$H371,1)),TODAY())),"")</f>
        <v/>
      </c>
      <c r="AH371">
        <f ca="1">IF(AND(N371,P371),IF('临-间接'!T371="(空白)",0,'临-间接'!T371),0)</f>
        <v>0</v>
      </c>
      <c r="AI371" s="34" t="str">
        <f ca="1">IF($N371,VLOOKUP($B371,项目阶段与里程碑!$B:$E,3,FALSE),"")</f>
        <v/>
      </c>
      <c r="AJ371" s="34" t="str">
        <f ca="1">IF($N371,VLOOKUP($B371,项目阶段与里程碑!$B:$E,4,FALSE),"")</f>
        <v/>
      </c>
      <c r="AK371" s="34" t="str">
        <f t="shared" ca="1" si="79"/>
        <v/>
      </c>
      <c r="AL371" s="92" t="str">
        <f ca="1">IF($AK371&lt;&gt;"",IFERROR(NETWORKDAYS.INTL($AI371,$AK371,1,项目参数!$B$2:$B$200),NETWORKDAYS($AI371,$AK371,1)),"")</f>
        <v/>
      </c>
      <c r="AM371" s="92" t="str">
        <f ca="1">IF(K371&lt;&gt;"",IFERROR(NETWORKDAYS.INTL($AI371,$K371,1,项目参数!$B$2:$B$200),NETWORKDAYS($AI371,$K371,1)),"")</f>
        <v/>
      </c>
      <c r="AN371" s="92" t="str">
        <f ca="1">IF(L371&lt;&gt;"",IFERROR(NETWORKDAYS.INTL($AI371,$L371,1,项目参数!$B$2:$B$200),NETWORKDAYS($AI371,$L371,1)),"")</f>
        <v/>
      </c>
    </row>
    <row r="372" spans="1:40">
      <c r="A372">
        <f ca="1">IF('临-间接'!F372="(空白)","",'临-间接'!F372)</f>
        <v>0</v>
      </c>
      <c r="B372">
        <f ca="1">IF('临-间接'!G372="(空白)","",'临-间接'!G372)</f>
        <v>0</v>
      </c>
      <c r="C372">
        <f ca="1">IF('临-间接'!I372="(空白)","",'临-间接'!I372)</f>
        <v>0</v>
      </c>
      <c r="D372">
        <f ca="1">IF('临-间接'!J372="(空白)","",'临-间接'!J372)</f>
        <v>0</v>
      </c>
      <c r="E372">
        <f ca="1">IF('临-间接'!K372="(空白)","",'临-间接'!K372)</f>
        <v>0</v>
      </c>
      <c r="F372">
        <f ca="1">IF('临-间接'!H372="(空白)","",'临-间接'!H372)</f>
        <v>0</v>
      </c>
      <c r="G372">
        <f ca="1">IF('临-间接'!L372="(空白)","",'临-间接'!L372)</f>
        <v>0</v>
      </c>
      <c r="H372">
        <f ca="1">IF('临-间接'!M372="(空白)",0,'临-间接'!M372)</f>
        <v>0</v>
      </c>
      <c r="I372" t="str">
        <f ca="1">IF(OR('临-间接'!R372=0,'临-间接'!R372="(空白)"),"",'临-间接'!R372)</f>
        <v/>
      </c>
      <c r="J372" s="34" t="str">
        <f ca="1">IF(OR('临-间接'!N372=0,'临-间接'!N372="(空白)"),"",'临-间接'!N372)</f>
        <v/>
      </c>
      <c r="K372" s="34" t="str">
        <f ca="1">IF(OR('临-间接'!O372=0,'临-间接'!O372="(空白)"),"",'临-间接'!O372)</f>
        <v/>
      </c>
      <c r="L372" s="34" t="str">
        <f ca="1">IF(OR('临-间接'!P372=0,'临-间接'!P372="(空白)"),"",'临-间接'!P372)</f>
        <v/>
      </c>
      <c r="M372">
        <f ca="1">IF('临-间接'!Q372="(空白)",0,'临-间接'!Q372)</f>
        <v>0</v>
      </c>
      <c r="N372" s="97" t="b">
        <f t="shared" ca="1" si="67"/>
        <v>0</v>
      </c>
      <c r="O372" s="97" t="b">
        <f t="shared" ca="1" si="68"/>
        <v>0</v>
      </c>
      <c r="P372" s="97" t="b">
        <f t="shared" ca="1" si="69"/>
        <v>0</v>
      </c>
      <c r="Q372" s="97" t="b">
        <f t="shared" ca="1" si="70"/>
        <v>0</v>
      </c>
      <c r="R372" s="97" t="b">
        <f t="shared" ca="1" si="71"/>
        <v>0</v>
      </c>
      <c r="S372" s="97" t="str">
        <f t="shared" ca="1" si="72"/>
        <v>未开始</v>
      </c>
      <c r="T372" s="97">
        <f ca="1">IF(AND(N372,P372,NOT(Q372)),NETWORKDAYS(K372,AG372,项目参数!$B$2:$B$200),0)</f>
        <v>0</v>
      </c>
      <c r="U372" s="98">
        <f t="shared" ca="1" si="73"/>
        <v>0</v>
      </c>
      <c r="V372" s="117">
        <f t="shared" ca="1" si="74"/>
        <v>0</v>
      </c>
      <c r="W372" s="117">
        <f t="shared" ca="1" si="75"/>
        <v>0</v>
      </c>
      <c r="X372" s="117" t="str">
        <f t="shared" ca="1" si="76"/>
        <v/>
      </c>
      <c r="Y372" s="97">
        <f t="shared" ca="1" si="77"/>
        <v>0</v>
      </c>
      <c r="Z372" s="97">
        <f t="shared" ca="1" si="78"/>
        <v>0</v>
      </c>
      <c r="AA372" s="97">
        <f ca="1">IF(AND(N372,P372,K372&gt;项目信息!$C$18),INT((IF(Q372,L372,K372)-项目信息!$C$18)/30)+1,0)</f>
        <v>0</v>
      </c>
      <c r="AB372" s="97" t="str">
        <f ca="1">IF(N372,WEEKNUM(IF(L372&lt;&gt;"",L372,IF(K372&lt;&gt;"",K372,J372)-项目信息!$C$18)+1),"")</f>
        <v/>
      </c>
      <c r="AC372" s="97" t="str">
        <f ca="1">IFERROR(VLOOKUP(VLOOKUP(G372,内部通讯录!$B:$F,5,FALSE),项目参数!$I$14:$J$21,2,FALSE),"")</f>
        <v/>
      </c>
      <c r="AD372" s="97" t="str">
        <f ca="1">IF($N372,$AC372*V372/项目参数!$J$29,"")</f>
        <v/>
      </c>
      <c r="AE372" s="97" t="str">
        <f ca="1">IF($N372,$AC372*W372/项目参数!$J$29,"")</f>
        <v/>
      </c>
      <c r="AF372" s="99" t="str">
        <f ca="1">IF(OR('临-间接'!S372=0,'临-间接'!S372="(空白)"),"",'临-间接'!S372)</f>
        <v/>
      </c>
      <c r="AG372" s="34" t="str">
        <f ca="1">IF(P372,IF(L372&lt;&gt;"", L372, IF(OR(I372="暂停",I372="取消"), IFERROR(WORKDAY.INTL($K372,$M372*$H372,1,项目参数!$B$2:$B$200),WORKDAY($K372,$M372*$H372,1)),TODAY())),"")</f>
        <v/>
      </c>
      <c r="AH372">
        <f ca="1">IF(AND(N372,P372),IF('临-间接'!T372="(空白)",0,'临-间接'!T372),0)</f>
        <v>0</v>
      </c>
      <c r="AI372" s="34" t="str">
        <f ca="1">IF($N372,VLOOKUP($B372,项目阶段与里程碑!$B:$E,3,FALSE),"")</f>
        <v/>
      </c>
      <c r="AJ372" s="34" t="str">
        <f ca="1">IF($N372,VLOOKUP($B372,项目阶段与里程碑!$B:$E,4,FALSE),"")</f>
        <v/>
      </c>
      <c r="AK372" s="34" t="str">
        <f t="shared" ca="1" si="79"/>
        <v/>
      </c>
      <c r="AL372" s="92" t="str">
        <f ca="1">IF($AK372&lt;&gt;"",IFERROR(NETWORKDAYS.INTL($AI372,$AK372,1,项目参数!$B$2:$B$200),NETWORKDAYS($AI372,$AK372,1)),"")</f>
        <v/>
      </c>
      <c r="AM372" s="92" t="str">
        <f ca="1">IF(K372&lt;&gt;"",IFERROR(NETWORKDAYS.INTL($AI372,$K372,1,项目参数!$B$2:$B$200),NETWORKDAYS($AI372,$K372,1)),"")</f>
        <v/>
      </c>
      <c r="AN372" s="92" t="str">
        <f ca="1">IF(L372&lt;&gt;"",IFERROR(NETWORKDAYS.INTL($AI372,$L372,1,项目参数!$B$2:$B$200),NETWORKDAYS($AI372,$L372,1)),"")</f>
        <v/>
      </c>
    </row>
    <row r="373" spans="1:40">
      <c r="A373">
        <f ca="1">IF('临-间接'!F373="(空白)","",'临-间接'!F373)</f>
        <v>0</v>
      </c>
      <c r="B373">
        <f ca="1">IF('临-间接'!G373="(空白)","",'临-间接'!G373)</f>
        <v>0</v>
      </c>
      <c r="C373">
        <f ca="1">IF('临-间接'!I373="(空白)","",'临-间接'!I373)</f>
        <v>0</v>
      </c>
      <c r="D373">
        <f ca="1">IF('临-间接'!J373="(空白)","",'临-间接'!J373)</f>
        <v>0</v>
      </c>
      <c r="E373">
        <f ca="1">IF('临-间接'!K373="(空白)","",'临-间接'!K373)</f>
        <v>0</v>
      </c>
      <c r="F373">
        <f ca="1">IF('临-间接'!H373="(空白)","",'临-间接'!H373)</f>
        <v>0</v>
      </c>
      <c r="G373">
        <f ca="1">IF('临-间接'!L373="(空白)","",'临-间接'!L373)</f>
        <v>0</v>
      </c>
      <c r="H373">
        <f ca="1">IF('临-间接'!M373="(空白)",0,'临-间接'!M373)</f>
        <v>0</v>
      </c>
      <c r="I373" t="str">
        <f ca="1">IF(OR('临-间接'!R373=0,'临-间接'!R373="(空白)"),"",'临-间接'!R373)</f>
        <v/>
      </c>
      <c r="J373" s="34" t="str">
        <f ca="1">IF(OR('临-间接'!N373=0,'临-间接'!N373="(空白)"),"",'临-间接'!N373)</f>
        <v/>
      </c>
      <c r="K373" s="34" t="str">
        <f ca="1">IF(OR('临-间接'!O373=0,'临-间接'!O373="(空白)"),"",'临-间接'!O373)</f>
        <v/>
      </c>
      <c r="L373" s="34" t="str">
        <f ca="1">IF(OR('临-间接'!P373=0,'临-间接'!P373="(空白)"),"",'临-间接'!P373)</f>
        <v/>
      </c>
      <c r="M373">
        <f ca="1">IF('临-间接'!Q373="(空白)",0,'临-间接'!Q373)</f>
        <v>0</v>
      </c>
      <c r="N373" s="97" t="b">
        <f t="shared" ca="1" si="67"/>
        <v>0</v>
      </c>
      <c r="O373" s="97" t="b">
        <f t="shared" ca="1" si="68"/>
        <v>0</v>
      </c>
      <c r="P373" s="97" t="b">
        <f t="shared" ca="1" si="69"/>
        <v>0</v>
      </c>
      <c r="Q373" s="97" t="b">
        <f t="shared" ca="1" si="70"/>
        <v>0</v>
      </c>
      <c r="R373" s="97" t="b">
        <f t="shared" ca="1" si="71"/>
        <v>0</v>
      </c>
      <c r="S373" s="97" t="str">
        <f t="shared" ca="1" si="72"/>
        <v>未开始</v>
      </c>
      <c r="T373" s="97">
        <f ca="1">IF(AND(N373,P373,NOT(Q373)),NETWORKDAYS(K373,AG373,项目参数!$B$2:$B$200),0)</f>
        <v>0</v>
      </c>
      <c r="U373" s="98">
        <f t="shared" ca="1" si="73"/>
        <v>0</v>
      </c>
      <c r="V373" s="117">
        <f t="shared" ca="1" si="74"/>
        <v>0</v>
      </c>
      <c r="W373" s="117">
        <f t="shared" ca="1" si="75"/>
        <v>0</v>
      </c>
      <c r="X373" s="117" t="str">
        <f t="shared" ca="1" si="76"/>
        <v/>
      </c>
      <c r="Y373" s="97">
        <f t="shared" ca="1" si="77"/>
        <v>0</v>
      </c>
      <c r="Z373" s="97">
        <f t="shared" ca="1" si="78"/>
        <v>0</v>
      </c>
      <c r="AA373" s="97">
        <f ca="1">IF(AND(N373,P373,K373&gt;项目信息!$C$18),INT((IF(Q373,L373,K373)-项目信息!$C$18)/30)+1,0)</f>
        <v>0</v>
      </c>
      <c r="AB373" s="97" t="str">
        <f ca="1">IF(N373,WEEKNUM(IF(L373&lt;&gt;"",L373,IF(K373&lt;&gt;"",K373,J373)-项目信息!$C$18)+1),"")</f>
        <v/>
      </c>
      <c r="AC373" s="97" t="str">
        <f ca="1">IFERROR(VLOOKUP(VLOOKUP(G373,内部通讯录!$B:$F,5,FALSE),项目参数!$I$14:$J$21,2,FALSE),"")</f>
        <v/>
      </c>
      <c r="AD373" s="97" t="str">
        <f ca="1">IF($N373,$AC373*V373/项目参数!$J$29,"")</f>
        <v/>
      </c>
      <c r="AE373" s="97" t="str">
        <f ca="1">IF($N373,$AC373*W373/项目参数!$J$29,"")</f>
        <v/>
      </c>
      <c r="AF373" s="99" t="str">
        <f ca="1">IF(OR('临-间接'!S373=0,'临-间接'!S373="(空白)"),"",'临-间接'!S373)</f>
        <v/>
      </c>
      <c r="AG373" s="34" t="str">
        <f ca="1">IF(P373,IF(L373&lt;&gt;"", L373, IF(OR(I373="暂停",I373="取消"), IFERROR(WORKDAY.INTL($K373,$M373*$H373,1,项目参数!$B$2:$B$200),WORKDAY($K373,$M373*$H373,1)),TODAY())),"")</f>
        <v/>
      </c>
      <c r="AH373">
        <f ca="1">IF(AND(N373,P373),IF('临-间接'!T373="(空白)",0,'临-间接'!T373),0)</f>
        <v>0</v>
      </c>
      <c r="AI373" s="34" t="str">
        <f ca="1">IF($N373,VLOOKUP($B373,项目阶段与里程碑!$B:$E,3,FALSE),"")</f>
        <v/>
      </c>
      <c r="AJ373" s="34" t="str">
        <f ca="1">IF($N373,VLOOKUP($B373,项目阶段与里程碑!$B:$E,4,FALSE),"")</f>
        <v/>
      </c>
      <c r="AK373" s="34" t="str">
        <f t="shared" ca="1" si="79"/>
        <v/>
      </c>
      <c r="AL373" s="92" t="str">
        <f ca="1">IF($AK373&lt;&gt;"",IFERROR(NETWORKDAYS.INTL($AI373,$AK373,1,项目参数!$B$2:$B$200),NETWORKDAYS($AI373,$AK373,1)),"")</f>
        <v/>
      </c>
      <c r="AM373" s="92" t="str">
        <f ca="1">IF(K373&lt;&gt;"",IFERROR(NETWORKDAYS.INTL($AI373,$K373,1,项目参数!$B$2:$B$200),NETWORKDAYS($AI373,$K373,1)),"")</f>
        <v/>
      </c>
      <c r="AN373" s="92" t="str">
        <f ca="1">IF(L373&lt;&gt;"",IFERROR(NETWORKDAYS.INTL($AI373,$L373,1,项目参数!$B$2:$B$200),NETWORKDAYS($AI373,$L373,1)),"")</f>
        <v/>
      </c>
    </row>
    <row r="374" spans="1:40">
      <c r="A374">
        <f ca="1">IF('临-间接'!F374="(空白)","",'临-间接'!F374)</f>
        <v>0</v>
      </c>
      <c r="B374">
        <f ca="1">IF('临-间接'!G374="(空白)","",'临-间接'!G374)</f>
        <v>0</v>
      </c>
      <c r="C374">
        <f ca="1">IF('临-间接'!I374="(空白)","",'临-间接'!I374)</f>
        <v>0</v>
      </c>
      <c r="D374">
        <f ca="1">IF('临-间接'!J374="(空白)","",'临-间接'!J374)</f>
        <v>0</v>
      </c>
      <c r="E374">
        <f ca="1">IF('临-间接'!K374="(空白)","",'临-间接'!K374)</f>
        <v>0</v>
      </c>
      <c r="F374">
        <f ca="1">IF('临-间接'!H374="(空白)","",'临-间接'!H374)</f>
        <v>0</v>
      </c>
      <c r="G374">
        <f ca="1">IF('临-间接'!L374="(空白)","",'临-间接'!L374)</f>
        <v>0</v>
      </c>
      <c r="H374">
        <f ca="1">IF('临-间接'!M374="(空白)",0,'临-间接'!M374)</f>
        <v>0</v>
      </c>
      <c r="I374" t="str">
        <f ca="1">IF(OR('临-间接'!R374=0,'临-间接'!R374="(空白)"),"",'临-间接'!R374)</f>
        <v/>
      </c>
      <c r="J374" s="34" t="str">
        <f ca="1">IF(OR('临-间接'!N374=0,'临-间接'!N374="(空白)"),"",'临-间接'!N374)</f>
        <v/>
      </c>
      <c r="K374" s="34" t="str">
        <f ca="1">IF(OR('临-间接'!O374=0,'临-间接'!O374="(空白)"),"",'临-间接'!O374)</f>
        <v/>
      </c>
      <c r="L374" s="34" t="str">
        <f ca="1">IF(OR('临-间接'!P374=0,'临-间接'!P374="(空白)"),"",'临-间接'!P374)</f>
        <v/>
      </c>
      <c r="M374">
        <f ca="1">IF('临-间接'!Q374="(空白)",0,'临-间接'!Q374)</f>
        <v>0</v>
      </c>
      <c r="N374" s="97" t="b">
        <f t="shared" ca="1" si="67"/>
        <v>0</v>
      </c>
      <c r="O374" s="97" t="b">
        <f t="shared" ca="1" si="68"/>
        <v>0</v>
      </c>
      <c r="P374" s="97" t="b">
        <f t="shared" ca="1" si="69"/>
        <v>0</v>
      </c>
      <c r="Q374" s="97" t="b">
        <f t="shared" ca="1" si="70"/>
        <v>0</v>
      </c>
      <c r="R374" s="97" t="b">
        <f t="shared" ca="1" si="71"/>
        <v>0</v>
      </c>
      <c r="S374" s="97" t="str">
        <f t="shared" ca="1" si="72"/>
        <v>未开始</v>
      </c>
      <c r="T374" s="97">
        <f ca="1">IF(AND(N374,P374,NOT(Q374)),NETWORKDAYS(K374,AG374,项目参数!$B$2:$B$200),0)</f>
        <v>0</v>
      </c>
      <c r="U374" s="98">
        <f t="shared" ca="1" si="73"/>
        <v>0</v>
      </c>
      <c r="V374" s="117">
        <f t="shared" ca="1" si="74"/>
        <v>0</v>
      </c>
      <c r="W374" s="117">
        <f t="shared" ca="1" si="75"/>
        <v>0</v>
      </c>
      <c r="X374" s="117" t="str">
        <f t="shared" ca="1" si="76"/>
        <v/>
      </c>
      <c r="Y374" s="97">
        <f t="shared" ca="1" si="77"/>
        <v>0</v>
      </c>
      <c r="Z374" s="97">
        <f t="shared" ca="1" si="78"/>
        <v>0</v>
      </c>
      <c r="AA374" s="97">
        <f ca="1">IF(AND(N374,P374,K374&gt;项目信息!$C$18),INT((IF(Q374,L374,K374)-项目信息!$C$18)/30)+1,0)</f>
        <v>0</v>
      </c>
      <c r="AB374" s="97" t="str">
        <f ca="1">IF(N374,WEEKNUM(IF(L374&lt;&gt;"",L374,IF(K374&lt;&gt;"",K374,J374)-项目信息!$C$18)+1),"")</f>
        <v/>
      </c>
      <c r="AC374" s="97" t="str">
        <f ca="1">IFERROR(VLOOKUP(VLOOKUP(G374,内部通讯录!$B:$F,5,FALSE),项目参数!$I$14:$J$21,2,FALSE),"")</f>
        <v/>
      </c>
      <c r="AD374" s="97" t="str">
        <f ca="1">IF($N374,$AC374*V374/项目参数!$J$29,"")</f>
        <v/>
      </c>
      <c r="AE374" s="97" t="str">
        <f ca="1">IF($N374,$AC374*W374/项目参数!$J$29,"")</f>
        <v/>
      </c>
      <c r="AF374" s="99" t="str">
        <f ca="1">IF(OR('临-间接'!S374=0,'临-间接'!S374="(空白)"),"",'临-间接'!S374)</f>
        <v/>
      </c>
      <c r="AG374" s="34" t="str">
        <f ca="1">IF(P374,IF(L374&lt;&gt;"", L374, IF(OR(I374="暂停",I374="取消"), IFERROR(WORKDAY.INTL($K374,$M374*$H374,1,项目参数!$B$2:$B$200),WORKDAY($K374,$M374*$H374,1)),TODAY())),"")</f>
        <v/>
      </c>
      <c r="AH374">
        <f ca="1">IF(AND(N374,P374),IF('临-间接'!T374="(空白)",0,'临-间接'!T374),0)</f>
        <v>0</v>
      </c>
      <c r="AI374" s="34" t="str">
        <f ca="1">IF($N374,VLOOKUP($B374,项目阶段与里程碑!$B:$E,3,FALSE),"")</f>
        <v/>
      </c>
      <c r="AJ374" s="34" t="str">
        <f ca="1">IF($N374,VLOOKUP($B374,项目阶段与里程碑!$B:$E,4,FALSE),"")</f>
        <v/>
      </c>
      <c r="AK374" s="34" t="str">
        <f t="shared" ca="1" si="79"/>
        <v/>
      </c>
      <c r="AL374" s="92" t="str">
        <f ca="1">IF($AK374&lt;&gt;"",IFERROR(NETWORKDAYS.INTL($AI374,$AK374,1,项目参数!$B$2:$B$200),NETWORKDAYS($AI374,$AK374,1)),"")</f>
        <v/>
      </c>
      <c r="AM374" s="92" t="str">
        <f ca="1">IF(K374&lt;&gt;"",IFERROR(NETWORKDAYS.INTL($AI374,$K374,1,项目参数!$B$2:$B$200),NETWORKDAYS($AI374,$K374,1)),"")</f>
        <v/>
      </c>
      <c r="AN374" s="92" t="str">
        <f ca="1">IF(L374&lt;&gt;"",IFERROR(NETWORKDAYS.INTL($AI374,$L374,1,项目参数!$B$2:$B$200),NETWORKDAYS($AI374,$L374,1)),"")</f>
        <v/>
      </c>
    </row>
    <row r="375" spans="1:40">
      <c r="A375">
        <f ca="1">IF('临-间接'!F375="(空白)","",'临-间接'!F375)</f>
        <v>0</v>
      </c>
      <c r="B375">
        <f ca="1">IF('临-间接'!G375="(空白)","",'临-间接'!G375)</f>
        <v>0</v>
      </c>
      <c r="C375">
        <f ca="1">IF('临-间接'!I375="(空白)","",'临-间接'!I375)</f>
        <v>0</v>
      </c>
      <c r="D375">
        <f ca="1">IF('临-间接'!J375="(空白)","",'临-间接'!J375)</f>
        <v>0</v>
      </c>
      <c r="E375">
        <f ca="1">IF('临-间接'!K375="(空白)","",'临-间接'!K375)</f>
        <v>0</v>
      </c>
      <c r="F375">
        <f ca="1">IF('临-间接'!H375="(空白)","",'临-间接'!H375)</f>
        <v>0</v>
      </c>
      <c r="G375">
        <f ca="1">IF('临-间接'!L375="(空白)","",'临-间接'!L375)</f>
        <v>0</v>
      </c>
      <c r="H375">
        <f ca="1">IF('临-间接'!M375="(空白)",0,'临-间接'!M375)</f>
        <v>0</v>
      </c>
      <c r="I375" t="str">
        <f ca="1">IF(OR('临-间接'!R375=0,'临-间接'!R375="(空白)"),"",'临-间接'!R375)</f>
        <v/>
      </c>
      <c r="J375" s="34" t="str">
        <f ca="1">IF(OR('临-间接'!N375=0,'临-间接'!N375="(空白)"),"",'临-间接'!N375)</f>
        <v/>
      </c>
      <c r="K375" s="34" t="str">
        <f ca="1">IF(OR('临-间接'!O375=0,'临-间接'!O375="(空白)"),"",'临-间接'!O375)</f>
        <v/>
      </c>
      <c r="L375" s="34" t="str">
        <f ca="1">IF(OR('临-间接'!P375=0,'临-间接'!P375="(空白)"),"",'临-间接'!P375)</f>
        <v/>
      </c>
      <c r="M375">
        <f ca="1">IF('临-间接'!Q375="(空白)",0,'临-间接'!Q375)</f>
        <v>0</v>
      </c>
      <c r="N375" s="97" t="b">
        <f t="shared" ca="1" si="67"/>
        <v>0</v>
      </c>
      <c r="O375" s="97" t="b">
        <f t="shared" ca="1" si="68"/>
        <v>0</v>
      </c>
      <c r="P375" s="97" t="b">
        <f t="shared" ca="1" si="69"/>
        <v>0</v>
      </c>
      <c r="Q375" s="97" t="b">
        <f t="shared" ca="1" si="70"/>
        <v>0</v>
      </c>
      <c r="R375" s="97" t="b">
        <f t="shared" ca="1" si="71"/>
        <v>0</v>
      </c>
      <c r="S375" s="97" t="str">
        <f t="shared" ca="1" si="72"/>
        <v>未开始</v>
      </c>
      <c r="T375" s="97">
        <f ca="1">IF(AND(N375,P375,NOT(Q375)),NETWORKDAYS(K375,AG375,项目参数!$B$2:$B$200),0)</f>
        <v>0</v>
      </c>
      <c r="U375" s="98">
        <f t="shared" ca="1" si="73"/>
        <v>0</v>
      </c>
      <c r="V375" s="117">
        <f t="shared" ca="1" si="74"/>
        <v>0</v>
      </c>
      <c r="W375" s="117">
        <f t="shared" ca="1" si="75"/>
        <v>0</v>
      </c>
      <c r="X375" s="117" t="str">
        <f t="shared" ca="1" si="76"/>
        <v/>
      </c>
      <c r="Y375" s="97">
        <f t="shared" ca="1" si="77"/>
        <v>0</v>
      </c>
      <c r="Z375" s="97">
        <f t="shared" ca="1" si="78"/>
        <v>0</v>
      </c>
      <c r="AA375" s="97">
        <f ca="1">IF(AND(N375,P375,K375&gt;项目信息!$C$18),INT((IF(Q375,L375,K375)-项目信息!$C$18)/30)+1,0)</f>
        <v>0</v>
      </c>
      <c r="AB375" s="97" t="str">
        <f ca="1">IF(N375,WEEKNUM(IF(L375&lt;&gt;"",L375,IF(K375&lt;&gt;"",K375,J375)-项目信息!$C$18)+1),"")</f>
        <v/>
      </c>
      <c r="AC375" s="97" t="str">
        <f ca="1">IFERROR(VLOOKUP(VLOOKUP(G375,内部通讯录!$B:$F,5,FALSE),项目参数!$I$14:$J$21,2,FALSE),"")</f>
        <v/>
      </c>
      <c r="AD375" s="97" t="str">
        <f ca="1">IF($N375,$AC375*V375/项目参数!$J$29,"")</f>
        <v/>
      </c>
      <c r="AE375" s="97" t="str">
        <f ca="1">IF($N375,$AC375*W375/项目参数!$J$29,"")</f>
        <v/>
      </c>
      <c r="AF375" s="99" t="str">
        <f ca="1">IF(OR('临-间接'!S375=0,'临-间接'!S375="(空白)"),"",'临-间接'!S375)</f>
        <v/>
      </c>
      <c r="AG375" s="34" t="str">
        <f ca="1">IF(P375,IF(L375&lt;&gt;"", L375, IF(OR(I375="暂停",I375="取消"), IFERROR(WORKDAY.INTL($K375,$M375*$H375,1,项目参数!$B$2:$B$200),WORKDAY($K375,$M375*$H375,1)),TODAY())),"")</f>
        <v/>
      </c>
      <c r="AH375">
        <f ca="1">IF(AND(N375,P375),IF('临-间接'!T375="(空白)",0,'临-间接'!T375),0)</f>
        <v>0</v>
      </c>
      <c r="AI375" s="34" t="str">
        <f ca="1">IF($N375,VLOOKUP($B375,项目阶段与里程碑!$B:$E,3,FALSE),"")</f>
        <v/>
      </c>
      <c r="AJ375" s="34" t="str">
        <f ca="1">IF($N375,VLOOKUP($B375,项目阶段与里程碑!$B:$E,4,FALSE),"")</f>
        <v/>
      </c>
      <c r="AK375" s="34" t="str">
        <f t="shared" ca="1" si="79"/>
        <v/>
      </c>
      <c r="AL375" s="92" t="str">
        <f ca="1">IF($AK375&lt;&gt;"",IFERROR(NETWORKDAYS.INTL($AI375,$AK375,1,项目参数!$B$2:$B$200),NETWORKDAYS($AI375,$AK375,1)),"")</f>
        <v/>
      </c>
      <c r="AM375" s="92" t="str">
        <f ca="1">IF(K375&lt;&gt;"",IFERROR(NETWORKDAYS.INTL($AI375,$K375,1,项目参数!$B$2:$B$200),NETWORKDAYS($AI375,$K375,1)),"")</f>
        <v/>
      </c>
      <c r="AN375" s="92" t="str">
        <f ca="1">IF(L375&lt;&gt;"",IFERROR(NETWORKDAYS.INTL($AI375,$L375,1,项目参数!$B$2:$B$200),NETWORKDAYS($AI375,$L375,1)),"")</f>
        <v/>
      </c>
    </row>
    <row r="376" spans="1:40">
      <c r="A376">
        <f ca="1">IF('临-间接'!F376="(空白)","",'临-间接'!F376)</f>
        <v>0</v>
      </c>
      <c r="B376">
        <f ca="1">IF('临-间接'!G376="(空白)","",'临-间接'!G376)</f>
        <v>0</v>
      </c>
      <c r="C376">
        <f ca="1">IF('临-间接'!I376="(空白)","",'临-间接'!I376)</f>
        <v>0</v>
      </c>
      <c r="D376">
        <f ca="1">IF('临-间接'!J376="(空白)","",'临-间接'!J376)</f>
        <v>0</v>
      </c>
      <c r="E376">
        <f ca="1">IF('临-间接'!K376="(空白)","",'临-间接'!K376)</f>
        <v>0</v>
      </c>
      <c r="F376">
        <f ca="1">IF('临-间接'!H376="(空白)","",'临-间接'!H376)</f>
        <v>0</v>
      </c>
      <c r="G376">
        <f ca="1">IF('临-间接'!L376="(空白)","",'临-间接'!L376)</f>
        <v>0</v>
      </c>
      <c r="H376">
        <f ca="1">IF('临-间接'!M376="(空白)",0,'临-间接'!M376)</f>
        <v>0</v>
      </c>
      <c r="I376" t="str">
        <f ca="1">IF(OR('临-间接'!R376=0,'临-间接'!R376="(空白)"),"",'临-间接'!R376)</f>
        <v/>
      </c>
      <c r="J376" s="34" t="str">
        <f ca="1">IF(OR('临-间接'!N376=0,'临-间接'!N376="(空白)"),"",'临-间接'!N376)</f>
        <v/>
      </c>
      <c r="K376" s="34" t="str">
        <f ca="1">IF(OR('临-间接'!O376=0,'临-间接'!O376="(空白)"),"",'临-间接'!O376)</f>
        <v/>
      </c>
      <c r="L376" s="34" t="str">
        <f ca="1">IF(OR('临-间接'!P376=0,'临-间接'!P376="(空白)"),"",'临-间接'!P376)</f>
        <v/>
      </c>
      <c r="M376">
        <f ca="1">IF('临-间接'!Q376="(空白)",0,'临-间接'!Q376)</f>
        <v>0</v>
      </c>
      <c r="N376" s="97" t="b">
        <f t="shared" ca="1" si="67"/>
        <v>0</v>
      </c>
      <c r="O376" s="97" t="b">
        <f t="shared" ca="1" si="68"/>
        <v>0</v>
      </c>
      <c r="P376" s="97" t="b">
        <f t="shared" ca="1" si="69"/>
        <v>0</v>
      </c>
      <c r="Q376" s="97" t="b">
        <f t="shared" ca="1" si="70"/>
        <v>0</v>
      </c>
      <c r="R376" s="97" t="b">
        <f t="shared" ca="1" si="71"/>
        <v>0</v>
      </c>
      <c r="S376" s="97" t="str">
        <f t="shared" ca="1" si="72"/>
        <v>未开始</v>
      </c>
      <c r="T376" s="97">
        <f ca="1">IF(AND(N376,P376,NOT(Q376)),NETWORKDAYS(K376,AG376,项目参数!$B$2:$B$200),0)</f>
        <v>0</v>
      </c>
      <c r="U376" s="98">
        <f t="shared" ca="1" si="73"/>
        <v>0</v>
      </c>
      <c r="V376" s="117">
        <f t="shared" ca="1" si="74"/>
        <v>0</v>
      </c>
      <c r="W376" s="117">
        <f t="shared" ca="1" si="75"/>
        <v>0</v>
      </c>
      <c r="X376" s="117" t="str">
        <f t="shared" ca="1" si="76"/>
        <v/>
      </c>
      <c r="Y376" s="97">
        <f t="shared" ca="1" si="77"/>
        <v>0</v>
      </c>
      <c r="Z376" s="97">
        <f t="shared" ca="1" si="78"/>
        <v>0</v>
      </c>
      <c r="AA376" s="97">
        <f ca="1">IF(AND(N376,P376,K376&gt;项目信息!$C$18),INT((IF(Q376,L376,K376)-项目信息!$C$18)/30)+1,0)</f>
        <v>0</v>
      </c>
      <c r="AB376" s="97" t="str">
        <f ca="1">IF(N376,WEEKNUM(IF(L376&lt;&gt;"",L376,IF(K376&lt;&gt;"",K376,J376)-项目信息!$C$18)+1),"")</f>
        <v/>
      </c>
      <c r="AC376" s="97" t="str">
        <f ca="1">IFERROR(VLOOKUP(VLOOKUP(G376,内部通讯录!$B:$F,5,FALSE),项目参数!$I$14:$J$21,2,FALSE),"")</f>
        <v/>
      </c>
      <c r="AD376" s="97" t="str">
        <f ca="1">IF($N376,$AC376*V376/项目参数!$J$29,"")</f>
        <v/>
      </c>
      <c r="AE376" s="97" t="str">
        <f ca="1">IF($N376,$AC376*W376/项目参数!$J$29,"")</f>
        <v/>
      </c>
      <c r="AF376" s="99" t="str">
        <f ca="1">IF(OR('临-间接'!S376=0,'临-间接'!S376="(空白)"),"",'临-间接'!S376)</f>
        <v/>
      </c>
      <c r="AG376" s="34" t="str">
        <f ca="1">IF(P376,IF(L376&lt;&gt;"", L376, IF(OR(I376="暂停",I376="取消"), IFERROR(WORKDAY.INTL($K376,$M376*$H376,1,项目参数!$B$2:$B$200),WORKDAY($K376,$M376*$H376,1)),TODAY())),"")</f>
        <v/>
      </c>
      <c r="AH376">
        <f ca="1">IF(AND(N376,P376),IF('临-间接'!T376="(空白)",0,'临-间接'!T376),0)</f>
        <v>0</v>
      </c>
      <c r="AI376" s="34" t="str">
        <f ca="1">IF($N376,VLOOKUP($B376,项目阶段与里程碑!$B:$E,3,FALSE),"")</f>
        <v/>
      </c>
      <c r="AJ376" s="34" t="str">
        <f ca="1">IF($N376,VLOOKUP($B376,项目阶段与里程碑!$B:$E,4,FALSE),"")</f>
        <v/>
      </c>
      <c r="AK376" s="34" t="str">
        <f t="shared" ca="1" si="79"/>
        <v/>
      </c>
      <c r="AL376" s="92" t="str">
        <f ca="1">IF($AK376&lt;&gt;"",IFERROR(NETWORKDAYS.INTL($AI376,$AK376,1,项目参数!$B$2:$B$200),NETWORKDAYS($AI376,$AK376,1)),"")</f>
        <v/>
      </c>
      <c r="AM376" s="92" t="str">
        <f ca="1">IF(K376&lt;&gt;"",IFERROR(NETWORKDAYS.INTL($AI376,$K376,1,项目参数!$B$2:$B$200),NETWORKDAYS($AI376,$K376,1)),"")</f>
        <v/>
      </c>
      <c r="AN376" s="92" t="str">
        <f ca="1">IF(L376&lt;&gt;"",IFERROR(NETWORKDAYS.INTL($AI376,$L376,1,项目参数!$B$2:$B$200),NETWORKDAYS($AI376,$L376,1)),"")</f>
        <v/>
      </c>
    </row>
    <row r="377" spans="1:40">
      <c r="A377">
        <f ca="1">IF('临-间接'!F377="(空白)","",'临-间接'!F377)</f>
        <v>0</v>
      </c>
      <c r="B377">
        <f ca="1">IF('临-间接'!G377="(空白)","",'临-间接'!G377)</f>
        <v>0</v>
      </c>
      <c r="C377">
        <f ca="1">IF('临-间接'!I377="(空白)","",'临-间接'!I377)</f>
        <v>0</v>
      </c>
      <c r="D377">
        <f ca="1">IF('临-间接'!J377="(空白)","",'临-间接'!J377)</f>
        <v>0</v>
      </c>
      <c r="E377">
        <f ca="1">IF('临-间接'!K377="(空白)","",'临-间接'!K377)</f>
        <v>0</v>
      </c>
      <c r="F377">
        <f ca="1">IF('临-间接'!H377="(空白)","",'临-间接'!H377)</f>
        <v>0</v>
      </c>
      <c r="G377">
        <f ca="1">IF('临-间接'!L377="(空白)","",'临-间接'!L377)</f>
        <v>0</v>
      </c>
      <c r="H377">
        <f ca="1">IF('临-间接'!M377="(空白)",0,'临-间接'!M377)</f>
        <v>0</v>
      </c>
      <c r="I377" t="str">
        <f ca="1">IF(OR('临-间接'!R377=0,'临-间接'!R377="(空白)"),"",'临-间接'!R377)</f>
        <v/>
      </c>
      <c r="J377" s="34" t="str">
        <f ca="1">IF(OR('临-间接'!N377=0,'临-间接'!N377="(空白)"),"",'临-间接'!N377)</f>
        <v/>
      </c>
      <c r="K377" s="34" t="str">
        <f ca="1">IF(OR('临-间接'!O377=0,'临-间接'!O377="(空白)"),"",'临-间接'!O377)</f>
        <v/>
      </c>
      <c r="L377" s="34" t="str">
        <f ca="1">IF(OR('临-间接'!P377=0,'临-间接'!P377="(空白)"),"",'临-间接'!P377)</f>
        <v/>
      </c>
      <c r="M377">
        <f ca="1">IF('临-间接'!Q377="(空白)",0,'临-间接'!Q377)</f>
        <v>0</v>
      </c>
      <c r="N377" s="97" t="b">
        <f t="shared" ca="1" si="67"/>
        <v>0</v>
      </c>
      <c r="O377" s="97" t="b">
        <f t="shared" ca="1" si="68"/>
        <v>0</v>
      </c>
      <c r="P377" s="97" t="b">
        <f t="shared" ca="1" si="69"/>
        <v>0</v>
      </c>
      <c r="Q377" s="97" t="b">
        <f t="shared" ca="1" si="70"/>
        <v>0</v>
      </c>
      <c r="R377" s="97" t="b">
        <f t="shared" ca="1" si="71"/>
        <v>0</v>
      </c>
      <c r="S377" s="97" t="str">
        <f t="shared" ca="1" si="72"/>
        <v>未开始</v>
      </c>
      <c r="T377" s="97">
        <f ca="1">IF(AND(N377,P377,NOT(Q377)),NETWORKDAYS(K377,AG377,项目参数!$B$2:$B$200),0)</f>
        <v>0</v>
      </c>
      <c r="U377" s="98">
        <f t="shared" ca="1" si="73"/>
        <v>0</v>
      </c>
      <c r="V377" s="117">
        <f t="shared" ca="1" si="74"/>
        <v>0</v>
      </c>
      <c r="W377" s="117">
        <f t="shared" ca="1" si="75"/>
        <v>0</v>
      </c>
      <c r="X377" s="117" t="str">
        <f t="shared" ca="1" si="76"/>
        <v/>
      </c>
      <c r="Y377" s="97">
        <f t="shared" ca="1" si="77"/>
        <v>0</v>
      </c>
      <c r="Z377" s="97">
        <f t="shared" ca="1" si="78"/>
        <v>0</v>
      </c>
      <c r="AA377" s="97">
        <f ca="1">IF(AND(N377,P377,K377&gt;项目信息!$C$18),INT((IF(Q377,L377,K377)-项目信息!$C$18)/30)+1,0)</f>
        <v>0</v>
      </c>
      <c r="AB377" s="97" t="str">
        <f ca="1">IF(N377,WEEKNUM(IF(L377&lt;&gt;"",L377,IF(K377&lt;&gt;"",K377,J377)-项目信息!$C$18)+1),"")</f>
        <v/>
      </c>
      <c r="AC377" s="97" t="str">
        <f ca="1">IFERROR(VLOOKUP(VLOOKUP(G377,内部通讯录!$B:$F,5,FALSE),项目参数!$I$14:$J$21,2,FALSE),"")</f>
        <v/>
      </c>
      <c r="AD377" s="97" t="str">
        <f ca="1">IF($N377,$AC377*V377/项目参数!$J$29,"")</f>
        <v/>
      </c>
      <c r="AE377" s="97" t="str">
        <f ca="1">IF($N377,$AC377*W377/项目参数!$J$29,"")</f>
        <v/>
      </c>
      <c r="AF377" s="99" t="str">
        <f ca="1">IF(OR('临-间接'!S377=0,'临-间接'!S377="(空白)"),"",'临-间接'!S377)</f>
        <v/>
      </c>
      <c r="AG377" s="34" t="str">
        <f ca="1">IF(P377,IF(L377&lt;&gt;"", L377, IF(OR(I377="暂停",I377="取消"), IFERROR(WORKDAY.INTL($K377,$M377*$H377,1,项目参数!$B$2:$B$200),WORKDAY($K377,$M377*$H377,1)),TODAY())),"")</f>
        <v/>
      </c>
      <c r="AH377">
        <f ca="1">IF(AND(N377,P377),IF('临-间接'!T377="(空白)",0,'临-间接'!T377),0)</f>
        <v>0</v>
      </c>
      <c r="AI377" s="34" t="str">
        <f ca="1">IF($N377,VLOOKUP($B377,项目阶段与里程碑!$B:$E,3,FALSE),"")</f>
        <v/>
      </c>
      <c r="AJ377" s="34" t="str">
        <f ca="1">IF($N377,VLOOKUP($B377,项目阶段与里程碑!$B:$E,4,FALSE),"")</f>
        <v/>
      </c>
      <c r="AK377" s="34" t="str">
        <f t="shared" ca="1" si="79"/>
        <v/>
      </c>
      <c r="AL377" s="92" t="str">
        <f ca="1">IF($AK377&lt;&gt;"",IFERROR(NETWORKDAYS.INTL($AI377,$AK377,1,项目参数!$B$2:$B$200),NETWORKDAYS($AI377,$AK377,1)),"")</f>
        <v/>
      </c>
      <c r="AM377" s="92" t="str">
        <f ca="1">IF(K377&lt;&gt;"",IFERROR(NETWORKDAYS.INTL($AI377,$K377,1,项目参数!$B$2:$B$200),NETWORKDAYS($AI377,$K377,1)),"")</f>
        <v/>
      </c>
      <c r="AN377" s="92" t="str">
        <f ca="1">IF(L377&lt;&gt;"",IFERROR(NETWORKDAYS.INTL($AI377,$L377,1,项目参数!$B$2:$B$200),NETWORKDAYS($AI377,$L377,1)),"")</f>
        <v/>
      </c>
    </row>
    <row r="378" spans="1:40">
      <c r="A378">
        <f ca="1">IF('临-间接'!F378="(空白)","",'临-间接'!F378)</f>
        <v>0</v>
      </c>
      <c r="B378">
        <f ca="1">IF('临-间接'!G378="(空白)","",'临-间接'!G378)</f>
        <v>0</v>
      </c>
      <c r="C378">
        <f ca="1">IF('临-间接'!I378="(空白)","",'临-间接'!I378)</f>
        <v>0</v>
      </c>
      <c r="D378">
        <f ca="1">IF('临-间接'!J378="(空白)","",'临-间接'!J378)</f>
        <v>0</v>
      </c>
      <c r="E378">
        <f ca="1">IF('临-间接'!K378="(空白)","",'临-间接'!K378)</f>
        <v>0</v>
      </c>
      <c r="F378">
        <f ca="1">IF('临-间接'!H378="(空白)","",'临-间接'!H378)</f>
        <v>0</v>
      </c>
      <c r="G378">
        <f ca="1">IF('临-间接'!L378="(空白)","",'临-间接'!L378)</f>
        <v>0</v>
      </c>
      <c r="H378">
        <f ca="1">IF('临-间接'!M378="(空白)",0,'临-间接'!M378)</f>
        <v>0</v>
      </c>
      <c r="I378" t="str">
        <f ca="1">IF(OR('临-间接'!R378=0,'临-间接'!R378="(空白)"),"",'临-间接'!R378)</f>
        <v/>
      </c>
      <c r="J378" s="34" t="str">
        <f ca="1">IF(OR('临-间接'!N378=0,'临-间接'!N378="(空白)"),"",'临-间接'!N378)</f>
        <v/>
      </c>
      <c r="K378" s="34" t="str">
        <f ca="1">IF(OR('临-间接'!O378=0,'临-间接'!O378="(空白)"),"",'临-间接'!O378)</f>
        <v/>
      </c>
      <c r="L378" s="34" t="str">
        <f ca="1">IF(OR('临-间接'!P378=0,'临-间接'!P378="(空白)"),"",'临-间接'!P378)</f>
        <v/>
      </c>
      <c r="M378">
        <f ca="1">IF('临-间接'!Q378="(空白)",0,'临-间接'!Q378)</f>
        <v>0</v>
      </c>
      <c r="N378" s="97" t="b">
        <f t="shared" ca="1" si="67"/>
        <v>0</v>
      </c>
      <c r="O378" s="97" t="b">
        <f t="shared" ca="1" si="68"/>
        <v>0</v>
      </c>
      <c r="P378" s="97" t="b">
        <f t="shared" ca="1" si="69"/>
        <v>0</v>
      </c>
      <c r="Q378" s="97" t="b">
        <f t="shared" ca="1" si="70"/>
        <v>0</v>
      </c>
      <c r="R378" s="97" t="b">
        <f t="shared" ca="1" si="71"/>
        <v>0</v>
      </c>
      <c r="S378" s="97" t="str">
        <f t="shared" ca="1" si="72"/>
        <v>未开始</v>
      </c>
      <c r="T378" s="97">
        <f ca="1">IF(AND(N378,P378,NOT(Q378)),NETWORKDAYS(K378,AG378,项目参数!$B$2:$B$200),0)</f>
        <v>0</v>
      </c>
      <c r="U378" s="98">
        <f t="shared" ca="1" si="73"/>
        <v>0</v>
      </c>
      <c r="V378" s="117">
        <f t="shared" ca="1" si="74"/>
        <v>0</v>
      </c>
      <c r="W378" s="117">
        <f t="shared" ca="1" si="75"/>
        <v>0</v>
      </c>
      <c r="X378" s="117" t="str">
        <f t="shared" ca="1" si="76"/>
        <v/>
      </c>
      <c r="Y378" s="97">
        <f t="shared" ca="1" si="77"/>
        <v>0</v>
      </c>
      <c r="Z378" s="97">
        <f t="shared" ca="1" si="78"/>
        <v>0</v>
      </c>
      <c r="AA378" s="97">
        <f ca="1">IF(AND(N378,P378,K378&gt;项目信息!$C$18),INT((IF(Q378,L378,K378)-项目信息!$C$18)/30)+1,0)</f>
        <v>0</v>
      </c>
      <c r="AB378" s="97" t="str">
        <f ca="1">IF(N378,WEEKNUM(IF(L378&lt;&gt;"",L378,IF(K378&lt;&gt;"",K378,J378)-项目信息!$C$18)+1),"")</f>
        <v/>
      </c>
      <c r="AC378" s="97" t="str">
        <f ca="1">IFERROR(VLOOKUP(VLOOKUP(G378,内部通讯录!$B:$F,5,FALSE),项目参数!$I$14:$J$21,2,FALSE),"")</f>
        <v/>
      </c>
      <c r="AD378" s="97" t="str">
        <f ca="1">IF($N378,$AC378*V378/项目参数!$J$29,"")</f>
        <v/>
      </c>
      <c r="AE378" s="97" t="str">
        <f ca="1">IF($N378,$AC378*W378/项目参数!$J$29,"")</f>
        <v/>
      </c>
      <c r="AF378" s="99" t="str">
        <f ca="1">IF(OR('临-间接'!S378=0,'临-间接'!S378="(空白)"),"",'临-间接'!S378)</f>
        <v/>
      </c>
      <c r="AG378" s="34" t="str">
        <f ca="1">IF(P378,IF(L378&lt;&gt;"", L378, IF(OR(I378="暂停",I378="取消"), IFERROR(WORKDAY.INTL($K378,$M378*$H378,1,项目参数!$B$2:$B$200),WORKDAY($K378,$M378*$H378,1)),TODAY())),"")</f>
        <v/>
      </c>
      <c r="AH378">
        <f ca="1">IF(AND(N378,P378),IF('临-间接'!T378="(空白)",0,'临-间接'!T378),0)</f>
        <v>0</v>
      </c>
      <c r="AI378" s="34" t="str">
        <f ca="1">IF($N378,VLOOKUP($B378,项目阶段与里程碑!$B:$E,3,FALSE),"")</f>
        <v/>
      </c>
      <c r="AJ378" s="34" t="str">
        <f ca="1">IF($N378,VLOOKUP($B378,项目阶段与里程碑!$B:$E,4,FALSE),"")</f>
        <v/>
      </c>
      <c r="AK378" s="34" t="str">
        <f t="shared" ca="1" si="79"/>
        <v/>
      </c>
      <c r="AL378" s="92" t="str">
        <f ca="1">IF($AK378&lt;&gt;"",IFERROR(NETWORKDAYS.INTL($AI378,$AK378,1,项目参数!$B$2:$B$200),NETWORKDAYS($AI378,$AK378,1)),"")</f>
        <v/>
      </c>
      <c r="AM378" s="92" t="str">
        <f ca="1">IF(K378&lt;&gt;"",IFERROR(NETWORKDAYS.INTL($AI378,$K378,1,项目参数!$B$2:$B$200),NETWORKDAYS($AI378,$K378,1)),"")</f>
        <v/>
      </c>
      <c r="AN378" s="92" t="str">
        <f ca="1">IF(L378&lt;&gt;"",IFERROR(NETWORKDAYS.INTL($AI378,$L378,1,项目参数!$B$2:$B$200),NETWORKDAYS($AI378,$L378,1)),"")</f>
        <v/>
      </c>
    </row>
    <row r="379" spans="1:40">
      <c r="A379">
        <f ca="1">IF('临-间接'!F379="(空白)","",'临-间接'!F379)</f>
        <v>0</v>
      </c>
      <c r="B379">
        <f ca="1">IF('临-间接'!G379="(空白)","",'临-间接'!G379)</f>
        <v>0</v>
      </c>
      <c r="C379">
        <f ca="1">IF('临-间接'!I379="(空白)","",'临-间接'!I379)</f>
        <v>0</v>
      </c>
      <c r="D379">
        <f ca="1">IF('临-间接'!J379="(空白)","",'临-间接'!J379)</f>
        <v>0</v>
      </c>
      <c r="E379">
        <f ca="1">IF('临-间接'!K379="(空白)","",'临-间接'!K379)</f>
        <v>0</v>
      </c>
      <c r="F379">
        <f ca="1">IF('临-间接'!H379="(空白)","",'临-间接'!H379)</f>
        <v>0</v>
      </c>
      <c r="G379">
        <f ca="1">IF('临-间接'!L379="(空白)","",'临-间接'!L379)</f>
        <v>0</v>
      </c>
      <c r="H379">
        <f ca="1">IF('临-间接'!M379="(空白)",0,'临-间接'!M379)</f>
        <v>0</v>
      </c>
      <c r="I379" t="str">
        <f ca="1">IF(OR('临-间接'!R379=0,'临-间接'!R379="(空白)"),"",'临-间接'!R379)</f>
        <v/>
      </c>
      <c r="J379" s="34" t="str">
        <f ca="1">IF(OR('临-间接'!N379=0,'临-间接'!N379="(空白)"),"",'临-间接'!N379)</f>
        <v/>
      </c>
      <c r="K379" s="34" t="str">
        <f ca="1">IF(OR('临-间接'!O379=0,'临-间接'!O379="(空白)"),"",'临-间接'!O379)</f>
        <v/>
      </c>
      <c r="L379" s="34" t="str">
        <f ca="1">IF(OR('临-间接'!P379=0,'临-间接'!P379="(空白)"),"",'临-间接'!P379)</f>
        <v/>
      </c>
      <c r="M379">
        <f ca="1">IF('临-间接'!Q379="(空白)",0,'临-间接'!Q379)</f>
        <v>0</v>
      </c>
      <c r="N379" s="97" t="b">
        <f t="shared" ca="1" si="67"/>
        <v>0</v>
      </c>
      <c r="O379" s="97" t="b">
        <f t="shared" ca="1" si="68"/>
        <v>0</v>
      </c>
      <c r="P379" s="97" t="b">
        <f t="shared" ca="1" si="69"/>
        <v>0</v>
      </c>
      <c r="Q379" s="97" t="b">
        <f t="shared" ca="1" si="70"/>
        <v>0</v>
      </c>
      <c r="R379" s="97" t="b">
        <f t="shared" ca="1" si="71"/>
        <v>0</v>
      </c>
      <c r="S379" s="97" t="str">
        <f t="shared" ca="1" si="72"/>
        <v>未开始</v>
      </c>
      <c r="T379" s="97">
        <f ca="1">IF(AND(N379,P379,NOT(Q379)),NETWORKDAYS(K379,AG379,项目参数!$B$2:$B$200),0)</f>
        <v>0</v>
      </c>
      <c r="U379" s="98">
        <f t="shared" ca="1" si="73"/>
        <v>0</v>
      </c>
      <c r="V379" s="117">
        <f t="shared" ca="1" si="74"/>
        <v>0</v>
      </c>
      <c r="W379" s="117">
        <f t="shared" ca="1" si="75"/>
        <v>0</v>
      </c>
      <c r="X379" s="117" t="str">
        <f t="shared" ca="1" si="76"/>
        <v/>
      </c>
      <c r="Y379" s="97">
        <f t="shared" ca="1" si="77"/>
        <v>0</v>
      </c>
      <c r="Z379" s="97">
        <f t="shared" ca="1" si="78"/>
        <v>0</v>
      </c>
      <c r="AA379" s="97">
        <f ca="1">IF(AND(N379,P379,K379&gt;项目信息!$C$18),INT((IF(Q379,L379,K379)-项目信息!$C$18)/30)+1,0)</f>
        <v>0</v>
      </c>
      <c r="AB379" s="97" t="str">
        <f ca="1">IF(N379,WEEKNUM(IF(L379&lt;&gt;"",L379,IF(K379&lt;&gt;"",K379,J379)-项目信息!$C$18)+1),"")</f>
        <v/>
      </c>
      <c r="AC379" s="97" t="str">
        <f ca="1">IFERROR(VLOOKUP(VLOOKUP(G379,内部通讯录!$B:$F,5,FALSE),项目参数!$I$14:$J$21,2,FALSE),"")</f>
        <v/>
      </c>
      <c r="AD379" s="97" t="str">
        <f ca="1">IF($N379,$AC379*V379/项目参数!$J$29,"")</f>
        <v/>
      </c>
      <c r="AE379" s="97" t="str">
        <f ca="1">IF($N379,$AC379*W379/项目参数!$J$29,"")</f>
        <v/>
      </c>
      <c r="AF379" s="99" t="str">
        <f ca="1">IF(OR('临-间接'!S379=0,'临-间接'!S379="(空白)"),"",'临-间接'!S379)</f>
        <v/>
      </c>
      <c r="AG379" s="34" t="str">
        <f ca="1">IF(P379,IF(L379&lt;&gt;"", L379, IF(OR(I379="暂停",I379="取消"), IFERROR(WORKDAY.INTL($K379,$M379*$H379,1,项目参数!$B$2:$B$200),WORKDAY($K379,$M379*$H379,1)),TODAY())),"")</f>
        <v/>
      </c>
      <c r="AH379">
        <f ca="1">IF(AND(N379,P379),IF('临-间接'!T379="(空白)",0,'临-间接'!T379),0)</f>
        <v>0</v>
      </c>
      <c r="AI379" s="34" t="str">
        <f ca="1">IF($N379,VLOOKUP($B379,项目阶段与里程碑!$B:$E,3,FALSE),"")</f>
        <v/>
      </c>
      <c r="AJ379" s="34" t="str">
        <f ca="1">IF($N379,VLOOKUP($B379,项目阶段与里程碑!$B:$E,4,FALSE),"")</f>
        <v/>
      </c>
      <c r="AK379" s="34" t="str">
        <f t="shared" ca="1" si="79"/>
        <v/>
      </c>
      <c r="AL379" s="92" t="str">
        <f ca="1">IF($AK379&lt;&gt;"",IFERROR(NETWORKDAYS.INTL($AI379,$AK379,1,项目参数!$B$2:$B$200),NETWORKDAYS($AI379,$AK379,1)),"")</f>
        <v/>
      </c>
      <c r="AM379" s="92" t="str">
        <f ca="1">IF(K379&lt;&gt;"",IFERROR(NETWORKDAYS.INTL($AI379,$K379,1,项目参数!$B$2:$B$200),NETWORKDAYS($AI379,$K379,1)),"")</f>
        <v/>
      </c>
      <c r="AN379" s="92" t="str">
        <f ca="1">IF(L379&lt;&gt;"",IFERROR(NETWORKDAYS.INTL($AI379,$L379,1,项目参数!$B$2:$B$200),NETWORKDAYS($AI379,$L379,1)),"")</f>
        <v/>
      </c>
    </row>
    <row r="380" spans="1:40">
      <c r="A380">
        <f ca="1">IF('临-间接'!F380="(空白)","",'临-间接'!F380)</f>
        <v>0</v>
      </c>
      <c r="B380">
        <f ca="1">IF('临-间接'!G380="(空白)","",'临-间接'!G380)</f>
        <v>0</v>
      </c>
      <c r="C380">
        <f ca="1">IF('临-间接'!I380="(空白)","",'临-间接'!I380)</f>
        <v>0</v>
      </c>
      <c r="D380">
        <f ca="1">IF('临-间接'!J380="(空白)","",'临-间接'!J380)</f>
        <v>0</v>
      </c>
      <c r="E380">
        <f ca="1">IF('临-间接'!K380="(空白)","",'临-间接'!K380)</f>
        <v>0</v>
      </c>
      <c r="F380">
        <f ca="1">IF('临-间接'!H380="(空白)","",'临-间接'!H380)</f>
        <v>0</v>
      </c>
      <c r="G380">
        <f ca="1">IF('临-间接'!L380="(空白)","",'临-间接'!L380)</f>
        <v>0</v>
      </c>
      <c r="H380">
        <f ca="1">IF('临-间接'!M380="(空白)",0,'临-间接'!M380)</f>
        <v>0</v>
      </c>
      <c r="I380" t="str">
        <f ca="1">IF(OR('临-间接'!R380=0,'临-间接'!R380="(空白)"),"",'临-间接'!R380)</f>
        <v/>
      </c>
      <c r="J380" s="34" t="str">
        <f ca="1">IF(OR('临-间接'!N380=0,'临-间接'!N380="(空白)"),"",'临-间接'!N380)</f>
        <v/>
      </c>
      <c r="K380" s="34" t="str">
        <f ca="1">IF(OR('临-间接'!O380=0,'临-间接'!O380="(空白)"),"",'临-间接'!O380)</f>
        <v/>
      </c>
      <c r="L380" s="34" t="str">
        <f ca="1">IF(OR('临-间接'!P380=0,'临-间接'!P380="(空白)"),"",'临-间接'!P380)</f>
        <v/>
      </c>
      <c r="M380">
        <f ca="1">IF('临-间接'!Q380="(空白)",0,'临-间接'!Q380)</f>
        <v>0</v>
      </c>
      <c r="N380" s="97" t="b">
        <f t="shared" ca="1" si="67"/>
        <v>0</v>
      </c>
      <c r="O380" s="97" t="b">
        <f t="shared" ca="1" si="68"/>
        <v>0</v>
      </c>
      <c r="P380" s="97" t="b">
        <f t="shared" ca="1" si="69"/>
        <v>0</v>
      </c>
      <c r="Q380" s="97" t="b">
        <f t="shared" ca="1" si="70"/>
        <v>0</v>
      </c>
      <c r="R380" s="97" t="b">
        <f t="shared" ca="1" si="71"/>
        <v>0</v>
      </c>
      <c r="S380" s="97" t="str">
        <f t="shared" ca="1" si="72"/>
        <v>未开始</v>
      </c>
      <c r="T380" s="97">
        <f ca="1">IF(AND(N380,P380,NOT(Q380)),NETWORKDAYS(K380,AG380,项目参数!$B$2:$B$200),0)</f>
        <v>0</v>
      </c>
      <c r="U380" s="98">
        <f t="shared" ca="1" si="73"/>
        <v>0</v>
      </c>
      <c r="V380" s="117">
        <f t="shared" ca="1" si="74"/>
        <v>0</v>
      </c>
      <c r="W380" s="117">
        <f t="shared" ca="1" si="75"/>
        <v>0</v>
      </c>
      <c r="X380" s="117" t="str">
        <f t="shared" ca="1" si="76"/>
        <v/>
      </c>
      <c r="Y380" s="97">
        <f t="shared" ca="1" si="77"/>
        <v>0</v>
      </c>
      <c r="Z380" s="97">
        <f t="shared" ca="1" si="78"/>
        <v>0</v>
      </c>
      <c r="AA380" s="97">
        <f ca="1">IF(AND(N380,P380,K380&gt;项目信息!$C$18),INT((IF(Q380,L380,K380)-项目信息!$C$18)/30)+1,0)</f>
        <v>0</v>
      </c>
      <c r="AB380" s="97" t="str">
        <f ca="1">IF(N380,WEEKNUM(IF(L380&lt;&gt;"",L380,IF(K380&lt;&gt;"",K380,J380)-项目信息!$C$18)+1),"")</f>
        <v/>
      </c>
      <c r="AC380" s="97" t="str">
        <f ca="1">IFERROR(VLOOKUP(VLOOKUP(G380,内部通讯录!$B:$F,5,FALSE),项目参数!$I$14:$J$21,2,FALSE),"")</f>
        <v/>
      </c>
      <c r="AD380" s="97" t="str">
        <f ca="1">IF($N380,$AC380*V380/项目参数!$J$29,"")</f>
        <v/>
      </c>
      <c r="AE380" s="97" t="str">
        <f ca="1">IF($N380,$AC380*W380/项目参数!$J$29,"")</f>
        <v/>
      </c>
      <c r="AF380" s="99" t="str">
        <f ca="1">IF(OR('临-间接'!S380=0,'临-间接'!S380="(空白)"),"",'临-间接'!S380)</f>
        <v/>
      </c>
      <c r="AG380" s="34" t="str">
        <f ca="1">IF(P380,IF(L380&lt;&gt;"", L380, IF(OR(I380="暂停",I380="取消"), IFERROR(WORKDAY.INTL($K380,$M380*$H380,1,项目参数!$B$2:$B$200),WORKDAY($K380,$M380*$H380,1)),TODAY())),"")</f>
        <v/>
      </c>
      <c r="AH380">
        <f ca="1">IF(AND(N380,P380),IF('临-间接'!T380="(空白)",0,'临-间接'!T380),0)</f>
        <v>0</v>
      </c>
      <c r="AI380" s="34" t="str">
        <f ca="1">IF($N380,VLOOKUP($B380,项目阶段与里程碑!$B:$E,3,FALSE),"")</f>
        <v/>
      </c>
      <c r="AJ380" s="34" t="str">
        <f ca="1">IF($N380,VLOOKUP($B380,项目阶段与里程碑!$B:$E,4,FALSE),"")</f>
        <v/>
      </c>
      <c r="AK380" s="34" t="str">
        <f t="shared" ca="1" si="79"/>
        <v/>
      </c>
      <c r="AL380" s="92" t="str">
        <f ca="1">IF($AK380&lt;&gt;"",IFERROR(NETWORKDAYS.INTL($AI380,$AK380,1,项目参数!$B$2:$B$200),NETWORKDAYS($AI380,$AK380,1)),"")</f>
        <v/>
      </c>
      <c r="AM380" s="92" t="str">
        <f ca="1">IF(K380&lt;&gt;"",IFERROR(NETWORKDAYS.INTL($AI380,$K380,1,项目参数!$B$2:$B$200),NETWORKDAYS($AI380,$K380,1)),"")</f>
        <v/>
      </c>
      <c r="AN380" s="92" t="str">
        <f ca="1">IF(L380&lt;&gt;"",IFERROR(NETWORKDAYS.INTL($AI380,$L380,1,项目参数!$B$2:$B$200),NETWORKDAYS($AI380,$L380,1)),"")</f>
        <v/>
      </c>
    </row>
    <row r="381" spans="1:40">
      <c r="A381">
        <f ca="1">IF('临-间接'!F381="(空白)","",'临-间接'!F381)</f>
        <v>0</v>
      </c>
      <c r="B381">
        <f ca="1">IF('临-间接'!G381="(空白)","",'临-间接'!G381)</f>
        <v>0</v>
      </c>
      <c r="C381">
        <f ca="1">IF('临-间接'!I381="(空白)","",'临-间接'!I381)</f>
        <v>0</v>
      </c>
      <c r="D381">
        <f ca="1">IF('临-间接'!J381="(空白)","",'临-间接'!J381)</f>
        <v>0</v>
      </c>
      <c r="E381">
        <f ca="1">IF('临-间接'!K381="(空白)","",'临-间接'!K381)</f>
        <v>0</v>
      </c>
      <c r="F381">
        <f ca="1">IF('临-间接'!H381="(空白)","",'临-间接'!H381)</f>
        <v>0</v>
      </c>
      <c r="G381">
        <f ca="1">IF('临-间接'!L381="(空白)","",'临-间接'!L381)</f>
        <v>0</v>
      </c>
      <c r="H381">
        <f ca="1">IF('临-间接'!M381="(空白)",0,'临-间接'!M381)</f>
        <v>0</v>
      </c>
      <c r="I381" t="str">
        <f ca="1">IF(OR('临-间接'!R381=0,'临-间接'!R381="(空白)"),"",'临-间接'!R381)</f>
        <v/>
      </c>
      <c r="J381" s="34" t="str">
        <f ca="1">IF(OR('临-间接'!N381=0,'临-间接'!N381="(空白)"),"",'临-间接'!N381)</f>
        <v/>
      </c>
      <c r="K381" s="34" t="str">
        <f ca="1">IF(OR('临-间接'!O381=0,'临-间接'!O381="(空白)"),"",'临-间接'!O381)</f>
        <v/>
      </c>
      <c r="L381" s="34" t="str">
        <f ca="1">IF(OR('临-间接'!P381=0,'临-间接'!P381="(空白)"),"",'临-间接'!P381)</f>
        <v/>
      </c>
      <c r="M381">
        <f ca="1">IF('临-间接'!Q381="(空白)",0,'临-间接'!Q381)</f>
        <v>0</v>
      </c>
      <c r="N381" s="97" t="b">
        <f t="shared" ca="1" si="67"/>
        <v>0</v>
      </c>
      <c r="O381" s="97" t="b">
        <f t="shared" ca="1" si="68"/>
        <v>0</v>
      </c>
      <c r="P381" s="97" t="b">
        <f t="shared" ca="1" si="69"/>
        <v>0</v>
      </c>
      <c r="Q381" s="97" t="b">
        <f t="shared" ca="1" si="70"/>
        <v>0</v>
      </c>
      <c r="R381" s="97" t="b">
        <f t="shared" ca="1" si="71"/>
        <v>0</v>
      </c>
      <c r="S381" s="97" t="str">
        <f t="shared" ca="1" si="72"/>
        <v>未开始</v>
      </c>
      <c r="T381" s="97">
        <f ca="1">IF(AND(N381,P381,NOT(Q381)),NETWORKDAYS(K381,AG381,项目参数!$B$2:$B$200),0)</f>
        <v>0</v>
      </c>
      <c r="U381" s="98">
        <f t="shared" ca="1" si="73"/>
        <v>0</v>
      </c>
      <c r="V381" s="117">
        <f t="shared" ca="1" si="74"/>
        <v>0</v>
      </c>
      <c r="W381" s="117">
        <f t="shared" ca="1" si="75"/>
        <v>0</v>
      </c>
      <c r="X381" s="117" t="str">
        <f t="shared" ca="1" si="76"/>
        <v/>
      </c>
      <c r="Y381" s="97">
        <f t="shared" ca="1" si="77"/>
        <v>0</v>
      </c>
      <c r="Z381" s="97">
        <f t="shared" ca="1" si="78"/>
        <v>0</v>
      </c>
      <c r="AA381" s="97">
        <f ca="1">IF(AND(N381,P381,K381&gt;项目信息!$C$18),INT((IF(Q381,L381,K381)-项目信息!$C$18)/30)+1,0)</f>
        <v>0</v>
      </c>
      <c r="AB381" s="97" t="str">
        <f ca="1">IF(N381,WEEKNUM(IF(L381&lt;&gt;"",L381,IF(K381&lt;&gt;"",K381,J381)-项目信息!$C$18)+1),"")</f>
        <v/>
      </c>
      <c r="AC381" s="97" t="str">
        <f ca="1">IFERROR(VLOOKUP(VLOOKUP(G381,内部通讯录!$B:$F,5,FALSE),项目参数!$I$14:$J$21,2,FALSE),"")</f>
        <v/>
      </c>
      <c r="AD381" s="97" t="str">
        <f ca="1">IF($N381,$AC381*V381/项目参数!$J$29,"")</f>
        <v/>
      </c>
      <c r="AE381" s="97" t="str">
        <f ca="1">IF($N381,$AC381*W381/项目参数!$J$29,"")</f>
        <v/>
      </c>
      <c r="AF381" s="99" t="str">
        <f ca="1">IF(OR('临-间接'!S381=0,'临-间接'!S381="(空白)"),"",'临-间接'!S381)</f>
        <v/>
      </c>
      <c r="AG381" s="34" t="str">
        <f ca="1">IF(P381,IF(L381&lt;&gt;"", L381, IF(OR(I381="暂停",I381="取消"), IFERROR(WORKDAY.INTL($K381,$M381*$H381,1,项目参数!$B$2:$B$200),WORKDAY($K381,$M381*$H381,1)),TODAY())),"")</f>
        <v/>
      </c>
      <c r="AH381">
        <f ca="1">IF(AND(N381,P381),IF('临-间接'!T381="(空白)",0,'临-间接'!T381),0)</f>
        <v>0</v>
      </c>
      <c r="AI381" s="34" t="str">
        <f ca="1">IF($N381,VLOOKUP($B381,项目阶段与里程碑!$B:$E,3,FALSE),"")</f>
        <v/>
      </c>
      <c r="AJ381" s="34" t="str">
        <f ca="1">IF($N381,VLOOKUP($B381,项目阶段与里程碑!$B:$E,4,FALSE),"")</f>
        <v/>
      </c>
      <c r="AK381" s="34" t="str">
        <f t="shared" ca="1" si="79"/>
        <v/>
      </c>
      <c r="AL381" s="92" t="str">
        <f ca="1">IF($AK381&lt;&gt;"",IFERROR(NETWORKDAYS.INTL($AI381,$AK381,1,项目参数!$B$2:$B$200),NETWORKDAYS($AI381,$AK381,1)),"")</f>
        <v/>
      </c>
      <c r="AM381" s="92" t="str">
        <f ca="1">IF(K381&lt;&gt;"",IFERROR(NETWORKDAYS.INTL($AI381,$K381,1,项目参数!$B$2:$B$200),NETWORKDAYS($AI381,$K381,1)),"")</f>
        <v/>
      </c>
      <c r="AN381" s="92" t="str">
        <f ca="1">IF(L381&lt;&gt;"",IFERROR(NETWORKDAYS.INTL($AI381,$L381,1,项目参数!$B$2:$B$200),NETWORKDAYS($AI381,$L381,1)),"")</f>
        <v/>
      </c>
    </row>
    <row r="382" spans="1:40">
      <c r="A382">
        <f ca="1">IF('临-间接'!F382="(空白)","",'临-间接'!F382)</f>
        <v>0</v>
      </c>
      <c r="B382">
        <f ca="1">IF('临-间接'!G382="(空白)","",'临-间接'!G382)</f>
        <v>0</v>
      </c>
      <c r="C382">
        <f ca="1">IF('临-间接'!I382="(空白)","",'临-间接'!I382)</f>
        <v>0</v>
      </c>
      <c r="D382">
        <f ca="1">IF('临-间接'!J382="(空白)","",'临-间接'!J382)</f>
        <v>0</v>
      </c>
      <c r="E382">
        <f ca="1">IF('临-间接'!K382="(空白)","",'临-间接'!K382)</f>
        <v>0</v>
      </c>
      <c r="F382">
        <f ca="1">IF('临-间接'!H382="(空白)","",'临-间接'!H382)</f>
        <v>0</v>
      </c>
      <c r="G382">
        <f ca="1">IF('临-间接'!L382="(空白)","",'临-间接'!L382)</f>
        <v>0</v>
      </c>
      <c r="H382">
        <f ca="1">IF('临-间接'!M382="(空白)",0,'临-间接'!M382)</f>
        <v>0</v>
      </c>
      <c r="I382" t="str">
        <f ca="1">IF(OR('临-间接'!R382=0,'临-间接'!R382="(空白)"),"",'临-间接'!R382)</f>
        <v/>
      </c>
      <c r="J382" s="34" t="str">
        <f ca="1">IF(OR('临-间接'!N382=0,'临-间接'!N382="(空白)"),"",'临-间接'!N382)</f>
        <v/>
      </c>
      <c r="K382" s="34" t="str">
        <f ca="1">IF(OR('临-间接'!O382=0,'临-间接'!O382="(空白)"),"",'临-间接'!O382)</f>
        <v/>
      </c>
      <c r="L382" s="34" t="str">
        <f ca="1">IF(OR('临-间接'!P382=0,'临-间接'!P382="(空白)"),"",'临-间接'!P382)</f>
        <v/>
      </c>
      <c r="M382">
        <f ca="1">IF('临-间接'!Q382="(空白)",0,'临-间接'!Q382)</f>
        <v>0</v>
      </c>
      <c r="N382" s="97" t="b">
        <f t="shared" ca="1" si="67"/>
        <v>0</v>
      </c>
      <c r="O382" s="97" t="b">
        <f t="shared" ca="1" si="68"/>
        <v>0</v>
      </c>
      <c r="P382" s="97" t="b">
        <f t="shared" ca="1" si="69"/>
        <v>0</v>
      </c>
      <c r="Q382" s="97" t="b">
        <f t="shared" ca="1" si="70"/>
        <v>0</v>
      </c>
      <c r="R382" s="97" t="b">
        <f t="shared" ca="1" si="71"/>
        <v>0</v>
      </c>
      <c r="S382" s="97" t="str">
        <f t="shared" ca="1" si="72"/>
        <v>未开始</v>
      </c>
      <c r="T382" s="97">
        <f ca="1">IF(AND(N382,P382,NOT(Q382)),NETWORKDAYS(K382,AG382,项目参数!$B$2:$B$200),0)</f>
        <v>0</v>
      </c>
      <c r="U382" s="98">
        <f t="shared" ca="1" si="73"/>
        <v>0</v>
      </c>
      <c r="V382" s="117">
        <f t="shared" ca="1" si="74"/>
        <v>0</v>
      </c>
      <c r="W382" s="117">
        <f t="shared" ca="1" si="75"/>
        <v>0</v>
      </c>
      <c r="X382" s="117" t="str">
        <f t="shared" ca="1" si="76"/>
        <v/>
      </c>
      <c r="Y382" s="97">
        <f t="shared" ca="1" si="77"/>
        <v>0</v>
      </c>
      <c r="Z382" s="97">
        <f t="shared" ca="1" si="78"/>
        <v>0</v>
      </c>
      <c r="AA382" s="97">
        <f ca="1">IF(AND(N382,P382,K382&gt;项目信息!$C$18),INT((IF(Q382,L382,K382)-项目信息!$C$18)/30)+1,0)</f>
        <v>0</v>
      </c>
      <c r="AB382" s="97" t="str">
        <f ca="1">IF(N382,WEEKNUM(IF(L382&lt;&gt;"",L382,IF(K382&lt;&gt;"",K382,J382)-项目信息!$C$18)+1),"")</f>
        <v/>
      </c>
      <c r="AC382" s="97" t="str">
        <f ca="1">IFERROR(VLOOKUP(VLOOKUP(G382,内部通讯录!$B:$F,5,FALSE),项目参数!$I$14:$J$21,2,FALSE),"")</f>
        <v/>
      </c>
      <c r="AD382" s="97" t="str">
        <f ca="1">IF($N382,$AC382*V382/项目参数!$J$29,"")</f>
        <v/>
      </c>
      <c r="AE382" s="97" t="str">
        <f ca="1">IF($N382,$AC382*W382/项目参数!$J$29,"")</f>
        <v/>
      </c>
      <c r="AF382" s="99" t="str">
        <f ca="1">IF(OR('临-间接'!S382=0,'临-间接'!S382="(空白)"),"",'临-间接'!S382)</f>
        <v/>
      </c>
      <c r="AG382" s="34" t="str">
        <f ca="1">IF(P382,IF(L382&lt;&gt;"", L382, IF(OR(I382="暂停",I382="取消"), IFERROR(WORKDAY.INTL($K382,$M382*$H382,1,项目参数!$B$2:$B$200),WORKDAY($K382,$M382*$H382,1)),TODAY())),"")</f>
        <v/>
      </c>
      <c r="AH382">
        <f ca="1">IF(AND(N382,P382),IF('临-间接'!T382="(空白)",0,'临-间接'!T382),0)</f>
        <v>0</v>
      </c>
      <c r="AI382" s="34" t="str">
        <f ca="1">IF($N382,VLOOKUP($B382,项目阶段与里程碑!$B:$E,3,FALSE),"")</f>
        <v/>
      </c>
      <c r="AJ382" s="34" t="str">
        <f ca="1">IF($N382,VLOOKUP($B382,项目阶段与里程碑!$B:$E,4,FALSE),"")</f>
        <v/>
      </c>
      <c r="AK382" s="34" t="str">
        <f t="shared" ca="1" si="79"/>
        <v/>
      </c>
      <c r="AL382" s="92" t="str">
        <f ca="1">IF($AK382&lt;&gt;"",IFERROR(NETWORKDAYS.INTL($AI382,$AK382,1,项目参数!$B$2:$B$200),NETWORKDAYS($AI382,$AK382,1)),"")</f>
        <v/>
      </c>
      <c r="AM382" s="92" t="str">
        <f ca="1">IF(K382&lt;&gt;"",IFERROR(NETWORKDAYS.INTL($AI382,$K382,1,项目参数!$B$2:$B$200),NETWORKDAYS($AI382,$K382,1)),"")</f>
        <v/>
      </c>
      <c r="AN382" s="92" t="str">
        <f ca="1">IF(L382&lt;&gt;"",IFERROR(NETWORKDAYS.INTL($AI382,$L382,1,项目参数!$B$2:$B$200),NETWORKDAYS($AI382,$L382,1)),"")</f>
        <v/>
      </c>
    </row>
    <row r="383" spans="1:40">
      <c r="A383">
        <f ca="1">IF('临-间接'!F383="(空白)","",'临-间接'!F383)</f>
        <v>0</v>
      </c>
      <c r="B383">
        <f ca="1">IF('临-间接'!G383="(空白)","",'临-间接'!G383)</f>
        <v>0</v>
      </c>
      <c r="C383">
        <f ca="1">IF('临-间接'!I383="(空白)","",'临-间接'!I383)</f>
        <v>0</v>
      </c>
      <c r="D383">
        <f ca="1">IF('临-间接'!J383="(空白)","",'临-间接'!J383)</f>
        <v>0</v>
      </c>
      <c r="E383">
        <f ca="1">IF('临-间接'!K383="(空白)","",'临-间接'!K383)</f>
        <v>0</v>
      </c>
      <c r="F383">
        <f ca="1">IF('临-间接'!H383="(空白)","",'临-间接'!H383)</f>
        <v>0</v>
      </c>
      <c r="G383">
        <f ca="1">IF('临-间接'!L383="(空白)","",'临-间接'!L383)</f>
        <v>0</v>
      </c>
      <c r="H383">
        <f ca="1">IF('临-间接'!M383="(空白)",0,'临-间接'!M383)</f>
        <v>0</v>
      </c>
      <c r="I383" t="str">
        <f ca="1">IF(OR('临-间接'!R383=0,'临-间接'!R383="(空白)"),"",'临-间接'!R383)</f>
        <v/>
      </c>
      <c r="J383" s="34" t="str">
        <f ca="1">IF(OR('临-间接'!N383=0,'临-间接'!N383="(空白)"),"",'临-间接'!N383)</f>
        <v/>
      </c>
      <c r="K383" s="34" t="str">
        <f ca="1">IF(OR('临-间接'!O383=0,'临-间接'!O383="(空白)"),"",'临-间接'!O383)</f>
        <v/>
      </c>
      <c r="L383" s="34" t="str">
        <f ca="1">IF(OR('临-间接'!P383=0,'临-间接'!P383="(空白)"),"",'临-间接'!P383)</f>
        <v/>
      </c>
      <c r="M383">
        <f ca="1">IF('临-间接'!Q383="(空白)",0,'临-间接'!Q383)</f>
        <v>0</v>
      </c>
      <c r="N383" s="97" t="b">
        <f t="shared" ca="1" si="67"/>
        <v>0</v>
      </c>
      <c r="O383" s="97" t="b">
        <f t="shared" ca="1" si="68"/>
        <v>0</v>
      </c>
      <c r="P383" s="97" t="b">
        <f t="shared" ca="1" si="69"/>
        <v>0</v>
      </c>
      <c r="Q383" s="97" t="b">
        <f t="shared" ca="1" si="70"/>
        <v>0</v>
      </c>
      <c r="R383" s="97" t="b">
        <f t="shared" ca="1" si="71"/>
        <v>0</v>
      </c>
      <c r="S383" s="97" t="str">
        <f t="shared" ca="1" si="72"/>
        <v>未开始</v>
      </c>
      <c r="T383" s="97">
        <f ca="1">IF(AND(N383,P383,NOT(Q383)),NETWORKDAYS(K383,AG383,项目参数!$B$2:$B$200),0)</f>
        <v>0</v>
      </c>
      <c r="U383" s="98">
        <f t="shared" ca="1" si="73"/>
        <v>0</v>
      </c>
      <c r="V383" s="117">
        <f t="shared" ca="1" si="74"/>
        <v>0</v>
      </c>
      <c r="W383" s="117">
        <f t="shared" ca="1" si="75"/>
        <v>0</v>
      </c>
      <c r="X383" s="117" t="str">
        <f t="shared" ca="1" si="76"/>
        <v/>
      </c>
      <c r="Y383" s="97">
        <f t="shared" ca="1" si="77"/>
        <v>0</v>
      </c>
      <c r="Z383" s="97">
        <f t="shared" ca="1" si="78"/>
        <v>0</v>
      </c>
      <c r="AA383" s="97">
        <f ca="1">IF(AND(N383,P383,K383&gt;项目信息!$C$18),INT((IF(Q383,L383,K383)-项目信息!$C$18)/30)+1,0)</f>
        <v>0</v>
      </c>
      <c r="AB383" s="97" t="str">
        <f ca="1">IF(N383,WEEKNUM(IF(L383&lt;&gt;"",L383,IF(K383&lt;&gt;"",K383,J383)-项目信息!$C$18)+1),"")</f>
        <v/>
      </c>
      <c r="AC383" s="97" t="str">
        <f ca="1">IFERROR(VLOOKUP(VLOOKUP(G383,内部通讯录!$B:$F,5,FALSE),项目参数!$I$14:$J$21,2,FALSE),"")</f>
        <v/>
      </c>
      <c r="AD383" s="97" t="str">
        <f ca="1">IF($N383,$AC383*V383/项目参数!$J$29,"")</f>
        <v/>
      </c>
      <c r="AE383" s="97" t="str">
        <f ca="1">IF($N383,$AC383*W383/项目参数!$J$29,"")</f>
        <v/>
      </c>
      <c r="AF383" s="99" t="str">
        <f ca="1">IF(OR('临-间接'!S383=0,'临-间接'!S383="(空白)"),"",'临-间接'!S383)</f>
        <v/>
      </c>
      <c r="AG383" s="34" t="str">
        <f ca="1">IF(P383,IF(L383&lt;&gt;"", L383, IF(OR(I383="暂停",I383="取消"), IFERROR(WORKDAY.INTL($K383,$M383*$H383,1,项目参数!$B$2:$B$200),WORKDAY($K383,$M383*$H383,1)),TODAY())),"")</f>
        <v/>
      </c>
      <c r="AH383">
        <f ca="1">IF(AND(N383,P383),IF('临-间接'!T383="(空白)",0,'临-间接'!T383),0)</f>
        <v>0</v>
      </c>
      <c r="AI383" s="34" t="str">
        <f ca="1">IF($N383,VLOOKUP($B383,项目阶段与里程碑!$B:$E,3,FALSE),"")</f>
        <v/>
      </c>
      <c r="AJ383" s="34" t="str">
        <f ca="1">IF($N383,VLOOKUP($B383,项目阶段与里程碑!$B:$E,4,FALSE),"")</f>
        <v/>
      </c>
      <c r="AK383" s="34" t="str">
        <f t="shared" ca="1" si="79"/>
        <v/>
      </c>
      <c r="AL383" s="92" t="str">
        <f ca="1">IF($AK383&lt;&gt;"",IFERROR(NETWORKDAYS.INTL($AI383,$AK383,1,项目参数!$B$2:$B$200),NETWORKDAYS($AI383,$AK383,1)),"")</f>
        <v/>
      </c>
      <c r="AM383" s="92" t="str">
        <f ca="1">IF(K383&lt;&gt;"",IFERROR(NETWORKDAYS.INTL($AI383,$K383,1,项目参数!$B$2:$B$200),NETWORKDAYS($AI383,$K383,1)),"")</f>
        <v/>
      </c>
      <c r="AN383" s="92" t="str">
        <f ca="1">IF(L383&lt;&gt;"",IFERROR(NETWORKDAYS.INTL($AI383,$L383,1,项目参数!$B$2:$B$200),NETWORKDAYS($AI383,$L383,1)),"")</f>
        <v/>
      </c>
    </row>
    <row r="384" spans="1:40">
      <c r="A384">
        <f ca="1">IF('临-间接'!F384="(空白)","",'临-间接'!F384)</f>
        <v>0</v>
      </c>
      <c r="B384">
        <f ca="1">IF('临-间接'!G384="(空白)","",'临-间接'!G384)</f>
        <v>0</v>
      </c>
      <c r="C384">
        <f ca="1">IF('临-间接'!I384="(空白)","",'临-间接'!I384)</f>
        <v>0</v>
      </c>
      <c r="D384">
        <f ca="1">IF('临-间接'!J384="(空白)","",'临-间接'!J384)</f>
        <v>0</v>
      </c>
      <c r="E384">
        <f ca="1">IF('临-间接'!K384="(空白)","",'临-间接'!K384)</f>
        <v>0</v>
      </c>
      <c r="F384">
        <f ca="1">IF('临-间接'!H384="(空白)","",'临-间接'!H384)</f>
        <v>0</v>
      </c>
      <c r="G384">
        <f ca="1">IF('临-间接'!L384="(空白)","",'临-间接'!L384)</f>
        <v>0</v>
      </c>
      <c r="H384">
        <f ca="1">IF('临-间接'!M384="(空白)",0,'临-间接'!M384)</f>
        <v>0</v>
      </c>
      <c r="I384" t="str">
        <f ca="1">IF(OR('临-间接'!R384=0,'临-间接'!R384="(空白)"),"",'临-间接'!R384)</f>
        <v/>
      </c>
      <c r="J384" s="34" t="str">
        <f ca="1">IF(OR('临-间接'!N384=0,'临-间接'!N384="(空白)"),"",'临-间接'!N384)</f>
        <v/>
      </c>
      <c r="K384" s="34" t="str">
        <f ca="1">IF(OR('临-间接'!O384=0,'临-间接'!O384="(空白)"),"",'临-间接'!O384)</f>
        <v/>
      </c>
      <c r="L384" s="34" t="str">
        <f ca="1">IF(OR('临-间接'!P384=0,'临-间接'!P384="(空白)"),"",'临-间接'!P384)</f>
        <v/>
      </c>
      <c r="M384">
        <f ca="1">IF('临-间接'!Q384="(空白)",0,'临-间接'!Q384)</f>
        <v>0</v>
      </c>
      <c r="N384" s="97" t="b">
        <f t="shared" ca="1" si="67"/>
        <v>0</v>
      </c>
      <c r="O384" s="97" t="b">
        <f t="shared" ca="1" si="68"/>
        <v>0</v>
      </c>
      <c r="P384" s="97" t="b">
        <f t="shared" ca="1" si="69"/>
        <v>0</v>
      </c>
      <c r="Q384" s="97" t="b">
        <f t="shared" ca="1" si="70"/>
        <v>0</v>
      </c>
      <c r="R384" s="97" t="b">
        <f t="shared" ca="1" si="71"/>
        <v>0</v>
      </c>
      <c r="S384" s="97" t="str">
        <f t="shared" ca="1" si="72"/>
        <v>未开始</v>
      </c>
      <c r="T384" s="97">
        <f ca="1">IF(AND(N384,P384,NOT(Q384)),NETWORKDAYS(K384,AG384,项目参数!$B$2:$B$200),0)</f>
        <v>0</v>
      </c>
      <c r="U384" s="98">
        <f t="shared" ca="1" si="73"/>
        <v>0</v>
      </c>
      <c r="V384" s="117">
        <f t="shared" ca="1" si="74"/>
        <v>0</v>
      </c>
      <c r="W384" s="117">
        <f t="shared" ca="1" si="75"/>
        <v>0</v>
      </c>
      <c r="X384" s="117" t="str">
        <f t="shared" ca="1" si="76"/>
        <v/>
      </c>
      <c r="Y384" s="97">
        <f t="shared" ca="1" si="77"/>
        <v>0</v>
      </c>
      <c r="Z384" s="97">
        <f t="shared" ca="1" si="78"/>
        <v>0</v>
      </c>
      <c r="AA384" s="97">
        <f ca="1">IF(AND(N384,P384,K384&gt;项目信息!$C$18),INT((IF(Q384,L384,K384)-项目信息!$C$18)/30)+1,0)</f>
        <v>0</v>
      </c>
      <c r="AB384" s="97" t="str">
        <f ca="1">IF(N384,WEEKNUM(IF(L384&lt;&gt;"",L384,IF(K384&lt;&gt;"",K384,J384)-项目信息!$C$18)+1),"")</f>
        <v/>
      </c>
      <c r="AC384" s="97" t="str">
        <f ca="1">IFERROR(VLOOKUP(VLOOKUP(G384,内部通讯录!$B:$F,5,FALSE),项目参数!$I$14:$J$21,2,FALSE),"")</f>
        <v/>
      </c>
      <c r="AD384" s="97" t="str">
        <f ca="1">IF($N384,$AC384*V384/项目参数!$J$29,"")</f>
        <v/>
      </c>
      <c r="AE384" s="97" t="str">
        <f ca="1">IF($N384,$AC384*W384/项目参数!$J$29,"")</f>
        <v/>
      </c>
      <c r="AF384" s="99" t="str">
        <f ca="1">IF(OR('临-间接'!S384=0,'临-间接'!S384="(空白)"),"",'临-间接'!S384)</f>
        <v/>
      </c>
      <c r="AG384" s="34" t="str">
        <f ca="1">IF(P384,IF(L384&lt;&gt;"", L384, IF(OR(I384="暂停",I384="取消"), IFERROR(WORKDAY.INTL($K384,$M384*$H384,1,项目参数!$B$2:$B$200),WORKDAY($K384,$M384*$H384,1)),TODAY())),"")</f>
        <v/>
      </c>
      <c r="AH384">
        <f ca="1">IF(AND(N384,P384),IF('临-间接'!T384="(空白)",0,'临-间接'!T384),0)</f>
        <v>0</v>
      </c>
      <c r="AI384" s="34" t="str">
        <f ca="1">IF($N384,VLOOKUP($B384,项目阶段与里程碑!$B:$E,3,FALSE),"")</f>
        <v/>
      </c>
      <c r="AJ384" s="34" t="str">
        <f ca="1">IF($N384,VLOOKUP($B384,项目阶段与里程碑!$B:$E,4,FALSE),"")</f>
        <v/>
      </c>
      <c r="AK384" s="34" t="str">
        <f t="shared" ca="1" si="79"/>
        <v/>
      </c>
      <c r="AL384" s="92" t="str">
        <f ca="1">IF($AK384&lt;&gt;"",IFERROR(NETWORKDAYS.INTL($AI384,$AK384,1,项目参数!$B$2:$B$200),NETWORKDAYS($AI384,$AK384,1)),"")</f>
        <v/>
      </c>
      <c r="AM384" s="92" t="str">
        <f ca="1">IF(K384&lt;&gt;"",IFERROR(NETWORKDAYS.INTL($AI384,$K384,1,项目参数!$B$2:$B$200),NETWORKDAYS($AI384,$K384,1)),"")</f>
        <v/>
      </c>
      <c r="AN384" s="92" t="str">
        <f ca="1">IF(L384&lt;&gt;"",IFERROR(NETWORKDAYS.INTL($AI384,$L384,1,项目参数!$B$2:$B$200),NETWORKDAYS($AI384,$L384,1)),"")</f>
        <v/>
      </c>
    </row>
    <row r="385" spans="1:40">
      <c r="A385">
        <f ca="1">IF('临-间接'!F385="(空白)","",'临-间接'!F385)</f>
        <v>0</v>
      </c>
      <c r="B385">
        <f ca="1">IF('临-间接'!G385="(空白)","",'临-间接'!G385)</f>
        <v>0</v>
      </c>
      <c r="C385">
        <f ca="1">IF('临-间接'!I385="(空白)","",'临-间接'!I385)</f>
        <v>0</v>
      </c>
      <c r="D385">
        <f ca="1">IF('临-间接'!J385="(空白)","",'临-间接'!J385)</f>
        <v>0</v>
      </c>
      <c r="E385">
        <f ca="1">IF('临-间接'!K385="(空白)","",'临-间接'!K385)</f>
        <v>0</v>
      </c>
      <c r="F385">
        <f ca="1">IF('临-间接'!H385="(空白)","",'临-间接'!H385)</f>
        <v>0</v>
      </c>
      <c r="G385">
        <f ca="1">IF('临-间接'!L385="(空白)","",'临-间接'!L385)</f>
        <v>0</v>
      </c>
      <c r="H385">
        <f ca="1">IF('临-间接'!M385="(空白)",0,'临-间接'!M385)</f>
        <v>0</v>
      </c>
      <c r="I385" t="str">
        <f ca="1">IF(OR('临-间接'!R385=0,'临-间接'!R385="(空白)"),"",'临-间接'!R385)</f>
        <v/>
      </c>
      <c r="J385" s="34" t="str">
        <f ca="1">IF(OR('临-间接'!N385=0,'临-间接'!N385="(空白)"),"",'临-间接'!N385)</f>
        <v/>
      </c>
      <c r="K385" s="34" t="str">
        <f ca="1">IF(OR('临-间接'!O385=0,'临-间接'!O385="(空白)"),"",'临-间接'!O385)</f>
        <v/>
      </c>
      <c r="L385" s="34" t="str">
        <f ca="1">IF(OR('临-间接'!P385=0,'临-间接'!P385="(空白)"),"",'临-间接'!P385)</f>
        <v/>
      </c>
      <c r="M385">
        <f ca="1">IF('临-间接'!Q385="(空白)",0,'临-间接'!Q385)</f>
        <v>0</v>
      </c>
      <c r="N385" s="97" t="b">
        <f t="shared" ca="1" si="67"/>
        <v>0</v>
      </c>
      <c r="O385" s="97" t="b">
        <f t="shared" ca="1" si="68"/>
        <v>0</v>
      </c>
      <c r="P385" s="97" t="b">
        <f t="shared" ca="1" si="69"/>
        <v>0</v>
      </c>
      <c r="Q385" s="97" t="b">
        <f t="shared" ca="1" si="70"/>
        <v>0</v>
      </c>
      <c r="R385" s="97" t="b">
        <f t="shared" ca="1" si="71"/>
        <v>0</v>
      </c>
      <c r="S385" s="97" t="str">
        <f t="shared" ca="1" si="72"/>
        <v>未开始</v>
      </c>
      <c r="T385" s="97">
        <f ca="1">IF(AND(N385,P385,NOT(Q385)),NETWORKDAYS(K385,AG385,项目参数!$B$2:$B$200),0)</f>
        <v>0</v>
      </c>
      <c r="U385" s="98">
        <f t="shared" ca="1" si="73"/>
        <v>0</v>
      </c>
      <c r="V385" s="117">
        <f t="shared" ca="1" si="74"/>
        <v>0</v>
      </c>
      <c r="W385" s="117">
        <f t="shared" ca="1" si="75"/>
        <v>0</v>
      </c>
      <c r="X385" s="117" t="str">
        <f t="shared" ca="1" si="76"/>
        <v/>
      </c>
      <c r="Y385" s="97">
        <f t="shared" ca="1" si="77"/>
        <v>0</v>
      </c>
      <c r="Z385" s="97">
        <f t="shared" ca="1" si="78"/>
        <v>0</v>
      </c>
      <c r="AA385" s="97">
        <f ca="1">IF(AND(N385,P385,K385&gt;项目信息!$C$18),INT((IF(Q385,L385,K385)-项目信息!$C$18)/30)+1,0)</f>
        <v>0</v>
      </c>
      <c r="AB385" s="97" t="str">
        <f ca="1">IF(N385,WEEKNUM(IF(L385&lt;&gt;"",L385,IF(K385&lt;&gt;"",K385,J385)-项目信息!$C$18)+1),"")</f>
        <v/>
      </c>
      <c r="AC385" s="97" t="str">
        <f ca="1">IFERROR(VLOOKUP(VLOOKUP(G385,内部通讯录!$B:$F,5,FALSE),项目参数!$I$14:$J$21,2,FALSE),"")</f>
        <v/>
      </c>
      <c r="AD385" s="97" t="str">
        <f ca="1">IF($N385,$AC385*V385/项目参数!$J$29,"")</f>
        <v/>
      </c>
      <c r="AE385" s="97" t="str">
        <f ca="1">IF($N385,$AC385*W385/项目参数!$J$29,"")</f>
        <v/>
      </c>
      <c r="AF385" s="99" t="str">
        <f ca="1">IF(OR('临-间接'!S385=0,'临-间接'!S385="(空白)"),"",'临-间接'!S385)</f>
        <v/>
      </c>
      <c r="AG385" s="34" t="str">
        <f ca="1">IF(P385,IF(L385&lt;&gt;"", L385, IF(OR(I385="暂停",I385="取消"), IFERROR(WORKDAY.INTL($K385,$M385*$H385,1,项目参数!$B$2:$B$200),WORKDAY($K385,$M385*$H385,1)),TODAY())),"")</f>
        <v/>
      </c>
      <c r="AH385">
        <f ca="1">IF(AND(N385,P385),IF('临-间接'!T385="(空白)",0,'临-间接'!T385),0)</f>
        <v>0</v>
      </c>
      <c r="AI385" s="34" t="str">
        <f ca="1">IF($N385,VLOOKUP($B385,项目阶段与里程碑!$B:$E,3,FALSE),"")</f>
        <v/>
      </c>
      <c r="AJ385" s="34" t="str">
        <f ca="1">IF($N385,VLOOKUP($B385,项目阶段与里程碑!$B:$E,4,FALSE),"")</f>
        <v/>
      </c>
      <c r="AK385" s="34" t="str">
        <f t="shared" ca="1" si="79"/>
        <v/>
      </c>
      <c r="AL385" s="92" t="str">
        <f ca="1">IF($AK385&lt;&gt;"",IFERROR(NETWORKDAYS.INTL($AI385,$AK385,1,项目参数!$B$2:$B$200),NETWORKDAYS($AI385,$AK385,1)),"")</f>
        <v/>
      </c>
      <c r="AM385" s="92" t="str">
        <f ca="1">IF(K385&lt;&gt;"",IFERROR(NETWORKDAYS.INTL($AI385,$K385,1,项目参数!$B$2:$B$200),NETWORKDAYS($AI385,$K385,1)),"")</f>
        <v/>
      </c>
      <c r="AN385" s="92" t="str">
        <f ca="1">IF(L385&lt;&gt;"",IFERROR(NETWORKDAYS.INTL($AI385,$L385,1,项目参数!$B$2:$B$200),NETWORKDAYS($AI385,$L385,1)),"")</f>
        <v/>
      </c>
    </row>
    <row r="386" spans="1:40">
      <c r="A386">
        <f ca="1">IF('临-间接'!F386="(空白)","",'临-间接'!F386)</f>
        <v>0</v>
      </c>
      <c r="B386">
        <f ca="1">IF('临-间接'!G386="(空白)","",'临-间接'!G386)</f>
        <v>0</v>
      </c>
      <c r="C386">
        <f ca="1">IF('临-间接'!I386="(空白)","",'临-间接'!I386)</f>
        <v>0</v>
      </c>
      <c r="D386">
        <f ca="1">IF('临-间接'!J386="(空白)","",'临-间接'!J386)</f>
        <v>0</v>
      </c>
      <c r="E386">
        <f ca="1">IF('临-间接'!K386="(空白)","",'临-间接'!K386)</f>
        <v>0</v>
      </c>
      <c r="F386">
        <f ca="1">IF('临-间接'!H386="(空白)","",'临-间接'!H386)</f>
        <v>0</v>
      </c>
      <c r="G386">
        <f ca="1">IF('临-间接'!L386="(空白)","",'临-间接'!L386)</f>
        <v>0</v>
      </c>
      <c r="H386">
        <f ca="1">IF('临-间接'!M386="(空白)",0,'临-间接'!M386)</f>
        <v>0</v>
      </c>
      <c r="I386" t="str">
        <f ca="1">IF(OR('临-间接'!R386=0,'临-间接'!R386="(空白)"),"",'临-间接'!R386)</f>
        <v/>
      </c>
      <c r="J386" s="34" t="str">
        <f ca="1">IF(OR('临-间接'!N386=0,'临-间接'!N386="(空白)"),"",'临-间接'!N386)</f>
        <v/>
      </c>
      <c r="K386" s="34" t="str">
        <f ca="1">IF(OR('临-间接'!O386=0,'临-间接'!O386="(空白)"),"",'临-间接'!O386)</f>
        <v/>
      </c>
      <c r="L386" s="34" t="str">
        <f ca="1">IF(OR('临-间接'!P386=0,'临-间接'!P386="(空白)"),"",'临-间接'!P386)</f>
        <v/>
      </c>
      <c r="M386">
        <f ca="1">IF('临-间接'!Q386="(空白)",0,'临-间接'!Q386)</f>
        <v>0</v>
      </c>
      <c r="N386" s="97" t="b">
        <f t="shared" ca="1" si="67"/>
        <v>0</v>
      </c>
      <c r="O386" s="97" t="b">
        <f t="shared" ca="1" si="68"/>
        <v>0</v>
      </c>
      <c r="P386" s="97" t="b">
        <f t="shared" ca="1" si="69"/>
        <v>0</v>
      </c>
      <c r="Q386" s="97" t="b">
        <f t="shared" ca="1" si="70"/>
        <v>0</v>
      </c>
      <c r="R386" s="97" t="b">
        <f t="shared" ca="1" si="71"/>
        <v>0</v>
      </c>
      <c r="S386" s="97" t="str">
        <f t="shared" ca="1" si="72"/>
        <v>未开始</v>
      </c>
      <c r="T386" s="97">
        <f ca="1">IF(AND(N386,P386,NOT(Q386)),NETWORKDAYS(K386,AG386,项目参数!$B$2:$B$200),0)</f>
        <v>0</v>
      </c>
      <c r="U386" s="98">
        <f t="shared" ca="1" si="73"/>
        <v>0</v>
      </c>
      <c r="V386" s="117">
        <f t="shared" ca="1" si="74"/>
        <v>0</v>
      </c>
      <c r="W386" s="117">
        <f t="shared" ca="1" si="75"/>
        <v>0</v>
      </c>
      <c r="X386" s="117" t="str">
        <f t="shared" ca="1" si="76"/>
        <v/>
      </c>
      <c r="Y386" s="97">
        <f t="shared" ca="1" si="77"/>
        <v>0</v>
      </c>
      <c r="Z386" s="97">
        <f t="shared" ca="1" si="78"/>
        <v>0</v>
      </c>
      <c r="AA386" s="97">
        <f ca="1">IF(AND(N386,P386,K386&gt;项目信息!$C$18),INT((IF(Q386,L386,K386)-项目信息!$C$18)/30)+1,0)</f>
        <v>0</v>
      </c>
      <c r="AB386" s="97" t="str">
        <f ca="1">IF(N386,WEEKNUM(IF(L386&lt;&gt;"",L386,IF(K386&lt;&gt;"",K386,J386)-项目信息!$C$18)+1),"")</f>
        <v/>
      </c>
      <c r="AC386" s="97" t="str">
        <f ca="1">IFERROR(VLOOKUP(VLOOKUP(G386,内部通讯录!$B:$F,5,FALSE),项目参数!$I$14:$J$21,2,FALSE),"")</f>
        <v/>
      </c>
      <c r="AD386" s="97" t="str">
        <f ca="1">IF($N386,$AC386*V386/项目参数!$J$29,"")</f>
        <v/>
      </c>
      <c r="AE386" s="97" t="str">
        <f ca="1">IF($N386,$AC386*W386/项目参数!$J$29,"")</f>
        <v/>
      </c>
      <c r="AF386" s="99" t="str">
        <f ca="1">IF(OR('临-间接'!S386=0,'临-间接'!S386="(空白)"),"",'临-间接'!S386)</f>
        <v/>
      </c>
      <c r="AG386" s="34" t="str">
        <f ca="1">IF(P386,IF(L386&lt;&gt;"", L386, IF(OR(I386="暂停",I386="取消"), IFERROR(WORKDAY.INTL($K386,$M386*$H386,1,项目参数!$B$2:$B$200),WORKDAY($K386,$M386*$H386,1)),TODAY())),"")</f>
        <v/>
      </c>
      <c r="AH386">
        <f ca="1">IF(AND(N386,P386),IF('临-间接'!T386="(空白)",0,'临-间接'!T386),0)</f>
        <v>0</v>
      </c>
      <c r="AI386" s="34" t="str">
        <f ca="1">IF($N386,VLOOKUP($B386,项目阶段与里程碑!$B:$E,3,FALSE),"")</f>
        <v/>
      </c>
      <c r="AJ386" s="34" t="str">
        <f ca="1">IF($N386,VLOOKUP($B386,项目阶段与里程碑!$B:$E,4,FALSE),"")</f>
        <v/>
      </c>
      <c r="AK386" s="34" t="str">
        <f t="shared" ca="1" si="79"/>
        <v/>
      </c>
      <c r="AL386" s="92" t="str">
        <f ca="1">IF($AK386&lt;&gt;"",IFERROR(NETWORKDAYS.INTL($AI386,$AK386,1,项目参数!$B$2:$B$200),NETWORKDAYS($AI386,$AK386,1)),"")</f>
        <v/>
      </c>
      <c r="AM386" s="92" t="str">
        <f ca="1">IF(K386&lt;&gt;"",IFERROR(NETWORKDAYS.INTL($AI386,$K386,1,项目参数!$B$2:$B$200),NETWORKDAYS($AI386,$K386,1)),"")</f>
        <v/>
      </c>
      <c r="AN386" s="92" t="str">
        <f ca="1">IF(L386&lt;&gt;"",IFERROR(NETWORKDAYS.INTL($AI386,$L386,1,项目参数!$B$2:$B$200),NETWORKDAYS($AI386,$L386,1)),"")</f>
        <v/>
      </c>
    </row>
    <row r="387" spans="1:40">
      <c r="A387">
        <f ca="1">IF('临-间接'!F387="(空白)","",'临-间接'!F387)</f>
        <v>0</v>
      </c>
      <c r="B387">
        <f ca="1">IF('临-间接'!G387="(空白)","",'临-间接'!G387)</f>
        <v>0</v>
      </c>
      <c r="C387">
        <f ca="1">IF('临-间接'!I387="(空白)","",'临-间接'!I387)</f>
        <v>0</v>
      </c>
      <c r="D387">
        <f ca="1">IF('临-间接'!J387="(空白)","",'临-间接'!J387)</f>
        <v>0</v>
      </c>
      <c r="E387">
        <f ca="1">IF('临-间接'!K387="(空白)","",'临-间接'!K387)</f>
        <v>0</v>
      </c>
      <c r="F387">
        <f ca="1">IF('临-间接'!H387="(空白)","",'临-间接'!H387)</f>
        <v>0</v>
      </c>
      <c r="G387">
        <f ca="1">IF('临-间接'!L387="(空白)","",'临-间接'!L387)</f>
        <v>0</v>
      </c>
      <c r="H387">
        <f ca="1">IF('临-间接'!M387="(空白)",0,'临-间接'!M387)</f>
        <v>0</v>
      </c>
      <c r="I387" t="str">
        <f ca="1">IF(OR('临-间接'!R387=0,'临-间接'!R387="(空白)"),"",'临-间接'!R387)</f>
        <v/>
      </c>
      <c r="J387" s="34" t="str">
        <f ca="1">IF(OR('临-间接'!N387=0,'临-间接'!N387="(空白)"),"",'临-间接'!N387)</f>
        <v/>
      </c>
      <c r="K387" s="34" t="str">
        <f ca="1">IF(OR('临-间接'!O387=0,'临-间接'!O387="(空白)"),"",'临-间接'!O387)</f>
        <v/>
      </c>
      <c r="L387" s="34" t="str">
        <f ca="1">IF(OR('临-间接'!P387=0,'临-间接'!P387="(空白)"),"",'临-间接'!P387)</f>
        <v/>
      </c>
      <c r="M387">
        <f ca="1">IF('临-间接'!Q387="(空白)",0,'临-间接'!Q387)</f>
        <v>0</v>
      </c>
      <c r="N387" s="97" t="b">
        <f t="shared" ref="N387:N450" ca="1" si="80">AND(LEN(A387)&gt;0,LEN(F387)&gt;3,LEN(G387)&gt;1,H387&gt;0,OR(J387="",J387=0,J387&gt;40000),OR(K387="",K387=0,K387&gt;40000))</f>
        <v>0</v>
      </c>
      <c r="O387" s="97" t="b">
        <f t="shared" ref="O387:O450" ca="1" si="81">AND(N387,OR(I387="",I387=0,LEN(I387)=0,I387="正常"))</f>
        <v>0</v>
      </c>
      <c r="P387" s="97" t="b">
        <f t="shared" ref="P387:P450" ca="1" si="82">AND(K387&lt;&gt;"",K387&gt;40000)</f>
        <v>0</v>
      </c>
      <c r="Q387" s="97" t="b">
        <f t="shared" ref="Q387:Q450" ca="1" si="83">AND(L387&lt;&gt;"",K387&lt;&gt;"",L387&gt;=K387)</f>
        <v>0</v>
      </c>
      <c r="R387" s="97" t="b">
        <f t="shared" ref="R387:R450" ca="1" si="84">AND(N387,J387="",P387)</f>
        <v>0</v>
      </c>
      <c r="S387" s="97" t="str">
        <f t="shared" ref="S387:S450" ca="1" si="85">IF(F387&lt;&gt;"",IF(OR(I387="正常",I387=""),IF(K387&lt;&gt;"",IF(L387&lt;&gt;"","完成","执行"),"未开始"),I387),"")</f>
        <v>未开始</v>
      </c>
      <c r="T387" s="97">
        <f ca="1">IF(AND(N387,P387,NOT(Q387)),NETWORKDAYS(K387,AG387,项目参数!$B$2:$B$200),0)</f>
        <v>0</v>
      </c>
      <c r="U387" s="98">
        <f t="shared" ref="U387:U450" ca="1" si="86">IF(M387&gt;0,T387/M387,0)</f>
        <v>0</v>
      </c>
      <c r="V387" s="117">
        <f t="shared" ref="V387:V450" ca="1" si="87">IF(AND(N387,P387),AH387+T387,0)</f>
        <v>0</v>
      </c>
      <c r="W387" s="117">
        <f t="shared" ref="W387:W450" ca="1" si="88">IF(AND(O387,Q387),H387,0)</f>
        <v>0</v>
      </c>
      <c r="X387" s="117" t="str">
        <f t="shared" ref="X387:X450" ca="1" si="89">IF(N387,H387*M387,"")</f>
        <v/>
      </c>
      <c r="Y387" s="97">
        <f t="shared" ref="Y387:Y450" ca="1" si="90">IF(AND(O387,P387),H387/V387,0)</f>
        <v>0</v>
      </c>
      <c r="Z387" s="97">
        <f t="shared" ref="Z387:Z450" ca="1" si="91">IF(AND(N387,P387),MONTH(IF(Q387,L387,K387)),0)</f>
        <v>0</v>
      </c>
      <c r="AA387" s="97">
        <f ca="1">IF(AND(N387,P387,K387&gt;项目信息!$C$18),INT((IF(Q387,L387,K387)-项目信息!$C$18)/30)+1,0)</f>
        <v>0</v>
      </c>
      <c r="AB387" s="97" t="str">
        <f ca="1">IF(N387,WEEKNUM(IF(L387&lt;&gt;"",L387,IF(K387&lt;&gt;"",K387,J387)-项目信息!$C$18)+1),"")</f>
        <v/>
      </c>
      <c r="AC387" s="97" t="str">
        <f ca="1">IFERROR(VLOOKUP(VLOOKUP(G387,内部通讯录!$B:$F,5,FALSE),项目参数!$I$14:$J$21,2,FALSE),"")</f>
        <v/>
      </c>
      <c r="AD387" s="97" t="str">
        <f ca="1">IF($N387,$AC387*V387/项目参数!$J$29,"")</f>
        <v/>
      </c>
      <c r="AE387" s="97" t="str">
        <f ca="1">IF($N387,$AC387*W387/项目参数!$J$29,"")</f>
        <v/>
      </c>
      <c r="AF387" s="99" t="str">
        <f ca="1">IF(OR('临-间接'!S387=0,'临-间接'!S387="(空白)"),"",'临-间接'!S387)</f>
        <v/>
      </c>
      <c r="AG387" s="34" t="str">
        <f ca="1">IF(P387,IF(L387&lt;&gt;"", L387, IF(OR(I387="暂停",I387="取消"), IFERROR(WORKDAY.INTL($K387,$M387*$H387,1,项目参数!$B$2:$B$200),WORKDAY($K387,$M387*$H387,1)),TODAY())),"")</f>
        <v/>
      </c>
      <c r="AH387">
        <f ca="1">IF(AND(N387,P387),IF('临-间接'!T387="(空白)",0,'临-间接'!T387),0)</f>
        <v>0</v>
      </c>
      <c r="AI387" s="34" t="str">
        <f ca="1">IF($N387,VLOOKUP($B387,项目阶段与里程碑!$B:$E,3,FALSE),"")</f>
        <v/>
      </c>
      <c r="AJ387" s="34" t="str">
        <f ca="1">IF($N387,VLOOKUP($B387,项目阶段与里程碑!$B:$E,4,FALSE),"")</f>
        <v/>
      </c>
      <c r="AK387" s="34" t="str">
        <f t="shared" ref="AK387:AK450" ca="1" si="92">IF(N387,IF(R387,K387,J387),"")</f>
        <v/>
      </c>
      <c r="AL387" s="92" t="str">
        <f ca="1">IF($AK387&lt;&gt;"",IFERROR(NETWORKDAYS.INTL($AI387,$AK387,1,项目参数!$B$2:$B$200),NETWORKDAYS($AI387,$AK387,1)),"")</f>
        <v/>
      </c>
      <c r="AM387" s="92" t="str">
        <f ca="1">IF(K387&lt;&gt;"",IFERROR(NETWORKDAYS.INTL($AI387,$K387,1,项目参数!$B$2:$B$200),NETWORKDAYS($AI387,$K387,1)),"")</f>
        <v/>
      </c>
      <c r="AN387" s="92" t="str">
        <f ca="1">IF(L387&lt;&gt;"",IFERROR(NETWORKDAYS.INTL($AI387,$L387,1,项目参数!$B$2:$B$200),NETWORKDAYS($AI387,$L387,1)),"")</f>
        <v/>
      </c>
    </row>
    <row r="388" spans="1:40">
      <c r="A388">
        <f ca="1">IF('临-间接'!F388="(空白)","",'临-间接'!F388)</f>
        <v>0</v>
      </c>
      <c r="B388">
        <f ca="1">IF('临-间接'!G388="(空白)","",'临-间接'!G388)</f>
        <v>0</v>
      </c>
      <c r="C388">
        <f ca="1">IF('临-间接'!I388="(空白)","",'临-间接'!I388)</f>
        <v>0</v>
      </c>
      <c r="D388">
        <f ca="1">IF('临-间接'!J388="(空白)","",'临-间接'!J388)</f>
        <v>0</v>
      </c>
      <c r="E388">
        <f ca="1">IF('临-间接'!K388="(空白)","",'临-间接'!K388)</f>
        <v>0</v>
      </c>
      <c r="F388">
        <f ca="1">IF('临-间接'!H388="(空白)","",'临-间接'!H388)</f>
        <v>0</v>
      </c>
      <c r="G388">
        <f ca="1">IF('临-间接'!L388="(空白)","",'临-间接'!L388)</f>
        <v>0</v>
      </c>
      <c r="H388">
        <f ca="1">IF('临-间接'!M388="(空白)",0,'临-间接'!M388)</f>
        <v>0</v>
      </c>
      <c r="I388" t="str">
        <f ca="1">IF(OR('临-间接'!R388=0,'临-间接'!R388="(空白)"),"",'临-间接'!R388)</f>
        <v/>
      </c>
      <c r="J388" s="34" t="str">
        <f ca="1">IF(OR('临-间接'!N388=0,'临-间接'!N388="(空白)"),"",'临-间接'!N388)</f>
        <v/>
      </c>
      <c r="K388" s="34" t="str">
        <f ca="1">IF(OR('临-间接'!O388=0,'临-间接'!O388="(空白)"),"",'临-间接'!O388)</f>
        <v/>
      </c>
      <c r="L388" s="34" t="str">
        <f ca="1">IF(OR('临-间接'!P388=0,'临-间接'!P388="(空白)"),"",'临-间接'!P388)</f>
        <v/>
      </c>
      <c r="M388">
        <f ca="1">IF('临-间接'!Q388="(空白)",0,'临-间接'!Q388)</f>
        <v>0</v>
      </c>
      <c r="N388" s="97" t="b">
        <f t="shared" ca="1" si="80"/>
        <v>0</v>
      </c>
      <c r="O388" s="97" t="b">
        <f t="shared" ca="1" si="81"/>
        <v>0</v>
      </c>
      <c r="P388" s="97" t="b">
        <f t="shared" ca="1" si="82"/>
        <v>0</v>
      </c>
      <c r="Q388" s="97" t="b">
        <f t="shared" ca="1" si="83"/>
        <v>0</v>
      </c>
      <c r="R388" s="97" t="b">
        <f t="shared" ca="1" si="84"/>
        <v>0</v>
      </c>
      <c r="S388" s="97" t="str">
        <f t="shared" ca="1" si="85"/>
        <v>未开始</v>
      </c>
      <c r="T388" s="97">
        <f ca="1">IF(AND(N388,P388,NOT(Q388)),NETWORKDAYS(K388,AG388,项目参数!$B$2:$B$200),0)</f>
        <v>0</v>
      </c>
      <c r="U388" s="98">
        <f t="shared" ca="1" si="86"/>
        <v>0</v>
      </c>
      <c r="V388" s="117">
        <f t="shared" ca="1" si="87"/>
        <v>0</v>
      </c>
      <c r="W388" s="117">
        <f t="shared" ca="1" si="88"/>
        <v>0</v>
      </c>
      <c r="X388" s="117" t="str">
        <f t="shared" ca="1" si="89"/>
        <v/>
      </c>
      <c r="Y388" s="97">
        <f t="shared" ca="1" si="90"/>
        <v>0</v>
      </c>
      <c r="Z388" s="97">
        <f t="shared" ca="1" si="91"/>
        <v>0</v>
      </c>
      <c r="AA388" s="97">
        <f ca="1">IF(AND(N388,P388,K388&gt;项目信息!$C$18),INT((IF(Q388,L388,K388)-项目信息!$C$18)/30)+1,0)</f>
        <v>0</v>
      </c>
      <c r="AB388" s="97" t="str">
        <f ca="1">IF(N388,WEEKNUM(IF(L388&lt;&gt;"",L388,IF(K388&lt;&gt;"",K388,J388)-项目信息!$C$18)+1),"")</f>
        <v/>
      </c>
      <c r="AC388" s="97" t="str">
        <f ca="1">IFERROR(VLOOKUP(VLOOKUP(G388,内部通讯录!$B:$F,5,FALSE),项目参数!$I$14:$J$21,2,FALSE),"")</f>
        <v/>
      </c>
      <c r="AD388" s="97" t="str">
        <f ca="1">IF($N388,$AC388*V388/项目参数!$J$29,"")</f>
        <v/>
      </c>
      <c r="AE388" s="97" t="str">
        <f ca="1">IF($N388,$AC388*W388/项目参数!$J$29,"")</f>
        <v/>
      </c>
      <c r="AF388" s="99" t="str">
        <f ca="1">IF(OR('临-间接'!S388=0,'临-间接'!S388="(空白)"),"",'临-间接'!S388)</f>
        <v/>
      </c>
      <c r="AG388" s="34" t="str">
        <f ca="1">IF(P388,IF(L388&lt;&gt;"", L388, IF(OR(I388="暂停",I388="取消"), IFERROR(WORKDAY.INTL($K388,$M388*$H388,1,项目参数!$B$2:$B$200),WORKDAY($K388,$M388*$H388,1)),TODAY())),"")</f>
        <v/>
      </c>
      <c r="AH388">
        <f ca="1">IF(AND(N388,P388),IF('临-间接'!T388="(空白)",0,'临-间接'!T388),0)</f>
        <v>0</v>
      </c>
      <c r="AI388" s="34" t="str">
        <f ca="1">IF($N388,VLOOKUP($B388,项目阶段与里程碑!$B:$E,3,FALSE),"")</f>
        <v/>
      </c>
      <c r="AJ388" s="34" t="str">
        <f ca="1">IF($N388,VLOOKUP($B388,项目阶段与里程碑!$B:$E,4,FALSE),"")</f>
        <v/>
      </c>
      <c r="AK388" s="34" t="str">
        <f t="shared" ca="1" si="92"/>
        <v/>
      </c>
      <c r="AL388" s="92" t="str">
        <f ca="1">IF($AK388&lt;&gt;"",IFERROR(NETWORKDAYS.INTL($AI388,$AK388,1,项目参数!$B$2:$B$200),NETWORKDAYS($AI388,$AK388,1)),"")</f>
        <v/>
      </c>
      <c r="AM388" s="92" t="str">
        <f ca="1">IF(K388&lt;&gt;"",IFERROR(NETWORKDAYS.INTL($AI388,$K388,1,项目参数!$B$2:$B$200),NETWORKDAYS($AI388,$K388,1)),"")</f>
        <v/>
      </c>
      <c r="AN388" s="92" t="str">
        <f ca="1">IF(L388&lt;&gt;"",IFERROR(NETWORKDAYS.INTL($AI388,$L388,1,项目参数!$B$2:$B$200),NETWORKDAYS($AI388,$L388,1)),"")</f>
        <v/>
      </c>
    </row>
    <row r="389" spans="1:40">
      <c r="A389">
        <f ca="1">IF('临-间接'!F389="(空白)","",'临-间接'!F389)</f>
        <v>0</v>
      </c>
      <c r="B389">
        <f ca="1">IF('临-间接'!G389="(空白)","",'临-间接'!G389)</f>
        <v>0</v>
      </c>
      <c r="C389">
        <f ca="1">IF('临-间接'!I389="(空白)","",'临-间接'!I389)</f>
        <v>0</v>
      </c>
      <c r="D389">
        <f ca="1">IF('临-间接'!J389="(空白)","",'临-间接'!J389)</f>
        <v>0</v>
      </c>
      <c r="E389">
        <f ca="1">IF('临-间接'!K389="(空白)","",'临-间接'!K389)</f>
        <v>0</v>
      </c>
      <c r="F389">
        <f ca="1">IF('临-间接'!H389="(空白)","",'临-间接'!H389)</f>
        <v>0</v>
      </c>
      <c r="G389">
        <f ca="1">IF('临-间接'!L389="(空白)","",'临-间接'!L389)</f>
        <v>0</v>
      </c>
      <c r="H389">
        <f ca="1">IF('临-间接'!M389="(空白)",0,'临-间接'!M389)</f>
        <v>0</v>
      </c>
      <c r="I389" t="str">
        <f ca="1">IF(OR('临-间接'!R389=0,'临-间接'!R389="(空白)"),"",'临-间接'!R389)</f>
        <v/>
      </c>
      <c r="J389" s="34" t="str">
        <f ca="1">IF(OR('临-间接'!N389=0,'临-间接'!N389="(空白)"),"",'临-间接'!N389)</f>
        <v/>
      </c>
      <c r="K389" s="34" t="str">
        <f ca="1">IF(OR('临-间接'!O389=0,'临-间接'!O389="(空白)"),"",'临-间接'!O389)</f>
        <v/>
      </c>
      <c r="L389" s="34" t="str">
        <f ca="1">IF(OR('临-间接'!P389=0,'临-间接'!P389="(空白)"),"",'临-间接'!P389)</f>
        <v/>
      </c>
      <c r="M389">
        <f ca="1">IF('临-间接'!Q389="(空白)",0,'临-间接'!Q389)</f>
        <v>0</v>
      </c>
      <c r="N389" s="97" t="b">
        <f t="shared" ca="1" si="80"/>
        <v>0</v>
      </c>
      <c r="O389" s="97" t="b">
        <f t="shared" ca="1" si="81"/>
        <v>0</v>
      </c>
      <c r="P389" s="97" t="b">
        <f t="shared" ca="1" si="82"/>
        <v>0</v>
      </c>
      <c r="Q389" s="97" t="b">
        <f t="shared" ca="1" si="83"/>
        <v>0</v>
      </c>
      <c r="R389" s="97" t="b">
        <f t="shared" ca="1" si="84"/>
        <v>0</v>
      </c>
      <c r="S389" s="97" t="str">
        <f t="shared" ca="1" si="85"/>
        <v>未开始</v>
      </c>
      <c r="T389" s="97">
        <f ca="1">IF(AND(N389,P389,NOT(Q389)),NETWORKDAYS(K389,AG389,项目参数!$B$2:$B$200),0)</f>
        <v>0</v>
      </c>
      <c r="U389" s="98">
        <f t="shared" ca="1" si="86"/>
        <v>0</v>
      </c>
      <c r="V389" s="117">
        <f t="shared" ca="1" si="87"/>
        <v>0</v>
      </c>
      <c r="W389" s="117">
        <f t="shared" ca="1" si="88"/>
        <v>0</v>
      </c>
      <c r="X389" s="117" t="str">
        <f t="shared" ca="1" si="89"/>
        <v/>
      </c>
      <c r="Y389" s="97">
        <f t="shared" ca="1" si="90"/>
        <v>0</v>
      </c>
      <c r="Z389" s="97">
        <f t="shared" ca="1" si="91"/>
        <v>0</v>
      </c>
      <c r="AA389" s="97">
        <f ca="1">IF(AND(N389,P389,K389&gt;项目信息!$C$18),INT((IF(Q389,L389,K389)-项目信息!$C$18)/30)+1,0)</f>
        <v>0</v>
      </c>
      <c r="AB389" s="97" t="str">
        <f ca="1">IF(N389,WEEKNUM(IF(L389&lt;&gt;"",L389,IF(K389&lt;&gt;"",K389,J389)-项目信息!$C$18)+1),"")</f>
        <v/>
      </c>
      <c r="AC389" s="97" t="str">
        <f ca="1">IFERROR(VLOOKUP(VLOOKUP(G389,内部通讯录!$B:$F,5,FALSE),项目参数!$I$14:$J$21,2,FALSE),"")</f>
        <v/>
      </c>
      <c r="AD389" s="97" t="str">
        <f ca="1">IF($N389,$AC389*V389/项目参数!$J$29,"")</f>
        <v/>
      </c>
      <c r="AE389" s="97" t="str">
        <f ca="1">IF($N389,$AC389*W389/项目参数!$J$29,"")</f>
        <v/>
      </c>
      <c r="AF389" s="99" t="str">
        <f ca="1">IF(OR('临-间接'!S389=0,'临-间接'!S389="(空白)"),"",'临-间接'!S389)</f>
        <v/>
      </c>
      <c r="AG389" s="34" t="str">
        <f ca="1">IF(P389,IF(L389&lt;&gt;"", L389, IF(OR(I389="暂停",I389="取消"), IFERROR(WORKDAY.INTL($K389,$M389*$H389,1,项目参数!$B$2:$B$200),WORKDAY($K389,$M389*$H389,1)),TODAY())),"")</f>
        <v/>
      </c>
      <c r="AH389">
        <f ca="1">IF(AND(N389,P389),IF('临-间接'!T389="(空白)",0,'临-间接'!T389),0)</f>
        <v>0</v>
      </c>
      <c r="AI389" s="34" t="str">
        <f ca="1">IF($N389,VLOOKUP($B389,项目阶段与里程碑!$B:$E,3,FALSE),"")</f>
        <v/>
      </c>
      <c r="AJ389" s="34" t="str">
        <f ca="1">IF($N389,VLOOKUP($B389,项目阶段与里程碑!$B:$E,4,FALSE),"")</f>
        <v/>
      </c>
      <c r="AK389" s="34" t="str">
        <f t="shared" ca="1" si="92"/>
        <v/>
      </c>
      <c r="AL389" s="92" t="str">
        <f ca="1">IF($AK389&lt;&gt;"",IFERROR(NETWORKDAYS.INTL($AI389,$AK389,1,项目参数!$B$2:$B$200),NETWORKDAYS($AI389,$AK389,1)),"")</f>
        <v/>
      </c>
      <c r="AM389" s="92" t="str">
        <f ca="1">IF(K389&lt;&gt;"",IFERROR(NETWORKDAYS.INTL($AI389,$K389,1,项目参数!$B$2:$B$200),NETWORKDAYS($AI389,$K389,1)),"")</f>
        <v/>
      </c>
      <c r="AN389" s="92" t="str">
        <f ca="1">IF(L389&lt;&gt;"",IFERROR(NETWORKDAYS.INTL($AI389,$L389,1,项目参数!$B$2:$B$200),NETWORKDAYS($AI389,$L389,1)),"")</f>
        <v/>
      </c>
    </row>
    <row r="390" spans="1:40">
      <c r="A390">
        <f ca="1">IF('临-间接'!F390="(空白)","",'临-间接'!F390)</f>
        <v>0</v>
      </c>
      <c r="B390">
        <f ca="1">IF('临-间接'!G390="(空白)","",'临-间接'!G390)</f>
        <v>0</v>
      </c>
      <c r="C390">
        <f ca="1">IF('临-间接'!I390="(空白)","",'临-间接'!I390)</f>
        <v>0</v>
      </c>
      <c r="D390">
        <f ca="1">IF('临-间接'!J390="(空白)","",'临-间接'!J390)</f>
        <v>0</v>
      </c>
      <c r="E390">
        <f ca="1">IF('临-间接'!K390="(空白)","",'临-间接'!K390)</f>
        <v>0</v>
      </c>
      <c r="F390">
        <f ca="1">IF('临-间接'!H390="(空白)","",'临-间接'!H390)</f>
        <v>0</v>
      </c>
      <c r="G390">
        <f ca="1">IF('临-间接'!L390="(空白)","",'临-间接'!L390)</f>
        <v>0</v>
      </c>
      <c r="H390">
        <f ca="1">IF('临-间接'!M390="(空白)",0,'临-间接'!M390)</f>
        <v>0</v>
      </c>
      <c r="I390" t="str">
        <f ca="1">IF(OR('临-间接'!R390=0,'临-间接'!R390="(空白)"),"",'临-间接'!R390)</f>
        <v/>
      </c>
      <c r="J390" s="34" t="str">
        <f ca="1">IF(OR('临-间接'!N390=0,'临-间接'!N390="(空白)"),"",'临-间接'!N390)</f>
        <v/>
      </c>
      <c r="K390" s="34" t="str">
        <f ca="1">IF(OR('临-间接'!O390=0,'临-间接'!O390="(空白)"),"",'临-间接'!O390)</f>
        <v/>
      </c>
      <c r="L390" s="34" t="str">
        <f ca="1">IF(OR('临-间接'!P390=0,'临-间接'!P390="(空白)"),"",'临-间接'!P390)</f>
        <v/>
      </c>
      <c r="M390">
        <f ca="1">IF('临-间接'!Q390="(空白)",0,'临-间接'!Q390)</f>
        <v>0</v>
      </c>
      <c r="N390" s="97" t="b">
        <f t="shared" ca="1" si="80"/>
        <v>0</v>
      </c>
      <c r="O390" s="97" t="b">
        <f t="shared" ca="1" si="81"/>
        <v>0</v>
      </c>
      <c r="P390" s="97" t="b">
        <f t="shared" ca="1" si="82"/>
        <v>0</v>
      </c>
      <c r="Q390" s="97" t="b">
        <f t="shared" ca="1" si="83"/>
        <v>0</v>
      </c>
      <c r="R390" s="97" t="b">
        <f t="shared" ca="1" si="84"/>
        <v>0</v>
      </c>
      <c r="S390" s="97" t="str">
        <f t="shared" ca="1" si="85"/>
        <v>未开始</v>
      </c>
      <c r="T390" s="97">
        <f ca="1">IF(AND(N390,P390,NOT(Q390)),NETWORKDAYS(K390,AG390,项目参数!$B$2:$B$200),0)</f>
        <v>0</v>
      </c>
      <c r="U390" s="98">
        <f t="shared" ca="1" si="86"/>
        <v>0</v>
      </c>
      <c r="V390" s="117">
        <f t="shared" ca="1" si="87"/>
        <v>0</v>
      </c>
      <c r="W390" s="117">
        <f t="shared" ca="1" si="88"/>
        <v>0</v>
      </c>
      <c r="X390" s="117" t="str">
        <f t="shared" ca="1" si="89"/>
        <v/>
      </c>
      <c r="Y390" s="97">
        <f t="shared" ca="1" si="90"/>
        <v>0</v>
      </c>
      <c r="Z390" s="97">
        <f t="shared" ca="1" si="91"/>
        <v>0</v>
      </c>
      <c r="AA390" s="97">
        <f ca="1">IF(AND(N390,P390,K390&gt;项目信息!$C$18),INT((IF(Q390,L390,K390)-项目信息!$C$18)/30)+1,0)</f>
        <v>0</v>
      </c>
      <c r="AB390" s="97" t="str">
        <f ca="1">IF(N390,WEEKNUM(IF(L390&lt;&gt;"",L390,IF(K390&lt;&gt;"",K390,J390)-项目信息!$C$18)+1),"")</f>
        <v/>
      </c>
      <c r="AC390" s="97" t="str">
        <f ca="1">IFERROR(VLOOKUP(VLOOKUP(G390,内部通讯录!$B:$F,5,FALSE),项目参数!$I$14:$J$21,2,FALSE),"")</f>
        <v/>
      </c>
      <c r="AD390" s="97" t="str">
        <f ca="1">IF($N390,$AC390*V390/项目参数!$J$29,"")</f>
        <v/>
      </c>
      <c r="AE390" s="97" t="str">
        <f ca="1">IF($N390,$AC390*W390/项目参数!$J$29,"")</f>
        <v/>
      </c>
      <c r="AF390" s="99" t="str">
        <f ca="1">IF(OR('临-间接'!S390=0,'临-间接'!S390="(空白)"),"",'临-间接'!S390)</f>
        <v/>
      </c>
      <c r="AG390" s="34" t="str">
        <f ca="1">IF(P390,IF(L390&lt;&gt;"", L390, IF(OR(I390="暂停",I390="取消"), IFERROR(WORKDAY.INTL($K390,$M390*$H390,1,项目参数!$B$2:$B$200),WORKDAY($K390,$M390*$H390,1)),TODAY())),"")</f>
        <v/>
      </c>
      <c r="AH390">
        <f ca="1">IF(AND(N390,P390),IF('临-间接'!T390="(空白)",0,'临-间接'!T390),0)</f>
        <v>0</v>
      </c>
      <c r="AI390" s="34" t="str">
        <f ca="1">IF($N390,VLOOKUP($B390,项目阶段与里程碑!$B:$E,3,FALSE),"")</f>
        <v/>
      </c>
      <c r="AJ390" s="34" t="str">
        <f ca="1">IF($N390,VLOOKUP($B390,项目阶段与里程碑!$B:$E,4,FALSE),"")</f>
        <v/>
      </c>
      <c r="AK390" s="34" t="str">
        <f t="shared" ca="1" si="92"/>
        <v/>
      </c>
      <c r="AL390" s="92" t="str">
        <f ca="1">IF($AK390&lt;&gt;"",IFERROR(NETWORKDAYS.INTL($AI390,$AK390,1,项目参数!$B$2:$B$200),NETWORKDAYS($AI390,$AK390,1)),"")</f>
        <v/>
      </c>
      <c r="AM390" s="92" t="str">
        <f ca="1">IF(K390&lt;&gt;"",IFERROR(NETWORKDAYS.INTL($AI390,$K390,1,项目参数!$B$2:$B$200),NETWORKDAYS($AI390,$K390,1)),"")</f>
        <v/>
      </c>
      <c r="AN390" s="92" t="str">
        <f ca="1">IF(L390&lt;&gt;"",IFERROR(NETWORKDAYS.INTL($AI390,$L390,1,项目参数!$B$2:$B$200),NETWORKDAYS($AI390,$L390,1)),"")</f>
        <v/>
      </c>
    </row>
    <row r="391" spans="1:40">
      <c r="A391">
        <f ca="1">IF('临-间接'!F391="(空白)","",'临-间接'!F391)</f>
        <v>0</v>
      </c>
      <c r="B391">
        <f ca="1">IF('临-间接'!G391="(空白)","",'临-间接'!G391)</f>
        <v>0</v>
      </c>
      <c r="C391">
        <f ca="1">IF('临-间接'!I391="(空白)","",'临-间接'!I391)</f>
        <v>0</v>
      </c>
      <c r="D391">
        <f ca="1">IF('临-间接'!J391="(空白)","",'临-间接'!J391)</f>
        <v>0</v>
      </c>
      <c r="E391">
        <f ca="1">IF('临-间接'!K391="(空白)","",'临-间接'!K391)</f>
        <v>0</v>
      </c>
      <c r="F391">
        <f ca="1">IF('临-间接'!H391="(空白)","",'临-间接'!H391)</f>
        <v>0</v>
      </c>
      <c r="G391">
        <f ca="1">IF('临-间接'!L391="(空白)","",'临-间接'!L391)</f>
        <v>0</v>
      </c>
      <c r="H391">
        <f ca="1">IF('临-间接'!M391="(空白)",0,'临-间接'!M391)</f>
        <v>0</v>
      </c>
      <c r="I391" t="str">
        <f ca="1">IF(OR('临-间接'!R391=0,'临-间接'!R391="(空白)"),"",'临-间接'!R391)</f>
        <v/>
      </c>
      <c r="J391" s="34" t="str">
        <f ca="1">IF(OR('临-间接'!N391=0,'临-间接'!N391="(空白)"),"",'临-间接'!N391)</f>
        <v/>
      </c>
      <c r="K391" s="34" t="str">
        <f ca="1">IF(OR('临-间接'!O391=0,'临-间接'!O391="(空白)"),"",'临-间接'!O391)</f>
        <v/>
      </c>
      <c r="L391" s="34" t="str">
        <f ca="1">IF(OR('临-间接'!P391=0,'临-间接'!P391="(空白)"),"",'临-间接'!P391)</f>
        <v/>
      </c>
      <c r="M391">
        <f ca="1">IF('临-间接'!Q391="(空白)",0,'临-间接'!Q391)</f>
        <v>0</v>
      </c>
      <c r="N391" s="97" t="b">
        <f t="shared" ca="1" si="80"/>
        <v>0</v>
      </c>
      <c r="O391" s="97" t="b">
        <f t="shared" ca="1" si="81"/>
        <v>0</v>
      </c>
      <c r="P391" s="97" t="b">
        <f t="shared" ca="1" si="82"/>
        <v>0</v>
      </c>
      <c r="Q391" s="97" t="b">
        <f t="shared" ca="1" si="83"/>
        <v>0</v>
      </c>
      <c r="R391" s="97" t="b">
        <f t="shared" ca="1" si="84"/>
        <v>0</v>
      </c>
      <c r="S391" s="97" t="str">
        <f t="shared" ca="1" si="85"/>
        <v>未开始</v>
      </c>
      <c r="T391" s="97">
        <f ca="1">IF(AND(N391,P391,NOT(Q391)),NETWORKDAYS(K391,AG391,项目参数!$B$2:$B$200),0)</f>
        <v>0</v>
      </c>
      <c r="U391" s="98">
        <f t="shared" ca="1" si="86"/>
        <v>0</v>
      </c>
      <c r="V391" s="117">
        <f t="shared" ca="1" si="87"/>
        <v>0</v>
      </c>
      <c r="W391" s="117">
        <f t="shared" ca="1" si="88"/>
        <v>0</v>
      </c>
      <c r="X391" s="117" t="str">
        <f t="shared" ca="1" si="89"/>
        <v/>
      </c>
      <c r="Y391" s="97">
        <f t="shared" ca="1" si="90"/>
        <v>0</v>
      </c>
      <c r="Z391" s="97">
        <f t="shared" ca="1" si="91"/>
        <v>0</v>
      </c>
      <c r="AA391" s="97">
        <f ca="1">IF(AND(N391,P391,K391&gt;项目信息!$C$18),INT((IF(Q391,L391,K391)-项目信息!$C$18)/30)+1,0)</f>
        <v>0</v>
      </c>
      <c r="AB391" s="97" t="str">
        <f ca="1">IF(N391,WEEKNUM(IF(L391&lt;&gt;"",L391,IF(K391&lt;&gt;"",K391,J391)-项目信息!$C$18)+1),"")</f>
        <v/>
      </c>
      <c r="AC391" s="97" t="str">
        <f ca="1">IFERROR(VLOOKUP(VLOOKUP(G391,内部通讯录!$B:$F,5,FALSE),项目参数!$I$14:$J$21,2,FALSE),"")</f>
        <v/>
      </c>
      <c r="AD391" s="97" t="str">
        <f ca="1">IF($N391,$AC391*V391/项目参数!$J$29,"")</f>
        <v/>
      </c>
      <c r="AE391" s="97" t="str">
        <f ca="1">IF($N391,$AC391*W391/项目参数!$J$29,"")</f>
        <v/>
      </c>
      <c r="AF391" s="99" t="str">
        <f ca="1">IF(OR('临-间接'!S391=0,'临-间接'!S391="(空白)"),"",'临-间接'!S391)</f>
        <v/>
      </c>
      <c r="AG391" s="34" t="str">
        <f ca="1">IF(P391,IF(L391&lt;&gt;"", L391, IF(OR(I391="暂停",I391="取消"), IFERROR(WORKDAY.INTL($K391,$M391*$H391,1,项目参数!$B$2:$B$200),WORKDAY($K391,$M391*$H391,1)),TODAY())),"")</f>
        <v/>
      </c>
      <c r="AH391">
        <f ca="1">IF(AND(N391,P391),IF('临-间接'!T391="(空白)",0,'临-间接'!T391),0)</f>
        <v>0</v>
      </c>
      <c r="AI391" s="34" t="str">
        <f ca="1">IF($N391,VLOOKUP($B391,项目阶段与里程碑!$B:$E,3,FALSE),"")</f>
        <v/>
      </c>
      <c r="AJ391" s="34" t="str">
        <f ca="1">IF($N391,VLOOKUP($B391,项目阶段与里程碑!$B:$E,4,FALSE),"")</f>
        <v/>
      </c>
      <c r="AK391" s="34" t="str">
        <f t="shared" ca="1" si="92"/>
        <v/>
      </c>
      <c r="AL391" s="92" t="str">
        <f ca="1">IF($AK391&lt;&gt;"",IFERROR(NETWORKDAYS.INTL($AI391,$AK391,1,项目参数!$B$2:$B$200),NETWORKDAYS($AI391,$AK391,1)),"")</f>
        <v/>
      </c>
      <c r="AM391" s="92" t="str">
        <f ca="1">IF(K391&lt;&gt;"",IFERROR(NETWORKDAYS.INTL($AI391,$K391,1,项目参数!$B$2:$B$200),NETWORKDAYS($AI391,$K391,1)),"")</f>
        <v/>
      </c>
      <c r="AN391" s="92" t="str">
        <f ca="1">IF(L391&lt;&gt;"",IFERROR(NETWORKDAYS.INTL($AI391,$L391,1,项目参数!$B$2:$B$200),NETWORKDAYS($AI391,$L391,1)),"")</f>
        <v/>
      </c>
    </row>
    <row r="392" spans="1:40">
      <c r="A392">
        <f ca="1">IF('临-间接'!F392="(空白)","",'临-间接'!F392)</f>
        <v>0</v>
      </c>
      <c r="B392">
        <f ca="1">IF('临-间接'!G392="(空白)","",'临-间接'!G392)</f>
        <v>0</v>
      </c>
      <c r="C392">
        <f ca="1">IF('临-间接'!I392="(空白)","",'临-间接'!I392)</f>
        <v>0</v>
      </c>
      <c r="D392">
        <f ca="1">IF('临-间接'!J392="(空白)","",'临-间接'!J392)</f>
        <v>0</v>
      </c>
      <c r="E392">
        <f ca="1">IF('临-间接'!K392="(空白)","",'临-间接'!K392)</f>
        <v>0</v>
      </c>
      <c r="F392">
        <f ca="1">IF('临-间接'!H392="(空白)","",'临-间接'!H392)</f>
        <v>0</v>
      </c>
      <c r="G392">
        <f ca="1">IF('临-间接'!L392="(空白)","",'临-间接'!L392)</f>
        <v>0</v>
      </c>
      <c r="H392">
        <f ca="1">IF('临-间接'!M392="(空白)",0,'临-间接'!M392)</f>
        <v>0</v>
      </c>
      <c r="I392" t="str">
        <f ca="1">IF(OR('临-间接'!R392=0,'临-间接'!R392="(空白)"),"",'临-间接'!R392)</f>
        <v/>
      </c>
      <c r="J392" s="34" t="str">
        <f ca="1">IF(OR('临-间接'!N392=0,'临-间接'!N392="(空白)"),"",'临-间接'!N392)</f>
        <v/>
      </c>
      <c r="K392" s="34" t="str">
        <f ca="1">IF(OR('临-间接'!O392=0,'临-间接'!O392="(空白)"),"",'临-间接'!O392)</f>
        <v/>
      </c>
      <c r="L392" s="34" t="str">
        <f ca="1">IF(OR('临-间接'!P392=0,'临-间接'!P392="(空白)"),"",'临-间接'!P392)</f>
        <v/>
      </c>
      <c r="M392">
        <f ca="1">IF('临-间接'!Q392="(空白)",0,'临-间接'!Q392)</f>
        <v>0</v>
      </c>
      <c r="N392" s="97" t="b">
        <f t="shared" ca="1" si="80"/>
        <v>0</v>
      </c>
      <c r="O392" s="97" t="b">
        <f t="shared" ca="1" si="81"/>
        <v>0</v>
      </c>
      <c r="P392" s="97" t="b">
        <f t="shared" ca="1" si="82"/>
        <v>0</v>
      </c>
      <c r="Q392" s="97" t="b">
        <f t="shared" ca="1" si="83"/>
        <v>0</v>
      </c>
      <c r="R392" s="97" t="b">
        <f t="shared" ca="1" si="84"/>
        <v>0</v>
      </c>
      <c r="S392" s="97" t="str">
        <f t="shared" ca="1" si="85"/>
        <v>未开始</v>
      </c>
      <c r="T392" s="97">
        <f ca="1">IF(AND(N392,P392,NOT(Q392)),NETWORKDAYS(K392,AG392,项目参数!$B$2:$B$200),0)</f>
        <v>0</v>
      </c>
      <c r="U392" s="98">
        <f t="shared" ca="1" si="86"/>
        <v>0</v>
      </c>
      <c r="V392" s="117">
        <f t="shared" ca="1" si="87"/>
        <v>0</v>
      </c>
      <c r="W392" s="117">
        <f t="shared" ca="1" si="88"/>
        <v>0</v>
      </c>
      <c r="X392" s="117" t="str">
        <f t="shared" ca="1" si="89"/>
        <v/>
      </c>
      <c r="Y392" s="97">
        <f t="shared" ca="1" si="90"/>
        <v>0</v>
      </c>
      <c r="Z392" s="97">
        <f t="shared" ca="1" si="91"/>
        <v>0</v>
      </c>
      <c r="AA392" s="97">
        <f ca="1">IF(AND(N392,P392,K392&gt;项目信息!$C$18),INT((IF(Q392,L392,K392)-项目信息!$C$18)/30)+1,0)</f>
        <v>0</v>
      </c>
      <c r="AB392" s="97" t="str">
        <f ca="1">IF(N392,WEEKNUM(IF(L392&lt;&gt;"",L392,IF(K392&lt;&gt;"",K392,J392)-项目信息!$C$18)+1),"")</f>
        <v/>
      </c>
      <c r="AC392" s="97" t="str">
        <f ca="1">IFERROR(VLOOKUP(VLOOKUP(G392,内部通讯录!$B:$F,5,FALSE),项目参数!$I$14:$J$21,2,FALSE),"")</f>
        <v/>
      </c>
      <c r="AD392" s="97" t="str">
        <f ca="1">IF($N392,$AC392*V392/项目参数!$J$29,"")</f>
        <v/>
      </c>
      <c r="AE392" s="97" t="str">
        <f ca="1">IF($N392,$AC392*W392/项目参数!$J$29,"")</f>
        <v/>
      </c>
      <c r="AF392" s="99" t="str">
        <f ca="1">IF(OR('临-间接'!S392=0,'临-间接'!S392="(空白)"),"",'临-间接'!S392)</f>
        <v/>
      </c>
      <c r="AG392" s="34" t="str">
        <f ca="1">IF(P392,IF(L392&lt;&gt;"", L392, IF(OR(I392="暂停",I392="取消"), IFERROR(WORKDAY.INTL($K392,$M392*$H392,1,项目参数!$B$2:$B$200),WORKDAY($K392,$M392*$H392,1)),TODAY())),"")</f>
        <v/>
      </c>
      <c r="AH392">
        <f ca="1">IF(AND(N392,P392),IF('临-间接'!T392="(空白)",0,'临-间接'!T392),0)</f>
        <v>0</v>
      </c>
      <c r="AI392" s="34" t="str">
        <f ca="1">IF($N392,VLOOKUP($B392,项目阶段与里程碑!$B:$E,3,FALSE),"")</f>
        <v/>
      </c>
      <c r="AJ392" s="34" t="str">
        <f ca="1">IF($N392,VLOOKUP($B392,项目阶段与里程碑!$B:$E,4,FALSE),"")</f>
        <v/>
      </c>
      <c r="AK392" s="34" t="str">
        <f t="shared" ca="1" si="92"/>
        <v/>
      </c>
      <c r="AL392" s="92" t="str">
        <f ca="1">IF($AK392&lt;&gt;"",IFERROR(NETWORKDAYS.INTL($AI392,$AK392,1,项目参数!$B$2:$B$200),NETWORKDAYS($AI392,$AK392,1)),"")</f>
        <v/>
      </c>
      <c r="AM392" s="92" t="str">
        <f ca="1">IF(K392&lt;&gt;"",IFERROR(NETWORKDAYS.INTL($AI392,$K392,1,项目参数!$B$2:$B$200),NETWORKDAYS($AI392,$K392,1)),"")</f>
        <v/>
      </c>
      <c r="AN392" s="92" t="str">
        <f ca="1">IF(L392&lt;&gt;"",IFERROR(NETWORKDAYS.INTL($AI392,$L392,1,项目参数!$B$2:$B$200),NETWORKDAYS($AI392,$L392,1)),"")</f>
        <v/>
      </c>
    </row>
    <row r="393" spans="1:40">
      <c r="A393">
        <f ca="1">IF('临-间接'!F393="(空白)","",'临-间接'!F393)</f>
        <v>0</v>
      </c>
      <c r="B393">
        <f ca="1">IF('临-间接'!G393="(空白)","",'临-间接'!G393)</f>
        <v>0</v>
      </c>
      <c r="C393">
        <f ca="1">IF('临-间接'!I393="(空白)","",'临-间接'!I393)</f>
        <v>0</v>
      </c>
      <c r="D393">
        <f ca="1">IF('临-间接'!J393="(空白)","",'临-间接'!J393)</f>
        <v>0</v>
      </c>
      <c r="E393">
        <f ca="1">IF('临-间接'!K393="(空白)","",'临-间接'!K393)</f>
        <v>0</v>
      </c>
      <c r="F393">
        <f ca="1">IF('临-间接'!H393="(空白)","",'临-间接'!H393)</f>
        <v>0</v>
      </c>
      <c r="G393">
        <f ca="1">IF('临-间接'!L393="(空白)","",'临-间接'!L393)</f>
        <v>0</v>
      </c>
      <c r="H393">
        <f ca="1">IF('临-间接'!M393="(空白)",0,'临-间接'!M393)</f>
        <v>0</v>
      </c>
      <c r="I393" t="str">
        <f ca="1">IF(OR('临-间接'!R393=0,'临-间接'!R393="(空白)"),"",'临-间接'!R393)</f>
        <v/>
      </c>
      <c r="J393" s="34" t="str">
        <f ca="1">IF(OR('临-间接'!N393=0,'临-间接'!N393="(空白)"),"",'临-间接'!N393)</f>
        <v/>
      </c>
      <c r="K393" s="34" t="str">
        <f ca="1">IF(OR('临-间接'!O393=0,'临-间接'!O393="(空白)"),"",'临-间接'!O393)</f>
        <v/>
      </c>
      <c r="L393" s="34" t="str">
        <f ca="1">IF(OR('临-间接'!P393=0,'临-间接'!P393="(空白)"),"",'临-间接'!P393)</f>
        <v/>
      </c>
      <c r="M393">
        <f ca="1">IF('临-间接'!Q393="(空白)",0,'临-间接'!Q393)</f>
        <v>0</v>
      </c>
      <c r="N393" s="97" t="b">
        <f t="shared" ca="1" si="80"/>
        <v>0</v>
      </c>
      <c r="O393" s="97" t="b">
        <f t="shared" ca="1" si="81"/>
        <v>0</v>
      </c>
      <c r="P393" s="97" t="b">
        <f t="shared" ca="1" si="82"/>
        <v>0</v>
      </c>
      <c r="Q393" s="97" t="b">
        <f t="shared" ca="1" si="83"/>
        <v>0</v>
      </c>
      <c r="R393" s="97" t="b">
        <f t="shared" ca="1" si="84"/>
        <v>0</v>
      </c>
      <c r="S393" s="97" t="str">
        <f t="shared" ca="1" si="85"/>
        <v>未开始</v>
      </c>
      <c r="T393" s="97">
        <f ca="1">IF(AND(N393,P393,NOT(Q393)),NETWORKDAYS(K393,AG393,项目参数!$B$2:$B$200),0)</f>
        <v>0</v>
      </c>
      <c r="U393" s="98">
        <f t="shared" ca="1" si="86"/>
        <v>0</v>
      </c>
      <c r="V393" s="117">
        <f t="shared" ca="1" si="87"/>
        <v>0</v>
      </c>
      <c r="W393" s="117">
        <f t="shared" ca="1" si="88"/>
        <v>0</v>
      </c>
      <c r="X393" s="117" t="str">
        <f t="shared" ca="1" si="89"/>
        <v/>
      </c>
      <c r="Y393" s="97">
        <f t="shared" ca="1" si="90"/>
        <v>0</v>
      </c>
      <c r="Z393" s="97">
        <f t="shared" ca="1" si="91"/>
        <v>0</v>
      </c>
      <c r="AA393" s="97">
        <f ca="1">IF(AND(N393,P393,K393&gt;项目信息!$C$18),INT((IF(Q393,L393,K393)-项目信息!$C$18)/30)+1,0)</f>
        <v>0</v>
      </c>
      <c r="AB393" s="97" t="str">
        <f ca="1">IF(N393,WEEKNUM(IF(L393&lt;&gt;"",L393,IF(K393&lt;&gt;"",K393,J393)-项目信息!$C$18)+1),"")</f>
        <v/>
      </c>
      <c r="AC393" s="97" t="str">
        <f ca="1">IFERROR(VLOOKUP(VLOOKUP(G393,内部通讯录!$B:$F,5,FALSE),项目参数!$I$14:$J$21,2,FALSE),"")</f>
        <v/>
      </c>
      <c r="AD393" s="97" t="str">
        <f ca="1">IF($N393,$AC393*V393/项目参数!$J$29,"")</f>
        <v/>
      </c>
      <c r="AE393" s="97" t="str">
        <f ca="1">IF($N393,$AC393*W393/项目参数!$J$29,"")</f>
        <v/>
      </c>
      <c r="AF393" s="99" t="str">
        <f ca="1">IF(OR('临-间接'!S393=0,'临-间接'!S393="(空白)"),"",'临-间接'!S393)</f>
        <v/>
      </c>
      <c r="AG393" s="34" t="str">
        <f ca="1">IF(P393,IF(L393&lt;&gt;"", L393, IF(OR(I393="暂停",I393="取消"), IFERROR(WORKDAY.INTL($K393,$M393*$H393,1,项目参数!$B$2:$B$200),WORKDAY($K393,$M393*$H393,1)),TODAY())),"")</f>
        <v/>
      </c>
      <c r="AH393">
        <f ca="1">IF(AND(N393,P393),IF('临-间接'!T393="(空白)",0,'临-间接'!T393),0)</f>
        <v>0</v>
      </c>
      <c r="AI393" s="34" t="str">
        <f ca="1">IF($N393,VLOOKUP($B393,项目阶段与里程碑!$B:$E,3,FALSE),"")</f>
        <v/>
      </c>
      <c r="AJ393" s="34" t="str">
        <f ca="1">IF($N393,VLOOKUP($B393,项目阶段与里程碑!$B:$E,4,FALSE),"")</f>
        <v/>
      </c>
      <c r="AK393" s="34" t="str">
        <f t="shared" ca="1" si="92"/>
        <v/>
      </c>
      <c r="AL393" s="92" t="str">
        <f ca="1">IF($AK393&lt;&gt;"",IFERROR(NETWORKDAYS.INTL($AI393,$AK393,1,项目参数!$B$2:$B$200),NETWORKDAYS($AI393,$AK393,1)),"")</f>
        <v/>
      </c>
      <c r="AM393" s="92" t="str">
        <f ca="1">IF(K393&lt;&gt;"",IFERROR(NETWORKDAYS.INTL($AI393,$K393,1,项目参数!$B$2:$B$200),NETWORKDAYS($AI393,$K393,1)),"")</f>
        <v/>
      </c>
      <c r="AN393" s="92" t="str">
        <f ca="1">IF(L393&lt;&gt;"",IFERROR(NETWORKDAYS.INTL($AI393,$L393,1,项目参数!$B$2:$B$200),NETWORKDAYS($AI393,$L393,1)),"")</f>
        <v/>
      </c>
    </row>
    <row r="394" spans="1:40">
      <c r="A394">
        <f ca="1">IF('临-间接'!F394="(空白)","",'临-间接'!F394)</f>
        <v>0</v>
      </c>
      <c r="B394">
        <f ca="1">IF('临-间接'!G394="(空白)","",'临-间接'!G394)</f>
        <v>0</v>
      </c>
      <c r="C394">
        <f ca="1">IF('临-间接'!I394="(空白)","",'临-间接'!I394)</f>
        <v>0</v>
      </c>
      <c r="D394">
        <f ca="1">IF('临-间接'!J394="(空白)","",'临-间接'!J394)</f>
        <v>0</v>
      </c>
      <c r="E394">
        <f ca="1">IF('临-间接'!K394="(空白)","",'临-间接'!K394)</f>
        <v>0</v>
      </c>
      <c r="F394">
        <f ca="1">IF('临-间接'!H394="(空白)","",'临-间接'!H394)</f>
        <v>0</v>
      </c>
      <c r="G394">
        <f ca="1">IF('临-间接'!L394="(空白)","",'临-间接'!L394)</f>
        <v>0</v>
      </c>
      <c r="H394">
        <f ca="1">IF('临-间接'!M394="(空白)",0,'临-间接'!M394)</f>
        <v>0</v>
      </c>
      <c r="I394" t="str">
        <f ca="1">IF(OR('临-间接'!R394=0,'临-间接'!R394="(空白)"),"",'临-间接'!R394)</f>
        <v/>
      </c>
      <c r="J394" s="34" t="str">
        <f ca="1">IF(OR('临-间接'!N394=0,'临-间接'!N394="(空白)"),"",'临-间接'!N394)</f>
        <v/>
      </c>
      <c r="K394" s="34" t="str">
        <f ca="1">IF(OR('临-间接'!O394=0,'临-间接'!O394="(空白)"),"",'临-间接'!O394)</f>
        <v/>
      </c>
      <c r="L394" s="34" t="str">
        <f ca="1">IF(OR('临-间接'!P394=0,'临-间接'!P394="(空白)"),"",'临-间接'!P394)</f>
        <v/>
      </c>
      <c r="M394">
        <f ca="1">IF('临-间接'!Q394="(空白)",0,'临-间接'!Q394)</f>
        <v>0</v>
      </c>
      <c r="N394" s="97" t="b">
        <f t="shared" ca="1" si="80"/>
        <v>0</v>
      </c>
      <c r="O394" s="97" t="b">
        <f t="shared" ca="1" si="81"/>
        <v>0</v>
      </c>
      <c r="P394" s="97" t="b">
        <f t="shared" ca="1" si="82"/>
        <v>0</v>
      </c>
      <c r="Q394" s="97" t="b">
        <f t="shared" ca="1" si="83"/>
        <v>0</v>
      </c>
      <c r="R394" s="97" t="b">
        <f t="shared" ca="1" si="84"/>
        <v>0</v>
      </c>
      <c r="S394" s="97" t="str">
        <f t="shared" ca="1" si="85"/>
        <v>未开始</v>
      </c>
      <c r="T394" s="97">
        <f ca="1">IF(AND(N394,P394,NOT(Q394)),NETWORKDAYS(K394,AG394,项目参数!$B$2:$B$200),0)</f>
        <v>0</v>
      </c>
      <c r="U394" s="98">
        <f t="shared" ca="1" si="86"/>
        <v>0</v>
      </c>
      <c r="V394" s="117">
        <f t="shared" ca="1" si="87"/>
        <v>0</v>
      </c>
      <c r="W394" s="117">
        <f t="shared" ca="1" si="88"/>
        <v>0</v>
      </c>
      <c r="X394" s="117" t="str">
        <f t="shared" ca="1" si="89"/>
        <v/>
      </c>
      <c r="Y394" s="97">
        <f t="shared" ca="1" si="90"/>
        <v>0</v>
      </c>
      <c r="Z394" s="97">
        <f t="shared" ca="1" si="91"/>
        <v>0</v>
      </c>
      <c r="AA394" s="97">
        <f ca="1">IF(AND(N394,P394,K394&gt;项目信息!$C$18),INT((IF(Q394,L394,K394)-项目信息!$C$18)/30)+1,0)</f>
        <v>0</v>
      </c>
      <c r="AB394" s="97" t="str">
        <f ca="1">IF(N394,WEEKNUM(IF(L394&lt;&gt;"",L394,IF(K394&lt;&gt;"",K394,J394)-项目信息!$C$18)+1),"")</f>
        <v/>
      </c>
      <c r="AC394" s="97" t="str">
        <f ca="1">IFERROR(VLOOKUP(VLOOKUP(G394,内部通讯录!$B:$F,5,FALSE),项目参数!$I$14:$J$21,2,FALSE),"")</f>
        <v/>
      </c>
      <c r="AD394" s="97" t="str">
        <f ca="1">IF($N394,$AC394*V394/项目参数!$J$29,"")</f>
        <v/>
      </c>
      <c r="AE394" s="97" t="str">
        <f ca="1">IF($N394,$AC394*W394/项目参数!$J$29,"")</f>
        <v/>
      </c>
      <c r="AF394" s="99" t="str">
        <f ca="1">IF(OR('临-间接'!S394=0,'临-间接'!S394="(空白)"),"",'临-间接'!S394)</f>
        <v/>
      </c>
      <c r="AG394" s="34" t="str">
        <f ca="1">IF(P394,IF(L394&lt;&gt;"", L394, IF(OR(I394="暂停",I394="取消"), IFERROR(WORKDAY.INTL($K394,$M394*$H394,1,项目参数!$B$2:$B$200),WORKDAY($K394,$M394*$H394,1)),TODAY())),"")</f>
        <v/>
      </c>
      <c r="AH394">
        <f ca="1">IF(AND(N394,P394),IF('临-间接'!T394="(空白)",0,'临-间接'!T394),0)</f>
        <v>0</v>
      </c>
      <c r="AI394" s="34" t="str">
        <f ca="1">IF($N394,VLOOKUP($B394,项目阶段与里程碑!$B:$E,3,FALSE),"")</f>
        <v/>
      </c>
      <c r="AJ394" s="34" t="str">
        <f ca="1">IF($N394,VLOOKUP($B394,项目阶段与里程碑!$B:$E,4,FALSE),"")</f>
        <v/>
      </c>
      <c r="AK394" s="34" t="str">
        <f t="shared" ca="1" si="92"/>
        <v/>
      </c>
      <c r="AL394" s="92" t="str">
        <f ca="1">IF($AK394&lt;&gt;"",IFERROR(NETWORKDAYS.INTL($AI394,$AK394,1,项目参数!$B$2:$B$200),NETWORKDAYS($AI394,$AK394,1)),"")</f>
        <v/>
      </c>
      <c r="AM394" s="92" t="str">
        <f ca="1">IF(K394&lt;&gt;"",IFERROR(NETWORKDAYS.INTL($AI394,$K394,1,项目参数!$B$2:$B$200),NETWORKDAYS($AI394,$K394,1)),"")</f>
        <v/>
      </c>
      <c r="AN394" s="92" t="str">
        <f ca="1">IF(L394&lt;&gt;"",IFERROR(NETWORKDAYS.INTL($AI394,$L394,1,项目参数!$B$2:$B$200),NETWORKDAYS($AI394,$L394,1)),"")</f>
        <v/>
      </c>
    </row>
    <row r="395" spans="1:40">
      <c r="A395">
        <f ca="1">IF('临-间接'!F395="(空白)","",'临-间接'!F395)</f>
        <v>0</v>
      </c>
      <c r="B395">
        <f ca="1">IF('临-间接'!G395="(空白)","",'临-间接'!G395)</f>
        <v>0</v>
      </c>
      <c r="C395">
        <f ca="1">IF('临-间接'!I395="(空白)","",'临-间接'!I395)</f>
        <v>0</v>
      </c>
      <c r="D395">
        <f ca="1">IF('临-间接'!J395="(空白)","",'临-间接'!J395)</f>
        <v>0</v>
      </c>
      <c r="E395">
        <f ca="1">IF('临-间接'!K395="(空白)","",'临-间接'!K395)</f>
        <v>0</v>
      </c>
      <c r="F395">
        <f ca="1">IF('临-间接'!H395="(空白)","",'临-间接'!H395)</f>
        <v>0</v>
      </c>
      <c r="G395">
        <f ca="1">IF('临-间接'!L395="(空白)","",'临-间接'!L395)</f>
        <v>0</v>
      </c>
      <c r="H395">
        <f ca="1">IF('临-间接'!M395="(空白)",0,'临-间接'!M395)</f>
        <v>0</v>
      </c>
      <c r="I395" t="str">
        <f ca="1">IF(OR('临-间接'!R395=0,'临-间接'!R395="(空白)"),"",'临-间接'!R395)</f>
        <v/>
      </c>
      <c r="J395" s="34" t="str">
        <f ca="1">IF(OR('临-间接'!N395=0,'临-间接'!N395="(空白)"),"",'临-间接'!N395)</f>
        <v/>
      </c>
      <c r="K395" s="34" t="str">
        <f ca="1">IF(OR('临-间接'!O395=0,'临-间接'!O395="(空白)"),"",'临-间接'!O395)</f>
        <v/>
      </c>
      <c r="L395" s="34" t="str">
        <f ca="1">IF(OR('临-间接'!P395=0,'临-间接'!P395="(空白)"),"",'临-间接'!P395)</f>
        <v/>
      </c>
      <c r="M395">
        <f ca="1">IF('临-间接'!Q395="(空白)",0,'临-间接'!Q395)</f>
        <v>0</v>
      </c>
      <c r="N395" s="97" t="b">
        <f t="shared" ca="1" si="80"/>
        <v>0</v>
      </c>
      <c r="O395" s="97" t="b">
        <f t="shared" ca="1" si="81"/>
        <v>0</v>
      </c>
      <c r="P395" s="97" t="b">
        <f t="shared" ca="1" si="82"/>
        <v>0</v>
      </c>
      <c r="Q395" s="97" t="b">
        <f t="shared" ca="1" si="83"/>
        <v>0</v>
      </c>
      <c r="R395" s="97" t="b">
        <f t="shared" ca="1" si="84"/>
        <v>0</v>
      </c>
      <c r="S395" s="97" t="str">
        <f t="shared" ca="1" si="85"/>
        <v>未开始</v>
      </c>
      <c r="T395" s="97">
        <f ca="1">IF(AND(N395,P395,NOT(Q395)),NETWORKDAYS(K395,AG395,项目参数!$B$2:$B$200),0)</f>
        <v>0</v>
      </c>
      <c r="U395" s="98">
        <f t="shared" ca="1" si="86"/>
        <v>0</v>
      </c>
      <c r="V395" s="117">
        <f t="shared" ca="1" si="87"/>
        <v>0</v>
      </c>
      <c r="W395" s="117">
        <f t="shared" ca="1" si="88"/>
        <v>0</v>
      </c>
      <c r="X395" s="117" t="str">
        <f t="shared" ca="1" si="89"/>
        <v/>
      </c>
      <c r="Y395" s="97">
        <f t="shared" ca="1" si="90"/>
        <v>0</v>
      </c>
      <c r="Z395" s="97">
        <f t="shared" ca="1" si="91"/>
        <v>0</v>
      </c>
      <c r="AA395" s="97">
        <f ca="1">IF(AND(N395,P395,K395&gt;项目信息!$C$18),INT((IF(Q395,L395,K395)-项目信息!$C$18)/30)+1,0)</f>
        <v>0</v>
      </c>
      <c r="AB395" s="97" t="str">
        <f ca="1">IF(N395,WEEKNUM(IF(L395&lt;&gt;"",L395,IF(K395&lt;&gt;"",K395,J395)-项目信息!$C$18)+1),"")</f>
        <v/>
      </c>
      <c r="AC395" s="97" t="str">
        <f ca="1">IFERROR(VLOOKUP(VLOOKUP(G395,内部通讯录!$B:$F,5,FALSE),项目参数!$I$14:$J$21,2,FALSE),"")</f>
        <v/>
      </c>
      <c r="AD395" s="97" t="str">
        <f ca="1">IF($N395,$AC395*V395/项目参数!$J$29,"")</f>
        <v/>
      </c>
      <c r="AE395" s="97" t="str">
        <f ca="1">IF($N395,$AC395*W395/项目参数!$J$29,"")</f>
        <v/>
      </c>
      <c r="AF395" s="99" t="str">
        <f ca="1">IF(OR('临-间接'!S395=0,'临-间接'!S395="(空白)"),"",'临-间接'!S395)</f>
        <v/>
      </c>
      <c r="AG395" s="34" t="str">
        <f ca="1">IF(P395,IF(L395&lt;&gt;"", L395, IF(OR(I395="暂停",I395="取消"), IFERROR(WORKDAY.INTL($K395,$M395*$H395,1,项目参数!$B$2:$B$200),WORKDAY($K395,$M395*$H395,1)),TODAY())),"")</f>
        <v/>
      </c>
      <c r="AH395">
        <f ca="1">IF(AND(N395,P395),IF('临-间接'!T395="(空白)",0,'临-间接'!T395),0)</f>
        <v>0</v>
      </c>
      <c r="AI395" s="34" t="str">
        <f ca="1">IF($N395,VLOOKUP($B395,项目阶段与里程碑!$B:$E,3,FALSE),"")</f>
        <v/>
      </c>
      <c r="AJ395" s="34" t="str">
        <f ca="1">IF($N395,VLOOKUP($B395,项目阶段与里程碑!$B:$E,4,FALSE),"")</f>
        <v/>
      </c>
      <c r="AK395" s="34" t="str">
        <f t="shared" ca="1" si="92"/>
        <v/>
      </c>
      <c r="AL395" s="92" t="str">
        <f ca="1">IF($AK395&lt;&gt;"",IFERROR(NETWORKDAYS.INTL($AI395,$AK395,1,项目参数!$B$2:$B$200),NETWORKDAYS($AI395,$AK395,1)),"")</f>
        <v/>
      </c>
      <c r="AM395" s="92" t="str">
        <f ca="1">IF(K395&lt;&gt;"",IFERROR(NETWORKDAYS.INTL($AI395,$K395,1,项目参数!$B$2:$B$200),NETWORKDAYS($AI395,$K395,1)),"")</f>
        <v/>
      </c>
      <c r="AN395" s="92" t="str">
        <f ca="1">IF(L395&lt;&gt;"",IFERROR(NETWORKDAYS.INTL($AI395,$L395,1,项目参数!$B$2:$B$200),NETWORKDAYS($AI395,$L395,1)),"")</f>
        <v/>
      </c>
    </row>
    <row r="396" spans="1:40">
      <c r="A396">
        <f ca="1">IF('临-间接'!F396="(空白)","",'临-间接'!F396)</f>
        <v>0</v>
      </c>
      <c r="B396">
        <f ca="1">IF('临-间接'!G396="(空白)","",'临-间接'!G396)</f>
        <v>0</v>
      </c>
      <c r="C396">
        <f ca="1">IF('临-间接'!I396="(空白)","",'临-间接'!I396)</f>
        <v>0</v>
      </c>
      <c r="D396">
        <f ca="1">IF('临-间接'!J396="(空白)","",'临-间接'!J396)</f>
        <v>0</v>
      </c>
      <c r="E396">
        <f ca="1">IF('临-间接'!K396="(空白)","",'临-间接'!K396)</f>
        <v>0</v>
      </c>
      <c r="F396">
        <f ca="1">IF('临-间接'!H396="(空白)","",'临-间接'!H396)</f>
        <v>0</v>
      </c>
      <c r="G396">
        <f ca="1">IF('临-间接'!L396="(空白)","",'临-间接'!L396)</f>
        <v>0</v>
      </c>
      <c r="H396">
        <f ca="1">IF('临-间接'!M396="(空白)",0,'临-间接'!M396)</f>
        <v>0</v>
      </c>
      <c r="I396" t="str">
        <f ca="1">IF(OR('临-间接'!R396=0,'临-间接'!R396="(空白)"),"",'临-间接'!R396)</f>
        <v/>
      </c>
      <c r="J396" s="34" t="str">
        <f ca="1">IF(OR('临-间接'!N396=0,'临-间接'!N396="(空白)"),"",'临-间接'!N396)</f>
        <v/>
      </c>
      <c r="K396" s="34" t="str">
        <f ca="1">IF(OR('临-间接'!O396=0,'临-间接'!O396="(空白)"),"",'临-间接'!O396)</f>
        <v/>
      </c>
      <c r="L396" s="34" t="str">
        <f ca="1">IF(OR('临-间接'!P396=0,'临-间接'!P396="(空白)"),"",'临-间接'!P396)</f>
        <v/>
      </c>
      <c r="M396">
        <f ca="1">IF('临-间接'!Q396="(空白)",0,'临-间接'!Q396)</f>
        <v>0</v>
      </c>
      <c r="N396" s="97" t="b">
        <f t="shared" ca="1" si="80"/>
        <v>0</v>
      </c>
      <c r="O396" s="97" t="b">
        <f t="shared" ca="1" si="81"/>
        <v>0</v>
      </c>
      <c r="P396" s="97" t="b">
        <f t="shared" ca="1" si="82"/>
        <v>0</v>
      </c>
      <c r="Q396" s="97" t="b">
        <f t="shared" ca="1" si="83"/>
        <v>0</v>
      </c>
      <c r="R396" s="97" t="b">
        <f t="shared" ca="1" si="84"/>
        <v>0</v>
      </c>
      <c r="S396" s="97" t="str">
        <f t="shared" ca="1" si="85"/>
        <v>未开始</v>
      </c>
      <c r="T396" s="97">
        <f ca="1">IF(AND(N396,P396,NOT(Q396)),NETWORKDAYS(K396,AG396,项目参数!$B$2:$B$200),0)</f>
        <v>0</v>
      </c>
      <c r="U396" s="98">
        <f t="shared" ca="1" si="86"/>
        <v>0</v>
      </c>
      <c r="V396" s="117">
        <f t="shared" ca="1" si="87"/>
        <v>0</v>
      </c>
      <c r="W396" s="117">
        <f t="shared" ca="1" si="88"/>
        <v>0</v>
      </c>
      <c r="X396" s="117" t="str">
        <f t="shared" ca="1" si="89"/>
        <v/>
      </c>
      <c r="Y396" s="97">
        <f t="shared" ca="1" si="90"/>
        <v>0</v>
      </c>
      <c r="Z396" s="97">
        <f t="shared" ca="1" si="91"/>
        <v>0</v>
      </c>
      <c r="AA396" s="97">
        <f ca="1">IF(AND(N396,P396,K396&gt;项目信息!$C$18),INT((IF(Q396,L396,K396)-项目信息!$C$18)/30)+1,0)</f>
        <v>0</v>
      </c>
      <c r="AB396" s="97" t="str">
        <f ca="1">IF(N396,WEEKNUM(IF(L396&lt;&gt;"",L396,IF(K396&lt;&gt;"",K396,J396)-项目信息!$C$18)+1),"")</f>
        <v/>
      </c>
      <c r="AC396" s="97" t="str">
        <f ca="1">IFERROR(VLOOKUP(VLOOKUP(G396,内部通讯录!$B:$F,5,FALSE),项目参数!$I$14:$J$21,2,FALSE),"")</f>
        <v/>
      </c>
      <c r="AD396" s="97" t="str">
        <f ca="1">IF($N396,$AC396*V396/项目参数!$J$29,"")</f>
        <v/>
      </c>
      <c r="AE396" s="97" t="str">
        <f ca="1">IF($N396,$AC396*W396/项目参数!$J$29,"")</f>
        <v/>
      </c>
      <c r="AF396" s="99" t="str">
        <f ca="1">IF(OR('临-间接'!S396=0,'临-间接'!S396="(空白)"),"",'临-间接'!S396)</f>
        <v/>
      </c>
      <c r="AG396" s="34" t="str">
        <f ca="1">IF(P396,IF(L396&lt;&gt;"", L396, IF(OR(I396="暂停",I396="取消"), IFERROR(WORKDAY.INTL($K396,$M396*$H396,1,项目参数!$B$2:$B$200),WORKDAY($K396,$M396*$H396,1)),TODAY())),"")</f>
        <v/>
      </c>
      <c r="AH396">
        <f ca="1">IF(AND(N396,P396),IF('临-间接'!T396="(空白)",0,'临-间接'!T396),0)</f>
        <v>0</v>
      </c>
      <c r="AI396" s="34" t="str">
        <f ca="1">IF($N396,VLOOKUP($B396,项目阶段与里程碑!$B:$E,3,FALSE),"")</f>
        <v/>
      </c>
      <c r="AJ396" s="34" t="str">
        <f ca="1">IF($N396,VLOOKUP($B396,项目阶段与里程碑!$B:$E,4,FALSE),"")</f>
        <v/>
      </c>
      <c r="AK396" s="34" t="str">
        <f t="shared" ca="1" si="92"/>
        <v/>
      </c>
      <c r="AL396" s="92" t="str">
        <f ca="1">IF($AK396&lt;&gt;"",IFERROR(NETWORKDAYS.INTL($AI396,$AK396,1,项目参数!$B$2:$B$200),NETWORKDAYS($AI396,$AK396,1)),"")</f>
        <v/>
      </c>
      <c r="AM396" s="92" t="str">
        <f ca="1">IF(K396&lt;&gt;"",IFERROR(NETWORKDAYS.INTL($AI396,$K396,1,项目参数!$B$2:$B$200),NETWORKDAYS($AI396,$K396,1)),"")</f>
        <v/>
      </c>
      <c r="AN396" s="92" t="str">
        <f ca="1">IF(L396&lt;&gt;"",IFERROR(NETWORKDAYS.INTL($AI396,$L396,1,项目参数!$B$2:$B$200),NETWORKDAYS($AI396,$L396,1)),"")</f>
        <v/>
      </c>
    </row>
    <row r="397" spans="1:40">
      <c r="A397">
        <f ca="1">IF('临-间接'!F397="(空白)","",'临-间接'!F397)</f>
        <v>0</v>
      </c>
      <c r="B397">
        <f ca="1">IF('临-间接'!G397="(空白)","",'临-间接'!G397)</f>
        <v>0</v>
      </c>
      <c r="C397">
        <f ca="1">IF('临-间接'!I397="(空白)","",'临-间接'!I397)</f>
        <v>0</v>
      </c>
      <c r="D397">
        <f ca="1">IF('临-间接'!J397="(空白)","",'临-间接'!J397)</f>
        <v>0</v>
      </c>
      <c r="E397">
        <f ca="1">IF('临-间接'!K397="(空白)","",'临-间接'!K397)</f>
        <v>0</v>
      </c>
      <c r="F397">
        <f ca="1">IF('临-间接'!H397="(空白)","",'临-间接'!H397)</f>
        <v>0</v>
      </c>
      <c r="G397">
        <f ca="1">IF('临-间接'!L397="(空白)","",'临-间接'!L397)</f>
        <v>0</v>
      </c>
      <c r="H397">
        <f ca="1">IF('临-间接'!M397="(空白)",0,'临-间接'!M397)</f>
        <v>0</v>
      </c>
      <c r="I397" t="str">
        <f ca="1">IF(OR('临-间接'!R397=0,'临-间接'!R397="(空白)"),"",'临-间接'!R397)</f>
        <v/>
      </c>
      <c r="J397" s="34" t="str">
        <f ca="1">IF(OR('临-间接'!N397=0,'临-间接'!N397="(空白)"),"",'临-间接'!N397)</f>
        <v/>
      </c>
      <c r="K397" s="34" t="str">
        <f ca="1">IF(OR('临-间接'!O397=0,'临-间接'!O397="(空白)"),"",'临-间接'!O397)</f>
        <v/>
      </c>
      <c r="L397" s="34" t="str">
        <f ca="1">IF(OR('临-间接'!P397=0,'临-间接'!P397="(空白)"),"",'临-间接'!P397)</f>
        <v/>
      </c>
      <c r="M397">
        <f ca="1">IF('临-间接'!Q397="(空白)",0,'临-间接'!Q397)</f>
        <v>0</v>
      </c>
      <c r="N397" s="97" t="b">
        <f t="shared" ca="1" si="80"/>
        <v>0</v>
      </c>
      <c r="O397" s="97" t="b">
        <f t="shared" ca="1" si="81"/>
        <v>0</v>
      </c>
      <c r="P397" s="97" t="b">
        <f t="shared" ca="1" si="82"/>
        <v>0</v>
      </c>
      <c r="Q397" s="97" t="b">
        <f t="shared" ca="1" si="83"/>
        <v>0</v>
      </c>
      <c r="R397" s="97" t="b">
        <f t="shared" ca="1" si="84"/>
        <v>0</v>
      </c>
      <c r="S397" s="97" t="str">
        <f t="shared" ca="1" si="85"/>
        <v>未开始</v>
      </c>
      <c r="T397" s="97">
        <f ca="1">IF(AND(N397,P397,NOT(Q397)),NETWORKDAYS(K397,AG397,项目参数!$B$2:$B$200),0)</f>
        <v>0</v>
      </c>
      <c r="U397" s="98">
        <f t="shared" ca="1" si="86"/>
        <v>0</v>
      </c>
      <c r="V397" s="117">
        <f t="shared" ca="1" si="87"/>
        <v>0</v>
      </c>
      <c r="W397" s="117">
        <f t="shared" ca="1" si="88"/>
        <v>0</v>
      </c>
      <c r="X397" s="117" t="str">
        <f t="shared" ca="1" si="89"/>
        <v/>
      </c>
      <c r="Y397" s="97">
        <f t="shared" ca="1" si="90"/>
        <v>0</v>
      </c>
      <c r="Z397" s="97">
        <f t="shared" ca="1" si="91"/>
        <v>0</v>
      </c>
      <c r="AA397" s="97">
        <f ca="1">IF(AND(N397,P397,K397&gt;项目信息!$C$18),INT((IF(Q397,L397,K397)-项目信息!$C$18)/30)+1,0)</f>
        <v>0</v>
      </c>
      <c r="AB397" s="97" t="str">
        <f ca="1">IF(N397,WEEKNUM(IF(L397&lt;&gt;"",L397,IF(K397&lt;&gt;"",K397,J397)-项目信息!$C$18)+1),"")</f>
        <v/>
      </c>
      <c r="AC397" s="97" t="str">
        <f ca="1">IFERROR(VLOOKUP(VLOOKUP(G397,内部通讯录!$B:$F,5,FALSE),项目参数!$I$14:$J$21,2,FALSE),"")</f>
        <v/>
      </c>
      <c r="AD397" s="97" t="str">
        <f ca="1">IF($N397,$AC397*V397/项目参数!$J$29,"")</f>
        <v/>
      </c>
      <c r="AE397" s="97" t="str">
        <f ca="1">IF($N397,$AC397*W397/项目参数!$J$29,"")</f>
        <v/>
      </c>
      <c r="AF397" s="99" t="str">
        <f ca="1">IF(OR('临-间接'!S397=0,'临-间接'!S397="(空白)"),"",'临-间接'!S397)</f>
        <v/>
      </c>
      <c r="AG397" s="34" t="str">
        <f ca="1">IF(P397,IF(L397&lt;&gt;"", L397, IF(OR(I397="暂停",I397="取消"), IFERROR(WORKDAY.INTL($K397,$M397*$H397,1,项目参数!$B$2:$B$200),WORKDAY($K397,$M397*$H397,1)),TODAY())),"")</f>
        <v/>
      </c>
      <c r="AH397">
        <f ca="1">IF(AND(N397,P397),IF('临-间接'!T397="(空白)",0,'临-间接'!T397),0)</f>
        <v>0</v>
      </c>
      <c r="AI397" s="34" t="str">
        <f ca="1">IF($N397,VLOOKUP($B397,项目阶段与里程碑!$B:$E,3,FALSE),"")</f>
        <v/>
      </c>
      <c r="AJ397" s="34" t="str">
        <f ca="1">IF($N397,VLOOKUP($B397,项目阶段与里程碑!$B:$E,4,FALSE),"")</f>
        <v/>
      </c>
      <c r="AK397" s="34" t="str">
        <f t="shared" ca="1" si="92"/>
        <v/>
      </c>
      <c r="AL397" s="92" t="str">
        <f ca="1">IF($AK397&lt;&gt;"",IFERROR(NETWORKDAYS.INTL($AI397,$AK397,1,项目参数!$B$2:$B$200),NETWORKDAYS($AI397,$AK397,1)),"")</f>
        <v/>
      </c>
      <c r="AM397" s="92" t="str">
        <f ca="1">IF(K397&lt;&gt;"",IFERROR(NETWORKDAYS.INTL($AI397,$K397,1,项目参数!$B$2:$B$200),NETWORKDAYS($AI397,$K397,1)),"")</f>
        <v/>
      </c>
      <c r="AN397" s="92" t="str">
        <f ca="1">IF(L397&lt;&gt;"",IFERROR(NETWORKDAYS.INTL($AI397,$L397,1,项目参数!$B$2:$B$200),NETWORKDAYS($AI397,$L397,1)),"")</f>
        <v/>
      </c>
    </row>
    <row r="398" spans="1:40">
      <c r="A398">
        <f ca="1">IF('临-间接'!F398="(空白)","",'临-间接'!F398)</f>
        <v>0</v>
      </c>
      <c r="B398">
        <f ca="1">IF('临-间接'!G398="(空白)","",'临-间接'!G398)</f>
        <v>0</v>
      </c>
      <c r="C398">
        <f ca="1">IF('临-间接'!I398="(空白)","",'临-间接'!I398)</f>
        <v>0</v>
      </c>
      <c r="D398">
        <f ca="1">IF('临-间接'!J398="(空白)","",'临-间接'!J398)</f>
        <v>0</v>
      </c>
      <c r="E398">
        <f ca="1">IF('临-间接'!K398="(空白)","",'临-间接'!K398)</f>
        <v>0</v>
      </c>
      <c r="F398">
        <f ca="1">IF('临-间接'!H398="(空白)","",'临-间接'!H398)</f>
        <v>0</v>
      </c>
      <c r="G398">
        <f ca="1">IF('临-间接'!L398="(空白)","",'临-间接'!L398)</f>
        <v>0</v>
      </c>
      <c r="H398">
        <f ca="1">IF('临-间接'!M398="(空白)",0,'临-间接'!M398)</f>
        <v>0</v>
      </c>
      <c r="I398" t="str">
        <f ca="1">IF(OR('临-间接'!R398=0,'临-间接'!R398="(空白)"),"",'临-间接'!R398)</f>
        <v/>
      </c>
      <c r="J398" s="34" t="str">
        <f ca="1">IF(OR('临-间接'!N398=0,'临-间接'!N398="(空白)"),"",'临-间接'!N398)</f>
        <v/>
      </c>
      <c r="K398" s="34" t="str">
        <f ca="1">IF(OR('临-间接'!O398=0,'临-间接'!O398="(空白)"),"",'临-间接'!O398)</f>
        <v/>
      </c>
      <c r="L398" s="34" t="str">
        <f ca="1">IF(OR('临-间接'!P398=0,'临-间接'!P398="(空白)"),"",'临-间接'!P398)</f>
        <v/>
      </c>
      <c r="M398">
        <f ca="1">IF('临-间接'!Q398="(空白)",0,'临-间接'!Q398)</f>
        <v>0</v>
      </c>
      <c r="N398" s="97" t="b">
        <f t="shared" ca="1" si="80"/>
        <v>0</v>
      </c>
      <c r="O398" s="97" t="b">
        <f t="shared" ca="1" si="81"/>
        <v>0</v>
      </c>
      <c r="P398" s="97" t="b">
        <f t="shared" ca="1" si="82"/>
        <v>0</v>
      </c>
      <c r="Q398" s="97" t="b">
        <f t="shared" ca="1" si="83"/>
        <v>0</v>
      </c>
      <c r="R398" s="97" t="b">
        <f t="shared" ca="1" si="84"/>
        <v>0</v>
      </c>
      <c r="S398" s="97" t="str">
        <f t="shared" ca="1" si="85"/>
        <v>未开始</v>
      </c>
      <c r="T398" s="97">
        <f ca="1">IF(AND(N398,P398,NOT(Q398)),NETWORKDAYS(K398,AG398,项目参数!$B$2:$B$200),0)</f>
        <v>0</v>
      </c>
      <c r="U398" s="98">
        <f t="shared" ca="1" si="86"/>
        <v>0</v>
      </c>
      <c r="V398" s="117">
        <f t="shared" ca="1" si="87"/>
        <v>0</v>
      </c>
      <c r="W398" s="117">
        <f t="shared" ca="1" si="88"/>
        <v>0</v>
      </c>
      <c r="X398" s="117" t="str">
        <f t="shared" ca="1" si="89"/>
        <v/>
      </c>
      <c r="Y398" s="97">
        <f t="shared" ca="1" si="90"/>
        <v>0</v>
      </c>
      <c r="Z398" s="97">
        <f t="shared" ca="1" si="91"/>
        <v>0</v>
      </c>
      <c r="AA398" s="97">
        <f ca="1">IF(AND(N398,P398,K398&gt;项目信息!$C$18),INT((IF(Q398,L398,K398)-项目信息!$C$18)/30)+1,0)</f>
        <v>0</v>
      </c>
      <c r="AB398" s="97" t="str">
        <f ca="1">IF(N398,WEEKNUM(IF(L398&lt;&gt;"",L398,IF(K398&lt;&gt;"",K398,J398)-项目信息!$C$18)+1),"")</f>
        <v/>
      </c>
      <c r="AC398" s="97" t="str">
        <f ca="1">IFERROR(VLOOKUP(VLOOKUP(G398,内部通讯录!$B:$F,5,FALSE),项目参数!$I$14:$J$21,2,FALSE),"")</f>
        <v/>
      </c>
      <c r="AD398" s="97" t="str">
        <f ca="1">IF($N398,$AC398*V398/项目参数!$J$29,"")</f>
        <v/>
      </c>
      <c r="AE398" s="97" t="str">
        <f ca="1">IF($N398,$AC398*W398/项目参数!$J$29,"")</f>
        <v/>
      </c>
      <c r="AF398" s="99" t="str">
        <f ca="1">IF(OR('临-间接'!S398=0,'临-间接'!S398="(空白)"),"",'临-间接'!S398)</f>
        <v/>
      </c>
      <c r="AG398" s="34" t="str">
        <f ca="1">IF(P398,IF(L398&lt;&gt;"", L398, IF(OR(I398="暂停",I398="取消"), IFERROR(WORKDAY.INTL($K398,$M398*$H398,1,项目参数!$B$2:$B$200),WORKDAY($K398,$M398*$H398,1)),TODAY())),"")</f>
        <v/>
      </c>
      <c r="AH398">
        <f ca="1">IF(AND(N398,P398),IF('临-间接'!T398="(空白)",0,'临-间接'!T398),0)</f>
        <v>0</v>
      </c>
      <c r="AI398" s="34" t="str">
        <f ca="1">IF($N398,VLOOKUP($B398,项目阶段与里程碑!$B:$E,3,FALSE),"")</f>
        <v/>
      </c>
      <c r="AJ398" s="34" t="str">
        <f ca="1">IF($N398,VLOOKUP($B398,项目阶段与里程碑!$B:$E,4,FALSE),"")</f>
        <v/>
      </c>
      <c r="AK398" s="34" t="str">
        <f t="shared" ca="1" si="92"/>
        <v/>
      </c>
      <c r="AL398" s="92" t="str">
        <f ca="1">IF($AK398&lt;&gt;"",IFERROR(NETWORKDAYS.INTL($AI398,$AK398,1,项目参数!$B$2:$B$200),NETWORKDAYS($AI398,$AK398,1)),"")</f>
        <v/>
      </c>
      <c r="AM398" s="92" t="str">
        <f ca="1">IF(K398&lt;&gt;"",IFERROR(NETWORKDAYS.INTL($AI398,$K398,1,项目参数!$B$2:$B$200),NETWORKDAYS($AI398,$K398,1)),"")</f>
        <v/>
      </c>
      <c r="AN398" s="92" t="str">
        <f ca="1">IF(L398&lt;&gt;"",IFERROR(NETWORKDAYS.INTL($AI398,$L398,1,项目参数!$B$2:$B$200),NETWORKDAYS($AI398,$L398,1)),"")</f>
        <v/>
      </c>
    </row>
    <row r="399" spans="1:40">
      <c r="A399">
        <f ca="1">IF('临-间接'!F399="(空白)","",'临-间接'!F399)</f>
        <v>0</v>
      </c>
      <c r="B399">
        <f ca="1">IF('临-间接'!G399="(空白)","",'临-间接'!G399)</f>
        <v>0</v>
      </c>
      <c r="C399">
        <f ca="1">IF('临-间接'!I399="(空白)","",'临-间接'!I399)</f>
        <v>0</v>
      </c>
      <c r="D399">
        <f ca="1">IF('临-间接'!J399="(空白)","",'临-间接'!J399)</f>
        <v>0</v>
      </c>
      <c r="E399">
        <f ca="1">IF('临-间接'!K399="(空白)","",'临-间接'!K399)</f>
        <v>0</v>
      </c>
      <c r="F399">
        <f ca="1">IF('临-间接'!H399="(空白)","",'临-间接'!H399)</f>
        <v>0</v>
      </c>
      <c r="G399">
        <f ca="1">IF('临-间接'!L399="(空白)","",'临-间接'!L399)</f>
        <v>0</v>
      </c>
      <c r="H399">
        <f ca="1">IF('临-间接'!M399="(空白)",0,'临-间接'!M399)</f>
        <v>0</v>
      </c>
      <c r="I399" t="str">
        <f ca="1">IF(OR('临-间接'!R399=0,'临-间接'!R399="(空白)"),"",'临-间接'!R399)</f>
        <v/>
      </c>
      <c r="J399" s="34" t="str">
        <f ca="1">IF(OR('临-间接'!N399=0,'临-间接'!N399="(空白)"),"",'临-间接'!N399)</f>
        <v/>
      </c>
      <c r="K399" s="34" t="str">
        <f ca="1">IF(OR('临-间接'!O399=0,'临-间接'!O399="(空白)"),"",'临-间接'!O399)</f>
        <v/>
      </c>
      <c r="L399" s="34" t="str">
        <f ca="1">IF(OR('临-间接'!P399=0,'临-间接'!P399="(空白)"),"",'临-间接'!P399)</f>
        <v/>
      </c>
      <c r="M399">
        <f ca="1">IF('临-间接'!Q399="(空白)",0,'临-间接'!Q399)</f>
        <v>0</v>
      </c>
      <c r="N399" s="97" t="b">
        <f t="shared" ca="1" si="80"/>
        <v>0</v>
      </c>
      <c r="O399" s="97" t="b">
        <f t="shared" ca="1" si="81"/>
        <v>0</v>
      </c>
      <c r="P399" s="97" t="b">
        <f t="shared" ca="1" si="82"/>
        <v>0</v>
      </c>
      <c r="Q399" s="97" t="b">
        <f t="shared" ca="1" si="83"/>
        <v>0</v>
      </c>
      <c r="R399" s="97" t="b">
        <f t="shared" ca="1" si="84"/>
        <v>0</v>
      </c>
      <c r="S399" s="97" t="str">
        <f t="shared" ca="1" si="85"/>
        <v>未开始</v>
      </c>
      <c r="T399" s="97">
        <f ca="1">IF(AND(N399,P399,NOT(Q399)),NETWORKDAYS(K399,AG399,项目参数!$B$2:$B$200),0)</f>
        <v>0</v>
      </c>
      <c r="U399" s="98">
        <f t="shared" ca="1" si="86"/>
        <v>0</v>
      </c>
      <c r="V399" s="117">
        <f t="shared" ca="1" si="87"/>
        <v>0</v>
      </c>
      <c r="W399" s="117">
        <f t="shared" ca="1" si="88"/>
        <v>0</v>
      </c>
      <c r="X399" s="117" t="str">
        <f t="shared" ca="1" si="89"/>
        <v/>
      </c>
      <c r="Y399" s="97">
        <f t="shared" ca="1" si="90"/>
        <v>0</v>
      </c>
      <c r="Z399" s="97">
        <f t="shared" ca="1" si="91"/>
        <v>0</v>
      </c>
      <c r="AA399" s="97">
        <f ca="1">IF(AND(N399,P399,K399&gt;项目信息!$C$18),INT((IF(Q399,L399,K399)-项目信息!$C$18)/30)+1,0)</f>
        <v>0</v>
      </c>
      <c r="AB399" s="97" t="str">
        <f ca="1">IF(N399,WEEKNUM(IF(L399&lt;&gt;"",L399,IF(K399&lt;&gt;"",K399,J399)-项目信息!$C$18)+1),"")</f>
        <v/>
      </c>
      <c r="AC399" s="97" t="str">
        <f ca="1">IFERROR(VLOOKUP(VLOOKUP(G399,内部通讯录!$B:$F,5,FALSE),项目参数!$I$14:$J$21,2,FALSE),"")</f>
        <v/>
      </c>
      <c r="AD399" s="97" t="str">
        <f ca="1">IF($N399,$AC399*V399/项目参数!$J$29,"")</f>
        <v/>
      </c>
      <c r="AE399" s="97" t="str">
        <f ca="1">IF($N399,$AC399*W399/项目参数!$J$29,"")</f>
        <v/>
      </c>
      <c r="AF399" s="99" t="str">
        <f ca="1">IF(OR('临-间接'!S399=0,'临-间接'!S399="(空白)"),"",'临-间接'!S399)</f>
        <v/>
      </c>
      <c r="AG399" s="34" t="str">
        <f ca="1">IF(P399,IF(L399&lt;&gt;"", L399, IF(OR(I399="暂停",I399="取消"), IFERROR(WORKDAY.INTL($K399,$M399*$H399,1,项目参数!$B$2:$B$200),WORKDAY($K399,$M399*$H399,1)),TODAY())),"")</f>
        <v/>
      </c>
      <c r="AH399">
        <f ca="1">IF(AND(N399,P399),IF('临-间接'!T399="(空白)",0,'临-间接'!T399),0)</f>
        <v>0</v>
      </c>
      <c r="AI399" s="34" t="str">
        <f ca="1">IF($N399,VLOOKUP($B399,项目阶段与里程碑!$B:$E,3,FALSE),"")</f>
        <v/>
      </c>
      <c r="AJ399" s="34" t="str">
        <f ca="1">IF($N399,VLOOKUP($B399,项目阶段与里程碑!$B:$E,4,FALSE),"")</f>
        <v/>
      </c>
      <c r="AK399" s="34" t="str">
        <f t="shared" ca="1" si="92"/>
        <v/>
      </c>
      <c r="AL399" s="92" t="str">
        <f ca="1">IF($AK399&lt;&gt;"",IFERROR(NETWORKDAYS.INTL($AI399,$AK399,1,项目参数!$B$2:$B$200),NETWORKDAYS($AI399,$AK399,1)),"")</f>
        <v/>
      </c>
      <c r="AM399" s="92" t="str">
        <f ca="1">IF(K399&lt;&gt;"",IFERROR(NETWORKDAYS.INTL($AI399,$K399,1,项目参数!$B$2:$B$200),NETWORKDAYS($AI399,$K399,1)),"")</f>
        <v/>
      </c>
      <c r="AN399" s="92" t="str">
        <f ca="1">IF(L399&lt;&gt;"",IFERROR(NETWORKDAYS.INTL($AI399,$L399,1,项目参数!$B$2:$B$200),NETWORKDAYS($AI399,$L399,1)),"")</f>
        <v/>
      </c>
    </row>
    <row r="400" spans="1:40">
      <c r="A400">
        <f ca="1">IF('临-间接'!F400="(空白)","",'临-间接'!F400)</f>
        <v>0</v>
      </c>
      <c r="B400">
        <f ca="1">IF('临-间接'!G400="(空白)","",'临-间接'!G400)</f>
        <v>0</v>
      </c>
      <c r="C400">
        <f ca="1">IF('临-间接'!I400="(空白)","",'临-间接'!I400)</f>
        <v>0</v>
      </c>
      <c r="D400">
        <f ca="1">IF('临-间接'!J400="(空白)","",'临-间接'!J400)</f>
        <v>0</v>
      </c>
      <c r="E400">
        <f ca="1">IF('临-间接'!K400="(空白)","",'临-间接'!K400)</f>
        <v>0</v>
      </c>
      <c r="F400">
        <f ca="1">IF('临-间接'!H400="(空白)","",'临-间接'!H400)</f>
        <v>0</v>
      </c>
      <c r="G400">
        <f ca="1">IF('临-间接'!L400="(空白)","",'临-间接'!L400)</f>
        <v>0</v>
      </c>
      <c r="H400">
        <f ca="1">IF('临-间接'!M400="(空白)",0,'临-间接'!M400)</f>
        <v>0</v>
      </c>
      <c r="I400" t="str">
        <f ca="1">IF(OR('临-间接'!R400=0,'临-间接'!R400="(空白)"),"",'临-间接'!R400)</f>
        <v/>
      </c>
      <c r="J400" s="34" t="str">
        <f ca="1">IF(OR('临-间接'!N400=0,'临-间接'!N400="(空白)"),"",'临-间接'!N400)</f>
        <v/>
      </c>
      <c r="K400" s="34" t="str">
        <f ca="1">IF(OR('临-间接'!O400=0,'临-间接'!O400="(空白)"),"",'临-间接'!O400)</f>
        <v/>
      </c>
      <c r="L400" s="34" t="str">
        <f ca="1">IF(OR('临-间接'!P400=0,'临-间接'!P400="(空白)"),"",'临-间接'!P400)</f>
        <v/>
      </c>
      <c r="M400">
        <f ca="1">IF('临-间接'!Q400="(空白)",0,'临-间接'!Q400)</f>
        <v>0</v>
      </c>
      <c r="N400" s="97" t="b">
        <f t="shared" ca="1" si="80"/>
        <v>0</v>
      </c>
      <c r="O400" s="97" t="b">
        <f t="shared" ca="1" si="81"/>
        <v>0</v>
      </c>
      <c r="P400" s="97" t="b">
        <f t="shared" ca="1" si="82"/>
        <v>0</v>
      </c>
      <c r="Q400" s="97" t="b">
        <f t="shared" ca="1" si="83"/>
        <v>0</v>
      </c>
      <c r="R400" s="97" t="b">
        <f t="shared" ca="1" si="84"/>
        <v>0</v>
      </c>
      <c r="S400" s="97" t="str">
        <f t="shared" ca="1" si="85"/>
        <v>未开始</v>
      </c>
      <c r="T400" s="97">
        <f ca="1">IF(AND(N400,P400,NOT(Q400)),NETWORKDAYS(K400,AG400,项目参数!$B$2:$B$200),0)</f>
        <v>0</v>
      </c>
      <c r="U400" s="98">
        <f t="shared" ca="1" si="86"/>
        <v>0</v>
      </c>
      <c r="V400" s="117">
        <f t="shared" ca="1" si="87"/>
        <v>0</v>
      </c>
      <c r="W400" s="117">
        <f t="shared" ca="1" si="88"/>
        <v>0</v>
      </c>
      <c r="X400" s="117" t="str">
        <f t="shared" ca="1" si="89"/>
        <v/>
      </c>
      <c r="Y400" s="97">
        <f t="shared" ca="1" si="90"/>
        <v>0</v>
      </c>
      <c r="Z400" s="97">
        <f t="shared" ca="1" si="91"/>
        <v>0</v>
      </c>
      <c r="AA400" s="97">
        <f ca="1">IF(AND(N400,P400,K400&gt;项目信息!$C$18),INT((IF(Q400,L400,K400)-项目信息!$C$18)/30)+1,0)</f>
        <v>0</v>
      </c>
      <c r="AB400" s="97" t="str">
        <f ca="1">IF(N400,WEEKNUM(IF(L400&lt;&gt;"",L400,IF(K400&lt;&gt;"",K400,J400)-项目信息!$C$18)+1),"")</f>
        <v/>
      </c>
      <c r="AC400" s="97" t="str">
        <f ca="1">IFERROR(VLOOKUP(VLOOKUP(G400,内部通讯录!$B:$F,5,FALSE),项目参数!$I$14:$J$21,2,FALSE),"")</f>
        <v/>
      </c>
      <c r="AD400" s="97" t="str">
        <f ca="1">IF($N400,$AC400*V400/项目参数!$J$29,"")</f>
        <v/>
      </c>
      <c r="AE400" s="97" t="str">
        <f ca="1">IF($N400,$AC400*W400/项目参数!$J$29,"")</f>
        <v/>
      </c>
      <c r="AF400" s="99" t="str">
        <f ca="1">IF(OR('临-间接'!S400=0,'临-间接'!S400="(空白)"),"",'临-间接'!S400)</f>
        <v/>
      </c>
      <c r="AG400" s="34" t="str">
        <f ca="1">IF(P400,IF(L400&lt;&gt;"", L400, IF(OR(I400="暂停",I400="取消"), IFERROR(WORKDAY.INTL($K400,$M400*$H400,1,项目参数!$B$2:$B$200),WORKDAY($K400,$M400*$H400,1)),TODAY())),"")</f>
        <v/>
      </c>
      <c r="AH400">
        <f ca="1">IF(AND(N400,P400),IF('临-间接'!T400="(空白)",0,'临-间接'!T400),0)</f>
        <v>0</v>
      </c>
      <c r="AI400" s="34" t="str">
        <f ca="1">IF($N400,VLOOKUP($B400,项目阶段与里程碑!$B:$E,3,FALSE),"")</f>
        <v/>
      </c>
      <c r="AJ400" s="34" t="str">
        <f ca="1">IF($N400,VLOOKUP($B400,项目阶段与里程碑!$B:$E,4,FALSE),"")</f>
        <v/>
      </c>
      <c r="AK400" s="34" t="str">
        <f t="shared" ca="1" si="92"/>
        <v/>
      </c>
      <c r="AL400" s="92" t="str">
        <f ca="1">IF($AK400&lt;&gt;"",IFERROR(NETWORKDAYS.INTL($AI400,$AK400,1,项目参数!$B$2:$B$200),NETWORKDAYS($AI400,$AK400,1)),"")</f>
        <v/>
      </c>
      <c r="AM400" s="92" t="str">
        <f ca="1">IF(K400&lt;&gt;"",IFERROR(NETWORKDAYS.INTL($AI400,$K400,1,项目参数!$B$2:$B$200),NETWORKDAYS($AI400,$K400,1)),"")</f>
        <v/>
      </c>
      <c r="AN400" s="92" t="str">
        <f ca="1">IF(L400&lt;&gt;"",IFERROR(NETWORKDAYS.INTL($AI400,$L400,1,项目参数!$B$2:$B$200),NETWORKDAYS($AI400,$L400,1)),"")</f>
        <v/>
      </c>
    </row>
    <row r="401" spans="1:40">
      <c r="A401">
        <f ca="1">IF('临-间接'!F401="(空白)","",'临-间接'!F401)</f>
        <v>0</v>
      </c>
      <c r="B401">
        <f ca="1">IF('临-间接'!G401="(空白)","",'临-间接'!G401)</f>
        <v>0</v>
      </c>
      <c r="C401">
        <f ca="1">IF('临-间接'!I401="(空白)","",'临-间接'!I401)</f>
        <v>0</v>
      </c>
      <c r="D401">
        <f ca="1">IF('临-间接'!J401="(空白)","",'临-间接'!J401)</f>
        <v>0</v>
      </c>
      <c r="E401">
        <f ca="1">IF('临-间接'!K401="(空白)","",'临-间接'!K401)</f>
        <v>0</v>
      </c>
      <c r="F401">
        <f ca="1">IF('临-间接'!H401="(空白)","",'临-间接'!H401)</f>
        <v>0</v>
      </c>
      <c r="G401">
        <f ca="1">IF('临-间接'!L401="(空白)","",'临-间接'!L401)</f>
        <v>0</v>
      </c>
      <c r="H401">
        <f ca="1">IF('临-间接'!M401="(空白)",0,'临-间接'!M401)</f>
        <v>0</v>
      </c>
      <c r="I401" t="str">
        <f ca="1">IF(OR('临-间接'!R401=0,'临-间接'!R401="(空白)"),"",'临-间接'!R401)</f>
        <v/>
      </c>
      <c r="J401" s="34" t="str">
        <f ca="1">IF(OR('临-间接'!N401=0,'临-间接'!N401="(空白)"),"",'临-间接'!N401)</f>
        <v/>
      </c>
      <c r="K401" s="34" t="str">
        <f ca="1">IF(OR('临-间接'!O401=0,'临-间接'!O401="(空白)"),"",'临-间接'!O401)</f>
        <v/>
      </c>
      <c r="L401" s="34" t="str">
        <f ca="1">IF(OR('临-间接'!P401=0,'临-间接'!P401="(空白)"),"",'临-间接'!P401)</f>
        <v/>
      </c>
      <c r="M401">
        <f ca="1">IF('临-间接'!Q401="(空白)",0,'临-间接'!Q401)</f>
        <v>0</v>
      </c>
      <c r="N401" s="97" t="b">
        <f t="shared" ca="1" si="80"/>
        <v>0</v>
      </c>
      <c r="O401" s="97" t="b">
        <f t="shared" ca="1" si="81"/>
        <v>0</v>
      </c>
      <c r="P401" s="97" t="b">
        <f t="shared" ca="1" si="82"/>
        <v>0</v>
      </c>
      <c r="Q401" s="97" t="b">
        <f t="shared" ca="1" si="83"/>
        <v>0</v>
      </c>
      <c r="R401" s="97" t="b">
        <f t="shared" ca="1" si="84"/>
        <v>0</v>
      </c>
      <c r="S401" s="97" t="str">
        <f t="shared" ca="1" si="85"/>
        <v>未开始</v>
      </c>
      <c r="T401" s="97">
        <f ca="1">IF(AND(N401,P401,NOT(Q401)),NETWORKDAYS(K401,AG401,项目参数!$B$2:$B$200),0)</f>
        <v>0</v>
      </c>
      <c r="U401" s="98">
        <f t="shared" ca="1" si="86"/>
        <v>0</v>
      </c>
      <c r="V401" s="117">
        <f t="shared" ca="1" si="87"/>
        <v>0</v>
      </c>
      <c r="W401" s="117">
        <f t="shared" ca="1" si="88"/>
        <v>0</v>
      </c>
      <c r="X401" s="117" t="str">
        <f t="shared" ca="1" si="89"/>
        <v/>
      </c>
      <c r="Y401" s="97">
        <f t="shared" ca="1" si="90"/>
        <v>0</v>
      </c>
      <c r="Z401" s="97">
        <f t="shared" ca="1" si="91"/>
        <v>0</v>
      </c>
      <c r="AA401" s="97">
        <f ca="1">IF(AND(N401,P401,K401&gt;项目信息!$C$18),INT((IF(Q401,L401,K401)-项目信息!$C$18)/30)+1,0)</f>
        <v>0</v>
      </c>
      <c r="AB401" s="97" t="str">
        <f ca="1">IF(N401,WEEKNUM(IF(L401&lt;&gt;"",L401,IF(K401&lt;&gt;"",K401,J401)-项目信息!$C$18)+1),"")</f>
        <v/>
      </c>
      <c r="AC401" s="97" t="str">
        <f ca="1">IFERROR(VLOOKUP(VLOOKUP(G401,内部通讯录!$B:$F,5,FALSE),项目参数!$I$14:$J$21,2,FALSE),"")</f>
        <v/>
      </c>
      <c r="AD401" s="97" t="str">
        <f ca="1">IF($N401,$AC401*V401/项目参数!$J$29,"")</f>
        <v/>
      </c>
      <c r="AE401" s="97" t="str">
        <f ca="1">IF($N401,$AC401*W401/项目参数!$J$29,"")</f>
        <v/>
      </c>
      <c r="AF401" s="99" t="str">
        <f ca="1">IF(OR('临-间接'!S401=0,'临-间接'!S401="(空白)"),"",'临-间接'!S401)</f>
        <v/>
      </c>
      <c r="AG401" s="34" t="str">
        <f ca="1">IF(P401,IF(L401&lt;&gt;"", L401, IF(OR(I401="暂停",I401="取消"), IFERROR(WORKDAY.INTL($K401,$M401*$H401,1,项目参数!$B$2:$B$200),WORKDAY($K401,$M401*$H401,1)),TODAY())),"")</f>
        <v/>
      </c>
      <c r="AH401">
        <f ca="1">IF(AND(N401,P401),IF('临-间接'!T401="(空白)",0,'临-间接'!T401),0)</f>
        <v>0</v>
      </c>
      <c r="AI401" s="34" t="str">
        <f ca="1">IF($N401,VLOOKUP($B401,项目阶段与里程碑!$B:$E,3,FALSE),"")</f>
        <v/>
      </c>
      <c r="AJ401" s="34" t="str">
        <f ca="1">IF($N401,VLOOKUP($B401,项目阶段与里程碑!$B:$E,4,FALSE),"")</f>
        <v/>
      </c>
      <c r="AK401" s="34" t="str">
        <f t="shared" ca="1" si="92"/>
        <v/>
      </c>
      <c r="AL401" s="92" t="str">
        <f ca="1">IF($AK401&lt;&gt;"",IFERROR(NETWORKDAYS.INTL($AI401,$AK401,1,项目参数!$B$2:$B$200),NETWORKDAYS($AI401,$AK401,1)),"")</f>
        <v/>
      </c>
      <c r="AM401" s="92" t="str">
        <f ca="1">IF(K401&lt;&gt;"",IFERROR(NETWORKDAYS.INTL($AI401,$K401,1,项目参数!$B$2:$B$200),NETWORKDAYS($AI401,$K401,1)),"")</f>
        <v/>
      </c>
      <c r="AN401" s="92" t="str">
        <f ca="1">IF(L401&lt;&gt;"",IFERROR(NETWORKDAYS.INTL($AI401,$L401,1,项目参数!$B$2:$B$200),NETWORKDAYS($AI401,$L401,1)),"")</f>
        <v/>
      </c>
    </row>
    <row r="402" spans="1:40">
      <c r="A402">
        <f ca="1">IF('临-间接'!F402="(空白)","",'临-间接'!F402)</f>
        <v>0</v>
      </c>
      <c r="B402">
        <f ca="1">IF('临-间接'!G402="(空白)","",'临-间接'!G402)</f>
        <v>0</v>
      </c>
      <c r="C402">
        <f ca="1">IF('临-间接'!I402="(空白)","",'临-间接'!I402)</f>
        <v>0</v>
      </c>
      <c r="D402">
        <f ca="1">IF('临-间接'!J402="(空白)","",'临-间接'!J402)</f>
        <v>0</v>
      </c>
      <c r="E402">
        <f ca="1">IF('临-间接'!K402="(空白)","",'临-间接'!K402)</f>
        <v>0</v>
      </c>
      <c r="F402">
        <f ca="1">IF('临-间接'!H402="(空白)","",'临-间接'!H402)</f>
        <v>0</v>
      </c>
      <c r="G402">
        <f ca="1">IF('临-间接'!L402="(空白)","",'临-间接'!L402)</f>
        <v>0</v>
      </c>
      <c r="H402">
        <f ca="1">IF('临-间接'!M402="(空白)",0,'临-间接'!M402)</f>
        <v>0</v>
      </c>
      <c r="I402" t="str">
        <f ca="1">IF(OR('临-间接'!R402=0,'临-间接'!R402="(空白)"),"",'临-间接'!R402)</f>
        <v/>
      </c>
      <c r="J402" s="34" t="str">
        <f ca="1">IF(OR('临-间接'!N402=0,'临-间接'!N402="(空白)"),"",'临-间接'!N402)</f>
        <v/>
      </c>
      <c r="K402" s="34" t="str">
        <f ca="1">IF(OR('临-间接'!O402=0,'临-间接'!O402="(空白)"),"",'临-间接'!O402)</f>
        <v/>
      </c>
      <c r="L402" s="34" t="str">
        <f ca="1">IF(OR('临-间接'!P402=0,'临-间接'!P402="(空白)"),"",'临-间接'!P402)</f>
        <v/>
      </c>
      <c r="M402">
        <f ca="1">IF('临-间接'!Q402="(空白)",0,'临-间接'!Q402)</f>
        <v>0</v>
      </c>
      <c r="N402" s="97" t="b">
        <f t="shared" ca="1" si="80"/>
        <v>0</v>
      </c>
      <c r="O402" s="97" t="b">
        <f t="shared" ca="1" si="81"/>
        <v>0</v>
      </c>
      <c r="P402" s="97" t="b">
        <f t="shared" ca="1" si="82"/>
        <v>0</v>
      </c>
      <c r="Q402" s="97" t="b">
        <f t="shared" ca="1" si="83"/>
        <v>0</v>
      </c>
      <c r="R402" s="97" t="b">
        <f t="shared" ca="1" si="84"/>
        <v>0</v>
      </c>
      <c r="S402" s="97" t="str">
        <f t="shared" ca="1" si="85"/>
        <v>未开始</v>
      </c>
      <c r="T402" s="97">
        <f ca="1">IF(AND(N402,P402,NOT(Q402)),NETWORKDAYS(K402,AG402,项目参数!$B$2:$B$200),0)</f>
        <v>0</v>
      </c>
      <c r="U402" s="98">
        <f t="shared" ca="1" si="86"/>
        <v>0</v>
      </c>
      <c r="V402" s="117">
        <f t="shared" ca="1" si="87"/>
        <v>0</v>
      </c>
      <c r="W402" s="117">
        <f t="shared" ca="1" si="88"/>
        <v>0</v>
      </c>
      <c r="X402" s="117" t="str">
        <f t="shared" ca="1" si="89"/>
        <v/>
      </c>
      <c r="Y402" s="97">
        <f t="shared" ca="1" si="90"/>
        <v>0</v>
      </c>
      <c r="Z402" s="97">
        <f t="shared" ca="1" si="91"/>
        <v>0</v>
      </c>
      <c r="AA402" s="97">
        <f ca="1">IF(AND(N402,P402,K402&gt;项目信息!$C$18),INT((IF(Q402,L402,K402)-项目信息!$C$18)/30)+1,0)</f>
        <v>0</v>
      </c>
      <c r="AB402" s="97" t="str">
        <f ca="1">IF(N402,WEEKNUM(IF(L402&lt;&gt;"",L402,IF(K402&lt;&gt;"",K402,J402)-项目信息!$C$18)+1),"")</f>
        <v/>
      </c>
      <c r="AC402" s="97" t="str">
        <f ca="1">IFERROR(VLOOKUP(VLOOKUP(G402,内部通讯录!$B:$F,5,FALSE),项目参数!$I$14:$J$21,2,FALSE),"")</f>
        <v/>
      </c>
      <c r="AD402" s="97" t="str">
        <f ca="1">IF($N402,$AC402*V402/项目参数!$J$29,"")</f>
        <v/>
      </c>
      <c r="AE402" s="97" t="str">
        <f ca="1">IF($N402,$AC402*W402/项目参数!$J$29,"")</f>
        <v/>
      </c>
      <c r="AF402" s="99" t="str">
        <f ca="1">IF(OR('临-间接'!S402=0,'临-间接'!S402="(空白)"),"",'临-间接'!S402)</f>
        <v/>
      </c>
      <c r="AG402" s="34" t="str">
        <f ca="1">IF(P402,IF(L402&lt;&gt;"", L402, IF(OR(I402="暂停",I402="取消"), IFERROR(WORKDAY.INTL($K402,$M402*$H402,1,项目参数!$B$2:$B$200),WORKDAY($K402,$M402*$H402,1)),TODAY())),"")</f>
        <v/>
      </c>
      <c r="AH402">
        <f ca="1">IF(AND(N402,P402),IF('临-间接'!T402="(空白)",0,'临-间接'!T402),0)</f>
        <v>0</v>
      </c>
      <c r="AI402" s="34" t="str">
        <f ca="1">IF($N402,VLOOKUP($B402,项目阶段与里程碑!$B:$E,3,FALSE),"")</f>
        <v/>
      </c>
      <c r="AJ402" s="34" t="str">
        <f ca="1">IF($N402,VLOOKUP($B402,项目阶段与里程碑!$B:$E,4,FALSE),"")</f>
        <v/>
      </c>
      <c r="AK402" s="34" t="str">
        <f t="shared" ca="1" si="92"/>
        <v/>
      </c>
      <c r="AL402" s="92" t="str">
        <f ca="1">IF($AK402&lt;&gt;"",IFERROR(NETWORKDAYS.INTL($AI402,$AK402,1,项目参数!$B$2:$B$200),NETWORKDAYS($AI402,$AK402,1)),"")</f>
        <v/>
      </c>
      <c r="AM402" s="92" t="str">
        <f ca="1">IF(K402&lt;&gt;"",IFERROR(NETWORKDAYS.INTL($AI402,$K402,1,项目参数!$B$2:$B$200),NETWORKDAYS($AI402,$K402,1)),"")</f>
        <v/>
      </c>
      <c r="AN402" s="92" t="str">
        <f ca="1">IF(L402&lt;&gt;"",IFERROR(NETWORKDAYS.INTL($AI402,$L402,1,项目参数!$B$2:$B$200),NETWORKDAYS($AI402,$L402,1)),"")</f>
        <v/>
      </c>
    </row>
    <row r="403" spans="1:40">
      <c r="A403">
        <f ca="1">IF('临-间接'!F403="(空白)","",'临-间接'!F403)</f>
        <v>0</v>
      </c>
      <c r="B403">
        <f ca="1">IF('临-间接'!G403="(空白)","",'临-间接'!G403)</f>
        <v>0</v>
      </c>
      <c r="C403">
        <f ca="1">IF('临-间接'!I403="(空白)","",'临-间接'!I403)</f>
        <v>0</v>
      </c>
      <c r="D403">
        <f ca="1">IF('临-间接'!J403="(空白)","",'临-间接'!J403)</f>
        <v>0</v>
      </c>
      <c r="E403">
        <f ca="1">IF('临-间接'!K403="(空白)","",'临-间接'!K403)</f>
        <v>0</v>
      </c>
      <c r="F403">
        <f ca="1">IF('临-间接'!H403="(空白)","",'临-间接'!H403)</f>
        <v>0</v>
      </c>
      <c r="G403">
        <f ca="1">IF('临-间接'!L403="(空白)","",'临-间接'!L403)</f>
        <v>0</v>
      </c>
      <c r="H403">
        <f ca="1">IF('临-间接'!M403="(空白)",0,'临-间接'!M403)</f>
        <v>0</v>
      </c>
      <c r="I403" t="str">
        <f ca="1">IF(OR('临-间接'!R403=0,'临-间接'!R403="(空白)"),"",'临-间接'!R403)</f>
        <v/>
      </c>
      <c r="J403" s="34" t="str">
        <f ca="1">IF(OR('临-间接'!N403=0,'临-间接'!N403="(空白)"),"",'临-间接'!N403)</f>
        <v/>
      </c>
      <c r="K403" s="34" t="str">
        <f ca="1">IF(OR('临-间接'!O403=0,'临-间接'!O403="(空白)"),"",'临-间接'!O403)</f>
        <v/>
      </c>
      <c r="L403" s="34" t="str">
        <f ca="1">IF(OR('临-间接'!P403=0,'临-间接'!P403="(空白)"),"",'临-间接'!P403)</f>
        <v/>
      </c>
      <c r="M403">
        <f ca="1">IF('临-间接'!Q403="(空白)",0,'临-间接'!Q403)</f>
        <v>0</v>
      </c>
      <c r="N403" s="97" t="b">
        <f t="shared" ca="1" si="80"/>
        <v>0</v>
      </c>
      <c r="O403" s="97" t="b">
        <f t="shared" ca="1" si="81"/>
        <v>0</v>
      </c>
      <c r="P403" s="97" t="b">
        <f t="shared" ca="1" si="82"/>
        <v>0</v>
      </c>
      <c r="Q403" s="97" t="b">
        <f t="shared" ca="1" si="83"/>
        <v>0</v>
      </c>
      <c r="R403" s="97" t="b">
        <f t="shared" ca="1" si="84"/>
        <v>0</v>
      </c>
      <c r="S403" s="97" t="str">
        <f t="shared" ca="1" si="85"/>
        <v>未开始</v>
      </c>
      <c r="T403" s="97">
        <f ca="1">IF(AND(N403,P403,NOT(Q403)),NETWORKDAYS(K403,AG403,项目参数!$B$2:$B$200),0)</f>
        <v>0</v>
      </c>
      <c r="U403" s="98">
        <f t="shared" ca="1" si="86"/>
        <v>0</v>
      </c>
      <c r="V403" s="117">
        <f t="shared" ca="1" si="87"/>
        <v>0</v>
      </c>
      <c r="W403" s="117">
        <f t="shared" ca="1" si="88"/>
        <v>0</v>
      </c>
      <c r="X403" s="117" t="str">
        <f t="shared" ca="1" si="89"/>
        <v/>
      </c>
      <c r="Y403" s="97">
        <f t="shared" ca="1" si="90"/>
        <v>0</v>
      </c>
      <c r="Z403" s="97">
        <f t="shared" ca="1" si="91"/>
        <v>0</v>
      </c>
      <c r="AA403" s="97">
        <f ca="1">IF(AND(N403,P403,K403&gt;项目信息!$C$18),INT((IF(Q403,L403,K403)-项目信息!$C$18)/30)+1,0)</f>
        <v>0</v>
      </c>
      <c r="AB403" s="97" t="str">
        <f ca="1">IF(N403,WEEKNUM(IF(L403&lt;&gt;"",L403,IF(K403&lt;&gt;"",K403,J403)-项目信息!$C$18)+1),"")</f>
        <v/>
      </c>
      <c r="AC403" s="97" t="str">
        <f ca="1">IFERROR(VLOOKUP(VLOOKUP(G403,内部通讯录!$B:$F,5,FALSE),项目参数!$I$14:$J$21,2,FALSE),"")</f>
        <v/>
      </c>
      <c r="AD403" s="97" t="str">
        <f ca="1">IF($N403,$AC403*V403/项目参数!$J$29,"")</f>
        <v/>
      </c>
      <c r="AE403" s="97" t="str">
        <f ca="1">IF($N403,$AC403*W403/项目参数!$J$29,"")</f>
        <v/>
      </c>
      <c r="AF403" s="99" t="str">
        <f ca="1">IF(OR('临-间接'!S403=0,'临-间接'!S403="(空白)"),"",'临-间接'!S403)</f>
        <v/>
      </c>
      <c r="AG403" s="34" t="str">
        <f ca="1">IF(P403,IF(L403&lt;&gt;"", L403, IF(OR(I403="暂停",I403="取消"), IFERROR(WORKDAY.INTL($K403,$M403*$H403,1,项目参数!$B$2:$B$200),WORKDAY($K403,$M403*$H403,1)),TODAY())),"")</f>
        <v/>
      </c>
      <c r="AH403">
        <f ca="1">IF(AND(N403,P403),IF('临-间接'!T403="(空白)",0,'临-间接'!T403),0)</f>
        <v>0</v>
      </c>
      <c r="AI403" s="34" t="str">
        <f ca="1">IF($N403,VLOOKUP($B403,项目阶段与里程碑!$B:$E,3,FALSE),"")</f>
        <v/>
      </c>
      <c r="AJ403" s="34" t="str">
        <f ca="1">IF($N403,VLOOKUP($B403,项目阶段与里程碑!$B:$E,4,FALSE),"")</f>
        <v/>
      </c>
      <c r="AK403" s="34" t="str">
        <f t="shared" ca="1" si="92"/>
        <v/>
      </c>
      <c r="AL403" s="92" t="str">
        <f ca="1">IF($AK403&lt;&gt;"",IFERROR(NETWORKDAYS.INTL($AI403,$AK403,1,项目参数!$B$2:$B$200),NETWORKDAYS($AI403,$AK403,1)),"")</f>
        <v/>
      </c>
      <c r="AM403" s="92" t="str">
        <f ca="1">IF(K403&lt;&gt;"",IFERROR(NETWORKDAYS.INTL($AI403,$K403,1,项目参数!$B$2:$B$200),NETWORKDAYS($AI403,$K403,1)),"")</f>
        <v/>
      </c>
      <c r="AN403" s="92" t="str">
        <f ca="1">IF(L403&lt;&gt;"",IFERROR(NETWORKDAYS.INTL($AI403,$L403,1,项目参数!$B$2:$B$200),NETWORKDAYS($AI403,$L403,1)),"")</f>
        <v/>
      </c>
    </row>
    <row r="404" spans="1:40">
      <c r="A404">
        <f ca="1">IF('临-间接'!F404="(空白)","",'临-间接'!F404)</f>
        <v>0</v>
      </c>
      <c r="B404">
        <f ca="1">IF('临-间接'!G404="(空白)","",'临-间接'!G404)</f>
        <v>0</v>
      </c>
      <c r="C404">
        <f ca="1">IF('临-间接'!I404="(空白)","",'临-间接'!I404)</f>
        <v>0</v>
      </c>
      <c r="D404">
        <f ca="1">IF('临-间接'!J404="(空白)","",'临-间接'!J404)</f>
        <v>0</v>
      </c>
      <c r="E404">
        <f ca="1">IF('临-间接'!K404="(空白)","",'临-间接'!K404)</f>
        <v>0</v>
      </c>
      <c r="F404">
        <f ca="1">IF('临-间接'!H404="(空白)","",'临-间接'!H404)</f>
        <v>0</v>
      </c>
      <c r="G404">
        <f ca="1">IF('临-间接'!L404="(空白)","",'临-间接'!L404)</f>
        <v>0</v>
      </c>
      <c r="H404">
        <f ca="1">IF('临-间接'!M404="(空白)",0,'临-间接'!M404)</f>
        <v>0</v>
      </c>
      <c r="I404" t="str">
        <f ca="1">IF(OR('临-间接'!R404=0,'临-间接'!R404="(空白)"),"",'临-间接'!R404)</f>
        <v/>
      </c>
      <c r="J404" s="34" t="str">
        <f ca="1">IF(OR('临-间接'!N404=0,'临-间接'!N404="(空白)"),"",'临-间接'!N404)</f>
        <v/>
      </c>
      <c r="K404" s="34" t="str">
        <f ca="1">IF(OR('临-间接'!O404=0,'临-间接'!O404="(空白)"),"",'临-间接'!O404)</f>
        <v/>
      </c>
      <c r="L404" s="34" t="str">
        <f ca="1">IF(OR('临-间接'!P404=0,'临-间接'!P404="(空白)"),"",'临-间接'!P404)</f>
        <v/>
      </c>
      <c r="M404">
        <f ca="1">IF('临-间接'!Q404="(空白)",0,'临-间接'!Q404)</f>
        <v>0</v>
      </c>
      <c r="N404" s="97" t="b">
        <f t="shared" ca="1" si="80"/>
        <v>0</v>
      </c>
      <c r="O404" s="97" t="b">
        <f t="shared" ca="1" si="81"/>
        <v>0</v>
      </c>
      <c r="P404" s="97" t="b">
        <f t="shared" ca="1" si="82"/>
        <v>0</v>
      </c>
      <c r="Q404" s="97" t="b">
        <f t="shared" ca="1" si="83"/>
        <v>0</v>
      </c>
      <c r="R404" s="97" t="b">
        <f t="shared" ca="1" si="84"/>
        <v>0</v>
      </c>
      <c r="S404" s="97" t="str">
        <f t="shared" ca="1" si="85"/>
        <v>未开始</v>
      </c>
      <c r="T404" s="97">
        <f ca="1">IF(AND(N404,P404,NOT(Q404)),NETWORKDAYS(K404,AG404,项目参数!$B$2:$B$200),0)</f>
        <v>0</v>
      </c>
      <c r="U404" s="98">
        <f t="shared" ca="1" si="86"/>
        <v>0</v>
      </c>
      <c r="V404" s="117">
        <f t="shared" ca="1" si="87"/>
        <v>0</v>
      </c>
      <c r="W404" s="117">
        <f t="shared" ca="1" si="88"/>
        <v>0</v>
      </c>
      <c r="X404" s="117" t="str">
        <f t="shared" ca="1" si="89"/>
        <v/>
      </c>
      <c r="Y404" s="97">
        <f t="shared" ca="1" si="90"/>
        <v>0</v>
      </c>
      <c r="Z404" s="97">
        <f t="shared" ca="1" si="91"/>
        <v>0</v>
      </c>
      <c r="AA404" s="97">
        <f ca="1">IF(AND(N404,P404,K404&gt;项目信息!$C$18),INT((IF(Q404,L404,K404)-项目信息!$C$18)/30)+1,0)</f>
        <v>0</v>
      </c>
      <c r="AB404" s="97" t="str">
        <f ca="1">IF(N404,WEEKNUM(IF(L404&lt;&gt;"",L404,IF(K404&lt;&gt;"",K404,J404)-项目信息!$C$18)+1),"")</f>
        <v/>
      </c>
      <c r="AC404" s="97" t="str">
        <f ca="1">IFERROR(VLOOKUP(VLOOKUP(G404,内部通讯录!$B:$F,5,FALSE),项目参数!$I$14:$J$21,2,FALSE),"")</f>
        <v/>
      </c>
      <c r="AD404" s="97" t="str">
        <f ca="1">IF($N404,$AC404*V404/项目参数!$J$29,"")</f>
        <v/>
      </c>
      <c r="AE404" s="97" t="str">
        <f ca="1">IF($N404,$AC404*W404/项目参数!$J$29,"")</f>
        <v/>
      </c>
      <c r="AF404" s="99" t="str">
        <f ca="1">IF(OR('临-间接'!S404=0,'临-间接'!S404="(空白)"),"",'临-间接'!S404)</f>
        <v/>
      </c>
      <c r="AG404" s="34" t="str">
        <f ca="1">IF(P404,IF(L404&lt;&gt;"", L404, IF(OR(I404="暂停",I404="取消"), IFERROR(WORKDAY.INTL($K404,$M404*$H404,1,项目参数!$B$2:$B$200),WORKDAY($K404,$M404*$H404,1)),TODAY())),"")</f>
        <v/>
      </c>
      <c r="AH404">
        <f ca="1">IF(AND(N404,P404),IF('临-间接'!T404="(空白)",0,'临-间接'!T404),0)</f>
        <v>0</v>
      </c>
      <c r="AI404" s="34" t="str">
        <f ca="1">IF($N404,VLOOKUP($B404,项目阶段与里程碑!$B:$E,3,FALSE),"")</f>
        <v/>
      </c>
      <c r="AJ404" s="34" t="str">
        <f ca="1">IF($N404,VLOOKUP($B404,项目阶段与里程碑!$B:$E,4,FALSE),"")</f>
        <v/>
      </c>
      <c r="AK404" s="34" t="str">
        <f t="shared" ca="1" si="92"/>
        <v/>
      </c>
      <c r="AL404" s="92" t="str">
        <f ca="1">IF($AK404&lt;&gt;"",IFERROR(NETWORKDAYS.INTL($AI404,$AK404,1,项目参数!$B$2:$B$200),NETWORKDAYS($AI404,$AK404,1)),"")</f>
        <v/>
      </c>
      <c r="AM404" s="92" t="str">
        <f ca="1">IF(K404&lt;&gt;"",IFERROR(NETWORKDAYS.INTL($AI404,$K404,1,项目参数!$B$2:$B$200),NETWORKDAYS($AI404,$K404,1)),"")</f>
        <v/>
      </c>
      <c r="AN404" s="92" t="str">
        <f ca="1">IF(L404&lt;&gt;"",IFERROR(NETWORKDAYS.INTL($AI404,$L404,1,项目参数!$B$2:$B$200),NETWORKDAYS($AI404,$L404,1)),"")</f>
        <v/>
      </c>
    </row>
    <row r="405" spans="1:40">
      <c r="A405">
        <f ca="1">IF('临-间接'!F405="(空白)","",'临-间接'!F405)</f>
        <v>0</v>
      </c>
      <c r="B405">
        <f ca="1">IF('临-间接'!G405="(空白)","",'临-间接'!G405)</f>
        <v>0</v>
      </c>
      <c r="C405">
        <f ca="1">IF('临-间接'!I405="(空白)","",'临-间接'!I405)</f>
        <v>0</v>
      </c>
      <c r="D405">
        <f ca="1">IF('临-间接'!J405="(空白)","",'临-间接'!J405)</f>
        <v>0</v>
      </c>
      <c r="E405">
        <f ca="1">IF('临-间接'!K405="(空白)","",'临-间接'!K405)</f>
        <v>0</v>
      </c>
      <c r="F405">
        <f ca="1">IF('临-间接'!H405="(空白)","",'临-间接'!H405)</f>
        <v>0</v>
      </c>
      <c r="G405">
        <f ca="1">IF('临-间接'!L405="(空白)","",'临-间接'!L405)</f>
        <v>0</v>
      </c>
      <c r="H405">
        <f ca="1">IF('临-间接'!M405="(空白)",0,'临-间接'!M405)</f>
        <v>0</v>
      </c>
      <c r="I405" t="str">
        <f ca="1">IF(OR('临-间接'!R405=0,'临-间接'!R405="(空白)"),"",'临-间接'!R405)</f>
        <v/>
      </c>
      <c r="J405" s="34" t="str">
        <f ca="1">IF(OR('临-间接'!N405=0,'临-间接'!N405="(空白)"),"",'临-间接'!N405)</f>
        <v/>
      </c>
      <c r="K405" s="34" t="str">
        <f ca="1">IF(OR('临-间接'!O405=0,'临-间接'!O405="(空白)"),"",'临-间接'!O405)</f>
        <v/>
      </c>
      <c r="L405" s="34" t="str">
        <f ca="1">IF(OR('临-间接'!P405=0,'临-间接'!P405="(空白)"),"",'临-间接'!P405)</f>
        <v/>
      </c>
      <c r="M405">
        <f ca="1">IF('临-间接'!Q405="(空白)",0,'临-间接'!Q405)</f>
        <v>0</v>
      </c>
      <c r="N405" s="97" t="b">
        <f t="shared" ca="1" si="80"/>
        <v>0</v>
      </c>
      <c r="O405" s="97" t="b">
        <f t="shared" ca="1" si="81"/>
        <v>0</v>
      </c>
      <c r="P405" s="97" t="b">
        <f t="shared" ca="1" si="82"/>
        <v>0</v>
      </c>
      <c r="Q405" s="97" t="b">
        <f t="shared" ca="1" si="83"/>
        <v>0</v>
      </c>
      <c r="R405" s="97" t="b">
        <f t="shared" ca="1" si="84"/>
        <v>0</v>
      </c>
      <c r="S405" s="97" t="str">
        <f t="shared" ca="1" si="85"/>
        <v>未开始</v>
      </c>
      <c r="T405" s="97">
        <f ca="1">IF(AND(N405,P405,NOT(Q405)),NETWORKDAYS(K405,AG405,项目参数!$B$2:$B$200),0)</f>
        <v>0</v>
      </c>
      <c r="U405" s="98">
        <f t="shared" ca="1" si="86"/>
        <v>0</v>
      </c>
      <c r="V405" s="117">
        <f t="shared" ca="1" si="87"/>
        <v>0</v>
      </c>
      <c r="W405" s="117">
        <f t="shared" ca="1" si="88"/>
        <v>0</v>
      </c>
      <c r="X405" s="117" t="str">
        <f t="shared" ca="1" si="89"/>
        <v/>
      </c>
      <c r="Y405" s="97">
        <f t="shared" ca="1" si="90"/>
        <v>0</v>
      </c>
      <c r="Z405" s="97">
        <f t="shared" ca="1" si="91"/>
        <v>0</v>
      </c>
      <c r="AA405" s="97">
        <f ca="1">IF(AND(N405,P405,K405&gt;项目信息!$C$18),INT((IF(Q405,L405,K405)-项目信息!$C$18)/30)+1,0)</f>
        <v>0</v>
      </c>
      <c r="AB405" s="97" t="str">
        <f ca="1">IF(N405,WEEKNUM(IF(L405&lt;&gt;"",L405,IF(K405&lt;&gt;"",K405,J405)-项目信息!$C$18)+1),"")</f>
        <v/>
      </c>
      <c r="AC405" s="97" t="str">
        <f ca="1">IFERROR(VLOOKUP(VLOOKUP(G405,内部通讯录!$B:$F,5,FALSE),项目参数!$I$14:$J$21,2,FALSE),"")</f>
        <v/>
      </c>
      <c r="AD405" s="97" t="str">
        <f ca="1">IF($N405,$AC405*V405/项目参数!$J$29,"")</f>
        <v/>
      </c>
      <c r="AE405" s="97" t="str">
        <f ca="1">IF($N405,$AC405*W405/项目参数!$J$29,"")</f>
        <v/>
      </c>
      <c r="AF405" s="99" t="str">
        <f ca="1">IF(OR('临-间接'!S405=0,'临-间接'!S405="(空白)"),"",'临-间接'!S405)</f>
        <v/>
      </c>
      <c r="AG405" s="34" t="str">
        <f ca="1">IF(P405,IF(L405&lt;&gt;"", L405, IF(OR(I405="暂停",I405="取消"), IFERROR(WORKDAY.INTL($K405,$M405*$H405,1,项目参数!$B$2:$B$200),WORKDAY($K405,$M405*$H405,1)),TODAY())),"")</f>
        <v/>
      </c>
      <c r="AH405">
        <f ca="1">IF(AND(N405,P405),IF('临-间接'!T405="(空白)",0,'临-间接'!T405),0)</f>
        <v>0</v>
      </c>
      <c r="AI405" s="34" t="str">
        <f ca="1">IF($N405,VLOOKUP($B405,项目阶段与里程碑!$B:$E,3,FALSE),"")</f>
        <v/>
      </c>
      <c r="AJ405" s="34" t="str">
        <f ca="1">IF($N405,VLOOKUP($B405,项目阶段与里程碑!$B:$E,4,FALSE),"")</f>
        <v/>
      </c>
      <c r="AK405" s="34" t="str">
        <f t="shared" ca="1" si="92"/>
        <v/>
      </c>
      <c r="AL405" s="92" t="str">
        <f ca="1">IF($AK405&lt;&gt;"",IFERROR(NETWORKDAYS.INTL($AI405,$AK405,1,项目参数!$B$2:$B$200),NETWORKDAYS($AI405,$AK405,1)),"")</f>
        <v/>
      </c>
      <c r="AM405" s="92" t="str">
        <f ca="1">IF(K405&lt;&gt;"",IFERROR(NETWORKDAYS.INTL($AI405,$K405,1,项目参数!$B$2:$B$200),NETWORKDAYS($AI405,$K405,1)),"")</f>
        <v/>
      </c>
      <c r="AN405" s="92" t="str">
        <f ca="1">IF(L405&lt;&gt;"",IFERROR(NETWORKDAYS.INTL($AI405,$L405,1,项目参数!$B$2:$B$200),NETWORKDAYS($AI405,$L405,1)),"")</f>
        <v/>
      </c>
    </row>
    <row r="406" spans="1:40">
      <c r="A406">
        <f ca="1">IF('临-间接'!F406="(空白)","",'临-间接'!F406)</f>
        <v>0</v>
      </c>
      <c r="B406">
        <f ca="1">IF('临-间接'!G406="(空白)","",'临-间接'!G406)</f>
        <v>0</v>
      </c>
      <c r="C406">
        <f ca="1">IF('临-间接'!I406="(空白)","",'临-间接'!I406)</f>
        <v>0</v>
      </c>
      <c r="D406">
        <f ca="1">IF('临-间接'!J406="(空白)","",'临-间接'!J406)</f>
        <v>0</v>
      </c>
      <c r="E406">
        <f ca="1">IF('临-间接'!K406="(空白)","",'临-间接'!K406)</f>
        <v>0</v>
      </c>
      <c r="F406">
        <f ca="1">IF('临-间接'!H406="(空白)","",'临-间接'!H406)</f>
        <v>0</v>
      </c>
      <c r="G406">
        <f ca="1">IF('临-间接'!L406="(空白)","",'临-间接'!L406)</f>
        <v>0</v>
      </c>
      <c r="H406">
        <f ca="1">IF('临-间接'!M406="(空白)",0,'临-间接'!M406)</f>
        <v>0</v>
      </c>
      <c r="I406" t="str">
        <f ca="1">IF(OR('临-间接'!R406=0,'临-间接'!R406="(空白)"),"",'临-间接'!R406)</f>
        <v/>
      </c>
      <c r="J406" s="34" t="str">
        <f ca="1">IF(OR('临-间接'!N406=0,'临-间接'!N406="(空白)"),"",'临-间接'!N406)</f>
        <v/>
      </c>
      <c r="K406" s="34" t="str">
        <f ca="1">IF(OR('临-间接'!O406=0,'临-间接'!O406="(空白)"),"",'临-间接'!O406)</f>
        <v/>
      </c>
      <c r="L406" s="34" t="str">
        <f ca="1">IF(OR('临-间接'!P406=0,'临-间接'!P406="(空白)"),"",'临-间接'!P406)</f>
        <v/>
      </c>
      <c r="M406">
        <f ca="1">IF('临-间接'!Q406="(空白)",0,'临-间接'!Q406)</f>
        <v>0</v>
      </c>
      <c r="N406" s="97" t="b">
        <f t="shared" ca="1" si="80"/>
        <v>0</v>
      </c>
      <c r="O406" s="97" t="b">
        <f t="shared" ca="1" si="81"/>
        <v>0</v>
      </c>
      <c r="P406" s="97" t="b">
        <f t="shared" ca="1" si="82"/>
        <v>0</v>
      </c>
      <c r="Q406" s="97" t="b">
        <f t="shared" ca="1" si="83"/>
        <v>0</v>
      </c>
      <c r="R406" s="97" t="b">
        <f t="shared" ca="1" si="84"/>
        <v>0</v>
      </c>
      <c r="S406" s="97" t="str">
        <f t="shared" ca="1" si="85"/>
        <v>未开始</v>
      </c>
      <c r="T406" s="97">
        <f ca="1">IF(AND(N406,P406,NOT(Q406)),NETWORKDAYS(K406,AG406,项目参数!$B$2:$B$200),0)</f>
        <v>0</v>
      </c>
      <c r="U406" s="98">
        <f t="shared" ca="1" si="86"/>
        <v>0</v>
      </c>
      <c r="V406" s="117">
        <f t="shared" ca="1" si="87"/>
        <v>0</v>
      </c>
      <c r="W406" s="117">
        <f t="shared" ca="1" si="88"/>
        <v>0</v>
      </c>
      <c r="X406" s="117" t="str">
        <f t="shared" ca="1" si="89"/>
        <v/>
      </c>
      <c r="Y406" s="97">
        <f t="shared" ca="1" si="90"/>
        <v>0</v>
      </c>
      <c r="Z406" s="97">
        <f t="shared" ca="1" si="91"/>
        <v>0</v>
      </c>
      <c r="AA406" s="97">
        <f ca="1">IF(AND(N406,P406,K406&gt;项目信息!$C$18),INT((IF(Q406,L406,K406)-项目信息!$C$18)/30)+1,0)</f>
        <v>0</v>
      </c>
      <c r="AB406" s="97" t="str">
        <f ca="1">IF(N406,WEEKNUM(IF(L406&lt;&gt;"",L406,IF(K406&lt;&gt;"",K406,J406)-项目信息!$C$18)+1),"")</f>
        <v/>
      </c>
      <c r="AC406" s="97" t="str">
        <f ca="1">IFERROR(VLOOKUP(VLOOKUP(G406,内部通讯录!$B:$F,5,FALSE),项目参数!$I$14:$J$21,2,FALSE),"")</f>
        <v/>
      </c>
      <c r="AD406" s="97" t="str">
        <f ca="1">IF($N406,$AC406*V406/项目参数!$J$29,"")</f>
        <v/>
      </c>
      <c r="AE406" s="97" t="str">
        <f ca="1">IF($N406,$AC406*W406/项目参数!$J$29,"")</f>
        <v/>
      </c>
      <c r="AF406" s="99" t="str">
        <f ca="1">IF(OR('临-间接'!S406=0,'临-间接'!S406="(空白)"),"",'临-间接'!S406)</f>
        <v/>
      </c>
      <c r="AG406" s="34" t="str">
        <f ca="1">IF(P406,IF(L406&lt;&gt;"", L406, IF(OR(I406="暂停",I406="取消"), IFERROR(WORKDAY.INTL($K406,$M406*$H406,1,项目参数!$B$2:$B$200),WORKDAY($K406,$M406*$H406,1)),TODAY())),"")</f>
        <v/>
      </c>
      <c r="AH406">
        <f ca="1">IF(AND(N406,P406),IF('临-间接'!T406="(空白)",0,'临-间接'!T406),0)</f>
        <v>0</v>
      </c>
      <c r="AI406" s="34" t="str">
        <f ca="1">IF($N406,VLOOKUP($B406,项目阶段与里程碑!$B:$E,3,FALSE),"")</f>
        <v/>
      </c>
      <c r="AJ406" s="34" t="str">
        <f ca="1">IF($N406,VLOOKUP($B406,项目阶段与里程碑!$B:$E,4,FALSE),"")</f>
        <v/>
      </c>
      <c r="AK406" s="34" t="str">
        <f t="shared" ca="1" si="92"/>
        <v/>
      </c>
      <c r="AL406" s="92" t="str">
        <f ca="1">IF($AK406&lt;&gt;"",IFERROR(NETWORKDAYS.INTL($AI406,$AK406,1,项目参数!$B$2:$B$200),NETWORKDAYS($AI406,$AK406,1)),"")</f>
        <v/>
      </c>
      <c r="AM406" s="92" t="str">
        <f ca="1">IF(K406&lt;&gt;"",IFERROR(NETWORKDAYS.INTL($AI406,$K406,1,项目参数!$B$2:$B$200),NETWORKDAYS($AI406,$K406,1)),"")</f>
        <v/>
      </c>
      <c r="AN406" s="92" t="str">
        <f ca="1">IF(L406&lt;&gt;"",IFERROR(NETWORKDAYS.INTL($AI406,$L406,1,项目参数!$B$2:$B$200),NETWORKDAYS($AI406,$L406,1)),"")</f>
        <v/>
      </c>
    </row>
    <row r="407" spans="1:40">
      <c r="A407">
        <f ca="1">IF('临-间接'!F407="(空白)","",'临-间接'!F407)</f>
        <v>0</v>
      </c>
      <c r="B407">
        <f ca="1">IF('临-间接'!G407="(空白)","",'临-间接'!G407)</f>
        <v>0</v>
      </c>
      <c r="C407">
        <f ca="1">IF('临-间接'!I407="(空白)","",'临-间接'!I407)</f>
        <v>0</v>
      </c>
      <c r="D407">
        <f ca="1">IF('临-间接'!J407="(空白)","",'临-间接'!J407)</f>
        <v>0</v>
      </c>
      <c r="E407">
        <f ca="1">IF('临-间接'!K407="(空白)","",'临-间接'!K407)</f>
        <v>0</v>
      </c>
      <c r="F407">
        <f ca="1">IF('临-间接'!H407="(空白)","",'临-间接'!H407)</f>
        <v>0</v>
      </c>
      <c r="G407">
        <f ca="1">IF('临-间接'!L407="(空白)","",'临-间接'!L407)</f>
        <v>0</v>
      </c>
      <c r="H407">
        <f ca="1">IF('临-间接'!M407="(空白)",0,'临-间接'!M407)</f>
        <v>0</v>
      </c>
      <c r="I407" t="str">
        <f ca="1">IF(OR('临-间接'!R407=0,'临-间接'!R407="(空白)"),"",'临-间接'!R407)</f>
        <v/>
      </c>
      <c r="J407" s="34" t="str">
        <f ca="1">IF(OR('临-间接'!N407=0,'临-间接'!N407="(空白)"),"",'临-间接'!N407)</f>
        <v/>
      </c>
      <c r="K407" s="34" t="str">
        <f ca="1">IF(OR('临-间接'!O407=0,'临-间接'!O407="(空白)"),"",'临-间接'!O407)</f>
        <v/>
      </c>
      <c r="L407" s="34" t="str">
        <f ca="1">IF(OR('临-间接'!P407=0,'临-间接'!P407="(空白)"),"",'临-间接'!P407)</f>
        <v/>
      </c>
      <c r="M407">
        <f ca="1">IF('临-间接'!Q407="(空白)",0,'临-间接'!Q407)</f>
        <v>0</v>
      </c>
      <c r="N407" s="97" t="b">
        <f t="shared" ca="1" si="80"/>
        <v>0</v>
      </c>
      <c r="O407" s="97" t="b">
        <f t="shared" ca="1" si="81"/>
        <v>0</v>
      </c>
      <c r="P407" s="97" t="b">
        <f t="shared" ca="1" si="82"/>
        <v>0</v>
      </c>
      <c r="Q407" s="97" t="b">
        <f t="shared" ca="1" si="83"/>
        <v>0</v>
      </c>
      <c r="R407" s="97" t="b">
        <f t="shared" ca="1" si="84"/>
        <v>0</v>
      </c>
      <c r="S407" s="97" t="str">
        <f t="shared" ca="1" si="85"/>
        <v>未开始</v>
      </c>
      <c r="T407" s="97">
        <f ca="1">IF(AND(N407,P407,NOT(Q407)),NETWORKDAYS(K407,AG407,项目参数!$B$2:$B$200),0)</f>
        <v>0</v>
      </c>
      <c r="U407" s="98">
        <f t="shared" ca="1" si="86"/>
        <v>0</v>
      </c>
      <c r="V407" s="117">
        <f t="shared" ca="1" si="87"/>
        <v>0</v>
      </c>
      <c r="W407" s="117">
        <f t="shared" ca="1" si="88"/>
        <v>0</v>
      </c>
      <c r="X407" s="117" t="str">
        <f t="shared" ca="1" si="89"/>
        <v/>
      </c>
      <c r="Y407" s="97">
        <f t="shared" ca="1" si="90"/>
        <v>0</v>
      </c>
      <c r="Z407" s="97">
        <f t="shared" ca="1" si="91"/>
        <v>0</v>
      </c>
      <c r="AA407" s="97">
        <f ca="1">IF(AND(N407,P407,K407&gt;项目信息!$C$18),INT((IF(Q407,L407,K407)-项目信息!$C$18)/30)+1,0)</f>
        <v>0</v>
      </c>
      <c r="AB407" s="97" t="str">
        <f ca="1">IF(N407,WEEKNUM(IF(L407&lt;&gt;"",L407,IF(K407&lt;&gt;"",K407,J407)-项目信息!$C$18)+1),"")</f>
        <v/>
      </c>
      <c r="AC407" s="97" t="str">
        <f ca="1">IFERROR(VLOOKUP(VLOOKUP(G407,内部通讯录!$B:$F,5,FALSE),项目参数!$I$14:$J$21,2,FALSE),"")</f>
        <v/>
      </c>
      <c r="AD407" s="97" t="str">
        <f ca="1">IF($N407,$AC407*V407/项目参数!$J$29,"")</f>
        <v/>
      </c>
      <c r="AE407" s="97" t="str">
        <f ca="1">IF($N407,$AC407*W407/项目参数!$J$29,"")</f>
        <v/>
      </c>
      <c r="AF407" s="99" t="str">
        <f ca="1">IF(OR('临-间接'!S407=0,'临-间接'!S407="(空白)"),"",'临-间接'!S407)</f>
        <v/>
      </c>
      <c r="AG407" s="34" t="str">
        <f ca="1">IF(P407,IF(L407&lt;&gt;"", L407, IF(OR(I407="暂停",I407="取消"), IFERROR(WORKDAY.INTL($K407,$M407*$H407,1,项目参数!$B$2:$B$200),WORKDAY($K407,$M407*$H407,1)),TODAY())),"")</f>
        <v/>
      </c>
      <c r="AH407">
        <f ca="1">IF(AND(N407,P407),IF('临-间接'!T407="(空白)",0,'临-间接'!T407),0)</f>
        <v>0</v>
      </c>
      <c r="AI407" s="34" t="str">
        <f ca="1">IF($N407,VLOOKUP($B407,项目阶段与里程碑!$B:$E,3,FALSE),"")</f>
        <v/>
      </c>
      <c r="AJ407" s="34" t="str">
        <f ca="1">IF($N407,VLOOKUP($B407,项目阶段与里程碑!$B:$E,4,FALSE),"")</f>
        <v/>
      </c>
      <c r="AK407" s="34" t="str">
        <f t="shared" ca="1" si="92"/>
        <v/>
      </c>
      <c r="AL407" s="92" t="str">
        <f ca="1">IF($AK407&lt;&gt;"",IFERROR(NETWORKDAYS.INTL($AI407,$AK407,1,项目参数!$B$2:$B$200),NETWORKDAYS($AI407,$AK407,1)),"")</f>
        <v/>
      </c>
      <c r="AM407" s="92" t="str">
        <f ca="1">IF(K407&lt;&gt;"",IFERROR(NETWORKDAYS.INTL($AI407,$K407,1,项目参数!$B$2:$B$200),NETWORKDAYS($AI407,$K407,1)),"")</f>
        <v/>
      </c>
      <c r="AN407" s="92" t="str">
        <f ca="1">IF(L407&lt;&gt;"",IFERROR(NETWORKDAYS.INTL($AI407,$L407,1,项目参数!$B$2:$B$200),NETWORKDAYS($AI407,$L407,1)),"")</f>
        <v/>
      </c>
    </row>
    <row r="408" spans="1:40">
      <c r="A408">
        <f ca="1">IF('临-间接'!F408="(空白)","",'临-间接'!F408)</f>
        <v>0</v>
      </c>
      <c r="B408">
        <f ca="1">IF('临-间接'!G408="(空白)","",'临-间接'!G408)</f>
        <v>0</v>
      </c>
      <c r="C408">
        <f ca="1">IF('临-间接'!I408="(空白)","",'临-间接'!I408)</f>
        <v>0</v>
      </c>
      <c r="D408">
        <f ca="1">IF('临-间接'!J408="(空白)","",'临-间接'!J408)</f>
        <v>0</v>
      </c>
      <c r="E408">
        <f ca="1">IF('临-间接'!K408="(空白)","",'临-间接'!K408)</f>
        <v>0</v>
      </c>
      <c r="F408">
        <f ca="1">IF('临-间接'!H408="(空白)","",'临-间接'!H408)</f>
        <v>0</v>
      </c>
      <c r="G408">
        <f ca="1">IF('临-间接'!L408="(空白)","",'临-间接'!L408)</f>
        <v>0</v>
      </c>
      <c r="H408">
        <f ca="1">IF('临-间接'!M408="(空白)",0,'临-间接'!M408)</f>
        <v>0</v>
      </c>
      <c r="I408" t="str">
        <f ca="1">IF(OR('临-间接'!R408=0,'临-间接'!R408="(空白)"),"",'临-间接'!R408)</f>
        <v/>
      </c>
      <c r="J408" s="34" t="str">
        <f ca="1">IF(OR('临-间接'!N408=0,'临-间接'!N408="(空白)"),"",'临-间接'!N408)</f>
        <v/>
      </c>
      <c r="K408" s="34" t="str">
        <f ca="1">IF(OR('临-间接'!O408=0,'临-间接'!O408="(空白)"),"",'临-间接'!O408)</f>
        <v/>
      </c>
      <c r="L408" s="34" t="str">
        <f ca="1">IF(OR('临-间接'!P408=0,'临-间接'!P408="(空白)"),"",'临-间接'!P408)</f>
        <v/>
      </c>
      <c r="M408">
        <f ca="1">IF('临-间接'!Q408="(空白)",0,'临-间接'!Q408)</f>
        <v>0</v>
      </c>
      <c r="N408" s="97" t="b">
        <f t="shared" ca="1" si="80"/>
        <v>0</v>
      </c>
      <c r="O408" s="97" t="b">
        <f t="shared" ca="1" si="81"/>
        <v>0</v>
      </c>
      <c r="P408" s="97" t="b">
        <f t="shared" ca="1" si="82"/>
        <v>0</v>
      </c>
      <c r="Q408" s="97" t="b">
        <f t="shared" ca="1" si="83"/>
        <v>0</v>
      </c>
      <c r="R408" s="97" t="b">
        <f t="shared" ca="1" si="84"/>
        <v>0</v>
      </c>
      <c r="S408" s="97" t="str">
        <f t="shared" ca="1" si="85"/>
        <v>未开始</v>
      </c>
      <c r="T408" s="97">
        <f ca="1">IF(AND(N408,P408,NOT(Q408)),NETWORKDAYS(K408,AG408,项目参数!$B$2:$B$200),0)</f>
        <v>0</v>
      </c>
      <c r="U408" s="98">
        <f t="shared" ca="1" si="86"/>
        <v>0</v>
      </c>
      <c r="V408" s="117">
        <f t="shared" ca="1" si="87"/>
        <v>0</v>
      </c>
      <c r="W408" s="117">
        <f t="shared" ca="1" si="88"/>
        <v>0</v>
      </c>
      <c r="X408" s="117" t="str">
        <f t="shared" ca="1" si="89"/>
        <v/>
      </c>
      <c r="Y408" s="97">
        <f t="shared" ca="1" si="90"/>
        <v>0</v>
      </c>
      <c r="Z408" s="97">
        <f t="shared" ca="1" si="91"/>
        <v>0</v>
      </c>
      <c r="AA408" s="97">
        <f ca="1">IF(AND(N408,P408,K408&gt;项目信息!$C$18),INT((IF(Q408,L408,K408)-项目信息!$C$18)/30)+1,0)</f>
        <v>0</v>
      </c>
      <c r="AB408" s="97" t="str">
        <f ca="1">IF(N408,WEEKNUM(IF(L408&lt;&gt;"",L408,IF(K408&lt;&gt;"",K408,J408)-项目信息!$C$18)+1),"")</f>
        <v/>
      </c>
      <c r="AC408" s="97" t="str">
        <f ca="1">IFERROR(VLOOKUP(VLOOKUP(G408,内部通讯录!$B:$F,5,FALSE),项目参数!$I$14:$J$21,2,FALSE),"")</f>
        <v/>
      </c>
      <c r="AD408" s="97" t="str">
        <f ca="1">IF($N408,$AC408*V408/项目参数!$J$29,"")</f>
        <v/>
      </c>
      <c r="AE408" s="97" t="str">
        <f ca="1">IF($N408,$AC408*W408/项目参数!$J$29,"")</f>
        <v/>
      </c>
      <c r="AF408" s="99" t="str">
        <f ca="1">IF(OR('临-间接'!S408=0,'临-间接'!S408="(空白)"),"",'临-间接'!S408)</f>
        <v/>
      </c>
      <c r="AG408" s="34" t="str">
        <f ca="1">IF(P408,IF(L408&lt;&gt;"", L408, IF(OR(I408="暂停",I408="取消"), IFERROR(WORKDAY.INTL($K408,$M408*$H408,1,项目参数!$B$2:$B$200),WORKDAY($K408,$M408*$H408,1)),TODAY())),"")</f>
        <v/>
      </c>
      <c r="AH408">
        <f ca="1">IF(AND(N408,P408),IF('临-间接'!T408="(空白)",0,'临-间接'!T408),0)</f>
        <v>0</v>
      </c>
      <c r="AI408" s="34" t="str">
        <f ca="1">IF($N408,VLOOKUP($B408,项目阶段与里程碑!$B:$E,3,FALSE),"")</f>
        <v/>
      </c>
      <c r="AJ408" s="34" t="str">
        <f ca="1">IF($N408,VLOOKUP($B408,项目阶段与里程碑!$B:$E,4,FALSE),"")</f>
        <v/>
      </c>
      <c r="AK408" s="34" t="str">
        <f t="shared" ca="1" si="92"/>
        <v/>
      </c>
      <c r="AL408" s="92" t="str">
        <f ca="1">IF($AK408&lt;&gt;"",IFERROR(NETWORKDAYS.INTL($AI408,$AK408,1,项目参数!$B$2:$B$200),NETWORKDAYS($AI408,$AK408,1)),"")</f>
        <v/>
      </c>
      <c r="AM408" s="92" t="str">
        <f ca="1">IF(K408&lt;&gt;"",IFERROR(NETWORKDAYS.INTL($AI408,$K408,1,项目参数!$B$2:$B$200),NETWORKDAYS($AI408,$K408,1)),"")</f>
        <v/>
      </c>
      <c r="AN408" s="92" t="str">
        <f ca="1">IF(L408&lt;&gt;"",IFERROR(NETWORKDAYS.INTL($AI408,$L408,1,项目参数!$B$2:$B$200),NETWORKDAYS($AI408,$L408,1)),"")</f>
        <v/>
      </c>
    </row>
    <row r="409" spans="1:40">
      <c r="A409">
        <f ca="1">IF('临-间接'!F409="(空白)","",'临-间接'!F409)</f>
        <v>0</v>
      </c>
      <c r="B409">
        <f ca="1">IF('临-间接'!G409="(空白)","",'临-间接'!G409)</f>
        <v>0</v>
      </c>
      <c r="C409">
        <f ca="1">IF('临-间接'!I409="(空白)","",'临-间接'!I409)</f>
        <v>0</v>
      </c>
      <c r="D409">
        <f ca="1">IF('临-间接'!J409="(空白)","",'临-间接'!J409)</f>
        <v>0</v>
      </c>
      <c r="E409">
        <f ca="1">IF('临-间接'!K409="(空白)","",'临-间接'!K409)</f>
        <v>0</v>
      </c>
      <c r="F409">
        <f ca="1">IF('临-间接'!H409="(空白)","",'临-间接'!H409)</f>
        <v>0</v>
      </c>
      <c r="G409">
        <f ca="1">IF('临-间接'!L409="(空白)","",'临-间接'!L409)</f>
        <v>0</v>
      </c>
      <c r="H409">
        <f ca="1">IF('临-间接'!M409="(空白)",0,'临-间接'!M409)</f>
        <v>0</v>
      </c>
      <c r="I409" t="str">
        <f ca="1">IF(OR('临-间接'!R409=0,'临-间接'!R409="(空白)"),"",'临-间接'!R409)</f>
        <v/>
      </c>
      <c r="J409" s="34" t="str">
        <f ca="1">IF(OR('临-间接'!N409=0,'临-间接'!N409="(空白)"),"",'临-间接'!N409)</f>
        <v/>
      </c>
      <c r="K409" s="34" t="str">
        <f ca="1">IF(OR('临-间接'!O409=0,'临-间接'!O409="(空白)"),"",'临-间接'!O409)</f>
        <v/>
      </c>
      <c r="L409" s="34" t="str">
        <f ca="1">IF(OR('临-间接'!P409=0,'临-间接'!P409="(空白)"),"",'临-间接'!P409)</f>
        <v/>
      </c>
      <c r="M409">
        <f ca="1">IF('临-间接'!Q409="(空白)",0,'临-间接'!Q409)</f>
        <v>0</v>
      </c>
      <c r="N409" s="97" t="b">
        <f t="shared" ca="1" si="80"/>
        <v>0</v>
      </c>
      <c r="O409" s="97" t="b">
        <f t="shared" ca="1" si="81"/>
        <v>0</v>
      </c>
      <c r="P409" s="97" t="b">
        <f t="shared" ca="1" si="82"/>
        <v>0</v>
      </c>
      <c r="Q409" s="97" t="b">
        <f t="shared" ca="1" si="83"/>
        <v>0</v>
      </c>
      <c r="R409" s="97" t="b">
        <f t="shared" ca="1" si="84"/>
        <v>0</v>
      </c>
      <c r="S409" s="97" t="str">
        <f t="shared" ca="1" si="85"/>
        <v>未开始</v>
      </c>
      <c r="T409" s="97">
        <f ca="1">IF(AND(N409,P409,NOT(Q409)),NETWORKDAYS(K409,AG409,项目参数!$B$2:$B$200),0)</f>
        <v>0</v>
      </c>
      <c r="U409" s="98">
        <f t="shared" ca="1" si="86"/>
        <v>0</v>
      </c>
      <c r="V409" s="117">
        <f t="shared" ca="1" si="87"/>
        <v>0</v>
      </c>
      <c r="W409" s="117">
        <f t="shared" ca="1" si="88"/>
        <v>0</v>
      </c>
      <c r="X409" s="117" t="str">
        <f t="shared" ca="1" si="89"/>
        <v/>
      </c>
      <c r="Y409" s="97">
        <f t="shared" ca="1" si="90"/>
        <v>0</v>
      </c>
      <c r="Z409" s="97">
        <f t="shared" ca="1" si="91"/>
        <v>0</v>
      </c>
      <c r="AA409" s="97">
        <f ca="1">IF(AND(N409,P409,K409&gt;项目信息!$C$18),INT((IF(Q409,L409,K409)-项目信息!$C$18)/30)+1,0)</f>
        <v>0</v>
      </c>
      <c r="AB409" s="97" t="str">
        <f ca="1">IF(N409,WEEKNUM(IF(L409&lt;&gt;"",L409,IF(K409&lt;&gt;"",K409,J409)-项目信息!$C$18)+1),"")</f>
        <v/>
      </c>
      <c r="AC409" s="97" t="str">
        <f ca="1">IFERROR(VLOOKUP(VLOOKUP(G409,内部通讯录!$B:$F,5,FALSE),项目参数!$I$14:$J$21,2,FALSE),"")</f>
        <v/>
      </c>
      <c r="AD409" s="97" t="str">
        <f ca="1">IF($N409,$AC409*V409/项目参数!$J$29,"")</f>
        <v/>
      </c>
      <c r="AE409" s="97" t="str">
        <f ca="1">IF($N409,$AC409*W409/项目参数!$J$29,"")</f>
        <v/>
      </c>
      <c r="AF409" s="99" t="str">
        <f ca="1">IF(OR('临-间接'!S409=0,'临-间接'!S409="(空白)"),"",'临-间接'!S409)</f>
        <v/>
      </c>
      <c r="AG409" s="34" t="str">
        <f ca="1">IF(P409,IF(L409&lt;&gt;"", L409, IF(OR(I409="暂停",I409="取消"), IFERROR(WORKDAY.INTL($K409,$M409*$H409,1,项目参数!$B$2:$B$200),WORKDAY($K409,$M409*$H409,1)),TODAY())),"")</f>
        <v/>
      </c>
      <c r="AH409">
        <f ca="1">IF(AND(N409,P409),IF('临-间接'!T409="(空白)",0,'临-间接'!T409),0)</f>
        <v>0</v>
      </c>
      <c r="AI409" s="34" t="str">
        <f ca="1">IF($N409,VLOOKUP($B409,项目阶段与里程碑!$B:$E,3,FALSE),"")</f>
        <v/>
      </c>
      <c r="AJ409" s="34" t="str">
        <f ca="1">IF($N409,VLOOKUP($B409,项目阶段与里程碑!$B:$E,4,FALSE),"")</f>
        <v/>
      </c>
      <c r="AK409" s="34" t="str">
        <f t="shared" ca="1" si="92"/>
        <v/>
      </c>
      <c r="AL409" s="92" t="str">
        <f ca="1">IF($AK409&lt;&gt;"",IFERROR(NETWORKDAYS.INTL($AI409,$AK409,1,项目参数!$B$2:$B$200),NETWORKDAYS($AI409,$AK409,1)),"")</f>
        <v/>
      </c>
      <c r="AM409" s="92" t="str">
        <f ca="1">IF(K409&lt;&gt;"",IFERROR(NETWORKDAYS.INTL($AI409,$K409,1,项目参数!$B$2:$B$200),NETWORKDAYS($AI409,$K409,1)),"")</f>
        <v/>
      </c>
      <c r="AN409" s="92" t="str">
        <f ca="1">IF(L409&lt;&gt;"",IFERROR(NETWORKDAYS.INTL($AI409,$L409,1,项目参数!$B$2:$B$200),NETWORKDAYS($AI409,$L409,1)),"")</f>
        <v/>
      </c>
    </row>
    <row r="410" spans="1:40">
      <c r="A410">
        <f ca="1">IF('临-间接'!F410="(空白)","",'临-间接'!F410)</f>
        <v>0</v>
      </c>
      <c r="B410">
        <f ca="1">IF('临-间接'!G410="(空白)","",'临-间接'!G410)</f>
        <v>0</v>
      </c>
      <c r="C410">
        <f ca="1">IF('临-间接'!I410="(空白)","",'临-间接'!I410)</f>
        <v>0</v>
      </c>
      <c r="D410">
        <f ca="1">IF('临-间接'!J410="(空白)","",'临-间接'!J410)</f>
        <v>0</v>
      </c>
      <c r="E410">
        <f ca="1">IF('临-间接'!K410="(空白)","",'临-间接'!K410)</f>
        <v>0</v>
      </c>
      <c r="F410">
        <f ca="1">IF('临-间接'!H410="(空白)","",'临-间接'!H410)</f>
        <v>0</v>
      </c>
      <c r="G410">
        <f ca="1">IF('临-间接'!L410="(空白)","",'临-间接'!L410)</f>
        <v>0</v>
      </c>
      <c r="H410">
        <f ca="1">IF('临-间接'!M410="(空白)",0,'临-间接'!M410)</f>
        <v>0</v>
      </c>
      <c r="I410" t="str">
        <f ca="1">IF(OR('临-间接'!R410=0,'临-间接'!R410="(空白)"),"",'临-间接'!R410)</f>
        <v/>
      </c>
      <c r="J410" s="34" t="str">
        <f ca="1">IF(OR('临-间接'!N410=0,'临-间接'!N410="(空白)"),"",'临-间接'!N410)</f>
        <v/>
      </c>
      <c r="K410" s="34" t="str">
        <f ca="1">IF(OR('临-间接'!O410=0,'临-间接'!O410="(空白)"),"",'临-间接'!O410)</f>
        <v/>
      </c>
      <c r="L410" s="34" t="str">
        <f ca="1">IF(OR('临-间接'!P410=0,'临-间接'!P410="(空白)"),"",'临-间接'!P410)</f>
        <v/>
      </c>
      <c r="M410">
        <f ca="1">IF('临-间接'!Q410="(空白)",0,'临-间接'!Q410)</f>
        <v>0</v>
      </c>
      <c r="N410" s="97" t="b">
        <f t="shared" ca="1" si="80"/>
        <v>0</v>
      </c>
      <c r="O410" s="97" t="b">
        <f t="shared" ca="1" si="81"/>
        <v>0</v>
      </c>
      <c r="P410" s="97" t="b">
        <f t="shared" ca="1" si="82"/>
        <v>0</v>
      </c>
      <c r="Q410" s="97" t="b">
        <f t="shared" ca="1" si="83"/>
        <v>0</v>
      </c>
      <c r="R410" s="97" t="b">
        <f t="shared" ca="1" si="84"/>
        <v>0</v>
      </c>
      <c r="S410" s="97" t="str">
        <f t="shared" ca="1" si="85"/>
        <v>未开始</v>
      </c>
      <c r="T410" s="97">
        <f ca="1">IF(AND(N410,P410,NOT(Q410)),NETWORKDAYS(K410,AG410,项目参数!$B$2:$B$200),0)</f>
        <v>0</v>
      </c>
      <c r="U410" s="98">
        <f t="shared" ca="1" si="86"/>
        <v>0</v>
      </c>
      <c r="V410" s="117">
        <f t="shared" ca="1" si="87"/>
        <v>0</v>
      </c>
      <c r="W410" s="117">
        <f t="shared" ca="1" si="88"/>
        <v>0</v>
      </c>
      <c r="X410" s="117" t="str">
        <f t="shared" ca="1" si="89"/>
        <v/>
      </c>
      <c r="Y410" s="97">
        <f t="shared" ca="1" si="90"/>
        <v>0</v>
      </c>
      <c r="Z410" s="97">
        <f t="shared" ca="1" si="91"/>
        <v>0</v>
      </c>
      <c r="AA410" s="97">
        <f ca="1">IF(AND(N410,P410,K410&gt;项目信息!$C$18),INT((IF(Q410,L410,K410)-项目信息!$C$18)/30)+1,0)</f>
        <v>0</v>
      </c>
      <c r="AB410" s="97" t="str">
        <f ca="1">IF(N410,WEEKNUM(IF(L410&lt;&gt;"",L410,IF(K410&lt;&gt;"",K410,J410)-项目信息!$C$18)+1),"")</f>
        <v/>
      </c>
      <c r="AC410" s="97" t="str">
        <f ca="1">IFERROR(VLOOKUP(VLOOKUP(G410,内部通讯录!$B:$F,5,FALSE),项目参数!$I$14:$J$21,2,FALSE),"")</f>
        <v/>
      </c>
      <c r="AD410" s="97" t="str">
        <f ca="1">IF($N410,$AC410*V410/项目参数!$J$29,"")</f>
        <v/>
      </c>
      <c r="AE410" s="97" t="str">
        <f ca="1">IF($N410,$AC410*W410/项目参数!$J$29,"")</f>
        <v/>
      </c>
      <c r="AF410" s="99" t="str">
        <f ca="1">IF(OR('临-间接'!S410=0,'临-间接'!S410="(空白)"),"",'临-间接'!S410)</f>
        <v/>
      </c>
      <c r="AG410" s="34" t="str">
        <f ca="1">IF(P410,IF(L410&lt;&gt;"", L410, IF(OR(I410="暂停",I410="取消"), IFERROR(WORKDAY.INTL($K410,$M410*$H410,1,项目参数!$B$2:$B$200),WORKDAY($K410,$M410*$H410,1)),TODAY())),"")</f>
        <v/>
      </c>
      <c r="AH410">
        <f ca="1">IF(AND(N410,P410),IF('临-间接'!T410="(空白)",0,'临-间接'!T410),0)</f>
        <v>0</v>
      </c>
      <c r="AI410" s="34" t="str">
        <f ca="1">IF($N410,VLOOKUP($B410,项目阶段与里程碑!$B:$E,3,FALSE),"")</f>
        <v/>
      </c>
      <c r="AJ410" s="34" t="str">
        <f ca="1">IF($N410,VLOOKUP($B410,项目阶段与里程碑!$B:$E,4,FALSE),"")</f>
        <v/>
      </c>
      <c r="AK410" s="34" t="str">
        <f t="shared" ca="1" si="92"/>
        <v/>
      </c>
      <c r="AL410" s="92" t="str">
        <f ca="1">IF($AK410&lt;&gt;"",IFERROR(NETWORKDAYS.INTL($AI410,$AK410,1,项目参数!$B$2:$B$200),NETWORKDAYS($AI410,$AK410,1)),"")</f>
        <v/>
      </c>
      <c r="AM410" s="92" t="str">
        <f ca="1">IF(K410&lt;&gt;"",IFERROR(NETWORKDAYS.INTL($AI410,$K410,1,项目参数!$B$2:$B$200),NETWORKDAYS($AI410,$K410,1)),"")</f>
        <v/>
      </c>
      <c r="AN410" s="92" t="str">
        <f ca="1">IF(L410&lt;&gt;"",IFERROR(NETWORKDAYS.INTL($AI410,$L410,1,项目参数!$B$2:$B$200),NETWORKDAYS($AI410,$L410,1)),"")</f>
        <v/>
      </c>
    </row>
    <row r="411" spans="1:40">
      <c r="A411">
        <f ca="1">IF('临-间接'!F411="(空白)","",'临-间接'!F411)</f>
        <v>0</v>
      </c>
      <c r="B411">
        <f ca="1">IF('临-间接'!G411="(空白)","",'临-间接'!G411)</f>
        <v>0</v>
      </c>
      <c r="C411">
        <f ca="1">IF('临-间接'!I411="(空白)","",'临-间接'!I411)</f>
        <v>0</v>
      </c>
      <c r="D411">
        <f ca="1">IF('临-间接'!J411="(空白)","",'临-间接'!J411)</f>
        <v>0</v>
      </c>
      <c r="E411">
        <f ca="1">IF('临-间接'!K411="(空白)","",'临-间接'!K411)</f>
        <v>0</v>
      </c>
      <c r="F411">
        <f ca="1">IF('临-间接'!H411="(空白)","",'临-间接'!H411)</f>
        <v>0</v>
      </c>
      <c r="G411">
        <f ca="1">IF('临-间接'!L411="(空白)","",'临-间接'!L411)</f>
        <v>0</v>
      </c>
      <c r="H411">
        <f ca="1">IF('临-间接'!M411="(空白)",0,'临-间接'!M411)</f>
        <v>0</v>
      </c>
      <c r="I411" t="str">
        <f ca="1">IF(OR('临-间接'!R411=0,'临-间接'!R411="(空白)"),"",'临-间接'!R411)</f>
        <v/>
      </c>
      <c r="J411" s="34" t="str">
        <f ca="1">IF(OR('临-间接'!N411=0,'临-间接'!N411="(空白)"),"",'临-间接'!N411)</f>
        <v/>
      </c>
      <c r="K411" s="34" t="str">
        <f ca="1">IF(OR('临-间接'!O411=0,'临-间接'!O411="(空白)"),"",'临-间接'!O411)</f>
        <v/>
      </c>
      <c r="L411" s="34" t="str">
        <f ca="1">IF(OR('临-间接'!P411=0,'临-间接'!P411="(空白)"),"",'临-间接'!P411)</f>
        <v/>
      </c>
      <c r="M411">
        <f ca="1">IF('临-间接'!Q411="(空白)",0,'临-间接'!Q411)</f>
        <v>0</v>
      </c>
      <c r="N411" s="97" t="b">
        <f t="shared" ca="1" si="80"/>
        <v>0</v>
      </c>
      <c r="O411" s="97" t="b">
        <f t="shared" ca="1" si="81"/>
        <v>0</v>
      </c>
      <c r="P411" s="97" t="b">
        <f t="shared" ca="1" si="82"/>
        <v>0</v>
      </c>
      <c r="Q411" s="97" t="b">
        <f t="shared" ca="1" si="83"/>
        <v>0</v>
      </c>
      <c r="R411" s="97" t="b">
        <f t="shared" ca="1" si="84"/>
        <v>0</v>
      </c>
      <c r="S411" s="97" t="str">
        <f t="shared" ca="1" si="85"/>
        <v>未开始</v>
      </c>
      <c r="T411" s="97">
        <f ca="1">IF(AND(N411,P411,NOT(Q411)),NETWORKDAYS(K411,AG411,项目参数!$B$2:$B$200),0)</f>
        <v>0</v>
      </c>
      <c r="U411" s="98">
        <f t="shared" ca="1" si="86"/>
        <v>0</v>
      </c>
      <c r="V411" s="117">
        <f t="shared" ca="1" si="87"/>
        <v>0</v>
      </c>
      <c r="W411" s="117">
        <f t="shared" ca="1" si="88"/>
        <v>0</v>
      </c>
      <c r="X411" s="117" t="str">
        <f t="shared" ca="1" si="89"/>
        <v/>
      </c>
      <c r="Y411" s="97">
        <f t="shared" ca="1" si="90"/>
        <v>0</v>
      </c>
      <c r="Z411" s="97">
        <f t="shared" ca="1" si="91"/>
        <v>0</v>
      </c>
      <c r="AA411" s="97">
        <f ca="1">IF(AND(N411,P411,K411&gt;项目信息!$C$18),INT((IF(Q411,L411,K411)-项目信息!$C$18)/30)+1,0)</f>
        <v>0</v>
      </c>
      <c r="AB411" s="97" t="str">
        <f ca="1">IF(N411,WEEKNUM(IF(L411&lt;&gt;"",L411,IF(K411&lt;&gt;"",K411,J411)-项目信息!$C$18)+1),"")</f>
        <v/>
      </c>
      <c r="AC411" s="97" t="str">
        <f ca="1">IFERROR(VLOOKUP(VLOOKUP(G411,内部通讯录!$B:$F,5,FALSE),项目参数!$I$14:$J$21,2,FALSE),"")</f>
        <v/>
      </c>
      <c r="AD411" s="97" t="str">
        <f ca="1">IF($N411,$AC411*V411/项目参数!$J$29,"")</f>
        <v/>
      </c>
      <c r="AE411" s="97" t="str">
        <f ca="1">IF($N411,$AC411*W411/项目参数!$J$29,"")</f>
        <v/>
      </c>
      <c r="AF411" s="99" t="str">
        <f ca="1">IF(OR('临-间接'!S411=0,'临-间接'!S411="(空白)"),"",'临-间接'!S411)</f>
        <v/>
      </c>
      <c r="AG411" s="34" t="str">
        <f ca="1">IF(P411,IF(L411&lt;&gt;"", L411, IF(OR(I411="暂停",I411="取消"), IFERROR(WORKDAY.INTL($K411,$M411*$H411,1,项目参数!$B$2:$B$200),WORKDAY($K411,$M411*$H411,1)),TODAY())),"")</f>
        <v/>
      </c>
      <c r="AH411">
        <f ca="1">IF(AND(N411,P411),IF('临-间接'!T411="(空白)",0,'临-间接'!T411),0)</f>
        <v>0</v>
      </c>
      <c r="AI411" s="34" t="str">
        <f ca="1">IF($N411,VLOOKUP($B411,项目阶段与里程碑!$B:$E,3,FALSE),"")</f>
        <v/>
      </c>
      <c r="AJ411" s="34" t="str">
        <f ca="1">IF($N411,VLOOKUP($B411,项目阶段与里程碑!$B:$E,4,FALSE),"")</f>
        <v/>
      </c>
      <c r="AK411" s="34" t="str">
        <f t="shared" ca="1" si="92"/>
        <v/>
      </c>
      <c r="AL411" s="92" t="str">
        <f ca="1">IF($AK411&lt;&gt;"",IFERROR(NETWORKDAYS.INTL($AI411,$AK411,1,项目参数!$B$2:$B$200),NETWORKDAYS($AI411,$AK411,1)),"")</f>
        <v/>
      </c>
      <c r="AM411" s="92" t="str">
        <f ca="1">IF(K411&lt;&gt;"",IFERROR(NETWORKDAYS.INTL($AI411,$K411,1,项目参数!$B$2:$B$200),NETWORKDAYS($AI411,$K411,1)),"")</f>
        <v/>
      </c>
      <c r="AN411" s="92" t="str">
        <f ca="1">IF(L411&lt;&gt;"",IFERROR(NETWORKDAYS.INTL($AI411,$L411,1,项目参数!$B$2:$B$200),NETWORKDAYS($AI411,$L411,1)),"")</f>
        <v/>
      </c>
    </row>
    <row r="412" spans="1:40">
      <c r="A412">
        <f ca="1">IF('临-间接'!F412="(空白)","",'临-间接'!F412)</f>
        <v>0</v>
      </c>
      <c r="B412">
        <f ca="1">IF('临-间接'!G412="(空白)","",'临-间接'!G412)</f>
        <v>0</v>
      </c>
      <c r="C412">
        <f ca="1">IF('临-间接'!I412="(空白)","",'临-间接'!I412)</f>
        <v>0</v>
      </c>
      <c r="D412">
        <f ca="1">IF('临-间接'!J412="(空白)","",'临-间接'!J412)</f>
        <v>0</v>
      </c>
      <c r="E412">
        <f ca="1">IF('临-间接'!K412="(空白)","",'临-间接'!K412)</f>
        <v>0</v>
      </c>
      <c r="F412">
        <f ca="1">IF('临-间接'!H412="(空白)","",'临-间接'!H412)</f>
        <v>0</v>
      </c>
      <c r="G412">
        <f ca="1">IF('临-间接'!L412="(空白)","",'临-间接'!L412)</f>
        <v>0</v>
      </c>
      <c r="H412">
        <f ca="1">IF('临-间接'!M412="(空白)",0,'临-间接'!M412)</f>
        <v>0</v>
      </c>
      <c r="I412" t="str">
        <f ca="1">IF(OR('临-间接'!R412=0,'临-间接'!R412="(空白)"),"",'临-间接'!R412)</f>
        <v/>
      </c>
      <c r="J412" s="34" t="str">
        <f ca="1">IF(OR('临-间接'!N412=0,'临-间接'!N412="(空白)"),"",'临-间接'!N412)</f>
        <v/>
      </c>
      <c r="K412" s="34" t="str">
        <f ca="1">IF(OR('临-间接'!O412=0,'临-间接'!O412="(空白)"),"",'临-间接'!O412)</f>
        <v/>
      </c>
      <c r="L412" s="34" t="str">
        <f ca="1">IF(OR('临-间接'!P412=0,'临-间接'!P412="(空白)"),"",'临-间接'!P412)</f>
        <v/>
      </c>
      <c r="M412">
        <f ca="1">IF('临-间接'!Q412="(空白)",0,'临-间接'!Q412)</f>
        <v>0</v>
      </c>
      <c r="N412" s="97" t="b">
        <f t="shared" ca="1" si="80"/>
        <v>0</v>
      </c>
      <c r="O412" s="97" t="b">
        <f t="shared" ca="1" si="81"/>
        <v>0</v>
      </c>
      <c r="P412" s="97" t="b">
        <f t="shared" ca="1" si="82"/>
        <v>0</v>
      </c>
      <c r="Q412" s="97" t="b">
        <f t="shared" ca="1" si="83"/>
        <v>0</v>
      </c>
      <c r="R412" s="97" t="b">
        <f t="shared" ca="1" si="84"/>
        <v>0</v>
      </c>
      <c r="S412" s="97" t="str">
        <f t="shared" ca="1" si="85"/>
        <v>未开始</v>
      </c>
      <c r="T412" s="97">
        <f ca="1">IF(AND(N412,P412,NOT(Q412)),NETWORKDAYS(K412,AG412,项目参数!$B$2:$B$200),0)</f>
        <v>0</v>
      </c>
      <c r="U412" s="98">
        <f t="shared" ca="1" si="86"/>
        <v>0</v>
      </c>
      <c r="V412" s="117">
        <f t="shared" ca="1" si="87"/>
        <v>0</v>
      </c>
      <c r="W412" s="117">
        <f t="shared" ca="1" si="88"/>
        <v>0</v>
      </c>
      <c r="X412" s="117" t="str">
        <f t="shared" ca="1" si="89"/>
        <v/>
      </c>
      <c r="Y412" s="97">
        <f t="shared" ca="1" si="90"/>
        <v>0</v>
      </c>
      <c r="Z412" s="97">
        <f t="shared" ca="1" si="91"/>
        <v>0</v>
      </c>
      <c r="AA412" s="97">
        <f ca="1">IF(AND(N412,P412,K412&gt;项目信息!$C$18),INT((IF(Q412,L412,K412)-项目信息!$C$18)/30)+1,0)</f>
        <v>0</v>
      </c>
      <c r="AB412" s="97" t="str">
        <f ca="1">IF(N412,WEEKNUM(IF(L412&lt;&gt;"",L412,IF(K412&lt;&gt;"",K412,J412)-项目信息!$C$18)+1),"")</f>
        <v/>
      </c>
      <c r="AC412" s="97" t="str">
        <f ca="1">IFERROR(VLOOKUP(VLOOKUP(G412,内部通讯录!$B:$F,5,FALSE),项目参数!$I$14:$J$21,2,FALSE),"")</f>
        <v/>
      </c>
      <c r="AD412" s="97" t="str">
        <f ca="1">IF($N412,$AC412*V412/项目参数!$J$29,"")</f>
        <v/>
      </c>
      <c r="AE412" s="97" t="str">
        <f ca="1">IF($N412,$AC412*W412/项目参数!$J$29,"")</f>
        <v/>
      </c>
      <c r="AF412" s="99" t="str">
        <f ca="1">IF(OR('临-间接'!S412=0,'临-间接'!S412="(空白)"),"",'临-间接'!S412)</f>
        <v/>
      </c>
      <c r="AG412" s="34" t="str">
        <f ca="1">IF(P412,IF(L412&lt;&gt;"", L412, IF(OR(I412="暂停",I412="取消"), IFERROR(WORKDAY.INTL($K412,$M412*$H412,1,项目参数!$B$2:$B$200),WORKDAY($K412,$M412*$H412,1)),TODAY())),"")</f>
        <v/>
      </c>
      <c r="AH412">
        <f ca="1">IF(AND(N412,P412),IF('临-间接'!T412="(空白)",0,'临-间接'!T412),0)</f>
        <v>0</v>
      </c>
      <c r="AI412" s="34" t="str">
        <f ca="1">IF($N412,VLOOKUP($B412,项目阶段与里程碑!$B:$E,3,FALSE),"")</f>
        <v/>
      </c>
      <c r="AJ412" s="34" t="str">
        <f ca="1">IF($N412,VLOOKUP($B412,项目阶段与里程碑!$B:$E,4,FALSE),"")</f>
        <v/>
      </c>
      <c r="AK412" s="34" t="str">
        <f t="shared" ca="1" si="92"/>
        <v/>
      </c>
      <c r="AL412" s="92" t="str">
        <f ca="1">IF($AK412&lt;&gt;"",IFERROR(NETWORKDAYS.INTL($AI412,$AK412,1,项目参数!$B$2:$B$200),NETWORKDAYS($AI412,$AK412,1)),"")</f>
        <v/>
      </c>
      <c r="AM412" s="92" t="str">
        <f ca="1">IF(K412&lt;&gt;"",IFERROR(NETWORKDAYS.INTL($AI412,$K412,1,项目参数!$B$2:$B$200),NETWORKDAYS($AI412,$K412,1)),"")</f>
        <v/>
      </c>
      <c r="AN412" s="92" t="str">
        <f ca="1">IF(L412&lt;&gt;"",IFERROR(NETWORKDAYS.INTL($AI412,$L412,1,项目参数!$B$2:$B$200),NETWORKDAYS($AI412,$L412,1)),"")</f>
        <v/>
      </c>
    </row>
    <row r="413" spans="1:40">
      <c r="A413">
        <f ca="1">IF('临-间接'!F413="(空白)","",'临-间接'!F413)</f>
        <v>0</v>
      </c>
      <c r="B413">
        <f ca="1">IF('临-间接'!G413="(空白)","",'临-间接'!G413)</f>
        <v>0</v>
      </c>
      <c r="C413">
        <f ca="1">IF('临-间接'!I413="(空白)","",'临-间接'!I413)</f>
        <v>0</v>
      </c>
      <c r="D413">
        <f ca="1">IF('临-间接'!J413="(空白)","",'临-间接'!J413)</f>
        <v>0</v>
      </c>
      <c r="E413">
        <f ca="1">IF('临-间接'!K413="(空白)","",'临-间接'!K413)</f>
        <v>0</v>
      </c>
      <c r="F413">
        <f ca="1">IF('临-间接'!H413="(空白)","",'临-间接'!H413)</f>
        <v>0</v>
      </c>
      <c r="G413">
        <f ca="1">IF('临-间接'!L413="(空白)","",'临-间接'!L413)</f>
        <v>0</v>
      </c>
      <c r="H413">
        <f ca="1">IF('临-间接'!M413="(空白)",0,'临-间接'!M413)</f>
        <v>0</v>
      </c>
      <c r="I413" t="str">
        <f ca="1">IF(OR('临-间接'!R413=0,'临-间接'!R413="(空白)"),"",'临-间接'!R413)</f>
        <v/>
      </c>
      <c r="J413" s="34" t="str">
        <f ca="1">IF(OR('临-间接'!N413=0,'临-间接'!N413="(空白)"),"",'临-间接'!N413)</f>
        <v/>
      </c>
      <c r="K413" s="34" t="str">
        <f ca="1">IF(OR('临-间接'!O413=0,'临-间接'!O413="(空白)"),"",'临-间接'!O413)</f>
        <v/>
      </c>
      <c r="L413" s="34" t="str">
        <f ca="1">IF(OR('临-间接'!P413=0,'临-间接'!P413="(空白)"),"",'临-间接'!P413)</f>
        <v/>
      </c>
      <c r="M413">
        <f ca="1">IF('临-间接'!Q413="(空白)",0,'临-间接'!Q413)</f>
        <v>0</v>
      </c>
      <c r="N413" s="97" t="b">
        <f t="shared" ca="1" si="80"/>
        <v>0</v>
      </c>
      <c r="O413" s="97" t="b">
        <f t="shared" ca="1" si="81"/>
        <v>0</v>
      </c>
      <c r="P413" s="97" t="b">
        <f t="shared" ca="1" si="82"/>
        <v>0</v>
      </c>
      <c r="Q413" s="97" t="b">
        <f t="shared" ca="1" si="83"/>
        <v>0</v>
      </c>
      <c r="R413" s="97" t="b">
        <f t="shared" ca="1" si="84"/>
        <v>0</v>
      </c>
      <c r="S413" s="97" t="str">
        <f t="shared" ca="1" si="85"/>
        <v>未开始</v>
      </c>
      <c r="T413" s="97">
        <f ca="1">IF(AND(N413,P413,NOT(Q413)),NETWORKDAYS(K413,AG413,项目参数!$B$2:$B$200),0)</f>
        <v>0</v>
      </c>
      <c r="U413" s="98">
        <f t="shared" ca="1" si="86"/>
        <v>0</v>
      </c>
      <c r="V413" s="117">
        <f t="shared" ca="1" si="87"/>
        <v>0</v>
      </c>
      <c r="W413" s="117">
        <f t="shared" ca="1" si="88"/>
        <v>0</v>
      </c>
      <c r="X413" s="117" t="str">
        <f t="shared" ca="1" si="89"/>
        <v/>
      </c>
      <c r="Y413" s="97">
        <f t="shared" ca="1" si="90"/>
        <v>0</v>
      </c>
      <c r="Z413" s="97">
        <f t="shared" ca="1" si="91"/>
        <v>0</v>
      </c>
      <c r="AA413" s="97">
        <f ca="1">IF(AND(N413,P413,K413&gt;项目信息!$C$18),INT((IF(Q413,L413,K413)-项目信息!$C$18)/30)+1,0)</f>
        <v>0</v>
      </c>
      <c r="AB413" s="97" t="str">
        <f ca="1">IF(N413,WEEKNUM(IF(L413&lt;&gt;"",L413,IF(K413&lt;&gt;"",K413,J413)-项目信息!$C$18)+1),"")</f>
        <v/>
      </c>
      <c r="AC413" s="97" t="str">
        <f ca="1">IFERROR(VLOOKUP(VLOOKUP(G413,内部通讯录!$B:$F,5,FALSE),项目参数!$I$14:$J$21,2,FALSE),"")</f>
        <v/>
      </c>
      <c r="AD413" s="97" t="str">
        <f ca="1">IF($N413,$AC413*V413/项目参数!$J$29,"")</f>
        <v/>
      </c>
      <c r="AE413" s="97" t="str">
        <f ca="1">IF($N413,$AC413*W413/项目参数!$J$29,"")</f>
        <v/>
      </c>
      <c r="AF413" s="99" t="str">
        <f ca="1">IF(OR('临-间接'!S413=0,'临-间接'!S413="(空白)"),"",'临-间接'!S413)</f>
        <v/>
      </c>
      <c r="AG413" s="34" t="str">
        <f ca="1">IF(P413,IF(L413&lt;&gt;"", L413, IF(OR(I413="暂停",I413="取消"), IFERROR(WORKDAY.INTL($K413,$M413*$H413,1,项目参数!$B$2:$B$200),WORKDAY($K413,$M413*$H413,1)),TODAY())),"")</f>
        <v/>
      </c>
      <c r="AH413">
        <f ca="1">IF(AND(N413,P413),IF('临-间接'!T413="(空白)",0,'临-间接'!T413),0)</f>
        <v>0</v>
      </c>
      <c r="AI413" s="34" t="str">
        <f ca="1">IF($N413,VLOOKUP($B413,项目阶段与里程碑!$B:$E,3,FALSE),"")</f>
        <v/>
      </c>
      <c r="AJ413" s="34" t="str">
        <f ca="1">IF($N413,VLOOKUP($B413,项目阶段与里程碑!$B:$E,4,FALSE),"")</f>
        <v/>
      </c>
      <c r="AK413" s="34" t="str">
        <f t="shared" ca="1" si="92"/>
        <v/>
      </c>
      <c r="AL413" s="92" t="str">
        <f ca="1">IF($AK413&lt;&gt;"",IFERROR(NETWORKDAYS.INTL($AI413,$AK413,1,项目参数!$B$2:$B$200),NETWORKDAYS($AI413,$AK413,1)),"")</f>
        <v/>
      </c>
      <c r="AM413" s="92" t="str">
        <f ca="1">IF(K413&lt;&gt;"",IFERROR(NETWORKDAYS.INTL($AI413,$K413,1,项目参数!$B$2:$B$200),NETWORKDAYS($AI413,$K413,1)),"")</f>
        <v/>
      </c>
      <c r="AN413" s="92" t="str">
        <f ca="1">IF(L413&lt;&gt;"",IFERROR(NETWORKDAYS.INTL($AI413,$L413,1,项目参数!$B$2:$B$200),NETWORKDAYS($AI413,$L413,1)),"")</f>
        <v/>
      </c>
    </row>
    <row r="414" spans="1:40">
      <c r="A414">
        <f ca="1">IF('临-间接'!F414="(空白)","",'临-间接'!F414)</f>
        <v>0</v>
      </c>
      <c r="B414">
        <f ca="1">IF('临-间接'!G414="(空白)","",'临-间接'!G414)</f>
        <v>0</v>
      </c>
      <c r="C414">
        <f ca="1">IF('临-间接'!I414="(空白)","",'临-间接'!I414)</f>
        <v>0</v>
      </c>
      <c r="D414">
        <f ca="1">IF('临-间接'!J414="(空白)","",'临-间接'!J414)</f>
        <v>0</v>
      </c>
      <c r="E414">
        <f ca="1">IF('临-间接'!K414="(空白)","",'临-间接'!K414)</f>
        <v>0</v>
      </c>
      <c r="F414">
        <f ca="1">IF('临-间接'!H414="(空白)","",'临-间接'!H414)</f>
        <v>0</v>
      </c>
      <c r="G414">
        <f ca="1">IF('临-间接'!L414="(空白)","",'临-间接'!L414)</f>
        <v>0</v>
      </c>
      <c r="H414">
        <f ca="1">IF('临-间接'!M414="(空白)",0,'临-间接'!M414)</f>
        <v>0</v>
      </c>
      <c r="I414" t="str">
        <f ca="1">IF(OR('临-间接'!R414=0,'临-间接'!R414="(空白)"),"",'临-间接'!R414)</f>
        <v/>
      </c>
      <c r="J414" s="34" t="str">
        <f ca="1">IF(OR('临-间接'!N414=0,'临-间接'!N414="(空白)"),"",'临-间接'!N414)</f>
        <v/>
      </c>
      <c r="K414" s="34" t="str">
        <f ca="1">IF(OR('临-间接'!O414=0,'临-间接'!O414="(空白)"),"",'临-间接'!O414)</f>
        <v/>
      </c>
      <c r="L414" s="34" t="str">
        <f ca="1">IF(OR('临-间接'!P414=0,'临-间接'!P414="(空白)"),"",'临-间接'!P414)</f>
        <v/>
      </c>
      <c r="M414">
        <f ca="1">IF('临-间接'!Q414="(空白)",0,'临-间接'!Q414)</f>
        <v>0</v>
      </c>
      <c r="N414" s="97" t="b">
        <f t="shared" ca="1" si="80"/>
        <v>0</v>
      </c>
      <c r="O414" s="97" t="b">
        <f t="shared" ca="1" si="81"/>
        <v>0</v>
      </c>
      <c r="P414" s="97" t="b">
        <f t="shared" ca="1" si="82"/>
        <v>0</v>
      </c>
      <c r="Q414" s="97" t="b">
        <f t="shared" ca="1" si="83"/>
        <v>0</v>
      </c>
      <c r="R414" s="97" t="b">
        <f t="shared" ca="1" si="84"/>
        <v>0</v>
      </c>
      <c r="S414" s="97" t="str">
        <f t="shared" ca="1" si="85"/>
        <v>未开始</v>
      </c>
      <c r="T414" s="97">
        <f ca="1">IF(AND(N414,P414,NOT(Q414)),NETWORKDAYS(K414,AG414,项目参数!$B$2:$B$200),0)</f>
        <v>0</v>
      </c>
      <c r="U414" s="98">
        <f t="shared" ca="1" si="86"/>
        <v>0</v>
      </c>
      <c r="V414" s="117">
        <f t="shared" ca="1" si="87"/>
        <v>0</v>
      </c>
      <c r="W414" s="117">
        <f t="shared" ca="1" si="88"/>
        <v>0</v>
      </c>
      <c r="X414" s="117" t="str">
        <f t="shared" ca="1" si="89"/>
        <v/>
      </c>
      <c r="Y414" s="97">
        <f t="shared" ca="1" si="90"/>
        <v>0</v>
      </c>
      <c r="Z414" s="97">
        <f t="shared" ca="1" si="91"/>
        <v>0</v>
      </c>
      <c r="AA414" s="97">
        <f ca="1">IF(AND(N414,P414,K414&gt;项目信息!$C$18),INT((IF(Q414,L414,K414)-项目信息!$C$18)/30)+1,0)</f>
        <v>0</v>
      </c>
      <c r="AB414" s="97" t="str">
        <f ca="1">IF(N414,WEEKNUM(IF(L414&lt;&gt;"",L414,IF(K414&lt;&gt;"",K414,J414)-项目信息!$C$18)+1),"")</f>
        <v/>
      </c>
      <c r="AC414" s="97" t="str">
        <f ca="1">IFERROR(VLOOKUP(VLOOKUP(G414,内部通讯录!$B:$F,5,FALSE),项目参数!$I$14:$J$21,2,FALSE),"")</f>
        <v/>
      </c>
      <c r="AD414" s="97" t="str">
        <f ca="1">IF($N414,$AC414*V414/项目参数!$J$29,"")</f>
        <v/>
      </c>
      <c r="AE414" s="97" t="str">
        <f ca="1">IF($N414,$AC414*W414/项目参数!$J$29,"")</f>
        <v/>
      </c>
      <c r="AF414" s="99" t="str">
        <f ca="1">IF(OR('临-间接'!S414=0,'临-间接'!S414="(空白)"),"",'临-间接'!S414)</f>
        <v/>
      </c>
      <c r="AG414" s="34" t="str">
        <f ca="1">IF(P414,IF(L414&lt;&gt;"", L414, IF(OR(I414="暂停",I414="取消"), IFERROR(WORKDAY.INTL($K414,$M414*$H414,1,项目参数!$B$2:$B$200),WORKDAY($K414,$M414*$H414,1)),TODAY())),"")</f>
        <v/>
      </c>
      <c r="AH414">
        <f ca="1">IF(AND(N414,P414),IF('临-间接'!T414="(空白)",0,'临-间接'!T414),0)</f>
        <v>0</v>
      </c>
      <c r="AI414" s="34" t="str">
        <f ca="1">IF($N414,VLOOKUP($B414,项目阶段与里程碑!$B:$E,3,FALSE),"")</f>
        <v/>
      </c>
      <c r="AJ414" s="34" t="str">
        <f ca="1">IF($N414,VLOOKUP($B414,项目阶段与里程碑!$B:$E,4,FALSE),"")</f>
        <v/>
      </c>
      <c r="AK414" s="34" t="str">
        <f t="shared" ca="1" si="92"/>
        <v/>
      </c>
      <c r="AL414" s="92" t="str">
        <f ca="1">IF($AK414&lt;&gt;"",IFERROR(NETWORKDAYS.INTL($AI414,$AK414,1,项目参数!$B$2:$B$200),NETWORKDAYS($AI414,$AK414,1)),"")</f>
        <v/>
      </c>
      <c r="AM414" s="92" t="str">
        <f ca="1">IF(K414&lt;&gt;"",IFERROR(NETWORKDAYS.INTL($AI414,$K414,1,项目参数!$B$2:$B$200),NETWORKDAYS($AI414,$K414,1)),"")</f>
        <v/>
      </c>
      <c r="AN414" s="92" t="str">
        <f ca="1">IF(L414&lt;&gt;"",IFERROR(NETWORKDAYS.INTL($AI414,$L414,1,项目参数!$B$2:$B$200),NETWORKDAYS($AI414,$L414,1)),"")</f>
        <v/>
      </c>
    </row>
    <row r="415" spans="1:40">
      <c r="A415">
        <f ca="1">IF('临-间接'!F415="(空白)","",'临-间接'!F415)</f>
        <v>0</v>
      </c>
      <c r="B415">
        <f ca="1">IF('临-间接'!G415="(空白)","",'临-间接'!G415)</f>
        <v>0</v>
      </c>
      <c r="C415">
        <f ca="1">IF('临-间接'!I415="(空白)","",'临-间接'!I415)</f>
        <v>0</v>
      </c>
      <c r="D415">
        <f ca="1">IF('临-间接'!J415="(空白)","",'临-间接'!J415)</f>
        <v>0</v>
      </c>
      <c r="E415">
        <f ca="1">IF('临-间接'!K415="(空白)","",'临-间接'!K415)</f>
        <v>0</v>
      </c>
      <c r="F415">
        <f ca="1">IF('临-间接'!H415="(空白)","",'临-间接'!H415)</f>
        <v>0</v>
      </c>
      <c r="G415">
        <f ca="1">IF('临-间接'!L415="(空白)","",'临-间接'!L415)</f>
        <v>0</v>
      </c>
      <c r="H415">
        <f ca="1">IF('临-间接'!M415="(空白)",0,'临-间接'!M415)</f>
        <v>0</v>
      </c>
      <c r="I415" t="str">
        <f ca="1">IF(OR('临-间接'!R415=0,'临-间接'!R415="(空白)"),"",'临-间接'!R415)</f>
        <v/>
      </c>
      <c r="J415" s="34" t="str">
        <f ca="1">IF(OR('临-间接'!N415=0,'临-间接'!N415="(空白)"),"",'临-间接'!N415)</f>
        <v/>
      </c>
      <c r="K415" s="34" t="str">
        <f ca="1">IF(OR('临-间接'!O415=0,'临-间接'!O415="(空白)"),"",'临-间接'!O415)</f>
        <v/>
      </c>
      <c r="L415" s="34" t="str">
        <f ca="1">IF(OR('临-间接'!P415=0,'临-间接'!P415="(空白)"),"",'临-间接'!P415)</f>
        <v/>
      </c>
      <c r="M415">
        <f ca="1">IF('临-间接'!Q415="(空白)",0,'临-间接'!Q415)</f>
        <v>0</v>
      </c>
      <c r="N415" s="97" t="b">
        <f t="shared" ca="1" si="80"/>
        <v>0</v>
      </c>
      <c r="O415" s="97" t="b">
        <f t="shared" ca="1" si="81"/>
        <v>0</v>
      </c>
      <c r="P415" s="97" t="b">
        <f t="shared" ca="1" si="82"/>
        <v>0</v>
      </c>
      <c r="Q415" s="97" t="b">
        <f t="shared" ca="1" si="83"/>
        <v>0</v>
      </c>
      <c r="R415" s="97" t="b">
        <f t="shared" ca="1" si="84"/>
        <v>0</v>
      </c>
      <c r="S415" s="97" t="str">
        <f t="shared" ca="1" si="85"/>
        <v>未开始</v>
      </c>
      <c r="T415" s="97">
        <f ca="1">IF(AND(N415,P415,NOT(Q415)),NETWORKDAYS(K415,AG415,项目参数!$B$2:$B$200),0)</f>
        <v>0</v>
      </c>
      <c r="U415" s="98">
        <f t="shared" ca="1" si="86"/>
        <v>0</v>
      </c>
      <c r="V415" s="117">
        <f t="shared" ca="1" si="87"/>
        <v>0</v>
      </c>
      <c r="W415" s="117">
        <f t="shared" ca="1" si="88"/>
        <v>0</v>
      </c>
      <c r="X415" s="117" t="str">
        <f t="shared" ca="1" si="89"/>
        <v/>
      </c>
      <c r="Y415" s="97">
        <f t="shared" ca="1" si="90"/>
        <v>0</v>
      </c>
      <c r="Z415" s="97">
        <f t="shared" ca="1" si="91"/>
        <v>0</v>
      </c>
      <c r="AA415" s="97">
        <f ca="1">IF(AND(N415,P415,K415&gt;项目信息!$C$18),INT((IF(Q415,L415,K415)-项目信息!$C$18)/30)+1,0)</f>
        <v>0</v>
      </c>
      <c r="AB415" s="97" t="str">
        <f ca="1">IF(N415,WEEKNUM(IF(L415&lt;&gt;"",L415,IF(K415&lt;&gt;"",K415,J415)-项目信息!$C$18)+1),"")</f>
        <v/>
      </c>
      <c r="AC415" s="97" t="str">
        <f ca="1">IFERROR(VLOOKUP(VLOOKUP(G415,内部通讯录!$B:$F,5,FALSE),项目参数!$I$14:$J$21,2,FALSE),"")</f>
        <v/>
      </c>
      <c r="AD415" s="97" t="str">
        <f ca="1">IF($N415,$AC415*V415/项目参数!$J$29,"")</f>
        <v/>
      </c>
      <c r="AE415" s="97" t="str">
        <f ca="1">IF($N415,$AC415*W415/项目参数!$J$29,"")</f>
        <v/>
      </c>
      <c r="AF415" s="99" t="str">
        <f ca="1">IF(OR('临-间接'!S415=0,'临-间接'!S415="(空白)"),"",'临-间接'!S415)</f>
        <v/>
      </c>
      <c r="AG415" s="34" t="str">
        <f ca="1">IF(P415,IF(L415&lt;&gt;"", L415, IF(OR(I415="暂停",I415="取消"), IFERROR(WORKDAY.INTL($K415,$M415*$H415,1,项目参数!$B$2:$B$200),WORKDAY($K415,$M415*$H415,1)),TODAY())),"")</f>
        <v/>
      </c>
      <c r="AH415">
        <f ca="1">IF(AND(N415,P415),IF('临-间接'!T415="(空白)",0,'临-间接'!T415),0)</f>
        <v>0</v>
      </c>
      <c r="AI415" s="34" t="str">
        <f ca="1">IF($N415,VLOOKUP($B415,项目阶段与里程碑!$B:$E,3,FALSE),"")</f>
        <v/>
      </c>
      <c r="AJ415" s="34" t="str">
        <f ca="1">IF($N415,VLOOKUP($B415,项目阶段与里程碑!$B:$E,4,FALSE),"")</f>
        <v/>
      </c>
      <c r="AK415" s="34" t="str">
        <f t="shared" ca="1" si="92"/>
        <v/>
      </c>
      <c r="AL415" s="92" t="str">
        <f ca="1">IF($AK415&lt;&gt;"",IFERROR(NETWORKDAYS.INTL($AI415,$AK415,1,项目参数!$B$2:$B$200),NETWORKDAYS($AI415,$AK415,1)),"")</f>
        <v/>
      </c>
      <c r="AM415" s="92" t="str">
        <f ca="1">IF(K415&lt;&gt;"",IFERROR(NETWORKDAYS.INTL($AI415,$K415,1,项目参数!$B$2:$B$200),NETWORKDAYS($AI415,$K415,1)),"")</f>
        <v/>
      </c>
      <c r="AN415" s="92" t="str">
        <f ca="1">IF(L415&lt;&gt;"",IFERROR(NETWORKDAYS.INTL($AI415,$L415,1,项目参数!$B$2:$B$200),NETWORKDAYS($AI415,$L415,1)),"")</f>
        <v/>
      </c>
    </row>
    <row r="416" spans="1:40">
      <c r="A416">
        <f ca="1">IF('临-间接'!F416="(空白)","",'临-间接'!F416)</f>
        <v>0</v>
      </c>
      <c r="B416">
        <f ca="1">IF('临-间接'!G416="(空白)","",'临-间接'!G416)</f>
        <v>0</v>
      </c>
      <c r="C416">
        <f ca="1">IF('临-间接'!I416="(空白)","",'临-间接'!I416)</f>
        <v>0</v>
      </c>
      <c r="D416">
        <f ca="1">IF('临-间接'!J416="(空白)","",'临-间接'!J416)</f>
        <v>0</v>
      </c>
      <c r="E416">
        <f ca="1">IF('临-间接'!K416="(空白)","",'临-间接'!K416)</f>
        <v>0</v>
      </c>
      <c r="F416">
        <f ca="1">IF('临-间接'!H416="(空白)","",'临-间接'!H416)</f>
        <v>0</v>
      </c>
      <c r="G416">
        <f ca="1">IF('临-间接'!L416="(空白)","",'临-间接'!L416)</f>
        <v>0</v>
      </c>
      <c r="H416">
        <f ca="1">IF('临-间接'!M416="(空白)",0,'临-间接'!M416)</f>
        <v>0</v>
      </c>
      <c r="I416" t="str">
        <f ca="1">IF(OR('临-间接'!R416=0,'临-间接'!R416="(空白)"),"",'临-间接'!R416)</f>
        <v/>
      </c>
      <c r="J416" s="34" t="str">
        <f ca="1">IF(OR('临-间接'!N416=0,'临-间接'!N416="(空白)"),"",'临-间接'!N416)</f>
        <v/>
      </c>
      <c r="K416" s="34" t="str">
        <f ca="1">IF(OR('临-间接'!O416=0,'临-间接'!O416="(空白)"),"",'临-间接'!O416)</f>
        <v/>
      </c>
      <c r="L416" s="34" t="str">
        <f ca="1">IF(OR('临-间接'!P416=0,'临-间接'!P416="(空白)"),"",'临-间接'!P416)</f>
        <v/>
      </c>
      <c r="M416">
        <f ca="1">IF('临-间接'!Q416="(空白)",0,'临-间接'!Q416)</f>
        <v>0</v>
      </c>
      <c r="N416" s="97" t="b">
        <f t="shared" ca="1" si="80"/>
        <v>0</v>
      </c>
      <c r="O416" s="97" t="b">
        <f t="shared" ca="1" si="81"/>
        <v>0</v>
      </c>
      <c r="P416" s="97" t="b">
        <f t="shared" ca="1" si="82"/>
        <v>0</v>
      </c>
      <c r="Q416" s="97" t="b">
        <f t="shared" ca="1" si="83"/>
        <v>0</v>
      </c>
      <c r="R416" s="97" t="b">
        <f t="shared" ca="1" si="84"/>
        <v>0</v>
      </c>
      <c r="S416" s="97" t="str">
        <f t="shared" ca="1" si="85"/>
        <v>未开始</v>
      </c>
      <c r="T416" s="97">
        <f ca="1">IF(AND(N416,P416,NOT(Q416)),NETWORKDAYS(K416,AG416,项目参数!$B$2:$B$200),0)</f>
        <v>0</v>
      </c>
      <c r="U416" s="98">
        <f t="shared" ca="1" si="86"/>
        <v>0</v>
      </c>
      <c r="V416" s="117">
        <f t="shared" ca="1" si="87"/>
        <v>0</v>
      </c>
      <c r="W416" s="117">
        <f t="shared" ca="1" si="88"/>
        <v>0</v>
      </c>
      <c r="X416" s="117" t="str">
        <f t="shared" ca="1" si="89"/>
        <v/>
      </c>
      <c r="Y416" s="97">
        <f t="shared" ca="1" si="90"/>
        <v>0</v>
      </c>
      <c r="Z416" s="97">
        <f t="shared" ca="1" si="91"/>
        <v>0</v>
      </c>
      <c r="AA416" s="97">
        <f ca="1">IF(AND(N416,P416,K416&gt;项目信息!$C$18),INT((IF(Q416,L416,K416)-项目信息!$C$18)/30)+1,0)</f>
        <v>0</v>
      </c>
      <c r="AB416" s="97" t="str">
        <f ca="1">IF(N416,WEEKNUM(IF(L416&lt;&gt;"",L416,IF(K416&lt;&gt;"",K416,J416)-项目信息!$C$18)+1),"")</f>
        <v/>
      </c>
      <c r="AC416" s="97" t="str">
        <f ca="1">IFERROR(VLOOKUP(VLOOKUP(G416,内部通讯录!$B:$F,5,FALSE),项目参数!$I$14:$J$21,2,FALSE),"")</f>
        <v/>
      </c>
      <c r="AD416" s="97" t="str">
        <f ca="1">IF($N416,$AC416*V416/项目参数!$J$29,"")</f>
        <v/>
      </c>
      <c r="AE416" s="97" t="str">
        <f ca="1">IF($N416,$AC416*W416/项目参数!$J$29,"")</f>
        <v/>
      </c>
      <c r="AF416" s="99" t="str">
        <f ca="1">IF(OR('临-间接'!S416=0,'临-间接'!S416="(空白)"),"",'临-间接'!S416)</f>
        <v/>
      </c>
      <c r="AG416" s="34" t="str">
        <f ca="1">IF(P416,IF(L416&lt;&gt;"", L416, IF(OR(I416="暂停",I416="取消"), IFERROR(WORKDAY.INTL($K416,$M416*$H416,1,项目参数!$B$2:$B$200),WORKDAY($K416,$M416*$H416,1)),TODAY())),"")</f>
        <v/>
      </c>
      <c r="AH416">
        <f ca="1">IF(AND(N416,P416),IF('临-间接'!T416="(空白)",0,'临-间接'!T416),0)</f>
        <v>0</v>
      </c>
      <c r="AI416" s="34" t="str">
        <f ca="1">IF($N416,VLOOKUP($B416,项目阶段与里程碑!$B:$E,3,FALSE),"")</f>
        <v/>
      </c>
      <c r="AJ416" s="34" t="str">
        <f ca="1">IF($N416,VLOOKUP($B416,项目阶段与里程碑!$B:$E,4,FALSE),"")</f>
        <v/>
      </c>
      <c r="AK416" s="34" t="str">
        <f t="shared" ca="1" si="92"/>
        <v/>
      </c>
      <c r="AL416" s="92" t="str">
        <f ca="1">IF($AK416&lt;&gt;"",IFERROR(NETWORKDAYS.INTL($AI416,$AK416,1,项目参数!$B$2:$B$200),NETWORKDAYS($AI416,$AK416,1)),"")</f>
        <v/>
      </c>
      <c r="AM416" s="92" t="str">
        <f ca="1">IF(K416&lt;&gt;"",IFERROR(NETWORKDAYS.INTL($AI416,$K416,1,项目参数!$B$2:$B$200),NETWORKDAYS($AI416,$K416,1)),"")</f>
        <v/>
      </c>
      <c r="AN416" s="92" t="str">
        <f ca="1">IF(L416&lt;&gt;"",IFERROR(NETWORKDAYS.INTL($AI416,$L416,1,项目参数!$B$2:$B$200),NETWORKDAYS($AI416,$L416,1)),"")</f>
        <v/>
      </c>
    </row>
    <row r="417" spans="1:40">
      <c r="A417">
        <f ca="1">IF('临-间接'!F417="(空白)","",'临-间接'!F417)</f>
        <v>0</v>
      </c>
      <c r="B417">
        <f ca="1">IF('临-间接'!G417="(空白)","",'临-间接'!G417)</f>
        <v>0</v>
      </c>
      <c r="C417">
        <f ca="1">IF('临-间接'!I417="(空白)","",'临-间接'!I417)</f>
        <v>0</v>
      </c>
      <c r="D417">
        <f ca="1">IF('临-间接'!J417="(空白)","",'临-间接'!J417)</f>
        <v>0</v>
      </c>
      <c r="E417">
        <f ca="1">IF('临-间接'!K417="(空白)","",'临-间接'!K417)</f>
        <v>0</v>
      </c>
      <c r="F417">
        <f ca="1">IF('临-间接'!H417="(空白)","",'临-间接'!H417)</f>
        <v>0</v>
      </c>
      <c r="G417">
        <f ca="1">IF('临-间接'!L417="(空白)","",'临-间接'!L417)</f>
        <v>0</v>
      </c>
      <c r="H417">
        <f ca="1">IF('临-间接'!M417="(空白)",0,'临-间接'!M417)</f>
        <v>0</v>
      </c>
      <c r="I417" t="str">
        <f ca="1">IF(OR('临-间接'!R417=0,'临-间接'!R417="(空白)"),"",'临-间接'!R417)</f>
        <v/>
      </c>
      <c r="J417" s="34" t="str">
        <f ca="1">IF(OR('临-间接'!N417=0,'临-间接'!N417="(空白)"),"",'临-间接'!N417)</f>
        <v/>
      </c>
      <c r="K417" s="34" t="str">
        <f ca="1">IF(OR('临-间接'!O417=0,'临-间接'!O417="(空白)"),"",'临-间接'!O417)</f>
        <v/>
      </c>
      <c r="L417" s="34" t="str">
        <f ca="1">IF(OR('临-间接'!P417=0,'临-间接'!P417="(空白)"),"",'临-间接'!P417)</f>
        <v/>
      </c>
      <c r="M417">
        <f ca="1">IF('临-间接'!Q417="(空白)",0,'临-间接'!Q417)</f>
        <v>0</v>
      </c>
      <c r="N417" s="97" t="b">
        <f t="shared" ca="1" si="80"/>
        <v>0</v>
      </c>
      <c r="O417" s="97" t="b">
        <f t="shared" ca="1" si="81"/>
        <v>0</v>
      </c>
      <c r="P417" s="97" t="b">
        <f t="shared" ca="1" si="82"/>
        <v>0</v>
      </c>
      <c r="Q417" s="97" t="b">
        <f t="shared" ca="1" si="83"/>
        <v>0</v>
      </c>
      <c r="R417" s="97" t="b">
        <f t="shared" ca="1" si="84"/>
        <v>0</v>
      </c>
      <c r="S417" s="97" t="str">
        <f t="shared" ca="1" si="85"/>
        <v>未开始</v>
      </c>
      <c r="T417" s="97">
        <f ca="1">IF(AND(N417,P417,NOT(Q417)),NETWORKDAYS(K417,AG417,项目参数!$B$2:$B$200),0)</f>
        <v>0</v>
      </c>
      <c r="U417" s="98">
        <f t="shared" ca="1" si="86"/>
        <v>0</v>
      </c>
      <c r="V417" s="117">
        <f t="shared" ca="1" si="87"/>
        <v>0</v>
      </c>
      <c r="W417" s="117">
        <f t="shared" ca="1" si="88"/>
        <v>0</v>
      </c>
      <c r="X417" s="117" t="str">
        <f t="shared" ca="1" si="89"/>
        <v/>
      </c>
      <c r="Y417" s="97">
        <f t="shared" ca="1" si="90"/>
        <v>0</v>
      </c>
      <c r="Z417" s="97">
        <f t="shared" ca="1" si="91"/>
        <v>0</v>
      </c>
      <c r="AA417" s="97">
        <f ca="1">IF(AND(N417,P417,K417&gt;项目信息!$C$18),INT((IF(Q417,L417,K417)-项目信息!$C$18)/30)+1,0)</f>
        <v>0</v>
      </c>
      <c r="AB417" s="97" t="str">
        <f ca="1">IF(N417,WEEKNUM(IF(L417&lt;&gt;"",L417,IF(K417&lt;&gt;"",K417,J417)-项目信息!$C$18)+1),"")</f>
        <v/>
      </c>
      <c r="AC417" s="97" t="str">
        <f ca="1">IFERROR(VLOOKUP(VLOOKUP(G417,内部通讯录!$B:$F,5,FALSE),项目参数!$I$14:$J$21,2,FALSE),"")</f>
        <v/>
      </c>
      <c r="AD417" s="97" t="str">
        <f ca="1">IF($N417,$AC417*V417/项目参数!$J$29,"")</f>
        <v/>
      </c>
      <c r="AE417" s="97" t="str">
        <f ca="1">IF($N417,$AC417*W417/项目参数!$J$29,"")</f>
        <v/>
      </c>
      <c r="AF417" s="99" t="str">
        <f ca="1">IF(OR('临-间接'!S417=0,'临-间接'!S417="(空白)"),"",'临-间接'!S417)</f>
        <v/>
      </c>
      <c r="AG417" s="34" t="str">
        <f ca="1">IF(P417,IF(L417&lt;&gt;"", L417, IF(OR(I417="暂停",I417="取消"), IFERROR(WORKDAY.INTL($K417,$M417*$H417,1,项目参数!$B$2:$B$200),WORKDAY($K417,$M417*$H417,1)),TODAY())),"")</f>
        <v/>
      </c>
      <c r="AH417">
        <f ca="1">IF(AND(N417,P417),IF('临-间接'!T417="(空白)",0,'临-间接'!T417),0)</f>
        <v>0</v>
      </c>
      <c r="AI417" s="34" t="str">
        <f ca="1">IF($N417,VLOOKUP($B417,项目阶段与里程碑!$B:$E,3,FALSE),"")</f>
        <v/>
      </c>
      <c r="AJ417" s="34" t="str">
        <f ca="1">IF($N417,VLOOKUP($B417,项目阶段与里程碑!$B:$E,4,FALSE),"")</f>
        <v/>
      </c>
      <c r="AK417" s="34" t="str">
        <f t="shared" ca="1" si="92"/>
        <v/>
      </c>
      <c r="AL417" s="92" t="str">
        <f ca="1">IF($AK417&lt;&gt;"",IFERROR(NETWORKDAYS.INTL($AI417,$AK417,1,项目参数!$B$2:$B$200),NETWORKDAYS($AI417,$AK417,1)),"")</f>
        <v/>
      </c>
      <c r="AM417" s="92" t="str">
        <f ca="1">IF(K417&lt;&gt;"",IFERROR(NETWORKDAYS.INTL($AI417,$K417,1,项目参数!$B$2:$B$200),NETWORKDAYS($AI417,$K417,1)),"")</f>
        <v/>
      </c>
      <c r="AN417" s="92" t="str">
        <f ca="1">IF(L417&lt;&gt;"",IFERROR(NETWORKDAYS.INTL($AI417,$L417,1,项目参数!$B$2:$B$200),NETWORKDAYS($AI417,$L417,1)),"")</f>
        <v/>
      </c>
    </row>
    <row r="418" spans="1:40">
      <c r="A418">
        <f ca="1">IF('临-间接'!F418="(空白)","",'临-间接'!F418)</f>
        <v>0</v>
      </c>
      <c r="B418">
        <f ca="1">IF('临-间接'!G418="(空白)","",'临-间接'!G418)</f>
        <v>0</v>
      </c>
      <c r="C418">
        <f ca="1">IF('临-间接'!I418="(空白)","",'临-间接'!I418)</f>
        <v>0</v>
      </c>
      <c r="D418">
        <f ca="1">IF('临-间接'!J418="(空白)","",'临-间接'!J418)</f>
        <v>0</v>
      </c>
      <c r="E418">
        <f ca="1">IF('临-间接'!K418="(空白)","",'临-间接'!K418)</f>
        <v>0</v>
      </c>
      <c r="F418">
        <f ca="1">IF('临-间接'!H418="(空白)","",'临-间接'!H418)</f>
        <v>0</v>
      </c>
      <c r="G418">
        <f ca="1">IF('临-间接'!L418="(空白)","",'临-间接'!L418)</f>
        <v>0</v>
      </c>
      <c r="H418">
        <f ca="1">IF('临-间接'!M418="(空白)",0,'临-间接'!M418)</f>
        <v>0</v>
      </c>
      <c r="I418" t="str">
        <f ca="1">IF(OR('临-间接'!R418=0,'临-间接'!R418="(空白)"),"",'临-间接'!R418)</f>
        <v/>
      </c>
      <c r="J418" s="34" t="str">
        <f ca="1">IF(OR('临-间接'!N418=0,'临-间接'!N418="(空白)"),"",'临-间接'!N418)</f>
        <v/>
      </c>
      <c r="K418" s="34" t="str">
        <f ca="1">IF(OR('临-间接'!O418=0,'临-间接'!O418="(空白)"),"",'临-间接'!O418)</f>
        <v/>
      </c>
      <c r="L418" s="34" t="str">
        <f ca="1">IF(OR('临-间接'!P418=0,'临-间接'!P418="(空白)"),"",'临-间接'!P418)</f>
        <v/>
      </c>
      <c r="M418">
        <f ca="1">IF('临-间接'!Q418="(空白)",0,'临-间接'!Q418)</f>
        <v>0</v>
      </c>
      <c r="N418" s="97" t="b">
        <f t="shared" ca="1" si="80"/>
        <v>0</v>
      </c>
      <c r="O418" s="97" t="b">
        <f t="shared" ca="1" si="81"/>
        <v>0</v>
      </c>
      <c r="P418" s="97" t="b">
        <f t="shared" ca="1" si="82"/>
        <v>0</v>
      </c>
      <c r="Q418" s="97" t="b">
        <f t="shared" ca="1" si="83"/>
        <v>0</v>
      </c>
      <c r="R418" s="97" t="b">
        <f t="shared" ca="1" si="84"/>
        <v>0</v>
      </c>
      <c r="S418" s="97" t="str">
        <f t="shared" ca="1" si="85"/>
        <v>未开始</v>
      </c>
      <c r="T418" s="97">
        <f ca="1">IF(AND(N418,P418,NOT(Q418)),NETWORKDAYS(K418,AG418,项目参数!$B$2:$B$200),0)</f>
        <v>0</v>
      </c>
      <c r="U418" s="98">
        <f t="shared" ca="1" si="86"/>
        <v>0</v>
      </c>
      <c r="V418" s="117">
        <f t="shared" ca="1" si="87"/>
        <v>0</v>
      </c>
      <c r="W418" s="117">
        <f t="shared" ca="1" si="88"/>
        <v>0</v>
      </c>
      <c r="X418" s="117" t="str">
        <f t="shared" ca="1" si="89"/>
        <v/>
      </c>
      <c r="Y418" s="97">
        <f t="shared" ca="1" si="90"/>
        <v>0</v>
      </c>
      <c r="Z418" s="97">
        <f t="shared" ca="1" si="91"/>
        <v>0</v>
      </c>
      <c r="AA418" s="97">
        <f ca="1">IF(AND(N418,P418,K418&gt;项目信息!$C$18),INT((IF(Q418,L418,K418)-项目信息!$C$18)/30)+1,0)</f>
        <v>0</v>
      </c>
      <c r="AB418" s="97" t="str">
        <f ca="1">IF(N418,WEEKNUM(IF(L418&lt;&gt;"",L418,IF(K418&lt;&gt;"",K418,J418)-项目信息!$C$18)+1),"")</f>
        <v/>
      </c>
      <c r="AC418" s="97" t="str">
        <f ca="1">IFERROR(VLOOKUP(VLOOKUP(G418,内部通讯录!$B:$F,5,FALSE),项目参数!$I$14:$J$21,2,FALSE),"")</f>
        <v/>
      </c>
      <c r="AD418" s="97" t="str">
        <f ca="1">IF($N418,$AC418*V418/项目参数!$J$29,"")</f>
        <v/>
      </c>
      <c r="AE418" s="97" t="str">
        <f ca="1">IF($N418,$AC418*W418/项目参数!$J$29,"")</f>
        <v/>
      </c>
      <c r="AF418" s="99" t="str">
        <f ca="1">IF(OR('临-间接'!S418=0,'临-间接'!S418="(空白)"),"",'临-间接'!S418)</f>
        <v/>
      </c>
      <c r="AG418" s="34" t="str">
        <f ca="1">IF(P418,IF(L418&lt;&gt;"", L418, IF(OR(I418="暂停",I418="取消"), IFERROR(WORKDAY.INTL($K418,$M418*$H418,1,项目参数!$B$2:$B$200),WORKDAY($K418,$M418*$H418,1)),TODAY())),"")</f>
        <v/>
      </c>
      <c r="AH418">
        <f ca="1">IF(AND(N418,P418),IF('临-间接'!T418="(空白)",0,'临-间接'!T418),0)</f>
        <v>0</v>
      </c>
      <c r="AI418" s="34" t="str">
        <f ca="1">IF($N418,VLOOKUP($B418,项目阶段与里程碑!$B:$E,3,FALSE),"")</f>
        <v/>
      </c>
      <c r="AJ418" s="34" t="str">
        <f ca="1">IF($N418,VLOOKUP($B418,项目阶段与里程碑!$B:$E,4,FALSE),"")</f>
        <v/>
      </c>
      <c r="AK418" s="34" t="str">
        <f t="shared" ca="1" si="92"/>
        <v/>
      </c>
      <c r="AL418" s="92" t="str">
        <f ca="1">IF($AK418&lt;&gt;"",IFERROR(NETWORKDAYS.INTL($AI418,$AK418,1,项目参数!$B$2:$B$200),NETWORKDAYS($AI418,$AK418,1)),"")</f>
        <v/>
      </c>
      <c r="AM418" s="92" t="str">
        <f ca="1">IF(K418&lt;&gt;"",IFERROR(NETWORKDAYS.INTL($AI418,$K418,1,项目参数!$B$2:$B$200),NETWORKDAYS($AI418,$K418,1)),"")</f>
        <v/>
      </c>
      <c r="AN418" s="92" t="str">
        <f ca="1">IF(L418&lt;&gt;"",IFERROR(NETWORKDAYS.INTL($AI418,$L418,1,项目参数!$B$2:$B$200),NETWORKDAYS($AI418,$L418,1)),"")</f>
        <v/>
      </c>
    </row>
    <row r="419" spans="1:40">
      <c r="A419">
        <f ca="1">IF('临-间接'!F419="(空白)","",'临-间接'!F419)</f>
        <v>0</v>
      </c>
      <c r="B419">
        <f ca="1">IF('临-间接'!G419="(空白)","",'临-间接'!G419)</f>
        <v>0</v>
      </c>
      <c r="C419">
        <f ca="1">IF('临-间接'!I419="(空白)","",'临-间接'!I419)</f>
        <v>0</v>
      </c>
      <c r="D419">
        <f ca="1">IF('临-间接'!J419="(空白)","",'临-间接'!J419)</f>
        <v>0</v>
      </c>
      <c r="E419">
        <f ca="1">IF('临-间接'!K419="(空白)","",'临-间接'!K419)</f>
        <v>0</v>
      </c>
      <c r="F419">
        <f ca="1">IF('临-间接'!H419="(空白)","",'临-间接'!H419)</f>
        <v>0</v>
      </c>
      <c r="G419">
        <f ca="1">IF('临-间接'!L419="(空白)","",'临-间接'!L419)</f>
        <v>0</v>
      </c>
      <c r="H419">
        <f ca="1">IF('临-间接'!M419="(空白)",0,'临-间接'!M419)</f>
        <v>0</v>
      </c>
      <c r="I419" t="str">
        <f ca="1">IF(OR('临-间接'!R419=0,'临-间接'!R419="(空白)"),"",'临-间接'!R419)</f>
        <v/>
      </c>
      <c r="J419" s="34" t="str">
        <f ca="1">IF(OR('临-间接'!N419=0,'临-间接'!N419="(空白)"),"",'临-间接'!N419)</f>
        <v/>
      </c>
      <c r="K419" s="34" t="str">
        <f ca="1">IF(OR('临-间接'!O419=0,'临-间接'!O419="(空白)"),"",'临-间接'!O419)</f>
        <v/>
      </c>
      <c r="L419" s="34" t="str">
        <f ca="1">IF(OR('临-间接'!P419=0,'临-间接'!P419="(空白)"),"",'临-间接'!P419)</f>
        <v/>
      </c>
      <c r="M419">
        <f ca="1">IF('临-间接'!Q419="(空白)",0,'临-间接'!Q419)</f>
        <v>0</v>
      </c>
      <c r="N419" s="97" t="b">
        <f t="shared" ca="1" si="80"/>
        <v>0</v>
      </c>
      <c r="O419" s="97" t="b">
        <f t="shared" ca="1" si="81"/>
        <v>0</v>
      </c>
      <c r="P419" s="97" t="b">
        <f t="shared" ca="1" si="82"/>
        <v>0</v>
      </c>
      <c r="Q419" s="97" t="b">
        <f t="shared" ca="1" si="83"/>
        <v>0</v>
      </c>
      <c r="R419" s="97" t="b">
        <f t="shared" ca="1" si="84"/>
        <v>0</v>
      </c>
      <c r="S419" s="97" t="str">
        <f t="shared" ca="1" si="85"/>
        <v>未开始</v>
      </c>
      <c r="T419" s="97">
        <f ca="1">IF(AND(N419,P419,NOT(Q419)),NETWORKDAYS(K419,AG419,项目参数!$B$2:$B$200),0)</f>
        <v>0</v>
      </c>
      <c r="U419" s="98">
        <f t="shared" ca="1" si="86"/>
        <v>0</v>
      </c>
      <c r="V419" s="117">
        <f t="shared" ca="1" si="87"/>
        <v>0</v>
      </c>
      <c r="W419" s="117">
        <f t="shared" ca="1" si="88"/>
        <v>0</v>
      </c>
      <c r="X419" s="117" t="str">
        <f t="shared" ca="1" si="89"/>
        <v/>
      </c>
      <c r="Y419" s="97">
        <f t="shared" ca="1" si="90"/>
        <v>0</v>
      </c>
      <c r="Z419" s="97">
        <f t="shared" ca="1" si="91"/>
        <v>0</v>
      </c>
      <c r="AA419" s="97">
        <f ca="1">IF(AND(N419,P419,K419&gt;项目信息!$C$18),INT((IF(Q419,L419,K419)-项目信息!$C$18)/30)+1,0)</f>
        <v>0</v>
      </c>
      <c r="AB419" s="97" t="str">
        <f ca="1">IF(N419,WEEKNUM(IF(L419&lt;&gt;"",L419,IF(K419&lt;&gt;"",K419,J419)-项目信息!$C$18)+1),"")</f>
        <v/>
      </c>
      <c r="AC419" s="97" t="str">
        <f ca="1">IFERROR(VLOOKUP(VLOOKUP(G419,内部通讯录!$B:$F,5,FALSE),项目参数!$I$14:$J$21,2,FALSE),"")</f>
        <v/>
      </c>
      <c r="AD419" s="97" t="str">
        <f ca="1">IF($N419,$AC419*V419/项目参数!$J$29,"")</f>
        <v/>
      </c>
      <c r="AE419" s="97" t="str">
        <f ca="1">IF($N419,$AC419*W419/项目参数!$J$29,"")</f>
        <v/>
      </c>
      <c r="AF419" s="99" t="str">
        <f ca="1">IF(OR('临-间接'!S419=0,'临-间接'!S419="(空白)"),"",'临-间接'!S419)</f>
        <v/>
      </c>
      <c r="AG419" s="34" t="str">
        <f ca="1">IF(P419,IF(L419&lt;&gt;"", L419, IF(OR(I419="暂停",I419="取消"), IFERROR(WORKDAY.INTL($K419,$M419*$H419,1,项目参数!$B$2:$B$200),WORKDAY($K419,$M419*$H419,1)),TODAY())),"")</f>
        <v/>
      </c>
      <c r="AH419">
        <f ca="1">IF(AND(N419,P419),IF('临-间接'!T419="(空白)",0,'临-间接'!T419),0)</f>
        <v>0</v>
      </c>
      <c r="AI419" s="34" t="str">
        <f ca="1">IF($N419,VLOOKUP($B419,项目阶段与里程碑!$B:$E,3,FALSE),"")</f>
        <v/>
      </c>
      <c r="AJ419" s="34" t="str">
        <f ca="1">IF($N419,VLOOKUP($B419,项目阶段与里程碑!$B:$E,4,FALSE),"")</f>
        <v/>
      </c>
      <c r="AK419" s="34" t="str">
        <f t="shared" ca="1" si="92"/>
        <v/>
      </c>
      <c r="AL419" s="92" t="str">
        <f ca="1">IF($AK419&lt;&gt;"",IFERROR(NETWORKDAYS.INTL($AI419,$AK419,1,项目参数!$B$2:$B$200),NETWORKDAYS($AI419,$AK419,1)),"")</f>
        <v/>
      </c>
      <c r="AM419" s="92" t="str">
        <f ca="1">IF(K419&lt;&gt;"",IFERROR(NETWORKDAYS.INTL($AI419,$K419,1,项目参数!$B$2:$B$200),NETWORKDAYS($AI419,$K419,1)),"")</f>
        <v/>
      </c>
      <c r="AN419" s="92" t="str">
        <f ca="1">IF(L419&lt;&gt;"",IFERROR(NETWORKDAYS.INTL($AI419,$L419,1,项目参数!$B$2:$B$200),NETWORKDAYS($AI419,$L419,1)),"")</f>
        <v/>
      </c>
    </row>
    <row r="420" spans="1:40">
      <c r="A420">
        <f ca="1">IF('临-间接'!F420="(空白)","",'临-间接'!F420)</f>
        <v>0</v>
      </c>
      <c r="B420">
        <f ca="1">IF('临-间接'!G420="(空白)","",'临-间接'!G420)</f>
        <v>0</v>
      </c>
      <c r="C420">
        <f ca="1">IF('临-间接'!I420="(空白)","",'临-间接'!I420)</f>
        <v>0</v>
      </c>
      <c r="D420">
        <f ca="1">IF('临-间接'!J420="(空白)","",'临-间接'!J420)</f>
        <v>0</v>
      </c>
      <c r="E420">
        <f ca="1">IF('临-间接'!K420="(空白)","",'临-间接'!K420)</f>
        <v>0</v>
      </c>
      <c r="F420">
        <f ca="1">IF('临-间接'!H420="(空白)","",'临-间接'!H420)</f>
        <v>0</v>
      </c>
      <c r="G420">
        <f ca="1">IF('临-间接'!L420="(空白)","",'临-间接'!L420)</f>
        <v>0</v>
      </c>
      <c r="H420">
        <f ca="1">IF('临-间接'!M420="(空白)",0,'临-间接'!M420)</f>
        <v>0</v>
      </c>
      <c r="I420" t="str">
        <f ca="1">IF(OR('临-间接'!R420=0,'临-间接'!R420="(空白)"),"",'临-间接'!R420)</f>
        <v/>
      </c>
      <c r="J420" s="34" t="str">
        <f ca="1">IF(OR('临-间接'!N420=0,'临-间接'!N420="(空白)"),"",'临-间接'!N420)</f>
        <v/>
      </c>
      <c r="K420" s="34" t="str">
        <f ca="1">IF(OR('临-间接'!O420=0,'临-间接'!O420="(空白)"),"",'临-间接'!O420)</f>
        <v/>
      </c>
      <c r="L420" s="34" t="str">
        <f ca="1">IF(OR('临-间接'!P420=0,'临-间接'!P420="(空白)"),"",'临-间接'!P420)</f>
        <v/>
      </c>
      <c r="M420">
        <f ca="1">IF('临-间接'!Q420="(空白)",0,'临-间接'!Q420)</f>
        <v>0</v>
      </c>
      <c r="N420" s="97" t="b">
        <f t="shared" ca="1" si="80"/>
        <v>0</v>
      </c>
      <c r="O420" s="97" t="b">
        <f t="shared" ca="1" si="81"/>
        <v>0</v>
      </c>
      <c r="P420" s="97" t="b">
        <f t="shared" ca="1" si="82"/>
        <v>0</v>
      </c>
      <c r="Q420" s="97" t="b">
        <f t="shared" ca="1" si="83"/>
        <v>0</v>
      </c>
      <c r="R420" s="97" t="b">
        <f t="shared" ca="1" si="84"/>
        <v>0</v>
      </c>
      <c r="S420" s="97" t="str">
        <f t="shared" ca="1" si="85"/>
        <v>未开始</v>
      </c>
      <c r="T420" s="97">
        <f ca="1">IF(AND(N420,P420,NOT(Q420)),NETWORKDAYS(K420,AG420,项目参数!$B$2:$B$200),0)</f>
        <v>0</v>
      </c>
      <c r="U420" s="98">
        <f t="shared" ca="1" si="86"/>
        <v>0</v>
      </c>
      <c r="V420" s="117">
        <f t="shared" ca="1" si="87"/>
        <v>0</v>
      </c>
      <c r="W420" s="117">
        <f t="shared" ca="1" si="88"/>
        <v>0</v>
      </c>
      <c r="X420" s="117" t="str">
        <f t="shared" ca="1" si="89"/>
        <v/>
      </c>
      <c r="Y420" s="97">
        <f t="shared" ca="1" si="90"/>
        <v>0</v>
      </c>
      <c r="Z420" s="97">
        <f t="shared" ca="1" si="91"/>
        <v>0</v>
      </c>
      <c r="AA420" s="97">
        <f ca="1">IF(AND(N420,P420,K420&gt;项目信息!$C$18),INT((IF(Q420,L420,K420)-项目信息!$C$18)/30)+1,0)</f>
        <v>0</v>
      </c>
      <c r="AB420" s="97" t="str">
        <f ca="1">IF(N420,WEEKNUM(IF(L420&lt;&gt;"",L420,IF(K420&lt;&gt;"",K420,J420)-项目信息!$C$18)+1),"")</f>
        <v/>
      </c>
      <c r="AC420" s="97" t="str">
        <f ca="1">IFERROR(VLOOKUP(VLOOKUP(G420,内部通讯录!$B:$F,5,FALSE),项目参数!$I$14:$J$21,2,FALSE),"")</f>
        <v/>
      </c>
      <c r="AD420" s="97" t="str">
        <f ca="1">IF($N420,$AC420*V420/项目参数!$J$29,"")</f>
        <v/>
      </c>
      <c r="AE420" s="97" t="str">
        <f ca="1">IF($N420,$AC420*W420/项目参数!$J$29,"")</f>
        <v/>
      </c>
      <c r="AF420" s="99" t="str">
        <f ca="1">IF(OR('临-间接'!S420=0,'临-间接'!S420="(空白)"),"",'临-间接'!S420)</f>
        <v/>
      </c>
      <c r="AG420" s="34" t="str">
        <f ca="1">IF(P420,IF(L420&lt;&gt;"", L420, IF(OR(I420="暂停",I420="取消"), IFERROR(WORKDAY.INTL($K420,$M420*$H420,1,项目参数!$B$2:$B$200),WORKDAY($K420,$M420*$H420,1)),TODAY())),"")</f>
        <v/>
      </c>
      <c r="AH420">
        <f ca="1">IF(AND(N420,P420),IF('临-间接'!T420="(空白)",0,'临-间接'!T420),0)</f>
        <v>0</v>
      </c>
      <c r="AI420" s="34" t="str">
        <f ca="1">IF($N420,VLOOKUP($B420,项目阶段与里程碑!$B:$E,3,FALSE),"")</f>
        <v/>
      </c>
      <c r="AJ420" s="34" t="str">
        <f ca="1">IF($N420,VLOOKUP($B420,项目阶段与里程碑!$B:$E,4,FALSE),"")</f>
        <v/>
      </c>
      <c r="AK420" s="34" t="str">
        <f t="shared" ca="1" si="92"/>
        <v/>
      </c>
      <c r="AL420" s="92" t="str">
        <f ca="1">IF($AK420&lt;&gt;"",IFERROR(NETWORKDAYS.INTL($AI420,$AK420,1,项目参数!$B$2:$B$200),NETWORKDAYS($AI420,$AK420,1)),"")</f>
        <v/>
      </c>
      <c r="AM420" s="92" t="str">
        <f ca="1">IF(K420&lt;&gt;"",IFERROR(NETWORKDAYS.INTL($AI420,$K420,1,项目参数!$B$2:$B$200),NETWORKDAYS($AI420,$K420,1)),"")</f>
        <v/>
      </c>
      <c r="AN420" s="92" t="str">
        <f ca="1">IF(L420&lt;&gt;"",IFERROR(NETWORKDAYS.INTL($AI420,$L420,1,项目参数!$B$2:$B$200),NETWORKDAYS($AI420,$L420,1)),"")</f>
        <v/>
      </c>
    </row>
    <row r="421" spans="1:40">
      <c r="A421">
        <f ca="1">IF('临-间接'!F421="(空白)","",'临-间接'!F421)</f>
        <v>0</v>
      </c>
      <c r="B421">
        <f ca="1">IF('临-间接'!G421="(空白)","",'临-间接'!G421)</f>
        <v>0</v>
      </c>
      <c r="C421">
        <f ca="1">IF('临-间接'!I421="(空白)","",'临-间接'!I421)</f>
        <v>0</v>
      </c>
      <c r="D421">
        <f ca="1">IF('临-间接'!J421="(空白)","",'临-间接'!J421)</f>
        <v>0</v>
      </c>
      <c r="E421">
        <f ca="1">IF('临-间接'!K421="(空白)","",'临-间接'!K421)</f>
        <v>0</v>
      </c>
      <c r="F421">
        <f ca="1">IF('临-间接'!H421="(空白)","",'临-间接'!H421)</f>
        <v>0</v>
      </c>
      <c r="G421">
        <f ca="1">IF('临-间接'!L421="(空白)","",'临-间接'!L421)</f>
        <v>0</v>
      </c>
      <c r="H421">
        <f ca="1">IF('临-间接'!M421="(空白)",0,'临-间接'!M421)</f>
        <v>0</v>
      </c>
      <c r="I421" t="str">
        <f ca="1">IF(OR('临-间接'!R421=0,'临-间接'!R421="(空白)"),"",'临-间接'!R421)</f>
        <v/>
      </c>
      <c r="J421" s="34" t="str">
        <f ca="1">IF(OR('临-间接'!N421=0,'临-间接'!N421="(空白)"),"",'临-间接'!N421)</f>
        <v/>
      </c>
      <c r="K421" s="34" t="str">
        <f ca="1">IF(OR('临-间接'!O421=0,'临-间接'!O421="(空白)"),"",'临-间接'!O421)</f>
        <v/>
      </c>
      <c r="L421" s="34" t="str">
        <f ca="1">IF(OR('临-间接'!P421=0,'临-间接'!P421="(空白)"),"",'临-间接'!P421)</f>
        <v/>
      </c>
      <c r="M421">
        <f ca="1">IF('临-间接'!Q421="(空白)",0,'临-间接'!Q421)</f>
        <v>0</v>
      </c>
      <c r="N421" s="97" t="b">
        <f t="shared" ca="1" si="80"/>
        <v>0</v>
      </c>
      <c r="O421" s="97" t="b">
        <f t="shared" ca="1" si="81"/>
        <v>0</v>
      </c>
      <c r="P421" s="97" t="b">
        <f t="shared" ca="1" si="82"/>
        <v>0</v>
      </c>
      <c r="Q421" s="97" t="b">
        <f t="shared" ca="1" si="83"/>
        <v>0</v>
      </c>
      <c r="R421" s="97" t="b">
        <f t="shared" ca="1" si="84"/>
        <v>0</v>
      </c>
      <c r="S421" s="97" t="str">
        <f t="shared" ca="1" si="85"/>
        <v>未开始</v>
      </c>
      <c r="T421" s="97">
        <f ca="1">IF(AND(N421,P421,NOT(Q421)),NETWORKDAYS(K421,AG421,项目参数!$B$2:$B$200),0)</f>
        <v>0</v>
      </c>
      <c r="U421" s="98">
        <f t="shared" ca="1" si="86"/>
        <v>0</v>
      </c>
      <c r="V421" s="117">
        <f t="shared" ca="1" si="87"/>
        <v>0</v>
      </c>
      <c r="W421" s="117">
        <f t="shared" ca="1" si="88"/>
        <v>0</v>
      </c>
      <c r="X421" s="117" t="str">
        <f t="shared" ca="1" si="89"/>
        <v/>
      </c>
      <c r="Y421" s="97">
        <f t="shared" ca="1" si="90"/>
        <v>0</v>
      </c>
      <c r="Z421" s="97">
        <f t="shared" ca="1" si="91"/>
        <v>0</v>
      </c>
      <c r="AA421" s="97">
        <f ca="1">IF(AND(N421,P421,K421&gt;项目信息!$C$18),INT((IF(Q421,L421,K421)-项目信息!$C$18)/30)+1,0)</f>
        <v>0</v>
      </c>
      <c r="AB421" s="97" t="str">
        <f ca="1">IF(N421,WEEKNUM(IF(L421&lt;&gt;"",L421,IF(K421&lt;&gt;"",K421,J421)-项目信息!$C$18)+1),"")</f>
        <v/>
      </c>
      <c r="AC421" s="97" t="str">
        <f ca="1">IFERROR(VLOOKUP(VLOOKUP(G421,内部通讯录!$B:$F,5,FALSE),项目参数!$I$14:$J$21,2,FALSE),"")</f>
        <v/>
      </c>
      <c r="AD421" s="97" t="str">
        <f ca="1">IF($N421,$AC421*V421/项目参数!$J$29,"")</f>
        <v/>
      </c>
      <c r="AE421" s="97" t="str">
        <f ca="1">IF($N421,$AC421*W421/项目参数!$J$29,"")</f>
        <v/>
      </c>
      <c r="AF421" s="99" t="str">
        <f ca="1">IF(OR('临-间接'!S421=0,'临-间接'!S421="(空白)"),"",'临-间接'!S421)</f>
        <v/>
      </c>
      <c r="AG421" s="34" t="str">
        <f ca="1">IF(P421,IF(L421&lt;&gt;"", L421, IF(OR(I421="暂停",I421="取消"), IFERROR(WORKDAY.INTL($K421,$M421*$H421,1,项目参数!$B$2:$B$200),WORKDAY($K421,$M421*$H421,1)),TODAY())),"")</f>
        <v/>
      </c>
      <c r="AH421">
        <f ca="1">IF(AND(N421,P421),IF('临-间接'!T421="(空白)",0,'临-间接'!T421),0)</f>
        <v>0</v>
      </c>
      <c r="AI421" s="34" t="str">
        <f ca="1">IF($N421,VLOOKUP($B421,项目阶段与里程碑!$B:$E,3,FALSE),"")</f>
        <v/>
      </c>
      <c r="AJ421" s="34" t="str">
        <f ca="1">IF($N421,VLOOKUP($B421,项目阶段与里程碑!$B:$E,4,FALSE),"")</f>
        <v/>
      </c>
      <c r="AK421" s="34" t="str">
        <f t="shared" ca="1" si="92"/>
        <v/>
      </c>
      <c r="AL421" s="92" t="str">
        <f ca="1">IF($AK421&lt;&gt;"",IFERROR(NETWORKDAYS.INTL($AI421,$AK421,1,项目参数!$B$2:$B$200),NETWORKDAYS($AI421,$AK421,1)),"")</f>
        <v/>
      </c>
      <c r="AM421" s="92" t="str">
        <f ca="1">IF(K421&lt;&gt;"",IFERROR(NETWORKDAYS.INTL($AI421,$K421,1,项目参数!$B$2:$B$200),NETWORKDAYS($AI421,$K421,1)),"")</f>
        <v/>
      </c>
      <c r="AN421" s="92" t="str">
        <f ca="1">IF(L421&lt;&gt;"",IFERROR(NETWORKDAYS.INTL($AI421,$L421,1,项目参数!$B$2:$B$200),NETWORKDAYS($AI421,$L421,1)),"")</f>
        <v/>
      </c>
    </row>
    <row r="422" spans="1:40">
      <c r="A422">
        <f ca="1">IF('临-间接'!F422="(空白)","",'临-间接'!F422)</f>
        <v>0</v>
      </c>
      <c r="B422">
        <f ca="1">IF('临-间接'!G422="(空白)","",'临-间接'!G422)</f>
        <v>0</v>
      </c>
      <c r="C422">
        <f ca="1">IF('临-间接'!I422="(空白)","",'临-间接'!I422)</f>
        <v>0</v>
      </c>
      <c r="D422">
        <f ca="1">IF('临-间接'!J422="(空白)","",'临-间接'!J422)</f>
        <v>0</v>
      </c>
      <c r="E422">
        <f ca="1">IF('临-间接'!K422="(空白)","",'临-间接'!K422)</f>
        <v>0</v>
      </c>
      <c r="F422">
        <f ca="1">IF('临-间接'!H422="(空白)","",'临-间接'!H422)</f>
        <v>0</v>
      </c>
      <c r="G422">
        <f ca="1">IF('临-间接'!L422="(空白)","",'临-间接'!L422)</f>
        <v>0</v>
      </c>
      <c r="H422">
        <f ca="1">IF('临-间接'!M422="(空白)",0,'临-间接'!M422)</f>
        <v>0</v>
      </c>
      <c r="I422" t="str">
        <f ca="1">IF(OR('临-间接'!R422=0,'临-间接'!R422="(空白)"),"",'临-间接'!R422)</f>
        <v/>
      </c>
      <c r="J422" s="34" t="str">
        <f ca="1">IF(OR('临-间接'!N422=0,'临-间接'!N422="(空白)"),"",'临-间接'!N422)</f>
        <v/>
      </c>
      <c r="K422" s="34" t="str">
        <f ca="1">IF(OR('临-间接'!O422=0,'临-间接'!O422="(空白)"),"",'临-间接'!O422)</f>
        <v/>
      </c>
      <c r="L422" s="34" t="str">
        <f ca="1">IF(OR('临-间接'!P422=0,'临-间接'!P422="(空白)"),"",'临-间接'!P422)</f>
        <v/>
      </c>
      <c r="M422">
        <f ca="1">IF('临-间接'!Q422="(空白)",0,'临-间接'!Q422)</f>
        <v>0</v>
      </c>
      <c r="N422" s="97" t="b">
        <f t="shared" ca="1" si="80"/>
        <v>0</v>
      </c>
      <c r="O422" s="97" t="b">
        <f t="shared" ca="1" si="81"/>
        <v>0</v>
      </c>
      <c r="P422" s="97" t="b">
        <f t="shared" ca="1" si="82"/>
        <v>0</v>
      </c>
      <c r="Q422" s="97" t="b">
        <f t="shared" ca="1" si="83"/>
        <v>0</v>
      </c>
      <c r="R422" s="97" t="b">
        <f t="shared" ca="1" si="84"/>
        <v>0</v>
      </c>
      <c r="S422" s="97" t="str">
        <f t="shared" ca="1" si="85"/>
        <v>未开始</v>
      </c>
      <c r="T422" s="97">
        <f ca="1">IF(AND(N422,P422,NOT(Q422)),NETWORKDAYS(K422,AG422,项目参数!$B$2:$B$200),0)</f>
        <v>0</v>
      </c>
      <c r="U422" s="98">
        <f t="shared" ca="1" si="86"/>
        <v>0</v>
      </c>
      <c r="V422" s="117">
        <f t="shared" ca="1" si="87"/>
        <v>0</v>
      </c>
      <c r="W422" s="117">
        <f t="shared" ca="1" si="88"/>
        <v>0</v>
      </c>
      <c r="X422" s="117" t="str">
        <f t="shared" ca="1" si="89"/>
        <v/>
      </c>
      <c r="Y422" s="97">
        <f t="shared" ca="1" si="90"/>
        <v>0</v>
      </c>
      <c r="Z422" s="97">
        <f t="shared" ca="1" si="91"/>
        <v>0</v>
      </c>
      <c r="AA422" s="97">
        <f ca="1">IF(AND(N422,P422,K422&gt;项目信息!$C$18),INT((IF(Q422,L422,K422)-项目信息!$C$18)/30)+1,0)</f>
        <v>0</v>
      </c>
      <c r="AB422" s="97" t="str">
        <f ca="1">IF(N422,WEEKNUM(IF(L422&lt;&gt;"",L422,IF(K422&lt;&gt;"",K422,J422)-项目信息!$C$18)+1),"")</f>
        <v/>
      </c>
      <c r="AC422" s="97" t="str">
        <f ca="1">IFERROR(VLOOKUP(VLOOKUP(G422,内部通讯录!$B:$F,5,FALSE),项目参数!$I$14:$J$21,2,FALSE),"")</f>
        <v/>
      </c>
      <c r="AD422" s="97" t="str">
        <f ca="1">IF($N422,$AC422*V422/项目参数!$J$29,"")</f>
        <v/>
      </c>
      <c r="AE422" s="97" t="str">
        <f ca="1">IF($N422,$AC422*W422/项目参数!$J$29,"")</f>
        <v/>
      </c>
      <c r="AF422" s="99" t="str">
        <f ca="1">IF(OR('临-间接'!S422=0,'临-间接'!S422="(空白)"),"",'临-间接'!S422)</f>
        <v/>
      </c>
      <c r="AG422" s="34" t="str">
        <f ca="1">IF(P422,IF(L422&lt;&gt;"", L422, IF(OR(I422="暂停",I422="取消"), IFERROR(WORKDAY.INTL($K422,$M422*$H422,1,项目参数!$B$2:$B$200),WORKDAY($K422,$M422*$H422,1)),TODAY())),"")</f>
        <v/>
      </c>
      <c r="AH422">
        <f ca="1">IF(AND(N422,P422),IF('临-间接'!T422="(空白)",0,'临-间接'!T422),0)</f>
        <v>0</v>
      </c>
      <c r="AI422" s="34" t="str">
        <f ca="1">IF($N422,VLOOKUP($B422,项目阶段与里程碑!$B:$E,3,FALSE),"")</f>
        <v/>
      </c>
      <c r="AJ422" s="34" t="str">
        <f ca="1">IF($N422,VLOOKUP($B422,项目阶段与里程碑!$B:$E,4,FALSE),"")</f>
        <v/>
      </c>
      <c r="AK422" s="34" t="str">
        <f t="shared" ca="1" si="92"/>
        <v/>
      </c>
      <c r="AL422" s="92" t="str">
        <f ca="1">IF($AK422&lt;&gt;"",IFERROR(NETWORKDAYS.INTL($AI422,$AK422,1,项目参数!$B$2:$B$200),NETWORKDAYS($AI422,$AK422,1)),"")</f>
        <v/>
      </c>
      <c r="AM422" s="92" t="str">
        <f ca="1">IF(K422&lt;&gt;"",IFERROR(NETWORKDAYS.INTL($AI422,$K422,1,项目参数!$B$2:$B$200),NETWORKDAYS($AI422,$K422,1)),"")</f>
        <v/>
      </c>
      <c r="AN422" s="92" t="str">
        <f ca="1">IF(L422&lt;&gt;"",IFERROR(NETWORKDAYS.INTL($AI422,$L422,1,项目参数!$B$2:$B$200),NETWORKDAYS($AI422,$L422,1)),"")</f>
        <v/>
      </c>
    </row>
    <row r="423" spans="1:40">
      <c r="A423">
        <f ca="1">IF('临-间接'!F423="(空白)","",'临-间接'!F423)</f>
        <v>0</v>
      </c>
      <c r="B423">
        <f ca="1">IF('临-间接'!G423="(空白)","",'临-间接'!G423)</f>
        <v>0</v>
      </c>
      <c r="C423">
        <f ca="1">IF('临-间接'!I423="(空白)","",'临-间接'!I423)</f>
        <v>0</v>
      </c>
      <c r="D423">
        <f ca="1">IF('临-间接'!J423="(空白)","",'临-间接'!J423)</f>
        <v>0</v>
      </c>
      <c r="E423">
        <f ca="1">IF('临-间接'!K423="(空白)","",'临-间接'!K423)</f>
        <v>0</v>
      </c>
      <c r="F423">
        <f ca="1">IF('临-间接'!H423="(空白)","",'临-间接'!H423)</f>
        <v>0</v>
      </c>
      <c r="G423">
        <f ca="1">IF('临-间接'!L423="(空白)","",'临-间接'!L423)</f>
        <v>0</v>
      </c>
      <c r="H423">
        <f ca="1">IF('临-间接'!M423="(空白)",0,'临-间接'!M423)</f>
        <v>0</v>
      </c>
      <c r="I423" t="str">
        <f ca="1">IF(OR('临-间接'!R423=0,'临-间接'!R423="(空白)"),"",'临-间接'!R423)</f>
        <v/>
      </c>
      <c r="J423" s="34" t="str">
        <f ca="1">IF(OR('临-间接'!N423=0,'临-间接'!N423="(空白)"),"",'临-间接'!N423)</f>
        <v/>
      </c>
      <c r="K423" s="34" t="str">
        <f ca="1">IF(OR('临-间接'!O423=0,'临-间接'!O423="(空白)"),"",'临-间接'!O423)</f>
        <v/>
      </c>
      <c r="L423" s="34" t="str">
        <f ca="1">IF(OR('临-间接'!P423=0,'临-间接'!P423="(空白)"),"",'临-间接'!P423)</f>
        <v/>
      </c>
      <c r="M423">
        <f ca="1">IF('临-间接'!Q423="(空白)",0,'临-间接'!Q423)</f>
        <v>0</v>
      </c>
      <c r="N423" s="97" t="b">
        <f t="shared" ca="1" si="80"/>
        <v>0</v>
      </c>
      <c r="O423" s="97" t="b">
        <f t="shared" ca="1" si="81"/>
        <v>0</v>
      </c>
      <c r="P423" s="97" t="b">
        <f t="shared" ca="1" si="82"/>
        <v>0</v>
      </c>
      <c r="Q423" s="97" t="b">
        <f t="shared" ca="1" si="83"/>
        <v>0</v>
      </c>
      <c r="R423" s="97" t="b">
        <f t="shared" ca="1" si="84"/>
        <v>0</v>
      </c>
      <c r="S423" s="97" t="str">
        <f t="shared" ca="1" si="85"/>
        <v>未开始</v>
      </c>
      <c r="T423" s="97">
        <f ca="1">IF(AND(N423,P423,NOT(Q423)),NETWORKDAYS(K423,AG423,项目参数!$B$2:$B$200),0)</f>
        <v>0</v>
      </c>
      <c r="U423" s="98">
        <f t="shared" ca="1" si="86"/>
        <v>0</v>
      </c>
      <c r="V423" s="117">
        <f t="shared" ca="1" si="87"/>
        <v>0</v>
      </c>
      <c r="W423" s="117">
        <f t="shared" ca="1" si="88"/>
        <v>0</v>
      </c>
      <c r="X423" s="117" t="str">
        <f t="shared" ca="1" si="89"/>
        <v/>
      </c>
      <c r="Y423" s="97">
        <f t="shared" ca="1" si="90"/>
        <v>0</v>
      </c>
      <c r="Z423" s="97">
        <f t="shared" ca="1" si="91"/>
        <v>0</v>
      </c>
      <c r="AA423" s="97">
        <f ca="1">IF(AND(N423,P423,K423&gt;项目信息!$C$18),INT((IF(Q423,L423,K423)-项目信息!$C$18)/30)+1,0)</f>
        <v>0</v>
      </c>
      <c r="AB423" s="97" t="str">
        <f ca="1">IF(N423,WEEKNUM(IF(L423&lt;&gt;"",L423,IF(K423&lt;&gt;"",K423,J423)-项目信息!$C$18)+1),"")</f>
        <v/>
      </c>
      <c r="AC423" s="97" t="str">
        <f ca="1">IFERROR(VLOOKUP(VLOOKUP(G423,内部通讯录!$B:$F,5,FALSE),项目参数!$I$14:$J$21,2,FALSE),"")</f>
        <v/>
      </c>
      <c r="AD423" s="97" t="str">
        <f ca="1">IF($N423,$AC423*V423/项目参数!$J$29,"")</f>
        <v/>
      </c>
      <c r="AE423" s="97" t="str">
        <f ca="1">IF($N423,$AC423*W423/项目参数!$J$29,"")</f>
        <v/>
      </c>
      <c r="AF423" s="99" t="str">
        <f ca="1">IF(OR('临-间接'!S423=0,'临-间接'!S423="(空白)"),"",'临-间接'!S423)</f>
        <v/>
      </c>
      <c r="AG423" s="34" t="str">
        <f ca="1">IF(P423,IF(L423&lt;&gt;"", L423, IF(OR(I423="暂停",I423="取消"), IFERROR(WORKDAY.INTL($K423,$M423*$H423,1,项目参数!$B$2:$B$200),WORKDAY($K423,$M423*$H423,1)),TODAY())),"")</f>
        <v/>
      </c>
      <c r="AH423">
        <f ca="1">IF(AND(N423,P423),IF('临-间接'!T423="(空白)",0,'临-间接'!T423),0)</f>
        <v>0</v>
      </c>
      <c r="AI423" s="34" t="str">
        <f ca="1">IF($N423,VLOOKUP($B423,项目阶段与里程碑!$B:$E,3,FALSE),"")</f>
        <v/>
      </c>
      <c r="AJ423" s="34" t="str">
        <f ca="1">IF($N423,VLOOKUP($B423,项目阶段与里程碑!$B:$E,4,FALSE),"")</f>
        <v/>
      </c>
      <c r="AK423" s="34" t="str">
        <f t="shared" ca="1" si="92"/>
        <v/>
      </c>
      <c r="AL423" s="92" t="str">
        <f ca="1">IF($AK423&lt;&gt;"",IFERROR(NETWORKDAYS.INTL($AI423,$AK423,1,项目参数!$B$2:$B$200),NETWORKDAYS($AI423,$AK423,1)),"")</f>
        <v/>
      </c>
      <c r="AM423" s="92" t="str">
        <f ca="1">IF(K423&lt;&gt;"",IFERROR(NETWORKDAYS.INTL($AI423,$K423,1,项目参数!$B$2:$B$200),NETWORKDAYS($AI423,$K423,1)),"")</f>
        <v/>
      </c>
      <c r="AN423" s="92" t="str">
        <f ca="1">IF(L423&lt;&gt;"",IFERROR(NETWORKDAYS.INTL($AI423,$L423,1,项目参数!$B$2:$B$200),NETWORKDAYS($AI423,$L423,1)),"")</f>
        <v/>
      </c>
    </row>
    <row r="424" spans="1:40">
      <c r="A424">
        <f ca="1">IF('临-间接'!F424="(空白)","",'临-间接'!F424)</f>
        <v>0</v>
      </c>
      <c r="B424">
        <f ca="1">IF('临-间接'!G424="(空白)","",'临-间接'!G424)</f>
        <v>0</v>
      </c>
      <c r="C424">
        <f ca="1">IF('临-间接'!I424="(空白)","",'临-间接'!I424)</f>
        <v>0</v>
      </c>
      <c r="D424">
        <f ca="1">IF('临-间接'!J424="(空白)","",'临-间接'!J424)</f>
        <v>0</v>
      </c>
      <c r="E424">
        <f ca="1">IF('临-间接'!K424="(空白)","",'临-间接'!K424)</f>
        <v>0</v>
      </c>
      <c r="F424">
        <f ca="1">IF('临-间接'!H424="(空白)","",'临-间接'!H424)</f>
        <v>0</v>
      </c>
      <c r="G424">
        <f ca="1">IF('临-间接'!L424="(空白)","",'临-间接'!L424)</f>
        <v>0</v>
      </c>
      <c r="H424">
        <f ca="1">IF('临-间接'!M424="(空白)",0,'临-间接'!M424)</f>
        <v>0</v>
      </c>
      <c r="I424" t="str">
        <f ca="1">IF(OR('临-间接'!R424=0,'临-间接'!R424="(空白)"),"",'临-间接'!R424)</f>
        <v/>
      </c>
      <c r="J424" s="34" t="str">
        <f ca="1">IF(OR('临-间接'!N424=0,'临-间接'!N424="(空白)"),"",'临-间接'!N424)</f>
        <v/>
      </c>
      <c r="K424" s="34" t="str">
        <f ca="1">IF(OR('临-间接'!O424=0,'临-间接'!O424="(空白)"),"",'临-间接'!O424)</f>
        <v/>
      </c>
      <c r="L424" s="34" t="str">
        <f ca="1">IF(OR('临-间接'!P424=0,'临-间接'!P424="(空白)"),"",'临-间接'!P424)</f>
        <v/>
      </c>
      <c r="M424">
        <f ca="1">IF('临-间接'!Q424="(空白)",0,'临-间接'!Q424)</f>
        <v>0</v>
      </c>
      <c r="N424" s="97" t="b">
        <f t="shared" ca="1" si="80"/>
        <v>0</v>
      </c>
      <c r="O424" s="97" t="b">
        <f t="shared" ca="1" si="81"/>
        <v>0</v>
      </c>
      <c r="P424" s="97" t="b">
        <f t="shared" ca="1" si="82"/>
        <v>0</v>
      </c>
      <c r="Q424" s="97" t="b">
        <f t="shared" ca="1" si="83"/>
        <v>0</v>
      </c>
      <c r="R424" s="97" t="b">
        <f t="shared" ca="1" si="84"/>
        <v>0</v>
      </c>
      <c r="S424" s="97" t="str">
        <f t="shared" ca="1" si="85"/>
        <v>未开始</v>
      </c>
      <c r="T424" s="97">
        <f ca="1">IF(AND(N424,P424,NOT(Q424)),NETWORKDAYS(K424,AG424,项目参数!$B$2:$B$200),0)</f>
        <v>0</v>
      </c>
      <c r="U424" s="98">
        <f t="shared" ca="1" si="86"/>
        <v>0</v>
      </c>
      <c r="V424" s="117">
        <f t="shared" ca="1" si="87"/>
        <v>0</v>
      </c>
      <c r="W424" s="117">
        <f t="shared" ca="1" si="88"/>
        <v>0</v>
      </c>
      <c r="X424" s="117" t="str">
        <f t="shared" ca="1" si="89"/>
        <v/>
      </c>
      <c r="Y424" s="97">
        <f t="shared" ca="1" si="90"/>
        <v>0</v>
      </c>
      <c r="Z424" s="97">
        <f t="shared" ca="1" si="91"/>
        <v>0</v>
      </c>
      <c r="AA424" s="97">
        <f ca="1">IF(AND(N424,P424,K424&gt;项目信息!$C$18),INT((IF(Q424,L424,K424)-项目信息!$C$18)/30)+1,0)</f>
        <v>0</v>
      </c>
      <c r="AB424" s="97" t="str">
        <f ca="1">IF(N424,WEEKNUM(IF(L424&lt;&gt;"",L424,IF(K424&lt;&gt;"",K424,J424)-项目信息!$C$18)+1),"")</f>
        <v/>
      </c>
      <c r="AC424" s="97" t="str">
        <f ca="1">IFERROR(VLOOKUP(VLOOKUP(G424,内部通讯录!$B:$F,5,FALSE),项目参数!$I$14:$J$21,2,FALSE),"")</f>
        <v/>
      </c>
      <c r="AD424" s="97" t="str">
        <f ca="1">IF($N424,$AC424*V424/项目参数!$J$29,"")</f>
        <v/>
      </c>
      <c r="AE424" s="97" t="str">
        <f ca="1">IF($N424,$AC424*W424/项目参数!$J$29,"")</f>
        <v/>
      </c>
      <c r="AF424" s="99" t="str">
        <f ca="1">IF(OR('临-间接'!S424=0,'临-间接'!S424="(空白)"),"",'临-间接'!S424)</f>
        <v/>
      </c>
      <c r="AG424" s="34" t="str">
        <f ca="1">IF(P424,IF(L424&lt;&gt;"", L424, IF(OR(I424="暂停",I424="取消"), IFERROR(WORKDAY.INTL($K424,$M424*$H424,1,项目参数!$B$2:$B$200),WORKDAY($K424,$M424*$H424,1)),TODAY())),"")</f>
        <v/>
      </c>
      <c r="AH424">
        <f ca="1">IF(AND(N424,P424),IF('临-间接'!T424="(空白)",0,'临-间接'!T424),0)</f>
        <v>0</v>
      </c>
      <c r="AI424" s="34" t="str">
        <f ca="1">IF($N424,VLOOKUP($B424,项目阶段与里程碑!$B:$E,3,FALSE),"")</f>
        <v/>
      </c>
      <c r="AJ424" s="34" t="str">
        <f ca="1">IF($N424,VLOOKUP($B424,项目阶段与里程碑!$B:$E,4,FALSE),"")</f>
        <v/>
      </c>
      <c r="AK424" s="34" t="str">
        <f t="shared" ca="1" si="92"/>
        <v/>
      </c>
      <c r="AL424" s="92" t="str">
        <f ca="1">IF($AK424&lt;&gt;"",IFERROR(NETWORKDAYS.INTL($AI424,$AK424,1,项目参数!$B$2:$B$200),NETWORKDAYS($AI424,$AK424,1)),"")</f>
        <v/>
      </c>
      <c r="AM424" s="92" t="str">
        <f ca="1">IF(K424&lt;&gt;"",IFERROR(NETWORKDAYS.INTL($AI424,$K424,1,项目参数!$B$2:$B$200),NETWORKDAYS($AI424,$K424,1)),"")</f>
        <v/>
      </c>
      <c r="AN424" s="92" t="str">
        <f ca="1">IF(L424&lt;&gt;"",IFERROR(NETWORKDAYS.INTL($AI424,$L424,1,项目参数!$B$2:$B$200),NETWORKDAYS($AI424,$L424,1)),"")</f>
        <v/>
      </c>
    </row>
    <row r="425" spans="1:40">
      <c r="A425">
        <f ca="1">IF('临-间接'!F425="(空白)","",'临-间接'!F425)</f>
        <v>0</v>
      </c>
      <c r="B425">
        <f ca="1">IF('临-间接'!G425="(空白)","",'临-间接'!G425)</f>
        <v>0</v>
      </c>
      <c r="C425">
        <f ca="1">IF('临-间接'!I425="(空白)","",'临-间接'!I425)</f>
        <v>0</v>
      </c>
      <c r="D425">
        <f ca="1">IF('临-间接'!J425="(空白)","",'临-间接'!J425)</f>
        <v>0</v>
      </c>
      <c r="E425">
        <f ca="1">IF('临-间接'!K425="(空白)","",'临-间接'!K425)</f>
        <v>0</v>
      </c>
      <c r="F425">
        <f ca="1">IF('临-间接'!H425="(空白)","",'临-间接'!H425)</f>
        <v>0</v>
      </c>
      <c r="G425">
        <f ca="1">IF('临-间接'!L425="(空白)","",'临-间接'!L425)</f>
        <v>0</v>
      </c>
      <c r="H425">
        <f ca="1">IF('临-间接'!M425="(空白)",0,'临-间接'!M425)</f>
        <v>0</v>
      </c>
      <c r="I425" t="str">
        <f ca="1">IF(OR('临-间接'!R425=0,'临-间接'!R425="(空白)"),"",'临-间接'!R425)</f>
        <v/>
      </c>
      <c r="J425" s="34" t="str">
        <f ca="1">IF(OR('临-间接'!N425=0,'临-间接'!N425="(空白)"),"",'临-间接'!N425)</f>
        <v/>
      </c>
      <c r="K425" s="34" t="str">
        <f ca="1">IF(OR('临-间接'!O425=0,'临-间接'!O425="(空白)"),"",'临-间接'!O425)</f>
        <v/>
      </c>
      <c r="L425" s="34" t="str">
        <f ca="1">IF(OR('临-间接'!P425=0,'临-间接'!P425="(空白)"),"",'临-间接'!P425)</f>
        <v/>
      </c>
      <c r="M425">
        <f ca="1">IF('临-间接'!Q425="(空白)",0,'临-间接'!Q425)</f>
        <v>0</v>
      </c>
      <c r="N425" s="97" t="b">
        <f t="shared" ca="1" si="80"/>
        <v>0</v>
      </c>
      <c r="O425" s="97" t="b">
        <f t="shared" ca="1" si="81"/>
        <v>0</v>
      </c>
      <c r="P425" s="97" t="b">
        <f t="shared" ca="1" si="82"/>
        <v>0</v>
      </c>
      <c r="Q425" s="97" t="b">
        <f t="shared" ca="1" si="83"/>
        <v>0</v>
      </c>
      <c r="R425" s="97" t="b">
        <f t="shared" ca="1" si="84"/>
        <v>0</v>
      </c>
      <c r="S425" s="97" t="str">
        <f t="shared" ca="1" si="85"/>
        <v>未开始</v>
      </c>
      <c r="T425" s="97">
        <f ca="1">IF(AND(N425,P425,NOT(Q425)),NETWORKDAYS(K425,AG425,项目参数!$B$2:$B$200),0)</f>
        <v>0</v>
      </c>
      <c r="U425" s="98">
        <f t="shared" ca="1" si="86"/>
        <v>0</v>
      </c>
      <c r="V425" s="117">
        <f t="shared" ca="1" si="87"/>
        <v>0</v>
      </c>
      <c r="W425" s="117">
        <f t="shared" ca="1" si="88"/>
        <v>0</v>
      </c>
      <c r="X425" s="117" t="str">
        <f t="shared" ca="1" si="89"/>
        <v/>
      </c>
      <c r="Y425" s="97">
        <f t="shared" ca="1" si="90"/>
        <v>0</v>
      </c>
      <c r="Z425" s="97">
        <f t="shared" ca="1" si="91"/>
        <v>0</v>
      </c>
      <c r="AA425" s="97">
        <f ca="1">IF(AND(N425,P425,K425&gt;项目信息!$C$18),INT((IF(Q425,L425,K425)-项目信息!$C$18)/30)+1,0)</f>
        <v>0</v>
      </c>
      <c r="AB425" s="97" t="str">
        <f ca="1">IF(N425,WEEKNUM(IF(L425&lt;&gt;"",L425,IF(K425&lt;&gt;"",K425,J425)-项目信息!$C$18)+1),"")</f>
        <v/>
      </c>
      <c r="AC425" s="97" t="str">
        <f ca="1">IFERROR(VLOOKUP(VLOOKUP(G425,内部通讯录!$B:$F,5,FALSE),项目参数!$I$14:$J$21,2,FALSE),"")</f>
        <v/>
      </c>
      <c r="AD425" s="97" t="str">
        <f ca="1">IF($N425,$AC425*V425/项目参数!$J$29,"")</f>
        <v/>
      </c>
      <c r="AE425" s="97" t="str">
        <f ca="1">IF($N425,$AC425*W425/项目参数!$J$29,"")</f>
        <v/>
      </c>
      <c r="AF425" s="99" t="str">
        <f ca="1">IF(OR('临-间接'!S425=0,'临-间接'!S425="(空白)"),"",'临-间接'!S425)</f>
        <v/>
      </c>
      <c r="AG425" s="34" t="str">
        <f ca="1">IF(P425,IF(L425&lt;&gt;"", L425, IF(OR(I425="暂停",I425="取消"), IFERROR(WORKDAY.INTL($K425,$M425*$H425,1,项目参数!$B$2:$B$200),WORKDAY($K425,$M425*$H425,1)),TODAY())),"")</f>
        <v/>
      </c>
      <c r="AH425">
        <f ca="1">IF(AND(N425,P425),IF('临-间接'!T425="(空白)",0,'临-间接'!T425),0)</f>
        <v>0</v>
      </c>
      <c r="AI425" s="34" t="str">
        <f ca="1">IF($N425,VLOOKUP($B425,项目阶段与里程碑!$B:$E,3,FALSE),"")</f>
        <v/>
      </c>
      <c r="AJ425" s="34" t="str">
        <f ca="1">IF($N425,VLOOKUP($B425,项目阶段与里程碑!$B:$E,4,FALSE),"")</f>
        <v/>
      </c>
      <c r="AK425" s="34" t="str">
        <f t="shared" ca="1" si="92"/>
        <v/>
      </c>
      <c r="AL425" s="92" t="str">
        <f ca="1">IF($AK425&lt;&gt;"",IFERROR(NETWORKDAYS.INTL($AI425,$AK425,1,项目参数!$B$2:$B$200),NETWORKDAYS($AI425,$AK425,1)),"")</f>
        <v/>
      </c>
      <c r="AM425" s="92" t="str">
        <f ca="1">IF(K425&lt;&gt;"",IFERROR(NETWORKDAYS.INTL($AI425,$K425,1,项目参数!$B$2:$B$200),NETWORKDAYS($AI425,$K425,1)),"")</f>
        <v/>
      </c>
      <c r="AN425" s="92" t="str">
        <f ca="1">IF(L425&lt;&gt;"",IFERROR(NETWORKDAYS.INTL($AI425,$L425,1,项目参数!$B$2:$B$200),NETWORKDAYS($AI425,$L425,1)),"")</f>
        <v/>
      </c>
    </row>
    <row r="426" spans="1:40">
      <c r="A426">
        <f ca="1">IF('临-间接'!F426="(空白)","",'临-间接'!F426)</f>
        <v>0</v>
      </c>
      <c r="B426">
        <f ca="1">IF('临-间接'!G426="(空白)","",'临-间接'!G426)</f>
        <v>0</v>
      </c>
      <c r="C426">
        <f ca="1">IF('临-间接'!I426="(空白)","",'临-间接'!I426)</f>
        <v>0</v>
      </c>
      <c r="D426">
        <f ca="1">IF('临-间接'!J426="(空白)","",'临-间接'!J426)</f>
        <v>0</v>
      </c>
      <c r="E426">
        <f ca="1">IF('临-间接'!K426="(空白)","",'临-间接'!K426)</f>
        <v>0</v>
      </c>
      <c r="F426">
        <f ca="1">IF('临-间接'!H426="(空白)","",'临-间接'!H426)</f>
        <v>0</v>
      </c>
      <c r="G426">
        <f ca="1">IF('临-间接'!L426="(空白)","",'临-间接'!L426)</f>
        <v>0</v>
      </c>
      <c r="H426">
        <f ca="1">IF('临-间接'!M426="(空白)",0,'临-间接'!M426)</f>
        <v>0</v>
      </c>
      <c r="I426" t="str">
        <f ca="1">IF(OR('临-间接'!R426=0,'临-间接'!R426="(空白)"),"",'临-间接'!R426)</f>
        <v/>
      </c>
      <c r="J426" s="34" t="str">
        <f ca="1">IF(OR('临-间接'!N426=0,'临-间接'!N426="(空白)"),"",'临-间接'!N426)</f>
        <v/>
      </c>
      <c r="K426" s="34" t="str">
        <f ca="1">IF(OR('临-间接'!O426=0,'临-间接'!O426="(空白)"),"",'临-间接'!O426)</f>
        <v/>
      </c>
      <c r="L426" s="34" t="str">
        <f ca="1">IF(OR('临-间接'!P426=0,'临-间接'!P426="(空白)"),"",'临-间接'!P426)</f>
        <v/>
      </c>
      <c r="M426">
        <f ca="1">IF('临-间接'!Q426="(空白)",0,'临-间接'!Q426)</f>
        <v>0</v>
      </c>
      <c r="N426" s="97" t="b">
        <f t="shared" ca="1" si="80"/>
        <v>0</v>
      </c>
      <c r="O426" s="97" t="b">
        <f t="shared" ca="1" si="81"/>
        <v>0</v>
      </c>
      <c r="P426" s="97" t="b">
        <f t="shared" ca="1" si="82"/>
        <v>0</v>
      </c>
      <c r="Q426" s="97" t="b">
        <f t="shared" ca="1" si="83"/>
        <v>0</v>
      </c>
      <c r="R426" s="97" t="b">
        <f t="shared" ca="1" si="84"/>
        <v>0</v>
      </c>
      <c r="S426" s="97" t="str">
        <f t="shared" ca="1" si="85"/>
        <v>未开始</v>
      </c>
      <c r="T426" s="97">
        <f ca="1">IF(AND(N426,P426,NOT(Q426)),NETWORKDAYS(K426,AG426,项目参数!$B$2:$B$200),0)</f>
        <v>0</v>
      </c>
      <c r="U426" s="98">
        <f t="shared" ca="1" si="86"/>
        <v>0</v>
      </c>
      <c r="V426" s="117">
        <f t="shared" ca="1" si="87"/>
        <v>0</v>
      </c>
      <c r="W426" s="117">
        <f t="shared" ca="1" si="88"/>
        <v>0</v>
      </c>
      <c r="X426" s="117" t="str">
        <f t="shared" ca="1" si="89"/>
        <v/>
      </c>
      <c r="Y426" s="97">
        <f t="shared" ca="1" si="90"/>
        <v>0</v>
      </c>
      <c r="Z426" s="97">
        <f t="shared" ca="1" si="91"/>
        <v>0</v>
      </c>
      <c r="AA426" s="97">
        <f ca="1">IF(AND(N426,P426,K426&gt;项目信息!$C$18),INT((IF(Q426,L426,K426)-项目信息!$C$18)/30)+1,0)</f>
        <v>0</v>
      </c>
      <c r="AB426" s="97" t="str">
        <f ca="1">IF(N426,WEEKNUM(IF(L426&lt;&gt;"",L426,IF(K426&lt;&gt;"",K426,J426)-项目信息!$C$18)+1),"")</f>
        <v/>
      </c>
      <c r="AC426" s="97" t="str">
        <f ca="1">IFERROR(VLOOKUP(VLOOKUP(G426,内部通讯录!$B:$F,5,FALSE),项目参数!$I$14:$J$21,2,FALSE),"")</f>
        <v/>
      </c>
      <c r="AD426" s="97" t="str">
        <f ca="1">IF($N426,$AC426*V426/项目参数!$J$29,"")</f>
        <v/>
      </c>
      <c r="AE426" s="97" t="str">
        <f ca="1">IF($N426,$AC426*W426/项目参数!$J$29,"")</f>
        <v/>
      </c>
      <c r="AF426" s="99" t="str">
        <f ca="1">IF(OR('临-间接'!S426=0,'临-间接'!S426="(空白)"),"",'临-间接'!S426)</f>
        <v/>
      </c>
      <c r="AG426" s="34" t="str">
        <f ca="1">IF(P426,IF(L426&lt;&gt;"", L426, IF(OR(I426="暂停",I426="取消"), IFERROR(WORKDAY.INTL($K426,$M426*$H426,1,项目参数!$B$2:$B$200),WORKDAY($K426,$M426*$H426,1)),TODAY())),"")</f>
        <v/>
      </c>
      <c r="AH426">
        <f ca="1">IF(AND(N426,P426),IF('临-间接'!T426="(空白)",0,'临-间接'!T426),0)</f>
        <v>0</v>
      </c>
      <c r="AI426" s="34" t="str">
        <f ca="1">IF($N426,VLOOKUP($B426,项目阶段与里程碑!$B:$E,3,FALSE),"")</f>
        <v/>
      </c>
      <c r="AJ426" s="34" t="str">
        <f ca="1">IF($N426,VLOOKUP($B426,项目阶段与里程碑!$B:$E,4,FALSE),"")</f>
        <v/>
      </c>
      <c r="AK426" s="34" t="str">
        <f t="shared" ca="1" si="92"/>
        <v/>
      </c>
      <c r="AL426" s="92" t="str">
        <f ca="1">IF($AK426&lt;&gt;"",IFERROR(NETWORKDAYS.INTL($AI426,$AK426,1,项目参数!$B$2:$B$200),NETWORKDAYS($AI426,$AK426,1)),"")</f>
        <v/>
      </c>
      <c r="AM426" s="92" t="str">
        <f ca="1">IF(K426&lt;&gt;"",IFERROR(NETWORKDAYS.INTL($AI426,$K426,1,项目参数!$B$2:$B$200),NETWORKDAYS($AI426,$K426,1)),"")</f>
        <v/>
      </c>
      <c r="AN426" s="92" t="str">
        <f ca="1">IF(L426&lt;&gt;"",IFERROR(NETWORKDAYS.INTL($AI426,$L426,1,项目参数!$B$2:$B$200),NETWORKDAYS($AI426,$L426,1)),"")</f>
        <v/>
      </c>
    </row>
    <row r="427" spans="1:40">
      <c r="A427">
        <f ca="1">IF('临-间接'!F427="(空白)","",'临-间接'!F427)</f>
        <v>0</v>
      </c>
      <c r="B427">
        <f ca="1">IF('临-间接'!G427="(空白)","",'临-间接'!G427)</f>
        <v>0</v>
      </c>
      <c r="C427">
        <f ca="1">IF('临-间接'!I427="(空白)","",'临-间接'!I427)</f>
        <v>0</v>
      </c>
      <c r="D427">
        <f ca="1">IF('临-间接'!J427="(空白)","",'临-间接'!J427)</f>
        <v>0</v>
      </c>
      <c r="E427">
        <f ca="1">IF('临-间接'!K427="(空白)","",'临-间接'!K427)</f>
        <v>0</v>
      </c>
      <c r="F427">
        <f ca="1">IF('临-间接'!H427="(空白)","",'临-间接'!H427)</f>
        <v>0</v>
      </c>
      <c r="G427">
        <f ca="1">IF('临-间接'!L427="(空白)","",'临-间接'!L427)</f>
        <v>0</v>
      </c>
      <c r="H427">
        <f ca="1">IF('临-间接'!M427="(空白)",0,'临-间接'!M427)</f>
        <v>0</v>
      </c>
      <c r="I427" t="str">
        <f ca="1">IF(OR('临-间接'!R427=0,'临-间接'!R427="(空白)"),"",'临-间接'!R427)</f>
        <v/>
      </c>
      <c r="J427" s="34" t="str">
        <f ca="1">IF(OR('临-间接'!N427=0,'临-间接'!N427="(空白)"),"",'临-间接'!N427)</f>
        <v/>
      </c>
      <c r="K427" s="34" t="str">
        <f ca="1">IF(OR('临-间接'!O427=0,'临-间接'!O427="(空白)"),"",'临-间接'!O427)</f>
        <v/>
      </c>
      <c r="L427" s="34" t="str">
        <f ca="1">IF(OR('临-间接'!P427=0,'临-间接'!P427="(空白)"),"",'临-间接'!P427)</f>
        <v/>
      </c>
      <c r="M427">
        <f ca="1">IF('临-间接'!Q427="(空白)",0,'临-间接'!Q427)</f>
        <v>0</v>
      </c>
      <c r="N427" s="97" t="b">
        <f t="shared" ca="1" si="80"/>
        <v>0</v>
      </c>
      <c r="O427" s="97" t="b">
        <f t="shared" ca="1" si="81"/>
        <v>0</v>
      </c>
      <c r="P427" s="97" t="b">
        <f t="shared" ca="1" si="82"/>
        <v>0</v>
      </c>
      <c r="Q427" s="97" t="b">
        <f t="shared" ca="1" si="83"/>
        <v>0</v>
      </c>
      <c r="R427" s="97" t="b">
        <f t="shared" ca="1" si="84"/>
        <v>0</v>
      </c>
      <c r="S427" s="97" t="str">
        <f t="shared" ca="1" si="85"/>
        <v>未开始</v>
      </c>
      <c r="T427" s="97">
        <f ca="1">IF(AND(N427,P427,NOT(Q427)),NETWORKDAYS(K427,AG427,项目参数!$B$2:$B$200),0)</f>
        <v>0</v>
      </c>
      <c r="U427" s="98">
        <f t="shared" ca="1" si="86"/>
        <v>0</v>
      </c>
      <c r="V427" s="117">
        <f t="shared" ca="1" si="87"/>
        <v>0</v>
      </c>
      <c r="W427" s="117">
        <f t="shared" ca="1" si="88"/>
        <v>0</v>
      </c>
      <c r="X427" s="117" t="str">
        <f t="shared" ca="1" si="89"/>
        <v/>
      </c>
      <c r="Y427" s="97">
        <f t="shared" ca="1" si="90"/>
        <v>0</v>
      </c>
      <c r="Z427" s="97">
        <f t="shared" ca="1" si="91"/>
        <v>0</v>
      </c>
      <c r="AA427" s="97">
        <f ca="1">IF(AND(N427,P427,K427&gt;项目信息!$C$18),INT((IF(Q427,L427,K427)-项目信息!$C$18)/30)+1,0)</f>
        <v>0</v>
      </c>
      <c r="AB427" s="97" t="str">
        <f ca="1">IF(N427,WEEKNUM(IF(L427&lt;&gt;"",L427,IF(K427&lt;&gt;"",K427,J427)-项目信息!$C$18)+1),"")</f>
        <v/>
      </c>
      <c r="AC427" s="97" t="str">
        <f ca="1">IFERROR(VLOOKUP(VLOOKUP(G427,内部通讯录!$B:$F,5,FALSE),项目参数!$I$14:$J$21,2,FALSE),"")</f>
        <v/>
      </c>
      <c r="AD427" s="97" t="str">
        <f ca="1">IF($N427,$AC427*V427/项目参数!$J$29,"")</f>
        <v/>
      </c>
      <c r="AE427" s="97" t="str">
        <f ca="1">IF($N427,$AC427*W427/项目参数!$J$29,"")</f>
        <v/>
      </c>
      <c r="AF427" s="99" t="str">
        <f ca="1">IF(OR('临-间接'!S427=0,'临-间接'!S427="(空白)"),"",'临-间接'!S427)</f>
        <v/>
      </c>
      <c r="AG427" s="34" t="str">
        <f ca="1">IF(P427,IF(L427&lt;&gt;"", L427, IF(OR(I427="暂停",I427="取消"), IFERROR(WORKDAY.INTL($K427,$M427*$H427,1,项目参数!$B$2:$B$200),WORKDAY($K427,$M427*$H427,1)),TODAY())),"")</f>
        <v/>
      </c>
      <c r="AH427">
        <f ca="1">IF(AND(N427,P427),IF('临-间接'!T427="(空白)",0,'临-间接'!T427),0)</f>
        <v>0</v>
      </c>
      <c r="AI427" s="34" t="str">
        <f ca="1">IF($N427,VLOOKUP($B427,项目阶段与里程碑!$B:$E,3,FALSE),"")</f>
        <v/>
      </c>
      <c r="AJ427" s="34" t="str">
        <f ca="1">IF($N427,VLOOKUP($B427,项目阶段与里程碑!$B:$E,4,FALSE),"")</f>
        <v/>
      </c>
      <c r="AK427" s="34" t="str">
        <f t="shared" ca="1" si="92"/>
        <v/>
      </c>
      <c r="AL427" s="92" t="str">
        <f ca="1">IF($AK427&lt;&gt;"",IFERROR(NETWORKDAYS.INTL($AI427,$AK427,1,项目参数!$B$2:$B$200),NETWORKDAYS($AI427,$AK427,1)),"")</f>
        <v/>
      </c>
      <c r="AM427" s="92" t="str">
        <f ca="1">IF(K427&lt;&gt;"",IFERROR(NETWORKDAYS.INTL($AI427,$K427,1,项目参数!$B$2:$B$200),NETWORKDAYS($AI427,$K427,1)),"")</f>
        <v/>
      </c>
      <c r="AN427" s="92" t="str">
        <f ca="1">IF(L427&lt;&gt;"",IFERROR(NETWORKDAYS.INTL($AI427,$L427,1,项目参数!$B$2:$B$200),NETWORKDAYS($AI427,$L427,1)),"")</f>
        <v/>
      </c>
    </row>
    <row r="428" spans="1:40">
      <c r="A428">
        <f ca="1">IF('临-间接'!F428="(空白)","",'临-间接'!F428)</f>
        <v>0</v>
      </c>
      <c r="B428">
        <f ca="1">IF('临-间接'!G428="(空白)","",'临-间接'!G428)</f>
        <v>0</v>
      </c>
      <c r="C428">
        <f ca="1">IF('临-间接'!I428="(空白)","",'临-间接'!I428)</f>
        <v>0</v>
      </c>
      <c r="D428">
        <f ca="1">IF('临-间接'!J428="(空白)","",'临-间接'!J428)</f>
        <v>0</v>
      </c>
      <c r="E428">
        <f ca="1">IF('临-间接'!K428="(空白)","",'临-间接'!K428)</f>
        <v>0</v>
      </c>
      <c r="F428">
        <f ca="1">IF('临-间接'!H428="(空白)","",'临-间接'!H428)</f>
        <v>0</v>
      </c>
      <c r="G428">
        <f ca="1">IF('临-间接'!L428="(空白)","",'临-间接'!L428)</f>
        <v>0</v>
      </c>
      <c r="H428">
        <f ca="1">IF('临-间接'!M428="(空白)",0,'临-间接'!M428)</f>
        <v>0</v>
      </c>
      <c r="I428" t="str">
        <f ca="1">IF(OR('临-间接'!R428=0,'临-间接'!R428="(空白)"),"",'临-间接'!R428)</f>
        <v/>
      </c>
      <c r="J428" s="34" t="str">
        <f ca="1">IF(OR('临-间接'!N428=0,'临-间接'!N428="(空白)"),"",'临-间接'!N428)</f>
        <v/>
      </c>
      <c r="K428" s="34" t="str">
        <f ca="1">IF(OR('临-间接'!O428=0,'临-间接'!O428="(空白)"),"",'临-间接'!O428)</f>
        <v/>
      </c>
      <c r="L428" s="34" t="str">
        <f ca="1">IF(OR('临-间接'!P428=0,'临-间接'!P428="(空白)"),"",'临-间接'!P428)</f>
        <v/>
      </c>
      <c r="M428">
        <f ca="1">IF('临-间接'!Q428="(空白)",0,'临-间接'!Q428)</f>
        <v>0</v>
      </c>
      <c r="N428" s="97" t="b">
        <f t="shared" ca="1" si="80"/>
        <v>0</v>
      </c>
      <c r="O428" s="97" t="b">
        <f t="shared" ca="1" si="81"/>
        <v>0</v>
      </c>
      <c r="P428" s="97" t="b">
        <f t="shared" ca="1" si="82"/>
        <v>0</v>
      </c>
      <c r="Q428" s="97" t="b">
        <f t="shared" ca="1" si="83"/>
        <v>0</v>
      </c>
      <c r="R428" s="97" t="b">
        <f t="shared" ca="1" si="84"/>
        <v>0</v>
      </c>
      <c r="S428" s="97" t="str">
        <f t="shared" ca="1" si="85"/>
        <v>未开始</v>
      </c>
      <c r="T428" s="97">
        <f ca="1">IF(AND(N428,P428,NOT(Q428)),NETWORKDAYS(K428,AG428,项目参数!$B$2:$B$200),0)</f>
        <v>0</v>
      </c>
      <c r="U428" s="98">
        <f t="shared" ca="1" si="86"/>
        <v>0</v>
      </c>
      <c r="V428" s="117">
        <f t="shared" ca="1" si="87"/>
        <v>0</v>
      </c>
      <c r="W428" s="117">
        <f t="shared" ca="1" si="88"/>
        <v>0</v>
      </c>
      <c r="X428" s="117" t="str">
        <f t="shared" ca="1" si="89"/>
        <v/>
      </c>
      <c r="Y428" s="97">
        <f t="shared" ca="1" si="90"/>
        <v>0</v>
      </c>
      <c r="Z428" s="97">
        <f t="shared" ca="1" si="91"/>
        <v>0</v>
      </c>
      <c r="AA428" s="97">
        <f ca="1">IF(AND(N428,P428,K428&gt;项目信息!$C$18),INT((IF(Q428,L428,K428)-项目信息!$C$18)/30)+1,0)</f>
        <v>0</v>
      </c>
      <c r="AB428" s="97" t="str">
        <f ca="1">IF(N428,WEEKNUM(IF(L428&lt;&gt;"",L428,IF(K428&lt;&gt;"",K428,J428)-项目信息!$C$18)+1),"")</f>
        <v/>
      </c>
      <c r="AC428" s="97" t="str">
        <f ca="1">IFERROR(VLOOKUP(VLOOKUP(G428,内部通讯录!$B:$F,5,FALSE),项目参数!$I$14:$J$21,2,FALSE),"")</f>
        <v/>
      </c>
      <c r="AD428" s="97" t="str">
        <f ca="1">IF($N428,$AC428*V428/项目参数!$J$29,"")</f>
        <v/>
      </c>
      <c r="AE428" s="97" t="str">
        <f ca="1">IF($N428,$AC428*W428/项目参数!$J$29,"")</f>
        <v/>
      </c>
      <c r="AF428" s="99" t="str">
        <f ca="1">IF(OR('临-间接'!S428=0,'临-间接'!S428="(空白)"),"",'临-间接'!S428)</f>
        <v/>
      </c>
      <c r="AG428" s="34" t="str">
        <f ca="1">IF(P428,IF(L428&lt;&gt;"", L428, IF(OR(I428="暂停",I428="取消"), IFERROR(WORKDAY.INTL($K428,$M428*$H428,1,项目参数!$B$2:$B$200),WORKDAY($K428,$M428*$H428,1)),TODAY())),"")</f>
        <v/>
      </c>
      <c r="AH428">
        <f ca="1">IF(AND(N428,P428),IF('临-间接'!T428="(空白)",0,'临-间接'!T428),0)</f>
        <v>0</v>
      </c>
      <c r="AI428" s="34" t="str">
        <f ca="1">IF($N428,VLOOKUP($B428,项目阶段与里程碑!$B:$E,3,FALSE),"")</f>
        <v/>
      </c>
      <c r="AJ428" s="34" t="str">
        <f ca="1">IF($N428,VLOOKUP($B428,项目阶段与里程碑!$B:$E,4,FALSE),"")</f>
        <v/>
      </c>
      <c r="AK428" s="34" t="str">
        <f t="shared" ca="1" si="92"/>
        <v/>
      </c>
      <c r="AL428" s="92" t="str">
        <f ca="1">IF($AK428&lt;&gt;"",IFERROR(NETWORKDAYS.INTL($AI428,$AK428,1,项目参数!$B$2:$B$200),NETWORKDAYS($AI428,$AK428,1)),"")</f>
        <v/>
      </c>
      <c r="AM428" s="92" t="str">
        <f ca="1">IF(K428&lt;&gt;"",IFERROR(NETWORKDAYS.INTL($AI428,$K428,1,项目参数!$B$2:$B$200),NETWORKDAYS($AI428,$K428,1)),"")</f>
        <v/>
      </c>
      <c r="AN428" s="92" t="str">
        <f ca="1">IF(L428&lt;&gt;"",IFERROR(NETWORKDAYS.INTL($AI428,$L428,1,项目参数!$B$2:$B$200),NETWORKDAYS($AI428,$L428,1)),"")</f>
        <v/>
      </c>
    </row>
    <row r="429" spans="1:40">
      <c r="A429">
        <f ca="1">IF('临-间接'!F429="(空白)","",'临-间接'!F429)</f>
        <v>0</v>
      </c>
      <c r="B429">
        <f ca="1">IF('临-间接'!G429="(空白)","",'临-间接'!G429)</f>
        <v>0</v>
      </c>
      <c r="C429">
        <f ca="1">IF('临-间接'!I429="(空白)","",'临-间接'!I429)</f>
        <v>0</v>
      </c>
      <c r="D429">
        <f ca="1">IF('临-间接'!J429="(空白)","",'临-间接'!J429)</f>
        <v>0</v>
      </c>
      <c r="E429">
        <f ca="1">IF('临-间接'!K429="(空白)","",'临-间接'!K429)</f>
        <v>0</v>
      </c>
      <c r="F429">
        <f ca="1">IF('临-间接'!H429="(空白)","",'临-间接'!H429)</f>
        <v>0</v>
      </c>
      <c r="G429">
        <f ca="1">IF('临-间接'!L429="(空白)","",'临-间接'!L429)</f>
        <v>0</v>
      </c>
      <c r="H429">
        <f ca="1">IF('临-间接'!M429="(空白)",0,'临-间接'!M429)</f>
        <v>0</v>
      </c>
      <c r="I429" t="str">
        <f ca="1">IF(OR('临-间接'!R429=0,'临-间接'!R429="(空白)"),"",'临-间接'!R429)</f>
        <v/>
      </c>
      <c r="J429" s="34" t="str">
        <f ca="1">IF(OR('临-间接'!N429=0,'临-间接'!N429="(空白)"),"",'临-间接'!N429)</f>
        <v/>
      </c>
      <c r="K429" s="34" t="str">
        <f ca="1">IF(OR('临-间接'!O429=0,'临-间接'!O429="(空白)"),"",'临-间接'!O429)</f>
        <v/>
      </c>
      <c r="L429" s="34" t="str">
        <f ca="1">IF(OR('临-间接'!P429=0,'临-间接'!P429="(空白)"),"",'临-间接'!P429)</f>
        <v/>
      </c>
      <c r="M429">
        <f ca="1">IF('临-间接'!Q429="(空白)",0,'临-间接'!Q429)</f>
        <v>0</v>
      </c>
      <c r="N429" s="97" t="b">
        <f t="shared" ca="1" si="80"/>
        <v>0</v>
      </c>
      <c r="O429" s="97" t="b">
        <f t="shared" ca="1" si="81"/>
        <v>0</v>
      </c>
      <c r="P429" s="97" t="b">
        <f t="shared" ca="1" si="82"/>
        <v>0</v>
      </c>
      <c r="Q429" s="97" t="b">
        <f t="shared" ca="1" si="83"/>
        <v>0</v>
      </c>
      <c r="R429" s="97" t="b">
        <f t="shared" ca="1" si="84"/>
        <v>0</v>
      </c>
      <c r="S429" s="97" t="str">
        <f t="shared" ca="1" si="85"/>
        <v>未开始</v>
      </c>
      <c r="T429" s="97">
        <f ca="1">IF(AND(N429,P429,NOT(Q429)),NETWORKDAYS(K429,AG429,项目参数!$B$2:$B$200),0)</f>
        <v>0</v>
      </c>
      <c r="U429" s="98">
        <f t="shared" ca="1" si="86"/>
        <v>0</v>
      </c>
      <c r="V429" s="117">
        <f t="shared" ca="1" si="87"/>
        <v>0</v>
      </c>
      <c r="W429" s="117">
        <f t="shared" ca="1" si="88"/>
        <v>0</v>
      </c>
      <c r="X429" s="117" t="str">
        <f t="shared" ca="1" si="89"/>
        <v/>
      </c>
      <c r="Y429" s="97">
        <f t="shared" ca="1" si="90"/>
        <v>0</v>
      </c>
      <c r="Z429" s="97">
        <f t="shared" ca="1" si="91"/>
        <v>0</v>
      </c>
      <c r="AA429" s="97">
        <f ca="1">IF(AND(N429,P429,K429&gt;项目信息!$C$18),INT((IF(Q429,L429,K429)-项目信息!$C$18)/30)+1,0)</f>
        <v>0</v>
      </c>
      <c r="AB429" s="97" t="str">
        <f ca="1">IF(N429,WEEKNUM(IF(L429&lt;&gt;"",L429,IF(K429&lt;&gt;"",K429,J429)-项目信息!$C$18)+1),"")</f>
        <v/>
      </c>
      <c r="AC429" s="97" t="str">
        <f ca="1">IFERROR(VLOOKUP(VLOOKUP(G429,内部通讯录!$B:$F,5,FALSE),项目参数!$I$14:$J$21,2,FALSE),"")</f>
        <v/>
      </c>
      <c r="AD429" s="97" t="str">
        <f ca="1">IF($N429,$AC429*V429/项目参数!$J$29,"")</f>
        <v/>
      </c>
      <c r="AE429" s="97" t="str">
        <f ca="1">IF($N429,$AC429*W429/项目参数!$J$29,"")</f>
        <v/>
      </c>
      <c r="AF429" s="99" t="str">
        <f ca="1">IF(OR('临-间接'!S429=0,'临-间接'!S429="(空白)"),"",'临-间接'!S429)</f>
        <v/>
      </c>
      <c r="AG429" s="34" t="str">
        <f ca="1">IF(P429,IF(L429&lt;&gt;"", L429, IF(OR(I429="暂停",I429="取消"), IFERROR(WORKDAY.INTL($K429,$M429*$H429,1,项目参数!$B$2:$B$200),WORKDAY($K429,$M429*$H429,1)),TODAY())),"")</f>
        <v/>
      </c>
      <c r="AH429">
        <f ca="1">IF(AND(N429,P429),IF('临-间接'!T429="(空白)",0,'临-间接'!T429),0)</f>
        <v>0</v>
      </c>
      <c r="AI429" s="34" t="str">
        <f ca="1">IF($N429,VLOOKUP($B429,项目阶段与里程碑!$B:$E,3,FALSE),"")</f>
        <v/>
      </c>
      <c r="AJ429" s="34" t="str">
        <f ca="1">IF($N429,VLOOKUP($B429,项目阶段与里程碑!$B:$E,4,FALSE),"")</f>
        <v/>
      </c>
      <c r="AK429" s="34" t="str">
        <f t="shared" ca="1" si="92"/>
        <v/>
      </c>
      <c r="AL429" s="92" t="str">
        <f ca="1">IF($AK429&lt;&gt;"",IFERROR(NETWORKDAYS.INTL($AI429,$AK429,1,项目参数!$B$2:$B$200),NETWORKDAYS($AI429,$AK429,1)),"")</f>
        <v/>
      </c>
      <c r="AM429" s="92" t="str">
        <f ca="1">IF(K429&lt;&gt;"",IFERROR(NETWORKDAYS.INTL($AI429,$K429,1,项目参数!$B$2:$B$200),NETWORKDAYS($AI429,$K429,1)),"")</f>
        <v/>
      </c>
      <c r="AN429" s="92" t="str">
        <f ca="1">IF(L429&lt;&gt;"",IFERROR(NETWORKDAYS.INTL($AI429,$L429,1,项目参数!$B$2:$B$200),NETWORKDAYS($AI429,$L429,1)),"")</f>
        <v/>
      </c>
    </row>
    <row r="430" spans="1:40">
      <c r="A430">
        <f ca="1">IF('临-间接'!F430="(空白)","",'临-间接'!F430)</f>
        <v>0</v>
      </c>
      <c r="B430">
        <f ca="1">IF('临-间接'!G430="(空白)","",'临-间接'!G430)</f>
        <v>0</v>
      </c>
      <c r="C430">
        <f ca="1">IF('临-间接'!I430="(空白)","",'临-间接'!I430)</f>
        <v>0</v>
      </c>
      <c r="D430">
        <f ca="1">IF('临-间接'!J430="(空白)","",'临-间接'!J430)</f>
        <v>0</v>
      </c>
      <c r="E430">
        <f ca="1">IF('临-间接'!K430="(空白)","",'临-间接'!K430)</f>
        <v>0</v>
      </c>
      <c r="F430">
        <f ca="1">IF('临-间接'!H430="(空白)","",'临-间接'!H430)</f>
        <v>0</v>
      </c>
      <c r="G430">
        <f ca="1">IF('临-间接'!L430="(空白)","",'临-间接'!L430)</f>
        <v>0</v>
      </c>
      <c r="H430">
        <f ca="1">IF('临-间接'!M430="(空白)",0,'临-间接'!M430)</f>
        <v>0</v>
      </c>
      <c r="I430" t="str">
        <f ca="1">IF(OR('临-间接'!R430=0,'临-间接'!R430="(空白)"),"",'临-间接'!R430)</f>
        <v/>
      </c>
      <c r="J430" s="34" t="str">
        <f ca="1">IF(OR('临-间接'!N430=0,'临-间接'!N430="(空白)"),"",'临-间接'!N430)</f>
        <v/>
      </c>
      <c r="K430" s="34" t="str">
        <f ca="1">IF(OR('临-间接'!O430=0,'临-间接'!O430="(空白)"),"",'临-间接'!O430)</f>
        <v/>
      </c>
      <c r="L430" s="34" t="str">
        <f ca="1">IF(OR('临-间接'!P430=0,'临-间接'!P430="(空白)"),"",'临-间接'!P430)</f>
        <v/>
      </c>
      <c r="M430">
        <f ca="1">IF('临-间接'!Q430="(空白)",0,'临-间接'!Q430)</f>
        <v>0</v>
      </c>
      <c r="N430" s="97" t="b">
        <f t="shared" ca="1" si="80"/>
        <v>0</v>
      </c>
      <c r="O430" s="97" t="b">
        <f t="shared" ca="1" si="81"/>
        <v>0</v>
      </c>
      <c r="P430" s="97" t="b">
        <f t="shared" ca="1" si="82"/>
        <v>0</v>
      </c>
      <c r="Q430" s="97" t="b">
        <f t="shared" ca="1" si="83"/>
        <v>0</v>
      </c>
      <c r="R430" s="97" t="b">
        <f t="shared" ca="1" si="84"/>
        <v>0</v>
      </c>
      <c r="S430" s="97" t="str">
        <f t="shared" ca="1" si="85"/>
        <v>未开始</v>
      </c>
      <c r="T430" s="97">
        <f ca="1">IF(AND(N430,P430,NOT(Q430)),NETWORKDAYS(K430,AG430,项目参数!$B$2:$B$200),0)</f>
        <v>0</v>
      </c>
      <c r="U430" s="98">
        <f t="shared" ca="1" si="86"/>
        <v>0</v>
      </c>
      <c r="V430" s="117">
        <f t="shared" ca="1" si="87"/>
        <v>0</v>
      </c>
      <c r="W430" s="117">
        <f t="shared" ca="1" si="88"/>
        <v>0</v>
      </c>
      <c r="X430" s="117" t="str">
        <f t="shared" ca="1" si="89"/>
        <v/>
      </c>
      <c r="Y430" s="97">
        <f t="shared" ca="1" si="90"/>
        <v>0</v>
      </c>
      <c r="Z430" s="97">
        <f t="shared" ca="1" si="91"/>
        <v>0</v>
      </c>
      <c r="AA430" s="97">
        <f ca="1">IF(AND(N430,P430,K430&gt;项目信息!$C$18),INT((IF(Q430,L430,K430)-项目信息!$C$18)/30)+1,0)</f>
        <v>0</v>
      </c>
      <c r="AB430" s="97" t="str">
        <f ca="1">IF(N430,WEEKNUM(IF(L430&lt;&gt;"",L430,IF(K430&lt;&gt;"",K430,J430)-项目信息!$C$18)+1),"")</f>
        <v/>
      </c>
      <c r="AC430" s="97" t="str">
        <f ca="1">IFERROR(VLOOKUP(VLOOKUP(G430,内部通讯录!$B:$F,5,FALSE),项目参数!$I$14:$J$21,2,FALSE),"")</f>
        <v/>
      </c>
      <c r="AD430" s="97" t="str">
        <f ca="1">IF($N430,$AC430*V430/项目参数!$J$29,"")</f>
        <v/>
      </c>
      <c r="AE430" s="97" t="str">
        <f ca="1">IF($N430,$AC430*W430/项目参数!$J$29,"")</f>
        <v/>
      </c>
      <c r="AF430" s="99" t="str">
        <f ca="1">IF(OR('临-间接'!S430=0,'临-间接'!S430="(空白)"),"",'临-间接'!S430)</f>
        <v/>
      </c>
      <c r="AG430" s="34" t="str">
        <f ca="1">IF(P430,IF(L430&lt;&gt;"", L430, IF(OR(I430="暂停",I430="取消"), IFERROR(WORKDAY.INTL($K430,$M430*$H430,1,项目参数!$B$2:$B$200),WORKDAY($K430,$M430*$H430,1)),TODAY())),"")</f>
        <v/>
      </c>
      <c r="AH430">
        <f ca="1">IF(AND(N430,P430),IF('临-间接'!T430="(空白)",0,'临-间接'!T430),0)</f>
        <v>0</v>
      </c>
      <c r="AI430" s="34" t="str">
        <f ca="1">IF($N430,VLOOKUP($B430,项目阶段与里程碑!$B:$E,3,FALSE),"")</f>
        <v/>
      </c>
      <c r="AJ430" s="34" t="str">
        <f ca="1">IF($N430,VLOOKUP($B430,项目阶段与里程碑!$B:$E,4,FALSE),"")</f>
        <v/>
      </c>
      <c r="AK430" s="34" t="str">
        <f t="shared" ca="1" si="92"/>
        <v/>
      </c>
      <c r="AL430" s="92" t="str">
        <f ca="1">IF($AK430&lt;&gt;"",IFERROR(NETWORKDAYS.INTL($AI430,$AK430,1,项目参数!$B$2:$B$200),NETWORKDAYS($AI430,$AK430,1)),"")</f>
        <v/>
      </c>
      <c r="AM430" s="92" t="str">
        <f ca="1">IF(K430&lt;&gt;"",IFERROR(NETWORKDAYS.INTL($AI430,$K430,1,项目参数!$B$2:$B$200),NETWORKDAYS($AI430,$K430,1)),"")</f>
        <v/>
      </c>
      <c r="AN430" s="92" t="str">
        <f ca="1">IF(L430&lt;&gt;"",IFERROR(NETWORKDAYS.INTL($AI430,$L430,1,项目参数!$B$2:$B$200),NETWORKDAYS($AI430,$L430,1)),"")</f>
        <v/>
      </c>
    </row>
    <row r="431" spans="1:40">
      <c r="A431">
        <f ca="1">IF('临-间接'!F431="(空白)","",'临-间接'!F431)</f>
        <v>0</v>
      </c>
      <c r="B431">
        <f ca="1">IF('临-间接'!G431="(空白)","",'临-间接'!G431)</f>
        <v>0</v>
      </c>
      <c r="C431">
        <f ca="1">IF('临-间接'!I431="(空白)","",'临-间接'!I431)</f>
        <v>0</v>
      </c>
      <c r="D431">
        <f ca="1">IF('临-间接'!J431="(空白)","",'临-间接'!J431)</f>
        <v>0</v>
      </c>
      <c r="E431">
        <f ca="1">IF('临-间接'!K431="(空白)","",'临-间接'!K431)</f>
        <v>0</v>
      </c>
      <c r="F431">
        <f ca="1">IF('临-间接'!H431="(空白)","",'临-间接'!H431)</f>
        <v>0</v>
      </c>
      <c r="G431">
        <f ca="1">IF('临-间接'!L431="(空白)","",'临-间接'!L431)</f>
        <v>0</v>
      </c>
      <c r="H431">
        <f ca="1">IF('临-间接'!M431="(空白)",0,'临-间接'!M431)</f>
        <v>0</v>
      </c>
      <c r="I431" t="str">
        <f ca="1">IF(OR('临-间接'!R431=0,'临-间接'!R431="(空白)"),"",'临-间接'!R431)</f>
        <v/>
      </c>
      <c r="J431" s="34" t="str">
        <f ca="1">IF(OR('临-间接'!N431=0,'临-间接'!N431="(空白)"),"",'临-间接'!N431)</f>
        <v/>
      </c>
      <c r="K431" s="34" t="str">
        <f ca="1">IF(OR('临-间接'!O431=0,'临-间接'!O431="(空白)"),"",'临-间接'!O431)</f>
        <v/>
      </c>
      <c r="L431" s="34" t="str">
        <f ca="1">IF(OR('临-间接'!P431=0,'临-间接'!P431="(空白)"),"",'临-间接'!P431)</f>
        <v/>
      </c>
      <c r="M431">
        <f ca="1">IF('临-间接'!Q431="(空白)",0,'临-间接'!Q431)</f>
        <v>0</v>
      </c>
      <c r="N431" s="97" t="b">
        <f t="shared" ca="1" si="80"/>
        <v>0</v>
      </c>
      <c r="O431" s="97" t="b">
        <f t="shared" ca="1" si="81"/>
        <v>0</v>
      </c>
      <c r="P431" s="97" t="b">
        <f t="shared" ca="1" si="82"/>
        <v>0</v>
      </c>
      <c r="Q431" s="97" t="b">
        <f t="shared" ca="1" si="83"/>
        <v>0</v>
      </c>
      <c r="R431" s="97" t="b">
        <f t="shared" ca="1" si="84"/>
        <v>0</v>
      </c>
      <c r="S431" s="97" t="str">
        <f t="shared" ca="1" si="85"/>
        <v>未开始</v>
      </c>
      <c r="T431" s="97">
        <f ca="1">IF(AND(N431,P431,NOT(Q431)),NETWORKDAYS(K431,AG431,项目参数!$B$2:$B$200),0)</f>
        <v>0</v>
      </c>
      <c r="U431" s="98">
        <f t="shared" ca="1" si="86"/>
        <v>0</v>
      </c>
      <c r="V431" s="117">
        <f t="shared" ca="1" si="87"/>
        <v>0</v>
      </c>
      <c r="W431" s="117">
        <f t="shared" ca="1" si="88"/>
        <v>0</v>
      </c>
      <c r="X431" s="117" t="str">
        <f t="shared" ca="1" si="89"/>
        <v/>
      </c>
      <c r="Y431" s="97">
        <f t="shared" ca="1" si="90"/>
        <v>0</v>
      </c>
      <c r="Z431" s="97">
        <f t="shared" ca="1" si="91"/>
        <v>0</v>
      </c>
      <c r="AA431" s="97">
        <f ca="1">IF(AND(N431,P431,K431&gt;项目信息!$C$18),INT((IF(Q431,L431,K431)-项目信息!$C$18)/30)+1,0)</f>
        <v>0</v>
      </c>
      <c r="AB431" s="97" t="str">
        <f ca="1">IF(N431,WEEKNUM(IF(L431&lt;&gt;"",L431,IF(K431&lt;&gt;"",K431,J431)-项目信息!$C$18)+1),"")</f>
        <v/>
      </c>
      <c r="AC431" s="97" t="str">
        <f ca="1">IFERROR(VLOOKUP(VLOOKUP(G431,内部通讯录!$B:$F,5,FALSE),项目参数!$I$14:$J$21,2,FALSE),"")</f>
        <v/>
      </c>
      <c r="AD431" s="97" t="str">
        <f ca="1">IF($N431,$AC431*V431/项目参数!$J$29,"")</f>
        <v/>
      </c>
      <c r="AE431" s="97" t="str">
        <f ca="1">IF($N431,$AC431*W431/项目参数!$J$29,"")</f>
        <v/>
      </c>
      <c r="AF431" s="99" t="str">
        <f ca="1">IF(OR('临-间接'!S431=0,'临-间接'!S431="(空白)"),"",'临-间接'!S431)</f>
        <v/>
      </c>
      <c r="AG431" s="34" t="str">
        <f ca="1">IF(P431,IF(L431&lt;&gt;"", L431, IF(OR(I431="暂停",I431="取消"), IFERROR(WORKDAY.INTL($K431,$M431*$H431,1,项目参数!$B$2:$B$200),WORKDAY($K431,$M431*$H431,1)),TODAY())),"")</f>
        <v/>
      </c>
      <c r="AH431">
        <f ca="1">IF(AND(N431,P431),IF('临-间接'!T431="(空白)",0,'临-间接'!T431),0)</f>
        <v>0</v>
      </c>
      <c r="AI431" s="34" t="str">
        <f ca="1">IF($N431,VLOOKUP($B431,项目阶段与里程碑!$B:$E,3,FALSE),"")</f>
        <v/>
      </c>
      <c r="AJ431" s="34" t="str">
        <f ca="1">IF($N431,VLOOKUP($B431,项目阶段与里程碑!$B:$E,4,FALSE),"")</f>
        <v/>
      </c>
      <c r="AK431" s="34" t="str">
        <f t="shared" ca="1" si="92"/>
        <v/>
      </c>
      <c r="AL431" s="92" t="str">
        <f ca="1">IF($AK431&lt;&gt;"",IFERROR(NETWORKDAYS.INTL($AI431,$AK431,1,项目参数!$B$2:$B$200),NETWORKDAYS($AI431,$AK431,1)),"")</f>
        <v/>
      </c>
      <c r="AM431" s="92" t="str">
        <f ca="1">IF(K431&lt;&gt;"",IFERROR(NETWORKDAYS.INTL($AI431,$K431,1,项目参数!$B$2:$B$200),NETWORKDAYS($AI431,$K431,1)),"")</f>
        <v/>
      </c>
      <c r="AN431" s="92" t="str">
        <f ca="1">IF(L431&lt;&gt;"",IFERROR(NETWORKDAYS.INTL($AI431,$L431,1,项目参数!$B$2:$B$200),NETWORKDAYS($AI431,$L431,1)),"")</f>
        <v/>
      </c>
    </row>
    <row r="432" spans="1:40">
      <c r="A432">
        <f ca="1">IF('临-间接'!F432="(空白)","",'临-间接'!F432)</f>
        <v>0</v>
      </c>
      <c r="B432">
        <f ca="1">IF('临-间接'!G432="(空白)","",'临-间接'!G432)</f>
        <v>0</v>
      </c>
      <c r="C432">
        <f ca="1">IF('临-间接'!I432="(空白)","",'临-间接'!I432)</f>
        <v>0</v>
      </c>
      <c r="D432">
        <f ca="1">IF('临-间接'!J432="(空白)","",'临-间接'!J432)</f>
        <v>0</v>
      </c>
      <c r="E432">
        <f ca="1">IF('临-间接'!K432="(空白)","",'临-间接'!K432)</f>
        <v>0</v>
      </c>
      <c r="F432">
        <f ca="1">IF('临-间接'!H432="(空白)","",'临-间接'!H432)</f>
        <v>0</v>
      </c>
      <c r="G432">
        <f ca="1">IF('临-间接'!L432="(空白)","",'临-间接'!L432)</f>
        <v>0</v>
      </c>
      <c r="H432">
        <f ca="1">IF('临-间接'!M432="(空白)",0,'临-间接'!M432)</f>
        <v>0</v>
      </c>
      <c r="I432" t="str">
        <f ca="1">IF(OR('临-间接'!R432=0,'临-间接'!R432="(空白)"),"",'临-间接'!R432)</f>
        <v/>
      </c>
      <c r="J432" s="34" t="str">
        <f ca="1">IF(OR('临-间接'!N432=0,'临-间接'!N432="(空白)"),"",'临-间接'!N432)</f>
        <v/>
      </c>
      <c r="K432" s="34" t="str">
        <f ca="1">IF(OR('临-间接'!O432=0,'临-间接'!O432="(空白)"),"",'临-间接'!O432)</f>
        <v/>
      </c>
      <c r="L432" s="34" t="str">
        <f ca="1">IF(OR('临-间接'!P432=0,'临-间接'!P432="(空白)"),"",'临-间接'!P432)</f>
        <v/>
      </c>
      <c r="M432">
        <f ca="1">IF('临-间接'!Q432="(空白)",0,'临-间接'!Q432)</f>
        <v>0</v>
      </c>
      <c r="N432" s="97" t="b">
        <f t="shared" ca="1" si="80"/>
        <v>0</v>
      </c>
      <c r="O432" s="97" t="b">
        <f t="shared" ca="1" si="81"/>
        <v>0</v>
      </c>
      <c r="P432" s="97" t="b">
        <f t="shared" ca="1" si="82"/>
        <v>0</v>
      </c>
      <c r="Q432" s="97" t="b">
        <f t="shared" ca="1" si="83"/>
        <v>0</v>
      </c>
      <c r="R432" s="97" t="b">
        <f t="shared" ca="1" si="84"/>
        <v>0</v>
      </c>
      <c r="S432" s="97" t="str">
        <f t="shared" ca="1" si="85"/>
        <v>未开始</v>
      </c>
      <c r="T432" s="97">
        <f ca="1">IF(AND(N432,P432,NOT(Q432)),NETWORKDAYS(K432,AG432,项目参数!$B$2:$B$200),0)</f>
        <v>0</v>
      </c>
      <c r="U432" s="98">
        <f t="shared" ca="1" si="86"/>
        <v>0</v>
      </c>
      <c r="V432" s="117">
        <f t="shared" ca="1" si="87"/>
        <v>0</v>
      </c>
      <c r="W432" s="117">
        <f t="shared" ca="1" si="88"/>
        <v>0</v>
      </c>
      <c r="X432" s="117" t="str">
        <f t="shared" ca="1" si="89"/>
        <v/>
      </c>
      <c r="Y432" s="97">
        <f t="shared" ca="1" si="90"/>
        <v>0</v>
      </c>
      <c r="Z432" s="97">
        <f t="shared" ca="1" si="91"/>
        <v>0</v>
      </c>
      <c r="AA432" s="97">
        <f ca="1">IF(AND(N432,P432,K432&gt;项目信息!$C$18),INT((IF(Q432,L432,K432)-项目信息!$C$18)/30)+1,0)</f>
        <v>0</v>
      </c>
      <c r="AB432" s="97" t="str">
        <f ca="1">IF(N432,WEEKNUM(IF(L432&lt;&gt;"",L432,IF(K432&lt;&gt;"",K432,J432)-项目信息!$C$18)+1),"")</f>
        <v/>
      </c>
      <c r="AC432" s="97" t="str">
        <f ca="1">IFERROR(VLOOKUP(VLOOKUP(G432,内部通讯录!$B:$F,5,FALSE),项目参数!$I$14:$J$21,2,FALSE),"")</f>
        <v/>
      </c>
      <c r="AD432" s="97" t="str">
        <f ca="1">IF($N432,$AC432*V432/项目参数!$J$29,"")</f>
        <v/>
      </c>
      <c r="AE432" s="97" t="str">
        <f ca="1">IF($N432,$AC432*W432/项目参数!$J$29,"")</f>
        <v/>
      </c>
      <c r="AF432" s="99" t="str">
        <f ca="1">IF(OR('临-间接'!S432=0,'临-间接'!S432="(空白)"),"",'临-间接'!S432)</f>
        <v/>
      </c>
      <c r="AG432" s="34" t="str">
        <f ca="1">IF(P432,IF(L432&lt;&gt;"", L432, IF(OR(I432="暂停",I432="取消"), IFERROR(WORKDAY.INTL($K432,$M432*$H432,1,项目参数!$B$2:$B$200),WORKDAY($K432,$M432*$H432,1)),TODAY())),"")</f>
        <v/>
      </c>
      <c r="AH432">
        <f ca="1">IF(AND(N432,P432),IF('临-间接'!T432="(空白)",0,'临-间接'!T432),0)</f>
        <v>0</v>
      </c>
      <c r="AI432" s="34" t="str">
        <f ca="1">IF($N432,VLOOKUP($B432,项目阶段与里程碑!$B:$E,3,FALSE),"")</f>
        <v/>
      </c>
      <c r="AJ432" s="34" t="str">
        <f ca="1">IF($N432,VLOOKUP($B432,项目阶段与里程碑!$B:$E,4,FALSE),"")</f>
        <v/>
      </c>
      <c r="AK432" s="34" t="str">
        <f t="shared" ca="1" si="92"/>
        <v/>
      </c>
      <c r="AL432" s="92" t="str">
        <f ca="1">IF($AK432&lt;&gt;"",IFERROR(NETWORKDAYS.INTL($AI432,$AK432,1,项目参数!$B$2:$B$200),NETWORKDAYS($AI432,$AK432,1)),"")</f>
        <v/>
      </c>
      <c r="AM432" s="92" t="str">
        <f ca="1">IF(K432&lt;&gt;"",IFERROR(NETWORKDAYS.INTL($AI432,$K432,1,项目参数!$B$2:$B$200),NETWORKDAYS($AI432,$K432,1)),"")</f>
        <v/>
      </c>
      <c r="AN432" s="92" t="str">
        <f ca="1">IF(L432&lt;&gt;"",IFERROR(NETWORKDAYS.INTL($AI432,$L432,1,项目参数!$B$2:$B$200),NETWORKDAYS($AI432,$L432,1)),"")</f>
        <v/>
      </c>
    </row>
    <row r="433" spans="1:40">
      <c r="A433">
        <f ca="1">IF('临-间接'!F433="(空白)","",'临-间接'!F433)</f>
        <v>0</v>
      </c>
      <c r="B433">
        <f ca="1">IF('临-间接'!G433="(空白)","",'临-间接'!G433)</f>
        <v>0</v>
      </c>
      <c r="C433">
        <f ca="1">IF('临-间接'!I433="(空白)","",'临-间接'!I433)</f>
        <v>0</v>
      </c>
      <c r="D433">
        <f ca="1">IF('临-间接'!J433="(空白)","",'临-间接'!J433)</f>
        <v>0</v>
      </c>
      <c r="E433">
        <f ca="1">IF('临-间接'!K433="(空白)","",'临-间接'!K433)</f>
        <v>0</v>
      </c>
      <c r="F433">
        <f ca="1">IF('临-间接'!H433="(空白)","",'临-间接'!H433)</f>
        <v>0</v>
      </c>
      <c r="G433">
        <f ca="1">IF('临-间接'!L433="(空白)","",'临-间接'!L433)</f>
        <v>0</v>
      </c>
      <c r="H433">
        <f ca="1">IF('临-间接'!M433="(空白)",0,'临-间接'!M433)</f>
        <v>0</v>
      </c>
      <c r="I433" t="str">
        <f ca="1">IF(OR('临-间接'!R433=0,'临-间接'!R433="(空白)"),"",'临-间接'!R433)</f>
        <v/>
      </c>
      <c r="J433" s="34" t="str">
        <f ca="1">IF(OR('临-间接'!N433=0,'临-间接'!N433="(空白)"),"",'临-间接'!N433)</f>
        <v/>
      </c>
      <c r="K433" s="34" t="str">
        <f ca="1">IF(OR('临-间接'!O433=0,'临-间接'!O433="(空白)"),"",'临-间接'!O433)</f>
        <v/>
      </c>
      <c r="L433" s="34" t="str">
        <f ca="1">IF(OR('临-间接'!P433=0,'临-间接'!P433="(空白)"),"",'临-间接'!P433)</f>
        <v/>
      </c>
      <c r="M433">
        <f ca="1">IF('临-间接'!Q433="(空白)",0,'临-间接'!Q433)</f>
        <v>0</v>
      </c>
      <c r="N433" s="97" t="b">
        <f t="shared" ca="1" si="80"/>
        <v>0</v>
      </c>
      <c r="O433" s="97" t="b">
        <f t="shared" ca="1" si="81"/>
        <v>0</v>
      </c>
      <c r="P433" s="97" t="b">
        <f t="shared" ca="1" si="82"/>
        <v>0</v>
      </c>
      <c r="Q433" s="97" t="b">
        <f t="shared" ca="1" si="83"/>
        <v>0</v>
      </c>
      <c r="R433" s="97" t="b">
        <f t="shared" ca="1" si="84"/>
        <v>0</v>
      </c>
      <c r="S433" s="97" t="str">
        <f t="shared" ca="1" si="85"/>
        <v>未开始</v>
      </c>
      <c r="T433" s="97">
        <f ca="1">IF(AND(N433,P433,NOT(Q433)),NETWORKDAYS(K433,AG433,项目参数!$B$2:$B$200),0)</f>
        <v>0</v>
      </c>
      <c r="U433" s="98">
        <f t="shared" ca="1" si="86"/>
        <v>0</v>
      </c>
      <c r="V433" s="117">
        <f t="shared" ca="1" si="87"/>
        <v>0</v>
      </c>
      <c r="W433" s="117">
        <f t="shared" ca="1" si="88"/>
        <v>0</v>
      </c>
      <c r="X433" s="117" t="str">
        <f t="shared" ca="1" si="89"/>
        <v/>
      </c>
      <c r="Y433" s="97">
        <f t="shared" ca="1" si="90"/>
        <v>0</v>
      </c>
      <c r="Z433" s="97">
        <f t="shared" ca="1" si="91"/>
        <v>0</v>
      </c>
      <c r="AA433" s="97">
        <f ca="1">IF(AND(N433,P433,K433&gt;项目信息!$C$18),INT((IF(Q433,L433,K433)-项目信息!$C$18)/30)+1,0)</f>
        <v>0</v>
      </c>
      <c r="AB433" s="97" t="str">
        <f ca="1">IF(N433,WEEKNUM(IF(L433&lt;&gt;"",L433,IF(K433&lt;&gt;"",K433,J433)-项目信息!$C$18)+1),"")</f>
        <v/>
      </c>
      <c r="AC433" s="97" t="str">
        <f ca="1">IFERROR(VLOOKUP(VLOOKUP(G433,内部通讯录!$B:$F,5,FALSE),项目参数!$I$14:$J$21,2,FALSE),"")</f>
        <v/>
      </c>
      <c r="AD433" s="97" t="str">
        <f ca="1">IF($N433,$AC433*V433/项目参数!$J$29,"")</f>
        <v/>
      </c>
      <c r="AE433" s="97" t="str">
        <f ca="1">IF($N433,$AC433*W433/项目参数!$J$29,"")</f>
        <v/>
      </c>
      <c r="AF433" s="99" t="str">
        <f ca="1">IF(OR('临-间接'!S433=0,'临-间接'!S433="(空白)"),"",'临-间接'!S433)</f>
        <v/>
      </c>
      <c r="AG433" s="34" t="str">
        <f ca="1">IF(P433,IF(L433&lt;&gt;"", L433, IF(OR(I433="暂停",I433="取消"), IFERROR(WORKDAY.INTL($K433,$M433*$H433,1,项目参数!$B$2:$B$200),WORKDAY($K433,$M433*$H433,1)),TODAY())),"")</f>
        <v/>
      </c>
      <c r="AH433">
        <f ca="1">IF(AND(N433,P433),IF('临-间接'!T433="(空白)",0,'临-间接'!T433),0)</f>
        <v>0</v>
      </c>
      <c r="AI433" s="34" t="str">
        <f ca="1">IF($N433,VLOOKUP($B433,项目阶段与里程碑!$B:$E,3,FALSE),"")</f>
        <v/>
      </c>
      <c r="AJ433" s="34" t="str">
        <f ca="1">IF($N433,VLOOKUP($B433,项目阶段与里程碑!$B:$E,4,FALSE),"")</f>
        <v/>
      </c>
      <c r="AK433" s="34" t="str">
        <f t="shared" ca="1" si="92"/>
        <v/>
      </c>
      <c r="AL433" s="92" t="str">
        <f ca="1">IF($AK433&lt;&gt;"",IFERROR(NETWORKDAYS.INTL($AI433,$AK433,1,项目参数!$B$2:$B$200),NETWORKDAYS($AI433,$AK433,1)),"")</f>
        <v/>
      </c>
      <c r="AM433" s="92" t="str">
        <f ca="1">IF(K433&lt;&gt;"",IFERROR(NETWORKDAYS.INTL($AI433,$K433,1,项目参数!$B$2:$B$200),NETWORKDAYS($AI433,$K433,1)),"")</f>
        <v/>
      </c>
      <c r="AN433" s="92" t="str">
        <f ca="1">IF(L433&lt;&gt;"",IFERROR(NETWORKDAYS.INTL($AI433,$L433,1,项目参数!$B$2:$B$200),NETWORKDAYS($AI433,$L433,1)),"")</f>
        <v/>
      </c>
    </row>
    <row r="434" spans="1:40">
      <c r="A434">
        <f ca="1">IF('临-间接'!F434="(空白)","",'临-间接'!F434)</f>
        <v>0</v>
      </c>
      <c r="B434">
        <f ca="1">IF('临-间接'!G434="(空白)","",'临-间接'!G434)</f>
        <v>0</v>
      </c>
      <c r="C434">
        <f ca="1">IF('临-间接'!I434="(空白)","",'临-间接'!I434)</f>
        <v>0</v>
      </c>
      <c r="D434">
        <f ca="1">IF('临-间接'!J434="(空白)","",'临-间接'!J434)</f>
        <v>0</v>
      </c>
      <c r="E434">
        <f ca="1">IF('临-间接'!K434="(空白)","",'临-间接'!K434)</f>
        <v>0</v>
      </c>
      <c r="F434">
        <f ca="1">IF('临-间接'!H434="(空白)","",'临-间接'!H434)</f>
        <v>0</v>
      </c>
      <c r="G434">
        <f ca="1">IF('临-间接'!L434="(空白)","",'临-间接'!L434)</f>
        <v>0</v>
      </c>
      <c r="H434">
        <f ca="1">IF('临-间接'!M434="(空白)",0,'临-间接'!M434)</f>
        <v>0</v>
      </c>
      <c r="I434" t="str">
        <f ca="1">IF(OR('临-间接'!R434=0,'临-间接'!R434="(空白)"),"",'临-间接'!R434)</f>
        <v/>
      </c>
      <c r="J434" s="34" t="str">
        <f ca="1">IF(OR('临-间接'!N434=0,'临-间接'!N434="(空白)"),"",'临-间接'!N434)</f>
        <v/>
      </c>
      <c r="K434" s="34" t="str">
        <f ca="1">IF(OR('临-间接'!O434=0,'临-间接'!O434="(空白)"),"",'临-间接'!O434)</f>
        <v/>
      </c>
      <c r="L434" s="34" t="str">
        <f ca="1">IF(OR('临-间接'!P434=0,'临-间接'!P434="(空白)"),"",'临-间接'!P434)</f>
        <v/>
      </c>
      <c r="M434">
        <f ca="1">IF('临-间接'!Q434="(空白)",0,'临-间接'!Q434)</f>
        <v>0</v>
      </c>
      <c r="N434" s="97" t="b">
        <f t="shared" ca="1" si="80"/>
        <v>0</v>
      </c>
      <c r="O434" s="97" t="b">
        <f t="shared" ca="1" si="81"/>
        <v>0</v>
      </c>
      <c r="P434" s="97" t="b">
        <f t="shared" ca="1" si="82"/>
        <v>0</v>
      </c>
      <c r="Q434" s="97" t="b">
        <f t="shared" ca="1" si="83"/>
        <v>0</v>
      </c>
      <c r="R434" s="97" t="b">
        <f t="shared" ca="1" si="84"/>
        <v>0</v>
      </c>
      <c r="S434" s="97" t="str">
        <f t="shared" ca="1" si="85"/>
        <v>未开始</v>
      </c>
      <c r="T434" s="97">
        <f ca="1">IF(AND(N434,P434,NOT(Q434)),NETWORKDAYS(K434,AG434,项目参数!$B$2:$B$200),0)</f>
        <v>0</v>
      </c>
      <c r="U434" s="98">
        <f t="shared" ca="1" si="86"/>
        <v>0</v>
      </c>
      <c r="V434" s="117">
        <f t="shared" ca="1" si="87"/>
        <v>0</v>
      </c>
      <c r="W434" s="117">
        <f t="shared" ca="1" si="88"/>
        <v>0</v>
      </c>
      <c r="X434" s="117" t="str">
        <f t="shared" ca="1" si="89"/>
        <v/>
      </c>
      <c r="Y434" s="97">
        <f t="shared" ca="1" si="90"/>
        <v>0</v>
      </c>
      <c r="Z434" s="97">
        <f t="shared" ca="1" si="91"/>
        <v>0</v>
      </c>
      <c r="AA434" s="97">
        <f ca="1">IF(AND(N434,P434,K434&gt;项目信息!$C$18),INT((IF(Q434,L434,K434)-项目信息!$C$18)/30)+1,0)</f>
        <v>0</v>
      </c>
      <c r="AB434" s="97" t="str">
        <f ca="1">IF(N434,WEEKNUM(IF(L434&lt;&gt;"",L434,IF(K434&lt;&gt;"",K434,J434)-项目信息!$C$18)+1),"")</f>
        <v/>
      </c>
      <c r="AC434" s="97" t="str">
        <f ca="1">IFERROR(VLOOKUP(VLOOKUP(G434,内部通讯录!$B:$F,5,FALSE),项目参数!$I$14:$J$21,2,FALSE),"")</f>
        <v/>
      </c>
      <c r="AD434" s="97" t="str">
        <f ca="1">IF($N434,$AC434*V434/项目参数!$J$29,"")</f>
        <v/>
      </c>
      <c r="AE434" s="97" t="str">
        <f ca="1">IF($N434,$AC434*W434/项目参数!$J$29,"")</f>
        <v/>
      </c>
      <c r="AF434" s="99" t="str">
        <f ca="1">IF(OR('临-间接'!S434=0,'临-间接'!S434="(空白)"),"",'临-间接'!S434)</f>
        <v/>
      </c>
      <c r="AG434" s="34" t="str">
        <f ca="1">IF(P434,IF(L434&lt;&gt;"", L434, IF(OR(I434="暂停",I434="取消"), IFERROR(WORKDAY.INTL($K434,$M434*$H434,1,项目参数!$B$2:$B$200),WORKDAY($K434,$M434*$H434,1)),TODAY())),"")</f>
        <v/>
      </c>
      <c r="AH434">
        <f ca="1">IF(AND(N434,P434),IF('临-间接'!T434="(空白)",0,'临-间接'!T434),0)</f>
        <v>0</v>
      </c>
      <c r="AI434" s="34" t="str">
        <f ca="1">IF($N434,VLOOKUP($B434,项目阶段与里程碑!$B:$E,3,FALSE),"")</f>
        <v/>
      </c>
      <c r="AJ434" s="34" t="str">
        <f ca="1">IF($N434,VLOOKUP($B434,项目阶段与里程碑!$B:$E,4,FALSE),"")</f>
        <v/>
      </c>
      <c r="AK434" s="34" t="str">
        <f t="shared" ca="1" si="92"/>
        <v/>
      </c>
      <c r="AL434" s="92" t="str">
        <f ca="1">IF($AK434&lt;&gt;"",IFERROR(NETWORKDAYS.INTL($AI434,$AK434,1,项目参数!$B$2:$B$200),NETWORKDAYS($AI434,$AK434,1)),"")</f>
        <v/>
      </c>
      <c r="AM434" s="92" t="str">
        <f ca="1">IF(K434&lt;&gt;"",IFERROR(NETWORKDAYS.INTL($AI434,$K434,1,项目参数!$B$2:$B$200),NETWORKDAYS($AI434,$K434,1)),"")</f>
        <v/>
      </c>
      <c r="AN434" s="92" t="str">
        <f ca="1">IF(L434&lt;&gt;"",IFERROR(NETWORKDAYS.INTL($AI434,$L434,1,项目参数!$B$2:$B$200),NETWORKDAYS($AI434,$L434,1)),"")</f>
        <v/>
      </c>
    </row>
    <row r="435" spans="1:40">
      <c r="A435">
        <f ca="1">IF('临-间接'!F435="(空白)","",'临-间接'!F435)</f>
        <v>0</v>
      </c>
      <c r="B435">
        <f ca="1">IF('临-间接'!G435="(空白)","",'临-间接'!G435)</f>
        <v>0</v>
      </c>
      <c r="C435">
        <f ca="1">IF('临-间接'!I435="(空白)","",'临-间接'!I435)</f>
        <v>0</v>
      </c>
      <c r="D435">
        <f ca="1">IF('临-间接'!J435="(空白)","",'临-间接'!J435)</f>
        <v>0</v>
      </c>
      <c r="E435">
        <f ca="1">IF('临-间接'!K435="(空白)","",'临-间接'!K435)</f>
        <v>0</v>
      </c>
      <c r="F435">
        <f ca="1">IF('临-间接'!H435="(空白)","",'临-间接'!H435)</f>
        <v>0</v>
      </c>
      <c r="G435">
        <f ca="1">IF('临-间接'!L435="(空白)","",'临-间接'!L435)</f>
        <v>0</v>
      </c>
      <c r="H435">
        <f ca="1">IF('临-间接'!M435="(空白)",0,'临-间接'!M435)</f>
        <v>0</v>
      </c>
      <c r="I435" t="str">
        <f ca="1">IF(OR('临-间接'!R435=0,'临-间接'!R435="(空白)"),"",'临-间接'!R435)</f>
        <v/>
      </c>
      <c r="J435" s="34" t="str">
        <f ca="1">IF(OR('临-间接'!N435=0,'临-间接'!N435="(空白)"),"",'临-间接'!N435)</f>
        <v/>
      </c>
      <c r="K435" s="34" t="str">
        <f ca="1">IF(OR('临-间接'!O435=0,'临-间接'!O435="(空白)"),"",'临-间接'!O435)</f>
        <v/>
      </c>
      <c r="L435" s="34" t="str">
        <f ca="1">IF(OR('临-间接'!P435=0,'临-间接'!P435="(空白)"),"",'临-间接'!P435)</f>
        <v/>
      </c>
      <c r="M435">
        <f ca="1">IF('临-间接'!Q435="(空白)",0,'临-间接'!Q435)</f>
        <v>0</v>
      </c>
      <c r="N435" s="97" t="b">
        <f t="shared" ca="1" si="80"/>
        <v>0</v>
      </c>
      <c r="O435" s="97" t="b">
        <f t="shared" ca="1" si="81"/>
        <v>0</v>
      </c>
      <c r="P435" s="97" t="b">
        <f t="shared" ca="1" si="82"/>
        <v>0</v>
      </c>
      <c r="Q435" s="97" t="b">
        <f t="shared" ca="1" si="83"/>
        <v>0</v>
      </c>
      <c r="R435" s="97" t="b">
        <f t="shared" ca="1" si="84"/>
        <v>0</v>
      </c>
      <c r="S435" s="97" t="str">
        <f t="shared" ca="1" si="85"/>
        <v>未开始</v>
      </c>
      <c r="T435" s="97">
        <f ca="1">IF(AND(N435,P435,NOT(Q435)),NETWORKDAYS(K435,AG435,项目参数!$B$2:$B$200),0)</f>
        <v>0</v>
      </c>
      <c r="U435" s="98">
        <f t="shared" ca="1" si="86"/>
        <v>0</v>
      </c>
      <c r="V435" s="117">
        <f t="shared" ca="1" si="87"/>
        <v>0</v>
      </c>
      <c r="W435" s="117">
        <f t="shared" ca="1" si="88"/>
        <v>0</v>
      </c>
      <c r="X435" s="117" t="str">
        <f t="shared" ca="1" si="89"/>
        <v/>
      </c>
      <c r="Y435" s="97">
        <f t="shared" ca="1" si="90"/>
        <v>0</v>
      </c>
      <c r="Z435" s="97">
        <f t="shared" ca="1" si="91"/>
        <v>0</v>
      </c>
      <c r="AA435" s="97">
        <f ca="1">IF(AND(N435,P435,K435&gt;项目信息!$C$18),INT((IF(Q435,L435,K435)-项目信息!$C$18)/30)+1,0)</f>
        <v>0</v>
      </c>
      <c r="AB435" s="97" t="str">
        <f ca="1">IF(N435,WEEKNUM(IF(L435&lt;&gt;"",L435,IF(K435&lt;&gt;"",K435,J435)-项目信息!$C$18)+1),"")</f>
        <v/>
      </c>
      <c r="AC435" s="97" t="str">
        <f ca="1">IFERROR(VLOOKUP(VLOOKUP(G435,内部通讯录!$B:$F,5,FALSE),项目参数!$I$14:$J$21,2,FALSE),"")</f>
        <v/>
      </c>
      <c r="AD435" s="97" t="str">
        <f ca="1">IF($N435,$AC435*V435/项目参数!$J$29,"")</f>
        <v/>
      </c>
      <c r="AE435" s="97" t="str">
        <f ca="1">IF($N435,$AC435*W435/项目参数!$J$29,"")</f>
        <v/>
      </c>
      <c r="AF435" s="99" t="str">
        <f ca="1">IF(OR('临-间接'!S435=0,'临-间接'!S435="(空白)"),"",'临-间接'!S435)</f>
        <v/>
      </c>
      <c r="AG435" s="34" t="str">
        <f ca="1">IF(P435,IF(L435&lt;&gt;"", L435, IF(OR(I435="暂停",I435="取消"), IFERROR(WORKDAY.INTL($K435,$M435*$H435,1,项目参数!$B$2:$B$200),WORKDAY($K435,$M435*$H435,1)),TODAY())),"")</f>
        <v/>
      </c>
      <c r="AH435">
        <f ca="1">IF(AND(N435,P435),IF('临-间接'!T435="(空白)",0,'临-间接'!T435),0)</f>
        <v>0</v>
      </c>
      <c r="AI435" s="34" t="str">
        <f ca="1">IF($N435,VLOOKUP($B435,项目阶段与里程碑!$B:$E,3,FALSE),"")</f>
        <v/>
      </c>
      <c r="AJ435" s="34" t="str">
        <f ca="1">IF($N435,VLOOKUP($B435,项目阶段与里程碑!$B:$E,4,FALSE),"")</f>
        <v/>
      </c>
      <c r="AK435" s="34" t="str">
        <f t="shared" ca="1" si="92"/>
        <v/>
      </c>
      <c r="AL435" s="92" t="str">
        <f ca="1">IF($AK435&lt;&gt;"",IFERROR(NETWORKDAYS.INTL($AI435,$AK435,1,项目参数!$B$2:$B$200),NETWORKDAYS($AI435,$AK435,1)),"")</f>
        <v/>
      </c>
      <c r="AM435" s="92" t="str">
        <f ca="1">IF(K435&lt;&gt;"",IFERROR(NETWORKDAYS.INTL($AI435,$K435,1,项目参数!$B$2:$B$200),NETWORKDAYS($AI435,$K435,1)),"")</f>
        <v/>
      </c>
      <c r="AN435" s="92" t="str">
        <f ca="1">IF(L435&lt;&gt;"",IFERROR(NETWORKDAYS.INTL($AI435,$L435,1,项目参数!$B$2:$B$200),NETWORKDAYS($AI435,$L435,1)),"")</f>
        <v/>
      </c>
    </row>
    <row r="436" spans="1:40">
      <c r="A436">
        <f ca="1">IF('临-间接'!F436="(空白)","",'临-间接'!F436)</f>
        <v>0</v>
      </c>
      <c r="B436">
        <f ca="1">IF('临-间接'!G436="(空白)","",'临-间接'!G436)</f>
        <v>0</v>
      </c>
      <c r="C436">
        <f ca="1">IF('临-间接'!I436="(空白)","",'临-间接'!I436)</f>
        <v>0</v>
      </c>
      <c r="D436">
        <f ca="1">IF('临-间接'!J436="(空白)","",'临-间接'!J436)</f>
        <v>0</v>
      </c>
      <c r="E436">
        <f ca="1">IF('临-间接'!K436="(空白)","",'临-间接'!K436)</f>
        <v>0</v>
      </c>
      <c r="F436">
        <f ca="1">IF('临-间接'!H436="(空白)","",'临-间接'!H436)</f>
        <v>0</v>
      </c>
      <c r="G436">
        <f ca="1">IF('临-间接'!L436="(空白)","",'临-间接'!L436)</f>
        <v>0</v>
      </c>
      <c r="H436">
        <f ca="1">IF('临-间接'!M436="(空白)",0,'临-间接'!M436)</f>
        <v>0</v>
      </c>
      <c r="I436" t="str">
        <f ca="1">IF(OR('临-间接'!R436=0,'临-间接'!R436="(空白)"),"",'临-间接'!R436)</f>
        <v/>
      </c>
      <c r="J436" s="34" t="str">
        <f ca="1">IF(OR('临-间接'!N436=0,'临-间接'!N436="(空白)"),"",'临-间接'!N436)</f>
        <v/>
      </c>
      <c r="K436" s="34" t="str">
        <f ca="1">IF(OR('临-间接'!O436=0,'临-间接'!O436="(空白)"),"",'临-间接'!O436)</f>
        <v/>
      </c>
      <c r="L436" s="34" t="str">
        <f ca="1">IF(OR('临-间接'!P436=0,'临-间接'!P436="(空白)"),"",'临-间接'!P436)</f>
        <v/>
      </c>
      <c r="M436">
        <f ca="1">IF('临-间接'!Q436="(空白)",0,'临-间接'!Q436)</f>
        <v>0</v>
      </c>
      <c r="N436" s="97" t="b">
        <f t="shared" ca="1" si="80"/>
        <v>0</v>
      </c>
      <c r="O436" s="97" t="b">
        <f t="shared" ca="1" si="81"/>
        <v>0</v>
      </c>
      <c r="P436" s="97" t="b">
        <f t="shared" ca="1" si="82"/>
        <v>0</v>
      </c>
      <c r="Q436" s="97" t="b">
        <f t="shared" ca="1" si="83"/>
        <v>0</v>
      </c>
      <c r="R436" s="97" t="b">
        <f t="shared" ca="1" si="84"/>
        <v>0</v>
      </c>
      <c r="S436" s="97" t="str">
        <f t="shared" ca="1" si="85"/>
        <v>未开始</v>
      </c>
      <c r="T436" s="97">
        <f ca="1">IF(AND(N436,P436,NOT(Q436)),NETWORKDAYS(K436,AG436,项目参数!$B$2:$B$200),0)</f>
        <v>0</v>
      </c>
      <c r="U436" s="98">
        <f t="shared" ca="1" si="86"/>
        <v>0</v>
      </c>
      <c r="V436" s="117">
        <f t="shared" ca="1" si="87"/>
        <v>0</v>
      </c>
      <c r="W436" s="117">
        <f t="shared" ca="1" si="88"/>
        <v>0</v>
      </c>
      <c r="X436" s="117" t="str">
        <f t="shared" ca="1" si="89"/>
        <v/>
      </c>
      <c r="Y436" s="97">
        <f t="shared" ca="1" si="90"/>
        <v>0</v>
      </c>
      <c r="Z436" s="97">
        <f t="shared" ca="1" si="91"/>
        <v>0</v>
      </c>
      <c r="AA436" s="97">
        <f ca="1">IF(AND(N436,P436,K436&gt;项目信息!$C$18),INT((IF(Q436,L436,K436)-项目信息!$C$18)/30)+1,0)</f>
        <v>0</v>
      </c>
      <c r="AB436" s="97" t="str">
        <f ca="1">IF(N436,WEEKNUM(IF(L436&lt;&gt;"",L436,IF(K436&lt;&gt;"",K436,J436)-项目信息!$C$18)+1),"")</f>
        <v/>
      </c>
      <c r="AC436" s="97" t="str">
        <f ca="1">IFERROR(VLOOKUP(VLOOKUP(G436,内部通讯录!$B:$F,5,FALSE),项目参数!$I$14:$J$21,2,FALSE),"")</f>
        <v/>
      </c>
      <c r="AD436" s="97" t="str">
        <f ca="1">IF($N436,$AC436*V436/项目参数!$J$29,"")</f>
        <v/>
      </c>
      <c r="AE436" s="97" t="str">
        <f ca="1">IF($N436,$AC436*W436/项目参数!$J$29,"")</f>
        <v/>
      </c>
      <c r="AF436" s="99" t="str">
        <f ca="1">IF(OR('临-间接'!S436=0,'临-间接'!S436="(空白)"),"",'临-间接'!S436)</f>
        <v/>
      </c>
      <c r="AG436" s="34" t="str">
        <f ca="1">IF(P436,IF(L436&lt;&gt;"", L436, IF(OR(I436="暂停",I436="取消"), IFERROR(WORKDAY.INTL($K436,$M436*$H436,1,项目参数!$B$2:$B$200),WORKDAY($K436,$M436*$H436,1)),TODAY())),"")</f>
        <v/>
      </c>
      <c r="AH436">
        <f ca="1">IF(AND(N436,P436),IF('临-间接'!T436="(空白)",0,'临-间接'!T436),0)</f>
        <v>0</v>
      </c>
      <c r="AI436" s="34" t="str">
        <f ca="1">IF($N436,VLOOKUP($B436,项目阶段与里程碑!$B:$E,3,FALSE),"")</f>
        <v/>
      </c>
      <c r="AJ436" s="34" t="str">
        <f ca="1">IF($N436,VLOOKUP($B436,项目阶段与里程碑!$B:$E,4,FALSE),"")</f>
        <v/>
      </c>
      <c r="AK436" s="34" t="str">
        <f t="shared" ca="1" si="92"/>
        <v/>
      </c>
      <c r="AL436" s="92" t="str">
        <f ca="1">IF($AK436&lt;&gt;"",IFERROR(NETWORKDAYS.INTL($AI436,$AK436,1,项目参数!$B$2:$B$200),NETWORKDAYS($AI436,$AK436,1)),"")</f>
        <v/>
      </c>
      <c r="AM436" s="92" t="str">
        <f ca="1">IF(K436&lt;&gt;"",IFERROR(NETWORKDAYS.INTL($AI436,$K436,1,项目参数!$B$2:$B$200),NETWORKDAYS($AI436,$K436,1)),"")</f>
        <v/>
      </c>
      <c r="AN436" s="92" t="str">
        <f ca="1">IF(L436&lt;&gt;"",IFERROR(NETWORKDAYS.INTL($AI436,$L436,1,项目参数!$B$2:$B$200),NETWORKDAYS($AI436,$L436,1)),"")</f>
        <v/>
      </c>
    </row>
    <row r="437" spans="1:40">
      <c r="A437">
        <f ca="1">IF('临-间接'!F437="(空白)","",'临-间接'!F437)</f>
        <v>0</v>
      </c>
      <c r="B437">
        <f ca="1">IF('临-间接'!G437="(空白)","",'临-间接'!G437)</f>
        <v>0</v>
      </c>
      <c r="C437">
        <f ca="1">IF('临-间接'!I437="(空白)","",'临-间接'!I437)</f>
        <v>0</v>
      </c>
      <c r="D437">
        <f ca="1">IF('临-间接'!J437="(空白)","",'临-间接'!J437)</f>
        <v>0</v>
      </c>
      <c r="E437">
        <f ca="1">IF('临-间接'!K437="(空白)","",'临-间接'!K437)</f>
        <v>0</v>
      </c>
      <c r="F437">
        <f ca="1">IF('临-间接'!H437="(空白)","",'临-间接'!H437)</f>
        <v>0</v>
      </c>
      <c r="G437">
        <f ca="1">IF('临-间接'!L437="(空白)","",'临-间接'!L437)</f>
        <v>0</v>
      </c>
      <c r="H437">
        <f ca="1">IF('临-间接'!M437="(空白)",0,'临-间接'!M437)</f>
        <v>0</v>
      </c>
      <c r="I437" t="str">
        <f ca="1">IF(OR('临-间接'!R437=0,'临-间接'!R437="(空白)"),"",'临-间接'!R437)</f>
        <v/>
      </c>
      <c r="J437" s="34" t="str">
        <f ca="1">IF(OR('临-间接'!N437=0,'临-间接'!N437="(空白)"),"",'临-间接'!N437)</f>
        <v/>
      </c>
      <c r="K437" s="34" t="str">
        <f ca="1">IF(OR('临-间接'!O437=0,'临-间接'!O437="(空白)"),"",'临-间接'!O437)</f>
        <v/>
      </c>
      <c r="L437" s="34" t="str">
        <f ca="1">IF(OR('临-间接'!P437=0,'临-间接'!P437="(空白)"),"",'临-间接'!P437)</f>
        <v/>
      </c>
      <c r="M437">
        <f ca="1">IF('临-间接'!Q437="(空白)",0,'临-间接'!Q437)</f>
        <v>0</v>
      </c>
      <c r="N437" s="97" t="b">
        <f t="shared" ca="1" si="80"/>
        <v>0</v>
      </c>
      <c r="O437" s="97" t="b">
        <f t="shared" ca="1" si="81"/>
        <v>0</v>
      </c>
      <c r="P437" s="97" t="b">
        <f t="shared" ca="1" si="82"/>
        <v>0</v>
      </c>
      <c r="Q437" s="97" t="b">
        <f t="shared" ca="1" si="83"/>
        <v>0</v>
      </c>
      <c r="R437" s="97" t="b">
        <f t="shared" ca="1" si="84"/>
        <v>0</v>
      </c>
      <c r="S437" s="97" t="str">
        <f t="shared" ca="1" si="85"/>
        <v>未开始</v>
      </c>
      <c r="T437" s="97">
        <f ca="1">IF(AND(N437,P437,NOT(Q437)),NETWORKDAYS(K437,AG437,项目参数!$B$2:$B$200),0)</f>
        <v>0</v>
      </c>
      <c r="U437" s="98">
        <f t="shared" ca="1" si="86"/>
        <v>0</v>
      </c>
      <c r="V437" s="117">
        <f t="shared" ca="1" si="87"/>
        <v>0</v>
      </c>
      <c r="W437" s="117">
        <f t="shared" ca="1" si="88"/>
        <v>0</v>
      </c>
      <c r="X437" s="117" t="str">
        <f t="shared" ca="1" si="89"/>
        <v/>
      </c>
      <c r="Y437" s="97">
        <f t="shared" ca="1" si="90"/>
        <v>0</v>
      </c>
      <c r="Z437" s="97">
        <f t="shared" ca="1" si="91"/>
        <v>0</v>
      </c>
      <c r="AA437" s="97">
        <f ca="1">IF(AND(N437,P437,K437&gt;项目信息!$C$18),INT((IF(Q437,L437,K437)-项目信息!$C$18)/30)+1,0)</f>
        <v>0</v>
      </c>
      <c r="AB437" s="97" t="str">
        <f ca="1">IF(N437,WEEKNUM(IF(L437&lt;&gt;"",L437,IF(K437&lt;&gt;"",K437,J437)-项目信息!$C$18)+1),"")</f>
        <v/>
      </c>
      <c r="AC437" s="97" t="str">
        <f ca="1">IFERROR(VLOOKUP(VLOOKUP(G437,内部通讯录!$B:$F,5,FALSE),项目参数!$I$14:$J$21,2,FALSE),"")</f>
        <v/>
      </c>
      <c r="AD437" s="97" t="str">
        <f ca="1">IF($N437,$AC437*V437/项目参数!$J$29,"")</f>
        <v/>
      </c>
      <c r="AE437" s="97" t="str">
        <f ca="1">IF($N437,$AC437*W437/项目参数!$J$29,"")</f>
        <v/>
      </c>
      <c r="AF437" s="99" t="str">
        <f ca="1">IF(OR('临-间接'!S437=0,'临-间接'!S437="(空白)"),"",'临-间接'!S437)</f>
        <v/>
      </c>
      <c r="AG437" s="34" t="str">
        <f ca="1">IF(P437,IF(L437&lt;&gt;"", L437, IF(OR(I437="暂停",I437="取消"), IFERROR(WORKDAY.INTL($K437,$M437*$H437,1,项目参数!$B$2:$B$200),WORKDAY($K437,$M437*$H437,1)),TODAY())),"")</f>
        <v/>
      </c>
      <c r="AH437">
        <f ca="1">IF(AND(N437,P437),IF('临-间接'!T437="(空白)",0,'临-间接'!T437),0)</f>
        <v>0</v>
      </c>
      <c r="AI437" s="34" t="str">
        <f ca="1">IF($N437,VLOOKUP($B437,项目阶段与里程碑!$B:$E,3,FALSE),"")</f>
        <v/>
      </c>
      <c r="AJ437" s="34" t="str">
        <f ca="1">IF($N437,VLOOKUP($B437,项目阶段与里程碑!$B:$E,4,FALSE),"")</f>
        <v/>
      </c>
      <c r="AK437" s="34" t="str">
        <f t="shared" ca="1" si="92"/>
        <v/>
      </c>
      <c r="AL437" s="92" t="str">
        <f ca="1">IF($AK437&lt;&gt;"",IFERROR(NETWORKDAYS.INTL($AI437,$AK437,1,项目参数!$B$2:$B$200),NETWORKDAYS($AI437,$AK437,1)),"")</f>
        <v/>
      </c>
      <c r="AM437" s="92" t="str">
        <f ca="1">IF(K437&lt;&gt;"",IFERROR(NETWORKDAYS.INTL($AI437,$K437,1,项目参数!$B$2:$B$200),NETWORKDAYS($AI437,$K437,1)),"")</f>
        <v/>
      </c>
      <c r="AN437" s="92" t="str">
        <f ca="1">IF(L437&lt;&gt;"",IFERROR(NETWORKDAYS.INTL($AI437,$L437,1,项目参数!$B$2:$B$200),NETWORKDAYS($AI437,$L437,1)),"")</f>
        <v/>
      </c>
    </row>
    <row r="438" spans="1:40">
      <c r="A438">
        <f ca="1">IF('临-间接'!F438="(空白)","",'临-间接'!F438)</f>
        <v>0</v>
      </c>
      <c r="B438">
        <f ca="1">IF('临-间接'!G438="(空白)","",'临-间接'!G438)</f>
        <v>0</v>
      </c>
      <c r="C438">
        <f ca="1">IF('临-间接'!I438="(空白)","",'临-间接'!I438)</f>
        <v>0</v>
      </c>
      <c r="D438">
        <f ca="1">IF('临-间接'!J438="(空白)","",'临-间接'!J438)</f>
        <v>0</v>
      </c>
      <c r="E438">
        <f ca="1">IF('临-间接'!K438="(空白)","",'临-间接'!K438)</f>
        <v>0</v>
      </c>
      <c r="F438">
        <f ca="1">IF('临-间接'!H438="(空白)","",'临-间接'!H438)</f>
        <v>0</v>
      </c>
      <c r="G438">
        <f ca="1">IF('临-间接'!L438="(空白)","",'临-间接'!L438)</f>
        <v>0</v>
      </c>
      <c r="H438">
        <f ca="1">IF('临-间接'!M438="(空白)",0,'临-间接'!M438)</f>
        <v>0</v>
      </c>
      <c r="I438" t="str">
        <f ca="1">IF(OR('临-间接'!R438=0,'临-间接'!R438="(空白)"),"",'临-间接'!R438)</f>
        <v/>
      </c>
      <c r="J438" s="34" t="str">
        <f ca="1">IF(OR('临-间接'!N438=0,'临-间接'!N438="(空白)"),"",'临-间接'!N438)</f>
        <v/>
      </c>
      <c r="K438" s="34" t="str">
        <f ca="1">IF(OR('临-间接'!O438=0,'临-间接'!O438="(空白)"),"",'临-间接'!O438)</f>
        <v/>
      </c>
      <c r="L438" s="34" t="str">
        <f ca="1">IF(OR('临-间接'!P438=0,'临-间接'!P438="(空白)"),"",'临-间接'!P438)</f>
        <v/>
      </c>
      <c r="M438">
        <f ca="1">IF('临-间接'!Q438="(空白)",0,'临-间接'!Q438)</f>
        <v>0</v>
      </c>
      <c r="N438" s="97" t="b">
        <f t="shared" ca="1" si="80"/>
        <v>0</v>
      </c>
      <c r="O438" s="97" t="b">
        <f t="shared" ca="1" si="81"/>
        <v>0</v>
      </c>
      <c r="P438" s="97" t="b">
        <f t="shared" ca="1" si="82"/>
        <v>0</v>
      </c>
      <c r="Q438" s="97" t="b">
        <f t="shared" ca="1" si="83"/>
        <v>0</v>
      </c>
      <c r="R438" s="97" t="b">
        <f t="shared" ca="1" si="84"/>
        <v>0</v>
      </c>
      <c r="S438" s="97" t="str">
        <f t="shared" ca="1" si="85"/>
        <v>未开始</v>
      </c>
      <c r="T438" s="97">
        <f ca="1">IF(AND(N438,P438,NOT(Q438)),NETWORKDAYS(K438,AG438,项目参数!$B$2:$B$200),0)</f>
        <v>0</v>
      </c>
      <c r="U438" s="98">
        <f t="shared" ca="1" si="86"/>
        <v>0</v>
      </c>
      <c r="V438" s="117">
        <f t="shared" ca="1" si="87"/>
        <v>0</v>
      </c>
      <c r="W438" s="117">
        <f t="shared" ca="1" si="88"/>
        <v>0</v>
      </c>
      <c r="X438" s="117" t="str">
        <f t="shared" ca="1" si="89"/>
        <v/>
      </c>
      <c r="Y438" s="97">
        <f t="shared" ca="1" si="90"/>
        <v>0</v>
      </c>
      <c r="Z438" s="97">
        <f t="shared" ca="1" si="91"/>
        <v>0</v>
      </c>
      <c r="AA438" s="97">
        <f ca="1">IF(AND(N438,P438,K438&gt;项目信息!$C$18),INT((IF(Q438,L438,K438)-项目信息!$C$18)/30)+1,0)</f>
        <v>0</v>
      </c>
      <c r="AB438" s="97" t="str">
        <f ca="1">IF(N438,WEEKNUM(IF(L438&lt;&gt;"",L438,IF(K438&lt;&gt;"",K438,J438)-项目信息!$C$18)+1),"")</f>
        <v/>
      </c>
      <c r="AC438" s="97" t="str">
        <f ca="1">IFERROR(VLOOKUP(VLOOKUP(G438,内部通讯录!$B:$F,5,FALSE),项目参数!$I$14:$J$21,2,FALSE),"")</f>
        <v/>
      </c>
      <c r="AD438" s="97" t="str">
        <f ca="1">IF($N438,$AC438*V438/项目参数!$J$29,"")</f>
        <v/>
      </c>
      <c r="AE438" s="97" t="str">
        <f ca="1">IF($N438,$AC438*W438/项目参数!$J$29,"")</f>
        <v/>
      </c>
      <c r="AF438" s="99" t="str">
        <f ca="1">IF(OR('临-间接'!S438=0,'临-间接'!S438="(空白)"),"",'临-间接'!S438)</f>
        <v/>
      </c>
      <c r="AG438" s="34" t="str">
        <f ca="1">IF(P438,IF(L438&lt;&gt;"", L438, IF(OR(I438="暂停",I438="取消"), IFERROR(WORKDAY.INTL($K438,$M438*$H438,1,项目参数!$B$2:$B$200),WORKDAY($K438,$M438*$H438,1)),TODAY())),"")</f>
        <v/>
      </c>
      <c r="AH438">
        <f ca="1">IF(AND(N438,P438),IF('临-间接'!T438="(空白)",0,'临-间接'!T438),0)</f>
        <v>0</v>
      </c>
      <c r="AI438" s="34" t="str">
        <f ca="1">IF($N438,VLOOKUP($B438,项目阶段与里程碑!$B:$E,3,FALSE),"")</f>
        <v/>
      </c>
      <c r="AJ438" s="34" t="str">
        <f ca="1">IF($N438,VLOOKUP($B438,项目阶段与里程碑!$B:$E,4,FALSE),"")</f>
        <v/>
      </c>
      <c r="AK438" s="34" t="str">
        <f t="shared" ca="1" si="92"/>
        <v/>
      </c>
      <c r="AL438" s="92" t="str">
        <f ca="1">IF($AK438&lt;&gt;"",IFERROR(NETWORKDAYS.INTL($AI438,$AK438,1,项目参数!$B$2:$B$200),NETWORKDAYS($AI438,$AK438,1)),"")</f>
        <v/>
      </c>
      <c r="AM438" s="92" t="str">
        <f ca="1">IF(K438&lt;&gt;"",IFERROR(NETWORKDAYS.INTL($AI438,$K438,1,项目参数!$B$2:$B$200),NETWORKDAYS($AI438,$K438,1)),"")</f>
        <v/>
      </c>
      <c r="AN438" s="92" t="str">
        <f ca="1">IF(L438&lt;&gt;"",IFERROR(NETWORKDAYS.INTL($AI438,$L438,1,项目参数!$B$2:$B$200),NETWORKDAYS($AI438,$L438,1)),"")</f>
        <v/>
      </c>
    </row>
    <row r="439" spans="1:40">
      <c r="A439">
        <f ca="1">IF('临-间接'!F439="(空白)","",'临-间接'!F439)</f>
        <v>0</v>
      </c>
      <c r="B439">
        <f ca="1">IF('临-间接'!G439="(空白)","",'临-间接'!G439)</f>
        <v>0</v>
      </c>
      <c r="C439">
        <f ca="1">IF('临-间接'!I439="(空白)","",'临-间接'!I439)</f>
        <v>0</v>
      </c>
      <c r="D439">
        <f ca="1">IF('临-间接'!J439="(空白)","",'临-间接'!J439)</f>
        <v>0</v>
      </c>
      <c r="E439">
        <f ca="1">IF('临-间接'!K439="(空白)","",'临-间接'!K439)</f>
        <v>0</v>
      </c>
      <c r="F439">
        <f ca="1">IF('临-间接'!H439="(空白)","",'临-间接'!H439)</f>
        <v>0</v>
      </c>
      <c r="G439">
        <f ca="1">IF('临-间接'!L439="(空白)","",'临-间接'!L439)</f>
        <v>0</v>
      </c>
      <c r="H439">
        <f ca="1">IF('临-间接'!M439="(空白)",0,'临-间接'!M439)</f>
        <v>0</v>
      </c>
      <c r="I439" t="str">
        <f ca="1">IF(OR('临-间接'!R439=0,'临-间接'!R439="(空白)"),"",'临-间接'!R439)</f>
        <v/>
      </c>
      <c r="J439" s="34" t="str">
        <f ca="1">IF(OR('临-间接'!N439=0,'临-间接'!N439="(空白)"),"",'临-间接'!N439)</f>
        <v/>
      </c>
      <c r="K439" s="34" t="str">
        <f ca="1">IF(OR('临-间接'!O439=0,'临-间接'!O439="(空白)"),"",'临-间接'!O439)</f>
        <v/>
      </c>
      <c r="L439" s="34" t="str">
        <f ca="1">IF(OR('临-间接'!P439=0,'临-间接'!P439="(空白)"),"",'临-间接'!P439)</f>
        <v/>
      </c>
      <c r="M439">
        <f ca="1">IF('临-间接'!Q439="(空白)",0,'临-间接'!Q439)</f>
        <v>0</v>
      </c>
      <c r="N439" s="97" t="b">
        <f t="shared" ca="1" si="80"/>
        <v>0</v>
      </c>
      <c r="O439" s="97" t="b">
        <f t="shared" ca="1" si="81"/>
        <v>0</v>
      </c>
      <c r="P439" s="97" t="b">
        <f t="shared" ca="1" si="82"/>
        <v>0</v>
      </c>
      <c r="Q439" s="97" t="b">
        <f t="shared" ca="1" si="83"/>
        <v>0</v>
      </c>
      <c r="R439" s="97" t="b">
        <f t="shared" ca="1" si="84"/>
        <v>0</v>
      </c>
      <c r="S439" s="97" t="str">
        <f t="shared" ca="1" si="85"/>
        <v>未开始</v>
      </c>
      <c r="T439" s="97">
        <f ca="1">IF(AND(N439,P439,NOT(Q439)),NETWORKDAYS(K439,AG439,项目参数!$B$2:$B$200),0)</f>
        <v>0</v>
      </c>
      <c r="U439" s="98">
        <f t="shared" ca="1" si="86"/>
        <v>0</v>
      </c>
      <c r="V439" s="117">
        <f t="shared" ca="1" si="87"/>
        <v>0</v>
      </c>
      <c r="W439" s="117">
        <f t="shared" ca="1" si="88"/>
        <v>0</v>
      </c>
      <c r="X439" s="117" t="str">
        <f t="shared" ca="1" si="89"/>
        <v/>
      </c>
      <c r="Y439" s="97">
        <f t="shared" ca="1" si="90"/>
        <v>0</v>
      </c>
      <c r="Z439" s="97">
        <f t="shared" ca="1" si="91"/>
        <v>0</v>
      </c>
      <c r="AA439" s="97">
        <f ca="1">IF(AND(N439,P439,K439&gt;项目信息!$C$18),INT((IF(Q439,L439,K439)-项目信息!$C$18)/30)+1,0)</f>
        <v>0</v>
      </c>
      <c r="AB439" s="97" t="str">
        <f ca="1">IF(N439,WEEKNUM(IF(L439&lt;&gt;"",L439,IF(K439&lt;&gt;"",K439,J439)-项目信息!$C$18)+1),"")</f>
        <v/>
      </c>
      <c r="AC439" s="97" t="str">
        <f ca="1">IFERROR(VLOOKUP(VLOOKUP(G439,内部通讯录!$B:$F,5,FALSE),项目参数!$I$14:$J$21,2,FALSE),"")</f>
        <v/>
      </c>
      <c r="AD439" s="97" t="str">
        <f ca="1">IF($N439,$AC439*V439/项目参数!$J$29,"")</f>
        <v/>
      </c>
      <c r="AE439" s="97" t="str">
        <f ca="1">IF($N439,$AC439*W439/项目参数!$J$29,"")</f>
        <v/>
      </c>
      <c r="AF439" s="99" t="str">
        <f ca="1">IF(OR('临-间接'!S439=0,'临-间接'!S439="(空白)"),"",'临-间接'!S439)</f>
        <v/>
      </c>
      <c r="AG439" s="34" t="str">
        <f ca="1">IF(P439,IF(L439&lt;&gt;"", L439, IF(OR(I439="暂停",I439="取消"), IFERROR(WORKDAY.INTL($K439,$M439*$H439,1,项目参数!$B$2:$B$200),WORKDAY($K439,$M439*$H439,1)),TODAY())),"")</f>
        <v/>
      </c>
      <c r="AH439">
        <f ca="1">IF(AND(N439,P439),IF('临-间接'!T439="(空白)",0,'临-间接'!T439),0)</f>
        <v>0</v>
      </c>
      <c r="AI439" s="34" t="str">
        <f ca="1">IF($N439,VLOOKUP($B439,项目阶段与里程碑!$B:$E,3,FALSE),"")</f>
        <v/>
      </c>
      <c r="AJ439" s="34" t="str">
        <f ca="1">IF($N439,VLOOKUP($B439,项目阶段与里程碑!$B:$E,4,FALSE),"")</f>
        <v/>
      </c>
      <c r="AK439" s="34" t="str">
        <f t="shared" ca="1" si="92"/>
        <v/>
      </c>
      <c r="AL439" s="92" t="str">
        <f ca="1">IF($AK439&lt;&gt;"",IFERROR(NETWORKDAYS.INTL($AI439,$AK439,1,项目参数!$B$2:$B$200),NETWORKDAYS($AI439,$AK439,1)),"")</f>
        <v/>
      </c>
      <c r="AM439" s="92" t="str">
        <f ca="1">IF(K439&lt;&gt;"",IFERROR(NETWORKDAYS.INTL($AI439,$K439,1,项目参数!$B$2:$B$200),NETWORKDAYS($AI439,$K439,1)),"")</f>
        <v/>
      </c>
      <c r="AN439" s="92" t="str">
        <f ca="1">IF(L439&lt;&gt;"",IFERROR(NETWORKDAYS.INTL($AI439,$L439,1,项目参数!$B$2:$B$200),NETWORKDAYS($AI439,$L439,1)),"")</f>
        <v/>
      </c>
    </row>
    <row r="440" spans="1:40">
      <c r="A440">
        <f ca="1">IF('临-间接'!F440="(空白)","",'临-间接'!F440)</f>
        <v>0</v>
      </c>
      <c r="B440">
        <f ca="1">IF('临-间接'!G440="(空白)","",'临-间接'!G440)</f>
        <v>0</v>
      </c>
      <c r="C440">
        <f ca="1">IF('临-间接'!I440="(空白)","",'临-间接'!I440)</f>
        <v>0</v>
      </c>
      <c r="D440">
        <f ca="1">IF('临-间接'!J440="(空白)","",'临-间接'!J440)</f>
        <v>0</v>
      </c>
      <c r="E440">
        <f ca="1">IF('临-间接'!K440="(空白)","",'临-间接'!K440)</f>
        <v>0</v>
      </c>
      <c r="F440">
        <f ca="1">IF('临-间接'!H440="(空白)","",'临-间接'!H440)</f>
        <v>0</v>
      </c>
      <c r="G440">
        <f ca="1">IF('临-间接'!L440="(空白)","",'临-间接'!L440)</f>
        <v>0</v>
      </c>
      <c r="H440">
        <f ca="1">IF('临-间接'!M440="(空白)",0,'临-间接'!M440)</f>
        <v>0</v>
      </c>
      <c r="I440" t="str">
        <f ca="1">IF(OR('临-间接'!R440=0,'临-间接'!R440="(空白)"),"",'临-间接'!R440)</f>
        <v/>
      </c>
      <c r="J440" s="34" t="str">
        <f ca="1">IF(OR('临-间接'!N440=0,'临-间接'!N440="(空白)"),"",'临-间接'!N440)</f>
        <v/>
      </c>
      <c r="K440" s="34" t="str">
        <f ca="1">IF(OR('临-间接'!O440=0,'临-间接'!O440="(空白)"),"",'临-间接'!O440)</f>
        <v/>
      </c>
      <c r="L440" s="34" t="str">
        <f ca="1">IF(OR('临-间接'!P440=0,'临-间接'!P440="(空白)"),"",'临-间接'!P440)</f>
        <v/>
      </c>
      <c r="M440">
        <f ca="1">IF('临-间接'!Q440="(空白)",0,'临-间接'!Q440)</f>
        <v>0</v>
      </c>
      <c r="N440" s="97" t="b">
        <f t="shared" ca="1" si="80"/>
        <v>0</v>
      </c>
      <c r="O440" s="97" t="b">
        <f t="shared" ca="1" si="81"/>
        <v>0</v>
      </c>
      <c r="P440" s="97" t="b">
        <f t="shared" ca="1" si="82"/>
        <v>0</v>
      </c>
      <c r="Q440" s="97" t="b">
        <f t="shared" ca="1" si="83"/>
        <v>0</v>
      </c>
      <c r="R440" s="97" t="b">
        <f t="shared" ca="1" si="84"/>
        <v>0</v>
      </c>
      <c r="S440" s="97" t="str">
        <f t="shared" ca="1" si="85"/>
        <v>未开始</v>
      </c>
      <c r="T440" s="97">
        <f ca="1">IF(AND(N440,P440,NOT(Q440)),NETWORKDAYS(K440,AG440,项目参数!$B$2:$B$200),0)</f>
        <v>0</v>
      </c>
      <c r="U440" s="98">
        <f t="shared" ca="1" si="86"/>
        <v>0</v>
      </c>
      <c r="V440" s="117">
        <f t="shared" ca="1" si="87"/>
        <v>0</v>
      </c>
      <c r="W440" s="117">
        <f t="shared" ca="1" si="88"/>
        <v>0</v>
      </c>
      <c r="X440" s="117" t="str">
        <f t="shared" ca="1" si="89"/>
        <v/>
      </c>
      <c r="Y440" s="97">
        <f t="shared" ca="1" si="90"/>
        <v>0</v>
      </c>
      <c r="Z440" s="97">
        <f t="shared" ca="1" si="91"/>
        <v>0</v>
      </c>
      <c r="AA440" s="97">
        <f ca="1">IF(AND(N440,P440,K440&gt;项目信息!$C$18),INT((IF(Q440,L440,K440)-项目信息!$C$18)/30)+1,0)</f>
        <v>0</v>
      </c>
      <c r="AB440" s="97" t="str">
        <f ca="1">IF(N440,WEEKNUM(IF(L440&lt;&gt;"",L440,IF(K440&lt;&gt;"",K440,J440)-项目信息!$C$18)+1),"")</f>
        <v/>
      </c>
      <c r="AC440" s="97" t="str">
        <f ca="1">IFERROR(VLOOKUP(VLOOKUP(G440,内部通讯录!$B:$F,5,FALSE),项目参数!$I$14:$J$21,2,FALSE),"")</f>
        <v/>
      </c>
      <c r="AD440" s="97" t="str">
        <f ca="1">IF($N440,$AC440*V440/项目参数!$J$29,"")</f>
        <v/>
      </c>
      <c r="AE440" s="97" t="str">
        <f ca="1">IF($N440,$AC440*W440/项目参数!$J$29,"")</f>
        <v/>
      </c>
      <c r="AF440" s="99" t="str">
        <f ca="1">IF(OR('临-间接'!S440=0,'临-间接'!S440="(空白)"),"",'临-间接'!S440)</f>
        <v/>
      </c>
      <c r="AG440" s="34" t="str">
        <f ca="1">IF(P440,IF(L440&lt;&gt;"", L440, IF(OR(I440="暂停",I440="取消"), IFERROR(WORKDAY.INTL($K440,$M440*$H440,1,项目参数!$B$2:$B$200),WORKDAY($K440,$M440*$H440,1)),TODAY())),"")</f>
        <v/>
      </c>
      <c r="AH440">
        <f ca="1">IF(AND(N440,P440),IF('临-间接'!T440="(空白)",0,'临-间接'!T440),0)</f>
        <v>0</v>
      </c>
      <c r="AI440" s="34" t="str">
        <f ca="1">IF($N440,VLOOKUP($B440,项目阶段与里程碑!$B:$E,3,FALSE),"")</f>
        <v/>
      </c>
      <c r="AJ440" s="34" t="str">
        <f ca="1">IF($N440,VLOOKUP($B440,项目阶段与里程碑!$B:$E,4,FALSE),"")</f>
        <v/>
      </c>
      <c r="AK440" s="34" t="str">
        <f t="shared" ca="1" si="92"/>
        <v/>
      </c>
      <c r="AL440" s="92" t="str">
        <f ca="1">IF($AK440&lt;&gt;"",IFERROR(NETWORKDAYS.INTL($AI440,$AK440,1,项目参数!$B$2:$B$200),NETWORKDAYS($AI440,$AK440,1)),"")</f>
        <v/>
      </c>
      <c r="AM440" s="92" t="str">
        <f ca="1">IF(K440&lt;&gt;"",IFERROR(NETWORKDAYS.INTL($AI440,$K440,1,项目参数!$B$2:$B$200),NETWORKDAYS($AI440,$K440,1)),"")</f>
        <v/>
      </c>
      <c r="AN440" s="92" t="str">
        <f ca="1">IF(L440&lt;&gt;"",IFERROR(NETWORKDAYS.INTL($AI440,$L440,1,项目参数!$B$2:$B$200),NETWORKDAYS($AI440,$L440,1)),"")</f>
        <v/>
      </c>
    </row>
    <row r="441" spans="1:40">
      <c r="A441">
        <f ca="1">IF('临-间接'!F441="(空白)","",'临-间接'!F441)</f>
        <v>0</v>
      </c>
      <c r="B441">
        <f ca="1">IF('临-间接'!G441="(空白)","",'临-间接'!G441)</f>
        <v>0</v>
      </c>
      <c r="C441">
        <f ca="1">IF('临-间接'!I441="(空白)","",'临-间接'!I441)</f>
        <v>0</v>
      </c>
      <c r="D441">
        <f ca="1">IF('临-间接'!J441="(空白)","",'临-间接'!J441)</f>
        <v>0</v>
      </c>
      <c r="E441">
        <f ca="1">IF('临-间接'!K441="(空白)","",'临-间接'!K441)</f>
        <v>0</v>
      </c>
      <c r="F441">
        <f ca="1">IF('临-间接'!H441="(空白)","",'临-间接'!H441)</f>
        <v>0</v>
      </c>
      <c r="G441">
        <f ca="1">IF('临-间接'!L441="(空白)","",'临-间接'!L441)</f>
        <v>0</v>
      </c>
      <c r="H441">
        <f ca="1">IF('临-间接'!M441="(空白)",0,'临-间接'!M441)</f>
        <v>0</v>
      </c>
      <c r="I441" t="str">
        <f ca="1">IF(OR('临-间接'!R441=0,'临-间接'!R441="(空白)"),"",'临-间接'!R441)</f>
        <v/>
      </c>
      <c r="J441" s="34" t="str">
        <f ca="1">IF(OR('临-间接'!N441=0,'临-间接'!N441="(空白)"),"",'临-间接'!N441)</f>
        <v/>
      </c>
      <c r="K441" s="34" t="str">
        <f ca="1">IF(OR('临-间接'!O441=0,'临-间接'!O441="(空白)"),"",'临-间接'!O441)</f>
        <v/>
      </c>
      <c r="L441" s="34" t="str">
        <f ca="1">IF(OR('临-间接'!P441=0,'临-间接'!P441="(空白)"),"",'临-间接'!P441)</f>
        <v/>
      </c>
      <c r="M441">
        <f ca="1">IF('临-间接'!Q441="(空白)",0,'临-间接'!Q441)</f>
        <v>0</v>
      </c>
      <c r="N441" s="97" t="b">
        <f t="shared" ca="1" si="80"/>
        <v>0</v>
      </c>
      <c r="O441" s="97" t="b">
        <f t="shared" ca="1" si="81"/>
        <v>0</v>
      </c>
      <c r="P441" s="97" t="b">
        <f t="shared" ca="1" si="82"/>
        <v>0</v>
      </c>
      <c r="Q441" s="97" t="b">
        <f t="shared" ca="1" si="83"/>
        <v>0</v>
      </c>
      <c r="R441" s="97" t="b">
        <f t="shared" ca="1" si="84"/>
        <v>0</v>
      </c>
      <c r="S441" s="97" t="str">
        <f t="shared" ca="1" si="85"/>
        <v>未开始</v>
      </c>
      <c r="T441" s="97">
        <f ca="1">IF(AND(N441,P441,NOT(Q441)),NETWORKDAYS(K441,AG441,项目参数!$B$2:$B$200),0)</f>
        <v>0</v>
      </c>
      <c r="U441" s="98">
        <f t="shared" ca="1" si="86"/>
        <v>0</v>
      </c>
      <c r="V441" s="117">
        <f t="shared" ca="1" si="87"/>
        <v>0</v>
      </c>
      <c r="W441" s="117">
        <f t="shared" ca="1" si="88"/>
        <v>0</v>
      </c>
      <c r="X441" s="117" t="str">
        <f t="shared" ca="1" si="89"/>
        <v/>
      </c>
      <c r="Y441" s="97">
        <f t="shared" ca="1" si="90"/>
        <v>0</v>
      </c>
      <c r="Z441" s="97">
        <f t="shared" ca="1" si="91"/>
        <v>0</v>
      </c>
      <c r="AA441" s="97">
        <f ca="1">IF(AND(N441,P441,K441&gt;项目信息!$C$18),INT((IF(Q441,L441,K441)-项目信息!$C$18)/30)+1,0)</f>
        <v>0</v>
      </c>
      <c r="AB441" s="97" t="str">
        <f ca="1">IF(N441,WEEKNUM(IF(L441&lt;&gt;"",L441,IF(K441&lt;&gt;"",K441,J441)-项目信息!$C$18)+1),"")</f>
        <v/>
      </c>
      <c r="AC441" s="97" t="str">
        <f ca="1">IFERROR(VLOOKUP(VLOOKUP(G441,内部通讯录!$B:$F,5,FALSE),项目参数!$I$14:$J$21,2,FALSE),"")</f>
        <v/>
      </c>
      <c r="AD441" s="97" t="str">
        <f ca="1">IF($N441,$AC441*V441/项目参数!$J$29,"")</f>
        <v/>
      </c>
      <c r="AE441" s="97" t="str">
        <f ca="1">IF($N441,$AC441*W441/项目参数!$J$29,"")</f>
        <v/>
      </c>
      <c r="AF441" s="99" t="str">
        <f ca="1">IF(OR('临-间接'!S441=0,'临-间接'!S441="(空白)"),"",'临-间接'!S441)</f>
        <v/>
      </c>
      <c r="AG441" s="34" t="str">
        <f ca="1">IF(P441,IF(L441&lt;&gt;"", L441, IF(OR(I441="暂停",I441="取消"), IFERROR(WORKDAY.INTL($K441,$M441*$H441,1,项目参数!$B$2:$B$200),WORKDAY($K441,$M441*$H441,1)),TODAY())),"")</f>
        <v/>
      </c>
      <c r="AH441">
        <f ca="1">IF(AND(N441,P441),IF('临-间接'!T441="(空白)",0,'临-间接'!T441),0)</f>
        <v>0</v>
      </c>
      <c r="AI441" s="34" t="str">
        <f ca="1">IF($N441,VLOOKUP($B441,项目阶段与里程碑!$B:$E,3,FALSE),"")</f>
        <v/>
      </c>
      <c r="AJ441" s="34" t="str">
        <f ca="1">IF($N441,VLOOKUP($B441,项目阶段与里程碑!$B:$E,4,FALSE),"")</f>
        <v/>
      </c>
      <c r="AK441" s="34" t="str">
        <f t="shared" ca="1" si="92"/>
        <v/>
      </c>
      <c r="AL441" s="92" t="str">
        <f ca="1">IF($AK441&lt;&gt;"",IFERROR(NETWORKDAYS.INTL($AI441,$AK441,1,项目参数!$B$2:$B$200),NETWORKDAYS($AI441,$AK441,1)),"")</f>
        <v/>
      </c>
      <c r="AM441" s="92" t="str">
        <f ca="1">IF(K441&lt;&gt;"",IFERROR(NETWORKDAYS.INTL($AI441,$K441,1,项目参数!$B$2:$B$200),NETWORKDAYS($AI441,$K441,1)),"")</f>
        <v/>
      </c>
      <c r="AN441" s="92" t="str">
        <f ca="1">IF(L441&lt;&gt;"",IFERROR(NETWORKDAYS.INTL($AI441,$L441,1,项目参数!$B$2:$B$200),NETWORKDAYS($AI441,$L441,1)),"")</f>
        <v/>
      </c>
    </row>
    <row r="442" spans="1:40">
      <c r="A442">
        <f ca="1">IF('临-间接'!F442="(空白)","",'临-间接'!F442)</f>
        <v>0</v>
      </c>
      <c r="B442">
        <f ca="1">IF('临-间接'!G442="(空白)","",'临-间接'!G442)</f>
        <v>0</v>
      </c>
      <c r="C442">
        <f ca="1">IF('临-间接'!I442="(空白)","",'临-间接'!I442)</f>
        <v>0</v>
      </c>
      <c r="D442">
        <f ca="1">IF('临-间接'!J442="(空白)","",'临-间接'!J442)</f>
        <v>0</v>
      </c>
      <c r="E442">
        <f ca="1">IF('临-间接'!K442="(空白)","",'临-间接'!K442)</f>
        <v>0</v>
      </c>
      <c r="F442">
        <f ca="1">IF('临-间接'!H442="(空白)","",'临-间接'!H442)</f>
        <v>0</v>
      </c>
      <c r="G442">
        <f ca="1">IF('临-间接'!L442="(空白)","",'临-间接'!L442)</f>
        <v>0</v>
      </c>
      <c r="H442">
        <f ca="1">IF('临-间接'!M442="(空白)",0,'临-间接'!M442)</f>
        <v>0</v>
      </c>
      <c r="I442" t="str">
        <f ca="1">IF(OR('临-间接'!R442=0,'临-间接'!R442="(空白)"),"",'临-间接'!R442)</f>
        <v/>
      </c>
      <c r="J442" s="34" t="str">
        <f ca="1">IF(OR('临-间接'!N442=0,'临-间接'!N442="(空白)"),"",'临-间接'!N442)</f>
        <v/>
      </c>
      <c r="K442" s="34" t="str">
        <f ca="1">IF(OR('临-间接'!O442=0,'临-间接'!O442="(空白)"),"",'临-间接'!O442)</f>
        <v/>
      </c>
      <c r="L442" s="34" t="str">
        <f ca="1">IF(OR('临-间接'!P442=0,'临-间接'!P442="(空白)"),"",'临-间接'!P442)</f>
        <v/>
      </c>
      <c r="M442">
        <f ca="1">IF('临-间接'!Q442="(空白)",0,'临-间接'!Q442)</f>
        <v>0</v>
      </c>
      <c r="N442" s="97" t="b">
        <f t="shared" ca="1" si="80"/>
        <v>0</v>
      </c>
      <c r="O442" s="97" t="b">
        <f t="shared" ca="1" si="81"/>
        <v>0</v>
      </c>
      <c r="P442" s="97" t="b">
        <f t="shared" ca="1" si="82"/>
        <v>0</v>
      </c>
      <c r="Q442" s="97" t="b">
        <f t="shared" ca="1" si="83"/>
        <v>0</v>
      </c>
      <c r="R442" s="97" t="b">
        <f t="shared" ca="1" si="84"/>
        <v>0</v>
      </c>
      <c r="S442" s="97" t="str">
        <f t="shared" ca="1" si="85"/>
        <v>未开始</v>
      </c>
      <c r="T442" s="97">
        <f ca="1">IF(AND(N442,P442,NOT(Q442)),NETWORKDAYS(K442,AG442,项目参数!$B$2:$B$200),0)</f>
        <v>0</v>
      </c>
      <c r="U442" s="98">
        <f t="shared" ca="1" si="86"/>
        <v>0</v>
      </c>
      <c r="V442" s="117">
        <f t="shared" ca="1" si="87"/>
        <v>0</v>
      </c>
      <c r="W442" s="117">
        <f t="shared" ca="1" si="88"/>
        <v>0</v>
      </c>
      <c r="X442" s="117" t="str">
        <f t="shared" ca="1" si="89"/>
        <v/>
      </c>
      <c r="Y442" s="97">
        <f t="shared" ca="1" si="90"/>
        <v>0</v>
      </c>
      <c r="Z442" s="97">
        <f t="shared" ca="1" si="91"/>
        <v>0</v>
      </c>
      <c r="AA442" s="97">
        <f ca="1">IF(AND(N442,P442,K442&gt;项目信息!$C$18),INT((IF(Q442,L442,K442)-项目信息!$C$18)/30)+1,0)</f>
        <v>0</v>
      </c>
      <c r="AB442" s="97" t="str">
        <f ca="1">IF(N442,WEEKNUM(IF(L442&lt;&gt;"",L442,IF(K442&lt;&gt;"",K442,J442)-项目信息!$C$18)+1),"")</f>
        <v/>
      </c>
      <c r="AC442" s="97" t="str">
        <f ca="1">IFERROR(VLOOKUP(VLOOKUP(G442,内部通讯录!$B:$F,5,FALSE),项目参数!$I$14:$J$21,2,FALSE),"")</f>
        <v/>
      </c>
      <c r="AD442" s="97" t="str">
        <f ca="1">IF($N442,$AC442*V442/项目参数!$J$29,"")</f>
        <v/>
      </c>
      <c r="AE442" s="97" t="str">
        <f ca="1">IF($N442,$AC442*W442/项目参数!$J$29,"")</f>
        <v/>
      </c>
      <c r="AF442" s="99" t="str">
        <f ca="1">IF(OR('临-间接'!S442=0,'临-间接'!S442="(空白)"),"",'临-间接'!S442)</f>
        <v/>
      </c>
      <c r="AG442" s="34" t="str">
        <f ca="1">IF(P442,IF(L442&lt;&gt;"", L442, IF(OR(I442="暂停",I442="取消"), IFERROR(WORKDAY.INTL($K442,$M442*$H442,1,项目参数!$B$2:$B$200),WORKDAY($K442,$M442*$H442,1)),TODAY())),"")</f>
        <v/>
      </c>
      <c r="AH442">
        <f ca="1">IF(AND(N442,P442),IF('临-间接'!T442="(空白)",0,'临-间接'!T442),0)</f>
        <v>0</v>
      </c>
      <c r="AI442" s="34" t="str">
        <f ca="1">IF($N442,VLOOKUP($B442,项目阶段与里程碑!$B:$E,3,FALSE),"")</f>
        <v/>
      </c>
      <c r="AJ442" s="34" t="str">
        <f ca="1">IF($N442,VLOOKUP($B442,项目阶段与里程碑!$B:$E,4,FALSE),"")</f>
        <v/>
      </c>
      <c r="AK442" s="34" t="str">
        <f t="shared" ca="1" si="92"/>
        <v/>
      </c>
      <c r="AL442" s="92" t="str">
        <f ca="1">IF($AK442&lt;&gt;"",IFERROR(NETWORKDAYS.INTL($AI442,$AK442,1,项目参数!$B$2:$B$200),NETWORKDAYS($AI442,$AK442,1)),"")</f>
        <v/>
      </c>
      <c r="AM442" s="92" t="str">
        <f ca="1">IF(K442&lt;&gt;"",IFERROR(NETWORKDAYS.INTL($AI442,$K442,1,项目参数!$B$2:$B$200),NETWORKDAYS($AI442,$K442,1)),"")</f>
        <v/>
      </c>
      <c r="AN442" s="92" t="str">
        <f ca="1">IF(L442&lt;&gt;"",IFERROR(NETWORKDAYS.INTL($AI442,$L442,1,项目参数!$B$2:$B$200),NETWORKDAYS($AI442,$L442,1)),"")</f>
        <v/>
      </c>
    </row>
    <row r="443" spans="1:40">
      <c r="A443">
        <f ca="1">IF('临-间接'!F443="(空白)","",'临-间接'!F443)</f>
        <v>0</v>
      </c>
      <c r="B443">
        <f ca="1">IF('临-间接'!G443="(空白)","",'临-间接'!G443)</f>
        <v>0</v>
      </c>
      <c r="C443">
        <f ca="1">IF('临-间接'!I443="(空白)","",'临-间接'!I443)</f>
        <v>0</v>
      </c>
      <c r="D443">
        <f ca="1">IF('临-间接'!J443="(空白)","",'临-间接'!J443)</f>
        <v>0</v>
      </c>
      <c r="E443">
        <f ca="1">IF('临-间接'!K443="(空白)","",'临-间接'!K443)</f>
        <v>0</v>
      </c>
      <c r="F443">
        <f ca="1">IF('临-间接'!H443="(空白)","",'临-间接'!H443)</f>
        <v>0</v>
      </c>
      <c r="G443">
        <f ca="1">IF('临-间接'!L443="(空白)","",'临-间接'!L443)</f>
        <v>0</v>
      </c>
      <c r="H443">
        <f ca="1">IF('临-间接'!M443="(空白)",0,'临-间接'!M443)</f>
        <v>0</v>
      </c>
      <c r="I443" t="str">
        <f ca="1">IF(OR('临-间接'!R443=0,'临-间接'!R443="(空白)"),"",'临-间接'!R443)</f>
        <v/>
      </c>
      <c r="J443" s="34" t="str">
        <f ca="1">IF(OR('临-间接'!N443=0,'临-间接'!N443="(空白)"),"",'临-间接'!N443)</f>
        <v/>
      </c>
      <c r="K443" s="34" t="str">
        <f ca="1">IF(OR('临-间接'!O443=0,'临-间接'!O443="(空白)"),"",'临-间接'!O443)</f>
        <v/>
      </c>
      <c r="L443" s="34" t="str">
        <f ca="1">IF(OR('临-间接'!P443=0,'临-间接'!P443="(空白)"),"",'临-间接'!P443)</f>
        <v/>
      </c>
      <c r="M443">
        <f ca="1">IF('临-间接'!Q443="(空白)",0,'临-间接'!Q443)</f>
        <v>0</v>
      </c>
      <c r="N443" s="97" t="b">
        <f t="shared" ca="1" si="80"/>
        <v>0</v>
      </c>
      <c r="O443" s="97" t="b">
        <f t="shared" ca="1" si="81"/>
        <v>0</v>
      </c>
      <c r="P443" s="97" t="b">
        <f t="shared" ca="1" si="82"/>
        <v>0</v>
      </c>
      <c r="Q443" s="97" t="b">
        <f t="shared" ca="1" si="83"/>
        <v>0</v>
      </c>
      <c r="R443" s="97" t="b">
        <f t="shared" ca="1" si="84"/>
        <v>0</v>
      </c>
      <c r="S443" s="97" t="str">
        <f t="shared" ca="1" si="85"/>
        <v>未开始</v>
      </c>
      <c r="T443" s="97">
        <f ca="1">IF(AND(N443,P443,NOT(Q443)),NETWORKDAYS(K443,AG443,项目参数!$B$2:$B$200),0)</f>
        <v>0</v>
      </c>
      <c r="U443" s="98">
        <f t="shared" ca="1" si="86"/>
        <v>0</v>
      </c>
      <c r="V443" s="117">
        <f t="shared" ca="1" si="87"/>
        <v>0</v>
      </c>
      <c r="W443" s="117">
        <f t="shared" ca="1" si="88"/>
        <v>0</v>
      </c>
      <c r="X443" s="117" t="str">
        <f t="shared" ca="1" si="89"/>
        <v/>
      </c>
      <c r="Y443" s="97">
        <f t="shared" ca="1" si="90"/>
        <v>0</v>
      </c>
      <c r="Z443" s="97">
        <f t="shared" ca="1" si="91"/>
        <v>0</v>
      </c>
      <c r="AA443" s="97">
        <f ca="1">IF(AND(N443,P443,K443&gt;项目信息!$C$18),INT((IF(Q443,L443,K443)-项目信息!$C$18)/30)+1,0)</f>
        <v>0</v>
      </c>
      <c r="AB443" s="97" t="str">
        <f ca="1">IF(N443,WEEKNUM(IF(L443&lt;&gt;"",L443,IF(K443&lt;&gt;"",K443,J443)-项目信息!$C$18)+1),"")</f>
        <v/>
      </c>
      <c r="AC443" s="97" t="str">
        <f ca="1">IFERROR(VLOOKUP(VLOOKUP(G443,内部通讯录!$B:$F,5,FALSE),项目参数!$I$14:$J$21,2,FALSE),"")</f>
        <v/>
      </c>
      <c r="AD443" s="97" t="str">
        <f ca="1">IF($N443,$AC443*V443/项目参数!$J$29,"")</f>
        <v/>
      </c>
      <c r="AE443" s="97" t="str">
        <f ca="1">IF($N443,$AC443*W443/项目参数!$J$29,"")</f>
        <v/>
      </c>
      <c r="AF443" s="99" t="str">
        <f ca="1">IF(OR('临-间接'!S443=0,'临-间接'!S443="(空白)"),"",'临-间接'!S443)</f>
        <v/>
      </c>
      <c r="AG443" s="34" t="str">
        <f ca="1">IF(P443,IF(L443&lt;&gt;"", L443, IF(OR(I443="暂停",I443="取消"), IFERROR(WORKDAY.INTL($K443,$M443*$H443,1,项目参数!$B$2:$B$200),WORKDAY($K443,$M443*$H443,1)),TODAY())),"")</f>
        <v/>
      </c>
      <c r="AH443">
        <f ca="1">IF(AND(N443,P443),IF('临-间接'!T443="(空白)",0,'临-间接'!T443),0)</f>
        <v>0</v>
      </c>
      <c r="AI443" s="34" t="str">
        <f ca="1">IF($N443,VLOOKUP($B443,项目阶段与里程碑!$B:$E,3,FALSE),"")</f>
        <v/>
      </c>
      <c r="AJ443" s="34" t="str">
        <f ca="1">IF($N443,VLOOKUP($B443,项目阶段与里程碑!$B:$E,4,FALSE),"")</f>
        <v/>
      </c>
      <c r="AK443" s="34" t="str">
        <f t="shared" ca="1" si="92"/>
        <v/>
      </c>
      <c r="AL443" s="92" t="str">
        <f ca="1">IF($AK443&lt;&gt;"",IFERROR(NETWORKDAYS.INTL($AI443,$AK443,1,项目参数!$B$2:$B$200),NETWORKDAYS($AI443,$AK443,1)),"")</f>
        <v/>
      </c>
      <c r="AM443" s="92" t="str">
        <f ca="1">IF(K443&lt;&gt;"",IFERROR(NETWORKDAYS.INTL($AI443,$K443,1,项目参数!$B$2:$B$200),NETWORKDAYS($AI443,$K443,1)),"")</f>
        <v/>
      </c>
      <c r="AN443" s="92" t="str">
        <f ca="1">IF(L443&lt;&gt;"",IFERROR(NETWORKDAYS.INTL($AI443,$L443,1,项目参数!$B$2:$B$200),NETWORKDAYS($AI443,$L443,1)),"")</f>
        <v/>
      </c>
    </row>
    <row r="444" spans="1:40">
      <c r="A444">
        <f ca="1">IF('临-间接'!F444="(空白)","",'临-间接'!F444)</f>
        <v>0</v>
      </c>
      <c r="B444">
        <f ca="1">IF('临-间接'!G444="(空白)","",'临-间接'!G444)</f>
        <v>0</v>
      </c>
      <c r="C444">
        <f ca="1">IF('临-间接'!I444="(空白)","",'临-间接'!I444)</f>
        <v>0</v>
      </c>
      <c r="D444">
        <f ca="1">IF('临-间接'!J444="(空白)","",'临-间接'!J444)</f>
        <v>0</v>
      </c>
      <c r="E444">
        <f ca="1">IF('临-间接'!K444="(空白)","",'临-间接'!K444)</f>
        <v>0</v>
      </c>
      <c r="F444">
        <f ca="1">IF('临-间接'!H444="(空白)","",'临-间接'!H444)</f>
        <v>0</v>
      </c>
      <c r="G444">
        <f ca="1">IF('临-间接'!L444="(空白)","",'临-间接'!L444)</f>
        <v>0</v>
      </c>
      <c r="H444">
        <f ca="1">IF('临-间接'!M444="(空白)",0,'临-间接'!M444)</f>
        <v>0</v>
      </c>
      <c r="I444" t="str">
        <f ca="1">IF(OR('临-间接'!R444=0,'临-间接'!R444="(空白)"),"",'临-间接'!R444)</f>
        <v/>
      </c>
      <c r="J444" s="34" t="str">
        <f ca="1">IF(OR('临-间接'!N444=0,'临-间接'!N444="(空白)"),"",'临-间接'!N444)</f>
        <v/>
      </c>
      <c r="K444" s="34" t="str">
        <f ca="1">IF(OR('临-间接'!O444=0,'临-间接'!O444="(空白)"),"",'临-间接'!O444)</f>
        <v/>
      </c>
      <c r="L444" s="34" t="str">
        <f ca="1">IF(OR('临-间接'!P444=0,'临-间接'!P444="(空白)"),"",'临-间接'!P444)</f>
        <v/>
      </c>
      <c r="M444">
        <f ca="1">IF('临-间接'!Q444="(空白)",0,'临-间接'!Q444)</f>
        <v>0</v>
      </c>
      <c r="N444" s="97" t="b">
        <f t="shared" ca="1" si="80"/>
        <v>0</v>
      </c>
      <c r="O444" s="97" t="b">
        <f t="shared" ca="1" si="81"/>
        <v>0</v>
      </c>
      <c r="P444" s="97" t="b">
        <f t="shared" ca="1" si="82"/>
        <v>0</v>
      </c>
      <c r="Q444" s="97" t="b">
        <f t="shared" ca="1" si="83"/>
        <v>0</v>
      </c>
      <c r="R444" s="97" t="b">
        <f t="shared" ca="1" si="84"/>
        <v>0</v>
      </c>
      <c r="S444" s="97" t="str">
        <f t="shared" ca="1" si="85"/>
        <v>未开始</v>
      </c>
      <c r="T444" s="97">
        <f ca="1">IF(AND(N444,P444,NOT(Q444)),NETWORKDAYS(K444,AG444,项目参数!$B$2:$B$200),0)</f>
        <v>0</v>
      </c>
      <c r="U444" s="98">
        <f t="shared" ca="1" si="86"/>
        <v>0</v>
      </c>
      <c r="V444" s="117">
        <f t="shared" ca="1" si="87"/>
        <v>0</v>
      </c>
      <c r="W444" s="117">
        <f t="shared" ca="1" si="88"/>
        <v>0</v>
      </c>
      <c r="X444" s="117" t="str">
        <f t="shared" ca="1" si="89"/>
        <v/>
      </c>
      <c r="Y444" s="97">
        <f t="shared" ca="1" si="90"/>
        <v>0</v>
      </c>
      <c r="Z444" s="97">
        <f t="shared" ca="1" si="91"/>
        <v>0</v>
      </c>
      <c r="AA444" s="97">
        <f ca="1">IF(AND(N444,P444,K444&gt;项目信息!$C$18),INT((IF(Q444,L444,K444)-项目信息!$C$18)/30)+1,0)</f>
        <v>0</v>
      </c>
      <c r="AB444" s="97" t="str">
        <f ca="1">IF(N444,WEEKNUM(IF(L444&lt;&gt;"",L444,IF(K444&lt;&gt;"",K444,J444)-项目信息!$C$18)+1),"")</f>
        <v/>
      </c>
      <c r="AC444" s="97" t="str">
        <f ca="1">IFERROR(VLOOKUP(VLOOKUP(G444,内部通讯录!$B:$F,5,FALSE),项目参数!$I$14:$J$21,2,FALSE),"")</f>
        <v/>
      </c>
      <c r="AD444" s="97" t="str">
        <f ca="1">IF($N444,$AC444*V444/项目参数!$J$29,"")</f>
        <v/>
      </c>
      <c r="AE444" s="97" t="str">
        <f ca="1">IF($N444,$AC444*W444/项目参数!$J$29,"")</f>
        <v/>
      </c>
      <c r="AF444" s="99" t="str">
        <f ca="1">IF(OR('临-间接'!S444=0,'临-间接'!S444="(空白)"),"",'临-间接'!S444)</f>
        <v/>
      </c>
      <c r="AG444" s="34" t="str">
        <f ca="1">IF(P444,IF(L444&lt;&gt;"", L444, IF(OR(I444="暂停",I444="取消"), IFERROR(WORKDAY.INTL($K444,$M444*$H444,1,项目参数!$B$2:$B$200),WORKDAY($K444,$M444*$H444,1)),TODAY())),"")</f>
        <v/>
      </c>
      <c r="AH444">
        <f ca="1">IF(AND(N444,P444),IF('临-间接'!T444="(空白)",0,'临-间接'!T444),0)</f>
        <v>0</v>
      </c>
      <c r="AI444" s="34" t="str">
        <f ca="1">IF($N444,VLOOKUP($B444,项目阶段与里程碑!$B:$E,3,FALSE),"")</f>
        <v/>
      </c>
      <c r="AJ444" s="34" t="str">
        <f ca="1">IF($N444,VLOOKUP($B444,项目阶段与里程碑!$B:$E,4,FALSE),"")</f>
        <v/>
      </c>
      <c r="AK444" s="34" t="str">
        <f t="shared" ca="1" si="92"/>
        <v/>
      </c>
      <c r="AL444" s="92" t="str">
        <f ca="1">IF($AK444&lt;&gt;"",IFERROR(NETWORKDAYS.INTL($AI444,$AK444,1,项目参数!$B$2:$B$200),NETWORKDAYS($AI444,$AK444,1)),"")</f>
        <v/>
      </c>
      <c r="AM444" s="92" t="str">
        <f ca="1">IF(K444&lt;&gt;"",IFERROR(NETWORKDAYS.INTL($AI444,$K444,1,项目参数!$B$2:$B$200),NETWORKDAYS($AI444,$K444,1)),"")</f>
        <v/>
      </c>
      <c r="AN444" s="92" t="str">
        <f ca="1">IF(L444&lt;&gt;"",IFERROR(NETWORKDAYS.INTL($AI444,$L444,1,项目参数!$B$2:$B$200),NETWORKDAYS($AI444,$L444,1)),"")</f>
        <v/>
      </c>
    </row>
    <row r="445" spans="1:40">
      <c r="A445">
        <f ca="1">IF('临-间接'!F445="(空白)","",'临-间接'!F445)</f>
        <v>0</v>
      </c>
      <c r="B445">
        <f ca="1">IF('临-间接'!G445="(空白)","",'临-间接'!G445)</f>
        <v>0</v>
      </c>
      <c r="C445">
        <f ca="1">IF('临-间接'!I445="(空白)","",'临-间接'!I445)</f>
        <v>0</v>
      </c>
      <c r="D445">
        <f ca="1">IF('临-间接'!J445="(空白)","",'临-间接'!J445)</f>
        <v>0</v>
      </c>
      <c r="E445">
        <f ca="1">IF('临-间接'!K445="(空白)","",'临-间接'!K445)</f>
        <v>0</v>
      </c>
      <c r="F445">
        <f ca="1">IF('临-间接'!H445="(空白)","",'临-间接'!H445)</f>
        <v>0</v>
      </c>
      <c r="G445">
        <f ca="1">IF('临-间接'!L445="(空白)","",'临-间接'!L445)</f>
        <v>0</v>
      </c>
      <c r="H445">
        <f ca="1">IF('临-间接'!M445="(空白)",0,'临-间接'!M445)</f>
        <v>0</v>
      </c>
      <c r="I445" t="str">
        <f ca="1">IF(OR('临-间接'!R445=0,'临-间接'!R445="(空白)"),"",'临-间接'!R445)</f>
        <v/>
      </c>
      <c r="J445" s="34" t="str">
        <f ca="1">IF(OR('临-间接'!N445=0,'临-间接'!N445="(空白)"),"",'临-间接'!N445)</f>
        <v/>
      </c>
      <c r="K445" s="34" t="str">
        <f ca="1">IF(OR('临-间接'!O445=0,'临-间接'!O445="(空白)"),"",'临-间接'!O445)</f>
        <v/>
      </c>
      <c r="L445" s="34" t="str">
        <f ca="1">IF(OR('临-间接'!P445=0,'临-间接'!P445="(空白)"),"",'临-间接'!P445)</f>
        <v/>
      </c>
      <c r="M445">
        <f ca="1">IF('临-间接'!Q445="(空白)",0,'临-间接'!Q445)</f>
        <v>0</v>
      </c>
      <c r="N445" s="97" t="b">
        <f t="shared" ca="1" si="80"/>
        <v>0</v>
      </c>
      <c r="O445" s="97" t="b">
        <f t="shared" ca="1" si="81"/>
        <v>0</v>
      </c>
      <c r="P445" s="97" t="b">
        <f t="shared" ca="1" si="82"/>
        <v>0</v>
      </c>
      <c r="Q445" s="97" t="b">
        <f t="shared" ca="1" si="83"/>
        <v>0</v>
      </c>
      <c r="R445" s="97" t="b">
        <f t="shared" ca="1" si="84"/>
        <v>0</v>
      </c>
      <c r="S445" s="97" t="str">
        <f t="shared" ca="1" si="85"/>
        <v>未开始</v>
      </c>
      <c r="T445" s="97">
        <f ca="1">IF(AND(N445,P445,NOT(Q445)),NETWORKDAYS(K445,AG445,项目参数!$B$2:$B$200),0)</f>
        <v>0</v>
      </c>
      <c r="U445" s="98">
        <f t="shared" ca="1" si="86"/>
        <v>0</v>
      </c>
      <c r="V445" s="117">
        <f t="shared" ca="1" si="87"/>
        <v>0</v>
      </c>
      <c r="W445" s="117">
        <f t="shared" ca="1" si="88"/>
        <v>0</v>
      </c>
      <c r="X445" s="117" t="str">
        <f t="shared" ca="1" si="89"/>
        <v/>
      </c>
      <c r="Y445" s="97">
        <f t="shared" ca="1" si="90"/>
        <v>0</v>
      </c>
      <c r="Z445" s="97">
        <f t="shared" ca="1" si="91"/>
        <v>0</v>
      </c>
      <c r="AA445" s="97">
        <f ca="1">IF(AND(N445,P445,K445&gt;项目信息!$C$18),INT((IF(Q445,L445,K445)-项目信息!$C$18)/30)+1,0)</f>
        <v>0</v>
      </c>
      <c r="AB445" s="97" t="str">
        <f ca="1">IF(N445,WEEKNUM(IF(L445&lt;&gt;"",L445,IF(K445&lt;&gt;"",K445,J445)-项目信息!$C$18)+1),"")</f>
        <v/>
      </c>
      <c r="AC445" s="97" t="str">
        <f ca="1">IFERROR(VLOOKUP(VLOOKUP(G445,内部通讯录!$B:$F,5,FALSE),项目参数!$I$14:$J$21,2,FALSE),"")</f>
        <v/>
      </c>
      <c r="AD445" s="97" t="str">
        <f ca="1">IF($N445,$AC445*V445/项目参数!$J$29,"")</f>
        <v/>
      </c>
      <c r="AE445" s="97" t="str">
        <f ca="1">IF($N445,$AC445*W445/项目参数!$J$29,"")</f>
        <v/>
      </c>
      <c r="AF445" s="99" t="str">
        <f ca="1">IF(OR('临-间接'!S445=0,'临-间接'!S445="(空白)"),"",'临-间接'!S445)</f>
        <v/>
      </c>
      <c r="AG445" s="34" t="str">
        <f ca="1">IF(P445,IF(L445&lt;&gt;"", L445, IF(OR(I445="暂停",I445="取消"), IFERROR(WORKDAY.INTL($K445,$M445*$H445,1,项目参数!$B$2:$B$200),WORKDAY($K445,$M445*$H445,1)),TODAY())),"")</f>
        <v/>
      </c>
      <c r="AH445">
        <f ca="1">IF(AND(N445,P445),IF('临-间接'!T445="(空白)",0,'临-间接'!T445),0)</f>
        <v>0</v>
      </c>
      <c r="AI445" s="34" t="str">
        <f ca="1">IF($N445,VLOOKUP($B445,项目阶段与里程碑!$B:$E,3,FALSE),"")</f>
        <v/>
      </c>
      <c r="AJ445" s="34" t="str">
        <f ca="1">IF($N445,VLOOKUP($B445,项目阶段与里程碑!$B:$E,4,FALSE),"")</f>
        <v/>
      </c>
      <c r="AK445" s="34" t="str">
        <f t="shared" ca="1" si="92"/>
        <v/>
      </c>
      <c r="AL445" s="92" t="str">
        <f ca="1">IF($AK445&lt;&gt;"",IFERROR(NETWORKDAYS.INTL($AI445,$AK445,1,项目参数!$B$2:$B$200),NETWORKDAYS($AI445,$AK445,1)),"")</f>
        <v/>
      </c>
      <c r="AM445" s="92" t="str">
        <f ca="1">IF(K445&lt;&gt;"",IFERROR(NETWORKDAYS.INTL($AI445,$K445,1,项目参数!$B$2:$B$200),NETWORKDAYS($AI445,$K445,1)),"")</f>
        <v/>
      </c>
      <c r="AN445" s="92" t="str">
        <f ca="1">IF(L445&lt;&gt;"",IFERROR(NETWORKDAYS.INTL($AI445,$L445,1,项目参数!$B$2:$B$200),NETWORKDAYS($AI445,$L445,1)),"")</f>
        <v/>
      </c>
    </row>
    <row r="446" spans="1:40">
      <c r="A446">
        <f ca="1">IF('临-间接'!F446="(空白)","",'临-间接'!F446)</f>
        <v>0</v>
      </c>
      <c r="B446">
        <f ca="1">IF('临-间接'!G446="(空白)","",'临-间接'!G446)</f>
        <v>0</v>
      </c>
      <c r="C446">
        <f ca="1">IF('临-间接'!I446="(空白)","",'临-间接'!I446)</f>
        <v>0</v>
      </c>
      <c r="D446">
        <f ca="1">IF('临-间接'!J446="(空白)","",'临-间接'!J446)</f>
        <v>0</v>
      </c>
      <c r="E446">
        <f ca="1">IF('临-间接'!K446="(空白)","",'临-间接'!K446)</f>
        <v>0</v>
      </c>
      <c r="F446">
        <f ca="1">IF('临-间接'!H446="(空白)","",'临-间接'!H446)</f>
        <v>0</v>
      </c>
      <c r="G446">
        <f ca="1">IF('临-间接'!L446="(空白)","",'临-间接'!L446)</f>
        <v>0</v>
      </c>
      <c r="H446">
        <f ca="1">IF('临-间接'!M446="(空白)",0,'临-间接'!M446)</f>
        <v>0</v>
      </c>
      <c r="I446" t="str">
        <f ca="1">IF(OR('临-间接'!R446=0,'临-间接'!R446="(空白)"),"",'临-间接'!R446)</f>
        <v/>
      </c>
      <c r="J446" s="34" t="str">
        <f ca="1">IF(OR('临-间接'!N446=0,'临-间接'!N446="(空白)"),"",'临-间接'!N446)</f>
        <v/>
      </c>
      <c r="K446" s="34" t="str">
        <f ca="1">IF(OR('临-间接'!O446=0,'临-间接'!O446="(空白)"),"",'临-间接'!O446)</f>
        <v/>
      </c>
      <c r="L446" s="34" t="str">
        <f ca="1">IF(OR('临-间接'!P446=0,'临-间接'!P446="(空白)"),"",'临-间接'!P446)</f>
        <v/>
      </c>
      <c r="M446">
        <f ca="1">IF('临-间接'!Q446="(空白)",0,'临-间接'!Q446)</f>
        <v>0</v>
      </c>
      <c r="N446" s="97" t="b">
        <f t="shared" ca="1" si="80"/>
        <v>0</v>
      </c>
      <c r="O446" s="97" t="b">
        <f t="shared" ca="1" si="81"/>
        <v>0</v>
      </c>
      <c r="P446" s="97" t="b">
        <f t="shared" ca="1" si="82"/>
        <v>0</v>
      </c>
      <c r="Q446" s="97" t="b">
        <f t="shared" ca="1" si="83"/>
        <v>0</v>
      </c>
      <c r="R446" s="97" t="b">
        <f t="shared" ca="1" si="84"/>
        <v>0</v>
      </c>
      <c r="S446" s="97" t="str">
        <f t="shared" ca="1" si="85"/>
        <v>未开始</v>
      </c>
      <c r="T446" s="97">
        <f ca="1">IF(AND(N446,P446,NOT(Q446)),NETWORKDAYS(K446,AG446,项目参数!$B$2:$B$200),0)</f>
        <v>0</v>
      </c>
      <c r="U446" s="98">
        <f t="shared" ca="1" si="86"/>
        <v>0</v>
      </c>
      <c r="V446" s="117">
        <f t="shared" ca="1" si="87"/>
        <v>0</v>
      </c>
      <c r="W446" s="117">
        <f t="shared" ca="1" si="88"/>
        <v>0</v>
      </c>
      <c r="X446" s="117" t="str">
        <f t="shared" ca="1" si="89"/>
        <v/>
      </c>
      <c r="Y446" s="97">
        <f t="shared" ca="1" si="90"/>
        <v>0</v>
      </c>
      <c r="Z446" s="97">
        <f t="shared" ca="1" si="91"/>
        <v>0</v>
      </c>
      <c r="AA446" s="97">
        <f ca="1">IF(AND(N446,P446,K446&gt;项目信息!$C$18),INT((IF(Q446,L446,K446)-项目信息!$C$18)/30)+1,0)</f>
        <v>0</v>
      </c>
      <c r="AB446" s="97" t="str">
        <f ca="1">IF(N446,WEEKNUM(IF(L446&lt;&gt;"",L446,IF(K446&lt;&gt;"",K446,J446)-项目信息!$C$18)+1),"")</f>
        <v/>
      </c>
      <c r="AC446" s="97" t="str">
        <f ca="1">IFERROR(VLOOKUP(VLOOKUP(G446,内部通讯录!$B:$F,5,FALSE),项目参数!$I$14:$J$21,2,FALSE),"")</f>
        <v/>
      </c>
      <c r="AD446" s="97" t="str">
        <f ca="1">IF($N446,$AC446*V446/项目参数!$J$29,"")</f>
        <v/>
      </c>
      <c r="AE446" s="97" t="str">
        <f ca="1">IF($N446,$AC446*W446/项目参数!$J$29,"")</f>
        <v/>
      </c>
      <c r="AF446" s="99" t="str">
        <f ca="1">IF(OR('临-间接'!S446=0,'临-间接'!S446="(空白)"),"",'临-间接'!S446)</f>
        <v/>
      </c>
      <c r="AG446" s="34" t="str">
        <f ca="1">IF(P446,IF(L446&lt;&gt;"", L446, IF(OR(I446="暂停",I446="取消"), IFERROR(WORKDAY.INTL($K446,$M446*$H446,1,项目参数!$B$2:$B$200),WORKDAY($K446,$M446*$H446,1)),TODAY())),"")</f>
        <v/>
      </c>
      <c r="AH446">
        <f ca="1">IF(AND(N446,P446),IF('临-间接'!T446="(空白)",0,'临-间接'!T446),0)</f>
        <v>0</v>
      </c>
      <c r="AI446" s="34" t="str">
        <f ca="1">IF($N446,VLOOKUP($B446,项目阶段与里程碑!$B:$E,3,FALSE),"")</f>
        <v/>
      </c>
      <c r="AJ446" s="34" t="str">
        <f ca="1">IF($N446,VLOOKUP($B446,项目阶段与里程碑!$B:$E,4,FALSE),"")</f>
        <v/>
      </c>
      <c r="AK446" s="34" t="str">
        <f t="shared" ca="1" si="92"/>
        <v/>
      </c>
      <c r="AL446" s="92" t="str">
        <f ca="1">IF($AK446&lt;&gt;"",IFERROR(NETWORKDAYS.INTL($AI446,$AK446,1,项目参数!$B$2:$B$200),NETWORKDAYS($AI446,$AK446,1)),"")</f>
        <v/>
      </c>
      <c r="AM446" s="92" t="str">
        <f ca="1">IF(K446&lt;&gt;"",IFERROR(NETWORKDAYS.INTL($AI446,$K446,1,项目参数!$B$2:$B$200),NETWORKDAYS($AI446,$K446,1)),"")</f>
        <v/>
      </c>
      <c r="AN446" s="92" t="str">
        <f ca="1">IF(L446&lt;&gt;"",IFERROR(NETWORKDAYS.INTL($AI446,$L446,1,项目参数!$B$2:$B$200),NETWORKDAYS($AI446,$L446,1)),"")</f>
        <v/>
      </c>
    </row>
    <row r="447" spans="1:40">
      <c r="A447">
        <f ca="1">IF('临-间接'!F447="(空白)","",'临-间接'!F447)</f>
        <v>0</v>
      </c>
      <c r="B447">
        <f ca="1">IF('临-间接'!G447="(空白)","",'临-间接'!G447)</f>
        <v>0</v>
      </c>
      <c r="C447">
        <f ca="1">IF('临-间接'!I447="(空白)","",'临-间接'!I447)</f>
        <v>0</v>
      </c>
      <c r="D447">
        <f ca="1">IF('临-间接'!J447="(空白)","",'临-间接'!J447)</f>
        <v>0</v>
      </c>
      <c r="E447">
        <f ca="1">IF('临-间接'!K447="(空白)","",'临-间接'!K447)</f>
        <v>0</v>
      </c>
      <c r="F447">
        <f ca="1">IF('临-间接'!H447="(空白)","",'临-间接'!H447)</f>
        <v>0</v>
      </c>
      <c r="G447">
        <f ca="1">IF('临-间接'!L447="(空白)","",'临-间接'!L447)</f>
        <v>0</v>
      </c>
      <c r="H447">
        <f ca="1">IF('临-间接'!M447="(空白)",0,'临-间接'!M447)</f>
        <v>0</v>
      </c>
      <c r="I447" t="str">
        <f ca="1">IF(OR('临-间接'!R447=0,'临-间接'!R447="(空白)"),"",'临-间接'!R447)</f>
        <v/>
      </c>
      <c r="J447" s="34" t="str">
        <f ca="1">IF(OR('临-间接'!N447=0,'临-间接'!N447="(空白)"),"",'临-间接'!N447)</f>
        <v/>
      </c>
      <c r="K447" s="34" t="str">
        <f ca="1">IF(OR('临-间接'!O447=0,'临-间接'!O447="(空白)"),"",'临-间接'!O447)</f>
        <v/>
      </c>
      <c r="L447" s="34" t="str">
        <f ca="1">IF(OR('临-间接'!P447=0,'临-间接'!P447="(空白)"),"",'临-间接'!P447)</f>
        <v/>
      </c>
      <c r="M447">
        <f ca="1">IF('临-间接'!Q447="(空白)",0,'临-间接'!Q447)</f>
        <v>0</v>
      </c>
      <c r="N447" s="97" t="b">
        <f t="shared" ca="1" si="80"/>
        <v>0</v>
      </c>
      <c r="O447" s="97" t="b">
        <f t="shared" ca="1" si="81"/>
        <v>0</v>
      </c>
      <c r="P447" s="97" t="b">
        <f t="shared" ca="1" si="82"/>
        <v>0</v>
      </c>
      <c r="Q447" s="97" t="b">
        <f t="shared" ca="1" si="83"/>
        <v>0</v>
      </c>
      <c r="R447" s="97" t="b">
        <f t="shared" ca="1" si="84"/>
        <v>0</v>
      </c>
      <c r="S447" s="97" t="str">
        <f t="shared" ca="1" si="85"/>
        <v>未开始</v>
      </c>
      <c r="T447" s="97">
        <f ca="1">IF(AND(N447,P447,NOT(Q447)),NETWORKDAYS(K447,AG447,项目参数!$B$2:$B$200),0)</f>
        <v>0</v>
      </c>
      <c r="U447" s="98">
        <f t="shared" ca="1" si="86"/>
        <v>0</v>
      </c>
      <c r="V447" s="117">
        <f t="shared" ca="1" si="87"/>
        <v>0</v>
      </c>
      <c r="W447" s="117">
        <f t="shared" ca="1" si="88"/>
        <v>0</v>
      </c>
      <c r="X447" s="117" t="str">
        <f t="shared" ca="1" si="89"/>
        <v/>
      </c>
      <c r="Y447" s="97">
        <f t="shared" ca="1" si="90"/>
        <v>0</v>
      </c>
      <c r="Z447" s="97">
        <f t="shared" ca="1" si="91"/>
        <v>0</v>
      </c>
      <c r="AA447" s="97">
        <f ca="1">IF(AND(N447,P447,K447&gt;项目信息!$C$18),INT((IF(Q447,L447,K447)-项目信息!$C$18)/30)+1,0)</f>
        <v>0</v>
      </c>
      <c r="AB447" s="97" t="str">
        <f ca="1">IF(N447,WEEKNUM(IF(L447&lt;&gt;"",L447,IF(K447&lt;&gt;"",K447,J447)-项目信息!$C$18)+1),"")</f>
        <v/>
      </c>
      <c r="AC447" s="97" t="str">
        <f ca="1">IFERROR(VLOOKUP(VLOOKUP(G447,内部通讯录!$B:$F,5,FALSE),项目参数!$I$14:$J$21,2,FALSE),"")</f>
        <v/>
      </c>
      <c r="AD447" s="97" t="str">
        <f ca="1">IF($N447,$AC447*V447/项目参数!$J$29,"")</f>
        <v/>
      </c>
      <c r="AE447" s="97" t="str">
        <f ca="1">IF($N447,$AC447*W447/项目参数!$J$29,"")</f>
        <v/>
      </c>
      <c r="AF447" s="99" t="str">
        <f ca="1">IF(OR('临-间接'!S447=0,'临-间接'!S447="(空白)"),"",'临-间接'!S447)</f>
        <v/>
      </c>
      <c r="AG447" s="34" t="str">
        <f ca="1">IF(P447,IF(L447&lt;&gt;"", L447, IF(OR(I447="暂停",I447="取消"), IFERROR(WORKDAY.INTL($K447,$M447*$H447,1,项目参数!$B$2:$B$200),WORKDAY($K447,$M447*$H447,1)),TODAY())),"")</f>
        <v/>
      </c>
      <c r="AH447">
        <f ca="1">IF(AND(N447,P447),IF('临-间接'!T447="(空白)",0,'临-间接'!T447),0)</f>
        <v>0</v>
      </c>
      <c r="AI447" s="34" t="str">
        <f ca="1">IF($N447,VLOOKUP($B447,项目阶段与里程碑!$B:$E,3,FALSE),"")</f>
        <v/>
      </c>
      <c r="AJ447" s="34" t="str">
        <f ca="1">IF($N447,VLOOKUP($B447,项目阶段与里程碑!$B:$E,4,FALSE),"")</f>
        <v/>
      </c>
      <c r="AK447" s="34" t="str">
        <f t="shared" ca="1" si="92"/>
        <v/>
      </c>
      <c r="AL447" s="92" t="str">
        <f ca="1">IF($AK447&lt;&gt;"",IFERROR(NETWORKDAYS.INTL($AI447,$AK447,1,项目参数!$B$2:$B$200),NETWORKDAYS($AI447,$AK447,1)),"")</f>
        <v/>
      </c>
      <c r="AM447" s="92" t="str">
        <f ca="1">IF(K447&lt;&gt;"",IFERROR(NETWORKDAYS.INTL($AI447,$K447,1,项目参数!$B$2:$B$200),NETWORKDAYS($AI447,$K447,1)),"")</f>
        <v/>
      </c>
      <c r="AN447" s="92" t="str">
        <f ca="1">IF(L447&lt;&gt;"",IFERROR(NETWORKDAYS.INTL($AI447,$L447,1,项目参数!$B$2:$B$200),NETWORKDAYS($AI447,$L447,1)),"")</f>
        <v/>
      </c>
    </row>
    <row r="448" spans="1:40">
      <c r="A448">
        <f ca="1">IF('临-间接'!F448="(空白)","",'临-间接'!F448)</f>
        <v>0</v>
      </c>
      <c r="B448">
        <f ca="1">IF('临-间接'!G448="(空白)","",'临-间接'!G448)</f>
        <v>0</v>
      </c>
      <c r="C448">
        <f ca="1">IF('临-间接'!I448="(空白)","",'临-间接'!I448)</f>
        <v>0</v>
      </c>
      <c r="D448">
        <f ca="1">IF('临-间接'!J448="(空白)","",'临-间接'!J448)</f>
        <v>0</v>
      </c>
      <c r="E448">
        <f ca="1">IF('临-间接'!K448="(空白)","",'临-间接'!K448)</f>
        <v>0</v>
      </c>
      <c r="F448">
        <f ca="1">IF('临-间接'!H448="(空白)","",'临-间接'!H448)</f>
        <v>0</v>
      </c>
      <c r="G448">
        <f ca="1">IF('临-间接'!L448="(空白)","",'临-间接'!L448)</f>
        <v>0</v>
      </c>
      <c r="H448">
        <f ca="1">IF('临-间接'!M448="(空白)",0,'临-间接'!M448)</f>
        <v>0</v>
      </c>
      <c r="I448" t="str">
        <f ca="1">IF(OR('临-间接'!R448=0,'临-间接'!R448="(空白)"),"",'临-间接'!R448)</f>
        <v/>
      </c>
      <c r="J448" s="34" t="str">
        <f ca="1">IF(OR('临-间接'!N448=0,'临-间接'!N448="(空白)"),"",'临-间接'!N448)</f>
        <v/>
      </c>
      <c r="K448" s="34" t="str">
        <f ca="1">IF(OR('临-间接'!O448=0,'临-间接'!O448="(空白)"),"",'临-间接'!O448)</f>
        <v/>
      </c>
      <c r="L448" s="34" t="str">
        <f ca="1">IF(OR('临-间接'!P448=0,'临-间接'!P448="(空白)"),"",'临-间接'!P448)</f>
        <v/>
      </c>
      <c r="M448">
        <f ca="1">IF('临-间接'!Q448="(空白)",0,'临-间接'!Q448)</f>
        <v>0</v>
      </c>
      <c r="N448" s="97" t="b">
        <f t="shared" ca="1" si="80"/>
        <v>0</v>
      </c>
      <c r="O448" s="97" t="b">
        <f t="shared" ca="1" si="81"/>
        <v>0</v>
      </c>
      <c r="P448" s="97" t="b">
        <f t="shared" ca="1" si="82"/>
        <v>0</v>
      </c>
      <c r="Q448" s="97" t="b">
        <f t="shared" ca="1" si="83"/>
        <v>0</v>
      </c>
      <c r="R448" s="97" t="b">
        <f t="shared" ca="1" si="84"/>
        <v>0</v>
      </c>
      <c r="S448" s="97" t="str">
        <f t="shared" ca="1" si="85"/>
        <v>未开始</v>
      </c>
      <c r="T448" s="97">
        <f ca="1">IF(AND(N448,P448,NOT(Q448)),NETWORKDAYS(K448,AG448,项目参数!$B$2:$B$200),0)</f>
        <v>0</v>
      </c>
      <c r="U448" s="98">
        <f t="shared" ca="1" si="86"/>
        <v>0</v>
      </c>
      <c r="V448" s="117">
        <f t="shared" ca="1" si="87"/>
        <v>0</v>
      </c>
      <c r="W448" s="117">
        <f t="shared" ca="1" si="88"/>
        <v>0</v>
      </c>
      <c r="X448" s="117" t="str">
        <f t="shared" ca="1" si="89"/>
        <v/>
      </c>
      <c r="Y448" s="97">
        <f t="shared" ca="1" si="90"/>
        <v>0</v>
      </c>
      <c r="Z448" s="97">
        <f t="shared" ca="1" si="91"/>
        <v>0</v>
      </c>
      <c r="AA448" s="97">
        <f ca="1">IF(AND(N448,P448,K448&gt;项目信息!$C$18),INT((IF(Q448,L448,K448)-项目信息!$C$18)/30)+1,0)</f>
        <v>0</v>
      </c>
      <c r="AB448" s="97" t="str">
        <f ca="1">IF(N448,WEEKNUM(IF(L448&lt;&gt;"",L448,IF(K448&lt;&gt;"",K448,J448)-项目信息!$C$18)+1),"")</f>
        <v/>
      </c>
      <c r="AC448" s="97" t="str">
        <f ca="1">IFERROR(VLOOKUP(VLOOKUP(G448,内部通讯录!$B:$F,5,FALSE),项目参数!$I$14:$J$21,2,FALSE),"")</f>
        <v/>
      </c>
      <c r="AD448" s="97" t="str">
        <f ca="1">IF($N448,$AC448*V448/项目参数!$J$29,"")</f>
        <v/>
      </c>
      <c r="AE448" s="97" t="str">
        <f ca="1">IF($N448,$AC448*W448/项目参数!$J$29,"")</f>
        <v/>
      </c>
      <c r="AF448" s="99" t="str">
        <f ca="1">IF(OR('临-间接'!S448=0,'临-间接'!S448="(空白)"),"",'临-间接'!S448)</f>
        <v/>
      </c>
      <c r="AG448" s="34" t="str">
        <f ca="1">IF(P448,IF(L448&lt;&gt;"", L448, IF(OR(I448="暂停",I448="取消"), IFERROR(WORKDAY.INTL($K448,$M448*$H448,1,项目参数!$B$2:$B$200),WORKDAY($K448,$M448*$H448,1)),TODAY())),"")</f>
        <v/>
      </c>
      <c r="AH448">
        <f ca="1">IF(AND(N448,P448),IF('临-间接'!T448="(空白)",0,'临-间接'!T448),0)</f>
        <v>0</v>
      </c>
      <c r="AI448" s="34" t="str">
        <f ca="1">IF($N448,VLOOKUP($B448,项目阶段与里程碑!$B:$E,3,FALSE),"")</f>
        <v/>
      </c>
      <c r="AJ448" s="34" t="str">
        <f ca="1">IF($N448,VLOOKUP($B448,项目阶段与里程碑!$B:$E,4,FALSE),"")</f>
        <v/>
      </c>
      <c r="AK448" s="34" t="str">
        <f t="shared" ca="1" si="92"/>
        <v/>
      </c>
      <c r="AL448" s="92" t="str">
        <f ca="1">IF($AK448&lt;&gt;"",IFERROR(NETWORKDAYS.INTL($AI448,$AK448,1,项目参数!$B$2:$B$200),NETWORKDAYS($AI448,$AK448,1)),"")</f>
        <v/>
      </c>
      <c r="AM448" s="92" t="str">
        <f ca="1">IF(K448&lt;&gt;"",IFERROR(NETWORKDAYS.INTL($AI448,$K448,1,项目参数!$B$2:$B$200),NETWORKDAYS($AI448,$K448,1)),"")</f>
        <v/>
      </c>
      <c r="AN448" s="92" t="str">
        <f ca="1">IF(L448&lt;&gt;"",IFERROR(NETWORKDAYS.INTL($AI448,$L448,1,项目参数!$B$2:$B$200),NETWORKDAYS($AI448,$L448,1)),"")</f>
        <v/>
      </c>
    </row>
    <row r="449" spans="1:40">
      <c r="A449">
        <f ca="1">IF('临-间接'!F449="(空白)","",'临-间接'!F449)</f>
        <v>0</v>
      </c>
      <c r="B449">
        <f ca="1">IF('临-间接'!G449="(空白)","",'临-间接'!G449)</f>
        <v>0</v>
      </c>
      <c r="C449">
        <f ca="1">IF('临-间接'!I449="(空白)","",'临-间接'!I449)</f>
        <v>0</v>
      </c>
      <c r="D449">
        <f ca="1">IF('临-间接'!J449="(空白)","",'临-间接'!J449)</f>
        <v>0</v>
      </c>
      <c r="E449">
        <f ca="1">IF('临-间接'!K449="(空白)","",'临-间接'!K449)</f>
        <v>0</v>
      </c>
      <c r="F449">
        <f ca="1">IF('临-间接'!H449="(空白)","",'临-间接'!H449)</f>
        <v>0</v>
      </c>
      <c r="G449">
        <f ca="1">IF('临-间接'!L449="(空白)","",'临-间接'!L449)</f>
        <v>0</v>
      </c>
      <c r="H449">
        <f ca="1">IF('临-间接'!M449="(空白)",0,'临-间接'!M449)</f>
        <v>0</v>
      </c>
      <c r="I449" t="str">
        <f ca="1">IF(OR('临-间接'!R449=0,'临-间接'!R449="(空白)"),"",'临-间接'!R449)</f>
        <v/>
      </c>
      <c r="J449" s="34" t="str">
        <f ca="1">IF(OR('临-间接'!N449=0,'临-间接'!N449="(空白)"),"",'临-间接'!N449)</f>
        <v/>
      </c>
      <c r="K449" s="34" t="str">
        <f ca="1">IF(OR('临-间接'!O449=0,'临-间接'!O449="(空白)"),"",'临-间接'!O449)</f>
        <v/>
      </c>
      <c r="L449" s="34" t="str">
        <f ca="1">IF(OR('临-间接'!P449=0,'临-间接'!P449="(空白)"),"",'临-间接'!P449)</f>
        <v/>
      </c>
      <c r="M449">
        <f ca="1">IF('临-间接'!Q449="(空白)",0,'临-间接'!Q449)</f>
        <v>0</v>
      </c>
      <c r="N449" s="97" t="b">
        <f t="shared" ca="1" si="80"/>
        <v>0</v>
      </c>
      <c r="O449" s="97" t="b">
        <f t="shared" ca="1" si="81"/>
        <v>0</v>
      </c>
      <c r="P449" s="97" t="b">
        <f t="shared" ca="1" si="82"/>
        <v>0</v>
      </c>
      <c r="Q449" s="97" t="b">
        <f t="shared" ca="1" si="83"/>
        <v>0</v>
      </c>
      <c r="R449" s="97" t="b">
        <f t="shared" ca="1" si="84"/>
        <v>0</v>
      </c>
      <c r="S449" s="97" t="str">
        <f t="shared" ca="1" si="85"/>
        <v>未开始</v>
      </c>
      <c r="T449" s="97">
        <f ca="1">IF(AND(N449,P449,NOT(Q449)),NETWORKDAYS(K449,AG449,项目参数!$B$2:$B$200),0)</f>
        <v>0</v>
      </c>
      <c r="U449" s="98">
        <f t="shared" ca="1" si="86"/>
        <v>0</v>
      </c>
      <c r="V449" s="117">
        <f t="shared" ca="1" si="87"/>
        <v>0</v>
      </c>
      <c r="W449" s="117">
        <f t="shared" ca="1" si="88"/>
        <v>0</v>
      </c>
      <c r="X449" s="117" t="str">
        <f t="shared" ca="1" si="89"/>
        <v/>
      </c>
      <c r="Y449" s="97">
        <f t="shared" ca="1" si="90"/>
        <v>0</v>
      </c>
      <c r="Z449" s="97">
        <f t="shared" ca="1" si="91"/>
        <v>0</v>
      </c>
      <c r="AA449" s="97">
        <f ca="1">IF(AND(N449,P449,K449&gt;项目信息!$C$18),INT((IF(Q449,L449,K449)-项目信息!$C$18)/30)+1,0)</f>
        <v>0</v>
      </c>
      <c r="AB449" s="97" t="str">
        <f ca="1">IF(N449,WEEKNUM(IF(L449&lt;&gt;"",L449,IF(K449&lt;&gt;"",K449,J449)-项目信息!$C$18)+1),"")</f>
        <v/>
      </c>
      <c r="AC449" s="97" t="str">
        <f ca="1">IFERROR(VLOOKUP(VLOOKUP(G449,内部通讯录!$B:$F,5,FALSE),项目参数!$I$14:$J$21,2,FALSE),"")</f>
        <v/>
      </c>
      <c r="AD449" s="97" t="str">
        <f ca="1">IF($N449,$AC449*V449/项目参数!$J$29,"")</f>
        <v/>
      </c>
      <c r="AE449" s="97" t="str">
        <f ca="1">IF($N449,$AC449*W449/项目参数!$J$29,"")</f>
        <v/>
      </c>
      <c r="AF449" s="99" t="str">
        <f ca="1">IF(OR('临-间接'!S449=0,'临-间接'!S449="(空白)"),"",'临-间接'!S449)</f>
        <v/>
      </c>
      <c r="AG449" s="34" t="str">
        <f ca="1">IF(P449,IF(L449&lt;&gt;"", L449, IF(OR(I449="暂停",I449="取消"), IFERROR(WORKDAY.INTL($K449,$M449*$H449,1,项目参数!$B$2:$B$200),WORKDAY($K449,$M449*$H449,1)),TODAY())),"")</f>
        <v/>
      </c>
      <c r="AH449">
        <f ca="1">IF(AND(N449,P449),IF('临-间接'!T449="(空白)",0,'临-间接'!T449),0)</f>
        <v>0</v>
      </c>
      <c r="AI449" s="34" t="str">
        <f ca="1">IF($N449,VLOOKUP($B449,项目阶段与里程碑!$B:$E,3,FALSE),"")</f>
        <v/>
      </c>
      <c r="AJ449" s="34" t="str">
        <f ca="1">IF($N449,VLOOKUP($B449,项目阶段与里程碑!$B:$E,4,FALSE),"")</f>
        <v/>
      </c>
      <c r="AK449" s="34" t="str">
        <f t="shared" ca="1" si="92"/>
        <v/>
      </c>
      <c r="AL449" s="92" t="str">
        <f ca="1">IF($AK449&lt;&gt;"",IFERROR(NETWORKDAYS.INTL($AI449,$AK449,1,项目参数!$B$2:$B$200),NETWORKDAYS($AI449,$AK449,1)),"")</f>
        <v/>
      </c>
      <c r="AM449" s="92" t="str">
        <f ca="1">IF(K449&lt;&gt;"",IFERROR(NETWORKDAYS.INTL($AI449,$K449,1,项目参数!$B$2:$B$200),NETWORKDAYS($AI449,$K449,1)),"")</f>
        <v/>
      </c>
      <c r="AN449" s="92" t="str">
        <f ca="1">IF(L449&lt;&gt;"",IFERROR(NETWORKDAYS.INTL($AI449,$L449,1,项目参数!$B$2:$B$200),NETWORKDAYS($AI449,$L449,1)),"")</f>
        <v/>
      </c>
    </row>
    <row r="450" spans="1:40">
      <c r="A450">
        <f ca="1">IF('临-间接'!F450="(空白)","",'临-间接'!F450)</f>
        <v>0</v>
      </c>
      <c r="B450">
        <f ca="1">IF('临-间接'!G450="(空白)","",'临-间接'!G450)</f>
        <v>0</v>
      </c>
      <c r="C450">
        <f ca="1">IF('临-间接'!I450="(空白)","",'临-间接'!I450)</f>
        <v>0</v>
      </c>
      <c r="D450">
        <f ca="1">IF('临-间接'!J450="(空白)","",'临-间接'!J450)</f>
        <v>0</v>
      </c>
      <c r="E450">
        <f ca="1">IF('临-间接'!K450="(空白)","",'临-间接'!K450)</f>
        <v>0</v>
      </c>
      <c r="F450">
        <f ca="1">IF('临-间接'!H450="(空白)","",'临-间接'!H450)</f>
        <v>0</v>
      </c>
      <c r="G450">
        <f ca="1">IF('临-间接'!L450="(空白)","",'临-间接'!L450)</f>
        <v>0</v>
      </c>
      <c r="H450">
        <f ca="1">IF('临-间接'!M450="(空白)",0,'临-间接'!M450)</f>
        <v>0</v>
      </c>
      <c r="I450" t="str">
        <f ca="1">IF(OR('临-间接'!R450=0,'临-间接'!R450="(空白)"),"",'临-间接'!R450)</f>
        <v/>
      </c>
      <c r="J450" s="34" t="str">
        <f ca="1">IF(OR('临-间接'!N450=0,'临-间接'!N450="(空白)"),"",'临-间接'!N450)</f>
        <v/>
      </c>
      <c r="K450" s="34" t="str">
        <f ca="1">IF(OR('临-间接'!O450=0,'临-间接'!O450="(空白)"),"",'临-间接'!O450)</f>
        <v/>
      </c>
      <c r="L450" s="34" t="str">
        <f ca="1">IF(OR('临-间接'!P450=0,'临-间接'!P450="(空白)"),"",'临-间接'!P450)</f>
        <v/>
      </c>
      <c r="M450">
        <f ca="1">IF('临-间接'!Q450="(空白)",0,'临-间接'!Q450)</f>
        <v>0</v>
      </c>
      <c r="N450" s="97" t="b">
        <f t="shared" ca="1" si="80"/>
        <v>0</v>
      </c>
      <c r="O450" s="97" t="b">
        <f t="shared" ca="1" si="81"/>
        <v>0</v>
      </c>
      <c r="P450" s="97" t="b">
        <f t="shared" ca="1" si="82"/>
        <v>0</v>
      </c>
      <c r="Q450" s="97" t="b">
        <f t="shared" ca="1" si="83"/>
        <v>0</v>
      </c>
      <c r="R450" s="97" t="b">
        <f t="shared" ca="1" si="84"/>
        <v>0</v>
      </c>
      <c r="S450" s="97" t="str">
        <f t="shared" ca="1" si="85"/>
        <v>未开始</v>
      </c>
      <c r="T450" s="97">
        <f ca="1">IF(AND(N450,P450,NOT(Q450)),NETWORKDAYS(K450,AG450,项目参数!$B$2:$B$200),0)</f>
        <v>0</v>
      </c>
      <c r="U450" s="98">
        <f t="shared" ca="1" si="86"/>
        <v>0</v>
      </c>
      <c r="V450" s="117">
        <f t="shared" ca="1" si="87"/>
        <v>0</v>
      </c>
      <c r="W450" s="117">
        <f t="shared" ca="1" si="88"/>
        <v>0</v>
      </c>
      <c r="X450" s="117" t="str">
        <f t="shared" ca="1" si="89"/>
        <v/>
      </c>
      <c r="Y450" s="97">
        <f t="shared" ca="1" si="90"/>
        <v>0</v>
      </c>
      <c r="Z450" s="97">
        <f t="shared" ca="1" si="91"/>
        <v>0</v>
      </c>
      <c r="AA450" s="97">
        <f ca="1">IF(AND(N450,P450,K450&gt;项目信息!$C$18),INT((IF(Q450,L450,K450)-项目信息!$C$18)/30)+1,0)</f>
        <v>0</v>
      </c>
      <c r="AB450" s="97" t="str">
        <f ca="1">IF(N450,WEEKNUM(IF(L450&lt;&gt;"",L450,IF(K450&lt;&gt;"",K450,J450)-项目信息!$C$18)+1),"")</f>
        <v/>
      </c>
      <c r="AC450" s="97" t="str">
        <f ca="1">IFERROR(VLOOKUP(VLOOKUP(G450,内部通讯录!$B:$F,5,FALSE),项目参数!$I$14:$J$21,2,FALSE),"")</f>
        <v/>
      </c>
      <c r="AD450" s="97" t="str">
        <f ca="1">IF($N450,$AC450*V450/项目参数!$J$29,"")</f>
        <v/>
      </c>
      <c r="AE450" s="97" t="str">
        <f ca="1">IF($N450,$AC450*W450/项目参数!$J$29,"")</f>
        <v/>
      </c>
      <c r="AF450" s="99" t="str">
        <f ca="1">IF(OR('临-间接'!S450=0,'临-间接'!S450="(空白)"),"",'临-间接'!S450)</f>
        <v/>
      </c>
      <c r="AG450" s="34" t="str">
        <f ca="1">IF(P450,IF(L450&lt;&gt;"", L450, IF(OR(I450="暂停",I450="取消"), IFERROR(WORKDAY.INTL($K450,$M450*$H450,1,项目参数!$B$2:$B$200),WORKDAY($K450,$M450*$H450,1)),TODAY())),"")</f>
        <v/>
      </c>
      <c r="AH450">
        <f ca="1">IF(AND(N450,P450),IF('临-间接'!T450="(空白)",0,'临-间接'!T450),0)</f>
        <v>0</v>
      </c>
      <c r="AI450" s="34" t="str">
        <f ca="1">IF($N450,VLOOKUP($B450,项目阶段与里程碑!$B:$E,3,FALSE),"")</f>
        <v/>
      </c>
      <c r="AJ450" s="34" t="str">
        <f ca="1">IF($N450,VLOOKUP($B450,项目阶段与里程碑!$B:$E,4,FALSE),"")</f>
        <v/>
      </c>
      <c r="AK450" s="34" t="str">
        <f t="shared" ca="1" si="92"/>
        <v/>
      </c>
      <c r="AL450" s="92" t="str">
        <f ca="1">IF($AK450&lt;&gt;"",IFERROR(NETWORKDAYS.INTL($AI450,$AK450,1,项目参数!$B$2:$B$200),NETWORKDAYS($AI450,$AK450,1)),"")</f>
        <v/>
      </c>
      <c r="AM450" s="92" t="str">
        <f ca="1">IF(K450&lt;&gt;"",IFERROR(NETWORKDAYS.INTL($AI450,$K450,1,项目参数!$B$2:$B$200),NETWORKDAYS($AI450,$K450,1)),"")</f>
        <v/>
      </c>
      <c r="AN450" s="92" t="str">
        <f ca="1">IF(L450&lt;&gt;"",IFERROR(NETWORKDAYS.INTL($AI450,$L450,1,项目参数!$B$2:$B$200),NETWORKDAYS($AI450,$L450,1)),"")</f>
        <v/>
      </c>
    </row>
    <row r="451" spans="1:40">
      <c r="A451">
        <f ca="1">IF('临-间接'!F451="(空白)","",'临-间接'!F451)</f>
        <v>0</v>
      </c>
      <c r="B451">
        <f ca="1">IF('临-间接'!G451="(空白)","",'临-间接'!G451)</f>
        <v>0</v>
      </c>
      <c r="C451">
        <f ca="1">IF('临-间接'!I451="(空白)","",'临-间接'!I451)</f>
        <v>0</v>
      </c>
      <c r="D451">
        <f ca="1">IF('临-间接'!J451="(空白)","",'临-间接'!J451)</f>
        <v>0</v>
      </c>
      <c r="E451">
        <f ca="1">IF('临-间接'!K451="(空白)","",'临-间接'!K451)</f>
        <v>0</v>
      </c>
      <c r="F451">
        <f ca="1">IF('临-间接'!H451="(空白)","",'临-间接'!H451)</f>
        <v>0</v>
      </c>
      <c r="G451">
        <f ca="1">IF('临-间接'!L451="(空白)","",'临-间接'!L451)</f>
        <v>0</v>
      </c>
      <c r="H451">
        <f ca="1">IF('临-间接'!M451="(空白)",0,'临-间接'!M451)</f>
        <v>0</v>
      </c>
      <c r="I451" t="str">
        <f ca="1">IF(OR('临-间接'!R451=0,'临-间接'!R451="(空白)"),"",'临-间接'!R451)</f>
        <v/>
      </c>
      <c r="J451" s="34" t="str">
        <f ca="1">IF(OR('临-间接'!N451=0,'临-间接'!N451="(空白)"),"",'临-间接'!N451)</f>
        <v/>
      </c>
      <c r="K451" s="34" t="str">
        <f ca="1">IF(OR('临-间接'!O451=0,'临-间接'!O451="(空白)"),"",'临-间接'!O451)</f>
        <v/>
      </c>
      <c r="L451" s="34" t="str">
        <f ca="1">IF(OR('临-间接'!P451=0,'临-间接'!P451="(空白)"),"",'临-间接'!P451)</f>
        <v/>
      </c>
      <c r="M451">
        <f ca="1">IF('临-间接'!Q451="(空白)",0,'临-间接'!Q451)</f>
        <v>0</v>
      </c>
      <c r="N451" s="97" t="b">
        <f t="shared" ref="N451:N500" ca="1" si="93">AND(LEN(A451)&gt;0,LEN(F451)&gt;3,LEN(G451)&gt;1,H451&gt;0,OR(J451="",J451=0,J451&gt;40000),OR(K451="",K451=0,K451&gt;40000))</f>
        <v>0</v>
      </c>
      <c r="O451" s="97" t="b">
        <f t="shared" ref="O451:O500" ca="1" si="94">AND(N451,OR(I451="",I451=0,LEN(I451)=0,I451="正常"))</f>
        <v>0</v>
      </c>
      <c r="P451" s="97" t="b">
        <f t="shared" ref="P451:P500" ca="1" si="95">AND(K451&lt;&gt;"",K451&gt;40000)</f>
        <v>0</v>
      </c>
      <c r="Q451" s="97" t="b">
        <f t="shared" ref="Q451:Q500" ca="1" si="96">AND(L451&lt;&gt;"",K451&lt;&gt;"",L451&gt;=K451)</f>
        <v>0</v>
      </c>
      <c r="R451" s="97" t="b">
        <f t="shared" ref="R451:R500" ca="1" si="97">AND(N451,J451="",P451)</f>
        <v>0</v>
      </c>
      <c r="S451" s="97" t="str">
        <f t="shared" ref="S451:S500" ca="1" si="98">IF(F451&lt;&gt;"",IF(OR(I451="正常",I451=""),IF(K451&lt;&gt;"",IF(L451&lt;&gt;"","完成","执行"),"未开始"),I451),"")</f>
        <v>未开始</v>
      </c>
      <c r="T451" s="97">
        <f ca="1">IF(AND(N451,P451,NOT(Q451)),NETWORKDAYS(K451,AG451,项目参数!$B$2:$B$200),0)</f>
        <v>0</v>
      </c>
      <c r="U451" s="98">
        <f t="shared" ref="U451:U500" ca="1" si="99">IF(M451&gt;0,T451/M451,0)</f>
        <v>0</v>
      </c>
      <c r="V451" s="117">
        <f t="shared" ref="V451:V500" ca="1" si="100">IF(AND(N451,P451),AH451+T451,0)</f>
        <v>0</v>
      </c>
      <c r="W451" s="117">
        <f t="shared" ref="W451:W500" ca="1" si="101">IF(AND(O451,Q451),H451,0)</f>
        <v>0</v>
      </c>
      <c r="X451" s="117" t="str">
        <f t="shared" ref="X451:X500" ca="1" si="102">IF(N451,H451*M451,"")</f>
        <v/>
      </c>
      <c r="Y451" s="97">
        <f t="shared" ref="Y451:Y500" ca="1" si="103">IF(AND(O451,P451),H451/V451,0)</f>
        <v>0</v>
      </c>
      <c r="Z451" s="97">
        <f t="shared" ref="Z451:Z500" ca="1" si="104">IF(AND(N451,P451),MONTH(IF(Q451,L451,K451)),0)</f>
        <v>0</v>
      </c>
      <c r="AA451" s="97">
        <f ca="1">IF(AND(N451,P451,K451&gt;项目信息!$C$18),INT((IF(Q451,L451,K451)-项目信息!$C$18)/30)+1,0)</f>
        <v>0</v>
      </c>
      <c r="AB451" s="97" t="str">
        <f ca="1">IF(N451,WEEKNUM(IF(L451&lt;&gt;"",L451,IF(K451&lt;&gt;"",K451,J451)-项目信息!$C$18)+1),"")</f>
        <v/>
      </c>
      <c r="AC451" s="97" t="str">
        <f ca="1">IFERROR(VLOOKUP(VLOOKUP(G451,内部通讯录!$B:$F,5,FALSE),项目参数!$I$14:$J$21,2,FALSE),"")</f>
        <v/>
      </c>
      <c r="AD451" s="97" t="str">
        <f ca="1">IF($N451,$AC451*V451/项目参数!$J$29,"")</f>
        <v/>
      </c>
      <c r="AE451" s="97" t="str">
        <f ca="1">IF($N451,$AC451*W451/项目参数!$J$29,"")</f>
        <v/>
      </c>
      <c r="AF451" s="99" t="str">
        <f ca="1">IF(OR('临-间接'!S451=0,'临-间接'!S451="(空白)"),"",'临-间接'!S451)</f>
        <v/>
      </c>
      <c r="AG451" s="34" t="str">
        <f ca="1">IF(P451,IF(L451&lt;&gt;"", L451, IF(OR(I451="暂停",I451="取消"), IFERROR(WORKDAY.INTL($K451,$M451*$H451,1,项目参数!$B$2:$B$200),WORKDAY($K451,$M451*$H451,1)),TODAY())),"")</f>
        <v/>
      </c>
      <c r="AH451">
        <f ca="1">IF(AND(N451,P451),IF('临-间接'!T451="(空白)",0,'临-间接'!T451),0)</f>
        <v>0</v>
      </c>
      <c r="AI451" s="34" t="str">
        <f ca="1">IF($N451,VLOOKUP($B451,项目阶段与里程碑!$B:$E,3,FALSE),"")</f>
        <v/>
      </c>
      <c r="AJ451" s="34" t="str">
        <f ca="1">IF($N451,VLOOKUP($B451,项目阶段与里程碑!$B:$E,4,FALSE),"")</f>
        <v/>
      </c>
      <c r="AK451" s="34" t="str">
        <f t="shared" ref="AK451:AK500" ca="1" si="105">IF(N451,IF(R451,K451,J451),"")</f>
        <v/>
      </c>
      <c r="AL451" s="92" t="str">
        <f ca="1">IF($AK451&lt;&gt;"",IFERROR(NETWORKDAYS.INTL($AI451,$AK451,1,项目参数!$B$2:$B$200),NETWORKDAYS($AI451,$AK451,1)),"")</f>
        <v/>
      </c>
      <c r="AM451" s="92" t="str">
        <f ca="1">IF(K451&lt;&gt;"",IFERROR(NETWORKDAYS.INTL($AI451,$K451,1,项目参数!$B$2:$B$200),NETWORKDAYS($AI451,$K451,1)),"")</f>
        <v/>
      </c>
      <c r="AN451" s="92" t="str">
        <f ca="1">IF(L451&lt;&gt;"",IFERROR(NETWORKDAYS.INTL($AI451,$L451,1,项目参数!$B$2:$B$200),NETWORKDAYS($AI451,$L451,1)),"")</f>
        <v/>
      </c>
    </row>
    <row r="452" spans="1:40">
      <c r="A452">
        <f ca="1">IF('临-间接'!F452="(空白)","",'临-间接'!F452)</f>
        <v>0</v>
      </c>
      <c r="B452">
        <f ca="1">IF('临-间接'!G452="(空白)","",'临-间接'!G452)</f>
        <v>0</v>
      </c>
      <c r="C452">
        <f ca="1">IF('临-间接'!I452="(空白)","",'临-间接'!I452)</f>
        <v>0</v>
      </c>
      <c r="D452">
        <f ca="1">IF('临-间接'!J452="(空白)","",'临-间接'!J452)</f>
        <v>0</v>
      </c>
      <c r="E452">
        <f ca="1">IF('临-间接'!K452="(空白)","",'临-间接'!K452)</f>
        <v>0</v>
      </c>
      <c r="F452">
        <f ca="1">IF('临-间接'!H452="(空白)","",'临-间接'!H452)</f>
        <v>0</v>
      </c>
      <c r="G452">
        <f ca="1">IF('临-间接'!L452="(空白)","",'临-间接'!L452)</f>
        <v>0</v>
      </c>
      <c r="H452">
        <f ca="1">IF('临-间接'!M452="(空白)",0,'临-间接'!M452)</f>
        <v>0</v>
      </c>
      <c r="I452" t="str">
        <f ca="1">IF(OR('临-间接'!R452=0,'临-间接'!R452="(空白)"),"",'临-间接'!R452)</f>
        <v/>
      </c>
      <c r="J452" s="34" t="str">
        <f ca="1">IF(OR('临-间接'!N452=0,'临-间接'!N452="(空白)"),"",'临-间接'!N452)</f>
        <v/>
      </c>
      <c r="K452" s="34" t="str">
        <f ca="1">IF(OR('临-间接'!O452=0,'临-间接'!O452="(空白)"),"",'临-间接'!O452)</f>
        <v/>
      </c>
      <c r="L452" s="34" t="str">
        <f ca="1">IF(OR('临-间接'!P452=0,'临-间接'!P452="(空白)"),"",'临-间接'!P452)</f>
        <v/>
      </c>
      <c r="M452">
        <f ca="1">IF('临-间接'!Q452="(空白)",0,'临-间接'!Q452)</f>
        <v>0</v>
      </c>
      <c r="N452" s="97" t="b">
        <f t="shared" ca="1" si="93"/>
        <v>0</v>
      </c>
      <c r="O452" s="97" t="b">
        <f t="shared" ca="1" si="94"/>
        <v>0</v>
      </c>
      <c r="P452" s="97" t="b">
        <f t="shared" ca="1" si="95"/>
        <v>0</v>
      </c>
      <c r="Q452" s="97" t="b">
        <f t="shared" ca="1" si="96"/>
        <v>0</v>
      </c>
      <c r="R452" s="97" t="b">
        <f t="shared" ca="1" si="97"/>
        <v>0</v>
      </c>
      <c r="S452" s="97" t="str">
        <f t="shared" ca="1" si="98"/>
        <v>未开始</v>
      </c>
      <c r="T452" s="97">
        <f ca="1">IF(AND(N452,P452,NOT(Q452)),NETWORKDAYS(K452,AG452,项目参数!$B$2:$B$200),0)</f>
        <v>0</v>
      </c>
      <c r="U452" s="98">
        <f t="shared" ca="1" si="99"/>
        <v>0</v>
      </c>
      <c r="V452" s="117">
        <f t="shared" ca="1" si="100"/>
        <v>0</v>
      </c>
      <c r="W452" s="117">
        <f t="shared" ca="1" si="101"/>
        <v>0</v>
      </c>
      <c r="X452" s="117" t="str">
        <f t="shared" ca="1" si="102"/>
        <v/>
      </c>
      <c r="Y452" s="97">
        <f t="shared" ca="1" si="103"/>
        <v>0</v>
      </c>
      <c r="Z452" s="97">
        <f t="shared" ca="1" si="104"/>
        <v>0</v>
      </c>
      <c r="AA452" s="97">
        <f ca="1">IF(AND(N452,P452,K452&gt;项目信息!$C$18),INT((IF(Q452,L452,K452)-项目信息!$C$18)/30)+1,0)</f>
        <v>0</v>
      </c>
      <c r="AB452" s="97" t="str">
        <f ca="1">IF(N452,WEEKNUM(IF(L452&lt;&gt;"",L452,IF(K452&lt;&gt;"",K452,J452)-项目信息!$C$18)+1),"")</f>
        <v/>
      </c>
      <c r="AC452" s="97" t="str">
        <f ca="1">IFERROR(VLOOKUP(VLOOKUP(G452,内部通讯录!$B:$F,5,FALSE),项目参数!$I$14:$J$21,2,FALSE),"")</f>
        <v/>
      </c>
      <c r="AD452" s="97" t="str">
        <f ca="1">IF($N452,$AC452*V452/项目参数!$J$29,"")</f>
        <v/>
      </c>
      <c r="AE452" s="97" t="str">
        <f ca="1">IF($N452,$AC452*W452/项目参数!$J$29,"")</f>
        <v/>
      </c>
      <c r="AF452" s="99" t="str">
        <f ca="1">IF(OR('临-间接'!S452=0,'临-间接'!S452="(空白)"),"",'临-间接'!S452)</f>
        <v/>
      </c>
      <c r="AG452" s="34" t="str">
        <f ca="1">IF(P452,IF(L452&lt;&gt;"", L452, IF(OR(I452="暂停",I452="取消"), IFERROR(WORKDAY.INTL($K452,$M452*$H452,1,项目参数!$B$2:$B$200),WORKDAY($K452,$M452*$H452,1)),TODAY())),"")</f>
        <v/>
      </c>
      <c r="AH452">
        <f ca="1">IF(AND(N452,P452),IF('临-间接'!T452="(空白)",0,'临-间接'!T452),0)</f>
        <v>0</v>
      </c>
      <c r="AI452" s="34" t="str">
        <f ca="1">IF($N452,VLOOKUP($B452,项目阶段与里程碑!$B:$E,3,FALSE),"")</f>
        <v/>
      </c>
      <c r="AJ452" s="34" t="str">
        <f ca="1">IF($N452,VLOOKUP($B452,项目阶段与里程碑!$B:$E,4,FALSE),"")</f>
        <v/>
      </c>
      <c r="AK452" s="34" t="str">
        <f t="shared" ca="1" si="105"/>
        <v/>
      </c>
      <c r="AL452" s="92" t="str">
        <f ca="1">IF($AK452&lt;&gt;"",IFERROR(NETWORKDAYS.INTL($AI452,$AK452,1,项目参数!$B$2:$B$200),NETWORKDAYS($AI452,$AK452,1)),"")</f>
        <v/>
      </c>
      <c r="AM452" s="92" t="str">
        <f ca="1">IF(K452&lt;&gt;"",IFERROR(NETWORKDAYS.INTL($AI452,$K452,1,项目参数!$B$2:$B$200),NETWORKDAYS($AI452,$K452,1)),"")</f>
        <v/>
      </c>
      <c r="AN452" s="92" t="str">
        <f ca="1">IF(L452&lt;&gt;"",IFERROR(NETWORKDAYS.INTL($AI452,$L452,1,项目参数!$B$2:$B$200),NETWORKDAYS($AI452,$L452,1)),"")</f>
        <v/>
      </c>
    </row>
    <row r="453" spans="1:40">
      <c r="A453">
        <f ca="1">IF('临-间接'!F453="(空白)","",'临-间接'!F453)</f>
        <v>0</v>
      </c>
      <c r="B453">
        <f ca="1">IF('临-间接'!G453="(空白)","",'临-间接'!G453)</f>
        <v>0</v>
      </c>
      <c r="C453">
        <f ca="1">IF('临-间接'!I453="(空白)","",'临-间接'!I453)</f>
        <v>0</v>
      </c>
      <c r="D453">
        <f ca="1">IF('临-间接'!J453="(空白)","",'临-间接'!J453)</f>
        <v>0</v>
      </c>
      <c r="E453">
        <f ca="1">IF('临-间接'!K453="(空白)","",'临-间接'!K453)</f>
        <v>0</v>
      </c>
      <c r="F453">
        <f ca="1">IF('临-间接'!H453="(空白)","",'临-间接'!H453)</f>
        <v>0</v>
      </c>
      <c r="G453">
        <f ca="1">IF('临-间接'!L453="(空白)","",'临-间接'!L453)</f>
        <v>0</v>
      </c>
      <c r="H453">
        <f ca="1">IF('临-间接'!M453="(空白)",0,'临-间接'!M453)</f>
        <v>0</v>
      </c>
      <c r="I453" t="str">
        <f ca="1">IF(OR('临-间接'!R453=0,'临-间接'!R453="(空白)"),"",'临-间接'!R453)</f>
        <v/>
      </c>
      <c r="J453" s="34" t="str">
        <f ca="1">IF(OR('临-间接'!N453=0,'临-间接'!N453="(空白)"),"",'临-间接'!N453)</f>
        <v/>
      </c>
      <c r="K453" s="34" t="str">
        <f ca="1">IF(OR('临-间接'!O453=0,'临-间接'!O453="(空白)"),"",'临-间接'!O453)</f>
        <v/>
      </c>
      <c r="L453" s="34" t="str">
        <f ca="1">IF(OR('临-间接'!P453=0,'临-间接'!P453="(空白)"),"",'临-间接'!P453)</f>
        <v/>
      </c>
      <c r="M453">
        <f ca="1">IF('临-间接'!Q453="(空白)",0,'临-间接'!Q453)</f>
        <v>0</v>
      </c>
      <c r="N453" s="97" t="b">
        <f t="shared" ca="1" si="93"/>
        <v>0</v>
      </c>
      <c r="O453" s="97" t="b">
        <f t="shared" ca="1" si="94"/>
        <v>0</v>
      </c>
      <c r="P453" s="97" t="b">
        <f t="shared" ca="1" si="95"/>
        <v>0</v>
      </c>
      <c r="Q453" s="97" t="b">
        <f t="shared" ca="1" si="96"/>
        <v>0</v>
      </c>
      <c r="R453" s="97" t="b">
        <f t="shared" ca="1" si="97"/>
        <v>0</v>
      </c>
      <c r="S453" s="97" t="str">
        <f t="shared" ca="1" si="98"/>
        <v>未开始</v>
      </c>
      <c r="T453" s="97">
        <f ca="1">IF(AND(N453,P453,NOT(Q453)),NETWORKDAYS(K453,AG453,项目参数!$B$2:$B$200),0)</f>
        <v>0</v>
      </c>
      <c r="U453" s="98">
        <f t="shared" ca="1" si="99"/>
        <v>0</v>
      </c>
      <c r="V453" s="117">
        <f t="shared" ca="1" si="100"/>
        <v>0</v>
      </c>
      <c r="W453" s="117">
        <f t="shared" ca="1" si="101"/>
        <v>0</v>
      </c>
      <c r="X453" s="117" t="str">
        <f t="shared" ca="1" si="102"/>
        <v/>
      </c>
      <c r="Y453" s="97">
        <f t="shared" ca="1" si="103"/>
        <v>0</v>
      </c>
      <c r="Z453" s="97">
        <f t="shared" ca="1" si="104"/>
        <v>0</v>
      </c>
      <c r="AA453" s="97">
        <f ca="1">IF(AND(N453,P453,K453&gt;项目信息!$C$18),INT((IF(Q453,L453,K453)-项目信息!$C$18)/30)+1,0)</f>
        <v>0</v>
      </c>
      <c r="AB453" s="97" t="str">
        <f ca="1">IF(N453,WEEKNUM(IF(L453&lt;&gt;"",L453,IF(K453&lt;&gt;"",K453,J453)-项目信息!$C$18)+1),"")</f>
        <v/>
      </c>
      <c r="AC453" s="97" t="str">
        <f ca="1">IFERROR(VLOOKUP(VLOOKUP(G453,内部通讯录!$B:$F,5,FALSE),项目参数!$I$14:$J$21,2,FALSE),"")</f>
        <v/>
      </c>
      <c r="AD453" s="97" t="str">
        <f ca="1">IF($N453,$AC453*V453/项目参数!$J$29,"")</f>
        <v/>
      </c>
      <c r="AE453" s="97" t="str">
        <f ca="1">IF($N453,$AC453*W453/项目参数!$J$29,"")</f>
        <v/>
      </c>
      <c r="AF453" s="99" t="str">
        <f ca="1">IF(OR('临-间接'!S453=0,'临-间接'!S453="(空白)"),"",'临-间接'!S453)</f>
        <v/>
      </c>
      <c r="AG453" s="34" t="str">
        <f ca="1">IF(P453,IF(L453&lt;&gt;"", L453, IF(OR(I453="暂停",I453="取消"), IFERROR(WORKDAY.INTL($K453,$M453*$H453,1,项目参数!$B$2:$B$200),WORKDAY($K453,$M453*$H453,1)),TODAY())),"")</f>
        <v/>
      </c>
      <c r="AH453">
        <f ca="1">IF(AND(N453,P453),IF('临-间接'!T453="(空白)",0,'临-间接'!T453),0)</f>
        <v>0</v>
      </c>
      <c r="AI453" s="34" t="str">
        <f ca="1">IF($N453,VLOOKUP($B453,项目阶段与里程碑!$B:$E,3,FALSE),"")</f>
        <v/>
      </c>
      <c r="AJ453" s="34" t="str">
        <f ca="1">IF($N453,VLOOKUP($B453,项目阶段与里程碑!$B:$E,4,FALSE),"")</f>
        <v/>
      </c>
      <c r="AK453" s="34" t="str">
        <f t="shared" ca="1" si="105"/>
        <v/>
      </c>
      <c r="AL453" s="92" t="str">
        <f ca="1">IF($AK453&lt;&gt;"",IFERROR(NETWORKDAYS.INTL($AI453,$AK453,1,项目参数!$B$2:$B$200),NETWORKDAYS($AI453,$AK453,1)),"")</f>
        <v/>
      </c>
      <c r="AM453" s="92" t="str">
        <f ca="1">IF(K453&lt;&gt;"",IFERROR(NETWORKDAYS.INTL($AI453,$K453,1,项目参数!$B$2:$B$200),NETWORKDAYS($AI453,$K453,1)),"")</f>
        <v/>
      </c>
      <c r="AN453" s="92" t="str">
        <f ca="1">IF(L453&lt;&gt;"",IFERROR(NETWORKDAYS.INTL($AI453,$L453,1,项目参数!$B$2:$B$200),NETWORKDAYS($AI453,$L453,1)),"")</f>
        <v/>
      </c>
    </row>
    <row r="454" spans="1:40">
      <c r="A454">
        <f ca="1">IF('临-间接'!F454="(空白)","",'临-间接'!F454)</f>
        <v>0</v>
      </c>
      <c r="B454">
        <f ca="1">IF('临-间接'!G454="(空白)","",'临-间接'!G454)</f>
        <v>0</v>
      </c>
      <c r="C454">
        <f ca="1">IF('临-间接'!I454="(空白)","",'临-间接'!I454)</f>
        <v>0</v>
      </c>
      <c r="D454">
        <f ca="1">IF('临-间接'!J454="(空白)","",'临-间接'!J454)</f>
        <v>0</v>
      </c>
      <c r="E454">
        <f ca="1">IF('临-间接'!K454="(空白)","",'临-间接'!K454)</f>
        <v>0</v>
      </c>
      <c r="F454">
        <f ca="1">IF('临-间接'!H454="(空白)","",'临-间接'!H454)</f>
        <v>0</v>
      </c>
      <c r="G454">
        <f ca="1">IF('临-间接'!L454="(空白)","",'临-间接'!L454)</f>
        <v>0</v>
      </c>
      <c r="H454">
        <f ca="1">IF('临-间接'!M454="(空白)",0,'临-间接'!M454)</f>
        <v>0</v>
      </c>
      <c r="I454" t="str">
        <f ca="1">IF(OR('临-间接'!R454=0,'临-间接'!R454="(空白)"),"",'临-间接'!R454)</f>
        <v/>
      </c>
      <c r="J454" s="34" t="str">
        <f ca="1">IF(OR('临-间接'!N454=0,'临-间接'!N454="(空白)"),"",'临-间接'!N454)</f>
        <v/>
      </c>
      <c r="K454" s="34" t="str">
        <f ca="1">IF(OR('临-间接'!O454=0,'临-间接'!O454="(空白)"),"",'临-间接'!O454)</f>
        <v/>
      </c>
      <c r="L454" s="34" t="str">
        <f ca="1">IF(OR('临-间接'!P454=0,'临-间接'!P454="(空白)"),"",'临-间接'!P454)</f>
        <v/>
      </c>
      <c r="M454">
        <f ca="1">IF('临-间接'!Q454="(空白)",0,'临-间接'!Q454)</f>
        <v>0</v>
      </c>
      <c r="N454" s="97" t="b">
        <f t="shared" ca="1" si="93"/>
        <v>0</v>
      </c>
      <c r="O454" s="97" t="b">
        <f t="shared" ca="1" si="94"/>
        <v>0</v>
      </c>
      <c r="P454" s="97" t="b">
        <f t="shared" ca="1" si="95"/>
        <v>0</v>
      </c>
      <c r="Q454" s="97" t="b">
        <f t="shared" ca="1" si="96"/>
        <v>0</v>
      </c>
      <c r="R454" s="97" t="b">
        <f t="shared" ca="1" si="97"/>
        <v>0</v>
      </c>
      <c r="S454" s="97" t="str">
        <f t="shared" ca="1" si="98"/>
        <v>未开始</v>
      </c>
      <c r="T454" s="97">
        <f ca="1">IF(AND(N454,P454,NOT(Q454)),NETWORKDAYS(K454,AG454,项目参数!$B$2:$B$200),0)</f>
        <v>0</v>
      </c>
      <c r="U454" s="98">
        <f t="shared" ca="1" si="99"/>
        <v>0</v>
      </c>
      <c r="V454" s="117">
        <f t="shared" ca="1" si="100"/>
        <v>0</v>
      </c>
      <c r="W454" s="117">
        <f t="shared" ca="1" si="101"/>
        <v>0</v>
      </c>
      <c r="X454" s="117" t="str">
        <f t="shared" ca="1" si="102"/>
        <v/>
      </c>
      <c r="Y454" s="97">
        <f t="shared" ca="1" si="103"/>
        <v>0</v>
      </c>
      <c r="Z454" s="97">
        <f t="shared" ca="1" si="104"/>
        <v>0</v>
      </c>
      <c r="AA454" s="97">
        <f ca="1">IF(AND(N454,P454,K454&gt;项目信息!$C$18),INT((IF(Q454,L454,K454)-项目信息!$C$18)/30)+1,0)</f>
        <v>0</v>
      </c>
      <c r="AB454" s="97" t="str">
        <f ca="1">IF(N454,WEEKNUM(IF(L454&lt;&gt;"",L454,IF(K454&lt;&gt;"",K454,J454)-项目信息!$C$18)+1),"")</f>
        <v/>
      </c>
      <c r="AC454" s="97" t="str">
        <f ca="1">IFERROR(VLOOKUP(VLOOKUP(G454,内部通讯录!$B:$F,5,FALSE),项目参数!$I$14:$J$21,2,FALSE),"")</f>
        <v/>
      </c>
      <c r="AD454" s="97" t="str">
        <f ca="1">IF($N454,$AC454*V454/项目参数!$J$29,"")</f>
        <v/>
      </c>
      <c r="AE454" s="97" t="str">
        <f ca="1">IF($N454,$AC454*W454/项目参数!$J$29,"")</f>
        <v/>
      </c>
      <c r="AF454" s="99" t="str">
        <f ca="1">IF(OR('临-间接'!S454=0,'临-间接'!S454="(空白)"),"",'临-间接'!S454)</f>
        <v/>
      </c>
      <c r="AG454" s="34" t="str">
        <f ca="1">IF(P454,IF(L454&lt;&gt;"", L454, IF(OR(I454="暂停",I454="取消"), IFERROR(WORKDAY.INTL($K454,$M454*$H454,1,项目参数!$B$2:$B$200),WORKDAY($K454,$M454*$H454,1)),TODAY())),"")</f>
        <v/>
      </c>
      <c r="AH454">
        <f ca="1">IF(AND(N454,P454),IF('临-间接'!T454="(空白)",0,'临-间接'!T454),0)</f>
        <v>0</v>
      </c>
      <c r="AI454" s="34" t="str">
        <f ca="1">IF($N454,VLOOKUP($B454,项目阶段与里程碑!$B:$E,3,FALSE),"")</f>
        <v/>
      </c>
      <c r="AJ454" s="34" t="str">
        <f ca="1">IF($N454,VLOOKUP($B454,项目阶段与里程碑!$B:$E,4,FALSE),"")</f>
        <v/>
      </c>
      <c r="AK454" s="34" t="str">
        <f t="shared" ca="1" si="105"/>
        <v/>
      </c>
      <c r="AL454" s="92" t="str">
        <f ca="1">IF($AK454&lt;&gt;"",IFERROR(NETWORKDAYS.INTL($AI454,$AK454,1,项目参数!$B$2:$B$200),NETWORKDAYS($AI454,$AK454,1)),"")</f>
        <v/>
      </c>
      <c r="AM454" s="92" t="str">
        <f ca="1">IF(K454&lt;&gt;"",IFERROR(NETWORKDAYS.INTL($AI454,$K454,1,项目参数!$B$2:$B$200),NETWORKDAYS($AI454,$K454,1)),"")</f>
        <v/>
      </c>
      <c r="AN454" s="92" t="str">
        <f ca="1">IF(L454&lt;&gt;"",IFERROR(NETWORKDAYS.INTL($AI454,$L454,1,项目参数!$B$2:$B$200),NETWORKDAYS($AI454,$L454,1)),"")</f>
        <v/>
      </c>
    </row>
    <row r="455" spans="1:40">
      <c r="A455">
        <f ca="1">IF('临-间接'!F455="(空白)","",'临-间接'!F455)</f>
        <v>0</v>
      </c>
      <c r="B455">
        <f ca="1">IF('临-间接'!G455="(空白)","",'临-间接'!G455)</f>
        <v>0</v>
      </c>
      <c r="C455">
        <f ca="1">IF('临-间接'!I455="(空白)","",'临-间接'!I455)</f>
        <v>0</v>
      </c>
      <c r="D455">
        <f ca="1">IF('临-间接'!J455="(空白)","",'临-间接'!J455)</f>
        <v>0</v>
      </c>
      <c r="E455">
        <f ca="1">IF('临-间接'!K455="(空白)","",'临-间接'!K455)</f>
        <v>0</v>
      </c>
      <c r="F455">
        <f ca="1">IF('临-间接'!H455="(空白)","",'临-间接'!H455)</f>
        <v>0</v>
      </c>
      <c r="G455">
        <f ca="1">IF('临-间接'!L455="(空白)","",'临-间接'!L455)</f>
        <v>0</v>
      </c>
      <c r="H455">
        <f ca="1">IF('临-间接'!M455="(空白)",0,'临-间接'!M455)</f>
        <v>0</v>
      </c>
      <c r="I455" t="str">
        <f ca="1">IF(OR('临-间接'!R455=0,'临-间接'!R455="(空白)"),"",'临-间接'!R455)</f>
        <v/>
      </c>
      <c r="J455" s="34" t="str">
        <f ca="1">IF(OR('临-间接'!N455=0,'临-间接'!N455="(空白)"),"",'临-间接'!N455)</f>
        <v/>
      </c>
      <c r="K455" s="34" t="str">
        <f ca="1">IF(OR('临-间接'!O455=0,'临-间接'!O455="(空白)"),"",'临-间接'!O455)</f>
        <v/>
      </c>
      <c r="L455" s="34" t="str">
        <f ca="1">IF(OR('临-间接'!P455=0,'临-间接'!P455="(空白)"),"",'临-间接'!P455)</f>
        <v/>
      </c>
      <c r="M455">
        <f ca="1">IF('临-间接'!Q455="(空白)",0,'临-间接'!Q455)</f>
        <v>0</v>
      </c>
      <c r="N455" s="97" t="b">
        <f t="shared" ca="1" si="93"/>
        <v>0</v>
      </c>
      <c r="O455" s="97" t="b">
        <f t="shared" ca="1" si="94"/>
        <v>0</v>
      </c>
      <c r="P455" s="97" t="b">
        <f t="shared" ca="1" si="95"/>
        <v>0</v>
      </c>
      <c r="Q455" s="97" t="b">
        <f t="shared" ca="1" si="96"/>
        <v>0</v>
      </c>
      <c r="R455" s="97" t="b">
        <f t="shared" ca="1" si="97"/>
        <v>0</v>
      </c>
      <c r="S455" s="97" t="str">
        <f t="shared" ca="1" si="98"/>
        <v>未开始</v>
      </c>
      <c r="T455" s="97">
        <f ca="1">IF(AND(N455,P455,NOT(Q455)),NETWORKDAYS(K455,AG455,项目参数!$B$2:$B$200),0)</f>
        <v>0</v>
      </c>
      <c r="U455" s="98">
        <f t="shared" ca="1" si="99"/>
        <v>0</v>
      </c>
      <c r="V455" s="117">
        <f t="shared" ca="1" si="100"/>
        <v>0</v>
      </c>
      <c r="W455" s="117">
        <f t="shared" ca="1" si="101"/>
        <v>0</v>
      </c>
      <c r="X455" s="117" t="str">
        <f t="shared" ca="1" si="102"/>
        <v/>
      </c>
      <c r="Y455" s="97">
        <f t="shared" ca="1" si="103"/>
        <v>0</v>
      </c>
      <c r="Z455" s="97">
        <f t="shared" ca="1" si="104"/>
        <v>0</v>
      </c>
      <c r="AA455" s="97">
        <f ca="1">IF(AND(N455,P455,K455&gt;项目信息!$C$18),INT((IF(Q455,L455,K455)-项目信息!$C$18)/30)+1,0)</f>
        <v>0</v>
      </c>
      <c r="AB455" s="97" t="str">
        <f ca="1">IF(N455,WEEKNUM(IF(L455&lt;&gt;"",L455,IF(K455&lt;&gt;"",K455,J455)-项目信息!$C$18)+1),"")</f>
        <v/>
      </c>
      <c r="AC455" s="97" t="str">
        <f ca="1">IFERROR(VLOOKUP(VLOOKUP(G455,内部通讯录!$B:$F,5,FALSE),项目参数!$I$14:$J$21,2,FALSE),"")</f>
        <v/>
      </c>
      <c r="AD455" s="97" t="str">
        <f ca="1">IF($N455,$AC455*V455/项目参数!$J$29,"")</f>
        <v/>
      </c>
      <c r="AE455" s="97" t="str">
        <f ca="1">IF($N455,$AC455*W455/项目参数!$J$29,"")</f>
        <v/>
      </c>
      <c r="AF455" s="99" t="str">
        <f ca="1">IF(OR('临-间接'!S455=0,'临-间接'!S455="(空白)"),"",'临-间接'!S455)</f>
        <v/>
      </c>
      <c r="AG455" s="34" t="str">
        <f ca="1">IF(P455,IF(L455&lt;&gt;"", L455, IF(OR(I455="暂停",I455="取消"), IFERROR(WORKDAY.INTL($K455,$M455*$H455,1,项目参数!$B$2:$B$200),WORKDAY($K455,$M455*$H455,1)),TODAY())),"")</f>
        <v/>
      </c>
      <c r="AH455">
        <f ca="1">IF(AND(N455,P455),IF('临-间接'!T455="(空白)",0,'临-间接'!T455),0)</f>
        <v>0</v>
      </c>
      <c r="AI455" s="34" t="str">
        <f ca="1">IF($N455,VLOOKUP($B455,项目阶段与里程碑!$B:$E,3,FALSE),"")</f>
        <v/>
      </c>
      <c r="AJ455" s="34" t="str">
        <f ca="1">IF($N455,VLOOKUP($B455,项目阶段与里程碑!$B:$E,4,FALSE),"")</f>
        <v/>
      </c>
      <c r="AK455" s="34" t="str">
        <f t="shared" ca="1" si="105"/>
        <v/>
      </c>
      <c r="AL455" s="92" t="str">
        <f ca="1">IF($AK455&lt;&gt;"",IFERROR(NETWORKDAYS.INTL($AI455,$AK455,1,项目参数!$B$2:$B$200),NETWORKDAYS($AI455,$AK455,1)),"")</f>
        <v/>
      </c>
      <c r="AM455" s="92" t="str">
        <f ca="1">IF(K455&lt;&gt;"",IFERROR(NETWORKDAYS.INTL($AI455,$K455,1,项目参数!$B$2:$B$200),NETWORKDAYS($AI455,$K455,1)),"")</f>
        <v/>
      </c>
      <c r="AN455" s="92" t="str">
        <f ca="1">IF(L455&lt;&gt;"",IFERROR(NETWORKDAYS.INTL($AI455,$L455,1,项目参数!$B$2:$B$200),NETWORKDAYS($AI455,$L455,1)),"")</f>
        <v/>
      </c>
    </row>
    <row r="456" spans="1:40">
      <c r="A456">
        <f ca="1">IF('临-间接'!F456="(空白)","",'临-间接'!F456)</f>
        <v>0</v>
      </c>
      <c r="B456">
        <f ca="1">IF('临-间接'!G456="(空白)","",'临-间接'!G456)</f>
        <v>0</v>
      </c>
      <c r="C456">
        <f ca="1">IF('临-间接'!I456="(空白)","",'临-间接'!I456)</f>
        <v>0</v>
      </c>
      <c r="D456">
        <f ca="1">IF('临-间接'!J456="(空白)","",'临-间接'!J456)</f>
        <v>0</v>
      </c>
      <c r="E456">
        <f ca="1">IF('临-间接'!K456="(空白)","",'临-间接'!K456)</f>
        <v>0</v>
      </c>
      <c r="F456">
        <f ca="1">IF('临-间接'!H456="(空白)","",'临-间接'!H456)</f>
        <v>0</v>
      </c>
      <c r="G456">
        <f ca="1">IF('临-间接'!L456="(空白)","",'临-间接'!L456)</f>
        <v>0</v>
      </c>
      <c r="H456">
        <f ca="1">IF('临-间接'!M456="(空白)",0,'临-间接'!M456)</f>
        <v>0</v>
      </c>
      <c r="I456" t="str">
        <f ca="1">IF(OR('临-间接'!R456=0,'临-间接'!R456="(空白)"),"",'临-间接'!R456)</f>
        <v/>
      </c>
      <c r="J456" s="34" t="str">
        <f ca="1">IF(OR('临-间接'!N456=0,'临-间接'!N456="(空白)"),"",'临-间接'!N456)</f>
        <v/>
      </c>
      <c r="K456" s="34" t="str">
        <f ca="1">IF(OR('临-间接'!O456=0,'临-间接'!O456="(空白)"),"",'临-间接'!O456)</f>
        <v/>
      </c>
      <c r="L456" s="34" t="str">
        <f ca="1">IF(OR('临-间接'!P456=0,'临-间接'!P456="(空白)"),"",'临-间接'!P456)</f>
        <v/>
      </c>
      <c r="M456">
        <f ca="1">IF('临-间接'!Q456="(空白)",0,'临-间接'!Q456)</f>
        <v>0</v>
      </c>
      <c r="N456" s="97" t="b">
        <f t="shared" ca="1" si="93"/>
        <v>0</v>
      </c>
      <c r="O456" s="97" t="b">
        <f t="shared" ca="1" si="94"/>
        <v>0</v>
      </c>
      <c r="P456" s="97" t="b">
        <f t="shared" ca="1" si="95"/>
        <v>0</v>
      </c>
      <c r="Q456" s="97" t="b">
        <f t="shared" ca="1" si="96"/>
        <v>0</v>
      </c>
      <c r="R456" s="97" t="b">
        <f t="shared" ca="1" si="97"/>
        <v>0</v>
      </c>
      <c r="S456" s="97" t="str">
        <f t="shared" ca="1" si="98"/>
        <v>未开始</v>
      </c>
      <c r="T456" s="97">
        <f ca="1">IF(AND(N456,P456,NOT(Q456)),NETWORKDAYS(K456,AG456,项目参数!$B$2:$B$200),0)</f>
        <v>0</v>
      </c>
      <c r="U456" s="98">
        <f t="shared" ca="1" si="99"/>
        <v>0</v>
      </c>
      <c r="V456" s="117">
        <f t="shared" ca="1" si="100"/>
        <v>0</v>
      </c>
      <c r="W456" s="117">
        <f t="shared" ca="1" si="101"/>
        <v>0</v>
      </c>
      <c r="X456" s="117" t="str">
        <f t="shared" ca="1" si="102"/>
        <v/>
      </c>
      <c r="Y456" s="97">
        <f t="shared" ca="1" si="103"/>
        <v>0</v>
      </c>
      <c r="Z456" s="97">
        <f t="shared" ca="1" si="104"/>
        <v>0</v>
      </c>
      <c r="AA456" s="97">
        <f ca="1">IF(AND(N456,P456,K456&gt;项目信息!$C$18),INT((IF(Q456,L456,K456)-项目信息!$C$18)/30)+1,0)</f>
        <v>0</v>
      </c>
      <c r="AB456" s="97" t="str">
        <f ca="1">IF(N456,WEEKNUM(IF(L456&lt;&gt;"",L456,IF(K456&lt;&gt;"",K456,J456)-项目信息!$C$18)+1),"")</f>
        <v/>
      </c>
      <c r="AC456" s="97" t="str">
        <f ca="1">IFERROR(VLOOKUP(VLOOKUP(G456,内部通讯录!$B:$F,5,FALSE),项目参数!$I$14:$J$21,2,FALSE),"")</f>
        <v/>
      </c>
      <c r="AD456" s="97" t="str">
        <f ca="1">IF($N456,$AC456*V456/项目参数!$J$29,"")</f>
        <v/>
      </c>
      <c r="AE456" s="97" t="str">
        <f ca="1">IF($N456,$AC456*W456/项目参数!$J$29,"")</f>
        <v/>
      </c>
      <c r="AF456" s="99" t="str">
        <f ca="1">IF(OR('临-间接'!S456=0,'临-间接'!S456="(空白)"),"",'临-间接'!S456)</f>
        <v/>
      </c>
      <c r="AG456" s="34" t="str">
        <f ca="1">IF(P456,IF(L456&lt;&gt;"", L456, IF(OR(I456="暂停",I456="取消"), IFERROR(WORKDAY.INTL($K456,$M456*$H456,1,项目参数!$B$2:$B$200),WORKDAY($K456,$M456*$H456,1)),TODAY())),"")</f>
        <v/>
      </c>
      <c r="AH456">
        <f ca="1">IF(AND(N456,P456),IF('临-间接'!T456="(空白)",0,'临-间接'!T456),0)</f>
        <v>0</v>
      </c>
      <c r="AI456" s="34" t="str">
        <f ca="1">IF($N456,VLOOKUP($B456,项目阶段与里程碑!$B:$E,3,FALSE),"")</f>
        <v/>
      </c>
      <c r="AJ456" s="34" t="str">
        <f ca="1">IF($N456,VLOOKUP($B456,项目阶段与里程碑!$B:$E,4,FALSE),"")</f>
        <v/>
      </c>
      <c r="AK456" s="34" t="str">
        <f t="shared" ca="1" si="105"/>
        <v/>
      </c>
      <c r="AL456" s="92" t="str">
        <f ca="1">IF($AK456&lt;&gt;"",IFERROR(NETWORKDAYS.INTL($AI456,$AK456,1,项目参数!$B$2:$B$200),NETWORKDAYS($AI456,$AK456,1)),"")</f>
        <v/>
      </c>
      <c r="AM456" s="92" t="str">
        <f ca="1">IF(K456&lt;&gt;"",IFERROR(NETWORKDAYS.INTL($AI456,$K456,1,项目参数!$B$2:$B$200),NETWORKDAYS($AI456,$K456,1)),"")</f>
        <v/>
      </c>
      <c r="AN456" s="92" t="str">
        <f ca="1">IF(L456&lt;&gt;"",IFERROR(NETWORKDAYS.INTL($AI456,$L456,1,项目参数!$B$2:$B$200),NETWORKDAYS($AI456,$L456,1)),"")</f>
        <v/>
      </c>
    </row>
    <row r="457" spans="1:40">
      <c r="A457">
        <f ca="1">IF('临-间接'!F457="(空白)","",'临-间接'!F457)</f>
        <v>0</v>
      </c>
      <c r="B457">
        <f ca="1">IF('临-间接'!G457="(空白)","",'临-间接'!G457)</f>
        <v>0</v>
      </c>
      <c r="C457">
        <f ca="1">IF('临-间接'!I457="(空白)","",'临-间接'!I457)</f>
        <v>0</v>
      </c>
      <c r="D457">
        <f ca="1">IF('临-间接'!J457="(空白)","",'临-间接'!J457)</f>
        <v>0</v>
      </c>
      <c r="E457">
        <f ca="1">IF('临-间接'!K457="(空白)","",'临-间接'!K457)</f>
        <v>0</v>
      </c>
      <c r="F457">
        <f ca="1">IF('临-间接'!H457="(空白)","",'临-间接'!H457)</f>
        <v>0</v>
      </c>
      <c r="G457">
        <f ca="1">IF('临-间接'!L457="(空白)","",'临-间接'!L457)</f>
        <v>0</v>
      </c>
      <c r="H457">
        <f ca="1">IF('临-间接'!M457="(空白)",0,'临-间接'!M457)</f>
        <v>0</v>
      </c>
      <c r="I457" t="str">
        <f ca="1">IF(OR('临-间接'!R457=0,'临-间接'!R457="(空白)"),"",'临-间接'!R457)</f>
        <v/>
      </c>
      <c r="J457" s="34" t="str">
        <f ca="1">IF(OR('临-间接'!N457=0,'临-间接'!N457="(空白)"),"",'临-间接'!N457)</f>
        <v/>
      </c>
      <c r="K457" s="34" t="str">
        <f ca="1">IF(OR('临-间接'!O457=0,'临-间接'!O457="(空白)"),"",'临-间接'!O457)</f>
        <v/>
      </c>
      <c r="L457" s="34" t="str">
        <f ca="1">IF(OR('临-间接'!P457=0,'临-间接'!P457="(空白)"),"",'临-间接'!P457)</f>
        <v/>
      </c>
      <c r="M457">
        <f ca="1">IF('临-间接'!Q457="(空白)",0,'临-间接'!Q457)</f>
        <v>0</v>
      </c>
      <c r="N457" s="97" t="b">
        <f t="shared" ca="1" si="93"/>
        <v>0</v>
      </c>
      <c r="O457" s="97" t="b">
        <f t="shared" ca="1" si="94"/>
        <v>0</v>
      </c>
      <c r="P457" s="97" t="b">
        <f t="shared" ca="1" si="95"/>
        <v>0</v>
      </c>
      <c r="Q457" s="97" t="b">
        <f t="shared" ca="1" si="96"/>
        <v>0</v>
      </c>
      <c r="R457" s="97" t="b">
        <f t="shared" ca="1" si="97"/>
        <v>0</v>
      </c>
      <c r="S457" s="97" t="str">
        <f t="shared" ca="1" si="98"/>
        <v>未开始</v>
      </c>
      <c r="T457" s="97">
        <f ca="1">IF(AND(N457,P457,NOT(Q457)),NETWORKDAYS(K457,AG457,项目参数!$B$2:$B$200),0)</f>
        <v>0</v>
      </c>
      <c r="U457" s="98">
        <f t="shared" ca="1" si="99"/>
        <v>0</v>
      </c>
      <c r="V457" s="117">
        <f t="shared" ca="1" si="100"/>
        <v>0</v>
      </c>
      <c r="W457" s="117">
        <f t="shared" ca="1" si="101"/>
        <v>0</v>
      </c>
      <c r="X457" s="117" t="str">
        <f t="shared" ca="1" si="102"/>
        <v/>
      </c>
      <c r="Y457" s="97">
        <f t="shared" ca="1" si="103"/>
        <v>0</v>
      </c>
      <c r="Z457" s="97">
        <f t="shared" ca="1" si="104"/>
        <v>0</v>
      </c>
      <c r="AA457" s="97">
        <f ca="1">IF(AND(N457,P457,K457&gt;项目信息!$C$18),INT((IF(Q457,L457,K457)-项目信息!$C$18)/30)+1,0)</f>
        <v>0</v>
      </c>
      <c r="AB457" s="97" t="str">
        <f ca="1">IF(N457,WEEKNUM(IF(L457&lt;&gt;"",L457,IF(K457&lt;&gt;"",K457,J457)-项目信息!$C$18)+1),"")</f>
        <v/>
      </c>
      <c r="AC457" s="97" t="str">
        <f ca="1">IFERROR(VLOOKUP(VLOOKUP(G457,内部通讯录!$B:$F,5,FALSE),项目参数!$I$14:$J$21,2,FALSE),"")</f>
        <v/>
      </c>
      <c r="AD457" s="97" t="str">
        <f ca="1">IF($N457,$AC457*V457/项目参数!$J$29,"")</f>
        <v/>
      </c>
      <c r="AE457" s="97" t="str">
        <f ca="1">IF($N457,$AC457*W457/项目参数!$J$29,"")</f>
        <v/>
      </c>
      <c r="AF457" s="99" t="str">
        <f ca="1">IF(OR('临-间接'!S457=0,'临-间接'!S457="(空白)"),"",'临-间接'!S457)</f>
        <v/>
      </c>
      <c r="AG457" s="34" t="str">
        <f ca="1">IF(P457,IF(L457&lt;&gt;"", L457, IF(OR(I457="暂停",I457="取消"), IFERROR(WORKDAY.INTL($K457,$M457*$H457,1,项目参数!$B$2:$B$200),WORKDAY($K457,$M457*$H457,1)),TODAY())),"")</f>
        <v/>
      </c>
      <c r="AH457">
        <f ca="1">IF(AND(N457,P457),IF('临-间接'!T457="(空白)",0,'临-间接'!T457),0)</f>
        <v>0</v>
      </c>
      <c r="AI457" s="34" t="str">
        <f ca="1">IF($N457,VLOOKUP($B457,项目阶段与里程碑!$B:$E,3,FALSE),"")</f>
        <v/>
      </c>
      <c r="AJ457" s="34" t="str">
        <f ca="1">IF($N457,VLOOKUP($B457,项目阶段与里程碑!$B:$E,4,FALSE),"")</f>
        <v/>
      </c>
      <c r="AK457" s="34" t="str">
        <f t="shared" ca="1" si="105"/>
        <v/>
      </c>
      <c r="AL457" s="92" t="str">
        <f ca="1">IF($AK457&lt;&gt;"",IFERROR(NETWORKDAYS.INTL($AI457,$AK457,1,项目参数!$B$2:$B$200),NETWORKDAYS($AI457,$AK457,1)),"")</f>
        <v/>
      </c>
      <c r="AM457" s="92" t="str">
        <f ca="1">IF(K457&lt;&gt;"",IFERROR(NETWORKDAYS.INTL($AI457,$K457,1,项目参数!$B$2:$B$200),NETWORKDAYS($AI457,$K457,1)),"")</f>
        <v/>
      </c>
      <c r="AN457" s="92" t="str">
        <f ca="1">IF(L457&lt;&gt;"",IFERROR(NETWORKDAYS.INTL($AI457,$L457,1,项目参数!$B$2:$B$200),NETWORKDAYS($AI457,$L457,1)),"")</f>
        <v/>
      </c>
    </row>
    <row r="458" spans="1:40">
      <c r="A458">
        <f ca="1">IF('临-间接'!F458="(空白)","",'临-间接'!F458)</f>
        <v>0</v>
      </c>
      <c r="B458">
        <f ca="1">IF('临-间接'!G458="(空白)","",'临-间接'!G458)</f>
        <v>0</v>
      </c>
      <c r="C458">
        <f ca="1">IF('临-间接'!I458="(空白)","",'临-间接'!I458)</f>
        <v>0</v>
      </c>
      <c r="D458">
        <f ca="1">IF('临-间接'!J458="(空白)","",'临-间接'!J458)</f>
        <v>0</v>
      </c>
      <c r="E458">
        <f ca="1">IF('临-间接'!K458="(空白)","",'临-间接'!K458)</f>
        <v>0</v>
      </c>
      <c r="F458">
        <f ca="1">IF('临-间接'!H458="(空白)","",'临-间接'!H458)</f>
        <v>0</v>
      </c>
      <c r="G458">
        <f ca="1">IF('临-间接'!L458="(空白)","",'临-间接'!L458)</f>
        <v>0</v>
      </c>
      <c r="H458">
        <f ca="1">IF('临-间接'!M458="(空白)",0,'临-间接'!M458)</f>
        <v>0</v>
      </c>
      <c r="I458" t="str">
        <f ca="1">IF(OR('临-间接'!R458=0,'临-间接'!R458="(空白)"),"",'临-间接'!R458)</f>
        <v/>
      </c>
      <c r="J458" s="34" t="str">
        <f ca="1">IF(OR('临-间接'!N458=0,'临-间接'!N458="(空白)"),"",'临-间接'!N458)</f>
        <v/>
      </c>
      <c r="K458" s="34" t="str">
        <f ca="1">IF(OR('临-间接'!O458=0,'临-间接'!O458="(空白)"),"",'临-间接'!O458)</f>
        <v/>
      </c>
      <c r="L458" s="34" t="str">
        <f ca="1">IF(OR('临-间接'!P458=0,'临-间接'!P458="(空白)"),"",'临-间接'!P458)</f>
        <v/>
      </c>
      <c r="M458">
        <f ca="1">IF('临-间接'!Q458="(空白)",0,'临-间接'!Q458)</f>
        <v>0</v>
      </c>
      <c r="N458" s="97" t="b">
        <f t="shared" ca="1" si="93"/>
        <v>0</v>
      </c>
      <c r="O458" s="97" t="b">
        <f t="shared" ca="1" si="94"/>
        <v>0</v>
      </c>
      <c r="P458" s="97" t="b">
        <f t="shared" ca="1" si="95"/>
        <v>0</v>
      </c>
      <c r="Q458" s="97" t="b">
        <f t="shared" ca="1" si="96"/>
        <v>0</v>
      </c>
      <c r="R458" s="97" t="b">
        <f t="shared" ca="1" si="97"/>
        <v>0</v>
      </c>
      <c r="S458" s="97" t="str">
        <f t="shared" ca="1" si="98"/>
        <v>未开始</v>
      </c>
      <c r="T458" s="97">
        <f ca="1">IF(AND(N458,P458,NOT(Q458)),NETWORKDAYS(K458,AG458,项目参数!$B$2:$B$200),0)</f>
        <v>0</v>
      </c>
      <c r="U458" s="98">
        <f t="shared" ca="1" si="99"/>
        <v>0</v>
      </c>
      <c r="V458" s="117">
        <f t="shared" ca="1" si="100"/>
        <v>0</v>
      </c>
      <c r="W458" s="117">
        <f t="shared" ca="1" si="101"/>
        <v>0</v>
      </c>
      <c r="X458" s="117" t="str">
        <f t="shared" ca="1" si="102"/>
        <v/>
      </c>
      <c r="Y458" s="97">
        <f t="shared" ca="1" si="103"/>
        <v>0</v>
      </c>
      <c r="Z458" s="97">
        <f t="shared" ca="1" si="104"/>
        <v>0</v>
      </c>
      <c r="AA458" s="97">
        <f ca="1">IF(AND(N458,P458,K458&gt;项目信息!$C$18),INT((IF(Q458,L458,K458)-项目信息!$C$18)/30)+1,0)</f>
        <v>0</v>
      </c>
      <c r="AB458" s="97" t="str">
        <f ca="1">IF(N458,WEEKNUM(IF(L458&lt;&gt;"",L458,IF(K458&lt;&gt;"",K458,J458)-项目信息!$C$18)+1),"")</f>
        <v/>
      </c>
      <c r="AC458" s="97" t="str">
        <f ca="1">IFERROR(VLOOKUP(VLOOKUP(G458,内部通讯录!$B:$F,5,FALSE),项目参数!$I$14:$J$21,2,FALSE),"")</f>
        <v/>
      </c>
      <c r="AD458" s="97" t="str">
        <f ca="1">IF($N458,$AC458*V458/项目参数!$J$29,"")</f>
        <v/>
      </c>
      <c r="AE458" s="97" t="str">
        <f ca="1">IF($N458,$AC458*W458/项目参数!$J$29,"")</f>
        <v/>
      </c>
      <c r="AF458" s="99" t="str">
        <f ca="1">IF(OR('临-间接'!S458=0,'临-间接'!S458="(空白)"),"",'临-间接'!S458)</f>
        <v/>
      </c>
      <c r="AG458" s="34" t="str">
        <f ca="1">IF(P458,IF(L458&lt;&gt;"", L458, IF(OR(I458="暂停",I458="取消"), IFERROR(WORKDAY.INTL($K458,$M458*$H458,1,项目参数!$B$2:$B$200),WORKDAY($K458,$M458*$H458,1)),TODAY())),"")</f>
        <v/>
      </c>
      <c r="AH458">
        <f ca="1">IF(AND(N458,P458),IF('临-间接'!T458="(空白)",0,'临-间接'!T458),0)</f>
        <v>0</v>
      </c>
      <c r="AI458" s="34" t="str">
        <f ca="1">IF($N458,VLOOKUP($B458,项目阶段与里程碑!$B:$E,3,FALSE),"")</f>
        <v/>
      </c>
      <c r="AJ458" s="34" t="str">
        <f ca="1">IF($N458,VLOOKUP($B458,项目阶段与里程碑!$B:$E,4,FALSE),"")</f>
        <v/>
      </c>
      <c r="AK458" s="34" t="str">
        <f t="shared" ca="1" si="105"/>
        <v/>
      </c>
      <c r="AL458" s="92" t="str">
        <f ca="1">IF($AK458&lt;&gt;"",IFERROR(NETWORKDAYS.INTL($AI458,$AK458,1,项目参数!$B$2:$B$200),NETWORKDAYS($AI458,$AK458,1)),"")</f>
        <v/>
      </c>
      <c r="AM458" s="92" t="str">
        <f ca="1">IF(K458&lt;&gt;"",IFERROR(NETWORKDAYS.INTL($AI458,$K458,1,项目参数!$B$2:$B$200),NETWORKDAYS($AI458,$K458,1)),"")</f>
        <v/>
      </c>
      <c r="AN458" s="92" t="str">
        <f ca="1">IF(L458&lt;&gt;"",IFERROR(NETWORKDAYS.INTL($AI458,$L458,1,项目参数!$B$2:$B$200),NETWORKDAYS($AI458,$L458,1)),"")</f>
        <v/>
      </c>
    </row>
    <row r="459" spans="1:40">
      <c r="A459">
        <f ca="1">IF('临-间接'!F459="(空白)","",'临-间接'!F459)</f>
        <v>0</v>
      </c>
      <c r="B459">
        <f ca="1">IF('临-间接'!G459="(空白)","",'临-间接'!G459)</f>
        <v>0</v>
      </c>
      <c r="C459">
        <f ca="1">IF('临-间接'!I459="(空白)","",'临-间接'!I459)</f>
        <v>0</v>
      </c>
      <c r="D459">
        <f ca="1">IF('临-间接'!J459="(空白)","",'临-间接'!J459)</f>
        <v>0</v>
      </c>
      <c r="E459">
        <f ca="1">IF('临-间接'!K459="(空白)","",'临-间接'!K459)</f>
        <v>0</v>
      </c>
      <c r="F459">
        <f ca="1">IF('临-间接'!H459="(空白)","",'临-间接'!H459)</f>
        <v>0</v>
      </c>
      <c r="G459">
        <f ca="1">IF('临-间接'!L459="(空白)","",'临-间接'!L459)</f>
        <v>0</v>
      </c>
      <c r="H459">
        <f ca="1">IF('临-间接'!M459="(空白)",0,'临-间接'!M459)</f>
        <v>0</v>
      </c>
      <c r="I459" t="str">
        <f ca="1">IF(OR('临-间接'!R459=0,'临-间接'!R459="(空白)"),"",'临-间接'!R459)</f>
        <v/>
      </c>
      <c r="J459" s="34" t="str">
        <f ca="1">IF(OR('临-间接'!N459=0,'临-间接'!N459="(空白)"),"",'临-间接'!N459)</f>
        <v/>
      </c>
      <c r="K459" s="34" t="str">
        <f ca="1">IF(OR('临-间接'!O459=0,'临-间接'!O459="(空白)"),"",'临-间接'!O459)</f>
        <v/>
      </c>
      <c r="L459" s="34" t="str">
        <f ca="1">IF(OR('临-间接'!P459=0,'临-间接'!P459="(空白)"),"",'临-间接'!P459)</f>
        <v/>
      </c>
      <c r="M459">
        <f ca="1">IF('临-间接'!Q459="(空白)",0,'临-间接'!Q459)</f>
        <v>0</v>
      </c>
      <c r="N459" s="97" t="b">
        <f t="shared" ca="1" si="93"/>
        <v>0</v>
      </c>
      <c r="O459" s="97" t="b">
        <f t="shared" ca="1" si="94"/>
        <v>0</v>
      </c>
      <c r="P459" s="97" t="b">
        <f t="shared" ca="1" si="95"/>
        <v>0</v>
      </c>
      <c r="Q459" s="97" t="b">
        <f t="shared" ca="1" si="96"/>
        <v>0</v>
      </c>
      <c r="R459" s="97" t="b">
        <f t="shared" ca="1" si="97"/>
        <v>0</v>
      </c>
      <c r="S459" s="97" t="str">
        <f t="shared" ca="1" si="98"/>
        <v>未开始</v>
      </c>
      <c r="T459" s="97">
        <f ca="1">IF(AND(N459,P459,NOT(Q459)),NETWORKDAYS(K459,AG459,项目参数!$B$2:$B$200),0)</f>
        <v>0</v>
      </c>
      <c r="U459" s="98">
        <f t="shared" ca="1" si="99"/>
        <v>0</v>
      </c>
      <c r="V459" s="117">
        <f t="shared" ca="1" si="100"/>
        <v>0</v>
      </c>
      <c r="W459" s="117">
        <f t="shared" ca="1" si="101"/>
        <v>0</v>
      </c>
      <c r="X459" s="117" t="str">
        <f t="shared" ca="1" si="102"/>
        <v/>
      </c>
      <c r="Y459" s="97">
        <f t="shared" ca="1" si="103"/>
        <v>0</v>
      </c>
      <c r="Z459" s="97">
        <f t="shared" ca="1" si="104"/>
        <v>0</v>
      </c>
      <c r="AA459" s="97">
        <f ca="1">IF(AND(N459,P459,K459&gt;项目信息!$C$18),INT((IF(Q459,L459,K459)-项目信息!$C$18)/30)+1,0)</f>
        <v>0</v>
      </c>
      <c r="AB459" s="97" t="str">
        <f ca="1">IF(N459,WEEKNUM(IF(L459&lt;&gt;"",L459,IF(K459&lt;&gt;"",K459,J459)-项目信息!$C$18)+1),"")</f>
        <v/>
      </c>
      <c r="AC459" s="97" t="str">
        <f ca="1">IFERROR(VLOOKUP(VLOOKUP(G459,内部通讯录!$B:$F,5,FALSE),项目参数!$I$14:$J$21,2,FALSE),"")</f>
        <v/>
      </c>
      <c r="AD459" s="97" t="str">
        <f ca="1">IF($N459,$AC459*V459/项目参数!$J$29,"")</f>
        <v/>
      </c>
      <c r="AE459" s="97" t="str">
        <f ca="1">IF($N459,$AC459*W459/项目参数!$J$29,"")</f>
        <v/>
      </c>
      <c r="AF459" s="99" t="str">
        <f ca="1">IF(OR('临-间接'!S459=0,'临-间接'!S459="(空白)"),"",'临-间接'!S459)</f>
        <v/>
      </c>
      <c r="AG459" s="34" t="str">
        <f ca="1">IF(P459,IF(L459&lt;&gt;"", L459, IF(OR(I459="暂停",I459="取消"), IFERROR(WORKDAY.INTL($K459,$M459*$H459,1,项目参数!$B$2:$B$200),WORKDAY($K459,$M459*$H459,1)),TODAY())),"")</f>
        <v/>
      </c>
      <c r="AH459">
        <f ca="1">IF(AND(N459,P459),IF('临-间接'!T459="(空白)",0,'临-间接'!T459),0)</f>
        <v>0</v>
      </c>
      <c r="AI459" s="34" t="str">
        <f ca="1">IF($N459,VLOOKUP($B459,项目阶段与里程碑!$B:$E,3,FALSE),"")</f>
        <v/>
      </c>
      <c r="AJ459" s="34" t="str">
        <f ca="1">IF($N459,VLOOKUP($B459,项目阶段与里程碑!$B:$E,4,FALSE),"")</f>
        <v/>
      </c>
      <c r="AK459" s="34" t="str">
        <f t="shared" ca="1" si="105"/>
        <v/>
      </c>
      <c r="AL459" s="92" t="str">
        <f ca="1">IF($AK459&lt;&gt;"",IFERROR(NETWORKDAYS.INTL($AI459,$AK459,1,项目参数!$B$2:$B$200),NETWORKDAYS($AI459,$AK459,1)),"")</f>
        <v/>
      </c>
      <c r="AM459" s="92" t="str">
        <f ca="1">IF(K459&lt;&gt;"",IFERROR(NETWORKDAYS.INTL($AI459,$K459,1,项目参数!$B$2:$B$200),NETWORKDAYS($AI459,$K459,1)),"")</f>
        <v/>
      </c>
      <c r="AN459" s="92" t="str">
        <f ca="1">IF(L459&lt;&gt;"",IFERROR(NETWORKDAYS.INTL($AI459,$L459,1,项目参数!$B$2:$B$200),NETWORKDAYS($AI459,$L459,1)),"")</f>
        <v/>
      </c>
    </row>
    <row r="460" spans="1:40">
      <c r="A460">
        <f ca="1">IF('临-间接'!F460="(空白)","",'临-间接'!F460)</f>
        <v>0</v>
      </c>
      <c r="B460">
        <f ca="1">IF('临-间接'!G460="(空白)","",'临-间接'!G460)</f>
        <v>0</v>
      </c>
      <c r="C460">
        <f ca="1">IF('临-间接'!I460="(空白)","",'临-间接'!I460)</f>
        <v>0</v>
      </c>
      <c r="D460">
        <f ca="1">IF('临-间接'!J460="(空白)","",'临-间接'!J460)</f>
        <v>0</v>
      </c>
      <c r="E460">
        <f ca="1">IF('临-间接'!K460="(空白)","",'临-间接'!K460)</f>
        <v>0</v>
      </c>
      <c r="F460">
        <f ca="1">IF('临-间接'!H460="(空白)","",'临-间接'!H460)</f>
        <v>0</v>
      </c>
      <c r="G460">
        <f ca="1">IF('临-间接'!L460="(空白)","",'临-间接'!L460)</f>
        <v>0</v>
      </c>
      <c r="H460">
        <f ca="1">IF('临-间接'!M460="(空白)",0,'临-间接'!M460)</f>
        <v>0</v>
      </c>
      <c r="I460" t="str">
        <f ca="1">IF(OR('临-间接'!R460=0,'临-间接'!R460="(空白)"),"",'临-间接'!R460)</f>
        <v/>
      </c>
      <c r="J460" s="34" t="str">
        <f ca="1">IF(OR('临-间接'!N460=0,'临-间接'!N460="(空白)"),"",'临-间接'!N460)</f>
        <v/>
      </c>
      <c r="K460" s="34" t="str">
        <f ca="1">IF(OR('临-间接'!O460=0,'临-间接'!O460="(空白)"),"",'临-间接'!O460)</f>
        <v/>
      </c>
      <c r="L460" s="34" t="str">
        <f ca="1">IF(OR('临-间接'!P460=0,'临-间接'!P460="(空白)"),"",'临-间接'!P460)</f>
        <v/>
      </c>
      <c r="M460">
        <f ca="1">IF('临-间接'!Q460="(空白)",0,'临-间接'!Q460)</f>
        <v>0</v>
      </c>
      <c r="N460" s="97" t="b">
        <f t="shared" ca="1" si="93"/>
        <v>0</v>
      </c>
      <c r="O460" s="97" t="b">
        <f t="shared" ca="1" si="94"/>
        <v>0</v>
      </c>
      <c r="P460" s="97" t="b">
        <f t="shared" ca="1" si="95"/>
        <v>0</v>
      </c>
      <c r="Q460" s="97" t="b">
        <f t="shared" ca="1" si="96"/>
        <v>0</v>
      </c>
      <c r="R460" s="97" t="b">
        <f t="shared" ca="1" si="97"/>
        <v>0</v>
      </c>
      <c r="S460" s="97" t="str">
        <f t="shared" ca="1" si="98"/>
        <v>未开始</v>
      </c>
      <c r="T460" s="97">
        <f ca="1">IF(AND(N460,P460,NOT(Q460)),NETWORKDAYS(K460,AG460,项目参数!$B$2:$B$200),0)</f>
        <v>0</v>
      </c>
      <c r="U460" s="98">
        <f t="shared" ca="1" si="99"/>
        <v>0</v>
      </c>
      <c r="V460" s="117">
        <f t="shared" ca="1" si="100"/>
        <v>0</v>
      </c>
      <c r="W460" s="117">
        <f t="shared" ca="1" si="101"/>
        <v>0</v>
      </c>
      <c r="X460" s="117" t="str">
        <f t="shared" ca="1" si="102"/>
        <v/>
      </c>
      <c r="Y460" s="97">
        <f t="shared" ca="1" si="103"/>
        <v>0</v>
      </c>
      <c r="Z460" s="97">
        <f t="shared" ca="1" si="104"/>
        <v>0</v>
      </c>
      <c r="AA460" s="97">
        <f ca="1">IF(AND(N460,P460,K460&gt;项目信息!$C$18),INT((IF(Q460,L460,K460)-项目信息!$C$18)/30)+1,0)</f>
        <v>0</v>
      </c>
      <c r="AB460" s="97" t="str">
        <f ca="1">IF(N460,WEEKNUM(IF(L460&lt;&gt;"",L460,IF(K460&lt;&gt;"",K460,J460)-项目信息!$C$18)+1),"")</f>
        <v/>
      </c>
      <c r="AC460" s="97" t="str">
        <f ca="1">IFERROR(VLOOKUP(VLOOKUP(G460,内部通讯录!$B:$F,5,FALSE),项目参数!$I$14:$J$21,2,FALSE),"")</f>
        <v/>
      </c>
      <c r="AD460" s="97" t="str">
        <f ca="1">IF($N460,$AC460*V460/项目参数!$J$29,"")</f>
        <v/>
      </c>
      <c r="AE460" s="97" t="str">
        <f ca="1">IF($N460,$AC460*W460/项目参数!$J$29,"")</f>
        <v/>
      </c>
      <c r="AF460" s="99" t="str">
        <f ca="1">IF(OR('临-间接'!S460=0,'临-间接'!S460="(空白)"),"",'临-间接'!S460)</f>
        <v/>
      </c>
      <c r="AG460" s="34" t="str">
        <f ca="1">IF(P460,IF(L460&lt;&gt;"", L460, IF(OR(I460="暂停",I460="取消"), IFERROR(WORKDAY.INTL($K460,$M460*$H460,1,项目参数!$B$2:$B$200),WORKDAY($K460,$M460*$H460,1)),TODAY())),"")</f>
        <v/>
      </c>
      <c r="AH460">
        <f ca="1">IF(AND(N460,P460),IF('临-间接'!T460="(空白)",0,'临-间接'!T460),0)</f>
        <v>0</v>
      </c>
      <c r="AI460" s="34" t="str">
        <f ca="1">IF($N460,VLOOKUP($B460,项目阶段与里程碑!$B:$E,3,FALSE),"")</f>
        <v/>
      </c>
      <c r="AJ460" s="34" t="str">
        <f ca="1">IF($N460,VLOOKUP($B460,项目阶段与里程碑!$B:$E,4,FALSE),"")</f>
        <v/>
      </c>
      <c r="AK460" s="34" t="str">
        <f t="shared" ca="1" si="105"/>
        <v/>
      </c>
      <c r="AL460" s="92" t="str">
        <f ca="1">IF($AK460&lt;&gt;"",IFERROR(NETWORKDAYS.INTL($AI460,$AK460,1,项目参数!$B$2:$B$200),NETWORKDAYS($AI460,$AK460,1)),"")</f>
        <v/>
      </c>
      <c r="AM460" s="92" t="str">
        <f ca="1">IF(K460&lt;&gt;"",IFERROR(NETWORKDAYS.INTL($AI460,$K460,1,项目参数!$B$2:$B$200),NETWORKDAYS($AI460,$K460,1)),"")</f>
        <v/>
      </c>
      <c r="AN460" s="92" t="str">
        <f ca="1">IF(L460&lt;&gt;"",IFERROR(NETWORKDAYS.INTL($AI460,$L460,1,项目参数!$B$2:$B$200),NETWORKDAYS($AI460,$L460,1)),"")</f>
        <v/>
      </c>
    </row>
    <row r="461" spans="1:40">
      <c r="A461">
        <f ca="1">IF('临-间接'!F461="(空白)","",'临-间接'!F461)</f>
        <v>0</v>
      </c>
      <c r="B461">
        <f ca="1">IF('临-间接'!G461="(空白)","",'临-间接'!G461)</f>
        <v>0</v>
      </c>
      <c r="C461">
        <f ca="1">IF('临-间接'!I461="(空白)","",'临-间接'!I461)</f>
        <v>0</v>
      </c>
      <c r="D461">
        <f ca="1">IF('临-间接'!J461="(空白)","",'临-间接'!J461)</f>
        <v>0</v>
      </c>
      <c r="E461">
        <f ca="1">IF('临-间接'!K461="(空白)","",'临-间接'!K461)</f>
        <v>0</v>
      </c>
      <c r="F461">
        <f ca="1">IF('临-间接'!H461="(空白)","",'临-间接'!H461)</f>
        <v>0</v>
      </c>
      <c r="G461">
        <f ca="1">IF('临-间接'!L461="(空白)","",'临-间接'!L461)</f>
        <v>0</v>
      </c>
      <c r="H461">
        <f ca="1">IF('临-间接'!M461="(空白)",0,'临-间接'!M461)</f>
        <v>0</v>
      </c>
      <c r="I461" t="str">
        <f ca="1">IF(OR('临-间接'!R461=0,'临-间接'!R461="(空白)"),"",'临-间接'!R461)</f>
        <v/>
      </c>
      <c r="J461" s="34" t="str">
        <f ca="1">IF(OR('临-间接'!N461=0,'临-间接'!N461="(空白)"),"",'临-间接'!N461)</f>
        <v/>
      </c>
      <c r="K461" s="34" t="str">
        <f ca="1">IF(OR('临-间接'!O461=0,'临-间接'!O461="(空白)"),"",'临-间接'!O461)</f>
        <v/>
      </c>
      <c r="L461" s="34" t="str">
        <f ca="1">IF(OR('临-间接'!P461=0,'临-间接'!P461="(空白)"),"",'临-间接'!P461)</f>
        <v/>
      </c>
      <c r="M461">
        <f ca="1">IF('临-间接'!Q461="(空白)",0,'临-间接'!Q461)</f>
        <v>0</v>
      </c>
      <c r="N461" s="97" t="b">
        <f t="shared" ca="1" si="93"/>
        <v>0</v>
      </c>
      <c r="O461" s="97" t="b">
        <f t="shared" ca="1" si="94"/>
        <v>0</v>
      </c>
      <c r="P461" s="97" t="b">
        <f t="shared" ca="1" si="95"/>
        <v>0</v>
      </c>
      <c r="Q461" s="97" t="b">
        <f t="shared" ca="1" si="96"/>
        <v>0</v>
      </c>
      <c r="R461" s="97" t="b">
        <f t="shared" ca="1" si="97"/>
        <v>0</v>
      </c>
      <c r="S461" s="97" t="str">
        <f t="shared" ca="1" si="98"/>
        <v>未开始</v>
      </c>
      <c r="T461" s="97">
        <f ca="1">IF(AND(N461,P461,NOT(Q461)),NETWORKDAYS(K461,AG461,项目参数!$B$2:$B$200),0)</f>
        <v>0</v>
      </c>
      <c r="U461" s="98">
        <f t="shared" ca="1" si="99"/>
        <v>0</v>
      </c>
      <c r="V461" s="117">
        <f t="shared" ca="1" si="100"/>
        <v>0</v>
      </c>
      <c r="W461" s="117">
        <f t="shared" ca="1" si="101"/>
        <v>0</v>
      </c>
      <c r="X461" s="117" t="str">
        <f t="shared" ca="1" si="102"/>
        <v/>
      </c>
      <c r="Y461" s="97">
        <f t="shared" ca="1" si="103"/>
        <v>0</v>
      </c>
      <c r="Z461" s="97">
        <f t="shared" ca="1" si="104"/>
        <v>0</v>
      </c>
      <c r="AA461" s="97">
        <f ca="1">IF(AND(N461,P461,K461&gt;项目信息!$C$18),INT((IF(Q461,L461,K461)-项目信息!$C$18)/30)+1,0)</f>
        <v>0</v>
      </c>
      <c r="AB461" s="97" t="str">
        <f ca="1">IF(N461,WEEKNUM(IF(L461&lt;&gt;"",L461,IF(K461&lt;&gt;"",K461,J461)-项目信息!$C$18)+1),"")</f>
        <v/>
      </c>
      <c r="AC461" s="97" t="str">
        <f ca="1">IFERROR(VLOOKUP(VLOOKUP(G461,内部通讯录!$B:$F,5,FALSE),项目参数!$I$14:$J$21,2,FALSE),"")</f>
        <v/>
      </c>
      <c r="AD461" s="97" t="str">
        <f ca="1">IF($N461,$AC461*V461/项目参数!$J$29,"")</f>
        <v/>
      </c>
      <c r="AE461" s="97" t="str">
        <f ca="1">IF($N461,$AC461*W461/项目参数!$J$29,"")</f>
        <v/>
      </c>
      <c r="AF461" s="99" t="str">
        <f ca="1">IF(OR('临-间接'!S461=0,'临-间接'!S461="(空白)"),"",'临-间接'!S461)</f>
        <v/>
      </c>
      <c r="AG461" s="34" t="str">
        <f ca="1">IF(P461,IF(L461&lt;&gt;"", L461, IF(OR(I461="暂停",I461="取消"), IFERROR(WORKDAY.INTL($K461,$M461*$H461,1,项目参数!$B$2:$B$200),WORKDAY($K461,$M461*$H461,1)),TODAY())),"")</f>
        <v/>
      </c>
      <c r="AH461">
        <f ca="1">IF(AND(N461,P461),IF('临-间接'!T461="(空白)",0,'临-间接'!T461),0)</f>
        <v>0</v>
      </c>
      <c r="AI461" s="34" t="str">
        <f ca="1">IF($N461,VLOOKUP($B461,项目阶段与里程碑!$B:$E,3,FALSE),"")</f>
        <v/>
      </c>
      <c r="AJ461" s="34" t="str">
        <f ca="1">IF($N461,VLOOKUP($B461,项目阶段与里程碑!$B:$E,4,FALSE),"")</f>
        <v/>
      </c>
      <c r="AK461" s="34" t="str">
        <f t="shared" ca="1" si="105"/>
        <v/>
      </c>
      <c r="AL461" s="92" t="str">
        <f ca="1">IF($AK461&lt;&gt;"",IFERROR(NETWORKDAYS.INTL($AI461,$AK461,1,项目参数!$B$2:$B$200),NETWORKDAYS($AI461,$AK461,1)),"")</f>
        <v/>
      </c>
      <c r="AM461" s="92" t="str">
        <f ca="1">IF(K461&lt;&gt;"",IFERROR(NETWORKDAYS.INTL($AI461,$K461,1,项目参数!$B$2:$B$200),NETWORKDAYS($AI461,$K461,1)),"")</f>
        <v/>
      </c>
      <c r="AN461" s="92" t="str">
        <f ca="1">IF(L461&lt;&gt;"",IFERROR(NETWORKDAYS.INTL($AI461,$L461,1,项目参数!$B$2:$B$200),NETWORKDAYS($AI461,$L461,1)),"")</f>
        <v/>
      </c>
    </row>
    <row r="462" spans="1:40">
      <c r="A462">
        <f ca="1">IF('临-间接'!F462="(空白)","",'临-间接'!F462)</f>
        <v>0</v>
      </c>
      <c r="B462">
        <f ca="1">IF('临-间接'!G462="(空白)","",'临-间接'!G462)</f>
        <v>0</v>
      </c>
      <c r="C462">
        <f ca="1">IF('临-间接'!I462="(空白)","",'临-间接'!I462)</f>
        <v>0</v>
      </c>
      <c r="D462">
        <f ca="1">IF('临-间接'!J462="(空白)","",'临-间接'!J462)</f>
        <v>0</v>
      </c>
      <c r="E462">
        <f ca="1">IF('临-间接'!K462="(空白)","",'临-间接'!K462)</f>
        <v>0</v>
      </c>
      <c r="F462">
        <f ca="1">IF('临-间接'!H462="(空白)","",'临-间接'!H462)</f>
        <v>0</v>
      </c>
      <c r="G462">
        <f ca="1">IF('临-间接'!L462="(空白)","",'临-间接'!L462)</f>
        <v>0</v>
      </c>
      <c r="H462">
        <f ca="1">IF('临-间接'!M462="(空白)",0,'临-间接'!M462)</f>
        <v>0</v>
      </c>
      <c r="I462" t="str">
        <f ca="1">IF(OR('临-间接'!R462=0,'临-间接'!R462="(空白)"),"",'临-间接'!R462)</f>
        <v/>
      </c>
      <c r="J462" s="34" t="str">
        <f ca="1">IF(OR('临-间接'!N462=0,'临-间接'!N462="(空白)"),"",'临-间接'!N462)</f>
        <v/>
      </c>
      <c r="K462" s="34" t="str">
        <f ca="1">IF(OR('临-间接'!O462=0,'临-间接'!O462="(空白)"),"",'临-间接'!O462)</f>
        <v/>
      </c>
      <c r="L462" s="34" t="str">
        <f ca="1">IF(OR('临-间接'!P462=0,'临-间接'!P462="(空白)"),"",'临-间接'!P462)</f>
        <v/>
      </c>
      <c r="M462">
        <f ca="1">IF('临-间接'!Q462="(空白)",0,'临-间接'!Q462)</f>
        <v>0</v>
      </c>
      <c r="N462" s="97" t="b">
        <f t="shared" ca="1" si="93"/>
        <v>0</v>
      </c>
      <c r="O462" s="97" t="b">
        <f t="shared" ca="1" si="94"/>
        <v>0</v>
      </c>
      <c r="P462" s="97" t="b">
        <f t="shared" ca="1" si="95"/>
        <v>0</v>
      </c>
      <c r="Q462" s="97" t="b">
        <f t="shared" ca="1" si="96"/>
        <v>0</v>
      </c>
      <c r="R462" s="97" t="b">
        <f t="shared" ca="1" si="97"/>
        <v>0</v>
      </c>
      <c r="S462" s="97" t="str">
        <f t="shared" ca="1" si="98"/>
        <v>未开始</v>
      </c>
      <c r="T462" s="97">
        <f ca="1">IF(AND(N462,P462,NOT(Q462)),NETWORKDAYS(K462,AG462,项目参数!$B$2:$B$200),0)</f>
        <v>0</v>
      </c>
      <c r="U462" s="98">
        <f t="shared" ca="1" si="99"/>
        <v>0</v>
      </c>
      <c r="V462" s="117">
        <f t="shared" ca="1" si="100"/>
        <v>0</v>
      </c>
      <c r="W462" s="117">
        <f t="shared" ca="1" si="101"/>
        <v>0</v>
      </c>
      <c r="X462" s="117" t="str">
        <f t="shared" ca="1" si="102"/>
        <v/>
      </c>
      <c r="Y462" s="97">
        <f t="shared" ca="1" si="103"/>
        <v>0</v>
      </c>
      <c r="Z462" s="97">
        <f t="shared" ca="1" si="104"/>
        <v>0</v>
      </c>
      <c r="AA462" s="97">
        <f ca="1">IF(AND(N462,P462,K462&gt;项目信息!$C$18),INT((IF(Q462,L462,K462)-项目信息!$C$18)/30)+1,0)</f>
        <v>0</v>
      </c>
      <c r="AB462" s="97" t="str">
        <f ca="1">IF(N462,WEEKNUM(IF(L462&lt;&gt;"",L462,IF(K462&lt;&gt;"",K462,J462)-项目信息!$C$18)+1),"")</f>
        <v/>
      </c>
      <c r="AC462" s="97" t="str">
        <f ca="1">IFERROR(VLOOKUP(VLOOKUP(G462,内部通讯录!$B:$F,5,FALSE),项目参数!$I$14:$J$21,2,FALSE),"")</f>
        <v/>
      </c>
      <c r="AD462" s="97" t="str">
        <f ca="1">IF($N462,$AC462*V462/项目参数!$J$29,"")</f>
        <v/>
      </c>
      <c r="AE462" s="97" t="str">
        <f ca="1">IF($N462,$AC462*W462/项目参数!$J$29,"")</f>
        <v/>
      </c>
      <c r="AF462" s="99" t="str">
        <f ca="1">IF(OR('临-间接'!S462=0,'临-间接'!S462="(空白)"),"",'临-间接'!S462)</f>
        <v/>
      </c>
      <c r="AG462" s="34" t="str">
        <f ca="1">IF(P462,IF(L462&lt;&gt;"", L462, IF(OR(I462="暂停",I462="取消"), IFERROR(WORKDAY.INTL($K462,$M462*$H462,1,项目参数!$B$2:$B$200),WORKDAY($K462,$M462*$H462,1)),TODAY())),"")</f>
        <v/>
      </c>
      <c r="AH462">
        <f ca="1">IF(AND(N462,P462),IF('临-间接'!T462="(空白)",0,'临-间接'!T462),0)</f>
        <v>0</v>
      </c>
      <c r="AI462" s="34" t="str">
        <f ca="1">IF($N462,VLOOKUP($B462,项目阶段与里程碑!$B:$E,3,FALSE),"")</f>
        <v/>
      </c>
      <c r="AJ462" s="34" t="str">
        <f ca="1">IF($N462,VLOOKUP($B462,项目阶段与里程碑!$B:$E,4,FALSE),"")</f>
        <v/>
      </c>
      <c r="AK462" s="34" t="str">
        <f t="shared" ca="1" si="105"/>
        <v/>
      </c>
      <c r="AL462" s="92" t="str">
        <f ca="1">IF($AK462&lt;&gt;"",IFERROR(NETWORKDAYS.INTL($AI462,$AK462,1,项目参数!$B$2:$B$200),NETWORKDAYS($AI462,$AK462,1)),"")</f>
        <v/>
      </c>
      <c r="AM462" s="92" t="str">
        <f ca="1">IF(K462&lt;&gt;"",IFERROR(NETWORKDAYS.INTL($AI462,$K462,1,项目参数!$B$2:$B$200),NETWORKDAYS($AI462,$K462,1)),"")</f>
        <v/>
      </c>
      <c r="AN462" s="92" t="str">
        <f ca="1">IF(L462&lt;&gt;"",IFERROR(NETWORKDAYS.INTL($AI462,$L462,1,项目参数!$B$2:$B$200),NETWORKDAYS($AI462,$L462,1)),"")</f>
        <v/>
      </c>
    </row>
    <row r="463" spans="1:40">
      <c r="A463">
        <f ca="1">IF('临-间接'!F463="(空白)","",'临-间接'!F463)</f>
        <v>0</v>
      </c>
      <c r="B463">
        <f ca="1">IF('临-间接'!G463="(空白)","",'临-间接'!G463)</f>
        <v>0</v>
      </c>
      <c r="C463">
        <f ca="1">IF('临-间接'!I463="(空白)","",'临-间接'!I463)</f>
        <v>0</v>
      </c>
      <c r="D463">
        <f ca="1">IF('临-间接'!J463="(空白)","",'临-间接'!J463)</f>
        <v>0</v>
      </c>
      <c r="E463">
        <f ca="1">IF('临-间接'!K463="(空白)","",'临-间接'!K463)</f>
        <v>0</v>
      </c>
      <c r="F463">
        <f ca="1">IF('临-间接'!H463="(空白)","",'临-间接'!H463)</f>
        <v>0</v>
      </c>
      <c r="G463">
        <f ca="1">IF('临-间接'!L463="(空白)","",'临-间接'!L463)</f>
        <v>0</v>
      </c>
      <c r="H463">
        <f ca="1">IF('临-间接'!M463="(空白)",0,'临-间接'!M463)</f>
        <v>0</v>
      </c>
      <c r="I463" t="str">
        <f ca="1">IF(OR('临-间接'!R463=0,'临-间接'!R463="(空白)"),"",'临-间接'!R463)</f>
        <v/>
      </c>
      <c r="J463" s="34" t="str">
        <f ca="1">IF(OR('临-间接'!N463=0,'临-间接'!N463="(空白)"),"",'临-间接'!N463)</f>
        <v/>
      </c>
      <c r="K463" s="34" t="str">
        <f ca="1">IF(OR('临-间接'!O463=0,'临-间接'!O463="(空白)"),"",'临-间接'!O463)</f>
        <v/>
      </c>
      <c r="L463" s="34" t="str">
        <f ca="1">IF(OR('临-间接'!P463=0,'临-间接'!P463="(空白)"),"",'临-间接'!P463)</f>
        <v/>
      </c>
      <c r="M463">
        <f ca="1">IF('临-间接'!Q463="(空白)",0,'临-间接'!Q463)</f>
        <v>0</v>
      </c>
      <c r="N463" s="97" t="b">
        <f t="shared" ca="1" si="93"/>
        <v>0</v>
      </c>
      <c r="O463" s="97" t="b">
        <f t="shared" ca="1" si="94"/>
        <v>0</v>
      </c>
      <c r="P463" s="97" t="b">
        <f t="shared" ca="1" si="95"/>
        <v>0</v>
      </c>
      <c r="Q463" s="97" t="b">
        <f t="shared" ca="1" si="96"/>
        <v>0</v>
      </c>
      <c r="R463" s="97" t="b">
        <f t="shared" ca="1" si="97"/>
        <v>0</v>
      </c>
      <c r="S463" s="97" t="str">
        <f t="shared" ca="1" si="98"/>
        <v>未开始</v>
      </c>
      <c r="T463" s="97">
        <f ca="1">IF(AND(N463,P463,NOT(Q463)),NETWORKDAYS(K463,AG463,项目参数!$B$2:$B$200),0)</f>
        <v>0</v>
      </c>
      <c r="U463" s="98">
        <f t="shared" ca="1" si="99"/>
        <v>0</v>
      </c>
      <c r="V463" s="117">
        <f t="shared" ca="1" si="100"/>
        <v>0</v>
      </c>
      <c r="W463" s="117">
        <f t="shared" ca="1" si="101"/>
        <v>0</v>
      </c>
      <c r="X463" s="117" t="str">
        <f t="shared" ca="1" si="102"/>
        <v/>
      </c>
      <c r="Y463" s="97">
        <f t="shared" ca="1" si="103"/>
        <v>0</v>
      </c>
      <c r="Z463" s="97">
        <f t="shared" ca="1" si="104"/>
        <v>0</v>
      </c>
      <c r="AA463" s="97">
        <f ca="1">IF(AND(N463,P463,K463&gt;项目信息!$C$18),INT((IF(Q463,L463,K463)-项目信息!$C$18)/30)+1,0)</f>
        <v>0</v>
      </c>
      <c r="AB463" s="97" t="str">
        <f ca="1">IF(N463,WEEKNUM(IF(L463&lt;&gt;"",L463,IF(K463&lt;&gt;"",K463,J463)-项目信息!$C$18)+1),"")</f>
        <v/>
      </c>
      <c r="AC463" s="97" t="str">
        <f ca="1">IFERROR(VLOOKUP(VLOOKUP(G463,内部通讯录!$B:$F,5,FALSE),项目参数!$I$14:$J$21,2,FALSE),"")</f>
        <v/>
      </c>
      <c r="AD463" s="97" t="str">
        <f ca="1">IF($N463,$AC463*V463/项目参数!$J$29,"")</f>
        <v/>
      </c>
      <c r="AE463" s="97" t="str">
        <f ca="1">IF($N463,$AC463*W463/项目参数!$J$29,"")</f>
        <v/>
      </c>
      <c r="AF463" s="99" t="str">
        <f ca="1">IF(OR('临-间接'!S463=0,'临-间接'!S463="(空白)"),"",'临-间接'!S463)</f>
        <v/>
      </c>
      <c r="AG463" s="34" t="str">
        <f ca="1">IF(P463,IF(L463&lt;&gt;"", L463, IF(OR(I463="暂停",I463="取消"), IFERROR(WORKDAY.INTL($K463,$M463*$H463,1,项目参数!$B$2:$B$200),WORKDAY($K463,$M463*$H463,1)),TODAY())),"")</f>
        <v/>
      </c>
      <c r="AH463">
        <f ca="1">IF(AND(N463,P463),IF('临-间接'!T463="(空白)",0,'临-间接'!T463),0)</f>
        <v>0</v>
      </c>
      <c r="AI463" s="34" t="str">
        <f ca="1">IF($N463,VLOOKUP($B463,项目阶段与里程碑!$B:$E,3,FALSE),"")</f>
        <v/>
      </c>
      <c r="AJ463" s="34" t="str">
        <f ca="1">IF($N463,VLOOKUP($B463,项目阶段与里程碑!$B:$E,4,FALSE),"")</f>
        <v/>
      </c>
      <c r="AK463" s="34" t="str">
        <f t="shared" ca="1" si="105"/>
        <v/>
      </c>
      <c r="AL463" s="92" t="str">
        <f ca="1">IF($AK463&lt;&gt;"",IFERROR(NETWORKDAYS.INTL($AI463,$AK463,1,项目参数!$B$2:$B$200),NETWORKDAYS($AI463,$AK463,1)),"")</f>
        <v/>
      </c>
      <c r="AM463" s="92" t="str">
        <f ca="1">IF(K463&lt;&gt;"",IFERROR(NETWORKDAYS.INTL($AI463,$K463,1,项目参数!$B$2:$B$200),NETWORKDAYS($AI463,$K463,1)),"")</f>
        <v/>
      </c>
      <c r="AN463" s="92" t="str">
        <f ca="1">IF(L463&lt;&gt;"",IFERROR(NETWORKDAYS.INTL($AI463,$L463,1,项目参数!$B$2:$B$200),NETWORKDAYS($AI463,$L463,1)),"")</f>
        <v/>
      </c>
    </row>
    <row r="464" spans="1:40">
      <c r="A464">
        <f ca="1">IF('临-间接'!F464="(空白)","",'临-间接'!F464)</f>
        <v>0</v>
      </c>
      <c r="B464">
        <f ca="1">IF('临-间接'!G464="(空白)","",'临-间接'!G464)</f>
        <v>0</v>
      </c>
      <c r="C464">
        <f ca="1">IF('临-间接'!I464="(空白)","",'临-间接'!I464)</f>
        <v>0</v>
      </c>
      <c r="D464">
        <f ca="1">IF('临-间接'!J464="(空白)","",'临-间接'!J464)</f>
        <v>0</v>
      </c>
      <c r="E464">
        <f ca="1">IF('临-间接'!K464="(空白)","",'临-间接'!K464)</f>
        <v>0</v>
      </c>
      <c r="F464">
        <f ca="1">IF('临-间接'!H464="(空白)","",'临-间接'!H464)</f>
        <v>0</v>
      </c>
      <c r="G464">
        <f ca="1">IF('临-间接'!L464="(空白)","",'临-间接'!L464)</f>
        <v>0</v>
      </c>
      <c r="H464">
        <f ca="1">IF('临-间接'!M464="(空白)",0,'临-间接'!M464)</f>
        <v>0</v>
      </c>
      <c r="I464" t="str">
        <f ca="1">IF(OR('临-间接'!R464=0,'临-间接'!R464="(空白)"),"",'临-间接'!R464)</f>
        <v/>
      </c>
      <c r="J464" s="34" t="str">
        <f ca="1">IF(OR('临-间接'!N464=0,'临-间接'!N464="(空白)"),"",'临-间接'!N464)</f>
        <v/>
      </c>
      <c r="K464" s="34" t="str">
        <f ca="1">IF(OR('临-间接'!O464=0,'临-间接'!O464="(空白)"),"",'临-间接'!O464)</f>
        <v/>
      </c>
      <c r="L464" s="34" t="str">
        <f ca="1">IF(OR('临-间接'!P464=0,'临-间接'!P464="(空白)"),"",'临-间接'!P464)</f>
        <v/>
      </c>
      <c r="M464">
        <f ca="1">IF('临-间接'!Q464="(空白)",0,'临-间接'!Q464)</f>
        <v>0</v>
      </c>
      <c r="N464" s="97" t="b">
        <f t="shared" ca="1" si="93"/>
        <v>0</v>
      </c>
      <c r="O464" s="97" t="b">
        <f t="shared" ca="1" si="94"/>
        <v>0</v>
      </c>
      <c r="P464" s="97" t="b">
        <f t="shared" ca="1" si="95"/>
        <v>0</v>
      </c>
      <c r="Q464" s="97" t="b">
        <f t="shared" ca="1" si="96"/>
        <v>0</v>
      </c>
      <c r="R464" s="97" t="b">
        <f t="shared" ca="1" si="97"/>
        <v>0</v>
      </c>
      <c r="S464" s="97" t="str">
        <f t="shared" ca="1" si="98"/>
        <v>未开始</v>
      </c>
      <c r="T464" s="97">
        <f ca="1">IF(AND(N464,P464,NOT(Q464)),NETWORKDAYS(K464,AG464,项目参数!$B$2:$B$200),0)</f>
        <v>0</v>
      </c>
      <c r="U464" s="98">
        <f t="shared" ca="1" si="99"/>
        <v>0</v>
      </c>
      <c r="V464" s="117">
        <f t="shared" ca="1" si="100"/>
        <v>0</v>
      </c>
      <c r="W464" s="117">
        <f t="shared" ca="1" si="101"/>
        <v>0</v>
      </c>
      <c r="X464" s="117" t="str">
        <f t="shared" ca="1" si="102"/>
        <v/>
      </c>
      <c r="Y464" s="97">
        <f t="shared" ca="1" si="103"/>
        <v>0</v>
      </c>
      <c r="Z464" s="97">
        <f t="shared" ca="1" si="104"/>
        <v>0</v>
      </c>
      <c r="AA464" s="97">
        <f ca="1">IF(AND(N464,P464,K464&gt;项目信息!$C$18),INT((IF(Q464,L464,K464)-项目信息!$C$18)/30)+1,0)</f>
        <v>0</v>
      </c>
      <c r="AB464" s="97" t="str">
        <f ca="1">IF(N464,WEEKNUM(IF(L464&lt;&gt;"",L464,IF(K464&lt;&gt;"",K464,J464)-项目信息!$C$18)+1),"")</f>
        <v/>
      </c>
      <c r="AC464" s="97" t="str">
        <f ca="1">IFERROR(VLOOKUP(VLOOKUP(G464,内部通讯录!$B:$F,5,FALSE),项目参数!$I$14:$J$21,2,FALSE),"")</f>
        <v/>
      </c>
      <c r="AD464" s="97" t="str">
        <f ca="1">IF($N464,$AC464*V464/项目参数!$J$29,"")</f>
        <v/>
      </c>
      <c r="AE464" s="97" t="str">
        <f ca="1">IF($N464,$AC464*W464/项目参数!$J$29,"")</f>
        <v/>
      </c>
      <c r="AF464" s="99" t="str">
        <f ca="1">IF(OR('临-间接'!S464=0,'临-间接'!S464="(空白)"),"",'临-间接'!S464)</f>
        <v/>
      </c>
      <c r="AG464" s="34" t="str">
        <f ca="1">IF(P464,IF(L464&lt;&gt;"", L464, IF(OR(I464="暂停",I464="取消"), IFERROR(WORKDAY.INTL($K464,$M464*$H464,1,项目参数!$B$2:$B$200),WORKDAY($K464,$M464*$H464,1)),TODAY())),"")</f>
        <v/>
      </c>
      <c r="AH464">
        <f ca="1">IF(AND(N464,P464),IF('临-间接'!T464="(空白)",0,'临-间接'!T464),0)</f>
        <v>0</v>
      </c>
      <c r="AI464" s="34" t="str">
        <f ca="1">IF($N464,VLOOKUP($B464,项目阶段与里程碑!$B:$E,3,FALSE),"")</f>
        <v/>
      </c>
      <c r="AJ464" s="34" t="str">
        <f ca="1">IF($N464,VLOOKUP($B464,项目阶段与里程碑!$B:$E,4,FALSE),"")</f>
        <v/>
      </c>
      <c r="AK464" s="34" t="str">
        <f t="shared" ca="1" si="105"/>
        <v/>
      </c>
      <c r="AL464" s="92" t="str">
        <f ca="1">IF($AK464&lt;&gt;"",IFERROR(NETWORKDAYS.INTL($AI464,$AK464,1,项目参数!$B$2:$B$200),NETWORKDAYS($AI464,$AK464,1)),"")</f>
        <v/>
      </c>
      <c r="AM464" s="92" t="str">
        <f ca="1">IF(K464&lt;&gt;"",IFERROR(NETWORKDAYS.INTL($AI464,$K464,1,项目参数!$B$2:$B$200),NETWORKDAYS($AI464,$K464,1)),"")</f>
        <v/>
      </c>
      <c r="AN464" s="92" t="str">
        <f ca="1">IF(L464&lt;&gt;"",IFERROR(NETWORKDAYS.INTL($AI464,$L464,1,项目参数!$B$2:$B$200),NETWORKDAYS($AI464,$L464,1)),"")</f>
        <v/>
      </c>
    </row>
    <row r="465" spans="1:40">
      <c r="A465">
        <f ca="1">IF('临-间接'!F465="(空白)","",'临-间接'!F465)</f>
        <v>0</v>
      </c>
      <c r="B465">
        <f ca="1">IF('临-间接'!G465="(空白)","",'临-间接'!G465)</f>
        <v>0</v>
      </c>
      <c r="C465">
        <f ca="1">IF('临-间接'!I465="(空白)","",'临-间接'!I465)</f>
        <v>0</v>
      </c>
      <c r="D465">
        <f ca="1">IF('临-间接'!J465="(空白)","",'临-间接'!J465)</f>
        <v>0</v>
      </c>
      <c r="E465">
        <f ca="1">IF('临-间接'!K465="(空白)","",'临-间接'!K465)</f>
        <v>0</v>
      </c>
      <c r="F465">
        <f ca="1">IF('临-间接'!H465="(空白)","",'临-间接'!H465)</f>
        <v>0</v>
      </c>
      <c r="G465">
        <f ca="1">IF('临-间接'!L465="(空白)","",'临-间接'!L465)</f>
        <v>0</v>
      </c>
      <c r="H465">
        <f ca="1">IF('临-间接'!M465="(空白)",0,'临-间接'!M465)</f>
        <v>0</v>
      </c>
      <c r="I465" t="str">
        <f ca="1">IF(OR('临-间接'!R465=0,'临-间接'!R465="(空白)"),"",'临-间接'!R465)</f>
        <v/>
      </c>
      <c r="J465" s="34" t="str">
        <f ca="1">IF(OR('临-间接'!N465=0,'临-间接'!N465="(空白)"),"",'临-间接'!N465)</f>
        <v/>
      </c>
      <c r="K465" s="34" t="str">
        <f ca="1">IF(OR('临-间接'!O465=0,'临-间接'!O465="(空白)"),"",'临-间接'!O465)</f>
        <v/>
      </c>
      <c r="L465" s="34" t="str">
        <f ca="1">IF(OR('临-间接'!P465=0,'临-间接'!P465="(空白)"),"",'临-间接'!P465)</f>
        <v/>
      </c>
      <c r="M465">
        <f ca="1">IF('临-间接'!Q465="(空白)",0,'临-间接'!Q465)</f>
        <v>0</v>
      </c>
      <c r="N465" s="97" t="b">
        <f t="shared" ca="1" si="93"/>
        <v>0</v>
      </c>
      <c r="O465" s="97" t="b">
        <f t="shared" ca="1" si="94"/>
        <v>0</v>
      </c>
      <c r="P465" s="97" t="b">
        <f t="shared" ca="1" si="95"/>
        <v>0</v>
      </c>
      <c r="Q465" s="97" t="b">
        <f t="shared" ca="1" si="96"/>
        <v>0</v>
      </c>
      <c r="R465" s="97" t="b">
        <f t="shared" ca="1" si="97"/>
        <v>0</v>
      </c>
      <c r="S465" s="97" t="str">
        <f t="shared" ca="1" si="98"/>
        <v>未开始</v>
      </c>
      <c r="T465" s="97">
        <f ca="1">IF(AND(N465,P465,NOT(Q465)),NETWORKDAYS(K465,AG465,项目参数!$B$2:$B$200),0)</f>
        <v>0</v>
      </c>
      <c r="U465" s="98">
        <f t="shared" ca="1" si="99"/>
        <v>0</v>
      </c>
      <c r="V465" s="117">
        <f t="shared" ca="1" si="100"/>
        <v>0</v>
      </c>
      <c r="W465" s="117">
        <f t="shared" ca="1" si="101"/>
        <v>0</v>
      </c>
      <c r="X465" s="117" t="str">
        <f t="shared" ca="1" si="102"/>
        <v/>
      </c>
      <c r="Y465" s="97">
        <f t="shared" ca="1" si="103"/>
        <v>0</v>
      </c>
      <c r="Z465" s="97">
        <f t="shared" ca="1" si="104"/>
        <v>0</v>
      </c>
      <c r="AA465" s="97">
        <f ca="1">IF(AND(N465,P465,K465&gt;项目信息!$C$18),INT((IF(Q465,L465,K465)-项目信息!$C$18)/30)+1,0)</f>
        <v>0</v>
      </c>
      <c r="AB465" s="97" t="str">
        <f ca="1">IF(N465,WEEKNUM(IF(L465&lt;&gt;"",L465,IF(K465&lt;&gt;"",K465,J465)-项目信息!$C$18)+1),"")</f>
        <v/>
      </c>
      <c r="AC465" s="97" t="str">
        <f ca="1">IFERROR(VLOOKUP(VLOOKUP(G465,内部通讯录!$B:$F,5,FALSE),项目参数!$I$14:$J$21,2,FALSE),"")</f>
        <v/>
      </c>
      <c r="AD465" s="97" t="str">
        <f ca="1">IF($N465,$AC465*V465/项目参数!$J$29,"")</f>
        <v/>
      </c>
      <c r="AE465" s="97" t="str">
        <f ca="1">IF($N465,$AC465*W465/项目参数!$J$29,"")</f>
        <v/>
      </c>
      <c r="AF465" s="99" t="str">
        <f ca="1">IF(OR('临-间接'!S465=0,'临-间接'!S465="(空白)"),"",'临-间接'!S465)</f>
        <v/>
      </c>
      <c r="AG465" s="34" t="str">
        <f ca="1">IF(P465,IF(L465&lt;&gt;"", L465, IF(OR(I465="暂停",I465="取消"), IFERROR(WORKDAY.INTL($K465,$M465*$H465,1,项目参数!$B$2:$B$200),WORKDAY($K465,$M465*$H465,1)),TODAY())),"")</f>
        <v/>
      </c>
      <c r="AH465">
        <f ca="1">IF(AND(N465,P465),IF('临-间接'!T465="(空白)",0,'临-间接'!T465),0)</f>
        <v>0</v>
      </c>
      <c r="AI465" s="34" t="str">
        <f ca="1">IF($N465,VLOOKUP($B465,项目阶段与里程碑!$B:$E,3,FALSE),"")</f>
        <v/>
      </c>
      <c r="AJ465" s="34" t="str">
        <f ca="1">IF($N465,VLOOKUP($B465,项目阶段与里程碑!$B:$E,4,FALSE),"")</f>
        <v/>
      </c>
      <c r="AK465" s="34" t="str">
        <f t="shared" ca="1" si="105"/>
        <v/>
      </c>
      <c r="AL465" s="92" t="str">
        <f ca="1">IF($AK465&lt;&gt;"",IFERROR(NETWORKDAYS.INTL($AI465,$AK465,1,项目参数!$B$2:$B$200),NETWORKDAYS($AI465,$AK465,1)),"")</f>
        <v/>
      </c>
      <c r="AM465" s="92" t="str">
        <f ca="1">IF(K465&lt;&gt;"",IFERROR(NETWORKDAYS.INTL($AI465,$K465,1,项目参数!$B$2:$B$200),NETWORKDAYS($AI465,$K465,1)),"")</f>
        <v/>
      </c>
      <c r="AN465" s="92" t="str">
        <f ca="1">IF(L465&lt;&gt;"",IFERROR(NETWORKDAYS.INTL($AI465,$L465,1,项目参数!$B$2:$B$200),NETWORKDAYS($AI465,$L465,1)),"")</f>
        <v/>
      </c>
    </row>
    <row r="466" spans="1:40">
      <c r="A466">
        <f ca="1">IF('临-间接'!F466="(空白)","",'临-间接'!F466)</f>
        <v>0</v>
      </c>
      <c r="B466">
        <f ca="1">IF('临-间接'!G466="(空白)","",'临-间接'!G466)</f>
        <v>0</v>
      </c>
      <c r="C466">
        <f ca="1">IF('临-间接'!I466="(空白)","",'临-间接'!I466)</f>
        <v>0</v>
      </c>
      <c r="D466">
        <f ca="1">IF('临-间接'!J466="(空白)","",'临-间接'!J466)</f>
        <v>0</v>
      </c>
      <c r="E466">
        <f ca="1">IF('临-间接'!K466="(空白)","",'临-间接'!K466)</f>
        <v>0</v>
      </c>
      <c r="F466">
        <f ca="1">IF('临-间接'!H466="(空白)","",'临-间接'!H466)</f>
        <v>0</v>
      </c>
      <c r="G466">
        <f ca="1">IF('临-间接'!L466="(空白)","",'临-间接'!L466)</f>
        <v>0</v>
      </c>
      <c r="H466">
        <f ca="1">IF('临-间接'!M466="(空白)",0,'临-间接'!M466)</f>
        <v>0</v>
      </c>
      <c r="I466" t="str">
        <f ca="1">IF(OR('临-间接'!R466=0,'临-间接'!R466="(空白)"),"",'临-间接'!R466)</f>
        <v/>
      </c>
      <c r="J466" s="34" t="str">
        <f ca="1">IF(OR('临-间接'!N466=0,'临-间接'!N466="(空白)"),"",'临-间接'!N466)</f>
        <v/>
      </c>
      <c r="K466" s="34" t="str">
        <f ca="1">IF(OR('临-间接'!O466=0,'临-间接'!O466="(空白)"),"",'临-间接'!O466)</f>
        <v/>
      </c>
      <c r="L466" s="34" t="str">
        <f ca="1">IF(OR('临-间接'!P466=0,'临-间接'!P466="(空白)"),"",'临-间接'!P466)</f>
        <v/>
      </c>
      <c r="M466">
        <f ca="1">IF('临-间接'!Q466="(空白)",0,'临-间接'!Q466)</f>
        <v>0</v>
      </c>
      <c r="N466" s="97" t="b">
        <f t="shared" ca="1" si="93"/>
        <v>0</v>
      </c>
      <c r="O466" s="97" t="b">
        <f t="shared" ca="1" si="94"/>
        <v>0</v>
      </c>
      <c r="P466" s="97" t="b">
        <f t="shared" ca="1" si="95"/>
        <v>0</v>
      </c>
      <c r="Q466" s="97" t="b">
        <f t="shared" ca="1" si="96"/>
        <v>0</v>
      </c>
      <c r="R466" s="97" t="b">
        <f t="shared" ca="1" si="97"/>
        <v>0</v>
      </c>
      <c r="S466" s="97" t="str">
        <f t="shared" ca="1" si="98"/>
        <v>未开始</v>
      </c>
      <c r="T466" s="97">
        <f ca="1">IF(AND(N466,P466,NOT(Q466)),NETWORKDAYS(K466,AG466,项目参数!$B$2:$B$200),0)</f>
        <v>0</v>
      </c>
      <c r="U466" s="98">
        <f t="shared" ca="1" si="99"/>
        <v>0</v>
      </c>
      <c r="V466" s="117">
        <f t="shared" ca="1" si="100"/>
        <v>0</v>
      </c>
      <c r="W466" s="117">
        <f t="shared" ca="1" si="101"/>
        <v>0</v>
      </c>
      <c r="X466" s="117" t="str">
        <f t="shared" ca="1" si="102"/>
        <v/>
      </c>
      <c r="Y466" s="97">
        <f t="shared" ca="1" si="103"/>
        <v>0</v>
      </c>
      <c r="Z466" s="97">
        <f t="shared" ca="1" si="104"/>
        <v>0</v>
      </c>
      <c r="AA466" s="97">
        <f ca="1">IF(AND(N466,P466,K466&gt;项目信息!$C$18),INT((IF(Q466,L466,K466)-项目信息!$C$18)/30)+1,0)</f>
        <v>0</v>
      </c>
      <c r="AB466" s="97" t="str">
        <f ca="1">IF(N466,WEEKNUM(IF(L466&lt;&gt;"",L466,IF(K466&lt;&gt;"",K466,J466)-项目信息!$C$18)+1),"")</f>
        <v/>
      </c>
      <c r="AC466" s="97" t="str">
        <f ca="1">IFERROR(VLOOKUP(VLOOKUP(G466,内部通讯录!$B:$F,5,FALSE),项目参数!$I$14:$J$21,2,FALSE),"")</f>
        <v/>
      </c>
      <c r="AD466" s="97" t="str">
        <f ca="1">IF($N466,$AC466*V466/项目参数!$J$29,"")</f>
        <v/>
      </c>
      <c r="AE466" s="97" t="str">
        <f ca="1">IF($N466,$AC466*W466/项目参数!$J$29,"")</f>
        <v/>
      </c>
      <c r="AF466" s="99" t="str">
        <f ca="1">IF(OR('临-间接'!S466=0,'临-间接'!S466="(空白)"),"",'临-间接'!S466)</f>
        <v/>
      </c>
      <c r="AG466" s="34" t="str">
        <f ca="1">IF(P466,IF(L466&lt;&gt;"", L466, IF(OR(I466="暂停",I466="取消"), IFERROR(WORKDAY.INTL($K466,$M466*$H466,1,项目参数!$B$2:$B$200),WORKDAY($K466,$M466*$H466,1)),TODAY())),"")</f>
        <v/>
      </c>
      <c r="AH466">
        <f ca="1">IF(AND(N466,P466),IF('临-间接'!T466="(空白)",0,'临-间接'!T466),0)</f>
        <v>0</v>
      </c>
      <c r="AI466" s="34" t="str">
        <f ca="1">IF($N466,VLOOKUP($B466,项目阶段与里程碑!$B:$E,3,FALSE),"")</f>
        <v/>
      </c>
      <c r="AJ466" s="34" t="str">
        <f ca="1">IF($N466,VLOOKUP($B466,项目阶段与里程碑!$B:$E,4,FALSE),"")</f>
        <v/>
      </c>
      <c r="AK466" s="34" t="str">
        <f t="shared" ca="1" si="105"/>
        <v/>
      </c>
      <c r="AL466" s="92" t="str">
        <f ca="1">IF($AK466&lt;&gt;"",IFERROR(NETWORKDAYS.INTL($AI466,$AK466,1,项目参数!$B$2:$B$200),NETWORKDAYS($AI466,$AK466,1)),"")</f>
        <v/>
      </c>
      <c r="AM466" s="92" t="str">
        <f ca="1">IF(K466&lt;&gt;"",IFERROR(NETWORKDAYS.INTL($AI466,$K466,1,项目参数!$B$2:$B$200),NETWORKDAYS($AI466,$K466,1)),"")</f>
        <v/>
      </c>
      <c r="AN466" s="92" t="str">
        <f ca="1">IF(L466&lt;&gt;"",IFERROR(NETWORKDAYS.INTL($AI466,$L466,1,项目参数!$B$2:$B$200),NETWORKDAYS($AI466,$L466,1)),"")</f>
        <v/>
      </c>
    </row>
    <row r="467" spans="1:40">
      <c r="A467">
        <f ca="1">IF('临-间接'!F467="(空白)","",'临-间接'!F467)</f>
        <v>0</v>
      </c>
      <c r="B467">
        <f ca="1">IF('临-间接'!G467="(空白)","",'临-间接'!G467)</f>
        <v>0</v>
      </c>
      <c r="C467">
        <f ca="1">IF('临-间接'!I467="(空白)","",'临-间接'!I467)</f>
        <v>0</v>
      </c>
      <c r="D467">
        <f ca="1">IF('临-间接'!J467="(空白)","",'临-间接'!J467)</f>
        <v>0</v>
      </c>
      <c r="E467">
        <f ca="1">IF('临-间接'!K467="(空白)","",'临-间接'!K467)</f>
        <v>0</v>
      </c>
      <c r="F467">
        <f ca="1">IF('临-间接'!H467="(空白)","",'临-间接'!H467)</f>
        <v>0</v>
      </c>
      <c r="G467">
        <f ca="1">IF('临-间接'!L467="(空白)","",'临-间接'!L467)</f>
        <v>0</v>
      </c>
      <c r="H467">
        <f ca="1">IF('临-间接'!M467="(空白)",0,'临-间接'!M467)</f>
        <v>0</v>
      </c>
      <c r="I467" t="str">
        <f ca="1">IF(OR('临-间接'!R467=0,'临-间接'!R467="(空白)"),"",'临-间接'!R467)</f>
        <v/>
      </c>
      <c r="J467" s="34" t="str">
        <f ca="1">IF(OR('临-间接'!N467=0,'临-间接'!N467="(空白)"),"",'临-间接'!N467)</f>
        <v/>
      </c>
      <c r="K467" s="34" t="str">
        <f ca="1">IF(OR('临-间接'!O467=0,'临-间接'!O467="(空白)"),"",'临-间接'!O467)</f>
        <v/>
      </c>
      <c r="L467" s="34" t="str">
        <f ca="1">IF(OR('临-间接'!P467=0,'临-间接'!P467="(空白)"),"",'临-间接'!P467)</f>
        <v/>
      </c>
      <c r="M467">
        <f ca="1">IF('临-间接'!Q467="(空白)",0,'临-间接'!Q467)</f>
        <v>0</v>
      </c>
      <c r="N467" s="97" t="b">
        <f t="shared" ca="1" si="93"/>
        <v>0</v>
      </c>
      <c r="O467" s="97" t="b">
        <f t="shared" ca="1" si="94"/>
        <v>0</v>
      </c>
      <c r="P467" s="97" t="b">
        <f t="shared" ca="1" si="95"/>
        <v>0</v>
      </c>
      <c r="Q467" s="97" t="b">
        <f t="shared" ca="1" si="96"/>
        <v>0</v>
      </c>
      <c r="R467" s="97" t="b">
        <f t="shared" ca="1" si="97"/>
        <v>0</v>
      </c>
      <c r="S467" s="97" t="str">
        <f t="shared" ca="1" si="98"/>
        <v>未开始</v>
      </c>
      <c r="T467" s="97">
        <f ca="1">IF(AND(N467,P467,NOT(Q467)),NETWORKDAYS(K467,AG467,项目参数!$B$2:$B$200),0)</f>
        <v>0</v>
      </c>
      <c r="U467" s="98">
        <f t="shared" ca="1" si="99"/>
        <v>0</v>
      </c>
      <c r="V467" s="117">
        <f t="shared" ca="1" si="100"/>
        <v>0</v>
      </c>
      <c r="W467" s="117">
        <f t="shared" ca="1" si="101"/>
        <v>0</v>
      </c>
      <c r="X467" s="117" t="str">
        <f t="shared" ca="1" si="102"/>
        <v/>
      </c>
      <c r="Y467" s="97">
        <f t="shared" ca="1" si="103"/>
        <v>0</v>
      </c>
      <c r="Z467" s="97">
        <f t="shared" ca="1" si="104"/>
        <v>0</v>
      </c>
      <c r="AA467" s="97">
        <f ca="1">IF(AND(N467,P467,K467&gt;项目信息!$C$18),INT((IF(Q467,L467,K467)-项目信息!$C$18)/30)+1,0)</f>
        <v>0</v>
      </c>
      <c r="AB467" s="97" t="str">
        <f ca="1">IF(N467,WEEKNUM(IF(L467&lt;&gt;"",L467,IF(K467&lt;&gt;"",K467,J467)-项目信息!$C$18)+1),"")</f>
        <v/>
      </c>
      <c r="AC467" s="97" t="str">
        <f ca="1">IFERROR(VLOOKUP(VLOOKUP(G467,内部通讯录!$B:$F,5,FALSE),项目参数!$I$14:$J$21,2,FALSE),"")</f>
        <v/>
      </c>
      <c r="AD467" s="97" t="str">
        <f ca="1">IF($N467,$AC467*V467/项目参数!$J$29,"")</f>
        <v/>
      </c>
      <c r="AE467" s="97" t="str">
        <f ca="1">IF($N467,$AC467*W467/项目参数!$J$29,"")</f>
        <v/>
      </c>
      <c r="AF467" s="99" t="str">
        <f ca="1">IF(OR('临-间接'!S467=0,'临-间接'!S467="(空白)"),"",'临-间接'!S467)</f>
        <v/>
      </c>
      <c r="AG467" s="34" t="str">
        <f ca="1">IF(P467,IF(L467&lt;&gt;"", L467, IF(OR(I467="暂停",I467="取消"), IFERROR(WORKDAY.INTL($K467,$M467*$H467,1,项目参数!$B$2:$B$200),WORKDAY($K467,$M467*$H467,1)),TODAY())),"")</f>
        <v/>
      </c>
      <c r="AH467">
        <f ca="1">IF(AND(N467,P467),IF('临-间接'!T467="(空白)",0,'临-间接'!T467),0)</f>
        <v>0</v>
      </c>
      <c r="AI467" s="34" t="str">
        <f ca="1">IF($N467,VLOOKUP($B467,项目阶段与里程碑!$B:$E,3,FALSE),"")</f>
        <v/>
      </c>
      <c r="AJ467" s="34" t="str">
        <f ca="1">IF($N467,VLOOKUP($B467,项目阶段与里程碑!$B:$E,4,FALSE),"")</f>
        <v/>
      </c>
      <c r="AK467" s="34" t="str">
        <f t="shared" ca="1" si="105"/>
        <v/>
      </c>
      <c r="AL467" s="92" t="str">
        <f ca="1">IF($AK467&lt;&gt;"",IFERROR(NETWORKDAYS.INTL($AI467,$AK467,1,项目参数!$B$2:$B$200),NETWORKDAYS($AI467,$AK467,1)),"")</f>
        <v/>
      </c>
      <c r="AM467" s="92" t="str">
        <f ca="1">IF(K467&lt;&gt;"",IFERROR(NETWORKDAYS.INTL($AI467,$K467,1,项目参数!$B$2:$B$200),NETWORKDAYS($AI467,$K467,1)),"")</f>
        <v/>
      </c>
      <c r="AN467" s="92" t="str">
        <f ca="1">IF(L467&lt;&gt;"",IFERROR(NETWORKDAYS.INTL($AI467,$L467,1,项目参数!$B$2:$B$200),NETWORKDAYS($AI467,$L467,1)),"")</f>
        <v/>
      </c>
    </row>
    <row r="468" spans="1:40">
      <c r="A468">
        <f ca="1">IF('临-间接'!F468="(空白)","",'临-间接'!F468)</f>
        <v>0</v>
      </c>
      <c r="B468">
        <f ca="1">IF('临-间接'!G468="(空白)","",'临-间接'!G468)</f>
        <v>0</v>
      </c>
      <c r="C468">
        <f ca="1">IF('临-间接'!I468="(空白)","",'临-间接'!I468)</f>
        <v>0</v>
      </c>
      <c r="D468">
        <f ca="1">IF('临-间接'!J468="(空白)","",'临-间接'!J468)</f>
        <v>0</v>
      </c>
      <c r="E468">
        <f ca="1">IF('临-间接'!K468="(空白)","",'临-间接'!K468)</f>
        <v>0</v>
      </c>
      <c r="F468">
        <f ca="1">IF('临-间接'!H468="(空白)","",'临-间接'!H468)</f>
        <v>0</v>
      </c>
      <c r="G468">
        <f ca="1">IF('临-间接'!L468="(空白)","",'临-间接'!L468)</f>
        <v>0</v>
      </c>
      <c r="H468">
        <f ca="1">IF('临-间接'!M468="(空白)",0,'临-间接'!M468)</f>
        <v>0</v>
      </c>
      <c r="I468" t="str">
        <f ca="1">IF(OR('临-间接'!R468=0,'临-间接'!R468="(空白)"),"",'临-间接'!R468)</f>
        <v/>
      </c>
      <c r="J468" s="34" t="str">
        <f ca="1">IF(OR('临-间接'!N468=0,'临-间接'!N468="(空白)"),"",'临-间接'!N468)</f>
        <v/>
      </c>
      <c r="K468" s="34" t="str">
        <f ca="1">IF(OR('临-间接'!O468=0,'临-间接'!O468="(空白)"),"",'临-间接'!O468)</f>
        <v/>
      </c>
      <c r="L468" s="34" t="str">
        <f ca="1">IF(OR('临-间接'!P468=0,'临-间接'!P468="(空白)"),"",'临-间接'!P468)</f>
        <v/>
      </c>
      <c r="M468">
        <f ca="1">IF('临-间接'!Q468="(空白)",0,'临-间接'!Q468)</f>
        <v>0</v>
      </c>
      <c r="N468" s="97" t="b">
        <f t="shared" ca="1" si="93"/>
        <v>0</v>
      </c>
      <c r="O468" s="97" t="b">
        <f t="shared" ca="1" si="94"/>
        <v>0</v>
      </c>
      <c r="P468" s="97" t="b">
        <f t="shared" ca="1" si="95"/>
        <v>0</v>
      </c>
      <c r="Q468" s="97" t="b">
        <f t="shared" ca="1" si="96"/>
        <v>0</v>
      </c>
      <c r="R468" s="97" t="b">
        <f t="shared" ca="1" si="97"/>
        <v>0</v>
      </c>
      <c r="S468" s="97" t="str">
        <f t="shared" ca="1" si="98"/>
        <v>未开始</v>
      </c>
      <c r="T468" s="97">
        <f ca="1">IF(AND(N468,P468,NOT(Q468)),NETWORKDAYS(K468,AG468,项目参数!$B$2:$B$200),0)</f>
        <v>0</v>
      </c>
      <c r="U468" s="98">
        <f t="shared" ca="1" si="99"/>
        <v>0</v>
      </c>
      <c r="V468" s="117">
        <f t="shared" ca="1" si="100"/>
        <v>0</v>
      </c>
      <c r="W468" s="117">
        <f t="shared" ca="1" si="101"/>
        <v>0</v>
      </c>
      <c r="X468" s="117" t="str">
        <f t="shared" ca="1" si="102"/>
        <v/>
      </c>
      <c r="Y468" s="97">
        <f t="shared" ca="1" si="103"/>
        <v>0</v>
      </c>
      <c r="Z468" s="97">
        <f t="shared" ca="1" si="104"/>
        <v>0</v>
      </c>
      <c r="AA468" s="97">
        <f ca="1">IF(AND(N468,P468,K468&gt;项目信息!$C$18),INT((IF(Q468,L468,K468)-项目信息!$C$18)/30)+1,0)</f>
        <v>0</v>
      </c>
      <c r="AB468" s="97" t="str">
        <f ca="1">IF(N468,WEEKNUM(IF(L468&lt;&gt;"",L468,IF(K468&lt;&gt;"",K468,J468)-项目信息!$C$18)+1),"")</f>
        <v/>
      </c>
      <c r="AC468" s="97" t="str">
        <f ca="1">IFERROR(VLOOKUP(VLOOKUP(G468,内部通讯录!$B:$F,5,FALSE),项目参数!$I$14:$J$21,2,FALSE),"")</f>
        <v/>
      </c>
      <c r="AD468" s="97" t="str">
        <f ca="1">IF($N468,$AC468*V468/项目参数!$J$29,"")</f>
        <v/>
      </c>
      <c r="AE468" s="97" t="str">
        <f ca="1">IF($N468,$AC468*W468/项目参数!$J$29,"")</f>
        <v/>
      </c>
      <c r="AF468" s="99" t="str">
        <f ca="1">IF(OR('临-间接'!S468=0,'临-间接'!S468="(空白)"),"",'临-间接'!S468)</f>
        <v/>
      </c>
      <c r="AG468" s="34" t="str">
        <f ca="1">IF(P468,IF(L468&lt;&gt;"", L468, IF(OR(I468="暂停",I468="取消"), IFERROR(WORKDAY.INTL($K468,$M468*$H468,1,项目参数!$B$2:$B$200),WORKDAY($K468,$M468*$H468,1)),TODAY())),"")</f>
        <v/>
      </c>
      <c r="AH468">
        <f ca="1">IF(AND(N468,P468),IF('临-间接'!T468="(空白)",0,'临-间接'!T468),0)</f>
        <v>0</v>
      </c>
      <c r="AI468" s="34" t="str">
        <f ca="1">IF($N468,VLOOKUP($B468,项目阶段与里程碑!$B:$E,3,FALSE),"")</f>
        <v/>
      </c>
      <c r="AJ468" s="34" t="str">
        <f ca="1">IF($N468,VLOOKUP($B468,项目阶段与里程碑!$B:$E,4,FALSE),"")</f>
        <v/>
      </c>
      <c r="AK468" s="34" t="str">
        <f t="shared" ca="1" si="105"/>
        <v/>
      </c>
      <c r="AL468" s="92" t="str">
        <f ca="1">IF($AK468&lt;&gt;"",IFERROR(NETWORKDAYS.INTL($AI468,$AK468,1,项目参数!$B$2:$B$200),NETWORKDAYS($AI468,$AK468,1)),"")</f>
        <v/>
      </c>
      <c r="AM468" s="92" t="str">
        <f ca="1">IF(K468&lt;&gt;"",IFERROR(NETWORKDAYS.INTL($AI468,$K468,1,项目参数!$B$2:$B$200),NETWORKDAYS($AI468,$K468,1)),"")</f>
        <v/>
      </c>
      <c r="AN468" s="92" t="str">
        <f ca="1">IF(L468&lt;&gt;"",IFERROR(NETWORKDAYS.INTL($AI468,$L468,1,项目参数!$B$2:$B$200),NETWORKDAYS($AI468,$L468,1)),"")</f>
        <v/>
      </c>
    </row>
    <row r="469" spans="1:40">
      <c r="A469">
        <f ca="1">IF('临-间接'!F469="(空白)","",'临-间接'!F469)</f>
        <v>0</v>
      </c>
      <c r="B469">
        <f ca="1">IF('临-间接'!G469="(空白)","",'临-间接'!G469)</f>
        <v>0</v>
      </c>
      <c r="C469">
        <f ca="1">IF('临-间接'!I469="(空白)","",'临-间接'!I469)</f>
        <v>0</v>
      </c>
      <c r="D469">
        <f ca="1">IF('临-间接'!J469="(空白)","",'临-间接'!J469)</f>
        <v>0</v>
      </c>
      <c r="E469">
        <f ca="1">IF('临-间接'!K469="(空白)","",'临-间接'!K469)</f>
        <v>0</v>
      </c>
      <c r="F469">
        <f ca="1">IF('临-间接'!H469="(空白)","",'临-间接'!H469)</f>
        <v>0</v>
      </c>
      <c r="G469">
        <f ca="1">IF('临-间接'!L469="(空白)","",'临-间接'!L469)</f>
        <v>0</v>
      </c>
      <c r="H469">
        <f ca="1">IF('临-间接'!M469="(空白)",0,'临-间接'!M469)</f>
        <v>0</v>
      </c>
      <c r="I469" t="str">
        <f ca="1">IF(OR('临-间接'!R469=0,'临-间接'!R469="(空白)"),"",'临-间接'!R469)</f>
        <v/>
      </c>
      <c r="J469" s="34" t="str">
        <f ca="1">IF(OR('临-间接'!N469=0,'临-间接'!N469="(空白)"),"",'临-间接'!N469)</f>
        <v/>
      </c>
      <c r="K469" s="34" t="str">
        <f ca="1">IF(OR('临-间接'!O469=0,'临-间接'!O469="(空白)"),"",'临-间接'!O469)</f>
        <v/>
      </c>
      <c r="L469" s="34" t="str">
        <f ca="1">IF(OR('临-间接'!P469=0,'临-间接'!P469="(空白)"),"",'临-间接'!P469)</f>
        <v/>
      </c>
      <c r="M469">
        <f ca="1">IF('临-间接'!Q469="(空白)",0,'临-间接'!Q469)</f>
        <v>0</v>
      </c>
      <c r="N469" s="97" t="b">
        <f t="shared" ca="1" si="93"/>
        <v>0</v>
      </c>
      <c r="O469" s="97" t="b">
        <f t="shared" ca="1" si="94"/>
        <v>0</v>
      </c>
      <c r="P469" s="97" t="b">
        <f t="shared" ca="1" si="95"/>
        <v>0</v>
      </c>
      <c r="Q469" s="97" t="b">
        <f t="shared" ca="1" si="96"/>
        <v>0</v>
      </c>
      <c r="R469" s="97" t="b">
        <f t="shared" ca="1" si="97"/>
        <v>0</v>
      </c>
      <c r="S469" s="97" t="str">
        <f t="shared" ca="1" si="98"/>
        <v>未开始</v>
      </c>
      <c r="T469" s="97">
        <f ca="1">IF(AND(N469,P469,NOT(Q469)),NETWORKDAYS(K469,AG469,项目参数!$B$2:$B$200),0)</f>
        <v>0</v>
      </c>
      <c r="U469" s="98">
        <f t="shared" ca="1" si="99"/>
        <v>0</v>
      </c>
      <c r="V469" s="117">
        <f t="shared" ca="1" si="100"/>
        <v>0</v>
      </c>
      <c r="W469" s="117">
        <f t="shared" ca="1" si="101"/>
        <v>0</v>
      </c>
      <c r="X469" s="117" t="str">
        <f t="shared" ca="1" si="102"/>
        <v/>
      </c>
      <c r="Y469" s="97">
        <f t="shared" ca="1" si="103"/>
        <v>0</v>
      </c>
      <c r="Z469" s="97">
        <f t="shared" ca="1" si="104"/>
        <v>0</v>
      </c>
      <c r="AA469" s="97">
        <f ca="1">IF(AND(N469,P469,K469&gt;项目信息!$C$18),INT((IF(Q469,L469,K469)-项目信息!$C$18)/30)+1,0)</f>
        <v>0</v>
      </c>
      <c r="AB469" s="97" t="str">
        <f ca="1">IF(N469,WEEKNUM(IF(L469&lt;&gt;"",L469,IF(K469&lt;&gt;"",K469,J469)-项目信息!$C$18)+1),"")</f>
        <v/>
      </c>
      <c r="AC469" s="97" t="str">
        <f ca="1">IFERROR(VLOOKUP(VLOOKUP(G469,内部通讯录!$B:$F,5,FALSE),项目参数!$I$14:$J$21,2,FALSE),"")</f>
        <v/>
      </c>
      <c r="AD469" s="97" t="str">
        <f ca="1">IF($N469,$AC469*V469/项目参数!$J$29,"")</f>
        <v/>
      </c>
      <c r="AE469" s="97" t="str">
        <f ca="1">IF($N469,$AC469*W469/项目参数!$J$29,"")</f>
        <v/>
      </c>
      <c r="AF469" s="99" t="str">
        <f ca="1">IF(OR('临-间接'!S469=0,'临-间接'!S469="(空白)"),"",'临-间接'!S469)</f>
        <v/>
      </c>
      <c r="AG469" s="34" t="str">
        <f ca="1">IF(P469,IF(L469&lt;&gt;"", L469, IF(OR(I469="暂停",I469="取消"), IFERROR(WORKDAY.INTL($K469,$M469*$H469,1,项目参数!$B$2:$B$200),WORKDAY($K469,$M469*$H469,1)),TODAY())),"")</f>
        <v/>
      </c>
      <c r="AH469">
        <f ca="1">IF(AND(N469,P469),IF('临-间接'!T469="(空白)",0,'临-间接'!T469),0)</f>
        <v>0</v>
      </c>
      <c r="AI469" s="34" t="str">
        <f ca="1">IF($N469,VLOOKUP($B469,项目阶段与里程碑!$B:$E,3,FALSE),"")</f>
        <v/>
      </c>
      <c r="AJ469" s="34" t="str">
        <f ca="1">IF($N469,VLOOKUP($B469,项目阶段与里程碑!$B:$E,4,FALSE),"")</f>
        <v/>
      </c>
      <c r="AK469" s="34" t="str">
        <f t="shared" ca="1" si="105"/>
        <v/>
      </c>
      <c r="AL469" s="92" t="str">
        <f ca="1">IF($AK469&lt;&gt;"",IFERROR(NETWORKDAYS.INTL($AI469,$AK469,1,项目参数!$B$2:$B$200),NETWORKDAYS($AI469,$AK469,1)),"")</f>
        <v/>
      </c>
      <c r="AM469" s="92" t="str">
        <f ca="1">IF(K469&lt;&gt;"",IFERROR(NETWORKDAYS.INTL($AI469,$K469,1,项目参数!$B$2:$B$200),NETWORKDAYS($AI469,$K469,1)),"")</f>
        <v/>
      </c>
      <c r="AN469" s="92" t="str">
        <f ca="1">IF(L469&lt;&gt;"",IFERROR(NETWORKDAYS.INTL($AI469,$L469,1,项目参数!$B$2:$B$200),NETWORKDAYS($AI469,$L469,1)),"")</f>
        <v/>
      </c>
    </row>
    <row r="470" spans="1:40">
      <c r="A470">
        <f ca="1">IF('临-间接'!F470="(空白)","",'临-间接'!F470)</f>
        <v>0</v>
      </c>
      <c r="B470">
        <f ca="1">IF('临-间接'!G470="(空白)","",'临-间接'!G470)</f>
        <v>0</v>
      </c>
      <c r="C470">
        <f ca="1">IF('临-间接'!I470="(空白)","",'临-间接'!I470)</f>
        <v>0</v>
      </c>
      <c r="D470">
        <f ca="1">IF('临-间接'!J470="(空白)","",'临-间接'!J470)</f>
        <v>0</v>
      </c>
      <c r="E470">
        <f ca="1">IF('临-间接'!K470="(空白)","",'临-间接'!K470)</f>
        <v>0</v>
      </c>
      <c r="F470">
        <f ca="1">IF('临-间接'!H470="(空白)","",'临-间接'!H470)</f>
        <v>0</v>
      </c>
      <c r="G470">
        <f ca="1">IF('临-间接'!L470="(空白)","",'临-间接'!L470)</f>
        <v>0</v>
      </c>
      <c r="H470">
        <f ca="1">IF('临-间接'!M470="(空白)",0,'临-间接'!M470)</f>
        <v>0</v>
      </c>
      <c r="I470" t="str">
        <f ca="1">IF(OR('临-间接'!R470=0,'临-间接'!R470="(空白)"),"",'临-间接'!R470)</f>
        <v/>
      </c>
      <c r="J470" s="34" t="str">
        <f ca="1">IF(OR('临-间接'!N470=0,'临-间接'!N470="(空白)"),"",'临-间接'!N470)</f>
        <v/>
      </c>
      <c r="K470" s="34" t="str">
        <f ca="1">IF(OR('临-间接'!O470=0,'临-间接'!O470="(空白)"),"",'临-间接'!O470)</f>
        <v/>
      </c>
      <c r="L470" s="34" t="str">
        <f ca="1">IF(OR('临-间接'!P470=0,'临-间接'!P470="(空白)"),"",'临-间接'!P470)</f>
        <v/>
      </c>
      <c r="M470">
        <f ca="1">IF('临-间接'!Q470="(空白)",0,'临-间接'!Q470)</f>
        <v>0</v>
      </c>
      <c r="N470" s="97" t="b">
        <f t="shared" ca="1" si="93"/>
        <v>0</v>
      </c>
      <c r="O470" s="97" t="b">
        <f t="shared" ca="1" si="94"/>
        <v>0</v>
      </c>
      <c r="P470" s="97" t="b">
        <f t="shared" ca="1" si="95"/>
        <v>0</v>
      </c>
      <c r="Q470" s="97" t="b">
        <f t="shared" ca="1" si="96"/>
        <v>0</v>
      </c>
      <c r="R470" s="97" t="b">
        <f t="shared" ca="1" si="97"/>
        <v>0</v>
      </c>
      <c r="S470" s="97" t="str">
        <f t="shared" ca="1" si="98"/>
        <v>未开始</v>
      </c>
      <c r="T470" s="97">
        <f ca="1">IF(AND(N470,P470,NOT(Q470)),NETWORKDAYS(K470,AG470,项目参数!$B$2:$B$200),0)</f>
        <v>0</v>
      </c>
      <c r="U470" s="98">
        <f t="shared" ca="1" si="99"/>
        <v>0</v>
      </c>
      <c r="V470" s="117">
        <f t="shared" ca="1" si="100"/>
        <v>0</v>
      </c>
      <c r="W470" s="117">
        <f t="shared" ca="1" si="101"/>
        <v>0</v>
      </c>
      <c r="X470" s="117" t="str">
        <f t="shared" ca="1" si="102"/>
        <v/>
      </c>
      <c r="Y470" s="97">
        <f t="shared" ca="1" si="103"/>
        <v>0</v>
      </c>
      <c r="Z470" s="97">
        <f t="shared" ca="1" si="104"/>
        <v>0</v>
      </c>
      <c r="AA470" s="97">
        <f ca="1">IF(AND(N470,P470,K470&gt;项目信息!$C$18),INT((IF(Q470,L470,K470)-项目信息!$C$18)/30)+1,0)</f>
        <v>0</v>
      </c>
      <c r="AB470" s="97" t="str">
        <f ca="1">IF(N470,WEEKNUM(IF(L470&lt;&gt;"",L470,IF(K470&lt;&gt;"",K470,J470)-项目信息!$C$18)+1),"")</f>
        <v/>
      </c>
      <c r="AC470" s="97" t="str">
        <f ca="1">IFERROR(VLOOKUP(VLOOKUP(G470,内部通讯录!$B:$F,5,FALSE),项目参数!$I$14:$J$21,2,FALSE),"")</f>
        <v/>
      </c>
      <c r="AD470" s="97" t="str">
        <f ca="1">IF($N470,$AC470*V470/项目参数!$J$29,"")</f>
        <v/>
      </c>
      <c r="AE470" s="97" t="str">
        <f ca="1">IF($N470,$AC470*W470/项目参数!$J$29,"")</f>
        <v/>
      </c>
      <c r="AF470" s="99" t="str">
        <f ca="1">IF(OR('临-间接'!S470=0,'临-间接'!S470="(空白)"),"",'临-间接'!S470)</f>
        <v/>
      </c>
      <c r="AG470" s="34" t="str">
        <f ca="1">IF(P470,IF(L470&lt;&gt;"", L470, IF(OR(I470="暂停",I470="取消"), IFERROR(WORKDAY.INTL($K470,$M470*$H470,1,项目参数!$B$2:$B$200),WORKDAY($K470,$M470*$H470,1)),TODAY())),"")</f>
        <v/>
      </c>
      <c r="AH470">
        <f ca="1">IF(AND(N470,P470),IF('临-间接'!T470="(空白)",0,'临-间接'!T470),0)</f>
        <v>0</v>
      </c>
      <c r="AI470" s="34" t="str">
        <f ca="1">IF($N470,VLOOKUP($B470,项目阶段与里程碑!$B:$E,3,FALSE),"")</f>
        <v/>
      </c>
      <c r="AJ470" s="34" t="str">
        <f ca="1">IF($N470,VLOOKUP($B470,项目阶段与里程碑!$B:$E,4,FALSE),"")</f>
        <v/>
      </c>
      <c r="AK470" s="34" t="str">
        <f t="shared" ca="1" si="105"/>
        <v/>
      </c>
      <c r="AL470" s="92" t="str">
        <f ca="1">IF($AK470&lt;&gt;"",IFERROR(NETWORKDAYS.INTL($AI470,$AK470,1,项目参数!$B$2:$B$200),NETWORKDAYS($AI470,$AK470,1)),"")</f>
        <v/>
      </c>
      <c r="AM470" s="92" t="str">
        <f ca="1">IF(K470&lt;&gt;"",IFERROR(NETWORKDAYS.INTL($AI470,$K470,1,项目参数!$B$2:$B$200),NETWORKDAYS($AI470,$K470,1)),"")</f>
        <v/>
      </c>
      <c r="AN470" s="92" t="str">
        <f ca="1">IF(L470&lt;&gt;"",IFERROR(NETWORKDAYS.INTL($AI470,$L470,1,项目参数!$B$2:$B$200),NETWORKDAYS($AI470,$L470,1)),"")</f>
        <v/>
      </c>
    </row>
    <row r="471" spans="1:40">
      <c r="A471">
        <f ca="1">IF('临-间接'!F471="(空白)","",'临-间接'!F471)</f>
        <v>0</v>
      </c>
      <c r="B471">
        <f ca="1">IF('临-间接'!G471="(空白)","",'临-间接'!G471)</f>
        <v>0</v>
      </c>
      <c r="C471">
        <f ca="1">IF('临-间接'!I471="(空白)","",'临-间接'!I471)</f>
        <v>0</v>
      </c>
      <c r="D471">
        <f ca="1">IF('临-间接'!J471="(空白)","",'临-间接'!J471)</f>
        <v>0</v>
      </c>
      <c r="E471">
        <f ca="1">IF('临-间接'!K471="(空白)","",'临-间接'!K471)</f>
        <v>0</v>
      </c>
      <c r="F471">
        <f ca="1">IF('临-间接'!H471="(空白)","",'临-间接'!H471)</f>
        <v>0</v>
      </c>
      <c r="G471">
        <f ca="1">IF('临-间接'!L471="(空白)","",'临-间接'!L471)</f>
        <v>0</v>
      </c>
      <c r="H471">
        <f ca="1">IF('临-间接'!M471="(空白)",0,'临-间接'!M471)</f>
        <v>0</v>
      </c>
      <c r="I471" t="str">
        <f ca="1">IF(OR('临-间接'!R471=0,'临-间接'!R471="(空白)"),"",'临-间接'!R471)</f>
        <v/>
      </c>
      <c r="J471" s="34" t="str">
        <f ca="1">IF(OR('临-间接'!N471=0,'临-间接'!N471="(空白)"),"",'临-间接'!N471)</f>
        <v/>
      </c>
      <c r="K471" s="34" t="str">
        <f ca="1">IF(OR('临-间接'!O471=0,'临-间接'!O471="(空白)"),"",'临-间接'!O471)</f>
        <v/>
      </c>
      <c r="L471" s="34" t="str">
        <f ca="1">IF(OR('临-间接'!P471=0,'临-间接'!P471="(空白)"),"",'临-间接'!P471)</f>
        <v/>
      </c>
      <c r="M471">
        <f ca="1">IF('临-间接'!Q471="(空白)",0,'临-间接'!Q471)</f>
        <v>0</v>
      </c>
      <c r="N471" s="97" t="b">
        <f t="shared" ca="1" si="93"/>
        <v>0</v>
      </c>
      <c r="O471" s="97" t="b">
        <f t="shared" ca="1" si="94"/>
        <v>0</v>
      </c>
      <c r="P471" s="97" t="b">
        <f t="shared" ca="1" si="95"/>
        <v>0</v>
      </c>
      <c r="Q471" s="97" t="b">
        <f t="shared" ca="1" si="96"/>
        <v>0</v>
      </c>
      <c r="R471" s="97" t="b">
        <f t="shared" ca="1" si="97"/>
        <v>0</v>
      </c>
      <c r="S471" s="97" t="str">
        <f t="shared" ca="1" si="98"/>
        <v>未开始</v>
      </c>
      <c r="T471" s="97">
        <f ca="1">IF(AND(N471,P471,NOT(Q471)),NETWORKDAYS(K471,AG471,项目参数!$B$2:$B$200),0)</f>
        <v>0</v>
      </c>
      <c r="U471" s="98">
        <f t="shared" ca="1" si="99"/>
        <v>0</v>
      </c>
      <c r="V471" s="117">
        <f t="shared" ca="1" si="100"/>
        <v>0</v>
      </c>
      <c r="W471" s="117">
        <f t="shared" ca="1" si="101"/>
        <v>0</v>
      </c>
      <c r="X471" s="117" t="str">
        <f t="shared" ca="1" si="102"/>
        <v/>
      </c>
      <c r="Y471" s="97">
        <f t="shared" ca="1" si="103"/>
        <v>0</v>
      </c>
      <c r="Z471" s="97">
        <f t="shared" ca="1" si="104"/>
        <v>0</v>
      </c>
      <c r="AA471" s="97">
        <f ca="1">IF(AND(N471,P471,K471&gt;项目信息!$C$18),INT((IF(Q471,L471,K471)-项目信息!$C$18)/30)+1,0)</f>
        <v>0</v>
      </c>
      <c r="AB471" s="97" t="str">
        <f ca="1">IF(N471,WEEKNUM(IF(L471&lt;&gt;"",L471,IF(K471&lt;&gt;"",K471,J471)-项目信息!$C$18)+1),"")</f>
        <v/>
      </c>
      <c r="AC471" s="97" t="str">
        <f ca="1">IFERROR(VLOOKUP(VLOOKUP(G471,内部通讯录!$B:$F,5,FALSE),项目参数!$I$14:$J$21,2,FALSE),"")</f>
        <v/>
      </c>
      <c r="AD471" s="97" t="str">
        <f ca="1">IF($N471,$AC471*V471/项目参数!$J$29,"")</f>
        <v/>
      </c>
      <c r="AE471" s="97" t="str">
        <f ca="1">IF($N471,$AC471*W471/项目参数!$J$29,"")</f>
        <v/>
      </c>
      <c r="AF471" s="99" t="str">
        <f ca="1">IF(OR('临-间接'!S471=0,'临-间接'!S471="(空白)"),"",'临-间接'!S471)</f>
        <v/>
      </c>
      <c r="AG471" s="34" t="str">
        <f ca="1">IF(P471,IF(L471&lt;&gt;"", L471, IF(OR(I471="暂停",I471="取消"), IFERROR(WORKDAY.INTL($K471,$M471*$H471,1,项目参数!$B$2:$B$200),WORKDAY($K471,$M471*$H471,1)),TODAY())),"")</f>
        <v/>
      </c>
      <c r="AH471">
        <f ca="1">IF(AND(N471,P471),IF('临-间接'!T471="(空白)",0,'临-间接'!T471),0)</f>
        <v>0</v>
      </c>
      <c r="AI471" s="34" t="str">
        <f ca="1">IF($N471,VLOOKUP($B471,项目阶段与里程碑!$B:$E,3,FALSE),"")</f>
        <v/>
      </c>
      <c r="AJ471" s="34" t="str">
        <f ca="1">IF($N471,VLOOKUP($B471,项目阶段与里程碑!$B:$E,4,FALSE),"")</f>
        <v/>
      </c>
      <c r="AK471" s="34" t="str">
        <f t="shared" ca="1" si="105"/>
        <v/>
      </c>
      <c r="AL471" s="92" t="str">
        <f ca="1">IF($AK471&lt;&gt;"",IFERROR(NETWORKDAYS.INTL($AI471,$AK471,1,项目参数!$B$2:$B$200),NETWORKDAYS($AI471,$AK471,1)),"")</f>
        <v/>
      </c>
      <c r="AM471" s="92" t="str">
        <f ca="1">IF(K471&lt;&gt;"",IFERROR(NETWORKDAYS.INTL($AI471,$K471,1,项目参数!$B$2:$B$200),NETWORKDAYS($AI471,$K471,1)),"")</f>
        <v/>
      </c>
      <c r="AN471" s="92" t="str">
        <f ca="1">IF(L471&lt;&gt;"",IFERROR(NETWORKDAYS.INTL($AI471,$L471,1,项目参数!$B$2:$B$200),NETWORKDAYS($AI471,$L471,1)),"")</f>
        <v/>
      </c>
    </row>
    <row r="472" spans="1:40">
      <c r="A472">
        <f ca="1">IF('临-间接'!F472="(空白)","",'临-间接'!F472)</f>
        <v>0</v>
      </c>
      <c r="B472">
        <f ca="1">IF('临-间接'!G472="(空白)","",'临-间接'!G472)</f>
        <v>0</v>
      </c>
      <c r="C472">
        <f ca="1">IF('临-间接'!I472="(空白)","",'临-间接'!I472)</f>
        <v>0</v>
      </c>
      <c r="D472">
        <f ca="1">IF('临-间接'!J472="(空白)","",'临-间接'!J472)</f>
        <v>0</v>
      </c>
      <c r="E472">
        <f ca="1">IF('临-间接'!K472="(空白)","",'临-间接'!K472)</f>
        <v>0</v>
      </c>
      <c r="F472">
        <f ca="1">IF('临-间接'!H472="(空白)","",'临-间接'!H472)</f>
        <v>0</v>
      </c>
      <c r="G472">
        <f ca="1">IF('临-间接'!L472="(空白)","",'临-间接'!L472)</f>
        <v>0</v>
      </c>
      <c r="H472">
        <f ca="1">IF('临-间接'!M472="(空白)",0,'临-间接'!M472)</f>
        <v>0</v>
      </c>
      <c r="I472" t="str">
        <f ca="1">IF(OR('临-间接'!R472=0,'临-间接'!R472="(空白)"),"",'临-间接'!R472)</f>
        <v/>
      </c>
      <c r="J472" s="34" t="str">
        <f ca="1">IF(OR('临-间接'!N472=0,'临-间接'!N472="(空白)"),"",'临-间接'!N472)</f>
        <v/>
      </c>
      <c r="K472" s="34" t="str">
        <f ca="1">IF(OR('临-间接'!O472=0,'临-间接'!O472="(空白)"),"",'临-间接'!O472)</f>
        <v/>
      </c>
      <c r="L472" s="34" t="str">
        <f ca="1">IF(OR('临-间接'!P472=0,'临-间接'!P472="(空白)"),"",'临-间接'!P472)</f>
        <v/>
      </c>
      <c r="M472">
        <f ca="1">IF('临-间接'!Q472="(空白)",0,'临-间接'!Q472)</f>
        <v>0</v>
      </c>
      <c r="N472" s="97" t="b">
        <f t="shared" ca="1" si="93"/>
        <v>0</v>
      </c>
      <c r="O472" s="97" t="b">
        <f t="shared" ca="1" si="94"/>
        <v>0</v>
      </c>
      <c r="P472" s="97" t="b">
        <f t="shared" ca="1" si="95"/>
        <v>0</v>
      </c>
      <c r="Q472" s="97" t="b">
        <f t="shared" ca="1" si="96"/>
        <v>0</v>
      </c>
      <c r="R472" s="97" t="b">
        <f t="shared" ca="1" si="97"/>
        <v>0</v>
      </c>
      <c r="S472" s="97" t="str">
        <f t="shared" ca="1" si="98"/>
        <v>未开始</v>
      </c>
      <c r="T472" s="97">
        <f ca="1">IF(AND(N472,P472,NOT(Q472)),NETWORKDAYS(K472,AG472,项目参数!$B$2:$B$200),0)</f>
        <v>0</v>
      </c>
      <c r="U472" s="98">
        <f t="shared" ca="1" si="99"/>
        <v>0</v>
      </c>
      <c r="V472" s="117">
        <f t="shared" ca="1" si="100"/>
        <v>0</v>
      </c>
      <c r="W472" s="117">
        <f t="shared" ca="1" si="101"/>
        <v>0</v>
      </c>
      <c r="X472" s="117" t="str">
        <f t="shared" ca="1" si="102"/>
        <v/>
      </c>
      <c r="Y472" s="97">
        <f t="shared" ca="1" si="103"/>
        <v>0</v>
      </c>
      <c r="Z472" s="97">
        <f t="shared" ca="1" si="104"/>
        <v>0</v>
      </c>
      <c r="AA472" s="97">
        <f ca="1">IF(AND(N472,P472,K472&gt;项目信息!$C$18),INT((IF(Q472,L472,K472)-项目信息!$C$18)/30)+1,0)</f>
        <v>0</v>
      </c>
      <c r="AB472" s="97" t="str">
        <f ca="1">IF(N472,WEEKNUM(IF(L472&lt;&gt;"",L472,IF(K472&lt;&gt;"",K472,J472)-项目信息!$C$18)+1),"")</f>
        <v/>
      </c>
      <c r="AC472" s="97" t="str">
        <f ca="1">IFERROR(VLOOKUP(VLOOKUP(G472,内部通讯录!$B:$F,5,FALSE),项目参数!$I$14:$J$21,2,FALSE),"")</f>
        <v/>
      </c>
      <c r="AD472" s="97" t="str">
        <f ca="1">IF($N472,$AC472*V472/项目参数!$J$29,"")</f>
        <v/>
      </c>
      <c r="AE472" s="97" t="str">
        <f ca="1">IF($N472,$AC472*W472/项目参数!$J$29,"")</f>
        <v/>
      </c>
      <c r="AF472" s="99" t="str">
        <f ca="1">IF(OR('临-间接'!S472=0,'临-间接'!S472="(空白)"),"",'临-间接'!S472)</f>
        <v/>
      </c>
      <c r="AG472" s="34" t="str">
        <f ca="1">IF(P472,IF(L472&lt;&gt;"", L472, IF(OR(I472="暂停",I472="取消"), IFERROR(WORKDAY.INTL($K472,$M472*$H472,1,项目参数!$B$2:$B$200),WORKDAY($K472,$M472*$H472,1)),TODAY())),"")</f>
        <v/>
      </c>
      <c r="AH472">
        <f ca="1">IF(AND(N472,P472),IF('临-间接'!T472="(空白)",0,'临-间接'!T472),0)</f>
        <v>0</v>
      </c>
      <c r="AI472" s="34" t="str">
        <f ca="1">IF($N472,VLOOKUP($B472,项目阶段与里程碑!$B:$E,3,FALSE),"")</f>
        <v/>
      </c>
      <c r="AJ472" s="34" t="str">
        <f ca="1">IF($N472,VLOOKUP($B472,项目阶段与里程碑!$B:$E,4,FALSE),"")</f>
        <v/>
      </c>
      <c r="AK472" s="34" t="str">
        <f t="shared" ca="1" si="105"/>
        <v/>
      </c>
      <c r="AL472" s="92" t="str">
        <f ca="1">IF($AK472&lt;&gt;"",IFERROR(NETWORKDAYS.INTL($AI472,$AK472,1,项目参数!$B$2:$B$200),NETWORKDAYS($AI472,$AK472,1)),"")</f>
        <v/>
      </c>
      <c r="AM472" s="92" t="str">
        <f ca="1">IF(K472&lt;&gt;"",IFERROR(NETWORKDAYS.INTL($AI472,$K472,1,项目参数!$B$2:$B$200),NETWORKDAYS($AI472,$K472,1)),"")</f>
        <v/>
      </c>
      <c r="AN472" s="92" t="str">
        <f ca="1">IF(L472&lt;&gt;"",IFERROR(NETWORKDAYS.INTL($AI472,$L472,1,项目参数!$B$2:$B$200),NETWORKDAYS($AI472,$L472,1)),"")</f>
        <v/>
      </c>
    </row>
    <row r="473" spans="1:40">
      <c r="A473">
        <f ca="1">IF('临-间接'!F473="(空白)","",'临-间接'!F473)</f>
        <v>0</v>
      </c>
      <c r="B473">
        <f ca="1">IF('临-间接'!G473="(空白)","",'临-间接'!G473)</f>
        <v>0</v>
      </c>
      <c r="C473">
        <f ca="1">IF('临-间接'!I473="(空白)","",'临-间接'!I473)</f>
        <v>0</v>
      </c>
      <c r="D473">
        <f ca="1">IF('临-间接'!J473="(空白)","",'临-间接'!J473)</f>
        <v>0</v>
      </c>
      <c r="E473">
        <f ca="1">IF('临-间接'!K473="(空白)","",'临-间接'!K473)</f>
        <v>0</v>
      </c>
      <c r="F473">
        <f ca="1">IF('临-间接'!H473="(空白)","",'临-间接'!H473)</f>
        <v>0</v>
      </c>
      <c r="G473">
        <f ca="1">IF('临-间接'!L473="(空白)","",'临-间接'!L473)</f>
        <v>0</v>
      </c>
      <c r="H473">
        <f ca="1">IF('临-间接'!M473="(空白)",0,'临-间接'!M473)</f>
        <v>0</v>
      </c>
      <c r="I473" t="str">
        <f ca="1">IF(OR('临-间接'!R473=0,'临-间接'!R473="(空白)"),"",'临-间接'!R473)</f>
        <v/>
      </c>
      <c r="J473" s="34" t="str">
        <f ca="1">IF(OR('临-间接'!N473=0,'临-间接'!N473="(空白)"),"",'临-间接'!N473)</f>
        <v/>
      </c>
      <c r="K473" s="34" t="str">
        <f ca="1">IF(OR('临-间接'!O473=0,'临-间接'!O473="(空白)"),"",'临-间接'!O473)</f>
        <v/>
      </c>
      <c r="L473" s="34" t="str">
        <f ca="1">IF(OR('临-间接'!P473=0,'临-间接'!P473="(空白)"),"",'临-间接'!P473)</f>
        <v/>
      </c>
      <c r="M473">
        <f ca="1">IF('临-间接'!Q473="(空白)",0,'临-间接'!Q473)</f>
        <v>0</v>
      </c>
      <c r="N473" s="97" t="b">
        <f t="shared" ca="1" si="93"/>
        <v>0</v>
      </c>
      <c r="O473" s="97" t="b">
        <f t="shared" ca="1" si="94"/>
        <v>0</v>
      </c>
      <c r="P473" s="97" t="b">
        <f t="shared" ca="1" si="95"/>
        <v>0</v>
      </c>
      <c r="Q473" s="97" t="b">
        <f t="shared" ca="1" si="96"/>
        <v>0</v>
      </c>
      <c r="R473" s="97" t="b">
        <f t="shared" ca="1" si="97"/>
        <v>0</v>
      </c>
      <c r="S473" s="97" t="str">
        <f t="shared" ca="1" si="98"/>
        <v>未开始</v>
      </c>
      <c r="T473" s="97">
        <f ca="1">IF(AND(N473,P473,NOT(Q473)),NETWORKDAYS(K473,AG473,项目参数!$B$2:$B$200),0)</f>
        <v>0</v>
      </c>
      <c r="U473" s="98">
        <f t="shared" ca="1" si="99"/>
        <v>0</v>
      </c>
      <c r="V473" s="117">
        <f t="shared" ca="1" si="100"/>
        <v>0</v>
      </c>
      <c r="W473" s="117">
        <f t="shared" ca="1" si="101"/>
        <v>0</v>
      </c>
      <c r="X473" s="117" t="str">
        <f t="shared" ca="1" si="102"/>
        <v/>
      </c>
      <c r="Y473" s="97">
        <f t="shared" ca="1" si="103"/>
        <v>0</v>
      </c>
      <c r="Z473" s="97">
        <f t="shared" ca="1" si="104"/>
        <v>0</v>
      </c>
      <c r="AA473" s="97">
        <f ca="1">IF(AND(N473,P473,K473&gt;项目信息!$C$18),INT((IF(Q473,L473,K473)-项目信息!$C$18)/30)+1,0)</f>
        <v>0</v>
      </c>
      <c r="AB473" s="97" t="str">
        <f ca="1">IF(N473,WEEKNUM(IF(L473&lt;&gt;"",L473,IF(K473&lt;&gt;"",K473,J473)-项目信息!$C$18)+1),"")</f>
        <v/>
      </c>
      <c r="AC473" s="97" t="str">
        <f ca="1">IFERROR(VLOOKUP(VLOOKUP(G473,内部通讯录!$B:$F,5,FALSE),项目参数!$I$14:$J$21,2,FALSE),"")</f>
        <v/>
      </c>
      <c r="AD473" s="97" t="str">
        <f ca="1">IF($N473,$AC473*V473/项目参数!$J$29,"")</f>
        <v/>
      </c>
      <c r="AE473" s="97" t="str">
        <f ca="1">IF($N473,$AC473*W473/项目参数!$J$29,"")</f>
        <v/>
      </c>
      <c r="AF473" s="99" t="str">
        <f ca="1">IF(OR('临-间接'!S473=0,'临-间接'!S473="(空白)"),"",'临-间接'!S473)</f>
        <v/>
      </c>
      <c r="AG473" s="34" t="str">
        <f ca="1">IF(P473,IF(L473&lt;&gt;"", L473, IF(OR(I473="暂停",I473="取消"), IFERROR(WORKDAY.INTL($K473,$M473*$H473,1,项目参数!$B$2:$B$200),WORKDAY($K473,$M473*$H473,1)),TODAY())),"")</f>
        <v/>
      </c>
      <c r="AH473">
        <f ca="1">IF(AND(N473,P473),IF('临-间接'!T473="(空白)",0,'临-间接'!T473),0)</f>
        <v>0</v>
      </c>
      <c r="AI473" s="34" t="str">
        <f ca="1">IF($N473,VLOOKUP($B473,项目阶段与里程碑!$B:$E,3,FALSE),"")</f>
        <v/>
      </c>
      <c r="AJ473" s="34" t="str">
        <f ca="1">IF($N473,VLOOKUP($B473,项目阶段与里程碑!$B:$E,4,FALSE),"")</f>
        <v/>
      </c>
      <c r="AK473" s="34" t="str">
        <f t="shared" ca="1" si="105"/>
        <v/>
      </c>
      <c r="AL473" s="92" t="str">
        <f ca="1">IF($AK473&lt;&gt;"",IFERROR(NETWORKDAYS.INTL($AI473,$AK473,1,项目参数!$B$2:$B$200),NETWORKDAYS($AI473,$AK473,1)),"")</f>
        <v/>
      </c>
      <c r="AM473" s="92" t="str">
        <f ca="1">IF(K473&lt;&gt;"",IFERROR(NETWORKDAYS.INTL($AI473,$K473,1,项目参数!$B$2:$B$200),NETWORKDAYS($AI473,$K473,1)),"")</f>
        <v/>
      </c>
      <c r="AN473" s="92" t="str">
        <f ca="1">IF(L473&lt;&gt;"",IFERROR(NETWORKDAYS.INTL($AI473,$L473,1,项目参数!$B$2:$B$200),NETWORKDAYS($AI473,$L473,1)),"")</f>
        <v/>
      </c>
    </row>
    <row r="474" spans="1:40">
      <c r="A474">
        <f ca="1">IF('临-间接'!F474="(空白)","",'临-间接'!F474)</f>
        <v>0</v>
      </c>
      <c r="B474">
        <f ca="1">IF('临-间接'!G474="(空白)","",'临-间接'!G474)</f>
        <v>0</v>
      </c>
      <c r="C474">
        <f ca="1">IF('临-间接'!I474="(空白)","",'临-间接'!I474)</f>
        <v>0</v>
      </c>
      <c r="D474">
        <f ca="1">IF('临-间接'!J474="(空白)","",'临-间接'!J474)</f>
        <v>0</v>
      </c>
      <c r="E474">
        <f ca="1">IF('临-间接'!K474="(空白)","",'临-间接'!K474)</f>
        <v>0</v>
      </c>
      <c r="F474">
        <f ca="1">IF('临-间接'!H474="(空白)","",'临-间接'!H474)</f>
        <v>0</v>
      </c>
      <c r="G474">
        <f ca="1">IF('临-间接'!L474="(空白)","",'临-间接'!L474)</f>
        <v>0</v>
      </c>
      <c r="H474">
        <f ca="1">IF('临-间接'!M474="(空白)",0,'临-间接'!M474)</f>
        <v>0</v>
      </c>
      <c r="I474" t="str">
        <f ca="1">IF(OR('临-间接'!R474=0,'临-间接'!R474="(空白)"),"",'临-间接'!R474)</f>
        <v/>
      </c>
      <c r="J474" s="34" t="str">
        <f ca="1">IF(OR('临-间接'!N474=0,'临-间接'!N474="(空白)"),"",'临-间接'!N474)</f>
        <v/>
      </c>
      <c r="K474" s="34" t="str">
        <f ca="1">IF(OR('临-间接'!O474=0,'临-间接'!O474="(空白)"),"",'临-间接'!O474)</f>
        <v/>
      </c>
      <c r="L474" s="34" t="str">
        <f ca="1">IF(OR('临-间接'!P474=0,'临-间接'!P474="(空白)"),"",'临-间接'!P474)</f>
        <v/>
      </c>
      <c r="M474">
        <f ca="1">IF('临-间接'!Q474="(空白)",0,'临-间接'!Q474)</f>
        <v>0</v>
      </c>
      <c r="N474" s="97" t="b">
        <f t="shared" ca="1" si="93"/>
        <v>0</v>
      </c>
      <c r="O474" s="97" t="b">
        <f t="shared" ca="1" si="94"/>
        <v>0</v>
      </c>
      <c r="P474" s="97" t="b">
        <f t="shared" ca="1" si="95"/>
        <v>0</v>
      </c>
      <c r="Q474" s="97" t="b">
        <f t="shared" ca="1" si="96"/>
        <v>0</v>
      </c>
      <c r="R474" s="97" t="b">
        <f t="shared" ca="1" si="97"/>
        <v>0</v>
      </c>
      <c r="S474" s="97" t="str">
        <f t="shared" ca="1" si="98"/>
        <v>未开始</v>
      </c>
      <c r="T474" s="97">
        <f ca="1">IF(AND(N474,P474,NOT(Q474)),NETWORKDAYS(K474,AG474,项目参数!$B$2:$B$200),0)</f>
        <v>0</v>
      </c>
      <c r="U474" s="98">
        <f t="shared" ca="1" si="99"/>
        <v>0</v>
      </c>
      <c r="V474" s="117">
        <f t="shared" ca="1" si="100"/>
        <v>0</v>
      </c>
      <c r="W474" s="117">
        <f t="shared" ca="1" si="101"/>
        <v>0</v>
      </c>
      <c r="X474" s="117" t="str">
        <f t="shared" ca="1" si="102"/>
        <v/>
      </c>
      <c r="Y474" s="97">
        <f t="shared" ca="1" si="103"/>
        <v>0</v>
      </c>
      <c r="Z474" s="97">
        <f t="shared" ca="1" si="104"/>
        <v>0</v>
      </c>
      <c r="AA474" s="97">
        <f ca="1">IF(AND(N474,P474,K474&gt;项目信息!$C$18),INT((IF(Q474,L474,K474)-项目信息!$C$18)/30)+1,0)</f>
        <v>0</v>
      </c>
      <c r="AB474" s="97" t="str">
        <f ca="1">IF(N474,WEEKNUM(IF(L474&lt;&gt;"",L474,IF(K474&lt;&gt;"",K474,J474)-项目信息!$C$18)+1),"")</f>
        <v/>
      </c>
      <c r="AC474" s="97" t="str">
        <f ca="1">IFERROR(VLOOKUP(VLOOKUP(G474,内部通讯录!$B:$F,5,FALSE),项目参数!$I$14:$J$21,2,FALSE),"")</f>
        <v/>
      </c>
      <c r="AD474" s="97" t="str">
        <f ca="1">IF($N474,$AC474*V474/项目参数!$J$29,"")</f>
        <v/>
      </c>
      <c r="AE474" s="97" t="str">
        <f ca="1">IF($N474,$AC474*W474/项目参数!$J$29,"")</f>
        <v/>
      </c>
      <c r="AF474" s="99" t="str">
        <f ca="1">IF(OR('临-间接'!S474=0,'临-间接'!S474="(空白)"),"",'临-间接'!S474)</f>
        <v/>
      </c>
      <c r="AG474" s="34" t="str">
        <f ca="1">IF(P474,IF(L474&lt;&gt;"", L474, IF(OR(I474="暂停",I474="取消"), IFERROR(WORKDAY.INTL($K474,$M474*$H474,1,项目参数!$B$2:$B$200),WORKDAY($K474,$M474*$H474,1)),TODAY())),"")</f>
        <v/>
      </c>
      <c r="AH474">
        <f ca="1">IF(AND(N474,P474),IF('临-间接'!T474="(空白)",0,'临-间接'!T474),0)</f>
        <v>0</v>
      </c>
      <c r="AI474" s="34" t="str">
        <f ca="1">IF($N474,VLOOKUP($B474,项目阶段与里程碑!$B:$E,3,FALSE),"")</f>
        <v/>
      </c>
      <c r="AJ474" s="34" t="str">
        <f ca="1">IF($N474,VLOOKUP($B474,项目阶段与里程碑!$B:$E,4,FALSE),"")</f>
        <v/>
      </c>
      <c r="AK474" s="34" t="str">
        <f t="shared" ca="1" si="105"/>
        <v/>
      </c>
      <c r="AL474" s="92" t="str">
        <f ca="1">IF($AK474&lt;&gt;"",IFERROR(NETWORKDAYS.INTL($AI474,$AK474,1,项目参数!$B$2:$B$200),NETWORKDAYS($AI474,$AK474,1)),"")</f>
        <v/>
      </c>
      <c r="AM474" s="92" t="str">
        <f ca="1">IF(K474&lt;&gt;"",IFERROR(NETWORKDAYS.INTL($AI474,$K474,1,项目参数!$B$2:$B$200),NETWORKDAYS($AI474,$K474,1)),"")</f>
        <v/>
      </c>
      <c r="AN474" s="92" t="str">
        <f ca="1">IF(L474&lt;&gt;"",IFERROR(NETWORKDAYS.INTL($AI474,$L474,1,项目参数!$B$2:$B$200),NETWORKDAYS($AI474,$L474,1)),"")</f>
        <v/>
      </c>
    </row>
    <row r="475" spans="1:40">
      <c r="A475">
        <f ca="1">IF('临-间接'!F475="(空白)","",'临-间接'!F475)</f>
        <v>0</v>
      </c>
      <c r="B475">
        <f ca="1">IF('临-间接'!G475="(空白)","",'临-间接'!G475)</f>
        <v>0</v>
      </c>
      <c r="C475">
        <f ca="1">IF('临-间接'!I475="(空白)","",'临-间接'!I475)</f>
        <v>0</v>
      </c>
      <c r="D475">
        <f ca="1">IF('临-间接'!J475="(空白)","",'临-间接'!J475)</f>
        <v>0</v>
      </c>
      <c r="E475">
        <f ca="1">IF('临-间接'!K475="(空白)","",'临-间接'!K475)</f>
        <v>0</v>
      </c>
      <c r="F475">
        <f ca="1">IF('临-间接'!H475="(空白)","",'临-间接'!H475)</f>
        <v>0</v>
      </c>
      <c r="G475">
        <f ca="1">IF('临-间接'!L475="(空白)","",'临-间接'!L475)</f>
        <v>0</v>
      </c>
      <c r="H475">
        <f ca="1">IF('临-间接'!M475="(空白)",0,'临-间接'!M475)</f>
        <v>0</v>
      </c>
      <c r="I475" t="str">
        <f ca="1">IF(OR('临-间接'!R475=0,'临-间接'!R475="(空白)"),"",'临-间接'!R475)</f>
        <v/>
      </c>
      <c r="J475" s="34" t="str">
        <f ca="1">IF(OR('临-间接'!N475=0,'临-间接'!N475="(空白)"),"",'临-间接'!N475)</f>
        <v/>
      </c>
      <c r="K475" s="34" t="str">
        <f ca="1">IF(OR('临-间接'!O475=0,'临-间接'!O475="(空白)"),"",'临-间接'!O475)</f>
        <v/>
      </c>
      <c r="L475" s="34" t="str">
        <f ca="1">IF(OR('临-间接'!P475=0,'临-间接'!P475="(空白)"),"",'临-间接'!P475)</f>
        <v/>
      </c>
      <c r="M475">
        <f ca="1">IF('临-间接'!Q475="(空白)",0,'临-间接'!Q475)</f>
        <v>0</v>
      </c>
      <c r="N475" s="97" t="b">
        <f t="shared" ca="1" si="93"/>
        <v>0</v>
      </c>
      <c r="O475" s="97" t="b">
        <f t="shared" ca="1" si="94"/>
        <v>0</v>
      </c>
      <c r="P475" s="97" t="b">
        <f t="shared" ca="1" si="95"/>
        <v>0</v>
      </c>
      <c r="Q475" s="97" t="b">
        <f t="shared" ca="1" si="96"/>
        <v>0</v>
      </c>
      <c r="R475" s="97" t="b">
        <f t="shared" ca="1" si="97"/>
        <v>0</v>
      </c>
      <c r="S475" s="97" t="str">
        <f t="shared" ca="1" si="98"/>
        <v>未开始</v>
      </c>
      <c r="T475" s="97">
        <f ca="1">IF(AND(N475,P475,NOT(Q475)),NETWORKDAYS(K475,AG475,项目参数!$B$2:$B$200),0)</f>
        <v>0</v>
      </c>
      <c r="U475" s="98">
        <f t="shared" ca="1" si="99"/>
        <v>0</v>
      </c>
      <c r="V475" s="117">
        <f t="shared" ca="1" si="100"/>
        <v>0</v>
      </c>
      <c r="W475" s="117">
        <f t="shared" ca="1" si="101"/>
        <v>0</v>
      </c>
      <c r="X475" s="117" t="str">
        <f t="shared" ca="1" si="102"/>
        <v/>
      </c>
      <c r="Y475" s="97">
        <f t="shared" ca="1" si="103"/>
        <v>0</v>
      </c>
      <c r="Z475" s="97">
        <f t="shared" ca="1" si="104"/>
        <v>0</v>
      </c>
      <c r="AA475" s="97">
        <f ca="1">IF(AND(N475,P475,K475&gt;项目信息!$C$18),INT((IF(Q475,L475,K475)-项目信息!$C$18)/30)+1,0)</f>
        <v>0</v>
      </c>
      <c r="AB475" s="97" t="str">
        <f ca="1">IF(N475,WEEKNUM(IF(L475&lt;&gt;"",L475,IF(K475&lt;&gt;"",K475,J475)-项目信息!$C$18)+1),"")</f>
        <v/>
      </c>
      <c r="AC475" s="97" t="str">
        <f ca="1">IFERROR(VLOOKUP(VLOOKUP(G475,内部通讯录!$B:$F,5,FALSE),项目参数!$I$14:$J$21,2,FALSE),"")</f>
        <v/>
      </c>
      <c r="AD475" s="97" t="str">
        <f ca="1">IF($N475,$AC475*V475/项目参数!$J$29,"")</f>
        <v/>
      </c>
      <c r="AE475" s="97" t="str">
        <f ca="1">IF($N475,$AC475*W475/项目参数!$J$29,"")</f>
        <v/>
      </c>
      <c r="AF475" s="99" t="str">
        <f ca="1">IF(OR('临-间接'!S475=0,'临-间接'!S475="(空白)"),"",'临-间接'!S475)</f>
        <v/>
      </c>
      <c r="AG475" s="34" t="str">
        <f ca="1">IF(P475,IF(L475&lt;&gt;"", L475, IF(OR(I475="暂停",I475="取消"), IFERROR(WORKDAY.INTL($K475,$M475*$H475,1,项目参数!$B$2:$B$200),WORKDAY($K475,$M475*$H475,1)),TODAY())),"")</f>
        <v/>
      </c>
      <c r="AH475">
        <f ca="1">IF(AND(N475,P475),IF('临-间接'!T475="(空白)",0,'临-间接'!T475),0)</f>
        <v>0</v>
      </c>
      <c r="AI475" s="34" t="str">
        <f ca="1">IF($N475,VLOOKUP($B475,项目阶段与里程碑!$B:$E,3,FALSE),"")</f>
        <v/>
      </c>
      <c r="AJ475" s="34" t="str">
        <f ca="1">IF($N475,VLOOKUP($B475,项目阶段与里程碑!$B:$E,4,FALSE),"")</f>
        <v/>
      </c>
      <c r="AK475" s="34" t="str">
        <f t="shared" ca="1" si="105"/>
        <v/>
      </c>
      <c r="AL475" s="92" t="str">
        <f ca="1">IF($AK475&lt;&gt;"",IFERROR(NETWORKDAYS.INTL($AI475,$AK475,1,项目参数!$B$2:$B$200),NETWORKDAYS($AI475,$AK475,1)),"")</f>
        <v/>
      </c>
      <c r="AM475" s="92" t="str">
        <f ca="1">IF(K475&lt;&gt;"",IFERROR(NETWORKDAYS.INTL($AI475,$K475,1,项目参数!$B$2:$B$200),NETWORKDAYS($AI475,$K475,1)),"")</f>
        <v/>
      </c>
      <c r="AN475" s="92" t="str">
        <f ca="1">IF(L475&lt;&gt;"",IFERROR(NETWORKDAYS.INTL($AI475,$L475,1,项目参数!$B$2:$B$200),NETWORKDAYS($AI475,$L475,1)),"")</f>
        <v/>
      </c>
    </row>
    <row r="476" spans="1:40">
      <c r="A476">
        <f ca="1">IF('临-间接'!F476="(空白)","",'临-间接'!F476)</f>
        <v>0</v>
      </c>
      <c r="B476">
        <f ca="1">IF('临-间接'!G476="(空白)","",'临-间接'!G476)</f>
        <v>0</v>
      </c>
      <c r="C476">
        <f ca="1">IF('临-间接'!I476="(空白)","",'临-间接'!I476)</f>
        <v>0</v>
      </c>
      <c r="D476">
        <f ca="1">IF('临-间接'!J476="(空白)","",'临-间接'!J476)</f>
        <v>0</v>
      </c>
      <c r="E476">
        <f ca="1">IF('临-间接'!K476="(空白)","",'临-间接'!K476)</f>
        <v>0</v>
      </c>
      <c r="F476">
        <f ca="1">IF('临-间接'!H476="(空白)","",'临-间接'!H476)</f>
        <v>0</v>
      </c>
      <c r="G476">
        <f ca="1">IF('临-间接'!L476="(空白)","",'临-间接'!L476)</f>
        <v>0</v>
      </c>
      <c r="H476">
        <f ca="1">IF('临-间接'!M476="(空白)",0,'临-间接'!M476)</f>
        <v>0</v>
      </c>
      <c r="I476" t="str">
        <f ca="1">IF(OR('临-间接'!R476=0,'临-间接'!R476="(空白)"),"",'临-间接'!R476)</f>
        <v/>
      </c>
      <c r="J476" s="34" t="str">
        <f ca="1">IF(OR('临-间接'!N476=0,'临-间接'!N476="(空白)"),"",'临-间接'!N476)</f>
        <v/>
      </c>
      <c r="K476" s="34" t="str">
        <f ca="1">IF(OR('临-间接'!O476=0,'临-间接'!O476="(空白)"),"",'临-间接'!O476)</f>
        <v/>
      </c>
      <c r="L476" s="34" t="str">
        <f ca="1">IF(OR('临-间接'!P476=0,'临-间接'!P476="(空白)"),"",'临-间接'!P476)</f>
        <v/>
      </c>
      <c r="M476">
        <f ca="1">IF('临-间接'!Q476="(空白)",0,'临-间接'!Q476)</f>
        <v>0</v>
      </c>
      <c r="N476" s="97" t="b">
        <f t="shared" ca="1" si="93"/>
        <v>0</v>
      </c>
      <c r="O476" s="97" t="b">
        <f t="shared" ca="1" si="94"/>
        <v>0</v>
      </c>
      <c r="P476" s="97" t="b">
        <f t="shared" ca="1" si="95"/>
        <v>0</v>
      </c>
      <c r="Q476" s="97" t="b">
        <f t="shared" ca="1" si="96"/>
        <v>0</v>
      </c>
      <c r="R476" s="97" t="b">
        <f t="shared" ca="1" si="97"/>
        <v>0</v>
      </c>
      <c r="S476" s="97" t="str">
        <f t="shared" ca="1" si="98"/>
        <v>未开始</v>
      </c>
      <c r="T476" s="97">
        <f ca="1">IF(AND(N476,P476,NOT(Q476)),NETWORKDAYS(K476,AG476,项目参数!$B$2:$B$200),0)</f>
        <v>0</v>
      </c>
      <c r="U476" s="98">
        <f t="shared" ca="1" si="99"/>
        <v>0</v>
      </c>
      <c r="V476" s="117">
        <f t="shared" ca="1" si="100"/>
        <v>0</v>
      </c>
      <c r="W476" s="117">
        <f t="shared" ca="1" si="101"/>
        <v>0</v>
      </c>
      <c r="X476" s="117" t="str">
        <f t="shared" ca="1" si="102"/>
        <v/>
      </c>
      <c r="Y476" s="97">
        <f t="shared" ca="1" si="103"/>
        <v>0</v>
      </c>
      <c r="Z476" s="97">
        <f t="shared" ca="1" si="104"/>
        <v>0</v>
      </c>
      <c r="AA476" s="97">
        <f ca="1">IF(AND(N476,P476,K476&gt;项目信息!$C$18),INT((IF(Q476,L476,K476)-项目信息!$C$18)/30)+1,0)</f>
        <v>0</v>
      </c>
      <c r="AB476" s="97" t="str">
        <f ca="1">IF(N476,WEEKNUM(IF(L476&lt;&gt;"",L476,IF(K476&lt;&gt;"",K476,J476)-项目信息!$C$18)+1),"")</f>
        <v/>
      </c>
      <c r="AC476" s="97" t="str">
        <f ca="1">IFERROR(VLOOKUP(VLOOKUP(G476,内部通讯录!$B:$F,5,FALSE),项目参数!$I$14:$J$21,2,FALSE),"")</f>
        <v/>
      </c>
      <c r="AD476" s="97" t="str">
        <f ca="1">IF($N476,$AC476*V476/项目参数!$J$29,"")</f>
        <v/>
      </c>
      <c r="AE476" s="97" t="str">
        <f ca="1">IF($N476,$AC476*W476/项目参数!$J$29,"")</f>
        <v/>
      </c>
      <c r="AF476" s="99" t="str">
        <f ca="1">IF(OR('临-间接'!S476=0,'临-间接'!S476="(空白)"),"",'临-间接'!S476)</f>
        <v/>
      </c>
      <c r="AG476" s="34" t="str">
        <f ca="1">IF(P476,IF(L476&lt;&gt;"", L476, IF(OR(I476="暂停",I476="取消"), IFERROR(WORKDAY.INTL($K476,$M476*$H476,1,项目参数!$B$2:$B$200),WORKDAY($K476,$M476*$H476,1)),TODAY())),"")</f>
        <v/>
      </c>
      <c r="AH476">
        <f ca="1">IF(AND(N476,P476),IF('临-间接'!T476="(空白)",0,'临-间接'!T476),0)</f>
        <v>0</v>
      </c>
      <c r="AI476" s="34" t="str">
        <f ca="1">IF($N476,VLOOKUP($B476,项目阶段与里程碑!$B:$E,3,FALSE),"")</f>
        <v/>
      </c>
      <c r="AJ476" s="34" t="str">
        <f ca="1">IF($N476,VLOOKUP($B476,项目阶段与里程碑!$B:$E,4,FALSE),"")</f>
        <v/>
      </c>
      <c r="AK476" s="34" t="str">
        <f t="shared" ca="1" si="105"/>
        <v/>
      </c>
      <c r="AL476" s="92" t="str">
        <f ca="1">IF($AK476&lt;&gt;"",IFERROR(NETWORKDAYS.INTL($AI476,$AK476,1,项目参数!$B$2:$B$200),NETWORKDAYS($AI476,$AK476,1)),"")</f>
        <v/>
      </c>
      <c r="AM476" s="92" t="str">
        <f ca="1">IF(K476&lt;&gt;"",IFERROR(NETWORKDAYS.INTL($AI476,$K476,1,项目参数!$B$2:$B$200),NETWORKDAYS($AI476,$K476,1)),"")</f>
        <v/>
      </c>
      <c r="AN476" s="92" t="str">
        <f ca="1">IF(L476&lt;&gt;"",IFERROR(NETWORKDAYS.INTL($AI476,$L476,1,项目参数!$B$2:$B$200),NETWORKDAYS($AI476,$L476,1)),"")</f>
        <v/>
      </c>
    </row>
    <row r="477" spans="1:40">
      <c r="A477">
        <f ca="1">IF('临-间接'!F477="(空白)","",'临-间接'!F477)</f>
        <v>0</v>
      </c>
      <c r="B477">
        <f ca="1">IF('临-间接'!G477="(空白)","",'临-间接'!G477)</f>
        <v>0</v>
      </c>
      <c r="C477">
        <f ca="1">IF('临-间接'!I477="(空白)","",'临-间接'!I477)</f>
        <v>0</v>
      </c>
      <c r="D477">
        <f ca="1">IF('临-间接'!J477="(空白)","",'临-间接'!J477)</f>
        <v>0</v>
      </c>
      <c r="E477">
        <f ca="1">IF('临-间接'!K477="(空白)","",'临-间接'!K477)</f>
        <v>0</v>
      </c>
      <c r="F477">
        <f ca="1">IF('临-间接'!H477="(空白)","",'临-间接'!H477)</f>
        <v>0</v>
      </c>
      <c r="G477">
        <f ca="1">IF('临-间接'!L477="(空白)","",'临-间接'!L477)</f>
        <v>0</v>
      </c>
      <c r="H477">
        <f ca="1">IF('临-间接'!M477="(空白)",0,'临-间接'!M477)</f>
        <v>0</v>
      </c>
      <c r="I477" t="str">
        <f ca="1">IF(OR('临-间接'!R477=0,'临-间接'!R477="(空白)"),"",'临-间接'!R477)</f>
        <v/>
      </c>
      <c r="J477" s="34" t="str">
        <f ca="1">IF(OR('临-间接'!N477=0,'临-间接'!N477="(空白)"),"",'临-间接'!N477)</f>
        <v/>
      </c>
      <c r="K477" s="34" t="str">
        <f ca="1">IF(OR('临-间接'!O477=0,'临-间接'!O477="(空白)"),"",'临-间接'!O477)</f>
        <v/>
      </c>
      <c r="L477" s="34" t="str">
        <f ca="1">IF(OR('临-间接'!P477=0,'临-间接'!P477="(空白)"),"",'临-间接'!P477)</f>
        <v/>
      </c>
      <c r="M477">
        <f ca="1">IF('临-间接'!Q477="(空白)",0,'临-间接'!Q477)</f>
        <v>0</v>
      </c>
      <c r="N477" s="97" t="b">
        <f t="shared" ca="1" si="93"/>
        <v>0</v>
      </c>
      <c r="O477" s="97" t="b">
        <f t="shared" ca="1" si="94"/>
        <v>0</v>
      </c>
      <c r="P477" s="97" t="b">
        <f t="shared" ca="1" si="95"/>
        <v>0</v>
      </c>
      <c r="Q477" s="97" t="b">
        <f t="shared" ca="1" si="96"/>
        <v>0</v>
      </c>
      <c r="R477" s="97" t="b">
        <f t="shared" ca="1" si="97"/>
        <v>0</v>
      </c>
      <c r="S477" s="97" t="str">
        <f t="shared" ca="1" si="98"/>
        <v>未开始</v>
      </c>
      <c r="T477" s="97">
        <f ca="1">IF(AND(N477,P477,NOT(Q477)),NETWORKDAYS(K477,AG477,项目参数!$B$2:$B$200),0)</f>
        <v>0</v>
      </c>
      <c r="U477" s="98">
        <f t="shared" ca="1" si="99"/>
        <v>0</v>
      </c>
      <c r="V477" s="117">
        <f t="shared" ca="1" si="100"/>
        <v>0</v>
      </c>
      <c r="W477" s="117">
        <f t="shared" ca="1" si="101"/>
        <v>0</v>
      </c>
      <c r="X477" s="117" t="str">
        <f t="shared" ca="1" si="102"/>
        <v/>
      </c>
      <c r="Y477" s="97">
        <f t="shared" ca="1" si="103"/>
        <v>0</v>
      </c>
      <c r="Z477" s="97">
        <f t="shared" ca="1" si="104"/>
        <v>0</v>
      </c>
      <c r="AA477" s="97">
        <f ca="1">IF(AND(N477,P477,K477&gt;项目信息!$C$18),INT((IF(Q477,L477,K477)-项目信息!$C$18)/30)+1,0)</f>
        <v>0</v>
      </c>
      <c r="AB477" s="97" t="str">
        <f ca="1">IF(N477,WEEKNUM(IF(L477&lt;&gt;"",L477,IF(K477&lt;&gt;"",K477,J477)-项目信息!$C$18)+1),"")</f>
        <v/>
      </c>
      <c r="AC477" s="97" t="str">
        <f ca="1">IFERROR(VLOOKUP(VLOOKUP(G477,内部通讯录!$B:$F,5,FALSE),项目参数!$I$14:$J$21,2,FALSE),"")</f>
        <v/>
      </c>
      <c r="AD477" s="97" t="str">
        <f ca="1">IF($N477,$AC477*V477/项目参数!$J$29,"")</f>
        <v/>
      </c>
      <c r="AE477" s="97" t="str">
        <f ca="1">IF($N477,$AC477*W477/项目参数!$J$29,"")</f>
        <v/>
      </c>
      <c r="AF477" s="99" t="str">
        <f ca="1">IF(OR('临-间接'!S477=0,'临-间接'!S477="(空白)"),"",'临-间接'!S477)</f>
        <v/>
      </c>
      <c r="AG477" s="34" t="str">
        <f ca="1">IF(P477,IF(L477&lt;&gt;"", L477, IF(OR(I477="暂停",I477="取消"), IFERROR(WORKDAY.INTL($K477,$M477*$H477,1,项目参数!$B$2:$B$200),WORKDAY($K477,$M477*$H477,1)),TODAY())),"")</f>
        <v/>
      </c>
      <c r="AH477">
        <f ca="1">IF(AND(N477,P477),IF('临-间接'!T477="(空白)",0,'临-间接'!T477),0)</f>
        <v>0</v>
      </c>
      <c r="AI477" s="34" t="str">
        <f ca="1">IF($N477,VLOOKUP($B477,项目阶段与里程碑!$B:$E,3,FALSE),"")</f>
        <v/>
      </c>
      <c r="AJ477" s="34" t="str">
        <f ca="1">IF($N477,VLOOKUP($B477,项目阶段与里程碑!$B:$E,4,FALSE),"")</f>
        <v/>
      </c>
      <c r="AK477" s="34" t="str">
        <f t="shared" ca="1" si="105"/>
        <v/>
      </c>
      <c r="AL477" s="92" t="str">
        <f ca="1">IF($AK477&lt;&gt;"",IFERROR(NETWORKDAYS.INTL($AI477,$AK477,1,项目参数!$B$2:$B$200),NETWORKDAYS($AI477,$AK477,1)),"")</f>
        <v/>
      </c>
      <c r="AM477" s="92" t="str">
        <f ca="1">IF(K477&lt;&gt;"",IFERROR(NETWORKDAYS.INTL($AI477,$K477,1,项目参数!$B$2:$B$200),NETWORKDAYS($AI477,$K477,1)),"")</f>
        <v/>
      </c>
      <c r="AN477" s="92" t="str">
        <f ca="1">IF(L477&lt;&gt;"",IFERROR(NETWORKDAYS.INTL($AI477,$L477,1,项目参数!$B$2:$B$200),NETWORKDAYS($AI477,$L477,1)),"")</f>
        <v/>
      </c>
    </row>
    <row r="478" spans="1:40">
      <c r="A478">
        <f ca="1">IF('临-间接'!F478="(空白)","",'临-间接'!F478)</f>
        <v>0</v>
      </c>
      <c r="B478">
        <f ca="1">IF('临-间接'!G478="(空白)","",'临-间接'!G478)</f>
        <v>0</v>
      </c>
      <c r="C478">
        <f ca="1">IF('临-间接'!I478="(空白)","",'临-间接'!I478)</f>
        <v>0</v>
      </c>
      <c r="D478">
        <f ca="1">IF('临-间接'!J478="(空白)","",'临-间接'!J478)</f>
        <v>0</v>
      </c>
      <c r="E478">
        <f ca="1">IF('临-间接'!K478="(空白)","",'临-间接'!K478)</f>
        <v>0</v>
      </c>
      <c r="F478">
        <f ca="1">IF('临-间接'!H478="(空白)","",'临-间接'!H478)</f>
        <v>0</v>
      </c>
      <c r="G478">
        <f ca="1">IF('临-间接'!L478="(空白)","",'临-间接'!L478)</f>
        <v>0</v>
      </c>
      <c r="H478">
        <f ca="1">IF('临-间接'!M478="(空白)",0,'临-间接'!M478)</f>
        <v>0</v>
      </c>
      <c r="I478" t="str">
        <f ca="1">IF(OR('临-间接'!R478=0,'临-间接'!R478="(空白)"),"",'临-间接'!R478)</f>
        <v/>
      </c>
      <c r="J478" s="34" t="str">
        <f ca="1">IF(OR('临-间接'!N478=0,'临-间接'!N478="(空白)"),"",'临-间接'!N478)</f>
        <v/>
      </c>
      <c r="K478" s="34" t="str">
        <f ca="1">IF(OR('临-间接'!O478=0,'临-间接'!O478="(空白)"),"",'临-间接'!O478)</f>
        <v/>
      </c>
      <c r="L478" s="34" t="str">
        <f ca="1">IF(OR('临-间接'!P478=0,'临-间接'!P478="(空白)"),"",'临-间接'!P478)</f>
        <v/>
      </c>
      <c r="M478">
        <f ca="1">IF('临-间接'!Q478="(空白)",0,'临-间接'!Q478)</f>
        <v>0</v>
      </c>
      <c r="N478" s="97" t="b">
        <f t="shared" ca="1" si="93"/>
        <v>0</v>
      </c>
      <c r="O478" s="97" t="b">
        <f t="shared" ca="1" si="94"/>
        <v>0</v>
      </c>
      <c r="P478" s="97" t="b">
        <f t="shared" ca="1" si="95"/>
        <v>0</v>
      </c>
      <c r="Q478" s="97" t="b">
        <f t="shared" ca="1" si="96"/>
        <v>0</v>
      </c>
      <c r="R478" s="97" t="b">
        <f t="shared" ca="1" si="97"/>
        <v>0</v>
      </c>
      <c r="S478" s="97" t="str">
        <f t="shared" ca="1" si="98"/>
        <v>未开始</v>
      </c>
      <c r="T478" s="97">
        <f ca="1">IF(AND(N478,P478,NOT(Q478)),NETWORKDAYS(K478,AG478,项目参数!$B$2:$B$200),0)</f>
        <v>0</v>
      </c>
      <c r="U478" s="98">
        <f t="shared" ca="1" si="99"/>
        <v>0</v>
      </c>
      <c r="V478" s="117">
        <f t="shared" ca="1" si="100"/>
        <v>0</v>
      </c>
      <c r="W478" s="117">
        <f t="shared" ca="1" si="101"/>
        <v>0</v>
      </c>
      <c r="X478" s="117" t="str">
        <f t="shared" ca="1" si="102"/>
        <v/>
      </c>
      <c r="Y478" s="97">
        <f t="shared" ca="1" si="103"/>
        <v>0</v>
      </c>
      <c r="Z478" s="97">
        <f t="shared" ca="1" si="104"/>
        <v>0</v>
      </c>
      <c r="AA478" s="97">
        <f ca="1">IF(AND(N478,P478,K478&gt;项目信息!$C$18),INT((IF(Q478,L478,K478)-项目信息!$C$18)/30)+1,0)</f>
        <v>0</v>
      </c>
      <c r="AB478" s="97" t="str">
        <f ca="1">IF(N478,WEEKNUM(IF(L478&lt;&gt;"",L478,IF(K478&lt;&gt;"",K478,J478)-项目信息!$C$18)+1),"")</f>
        <v/>
      </c>
      <c r="AC478" s="97" t="str">
        <f ca="1">IFERROR(VLOOKUP(VLOOKUP(G478,内部通讯录!$B:$F,5,FALSE),项目参数!$I$14:$J$21,2,FALSE),"")</f>
        <v/>
      </c>
      <c r="AD478" s="97" t="str">
        <f ca="1">IF($N478,$AC478*V478/项目参数!$J$29,"")</f>
        <v/>
      </c>
      <c r="AE478" s="97" t="str">
        <f ca="1">IF($N478,$AC478*W478/项目参数!$J$29,"")</f>
        <v/>
      </c>
      <c r="AF478" s="99" t="str">
        <f ca="1">IF(OR('临-间接'!S478=0,'临-间接'!S478="(空白)"),"",'临-间接'!S478)</f>
        <v/>
      </c>
      <c r="AG478" s="34" t="str">
        <f ca="1">IF(P478,IF(L478&lt;&gt;"", L478, IF(OR(I478="暂停",I478="取消"), IFERROR(WORKDAY.INTL($K478,$M478*$H478,1,项目参数!$B$2:$B$200),WORKDAY($K478,$M478*$H478,1)),TODAY())),"")</f>
        <v/>
      </c>
      <c r="AH478">
        <f ca="1">IF(AND(N478,P478),IF('临-间接'!T478="(空白)",0,'临-间接'!T478),0)</f>
        <v>0</v>
      </c>
      <c r="AI478" s="34" t="str">
        <f ca="1">IF($N478,VLOOKUP($B478,项目阶段与里程碑!$B:$E,3,FALSE),"")</f>
        <v/>
      </c>
      <c r="AJ478" s="34" t="str">
        <f ca="1">IF($N478,VLOOKUP($B478,项目阶段与里程碑!$B:$E,4,FALSE),"")</f>
        <v/>
      </c>
      <c r="AK478" s="34" t="str">
        <f t="shared" ca="1" si="105"/>
        <v/>
      </c>
      <c r="AL478" s="92" t="str">
        <f ca="1">IF($AK478&lt;&gt;"",IFERROR(NETWORKDAYS.INTL($AI478,$AK478,1,项目参数!$B$2:$B$200),NETWORKDAYS($AI478,$AK478,1)),"")</f>
        <v/>
      </c>
      <c r="AM478" s="92" t="str">
        <f ca="1">IF(K478&lt;&gt;"",IFERROR(NETWORKDAYS.INTL($AI478,$K478,1,项目参数!$B$2:$B$200),NETWORKDAYS($AI478,$K478,1)),"")</f>
        <v/>
      </c>
      <c r="AN478" s="92" t="str">
        <f ca="1">IF(L478&lt;&gt;"",IFERROR(NETWORKDAYS.INTL($AI478,$L478,1,项目参数!$B$2:$B$200),NETWORKDAYS($AI478,$L478,1)),"")</f>
        <v/>
      </c>
    </row>
    <row r="479" spans="1:40">
      <c r="A479">
        <f ca="1">IF('临-间接'!F479="(空白)","",'临-间接'!F479)</f>
        <v>0</v>
      </c>
      <c r="B479">
        <f ca="1">IF('临-间接'!G479="(空白)","",'临-间接'!G479)</f>
        <v>0</v>
      </c>
      <c r="C479">
        <f ca="1">IF('临-间接'!I479="(空白)","",'临-间接'!I479)</f>
        <v>0</v>
      </c>
      <c r="D479">
        <f ca="1">IF('临-间接'!J479="(空白)","",'临-间接'!J479)</f>
        <v>0</v>
      </c>
      <c r="E479">
        <f ca="1">IF('临-间接'!K479="(空白)","",'临-间接'!K479)</f>
        <v>0</v>
      </c>
      <c r="F479">
        <f ca="1">IF('临-间接'!H479="(空白)","",'临-间接'!H479)</f>
        <v>0</v>
      </c>
      <c r="G479">
        <f ca="1">IF('临-间接'!L479="(空白)","",'临-间接'!L479)</f>
        <v>0</v>
      </c>
      <c r="H479">
        <f ca="1">IF('临-间接'!M479="(空白)",0,'临-间接'!M479)</f>
        <v>0</v>
      </c>
      <c r="I479" t="str">
        <f ca="1">IF(OR('临-间接'!R479=0,'临-间接'!R479="(空白)"),"",'临-间接'!R479)</f>
        <v/>
      </c>
      <c r="J479" s="34" t="str">
        <f ca="1">IF(OR('临-间接'!N479=0,'临-间接'!N479="(空白)"),"",'临-间接'!N479)</f>
        <v/>
      </c>
      <c r="K479" s="34" t="str">
        <f ca="1">IF(OR('临-间接'!O479=0,'临-间接'!O479="(空白)"),"",'临-间接'!O479)</f>
        <v/>
      </c>
      <c r="L479" s="34" t="str">
        <f ca="1">IF(OR('临-间接'!P479=0,'临-间接'!P479="(空白)"),"",'临-间接'!P479)</f>
        <v/>
      </c>
      <c r="M479">
        <f ca="1">IF('临-间接'!Q479="(空白)",0,'临-间接'!Q479)</f>
        <v>0</v>
      </c>
      <c r="N479" s="97" t="b">
        <f t="shared" ca="1" si="93"/>
        <v>0</v>
      </c>
      <c r="O479" s="97" t="b">
        <f t="shared" ca="1" si="94"/>
        <v>0</v>
      </c>
      <c r="P479" s="97" t="b">
        <f t="shared" ca="1" si="95"/>
        <v>0</v>
      </c>
      <c r="Q479" s="97" t="b">
        <f t="shared" ca="1" si="96"/>
        <v>0</v>
      </c>
      <c r="R479" s="97" t="b">
        <f t="shared" ca="1" si="97"/>
        <v>0</v>
      </c>
      <c r="S479" s="97" t="str">
        <f t="shared" ca="1" si="98"/>
        <v>未开始</v>
      </c>
      <c r="T479" s="97">
        <f ca="1">IF(AND(N479,P479,NOT(Q479)),NETWORKDAYS(K479,AG479,项目参数!$B$2:$B$200),0)</f>
        <v>0</v>
      </c>
      <c r="U479" s="98">
        <f t="shared" ca="1" si="99"/>
        <v>0</v>
      </c>
      <c r="V479" s="117">
        <f t="shared" ca="1" si="100"/>
        <v>0</v>
      </c>
      <c r="W479" s="117">
        <f t="shared" ca="1" si="101"/>
        <v>0</v>
      </c>
      <c r="X479" s="117" t="str">
        <f t="shared" ca="1" si="102"/>
        <v/>
      </c>
      <c r="Y479" s="97">
        <f t="shared" ca="1" si="103"/>
        <v>0</v>
      </c>
      <c r="Z479" s="97">
        <f t="shared" ca="1" si="104"/>
        <v>0</v>
      </c>
      <c r="AA479" s="97">
        <f ca="1">IF(AND(N479,P479,K479&gt;项目信息!$C$18),INT((IF(Q479,L479,K479)-项目信息!$C$18)/30)+1,0)</f>
        <v>0</v>
      </c>
      <c r="AB479" s="97" t="str">
        <f ca="1">IF(N479,WEEKNUM(IF(L479&lt;&gt;"",L479,IF(K479&lt;&gt;"",K479,J479)-项目信息!$C$18)+1),"")</f>
        <v/>
      </c>
      <c r="AC479" s="97" t="str">
        <f ca="1">IFERROR(VLOOKUP(VLOOKUP(G479,内部通讯录!$B:$F,5,FALSE),项目参数!$I$14:$J$21,2,FALSE),"")</f>
        <v/>
      </c>
      <c r="AD479" s="97" t="str">
        <f ca="1">IF($N479,$AC479*V479/项目参数!$J$29,"")</f>
        <v/>
      </c>
      <c r="AE479" s="97" t="str">
        <f ca="1">IF($N479,$AC479*W479/项目参数!$J$29,"")</f>
        <v/>
      </c>
      <c r="AF479" s="99" t="str">
        <f ca="1">IF(OR('临-间接'!S479=0,'临-间接'!S479="(空白)"),"",'临-间接'!S479)</f>
        <v/>
      </c>
      <c r="AG479" s="34" t="str">
        <f ca="1">IF(P479,IF(L479&lt;&gt;"", L479, IF(OR(I479="暂停",I479="取消"), IFERROR(WORKDAY.INTL($K479,$M479*$H479,1,项目参数!$B$2:$B$200),WORKDAY($K479,$M479*$H479,1)),TODAY())),"")</f>
        <v/>
      </c>
      <c r="AH479">
        <f ca="1">IF(AND(N479,P479),IF('临-间接'!T479="(空白)",0,'临-间接'!T479),0)</f>
        <v>0</v>
      </c>
      <c r="AI479" s="34" t="str">
        <f ca="1">IF($N479,VLOOKUP($B479,项目阶段与里程碑!$B:$E,3,FALSE),"")</f>
        <v/>
      </c>
      <c r="AJ479" s="34" t="str">
        <f ca="1">IF($N479,VLOOKUP($B479,项目阶段与里程碑!$B:$E,4,FALSE),"")</f>
        <v/>
      </c>
      <c r="AK479" s="34" t="str">
        <f t="shared" ca="1" si="105"/>
        <v/>
      </c>
      <c r="AL479" s="92" t="str">
        <f ca="1">IF($AK479&lt;&gt;"",IFERROR(NETWORKDAYS.INTL($AI479,$AK479,1,项目参数!$B$2:$B$200),NETWORKDAYS($AI479,$AK479,1)),"")</f>
        <v/>
      </c>
      <c r="AM479" s="92" t="str">
        <f ca="1">IF(K479&lt;&gt;"",IFERROR(NETWORKDAYS.INTL($AI479,$K479,1,项目参数!$B$2:$B$200),NETWORKDAYS($AI479,$K479,1)),"")</f>
        <v/>
      </c>
      <c r="AN479" s="92" t="str">
        <f ca="1">IF(L479&lt;&gt;"",IFERROR(NETWORKDAYS.INTL($AI479,$L479,1,项目参数!$B$2:$B$200),NETWORKDAYS($AI479,$L479,1)),"")</f>
        <v/>
      </c>
    </row>
    <row r="480" spans="1:40">
      <c r="A480">
        <f ca="1">IF('临-间接'!F480="(空白)","",'临-间接'!F480)</f>
        <v>0</v>
      </c>
      <c r="B480">
        <f ca="1">IF('临-间接'!G480="(空白)","",'临-间接'!G480)</f>
        <v>0</v>
      </c>
      <c r="C480">
        <f ca="1">IF('临-间接'!I480="(空白)","",'临-间接'!I480)</f>
        <v>0</v>
      </c>
      <c r="D480">
        <f ca="1">IF('临-间接'!J480="(空白)","",'临-间接'!J480)</f>
        <v>0</v>
      </c>
      <c r="E480">
        <f ca="1">IF('临-间接'!K480="(空白)","",'临-间接'!K480)</f>
        <v>0</v>
      </c>
      <c r="F480">
        <f ca="1">IF('临-间接'!H480="(空白)","",'临-间接'!H480)</f>
        <v>0</v>
      </c>
      <c r="G480">
        <f ca="1">IF('临-间接'!L480="(空白)","",'临-间接'!L480)</f>
        <v>0</v>
      </c>
      <c r="H480">
        <f ca="1">IF('临-间接'!M480="(空白)",0,'临-间接'!M480)</f>
        <v>0</v>
      </c>
      <c r="I480" t="str">
        <f ca="1">IF(OR('临-间接'!R480=0,'临-间接'!R480="(空白)"),"",'临-间接'!R480)</f>
        <v/>
      </c>
      <c r="J480" s="34" t="str">
        <f ca="1">IF(OR('临-间接'!N480=0,'临-间接'!N480="(空白)"),"",'临-间接'!N480)</f>
        <v/>
      </c>
      <c r="K480" s="34" t="str">
        <f ca="1">IF(OR('临-间接'!O480=0,'临-间接'!O480="(空白)"),"",'临-间接'!O480)</f>
        <v/>
      </c>
      <c r="L480" s="34" t="str">
        <f ca="1">IF(OR('临-间接'!P480=0,'临-间接'!P480="(空白)"),"",'临-间接'!P480)</f>
        <v/>
      </c>
      <c r="M480">
        <f ca="1">IF('临-间接'!Q480="(空白)",0,'临-间接'!Q480)</f>
        <v>0</v>
      </c>
      <c r="N480" s="97" t="b">
        <f t="shared" ca="1" si="93"/>
        <v>0</v>
      </c>
      <c r="O480" s="97" t="b">
        <f t="shared" ca="1" si="94"/>
        <v>0</v>
      </c>
      <c r="P480" s="97" t="b">
        <f t="shared" ca="1" si="95"/>
        <v>0</v>
      </c>
      <c r="Q480" s="97" t="b">
        <f t="shared" ca="1" si="96"/>
        <v>0</v>
      </c>
      <c r="R480" s="97" t="b">
        <f t="shared" ca="1" si="97"/>
        <v>0</v>
      </c>
      <c r="S480" s="97" t="str">
        <f t="shared" ca="1" si="98"/>
        <v>未开始</v>
      </c>
      <c r="T480" s="97">
        <f ca="1">IF(AND(N480,P480,NOT(Q480)),NETWORKDAYS(K480,AG480,项目参数!$B$2:$B$200),0)</f>
        <v>0</v>
      </c>
      <c r="U480" s="98">
        <f t="shared" ca="1" si="99"/>
        <v>0</v>
      </c>
      <c r="V480" s="117">
        <f t="shared" ca="1" si="100"/>
        <v>0</v>
      </c>
      <c r="W480" s="117">
        <f t="shared" ca="1" si="101"/>
        <v>0</v>
      </c>
      <c r="X480" s="117" t="str">
        <f t="shared" ca="1" si="102"/>
        <v/>
      </c>
      <c r="Y480" s="97">
        <f t="shared" ca="1" si="103"/>
        <v>0</v>
      </c>
      <c r="Z480" s="97">
        <f t="shared" ca="1" si="104"/>
        <v>0</v>
      </c>
      <c r="AA480" s="97">
        <f ca="1">IF(AND(N480,P480,K480&gt;项目信息!$C$18),INT((IF(Q480,L480,K480)-项目信息!$C$18)/30)+1,0)</f>
        <v>0</v>
      </c>
      <c r="AB480" s="97" t="str">
        <f ca="1">IF(N480,WEEKNUM(IF(L480&lt;&gt;"",L480,IF(K480&lt;&gt;"",K480,J480)-项目信息!$C$18)+1),"")</f>
        <v/>
      </c>
      <c r="AC480" s="97" t="str">
        <f ca="1">IFERROR(VLOOKUP(VLOOKUP(G480,内部通讯录!$B:$F,5,FALSE),项目参数!$I$14:$J$21,2,FALSE),"")</f>
        <v/>
      </c>
      <c r="AD480" s="97" t="str">
        <f ca="1">IF($N480,$AC480*V480/项目参数!$J$29,"")</f>
        <v/>
      </c>
      <c r="AE480" s="97" t="str">
        <f ca="1">IF($N480,$AC480*W480/项目参数!$J$29,"")</f>
        <v/>
      </c>
      <c r="AF480" s="99" t="str">
        <f ca="1">IF(OR('临-间接'!S480=0,'临-间接'!S480="(空白)"),"",'临-间接'!S480)</f>
        <v/>
      </c>
      <c r="AG480" s="34" t="str">
        <f ca="1">IF(P480,IF(L480&lt;&gt;"", L480, IF(OR(I480="暂停",I480="取消"), IFERROR(WORKDAY.INTL($K480,$M480*$H480,1,项目参数!$B$2:$B$200),WORKDAY($K480,$M480*$H480,1)),TODAY())),"")</f>
        <v/>
      </c>
      <c r="AH480">
        <f ca="1">IF(AND(N480,P480),IF('临-间接'!T480="(空白)",0,'临-间接'!T480),0)</f>
        <v>0</v>
      </c>
      <c r="AI480" s="34" t="str">
        <f ca="1">IF($N480,VLOOKUP($B480,项目阶段与里程碑!$B:$E,3,FALSE),"")</f>
        <v/>
      </c>
      <c r="AJ480" s="34" t="str">
        <f ca="1">IF($N480,VLOOKUP($B480,项目阶段与里程碑!$B:$E,4,FALSE),"")</f>
        <v/>
      </c>
      <c r="AK480" s="34" t="str">
        <f t="shared" ca="1" si="105"/>
        <v/>
      </c>
      <c r="AL480" s="92" t="str">
        <f ca="1">IF($AK480&lt;&gt;"",IFERROR(NETWORKDAYS.INTL($AI480,$AK480,1,项目参数!$B$2:$B$200),NETWORKDAYS($AI480,$AK480,1)),"")</f>
        <v/>
      </c>
      <c r="AM480" s="92" t="str">
        <f ca="1">IF(K480&lt;&gt;"",IFERROR(NETWORKDAYS.INTL($AI480,$K480,1,项目参数!$B$2:$B$200),NETWORKDAYS($AI480,$K480,1)),"")</f>
        <v/>
      </c>
      <c r="AN480" s="92" t="str">
        <f ca="1">IF(L480&lt;&gt;"",IFERROR(NETWORKDAYS.INTL($AI480,$L480,1,项目参数!$B$2:$B$200),NETWORKDAYS($AI480,$L480,1)),"")</f>
        <v/>
      </c>
    </row>
    <row r="481" spans="1:40">
      <c r="A481">
        <f ca="1">IF('临-间接'!F481="(空白)","",'临-间接'!F481)</f>
        <v>0</v>
      </c>
      <c r="B481">
        <f ca="1">IF('临-间接'!G481="(空白)","",'临-间接'!G481)</f>
        <v>0</v>
      </c>
      <c r="C481">
        <f ca="1">IF('临-间接'!I481="(空白)","",'临-间接'!I481)</f>
        <v>0</v>
      </c>
      <c r="D481">
        <f ca="1">IF('临-间接'!J481="(空白)","",'临-间接'!J481)</f>
        <v>0</v>
      </c>
      <c r="E481">
        <f ca="1">IF('临-间接'!K481="(空白)","",'临-间接'!K481)</f>
        <v>0</v>
      </c>
      <c r="F481">
        <f ca="1">IF('临-间接'!H481="(空白)","",'临-间接'!H481)</f>
        <v>0</v>
      </c>
      <c r="G481">
        <f ca="1">IF('临-间接'!L481="(空白)","",'临-间接'!L481)</f>
        <v>0</v>
      </c>
      <c r="H481">
        <f ca="1">IF('临-间接'!M481="(空白)",0,'临-间接'!M481)</f>
        <v>0</v>
      </c>
      <c r="I481" t="str">
        <f ca="1">IF(OR('临-间接'!R481=0,'临-间接'!R481="(空白)"),"",'临-间接'!R481)</f>
        <v/>
      </c>
      <c r="J481" s="34" t="str">
        <f ca="1">IF(OR('临-间接'!N481=0,'临-间接'!N481="(空白)"),"",'临-间接'!N481)</f>
        <v/>
      </c>
      <c r="K481" s="34" t="str">
        <f ca="1">IF(OR('临-间接'!O481=0,'临-间接'!O481="(空白)"),"",'临-间接'!O481)</f>
        <v/>
      </c>
      <c r="L481" s="34" t="str">
        <f ca="1">IF(OR('临-间接'!P481=0,'临-间接'!P481="(空白)"),"",'临-间接'!P481)</f>
        <v/>
      </c>
      <c r="M481">
        <f ca="1">IF('临-间接'!Q481="(空白)",0,'临-间接'!Q481)</f>
        <v>0</v>
      </c>
      <c r="N481" s="97" t="b">
        <f t="shared" ca="1" si="93"/>
        <v>0</v>
      </c>
      <c r="O481" s="97" t="b">
        <f t="shared" ca="1" si="94"/>
        <v>0</v>
      </c>
      <c r="P481" s="97" t="b">
        <f t="shared" ca="1" si="95"/>
        <v>0</v>
      </c>
      <c r="Q481" s="97" t="b">
        <f t="shared" ca="1" si="96"/>
        <v>0</v>
      </c>
      <c r="R481" s="97" t="b">
        <f t="shared" ca="1" si="97"/>
        <v>0</v>
      </c>
      <c r="S481" s="97" t="str">
        <f t="shared" ca="1" si="98"/>
        <v>未开始</v>
      </c>
      <c r="T481" s="97">
        <f ca="1">IF(AND(N481,P481,NOT(Q481)),NETWORKDAYS(K481,AG481,项目参数!$B$2:$B$200),0)</f>
        <v>0</v>
      </c>
      <c r="U481" s="98">
        <f t="shared" ca="1" si="99"/>
        <v>0</v>
      </c>
      <c r="V481" s="117">
        <f t="shared" ca="1" si="100"/>
        <v>0</v>
      </c>
      <c r="W481" s="117">
        <f t="shared" ca="1" si="101"/>
        <v>0</v>
      </c>
      <c r="X481" s="117" t="str">
        <f t="shared" ca="1" si="102"/>
        <v/>
      </c>
      <c r="Y481" s="97">
        <f t="shared" ca="1" si="103"/>
        <v>0</v>
      </c>
      <c r="Z481" s="97">
        <f t="shared" ca="1" si="104"/>
        <v>0</v>
      </c>
      <c r="AA481" s="97">
        <f ca="1">IF(AND(N481,P481,K481&gt;项目信息!$C$18),INT((IF(Q481,L481,K481)-项目信息!$C$18)/30)+1,0)</f>
        <v>0</v>
      </c>
      <c r="AB481" s="97" t="str">
        <f ca="1">IF(N481,WEEKNUM(IF(L481&lt;&gt;"",L481,IF(K481&lt;&gt;"",K481,J481)-项目信息!$C$18)+1),"")</f>
        <v/>
      </c>
      <c r="AC481" s="97" t="str">
        <f ca="1">IFERROR(VLOOKUP(VLOOKUP(G481,内部通讯录!$B:$F,5,FALSE),项目参数!$I$14:$J$21,2,FALSE),"")</f>
        <v/>
      </c>
      <c r="AD481" s="97" t="str">
        <f ca="1">IF($N481,$AC481*V481/项目参数!$J$29,"")</f>
        <v/>
      </c>
      <c r="AE481" s="97" t="str">
        <f ca="1">IF($N481,$AC481*W481/项目参数!$J$29,"")</f>
        <v/>
      </c>
      <c r="AF481" s="99" t="str">
        <f ca="1">IF(OR('临-间接'!S481=0,'临-间接'!S481="(空白)"),"",'临-间接'!S481)</f>
        <v/>
      </c>
      <c r="AG481" s="34" t="str">
        <f ca="1">IF(P481,IF(L481&lt;&gt;"", L481, IF(OR(I481="暂停",I481="取消"), IFERROR(WORKDAY.INTL($K481,$M481*$H481,1,项目参数!$B$2:$B$200),WORKDAY($K481,$M481*$H481,1)),TODAY())),"")</f>
        <v/>
      </c>
      <c r="AH481">
        <f ca="1">IF(AND(N481,P481),IF('临-间接'!T481="(空白)",0,'临-间接'!T481),0)</f>
        <v>0</v>
      </c>
      <c r="AI481" s="34" t="str">
        <f ca="1">IF($N481,VLOOKUP($B481,项目阶段与里程碑!$B:$E,3,FALSE),"")</f>
        <v/>
      </c>
      <c r="AJ481" s="34" t="str">
        <f ca="1">IF($N481,VLOOKUP($B481,项目阶段与里程碑!$B:$E,4,FALSE),"")</f>
        <v/>
      </c>
      <c r="AK481" s="34" t="str">
        <f t="shared" ca="1" si="105"/>
        <v/>
      </c>
      <c r="AL481" s="92" t="str">
        <f ca="1">IF($AK481&lt;&gt;"",IFERROR(NETWORKDAYS.INTL($AI481,$AK481,1,项目参数!$B$2:$B$200),NETWORKDAYS($AI481,$AK481,1)),"")</f>
        <v/>
      </c>
      <c r="AM481" s="92" t="str">
        <f ca="1">IF(K481&lt;&gt;"",IFERROR(NETWORKDAYS.INTL($AI481,$K481,1,项目参数!$B$2:$B$200),NETWORKDAYS($AI481,$K481,1)),"")</f>
        <v/>
      </c>
      <c r="AN481" s="92" t="str">
        <f ca="1">IF(L481&lt;&gt;"",IFERROR(NETWORKDAYS.INTL($AI481,$L481,1,项目参数!$B$2:$B$200),NETWORKDAYS($AI481,$L481,1)),"")</f>
        <v/>
      </c>
    </row>
    <row r="482" spans="1:40">
      <c r="A482">
        <f ca="1">IF('临-间接'!F482="(空白)","",'临-间接'!F482)</f>
        <v>0</v>
      </c>
      <c r="B482">
        <f ca="1">IF('临-间接'!G482="(空白)","",'临-间接'!G482)</f>
        <v>0</v>
      </c>
      <c r="C482">
        <f ca="1">IF('临-间接'!I482="(空白)","",'临-间接'!I482)</f>
        <v>0</v>
      </c>
      <c r="D482">
        <f ca="1">IF('临-间接'!J482="(空白)","",'临-间接'!J482)</f>
        <v>0</v>
      </c>
      <c r="E482">
        <f ca="1">IF('临-间接'!K482="(空白)","",'临-间接'!K482)</f>
        <v>0</v>
      </c>
      <c r="F482">
        <f ca="1">IF('临-间接'!H482="(空白)","",'临-间接'!H482)</f>
        <v>0</v>
      </c>
      <c r="G482">
        <f ca="1">IF('临-间接'!L482="(空白)","",'临-间接'!L482)</f>
        <v>0</v>
      </c>
      <c r="H482">
        <f ca="1">IF('临-间接'!M482="(空白)",0,'临-间接'!M482)</f>
        <v>0</v>
      </c>
      <c r="I482" t="str">
        <f ca="1">IF(OR('临-间接'!R482=0,'临-间接'!R482="(空白)"),"",'临-间接'!R482)</f>
        <v/>
      </c>
      <c r="J482" s="34" t="str">
        <f ca="1">IF(OR('临-间接'!N482=0,'临-间接'!N482="(空白)"),"",'临-间接'!N482)</f>
        <v/>
      </c>
      <c r="K482" s="34" t="str">
        <f ca="1">IF(OR('临-间接'!O482=0,'临-间接'!O482="(空白)"),"",'临-间接'!O482)</f>
        <v/>
      </c>
      <c r="L482" s="34" t="str">
        <f ca="1">IF(OR('临-间接'!P482=0,'临-间接'!P482="(空白)"),"",'临-间接'!P482)</f>
        <v/>
      </c>
      <c r="M482">
        <f ca="1">IF('临-间接'!Q482="(空白)",0,'临-间接'!Q482)</f>
        <v>0</v>
      </c>
      <c r="N482" s="97" t="b">
        <f t="shared" ca="1" si="93"/>
        <v>0</v>
      </c>
      <c r="O482" s="97" t="b">
        <f t="shared" ca="1" si="94"/>
        <v>0</v>
      </c>
      <c r="P482" s="97" t="b">
        <f t="shared" ca="1" si="95"/>
        <v>0</v>
      </c>
      <c r="Q482" s="97" t="b">
        <f t="shared" ca="1" si="96"/>
        <v>0</v>
      </c>
      <c r="R482" s="97" t="b">
        <f t="shared" ca="1" si="97"/>
        <v>0</v>
      </c>
      <c r="S482" s="97" t="str">
        <f t="shared" ca="1" si="98"/>
        <v>未开始</v>
      </c>
      <c r="T482" s="97">
        <f ca="1">IF(AND(N482,P482,NOT(Q482)),NETWORKDAYS(K482,AG482,项目参数!$B$2:$B$200),0)</f>
        <v>0</v>
      </c>
      <c r="U482" s="98">
        <f t="shared" ca="1" si="99"/>
        <v>0</v>
      </c>
      <c r="V482" s="117">
        <f t="shared" ca="1" si="100"/>
        <v>0</v>
      </c>
      <c r="W482" s="117">
        <f t="shared" ca="1" si="101"/>
        <v>0</v>
      </c>
      <c r="X482" s="117" t="str">
        <f t="shared" ca="1" si="102"/>
        <v/>
      </c>
      <c r="Y482" s="97">
        <f t="shared" ca="1" si="103"/>
        <v>0</v>
      </c>
      <c r="Z482" s="97">
        <f t="shared" ca="1" si="104"/>
        <v>0</v>
      </c>
      <c r="AA482" s="97">
        <f ca="1">IF(AND(N482,P482,K482&gt;项目信息!$C$18),INT((IF(Q482,L482,K482)-项目信息!$C$18)/30)+1,0)</f>
        <v>0</v>
      </c>
      <c r="AB482" s="97" t="str">
        <f ca="1">IF(N482,WEEKNUM(IF(L482&lt;&gt;"",L482,IF(K482&lt;&gt;"",K482,J482)-项目信息!$C$18)+1),"")</f>
        <v/>
      </c>
      <c r="AC482" s="97" t="str">
        <f ca="1">IFERROR(VLOOKUP(VLOOKUP(G482,内部通讯录!$B:$F,5,FALSE),项目参数!$I$14:$J$21,2,FALSE),"")</f>
        <v/>
      </c>
      <c r="AD482" s="97" t="str">
        <f ca="1">IF($N482,$AC482*V482/项目参数!$J$29,"")</f>
        <v/>
      </c>
      <c r="AE482" s="97" t="str">
        <f ca="1">IF($N482,$AC482*W482/项目参数!$J$29,"")</f>
        <v/>
      </c>
      <c r="AF482" s="99" t="str">
        <f ca="1">IF(OR('临-间接'!S482=0,'临-间接'!S482="(空白)"),"",'临-间接'!S482)</f>
        <v/>
      </c>
      <c r="AG482" s="34" t="str">
        <f ca="1">IF(P482,IF(L482&lt;&gt;"", L482, IF(OR(I482="暂停",I482="取消"), IFERROR(WORKDAY.INTL($K482,$M482*$H482,1,项目参数!$B$2:$B$200),WORKDAY($K482,$M482*$H482,1)),TODAY())),"")</f>
        <v/>
      </c>
      <c r="AH482">
        <f ca="1">IF(AND(N482,P482),IF('临-间接'!T482="(空白)",0,'临-间接'!T482),0)</f>
        <v>0</v>
      </c>
      <c r="AI482" s="34" t="str">
        <f ca="1">IF($N482,VLOOKUP($B482,项目阶段与里程碑!$B:$E,3,FALSE),"")</f>
        <v/>
      </c>
      <c r="AJ482" s="34" t="str">
        <f ca="1">IF($N482,VLOOKUP($B482,项目阶段与里程碑!$B:$E,4,FALSE),"")</f>
        <v/>
      </c>
      <c r="AK482" s="34" t="str">
        <f t="shared" ca="1" si="105"/>
        <v/>
      </c>
      <c r="AL482" s="92" t="str">
        <f ca="1">IF($AK482&lt;&gt;"",IFERROR(NETWORKDAYS.INTL($AI482,$AK482,1,项目参数!$B$2:$B$200),NETWORKDAYS($AI482,$AK482,1)),"")</f>
        <v/>
      </c>
      <c r="AM482" s="92" t="str">
        <f ca="1">IF(K482&lt;&gt;"",IFERROR(NETWORKDAYS.INTL($AI482,$K482,1,项目参数!$B$2:$B$200),NETWORKDAYS($AI482,$K482,1)),"")</f>
        <v/>
      </c>
      <c r="AN482" s="92" t="str">
        <f ca="1">IF(L482&lt;&gt;"",IFERROR(NETWORKDAYS.INTL($AI482,$L482,1,项目参数!$B$2:$B$200),NETWORKDAYS($AI482,$L482,1)),"")</f>
        <v/>
      </c>
    </row>
    <row r="483" spans="1:40">
      <c r="A483">
        <f ca="1">IF('临-间接'!F483="(空白)","",'临-间接'!F483)</f>
        <v>0</v>
      </c>
      <c r="B483">
        <f ca="1">IF('临-间接'!G483="(空白)","",'临-间接'!G483)</f>
        <v>0</v>
      </c>
      <c r="C483">
        <f ca="1">IF('临-间接'!I483="(空白)","",'临-间接'!I483)</f>
        <v>0</v>
      </c>
      <c r="D483">
        <f ca="1">IF('临-间接'!J483="(空白)","",'临-间接'!J483)</f>
        <v>0</v>
      </c>
      <c r="E483">
        <f ca="1">IF('临-间接'!K483="(空白)","",'临-间接'!K483)</f>
        <v>0</v>
      </c>
      <c r="F483">
        <f ca="1">IF('临-间接'!H483="(空白)","",'临-间接'!H483)</f>
        <v>0</v>
      </c>
      <c r="G483">
        <f ca="1">IF('临-间接'!L483="(空白)","",'临-间接'!L483)</f>
        <v>0</v>
      </c>
      <c r="H483">
        <f ca="1">IF('临-间接'!M483="(空白)",0,'临-间接'!M483)</f>
        <v>0</v>
      </c>
      <c r="I483" t="str">
        <f ca="1">IF(OR('临-间接'!R483=0,'临-间接'!R483="(空白)"),"",'临-间接'!R483)</f>
        <v/>
      </c>
      <c r="J483" s="34" t="str">
        <f ca="1">IF(OR('临-间接'!N483=0,'临-间接'!N483="(空白)"),"",'临-间接'!N483)</f>
        <v/>
      </c>
      <c r="K483" s="34" t="str">
        <f ca="1">IF(OR('临-间接'!O483=0,'临-间接'!O483="(空白)"),"",'临-间接'!O483)</f>
        <v/>
      </c>
      <c r="L483" s="34" t="str">
        <f ca="1">IF(OR('临-间接'!P483=0,'临-间接'!P483="(空白)"),"",'临-间接'!P483)</f>
        <v/>
      </c>
      <c r="M483">
        <f ca="1">IF('临-间接'!Q483="(空白)",0,'临-间接'!Q483)</f>
        <v>0</v>
      </c>
      <c r="N483" s="97" t="b">
        <f t="shared" ca="1" si="93"/>
        <v>0</v>
      </c>
      <c r="O483" s="97" t="b">
        <f t="shared" ca="1" si="94"/>
        <v>0</v>
      </c>
      <c r="P483" s="97" t="b">
        <f t="shared" ca="1" si="95"/>
        <v>0</v>
      </c>
      <c r="Q483" s="97" t="b">
        <f t="shared" ca="1" si="96"/>
        <v>0</v>
      </c>
      <c r="R483" s="97" t="b">
        <f t="shared" ca="1" si="97"/>
        <v>0</v>
      </c>
      <c r="S483" s="97" t="str">
        <f t="shared" ca="1" si="98"/>
        <v>未开始</v>
      </c>
      <c r="T483" s="97">
        <f ca="1">IF(AND(N483,P483,NOT(Q483)),NETWORKDAYS(K483,AG483,项目参数!$B$2:$B$200),0)</f>
        <v>0</v>
      </c>
      <c r="U483" s="98">
        <f t="shared" ca="1" si="99"/>
        <v>0</v>
      </c>
      <c r="V483" s="117">
        <f t="shared" ca="1" si="100"/>
        <v>0</v>
      </c>
      <c r="W483" s="117">
        <f t="shared" ca="1" si="101"/>
        <v>0</v>
      </c>
      <c r="X483" s="117" t="str">
        <f t="shared" ca="1" si="102"/>
        <v/>
      </c>
      <c r="Y483" s="97">
        <f t="shared" ca="1" si="103"/>
        <v>0</v>
      </c>
      <c r="Z483" s="97">
        <f t="shared" ca="1" si="104"/>
        <v>0</v>
      </c>
      <c r="AA483" s="97">
        <f ca="1">IF(AND(N483,P483,K483&gt;项目信息!$C$18),INT((IF(Q483,L483,K483)-项目信息!$C$18)/30)+1,0)</f>
        <v>0</v>
      </c>
      <c r="AB483" s="97" t="str">
        <f ca="1">IF(N483,WEEKNUM(IF(L483&lt;&gt;"",L483,IF(K483&lt;&gt;"",K483,J483)-项目信息!$C$18)+1),"")</f>
        <v/>
      </c>
      <c r="AC483" s="97" t="str">
        <f ca="1">IFERROR(VLOOKUP(VLOOKUP(G483,内部通讯录!$B:$F,5,FALSE),项目参数!$I$14:$J$21,2,FALSE),"")</f>
        <v/>
      </c>
      <c r="AD483" s="97" t="str">
        <f ca="1">IF($N483,$AC483*V483/项目参数!$J$29,"")</f>
        <v/>
      </c>
      <c r="AE483" s="97" t="str">
        <f ca="1">IF($N483,$AC483*W483/项目参数!$J$29,"")</f>
        <v/>
      </c>
      <c r="AF483" s="99" t="str">
        <f ca="1">IF(OR('临-间接'!S483=0,'临-间接'!S483="(空白)"),"",'临-间接'!S483)</f>
        <v/>
      </c>
      <c r="AG483" s="34" t="str">
        <f ca="1">IF(P483,IF(L483&lt;&gt;"", L483, IF(OR(I483="暂停",I483="取消"), IFERROR(WORKDAY.INTL($K483,$M483*$H483,1,项目参数!$B$2:$B$200),WORKDAY($K483,$M483*$H483,1)),TODAY())),"")</f>
        <v/>
      </c>
      <c r="AH483">
        <f ca="1">IF(AND(N483,P483),IF('临-间接'!T483="(空白)",0,'临-间接'!T483),0)</f>
        <v>0</v>
      </c>
      <c r="AI483" s="34" t="str">
        <f ca="1">IF($N483,VLOOKUP($B483,项目阶段与里程碑!$B:$E,3,FALSE),"")</f>
        <v/>
      </c>
      <c r="AJ483" s="34" t="str">
        <f ca="1">IF($N483,VLOOKUP($B483,项目阶段与里程碑!$B:$E,4,FALSE),"")</f>
        <v/>
      </c>
      <c r="AK483" s="34" t="str">
        <f t="shared" ca="1" si="105"/>
        <v/>
      </c>
      <c r="AL483" s="92" t="str">
        <f ca="1">IF($AK483&lt;&gt;"",IFERROR(NETWORKDAYS.INTL($AI483,$AK483,1,项目参数!$B$2:$B$200),NETWORKDAYS($AI483,$AK483,1)),"")</f>
        <v/>
      </c>
      <c r="AM483" s="92" t="str">
        <f ca="1">IF(K483&lt;&gt;"",IFERROR(NETWORKDAYS.INTL($AI483,$K483,1,项目参数!$B$2:$B$200),NETWORKDAYS($AI483,$K483,1)),"")</f>
        <v/>
      </c>
      <c r="AN483" s="92" t="str">
        <f ca="1">IF(L483&lt;&gt;"",IFERROR(NETWORKDAYS.INTL($AI483,$L483,1,项目参数!$B$2:$B$200),NETWORKDAYS($AI483,$L483,1)),"")</f>
        <v/>
      </c>
    </row>
    <row r="484" spans="1:40">
      <c r="A484">
        <f ca="1">IF('临-间接'!F484="(空白)","",'临-间接'!F484)</f>
        <v>0</v>
      </c>
      <c r="B484">
        <f ca="1">IF('临-间接'!G484="(空白)","",'临-间接'!G484)</f>
        <v>0</v>
      </c>
      <c r="C484">
        <f ca="1">IF('临-间接'!I484="(空白)","",'临-间接'!I484)</f>
        <v>0</v>
      </c>
      <c r="D484">
        <f ca="1">IF('临-间接'!J484="(空白)","",'临-间接'!J484)</f>
        <v>0</v>
      </c>
      <c r="E484">
        <f ca="1">IF('临-间接'!K484="(空白)","",'临-间接'!K484)</f>
        <v>0</v>
      </c>
      <c r="F484">
        <f ca="1">IF('临-间接'!H484="(空白)","",'临-间接'!H484)</f>
        <v>0</v>
      </c>
      <c r="G484">
        <f ca="1">IF('临-间接'!L484="(空白)","",'临-间接'!L484)</f>
        <v>0</v>
      </c>
      <c r="H484">
        <f ca="1">IF('临-间接'!M484="(空白)",0,'临-间接'!M484)</f>
        <v>0</v>
      </c>
      <c r="I484" t="str">
        <f ca="1">IF(OR('临-间接'!R484=0,'临-间接'!R484="(空白)"),"",'临-间接'!R484)</f>
        <v/>
      </c>
      <c r="J484" s="34" t="str">
        <f ca="1">IF(OR('临-间接'!N484=0,'临-间接'!N484="(空白)"),"",'临-间接'!N484)</f>
        <v/>
      </c>
      <c r="K484" s="34" t="str">
        <f ca="1">IF(OR('临-间接'!O484=0,'临-间接'!O484="(空白)"),"",'临-间接'!O484)</f>
        <v/>
      </c>
      <c r="L484" s="34" t="str">
        <f ca="1">IF(OR('临-间接'!P484=0,'临-间接'!P484="(空白)"),"",'临-间接'!P484)</f>
        <v/>
      </c>
      <c r="M484">
        <f ca="1">IF('临-间接'!Q484="(空白)",0,'临-间接'!Q484)</f>
        <v>0</v>
      </c>
      <c r="N484" s="97" t="b">
        <f t="shared" ca="1" si="93"/>
        <v>0</v>
      </c>
      <c r="O484" s="97" t="b">
        <f t="shared" ca="1" si="94"/>
        <v>0</v>
      </c>
      <c r="P484" s="97" t="b">
        <f t="shared" ca="1" si="95"/>
        <v>0</v>
      </c>
      <c r="Q484" s="97" t="b">
        <f t="shared" ca="1" si="96"/>
        <v>0</v>
      </c>
      <c r="R484" s="97" t="b">
        <f t="shared" ca="1" si="97"/>
        <v>0</v>
      </c>
      <c r="S484" s="97" t="str">
        <f t="shared" ca="1" si="98"/>
        <v>未开始</v>
      </c>
      <c r="T484" s="97">
        <f ca="1">IF(AND(N484,P484,NOT(Q484)),NETWORKDAYS(K484,AG484,项目参数!$B$2:$B$200),0)</f>
        <v>0</v>
      </c>
      <c r="U484" s="98">
        <f t="shared" ca="1" si="99"/>
        <v>0</v>
      </c>
      <c r="V484" s="117">
        <f t="shared" ca="1" si="100"/>
        <v>0</v>
      </c>
      <c r="W484" s="117">
        <f t="shared" ca="1" si="101"/>
        <v>0</v>
      </c>
      <c r="X484" s="117" t="str">
        <f t="shared" ca="1" si="102"/>
        <v/>
      </c>
      <c r="Y484" s="97">
        <f t="shared" ca="1" si="103"/>
        <v>0</v>
      </c>
      <c r="Z484" s="97">
        <f t="shared" ca="1" si="104"/>
        <v>0</v>
      </c>
      <c r="AA484" s="97">
        <f ca="1">IF(AND(N484,P484,K484&gt;项目信息!$C$18),INT((IF(Q484,L484,K484)-项目信息!$C$18)/30)+1,0)</f>
        <v>0</v>
      </c>
      <c r="AB484" s="97" t="str">
        <f ca="1">IF(N484,WEEKNUM(IF(L484&lt;&gt;"",L484,IF(K484&lt;&gt;"",K484,J484)-项目信息!$C$18)+1),"")</f>
        <v/>
      </c>
      <c r="AC484" s="97" t="str">
        <f ca="1">IFERROR(VLOOKUP(VLOOKUP(G484,内部通讯录!$B:$F,5,FALSE),项目参数!$I$14:$J$21,2,FALSE),"")</f>
        <v/>
      </c>
      <c r="AD484" s="97" t="str">
        <f ca="1">IF($N484,$AC484*V484/项目参数!$J$29,"")</f>
        <v/>
      </c>
      <c r="AE484" s="97" t="str">
        <f ca="1">IF($N484,$AC484*W484/项目参数!$J$29,"")</f>
        <v/>
      </c>
      <c r="AF484" s="99" t="str">
        <f ca="1">IF(OR('临-间接'!S484=0,'临-间接'!S484="(空白)"),"",'临-间接'!S484)</f>
        <v/>
      </c>
      <c r="AG484" s="34" t="str">
        <f ca="1">IF(P484,IF(L484&lt;&gt;"", L484, IF(OR(I484="暂停",I484="取消"), IFERROR(WORKDAY.INTL($K484,$M484*$H484,1,项目参数!$B$2:$B$200),WORKDAY($K484,$M484*$H484,1)),TODAY())),"")</f>
        <v/>
      </c>
      <c r="AH484">
        <f ca="1">IF(AND(N484,P484),IF('临-间接'!T484="(空白)",0,'临-间接'!T484),0)</f>
        <v>0</v>
      </c>
      <c r="AI484" s="34" t="str">
        <f ca="1">IF($N484,VLOOKUP($B484,项目阶段与里程碑!$B:$E,3,FALSE),"")</f>
        <v/>
      </c>
      <c r="AJ484" s="34" t="str">
        <f ca="1">IF($N484,VLOOKUP($B484,项目阶段与里程碑!$B:$E,4,FALSE),"")</f>
        <v/>
      </c>
      <c r="AK484" s="34" t="str">
        <f t="shared" ca="1" si="105"/>
        <v/>
      </c>
      <c r="AL484" s="92" t="str">
        <f ca="1">IF($AK484&lt;&gt;"",IFERROR(NETWORKDAYS.INTL($AI484,$AK484,1,项目参数!$B$2:$B$200),NETWORKDAYS($AI484,$AK484,1)),"")</f>
        <v/>
      </c>
      <c r="AM484" s="92" t="str">
        <f ca="1">IF(K484&lt;&gt;"",IFERROR(NETWORKDAYS.INTL($AI484,$K484,1,项目参数!$B$2:$B$200),NETWORKDAYS($AI484,$K484,1)),"")</f>
        <v/>
      </c>
      <c r="AN484" s="92" t="str">
        <f ca="1">IF(L484&lt;&gt;"",IFERROR(NETWORKDAYS.INTL($AI484,$L484,1,项目参数!$B$2:$B$200),NETWORKDAYS($AI484,$L484,1)),"")</f>
        <v/>
      </c>
    </row>
    <row r="485" spans="1:40">
      <c r="A485">
        <f ca="1">IF('临-间接'!F485="(空白)","",'临-间接'!F485)</f>
        <v>0</v>
      </c>
      <c r="B485">
        <f ca="1">IF('临-间接'!G485="(空白)","",'临-间接'!G485)</f>
        <v>0</v>
      </c>
      <c r="C485">
        <f ca="1">IF('临-间接'!I485="(空白)","",'临-间接'!I485)</f>
        <v>0</v>
      </c>
      <c r="D485">
        <f ca="1">IF('临-间接'!J485="(空白)","",'临-间接'!J485)</f>
        <v>0</v>
      </c>
      <c r="E485">
        <f ca="1">IF('临-间接'!K485="(空白)","",'临-间接'!K485)</f>
        <v>0</v>
      </c>
      <c r="F485">
        <f ca="1">IF('临-间接'!H485="(空白)","",'临-间接'!H485)</f>
        <v>0</v>
      </c>
      <c r="G485">
        <f ca="1">IF('临-间接'!L485="(空白)","",'临-间接'!L485)</f>
        <v>0</v>
      </c>
      <c r="H485">
        <f ca="1">IF('临-间接'!M485="(空白)",0,'临-间接'!M485)</f>
        <v>0</v>
      </c>
      <c r="I485" t="str">
        <f ca="1">IF(OR('临-间接'!R485=0,'临-间接'!R485="(空白)"),"",'临-间接'!R485)</f>
        <v/>
      </c>
      <c r="J485" s="34" t="str">
        <f ca="1">IF(OR('临-间接'!N485=0,'临-间接'!N485="(空白)"),"",'临-间接'!N485)</f>
        <v/>
      </c>
      <c r="K485" s="34" t="str">
        <f ca="1">IF(OR('临-间接'!O485=0,'临-间接'!O485="(空白)"),"",'临-间接'!O485)</f>
        <v/>
      </c>
      <c r="L485" s="34" t="str">
        <f ca="1">IF(OR('临-间接'!P485=0,'临-间接'!P485="(空白)"),"",'临-间接'!P485)</f>
        <v/>
      </c>
      <c r="M485">
        <f ca="1">IF('临-间接'!Q485="(空白)",0,'临-间接'!Q485)</f>
        <v>0</v>
      </c>
      <c r="N485" s="97" t="b">
        <f t="shared" ca="1" si="93"/>
        <v>0</v>
      </c>
      <c r="O485" s="97" t="b">
        <f t="shared" ca="1" si="94"/>
        <v>0</v>
      </c>
      <c r="P485" s="97" t="b">
        <f t="shared" ca="1" si="95"/>
        <v>0</v>
      </c>
      <c r="Q485" s="97" t="b">
        <f t="shared" ca="1" si="96"/>
        <v>0</v>
      </c>
      <c r="R485" s="97" t="b">
        <f t="shared" ca="1" si="97"/>
        <v>0</v>
      </c>
      <c r="S485" s="97" t="str">
        <f t="shared" ca="1" si="98"/>
        <v>未开始</v>
      </c>
      <c r="T485" s="97">
        <f ca="1">IF(AND(N485,P485,NOT(Q485)),NETWORKDAYS(K485,AG485,项目参数!$B$2:$B$200),0)</f>
        <v>0</v>
      </c>
      <c r="U485" s="98">
        <f t="shared" ca="1" si="99"/>
        <v>0</v>
      </c>
      <c r="V485" s="117">
        <f t="shared" ca="1" si="100"/>
        <v>0</v>
      </c>
      <c r="W485" s="117">
        <f t="shared" ca="1" si="101"/>
        <v>0</v>
      </c>
      <c r="X485" s="117" t="str">
        <f t="shared" ca="1" si="102"/>
        <v/>
      </c>
      <c r="Y485" s="97">
        <f t="shared" ca="1" si="103"/>
        <v>0</v>
      </c>
      <c r="Z485" s="97">
        <f t="shared" ca="1" si="104"/>
        <v>0</v>
      </c>
      <c r="AA485" s="97">
        <f ca="1">IF(AND(N485,P485,K485&gt;项目信息!$C$18),INT((IF(Q485,L485,K485)-项目信息!$C$18)/30)+1,0)</f>
        <v>0</v>
      </c>
      <c r="AB485" s="97" t="str">
        <f ca="1">IF(N485,WEEKNUM(IF(L485&lt;&gt;"",L485,IF(K485&lt;&gt;"",K485,J485)-项目信息!$C$18)+1),"")</f>
        <v/>
      </c>
      <c r="AC485" s="97" t="str">
        <f ca="1">IFERROR(VLOOKUP(VLOOKUP(G485,内部通讯录!$B:$F,5,FALSE),项目参数!$I$14:$J$21,2,FALSE),"")</f>
        <v/>
      </c>
      <c r="AD485" s="97" t="str">
        <f ca="1">IF($N485,$AC485*V485/项目参数!$J$29,"")</f>
        <v/>
      </c>
      <c r="AE485" s="97" t="str">
        <f ca="1">IF($N485,$AC485*W485/项目参数!$J$29,"")</f>
        <v/>
      </c>
      <c r="AF485" s="99" t="str">
        <f ca="1">IF(OR('临-间接'!S485=0,'临-间接'!S485="(空白)"),"",'临-间接'!S485)</f>
        <v/>
      </c>
      <c r="AG485" s="34" t="str">
        <f ca="1">IF(P485,IF(L485&lt;&gt;"", L485, IF(OR(I485="暂停",I485="取消"), IFERROR(WORKDAY.INTL($K485,$M485*$H485,1,项目参数!$B$2:$B$200),WORKDAY($K485,$M485*$H485,1)),TODAY())),"")</f>
        <v/>
      </c>
      <c r="AH485">
        <f ca="1">IF(AND(N485,P485),IF('临-间接'!T485="(空白)",0,'临-间接'!T485),0)</f>
        <v>0</v>
      </c>
      <c r="AI485" s="34" t="str">
        <f ca="1">IF($N485,VLOOKUP($B485,项目阶段与里程碑!$B:$E,3,FALSE),"")</f>
        <v/>
      </c>
      <c r="AJ485" s="34" t="str">
        <f ca="1">IF($N485,VLOOKUP($B485,项目阶段与里程碑!$B:$E,4,FALSE),"")</f>
        <v/>
      </c>
      <c r="AK485" s="34" t="str">
        <f t="shared" ca="1" si="105"/>
        <v/>
      </c>
      <c r="AL485" s="92" t="str">
        <f ca="1">IF($AK485&lt;&gt;"",IFERROR(NETWORKDAYS.INTL($AI485,$AK485,1,项目参数!$B$2:$B$200),NETWORKDAYS($AI485,$AK485,1)),"")</f>
        <v/>
      </c>
      <c r="AM485" s="92" t="str">
        <f ca="1">IF(K485&lt;&gt;"",IFERROR(NETWORKDAYS.INTL($AI485,$K485,1,项目参数!$B$2:$B$200),NETWORKDAYS($AI485,$K485,1)),"")</f>
        <v/>
      </c>
      <c r="AN485" s="92" t="str">
        <f ca="1">IF(L485&lt;&gt;"",IFERROR(NETWORKDAYS.INTL($AI485,$L485,1,项目参数!$B$2:$B$200),NETWORKDAYS($AI485,$L485,1)),"")</f>
        <v/>
      </c>
    </row>
    <row r="486" spans="1:40">
      <c r="A486">
        <f ca="1">IF('临-间接'!F486="(空白)","",'临-间接'!F486)</f>
        <v>0</v>
      </c>
      <c r="B486">
        <f ca="1">IF('临-间接'!G486="(空白)","",'临-间接'!G486)</f>
        <v>0</v>
      </c>
      <c r="C486">
        <f ca="1">IF('临-间接'!I486="(空白)","",'临-间接'!I486)</f>
        <v>0</v>
      </c>
      <c r="D486">
        <f ca="1">IF('临-间接'!J486="(空白)","",'临-间接'!J486)</f>
        <v>0</v>
      </c>
      <c r="E486">
        <f ca="1">IF('临-间接'!K486="(空白)","",'临-间接'!K486)</f>
        <v>0</v>
      </c>
      <c r="F486">
        <f ca="1">IF('临-间接'!H486="(空白)","",'临-间接'!H486)</f>
        <v>0</v>
      </c>
      <c r="G486">
        <f ca="1">IF('临-间接'!L486="(空白)","",'临-间接'!L486)</f>
        <v>0</v>
      </c>
      <c r="H486">
        <f ca="1">IF('临-间接'!M486="(空白)",0,'临-间接'!M486)</f>
        <v>0</v>
      </c>
      <c r="I486" t="str">
        <f ca="1">IF(OR('临-间接'!R486=0,'临-间接'!R486="(空白)"),"",'临-间接'!R486)</f>
        <v/>
      </c>
      <c r="J486" s="34" t="str">
        <f ca="1">IF(OR('临-间接'!N486=0,'临-间接'!N486="(空白)"),"",'临-间接'!N486)</f>
        <v/>
      </c>
      <c r="K486" s="34" t="str">
        <f ca="1">IF(OR('临-间接'!O486=0,'临-间接'!O486="(空白)"),"",'临-间接'!O486)</f>
        <v/>
      </c>
      <c r="L486" s="34" t="str">
        <f ca="1">IF(OR('临-间接'!P486=0,'临-间接'!P486="(空白)"),"",'临-间接'!P486)</f>
        <v/>
      </c>
      <c r="M486">
        <f ca="1">IF('临-间接'!Q486="(空白)",0,'临-间接'!Q486)</f>
        <v>0</v>
      </c>
      <c r="N486" s="97" t="b">
        <f t="shared" ca="1" si="93"/>
        <v>0</v>
      </c>
      <c r="O486" s="97" t="b">
        <f t="shared" ca="1" si="94"/>
        <v>0</v>
      </c>
      <c r="P486" s="97" t="b">
        <f t="shared" ca="1" si="95"/>
        <v>0</v>
      </c>
      <c r="Q486" s="97" t="b">
        <f t="shared" ca="1" si="96"/>
        <v>0</v>
      </c>
      <c r="R486" s="97" t="b">
        <f t="shared" ca="1" si="97"/>
        <v>0</v>
      </c>
      <c r="S486" s="97" t="str">
        <f t="shared" ca="1" si="98"/>
        <v>未开始</v>
      </c>
      <c r="T486" s="97">
        <f ca="1">IF(AND(N486,P486,NOT(Q486)),NETWORKDAYS(K486,AG486,项目参数!$B$2:$B$200),0)</f>
        <v>0</v>
      </c>
      <c r="U486" s="98">
        <f t="shared" ca="1" si="99"/>
        <v>0</v>
      </c>
      <c r="V486" s="117">
        <f t="shared" ca="1" si="100"/>
        <v>0</v>
      </c>
      <c r="W486" s="117">
        <f t="shared" ca="1" si="101"/>
        <v>0</v>
      </c>
      <c r="X486" s="117" t="str">
        <f t="shared" ca="1" si="102"/>
        <v/>
      </c>
      <c r="Y486" s="97">
        <f t="shared" ca="1" si="103"/>
        <v>0</v>
      </c>
      <c r="Z486" s="97">
        <f t="shared" ca="1" si="104"/>
        <v>0</v>
      </c>
      <c r="AA486" s="97">
        <f ca="1">IF(AND(N486,P486,K486&gt;项目信息!$C$18),INT((IF(Q486,L486,K486)-项目信息!$C$18)/30)+1,0)</f>
        <v>0</v>
      </c>
      <c r="AB486" s="97" t="str">
        <f ca="1">IF(N486,WEEKNUM(IF(L486&lt;&gt;"",L486,IF(K486&lt;&gt;"",K486,J486)-项目信息!$C$18)+1),"")</f>
        <v/>
      </c>
      <c r="AC486" s="97" t="str">
        <f ca="1">IFERROR(VLOOKUP(VLOOKUP(G486,内部通讯录!$B:$F,5,FALSE),项目参数!$I$14:$J$21,2,FALSE),"")</f>
        <v/>
      </c>
      <c r="AD486" s="97" t="str">
        <f ca="1">IF($N486,$AC486*V486/项目参数!$J$29,"")</f>
        <v/>
      </c>
      <c r="AE486" s="97" t="str">
        <f ca="1">IF($N486,$AC486*W486/项目参数!$J$29,"")</f>
        <v/>
      </c>
      <c r="AF486" s="99" t="str">
        <f ca="1">IF(OR('临-间接'!S486=0,'临-间接'!S486="(空白)"),"",'临-间接'!S486)</f>
        <v/>
      </c>
      <c r="AG486" s="34" t="str">
        <f ca="1">IF(P486,IF(L486&lt;&gt;"", L486, IF(OR(I486="暂停",I486="取消"), IFERROR(WORKDAY.INTL($K486,$M486*$H486,1,项目参数!$B$2:$B$200),WORKDAY($K486,$M486*$H486,1)),TODAY())),"")</f>
        <v/>
      </c>
      <c r="AH486">
        <f ca="1">IF(AND(N486,P486),IF('临-间接'!T486="(空白)",0,'临-间接'!T486),0)</f>
        <v>0</v>
      </c>
      <c r="AI486" s="34" t="str">
        <f ca="1">IF($N486,VLOOKUP($B486,项目阶段与里程碑!$B:$E,3,FALSE),"")</f>
        <v/>
      </c>
      <c r="AJ486" s="34" t="str">
        <f ca="1">IF($N486,VLOOKUP($B486,项目阶段与里程碑!$B:$E,4,FALSE),"")</f>
        <v/>
      </c>
      <c r="AK486" s="34" t="str">
        <f t="shared" ca="1" si="105"/>
        <v/>
      </c>
      <c r="AL486" s="92" t="str">
        <f ca="1">IF($AK486&lt;&gt;"",IFERROR(NETWORKDAYS.INTL($AI486,$AK486,1,项目参数!$B$2:$B$200),NETWORKDAYS($AI486,$AK486,1)),"")</f>
        <v/>
      </c>
      <c r="AM486" s="92" t="str">
        <f ca="1">IF(K486&lt;&gt;"",IFERROR(NETWORKDAYS.INTL($AI486,$K486,1,项目参数!$B$2:$B$200),NETWORKDAYS($AI486,$K486,1)),"")</f>
        <v/>
      </c>
      <c r="AN486" s="92" t="str">
        <f ca="1">IF(L486&lt;&gt;"",IFERROR(NETWORKDAYS.INTL($AI486,$L486,1,项目参数!$B$2:$B$200),NETWORKDAYS($AI486,$L486,1)),"")</f>
        <v/>
      </c>
    </row>
    <row r="487" spans="1:40">
      <c r="A487">
        <f ca="1">IF('临-间接'!F487="(空白)","",'临-间接'!F487)</f>
        <v>0</v>
      </c>
      <c r="B487">
        <f ca="1">IF('临-间接'!G487="(空白)","",'临-间接'!G487)</f>
        <v>0</v>
      </c>
      <c r="C487">
        <f ca="1">IF('临-间接'!I487="(空白)","",'临-间接'!I487)</f>
        <v>0</v>
      </c>
      <c r="D487">
        <f ca="1">IF('临-间接'!J487="(空白)","",'临-间接'!J487)</f>
        <v>0</v>
      </c>
      <c r="E487">
        <f ca="1">IF('临-间接'!K487="(空白)","",'临-间接'!K487)</f>
        <v>0</v>
      </c>
      <c r="F487">
        <f ca="1">IF('临-间接'!H487="(空白)","",'临-间接'!H487)</f>
        <v>0</v>
      </c>
      <c r="G487">
        <f ca="1">IF('临-间接'!L487="(空白)","",'临-间接'!L487)</f>
        <v>0</v>
      </c>
      <c r="H487">
        <f ca="1">IF('临-间接'!M487="(空白)",0,'临-间接'!M487)</f>
        <v>0</v>
      </c>
      <c r="I487" t="str">
        <f ca="1">IF(OR('临-间接'!R487=0,'临-间接'!R487="(空白)"),"",'临-间接'!R487)</f>
        <v/>
      </c>
      <c r="J487" s="34" t="str">
        <f ca="1">IF(OR('临-间接'!N487=0,'临-间接'!N487="(空白)"),"",'临-间接'!N487)</f>
        <v/>
      </c>
      <c r="K487" s="34" t="str">
        <f ca="1">IF(OR('临-间接'!O487=0,'临-间接'!O487="(空白)"),"",'临-间接'!O487)</f>
        <v/>
      </c>
      <c r="L487" s="34" t="str">
        <f ca="1">IF(OR('临-间接'!P487=0,'临-间接'!P487="(空白)"),"",'临-间接'!P487)</f>
        <v/>
      </c>
      <c r="M487">
        <f ca="1">IF('临-间接'!Q487="(空白)",0,'临-间接'!Q487)</f>
        <v>0</v>
      </c>
      <c r="N487" s="97" t="b">
        <f t="shared" ca="1" si="93"/>
        <v>0</v>
      </c>
      <c r="O487" s="97" t="b">
        <f t="shared" ca="1" si="94"/>
        <v>0</v>
      </c>
      <c r="P487" s="97" t="b">
        <f t="shared" ca="1" si="95"/>
        <v>0</v>
      </c>
      <c r="Q487" s="97" t="b">
        <f t="shared" ca="1" si="96"/>
        <v>0</v>
      </c>
      <c r="R487" s="97" t="b">
        <f t="shared" ca="1" si="97"/>
        <v>0</v>
      </c>
      <c r="S487" s="97" t="str">
        <f t="shared" ca="1" si="98"/>
        <v>未开始</v>
      </c>
      <c r="T487" s="97">
        <f ca="1">IF(AND(N487,P487,NOT(Q487)),NETWORKDAYS(K487,AG487,项目参数!$B$2:$B$200),0)</f>
        <v>0</v>
      </c>
      <c r="U487" s="98">
        <f t="shared" ca="1" si="99"/>
        <v>0</v>
      </c>
      <c r="V487" s="117">
        <f t="shared" ca="1" si="100"/>
        <v>0</v>
      </c>
      <c r="W487" s="117">
        <f t="shared" ca="1" si="101"/>
        <v>0</v>
      </c>
      <c r="X487" s="117" t="str">
        <f t="shared" ca="1" si="102"/>
        <v/>
      </c>
      <c r="Y487" s="97">
        <f t="shared" ca="1" si="103"/>
        <v>0</v>
      </c>
      <c r="Z487" s="97">
        <f t="shared" ca="1" si="104"/>
        <v>0</v>
      </c>
      <c r="AA487" s="97">
        <f ca="1">IF(AND(N487,P487,K487&gt;项目信息!$C$18),INT((IF(Q487,L487,K487)-项目信息!$C$18)/30)+1,0)</f>
        <v>0</v>
      </c>
      <c r="AB487" s="97" t="str">
        <f ca="1">IF(N487,WEEKNUM(IF(L487&lt;&gt;"",L487,IF(K487&lt;&gt;"",K487,J487)-项目信息!$C$18)+1),"")</f>
        <v/>
      </c>
      <c r="AC487" s="97" t="str">
        <f ca="1">IFERROR(VLOOKUP(VLOOKUP(G487,内部通讯录!$B:$F,5,FALSE),项目参数!$I$14:$J$21,2,FALSE),"")</f>
        <v/>
      </c>
      <c r="AD487" s="97" t="str">
        <f ca="1">IF($N487,$AC487*V487/项目参数!$J$29,"")</f>
        <v/>
      </c>
      <c r="AE487" s="97" t="str">
        <f ca="1">IF($N487,$AC487*W487/项目参数!$J$29,"")</f>
        <v/>
      </c>
      <c r="AF487" s="99" t="str">
        <f ca="1">IF(OR('临-间接'!S487=0,'临-间接'!S487="(空白)"),"",'临-间接'!S487)</f>
        <v/>
      </c>
      <c r="AG487" s="34" t="str">
        <f ca="1">IF(P487,IF(L487&lt;&gt;"", L487, IF(OR(I487="暂停",I487="取消"), IFERROR(WORKDAY.INTL($K487,$M487*$H487,1,项目参数!$B$2:$B$200),WORKDAY($K487,$M487*$H487,1)),TODAY())),"")</f>
        <v/>
      </c>
      <c r="AH487">
        <f ca="1">IF(AND(N487,P487),IF('临-间接'!T487="(空白)",0,'临-间接'!T487),0)</f>
        <v>0</v>
      </c>
      <c r="AI487" s="34" t="str">
        <f ca="1">IF($N487,VLOOKUP($B487,项目阶段与里程碑!$B:$E,3,FALSE),"")</f>
        <v/>
      </c>
      <c r="AJ487" s="34" t="str">
        <f ca="1">IF($N487,VLOOKUP($B487,项目阶段与里程碑!$B:$E,4,FALSE),"")</f>
        <v/>
      </c>
      <c r="AK487" s="34" t="str">
        <f t="shared" ca="1" si="105"/>
        <v/>
      </c>
      <c r="AL487" s="92" t="str">
        <f ca="1">IF($AK487&lt;&gt;"",IFERROR(NETWORKDAYS.INTL($AI487,$AK487,1,项目参数!$B$2:$B$200),NETWORKDAYS($AI487,$AK487,1)),"")</f>
        <v/>
      </c>
      <c r="AM487" s="92" t="str">
        <f ca="1">IF(K487&lt;&gt;"",IFERROR(NETWORKDAYS.INTL($AI487,$K487,1,项目参数!$B$2:$B$200),NETWORKDAYS($AI487,$K487,1)),"")</f>
        <v/>
      </c>
      <c r="AN487" s="92" t="str">
        <f ca="1">IF(L487&lt;&gt;"",IFERROR(NETWORKDAYS.INTL($AI487,$L487,1,项目参数!$B$2:$B$200),NETWORKDAYS($AI487,$L487,1)),"")</f>
        <v/>
      </c>
    </row>
    <row r="488" spans="1:40">
      <c r="A488">
        <f ca="1">IF('临-间接'!F488="(空白)","",'临-间接'!F488)</f>
        <v>0</v>
      </c>
      <c r="B488">
        <f ca="1">IF('临-间接'!G488="(空白)","",'临-间接'!G488)</f>
        <v>0</v>
      </c>
      <c r="C488">
        <f ca="1">IF('临-间接'!I488="(空白)","",'临-间接'!I488)</f>
        <v>0</v>
      </c>
      <c r="D488">
        <f ca="1">IF('临-间接'!J488="(空白)","",'临-间接'!J488)</f>
        <v>0</v>
      </c>
      <c r="E488">
        <f ca="1">IF('临-间接'!K488="(空白)","",'临-间接'!K488)</f>
        <v>0</v>
      </c>
      <c r="F488">
        <f ca="1">IF('临-间接'!H488="(空白)","",'临-间接'!H488)</f>
        <v>0</v>
      </c>
      <c r="G488">
        <f ca="1">IF('临-间接'!L488="(空白)","",'临-间接'!L488)</f>
        <v>0</v>
      </c>
      <c r="H488">
        <f ca="1">IF('临-间接'!M488="(空白)",0,'临-间接'!M488)</f>
        <v>0</v>
      </c>
      <c r="I488" t="str">
        <f ca="1">IF(OR('临-间接'!R488=0,'临-间接'!R488="(空白)"),"",'临-间接'!R488)</f>
        <v/>
      </c>
      <c r="J488" s="34" t="str">
        <f ca="1">IF(OR('临-间接'!N488=0,'临-间接'!N488="(空白)"),"",'临-间接'!N488)</f>
        <v/>
      </c>
      <c r="K488" s="34" t="str">
        <f ca="1">IF(OR('临-间接'!O488=0,'临-间接'!O488="(空白)"),"",'临-间接'!O488)</f>
        <v/>
      </c>
      <c r="L488" s="34" t="str">
        <f ca="1">IF(OR('临-间接'!P488=0,'临-间接'!P488="(空白)"),"",'临-间接'!P488)</f>
        <v/>
      </c>
      <c r="M488">
        <f ca="1">IF('临-间接'!Q488="(空白)",0,'临-间接'!Q488)</f>
        <v>0</v>
      </c>
      <c r="N488" s="97" t="b">
        <f t="shared" ca="1" si="93"/>
        <v>0</v>
      </c>
      <c r="O488" s="97" t="b">
        <f t="shared" ca="1" si="94"/>
        <v>0</v>
      </c>
      <c r="P488" s="97" t="b">
        <f t="shared" ca="1" si="95"/>
        <v>0</v>
      </c>
      <c r="Q488" s="97" t="b">
        <f t="shared" ca="1" si="96"/>
        <v>0</v>
      </c>
      <c r="R488" s="97" t="b">
        <f t="shared" ca="1" si="97"/>
        <v>0</v>
      </c>
      <c r="S488" s="97" t="str">
        <f t="shared" ca="1" si="98"/>
        <v>未开始</v>
      </c>
      <c r="T488" s="97">
        <f ca="1">IF(AND(N488,P488,NOT(Q488)),NETWORKDAYS(K488,AG488,项目参数!$B$2:$B$200),0)</f>
        <v>0</v>
      </c>
      <c r="U488" s="98">
        <f t="shared" ca="1" si="99"/>
        <v>0</v>
      </c>
      <c r="V488" s="117">
        <f t="shared" ca="1" si="100"/>
        <v>0</v>
      </c>
      <c r="W488" s="117">
        <f t="shared" ca="1" si="101"/>
        <v>0</v>
      </c>
      <c r="X488" s="117" t="str">
        <f t="shared" ca="1" si="102"/>
        <v/>
      </c>
      <c r="Y488" s="97">
        <f t="shared" ca="1" si="103"/>
        <v>0</v>
      </c>
      <c r="Z488" s="97">
        <f t="shared" ca="1" si="104"/>
        <v>0</v>
      </c>
      <c r="AA488" s="97">
        <f ca="1">IF(AND(N488,P488,K488&gt;项目信息!$C$18),INT((IF(Q488,L488,K488)-项目信息!$C$18)/30)+1,0)</f>
        <v>0</v>
      </c>
      <c r="AB488" s="97" t="str">
        <f ca="1">IF(N488,WEEKNUM(IF(L488&lt;&gt;"",L488,IF(K488&lt;&gt;"",K488,J488)-项目信息!$C$18)+1),"")</f>
        <v/>
      </c>
      <c r="AC488" s="97" t="str">
        <f ca="1">IFERROR(VLOOKUP(VLOOKUP(G488,内部通讯录!$B:$F,5,FALSE),项目参数!$I$14:$J$21,2,FALSE),"")</f>
        <v/>
      </c>
      <c r="AD488" s="97" t="str">
        <f ca="1">IF($N488,$AC488*V488/项目参数!$J$29,"")</f>
        <v/>
      </c>
      <c r="AE488" s="97" t="str">
        <f ca="1">IF($N488,$AC488*W488/项目参数!$J$29,"")</f>
        <v/>
      </c>
      <c r="AF488" s="99" t="str">
        <f ca="1">IF(OR('临-间接'!S488=0,'临-间接'!S488="(空白)"),"",'临-间接'!S488)</f>
        <v/>
      </c>
      <c r="AG488" s="34" t="str">
        <f ca="1">IF(P488,IF(L488&lt;&gt;"", L488, IF(OR(I488="暂停",I488="取消"), IFERROR(WORKDAY.INTL($K488,$M488*$H488,1,项目参数!$B$2:$B$200),WORKDAY($K488,$M488*$H488,1)),TODAY())),"")</f>
        <v/>
      </c>
      <c r="AH488">
        <f ca="1">IF(AND(N488,P488),IF('临-间接'!T488="(空白)",0,'临-间接'!T488),0)</f>
        <v>0</v>
      </c>
      <c r="AI488" s="34" t="str">
        <f ca="1">IF($N488,VLOOKUP($B488,项目阶段与里程碑!$B:$E,3,FALSE),"")</f>
        <v/>
      </c>
      <c r="AJ488" s="34" t="str">
        <f ca="1">IF($N488,VLOOKUP($B488,项目阶段与里程碑!$B:$E,4,FALSE),"")</f>
        <v/>
      </c>
      <c r="AK488" s="34" t="str">
        <f t="shared" ca="1" si="105"/>
        <v/>
      </c>
      <c r="AL488" s="92" t="str">
        <f ca="1">IF($AK488&lt;&gt;"",IFERROR(NETWORKDAYS.INTL($AI488,$AK488,1,项目参数!$B$2:$B$200),NETWORKDAYS($AI488,$AK488,1)),"")</f>
        <v/>
      </c>
      <c r="AM488" s="92" t="str">
        <f ca="1">IF(K488&lt;&gt;"",IFERROR(NETWORKDAYS.INTL($AI488,$K488,1,项目参数!$B$2:$B$200),NETWORKDAYS($AI488,$K488,1)),"")</f>
        <v/>
      </c>
      <c r="AN488" s="92" t="str">
        <f ca="1">IF(L488&lt;&gt;"",IFERROR(NETWORKDAYS.INTL($AI488,$L488,1,项目参数!$B$2:$B$200),NETWORKDAYS($AI488,$L488,1)),"")</f>
        <v/>
      </c>
    </row>
    <row r="489" spans="1:40">
      <c r="A489">
        <f ca="1">IF('临-间接'!F489="(空白)","",'临-间接'!F489)</f>
        <v>0</v>
      </c>
      <c r="B489">
        <f ca="1">IF('临-间接'!G489="(空白)","",'临-间接'!G489)</f>
        <v>0</v>
      </c>
      <c r="C489">
        <f ca="1">IF('临-间接'!I489="(空白)","",'临-间接'!I489)</f>
        <v>0</v>
      </c>
      <c r="D489">
        <f ca="1">IF('临-间接'!J489="(空白)","",'临-间接'!J489)</f>
        <v>0</v>
      </c>
      <c r="E489">
        <f ca="1">IF('临-间接'!K489="(空白)","",'临-间接'!K489)</f>
        <v>0</v>
      </c>
      <c r="F489">
        <f ca="1">IF('临-间接'!H489="(空白)","",'临-间接'!H489)</f>
        <v>0</v>
      </c>
      <c r="G489">
        <f ca="1">IF('临-间接'!L489="(空白)","",'临-间接'!L489)</f>
        <v>0</v>
      </c>
      <c r="H489">
        <f ca="1">IF('临-间接'!M489="(空白)",0,'临-间接'!M489)</f>
        <v>0</v>
      </c>
      <c r="I489" t="str">
        <f ca="1">IF(OR('临-间接'!R489=0,'临-间接'!R489="(空白)"),"",'临-间接'!R489)</f>
        <v/>
      </c>
      <c r="J489" s="34" t="str">
        <f ca="1">IF(OR('临-间接'!N489=0,'临-间接'!N489="(空白)"),"",'临-间接'!N489)</f>
        <v/>
      </c>
      <c r="K489" s="34" t="str">
        <f ca="1">IF(OR('临-间接'!O489=0,'临-间接'!O489="(空白)"),"",'临-间接'!O489)</f>
        <v/>
      </c>
      <c r="L489" s="34" t="str">
        <f ca="1">IF(OR('临-间接'!P489=0,'临-间接'!P489="(空白)"),"",'临-间接'!P489)</f>
        <v/>
      </c>
      <c r="M489">
        <f ca="1">IF('临-间接'!Q489="(空白)",0,'临-间接'!Q489)</f>
        <v>0</v>
      </c>
      <c r="N489" s="97" t="b">
        <f t="shared" ca="1" si="93"/>
        <v>0</v>
      </c>
      <c r="O489" s="97" t="b">
        <f t="shared" ca="1" si="94"/>
        <v>0</v>
      </c>
      <c r="P489" s="97" t="b">
        <f t="shared" ca="1" si="95"/>
        <v>0</v>
      </c>
      <c r="Q489" s="97" t="b">
        <f t="shared" ca="1" si="96"/>
        <v>0</v>
      </c>
      <c r="R489" s="97" t="b">
        <f t="shared" ca="1" si="97"/>
        <v>0</v>
      </c>
      <c r="S489" s="97" t="str">
        <f t="shared" ca="1" si="98"/>
        <v>未开始</v>
      </c>
      <c r="T489" s="97">
        <f ca="1">IF(AND(N489,P489,NOT(Q489)),NETWORKDAYS(K489,AG489,项目参数!$B$2:$B$200),0)</f>
        <v>0</v>
      </c>
      <c r="U489" s="98">
        <f t="shared" ca="1" si="99"/>
        <v>0</v>
      </c>
      <c r="V489" s="117">
        <f t="shared" ca="1" si="100"/>
        <v>0</v>
      </c>
      <c r="W489" s="117">
        <f t="shared" ca="1" si="101"/>
        <v>0</v>
      </c>
      <c r="X489" s="117" t="str">
        <f t="shared" ca="1" si="102"/>
        <v/>
      </c>
      <c r="Y489" s="97">
        <f t="shared" ca="1" si="103"/>
        <v>0</v>
      </c>
      <c r="Z489" s="97">
        <f t="shared" ca="1" si="104"/>
        <v>0</v>
      </c>
      <c r="AA489" s="97">
        <f ca="1">IF(AND(N489,P489,K489&gt;项目信息!$C$18),INT((IF(Q489,L489,K489)-项目信息!$C$18)/30)+1,0)</f>
        <v>0</v>
      </c>
      <c r="AB489" s="97" t="str">
        <f ca="1">IF(N489,WEEKNUM(IF(L489&lt;&gt;"",L489,IF(K489&lt;&gt;"",K489,J489)-项目信息!$C$18)+1),"")</f>
        <v/>
      </c>
      <c r="AC489" s="97" t="str">
        <f ca="1">IFERROR(VLOOKUP(VLOOKUP(G489,内部通讯录!$B:$F,5,FALSE),项目参数!$I$14:$J$21,2,FALSE),"")</f>
        <v/>
      </c>
      <c r="AD489" s="97" t="str">
        <f ca="1">IF($N489,$AC489*V489/项目参数!$J$29,"")</f>
        <v/>
      </c>
      <c r="AE489" s="97" t="str">
        <f ca="1">IF($N489,$AC489*W489/项目参数!$J$29,"")</f>
        <v/>
      </c>
      <c r="AF489" s="99" t="str">
        <f ca="1">IF(OR('临-间接'!S489=0,'临-间接'!S489="(空白)"),"",'临-间接'!S489)</f>
        <v/>
      </c>
      <c r="AG489" s="34" t="str">
        <f ca="1">IF(P489,IF(L489&lt;&gt;"", L489, IF(OR(I489="暂停",I489="取消"), IFERROR(WORKDAY.INTL($K489,$M489*$H489,1,项目参数!$B$2:$B$200),WORKDAY($K489,$M489*$H489,1)),TODAY())),"")</f>
        <v/>
      </c>
      <c r="AH489">
        <f ca="1">IF(AND(N489,P489),IF('临-间接'!T489="(空白)",0,'临-间接'!T489),0)</f>
        <v>0</v>
      </c>
      <c r="AI489" s="34" t="str">
        <f ca="1">IF($N489,VLOOKUP($B489,项目阶段与里程碑!$B:$E,3,FALSE),"")</f>
        <v/>
      </c>
      <c r="AJ489" s="34" t="str">
        <f ca="1">IF($N489,VLOOKUP($B489,项目阶段与里程碑!$B:$E,4,FALSE),"")</f>
        <v/>
      </c>
      <c r="AK489" s="34" t="str">
        <f t="shared" ca="1" si="105"/>
        <v/>
      </c>
      <c r="AL489" s="92" t="str">
        <f ca="1">IF($AK489&lt;&gt;"",IFERROR(NETWORKDAYS.INTL($AI489,$AK489,1,项目参数!$B$2:$B$200),NETWORKDAYS($AI489,$AK489,1)),"")</f>
        <v/>
      </c>
      <c r="AM489" s="92" t="str">
        <f ca="1">IF(K489&lt;&gt;"",IFERROR(NETWORKDAYS.INTL($AI489,$K489,1,项目参数!$B$2:$B$200),NETWORKDAYS($AI489,$K489,1)),"")</f>
        <v/>
      </c>
      <c r="AN489" s="92" t="str">
        <f ca="1">IF(L489&lt;&gt;"",IFERROR(NETWORKDAYS.INTL($AI489,$L489,1,项目参数!$B$2:$B$200),NETWORKDAYS($AI489,$L489,1)),"")</f>
        <v/>
      </c>
    </row>
    <row r="490" spans="1:40">
      <c r="A490">
        <f ca="1">IF('临-间接'!F490="(空白)","",'临-间接'!F490)</f>
        <v>0</v>
      </c>
      <c r="B490">
        <f ca="1">IF('临-间接'!G490="(空白)","",'临-间接'!G490)</f>
        <v>0</v>
      </c>
      <c r="C490">
        <f ca="1">IF('临-间接'!I490="(空白)","",'临-间接'!I490)</f>
        <v>0</v>
      </c>
      <c r="D490">
        <f ca="1">IF('临-间接'!J490="(空白)","",'临-间接'!J490)</f>
        <v>0</v>
      </c>
      <c r="E490">
        <f ca="1">IF('临-间接'!K490="(空白)","",'临-间接'!K490)</f>
        <v>0</v>
      </c>
      <c r="F490">
        <f ca="1">IF('临-间接'!H490="(空白)","",'临-间接'!H490)</f>
        <v>0</v>
      </c>
      <c r="G490">
        <f ca="1">IF('临-间接'!L490="(空白)","",'临-间接'!L490)</f>
        <v>0</v>
      </c>
      <c r="H490">
        <f ca="1">IF('临-间接'!M490="(空白)",0,'临-间接'!M490)</f>
        <v>0</v>
      </c>
      <c r="I490" t="str">
        <f ca="1">IF(OR('临-间接'!R490=0,'临-间接'!R490="(空白)"),"",'临-间接'!R490)</f>
        <v/>
      </c>
      <c r="J490" s="34" t="str">
        <f ca="1">IF(OR('临-间接'!N490=0,'临-间接'!N490="(空白)"),"",'临-间接'!N490)</f>
        <v/>
      </c>
      <c r="K490" s="34" t="str">
        <f ca="1">IF(OR('临-间接'!O490=0,'临-间接'!O490="(空白)"),"",'临-间接'!O490)</f>
        <v/>
      </c>
      <c r="L490" s="34" t="str">
        <f ca="1">IF(OR('临-间接'!P490=0,'临-间接'!P490="(空白)"),"",'临-间接'!P490)</f>
        <v/>
      </c>
      <c r="M490">
        <f ca="1">IF('临-间接'!Q490="(空白)",0,'临-间接'!Q490)</f>
        <v>0</v>
      </c>
      <c r="N490" s="97" t="b">
        <f t="shared" ca="1" si="93"/>
        <v>0</v>
      </c>
      <c r="O490" s="97" t="b">
        <f t="shared" ca="1" si="94"/>
        <v>0</v>
      </c>
      <c r="P490" s="97" t="b">
        <f t="shared" ca="1" si="95"/>
        <v>0</v>
      </c>
      <c r="Q490" s="97" t="b">
        <f t="shared" ca="1" si="96"/>
        <v>0</v>
      </c>
      <c r="R490" s="97" t="b">
        <f t="shared" ca="1" si="97"/>
        <v>0</v>
      </c>
      <c r="S490" s="97" t="str">
        <f t="shared" ca="1" si="98"/>
        <v>未开始</v>
      </c>
      <c r="T490" s="97">
        <f ca="1">IF(AND(N490,P490,NOT(Q490)),NETWORKDAYS(K490,AG490,项目参数!$B$2:$B$200),0)</f>
        <v>0</v>
      </c>
      <c r="U490" s="98">
        <f t="shared" ca="1" si="99"/>
        <v>0</v>
      </c>
      <c r="V490" s="117">
        <f t="shared" ca="1" si="100"/>
        <v>0</v>
      </c>
      <c r="W490" s="117">
        <f t="shared" ca="1" si="101"/>
        <v>0</v>
      </c>
      <c r="X490" s="117" t="str">
        <f t="shared" ca="1" si="102"/>
        <v/>
      </c>
      <c r="Y490" s="97">
        <f t="shared" ca="1" si="103"/>
        <v>0</v>
      </c>
      <c r="Z490" s="97">
        <f t="shared" ca="1" si="104"/>
        <v>0</v>
      </c>
      <c r="AA490" s="97">
        <f ca="1">IF(AND(N490,P490,K490&gt;项目信息!$C$18),INT((IF(Q490,L490,K490)-项目信息!$C$18)/30)+1,0)</f>
        <v>0</v>
      </c>
      <c r="AB490" s="97" t="str">
        <f ca="1">IF(N490,WEEKNUM(IF(L490&lt;&gt;"",L490,IF(K490&lt;&gt;"",K490,J490)-项目信息!$C$18)+1),"")</f>
        <v/>
      </c>
      <c r="AC490" s="97" t="str">
        <f ca="1">IFERROR(VLOOKUP(VLOOKUP(G490,内部通讯录!$B:$F,5,FALSE),项目参数!$I$14:$J$21,2,FALSE),"")</f>
        <v/>
      </c>
      <c r="AD490" s="97" t="str">
        <f ca="1">IF($N490,$AC490*V490/项目参数!$J$29,"")</f>
        <v/>
      </c>
      <c r="AE490" s="97" t="str">
        <f ca="1">IF($N490,$AC490*W490/项目参数!$J$29,"")</f>
        <v/>
      </c>
      <c r="AF490" s="99" t="str">
        <f ca="1">IF(OR('临-间接'!S490=0,'临-间接'!S490="(空白)"),"",'临-间接'!S490)</f>
        <v/>
      </c>
      <c r="AG490" s="34" t="str">
        <f ca="1">IF(P490,IF(L490&lt;&gt;"", L490, IF(OR(I490="暂停",I490="取消"), IFERROR(WORKDAY.INTL($K490,$M490*$H490,1,项目参数!$B$2:$B$200),WORKDAY($K490,$M490*$H490,1)),TODAY())),"")</f>
        <v/>
      </c>
      <c r="AH490">
        <f ca="1">IF(AND(N490,P490),IF('临-间接'!T490="(空白)",0,'临-间接'!T490),0)</f>
        <v>0</v>
      </c>
      <c r="AI490" s="34" t="str">
        <f ca="1">IF($N490,VLOOKUP($B490,项目阶段与里程碑!$B:$E,3,FALSE),"")</f>
        <v/>
      </c>
      <c r="AJ490" s="34" t="str">
        <f ca="1">IF($N490,VLOOKUP($B490,项目阶段与里程碑!$B:$E,4,FALSE),"")</f>
        <v/>
      </c>
      <c r="AK490" s="34" t="str">
        <f t="shared" ca="1" si="105"/>
        <v/>
      </c>
      <c r="AL490" s="92" t="str">
        <f ca="1">IF($AK490&lt;&gt;"",IFERROR(NETWORKDAYS.INTL($AI490,$AK490,1,项目参数!$B$2:$B$200),NETWORKDAYS($AI490,$AK490,1)),"")</f>
        <v/>
      </c>
      <c r="AM490" s="92" t="str">
        <f ca="1">IF(K490&lt;&gt;"",IFERROR(NETWORKDAYS.INTL($AI490,$K490,1,项目参数!$B$2:$B$200),NETWORKDAYS($AI490,$K490,1)),"")</f>
        <v/>
      </c>
      <c r="AN490" s="92" t="str">
        <f ca="1">IF(L490&lt;&gt;"",IFERROR(NETWORKDAYS.INTL($AI490,$L490,1,项目参数!$B$2:$B$200),NETWORKDAYS($AI490,$L490,1)),"")</f>
        <v/>
      </c>
    </row>
    <row r="491" spans="1:40">
      <c r="A491">
        <f ca="1">IF('临-间接'!F491="(空白)","",'临-间接'!F491)</f>
        <v>0</v>
      </c>
      <c r="B491">
        <f ca="1">IF('临-间接'!G491="(空白)","",'临-间接'!G491)</f>
        <v>0</v>
      </c>
      <c r="C491">
        <f ca="1">IF('临-间接'!I491="(空白)","",'临-间接'!I491)</f>
        <v>0</v>
      </c>
      <c r="D491">
        <f ca="1">IF('临-间接'!J491="(空白)","",'临-间接'!J491)</f>
        <v>0</v>
      </c>
      <c r="E491">
        <f ca="1">IF('临-间接'!K491="(空白)","",'临-间接'!K491)</f>
        <v>0</v>
      </c>
      <c r="F491">
        <f ca="1">IF('临-间接'!H491="(空白)","",'临-间接'!H491)</f>
        <v>0</v>
      </c>
      <c r="G491">
        <f ca="1">IF('临-间接'!L491="(空白)","",'临-间接'!L491)</f>
        <v>0</v>
      </c>
      <c r="H491">
        <f ca="1">IF('临-间接'!M491="(空白)",0,'临-间接'!M491)</f>
        <v>0</v>
      </c>
      <c r="I491" t="str">
        <f ca="1">IF(OR('临-间接'!R491=0,'临-间接'!R491="(空白)"),"",'临-间接'!R491)</f>
        <v/>
      </c>
      <c r="J491" s="34" t="str">
        <f ca="1">IF(OR('临-间接'!N491=0,'临-间接'!N491="(空白)"),"",'临-间接'!N491)</f>
        <v/>
      </c>
      <c r="K491" s="34" t="str">
        <f ca="1">IF(OR('临-间接'!O491=0,'临-间接'!O491="(空白)"),"",'临-间接'!O491)</f>
        <v/>
      </c>
      <c r="L491" s="34" t="str">
        <f ca="1">IF(OR('临-间接'!P491=0,'临-间接'!P491="(空白)"),"",'临-间接'!P491)</f>
        <v/>
      </c>
      <c r="M491">
        <f ca="1">IF('临-间接'!Q491="(空白)",0,'临-间接'!Q491)</f>
        <v>0</v>
      </c>
      <c r="N491" s="97" t="b">
        <f t="shared" ca="1" si="93"/>
        <v>0</v>
      </c>
      <c r="O491" s="97" t="b">
        <f t="shared" ca="1" si="94"/>
        <v>0</v>
      </c>
      <c r="P491" s="97" t="b">
        <f t="shared" ca="1" si="95"/>
        <v>0</v>
      </c>
      <c r="Q491" s="97" t="b">
        <f t="shared" ca="1" si="96"/>
        <v>0</v>
      </c>
      <c r="R491" s="97" t="b">
        <f t="shared" ca="1" si="97"/>
        <v>0</v>
      </c>
      <c r="S491" s="97" t="str">
        <f t="shared" ca="1" si="98"/>
        <v>未开始</v>
      </c>
      <c r="T491" s="97">
        <f ca="1">IF(AND(N491,P491,NOT(Q491)),NETWORKDAYS(K491,AG491,项目参数!$B$2:$B$200),0)</f>
        <v>0</v>
      </c>
      <c r="U491" s="98">
        <f t="shared" ca="1" si="99"/>
        <v>0</v>
      </c>
      <c r="V491" s="117">
        <f t="shared" ca="1" si="100"/>
        <v>0</v>
      </c>
      <c r="W491" s="117">
        <f t="shared" ca="1" si="101"/>
        <v>0</v>
      </c>
      <c r="X491" s="117" t="str">
        <f t="shared" ca="1" si="102"/>
        <v/>
      </c>
      <c r="Y491" s="97">
        <f t="shared" ca="1" si="103"/>
        <v>0</v>
      </c>
      <c r="Z491" s="97">
        <f t="shared" ca="1" si="104"/>
        <v>0</v>
      </c>
      <c r="AA491" s="97">
        <f ca="1">IF(AND(N491,P491,K491&gt;项目信息!$C$18),INT((IF(Q491,L491,K491)-项目信息!$C$18)/30)+1,0)</f>
        <v>0</v>
      </c>
      <c r="AB491" s="97" t="str">
        <f ca="1">IF(N491,WEEKNUM(IF(L491&lt;&gt;"",L491,IF(K491&lt;&gt;"",K491,J491)-项目信息!$C$18)+1),"")</f>
        <v/>
      </c>
      <c r="AC491" s="97" t="str">
        <f ca="1">IFERROR(VLOOKUP(VLOOKUP(G491,内部通讯录!$B:$F,5,FALSE),项目参数!$I$14:$J$21,2,FALSE),"")</f>
        <v/>
      </c>
      <c r="AD491" s="97" t="str">
        <f ca="1">IF($N491,$AC491*V491/项目参数!$J$29,"")</f>
        <v/>
      </c>
      <c r="AE491" s="97" t="str">
        <f ca="1">IF($N491,$AC491*W491/项目参数!$J$29,"")</f>
        <v/>
      </c>
      <c r="AF491" s="99" t="str">
        <f ca="1">IF(OR('临-间接'!S491=0,'临-间接'!S491="(空白)"),"",'临-间接'!S491)</f>
        <v/>
      </c>
      <c r="AG491" s="34" t="str">
        <f ca="1">IF(P491,IF(L491&lt;&gt;"", L491, IF(OR(I491="暂停",I491="取消"), IFERROR(WORKDAY.INTL($K491,$M491*$H491,1,项目参数!$B$2:$B$200),WORKDAY($K491,$M491*$H491,1)),TODAY())),"")</f>
        <v/>
      </c>
      <c r="AH491">
        <f ca="1">IF(AND(N491,P491),IF('临-间接'!T491="(空白)",0,'临-间接'!T491),0)</f>
        <v>0</v>
      </c>
      <c r="AI491" s="34" t="str">
        <f ca="1">IF($N491,VLOOKUP($B491,项目阶段与里程碑!$B:$E,3,FALSE),"")</f>
        <v/>
      </c>
      <c r="AJ491" s="34" t="str">
        <f ca="1">IF($N491,VLOOKUP($B491,项目阶段与里程碑!$B:$E,4,FALSE),"")</f>
        <v/>
      </c>
      <c r="AK491" s="34" t="str">
        <f t="shared" ca="1" si="105"/>
        <v/>
      </c>
      <c r="AL491" s="92" t="str">
        <f ca="1">IF($AK491&lt;&gt;"",IFERROR(NETWORKDAYS.INTL($AI491,$AK491,1,项目参数!$B$2:$B$200),NETWORKDAYS($AI491,$AK491,1)),"")</f>
        <v/>
      </c>
      <c r="AM491" s="92" t="str">
        <f ca="1">IF(K491&lt;&gt;"",IFERROR(NETWORKDAYS.INTL($AI491,$K491,1,项目参数!$B$2:$B$200),NETWORKDAYS($AI491,$K491,1)),"")</f>
        <v/>
      </c>
      <c r="AN491" s="92" t="str">
        <f ca="1">IF(L491&lt;&gt;"",IFERROR(NETWORKDAYS.INTL($AI491,$L491,1,项目参数!$B$2:$B$200),NETWORKDAYS($AI491,$L491,1)),"")</f>
        <v/>
      </c>
    </row>
    <row r="492" spans="1:40">
      <c r="A492">
        <f ca="1">IF('临-间接'!F492="(空白)","",'临-间接'!F492)</f>
        <v>0</v>
      </c>
      <c r="B492">
        <f ca="1">IF('临-间接'!G492="(空白)","",'临-间接'!G492)</f>
        <v>0</v>
      </c>
      <c r="C492">
        <f ca="1">IF('临-间接'!I492="(空白)","",'临-间接'!I492)</f>
        <v>0</v>
      </c>
      <c r="D492">
        <f ca="1">IF('临-间接'!J492="(空白)","",'临-间接'!J492)</f>
        <v>0</v>
      </c>
      <c r="E492">
        <f ca="1">IF('临-间接'!K492="(空白)","",'临-间接'!K492)</f>
        <v>0</v>
      </c>
      <c r="F492">
        <f ca="1">IF('临-间接'!H492="(空白)","",'临-间接'!H492)</f>
        <v>0</v>
      </c>
      <c r="G492">
        <f ca="1">IF('临-间接'!L492="(空白)","",'临-间接'!L492)</f>
        <v>0</v>
      </c>
      <c r="H492">
        <f ca="1">IF('临-间接'!M492="(空白)",0,'临-间接'!M492)</f>
        <v>0</v>
      </c>
      <c r="I492" t="str">
        <f ca="1">IF(OR('临-间接'!R492=0,'临-间接'!R492="(空白)"),"",'临-间接'!R492)</f>
        <v/>
      </c>
      <c r="J492" s="34" t="str">
        <f ca="1">IF(OR('临-间接'!N492=0,'临-间接'!N492="(空白)"),"",'临-间接'!N492)</f>
        <v/>
      </c>
      <c r="K492" s="34" t="str">
        <f ca="1">IF(OR('临-间接'!O492=0,'临-间接'!O492="(空白)"),"",'临-间接'!O492)</f>
        <v/>
      </c>
      <c r="L492" s="34" t="str">
        <f ca="1">IF(OR('临-间接'!P492=0,'临-间接'!P492="(空白)"),"",'临-间接'!P492)</f>
        <v/>
      </c>
      <c r="M492">
        <f ca="1">IF('临-间接'!Q492="(空白)",0,'临-间接'!Q492)</f>
        <v>0</v>
      </c>
      <c r="N492" s="97" t="b">
        <f t="shared" ca="1" si="93"/>
        <v>0</v>
      </c>
      <c r="O492" s="97" t="b">
        <f t="shared" ca="1" si="94"/>
        <v>0</v>
      </c>
      <c r="P492" s="97" t="b">
        <f t="shared" ca="1" si="95"/>
        <v>0</v>
      </c>
      <c r="Q492" s="97" t="b">
        <f t="shared" ca="1" si="96"/>
        <v>0</v>
      </c>
      <c r="R492" s="97" t="b">
        <f t="shared" ca="1" si="97"/>
        <v>0</v>
      </c>
      <c r="S492" s="97" t="str">
        <f t="shared" ca="1" si="98"/>
        <v>未开始</v>
      </c>
      <c r="T492" s="97">
        <f ca="1">IF(AND(N492,P492,NOT(Q492)),NETWORKDAYS(K492,AG492,项目参数!$B$2:$B$200),0)</f>
        <v>0</v>
      </c>
      <c r="U492" s="98">
        <f t="shared" ca="1" si="99"/>
        <v>0</v>
      </c>
      <c r="V492" s="117">
        <f t="shared" ca="1" si="100"/>
        <v>0</v>
      </c>
      <c r="W492" s="117">
        <f t="shared" ca="1" si="101"/>
        <v>0</v>
      </c>
      <c r="X492" s="117" t="str">
        <f t="shared" ca="1" si="102"/>
        <v/>
      </c>
      <c r="Y492" s="97">
        <f t="shared" ca="1" si="103"/>
        <v>0</v>
      </c>
      <c r="Z492" s="97">
        <f t="shared" ca="1" si="104"/>
        <v>0</v>
      </c>
      <c r="AA492" s="97">
        <f ca="1">IF(AND(N492,P492,K492&gt;项目信息!$C$18),INT((IF(Q492,L492,K492)-项目信息!$C$18)/30)+1,0)</f>
        <v>0</v>
      </c>
      <c r="AB492" s="97" t="str">
        <f ca="1">IF(N492,WEEKNUM(IF(L492&lt;&gt;"",L492,IF(K492&lt;&gt;"",K492,J492)-项目信息!$C$18)+1),"")</f>
        <v/>
      </c>
      <c r="AC492" s="97" t="str">
        <f ca="1">IFERROR(VLOOKUP(VLOOKUP(G492,内部通讯录!$B:$F,5,FALSE),项目参数!$I$14:$J$21,2,FALSE),"")</f>
        <v/>
      </c>
      <c r="AD492" s="97" t="str">
        <f ca="1">IF($N492,$AC492*V492/项目参数!$J$29,"")</f>
        <v/>
      </c>
      <c r="AE492" s="97" t="str">
        <f ca="1">IF($N492,$AC492*W492/项目参数!$J$29,"")</f>
        <v/>
      </c>
      <c r="AF492" s="99" t="str">
        <f ca="1">IF(OR('临-间接'!S492=0,'临-间接'!S492="(空白)"),"",'临-间接'!S492)</f>
        <v/>
      </c>
      <c r="AG492" s="34" t="str">
        <f ca="1">IF(P492,IF(L492&lt;&gt;"", L492, IF(OR(I492="暂停",I492="取消"), IFERROR(WORKDAY.INTL($K492,$M492*$H492,1,项目参数!$B$2:$B$200),WORKDAY($K492,$M492*$H492,1)),TODAY())),"")</f>
        <v/>
      </c>
      <c r="AH492">
        <f ca="1">IF(AND(N492,P492),IF('临-间接'!T492="(空白)",0,'临-间接'!T492),0)</f>
        <v>0</v>
      </c>
      <c r="AI492" s="34" t="str">
        <f ca="1">IF($N492,VLOOKUP($B492,项目阶段与里程碑!$B:$E,3,FALSE),"")</f>
        <v/>
      </c>
      <c r="AJ492" s="34" t="str">
        <f ca="1">IF($N492,VLOOKUP($B492,项目阶段与里程碑!$B:$E,4,FALSE),"")</f>
        <v/>
      </c>
      <c r="AK492" s="34" t="str">
        <f t="shared" ca="1" si="105"/>
        <v/>
      </c>
      <c r="AL492" s="92" t="str">
        <f ca="1">IF($AK492&lt;&gt;"",IFERROR(NETWORKDAYS.INTL($AI492,$AK492,1,项目参数!$B$2:$B$200),NETWORKDAYS($AI492,$AK492,1)),"")</f>
        <v/>
      </c>
      <c r="AM492" s="92" t="str">
        <f ca="1">IF(K492&lt;&gt;"",IFERROR(NETWORKDAYS.INTL($AI492,$K492,1,项目参数!$B$2:$B$200),NETWORKDAYS($AI492,$K492,1)),"")</f>
        <v/>
      </c>
      <c r="AN492" s="92" t="str">
        <f ca="1">IF(L492&lt;&gt;"",IFERROR(NETWORKDAYS.INTL($AI492,$L492,1,项目参数!$B$2:$B$200),NETWORKDAYS($AI492,$L492,1)),"")</f>
        <v/>
      </c>
    </row>
    <row r="493" spans="1:40">
      <c r="A493">
        <f ca="1">IF('临-间接'!F493="(空白)","",'临-间接'!F493)</f>
        <v>0</v>
      </c>
      <c r="B493">
        <f ca="1">IF('临-间接'!G493="(空白)","",'临-间接'!G493)</f>
        <v>0</v>
      </c>
      <c r="C493">
        <f ca="1">IF('临-间接'!I493="(空白)","",'临-间接'!I493)</f>
        <v>0</v>
      </c>
      <c r="D493">
        <f ca="1">IF('临-间接'!J493="(空白)","",'临-间接'!J493)</f>
        <v>0</v>
      </c>
      <c r="E493">
        <f ca="1">IF('临-间接'!K493="(空白)","",'临-间接'!K493)</f>
        <v>0</v>
      </c>
      <c r="F493">
        <f ca="1">IF('临-间接'!H493="(空白)","",'临-间接'!H493)</f>
        <v>0</v>
      </c>
      <c r="G493">
        <f ca="1">IF('临-间接'!L493="(空白)","",'临-间接'!L493)</f>
        <v>0</v>
      </c>
      <c r="H493">
        <f ca="1">IF('临-间接'!M493="(空白)",0,'临-间接'!M493)</f>
        <v>0</v>
      </c>
      <c r="I493" t="str">
        <f ca="1">IF(OR('临-间接'!R493=0,'临-间接'!R493="(空白)"),"",'临-间接'!R493)</f>
        <v/>
      </c>
      <c r="J493" s="34" t="str">
        <f ca="1">IF(OR('临-间接'!N493=0,'临-间接'!N493="(空白)"),"",'临-间接'!N493)</f>
        <v/>
      </c>
      <c r="K493" s="34" t="str">
        <f ca="1">IF(OR('临-间接'!O493=0,'临-间接'!O493="(空白)"),"",'临-间接'!O493)</f>
        <v/>
      </c>
      <c r="L493" s="34" t="str">
        <f ca="1">IF(OR('临-间接'!P493=0,'临-间接'!P493="(空白)"),"",'临-间接'!P493)</f>
        <v/>
      </c>
      <c r="M493">
        <f ca="1">IF('临-间接'!Q493="(空白)",0,'临-间接'!Q493)</f>
        <v>0</v>
      </c>
      <c r="N493" s="97" t="b">
        <f t="shared" ca="1" si="93"/>
        <v>0</v>
      </c>
      <c r="O493" s="97" t="b">
        <f t="shared" ca="1" si="94"/>
        <v>0</v>
      </c>
      <c r="P493" s="97" t="b">
        <f t="shared" ca="1" si="95"/>
        <v>0</v>
      </c>
      <c r="Q493" s="97" t="b">
        <f t="shared" ca="1" si="96"/>
        <v>0</v>
      </c>
      <c r="R493" s="97" t="b">
        <f t="shared" ca="1" si="97"/>
        <v>0</v>
      </c>
      <c r="S493" s="97" t="str">
        <f t="shared" ca="1" si="98"/>
        <v>未开始</v>
      </c>
      <c r="T493" s="97">
        <f ca="1">IF(AND(N493,P493,NOT(Q493)),NETWORKDAYS(K493,AG493,项目参数!$B$2:$B$200),0)</f>
        <v>0</v>
      </c>
      <c r="U493" s="98">
        <f t="shared" ca="1" si="99"/>
        <v>0</v>
      </c>
      <c r="V493" s="117">
        <f t="shared" ca="1" si="100"/>
        <v>0</v>
      </c>
      <c r="W493" s="117">
        <f t="shared" ca="1" si="101"/>
        <v>0</v>
      </c>
      <c r="X493" s="117" t="str">
        <f t="shared" ca="1" si="102"/>
        <v/>
      </c>
      <c r="Y493" s="97">
        <f t="shared" ca="1" si="103"/>
        <v>0</v>
      </c>
      <c r="Z493" s="97">
        <f t="shared" ca="1" si="104"/>
        <v>0</v>
      </c>
      <c r="AA493" s="97">
        <f ca="1">IF(AND(N493,P493,K493&gt;项目信息!$C$18),INT((IF(Q493,L493,K493)-项目信息!$C$18)/30)+1,0)</f>
        <v>0</v>
      </c>
      <c r="AB493" s="97" t="str">
        <f ca="1">IF(N493,WEEKNUM(IF(L493&lt;&gt;"",L493,IF(K493&lt;&gt;"",K493,J493)-项目信息!$C$18)+1),"")</f>
        <v/>
      </c>
      <c r="AC493" s="97" t="str">
        <f ca="1">IFERROR(VLOOKUP(VLOOKUP(G493,内部通讯录!$B:$F,5,FALSE),项目参数!$I$14:$J$21,2,FALSE),"")</f>
        <v/>
      </c>
      <c r="AD493" s="97" t="str">
        <f ca="1">IF($N493,$AC493*V493/项目参数!$J$29,"")</f>
        <v/>
      </c>
      <c r="AE493" s="97" t="str">
        <f ca="1">IF($N493,$AC493*W493/项目参数!$J$29,"")</f>
        <v/>
      </c>
      <c r="AF493" s="99" t="str">
        <f ca="1">IF(OR('临-间接'!S493=0,'临-间接'!S493="(空白)"),"",'临-间接'!S493)</f>
        <v/>
      </c>
      <c r="AG493" s="34" t="str">
        <f ca="1">IF(P493,IF(L493&lt;&gt;"", L493, IF(OR(I493="暂停",I493="取消"), IFERROR(WORKDAY.INTL($K493,$M493*$H493,1,项目参数!$B$2:$B$200),WORKDAY($K493,$M493*$H493,1)),TODAY())),"")</f>
        <v/>
      </c>
      <c r="AH493">
        <f ca="1">IF(AND(N493,P493),IF('临-间接'!T493="(空白)",0,'临-间接'!T493),0)</f>
        <v>0</v>
      </c>
      <c r="AI493" s="34" t="str">
        <f ca="1">IF($N493,VLOOKUP($B493,项目阶段与里程碑!$B:$E,3,FALSE),"")</f>
        <v/>
      </c>
      <c r="AJ493" s="34" t="str">
        <f ca="1">IF($N493,VLOOKUP($B493,项目阶段与里程碑!$B:$E,4,FALSE),"")</f>
        <v/>
      </c>
      <c r="AK493" s="34" t="str">
        <f t="shared" ca="1" si="105"/>
        <v/>
      </c>
      <c r="AL493" s="92" t="str">
        <f ca="1">IF($AK493&lt;&gt;"",IFERROR(NETWORKDAYS.INTL($AI493,$AK493,1,项目参数!$B$2:$B$200),NETWORKDAYS($AI493,$AK493,1)),"")</f>
        <v/>
      </c>
      <c r="AM493" s="92" t="str">
        <f ca="1">IF(K493&lt;&gt;"",IFERROR(NETWORKDAYS.INTL($AI493,$K493,1,项目参数!$B$2:$B$200),NETWORKDAYS($AI493,$K493,1)),"")</f>
        <v/>
      </c>
      <c r="AN493" s="92" t="str">
        <f ca="1">IF(L493&lt;&gt;"",IFERROR(NETWORKDAYS.INTL($AI493,$L493,1,项目参数!$B$2:$B$200),NETWORKDAYS($AI493,$L493,1)),"")</f>
        <v/>
      </c>
    </row>
    <row r="494" spans="1:40">
      <c r="A494">
        <f ca="1">IF('临-间接'!F494="(空白)","",'临-间接'!F494)</f>
        <v>0</v>
      </c>
      <c r="B494">
        <f ca="1">IF('临-间接'!G494="(空白)","",'临-间接'!G494)</f>
        <v>0</v>
      </c>
      <c r="C494">
        <f ca="1">IF('临-间接'!I494="(空白)","",'临-间接'!I494)</f>
        <v>0</v>
      </c>
      <c r="D494">
        <f ca="1">IF('临-间接'!J494="(空白)","",'临-间接'!J494)</f>
        <v>0</v>
      </c>
      <c r="E494">
        <f ca="1">IF('临-间接'!K494="(空白)","",'临-间接'!K494)</f>
        <v>0</v>
      </c>
      <c r="F494">
        <f ca="1">IF('临-间接'!H494="(空白)","",'临-间接'!H494)</f>
        <v>0</v>
      </c>
      <c r="G494">
        <f ca="1">IF('临-间接'!L494="(空白)","",'临-间接'!L494)</f>
        <v>0</v>
      </c>
      <c r="H494">
        <f ca="1">IF('临-间接'!M494="(空白)",0,'临-间接'!M494)</f>
        <v>0</v>
      </c>
      <c r="I494" t="str">
        <f ca="1">IF(OR('临-间接'!R494=0,'临-间接'!R494="(空白)"),"",'临-间接'!R494)</f>
        <v/>
      </c>
      <c r="J494" s="34" t="str">
        <f ca="1">IF(OR('临-间接'!N494=0,'临-间接'!N494="(空白)"),"",'临-间接'!N494)</f>
        <v/>
      </c>
      <c r="K494" s="34" t="str">
        <f ca="1">IF(OR('临-间接'!O494=0,'临-间接'!O494="(空白)"),"",'临-间接'!O494)</f>
        <v/>
      </c>
      <c r="L494" s="34" t="str">
        <f ca="1">IF(OR('临-间接'!P494=0,'临-间接'!P494="(空白)"),"",'临-间接'!P494)</f>
        <v/>
      </c>
      <c r="M494">
        <f ca="1">IF('临-间接'!Q494="(空白)",0,'临-间接'!Q494)</f>
        <v>0</v>
      </c>
      <c r="N494" s="97" t="b">
        <f t="shared" ca="1" si="93"/>
        <v>0</v>
      </c>
      <c r="O494" s="97" t="b">
        <f t="shared" ca="1" si="94"/>
        <v>0</v>
      </c>
      <c r="P494" s="97" t="b">
        <f t="shared" ca="1" si="95"/>
        <v>0</v>
      </c>
      <c r="Q494" s="97" t="b">
        <f t="shared" ca="1" si="96"/>
        <v>0</v>
      </c>
      <c r="R494" s="97" t="b">
        <f t="shared" ca="1" si="97"/>
        <v>0</v>
      </c>
      <c r="S494" s="97" t="str">
        <f t="shared" ca="1" si="98"/>
        <v>未开始</v>
      </c>
      <c r="T494" s="97">
        <f ca="1">IF(AND(N494,P494,NOT(Q494)),NETWORKDAYS(K494,AG494,项目参数!$B$2:$B$200),0)</f>
        <v>0</v>
      </c>
      <c r="U494" s="98">
        <f t="shared" ca="1" si="99"/>
        <v>0</v>
      </c>
      <c r="V494" s="117">
        <f t="shared" ca="1" si="100"/>
        <v>0</v>
      </c>
      <c r="W494" s="117">
        <f t="shared" ca="1" si="101"/>
        <v>0</v>
      </c>
      <c r="X494" s="117" t="str">
        <f t="shared" ca="1" si="102"/>
        <v/>
      </c>
      <c r="Y494" s="97">
        <f t="shared" ca="1" si="103"/>
        <v>0</v>
      </c>
      <c r="Z494" s="97">
        <f t="shared" ca="1" si="104"/>
        <v>0</v>
      </c>
      <c r="AA494" s="97">
        <f ca="1">IF(AND(N494,P494,K494&gt;项目信息!$C$18),INT((IF(Q494,L494,K494)-项目信息!$C$18)/30)+1,0)</f>
        <v>0</v>
      </c>
      <c r="AB494" s="97" t="str">
        <f ca="1">IF(N494,WEEKNUM(IF(L494&lt;&gt;"",L494,IF(K494&lt;&gt;"",K494,J494)-项目信息!$C$18)+1),"")</f>
        <v/>
      </c>
      <c r="AC494" s="97" t="str">
        <f ca="1">IFERROR(VLOOKUP(VLOOKUP(G494,内部通讯录!$B:$F,5,FALSE),项目参数!$I$14:$J$21,2,FALSE),"")</f>
        <v/>
      </c>
      <c r="AD494" s="97" t="str">
        <f ca="1">IF($N494,$AC494*V494/项目参数!$J$29,"")</f>
        <v/>
      </c>
      <c r="AE494" s="97" t="str">
        <f ca="1">IF($N494,$AC494*W494/项目参数!$J$29,"")</f>
        <v/>
      </c>
      <c r="AF494" s="99" t="str">
        <f ca="1">IF(OR('临-间接'!S494=0,'临-间接'!S494="(空白)"),"",'临-间接'!S494)</f>
        <v/>
      </c>
      <c r="AG494" s="34" t="str">
        <f ca="1">IF(P494,IF(L494&lt;&gt;"", L494, IF(OR(I494="暂停",I494="取消"), IFERROR(WORKDAY.INTL($K494,$M494*$H494,1,项目参数!$B$2:$B$200),WORKDAY($K494,$M494*$H494,1)),TODAY())),"")</f>
        <v/>
      </c>
      <c r="AH494">
        <f ca="1">IF(AND(N494,P494),IF('临-间接'!T494="(空白)",0,'临-间接'!T494),0)</f>
        <v>0</v>
      </c>
      <c r="AI494" s="34" t="str">
        <f ca="1">IF($N494,VLOOKUP($B494,项目阶段与里程碑!$B:$E,3,FALSE),"")</f>
        <v/>
      </c>
      <c r="AJ494" s="34" t="str">
        <f ca="1">IF($N494,VLOOKUP($B494,项目阶段与里程碑!$B:$E,4,FALSE),"")</f>
        <v/>
      </c>
      <c r="AK494" s="34" t="str">
        <f t="shared" ca="1" si="105"/>
        <v/>
      </c>
      <c r="AL494" s="92" t="str">
        <f ca="1">IF($AK494&lt;&gt;"",IFERROR(NETWORKDAYS.INTL($AI494,$AK494,1,项目参数!$B$2:$B$200),NETWORKDAYS($AI494,$AK494,1)),"")</f>
        <v/>
      </c>
      <c r="AM494" s="92" t="str">
        <f ca="1">IF(K494&lt;&gt;"",IFERROR(NETWORKDAYS.INTL($AI494,$K494,1,项目参数!$B$2:$B$200),NETWORKDAYS($AI494,$K494,1)),"")</f>
        <v/>
      </c>
      <c r="AN494" s="92" t="str">
        <f ca="1">IF(L494&lt;&gt;"",IFERROR(NETWORKDAYS.INTL($AI494,$L494,1,项目参数!$B$2:$B$200),NETWORKDAYS($AI494,$L494,1)),"")</f>
        <v/>
      </c>
    </row>
    <row r="495" spans="1:40">
      <c r="A495">
        <f ca="1">IF('临-间接'!F495="(空白)","",'临-间接'!F495)</f>
        <v>0</v>
      </c>
      <c r="B495">
        <f ca="1">IF('临-间接'!G495="(空白)","",'临-间接'!G495)</f>
        <v>0</v>
      </c>
      <c r="C495">
        <f ca="1">IF('临-间接'!I495="(空白)","",'临-间接'!I495)</f>
        <v>0</v>
      </c>
      <c r="D495">
        <f ca="1">IF('临-间接'!J495="(空白)","",'临-间接'!J495)</f>
        <v>0</v>
      </c>
      <c r="E495">
        <f ca="1">IF('临-间接'!K495="(空白)","",'临-间接'!K495)</f>
        <v>0</v>
      </c>
      <c r="F495">
        <f ca="1">IF('临-间接'!H495="(空白)","",'临-间接'!H495)</f>
        <v>0</v>
      </c>
      <c r="G495">
        <f ca="1">IF('临-间接'!L495="(空白)","",'临-间接'!L495)</f>
        <v>0</v>
      </c>
      <c r="H495">
        <f ca="1">IF('临-间接'!M495="(空白)",0,'临-间接'!M495)</f>
        <v>0</v>
      </c>
      <c r="I495" t="str">
        <f ca="1">IF(OR('临-间接'!R495=0,'临-间接'!R495="(空白)"),"",'临-间接'!R495)</f>
        <v/>
      </c>
      <c r="J495" s="34" t="str">
        <f ca="1">IF(OR('临-间接'!N495=0,'临-间接'!N495="(空白)"),"",'临-间接'!N495)</f>
        <v/>
      </c>
      <c r="K495" s="34" t="str">
        <f ca="1">IF(OR('临-间接'!O495=0,'临-间接'!O495="(空白)"),"",'临-间接'!O495)</f>
        <v/>
      </c>
      <c r="L495" s="34" t="str">
        <f ca="1">IF(OR('临-间接'!P495=0,'临-间接'!P495="(空白)"),"",'临-间接'!P495)</f>
        <v/>
      </c>
      <c r="M495">
        <f ca="1">IF('临-间接'!Q495="(空白)",0,'临-间接'!Q495)</f>
        <v>0</v>
      </c>
      <c r="N495" s="97" t="b">
        <f t="shared" ca="1" si="93"/>
        <v>0</v>
      </c>
      <c r="O495" s="97" t="b">
        <f t="shared" ca="1" si="94"/>
        <v>0</v>
      </c>
      <c r="P495" s="97" t="b">
        <f t="shared" ca="1" si="95"/>
        <v>0</v>
      </c>
      <c r="Q495" s="97" t="b">
        <f t="shared" ca="1" si="96"/>
        <v>0</v>
      </c>
      <c r="R495" s="97" t="b">
        <f t="shared" ca="1" si="97"/>
        <v>0</v>
      </c>
      <c r="S495" s="97" t="str">
        <f t="shared" ca="1" si="98"/>
        <v>未开始</v>
      </c>
      <c r="T495" s="97">
        <f ca="1">IF(AND(N495,P495,NOT(Q495)),NETWORKDAYS(K495,AG495,项目参数!$B$2:$B$200),0)</f>
        <v>0</v>
      </c>
      <c r="U495" s="98">
        <f t="shared" ca="1" si="99"/>
        <v>0</v>
      </c>
      <c r="V495" s="117">
        <f t="shared" ca="1" si="100"/>
        <v>0</v>
      </c>
      <c r="W495" s="117">
        <f t="shared" ca="1" si="101"/>
        <v>0</v>
      </c>
      <c r="X495" s="117" t="str">
        <f t="shared" ca="1" si="102"/>
        <v/>
      </c>
      <c r="Y495" s="97">
        <f t="shared" ca="1" si="103"/>
        <v>0</v>
      </c>
      <c r="Z495" s="97">
        <f t="shared" ca="1" si="104"/>
        <v>0</v>
      </c>
      <c r="AA495" s="97">
        <f ca="1">IF(AND(N495,P495,K495&gt;项目信息!$C$18),INT((IF(Q495,L495,K495)-项目信息!$C$18)/30)+1,0)</f>
        <v>0</v>
      </c>
      <c r="AB495" s="97" t="str">
        <f ca="1">IF(N495,WEEKNUM(IF(L495&lt;&gt;"",L495,IF(K495&lt;&gt;"",K495,J495)-项目信息!$C$18)+1),"")</f>
        <v/>
      </c>
      <c r="AC495" s="97" t="str">
        <f ca="1">IFERROR(VLOOKUP(VLOOKUP(G495,内部通讯录!$B:$F,5,FALSE),项目参数!$I$14:$J$21,2,FALSE),"")</f>
        <v/>
      </c>
      <c r="AD495" s="97" t="str">
        <f ca="1">IF($N495,$AC495*V495/项目参数!$J$29,"")</f>
        <v/>
      </c>
      <c r="AE495" s="97" t="str">
        <f ca="1">IF($N495,$AC495*W495/项目参数!$J$29,"")</f>
        <v/>
      </c>
      <c r="AF495" s="99" t="str">
        <f ca="1">IF(OR('临-间接'!S495=0,'临-间接'!S495="(空白)"),"",'临-间接'!S495)</f>
        <v/>
      </c>
      <c r="AG495" s="34" t="str">
        <f ca="1">IF(P495,IF(L495&lt;&gt;"", L495, IF(OR(I495="暂停",I495="取消"), IFERROR(WORKDAY.INTL($K495,$M495*$H495,1,项目参数!$B$2:$B$200),WORKDAY($K495,$M495*$H495,1)),TODAY())),"")</f>
        <v/>
      </c>
      <c r="AH495">
        <f ca="1">IF(AND(N495,P495),IF('临-间接'!T495="(空白)",0,'临-间接'!T495),0)</f>
        <v>0</v>
      </c>
      <c r="AI495" s="34" t="str">
        <f ca="1">IF($N495,VLOOKUP($B495,项目阶段与里程碑!$B:$E,3,FALSE),"")</f>
        <v/>
      </c>
      <c r="AJ495" s="34" t="str">
        <f ca="1">IF($N495,VLOOKUP($B495,项目阶段与里程碑!$B:$E,4,FALSE),"")</f>
        <v/>
      </c>
      <c r="AK495" s="34" t="str">
        <f t="shared" ca="1" si="105"/>
        <v/>
      </c>
      <c r="AL495" s="92" t="str">
        <f ca="1">IF($AK495&lt;&gt;"",IFERROR(NETWORKDAYS.INTL($AI495,$AK495,1,项目参数!$B$2:$B$200),NETWORKDAYS($AI495,$AK495,1)),"")</f>
        <v/>
      </c>
      <c r="AM495" s="92" t="str">
        <f ca="1">IF(K495&lt;&gt;"",IFERROR(NETWORKDAYS.INTL($AI495,$K495,1,项目参数!$B$2:$B$200),NETWORKDAYS($AI495,$K495,1)),"")</f>
        <v/>
      </c>
      <c r="AN495" s="92" t="str">
        <f ca="1">IF(L495&lt;&gt;"",IFERROR(NETWORKDAYS.INTL($AI495,$L495,1,项目参数!$B$2:$B$200),NETWORKDAYS($AI495,$L495,1)),"")</f>
        <v/>
      </c>
    </row>
    <row r="496" spans="1:40">
      <c r="A496">
        <f ca="1">IF('临-间接'!F496="(空白)","",'临-间接'!F496)</f>
        <v>0</v>
      </c>
      <c r="B496">
        <f ca="1">IF('临-间接'!G496="(空白)","",'临-间接'!G496)</f>
        <v>0</v>
      </c>
      <c r="C496">
        <f ca="1">IF('临-间接'!I496="(空白)","",'临-间接'!I496)</f>
        <v>0</v>
      </c>
      <c r="D496">
        <f ca="1">IF('临-间接'!J496="(空白)","",'临-间接'!J496)</f>
        <v>0</v>
      </c>
      <c r="E496">
        <f ca="1">IF('临-间接'!K496="(空白)","",'临-间接'!K496)</f>
        <v>0</v>
      </c>
      <c r="F496">
        <f ca="1">IF('临-间接'!H496="(空白)","",'临-间接'!H496)</f>
        <v>0</v>
      </c>
      <c r="G496">
        <f ca="1">IF('临-间接'!L496="(空白)","",'临-间接'!L496)</f>
        <v>0</v>
      </c>
      <c r="H496">
        <f ca="1">IF('临-间接'!M496="(空白)",0,'临-间接'!M496)</f>
        <v>0</v>
      </c>
      <c r="I496" t="str">
        <f ca="1">IF(OR('临-间接'!R496=0,'临-间接'!R496="(空白)"),"",'临-间接'!R496)</f>
        <v/>
      </c>
      <c r="J496" s="34" t="str">
        <f ca="1">IF(OR('临-间接'!N496=0,'临-间接'!N496="(空白)"),"",'临-间接'!N496)</f>
        <v/>
      </c>
      <c r="K496" s="34" t="str">
        <f ca="1">IF(OR('临-间接'!O496=0,'临-间接'!O496="(空白)"),"",'临-间接'!O496)</f>
        <v/>
      </c>
      <c r="L496" s="34" t="str">
        <f ca="1">IF(OR('临-间接'!P496=0,'临-间接'!P496="(空白)"),"",'临-间接'!P496)</f>
        <v/>
      </c>
      <c r="M496">
        <f ca="1">IF('临-间接'!Q496="(空白)",0,'临-间接'!Q496)</f>
        <v>0</v>
      </c>
      <c r="N496" s="97" t="b">
        <f t="shared" ca="1" si="93"/>
        <v>0</v>
      </c>
      <c r="O496" s="97" t="b">
        <f t="shared" ca="1" si="94"/>
        <v>0</v>
      </c>
      <c r="P496" s="97" t="b">
        <f t="shared" ca="1" si="95"/>
        <v>0</v>
      </c>
      <c r="Q496" s="97" t="b">
        <f t="shared" ca="1" si="96"/>
        <v>0</v>
      </c>
      <c r="R496" s="97" t="b">
        <f t="shared" ca="1" si="97"/>
        <v>0</v>
      </c>
      <c r="S496" s="97" t="str">
        <f t="shared" ca="1" si="98"/>
        <v>未开始</v>
      </c>
      <c r="T496" s="97">
        <f ca="1">IF(AND(N496,P496,NOT(Q496)),NETWORKDAYS(K496,AG496,项目参数!$B$2:$B$200),0)</f>
        <v>0</v>
      </c>
      <c r="U496" s="98">
        <f t="shared" ca="1" si="99"/>
        <v>0</v>
      </c>
      <c r="V496" s="117">
        <f t="shared" ca="1" si="100"/>
        <v>0</v>
      </c>
      <c r="W496" s="117">
        <f t="shared" ca="1" si="101"/>
        <v>0</v>
      </c>
      <c r="X496" s="117" t="str">
        <f t="shared" ca="1" si="102"/>
        <v/>
      </c>
      <c r="Y496" s="97">
        <f t="shared" ca="1" si="103"/>
        <v>0</v>
      </c>
      <c r="Z496" s="97">
        <f t="shared" ca="1" si="104"/>
        <v>0</v>
      </c>
      <c r="AA496" s="97">
        <f ca="1">IF(AND(N496,P496,K496&gt;项目信息!$C$18),INT((IF(Q496,L496,K496)-项目信息!$C$18)/30)+1,0)</f>
        <v>0</v>
      </c>
      <c r="AB496" s="97" t="str">
        <f ca="1">IF(N496,WEEKNUM(IF(L496&lt;&gt;"",L496,IF(K496&lt;&gt;"",K496,J496)-项目信息!$C$18)+1),"")</f>
        <v/>
      </c>
      <c r="AC496" s="97" t="str">
        <f ca="1">IFERROR(VLOOKUP(VLOOKUP(G496,内部通讯录!$B:$F,5,FALSE),项目参数!$I$14:$J$21,2,FALSE),"")</f>
        <v/>
      </c>
      <c r="AD496" s="97" t="str">
        <f ca="1">IF($N496,$AC496*V496/项目参数!$J$29,"")</f>
        <v/>
      </c>
      <c r="AE496" s="97" t="str">
        <f ca="1">IF($N496,$AC496*W496/项目参数!$J$29,"")</f>
        <v/>
      </c>
      <c r="AF496" s="99" t="str">
        <f ca="1">IF(OR('临-间接'!S496=0,'临-间接'!S496="(空白)"),"",'临-间接'!S496)</f>
        <v/>
      </c>
      <c r="AG496" s="34" t="str">
        <f ca="1">IF(P496,IF(L496&lt;&gt;"", L496, IF(OR(I496="暂停",I496="取消"), IFERROR(WORKDAY.INTL($K496,$M496*$H496,1,项目参数!$B$2:$B$200),WORKDAY($K496,$M496*$H496,1)),TODAY())),"")</f>
        <v/>
      </c>
      <c r="AH496">
        <f ca="1">IF(AND(N496,P496),IF('临-间接'!T496="(空白)",0,'临-间接'!T496),0)</f>
        <v>0</v>
      </c>
      <c r="AI496" s="34" t="str">
        <f ca="1">IF($N496,VLOOKUP($B496,项目阶段与里程碑!$B:$E,3,FALSE),"")</f>
        <v/>
      </c>
      <c r="AJ496" s="34" t="str">
        <f ca="1">IF($N496,VLOOKUP($B496,项目阶段与里程碑!$B:$E,4,FALSE),"")</f>
        <v/>
      </c>
      <c r="AK496" s="34" t="str">
        <f t="shared" ca="1" si="105"/>
        <v/>
      </c>
      <c r="AL496" s="92" t="str">
        <f ca="1">IF($AK496&lt;&gt;"",IFERROR(NETWORKDAYS.INTL($AI496,$AK496,1,项目参数!$B$2:$B$200),NETWORKDAYS($AI496,$AK496,1)),"")</f>
        <v/>
      </c>
      <c r="AM496" s="92" t="str">
        <f ca="1">IF(K496&lt;&gt;"",IFERROR(NETWORKDAYS.INTL($AI496,$K496,1,项目参数!$B$2:$B$200),NETWORKDAYS($AI496,$K496,1)),"")</f>
        <v/>
      </c>
      <c r="AN496" s="92" t="str">
        <f ca="1">IF(L496&lt;&gt;"",IFERROR(NETWORKDAYS.INTL($AI496,$L496,1,项目参数!$B$2:$B$200),NETWORKDAYS($AI496,$L496,1)),"")</f>
        <v/>
      </c>
    </row>
    <row r="497" spans="1:40">
      <c r="A497">
        <f ca="1">IF('临-间接'!F497="(空白)","",'临-间接'!F497)</f>
        <v>0</v>
      </c>
      <c r="B497">
        <f ca="1">IF('临-间接'!G497="(空白)","",'临-间接'!G497)</f>
        <v>0</v>
      </c>
      <c r="C497">
        <f ca="1">IF('临-间接'!I497="(空白)","",'临-间接'!I497)</f>
        <v>0</v>
      </c>
      <c r="D497">
        <f ca="1">IF('临-间接'!J497="(空白)","",'临-间接'!J497)</f>
        <v>0</v>
      </c>
      <c r="E497">
        <f ca="1">IF('临-间接'!K497="(空白)","",'临-间接'!K497)</f>
        <v>0</v>
      </c>
      <c r="F497">
        <f ca="1">IF('临-间接'!H497="(空白)","",'临-间接'!H497)</f>
        <v>0</v>
      </c>
      <c r="G497">
        <f ca="1">IF('临-间接'!L497="(空白)","",'临-间接'!L497)</f>
        <v>0</v>
      </c>
      <c r="H497">
        <f ca="1">IF('临-间接'!M497="(空白)",0,'临-间接'!M497)</f>
        <v>0</v>
      </c>
      <c r="I497" t="str">
        <f ca="1">IF(OR('临-间接'!R497=0,'临-间接'!R497="(空白)"),"",'临-间接'!R497)</f>
        <v/>
      </c>
      <c r="J497" s="34" t="str">
        <f ca="1">IF(OR('临-间接'!N497=0,'临-间接'!N497="(空白)"),"",'临-间接'!N497)</f>
        <v/>
      </c>
      <c r="K497" s="34" t="str">
        <f ca="1">IF(OR('临-间接'!O497=0,'临-间接'!O497="(空白)"),"",'临-间接'!O497)</f>
        <v/>
      </c>
      <c r="L497" s="34" t="str">
        <f ca="1">IF(OR('临-间接'!P497=0,'临-间接'!P497="(空白)"),"",'临-间接'!P497)</f>
        <v/>
      </c>
      <c r="M497">
        <f ca="1">IF('临-间接'!Q497="(空白)",0,'临-间接'!Q497)</f>
        <v>0</v>
      </c>
      <c r="N497" s="97" t="b">
        <f t="shared" ca="1" si="93"/>
        <v>0</v>
      </c>
      <c r="O497" s="97" t="b">
        <f t="shared" ca="1" si="94"/>
        <v>0</v>
      </c>
      <c r="P497" s="97" t="b">
        <f t="shared" ca="1" si="95"/>
        <v>0</v>
      </c>
      <c r="Q497" s="97" t="b">
        <f t="shared" ca="1" si="96"/>
        <v>0</v>
      </c>
      <c r="R497" s="97" t="b">
        <f t="shared" ca="1" si="97"/>
        <v>0</v>
      </c>
      <c r="S497" s="97" t="str">
        <f t="shared" ca="1" si="98"/>
        <v>未开始</v>
      </c>
      <c r="T497" s="97">
        <f ca="1">IF(AND(N497,P497,NOT(Q497)),NETWORKDAYS(K497,AG497,项目参数!$B$2:$B$200),0)</f>
        <v>0</v>
      </c>
      <c r="U497" s="98">
        <f t="shared" ca="1" si="99"/>
        <v>0</v>
      </c>
      <c r="V497" s="117">
        <f t="shared" ca="1" si="100"/>
        <v>0</v>
      </c>
      <c r="W497" s="117">
        <f t="shared" ca="1" si="101"/>
        <v>0</v>
      </c>
      <c r="X497" s="117" t="str">
        <f t="shared" ca="1" si="102"/>
        <v/>
      </c>
      <c r="Y497" s="97">
        <f t="shared" ca="1" si="103"/>
        <v>0</v>
      </c>
      <c r="Z497" s="97">
        <f t="shared" ca="1" si="104"/>
        <v>0</v>
      </c>
      <c r="AA497" s="97">
        <f ca="1">IF(AND(N497,P497,K497&gt;项目信息!$C$18),INT((IF(Q497,L497,K497)-项目信息!$C$18)/30)+1,0)</f>
        <v>0</v>
      </c>
      <c r="AB497" s="97" t="str">
        <f ca="1">IF(N497,WEEKNUM(IF(L497&lt;&gt;"",L497,IF(K497&lt;&gt;"",K497,J497)-项目信息!$C$18)+1),"")</f>
        <v/>
      </c>
      <c r="AC497" s="97" t="str">
        <f ca="1">IFERROR(VLOOKUP(VLOOKUP(G497,内部通讯录!$B:$F,5,FALSE),项目参数!$I$14:$J$21,2,FALSE),"")</f>
        <v/>
      </c>
      <c r="AD497" s="97" t="str">
        <f ca="1">IF($N497,$AC497*V497/项目参数!$J$29,"")</f>
        <v/>
      </c>
      <c r="AE497" s="97" t="str">
        <f ca="1">IF($N497,$AC497*W497/项目参数!$J$29,"")</f>
        <v/>
      </c>
      <c r="AF497" s="99" t="str">
        <f ca="1">IF(OR('临-间接'!S497=0,'临-间接'!S497="(空白)"),"",'临-间接'!S497)</f>
        <v/>
      </c>
      <c r="AG497" s="34" t="str">
        <f ca="1">IF(P497,IF(L497&lt;&gt;"", L497, IF(OR(I497="暂停",I497="取消"), IFERROR(WORKDAY.INTL($K497,$M497*$H497,1,项目参数!$B$2:$B$200),WORKDAY($K497,$M497*$H497,1)),TODAY())),"")</f>
        <v/>
      </c>
      <c r="AH497">
        <f ca="1">IF(AND(N497,P497),IF('临-间接'!T497="(空白)",0,'临-间接'!T497),0)</f>
        <v>0</v>
      </c>
      <c r="AI497" s="34" t="str">
        <f ca="1">IF($N497,VLOOKUP($B497,项目阶段与里程碑!$B:$E,3,FALSE),"")</f>
        <v/>
      </c>
      <c r="AJ497" s="34" t="str">
        <f ca="1">IF($N497,VLOOKUP($B497,项目阶段与里程碑!$B:$E,4,FALSE),"")</f>
        <v/>
      </c>
      <c r="AK497" s="34" t="str">
        <f t="shared" ca="1" si="105"/>
        <v/>
      </c>
      <c r="AL497" s="92" t="str">
        <f ca="1">IF($AK497&lt;&gt;"",IFERROR(NETWORKDAYS.INTL($AI497,$AK497,1,项目参数!$B$2:$B$200),NETWORKDAYS($AI497,$AK497,1)),"")</f>
        <v/>
      </c>
      <c r="AM497" s="92" t="str">
        <f ca="1">IF(K497&lt;&gt;"",IFERROR(NETWORKDAYS.INTL($AI497,$K497,1,项目参数!$B$2:$B$200),NETWORKDAYS($AI497,$K497,1)),"")</f>
        <v/>
      </c>
      <c r="AN497" s="92" t="str">
        <f ca="1">IF(L497&lt;&gt;"",IFERROR(NETWORKDAYS.INTL($AI497,$L497,1,项目参数!$B$2:$B$200),NETWORKDAYS($AI497,$L497,1)),"")</f>
        <v/>
      </c>
    </row>
    <row r="498" spans="1:40">
      <c r="A498">
        <f ca="1">IF('临-间接'!F498="(空白)","",'临-间接'!F498)</f>
        <v>0</v>
      </c>
      <c r="B498">
        <f ca="1">IF('临-间接'!G498="(空白)","",'临-间接'!G498)</f>
        <v>0</v>
      </c>
      <c r="C498">
        <f ca="1">IF('临-间接'!I498="(空白)","",'临-间接'!I498)</f>
        <v>0</v>
      </c>
      <c r="D498">
        <f ca="1">IF('临-间接'!J498="(空白)","",'临-间接'!J498)</f>
        <v>0</v>
      </c>
      <c r="E498">
        <f ca="1">IF('临-间接'!K498="(空白)","",'临-间接'!K498)</f>
        <v>0</v>
      </c>
      <c r="F498">
        <f ca="1">IF('临-间接'!H498="(空白)","",'临-间接'!H498)</f>
        <v>0</v>
      </c>
      <c r="G498">
        <f ca="1">IF('临-间接'!L498="(空白)","",'临-间接'!L498)</f>
        <v>0</v>
      </c>
      <c r="H498">
        <f ca="1">IF('临-间接'!M498="(空白)",0,'临-间接'!M498)</f>
        <v>0</v>
      </c>
      <c r="I498" t="str">
        <f ca="1">IF(OR('临-间接'!R498=0,'临-间接'!R498="(空白)"),"",'临-间接'!R498)</f>
        <v/>
      </c>
      <c r="J498" s="34" t="str">
        <f ca="1">IF(OR('临-间接'!N498=0,'临-间接'!N498="(空白)"),"",'临-间接'!N498)</f>
        <v/>
      </c>
      <c r="K498" s="34" t="str">
        <f ca="1">IF(OR('临-间接'!O498=0,'临-间接'!O498="(空白)"),"",'临-间接'!O498)</f>
        <v/>
      </c>
      <c r="L498" s="34" t="str">
        <f ca="1">IF(OR('临-间接'!P498=0,'临-间接'!P498="(空白)"),"",'临-间接'!P498)</f>
        <v/>
      </c>
      <c r="M498">
        <f ca="1">IF('临-间接'!Q498="(空白)",0,'临-间接'!Q498)</f>
        <v>0</v>
      </c>
      <c r="N498" s="97" t="b">
        <f t="shared" ca="1" si="93"/>
        <v>0</v>
      </c>
      <c r="O498" s="97" t="b">
        <f t="shared" ca="1" si="94"/>
        <v>0</v>
      </c>
      <c r="P498" s="97" t="b">
        <f t="shared" ca="1" si="95"/>
        <v>0</v>
      </c>
      <c r="Q498" s="97" t="b">
        <f t="shared" ca="1" si="96"/>
        <v>0</v>
      </c>
      <c r="R498" s="97" t="b">
        <f t="shared" ca="1" si="97"/>
        <v>0</v>
      </c>
      <c r="S498" s="97" t="str">
        <f t="shared" ca="1" si="98"/>
        <v>未开始</v>
      </c>
      <c r="T498" s="97">
        <f ca="1">IF(AND(N498,P498,NOT(Q498)),NETWORKDAYS(K498,AG498,项目参数!$B$2:$B$200),0)</f>
        <v>0</v>
      </c>
      <c r="U498" s="98">
        <f t="shared" ca="1" si="99"/>
        <v>0</v>
      </c>
      <c r="V498" s="117">
        <f t="shared" ca="1" si="100"/>
        <v>0</v>
      </c>
      <c r="W498" s="117">
        <f t="shared" ca="1" si="101"/>
        <v>0</v>
      </c>
      <c r="X498" s="117" t="str">
        <f t="shared" ca="1" si="102"/>
        <v/>
      </c>
      <c r="Y498" s="97">
        <f t="shared" ca="1" si="103"/>
        <v>0</v>
      </c>
      <c r="Z498" s="97">
        <f t="shared" ca="1" si="104"/>
        <v>0</v>
      </c>
      <c r="AA498" s="97">
        <f ca="1">IF(AND(N498,P498,K498&gt;项目信息!$C$18),INT((IF(Q498,L498,K498)-项目信息!$C$18)/30)+1,0)</f>
        <v>0</v>
      </c>
      <c r="AB498" s="97" t="str">
        <f ca="1">IF(N498,WEEKNUM(IF(L498&lt;&gt;"",L498,IF(K498&lt;&gt;"",K498,J498)-项目信息!$C$18)+1),"")</f>
        <v/>
      </c>
      <c r="AC498" s="97" t="str">
        <f ca="1">IFERROR(VLOOKUP(VLOOKUP(G498,内部通讯录!$B:$F,5,FALSE),项目参数!$I$14:$J$21,2,FALSE),"")</f>
        <v/>
      </c>
      <c r="AD498" s="97" t="str">
        <f ca="1">IF($N498,$AC498*V498/项目参数!$J$29,"")</f>
        <v/>
      </c>
      <c r="AE498" s="97" t="str">
        <f ca="1">IF($N498,$AC498*W498/项目参数!$J$29,"")</f>
        <v/>
      </c>
      <c r="AF498" s="99" t="str">
        <f ca="1">IF(OR('临-间接'!S498=0,'临-间接'!S498="(空白)"),"",'临-间接'!S498)</f>
        <v/>
      </c>
      <c r="AG498" s="34" t="str">
        <f ca="1">IF(P498,IF(L498&lt;&gt;"", L498, IF(OR(I498="暂停",I498="取消"), IFERROR(WORKDAY.INTL($K498,$M498*$H498,1,项目参数!$B$2:$B$200),WORKDAY($K498,$M498*$H498,1)),TODAY())),"")</f>
        <v/>
      </c>
      <c r="AH498">
        <f ca="1">IF(AND(N498,P498),IF('临-间接'!T498="(空白)",0,'临-间接'!T498),0)</f>
        <v>0</v>
      </c>
      <c r="AI498" s="34" t="str">
        <f ca="1">IF($N498,VLOOKUP($B498,项目阶段与里程碑!$B:$E,3,FALSE),"")</f>
        <v/>
      </c>
      <c r="AJ498" s="34" t="str">
        <f ca="1">IF($N498,VLOOKUP($B498,项目阶段与里程碑!$B:$E,4,FALSE),"")</f>
        <v/>
      </c>
      <c r="AK498" s="34" t="str">
        <f t="shared" ca="1" si="105"/>
        <v/>
      </c>
      <c r="AL498" s="92" t="str">
        <f ca="1">IF($AK498&lt;&gt;"",IFERROR(NETWORKDAYS.INTL($AI498,$AK498,1,项目参数!$B$2:$B$200),NETWORKDAYS($AI498,$AK498,1)),"")</f>
        <v/>
      </c>
      <c r="AM498" s="92" t="str">
        <f ca="1">IF(K498&lt;&gt;"",IFERROR(NETWORKDAYS.INTL($AI498,$K498,1,项目参数!$B$2:$B$200),NETWORKDAYS($AI498,$K498,1)),"")</f>
        <v/>
      </c>
      <c r="AN498" s="92" t="str">
        <f ca="1">IF(L498&lt;&gt;"",IFERROR(NETWORKDAYS.INTL($AI498,$L498,1,项目参数!$B$2:$B$200),NETWORKDAYS($AI498,$L498,1)),"")</f>
        <v/>
      </c>
    </row>
    <row r="499" spans="1:40">
      <c r="A499">
        <f ca="1">IF('临-间接'!F499="(空白)","",'临-间接'!F499)</f>
        <v>0</v>
      </c>
      <c r="B499">
        <f ca="1">IF('临-间接'!G499="(空白)","",'临-间接'!G499)</f>
        <v>0</v>
      </c>
      <c r="C499">
        <f ca="1">IF('临-间接'!I499="(空白)","",'临-间接'!I499)</f>
        <v>0</v>
      </c>
      <c r="D499">
        <f ca="1">IF('临-间接'!J499="(空白)","",'临-间接'!J499)</f>
        <v>0</v>
      </c>
      <c r="E499">
        <f ca="1">IF('临-间接'!K499="(空白)","",'临-间接'!K499)</f>
        <v>0</v>
      </c>
      <c r="F499">
        <f ca="1">IF('临-间接'!H499="(空白)","",'临-间接'!H499)</f>
        <v>0</v>
      </c>
      <c r="G499">
        <f ca="1">IF('临-间接'!L499="(空白)","",'临-间接'!L499)</f>
        <v>0</v>
      </c>
      <c r="H499">
        <f ca="1">IF('临-间接'!M499="(空白)",0,'临-间接'!M499)</f>
        <v>0</v>
      </c>
      <c r="I499" t="str">
        <f ca="1">IF(OR('临-间接'!R499=0,'临-间接'!R499="(空白)"),"",'临-间接'!R499)</f>
        <v/>
      </c>
      <c r="J499" s="34" t="str">
        <f ca="1">IF(OR('临-间接'!N499=0,'临-间接'!N499="(空白)"),"",'临-间接'!N499)</f>
        <v/>
      </c>
      <c r="K499" s="34" t="str">
        <f ca="1">IF(OR('临-间接'!O499=0,'临-间接'!O499="(空白)"),"",'临-间接'!O499)</f>
        <v/>
      </c>
      <c r="L499" s="34" t="str">
        <f ca="1">IF(OR('临-间接'!P499=0,'临-间接'!P499="(空白)"),"",'临-间接'!P499)</f>
        <v/>
      </c>
      <c r="M499">
        <f ca="1">IF('临-间接'!Q499="(空白)",0,'临-间接'!Q499)</f>
        <v>0</v>
      </c>
      <c r="N499" s="97" t="b">
        <f t="shared" ca="1" si="93"/>
        <v>0</v>
      </c>
      <c r="O499" s="97" t="b">
        <f t="shared" ca="1" si="94"/>
        <v>0</v>
      </c>
      <c r="P499" s="97" t="b">
        <f t="shared" ca="1" si="95"/>
        <v>0</v>
      </c>
      <c r="Q499" s="97" t="b">
        <f t="shared" ca="1" si="96"/>
        <v>0</v>
      </c>
      <c r="R499" s="97" t="b">
        <f t="shared" ca="1" si="97"/>
        <v>0</v>
      </c>
      <c r="S499" s="97" t="str">
        <f t="shared" ca="1" si="98"/>
        <v>未开始</v>
      </c>
      <c r="T499" s="97">
        <f ca="1">IF(AND(N499,P499,NOT(Q499)),NETWORKDAYS(K499,AG499,项目参数!$B$2:$B$200),0)</f>
        <v>0</v>
      </c>
      <c r="U499" s="98">
        <f t="shared" ca="1" si="99"/>
        <v>0</v>
      </c>
      <c r="V499" s="117">
        <f t="shared" ca="1" si="100"/>
        <v>0</v>
      </c>
      <c r="W499" s="117">
        <f t="shared" ca="1" si="101"/>
        <v>0</v>
      </c>
      <c r="X499" s="117" t="str">
        <f t="shared" ca="1" si="102"/>
        <v/>
      </c>
      <c r="Y499" s="97">
        <f t="shared" ca="1" si="103"/>
        <v>0</v>
      </c>
      <c r="Z499" s="97">
        <f t="shared" ca="1" si="104"/>
        <v>0</v>
      </c>
      <c r="AA499" s="97">
        <f ca="1">IF(AND(N499,P499,K499&gt;项目信息!$C$18),INT((IF(Q499,L499,K499)-项目信息!$C$18)/30)+1,0)</f>
        <v>0</v>
      </c>
      <c r="AB499" s="97" t="str">
        <f ca="1">IF(N499,WEEKNUM(IF(L499&lt;&gt;"",L499,IF(K499&lt;&gt;"",K499,J499)-项目信息!$C$18)+1),"")</f>
        <v/>
      </c>
      <c r="AC499" s="97" t="str">
        <f ca="1">IFERROR(VLOOKUP(VLOOKUP(G499,内部通讯录!$B:$F,5,FALSE),项目参数!$I$14:$J$21,2,FALSE),"")</f>
        <v/>
      </c>
      <c r="AD499" s="97" t="str">
        <f ca="1">IF($N499,$AC499*V499/项目参数!$J$29,"")</f>
        <v/>
      </c>
      <c r="AE499" s="97" t="str">
        <f ca="1">IF($N499,$AC499*W499/项目参数!$J$29,"")</f>
        <v/>
      </c>
      <c r="AF499" s="99" t="str">
        <f ca="1">IF(OR('临-间接'!S499=0,'临-间接'!S499="(空白)"),"",'临-间接'!S499)</f>
        <v/>
      </c>
      <c r="AG499" s="34" t="str">
        <f ca="1">IF(P499,IF(L499&lt;&gt;"", L499, IF(OR(I499="暂停",I499="取消"), IFERROR(WORKDAY.INTL($K499,$M499*$H499,1,项目参数!$B$2:$B$200),WORKDAY($K499,$M499*$H499,1)),TODAY())),"")</f>
        <v/>
      </c>
      <c r="AH499">
        <f ca="1">IF(AND(N499,P499),IF('临-间接'!T499="(空白)",0,'临-间接'!T499),0)</f>
        <v>0</v>
      </c>
      <c r="AI499" s="34" t="str">
        <f ca="1">IF($N499,VLOOKUP($B499,项目阶段与里程碑!$B:$E,3,FALSE),"")</f>
        <v/>
      </c>
      <c r="AJ499" s="34" t="str">
        <f ca="1">IF($N499,VLOOKUP($B499,项目阶段与里程碑!$B:$E,4,FALSE),"")</f>
        <v/>
      </c>
      <c r="AK499" s="34" t="str">
        <f t="shared" ca="1" si="105"/>
        <v/>
      </c>
      <c r="AL499" s="92" t="str">
        <f ca="1">IF($AK499&lt;&gt;"",IFERROR(NETWORKDAYS.INTL($AI499,$AK499,1,项目参数!$B$2:$B$200),NETWORKDAYS($AI499,$AK499,1)),"")</f>
        <v/>
      </c>
      <c r="AM499" s="92" t="str">
        <f ca="1">IF(K499&lt;&gt;"",IFERROR(NETWORKDAYS.INTL($AI499,$K499,1,项目参数!$B$2:$B$200),NETWORKDAYS($AI499,$K499,1)),"")</f>
        <v/>
      </c>
      <c r="AN499" s="92" t="str">
        <f ca="1">IF(L499&lt;&gt;"",IFERROR(NETWORKDAYS.INTL($AI499,$L499,1,项目参数!$B$2:$B$200),NETWORKDAYS($AI499,$L499,1)),"")</f>
        <v/>
      </c>
    </row>
    <row r="500" spans="1:40">
      <c r="A500">
        <f ca="1">IF('临-间接'!F500="(空白)","",'临-间接'!F500)</f>
        <v>0</v>
      </c>
      <c r="B500">
        <f ca="1">IF('临-间接'!G500="(空白)","",'临-间接'!G500)</f>
        <v>0</v>
      </c>
      <c r="C500">
        <f ca="1">IF('临-间接'!I500="(空白)","",'临-间接'!I500)</f>
        <v>0</v>
      </c>
      <c r="D500">
        <f ca="1">IF('临-间接'!J500="(空白)","",'临-间接'!J500)</f>
        <v>0</v>
      </c>
      <c r="E500">
        <f ca="1">IF('临-间接'!K500="(空白)","",'临-间接'!K500)</f>
        <v>0</v>
      </c>
      <c r="F500">
        <f ca="1">IF('临-间接'!H500="(空白)","",'临-间接'!H500)</f>
        <v>0</v>
      </c>
      <c r="G500">
        <f ca="1">IF('临-间接'!L500="(空白)","",'临-间接'!L500)</f>
        <v>0</v>
      </c>
      <c r="H500">
        <f ca="1">IF('临-间接'!M500="(空白)",0,'临-间接'!M500)</f>
        <v>0</v>
      </c>
      <c r="I500" t="str">
        <f ca="1">IF(OR('临-间接'!R500=0,'临-间接'!R500="(空白)"),"",'临-间接'!R500)</f>
        <v/>
      </c>
      <c r="J500" s="34" t="str">
        <f ca="1">IF(OR('临-间接'!N500=0,'临-间接'!N500="(空白)"),"",'临-间接'!N500)</f>
        <v/>
      </c>
      <c r="K500" s="34" t="str">
        <f ca="1">IF(OR('临-间接'!O500=0,'临-间接'!O500="(空白)"),"",'临-间接'!O500)</f>
        <v/>
      </c>
      <c r="L500" s="34" t="str">
        <f ca="1">IF(OR('临-间接'!P500=0,'临-间接'!P500="(空白)"),"",'临-间接'!P500)</f>
        <v/>
      </c>
      <c r="M500">
        <f ca="1">IF('临-间接'!Q500="(空白)",0,'临-间接'!Q500)</f>
        <v>0</v>
      </c>
      <c r="N500" s="97" t="b">
        <f t="shared" ca="1" si="93"/>
        <v>0</v>
      </c>
      <c r="O500" s="97" t="b">
        <f t="shared" ca="1" si="94"/>
        <v>0</v>
      </c>
      <c r="P500" s="97" t="b">
        <f t="shared" ca="1" si="95"/>
        <v>0</v>
      </c>
      <c r="Q500" s="97" t="b">
        <f t="shared" ca="1" si="96"/>
        <v>0</v>
      </c>
      <c r="R500" s="97" t="b">
        <f t="shared" ca="1" si="97"/>
        <v>0</v>
      </c>
      <c r="S500" s="97" t="str">
        <f t="shared" ca="1" si="98"/>
        <v>未开始</v>
      </c>
      <c r="T500" s="97">
        <f ca="1">IF(AND(N500,P500,NOT(Q500)),NETWORKDAYS(K500,AG500,项目参数!$B$2:$B$200),0)</f>
        <v>0</v>
      </c>
      <c r="U500" s="98">
        <f t="shared" ca="1" si="99"/>
        <v>0</v>
      </c>
      <c r="V500" s="117">
        <f t="shared" ca="1" si="100"/>
        <v>0</v>
      </c>
      <c r="W500" s="117">
        <f t="shared" ca="1" si="101"/>
        <v>0</v>
      </c>
      <c r="X500" s="117" t="str">
        <f t="shared" ca="1" si="102"/>
        <v/>
      </c>
      <c r="Y500" s="97">
        <f t="shared" ca="1" si="103"/>
        <v>0</v>
      </c>
      <c r="Z500" s="97">
        <f t="shared" ca="1" si="104"/>
        <v>0</v>
      </c>
      <c r="AA500" s="97">
        <f ca="1">IF(AND(N500,P500,K500&gt;项目信息!$C$18),INT((IF(Q500,L500,K500)-项目信息!$C$18)/30)+1,0)</f>
        <v>0</v>
      </c>
      <c r="AB500" s="97" t="str">
        <f ca="1">IF(N500,WEEKNUM(IF(L500&lt;&gt;"",L500,IF(K500&lt;&gt;"",K500,J500)-项目信息!$C$18)+1),"")</f>
        <v/>
      </c>
      <c r="AC500" s="97" t="str">
        <f ca="1">IFERROR(VLOOKUP(VLOOKUP(G500,内部通讯录!$B:$F,5,FALSE),项目参数!$I$14:$J$21,2,FALSE),"")</f>
        <v/>
      </c>
      <c r="AD500" s="97" t="str">
        <f ca="1">IF($N500,$AC500*V500/项目参数!$J$29,"")</f>
        <v/>
      </c>
      <c r="AE500" s="97" t="str">
        <f ca="1">IF($N500,$AC500*W500/项目参数!$J$29,"")</f>
        <v/>
      </c>
      <c r="AF500" s="99" t="str">
        <f ca="1">IF(OR('临-间接'!S500=0,'临-间接'!S500="(空白)"),"",'临-间接'!S500)</f>
        <v/>
      </c>
      <c r="AG500" s="34" t="str">
        <f ca="1">IF(P500,IF(L500&lt;&gt;"", L500, IF(OR(I500="暂停",I500="取消"), IFERROR(WORKDAY.INTL($K500,$M500*$H500,1,项目参数!$B$2:$B$200),WORKDAY($K500,$M500*$H500,1)),TODAY())),"")</f>
        <v/>
      </c>
      <c r="AH500">
        <f ca="1">IF(AND(N500,P500),IF('临-间接'!T500="(空白)",0,'临-间接'!T500),0)</f>
        <v>0</v>
      </c>
      <c r="AI500" s="34" t="str">
        <f ca="1">IF($N500,VLOOKUP($B500,项目阶段与里程碑!$B:$E,3,FALSE),"")</f>
        <v/>
      </c>
      <c r="AJ500" s="34" t="str">
        <f ca="1">IF($N500,VLOOKUP($B500,项目阶段与里程碑!$B:$E,4,FALSE),"")</f>
        <v/>
      </c>
      <c r="AK500" s="34" t="str">
        <f t="shared" ca="1" si="105"/>
        <v/>
      </c>
      <c r="AL500" s="92" t="str">
        <f ca="1">IF($AK500&lt;&gt;"",IFERROR(NETWORKDAYS.INTL($AI500,$AK500,1,项目参数!$B$2:$B$200),NETWORKDAYS($AI500,$AK500,1)),"")</f>
        <v/>
      </c>
      <c r="AM500" s="92" t="str">
        <f ca="1">IF(K500&lt;&gt;"",IFERROR(NETWORKDAYS.INTL($AI500,$K500,1,项目参数!$B$2:$B$200),NETWORKDAYS($AI500,$K500,1)),"")</f>
        <v/>
      </c>
      <c r="AN500" s="92" t="str">
        <f ca="1">IF(L500&lt;&gt;"",IFERROR(NETWORKDAYS.INTL($AI500,$L500,1,项目参数!$B$2:$B$200),NETWORKDAYS($AI500,$L500,1)),"")</f>
        <v/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AZ500"/>
  <sheetViews>
    <sheetView workbookViewId="0">
      <selection activeCell="B1" sqref="B1"/>
    </sheetView>
  </sheetViews>
  <sheetFormatPr defaultRowHeight="13.5"/>
  <cols>
    <col min="1" max="1" width="9.75" customWidth="1"/>
    <col min="2" max="2" width="10.25" customWidth="1"/>
    <col min="3" max="3" width="14.125" customWidth="1"/>
    <col min="4" max="4" width="10.25" customWidth="1"/>
  </cols>
  <sheetData>
    <row r="1" spans="1:52" s="12" customFormat="1" ht="79.5" customHeight="1">
      <c r="A1" s="12" t="s">
        <v>716</v>
      </c>
      <c r="B1" s="12" t="str">
        <f>IF(OR(ISNA(A1),"总计"='临-燃尽0'!AM2),NA(),'临-燃尽0'!AM2)</f>
        <v>基础架构搭建</v>
      </c>
      <c r="C1" s="12" t="str">
        <f>IF(OR(ISNA(B1),"总计"='临-燃尽0'!AN2),NA(),'临-燃尽0'!AN2)</f>
        <v>需求调研</v>
      </c>
      <c r="D1" s="12" t="str">
        <f>IF(OR(ISNA(C1),"总计"='临-燃尽0'!AO2),NA(),'临-燃尽0'!AO2)</f>
        <v>用户授权功能</v>
      </c>
      <c r="E1" s="12" t="e">
        <f>IF(OR(ISNA(D1),"总计"='临-燃尽0'!AP2),NA(),'临-燃尽0'!AP2)</f>
        <v>#N/A</v>
      </c>
      <c r="F1" s="12" t="e">
        <f>IF(OR(ISNA(E1),"总计"='临-燃尽0'!AQ2),NA(),'临-燃尽0'!AQ2)</f>
        <v>#N/A</v>
      </c>
      <c r="G1" s="12" t="e">
        <f>IF(OR(ISNA(F1),"总计"='临-燃尽0'!AR2),NA(),'临-燃尽0'!AR2)</f>
        <v>#N/A</v>
      </c>
      <c r="H1" s="12" t="e">
        <f>IF(OR(ISNA(G1),"总计"='临-燃尽0'!AS2),NA(),'临-燃尽0'!AS2)</f>
        <v>#N/A</v>
      </c>
      <c r="I1" s="12" t="e">
        <f>IF(OR(ISNA(H1),"总计"='临-燃尽0'!AT2),NA(),'临-燃尽0'!AT2)</f>
        <v>#N/A</v>
      </c>
      <c r="J1" s="12" t="e">
        <f>IF(OR(ISNA(I1),"总计"='临-燃尽0'!AU2),NA(),'临-燃尽0'!AU2)</f>
        <v>#N/A</v>
      </c>
      <c r="K1" s="12" t="e">
        <f>IF(OR(ISNA(J1),"总计"='临-燃尽0'!AV2),NA(),'临-燃尽0'!AV2)</f>
        <v>#N/A</v>
      </c>
      <c r="L1" s="12" t="e">
        <f>IF(OR(ISNA(K1),"总计"='临-燃尽0'!AW2),NA(),'临-燃尽0'!AW2)</f>
        <v>#N/A</v>
      </c>
      <c r="M1" s="12" t="e">
        <f>IF(OR(ISNA(L1),"总计"='临-燃尽0'!AX2),NA(),'临-燃尽0'!AX2)</f>
        <v>#N/A</v>
      </c>
      <c r="N1" s="12" t="e">
        <f>IF(OR(ISNA(M1),"总计"='临-燃尽0'!AY2),NA(),'临-燃尽0'!AY2)</f>
        <v>#N/A</v>
      </c>
      <c r="O1" s="12" t="e">
        <f>IF(OR(ISNA(N1),"总计"='临-燃尽0'!AZ2),NA(),'临-燃尽0'!AZ2)</f>
        <v>#N/A</v>
      </c>
      <c r="P1" s="12" t="e">
        <f>IF(OR(ISNA(O1),"总计"='临-燃尽0'!BA2),NA(),'临-燃尽0'!BA2)</f>
        <v>#N/A</v>
      </c>
      <c r="Q1" s="12" t="e">
        <f>IF(OR(ISNA(P1),"总计"='临-燃尽0'!BB2),NA(),'临-燃尽0'!BB2)</f>
        <v>#N/A</v>
      </c>
      <c r="R1" s="12" t="e">
        <f>IF(OR(ISNA(Q1),"总计"='临-燃尽0'!BC2),NA(),'临-燃尽0'!BC2)</f>
        <v>#N/A</v>
      </c>
      <c r="S1" s="12" t="e">
        <f>IF(OR(ISNA(R1),"总计"='临-燃尽0'!BD2),NA(),'临-燃尽0'!BD2)</f>
        <v>#N/A</v>
      </c>
      <c r="T1" s="12" t="e">
        <f>IF(OR(ISNA(S1),"总计"='临-燃尽0'!BE2),NA(),'临-燃尽0'!BE2)</f>
        <v>#N/A</v>
      </c>
      <c r="U1" s="12" t="e">
        <f>IF(OR(ISNA(T1),"总计"='临-燃尽0'!BF2),NA(),'临-燃尽0'!BF2)</f>
        <v>#N/A</v>
      </c>
      <c r="V1" s="12" t="e">
        <f>IF(OR(ISNA(U1),"总计"='临-燃尽0'!BG2),NA(),'临-燃尽0'!BG2)</f>
        <v>#N/A</v>
      </c>
      <c r="W1" s="12" t="e">
        <f>IF(OR(ISNA(V1),"总计"='临-燃尽0'!BH2),NA(),'临-燃尽0'!BH2)</f>
        <v>#N/A</v>
      </c>
      <c r="X1" s="12" t="e">
        <f>IF(OR(ISNA(W1),"总计"='临-燃尽0'!BI2),NA(),'临-燃尽0'!BI2)</f>
        <v>#N/A</v>
      </c>
      <c r="Y1" s="12" t="e">
        <f>IF(OR(ISNA(X1),"总计"='临-燃尽0'!BJ2),NA(),'临-燃尽0'!BJ2)</f>
        <v>#N/A</v>
      </c>
      <c r="Z1" s="12" t="e">
        <f>IF(OR(ISNA(Y1),"总计"='临-燃尽0'!BK2),NA(),'临-燃尽0'!BK2)</f>
        <v>#N/A</v>
      </c>
      <c r="AA1" s="12" t="e">
        <f>IF(OR(ISNA(Z1),"总计"='临-燃尽0'!BL2),NA(),'临-燃尽0'!BL2)</f>
        <v>#N/A</v>
      </c>
      <c r="AB1" s="12" t="e">
        <f>IF(OR(ISNA(AA1),"总计"='临-燃尽0'!BM2),NA(),'临-燃尽0'!BM2)</f>
        <v>#N/A</v>
      </c>
      <c r="AC1" s="12" t="e">
        <f>IF(OR(ISNA(AB1),"总计"='临-燃尽0'!BN2),NA(),'临-燃尽0'!BN2)</f>
        <v>#N/A</v>
      </c>
      <c r="AD1" s="12" t="e">
        <f>IF(OR(ISNA(AC1),"总计"='临-燃尽0'!BO2),NA(),'临-燃尽0'!BO2)</f>
        <v>#N/A</v>
      </c>
      <c r="AE1" s="12" t="e">
        <f>IF(OR(ISNA(AD1),"总计"='临-燃尽0'!BP2),NA(),'临-燃尽0'!BP2)</f>
        <v>#N/A</v>
      </c>
      <c r="AF1" s="12" t="e">
        <f>IF(OR(ISNA(AE1),"总计"='临-燃尽0'!BQ2),NA(),'临-燃尽0'!BQ2)</f>
        <v>#N/A</v>
      </c>
      <c r="AG1" s="12" t="e">
        <f>IF(OR(ISNA(AF1),"总计"='临-燃尽0'!BR2),NA(),'临-燃尽0'!BR2)</f>
        <v>#N/A</v>
      </c>
      <c r="AH1" s="12" t="e">
        <f>IF(OR(ISNA(AG1),"总计"='临-燃尽0'!BS2),NA(),'临-燃尽0'!BS2)</f>
        <v>#N/A</v>
      </c>
      <c r="AI1" s="12" t="e">
        <f>IF(OR(ISNA(AH1),"总计"='临-燃尽0'!BT2),NA(),'临-燃尽0'!BT2)</f>
        <v>#N/A</v>
      </c>
      <c r="AJ1" s="12" t="e">
        <f>IF(OR(ISNA(AI1),"总计"='临-燃尽0'!BU2),NA(),'临-燃尽0'!BU2)</f>
        <v>#N/A</v>
      </c>
      <c r="AK1" s="12" t="e">
        <f>IF(OR(ISNA(AJ1),"总计"='临-燃尽0'!BV2),NA(),'临-燃尽0'!BV2)</f>
        <v>#N/A</v>
      </c>
      <c r="AL1" s="12" t="e">
        <f>IF(OR(ISNA(AK1),"总计"='临-燃尽0'!BW2),NA(),'临-燃尽0'!BW2)</f>
        <v>#N/A</v>
      </c>
      <c r="AM1" s="12" t="e">
        <f>IF(OR(ISNA(AL1),"总计"='临-燃尽0'!BX2),NA(),'临-燃尽0'!BX2)</f>
        <v>#N/A</v>
      </c>
      <c r="AN1" s="12" t="e">
        <f>IF(OR(ISNA(AM1),"总计"='临-燃尽0'!BY2),NA(),'临-燃尽0'!BY2)</f>
        <v>#N/A</v>
      </c>
      <c r="AO1" s="12" t="e">
        <f>IF(OR(ISNA(AN1),"总计"='临-燃尽0'!BZ2),NA(),'临-燃尽0'!BZ2)</f>
        <v>#N/A</v>
      </c>
      <c r="AP1" s="12" t="e">
        <f>IF(OR(ISNA(AO1),"总计"='临-燃尽0'!CA2),NA(),'临-燃尽0'!CA2)</f>
        <v>#N/A</v>
      </c>
      <c r="AQ1" s="12" t="e">
        <f>IF(OR(ISNA(AP1),"总计"='临-燃尽0'!CB2),NA(),'临-燃尽0'!CB2)</f>
        <v>#N/A</v>
      </c>
      <c r="AR1" s="12" t="e">
        <f>IF(OR(ISNA(AQ1),"总计"='临-燃尽0'!CC2),NA(),'临-燃尽0'!CC2)</f>
        <v>#N/A</v>
      </c>
      <c r="AS1" s="12" t="e">
        <f>IF(OR(ISNA(AR1),"总计"='临-燃尽0'!CD2),NA(),'临-燃尽0'!CD2)</f>
        <v>#N/A</v>
      </c>
      <c r="AT1" s="12" t="e">
        <f>IF(OR(ISNA(AS1),"总计"='临-燃尽0'!CE2),NA(),'临-燃尽0'!CE2)</f>
        <v>#N/A</v>
      </c>
      <c r="AU1" s="12" t="e">
        <f>IF(OR(ISNA(AT1),"总计"='临-燃尽0'!CF2),NA(),'临-燃尽0'!CF2)</f>
        <v>#N/A</v>
      </c>
      <c r="AV1" s="12" t="e">
        <f>IF(OR(ISNA(AU1),"总计"='临-燃尽0'!CG2),NA(),'临-燃尽0'!CG2)</f>
        <v>#N/A</v>
      </c>
      <c r="AW1" s="12" t="e">
        <f>IF(OR(ISNA(AV1),"总计"='临-燃尽0'!CH2),NA(),'临-燃尽0'!CH2)</f>
        <v>#N/A</v>
      </c>
      <c r="AX1" s="12" t="e">
        <f>IF(OR(ISNA(AW1),"总计"='临-燃尽0'!CI2),NA(),'临-燃尽0'!CI2)</f>
        <v>#N/A</v>
      </c>
      <c r="AY1" s="12" t="e">
        <f>IF(OR(ISNA(AX1),"总计"='临-燃尽0'!CJ2),NA(),'临-燃尽0'!CJ2)</f>
        <v>#N/A</v>
      </c>
      <c r="AZ1" s="12" t="e">
        <f>IF(OR(ISNA(AY1),"总计"='临-燃尽0'!CK2),NA(),'临-燃尽0'!CK2)</f>
        <v>#N/A</v>
      </c>
    </row>
    <row r="2" spans="1:52">
      <c r="A2" s="8">
        <f>IF(OR('临-燃尽0'!AL3="",'临-燃尽0'!AL3="总计"),NA(),'临-燃尽0'!AL3)</f>
        <v>-37</v>
      </c>
      <c r="B2" s="8">
        <f>IF(OR(ISNA(B$1),ISNA($A2)),NA(),'临-燃尽0'!AM3)</f>
        <v>0</v>
      </c>
      <c r="C2" s="8">
        <f>IF(OR(ISNA(C$1),ISNA($A2)),NA(),'临-燃尽0'!AN3)</f>
        <v>0</v>
      </c>
      <c r="D2" s="8">
        <f>IF(OR(ISNA(D$1),ISNA($A2)),NA(),'临-燃尽0'!AO3)</f>
        <v>4</v>
      </c>
      <c r="E2" s="8" t="e">
        <f>IF(OR(ISNA(E$1),ISNA($A2)),NA(),'临-燃尽0'!AP3)</f>
        <v>#N/A</v>
      </c>
      <c r="F2" s="8" t="e">
        <f>IF(OR(ISNA(F$1),ISNA($A2)),NA(),'临-燃尽0'!AQ3)</f>
        <v>#N/A</v>
      </c>
      <c r="G2" s="8" t="e">
        <f>IF(OR(ISNA(G$1),ISNA($A2)),NA(),'临-燃尽0'!AR3)</f>
        <v>#N/A</v>
      </c>
      <c r="H2" s="8" t="e">
        <f>IF(OR(ISNA(H$1),ISNA($A2)),NA(),'临-燃尽0'!AS3)</f>
        <v>#N/A</v>
      </c>
      <c r="I2" s="8" t="e">
        <f>IF(OR(ISNA(I$1),ISNA($A2)),NA(),'临-燃尽0'!AT3)</f>
        <v>#N/A</v>
      </c>
      <c r="J2" s="8" t="e">
        <f>IF(OR(ISNA(J$1),ISNA($A2)),NA(),'临-燃尽0'!AU3)</f>
        <v>#N/A</v>
      </c>
      <c r="K2" s="8" t="e">
        <f>IF(OR(ISNA(K$1),ISNA($A2)),NA(),'临-燃尽0'!AV3)</f>
        <v>#N/A</v>
      </c>
      <c r="L2" s="8" t="e">
        <f>IF(OR(ISNA(L$1),ISNA($A2)),NA(),'临-燃尽0'!AW3)</f>
        <v>#N/A</v>
      </c>
      <c r="M2" s="8" t="e">
        <f>IF(OR(ISNA(M$1),ISNA($A2)),NA(),'临-燃尽0'!AX3)</f>
        <v>#N/A</v>
      </c>
      <c r="N2" s="8" t="e">
        <f>IF(OR(ISNA(N$1),ISNA($A2)),NA(),'临-燃尽0'!AY3)</f>
        <v>#N/A</v>
      </c>
      <c r="O2" s="8" t="e">
        <f>IF(OR(ISNA(O$1),ISNA($A2)),NA(),'临-燃尽0'!AZ3)</f>
        <v>#N/A</v>
      </c>
      <c r="P2" s="8" t="e">
        <f>IF(OR(ISNA(P$1),ISNA($A2)),NA(),'临-燃尽0'!BA3)</f>
        <v>#N/A</v>
      </c>
      <c r="Q2" s="8" t="e">
        <f>IF(OR(ISNA(Q$1),ISNA($A2)),NA(),'临-燃尽0'!BB3)</f>
        <v>#N/A</v>
      </c>
      <c r="R2" s="8" t="e">
        <f>IF(OR(ISNA(R$1),ISNA($A2)),NA(),'临-燃尽0'!BC3)</f>
        <v>#N/A</v>
      </c>
      <c r="S2" s="8" t="e">
        <f>IF(OR(ISNA(S$1),ISNA($A2)),NA(),'临-燃尽0'!BD3)</f>
        <v>#N/A</v>
      </c>
      <c r="T2" s="8" t="e">
        <f>IF(OR(ISNA(T$1),ISNA($A2)),NA(),'临-燃尽0'!BE3)</f>
        <v>#N/A</v>
      </c>
      <c r="U2" s="8" t="e">
        <f>IF(OR(ISNA(U$1),ISNA($A2)),NA(),'临-燃尽0'!BF3)</f>
        <v>#N/A</v>
      </c>
      <c r="V2" s="8" t="e">
        <f>IF(OR(ISNA(V$1),ISNA($A2)),NA(),'临-燃尽0'!BG3)</f>
        <v>#N/A</v>
      </c>
      <c r="W2" s="8" t="e">
        <f>IF(OR(ISNA(W$1),ISNA($A2)),NA(),'临-燃尽0'!BH3)</f>
        <v>#N/A</v>
      </c>
      <c r="X2" s="8" t="e">
        <f>IF(OR(ISNA(X$1),ISNA($A2)),NA(),'临-燃尽0'!BI3)</f>
        <v>#N/A</v>
      </c>
      <c r="Y2" s="8" t="e">
        <f>IF(OR(ISNA(Y$1),ISNA($A2)),NA(),'临-燃尽0'!BJ3)</f>
        <v>#N/A</v>
      </c>
      <c r="Z2" s="8" t="e">
        <f>IF(OR(ISNA(Z$1),ISNA($A2)),NA(),'临-燃尽0'!BK3)</f>
        <v>#N/A</v>
      </c>
      <c r="AA2" s="8" t="e">
        <f>IF(OR(ISNA(AA$1),ISNA($A2)),NA(),'临-燃尽0'!BL3)</f>
        <v>#N/A</v>
      </c>
      <c r="AB2" s="8" t="e">
        <f>IF(OR(ISNA(AB$1),ISNA($A2)),NA(),'临-燃尽0'!BM3)</f>
        <v>#N/A</v>
      </c>
      <c r="AC2" s="8" t="e">
        <f>IF(OR(ISNA(AC$1),ISNA($A2)),NA(),'临-燃尽0'!BN3)</f>
        <v>#N/A</v>
      </c>
      <c r="AD2" s="8" t="e">
        <f>IF(OR(ISNA(AD$1),ISNA($A2)),NA(),'临-燃尽0'!BO3)</f>
        <v>#N/A</v>
      </c>
      <c r="AE2" s="8" t="e">
        <f>IF(OR(ISNA(AE$1),ISNA($A2)),NA(),'临-燃尽0'!BP3)</f>
        <v>#N/A</v>
      </c>
      <c r="AF2" s="8" t="e">
        <f>IF(OR(ISNA(AF$1),ISNA($A2)),NA(),'临-燃尽0'!BQ3)</f>
        <v>#N/A</v>
      </c>
      <c r="AG2" s="8" t="e">
        <f>IF(OR(ISNA(AG$1),ISNA($A2)),NA(),'临-燃尽0'!BR3)</f>
        <v>#N/A</v>
      </c>
      <c r="AH2" s="8" t="e">
        <f>IF(OR(ISNA(AH$1),ISNA($A2)),NA(),'临-燃尽0'!BS3)</f>
        <v>#N/A</v>
      </c>
      <c r="AI2" s="8" t="e">
        <f>IF(OR(ISNA(AI$1),ISNA($A2)),NA(),'临-燃尽0'!BT3)</f>
        <v>#N/A</v>
      </c>
      <c r="AJ2" s="8" t="e">
        <f>IF(OR(ISNA(AJ$1),ISNA($A2)),NA(),'临-燃尽0'!BU3)</f>
        <v>#N/A</v>
      </c>
      <c r="AK2" s="8" t="e">
        <f>IF(OR(ISNA(AK$1),ISNA($A2)),NA(),'临-燃尽0'!BV3)</f>
        <v>#N/A</v>
      </c>
      <c r="AL2" s="8" t="e">
        <f>IF(OR(ISNA(AL$1),ISNA($A2)),NA(),'临-燃尽0'!BW3)</f>
        <v>#N/A</v>
      </c>
      <c r="AM2" s="8" t="e">
        <f>IF(OR(ISNA(AM$1),ISNA($A2)),NA(),'临-燃尽0'!BX3)</f>
        <v>#N/A</v>
      </c>
      <c r="AN2" s="8" t="e">
        <f>IF(OR(ISNA(AN$1),ISNA($A2)),NA(),'临-燃尽0'!BY3)</f>
        <v>#N/A</v>
      </c>
      <c r="AO2" s="8" t="e">
        <f>IF(OR(ISNA(AO$1),ISNA($A2)),NA(),'临-燃尽0'!BZ3)</f>
        <v>#N/A</v>
      </c>
      <c r="AP2" s="8" t="e">
        <f>IF(OR(ISNA(AP$1),ISNA($A2)),NA(),'临-燃尽0'!CA3)</f>
        <v>#N/A</v>
      </c>
      <c r="AQ2" s="8" t="e">
        <f>IF(OR(ISNA(AQ$1),ISNA($A2)),NA(),'临-燃尽0'!CB3)</f>
        <v>#N/A</v>
      </c>
      <c r="AR2" s="8" t="e">
        <f>IF(OR(ISNA(AR$1),ISNA($A2)),NA(),'临-燃尽0'!CC3)</f>
        <v>#N/A</v>
      </c>
      <c r="AS2" s="8" t="e">
        <f>IF(OR(ISNA(AS$1),ISNA($A2)),NA(),'临-燃尽0'!CD3)</f>
        <v>#N/A</v>
      </c>
      <c r="AT2" s="8" t="e">
        <f>IF(OR(ISNA(AT$1),ISNA($A2)),NA(),'临-燃尽0'!CE3)</f>
        <v>#N/A</v>
      </c>
      <c r="AU2" s="8" t="e">
        <f>IF(OR(ISNA(AU$1),ISNA($A2)),NA(),'临-燃尽0'!CF3)</f>
        <v>#N/A</v>
      </c>
      <c r="AV2" s="8" t="e">
        <f>IF(OR(ISNA(AV$1),ISNA($A2)),NA(),'临-燃尽0'!CG3)</f>
        <v>#N/A</v>
      </c>
      <c r="AW2" s="8" t="e">
        <f>IF(OR(ISNA(AW$1),ISNA($A2)),NA(),'临-燃尽0'!CH3)</f>
        <v>#N/A</v>
      </c>
      <c r="AX2" s="8" t="e">
        <f>IF(OR(ISNA(AX$1),ISNA($A2)),NA(),'临-燃尽0'!CI3)</f>
        <v>#N/A</v>
      </c>
      <c r="AY2" s="8" t="e">
        <f>IF(OR(ISNA(AY$1),ISNA($A2)),NA(),'临-燃尽0'!CJ3)</f>
        <v>#N/A</v>
      </c>
      <c r="AZ2" s="8" t="e">
        <f>IF(OR(ISNA(AZ$1),ISNA($A2)),NA(),'临-燃尽0'!CK3)</f>
        <v>#N/A</v>
      </c>
    </row>
    <row r="3" spans="1:52">
      <c r="A3" s="8">
        <f>IF(OR('临-燃尽0'!AL4="",'临-燃尽0'!AL4="总计"),NA(),'临-燃尽0'!AL4)</f>
        <v>-36</v>
      </c>
      <c r="B3" s="8">
        <f>IF(ISNA($A3),NA(),'临-燃尽0'!AM4)</f>
        <v>0</v>
      </c>
      <c r="C3" s="8">
        <f>IF(ISNA($A3),NA(),'临-燃尽0'!AN4)</f>
        <v>0</v>
      </c>
      <c r="D3" s="8">
        <f>IF(ISNA($A3),NA(),'临-燃尽0'!AO4)</f>
        <v>6</v>
      </c>
      <c r="E3" s="8" t="e">
        <f>IF(OR(ISNA(E$1),ISNA($A3)),NA(),'临-燃尽0'!AP4)</f>
        <v>#N/A</v>
      </c>
      <c r="F3" s="8" t="e">
        <f>IF(OR(ISNA(F$1),ISNA($A3)),NA(),'临-燃尽0'!AQ4)</f>
        <v>#N/A</v>
      </c>
      <c r="G3" s="8" t="e">
        <f>IF(OR(ISNA(G$1),ISNA($A3)),NA(),'临-燃尽0'!AR4)</f>
        <v>#N/A</v>
      </c>
      <c r="H3" s="8" t="e">
        <f>IF(OR(ISNA(H$1),ISNA($A3)),NA(),'临-燃尽0'!AS4)</f>
        <v>#N/A</v>
      </c>
      <c r="I3" s="8" t="e">
        <f>IF(OR(ISNA(I$1),ISNA($A3)),NA(),'临-燃尽0'!AT4)</f>
        <v>#N/A</v>
      </c>
      <c r="J3" s="8" t="e">
        <f>IF(OR(ISNA(J$1),ISNA($A3)),NA(),'临-燃尽0'!AU4)</f>
        <v>#N/A</v>
      </c>
      <c r="K3" s="8" t="e">
        <f>IF(OR(ISNA(K$1),ISNA($A3)),NA(),'临-燃尽0'!AV4)</f>
        <v>#N/A</v>
      </c>
      <c r="L3" s="8" t="e">
        <f>IF(OR(ISNA(L$1),ISNA($A3)),NA(),'临-燃尽0'!AW4)</f>
        <v>#N/A</v>
      </c>
      <c r="M3" s="8" t="e">
        <f>IF(OR(ISNA(M$1),ISNA($A3)),NA(),'临-燃尽0'!AX4)</f>
        <v>#N/A</v>
      </c>
      <c r="N3" s="8" t="e">
        <f>IF(OR(ISNA(N$1),ISNA($A3)),NA(),'临-燃尽0'!AY4)</f>
        <v>#N/A</v>
      </c>
      <c r="O3" s="8" t="e">
        <f>IF(OR(ISNA(O$1),ISNA($A3)),NA(),'临-燃尽0'!AZ4)</f>
        <v>#N/A</v>
      </c>
      <c r="P3" s="8" t="e">
        <f>IF(OR(ISNA(P$1),ISNA($A3)),NA(),'临-燃尽0'!BA4)</f>
        <v>#N/A</v>
      </c>
      <c r="Q3" s="8" t="e">
        <f>IF(OR(ISNA(Q$1),ISNA($A3)),NA(),'临-燃尽0'!BB4)</f>
        <v>#N/A</v>
      </c>
      <c r="R3" s="8" t="e">
        <f>IF(OR(ISNA(R$1),ISNA($A3)),NA(),'临-燃尽0'!BC4)</f>
        <v>#N/A</v>
      </c>
      <c r="S3" s="8" t="e">
        <f>IF(OR(ISNA(S$1),ISNA($A3)),NA(),'临-燃尽0'!BD4)</f>
        <v>#N/A</v>
      </c>
      <c r="T3" s="8" t="e">
        <f>IF(OR(ISNA(T$1),ISNA($A3)),NA(),'临-燃尽0'!BE4)</f>
        <v>#N/A</v>
      </c>
      <c r="U3" s="8" t="e">
        <f>IF(OR(ISNA(U$1),ISNA($A3)),NA(),'临-燃尽0'!BF4)</f>
        <v>#N/A</v>
      </c>
      <c r="V3" s="8" t="e">
        <f>IF(OR(ISNA(V$1),ISNA($A3)),NA(),'临-燃尽0'!BG4)</f>
        <v>#N/A</v>
      </c>
      <c r="W3" s="8" t="e">
        <f>IF(OR(ISNA(W$1),ISNA($A3)),NA(),'临-燃尽0'!BH4)</f>
        <v>#N/A</v>
      </c>
      <c r="X3" s="8" t="e">
        <f>IF(OR(ISNA(X$1),ISNA($A3)),NA(),'临-燃尽0'!BI4)</f>
        <v>#N/A</v>
      </c>
      <c r="Y3" s="8" t="e">
        <f>IF(OR(ISNA(Y$1),ISNA($A3)),NA(),'临-燃尽0'!BJ4)</f>
        <v>#N/A</v>
      </c>
      <c r="Z3" s="8" t="e">
        <f>IF(OR(ISNA(Z$1),ISNA($A3)),NA(),'临-燃尽0'!BK4)</f>
        <v>#N/A</v>
      </c>
      <c r="AA3" s="8" t="e">
        <f>IF(OR(ISNA(AA$1),ISNA($A3)),NA(),'临-燃尽0'!BL4)</f>
        <v>#N/A</v>
      </c>
      <c r="AB3" s="8" t="e">
        <f>IF(OR(ISNA(AB$1),ISNA($A3)),NA(),'临-燃尽0'!BM4)</f>
        <v>#N/A</v>
      </c>
      <c r="AC3" s="8" t="e">
        <f>IF(OR(ISNA(AC$1),ISNA($A3)),NA(),'临-燃尽0'!BN4)</f>
        <v>#N/A</v>
      </c>
      <c r="AD3" s="8" t="e">
        <f>IF(OR(ISNA(AD$1),ISNA($A3)),NA(),'临-燃尽0'!BO4)</f>
        <v>#N/A</v>
      </c>
      <c r="AE3" s="8" t="e">
        <f>IF(OR(ISNA(AE$1),ISNA($A3)),NA(),'临-燃尽0'!BP4)</f>
        <v>#N/A</v>
      </c>
      <c r="AF3" s="8" t="e">
        <f>IF(OR(ISNA(AF$1),ISNA($A3)),NA(),'临-燃尽0'!BQ4)</f>
        <v>#N/A</v>
      </c>
      <c r="AG3" s="8" t="e">
        <f>IF(OR(ISNA(AG$1),ISNA($A3)),NA(),'临-燃尽0'!BR4)</f>
        <v>#N/A</v>
      </c>
      <c r="AH3" s="8" t="e">
        <f>IF(OR(ISNA(AH$1),ISNA($A3)),NA(),'临-燃尽0'!BS4)</f>
        <v>#N/A</v>
      </c>
      <c r="AI3" s="8" t="e">
        <f>IF(OR(ISNA(AI$1),ISNA($A3)),NA(),'临-燃尽0'!BT4)</f>
        <v>#N/A</v>
      </c>
      <c r="AJ3" s="8" t="e">
        <f>IF(OR(ISNA(AJ$1),ISNA($A3)),NA(),'临-燃尽0'!BU4)</f>
        <v>#N/A</v>
      </c>
      <c r="AK3" s="8" t="e">
        <f>IF(OR(ISNA(AK$1),ISNA($A3)),NA(),'临-燃尽0'!BV4)</f>
        <v>#N/A</v>
      </c>
      <c r="AL3" s="8" t="e">
        <f>IF(OR(ISNA(AL$1),ISNA($A3)),NA(),'临-燃尽0'!BW4)</f>
        <v>#N/A</v>
      </c>
      <c r="AM3" s="8" t="e">
        <f>IF(OR(ISNA(AM$1),ISNA($A3)),NA(),'临-燃尽0'!BX4)</f>
        <v>#N/A</v>
      </c>
      <c r="AN3" s="8" t="e">
        <f>IF(OR(ISNA(AN$1),ISNA($A3)),NA(),'临-燃尽0'!BY4)</f>
        <v>#N/A</v>
      </c>
      <c r="AO3" s="8" t="e">
        <f>IF(OR(ISNA(AO$1),ISNA($A3)),NA(),'临-燃尽0'!BZ4)</f>
        <v>#N/A</v>
      </c>
      <c r="AP3" s="8" t="e">
        <f>IF(OR(ISNA(AP$1),ISNA($A3)),NA(),'临-燃尽0'!CA4)</f>
        <v>#N/A</v>
      </c>
      <c r="AQ3" s="8" t="e">
        <f>IF(OR(ISNA(AQ$1),ISNA($A3)),NA(),'临-燃尽0'!CB4)</f>
        <v>#N/A</v>
      </c>
      <c r="AR3" s="8" t="e">
        <f>IF(OR(ISNA(AR$1),ISNA($A3)),NA(),'临-燃尽0'!CC4)</f>
        <v>#N/A</v>
      </c>
      <c r="AS3" s="8" t="e">
        <f>IF(OR(ISNA(AS$1),ISNA($A3)),NA(),'临-燃尽0'!CD4)</f>
        <v>#N/A</v>
      </c>
      <c r="AT3" s="8" t="e">
        <f>IF(OR(ISNA(AT$1),ISNA($A3)),NA(),'临-燃尽0'!CE4)</f>
        <v>#N/A</v>
      </c>
      <c r="AU3" s="8" t="e">
        <f>IF(OR(ISNA(AU$1),ISNA($A3)),NA(),'临-燃尽0'!CF4)</f>
        <v>#N/A</v>
      </c>
      <c r="AV3" s="8" t="e">
        <f>IF(OR(ISNA(AV$1),ISNA($A3)),NA(),'临-燃尽0'!CG4)</f>
        <v>#N/A</v>
      </c>
      <c r="AW3" s="8" t="e">
        <f>IF(OR(ISNA(AW$1),ISNA($A3)),NA(),'临-燃尽0'!CH4)</f>
        <v>#N/A</v>
      </c>
      <c r="AX3" s="8" t="e">
        <f>IF(OR(ISNA(AX$1),ISNA($A3)),NA(),'临-燃尽0'!CI4)</f>
        <v>#N/A</v>
      </c>
      <c r="AY3" s="8" t="e">
        <f>IF(OR(ISNA(AY$1),ISNA($A3)),NA(),'临-燃尽0'!CJ4)</f>
        <v>#N/A</v>
      </c>
      <c r="AZ3" s="8" t="e">
        <f>IF(OR(ISNA(AZ$1),ISNA($A3)),NA(),'临-燃尽0'!CK4)</f>
        <v>#N/A</v>
      </c>
    </row>
    <row r="4" spans="1:52">
      <c r="A4" s="8">
        <f>IF(OR('临-燃尽0'!AL5="",'临-燃尽0'!AL5="总计"),NA(),'临-燃尽0'!AL5)</f>
        <v>-24</v>
      </c>
      <c r="B4" s="8">
        <f>IF(ISNA($A4),NA(),'临-燃尽0'!AM5)</f>
        <v>-1</v>
      </c>
      <c r="C4" s="8">
        <f>IF(ISNA($A4),NA(),'临-燃尽0'!AN5)</f>
        <v>0</v>
      </c>
      <c r="D4" s="8">
        <f>IF(ISNA($A4),NA(),'临-燃尽0'!AO5)</f>
        <v>0</v>
      </c>
      <c r="E4" s="8" t="e">
        <f>IF(OR(ISNA(E$1),ISNA($A4)),NA(),'临-燃尽0'!AP5)</f>
        <v>#N/A</v>
      </c>
      <c r="F4" s="8" t="e">
        <f>IF(OR(ISNA(F$1),ISNA($A4)),NA(),'临-燃尽0'!AQ5)</f>
        <v>#N/A</v>
      </c>
      <c r="G4" s="8" t="e">
        <f>IF(OR(ISNA(G$1),ISNA($A4)),NA(),'临-燃尽0'!AR5)</f>
        <v>#N/A</v>
      </c>
      <c r="H4" s="8" t="e">
        <f>IF(OR(ISNA(H$1),ISNA($A4)),NA(),'临-燃尽0'!AS5)</f>
        <v>#N/A</v>
      </c>
      <c r="I4" s="8" t="e">
        <f>IF(OR(ISNA(I$1),ISNA($A4)),NA(),'临-燃尽0'!AT5)</f>
        <v>#N/A</v>
      </c>
      <c r="J4" s="8" t="e">
        <f>IF(OR(ISNA(J$1),ISNA($A4)),NA(),'临-燃尽0'!AU5)</f>
        <v>#N/A</v>
      </c>
      <c r="K4" s="8" t="e">
        <f>IF(OR(ISNA(K$1),ISNA($A4)),NA(),'临-燃尽0'!AV5)</f>
        <v>#N/A</v>
      </c>
      <c r="L4" s="8" t="e">
        <f>IF(OR(ISNA(L$1),ISNA($A4)),NA(),'临-燃尽0'!AW5)</f>
        <v>#N/A</v>
      </c>
      <c r="M4" s="8" t="e">
        <f>IF(OR(ISNA(M$1),ISNA($A4)),NA(),'临-燃尽0'!AX5)</f>
        <v>#N/A</v>
      </c>
      <c r="N4" s="8" t="e">
        <f>IF(OR(ISNA(N$1),ISNA($A4)),NA(),'临-燃尽0'!AY5)</f>
        <v>#N/A</v>
      </c>
      <c r="O4" s="8" t="e">
        <f>IF(OR(ISNA(O$1),ISNA($A4)),NA(),'临-燃尽0'!AZ5)</f>
        <v>#N/A</v>
      </c>
      <c r="P4" s="8" t="e">
        <f>IF(OR(ISNA(P$1),ISNA($A4)),NA(),'临-燃尽0'!BA5)</f>
        <v>#N/A</v>
      </c>
      <c r="Q4" s="8" t="e">
        <f>IF(OR(ISNA(Q$1),ISNA($A4)),NA(),'临-燃尽0'!BB5)</f>
        <v>#N/A</v>
      </c>
      <c r="R4" s="8" t="e">
        <f>IF(OR(ISNA(R$1),ISNA($A4)),NA(),'临-燃尽0'!BC5)</f>
        <v>#N/A</v>
      </c>
      <c r="S4" s="8" t="e">
        <f>IF(OR(ISNA(S$1),ISNA($A4)),NA(),'临-燃尽0'!BD5)</f>
        <v>#N/A</v>
      </c>
      <c r="T4" s="8" t="e">
        <f>IF(OR(ISNA(T$1),ISNA($A4)),NA(),'临-燃尽0'!BE5)</f>
        <v>#N/A</v>
      </c>
      <c r="U4" s="8" t="e">
        <f>IF(OR(ISNA(U$1),ISNA($A4)),NA(),'临-燃尽0'!BF5)</f>
        <v>#N/A</v>
      </c>
      <c r="V4" s="8" t="e">
        <f>IF(OR(ISNA(V$1),ISNA($A4)),NA(),'临-燃尽0'!BG5)</f>
        <v>#N/A</v>
      </c>
      <c r="W4" s="8" t="e">
        <f>IF(OR(ISNA(W$1),ISNA($A4)),NA(),'临-燃尽0'!BH5)</f>
        <v>#N/A</v>
      </c>
      <c r="X4" s="8" t="e">
        <f>IF(OR(ISNA(X$1),ISNA($A4)),NA(),'临-燃尽0'!BI5)</f>
        <v>#N/A</v>
      </c>
      <c r="Y4" s="8" t="e">
        <f>IF(OR(ISNA(Y$1),ISNA($A4)),NA(),'临-燃尽0'!BJ5)</f>
        <v>#N/A</v>
      </c>
      <c r="Z4" s="8" t="e">
        <f>IF(OR(ISNA(Z$1),ISNA($A4)),NA(),'临-燃尽0'!BK5)</f>
        <v>#N/A</v>
      </c>
      <c r="AA4" s="8" t="e">
        <f>IF(OR(ISNA(AA$1),ISNA($A4)),NA(),'临-燃尽0'!BL5)</f>
        <v>#N/A</v>
      </c>
      <c r="AB4" s="8" t="e">
        <f>IF(OR(ISNA(AB$1),ISNA($A4)),NA(),'临-燃尽0'!BM5)</f>
        <v>#N/A</v>
      </c>
      <c r="AC4" s="8" t="e">
        <f>IF(OR(ISNA(AC$1),ISNA($A4)),NA(),'临-燃尽0'!BN5)</f>
        <v>#N/A</v>
      </c>
      <c r="AD4" s="8" t="e">
        <f>IF(OR(ISNA(AD$1),ISNA($A4)),NA(),'临-燃尽0'!BO5)</f>
        <v>#N/A</v>
      </c>
      <c r="AE4" s="8" t="e">
        <f>IF(OR(ISNA(AE$1),ISNA($A4)),NA(),'临-燃尽0'!BP5)</f>
        <v>#N/A</v>
      </c>
      <c r="AF4" s="8" t="e">
        <f>IF(OR(ISNA(AF$1),ISNA($A4)),NA(),'临-燃尽0'!BQ5)</f>
        <v>#N/A</v>
      </c>
      <c r="AG4" s="8" t="e">
        <f>IF(OR(ISNA(AG$1),ISNA($A4)),NA(),'临-燃尽0'!BR5)</f>
        <v>#N/A</v>
      </c>
      <c r="AH4" s="8" t="e">
        <f>IF(OR(ISNA(AH$1),ISNA($A4)),NA(),'临-燃尽0'!BS5)</f>
        <v>#N/A</v>
      </c>
      <c r="AI4" s="8" t="e">
        <f>IF(OR(ISNA(AI$1),ISNA($A4)),NA(),'临-燃尽0'!BT5)</f>
        <v>#N/A</v>
      </c>
      <c r="AJ4" s="8" t="e">
        <f>IF(OR(ISNA(AJ$1),ISNA($A4)),NA(),'临-燃尽0'!BU5)</f>
        <v>#N/A</v>
      </c>
      <c r="AK4" s="8" t="e">
        <f>IF(OR(ISNA(AK$1),ISNA($A4)),NA(),'临-燃尽0'!BV5)</f>
        <v>#N/A</v>
      </c>
      <c r="AL4" s="8" t="e">
        <f>IF(OR(ISNA(AL$1),ISNA($A4)),NA(),'临-燃尽0'!BW5)</f>
        <v>#N/A</v>
      </c>
      <c r="AM4" s="8" t="e">
        <f>IF(OR(ISNA(AM$1),ISNA($A4)),NA(),'临-燃尽0'!BX5)</f>
        <v>#N/A</v>
      </c>
      <c r="AN4" s="8" t="e">
        <f>IF(OR(ISNA(AN$1),ISNA($A4)),NA(),'临-燃尽0'!BY5)</f>
        <v>#N/A</v>
      </c>
      <c r="AO4" s="8" t="e">
        <f>IF(OR(ISNA(AO$1),ISNA($A4)),NA(),'临-燃尽0'!BZ5)</f>
        <v>#N/A</v>
      </c>
      <c r="AP4" s="8" t="e">
        <f>IF(OR(ISNA(AP$1),ISNA($A4)),NA(),'临-燃尽0'!CA5)</f>
        <v>#N/A</v>
      </c>
      <c r="AQ4" s="8" t="e">
        <f>IF(OR(ISNA(AQ$1),ISNA($A4)),NA(),'临-燃尽0'!CB5)</f>
        <v>#N/A</v>
      </c>
      <c r="AR4" s="8" t="e">
        <f>IF(OR(ISNA(AR$1),ISNA($A4)),NA(),'临-燃尽0'!CC5)</f>
        <v>#N/A</v>
      </c>
      <c r="AS4" s="8" t="e">
        <f>IF(OR(ISNA(AS$1),ISNA($A4)),NA(),'临-燃尽0'!CD5)</f>
        <v>#N/A</v>
      </c>
      <c r="AT4" s="8" t="e">
        <f>IF(OR(ISNA(AT$1),ISNA($A4)),NA(),'临-燃尽0'!CE5)</f>
        <v>#N/A</v>
      </c>
      <c r="AU4" s="8" t="e">
        <f>IF(OR(ISNA(AU$1),ISNA($A4)),NA(),'临-燃尽0'!CF5)</f>
        <v>#N/A</v>
      </c>
      <c r="AV4" s="8" t="e">
        <f>IF(OR(ISNA(AV$1),ISNA($A4)),NA(),'临-燃尽0'!CG5)</f>
        <v>#N/A</v>
      </c>
      <c r="AW4" s="8" t="e">
        <f>IF(OR(ISNA(AW$1),ISNA($A4)),NA(),'临-燃尽0'!CH5)</f>
        <v>#N/A</v>
      </c>
      <c r="AX4" s="8" t="e">
        <f>IF(OR(ISNA(AX$1),ISNA($A4)),NA(),'临-燃尽0'!CI5)</f>
        <v>#N/A</v>
      </c>
      <c r="AY4" s="8" t="e">
        <f>IF(OR(ISNA(AY$1),ISNA($A4)),NA(),'临-燃尽0'!CJ5)</f>
        <v>#N/A</v>
      </c>
      <c r="AZ4" s="8" t="e">
        <f>IF(OR(ISNA(AZ$1),ISNA($A4)),NA(),'临-燃尽0'!CK5)</f>
        <v>#N/A</v>
      </c>
    </row>
    <row r="5" spans="1:52">
      <c r="A5" s="8">
        <f>IF(OR('临-燃尽0'!AL6="",'临-燃尽0'!AL6="总计"),NA(),'临-燃尽0'!AL6)</f>
        <v>-19</v>
      </c>
      <c r="B5" s="8">
        <f>IF(ISNA($A5),NA(),'临-燃尽0'!AM6)</f>
        <v>0</v>
      </c>
      <c r="C5" s="8">
        <f>IF(ISNA($A5),NA(),'临-燃尽0'!AN6)</f>
        <v>-8</v>
      </c>
      <c r="D5" s="8">
        <f>IF(ISNA($A5),NA(),'临-燃尽0'!AO6)</f>
        <v>0</v>
      </c>
      <c r="E5" s="8" t="e">
        <f>IF(OR(ISNA(E$1),ISNA($A5)),NA(),'临-燃尽0'!AP6)</f>
        <v>#N/A</v>
      </c>
      <c r="F5" s="8" t="e">
        <f>IF(OR(ISNA(F$1),ISNA($A5)),NA(),'临-燃尽0'!AQ6)</f>
        <v>#N/A</v>
      </c>
      <c r="G5" s="8" t="e">
        <f>IF(OR(ISNA(G$1),ISNA($A5)),NA(),'临-燃尽0'!AR6)</f>
        <v>#N/A</v>
      </c>
      <c r="H5" s="8" t="e">
        <f>IF(OR(ISNA(H$1),ISNA($A5)),NA(),'临-燃尽0'!AS6)</f>
        <v>#N/A</v>
      </c>
      <c r="I5" s="8" t="e">
        <f>IF(OR(ISNA(I$1),ISNA($A5)),NA(),'临-燃尽0'!AT6)</f>
        <v>#N/A</v>
      </c>
      <c r="J5" s="8" t="e">
        <f>IF(OR(ISNA(J$1),ISNA($A5)),NA(),'临-燃尽0'!AU6)</f>
        <v>#N/A</v>
      </c>
      <c r="K5" s="8" t="e">
        <f>IF(OR(ISNA(K$1),ISNA($A5)),NA(),'临-燃尽0'!AV6)</f>
        <v>#N/A</v>
      </c>
      <c r="L5" s="8" t="e">
        <f>IF(OR(ISNA(L$1),ISNA($A5)),NA(),'临-燃尽0'!AW6)</f>
        <v>#N/A</v>
      </c>
      <c r="M5" s="8" t="e">
        <f>IF(OR(ISNA(M$1),ISNA($A5)),NA(),'临-燃尽0'!AX6)</f>
        <v>#N/A</v>
      </c>
      <c r="N5" s="8" t="e">
        <f>IF(OR(ISNA(N$1),ISNA($A5)),NA(),'临-燃尽0'!AY6)</f>
        <v>#N/A</v>
      </c>
      <c r="O5" s="8" t="e">
        <f>IF(OR(ISNA(O$1),ISNA($A5)),NA(),'临-燃尽0'!AZ6)</f>
        <v>#N/A</v>
      </c>
      <c r="P5" s="8" t="e">
        <f>IF(OR(ISNA(P$1),ISNA($A5)),NA(),'临-燃尽0'!BA6)</f>
        <v>#N/A</v>
      </c>
      <c r="Q5" s="8" t="e">
        <f>IF(OR(ISNA(Q$1),ISNA($A5)),NA(),'临-燃尽0'!BB6)</f>
        <v>#N/A</v>
      </c>
      <c r="R5" s="8" t="e">
        <f>IF(OR(ISNA(R$1),ISNA($A5)),NA(),'临-燃尽0'!BC6)</f>
        <v>#N/A</v>
      </c>
      <c r="S5" s="8" t="e">
        <f>IF(OR(ISNA(S$1),ISNA($A5)),NA(),'临-燃尽0'!BD6)</f>
        <v>#N/A</v>
      </c>
      <c r="T5" s="8" t="e">
        <f>IF(OR(ISNA(T$1),ISNA($A5)),NA(),'临-燃尽0'!BE6)</f>
        <v>#N/A</v>
      </c>
      <c r="U5" s="8" t="e">
        <f>IF(OR(ISNA(U$1),ISNA($A5)),NA(),'临-燃尽0'!BF6)</f>
        <v>#N/A</v>
      </c>
      <c r="V5" s="8" t="e">
        <f>IF(OR(ISNA(V$1),ISNA($A5)),NA(),'临-燃尽0'!BG6)</f>
        <v>#N/A</v>
      </c>
      <c r="W5" s="8" t="e">
        <f>IF(OR(ISNA(W$1),ISNA($A5)),NA(),'临-燃尽0'!BH6)</f>
        <v>#N/A</v>
      </c>
      <c r="X5" s="8" t="e">
        <f>IF(OR(ISNA(X$1),ISNA($A5)),NA(),'临-燃尽0'!BI6)</f>
        <v>#N/A</v>
      </c>
      <c r="Y5" s="8" t="e">
        <f>IF(OR(ISNA(Y$1),ISNA($A5)),NA(),'临-燃尽0'!BJ6)</f>
        <v>#N/A</v>
      </c>
      <c r="Z5" s="8" t="e">
        <f>IF(OR(ISNA(Z$1),ISNA($A5)),NA(),'临-燃尽0'!BK6)</f>
        <v>#N/A</v>
      </c>
      <c r="AA5" s="8" t="e">
        <f>IF(OR(ISNA(AA$1),ISNA($A5)),NA(),'临-燃尽0'!BL6)</f>
        <v>#N/A</v>
      </c>
      <c r="AB5" s="8" t="e">
        <f>IF(OR(ISNA(AB$1),ISNA($A5)),NA(),'临-燃尽0'!BM6)</f>
        <v>#N/A</v>
      </c>
      <c r="AC5" s="8" t="e">
        <f>IF(OR(ISNA(AC$1),ISNA($A5)),NA(),'临-燃尽0'!BN6)</f>
        <v>#N/A</v>
      </c>
      <c r="AD5" s="8" t="e">
        <f>IF(OR(ISNA(AD$1),ISNA($A5)),NA(),'临-燃尽0'!BO6)</f>
        <v>#N/A</v>
      </c>
      <c r="AE5" s="8" t="e">
        <f>IF(OR(ISNA(AE$1),ISNA($A5)),NA(),'临-燃尽0'!BP6)</f>
        <v>#N/A</v>
      </c>
      <c r="AF5" s="8" t="e">
        <f>IF(OR(ISNA(AF$1),ISNA($A5)),NA(),'临-燃尽0'!BQ6)</f>
        <v>#N/A</v>
      </c>
      <c r="AG5" s="8" t="e">
        <f>IF(OR(ISNA(AG$1),ISNA($A5)),NA(),'临-燃尽0'!BR6)</f>
        <v>#N/A</v>
      </c>
      <c r="AH5" s="8" t="e">
        <f>IF(OR(ISNA(AH$1),ISNA($A5)),NA(),'临-燃尽0'!BS6)</f>
        <v>#N/A</v>
      </c>
      <c r="AI5" s="8" t="e">
        <f>IF(OR(ISNA(AI$1),ISNA($A5)),NA(),'临-燃尽0'!BT6)</f>
        <v>#N/A</v>
      </c>
      <c r="AJ5" s="8" t="e">
        <f>IF(OR(ISNA(AJ$1),ISNA($A5)),NA(),'临-燃尽0'!BU6)</f>
        <v>#N/A</v>
      </c>
      <c r="AK5" s="8" t="e">
        <f>IF(OR(ISNA(AK$1),ISNA($A5)),NA(),'临-燃尽0'!BV6)</f>
        <v>#N/A</v>
      </c>
      <c r="AL5" s="8" t="e">
        <f>IF(OR(ISNA(AL$1),ISNA($A5)),NA(),'临-燃尽0'!BW6)</f>
        <v>#N/A</v>
      </c>
      <c r="AM5" s="8" t="e">
        <f>IF(OR(ISNA(AM$1),ISNA($A5)),NA(),'临-燃尽0'!BX6)</f>
        <v>#N/A</v>
      </c>
      <c r="AN5" s="8" t="e">
        <f>IF(OR(ISNA(AN$1),ISNA($A5)),NA(),'临-燃尽0'!BY6)</f>
        <v>#N/A</v>
      </c>
      <c r="AO5" s="8" t="e">
        <f>IF(OR(ISNA(AO$1),ISNA($A5)),NA(),'临-燃尽0'!BZ6)</f>
        <v>#N/A</v>
      </c>
      <c r="AP5" s="8" t="e">
        <f>IF(OR(ISNA(AP$1),ISNA($A5)),NA(),'临-燃尽0'!CA6)</f>
        <v>#N/A</v>
      </c>
      <c r="AQ5" s="8" t="e">
        <f>IF(OR(ISNA(AQ$1),ISNA($A5)),NA(),'临-燃尽0'!CB6)</f>
        <v>#N/A</v>
      </c>
      <c r="AR5" s="8" t="e">
        <f>IF(OR(ISNA(AR$1),ISNA($A5)),NA(),'临-燃尽0'!CC6)</f>
        <v>#N/A</v>
      </c>
      <c r="AS5" s="8" t="e">
        <f>IF(OR(ISNA(AS$1),ISNA($A5)),NA(),'临-燃尽0'!CD6)</f>
        <v>#N/A</v>
      </c>
      <c r="AT5" s="8" t="e">
        <f>IF(OR(ISNA(AT$1),ISNA($A5)),NA(),'临-燃尽0'!CE6)</f>
        <v>#N/A</v>
      </c>
      <c r="AU5" s="8" t="e">
        <f>IF(OR(ISNA(AU$1),ISNA($A5)),NA(),'临-燃尽0'!CF6)</f>
        <v>#N/A</v>
      </c>
      <c r="AV5" s="8" t="e">
        <f>IF(OR(ISNA(AV$1),ISNA($A5)),NA(),'临-燃尽0'!CG6)</f>
        <v>#N/A</v>
      </c>
      <c r="AW5" s="8" t="e">
        <f>IF(OR(ISNA(AW$1),ISNA($A5)),NA(),'临-燃尽0'!CH6)</f>
        <v>#N/A</v>
      </c>
      <c r="AX5" s="8" t="e">
        <f>IF(OR(ISNA(AX$1),ISNA($A5)),NA(),'临-燃尽0'!CI6)</f>
        <v>#N/A</v>
      </c>
      <c r="AY5" s="8" t="e">
        <f>IF(OR(ISNA(AY$1),ISNA($A5)),NA(),'临-燃尽0'!CJ6)</f>
        <v>#N/A</v>
      </c>
      <c r="AZ5" s="8" t="e">
        <f>IF(OR(ISNA(AZ$1),ISNA($A5)),NA(),'临-燃尽0'!CK6)</f>
        <v>#N/A</v>
      </c>
    </row>
    <row r="6" spans="1:52">
      <c r="A6" s="8">
        <f>IF(OR('临-燃尽0'!AL7="",'临-燃尽0'!AL7="总计"),NA(),'临-燃尽0'!AL7)</f>
        <v>-14</v>
      </c>
      <c r="B6" s="8">
        <f>IF(ISNA($A6),NA(),'临-燃尽0'!AM7)</f>
        <v>0</v>
      </c>
      <c r="C6" s="8">
        <f>IF(ISNA($A6),NA(),'临-燃尽0'!AN7)</f>
        <v>0</v>
      </c>
      <c r="D6" s="8">
        <f>IF(ISNA($A6),NA(),'临-燃尽0'!AO7)</f>
        <v>0</v>
      </c>
      <c r="E6" s="8" t="e">
        <f>IF(OR(ISNA(E$1),ISNA($A6)),NA(),'临-燃尽0'!AP7)</f>
        <v>#N/A</v>
      </c>
      <c r="F6" s="8" t="e">
        <f>IF(OR(ISNA(F$1),ISNA($A6)),NA(),'临-燃尽0'!AQ7)</f>
        <v>#N/A</v>
      </c>
      <c r="G6" s="8" t="e">
        <f>IF(OR(ISNA(G$1),ISNA($A6)),NA(),'临-燃尽0'!AR7)</f>
        <v>#N/A</v>
      </c>
      <c r="H6" s="8" t="e">
        <f>IF(OR(ISNA(H$1),ISNA($A6)),NA(),'临-燃尽0'!AS7)</f>
        <v>#N/A</v>
      </c>
      <c r="I6" s="8" t="e">
        <f>IF(OR(ISNA(I$1),ISNA($A6)),NA(),'临-燃尽0'!AT7)</f>
        <v>#N/A</v>
      </c>
      <c r="J6" s="8" t="e">
        <f>IF(OR(ISNA(J$1),ISNA($A6)),NA(),'临-燃尽0'!AU7)</f>
        <v>#N/A</v>
      </c>
      <c r="K6" s="8" t="e">
        <f>IF(OR(ISNA(K$1),ISNA($A6)),NA(),'临-燃尽0'!AV7)</f>
        <v>#N/A</v>
      </c>
      <c r="L6" s="8" t="e">
        <f>IF(OR(ISNA(L$1),ISNA($A6)),NA(),'临-燃尽0'!AW7)</f>
        <v>#N/A</v>
      </c>
      <c r="M6" s="8" t="e">
        <f>IF(OR(ISNA(M$1),ISNA($A6)),NA(),'临-燃尽0'!AX7)</f>
        <v>#N/A</v>
      </c>
      <c r="N6" s="8" t="e">
        <f>IF(OR(ISNA(N$1),ISNA($A6)),NA(),'临-燃尽0'!AY7)</f>
        <v>#N/A</v>
      </c>
      <c r="O6" s="8" t="e">
        <f>IF(OR(ISNA(O$1),ISNA($A6)),NA(),'临-燃尽0'!AZ7)</f>
        <v>#N/A</v>
      </c>
      <c r="P6" s="8" t="e">
        <f>IF(OR(ISNA(P$1),ISNA($A6)),NA(),'临-燃尽0'!BA7)</f>
        <v>#N/A</v>
      </c>
      <c r="Q6" s="8" t="e">
        <f>IF(OR(ISNA(Q$1),ISNA($A6)),NA(),'临-燃尽0'!BB7)</f>
        <v>#N/A</v>
      </c>
      <c r="R6" s="8" t="e">
        <f>IF(OR(ISNA(R$1),ISNA($A6)),NA(),'临-燃尽0'!BC7)</f>
        <v>#N/A</v>
      </c>
      <c r="S6" s="8" t="e">
        <f>IF(OR(ISNA(S$1),ISNA($A6)),NA(),'临-燃尽0'!BD7)</f>
        <v>#N/A</v>
      </c>
      <c r="T6" s="8" t="e">
        <f>IF(OR(ISNA(T$1),ISNA($A6)),NA(),'临-燃尽0'!BE7)</f>
        <v>#N/A</v>
      </c>
      <c r="U6" s="8" t="e">
        <f>IF(OR(ISNA(U$1),ISNA($A6)),NA(),'临-燃尽0'!BF7)</f>
        <v>#N/A</v>
      </c>
      <c r="V6" s="8" t="e">
        <f>IF(OR(ISNA(V$1),ISNA($A6)),NA(),'临-燃尽0'!BG7)</f>
        <v>#N/A</v>
      </c>
      <c r="W6" s="8" t="e">
        <f>IF(OR(ISNA(W$1),ISNA($A6)),NA(),'临-燃尽0'!BH7)</f>
        <v>#N/A</v>
      </c>
      <c r="X6" s="8" t="e">
        <f>IF(OR(ISNA(X$1),ISNA($A6)),NA(),'临-燃尽0'!BI7)</f>
        <v>#N/A</v>
      </c>
      <c r="Y6" s="8" t="e">
        <f>IF(OR(ISNA(Y$1),ISNA($A6)),NA(),'临-燃尽0'!BJ7)</f>
        <v>#N/A</v>
      </c>
      <c r="Z6" s="8" t="e">
        <f>IF(OR(ISNA(Z$1),ISNA($A6)),NA(),'临-燃尽0'!BK7)</f>
        <v>#N/A</v>
      </c>
      <c r="AA6" s="8" t="e">
        <f>IF(OR(ISNA(AA$1),ISNA($A6)),NA(),'临-燃尽0'!BL7)</f>
        <v>#N/A</v>
      </c>
      <c r="AB6" s="8" t="e">
        <f>IF(OR(ISNA(AB$1),ISNA($A6)),NA(),'临-燃尽0'!BM7)</f>
        <v>#N/A</v>
      </c>
      <c r="AC6" s="8" t="e">
        <f>IF(OR(ISNA(AC$1),ISNA($A6)),NA(),'临-燃尽0'!BN7)</f>
        <v>#N/A</v>
      </c>
      <c r="AD6" s="8" t="e">
        <f>IF(OR(ISNA(AD$1),ISNA($A6)),NA(),'临-燃尽0'!BO7)</f>
        <v>#N/A</v>
      </c>
      <c r="AE6" s="8" t="e">
        <f>IF(OR(ISNA(AE$1),ISNA($A6)),NA(),'临-燃尽0'!BP7)</f>
        <v>#N/A</v>
      </c>
      <c r="AF6" s="8" t="e">
        <f>IF(OR(ISNA(AF$1),ISNA($A6)),NA(),'临-燃尽0'!BQ7)</f>
        <v>#N/A</v>
      </c>
      <c r="AG6" s="8" t="e">
        <f>IF(OR(ISNA(AG$1),ISNA($A6)),NA(),'临-燃尽0'!BR7)</f>
        <v>#N/A</v>
      </c>
      <c r="AH6" s="8" t="e">
        <f>IF(OR(ISNA(AH$1),ISNA($A6)),NA(),'临-燃尽0'!BS7)</f>
        <v>#N/A</v>
      </c>
      <c r="AI6" s="8" t="e">
        <f>IF(OR(ISNA(AI$1),ISNA($A6)),NA(),'临-燃尽0'!BT7)</f>
        <v>#N/A</v>
      </c>
      <c r="AJ6" s="8" t="e">
        <f>IF(OR(ISNA(AJ$1),ISNA($A6)),NA(),'临-燃尽0'!BU7)</f>
        <v>#N/A</v>
      </c>
      <c r="AK6" s="8" t="e">
        <f>IF(OR(ISNA(AK$1),ISNA($A6)),NA(),'临-燃尽0'!BV7)</f>
        <v>#N/A</v>
      </c>
      <c r="AL6" s="8" t="e">
        <f>IF(OR(ISNA(AL$1),ISNA($A6)),NA(),'临-燃尽0'!BW7)</f>
        <v>#N/A</v>
      </c>
      <c r="AM6" s="8" t="e">
        <f>IF(OR(ISNA(AM$1),ISNA($A6)),NA(),'临-燃尽0'!BX7)</f>
        <v>#N/A</v>
      </c>
      <c r="AN6" s="8" t="e">
        <f>IF(OR(ISNA(AN$1),ISNA($A6)),NA(),'临-燃尽0'!BY7)</f>
        <v>#N/A</v>
      </c>
      <c r="AO6" s="8" t="e">
        <f>IF(OR(ISNA(AO$1),ISNA($A6)),NA(),'临-燃尽0'!BZ7)</f>
        <v>#N/A</v>
      </c>
      <c r="AP6" s="8" t="e">
        <f>IF(OR(ISNA(AP$1),ISNA($A6)),NA(),'临-燃尽0'!CA7)</f>
        <v>#N/A</v>
      </c>
      <c r="AQ6" s="8" t="e">
        <f>IF(OR(ISNA(AQ$1),ISNA($A6)),NA(),'临-燃尽0'!CB7)</f>
        <v>#N/A</v>
      </c>
      <c r="AR6" s="8" t="e">
        <f>IF(OR(ISNA(AR$1),ISNA($A6)),NA(),'临-燃尽0'!CC7)</f>
        <v>#N/A</v>
      </c>
      <c r="AS6" s="8" t="e">
        <f>IF(OR(ISNA(AS$1),ISNA($A6)),NA(),'临-燃尽0'!CD7)</f>
        <v>#N/A</v>
      </c>
      <c r="AT6" s="8" t="e">
        <f>IF(OR(ISNA(AT$1),ISNA($A6)),NA(),'临-燃尽0'!CE7)</f>
        <v>#N/A</v>
      </c>
      <c r="AU6" s="8" t="e">
        <f>IF(OR(ISNA(AU$1),ISNA($A6)),NA(),'临-燃尽0'!CF7)</f>
        <v>#N/A</v>
      </c>
      <c r="AV6" s="8" t="e">
        <f>IF(OR(ISNA(AV$1),ISNA($A6)),NA(),'临-燃尽0'!CG7)</f>
        <v>#N/A</v>
      </c>
      <c r="AW6" s="8" t="e">
        <f>IF(OR(ISNA(AW$1),ISNA($A6)),NA(),'临-燃尽0'!CH7)</f>
        <v>#N/A</v>
      </c>
      <c r="AX6" s="8" t="e">
        <f>IF(OR(ISNA(AX$1),ISNA($A6)),NA(),'临-燃尽0'!CI7)</f>
        <v>#N/A</v>
      </c>
      <c r="AY6" s="8" t="e">
        <f>IF(OR(ISNA(AY$1),ISNA($A6)),NA(),'临-燃尽0'!CJ7)</f>
        <v>#N/A</v>
      </c>
      <c r="AZ6" s="8" t="e">
        <f>IF(OR(ISNA(AZ$1),ISNA($A6)),NA(),'临-燃尽0'!CK7)</f>
        <v>#N/A</v>
      </c>
    </row>
    <row r="7" spans="1:52">
      <c r="A7" s="8">
        <f>IF(OR('临-燃尽0'!AL8="",'临-燃尽0'!AL8="总计"),NA(),'临-燃尽0'!AL8)</f>
        <v>-2</v>
      </c>
      <c r="B7" s="8">
        <f>IF(ISNA($A7),NA(),'临-燃尽0'!AM8)</f>
        <v>0</v>
      </c>
      <c r="C7" s="8">
        <f>IF(ISNA($A7),NA(),'临-燃尽0'!AN8)</f>
        <v>0</v>
      </c>
      <c r="D7" s="8">
        <f>IF(ISNA($A7),NA(),'临-燃尽0'!AO8)</f>
        <v>0</v>
      </c>
      <c r="E7" s="8" t="e">
        <f>IF(OR(ISNA(E$1),ISNA($A7)),NA(),'临-燃尽0'!AP8)</f>
        <v>#N/A</v>
      </c>
      <c r="F7" s="8" t="e">
        <f>IF(OR(ISNA(F$1),ISNA($A7)),NA(),'临-燃尽0'!AQ8)</f>
        <v>#N/A</v>
      </c>
      <c r="G7" s="8" t="e">
        <f>IF(OR(ISNA(G$1),ISNA($A7)),NA(),'临-燃尽0'!AR8)</f>
        <v>#N/A</v>
      </c>
      <c r="H7" s="8" t="e">
        <f>IF(OR(ISNA(H$1),ISNA($A7)),NA(),'临-燃尽0'!AS8)</f>
        <v>#N/A</v>
      </c>
      <c r="I7" s="8" t="e">
        <f>IF(OR(ISNA(I$1),ISNA($A7)),NA(),'临-燃尽0'!AT8)</f>
        <v>#N/A</v>
      </c>
      <c r="J7" s="8" t="e">
        <f>IF(OR(ISNA(J$1),ISNA($A7)),NA(),'临-燃尽0'!AU8)</f>
        <v>#N/A</v>
      </c>
      <c r="K7" s="8" t="e">
        <f>IF(OR(ISNA(K$1),ISNA($A7)),NA(),'临-燃尽0'!AV8)</f>
        <v>#N/A</v>
      </c>
      <c r="L7" s="8" t="e">
        <f>IF(OR(ISNA(L$1),ISNA($A7)),NA(),'临-燃尽0'!AW8)</f>
        <v>#N/A</v>
      </c>
      <c r="M7" s="8" t="e">
        <f>IF(OR(ISNA(M$1),ISNA($A7)),NA(),'临-燃尽0'!AX8)</f>
        <v>#N/A</v>
      </c>
      <c r="N7" s="8" t="e">
        <f>IF(OR(ISNA(N$1),ISNA($A7)),NA(),'临-燃尽0'!AY8)</f>
        <v>#N/A</v>
      </c>
      <c r="O7" s="8" t="e">
        <f>IF(OR(ISNA(O$1),ISNA($A7)),NA(),'临-燃尽0'!AZ8)</f>
        <v>#N/A</v>
      </c>
      <c r="P7" s="8" t="e">
        <f>IF(OR(ISNA(P$1),ISNA($A7)),NA(),'临-燃尽0'!BA8)</f>
        <v>#N/A</v>
      </c>
      <c r="Q7" s="8" t="e">
        <f>IF(OR(ISNA(Q$1),ISNA($A7)),NA(),'临-燃尽0'!BB8)</f>
        <v>#N/A</v>
      </c>
      <c r="R7" s="8" t="e">
        <f>IF(OR(ISNA(R$1),ISNA($A7)),NA(),'临-燃尽0'!BC8)</f>
        <v>#N/A</v>
      </c>
      <c r="S7" s="8" t="e">
        <f>IF(OR(ISNA(S$1),ISNA($A7)),NA(),'临-燃尽0'!BD8)</f>
        <v>#N/A</v>
      </c>
      <c r="T7" s="8" t="e">
        <f>IF(OR(ISNA(T$1),ISNA($A7)),NA(),'临-燃尽0'!BE8)</f>
        <v>#N/A</v>
      </c>
      <c r="U7" s="8" t="e">
        <f>IF(OR(ISNA(U$1),ISNA($A7)),NA(),'临-燃尽0'!BF8)</f>
        <v>#N/A</v>
      </c>
      <c r="V7" s="8" t="e">
        <f>IF(OR(ISNA(V$1),ISNA($A7)),NA(),'临-燃尽0'!BG8)</f>
        <v>#N/A</v>
      </c>
      <c r="W7" s="8" t="e">
        <f>IF(OR(ISNA(W$1),ISNA($A7)),NA(),'临-燃尽0'!BH8)</f>
        <v>#N/A</v>
      </c>
      <c r="X7" s="8" t="e">
        <f>IF(OR(ISNA(X$1),ISNA($A7)),NA(),'临-燃尽0'!BI8)</f>
        <v>#N/A</v>
      </c>
      <c r="Y7" s="8" t="e">
        <f>IF(OR(ISNA(Y$1),ISNA($A7)),NA(),'临-燃尽0'!BJ8)</f>
        <v>#N/A</v>
      </c>
      <c r="Z7" s="8" t="e">
        <f>IF(OR(ISNA(Z$1),ISNA($A7)),NA(),'临-燃尽0'!BK8)</f>
        <v>#N/A</v>
      </c>
      <c r="AA7" s="8" t="e">
        <f>IF(OR(ISNA(AA$1),ISNA($A7)),NA(),'临-燃尽0'!BL8)</f>
        <v>#N/A</v>
      </c>
      <c r="AB7" s="8" t="e">
        <f>IF(OR(ISNA(AB$1),ISNA($A7)),NA(),'临-燃尽0'!BM8)</f>
        <v>#N/A</v>
      </c>
      <c r="AC7" s="8" t="e">
        <f>IF(OR(ISNA(AC$1),ISNA($A7)),NA(),'临-燃尽0'!BN8)</f>
        <v>#N/A</v>
      </c>
      <c r="AD7" s="8" t="e">
        <f>IF(OR(ISNA(AD$1),ISNA($A7)),NA(),'临-燃尽0'!BO8)</f>
        <v>#N/A</v>
      </c>
      <c r="AE7" s="8" t="e">
        <f>IF(OR(ISNA(AE$1),ISNA($A7)),NA(),'临-燃尽0'!BP8)</f>
        <v>#N/A</v>
      </c>
      <c r="AF7" s="8" t="e">
        <f>IF(OR(ISNA(AF$1),ISNA($A7)),NA(),'临-燃尽0'!BQ8)</f>
        <v>#N/A</v>
      </c>
      <c r="AG7" s="8" t="e">
        <f>IF(OR(ISNA(AG$1),ISNA($A7)),NA(),'临-燃尽0'!BR8)</f>
        <v>#N/A</v>
      </c>
      <c r="AH7" s="8" t="e">
        <f>IF(OR(ISNA(AH$1),ISNA($A7)),NA(),'临-燃尽0'!BS8)</f>
        <v>#N/A</v>
      </c>
      <c r="AI7" s="8" t="e">
        <f>IF(OR(ISNA(AI$1),ISNA($A7)),NA(),'临-燃尽0'!BT8)</f>
        <v>#N/A</v>
      </c>
      <c r="AJ7" s="8" t="e">
        <f>IF(OR(ISNA(AJ$1),ISNA($A7)),NA(),'临-燃尽0'!BU8)</f>
        <v>#N/A</v>
      </c>
      <c r="AK7" s="8" t="e">
        <f>IF(OR(ISNA(AK$1),ISNA($A7)),NA(),'临-燃尽0'!BV8)</f>
        <v>#N/A</v>
      </c>
      <c r="AL7" s="8" t="e">
        <f>IF(OR(ISNA(AL$1),ISNA($A7)),NA(),'临-燃尽0'!BW8)</f>
        <v>#N/A</v>
      </c>
      <c r="AM7" s="8" t="e">
        <f>IF(OR(ISNA(AM$1),ISNA($A7)),NA(),'临-燃尽0'!BX8)</f>
        <v>#N/A</v>
      </c>
      <c r="AN7" s="8" t="e">
        <f>IF(OR(ISNA(AN$1),ISNA($A7)),NA(),'临-燃尽0'!BY8)</f>
        <v>#N/A</v>
      </c>
      <c r="AO7" s="8" t="e">
        <f>IF(OR(ISNA(AO$1),ISNA($A7)),NA(),'临-燃尽0'!BZ8)</f>
        <v>#N/A</v>
      </c>
      <c r="AP7" s="8" t="e">
        <f>IF(OR(ISNA(AP$1),ISNA($A7)),NA(),'临-燃尽0'!CA8)</f>
        <v>#N/A</v>
      </c>
      <c r="AQ7" s="8" t="e">
        <f>IF(OR(ISNA(AQ$1),ISNA($A7)),NA(),'临-燃尽0'!CB8)</f>
        <v>#N/A</v>
      </c>
      <c r="AR7" s="8" t="e">
        <f>IF(OR(ISNA(AR$1),ISNA($A7)),NA(),'临-燃尽0'!CC8)</f>
        <v>#N/A</v>
      </c>
      <c r="AS7" s="8" t="e">
        <f>IF(OR(ISNA(AS$1),ISNA($A7)),NA(),'临-燃尽0'!CD8)</f>
        <v>#N/A</v>
      </c>
      <c r="AT7" s="8" t="e">
        <f>IF(OR(ISNA(AT$1),ISNA($A7)),NA(),'临-燃尽0'!CE8)</f>
        <v>#N/A</v>
      </c>
      <c r="AU7" s="8" t="e">
        <f>IF(OR(ISNA(AU$1),ISNA($A7)),NA(),'临-燃尽0'!CF8)</f>
        <v>#N/A</v>
      </c>
      <c r="AV7" s="8" t="e">
        <f>IF(OR(ISNA(AV$1),ISNA($A7)),NA(),'临-燃尽0'!CG8)</f>
        <v>#N/A</v>
      </c>
      <c r="AW7" s="8" t="e">
        <f>IF(OR(ISNA(AW$1),ISNA($A7)),NA(),'临-燃尽0'!CH8)</f>
        <v>#N/A</v>
      </c>
      <c r="AX7" s="8" t="e">
        <f>IF(OR(ISNA(AX$1),ISNA($A7)),NA(),'临-燃尽0'!CI8)</f>
        <v>#N/A</v>
      </c>
      <c r="AY7" s="8" t="e">
        <f>IF(OR(ISNA(AY$1),ISNA($A7)),NA(),'临-燃尽0'!CJ8)</f>
        <v>#N/A</v>
      </c>
      <c r="AZ7" s="8" t="e">
        <f>IF(OR(ISNA(AZ$1),ISNA($A7)),NA(),'临-燃尽0'!CK8)</f>
        <v>#N/A</v>
      </c>
    </row>
    <row r="8" spans="1:52">
      <c r="A8" s="8">
        <f>IF(OR('临-燃尽0'!AL9="",'临-燃尽0'!AL9="总计"),NA(),'临-燃尽0'!AL9)</f>
        <v>0</v>
      </c>
      <c r="B8" s="8">
        <f>IF(ISNA($A8),NA(),'临-燃尽0'!AM9)</f>
        <v>0</v>
      </c>
      <c r="C8" s="8">
        <f>IF(ISNA($A8),NA(),'临-燃尽0'!AN9)</f>
        <v>0</v>
      </c>
      <c r="D8" s="8">
        <f>IF(ISNA($A8),NA(),'临-燃尽0'!AO9)</f>
        <v>6</v>
      </c>
      <c r="E8" s="8" t="e">
        <f>IF(OR(ISNA(E$1),ISNA($A8)),NA(),'临-燃尽0'!AP9)</f>
        <v>#N/A</v>
      </c>
      <c r="F8" s="8" t="e">
        <f>IF(OR(ISNA(F$1),ISNA($A8)),NA(),'临-燃尽0'!AQ9)</f>
        <v>#N/A</v>
      </c>
      <c r="G8" s="8" t="e">
        <f>IF(OR(ISNA(G$1),ISNA($A8)),NA(),'临-燃尽0'!AR9)</f>
        <v>#N/A</v>
      </c>
      <c r="H8" s="8" t="e">
        <f>IF(OR(ISNA(H$1),ISNA($A8)),NA(),'临-燃尽0'!AS9)</f>
        <v>#N/A</v>
      </c>
      <c r="I8" s="8" t="e">
        <f>IF(OR(ISNA(I$1),ISNA($A8)),NA(),'临-燃尽0'!AT9)</f>
        <v>#N/A</v>
      </c>
      <c r="J8" s="8" t="e">
        <f>IF(OR(ISNA(J$1),ISNA($A8)),NA(),'临-燃尽0'!AU9)</f>
        <v>#N/A</v>
      </c>
      <c r="K8" s="8" t="e">
        <f>IF(OR(ISNA(K$1),ISNA($A8)),NA(),'临-燃尽0'!AV9)</f>
        <v>#N/A</v>
      </c>
      <c r="L8" s="8" t="e">
        <f>IF(OR(ISNA(L$1),ISNA($A8)),NA(),'临-燃尽0'!AW9)</f>
        <v>#N/A</v>
      </c>
      <c r="M8" s="8" t="e">
        <f>IF(OR(ISNA(M$1),ISNA($A8)),NA(),'临-燃尽0'!AX9)</f>
        <v>#N/A</v>
      </c>
      <c r="N8" s="8" t="e">
        <f>IF(OR(ISNA(N$1),ISNA($A8)),NA(),'临-燃尽0'!AY9)</f>
        <v>#N/A</v>
      </c>
      <c r="O8" s="8" t="e">
        <f>IF(OR(ISNA(O$1),ISNA($A8)),NA(),'临-燃尽0'!AZ9)</f>
        <v>#N/A</v>
      </c>
      <c r="P8" s="8" t="e">
        <f>IF(OR(ISNA(P$1),ISNA($A8)),NA(),'临-燃尽0'!BA9)</f>
        <v>#N/A</v>
      </c>
      <c r="Q8" s="8" t="e">
        <f>IF(OR(ISNA(Q$1),ISNA($A8)),NA(),'临-燃尽0'!BB9)</f>
        <v>#N/A</v>
      </c>
      <c r="R8" s="8" t="e">
        <f>IF(OR(ISNA(R$1),ISNA($A8)),NA(),'临-燃尽0'!BC9)</f>
        <v>#N/A</v>
      </c>
      <c r="S8" s="8" t="e">
        <f>IF(OR(ISNA(S$1),ISNA($A8)),NA(),'临-燃尽0'!BD9)</f>
        <v>#N/A</v>
      </c>
      <c r="T8" s="8" t="e">
        <f>IF(OR(ISNA(T$1),ISNA($A8)),NA(),'临-燃尽0'!BE9)</f>
        <v>#N/A</v>
      </c>
      <c r="U8" s="8" t="e">
        <f>IF(OR(ISNA(U$1),ISNA($A8)),NA(),'临-燃尽0'!BF9)</f>
        <v>#N/A</v>
      </c>
      <c r="V8" s="8" t="e">
        <f>IF(OR(ISNA(V$1),ISNA($A8)),NA(),'临-燃尽0'!BG9)</f>
        <v>#N/A</v>
      </c>
      <c r="W8" s="8" t="e">
        <f>IF(OR(ISNA(W$1),ISNA($A8)),NA(),'临-燃尽0'!BH9)</f>
        <v>#N/A</v>
      </c>
      <c r="X8" s="8" t="e">
        <f>IF(OR(ISNA(X$1),ISNA($A8)),NA(),'临-燃尽0'!BI9)</f>
        <v>#N/A</v>
      </c>
      <c r="Y8" s="8" t="e">
        <f>IF(OR(ISNA(Y$1),ISNA($A8)),NA(),'临-燃尽0'!BJ9)</f>
        <v>#N/A</v>
      </c>
      <c r="Z8" s="8" t="e">
        <f>IF(OR(ISNA(Z$1),ISNA($A8)),NA(),'临-燃尽0'!BK9)</f>
        <v>#N/A</v>
      </c>
      <c r="AA8" s="8" t="e">
        <f>IF(OR(ISNA(AA$1),ISNA($A8)),NA(),'临-燃尽0'!BL9)</f>
        <v>#N/A</v>
      </c>
      <c r="AB8" s="8" t="e">
        <f>IF(OR(ISNA(AB$1),ISNA($A8)),NA(),'临-燃尽0'!BM9)</f>
        <v>#N/A</v>
      </c>
      <c r="AC8" s="8" t="e">
        <f>IF(OR(ISNA(AC$1),ISNA($A8)),NA(),'临-燃尽0'!BN9)</f>
        <v>#N/A</v>
      </c>
      <c r="AD8" s="8" t="e">
        <f>IF(OR(ISNA(AD$1),ISNA($A8)),NA(),'临-燃尽0'!BO9)</f>
        <v>#N/A</v>
      </c>
      <c r="AE8" s="8" t="e">
        <f>IF(OR(ISNA(AE$1),ISNA($A8)),NA(),'临-燃尽0'!BP9)</f>
        <v>#N/A</v>
      </c>
      <c r="AF8" s="8" t="e">
        <f>IF(OR(ISNA(AF$1),ISNA($A8)),NA(),'临-燃尽0'!BQ9)</f>
        <v>#N/A</v>
      </c>
      <c r="AG8" s="8" t="e">
        <f>IF(OR(ISNA(AG$1),ISNA($A8)),NA(),'临-燃尽0'!BR9)</f>
        <v>#N/A</v>
      </c>
      <c r="AH8" s="8" t="e">
        <f>IF(OR(ISNA(AH$1),ISNA($A8)),NA(),'临-燃尽0'!BS9)</f>
        <v>#N/A</v>
      </c>
      <c r="AI8" s="8" t="e">
        <f>IF(OR(ISNA(AI$1),ISNA($A8)),NA(),'临-燃尽0'!BT9)</f>
        <v>#N/A</v>
      </c>
      <c r="AJ8" s="8" t="e">
        <f>IF(OR(ISNA(AJ$1),ISNA($A8)),NA(),'临-燃尽0'!BU9)</f>
        <v>#N/A</v>
      </c>
      <c r="AK8" s="8" t="e">
        <f>IF(OR(ISNA(AK$1),ISNA($A8)),NA(),'临-燃尽0'!BV9)</f>
        <v>#N/A</v>
      </c>
      <c r="AL8" s="8" t="e">
        <f>IF(OR(ISNA(AL$1),ISNA($A8)),NA(),'临-燃尽0'!BW9)</f>
        <v>#N/A</v>
      </c>
      <c r="AM8" s="8" t="e">
        <f>IF(OR(ISNA(AM$1),ISNA($A8)),NA(),'临-燃尽0'!BX9)</f>
        <v>#N/A</v>
      </c>
      <c r="AN8" s="8" t="e">
        <f>IF(OR(ISNA(AN$1),ISNA($A8)),NA(),'临-燃尽0'!BY9)</f>
        <v>#N/A</v>
      </c>
      <c r="AO8" s="8" t="e">
        <f>IF(OR(ISNA(AO$1),ISNA($A8)),NA(),'临-燃尽0'!BZ9)</f>
        <v>#N/A</v>
      </c>
      <c r="AP8" s="8" t="e">
        <f>IF(OR(ISNA(AP$1),ISNA($A8)),NA(),'临-燃尽0'!CA9)</f>
        <v>#N/A</v>
      </c>
      <c r="AQ8" s="8" t="e">
        <f>IF(OR(ISNA(AQ$1),ISNA($A8)),NA(),'临-燃尽0'!CB9)</f>
        <v>#N/A</v>
      </c>
      <c r="AR8" s="8" t="e">
        <f>IF(OR(ISNA(AR$1),ISNA($A8)),NA(),'临-燃尽0'!CC9)</f>
        <v>#N/A</v>
      </c>
      <c r="AS8" s="8" t="e">
        <f>IF(OR(ISNA(AS$1),ISNA($A8)),NA(),'临-燃尽0'!CD9)</f>
        <v>#N/A</v>
      </c>
      <c r="AT8" s="8" t="e">
        <f>IF(OR(ISNA(AT$1),ISNA($A8)),NA(),'临-燃尽0'!CE9)</f>
        <v>#N/A</v>
      </c>
      <c r="AU8" s="8" t="e">
        <f>IF(OR(ISNA(AU$1),ISNA($A8)),NA(),'临-燃尽0'!CF9)</f>
        <v>#N/A</v>
      </c>
      <c r="AV8" s="8" t="e">
        <f>IF(OR(ISNA(AV$1),ISNA($A8)),NA(),'临-燃尽0'!CG9)</f>
        <v>#N/A</v>
      </c>
      <c r="AW8" s="8" t="e">
        <f>IF(OR(ISNA(AW$1),ISNA($A8)),NA(),'临-燃尽0'!CH9)</f>
        <v>#N/A</v>
      </c>
      <c r="AX8" s="8" t="e">
        <f>IF(OR(ISNA(AX$1),ISNA($A8)),NA(),'临-燃尽0'!CI9)</f>
        <v>#N/A</v>
      </c>
      <c r="AY8" s="8" t="e">
        <f>IF(OR(ISNA(AY$1),ISNA($A8)),NA(),'临-燃尽0'!CJ9)</f>
        <v>#N/A</v>
      </c>
      <c r="AZ8" s="8" t="e">
        <f>IF(OR(ISNA(AZ$1),ISNA($A8)),NA(),'临-燃尽0'!CK9)</f>
        <v>#N/A</v>
      </c>
    </row>
    <row r="9" spans="1:52">
      <c r="A9" s="8">
        <f>IF(OR('临-燃尽0'!AL10="",'临-燃尽0'!AL10="总计"),NA(),'临-燃尽0'!AL10)</f>
        <v>1</v>
      </c>
      <c r="B9" s="8">
        <f>IF(ISNA($A9),NA(),'临-燃尽0'!AM10)</f>
        <v>0</v>
      </c>
      <c r="C9" s="8">
        <f>IF(ISNA($A9),NA(),'临-燃尽0'!AN10)</f>
        <v>2</v>
      </c>
      <c r="D9" s="8">
        <f>IF(ISNA($A9),NA(),'临-燃尽0'!AO10)</f>
        <v>0</v>
      </c>
      <c r="E9" s="8" t="e">
        <f>IF(OR(ISNA(E$1),ISNA($A9)),NA(),'临-燃尽0'!AP10)</f>
        <v>#N/A</v>
      </c>
      <c r="F9" s="8" t="e">
        <f>IF(OR(ISNA(F$1),ISNA($A9)),NA(),'临-燃尽0'!AQ10)</f>
        <v>#N/A</v>
      </c>
      <c r="G9" s="8" t="e">
        <f>IF(OR(ISNA(G$1),ISNA($A9)),NA(),'临-燃尽0'!AR10)</f>
        <v>#N/A</v>
      </c>
      <c r="H9" s="8" t="e">
        <f>IF(OR(ISNA(H$1),ISNA($A9)),NA(),'临-燃尽0'!AS10)</f>
        <v>#N/A</v>
      </c>
      <c r="I9" s="8" t="e">
        <f>IF(OR(ISNA(I$1),ISNA($A9)),NA(),'临-燃尽0'!AT10)</f>
        <v>#N/A</v>
      </c>
      <c r="J9" s="8" t="e">
        <f>IF(OR(ISNA(J$1),ISNA($A9)),NA(),'临-燃尽0'!AU10)</f>
        <v>#N/A</v>
      </c>
      <c r="K9" s="8" t="e">
        <f>IF(OR(ISNA(K$1),ISNA($A9)),NA(),'临-燃尽0'!AV10)</f>
        <v>#N/A</v>
      </c>
      <c r="L9" s="8" t="e">
        <f>IF(OR(ISNA(L$1),ISNA($A9)),NA(),'临-燃尽0'!AW10)</f>
        <v>#N/A</v>
      </c>
      <c r="M9" s="8" t="e">
        <f>IF(OR(ISNA(M$1),ISNA($A9)),NA(),'临-燃尽0'!AX10)</f>
        <v>#N/A</v>
      </c>
      <c r="N9" s="8" t="e">
        <f>IF(OR(ISNA(N$1),ISNA($A9)),NA(),'临-燃尽0'!AY10)</f>
        <v>#N/A</v>
      </c>
      <c r="O9" s="8" t="e">
        <f>IF(OR(ISNA(O$1),ISNA($A9)),NA(),'临-燃尽0'!AZ10)</f>
        <v>#N/A</v>
      </c>
      <c r="P9" s="8" t="e">
        <f>IF(OR(ISNA(P$1),ISNA($A9)),NA(),'临-燃尽0'!BA10)</f>
        <v>#N/A</v>
      </c>
      <c r="Q9" s="8" t="e">
        <f>IF(OR(ISNA(Q$1),ISNA($A9)),NA(),'临-燃尽0'!BB10)</f>
        <v>#N/A</v>
      </c>
      <c r="R9" s="8" t="e">
        <f>IF(OR(ISNA(R$1),ISNA($A9)),NA(),'临-燃尽0'!BC10)</f>
        <v>#N/A</v>
      </c>
      <c r="S9" s="8" t="e">
        <f>IF(OR(ISNA(S$1),ISNA($A9)),NA(),'临-燃尽0'!BD10)</f>
        <v>#N/A</v>
      </c>
      <c r="T9" s="8" t="e">
        <f>IF(OR(ISNA(T$1),ISNA($A9)),NA(),'临-燃尽0'!BE10)</f>
        <v>#N/A</v>
      </c>
      <c r="U9" s="8" t="e">
        <f>IF(OR(ISNA(U$1),ISNA($A9)),NA(),'临-燃尽0'!BF10)</f>
        <v>#N/A</v>
      </c>
      <c r="V9" s="8" t="e">
        <f>IF(OR(ISNA(V$1),ISNA($A9)),NA(),'临-燃尽0'!BG10)</f>
        <v>#N/A</v>
      </c>
      <c r="W9" s="8" t="e">
        <f>IF(OR(ISNA(W$1),ISNA($A9)),NA(),'临-燃尽0'!BH10)</f>
        <v>#N/A</v>
      </c>
      <c r="X9" s="8" t="e">
        <f>IF(OR(ISNA(X$1),ISNA($A9)),NA(),'临-燃尽0'!BI10)</f>
        <v>#N/A</v>
      </c>
      <c r="Y9" s="8" t="e">
        <f>IF(OR(ISNA(Y$1),ISNA($A9)),NA(),'临-燃尽0'!BJ10)</f>
        <v>#N/A</v>
      </c>
      <c r="Z9" s="8" t="e">
        <f>IF(OR(ISNA(Z$1),ISNA($A9)),NA(),'临-燃尽0'!BK10)</f>
        <v>#N/A</v>
      </c>
      <c r="AA9" s="8" t="e">
        <f>IF(OR(ISNA(AA$1),ISNA($A9)),NA(),'临-燃尽0'!BL10)</f>
        <v>#N/A</v>
      </c>
      <c r="AB9" s="8" t="e">
        <f>IF(OR(ISNA(AB$1),ISNA($A9)),NA(),'临-燃尽0'!BM10)</f>
        <v>#N/A</v>
      </c>
      <c r="AC9" s="8" t="e">
        <f>IF(OR(ISNA(AC$1),ISNA($A9)),NA(),'临-燃尽0'!BN10)</f>
        <v>#N/A</v>
      </c>
      <c r="AD9" s="8" t="e">
        <f>IF(OR(ISNA(AD$1),ISNA($A9)),NA(),'临-燃尽0'!BO10)</f>
        <v>#N/A</v>
      </c>
      <c r="AE9" s="8" t="e">
        <f>IF(OR(ISNA(AE$1),ISNA($A9)),NA(),'临-燃尽0'!BP10)</f>
        <v>#N/A</v>
      </c>
      <c r="AF9" s="8" t="e">
        <f>IF(OR(ISNA(AF$1),ISNA($A9)),NA(),'临-燃尽0'!BQ10)</f>
        <v>#N/A</v>
      </c>
      <c r="AG9" s="8" t="e">
        <f>IF(OR(ISNA(AG$1),ISNA($A9)),NA(),'临-燃尽0'!BR10)</f>
        <v>#N/A</v>
      </c>
      <c r="AH9" s="8" t="e">
        <f>IF(OR(ISNA(AH$1),ISNA($A9)),NA(),'临-燃尽0'!BS10)</f>
        <v>#N/A</v>
      </c>
      <c r="AI9" s="8" t="e">
        <f>IF(OR(ISNA(AI$1),ISNA($A9)),NA(),'临-燃尽0'!BT10)</f>
        <v>#N/A</v>
      </c>
      <c r="AJ9" s="8" t="e">
        <f>IF(OR(ISNA(AJ$1),ISNA($A9)),NA(),'临-燃尽0'!BU10)</f>
        <v>#N/A</v>
      </c>
      <c r="AK9" s="8" t="e">
        <f>IF(OR(ISNA(AK$1),ISNA($A9)),NA(),'临-燃尽0'!BV10)</f>
        <v>#N/A</v>
      </c>
      <c r="AL9" s="8" t="e">
        <f>IF(OR(ISNA(AL$1),ISNA($A9)),NA(),'临-燃尽0'!BW10)</f>
        <v>#N/A</v>
      </c>
      <c r="AM9" s="8" t="e">
        <f>IF(OR(ISNA(AM$1),ISNA($A9)),NA(),'临-燃尽0'!BX10)</f>
        <v>#N/A</v>
      </c>
      <c r="AN9" s="8" t="e">
        <f>IF(OR(ISNA(AN$1),ISNA($A9)),NA(),'临-燃尽0'!BY10)</f>
        <v>#N/A</v>
      </c>
      <c r="AO9" s="8" t="e">
        <f>IF(OR(ISNA(AO$1),ISNA($A9)),NA(),'临-燃尽0'!BZ10)</f>
        <v>#N/A</v>
      </c>
      <c r="AP9" s="8" t="e">
        <f>IF(OR(ISNA(AP$1),ISNA($A9)),NA(),'临-燃尽0'!CA10)</f>
        <v>#N/A</v>
      </c>
      <c r="AQ9" s="8" t="e">
        <f>IF(OR(ISNA(AQ$1),ISNA($A9)),NA(),'临-燃尽0'!CB10)</f>
        <v>#N/A</v>
      </c>
      <c r="AR9" s="8" t="e">
        <f>IF(OR(ISNA(AR$1),ISNA($A9)),NA(),'临-燃尽0'!CC10)</f>
        <v>#N/A</v>
      </c>
      <c r="AS9" s="8" t="e">
        <f>IF(OR(ISNA(AS$1),ISNA($A9)),NA(),'临-燃尽0'!CD10)</f>
        <v>#N/A</v>
      </c>
      <c r="AT9" s="8" t="e">
        <f>IF(OR(ISNA(AT$1),ISNA($A9)),NA(),'临-燃尽0'!CE10)</f>
        <v>#N/A</v>
      </c>
      <c r="AU9" s="8" t="e">
        <f>IF(OR(ISNA(AU$1),ISNA($A9)),NA(),'临-燃尽0'!CF10)</f>
        <v>#N/A</v>
      </c>
      <c r="AV9" s="8" t="e">
        <f>IF(OR(ISNA(AV$1),ISNA($A9)),NA(),'临-燃尽0'!CG10)</f>
        <v>#N/A</v>
      </c>
      <c r="AW9" s="8" t="e">
        <f>IF(OR(ISNA(AW$1),ISNA($A9)),NA(),'临-燃尽0'!CH10)</f>
        <v>#N/A</v>
      </c>
      <c r="AX9" s="8" t="e">
        <f>IF(OR(ISNA(AX$1),ISNA($A9)),NA(),'临-燃尽0'!CI10)</f>
        <v>#N/A</v>
      </c>
      <c r="AY9" s="8" t="e">
        <f>IF(OR(ISNA(AY$1),ISNA($A9)),NA(),'临-燃尽0'!CJ10)</f>
        <v>#N/A</v>
      </c>
      <c r="AZ9" s="8" t="e">
        <f>IF(OR(ISNA(AZ$1),ISNA($A9)),NA(),'临-燃尽0'!CK10)</f>
        <v>#N/A</v>
      </c>
    </row>
    <row r="10" spans="1:52">
      <c r="A10" s="8">
        <f>IF(OR('临-燃尽0'!AL11="",'临-燃尽0'!AL11="总计"),NA(),'临-燃尽0'!AL11)</f>
        <v>2</v>
      </c>
      <c r="B10" s="8">
        <f>IF(ISNA($A10),NA(),'临-燃尽0'!AM11)</f>
        <v>0</v>
      </c>
      <c r="C10" s="8">
        <f>IF(ISNA($A10),NA(),'临-燃尽0'!AN11)</f>
        <v>0</v>
      </c>
      <c r="D10" s="8">
        <f>IF(ISNA($A10),NA(),'临-燃尽0'!AO11)</f>
        <v>0</v>
      </c>
      <c r="E10" s="8" t="e">
        <f>IF(OR(ISNA(E$1),ISNA($A10)),NA(),'临-燃尽0'!AP11)</f>
        <v>#N/A</v>
      </c>
      <c r="F10" s="8" t="e">
        <f>IF(OR(ISNA(F$1),ISNA($A10)),NA(),'临-燃尽0'!AQ11)</f>
        <v>#N/A</v>
      </c>
      <c r="G10" s="8" t="e">
        <f>IF(OR(ISNA(G$1),ISNA($A10)),NA(),'临-燃尽0'!AR11)</f>
        <v>#N/A</v>
      </c>
      <c r="H10" s="8" t="e">
        <f>IF(OR(ISNA(H$1),ISNA($A10)),NA(),'临-燃尽0'!AS11)</f>
        <v>#N/A</v>
      </c>
      <c r="I10" s="8" t="e">
        <f>IF(OR(ISNA(I$1),ISNA($A10)),NA(),'临-燃尽0'!AT11)</f>
        <v>#N/A</v>
      </c>
      <c r="J10" s="8" t="e">
        <f>IF(OR(ISNA(J$1),ISNA($A10)),NA(),'临-燃尽0'!AU11)</f>
        <v>#N/A</v>
      </c>
      <c r="K10" s="8" t="e">
        <f>IF(OR(ISNA(K$1),ISNA($A10)),NA(),'临-燃尽0'!AV11)</f>
        <v>#N/A</v>
      </c>
      <c r="L10" s="8" t="e">
        <f>IF(OR(ISNA(L$1),ISNA($A10)),NA(),'临-燃尽0'!AW11)</f>
        <v>#N/A</v>
      </c>
      <c r="M10" s="8" t="e">
        <f>IF(OR(ISNA(M$1),ISNA($A10)),NA(),'临-燃尽0'!AX11)</f>
        <v>#N/A</v>
      </c>
      <c r="N10" s="8" t="e">
        <f>IF(OR(ISNA(N$1),ISNA($A10)),NA(),'临-燃尽0'!AY11)</f>
        <v>#N/A</v>
      </c>
      <c r="O10" s="8" t="e">
        <f>IF(OR(ISNA(O$1),ISNA($A10)),NA(),'临-燃尽0'!AZ11)</f>
        <v>#N/A</v>
      </c>
      <c r="P10" s="8" t="e">
        <f>IF(OR(ISNA(P$1),ISNA($A10)),NA(),'临-燃尽0'!BA11)</f>
        <v>#N/A</v>
      </c>
      <c r="Q10" s="8" t="e">
        <f>IF(OR(ISNA(Q$1),ISNA($A10)),NA(),'临-燃尽0'!BB11)</f>
        <v>#N/A</v>
      </c>
      <c r="R10" s="8" t="e">
        <f>IF(OR(ISNA(R$1),ISNA($A10)),NA(),'临-燃尽0'!BC11)</f>
        <v>#N/A</v>
      </c>
      <c r="S10" s="8" t="e">
        <f>IF(OR(ISNA(S$1),ISNA($A10)),NA(),'临-燃尽0'!BD11)</f>
        <v>#N/A</v>
      </c>
      <c r="T10" s="8" t="e">
        <f>IF(OR(ISNA(T$1),ISNA($A10)),NA(),'临-燃尽0'!BE11)</f>
        <v>#N/A</v>
      </c>
      <c r="U10" s="8" t="e">
        <f>IF(OR(ISNA(U$1),ISNA($A10)),NA(),'临-燃尽0'!BF11)</f>
        <v>#N/A</v>
      </c>
      <c r="V10" s="8" t="e">
        <f>IF(OR(ISNA(V$1),ISNA($A10)),NA(),'临-燃尽0'!BG11)</f>
        <v>#N/A</v>
      </c>
      <c r="W10" s="8" t="e">
        <f>IF(OR(ISNA(W$1),ISNA($A10)),NA(),'临-燃尽0'!BH11)</f>
        <v>#N/A</v>
      </c>
      <c r="X10" s="8" t="e">
        <f>IF(OR(ISNA(X$1),ISNA($A10)),NA(),'临-燃尽0'!BI11)</f>
        <v>#N/A</v>
      </c>
      <c r="Y10" s="8" t="e">
        <f>IF(OR(ISNA(Y$1),ISNA($A10)),NA(),'临-燃尽0'!BJ11)</f>
        <v>#N/A</v>
      </c>
      <c r="Z10" s="8" t="e">
        <f>IF(OR(ISNA(Z$1),ISNA($A10)),NA(),'临-燃尽0'!BK11)</f>
        <v>#N/A</v>
      </c>
      <c r="AA10" s="8" t="e">
        <f>IF(OR(ISNA(AA$1),ISNA($A10)),NA(),'临-燃尽0'!BL11)</f>
        <v>#N/A</v>
      </c>
      <c r="AB10" s="8" t="e">
        <f>IF(OR(ISNA(AB$1),ISNA($A10)),NA(),'临-燃尽0'!BM11)</f>
        <v>#N/A</v>
      </c>
      <c r="AC10" s="8" t="e">
        <f>IF(OR(ISNA(AC$1),ISNA($A10)),NA(),'临-燃尽0'!BN11)</f>
        <v>#N/A</v>
      </c>
      <c r="AD10" s="8" t="e">
        <f>IF(OR(ISNA(AD$1),ISNA($A10)),NA(),'临-燃尽0'!BO11)</f>
        <v>#N/A</v>
      </c>
      <c r="AE10" s="8" t="e">
        <f>IF(OR(ISNA(AE$1),ISNA($A10)),NA(),'临-燃尽0'!BP11)</f>
        <v>#N/A</v>
      </c>
      <c r="AF10" s="8" t="e">
        <f>IF(OR(ISNA(AF$1),ISNA($A10)),NA(),'临-燃尽0'!BQ11)</f>
        <v>#N/A</v>
      </c>
      <c r="AG10" s="8" t="e">
        <f>IF(OR(ISNA(AG$1),ISNA($A10)),NA(),'临-燃尽0'!BR11)</f>
        <v>#N/A</v>
      </c>
      <c r="AH10" s="8" t="e">
        <f>IF(OR(ISNA(AH$1),ISNA($A10)),NA(),'临-燃尽0'!BS11)</f>
        <v>#N/A</v>
      </c>
      <c r="AI10" s="8" t="e">
        <f>IF(OR(ISNA(AI$1),ISNA($A10)),NA(),'临-燃尽0'!BT11)</f>
        <v>#N/A</v>
      </c>
      <c r="AJ10" s="8" t="e">
        <f>IF(OR(ISNA(AJ$1),ISNA($A10)),NA(),'临-燃尽0'!BU11)</f>
        <v>#N/A</v>
      </c>
      <c r="AK10" s="8" t="e">
        <f>IF(OR(ISNA(AK$1),ISNA($A10)),NA(),'临-燃尽0'!BV11)</f>
        <v>#N/A</v>
      </c>
      <c r="AL10" s="8" t="e">
        <f>IF(OR(ISNA(AL$1),ISNA($A10)),NA(),'临-燃尽0'!BW11)</f>
        <v>#N/A</v>
      </c>
      <c r="AM10" s="8" t="e">
        <f>IF(OR(ISNA(AM$1),ISNA($A10)),NA(),'临-燃尽0'!BX11)</f>
        <v>#N/A</v>
      </c>
      <c r="AN10" s="8" t="e">
        <f>IF(OR(ISNA(AN$1),ISNA($A10)),NA(),'临-燃尽0'!BY11)</f>
        <v>#N/A</v>
      </c>
      <c r="AO10" s="8" t="e">
        <f>IF(OR(ISNA(AO$1),ISNA($A10)),NA(),'临-燃尽0'!BZ11)</f>
        <v>#N/A</v>
      </c>
      <c r="AP10" s="8" t="e">
        <f>IF(OR(ISNA(AP$1),ISNA($A10)),NA(),'临-燃尽0'!CA11)</f>
        <v>#N/A</v>
      </c>
      <c r="AQ10" s="8" t="e">
        <f>IF(OR(ISNA(AQ$1),ISNA($A10)),NA(),'临-燃尽0'!CB11)</f>
        <v>#N/A</v>
      </c>
      <c r="AR10" s="8" t="e">
        <f>IF(OR(ISNA(AR$1),ISNA($A10)),NA(),'临-燃尽0'!CC11)</f>
        <v>#N/A</v>
      </c>
      <c r="AS10" s="8" t="e">
        <f>IF(OR(ISNA(AS$1),ISNA($A10)),NA(),'临-燃尽0'!CD11)</f>
        <v>#N/A</v>
      </c>
      <c r="AT10" s="8" t="e">
        <f>IF(OR(ISNA(AT$1),ISNA($A10)),NA(),'临-燃尽0'!CE11)</f>
        <v>#N/A</v>
      </c>
      <c r="AU10" s="8" t="e">
        <f>IF(OR(ISNA(AU$1),ISNA($A10)),NA(),'临-燃尽0'!CF11)</f>
        <v>#N/A</v>
      </c>
      <c r="AV10" s="8" t="e">
        <f>IF(OR(ISNA(AV$1),ISNA($A10)),NA(),'临-燃尽0'!CG11)</f>
        <v>#N/A</v>
      </c>
      <c r="AW10" s="8" t="e">
        <f>IF(OR(ISNA(AW$1),ISNA($A10)),NA(),'临-燃尽0'!CH11)</f>
        <v>#N/A</v>
      </c>
      <c r="AX10" s="8" t="e">
        <f>IF(OR(ISNA(AX$1),ISNA($A10)),NA(),'临-燃尽0'!CI11)</f>
        <v>#N/A</v>
      </c>
      <c r="AY10" s="8" t="e">
        <f>IF(OR(ISNA(AY$1),ISNA($A10)),NA(),'临-燃尽0'!CJ11)</f>
        <v>#N/A</v>
      </c>
      <c r="AZ10" s="8" t="e">
        <f>IF(OR(ISNA(AZ$1),ISNA($A10)),NA(),'临-燃尽0'!CK11)</f>
        <v>#N/A</v>
      </c>
    </row>
    <row r="11" spans="1:52">
      <c r="A11" s="8" t="e">
        <f>IF(OR('临-燃尽0'!AL12="",'临-燃尽0'!AL12="总计"),NA(),'临-燃尽0'!AL12)</f>
        <v>#N/A</v>
      </c>
      <c r="B11" s="8" t="e">
        <f>IF(ISNA($A11),NA(),'临-燃尽0'!AM12)</f>
        <v>#N/A</v>
      </c>
      <c r="C11" s="8" t="e">
        <f>IF(ISNA($A11),NA(),'临-燃尽0'!AN12)</f>
        <v>#N/A</v>
      </c>
      <c r="D11" s="8" t="e">
        <f>IF(ISNA($A11),NA(),'临-燃尽0'!AO12)</f>
        <v>#N/A</v>
      </c>
      <c r="E11" s="8" t="e">
        <f>IF(OR(ISNA(E$1),ISNA($A11)),NA(),'临-燃尽0'!AP12)</f>
        <v>#N/A</v>
      </c>
      <c r="F11" s="8" t="e">
        <f>IF(OR(ISNA(F$1),ISNA($A11)),NA(),'临-燃尽0'!AQ12)</f>
        <v>#N/A</v>
      </c>
      <c r="G11" s="8" t="e">
        <f>IF(OR(ISNA(G$1),ISNA($A11)),NA(),'临-燃尽0'!AR12)</f>
        <v>#N/A</v>
      </c>
      <c r="H11" s="8" t="e">
        <f>IF(OR(ISNA(H$1),ISNA($A11)),NA(),'临-燃尽0'!AS12)</f>
        <v>#N/A</v>
      </c>
      <c r="I11" s="8" t="e">
        <f>IF(OR(ISNA(I$1),ISNA($A11)),NA(),'临-燃尽0'!AT12)</f>
        <v>#N/A</v>
      </c>
      <c r="J11" s="8" t="e">
        <f>IF(OR(ISNA(J$1),ISNA($A11)),NA(),'临-燃尽0'!AU12)</f>
        <v>#N/A</v>
      </c>
      <c r="K11" s="8" t="e">
        <f>IF(OR(ISNA(K$1),ISNA($A11)),NA(),'临-燃尽0'!AV12)</f>
        <v>#N/A</v>
      </c>
      <c r="L11" s="8" t="e">
        <f>IF(OR(ISNA(L$1),ISNA($A11)),NA(),'临-燃尽0'!AW12)</f>
        <v>#N/A</v>
      </c>
      <c r="M11" s="8" t="e">
        <f>IF(OR(ISNA(M$1),ISNA($A11)),NA(),'临-燃尽0'!AX12)</f>
        <v>#N/A</v>
      </c>
      <c r="N11" s="8" t="e">
        <f>IF(OR(ISNA(N$1),ISNA($A11)),NA(),'临-燃尽0'!AY12)</f>
        <v>#N/A</v>
      </c>
      <c r="O11" s="8" t="e">
        <f>IF(OR(ISNA(O$1),ISNA($A11)),NA(),'临-燃尽0'!AZ12)</f>
        <v>#N/A</v>
      </c>
      <c r="P11" s="8" t="e">
        <f>IF(OR(ISNA(P$1),ISNA($A11)),NA(),'临-燃尽0'!BA12)</f>
        <v>#N/A</v>
      </c>
      <c r="Q11" s="8" t="e">
        <f>IF(OR(ISNA(Q$1),ISNA($A11)),NA(),'临-燃尽0'!BB12)</f>
        <v>#N/A</v>
      </c>
      <c r="R11" s="8" t="e">
        <f>IF(OR(ISNA(R$1),ISNA($A11)),NA(),'临-燃尽0'!BC12)</f>
        <v>#N/A</v>
      </c>
      <c r="S11" s="8" t="e">
        <f>IF(OR(ISNA(S$1),ISNA($A11)),NA(),'临-燃尽0'!BD12)</f>
        <v>#N/A</v>
      </c>
      <c r="T11" s="8" t="e">
        <f>IF(OR(ISNA(T$1),ISNA($A11)),NA(),'临-燃尽0'!BE12)</f>
        <v>#N/A</v>
      </c>
      <c r="U11" s="8" t="e">
        <f>IF(OR(ISNA(U$1),ISNA($A11)),NA(),'临-燃尽0'!BF12)</f>
        <v>#N/A</v>
      </c>
      <c r="V11" s="8" t="e">
        <f>IF(OR(ISNA(V$1),ISNA($A11)),NA(),'临-燃尽0'!BG12)</f>
        <v>#N/A</v>
      </c>
      <c r="W11" s="8" t="e">
        <f>IF(OR(ISNA(W$1),ISNA($A11)),NA(),'临-燃尽0'!BH12)</f>
        <v>#N/A</v>
      </c>
      <c r="X11" s="8" t="e">
        <f>IF(OR(ISNA(X$1),ISNA($A11)),NA(),'临-燃尽0'!BI12)</f>
        <v>#N/A</v>
      </c>
      <c r="Y11" s="8" t="e">
        <f>IF(OR(ISNA(Y$1),ISNA($A11)),NA(),'临-燃尽0'!BJ12)</f>
        <v>#N/A</v>
      </c>
      <c r="Z11" s="8" t="e">
        <f>IF(OR(ISNA(Z$1),ISNA($A11)),NA(),'临-燃尽0'!BK12)</f>
        <v>#N/A</v>
      </c>
      <c r="AA11" s="8" t="e">
        <f>IF(OR(ISNA(AA$1),ISNA($A11)),NA(),'临-燃尽0'!BL12)</f>
        <v>#N/A</v>
      </c>
      <c r="AB11" s="8" t="e">
        <f>IF(OR(ISNA(AB$1),ISNA($A11)),NA(),'临-燃尽0'!BM12)</f>
        <v>#N/A</v>
      </c>
      <c r="AC11" s="8" t="e">
        <f>IF(OR(ISNA(AC$1),ISNA($A11)),NA(),'临-燃尽0'!BN12)</f>
        <v>#N/A</v>
      </c>
      <c r="AD11" s="8" t="e">
        <f>IF(OR(ISNA(AD$1),ISNA($A11)),NA(),'临-燃尽0'!BO12)</f>
        <v>#N/A</v>
      </c>
      <c r="AE11" s="8" t="e">
        <f>IF(OR(ISNA(AE$1),ISNA($A11)),NA(),'临-燃尽0'!BP12)</f>
        <v>#N/A</v>
      </c>
      <c r="AF11" s="8" t="e">
        <f>IF(OR(ISNA(AF$1),ISNA($A11)),NA(),'临-燃尽0'!BQ12)</f>
        <v>#N/A</v>
      </c>
      <c r="AG11" s="8" t="e">
        <f>IF(OR(ISNA(AG$1),ISNA($A11)),NA(),'临-燃尽0'!BR12)</f>
        <v>#N/A</v>
      </c>
      <c r="AH11" s="8" t="e">
        <f>IF(OR(ISNA(AH$1),ISNA($A11)),NA(),'临-燃尽0'!BS12)</f>
        <v>#N/A</v>
      </c>
      <c r="AI11" s="8" t="e">
        <f>IF(OR(ISNA(AI$1),ISNA($A11)),NA(),'临-燃尽0'!BT12)</f>
        <v>#N/A</v>
      </c>
      <c r="AJ11" s="8" t="e">
        <f>IF(OR(ISNA(AJ$1),ISNA($A11)),NA(),'临-燃尽0'!BU12)</f>
        <v>#N/A</v>
      </c>
      <c r="AK11" s="8" t="e">
        <f>IF(OR(ISNA(AK$1),ISNA($A11)),NA(),'临-燃尽0'!BV12)</f>
        <v>#N/A</v>
      </c>
      <c r="AL11" s="8" t="e">
        <f>IF(OR(ISNA(AL$1),ISNA($A11)),NA(),'临-燃尽0'!BW12)</f>
        <v>#N/A</v>
      </c>
      <c r="AM11" s="8" t="e">
        <f>IF(OR(ISNA(AM$1),ISNA($A11)),NA(),'临-燃尽0'!BX12)</f>
        <v>#N/A</v>
      </c>
      <c r="AN11" s="8" t="e">
        <f>IF(OR(ISNA(AN$1),ISNA($A11)),NA(),'临-燃尽0'!BY12)</f>
        <v>#N/A</v>
      </c>
      <c r="AO11" s="8" t="e">
        <f>IF(OR(ISNA(AO$1),ISNA($A11)),NA(),'临-燃尽0'!BZ12)</f>
        <v>#N/A</v>
      </c>
      <c r="AP11" s="8" t="e">
        <f>IF(OR(ISNA(AP$1),ISNA($A11)),NA(),'临-燃尽0'!CA12)</f>
        <v>#N/A</v>
      </c>
      <c r="AQ11" s="8" t="e">
        <f>IF(OR(ISNA(AQ$1),ISNA($A11)),NA(),'临-燃尽0'!CB12)</f>
        <v>#N/A</v>
      </c>
      <c r="AR11" s="8" t="e">
        <f>IF(OR(ISNA(AR$1),ISNA($A11)),NA(),'临-燃尽0'!CC12)</f>
        <v>#N/A</v>
      </c>
      <c r="AS11" s="8" t="e">
        <f>IF(OR(ISNA(AS$1),ISNA($A11)),NA(),'临-燃尽0'!CD12)</f>
        <v>#N/A</v>
      </c>
      <c r="AT11" s="8" t="e">
        <f>IF(OR(ISNA(AT$1),ISNA($A11)),NA(),'临-燃尽0'!CE12)</f>
        <v>#N/A</v>
      </c>
      <c r="AU11" s="8" t="e">
        <f>IF(OR(ISNA(AU$1),ISNA($A11)),NA(),'临-燃尽0'!CF12)</f>
        <v>#N/A</v>
      </c>
      <c r="AV11" s="8" t="e">
        <f>IF(OR(ISNA(AV$1),ISNA($A11)),NA(),'临-燃尽0'!CG12)</f>
        <v>#N/A</v>
      </c>
      <c r="AW11" s="8" t="e">
        <f>IF(OR(ISNA(AW$1),ISNA($A11)),NA(),'临-燃尽0'!CH12)</f>
        <v>#N/A</v>
      </c>
      <c r="AX11" s="8" t="e">
        <f>IF(OR(ISNA(AX$1),ISNA($A11)),NA(),'临-燃尽0'!CI12)</f>
        <v>#N/A</v>
      </c>
      <c r="AY11" s="8" t="e">
        <f>IF(OR(ISNA(AY$1),ISNA($A11)),NA(),'临-燃尽0'!CJ12)</f>
        <v>#N/A</v>
      </c>
      <c r="AZ11" s="8" t="e">
        <f>IF(OR(ISNA(AZ$1),ISNA($A11)),NA(),'临-燃尽0'!CK12)</f>
        <v>#N/A</v>
      </c>
    </row>
    <row r="12" spans="1:52">
      <c r="A12" s="8" t="e">
        <f>IF(OR('临-燃尽0'!AL13="",'临-燃尽0'!AL13="总计"),NA(),'临-燃尽0'!AL13)</f>
        <v>#N/A</v>
      </c>
      <c r="B12" s="8" t="e">
        <f>IF(ISNA($A12),NA(),'临-燃尽0'!AM13)</f>
        <v>#N/A</v>
      </c>
      <c r="C12" s="8" t="e">
        <f>IF(ISNA($A12),NA(),'临-燃尽0'!AN13)</f>
        <v>#N/A</v>
      </c>
      <c r="D12" s="8" t="e">
        <f>IF(ISNA($A12),NA(),'临-燃尽0'!AO13)</f>
        <v>#N/A</v>
      </c>
      <c r="E12" s="8" t="e">
        <f>IF(OR(ISNA(E$1),ISNA($A12)),NA(),'临-燃尽0'!AP13)</f>
        <v>#N/A</v>
      </c>
      <c r="F12" s="8" t="e">
        <f>IF(OR(ISNA(F$1),ISNA($A12)),NA(),'临-燃尽0'!AQ13)</f>
        <v>#N/A</v>
      </c>
      <c r="G12" s="8" t="e">
        <f>IF(OR(ISNA(G$1),ISNA($A12)),NA(),'临-燃尽0'!AR13)</f>
        <v>#N/A</v>
      </c>
      <c r="H12" s="8" t="e">
        <f>IF(OR(ISNA(H$1),ISNA($A12)),NA(),'临-燃尽0'!AS13)</f>
        <v>#N/A</v>
      </c>
      <c r="I12" s="8" t="e">
        <f>IF(OR(ISNA(I$1),ISNA($A12)),NA(),'临-燃尽0'!AT13)</f>
        <v>#N/A</v>
      </c>
      <c r="J12" s="8" t="e">
        <f>IF(OR(ISNA(J$1),ISNA($A12)),NA(),'临-燃尽0'!AU13)</f>
        <v>#N/A</v>
      </c>
      <c r="K12" s="8" t="e">
        <f>IF(OR(ISNA(K$1),ISNA($A12)),NA(),'临-燃尽0'!AV13)</f>
        <v>#N/A</v>
      </c>
      <c r="L12" s="8" t="e">
        <f>IF(OR(ISNA(L$1),ISNA($A12)),NA(),'临-燃尽0'!AW13)</f>
        <v>#N/A</v>
      </c>
      <c r="M12" s="8" t="e">
        <f>IF(OR(ISNA(M$1),ISNA($A12)),NA(),'临-燃尽0'!AX13)</f>
        <v>#N/A</v>
      </c>
      <c r="N12" s="8" t="e">
        <f>IF(OR(ISNA(N$1),ISNA($A12)),NA(),'临-燃尽0'!AY13)</f>
        <v>#N/A</v>
      </c>
      <c r="O12" s="8" t="e">
        <f>IF(OR(ISNA(O$1),ISNA($A12)),NA(),'临-燃尽0'!AZ13)</f>
        <v>#N/A</v>
      </c>
      <c r="P12" s="8" t="e">
        <f>IF(OR(ISNA(P$1),ISNA($A12)),NA(),'临-燃尽0'!BA13)</f>
        <v>#N/A</v>
      </c>
      <c r="Q12" s="8" t="e">
        <f>IF(OR(ISNA(Q$1),ISNA($A12)),NA(),'临-燃尽0'!BB13)</f>
        <v>#N/A</v>
      </c>
      <c r="R12" s="8" t="e">
        <f>IF(OR(ISNA(R$1),ISNA($A12)),NA(),'临-燃尽0'!BC13)</f>
        <v>#N/A</v>
      </c>
      <c r="S12" s="8" t="e">
        <f>IF(OR(ISNA(S$1),ISNA($A12)),NA(),'临-燃尽0'!BD13)</f>
        <v>#N/A</v>
      </c>
      <c r="T12" s="8" t="e">
        <f>IF(OR(ISNA(T$1),ISNA($A12)),NA(),'临-燃尽0'!BE13)</f>
        <v>#N/A</v>
      </c>
      <c r="U12" s="8" t="e">
        <f>IF(OR(ISNA(U$1),ISNA($A12)),NA(),'临-燃尽0'!BF13)</f>
        <v>#N/A</v>
      </c>
      <c r="V12" s="8" t="e">
        <f>IF(OR(ISNA(V$1),ISNA($A12)),NA(),'临-燃尽0'!BG13)</f>
        <v>#N/A</v>
      </c>
      <c r="W12" s="8" t="e">
        <f>IF(OR(ISNA(W$1),ISNA($A12)),NA(),'临-燃尽0'!BH13)</f>
        <v>#N/A</v>
      </c>
      <c r="X12" s="8" t="e">
        <f>IF(OR(ISNA(X$1),ISNA($A12)),NA(),'临-燃尽0'!BI13)</f>
        <v>#N/A</v>
      </c>
      <c r="Y12" s="8" t="e">
        <f>IF(OR(ISNA(Y$1),ISNA($A12)),NA(),'临-燃尽0'!BJ13)</f>
        <v>#N/A</v>
      </c>
      <c r="Z12" s="8" t="e">
        <f>IF(OR(ISNA(Z$1),ISNA($A12)),NA(),'临-燃尽0'!BK13)</f>
        <v>#N/A</v>
      </c>
      <c r="AA12" s="8" t="e">
        <f>IF(OR(ISNA(AA$1),ISNA($A12)),NA(),'临-燃尽0'!BL13)</f>
        <v>#N/A</v>
      </c>
      <c r="AB12" s="8" t="e">
        <f>IF(OR(ISNA(AB$1),ISNA($A12)),NA(),'临-燃尽0'!BM13)</f>
        <v>#N/A</v>
      </c>
      <c r="AC12" s="8" t="e">
        <f>IF(OR(ISNA(AC$1),ISNA($A12)),NA(),'临-燃尽0'!BN13)</f>
        <v>#N/A</v>
      </c>
      <c r="AD12" s="8" t="e">
        <f>IF(OR(ISNA(AD$1),ISNA($A12)),NA(),'临-燃尽0'!BO13)</f>
        <v>#N/A</v>
      </c>
      <c r="AE12" s="8" t="e">
        <f>IF(OR(ISNA(AE$1),ISNA($A12)),NA(),'临-燃尽0'!BP13)</f>
        <v>#N/A</v>
      </c>
      <c r="AF12" s="8" t="e">
        <f>IF(OR(ISNA(AF$1),ISNA($A12)),NA(),'临-燃尽0'!BQ13)</f>
        <v>#N/A</v>
      </c>
      <c r="AG12" s="8" t="e">
        <f>IF(OR(ISNA(AG$1),ISNA($A12)),NA(),'临-燃尽0'!BR13)</f>
        <v>#N/A</v>
      </c>
      <c r="AH12" s="8" t="e">
        <f>IF(OR(ISNA(AH$1),ISNA($A12)),NA(),'临-燃尽0'!BS13)</f>
        <v>#N/A</v>
      </c>
      <c r="AI12" s="8" t="e">
        <f>IF(OR(ISNA(AI$1),ISNA($A12)),NA(),'临-燃尽0'!BT13)</f>
        <v>#N/A</v>
      </c>
      <c r="AJ12" s="8" t="e">
        <f>IF(OR(ISNA(AJ$1),ISNA($A12)),NA(),'临-燃尽0'!BU13)</f>
        <v>#N/A</v>
      </c>
      <c r="AK12" s="8" t="e">
        <f>IF(OR(ISNA(AK$1),ISNA($A12)),NA(),'临-燃尽0'!BV13)</f>
        <v>#N/A</v>
      </c>
      <c r="AL12" s="8" t="e">
        <f>IF(OR(ISNA(AL$1),ISNA($A12)),NA(),'临-燃尽0'!BW13)</f>
        <v>#N/A</v>
      </c>
      <c r="AM12" s="8" t="e">
        <f>IF(OR(ISNA(AM$1),ISNA($A12)),NA(),'临-燃尽0'!BX13)</f>
        <v>#N/A</v>
      </c>
      <c r="AN12" s="8" t="e">
        <f>IF(OR(ISNA(AN$1),ISNA($A12)),NA(),'临-燃尽0'!BY13)</f>
        <v>#N/A</v>
      </c>
      <c r="AO12" s="8" t="e">
        <f>IF(OR(ISNA(AO$1),ISNA($A12)),NA(),'临-燃尽0'!BZ13)</f>
        <v>#N/A</v>
      </c>
      <c r="AP12" s="8" t="e">
        <f>IF(OR(ISNA(AP$1),ISNA($A12)),NA(),'临-燃尽0'!CA13)</f>
        <v>#N/A</v>
      </c>
      <c r="AQ12" s="8" t="e">
        <f>IF(OR(ISNA(AQ$1),ISNA($A12)),NA(),'临-燃尽0'!CB13)</f>
        <v>#N/A</v>
      </c>
      <c r="AR12" s="8" t="e">
        <f>IF(OR(ISNA(AR$1),ISNA($A12)),NA(),'临-燃尽0'!CC13)</f>
        <v>#N/A</v>
      </c>
      <c r="AS12" s="8" t="e">
        <f>IF(OR(ISNA(AS$1),ISNA($A12)),NA(),'临-燃尽0'!CD13)</f>
        <v>#N/A</v>
      </c>
      <c r="AT12" s="8" t="e">
        <f>IF(OR(ISNA(AT$1),ISNA($A12)),NA(),'临-燃尽0'!CE13)</f>
        <v>#N/A</v>
      </c>
      <c r="AU12" s="8" t="e">
        <f>IF(OR(ISNA(AU$1),ISNA($A12)),NA(),'临-燃尽0'!CF13)</f>
        <v>#N/A</v>
      </c>
      <c r="AV12" s="8" t="e">
        <f>IF(OR(ISNA(AV$1),ISNA($A12)),NA(),'临-燃尽0'!CG13)</f>
        <v>#N/A</v>
      </c>
      <c r="AW12" s="8" t="e">
        <f>IF(OR(ISNA(AW$1),ISNA($A12)),NA(),'临-燃尽0'!CH13)</f>
        <v>#N/A</v>
      </c>
      <c r="AX12" s="8" t="e">
        <f>IF(OR(ISNA(AX$1),ISNA($A12)),NA(),'临-燃尽0'!CI13)</f>
        <v>#N/A</v>
      </c>
      <c r="AY12" s="8" t="e">
        <f>IF(OR(ISNA(AY$1),ISNA($A12)),NA(),'临-燃尽0'!CJ13)</f>
        <v>#N/A</v>
      </c>
      <c r="AZ12" s="8" t="e">
        <f>IF(OR(ISNA(AZ$1),ISNA($A12)),NA(),'临-燃尽0'!CK13)</f>
        <v>#N/A</v>
      </c>
    </row>
    <row r="13" spans="1:52">
      <c r="A13" s="8" t="e">
        <f>IF(OR('临-燃尽0'!AL14="",'临-燃尽0'!AL14="总计"),NA(),'临-燃尽0'!AL14)</f>
        <v>#N/A</v>
      </c>
      <c r="B13" s="8" t="e">
        <f>IF(ISNA($A13),NA(),'临-燃尽0'!AM14)</f>
        <v>#N/A</v>
      </c>
      <c r="C13" s="8" t="e">
        <f>IF(ISNA($A13),NA(),'临-燃尽0'!AN14)</f>
        <v>#N/A</v>
      </c>
      <c r="D13" s="8" t="e">
        <f>IF(ISNA($A13),NA(),'临-燃尽0'!AO14)</f>
        <v>#N/A</v>
      </c>
      <c r="E13" s="8" t="e">
        <f>IF(OR(ISNA(E$1),ISNA($A13)),NA(),'临-燃尽0'!AP14)</f>
        <v>#N/A</v>
      </c>
      <c r="F13" s="8" t="e">
        <f>IF(OR(ISNA(F$1),ISNA($A13)),NA(),'临-燃尽0'!AQ14)</f>
        <v>#N/A</v>
      </c>
      <c r="G13" s="8" t="e">
        <f>IF(OR(ISNA(G$1),ISNA($A13)),NA(),'临-燃尽0'!AR14)</f>
        <v>#N/A</v>
      </c>
      <c r="H13" s="8" t="e">
        <f>IF(OR(ISNA(H$1),ISNA($A13)),NA(),'临-燃尽0'!AS14)</f>
        <v>#N/A</v>
      </c>
      <c r="I13" s="8" t="e">
        <f>IF(OR(ISNA(I$1),ISNA($A13)),NA(),'临-燃尽0'!AT14)</f>
        <v>#N/A</v>
      </c>
      <c r="J13" s="8" t="e">
        <f>IF(OR(ISNA(J$1),ISNA($A13)),NA(),'临-燃尽0'!AU14)</f>
        <v>#N/A</v>
      </c>
      <c r="K13" s="8" t="e">
        <f>IF(OR(ISNA(K$1),ISNA($A13)),NA(),'临-燃尽0'!AV14)</f>
        <v>#N/A</v>
      </c>
      <c r="L13" s="8" t="e">
        <f>IF(OR(ISNA(L$1),ISNA($A13)),NA(),'临-燃尽0'!AW14)</f>
        <v>#N/A</v>
      </c>
      <c r="M13" s="8" t="e">
        <f>IF(OR(ISNA(M$1),ISNA($A13)),NA(),'临-燃尽0'!AX14)</f>
        <v>#N/A</v>
      </c>
      <c r="N13" s="8" t="e">
        <f>IF(OR(ISNA(N$1),ISNA($A13)),NA(),'临-燃尽0'!AY14)</f>
        <v>#N/A</v>
      </c>
      <c r="O13" s="8" t="e">
        <f>IF(OR(ISNA(O$1),ISNA($A13)),NA(),'临-燃尽0'!AZ14)</f>
        <v>#N/A</v>
      </c>
      <c r="P13" s="8" t="e">
        <f>IF(OR(ISNA(P$1),ISNA($A13)),NA(),'临-燃尽0'!BA14)</f>
        <v>#N/A</v>
      </c>
      <c r="Q13" s="8" t="e">
        <f>IF(OR(ISNA(Q$1),ISNA($A13)),NA(),'临-燃尽0'!BB14)</f>
        <v>#N/A</v>
      </c>
      <c r="R13" s="8" t="e">
        <f>IF(OR(ISNA(R$1),ISNA($A13)),NA(),'临-燃尽0'!BC14)</f>
        <v>#N/A</v>
      </c>
      <c r="S13" s="8" t="e">
        <f>IF(OR(ISNA(S$1),ISNA($A13)),NA(),'临-燃尽0'!BD14)</f>
        <v>#N/A</v>
      </c>
      <c r="T13" s="8" t="e">
        <f>IF(OR(ISNA(T$1),ISNA($A13)),NA(),'临-燃尽0'!BE14)</f>
        <v>#N/A</v>
      </c>
      <c r="U13" s="8" t="e">
        <f>IF(OR(ISNA(U$1),ISNA($A13)),NA(),'临-燃尽0'!BF14)</f>
        <v>#N/A</v>
      </c>
      <c r="V13" s="8" t="e">
        <f>IF(OR(ISNA(V$1),ISNA($A13)),NA(),'临-燃尽0'!BG14)</f>
        <v>#N/A</v>
      </c>
      <c r="W13" s="8" t="e">
        <f>IF(OR(ISNA(W$1),ISNA($A13)),NA(),'临-燃尽0'!BH14)</f>
        <v>#N/A</v>
      </c>
      <c r="X13" s="8" t="e">
        <f>IF(OR(ISNA(X$1),ISNA($A13)),NA(),'临-燃尽0'!BI14)</f>
        <v>#N/A</v>
      </c>
      <c r="Y13" s="8" t="e">
        <f>IF(OR(ISNA(Y$1),ISNA($A13)),NA(),'临-燃尽0'!BJ14)</f>
        <v>#N/A</v>
      </c>
      <c r="Z13" s="8" t="e">
        <f>IF(OR(ISNA(Z$1),ISNA($A13)),NA(),'临-燃尽0'!BK14)</f>
        <v>#N/A</v>
      </c>
      <c r="AA13" s="8" t="e">
        <f>IF(OR(ISNA(AA$1),ISNA($A13)),NA(),'临-燃尽0'!BL14)</f>
        <v>#N/A</v>
      </c>
      <c r="AB13" s="8" t="e">
        <f>IF(OR(ISNA(AB$1),ISNA($A13)),NA(),'临-燃尽0'!BM14)</f>
        <v>#N/A</v>
      </c>
      <c r="AC13" s="8" t="e">
        <f>IF(OR(ISNA(AC$1),ISNA($A13)),NA(),'临-燃尽0'!BN14)</f>
        <v>#N/A</v>
      </c>
      <c r="AD13" s="8" t="e">
        <f>IF(OR(ISNA(AD$1),ISNA($A13)),NA(),'临-燃尽0'!BO14)</f>
        <v>#N/A</v>
      </c>
      <c r="AE13" s="8" t="e">
        <f>IF(OR(ISNA(AE$1),ISNA($A13)),NA(),'临-燃尽0'!BP14)</f>
        <v>#N/A</v>
      </c>
      <c r="AF13" s="8" t="e">
        <f>IF(OR(ISNA(AF$1),ISNA($A13)),NA(),'临-燃尽0'!BQ14)</f>
        <v>#N/A</v>
      </c>
      <c r="AG13" s="8" t="e">
        <f>IF(OR(ISNA(AG$1),ISNA($A13)),NA(),'临-燃尽0'!BR14)</f>
        <v>#N/A</v>
      </c>
      <c r="AH13" s="8" t="e">
        <f>IF(OR(ISNA(AH$1),ISNA($A13)),NA(),'临-燃尽0'!BS14)</f>
        <v>#N/A</v>
      </c>
      <c r="AI13" s="8" t="e">
        <f>IF(OR(ISNA(AI$1),ISNA($A13)),NA(),'临-燃尽0'!BT14)</f>
        <v>#N/A</v>
      </c>
      <c r="AJ13" s="8" t="e">
        <f>IF(OR(ISNA(AJ$1),ISNA($A13)),NA(),'临-燃尽0'!BU14)</f>
        <v>#N/A</v>
      </c>
      <c r="AK13" s="8" t="e">
        <f>IF(OR(ISNA(AK$1),ISNA($A13)),NA(),'临-燃尽0'!BV14)</f>
        <v>#N/A</v>
      </c>
      <c r="AL13" s="8" t="e">
        <f>IF(OR(ISNA(AL$1),ISNA($A13)),NA(),'临-燃尽0'!BW14)</f>
        <v>#N/A</v>
      </c>
      <c r="AM13" s="8" t="e">
        <f>IF(OR(ISNA(AM$1),ISNA($A13)),NA(),'临-燃尽0'!BX14)</f>
        <v>#N/A</v>
      </c>
      <c r="AN13" s="8" t="e">
        <f>IF(OR(ISNA(AN$1),ISNA($A13)),NA(),'临-燃尽0'!BY14)</f>
        <v>#N/A</v>
      </c>
      <c r="AO13" s="8" t="e">
        <f>IF(OR(ISNA(AO$1),ISNA($A13)),NA(),'临-燃尽0'!BZ14)</f>
        <v>#N/A</v>
      </c>
      <c r="AP13" s="8" t="e">
        <f>IF(OR(ISNA(AP$1),ISNA($A13)),NA(),'临-燃尽0'!CA14)</f>
        <v>#N/A</v>
      </c>
      <c r="AQ13" s="8" t="e">
        <f>IF(OR(ISNA(AQ$1),ISNA($A13)),NA(),'临-燃尽0'!CB14)</f>
        <v>#N/A</v>
      </c>
      <c r="AR13" s="8" t="e">
        <f>IF(OR(ISNA(AR$1),ISNA($A13)),NA(),'临-燃尽0'!CC14)</f>
        <v>#N/A</v>
      </c>
      <c r="AS13" s="8" t="e">
        <f>IF(OR(ISNA(AS$1),ISNA($A13)),NA(),'临-燃尽0'!CD14)</f>
        <v>#N/A</v>
      </c>
      <c r="AT13" s="8" t="e">
        <f>IF(OR(ISNA(AT$1),ISNA($A13)),NA(),'临-燃尽0'!CE14)</f>
        <v>#N/A</v>
      </c>
      <c r="AU13" s="8" t="e">
        <f>IF(OR(ISNA(AU$1),ISNA($A13)),NA(),'临-燃尽0'!CF14)</f>
        <v>#N/A</v>
      </c>
      <c r="AV13" s="8" t="e">
        <f>IF(OR(ISNA(AV$1),ISNA($A13)),NA(),'临-燃尽0'!CG14)</f>
        <v>#N/A</v>
      </c>
      <c r="AW13" s="8" t="e">
        <f>IF(OR(ISNA(AW$1),ISNA($A13)),NA(),'临-燃尽0'!CH14)</f>
        <v>#N/A</v>
      </c>
      <c r="AX13" s="8" t="e">
        <f>IF(OR(ISNA(AX$1),ISNA($A13)),NA(),'临-燃尽0'!CI14)</f>
        <v>#N/A</v>
      </c>
      <c r="AY13" s="8" t="e">
        <f>IF(OR(ISNA(AY$1),ISNA($A13)),NA(),'临-燃尽0'!CJ14)</f>
        <v>#N/A</v>
      </c>
      <c r="AZ13" s="8" t="e">
        <f>IF(OR(ISNA(AZ$1),ISNA($A13)),NA(),'临-燃尽0'!CK14)</f>
        <v>#N/A</v>
      </c>
    </row>
    <row r="14" spans="1:52">
      <c r="A14" s="8" t="e">
        <f>IF(OR('临-燃尽0'!AL15="",'临-燃尽0'!AL15="总计"),NA(),'临-燃尽0'!AL15)</f>
        <v>#N/A</v>
      </c>
      <c r="B14" s="8" t="e">
        <f>IF(ISNA($A14),NA(),'临-燃尽0'!AM15)</f>
        <v>#N/A</v>
      </c>
      <c r="C14" s="8" t="e">
        <f>IF(ISNA($A14),NA(),'临-燃尽0'!AN15)</f>
        <v>#N/A</v>
      </c>
      <c r="D14" s="8" t="e">
        <f>IF(ISNA($A14),NA(),'临-燃尽0'!AO15)</f>
        <v>#N/A</v>
      </c>
      <c r="E14" s="8" t="e">
        <f>IF(OR(ISNA(E$1),ISNA($A14)),NA(),'临-燃尽0'!AP15)</f>
        <v>#N/A</v>
      </c>
      <c r="F14" s="8" t="e">
        <f>IF(OR(ISNA(F$1),ISNA($A14)),NA(),'临-燃尽0'!AQ15)</f>
        <v>#N/A</v>
      </c>
      <c r="G14" s="8" t="e">
        <f>IF(OR(ISNA(G$1),ISNA($A14)),NA(),'临-燃尽0'!AR15)</f>
        <v>#N/A</v>
      </c>
      <c r="H14" s="8" t="e">
        <f>IF(OR(ISNA(H$1),ISNA($A14)),NA(),'临-燃尽0'!AS15)</f>
        <v>#N/A</v>
      </c>
      <c r="I14" s="8" t="e">
        <f>IF(OR(ISNA(I$1),ISNA($A14)),NA(),'临-燃尽0'!AT15)</f>
        <v>#N/A</v>
      </c>
      <c r="J14" s="8" t="e">
        <f>IF(OR(ISNA(J$1),ISNA($A14)),NA(),'临-燃尽0'!AU15)</f>
        <v>#N/A</v>
      </c>
      <c r="K14" s="8" t="e">
        <f>IF(OR(ISNA(K$1),ISNA($A14)),NA(),'临-燃尽0'!AV15)</f>
        <v>#N/A</v>
      </c>
      <c r="L14" s="8" t="e">
        <f>IF(OR(ISNA(L$1),ISNA($A14)),NA(),'临-燃尽0'!AW15)</f>
        <v>#N/A</v>
      </c>
      <c r="M14" s="8" t="e">
        <f>IF(OR(ISNA(M$1),ISNA($A14)),NA(),'临-燃尽0'!AX15)</f>
        <v>#N/A</v>
      </c>
      <c r="N14" s="8" t="e">
        <f>IF(OR(ISNA(N$1),ISNA($A14)),NA(),'临-燃尽0'!AY15)</f>
        <v>#N/A</v>
      </c>
      <c r="O14" s="8" t="e">
        <f>IF(OR(ISNA(O$1),ISNA($A14)),NA(),'临-燃尽0'!AZ15)</f>
        <v>#N/A</v>
      </c>
      <c r="P14" s="8" t="e">
        <f>IF(OR(ISNA(P$1),ISNA($A14)),NA(),'临-燃尽0'!BA15)</f>
        <v>#N/A</v>
      </c>
      <c r="Q14" s="8" t="e">
        <f>IF(OR(ISNA(Q$1),ISNA($A14)),NA(),'临-燃尽0'!BB15)</f>
        <v>#N/A</v>
      </c>
      <c r="R14" s="8" t="e">
        <f>IF(OR(ISNA(R$1),ISNA($A14)),NA(),'临-燃尽0'!BC15)</f>
        <v>#N/A</v>
      </c>
      <c r="S14" s="8" t="e">
        <f>IF(OR(ISNA(S$1),ISNA($A14)),NA(),'临-燃尽0'!BD15)</f>
        <v>#N/A</v>
      </c>
      <c r="T14" s="8" t="e">
        <f>IF(OR(ISNA(T$1),ISNA($A14)),NA(),'临-燃尽0'!BE15)</f>
        <v>#N/A</v>
      </c>
      <c r="U14" s="8" t="e">
        <f>IF(OR(ISNA(U$1),ISNA($A14)),NA(),'临-燃尽0'!BF15)</f>
        <v>#N/A</v>
      </c>
      <c r="V14" s="8" t="e">
        <f>IF(OR(ISNA(V$1),ISNA($A14)),NA(),'临-燃尽0'!BG15)</f>
        <v>#N/A</v>
      </c>
      <c r="W14" s="8" t="e">
        <f>IF(OR(ISNA(W$1),ISNA($A14)),NA(),'临-燃尽0'!BH15)</f>
        <v>#N/A</v>
      </c>
      <c r="X14" s="8" t="e">
        <f>IF(OR(ISNA(X$1),ISNA($A14)),NA(),'临-燃尽0'!BI15)</f>
        <v>#N/A</v>
      </c>
      <c r="Y14" s="8" t="e">
        <f>IF(OR(ISNA(Y$1),ISNA($A14)),NA(),'临-燃尽0'!BJ15)</f>
        <v>#N/A</v>
      </c>
      <c r="Z14" s="8" t="e">
        <f>IF(OR(ISNA(Z$1),ISNA($A14)),NA(),'临-燃尽0'!BK15)</f>
        <v>#N/A</v>
      </c>
      <c r="AA14" s="8" t="e">
        <f>IF(OR(ISNA(AA$1),ISNA($A14)),NA(),'临-燃尽0'!BL15)</f>
        <v>#N/A</v>
      </c>
      <c r="AB14" s="8" t="e">
        <f>IF(OR(ISNA(AB$1),ISNA($A14)),NA(),'临-燃尽0'!BM15)</f>
        <v>#N/A</v>
      </c>
      <c r="AC14" s="8" t="e">
        <f>IF(OR(ISNA(AC$1),ISNA($A14)),NA(),'临-燃尽0'!BN15)</f>
        <v>#N/A</v>
      </c>
      <c r="AD14" s="8" t="e">
        <f>IF(OR(ISNA(AD$1),ISNA($A14)),NA(),'临-燃尽0'!BO15)</f>
        <v>#N/A</v>
      </c>
      <c r="AE14" s="8" t="e">
        <f>IF(OR(ISNA(AE$1),ISNA($A14)),NA(),'临-燃尽0'!BP15)</f>
        <v>#N/A</v>
      </c>
      <c r="AF14" s="8" t="e">
        <f>IF(OR(ISNA(AF$1),ISNA($A14)),NA(),'临-燃尽0'!BQ15)</f>
        <v>#N/A</v>
      </c>
      <c r="AG14" s="8" t="e">
        <f>IF(OR(ISNA(AG$1),ISNA($A14)),NA(),'临-燃尽0'!BR15)</f>
        <v>#N/A</v>
      </c>
      <c r="AH14" s="8" t="e">
        <f>IF(OR(ISNA(AH$1),ISNA($A14)),NA(),'临-燃尽0'!BS15)</f>
        <v>#N/A</v>
      </c>
      <c r="AI14" s="8" t="e">
        <f>IF(OR(ISNA(AI$1),ISNA($A14)),NA(),'临-燃尽0'!BT15)</f>
        <v>#N/A</v>
      </c>
      <c r="AJ14" s="8" t="e">
        <f>IF(OR(ISNA(AJ$1),ISNA($A14)),NA(),'临-燃尽0'!BU15)</f>
        <v>#N/A</v>
      </c>
      <c r="AK14" s="8" t="e">
        <f>IF(OR(ISNA(AK$1),ISNA($A14)),NA(),'临-燃尽0'!BV15)</f>
        <v>#N/A</v>
      </c>
      <c r="AL14" s="8" t="e">
        <f>IF(OR(ISNA(AL$1),ISNA($A14)),NA(),'临-燃尽0'!BW15)</f>
        <v>#N/A</v>
      </c>
      <c r="AM14" s="8" t="e">
        <f>IF(OR(ISNA(AM$1),ISNA($A14)),NA(),'临-燃尽0'!BX15)</f>
        <v>#N/A</v>
      </c>
      <c r="AN14" s="8" t="e">
        <f>IF(OR(ISNA(AN$1),ISNA($A14)),NA(),'临-燃尽0'!BY15)</f>
        <v>#N/A</v>
      </c>
      <c r="AO14" s="8" t="e">
        <f>IF(OR(ISNA(AO$1),ISNA($A14)),NA(),'临-燃尽0'!BZ15)</f>
        <v>#N/A</v>
      </c>
      <c r="AP14" s="8" t="e">
        <f>IF(OR(ISNA(AP$1),ISNA($A14)),NA(),'临-燃尽0'!CA15)</f>
        <v>#N/A</v>
      </c>
      <c r="AQ14" s="8" t="e">
        <f>IF(OR(ISNA(AQ$1),ISNA($A14)),NA(),'临-燃尽0'!CB15)</f>
        <v>#N/A</v>
      </c>
      <c r="AR14" s="8" t="e">
        <f>IF(OR(ISNA(AR$1),ISNA($A14)),NA(),'临-燃尽0'!CC15)</f>
        <v>#N/A</v>
      </c>
      <c r="AS14" s="8" t="e">
        <f>IF(OR(ISNA(AS$1),ISNA($A14)),NA(),'临-燃尽0'!CD15)</f>
        <v>#N/A</v>
      </c>
      <c r="AT14" s="8" t="e">
        <f>IF(OR(ISNA(AT$1),ISNA($A14)),NA(),'临-燃尽0'!CE15)</f>
        <v>#N/A</v>
      </c>
      <c r="AU14" s="8" t="e">
        <f>IF(OR(ISNA(AU$1),ISNA($A14)),NA(),'临-燃尽0'!CF15)</f>
        <v>#N/A</v>
      </c>
      <c r="AV14" s="8" t="e">
        <f>IF(OR(ISNA(AV$1),ISNA($A14)),NA(),'临-燃尽0'!CG15)</f>
        <v>#N/A</v>
      </c>
      <c r="AW14" s="8" t="e">
        <f>IF(OR(ISNA(AW$1),ISNA($A14)),NA(),'临-燃尽0'!CH15)</f>
        <v>#N/A</v>
      </c>
      <c r="AX14" s="8" t="e">
        <f>IF(OR(ISNA(AX$1),ISNA($A14)),NA(),'临-燃尽0'!CI15)</f>
        <v>#N/A</v>
      </c>
      <c r="AY14" s="8" t="e">
        <f>IF(OR(ISNA(AY$1),ISNA($A14)),NA(),'临-燃尽0'!CJ15)</f>
        <v>#N/A</v>
      </c>
      <c r="AZ14" s="8" t="e">
        <f>IF(OR(ISNA(AZ$1),ISNA($A14)),NA(),'临-燃尽0'!CK15)</f>
        <v>#N/A</v>
      </c>
    </row>
    <row r="15" spans="1:52">
      <c r="A15" s="8" t="e">
        <f>IF(OR('临-燃尽0'!AL16="",'临-燃尽0'!AL16="总计"),NA(),'临-燃尽0'!AL16)</f>
        <v>#N/A</v>
      </c>
      <c r="B15" s="8" t="e">
        <f>IF(ISNA($A15),NA(),'临-燃尽0'!AM16)</f>
        <v>#N/A</v>
      </c>
      <c r="C15" s="8" t="e">
        <f>IF(ISNA($A15),NA(),'临-燃尽0'!AN16)</f>
        <v>#N/A</v>
      </c>
      <c r="D15" s="8" t="e">
        <f>IF(ISNA($A15),NA(),'临-燃尽0'!AO16)</f>
        <v>#N/A</v>
      </c>
      <c r="E15" s="8" t="e">
        <f>IF(OR(ISNA(E$1),ISNA($A15)),NA(),'临-燃尽0'!AP16)</f>
        <v>#N/A</v>
      </c>
      <c r="F15" s="8" t="e">
        <f>IF(OR(ISNA(F$1),ISNA($A15)),NA(),'临-燃尽0'!AQ16)</f>
        <v>#N/A</v>
      </c>
      <c r="G15" s="8" t="e">
        <f>IF(OR(ISNA(G$1),ISNA($A15)),NA(),'临-燃尽0'!AR16)</f>
        <v>#N/A</v>
      </c>
      <c r="H15" s="8" t="e">
        <f>IF(OR(ISNA(H$1),ISNA($A15)),NA(),'临-燃尽0'!AS16)</f>
        <v>#N/A</v>
      </c>
      <c r="I15" s="8" t="e">
        <f>IF(OR(ISNA(I$1),ISNA($A15)),NA(),'临-燃尽0'!AT16)</f>
        <v>#N/A</v>
      </c>
      <c r="J15" s="8" t="e">
        <f>IF(OR(ISNA(J$1),ISNA($A15)),NA(),'临-燃尽0'!AU16)</f>
        <v>#N/A</v>
      </c>
      <c r="K15" s="8" t="e">
        <f>IF(OR(ISNA(K$1),ISNA($A15)),NA(),'临-燃尽0'!AV16)</f>
        <v>#N/A</v>
      </c>
      <c r="L15" s="8" t="e">
        <f>IF(OR(ISNA(L$1),ISNA($A15)),NA(),'临-燃尽0'!AW16)</f>
        <v>#N/A</v>
      </c>
      <c r="M15" s="8" t="e">
        <f>IF(OR(ISNA(M$1),ISNA($A15)),NA(),'临-燃尽0'!AX16)</f>
        <v>#N/A</v>
      </c>
      <c r="N15" s="8" t="e">
        <f>IF(OR(ISNA(N$1),ISNA($A15)),NA(),'临-燃尽0'!AY16)</f>
        <v>#N/A</v>
      </c>
      <c r="O15" s="8" t="e">
        <f>IF(OR(ISNA(O$1),ISNA($A15)),NA(),'临-燃尽0'!AZ16)</f>
        <v>#N/A</v>
      </c>
      <c r="P15" s="8" t="e">
        <f>IF(OR(ISNA(P$1),ISNA($A15)),NA(),'临-燃尽0'!BA16)</f>
        <v>#N/A</v>
      </c>
      <c r="Q15" s="8" t="e">
        <f>IF(OR(ISNA(Q$1),ISNA($A15)),NA(),'临-燃尽0'!BB16)</f>
        <v>#N/A</v>
      </c>
      <c r="R15" s="8" t="e">
        <f>IF(OR(ISNA(R$1),ISNA($A15)),NA(),'临-燃尽0'!BC16)</f>
        <v>#N/A</v>
      </c>
      <c r="S15" s="8" t="e">
        <f>IF(OR(ISNA(S$1),ISNA($A15)),NA(),'临-燃尽0'!BD16)</f>
        <v>#N/A</v>
      </c>
      <c r="T15" s="8" t="e">
        <f>IF(OR(ISNA(T$1),ISNA($A15)),NA(),'临-燃尽0'!BE16)</f>
        <v>#N/A</v>
      </c>
      <c r="U15" s="8" t="e">
        <f>IF(OR(ISNA(U$1),ISNA($A15)),NA(),'临-燃尽0'!BF16)</f>
        <v>#N/A</v>
      </c>
      <c r="V15" s="8" t="e">
        <f>IF(OR(ISNA(V$1),ISNA($A15)),NA(),'临-燃尽0'!BG16)</f>
        <v>#N/A</v>
      </c>
      <c r="W15" s="8" t="e">
        <f>IF(OR(ISNA(W$1),ISNA($A15)),NA(),'临-燃尽0'!BH16)</f>
        <v>#N/A</v>
      </c>
      <c r="X15" s="8" t="e">
        <f>IF(OR(ISNA(X$1),ISNA($A15)),NA(),'临-燃尽0'!BI16)</f>
        <v>#N/A</v>
      </c>
      <c r="Y15" s="8" t="e">
        <f>IF(OR(ISNA(Y$1),ISNA($A15)),NA(),'临-燃尽0'!BJ16)</f>
        <v>#N/A</v>
      </c>
      <c r="Z15" s="8" t="e">
        <f>IF(OR(ISNA(Z$1),ISNA($A15)),NA(),'临-燃尽0'!BK16)</f>
        <v>#N/A</v>
      </c>
      <c r="AA15" s="8" t="e">
        <f>IF(OR(ISNA(AA$1),ISNA($A15)),NA(),'临-燃尽0'!BL16)</f>
        <v>#N/A</v>
      </c>
      <c r="AB15" s="8" t="e">
        <f>IF(OR(ISNA(AB$1),ISNA($A15)),NA(),'临-燃尽0'!BM16)</f>
        <v>#N/A</v>
      </c>
      <c r="AC15" s="8" t="e">
        <f>IF(OR(ISNA(AC$1),ISNA($A15)),NA(),'临-燃尽0'!BN16)</f>
        <v>#N/A</v>
      </c>
      <c r="AD15" s="8" t="e">
        <f>IF(OR(ISNA(AD$1),ISNA($A15)),NA(),'临-燃尽0'!BO16)</f>
        <v>#N/A</v>
      </c>
      <c r="AE15" s="8" t="e">
        <f>IF(OR(ISNA(AE$1),ISNA($A15)),NA(),'临-燃尽0'!BP16)</f>
        <v>#N/A</v>
      </c>
      <c r="AF15" s="8" t="e">
        <f>IF(OR(ISNA(AF$1),ISNA($A15)),NA(),'临-燃尽0'!BQ16)</f>
        <v>#N/A</v>
      </c>
      <c r="AG15" s="8" t="e">
        <f>IF(OR(ISNA(AG$1),ISNA($A15)),NA(),'临-燃尽0'!BR16)</f>
        <v>#N/A</v>
      </c>
      <c r="AH15" s="8" t="e">
        <f>IF(OR(ISNA(AH$1),ISNA($A15)),NA(),'临-燃尽0'!BS16)</f>
        <v>#N/A</v>
      </c>
      <c r="AI15" s="8" t="e">
        <f>IF(OR(ISNA(AI$1),ISNA($A15)),NA(),'临-燃尽0'!BT16)</f>
        <v>#N/A</v>
      </c>
      <c r="AJ15" s="8" t="e">
        <f>IF(OR(ISNA(AJ$1),ISNA($A15)),NA(),'临-燃尽0'!BU16)</f>
        <v>#N/A</v>
      </c>
      <c r="AK15" s="8" t="e">
        <f>IF(OR(ISNA(AK$1),ISNA($A15)),NA(),'临-燃尽0'!BV16)</f>
        <v>#N/A</v>
      </c>
      <c r="AL15" s="8" t="e">
        <f>IF(OR(ISNA(AL$1),ISNA($A15)),NA(),'临-燃尽0'!BW16)</f>
        <v>#N/A</v>
      </c>
      <c r="AM15" s="8" t="e">
        <f>IF(OR(ISNA(AM$1),ISNA($A15)),NA(),'临-燃尽0'!BX16)</f>
        <v>#N/A</v>
      </c>
      <c r="AN15" s="8" t="e">
        <f>IF(OR(ISNA(AN$1),ISNA($A15)),NA(),'临-燃尽0'!BY16)</f>
        <v>#N/A</v>
      </c>
      <c r="AO15" s="8" t="e">
        <f>IF(OR(ISNA(AO$1),ISNA($A15)),NA(),'临-燃尽0'!BZ16)</f>
        <v>#N/A</v>
      </c>
      <c r="AP15" s="8" t="e">
        <f>IF(OR(ISNA(AP$1),ISNA($A15)),NA(),'临-燃尽0'!CA16)</f>
        <v>#N/A</v>
      </c>
      <c r="AQ15" s="8" t="e">
        <f>IF(OR(ISNA(AQ$1),ISNA($A15)),NA(),'临-燃尽0'!CB16)</f>
        <v>#N/A</v>
      </c>
      <c r="AR15" s="8" t="e">
        <f>IF(OR(ISNA(AR$1),ISNA($A15)),NA(),'临-燃尽0'!CC16)</f>
        <v>#N/A</v>
      </c>
      <c r="AS15" s="8" t="e">
        <f>IF(OR(ISNA(AS$1),ISNA($A15)),NA(),'临-燃尽0'!CD16)</f>
        <v>#N/A</v>
      </c>
      <c r="AT15" s="8" t="e">
        <f>IF(OR(ISNA(AT$1),ISNA($A15)),NA(),'临-燃尽0'!CE16)</f>
        <v>#N/A</v>
      </c>
      <c r="AU15" s="8" t="e">
        <f>IF(OR(ISNA(AU$1),ISNA($A15)),NA(),'临-燃尽0'!CF16)</f>
        <v>#N/A</v>
      </c>
      <c r="AV15" s="8" t="e">
        <f>IF(OR(ISNA(AV$1),ISNA($A15)),NA(),'临-燃尽0'!CG16)</f>
        <v>#N/A</v>
      </c>
      <c r="AW15" s="8" t="e">
        <f>IF(OR(ISNA(AW$1),ISNA($A15)),NA(),'临-燃尽0'!CH16)</f>
        <v>#N/A</v>
      </c>
      <c r="AX15" s="8" t="e">
        <f>IF(OR(ISNA(AX$1),ISNA($A15)),NA(),'临-燃尽0'!CI16)</f>
        <v>#N/A</v>
      </c>
      <c r="AY15" s="8" t="e">
        <f>IF(OR(ISNA(AY$1),ISNA($A15)),NA(),'临-燃尽0'!CJ16)</f>
        <v>#N/A</v>
      </c>
      <c r="AZ15" s="8" t="e">
        <f>IF(OR(ISNA(AZ$1),ISNA($A15)),NA(),'临-燃尽0'!CK16)</f>
        <v>#N/A</v>
      </c>
    </row>
    <row r="16" spans="1:52">
      <c r="A16" s="8" t="e">
        <f>IF(OR('临-燃尽0'!AL17="",'临-燃尽0'!AL17="总计"),NA(),'临-燃尽0'!AL17)</f>
        <v>#N/A</v>
      </c>
      <c r="B16" s="8" t="e">
        <f>IF(ISNA($A16),NA(),'临-燃尽0'!AM17)</f>
        <v>#N/A</v>
      </c>
      <c r="C16" s="8" t="e">
        <f>IF(ISNA($A16),NA(),'临-燃尽0'!AN17)</f>
        <v>#N/A</v>
      </c>
      <c r="D16" s="8" t="e">
        <f>IF(ISNA($A16),NA(),'临-燃尽0'!AO17)</f>
        <v>#N/A</v>
      </c>
      <c r="E16" s="8" t="e">
        <f>IF(OR(ISNA(E$1),ISNA($A16)),NA(),'临-燃尽0'!AP17)</f>
        <v>#N/A</v>
      </c>
      <c r="F16" s="8" t="e">
        <f>IF(OR(ISNA(F$1),ISNA($A16)),NA(),'临-燃尽0'!AQ17)</f>
        <v>#N/A</v>
      </c>
      <c r="G16" s="8" t="e">
        <f>IF(OR(ISNA(G$1),ISNA($A16)),NA(),'临-燃尽0'!AR17)</f>
        <v>#N/A</v>
      </c>
      <c r="H16" s="8" t="e">
        <f>IF(OR(ISNA(H$1),ISNA($A16)),NA(),'临-燃尽0'!AS17)</f>
        <v>#N/A</v>
      </c>
      <c r="I16" s="8" t="e">
        <f>IF(OR(ISNA(I$1),ISNA($A16)),NA(),'临-燃尽0'!AT17)</f>
        <v>#N/A</v>
      </c>
      <c r="J16" s="8" t="e">
        <f>IF(OR(ISNA(J$1),ISNA($A16)),NA(),'临-燃尽0'!AU17)</f>
        <v>#N/A</v>
      </c>
      <c r="K16" s="8" t="e">
        <f>IF(OR(ISNA(K$1),ISNA($A16)),NA(),'临-燃尽0'!AV17)</f>
        <v>#N/A</v>
      </c>
      <c r="L16" s="8" t="e">
        <f>IF(OR(ISNA(L$1),ISNA($A16)),NA(),'临-燃尽0'!AW17)</f>
        <v>#N/A</v>
      </c>
      <c r="M16" s="8" t="e">
        <f>IF(OR(ISNA(M$1),ISNA($A16)),NA(),'临-燃尽0'!AX17)</f>
        <v>#N/A</v>
      </c>
      <c r="N16" s="8" t="e">
        <f>IF(OR(ISNA(N$1),ISNA($A16)),NA(),'临-燃尽0'!AY17)</f>
        <v>#N/A</v>
      </c>
      <c r="O16" s="8" t="e">
        <f>IF(OR(ISNA(O$1),ISNA($A16)),NA(),'临-燃尽0'!AZ17)</f>
        <v>#N/A</v>
      </c>
      <c r="P16" s="8" t="e">
        <f>IF(OR(ISNA(P$1),ISNA($A16)),NA(),'临-燃尽0'!BA17)</f>
        <v>#N/A</v>
      </c>
      <c r="Q16" s="8" t="e">
        <f>IF(OR(ISNA(Q$1),ISNA($A16)),NA(),'临-燃尽0'!BB17)</f>
        <v>#N/A</v>
      </c>
      <c r="R16" s="8" t="e">
        <f>IF(OR(ISNA(R$1),ISNA($A16)),NA(),'临-燃尽0'!BC17)</f>
        <v>#N/A</v>
      </c>
      <c r="S16" s="8" t="e">
        <f>IF(OR(ISNA(S$1),ISNA($A16)),NA(),'临-燃尽0'!BD17)</f>
        <v>#N/A</v>
      </c>
      <c r="T16" s="8" t="e">
        <f>IF(OR(ISNA(T$1),ISNA($A16)),NA(),'临-燃尽0'!BE17)</f>
        <v>#N/A</v>
      </c>
      <c r="U16" s="8" t="e">
        <f>IF(OR(ISNA(U$1),ISNA($A16)),NA(),'临-燃尽0'!BF17)</f>
        <v>#N/A</v>
      </c>
      <c r="V16" s="8" t="e">
        <f>IF(OR(ISNA(V$1),ISNA($A16)),NA(),'临-燃尽0'!BG17)</f>
        <v>#N/A</v>
      </c>
      <c r="W16" s="8" t="e">
        <f>IF(OR(ISNA(W$1),ISNA($A16)),NA(),'临-燃尽0'!BH17)</f>
        <v>#N/A</v>
      </c>
      <c r="X16" s="8" t="e">
        <f>IF(OR(ISNA(X$1),ISNA($A16)),NA(),'临-燃尽0'!BI17)</f>
        <v>#N/A</v>
      </c>
      <c r="Y16" s="8" t="e">
        <f>IF(OR(ISNA(Y$1),ISNA($A16)),NA(),'临-燃尽0'!BJ17)</f>
        <v>#N/A</v>
      </c>
      <c r="Z16" s="8" t="e">
        <f>IF(OR(ISNA(Z$1),ISNA($A16)),NA(),'临-燃尽0'!BK17)</f>
        <v>#N/A</v>
      </c>
      <c r="AA16" s="8" t="e">
        <f>IF(OR(ISNA(AA$1),ISNA($A16)),NA(),'临-燃尽0'!BL17)</f>
        <v>#N/A</v>
      </c>
      <c r="AB16" s="8" t="e">
        <f>IF(OR(ISNA(AB$1),ISNA($A16)),NA(),'临-燃尽0'!BM17)</f>
        <v>#N/A</v>
      </c>
      <c r="AC16" s="8" t="e">
        <f>IF(OR(ISNA(AC$1),ISNA($A16)),NA(),'临-燃尽0'!BN17)</f>
        <v>#N/A</v>
      </c>
      <c r="AD16" s="8" t="e">
        <f>IF(OR(ISNA(AD$1),ISNA($A16)),NA(),'临-燃尽0'!BO17)</f>
        <v>#N/A</v>
      </c>
      <c r="AE16" s="8" t="e">
        <f>IF(OR(ISNA(AE$1),ISNA($A16)),NA(),'临-燃尽0'!BP17)</f>
        <v>#N/A</v>
      </c>
      <c r="AF16" s="8" t="e">
        <f>IF(OR(ISNA(AF$1),ISNA($A16)),NA(),'临-燃尽0'!BQ17)</f>
        <v>#N/A</v>
      </c>
      <c r="AG16" s="8" t="e">
        <f>IF(OR(ISNA(AG$1),ISNA($A16)),NA(),'临-燃尽0'!BR17)</f>
        <v>#N/A</v>
      </c>
      <c r="AH16" s="8" t="e">
        <f>IF(OR(ISNA(AH$1),ISNA($A16)),NA(),'临-燃尽0'!BS17)</f>
        <v>#N/A</v>
      </c>
      <c r="AI16" s="8" t="e">
        <f>IF(OR(ISNA(AI$1),ISNA($A16)),NA(),'临-燃尽0'!BT17)</f>
        <v>#N/A</v>
      </c>
      <c r="AJ16" s="8" t="e">
        <f>IF(OR(ISNA(AJ$1),ISNA($A16)),NA(),'临-燃尽0'!BU17)</f>
        <v>#N/A</v>
      </c>
      <c r="AK16" s="8" t="e">
        <f>IF(OR(ISNA(AK$1),ISNA($A16)),NA(),'临-燃尽0'!BV17)</f>
        <v>#N/A</v>
      </c>
      <c r="AL16" s="8" t="e">
        <f>IF(OR(ISNA(AL$1),ISNA($A16)),NA(),'临-燃尽0'!BW17)</f>
        <v>#N/A</v>
      </c>
      <c r="AM16" s="8" t="e">
        <f>IF(OR(ISNA(AM$1),ISNA($A16)),NA(),'临-燃尽0'!BX17)</f>
        <v>#N/A</v>
      </c>
      <c r="AN16" s="8" t="e">
        <f>IF(OR(ISNA(AN$1),ISNA($A16)),NA(),'临-燃尽0'!BY17)</f>
        <v>#N/A</v>
      </c>
      <c r="AO16" s="8" t="e">
        <f>IF(OR(ISNA(AO$1),ISNA($A16)),NA(),'临-燃尽0'!BZ17)</f>
        <v>#N/A</v>
      </c>
      <c r="AP16" s="8" t="e">
        <f>IF(OR(ISNA(AP$1),ISNA($A16)),NA(),'临-燃尽0'!CA17)</f>
        <v>#N/A</v>
      </c>
      <c r="AQ16" s="8" t="e">
        <f>IF(OR(ISNA(AQ$1),ISNA($A16)),NA(),'临-燃尽0'!CB17)</f>
        <v>#N/A</v>
      </c>
      <c r="AR16" s="8" t="e">
        <f>IF(OR(ISNA(AR$1),ISNA($A16)),NA(),'临-燃尽0'!CC17)</f>
        <v>#N/A</v>
      </c>
      <c r="AS16" s="8" t="e">
        <f>IF(OR(ISNA(AS$1),ISNA($A16)),NA(),'临-燃尽0'!CD17)</f>
        <v>#N/A</v>
      </c>
      <c r="AT16" s="8" t="e">
        <f>IF(OR(ISNA(AT$1),ISNA($A16)),NA(),'临-燃尽0'!CE17)</f>
        <v>#N/A</v>
      </c>
      <c r="AU16" s="8" t="e">
        <f>IF(OR(ISNA(AU$1),ISNA($A16)),NA(),'临-燃尽0'!CF17)</f>
        <v>#N/A</v>
      </c>
      <c r="AV16" s="8" t="e">
        <f>IF(OR(ISNA(AV$1),ISNA($A16)),NA(),'临-燃尽0'!CG17)</f>
        <v>#N/A</v>
      </c>
      <c r="AW16" s="8" t="e">
        <f>IF(OR(ISNA(AW$1),ISNA($A16)),NA(),'临-燃尽0'!CH17)</f>
        <v>#N/A</v>
      </c>
      <c r="AX16" s="8" t="e">
        <f>IF(OR(ISNA(AX$1),ISNA($A16)),NA(),'临-燃尽0'!CI17)</f>
        <v>#N/A</v>
      </c>
      <c r="AY16" s="8" t="e">
        <f>IF(OR(ISNA(AY$1),ISNA($A16)),NA(),'临-燃尽0'!CJ17)</f>
        <v>#N/A</v>
      </c>
      <c r="AZ16" s="8" t="e">
        <f>IF(OR(ISNA(AZ$1),ISNA($A16)),NA(),'临-燃尽0'!CK17)</f>
        <v>#N/A</v>
      </c>
    </row>
    <row r="17" spans="1:52">
      <c r="A17" s="8" t="e">
        <f>IF(OR('临-燃尽0'!AL18="",'临-燃尽0'!AL18="总计"),NA(),'临-燃尽0'!AL18)</f>
        <v>#N/A</v>
      </c>
      <c r="B17" s="8" t="e">
        <f>IF(ISNA($A17),NA(),'临-燃尽0'!AM18)</f>
        <v>#N/A</v>
      </c>
      <c r="C17" s="8" t="e">
        <f>IF(ISNA($A17),NA(),'临-燃尽0'!AN18)</f>
        <v>#N/A</v>
      </c>
      <c r="D17" s="8" t="e">
        <f>IF(ISNA($A17),NA(),'临-燃尽0'!AO18)</f>
        <v>#N/A</v>
      </c>
      <c r="E17" s="8" t="e">
        <f>IF(OR(ISNA(E$1),ISNA($A17)),NA(),'临-燃尽0'!AP18)</f>
        <v>#N/A</v>
      </c>
      <c r="F17" s="8" t="e">
        <f>IF(OR(ISNA(F$1),ISNA($A17)),NA(),'临-燃尽0'!AQ18)</f>
        <v>#N/A</v>
      </c>
      <c r="G17" s="8" t="e">
        <f>IF(OR(ISNA(G$1),ISNA($A17)),NA(),'临-燃尽0'!AR18)</f>
        <v>#N/A</v>
      </c>
      <c r="H17" s="8" t="e">
        <f>IF(OR(ISNA(H$1),ISNA($A17)),NA(),'临-燃尽0'!AS18)</f>
        <v>#N/A</v>
      </c>
      <c r="I17" s="8" t="e">
        <f>IF(OR(ISNA(I$1),ISNA($A17)),NA(),'临-燃尽0'!AT18)</f>
        <v>#N/A</v>
      </c>
      <c r="J17" s="8" t="e">
        <f>IF(OR(ISNA(J$1),ISNA($A17)),NA(),'临-燃尽0'!AU18)</f>
        <v>#N/A</v>
      </c>
      <c r="K17" s="8" t="e">
        <f>IF(OR(ISNA(K$1),ISNA($A17)),NA(),'临-燃尽0'!AV18)</f>
        <v>#N/A</v>
      </c>
      <c r="L17" s="8" t="e">
        <f>IF(OR(ISNA(L$1),ISNA($A17)),NA(),'临-燃尽0'!AW18)</f>
        <v>#N/A</v>
      </c>
      <c r="M17" s="8" t="e">
        <f>IF(OR(ISNA(M$1),ISNA($A17)),NA(),'临-燃尽0'!AX18)</f>
        <v>#N/A</v>
      </c>
      <c r="N17" s="8" t="e">
        <f>IF(OR(ISNA(N$1),ISNA($A17)),NA(),'临-燃尽0'!AY18)</f>
        <v>#N/A</v>
      </c>
      <c r="O17" s="8" t="e">
        <f>IF(OR(ISNA(O$1),ISNA($A17)),NA(),'临-燃尽0'!AZ18)</f>
        <v>#N/A</v>
      </c>
      <c r="P17" s="8" t="e">
        <f>IF(OR(ISNA(P$1),ISNA($A17)),NA(),'临-燃尽0'!BA18)</f>
        <v>#N/A</v>
      </c>
      <c r="Q17" s="8" t="e">
        <f>IF(OR(ISNA(Q$1),ISNA($A17)),NA(),'临-燃尽0'!BB18)</f>
        <v>#N/A</v>
      </c>
      <c r="R17" s="8" t="e">
        <f>IF(OR(ISNA(R$1),ISNA($A17)),NA(),'临-燃尽0'!BC18)</f>
        <v>#N/A</v>
      </c>
      <c r="S17" s="8" t="e">
        <f>IF(OR(ISNA(S$1),ISNA($A17)),NA(),'临-燃尽0'!BD18)</f>
        <v>#N/A</v>
      </c>
      <c r="T17" s="8" t="e">
        <f>IF(OR(ISNA(T$1),ISNA($A17)),NA(),'临-燃尽0'!BE18)</f>
        <v>#N/A</v>
      </c>
      <c r="U17" s="8" t="e">
        <f>IF(OR(ISNA(U$1),ISNA($A17)),NA(),'临-燃尽0'!BF18)</f>
        <v>#N/A</v>
      </c>
      <c r="V17" s="8" t="e">
        <f>IF(OR(ISNA(V$1),ISNA($A17)),NA(),'临-燃尽0'!BG18)</f>
        <v>#N/A</v>
      </c>
      <c r="W17" s="8" t="e">
        <f>IF(OR(ISNA(W$1),ISNA($A17)),NA(),'临-燃尽0'!BH18)</f>
        <v>#N/A</v>
      </c>
      <c r="X17" s="8" t="e">
        <f>IF(OR(ISNA(X$1),ISNA($A17)),NA(),'临-燃尽0'!BI18)</f>
        <v>#N/A</v>
      </c>
      <c r="Y17" s="8" t="e">
        <f>IF(OR(ISNA(Y$1),ISNA($A17)),NA(),'临-燃尽0'!BJ18)</f>
        <v>#N/A</v>
      </c>
      <c r="Z17" s="8" t="e">
        <f>IF(OR(ISNA(Z$1),ISNA($A17)),NA(),'临-燃尽0'!BK18)</f>
        <v>#N/A</v>
      </c>
      <c r="AA17" s="8" t="e">
        <f>IF(OR(ISNA(AA$1),ISNA($A17)),NA(),'临-燃尽0'!BL18)</f>
        <v>#N/A</v>
      </c>
      <c r="AB17" s="8" t="e">
        <f>IF(OR(ISNA(AB$1),ISNA($A17)),NA(),'临-燃尽0'!BM18)</f>
        <v>#N/A</v>
      </c>
      <c r="AC17" s="8" t="e">
        <f>IF(OR(ISNA(AC$1),ISNA($A17)),NA(),'临-燃尽0'!BN18)</f>
        <v>#N/A</v>
      </c>
      <c r="AD17" s="8" t="e">
        <f>IF(OR(ISNA(AD$1),ISNA($A17)),NA(),'临-燃尽0'!BO18)</f>
        <v>#N/A</v>
      </c>
      <c r="AE17" s="8" t="e">
        <f>IF(OR(ISNA(AE$1),ISNA($A17)),NA(),'临-燃尽0'!BP18)</f>
        <v>#N/A</v>
      </c>
      <c r="AF17" s="8" t="e">
        <f>IF(OR(ISNA(AF$1),ISNA($A17)),NA(),'临-燃尽0'!BQ18)</f>
        <v>#N/A</v>
      </c>
      <c r="AG17" s="8" t="e">
        <f>IF(OR(ISNA(AG$1),ISNA($A17)),NA(),'临-燃尽0'!BR18)</f>
        <v>#N/A</v>
      </c>
      <c r="AH17" s="8" t="e">
        <f>IF(OR(ISNA(AH$1),ISNA($A17)),NA(),'临-燃尽0'!BS18)</f>
        <v>#N/A</v>
      </c>
      <c r="AI17" s="8" t="e">
        <f>IF(OR(ISNA(AI$1),ISNA($A17)),NA(),'临-燃尽0'!BT18)</f>
        <v>#N/A</v>
      </c>
      <c r="AJ17" s="8" t="e">
        <f>IF(OR(ISNA(AJ$1),ISNA($A17)),NA(),'临-燃尽0'!BU18)</f>
        <v>#N/A</v>
      </c>
      <c r="AK17" s="8" t="e">
        <f>IF(OR(ISNA(AK$1),ISNA($A17)),NA(),'临-燃尽0'!BV18)</f>
        <v>#N/A</v>
      </c>
      <c r="AL17" s="8" t="e">
        <f>IF(OR(ISNA(AL$1),ISNA($A17)),NA(),'临-燃尽0'!BW18)</f>
        <v>#N/A</v>
      </c>
      <c r="AM17" s="8" t="e">
        <f>IF(OR(ISNA(AM$1),ISNA($A17)),NA(),'临-燃尽0'!BX18)</f>
        <v>#N/A</v>
      </c>
      <c r="AN17" s="8" t="e">
        <f>IF(OR(ISNA(AN$1),ISNA($A17)),NA(),'临-燃尽0'!BY18)</f>
        <v>#N/A</v>
      </c>
      <c r="AO17" s="8" t="e">
        <f>IF(OR(ISNA(AO$1),ISNA($A17)),NA(),'临-燃尽0'!BZ18)</f>
        <v>#N/A</v>
      </c>
      <c r="AP17" s="8" t="e">
        <f>IF(OR(ISNA(AP$1),ISNA($A17)),NA(),'临-燃尽0'!CA18)</f>
        <v>#N/A</v>
      </c>
      <c r="AQ17" s="8" t="e">
        <f>IF(OR(ISNA(AQ$1),ISNA($A17)),NA(),'临-燃尽0'!CB18)</f>
        <v>#N/A</v>
      </c>
      <c r="AR17" s="8" t="e">
        <f>IF(OR(ISNA(AR$1),ISNA($A17)),NA(),'临-燃尽0'!CC18)</f>
        <v>#N/A</v>
      </c>
      <c r="AS17" s="8" t="e">
        <f>IF(OR(ISNA(AS$1),ISNA($A17)),NA(),'临-燃尽0'!CD18)</f>
        <v>#N/A</v>
      </c>
      <c r="AT17" s="8" t="e">
        <f>IF(OR(ISNA(AT$1),ISNA($A17)),NA(),'临-燃尽0'!CE18)</f>
        <v>#N/A</v>
      </c>
      <c r="AU17" s="8" t="e">
        <f>IF(OR(ISNA(AU$1),ISNA($A17)),NA(),'临-燃尽0'!CF18)</f>
        <v>#N/A</v>
      </c>
      <c r="AV17" s="8" t="e">
        <f>IF(OR(ISNA(AV$1),ISNA($A17)),NA(),'临-燃尽0'!CG18)</f>
        <v>#N/A</v>
      </c>
      <c r="AW17" s="8" t="e">
        <f>IF(OR(ISNA(AW$1),ISNA($A17)),NA(),'临-燃尽0'!CH18)</f>
        <v>#N/A</v>
      </c>
      <c r="AX17" s="8" t="e">
        <f>IF(OR(ISNA(AX$1),ISNA($A17)),NA(),'临-燃尽0'!CI18)</f>
        <v>#N/A</v>
      </c>
      <c r="AY17" s="8" t="e">
        <f>IF(OR(ISNA(AY$1),ISNA($A17)),NA(),'临-燃尽0'!CJ18)</f>
        <v>#N/A</v>
      </c>
      <c r="AZ17" s="8" t="e">
        <f>IF(OR(ISNA(AZ$1),ISNA($A17)),NA(),'临-燃尽0'!CK18)</f>
        <v>#N/A</v>
      </c>
    </row>
    <row r="18" spans="1:52">
      <c r="A18" s="8" t="e">
        <f>IF(OR('临-燃尽0'!AL19="",'临-燃尽0'!AL19="总计"),NA(),'临-燃尽0'!AL19)</f>
        <v>#N/A</v>
      </c>
      <c r="B18" s="8" t="e">
        <f>IF(ISNA($A18),NA(),'临-燃尽0'!AM19)</f>
        <v>#N/A</v>
      </c>
      <c r="C18" s="8" t="e">
        <f>IF(ISNA($A18),NA(),'临-燃尽0'!AN19)</f>
        <v>#N/A</v>
      </c>
      <c r="D18" s="8" t="e">
        <f>IF(ISNA($A18),NA(),'临-燃尽0'!AO19)</f>
        <v>#N/A</v>
      </c>
      <c r="E18" s="8" t="e">
        <f>IF(OR(ISNA(E$1),ISNA($A18)),NA(),'临-燃尽0'!AP19)</f>
        <v>#N/A</v>
      </c>
      <c r="F18" s="8" t="e">
        <f>IF(OR(ISNA(F$1),ISNA($A18)),NA(),'临-燃尽0'!AQ19)</f>
        <v>#N/A</v>
      </c>
      <c r="G18" s="8" t="e">
        <f>IF(OR(ISNA(G$1),ISNA($A18)),NA(),'临-燃尽0'!AR19)</f>
        <v>#N/A</v>
      </c>
      <c r="H18" s="8" t="e">
        <f>IF(OR(ISNA(H$1),ISNA($A18)),NA(),'临-燃尽0'!AS19)</f>
        <v>#N/A</v>
      </c>
      <c r="I18" s="8" t="e">
        <f>IF(OR(ISNA(I$1),ISNA($A18)),NA(),'临-燃尽0'!AT19)</f>
        <v>#N/A</v>
      </c>
      <c r="J18" s="8" t="e">
        <f>IF(OR(ISNA(J$1),ISNA($A18)),NA(),'临-燃尽0'!AU19)</f>
        <v>#N/A</v>
      </c>
      <c r="K18" s="8" t="e">
        <f>IF(OR(ISNA(K$1),ISNA($A18)),NA(),'临-燃尽0'!AV19)</f>
        <v>#N/A</v>
      </c>
      <c r="L18" s="8" t="e">
        <f>IF(OR(ISNA(L$1),ISNA($A18)),NA(),'临-燃尽0'!AW19)</f>
        <v>#N/A</v>
      </c>
      <c r="M18" s="8" t="e">
        <f>IF(OR(ISNA(M$1),ISNA($A18)),NA(),'临-燃尽0'!AX19)</f>
        <v>#N/A</v>
      </c>
      <c r="N18" s="8" t="e">
        <f>IF(OR(ISNA(N$1),ISNA($A18)),NA(),'临-燃尽0'!AY19)</f>
        <v>#N/A</v>
      </c>
      <c r="O18" s="8" t="e">
        <f>IF(OR(ISNA(O$1),ISNA($A18)),NA(),'临-燃尽0'!AZ19)</f>
        <v>#N/A</v>
      </c>
      <c r="P18" s="8" t="e">
        <f>IF(OR(ISNA(P$1),ISNA($A18)),NA(),'临-燃尽0'!BA19)</f>
        <v>#N/A</v>
      </c>
      <c r="Q18" s="8" t="e">
        <f>IF(OR(ISNA(Q$1),ISNA($A18)),NA(),'临-燃尽0'!BB19)</f>
        <v>#N/A</v>
      </c>
      <c r="R18" s="8" t="e">
        <f>IF(OR(ISNA(R$1),ISNA($A18)),NA(),'临-燃尽0'!BC19)</f>
        <v>#N/A</v>
      </c>
      <c r="S18" s="8" t="e">
        <f>IF(OR(ISNA(S$1),ISNA($A18)),NA(),'临-燃尽0'!BD19)</f>
        <v>#N/A</v>
      </c>
      <c r="T18" s="8" t="e">
        <f>IF(OR(ISNA(T$1),ISNA($A18)),NA(),'临-燃尽0'!BE19)</f>
        <v>#N/A</v>
      </c>
      <c r="U18" s="8" t="e">
        <f>IF(OR(ISNA(U$1),ISNA($A18)),NA(),'临-燃尽0'!BF19)</f>
        <v>#N/A</v>
      </c>
      <c r="V18" s="8" t="e">
        <f>IF(OR(ISNA(V$1),ISNA($A18)),NA(),'临-燃尽0'!BG19)</f>
        <v>#N/A</v>
      </c>
      <c r="W18" s="8" t="e">
        <f>IF(OR(ISNA(W$1),ISNA($A18)),NA(),'临-燃尽0'!BH19)</f>
        <v>#N/A</v>
      </c>
      <c r="X18" s="8" t="e">
        <f>IF(OR(ISNA(X$1),ISNA($A18)),NA(),'临-燃尽0'!BI19)</f>
        <v>#N/A</v>
      </c>
      <c r="Y18" s="8" t="e">
        <f>IF(OR(ISNA(Y$1),ISNA($A18)),NA(),'临-燃尽0'!BJ19)</f>
        <v>#N/A</v>
      </c>
      <c r="Z18" s="8" t="e">
        <f>IF(OR(ISNA(Z$1),ISNA($A18)),NA(),'临-燃尽0'!BK19)</f>
        <v>#N/A</v>
      </c>
      <c r="AA18" s="8" t="e">
        <f>IF(OR(ISNA(AA$1),ISNA($A18)),NA(),'临-燃尽0'!BL19)</f>
        <v>#N/A</v>
      </c>
      <c r="AB18" s="8" t="e">
        <f>IF(OR(ISNA(AB$1),ISNA($A18)),NA(),'临-燃尽0'!BM19)</f>
        <v>#N/A</v>
      </c>
      <c r="AC18" s="8" t="e">
        <f>IF(OR(ISNA(AC$1),ISNA($A18)),NA(),'临-燃尽0'!BN19)</f>
        <v>#N/A</v>
      </c>
      <c r="AD18" s="8" t="e">
        <f>IF(OR(ISNA(AD$1),ISNA($A18)),NA(),'临-燃尽0'!BO19)</f>
        <v>#N/A</v>
      </c>
      <c r="AE18" s="8" t="e">
        <f>IF(OR(ISNA(AE$1),ISNA($A18)),NA(),'临-燃尽0'!BP19)</f>
        <v>#N/A</v>
      </c>
      <c r="AF18" s="8" t="e">
        <f>IF(OR(ISNA(AF$1),ISNA($A18)),NA(),'临-燃尽0'!BQ19)</f>
        <v>#N/A</v>
      </c>
      <c r="AG18" s="8" t="e">
        <f>IF(OR(ISNA(AG$1),ISNA($A18)),NA(),'临-燃尽0'!BR19)</f>
        <v>#N/A</v>
      </c>
      <c r="AH18" s="8" t="e">
        <f>IF(OR(ISNA(AH$1),ISNA($A18)),NA(),'临-燃尽0'!BS19)</f>
        <v>#N/A</v>
      </c>
      <c r="AI18" s="8" t="e">
        <f>IF(OR(ISNA(AI$1),ISNA($A18)),NA(),'临-燃尽0'!BT19)</f>
        <v>#N/A</v>
      </c>
      <c r="AJ18" s="8" t="e">
        <f>IF(OR(ISNA(AJ$1),ISNA($A18)),NA(),'临-燃尽0'!BU19)</f>
        <v>#N/A</v>
      </c>
      <c r="AK18" s="8" t="e">
        <f>IF(OR(ISNA(AK$1),ISNA($A18)),NA(),'临-燃尽0'!BV19)</f>
        <v>#N/A</v>
      </c>
      <c r="AL18" s="8" t="e">
        <f>IF(OR(ISNA(AL$1),ISNA($A18)),NA(),'临-燃尽0'!BW19)</f>
        <v>#N/A</v>
      </c>
      <c r="AM18" s="8" t="e">
        <f>IF(OR(ISNA(AM$1),ISNA($A18)),NA(),'临-燃尽0'!BX19)</f>
        <v>#N/A</v>
      </c>
      <c r="AN18" s="8" t="e">
        <f>IF(OR(ISNA(AN$1),ISNA($A18)),NA(),'临-燃尽0'!BY19)</f>
        <v>#N/A</v>
      </c>
      <c r="AO18" s="8" t="e">
        <f>IF(OR(ISNA(AO$1),ISNA($A18)),NA(),'临-燃尽0'!BZ19)</f>
        <v>#N/A</v>
      </c>
      <c r="AP18" s="8" t="e">
        <f>IF(OR(ISNA(AP$1),ISNA($A18)),NA(),'临-燃尽0'!CA19)</f>
        <v>#N/A</v>
      </c>
      <c r="AQ18" s="8" t="e">
        <f>IF(OR(ISNA(AQ$1),ISNA($A18)),NA(),'临-燃尽0'!CB19)</f>
        <v>#N/A</v>
      </c>
      <c r="AR18" s="8" t="e">
        <f>IF(OR(ISNA(AR$1),ISNA($A18)),NA(),'临-燃尽0'!CC19)</f>
        <v>#N/A</v>
      </c>
      <c r="AS18" s="8" t="e">
        <f>IF(OR(ISNA(AS$1),ISNA($A18)),NA(),'临-燃尽0'!CD19)</f>
        <v>#N/A</v>
      </c>
      <c r="AT18" s="8" t="e">
        <f>IF(OR(ISNA(AT$1),ISNA($A18)),NA(),'临-燃尽0'!CE19)</f>
        <v>#N/A</v>
      </c>
      <c r="AU18" s="8" t="e">
        <f>IF(OR(ISNA(AU$1),ISNA($A18)),NA(),'临-燃尽0'!CF19)</f>
        <v>#N/A</v>
      </c>
      <c r="AV18" s="8" t="e">
        <f>IF(OR(ISNA(AV$1),ISNA($A18)),NA(),'临-燃尽0'!CG19)</f>
        <v>#N/A</v>
      </c>
      <c r="AW18" s="8" t="e">
        <f>IF(OR(ISNA(AW$1),ISNA($A18)),NA(),'临-燃尽0'!CH19)</f>
        <v>#N/A</v>
      </c>
      <c r="AX18" s="8" t="e">
        <f>IF(OR(ISNA(AX$1),ISNA($A18)),NA(),'临-燃尽0'!CI19)</f>
        <v>#N/A</v>
      </c>
      <c r="AY18" s="8" t="e">
        <f>IF(OR(ISNA(AY$1),ISNA($A18)),NA(),'临-燃尽0'!CJ19)</f>
        <v>#N/A</v>
      </c>
      <c r="AZ18" s="8" t="e">
        <f>IF(OR(ISNA(AZ$1),ISNA($A18)),NA(),'临-燃尽0'!CK19)</f>
        <v>#N/A</v>
      </c>
    </row>
    <row r="19" spans="1:52">
      <c r="A19" s="8" t="e">
        <f>IF(OR('临-燃尽0'!AL20="",'临-燃尽0'!AL20="总计"),NA(),'临-燃尽0'!AL20)</f>
        <v>#N/A</v>
      </c>
      <c r="B19" s="8" t="e">
        <f>IF(ISNA($A19),NA(),'临-燃尽0'!AM20)</f>
        <v>#N/A</v>
      </c>
      <c r="C19" s="8" t="e">
        <f>IF(ISNA($A19),NA(),'临-燃尽0'!AN20)</f>
        <v>#N/A</v>
      </c>
      <c r="D19" s="8" t="e">
        <f>IF(ISNA($A19),NA(),'临-燃尽0'!AO20)</f>
        <v>#N/A</v>
      </c>
      <c r="E19" s="8" t="e">
        <f>IF(OR(ISNA(E$1),ISNA($A19)),NA(),'临-燃尽0'!AP20)</f>
        <v>#N/A</v>
      </c>
      <c r="F19" s="8" t="e">
        <f>IF(OR(ISNA(F$1),ISNA($A19)),NA(),'临-燃尽0'!AQ20)</f>
        <v>#N/A</v>
      </c>
      <c r="G19" s="8" t="e">
        <f>IF(OR(ISNA(G$1),ISNA($A19)),NA(),'临-燃尽0'!AR20)</f>
        <v>#N/A</v>
      </c>
      <c r="H19" s="8" t="e">
        <f>IF(OR(ISNA(H$1),ISNA($A19)),NA(),'临-燃尽0'!AS20)</f>
        <v>#N/A</v>
      </c>
      <c r="I19" s="8" t="e">
        <f>IF(OR(ISNA(I$1),ISNA($A19)),NA(),'临-燃尽0'!AT20)</f>
        <v>#N/A</v>
      </c>
      <c r="J19" s="8" t="e">
        <f>IF(OR(ISNA(J$1),ISNA($A19)),NA(),'临-燃尽0'!AU20)</f>
        <v>#N/A</v>
      </c>
      <c r="K19" s="8" t="e">
        <f>IF(OR(ISNA(K$1),ISNA($A19)),NA(),'临-燃尽0'!AV20)</f>
        <v>#N/A</v>
      </c>
      <c r="L19" s="8" t="e">
        <f>IF(OR(ISNA(L$1),ISNA($A19)),NA(),'临-燃尽0'!AW20)</f>
        <v>#N/A</v>
      </c>
      <c r="M19" s="8" t="e">
        <f>IF(OR(ISNA(M$1),ISNA($A19)),NA(),'临-燃尽0'!AX20)</f>
        <v>#N/A</v>
      </c>
      <c r="N19" s="8" t="e">
        <f>IF(OR(ISNA(N$1),ISNA($A19)),NA(),'临-燃尽0'!AY20)</f>
        <v>#N/A</v>
      </c>
      <c r="O19" s="8" t="e">
        <f>IF(OR(ISNA(O$1),ISNA($A19)),NA(),'临-燃尽0'!AZ20)</f>
        <v>#N/A</v>
      </c>
      <c r="P19" s="8" t="e">
        <f>IF(OR(ISNA(P$1),ISNA($A19)),NA(),'临-燃尽0'!BA20)</f>
        <v>#N/A</v>
      </c>
      <c r="Q19" s="8" t="e">
        <f>IF(OR(ISNA(Q$1),ISNA($A19)),NA(),'临-燃尽0'!BB20)</f>
        <v>#N/A</v>
      </c>
      <c r="R19" s="8" t="e">
        <f>IF(OR(ISNA(R$1),ISNA($A19)),NA(),'临-燃尽0'!BC20)</f>
        <v>#N/A</v>
      </c>
      <c r="S19" s="8" t="e">
        <f>IF(OR(ISNA(S$1),ISNA($A19)),NA(),'临-燃尽0'!BD20)</f>
        <v>#N/A</v>
      </c>
      <c r="T19" s="8" t="e">
        <f>IF(OR(ISNA(T$1),ISNA($A19)),NA(),'临-燃尽0'!BE20)</f>
        <v>#N/A</v>
      </c>
      <c r="U19" s="8" t="e">
        <f>IF(OR(ISNA(U$1),ISNA($A19)),NA(),'临-燃尽0'!BF20)</f>
        <v>#N/A</v>
      </c>
      <c r="V19" s="8" t="e">
        <f>IF(OR(ISNA(V$1),ISNA($A19)),NA(),'临-燃尽0'!BG20)</f>
        <v>#N/A</v>
      </c>
      <c r="W19" s="8" t="e">
        <f>IF(OR(ISNA(W$1),ISNA($A19)),NA(),'临-燃尽0'!BH20)</f>
        <v>#N/A</v>
      </c>
      <c r="X19" s="8" t="e">
        <f>IF(OR(ISNA(X$1),ISNA($A19)),NA(),'临-燃尽0'!BI20)</f>
        <v>#N/A</v>
      </c>
      <c r="Y19" s="8" t="e">
        <f>IF(OR(ISNA(Y$1),ISNA($A19)),NA(),'临-燃尽0'!BJ20)</f>
        <v>#N/A</v>
      </c>
      <c r="Z19" s="8" t="e">
        <f>IF(OR(ISNA(Z$1),ISNA($A19)),NA(),'临-燃尽0'!BK20)</f>
        <v>#N/A</v>
      </c>
      <c r="AA19" s="8" t="e">
        <f>IF(OR(ISNA(AA$1),ISNA($A19)),NA(),'临-燃尽0'!BL20)</f>
        <v>#N/A</v>
      </c>
      <c r="AB19" s="8" t="e">
        <f>IF(OR(ISNA(AB$1),ISNA($A19)),NA(),'临-燃尽0'!BM20)</f>
        <v>#N/A</v>
      </c>
      <c r="AC19" s="8" t="e">
        <f>IF(OR(ISNA(AC$1),ISNA($A19)),NA(),'临-燃尽0'!BN20)</f>
        <v>#N/A</v>
      </c>
      <c r="AD19" s="8" t="e">
        <f>IF(OR(ISNA(AD$1),ISNA($A19)),NA(),'临-燃尽0'!BO20)</f>
        <v>#N/A</v>
      </c>
      <c r="AE19" s="8" t="e">
        <f>IF(OR(ISNA(AE$1),ISNA($A19)),NA(),'临-燃尽0'!BP20)</f>
        <v>#N/A</v>
      </c>
      <c r="AF19" s="8" t="e">
        <f>IF(OR(ISNA(AF$1),ISNA($A19)),NA(),'临-燃尽0'!BQ20)</f>
        <v>#N/A</v>
      </c>
      <c r="AG19" s="8" t="e">
        <f>IF(OR(ISNA(AG$1),ISNA($A19)),NA(),'临-燃尽0'!BR20)</f>
        <v>#N/A</v>
      </c>
      <c r="AH19" s="8" t="e">
        <f>IF(OR(ISNA(AH$1),ISNA($A19)),NA(),'临-燃尽0'!BS20)</f>
        <v>#N/A</v>
      </c>
      <c r="AI19" s="8" t="e">
        <f>IF(OR(ISNA(AI$1),ISNA($A19)),NA(),'临-燃尽0'!BT20)</f>
        <v>#N/A</v>
      </c>
      <c r="AJ19" s="8" t="e">
        <f>IF(OR(ISNA(AJ$1),ISNA($A19)),NA(),'临-燃尽0'!BU20)</f>
        <v>#N/A</v>
      </c>
      <c r="AK19" s="8" t="e">
        <f>IF(OR(ISNA(AK$1),ISNA($A19)),NA(),'临-燃尽0'!BV20)</f>
        <v>#N/A</v>
      </c>
      <c r="AL19" s="8" t="e">
        <f>IF(OR(ISNA(AL$1),ISNA($A19)),NA(),'临-燃尽0'!BW20)</f>
        <v>#N/A</v>
      </c>
      <c r="AM19" s="8" t="e">
        <f>IF(OR(ISNA(AM$1),ISNA($A19)),NA(),'临-燃尽0'!BX20)</f>
        <v>#N/A</v>
      </c>
      <c r="AN19" s="8" t="e">
        <f>IF(OR(ISNA(AN$1),ISNA($A19)),NA(),'临-燃尽0'!BY20)</f>
        <v>#N/A</v>
      </c>
      <c r="AO19" s="8" t="e">
        <f>IF(OR(ISNA(AO$1),ISNA($A19)),NA(),'临-燃尽0'!BZ20)</f>
        <v>#N/A</v>
      </c>
      <c r="AP19" s="8" t="e">
        <f>IF(OR(ISNA(AP$1),ISNA($A19)),NA(),'临-燃尽0'!CA20)</f>
        <v>#N/A</v>
      </c>
      <c r="AQ19" s="8" t="e">
        <f>IF(OR(ISNA(AQ$1),ISNA($A19)),NA(),'临-燃尽0'!CB20)</f>
        <v>#N/A</v>
      </c>
      <c r="AR19" s="8" t="e">
        <f>IF(OR(ISNA(AR$1),ISNA($A19)),NA(),'临-燃尽0'!CC20)</f>
        <v>#N/A</v>
      </c>
      <c r="AS19" s="8" t="e">
        <f>IF(OR(ISNA(AS$1),ISNA($A19)),NA(),'临-燃尽0'!CD20)</f>
        <v>#N/A</v>
      </c>
      <c r="AT19" s="8" t="e">
        <f>IF(OR(ISNA(AT$1),ISNA($A19)),NA(),'临-燃尽0'!CE20)</f>
        <v>#N/A</v>
      </c>
      <c r="AU19" s="8" t="e">
        <f>IF(OR(ISNA(AU$1),ISNA($A19)),NA(),'临-燃尽0'!CF20)</f>
        <v>#N/A</v>
      </c>
      <c r="AV19" s="8" t="e">
        <f>IF(OR(ISNA(AV$1),ISNA($A19)),NA(),'临-燃尽0'!CG20)</f>
        <v>#N/A</v>
      </c>
      <c r="AW19" s="8" t="e">
        <f>IF(OR(ISNA(AW$1),ISNA($A19)),NA(),'临-燃尽0'!CH20)</f>
        <v>#N/A</v>
      </c>
      <c r="AX19" s="8" t="e">
        <f>IF(OR(ISNA(AX$1),ISNA($A19)),NA(),'临-燃尽0'!CI20)</f>
        <v>#N/A</v>
      </c>
      <c r="AY19" s="8" t="e">
        <f>IF(OR(ISNA(AY$1),ISNA($A19)),NA(),'临-燃尽0'!CJ20)</f>
        <v>#N/A</v>
      </c>
      <c r="AZ19" s="8" t="e">
        <f>IF(OR(ISNA(AZ$1),ISNA($A19)),NA(),'临-燃尽0'!CK20)</f>
        <v>#N/A</v>
      </c>
    </row>
    <row r="20" spans="1:52">
      <c r="A20" s="8" t="e">
        <f>IF(OR('临-燃尽0'!AL21="",'临-燃尽0'!AL21="总计"),NA(),'临-燃尽0'!AL21)</f>
        <v>#N/A</v>
      </c>
      <c r="B20" s="8" t="e">
        <f>IF(ISNA($A20),NA(),'临-燃尽0'!AM21)</f>
        <v>#N/A</v>
      </c>
      <c r="C20" s="8" t="e">
        <f>IF(ISNA($A20),NA(),'临-燃尽0'!AN21)</f>
        <v>#N/A</v>
      </c>
      <c r="D20" s="8" t="e">
        <f>IF(ISNA($A20),NA(),'临-燃尽0'!AO21)</f>
        <v>#N/A</v>
      </c>
      <c r="E20" s="8" t="e">
        <f>IF(OR(ISNA(E$1),ISNA($A20)),NA(),'临-燃尽0'!AP21)</f>
        <v>#N/A</v>
      </c>
      <c r="F20" s="8" t="e">
        <f>IF(OR(ISNA(F$1),ISNA($A20)),NA(),'临-燃尽0'!AQ21)</f>
        <v>#N/A</v>
      </c>
      <c r="G20" s="8" t="e">
        <f>IF(OR(ISNA(G$1),ISNA($A20)),NA(),'临-燃尽0'!AR21)</f>
        <v>#N/A</v>
      </c>
      <c r="H20" s="8" t="e">
        <f>IF(OR(ISNA(H$1),ISNA($A20)),NA(),'临-燃尽0'!AS21)</f>
        <v>#N/A</v>
      </c>
      <c r="I20" s="8" t="e">
        <f>IF(OR(ISNA(I$1),ISNA($A20)),NA(),'临-燃尽0'!AT21)</f>
        <v>#N/A</v>
      </c>
      <c r="J20" s="8" t="e">
        <f>IF(OR(ISNA(J$1),ISNA($A20)),NA(),'临-燃尽0'!AU21)</f>
        <v>#N/A</v>
      </c>
      <c r="K20" s="8" t="e">
        <f>IF(OR(ISNA(K$1),ISNA($A20)),NA(),'临-燃尽0'!AV21)</f>
        <v>#N/A</v>
      </c>
      <c r="L20" s="8" t="e">
        <f>IF(OR(ISNA(L$1),ISNA($A20)),NA(),'临-燃尽0'!AW21)</f>
        <v>#N/A</v>
      </c>
      <c r="M20" s="8" t="e">
        <f>IF(OR(ISNA(M$1),ISNA($A20)),NA(),'临-燃尽0'!AX21)</f>
        <v>#N/A</v>
      </c>
      <c r="N20" s="8" t="e">
        <f>IF(OR(ISNA(N$1),ISNA($A20)),NA(),'临-燃尽0'!AY21)</f>
        <v>#N/A</v>
      </c>
      <c r="O20" s="8" t="e">
        <f>IF(OR(ISNA(O$1),ISNA($A20)),NA(),'临-燃尽0'!AZ21)</f>
        <v>#N/A</v>
      </c>
      <c r="P20" s="8" t="e">
        <f>IF(OR(ISNA(P$1),ISNA($A20)),NA(),'临-燃尽0'!BA21)</f>
        <v>#N/A</v>
      </c>
      <c r="Q20" s="8" t="e">
        <f>IF(OR(ISNA(Q$1),ISNA($A20)),NA(),'临-燃尽0'!BB21)</f>
        <v>#N/A</v>
      </c>
      <c r="R20" s="8" t="e">
        <f>IF(OR(ISNA(R$1),ISNA($A20)),NA(),'临-燃尽0'!BC21)</f>
        <v>#N/A</v>
      </c>
      <c r="S20" s="8" t="e">
        <f>IF(OR(ISNA(S$1),ISNA($A20)),NA(),'临-燃尽0'!BD21)</f>
        <v>#N/A</v>
      </c>
      <c r="T20" s="8" t="e">
        <f>IF(OR(ISNA(T$1),ISNA($A20)),NA(),'临-燃尽0'!BE21)</f>
        <v>#N/A</v>
      </c>
      <c r="U20" s="8" t="e">
        <f>IF(OR(ISNA(U$1),ISNA($A20)),NA(),'临-燃尽0'!BF21)</f>
        <v>#N/A</v>
      </c>
      <c r="V20" s="8" t="e">
        <f>IF(OR(ISNA(V$1),ISNA($A20)),NA(),'临-燃尽0'!BG21)</f>
        <v>#N/A</v>
      </c>
      <c r="W20" s="8" t="e">
        <f>IF(OR(ISNA(W$1),ISNA($A20)),NA(),'临-燃尽0'!BH21)</f>
        <v>#N/A</v>
      </c>
      <c r="X20" s="8" t="e">
        <f>IF(OR(ISNA(X$1),ISNA($A20)),NA(),'临-燃尽0'!BI21)</f>
        <v>#N/A</v>
      </c>
      <c r="Y20" s="8" t="e">
        <f>IF(OR(ISNA(Y$1),ISNA($A20)),NA(),'临-燃尽0'!BJ21)</f>
        <v>#N/A</v>
      </c>
      <c r="Z20" s="8" t="e">
        <f>IF(OR(ISNA(Z$1),ISNA($A20)),NA(),'临-燃尽0'!BK21)</f>
        <v>#N/A</v>
      </c>
      <c r="AA20" s="8" t="e">
        <f>IF(OR(ISNA(AA$1),ISNA($A20)),NA(),'临-燃尽0'!BL21)</f>
        <v>#N/A</v>
      </c>
      <c r="AB20" s="8" t="e">
        <f>IF(OR(ISNA(AB$1),ISNA($A20)),NA(),'临-燃尽0'!BM21)</f>
        <v>#N/A</v>
      </c>
      <c r="AC20" s="8" t="e">
        <f>IF(OR(ISNA(AC$1),ISNA($A20)),NA(),'临-燃尽0'!BN21)</f>
        <v>#N/A</v>
      </c>
      <c r="AD20" s="8" t="e">
        <f>IF(OR(ISNA(AD$1),ISNA($A20)),NA(),'临-燃尽0'!BO21)</f>
        <v>#N/A</v>
      </c>
      <c r="AE20" s="8" t="e">
        <f>IF(OR(ISNA(AE$1),ISNA($A20)),NA(),'临-燃尽0'!BP21)</f>
        <v>#N/A</v>
      </c>
      <c r="AF20" s="8" t="e">
        <f>IF(OR(ISNA(AF$1),ISNA($A20)),NA(),'临-燃尽0'!BQ21)</f>
        <v>#N/A</v>
      </c>
      <c r="AG20" s="8" t="e">
        <f>IF(OR(ISNA(AG$1),ISNA($A20)),NA(),'临-燃尽0'!BR21)</f>
        <v>#N/A</v>
      </c>
      <c r="AH20" s="8" t="e">
        <f>IF(OR(ISNA(AH$1),ISNA($A20)),NA(),'临-燃尽0'!BS21)</f>
        <v>#N/A</v>
      </c>
      <c r="AI20" s="8" t="e">
        <f>IF(OR(ISNA(AI$1),ISNA($A20)),NA(),'临-燃尽0'!BT21)</f>
        <v>#N/A</v>
      </c>
      <c r="AJ20" s="8" t="e">
        <f>IF(OR(ISNA(AJ$1),ISNA($A20)),NA(),'临-燃尽0'!BU21)</f>
        <v>#N/A</v>
      </c>
      <c r="AK20" s="8" t="e">
        <f>IF(OR(ISNA(AK$1),ISNA($A20)),NA(),'临-燃尽0'!BV21)</f>
        <v>#N/A</v>
      </c>
      <c r="AL20" s="8" t="e">
        <f>IF(OR(ISNA(AL$1),ISNA($A20)),NA(),'临-燃尽0'!BW21)</f>
        <v>#N/A</v>
      </c>
      <c r="AM20" s="8" t="e">
        <f>IF(OR(ISNA(AM$1),ISNA($A20)),NA(),'临-燃尽0'!BX21)</f>
        <v>#N/A</v>
      </c>
      <c r="AN20" s="8" t="e">
        <f>IF(OR(ISNA(AN$1),ISNA($A20)),NA(),'临-燃尽0'!BY21)</f>
        <v>#N/A</v>
      </c>
      <c r="AO20" s="8" t="e">
        <f>IF(OR(ISNA(AO$1),ISNA($A20)),NA(),'临-燃尽0'!BZ21)</f>
        <v>#N/A</v>
      </c>
      <c r="AP20" s="8" t="e">
        <f>IF(OR(ISNA(AP$1),ISNA($A20)),NA(),'临-燃尽0'!CA21)</f>
        <v>#N/A</v>
      </c>
      <c r="AQ20" s="8" t="e">
        <f>IF(OR(ISNA(AQ$1),ISNA($A20)),NA(),'临-燃尽0'!CB21)</f>
        <v>#N/A</v>
      </c>
      <c r="AR20" s="8" t="e">
        <f>IF(OR(ISNA(AR$1),ISNA($A20)),NA(),'临-燃尽0'!CC21)</f>
        <v>#N/A</v>
      </c>
      <c r="AS20" s="8" t="e">
        <f>IF(OR(ISNA(AS$1),ISNA($A20)),NA(),'临-燃尽0'!CD21)</f>
        <v>#N/A</v>
      </c>
      <c r="AT20" s="8" t="e">
        <f>IF(OR(ISNA(AT$1),ISNA($A20)),NA(),'临-燃尽0'!CE21)</f>
        <v>#N/A</v>
      </c>
      <c r="AU20" s="8" t="e">
        <f>IF(OR(ISNA(AU$1),ISNA($A20)),NA(),'临-燃尽0'!CF21)</f>
        <v>#N/A</v>
      </c>
      <c r="AV20" s="8" t="e">
        <f>IF(OR(ISNA(AV$1),ISNA($A20)),NA(),'临-燃尽0'!CG21)</f>
        <v>#N/A</v>
      </c>
      <c r="AW20" s="8" t="e">
        <f>IF(OR(ISNA(AW$1),ISNA($A20)),NA(),'临-燃尽0'!CH21)</f>
        <v>#N/A</v>
      </c>
      <c r="AX20" s="8" t="e">
        <f>IF(OR(ISNA(AX$1),ISNA($A20)),NA(),'临-燃尽0'!CI21)</f>
        <v>#N/A</v>
      </c>
      <c r="AY20" s="8" t="e">
        <f>IF(OR(ISNA(AY$1),ISNA($A20)),NA(),'临-燃尽0'!CJ21)</f>
        <v>#N/A</v>
      </c>
      <c r="AZ20" s="8" t="e">
        <f>IF(OR(ISNA(AZ$1),ISNA($A20)),NA(),'临-燃尽0'!CK21)</f>
        <v>#N/A</v>
      </c>
    </row>
    <row r="21" spans="1:52">
      <c r="A21" s="8" t="e">
        <f>IF(OR('临-燃尽0'!AL22="",'临-燃尽0'!AL22="总计"),NA(),'临-燃尽0'!AL22)</f>
        <v>#N/A</v>
      </c>
      <c r="B21" s="8" t="e">
        <f>IF(ISNA($A21),NA(),'临-燃尽0'!AM22)</f>
        <v>#N/A</v>
      </c>
      <c r="C21" s="8" t="e">
        <f>IF(ISNA($A21),NA(),'临-燃尽0'!AN22)</f>
        <v>#N/A</v>
      </c>
      <c r="D21" s="8" t="e">
        <f>IF(ISNA($A21),NA(),'临-燃尽0'!AO22)</f>
        <v>#N/A</v>
      </c>
      <c r="E21" s="8" t="e">
        <f>IF(OR(ISNA(E$1),ISNA($A21)),NA(),'临-燃尽0'!AP22)</f>
        <v>#N/A</v>
      </c>
      <c r="F21" s="8" t="e">
        <f>IF(OR(ISNA(F$1),ISNA($A21)),NA(),'临-燃尽0'!AQ22)</f>
        <v>#N/A</v>
      </c>
      <c r="G21" s="8" t="e">
        <f>IF(OR(ISNA(G$1),ISNA($A21)),NA(),'临-燃尽0'!AR22)</f>
        <v>#N/A</v>
      </c>
      <c r="H21" s="8" t="e">
        <f>IF(OR(ISNA(H$1),ISNA($A21)),NA(),'临-燃尽0'!AS22)</f>
        <v>#N/A</v>
      </c>
      <c r="I21" s="8" t="e">
        <f>IF(OR(ISNA(I$1),ISNA($A21)),NA(),'临-燃尽0'!AT22)</f>
        <v>#N/A</v>
      </c>
      <c r="J21" s="8" t="e">
        <f>IF(OR(ISNA(J$1),ISNA($A21)),NA(),'临-燃尽0'!AU22)</f>
        <v>#N/A</v>
      </c>
      <c r="K21" s="8" t="e">
        <f>IF(OR(ISNA(K$1),ISNA($A21)),NA(),'临-燃尽0'!AV22)</f>
        <v>#N/A</v>
      </c>
      <c r="L21" s="8" t="e">
        <f>IF(OR(ISNA(L$1),ISNA($A21)),NA(),'临-燃尽0'!AW22)</f>
        <v>#N/A</v>
      </c>
      <c r="M21" s="8" t="e">
        <f>IF(OR(ISNA(M$1),ISNA($A21)),NA(),'临-燃尽0'!AX22)</f>
        <v>#N/A</v>
      </c>
      <c r="N21" s="8" t="e">
        <f>IF(OR(ISNA(N$1),ISNA($A21)),NA(),'临-燃尽0'!AY22)</f>
        <v>#N/A</v>
      </c>
      <c r="O21" s="8" t="e">
        <f>IF(OR(ISNA(O$1),ISNA($A21)),NA(),'临-燃尽0'!AZ22)</f>
        <v>#N/A</v>
      </c>
      <c r="P21" s="8" t="e">
        <f>IF(OR(ISNA(P$1),ISNA($A21)),NA(),'临-燃尽0'!BA22)</f>
        <v>#N/A</v>
      </c>
      <c r="Q21" s="8" t="e">
        <f>IF(OR(ISNA(Q$1),ISNA($A21)),NA(),'临-燃尽0'!BB22)</f>
        <v>#N/A</v>
      </c>
      <c r="R21" s="8" t="e">
        <f>IF(OR(ISNA(R$1),ISNA($A21)),NA(),'临-燃尽0'!BC22)</f>
        <v>#N/A</v>
      </c>
      <c r="S21" s="8" t="e">
        <f>IF(OR(ISNA(S$1),ISNA($A21)),NA(),'临-燃尽0'!BD22)</f>
        <v>#N/A</v>
      </c>
      <c r="T21" s="8" t="e">
        <f>IF(OR(ISNA(T$1),ISNA($A21)),NA(),'临-燃尽0'!BE22)</f>
        <v>#N/A</v>
      </c>
      <c r="U21" s="8" t="e">
        <f>IF(OR(ISNA(U$1),ISNA($A21)),NA(),'临-燃尽0'!BF22)</f>
        <v>#N/A</v>
      </c>
      <c r="V21" s="8" t="e">
        <f>IF(OR(ISNA(V$1),ISNA($A21)),NA(),'临-燃尽0'!BG22)</f>
        <v>#N/A</v>
      </c>
      <c r="W21" s="8" t="e">
        <f>IF(OR(ISNA(W$1),ISNA($A21)),NA(),'临-燃尽0'!BH22)</f>
        <v>#N/A</v>
      </c>
      <c r="X21" s="8" t="e">
        <f>IF(OR(ISNA(X$1),ISNA($A21)),NA(),'临-燃尽0'!BI22)</f>
        <v>#N/A</v>
      </c>
      <c r="Y21" s="8" t="e">
        <f>IF(OR(ISNA(Y$1),ISNA($A21)),NA(),'临-燃尽0'!BJ22)</f>
        <v>#N/A</v>
      </c>
      <c r="Z21" s="8" t="e">
        <f>IF(OR(ISNA(Z$1),ISNA($A21)),NA(),'临-燃尽0'!BK22)</f>
        <v>#N/A</v>
      </c>
      <c r="AA21" s="8" t="e">
        <f>IF(OR(ISNA(AA$1),ISNA($A21)),NA(),'临-燃尽0'!BL22)</f>
        <v>#N/A</v>
      </c>
      <c r="AB21" s="8" t="e">
        <f>IF(OR(ISNA(AB$1),ISNA($A21)),NA(),'临-燃尽0'!BM22)</f>
        <v>#N/A</v>
      </c>
      <c r="AC21" s="8" t="e">
        <f>IF(OR(ISNA(AC$1),ISNA($A21)),NA(),'临-燃尽0'!BN22)</f>
        <v>#N/A</v>
      </c>
      <c r="AD21" s="8" t="e">
        <f>IF(OR(ISNA(AD$1),ISNA($A21)),NA(),'临-燃尽0'!BO22)</f>
        <v>#N/A</v>
      </c>
      <c r="AE21" s="8" t="e">
        <f>IF(OR(ISNA(AE$1),ISNA($A21)),NA(),'临-燃尽0'!BP22)</f>
        <v>#N/A</v>
      </c>
      <c r="AF21" s="8" t="e">
        <f>IF(OR(ISNA(AF$1),ISNA($A21)),NA(),'临-燃尽0'!BQ22)</f>
        <v>#N/A</v>
      </c>
      <c r="AG21" s="8" t="e">
        <f>IF(OR(ISNA(AG$1),ISNA($A21)),NA(),'临-燃尽0'!BR22)</f>
        <v>#N/A</v>
      </c>
      <c r="AH21" s="8" t="e">
        <f>IF(OR(ISNA(AH$1),ISNA($A21)),NA(),'临-燃尽0'!BS22)</f>
        <v>#N/A</v>
      </c>
      <c r="AI21" s="8" t="e">
        <f>IF(OR(ISNA(AI$1),ISNA($A21)),NA(),'临-燃尽0'!BT22)</f>
        <v>#N/A</v>
      </c>
      <c r="AJ21" s="8" t="e">
        <f>IF(OR(ISNA(AJ$1),ISNA($A21)),NA(),'临-燃尽0'!BU22)</f>
        <v>#N/A</v>
      </c>
      <c r="AK21" s="8" t="e">
        <f>IF(OR(ISNA(AK$1),ISNA($A21)),NA(),'临-燃尽0'!BV22)</f>
        <v>#N/A</v>
      </c>
      <c r="AL21" s="8" t="e">
        <f>IF(OR(ISNA(AL$1),ISNA($A21)),NA(),'临-燃尽0'!BW22)</f>
        <v>#N/A</v>
      </c>
      <c r="AM21" s="8" t="e">
        <f>IF(OR(ISNA(AM$1),ISNA($A21)),NA(),'临-燃尽0'!BX22)</f>
        <v>#N/A</v>
      </c>
      <c r="AN21" s="8" t="e">
        <f>IF(OR(ISNA(AN$1),ISNA($A21)),NA(),'临-燃尽0'!BY22)</f>
        <v>#N/A</v>
      </c>
      <c r="AO21" s="8" t="e">
        <f>IF(OR(ISNA(AO$1),ISNA($A21)),NA(),'临-燃尽0'!BZ22)</f>
        <v>#N/A</v>
      </c>
      <c r="AP21" s="8" t="e">
        <f>IF(OR(ISNA(AP$1),ISNA($A21)),NA(),'临-燃尽0'!CA22)</f>
        <v>#N/A</v>
      </c>
      <c r="AQ21" s="8" t="e">
        <f>IF(OR(ISNA(AQ$1),ISNA($A21)),NA(),'临-燃尽0'!CB22)</f>
        <v>#N/A</v>
      </c>
      <c r="AR21" s="8" t="e">
        <f>IF(OR(ISNA(AR$1),ISNA($A21)),NA(),'临-燃尽0'!CC22)</f>
        <v>#N/A</v>
      </c>
      <c r="AS21" s="8" t="e">
        <f>IF(OR(ISNA(AS$1),ISNA($A21)),NA(),'临-燃尽0'!CD22)</f>
        <v>#N/A</v>
      </c>
      <c r="AT21" s="8" t="e">
        <f>IF(OR(ISNA(AT$1),ISNA($A21)),NA(),'临-燃尽0'!CE22)</f>
        <v>#N/A</v>
      </c>
      <c r="AU21" s="8" t="e">
        <f>IF(OR(ISNA(AU$1),ISNA($A21)),NA(),'临-燃尽0'!CF22)</f>
        <v>#N/A</v>
      </c>
      <c r="AV21" s="8" t="e">
        <f>IF(OR(ISNA(AV$1),ISNA($A21)),NA(),'临-燃尽0'!CG22)</f>
        <v>#N/A</v>
      </c>
      <c r="AW21" s="8" t="e">
        <f>IF(OR(ISNA(AW$1),ISNA($A21)),NA(),'临-燃尽0'!CH22)</f>
        <v>#N/A</v>
      </c>
      <c r="AX21" s="8" t="e">
        <f>IF(OR(ISNA(AX$1),ISNA($A21)),NA(),'临-燃尽0'!CI22)</f>
        <v>#N/A</v>
      </c>
      <c r="AY21" s="8" t="e">
        <f>IF(OR(ISNA(AY$1),ISNA($A21)),NA(),'临-燃尽0'!CJ22)</f>
        <v>#N/A</v>
      </c>
      <c r="AZ21" s="8" t="e">
        <f>IF(OR(ISNA(AZ$1),ISNA($A21)),NA(),'临-燃尽0'!CK22)</f>
        <v>#N/A</v>
      </c>
    </row>
    <row r="22" spans="1:52">
      <c r="A22" s="8" t="e">
        <f>IF(OR('临-燃尽0'!AL23="",'临-燃尽0'!AL23="总计"),NA(),'临-燃尽0'!AL23)</f>
        <v>#N/A</v>
      </c>
      <c r="B22" s="8" t="e">
        <f>IF(ISNA($A22),NA(),'临-燃尽0'!AM23)</f>
        <v>#N/A</v>
      </c>
      <c r="C22" s="8" t="e">
        <f>IF(ISNA($A22),NA(),'临-燃尽0'!AN23)</f>
        <v>#N/A</v>
      </c>
      <c r="D22" s="8" t="e">
        <f>IF(ISNA($A22),NA(),'临-燃尽0'!AO23)</f>
        <v>#N/A</v>
      </c>
      <c r="E22" s="8" t="e">
        <f>IF(OR(ISNA(E$1),ISNA($A22)),NA(),'临-燃尽0'!AP23)</f>
        <v>#N/A</v>
      </c>
      <c r="F22" s="8" t="e">
        <f>IF(OR(ISNA(F$1),ISNA($A22)),NA(),'临-燃尽0'!AQ23)</f>
        <v>#N/A</v>
      </c>
      <c r="G22" s="8" t="e">
        <f>IF(OR(ISNA(G$1),ISNA($A22)),NA(),'临-燃尽0'!AR23)</f>
        <v>#N/A</v>
      </c>
      <c r="H22" s="8" t="e">
        <f>IF(OR(ISNA(H$1),ISNA($A22)),NA(),'临-燃尽0'!AS23)</f>
        <v>#N/A</v>
      </c>
      <c r="I22" s="8" t="e">
        <f>IF(OR(ISNA(I$1),ISNA($A22)),NA(),'临-燃尽0'!AT23)</f>
        <v>#N/A</v>
      </c>
      <c r="J22" s="8" t="e">
        <f>IF(OR(ISNA(J$1),ISNA($A22)),NA(),'临-燃尽0'!AU23)</f>
        <v>#N/A</v>
      </c>
      <c r="K22" s="8" t="e">
        <f>IF(OR(ISNA(K$1),ISNA($A22)),NA(),'临-燃尽0'!AV23)</f>
        <v>#N/A</v>
      </c>
      <c r="L22" s="8" t="e">
        <f>IF(OR(ISNA(L$1),ISNA($A22)),NA(),'临-燃尽0'!AW23)</f>
        <v>#N/A</v>
      </c>
      <c r="M22" s="8" t="e">
        <f>IF(OR(ISNA(M$1),ISNA($A22)),NA(),'临-燃尽0'!AX23)</f>
        <v>#N/A</v>
      </c>
      <c r="N22" s="8" t="e">
        <f>IF(OR(ISNA(N$1),ISNA($A22)),NA(),'临-燃尽0'!AY23)</f>
        <v>#N/A</v>
      </c>
      <c r="O22" s="8" t="e">
        <f>IF(OR(ISNA(O$1),ISNA($A22)),NA(),'临-燃尽0'!AZ23)</f>
        <v>#N/A</v>
      </c>
      <c r="P22" s="8" t="e">
        <f>IF(OR(ISNA(P$1),ISNA($A22)),NA(),'临-燃尽0'!BA23)</f>
        <v>#N/A</v>
      </c>
      <c r="Q22" s="8" t="e">
        <f>IF(OR(ISNA(Q$1),ISNA($A22)),NA(),'临-燃尽0'!BB23)</f>
        <v>#N/A</v>
      </c>
      <c r="R22" s="8" t="e">
        <f>IF(OR(ISNA(R$1),ISNA($A22)),NA(),'临-燃尽0'!BC23)</f>
        <v>#N/A</v>
      </c>
      <c r="S22" s="8" t="e">
        <f>IF(OR(ISNA(S$1),ISNA($A22)),NA(),'临-燃尽0'!BD23)</f>
        <v>#N/A</v>
      </c>
      <c r="T22" s="8" t="e">
        <f>IF(OR(ISNA(T$1),ISNA($A22)),NA(),'临-燃尽0'!BE23)</f>
        <v>#N/A</v>
      </c>
      <c r="U22" s="8" t="e">
        <f>IF(OR(ISNA(U$1),ISNA($A22)),NA(),'临-燃尽0'!BF23)</f>
        <v>#N/A</v>
      </c>
      <c r="V22" s="8" t="e">
        <f>IF(OR(ISNA(V$1),ISNA($A22)),NA(),'临-燃尽0'!BG23)</f>
        <v>#N/A</v>
      </c>
      <c r="W22" s="8" t="e">
        <f>IF(OR(ISNA(W$1),ISNA($A22)),NA(),'临-燃尽0'!BH23)</f>
        <v>#N/A</v>
      </c>
      <c r="X22" s="8" t="e">
        <f>IF(OR(ISNA(X$1),ISNA($A22)),NA(),'临-燃尽0'!BI23)</f>
        <v>#N/A</v>
      </c>
      <c r="Y22" s="8" t="e">
        <f>IF(OR(ISNA(Y$1),ISNA($A22)),NA(),'临-燃尽0'!BJ23)</f>
        <v>#N/A</v>
      </c>
      <c r="Z22" s="8" t="e">
        <f>IF(OR(ISNA(Z$1),ISNA($A22)),NA(),'临-燃尽0'!BK23)</f>
        <v>#N/A</v>
      </c>
      <c r="AA22" s="8" t="e">
        <f>IF(OR(ISNA(AA$1),ISNA($A22)),NA(),'临-燃尽0'!BL23)</f>
        <v>#N/A</v>
      </c>
      <c r="AB22" s="8" t="e">
        <f>IF(OR(ISNA(AB$1),ISNA($A22)),NA(),'临-燃尽0'!BM23)</f>
        <v>#N/A</v>
      </c>
      <c r="AC22" s="8" t="e">
        <f>IF(OR(ISNA(AC$1),ISNA($A22)),NA(),'临-燃尽0'!BN23)</f>
        <v>#N/A</v>
      </c>
      <c r="AD22" s="8" t="e">
        <f>IF(OR(ISNA(AD$1),ISNA($A22)),NA(),'临-燃尽0'!BO23)</f>
        <v>#N/A</v>
      </c>
      <c r="AE22" s="8" t="e">
        <f>IF(OR(ISNA(AE$1),ISNA($A22)),NA(),'临-燃尽0'!BP23)</f>
        <v>#N/A</v>
      </c>
      <c r="AF22" s="8" t="e">
        <f>IF(OR(ISNA(AF$1),ISNA($A22)),NA(),'临-燃尽0'!BQ23)</f>
        <v>#N/A</v>
      </c>
      <c r="AG22" s="8" t="e">
        <f>IF(OR(ISNA(AG$1),ISNA($A22)),NA(),'临-燃尽0'!BR23)</f>
        <v>#N/A</v>
      </c>
      <c r="AH22" s="8" t="e">
        <f>IF(OR(ISNA(AH$1),ISNA($A22)),NA(),'临-燃尽0'!BS23)</f>
        <v>#N/A</v>
      </c>
      <c r="AI22" s="8" t="e">
        <f>IF(OR(ISNA(AI$1),ISNA($A22)),NA(),'临-燃尽0'!BT23)</f>
        <v>#N/A</v>
      </c>
      <c r="AJ22" s="8" t="e">
        <f>IF(OR(ISNA(AJ$1),ISNA($A22)),NA(),'临-燃尽0'!BU23)</f>
        <v>#N/A</v>
      </c>
      <c r="AK22" s="8" t="e">
        <f>IF(OR(ISNA(AK$1),ISNA($A22)),NA(),'临-燃尽0'!BV23)</f>
        <v>#N/A</v>
      </c>
      <c r="AL22" s="8" t="e">
        <f>IF(OR(ISNA(AL$1),ISNA($A22)),NA(),'临-燃尽0'!BW23)</f>
        <v>#N/A</v>
      </c>
      <c r="AM22" s="8" t="e">
        <f>IF(OR(ISNA(AM$1),ISNA($A22)),NA(),'临-燃尽0'!BX23)</f>
        <v>#N/A</v>
      </c>
      <c r="AN22" s="8" t="e">
        <f>IF(OR(ISNA(AN$1),ISNA($A22)),NA(),'临-燃尽0'!BY23)</f>
        <v>#N/A</v>
      </c>
      <c r="AO22" s="8" t="e">
        <f>IF(OR(ISNA(AO$1),ISNA($A22)),NA(),'临-燃尽0'!BZ23)</f>
        <v>#N/A</v>
      </c>
      <c r="AP22" s="8" t="e">
        <f>IF(OR(ISNA(AP$1),ISNA($A22)),NA(),'临-燃尽0'!CA23)</f>
        <v>#N/A</v>
      </c>
      <c r="AQ22" s="8" t="e">
        <f>IF(OR(ISNA(AQ$1),ISNA($A22)),NA(),'临-燃尽0'!CB23)</f>
        <v>#N/A</v>
      </c>
      <c r="AR22" s="8" t="e">
        <f>IF(OR(ISNA(AR$1),ISNA($A22)),NA(),'临-燃尽0'!CC23)</f>
        <v>#N/A</v>
      </c>
      <c r="AS22" s="8" t="e">
        <f>IF(OR(ISNA(AS$1),ISNA($A22)),NA(),'临-燃尽0'!CD23)</f>
        <v>#N/A</v>
      </c>
      <c r="AT22" s="8" t="e">
        <f>IF(OR(ISNA(AT$1),ISNA($A22)),NA(),'临-燃尽0'!CE23)</f>
        <v>#N/A</v>
      </c>
      <c r="AU22" s="8" t="e">
        <f>IF(OR(ISNA(AU$1),ISNA($A22)),NA(),'临-燃尽0'!CF23)</f>
        <v>#N/A</v>
      </c>
      <c r="AV22" s="8" t="e">
        <f>IF(OR(ISNA(AV$1),ISNA($A22)),NA(),'临-燃尽0'!CG23)</f>
        <v>#N/A</v>
      </c>
      <c r="AW22" s="8" t="e">
        <f>IF(OR(ISNA(AW$1),ISNA($A22)),NA(),'临-燃尽0'!CH23)</f>
        <v>#N/A</v>
      </c>
      <c r="AX22" s="8" t="e">
        <f>IF(OR(ISNA(AX$1),ISNA($A22)),NA(),'临-燃尽0'!CI23)</f>
        <v>#N/A</v>
      </c>
      <c r="AY22" s="8" t="e">
        <f>IF(OR(ISNA(AY$1),ISNA($A22)),NA(),'临-燃尽0'!CJ23)</f>
        <v>#N/A</v>
      </c>
      <c r="AZ22" s="8" t="e">
        <f>IF(OR(ISNA(AZ$1),ISNA($A22)),NA(),'临-燃尽0'!CK23)</f>
        <v>#N/A</v>
      </c>
    </row>
    <row r="23" spans="1:52">
      <c r="A23" s="8" t="e">
        <f>IF(OR('临-燃尽0'!AL24="",'临-燃尽0'!AL24="总计"),NA(),'临-燃尽0'!AL24)</f>
        <v>#N/A</v>
      </c>
      <c r="B23" s="8" t="e">
        <f>IF(ISNA($A23),NA(),'临-燃尽0'!AM24)</f>
        <v>#N/A</v>
      </c>
      <c r="C23" s="8" t="e">
        <f>IF(ISNA($A23),NA(),'临-燃尽0'!AN24)</f>
        <v>#N/A</v>
      </c>
      <c r="D23" s="8" t="e">
        <f>IF(ISNA($A23),NA(),'临-燃尽0'!AO24)</f>
        <v>#N/A</v>
      </c>
      <c r="E23" s="8" t="e">
        <f>IF(OR(ISNA(E$1),ISNA($A23)),NA(),'临-燃尽0'!AP24)</f>
        <v>#N/A</v>
      </c>
      <c r="F23" s="8" t="e">
        <f>IF(OR(ISNA(F$1),ISNA($A23)),NA(),'临-燃尽0'!AQ24)</f>
        <v>#N/A</v>
      </c>
      <c r="G23" s="8" t="e">
        <f>IF(OR(ISNA(G$1),ISNA($A23)),NA(),'临-燃尽0'!AR24)</f>
        <v>#N/A</v>
      </c>
      <c r="H23" s="8" t="e">
        <f>IF(OR(ISNA(H$1),ISNA($A23)),NA(),'临-燃尽0'!AS24)</f>
        <v>#N/A</v>
      </c>
      <c r="I23" s="8" t="e">
        <f>IF(OR(ISNA(I$1),ISNA($A23)),NA(),'临-燃尽0'!AT24)</f>
        <v>#N/A</v>
      </c>
      <c r="J23" s="8" t="e">
        <f>IF(OR(ISNA(J$1),ISNA($A23)),NA(),'临-燃尽0'!AU24)</f>
        <v>#N/A</v>
      </c>
      <c r="K23" s="8" t="e">
        <f>IF(OR(ISNA(K$1),ISNA($A23)),NA(),'临-燃尽0'!AV24)</f>
        <v>#N/A</v>
      </c>
      <c r="L23" s="8" t="e">
        <f>IF(OR(ISNA(L$1),ISNA($A23)),NA(),'临-燃尽0'!AW24)</f>
        <v>#N/A</v>
      </c>
      <c r="M23" s="8" t="e">
        <f>IF(OR(ISNA(M$1),ISNA($A23)),NA(),'临-燃尽0'!AX24)</f>
        <v>#N/A</v>
      </c>
      <c r="N23" s="8" t="e">
        <f>IF(OR(ISNA(N$1),ISNA($A23)),NA(),'临-燃尽0'!AY24)</f>
        <v>#N/A</v>
      </c>
      <c r="O23" s="8" t="e">
        <f>IF(OR(ISNA(O$1),ISNA($A23)),NA(),'临-燃尽0'!AZ24)</f>
        <v>#N/A</v>
      </c>
      <c r="P23" s="8" t="e">
        <f>IF(OR(ISNA(P$1),ISNA($A23)),NA(),'临-燃尽0'!BA24)</f>
        <v>#N/A</v>
      </c>
      <c r="Q23" s="8" t="e">
        <f>IF(OR(ISNA(Q$1),ISNA($A23)),NA(),'临-燃尽0'!BB24)</f>
        <v>#N/A</v>
      </c>
      <c r="R23" s="8" t="e">
        <f>IF(OR(ISNA(R$1),ISNA($A23)),NA(),'临-燃尽0'!BC24)</f>
        <v>#N/A</v>
      </c>
      <c r="S23" s="8" t="e">
        <f>IF(OR(ISNA(S$1),ISNA($A23)),NA(),'临-燃尽0'!BD24)</f>
        <v>#N/A</v>
      </c>
      <c r="T23" s="8" t="e">
        <f>IF(OR(ISNA(T$1),ISNA($A23)),NA(),'临-燃尽0'!BE24)</f>
        <v>#N/A</v>
      </c>
      <c r="U23" s="8" t="e">
        <f>IF(OR(ISNA(U$1),ISNA($A23)),NA(),'临-燃尽0'!BF24)</f>
        <v>#N/A</v>
      </c>
      <c r="V23" s="8" t="e">
        <f>IF(OR(ISNA(V$1),ISNA($A23)),NA(),'临-燃尽0'!BG24)</f>
        <v>#N/A</v>
      </c>
      <c r="W23" s="8" t="e">
        <f>IF(OR(ISNA(W$1),ISNA($A23)),NA(),'临-燃尽0'!BH24)</f>
        <v>#N/A</v>
      </c>
      <c r="X23" s="8" t="e">
        <f>IF(OR(ISNA(X$1),ISNA($A23)),NA(),'临-燃尽0'!BI24)</f>
        <v>#N/A</v>
      </c>
      <c r="Y23" s="8" t="e">
        <f>IF(OR(ISNA(Y$1),ISNA($A23)),NA(),'临-燃尽0'!BJ24)</f>
        <v>#N/A</v>
      </c>
      <c r="Z23" s="8" t="e">
        <f>IF(OR(ISNA(Z$1),ISNA($A23)),NA(),'临-燃尽0'!BK24)</f>
        <v>#N/A</v>
      </c>
      <c r="AA23" s="8" t="e">
        <f>IF(OR(ISNA(AA$1),ISNA($A23)),NA(),'临-燃尽0'!BL24)</f>
        <v>#N/A</v>
      </c>
      <c r="AB23" s="8" t="e">
        <f>IF(OR(ISNA(AB$1),ISNA($A23)),NA(),'临-燃尽0'!BM24)</f>
        <v>#N/A</v>
      </c>
      <c r="AC23" s="8" t="e">
        <f>IF(OR(ISNA(AC$1),ISNA($A23)),NA(),'临-燃尽0'!BN24)</f>
        <v>#N/A</v>
      </c>
      <c r="AD23" s="8" t="e">
        <f>IF(OR(ISNA(AD$1),ISNA($A23)),NA(),'临-燃尽0'!BO24)</f>
        <v>#N/A</v>
      </c>
      <c r="AE23" s="8" t="e">
        <f>IF(OR(ISNA(AE$1),ISNA($A23)),NA(),'临-燃尽0'!BP24)</f>
        <v>#N/A</v>
      </c>
      <c r="AF23" s="8" t="e">
        <f>IF(OR(ISNA(AF$1),ISNA($A23)),NA(),'临-燃尽0'!BQ24)</f>
        <v>#N/A</v>
      </c>
      <c r="AG23" s="8" t="e">
        <f>IF(OR(ISNA(AG$1),ISNA($A23)),NA(),'临-燃尽0'!BR24)</f>
        <v>#N/A</v>
      </c>
      <c r="AH23" s="8" t="e">
        <f>IF(OR(ISNA(AH$1),ISNA($A23)),NA(),'临-燃尽0'!BS24)</f>
        <v>#N/A</v>
      </c>
      <c r="AI23" s="8" t="e">
        <f>IF(OR(ISNA(AI$1),ISNA($A23)),NA(),'临-燃尽0'!BT24)</f>
        <v>#N/A</v>
      </c>
      <c r="AJ23" s="8" t="e">
        <f>IF(OR(ISNA(AJ$1),ISNA($A23)),NA(),'临-燃尽0'!BU24)</f>
        <v>#N/A</v>
      </c>
      <c r="AK23" s="8" t="e">
        <f>IF(OR(ISNA(AK$1),ISNA($A23)),NA(),'临-燃尽0'!BV24)</f>
        <v>#N/A</v>
      </c>
      <c r="AL23" s="8" t="e">
        <f>IF(OR(ISNA(AL$1),ISNA($A23)),NA(),'临-燃尽0'!BW24)</f>
        <v>#N/A</v>
      </c>
      <c r="AM23" s="8" t="e">
        <f>IF(OR(ISNA(AM$1),ISNA($A23)),NA(),'临-燃尽0'!BX24)</f>
        <v>#N/A</v>
      </c>
      <c r="AN23" s="8" t="e">
        <f>IF(OR(ISNA(AN$1),ISNA($A23)),NA(),'临-燃尽0'!BY24)</f>
        <v>#N/A</v>
      </c>
      <c r="AO23" s="8" t="e">
        <f>IF(OR(ISNA(AO$1),ISNA($A23)),NA(),'临-燃尽0'!BZ24)</f>
        <v>#N/A</v>
      </c>
      <c r="AP23" s="8" t="e">
        <f>IF(OR(ISNA(AP$1),ISNA($A23)),NA(),'临-燃尽0'!CA24)</f>
        <v>#N/A</v>
      </c>
      <c r="AQ23" s="8" t="e">
        <f>IF(OR(ISNA(AQ$1),ISNA($A23)),NA(),'临-燃尽0'!CB24)</f>
        <v>#N/A</v>
      </c>
      <c r="AR23" s="8" t="e">
        <f>IF(OR(ISNA(AR$1),ISNA($A23)),NA(),'临-燃尽0'!CC24)</f>
        <v>#N/A</v>
      </c>
      <c r="AS23" s="8" t="e">
        <f>IF(OR(ISNA(AS$1),ISNA($A23)),NA(),'临-燃尽0'!CD24)</f>
        <v>#N/A</v>
      </c>
      <c r="AT23" s="8" t="e">
        <f>IF(OR(ISNA(AT$1),ISNA($A23)),NA(),'临-燃尽0'!CE24)</f>
        <v>#N/A</v>
      </c>
      <c r="AU23" s="8" t="e">
        <f>IF(OR(ISNA(AU$1),ISNA($A23)),NA(),'临-燃尽0'!CF24)</f>
        <v>#N/A</v>
      </c>
      <c r="AV23" s="8" t="e">
        <f>IF(OR(ISNA(AV$1),ISNA($A23)),NA(),'临-燃尽0'!CG24)</f>
        <v>#N/A</v>
      </c>
      <c r="AW23" s="8" t="e">
        <f>IF(OR(ISNA(AW$1),ISNA($A23)),NA(),'临-燃尽0'!CH24)</f>
        <v>#N/A</v>
      </c>
      <c r="AX23" s="8" t="e">
        <f>IF(OR(ISNA(AX$1),ISNA($A23)),NA(),'临-燃尽0'!CI24)</f>
        <v>#N/A</v>
      </c>
      <c r="AY23" s="8" t="e">
        <f>IF(OR(ISNA(AY$1),ISNA($A23)),NA(),'临-燃尽0'!CJ24)</f>
        <v>#N/A</v>
      </c>
      <c r="AZ23" s="8" t="e">
        <f>IF(OR(ISNA(AZ$1),ISNA($A23)),NA(),'临-燃尽0'!CK24)</f>
        <v>#N/A</v>
      </c>
    </row>
    <row r="24" spans="1:52">
      <c r="A24" s="8" t="e">
        <f>IF(OR('临-燃尽0'!AL25="",'临-燃尽0'!AL25="总计"),NA(),'临-燃尽0'!AL25)</f>
        <v>#N/A</v>
      </c>
      <c r="B24" s="8" t="e">
        <f>IF(ISNA($A24),NA(),'临-燃尽0'!AM25)</f>
        <v>#N/A</v>
      </c>
      <c r="C24" s="8" t="e">
        <f>IF(ISNA($A24),NA(),'临-燃尽0'!AN25)</f>
        <v>#N/A</v>
      </c>
      <c r="D24" s="8" t="e">
        <f>IF(ISNA($A24),NA(),'临-燃尽0'!AO25)</f>
        <v>#N/A</v>
      </c>
      <c r="E24" s="8" t="e">
        <f>IF(OR(ISNA(E$1),ISNA($A24)),NA(),'临-燃尽0'!AP25)</f>
        <v>#N/A</v>
      </c>
      <c r="F24" s="8" t="e">
        <f>IF(OR(ISNA(F$1),ISNA($A24)),NA(),'临-燃尽0'!AQ25)</f>
        <v>#N/A</v>
      </c>
      <c r="G24" s="8" t="e">
        <f>IF(OR(ISNA(G$1),ISNA($A24)),NA(),'临-燃尽0'!AR25)</f>
        <v>#N/A</v>
      </c>
      <c r="H24" s="8" t="e">
        <f>IF(OR(ISNA(H$1),ISNA($A24)),NA(),'临-燃尽0'!AS25)</f>
        <v>#N/A</v>
      </c>
      <c r="I24" s="8" t="e">
        <f>IF(OR(ISNA(I$1),ISNA($A24)),NA(),'临-燃尽0'!AT25)</f>
        <v>#N/A</v>
      </c>
      <c r="J24" s="8" t="e">
        <f>IF(OR(ISNA(J$1),ISNA($A24)),NA(),'临-燃尽0'!AU25)</f>
        <v>#N/A</v>
      </c>
      <c r="K24" s="8" t="e">
        <f>IF(OR(ISNA(K$1),ISNA($A24)),NA(),'临-燃尽0'!AV25)</f>
        <v>#N/A</v>
      </c>
      <c r="L24" s="8" t="e">
        <f>IF(OR(ISNA(L$1),ISNA($A24)),NA(),'临-燃尽0'!AW25)</f>
        <v>#N/A</v>
      </c>
      <c r="M24" s="8" t="e">
        <f>IF(OR(ISNA(M$1),ISNA($A24)),NA(),'临-燃尽0'!AX25)</f>
        <v>#N/A</v>
      </c>
      <c r="N24" s="8" t="e">
        <f>IF(OR(ISNA(N$1),ISNA($A24)),NA(),'临-燃尽0'!AY25)</f>
        <v>#N/A</v>
      </c>
      <c r="O24" s="8" t="e">
        <f>IF(OR(ISNA(O$1),ISNA($A24)),NA(),'临-燃尽0'!AZ25)</f>
        <v>#N/A</v>
      </c>
      <c r="P24" s="8" t="e">
        <f>IF(OR(ISNA(P$1),ISNA($A24)),NA(),'临-燃尽0'!BA25)</f>
        <v>#N/A</v>
      </c>
      <c r="Q24" s="8" t="e">
        <f>IF(OR(ISNA(Q$1),ISNA($A24)),NA(),'临-燃尽0'!BB25)</f>
        <v>#N/A</v>
      </c>
      <c r="R24" s="8" t="e">
        <f>IF(OR(ISNA(R$1),ISNA($A24)),NA(),'临-燃尽0'!BC25)</f>
        <v>#N/A</v>
      </c>
      <c r="S24" s="8" t="e">
        <f>IF(OR(ISNA(S$1),ISNA($A24)),NA(),'临-燃尽0'!BD25)</f>
        <v>#N/A</v>
      </c>
      <c r="T24" s="8" t="e">
        <f>IF(OR(ISNA(T$1),ISNA($A24)),NA(),'临-燃尽0'!BE25)</f>
        <v>#N/A</v>
      </c>
      <c r="U24" s="8" t="e">
        <f>IF(OR(ISNA(U$1),ISNA($A24)),NA(),'临-燃尽0'!BF25)</f>
        <v>#N/A</v>
      </c>
      <c r="V24" s="8" t="e">
        <f>IF(OR(ISNA(V$1),ISNA($A24)),NA(),'临-燃尽0'!BG25)</f>
        <v>#N/A</v>
      </c>
      <c r="W24" s="8" t="e">
        <f>IF(OR(ISNA(W$1),ISNA($A24)),NA(),'临-燃尽0'!BH25)</f>
        <v>#N/A</v>
      </c>
      <c r="X24" s="8" t="e">
        <f>IF(OR(ISNA(X$1),ISNA($A24)),NA(),'临-燃尽0'!BI25)</f>
        <v>#N/A</v>
      </c>
      <c r="Y24" s="8" t="e">
        <f>IF(OR(ISNA(Y$1),ISNA($A24)),NA(),'临-燃尽0'!BJ25)</f>
        <v>#N/A</v>
      </c>
      <c r="Z24" s="8" t="e">
        <f>IF(OR(ISNA(Z$1),ISNA($A24)),NA(),'临-燃尽0'!BK25)</f>
        <v>#N/A</v>
      </c>
      <c r="AA24" s="8" t="e">
        <f>IF(OR(ISNA(AA$1),ISNA($A24)),NA(),'临-燃尽0'!BL25)</f>
        <v>#N/A</v>
      </c>
      <c r="AB24" s="8" t="e">
        <f>IF(OR(ISNA(AB$1),ISNA($A24)),NA(),'临-燃尽0'!BM25)</f>
        <v>#N/A</v>
      </c>
      <c r="AC24" s="8" t="e">
        <f>IF(OR(ISNA(AC$1),ISNA($A24)),NA(),'临-燃尽0'!BN25)</f>
        <v>#N/A</v>
      </c>
      <c r="AD24" s="8" t="e">
        <f>IF(OR(ISNA(AD$1),ISNA($A24)),NA(),'临-燃尽0'!BO25)</f>
        <v>#N/A</v>
      </c>
      <c r="AE24" s="8" t="e">
        <f>IF(OR(ISNA(AE$1),ISNA($A24)),NA(),'临-燃尽0'!BP25)</f>
        <v>#N/A</v>
      </c>
      <c r="AF24" s="8" t="e">
        <f>IF(OR(ISNA(AF$1),ISNA($A24)),NA(),'临-燃尽0'!BQ25)</f>
        <v>#N/A</v>
      </c>
      <c r="AG24" s="8" t="e">
        <f>IF(OR(ISNA(AG$1),ISNA($A24)),NA(),'临-燃尽0'!BR25)</f>
        <v>#N/A</v>
      </c>
      <c r="AH24" s="8" t="e">
        <f>IF(OR(ISNA(AH$1),ISNA($A24)),NA(),'临-燃尽0'!BS25)</f>
        <v>#N/A</v>
      </c>
      <c r="AI24" s="8" t="e">
        <f>IF(OR(ISNA(AI$1),ISNA($A24)),NA(),'临-燃尽0'!BT25)</f>
        <v>#N/A</v>
      </c>
      <c r="AJ24" s="8" t="e">
        <f>IF(OR(ISNA(AJ$1),ISNA($A24)),NA(),'临-燃尽0'!BU25)</f>
        <v>#N/A</v>
      </c>
      <c r="AK24" s="8" t="e">
        <f>IF(OR(ISNA(AK$1),ISNA($A24)),NA(),'临-燃尽0'!BV25)</f>
        <v>#N/A</v>
      </c>
      <c r="AL24" s="8" t="e">
        <f>IF(OR(ISNA(AL$1),ISNA($A24)),NA(),'临-燃尽0'!BW25)</f>
        <v>#N/A</v>
      </c>
      <c r="AM24" s="8" t="e">
        <f>IF(OR(ISNA(AM$1),ISNA($A24)),NA(),'临-燃尽0'!BX25)</f>
        <v>#N/A</v>
      </c>
      <c r="AN24" s="8" t="e">
        <f>IF(OR(ISNA(AN$1),ISNA($A24)),NA(),'临-燃尽0'!BY25)</f>
        <v>#N/A</v>
      </c>
      <c r="AO24" s="8" t="e">
        <f>IF(OR(ISNA(AO$1),ISNA($A24)),NA(),'临-燃尽0'!BZ25)</f>
        <v>#N/A</v>
      </c>
      <c r="AP24" s="8" t="e">
        <f>IF(OR(ISNA(AP$1),ISNA($A24)),NA(),'临-燃尽0'!CA25)</f>
        <v>#N/A</v>
      </c>
      <c r="AQ24" s="8" t="e">
        <f>IF(OR(ISNA(AQ$1),ISNA($A24)),NA(),'临-燃尽0'!CB25)</f>
        <v>#N/A</v>
      </c>
      <c r="AR24" s="8" t="e">
        <f>IF(OR(ISNA(AR$1),ISNA($A24)),NA(),'临-燃尽0'!CC25)</f>
        <v>#N/A</v>
      </c>
      <c r="AS24" s="8" t="e">
        <f>IF(OR(ISNA(AS$1),ISNA($A24)),NA(),'临-燃尽0'!CD25)</f>
        <v>#N/A</v>
      </c>
      <c r="AT24" s="8" t="e">
        <f>IF(OR(ISNA(AT$1),ISNA($A24)),NA(),'临-燃尽0'!CE25)</f>
        <v>#N/A</v>
      </c>
      <c r="AU24" s="8" t="e">
        <f>IF(OR(ISNA(AU$1),ISNA($A24)),NA(),'临-燃尽0'!CF25)</f>
        <v>#N/A</v>
      </c>
      <c r="AV24" s="8" t="e">
        <f>IF(OR(ISNA(AV$1),ISNA($A24)),NA(),'临-燃尽0'!CG25)</f>
        <v>#N/A</v>
      </c>
      <c r="AW24" s="8" t="e">
        <f>IF(OR(ISNA(AW$1),ISNA($A24)),NA(),'临-燃尽0'!CH25)</f>
        <v>#N/A</v>
      </c>
      <c r="AX24" s="8" t="e">
        <f>IF(OR(ISNA(AX$1),ISNA($A24)),NA(),'临-燃尽0'!CI25)</f>
        <v>#N/A</v>
      </c>
      <c r="AY24" s="8" t="e">
        <f>IF(OR(ISNA(AY$1),ISNA($A24)),NA(),'临-燃尽0'!CJ25)</f>
        <v>#N/A</v>
      </c>
      <c r="AZ24" s="8" t="e">
        <f>IF(OR(ISNA(AZ$1),ISNA($A24)),NA(),'临-燃尽0'!CK25)</f>
        <v>#N/A</v>
      </c>
    </row>
    <row r="25" spans="1:52">
      <c r="A25" s="8" t="e">
        <f>IF(OR('临-燃尽0'!AL26="",'临-燃尽0'!AL26="总计"),NA(),'临-燃尽0'!AL26)</f>
        <v>#N/A</v>
      </c>
      <c r="B25" s="8" t="e">
        <f>IF(ISNA($A25),NA(),'临-燃尽0'!AM26)</f>
        <v>#N/A</v>
      </c>
      <c r="C25" s="8" t="e">
        <f>IF(ISNA($A25),NA(),'临-燃尽0'!AN26)</f>
        <v>#N/A</v>
      </c>
      <c r="D25" s="8" t="e">
        <f>IF(ISNA($A25),NA(),'临-燃尽0'!AO26)</f>
        <v>#N/A</v>
      </c>
      <c r="E25" s="8" t="e">
        <f>IF(OR(ISNA(E$1),ISNA($A25)),NA(),'临-燃尽0'!AP26)</f>
        <v>#N/A</v>
      </c>
      <c r="F25" s="8" t="e">
        <f>IF(OR(ISNA(F$1),ISNA($A25)),NA(),'临-燃尽0'!AQ26)</f>
        <v>#N/A</v>
      </c>
      <c r="G25" s="8" t="e">
        <f>IF(OR(ISNA(G$1),ISNA($A25)),NA(),'临-燃尽0'!AR26)</f>
        <v>#N/A</v>
      </c>
      <c r="H25" s="8" t="e">
        <f>IF(OR(ISNA(H$1),ISNA($A25)),NA(),'临-燃尽0'!AS26)</f>
        <v>#N/A</v>
      </c>
      <c r="I25" s="8" t="e">
        <f>IF(OR(ISNA(I$1),ISNA($A25)),NA(),'临-燃尽0'!AT26)</f>
        <v>#N/A</v>
      </c>
      <c r="J25" s="8" t="e">
        <f>IF(OR(ISNA(J$1),ISNA($A25)),NA(),'临-燃尽0'!AU26)</f>
        <v>#N/A</v>
      </c>
      <c r="K25" s="8" t="e">
        <f>IF(OR(ISNA(K$1),ISNA($A25)),NA(),'临-燃尽0'!AV26)</f>
        <v>#N/A</v>
      </c>
      <c r="L25" s="8" t="e">
        <f>IF(OR(ISNA(L$1),ISNA($A25)),NA(),'临-燃尽0'!AW26)</f>
        <v>#N/A</v>
      </c>
      <c r="M25" s="8" t="e">
        <f>IF(OR(ISNA(M$1),ISNA($A25)),NA(),'临-燃尽0'!AX26)</f>
        <v>#N/A</v>
      </c>
      <c r="N25" s="8" t="e">
        <f>IF(OR(ISNA(N$1),ISNA($A25)),NA(),'临-燃尽0'!AY26)</f>
        <v>#N/A</v>
      </c>
      <c r="O25" s="8" t="e">
        <f>IF(OR(ISNA(O$1),ISNA($A25)),NA(),'临-燃尽0'!AZ26)</f>
        <v>#N/A</v>
      </c>
      <c r="P25" s="8" t="e">
        <f>IF(OR(ISNA(P$1),ISNA($A25)),NA(),'临-燃尽0'!BA26)</f>
        <v>#N/A</v>
      </c>
      <c r="Q25" s="8" t="e">
        <f>IF(OR(ISNA(Q$1),ISNA($A25)),NA(),'临-燃尽0'!BB26)</f>
        <v>#N/A</v>
      </c>
      <c r="R25" s="8" t="e">
        <f>IF(OR(ISNA(R$1),ISNA($A25)),NA(),'临-燃尽0'!BC26)</f>
        <v>#N/A</v>
      </c>
      <c r="S25" s="8" t="e">
        <f>IF(OR(ISNA(S$1),ISNA($A25)),NA(),'临-燃尽0'!BD26)</f>
        <v>#N/A</v>
      </c>
      <c r="T25" s="8" t="e">
        <f>IF(OR(ISNA(T$1),ISNA($A25)),NA(),'临-燃尽0'!BE26)</f>
        <v>#N/A</v>
      </c>
      <c r="U25" s="8" t="e">
        <f>IF(OR(ISNA(U$1),ISNA($A25)),NA(),'临-燃尽0'!BF26)</f>
        <v>#N/A</v>
      </c>
      <c r="V25" s="8" t="e">
        <f>IF(OR(ISNA(V$1),ISNA($A25)),NA(),'临-燃尽0'!BG26)</f>
        <v>#N/A</v>
      </c>
      <c r="W25" s="8" t="e">
        <f>IF(OR(ISNA(W$1),ISNA($A25)),NA(),'临-燃尽0'!BH26)</f>
        <v>#N/A</v>
      </c>
      <c r="X25" s="8" t="e">
        <f>IF(OR(ISNA(X$1),ISNA($A25)),NA(),'临-燃尽0'!BI26)</f>
        <v>#N/A</v>
      </c>
      <c r="Y25" s="8" t="e">
        <f>IF(OR(ISNA(Y$1),ISNA($A25)),NA(),'临-燃尽0'!BJ26)</f>
        <v>#N/A</v>
      </c>
      <c r="Z25" s="8" t="e">
        <f>IF(OR(ISNA(Z$1),ISNA($A25)),NA(),'临-燃尽0'!BK26)</f>
        <v>#N/A</v>
      </c>
      <c r="AA25" s="8" t="e">
        <f>IF(OR(ISNA(AA$1),ISNA($A25)),NA(),'临-燃尽0'!BL26)</f>
        <v>#N/A</v>
      </c>
      <c r="AB25" s="8" t="e">
        <f>IF(OR(ISNA(AB$1),ISNA($A25)),NA(),'临-燃尽0'!BM26)</f>
        <v>#N/A</v>
      </c>
      <c r="AC25" s="8" t="e">
        <f>IF(OR(ISNA(AC$1),ISNA($A25)),NA(),'临-燃尽0'!BN26)</f>
        <v>#N/A</v>
      </c>
      <c r="AD25" s="8" t="e">
        <f>IF(OR(ISNA(AD$1),ISNA($A25)),NA(),'临-燃尽0'!BO26)</f>
        <v>#N/A</v>
      </c>
      <c r="AE25" s="8" t="e">
        <f>IF(OR(ISNA(AE$1),ISNA($A25)),NA(),'临-燃尽0'!BP26)</f>
        <v>#N/A</v>
      </c>
      <c r="AF25" s="8" t="e">
        <f>IF(OR(ISNA(AF$1),ISNA($A25)),NA(),'临-燃尽0'!BQ26)</f>
        <v>#N/A</v>
      </c>
      <c r="AG25" s="8" t="e">
        <f>IF(OR(ISNA(AG$1),ISNA($A25)),NA(),'临-燃尽0'!BR26)</f>
        <v>#N/A</v>
      </c>
      <c r="AH25" s="8" t="e">
        <f>IF(OR(ISNA(AH$1),ISNA($A25)),NA(),'临-燃尽0'!BS26)</f>
        <v>#N/A</v>
      </c>
      <c r="AI25" s="8" t="e">
        <f>IF(OR(ISNA(AI$1),ISNA($A25)),NA(),'临-燃尽0'!BT26)</f>
        <v>#N/A</v>
      </c>
      <c r="AJ25" s="8" t="e">
        <f>IF(OR(ISNA(AJ$1),ISNA($A25)),NA(),'临-燃尽0'!BU26)</f>
        <v>#N/A</v>
      </c>
      <c r="AK25" s="8" t="e">
        <f>IF(OR(ISNA(AK$1),ISNA($A25)),NA(),'临-燃尽0'!BV26)</f>
        <v>#N/A</v>
      </c>
      <c r="AL25" s="8" t="e">
        <f>IF(OR(ISNA(AL$1),ISNA($A25)),NA(),'临-燃尽0'!BW26)</f>
        <v>#N/A</v>
      </c>
      <c r="AM25" s="8" t="e">
        <f>IF(OR(ISNA(AM$1),ISNA($A25)),NA(),'临-燃尽0'!BX26)</f>
        <v>#N/A</v>
      </c>
      <c r="AN25" s="8" t="e">
        <f>IF(OR(ISNA(AN$1),ISNA($A25)),NA(),'临-燃尽0'!BY26)</f>
        <v>#N/A</v>
      </c>
      <c r="AO25" s="8" t="e">
        <f>IF(OR(ISNA(AO$1),ISNA($A25)),NA(),'临-燃尽0'!BZ26)</f>
        <v>#N/A</v>
      </c>
      <c r="AP25" s="8" t="e">
        <f>IF(OR(ISNA(AP$1),ISNA($A25)),NA(),'临-燃尽0'!CA26)</f>
        <v>#N/A</v>
      </c>
      <c r="AQ25" s="8" t="e">
        <f>IF(OR(ISNA(AQ$1),ISNA($A25)),NA(),'临-燃尽0'!CB26)</f>
        <v>#N/A</v>
      </c>
      <c r="AR25" s="8" t="e">
        <f>IF(OR(ISNA(AR$1),ISNA($A25)),NA(),'临-燃尽0'!CC26)</f>
        <v>#N/A</v>
      </c>
      <c r="AS25" s="8" t="e">
        <f>IF(OR(ISNA(AS$1),ISNA($A25)),NA(),'临-燃尽0'!CD26)</f>
        <v>#N/A</v>
      </c>
      <c r="AT25" s="8" t="e">
        <f>IF(OR(ISNA(AT$1),ISNA($A25)),NA(),'临-燃尽0'!CE26)</f>
        <v>#N/A</v>
      </c>
      <c r="AU25" s="8" t="e">
        <f>IF(OR(ISNA(AU$1),ISNA($A25)),NA(),'临-燃尽0'!CF26)</f>
        <v>#N/A</v>
      </c>
      <c r="AV25" s="8" t="e">
        <f>IF(OR(ISNA(AV$1),ISNA($A25)),NA(),'临-燃尽0'!CG26)</f>
        <v>#N/A</v>
      </c>
      <c r="AW25" s="8" t="e">
        <f>IF(OR(ISNA(AW$1),ISNA($A25)),NA(),'临-燃尽0'!CH26)</f>
        <v>#N/A</v>
      </c>
      <c r="AX25" s="8" t="e">
        <f>IF(OR(ISNA(AX$1),ISNA($A25)),NA(),'临-燃尽0'!CI26)</f>
        <v>#N/A</v>
      </c>
      <c r="AY25" s="8" t="e">
        <f>IF(OR(ISNA(AY$1),ISNA($A25)),NA(),'临-燃尽0'!CJ26)</f>
        <v>#N/A</v>
      </c>
      <c r="AZ25" s="8" t="e">
        <f>IF(OR(ISNA(AZ$1),ISNA($A25)),NA(),'临-燃尽0'!CK26)</f>
        <v>#N/A</v>
      </c>
    </row>
    <row r="26" spans="1:52">
      <c r="A26" s="8" t="e">
        <f>IF(OR('临-燃尽0'!AL27="",'临-燃尽0'!AL27="总计"),NA(),'临-燃尽0'!AL27)</f>
        <v>#N/A</v>
      </c>
      <c r="B26" s="8" t="e">
        <f>IF(ISNA($A26),NA(),'临-燃尽0'!AM27)</f>
        <v>#N/A</v>
      </c>
      <c r="C26" s="8" t="e">
        <f>IF(ISNA($A26),NA(),'临-燃尽0'!AN27)</f>
        <v>#N/A</v>
      </c>
      <c r="D26" s="8" t="e">
        <f>IF(ISNA($A26),NA(),'临-燃尽0'!AO27)</f>
        <v>#N/A</v>
      </c>
      <c r="E26" s="8" t="e">
        <f>IF(OR(ISNA(E$1),ISNA($A26)),NA(),'临-燃尽0'!AP27)</f>
        <v>#N/A</v>
      </c>
      <c r="F26" s="8" t="e">
        <f>IF(OR(ISNA(F$1),ISNA($A26)),NA(),'临-燃尽0'!AQ27)</f>
        <v>#N/A</v>
      </c>
      <c r="G26" s="8" t="e">
        <f>IF(OR(ISNA(G$1),ISNA($A26)),NA(),'临-燃尽0'!AR27)</f>
        <v>#N/A</v>
      </c>
      <c r="H26" s="8" t="e">
        <f>IF(OR(ISNA(H$1),ISNA($A26)),NA(),'临-燃尽0'!AS27)</f>
        <v>#N/A</v>
      </c>
      <c r="I26" s="8" t="e">
        <f>IF(OR(ISNA(I$1),ISNA($A26)),NA(),'临-燃尽0'!AT27)</f>
        <v>#N/A</v>
      </c>
      <c r="J26" s="8" t="e">
        <f>IF(OR(ISNA(J$1),ISNA($A26)),NA(),'临-燃尽0'!AU27)</f>
        <v>#N/A</v>
      </c>
      <c r="K26" s="8" t="e">
        <f>IF(OR(ISNA(K$1),ISNA($A26)),NA(),'临-燃尽0'!AV27)</f>
        <v>#N/A</v>
      </c>
      <c r="L26" s="8" t="e">
        <f>IF(OR(ISNA(L$1),ISNA($A26)),NA(),'临-燃尽0'!AW27)</f>
        <v>#N/A</v>
      </c>
      <c r="M26" s="8" t="e">
        <f>IF(OR(ISNA(M$1),ISNA($A26)),NA(),'临-燃尽0'!AX27)</f>
        <v>#N/A</v>
      </c>
      <c r="N26" s="8" t="e">
        <f>IF(OR(ISNA(N$1),ISNA($A26)),NA(),'临-燃尽0'!AY27)</f>
        <v>#N/A</v>
      </c>
      <c r="O26" s="8" t="e">
        <f>IF(OR(ISNA(O$1),ISNA($A26)),NA(),'临-燃尽0'!AZ27)</f>
        <v>#N/A</v>
      </c>
      <c r="P26" s="8" t="e">
        <f>IF(OR(ISNA(P$1),ISNA($A26)),NA(),'临-燃尽0'!BA27)</f>
        <v>#N/A</v>
      </c>
      <c r="Q26" s="8" t="e">
        <f>IF(OR(ISNA(Q$1),ISNA($A26)),NA(),'临-燃尽0'!BB27)</f>
        <v>#N/A</v>
      </c>
      <c r="R26" s="8" t="e">
        <f>IF(OR(ISNA(R$1),ISNA($A26)),NA(),'临-燃尽0'!BC27)</f>
        <v>#N/A</v>
      </c>
      <c r="S26" s="8" t="e">
        <f>IF(OR(ISNA(S$1),ISNA($A26)),NA(),'临-燃尽0'!BD27)</f>
        <v>#N/A</v>
      </c>
      <c r="T26" s="8" t="e">
        <f>IF(OR(ISNA(T$1),ISNA($A26)),NA(),'临-燃尽0'!BE27)</f>
        <v>#N/A</v>
      </c>
      <c r="U26" s="8" t="e">
        <f>IF(OR(ISNA(U$1),ISNA($A26)),NA(),'临-燃尽0'!BF27)</f>
        <v>#N/A</v>
      </c>
      <c r="V26" s="8" t="e">
        <f>IF(OR(ISNA(V$1),ISNA($A26)),NA(),'临-燃尽0'!BG27)</f>
        <v>#N/A</v>
      </c>
      <c r="W26" s="8" t="e">
        <f>IF(OR(ISNA(W$1),ISNA($A26)),NA(),'临-燃尽0'!BH27)</f>
        <v>#N/A</v>
      </c>
      <c r="X26" s="8" t="e">
        <f>IF(OR(ISNA(X$1),ISNA($A26)),NA(),'临-燃尽0'!BI27)</f>
        <v>#N/A</v>
      </c>
      <c r="Y26" s="8" t="e">
        <f>IF(OR(ISNA(Y$1),ISNA($A26)),NA(),'临-燃尽0'!BJ27)</f>
        <v>#N/A</v>
      </c>
      <c r="Z26" s="8" t="e">
        <f>IF(OR(ISNA(Z$1),ISNA($A26)),NA(),'临-燃尽0'!BK27)</f>
        <v>#N/A</v>
      </c>
      <c r="AA26" s="8" t="e">
        <f>IF(OR(ISNA(AA$1),ISNA($A26)),NA(),'临-燃尽0'!BL27)</f>
        <v>#N/A</v>
      </c>
      <c r="AB26" s="8" t="e">
        <f>IF(OR(ISNA(AB$1),ISNA($A26)),NA(),'临-燃尽0'!BM27)</f>
        <v>#N/A</v>
      </c>
      <c r="AC26" s="8" t="e">
        <f>IF(OR(ISNA(AC$1),ISNA($A26)),NA(),'临-燃尽0'!BN27)</f>
        <v>#N/A</v>
      </c>
      <c r="AD26" s="8" t="e">
        <f>IF(OR(ISNA(AD$1),ISNA($A26)),NA(),'临-燃尽0'!BO27)</f>
        <v>#N/A</v>
      </c>
      <c r="AE26" s="8" t="e">
        <f>IF(OR(ISNA(AE$1),ISNA($A26)),NA(),'临-燃尽0'!BP27)</f>
        <v>#N/A</v>
      </c>
      <c r="AF26" s="8" t="e">
        <f>IF(OR(ISNA(AF$1),ISNA($A26)),NA(),'临-燃尽0'!BQ27)</f>
        <v>#N/A</v>
      </c>
      <c r="AG26" s="8" t="e">
        <f>IF(OR(ISNA(AG$1),ISNA($A26)),NA(),'临-燃尽0'!BR27)</f>
        <v>#N/A</v>
      </c>
      <c r="AH26" s="8" t="e">
        <f>IF(OR(ISNA(AH$1),ISNA($A26)),NA(),'临-燃尽0'!BS27)</f>
        <v>#N/A</v>
      </c>
      <c r="AI26" s="8" t="e">
        <f>IF(OR(ISNA(AI$1),ISNA($A26)),NA(),'临-燃尽0'!BT27)</f>
        <v>#N/A</v>
      </c>
      <c r="AJ26" s="8" t="e">
        <f>IF(OR(ISNA(AJ$1),ISNA($A26)),NA(),'临-燃尽0'!BU27)</f>
        <v>#N/A</v>
      </c>
      <c r="AK26" s="8" t="e">
        <f>IF(OR(ISNA(AK$1),ISNA($A26)),NA(),'临-燃尽0'!BV27)</f>
        <v>#N/A</v>
      </c>
      <c r="AL26" s="8" t="e">
        <f>IF(OR(ISNA(AL$1),ISNA($A26)),NA(),'临-燃尽0'!BW27)</f>
        <v>#N/A</v>
      </c>
      <c r="AM26" s="8" t="e">
        <f>IF(OR(ISNA(AM$1),ISNA($A26)),NA(),'临-燃尽0'!BX27)</f>
        <v>#N/A</v>
      </c>
      <c r="AN26" s="8" t="e">
        <f>IF(OR(ISNA(AN$1),ISNA($A26)),NA(),'临-燃尽0'!BY27)</f>
        <v>#N/A</v>
      </c>
      <c r="AO26" s="8" t="e">
        <f>IF(OR(ISNA(AO$1),ISNA($A26)),NA(),'临-燃尽0'!BZ27)</f>
        <v>#N/A</v>
      </c>
      <c r="AP26" s="8" t="e">
        <f>IF(OR(ISNA(AP$1),ISNA($A26)),NA(),'临-燃尽0'!CA27)</f>
        <v>#N/A</v>
      </c>
      <c r="AQ26" s="8" t="e">
        <f>IF(OR(ISNA(AQ$1),ISNA($A26)),NA(),'临-燃尽0'!CB27)</f>
        <v>#N/A</v>
      </c>
      <c r="AR26" s="8" t="e">
        <f>IF(OR(ISNA(AR$1),ISNA($A26)),NA(),'临-燃尽0'!CC27)</f>
        <v>#N/A</v>
      </c>
      <c r="AS26" s="8" t="e">
        <f>IF(OR(ISNA(AS$1),ISNA($A26)),NA(),'临-燃尽0'!CD27)</f>
        <v>#N/A</v>
      </c>
      <c r="AT26" s="8" t="e">
        <f>IF(OR(ISNA(AT$1),ISNA($A26)),NA(),'临-燃尽0'!CE27)</f>
        <v>#N/A</v>
      </c>
      <c r="AU26" s="8" t="e">
        <f>IF(OR(ISNA(AU$1),ISNA($A26)),NA(),'临-燃尽0'!CF27)</f>
        <v>#N/A</v>
      </c>
      <c r="AV26" s="8" t="e">
        <f>IF(OR(ISNA(AV$1),ISNA($A26)),NA(),'临-燃尽0'!CG27)</f>
        <v>#N/A</v>
      </c>
      <c r="AW26" s="8" t="e">
        <f>IF(OR(ISNA(AW$1),ISNA($A26)),NA(),'临-燃尽0'!CH27)</f>
        <v>#N/A</v>
      </c>
      <c r="AX26" s="8" t="e">
        <f>IF(OR(ISNA(AX$1),ISNA($A26)),NA(),'临-燃尽0'!CI27)</f>
        <v>#N/A</v>
      </c>
      <c r="AY26" s="8" t="e">
        <f>IF(OR(ISNA(AY$1),ISNA($A26)),NA(),'临-燃尽0'!CJ27)</f>
        <v>#N/A</v>
      </c>
      <c r="AZ26" s="8" t="e">
        <f>IF(OR(ISNA(AZ$1),ISNA($A26)),NA(),'临-燃尽0'!CK27)</f>
        <v>#N/A</v>
      </c>
    </row>
    <row r="27" spans="1:52">
      <c r="A27" s="8" t="e">
        <f>IF(OR('临-燃尽0'!AL28="",'临-燃尽0'!AL28="总计"),NA(),'临-燃尽0'!AL28)</f>
        <v>#N/A</v>
      </c>
      <c r="B27" s="8" t="e">
        <f>IF(ISNA($A27),NA(),'临-燃尽0'!AM28)</f>
        <v>#N/A</v>
      </c>
      <c r="C27" s="8" t="e">
        <f>IF(ISNA($A27),NA(),'临-燃尽0'!AN28)</f>
        <v>#N/A</v>
      </c>
      <c r="D27" s="8" t="e">
        <f>IF(ISNA($A27),NA(),'临-燃尽0'!AO28)</f>
        <v>#N/A</v>
      </c>
      <c r="E27" s="8" t="e">
        <f>IF(OR(ISNA(E$1),ISNA($A27)),NA(),'临-燃尽0'!AP28)</f>
        <v>#N/A</v>
      </c>
      <c r="F27" s="8" t="e">
        <f>IF(OR(ISNA(F$1),ISNA($A27)),NA(),'临-燃尽0'!AQ28)</f>
        <v>#N/A</v>
      </c>
      <c r="G27" s="8" t="e">
        <f>IF(OR(ISNA(G$1),ISNA($A27)),NA(),'临-燃尽0'!AR28)</f>
        <v>#N/A</v>
      </c>
      <c r="H27" s="8" t="e">
        <f>IF(OR(ISNA(H$1),ISNA($A27)),NA(),'临-燃尽0'!AS28)</f>
        <v>#N/A</v>
      </c>
      <c r="I27" s="8" t="e">
        <f>IF(OR(ISNA(I$1),ISNA($A27)),NA(),'临-燃尽0'!AT28)</f>
        <v>#N/A</v>
      </c>
      <c r="J27" s="8" t="e">
        <f>IF(OR(ISNA(J$1),ISNA($A27)),NA(),'临-燃尽0'!AU28)</f>
        <v>#N/A</v>
      </c>
      <c r="K27" s="8" t="e">
        <f>IF(OR(ISNA(K$1),ISNA($A27)),NA(),'临-燃尽0'!AV28)</f>
        <v>#N/A</v>
      </c>
      <c r="L27" s="8" t="e">
        <f>IF(OR(ISNA(L$1),ISNA($A27)),NA(),'临-燃尽0'!AW28)</f>
        <v>#N/A</v>
      </c>
      <c r="M27" s="8" t="e">
        <f>IF(OR(ISNA(M$1),ISNA($A27)),NA(),'临-燃尽0'!AX28)</f>
        <v>#N/A</v>
      </c>
      <c r="N27" s="8" t="e">
        <f>IF(OR(ISNA(N$1),ISNA($A27)),NA(),'临-燃尽0'!AY28)</f>
        <v>#N/A</v>
      </c>
      <c r="O27" s="8" t="e">
        <f>IF(OR(ISNA(O$1),ISNA($A27)),NA(),'临-燃尽0'!AZ28)</f>
        <v>#N/A</v>
      </c>
      <c r="P27" s="8" t="e">
        <f>IF(OR(ISNA(P$1),ISNA($A27)),NA(),'临-燃尽0'!BA28)</f>
        <v>#N/A</v>
      </c>
      <c r="Q27" s="8" t="e">
        <f>IF(OR(ISNA(Q$1),ISNA($A27)),NA(),'临-燃尽0'!BB28)</f>
        <v>#N/A</v>
      </c>
      <c r="R27" s="8" t="e">
        <f>IF(OR(ISNA(R$1),ISNA($A27)),NA(),'临-燃尽0'!BC28)</f>
        <v>#N/A</v>
      </c>
      <c r="S27" s="8" t="e">
        <f>IF(OR(ISNA(S$1),ISNA($A27)),NA(),'临-燃尽0'!BD28)</f>
        <v>#N/A</v>
      </c>
      <c r="T27" s="8" t="e">
        <f>IF(OR(ISNA(T$1),ISNA($A27)),NA(),'临-燃尽0'!BE28)</f>
        <v>#N/A</v>
      </c>
      <c r="U27" s="8" t="e">
        <f>IF(OR(ISNA(U$1),ISNA($A27)),NA(),'临-燃尽0'!BF28)</f>
        <v>#N/A</v>
      </c>
      <c r="V27" s="8" t="e">
        <f>IF(OR(ISNA(V$1),ISNA($A27)),NA(),'临-燃尽0'!BG28)</f>
        <v>#N/A</v>
      </c>
      <c r="W27" s="8" t="e">
        <f>IF(OR(ISNA(W$1),ISNA($A27)),NA(),'临-燃尽0'!BH28)</f>
        <v>#N/A</v>
      </c>
      <c r="X27" s="8" t="e">
        <f>IF(OR(ISNA(X$1),ISNA($A27)),NA(),'临-燃尽0'!BI28)</f>
        <v>#N/A</v>
      </c>
      <c r="Y27" s="8" t="e">
        <f>IF(OR(ISNA(Y$1),ISNA($A27)),NA(),'临-燃尽0'!BJ28)</f>
        <v>#N/A</v>
      </c>
      <c r="Z27" s="8" t="e">
        <f>IF(OR(ISNA(Z$1),ISNA($A27)),NA(),'临-燃尽0'!BK28)</f>
        <v>#N/A</v>
      </c>
      <c r="AA27" s="8" t="e">
        <f>IF(OR(ISNA(AA$1),ISNA($A27)),NA(),'临-燃尽0'!BL28)</f>
        <v>#N/A</v>
      </c>
      <c r="AB27" s="8" t="e">
        <f>IF(OR(ISNA(AB$1),ISNA($A27)),NA(),'临-燃尽0'!BM28)</f>
        <v>#N/A</v>
      </c>
      <c r="AC27" s="8" t="e">
        <f>IF(OR(ISNA(AC$1),ISNA($A27)),NA(),'临-燃尽0'!BN28)</f>
        <v>#N/A</v>
      </c>
      <c r="AD27" s="8" t="e">
        <f>IF(OR(ISNA(AD$1),ISNA($A27)),NA(),'临-燃尽0'!BO28)</f>
        <v>#N/A</v>
      </c>
      <c r="AE27" s="8" t="e">
        <f>IF(OR(ISNA(AE$1),ISNA($A27)),NA(),'临-燃尽0'!BP28)</f>
        <v>#N/A</v>
      </c>
      <c r="AF27" s="8" t="e">
        <f>IF(OR(ISNA(AF$1),ISNA($A27)),NA(),'临-燃尽0'!BQ28)</f>
        <v>#N/A</v>
      </c>
      <c r="AG27" s="8" t="e">
        <f>IF(OR(ISNA(AG$1),ISNA($A27)),NA(),'临-燃尽0'!BR28)</f>
        <v>#N/A</v>
      </c>
      <c r="AH27" s="8" t="e">
        <f>IF(OR(ISNA(AH$1),ISNA($A27)),NA(),'临-燃尽0'!BS28)</f>
        <v>#N/A</v>
      </c>
      <c r="AI27" s="8" t="e">
        <f>IF(OR(ISNA(AI$1),ISNA($A27)),NA(),'临-燃尽0'!BT28)</f>
        <v>#N/A</v>
      </c>
      <c r="AJ27" s="8" t="e">
        <f>IF(OR(ISNA(AJ$1),ISNA($A27)),NA(),'临-燃尽0'!BU28)</f>
        <v>#N/A</v>
      </c>
      <c r="AK27" s="8" t="e">
        <f>IF(OR(ISNA(AK$1),ISNA($A27)),NA(),'临-燃尽0'!BV28)</f>
        <v>#N/A</v>
      </c>
      <c r="AL27" s="8" t="e">
        <f>IF(OR(ISNA(AL$1),ISNA($A27)),NA(),'临-燃尽0'!BW28)</f>
        <v>#N/A</v>
      </c>
      <c r="AM27" s="8" t="e">
        <f>IF(OR(ISNA(AM$1),ISNA($A27)),NA(),'临-燃尽0'!BX28)</f>
        <v>#N/A</v>
      </c>
      <c r="AN27" s="8" t="e">
        <f>IF(OR(ISNA(AN$1),ISNA($A27)),NA(),'临-燃尽0'!BY28)</f>
        <v>#N/A</v>
      </c>
      <c r="AO27" s="8" t="e">
        <f>IF(OR(ISNA(AO$1),ISNA($A27)),NA(),'临-燃尽0'!BZ28)</f>
        <v>#N/A</v>
      </c>
      <c r="AP27" s="8" t="e">
        <f>IF(OR(ISNA(AP$1),ISNA($A27)),NA(),'临-燃尽0'!CA28)</f>
        <v>#N/A</v>
      </c>
      <c r="AQ27" s="8" t="e">
        <f>IF(OR(ISNA(AQ$1),ISNA($A27)),NA(),'临-燃尽0'!CB28)</f>
        <v>#N/A</v>
      </c>
      <c r="AR27" s="8" t="e">
        <f>IF(OR(ISNA(AR$1),ISNA($A27)),NA(),'临-燃尽0'!CC28)</f>
        <v>#N/A</v>
      </c>
      <c r="AS27" s="8" t="e">
        <f>IF(OR(ISNA(AS$1),ISNA($A27)),NA(),'临-燃尽0'!CD28)</f>
        <v>#N/A</v>
      </c>
      <c r="AT27" s="8" t="e">
        <f>IF(OR(ISNA(AT$1),ISNA($A27)),NA(),'临-燃尽0'!CE28)</f>
        <v>#N/A</v>
      </c>
      <c r="AU27" s="8" t="e">
        <f>IF(OR(ISNA(AU$1),ISNA($A27)),NA(),'临-燃尽0'!CF28)</f>
        <v>#N/A</v>
      </c>
      <c r="AV27" s="8" t="e">
        <f>IF(OR(ISNA(AV$1),ISNA($A27)),NA(),'临-燃尽0'!CG28)</f>
        <v>#N/A</v>
      </c>
      <c r="AW27" s="8" t="e">
        <f>IF(OR(ISNA(AW$1),ISNA($A27)),NA(),'临-燃尽0'!CH28)</f>
        <v>#N/A</v>
      </c>
      <c r="AX27" s="8" t="e">
        <f>IF(OR(ISNA(AX$1),ISNA($A27)),NA(),'临-燃尽0'!CI28)</f>
        <v>#N/A</v>
      </c>
      <c r="AY27" s="8" t="e">
        <f>IF(OR(ISNA(AY$1),ISNA($A27)),NA(),'临-燃尽0'!CJ28)</f>
        <v>#N/A</v>
      </c>
      <c r="AZ27" s="8" t="e">
        <f>IF(OR(ISNA(AZ$1),ISNA($A27)),NA(),'临-燃尽0'!CK28)</f>
        <v>#N/A</v>
      </c>
    </row>
    <row r="28" spans="1:52">
      <c r="A28" s="8" t="e">
        <f>IF(OR('临-燃尽0'!AL29="",'临-燃尽0'!AL29="总计"),NA(),'临-燃尽0'!AL29)</f>
        <v>#N/A</v>
      </c>
      <c r="B28" s="8" t="e">
        <f>IF(ISNA($A28),NA(),'临-燃尽0'!AM29)</f>
        <v>#N/A</v>
      </c>
      <c r="C28" s="8" t="e">
        <f>IF(ISNA($A28),NA(),'临-燃尽0'!AN29)</f>
        <v>#N/A</v>
      </c>
      <c r="D28" s="8" t="e">
        <f>IF(ISNA($A28),NA(),'临-燃尽0'!AO29)</f>
        <v>#N/A</v>
      </c>
      <c r="E28" s="8" t="e">
        <f>IF(OR(ISNA(E$1),ISNA($A28)),NA(),'临-燃尽0'!AP29)</f>
        <v>#N/A</v>
      </c>
      <c r="F28" s="8" t="e">
        <f>IF(OR(ISNA(F$1),ISNA($A28)),NA(),'临-燃尽0'!AQ29)</f>
        <v>#N/A</v>
      </c>
      <c r="G28" s="8" t="e">
        <f>IF(OR(ISNA(G$1),ISNA($A28)),NA(),'临-燃尽0'!AR29)</f>
        <v>#N/A</v>
      </c>
      <c r="H28" s="8" t="e">
        <f>IF(OR(ISNA(H$1),ISNA($A28)),NA(),'临-燃尽0'!AS29)</f>
        <v>#N/A</v>
      </c>
      <c r="I28" s="8" t="e">
        <f>IF(OR(ISNA(I$1),ISNA($A28)),NA(),'临-燃尽0'!AT29)</f>
        <v>#N/A</v>
      </c>
      <c r="J28" s="8" t="e">
        <f>IF(OR(ISNA(J$1),ISNA($A28)),NA(),'临-燃尽0'!AU29)</f>
        <v>#N/A</v>
      </c>
      <c r="K28" s="8" t="e">
        <f>IF(OR(ISNA(K$1),ISNA($A28)),NA(),'临-燃尽0'!AV29)</f>
        <v>#N/A</v>
      </c>
      <c r="L28" s="8" t="e">
        <f>IF(OR(ISNA(L$1),ISNA($A28)),NA(),'临-燃尽0'!AW29)</f>
        <v>#N/A</v>
      </c>
      <c r="M28" s="8" t="e">
        <f>IF(OR(ISNA(M$1),ISNA($A28)),NA(),'临-燃尽0'!AX29)</f>
        <v>#N/A</v>
      </c>
      <c r="N28" s="8" t="e">
        <f>IF(OR(ISNA(N$1),ISNA($A28)),NA(),'临-燃尽0'!AY29)</f>
        <v>#N/A</v>
      </c>
      <c r="O28" s="8" t="e">
        <f>IF(OR(ISNA(O$1),ISNA($A28)),NA(),'临-燃尽0'!AZ29)</f>
        <v>#N/A</v>
      </c>
      <c r="P28" s="8" t="e">
        <f>IF(OR(ISNA(P$1),ISNA($A28)),NA(),'临-燃尽0'!BA29)</f>
        <v>#N/A</v>
      </c>
      <c r="Q28" s="8" t="e">
        <f>IF(OR(ISNA(Q$1),ISNA($A28)),NA(),'临-燃尽0'!BB29)</f>
        <v>#N/A</v>
      </c>
      <c r="R28" s="8" t="e">
        <f>IF(OR(ISNA(R$1),ISNA($A28)),NA(),'临-燃尽0'!BC29)</f>
        <v>#N/A</v>
      </c>
      <c r="S28" s="8" t="e">
        <f>IF(OR(ISNA(S$1),ISNA($A28)),NA(),'临-燃尽0'!BD29)</f>
        <v>#N/A</v>
      </c>
      <c r="T28" s="8" t="e">
        <f>IF(OR(ISNA(T$1),ISNA($A28)),NA(),'临-燃尽0'!BE29)</f>
        <v>#N/A</v>
      </c>
      <c r="U28" s="8" t="e">
        <f>IF(OR(ISNA(U$1),ISNA($A28)),NA(),'临-燃尽0'!BF29)</f>
        <v>#N/A</v>
      </c>
      <c r="V28" s="8" t="e">
        <f>IF(OR(ISNA(V$1),ISNA($A28)),NA(),'临-燃尽0'!BG29)</f>
        <v>#N/A</v>
      </c>
      <c r="W28" s="8" t="e">
        <f>IF(OR(ISNA(W$1),ISNA($A28)),NA(),'临-燃尽0'!BH29)</f>
        <v>#N/A</v>
      </c>
      <c r="X28" s="8" t="e">
        <f>IF(OR(ISNA(X$1),ISNA($A28)),NA(),'临-燃尽0'!BI29)</f>
        <v>#N/A</v>
      </c>
      <c r="Y28" s="8" t="e">
        <f>IF(OR(ISNA(Y$1),ISNA($A28)),NA(),'临-燃尽0'!BJ29)</f>
        <v>#N/A</v>
      </c>
      <c r="Z28" s="8" t="e">
        <f>IF(OR(ISNA(Z$1),ISNA($A28)),NA(),'临-燃尽0'!BK29)</f>
        <v>#N/A</v>
      </c>
      <c r="AA28" s="8" t="e">
        <f>IF(OR(ISNA(AA$1),ISNA($A28)),NA(),'临-燃尽0'!BL29)</f>
        <v>#N/A</v>
      </c>
      <c r="AB28" s="8" t="e">
        <f>IF(OR(ISNA(AB$1),ISNA($A28)),NA(),'临-燃尽0'!BM29)</f>
        <v>#N/A</v>
      </c>
      <c r="AC28" s="8" t="e">
        <f>IF(OR(ISNA(AC$1),ISNA($A28)),NA(),'临-燃尽0'!BN29)</f>
        <v>#N/A</v>
      </c>
      <c r="AD28" s="8" t="e">
        <f>IF(OR(ISNA(AD$1),ISNA($A28)),NA(),'临-燃尽0'!BO29)</f>
        <v>#N/A</v>
      </c>
      <c r="AE28" s="8" t="e">
        <f>IF(OR(ISNA(AE$1),ISNA($A28)),NA(),'临-燃尽0'!BP29)</f>
        <v>#N/A</v>
      </c>
      <c r="AF28" s="8" t="e">
        <f>IF(OR(ISNA(AF$1),ISNA($A28)),NA(),'临-燃尽0'!BQ29)</f>
        <v>#N/A</v>
      </c>
      <c r="AG28" s="8" t="e">
        <f>IF(OR(ISNA(AG$1),ISNA($A28)),NA(),'临-燃尽0'!BR29)</f>
        <v>#N/A</v>
      </c>
      <c r="AH28" s="8" t="e">
        <f>IF(OR(ISNA(AH$1),ISNA($A28)),NA(),'临-燃尽0'!BS29)</f>
        <v>#N/A</v>
      </c>
      <c r="AI28" s="8" t="e">
        <f>IF(OR(ISNA(AI$1),ISNA($A28)),NA(),'临-燃尽0'!BT29)</f>
        <v>#N/A</v>
      </c>
      <c r="AJ28" s="8" t="e">
        <f>IF(OR(ISNA(AJ$1),ISNA($A28)),NA(),'临-燃尽0'!BU29)</f>
        <v>#N/A</v>
      </c>
      <c r="AK28" s="8" t="e">
        <f>IF(OR(ISNA(AK$1),ISNA($A28)),NA(),'临-燃尽0'!BV29)</f>
        <v>#N/A</v>
      </c>
      <c r="AL28" s="8" t="e">
        <f>IF(OR(ISNA(AL$1),ISNA($A28)),NA(),'临-燃尽0'!BW29)</f>
        <v>#N/A</v>
      </c>
      <c r="AM28" s="8" t="e">
        <f>IF(OR(ISNA(AM$1),ISNA($A28)),NA(),'临-燃尽0'!BX29)</f>
        <v>#N/A</v>
      </c>
      <c r="AN28" s="8" t="e">
        <f>IF(OR(ISNA(AN$1),ISNA($A28)),NA(),'临-燃尽0'!BY29)</f>
        <v>#N/A</v>
      </c>
      <c r="AO28" s="8" t="e">
        <f>IF(OR(ISNA(AO$1),ISNA($A28)),NA(),'临-燃尽0'!BZ29)</f>
        <v>#N/A</v>
      </c>
      <c r="AP28" s="8" t="e">
        <f>IF(OR(ISNA(AP$1),ISNA($A28)),NA(),'临-燃尽0'!CA29)</f>
        <v>#N/A</v>
      </c>
      <c r="AQ28" s="8" t="e">
        <f>IF(OR(ISNA(AQ$1),ISNA($A28)),NA(),'临-燃尽0'!CB29)</f>
        <v>#N/A</v>
      </c>
      <c r="AR28" s="8" t="e">
        <f>IF(OR(ISNA(AR$1),ISNA($A28)),NA(),'临-燃尽0'!CC29)</f>
        <v>#N/A</v>
      </c>
      <c r="AS28" s="8" t="e">
        <f>IF(OR(ISNA(AS$1),ISNA($A28)),NA(),'临-燃尽0'!CD29)</f>
        <v>#N/A</v>
      </c>
      <c r="AT28" s="8" t="e">
        <f>IF(OR(ISNA(AT$1),ISNA($A28)),NA(),'临-燃尽0'!CE29)</f>
        <v>#N/A</v>
      </c>
      <c r="AU28" s="8" t="e">
        <f>IF(OR(ISNA(AU$1),ISNA($A28)),NA(),'临-燃尽0'!CF29)</f>
        <v>#N/A</v>
      </c>
      <c r="AV28" s="8" t="e">
        <f>IF(OR(ISNA(AV$1),ISNA($A28)),NA(),'临-燃尽0'!CG29)</f>
        <v>#N/A</v>
      </c>
      <c r="AW28" s="8" t="e">
        <f>IF(OR(ISNA(AW$1),ISNA($A28)),NA(),'临-燃尽0'!CH29)</f>
        <v>#N/A</v>
      </c>
      <c r="AX28" s="8" t="e">
        <f>IF(OR(ISNA(AX$1),ISNA($A28)),NA(),'临-燃尽0'!CI29)</f>
        <v>#N/A</v>
      </c>
      <c r="AY28" s="8" t="e">
        <f>IF(OR(ISNA(AY$1),ISNA($A28)),NA(),'临-燃尽0'!CJ29)</f>
        <v>#N/A</v>
      </c>
      <c r="AZ28" s="8" t="e">
        <f>IF(OR(ISNA(AZ$1),ISNA($A28)),NA(),'临-燃尽0'!CK29)</f>
        <v>#N/A</v>
      </c>
    </row>
    <row r="29" spans="1:52">
      <c r="A29" s="8" t="e">
        <f>IF(OR('临-燃尽0'!AL30="",'临-燃尽0'!AL30="总计"),NA(),'临-燃尽0'!AL30)</f>
        <v>#N/A</v>
      </c>
      <c r="B29" s="8" t="e">
        <f>IF(ISNA($A29),NA(),'临-燃尽0'!AM30)</f>
        <v>#N/A</v>
      </c>
      <c r="C29" s="8" t="e">
        <f>IF(ISNA($A29),NA(),'临-燃尽0'!AN30)</f>
        <v>#N/A</v>
      </c>
      <c r="D29" s="8" t="e">
        <f>IF(ISNA($A29),NA(),'临-燃尽0'!AO30)</f>
        <v>#N/A</v>
      </c>
      <c r="E29" s="8" t="e">
        <f>IF(OR(ISNA(E$1),ISNA($A29)),NA(),'临-燃尽0'!AP30)</f>
        <v>#N/A</v>
      </c>
      <c r="F29" s="8" t="e">
        <f>IF(OR(ISNA(F$1),ISNA($A29)),NA(),'临-燃尽0'!AQ30)</f>
        <v>#N/A</v>
      </c>
      <c r="G29" s="8" t="e">
        <f>IF(OR(ISNA(G$1),ISNA($A29)),NA(),'临-燃尽0'!AR30)</f>
        <v>#N/A</v>
      </c>
      <c r="H29" s="8" t="e">
        <f>IF(OR(ISNA(H$1),ISNA($A29)),NA(),'临-燃尽0'!AS30)</f>
        <v>#N/A</v>
      </c>
      <c r="I29" s="8" t="e">
        <f>IF(OR(ISNA(I$1),ISNA($A29)),NA(),'临-燃尽0'!AT30)</f>
        <v>#N/A</v>
      </c>
      <c r="J29" s="8" t="e">
        <f>IF(OR(ISNA(J$1),ISNA($A29)),NA(),'临-燃尽0'!AU30)</f>
        <v>#N/A</v>
      </c>
      <c r="K29" s="8" t="e">
        <f>IF(OR(ISNA(K$1),ISNA($A29)),NA(),'临-燃尽0'!AV30)</f>
        <v>#N/A</v>
      </c>
      <c r="L29" s="8" t="e">
        <f>IF(OR(ISNA(L$1),ISNA($A29)),NA(),'临-燃尽0'!AW30)</f>
        <v>#N/A</v>
      </c>
      <c r="M29" s="8" t="e">
        <f>IF(OR(ISNA(M$1),ISNA($A29)),NA(),'临-燃尽0'!AX30)</f>
        <v>#N/A</v>
      </c>
      <c r="N29" s="8" t="e">
        <f>IF(OR(ISNA(N$1),ISNA($A29)),NA(),'临-燃尽0'!AY30)</f>
        <v>#N/A</v>
      </c>
      <c r="O29" s="8" t="e">
        <f>IF(OR(ISNA(O$1),ISNA($A29)),NA(),'临-燃尽0'!AZ30)</f>
        <v>#N/A</v>
      </c>
      <c r="P29" s="8" t="e">
        <f>IF(OR(ISNA(P$1),ISNA($A29)),NA(),'临-燃尽0'!BA30)</f>
        <v>#N/A</v>
      </c>
      <c r="Q29" s="8" t="e">
        <f>IF(OR(ISNA(Q$1),ISNA($A29)),NA(),'临-燃尽0'!BB30)</f>
        <v>#N/A</v>
      </c>
      <c r="R29" s="8" t="e">
        <f>IF(OR(ISNA(R$1),ISNA($A29)),NA(),'临-燃尽0'!BC30)</f>
        <v>#N/A</v>
      </c>
      <c r="S29" s="8" t="e">
        <f>IF(OR(ISNA(S$1),ISNA($A29)),NA(),'临-燃尽0'!BD30)</f>
        <v>#N/A</v>
      </c>
      <c r="T29" s="8" t="e">
        <f>IF(OR(ISNA(T$1),ISNA($A29)),NA(),'临-燃尽0'!BE30)</f>
        <v>#N/A</v>
      </c>
      <c r="U29" s="8" t="e">
        <f>IF(OR(ISNA(U$1),ISNA($A29)),NA(),'临-燃尽0'!BF30)</f>
        <v>#N/A</v>
      </c>
      <c r="V29" s="8" t="e">
        <f>IF(OR(ISNA(V$1),ISNA($A29)),NA(),'临-燃尽0'!BG30)</f>
        <v>#N/A</v>
      </c>
      <c r="W29" s="8" t="e">
        <f>IF(OR(ISNA(W$1),ISNA($A29)),NA(),'临-燃尽0'!BH30)</f>
        <v>#N/A</v>
      </c>
      <c r="X29" s="8" t="e">
        <f>IF(OR(ISNA(X$1),ISNA($A29)),NA(),'临-燃尽0'!BI30)</f>
        <v>#N/A</v>
      </c>
      <c r="Y29" s="8" t="e">
        <f>IF(OR(ISNA(Y$1),ISNA($A29)),NA(),'临-燃尽0'!BJ30)</f>
        <v>#N/A</v>
      </c>
      <c r="Z29" s="8" t="e">
        <f>IF(OR(ISNA(Z$1),ISNA($A29)),NA(),'临-燃尽0'!BK30)</f>
        <v>#N/A</v>
      </c>
      <c r="AA29" s="8" t="e">
        <f>IF(OR(ISNA(AA$1),ISNA($A29)),NA(),'临-燃尽0'!BL30)</f>
        <v>#N/A</v>
      </c>
      <c r="AB29" s="8" t="e">
        <f>IF(OR(ISNA(AB$1),ISNA($A29)),NA(),'临-燃尽0'!BM30)</f>
        <v>#N/A</v>
      </c>
      <c r="AC29" s="8" t="e">
        <f>IF(OR(ISNA(AC$1),ISNA($A29)),NA(),'临-燃尽0'!BN30)</f>
        <v>#N/A</v>
      </c>
      <c r="AD29" s="8" t="e">
        <f>IF(OR(ISNA(AD$1),ISNA($A29)),NA(),'临-燃尽0'!BO30)</f>
        <v>#N/A</v>
      </c>
      <c r="AE29" s="8" t="e">
        <f>IF(OR(ISNA(AE$1),ISNA($A29)),NA(),'临-燃尽0'!BP30)</f>
        <v>#N/A</v>
      </c>
      <c r="AF29" s="8" t="e">
        <f>IF(OR(ISNA(AF$1),ISNA($A29)),NA(),'临-燃尽0'!BQ30)</f>
        <v>#N/A</v>
      </c>
      <c r="AG29" s="8" t="e">
        <f>IF(OR(ISNA(AG$1),ISNA($A29)),NA(),'临-燃尽0'!BR30)</f>
        <v>#N/A</v>
      </c>
      <c r="AH29" s="8" t="e">
        <f>IF(OR(ISNA(AH$1),ISNA($A29)),NA(),'临-燃尽0'!BS30)</f>
        <v>#N/A</v>
      </c>
      <c r="AI29" s="8" t="e">
        <f>IF(OR(ISNA(AI$1),ISNA($A29)),NA(),'临-燃尽0'!BT30)</f>
        <v>#N/A</v>
      </c>
      <c r="AJ29" s="8" t="e">
        <f>IF(OR(ISNA(AJ$1),ISNA($A29)),NA(),'临-燃尽0'!BU30)</f>
        <v>#N/A</v>
      </c>
      <c r="AK29" s="8" t="e">
        <f>IF(OR(ISNA(AK$1),ISNA($A29)),NA(),'临-燃尽0'!BV30)</f>
        <v>#N/A</v>
      </c>
      <c r="AL29" s="8" t="e">
        <f>IF(OR(ISNA(AL$1),ISNA($A29)),NA(),'临-燃尽0'!BW30)</f>
        <v>#N/A</v>
      </c>
      <c r="AM29" s="8" t="e">
        <f>IF(OR(ISNA(AM$1),ISNA($A29)),NA(),'临-燃尽0'!BX30)</f>
        <v>#N/A</v>
      </c>
      <c r="AN29" s="8" t="e">
        <f>IF(OR(ISNA(AN$1),ISNA($A29)),NA(),'临-燃尽0'!BY30)</f>
        <v>#N/A</v>
      </c>
      <c r="AO29" s="8" t="e">
        <f>IF(OR(ISNA(AO$1),ISNA($A29)),NA(),'临-燃尽0'!BZ30)</f>
        <v>#N/A</v>
      </c>
      <c r="AP29" s="8" t="e">
        <f>IF(OR(ISNA(AP$1),ISNA($A29)),NA(),'临-燃尽0'!CA30)</f>
        <v>#N/A</v>
      </c>
      <c r="AQ29" s="8" t="e">
        <f>IF(OR(ISNA(AQ$1),ISNA($A29)),NA(),'临-燃尽0'!CB30)</f>
        <v>#N/A</v>
      </c>
      <c r="AR29" s="8" t="e">
        <f>IF(OR(ISNA(AR$1),ISNA($A29)),NA(),'临-燃尽0'!CC30)</f>
        <v>#N/A</v>
      </c>
      <c r="AS29" s="8" t="e">
        <f>IF(OR(ISNA(AS$1),ISNA($A29)),NA(),'临-燃尽0'!CD30)</f>
        <v>#N/A</v>
      </c>
      <c r="AT29" s="8" t="e">
        <f>IF(OR(ISNA(AT$1),ISNA($A29)),NA(),'临-燃尽0'!CE30)</f>
        <v>#N/A</v>
      </c>
      <c r="AU29" s="8" t="e">
        <f>IF(OR(ISNA(AU$1),ISNA($A29)),NA(),'临-燃尽0'!CF30)</f>
        <v>#N/A</v>
      </c>
      <c r="AV29" s="8" t="e">
        <f>IF(OR(ISNA(AV$1),ISNA($A29)),NA(),'临-燃尽0'!CG30)</f>
        <v>#N/A</v>
      </c>
      <c r="AW29" s="8" t="e">
        <f>IF(OR(ISNA(AW$1),ISNA($A29)),NA(),'临-燃尽0'!CH30)</f>
        <v>#N/A</v>
      </c>
      <c r="AX29" s="8" t="e">
        <f>IF(OR(ISNA(AX$1),ISNA($A29)),NA(),'临-燃尽0'!CI30)</f>
        <v>#N/A</v>
      </c>
      <c r="AY29" s="8" t="e">
        <f>IF(OR(ISNA(AY$1),ISNA($A29)),NA(),'临-燃尽0'!CJ30)</f>
        <v>#N/A</v>
      </c>
      <c r="AZ29" s="8" t="e">
        <f>IF(OR(ISNA(AZ$1),ISNA($A29)),NA(),'临-燃尽0'!CK30)</f>
        <v>#N/A</v>
      </c>
    </row>
    <row r="30" spans="1:52">
      <c r="A30" s="8" t="e">
        <f>IF(OR('临-燃尽0'!AL31="",'临-燃尽0'!AL31="总计"),NA(),'临-燃尽0'!AL31)</f>
        <v>#N/A</v>
      </c>
      <c r="B30" s="8" t="e">
        <f>IF(ISNA($A30),NA(),'临-燃尽0'!AM31)</f>
        <v>#N/A</v>
      </c>
      <c r="C30" s="8" t="e">
        <f>IF(ISNA($A30),NA(),'临-燃尽0'!AN31)</f>
        <v>#N/A</v>
      </c>
      <c r="D30" s="8" t="e">
        <f>IF(ISNA($A30),NA(),'临-燃尽0'!AO31)</f>
        <v>#N/A</v>
      </c>
      <c r="E30" s="8" t="e">
        <f>IF(OR(ISNA(E$1),ISNA($A30)),NA(),'临-燃尽0'!AP31)</f>
        <v>#N/A</v>
      </c>
      <c r="F30" s="8" t="e">
        <f>IF(OR(ISNA(F$1),ISNA($A30)),NA(),'临-燃尽0'!AQ31)</f>
        <v>#N/A</v>
      </c>
      <c r="G30" s="8" t="e">
        <f>IF(OR(ISNA(G$1),ISNA($A30)),NA(),'临-燃尽0'!AR31)</f>
        <v>#N/A</v>
      </c>
      <c r="H30" s="8" t="e">
        <f>IF(OR(ISNA(H$1),ISNA($A30)),NA(),'临-燃尽0'!AS31)</f>
        <v>#N/A</v>
      </c>
      <c r="I30" s="8" t="e">
        <f>IF(OR(ISNA(I$1),ISNA($A30)),NA(),'临-燃尽0'!AT31)</f>
        <v>#N/A</v>
      </c>
      <c r="J30" s="8" t="e">
        <f>IF(OR(ISNA(J$1),ISNA($A30)),NA(),'临-燃尽0'!AU31)</f>
        <v>#N/A</v>
      </c>
      <c r="K30" s="8" t="e">
        <f>IF(OR(ISNA(K$1),ISNA($A30)),NA(),'临-燃尽0'!AV31)</f>
        <v>#N/A</v>
      </c>
      <c r="L30" s="8" t="e">
        <f>IF(OR(ISNA(L$1),ISNA($A30)),NA(),'临-燃尽0'!AW31)</f>
        <v>#N/A</v>
      </c>
      <c r="M30" s="8" t="e">
        <f>IF(OR(ISNA(M$1),ISNA($A30)),NA(),'临-燃尽0'!AX31)</f>
        <v>#N/A</v>
      </c>
      <c r="N30" s="8" t="e">
        <f>IF(OR(ISNA(N$1),ISNA($A30)),NA(),'临-燃尽0'!AY31)</f>
        <v>#N/A</v>
      </c>
      <c r="O30" s="8" t="e">
        <f>IF(OR(ISNA(O$1),ISNA($A30)),NA(),'临-燃尽0'!AZ31)</f>
        <v>#N/A</v>
      </c>
      <c r="P30" s="8" t="e">
        <f>IF(OR(ISNA(P$1),ISNA($A30)),NA(),'临-燃尽0'!BA31)</f>
        <v>#N/A</v>
      </c>
      <c r="Q30" s="8" t="e">
        <f>IF(OR(ISNA(Q$1),ISNA($A30)),NA(),'临-燃尽0'!BB31)</f>
        <v>#N/A</v>
      </c>
      <c r="R30" s="8" t="e">
        <f>IF(OR(ISNA(R$1),ISNA($A30)),NA(),'临-燃尽0'!BC31)</f>
        <v>#N/A</v>
      </c>
      <c r="S30" s="8" t="e">
        <f>IF(OR(ISNA(S$1),ISNA($A30)),NA(),'临-燃尽0'!BD31)</f>
        <v>#N/A</v>
      </c>
      <c r="T30" s="8" t="e">
        <f>IF(OR(ISNA(T$1),ISNA($A30)),NA(),'临-燃尽0'!BE31)</f>
        <v>#N/A</v>
      </c>
      <c r="U30" s="8" t="e">
        <f>IF(OR(ISNA(U$1),ISNA($A30)),NA(),'临-燃尽0'!BF31)</f>
        <v>#N/A</v>
      </c>
      <c r="V30" s="8" t="e">
        <f>IF(OR(ISNA(V$1),ISNA($A30)),NA(),'临-燃尽0'!BG31)</f>
        <v>#N/A</v>
      </c>
      <c r="W30" s="8" t="e">
        <f>IF(OR(ISNA(W$1),ISNA($A30)),NA(),'临-燃尽0'!BH31)</f>
        <v>#N/A</v>
      </c>
      <c r="X30" s="8" t="e">
        <f>IF(OR(ISNA(X$1),ISNA($A30)),NA(),'临-燃尽0'!BI31)</f>
        <v>#N/A</v>
      </c>
      <c r="Y30" s="8" t="e">
        <f>IF(OR(ISNA(Y$1),ISNA($A30)),NA(),'临-燃尽0'!BJ31)</f>
        <v>#N/A</v>
      </c>
      <c r="Z30" s="8" t="e">
        <f>IF(OR(ISNA(Z$1),ISNA($A30)),NA(),'临-燃尽0'!BK31)</f>
        <v>#N/A</v>
      </c>
      <c r="AA30" s="8" t="e">
        <f>IF(OR(ISNA(AA$1),ISNA($A30)),NA(),'临-燃尽0'!BL31)</f>
        <v>#N/A</v>
      </c>
      <c r="AB30" s="8" t="e">
        <f>IF(OR(ISNA(AB$1),ISNA($A30)),NA(),'临-燃尽0'!BM31)</f>
        <v>#N/A</v>
      </c>
      <c r="AC30" s="8" t="e">
        <f>IF(OR(ISNA(AC$1),ISNA($A30)),NA(),'临-燃尽0'!BN31)</f>
        <v>#N/A</v>
      </c>
      <c r="AD30" s="8" t="e">
        <f>IF(OR(ISNA(AD$1),ISNA($A30)),NA(),'临-燃尽0'!BO31)</f>
        <v>#N/A</v>
      </c>
      <c r="AE30" s="8" t="e">
        <f>IF(OR(ISNA(AE$1),ISNA($A30)),NA(),'临-燃尽0'!BP31)</f>
        <v>#N/A</v>
      </c>
      <c r="AF30" s="8" t="e">
        <f>IF(OR(ISNA(AF$1),ISNA($A30)),NA(),'临-燃尽0'!BQ31)</f>
        <v>#N/A</v>
      </c>
      <c r="AG30" s="8" t="e">
        <f>IF(OR(ISNA(AG$1),ISNA($A30)),NA(),'临-燃尽0'!BR31)</f>
        <v>#N/A</v>
      </c>
      <c r="AH30" s="8" t="e">
        <f>IF(OR(ISNA(AH$1),ISNA($A30)),NA(),'临-燃尽0'!BS31)</f>
        <v>#N/A</v>
      </c>
      <c r="AI30" s="8" t="e">
        <f>IF(OR(ISNA(AI$1),ISNA($A30)),NA(),'临-燃尽0'!BT31)</f>
        <v>#N/A</v>
      </c>
      <c r="AJ30" s="8" t="e">
        <f>IF(OR(ISNA(AJ$1),ISNA($A30)),NA(),'临-燃尽0'!BU31)</f>
        <v>#N/A</v>
      </c>
      <c r="AK30" s="8" t="e">
        <f>IF(OR(ISNA(AK$1),ISNA($A30)),NA(),'临-燃尽0'!BV31)</f>
        <v>#N/A</v>
      </c>
      <c r="AL30" s="8" t="e">
        <f>IF(OR(ISNA(AL$1),ISNA($A30)),NA(),'临-燃尽0'!BW31)</f>
        <v>#N/A</v>
      </c>
      <c r="AM30" s="8" t="e">
        <f>IF(OR(ISNA(AM$1),ISNA($A30)),NA(),'临-燃尽0'!BX31)</f>
        <v>#N/A</v>
      </c>
      <c r="AN30" s="8" t="e">
        <f>IF(OR(ISNA(AN$1),ISNA($A30)),NA(),'临-燃尽0'!BY31)</f>
        <v>#N/A</v>
      </c>
      <c r="AO30" s="8" t="e">
        <f>IF(OR(ISNA(AO$1),ISNA($A30)),NA(),'临-燃尽0'!BZ31)</f>
        <v>#N/A</v>
      </c>
      <c r="AP30" s="8" t="e">
        <f>IF(OR(ISNA(AP$1),ISNA($A30)),NA(),'临-燃尽0'!CA31)</f>
        <v>#N/A</v>
      </c>
      <c r="AQ30" s="8" t="e">
        <f>IF(OR(ISNA(AQ$1),ISNA($A30)),NA(),'临-燃尽0'!CB31)</f>
        <v>#N/A</v>
      </c>
      <c r="AR30" s="8" t="e">
        <f>IF(OR(ISNA(AR$1),ISNA($A30)),NA(),'临-燃尽0'!CC31)</f>
        <v>#N/A</v>
      </c>
      <c r="AS30" s="8" t="e">
        <f>IF(OR(ISNA(AS$1),ISNA($A30)),NA(),'临-燃尽0'!CD31)</f>
        <v>#N/A</v>
      </c>
      <c r="AT30" s="8" t="e">
        <f>IF(OR(ISNA(AT$1),ISNA($A30)),NA(),'临-燃尽0'!CE31)</f>
        <v>#N/A</v>
      </c>
      <c r="AU30" s="8" t="e">
        <f>IF(OR(ISNA(AU$1),ISNA($A30)),NA(),'临-燃尽0'!CF31)</f>
        <v>#N/A</v>
      </c>
      <c r="AV30" s="8" t="e">
        <f>IF(OR(ISNA(AV$1),ISNA($A30)),NA(),'临-燃尽0'!CG31)</f>
        <v>#N/A</v>
      </c>
      <c r="AW30" s="8" t="e">
        <f>IF(OR(ISNA(AW$1),ISNA($A30)),NA(),'临-燃尽0'!CH31)</f>
        <v>#N/A</v>
      </c>
      <c r="AX30" s="8" t="e">
        <f>IF(OR(ISNA(AX$1),ISNA($A30)),NA(),'临-燃尽0'!CI31)</f>
        <v>#N/A</v>
      </c>
      <c r="AY30" s="8" t="e">
        <f>IF(OR(ISNA(AY$1),ISNA($A30)),NA(),'临-燃尽0'!CJ31)</f>
        <v>#N/A</v>
      </c>
      <c r="AZ30" s="8" t="e">
        <f>IF(OR(ISNA(AZ$1),ISNA($A30)),NA(),'临-燃尽0'!CK31)</f>
        <v>#N/A</v>
      </c>
    </row>
    <row r="31" spans="1:52">
      <c r="A31" s="8" t="e">
        <f>IF(OR('临-燃尽0'!AL32="",'临-燃尽0'!AL32="总计"),NA(),'临-燃尽0'!AL32)</f>
        <v>#N/A</v>
      </c>
      <c r="B31" s="8" t="e">
        <f>IF(ISNA($A31),NA(),'临-燃尽0'!AM32)</f>
        <v>#N/A</v>
      </c>
      <c r="C31" s="8" t="e">
        <f>IF(ISNA($A31),NA(),'临-燃尽0'!AN32)</f>
        <v>#N/A</v>
      </c>
      <c r="D31" s="8" t="e">
        <f>IF(ISNA($A31),NA(),'临-燃尽0'!AO32)</f>
        <v>#N/A</v>
      </c>
      <c r="E31" s="8" t="e">
        <f>IF(OR(ISNA(E$1),ISNA($A31)),NA(),'临-燃尽0'!AP32)</f>
        <v>#N/A</v>
      </c>
      <c r="F31" s="8" t="e">
        <f>IF(OR(ISNA(F$1),ISNA($A31)),NA(),'临-燃尽0'!AQ32)</f>
        <v>#N/A</v>
      </c>
      <c r="G31" s="8" t="e">
        <f>IF(OR(ISNA(G$1),ISNA($A31)),NA(),'临-燃尽0'!AR32)</f>
        <v>#N/A</v>
      </c>
      <c r="H31" s="8" t="e">
        <f>IF(OR(ISNA(H$1),ISNA($A31)),NA(),'临-燃尽0'!AS32)</f>
        <v>#N/A</v>
      </c>
      <c r="I31" s="8" t="e">
        <f>IF(OR(ISNA(I$1),ISNA($A31)),NA(),'临-燃尽0'!AT32)</f>
        <v>#N/A</v>
      </c>
      <c r="J31" s="8" t="e">
        <f>IF(OR(ISNA(J$1),ISNA($A31)),NA(),'临-燃尽0'!AU32)</f>
        <v>#N/A</v>
      </c>
      <c r="K31" s="8" t="e">
        <f>IF(OR(ISNA(K$1),ISNA($A31)),NA(),'临-燃尽0'!AV32)</f>
        <v>#N/A</v>
      </c>
      <c r="L31" s="8" t="e">
        <f>IF(OR(ISNA(L$1),ISNA($A31)),NA(),'临-燃尽0'!AW32)</f>
        <v>#N/A</v>
      </c>
      <c r="M31" s="8" t="e">
        <f>IF(OR(ISNA(M$1),ISNA($A31)),NA(),'临-燃尽0'!AX32)</f>
        <v>#N/A</v>
      </c>
      <c r="N31" s="8" t="e">
        <f>IF(OR(ISNA(N$1),ISNA($A31)),NA(),'临-燃尽0'!AY32)</f>
        <v>#N/A</v>
      </c>
      <c r="O31" s="8" t="e">
        <f>IF(OR(ISNA(O$1),ISNA($A31)),NA(),'临-燃尽0'!AZ32)</f>
        <v>#N/A</v>
      </c>
      <c r="P31" s="8" t="e">
        <f>IF(OR(ISNA(P$1),ISNA($A31)),NA(),'临-燃尽0'!BA32)</f>
        <v>#N/A</v>
      </c>
      <c r="Q31" s="8" t="e">
        <f>IF(OR(ISNA(Q$1),ISNA($A31)),NA(),'临-燃尽0'!BB32)</f>
        <v>#N/A</v>
      </c>
      <c r="R31" s="8" t="e">
        <f>IF(OR(ISNA(R$1),ISNA($A31)),NA(),'临-燃尽0'!BC32)</f>
        <v>#N/A</v>
      </c>
      <c r="S31" s="8" t="e">
        <f>IF(OR(ISNA(S$1),ISNA($A31)),NA(),'临-燃尽0'!BD32)</f>
        <v>#N/A</v>
      </c>
      <c r="T31" s="8" t="e">
        <f>IF(OR(ISNA(T$1),ISNA($A31)),NA(),'临-燃尽0'!BE32)</f>
        <v>#N/A</v>
      </c>
      <c r="U31" s="8" t="e">
        <f>IF(OR(ISNA(U$1),ISNA($A31)),NA(),'临-燃尽0'!BF32)</f>
        <v>#N/A</v>
      </c>
      <c r="V31" s="8" t="e">
        <f>IF(OR(ISNA(V$1),ISNA($A31)),NA(),'临-燃尽0'!BG32)</f>
        <v>#N/A</v>
      </c>
      <c r="W31" s="8" t="e">
        <f>IF(OR(ISNA(W$1),ISNA($A31)),NA(),'临-燃尽0'!BH32)</f>
        <v>#N/A</v>
      </c>
      <c r="X31" s="8" t="e">
        <f>IF(OR(ISNA(X$1),ISNA($A31)),NA(),'临-燃尽0'!BI32)</f>
        <v>#N/A</v>
      </c>
      <c r="Y31" s="8" t="e">
        <f>IF(OR(ISNA(Y$1),ISNA($A31)),NA(),'临-燃尽0'!BJ32)</f>
        <v>#N/A</v>
      </c>
      <c r="Z31" s="8" t="e">
        <f>IF(OR(ISNA(Z$1),ISNA($A31)),NA(),'临-燃尽0'!BK32)</f>
        <v>#N/A</v>
      </c>
      <c r="AA31" s="8" t="e">
        <f>IF(OR(ISNA(AA$1),ISNA($A31)),NA(),'临-燃尽0'!BL32)</f>
        <v>#N/A</v>
      </c>
      <c r="AB31" s="8" t="e">
        <f>IF(OR(ISNA(AB$1),ISNA($A31)),NA(),'临-燃尽0'!BM32)</f>
        <v>#N/A</v>
      </c>
      <c r="AC31" s="8" t="e">
        <f>IF(OR(ISNA(AC$1),ISNA($A31)),NA(),'临-燃尽0'!BN32)</f>
        <v>#N/A</v>
      </c>
      <c r="AD31" s="8" t="e">
        <f>IF(OR(ISNA(AD$1),ISNA($A31)),NA(),'临-燃尽0'!BO32)</f>
        <v>#N/A</v>
      </c>
      <c r="AE31" s="8" t="e">
        <f>IF(OR(ISNA(AE$1),ISNA($A31)),NA(),'临-燃尽0'!BP32)</f>
        <v>#N/A</v>
      </c>
      <c r="AF31" s="8" t="e">
        <f>IF(OR(ISNA(AF$1),ISNA($A31)),NA(),'临-燃尽0'!BQ32)</f>
        <v>#N/A</v>
      </c>
      <c r="AG31" s="8" t="e">
        <f>IF(OR(ISNA(AG$1),ISNA($A31)),NA(),'临-燃尽0'!BR32)</f>
        <v>#N/A</v>
      </c>
      <c r="AH31" s="8" t="e">
        <f>IF(OR(ISNA(AH$1),ISNA($A31)),NA(),'临-燃尽0'!BS32)</f>
        <v>#N/A</v>
      </c>
      <c r="AI31" s="8" t="e">
        <f>IF(OR(ISNA(AI$1),ISNA($A31)),NA(),'临-燃尽0'!BT32)</f>
        <v>#N/A</v>
      </c>
      <c r="AJ31" s="8" t="e">
        <f>IF(OR(ISNA(AJ$1),ISNA($A31)),NA(),'临-燃尽0'!BU32)</f>
        <v>#N/A</v>
      </c>
      <c r="AK31" s="8" t="e">
        <f>IF(OR(ISNA(AK$1),ISNA($A31)),NA(),'临-燃尽0'!BV32)</f>
        <v>#N/A</v>
      </c>
      <c r="AL31" s="8" t="e">
        <f>IF(OR(ISNA(AL$1),ISNA($A31)),NA(),'临-燃尽0'!BW32)</f>
        <v>#N/A</v>
      </c>
      <c r="AM31" s="8" t="e">
        <f>IF(OR(ISNA(AM$1),ISNA($A31)),NA(),'临-燃尽0'!BX32)</f>
        <v>#N/A</v>
      </c>
      <c r="AN31" s="8" t="e">
        <f>IF(OR(ISNA(AN$1),ISNA($A31)),NA(),'临-燃尽0'!BY32)</f>
        <v>#N/A</v>
      </c>
      <c r="AO31" s="8" t="e">
        <f>IF(OR(ISNA(AO$1),ISNA($A31)),NA(),'临-燃尽0'!BZ32)</f>
        <v>#N/A</v>
      </c>
      <c r="AP31" s="8" t="e">
        <f>IF(OR(ISNA(AP$1),ISNA($A31)),NA(),'临-燃尽0'!CA32)</f>
        <v>#N/A</v>
      </c>
      <c r="AQ31" s="8" t="e">
        <f>IF(OR(ISNA(AQ$1),ISNA($A31)),NA(),'临-燃尽0'!CB32)</f>
        <v>#N/A</v>
      </c>
      <c r="AR31" s="8" t="e">
        <f>IF(OR(ISNA(AR$1),ISNA($A31)),NA(),'临-燃尽0'!CC32)</f>
        <v>#N/A</v>
      </c>
      <c r="AS31" s="8" t="e">
        <f>IF(OR(ISNA(AS$1),ISNA($A31)),NA(),'临-燃尽0'!CD32)</f>
        <v>#N/A</v>
      </c>
      <c r="AT31" s="8" t="e">
        <f>IF(OR(ISNA(AT$1),ISNA($A31)),NA(),'临-燃尽0'!CE32)</f>
        <v>#N/A</v>
      </c>
      <c r="AU31" s="8" t="e">
        <f>IF(OR(ISNA(AU$1),ISNA($A31)),NA(),'临-燃尽0'!CF32)</f>
        <v>#N/A</v>
      </c>
      <c r="AV31" s="8" t="e">
        <f>IF(OR(ISNA(AV$1),ISNA($A31)),NA(),'临-燃尽0'!CG32)</f>
        <v>#N/A</v>
      </c>
      <c r="AW31" s="8" t="e">
        <f>IF(OR(ISNA(AW$1),ISNA($A31)),NA(),'临-燃尽0'!CH32)</f>
        <v>#N/A</v>
      </c>
      <c r="AX31" s="8" t="e">
        <f>IF(OR(ISNA(AX$1),ISNA($A31)),NA(),'临-燃尽0'!CI32)</f>
        <v>#N/A</v>
      </c>
      <c r="AY31" s="8" t="e">
        <f>IF(OR(ISNA(AY$1),ISNA($A31)),NA(),'临-燃尽0'!CJ32)</f>
        <v>#N/A</v>
      </c>
      <c r="AZ31" s="8" t="e">
        <f>IF(OR(ISNA(AZ$1),ISNA($A31)),NA(),'临-燃尽0'!CK32)</f>
        <v>#N/A</v>
      </c>
    </row>
    <row r="32" spans="1:52">
      <c r="A32" s="8" t="e">
        <f>IF(OR('临-燃尽0'!AL33="",'临-燃尽0'!AL33="总计"),NA(),'临-燃尽0'!AL33)</f>
        <v>#N/A</v>
      </c>
      <c r="B32" s="8" t="e">
        <f>IF(ISNA($A32),NA(),'临-燃尽0'!AM33)</f>
        <v>#N/A</v>
      </c>
      <c r="C32" s="8" t="e">
        <f>IF(ISNA($A32),NA(),'临-燃尽0'!AN33)</f>
        <v>#N/A</v>
      </c>
      <c r="D32" s="8" t="e">
        <f>IF(ISNA($A32),NA(),'临-燃尽0'!AO33)</f>
        <v>#N/A</v>
      </c>
      <c r="E32" s="8" t="e">
        <f>IF(OR(ISNA(E$1),ISNA($A32)),NA(),'临-燃尽0'!AP33)</f>
        <v>#N/A</v>
      </c>
      <c r="F32" s="8" t="e">
        <f>IF(OR(ISNA(F$1),ISNA($A32)),NA(),'临-燃尽0'!AQ33)</f>
        <v>#N/A</v>
      </c>
      <c r="G32" s="8" t="e">
        <f>IF(OR(ISNA(G$1),ISNA($A32)),NA(),'临-燃尽0'!AR33)</f>
        <v>#N/A</v>
      </c>
      <c r="H32" s="8" t="e">
        <f>IF(OR(ISNA(H$1),ISNA($A32)),NA(),'临-燃尽0'!AS33)</f>
        <v>#N/A</v>
      </c>
      <c r="I32" s="8" t="e">
        <f>IF(OR(ISNA(I$1),ISNA($A32)),NA(),'临-燃尽0'!AT33)</f>
        <v>#N/A</v>
      </c>
      <c r="J32" s="8" t="e">
        <f>IF(OR(ISNA(J$1),ISNA($A32)),NA(),'临-燃尽0'!AU33)</f>
        <v>#N/A</v>
      </c>
      <c r="K32" s="8" t="e">
        <f>IF(OR(ISNA(K$1),ISNA($A32)),NA(),'临-燃尽0'!AV33)</f>
        <v>#N/A</v>
      </c>
      <c r="L32" s="8" t="e">
        <f>IF(OR(ISNA(L$1),ISNA($A32)),NA(),'临-燃尽0'!AW33)</f>
        <v>#N/A</v>
      </c>
      <c r="M32" s="8" t="e">
        <f>IF(OR(ISNA(M$1),ISNA($A32)),NA(),'临-燃尽0'!AX33)</f>
        <v>#N/A</v>
      </c>
      <c r="N32" s="8" t="e">
        <f>IF(OR(ISNA(N$1),ISNA($A32)),NA(),'临-燃尽0'!AY33)</f>
        <v>#N/A</v>
      </c>
      <c r="O32" s="8" t="e">
        <f>IF(OR(ISNA(O$1),ISNA($A32)),NA(),'临-燃尽0'!AZ33)</f>
        <v>#N/A</v>
      </c>
      <c r="P32" s="8" t="e">
        <f>IF(OR(ISNA(P$1),ISNA($A32)),NA(),'临-燃尽0'!BA33)</f>
        <v>#N/A</v>
      </c>
      <c r="Q32" s="8" t="e">
        <f>IF(OR(ISNA(Q$1),ISNA($A32)),NA(),'临-燃尽0'!BB33)</f>
        <v>#N/A</v>
      </c>
      <c r="R32" s="8" t="e">
        <f>IF(OR(ISNA(R$1),ISNA($A32)),NA(),'临-燃尽0'!BC33)</f>
        <v>#N/A</v>
      </c>
      <c r="S32" s="8" t="e">
        <f>IF(OR(ISNA(S$1),ISNA($A32)),NA(),'临-燃尽0'!BD33)</f>
        <v>#N/A</v>
      </c>
      <c r="T32" s="8" t="e">
        <f>IF(OR(ISNA(T$1),ISNA($A32)),NA(),'临-燃尽0'!BE33)</f>
        <v>#N/A</v>
      </c>
      <c r="U32" s="8" t="e">
        <f>IF(OR(ISNA(U$1),ISNA($A32)),NA(),'临-燃尽0'!BF33)</f>
        <v>#N/A</v>
      </c>
      <c r="V32" s="8" t="e">
        <f>IF(OR(ISNA(V$1),ISNA($A32)),NA(),'临-燃尽0'!BG33)</f>
        <v>#N/A</v>
      </c>
      <c r="W32" s="8" t="e">
        <f>IF(OR(ISNA(W$1),ISNA($A32)),NA(),'临-燃尽0'!BH33)</f>
        <v>#N/A</v>
      </c>
      <c r="X32" s="8" t="e">
        <f>IF(OR(ISNA(X$1),ISNA($A32)),NA(),'临-燃尽0'!BI33)</f>
        <v>#N/A</v>
      </c>
      <c r="Y32" s="8" t="e">
        <f>IF(OR(ISNA(Y$1),ISNA($A32)),NA(),'临-燃尽0'!BJ33)</f>
        <v>#N/A</v>
      </c>
      <c r="Z32" s="8" t="e">
        <f>IF(OR(ISNA(Z$1),ISNA($A32)),NA(),'临-燃尽0'!BK33)</f>
        <v>#N/A</v>
      </c>
      <c r="AA32" s="8" t="e">
        <f>IF(OR(ISNA(AA$1),ISNA($A32)),NA(),'临-燃尽0'!BL33)</f>
        <v>#N/A</v>
      </c>
      <c r="AB32" s="8" t="e">
        <f>IF(OR(ISNA(AB$1),ISNA($A32)),NA(),'临-燃尽0'!BM33)</f>
        <v>#N/A</v>
      </c>
      <c r="AC32" s="8" t="e">
        <f>IF(OR(ISNA(AC$1),ISNA($A32)),NA(),'临-燃尽0'!BN33)</f>
        <v>#N/A</v>
      </c>
      <c r="AD32" s="8" t="e">
        <f>IF(OR(ISNA(AD$1),ISNA($A32)),NA(),'临-燃尽0'!BO33)</f>
        <v>#N/A</v>
      </c>
      <c r="AE32" s="8" t="e">
        <f>IF(OR(ISNA(AE$1),ISNA($A32)),NA(),'临-燃尽0'!BP33)</f>
        <v>#N/A</v>
      </c>
      <c r="AF32" s="8" t="e">
        <f>IF(OR(ISNA(AF$1),ISNA($A32)),NA(),'临-燃尽0'!BQ33)</f>
        <v>#N/A</v>
      </c>
      <c r="AG32" s="8" t="e">
        <f>IF(OR(ISNA(AG$1),ISNA($A32)),NA(),'临-燃尽0'!BR33)</f>
        <v>#N/A</v>
      </c>
      <c r="AH32" s="8" t="e">
        <f>IF(OR(ISNA(AH$1),ISNA($A32)),NA(),'临-燃尽0'!BS33)</f>
        <v>#N/A</v>
      </c>
      <c r="AI32" s="8" t="e">
        <f>IF(OR(ISNA(AI$1),ISNA($A32)),NA(),'临-燃尽0'!BT33)</f>
        <v>#N/A</v>
      </c>
      <c r="AJ32" s="8" t="e">
        <f>IF(OR(ISNA(AJ$1),ISNA($A32)),NA(),'临-燃尽0'!BU33)</f>
        <v>#N/A</v>
      </c>
      <c r="AK32" s="8" t="e">
        <f>IF(OR(ISNA(AK$1),ISNA($A32)),NA(),'临-燃尽0'!BV33)</f>
        <v>#N/A</v>
      </c>
      <c r="AL32" s="8" t="e">
        <f>IF(OR(ISNA(AL$1),ISNA($A32)),NA(),'临-燃尽0'!BW33)</f>
        <v>#N/A</v>
      </c>
      <c r="AM32" s="8" t="e">
        <f>IF(OR(ISNA(AM$1),ISNA($A32)),NA(),'临-燃尽0'!BX33)</f>
        <v>#N/A</v>
      </c>
      <c r="AN32" s="8" t="e">
        <f>IF(OR(ISNA(AN$1),ISNA($A32)),NA(),'临-燃尽0'!BY33)</f>
        <v>#N/A</v>
      </c>
      <c r="AO32" s="8" t="e">
        <f>IF(OR(ISNA(AO$1),ISNA($A32)),NA(),'临-燃尽0'!BZ33)</f>
        <v>#N/A</v>
      </c>
      <c r="AP32" s="8" t="e">
        <f>IF(OR(ISNA(AP$1),ISNA($A32)),NA(),'临-燃尽0'!CA33)</f>
        <v>#N/A</v>
      </c>
      <c r="AQ32" s="8" t="e">
        <f>IF(OR(ISNA(AQ$1),ISNA($A32)),NA(),'临-燃尽0'!CB33)</f>
        <v>#N/A</v>
      </c>
      <c r="AR32" s="8" t="e">
        <f>IF(OR(ISNA(AR$1),ISNA($A32)),NA(),'临-燃尽0'!CC33)</f>
        <v>#N/A</v>
      </c>
      <c r="AS32" s="8" t="e">
        <f>IF(OR(ISNA(AS$1),ISNA($A32)),NA(),'临-燃尽0'!CD33)</f>
        <v>#N/A</v>
      </c>
      <c r="AT32" s="8" t="e">
        <f>IF(OR(ISNA(AT$1),ISNA($A32)),NA(),'临-燃尽0'!CE33)</f>
        <v>#N/A</v>
      </c>
      <c r="AU32" s="8" t="e">
        <f>IF(OR(ISNA(AU$1),ISNA($A32)),NA(),'临-燃尽0'!CF33)</f>
        <v>#N/A</v>
      </c>
      <c r="AV32" s="8" t="e">
        <f>IF(OR(ISNA(AV$1),ISNA($A32)),NA(),'临-燃尽0'!CG33)</f>
        <v>#N/A</v>
      </c>
      <c r="AW32" s="8" t="e">
        <f>IF(OR(ISNA(AW$1),ISNA($A32)),NA(),'临-燃尽0'!CH33)</f>
        <v>#N/A</v>
      </c>
      <c r="AX32" s="8" t="e">
        <f>IF(OR(ISNA(AX$1),ISNA($A32)),NA(),'临-燃尽0'!CI33)</f>
        <v>#N/A</v>
      </c>
      <c r="AY32" s="8" t="e">
        <f>IF(OR(ISNA(AY$1),ISNA($A32)),NA(),'临-燃尽0'!CJ33)</f>
        <v>#N/A</v>
      </c>
      <c r="AZ32" s="8" t="e">
        <f>IF(OR(ISNA(AZ$1),ISNA($A32)),NA(),'临-燃尽0'!CK33)</f>
        <v>#N/A</v>
      </c>
    </row>
    <row r="33" spans="1:52">
      <c r="A33" s="8" t="e">
        <f>IF(OR('临-燃尽0'!AL34="",'临-燃尽0'!AL34="总计"),NA(),'临-燃尽0'!AL34)</f>
        <v>#N/A</v>
      </c>
      <c r="B33" s="8" t="e">
        <f>IF(ISNA($A33),NA(),'临-燃尽0'!AM34)</f>
        <v>#N/A</v>
      </c>
      <c r="C33" s="8" t="e">
        <f>IF(ISNA($A33),NA(),'临-燃尽0'!AN34)</f>
        <v>#N/A</v>
      </c>
      <c r="D33" s="8" t="e">
        <f>IF(ISNA($A33),NA(),'临-燃尽0'!AO34)</f>
        <v>#N/A</v>
      </c>
      <c r="E33" s="8" t="e">
        <f>IF(OR(ISNA(E$1),ISNA($A33)),NA(),'临-燃尽0'!AP34)</f>
        <v>#N/A</v>
      </c>
      <c r="F33" s="8" t="e">
        <f>IF(OR(ISNA(F$1),ISNA($A33)),NA(),'临-燃尽0'!AQ34)</f>
        <v>#N/A</v>
      </c>
      <c r="G33" s="8" t="e">
        <f>IF(OR(ISNA(G$1),ISNA($A33)),NA(),'临-燃尽0'!AR34)</f>
        <v>#N/A</v>
      </c>
      <c r="H33" s="8" t="e">
        <f>IF(OR(ISNA(H$1),ISNA($A33)),NA(),'临-燃尽0'!AS34)</f>
        <v>#N/A</v>
      </c>
      <c r="I33" s="8" t="e">
        <f>IF(OR(ISNA(I$1),ISNA($A33)),NA(),'临-燃尽0'!AT34)</f>
        <v>#N/A</v>
      </c>
      <c r="J33" s="8" t="e">
        <f>IF(OR(ISNA(J$1),ISNA($A33)),NA(),'临-燃尽0'!AU34)</f>
        <v>#N/A</v>
      </c>
      <c r="K33" s="8" t="e">
        <f>IF(OR(ISNA(K$1),ISNA($A33)),NA(),'临-燃尽0'!AV34)</f>
        <v>#N/A</v>
      </c>
      <c r="L33" s="8" t="e">
        <f>IF(OR(ISNA(L$1),ISNA($A33)),NA(),'临-燃尽0'!AW34)</f>
        <v>#N/A</v>
      </c>
      <c r="M33" s="8" t="e">
        <f>IF(OR(ISNA(M$1),ISNA($A33)),NA(),'临-燃尽0'!AX34)</f>
        <v>#N/A</v>
      </c>
      <c r="N33" s="8" t="e">
        <f>IF(OR(ISNA(N$1),ISNA($A33)),NA(),'临-燃尽0'!AY34)</f>
        <v>#N/A</v>
      </c>
      <c r="O33" s="8" t="e">
        <f>IF(OR(ISNA(O$1),ISNA($A33)),NA(),'临-燃尽0'!AZ34)</f>
        <v>#N/A</v>
      </c>
      <c r="P33" s="8" t="e">
        <f>IF(OR(ISNA(P$1),ISNA($A33)),NA(),'临-燃尽0'!BA34)</f>
        <v>#N/A</v>
      </c>
      <c r="Q33" s="8" t="e">
        <f>IF(OR(ISNA(Q$1),ISNA($A33)),NA(),'临-燃尽0'!BB34)</f>
        <v>#N/A</v>
      </c>
      <c r="R33" s="8" t="e">
        <f>IF(OR(ISNA(R$1),ISNA($A33)),NA(),'临-燃尽0'!BC34)</f>
        <v>#N/A</v>
      </c>
      <c r="S33" s="8" t="e">
        <f>IF(OR(ISNA(S$1),ISNA($A33)),NA(),'临-燃尽0'!BD34)</f>
        <v>#N/A</v>
      </c>
      <c r="T33" s="8" t="e">
        <f>IF(OR(ISNA(T$1),ISNA($A33)),NA(),'临-燃尽0'!BE34)</f>
        <v>#N/A</v>
      </c>
      <c r="U33" s="8" t="e">
        <f>IF(OR(ISNA(U$1),ISNA($A33)),NA(),'临-燃尽0'!BF34)</f>
        <v>#N/A</v>
      </c>
      <c r="V33" s="8" t="e">
        <f>IF(OR(ISNA(V$1),ISNA($A33)),NA(),'临-燃尽0'!BG34)</f>
        <v>#N/A</v>
      </c>
      <c r="W33" s="8" t="e">
        <f>IF(OR(ISNA(W$1),ISNA($A33)),NA(),'临-燃尽0'!BH34)</f>
        <v>#N/A</v>
      </c>
      <c r="X33" s="8" t="e">
        <f>IF(OR(ISNA(X$1),ISNA($A33)),NA(),'临-燃尽0'!BI34)</f>
        <v>#N/A</v>
      </c>
      <c r="Y33" s="8" t="e">
        <f>IF(OR(ISNA(Y$1),ISNA($A33)),NA(),'临-燃尽0'!BJ34)</f>
        <v>#N/A</v>
      </c>
      <c r="Z33" s="8" t="e">
        <f>IF(OR(ISNA(Z$1),ISNA($A33)),NA(),'临-燃尽0'!BK34)</f>
        <v>#N/A</v>
      </c>
      <c r="AA33" s="8" t="e">
        <f>IF(OR(ISNA(AA$1),ISNA($A33)),NA(),'临-燃尽0'!BL34)</f>
        <v>#N/A</v>
      </c>
      <c r="AB33" s="8" t="e">
        <f>IF(OR(ISNA(AB$1),ISNA($A33)),NA(),'临-燃尽0'!BM34)</f>
        <v>#N/A</v>
      </c>
      <c r="AC33" s="8" t="e">
        <f>IF(OR(ISNA(AC$1),ISNA($A33)),NA(),'临-燃尽0'!BN34)</f>
        <v>#N/A</v>
      </c>
      <c r="AD33" s="8" t="e">
        <f>IF(OR(ISNA(AD$1),ISNA($A33)),NA(),'临-燃尽0'!BO34)</f>
        <v>#N/A</v>
      </c>
      <c r="AE33" s="8" t="e">
        <f>IF(OR(ISNA(AE$1),ISNA($A33)),NA(),'临-燃尽0'!BP34)</f>
        <v>#N/A</v>
      </c>
      <c r="AF33" s="8" t="e">
        <f>IF(OR(ISNA(AF$1),ISNA($A33)),NA(),'临-燃尽0'!BQ34)</f>
        <v>#N/A</v>
      </c>
      <c r="AG33" s="8" t="e">
        <f>IF(OR(ISNA(AG$1),ISNA($A33)),NA(),'临-燃尽0'!BR34)</f>
        <v>#N/A</v>
      </c>
      <c r="AH33" s="8" t="e">
        <f>IF(OR(ISNA(AH$1),ISNA($A33)),NA(),'临-燃尽0'!BS34)</f>
        <v>#N/A</v>
      </c>
      <c r="AI33" s="8" t="e">
        <f>IF(OR(ISNA(AI$1),ISNA($A33)),NA(),'临-燃尽0'!BT34)</f>
        <v>#N/A</v>
      </c>
      <c r="AJ33" s="8" t="e">
        <f>IF(OR(ISNA(AJ$1),ISNA($A33)),NA(),'临-燃尽0'!BU34)</f>
        <v>#N/A</v>
      </c>
      <c r="AK33" s="8" t="e">
        <f>IF(OR(ISNA(AK$1),ISNA($A33)),NA(),'临-燃尽0'!BV34)</f>
        <v>#N/A</v>
      </c>
      <c r="AL33" s="8" t="e">
        <f>IF(OR(ISNA(AL$1),ISNA($A33)),NA(),'临-燃尽0'!BW34)</f>
        <v>#N/A</v>
      </c>
      <c r="AM33" s="8" t="e">
        <f>IF(OR(ISNA(AM$1),ISNA($A33)),NA(),'临-燃尽0'!BX34)</f>
        <v>#N/A</v>
      </c>
      <c r="AN33" s="8" t="e">
        <f>IF(OR(ISNA(AN$1),ISNA($A33)),NA(),'临-燃尽0'!BY34)</f>
        <v>#N/A</v>
      </c>
      <c r="AO33" s="8" t="e">
        <f>IF(OR(ISNA(AO$1),ISNA($A33)),NA(),'临-燃尽0'!BZ34)</f>
        <v>#N/A</v>
      </c>
      <c r="AP33" s="8" t="e">
        <f>IF(OR(ISNA(AP$1),ISNA($A33)),NA(),'临-燃尽0'!CA34)</f>
        <v>#N/A</v>
      </c>
      <c r="AQ33" s="8" t="e">
        <f>IF(OR(ISNA(AQ$1),ISNA($A33)),NA(),'临-燃尽0'!CB34)</f>
        <v>#N/A</v>
      </c>
      <c r="AR33" s="8" t="e">
        <f>IF(OR(ISNA(AR$1),ISNA($A33)),NA(),'临-燃尽0'!CC34)</f>
        <v>#N/A</v>
      </c>
      <c r="AS33" s="8" t="e">
        <f>IF(OR(ISNA(AS$1),ISNA($A33)),NA(),'临-燃尽0'!CD34)</f>
        <v>#N/A</v>
      </c>
      <c r="AT33" s="8" t="e">
        <f>IF(OR(ISNA(AT$1),ISNA($A33)),NA(),'临-燃尽0'!CE34)</f>
        <v>#N/A</v>
      </c>
      <c r="AU33" s="8" t="e">
        <f>IF(OR(ISNA(AU$1),ISNA($A33)),NA(),'临-燃尽0'!CF34)</f>
        <v>#N/A</v>
      </c>
      <c r="AV33" s="8" t="e">
        <f>IF(OR(ISNA(AV$1),ISNA($A33)),NA(),'临-燃尽0'!CG34)</f>
        <v>#N/A</v>
      </c>
      <c r="AW33" s="8" t="e">
        <f>IF(OR(ISNA(AW$1),ISNA($A33)),NA(),'临-燃尽0'!CH34)</f>
        <v>#N/A</v>
      </c>
      <c r="AX33" s="8" t="e">
        <f>IF(OR(ISNA(AX$1),ISNA($A33)),NA(),'临-燃尽0'!CI34)</f>
        <v>#N/A</v>
      </c>
      <c r="AY33" s="8" t="e">
        <f>IF(OR(ISNA(AY$1),ISNA($A33)),NA(),'临-燃尽0'!CJ34)</f>
        <v>#N/A</v>
      </c>
      <c r="AZ33" s="8" t="e">
        <f>IF(OR(ISNA(AZ$1),ISNA($A33)),NA(),'临-燃尽0'!CK34)</f>
        <v>#N/A</v>
      </c>
    </row>
    <row r="34" spans="1:52">
      <c r="A34" s="8" t="e">
        <f>IF(OR('临-燃尽0'!AL35="",'临-燃尽0'!AL35="总计"),NA(),'临-燃尽0'!AL35)</f>
        <v>#N/A</v>
      </c>
      <c r="B34" s="8" t="e">
        <f>IF(ISNA($A34),NA(),'临-燃尽0'!AM35)</f>
        <v>#N/A</v>
      </c>
      <c r="C34" s="8" t="e">
        <f>IF(ISNA($A34),NA(),'临-燃尽0'!AN35)</f>
        <v>#N/A</v>
      </c>
      <c r="D34" s="8" t="e">
        <f>IF(ISNA($A34),NA(),'临-燃尽0'!AO35)</f>
        <v>#N/A</v>
      </c>
      <c r="E34" s="8" t="e">
        <f>IF(OR(ISNA(E$1),ISNA($A34)),NA(),'临-燃尽0'!AP35)</f>
        <v>#N/A</v>
      </c>
      <c r="F34" s="8" t="e">
        <f>IF(OR(ISNA(F$1),ISNA($A34)),NA(),'临-燃尽0'!AQ35)</f>
        <v>#N/A</v>
      </c>
      <c r="G34" s="8" t="e">
        <f>IF(OR(ISNA(G$1),ISNA($A34)),NA(),'临-燃尽0'!AR35)</f>
        <v>#N/A</v>
      </c>
      <c r="H34" s="8" t="e">
        <f>IF(OR(ISNA(H$1),ISNA($A34)),NA(),'临-燃尽0'!AS35)</f>
        <v>#N/A</v>
      </c>
      <c r="I34" s="8" t="e">
        <f>IF(OR(ISNA(I$1),ISNA($A34)),NA(),'临-燃尽0'!AT35)</f>
        <v>#N/A</v>
      </c>
      <c r="J34" s="8" t="e">
        <f>IF(OR(ISNA(J$1),ISNA($A34)),NA(),'临-燃尽0'!AU35)</f>
        <v>#N/A</v>
      </c>
      <c r="K34" s="8" t="e">
        <f>IF(OR(ISNA(K$1),ISNA($A34)),NA(),'临-燃尽0'!AV35)</f>
        <v>#N/A</v>
      </c>
      <c r="L34" s="8" t="e">
        <f>IF(OR(ISNA(L$1),ISNA($A34)),NA(),'临-燃尽0'!AW35)</f>
        <v>#N/A</v>
      </c>
      <c r="M34" s="8" t="e">
        <f>IF(OR(ISNA(M$1),ISNA($A34)),NA(),'临-燃尽0'!AX35)</f>
        <v>#N/A</v>
      </c>
      <c r="N34" s="8" t="e">
        <f>IF(OR(ISNA(N$1),ISNA($A34)),NA(),'临-燃尽0'!AY35)</f>
        <v>#N/A</v>
      </c>
      <c r="O34" s="8" t="e">
        <f>IF(OR(ISNA(O$1),ISNA($A34)),NA(),'临-燃尽0'!AZ35)</f>
        <v>#N/A</v>
      </c>
      <c r="P34" s="8" t="e">
        <f>IF(OR(ISNA(P$1),ISNA($A34)),NA(),'临-燃尽0'!BA35)</f>
        <v>#N/A</v>
      </c>
      <c r="Q34" s="8" t="e">
        <f>IF(OR(ISNA(Q$1),ISNA($A34)),NA(),'临-燃尽0'!BB35)</f>
        <v>#N/A</v>
      </c>
      <c r="R34" s="8" t="e">
        <f>IF(OR(ISNA(R$1),ISNA($A34)),NA(),'临-燃尽0'!BC35)</f>
        <v>#N/A</v>
      </c>
      <c r="S34" s="8" t="e">
        <f>IF(OR(ISNA(S$1),ISNA($A34)),NA(),'临-燃尽0'!BD35)</f>
        <v>#N/A</v>
      </c>
      <c r="T34" s="8" t="e">
        <f>IF(OR(ISNA(T$1),ISNA($A34)),NA(),'临-燃尽0'!BE35)</f>
        <v>#N/A</v>
      </c>
      <c r="U34" s="8" t="e">
        <f>IF(OR(ISNA(U$1),ISNA($A34)),NA(),'临-燃尽0'!BF35)</f>
        <v>#N/A</v>
      </c>
      <c r="V34" s="8" t="e">
        <f>IF(OR(ISNA(V$1),ISNA($A34)),NA(),'临-燃尽0'!BG35)</f>
        <v>#N/A</v>
      </c>
      <c r="W34" s="8" t="e">
        <f>IF(OR(ISNA(W$1),ISNA($A34)),NA(),'临-燃尽0'!BH35)</f>
        <v>#N/A</v>
      </c>
      <c r="X34" s="8" t="e">
        <f>IF(OR(ISNA(X$1),ISNA($A34)),NA(),'临-燃尽0'!BI35)</f>
        <v>#N/A</v>
      </c>
      <c r="Y34" s="8" t="e">
        <f>IF(OR(ISNA(Y$1),ISNA($A34)),NA(),'临-燃尽0'!BJ35)</f>
        <v>#N/A</v>
      </c>
      <c r="Z34" s="8" t="e">
        <f>IF(OR(ISNA(Z$1),ISNA($A34)),NA(),'临-燃尽0'!BK35)</f>
        <v>#N/A</v>
      </c>
      <c r="AA34" s="8" t="e">
        <f>IF(OR(ISNA(AA$1),ISNA($A34)),NA(),'临-燃尽0'!BL35)</f>
        <v>#N/A</v>
      </c>
      <c r="AB34" s="8" t="e">
        <f>IF(OR(ISNA(AB$1),ISNA($A34)),NA(),'临-燃尽0'!BM35)</f>
        <v>#N/A</v>
      </c>
      <c r="AC34" s="8" t="e">
        <f>IF(OR(ISNA(AC$1),ISNA($A34)),NA(),'临-燃尽0'!BN35)</f>
        <v>#N/A</v>
      </c>
      <c r="AD34" s="8" t="e">
        <f>IF(OR(ISNA(AD$1),ISNA($A34)),NA(),'临-燃尽0'!BO35)</f>
        <v>#N/A</v>
      </c>
      <c r="AE34" s="8" t="e">
        <f>IF(OR(ISNA(AE$1),ISNA($A34)),NA(),'临-燃尽0'!BP35)</f>
        <v>#N/A</v>
      </c>
      <c r="AF34" s="8" t="e">
        <f>IF(OR(ISNA(AF$1),ISNA($A34)),NA(),'临-燃尽0'!BQ35)</f>
        <v>#N/A</v>
      </c>
      <c r="AG34" s="8" t="e">
        <f>IF(OR(ISNA(AG$1),ISNA($A34)),NA(),'临-燃尽0'!BR35)</f>
        <v>#N/A</v>
      </c>
      <c r="AH34" s="8" t="e">
        <f>IF(OR(ISNA(AH$1),ISNA($A34)),NA(),'临-燃尽0'!BS35)</f>
        <v>#N/A</v>
      </c>
      <c r="AI34" s="8" t="e">
        <f>IF(OR(ISNA(AI$1),ISNA($A34)),NA(),'临-燃尽0'!BT35)</f>
        <v>#N/A</v>
      </c>
      <c r="AJ34" s="8" t="e">
        <f>IF(OR(ISNA(AJ$1),ISNA($A34)),NA(),'临-燃尽0'!BU35)</f>
        <v>#N/A</v>
      </c>
      <c r="AK34" s="8" t="e">
        <f>IF(OR(ISNA(AK$1),ISNA($A34)),NA(),'临-燃尽0'!BV35)</f>
        <v>#N/A</v>
      </c>
      <c r="AL34" s="8" t="e">
        <f>IF(OR(ISNA(AL$1),ISNA($A34)),NA(),'临-燃尽0'!BW35)</f>
        <v>#N/A</v>
      </c>
      <c r="AM34" s="8" t="e">
        <f>IF(OR(ISNA(AM$1),ISNA($A34)),NA(),'临-燃尽0'!BX35)</f>
        <v>#N/A</v>
      </c>
      <c r="AN34" s="8" t="e">
        <f>IF(OR(ISNA(AN$1),ISNA($A34)),NA(),'临-燃尽0'!BY35)</f>
        <v>#N/A</v>
      </c>
      <c r="AO34" s="8" t="e">
        <f>IF(OR(ISNA(AO$1),ISNA($A34)),NA(),'临-燃尽0'!BZ35)</f>
        <v>#N/A</v>
      </c>
      <c r="AP34" s="8" t="e">
        <f>IF(OR(ISNA(AP$1),ISNA($A34)),NA(),'临-燃尽0'!CA35)</f>
        <v>#N/A</v>
      </c>
      <c r="AQ34" s="8" t="e">
        <f>IF(OR(ISNA(AQ$1),ISNA($A34)),NA(),'临-燃尽0'!CB35)</f>
        <v>#N/A</v>
      </c>
      <c r="AR34" s="8" t="e">
        <f>IF(OR(ISNA(AR$1),ISNA($A34)),NA(),'临-燃尽0'!CC35)</f>
        <v>#N/A</v>
      </c>
      <c r="AS34" s="8" t="e">
        <f>IF(OR(ISNA(AS$1),ISNA($A34)),NA(),'临-燃尽0'!CD35)</f>
        <v>#N/A</v>
      </c>
      <c r="AT34" s="8" t="e">
        <f>IF(OR(ISNA(AT$1),ISNA($A34)),NA(),'临-燃尽0'!CE35)</f>
        <v>#N/A</v>
      </c>
      <c r="AU34" s="8" t="e">
        <f>IF(OR(ISNA(AU$1),ISNA($A34)),NA(),'临-燃尽0'!CF35)</f>
        <v>#N/A</v>
      </c>
      <c r="AV34" s="8" t="e">
        <f>IF(OR(ISNA(AV$1),ISNA($A34)),NA(),'临-燃尽0'!CG35)</f>
        <v>#N/A</v>
      </c>
      <c r="AW34" s="8" t="e">
        <f>IF(OR(ISNA(AW$1),ISNA($A34)),NA(),'临-燃尽0'!CH35)</f>
        <v>#N/A</v>
      </c>
      <c r="AX34" s="8" t="e">
        <f>IF(OR(ISNA(AX$1),ISNA($A34)),NA(),'临-燃尽0'!CI35)</f>
        <v>#N/A</v>
      </c>
      <c r="AY34" s="8" t="e">
        <f>IF(OR(ISNA(AY$1),ISNA($A34)),NA(),'临-燃尽0'!CJ35)</f>
        <v>#N/A</v>
      </c>
      <c r="AZ34" s="8" t="e">
        <f>IF(OR(ISNA(AZ$1),ISNA($A34)),NA(),'临-燃尽0'!CK35)</f>
        <v>#N/A</v>
      </c>
    </row>
    <row r="35" spans="1:52">
      <c r="A35" s="8" t="e">
        <f>IF(OR('临-燃尽0'!AL36="",'临-燃尽0'!AL36="总计"),NA(),'临-燃尽0'!AL36)</f>
        <v>#N/A</v>
      </c>
      <c r="B35" s="8" t="e">
        <f>IF(ISNA($A35),NA(),'临-燃尽0'!AM36)</f>
        <v>#N/A</v>
      </c>
      <c r="C35" s="8" t="e">
        <f>IF(ISNA($A35),NA(),'临-燃尽0'!AN36)</f>
        <v>#N/A</v>
      </c>
      <c r="D35" s="8" t="e">
        <f>IF(ISNA($A35),NA(),'临-燃尽0'!AO36)</f>
        <v>#N/A</v>
      </c>
      <c r="E35" s="8" t="e">
        <f>IF(OR(ISNA(E$1),ISNA($A35)),NA(),'临-燃尽0'!AP36)</f>
        <v>#N/A</v>
      </c>
      <c r="F35" s="8" t="e">
        <f>IF(OR(ISNA(F$1),ISNA($A35)),NA(),'临-燃尽0'!AQ36)</f>
        <v>#N/A</v>
      </c>
      <c r="G35" s="8" t="e">
        <f>IF(OR(ISNA(G$1),ISNA($A35)),NA(),'临-燃尽0'!AR36)</f>
        <v>#N/A</v>
      </c>
      <c r="H35" s="8" t="e">
        <f>IF(OR(ISNA(H$1),ISNA($A35)),NA(),'临-燃尽0'!AS36)</f>
        <v>#N/A</v>
      </c>
      <c r="I35" s="8" t="e">
        <f>IF(OR(ISNA(I$1),ISNA($A35)),NA(),'临-燃尽0'!AT36)</f>
        <v>#N/A</v>
      </c>
      <c r="J35" s="8" t="e">
        <f>IF(OR(ISNA(J$1),ISNA($A35)),NA(),'临-燃尽0'!AU36)</f>
        <v>#N/A</v>
      </c>
      <c r="K35" s="8" t="e">
        <f>IF(OR(ISNA(K$1),ISNA($A35)),NA(),'临-燃尽0'!AV36)</f>
        <v>#N/A</v>
      </c>
      <c r="L35" s="8" t="e">
        <f>IF(OR(ISNA(L$1),ISNA($A35)),NA(),'临-燃尽0'!AW36)</f>
        <v>#N/A</v>
      </c>
      <c r="M35" s="8" t="e">
        <f>IF(OR(ISNA(M$1),ISNA($A35)),NA(),'临-燃尽0'!AX36)</f>
        <v>#N/A</v>
      </c>
      <c r="N35" s="8" t="e">
        <f>IF(OR(ISNA(N$1),ISNA($A35)),NA(),'临-燃尽0'!AY36)</f>
        <v>#N/A</v>
      </c>
      <c r="O35" s="8" t="e">
        <f>IF(OR(ISNA(O$1),ISNA($A35)),NA(),'临-燃尽0'!AZ36)</f>
        <v>#N/A</v>
      </c>
      <c r="P35" s="8" t="e">
        <f>IF(OR(ISNA(P$1),ISNA($A35)),NA(),'临-燃尽0'!BA36)</f>
        <v>#N/A</v>
      </c>
      <c r="Q35" s="8" t="e">
        <f>IF(OR(ISNA(Q$1),ISNA($A35)),NA(),'临-燃尽0'!BB36)</f>
        <v>#N/A</v>
      </c>
      <c r="R35" s="8" t="e">
        <f>IF(OR(ISNA(R$1),ISNA($A35)),NA(),'临-燃尽0'!BC36)</f>
        <v>#N/A</v>
      </c>
      <c r="S35" s="8" t="e">
        <f>IF(OR(ISNA(S$1),ISNA($A35)),NA(),'临-燃尽0'!BD36)</f>
        <v>#N/A</v>
      </c>
      <c r="T35" s="8" t="e">
        <f>IF(OR(ISNA(T$1),ISNA($A35)),NA(),'临-燃尽0'!BE36)</f>
        <v>#N/A</v>
      </c>
      <c r="U35" s="8" t="e">
        <f>IF(OR(ISNA(U$1),ISNA($A35)),NA(),'临-燃尽0'!BF36)</f>
        <v>#N/A</v>
      </c>
      <c r="V35" s="8" t="e">
        <f>IF(OR(ISNA(V$1),ISNA($A35)),NA(),'临-燃尽0'!BG36)</f>
        <v>#N/A</v>
      </c>
      <c r="W35" s="8" t="e">
        <f>IF(OR(ISNA(W$1),ISNA($A35)),NA(),'临-燃尽0'!BH36)</f>
        <v>#N/A</v>
      </c>
      <c r="X35" s="8" t="e">
        <f>IF(OR(ISNA(X$1),ISNA($A35)),NA(),'临-燃尽0'!BI36)</f>
        <v>#N/A</v>
      </c>
      <c r="Y35" s="8" t="e">
        <f>IF(OR(ISNA(Y$1),ISNA($A35)),NA(),'临-燃尽0'!BJ36)</f>
        <v>#N/A</v>
      </c>
      <c r="Z35" s="8" t="e">
        <f>IF(OR(ISNA(Z$1),ISNA($A35)),NA(),'临-燃尽0'!BK36)</f>
        <v>#N/A</v>
      </c>
      <c r="AA35" s="8" t="e">
        <f>IF(OR(ISNA(AA$1),ISNA($A35)),NA(),'临-燃尽0'!BL36)</f>
        <v>#N/A</v>
      </c>
      <c r="AB35" s="8" t="e">
        <f>IF(OR(ISNA(AB$1),ISNA($A35)),NA(),'临-燃尽0'!BM36)</f>
        <v>#N/A</v>
      </c>
      <c r="AC35" s="8" t="e">
        <f>IF(OR(ISNA(AC$1),ISNA($A35)),NA(),'临-燃尽0'!BN36)</f>
        <v>#N/A</v>
      </c>
      <c r="AD35" s="8" t="e">
        <f>IF(OR(ISNA(AD$1),ISNA($A35)),NA(),'临-燃尽0'!BO36)</f>
        <v>#N/A</v>
      </c>
      <c r="AE35" s="8" t="e">
        <f>IF(OR(ISNA(AE$1),ISNA($A35)),NA(),'临-燃尽0'!BP36)</f>
        <v>#N/A</v>
      </c>
      <c r="AF35" s="8" t="e">
        <f>IF(OR(ISNA(AF$1),ISNA($A35)),NA(),'临-燃尽0'!BQ36)</f>
        <v>#N/A</v>
      </c>
      <c r="AG35" s="8" t="e">
        <f>IF(OR(ISNA(AG$1),ISNA($A35)),NA(),'临-燃尽0'!BR36)</f>
        <v>#N/A</v>
      </c>
      <c r="AH35" s="8" t="e">
        <f>IF(OR(ISNA(AH$1),ISNA($A35)),NA(),'临-燃尽0'!BS36)</f>
        <v>#N/A</v>
      </c>
      <c r="AI35" s="8" t="e">
        <f>IF(OR(ISNA(AI$1),ISNA($A35)),NA(),'临-燃尽0'!BT36)</f>
        <v>#N/A</v>
      </c>
      <c r="AJ35" s="8" t="e">
        <f>IF(OR(ISNA(AJ$1),ISNA($A35)),NA(),'临-燃尽0'!BU36)</f>
        <v>#N/A</v>
      </c>
      <c r="AK35" s="8" t="e">
        <f>IF(OR(ISNA(AK$1),ISNA($A35)),NA(),'临-燃尽0'!BV36)</f>
        <v>#N/A</v>
      </c>
      <c r="AL35" s="8" t="e">
        <f>IF(OR(ISNA(AL$1),ISNA($A35)),NA(),'临-燃尽0'!BW36)</f>
        <v>#N/A</v>
      </c>
      <c r="AM35" s="8" t="e">
        <f>IF(OR(ISNA(AM$1),ISNA($A35)),NA(),'临-燃尽0'!BX36)</f>
        <v>#N/A</v>
      </c>
      <c r="AN35" s="8" t="e">
        <f>IF(OR(ISNA(AN$1),ISNA($A35)),NA(),'临-燃尽0'!BY36)</f>
        <v>#N/A</v>
      </c>
      <c r="AO35" s="8" t="e">
        <f>IF(OR(ISNA(AO$1),ISNA($A35)),NA(),'临-燃尽0'!BZ36)</f>
        <v>#N/A</v>
      </c>
      <c r="AP35" s="8" t="e">
        <f>IF(OR(ISNA(AP$1),ISNA($A35)),NA(),'临-燃尽0'!CA36)</f>
        <v>#N/A</v>
      </c>
      <c r="AQ35" s="8" t="e">
        <f>IF(OR(ISNA(AQ$1),ISNA($A35)),NA(),'临-燃尽0'!CB36)</f>
        <v>#N/A</v>
      </c>
      <c r="AR35" s="8" t="e">
        <f>IF(OR(ISNA(AR$1),ISNA($A35)),NA(),'临-燃尽0'!CC36)</f>
        <v>#N/A</v>
      </c>
      <c r="AS35" s="8" t="e">
        <f>IF(OR(ISNA(AS$1),ISNA($A35)),NA(),'临-燃尽0'!CD36)</f>
        <v>#N/A</v>
      </c>
      <c r="AT35" s="8" t="e">
        <f>IF(OR(ISNA(AT$1),ISNA($A35)),NA(),'临-燃尽0'!CE36)</f>
        <v>#N/A</v>
      </c>
      <c r="AU35" s="8" t="e">
        <f>IF(OR(ISNA(AU$1),ISNA($A35)),NA(),'临-燃尽0'!CF36)</f>
        <v>#N/A</v>
      </c>
      <c r="AV35" s="8" t="e">
        <f>IF(OR(ISNA(AV$1),ISNA($A35)),NA(),'临-燃尽0'!CG36)</f>
        <v>#N/A</v>
      </c>
      <c r="AW35" s="8" t="e">
        <f>IF(OR(ISNA(AW$1),ISNA($A35)),NA(),'临-燃尽0'!CH36)</f>
        <v>#N/A</v>
      </c>
      <c r="AX35" s="8" t="e">
        <f>IF(OR(ISNA(AX$1),ISNA($A35)),NA(),'临-燃尽0'!CI36)</f>
        <v>#N/A</v>
      </c>
      <c r="AY35" s="8" t="e">
        <f>IF(OR(ISNA(AY$1),ISNA($A35)),NA(),'临-燃尽0'!CJ36)</f>
        <v>#N/A</v>
      </c>
      <c r="AZ35" s="8" t="e">
        <f>IF(OR(ISNA(AZ$1),ISNA($A35)),NA(),'临-燃尽0'!CK36)</f>
        <v>#N/A</v>
      </c>
    </row>
    <row r="36" spans="1:52">
      <c r="A36" s="8" t="e">
        <f>IF(OR('临-燃尽0'!AL37="",'临-燃尽0'!AL37="总计"),NA(),'临-燃尽0'!AL37)</f>
        <v>#N/A</v>
      </c>
      <c r="B36" s="8" t="e">
        <f>IF(ISNA($A36),NA(),'临-燃尽0'!AM37)</f>
        <v>#N/A</v>
      </c>
      <c r="C36" s="8" t="e">
        <f>IF(ISNA($A36),NA(),'临-燃尽0'!AN37)</f>
        <v>#N/A</v>
      </c>
      <c r="D36" s="8" t="e">
        <f>IF(ISNA($A36),NA(),'临-燃尽0'!AO37)</f>
        <v>#N/A</v>
      </c>
      <c r="E36" s="8" t="e">
        <f>IF(OR(ISNA(E$1),ISNA($A36)),NA(),'临-燃尽0'!AP37)</f>
        <v>#N/A</v>
      </c>
      <c r="F36" s="8" t="e">
        <f>IF(OR(ISNA(F$1),ISNA($A36)),NA(),'临-燃尽0'!AQ37)</f>
        <v>#N/A</v>
      </c>
      <c r="G36" s="8" t="e">
        <f>IF(OR(ISNA(G$1),ISNA($A36)),NA(),'临-燃尽0'!AR37)</f>
        <v>#N/A</v>
      </c>
      <c r="H36" s="8" t="e">
        <f>IF(OR(ISNA(H$1),ISNA($A36)),NA(),'临-燃尽0'!AS37)</f>
        <v>#N/A</v>
      </c>
      <c r="I36" s="8" t="e">
        <f>IF(OR(ISNA(I$1),ISNA($A36)),NA(),'临-燃尽0'!AT37)</f>
        <v>#N/A</v>
      </c>
      <c r="J36" s="8" t="e">
        <f>IF(OR(ISNA(J$1),ISNA($A36)),NA(),'临-燃尽0'!AU37)</f>
        <v>#N/A</v>
      </c>
      <c r="K36" s="8" t="e">
        <f>IF(OR(ISNA(K$1),ISNA($A36)),NA(),'临-燃尽0'!AV37)</f>
        <v>#N/A</v>
      </c>
      <c r="L36" s="8" t="e">
        <f>IF(OR(ISNA(L$1),ISNA($A36)),NA(),'临-燃尽0'!AW37)</f>
        <v>#N/A</v>
      </c>
      <c r="M36" s="8" t="e">
        <f>IF(OR(ISNA(M$1),ISNA($A36)),NA(),'临-燃尽0'!AX37)</f>
        <v>#N/A</v>
      </c>
      <c r="N36" s="8" t="e">
        <f>IF(OR(ISNA(N$1),ISNA($A36)),NA(),'临-燃尽0'!AY37)</f>
        <v>#N/A</v>
      </c>
      <c r="O36" s="8" t="e">
        <f>IF(OR(ISNA(O$1),ISNA($A36)),NA(),'临-燃尽0'!AZ37)</f>
        <v>#N/A</v>
      </c>
      <c r="P36" s="8" t="e">
        <f>IF(OR(ISNA(P$1),ISNA($A36)),NA(),'临-燃尽0'!BA37)</f>
        <v>#N/A</v>
      </c>
      <c r="Q36" s="8" t="e">
        <f>IF(OR(ISNA(Q$1),ISNA($A36)),NA(),'临-燃尽0'!BB37)</f>
        <v>#N/A</v>
      </c>
      <c r="R36" s="8" t="e">
        <f>IF(OR(ISNA(R$1),ISNA($A36)),NA(),'临-燃尽0'!BC37)</f>
        <v>#N/A</v>
      </c>
      <c r="S36" s="8" t="e">
        <f>IF(OR(ISNA(S$1),ISNA($A36)),NA(),'临-燃尽0'!BD37)</f>
        <v>#N/A</v>
      </c>
      <c r="T36" s="8" t="e">
        <f>IF(OR(ISNA(T$1),ISNA($A36)),NA(),'临-燃尽0'!BE37)</f>
        <v>#N/A</v>
      </c>
      <c r="U36" s="8" t="e">
        <f>IF(OR(ISNA(U$1),ISNA($A36)),NA(),'临-燃尽0'!BF37)</f>
        <v>#N/A</v>
      </c>
      <c r="V36" s="8" t="e">
        <f>IF(OR(ISNA(V$1),ISNA($A36)),NA(),'临-燃尽0'!BG37)</f>
        <v>#N/A</v>
      </c>
      <c r="W36" s="8" t="e">
        <f>IF(OR(ISNA(W$1),ISNA($A36)),NA(),'临-燃尽0'!BH37)</f>
        <v>#N/A</v>
      </c>
      <c r="X36" s="8" t="e">
        <f>IF(OR(ISNA(X$1),ISNA($A36)),NA(),'临-燃尽0'!BI37)</f>
        <v>#N/A</v>
      </c>
      <c r="Y36" s="8" t="e">
        <f>IF(OR(ISNA(Y$1),ISNA($A36)),NA(),'临-燃尽0'!BJ37)</f>
        <v>#N/A</v>
      </c>
      <c r="Z36" s="8" t="e">
        <f>IF(OR(ISNA(Z$1),ISNA($A36)),NA(),'临-燃尽0'!BK37)</f>
        <v>#N/A</v>
      </c>
      <c r="AA36" s="8" t="e">
        <f>IF(OR(ISNA(AA$1),ISNA($A36)),NA(),'临-燃尽0'!BL37)</f>
        <v>#N/A</v>
      </c>
      <c r="AB36" s="8" t="e">
        <f>IF(OR(ISNA(AB$1),ISNA($A36)),NA(),'临-燃尽0'!BM37)</f>
        <v>#N/A</v>
      </c>
      <c r="AC36" s="8" t="e">
        <f>IF(OR(ISNA(AC$1),ISNA($A36)),NA(),'临-燃尽0'!BN37)</f>
        <v>#N/A</v>
      </c>
      <c r="AD36" s="8" t="e">
        <f>IF(OR(ISNA(AD$1),ISNA($A36)),NA(),'临-燃尽0'!BO37)</f>
        <v>#N/A</v>
      </c>
      <c r="AE36" s="8" t="e">
        <f>IF(OR(ISNA(AE$1),ISNA($A36)),NA(),'临-燃尽0'!BP37)</f>
        <v>#N/A</v>
      </c>
      <c r="AF36" s="8" t="e">
        <f>IF(OR(ISNA(AF$1),ISNA($A36)),NA(),'临-燃尽0'!BQ37)</f>
        <v>#N/A</v>
      </c>
      <c r="AG36" s="8" t="e">
        <f>IF(OR(ISNA(AG$1),ISNA($A36)),NA(),'临-燃尽0'!BR37)</f>
        <v>#N/A</v>
      </c>
      <c r="AH36" s="8" t="e">
        <f>IF(OR(ISNA(AH$1),ISNA($A36)),NA(),'临-燃尽0'!BS37)</f>
        <v>#N/A</v>
      </c>
      <c r="AI36" s="8" t="e">
        <f>IF(OR(ISNA(AI$1),ISNA($A36)),NA(),'临-燃尽0'!BT37)</f>
        <v>#N/A</v>
      </c>
      <c r="AJ36" s="8" t="e">
        <f>IF(OR(ISNA(AJ$1),ISNA($A36)),NA(),'临-燃尽0'!BU37)</f>
        <v>#N/A</v>
      </c>
      <c r="AK36" s="8" t="e">
        <f>IF(OR(ISNA(AK$1),ISNA($A36)),NA(),'临-燃尽0'!BV37)</f>
        <v>#N/A</v>
      </c>
      <c r="AL36" s="8" t="e">
        <f>IF(OR(ISNA(AL$1),ISNA($A36)),NA(),'临-燃尽0'!BW37)</f>
        <v>#N/A</v>
      </c>
      <c r="AM36" s="8" t="e">
        <f>IF(OR(ISNA(AM$1),ISNA($A36)),NA(),'临-燃尽0'!BX37)</f>
        <v>#N/A</v>
      </c>
      <c r="AN36" s="8" t="e">
        <f>IF(OR(ISNA(AN$1),ISNA($A36)),NA(),'临-燃尽0'!BY37)</f>
        <v>#N/A</v>
      </c>
      <c r="AO36" s="8" t="e">
        <f>IF(OR(ISNA(AO$1),ISNA($A36)),NA(),'临-燃尽0'!BZ37)</f>
        <v>#N/A</v>
      </c>
      <c r="AP36" s="8" t="e">
        <f>IF(OR(ISNA(AP$1),ISNA($A36)),NA(),'临-燃尽0'!CA37)</f>
        <v>#N/A</v>
      </c>
      <c r="AQ36" s="8" t="e">
        <f>IF(OR(ISNA(AQ$1),ISNA($A36)),NA(),'临-燃尽0'!CB37)</f>
        <v>#N/A</v>
      </c>
      <c r="AR36" s="8" t="e">
        <f>IF(OR(ISNA(AR$1),ISNA($A36)),NA(),'临-燃尽0'!CC37)</f>
        <v>#N/A</v>
      </c>
      <c r="AS36" s="8" t="e">
        <f>IF(OR(ISNA(AS$1),ISNA($A36)),NA(),'临-燃尽0'!CD37)</f>
        <v>#N/A</v>
      </c>
      <c r="AT36" s="8" t="e">
        <f>IF(OR(ISNA(AT$1),ISNA($A36)),NA(),'临-燃尽0'!CE37)</f>
        <v>#N/A</v>
      </c>
      <c r="AU36" s="8" t="e">
        <f>IF(OR(ISNA(AU$1),ISNA($A36)),NA(),'临-燃尽0'!CF37)</f>
        <v>#N/A</v>
      </c>
      <c r="AV36" s="8" t="e">
        <f>IF(OR(ISNA(AV$1),ISNA($A36)),NA(),'临-燃尽0'!CG37)</f>
        <v>#N/A</v>
      </c>
      <c r="AW36" s="8" t="e">
        <f>IF(OR(ISNA(AW$1),ISNA($A36)),NA(),'临-燃尽0'!CH37)</f>
        <v>#N/A</v>
      </c>
      <c r="AX36" s="8" t="e">
        <f>IF(OR(ISNA(AX$1),ISNA($A36)),NA(),'临-燃尽0'!CI37)</f>
        <v>#N/A</v>
      </c>
      <c r="AY36" s="8" t="e">
        <f>IF(OR(ISNA(AY$1),ISNA($A36)),NA(),'临-燃尽0'!CJ37)</f>
        <v>#N/A</v>
      </c>
      <c r="AZ36" s="8" t="e">
        <f>IF(OR(ISNA(AZ$1),ISNA($A36)),NA(),'临-燃尽0'!CK37)</f>
        <v>#N/A</v>
      </c>
    </row>
    <row r="37" spans="1:52">
      <c r="A37" s="8" t="e">
        <f>IF(OR('临-燃尽0'!AL38="",'临-燃尽0'!AL38="总计"),NA(),'临-燃尽0'!AL38)</f>
        <v>#N/A</v>
      </c>
      <c r="B37" s="8" t="e">
        <f>IF(ISNA($A37),NA(),'临-燃尽0'!AM38)</f>
        <v>#N/A</v>
      </c>
      <c r="C37" s="8" t="e">
        <f>IF(ISNA($A37),NA(),'临-燃尽0'!AN38)</f>
        <v>#N/A</v>
      </c>
      <c r="D37" s="8" t="e">
        <f>IF(ISNA($A37),NA(),'临-燃尽0'!AO38)</f>
        <v>#N/A</v>
      </c>
      <c r="E37" s="8" t="e">
        <f>IF(OR(ISNA(E$1),ISNA($A37)),NA(),'临-燃尽0'!AP38)</f>
        <v>#N/A</v>
      </c>
      <c r="F37" s="8" t="e">
        <f>IF(OR(ISNA(F$1),ISNA($A37)),NA(),'临-燃尽0'!AQ38)</f>
        <v>#N/A</v>
      </c>
      <c r="G37" s="8" t="e">
        <f>IF(OR(ISNA(G$1),ISNA($A37)),NA(),'临-燃尽0'!AR38)</f>
        <v>#N/A</v>
      </c>
      <c r="H37" s="8" t="e">
        <f>IF(OR(ISNA(H$1),ISNA($A37)),NA(),'临-燃尽0'!AS38)</f>
        <v>#N/A</v>
      </c>
      <c r="I37" s="8" t="e">
        <f>IF(OR(ISNA(I$1),ISNA($A37)),NA(),'临-燃尽0'!AT38)</f>
        <v>#N/A</v>
      </c>
      <c r="J37" s="8" t="e">
        <f>IF(OR(ISNA(J$1),ISNA($A37)),NA(),'临-燃尽0'!AU38)</f>
        <v>#N/A</v>
      </c>
      <c r="K37" s="8" t="e">
        <f>IF(OR(ISNA(K$1),ISNA($A37)),NA(),'临-燃尽0'!AV38)</f>
        <v>#N/A</v>
      </c>
      <c r="L37" s="8" t="e">
        <f>IF(OR(ISNA(L$1),ISNA($A37)),NA(),'临-燃尽0'!AW38)</f>
        <v>#N/A</v>
      </c>
      <c r="M37" s="8" t="e">
        <f>IF(OR(ISNA(M$1),ISNA($A37)),NA(),'临-燃尽0'!AX38)</f>
        <v>#N/A</v>
      </c>
      <c r="N37" s="8" t="e">
        <f>IF(OR(ISNA(N$1),ISNA($A37)),NA(),'临-燃尽0'!AY38)</f>
        <v>#N/A</v>
      </c>
      <c r="O37" s="8" t="e">
        <f>IF(OR(ISNA(O$1),ISNA($A37)),NA(),'临-燃尽0'!AZ38)</f>
        <v>#N/A</v>
      </c>
      <c r="P37" s="8" t="e">
        <f>IF(OR(ISNA(P$1),ISNA($A37)),NA(),'临-燃尽0'!BA38)</f>
        <v>#N/A</v>
      </c>
      <c r="Q37" s="8" t="e">
        <f>IF(OR(ISNA(Q$1),ISNA($A37)),NA(),'临-燃尽0'!BB38)</f>
        <v>#N/A</v>
      </c>
      <c r="R37" s="8" t="e">
        <f>IF(OR(ISNA(R$1),ISNA($A37)),NA(),'临-燃尽0'!BC38)</f>
        <v>#N/A</v>
      </c>
      <c r="S37" s="8" t="e">
        <f>IF(OR(ISNA(S$1),ISNA($A37)),NA(),'临-燃尽0'!BD38)</f>
        <v>#N/A</v>
      </c>
      <c r="T37" s="8" t="e">
        <f>IF(OR(ISNA(T$1),ISNA($A37)),NA(),'临-燃尽0'!BE38)</f>
        <v>#N/A</v>
      </c>
      <c r="U37" s="8" t="e">
        <f>IF(OR(ISNA(U$1),ISNA($A37)),NA(),'临-燃尽0'!BF38)</f>
        <v>#N/A</v>
      </c>
      <c r="V37" s="8" t="e">
        <f>IF(OR(ISNA(V$1),ISNA($A37)),NA(),'临-燃尽0'!BG38)</f>
        <v>#N/A</v>
      </c>
      <c r="W37" s="8" t="e">
        <f>IF(OR(ISNA(W$1),ISNA($A37)),NA(),'临-燃尽0'!BH38)</f>
        <v>#N/A</v>
      </c>
      <c r="X37" s="8" t="e">
        <f>IF(OR(ISNA(X$1),ISNA($A37)),NA(),'临-燃尽0'!BI38)</f>
        <v>#N/A</v>
      </c>
      <c r="Y37" s="8" t="e">
        <f>IF(OR(ISNA(Y$1),ISNA($A37)),NA(),'临-燃尽0'!BJ38)</f>
        <v>#N/A</v>
      </c>
      <c r="Z37" s="8" t="e">
        <f>IF(OR(ISNA(Z$1),ISNA($A37)),NA(),'临-燃尽0'!BK38)</f>
        <v>#N/A</v>
      </c>
      <c r="AA37" s="8" t="e">
        <f>IF(OR(ISNA(AA$1),ISNA($A37)),NA(),'临-燃尽0'!BL38)</f>
        <v>#N/A</v>
      </c>
      <c r="AB37" s="8" t="e">
        <f>IF(OR(ISNA(AB$1),ISNA($A37)),NA(),'临-燃尽0'!BM38)</f>
        <v>#N/A</v>
      </c>
      <c r="AC37" s="8" t="e">
        <f>IF(OR(ISNA(AC$1),ISNA($A37)),NA(),'临-燃尽0'!BN38)</f>
        <v>#N/A</v>
      </c>
      <c r="AD37" s="8" t="e">
        <f>IF(OR(ISNA(AD$1),ISNA($A37)),NA(),'临-燃尽0'!BO38)</f>
        <v>#N/A</v>
      </c>
      <c r="AE37" s="8" t="e">
        <f>IF(OR(ISNA(AE$1),ISNA($A37)),NA(),'临-燃尽0'!BP38)</f>
        <v>#N/A</v>
      </c>
      <c r="AF37" s="8" t="e">
        <f>IF(OR(ISNA(AF$1),ISNA($A37)),NA(),'临-燃尽0'!BQ38)</f>
        <v>#N/A</v>
      </c>
      <c r="AG37" s="8" t="e">
        <f>IF(OR(ISNA(AG$1),ISNA($A37)),NA(),'临-燃尽0'!BR38)</f>
        <v>#N/A</v>
      </c>
      <c r="AH37" s="8" t="e">
        <f>IF(OR(ISNA(AH$1),ISNA($A37)),NA(),'临-燃尽0'!BS38)</f>
        <v>#N/A</v>
      </c>
      <c r="AI37" s="8" t="e">
        <f>IF(OR(ISNA(AI$1),ISNA($A37)),NA(),'临-燃尽0'!BT38)</f>
        <v>#N/A</v>
      </c>
      <c r="AJ37" s="8" t="e">
        <f>IF(OR(ISNA(AJ$1),ISNA($A37)),NA(),'临-燃尽0'!BU38)</f>
        <v>#N/A</v>
      </c>
      <c r="AK37" s="8" t="e">
        <f>IF(OR(ISNA(AK$1),ISNA($A37)),NA(),'临-燃尽0'!BV38)</f>
        <v>#N/A</v>
      </c>
      <c r="AL37" s="8" t="e">
        <f>IF(OR(ISNA(AL$1),ISNA($A37)),NA(),'临-燃尽0'!BW38)</f>
        <v>#N/A</v>
      </c>
      <c r="AM37" s="8" t="e">
        <f>IF(OR(ISNA(AM$1),ISNA($A37)),NA(),'临-燃尽0'!BX38)</f>
        <v>#N/A</v>
      </c>
      <c r="AN37" s="8" t="e">
        <f>IF(OR(ISNA(AN$1),ISNA($A37)),NA(),'临-燃尽0'!BY38)</f>
        <v>#N/A</v>
      </c>
      <c r="AO37" s="8" t="e">
        <f>IF(OR(ISNA(AO$1),ISNA($A37)),NA(),'临-燃尽0'!BZ38)</f>
        <v>#N/A</v>
      </c>
      <c r="AP37" s="8" t="e">
        <f>IF(OR(ISNA(AP$1),ISNA($A37)),NA(),'临-燃尽0'!CA38)</f>
        <v>#N/A</v>
      </c>
      <c r="AQ37" s="8" t="e">
        <f>IF(OR(ISNA(AQ$1),ISNA($A37)),NA(),'临-燃尽0'!CB38)</f>
        <v>#N/A</v>
      </c>
      <c r="AR37" s="8" t="e">
        <f>IF(OR(ISNA(AR$1),ISNA($A37)),NA(),'临-燃尽0'!CC38)</f>
        <v>#N/A</v>
      </c>
      <c r="AS37" s="8" t="e">
        <f>IF(OR(ISNA(AS$1),ISNA($A37)),NA(),'临-燃尽0'!CD38)</f>
        <v>#N/A</v>
      </c>
      <c r="AT37" s="8" t="e">
        <f>IF(OR(ISNA(AT$1),ISNA($A37)),NA(),'临-燃尽0'!CE38)</f>
        <v>#N/A</v>
      </c>
      <c r="AU37" s="8" t="e">
        <f>IF(OR(ISNA(AU$1),ISNA($A37)),NA(),'临-燃尽0'!CF38)</f>
        <v>#N/A</v>
      </c>
      <c r="AV37" s="8" t="e">
        <f>IF(OR(ISNA(AV$1),ISNA($A37)),NA(),'临-燃尽0'!CG38)</f>
        <v>#N/A</v>
      </c>
      <c r="AW37" s="8" t="e">
        <f>IF(OR(ISNA(AW$1),ISNA($A37)),NA(),'临-燃尽0'!CH38)</f>
        <v>#N/A</v>
      </c>
      <c r="AX37" s="8" t="e">
        <f>IF(OR(ISNA(AX$1),ISNA($A37)),NA(),'临-燃尽0'!CI38)</f>
        <v>#N/A</v>
      </c>
      <c r="AY37" s="8" t="e">
        <f>IF(OR(ISNA(AY$1),ISNA($A37)),NA(),'临-燃尽0'!CJ38)</f>
        <v>#N/A</v>
      </c>
      <c r="AZ37" s="8" t="e">
        <f>IF(OR(ISNA(AZ$1),ISNA($A37)),NA(),'临-燃尽0'!CK38)</f>
        <v>#N/A</v>
      </c>
    </row>
    <row r="38" spans="1:52">
      <c r="A38" s="8" t="e">
        <f>IF(OR('临-燃尽0'!AL39="",'临-燃尽0'!AL39="总计"),NA(),'临-燃尽0'!AL39)</f>
        <v>#N/A</v>
      </c>
      <c r="B38" s="8" t="e">
        <f>IF(ISNA($A38),NA(),'临-燃尽0'!AM39)</f>
        <v>#N/A</v>
      </c>
      <c r="C38" s="8" t="e">
        <f>IF(ISNA($A38),NA(),'临-燃尽0'!AN39)</f>
        <v>#N/A</v>
      </c>
      <c r="D38" s="8" t="e">
        <f>IF(ISNA($A38),NA(),'临-燃尽0'!AO39)</f>
        <v>#N/A</v>
      </c>
      <c r="E38" s="8" t="e">
        <f>IF(OR(ISNA(E$1),ISNA($A38)),NA(),'临-燃尽0'!AP39)</f>
        <v>#N/A</v>
      </c>
      <c r="F38" s="8" t="e">
        <f>IF(OR(ISNA(F$1),ISNA($A38)),NA(),'临-燃尽0'!AQ39)</f>
        <v>#N/A</v>
      </c>
      <c r="G38" s="8" t="e">
        <f>IF(OR(ISNA(G$1),ISNA($A38)),NA(),'临-燃尽0'!AR39)</f>
        <v>#N/A</v>
      </c>
      <c r="H38" s="8" t="e">
        <f>IF(OR(ISNA(H$1),ISNA($A38)),NA(),'临-燃尽0'!AS39)</f>
        <v>#N/A</v>
      </c>
      <c r="I38" s="8" t="e">
        <f>IF(OR(ISNA(I$1),ISNA($A38)),NA(),'临-燃尽0'!AT39)</f>
        <v>#N/A</v>
      </c>
      <c r="J38" s="8" t="e">
        <f>IF(OR(ISNA(J$1),ISNA($A38)),NA(),'临-燃尽0'!AU39)</f>
        <v>#N/A</v>
      </c>
      <c r="K38" s="8" t="e">
        <f>IF(OR(ISNA(K$1),ISNA($A38)),NA(),'临-燃尽0'!AV39)</f>
        <v>#N/A</v>
      </c>
      <c r="L38" s="8" t="e">
        <f>IF(OR(ISNA(L$1),ISNA($A38)),NA(),'临-燃尽0'!AW39)</f>
        <v>#N/A</v>
      </c>
      <c r="M38" s="8" t="e">
        <f>IF(OR(ISNA(M$1),ISNA($A38)),NA(),'临-燃尽0'!AX39)</f>
        <v>#N/A</v>
      </c>
      <c r="N38" s="8" t="e">
        <f>IF(OR(ISNA(N$1),ISNA($A38)),NA(),'临-燃尽0'!AY39)</f>
        <v>#N/A</v>
      </c>
      <c r="O38" s="8" t="e">
        <f>IF(OR(ISNA(O$1),ISNA($A38)),NA(),'临-燃尽0'!AZ39)</f>
        <v>#N/A</v>
      </c>
      <c r="P38" s="8" t="e">
        <f>IF(OR(ISNA(P$1),ISNA($A38)),NA(),'临-燃尽0'!BA39)</f>
        <v>#N/A</v>
      </c>
      <c r="Q38" s="8" t="e">
        <f>IF(OR(ISNA(Q$1),ISNA($A38)),NA(),'临-燃尽0'!BB39)</f>
        <v>#N/A</v>
      </c>
      <c r="R38" s="8" t="e">
        <f>IF(OR(ISNA(R$1),ISNA($A38)),NA(),'临-燃尽0'!BC39)</f>
        <v>#N/A</v>
      </c>
      <c r="S38" s="8" t="e">
        <f>IF(OR(ISNA(S$1),ISNA($A38)),NA(),'临-燃尽0'!BD39)</f>
        <v>#N/A</v>
      </c>
      <c r="T38" s="8" t="e">
        <f>IF(OR(ISNA(T$1),ISNA($A38)),NA(),'临-燃尽0'!BE39)</f>
        <v>#N/A</v>
      </c>
      <c r="U38" s="8" t="e">
        <f>IF(OR(ISNA(U$1),ISNA($A38)),NA(),'临-燃尽0'!BF39)</f>
        <v>#N/A</v>
      </c>
      <c r="V38" s="8" t="e">
        <f>IF(OR(ISNA(V$1),ISNA($A38)),NA(),'临-燃尽0'!BG39)</f>
        <v>#N/A</v>
      </c>
      <c r="W38" s="8" t="e">
        <f>IF(OR(ISNA(W$1),ISNA($A38)),NA(),'临-燃尽0'!BH39)</f>
        <v>#N/A</v>
      </c>
      <c r="X38" s="8" t="e">
        <f>IF(OR(ISNA(X$1),ISNA($A38)),NA(),'临-燃尽0'!BI39)</f>
        <v>#N/A</v>
      </c>
      <c r="Y38" s="8" t="e">
        <f>IF(OR(ISNA(Y$1),ISNA($A38)),NA(),'临-燃尽0'!BJ39)</f>
        <v>#N/A</v>
      </c>
      <c r="Z38" s="8" t="e">
        <f>IF(OR(ISNA(Z$1),ISNA($A38)),NA(),'临-燃尽0'!BK39)</f>
        <v>#N/A</v>
      </c>
      <c r="AA38" s="8" t="e">
        <f>IF(OR(ISNA(AA$1),ISNA($A38)),NA(),'临-燃尽0'!BL39)</f>
        <v>#N/A</v>
      </c>
      <c r="AB38" s="8" t="e">
        <f>IF(OR(ISNA(AB$1),ISNA($A38)),NA(),'临-燃尽0'!BM39)</f>
        <v>#N/A</v>
      </c>
      <c r="AC38" s="8" t="e">
        <f>IF(OR(ISNA(AC$1),ISNA($A38)),NA(),'临-燃尽0'!BN39)</f>
        <v>#N/A</v>
      </c>
      <c r="AD38" s="8" t="e">
        <f>IF(OR(ISNA(AD$1),ISNA($A38)),NA(),'临-燃尽0'!BO39)</f>
        <v>#N/A</v>
      </c>
      <c r="AE38" s="8" t="e">
        <f>IF(OR(ISNA(AE$1),ISNA($A38)),NA(),'临-燃尽0'!BP39)</f>
        <v>#N/A</v>
      </c>
      <c r="AF38" s="8" t="e">
        <f>IF(OR(ISNA(AF$1),ISNA($A38)),NA(),'临-燃尽0'!BQ39)</f>
        <v>#N/A</v>
      </c>
      <c r="AG38" s="8" t="e">
        <f>IF(OR(ISNA(AG$1),ISNA($A38)),NA(),'临-燃尽0'!BR39)</f>
        <v>#N/A</v>
      </c>
      <c r="AH38" s="8" t="e">
        <f>IF(OR(ISNA(AH$1),ISNA($A38)),NA(),'临-燃尽0'!BS39)</f>
        <v>#N/A</v>
      </c>
      <c r="AI38" s="8" t="e">
        <f>IF(OR(ISNA(AI$1),ISNA($A38)),NA(),'临-燃尽0'!BT39)</f>
        <v>#N/A</v>
      </c>
      <c r="AJ38" s="8" t="e">
        <f>IF(OR(ISNA(AJ$1),ISNA($A38)),NA(),'临-燃尽0'!BU39)</f>
        <v>#N/A</v>
      </c>
      <c r="AK38" s="8" t="e">
        <f>IF(OR(ISNA(AK$1),ISNA($A38)),NA(),'临-燃尽0'!BV39)</f>
        <v>#N/A</v>
      </c>
      <c r="AL38" s="8" t="e">
        <f>IF(OR(ISNA(AL$1),ISNA($A38)),NA(),'临-燃尽0'!BW39)</f>
        <v>#N/A</v>
      </c>
      <c r="AM38" s="8" t="e">
        <f>IF(OR(ISNA(AM$1),ISNA($A38)),NA(),'临-燃尽0'!BX39)</f>
        <v>#N/A</v>
      </c>
      <c r="AN38" s="8" t="e">
        <f>IF(OR(ISNA(AN$1),ISNA($A38)),NA(),'临-燃尽0'!BY39)</f>
        <v>#N/A</v>
      </c>
      <c r="AO38" s="8" t="e">
        <f>IF(OR(ISNA(AO$1),ISNA($A38)),NA(),'临-燃尽0'!BZ39)</f>
        <v>#N/A</v>
      </c>
      <c r="AP38" s="8" t="e">
        <f>IF(OR(ISNA(AP$1),ISNA($A38)),NA(),'临-燃尽0'!CA39)</f>
        <v>#N/A</v>
      </c>
      <c r="AQ38" s="8" t="e">
        <f>IF(OR(ISNA(AQ$1),ISNA($A38)),NA(),'临-燃尽0'!CB39)</f>
        <v>#N/A</v>
      </c>
      <c r="AR38" s="8" t="e">
        <f>IF(OR(ISNA(AR$1),ISNA($A38)),NA(),'临-燃尽0'!CC39)</f>
        <v>#N/A</v>
      </c>
      <c r="AS38" s="8" t="e">
        <f>IF(OR(ISNA(AS$1),ISNA($A38)),NA(),'临-燃尽0'!CD39)</f>
        <v>#N/A</v>
      </c>
      <c r="AT38" s="8" t="e">
        <f>IF(OR(ISNA(AT$1),ISNA($A38)),NA(),'临-燃尽0'!CE39)</f>
        <v>#N/A</v>
      </c>
      <c r="AU38" s="8" t="e">
        <f>IF(OR(ISNA(AU$1),ISNA($A38)),NA(),'临-燃尽0'!CF39)</f>
        <v>#N/A</v>
      </c>
      <c r="AV38" s="8" t="e">
        <f>IF(OR(ISNA(AV$1),ISNA($A38)),NA(),'临-燃尽0'!CG39)</f>
        <v>#N/A</v>
      </c>
      <c r="AW38" s="8" t="e">
        <f>IF(OR(ISNA(AW$1),ISNA($A38)),NA(),'临-燃尽0'!CH39)</f>
        <v>#N/A</v>
      </c>
      <c r="AX38" s="8" t="e">
        <f>IF(OR(ISNA(AX$1),ISNA($A38)),NA(),'临-燃尽0'!CI39)</f>
        <v>#N/A</v>
      </c>
      <c r="AY38" s="8" t="e">
        <f>IF(OR(ISNA(AY$1),ISNA($A38)),NA(),'临-燃尽0'!CJ39)</f>
        <v>#N/A</v>
      </c>
      <c r="AZ38" s="8" t="e">
        <f>IF(OR(ISNA(AZ$1),ISNA($A38)),NA(),'临-燃尽0'!CK39)</f>
        <v>#N/A</v>
      </c>
    </row>
    <row r="39" spans="1:52">
      <c r="A39" s="8" t="e">
        <f>IF(OR('临-燃尽0'!AL40="",'临-燃尽0'!AL40="总计"),NA(),'临-燃尽0'!AL40)</f>
        <v>#N/A</v>
      </c>
      <c r="B39" s="8" t="e">
        <f>IF(ISNA($A39),NA(),'临-燃尽0'!AM40)</f>
        <v>#N/A</v>
      </c>
      <c r="C39" s="8" t="e">
        <f>IF(ISNA($A39),NA(),'临-燃尽0'!AN40)</f>
        <v>#N/A</v>
      </c>
      <c r="D39" s="8" t="e">
        <f>IF(ISNA($A39),NA(),'临-燃尽0'!AO40)</f>
        <v>#N/A</v>
      </c>
      <c r="E39" s="8" t="e">
        <f>IF(OR(ISNA(E$1),ISNA($A39)),NA(),'临-燃尽0'!AP40)</f>
        <v>#N/A</v>
      </c>
      <c r="F39" s="8" t="e">
        <f>IF(OR(ISNA(F$1),ISNA($A39)),NA(),'临-燃尽0'!AQ40)</f>
        <v>#N/A</v>
      </c>
      <c r="G39" s="8" t="e">
        <f>IF(OR(ISNA(G$1),ISNA($A39)),NA(),'临-燃尽0'!AR40)</f>
        <v>#N/A</v>
      </c>
      <c r="H39" s="8" t="e">
        <f>IF(OR(ISNA(H$1),ISNA($A39)),NA(),'临-燃尽0'!AS40)</f>
        <v>#N/A</v>
      </c>
      <c r="I39" s="8" t="e">
        <f>IF(OR(ISNA(I$1),ISNA($A39)),NA(),'临-燃尽0'!AT40)</f>
        <v>#N/A</v>
      </c>
      <c r="J39" s="8" t="e">
        <f>IF(OR(ISNA(J$1),ISNA($A39)),NA(),'临-燃尽0'!AU40)</f>
        <v>#N/A</v>
      </c>
      <c r="K39" s="8" t="e">
        <f>IF(OR(ISNA(K$1),ISNA($A39)),NA(),'临-燃尽0'!AV40)</f>
        <v>#N/A</v>
      </c>
      <c r="L39" s="8" t="e">
        <f>IF(OR(ISNA(L$1),ISNA($A39)),NA(),'临-燃尽0'!AW40)</f>
        <v>#N/A</v>
      </c>
      <c r="M39" s="8" t="e">
        <f>IF(OR(ISNA(M$1),ISNA($A39)),NA(),'临-燃尽0'!AX40)</f>
        <v>#N/A</v>
      </c>
      <c r="N39" s="8" t="e">
        <f>IF(OR(ISNA(N$1),ISNA($A39)),NA(),'临-燃尽0'!AY40)</f>
        <v>#N/A</v>
      </c>
      <c r="O39" s="8" t="e">
        <f>IF(OR(ISNA(O$1),ISNA($A39)),NA(),'临-燃尽0'!AZ40)</f>
        <v>#N/A</v>
      </c>
      <c r="P39" s="8" t="e">
        <f>IF(OR(ISNA(P$1),ISNA($A39)),NA(),'临-燃尽0'!BA40)</f>
        <v>#N/A</v>
      </c>
      <c r="Q39" s="8" t="e">
        <f>IF(OR(ISNA(Q$1),ISNA($A39)),NA(),'临-燃尽0'!BB40)</f>
        <v>#N/A</v>
      </c>
      <c r="R39" s="8" t="e">
        <f>IF(OR(ISNA(R$1),ISNA($A39)),NA(),'临-燃尽0'!BC40)</f>
        <v>#N/A</v>
      </c>
      <c r="S39" s="8" t="e">
        <f>IF(OR(ISNA(S$1),ISNA($A39)),NA(),'临-燃尽0'!BD40)</f>
        <v>#N/A</v>
      </c>
      <c r="T39" s="8" t="e">
        <f>IF(OR(ISNA(T$1),ISNA($A39)),NA(),'临-燃尽0'!BE40)</f>
        <v>#N/A</v>
      </c>
      <c r="U39" s="8" t="e">
        <f>IF(OR(ISNA(U$1),ISNA($A39)),NA(),'临-燃尽0'!BF40)</f>
        <v>#N/A</v>
      </c>
      <c r="V39" s="8" t="e">
        <f>IF(OR(ISNA(V$1),ISNA($A39)),NA(),'临-燃尽0'!BG40)</f>
        <v>#N/A</v>
      </c>
      <c r="W39" s="8" t="e">
        <f>IF(OR(ISNA(W$1),ISNA($A39)),NA(),'临-燃尽0'!BH40)</f>
        <v>#N/A</v>
      </c>
      <c r="X39" s="8" t="e">
        <f>IF(OR(ISNA(X$1),ISNA($A39)),NA(),'临-燃尽0'!BI40)</f>
        <v>#N/A</v>
      </c>
      <c r="Y39" s="8" t="e">
        <f>IF(OR(ISNA(Y$1),ISNA($A39)),NA(),'临-燃尽0'!BJ40)</f>
        <v>#N/A</v>
      </c>
      <c r="Z39" s="8" t="e">
        <f>IF(OR(ISNA(Z$1),ISNA($A39)),NA(),'临-燃尽0'!BK40)</f>
        <v>#N/A</v>
      </c>
      <c r="AA39" s="8" t="e">
        <f>IF(OR(ISNA(AA$1),ISNA($A39)),NA(),'临-燃尽0'!BL40)</f>
        <v>#N/A</v>
      </c>
      <c r="AB39" s="8" t="e">
        <f>IF(OR(ISNA(AB$1),ISNA($A39)),NA(),'临-燃尽0'!BM40)</f>
        <v>#N/A</v>
      </c>
      <c r="AC39" s="8" t="e">
        <f>IF(OR(ISNA(AC$1),ISNA($A39)),NA(),'临-燃尽0'!BN40)</f>
        <v>#N/A</v>
      </c>
      <c r="AD39" s="8" t="e">
        <f>IF(OR(ISNA(AD$1),ISNA($A39)),NA(),'临-燃尽0'!BO40)</f>
        <v>#N/A</v>
      </c>
      <c r="AE39" s="8" t="e">
        <f>IF(OR(ISNA(AE$1),ISNA($A39)),NA(),'临-燃尽0'!BP40)</f>
        <v>#N/A</v>
      </c>
      <c r="AF39" s="8" t="e">
        <f>IF(OR(ISNA(AF$1),ISNA($A39)),NA(),'临-燃尽0'!BQ40)</f>
        <v>#N/A</v>
      </c>
      <c r="AG39" s="8" t="e">
        <f>IF(OR(ISNA(AG$1),ISNA($A39)),NA(),'临-燃尽0'!BR40)</f>
        <v>#N/A</v>
      </c>
      <c r="AH39" s="8" t="e">
        <f>IF(OR(ISNA(AH$1),ISNA($A39)),NA(),'临-燃尽0'!BS40)</f>
        <v>#N/A</v>
      </c>
      <c r="AI39" s="8" t="e">
        <f>IF(OR(ISNA(AI$1),ISNA($A39)),NA(),'临-燃尽0'!BT40)</f>
        <v>#N/A</v>
      </c>
      <c r="AJ39" s="8" t="e">
        <f>IF(OR(ISNA(AJ$1),ISNA($A39)),NA(),'临-燃尽0'!BU40)</f>
        <v>#N/A</v>
      </c>
      <c r="AK39" s="8" t="e">
        <f>IF(OR(ISNA(AK$1),ISNA($A39)),NA(),'临-燃尽0'!BV40)</f>
        <v>#N/A</v>
      </c>
      <c r="AL39" s="8" t="e">
        <f>IF(OR(ISNA(AL$1),ISNA($A39)),NA(),'临-燃尽0'!BW40)</f>
        <v>#N/A</v>
      </c>
      <c r="AM39" s="8" t="e">
        <f>IF(OR(ISNA(AM$1),ISNA($A39)),NA(),'临-燃尽0'!BX40)</f>
        <v>#N/A</v>
      </c>
      <c r="AN39" s="8" t="e">
        <f>IF(OR(ISNA(AN$1),ISNA($A39)),NA(),'临-燃尽0'!BY40)</f>
        <v>#N/A</v>
      </c>
      <c r="AO39" s="8" t="e">
        <f>IF(OR(ISNA(AO$1),ISNA($A39)),NA(),'临-燃尽0'!BZ40)</f>
        <v>#N/A</v>
      </c>
      <c r="AP39" s="8" t="e">
        <f>IF(OR(ISNA(AP$1),ISNA($A39)),NA(),'临-燃尽0'!CA40)</f>
        <v>#N/A</v>
      </c>
      <c r="AQ39" s="8" t="e">
        <f>IF(OR(ISNA(AQ$1),ISNA($A39)),NA(),'临-燃尽0'!CB40)</f>
        <v>#N/A</v>
      </c>
      <c r="AR39" s="8" t="e">
        <f>IF(OR(ISNA(AR$1),ISNA($A39)),NA(),'临-燃尽0'!CC40)</f>
        <v>#N/A</v>
      </c>
      <c r="AS39" s="8" t="e">
        <f>IF(OR(ISNA(AS$1),ISNA($A39)),NA(),'临-燃尽0'!CD40)</f>
        <v>#N/A</v>
      </c>
      <c r="AT39" s="8" t="e">
        <f>IF(OR(ISNA(AT$1),ISNA($A39)),NA(),'临-燃尽0'!CE40)</f>
        <v>#N/A</v>
      </c>
      <c r="AU39" s="8" t="e">
        <f>IF(OR(ISNA(AU$1),ISNA($A39)),NA(),'临-燃尽0'!CF40)</f>
        <v>#N/A</v>
      </c>
      <c r="AV39" s="8" t="e">
        <f>IF(OR(ISNA(AV$1),ISNA($A39)),NA(),'临-燃尽0'!CG40)</f>
        <v>#N/A</v>
      </c>
      <c r="AW39" s="8" t="e">
        <f>IF(OR(ISNA(AW$1),ISNA($A39)),NA(),'临-燃尽0'!CH40)</f>
        <v>#N/A</v>
      </c>
      <c r="AX39" s="8" t="e">
        <f>IF(OR(ISNA(AX$1),ISNA($A39)),NA(),'临-燃尽0'!CI40)</f>
        <v>#N/A</v>
      </c>
      <c r="AY39" s="8" t="e">
        <f>IF(OR(ISNA(AY$1),ISNA($A39)),NA(),'临-燃尽0'!CJ40)</f>
        <v>#N/A</v>
      </c>
      <c r="AZ39" s="8" t="e">
        <f>IF(OR(ISNA(AZ$1),ISNA($A39)),NA(),'临-燃尽0'!CK40)</f>
        <v>#N/A</v>
      </c>
    </row>
    <row r="40" spans="1:52">
      <c r="A40" s="8" t="e">
        <f>IF(OR('临-燃尽0'!AL41="",'临-燃尽0'!AL41="总计"),NA(),'临-燃尽0'!AL41)</f>
        <v>#N/A</v>
      </c>
      <c r="B40" s="8" t="e">
        <f>IF(ISNA($A40),NA(),'临-燃尽0'!AM41)</f>
        <v>#N/A</v>
      </c>
      <c r="C40" s="8" t="e">
        <f>IF(ISNA($A40),NA(),'临-燃尽0'!AN41)</f>
        <v>#N/A</v>
      </c>
      <c r="D40" s="8" t="e">
        <f>IF(ISNA($A40),NA(),'临-燃尽0'!AO41)</f>
        <v>#N/A</v>
      </c>
      <c r="E40" s="8" t="e">
        <f>IF(OR(ISNA(E$1),ISNA($A40)),NA(),'临-燃尽0'!AP41)</f>
        <v>#N/A</v>
      </c>
      <c r="F40" s="8" t="e">
        <f>IF(OR(ISNA(F$1),ISNA($A40)),NA(),'临-燃尽0'!AQ41)</f>
        <v>#N/A</v>
      </c>
      <c r="G40" s="8" t="e">
        <f>IF(OR(ISNA(G$1),ISNA($A40)),NA(),'临-燃尽0'!AR41)</f>
        <v>#N/A</v>
      </c>
      <c r="H40" s="8" t="e">
        <f>IF(OR(ISNA(H$1),ISNA($A40)),NA(),'临-燃尽0'!AS41)</f>
        <v>#N/A</v>
      </c>
      <c r="I40" s="8" t="e">
        <f>IF(OR(ISNA(I$1),ISNA($A40)),NA(),'临-燃尽0'!AT41)</f>
        <v>#N/A</v>
      </c>
      <c r="J40" s="8" t="e">
        <f>IF(OR(ISNA(J$1),ISNA($A40)),NA(),'临-燃尽0'!AU41)</f>
        <v>#N/A</v>
      </c>
      <c r="K40" s="8" t="e">
        <f>IF(OR(ISNA(K$1),ISNA($A40)),NA(),'临-燃尽0'!AV41)</f>
        <v>#N/A</v>
      </c>
      <c r="L40" s="8" t="e">
        <f>IF(OR(ISNA(L$1),ISNA($A40)),NA(),'临-燃尽0'!AW41)</f>
        <v>#N/A</v>
      </c>
      <c r="M40" s="8" t="e">
        <f>IF(OR(ISNA(M$1),ISNA($A40)),NA(),'临-燃尽0'!AX41)</f>
        <v>#N/A</v>
      </c>
      <c r="N40" s="8" t="e">
        <f>IF(OR(ISNA(N$1),ISNA($A40)),NA(),'临-燃尽0'!AY41)</f>
        <v>#N/A</v>
      </c>
      <c r="O40" s="8" t="e">
        <f>IF(OR(ISNA(O$1),ISNA($A40)),NA(),'临-燃尽0'!AZ41)</f>
        <v>#N/A</v>
      </c>
      <c r="P40" s="8" t="e">
        <f>IF(OR(ISNA(P$1),ISNA($A40)),NA(),'临-燃尽0'!BA41)</f>
        <v>#N/A</v>
      </c>
      <c r="Q40" s="8" t="e">
        <f>IF(OR(ISNA(Q$1),ISNA($A40)),NA(),'临-燃尽0'!BB41)</f>
        <v>#N/A</v>
      </c>
      <c r="R40" s="8" t="e">
        <f>IF(OR(ISNA(R$1),ISNA($A40)),NA(),'临-燃尽0'!BC41)</f>
        <v>#N/A</v>
      </c>
      <c r="S40" s="8" t="e">
        <f>IF(OR(ISNA(S$1),ISNA($A40)),NA(),'临-燃尽0'!BD41)</f>
        <v>#N/A</v>
      </c>
      <c r="T40" s="8" t="e">
        <f>IF(OR(ISNA(T$1),ISNA($A40)),NA(),'临-燃尽0'!BE41)</f>
        <v>#N/A</v>
      </c>
      <c r="U40" s="8" t="e">
        <f>IF(OR(ISNA(U$1),ISNA($A40)),NA(),'临-燃尽0'!BF41)</f>
        <v>#N/A</v>
      </c>
      <c r="V40" s="8" t="e">
        <f>IF(OR(ISNA(V$1),ISNA($A40)),NA(),'临-燃尽0'!BG41)</f>
        <v>#N/A</v>
      </c>
      <c r="W40" s="8" t="e">
        <f>IF(OR(ISNA(W$1),ISNA($A40)),NA(),'临-燃尽0'!BH41)</f>
        <v>#N/A</v>
      </c>
      <c r="X40" s="8" t="e">
        <f>IF(OR(ISNA(X$1),ISNA($A40)),NA(),'临-燃尽0'!BI41)</f>
        <v>#N/A</v>
      </c>
      <c r="Y40" s="8" t="e">
        <f>IF(OR(ISNA(Y$1),ISNA($A40)),NA(),'临-燃尽0'!BJ41)</f>
        <v>#N/A</v>
      </c>
      <c r="Z40" s="8" t="e">
        <f>IF(OR(ISNA(Z$1),ISNA($A40)),NA(),'临-燃尽0'!BK41)</f>
        <v>#N/A</v>
      </c>
      <c r="AA40" s="8" t="e">
        <f>IF(OR(ISNA(AA$1),ISNA($A40)),NA(),'临-燃尽0'!BL41)</f>
        <v>#N/A</v>
      </c>
      <c r="AB40" s="8" t="e">
        <f>IF(OR(ISNA(AB$1),ISNA($A40)),NA(),'临-燃尽0'!BM41)</f>
        <v>#N/A</v>
      </c>
      <c r="AC40" s="8" t="e">
        <f>IF(OR(ISNA(AC$1),ISNA($A40)),NA(),'临-燃尽0'!BN41)</f>
        <v>#N/A</v>
      </c>
      <c r="AD40" s="8" t="e">
        <f>IF(OR(ISNA(AD$1),ISNA($A40)),NA(),'临-燃尽0'!BO41)</f>
        <v>#N/A</v>
      </c>
      <c r="AE40" s="8" t="e">
        <f>IF(OR(ISNA(AE$1),ISNA($A40)),NA(),'临-燃尽0'!BP41)</f>
        <v>#N/A</v>
      </c>
      <c r="AF40" s="8" t="e">
        <f>IF(OR(ISNA(AF$1),ISNA($A40)),NA(),'临-燃尽0'!BQ41)</f>
        <v>#N/A</v>
      </c>
      <c r="AG40" s="8" t="e">
        <f>IF(OR(ISNA(AG$1),ISNA($A40)),NA(),'临-燃尽0'!BR41)</f>
        <v>#N/A</v>
      </c>
      <c r="AH40" s="8" t="e">
        <f>IF(OR(ISNA(AH$1),ISNA($A40)),NA(),'临-燃尽0'!BS41)</f>
        <v>#N/A</v>
      </c>
      <c r="AI40" s="8" t="e">
        <f>IF(OR(ISNA(AI$1),ISNA($A40)),NA(),'临-燃尽0'!BT41)</f>
        <v>#N/A</v>
      </c>
      <c r="AJ40" s="8" t="e">
        <f>IF(OR(ISNA(AJ$1),ISNA($A40)),NA(),'临-燃尽0'!BU41)</f>
        <v>#N/A</v>
      </c>
      <c r="AK40" s="8" t="e">
        <f>IF(OR(ISNA(AK$1),ISNA($A40)),NA(),'临-燃尽0'!BV41)</f>
        <v>#N/A</v>
      </c>
      <c r="AL40" s="8" t="e">
        <f>IF(OR(ISNA(AL$1),ISNA($A40)),NA(),'临-燃尽0'!BW41)</f>
        <v>#N/A</v>
      </c>
      <c r="AM40" s="8" t="e">
        <f>IF(OR(ISNA(AM$1),ISNA($A40)),NA(),'临-燃尽0'!BX41)</f>
        <v>#N/A</v>
      </c>
      <c r="AN40" s="8" t="e">
        <f>IF(OR(ISNA(AN$1),ISNA($A40)),NA(),'临-燃尽0'!BY41)</f>
        <v>#N/A</v>
      </c>
      <c r="AO40" s="8" t="e">
        <f>IF(OR(ISNA(AO$1),ISNA($A40)),NA(),'临-燃尽0'!BZ41)</f>
        <v>#N/A</v>
      </c>
      <c r="AP40" s="8" t="e">
        <f>IF(OR(ISNA(AP$1),ISNA($A40)),NA(),'临-燃尽0'!CA41)</f>
        <v>#N/A</v>
      </c>
      <c r="AQ40" s="8" t="e">
        <f>IF(OR(ISNA(AQ$1),ISNA($A40)),NA(),'临-燃尽0'!CB41)</f>
        <v>#N/A</v>
      </c>
      <c r="AR40" s="8" t="e">
        <f>IF(OR(ISNA(AR$1),ISNA($A40)),NA(),'临-燃尽0'!CC41)</f>
        <v>#N/A</v>
      </c>
      <c r="AS40" s="8" t="e">
        <f>IF(OR(ISNA(AS$1),ISNA($A40)),NA(),'临-燃尽0'!CD41)</f>
        <v>#N/A</v>
      </c>
      <c r="AT40" s="8" t="e">
        <f>IF(OR(ISNA(AT$1),ISNA($A40)),NA(),'临-燃尽0'!CE41)</f>
        <v>#N/A</v>
      </c>
      <c r="AU40" s="8" t="e">
        <f>IF(OR(ISNA(AU$1),ISNA($A40)),NA(),'临-燃尽0'!CF41)</f>
        <v>#N/A</v>
      </c>
      <c r="AV40" s="8" t="e">
        <f>IF(OR(ISNA(AV$1),ISNA($A40)),NA(),'临-燃尽0'!CG41)</f>
        <v>#N/A</v>
      </c>
      <c r="AW40" s="8" t="e">
        <f>IF(OR(ISNA(AW$1),ISNA($A40)),NA(),'临-燃尽0'!CH41)</f>
        <v>#N/A</v>
      </c>
      <c r="AX40" s="8" t="e">
        <f>IF(OR(ISNA(AX$1),ISNA($A40)),NA(),'临-燃尽0'!CI41)</f>
        <v>#N/A</v>
      </c>
      <c r="AY40" s="8" t="e">
        <f>IF(OR(ISNA(AY$1),ISNA($A40)),NA(),'临-燃尽0'!CJ41)</f>
        <v>#N/A</v>
      </c>
      <c r="AZ40" s="8" t="e">
        <f>IF(OR(ISNA(AZ$1),ISNA($A40)),NA(),'临-燃尽0'!CK41)</f>
        <v>#N/A</v>
      </c>
    </row>
    <row r="41" spans="1:52">
      <c r="A41" s="8" t="e">
        <f>IF(OR('临-燃尽0'!AL42="",'临-燃尽0'!AL42="总计"),NA(),'临-燃尽0'!AL42)</f>
        <v>#N/A</v>
      </c>
      <c r="B41" s="8" t="e">
        <f>IF(ISNA($A41),NA(),'临-燃尽0'!AM42)</f>
        <v>#N/A</v>
      </c>
      <c r="C41" s="8" t="e">
        <f>IF(ISNA($A41),NA(),'临-燃尽0'!AN42)</f>
        <v>#N/A</v>
      </c>
      <c r="D41" s="8" t="e">
        <f>IF(ISNA($A41),NA(),'临-燃尽0'!AO42)</f>
        <v>#N/A</v>
      </c>
      <c r="E41" s="8" t="e">
        <f>IF(OR(ISNA(E$1),ISNA($A41)),NA(),'临-燃尽0'!AP42)</f>
        <v>#N/A</v>
      </c>
      <c r="F41" s="8" t="e">
        <f>IF(OR(ISNA(F$1),ISNA($A41)),NA(),'临-燃尽0'!AQ42)</f>
        <v>#N/A</v>
      </c>
      <c r="G41" s="8" t="e">
        <f>IF(OR(ISNA(G$1),ISNA($A41)),NA(),'临-燃尽0'!AR42)</f>
        <v>#N/A</v>
      </c>
      <c r="H41" s="8" t="e">
        <f>IF(OR(ISNA(H$1),ISNA($A41)),NA(),'临-燃尽0'!AS42)</f>
        <v>#N/A</v>
      </c>
      <c r="I41" s="8" t="e">
        <f>IF(OR(ISNA(I$1),ISNA($A41)),NA(),'临-燃尽0'!AT42)</f>
        <v>#N/A</v>
      </c>
      <c r="J41" s="8" t="e">
        <f>IF(OR(ISNA(J$1),ISNA($A41)),NA(),'临-燃尽0'!AU42)</f>
        <v>#N/A</v>
      </c>
      <c r="K41" s="8" t="e">
        <f>IF(OR(ISNA(K$1),ISNA($A41)),NA(),'临-燃尽0'!AV42)</f>
        <v>#N/A</v>
      </c>
      <c r="L41" s="8" t="e">
        <f>IF(OR(ISNA(L$1),ISNA($A41)),NA(),'临-燃尽0'!AW42)</f>
        <v>#N/A</v>
      </c>
      <c r="M41" s="8" t="e">
        <f>IF(OR(ISNA(M$1),ISNA($A41)),NA(),'临-燃尽0'!AX42)</f>
        <v>#N/A</v>
      </c>
      <c r="N41" s="8" t="e">
        <f>IF(OR(ISNA(N$1),ISNA($A41)),NA(),'临-燃尽0'!AY42)</f>
        <v>#N/A</v>
      </c>
      <c r="O41" s="8" t="e">
        <f>IF(OR(ISNA(O$1),ISNA($A41)),NA(),'临-燃尽0'!AZ42)</f>
        <v>#N/A</v>
      </c>
      <c r="P41" s="8" t="e">
        <f>IF(OR(ISNA(P$1),ISNA($A41)),NA(),'临-燃尽0'!BA42)</f>
        <v>#N/A</v>
      </c>
      <c r="Q41" s="8" t="e">
        <f>IF(OR(ISNA(Q$1),ISNA($A41)),NA(),'临-燃尽0'!BB42)</f>
        <v>#N/A</v>
      </c>
      <c r="R41" s="8" t="e">
        <f>IF(OR(ISNA(R$1),ISNA($A41)),NA(),'临-燃尽0'!BC42)</f>
        <v>#N/A</v>
      </c>
      <c r="S41" s="8" t="e">
        <f>IF(OR(ISNA(S$1),ISNA($A41)),NA(),'临-燃尽0'!BD42)</f>
        <v>#N/A</v>
      </c>
      <c r="T41" s="8" t="e">
        <f>IF(OR(ISNA(T$1),ISNA($A41)),NA(),'临-燃尽0'!BE42)</f>
        <v>#N/A</v>
      </c>
      <c r="U41" s="8" t="e">
        <f>IF(OR(ISNA(U$1),ISNA($A41)),NA(),'临-燃尽0'!BF42)</f>
        <v>#N/A</v>
      </c>
      <c r="V41" s="8" t="e">
        <f>IF(OR(ISNA(V$1),ISNA($A41)),NA(),'临-燃尽0'!BG42)</f>
        <v>#N/A</v>
      </c>
      <c r="W41" s="8" t="e">
        <f>IF(OR(ISNA(W$1),ISNA($A41)),NA(),'临-燃尽0'!BH42)</f>
        <v>#N/A</v>
      </c>
      <c r="X41" s="8" t="e">
        <f>IF(OR(ISNA(X$1),ISNA($A41)),NA(),'临-燃尽0'!BI42)</f>
        <v>#N/A</v>
      </c>
      <c r="Y41" s="8" t="e">
        <f>IF(OR(ISNA(Y$1),ISNA($A41)),NA(),'临-燃尽0'!BJ42)</f>
        <v>#N/A</v>
      </c>
      <c r="Z41" s="8" t="e">
        <f>IF(OR(ISNA(Z$1),ISNA($A41)),NA(),'临-燃尽0'!BK42)</f>
        <v>#N/A</v>
      </c>
      <c r="AA41" s="8" t="e">
        <f>IF(OR(ISNA(AA$1),ISNA($A41)),NA(),'临-燃尽0'!BL42)</f>
        <v>#N/A</v>
      </c>
      <c r="AB41" s="8" t="e">
        <f>IF(OR(ISNA(AB$1),ISNA($A41)),NA(),'临-燃尽0'!BM42)</f>
        <v>#N/A</v>
      </c>
      <c r="AC41" s="8" t="e">
        <f>IF(OR(ISNA(AC$1),ISNA($A41)),NA(),'临-燃尽0'!BN42)</f>
        <v>#N/A</v>
      </c>
      <c r="AD41" s="8" t="e">
        <f>IF(OR(ISNA(AD$1),ISNA($A41)),NA(),'临-燃尽0'!BO42)</f>
        <v>#N/A</v>
      </c>
      <c r="AE41" s="8" t="e">
        <f>IF(OR(ISNA(AE$1),ISNA($A41)),NA(),'临-燃尽0'!BP42)</f>
        <v>#N/A</v>
      </c>
      <c r="AF41" s="8" t="e">
        <f>IF(OR(ISNA(AF$1),ISNA($A41)),NA(),'临-燃尽0'!BQ42)</f>
        <v>#N/A</v>
      </c>
      <c r="AG41" s="8" t="e">
        <f>IF(OR(ISNA(AG$1),ISNA($A41)),NA(),'临-燃尽0'!BR42)</f>
        <v>#N/A</v>
      </c>
      <c r="AH41" s="8" t="e">
        <f>IF(OR(ISNA(AH$1),ISNA($A41)),NA(),'临-燃尽0'!BS42)</f>
        <v>#N/A</v>
      </c>
      <c r="AI41" s="8" t="e">
        <f>IF(OR(ISNA(AI$1),ISNA($A41)),NA(),'临-燃尽0'!BT42)</f>
        <v>#N/A</v>
      </c>
      <c r="AJ41" s="8" t="e">
        <f>IF(OR(ISNA(AJ$1),ISNA($A41)),NA(),'临-燃尽0'!BU42)</f>
        <v>#N/A</v>
      </c>
      <c r="AK41" s="8" t="e">
        <f>IF(OR(ISNA(AK$1),ISNA($A41)),NA(),'临-燃尽0'!BV42)</f>
        <v>#N/A</v>
      </c>
      <c r="AL41" s="8" t="e">
        <f>IF(OR(ISNA(AL$1),ISNA($A41)),NA(),'临-燃尽0'!BW42)</f>
        <v>#N/A</v>
      </c>
      <c r="AM41" s="8" t="e">
        <f>IF(OR(ISNA(AM$1),ISNA($A41)),NA(),'临-燃尽0'!BX42)</f>
        <v>#N/A</v>
      </c>
      <c r="AN41" s="8" t="e">
        <f>IF(OR(ISNA(AN$1),ISNA($A41)),NA(),'临-燃尽0'!BY42)</f>
        <v>#N/A</v>
      </c>
      <c r="AO41" s="8" t="e">
        <f>IF(OR(ISNA(AO$1),ISNA($A41)),NA(),'临-燃尽0'!BZ42)</f>
        <v>#N/A</v>
      </c>
      <c r="AP41" s="8" t="e">
        <f>IF(OR(ISNA(AP$1),ISNA($A41)),NA(),'临-燃尽0'!CA42)</f>
        <v>#N/A</v>
      </c>
      <c r="AQ41" s="8" t="e">
        <f>IF(OR(ISNA(AQ$1),ISNA($A41)),NA(),'临-燃尽0'!CB42)</f>
        <v>#N/A</v>
      </c>
      <c r="AR41" s="8" t="e">
        <f>IF(OR(ISNA(AR$1),ISNA($A41)),NA(),'临-燃尽0'!CC42)</f>
        <v>#N/A</v>
      </c>
      <c r="AS41" s="8" t="e">
        <f>IF(OR(ISNA(AS$1),ISNA($A41)),NA(),'临-燃尽0'!CD42)</f>
        <v>#N/A</v>
      </c>
      <c r="AT41" s="8" t="e">
        <f>IF(OR(ISNA(AT$1),ISNA($A41)),NA(),'临-燃尽0'!CE42)</f>
        <v>#N/A</v>
      </c>
      <c r="AU41" s="8" t="e">
        <f>IF(OR(ISNA(AU$1),ISNA($A41)),NA(),'临-燃尽0'!CF42)</f>
        <v>#N/A</v>
      </c>
      <c r="AV41" s="8" t="e">
        <f>IF(OR(ISNA(AV$1),ISNA($A41)),NA(),'临-燃尽0'!CG42)</f>
        <v>#N/A</v>
      </c>
      <c r="AW41" s="8" t="e">
        <f>IF(OR(ISNA(AW$1),ISNA($A41)),NA(),'临-燃尽0'!CH42)</f>
        <v>#N/A</v>
      </c>
      <c r="AX41" s="8" t="e">
        <f>IF(OR(ISNA(AX$1),ISNA($A41)),NA(),'临-燃尽0'!CI42)</f>
        <v>#N/A</v>
      </c>
      <c r="AY41" s="8" t="e">
        <f>IF(OR(ISNA(AY$1),ISNA($A41)),NA(),'临-燃尽0'!CJ42)</f>
        <v>#N/A</v>
      </c>
      <c r="AZ41" s="8" t="e">
        <f>IF(OR(ISNA(AZ$1),ISNA($A41)),NA(),'临-燃尽0'!CK42)</f>
        <v>#N/A</v>
      </c>
    </row>
    <row r="42" spans="1:52">
      <c r="A42" s="8" t="e">
        <f>IF(OR('临-燃尽0'!AL43="",'临-燃尽0'!AL43="总计"),NA(),'临-燃尽0'!AL43)</f>
        <v>#N/A</v>
      </c>
      <c r="B42" s="8" t="e">
        <f>IF(ISNA($A42),NA(),'临-燃尽0'!AM43)</f>
        <v>#N/A</v>
      </c>
      <c r="C42" s="8" t="e">
        <f>IF(ISNA($A42),NA(),'临-燃尽0'!AN43)</f>
        <v>#N/A</v>
      </c>
      <c r="D42" s="8" t="e">
        <f>IF(ISNA($A42),NA(),'临-燃尽0'!AO43)</f>
        <v>#N/A</v>
      </c>
      <c r="E42" s="8" t="e">
        <f>IF(OR(ISNA(E$1),ISNA($A42)),NA(),'临-燃尽0'!AP43)</f>
        <v>#N/A</v>
      </c>
      <c r="F42" s="8" t="e">
        <f>IF(OR(ISNA(F$1),ISNA($A42)),NA(),'临-燃尽0'!AQ43)</f>
        <v>#N/A</v>
      </c>
      <c r="G42" s="8" t="e">
        <f>IF(OR(ISNA(G$1),ISNA($A42)),NA(),'临-燃尽0'!AR43)</f>
        <v>#N/A</v>
      </c>
      <c r="H42" s="8" t="e">
        <f>IF(OR(ISNA(H$1),ISNA($A42)),NA(),'临-燃尽0'!AS43)</f>
        <v>#N/A</v>
      </c>
      <c r="I42" s="8" t="e">
        <f>IF(OR(ISNA(I$1),ISNA($A42)),NA(),'临-燃尽0'!AT43)</f>
        <v>#N/A</v>
      </c>
      <c r="J42" s="8" t="e">
        <f>IF(OR(ISNA(J$1),ISNA($A42)),NA(),'临-燃尽0'!AU43)</f>
        <v>#N/A</v>
      </c>
      <c r="K42" s="8" t="e">
        <f>IF(OR(ISNA(K$1),ISNA($A42)),NA(),'临-燃尽0'!AV43)</f>
        <v>#N/A</v>
      </c>
      <c r="L42" s="8" t="e">
        <f>IF(OR(ISNA(L$1),ISNA($A42)),NA(),'临-燃尽0'!AW43)</f>
        <v>#N/A</v>
      </c>
      <c r="M42" s="8" t="e">
        <f>IF(OR(ISNA(M$1),ISNA($A42)),NA(),'临-燃尽0'!AX43)</f>
        <v>#N/A</v>
      </c>
      <c r="N42" s="8" t="e">
        <f>IF(OR(ISNA(N$1),ISNA($A42)),NA(),'临-燃尽0'!AY43)</f>
        <v>#N/A</v>
      </c>
      <c r="O42" s="8" t="e">
        <f>IF(OR(ISNA(O$1),ISNA($A42)),NA(),'临-燃尽0'!AZ43)</f>
        <v>#N/A</v>
      </c>
      <c r="P42" s="8" t="e">
        <f>IF(OR(ISNA(P$1),ISNA($A42)),NA(),'临-燃尽0'!BA43)</f>
        <v>#N/A</v>
      </c>
      <c r="Q42" s="8" t="e">
        <f>IF(OR(ISNA(Q$1),ISNA($A42)),NA(),'临-燃尽0'!BB43)</f>
        <v>#N/A</v>
      </c>
      <c r="R42" s="8" t="e">
        <f>IF(OR(ISNA(R$1),ISNA($A42)),NA(),'临-燃尽0'!BC43)</f>
        <v>#N/A</v>
      </c>
      <c r="S42" s="8" t="e">
        <f>IF(OR(ISNA(S$1),ISNA($A42)),NA(),'临-燃尽0'!BD43)</f>
        <v>#N/A</v>
      </c>
      <c r="T42" s="8" t="e">
        <f>IF(OR(ISNA(T$1),ISNA($A42)),NA(),'临-燃尽0'!BE43)</f>
        <v>#N/A</v>
      </c>
      <c r="U42" s="8" t="e">
        <f>IF(OR(ISNA(U$1),ISNA($A42)),NA(),'临-燃尽0'!BF43)</f>
        <v>#N/A</v>
      </c>
      <c r="V42" s="8" t="e">
        <f>IF(OR(ISNA(V$1),ISNA($A42)),NA(),'临-燃尽0'!BG43)</f>
        <v>#N/A</v>
      </c>
      <c r="W42" s="8" t="e">
        <f>IF(OR(ISNA(W$1),ISNA($A42)),NA(),'临-燃尽0'!BH43)</f>
        <v>#N/A</v>
      </c>
      <c r="X42" s="8" t="e">
        <f>IF(OR(ISNA(X$1),ISNA($A42)),NA(),'临-燃尽0'!BI43)</f>
        <v>#N/A</v>
      </c>
      <c r="Y42" s="8" t="e">
        <f>IF(OR(ISNA(Y$1),ISNA($A42)),NA(),'临-燃尽0'!BJ43)</f>
        <v>#N/A</v>
      </c>
      <c r="Z42" s="8" t="e">
        <f>IF(OR(ISNA(Z$1),ISNA($A42)),NA(),'临-燃尽0'!BK43)</f>
        <v>#N/A</v>
      </c>
      <c r="AA42" s="8" t="e">
        <f>IF(OR(ISNA(AA$1),ISNA($A42)),NA(),'临-燃尽0'!BL43)</f>
        <v>#N/A</v>
      </c>
      <c r="AB42" s="8" t="e">
        <f>IF(OR(ISNA(AB$1),ISNA($A42)),NA(),'临-燃尽0'!BM43)</f>
        <v>#N/A</v>
      </c>
      <c r="AC42" s="8" t="e">
        <f>IF(OR(ISNA(AC$1),ISNA($A42)),NA(),'临-燃尽0'!BN43)</f>
        <v>#N/A</v>
      </c>
      <c r="AD42" s="8" t="e">
        <f>IF(OR(ISNA(AD$1),ISNA($A42)),NA(),'临-燃尽0'!BO43)</f>
        <v>#N/A</v>
      </c>
      <c r="AE42" s="8" t="e">
        <f>IF(OR(ISNA(AE$1),ISNA($A42)),NA(),'临-燃尽0'!BP43)</f>
        <v>#N/A</v>
      </c>
      <c r="AF42" s="8" t="e">
        <f>IF(OR(ISNA(AF$1),ISNA($A42)),NA(),'临-燃尽0'!BQ43)</f>
        <v>#N/A</v>
      </c>
      <c r="AG42" s="8" t="e">
        <f>IF(OR(ISNA(AG$1),ISNA($A42)),NA(),'临-燃尽0'!BR43)</f>
        <v>#N/A</v>
      </c>
      <c r="AH42" s="8" t="e">
        <f>IF(OR(ISNA(AH$1),ISNA($A42)),NA(),'临-燃尽0'!BS43)</f>
        <v>#N/A</v>
      </c>
      <c r="AI42" s="8" t="e">
        <f>IF(OR(ISNA(AI$1),ISNA($A42)),NA(),'临-燃尽0'!BT43)</f>
        <v>#N/A</v>
      </c>
      <c r="AJ42" s="8" t="e">
        <f>IF(OR(ISNA(AJ$1),ISNA($A42)),NA(),'临-燃尽0'!BU43)</f>
        <v>#N/A</v>
      </c>
      <c r="AK42" s="8" t="e">
        <f>IF(OR(ISNA(AK$1),ISNA($A42)),NA(),'临-燃尽0'!BV43)</f>
        <v>#N/A</v>
      </c>
      <c r="AL42" s="8" t="e">
        <f>IF(OR(ISNA(AL$1),ISNA($A42)),NA(),'临-燃尽0'!BW43)</f>
        <v>#N/A</v>
      </c>
      <c r="AM42" s="8" t="e">
        <f>IF(OR(ISNA(AM$1),ISNA($A42)),NA(),'临-燃尽0'!BX43)</f>
        <v>#N/A</v>
      </c>
      <c r="AN42" s="8" t="e">
        <f>IF(OR(ISNA(AN$1),ISNA($A42)),NA(),'临-燃尽0'!BY43)</f>
        <v>#N/A</v>
      </c>
      <c r="AO42" s="8" t="e">
        <f>IF(OR(ISNA(AO$1),ISNA($A42)),NA(),'临-燃尽0'!BZ43)</f>
        <v>#N/A</v>
      </c>
      <c r="AP42" s="8" t="e">
        <f>IF(OR(ISNA(AP$1),ISNA($A42)),NA(),'临-燃尽0'!CA43)</f>
        <v>#N/A</v>
      </c>
      <c r="AQ42" s="8" t="e">
        <f>IF(OR(ISNA(AQ$1),ISNA($A42)),NA(),'临-燃尽0'!CB43)</f>
        <v>#N/A</v>
      </c>
      <c r="AR42" s="8" t="e">
        <f>IF(OR(ISNA(AR$1),ISNA($A42)),NA(),'临-燃尽0'!CC43)</f>
        <v>#N/A</v>
      </c>
      <c r="AS42" s="8" t="e">
        <f>IF(OR(ISNA(AS$1),ISNA($A42)),NA(),'临-燃尽0'!CD43)</f>
        <v>#N/A</v>
      </c>
      <c r="AT42" s="8" t="e">
        <f>IF(OR(ISNA(AT$1),ISNA($A42)),NA(),'临-燃尽0'!CE43)</f>
        <v>#N/A</v>
      </c>
      <c r="AU42" s="8" t="e">
        <f>IF(OR(ISNA(AU$1),ISNA($A42)),NA(),'临-燃尽0'!CF43)</f>
        <v>#N/A</v>
      </c>
      <c r="AV42" s="8" t="e">
        <f>IF(OR(ISNA(AV$1),ISNA($A42)),NA(),'临-燃尽0'!CG43)</f>
        <v>#N/A</v>
      </c>
      <c r="AW42" s="8" t="e">
        <f>IF(OR(ISNA(AW$1),ISNA($A42)),NA(),'临-燃尽0'!CH43)</f>
        <v>#N/A</v>
      </c>
      <c r="AX42" s="8" t="e">
        <f>IF(OR(ISNA(AX$1),ISNA($A42)),NA(),'临-燃尽0'!CI43)</f>
        <v>#N/A</v>
      </c>
      <c r="AY42" s="8" t="e">
        <f>IF(OR(ISNA(AY$1),ISNA($A42)),NA(),'临-燃尽0'!CJ43)</f>
        <v>#N/A</v>
      </c>
      <c r="AZ42" s="8" t="e">
        <f>IF(OR(ISNA(AZ$1),ISNA($A42)),NA(),'临-燃尽0'!CK43)</f>
        <v>#N/A</v>
      </c>
    </row>
    <row r="43" spans="1:52">
      <c r="A43" s="8" t="e">
        <f>IF(OR('临-燃尽0'!AL44="",'临-燃尽0'!AL44="总计"),NA(),'临-燃尽0'!AL44)</f>
        <v>#N/A</v>
      </c>
      <c r="B43" s="8" t="e">
        <f>IF(ISNA($A43),NA(),'临-燃尽0'!AM44)</f>
        <v>#N/A</v>
      </c>
      <c r="C43" s="8" t="e">
        <f>IF(ISNA($A43),NA(),'临-燃尽0'!AN44)</f>
        <v>#N/A</v>
      </c>
      <c r="D43" s="8" t="e">
        <f>IF(ISNA($A43),NA(),'临-燃尽0'!AO44)</f>
        <v>#N/A</v>
      </c>
      <c r="E43" s="8" t="e">
        <f>IF(OR(ISNA(E$1),ISNA($A43)),NA(),'临-燃尽0'!AP44)</f>
        <v>#N/A</v>
      </c>
      <c r="F43" s="8" t="e">
        <f>IF(OR(ISNA(F$1),ISNA($A43)),NA(),'临-燃尽0'!AQ44)</f>
        <v>#N/A</v>
      </c>
      <c r="G43" s="8" t="e">
        <f>IF(OR(ISNA(G$1),ISNA($A43)),NA(),'临-燃尽0'!AR44)</f>
        <v>#N/A</v>
      </c>
      <c r="H43" s="8" t="e">
        <f>IF(OR(ISNA(H$1),ISNA($A43)),NA(),'临-燃尽0'!AS44)</f>
        <v>#N/A</v>
      </c>
      <c r="I43" s="8" t="e">
        <f>IF(OR(ISNA(I$1),ISNA($A43)),NA(),'临-燃尽0'!AT44)</f>
        <v>#N/A</v>
      </c>
      <c r="J43" s="8" t="e">
        <f>IF(OR(ISNA(J$1),ISNA($A43)),NA(),'临-燃尽0'!AU44)</f>
        <v>#N/A</v>
      </c>
      <c r="K43" s="8" t="e">
        <f>IF(OR(ISNA(K$1),ISNA($A43)),NA(),'临-燃尽0'!AV44)</f>
        <v>#N/A</v>
      </c>
      <c r="L43" s="8" t="e">
        <f>IF(OR(ISNA(L$1),ISNA($A43)),NA(),'临-燃尽0'!AW44)</f>
        <v>#N/A</v>
      </c>
      <c r="M43" s="8" t="e">
        <f>IF(OR(ISNA(M$1),ISNA($A43)),NA(),'临-燃尽0'!AX44)</f>
        <v>#N/A</v>
      </c>
      <c r="N43" s="8" t="e">
        <f>IF(OR(ISNA(N$1),ISNA($A43)),NA(),'临-燃尽0'!AY44)</f>
        <v>#N/A</v>
      </c>
      <c r="O43" s="8" t="e">
        <f>IF(OR(ISNA(O$1),ISNA($A43)),NA(),'临-燃尽0'!AZ44)</f>
        <v>#N/A</v>
      </c>
      <c r="P43" s="8" t="e">
        <f>IF(OR(ISNA(P$1),ISNA($A43)),NA(),'临-燃尽0'!BA44)</f>
        <v>#N/A</v>
      </c>
      <c r="Q43" s="8" t="e">
        <f>IF(OR(ISNA(Q$1),ISNA($A43)),NA(),'临-燃尽0'!BB44)</f>
        <v>#N/A</v>
      </c>
      <c r="R43" s="8" t="e">
        <f>IF(OR(ISNA(R$1),ISNA($A43)),NA(),'临-燃尽0'!BC44)</f>
        <v>#N/A</v>
      </c>
      <c r="S43" s="8" t="e">
        <f>IF(OR(ISNA(S$1),ISNA($A43)),NA(),'临-燃尽0'!BD44)</f>
        <v>#N/A</v>
      </c>
      <c r="T43" s="8" t="e">
        <f>IF(OR(ISNA(T$1),ISNA($A43)),NA(),'临-燃尽0'!BE44)</f>
        <v>#N/A</v>
      </c>
      <c r="U43" s="8" t="e">
        <f>IF(OR(ISNA(U$1),ISNA($A43)),NA(),'临-燃尽0'!BF44)</f>
        <v>#N/A</v>
      </c>
      <c r="V43" s="8" t="e">
        <f>IF(OR(ISNA(V$1),ISNA($A43)),NA(),'临-燃尽0'!BG44)</f>
        <v>#N/A</v>
      </c>
      <c r="W43" s="8" t="e">
        <f>IF(OR(ISNA(W$1),ISNA($A43)),NA(),'临-燃尽0'!BH44)</f>
        <v>#N/A</v>
      </c>
      <c r="X43" s="8" t="e">
        <f>IF(OR(ISNA(X$1),ISNA($A43)),NA(),'临-燃尽0'!BI44)</f>
        <v>#N/A</v>
      </c>
      <c r="Y43" s="8" t="e">
        <f>IF(OR(ISNA(Y$1),ISNA($A43)),NA(),'临-燃尽0'!BJ44)</f>
        <v>#N/A</v>
      </c>
      <c r="Z43" s="8" t="e">
        <f>IF(OR(ISNA(Z$1),ISNA($A43)),NA(),'临-燃尽0'!BK44)</f>
        <v>#N/A</v>
      </c>
      <c r="AA43" s="8" t="e">
        <f>IF(OR(ISNA(AA$1),ISNA($A43)),NA(),'临-燃尽0'!BL44)</f>
        <v>#N/A</v>
      </c>
      <c r="AB43" s="8" t="e">
        <f>IF(OR(ISNA(AB$1),ISNA($A43)),NA(),'临-燃尽0'!BM44)</f>
        <v>#N/A</v>
      </c>
      <c r="AC43" s="8" t="e">
        <f>IF(OR(ISNA(AC$1),ISNA($A43)),NA(),'临-燃尽0'!BN44)</f>
        <v>#N/A</v>
      </c>
      <c r="AD43" s="8" t="e">
        <f>IF(OR(ISNA(AD$1),ISNA($A43)),NA(),'临-燃尽0'!BO44)</f>
        <v>#N/A</v>
      </c>
      <c r="AE43" s="8" t="e">
        <f>IF(OR(ISNA(AE$1),ISNA($A43)),NA(),'临-燃尽0'!BP44)</f>
        <v>#N/A</v>
      </c>
      <c r="AF43" s="8" t="e">
        <f>IF(OR(ISNA(AF$1),ISNA($A43)),NA(),'临-燃尽0'!BQ44)</f>
        <v>#N/A</v>
      </c>
      <c r="AG43" s="8" t="e">
        <f>IF(OR(ISNA(AG$1),ISNA($A43)),NA(),'临-燃尽0'!BR44)</f>
        <v>#N/A</v>
      </c>
      <c r="AH43" s="8" t="e">
        <f>IF(OR(ISNA(AH$1),ISNA($A43)),NA(),'临-燃尽0'!BS44)</f>
        <v>#N/A</v>
      </c>
      <c r="AI43" s="8" t="e">
        <f>IF(OR(ISNA(AI$1),ISNA($A43)),NA(),'临-燃尽0'!BT44)</f>
        <v>#N/A</v>
      </c>
      <c r="AJ43" s="8" t="e">
        <f>IF(OR(ISNA(AJ$1),ISNA($A43)),NA(),'临-燃尽0'!BU44)</f>
        <v>#N/A</v>
      </c>
      <c r="AK43" s="8" t="e">
        <f>IF(OR(ISNA(AK$1),ISNA($A43)),NA(),'临-燃尽0'!BV44)</f>
        <v>#N/A</v>
      </c>
      <c r="AL43" s="8" t="e">
        <f>IF(OR(ISNA(AL$1),ISNA($A43)),NA(),'临-燃尽0'!BW44)</f>
        <v>#N/A</v>
      </c>
      <c r="AM43" s="8" t="e">
        <f>IF(OR(ISNA(AM$1),ISNA($A43)),NA(),'临-燃尽0'!BX44)</f>
        <v>#N/A</v>
      </c>
      <c r="AN43" s="8" t="e">
        <f>IF(OR(ISNA(AN$1),ISNA($A43)),NA(),'临-燃尽0'!BY44)</f>
        <v>#N/A</v>
      </c>
      <c r="AO43" s="8" t="e">
        <f>IF(OR(ISNA(AO$1),ISNA($A43)),NA(),'临-燃尽0'!BZ44)</f>
        <v>#N/A</v>
      </c>
      <c r="AP43" s="8" t="e">
        <f>IF(OR(ISNA(AP$1),ISNA($A43)),NA(),'临-燃尽0'!CA44)</f>
        <v>#N/A</v>
      </c>
      <c r="AQ43" s="8" t="e">
        <f>IF(OR(ISNA(AQ$1),ISNA($A43)),NA(),'临-燃尽0'!CB44)</f>
        <v>#N/A</v>
      </c>
      <c r="AR43" s="8" t="e">
        <f>IF(OR(ISNA(AR$1),ISNA($A43)),NA(),'临-燃尽0'!CC44)</f>
        <v>#N/A</v>
      </c>
      <c r="AS43" s="8" t="e">
        <f>IF(OR(ISNA(AS$1),ISNA($A43)),NA(),'临-燃尽0'!CD44)</f>
        <v>#N/A</v>
      </c>
      <c r="AT43" s="8" t="e">
        <f>IF(OR(ISNA(AT$1),ISNA($A43)),NA(),'临-燃尽0'!CE44)</f>
        <v>#N/A</v>
      </c>
      <c r="AU43" s="8" t="e">
        <f>IF(OR(ISNA(AU$1),ISNA($A43)),NA(),'临-燃尽0'!CF44)</f>
        <v>#N/A</v>
      </c>
      <c r="AV43" s="8" t="e">
        <f>IF(OR(ISNA(AV$1),ISNA($A43)),NA(),'临-燃尽0'!CG44)</f>
        <v>#N/A</v>
      </c>
      <c r="AW43" s="8" t="e">
        <f>IF(OR(ISNA(AW$1),ISNA($A43)),NA(),'临-燃尽0'!CH44)</f>
        <v>#N/A</v>
      </c>
      <c r="AX43" s="8" t="e">
        <f>IF(OR(ISNA(AX$1),ISNA($A43)),NA(),'临-燃尽0'!CI44)</f>
        <v>#N/A</v>
      </c>
      <c r="AY43" s="8" t="e">
        <f>IF(OR(ISNA(AY$1),ISNA($A43)),NA(),'临-燃尽0'!CJ44)</f>
        <v>#N/A</v>
      </c>
      <c r="AZ43" s="8" t="e">
        <f>IF(OR(ISNA(AZ$1),ISNA($A43)),NA(),'临-燃尽0'!CK44)</f>
        <v>#N/A</v>
      </c>
    </row>
    <row r="44" spans="1:52">
      <c r="A44" s="8" t="e">
        <f>IF(OR('临-燃尽0'!AL45="",'临-燃尽0'!AL45="总计"),NA(),'临-燃尽0'!AL45)</f>
        <v>#N/A</v>
      </c>
      <c r="B44" s="8" t="e">
        <f>IF(ISNA($A44),NA(),'临-燃尽0'!AM45)</f>
        <v>#N/A</v>
      </c>
      <c r="C44" s="8" t="e">
        <f>IF(ISNA($A44),NA(),'临-燃尽0'!AN45)</f>
        <v>#N/A</v>
      </c>
      <c r="D44" s="8" t="e">
        <f>IF(ISNA($A44),NA(),'临-燃尽0'!AO45)</f>
        <v>#N/A</v>
      </c>
      <c r="E44" s="8" t="e">
        <f>IF(OR(ISNA(E$1),ISNA($A44)),NA(),'临-燃尽0'!AP45)</f>
        <v>#N/A</v>
      </c>
      <c r="F44" s="8" t="e">
        <f>IF(OR(ISNA(F$1),ISNA($A44)),NA(),'临-燃尽0'!AQ45)</f>
        <v>#N/A</v>
      </c>
      <c r="G44" s="8" t="e">
        <f>IF(OR(ISNA(G$1),ISNA($A44)),NA(),'临-燃尽0'!AR45)</f>
        <v>#N/A</v>
      </c>
      <c r="H44" s="8" t="e">
        <f>IF(OR(ISNA(H$1),ISNA($A44)),NA(),'临-燃尽0'!AS45)</f>
        <v>#N/A</v>
      </c>
      <c r="I44" s="8" t="e">
        <f>IF(OR(ISNA(I$1),ISNA($A44)),NA(),'临-燃尽0'!AT45)</f>
        <v>#N/A</v>
      </c>
      <c r="J44" s="8" t="e">
        <f>IF(OR(ISNA(J$1),ISNA($A44)),NA(),'临-燃尽0'!AU45)</f>
        <v>#N/A</v>
      </c>
      <c r="K44" s="8" t="e">
        <f>IF(OR(ISNA(K$1),ISNA($A44)),NA(),'临-燃尽0'!AV45)</f>
        <v>#N/A</v>
      </c>
      <c r="L44" s="8" t="e">
        <f>IF(OR(ISNA(L$1),ISNA($A44)),NA(),'临-燃尽0'!AW45)</f>
        <v>#N/A</v>
      </c>
      <c r="M44" s="8" t="e">
        <f>IF(OR(ISNA(M$1),ISNA($A44)),NA(),'临-燃尽0'!AX45)</f>
        <v>#N/A</v>
      </c>
      <c r="N44" s="8" t="e">
        <f>IF(OR(ISNA(N$1),ISNA($A44)),NA(),'临-燃尽0'!AY45)</f>
        <v>#N/A</v>
      </c>
      <c r="O44" s="8" t="e">
        <f>IF(OR(ISNA(O$1),ISNA($A44)),NA(),'临-燃尽0'!AZ45)</f>
        <v>#N/A</v>
      </c>
      <c r="P44" s="8" t="e">
        <f>IF(OR(ISNA(P$1),ISNA($A44)),NA(),'临-燃尽0'!BA45)</f>
        <v>#N/A</v>
      </c>
      <c r="Q44" s="8" t="e">
        <f>IF(OR(ISNA(Q$1),ISNA($A44)),NA(),'临-燃尽0'!BB45)</f>
        <v>#N/A</v>
      </c>
      <c r="R44" s="8" t="e">
        <f>IF(OR(ISNA(R$1),ISNA($A44)),NA(),'临-燃尽0'!BC45)</f>
        <v>#N/A</v>
      </c>
      <c r="S44" s="8" t="e">
        <f>IF(OR(ISNA(S$1),ISNA($A44)),NA(),'临-燃尽0'!BD45)</f>
        <v>#N/A</v>
      </c>
      <c r="T44" s="8" t="e">
        <f>IF(OR(ISNA(T$1),ISNA($A44)),NA(),'临-燃尽0'!BE45)</f>
        <v>#N/A</v>
      </c>
      <c r="U44" s="8" t="e">
        <f>IF(OR(ISNA(U$1),ISNA($A44)),NA(),'临-燃尽0'!BF45)</f>
        <v>#N/A</v>
      </c>
      <c r="V44" s="8" t="e">
        <f>IF(OR(ISNA(V$1),ISNA($A44)),NA(),'临-燃尽0'!BG45)</f>
        <v>#N/A</v>
      </c>
      <c r="W44" s="8" t="e">
        <f>IF(OR(ISNA(W$1),ISNA($A44)),NA(),'临-燃尽0'!BH45)</f>
        <v>#N/A</v>
      </c>
      <c r="X44" s="8" t="e">
        <f>IF(OR(ISNA(X$1),ISNA($A44)),NA(),'临-燃尽0'!BI45)</f>
        <v>#N/A</v>
      </c>
      <c r="Y44" s="8" t="e">
        <f>IF(OR(ISNA(Y$1),ISNA($A44)),NA(),'临-燃尽0'!BJ45)</f>
        <v>#N/A</v>
      </c>
      <c r="Z44" s="8" t="e">
        <f>IF(OR(ISNA(Z$1),ISNA($A44)),NA(),'临-燃尽0'!BK45)</f>
        <v>#N/A</v>
      </c>
      <c r="AA44" s="8" t="e">
        <f>IF(OR(ISNA(AA$1),ISNA($A44)),NA(),'临-燃尽0'!BL45)</f>
        <v>#N/A</v>
      </c>
      <c r="AB44" s="8" t="e">
        <f>IF(OR(ISNA(AB$1),ISNA($A44)),NA(),'临-燃尽0'!BM45)</f>
        <v>#N/A</v>
      </c>
      <c r="AC44" s="8" t="e">
        <f>IF(OR(ISNA(AC$1),ISNA($A44)),NA(),'临-燃尽0'!BN45)</f>
        <v>#N/A</v>
      </c>
      <c r="AD44" s="8" t="e">
        <f>IF(OR(ISNA(AD$1),ISNA($A44)),NA(),'临-燃尽0'!BO45)</f>
        <v>#N/A</v>
      </c>
      <c r="AE44" s="8" t="e">
        <f>IF(OR(ISNA(AE$1),ISNA($A44)),NA(),'临-燃尽0'!BP45)</f>
        <v>#N/A</v>
      </c>
      <c r="AF44" s="8" t="e">
        <f>IF(OR(ISNA(AF$1),ISNA($A44)),NA(),'临-燃尽0'!BQ45)</f>
        <v>#N/A</v>
      </c>
      <c r="AG44" s="8" t="e">
        <f>IF(OR(ISNA(AG$1),ISNA($A44)),NA(),'临-燃尽0'!BR45)</f>
        <v>#N/A</v>
      </c>
      <c r="AH44" s="8" t="e">
        <f>IF(OR(ISNA(AH$1),ISNA($A44)),NA(),'临-燃尽0'!BS45)</f>
        <v>#N/A</v>
      </c>
      <c r="AI44" s="8" t="e">
        <f>IF(OR(ISNA(AI$1),ISNA($A44)),NA(),'临-燃尽0'!BT45)</f>
        <v>#N/A</v>
      </c>
      <c r="AJ44" s="8" t="e">
        <f>IF(OR(ISNA(AJ$1),ISNA($A44)),NA(),'临-燃尽0'!BU45)</f>
        <v>#N/A</v>
      </c>
      <c r="AK44" s="8" t="e">
        <f>IF(OR(ISNA(AK$1),ISNA($A44)),NA(),'临-燃尽0'!BV45)</f>
        <v>#N/A</v>
      </c>
      <c r="AL44" s="8" t="e">
        <f>IF(OR(ISNA(AL$1),ISNA($A44)),NA(),'临-燃尽0'!BW45)</f>
        <v>#N/A</v>
      </c>
      <c r="AM44" s="8" t="e">
        <f>IF(OR(ISNA(AM$1),ISNA($A44)),NA(),'临-燃尽0'!BX45)</f>
        <v>#N/A</v>
      </c>
      <c r="AN44" s="8" t="e">
        <f>IF(OR(ISNA(AN$1),ISNA($A44)),NA(),'临-燃尽0'!BY45)</f>
        <v>#N/A</v>
      </c>
      <c r="AO44" s="8" t="e">
        <f>IF(OR(ISNA(AO$1),ISNA($A44)),NA(),'临-燃尽0'!BZ45)</f>
        <v>#N/A</v>
      </c>
      <c r="AP44" s="8" t="e">
        <f>IF(OR(ISNA(AP$1),ISNA($A44)),NA(),'临-燃尽0'!CA45)</f>
        <v>#N/A</v>
      </c>
      <c r="AQ44" s="8" t="e">
        <f>IF(OR(ISNA(AQ$1),ISNA($A44)),NA(),'临-燃尽0'!CB45)</f>
        <v>#N/A</v>
      </c>
      <c r="AR44" s="8" t="e">
        <f>IF(OR(ISNA(AR$1),ISNA($A44)),NA(),'临-燃尽0'!CC45)</f>
        <v>#N/A</v>
      </c>
      <c r="AS44" s="8" t="e">
        <f>IF(OR(ISNA(AS$1),ISNA($A44)),NA(),'临-燃尽0'!CD45)</f>
        <v>#N/A</v>
      </c>
      <c r="AT44" s="8" t="e">
        <f>IF(OR(ISNA(AT$1),ISNA($A44)),NA(),'临-燃尽0'!CE45)</f>
        <v>#N/A</v>
      </c>
      <c r="AU44" s="8" t="e">
        <f>IF(OR(ISNA(AU$1),ISNA($A44)),NA(),'临-燃尽0'!CF45)</f>
        <v>#N/A</v>
      </c>
      <c r="AV44" s="8" t="e">
        <f>IF(OR(ISNA(AV$1),ISNA($A44)),NA(),'临-燃尽0'!CG45)</f>
        <v>#N/A</v>
      </c>
      <c r="AW44" s="8" t="e">
        <f>IF(OR(ISNA(AW$1),ISNA($A44)),NA(),'临-燃尽0'!CH45)</f>
        <v>#N/A</v>
      </c>
      <c r="AX44" s="8" t="e">
        <f>IF(OR(ISNA(AX$1),ISNA($A44)),NA(),'临-燃尽0'!CI45)</f>
        <v>#N/A</v>
      </c>
      <c r="AY44" s="8" t="e">
        <f>IF(OR(ISNA(AY$1),ISNA($A44)),NA(),'临-燃尽0'!CJ45)</f>
        <v>#N/A</v>
      </c>
      <c r="AZ44" s="8" t="e">
        <f>IF(OR(ISNA(AZ$1),ISNA($A44)),NA(),'临-燃尽0'!CK45)</f>
        <v>#N/A</v>
      </c>
    </row>
    <row r="45" spans="1:52">
      <c r="A45" s="8" t="e">
        <f>IF(OR('临-燃尽0'!AL46="",'临-燃尽0'!AL46="总计"),NA(),'临-燃尽0'!AL46)</f>
        <v>#N/A</v>
      </c>
      <c r="B45" s="8" t="e">
        <f>IF(ISNA($A45),NA(),'临-燃尽0'!AM46)</f>
        <v>#N/A</v>
      </c>
      <c r="C45" s="8" t="e">
        <f>IF(ISNA($A45),NA(),'临-燃尽0'!AN46)</f>
        <v>#N/A</v>
      </c>
      <c r="D45" s="8" t="e">
        <f>IF(ISNA($A45),NA(),'临-燃尽0'!AO46)</f>
        <v>#N/A</v>
      </c>
      <c r="E45" s="8" t="e">
        <f>IF(OR(ISNA(E$1),ISNA($A45)),NA(),'临-燃尽0'!AP46)</f>
        <v>#N/A</v>
      </c>
      <c r="F45" s="8" t="e">
        <f>IF(OR(ISNA(F$1),ISNA($A45)),NA(),'临-燃尽0'!AQ46)</f>
        <v>#N/A</v>
      </c>
      <c r="G45" s="8" t="e">
        <f>IF(OR(ISNA(G$1),ISNA($A45)),NA(),'临-燃尽0'!AR46)</f>
        <v>#N/A</v>
      </c>
      <c r="H45" s="8" t="e">
        <f>IF(OR(ISNA(H$1),ISNA($A45)),NA(),'临-燃尽0'!AS46)</f>
        <v>#N/A</v>
      </c>
      <c r="I45" s="8" t="e">
        <f>IF(OR(ISNA(I$1),ISNA($A45)),NA(),'临-燃尽0'!AT46)</f>
        <v>#N/A</v>
      </c>
      <c r="J45" s="8" t="e">
        <f>IF(OR(ISNA(J$1),ISNA($A45)),NA(),'临-燃尽0'!AU46)</f>
        <v>#N/A</v>
      </c>
      <c r="K45" s="8" t="e">
        <f>IF(OR(ISNA(K$1),ISNA($A45)),NA(),'临-燃尽0'!AV46)</f>
        <v>#N/A</v>
      </c>
      <c r="L45" s="8" t="e">
        <f>IF(OR(ISNA(L$1),ISNA($A45)),NA(),'临-燃尽0'!AW46)</f>
        <v>#N/A</v>
      </c>
      <c r="M45" s="8" t="e">
        <f>IF(OR(ISNA(M$1),ISNA($A45)),NA(),'临-燃尽0'!AX46)</f>
        <v>#N/A</v>
      </c>
      <c r="N45" s="8" t="e">
        <f>IF(OR(ISNA(N$1),ISNA($A45)),NA(),'临-燃尽0'!AY46)</f>
        <v>#N/A</v>
      </c>
      <c r="O45" s="8" t="e">
        <f>IF(OR(ISNA(O$1),ISNA($A45)),NA(),'临-燃尽0'!AZ46)</f>
        <v>#N/A</v>
      </c>
      <c r="P45" s="8" t="e">
        <f>IF(OR(ISNA(P$1),ISNA($A45)),NA(),'临-燃尽0'!BA46)</f>
        <v>#N/A</v>
      </c>
      <c r="Q45" s="8" t="e">
        <f>IF(OR(ISNA(Q$1),ISNA($A45)),NA(),'临-燃尽0'!BB46)</f>
        <v>#N/A</v>
      </c>
      <c r="R45" s="8" t="e">
        <f>IF(OR(ISNA(R$1),ISNA($A45)),NA(),'临-燃尽0'!BC46)</f>
        <v>#N/A</v>
      </c>
      <c r="S45" s="8" t="e">
        <f>IF(OR(ISNA(S$1),ISNA($A45)),NA(),'临-燃尽0'!BD46)</f>
        <v>#N/A</v>
      </c>
      <c r="T45" s="8" t="e">
        <f>IF(OR(ISNA(T$1),ISNA($A45)),NA(),'临-燃尽0'!BE46)</f>
        <v>#N/A</v>
      </c>
      <c r="U45" s="8" t="e">
        <f>IF(OR(ISNA(U$1),ISNA($A45)),NA(),'临-燃尽0'!BF46)</f>
        <v>#N/A</v>
      </c>
      <c r="V45" s="8" t="e">
        <f>IF(OR(ISNA(V$1),ISNA($A45)),NA(),'临-燃尽0'!BG46)</f>
        <v>#N/A</v>
      </c>
      <c r="W45" s="8" t="e">
        <f>IF(OR(ISNA(W$1),ISNA($A45)),NA(),'临-燃尽0'!BH46)</f>
        <v>#N/A</v>
      </c>
      <c r="X45" s="8" t="e">
        <f>IF(OR(ISNA(X$1),ISNA($A45)),NA(),'临-燃尽0'!BI46)</f>
        <v>#N/A</v>
      </c>
      <c r="Y45" s="8" t="e">
        <f>IF(OR(ISNA(Y$1),ISNA($A45)),NA(),'临-燃尽0'!BJ46)</f>
        <v>#N/A</v>
      </c>
      <c r="Z45" s="8" t="e">
        <f>IF(OR(ISNA(Z$1),ISNA($A45)),NA(),'临-燃尽0'!BK46)</f>
        <v>#N/A</v>
      </c>
      <c r="AA45" s="8" t="e">
        <f>IF(OR(ISNA(AA$1),ISNA($A45)),NA(),'临-燃尽0'!BL46)</f>
        <v>#N/A</v>
      </c>
      <c r="AB45" s="8" t="e">
        <f>IF(OR(ISNA(AB$1),ISNA($A45)),NA(),'临-燃尽0'!BM46)</f>
        <v>#N/A</v>
      </c>
      <c r="AC45" s="8" t="e">
        <f>IF(OR(ISNA(AC$1),ISNA($A45)),NA(),'临-燃尽0'!BN46)</f>
        <v>#N/A</v>
      </c>
      <c r="AD45" s="8" t="e">
        <f>IF(OR(ISNA(AD$1),ISNA($A45)),NA(),'临-燃尽0'!BO46)</f>
        <v>#N/A</v>
      </c>
      <c r="AE45" s="8" t="e">
        <f>IF(OR(ISNA(AE$1),ISNA($A45)),NA(),'临-燃尽0'!BP46)</f>
        <v>#N/A</v>
      </c>
      <c r="AF45" s="8" t="e">
        <f>IF(OR(ISNA(AF$1),ISNA($A45)),NA(),'临-燃尽0'!BQ46)</f>
        <v>#N/A</v>
      </c>
      <c r="AG45" s="8" t="e">
        <f>IF(OR(ISNA(AG$1),ISNA($A45)),NA(),'临-燃尽0'!BR46)</f>
        <v>#N/A</v>
      </c>
      <c r="AH45" s="8" t="e">
        <f>IF(OR(ISNA(AH$1),ISNA($A45)),NA(),'临-燃尽0'!BS46)</f>
        <v>#N/A</v>
      </c>
      <c r="AI45" s="8" t="e">
        <f>IF(OR(ISNA(AI$1),ISNA($A45)),NA(),'临-燃尽0'!BT46)</f>
        <v>#N/A</v>
      </c>
      <c r="AJ45" s="8" t="e">
        <f>IF(OR(ISNA(AJ$1),ISNA($A45)),NA(),'临-燃尽0'!BU46)</f>
        <v>#N/A</v>
      </c>
      <c r="AK45" s="8" t="e">
        <f>IF(OR(ISNA(AK$1),ISNA($A45)),NA(),'临-燃尽0'!BV46)</f>
        <v>#N/A</v>
      </c>
      <c r="AL45" s="8" t="e">
        <f>IF(OR(ISNA(AL$1),ISNA($A45)),NA(),'临-燃尽0'!BW46)</f>
        <v>#N/A</v>
      </c>
      <c r="AM45" s="8" t="e">
        <f>IF(OR(ISNA(AM$1),ISNA($A45)),NA(),'临-燃尽0'!BX46)</f>
        <v>#N/A</v>
      </c>
      <c r="AN45" s="8" t="e">
        <f>IF(OR(ISNA(AN$1),ISNA($A45)),NA(),'临-燃尽0'!BY46)</f>
        <v>#N/A</v>
      </c>
      <c r="AO45" s="8" t="e">
        <f>IF(OR(ISNA(AO$1),ISNA($A45)),NA(),'临-燃尽0'!BZ46)</f>
        <v>#N/A</v>
      </c>
      <c r="AP45" s="8" t="e">
        <f>IF(OR(ISNA(AP$1),ISNA($A45)),NA(),'临-燃尽0'!CA46)</f>
        <v>#N/A</v>
      </c>
      <c r="AQ45" s="8" t="e">
        <f>IF(OR(ISNA(AQ$1),ISNA($A45)),NA(),'临-燃尽0'!CB46)</f>
        <v>#N/A</v>
      </c>
      <c r="AR45" s="8" t="e">
        <f>IF(OR(ISNA(AR$1),ISNA($A45)),NA(),'临-燃尽0'!CC46)</f>
        <v>#N/A</v>
      </c>
      <c r="AS45" s="8" t="e">
        <f>IF(OR(ISNA(AS$1),ISNA($A45)),NA(),'临-燃尽0'!CD46)</f>
        <v>#N/A</v>
      </c>
      <c r="AT45" s="8" t="e">
        <f>IF(OR(ISNA(AT$1),ISNA($A45)),NA(),'临-燃尽0'!CE46)</f>
        <v>#N/A</v>
      </c>
      <c r="AU45" s="8" t="e">
        <f>IF(OR(ISNA(AU$1),ISNA($A45)),NA(),'临-燃尽0'!CF46)</f>
        <v>#N/A</v>
      </c>
      <c r="AV45" s="8" t="e">
        <f>IF(OR(ISNA(AV$1),ISNA($A45)),NA(),'临-燃尽0'!CG46)</f>
        <v>#N/A</v>
      </c>
      <c r="AW45" s="8" t="e">
        <f>IF(OR(ISNA(AW$1),ISNA($A45)),NA(),'临-燃尽0'!CH46)</f>
        <v>#N/A</v>
      </c>
      <c r="AX45" s="8" t="e">
        <f>IF(OR(ISNA(AX$1),ISNA($A45)),NA(),'临-燃尽0'!CI46)</f>
        <v>#N/A</v>
      </c>
      <c r="AY45" s="8" t="e">
        <f>IF(OR(ISNA(AY$1),ISNA($A45)),NA(),'临-燃尽0'!CJ46)</f>
        <v>#N/A</v>
      </c>
      <c r="AZ45" s="8" t="e">
        <f>IF(OR(ISNA(AZ$1),ISNA($A45)),NA(),'临-燃尽0'!CK46)</f>
        <v>#N/A</v>
      </c>
    </row>
    <row r="46" spans="1:52">
      <c r="A46" s="8" t="e">
        <f>IF(OR('临-燃尽0'!AL47="",'临-燃尽0'!AL47="总计"),NA(),'临-燃尽0'!AL47)</f>
        <v>#N/A</v>
      </c>
      <c r="B46" s="8" t="e">
        <f>IF(ISNA($A46),NA(),'临-燃尽0'!AM47)</f>
        <v>#N/A</v>
      </c>
      <c r="C46" s="8" t="e">
        <f>IF(ISNA($A46),NA(),'临-燃尽0'!AN47)</f>
        <v>#N/A</v>
      </c>
      <c r="D46" s="8" t="e">
        <f>IF(ISNA($A46),NA(),'临-燃尽0'!AO47)</f>
        <v>#N/A</v>
      </c>
      <c r="E46" s="8" t="e">
        <f>IF(OR(ISNA(E$1),ISNA($A46)),NA(),'临-燃尽0'!AP47)</f>
        <v>#N/A</v>
      </c>
      <c r="F46" s="8" t="e">
        <f>IF(OR(ISNA(F$1),ISNA($A46)),NA(),'临-燃尽0'!AQ47)</f>
        <v>#N/A</v>
      </c>
      <c r="G46" s="8" t="e">
        <f>IF(OR(ISNA(G$1),ISNA($A46)),NA(),'临-燃尽0'!AR47)</f>
        <v>#N/A</v>
      </c>
      <c r="H46" s="8" t="e">
        <f>IF(OR(ISNA(H$1),ISNA($A46)),NA(),'临-燃尽0'!AS47)</f>
        <v>#N/A</v>
      </c>
      <c r="I46" s="8" t="e">
        <f>IF(OR(ISNA(I$1),ISNA($A46)),NA(),'临-燃尽0'!AT47)</f>
        <v>#N/A</v>
      </c>
      <c r="J46" s="8" t="e">
        <f>IF(OR(ISNA(J$1),ISNA($A46)),NA(),'临-燃尽0'!AU47)</f>
        <v>#N/A</v>
      </c>
      <c r="K46" s="8" t="e">
        <f>IF(OR(ISNA(K$1),ISNA($A46)),NA(),'临-燃尽0'!AV47)</f>
        <v>#N/A</v>
      </c>
      <c r="L46" s="8" t="e">
        <f>IF(OR(ISNA(L$1),ISNA($A46)),NA(),'临-燃尽0'!AW47)</f>
        <v>#N/A</v>
      </c>
      <c r="M46" s="8" t="e">
        <f>IF(OR(ISNA(M$1),ISNA($A46)),NA(),'临-燃尽0'!AX47)</f>
        <v>#N/A</v>
      </c>
      <c r="N46" s="8" t="e">
        <f>IF(OR(ISNA(N$1),ISNA($A46)),NA(),'临-燃尽0'!AY47)</f>
        <v>#N/A</v>
      </c>
      <c r="O46" s="8" t="e">
        <f>IF(OR(ISNA(O$1),ISNA($A46)),NA(),'临-燃尽0'!AZ47)</f>
        <v>#N/A</v>
      </c>
      <c r="P46" s="8" t="e">
        <f>IF(OR(ISNA(P$1),ISNA($A46)),NA(),'临-燃尽0'!BA47)</f>
        <v>#N/A</v>
      </c>
      <c r="Q46" s="8" t="e">
        <f>IF(OR(ISNA(Q$1),ISNA($A46)),NA(),'临-燃尽0'!BB47)</f>
        <v>#N/A</v>
      </c>
      <c r="R46" s="8" t="e">
        <f>IF(OR(ISNA(R$1),ISNA($A46)),NA(),'临-燃尽0'!BC47)</f>
        <v>#N/A</v>
      </c>
      <c r="S46" s="8" t="e">
        <f>IF(OR(ISNA(S$1),ISNA($A46)),NA(),'临-燃尽0'!BD47)</f>
        <v>#N/A</v>
      </c>
      <c r="T46" s="8" t="e">
        <f>IF(OR(ISNA(T$1),ISNA($A46)),NA(),'临-燃尽0'!BE47)</f>
        <v>#N/A</v>
      </c>
      <c r="U46" s="8" t="e">
        <f>IF(OR(ISNA(U$1),ISNA($A46)),NA(),'临-燃尽0'!BF47)</f>
        <v>#N/A</v>
      </c>
      <c r="V46" s="8" t="e">
        <f>IF(OR(ISNA(V$1),ISNA($A46)),NA(),'临-燃尽0'!BG47)</f>
        <v>#N/A</v>
      </c>
      <c r="W46" s="8" t="e">
        <f>IF(OR(ISNA(W$1),ISNA($A46)),NA(),'临-燃尽0'!BH47)</f>
        <v>#N/A</v>
      </c>
      <c r="X46" s="8" t="e">
        <f>IF(OR(ISNA(X$1),ISNA($A46)),NA(),'临-燃尽0'!BI47)</f>
        <v>#N/A</v>
      </c>
      <c r="Y46" s="8" t="e">
        <f>IF(OR(ISNA(Y$1),ISNA($A46)),NA(),'临-燃尽0'!BJ47)</f>
        <v>#N/A</v>
      </c>
      <c r="Z46" s="8" t="e">
        <f>IF(OR(ISNA(Z$1),ISNA($A46)),NA(),'临-燃尽0'!BK47)</f>
        <v>#N/A</v>
      </c>
      <c r="AA46" s="8" t="e">
        <f>IF(OR(ISNA(AA$1),ISNA($A46)),NA(),'临-燃尽0'!BL47)</f>
        <v>#N/A</v>
      </c>
      <c r="AB46" s="8" t="e">
        <f>IF(OR(ISNA(AB$1),ISNA($A46)),NA(),'临-燃尽0'!BM47)</f>
        <v>#N/A</v>
      </c>
      <c r="AC46" s="8" t="e">
        <f>IF(OR(ISNA(AC$1),ISNA($A46)),NA(),'临-燃尽0'!BN47)</f>
        <v>#N/A</v>
      </c>
      <c r="AD46" s="8" t="e">
        <f>IF(OR(ISNA(AD$1),ISNA($A46)),NA(),'临-燃尽0'!BO47)</f>
        <v>#N/A</v>
      </c>
      <c r="AE46" s="8" t="e">
        <f>IF(OR(ISNA(AE$1),ISNA($A46)),NA(),'临-燃尽0'!BP47)</f>
        <v>#N/A</v>
      </c>
      <c r="AF46" s="8" t="e">
        <f>IF(OR(ISNA(AF$1),ISNA($A46)),NA(),'临-燃尽0'!BQ47)</f>
        <v>#N/A</v>
      </c>
      <c r="AG46" s="8" t="e">
        <f>IF(OR(ISNA(AG$1),ISNA($A46)),NA(),'临-燃尽0'!BR47)</f>
        <v>#N/A</v>
      </c>
      <c r="AH46" s="8" t="e">
        <f>IF(OR(ISNA(AH$1),ISNA($A46)),NA(),'临-燃尽0'!BS47)</f>
        <v>#N/A</v>
      </c>
      <c r="AI46" s="8" t="e">
        <f>IF(OR(ISNA(AI$1),ISNA($A46)),NA(),'临-燃尽0'!BT47)</f>
        <v>#N/A</v>
      </c>
      <c r="AJ46" s="8" t="e">
        <f>IF(OR(ISNA(AJ$1),ISNA($A46)),NA(),'临-燃尽0'!BU47)</f>
        <v>#N/A</v>
      </c>
      <c r="AK46" s="8" t="e">
        <f>IF(OR(ISNA(AK$1),ISNA($A46)),NA(),'临-燃尽0'!BV47)</f>
        <v>#N/A</v>
      </c>
      <c r="AL46" s="8" t="e">
        <f>IF(OR(ISNA(AL$1),ISNA($A46)),NA(),'临-燃尽0'!BW47)</f>
        <v>#N/A</v>
      </c>
      <c r="AM46" s="8" t="e">
        <f>IF(OR(ISNA(AM$1),ISNA($A46)),NA(),'临-燃尽0'!BX47)</f>
        <v>#N/A</v>
      </c>
      <c r="AN46" s="8" t="e">
        <f>IF(OR(ISNA(AN$1),ISNA($A46)),NA(),'临-燃尽0'!BY47)</f>
        <v>#N/A</v>
      </c>
      <c r="AO46" s="8" t="e">
        <f>IF(OR(ISNA(AO$1),ISNA($A46)),NA(),'临-燃尽0'!BZ47)</f>
        <v>#N/A</v>
      </c>
      <c r="AP46" s="8" t="e">
        <f>IF(OR(ISNA(AP$1),ISNA($A46)),NA(),'临-燃尽0'!CA47)</f>
        <v>#N/A</v>
      </c>
      <c r="AQ46" s="8" t="e">
        <f>IF(OR(ISNA(AQ$1),ISNA($A46)),NA(),'临-燃尽0'!CB47)</f>
        <v>#N/A</v>
      </c>
      <c r="AR46" s="8" t="e">
        <f>IF(OR(ISNA(AR$1),ISNA($A46)),NA(),'临-燃尽0'!CC47)</f>
        <v>#N/A</v>
      </c>
      <c r="AS46" s="8" t="e">
        <f>IF(OR(ISNA(AS$1),ISNA($A46)),NA(),'临-燃尽0'!CD47)</f>
        <v>#N/A</v>
      </c>
      <c r="AT46" s="8" t="e">
        <f>IF(OR(ISNA(AT$1),ISNA($A46)),NA(),'临-燃尽0'!CE47)</f>
        <v>#N/A</v>
      </c>
      <c r="AU46" s="8" t="e">
        <f>IF(OR(ISNA(AU$1),ISNA($A46)),NA(),'临-燃尽0'!CF47)</f>
        <v>#N/A</v>
      </c>
      <c r="AV46" s="8" t="e">
        <f>IF(OR(ISNA(AV$1),ISNA($A46)),NA(),'临-燃尽0'!CG47)</f>
        <v>#N/A</v>
      </c>
      <c r="AW46" s="8" t="e">
        <f>IF(OR(ISNA(AW$1),ISNA($A46)),NA(),'临-燃尽0'!CH47)</f>
        <v>#N/A</v>
      </c>
      <c r="AX46" s="8" t="e">
        <f>IF(OR(ISNA(AX$1),ISNA($A46)),NA(),'临-燃尽0'!CI47)</f>
        <v>#N/A</v>
      </c>
      <c r="AY46" s="8" t="e">
        <f>IF(OR(ISNA(AY$1),ISNA($A46)),NA(),'临-燃尽0'!CJ47)</f>
        <v>#N/A</v>
      </c>
      <c r="AZ46" s="8" t="e">
        <f>IF(OR(ISNA(AZ$1),ISNA($A46)),NA(),'临-燃尽0'!CK47)</f>
        <v>#N/A</v>
      </c>
    </row>
    <row r="47" spans="1:52">
      <c r="A47" s="8" t="e">
        <f>IF(OR('临-燃尽0'!AL48="",'临-燃尽0'!AL48="总计"),NA(),'临-燃尽0'!AL48)</f>
        <v>#N/A</v>
      </c>
      <c r="B47" s="8" t="e">
        <f>IF(ISNA($A47),NA(),'临-燃尽0'!AM48)</f>
        <v>#N/A</v>
      </c>
      <c r="C47" s="8" t="e">
        <f>IF(ISNA($A47),NA(),'临-燃尽0'!AN48)</f>
        <v>#N/A</v>
      </c>
      <c r="D47" s="8" t="e">
        <f>IF(ISNA($A47),NA(),'临-燃尽0'!AO48)</f>
        <v>#N/A</v>
      </c>
      <c r="E47" s="8" t="e">
        <f>IF(OR(ISNA(E$1),ISNA($A47)),NA(),'临-燃尽0'!AP48)</f>
        <v>#N/A</v>
      </c>
      <c r="F47" s="8" t="e">
        <f>IF(OR(ISNA(F$1),ISNA($A47)),NA(),'临-燃尽0'!AQ48)</f>
        <v>#N/A</v>
      </c>
      <c r="G47" s="8" t="e">
        <f>IF(OR(ISNA(G$1),ISNA($A47)),NA(),'临-燃尽0'!AR48)</f>
        <v>#N/A</v>
      </c>
      <c r="H47" s="8" t="e">
        <f>IF(OR(ISNA(H$1),ISNA($A47)),NA(),'临-燃尽0'!AS48)</f>
        <v>#N/A</v>
      </c>
      <c r="I47" s="8" t="e">
        <f>IF(OR(ISNA(I$1),ISNA($A47)),NA(),'临-燃尽0'!AT48)</f>
        <v>#N/A</v>
      </c>
      <c r="J47" s="8" t="e">
        <f>IF(OR(ISNA(J$1),ISNA($A47)),NA(),'临-燃尽0'!AU48)</f>
        <v>#N/A</v>
      </c>
      <c r="K47" s="8" t="e">
        <f>IF(OR(ISNA(K$1),ISNA($A47)),NA(),'临-燃尽0'!AV48)</f>
        <v>#N/A</v>
      </c>
      <c r="L47" s="8" t="e">
        <f>IF(OR(ISNA(L$1),ISNA($A47)),NA(),'临-燃尽0'!AW48)</f>
        <v>#N/A</v>
      </c>
      <c r="M47" s="8" t="e">
        <f>IF(OR(ISNA(M$1),ISNA($A47)),NA(),'临-燃尽0'!AX48)</f>
        <v>#N/A</v>
      </c>
      <c r="N47" s="8" t="e">
        <f>IF(OR(ISNA(N$1),ISNA($A47)),NA(),'临-燃尽0'!AY48)</f>
        <v>#N/A</v>
      </c>
      <c r="O47" s="8" t="e">
        <f>IF(OR(ISNA(O$1),ISNA($A47)),NA(),'临-燃尽0'!AZ48)</f>
        <v>#N/A</v>
      </c>
      <c r="P47" s="8" t="e">
        <f>IF(OR(ISNA(P$1),ISNA($A47)),NA(),'临-燃尽0'!BA48)</f>
        <v>#N/A</v>
      </c>
      <c r="Q47" s="8" t="e">
        <f>IF(OR(ISNA(Q$1),ISNA($A47)),NA(),'临-燃尽0'!BB48)</f>
        <v>#N/A</v>
      </c>
      <c r="R47" s="8" t="e">
        <f>IF(OR(ISNA(R$1),ISNA($A47)),NA(),'临-燃尽0'!BC48)</f>
        <v>#N/A</v>
      </c>
      <c r="S47" s="8" t="e">
        <f>IF(OR(ISNA(S$1),ISNA($A47)),NA(),'临-燃尽0'!BD48)</f>
        <v>#N/A</v>
      </c>
      <c r="T47" s="8" t="e">
        <f>IF(OR(ISNA(T$1),ISNA($A47)),NA(),'临-燃尽0'!BE48)</f>
        <v>#N/A</v>
      </c>
      <c r="U47" s="8" t="e">
        <f>IF(OR(ISNA(U$1),ISNA($A47)),NA(),'临-燃尽0'!BF48)</f>
        <v>#N/A</v>
      </c>
      <c r="V47" s="8" t="e">
        <f>IF(OR(ISNA(V$1),ISNA($A47)),NA(),'临-燃尽0'!BG48)</f>
        <v>#N/A</v>
      </c>
      <c r="W47" s="8" t="e">
        <f>IF(OR(ISNA(W$1),ISNA($A47)),NA(),'临-燃尽0'!BH48)</f>
        <v>#N/A</v>
      </c>
      <c r="X47" s="8" t="e">
        <f>IF(OR(ISNA(X$1),ISNA($A47)),NA(),'临-燃尽0'!BI48)</f>
        <v>#N/A</v>
      </c>
      <c r="Y47" s="8" t="e">
        <f>IF(OR(ISNA(Y$1),ISNA($A47)),NA(),'临-燃尽0'!BJ48)</f>
        <v>#N/A</v>
      </c>
      <c r="Z47" s="8" t="e">
        <f>IF(OR(ISNA(Z$1),ISNA($A47)),NA(),'临-燃尽0'!BK48)</f>
        <v>#N/A</v>
      </c>
      <c r="AA47" s="8" t="e">
        <f>IF(OR(ISNA(AA$1),ISNA($A47)),NA(),'临-燃尽0'!BL48)</f>
        <v>#N/A</v>
      </c>
      <c r="AB47" s="8" t="e">
        <f>IF(OR(ISNA(AB$1),ISNA($A47)),NA(),'临-燃尽0'!BM48)</f>
        <v>#N/A</v>
      </c>
      <c r="AC47" s="8" t="e">
        <f>IF(OR(ISNA(AC$1),ISNA($A47)),NA(),'临-燃尽0'!BN48)</f>
        <v>#N/A</v>
      </c>
      <c r="AD47" s="8" t="e">
        <f>IF(OR(ISNA(AD$1),ISNA($A47)),NA(),'临-燃尽0'!BO48)</f>
        <v>#N/A</v>
      </c>
      <c r="AE47" s="8" t="e">
        <f>IF(OR(ISNA(AE$1),ISNA($A47)),NA(),'临-燃尽0'!BP48)</f>
        <v>#N/A</v>
      </c>
      <c r="AF47" s="8" t="e">
        <f>IF(OR(ISNA(AF$1),ISNA($A47)),NA(),'临-燃尽0'!BQ48)</f>
        <v>#N/A</v>
      </c>
      <c r="AG47" s="8" t="e">
        <f>IF(OR(ISNA(AG$1),ISNA($A47)),NA(),'临-燃尽0'!BR48)</f>
        <v>#N/A</v>
      </c>
      <c r="AH47" s="8" t="e">
        <f>IF(OR(ISNA(AH$1),ISNA($A47)),NA(),'临-燃尽0'!BS48)</f>
        <v>#N/A</v>
      </c>
      <c r="AI47" s="8" t="e">
        <f>IF(OR(ISNA(AI$1),ISNA($A47)),NA(),'临-燃尽0'!BT48)</f>
        <v>#N/A</v>
      </c>
      <c r="AJ47" s="8" t="e">
        <f>IF(OR(ISNA(AJ$1),ISNA($A47)),NA(),'临-燃尽0'!BU48)</f>
        <v>#N/A</v>
      </c>
      <c r="AK47" s="8" t="e">
        <f>IF(OR(ISNA(AK$1),ISNA($A47)),NA(),'临-燃尽0'!BV48)</f>
        <v>#N/A</v>
      </c>
      <c r="AL47" s="8" t="e">
        <f>IF(OR(ISNA(AL$1),ISNA($A47)),NA(),'临-燃尽0'!BW48)</f>
        <v>#N/A</v>
      </c>
      <c r="AM47" s="8" t="e">
        <f>IF(OR(ISNA(AM$1),ISNA($A47)),NA(),'临-燃尽0'!BX48)</f>
        <v>#N/A</v>
      </c>
      <c r="AN47" s="8" t="e">
        <f>IF(OR(ISNA(AN$1),ISNA($A47)),NA(),'临-燃尽0'!BY48)</f>
        <v>#N/A</v>
      </c>
      <c r="AO47" s="8" t="e">
        <f>IF(OR(ISNA(AO$1),ISNA($A47)),NA(),'临-燃尽0'!BZ48)</f>
        <v>#N/A</v>
      </c>
      <c r="AP47" s="8" t="e">
        <f>IF(OR(ISNA(AP$1),ISNA($A47)),NA(),'临-燃尽0'!CA48)</f>
        <v>#N/A</v>
      </c>
      <c r="AQ47" s="8" t="e">
        <f>IF(OR(ISNA(AQ$1),ISNA($A47)),NA(),'临-燃尽0'!CB48)</f>
        <v>#N/A</v>
      </c>
      <c r="AR47" s="8" t="e">
        <f>IF(OR(ISNA(AR$1),ISNA($A47)),NA(),'临-燃尽0'!CC48)</f>
        <v>#N/A</v>
      </c>
      <c r="AS47" s="8" t="e">
        <f>IF(OR(ISNA(AS$1),ISNA($A47)),NA(),'临-燃尽0'!CD48)</f>
        <v>#N/A</v>
      </c>
      <c r="AT47" s="8" t="e">
        <f>IF(OR(ISNA(AT$1),ISNA($A47)),NA(),'临-燃尽0'!CE48)</f>
        <v>#N/A</v>
      </c>
      <c r="AU47" s="8" t="e">
        <f>IF(OR(ISNA(AU$1),ISNA($A47)),NA(),'临-燃尽0'!CF48)</f>
        <v>#N/A</v>
      </c>
      <c r="AV47" s="8" t="e">
        <f>IF(OR(ISNA(AV$1),ISNA($A47)),NA(),'临-燃尽0'!CG48)</f>
        <v>#N/A</v>
      </c>
      <c r="AW47" s="8" t="e">
        <f>IF(OR(ISNA(AW$1),ISNA($A47)),NA(),'临-燃尽0'!CH48)</f>
        <v>#N/A</v>
      </c>
      <c r="AX47" s="8" t="e">
        <f>IF(OR(ISNA(AX$1),ISNA($A47)),NA(),'临-燃尽0'!CI48)</f>
        <v>#N/A</v>
      </c>
      <c r="AY47" s="8" t="e">
        <f>IF(OR(ISNA(AY$1),ISNA($A47)),NA(),'临-燃尽0'!CJ48)</f>
        <v>#N/A</v>
      </c>
      <c r="AZ47" s="8" t="e">
        <f>IF(OR(ISNA(AZ$1),ISNA($A47)),NA(),'临-燃尽0'!CK48)</f>
        <v>#N/A</v>
      </c>
    </row>
    <row r="48" spans="1:52">
      <c r="A48" s="8" t="e">
        <f>IF(OR('临-燃尽0'!AL49="",'临-燃尽0'!AL49="总计"),NA(),'临-燃尽0'!AL49)</f>
        <v>#N/A</v>
      </c>
      <c r="B48" s="8" t="e">
        <f>IF(ISNA($A48),NA(),'临-燃尽0'!AM49)</f>
        <v>#N/A</v>
      </c>
      <c r="C48" s="8" t="e">
        <f>IF(ISNA($A48),NA(),'临-燃尽0'!AN49)</f>
        <v>#N/A</v>
      </c>
      <c r="D48" s="8" t="e">
        <f>IF(ISNA($A48),NA(),'临-燃尽0'!AO49)</f>
        <v>#N/A</v>
      </c>
      <c r="E48" s="8" t="e">
        <f>IF(OR(ISNA(E$1),ISNA($A48)),NA(),'临-燃尽0'!AP49)</f>
        <v>#N/A</v>
      </c>
      <c r="F48" s="8" t="e">
        <f>IF(OR(ISNA(F$1),ISNA($A48)),NA(),'临-燃尽0'!AQ49)</f>
        <v>#N/A</v>
      </c>
      <c r="G48" s="8" t="e">
        <f>IF(OR(ISNA(G$1),ISNA($A48)),NA(),'临-燃尽0'!AR49)</f>
        <v>#N/A</v>
      </c>
      <c r="H48" s="8" t="e">
        <f>IF(OR(ISNA(H$1),ISNA($A48)),NA(),'临-燃尽0'!AS49)</f>
        <v>#N/A</v>
      </c>
      <c r="I48" s="8" t="e">
        <f>IF(OR(ISNA(I$1),ISNA($A48)),NA(),'临-燃尽0'!AT49)</f>
        <v>#N/A</v>
      </c>
      <c r="J48" s="8" t="e">
        <f>IF(OR(ISNA(J$1),ISNA($A48)),NA(),'临-燃尽0'!AU49)</f>
        <v>#N/A</v>
      </c>
      <c r="K48" s="8" t="e">
        <f>IF(OR(ISNA(K$1),ISNA($A48)),NA(),'临-燃尽0'!AV49)</f>
        <v>#N/A</v>
      </c>
      <c r="L48" s="8" t="e">
        <f>IF(OR(ISNA(L$1),ISNA($A48)),NA(),'临-燃尽0'!AW49)</f>
        <v>#N/A</v>
      </c>
      <c r="M48" s="8" t="e">
        <f>IF(OR(ISNA(M$1),ISNA($A48)),NA(),'临-燃尽0'!AX49)</f>
        <v>#N/A</v>
      </c>
      <c r="N48" s="8" t="e">
        <f>IF(OR(ISNA(N$1),ISNA($A48)),NA(),'临-燃尽0'!AY49)</f>
        <v>#N/A</v>
      </c>
      <c r="O48" s="8" t="e">
        <f>IF(OR(ISNA(O$1),ISNA($A48)),NA(),'临-燃尽0'!AZ49)</f>
        <v>#N/A</v>
      </c>
      <c r="P48" s="8" t="e">
        <f>IF(OR(ISNA(P$1),ISNA($A48)),NA(),'临-燃尽0'!BA49)</f>
        <v>#N/A</v>
      </c>
      <c r="Q48" s="8" t="e">
        <f>IF(OR(ISNA(Q$1),ISNA($A48)),NA(),'临-燃尽0'!BB49)</f>
        <v>#N/A</v>
      </c>
      <c r="R48" s="8" t="e">
        <f>IF(OR(ISNA(R$1),ISNA($A48)),NA(),'临-燃尽0'!BC49)</f>
        <v>#N/A</v>
      </c>
      <c r="S48" s="8" t="e">
        <f>IF(OR(ISNA(S$1),ISNA($A48)),NA(),'临-燃尽0'!BD49)</f>
        <v>#N/A</v>
      </c>
      <c r="T48" s="8" t="e">
        <f>IF(OR(ISNA(T$1),ISNA($A48)),NA(),'临-燃尽0'!BE49)</f>
        <v>#N/A</v>
      </c>
      <c r="U48" s="8" t="e">
        <f>IF(OR(ISNA(U$1),ISNA($A48)),NA(),'临-燃尽0'!BF49)</f>
        <v>#N/A</v>
      </c>
      <c r="V48" s="8" t="e">
        <f>IF(OR(ISNA(V$1),ISNA($A48)),NA(),'临-燃尽0'!BG49)</f>
        <v>#N/A</v>
      </c>
      <c r="W48" s="8" t="e">
        <f>IF(OR(ISNA(W$1),ISNA($A48)),NA(),'临-燃尽0'!BH49)</f>
        <v>#N/A</v>
      </c>
      <c r="X48" s="8" t="e">
        <f>IF(OR(ISNA(X$1),ISNA($A48)),NA(),'临-燃尽0'!BI49)</f>
        <v>#N/A</v>
      </c>
      <c r="Y48" s="8" t="e">
        <f>IF(OR(ISNA(Y$1),ISNA($A48)),NA(),'临-燃尽0'!BJ49)</f>
        <v>#N/A</v>
      </c>
      <c r="Z48" s="8" t="e">
        <f>IF(OR(ISNA(Z$1),ISNA($A48)),NA(),'临-燃尽0'!BK49)</f>
        <v>#N/A</v>
      </c>
      <c r="AA48" s="8" t="e">
        <f>IF(OR(ISNA(AA$1),ISNA($A48)),NA(),'临-燃尽0'!BL49)</f>
        <v>#N/A</v>
      </c>
      <c r="AB48" s="8" t="e">
        <f>IF(OR(ISNA(AB$1),ISNA($A48)),NA(),'临-燃尽0'!BM49)</f>
        <v>#N/A</v>
      </c>
      <c r="AC48" s="8" t="e">
        <f>IF(OR(ISNA(AC$1),ISNA($A48)),NA(),'临-燃尽0'!BN49)</f>
        <v>#N/A</v>
      </c>
      <c r="AD48" s="8" t="e">
        <f>IF(OR(ISNA(AD$1),ISNA($A48)),NA(),'临-燃尽0'!BO49)</f>
        <v>#N/A</v>
      </c>
      <c r="AE48" s="8" t="e">
        <f>IF(OR(ISNA(AE$1),ISNA($A48)),NA(),'临-燃尽0'!BP49)</f>
        <v>#N/A</v>
      </c>
      <c r="AF48" s="8" t="e">
        <f>IF(OR(ISNA(AF$1),ISNA($A48)),NA(),'临-燃尽0'!BQ49)</f>
        <v>#N/A</v>
      </c>
      <c r="AG48" s="8" t="e">
        <f>IF(OR(ISNA(AG$1),ISNA($A48)),NA(),'临-燃尽0'!BR49)</f>
        <v>#N/A</v>
      </c>
      <c r="AH48" s="8" t="e">
        <f>IF(OR(ISNA(AH$1),ISNA($A48)),NA(),'临-燃尽0'!BS49)</f>
        <v>#N/A</v>
      </c>
      <c r="AI48" s="8" t="e">
        <f>IF(OR(ISNA(AI$1),ISNA($A48)),NA(),'临-燃尽0'!BT49)</f>
        <v>#N/A</v>
      </c>
      <c r="AJ48" s="8" t="e">
        <f>IF(OR(ISNA(AJ$1),ISNA($A48)),NA(),'临-燃尽0'!BU49)</f>
        <v>#N/A</v>
      </c>
      <c r="AK48" s="8" t="e">
        <f>IF(OR(ISNA(AK$1),ISNA($A48)),NA(),'临-燃尽0'!BV49)</f>
        <v>#N/A</v>
      </c>
      <c r="AL48" s="8" t="e">
        <f>IF(OR(ISNA(AL$1),ISNA($A48)),NA(),'临-燃尽0'!BW49)</f>
        <v>#N/A</v>
      </c>
      <c r="AM48" s="8" t="e">
        <f>IF(OR(ISNA(AM$1),ISNA($A48)),NA(),'临-燃尽0'!BX49)</f>
        <v>#N/A</v>
      </c>
      <c r="AN48" s="8" t="e">
        <f>IF(OR(ISNA(AN$1),ISNA($A48)),NA(),'临-燃尽0'!BY49)</f>
        <v>#N/A</v>
      </c>
      <c r="AO48" s="8" t="e">
        <f>IF(OR(ISNA(AO$1),ISNA($A48)),NA(),'临-燃尽0'!BZ49)</f>
        <v>#N/A</v>
      </c>
      <c r="AP48" s="8" t="e">
        <f>IF(OR(ISNA(AP$1),ISNA($A48)),NA(),'临-燃尽0'!CA49)</f>
        <v>#N/A</v>
      </c>
      <c r="AQ48" s="8" t="e">
        <f>IF(OR(ISNA(AQ$1),ISNA($A48)),NA(),'临-燃尽0'!CB49)</f>
        <v>#N/A</v>
      </c>
      <c r="AR48" s="8" t="e">
        <f>IF(OR(ISNA(AR$1),ISNA($A48)),NA(),'临-燃尽0'!CC49)</f>
        <v>#N/A</v>
      </c>
      <c r="AS48" s="8" t="e">
        <f>IF(OR(ISNA(AS$1),ISNA($A48)),NA(),'临-燃尽0'!CD49)</f>
        <v>#N/A</v>
      </c>
      <c r="AT48" s="8" t="e">
        <f>IF(OR(ISNA(AT$1),ISNA($A48)),NA(),'临-燃尽0'!CE49)</f>
        <v>#N/A</v>
      </c>
      <c r="AU48" s="8" t="e">
        <f>IF(OR(ISNA(AU$1),ISNA($A48)),NA(),'临-燃尽0'!CF49)</f>
        <v>#N/A</v>
      </c>
      <c r="AV48" s="8" t="e">
        <f>IF(OR(ISNA(AV$1),ISNA($A48)),NA(),'临-燃尽0'!CG49)</f>
        <v>#N/A</v>
      </c>
      <c r="AW48" s="8" t="e">
        <f>IF(OR(ISNA(AW$1),ISNA($A48)),NA(),'临-燃尽0'!CH49)</f>
        <v>#N/A</v>
      </c>
      <c r="AX48" s="8" t="e">
        <f>IF(OR(ISNA(AX$1),ISNA($A48)),NA(),'临-燃尽0'!CI49)</f>
        <v>#N/A</v>
      </c>
      <c r="AY48" s="8" t="e">
        <f>IF(OR(ISNA(AY$1),ISNA($A48)),NA(),'临-燃尽0'!CJ49)</f>
        <v>#N/A</v>
      </c>
      <c r="AZ48" s="8" t="e">
        <f>IF(OR(ISNA(AZ$1),ISNA($A48)),NA(),'临-燃尽0'!CK49)</f>
        <v>#N/A</v>
      </c>
    </row>
    <row r="49" spans="1:52">
      <c r="A49" s="8" t="e">
        <f>IF(OR('临-燃尽0'!AL50="",'临-燃尽0'!AL50="总计"),NA(),'临-燃尽0'!AL50)</f>
        <v>#N/A</v>
      </c>
      <c r="B49" s="8" t="e">
        <f>IF(ISNA($A49),NA(),'临-燃尽0'!AM50)</f>
        <v>#N/A</v>
      </c>
      <c r="C49" s="8" t="e">
        <f>IF(ISNA($A49),NA(),'临-燃尽0'!AN50)</f>
        <v>#N/A</v>
      </c>
      <c r="D49" s="8" t="e">
        <f>IF(ISNA($A49),NA(),'临-燃尽0'!AO50)</f>
        <v>#N/A</v>
      </c>
      <c r="E49" s="8" t="e">
        <f>IF(OR(ISNA(E$1),ISNA($A49)),NA(),'临-燃尽0'!AP50)</f>
        <v>#N/A</v>
      </c>
      <c r="F49" s="8" t="e">
        <f>IF(OR(ISNA(F$1),ISNA($A49)),NA(),'临-燃尽0'!AQ50)</f>
        <v>#N/A</v>
      </c>
      <c r="G49" s="8" t="e">
        <f>IF(OR(ISNA(G$1),ISNA($A49)),NA(),'临-燃尽0'!AR50)</f>
        <v>#N/A</v>
      </c>
      <c r="H49" s="8" t="e">
        <f>IF(OR(ISNA(H$1),ISNA($A49)),NA(),'临-燃尽0'!AS50)</f>
        <v>#N/A</v>
      </c>
      <c r="I49" s="8" t="e">
        <f>IF(OR(ISNA(I$1),ISNA($A49)),NA(),'临-燃尽0'!AT50)</f>
        <v>#N/A</v>
      </c>
      <c r="J49" s="8" t="e">
        <f>IF(OR(ISNA(J$1),ISNA($A49)),NA(),'临-燃尽0'!AU50)</f>
        <v>#N/A</v>
      </c>
      <c r="K49" s="8" t="e">
        <f>IF(OR(ISNA(K$1),ISNA($A49)),NA(),'临-燃尽0'!AV50)</f>
        <v>#N/A</v>
      </c>
      <c r="L49" s="8" t="e">
        <f>IF(OR(ISNA(L$1),ISNA($A49)),NA(),'临-燃尽0'!AW50)</f>
        <v>#N/A</v>
      </c>
      <c r="M49" s="8" t="e">
        <f>IF(OR(ISNA(M$1),ISNA($A49)),NA(),'临-燃尽0'!AX50)</f>
        <v>#N/A</v>
      </c>
      <c r="N49" s="8" t="e">
        <f>IF(OR(ISNA(N$1),ISNA($A49)),NA(),'临-燃尽0'!AY50)</f>
        <v>#N/A</v>
      </c>
      <c r="O49" s="8" t="e">
        <f>IF(OR(ISNA(O$1),ISNA($A49)),NA(),'临-燃尽0'!AZ50)</f>
        <v>#N/A</v>
      </c>
      <c r="P49" s="8" t="e">
        <f>IF(OR(ISNA(P$1),ISNA($A49)),NA(),'临-燃尽0'!BA50)</f>
        <v>#N/A</v>
      </c>
      <c r="Q49" s="8" t="e">
        <f>IF(OR(ISNA(Q$1),ISNA($A49)),NA(),'临-燃尽0'!BB50)</f>
        <v>#N/A</v>
      </c>
      <c r="R49" s="8" t="e">
        <f>IF(OR(ISNA(R$1),ISNA($A49)),NA(),'临-燃尽0'!BC50)</f>
        <v>#N/A</v>
      </c>
      <c r="S49" s="8" t="e">
        <f>IF(OR(ISNA(S$1),ISNA($A49)),NA(),'临-燃尽0'!BD50)</f>
        <v>#N/A</v>
      </c>
      <c r="T49" s="8" t="e">
        <f>IF(OR(ISNA(T$1),ISNA($A49)),NA(),'临-燃尽0'!BE50)</f>
        <v>#N/A</v>
      </c>
      <c r="U49" s="8" t="e">
        <f>IF(OR(ISNA(U$1),ISNA($A49)),NA(),'临-燃尽0'!BF50)</f>
        <v>#N/A</v>
      </c>
      <c r="V49" s="8" t="e">
        <f>IF(OR(ISNA(V$1),ISNA($A49)),NA(),'临-燃尽0'!BG50)</f>
        <v>#N/A</v>
      </c>
      <c r="W49" s="8" t="e">
        <f>IF(OR(ISNA(W$1),ISNA($A49)),NA(),'临-燃尽0'!BH50)</f>
        <v>#N/A</v>
      </c>
      <c r="X49" s="8" t="e">
        <f>IF(OR(ISNA(X$1),ISNA($A49)),NA(),'临-燃尽0'!BI50)</f>
        <v>#N/A</v>
      </c>
      <c r="Y49" s="8" t="e">
        <f>IF(OR(ISNA(Y$1),ISNA($A49)),NA(),'临-燃尽0'!BJ50)</f>
        <v>#N/A</v>
      </c>
      <c r="Z49" s="8" t="e">
        <f>IF(OR(ISNA(Z$1),ISNA($A49)),NA(),'临-燃尽0'!BK50)</f>
        <v>#N/A</v>
      </c>
      <c r="AA49" s="8" t="e">
        <f>IF(OR(ISNA(AA$1),ISNA($A49)),NA(),'临-燃尽0'!BL50)</f>
        <v>#N/A</v>
      </c>
      <c r="AB49" s="8" t="e">
        <f>IF(OR(ISNA(AB$1),ISNA($A49)),NA(),'临-燃尽0'!BM50)</f>
        <v>#N/A</v>
      </c>
      <c r="AC49" s="8" t="e">
        <f>IF(OR(ISNA(AC$1),ISNA($A49)),NA(),'临-燃尽0'!BN50)</f>
        <v>#N/A</v>
      </c>
      <c r="AD49" s="8" t="e">
        <f>IF(OR(ISNA(AD$1),ISNA($A49)),NA(),'临-燃尽0'!BO50)</f>
        <v>#N/A</v>
      </c>
      <c r="AE49" s="8" t="e">
        <f>IF(OR(ISNA(AE$1),ISNA($A49)),NA(),'临-燃尽0'!BP50)</f>
        <v>#N/A</v>
      </c>
      <c r="AF49" s="8" t="e">
        <f>IF(OR(ISNA(AF$1),ISNA($A49)),NA(),'临-燃尽0'!BQ50)</f>
        <v>#N/A</v>
      </c>
      <c r="AG49" s="8" t="e">
        <f>IF(OR(ISNA(AG$1),ISNA($A49)),NA(),'临-燃尽0'!BR50)</f>
        <v>#N/A</v>
      </c>
      <c r="AH49" s="8" t="e">
        <f>IF(OR(ISNA(AH$1),ISNA($A49)),NA(),'临-燃尽0'!BS50)</f>
        <v>#N/A</v>
      </c>
      <c r="AI49" s="8" t="e">
        <f>IF(OR(ISNA(AI$1),ISNA($A49)),NA(),'临-燃尽0'!BT50)</f>
        <v>#N/A</v>
      </c>
      <c r="AJ49" s="8" t="e">
        <f>IF(OR(ISNA(AJ$1),ISNA($A49)),NA(),'临-燃尽0'!BU50)</f>
        <v>#N/A</v>
      </c>
      <c r="AK49" s="8" t="e">
        <f>IF(OR(ISNA(AK$1),ISNA($A49)),NA(),'临-燃尽0'!BV50)</f>
        <v>#N/A</v>
      </c>
      <c r="AL49" s="8" t="e">
        <f>IF(OR(ISNA(AL$1),ISNA($A49)),NA(),'临-燃尽0'!BW50)</f>
        <v>#N/A</v>
      </c>
      <c r="AM49" s="8" t="e">
        <f>IF(OR(ISNA(AM$1),ISNA($A49)),NA(),'临-燃尽0'!BX50)</f>
        <v>#N/A</v>
      </c>
      <c r="AN49" s="8" t="e">
        <f>IF(OR(ISNA(AN$1),ISNA($A49)),NA(),'临-燃尽0'!BY50)</f>
        <v>#N/A</v>
      </c>
      <c r="AO49" s="8" t="e">
        <f>IF(OR(ISNA(AO$1),ISNA($A49)),NA(),'临-燃尽0'!BZ50)</f>
        <v>#N/A</v>
      </c>
      <c r="AP49" s="8" t="e">
        <f>IF(OR(ISNA(AP$1),ISNA($A49)),NA(),'临-燃尽0'!CA50)</f>
        <v>#N/A</v>
      </c>
      <c r="AQ49" s="8" t="e">
        <f>IF(OR(ISNA(AQ$1),ISNA($A49)),NA(),'临-燃尽0'!CB50)</f>
        <v>#N/A</v>
      </c>
      <c r="AR49" s="8" t="e">
        <f>IF(OR(ISNA(AR$1),ISNA($A49)),NA(),'临-燃尽0'!CC50)</f>
        <v>#N/A</v>
      </c>
      <c r="AS49" s="8" t="e">
        <f>IF(OR(ISNA(AS$1),ISNA($A49)),NA(),'临-燃尽0'!CD50)</f>
        <v>#N/A</v>
      </c>
      <c r="AT49" s="8" t="e">
        <f>IF(OR(ISNA(AT$1),ISNA($A49)),NA(),'临-燃尽0'!CE50)</f>
        <v>#N/A</v>
      </c>
      <c r="AU49" s="8" t="e">
        <f>IF(OR(ISNA(AU$1),ISNA($A49)),NA(),'临-燃尽0'!CF50)</f>
        <v>#N/A</v>
      </c>
      <c r="AV49" s="8" t="e">
        <f>IF(OR(ISNA(AV$1),ISNA($A49)),NA(),'临-燃尽0'!CG50)</f>
        <v>#N/A</v>
      </c>
      <c r="AW49" s="8" t="e">
        <f>IF(OR(ISNA(AW$1),ISNA($A49)),NA(),'临-燃尽0'!CH50)</f>
        <v>#N/A</v>
      </c>
      <c r="AX49" s="8" t="e">
        <f>IF(OR(ISNA(AX$1),ISNA($A49)),NA(),'临-燃尽0'!CI50)</f>
        <v>#N/A</v>
      </c>
      <c r="AY49" s="8" t="e">
        <f>IF(OR(ISNA(AY$1),ISNA($A49)),NA(),'临-燃尽0'!CJ50)</f>
        <v>#N/A</v>
      </c>
      <c r="AZ49" s="8" t="e">
        <f>IF(OR(ISNA(AZ$1),ISNA($A49)),NA(),'临-燃尽0'!CK50)</f>
        <v>#N/A</v>
      </c>
    </row>
    <row r="50" spans="1:52">
      <c r="A50" s="8" t="e">
        <f>IF(OR('临-燃尽0'!AL51="",'临-燃尽0'!AL51="总计"),NA(),'临-燃尽0'!AL51)</f>
        <v>#N/A</v>
      </c>
      <c r="B50" s="8" t="e">
        <f>IF(ISNA($A50),NA(),'临-燃尽0'!AM51)</f>
        <v>#N/A</v>
      </c>
      <c r="C50" s="8" t="e">
        <f>IF(ISNA($A50),NA(),'临-燃尽0'!AN51)</f>
        <v>#N/A</v>
      </c>
      <c r="D50" s="8" t="e">
        <f>IF(ISNA($A50),NA(),'临-燃尽0'!AO51)</f>
        <v>#N/A</v>
      </c>
      <c r="E50" s="8" t="e">
        <f>IF(OR(ISNA(E$1),ISNA($A50)),NA(),'临-燃尽0'!AP51)</f>
        <v>#N/A</v>
      </c>
      <c r="F50" s="8" t="e">
        <f>IF(OR(ISNA(F$1),ISNA($A50)),NA(),'临-燃尽0'!AQ51)</f>
        <v>#N/A</v>
      </c>
      <c r="G50" s="8" t="e">
        <f>IF(OR(ISNA(G$1),ISNA($A50)),NA(),'临-燃尽0'!AR51)</f>
        <v>#N/A</v>
      </c>
      <c r="H50" s="8" t="e">
        <f>IF(OR(ISNA(H$1),ISNA($A50)),NA(),'临-燃尽0'!AS51)</f>
        <v>#N/A</v>
      </c>
      <c r="I50" s="8" t="e">
        <f>IF(OR(ISNA(I$1),ISNA($A50)),NA(),'临-燃尽0'!AT51)</f>
        <v>#N/A</v>
      </c>
      <c r="J50" s="8" t="e">
        <f>IF(OR(ISNA(J$1),ISNA($A50)),NA(),'临-燃尽0'!AU51)</f>
        <v>#N/A</v>
      </c>
      <c r="K50" s="8" t="e">
        <f>IF(OR(ISNA(K$1),ISNA($A50)),NA(),'临-燃尽0'!AV51)</f>
        <v>#N/A</v>
      </c>
      <c r="L50" s="8" t="e">
        <f>IF(OR(ISNA(L$1),ISNA($A50)),NA(),'临-燃尽0'!AW51)</f>
        <v>#N/A</v>
      </c>
      <c r="M50" s="8" t="e">
        <f>IF(OR(ISNA(M$1),ISNA($A50)),NA(),'临-燃尽0'!AX51)</f>
        <v>#N/A</v>
      </c>
      <c r="N50" s="8" t="e">
        <f>IF(OR(ISNA(N$1),ISNA($A50)),NA(),'临-燃尽0'!AY51)</f>
        <v>#N/A</v>
      </c>
      <c r="O50" s="8" t="e">
        <f>IF(OR(ISNA(O$1),ISNA($A50)),NA(),'临-燃尽0'!AZ51)</f>
        <v>#N/A</v>
      </c>
      <c r="P50" s="8" t="e">
        <f>IF(OR(ISNA(P$1),ISNA($A50)),NA(),'临-燃尽0'!BA51)</f>
        <v>#N/A</v>
      </c>
      <c r="Q50" s="8" t="e">
        <f>IF(OR(ISNA(Q$1),ISNA($A50)),NA(),'临-燃尽0'!BB51)</f>
        <v>#N/A</v>
      </c>
      <c r="R50" s="8" t="e">
        <f>IF(OR(ISNA(R$1),ISNA($A50)),NA(),'临-燃尽0'!BC51)</f>
        <v>#N/A</v>
      </c>
      <c r="S50" s="8" t="e">
        <f>IF(OR(ISNA(S$1),ISNA($A50)),NA(),'临-燃尽0'!BD51)</f>
        <v>#N/A</v>
      </c>
      <c r="T50" s="8" t="e">
        <f>IF(OR(ISNA(T$1),ISNA($A50)),NA(),'临-燃尽0'!BE51)</f>
        <v>#N/A</v>
      </c>
      <c r="U50" s="8" t="e">
        <f>IF(OR(ISNA(U$1),ISNA($A50)),NA(),'临-燃尽0'!BF51)</f>
        <v>#N/A</v>
      </c>
      <c r="V50" s="8" t="e">
        <f>IF(OR(ISNA(V$1),ISNA($A50)),NA(),'临-燃尽0'!BG51)</f>
        <v>#N/A</v>
      </c>
      <c r="W50" s="8" t="e">
        <f>IF(OR(ISNA(W$1),ISNA($A50)),NA(),'临-燃尽0'!BH51)</f>
        <v>#N/A</v>
      </c>
      <c r="X50" s="8" t="e">
        <f>IF(OR(ISNA(X$1),ISNA($A50)),NA(),'临-燃尽0'!BI51)</f>
        <v>#N/A</v>
      </c>
      <c r="Y50" s="8" t="e">
        <f>IF(OR(ISNA(Y$1),ISNA($A50)),NA(),'临-燃尽0'!BJ51)</f>
        <v>#N/A</v>
      </c>
      <c r="Z50" s="8" t="e">
        <f>IF(OR(ISNA(Z$1),ISNA($A50)),NA(),'临-燃尽0'!BK51)</f>
        <v>#N/A</v>
      </c>
      <c r="AA50" s="8" t="e">
        <f>IF(OR(ISNA(AA$1),ISNA($A50)),NA(),'临-燃尽0'!BL51)</f>
        <v>#N/A</v>
      </c>
      <c r="AB50" s="8" t="e">
        <f>IF(OR(ISNA(AB$1),ISNA($A50)),NA(),'临-燃尽0'!BM51)</f>
        <v>#N/A</v>
      </c>
      <c r="AC50" s="8" t="e">
        <f>IF(OR(ISNA(AC$1),ISNA($A50)),NA(),'临-燃尽0'!BN51)</f>
        <v>#N/A</v>
      </c>
      <c r="AD50" s="8" t="e">
        <f>IF(OR(ISNA(AD$1),ISNA($A50)),NA(),'临-燃尽0'!BO51)</f>
        <v>#N/A</v>
      </c>
      <c r="AE50" s="8" t="e">
        <f>IF(OR(ISNA(AE$1),ISNA($A50)),NA(),'临-燃尽0'!BP51)</f>
        <v>#N/A</v>
      </c>
      <c r="AF50" s="8" t="e">
        <f>IF(OR(ISNA(AF$1),ISNA($A50)),NA(),'临-燃尽0'!BQ51)</f>
        <v>#N/A</v>
      </c>
      <c r="AG50" s="8" t="e">
        <f>IF(OR(ISNA(AG$1),ISNA($A50)),NA(),'临-燃尽0'!BR51)</f>
        <v>#N/A</v>
      </c>
      <c r="AH50" s="8" t="e">
        <f>IF(OR(ISNA(AH$1),ISNA($A50)),NA(),'临-燃尽0'!BS51)</f>
        <v>#N/A</v>
      </c>
      <c r="AI50" s="8" t="e">
        <f>IF(OR(ISNA(AI$1),ISNA($A50)),NA(),'临-燃尽0'!BT51)</f>
        <v>#N/A</v>
      </c>
      <c r="AJ50" s="8" t="e">
        <f>IF(OR(ISNA(AJ$1),ISNA($A50)),NA(),'临-燃尽0'!BU51)</f>
        <v>#N/A</v>
      </c>
      <c r="AK50" s="8" t="e">
        <f>IF(OR(ISNA(AK$1),ISNA($A50)),NA(),'临-燃尽0'!BV51)</f>
        <v>#N/A</v>
      </c>
      <c r="AL50" s="8" t="e">
        <f>IF(OR(ISNA(AL$1),ISNA($A50)),NA(),'临-燃尽0'!BW51)</f>
        <v>#N/A</v>
      </c>
      <c r="AM50" s="8" t="e">
        <f>IF(OR(ISNA(AM$1),ISNA($A50)),NA(),'临-燃尽0'!BX51)</f>
        <v>#N/A</v>
      </c>
      <c r="AN50" s="8" t="e">
        <f>IF(OR(ISNA(AN$1),ISNA($A50)),NA(),'临-燃尽0'!BY51)</f>
        <v>#N/A</v>
      </c>
      <c r="AO50" s="8" t="e">
        <f>IF(OR(ISNA(AO$1),ISNA($A50)),NA(),'临-燃尽0'!BZ51)</f>
        <v>#N/A</v>
      </c>
      <c r="AP50" s="8" t="e">
        <f>IF(OR(ISNA(AP$1),ISNA($A50)),NA(),'临-燃尽0'!CA51)</f>
        <v>#N/A</v>
      </c>
      <c r="AQ50" s="8" t="e">
        <f>IF(OR(ISNA(AQ$1),ISNA($A50)),NA(),'临-燃尽0'!CB51)</f>
        <v>#N/A</v>
      </c>
      <c r="AR50" s="8" t="e">
        <f>IF(OR(ISNA(AR$1),ISNA($A50)),NA(),'临-燃尽0'!CC51)</f>
        <v>#N/A</v>
      </c>
      <c r="AS50" s="8" t="e">
        <f>IF(OR(ISNA(AS$1),ISNA($A50)),NA(),'临-燃尽0'!CD51)</f>
        <v>#N/A</v>
      </c>
      <c r="AT50" s="8" t="e">
        <f>IF(OR(ISNA(AT$1),ISNA($A50)),NA(),'临-燃尽0'!CE51)</f>
        <v>#N/A</v>
      </c>
      <c r="AU50" s="8" t="e">
        <f>IF(OR(ISNA(AU$1),ISNA($A50)),NA(),'临-燃尽0'!CF51)</f>
        <v>#N/A</v>
      </c>
      <c r="AV50" s="8" t="e">
        <f>IF(OR(ISNA(AV$1),ISNA($A50)),NA(),'临-燃尽0'!CG51)</f>
        <v>#N/A</v>
      </c>
      <c r="AW50" s="8" t="e">
        <f>IF(OR(ISNA(AW$1),ISNA($A50)),NA(),'临-燃尽0'!CH51)</f>
        <v>#N/A</v>
      </c>
      <c r="AX50" s="8" t="e">
        <f>IF(OR(ISNA(AX$1),ISNA($A50)),NA(),'临-燃尽0'!CI51)</f>
        <v>#N/A</v>
      </c>
      <c r="AY50" s="8" t="e">
        <f>IF(OR(ISNA(AY$1),ISNA($A50)),NA(),'临-燃尽0'!CJ51)</f>
        <v>#N/A</v>
      </c>
      <c r="AZ50" s="8" t="e">
        <f>IF(OR(ISNA(AZ$1),ISNA($A50)),NA(),'临-燃尽0'!CK51)</f>
        <v>#N/A</v>
      </c>
    </row>
    <row r="51" spans="1:52">
      <c r="A51" s="8" t="e">
        <f>IF(OR('临-燃尽0'!AL52="",'临-燃尽0'!AL52="总计"),NA(),'临-燃尽0'!AL52)</f>
        <v>#N/A</v>
      </c>
      <c r="B51" s="8" t="e">
        <f>IF(ISNA($A51),NA(),'临-燃尽0'!AM52)</f>
        <v>#N/A</v>
      </c>
      <c r="C51" s="8" t="e">
        <f>IF(ISNA($A51),NA(),'临-燃尽0'!AN52)</f>
        <v>#N/A</v>
      </c>
      <c r="D51" s="8" t="e">
        <f>IF(ISNA($A51),NA(),'临-燃尽0'!AO52)</f>
        <v>#N/A</v>
      </c>
      <c r="E51" s="8" t="e">
        <f>IF(OR(ISNA(E$1),ISNA($A51)),NA(),'临-燃尽0'!AP52)</f>
        <v>#N/A</v>
      </c>
      <c r="F51" s="8" t="e">
        <f>IF(OR(ISNA(F$1),ISNA($A51)),NA(),'临-燃尽0'!AQ52)</f>
        <v>#N/A</v>
      </c>
      <c r="G51" s="8" t="e">
        <f>IF(OR(ISNA(G$1),ISNA($A51)),NA(),'临-燃尽0'!AR52)</f>
        <v>#N/A</v>
      </c>
      <c r="H51" s="8" t="e">
        <f>IF(OR(ISNA(H$1),ISNA($A51)),NA(),'临-燃尽0'!AS52)</f>
        <v>#N/A</v>
      </c>
      <c r="I51" s="8" t="e">
        <f>IF(OR(ISNA(I$1),ISNA($A51)),NA(),'临-燃尽0'!AT52)</f>
        <v>#N/A</v>
      </c>
      <c r="J51" s="8" t="e">
        <f>IF(OR(ISNA(J$1),ISNA($A51)),NA(),'临-燃尽0'!AU52)</f>
        <v>#N/A</v>
      </c>
      <c r="K51" s="8" t="e">
        <f>IF(OR(ISNA(K$1),ISNA($A51)),NA(),'临-燃尽0'!AV52)</f>
        <v>#N/A</v>
      </c>
      <c r="L51" s="8" t="e">
        <f>IF(OR(ISNA(L$1),ISNA($A51)),NA(),'临-燃尽0'!AW52)</f>
        <v>#N/A</v>
      </c>
      <c r="M51" s="8" t="e">
        <f>IF(OR(ISNA(M$1),ISNA($A51)),NA(),'临-燃尽0'!AX52)</f>
        <v>#N/A</v>
      </c>
      <c r="N51" s="8" t="e">
        <f>IF(OR(ISNA(N$1),ISNA($A51)),NA(),'临-燃尽0'!AY52)</f>
        <v>#N/A</v>
      </c>
      <c r="O51" s="8" t="e">
        <f>IF(OR(ISNA(O$1),ISNA($A51)),NA(),'临-燃尽0'!AZ52)</f>
        <v>#N/A</v>
      </c>
      <c r="P51" s="8" t="e">
        <f>IF(OR(ISNA(P$1),ISNA($A51)),NA(),'临-燃尽0'!BA52)</f>
        <v>#N/A</v>
      </c>
      <c r="Q51" s="8" t="e">
        <f>IF(OR(ISNA(Q$1),ISNA($A51)),NA(),'临-燃尽0'!BB52)</f>
        <v>#N/A</v>
      </c>
      <c r="R51" s="8" t="e">
        <f>IF(OR(ISNA(R$1),ISNA($A51)),NA(),'临-燃尽0'!BC52)</f>
        <v>#N/A</v>
      </c>
      <c r="S51" s="8" t="e">
        <f>IF(OR(ISNA(S$1),ISNA($A51)),NA(),'临-燃尽0'!BD52)</f>
        <v>#N/A</v>
      </c>
      <c r="T51" s="8" t="e">
        <f>IF(OR(ISNA(T$1),ISNA($A51)),NA(),'临-燃尽0'!BE52)</f>
        <v>#N/A</v>
      </c>
      <c r="U51" s="8" t="e">
        <f>IF(OR(ISNA(U$1),ISNA($A51)),NA(),'临-燃尽0'!BF52)</f>
        <v>#N/A</v>
      </c>
      <c r="V51" s="8" t="e">
        <f>IF(OR(ISNA(V$1),ISNA($A51)),NA(),'临-燃尽0'!BG52)</f>
        <v>#N/A</v>
      </c>
      <c r="W51" s="8" t="e">
        <f>IF(OR(ISNA(W$1),ISNA($A51)),NA(),'临-燃尽0'!BH52)</f>
        <v>#N/A</v>
      </c>
      <c r="X51" s="8" t="e">
        <f>IF(OR(ISNA(X$1),ISNA($A51)),NA(),'临-燃尽0'!BI52)</f>
        <v>#N/A</v>
      </c>
      <c r="Y51" s="8" t="e">
        <f>IF(OR(ISNA(Y$1),ISNA($A51)),NA(),'临-燃尽0'!BJ52)</f>
        <v>#N/A</v>
      </c>
      <c r="Z51" s="8" t="e">
        <f>IF(OR(ISNA(Z$1),ISNA($A51)),NA(),'临-燃尽0'!BK52)</f>
        <v>#N/A</v>
      </c>
      <c r="AA51" s="8" t="e">
        <f>IF(OR(ISNA(AA$1),ISNA($A51)),NA(),'临-燃尽0'!BL52)</f>
        <v>#N/A</v>
      </c>
      <c r="AB51" s="8" t="e">
        <f>IF(OR(ISNA(AB$1),ISNA($A51)),NA(),'临-燃尽0'!BM52)</f>
        <v>#N/A</v>
      </c>
      <c r="AC51" s="8" t="e">
        <f>IF(OR(ISNA(AC$1),ISNA($A51)),NA(),'临-燃尽0'!BN52)</f>
        <v>#N/A</v>
      </c>
      <c r="AD51" s="8" t="e">
        <f>IF(OR(ISNA(AD$1),ISNA($A51)),NA(),'临-燃尽0'!BO52)</f>
        <v>#N/A</v>
      </c>
      <c r="AE51" s="8" t="e">
        <f>IF(OR(ISNA(AE$1),ISNA($A51)),NA(),'临-燃尽0'!BP52)</f>
        <v>#N/A</v>
      </c>
      <c r="AF51" s="8" t="e">
        <f>IF(OR(ISNA(AF$1),ISNA($A51)),NA(),'临-燃尽0'!BQ52)</f>
        <v>#N/A</v>
      </c>
      <c r="AG51" s="8" t="e">
        <f>IF(OR(ISNA(AG$1),ISNA($A51)),NA(),'临-燃尽0'!BR52)</f>
        <v>#N/A</v>
      </c>
      <c r="AH51" s="8" t="e">
        <f>IF(OR(ISNA(AH$1),ISNA($A51)),NA(),'临-燃尽0'!BS52)</f>
        <v>#N/A</v>
      </c>
      <c r="AI51" s="8" t="e">
        <f>IF(OR(ISNA(AI$1),ISNA($A51)),NA(),'临-燃尽0'!BT52)</f>
        <v>#N/A</v>
      </c>
      <c r="AJ51" s="8" t="e">
        <f>IF(OR(ISNA(AJ$1),ISNA($A51)),NA(),'临-燃尽0'!BU52)</f>
        <v>#N/A</v>
      </c>
      <c r="AK51" s="8" t="e">
        <f>IF(OR(ISNA(AK$1),ISNA($A51)),NA(),'临-燃尽0'!BV52)</f>
        <v>#N/A</v>
      </c>
      <c r="AL51" s="8" t="e">
        <f>IF(OR(ISNA(AL$1),ISNA($A51)),NA(),'临-燃尽0'!BW52)</f>
        <v>#N/A</v>
      </c>
      <c r="AM51" s="8" t="e">
        <f>IF(OR(ISNA(AM$1),ISNA($A51)),NA(),'临-燃尽0'!BX52)</f>
        <v>#N/A</v>
      </c>
      <c r="AN51" s="8" t="e">
        <f>IF(OR(ISNA(AN$1),ISNA($A51)),NA(),'临-燃尽0'!BY52)</f>
        <v>#N/A</v>
      </c>
      <c r="AO51" s="8" t="e">
        <f>IF(OR(ISNA(AO$1),ISNA($A51)),NA(),'临-燃尽0'!BZ52)</f>
        <v>#N/A</v>
      </c>
      <c r="AP51" s="8" t="e">
        <f>IF(OR(ISNA(AP$1),ISNA($A51)),NA(),'临-燃尽0'!CA52)</f>
        <v>#N/A</v>
      </c>
      <c r="AQ51" s="8" t="e">
        <f>IF(OR(ISNA(AQ$1),ISNA($A51)),NA(),'临-燃尽0'!CB52)</f>
        <v>#N/A</v>
      </c>
      <c r="AR51" s="8" t="e">
        <f>IF(OR(ISNA(AR$1),ISNA($A51)),NA(),'临-燃尽0'!CC52)</f>
        <v>#N/A</v>
      </c>
      <c r="AS51" s="8" t="e">
        <f>IF(OR(ISNA(AS$1),ISNA($A51)),NA(),'临-燃尽0'!CD52)</f>
        <v>#N/A</v>
      </c>
      <c r="AT51" s="8" t="e">
        <f>IF(OR(ISNA(AT$1),ISNA($A51)),NA(),'临-燃尽0'!CE52)</f>
        <v>#N/A</v>
      </c>
      <c r="AU51" s="8" t="e">
        <f>IF(OR(ISNA(AU$1),ISNA($A51)),NA(),'临-燃尽0'!CF52)</f>
        <v>#N/A</v>
      </c>
      <c r="AV51" s="8" t="e">
        <f>IF(OR(ISNA(AV$1),ISNA($A51)),NA(),'临-燃尽0'!CG52)</f>
        <v>#N/A</v>
      </c>
      <c r="AW51" s="8" t="e">
        <f>IF(OR(ISNA(AW$1),ISNA($A51)),NA(),'临-燃尽0'!CH52)</f>
        <v>#N/A</v>
      </c>
      <c r="AX51" s="8" t="e">
        <f>IF(OR(ISNA(AX$1),ISNA($A51)),NA(),'临-燃尽0'!CI52)</f>
        <v>#N/A</v>
      </c>
      <c r="AY51" s="8" t="e">
        <f>IF(OR(ISNA(AY$1),ISNA($A51)),NA(),'临-燃尽0'!CJ52)</f>
        <v>#N/A</v>
      </c>
      <c r="AZ51" s="8" t="e">
        <f>IF(OR(ISNA(AZ$1),ISNA($A51)),NA(),'临-燃尽0'!CK52)</f>
        <v>#N/A</v>
      </c>
    </row>
    <row r="52" spans="1:52">
      <c r="A52" s="8" t="e">
        <f>IF(OR('临-燃尽0'!AL53="",'临-燃尽0'!AL53="总计"),NA(),'临-燃尽0'!AL53)</f>
        <v>#N/A</v>
      </c>
      <c r="B52" s="8" t="e">
        <f>IF(ISNA($A52),NA(),'临-燃尽0'!AM53)</f>
        <v>#N/A</v>
      </c>
      <c r="C52" s="8" t="e">
        <f>IF(ISNA($A52),NA(),'临-燃尽0'!AN53)</f>
        <v>#N/A</v>
      </c>
      <c r="D52" s="8" t="e">
        <f>IF(ISNA($A52),NA(),'临-燃尽0'!AO53)</f>
        <v>#N/A</v>
      </c>
      <c r="E52" s="8" t="e">
        <f>IF(OR(ISNA(E$1),ISNA($A52)),NA(),'临-燃尽0'!AP53)</f>
        <v>#N/A</v>
      </c>
      <c r="F52" s="8" t="e">
        <f>IF(OR(ISNA(F$1),ISNA($A52)),NA(),'临-燃尽0'!AQ53)</f>
        <v>#N/A</v>
      </c>
      <c r="G52" s="8" t="e">
        <f>IF(OR(ISNA(G$1),ISNA($A52)),NA(),'临-燃尽0'!AR53)</f>
        <v>#N/A</v>
      </c>
      <c r="H52" s="8" t="e">
        <f>IF(OR(ISNA(H$1),ISNA($A52)),NA(),'临-燃尽0'!AS53)</f>
        <v>#N/A</v>
      </c>
      <c r="I52" s="8" t="e">
        <f>IF(OR(ISNA(I$1),ISNA($A52)),NA(),'临-燃尽0'!AT53)</f>
        <v>#N/A</v>
      </c>
      <c r="J52" s="8" t="e">
        <f>IF(OR(ISNA(J$1),ISNA($A52)),NA(),'临-燃尽0'!AU53)</f>
        <v>#N/A</v>
      </c>
      <c r="K52" s="8" t="e">
        <f>IF(OR(ISNA(K$1),ISNA($A52)),NA(),'临-燃尽0'!AV53)</f>
        <v>#N/A</v>
      </c>
      <c r="L52" s="8" t="e">
        <f>IF(OR(ISNA(L$1),ISNA($A52)),NA(),'临-燃尽0'!AW53)</f>
        <v>#N/A</v>
      </c>
      <c r="M52" s="8" t="e">
        <f>IF(OR(ISNA(M$1),ISNA($A52)),NA(),'临-燃尽0'!AX53)</f>
        <v>#N/A</v>
      </c>
      <c r="N52" s="8" t="e">
        <f>IF(OR(ISNA(N$1),ISNA($A52)),NA(),'临-燃尽0'!AY53)</f>
        <v>#N/A</v>
      </c>
      <c r="O52" s="8" t="e">
        <f>IF(OR(ISNA(O$1),ISNA($A52)),NA(),'临-燃尽0'!AZ53)</f>
        <v>#N/A</v>
      </c>
      <c r="P52" s="8" t="e">
        <f>IF(OR(ISNA(P$1),ISNA($A52)),NA(),'临-燃尽0'!BA53)</f>
        <v>#N/A</v>
      </c>
      <c r="Q52" s="8" t="e">
        <f>IF(OR(ISNA(Q$1),ISNA($A52)),NA(),'临-燃尽0'!BB53)</f>
        <v>#N/A</v>
      </c>
      <c r="R52" s="8" t="e">
        <f>IF(OR(ISNA(R$1),ISNA($A52)),NA(),'临-燃尽0'!BC53)</f>
        <v>#N/A</v>
      </c>
      <c r="S52" s="8" t="e">
        <f>IF(OR(ISNA(S$1),ISNA($A52)),NA(),'临-燃尽0'!BD53)</f>
        <v>#N/A</v>
      </c>
      <c r="T52" s="8" t="e">
        <f>IF(OR(ISNA(T$1),ISNA($A52)),NA(),'临-燃尽0'!BE53)</f>
        <v>#N/A</v>
      </c>
      <c r="U52" s="8" t="e">
        <f>IF(OR(ISNA(U$1),ISNA($A52)),NA(),'临-燃尽0'!BF53)</f>
        <v>#N/A</v>
      </c>
      <c r="V52" s="8" t="e">
        <f>IF(OR(ISNA(V$1),ISNA($A52)),NA(),'临-燃尽0'!BG53)</f>
        <v>#N/A</v>
      </c>
      <c r="W52" s="8" t="e">
        <f>IF(OR(ISNA(W$1),ISNA($A52)),NA(),'临-燃尽0'!BH53)</f>
        <v>#N/A</v>
      </c>
      <c r="X52" s="8" t="e">
        <f>IF(OR(ISNA(X$1),ISNA($A52)),NA(),'临-燃尽0'!BI53)</f>
        <v>#N/A</v>
      </c>
      <c r="Y52" s="8" t="e">
        <f>IF(OR(ISNA(Y$1),ISNA($A52)),NA(),'临-燃尽0'!BJ53)</f>
        <v>#N/A</v>
      </c>
      <c r="Z52" s="8" t="e">
        <f>IF(OR(ISNA(Z$1),ISNA($A52)),NA(),'临-燃尽0'!BK53)</f>
        <v>#N/A</v>
      </c>
      <c r="AA52" s="8" t="e">
        <f>IF(OR(ISNA(AA$1),ISNA($A52)),NA(),'临-燃尽0'!BL53)</f>
        <v>#N/A</v>
      </c>
      <c r="AB52" s="8" t="e">
        <f>IF(OR(ISNA(AB$1),ISNA($A52)),NA(),'临-燃尽0'!BM53)</f>
        <v>#N/A</v>
      </c>
      <c r="AC52" s="8" t="e">
        <f>IF(OR(ISNA(AC$1),ISNA($A52)),NA(),'临-燃尽0'!BN53)</f>
        <v>#N/A</v>
      </c>
      <c r="AD52" s="8" t="e">
        <f>IF(OR(ISNA(AD$1),ISNA($A52)),NA(),'临-燃尽0'!BO53)</f>
        <v>#N/A</v>
      </c>
      <c r="AE52" s="8" t="e">
        <f>IF(OR(ISNA(AE$1),ISNA($A52)),NA(),'临-燃尽0'!BP53)</f>
        <v>#N/A</v>
      </c>
      <c r="AF52" s="8" t="e">
        <f>IF(OR(ISNA(AF$1),ISNA($A52)),NA(),'临-燃尽0'!BQ53)</f>
        <v>#N/A</v>
      </c>
      <c r="AG52" s="8" t="e">
        <f>IF(OR(ISNA(AG$1),ISNA($A52)),NA(),'临-燃尽0'!BR53)</f>
        <v>#N/A</v>
      </c>
      <c r="AH52" s="8" t="e">
        <f>IF(OR(ISNA(AH$1),ISNA($A52)),NA(),'临-燃尽0'!BS53)</f>
        <v>#N/A</v>
      </c>
      <c r="AI52" s="8" t="e">
        <f>IF(OR(ISNA(AI$1),ISNA($A52)),NA(),'临-燃尽0'!BT53)</f>
        <v>#N/A</v>
      </c>
      <c r="AJ52" s="8" t="e">
        <f>IF(OR(ISNA(AJ$1),ISNA($A52)),NA(),'临-燃尽0'!BU53)</f>
        <v>#N/A</v>
      </c>
      <c r="AK52" s="8" t="e">
        <f>IF(OR(ISNA(AK$1),ISNA($A52)),NA(),'临-燃尽0'!BV53)</f>
        <v>#N/A</v>
      </c>
      <c r="AL52" s="8" t="e">
        <f>IF(OR(ISNA(AL$1),ISNA($A52)),NA(),'临-燃尽0'!BW53)</f>
        <v>#N/A</v>
      </c>
      <c r="AM52" s="8" t="e">
        <f>IF(OR(ISNA(AM$1),ISNA($A52)),NA(),'临-燃尽0'!BX53)</f>
        <v>#N/A</v>
      </c>
      <c r="AN52" s="8" t="e">
        <f>IF(OR(ISNA(AN$1),ISNA($A52)),NA(),'临-燃尽0'!BY53)</f>
        <v>#N/A</v>
      </c>
      <c r="AO52" s="8" t="e">
        <f>IF(OR(ISNA(AO$1),ISNA($A52)),NA(),'临-燃尽0'!BZ53)</f>
        <v>#N/A</v>
      </c>
      <c r="AP52" s="8" t="e">
        <f>IF(OR(ISNA(AP$1),ISNA($A52)),NA(),'临-燃尽0'!CA53)</f>
        <v>#N/A</v>
      </c>
      <c r="AQ52" s="8" t="e">
        <f>IF(OR(ISNA(AQ$1),ISNA($A52)),NA(),'临-燃尽0'!CB53)</f>
        <v>#N/A</v>
      </c>
      <c r="AR52" s="8" t="e">
        <f>IF(OR(ISNA(AR$1),ISNA($A52)),NA(),'临-燃尽0'!CC53)</f>
        <v>#N/A</v>
      </c>
      <c r="AS52" s="8" t="e">
        <f>IF(OR(ISNA(AS$1),ISNA($A52)),NA(),'临-燃尽0'!CD53)</f>
        <v>#N/A</v>
      </c>
      <c r="AT52" s="8" t="e">
        <f>IF(OR(ISNA(AT$1),ISNA($A52)),NA(),'临-燃尽0'!CE53)</f>
        <v>#N/A</v>
      </c>
      <c r="AU52" s="8" t="e">
        <f>IF(OR(ISNA(AU$1),ISNA($A52)),NA(),'临-燃尽0'!CF53)</f>
        <v>#N/A</v>
      </c>
      <c r="AV52" s="8" t="e">
        <f>IF(OR(ISNA(AV$1),ISNA($A52)),NA(),'临-燃尽0'!CG53)</f>
        <v>#N/A</v>
      </c>
      <c r="AW52" s="8" t="e">
        <f>IF(OR(ISNA(AW$1),ISNA($A52)),NA(),'临-燃尽0'!CH53)</f>
        <v>#N/A</v>
      </c>
      <c r="AX52" s="8" t="e">
        <f>IF(OR(ISNA(AX$1),ISNA($A52)),NA(),'临-燃尽0'!CI53)</f>
        <v>#N/A</v>
      </c>
      <c r="AY52" s="8" t="e">
        <f>IF(OR(ISNA(AY$1),ISNA($A52)),NA(),'临-燃尽0'!CJ53)</f>
        <v>#N/A</v>
      </c>
      <c r="AZ52" s="8" t="e">
        <f>IF(OR(ISNA(AZ$1),ISNA($A52)),NA(),'临-燃尽0'!CK53)</f>
        <v>#N/A</v>
      </c>
    </row>
    <row r="53" spans="1:52">
      <c r="A53" s="8" t="e">
        <f>IF(OR('临-燃尽0'!AL54="",'临-燃尽0'!AL54="总计"),NA(),'临-燃尽0'!AL54)</f>
        <v>#N/A</v>
      </c>
      <c r="B53" s="8" t="e">
        <f>IF(ISNA($A53),NA(),'临-燃尽0'!AM54)</f>
        <v>#N/A</v>
      </c>
      <c r="C53" s="8" t="e">
        <f>IF(ISNA($A53),NA(),'临-燃尽0'!AN54)</f>
        <v>#N/A</v>
      </c>
      <c r="D53" s="8" t="e">
        <f>IF(ISNA($A53),NA(),'临-燃尽0'!AO54)</f>
        <v>#N/A</v>
      </c>
      <c r="E53" s="8" t="e">
        <f>IF(OR(ISNA(E$1),ISNA($A53)),NA(),'临-燃尽0'!AP54)</f>
        <v>#N/A</v>
      </c>
      <c r="F53" s="8" t="e">
        <f>IF(OR(ISNA(F$1),ISNA($A53)),NA(),'临-燃尽0'!AQ54)</f>
        <v>#N/A</v>
      </c>
      <c r="G53" s="8" t="e">
        <f>IF(OR(ISNA(G$1),ISNA($A53)),NA(),'临-燃尽0'!AR54)</f>
        <v>#N/A</v>
      </c>
      <c r="H53" s="8" t="e">
        <f>IF(OR(ISNA(H$1),ISNA($A53)),NA(),'临-燃尽0'!AS54)</f>
        <v>#N/A</v>
      </c>
      <c r="I53" s="8" t="e">
        <f>IF(OR(ISNA(I$1),ISNA($A53)),NA(),'临-燃尽0'!AT54)</f>
        <v>#N/A</v>
      </c>
      <c r="J53" s="8" t="e">
        <f>IF(OR(ISNA(J$1),ISNA($A53)),NA(),'临-燃尽0'!AU54)</f>
        <v>#N/A</v>
      </c>
      <c r="K53" s="8" t="e">
        <f>IF(OR(ISNA(K$1),ISNA($A53)),NA(),'临-燃尽0'!AV54)</f>
        <v>#N/A</v>
      </c>
      <c r="L53" s="8" t="e">
        <f>IF(OR(ISNA(L$1),ISNA($A53)),NA(),'临-燃尽0'!AW54)</f>
        <v>#N/A</v>
      </c>
      <c r="M53" s="8" t="e">
        <f>IF(OR(ISNA(M$1),ISNA($A53)),NA(),'临-燃尽0'!AX54)</f>
        <v>#N/A</v>
      </c>
      <c r="N53" s="8" t="e">
        <f>IF(OR(ISNA(N$1),ISNA($A53)),NA(),'临-燃尽0'!AY54)</f>
        <v>#N/A</v>
      </c>
      <c r="O53" s="8" t="e">
        <f>IF(OR(ISNA(O$1),ISNA($A53)),NA(),'临-燃尽0'!AZ54)</f>
        <v>#N/A</v>
      </c>
      <c r="P53" s="8" t="e">
        <f>IF(OR(ISNA(P$1),ISNA($A53)),NA(),'临-燃尽0'!BA54)</f>
        <v>#N/A</v>
      </c>
      <c r="Q53" s="8" t="e">
        <f>IF(OR(ISNA(Q$1),ISNA($A53)),NA(),'临-燃尽0'!BB54)</f>
        <v>#N/A</v>
      </c>
      <c r="R53" s="8" t="e">
        <f>IF(OR(ISNA(R$1),ISNA($A53)),NA(),'临-燃尽0'!BC54)</f>
        <v>#N/A</v>
      </c>
      <c r="S53" s="8" t="e">
        <f>IF(OR(ISNA(S$1),ISNA($A53)),NA(),'临-燃尽0'!BD54)</f>
        <v>#N/A</v>
      </c>
      <c r="T53" s="8" t="e">
        <f>IF(OR(ISNA(T$1),ISNA($A53)),NA(),'临-燃尽0'!BE54)</f>
        <v>#N/A</v>
      </c>
      <c r="U53" s="8" t="e">
        <f>IF(OR(ISNA(U$1),ISNA($A53)),NA(),'临-燃尽0'!BF54)</f>
        <v>#N/A</v>
      </c>
      <c r="V53" s="8" t="e">
        <f>IF(OR(ISNA(V$1),ISNA($A53)),NA(),'临-燃尽0'!BG54)</f>
        <v>#N/A</v>
      </c>
      <c r="W53" s="8" t="e">
        <f>IF(OR(ISNA(W$1),ISNA($A53)),NA(),'临-燃尽0'!BH54)</f>
        <v>#N/A</v>
      </c>
      <c r="X53" s="8" t="e">
        <f>IF(OR(ISNA(X$1),ISNA($A53)),NA(),'临-燃尽0'!BI54)</f>
        <v>#N/A</v>
      </c>
      <c r="Y53" s="8" t="e">
        <f>IF(OR(ISNA(Y$1),ISNA($A53)),NA(),'临-燃尽0'!BJ54)</f>
        <v>#N/A</v>
      </c>
      <c r="Z53" s="8" t="e">
        <f>IF(OR(ISNA(Z$1),ISNA($A53)),NA(),'临-燃尽0'!BK54)</f>
        <v>#N/A</v>
      </c>
      <c r="AA53" s="8" t="e">
        <f>IF(OR(ISNA(AA$1),ISNA($A53)),NA(),'临-燃尽0'!BL54)</f>
        <v>#N/A</v>
      </c>
      <c r="AB53" s="8" t="e">
        <f>IF(OR(ISNA(AB$1),ISNA($A53)),NA(),'临-燃尽0'!BM54)</f>
        <v>#N/A</v>
      </c>
      <c r="AC53" s="8" t="e">
        <f>IF(OR(ISNA(AC$1),ISNA($A53)),NA(),'临-燃尽0'!BN54)</f>
        <v>#N/A</v>
      </c>
      <c r="AD53" s="8" t="e">
        <f>IF(OR(ISNA(AD$1),ISNA($A53)),NA(),'临-燃尽0'!BO54)</f>
        <v>#N/A</v>
      </c>
      <c r="AE53" s="8" t="e">
        <f>IF(OR(ISNA(AE$1),ISNA($A53)),NA(),'临-燃尽0'!BP54)</f>
        <v>#N/A</v>
      </c>
      <c r="AF53" s="8" t="e">
        <f>IF(OR(ISNA(AF$1),ISNA($A53)),NA(),'临-燃尽0'!BQ54)</f>
        <v>#N/A</v>
      </c>
      <c r="AG53" s="8" t="e">
        <f>IF(OR(ISNA(AG$1),ISNA($A53)),NA(),'临-燃尽0'!BR54)</f>
        <v>#N/A</v>
      </c>
      <c r="AH53" s="8" t="e">
        <f>IF(OR(ISNA(AH$1),ISNA($A53)),NA(),'临-燃尽0'!BS54)</f>
        <v>#N/A</v>
      </c>
      <c r="AI53" s="8" t="e">
        <f>IF(OR(ISNA(AI$1),ISNA($A53)),NA(),'临-燃尽0'!BT54)</f>
        <v>#N/A</v>
      </c>
      <c r="AJ53" s="8" t="e">
        <f>IF(OR(ISNA(AJ$1),ISNA($A53)),NA(),'临-燃尽0'!BU54)</f>
        <v>#N/A</v>
      </c>
      <c r="AK53" s="8" t="e">
        <f>IF(OR(ISNA(AK$1),ISNA($A53)),NA(),'临-燃尽0'!BV54)</f>
        <v>#N/A</v>
      </c>
      <c r="AL53" s="8" t="e">
        <f>IF(OR(ISNA(AL$1),ISNA($A53)),NA(),'临-燃尽0'!BW54)</f>
        <v>#N/A</v>
      </c>
      <c r="AM53" s="8" t="e">
        <f>IF(OR(ISNA(AM$1),ISNA($A53)),NA(),'临-燃尽0'!BX54)</f>
        <v>#N/A</v>
      </c>
      <c r="AN53" s="8" t="e">
        <f>IF(OR(ISNA(AN$1),ISNA($A53)),NA(),'临-燃尽0'!BY54)</f>
        <v>#N/A</v>
      </c>
      <c r="AO53" s="8" t="e">
        <f>IF(OR(ISNA(AO$1),ISNA($A53)),NA(),'临-燃尽0'!BZ54)</f>
        <v>#N/A</v>
      </c>
      <c r="AP53" s="8" t="e">
        <f>IF(OR(ISNA(AP$1),ISNA($A53)),NA(),'临-燃尽0'!CA54)</f>
        <v>#N/A</v>
      </c>
      <c r="AQ53" s="8" t="e">
        <f>IF(OR(ISNA(AQ$1),ISNA($A53)),NA(),'临-燃尽0'!CB54)</f>
        <v>#N/A</v>
      </c>
      <c r="AR53" s="8" t="e">
        <f>IF(OR(ISNA(AR$1),ISNA($A53)),NA(),'临-燃尽0'!CC54)</f>
        <v>#N/A</v>
      </c>
      <c r="AS53" s="8" t="e">
        <f>IF(OR(ISNA(AS$1),ISNA($A53)),NA(),'临-燃尽0'!CD54)</f>
        <v>#N/A</v>
      </c>
      <c r="AT53" s="8" t="e">
        <f>IF(OR(ISNA(AT$1),ISNA($A53)),NA(),'临-燃尽0'!CE54)</f>
        <v>#N/A</v>
      </c>
      <c r="AU53" s="8" t="e">
        <f>IF(OR(ISNA(AU$1),ISNA($A53)),NA(),'临-燃尽0'!CF54)</f>
        <v>#N/A</v>
      </c>
      <c r="AV53" s="8" t="e">
        <f>IF(OR(ISNA(AV$1),ISNA($A53)),NA(),'临-燃尽0'!CG54)</f>
        <v>#N/A</v>
      </c>
      <c r="AW53" s="8" t="e">
        <f>IF(OR(ISNA(AW$1),ISNA($A53)),NA(),'临-燃尽0'!CH54)</f>
        <v>#N/A</v>
      </c>
      <c r="AX53" s="8" t="e">
        <f>IF(OR(ISNA(AX$1),ISNA($A53)),NA(),'临-燃尽0'!CI54)</f>
        <v>#N/A</v>
      </c>
      <c r="AY53" s="8" t="e">
        <f>IF(OR(ISNA(AY$1),ISNA($A53)),NA(),'临-燃尽0'!CJ54)</f>
        <v>#N/A</v>
      </c>
      <c r="AZ53" s="8" t="e">
        <f>IF(OR(ISNA(AZ$1),ISNA($A53)),NA(),'临-燃尽0'!CK54)</f>
        <v>#N/A</v>
      </c>
    </row>
    <row r="54" spans="1:52">
      <c r="A54" s="8" t="e">
        <f>IF(OR('临-燃尽0'!AL55="",'临-燃尽0'!AL55="总计"),NA(),'临-燃尽0'!AL55)</f>
        <v>#N/A</v>
      </c>
      <c r="B54" s="8" t="e">
        <f>IF(ISNA($A54),NA(),'临-燃尽0'!AM55)</f>
        <v>#N/A</v>
      </c>
      <c r="C54" s="8" t="e">
        <f>IF(ISNA($A54),NA(),'临-燃尽0'!AN55)</f>
        <v>#N/A</v>
      </c>
      <c r="D54" s="8" t="e">
        <f>IF(ISNA($A54),NA(),'临-燃尽0'!AO55)</f>
        <v>#N/A</v>
      </c>
      <c r="E54" s="8" t="e">
        <f>IF(OR(ISNA(E$1),ISNA($A54)),NA(),'临-燃尽0'!AP55)</f>
        <v>#N/A</v>
      </c>
      <c r="F54" s="8" t="e">
        <f>IF(OR(ISNA(F$1),ISNA($A54)),NA(),'临-燃尽0'!AQ55)</f>
        <v>#N/A</v>
      </c>
      <c r="G54" s="8" t="e">
        <f>IF(OR(ISNA(G$1),ISNA($A54)),NA(),'临-燃尽0'!AR55)</f>
        <v>#N/A</v>
      </c>
      <c r="H54" s="8" t="e">
        <f>IF(OR(ISNA(H$1),ISNA($A54)),NA(),'临-燃尽0'!AS55)</f>
        <v>#N/A</v>
      </c>
      <c r="I54" s="8" t="e">
        <f>IF(OR(ISNA(I$1),ISNA($A54)),NA(),'临-燃尽0'!AT55)</f>
        <v>#N/A</v>
      </c>
      <c r="J54" s="8" t="e">
        <f>IF(OR(ISNA(J$1),ISNA($A54)),NA(),'临-燃尽0'!AU55)</f>
        <v>#N/A</v>
      </c>
      <c r="K54" s="8" t="e">
        <f>IF(OR(ISNA(K$1),ISNA($A54)),NA(),'临-燃尽0'!AV55)</f>
        <v>#N/A</v>
      </c>
      <c r="L54" s="8" t="e">
        <f>IF(OR(ISNA(L$1),ISNA($A54)),NA(),'临-燃尽0'!AW55)</f>
        <v>#N/A</v>
      </c>
      <c r="M54" s="8" t="e">
        <f>IF(OR(ISNA(M$1),ISNA($A54)),NA(),'临-燃尽0'!AX55)</f>
        <v>#N/A</v>
      </c>
      <c r="N54" s="8" t="e">
        <f>IF(OR(ISNA(N$1),ISNA($A54)),NA(),'临-燃尽0'!AY55)</f>
        <v>#N/A</v>
      </c>
      <c r="O54" s="8" t="e">
        <f>IF(OR(ISNA(O$1),ISNA($A54)),NA(),'临-燃尽0'!AZ55)</f>
        <v>#N/A</v>
      </c>
      <c r="P54" s="8" t="e">
        <f>IF(OR(ISNA(P$1),ISNA($A54)),NA(),'临-燃尽0'!BA55)</f>
        <v>#N/A</v>
      </c>
      <c r="Q54" s="8" t="e">
        <f>IF(OR(ISNA(Q$1),ISNA($A54)),NA(),'临-燃尽0'!BB55)</f>
        <v>#N/A</v>
      </c>
      <c r="R54" s="8" t="e">
        <f>IF(OR(ISNA(R$1),ISNA($A54)),NA(),'临-燃尽0'!BC55)</f>
        <v>#N/A</v>
      </c>
      <c r="S54" s="8" t="e">
        <f>IF(OR(ISNA(S$1),ISNA($A54)),NA(),'临-燃尽0'!BD55)</f>
        <v>#N/A</v>
      </c>
      <c r="T54" s="8" t="e">
        <f>IF(OR(ISNA(T$1),ISNA($A54)),NA(),'临-燃尽0'!BE55)</f>
        <v>#N/A</v>
      </c>
      <c r="U54" s="8" t="e">
        <f>IF(OR(ISNA(U$1),ISNA($A54)),NA(),'临-燃尽0'!BF55)</f>
        <v>#N/A</v>
      </c>
      <c r="V54" s="8" t="e">
        <f>IF(OR(ISNA(V$1),ISNA($A54)),NA(),'临-燃尽0'!BG55)</f>
        <v>#N/A</v>
      </c>
      <c r="W54" s="8" t="e">
        <f>IF(OR(ISNA(W$1),ISNA($A54)),NA(),'临-燃尽0'!BH55)</f>
        <v>#N/A</v>
      </c>
      <c r="X54" s="8" t="e">
        <f>IF(OR(ISNA(X$1),ISNA($A54)),NA(),'临-燃尽0'!BI55)</f>
        <v>#N/A</v>
      </c>
      <c r="Y54" s="8" t="e">
        <f>IF(OR(ISNA(Y$1),ISNA($A54)),NA(),'临-燃尽0'!BJ55)</f>
        <v>#N/A</v>
      </c>
      <c r="Z54" s="8" t="e">
        <f>IF(OR(ISNA(Z$1),ISNA($A54)),NA(),'临-燃尽0'!BK55)</f>
        <v>#N/A</v>
      </c>
      <c r="AA54" s="8" t="e">
        <f>IF(OR(ISNA(AA$1),ISNA($A54)),NA(),'临-燃尽0'!BL55)</f>
        <v>#N/A</v>
      </c>
      <c r="AB54" s="8" t="e">
        <f>IF(OR(ISNA(AB$1),ISNA($A54)),NA(),'临-燃尽0'!BM55)</f>
        <v>#N/A</v>
      </c>
      <c r="AC54" s="8" t="e">
        <f>IF(OR(ISNA(AC$1),ISNA($A54)),NA(),'临-燃尽0'!BN55)</f>
        <v>#N/A</v>
      </c>
      <c r="AD54" s="8" t="e">
        <f>IF(OR(ISNA(AD$1),ISNA($A54)),NA(),'临-燃尽0'!BO55)</f>
        <v>#N/A</v>
      </c>
      <c r="AE54" s="8" t="e">
        <f>IF(OR(ISNA(AE$1),ISNA($A54)),NA(),'临-燃尽0'!BP55)</f>
        <v>#N/A</v>
      </c>
      <c r="AF54" s="8" t="e">
        <f>IF(OR(ISNA(AF$1),ISNA($A54)),NA(),'临-燃尽0'!BQ55)</f>
        <v>#N/A</v>
      </c>
      <c r="AG54" s="8" t="e">
        <f>IF(OR(ISNA(AG$1),ISNA($A54)),NA(),'临-燃尽0'!BR55)</f>
        <v>#N/A</v>
      </c>
      <c r="AH54" s="8" t="e">
        <f>IF(OR(ISNA(AH$1),ISNA($A54)),NA(),'临-燃尽0'!BS55)</f>
        <v>#N/A</v>
      </c>
      <c r="AI54" s="8" t="e">
        <f>IF(OR(ISNA(AI$1),ISNA($A54)),NA(),'临-燃尽0'!BT55)</f>
        <v>#N/A</v>
      </c>
      <c r="AJ54" s="8" t="e">
        <f>IF(OR(ISNA(AJ$1),ISNA($A54)),NA(),'临-燃尽0'!BU55)</f>
        <v>#N/A</v>
      </c>
      <c r="AK54" s="8" t="e">
        <f>IF(OR(ISNA(AK$1),ISNA($A54)),NA(),'临-燃尽0'!BV55)</f>
        <v>#N/A</v>
      </c>
      <c r="AL54" s="8" t="e">
        <f>IF(OR(ISNA(AL$1),ISNA($A54)),NA(),'临-燃尽0'!BW55)</f>
        <v>#N/A</v>
      </c>
      <c r="AM54" s="8" t="e">
        <f>IF(OR(ISNA(AM$1),ISNA($A54)),NA(),'临-燃尽0'!BX55)</f>
        <v>#N/A</v>
      </c>
      <c r="AN54" s="8" t="e">
        <f>IF(OR(ISNA(AN$1),ISNA($A54)),NA(),'临-燃尽0'!BY55)</f>
        <v>#N/A</v>
      </c>
      <c r="AO54" s="8" t="e">
        <f>IF(OR(ISNA(AO$1),ISNA($A54)),NA(),'临-燃尽0'!BZ55)</f>
        <v>#N/A</v>
      </c>
      <c r="AP54" s="8" t="e">
        <f>IF(OR(ISNA(AP$1),ISNA($A54)),NA(),'临-燃尽0'!CA55)</f>
        <v>#N/A</v>
      </c>
      <c r="AQ54" s="8" t="e">
        <f>IF(OR(ISNA(AQ$1),ISNA($A54)),NA(),'临-燃尽0'!CB55)</f>
        <v>#N/A</v>
      </c>
      <c r="AR54" s="8" t="e">
        <f>IF(OR(ISNA(AR$1),ISNA($A54)),NA(),'临-燃尽0'!CC55)</f>
        <v>#N/A</v>
      </c>
      <c r="AS54" s="8" t="e">
        <f>IF(OR(ISNA(AS$1),ISNA($A54)),NA(),'临-燃尽0'!CD55)</f>
        <v>#N/A</v>
      </c>
      <c r="AT54" s="8" t="e">
        <f>IF(OR(ISNA(AT$1),ISNA($A54)),NA(),'临-燃尽0'!CE55)</f>
        <v>#N/A</v>
      </c>
      <c r="AU54" s="8" t="e">
        <f>IF(OR(ISNA(AU$1),ISNA($A54)),NA(),'临-燃尽0'!CF55)</f>
        <v>#N/A</v>
      </c>
      <c r="AV54" s="8" t="e">
        <f>IF(OR(ISNA(AV$1),ISNA($A54)),NA(),'临-燃尽0'!CG55)</f>
        <v>#N/A</v>
      </c>
      <c r="AW54" s="8" t="e">
        <f>IF(OR(ISNA(AW$1),ISNA($A54)),NA(),'临-燃尽0'!CH55)</f>
        <v>#N/A</v>
      </c>
      <c r="AX54" s="8" t="e">
        <f>IF(OR(ISNA(AX$1),ISNA($A54)),NA(),'临-燃尽0'!CI55)</f>
        <v>#N/A</v>
      </c>
      <c r="AY54" s="8" t="e">
        <f>IF(OR(ISNA(AY$1),ISNA($A54)),NA(),'临-燃尽0'!CJ55)</f>
        <v>#N/A</v>
      </c>
      <c r="AZ54" s="8" t="e">
        <f>IF(OR(ISNA(AZ$1),ISNA($A54)),NA(),'临-燃尽0'!CK55)</f>
        <v>#N/A</v>
      </c>
    </row>
    <row r="55" spans="1:52">
      <c r="A55" s="8" t="e">
        <f>IF(OR('临-燃尽0'!AL56="",'临-燃尽0'!AL56="总计"),NA(),'临-燃尽0'!AL56)</f>
        <v>#N/A</v>
      </c>
      <c r="B55" s="8" t="e">
        <f>IF(ISNA($A55),NA(),'临-燃尽0'!AM56)</f>
        <v>#N/A</v>
      </c>
      <c r="C55" s="8" t="e">
        <f>IF(ISNA($A55),NA(),'临-燃尽0'!AN56)</f>
        <v>#N/A</v>
      </c>
      <c r="D55" s="8" t="e">
        <f>IF(ISNA($A55),NA(),'临-燃尽0'!AO56)</f>
        <v>#N/A</v>
      </c>
      <c r="E55" s="8" t="e">
        <f>IF(OR(ISNA(E$1),ISNA($A55)),NA(),'临-燃尽0'!AP56)</f>
        <v>#N/A</v>
      </c>
      <c r="F55" s="8" t="e">
        <f>IF(OR(ISNA(F$1),ISNA($A55)),NA(),'临-燃尽0'!AQ56)</f>
        <v>#N/A</v>
      </c>
      <c r="G55" s="8" t="e">
        <f>IF(OR(ISNA(G$1),ISNA($A55)),NA(),'临-燃尽0'!AR56)</f>
        <v>#N/A</v>
      </c>
      <c r="H55" s="8" t="e">
        <f>IF(OR(ISNA(H$1),ISNA($A55)),NA(),'临-燃尽0'!AS56)</f>
        <v>#N/A</v>
      </c>
      <c r="I55" s="8" t="e">
        <f>IF(OR(ISNA(I$1),ISNA($A55)),NA(),'临-燃尽0'!AT56)</f>
        <v>#N/A</v>
      </c>
      <c r="J55" s="8" t="e">
        <f>IF(OR(ISNA(J$1),ISNA($A55)),NA(),'临-燃尽0'!AU56)</f>
        <v>#N/A</v>
      </c>
      <c r="K55" s="8" t="e">
        <f>IF(OR(ISNA(K$1),ISNA($A55)),NA(),'临-燃尽0'!AV56)</f>
        <v>#N/A</v>
      </c>
      <c r="L55" s="8" t="e">
        <f>IF(OR(ISNA(L$1),ISNA($A55)),NA(),'临-燃尽0'!AW56)</f>
        <v>#N/A</v>
      </c>
      <c r="M55" s="8" t="e">
        <f>IF(OR(ISNA(M$1),ISNA($A55)),NA(),'临-燃尽0'!AX56)</f>
        <v>#N/A</v>
      </c>
      <c r="N55" s="8" t="e">
        <f>IF(OR(ISNA(N$1),ISNA($A55)),NA(),'临-燃尽0'!AY56)</f>
        <v>#N/A</v>
      </c>
      <c r="O55" s="8" t="e">
        <f>IF(OR(ISNA(O$1),ISNA($A55)),NA(),'临-燃尽0'!AZ56)</f>
        <v>#N/A</v>
      </c>
      <c r="P55" s="8" t="e">
        <f>IF(OR(ISNA(P$1),ISNA($A55)),NA(),'临-燃尽0'!BA56)</f>
        <v>#N/A</v>
      </c>
      <c r="Q55" s="8" t="e">
        <f>IF(OR(ISNA(Q$1),ISNA($A55)),NA(),'临-燃尽0'!BB56)</f>
        <v>#N/A</v>
      </c>
      <c r="R55" s="8" t="e">
        <f>IF(OR(ISNA(R$1),ISNA($A55)),NA(),'临-燃尽0'!BC56)</f>
        <v>#N/A</v>
      </c>
      <c r="S55" s="8" t="e">
        <f>IF(OR(ISNA(S$1),ISNA($A55)),NA(),'临-燃尽0'!BD56)</f>
        <v>#N/A</v>
      </c>
      <c r="T55" s="8" t="e">
        <f>IF(OR(ISNA(T$1),ISNA($A55)),NA(),'临-燃尽0'!BE56)</f>
        <v>#N/A</v>
      </c>
      <c r="U55" s="8" t="e">
        <f>IF(OR(ISNA(U$1),ISNA($A55)),NA(),'临-燃尽0'!BF56)</f>
        <v>#N/A</v>
      </c>
      <c r="V55" s="8" t="e">
        <f>IF(OR(ISNA(V$1),ISNA($A55)),NA(),'临-燃尽0'!BG56)</f>
        <v>#N/A</v>
      </c>
      <c r="W55" s="8" t="e">
        <f>IF(OR(ISNA(W$1),ISNA($A55)),NA(),'临-燃尽0'!BH56)</f>
        <v>#N/A</v>
      </c>
      <c r="X55" s="8" t="e">
        <f>IF(OR(ISNA(X$1),ISNA($A55)),NA(),'临-燃尽0'!BI56)</f>
        <v>#N/A</v>
      </c>
      <c r="Y55" s="8" t="e">
        <f>IF(OR(ISNA(Y$1),ISNA($A55)),NA(),'临-燃尽0'!BJ56)</f>
        <v>#N/A</v>
      </c>
      <c r="Z55" s="8" t="e">
        <f>IF(OR(ISNA(Z$1),ISNA($A55)),NA(),'临-燃尽0'!BK56)</f>
        <v>#N/A</v>
      </c>
      <c r="AA55" s="8" t="e">
        <f>IF(OR(ISNA(AA$1),ISNA($A55)),NA(),'临-燃尽0'!BL56)</f>
        <v>#N/A</v>
      </c>
      <c r="AB55" s="8" t="e">
        <f>IF(OR(ISNA(AB$1),ISNA($A55)),NA(),'临-燃尽0'!BM56)</f>
        <v>#N/A</v>
      </c>
      <c r="AC55" s="8" t="e">
        <f>IF(OR(ISNA(AC$1),ISNA($A55)),NA(),'临-燃尽0'!BN56)</f>
        <v>#N/A</v>
      </c>
      <c r="AD55" s="8" t="e">
        <f>IF(OR(ISNA(AD$1),ISNA($A55)),NA(),'临-燃尽0'!BO56)</f>
        <v>#N/A</v>
      </c>
      <c r="AE55" s="8" t="e">
        <f>IF(OR(ISNA(AE$1),ISNA($A55)),NA(),'临-燃尽0'!BP56)</f>
        <v>#N/A</v>
      </c>
      <c r="AF55" s="8" t="e">
        <f>IF(OR(ISNA(AF$1),ISNA($A55)),NA(),'临-燃尽0'!BQ56)</f>
        <v>#N/A</v>
      </c>
      <c r="AG55" s="8" t="e">
        <f>IF(OR(ISNA(AG$1),ISNA($A55)),NA(),'临-燃尽0'!BR56)</f>
        <v>#N/A</v>
      </c>
      <c r="AH55" s="8" t="e">
        <f>IF(OR(ISNA(AH$1),ISNA($A55)),NA(),'临-燃尽0'!BS56)</f>
        <v>#N/A</v>
      </c>
      <c r="AI55" s="8" t="e">
        <f>IF(OR(ISNA(AI$1),ISNA($A55)),NA(),'临-燃尽0'!BT56)</f>
        <v>#N/A</v>
      </c>
      <c r="AJ55" s="8" t="e">
        <f>IF(OR(ISNA(AJ$1),ISNA($A55)),NA(),'临-燃尽0'!BU56)</f>
        <v>#N/A</v>
      </c>
      <c r="AK55" s="8" t="e">
        <f>IF(OR(ISNA(AK$1),ISNA($A55)),NA(),'临-燃尽0'!BV56)</f>
        <v>#N/A</v>
      </c>
      <c r="AL55" s="8" t="e">
        <f>IF(OR(ISNA(AL$1),ISNA($A55)),NA(),'临-燃尽0'!BW56)</f>
        <v>#N/A</v>
      </c>
      <c r="AM55" s="8" t="e">
        <f>IF(OR(ISNA(AM$1),ISNA($A55)),NA(),'临-燃尽0'!BX56)</f>
        <v>#N/A</v>
      </c>
      <c r="AN55" s="8" t="e">
        <f>IF(OR(ISNA(AN$1),ISNA($A55)),NA(),'临-燃尽0'!BY56)</f>
        <v>#N/A</v>
      </c>
      <c r="AO55" s="8" t="e">
        <f>IF(OR(ISNA(AO$1),ISNA($A55)),NA(),'临-燃尽0'!BZ56)</f>
        <v>#N/A</v>
      </c>
      <c r="AP55" s="8" t="e">
        <f>IF(OR(ISNA(AP$1),ISNA($A55)),NA(),'临-燃尽0'!CA56)</f>
        <v>#N/A</v>
      </c>
      <c r="AQ55" s="8" t="e">
        <f>IF(OR(ISNA(AQ$1),ISNA($A55)),NA(),'临-燃尽0'!CB56)</f>
        <v>#N/A</v>
      </c>
      <c r="AR55" s="8" t="e">
        <f>IF(OR(ISNA(AR$1),ISNA($A55)),NA(),'临-燃尽0'!CC56)</f>
        <v>#N/A</v>
      </c>
      <c r="AS55" s="8" t="e">
        <f>IF(OR(ISNA(AS$1),ISNA($A55)),NA(),'临-燃尽0'!CD56)</f>
        <v>#N/A</v>
      </c>
      <c r="AT55" s="8" t="e">
        <f>IF(OR(ISNA(AT$1),ISNA($A55)),NA(),'临-燃尽0'!CE56)</f>
        <v>#N/A</v>
      </c>
      <c r="AU55" s="8" t="e">
        <f>IF(OR(ISNA(AU$1),ISNA($A55)),NA(),'临-燃尽0'!CF56)</f>
        <v>#N/A</v>
      </c>
      <c r="AV55" s="8" t="e">
        <f>IF(OR(ISNA(AV$1),ISNA($A55)),NA(),'临-燃尽0'!CG56)</f>
        <v>#N/A</v>
      </c>
      <c r="AW55" s="8" t="e">
        <f>IF(OR(ISNA(AW$1),ISNA($A55)),NA(),'临-燃尽0'!CH56)</f>
        <v>#N/A</v>
      </c>
      <c r="AX55" s="8" t="e">
        <f>IF(OR(ISNA(AX$1),ISNA($A55)),NA(),'临-燃尽0'!CI56)</f>
        <v>#N/A</v>
      </c>
      <c r="AY55" s="8" t="e">
        <f>IF(OR(ISNA(AY$1),ISNA($A55)),NA(),'临-燃尽0'!CJ56)</f>
        <v>#N/A</v>
      </c>
      <c r="AZ55" s="8" t="e">
        <f>IF(OR(ISNA(AZ$1),ISNA($A55)),NA(),'临-燃尽0'!CK56)</f>
        <v>#N/A</v>
      </c>
    </row>
    <row r="56" spans="1:52">
      <c r="A56" s="8" t="e">
        <f>IF(OR('临-燃尽0'!AL57="",'临-燃尽0'!AL57="总计"),NA(),'临-燃尽0'!AL57)</f>
        <v>#N/A</v>
      </c>
      <c r="B56" s="8" t="e">
        <f>IF(ISNA($A56),NA(),'临-燃尽0'!AM57)</f>
        <v>#N/A</v>
      </c>
      <c r="C56" s="8" t="e">
        <f>IF(ISNA($A56),NA(),'临-燃尽0'!AN57)</f>
        <v>#N/A</v>
      </c>
      <c r="D56" s="8" t="e">
        <f>IF(ISNA($A56),NA(),'临-燃尽0'!AO57)</f>
        <v>#N/A</v>
      </c>
      <c r="E56" s="8" t="e">
        <f>IF(OR(ISNA(E$1),ISNA($A56)),NA(),'临-燃尽0'!AP57)</f>
        <v>#N/A</v>
      </c>
      <c r="F56" s="8" t="e">
        <f>IF(OR(ISNA(F$1),ISNA($A56)),NA(),'临-燃尽0'!AQ57)</f>
        <v>#N/A</v>
      </c>
      <c r="G56" s="8" t="e">
        <f>IF(OR(ISNA(G$1),ISNA($A56)),NA(),'临-燃尽0'!AR57)</f>
        <v>#N/A</v>
      </c>
      <c r="H56" s="8" t="e">
        <f>IF(OR(ISNA(H$1),ISNA($A56)),NA(),'临-燃尽0'!AS57)</f>
        <v>#N/A</v>
      </c>
      <c r="I56" s="8" t="e">
        <f>IF(OR(ISNA(I$1),ISNA($A56)),NA(),'临-燃尽0'!AT57)</f>
        <v>#N/A</v>
      </c>
      <c r="J56" s="8" t="e">
        <f>IF(OR(ISNA(J$1),ISNA($A56)),NA(),'临-燃尽0'!AU57)</f>
        <v>#N/A</v>
      </c>
      <c r="K56" s="8" t="e">
        <f>IF(OR(ISNA(K$1),ISNA($A56)),NA(),'临-燃尽0'!AV57)</f>
        <v>#N/A</v>
      </c>
      <c r="L56" s="8" t="e">
        <f>IF(OR(ISNA(L$1),ISNA($A56)),NA(),'临-燃尽0'!AW57)</f>
        <v>#N/A</v>
      </c>
      <c r="M56" s="8" t="e">
        <f>IF(OR(ISNA(M$1),ISNA($A56)),NA(),'临-燃尽0'!AX57)</f>
        <v>#N/A</v>
      </c>
      <c r="N56" s="8" t="e">
        <f>IF(OR(ISNA(N$1),ISNA($A56)),NA(),'临-燃尽0'!AY57)</f>
        <v>#N/A</v>
      </c>
      <c r="O56" s="8" t="e">
        <f>IF(OR(ISNA(O$1),ISNA($A56)),NA(),'临-燃尽0'!AZ57)</f>
        <v>#N/A</v>
      </c>
      <c r="P56" s="8" t="e">
        <f>IF(OR(ISNA(P$1),ISNA($A56)),NA(),'临-燃尽0'!BA57)</f>
        <v>#N/A</v>
      </c>
      <c r="Q56" s="8" t="e">
        <f>IF(OR(ISNA(Q$1),ISNA($A56)),NA(),'临-燃尽0'!BB57)</f>
        <v>#N/A</v>
      </c>
      <c r="R56" s="8" t="e">
        <f>IF(OR(ISNA(R$1),ISNA($A56)),NA(),'临-燃尽0'!BC57)</f>
        <v>#N/A</v>
      </c>
      <c r="S56" s="8" t="e">
        <f>IF(OR(ISNA(S$1),ISNA($A56)),NA(),'临-燃尽0'!BD57)</f>
        <v>#N/A</v>
      </c>
      <c r="T56" s="8" t="e">
        <f>IF(OR(ISNA(T$1),ISNA($A56)),NA(),'临-燃尽0'!BE57)</f>
        <v>#N/A</v>
      </c>
      <c r="U56" s="8" t="e">
        <f>IF(OR(ISNA(U$1),ISNA($A56)),NA(),'临-燃尽0'!BF57)</f>
        <v>#N/A</v>
      </c>
      <c r="V56" s="8" t="e">
        <f>IF(OR(ISNA(V$1),ISNA($A56)),NA(),'临-燃尽0'!BG57)</f>
        <v>#N/A</v>
      </c>
      <c r="W56" s="8" t="e">
        <f>IF(OR(ISNA(W$1),ISNA($A56)),NA(),'临-燃尽0'!BH57)</f>
        <v>#N/A</v>
      </c>
      <c r="X56" s="8" t="e">
        <f>IF(OR(ISNA(X$1),ISNA($A56)),NA(),'临-燃尽0'!BI57)</f>
        <v>#N/A</v>
      </c>
      <c r="Y56" s="8" t="e">
        <f>IF(OR(ISNA(Y$1),ISNA($A56)),NA(),'临-燃尽0'!BJ57)</f>
        <v>#N/A</v>
      </c>
      <c r="Z56" s="8" t="e">
        <f>IF(OR(ISNA(Z$1),ISNA($A56)),NA(),'临-燃尽0'!BK57)</f>
        <v>#N/A</v>
      </c>
      <c r="AA56" s="8" t="e">
        <f>IF(OR(ISNA(AA$1),ISNA($A56)),NA(),'临-燃尽0'!BL57)</f>
        <v>#N/A</v>
      </c>
      <c r="AB56" s="8" t="e">
        <f>IF(OR(ISNA(AB$1),ISNA($A56)),NA(),'临-燃尽0'!BM57)</f>
        <v>#N/A</v>
      </c>
      <c r="AC56" s="8" t="e">
        <f>IF(OR(ISNA(AC$1),ISNA($A56)),NA(),'临-燃尽0'!BN57)</f>
        <v>#N/A</v>
      </c>
      <c r="AD56" s="8" t="e">
        <f>IF(OR(ISNA(AD$1),ISNA($A56)),NA(),'临-燃尽0'!BO57)</f>
        <v>#N/A</v>
      </c>
      <c r="AE56" s="8" t="e">
        <f>IF(OR(ISNA(AE$1),ISNA($A56)),NA(),'临-燃尽0'!BP57)</f>
        <v>#N/A</v>
      </c>
      <c r="AF56" s="8" t="e">
        <f>IF(OR(ISNA(AF$1),ISNA($A56)),NA(),'临-燃尽0'!BQ57)</f>
        <v>#N/A</v>
      </c>
      <c r="AG56" s="8" t="e">
        <f>IF(OR(ISNA(AG$1),ISNA($A56)),NA(),'临-燃尽0'!BR57)</f>
        <v>#N/A</v>
      </c>
      <c r="AH56" s="8" t="e">
        <f>IF(OR(ISNA(AH$1),ISNA($A56)),NA(),'临-燃尽0'!BS57)</f>
        <v>#N/A</v>
      </c>
      <c r="AI56" s="8" t="e">
        <f>IF(OR(ISNA(AI$1),ISNA($A56)),NA(),'临-燃尽0'!BT57)</f>
        <v>#N/A</v>
      </c>
      <c r="AJ56" s="8" t="e">
        <f>IF(OR(ISNA(AJ$1),ISNA($A56)),NA(),'临-燃尽0'!BU57)</f>
        <v>#N/A</v>
      </c>
      <c r="AK56" s="8" t="e">
        <f>IF(OR(ISNA(AK$1),ISNA($A56)),NA(),'临-燃尽0'!BV57)</f>
        <v>#N/A</v>
      </c>
      <c r="AL56" s="8" t="e">
        <f>IF(OR(ISNA(AL$1),ISNA($A56)),NA(),'临-燃尽0'!BW57)</f>
        <v>#N/A</v>
      </c>
      <c r="AM56" s="8" t="e">
        <f>IF(OR(ISNA(AM$1),ISNA($A56)),NA(),'临-燃尽0'!BX57)</f>
        <v>#N/A</v>
      </c>
      <c r="AN56" s="8" t="e">
        <f>IF(OR(ISNA(AN$1),ISNA($A56)),NA(),'临-燃尽0'!BY57)</f>
        <v>#N/A</v>
      </c>
      <c r="AO56" s="8" t="e">
        <f>IF(OR(ISNA(AO$1),ISNA($A56)),NA(),'临-燃尽0'!BZ57)</f>
        <v>#N/A</v>
      </c>
      <c r="AP56" s="8" t="e">
        <f>IF(OR(ISNA(AP$1),ISNA($A56)),NA(),'临-燃尽0'!CA57)</f>
        <v>#N/A</v>
      </c>
      <c r="AQ56" s="8" t="e">
        <f>IF(OR(ISNA(AQ$1),ISNA($A56)),NA(),'临-燃尽0'!CB57)</f>
        <v>#N/A</v>
      </c>
      <c r="AR56" s="8" t="e">
        <f>IF(OR(ISNA(AR$1),ISNA($A56)),NA(),'临-燃尽0'!CC57)</f>
        <v>#N/A</v>
      </c>
      <c r="AS56" s="8" t="e">
        <f>IF(OR(ISNA(AS$1),ISNA($A56)),NA(),'临-燃尽0'!CD57)</f>
        <v>#N/A</v>
      </c>
      <c r="AT56" s="8" t="e">
        <f>IF(OR(ISNA(AT$1),ISNA($A56)),NA(),'临-燃尽0'!CE57)</f>
        <v>#N/A</v>
      </c>
      <c r="AU56" s="8" t="e">
        <f>IF(OR(ISNA(AU$1),ISNA($A56)),NA(),'临-燃尽0'!CF57)</f>
        <v>#N/A</v>
      </c>
      <c r="AV56" s="8" t="e">
        <f>IF(OR(ISNA(AV$1),ISNA($A56)),NA(),'临-燃尽0'!CG57)</f>
        <v>#N/A</v>
      </c>
      <c r="AW56" s="8" t="e">
        <f>IF(OR(ISNA(AW$1),ISNA($A56)),NA(),'临-燃尽0'!CH57)</f>
        <v>#N/A</v>
      </c>
      <c r="AX56" s="8" t="e">
        <f>IF(OR(ISNA(AX$1),ISNA($A56)),NA(),'临-燃尽0'!CI57)</f>
        <v>#N/A</v>
      </c>
      <c r="AY56" s="8" t="e">
        <f>IF(OR(ISNA(AY$1),ISNA($A56)),NA(),'临-燃尽0'!CJ57)</f>
        <v>#N/A</v>
      </c>
      <c r="AZ56" s="8" t="e">
        <f>IF(OR(ISNA(AZ$1),ISNA($A56)),NA(),'临-燃尽0'!CK57)</f>
        <v>#N/A</v>
      </c>
    </row>
    <row r="57" spans="1:52">
      <c r="A57" s="8" t="e">
        <f>IF(OR('临-燃尽0'!AL58="",'临-燃尽0'!AL58="总计"),NA(),'临-燃尽0'!AL58)</f>
        <v>#N/A</v>
      </c>
      <c r="B57" s="8" t="e">
        <f>IF(ISNA($A57),NA(),'临-燃尽0'!AM58)</f>
        <v>#N/A</v>
      </c>
      <c r="C57" s="8" t="e">
        <f>IF(ISNA($A57),NA(),'临-燃尽0'!AN58)</f>
        <v>#N/A</v>
      </c>
      <c r="D57" s="8" t="e">
        <f>IF(ISNA($A57),NA(),'临-燃尽0'!AO58)</f>
        <v>#N/A</v>
      </c>
      <c r="E57" s="8" t="e">
        <f>IF(OR(ISNA(E$1),ISNA($A57)),NA(),'临-燃尽0'!AP58)</f>
        <v>#N/A</v>
      </c>
      <c r="F57" s="8" t="e">
        <f>IF(OR(ISNA(F$1),ISNA($A57)),NA(),'临-燃尽0'!AQ58)</f>
        <v>#N/A</v>
      </c>
      <c r="G57" s="8" t="e">
        <f>IF(OR(ISNA(G$1),ISNA($A57)),NA(),'临-燃尽0'!AR58)</f>
        <v>#N/A</v>
      </c>
      <c r="H57" s="8" t="e">
        <f>IF(OR(ISNA(H$1),ISNA($A57)),NA(),'临-燃尽0'!AS58)</f>
        <v>#N/A</v>
      </c>
      <c r="I57" s="8" t="e">
        <f>IF(OR(ISNA(I$1),ISNA($A57)),NA(),'临-燃尽0'!AT58)</f>
        <v>#N/A</v>
      </c>
      <c r="J57" s="8" t="e">
        <f>IF(OR(ISNA(J$1),ISNA($A57)),NA(),'临-燃尽0'!AU58)</f>
        <v>#N/A</v>
      </c>
      <c r="K57" s="8" t="e">
        <f>IF(OR(ISNA(K$1),ISNA($A57)),NA(),'临-燃尽0'!AV58)</f>
        <v>#N/A</v>
      </c>
      <c r="L57" s="8" t="e">
        <f>IF(OR(ISNA(L$1),ISNA($A57)),NA(),'临-燃尽0'!AW58)</f>
        <v>#N/A</v>
      </c>
      <c r="M57" s="8" t="e">
        <f>IF(OR(ISNA(M$1),ISNA($A57)),NA(),'临-燃尽0'!AX58)</f>
        <v>#N/A</v>
      </c>
      <c r="N57" s="8" t="e">
        <f>IF(OR(ISNA(N$1),ISNA($A57)),NA(),'临-燃尽0'!AY58)</f>
        <v>#N/A</v>
      </c>
      <c r="O57" s="8" t="e">
        <f>IF(OR(ISNA(O$1),ISNA($A57)),NA(),'临-燃尽0'!AZ58)</f>
        <v>#N/A</v>
      </c>
      <c r="P57" s="8" t="e">
        <f>IF(OR(ISNA(P$1),ISNA($A57)),NA(),'临-燃尽0'!BA58)</f>
        <v>#N/A</v>
      </c>
      <c r="Q57" s="8" t="e">
        <f>IF(OR(ISNA(Q$1),ISNA($A57)),NA(),'临-燃尽0'!BB58)</f>
        <v>#N/A</v>
      </c>
      <c r="R57" s="8" t="e">
        <f>IF(OR(ISNA(R$1),ISNA($A57)),NA(),'临-燃尽0'!BC58)</f>
        <v>#N/A</v>
      </c>
      <c r="S57" s="8" t="e">
        <f>IF(OR(ISNA(S$1),ISNA($A57)),NA(),'临-燃尽0'!BD58)</f>
        <v>#N/A</v>
      </c>
      <c r="T57" s="8" t="e">
        <f>IF(OR(ISNA(T$1),ISNA($A57)),NA(),'临-燃尽0'!BE58)</f>
        <v>#N/A</v>
      </c>
      <c r="U57" s="8" t="e">
        <f>IF(OR(ISNA(U$1),ISNA($A57)),NA(),'临-燃尽0'!BF58)</f>
        <v>#N/A</v>
      </c>
      <c r="V57" s="8" t="e">
        <f>IF(OR(ISNA(V$1),ISNA($A57)),NA(),'临-燃尽0'!BG58)</f>
        <v>#N/A</v>
      </c>
      <c r="W57" s="8" t="e">
        <f>IF(OR(ISNA(W$1),ISNA($A57)),NA(),'临-燃尽0'!BH58)</f>
        <v>#N/A</v>
      </c>
      <c r="X57" s="8" t="e">
        <f>IF(OR(ISNA(X$1),ISNA($A57)),NA(),'临-燃尽0'!BI58)</f>
        <v>#N/A</v>
      </c>
      <c r="Y57" s="8" t="e">
        <f>IF(OR(ISNA(Y$1),ISNA($A57)),NA(),'临-燃尽0'!BJ58)</f>
        <v>#N/A</v>
      </c>
      <c r="Z57" s="8" t="e">
        <f>IF(OR(ISNA(Z$1),ISNA($A57)),NA(),'临-燃尽0'!BK58)</f>
        <v>#N/A</v>
      </c>
      <c r="AA57" s="8" t="e">
        <f>IF(OR(ISNA(AA$1),ISNA($A57)),NA(),'临-燃尽0'!BL58)</f>
        <v>#N/A</v>
      </c>
      <c r="AB57" s="8" t="e">
        <f>IF(OR(ISNA(AB$1),ISNA($A57)),NA(),'临-燃尽0'!BM58)</f>
        <v>#N/A</v>
      </c>
      <c r="AC57" s="8" t="e">
        <f>IF(OR(ISNA(AC$1),ISNA($A57)),NA(),'临-燃尽0'!BN58)</f>
        <v>#N/A</v>
      </c>
      <c r="AD57" s="8" t="e">
        <f>IF(OR(ISNA(AD$1),ISNA($A57)),NA(),'临-燃尽0'!BO58)</f>
        <v>#N/A</v>
      </c>
      <c r="AE57" s="8" t="e">
        <f>IF(OR(ISNA(AE$1),ISNA($A57)),NA(),'临-燃尽0'!BP58)</f>
        <v>#N/A</v>
      </c>
      <c r="AF57" s="8" t="e">
        <f>IF(OR(ISNA(AF$1),ISNA($A57)),NA(),'临-燃尽0'!BQ58)</f>
        <v>#N/A</v>
      </c>
      <c r="AG57" s="8" t="e">
        <f>IF(OR(ISNA(AG$1),ISNA($A57)),NA(),'临-燃尽0'!BR58)</f>
        <v>#N/A</v>
      </c>
      <c r="AH57" s="8" t="e">
        <f>IF(OR(ISNA(AH$1),ISNA($A57)),NA(),'临-燃尽0'!BS58)</f>
        <v>#N/A</v>
      </c>
      <c r="AI57" s="8" t="e">
        <f>IF(OR(ISNA(AI$1),ISNA($A57)),NA(),'临-燃尽0'!BT58)</f>
        <v>#N/A</v>
      </c>
      <c r="AJ57" s="8" t="e">
        <f>IF(OR(ISNA(AJ$1),ISNA($A57)),NA(),'临-燃尽0'!BU58)</f>
        <v>#N/A</v>
      </c>
      <c r="AK57" s="8" t="e">
        <f>IF(OR(ISNA(AK$1),ISNA($A57)),NA(),'临-燃尽0'!BV58)</f>
        <v>#N/A</v>
      </c>
      <c r="AL57" s="8" t="e">
        <f>IF(OR(ISNA(AL$1),ISNA($A57)),NA(),'临-燃尽0'!BW58)</f>
        <v>#N/A</v>
      </c>
      <c r="AM57" s="8" t="e">
        <f>IF(OR(ISNA(AM$1),ISNA($A57)),NA(),'临-燃尽0'!BX58)</f>
        <v>#N/A</v>
      </c>
      <c r="AN57" s="8" t="e">
        <f>IF(OR(ISNA(AN$1),ISNA($A57)),NA(),'临-燃尽0'!BY58)</f>
        <v>#N/A</v>
      </c>
      <c r="AO57" s="8" t="e">
        <f>IF(OR(ISNA(AO$1),ISNA($A57)),NA(),'临-燃尽0'!BZ58)</f>
        <v>#N/A</v>
      </c>
      <c r="AP57" s="8" t="e">
        <f>IF(OR(ISNA(AP$1),ISNA($A57)),NA(),'临-燃尽0'!CA58)</f>
        <v>#N/A</v>
      </c>
      <c r="AQ57" s="8" t="e">
        <f>IF(OR(ISNA(AQ$1),ISNA($A57)),NA(),'临-燃尽0'!CB58)</f>
        <v>#N/A</v>
      </c>
      <c r="AR57" s="8" t="e">
        <f>IF(OR(ISNA(AR$1),ISNA($A57)),NA(),'临-燃尽0'!CC58)</f>
        <v>#N/A</v>
      </c>
      <c r="AS57" s="8" t="e">
        <f>IF(OR(ISNA(AS$1),ISNA($A57)),NA(),'临-燃尽0'!CD58)</f>
        <v>#N/A</v>
      </c>
      <c r="AT57" s="8" t="e">
        <f>IF(OR(ISNA(AT$1),ISNA($A57)),NA(),'临-燃尽0'!CE58)</f>
        <v>#N/A</v>
      </c>
      <c r="AU57" s="8" t="e">
        <f>IF(OR(ISNA(AU$1),ISNA($A57)),NA(),'临-燃尽0'!CF58)</f>
        <v>#N/A</v>
      </c>
      <c r="AV57" s="8" t="e">
        <f>IF(OR(ISNA(AV$1),ISNA($A57)),NA(),'临-燃尽0'!CG58)</f>
        <v>#N/A</v>
      </c>
      <c r="AW57" s="8" t="e">
        <f>IF(OR(ISNA(AW$1),ISNA($A57)),NA(),'临-燃尽0'!CH58)</f>
        <v>#N/A</v>
      </c>
      <c r="AX57" s="8" t="e">
        <f>IF(OR(ISNA(AX$1),ISNA($A57)),NA(),'临-燃尽0'!CI58)</f>
        <v>#N/A</v>
      </c>
      <c r="AY57" s="8" t="e">
        <f>IF(OR(ISNA(AY$1),ISNA($A57)),NA(),'临-燃尽0'!CJ58)</f>
        <v>#N/A</v>
      </c>
      <c r="AZ57" s="8" t="e">
        <f>IF(OR(ISNA(AZ$1),ISNA($A57)),NA(),'临-燃尽0'!CK58)</f>
        <v>#N/A</v>
      </c>
    </row>
    <row r="58" spans="1:52">
      <c r="A58" s="8" t="e">
        <f>IF(OR('临-燃尽0'!AL59="",'临-燃尽0'!AL59="总计"),NA(),'临-燃尽0'!AL59)</f>
        <v>#N/A</v>
      </c>
      <c r="B58" s="8" t="e">
        <f>IF(ISNA($A58),NA(),'临-燃尽0'!AM59)</f>
        <v>#N/A</v>
      </c>
      <c r="C58" s="8" t="e">
        <f>IF(ISNA($A58),NA(),'临-燃尽0'!AN59)</f>
        <v>#N/A</v>
      </c>
      <c r="D58" s="8" t="e">
        <f>IF(ISNA($A58),NA(),'临-燃尽0'!AO59)</f>
        <v>#N/A</v>
      </c>
      <c r="E58" s="8" t="e">
        <f>IF(OR(ISNA(E$1),ISNA($A58)),NA(),'临-燃尽0'!AP59)</f>
        <v>#N/A</v>
      </c>
      <c r="F58" s="8" t="e">
        <f>IF(OR(ISNA(F$1),ISNA($A58)),NA(),'临-燃尽0'!AQ59)</f>
        <v>#N/A</v>
      </c>
      <c r="G58" s="8" t="e">
        <f>IF(OR(ISNA(G$1),ISNA($A58)),NA(),'临-燃尽0'!AR59)</f>
        <v>#N/A</v>
      </c>
      <c r="H58" s="8" t="e">
        <f>IF(OR(ISNA(H$1),ISNA($A58)),NA(),'临-燃尽0'!AS59)</f>
        <v>#N/A</v>
      </c>
      <c r="I58" s="8" t="e">
        <f>IF(OR(ISNA(I$1),ISNA($A58)),NA(),'临-燃尽0'!AT59)</f>
        <v>#N/A</v>
      </c>
      <c r="J58" s="8" t="e">
        <f>IF(OR(ISNA(J$1),ISNA($A58)),NA(),'临-燃尽0'!AU59)</f>
        <v>#N/A</v>
      </c>
      <c r="K58" s="8" t="e">
        <f>IF(OR(ISNA(K$1),ISNA($A58)),NA(),'临-燃尽0'!AV59)</f>
        <v>#N/A</v>
      </c>
      <c r="L58" s="8" t="e">
        <f>IF(OR(ISNA(L$1),ISNA($A58)),NA(),'临-燃尽0'!AW59)</f>
        <v>#N/A</v>
      </c>
      <c r="M58" s="8" t="e">
        <f>IF(OR(ISNA(M$1),ISNA($A58)),NA(),'临-燃尽0'!AX59)</f>
        <v>#N/A</v>
      </c>
      <c r="N58" s="8" t="e">
        <f>IF(OR(ISNA(N$1),ISNA($A58)),NA(),'临-燃尽0'!AY59)</f>
        <v>#N/A</v>
      </c>
      <c r="O58" s="8" t="e">
        <f>IF(OR(ISNA(O$1),ISNA($A58)),NA(),'临-燃尽0'!AZ59)</f>
        <v>#N/A</v>
      </c>
      <c r="P58" s="8" t="e">
        <f>IF(OR(ISNA(P$1),ISNA($A58)),NA(),'临-燃尽0'!BA59)</f>
        <v>#N/A</v>
      </c>
      <c r="Q58" s="8" t="e">
        <f>IF(OR(ISNA(Q$1),ISNA($A58)),NA(),'临-燃尽0'!BB59)</f>
        <v>#N/A</v>
      </c>
      <c r="R58" s="8" t="e">
        <f>IF(OR(ISNA(R$1),ISNA($A58)),NA(),'临-燃尽0'!BC59)</f>
        <v>#N/A</v>
      </c>
      <c r="S58" s="8" t="e">
        <f>IF(OR(ISNA(S$1),ISNA($A58)),NA(),'临-燃尽0'!BD59)</f>
        <v>#N/A</v>
      </c>
      <c r="T58" s="8" t="e">
        <f>IF(OR(ISNA(T$1),ISNA($A58)),NA(),'临-燃尽0'!BE59)</f>
        <v>#N/A</v>
      </c>
      <c r="U58" s="8" t="e">
        <f>IF(OR(ISNA(U$1),ISNA($A58)),NA(),'临-燃尽0'!BF59)</f>
        <v>#N/A</v>
      </c>
      <c r="V58" s="8" t="e">
        <f>IF(OR(ISNA(V$1),ISNA($A58)),NA(),'临-燃尽0'!BG59)</f>
        <v>#N/A</v>
      </c>
      <c r="W58" s="8" t="e">
        <f>IF(OR(ISNA(W$1),ISNA($A58)),NA(),'临-燃尽0'!BH59)</f>
        <v>#N/A</v>
      </c>
      <c r="X58" s="8" t="e">
        <f>IF(OR(ISNA(X$1),ISNA($A58)),NA(),'临-燃尽0'!BI59)</f>
        <v>#N/A</v>
      </c>
      <c r="Y58" s="8" t="e">
        <f>IF(OR(ISNA(Y$1),ISNA($A58)),NA(),'临-燃尽0'!BJ59)</f>
        <v>#N/A</v>
      </c>
      <c r="Z58" s="8" t="e">
        <f>IF(OR(ISNA(Z$1),ISNA($A58)),NA(),'临-燃尽0'!BK59)</f>
        <v>#N/A</v>
      </c>
      <c r="AA58" s="8" t="e">
        <f>IF(OR(ISNA(AA$1),ISNA($A58)),NA(),'临-燃尽0'!BL59)</f>
        <v>#N/A</v>
      </c>
      <c r="AB58" s="8" t="e">
        <f>IF(OR(ISNA(AB$1),ISNA($A58)),NA(),'临-燃尽0'!BM59)</f>
        <v>#N/A</v>
      </c>
      <c r="AC58" s="8" t="e">
        <f>IF(OR(ISNA(AC$1),ISNA($A58)),NA(),'临-燃尽0'!BN59)</f>
        <v>#N/A</v>
      </c>
      <c r="AD58" s="8" t="e">
        <f>IF(OR(ISNA(AD$1),ISNA($A58)),NA(),'临-燃尽0'!BO59)</f>
        <v>#N/A</v>
      </c>
      <c r="AE58" s="8" t="e">
        <f>IF(OR(ISNA(AE$1),ISNA($A58)),NA(),'临-燃尽0'!BP59)</f>
        <v>#N/A</v>
      </c>
      <c r="AF58" s="8" t="e">
        <f>IF(OR(ISNA(AF$1),ISNA($A58)),NA(),'临-燃尽0'!BQ59)</f>
        <v>#N/A</v>
      </c>
      <c r="AG58" s="8" t="e">
        <f>IF(OR(ISNA(AG$1),ISNA($A58)),NA(),'临-燃尽0'!BR59)</f>
        <v>#N/A</v>
      </c>
      <c r="AH58" s="8" t="e">
        <f>IF(OR(ISNA(AH$1),ISNA($A58)),NA(),'临-燃尽0'!BS59)</f>
        <v>#N/A</v>
      </c>
      <c r="AI58" s="8" t="e">
        <f>IF(OR(ISNA(AI$1),ISNA($A58)),NA(),'临-燃尽0'!BT59)</f>
        <v>#N/A</v>
      </c>
      <c r="AJ58" s="8" t="e">
        <f>IF(OR(ISNA(AJ$1),ISNA($A58)),NA(),'临-燃尽0'!BU59)</f>
        <v>#N/A</v>
      </c>
      <c r="AK58" s="8" t="e">
        <f>IF(OR(ISNA(AK$1),ISNA($A58)),NA(),'临-燃尽0'!BV59)</f>
        <v>#N/A</v>
      </c>
      <c r="AL58" s="8" t="e">
        <f>IF(OR(ISNA(AL$1),ISNA($A58)),NA(),'临-燃尽0'!BW59)</f>
        <v>#N/A</v>
      </c>
      <c r="AM58" s="8" t="e">
        <f>IF(OR(ISNA(AM$1),ISNA($A58)),NA(),'临-燃尽0'!BX59)</f>
        <v>#N/A</v>
      </c>
      <c r="AN58" s="8" t="e">
        <f>IF(OR(ISNA(AN$1),ISNA($A58)),NA(),'临-燃尽0'!BY59)</f>
        <v>#N/A</v>
      </c>
      <c r="AO58" s="8" t="e">
        <f>IF(OR(ISNA(AO$1),ISNA($A58)),NA(),'临-燃尽0'!BZ59)</f>
        <v>#N/A</v>
      </c>
      <c r="AP58" s="8" t="e">
        <f>IF(OR(ISNA(AP$1),ISNA($A58)),NA(),'临-燃尽0'!CA59)</f>
        <v>#N/A</v>
      </c>
      <c r="AQ58" s="8" t="e">
        <f>IF(OR(ISNA(AQ$1),ISNA($A58)),NA(),'临-燃尽0'!CB59)</f>
        <v>#N/A</v>
      </c>
      <c r="AR58" s="8" t="e">
        <f>IF(OR(ISNA(AR$1),ISNA($A58)),NA(),'临-燃尽0'!CC59)</f>
        <v>#N/A</v>
      </c>
      <c r="AS58" s="8" t="e">
        <f>IF(OR(ISNA(AS$1),ISNA($A58)),NA(),'临-燃尽0'!CD59)</f>
        <v>#N/A</v>
      </c>
      <c r="AT58" s="8" t="e">
        <f>IF(OR(ISNA(AT$1),ISNA($A58)),NA(),'临-燃尽0'!CE59)</f>
        <v>#N/A</v>
      </c>
      <c r="AU58" s="8" t="e">
        <f>IF(OR(ISNA(AU$1),ISNA($A58)),NA(),'临-燃尽0'!CF59)</f>
        <v>#N/A</v>
      </c>
      <c r="AV58" s="8" t="e">
        <f>IF(OR(ISNA(AV$1),ISNA($A58)),NA(),'临-燃尽0'!CG59)</f>
        <v>#N/A</v>
      </c>
      <c r="AW58" s="8" t="e">
        <f>IF(OR(ISNA(AW$1),ISNA($A58)),NA(),'临-燃尽0'!CH59)</f>
        <v>#N/A</v>
      </c>
      <c r="AX58" s="8" t="e">
        <f>IF(OR(ISNA(AX$1),ISNA($A58)),NA(),'临-燃尽0'!CI59)</f>
        <v>#N/A</v>
      </c>
      <c r="AY58" s="8" t="e">
        <f>IF(OR(ISNA(AY$1),ISNA($A58)),NA(),'临-燃尽0'!CJ59)</f>
        <v>#N/A</v>
      </c>
      <c r="AZ58" s="8" t="e">
        <f>IF(OR(ISNA(AZ$1),ISNA($A58)),NA(),'临-燃尽0'!CK59)</f>
        <v>#N/A</v>
      </c>
    </row>
    <row r="59" spans="1:52">
      <c r="A59" s="8" t="e">
        <f>IF(OR('临-燃尽0'!AL60="",'临-燃尽0'!AL60="总计"),NA(),'临-燃尽0'!AL60)</f>
        <v>#N/A</v>
      </c>
      <c r="B59" s="8" t="e">
        <f>IF(ISNA($A59),NA(),'临-燃尽0'!AM60)</f>
        <v>#N/A</v>
      </c>
      <c r="C59" s="8" t="e">
        <f>IF(ISNA($A59),NA(),'临-燃尽0'!AN60)</f>
        <v>#N/A</v>
      </c>
      <c r="D59" s="8" t="e">
        <f>IF(ISNA($A59),NA(),'临-燃尽0'!AO60)</f>
        <v>#N/A</v>
      </c>
      <c r="E59" s="8" t="e">
        <f>IF(OR(ISNA(E$1),ISNA($A59)),NA(),'临-燃尽0'!AP60)</f>
        <v>#N/A</v>
      </c>
      <c r="F59" s="8" t="e">
        <f>IF(OR(ISNA(F$1),ISNA($A59)),NA(),'临-燃尽0'!AQ60)</f>
        <v>#N/A</v>
      </c>
      <c r="G59" s="8" t="e">
        <f>IF(OR(ISNA(G$1),ISNA($A59)),NA(),'临-燃尽0'!AR60)</f>
        <v>#N/A</v>
      </c>
      <c r="H59" s="8" t="e">
        <f>IF(OR(ISNA(H$1),ISNA($A59)),NA(),'临-燃尽0'!AS60)</f>
        <v>#N/A</v>
      </c>
      <c r="I59" s="8" t="e">
        <f>IF(OR(ISNA(I$1),ISNA($A59)),NA(),'临-燃尽0'!AT60)</f>
        <v>#N/A</v>
      </c>
      <c r="J59" s="8" t="e">
        <f>IF(OR(ISNA(J$1),ISNA($A59)),NA(),'临-燃尽0'!AU60)</f>
        <v>#N/A</v>
      </c>
      <c r="K59" s="8" t="e">
        <f>IF(OR(ISNA(K$1),ISNA($A59)),NA(),'临-燃尽0'!AV60)</f>
        <v>#N/A</v>
      </c>
      <c r="L59" s="8" t="e">
        <f>IF(OR(ISNA(L$1),ISNA($A59)),NA(),'临-燃尽0'!AW60)</f>
        <v>#N/A</v>
      </c>
      <c r="M59" s="8" t="e">
        <f>IF(OR(ISNA(M$1),ISNA($A59)),NA(),'临-燃尽0'!AX60)</f>
        <v>#N/A</v>
      </c>
      <c r="N59" s="8" t="e">
        <f>IF(OR(ISNA(N$1),ISNA($A59)),NA(),'临-燃尽0'!AY60)</f>
        <v>#N/A</v>
      </c>
      <c r="O59" s="8" t="e">
        <f>IF(OR(ISNA(O$1),ISNA($A59)),NA(),'临-燃尽0'!AZ60)</f>
        <v>#N/A</v>
      </c>
      <c r="P59" s="8" t="e">
        <f>IF(OR(ISNA(P$1),ISNA($A59)),NA(),'临-燃尽0'!BA60)</f>
        <v>#N/A</v>
      </c>
      <c r="Q59" s="8" t="e">
        <f>IF(OR(ISNA(Q$1),ISNA($A59)),NA(),'临-燃尽0'!BB60)</f>
        <v>#N/A</v>
      </c>
      <c r="R59" s="8" t="e">
        <f>IF(OR(ISNA(R$1),ISNA($A59)),NA(),'临-燃尽0'!BC60)</f>
        <v>#N/A</v>
      </c>
      <c r="S59" s="8" t="e">
        <f>IF(OR(ISNA(S$1),ISNA($A59)),NA(),'临-燃尽0'!BD60)</f>
        <v>#N/A</v>
      </c>
      <c r="T59" s="8" t="e">
        <f>IF(OR(ISNA(T$1),ISNA($A59)),NA(),'临-燃尽0'!BE60)</f>
        <v>#N/A</v>
      </c>
      <c r="U59" s="8" t="e">
        <f>IF(OR(ISNA(U$1),ISNA($A59)),NA(),'临-燃尽0'!BF60)</f>
        <v>#N/A</v>
      </c>
      <c r="V59" s="8" t="e">
        <f>IF(OR(ISNA(V$1),ISNA($A59)),NA(),'临-燃尽0'!BG60)</f>
        <v>#N/A</v>
      </c>
      <c r="W59" s="8" t="e">
        <f>IF(OR(ISNA(W$1),ISNA($A59)),NA(),'临-燃尽0'!BH60)</f>
        <v>#N/A</v>
      </c>
      <c r="X59" s="8" t="e">
        <f>IF(OR(ISNA(X$1),ISNA($A59)),NA(),'临-燃尽0'!BI60)</f>
        <v>#N/A</v>
      </c>
      <c r="Y59" s="8" t="e">
        <f>IF(OR(ISNA(Y$1),ISNA($A59)),NA(),'临-燃尽0'!BJ60)</f>
        <v>#N/A</v>
      </c>
      <c r="Z59" s="8" t="e">
        <f>IF(OR(ISNA(Z$1),ISNA($A59)),NA(),'临-燃尽0'!BK60)</f>
        <v>#N/A</v>
      </c>
      <c r="AA59" s="8" t="e">
        <f>IF(OR(ISNA(AA$1),ISNA($A59)),NA(),'临-燃尽0'!BL60)</f>
        <v>#N/A</v>
      </c>
      <c r="AB59" s="8" t="e">
        <f>IF(OR(ISNA(AB$1),ISNA($A59)),NA(),'临-燃尽0'!BM60)</f>
        <v>#N/A</v>
      </c>
      <c r="AC59" s="8" t="e">
        <f>IF(OR(ISNA(AC$1),ISNA($A59)),NA(),'临-燃尽0'!BN60)</f>
        <v>#N/A</v>
      </c>
      <c r="AD59" s="8" t="e">
        <f>IF(OR(ISNA(AD$1),ISNA($A59)),NA(),'临-燃尽0'!BO60)</f>
        <v>#N/A</v>
      </c>
      <c r="AE59" s="8" t="e">
        <f>IF(OR(ISNA(AE$1),ISNA($A59)),NA(),'临-燃尽0'!BP60)</f>
        <v>#N/A</v>
      </c>
      <c r="AF59" s="8" t="e">
        <f>IF(OR(ISNA(AF$1),ISNA($A59)),NA(),'临-燃尽0'!BQ60)</f>
        <v>#N/A</v>
      </c>
      <c r="AG59" s="8" t="e">
        <f>IF(OR(ISNA(AG$1),ISNA($A59)),NA(),'临-燃尽0'!BR60)</f>
        <v>#N/A</v>
      </c>
      <c r="AH59" s="8" t="e">
        <f>IF(OR(ISNA(AH$1),ISNA($A59)),NA(),'临-燃尽0'!BS60)</f>
        <v>#N/A</v>
      </c>
      <c r="AI59" s="8" t="e">
        <f>IF(OR(ISNA(AI$1),ISNA($A59)),NA(),'临-燃尽0'!BT60)</f>
        <v>#N/A</v>
      </c>
      <c r="AJ59" s="8" t="e">
        <f>IF(OR(ISNA(AJ$1),ISNA($A59)),NA(),'临-燃尽0'!BU60)</f>
        <v>#N/A</v>
      </c>
      <c r="AK59" s="8" t="e">
        <f>IF(OR(ISNA(AK$1),ISNA($A59)),NA(),'临-燃尽0'!BV60)</f>
        <v>#N/A</v>
      </c>
      <c r="AL59" s="8" t="e">
        <f>IF(OR(ISNA(AL$1),ISNA($A59)),NA(),'临-燃尽0'!BW60)</f>
        <v>#N/A</v>
      </c>
      <c r="AM59" s="8" t="e">
        <f>IF(OR(ISNA(AM$1),ISNA($A59)),NA(),'临-燃尽0'!BX60)</f>
        <v>#N/A</v>
      </c>
      <c r="AN59" s="8" t="e">
        <f>IF(OR(ISNA(AN$1),ISNA($A59)),NA(),'临-燃尽0'!BY60)</f>
        <v>#N/A</v>
      </c>
      <c r="AO59" s="8" t="e">
        <f>IF(OR(ISNA(AO$1),ISNA($A59)),NA(),'临-燃尽0'!BZ60)</f>
        <v>#N/A</v>
      </c>
      <c r="AP59" s="8" t="e">
        <f>IF(OR(ISNA(AP$1),ISNA($A59)),NA(),'临-燃尽0'!CA60)</f>
        <v>#N/A</v>
      </c>
      <c r="AQ59" s="8" t="e">
        <f>IF(OR(ISNA(AQ$1),ISNA($A59)),NA(),'临-燃尽0'!CB60)</f>
        <v>#N/A</v>
      </c>
      <c r="AR59" s="8" t="e">
        <f>IF(OR(ISNA(AR$1),ISNA($A59)),NA(),'临-燃尽0'!CC60)</f>
        <v>#N/A</v>
      </c>
      <c r="AS59" s="8" t="e">
        <f>IF(OR(ISNA(AS$1),ISNA($A59)),NA(),'临-燃尽0'!CD60)</f>
        <v>#N/A</v>
      </c>
      <c r="AT59" s="8" t="e">
        <f>IF(OR(ISNA(AT$1),ISNA($A59)),NA(),'临-燃尽0'!CE60)</f>
        <v>#N/A</v>
      </c>
      <c r="AU59" s="8" t="e">
        <f>IF(OR(ISNA(AU$1),ISNA($A59)),NA(),'临-燃尽0'!CF60)</f>
        <v>#N/A</v>
      </c>
      <c r="AV59" s="8" t="e">
        <f>IF(OR(ISNA(AV$1),ISNA($A59)),NA(),'临-燃尽0'!CG60)</f>
        <v>#N/A</v>
      </c>
      <c r="AW59" s="8" t="e">
        <f>IF(OR(ISNA(AW$1),ISNA($A59)),NA(),'临-燃尽0'!CH60)</f>
        <v>#N/A</v>
      </c>
      <c r="AX59" s="8" t="e">
        <f>IF(OR(ISNA(AX$1),ISNA($A59)),NA(),'临-燃尽0'!CI60)</f>
        <v>#N/A</v>
      </c>
      <c r="AY59" s="8" t="e">
        <f>IF(OR(ISNA(AY$1),ISNA($A59)),NA(),'临-燃尽0'!CJ60)</f>
        <v>#N/A</v>
      </c>
      <c r="AZ59" s="8" t="e">
        <f>IF(OR(ISNA(AZ$1),ISNA($A59)),NA(),'临-燃尽0'!CK60)</f>
        <v>#N/A</v>
      </c>
    </row>
    <row r="60" spans="1:52">
      <c r="A60" s="8" t="e">
        <f>IF(OR('临-燃尽0'!AL61="",'临-燃尽0'!AL61="总计"),NA(),'临-燃尽0'!AL61)</f>
        <v>#N/A</v>
      </c>
      <c r="B60" s="8" t="e">
        <f>IF(ISNA($A60),NA(),'临-燃尽0'!AM61)</f>
        <v>#N/A</v>
      </c>
      <c r="C60" s="8" t="e">
        <f>IF(ISNA($A60),NA(),'临-燃尽0'!AN61)</f>
        <v>#N/A</v>
      </c>
      <c r="D60" s="8" t="e">
        <f>IF(ISNA($A60),NA(),'临-燃尽0'!AO61)</f>
        <v>#N/A</v>
      </c>
      <c r="E60" s="8" t="e">
        <f>IF(OR(ISNA(E$1),ISNA($A60)),NA(),'临-燃尽0'!AP61)</f>
        <v>#N/A</v>
      </c>
      <c r="F60" s="8" t="e">
        <f>IF(OR(ISNA(F$1),ISNA($A60)),NA(),'临-燃尽0'!AQ61)</f>
        <v>#N/A</v>
      </c>
      <c r="G60" s="8" t="e">
        <f>IF(OR(ISNA(G$1),ISNA($A60)),NA(),'临-燃尽0'!AR61)</f>
        <v>#N/A</v>
      </c>
      <c r="H60" s="8" t="e">
        <f>IF(OR(ISNA(H$1),ISNA($A60)),NA(),'临-燃尽0'!AS61)</f>
        <v>#N/A</v>
      </c>
      <c r="I60" s="8" t="e">
        <f>IF(OR(ISNA(I$1),ISNA($A60)),NA(),'临-燃尽0'!AT61)</f>
        <v>#N/A</v>
      </c>
      <c r="J60" s="8" t="e">
        <f>IF(OR(ISNA(J$1),ISNA($A60)),NA(),'临-燃尽0'!AU61)</f>
        <v>#N/A</v>
      </c>
      <c r="K60" s="8" t="e">
        <f>IF(OR(ISNA(K$1),ISNA($A60)),NA(),'临-燃尽0'!AV61)</f>
        <v>#N/A</v>
      </c>
      <c r="L60" s="8" t="e">
        <f>IF(OR(ISNA(L$1),ISNA($A60)),NA(),'临-燃尽0'!AW61)</f>
        <v>#N/A</v>
      </c>
      <c r="M60" s="8" t="e">
        <f>IF(OR(ISNA(M$1),ISNA($A60)),NA(),'临-燃尽0'!AX61)</f>
        <v>#N/A</v>
      </c>
      <c r="N60" s="8" t="e">
        <f>IF(OR(ISNA(N$1),ISNA($A60)),NA(),'临-燃尽0'!AY61)</f>
        <v>#N/A</v>
      </c>
      <c r="O60" s="8" t="e">
        <f>IF(OR(ISNA(O$1),ISNA($A60)),NA(),'临-燃尽0'!AZ61)</f>
        <v>#N/A</v>
      </c>
      <c r="P60" s="8" t="e">
        <f>IF(OR(ISNA(P$1),ISNA($A60)),NA(),'临-燃尽0'!BA61)</f>
        <v>#N/A</v>
      </c>
      <c r="Q60" s="8" t="e">
        <f>IF(OR(ISNA(Q$1),ISNA($A60)),NA(),'临-燃尽0'!BB61)</f>
        <v>#N/A</v>
      </c>
      <c r="R60" s="8" t="e">
        <f>IF(OR(ISNA(R$1),ISNA($A60)),NA(),'临-燃尽0'!BC61)</f>
        <v>#N/A</v>
      </c>
      <c r="S60" s="8" t="e">
        <f>IF(OR(ISNA(S$1),ISNA($A60)),NA(),'临-燃尽0'!BD61)</f>
        <v>#N/A</v>
      </c>
      <c r="T60" s="8" t="e">
        <f>IF(OR(ISNA(T$1),ISNA($A60)),NA(),'临-燃尽0'!BE61)</f>
        <v>#N/A</v>
      </c>
      <c r="U60" s="8" t="e">
        <f>IF(OR(ISNA(U$1),ISNA($A60)),NA(),'临-燃尽0'!BF61)</f>
        <v>#N/A</v>
      </c>
      <c r="V60" s="8" t="e">
        <f>IF(OR(ISNA(V$1),ISNA($A60)),NA(),'临-燃尽0'!BG61)</f>
        <v>#N/A</v>
      </c>
      <c r="W60" s="8" t="e">
        <f>IF(OR(ISNA(W$1),ISNA($A60)),NA(),'临-燃尽0'!BH61)</f>
        <v>#N/A</v>
      </c>
      <c r="X60" s="8" t="e">
        <f>IF(OR(ISNA(X$1),ISNA($A60)),NA(),'临-燃尽0'!BI61)</f>
        <v>#N/A</v>
      </c>
      <c r="Y60" s="8" t="e">
        <f>IF(OR(ISNA(Y$1),ISNA($A60)),NA(),'临-燃尽0'!BJ61)</f>
        <v>#N/A</v>
      </c>
      <c r="Z60" s="8" t="e">
        <f>IF(OR(ISNA(Z$1),ISNA($A60)),NA(),'临-燃尽0'!BK61)</f>
        <v>#N/A</v>
      </c>
      <c r="AA60" s="8" t="e">
        <f>IF(OR(ISNA(AA$1),ISNA($A60)),NA(),'临-燃尽0'!BL61)</f>
        <v>#N/A</v>
      </c>
      <c r="AB60" s="8" t="e">
        <f>IF(OR(ISNA(AB$1),ISNA($A60)),NA(),'临-燃尽0'!BM61)</f>
        <v>#N/A</v>
      </c>
      <c r="AC60" s="8" t="e">
        <f>IF(OR(ISNA(AC$1),ISNA($A60)),NA(),'临-燃尽0'!BN61)</f>
        <v>#N/A</v>
      </c>
      <c r="AD60" s="8" t="e">
        <f>IF(OR(ISNA(AD$1),ISNA($A60)),NA(),'临-燃尽0'!BO61)</f>
        <v>#N/A</v>
      </c>
      <c r="AE60" s="8" t="e">
        <f>IF(OR(ISNA(AE$1),ISNA($A60)),NA(),'临-燃尽0'!BP61)</f>
        <v>#N/A</v>
      </c>
      <c r="AF60" s="8" t="e">
        <f>IF(OR(ISNA(AF$1),ISNA($A60)),NA(),'临-燃尽0'!BQ61)</f>
        <v>#N/A</v>
      </c>
      <c r="AG60" s="8" t="e">
        <f>IF(OR(ISNA(AG$1),ISNA($A60)),NA(),'临-燃尽0'!BR61)</f>
        <v>#N/A</v>
      </c>
      <c r="AH60" s="8" t="e">
        <f>IF(OR(ISNA(AH$1),ISNA($A60)),NA(),'临-燃尽0'!BS61)</f>
        <v>#N/A</v>
      </c>
      <c r="AI60" s="8" t="e">
        <f>IF(OR(ISNA(AI$1),ISNA($A60)),NA(),'临-燃尽0'!BT61)</f>
        <v>#N/A</v>
      </c>
      <c r="AJ60" s="8" t="e">
        <f>IF(OR(ISNA(AJ$1),ISNA($A60)),NA(),'临-燃尽0'!BU61)</f>
        <v>#N/A</v>
      </c>
      <c r="AK60" s="8" t="e">
        <f>IF(OR(ISNA(AK$1),ISNA($A60)),NA(),'临-燃尽0'!BV61)</f>
        <v>#N/A</v>
      </c>
      <c r="AL60" s="8" t="e">
        <f>IF(OR(ISNA(AL$1),ISNA($A60)),NA(),'临-燃尽0'!BW61)</f>
        <v>#N/A</v>
      </c>
      <c r="AM60" s="8" t="e">
        <f>IF(OR(ISNA(AM$1),ISNA($A60)),NA(),'临-燃尽0'!BX61)</f>
        <v>#N/A</v>
      </c>
      <c r="AN60" s="8" t="e">
        <f>IF(OR(ISNA(AN$1),ISNA($A60)),NA(),'临-燃尽0'!BY61)</f>
        <v>#N/A</v>
      </c>
      <c r="AO60" s="8" t="e">
        <f>IF(OR(ISNA(AO$1),ISNA($A60)),NA(),'临-燃尽0'!BZ61)</f>
        <v>#N/A</v>
      </c>
      <c r="AP60" s="8" t="e">
        <f>IF(OR(ISNA(AP$1),ISNA($A60)),NA(),'临-燃尽0'!CA61)</f>
        <v>#N/A</v>
      </c>
      <c r="AQ60" s="8" t="e">
        <f>IF(OR(ISNA(AQ$1),ISNA($A60)),NA(),'临-燃尽0'!CB61)</f>
        <v>#N/A</v>
      </c>
      <c r="AR60" s="8" t="e">
        <f>IF(OR(ISNA(AR$1),ISNA($A60)),NA(),'临-燃尽0'!CC61)</f>
        <v>#N/A</v>
      </c>
      <c r="AS60" s="8" t="e">
        <f>IF(OR(ISNA(AS$1),ISNA($A60)),NA(),'临-燃尽0'!CD61)</f>
        <v>#N/A</v>
      </c>
      <c r="AT60" s="8" t="e">
        <f>IF(OR(ISNA(AT$1),ISNA($A60)),NA(),'临-燃尽0'!CE61)</f>
        <v>#N/A</v>
      </c>
      <c r="AU60" s="8" t="e">
        <f>IF(OR(ISNA(AU$1),ISNA($A60)),NA(),'临-燃尽0'!CF61)</f>
        <v>#N/A</v>
      </c>
      <c r="AV60" s="8" t="e">
        <f>IF(OR(ISNA(AV$1),ISNA($A60)),NA(),'临-燃尽0'!CG61)</f>
        <v>#N/A</v>
      </c>
      <c r="AW60" s="8" t="e">
        <f>IF(OR(ISNA(AW$1),ISNA($A60)),NA(),'临-燃尽0'!CH61)</f>
        <v>#N/A</v>
      </c>
      <c r="AX60" s="8" t="e">
        <f>IF(OR(ISNA(AX$1),ISNA($A60)),NA(),'临-燃尽0'!CI61)</f>
        <v>#N/A</v>
      </c>
      <c r="AY60" s="8" t="e">
        <f>IF(OR(ISNA(AY$1),ISNA($A60)),NA(),'临-燃尽0'!CJ61)</f>
        <v>#N/A</v>
      </c>
      <c r="AZ60" s="8" t="e">
        <f>IF(OR(ISNA(AZ$1),ISNA($A60)),NA(),'临-燃尽0'!CK61)</f>
        <v>#N/A</v>
      </c>
    </row>
    <row r="61" spans="1:52">
      <c r="A61" s="8" t="e">
        <f>IF(OR('临-燃尽0'!AL62="",'临-燃尽0'!AL62="总计"),NA(),'临-燃尽0'!AL62)</f>
        <v>#N/A</v>
      </c>
      <c r="B61" s="8" t="e">
        <f>IF(ISNA($A61),NA(),'临-燃尽0'!AM62)</f>
        <v>#N/A</v>
      </c>
      <c r="C61" s="8" t="e">
        <f>IF(ISNA($A61),NA(),'临-燃尽0'!AN62)</f>
        <v>#N/A</v>
      </c>
      <c r="D61" s="8" t="e">
        <f>IF(ISNA($A61),NA(),'临-燃尽0'!AO62)</f>
        <v>#N/A</v>
      </c>
      <c r="E61" s="8" t="e">
        <f>IF(OR(ISNA(E$1),ISNA($A61)),NA(),'临-燃尽0'!AP62)</f>
        <v>#N/A</v>
      </c>
      <c r="F61" s="8" t="e">
        <f>IF(OR(ISNA(F$1),ISNA($A61)),NA(),'临-燃尽0'!AQ62)</f>
        <v>#N/A</v>
      </c>
      <c r="G61" s="8" t="e">
        <f>IF(OR(ISNA(G$1),ISNA($A61)),NA(),'临-燃尽0'!AR62)</f>
        <v>#N/A</v>
      </c>
      <c r="H61" s="8" t="e">
        <f>IF(OR(ISNA(H$1),ISNA($A61)),NA(),'临-燃尽0'!AS62)</f>
        <v>#N/A</v>
      </c>
      <c r="I61" s="8" t="e">
        <f>IF(OR(ISNA(I$1),ISNA($A61)),NA(),'临-燃尽0'!AT62)</f>
        <v>#N/A</v>
      </c>
      <c r="J61" s="8" t="e">
        <f>IF(OR(ISNA(J$1),ISNA($A61)),NA(),'临-燃尽0'!AU62)</f>
        <v>#N/A</v>
      </c>
      <c r="K61" s="8" t="e">
        <f>IF(OR(ISNA(K$1),ISNA($A61)),NA(),'临-燃尽0'!AV62)</f>
        <v>#N/A</v>
      </c>
      <c r="L61" s="8" t="e">
        <f>IF(OR(ISNA(L$1),ISNA($A61)),NA(),'临-燃尽0'!AW62)</f>
        <v>#N/A</v>
      </c>
      <c r="M61" s="8" t="e">
        <f>IF(OR(ISNA(M$1),ISNA($A61)),NA(),'临-燃尽0'!AX62)</f>
        <v>#N/A</v>
      </c>
      <c r="N61" s="8" t="e">
        <f>IF(OR(ISNA(N$1),ISNA($A61)),NA(),'临-燃尽0'!AY62)</f>
        <v>#N/A</v>
      </c>
      <c r="O61" s="8" t="e">
        <f>IF(OR(ISNA(O$1),ISNA($A61)),NA(),'临-燃尽0'!AZ62)</f>
        <v>#N/A</v>
      </c>
      <c r="P61" s="8" t="e">
        <f>IF(OR(ISNA(P$1),ISNA($A61)),NA(),'临-燃尽0'!BA62)</f>
        <v>#N/A</v>
      </c>
      <c r="Q61" s="8" t="e">
        <f>IF(OR(ISNA(Q$1),ISNA($A61)),NA(),'临-燃尽0'!BB62)</f>
        <v>#N/A</v>
      </c>
      <c r="R61" s="8" t="e">
        <f>IF(OR(ISNA(R$1),ISNA($A61)),NA(),'临-燃尽0'!BC62)</f>
        <v>#N/A</v>
      </c>
      <c r="S61" s="8" t="e">
        <f>IF(OR(ISNA(S$1),ISNA($A61)),NA(),'临-燃尽0'!BD62)</f>
        <v>#N/A</v>
      </c>
      <c r="T61" s="8" t="e">
        <f>IF(OR(ISNA(T$1),ISNA($A61)),NA(),'临-燃尽0'!BE62)</f>
        <v>#N/A</v>
      </c>
      <c r="U61" s="8" t="e">
        <f>IF(OR(ISNA(U$1),ISNA($A61)),NA(),'临-燃尽0'!BF62)</f>
        <v>#N/A</v>
      </c>
      <c r="V61" s="8" t="e">
        <f>IF(OR(ISNA(V$1),ISNA($A61)),NA(),'临-燃尽0'!BG62)</f>
        <v>#N/A</v>
      </c>
      <c r="W61" s="8" t="e">
        <f>IF(OR(ISNA(W$1),ISNA($A61)),NA(),'临-燃尽0'!BH62)</f>
        <v>#N/A</v>
      </c>
      <c r="X61" s="8" t="e">
        <f>IF(OR(ISNA(X$1),ISNA($A61)),NA(),'临-燃尽0'!BI62)</f>
        <v>#N/A</v>
      </c>
      <c r="Y61" s="8" t="e">
        <f>IF(OR(ISNA(Y$1),ISNA($A61)),NA(),'临-燃尽0'!BJ62)</f>
        <v>#N/A</v>
      </c>
      <c r="Z61" s="8" t="e">
        <f>IF(OR(ISNA(Z$1),ISNA($A61)),NA(),'临-燃尽0'!BK62)</f>
        <v>#N/A</v>
      </c>
      <c r="AA61" s="8" t="e">
        <f>IF(OR(ISNA(AA$1),ISNA($A61)),NA(),'临-燃尽0'!BL62)</f>
        <v>#N/A</v>
      </c>
      <c r="AB61" s="8" t="e">
        <f>IF(OR(ISNA(AB$1),ISNA($A61)),NA(),'临-燃尽0'!BM62)</f>
        <v>#N/A</v>
      </c>
      <c r="AC61" s="8" t="e">
        <f>IF(OR(ISNA(AC$1),ISNA($A61)),NA(),'临-燃尽0'!BN62)</f>
        <v>#N/A</v>
      </c>
      <c r="AD61" s="8" t="e">
        <f>IF(OR(ISNA(AD$1),ISNA($A61)),NA(),'临-燃尽0'!BO62)</f>
        <v>#N/A</v>
      </c>
      <c r="AE61" s="8" t="e">
        <f>IF(OR(ISNA(AE$1),ISNA($A61)),NA(),'临-燃尽0'!BP62)</f>
        <v>#N/A</v>
      </c>
      <c r="AF61" s="8" t="e">
        <f>IF(OR(ISNA(AF$1),ISNA($A61)),NA(),'临-燃尽0'!BQ62)</f>
        <v>#N/A</v>
      </c>
      <c r="AG61" s="8" t="e">
        <f>IF(OR(ISNA(AG$1),ISNA($A61)),NA(),'临-燃尽0'!BR62)</f>
        <v>#N/A</v>
      </c>
      <c r="AH61" s="8" t="e">
        <f>IF(OR(ISNA(AH$1),ISNA($A61)),NA(),'临-燃尽0'!BS62)</f>
        <v>#N/A</v>
      </c>
      <c r="AI61" s="8" t="e">
        <f>IF(OR(ISNA(AI$1),ISNA($A61)),NA(),'临-燃尽0'!BT62)</f>
        <v>#N/A</v>
      </c>
      <c r="AJ61" s="8" t="e">
        <f>IF(OR(ISNA(AJ$1),ISNA($A61)),NA(),'临-燃尽0'!BU62)</f>
        <v>#N/A</v>
      </c>
      <c r="AK61" s="8" t="e">
        <f>IF(OR(ISNA(AK$1),ISNA($A61)),NA(),'临-燃尽0'!BV62)</f>
        <v>#N/A</v>
      </c>
      <c r="AL61" s="8" t="e">
        <f>IF(OR(ISNA(AL$1),ISNA($A61)),NA(),'临-燃尽0'!BW62)</f>
        <v>#N/A</v>
      </c>
      <c r="AM61" s="8" t="e">
        <f>IF(OR(ISNA(AM$1),ISNA($A61)),NA(),'临-燃尽0'!BX62)</f>
        <v>#N/A</v>
      </c>
      <c r="AN61" s="8" t="e">
        <f>IF(OR(ISNA(AN$1),ISNA($A61)),NA(),'临-燃尽0'!BY62)</f>
        <v>#N/A</v>
      </c>
      <c r="AO61" s="8" t="e">
        <f>IF(OR(ISNA(AO$1),ISNA($A61)),NA(),'临-燃尽0'!BZ62)</f>
        <v>#N/A</v>
      </c>
      <c r="AP61" s="8" t="e">
        <f>IF(OR(ISNA(AP$1),ISNA($A61)),NA(),'临-燃尽0'!CA62)</f>
        <v>#N/A</v>
      </c>
      <c r="AQ61" s="8" t="e">
        <f>IF(OR(ISNA(AQ$1),ISNA($A61)),NA(),'临-燃尽0'!CB62)</f>
        <v>#N/A</v>
      </c>
      <c r="AR61" s="8" t="e">
        <f>IF(OR(ISNA(AR$1),ISNA($A61)),NA(),'临-燃尽0'!CC62)</f>
        <v>#N/A</v>
      </c>
      <c r="AS61" s="8" t="e">
        <f>IF(OR(ISNA(AS$1),ISNA($A61)),NA(),'临-燃尽0'!CD62)</f>
        <v>#N/A</v>
      </c>
      <c r="AT61" s="8" t="e">
        <f>IF(OR(ISNA(AT$1),ISNA($A61)),NA(),'临-燃尽0'!CE62)</f>
        <v>#N/A</v>
      </c>
      <c r="AU61" s="8" t="e">
        <f>IF(OR(ISNA(AU$1),ISNA($A61)),NA(),'临-燃尽0'!CF62)</f>
        <v>#N/A</v>
      </c>
      <c r="AV61" s="8" t="e">
        <f>IF(OR(ISNA(AV$1),ISNA($A61)),NA(),'临-燃尽0'!CG62)</f>
        <v>#N/A</v>
      </c>
      <c r="AW61" s="8" t="e">
        <f>IF(OR(ISNA(AW$1),ISNA($A61)),NA(),'临-燃尽0'!CH62)</f>
        <v>#N/A</v>
      </c>
      <c r="AX61" s="8" t="e">
        <f>IF(OR(ISNA(AX$1),ISNA($A61)),NA(),'临-燃尽0'!CI62)</f>
        <v>#N/A</v>
      </c>
      <c r="AY61" s="8" t="e">
        <f>IF(OR(ISNA(AY$1),ISNA($A61)),NA(),'临-燃尽0'!CJ62)</f>
        <v>#N/A</v>
      </c>
      <c r="AZ61" s="8" t="e">
        <f>IF(OR(ISNA(AZ$1),ISNA($A61)),NA(),'临-燃尽0'!CK62)</f>
        <v>#N/A</v>
      </c>
    </row>
    <row r="62" spans="1:52">
      <c r="A62" s="8" t="e">
        <f>IF(OR('临-燃尽0'!AL63="",'临-燃尽0'!AL63="总计"),NA(),'临-燃尽0'!AL63)</f>
        <v>#N/A</v>
      </c>
      <c r="B62" s="8" t="e">
        <f>IF(ISNA($A62),NA(),'临-燃尽0'!AM63)</f>
        <v>#N/A</v>
      </c>
      <c r="C62" s="8" t="e">
        <f>IF(ISNA($A62),NA(),'临-燃尽0'!AN63)</f>
        <v>#N/A</v>
      </c>
      <c r="D62" s="8" t="e">
        <f>IF(ISNA($A62),NA(),'临-燃尽0'!AO63)</f>
        <v>#N/A</v>
      </c>
      <c r="E62" s="8" t="e">
        <f>IF(OR(ISNA(E$1),ISNA($A62)),NA(),'临-燃尽0'!AP63)</f>
        <v>#N/A</v>
      </c>
      <c r="F62" s="8" t="e">
        <f>IF(OR(ISNA(F$1),ISNA($A62)),NA(),'临-燃尽0'!AQ63)</f>
        <v>#N/A</v>
      </c>
      <c r="G62" s="8" t="e">
        <f>IF(OR(ISNA(G$1),ISNA($A62)),NA(),'临-燃尽0'!AR63)</f>
        <v>#N/A</v>
      </c>
      <c r="H62" s="8" t="e">
        <f>IF(OR(ISNA(H$1),ISNA($A62)),NA(),'临-燃尽0'!AS63)</f>
        <v>#N/A</v>
      </c>
      <c r="I62" s="8" t="e">
        <f>IF(OR(ISNA(I$1),ISNA($A62)),NA(),'临-燃尽0'!AT63)</f>
        <v>#N/A</v>
      </c>
      <c r="J62" s="8" t="e">
        <f>IF(OR(ISNA(J$1),ISNA($A62)),NA(),'临-燃尽0'!AU63)</f>
        <v>#N/A</v>
      </c>
      <c r="K62" s="8" t="e">
        <f>IF(OR(ISNA(K$1),ISNA($A62)),NA(),'临-燃尽0'!AV63)</f>
        <v>#N/A</v>
      </c>
      <c r="L62" s="8" t="e">
        <f>IF(OR(ISNA(L$1),ISNA($A62)),NA(),'临-燃尽0'!AW63)</f>
        <v>#N/A</v>
      </c>
      <c r="M62" s="8" t="e">
        <f>IF(OR(ISNA(M$1),ISNA($A62)),NA(),'临-燃尽0'!AX63)</f>
        <v>#N/A</v>
      </c>
      <c r="N62" s="8" t="e">
        <f>IF(OR(ISNA(N$1),ISNA($A62)),NA(),'临-燃尽0'!AY63)</f>
        <v>#N/A</v>
      </c>
      <c r="O62" s="8" t="e">
        <f>IF(OR(ISNA(O$1),ISNA($A62)),NA(),'临-燃尽0'!AZ63)</f>
        <v>#N/A</v>
      </c>
      <c r="P62" s="8" t="e">
        <f>IF(OR(ISNA(P$1),ISNA($A62)),NA(),'临-燃尽0'!BA63)</f>
        <v>#N/A</v>
      </c>
      <c r="Q62" s="8" t="e">
        <f>IF(OR(ISNA(Q$1),ISNA($A62)),NA(),'临-燃尽0'!BB63)</f>
        <v>#N/A</v>
      </c>
      <c r="R62" s="8" t="e">
        <f>IF(OR(ISNA(R$1),ISNA($A62)),NA(),'临-燃尽0'!BC63)</f>
        <v>#N/A</v>
      </c>
      <c r="S62" s="8" t="e">
        <f>IF(OR(ISNA(S$1),ISNA($A62)),NA(),'临-燃尽0'!BD63)</f>
        <v>#N/A</v>
      </c>
      <c r="T62" s="8" t="e">
        <f>IF(OR(ISNA(T$1),ISNA($A62)),NA(),'临-燃尽0'!BE63)</f>
        <v>#N/A</v>
      </c>
      <c r="U62" s="8" t="e">
        <f>IF(OR(ISNA(U$1),ISNA($A62)),NA(),'临-燃尽0'!BF63)</f>
        <v>#N/A</v>
      </c>
      <c r="V62" s="8" t="e">
        <f>IF(OR(ISNA(V$1),ISNA($A62)),NA(),'临-燃尽0'!BG63)</f>
        <v>#N/A</v>
      </c>
      <c r="W62" s="8" t="e">
        <f>IF(OR(ISNA(W$1),ISNA($A62)),NA(),'临-燃尽0'!BH63)</f>
        <v>#N/A</v>
      </c>
      <c r="X62" s="8" t="e">
        <f>IF(OR(ISNA(X$1),ISNA($A62)),NA(),'临-燃尽0'!BI63)</f>
        <v>#N/A</v>
      </c>
      <c r="Y62" s="8" t="e">
        <f>IF(OR(ISNA(Y$1),ISNA($A62)),NA(),'临-燃尽0'!BJ63)</f>
        <v>#N/A</v>
      </c>
      <c r="Z62" s="8" t="e">
        <f>IF(OR(ISNA(Z$1),ISNA($A62)),NA(),'临-燃尽0'!BK63)</f>
        <v>#N/A</v>
      </c>
      <c r="AA62" s="8" t="e">
        <f>IF(OR(ISNA(AA$1),ISNA($A62)),NA(),'临-燃尽0'!BL63)</f>
        <v>#N/A</v>
      </c>
      <c r="AB62" s="8" t="e">
        <f>IF(OR(ISNA(AB$1),ISNA($A62)),NA(),'临-燃尽0'!BM63)</f>
        <v>#N/A</v>
      </c>
      <c r="AC62" s="8" t="e">
        <f>IF(OR(ISNA(AC$1),ISNA($A62)),NA(),'临-燃尽0'!BN63)</f>
        <v>#N/A</v>
      </c>
      <c r="AD62" s="8" t="e">
        <f>IF(OR(ISNA(AD$1),ISNA($A62)),NA(),'临-燃尽0'!BO63)</f>
        <v>#N/A</v>
      </c>
      <c r="AE62" s="8" t="e">
        <f>IF(OR(ISNA(AE$1),ISNA($A62)),NA(),'临-燃尽0'!BP63)</f>
        <v>#N/A</v>
      </c>
      <c r="AF62" s="8" t="e">
        <f>IF(OR(ISNA(AF$1),ISNA($A62)),NA(),'临-燃尽0'!BQ63)</f>
        <v>#N/A</v>
      </c>
      <c r="AG62" s="8" t="e">
        <f>IF(OR(ISNA(AG$1),ISNA($A62)),NA(),'临-燃尽0'!BR63)</f>
        <v>#N/A</v>
      </c>
      <c r="AH62" s="8" t="e">
        <f>IF(OR(ISNA(AH$1),ISNA($A62)),NA(),'临-燃尽0'!BS63)</f>
        <v>#N/A</v>
      </c>
      <c r="AI62" s="8" t="e">
        <f>IF(OR(ISNA(AI$1),ISNA($A62)),NA(),'临-燃尽0'!BT63)</f>
        <v>#N/A</v>
      </c>
      <c r="AJ62" s="8" t="e">
        <f>IF(OR(ISNA(AJ$1),ISNA($A62)),NA(),'临-燃尽0'!BU63)</f>
        <v>#N/A</v>
      </c>
      <c r="AK62" s="8" t="e">
        <f>IF(OR(ISNA(AK$1),ISNA($A62)),NA(),'临-燃尽0'!BV63)</f>
        <v>#N/A</v>
      </c>
      <c r="AL62" s="8" t="e">
        <f>IF(OR(ISNA(AL$1),ISNA($A62)),NA(),'临-燃尽0'!BW63)</f>
        <v>#N/A</v>
      </c>
      <c r="AM62" s="8" t="e">
        <f>IF(OR(ISNA(AM$1),ISNA($A62)),NA(),'临-燃尽0'!BX63)</f>
        <v>#N/A</v>
      </c>
      <c r="AN62" s="8" t="e">
        <f>IF(OR(ISNA(AN$1),ISNA($A62)),NA(),'临-燃尽0'!BY63)</f>
        <v>#N/A</v>
      </c>
      <c r="AO62" s="8" t="e">
        <f>IF(OR(ISNA(AO$1),ISNA($A62)),NA(),'临-燃尽0'!BZ63)</f>
        <v>#N/A</v>
      </c>
      <c r="AP62" s="8" t="e">
        <f>IF(OR(ISNA(AP$1),ISNA($A62)),NA(),'临-燃尽0'!CA63)</f>
        <v>#N/A</v>
      </c>
      <c r="AQ62" s="8" t="e">
        <f>IF(OR(ISNA(AQ$1),ISNA($A62)),NA(),'临-燃尽0'!CB63)</f>
        <v>#N/A</v>
      </c>
      <c r="AR62" s="8" t="e">
        <f>IF(OR(ISNA(AR$1),ISNA($A62)),NA(),'临-燃尽0'!CC63)</f>
        <v>#N/A</v>
      </c>
      <c r="AS62" s="8" t="e">
        <f>IF(OR(ISNA(AS$1),ISNA($A62)),NA(),'临-燃尽0'!CD63)</f>
        <v>#N/A</v>
      </c>
      <c r="AT62" s="8" t="e">
        <f>IF(OR(ISNA(AT$1),ISNA($A62)),NA(),'临-燃尽0'!CE63)</f>
        <v>#N/A</v>
      </c>
      <c r="AU62" s="8" t="e">
        <f>IF(OR(ISNA(AU$1),ISNA($A62)),NA(),'临-燃尽0'!CF63)</f>
        <v>#N/A</v>
      </c>
      <c r="AV62" s="8" t="e">
        <f>IF(OR(ISNA(AV$1),ISNA($A62)),NA(),'临-燃尽0'!CG63)</f>
        <v>#N/A</v>
      </c>
      <c r="AW62" s="8" t="e">
        <f>IF(OR(ISNA(AW$1),ISNA($A62)),NA(),'临-燃尽0'!CH63)</f>
        <v>#N/A</v>
      </c>
      <c r="AX62" s="8" t="e">
        <f>IF(OR(ISNA(AX$1),ISNA($A62)),NA(),'临-燃尽0'!CI63)</f>
        <v>#N/A</v>
      </c>
      <c r="AY62" s="8" t="e">
        <f>IF(OR(ISNA(AY$1),ISNA($A62)),NA(),'临-燃尽0'!CJ63)</f>
        <v>#N/A</v>
      </c>
      <c r="AZ62" s="8" t="e">
        <f>IF(OR(ISNA(AZ$1),ISNA($A62)),NA(),'临-燃尽0'!CK63)</f>
        <v>#N/A</v>
      </c>
    </row>
    <row r="63" spans="1:52">
      <c r="A63" s="8" t="e">
        <f>IF(OR('临-燃尽0'!AL64="",'临-燃尽0'!AL64="总计"),NA(),'临-燃尽0'!AL64)</f>
        <v>#N/A</v>
      </c>
      <c r="B63" s="8" t="e">
        <f>IF(ISNA($A63),NA(),'临-燃尽0'!AM64)</f>
        <v>#N/A</v>
      </c>
      <c r="C63" s="8" t="e">
        <f>IF(ISNA($A63),NA(),'临-燃尽0'!AN64)</f>
        <v>#N/A</v>
      </c>
      <c r="D63" s="8" t="e">
        <f>IF(ISNA($A63),NA(),'临-燃尽0'!AO64)</f>
        <v>#N/A</v>
      </c>
      <c r="E63" s="8" t="e">
        <f>IF(OR(ISNA(E$1),ISNA($A63)),NA(),'临-燃尽0'!AP64)</f>
        <v>#N/A</v>
      </c>
      <c r="F63" s="8" t="e">
        <f>IF(OR(ISNA(F$1),ISNA($A63)),NA(),'临-燃尽0'!AQ64)</f>
        <v>#N/A</v>
      </c>
      <c r="G63" s="8" t="e">
        <f>IF(OR(ISNA(G$1),ISNA($A63)),NA(),'临-燃尽0'!AR64)</f>
        <v>#N/A</v>
      </c>
      <c r="H63" s="8" t="e">
        <f>IF(OR(ISNA(H$1),ISNA($A63)),NA(),'临-燃尽0'!AS64)</f>
        <v>#N/A</v>
      </c>
      <c r="I63" s="8" t="e">
        <f>IF(OR(ISNA(I$1),ISNA($A63)),NA(),'临-燃尽0'!AT64)</f>
        <v>#N/A</v>
      </c>
      <c r="J63" s="8" t="e">
        <f>IF(OR(ISNA(J$1),ISNA($A63)),NA(),'临-燃尽0'!AU64)</f>
        <v>#N/A</v>
      </c>
      <c r="K63" s="8" t="e">
        <f>IF(OR(ISNA(K$1),ISNA($A63)),NA(),'临-燃尽0'!AV64)</f>
        <v>#N/A</v>
      </c>
      <c r="L63" s="8" t="e">
        <f>IF(OR(ISNA(L$1),ISNA($A63)),NA(),'临-燃尽0'!AW64)</f>
        <v>#N/A</v>
      </c>
      <c r="M63" s="8" t="e">
        <f>IF(OR(ISNA(M$1),ISNA($A63)),NA(),'临-燃尽0'!AX64)</f>
        <v>#N/A</v>
      </c>
      <c r="N63" s="8" t="e">
        <f>IF(OR(ISNA(N$1),ISNA($A63)),NA(),'临-燃尽0'!AY64)</f>
        <v>#N/A</v>
      </c>
      <c r="O63" s="8" t="e">
        <f>IF(OR(ISNA(O$1),ISNA($A63)),NA(),'临-燃尽0'!AZ64)</f>
        <v>#N/A</v>
      </c>
      <c r="P63" s="8" t="e">
        <f>IF(OR(ISNA(P$1),ISNA($A63)),NA(),'临-燃尽0'!BA64)</f>
        <v>#N/A</v>
      </c>
      <c r="Q63" s="8" t="e">
        <f>IF(OR(ISNA(Q$1),ISNA($A63)),NA(),'临-燃尽0'!BB64)</f>
        <v>#N/A</v>
      </c>
      <c r="R63" s="8" t="e">
        <f>IF(OR(ISNA(R$1),ISNA($A63)),NA(),'临-燃尽0'!BC64)</f>
        <v>#N/A</v>
      </c>
      <c r="S63" s="8" t="e">
        <f>IF(OR(ISNA(S$1),ISNA($A63)),NA(),'临-燃尽0'!BD64)</f>
        <v>#N/A</v>
      </c>
      <c r="T63" s="8" t="e">
        <f>IF(OR(ISNA(T$1),ISNA($A63)),NA(),'临-燃尽0'!BE64)</f>
        <v>#N/A</v>
      </c>
      <c r="U63" s="8" t="e">
        <f>IF(OR(ISNA(U$1),ISNA($A63)),NA(),'临-燃尽0'!BF64)</f>
        <v>#N/A</v>
      </c>
      <c r="V63" s="8" t="e">
        <f>IF(OR(ISNA(V$1),ISNA($A63)),NA(),'临-燃尽0'!BG64)</f>
        <v>#N/A</v>
      </c>
      <c r="W63" s="8" t="e">
        <f>IF(OR(ISNA(W$1),ISNA($A63)),NA(),'临-燃尽0'!BH64)</f>
        <v>#N/A</v>
      </c>
      <c r="X63" s="8" t="e">
        <f>IF(OR(ISNA(X$1),ISNA($A63)),NA(),'临-燃尽0'!BI64)</f>
        <v>#N/A</v>
      </c>
      <c r="Y63" s="8" t="e">
        <f>IF(OR(ISNA(Y$1),ISNA($A63)),NA(),'临-燃尽0'!BJ64)</f>
        <v>#N/A</v>
      </c>
      <c r="Z63" s="8" t="e">
        <f>IF(OR(ISNA(Z$1),ISNA($A63)),NA(),'临-燃尽0'!BK64)</f>
        <v>#N/A</v>
      </c>
      <c r="AA63" s="8" t="e">
        <f>IF(OR(ISNA(AA$1),ISNA($A63)),NA(),'临-燃尽0'!BL64)</f>
        <v>#N/A</v>
      </c>
      <c r="AB63" s="8" t="e">
        <f>IF(OR(ISNA(AB$1),ISNA($A63)),NA(),'临-燃尽0'!BM64)</f>
        <v>#N/A</v>
      </c>
      <c r="AC63" s="8" t="e">
        <f>IF(OR(ISNA(AC$1),ISNA($A63)),NA(),'临-燃尽0'!BN64)</f>
        <v>#N/A</v>
      </c>
      <c r="AD63" s="8" t="e">
        <f>IF(OR(ISNA(AD$1),ISNA($A63)),NA(),'临-燃尽0'!BO64)</f>
        <v>#N/A</v>
      </c>
      <c r="AE63" s="8" t="e">
        <f>IF(OR(ISNA(AE$1),ISNA($A63)),NA(),'临-燃尽0'!BP64)</f>
        <v>#N/A</v>
      </c>
      <c r="AF63" s="8" t="e">
        <f>IF(OR(ISNA(AF$1),ISNA($A63)),NA(),'临-燃尽0'!BQ64)</f>
        <v>#N/A</v>
      </c>
      <c r="AG63" s="8" t="e">
        <f>IF(OR(ISNA(AG$1),ISNA($A63)),NA(),'临-燃尽0'!BR64)</f>
        <v>#N/A</v>
      </c>
      <c r="AH63" s="8" t="e">
        <f>IF(OR(ISNA(AH$1),ISNA($A63)),NA(),'临-燃尽0'!BS64)</f>
        <v>#N/A</v>
      </c>
      <c r="AI63" s="8" t="e">
        <f>IF(OR(ISNA(AI$1),ISNA($A63)),NA(),'临-燃尽0'!BT64)</f>
        <v>#N/A</v>
      </c>
      <c r="AJ63" s="8" t="e">
        <f>IF(OR(ISNA(AJ$1),ISNA($A63)),NA(),'临-燃尽0'!BU64)</f>
        <v>#N/A</v>
      </c>
      <c r="AK63" s="8" t="e">
        <f>IF(OR(ISNA(AK$1),ISNA($A63)),NA(),'临-燃尽0'!BV64)</f>
        <v>#N/A</v>
      </c>
      <c r="AL63" s="8" t="e">
        <f>IF(OR(ISNA(AL$1),ISNA($A63)),NA(),'临-燃尽0'!BW64)</f>
        <v>#N/A</v>
      </c>
      <c r="AM63" s="8" t="e">
        <f>IF(OR(ISNA(AM$1),ISNA($A63)),NA(),'临-燃尽0'!BX64)</f>
        <v>#N/A</v>
      </c>
      <c r="AN63" s="8" t="e">
        <f>IF(OR(ISNA(AN$1),ISNA($A63)),NA(),'临-燃尽0'!BY64)</f>
        <v>#N/A</v>
      </c>
      <c r="AO63" s="8" t="e">
        <f>IF(OR(ISNA(AO$1),ISNA($A63)),NA(),'临-燃尽0'!BZ64)</f>
        <v>#N/A</v>
      </c>
      <c r="AP63" s="8" t="e">
        <f>IF(OR(ISNA(AP$1),ISNA($A63)),NA(),'临-燃尽0'!CA64)</f>
        <v>#N/A</v>
      </c>
      <c r="AQ63" s="8" t="e">
        <f>IF(OR(ISNA(AQ$1),ISNA($A63)),NA(),'临-燃尽0'!CB64)</f>
        <v>#N/A</v>
      </c>
      <c r="AR63" s="8" t="e">
        <f>IF(OR(ISNA(AR$1),ISNA($A63)),NA(),'临-燃尽0'!CC64)</f>
        <v>#N/A</v>
      </c>
      <c r="AS63" s="8" t="e">
        <f>IF(OR(ISNA(AS$1),ISNA($A63)),NA(),'临-燃尽0'!CD64)</f>
        <v>#N/A</v>
      </c>
      <c r="AT63" s="8" t="e">
        <f>IF(OR(ISNA(AT$1),ISNA($A63)),NA(),'临-燃尽0'!CE64)</f>
        <v>#N/A</v>
      </c>
      <c r="AU63" s="8" t="e">
        <f>IF(OR(ISNA(AU$1),ISNA($A63)),NA(),'临-燃尽0'!CF64)</f>
        <v>#N/A</v>
      </c>
      <c r="AV63" s="8" t="e">
        <f>IF(OR(ISNA(AV$1),ISNA($A63)),NA(),'临-燃尽0'!CG64)</f>
        <v>#N/A</v>
      </c>
      <c r="AW63" s="8" t="e">
        <f>IF(OR(ISNA(AW$1),ISNA($A63)),NA(),'临-燃尽0'!CH64)</f>
        <v>#N/A</v>
      </c>
      <c r="AX63" s="8" t="e">
        <f>IF(OR(ISNA(AX$1),ISNA($A63)),NA(),'临-燃尽0'!CI64)</f>
        <v>#N/A</v>
      </c>
      <c r="AY63" s="8" t="e">
        <f>IF(OR(ISNA(AY$1),ISNA($A63)),NA(),'临-燃尽0'!CJ64)</f>
        <v>#N/A</v>
      </c>
      <c r="AZ63" s="8" t="e">
        <f>IF(OR(ISNA(AZ$1),ISNA($A63)),NA(),'临-燃尽0'!CK64)</f>
        <v>#N/A</v>
      </c>
    </row>
    <row r="64" spans="1:52">
      <c r="A64" s="8" t="e">
        <f>IF(OR('临-燃尽0'!AL65="",'临-燃尽0'!AL65="总计"),NA(),'临-燃尽0'!AL65)</f>
        <v>#N/A</v>
      </c>
      <c r="B64" s="8" t="e">
        <f>IF(ISNA($A64),NA(),'临-燃尽0'!AM65)</f>
        <v>#N/A</v>
      </c>
      <c r="C64" s="8" t="e">
        <f>IF(ISNA($A64),NA(),'临-燃尽0'!AN65)</f>
        <v>#N/A</v>
      </c>
      <c r="D64" s="8" t="e">
        <f>IF(ISNA($A64),NA(),'临-燃尽0'!AO65)</f>
        <v>#N/A</v>
      </c>
      <c r="E64" s="8" t="e">
        <f>IF(OR(ISNA(E$1),ISNA($A64)),NA(),'临-燃尽0'!AP65)</f>
        <v>#N/A</v>
      </c>
      <c r="F64" s="8" t="e">
        <f>IF(OR(ISNA(F$1),ISNA($A64)),NA(),'临-燃尽0'!AQ65)</f>
        <v>#N/A</v>
      </c>
      <c r="G64" s="8" t="e">
        <f>IF(OR(ISNA(G$1),ISNA($A64)),NA(),'临-燃尽0'!AR65)</f>
        <v>#N/A</v>
      </c>
      <c r="H64" s="8" t="e">
        <f>IF(OR(ISNA(H$1),ISNA($A64)),NA(),'临-燃尽0'!AS65)</f>
        <v>#N/A</v>
      </c>
      <c r="I64" s="8" t="e">
        <f>IF(OR(ISNA(I$1),ISNA($A64)),NA(),'临-燃尽0'!AT65)</f>
        <v>#N/A</v>
      </c>
      <c r="J64" s="8" t="e">
        <f>IF(OR(ISNA(J$1),ISNA($A64)),NA(),'临-燃尽0'!AU65)</f>
        <v>#N/A</v>
      </c>
      <c r="K64" s="8" t="e">
        <f>IF(OR(ISNA(K$1),ISNA($A64)),NA(),'临-燃尽0'!AV65)</f>
        <v>#N/A</v>
      </c>
      <c r="L64" s="8" t="e">
        <f>IF(OR(ISNA(L$1),ISNA($A64)),NA(),'临-燃尽0'!AW65)</f>
        <v>#N/A</v>
      </c>
      <c r="M64" s="8" t="e">
        <f>IF(OR(ISNA(M$1),ISNA($A64)),NA(),'临-燃尽0'!AX65)</f>
        <v>#N/A</v>
      </c>
      <c r="N64" s="8" t="e">
        <f>IF(OR(ISNA(N$1),ISNA($A64)),NA(),'临-燃尽0'!AY65)</f>
        <v>#N/A</v>
      </c>
      <c r="O64" s="8" t="e">
        <f>IF(OR(ISNA(O$1),ISNA($A64)),NA(),'临-燃尽0'!AZ65)</f>
        <v>#N/A</v>
      </c>
      <c r="P64" s="8" t="e">
        <f>IF(OR(ISNA(P$1),ISNA($A64)),NA(),'临-燃尽0'!BA65)</f>
        <v>#N/A</v>
      </c>
      <c r="Q64" s="8" t="e">
        <f>IF(OR(ISNA(Q$1),ISNA($A64)),NA(),'临-燃尽0'!BB65)</f>
        <v>#N/A</v>
      </c>
      <c r="R64" s="8" t="e">
        <f>IF(OR(ISNA(R$1),ISNA($A64)),NA(),'临-燃尽0'!BC65)</f>
        <v>#N/A</v>
      </c>
      <c r="S64" s="8" t="e">
        <f>IF(OR(ISNA(S$1),ISNA($A64)),NA(),'临-燃尽0'!BD65)</f>
        <v>#N/A</v>
      </c>
      <c r="T64" s="8" t="e">
        <f>IF(OR(ISNA(T$1),ISNA($A64)),NA(),'临-燃尽0'!BE65)</f>
        <v>#N/A</v>
      </c>
      <c r="U64" s="8" t="e">
        <f>IF(OR(ISNA(U$1),ISNA($A64)),NA(),'临-燃尽0'!BF65)</f>
        <v>#N/A</v>
      </c>
      <c r="V64" s="8" t="e">
        <f>IF(OR(ISNA(V$1),ISNA($A64)),NA(),'临-燃尽0'!BG65)</f>
        <v>#N/A</v>
      </c>
      <c r="W64" s="8" t="e">
        <f>IF(OR(ISNA(W$1),ISNA($A64)),NA(),'临-燃尽0'!BH65)</f>
        <v>#N/A</v>
      </c>
      <c r="X64" s="8" t="e">
        <f>IF(OR(ISNA(X$1),ISNA($A64)),NA(),'临-燃尽0'!BI65)</f>
        <v>#N/A</v>
      </c>
      <c r="Y64" s="8" t="e">
        <f>IF(OR(ISNA(Y$1),ISNA($A64)),NA(),'临-燃尽0'!BJ65)</f>
        <v>#N/A</v>
      </c>
      <c r="Z64" s="8" t="e">
        <f>IF(OR(ISNA(Z$1),ISNA($A64)),NA(),'临-燃尽0'!BK65)</f>
        <v>#N/A</v>
      </c>
      <c r="AA64" s="8" t="e">
        <f>IF(OR(ISNA(AA$1),ISNA($A64)),NA(),'临-燃尽0'!BL65)</f>
        <v>#N/A</v>
      </c>
      <c r="AB64" s="8" t="e">
        <f>IF(OR(ISNA(AB$1),ISNA($A64)),NA(),'临-燃尽0'!BM65)</f>
        <v>#N/A</v>
      </c>
      <c r="AC64" s="8" t="e">
        <f>IF(OR(ISNA(AC$1),ISNA($A64)),NA(),'临-燃尽0'!BN65)</f>
        <v>#N/A</v>
      </c>
      <c r="AD64" s="8" t="e">
        <f>IF(OR(ISNA(AD$1),ISNA($A64)),NA(),'临-燃尽0'!BO65)</f>
        <v>#N/A</v>
      </c>
      <c r="AE64" s="8" t="e">
        <f>IF(OR(ISNA(AE$1),ISNA($A64)),NA(),'临-燃尽0'!BP65)</f>
        <v>#N/A</v>
      </c>
      <c r="AF64" s="8" t="e">
        <f>IF(OR(ISNA(AF$1),ISNA($A64)),NA(),'临-燃尽0'!BQ65)</f>
        <v>#N/A</v>
      </c>
      <c r="AG64" s="8" t="e">
        <f>IF(OR(ISNA(AG$1),ISNA($A64)),NA(),'临-燃尽0'!BR65)</f>
        <v>#N/A</v>
      </c>
      <c r="AH64" s="8" t="e">
        <f>IF(OR(ISNA(AH$1),ISNA($A64)),NA(),'临-燃尽0'!BS65)</f>
        <v>#N/A</v>
      </c>
      <c r="AI64" s="8" t="e">
        <f>IF(OR(ISNA(AI$1),ISNA($A64)),NA(),'临-燃尽0'!BT65)</f>
        <v>#N/A</v>
      </c>
      <c r="AJ64" s="8" t="e">
        <f>IF(OR(ISNA(AJ$1),ISNA($A64)),NA(),'临-燃尽0'!BU65)</f>
        <v>#N/A</v>
      </c>
      <c r="AK64" s="8" t="e">
        <f>IF(OR(ISNA(AK$1),ISNA($A64)),NA(),'临-燃尽0'!BV65)</f>
        <v>#N/A</v>
      </c>
      <c r="AL64" s="8" t="e">
        <f>IF(OR(ISNA(AL$1),ISNA($A64)),NA(),'临-燃尽0'!BW65)</f>
        <v>#N/A</v>
      </c>
      <c r="AM64" s="8" t="e">
        <f>IF(OR(ISNA(AM$1),ISNA($A64)),NA(),'临-燃尽0'!BX65)</f>
        <v>#N/A</v>
      </c>
      <c r="AN64" s="8" t="e">
        <f>IF(OR(ISNA(AN$1),ISNA($A64)),NA(),'临-燃尽0'!BY65)</f>
        <v>#N/A</v>
      </c>
      <c r="AO64" s="8" t="e">
        <f>IF(OR(ISNA(AO$1),ISNA($A64)),NA(),'临-燃尽0'!BZ65)</f>
        <v>#N/A</v>
      </c>
      <c r="AP64" s="8" t="e">
        <f>IF(OR(ISNA(AP$1),ISNA($A64)),NA(),'临-燃尽0'!CA65)</f>
        <v>#N/A</v>
      </c>
      <c r="AQ64" s="8" t="e">
        <f>IF(OR(ISNA(AQ$1),ISNA($A64)),NA(),'临-燃尽0'!CB65)</f>
        <v>#N/A</v>
      </c>
      <c r="AR64" s="8" t="e">
        <f>IF(OR(ISNA(AR$1),ISNA($A64)),NA(),'临-燃尽0'!CC65)</f>
        <v>#N/A</v>
      </c>
      <c r="AS64" s="8" t="e">
        <f>IF(OR(ISNA(AS$1),ISNA($A64)),NA(),'临-燃尽0'!CD65)</f>
        <v>#N/A</v>
      </c>
      <c r="AT64" s="8" t="e">
        <f>IF(OR(ISNA(AT$1),ISNA($A64)),NA(),'临-燃尽0'!CE65)</f>
        <v>#N/A</v>
      </c>
      <c r="AU64" s="8" t="e">
        <f>IF(OR(ISNA(AU$1),ISNA($A64)),NA(),'临-燃尽0'!CF65)</f>
        <v>#N/A</v>
      </c>
      <c r="AV64" s="8" t="e">
        <f>IF(OR(ISNA(AV$1),ISNA($A64)),NA(),'临-燃尽0'!CG65)</f>
        <v>#N/A</v>
      </c>
      <c r="AW64" s="8" t="e">
        <f>IF(OR(ISNA(AW$1),ISNA($A64)),NA(),'临-燃尽0'!CH65)</f>
        <v>#N/A</v>
      </c>
      <c r="AX64" s="8" t="e">
        <f>IF(OR(ISNA(AX$1),ISNA($A64)),NA(),'临-燃尽0'!CI65)</f>
        <v>#N/A</v>
      </c>
      <c r="AY64" s="8" t="e">
        <f>IF(OR(ISNA(AY$1),ISNA($A64)),NA(),'临-燃尽0'!CJ65)</f>
        <v>#N/A</v>
      </c>
      <c r="AZ64" s="8" t="e">
        <f>IF(OR(ISNA(AZ$1),ISNA($A64)),NA(),'临-燃尽0'!CK65)</f>
        <v>#N/A</v>
      </c>
    </row>
    <row r="65" spans="1:52">
      <c r="A65" s="8" t="e">
        <f>IF(OR('临-燃尽0'!AL66="",'临-燃尽0'!AL66="总计"),NA(),'临-燃尽0'!AL66)</f>
        <v>#N/A</v>
      </c>
      <c r="B65" s="8" t="e">
        <f>IF(ISNA($A65),NA(),'临-燃尽0'!AM66)</f>
        <v>#N/A</v>
      </c>
      <c r="C65" s="8" t="e">
        <f>IF(ISNA($A65),NA(),'临-燃尽0'!AN66)</f>
        <v>#N/A</v>
      </c>
      <c r="D65" s="8" t="e">
        <f>IF(ISNA($A65),NA(),'临-燃尽0'!AO66)</f>
        <v>#N/A</v>
      </c>
      <c r="E65" s="8" t="e">
        <f>IF(OR(ISNA(E$1),ISNA($A65)),NA(),'临-燃尽0'!AP66)</f>
        <v>#N/A</v>
      </c>
      <c r="F65" s="8" t="e">
        <f>IF(OR(ISNA(F$1),ISNA($A65)),NA(),'临-燃尽0'!AQ66)</f>
        <v>#N/A</v>
      </c>
      <c r="G65" s="8" t="e">
        <f>IF(OR(ISNA(G$1),ISNA($A65)),NA(),'临-燃尽0'!AR66)</f>
        <v>#N/A</v>
      </c>
      <c r="H65" s="8" t="e">
        <f>IF(OR(ISNA(H$1),ISNA($A65)),NA(),'临-燃尽0'!AS66)</f>
        <v>#N/A</v>
      </c>
      <c r="I65" s="8" t="e">
        <f>IF(OR(ISNA(I$1),ISNA($A65)),NA(),'临-燃尽0'!AT66)</f>
        <v>#N/A</v>
      </c>
      <c r="J65" s="8" t="e">
        <f>IF(OR(ISNA(J$1),ISNA($A65)),NA(),'临-燃尽0'!AU66)</f>
        <v>#N/A</v>
      </c>
      <c r="K65" s="8" t="e">
        <f>IF(OR(ISNA(K$1),ISNA($A65)),NA(),'临-燃尽0'!AV66)</f>
        <v>#N/A</v>
      </c>
      <c r="L65" s="8" t="e">
        <f>IF(OR(ISNA(L$1),ISNA($A65)),NA(),'临-燃尽0'!AW66)</f>
        <v>#N/A</v>
      </c>
      <c r="M65" s="8" t="e">
        <f>IF(OR(ISNA(M$1),ISNA($A65)),NA(),'临-燃尽0'!AX66)</f>
        <v>#N/A</v>
      </c>
      <c r="N65" s="8" t="e">
        <f>IF(OR(ISNA(N$1),ISNA($A65)),NA(),'临-燃尽0'!AY66)</f>
        <v>#N/A</v>
      </c>
      <c r="O65" s="8" t="e">
        <f>IF(OR(ISNA(O$1),ISNA($A65)),NA(),'临-燃尽0'!AZ66)</f>
        <v>#N/A</v>
      </c>
      <c r="P65" s="8" t="e">
        <f>IF(OR(ISNA(P$1),ISNA($A65)),NA(),'临-燃尽0'!BA66)</f>
        <v>#N/A</v>
      </c>
      <c r="Q65" s="8" t="e">
        <f>IF(OR(ISNA(Q$1),ISNA($A65)),NA(),'临-燃尽0'!BB66)</f>
        <v>#N/A</v>
      </c>
      <c r="R65" s="8" t="e">
        <f>IF(OR(ISNA(R$1),ISNA($A65)),NA(),'临-燃尽0'!BC66)</f>
        <v>#N/A</v>
      </c>
      <c r="S65" s="8" t="e">
        <f>IF(OR(ISNA(S$1),ISNA($A65)),NA(),'临-燃尽0'!BD66)</f>
        <v>#N/A</v>
      </c>
      <c r="T65" s="8" t="e">
        <f>IF(OR(ISNA(T$1),ISNA($A65)),NA(),'临-燃尽0'!BE66)</f>
        <v>#N/A</v>
      </c>
      <c r="U65" s="8" t="e">
        <f>IF(OR(ISNA(U$1),ISNA($A65)),NA(),'临-燃尽0'!BF66)</f>
        <v>#N/A</v>
      </c>
      <c r="V65" s="8" t="e">
        <f>IF(OR(ISNA(V$1),ISNA($A65)),NA(),'临-燃尽0'!BG66)</f>
        <v>#N/A</v>
      </c>
      <c r="W65" s="8" t="e">
        <f>IF(OR(ISNA(W$1),ISNA($A65)),NA(),'临-燃尽0'!BH66)</f>
        <v>#N/A</v>
      </c>
      <c r="X65" s="8" t="e">
        <f>IF(OR(ISNA(X$1),ISNA($A65)),NA(),'临-燃尽0'!BI66)</f>
        <v>#N/A</v>
      </c>
      <c r="Y65" s="8" t="e">
        <f>IF(OR(ISNA(Y$1),ISNA($A65)),NA(),'临-燃尽0'!BJ66)</f>
        <v>#N/A</v>
      </c>
      <c r="Z65" s="8" t="e">
        <f>IF(OR(ISNA(Z$1),ISNA($A65)),NA(),'临-燃尽0'!BK66)</f>
        <v>#N/A</v>
      </c>
      <c r="AA65" s="8" t="e">
        <f>IF(OR(ISNA(AA$1),ISNA($A65)),NA(),'临-燃尽0'!BL66)</f>
        <v>#N/A</v>
      </c>
      <c r="AB65" s="8" t="e">
        <f>IF(OR(ISNA(AB$1),ISNA($A65)),NA(),'临-燃尽0'!BM66)</f>
        <v>#N/A</v>
      </c>
      <c r="AC65" s="8" t="e">
        <f>IF(OR(ISNA(AC$1),ISNA($A65)),NA(),'临-燃尽0'!BN66)</f>
        <v>#N/A</v>
      </c>
      <c r="AD65" s="8" t="e">
        <f>IF(OR(ISNA(AD$1),ISNA($A65)),NA(),'临-燃尽0'!BO66)</f>
        <v>#N/A</v>
      </c>
      <c r="AE65" s="8" t="e">
        <f>IF(OR(ISNA(AE$1),ISNA($A65)),NA(),'临-燃尽0'!BP66)</f>
        <v>#N/A</v>
      </c>
      <c r="AF65" s="8" t="e">
        <f>IF(OR(ISNA(AF$1),ISNA($A65)),NA(),'临-燃尽0'!BQ66)</f>
        <v>#N/A</v>
      </c>
      <c r="AG65" s="8" t="e">
        <f>IF(OR(ISNA(AG$1),ISNA($A65)),NA(),'临-燃尽0'!BR66)</f>
        <v>#N/A</v>
      </c>
      <c r="AH65" s="8" t="e">
        <f>IF(OR(ISNA(AH$1),ISNA($A65)),NA(),'临-燃尽0'!BS66)</f>
        <v>#N/A</v>
      </c>
      <c r="AI65" s="8" t="e">
        <f>IF(OR(ISNA(AI$1),ISNA($A65)),NA(),'临-燃尽0'!BT66)</f>
        <v>#N/A</v>
      </c>
      <c r="AJ65" s="8" t="e">
        <f>IF(OR(ISNA(AJ$1),ISNA($A65)),NA(),'临-燃尽0'!BU66)</f>
        <v>#N/A</v>
      </c>
      <c r="AK65" s="8" t="e">
        <f>IF(OR(ISNA(AK$1),ISNA($A65)),NA(),'临-燃尽0'!BV66)</f>
        <v>#N/A</v>
      </c>
      <c r="AL65" s="8" t="e">
        <f>IF(OR(ISNA(AL$1),ISNA($A65)),NA(),'临-燃尽0'!BW66)</f>
        <v>#N/A</v>
      </c>
      <c r="AM65" s="8" t="e">
        <f>IF(OR(ISNA(AM$1),ISNA($A65)),NA(),'临-燃尽0'!BX66)</f>
        <v>#N/A</v>
      </c>
      <c r="AN65" s="8" t="e">
        <f>IF(OR(ISNA(AN$1),ISNA($A65)),NA(),'临-燃尽0'!BY66)</f>
        <v>#N/A</v>
      </c>
      <c r="AO65" s="8" t="e">
        <f>IF(OR(ISNA(AO$1),ISNA($A65)),NA(),'临-燃尽0'!BZ66)</f>
        <v>#N/A</v>
      </c>
      <c r="AP65" s="8" t="e">
        <f>IF(OR(ISNA(AP$1),ISNA($A65)),NA(),'临-燃尽0'!CA66)</f>
        <v>#N/A</v>
      </c>
      <c r="AQ65" s="8" t="e">
        <f>IF(OR(ISNA(AQ$1),ISNA($A65)),NA(),'临-燃尽0'!CB66)</f>
        <v>#N/A</v>
      </c>
      <c r="AR65" s="8" t="e">
        <f>IF(OR(ISNA(AR$1),ISNA($A65)),NA(),'临-燃尽0'!CC66)</f>
        <v>#N/A</v>
      </c>
      <c r="AS65" s="8" t="e">
        <f>IF(OR(ISNA(AS$1),ISNA($A65)),NA(),'临-燃尽0'!CD66)</f>
        <v>#N/A</v>
      </c>
      <c r="AT65" s="8" t="e">
        <f>IF(OR(ISNA(AT$1),ISNA($A65)),NA(),'临-燃尽0'!CE66)</f>
        <v>#N/A</v>
      </c>
      <c r="AU65" s="8" t="e">
        <f>IF(OR(ISNA(AU$1),ISNA($A65)),NA(),'临-燃尽0'!CF66)</f>
        <v>#N/A</v>
      </c>
      <c r="AV65" s="8" t="e">
        <f>IF(OR(ISNA(AV$1),ISNA($A65)),NA(),'临-燃尽0'!CG66)</f>
        <v>#N/A</v>
      </c>
      <c r="AW65" s="8" t="e">
        <f>IF(OR(ISNA(AW$1),ISNA($A65)),NA(),'临-燃尽0'!CH66)</f>
        <v>#N/A</v>
      </c>
      <c r="AX65" s="8" t="e">
        <f>IF(OR(ISNA(AX$1),ISNA($A65)),NA(),'临-燃尽0'!CI66)</f>
        <v>#N/A</v>
      </c>
      <c r="AY65" s="8" t="e">
        <f>IF(OR(ISNA(AY$1),ISNA($A65)),NA(),'临-燃尽0'!CJ66)</f>
        <v>#N/A</v>
      </c>
      <c r="AZ65" s="8" t="e">
        <f>IF(OR(ISNA(AZ$1),ISNA($A65)),NA(),'临-燃尽0'!CK66)</f>
        <v>#N/A</v>
      </c>
    </row>
    <row r="66" spans="1:52">
      <c r="A66" s="8" t="e">
        <f>IF(OR('临-燃尽0'!AL67="",'临-燃尽0'!AL67="总计"),NA(),'临-燃尽0'!AL67)</f>
        <v>#N/A</v>
      </c>
      <c r="B66" s="8" t="e">
        <f>IF(ISNA($A66),NA(),'临-燃尽0'!AM67)</f>
        <v>#N/A</v>
      </c>
      <c r="C66" s="8" t="e">
        <f>IF(ISNA($A66),NA(),'临-燃尽0'!AN67)</f>
        <v>#N/A</v>
      </c>
      <c r="D66" s="8" t="e">
        <f>IF(ISNA($A66),NA(),'临-燃尽0'!AO67)</f>
        <v>#N/A</v>
      </c>
      <c r="E66" s="8" t="e">
        <f>IF(OR(ISNA(E$1),ISNA($A66)),NA(),'临-燃尽0'!AP67)</f>
        <v>#N/A</v>
      </c>
      <c r="F66" s="8" t="e">
        <f>IF(OR(ISNA(F$1),ISNA($A66)),NA(),'临-燃尽0'!AQ67)</f>
        <v>#N/A</v>
      </c>
      <c r="G66" s="8" t="e">
        <f>IF(OR(ISNA(G$1),ISNA($A66)),NA(),'临-燃尽0'!AR67)</f>
        <v>#N/A</v>
      </c>
      <c r="H66" s="8" t="e">
        <f>IF(OR(ISNA(H$1),ISNA($A66)),NA(),'临-燃尽0'!AS67)</f>
        <v>#N/A</v>
      </c>
      <c r="I66" s="8" t="e">
        <f>IF(OR(ISNA(I$1),ISNA($A66)),NA(),'临-燃尽0'!AT67)</f>
        <v>#N/A</v>
      </c>
      <c r="J66" s="8" t="e">
        <f>IF(OR(ISNA(J$1),ISNA($A66)),NA(),'临-燃尽0'!AU67)</f>
        <v>#N/A</v>
      </c>
      <c r="K66" s="8" t="e">
        <f>IF(OR(ISNA(K$1),ISNA($A66)),NA(),'临-燃尽0'!AV67)</f>
        <v>#N/A</v>
      </c>
      <c r="L66" s="8" t="e">
        <f>IF(OR(ISNA(L$1),ISNA($A66)),NA(),'临-燃尽0'!AW67)</f>
        <v>#N/A</v>
      </c>
      <c r="M66" s="8" t="e">
        <f>IF(OR(ISNA(M$1),ISNA($A66)),NA(),'临-燃尽0'!AX67)</f>
        <v>#N/A</v>
      </c>
      <c r="N66" s="8" t="e">
        <f>IF(OR(ISNA(N$1),ISNA($A66)),NA(),'临-燃尽0'!AY67)</f>
        <v>#N/A</v>
      </c>
      <c r="O66" s="8" t="e">
        <f>IF(OR(ISNA(O$1),ISNA($A66)),NA(),'临-燃尽0'!AZ67)</f>
        <v>#N/A</v>
      </c>
      <c r="P66" s="8" t="e">
        <f>IF(OR(ISNA(P$1),ISNA($A66)),NA(),'临-燃尽0'!BA67)</f>
        <v>#N/A</v>
      </c>
      <c r="Q66" s="8" t="e">
        <f>IF(OR(ISNA(Q$1),ISNA($A66)),NA(),'临-燃尽0'!BB67)</f>
        <v>#N/A</v>
      </c>
      <c r="R66" s="8" t="e">
        <f>IF(OR(ISNA(R$1),ISNA($A66)),NA(),'临-燃尽0'!BC67)</f>
        <v>#N/A</v>
      </c>
      <c r="S66" s="8" t="e">
        <f>IF(OR(ISNA(S$1),ISNA($A66)),NA(),'临-燃尽0'!BD67)</f>
        <v>#N/A</v>
      </c>
      <c r="T66" s="8" t="e">
        <f>IF(OR(ISNA(T$1),ISNA($A66)),NA(),'临-燃尽0'!BE67)</f>
        <v>#N/A</v>
      </c>
      <c r="U66" s="8" t="e">
        <f>IF(OR(ISNA(U$1),ISNA($A66)),NA(),'临-燃尽0'!BF67)</f>
        <v>#N/A</v>
      </c>
      <c r="V66" s="8" t="e">
        <f>IF(OR(ISNA(V$1),ISNA($A66)),NA(),'临-燃尽0'!BG67)</f>
        <v>#N/A</v>
      </c>
      <c r="W66" s="8" t="e">
        <f>IF(OR(ISNA(W$1),ISNA($A66)),NA(),'临-燃尽0'!BH67)</f>
        <v>#N/A</v>
      </c>
      <c r="X66" s="8" t="e">
        <f>IF(OR(ISNA(X$1),ISNA($A66)),NA(),'临-燃尽0'!BI67)</f>
        <v>#N/A</v>
      </c>
      <c r="Y66" s="8" t="e">
        <f>IF(OR(ISNA(Y$1),ISNA($A66)),NA(),'临-燃尽0'!BJ67)</f>
        <v>#N/A</v>
      </c>
      <c r="Z66" s="8" t="e">
        <f>IF(OR(ISNA(Z$1),ISNA($A66)),NA(),'临-燃尽0'!BK67)</f>
        <v>#N/A</v>
      </c>
      <c r="AA66" s="8" t="e">
        <f>IF(OR(ISNA(AA$1),ISNA($A66)),NA(),'临-燃尽0'!BL67)</f>
        <v>#N/A</v>
      </c>
      <c r="AB66" s="8" t="e">
        <f>IF(OR(ISNA(AB$1),ISNA($A66)),NA(),'临-燃尽0'!BM67)</f>
        <v>#N/A</v>
      </c>
      <c r="AC66" s="8" t="e">
        <f>IF(OR(ISNA(AC$1),ISNA($A66)),NA(),'临-燃尽0'!BN67)</f>
        <v>#N/A</v>
      </c>
      <c r="AD66" s="8" t="e">
        <f>IF(OR(ISNA(AD$1),ISNA($A66)),NA(),'临-燃尽0'!BO67)</f>
        <v>#N/A</v>
      </c>
      <c r="AE66" s="8" t="e">
        <f>IF(OR(ISNA(AE$1),ISNA($A66)),NA(),'临-燃尽0'!BP67)</f>
        <v>#N/A</v>
      </c>
      <c r="AF66" s="8" t="e">
        <f>IF(OR(ISNA(AF$1),ISNA($A66)),NA(),'临-燃尽0'!BQ67)</f>
        <v>#N/A</v>
      </c>
      <c r="AG66" s="8" t="e">
        <f>IF(OR(ISNA(AG$1),ISNA($A66)),NA(),'临-燃尽0'!BR67)</f>
        <v>#N/A</v>
      </c>
      <c r="AH66" s="8" t="e">
        <f>IF(OR(ISNA(AH$1),ISNA($A66)),NA(),'临-燃尽0'!BS67)</f>
        <v>#N/A</v>
      </c>
      <c r="AI66" s="8" t="e">
        <f>IF(OR(ISNA(AI$1),ISNA($A66)),NA(),'临-燃尽0'!BT67)</f>
        <v>#N/A</v>
      </c>
      <c r="AJ66" s="8" t="e">
        <f>IF(OR(ISNA(AJ$1),ISNA($A66)),NA(),'临-燃尽0'!BU67)</f>
        <v>#N/A</v>
      </c>
      <c r="AK66" s="8" t="e">
        <f>IF(OR(ISNA(AK$1),ISNA($A66)),NA(),'临-燃尽0'!BV67)</f>
        <v>#N/A</v>
      </c>
      <c r="AL66" s="8" t="e">
        <f>IF(OR(ISNA(AL$1),ISNA($A66)),NA(),'临-燃尽0'!BW67)</f>
        <v>#N/A</v>
      </c>
      <c r="AM66" s="8" t="e">
        <f>IF(OR(ISNA(AM$1),ISNA($A66)),NA(),'临-燃尽0'!BX67)</f>
        <v>#N/A</v>
      </c>
      <c r="AN66" s="8" t="e">
        <f>IF(OR(ISNA(AN$1),ISNA($A66)),NA(),'临-燃尽0'!BY67)</f>
        <v>#N/A</v>
      </c>
      <c r="AO66" s="8" t="e">
        <f>IF(OR(ISNA(AO$1),ISNA($A66)),NA(),'临-燃尽0'!BZ67)</f>
        <v>#N/A</v>
      </c>
      <c r="AP66" s="8" t="e">
        <f>IF(OR(ISNA(AP$1),ISNA($A66)),NA(),'临-燃尽0'!CA67)</f>
        <v>#N/A</v>
      </c>
      <c r="AQ66" s="8" t="e">
        <f>IF(OR(ISNA(AQ$1),ISNA($A66)),NA(),'临-燃尽0'!CB67)</f>
        <v>#N/A</v>
      </c>
      <c r="AR66" s="8" t="e">
        <f>IF(OR(ISNA(AR$1),ISNA($A66)),NA(),'临-燃尽0'!CC67)</f>
        <v>#N/A</v>
      </c>
      <c r="AS66" s="8" t="e">
        <f>IF(OR(ISNA(AS$1),ISNA($A66)),NA(),'临-燃尽0'!CD67)</f>
        <v>#N/A</v>
      </c>
      <c r="AT66" s="8" t="e">
        <f>IF(OR(ISNA(AT$1),ISNA($A66)),NA(),'临-燃尽0'!CE67)</f>
        <v>#N/A</v>
      </c>
      <c r="AU66" s="8" t="e">
        <f>IF(OR(ISNA(AU$1),ISNA($A66)),NA(),'临-燃尽0'!CF67)</f>
        <v>#N/A</v>
      </c>
      <c r="AV66" s="8" t="e">
        <f>IF(OR(ISNA(AV$1),ISNA($A66)),NA(),'临-燃尽0'!CG67)</f>
        <v>#N/A</v>
      </c>
      <c r="AW66" s="8" t="e">
        <f>IF(OR(ISNA(AW$1),ISNA($A66)),NA(),'临-燃尽0'!CH67)</f>
        <v>#N/A</v>
      </c>
      <c r="AX66" s="8" t="e">
        <f>IF(OR(ISNA(AX$1),ISNA($A66)),NA(),'临-燃尽0'!CI67)</f>
        <v>#N/A</v>
      </c>
      <c r="AY66" s="8" t="e">
        <f>IF(OR(ISNA(AY$1),ISNA($A66)),NA(),'临-燃尽0'!CJ67)</f>
        <v>#N/A</v>
      </c>
      <c r="AZ66" s="8" t="e">
        <f>IF(OR(ISNA(AZ$1),ISNA($A66)),NA(),'临-燃尽0'!CK67)</f>
        <v>#N/A</v>
      </c>
    </row>
    <row r="67" spans="1:52">
      <c r="A67" s="8" t="e">
        <f>IF(OR('临-燃尽0'!AL68="",'临-燃尽0'!AL68="总计"),NA(),'临-燃尽0'!AL68)</f>
        <v>#N/A</v>
      </c>
      <c r="B67" s="8" t="e">
        <f>IF(ISNA($A67),NA(),'临-燃尽0'!AM68)</f>
        <v>#N/A</v>
      </c>
      <c r="C67" s="8" t="e">
        <f>IF(ISNA($A67),NA(),'临-燃尽0'!AN68)</f>
        <v>#N/A</v>
      </c>
      <c r="D67" s="8" t="e">
        <f>IF(ISNA($A67),NA(),'临-燃尽0'!AO68)</f>
        <v>#N/A</v>
      </c>
      <c r="E67" s="8" t="e">
        <f>IF(OR(ISNA(E$1),ISNA($A67)),NA(),'临-燃尽0'!AP68)</f>
        <v>#N/A</v>
      </c>
      <c r="F67" s="8" t="e">
        <f>IF(OR(ISNA(F$1),ISNA($A67)),NA(),'临-燃尽0'!AQ68)</f>
        <v>#N/A</v>
      </c>
      <c r="G67" s="8" t="e">
        <f>IF(OR(ISNA(G$1),ISNA($A67)),NA(),'临-燃尽0'!AR68)</f>
        <v>#N/A</v>
      </c>
      <c r="H67" s="8" t="e">
        <f>IF(OR(ISNA(H$1),ISNA($A67)),NA(),'临-燃尽0'!AS68)</f>
        <v>#N/A</v>
      </c>
      <c r="I67" s="8" t="e">
        <f>IF(OR(ISNA(I$1),ISNA($A67)),NA(),'临-燃尽0'!AT68)</f>
        <v>#N/A</v>
      </c>
      <c r="J67" s="8" t="e">
        <f>IF(OR(ISNA(J$1),ISNA($A67)),NA(),'临-燃尽0'!AU68)</f>
        <v>#N/A</v>
      </c>
      <c r="K67" s="8" t="e">
        <f>IF(OR(ISNA(K$1),ISNA($A67)),NA(),'临-燃尽0'!AV68)</f>
        <v>#N/A</v>
      </c>
      <c r="L67" s="8" t="e">
        <f>IF(OR(ISNA(L$1),ISNA($A67)),NA(),'临-燃尽0'!AW68)</f>
        <v>#N/A</v>
      </c>
      <c r="M67" s="8" t="e">
        <f>IF(OR(ISNA(M$1),ISNA($A67)),NA(),'临-燃尽0'!AX68)</f>
        <v>#N/A</v>
      </c>
      <c r="N67" s="8" t="e">
        <f>IF(OR(ISNA(N$1),ISNA($A67)),NA(),'临-燃尽0'!AY68)</f>
        <v>#N/A</v>
      </c>
      <c r="O67" s="8" t="e">
        <f>IF(OR(ISNA(O$1),ISNA($A67)),NA(),'临-燃尽0'!AZ68)</f>
        <v>#N/A</v>
      </c>
      <c r="P67" s="8" t="e">
        <f>IF(OR(ISNA(P$1),ISNA($A67)),NA(),'临-燃尽0'!BA68)</f>
        <v>#N/A</v>
      </c>
      <c r="Q67" s="8" t="e">
        <f>IF(OR(ISNA(Q$1),ISNA($A67)),NA(),'临-燃尽0'!BB68)</f>
        <v>#N/A</v>
      </c>
      <c r="R67" s="8" t="e">
        <f>IF(OR(ISNA(R$1),ISNA($A67)),NA(),'临-燃尽0'!BC68)</f>
        <v>#N/A</v>
      </c>
      <c r="S67" s="8" t="e">
        <f>IF(OR(ISNA(S$1),ISNA($A67)),NA(),'临-燃尽0'!BD68)</f>
        <v>#N/A</v>
      </c>
      <c r="T67" s="8" t="e">
        <f>IF(OR(ISNA(T$1),ISNA($A67)),NA(),'临-燃尽0'!BE68)</f>
        <v>#N/A</v>
      </c>
      <c r="U67" s="8" t="e">
        <f>IF(OR(ISNA(U$1),ISNA($A67)),NA(),'临-燃尽0'!BF68)</f>
        <v>#N/A</v>
      </c>
      <c r="V67" s="8" t="e">
        <f>IF(OR(ISNA(V$1),ISNA($A67)),NA(),'临-燃尽0'!BG68)</f>
        <v>#N/A</v>
      </c>
      <c r="W67" s="8" t="e">
        <f>IF(OR(ISNA(W$1),ISNA($A67)),NA(),'临-燃尽0'!BH68)</f>
        <v>#N/A</v>
      </c>
      <c r="X67" s="8" t="e">
        <f>IF(OR(ISNA(X$1),ISNA($A67)),NA(),'临-燃尽0'!BI68)</f>
        <v>#N/A</v>
      </c>
      <c r="Y67" s="8" t="e">
        <f>IF(OR(ISNA(Y$1),ISNA($A67)),NA(),'临-燃尽0'!BJ68)</f>
        <v>#N/A</v>
      </c>
      <c r="Z67" s="8" t="e">
        <f>IF(OR(ISNA(Z$1),ISNA($A67)),NA(),'临-燃尽0'!BK68)</f>
        <v>#N/A</v>
      </c>
      <c r="AA67" s="8" t="e">
        <f>IF(OR(ISNA(AA$1),ISNA($A67)),NA(),'临-燃尽0'!BL68)</f>
        <v>#N/A</v>
      </c>
      <c r="AB67" s="8" t="e">
        <f>IF(OR(ISNA(AB$1),ISNA($A67)),NA(),'临-燃尽0'!BM68)</f>
        <v>#N/A</v>
      </c>
      <c r="AC67" s="8" t="e">
        <f>IF(OR(ISNA(AC$1),ISNA($A67)),NA(),'临-燃尽0'!BN68)</f>
        <v>#N/A</v>
      </c>
      <c r="AD67" s="8" t="e">
        <f>IF(OR(ISNA(AD$1),ISNA($A67)),NA(),'临-燃尽0'!BO68)</f>
        <v>#N/A</v>
      </c>
      <c r="AE67" s="8" t="e">
        <f>IF(OR(ISNA(AE$1),ISNA($A67)),NA(),'临-燃尽0'!BP68)</f>
        <v>#N/A</v>
      </c>
      <c r="AF67" s="8" t="e">
        <f>IF(OR(ISNA(AF$1),ISNA($A67)),NA(),'临-燃尽0'!BQ68)</f>
        <v>#N/A</v>
      </c>
      <c r="AG67" s="8" t="e">
        <f>IF(OR(ISNA(AG$1),ISNA($A67)),NA(),'临-燃尽0'!BR68)</f>
        <v>#N/A</v>
      </c>
      <c r="AH67" s="8" t="e">
        <f>IF(OR(ISNA(AH$1),ISNA($A67)),NA(),'临-燃尽0'!BS68)</f>
        <v>#N/A</v>
      </c>
      <c r="AI67" s="8" t="e">
        <f>IF(OR(ISNA(AI$1),ISNA($A67)),NA(),'临-燃尽0'!BT68)</f>
        <v>#N/A</v>
      </c>
      <c r="AJ67" s="8" t="e">
        <f>IF(OR(ISNA(AJ$1),ISNA($A67)),NA(),'临-燃尽0'!BU68)</f>
        <v>#N/A</v>
      </c>
      <c r="AK67" s="8" t="e">
        <f>IF(OR(ISNA(AK$1),ISNA($A67)),NA(),'临-燃尽0'!BV68)</f>
        <v>#N/A</v>
      </c>
      <c r="AL67" s="8" t="e">
        <f>IF(OR(ISNA(AL$1),ISNA($A67)),NA(),'临-燃尽0'!BW68)</f>
        <v>#N/A</v>
      </c>
      <c r="AM67" s="8" t="e">
        <f>IF(OR(ISNA(AM$1),ISNA($A67)),NA(),'临-燃尽0'!BX68)</f>
        <v>#N/A</v>
      </c>
      <c r="AN67" s="8" t="e">
        <f>IF(OR(ISNA(AN$1),ISNA($A67)),NA(),'临-燃尽0'!BY68)</f>
        <v>#N/A</v>
      </c>
      <c r="AO67" s="8" t="e">
        <f>IF(OR(ISNA(AO$1),ISNA($A67)),NA(),'临-燃尽0'!BZ68)</f>
        <v>#N/A</v>
      </c>
      <c r="AP67" s="8" t="e">
        <f>IF(OR(ISNA(AP$1),ISNA($A67)),NA(),'临-燃尽0'!CA68)</f>
        <v>#N/A</v>
      </c>
      <c r="AQ67" s="8" t="e">
        <f>IF(OR(ISNA(AQ$1),ISNA($A67)),NA(),'临-燃尽0'!CB68)</f>
        <v>#N/A</v>
      </c>
      <c r="AR67" s="8" t="e">
        <f>IF(OR(ISNA(AR$1),ISNA($A67)),NA(),'临-燃尽0'!CC68)</f>
        <v>#N/A</v>
      </c>
      <c r="AS67" s="8" t="e">
        <f>IF(OR(ISNA(AS$1),ISNA($A67)),NA(),'临-燃尽0'!CD68)</f>
        <v>#N/A</v>
      </c>
      <c r="AT67" s="8" t="e">
        <f>IF(OR(ISNA(AT$1),ISNA($A67)),NA(),'临-燃尽0'!CE68)</f>
        <v>#N/A</v>
      </c>
      <c r="AU67" s="8" t="e">
        <f>IF(OR(ISNA(AU$1),ISNA($A67)),NA(),'临-燃尽0'!CF68)</f>
        <v>#N/A</v>
      </c>
      <c r="AV67" s="8" t="e">
        <f>IF(OR(ISNA(AV$1),ISNA($A67)),NA(),'临-燃尽0'!CG68)</f>
        <v>#N/A</v>
      </c>
      <c r="AW67" s="8" t="e">
        <f>IF(OR(ISNA(AW$1),ISNA($A67)),NA(),'临-燃尽0'!CH68)</f>
        <v>#N/A</v>
      </c>
      <c r="AX67" s="8" t="e">
        <f>IF(OR(ISNA(AX$1),ISNA($A67)),NA(),'临-燃尽0'!CI68)</f>
        <v>#N/A</v>
      </c>
      <c r="AY67" s="8" t="e">
        <f>IF(OR(ISNA(AY$1),ISNA($A67)),NA(),'临-燃尽0'!CJ68)</f>
        <v>#N/A</v>
      </c>
      <c r="AZ67" s="8" t="e">
        <f>IF(OR(ISNA(AZ$1),ISNA($A67)),NA(),'临-燃尽0'!CK68)</f>
        <v>#N/A</v>
      </c>
    </row>
    <row r="68" spans="1:52">
      <c r="A68" s="8" t="e">
        <f>IF(OR('临-燃尽0'!AL69="",'临-燃尽0'!AL69="总计"),NA(),'临-燃尽0'!AL69)</f>
        <v>#N/A</v>
      </c>
      <c r="B68" s="8" t="e">
        <f>IF(ISNA($A68),NA(),'临-燃尽0'!AM69)</f>
        <v>#N/A</v>
      </c>
      <c r="C68" s="8" t="e">
        <f>IF(ISNA($A68),NA(),'临-燃尽0'!AN69)</f>
        <v>#N/A</v>
      </c>
      <c r="D68" s="8" t="e">
        <f>IF(ISNA($A68),NA(),'临-燃尽0'!AO69)</f>
        <v>#N/A</v>
      </c>
      <c r="E68" s="8" t="e">
        <f>IF(OR(ISNA(E$1),ISNA($A68)),NA(),'临-燃尽0'!AP69)</f>
        <v>#N/A</v>
      </c>
      <c r="F68" s="8" t="e">
        <f>IF(OR(ISNA(F$1),ISNA($A68)),NA(),'临-燃尽0'!AQ69)</f>
        <v>#N/A</v>
      </c>
      <c r="G68" s="8" t="e">
        <f>IF(OR(ISNA(G$1),ISNA($A68)),NA(),'临-燃尽0'!AR69)</f>
        <v>#N/A</v>
      </c>
      <c r="H68" s="8" t="e">
        <f>IF(OR(ISNA(H$1),ISNA($A68)),NA(),'临-燃尽0'!AS69)</f>
        <v>#N/A</v>
      </c>
      <c r="I68" s="8" t="e">
        <f>IF(OR(ISNA(I$1),ISNA($A68)),NA(),'临-燃尽0'!AT69)</f>
        <v>#N/A</v>
      </c>
      <c r="J68" s="8" t="e">
        <f>IF(OR(ISNA(J$1),ISNA($A68)),NA(),'临-燃尽0'!AU69)</f>
        <v>#N/A</v>
      </c>
      <c r="K68" s="8" t="e">
        <f>IF(OR(ISNA(K$1),ISNA($A68)),NA(),'临-燃尽0'!AV69)</f>
        <v>#N/A</v>
      </c>
      <c r="L68" s="8" t="e">
        <f>IF(OR(ISNA(L$1),ISNA($A68)),NA(),'临-燃尽0'!AW69)</f>
        <v>#N/A</v>
      </c>
      <c r="M68" s="8" t="e">
        <f>IF(OR(ISNA(M$1),ISNA($A68)),NA(),'临-燃尽0'!AX69)</f>
        <v>#N/A</v>
      </c>
      <c r="N68" s="8" t="e">
        <f>IF(OR(ISNA(N$1),ISNA($A68)),NA(),'临-燃尽0'!AY69)</f>
        <v>#N/A</v>
      </c>
      <c r="O68" s="8" t="e">
        <f>IF(OR(ISNA(O$1),ISNA($A68)),NA(),'临-燃尽0'!AZ69)</f>
        <v>#N/A</v>
      </c>
      <c r="P68" s="8" t="e">
        <f>IF(OR(ISNA(P$1),ISNA($A68)),NA(),'临-燃尽0'!BA69)</f>
        <v>#N/A</v>
      </c>
      <c r="Q68" s="8" t="e">
        <f>IF(OR(ISNA(Q$1),ISNA($A68)),NA(),'临-燃尽0'!BB69)</f>
        <v>#N/A</v>
      </c>
      <c r="R68" s="8" t="e">
        <f>IF(OR(ISNA(R$1),ISNA($A68)),NA(),'临-燃尽0'!BC69)</f>
        <v>#N/A</v>
      </c>
      <c r="S68" s="8" t="e">
        <f>IF(OR(ISNA(S$1),ISNA($A68)),NA(),'临-燃尽0'!BD69)</f>
        <v>#N/A</v>
      </c>
      <c r="T68" s="8" t="e">
        <f>IF(OR(ISNA(T$1),ISNA($A68)),NA(),'临-燃尽0'!BE69)</f>
        <v>#N/A</v>
      </c>
      <c r="U68" s="8" t="e">
        <f>IF(OR(ISNA(U$1),ISNA($A68)),NA(),'临-燃尽0'!BF69)</f>
        <v>#N/A</v>
      </c>
      <c r="V68" s="8" t="e">
        <f>IF(OR(ISNA(V$1),ISNA($A68)),NA(),'临-燃尽0'!BG69)</f>
        <v>#N/A</v>
      </c>
      <c r="W68" s="8" t="e">
        <f>IF(OR(ISNA(W$1),ISNA($A68)),NA(),'临-燃尽0'!BH69)</f>
        <v>#N/A</v>
      </c>
      <c r="X68" s="8" t="e">
        <f>IF(OR(ISNA(X$1),ISNA($A68)),NA(),'临-燃尽0'!BI69)</f>
        <v>#N/A</v>
      </c>
      <c r="Y68" s="8" t="e">
        <f>IF(OR(ISNA(Y$1),ISNA($A68)),NA(),'临-燃尽0'!BJ69)</f>
        <v>#N/A</v>
      </c>
      <c r="Z68" s="8" t="e">
        <f>IF(OR(ISNA(Z$1),ISNA($A68)),NA(),'临-燃尽0'!BK69)</f>
        <v>#N/A</v>
      </c>
      <c r="AA68" s="8" t="e">
        <f>IF(OR(ISNA(AA$1),ISNA($A68)),NA(),'临-燃尽0'!BL69)</f>
        <v>#N/A</v>
      </c>
      <c r="AB68" s="8" t="e">
        <f>IF(OR(ISNA(AB$1),ISNA($A68)),NA(),'临-燃尽0'!BM69)</f>
        <v>#N/A</v>
      </c>
      <c r="AC68" s="8" t="e">
        <f>IF(OR(ISNA(AC$1),ISNA($A68)),NA(),'临-燃尽0'!BN69)</f>
        <v>#N/A</v>
      </c>
      <c r="AD68" s="8" t="e">
        <f>IF(OR(ISNA(AD$1),ISNA($A68)),NA(),'临-燃尽0'!BO69)</f>
        <v>#N/A</v>
      </c>
      <c r="AE68" s="8" t="e">
        <f>IF(OR(ISNA(AE$1),ISNA($A68)),NA(),'临-燃尽0'!BP69)</f>
        <v>#N/A</v>
      </c>
      <c r="AF68" s="8" t="e">
        <f>IF(OR(ISNA(AF$1),ISNA($A68)),NA(),'临-燃尽0'!BQ69)</f>
        <v>#N/A</v>
      </c>
      <c r="AG68" s="8" t="e">
        <f>IF(OR(ISNA(AG$1),ISNA($A68)),NA(),'临-燃尽0'!BR69)</f>
        <v>#N/A</v>
      </c>
      <c r="AH68" s="8" t="e">
        <f>IF(OR(ISNA(AH$1),ISNA($A68)),NA(),'临-燃尽0'!BS69)</f>
        <v>#N/A</v>
      </c>
      <c r="AI68" s="8" t="e">
        <f>IF(OR(ISNA(AI$1),ISNA($A68)),NA(),'临-燃尽0'!BT69)</f>
        <v>#N/A</v>
      </c>
      <c r="AJ68" s="8" t="e">
        <f>IF(OR(ISNA(AJ$1),ISNA($A68)),NA(),'临-燃尽0'!BU69)</f>
        <v>#N/A</v>
      </c>
      <c r="AK68" s="8" t="e">
        <f>IF(OR(ISNA(AK$1),ISNA($A68)),NA(),'临-燃尽0'!BV69)</f>
        <v>#N/A</v>
      </c>
      <c r="AL68" s="8" t="e">
        <f>IF(OR(ISNA(AL$1),ISNA($A68)),NA(),'临-燃尽0'!BW69)</f>
        <v>#N/A</v>
      </c>
      <c r="AM68" s="8" t="e">
        <f>IF(OR(ISNA(AM$1),ISNA($A68)),NA(),'临-燃尽0'!BX69)</f>
        <v>#N/A</v>
      </c>
      <c r="AN68" s="8" t="e">
        <f>IF(OR(ISNA(AN$1),ISNA($A68)),NA(),'临-燃尽0'!BY69)</f>
        <v>#N/A</v>
      </c>
      <c r="AO68" s="8" t="e">
        <f>IF(OR(ISNA(AO$1),ISNA($A68)),NA(),'临-燃尽0'!BZ69)</f>
        <v>#N/A</v>
      </c>
      <c r="AP68" s="8" t="e">
        <f>IF(OR(ISNA(AP$1),ISNA($A68)),NA(),'临-燃尽0'!CA69)</f>
        <v>#N/A</v>
      </c>
      <c r="AQ68" s="8" t="e">
        <f>IF(OR(ISNA(AQ$1),ISNA($A68)),NA(),'临-燃尽0'!CB69)</f>
        <v>#N/A</v>
      </c>
      <c r="AR68" s="8" t="e">
        <f>IF(OR(ISNA(AR$1),ISNA($A68)),NA(),'临-燃尽0'!CC69)</f>
        <v>#N/A</v>
      </c>
      <c r="AS68" s="8" t="e">
        <f>IF(OR(ISNA(AS$1),ISNA($A68)),NA(),'临-燃尽0'!CD69)</f>
        <v>#N/A</v>
      </c>
      <c r="AT68" s="8" t="e">
        <f>IF(OR(ISNA(AT$1),ISNA($A68)),NA(),'临-燃尽0'!CE69)</f>
        <v>#N/A</v>
      </c>
      <c r="AU68" s="8" t="e">
        <f>IF(OR(ISNA(AU$1),ISNA($A68)),NA(),'临-燃尽0'!CF69)</f>
        <v>#N/A</v>
      </c>
      <c r="AV68" s="8" t="e">
        <f>IF(OR(ISNA(AV$1),ISNA($A68)),NA(),'临-燃尽0'!CG69)</f>
        <v>#N/A</v>
      </c>
      <c r="AW68" s="8" t="e">
        <f>IF(OR(ISNA(AW$1),ISNA($A68)),NA(),'临-燃尽0'!CH69)</f>
        <v>#N/A</v>
      </c>
      <c r="AX68" s="8" t="e">
        <f>IF(OR(ISNA(AX$1),ISNA($A68)),NA(),'临-燃尽0'!CI69)</f>
        <v>#N/A</v>
      </c>
      <c r="AY68" s="8" t="e">
        <f>IF(OR(ISNA(AY$1),ISNA($A68)),NA(),'临-燃尽0'!CJ69)</f>
        <v>#N/A</v>
      </c>
      <c r="AZ68" s="8" t="e">
        <f>IF(OR(ISNA(AZ$1),ISNA($A68)),NA(),'临-燃尽0'!CK69)</f>
        <v>#N/A</v>
      </c>
    </row>
    <row r="69" spans="1:52">
      <c r="A69" s="8" t="e">
        <f>IF(OR('临-燃尽0'!AL70="",'临-燃尽0'!AL70="总计"),NA(),'临-燃尽0'!AL70)</f>
        <v>#N/A</v>
      </c>
      <c r="B69" s="8" t="e">
        <f>IF(ISNA($A69),NA(),'临-燃尽0'!AM70)</f>
        <v>#N/A</v>
      </c>
      <c r="C69" s="8" t="e">
        <f>IF(ISNA($A69),NA(),'临-燃尽0'!AN70)</f>
        <v>#N/A</v>
      </c>
      <c r="D69" s="8" t="e">
        <f>IF(ISNA($A69),NA(),'临-燃尽0'!AO70)</f>
        <v>#N/A</v>
      </c>
      <c r="E69" s="8" t="e">
        <f>IF(OR(ISNA(E$1),ISNA($A69)),NA(),'临-燃尽0'!AP70)</f>
        <v>#N/A</v>
      </c>
      <c r="F69" s="8" t="e">
        <f>IF(OR(ISNA(F$1),ISNA($A69)),NA(),'临-燃尽0'!AQ70)</f>
        <v>#N/A</v>
      </c>
      <c r="G69" s="8" t="e">
        <f>IF(OR(ISNA(G$1),ISNA($A69)),NA(),'临-燃尽0'!AR70)</f>
        <v>#N/A</v>
      </c>
      <c r="H69" s="8" t="e">
        <f>IF(OR(ISNA(H$1),ISNA($A69)),NA(),'临-燃尽0'!AS70)</f>
        <v>#N/A</v>
      </c>
      <c r="I69" s="8" t="e">
        <f>IF(OR(ISNA(I$1),ISNA($A69)),NA(),'临-燃尽0'!AT70)</f>
        <v>#N/A</v>
      </c>
      <c r="J69" s="8" t="e">
        <f>IF(OR(ISNA(J$1),ISNA($A69)),NA(),'临-燃尽0'!AU70)</f>
        <v>#N/A</v>
      </c>
      <c r="K69" s="8" t="e">
        <f>IF(OR(ISNA(K$1),ISNA($A69)),NA(),'临-燃尽0'!AV70)</f>
        <v>#N/A</v>
      </c>
      <c r="L69" s="8" t="e">
        <f>IF(OR(ISNA(L$1),ISNA($A69)),NA(),'临-燃尽0'!AW70)</f>
        <v>#N/A</v>
      </c>
      <c r="M69" s="8" t="e">
        <f>IF(OR(ISNA(M$1),ISNA($A69)),NA(),'临-燃尽0'!AX70)</f>
        <v>#N/A</v>
      </c>
      <c r="N69" s="8" t="e">
        <f>IF(OR(ISNA(N$1),ISNA($A69)),NA(),'临-燃尽0'!AY70)</f>
        <v>#N/A</v>
      </c>
      <c r="O69" s="8" t="e">
        <f>IF(OR(ISNA(O$1),ISNA($A69)),NA(),'临-燃尽0'!AZ70)</f>
        <v>#N/A</v>
      </c>
      <c r="P69" s="8" t="e">
        <f>IF(OR(ISNA(P$1),ISNA($A69)),NA(),'临-燃尽0'!BA70)</f>
        <v>#N/A</v>
      </c>
      <c r="Q69" s="8" t="e">
        <f>IF(OR(ISNA(Q$1),ISNA($A69)),NA(),'临-燃尽0'!BB70)</f>
        <v>#N/A</v>
      </c>
      <c r="R69" s="8" t="e">
        <f>IF(OR(ISNA(R$1),ISNA($A69)),NA(),'临-燃尽0'!BC70)</f>
        <v>#N/A</v>
      </c>
      <c r="S69" s="8" t="e">
        <f>IF(OR(ISNA(S$1),ISNA($A69)),NA(),'临-燃尽0'!BD70)</f>
        <v>#N/A</v>
      </c>
      <c r="T69" s="8" t="e">
        <f>IF(OR(ISNA(T$1),ISNA($A69)),NA(),'临-燃尽0'!BE70)</f>
        <v>#N/A</v>
      </c>
      <c r="U69" s="8" t="e">
        <f>IF(OR(ISNA(U$1),ISNA($A69)),NA(),'临-燃尽0'!BF70)</f>
        <v>#N/A</v>
      </c>
      <c r="V69" s="8" t="e">
        <f>IF(OR(ISNA(V$1),ISNA($A69)),NA(),'临-燃尽0'!BG70)</f>
        <v>#N/A</v>
      </c>
      <c r="W69" s="8" t="e">
        <f>IF(OR(ISNA(W$1),ISNA($A69)),NA(),'临-燃尽0'!BH70)</f>
        <v>#N/A</v>
      </c>
      <c r="X69" s="8" t="e">
        <f>IF(OR(ISNA(X$1),ISNA($A69)),NA(),'临-燃尽0'!BI70)</f>
        <v>#N/A</v>
      </c>
      <c r="Y69" s="8" t="e">
        <f>IF(OR(ISNA(Y$1),ISNA($A69)),NA(),'临-燃尽0'!BJ70)</f>
        <v>#N/A</v>
      </c>
      <c r="Z69" s="8" t="e">
        <f>IF(OR(ISNA(Z$1),ISNA($A69)),NA(),'临-燃尽0'!BK70)</f>
        <v>#N/A</v>
      </c>
      <c r="AA69" s="8" t="e">
        <f>IF(OR(ISNA(AA$1),ISNA($A69)),NA(),'临-燃尽0'!BL70)</f>
        <v>#N/A</v>
      </c>
      <c r="AB69" s="8" t="e">
        <f>IF(OR(ISNA(AB$1),ISNA($A69)),NA(),'临-燃尽0'!BM70)</f>
        <v>#N/A</v>
      </c>
      <c r="AC69" s="8" t="e">
        <f>IF(OR(ISNA(AC$1),ISNA($A69)),NA(),'临-燃尽0'!BN70)</f>
        <v>#N/A</v>
      </c>
      <c r="AD69" s="8" t="e">
        <f>IF(OR(ISNA(AD$1),ISNA($A69)),NA(),'临-燃尽0'!BO70)</f>
        <v>#N/A</v>
      </c>
      <c r="AE69" s="8" t="e">
        <f>IF(OR(ISNA(AE$1),ISNA($A69)),NA(),'临-燃尽0'!BP70)</f>
        <v>#N/A</v>
      </c>
      <c r="AF69" s="8" t="e">
        <f>IF(OR(ISNA(AF$1),ISNA($A69)),NA(),'临-燃尽0'!BQ70)</f>
        <v>#N/A</v>
      </c>
      <c r="AG69" s="8" t="e">
        <f>IF(OR(ISNA(AG$1),ISNA($A69)),NA(),'临-燃尽0'!BR70)</f>
        <v>#N/A</v>
      </c>
      <c r="AH69" s="8" t="e">
        <f>IF(OR(ISNA(AH$1),ISNA($A69)),NA(),'临-燃尽0'!BS70)</f>
        <v>#N/A</v>
      </c>
      <c r="AI69" s="8" t="e">
        <f>IF(OR(ISNA(AI$1),ISNA($A69)),NA(),'临-燃尽0'!BT70)</f>
        <v>#N/A</v>
      </c>
      <c r="AJ69" s="8" t="e">
        <f>IF(OR(ISNA(AJ$1),ISNA($A69)),NA(),'临-燃尽0'!BU70)</f>
        <v>#N/A</v>
      </c>
      <c r="AK69" s="8" t="e">
        <f>IF(OR(ISNA(AK$1),ISNA($A69)),NA(),'临-燃尽0'!BV70)</f>
        <v>#N/A</v>
      </c>
      <c r="AL69" s="8" t="e">
        <f>IF(OR(ISNA(AL$1),ISNA($A69)),NA(),'临-燃尽0'!BW70)</f>
        <v>#N/A</v>
      </c>
      <c r="AM69" s="8" t="e">
        <f>IF(OR(ISNA(AM$1),ISNA($A69)),NA(),'临-燃尽0'!BX70)</f>
        <v>#N/A</v>
      </c>
      <c r="AN69" s="8" t="e">
        <f>IF(OR(ISNA(AN$1),ISNA($A69)),NA(),'临-燃尽0'!BY70)</f>
        <v>#N/A</v>
      </c>
      <c r="AO69" s="8" t="e">
        <f>IF(OR(ISNA(AO$1),ISNA($A69)),NA(),'临-燃尽0'!BZ70)</f>
        <v>#N/A</v>
      </c>
      <c r="AP69" s="8" t="e">
        <f>IF(OR(ISNA(AP$1),ISNA($A69)),NA(),'临-燃尽0'!CA70)</f>
        <v>#N/A</v>
      </c>
      <c r="AQ69" s="8" t="e">
        <f>IF(OR(ISNA(AQ$1),ISNA($A69)),NA(),'临-燃尽0'!CB70)</f>
        <v>#N/A</v>
      </c>
      <c r="AR69" s="8" t="e">
        <f>IF(OR(ISNA(AR$1),ISNA($A69)),NA(),'临-燃尽0'!CC70)</f>
        <v>#N/A</v>
      </c>
      <c r="AS69" s="8" t="e">
        <f>IF(OR(ISNA(AS$1),ISNA($A69)),NA(),'临-燃尽0'!CD70)</f>
        <v>#N/A</v>
      </c>
      <c r="AT69" s="8" t="e">
        <f>IF(OR(ISNA(AT$1),ISNA($A69)),NA(),'临-燃尽0'!CE70)</f>
        <v>#N/A</v>
      </c>
      <c r="AU69" s="8" t="e">
        <f>IF(OR(ISNA(AU$1),ISNA($A69)),NA(),'临-燃尽0'!CF70)</f>
        <v>#N/A</v>
      </c>
      <c r="AV69" s="8" t="e">
        <f>IF(OR(ISNA(AV$1),ISNA($A69)),NA(),'临-燃尽0'!CG70)</f>
        <v>#N/A</v>
      </c>
      <c r="AW69" s="8" t="e">
        <f>IF(OR(ISNA(AW$1),ISNA($A69)),NA(),'临-燃尽0'!CH70)</f>
        <v>#N/A</v>
      </c>
      <c r="AX69" s="8" t="e">
        <f>IF(OR(ISNA(AX$1),ISNA($A69)),NA(),'临-燃尽0'!CI70)</f>
        <v>#N/A</v>
      </c>
      <c r="AY69" s="8" t="e">
        <f>IF(OR(ISNA(AY$1),ISNA($A69)),NA(),'临-燃尽0'!CJ70)</f>
        <v>#N/A</v>
      </c>
      <c r="AZ69" s="8" t="e">
        <f>IF(OR(ISNA(AZ$1),ISNA($A69)),NA(),'临-燃尽0'!CK70)</f>
        <v>#N/A</v>
      </c>
    </row>
    <row r="70" spans="1:52">
      <c r="A70" s="8" t="e">
        <f>IF(OR('临-燃尽0'!AL71="",'临-燃尽0'!AL71="总计"),NA(),'临-燃尽0'!AL71)</f>
        <v>#N/A</v>
      </c>
      <c r="B70" s="8" t="e">
        <f>IF(ISNA($A70),NA(),'临-燃尽0'!AM71)</f>
        <v>#N/A</v>
      </c>
      <c r="C70" s="8" t="e">
        <f>IF(ISNA($A70),NA(),'临-燃尽0'!AN71)</f>
        <v>#N/A</v>
      </c>
      <c r="D70" s="8" t="e">
        <f>IF(ISNA($A70),NA(),'临-燃尽0'!AO71)</f>
        <v>#N/A</v>
      </c>
      <c r="E70" s="8" t="e">
        <f>IF(OR(ISNA(E$1),ISNA($A70)),NA(),'临-燃尽0'!AP71)</f>
        <v>#N/A</v>
      </c>
      <c r="F70" s="8" t="e">
        <f>IF(OR(ISNA(F$1),ISNA($A70)),NA(),'临-燃尽0'!AQ71)</f>
        <v>#N/A</v>
      </c>
      <c r="G70" s="8" t="e">
        <f>IF(OR(ISNA(G$1),ISNA($A70)),NA(),'临-燃尽0'!AR71)</f>
        <v>#N/A</v>
      </c>
      <c r="H70" s="8" t="e">
        <f>IF(OR(ISNA(H$1),ISNA($A70)),NA(),'临-燃尽0'!AS71)</f>
        <v>#N/A</v>
      </c>
      <c r="I70" s="8" t="e">
        <f>IF(OR(ISNA(I$1),ISNA($A70)),NA(),'临-燃尽0'!AT71)</f>
        <v>#N/A</v>
      </c>
      <c r="J70" s="8" t="e">
        <f>IF(OR(ISNA(J$1),ISNA($A70)),NA(),'临-燃尽0'!AU71)</f>
        <v>#N/A</v>
      </c>
      <c r="K70" s="8" t="e">
        <f>IF(OR(ISNA(K$1),ISNA($A70)),NA(),'临-燃尽0'!AV71)</f>
        <v>#N/A</v>
      </c>
      <c r="L70" s="8" t="e">
        <f>IF(OR(ISNA(L$1),ISNA($A70)),NA(),'临-燃尽0'!AW71)</f>
        <v>#N/A</v>
      </c>
      <c r="M70" s="8" t="e">
        <f>IF(OR(ISNA(M$1),ISNA($A70)),NA(),'临-燃尽0'!AX71)</f>
        <v>#N/A</v>
      </c>
      <c r="N70" s="8" t="e">
        <f>IF(OR(ISNA(N$1),ISNA($A70)),NA(),'临-燃尽0'!AY71)</f>
        <v>#N/A</v>
      </c>
      <c r="O70" s="8" t="e">
        <f>IF(OR(ISNA(O$1),ISNA($A70)),NA(),'临-燃尽0'!AZ71)</f>
        <v>#N/A</v>
      </c>
      <c r="P70" s="8" t="e">
        <f>IF(OR(ISNA(P$1),ISNA($A70)),NA(),'临-燃尽0'!BA71)</f>
        <v>#N/A</v>
      </c>
      <c r="Q70" s="8" t="e">
        <f>IF(OR(ISNA(Q$1),ISNA($A70)),NA(),'临-燃尽0'!BB71)</f>
        <v>#N/A</v>
      </c>
      <c r="R70" s="8" t="e">
        <f>IF(OR(ISNA(R$1),ISNA($A70)),NA(),'临-燃尽0'!BC71)</f>
        <v>#N/A</v>
      </c>
      <c r="S70" s="8" t="e">
        <f>IF(OR(ISNA(S$1),ISNA($A70)),NA(),'临-燃尽0'!BD71)</f>
        <v>#N/A</v>
      </c>
      <c r="T70" s="8" t="e">
        <f>IF(OR(ISNA(T$1),ISNA($A70)),NA(),'临-燃尽0'!BE71)</f>
        <v>#N/A</v>
      </c>
      <c r="U70" s="8" t="e">
        <f>IF(OR(ISNA(U$1),ISNA($A70)),NA(),'临-燃尽0'!BF71)</f>
        <v>#N/A</v>
      </c>
      <c r="V70" s="8" t="e">
        <f>IF(OR(ISNA(V$1),ISNA($A70)),NA(),'临-燃尽0'!BG71)</f>
        <v>#N/A</v>
      </c>
      <c r="W70" s="8" t="e">
        <f>IF(OR(ISNA(W$1),ISNA($A70)),NA(),'临-燃尽0'!BH71)</f>
        <v>#N/A</v>
      </c>
      <c r="X70" s="8" t="e">
        <f>IF(OR(ISNA(X$1),ISNA($A70)),NA(),'临-燃尽0'!BI71)</f>
        <v>#N/A</v>
      </c>
      <c r="Y70" s="8" t="e">
        <f>IF(OR(ISNA(Y$1),ISNA($A70)),NA(),'临-燃尽0'!BJ71)</f>
        <v>#N/A</v>
      </c>
      <c r="Z70" s="8" t="e">
        <f>IF(OR(ISNA(Z$1),ISNA($A70)),NA(),'临-燃尽0'!BK71)</f>
        <v>#N/A</v>
      </c>
      <c r="AA70" s="8" t="e">
        <f>IF(OR(ISNA(AA$1),ISNA($A70)),NA(),'临-燃尽0'!BL71)</f>
        <v>#N/A</v>
      </c>
      <c r="AB70" s="8" t="e">
        <f>IF(OR(ISNA(AB$1),ISNA($A70)),NA(),'临-燃尽0'!BM71)</f>
        <v>#N/A</v>
      </c>
      <c r="AC70" s="8" t="e">
        <f>IF(OR(ISNA(AC$1),ISNA($A70)),NA(),'临-燃尽0'!BN71)</f>
        <v>#N/A</v>
      </c>
      <c r="AD70" s="8" t="e">
        <f>IF(OR(ISNA(AD$1),ISNA($A70)),NA(),'临-燃尽0'!BO71)</f>
        <v>#N/A</v>
      </c>
      <c r="AE70" s="8" t="e">
        <f>IF(OR(ISNA(AE$1),ISNA($A70)),NA(),'临-燃尽0'!BP71)</f>
        <v>#N/A</v>
      </c>
      <c r="AF70" s="8" t="e">
        <f>IF(OR(ISNA(AF$1),ISNA($A70)),NA(),'临-燃尽0'!BQ71)</f>
        <v>#N/A</v>
      </c>
      <c r="AG70" s="8" t="e">
        <f>IF(OR(ISNA(AG$1),ISNA($A70)),NA(),'临-燃尽0'!BR71)</f>
        <v>#N/A</v>
      </c>
      <c r="AH70" s="8" t="e">
        <f>IF(OR(ISNA(AH$1),ISNA($A70)),NA(),'临-燃尽0'!BS71)</f>
        <v>#N/A</v>
      </c>
      <c r="AI70" s="8" t="e">
        <f>IF(OR(ISNA(AI$1),ISNA($A70)),NA(),'临-燃尽0'!BT71)</f>
        <v>#N/A</v>
      </c>
      <c r="AJ70" s="8" t="e">
        <f>IF(OR(ISNA(AJ$1),ISNA($A70)),NA(),'临-燃尽0'!BU71)</f>
        <v>#N/A</v>
      </c>
      <c r="AK70" s="8" t="e">
        <f>IF(OR(ISNA(AK$1),ISNA($A70)),NA(),'临-燃尽0'!BV71)</f>
        <v>#N/A</v>
      </c>
      <c r="AL70" s="8" t="e">
        <f>IF(OR(ISNA(AL$1),ISNA($A70)),NA(),'临-燃尽0'!BW71)</f>
        <v>#N/A</v>
      </c>
      <c r="AM70" s="8" t="e">
        <f>IF(OR(ISNA(AM$1),ISNA($A70)),NA(),'临-燃尽0'!BX71)</f>
        <v>#N/A</v>
      </c>
      <c r="AN70" s="8" t="e">
        <f>IF(OR(ISNA(AN$1),ISNA($A70)),NA(),'临-燃尽0'!BY71)</f>
        <v>#N/A</v>
      </c>
      <c r="AO70" s="8" t="e">
        <f>IF(OR(ISNA(AO$1),ISNA($A70)),NA(),'临-燃尽0'!BZ71)</f>
        <v>#N/A</v>
      </c>
      <c r="AP70" s="8" t="e">
        <f>IF(OR(ISNA(AP$1),ISNA($A70)),NA(),'临-燃尽0'!CA71)</f>
        <v>#N/A</v>
      </c>
      <c r="AQ70" s="8" t="e">
        <f>IF(OR(ISNA(AQ$1),ISNA($A70)),NA(),'临-燃尽0'!CB71)</f>
        <v>#N/A</v>
      </c>
      <c r="AR70" s="8" t="e">
        <f>IF(OR(ISNA(AR$1),ISNA($A70)),NA(),'临-燃尽0'!CC71)</f>
        <v>#N/A</v>
      </c>
      <c r="AS70" s="8" t="e">
        <f>IF(OR(ISNA(AS$1),ISNA($A70)),NA(),'临-燃尽0'!CD71)</f>
        <v>#N/A</v>
      </c>
      <c r="AT70" s="8" t="e">
        <f>IF(OR(ISNA(AT$1),ISNA($A70)),NA(),'临-燃尽0'!CE71)</f>
        <v>#N/A</v>
      </c>
      <c r="AU70" s="8" t="e">
        <f>IF(OR(ISNA(AU$1),ISNA($A70)),NA(),'临-燃尽0'!CF71)</f>
        <v>#N/A</v>
      </c>
      <c r="AV70" s="8" t="e">
        <f>IF(OR(ISNA(AV$1),ISNA($A70)),NA(),'临-燃尽0'!CG71)</f>
        <v>#N/A</v>
      </c>
      <c r="AW70" s="8" t="e">
        <f>IF(OR(ISNA(AW$1),ISNA($A70)),NA(),'临-燃尽0'!CH71)</f>
        <v>#N/A</v>
      </c>
      <c r="AX70" s="8" t="e">
        <f>IF(OR(ISNA(AX$1),ISNA($A70)),NA(),'临-燃尽0'!CI71)</f>
        <v>#N/A</v>
      </c>
      <c r="AY70" s="8" t="e">
        <f>IF(OR(ISNA(AY$1),ISNA($A70)),NA(),'临-燃尽0'!CJ71)</f>
        <v>#N/A</v>
      </c>
      <c r="AZ70" s="8" t="e">
        <f>IF(OR(ISNA(AZ$1),ISNA($A70)),NA(),'临-燃尽0'!CK71)</f>
        <v>#N/A</v>
      </c>
    </row>
    <row r="71" spans="1:52">
      <c r="A71" s="8" t="e">
        <f>IF(OR('临-燃尽0'!AL72="",'临-燃尽0'!AL72="总计"),NA(),'临-燃尽0'!AL72)</f>
        <v>#N/A</v>
      </c>
      <c r="B71" s="8" t="e">
        <f>IF(ISNA($A71),NA(),'临-燃尽0'!AM72)</f>
        <v>#N/A</v>
      </c>
      <c r="C71" s="8" t="e">
        <f>IF(ISNA($A71),NA(),'临-燃尽0'!AN72)</f>
        <v>#N/A</v>
      </c>
      <c r="D71" s="8" t="e">
        <f>IF(ISNA($A71),NA(),'临-燃尽0'!AO72)</f>
        <v>#N/A</v>
      </c>
      <c r="E71" s="8" t="e">
        <f>IF(OR(ISNA(E$1),ISNA($A71)),NA(),'临-燃尽0'!AP72)</f>
        <v>#N/A</v>
      </c>
      <c r="F71" s="8" t="e">
        <f>IF(OR(ISNA(F$1),ISNA($A71)),NA(),'临-燃尽0'!AQ72)</f>
        <v>#N/A</v>
      </c>
      <c r="G71" s="8" t="e">
        <f>IF(OR(ISNA(G$1),ISNA($A71)),NA(),'临-燃尽0'!AR72)</f>
        <v>#N/A</v>
      </c>
      <c r="H71" s="8" t="e">
        <f>IF(OR(ISNA(H$1),ISNA($A71)),NA(),'临-燃尽0'!AS72)</f>
        <v>#N/A</v>
      </c>
      <c r="I71" s="8" t="e">
        <f>IF(OR(ISNA(I$1),ISNA($A71)),NA(),'临-燃尽0'!AT72)</f>
        <v>#N/A</v>
      </c>
      <c r="J71" s="8" t="e">
        <f>IF(OR(ISNA(J$1),ISNA($A71)),NA(),'临-燃尽0'!AU72)</f>
        <v>#N/A</v>
      </c>
      <c r="K71" s="8" t="e">
        <f>IF(OR(ISNA(K$1),ISNA($A71)),NA(),'临-燃尽0'!AV72)</f>
        <v>#N/A</v>
      </c>
      <c r="L71" s="8" t="e">
        <f>IF(OR(ISNA(L$1),ISNA($A71)),NA(),'临-燃尽0'!AW72)</f>
        <v>#N/A</v>
      </c>
      <c r="M71" s="8" t="e">
        <f>IF(OR(ISNA(M$1),ISNA($A71)),NA(),'临-燃尽0'!AX72)</f>
        <v>#N/A</v>
      </c>
      <c r="N71" s="8" t="e">
        <f>IF(OR(ISNA(N$1),ISNA($A71)),NA(),'临-燃尽0'!AY72)</f>
        <v>#N/A</v>
      </c>
      <c r="O71" s="8" t="e">
        <f>IF(OR(ISNA(O$1),ISNA($A71)),NA(),'临-燃尽0'!AZ72)</f>
        <v>#N/A</v>
      </c>
      <c r="P71" s="8" t="e">
        <f>IF(OR(ISNA(P$1),ISNA($A71)),NA(),'临-燃尽0'!BA72)</f>
        <v>#N/A</v>
      </c>
      <c r="Q71" s="8" t="e">
        <f>IF(OR(ISNA(Q$1),ISNA($A71)),NA(),'临-燃尽0'!BB72)</f>
        <v>#N/A</v>
      </c>
      <c r="R71" s="8" t="e">
        <f>IF(OR(ISNA(R$1),ISNA($A71)),NA(),'临-燃尽0'!BC72)</f>
        <v>#N/A</v>
      </c>
      <c r="S71" s="8" t="e">
        <f>IF(OR(ISNA(S$1),ISNA($A71)),NA(),'临-燃尽0'!BD72)</f>
        <v>#N/A</v>
      </c>
      <c r="T71" s="8" t="e">
        <f>IF(OR(ISNA(T$1),ISNA($A71)),NA(),'临-燃尽0'!BE72)</f>
        <v>#N/A</v>
      </c>
      <c r="U71" s="8" t="e">
        <f>IF(OR(ISNA(U$1),ISNA($A71)),NA(),'临-燃尽0'!BF72)</f>
        <v>#N/A</v>
      </c>
      <c r="V71" s="8" t="e">
        <f>IF(OR(ISNA(V$1),ISNA($A71)),NA(),'临-燃尽0'!BG72)</f>
        <v>#N/A</v>
      </c>
      <c r="W71" s="8" t="e">
        <f>IF(OR(ISNA(W$1),ISNA($A71)),NA(),'临-燃尽0'!BH72)</f>
        <v>#N/A</v>
      </c>
      <c r="X71" s="8" t="e">
        <f>IF(OR(ISNA(X$1),ISNA($A71)),NA(),'临-燃尽0'!BI72)</f>
        <v>#N/A</v>
      </c>
      <c r="Y71" s="8" t="e">
        <f>IF(OR(ISNA(Y$1),ISNA($A71)),NA(),'临-燃尽0'!BJ72)</f>
        <v>#N/A</v>
      </c>
      <c r="Z71" s="8" t="e">
        <f>IF(OR(ISNA(Z$1),ISNA($A71)),NA(),'临-燃尽0'!BK72)</f>
        <v>#N/A</v>
      </c>
      <c r="AA71" s="8" t="e">
        <f>IF(OR(ISNA(AA$1),ISNA($A71)),NA(),'临-燃尽0'!BL72)</f>
        <v>#N/A</v>
      </c>
      <c r="AB71" s="8" t="e">
        <f>IF(OR(ISNA(AB$1),ISNA($A71)),NA(),'临-燃尽0'!BM72)</f>
        <v>#N/A</v>
      </c>
      <c r="AC71" s="8" t="e">
        <f>IF(OR(ISNA(AC$1),ISNA($A71)),NA(),'临-燃尽0'!BN72)</f>
        <v>#N/A</v>
      </c>
      <c r="AD71" s="8" t="e">
        <f>IF(OR(ISNA(AD$1),ISNA($A71)),NA(),'临-燃尽0'!BO72)</f>
        <v>#N/A</v>
      </c>
      <c r="AE71" s="8" t="e">
        <f>IF(OR(ISNA(AE$1),ISNA($A71)),NA(),'临-燃尽0'!BP72)</f>
        <v>#N/A</v>
      </c>
      <c r="AF71" s="8" t="e">
        <f>IF(OR(ISNA(AF$1),ISNA($A71)),NA(),'临-燃尽0'!BQ72)</f>
        <v>#N/A</v>
      </c>
      <c r="AG71" s="8" t="e">
        <f>IF(OR(ISNA(AG$1),ISNA($A71)),NA(),'临-燃尽0'!BR72)</f>
        <v>#N/A</v>
      </c>
      <c r="AH71" s="8" t="e">
        <f>IF(OR(ISNA(AH$1),ISNA($A71)),NA(),'临-燃尽0'!BS72)</f>
        <v>#N/A</v>
      </c>
      <c r="AI71" s="8" t="e">
        <f>IF(OR(ISNA(AI$1),ISNA($A71)),NA(),'临-燃尽0'!BT72)</f>
        <v>#N/A</v>
      </c>
      <c r="AJ71" s="8" t="e">
        <f>IF(OR(ISNA(AJ$1),ISNA($A71)),NA(),'临-燃尽0'!BU72)</f>
        <v>#N/A</v>
      </c>
      <c r="AK71" s="8" t="e">
        <f>IF(OR(ISNA(AK$1),ISNA($A71)),NA(),'临-燃尽0'!BV72)</f>
        <v>#N/A</v>
      </c>
      <c r="AL71" s="8" t="e">
        <f>IF(OR(ISNA(AL$1),ISNA($A71)),NA(),'临-燃尽0'!BW72)</f>
        <v>#N/A</v>
      </c>
      <c r="AM71" s="8" t="e">
        <f>IF(OR(ISNA(AM$1),ISNA($A71)),NA(),'临-燃尽0'!BX72)</f>
        <v>#N/A</v>
      </c>
      <c r="AN71" s="8" t="e">
        <f>IF(OR(ISNA(AN$1),ISNA($A71)),NA(),'临-燃尽0'!BY72)</f>
        <v>#N/A</v>
      </c>
      <c r="AO71" s="8" t="e">
        <f>IF(OR(ISNA(AO$1),ISNA($A71)),NA(),'临-燃尽0'!BZ72)</f>
        <v>#N/A</v>
      </c>
      <c r="AP71" s="8" t="e">
        <f>IF(OR(ISNA(AP$1),ISNA($A71)),NA(),'临-燃尽0'!CA72)</f>
        <v>#N/A</v>
      </c>
      <c r="AQ71" s="8" t="e">
        <f>IF(OR(ISNA(AQ$1),ISNA($A71)),NA(),'临-燃尽0'!CB72)</f>
        <v>#N/A</v>
      </c>
      <c r="AR71" s="8" t="e">
        <f>IF(OR(ISNA(AR$1),ISNA($A71)),NA(),'临-燃尽0'!CC72)</f>
        <v>#N/A</v>
      </c>
      <c r="AS71" s="8" t="e">
        <f>IF(OR(ISNA(AS$1),ISNA($A71)),NA(),'临-燃尽0'!CD72)</f>
        <v>#N/A</v>
      </c>
      <c r="AT71" s="8" t="e">
        <f>IF(OR(ISNA(AT$1),ISNA($A71)),NA(),'临-燃尽0'!CE72)</f>
        <v>#N/A</v>
      </c>
      <c r="AU71" s="8" t="e">
        <f>IF(OR(ISNA(AU$1),ISNA($A71)),NA(),'临-燃尽0'!CF72)</f>
        <v>#N/A</v>
      </c>
      <c r="AV71" s="8" t="e">
        <f>IF(OR(ISNA(AV$1),ISNA($A71)),NA(),'临-燃尽0'!CG72)</f>
        <v>#N/A</v>
      </c>
      <c r="AW71" s="8" t="e">
        <f>IF(OR(ISNA(AW$1),ISNA($A71)),NA(),'临-燃尽0'!CH72)</f>
        <v>#N/A</v>
      </c>
      <c r="AX71" s="8" t="e">
        <f>IF(OR(ISNA(AX$1),ISNA($A71)),NA(),'临-燃尽0'!CI72)</f>
        <v>#N/A</v>
      </c>
      <c r="AY71" s="8" t="e">
        <f>IF(OR(ISNA(AY$1),ISNA($A71)),NA(),'临-燃尽0'!CJ72)</f>
        <v>#N/A</v>
      </c>
      <c r="AZ71" s="8" t="e">
        <f>IF(OR(ISNA(AZ$1),ISNA($A71)),NA(),'临-燃尽0'!CK72)</f>
        <v>#N/A</v>
      </c>
    </row>
    <row r="72" spans="1:52">
      <c r="A72" s="8" t="e">
        <f>IF(OR('临-燃尽0'!AL73="",'临-燃尽0'!AL73="总计"),NA(),'临-燃尽0'!AL73)</f>
        <v>#N/A</v>
      </c>
      <c r="B72" s="8" t="e">
        <f>IF(ISNA($A72),NA(),'临-燃尽0'!AM73)</f>
        <v>#N/A</v>
      </c>
      <c r="C72" s="8" t="e">
        <f>IF(ISNA($A72),NA(),'临-燃尽0'!AN73)</f>
        <v>#N/A</v>
      </c>
      <c r="D72" s="8" t="e">
        <f>IF(ISNA($A72),NA(),'临-燃尽0'!AO73)</f>
        <v>#N/A</v>
      </c>
      <c r="E72" s="8" t="e">
        <f>IF(OR(ISNA(E$1),ISNA($A72)),NA(),'临-燃尽0'!AP73)</f>
        <v>#N/A</v>
      </c>
      <c r="F72" s="8" t="e">
        <f>IF(OR(ISNA(F$1),ISNA($A72)),NA(),'临-燃尽0'!AQ73)</f>
        <v>#N/A</v>
      </c>
      <c r="G72" s="8" t="e">
        <f>IF(OR(ISNA(G$1),ISNA($A72)),NA(),'临-燃尽0'!AR73)</f>
        <v>#N/A</v>
      </c>
      <c r="H72" s="8" t="e">
        <f>IF(OR(ISNA(H$1),ISNA($A72)),NA(),'临-燃尽0'!AS73)</f>
        <v>#N/A</v>
      </c>
      <c r="I72" s="8" t="e">
        <f>IF(OR(ISNA(I$1),ISNA($A72)),NA(),'临-燃尽0'!AT73)</f>
        <v>#N/A</v>
      </c>
      <c r="J72" s="8" t="e">
        <f>IF(OR(ISNA(J$1),ISNA($A72)),NA(),'临-燃尽0'!AU73)</f>
        <v>#N/A</v>
      </c>
      <c r="K72" s="8" t="e">
        <f>IF(OR(ISNA(K$1),ISNA($A72)),NA(),'临-燃尽0'!AV73)</f>
        <v>#N/A</v>
      </c>
      <c r="L72" s="8" t="e">
        <f>IF(OR(ISNA(L$1),ISNA($A72)),NA(),'临-燃尽0'!AW73)</f>
        <v>#N/A</v>
      </c>
      <c r="M72" s="8" t="e">
        <f>IF(OR(ISNA(M$1),ISNA($A72)),NA(),'临-燃尽0'!AX73)</f>
        <v>#N/A</v>
      </c>
      <c r="N72" s="8" t="e">
        <f>IF(OR(ISNA(N$1),ISNA($A72)),NA(),'临-燃尽0'!AY73)</f>
        <v>#N/A</v>
      </c>
      <c r="O72" s="8" t="e">
        <f>IF(OR(ISNA(O$1),ISNA($A72)),NA(),'临-燃尽0'!AZ73)</f>
        <v>#N/A</v>
      </c>
      <c r="P72" s="8" t="e">
        <f>IF(OR(ISNA(P$1),ISNA($A72)),NA(),'临-燃尽0'!BA73)</f>
        <v>#N/A</v>
      </c>
      <c r="Q72" s="8" t="e">
        <f>IF(OR(ISNA(Q$1),ISNA($A72)),NA(),'临-燃尽0'!BB73)</f>
        <v>#N/A</v>
      </c>
      <c r="R72" s="8" t="e">
        <f>IF(OR(ISNA(R$1),ISNA($A72)),NA(),'临-燃尽0'!BC73)</f>
        <v>#N/A</v>
      </c>
      <c r="S72" s="8" t="e">
        <f>IF(OR(ISNA(S$1),ISNA($A72)),NA(),'临-燃尽0'!BD73)</f>
        <v>#N/A</v>
      </c>
      <c r="T72" s="8" t="e">
        <f>IF(OR(ISNA(T$1),ISNA($A72)),NA(),'临-燃尽0'!BE73)</f>
        <v>#N/A</v>
      </c>
      <c r="U72" s="8" t="e">
        <f>IF(OR(ISNA(U$1),ISNA($A72)),NA(),'临-燃尽0'!BF73)</f>
        <v>#N/A</v>
      </c>
      <c r="V72" s="8" t="e">
        <f>IF(OR(ISNA(V$1),ISNA($A72)),NA(),'临-燃尽0'!BG73)</f>
        <v>#N/A</v>
      </c>
      <c r="W72" s="8" t="e">
        <f>IF(OR(ISNA(W$1),ISNA($A72)),NA(),'临-燃尽0'!BH73)</f>
        <v>#N/A</v>
      </c>
      <c r="X72" s="8" t="e">
        <f>IF(OR(ISNA(X$1),ISNA($A72)),NA(),'临-燃尽0'!BI73)</f>
        <v>#N/A</v>
      </c>
      <c r="Y72" s="8" t="e">
        <f>IF(OR(ISNA(Y$1),ISNA($A72)),NA(),'临-燃尽0'!BJ73)</f>
        <v>#N/A</v>
      </c>
      <c r="Z72" s="8" t="e">
        <f>IF(OR(ISNA(Z$1),ISNA($A72)),NA(),'临-燃尽0'!BK73)</f>
        <v>#N/A</v>
      </c>
      <c r="AA72" s="8" t="e">
        <f>IF(OR(ISNA(AA$1),ISNA($A72)),NA(),'临-燃尽0'!BL73)</f>
        <v>#N/A</v>
      </c>
      <c r="AB72" s="8" t="e">
        <f>IF(OR(ISNA(AB$1),ISNA($A72)),NA(),'临-燃尽0'!BM73)</f>
        <v>#N/A</v>
      </c>
      <c r="AC72" s="8" t="e">
        <f>IF(OR(ISNA(AC$1),ISNA($A72)),NA(),'临-燃尽0'!BN73)</f>
        <v>#N/A</v>
      </c>
      <c r="AD72" s="8" t="e">
        <f>IF(OR(ISNA(AD$1),ISNA($A72)),NA(),'临-燃尽0'!BO73)</f>
        <v>#N/A</v>
      </c>
      <c r="AE72" s="8" t="e">
        <f>IF(OR(ISNA(AE$1),ISNA($A72)),NA(),'临-燃尽0'!BP73)</f>
        <v>#N/A</v>
      </c>
      <c r="AF72" s="8" t="e">
        <f>IF(OR(ISNA(AF$1),ISNA($A72)),NA(),'临-燃尽0'!BQ73)</f>
        <v>#N/A</v>
      </c>
      <c r="AG72" s="8" t="e">
        <f>IF(OR(ISNA(AG$1),ISNA($A72)),NA(),'临-燃尽0'!BR73)</f>
        <v>#N/A</v>
      </c>
      <c r="AH72" s="8" t="e">
        <f>IF(OR(ISNA(AH$1),ISNA($A72)),NA(),'临-燃尽0'!BS73)</f>
        <v>#N/A</v>
      </c>
      <c r="AI72" s="8" t="e">
        <f>IF(OR(ISNA(AI$1),ISNA($A72)),NA(),'临-燃尽0'!BT73)</f>
        <v>#N/A</v>
      </c>
      <c r="AJ72" s="8" t="e">
        <f>IF(OR(ISNA(AJ$1),ISNA($A72)),NA(),'临-燃尽0'!BU73)</f>
        <v>#N/A</v>
      </c>
      <c r="AK72" s="8" t="e">
        <f>IF(OR(ISNA(AK$1),ISNA($A72)),NA(),'临-燃尽0'!BV73)</f>
        <v>#N/A</v>
      </c>
      <c r="AL72" s="8" t="e">
        <f>IF(OR(ISNA(AL$1),ISNA($A72)),NA(),'临-燃尽0'!BW73)</f>
        <v>#N/A</v>
      </c>
      <c r="AM72" s="8" t="e">
        <f>IF(OR(ISNA(AM$1),ISNA($A72)),NA(),'临-燃尽0'!BX73)</f>
        <v>#N/A</v>
      </c>
      <c r="AN72" s="8" t="e">
        <f>IF(OR(ISNA(AN$1),ISNA($A72)),NA(),'临-燃尽0'!BY73)</f>
        <v>#N/A</v>
      </c>
      <c r="AO72" s="8" t="e">
        <f>IF(OR(ISNA(AO$1),ISNA($A72)),NA(),'临-燃尽0'!BZ73)</f>
        <v>#N/A</v>
      </c>
      <c r="AP72" s="8" t="e">
        <f>IF(OR(ISNA(AP$1),ISNA($A72)),NA(),'临-燃尽0'!CA73)</f>
        <v>#N/A</v>
      </c>
      <c r="AQ72" s="8" t="e">
        <f>IF(OR(ISNA(AQ$1),ISNA($A72)),NA(),'临-燃尽0'!CB73)</f>
        <v>#N/A</v>
      </c>
      <c r="AR72" s="8" t="e">
        <f>IF(OR(ISNA(AR$1),ISNA($A72)),NA(),'临-燃尽0'!CC73)</f>
        <v>#N/A</v>
      </c>
      <c r="AS72" s="8" t="e">
        <f>IF(OR(ISNA(AS$1),ISNA($A72)),NA(),'临-燃尽0'!CD73)</f>
        <v>#N/A</v>
      </c>
      <c r="AT72" s="8" t="e">
        <f>IF(OR(ISNA(AT$1),ISNA($A72)),NA(),'临-燃尽0'!CE73)</f>
        <v>#N/A</v>
      </c>
      <c r="AU72" s="8" t="e">
        <f>IF(OR(ISNA(AU$1),ISNA($A72)),NA(),'临-燃尽0'!CF73)</f>
        <v>#N/A</v>
      </c>
      <c r="AV72" s="8" t="e">
        <f>IF(OR(ISNA(AV$1),ISNA($A72)),NA(),'临-燃尽0'!CG73)</f>
        <v>#N/A</v>
      </c>
      <c r="AW72" s="8" t="e">
        <f>IF(OR(ISNA(AW$1),ISNA($A72)),NA(),'临-燃尽0'!CH73)</f>
        <v>#N/A</v>
      </c>
      <c r="AX72" s="8" t="e">
        <f>IF(OR(ISNA(AX$1),ISNA($A72)),NA(),'临-燃尽0'!CI73)</f>
        <v>#N/A</v>
      </c>
      <c r="AY72" s="8" t="e">
        <f>IF(OR(ISNA(AY$1),ISNA($A72)),NA(),'临-燃尽0'!CJ73)</f>
        <v>#N/A</v>
      </c>
      <c r="AZ72" s="8" t="e">
        <f>IF(OR(ISNA(AZ$1),ISNA($A72)),NA(),'临-燃尽0'!CK73)</f>
        <v>#N/A</v>
      </c>
    </row>
    <row r="73" spans="1:52">
      <c r="A73" s="8" t="e">
        <f>IF(OR('临-燃尽0'!AL74="",'临-燃尽0'!AL74="总计"),NA(),'临-燃尽0'!AL74)</f>
        <v>#N/A</v>
      </c>
      <c r="B73" s="8" t="e">
        <f>IF(ISNA($A73),NA(),'临-燃尽0'!AM74)</f>
        <v>#N/A</v>
      </c>
      <c r="C73" s="8" t="e">
        <f>IF(ISNA($A73),NA(),'临-燃尽0'!AN74)</f>
        <v>#N/A</v>
      </c>
      <c r="D73" s="8" t="e">
        <f>IF(ISNA($A73),NA(),'临-燃尽0'!AO74)</f>
        <v>#N/A</v>
      </c>
      <c r="E73" s="8" t="e">
        <f>IF(OR(ISNA(E$1),ISNA($A73)),NA(),'临-燃尽0'!AP74)</f>
        <v>#N/A</v>
      </c>
      <c r="F73" s="8" t="e">
        <f>IF(OR(ISNA(F$1),ISNA($A73)),NA(),'临-燃尽0'!AQ74)</f>
        <v>#N/A</v>
      </c>
      <c r="G73" s="8" t="e">
        <f>IF(OR(ISNA(G$1),ISNA($A73)),NA(),'临-燃尽0'!AR74)</f>
        <v>#N/A</v>
      </c>
      <c r="H73" s="8" t="e">
        <f>IF(OR(ISNA(H$1),ISNA($A73)),NA(),'临-燃尽0'!AS74)</f>
        <v>#N/A</v>
      </c>
      <c r="I73" s="8" t="e">
        <f>IF(OR(ISNA(I$1),ISNA($A73)),NA(),'临-燃尽0'!AT74)</f>
        <v>#N/A</v>
      </c>
      <c r="J73" s="8" t="e">
        <f>IF(OR(ISNA(J$1),ISNA($A73)),NA(),'临-燃尽0'!AU74)</f>
        <v>#N/A</v>
      </c>
      <c r="K73" s="8" t="e">
        <f>IF(OR(ISNA(K$1),ISNA($A73)),NA(),'临-燃尽0'!AV74)</f>
        <v>#N/A</v>
      </c>
      <c r="L73" s="8" t="e">
        <f>IF(OR(ISNA(L$1),ISNA($A73)),NA(),'临-燃尽0'!AW74)</f>
        <v>#N/A</v>
      </c>
      <c r="M73" s="8" t="e">
        <f>IF(OR(ISNA(M$1),ISNA($A73)),NA(),'临-燃尽0'!AX74)</f>
        <v>#N/A</v>
      </c>
      <c r="N73" s="8" t="e">
        <f>IF(OR(ISNA(N$1),ISNA($A73)),NA(),'临-燃尽0'!AY74)</f>
        <v>#N/A</v>
      </c>
      <c r="O73" s="8" t="e">
        <f>IF(OR(ISNA(O$1),ISNA($A73)),NA(),'临-燃尽0'!AZ74)</f>
        <v>#N/A</v>
      </c>
      <c r="P73" s="8" t="e">
        <f>IF(OR(ISNA(P$1),ISNA($A73)),NA(),'临-燃尽0'!BA74)</f>
        <v>#N/A</v>
      </c>
      <c r="Q73" s="8" t="e">
        <f>IF(OR(ISNA(Q$1),ISNA($A73)),NA(),'临-燃尽0'!BB74)</f>
        <v>#N/A</v>
      </c>
      <c r="R73" s="8" t="e">
        <f>IF(OR(ISNA(R$1),ISNA($A73)),NA(),'临-燃尽0'!BC74)</f>
        <v>#N/A</v>
      </c>
      <c r="S73" s="8" t="e">
        <f>IF(OR(ISNA(S$1),ISNA($A73)),NA(),'临-燃尽0'!BD74)</f>
        <v>#N/A</v>
      </c>
      <c r="T73" s="8" t="e">
        <f>IF(OR(ISNA(T$1),ISNA($A73)),NA(),'临-燃尽0'!BE74)</f>
        <v>#N/A</v>
      </c>
      <c r="U73" s="8" t="e">
        <f>IF(OR(ISNA(U$1),ISNA($A73)),NA(),'临-燃尽0'!BF74)</f>
        <v>#N/A</v>
      </c>
      <c r="V73" s="8" t="e">
        <f>IF(OR(ISNA(V$1),ISNA($A73)),NA(),'临-燃尽0'!BG74)</f>
        <v>#N/A</v>
      </c>
      <c r="W73" s="8" t="e">
        <f>IF(OR(ISNA(W$1),ISNA($A73)),NA(),'临-燃尽0'!BH74)</f>
        <v>#N/A</v>
      </c>
      <c r="X73" s="8" t="e">
        <f>IF(OR(ISNA(X$1),ISNA($A73)),NA(),'临-燃尽0'!BI74)</f>
        <v>#N/A</v>
      </c>
      <c r="Y73" s="8" t="e">
        <f>IF(OR(ISNA(Y$1),ISNA($A73)),NA(),'临-燃尽0'!BJ74)</f>
        <v>#N/A</v>
      </c>
      <c r="Z73" s="8" t="e">
        <f>IF(OR(ISNA(Z$1),ISNA($A73)),NA(),'临-燃尽0'!BK74)</f>
        <v>#N/A</v>
      </c>
      <c r="AA73" s="8" t="e">
        <f>IF(OR(ISNA(AA$1),ISNA($A73)),NA(),'临-燃尽0'!BL74)</f>
        <v>#N/A</v>
      </c>
      <c r="AB73" s="8" t="e">
        <f>IF(OR(ISNA(AB$1),ISNA($A73)),NA(),'临-燃尽0'!BM74)</f>
        <v>#N/A</v>
      </c>
      <c r="AC73" s="8" t="e">
        <f>IF(OR(ISNA(AC$1),ISNA($A73)),NA(),'临-燃尽0'!BN74)</f>
        <v>#N/A</v>
      </c>
      <c r="AD73" s="8" t="e">
        <f>IF(OR(ISNA(AD$1),ISNA($A73)),NA(),'临-燃尽0'!BO74)</f>
        <v>#N/A</v>
      </c>
      <c r="AE73" s="8" t="e">
        <f>IF(OR(ISNA(AE$1),ISNA($A73)),NA(),'临-燃尽0'!BP74)</f>
        <v>#N/A</v>
      </c>
      <c r="AF73" s="8" t="e">
        <f>IF(OR(ISNA(AF$1),ISNA($A73)),NA(),'临-燃尽0'!BQ74)</f>
        <v>#N/A</v>
      </c>
      <c r="AG73" s="8" t="e">
        <f>IF(OR(ISNA(AG$1),ISNA($A73)),NA(),'临-燃尽0'!BR74)</f>
        <v>#N/A</v>
      </c>
      <c r="AH73" s="8" t="e">
        <f>IF(OR(ISNA(AH$1),ISNA($A73)),NA(),'临-燃尽0'!BS74)</f>
        <v>#N/A</v>
      </c>
      <c r="AI73" s="8" t="e">
        <f>IF(OR(ISNA(AI$1),ISNA($A73)),NA(),'临-燃尽0'!BT74)</f>
        <v>#N/A</v>
      </c>
      <c r="AJ73" s="8" t="e">
        <f>IF(OR(ISNA(AJ$1),ISNA($A73)),NA(),'临-燃尽0'!BU74)</f>
        <v>#N/A</v>
      </c>
      <c r="AK73" s="8" t="e">
        <f>IF(OR(ISNA(AK$1),ISNA($A73)),NA(),'临-燃尽0'!BV74)</f>
        <v>#N/A</v>
      </c>
      <c r="AL73" s="8" t="e">
        <f>IF(OR(ISNA(AL$1),ISNA($A73)),NA(),'临-燃尽0'!BW74)</f>
        <v>#N/A</v>
      </c>
      <c r="AM73" s="8" t="e">
        <f>IF(OR(ISNA(AM$1),ISNA($A73)),NA(),'临-燃尽0'!BX74)</f>
        <v>#N/A</v>
      </c>
      <c r="AN73" s="8" t="e">
        <f>IF(OR(ISNA(AN$1),ISNA($A73)),NA(),'临-燃尽0'!BY74)</f>
        <v>#N/A</v>
      </c>
      <c r="AO73" s="8" t="e">
        <f>IF(OR(ISNA(AO$1),ISNA($A73)),NA(),'临-燃尽0'!BZ74)</f>
        <v>#N/A</v>
      </c>
      <c r="AP73" s="8" t="e">
        <f>IF(OR(ISNA(AP$1),ISNA($A73)),NA(),'临-燃尽0'!CA74)</f>
        <v>#N/A</v>
      </c>
      <c r="AQ73" s="8" t="e">
        <f>IF(OR(ISNA(AQ$1),ISNA($A73)),NA(),'临-燃尽0'!CB74)</f>
        <v>#N/A</v>
      </c>
      <c r="AR73" s="8" t="e">
        <f>IF(OR(ISNA(AR$1),ISNA($A73)),NA(),'临-燃尽0'!CC74)</f>
        <v>#N/A</v>
      </c>
      <c r="AS73" s="8" t="e">
        <f>IF(OR(ISNA(AS$1),ISNA($A73)),NA(),'临-燃尽0'!CD74)</f>
        <v>#N/A</v>
      </c>
      <c r="AT73" s="8" t="e">
        <f>IF(OR(ISNA(AT$1),ISNA($A73)),NA(),'临-燃尽0'!CE74)</f>
        <v>#N/A</v>
      </c>
      <c r="AU73" s="8" t="e">
        <f>IF(OR(ISNA(AU$1),ISNA($A73)),NA(),'临-燃尽0'!CF74)</f>
        <v>#N/A</v>
      </c>
      <c r="AV73" s="8" t="e">
        <f>IF(OR(ISNA(AV$1),ISNA($A73)),NA(),'临-燃尽0'!CG74)</f>
        <v>#N/A</v>
      </c>
      <c r="AW73" s="8" t="e">
        <f>IF(OR(ISNA(AW$1),ISNA($A73)),NA(),'临-燃尽0'!CH74)</f>
        <v>#N/A</v>
      </c>
      <c r="AX73" s="8" t="e">
        <f>IF(OR(ISNA(AX$1),ISNA($A73)),NA(),'临-燃尽0'!CI74)</f>
        <v>#N/A</v>
      </c>
      <c r="AY73" s="8" t="e">
        <f>IF(OR(ISNA(AY$1),ISNA($A73)),NA(),'临-燃尽0'!CJ74)</f>
        <v>#N/A</v>
      </c>
      <c r="AZ73" s="8" t="e">
        <f>IF(OR(ISNA(AZ$1),ISNA($A73)),NA(),'临-燃尽0'!CK74)</f>
        <v>#N/A</v>
      </c>
    </row>
    <row r="74" spans="1:52">
      <c r="A74" s="8" t="e">
        <f>IF(OR('临-燃尽0'!AL75="",'临-燃尽0'!AL75="总计"),NA(),'临-燃尽0'!AL75)</f>
        <v>#N/A</v>
      </c>
      <c r="B74" s="8" t="e">
        <f>IF(ISNA($A74),NA(),'临-燃尽0'!AM75)</f>
        <v>#N/A</v>
      </c>
      <c r="C74" s="8" t="e">
        <f>IF(ISNA($A74),NA(),'临-燃尽0'!AN75)</f>
        <v>#N/A</v>
      </c>
      <c r="D74" s="8" t="e">
        <f>IF(ISNA($A74),NA(),'临-燃尽0'!AO75)</f>
        <v>#N/A</v>
      </c>
      <c r="E74" s="8" t="e">
        <f>IF(OR(ISNA(E$1),ISNA($A74)),NA(),'临-燃尽0'!AP75)</f>
        <v>#N/A</v>
      </c>
      <c r="F74" s="8" t="e">
        <f>IF(OR(ISNA(F$1),ISNA($A74)),NA(),'临-燃尽0'!AQ75)</f>
        <v>#N/A</v>
      </c>
      <c r="G74" s="8" t="e">
        <f>IF(OR(ISNA(G$1),ISNA($A74)),NA(),'临-燃尽0'!AR75)</f>
        <v>#N/A</v>
      </c>
      <c r="H74" s="8" t="e">
        <f>IF(OR(ISNA(H$1),ISNA($A74)),NA(),'临-燃尽0'!AS75)</f>
        <v>#N/A</v>
      </c>
      <c r="I74" s="8" t="e">
        <f>IF(OR(ISNA(I$1),ISNA($A74)),NA(),'临-燃尽0'!AT75)</f>
        <v>#N/A</v>
      </c>
      <c r="J74" s="8" t="e">
        <f>IF(OR(ISNA(J$1),ISNA($A74)),NA(),'临-燃尽0'!AU75)</f>
        <v>#N/A</v>
      </c>
      <c r="K74" s="8" t="e">
        <f>IF(OR(ISNA(K$1),ISNA($A74)),NA(),'临-燃尽0'!AV75)</f>
        <v>#N/A</v>
      </c>
      <c r="L74" s="8" t="e">
        <f>IF(OR(ISNA(L$1),ISNA($A74)),NA(),'临-燃尽0'!AW75)</f>
        <v>#N/A</v>
      </c>
      <c r="M74" s="8" t="e">
        <f>IF(OR(ISNA(M$1),ISNA($A74)),NA(),'临-燃尽0'!AX75)</f>
        <v>#N/A</v>
      </c>
      <c r="N74" s="8" t="e">
        <f>IF(OR(ISNA(N$1),ISNA($A74)),NA(),'临-燃尽0'!AY75)</f>
        <v>#N/A</v>
      </c>
      <c r="O74" s="8" t="e">
        <f>IF(OR(ISNA(O$1),ISNA($A74)),NA(),'临-燃尽0'!AZ75)</f>
        <v>#N/A</v>
      </c>
      <c r="P74" s="8" t="e">
        <f>IF(OR(ISNA(P$1),ISNA($A74)),NA(),'临-燃尽0'!BA75)</f>
        <v>#N/A</v>
      </c>
      <c r="Q74" s="8" t="e">
        <f>IF(OR(ISNA(Q$1),ISNA($A74)),NA(),'临-燃尽0'!BB75)</f>
        <v>#N/A</v>
      </c>
      <c r="R74" s="8" t="e">
        <f>IF(OR(ISNA(R$1),ISNA($A74)),NA(),'临-燃尽0'!BC75)</f>
        <v>#N/A</v>
      </c>
      <c r="S74" s="8" t="e">
        <f>IF(OR(ISNA(S$1),ISNA($A74)),NA(),'临-燃尽0'!BD75)</f>
        <v>#N/A</v>
      </c>
      <c r="T74" s="8" t="e">
        <f>IF(OR(ISNA(T$1),ISNA($A74)),NA(),'临-燃尽0'!BE75)</f>
        <v>#N/A</v>
      </c>
      <c r="U74" s="8" t="e">
        <f>IF(OR(ISNA(U$1),ISNA($A74)),NA(),'临-燃尽0'!BF75)</f>
        <v>#N/A</v>
      </c>
      <c r="V74" s="8" t="e">
        <f>IF(OR(ISNA(V$1),ISNA($A74)),NA(),'临-燃尽0'!BG75)</f>
        <v>#N/A</v>
      </c>
      <c r="W74" s="8" t="e">
        <f>IF(OR(ISNA(W$1),ISNA($A74)),NA(),'临-燃尽0'!BH75)</f>
        <v>#N/A</v>
      </c>
      <c r="X74" s="8" t="e">
        <f>IF(OR(ISNA(X$1),ISNA($A74)),NA(),'临-燃尽0'!BI75)</f>
        <v>#N/A</v>
      </c>
      <c r="Y74" s="8" t="e">
        <f>IF(OR(ISNA(Y$1),ISNA($A74)),NA(),'临-燃尽0'!BJ75)</f>
        <v>#N/A</v>
      </c>
      <c r="Z74" s="8" t="e">
        <f>IF(OR(ISNA(Z$1),ISNA($A74)),NA(),'临-燃尽0'!BK75)</f>
        <v>#N/A</v>
      </c>
      <c r="AA74" s="8" t="e">
        <f>IF(OR(ISNA(AA$1),ISNA($A74)),NA(),'临-燃尽0'!BL75)</f>
        <v>#N/A</v>
      </c>
      <c r="AB74" s="8" t="e">
        <f>IF(OR(ISNA(AB$1),ISNA($A74)),NA(),'临-燃尽0'!BM75)</f>
        <v>#N/A</v>
      </c>
      <c r="AC74" s="8" t="e">
        <f>IF(OR(ISNA(AC$1),ISNA($A74)),NA(),'临-燃尽0'!BN75)</f>
        <v>#N/A</v>
      </c>
      <c r="AD74" s="8" t="e">
        <f>IF(OR(ISNA(AD$1),ISNA($A74)),NA(),'临-燃尽0'!BO75)</f>
        <v>#N/A</v>
      </c>
      <c r="AE74" s="8" t="e">
        <f>IF(OR(ISNA(AE$1),ISNA($A74)),NA(),'临-燃尽0'!BP75)</f>
        <v>#N/A</v>
      </c>
      <c r="AF74" s="8" t="e">
        <f>IF(OR(ISNA(AF$1),ISNA($A74)),NA(),'临-燃尽0'!BQ75)</f>
        <v>#N/A</v>
      </c>
      <c r="AG74" s="8" t="e">
        <f>IF(OR(ISNA(AG$1),ISNA($A74)),NA(),'临-燃尽0'!BR75)</f>
        <v>#N/A</v>
      </c>
      <c r="AH74" s="8" t="e">
        <f>IF(OR(ISNA(AH$1),ISNA($A74)),NA(),'临-燃尽0'!BS75)</f>
        <v>#N/A</v>
      </c>
      <c r="AI74" s="8" t="e">
        <f>IF(OR(ISNA(AI$1),ISNA($A74)),NA(),'临-燃尽0'!BT75)</f>
        <v>#N/A</v>
      </c>
      <c r="AJ74" s="8" t="e">
        <f>IF(OR(ISNA(AJ$1),ISNA($A74)),NA(),'临-燃尽0'!BU75)</f>
        <v>#N/A</v>
      </c>
      <c r="AK74" s="8" t="e">
        <f>IF(OR(ISNA(AK$1),ISNA($A74)),NA(),'临-燃尽0'!BV75)</f>
        <v>#N/A</v>
      </c>
      <c r="AL74" s="8" t="e">
        <f>IF(OR(ISNA(AL$1),ISNA($A74)),NA(),'临-燃尽0'!BW75)</f>
        <v>#N/A</v>
      </c>
      <c r="AM74" s="8" t="e">
        <f>IF(OR(ISNA(AM$1),ISNA($A74)),NA(),'临-燃尽0'!BX75)</f>
        <v>#N/A</v>
      </c>
      <c r="AN74" s="8" t="e">
        <f>IF(OR(ISNA(AN$1),ISNA($A74)),NA(),'临-燃尽0'!BY75)</f>
        <v>#N/A</v>
      </c>
      <c r="AO74" s="8" t="e">
        <f>IF(OR(ISNA(AO$1),ISNA($A74)),NA(),'临-燃尽0'!BZ75)</f>
        <v>#N/A</v>
      </c>
      <c r="AP74" s="8" t="e">
        <f>IF(OR(ISNA(AP$1),ISNA($A74)),NA(),'临-燃尽0'!CA75)</f>
        <v>#N/A</v>
      </c>
      <c r="AQ74" s="8" t="e">
        <f>IF(OR(ISNA(AQ$1),ISNA($A74)),NA(),'临-燃尽0'!CB75)</f>
        <v>#N/A</v>
      </c>
      <c r="AR74" s="8" t="e">
        <f>IF(OR(ISNA(AR$1),ISNA($A74)),NA(),'临-燃尽0'!CC75)</f>
        <v>#N/A</v>
      </c>
      <c r="AS74" s="8" t="e">
        <f>IF(OR(ISNA(AS$1),ISNA($A74)),NA(),'临-燃尽0'!CD75)</f>
        <v>#N/A</v>
      </c>
      <c r="AT74" s="8" t="e">
        <f>IF(OR(ISNA(AT$1),ISNA($A74)),NA(),'临-燃尽0'!CE75)</f>
        <v>#N/A</v>
      </c>
      <c r="AU74" s="8" t="e">
        <f>IF(OR(ISNA(AU$1),ISNA($A74)),NA(),'临-燃尽0'!CF75)</f>
        <v>#N/A</v>
      </c>
      <c r="AV74" s="8" t="e">
        <f>IF(OR(ISNA(AV$1),ISNA($A74)),NA(),'临-燃尽0'!CG75)</f>
        <v>#N/A</v>
      </c>
      <c r="AW74" s="8" t="e">
        <f>IF(OR(ISNA(AW$1),ISNA($A74)),NA(),'临-燃尽0'!CH75)</f>
        <v>#N/A</v>
      </c>
      <c r="AX74" s="8" t="e">
        <f>IF(OR(ISNA(AX$1),ISNA($A74)),NA(),'临-燃尽0'!CI75)</f>
        <v>#N/A</v>
      </c>
      <c r="AY74" s="8" t="e">
        <f>IF(OR(ISNA(AY$1),ISNA($A74)),NA(),'临-燃尽0'!CJ75)</f>
        <v>#N/A</v>
      </c>
      <c r="AZ74" s="8" t="e">
        <f>IF(OR(ISNA(AZ$1),ISNA($A74)),NA(),'临-燃尽0'!CK75)</f>
        <v>#N/A</v>
      </c>
    </row>
    <row r="75" spans="1:52">
      <c r="A75" s="8" t="e">
        <f>IF(OR('临-燃尽0'!AL76="",'临-燃尽0'!AL76="总计"),NA(),'临-燃尽0'!AL76)</f>
        <v>#N/A</v>
      </c>
      <c r="B75" s="8" t="e">
        <f>IF(ISNA($A75),NA(),'临-燃尽0'!AM76)</f>
        <v>#N/A</v>
      </c>
      <c r="C75" s="8" t="e">
        <f>IF(ISNA($A75),NA(),'临-燃尽0'!AN76)</f>
        <v>#N/A</v>
      </c>
      <c r="D75" s="8" t="e">
        <f>IF(ISNA($A75),NA(),'临-燃尽0'!AO76)</f>
        <v>#N/A</v>
      </c>
      <c r="E75" s="8" t="e">
        <f>IF(OR(ISNA(E$1),ISNA($A75)),NA(),'临-燃尽0'!AP76)</f>
        <v>#N/A</v>
      </c>
      <c r="F75" s="8" t="e">
        <f>IF(OR(ISNA(F$1),ISNA($A75)),NA(),'临-燃尽0'!AQ76)</f>
        <v>#N/A</v>
      </c>
      <c r="G75" s="8" t="e">
        <f>IF(OR(ISNA(G$1),ISNA($A75)),NA(),'临-燃尽0'!AR76)</f>
        <v>#N/A</v>
      </c>
      <c r="H75" s="8" t="e">
        <f>IF(OR(ISNA(H$1),ISNA($A75)),NA(),'临-燃尽0'!AS76)</f>
        <v>#N/A</v>
      </c>
      <c r="I75" s="8" t="e">
        <f>IF(OR(ISNA(I$1),ISNA($A75)),NA(),'临-燃尽0'!AT76)</f>
        <v>#N/A</v>
      </c>
      <c r="J75" s="8" t="e">
        <f>IF(OR(ISNA(J$1),ISNA($A75)),NA(),'临-燃尽0'!AU76)</f>
        <v>#N/A</v>
      </c>
      <c r="K75" s="8" t="e">
        <f>IF(OR(ISNA(K$1),ISNA($A75)),NA(),'临-燃尽0'!AV76)</f>
        <v>#N/A</v>
      </c>
      <c r="L75" s="8" t="e">
        <f>IF(OR(ISNA(L$1),ISNA($A75)),NA(),'临-燃尽0'!AW76)</f>
        <v>#N/A</v>
      </c>
      <c r="M75" s="8" t="e">
        <f>IF(OR(ISNA(M$1),ISNA($A75)),NA(),'临-燃尽0'!AX76)</f>
        <v>#N/A</v>
      </c>
      <c r="N75" s="8" t="e">
        <f>IF(OR(ISNA(N$1),ISNA($A75)),NA(),'临-燃尽0'!AY76)</f>
        <v>#N/A</v>
      </c>
      <c r="O75" s="8" t="e">
        <f>IF(OR(ISNA(O$1),ISNA($A75)),NA(),'临-燃尽0'!AZ76)</f>
        <v>#N/A</v>
      </c>
      <c r="P75" s="8" t="e">
        <f>IF(OR(ISNA(P$1),ISNA($A75)),NA(),'临-燃尽0'!BA76)</f>
        <v>#N/A</v>
      </c>
      <c r="Q75" s="8" t="e">
        <f>IF(OR(ISNA(Q$1),ISNA($A75)),NA(),'临-燃尽0'!BB76)</f>
        <v>#N/A</v>
      </c>
      <c r="R75" s="8" t="e">
        <f>IF(OR(ISNA(R$1),ISNA($A75)),NA(),'临-燃尽0'!BC76)</f>
        <v>#N/A</v>
      </c>
      <c r="S75" s="8" t="e">
        <f>IF(OR(ISNA(S$1),ISNA($A75)),NA(),'临-燃尽0'!BD76)</f>
        <v>#N/A</v>
      </c>
      <c r="T75" s="8" t="e">
        <f>IF(OR(ISNA(T$1),ISNA($A75)),NA(),'临-燃尽0'!BE76)</f>
        <v>#N/A</v>
      </c>
      <c r="U75" s="8" t="e">
        <f>IF(OR(ISNA(U$1),ISNA($A75)),NA(),'临-燃尽0'!BF76)</f>
        <v>#N/A</v>
      </c>
      <c r="V75" s="8" t="e">
        <f>IF(OR(ISNA(V$1),ISNA($A75)),NA(),'临-燃尽0'!BG76)</f>
        <v>#N/A</v>
      </c>
      <c r="W75" s="8" t="e">
        <f>IF(OR(ISNA(W$1),ISNA($A75)),NA(),'临-燃尽0'!BH76)</f>
        <v>#N/A</v>
      </c>
      <c r="X75" s="8" t="e">
        <f>IF(OR(ISNA(X$1),ISNA($A75)),NA(),'临-燃尽0'!BI76)</f>
        <v>#N/A</v>
      </c>
      <c r="Y75" s="8" t="e">
        <f>IF(OR(ISNA(Y$1),ISNA($A75)),NA(),'临-燃尽0'!BJ76)</f>
        <v>#N/A</v>
      </c>
      <c r="Z75" s="8" t="e">
        <f>IF(OR(ISNA(Z$1),ISNA($A75)),NA(),'临-燃尽0'!BK76)</f>
        <v>#N/A</v>
      </c>
      <c r="AA75" s="8" t="e">
        <f>IF(OR(ISNA(AA$1),ISNA($A75)),NA(),'临-燃尽0'!BL76)</f>
        <v>#N/A</v>
      </c>
      <c r="AB75" s="8" t="e">
        <f>IF(OR(ISNA(AB$1),ISNA($A75)),NA(),'临-燃尽0'!BM76)</f>
        <v>#N/A</v>
      </c>
      <c r="AC75" s="8" t="e">
        <f>IF(OR(ISNA(AC$1),ISNA($A75)),NA(),'临-燃尽0'!BN76)</f>
        <v>#N/A</v>
      </c>
      <c r="AD75" s="8" t="e">
        <f>IF(OR(ISNA(AD$1),ISNA($A75)),NA(),'临-燃尽0'!BO76)</f>
        <v>#N/A</v>
      </c>
      <c r="AE75" s="8" t="e">
        <f>IF(OR(ISNA(AE$1),ISNA($A75)),NA(),'临-燃尽0'!BP76)</f>
        <v>#N/A</v>
      </c>
      <c r="AF75" s="8" t="e">
        <f>IF(OR(ISNA(AF$1),ISNA($A75)),NA(),'临-燃尽0'!BQ76)</f>
        <v>#N/A</v>
      </c>
      <c r="AG75" s="8" t="e">
        <f>IF(OR(ISNA(AG$1),ISNA($A75)),NA(),'临-燃尽0'!BR76)</f>
        <v>#N/A</v>
      </c>
      <c r="AH75" s="8" t="e">
        <f>IF(OR(ISNA(AH$1),ISNA($A75)),NA(),'临-燃尽0'!BS76)</f>
        <v>#N/A</v>
      </c>
      <c r="AI75" s="8" t="e">
        <f>IF(OR(ISNA(AI$1),ISNA($A75)),NA(),'临-燃尽0'!BT76)</f>
        <v>#N/A</v>
      </c>
      <c r="AJ75" s="8" t="e">
        <f>IF(OR(ISNA(AJ$1),ISNA($A75)),NA(),'临-燃尽0'!BU76)</f>
        <v>#N/A</v>
      </c>
      <c r="AK75" s="8" t="e">
        <f>IF(OR(ISNA(AK$1),ISNA($A75)),NA(),'临-燃尽0'!BV76)</f>
        <v>#N/A</v>
      </c>
      <c r="AL75" s="8" t="e">
        <f>IF(OR(ISNA(AL$1),ISNA($A75)),NA(),'临-燃尽0'!BW76)</f>
        <v>#N/A</v>
      </c>
      <c r="AM75" s="8" t="e">
        <f>IF(OR(ISNA(AM$1),ISNA($A75)),NA(),'临-燃尽0'!BX76)</f>
        <v>#N/A</v>
      </c>
      <c r="AN75" s="8" t="e">
        <f>IF(OR(ISNA(AN$1),ISNA($A75)),NA(),'临-燃尽0'!BY76)</f>
        <v>#N/A</v>
      </c>
      <c r="AO75" s="8" t="e">
        <f>IF(OR(ISNA(AO$1),ISNA($A75)),NA(),'临-燃尽0'!BZ76)</f>
        <v>#N/A</v>
      </c>
      <c r="AP75" s="8" t="e">
        <f>IF(OR(ISNA(AP$1),ISNA($A75)),NA(),'临-燃尽0'!CA76)</f>
        <v>#N/A</v>
      </c>
      <c r="AQ75" s="8" t="e">
        <f>IF(OR(ISNA(AQ$1),ISNA($A75)),NA(),'临-燃尽0'!CB76)</f>
        <v>#N/A</v>
      </c>
      <c r="AR75" s="8" t="e">
        <f>IF(OR(ISNA(AR$1),ISNA($A75)),NA(),'临-燃尽0'!CC76)</f>
        <v>#N/A</v>
      </c>
      <c r="AS75" s="8" t="e">
        <f>IF(OR(ISNA(AS$1),ISNA($A75)),NA(),'临-燃尽0'!CD76)</f>
        <v>#N/A</v>
      </c>
      <c r="AT75" s="8" t="e">
        <f>IF(OR(ISNA(AT$1),ISNA($A75)),NA(),'临-燃尽0'!CE76)</f>
        <v>#N/A</v>
      </c>
      <c r="AU75" s="8" t="e">
        <f>IF(OR(ISNA(AU$1),ISNA($A75)),NA(),'临-燃尽0'!CF76)</f>
        <v>#N/A</v>
      </c>
      <c r="AV75" s="8" t="e">
        <f>IF(OR(ISNA(AV$1),ISNA($A75)),NA(),'临-燃尽0'!CG76)</f>
        <v>#N/A</v>
      </c>
      <c r="AW75" s="8" t="e">
        <f>IF(OR(ISNA(AW$1),ISNA($A75)),NA(),'临-燃尽0'!CH76)</f>
        <v>#N/A</v>
      </c>
      <c r="AX75" s="8" t="e">
        <f>IF(OR(ISNA(AX$1),ISNA($A75)),NA(),'临-燃尽0'!CI76)</f>
        <v>#N/A</v>
      </c>
      <c r="AY75" s="8" t="e">
        <f>IF(OR(ISNA(AY$1),ISNA($A75)),NA(),'临-燃尽0'!CJ76)</f>
        <v>#N/A</v>
      </c>
      <c r="AZ75" s="8" t="e">
        <f>IF(OR(ISNA(AZ$1),ISNA($A75)),NA(),'临-燃尽0'!CK76)</f>
        <v>#N/A</v>
      </c>
    </row>
    <row r="76" spans="1:52">
      <c r="A76" s="8" t="e">
        <f>IF(OR('临-燃尽0'!AL77="",'临-燃尽0'!AL77="总计"),NA(),'临-燃尽0'!AL77)</f>
        <v>#N/A</v>
      </c>
      <c r="B76" s="8" t="e">
        <f>IF(ISNA($A76),NA(),'临-燃尽0'!AM77)</f>
        <v>#N/A</v>
      </c>
      <c r="C76" s="8" t="e">
        <f>IF(ISNA($A76),NA(),'临-燃尽0'!AN77)</f>
        <v>#N/A</v>
      </c>
      <c r="D76" s="8" t="e">
        <f>IF(ISNA($A76),NA(),'临-燃尽0'!AO77)</f>
        <v>#N/A</v>
      </c>
      <c r="E76" s="8" t="e">
        <f>IF(OR(ISNA(E$1),ISNA($A76)),NA(),'临-燃尽0'!AP77)</f>
        <v>#N/A</v>
      </c>
      <c r="F76" s="8" t="e">
        <f>IF(OR(ISNA(F$1),ISNA($A76)),NA(),'临-燃尽0'!AQ77)</f>
        <v>#N/A</v>
      </c>
      <c r="G76" s="8" t="e">
        <f>IF(OR(ISNA(G$1),ISNA($A76)),NA(),'临-燃尽0'!AR77)</f>
        <v>#N/A</v>
      </c>
      <c r="H76" s="8" t="e">
        <f>IF(OR(ISNA(H$1),ISNA($A76)),NA(),'临-燃尽0'!AS77)</f>
        <v>#N/A</v>
      </c>
      <c r="I76" s="8" t="e">
        <f>IF(OR(ISNA(I$1),ISNA($A76)),NA(),'临-燃尽0'!AT77)</f>
        <v>#N/A</v>
      </c>
      <c r="J76" s="8" t="e">
        <f>IF(OR(ISNA(J$1),ISNA($A76)),NA(),'临-燃尽0'!AU77)</f>
        <v>#N/A</v>
      </c>
      <c r="K76" s="8" t="e">
        <f>IF(OR(ISNA(K$1),ISNA($A76)),NA(),'临-燃尽0'!AV77)</f>
        <v>#N/A</v>
      </c>
      <c r="L76" s="8" t="e">
        <f>IF(OR(ISNA(L$1),ISNA($A76)),NA(),'临-燃尽0'!AW77)</f>
        <v>#N/A</v>
      </c>
      <c r="M76" s="8" t="e">
        <f>IF(OR(ISNA(M$1),ISNA($A76)),NA(),'临-燃尽0'!AX77)</f>
        <v>#N/A</v>
      </c>
      <c r="N76" s="8" t="e">
        <f>IF(OR(ISNA(N$1),ISNA($A76)),NA(),'临-燃尽0'!AY77)</f>
        <v>#N/A</v>
      </c>
      <c r="O76" s="8" t="e">
        <f>IF(OR(ISNA(O$1),ISNA($A76)),NA(),'临-燃尽0'!AZ77)</f>
        <v>#N/A</v>
      </c>
      <c r="P76" s="8" t="e">
        <f>IF(OR(ISNA(P$1),ISNA($A76)),NA(),'临-燃尽0'!BA77)</f>
        <v>#N/A</v>
      </c>
      <c r="Q76" s="8" t="e">
        <f>IF(OR(ISNA(Q$1),ISNA($A76)),NA(),'临-燃尽0'!BB77)</f>
        <v>#N/A</v>
      </c>
      <c r="R76" s="8" t="e">
        <f>IF(OR(ISNA(R$1),ISNA($A76)),NA(),'临-燃尽0'!BC77)</f>
        <v>#N/A</v>
      </c>
      <c r="S76" s="8" t="e">
        <f>IF(OR(ISNA(S$1),ISNA($A76)),NA(),'临-燃尽0'!BD77)</f>
        <v>#N/A</v>
      </c>
      <c r="T76" s="8" t="e">
        <f>IF(OR(ISNA(T$1),ISNA($A76)),NA(),'临-燃尽0'!BE77)</f>
        <v>#N/A</v>
      </c>
      <c r="U76" s="8" t="e">
        <f>IF(OR(ISNA(U$1),ISNA($A76)),NA(),'临-燃尽0'!BF77)</f>
        <v>#N/A</v>
      </c>
      <c r="V76" s="8" t="e">
        <f>IF(OR(ISNA(V$1),ISNA($A76)),NA(),'临-燃尽0'!BG77)</f>
        <v>#N/A</v>
      </c>
      <c r="W76" s="8" t="e">
        <f>IF(OR(ISNA(W$1),ISNA($A76)),NA(),'临-燃尽0'!BH77)</f>
        <v>#N/A</v>
      </c>
      <c r="X76" s="8" t="e">
        <f>IF(OR(ISNA(X$1),ISNA($A76)),NA(),'临-燃尽0'!BI77)</f>
        <v>#N/A</v>
      </c>
      <c r="Y76" s="8" t="e">
        <f>IF(OR(ISNA(Y$1),ISNA($A76)),NA(),'临-燃尽0'!BJ77)</f>
        <v>#N/A</v>
      </c>
      <c r="Z76" s="8" t="e">
        <f>IF(OR(ISNA(Z$1),ISNA($A76)),NA(),'临-燃尽0'!BK77)</f>
        <v>#N/A</v>
      </c>
      <c r="AA76" s="8" t="e">
        <f>IF(OR(ISNA(AA$1),ISNA($A76)),NA(),'临-燃尽0'!BL77)</f>
        <v>#N/A</v>
      </c>
      <c r="AB76" s="8" t="e">
        <f>IF(OR(ISNA(AB$1),ISNA($A76)),NA(),'临-燃尽0'!BM77)</f>
        <v>#N/A</v>
      </c>
      <c r="AC76" s="8" t="e">
        <f>IF(OR(ISNA(AC$1),ISNA($A76)),NA(),'临-燃尽0'!BN77)</f>
        <v>#N/A</v>
      </c>
      <c r="AD76" s="8" t="e">
        <f>IF(OR(ISNA(AD$1),ISNA($A76)),NA(),'临-燃尽0'!BO77)</f>
        <v>#N/A</v>
      </c>
      <c r="AE76" s="8" t="e">
        <f>IF(OR(ISNA(AE$1),ISNA($A76)),NA(),'临-燃尽0'!BP77)</f>
        <v>#N/A</v>
      </c>
      <c r="AF76" s="8" t="e">
        <f>IF(OR(ISNA(AF$1),ISNA($A76)),NA(),'临-燃尽0'!BQ77)</f>
        <v>#N/A</v>
      </c>
      <c r="AG76" s="8" t="e">
        <f>IF(OR(ISNA(AG$1),ISNA($A76)),NA(),'临-燃尽0'!BR77)</f>
        <v>#N/A</v>
      </c>
      <c r="AH76" s="8" t="e">
        <f>IF(OR(ISNA(AH$1),ISNA($A76)),NA(),'临-燃尽0'!BS77)</f>
        <v>#N/A</v>
      </c>
      <c r="AI76" s="8" t="e">
        <f>IF(OR(ISNA(AI$1),ISNA($A76)),NA(),'临-燃尽0'!BT77)</f>
        <v>#N/A</v>
      </c>
      <c r="AJ76" s="8" t="e">
        <f>IF(OR(ISNA(AJ$1),ISNA($A76)),NA(),'临-燃尽0'!BU77)</f>
        <v>#N/A</v>
      </c>
      <c r="AK76" s="8" t="e">
        <f>IF(OR(ISNA(AK$1),ISNA($A76)),NA(),'临-燃尽0'!BV77)</f>
        <v>#N/A</v>
      </c>
      <c r="AL76" s="8" t="e">
        <f>IF(OR(ISNA(AL$1),ISNA($A76)),NA(),'临-燃尽0'!BW77)</f>
        <v>#N/A</v>
      </c>
      <c r="AM76" s="8" t="e">
        <f>IF(OR(ISNA(AM$1),ISNA($A76)),NA(),'临-燃尽0'!BX77)</f>
        <v>#N/A</v>
      </c>
      <c r="AN76" s="8" t="e">
        <f>IF(OR(ISNA(AN$1),ISNA($A76)),NA(),'临-燃尽0'!BY77)</f>
        <v>#N/A</v>
      </c>
      <c r="AO76" s="8" t="e">
        <f>IF(OR(ISNA(AO$1),ISNA($A76)),NA(),'临-燃尽0'!BZ77)</f>
        <v>#N/A</v>
      </c>
      <c r="AP76" s="8" t="e">
        <f>IF(OR(ISNA(AP$1),ISNA($A76)),NA(),'临-燃尽0'!CA77)</f>
        <v>#N/A</v>
      </c>
      <c r="AQ76" s="8" t="e">
        <f>IF(OR(ISNA(AQ$1),ISNA($A76)),NA(),'临-燃尽0'!CB77)</f>
        <v>#N/A</v>
      </c>
      <c r="AR76" s="8" t="e">
        <f>IF(OR(ISNA(AR$1),ISNA($A76)),NA(),'临-燃尽0'!CC77)</f>
        <v>#N/A</v>
      </c>
      <c r="AS76" s="8" t="e">
        <f>IF(OR(ISNA(AS$1),ISNA($A76)),NA(),'临-燃尽0'!CD77)</f>
        <v>#N/A</v>
      </c>
      <c r="AT76" s="8" t="e">
        <f>IF(OR(ISNA(AT$1),ISNA($A76)),NA(),'临-燃尽0'!CE77)</f>
        <v>#N/A</v>
      </c>
      <c r="AU76" s="8" t="e">
        <f>IF(OR(ISNA(AU$1),ISNA($A76)),NA(),'临-燃尽0'!CF77)</f>
        <v>#N/A</v>
      </c>
      <c r="AV76" s="8" t="e">
        <f>IF(OR(ISNA(AV$1),ISNA($A76)),NA(),'临-燃尽0'!CG77)</f>
        <v>#N/A</v>
      </c>
      <c r="AW76" s="8" t="e">
        <f>IF(OR(ISNA(AW$1),ISNA($A76)),NA(),'临-燃尽0'!CH77)</f>
        <v>#N/A</v>
      </c>
      <c r="AX76" s="8" t="e">
        <f>IF(OR(ISNA(AX$1),ISNA($A76)),NA(),'临-燃尽0'!CI77)</f>
        <v>#N/A</v>
      </c>
      <c r="AY76" s="8" t="e">
        <f>IF(OR(ISNA(AY$1),ISNA($A76)),NA(),'临-燃尽0'!CJ77)</f>
        <v>#N/A</v>
      </c>
      <c r="AZ76" s="8" t="e">
        <f>IF(OR(ISNA(AZ$1),ISNA($A76)),NA(),'临-燃尽0'!CK77)</f>
        <v>#N/A</v>
      </c>
    </row>
    <row r="77" spans="1:52">
      <c r="A77" s="8" t="e">
        <f>IF(OR('临-燃尽0'!AL78="",'临-燃尽0'!AL78="总计"),NA(),'临-燃尽0'!AL78)</f>
        <v>#N/A</v>
      </c>
      <c r="B77" s="8" t="e">
        <f>IF(ISNA($A77),NA(),'临-燃尽0'!AM78)</f>
        <v>#N/A</v>
      </c>
      <c r="C77" s="8" t="e">
        <f>IF(ISNA($A77),NA(),'临-燃尽0'!AN78)</f>
        <v>#N/A</v>
      </c>
      <c r="D77" s="8" t="e">
        <f>IF(ISNA($A77),NA(),'临-燃尽0'!AO78)</f>
        <v>#N/A</v>
      </c>
      <c r="E77" s="8" t="e">
        <f>IF(OR(ISNA(E$1),ISNA($A77)),NA(),'临-燃尽0'!AP78)</f>
        <v>#N/A</v>
      </c>
      <c r="F77" s="8" t="e">
        <f>IF(OR(ISNA(F$1),ISNA($A77)),NA(),'临-燃尽0'!AQ78)</f>
        <v>#N/A</v>
      </c>
      <c r="G77" s="8" t="e">
        <f>IF(OR(ISNA(G$1),ISNA($A77)),NA(),'临-燃尽0'!AR78)</f>
        <v>#N/A</v>
      </c>
      <c r="H77" s="8" t="e">
        <f>IF(OR(ISNA(H$1),ISNA($A77)),NA(),'临-燃尽0'!AS78)</f>
        <v>#N/A</v>
      </c>
      <c r="I77" s="8" t="e">
        <f>IF(OR(ISNA(I$1),ISNA($A77)),NA(),'临-燃尽0'!AT78)</f>
        <v>#N/A</v>
      </c>
      <c r="J77" s="8" t="e">
        <f>IF(OR(ISNA(J$1),ISNA($A77)),NA(),'临-燃尽0'!AU78)</f>
        <v>#N/A</v>
      </c>
      <c r="K77" s="8" t="e">
        <f>IF(OR(ISNA(K$1),ISNA($A77)),NA(),'临-燃尽0'!AV78)</f>
        <v>#N/A</v>
      </c>
      <c r="L77" s="8" t="e">
        <f>IF(OR(ISNA(L$1),ISNA($A77)),NA(),'临-燃尽0'!AW78)</f>
        <v>#N/A</v>
      </c>
      <c r="M77" s="8" t="e">
        <f>IF(OR(ISNA(M$1),ISNA($A77)),NA(),'临-燃尽0'!AX78)</f>
        <v>#N/A</v>
      </c>
      <c r="N77" s="8" t="e">
        <f>IF(OR(ISNA(N$1),ISNA($A77)),NA(),'临-燃尽0'!AY78)</f>
        <v>#N/A</v>
      </c>
      <c r="O77" s="8" t="e">
        <f>IF(OR(ISNA(O$1),ISNA($A77)),NA(),'临-燃尽0'!AZ78)</f>
        <v>#N/A</v>
      </c>
      <c r="P77" s="8" t="e">
        <f>IF(OR(ISNA(P$1),ISNA($A77)),NA(),'临-燃尽0'!BA78)</f>
        <v>#N/A</v>
      </c>
      <c r="Q77" s="8" t="e">
        <f>IF(OR(ISNA(Q$1),ISNA($A77)),NA(),'临-燃尽0'!BB78)</f>
        <v>#N/A</v>
      </c>
      <c r="R77" s="8" t="e">
        <f>IF(OR(ISNA(R$1),ISNA($A77)),NA(),'临-燃尽0'!BC78)</f>
        <v>#N/A</v>
      </c>
      <c r="S77" s="8" t="e">
        <f>IF(OR(ISNA(S$1),ISNA($A77)),NA(),'临-燃尽0'!BD78)</f>
        <v>#N/A</v>
      </c>
      <c r="T77" s="8" t="e">
        <f>IF(OR(ISNA(T$1),ISNA($A77)),NA(),'临-燃尽0'!BE78)</f>
        <v>#N/A</v>
      </c>
      <c r="U77" s="8" t="e">
        <f>IF(OR(ISNA(U$1),ISNA($A77)),NA(),'临-燃尽0'!BF78)</f>
        <v>#N/A</v>
      </c>
      <c r="V77" s="8" t="e">
        <f>IF(OR(ISNA(V$1),ISNA($A77)),NA(),'临-燃尽0'!BG78)</f>
        <v>#N/A</v>
      </c>
      <c r="W77" s="8" t="e">
        <f>IF(OR(ISNA(W$1),ISNA($A77)),NA(),'临-燃尽0'!BH78)</f>
        <v>#N/A</v>
      </c>
      <c r="X77" s="8" t="e">
        <f>IF(OR(ISNA(X$1),ISNA($A77)),NA(),'临-燃尽0'!BI78)</f>
        <v>#N/A</v>
      </c>
      <c r="Y77" s="8" t="e">
        <f>IF(OR(ISNA(Y$1),ISNA($A77)),NA(),'临-燃尽0'!BJ78)</f>
        <v>#N/A</v>
      </c>
      <c r="Z77" s="8" t="e">
        <f>IF(OR(ISNA(Z$1),ISNA($A77)),NA(),'临-燃尽0'!BK78)</f>
        <v>#N/A</v>
      </c>
      <c r="AA77" s="8" t="e">
        <f>IF(OR(ISNA(AA$1),ISNA($A77)),NA(),'临-燃尽0'!BL78)</f>
        <v>#N/A</v>
      </c>
      <c r="AB77" s="8" t="e">
        <f>IF(OR(ISNA(AB$1),ISNA($A77)),NA(),'临-燃尽0'!BM78)</f>
        <v>#N/A</v>
      </c>
      <c r="AC77" s="8" t="e">
        <f>IF(OR(ISNA(AC$1),ISNA($A77)),NA(),'临-燃尽0'!BN78)</f>
        <v>#N/A</v>
      </c>
      <c r="AD77" s="8" t="e">
        <f>IF(OR(ISNA(AD$1),ISNA($A77)),NA(),'临-燃尽0'!BO78)</f>
        <v>#N/A</v>
      </c>
      <c r="AE77" s="8" t="e">
        <f>IF(OR(ISNA(AE$1),ISNA($A77)),NA(),'临-燃尽0'!BP78)</f>
        <v>#N/A</v>
      </c>
      <c r="AF77" s="8" t="e">
        <f>IF(OR(ISNA(AF$1),ISNA($A77)),NA(),'临-燃尽0'!BQ78)</f>
        <v>#N/A</v>
      </c>
      <c r="AG77" s="8" t="e">
        <f>IF(OR(ISNA(AG$1),ISNA($A77)),NA(),'临-燃尽0'!BR78)</f>
        <v>#N/A</v>
      </c>
      <c r="AH77" s="8" t="e">
        <f>IF(OR(ISNA(AH$1),ISNA($A77)),NA(),'临-燃尽0'!BS78)</f>
        <v>#N/A</v>
      </c>
      <c r="AI77" s="8" t="e">
        <f>IF(OR(ISNA(AI$1),ISNA($A77)),NA(),'临-燃尽0'!BT78)</f>
        <v>#N/A</v>
      </c>
      <c r="AJ77" s="8" t="e">
        <f>IF(OR(ISNA(AJ$1),ISNA($A77)),NA(),'临-燃尽0'!BU78)</f>
        <v>#N/A</v>
      </c>
      <c r="AK77" s="8" t="e">
        <f>IF(OR(ISNA(AK$1),ISNA($A77)),NA(),'临-燃尽0'!BV78)</f>
        <v>#N/A</v>
      </c>
      <c r="AL77" s="8" t="e">
        <f>IF(OR(ISNA(AL$1),ISNA($A77)),NA(),'临-燃尽0'!BW78)</f>
        <v>#N/A</v>
      </c>
      <c r="AM77" s="8" t="e">
        <f>IF(OR(ISNA(AM$1),ISNA($A77)),NA(),'临-燃尽0'!BX78)</f>
        <v>#N/A</v>
      </c>
      <c r="AN77" s="8" t="e">
        <f>IF(OR(ISNA(AN$1),ISNA($A77)),NA(),'临-燃尽0'!BY78)</f>
        <v>#N/A</v>
      </c>
      <c r="AO77" s="8" t="e">
        <f>IF(OR(ISNA(AO$1),ISNA($A77)),NA(),'临-燃尽0'!BZ78)</f>
        <v>#N/A</v>
      </c>
      <c r="AP77" s="8" t="e">
        <f>IF(OR(ISNA(AP$1),ISNA($A77)),NA(),'临-燃尽0'!CA78)</f>
        <v>#N/A</v>
      </c>
      <c r="AQ77" s="8" t="e">
        <f>IF(OR(ISNA(AQ$1),ISNA($A77)),NA(),'临-燃尽0'!CB78)</f>
        <v>#N/A</v>
      </c>
      <c r="AR77" s="8" t="e">
        <f>IF(OR(ISNA(AR$1),ISNA($A77)),NA(),'临-燃尽0'!CC78)</f>
        <v>#N/A</v>
      </c>
      <c r="AS77" s="8" t="e">
        <f>IF(OR(ISNA(AS$1),ISNA($A77)),NA(),'临-燃尽0'!CD78)</f>
        <v>#N/A</v>
      </c>
      <c r="AT77" s="8" t="e">
        <f>IF(OR(ISNA(AT$1),ISNA($A77)),NA(),'临-燃尽0'!CE78)</f>
        <v>#N/A</v>
      </c>
      <c r="AU77" s="8" t="e">
        <f>IF(OR(ISNA(AU$1),ISNA($A77)),NA(),'临-燃尽0'!CF78)</f>
        <v>#N/A</v>
      </c>
      <c r="AV77" s="8" t="e">
        <f>IF(OR(ISNA(AV$1),ISNA($A77)),NA(),'临-燃尽0'!CG78)</f>
        <v>#N/A</v>
      </c>
      <c r="AW77" s="8" t="e">
        <f>IF(OR(ISNA(AW$1),ISNA($A77)),NA(),'临-燃尽0'!CH78)</f>
        <v>#N/A</v>
      </c>
      <c r="AX77" s="8" t="e">
        <f>IF(OR(ISNA(AX$1),ISNA($A77)),NA(),'临-燃尽0'!CI78)</f>
        <v>#N/A</v>
      </c>
      <c r="AY77" s="8" t="e">
        <f>IF(OR(ISNA(AY$1),ISNA($A77)),NA(),'临-燃尽0'!CJ78)</f>
        <v>#N/A</v>
      </c>
      <c r="AZ77" s="8" t="e">
        <f>IF(OR(ISNA(AZ$1),ISNA($A77)),NA(),'临-燃尽0'!CK78)</f>
        <v>#N/A</v>
      </c>
    </row>
    <row r="78" spans="1:52">
      <c r="A78" s="8" t="e">
        <f>IF(OR('临-燃尽0'!AL79="",'临-燃尽0'!AL79="总计"),NA(),'临-燃尽0'!AL79)</f>
        <v>#N/A</v>
      </c>
      <c r="B78" s="8" t="e">
        <f>IF(ISNA($A78),NA(),'临-燃尽0'!AM79)</f>
        <v>#N/A</v>
      </c>
      <c r="C78" s="8" t="e">
        <f>IF(ISNA($A78),NA(),'临-燃尽0'!AN79)</f>
        <v>#N/A</v>
      </c>
      <c r="D78" s="8" t="e">
        <f>IF(ISNA($A78),NA(),'临-燃尽0'!AO79)</f>
        <v>#N/A</v>
      </c>
      <c r="E78" s="8" t="e">
        <f>IF(OR(ISNA(E$1),ISNA($A78)),NA(),'临-燃尽0'!AP79)</f>
        <v>#N/A</v>
      </c>
      <c r="F78" s="8" t="e">
        <f>IF(OR(ISNA(F$1),ISNA($A78)),NA(),'临-燃尽0'!AQ79)</f>
        <v>#N/A</v>
      </c>
      <c r="G78" s="8" t="e">
        <f>IF(OR(ISNA(G$1),ISNA($A78)),NA(),'临-燃尽0'!AR79)</f>
        <v>#N/A</v>
      </c>
      <c r="H78" s="8" t="e">
        <f>IF(OR(ISNA(H$1),ISNA($A78)),NA(),'临-燃尽0'!AS79)</f>
        <v>#N/A</v>
      </c>
      <c r="I78" s="8" t="e">
        <f>IF(OR(ISNA(I$1),ISNA($A78)),NA(),'临-燃尽0'!AT79)</f>
        <v>#N/A</v>
      </c>
      <c r="J78" s="8" t="e">
        <f>IF(OR(ISNA(J$1),ISNA($A78)),NA(),'临-燃尽0'!AU79)</f>
        <v>#N/A</v>
      </c>
      <c r="K78" s="8" t="e">
        <f>IF(OR(ISNA(K$1),ISNA($A78)),NA(),'临-燃尽0'!AV79)</f>
        <v>#N/A</v>
      </c>
      <c r="L78" s="8" t="e">
        <f>IF(OR(ISNA(L$1),ISNA($A78)),NA(),'临-燃尽0'!AW79)</f>
        <v>#N/A</v>
      </c>
      <c r="M78" s="8" t="e">
        <f>IF(OR(ISNA(M$1),ISNA($A78)),NA(),'临-燃尽0'!AX79)</f>
        <v>#N/A</v>
      </c>
      <c r="N78" s="8" t="e">
        <f>IF(OR(ISNA(N$1),ISNA($A78)),NA(),'临-燃尽0'!AY79)</f>
        <v>#N/A</v>
      </c>
      <c r="O78" s="8" t="e">
        <f>IF(OR(ISNA(O$1),ISNA($A78)),NA(),'临-燃尽0'!AZ79)</f>
        <v>#N/A</v>
      </c>
      <c r="P78" s="8" t="e">
        <f>IF(OR(ISNA(P$1),ISNA($A78)),NA(),'临-燃尽0'!BA79)</f>
        <v>#N/A</v>
      </c>
      <c r="Q78" s="8" t="e">
        <f>IF(OR(ISNA(Q$1),ISNA($A78)),NA(),'临-燃尽0'!BB79)</f>
        <v>#N/A</v>
      </c>
      <c r="R78" s="8" t="e">
        <f>IF(OR(ISNA(R$1),ISNA($A78)),NA(),'临-燃尽0'!BC79)</f>
        <v>#N/A</v>
      </c>
      <c r="S78" s="8" t="e">
        <f>IF(OR(ISNA(S$1),ISNA($A78)),NA(),'临-燃尽0'!BD79)</f>
        <v>#N/A</v>
      </c>
      <c r="T78" s="8" t="e">
        <f>IF(OR(ISNA(T$1),ISNA($A78)),NA(),'临-燃尽0'!BE79)</f>
        <v>#N/A</v>
      </c>
      <c r="U78" s="8" t="e">
        <f>IF(OR(ISNA(U$1),ISNA($A78)),NA(),'临-燃尽0'!BF79)</f>
        <v>#N/A</v>
      </c>
      <c r="V78" s="8" t="e">
        <f>IF(OR(ISNA(V$1),ISNA($A78)),NA(),'临-燃尽0'!BG79)</f>
        <v>#N/A</v>
      </c>
      <c r="W78" s="8" t="e">
        <f>IF(OR(ISNA(W$1),ISNA($A78)),NA(),'临-燃尽0'!BH79)</f>
        <v>#N/A</v>
      </c>
      <c r="X78" s="8" t="e">
        <f>IF(OR(ISNA(X$1),ISNA($A78)),NA(),'临-燃尽0'!BI79)</f>
        <v>#N/A</v>
      </c>
      <c r="Y78" s="8" t="e">
        <f>IF(OR(ISNA(Y$1),ISNA($A78)),NA(),'临-燃尽0'!BJ79)</f>
        <v>#N/A</v>
      </c>
      <c r="Z78" s="8" t="e">
        <f>IF(OR(ISNA(Z$1),ISNA($A78)),NA(),'临-燃尽0'!BK79)</f>
        <v>#N/A</v>
      </c>
      <c r="AA78" s="8" t="e">
        <f>IF(OR(ISNA(AA$1),ISNA($A78)),NA(),'临-燃尽0'!BL79)</f>
        <v>#N/A</v>
      </c>
      <c r="AB78" s="8" t="e">
        <f>IF(OR(ISNA(AB$1),ISNA($A78)),NA(),'临-燃尽0'!BM79)</f>
        <v>#N/A</v>
      </c>
      <c r="AC78" s="8" t="e">
        <f>IF(OR(ISNA(AC$1),ISNA($A78)),NA(),'临-燃尽0'!BN79)</f>
        <v>#N/A</v>
      </c>
      <c r="AD78" s="8" t="e">
        <f>IF(OR(ISNA(AD$1),ISNA($A78)),NA(),'临-燃尽0'!BO79)</f>
        <v>#N/A</v>
      </c>
      <c r="AE78" s="8" t="e">
        <f>IF(OR(ISNA(AE$1),ISNA($A78)),NA(),'临-燃尽0'!BP79)</f>
        <v>#N/A</v>
      </c>
      <c r="AF78" s="8" t="e">
        <f>IF(OR(ISNA(AF$1),ISNA($A78)),NA(),'临-燃尽0'!BQ79)</f>
        <v>#N/A</v>
      </c>
      <c r="AG78" s="8" t="e">
        <f>IF(OR(ISNA(AG$1),ISNA($A78)),NA(),'临-燃尽0'!BR79)</f>
        <v>#N/A</v>
      </c>
      <c r="AH78" s="8" t="e">
        <f>IF(OR(ISNA(AH$1),ISNA($A78)),NA(),'临-燃尽0'!BS79)</f>
        <v>#N/A</v>
      </c>
      <c r="AI78" s="8" t="e">
        <f>IF(OR(ISNA(AI$1),ISNA($A78)),NA(),'临-燃尽0'!BT79)</f>
        <v>#N/A</v>
      </c>
      <c r="AJ78" s="8" t="e">
        <f>IF(OR(ISNA(AJ$1),ISNA($A78)),NA(),'临-燃尽0'!BU79)</f>
        <v>#N/A</v>
      </c>
      <c r="AK78" s="8" t="e">
        <f>IF(OR(ISNA(AK$1),ISNA($A78)),NA(),'临-燃尽0'!BV79)</f>
        <v>#N/A</v>
      </c>
      <c r="AL78" s="8" t="e">
        <f>IF(OR(ISNA(AL$1),ISNA($A78)),NA(),'临-燃尽0'!BW79)</f>
        <v>#N/A</v>
      </c>
      <c r="AM78" s="8" t="e">
        <f>IF(OR(ISNA(AM$1),ISNA($A78)),NA(),'临-燃尽0'!BX79)</f>
        <v>#N/A</v>
      </c>
      <c r="AN78" s="8" t="e">
        <f>IF(OR(ISNA(AN$1),ISNA($A78)),NA(),'临-燃尽0'!BY79)</f>
        <v>#N/A</v>
      </c>
      <c r="AO78" s="8" t="e">
        <f>IF(OR(ISNA(AO$1),ISNA($A78)),NA(),'临-燃尽0'!BZ79)</f>
        <v>#N/A</v>
      </c>
      <c r="AP78" s="8" t="e">
        <f>IF(OR(ISNA(AP$1),ISNA($A78)),NA(),'临-燃尽0'!CA79)</f>
        <v>#N/A</v>
      </c>
      <c r="AQ78" s="8" t="e">
        <f>IF(OR(ISNA(AQ$1),ISNA($A78)),NA(),'临-燃尽0'!CB79)</f>
        <v>#N/A</v>
      </c>
      <c r="AR78" s="8" t="e">
        <f>IF(OR(ISNA(AR$1),ISNA($A78)),NA(),'临-燃尽0'!CC79)</f>
        <v>#N/A</v>
      </c>
      <c r="AS78" s="8" t="e">
        <f>IF(OR(ISNA(AS$1),ISNA($A78)),NA(),'临-燃尽0'!CD79)</f>
        <v>#N/A</v>
      </c>
      <c r="AT78" s="8" t="e">
        <f>IF(OR(ISNA(AT$1),ISNA($A78)),NA(),'临-燃尽0'!CE79)</f>
        <v>#N/A</v>
      </c>
      <c r="AU78" s="8" t="e">
        <f>IF(OR(ISNA(AU$1),ISNA($A78)),NA(),'临-燃尽0'!CF79)</f>
        <v>#N/A</v>
      </c>
      <c r="AV78" s="8" t="e">
        <f>IF(OR(ISNA(AV$1),ISNA($A78)),NA(),'临-燃尽0'!CG79)</f>
        <v>#N/A</v>
      </c>
      <c r="AW78" s="8" t="e">
        <f>IF(OR(ISNA(AW$1),ISNA($A78)),NA(),'临-燃尽0'!CH79)</f>
        <v>#N/A</v>
      </c>
      <c r="AX78" s="8" t="e">
        <f>IF(OR(ISNA(AX$1),ISNA($A78)),NA(),'临-燃尽0'!CI79)</f>
        <v>#N/A</v>
      </c>
      <c r="AY78" s="8" t="e">
        <f>IF(OR(ISNA(AY$1),ISNA($A78)),NA(),'临-燃尽0'!CJ79)</f>
        <v>#N/A</v>
      </c>
      <c r="AZ78" s="8" t="e">
        <f>IF(OR(ISNA(AZ$1),ISNA($A78)),NA(),'临-燃尽0'!CK79)</f>
        <v>#N/A</v>
      </c>
    </row>
    <row r="79" spans="1:52">
      <c r="A79" s="8" t="e">
        <f>IF(OR('临-燃尽0'!AL80="",'临-燃尽0'!AL80="总计"),NA(),'临-燃尽0'!AL80)</f>
        <v>#N/A</v>
      </c>
      <c r="B79" s="8" t="e">
        <f>IF(ISNA($A79),NA(),'临-燃尽0'!AM80)</f>
        <v>#N/A</v>
      </c>
      <c r="C79" s="8" t="e">
        <f>IF(ISNA($A79),NA(),'临-燃尽0'!AN80)</f>
        <v>#N/A</v>
      </c>
      <c r="D79" s="8" t="e">
        <f>IF(ISNA($A79),NA(),'临-燃尽0'!AO80)</f>
        <v>#N/A</v>
      </c>
      <c r="E79" s="8" t="e">
        <f>IF(OR(ISNA(E$1),ISNA($A79)),NA(),'临-燃尽0'!AP80)</f>
        <v>#N/A</v>
      </c>
      <c r="F79" s="8" t="e">
        <f>IF(OR(ISNA(F$1),ISNA($A79)),NA(),'临-燃尽0'!AQ80)</f>
        <v>#N/A</v>
      </c>
      <c r="G79" s="8" t="e">
        <f>IF(OR(ISNA(G$1),ISNA($A79)),NA(),'临-燃尽0'!AR80)</f>
        <v>#N/A</v>
      </c>
      <c r="H79" s="8" t="e">
        <f>IF(OR(ISNA(H$1),ISNA($A79)),NA(),'临-燃尽0'!AS80)</f>
        <v>#N/A</v>
      </c>
      <c r="I79" s="8" t="e">
        <f>IF(OR(ISNA(I$1),ISNA($A79)),NA(),'临-燃尽0'!AT80)</f>
        <v>#N/A</v>
      </c>
      <c r="J79" s="8" t="e">
        <f>IF(OR(ISNA(J$1),ISNA($A79)),NA(),'临-燃尽0'!AU80)</f>
        <v>#N/A</v>
      </c>
      <c r="K79" s="8" t="e">
        <f>IF(OR(ISNA(K$1),ISNA($A79)),NA(),'临-燃尽0'!AV80)</f>
        <v>#N/A</v>
      </c>
      <c r="L79" s="8" t="e">
        <f>IF(OR(ISNA(L$1),ISNA($A79)),NA(),'临-燃尽0'!AW80)</f>
        <v>#N/A</v>
      </c>
      <c r="M79" s="8" t="e">
        <f>IF(OR(ISNA(M$1),ISNA($A79)),NA(),'临-燃尽0'!AX80)</f>
        <v>#N/A</v>
      </c>
      <c r="N79" s="8" t="e">
        <f>IF(OR(ISNA(N$1),ISNA($A79)),NA(),'临-燃尽0'!AY80)</f>
        <v>#N/A</v>
      </c>
      <c r="O79" s="8" t="e">
        <f>IF(OR(ISNA(O$1),ISNA($A79)),NA(),'临-燃尽0'!AZ80)</f>
        <v>#N/A</v>
      </c>
      <c r="P79" s="8" t="e">
        <f>IF(OR(ISNA(P$1),ISNA($A79)),NA(),'临-燃尽0'!BA80)</f>
        <v>#N/A</v>
      </c>
      <c r="Q79" s="8" t="e">
        <f>IF(OR(ISNA(Q$1),ISNA($A79)),NA(),'临-燃尽0'!BB80)</f>
        <v>#N/A</v>
      </c>
      <c r="R79" s="8" t="e">
        <f>IF(OR(ISNA(R$1),ISNA($A79)),NA(),'临-燃尽0'!BC80)</f>
        <v>#N/A</v>
      </c>
      <c r="S79" s="8" t="e">
        <f>IF(OR(ISNA(S$1),ISNA($A79)),NA(),'临-燃尽0'!BD80)</f>
        <v>#N/A</v>
      </c>
      <c r="T79" s="8" t="e">
        <f>IF(OR(ISNA(T$1),ISNA($A79)),NA(),'临-燃尽0'!BE80)</f>
        <v>#N/A</v>
      </c>
      <c r="U79" s="8" t="e">
        <f>IF(OR(ISNA(U$1),ISNA($A79)),NA(),'临-燃尽0'!BF80)</f>
        <v>#N/A</v>
      </c>
      <c r="V79" s="8" t="e">
        <f>IF(OR(ISNA(V$1),ISNA($A79)),NA(),'临-燃尽0'!BG80)</f>
        <v>#N/A</v>
      </c>
      <c r="W79" s="8" t="e">
        <f>IF(OR(ISNA(W$1),ISNA($A79)),NA(),'临-燃尽0'!BH80)</f>
        <v>#N/A</v>
      </c>
      <c r="X79" s="8" t="e">
        <f>IF(OR(ISNA(X$1),ISNA($A79)),NA(),'临-燃尽0'!BI80)</f>
        <v>#N/A</v>
      </c>
      <c r="Y79" s="8" t="e">
        <f>IF(OR(ISNA(Y$1),ISNA($A79)),NA(),'临-燃尽0'!BJ80)</f>
        <v>#N/A</v>
      </c>
      <c r="Z79" s="8" t="e">
        <f>IF(OR(ISNA(Z$1),ISNA($A79)),NA(),'临-燃尽0'!BK80)</f>
        <v>#N/A</v>
      </c>
      <c r="AA79" s="8" t="e">
        <f>IF(OR(ISNA(AA$1),ISNA($A79)),NA(),'临-燃尽0'!BL80)</f>
        <v>#N/A</v>
      </c>
      <c r="AB79" s="8" t="e">
        <f>IF(OR(ISNA(AB$1),ISNA($A79)),NA(),'临-燃尽0'!BM80)</f>
        <v>#N/A</v>
      </c>
      <c r="AC79" s="8" t="e">
        <f>IF(OR(ISNA(AC$1),ISNA($A79)),NA(),'临-燃尽0'!BN80)</f>
        <v>#N/A</v>
      </c>
      <c r="AD79" s="8" t="e">
        <f>IF(OR(ISNA(AD$1),ISNA($A79)),NA(),'临-燃尽0'!BO80)</f>
        <v>#N/A</v>
      </c>
      <c r="AE79" s="8" t="e">
        <f>IF(OR(ISNA(AE$1),ISNA($A79)),NA(),'临-燃尽0'!BP80)</f>
        <v>#N/A</v>
      </c>
      <c r="AF79" s="8" t="e">
        <f>IF(OR(ISNA(AF$1),ISNA($A79)),NA(),'临-燃尽0'!BQ80)</f>
        <v>#N/A</v>
      </c>
      <c r="AG79" s="8" t="e">
        <f>IF(OR(ISNA(AG$1),ISNA($A79)),NA(),'临-燃尽0'!BR80)</f>
        <v>#N/A</v>
      </c>
      <c r="AH79" s="8" t="e">
        <f>IF(OR(ISNA(AH$1),ISNA($A79)),NA(),'临-燃尽0'!BS80)</f>
        <v>#N/A</v>
      </c>
      <c r="AI79" s="8" t="e">
        <f>IF(OR(ISNA(AI$1),ISNA($A79)),NA(),'临-燃尽0'!BT80)</f>
        <v>#N/A</v>
      </c>
      <c r="AJ79" s="8" t="e">
        <f>IF(OR(ISNA(AJ$1),ISNA($A79)),NA(),'临-燃尽0'!BU80)</f>
        <v>#N/A</v>
      </c>
      <c r="AK79" s="8" t="e">
        <f>IF(OR(ISNA(AK$1),ISNA($A79)),NA(),'临-燃尽0'!BV80)</f>
        <v>#N/A</v>
      </c>
      <c r="AL79" s="8" t="e">
        <f>IF(OR(ISNA(AL$1),ISNA($A79)),NA(),'临-燃尽0'!BW80)</f>
        <v>#N/A</v>
      </c>
      <c r="AM79" s="8" t="e">
        <f>IF(OR(ISNA(AM$1),ISNA($A79)),NA(),'临-燃尽0'!BX80)</f>
        <v>#N/A</v>
      </c>
      <c r="AN79" s="8" t="e">
        <f>IF(OR(ISNA(AN$1),ISNA($A79)),NA(),'临-燃尽0'!BY80)</f>
        <v>#N/A</v>
      </c>
      <c r="AO79" s="8" t="e">
        <f>IF(OR(ISNA(AO$1),ISNA($A79)),NA(),'临-燃尽0'!BZ80)</f>
        <v>#N/A</v>
      </c>
      <c r="AP79" s="8" t="e">
        <f>IF(OR(ISNA(AP$1),ISNA($A79)),NA(),'临-燃尽0'!CA80)</f>
        <v>#N/A</v>
      </c>
      <c r="AQ79" s="8" t="e">
        <f>IF(OR(ISNA(AQ$1),ISNA($A79)),NA(),'临-燃尽0'!CB80)</f>
        <v>#N/A</v>
      </c>
      <c r="AR79" s="8" t="e">
        <f>IF(OR(ISNA(AR$1),ISNA($A79)),NA(),'临-燃尽0'!CC80)</f>
        <v>#N/A</v>
      </c>
      <c r="AS79" s="8" t="e">
        <f>IF(OR(ISNA(AS$1),ISNA($A79)),NA(),'临-燃尽0'!CD80)</f>
        <v>#N/A</v>
      </c>
      <c r="AT79" s="8" t="e">
        <f>IF(OR(ISNA(AT$1),ISNA($A79)),NA(),'临-燃尽0'!CE80)</f>
        <v>#N/A</v>
      </c>
      <c r="AU79" s="8" t="e">
        <f>IF(OR(ISNA(AU$1),ISNA($A79)),NA(),'临-燃尽0'!CF80)</f>
        <v>#N/A</v>
      </c>
      <c r="AV79" s="8" t="e">
        <f>IF(OR(ISNA(AV$1),ISNA($A79)),NA(),'临-燃尽0'!CG80)</f>
        <v>#N/A</v>
      </c>
      <c r="AW79" s="8" t="e">
        <f>IF(OR(ISNA(AW$1),ISNA($A79)),NA(),'临-燃尽0'!CH80)</f>
        <v>#N/A</v>
      </c>
      <c r="AX79" s="8" t="e">
        <f>IF(OR(ISNA(AX$1),ISNA($A79)),NA(),'临-燃尽0'!CI80)</f>
        <v>#N/A</v>
      </c>
      <c r="AY79" s="8" t="e">
        <f>IF(OR(ISNA(AY$1),ISNA($A79)),NA(),'临-燃尽0'!CJ80)</f>
        <v>#N/A</v>
      </c>
      <c r="AZ79" s="8" t="e">
        <f>IF(OR(ISNA(AZ$1),ISNA($A79)),NA(),'临-燃尽0'!CK80)</f>
        <v>#N/A</v>
      </c>
    </row>
    <row r="80" spans="1:52">
      <c r="A80" s="8" t="e">
        <f>IF(OR('临-燃尽0'!AL81="",'临-燃尽0'!AL81="总计"),NA(),'临-燃尽0'!AL81)</f>
        <v>#N/A</v>
      </c>
      <c r="B80" s="8" t="e">
        <f>IF(ISNA($A80),NA(),'临-燃尽0'!AM81)</f>
        <v>#N/A</v>
      </c>
      <c r="C80" s="8" t="e">
        <f>IF(ISNA($A80),NA(),'临-燃尽0'!AN81)</f>
        <v>#N/A</v>
      </c>
      <c r="D80" s="8" t="e">
        <f>IF(ISNA($A80),NA(),'临-燃尽0'!AO81)</f>
        <v>#N/A</v>
      </c>
      <c r="E80" s="8" t="e">
        <f>IF(OR(ISNA(E$1),ISNA($A80)),NA(),'临-燃尽0'!AP81)</f>
        <v>#N/A</v>
      </c>
      <c r="F80" s="8" t="e">
        <f>IF(OR(ISNA(F$1),ISNA($A80)),NA(),'临-燃尽0'!AQ81)</f>
        <v>#N/A</v>
      </c>
      <c r="G80" s="8" t="e">
        <f>IF(OR(ISNA(G$1),ISNA($A80)),NA(),'临-燃尽0'!AR81)</f>
        <v>#N/A</v>
      </c>
      <c r="H80" s="8" t="e">
        <f>IF(OR(ISNA(H$1),ISNA($A80)),NA(),'临-燃尽0'!AS81)</f>
        <v>#N/A</v>
      </c>
      <c r="I80" s="8" t="e">
        <f>IF(OR(ISNA(I$1),ISNA($A80)),NA(),'临-燃尽0'!AT81)</f>
        <v>#N/A</v>
      </c>
      <c r="J80" s="8" t="e">
        <f>IF(OR(ISNA(J$1),ISNA($A80)),NA(),'临-燃尽0'!AU81)</f>
        <v>#N/A</v>
      </c>
      <c r="K80" s="8" t="e">
        <f>IF(OR(ISNA(K$1),ISNA($A80)),NA(),'临-燃尽0'!AV81)</f>
        <v>#N/A</v>
      </c>
      <c r="L80" s="8" t="e">
        <f>IF(OR(ISNA(L$1),ISNA($A80)),NA(),'临-燃尽0'!AW81)</f>
        <v>#N/A</v>
      </c>
      <c r="M80" s="8" t="e">
        <f>IF(OR(ISNA(M$1),ISNA($A80)),NA(),'临-燃尽0'!AX81)</f>
        <v>#N/A</v>
      </c>
      <c r="N80" s="8" t="e">
        <f>IF(OR(ISNA(N$1),ISNA($A80)),NA(),'临-燃尽0'!AY81)</f>
        <v>#N/A</v>
      </c>
      <c r="O80" s="8" t="e">
        <f>IF(OR(ISNA(O$1),ISNA($A80)),NA(),'临-燃尽0'!AZ81)</f>
        <v>#N/A</v>
      </c>
      <c r="P80" s="8" t="e">
        <f>IF(OR(ISNA(P$1),ISNA($A80)),NA(),'临-燃尽0'!BA81)</f>
        <v>#N/A</v>
      </c>
      <c r="Q80" s="8" t="e">
        <f>IF(OR(ISNA(Q$1),ISNA($A80)),NA(),'临-燃尽0'!BB81)</f>
        <v>#N/A</v>
      </c>
      <c r="R80" s="8" t="e">
        <f>IF(OR(ISNA(R$1),ISNA($A80)),NA(),'临-燃尽0'!BC81)</f>
        <v>#N/A</v>
      </c>
      <c r="S80" s="8" t="e">
        <f>IF(OR(ISNA(S$1),ISNA($A80)),NA(),'临-燃尽0'!BD81)</f>
        <v>#N/A</v>
      </c>
      <c r="T80" s="8" t="e">
        <f>IF(OR(ISNA(T$1),ISNA($A80)),NA(),'临-燃尽0'!BE81)</f>
        <v>#N/A</v>
      </c>
      <c r="U80" s="8" t="e">
        <f>IF(OR(ISNA(U$1),ISNA($A80)),NA(),'临-燃尽0'!BF81)</f>
        <v>#N/A</v>
      </c>
      <c r="V80" s="8" t="e">
        <f>IF(OR(ISNA(V$1),ISNA($A80)),NA(),'临-燃尽0'!BG81)</f>
        <v>#N/A</v>
      </c>
      <c r="W80" s="8" t="e">
        <f>IF(OR(ISNA(W$1),ISNA($A80)),NA(),'临-燃尽0'!BH81)</f>
        <v>#N/A</v>
      </c>
      <c r="X80" s="8" t="e">
        <f>IF(OR(ISNA(X$1),ISNA($A80)),NA(),'临-燃尽0'!BI81)</f>
        <v>#N/A</v>
      </c>
      <c r="Y80" s="8" t="e">
        <f>IF(OR(ISNA(Y$1),ISNA($A80)),NA(),'临-燃尽0'!BJ81)</f>
        <v>#N/A</v>
      </c>
      <c r="Z80" s="8" t="e">
        <f>IF(OR(ISNA(Z$1),ISNA($A80)),NA(),'临-燃尽0'!BK81)</f>
        <v>#N/A</v>
      </c>
      <c r="AA80" s="8" t="e">
        <f>IF(OR(ISNA(AA$1),ISNA($A80)),NA(),'临-燃尽0'!BL81)</f>
        <v>#N/A</v>
      </c>
      <c r="AB80" s="8" t="e">
        <f>IF(OR(ISNA(AB$1),ISNA($A80)),NA(),'临-燃尽0'!BM81)</f>
        <v>#N/A</v>
      </c>
      <c r="AC80" s="8" t="e">
        <f>IF(OR(ISNA(AC$1),ISNA($A80)),NA(),'临-燃尽0'!BN81)</f>
        <v>#N/A</v>
      </c>
      <c r="AD80" s="8" t="e">
        <f>IF(OR(ISNA(AD$1),ISNA($A80)),NA(),'临-燃尽0'!BO81)</f>
        <v>#N/A</v>
      </c>
      <c r="AE80" s="8" t="e">
        <f>IF(OR(ISNA(AE$1),ISNA($A80)),NA(),'临-燃尽0'!BP81)</f>
        <v>#N/A</v>
      </c>
      <c r="AF80" s="8" t="e">
        <f>IF(OR(ISNA(AF$1),ISNA($A80)),NA(),'临-燃尽0'!BQ81)</f>
        <v>#N/A</v>
      </c>
      <c r="AG80" s="8" t="e">
        <f>IF(OR(ISNA(AG$1),ISNA($A80)),NA(),'临-燃尽0'!BR81)</f>
        <v>#N/A</v>
      </c>
      <c r="AH80" s="8" t="e">
        <f>IF(OR(ISNA(AH$1),ISNA($A80)),NA(),'临-燃尽0'!BS81)</f>
        <v>#N/A</v>
      </c>
      <c r="AI80" s="8" t="e">
        <f>IF(OR(ISNA(AI$1),ISNA($A80)),NA(),'临-燃尽0'!BT81)</f>
        <v>#N/A</v>
      </c>
      <c r="AJ80" s="8" t="e">
        <f>IF(OR(ISNA(AJ$1),ISNA($A80)),NA(),'临-燃尽0'!BU81)</f>
        <v>#N/A</v>
      </c>
      <c r="AK80" s="8" t="e">
        <f>IF(OR(ISNA(AK$1),ISNA($A80)),NA(),'临-燃尽0'!BV81)</f>
        <v>#N/A</v>
      </c>
      <c r="AL80" s="8" t="e">
        <f>IF(OR(ISNA(AL$1),ISNA($A80)),NA(),'临-燃尽0'!BW81)</f>
        <v>#N/A</v>
      </c>
      <c r="AM80" s="8" t="e">
        <f>IF(OR(ISNA(AM$1),ISNA($A80)),NA(),'临-燃尽0'!BX81)</f>
        <v>#N/A</v>
      </c>
      <c r="AN80" s="8" t="e">
        <f>IF(OR(ISNA(AN$1),ISNA($A80)),NA(),'临-燃尽0'!BY81)</f>
        <v>#N/A</v>
      </c>
      <c r="AO80" s="8" t="e">
        <f>IF(OR(ISNA(AO$1),ISNA($A80)),NA(),'临-燃尽0'!BZ81)</f>
        <v>#N/A</v>
      </c>
      <c r="AP80" s="8" t="e">
        <f>IF(OR(ISNA(AP$1),ISNA($A80)),NA(),'临-燃尽0'!CA81)</f>
        <v>#N/A</v>
      </c>
      <c r="AQ80" s="8" t="e">
        <f>IF(OR(ISNA(AQ$1),ISNA($A80)),NA(),'临-燃尽0'!CB81)</f>
        <v>#N/A</v>
      </c>
      <c r="AR80" s="8" t="e">
        <f>IF(OR(ISNA(AR$1),ISNA($A80)),NA(),'临-燃尽0'!CC81)</f>
        <v>#N/A</v>
      </c>
      <c r="AS80" s="8" t="e">
        <f>IF(OR(ISNA(AS$1),ISNA($A80)),NA(),'临-燃尽0'!CD81)</f>
        <v>#N/A</v>
      </c>
      <c r="AT80" s="8" t="e">
        <f>IF(OR(ISNA(AT$1),ISNA($A80)),NA(),'临-燃尽0'!CE81)</f>
        <v>#N/A</v>
      </c>
      <c r="AU80" s="8" t="e">
        <f>IF(OR(ISNA(AU$1),ISNA($A80)),NA(),'临-燃尽0'!CF81)</f>
        <v>#N/A</v>
      </c>
      <c r="AV80" s="8" t="e">
        <f>IF(OR(ISNA(AV$1),ISNA($A80)),NA(),'临-燃尽0'!CG81)</f>
        <v>#N/A</v>
      </c>
      <c r="AW80" s="8" t="e">
        <f>IF(OR(ISNA(AW$1),ISNA($A80)),NA(),'临-燃尽0'!CH81)</f>
        <v>#N/A</v>
      </c>
      <c r="AX80" s="8" t="e">
        <f>IF(OR(ISNA(AX$1),ISNA($A80)),NA(),'临-燃尽0'!CI81)</f>
        <v>#N/A</v>
      </c>
      <c r="AY80" s="8" t="e">
        <f>IF(OR(ISNA(AY$1),ISNA($A80)),NA(),'临-燃尽0'!CJ81)</f>
        <v>#N/A</v>
      </c>
      <c r="AZ80" s="8" t="e">
        <f>IF(OR(ISNA(AZ$1),ISNA($A80)),NA(),'临-燃尽0'!CK81)</f>
        <v>#N/A</v>
      </c>
    </row>
    <row r="81" spans="1:52">
      <c r="A81" s="8" t="e">
        <f>IF(OR('临-燃尽0'!AL82="",'临-燃尽0'!AL82="总计"),NA(),'临-燃尽0'!AL82)</f>
        <v>#N/A</v>
      </c>
      <c r="B81" s="8" t="e">
        <f>IF(ISNA($A81),NA(),'临-燃尽0'!AM82)</f>
        <v>#N/A</v>
      </c>
      <c r="C81" s="8" t="e">
        <f>IF(ISNA($A81),NA(),'临-燃尽0'!AN82)</f>
        <v>#N/A</v>
      </c>
      <c r="D81" s="8" t="e">
        <f>IF(ISNA($A81),NA(),'临-燃尽0'!AO82)</f>
        <v>#N/A</v>
      </c>
      <c r="E81" s="8" t="e">
        <f>IF(OR(ISNA(E$1),ISNA($A81)),NA(),'临-燃尽0'!AP82)</f>
        <v>#N/A</v>
      </c>
      <c r="F81" s="8" t="e">
        <f>IF(OR(ISNA(F$1),ISNA($A81)),NA(),'临-燃尽0'!AQ82)</f>
        <v>#N/A</v>
      </c>
      <c r="G81" s="8" t="e">
        <f>IF(OR(ISNA(G$1),ISNA($A81)),NA(),'临-燃尽0'!AR82)</f>
        <v>#N/A</v>
      </c>
      <c r="H81" s="8" t="e">
        <f>IF(OR(ISNA(H$1),ISNA($A81)),NA(),'临-燃尽0'!AS82)</f>
        <v>#N/A</v>
      </c>
      <c r="I81" s="8" t="e">
        <f>IF(OR(ISNA(I$1),ISNA($A81)),NA(),'临-燃尽0'!AT82)</f>
        <v>#N/A</v>
      </c>
      <c r="J81" s="8" t="e">
        <f>IF(OR(ISNA(J$1),ISNA($A81)),NA(),'临-燃尽0'!AU82)</f>
        <v>#N/A</v>
      </c>
      <c r="K81" s="8" t="e">
        <f>IF(OR(ISNA(K$1),ISNA($A81)),NA(),'临-燃尽0'!AV82)</f>
        <v>#N/A</v>
      </c>
      <c r="L81" s="8" t="e">
        <f>IF(OR(ISNA(L$1),ISNA($A81)),NA(),'临-燃尽0'!AW82)</f>
        <v>#N/A</v>
      </c>
      <c r="M81" s="8" t="e">
        <f>IF(OR(ISNA(M$1),ISNA($A81)),NA(),'临-燃尽0'!AX82)</f>
        <v>#N/A</v>
      </c>
      <c r="N81" s="8" t="e">
        <f>IF(OR(ISNA(N$1),ISNA($A81)),NA(),'临-燃尽0'!AY82)</f>
        <v>#N/A</v>
      </c>
      <c r="O81" s="8" t="e">
        <f>IF(OR(ISNA(O$1),ISNA($A81)),NA(),'临-燃尽0'!AZ82)</f>
        <v>#N/A</v>
      </c>
      <c r="P81" s="8" t="e">
        <f>IF(OR(ISNA(P$1),ISNA($A81)),NA(),'临-燃尽0'!BA82)</f>
        <v>#N/A</v>
      </c>
      <c r="Q81" s="8" t="e">
        <f>IF(OR(ISNA(Q$1),ISNA($A81)),NA(),'临-燃尽0'!BB82)</f>
        <v>#N/A</v>
      </c>
      <c r="R81" s="8" t="e">
        <f>IF(OR(ISNA(R$1),ISNA($A81)),NA(),'临-燃尽0'!BC82)</f>
        <v>#N/A</v>
      </c>
      <c r="S81" s="8" t="e">
        <f>IF(OR(ISNA(S$1),ISNA($A81)),NA(),'临-燃尽0'!BD82)</f>
        <v>#N/A</v>
      </c>
      <c r="T81" s="8" t="e">
        <f>IF(OR(ISNA(T$1),ISNA($A81)),NA(),'临-燃尽0'!BE82)</f>
        <v>#N/A</v>
      </c>
      <c r="U81" s="8" t="e">
        <f>IF(OR(ISNA(U$1),ISNA($A81)),NA(),'临-燃尽0'!BF82)</f>
        <v>#N/A</v>
      </c>
      <c r="V81" s="8" t="e">
        <f>IF(OR(ISNA(V$1),ISNA($A81)),NA(),'临-燃尽0'!BG82)</f>
        <v>#N/A</v>
      </c>
      <c r="W81" s="8" t="e">
        <f>IF(OR(ISNA(W$1),ISNA($A81)),NA(),'临-燃尽0'!BH82)</f>
        <v>#N/A</v>
      </c>
      <c r="X81" s="8" t="e">
        <f>IF(OR(ISNA(X$1),ISNA($A81)),NA(),'临-燃尽0'!BI82)</f>
        <v>#N/A</v>
      </c>
      <c r="Y81" s="8" t="e">
        <f>IF(OR(ISNA(Y$1),ISNA($A81)),NA(),'临-燃尽0'!BJ82)</f>
        <v>#N/A</v>
      </c>
      <c r="Z81" s="8" t="e">
        <f>IF(OR(ISNA(Z$1),ISNA($A81)),NA(),'临-燃尽0'!BK82)</f>
        <v>#N/A</v>
      </c>
      <c r="AA81" s="8" t="e">
        <f>IF(OR(ISNA(AA$1),ISNA($A81)),NA(),'临-燃尽0'!BL82)</f>
        <v>#N/A</v>
      </c>
      <c r="AB81" s="8" t="e">
        <f>IF(OR(ISNA(AB$1),ISNA($A81)),NA(),'临-燃尽0'!BM82)</f>
        <v>#N/A</v>
      </c>
      <c r="AC81" s="8" t="e">
        <f>IF(OR(ISNA(AC$1),ISNA($A81)),NA(),'临-燃尽0'!BN82)</f>
        <v>#N/A</v>
      </c>
      <c r="AD81" s="8" t="e">
        <f>IF(OR(ISNA(AD$1),ISNA($A81)),NA(),'临-燃尽0'!BO82)</f>
        <v>#N/A</v>
      </c>
      <c r="AE81" s="8" t="e">
        <f>IF(OR(ISNA(AE$1),ISNA($A81)),NA(),'临-燃尽0'!BP82)</f>
        <v>#N/A</v>
      </c>
      <c r="AF81" s="8" t="e">
        <f>IF(OR(ISNA(AF$1),ISNA($A81)),NA(),'临-燃尽0'!BQ82)</f>
        <v>#N/A</v>
      </c>
      <c r="AG81" s="8" t="e">
        <f>IF(OR(ISNA(AG$1),ISNA($A81)),NA(),'临-燃尽0'!BR82)</f>
        <v>#N/A</v>
      </c>
      <c r="AH81" s="8" t="e">
        <f>IF(OR(ISNA(AH$1),ISNA($A81)),NA(),'临-燃尽0'!BS82)</f>
        <v>#N/A</v>
      </c>
      <c r="AI81" s="8" t="e">
        <f>IF(OR(ISNA(AI$1),ISNA($A81)),NA(),'临-燃尽0'!BT82)</f>
        <v>#N/A</v>
      </c>
      <c r="AJ81" s="8" t="e">
        <f>IF(OR(ISNA(AJ$1),ISNA($A81)),NA(),'临-燃尽0'!BU82)</f>
        <v>#N/A</v>
      </c>
      <c r="AK81" s="8" t="e">
        <f>IF(OR(ISNA(AK$1),ISNA($A81)),NA(),'临-燃尽0'!BV82)</f>
        <v>#N/A</v>
      </c>
      <c r="AL81" s="8" t="e">
        <f>IF(OR(ISNA(AL$1),ISNA($A81)),NA(),'临-燃尽0'!BW82)</f>
        <v>#N/A</v>
      </c>
      <c r="AM81" s="8" t="e">
        <f>IF(OR(ISNA(AM$1),ISNA($A81)),NA(),'临-燃尽0'!BX82)</f>
        <v>#N/A</v>
      </c>
      <c r="AN81" s="8" t="e">
        <f>IF(OR(ISNA(AN$1),ISNA($A81)),NA(),'临-燃尽0'!BY82)</f>
        <v>#N/A</v>
      </c>
      <c r="AO81" s="8" t="e">
        <f>IF(OR(ISNA(AO$1),ISNA($A81)),NA(),'临-燃尽0'!BZ82)</f>
        <v>#N/A</v>
      </c>
      <c r="AP81" s="8" t="e">
        <f>IF(OR(ISNA(AP$1),ISNA($A81)),NA(),'临-燃尽0'!CA82)</f>
        <v>#N/A</v>
      </c>
      <c r="AQ81" s="8" t="e">
        <f>IF(OR(ISNA(AQ$1),ISNA($A81)),NA(),'临-燃尽0'!CB82)</f>
        <v>#N/A</v>
      </c>
      <c r="AR81" s="8" t="e">
        <f>IF(OR(ISNA(AR$1),ISNA($A81)),NA(),'临-燃尽0'!CC82)</f>
        <v>#N/A</v>
      </c>
      <c r="AS81" s="8" t="e">
        <f>IF(OR(ISNA(AS$1),ISNA($A81)),NA(),'临-燃尽0'!CD82)</f>
        <v>#N/A</v>
      </c>
      <c r="AT81" s="8" t="e">
        <f>IF(OR(ISNA(AT$1),ISNA($A81)),NA(),'临-燃尽0'!CE82)</f>
        <v>#N/A</v>
      </c>
      <c r="AU81" s="8" t="e">
        <f>IF(OR(ISNA(AU$1),ISNA($A81)),NA(),'临-燃尽0'!CF82)</f>
        <v>#N/A</v>
      </c>
      <c r="AV81" s="8" t="e">
        <f>IF(OR(ISNA(AV$1),ISNA($A81)),NA(),'临-燃尽0'!CG82)</f>
        <v>#N/A</v>
      </c>
      <c r="AW81" s="8" t="e">
        <f>IF(OR(ISNA(AW$1),ISNA($A81)),NA(),'临-燃尽0'!CH82)</f>
        <v>#N/A</v>
      </c>
      <c r="AX81" s="8" t="e">
        <f>IF(OR(ISNA(AX$1),ISNA($A81)),NA(),'临-燃尽0'!CI82)</f>
        <v>#N/A</v>
      </c>
      <c r="AY81" s="8" t="e">
        <f>IF(OR(ISNA(AY$1),ISNA($A81)),NA(),'临-燃尽0'!CJ82)</f>
        <v>#N/A</v>
      </c>
      <c r="AZ81" s="8" t="e">
        <f>IF(OR(ISNA(AZ$1),ISNA($A81)),NA(),'临-燃尽0'!CK82)</f>
        <v>#N/A</v>
      </c>
    </row>
    <row r="82" spans="1:52">
      <c r="A82" s="8" t="e">
        <f>IF(OR('临-燃尽0'!AL83="",'临-燃尽0'!AL83="总计"),NA(),'临-燃尽0'!AL83)</f>
        <v>#N/A</v>
      </c>
      <c r="B82" s="8" t="e">
        <f>IF(ISNA($A82),NA(),'临-燃尽0'!AM83)</f>
        <v>#N/A</v>
      </c>
      <c r="C82" s="8" t="e">
        <f>IF(ISNA($A82),NA(),'临-燃尽0'!AN83)</f>
        <v>#N/A</v>
      </c>
      <c r="D82" s="8" t="e">
        <f>IF(ISNA($A82),NA(),'临-燃尽0'!AO83)</f>
        <v>#N/A</v>
      </c>
      <c r="E82" s="8" t="e">
        <f>IF(OR(ISNA(E$1),ISNA($A82)),NA(),'临-燃尽0'!AP83)</f>
        <v>#N/A</v>
      </c>
      <c r="F82" s="8" t="e">
        <f>IF(OR(ISNA(F$1),ISNA($A82)),NA(),'临-燃尽0'!AQ83)</f>
        <v>#N/A</v>
      </c>
      <c r="G82" s="8" t="e">
        <f>IF(OR(ISNA(G$1),ISNA($A82)),NA(),'临-燃尽0'!AR83)</f>
        <v>#N/A</v>
      </c>
      <c r="H82" s="8" t="e">
        <f>IF(OR(ISNA(H$1),ISNA($A82)),NA(),'临-燃尽0'!AS83)</f>
        <v>#N/A</v>
      </c>
      <c r="I82" s="8" t="e">
        <f>IF(OR(ISNA(I$1),ISNA($A82)),NA(),'临-燃尽0'!AT83)</f>
        <v>#N/A</v>
      </c>
      <c r="J82" s="8" t="e">
        <f>IF(OR(ISNA(J$1),ISNA($A82)),NA(),'临-燃尽0'!AU83)</f>
        <v>#N/A</v>
      </c>
      <c r="K82" s="8" t="e">
        <f>IF(OR(ISNA(K$1),ISNA($A82)),NA(),'临-燃尽0'!AV83)</f>
        <v>#N/A</v>
      </c>
      <c r="L82" s="8" t="e">
        <f>IF(OR(ISNA(L$1),ISNA($A82)),NA(),'临-燃尽0'!AW83)</f>
        <v>#N/A</v>
      </c>
      <c r="M82" s="8" t="e">
        <f>IF(OR(ISNA(M$1),ISNA($A82)),NA(),'临-燃尽0'!AX83)</f>
        <v>#N/A</v>
      </c>
      <c r="N82" s="8" t="e">
        <f>IF(OR(ISNA(N$1),ISNA($A82)),NA(),'临-燃尽0'!AY83)</f>
        <v>#N/A</v>
      </c>
      <c r="O82" s="8" t="e">
        <f>IF(OR(ISNA(O$1),ISNA($A82)),NA(),'临-燃尽0'!AZ83)</f>
        <v>#N/A</v>
      </c>
      <c r="P82" s="8" t="e">
        <f>IF(OR(ISNA(P$1),ISNA($A82)),NA(),'临-燃尽0'!BA83)</f>
        <v>#N/A</v>
      </c>
      <c r="Q82" s="8" t="e">
        <f>IF(OR(ISNA(Q$1),ISNA($A82)),NA(),'临-燃尽0'!BB83)</f>
        <v>#N/A</v>
      </c>
      <c r="R82" s="8" t="e">
        <f>IF(OR(ISNA(R$1),ISNA($A82)),NA(),'临-燃尽0'!BC83)</f>
        <v>#N/A</v>
      </c>
      <c r="S82" s="8" t="e">
        <f>IF(OR(ISNA(S$1),ISNA($A82)),NA(),'临-燃尽0'!BD83)</f>
        <v>#N/A</v>
      </c>
      <c r="T82" s="8" t="e">
        <f>IF(OR(ISNA(T$1),ISNA($A82)),NA(),'临-燃尽0'!BE83)</f>
        <v>#N/A</v>
      </c>
      <c r="U82" s="8" t="e">
        <f>IF(OR(ISNA(U$1),ISNA($A82)),NA(),'临-燃尽0'!BF83)</f>
        <v>#N/A</v>
      </c>
      <c r="V82" s="8" t="e">
        <f>IF(OR(ISNA(V$1),ISNA($A82)),NA(),'临-燃尽0'!BG83)</f>
        <v>#N/A</v>
      </c>
      <c r="W82" s="8" t="e">
        <f>IF(OR(ISNA(W$1),ISNA($A82)),NA(),'临-燃尽0'!BH83)</f>
        <v>#N/A</v>
      </c>
      <c r="X82" s="8" t="e">
        <f>IF(OR(ISNA(X$1),ISNA($A82)),NA(),'临-燃尽0'!BI83)</f>
        <v>#N/A</v>
      </c>
      <c r="Y82" s="8" t="e">
        <f>IF(OR(ISNA(Y$1),ISNA($A82)),NA(),'临-燃尽0'!BJ83)</f>
        <v>#N/A</v>
      </c>
      <c r="Z82" s="8" t="e">
        <f>IF(OR(ISNA(Z$1),ISNA($A82)),NA(),'临-燃尽0'!BK83)</f>
        <v>#N/A</v>
      </c>
      <c r="AA82" s="8" t="e">
        <f>IF(OR(ISNA(AA$1),ISNA($A82)),NA(),'临-燃尽0'!BL83)</f>
        <v>#N/A</v>
      </c>
      <c r="AB82" s="8" t="e">
        <f>IF(OR(ISNA(AB$1),ISNA($A82)),NA(),'临-燃尽0'!BM83)</f>
        <v>#N/A</v>
      </c>
      <c r="AC82" s="8" t="e">
        <f>IF(OR(ISNA(AC$1),ISNA($A82)),NA(),'临-燃尽0'!BN83)</f>
        <v>#N/A</v>
      </c>
      <c r="AD82" s="8" t="e">
        <f>IF(OR(ISNA(AD$1),ISNA($A82)),NA(),'临-燃尽0'!BO83)</f>
        <v>#N/A</v>
      </c>
      <c r="AE82" s="8" t="e">
        <f>IF(OR(ISNA(AE$1),ISNA($A82)),NA(),'临-燃尽0'!BP83)</f>
        <v>#N/A</v>
      </c>
      <c r="AF82" s="8" t="e">
        <f>IF(OR(ISNA(AF$1),ISNA($A82)),NA(),'临-燃尽0'!BQ83)</f>
        <v>#N/A</v>
      </c>
      <c r="AG82" s="8" t="e">
        <f>IF(OR(ISNA(AG$1),ISNA($A82)),NA(),'临-燃尽0'!BR83)</f>
        <v>#N/A</v>
      </c>
      <c r="AH82" s="8" t="e">
        <f>IF(OR(ISNA(AH$1),ISNA($A82)),NA(),'临-燃尽0'!BS83)</f>
        <v>#N/A</v>
      </c>
      <c r="AI82" s="8" t="e">
        <f>IF(OR(ISNA(AI$1),ISNA($A82)),NA(),'临-燃尽0'!BT83)</f>
        <v>#N/A</v>
      </c>
      <c r="AJ82" s="8" t="e">
        <f>IF(OR(ISNA(AJ$1),ISNA($A82)),NA(),'临-燃尽0'!BU83)</f>
        <v>#N/A</v>
      </c>
      <c r="AK82" s="8" t="e">
        <f>IF(OR(ISNA(AK$1),ISNA($A82)),NA(),'临-燃尽0'!BV83)</f>
        <v>#N/A</v>
      </c>
      <c r="AL82" s="8" t="e">
        <f>IF(OR(ISNA(AL$1),ISNA($A82)),NA(),'临-燃尽0'!BW83)</f>
        <v>#N/A</v>
      </c>
      <c r="AM82" s="8" t="e">
        <f>IF(OR(ISNA(AM$1),ISNA($A82)),NA(),'临-燃尽0'!BX83)</f>
        <v>#N/A</v>
      </c>
      <c r="AN82" s="8" t="e">
        <f>IF(OR(ISNA(AN$1),ISNA($A82)),NA(),'临-燃尽0'!BY83)</f>
        <v>#N/A</v>
      </c>
      <c r="AO82" s="8" t="e">
        <f>IF(OR(ISNA(AO$1),ISNA($A82)),NA(),'临-燃尽0'!BZ83)</f>
        <v>#N/A</v>
      </c>
      <c r="AP82" s="8" t="e">
        <f>IF(OR(ISNA(AP$1),ISNA($A82)),NA(),'临-燃尽0'!CA83)</f>
        <v>#N/A</v>
      </c>
      <c r="AQ82" s="8" t="e">
        <f>IF(OR(ISNA(AQ$1),ISNA($A82)),NA(),'临-燃尽0'!CB83)</f>
        <v>#N/A</v>
      </c>
      <c r="AR82" s="8" t="e">
        <f>IF(OR(ISNA(AR$1),ISNA($A82)),NA(),'临-燃尽0'!CC83)</f>
        <v>#N/A</v>
      </c>
      <c r="AS82" s="8" t="e">
        <f>IF(OR(ISNA(AS$1),ISNA($A82)),NA(),'临-燃尽0'!CD83)</f>
        <v>#N/A</v>
      </c>
      <c r="AT82" s="8" t="e">
        <f>IF(OR(ISNA(AT$1),ISNA($A82)),NA(),'临-燃尽0'!CE83)</f>
        <v>#N/A</v>
      </c>
      <c r="AU82" s="8" t="e">
        <f>IF(OR(ISNA(AU$1),ISNA($A82)),NA(),'临-燃尽0'!CF83)</f>
        <v>#N/A</v>
      </c>
      <c r="AV82" s="8" t="e">
        <f>IF(OR(ISNA(AV$1),ISNA($A82)),NA(),'临-燃尽0'!CG83)</f>
        <v>#N/A</v>
      </c>
      <c r="AW82" s="8" t="e">
        <f>IF(OR(ISNA(AW$1),ISNA($A82)),NA(),'临-燃尽0'!CH83)</f>
        <v>#N/A</v>
      </c>
      <c r="AX82" s="8" t="e">
        <f>IF(OR(ISNA(AX$1),ISNA($A82)),NA(),'临-燃尽0'!CI83)</f>
        <v>#N/A</v>
      </c>
      <c r="AY82" s="8" t="e">
        <f>IF(OR(ISNA(AY$1),ISNA($A82)),NA(),'临-燃尽0'!CJ83)</f>
        <v>#N/A</v>
      </c>
      <c r="AZ82" s="8" t="e">
        <f>IF(OR(ISNA(AZ$1),ISNA($A82)),NA(),'临-燃尽0'!CK83)</f>
        <v>#N/A</v>
      </c>
    </row>
    <row r="83" spans="1:52">
      <c r="A83" s="8" t="e">
        <f>IF(OR('临-燃尽0'!AL84="",'临-燃尽0'!AL84="总计"),NA(),'临-燃尽0'!AL84)</f>
        <v>#N/A</v>
      </c>
      <c r="B83" s="8" t="e">
        <f>IF(ISNA($A83),NA(),'临-燃尽0'!AM84)</f>
        <v>#N/A</v>
      </c>
      <c r="C83" s="8" t="e">
        <f>IF(ISNA($A83),NA(),'临-燃尽0'!AN84)</f>
        <v>#N/A</v>
      </c>
      <c r="D83" s="8" t="e">
        <f>IF(ISNA($A83),NA(),'临-燃尽0'!AO84)</f>
        <v>#N/A</v>
      </c>
      <c r="E83" s="8" t="e">
        <f>IF(OR(ISNA(E$1),ISNA($A83)),NA(),'临-燃尽0'!AP84)</f>
        <v>#N/A</v>
      </c>
      <c r="F83" s="8" t="e">
        <f>IF(OR(ISNA(F$1),ISNA($A83)),NA(),'临-燃尽0'!AQ84)</f>
        <v>#N/A</v>
      </c>
      <c r="G83" s="8" t="e">
        <f>IF(OR(ISNA(G$1),ISNA($A83)),NA(),'临-燃尽0'!AR84)</f>
        <v>#N/A</v>
      </c>
      <c r="H83" s="8" t="e">
        <f>IF(OR(ISNA(H$1),ISNA($A83)),NA(),'临-燃尽0'!AS84)</f>
        <v>#N/A</v>
      </c>
      <c r="I83" s="8" t="e">
        <f>IF(OR(ISNA(I$1),ISNA($A83)),NA(),'临-燃尽0'!AT84)</f>
        <v>#N/A</v>
      </c>
      <c r="J83" s="8" t="e">
        <f>IF(OR(ISNA(J$1),ISNA($A83)),NA(),'临-燃尽0'!AU84)</f>
        <v>#N/A</v>
      </c>
      <c r="K83" s="8" t="e">
        <f>IF(OR(ISNA(K$1),ISNA($A83)),NA(),'临-燃尽0'!AV84)</f>
        <v>#N/A</v>
      </c>
      <c r="L83" s="8" t="e">
        <f>IF(OR(ISNA(L$1),ISNA($A83)),NA(),'临-燃尽0'!AW84)</f>
        <v>#N/A</v>
      </c>
      <c r="M83" s="8" t="e">
        <f>IF(OR(ISNA(M$1),ISNA($A83)),NA(),'临-燃尽0'!AX84)</f>
        <v>#N/A</v>
      </c>
      <c r="N83" s="8" t="e">
        <f>IF(OR(ISNA(N$1),ISNA($A83)),NA(),'临-燃尽0'!AY84)</f>
        <v>#N/A</v>
      </c>
      <c r="O83" s="8" t="e">
        <f>IF(OR(ISNA(O$1),ISNA($A83)),NA(),'临-燃尽0'!AZ84)</f>
        <v>#N/A</v>
      </c>
      <c r="P83" s="8" t="e">
        <f>IF(OR(ISNA(P$1),ISNA($A83)),NA(),'临-燃尽0'!BA84)</f>
        <v>#N/A</v>
      </c>
      <c r="Q83" s="8" t="e">
        <f>IF(OR(ISNA(Q$1),ISNA($A83)),NA(),'临-燃尽0'!BB84)</f>
        <v>#N/A</v>
      </c>
      <c r="R83" s="8" t="e">
        <f>IF(OR(ISNA(R$1),ISNA($A83)),NA(),'临-燃尽0'!BC84)</f>
        <v>#N/A</v>
      </c>
      <c r="S83" s="8" t="e">
        <f>IF(OR(ISNA(S$1),ISNA($A83)),NA(),'临-燃尽0'!BD84)</f>
        <v>#N/A</v>
      </c>
      <c r="T83" s="8" t="e">
        <f>IF(OR(ISNA(T$1),ISNA($A83)),NA(),'临-燃尽0'!BE84)</f>
        <v>#N/A</v>
      </c>
      <c r="U83" s="8" t="e">
        <f>IF(OR(ISNA(U$1),ISNA($A83)),NA(),'临-燃尽0'!BF84)</f>
        <v>#N/A</v>
      </c>
      <c r="V83" s="8" t="e">
        <f>IF(OR(ISNA(V$1),ISNA($A83)),NA(),'临-燃尽0'!BG84)</f>
        <v>#N/A</v>
      </c>
      <c r="W83" s="8" t="e">
        <f>IF(OR(ISNA(W$1),ISNA($A83)),NA(),'临-燃尽0'!BH84)</f>
        <v>#N/A</v>
      </c>
      <c r="X83" s="8" t="e">
        <f>IF(OR(ISNA(X$1),ISNA($A83)),NA(),'临-燃尽0'!BI84)</f>
        <v>#N/A</v>
      </c>
      <c r="Y83" s="8" t="e">
        <f>IF(OR(ISNA(Y$1),ISNA($A83)),NA(),'临-燃尽0'!BJ84)</f>
        <v>#N/A</v>
      </c>
      <c r="Z83" s="8" t="e">
        <f>IF(OR(ISNA(Z$1),ISNA($A83)),NA(),'临-燃尽0'!BK84)</f>
        <v>#N/A</v>
      </c>
      <c r="AA83" s="8" t="e">
        <f>IF(OR(ISNA(AA$1),ISNA($A83)),NA(),'临-燃尽0'!BL84)</f>
        <v>#N/A</v>
      </c>
      <c r="AB83" s="8" t="e">
        <f>IF(OR(ISNA(AB$1),ISNA($A83)),NA(),'临-燃尽0'!BM84)</f>
        <v>#N/A</v>
      </c>
      <c r="AC83" s="8" t="e">
        <f>IF(OR(ISNA(AC$1),ISNA($A83)),NA(),'临-燃尽0'!BN84)</f>
        <v>#N/A</v>
      </c>
      <c r="AD83" s="8" t="e">
        <f>IF(OR(ISNA(AD$1),ISNA($A83)),NA(),'临-燃尽0'!BO84)</f>
        <v>#N/A</v>
      </c>
      <c r="AE83" s="8" t="e">
        <f>IF(OR(ISNA(AE$1),ISNA($A83)),NA(),'临-燃尽0'!BP84)</f>
        <v>#N/A</v>
      </c>
      <c r="AF83" s="8" t="e">
        <f>IF(OR(ISNA(AF$1),ISNA($A83)),NA(),'临-燃尽0'!BQ84)</f>
        <v>#N/A</v>
      </c>
      <c r="AG83" s="8" t="e">
        <f>IF(OR(ISNA(AG$1),ISNA($A83)),NA(),'临-燃尽0'!BR84)</f>
        <v>#N/A</v>
      </c>
      <c r="AH83" s="8" t="e">
        <f>IF(OR(ISNA(AH$1),ISNA($A83)),NA(),'临-燃尽0'!BS84)</f>
        <v>#N/A</v>
      </c>
      <c r="AI83" s="8" t="e">
        <f>IF(OR(ISNA(AI$1),ISNA($A83)),NA(),'临-燃尽0'!BT84)</f>
        <v>#N/A</v>
      </c>
      <c r="AJ83" s="8" t="e">
        <f>IF(OR(ISNA(AJ$1),ISNA($A83)),NA(),'临-燃尽0'!BU84)</f>
        <v>#N/A</v>
      </c>
      <c r="AK83" s="8" t="e">
        <f>IF(OR(ISNA(AK$1),ISNA($A83)),NA(),'临-燃尽0'!BV84)</f>
        <v>#N/A</v>
      </c>
      <c r="AL83" s="8" t="e">
        <f>IF(OR(ISNA(AL$1),ISNA($A83)),NA(),'临-燃尽0'!BW84)</f>
        <v>#N/A</v>
      </c>
      <c r="AM83" s="8" t="e">
        <f>IF(OR(ISNA(AM$1),ISNA($A83)),NA(),'临-燃尽0'!BX84)</f>
        <v>#N/A</v>
      </c>
      <c r="AN83" s="8" t="e">
        <f>IF(OR(ISNA(AN$1),ISNA($A83)),NA(),'临-燃尽0'!BY84)</f>
        <v>#N/A</v>
      </c>
      <c r="AO83" s="8" t="e">
        <f>IF(OR(ISNA(AO$1),ISNA($A83)),NA(),'临-燃尽0'!BZ84)</f>
        <v>#N/A</v>
      </c>
      <c r="AP83" s="8" t="e">
        <f>IF(OR(ISNA(AP$1),ISNA($A83)),NA(),'临-燃尽0'!CA84)</f>
        <v>#N/A</v>
      </c>
      <c r="AQ83" s="8" t="e">
        <f>IF(OR(ISNA(AQ$1),ISNA($A83)),NA(),'临-燃尽0'!CB84)</f>
        <v>#N/A</v>
      </c>
      <c r="AR83" s="8" t="e">
        <f>IF(OR(ISNA(AR$1),ISNA($A83)),NA(),'临-燃尽0'!CC84)</f>
        <v>#N/A</v>
      </c>
      <c r="AS83" s="8" t="e">
        <f>IF(OR(ISNA(AS$1),ISNA($A83)),NA(),'临-燃尽0'!CD84)</f>
        <v>#N/A</v>
      </c>
      <c r="AT83" s="8" t="e">
        <f>IF(OR(ISNA(AT$1),ISNA($A83)),NA(),'临-燃尽0'!CE84)</f>
        <v>#N/A</v>
      </c>
      <c r="AU83" s="8" t="e">
        <f>IF(OR(ISNA(AU$1),ISNA($A83)),NA(),'临-燃尽0'!CF84)</f>
        <v>#N/A</v>
      </c>
      <c r="AV83" s="8" t="e">
        <f>IF(OR(ISNA(AV$1),ISNA($A83)),NA(),'临-燃尽0'!CG84)</f>
        <v>#N/A</v>
      </c>
      <c r="AW83" s="8" t="e">
        <f>IF(OR(ISNA(AW$1),ISNA($A83)),NA(),'临-燃尽0'!CH84)</f>
        <v>#N/A</v>
      </c>
      <c r="AX83" s="8" t="e">
        <f>IF(OR(ISNA(AX$1),ISNA($A83)),NA(),'临-燃尽0'!CI84)</f>
        <v>#N/A</v>
      </c>
      <c r="AY83" s="8" t="e">
        <f>IF(OR(ISNA(AY$1),ISNA($A83)),NA(),'临-燃尽0'!CJ84)</f>
        <v>#N/A</v>
      </c>
      <c r="AZ83" s="8" t="e">
        <f>IF(OR(ISNA(AZ$1),ISNA($A83)),NA(),'临-燃尽0'!CK84)</f>
        <v>#N/A</v>
      </c>
    </row>
    <row r="84" spans="1:52">
      <c r="A84" s="8" t="e">
        <f>IF(OR('临-燃尽0'!AL85="",'临-燃尽0'!AL85="总计"),NA(),'临-燃尽0'!AL85)</f>
        <v>#N/A</v>
      </c>
      <c r="B84" s="8" t="e">
        <f>IF(ISNA($A84),NA(),'临-燃尽0'!AM85)</f>
        <v>#N/A</v>
      </c>
      <c r="C84" s="8" t="e">
        <f>IF(ISNA($A84),NA(),'临-燃尽0'!AN85)</f>
        <v>#N/A</v>
      </c>
      <c r="D84" s="8" t="e">
        <f>IF(ISNA($A84),NA(),'临-燃尽0'!AO85)</f>
        <v>#N/A</v>
      </c>
      <c r="E84" s="8" t="e">
        <f>IF(OR(ISNA(E$1),ISNA($A84)),NA(),'临-燃尽0'!AP85)</f>
        <v>#N/A</v>
      </c>
      <c r="F84" s="8" t="e">
        <f>IF(OR(ISNA(F$1),ISNA($A84)),NA(),'临-燃尽0'!AQ85)</f>
        <v>#N/A</v>
      </c>
      <c r="G84" s="8" t="e">
        <f>IF(OR(ISNA(G$1),ISNA($A84)),NA(),'临-燃尽0'!AR85)</f>
        <v>#N/A</v>
      </c>
      <c r="H84" s="8" t="e">
        <f>IF(OR(ISNA(H$1),ISNA($A84)),NA(),'临-燃尽0'!AS85)</f>
        <v>#N/A</v>
      </c>
      <c r="I84" s="8" t="e">
        <f>IF(OR(ISNA(I$1),ISNA($A84)),NA(),'临-燃尽0'!AT85)</f>
        <v>#N/A</v>
      </c>
      <c r="J84" s="8" t="e">
        <f>IF(OR(ISNA(J$1),ISNA($A84)),NA(),'临-燃尽0'!AU85)</f>
        <v>#N/A</v>
      </c>
      <c r="K84" s="8" t="e">
        <f>IF(OR(ISNA(K$1),ISNA($A84)),NA(),'临-燃尽0'!AV85)</f>
        <v>#N/A</v>
      </c>
      <c r="L84" s="8" t="e">
        <f>IF(OR(ISNA(L$1),ISNA($A84)),NA(),'临-燃尽0'!AW85)</f>
        <v>#N/A</v>
      </c>
      <c r="M84" s="8" t="e">
        <f>IF(OR(ISNA(M$1),ISNA($A84)),NA(),'临-燃尽0'!AX85)</f>
        <v>#N/A</v>
      </c>
      <c r="N84" s="8" t="e">
        <f>IF(OR(ISNA(N$1),ISNA($A84)),NA(),'临-燃尽0'!AY85)</f>
        <v>#N/A</v>
      </c>
      <c r="O84" s="8" t="e">
        <f>IF(OR(ISNA(O$1),ISNA($A84)),NA(),'临-燃尽0'!AZ85)</f>
        <v>#N/A</v>
      </c>
      <c r="P84" s="8" t="e">
        <f>IF(OR(ISNA(P$1),ISNA($A84)),NA(),'临-燃尽0'!BA85)</f>
        <v>#N/A</v>
      </c>
      <c r="Q84" s="8" t="e">
        <f>IF(OR(ISNA(Q$1),ISNA($A84)),NA(),'临-燃尽0'!BB85)</f>
        <v>#N/A</v>
      </c>
      <c r="R84" s="8" t="e">
        <f>IF(OR(ISNA(R$1),ISNA($A84)),NA(),'临-燃尽0'!BC85)</f>
        <v>#N/A</v>
      </c>
      <c r="S84" s="8" t="e">
        <f>IF(OR(ISNA(S$1),ISNA($A84)),NA(),'临-燃尽0'!BD85)</f>
        <v>#N/A</v>
      </c>
      <c r="T84" s="8" t="e">
        <f>IF(OR(ISNA(T$1),ISNA($A84)),NA(),'临-燃尽0'!BE85)</f>
        <v>#N/A</v>
      </c>
      <c r="U84" s="8" t="e">
        <f>IF(OR(ISNA(U$1),ISNA($A84)),NA(),'临-燃尽0'!BF85)</f>
        <v>#N/A</v>
      </c>
      <c r="V84" s="8" t="e">
        <f>IF(OR(ISNA(V$1),ISNA($A84)),NA(),'临-燃尽0'!BG85)</f>
        <v>#N/A</v>
      </c>
      <c r="W84" s="8" t="e">
        <f>IF(OR(ISNA(W$1),ISNA($A84)),NA(),'临-燃尽0'!BH85)</f>
        <v>#N/A</v>
      </c>
      <c r="X84" s="8" t="e">
        <f>IF(OR(ISNA(X$1),ISNA($A84)),NA(),'临-燃尽0'!BI85)</f>
        <v>#N/A</v>
      </c>
      <c r="Y84" s="8" t="e">
        <f>IF(OR(ISNA(Y$1),ISNA($A84)),NA(),'临-燃尽0'!BJ85)</f>
        <v>#N/A</v>
      </c>
      <c r="Z84" s="8" t="e">
        <f>IF(OR(ISNA(Z$1),ISNA($A84)),NA(),'临-燃尽0'!BK85)</f>
        <v>#N/A</v>
      </c>
      <c r="AA84" s="8" t="e">
        <f>IF(OR(ISNA(AA$1),ISNA($A84)),NA(),'临-燃尽0'!BL85)</f>
        <v>#N/A</v>
      </c>
      <c r="AB84" s="8" t="e">
        <f>IF(OR(ISNA(AB$1),ISNA($A84)),NA(),'临-燃尽0'!BM85)</f>
        <v>#N/A</v>
      </c>
      <c r="AC84" s="8" t="e">
        <f>IF(OR(ISNA(AC$1),ISNA($A84)),NA(),'临-燃尽0'!BN85)</f>
        <v>#N/A</v>
      </c>
      <c r="AD84" s="8" t="e">
        <f>IF(OR(ISNA(AD$1),ISNA($A84)),NA(),'临-燃尽0'!BO85)</f>
        <v>#N/A</v>
      </c>
      <c r="AE84" s="8" t="e">
        <f>IF(OR(ISNA(AE$1),ISNA($A84)),NA(),'临-燃尽0'!BP85)</f>
        <v>#N/A</v>
      </c>
      <c r="AF84" s="8" t="e">
        <f>IF(OR(ISNA(AF$1),ISNA($A84)),NA(),'临-燃尽0'!BQ85)</f>
        <v>#N/A</v>
      </c>
      <c r="AG84" s="8" t="e">
        <f>IF(OR(ISNA(AG$1),ISNA($A84)),NA(),'临-燃尽0'!BR85)</f>
        <v>#N/A</v>
      </c>
      <c r="AH84" s="8" t="e">
        <f>IF(OR(ISNA(AH$1),ISNA($A84)),NA(),'临-燃尽0'!BS85)</f>
        <v>#N/A</v>
      </c>
      <c r="AI84" s="8" t="e">
        <f>IF(OR(ISNA(AI$1),ISNA($A84)),NA(),'临-燃尽0'!BT85)</f>
        <v>#N/A</v>
      </c>
      <c r="AJ84" s="8" t="e">
        <f>IF(OR(ISNA(AJ$1),ISNA($A84)),NA(),'临-燃尽0'!BU85)</f>
        <v>#N/A</v>
      </c>
      <c r="AK84" s="8" t="e">
        <f>IF(OR(ISNA(AK$1),ISNA($A84)),NA(),'临-燃尽0'!BV85)</f>
        <v>#N/A</v>
      </c>
      <c r="AL84" s="8" t="e">
        <f>IF(OR(ISNA(AL$1),ISNA($A84)),NA(),'临-燃尽0'!BW85)</f>
        <v>#N/A</v>
      </c>
      <c r="AM84" s="8" t="e">
        <f>IF(OR(ISNA(AM$1),ISNA($A84)),NA(),'临-燃尽0'!BX85)</f>
        <v>#N/A</v>
      </c>
      <c r="AN84" s="8" t="e">
        <f>IF(OR(ISNA(AN$1),ISNA($A84)),NA(),'临-燃尽0'!BY85)</f>
        <v>#N/A</v>
      </c>
      <c r="AO84" s="8" t="e">
        <f>IF(OR(ISNA(AO$1),ISNA($A84)),NA(),'临-燃尽0'!BZ85)</f>
        <v>#N/A</v>
      </c>
      <c r="AP84" s="8" t="e">
        <f>IF(OR(ISNA(AP$1),ISNA($A84)),NA(),'临-燃尽0'!CA85)</f>
        <v>#N/A</v>
      </c>
      <c r="AQ84" s="8" t="e">
        <f>IF(OR(ISNA(AQ$1),ISNA($A84)),NA(),'临-燃尽0'!CB85)</f>
        <v>#N/A</v>
      </c>
      <c r="AR84" s="8" t="e">
        <f>IF(OR(ISNA(AR$1),ISNA($A84)),NA(),'临-燃尽0'!CC85)</f>
        <v>#N/A</v>
      </c>
      <c r="AS84" s="8" t="e">
        <f>IF(OR(ISNA(AS$1),ISNA($A84)),NA(),'临-燃尽0'!CD85)</f>
        <v>#N/A</v>
      </c>
      <c r="AT84" s="8" t="e">
        <f>IF(OR(ISNA(AT$1),ISNA($A84)),NA(),'临-燃尽0'!CE85)</f>
        <v>#N/A</v>
      </c>
      <c r="AU84" s="8" t="e">
        <f>IF(OR(ISNA(AU$1),ISNA($A84)),NA(),'临-燃尽0'!CF85)</f>
        <v>#N/A</v>
      </c>
      <c r="AV84" s="8" t="e">
        <f>IF(OR(ISNA(AV$1),ISNA($A84)),NA(),'临-燃尽0'!CG85)</f>
        <v>#N/A</v>
      </c>
      <c r="AW84" s="8" t="e">
        <f>IF(OR(ISNA(AW$1),ISNA($A84)),NA(),'临-燃尽0'!CH85)</f>
        <v>#N/A</v>
      </c>
      <c r="AX84" s="8" t="e">
        <f>IF(OR(ISNA(AX$1),ISNA($A84)),NA(),'临-燃尽0'!CI85)</f>
        <v>#N/A</v>
      </c>
      <c r="AY84" s="8" t="e">
        <f>IF(OR(ISNA(AY$1),ISNA($A84)),NA(),'临-燃尽0'!CJ85)</f>
        <v>#N/A</v>
      </c>
      <c r="AZ84" s="8" t="e">
        <f>IF(OR(ISNA(AZ$1),ISNA($A84)),NA(),'临-燃尽0'!CK85)</f>
        <v>#N/A</v>
      </c>
    </row>
    <row r="85" spans="1:52">
      <c r="A85" s="8" t="e">
        <f>IF(OR('临-燃尽0'!AL86="",'临-燃尽0'!AL86="总计"),NA(),'临-燃尽0'!AL86)</f>
        <v>#N/A</v>
      </c>
      <c r="B85" s="8" t="e">
        <f>IF(ISNA($A85),NA(),'临-燃尽0'!AM86)</f>
        <v>#N/A</v>
      </c>
      <c r="C85" s="8" t="e">
        <f>IF(ISNA($A85),NA(),'临-燃尽0'!AN86)</f>
        <v>#N/A</v>
      </c>
      <c r="D85" s="8" t="e">
        <f>IF(ISNA($A85),NA(),'临-燃尽0'!AO86)</f>
        <v>#N/A</v>
      </c>
      <c r="E85" s="8" t="e">
        <f>IF(OR(ISNA(E$1),ISNA($A85)),NA(),'临-燃尽0'!AP86)</f>
        <v>#N/A</v>
      </c>
      <c r="F85" s="8" t="e">
        <f>IF(OR(ISNA(F$1),ISNA($A85)),NA(),'临-燃尽0'!AQ86)</f>
        <v>#N/A</v>
      </c>
      <c r="G85" s="8" t="e">
        <f>IF(OR(ISNA(G$1),ISNA($A85)),NA(),'临-燃尽0'!AR86)</f>
        <v>#N/A</v>
      </c>
      <c r="H85" s="8" t="e">
        <f>IF(OR(ISNA(H$1),ISNA($A85)),NA(),'临-燃尽0'!AS86)</f>
        <v>#N/A</v>
      </c>
      <c r="I85" s="8" t="e">
        <f>IF(OR(ISNA(I$1),ISNA($A85)),NA(),'临-燃尽0'!AT86)</f>
        <v>#N/A</v>
      </c>
      <c r="J85" s="8" t="e">
        <f>IF(OR(ISNA(J$1),ISNA($A85)),NA(),'临-燃尽0'!AU86)</f>
        <v>#N/A</v>
      </c>
      <c r="K85" s="8" t="e">
        <f>IF(OR(ISNA(K$1),ISNA($A85)),NA(),'临-燃尽0'!AV86)</f>
        <v>#N/A</v>
      </c>
      <c r="L85" s="8" t="e">
        <f>IF(OR(ISNA(L$1),ISNA($A85)),NA(),'临-燃尽0'!AW86)</f>
        <v>#N/A</v>
      </c>
      <c r="M85" s="8" t="e">
        <f>IF(OR(ISNA(M$1),ISNA($A85)),NA(),'临-燃尽0'!AX86)</f>
        <v>#N/A</v>
      </c>
      <c r="N85" s="8" t="e">
        <f>IF(OR(ISNA(N$1),ISNA($A85)),NA(),'临-燃尽0'!AY86)</f>
        <v>#N/A</v>
      </c>
      <c r="O85" s="8" t="e">
        <f>IF(OR(ISNA(O$1),ISNA($A85)),NA(),'临-燃尽0'!AZ86)</f>
        <v>#N/A</v>
      </c>
      <c r="P85" s="8" t="e">
        <f>IF(OR(ISNA(P$1),ISNA($A85)),NA(),'临-燃尽0'!BA86)</f>
        <v>#N/A</v>
      </c>
      <c r="Q85" s="8" t="e">
        <f>IF(OR(ISNA(Q$1),ISNA($A85)),NA(),'临-燃尽0'!BB86)</f>
        <v>#N/A</v>
      </c>
      <c r="R85" s="8" t="e">
        <f>IF(OR(ISNA(R$1),ISNA($A85)),NA(),'临-燃尽0'!BC86)</f>
        <v>#N/A</v>
      </c>
      <c r="S85" s="8" t="e">
        <f>IF(OR(ISNA(S$1),ISNA($A85)),NA(),'临-燃尽0'!BD86)</f>
        <v>#N/A</v>
      </c>
      <c r="T85" s="8" t="e">
        <f>IF(OR(ISNA(T$1),ISNA($A85)),NA(),'临-燃尽0'!BE86)</f>
        <v>#N/A</v>
      </c>
      <c r="U85" s="8" t="e">
        <f>IF(OR(ISNA(U$1),ISNA($A85)),NA(),'临-燃尽0'!BF86)</f>
        <v>#N/A</v>
      </c>
      <c r="V85" s="8" t="e">
        <f>IF(OR(ISNA(V$1),ISNA($A85)),NA(),'临-燃尽0'!BG86)</f>
        <v>#N/A</v>
      </c>
      <c r="W85" s="8" t="e">
        <f>IF(OR(ISNA(W$1),ISNA($A85)),NA(),'临-燃尽0'!BH86)</f>
        <v>#N/A</v>
      </c>
      <c r="X85" s="8" t="e">
        <f>IF(OR(ISNA(X$1),ISNA($A85)),NA(),'临-燃尽0'!BI86)</f>
        <v>#N/A</v>
      </c>
      <c r="Y85" s="8" t="e">
        <f>IF(OR(ISNA(Y$1),ISNA($A85)),NA(),'临-燃尽0'!BJ86)</f>
        <v>#N/A</v>
      </c>
      <c r="Z85" s="8" t="e">
        <f>IF(OR(ISNA(Z$1),ISNA($A85)),NA(),'临-燃尽0'!BK86)</f>
        <v>#N/A</v>
      </c>
      <c r="AA85" s="8" t="e">
        <f>IF(OR(ISNA(AA$1),ISNA($A85)),NA(),'临-燃尽0'!BL86)</f>
        <v>#N/A</v>
      </c>
      <c r="AB85" s="8" t="e">
        <f>IF(OR(ISNA(AB$1),ISNA($A85)),NA(),'临-燃尽0'!BM86)</f>
        <v>#N/A</v>
      </c>
      <c r="AC85" s="8" t="e">
        <f>IF(OR(ISNA(AC$1),ISNA($A85)),NA(),'临-燃尽0'!BN86)</f>
        <v>#N/A</v>
      </c>
      <c r="AD85" s="8" t="e">
        <f>IF(OR(ISNA(AD$1),ISNA($A85)),NA(),'临-燃尽0'!BO86)</f>
        <v>#N/A</v>
      </c>
      <c r="AE85" s="8" t="e">
        <f>IF(OR(ISNA(AE$1),ISNA($A85)),NA(),'临-燃尽0'!BP86)</f>
        <v>#N/A</v>
      </c>
      <c r="AF85" s="8" t="e">
        <f>IF(OR(ISNA(AF$1),ISNA($A85)),NA(),'临-燃尽0'!BQ86)</f>
        <v>#N/A</v>
      </c>
      <c r="AG85" s="8" t="e">
        <f>IF(OR(ISNA(AG$1),ISNA($A85)),NA(),'临-燃尽0'!BR86)</f>
        <v>#N/A</v>
      </c>
      <c r="AH85" s="8" t="e">
        <f>IF(OR(ISNA(AH$1),ISNA($A85)),NA(),'临-燃尽0'!BS86)</f>
        <v>#N/A</v>
      </c>
      <c r="AI85" s="8" t="e">
        <f>IF(OR(ISNA(AI$1),ISNA($A85)),NA(),'临-燃尽0'!BT86)</f>
        <v>#N/A</v>
      </c>
      <c r="AJ85" s="8" t="e">
        <f>IF(OR(ISNA(AJ$1),ISNA($A85)),NA(),'临-燃尽0'!BU86)</f>
        <v>#N/A</v>
      </c>
      <c r="AK85" s="8" t="e">
        <f>IF(OR(ISNA(AK$1),ISNA($A85)),NA(),'临-燃尽0'!BV86)</f>
        <v>#N/A</v>
      </c>
      <c r="AL85" s="8" t="e">
        <f>IF(OR(ISNA(AL$1),ISNA($A85)),NA(),'临-燃尽0'!BW86)</f>
        <v>#N/A</v>
      </c>
      <c r="AM85" s="8" t="e">
        <f>IF(OR(ISNA(AM$1),ISNA($A85)),NA(),'临-燃尽0'!BX86)</f>
        <v>#N/A</v>
      </c>
      <c r="AN85" s="8" t="e">
        <f>IF(OR(ISNA(AN$1),ISNA($A85)),NA(),'临-燃尽0'!BY86)</f>
        <v>#N/A</v>
      </c>
      <c r="AO85" s="8" t="e">
        <f>IF(OR(ISNA(AO$1),ISNA($A85)),NA(),'临-燃尽0'!BZ86)</f>
        <v>#N/A</v>
      </c>
      <c r="AP85" s="8" t="e">
        <f>IF(OR(ISNA(AP$1),ISNA($A85)),NA(),'临-燃尽0'!CA86)</f>
        <v>#N/A</v>
      </c>
      <c r="AQ85" s="8" t="e">
        <f>IF(OR(ISNA(AQ$1),ISNA($A85)),NA(),'临-燃尽0'!CB86)</f>
        <v>#N/A</v>
      </c>
      <c r="AR85" s="8" t="e">
        <f>IF(OR(ISNA(AR$1),ISNA($A85)),NA(),'临-燃尽0'!CC86)</f>
        <v>#N/A</v>
      </c>
      <c r="AS85" s="8" t="e">
        <f>IF(OR(ISNA(AS$1),ISNA($A85)),NA(),'临-燃尽0'!CD86)</f>
        <v>#N/A</v>
      </c>
      <c r="AT85" s="8" t="e">
        <f>IF(OR(ISNA(AT$1),ISNA($A85)),NA(),'临-燃尽0'!CE86)</f>
        <v>#N/A</v>
      </c>
      <c r="AU85" s="8" t="e">
        <f>IF(OR(ISNA(AU$1),ISNA($A85)),NA(),'临-燃尽0'!CF86)</f>
        <v>#N/A</v>
      </c>
      <c r="AV85" s="8" t="e">
        <f>IF(OR(ISNA(AV$1),ISNA($A85)),NA(),'临-燃尽0'!CG86)</f>
        <v>#N/A</v>
      </c>
      <c r="AW85" s="8" t="e">
        <f>IF(OR(ISNA(AW$1),ISNA($A85)),NA(),'临-燃尽0'!CH86)</f>
        <v>#N/A</v>
      </c>
      <c r="AX85" s="8" t="e">
        <f>IF(OR(ISNA(AX$1),ISNA($A85)),NA(),'临-燃尽0'!CI86)</f>
        <v>#N/A</v>
      </c>
      <c r="AY85" s="8" t="e">
        <f>IF(OR(ISNA(AY$1),ISNA($A85)),NA(),'临-燃尽0'!CJ86)</f>
        <v>#N/A</v>
      </c>
      <c r="AZ85" s="8" t="e">
        <f>IF(OR(ISNA(AZ$1),ISNA($A85)),NA(),'临-燃尽0'!CK86)</f>
        <v>#N/A</v>
      </c>
    </row>
    <row r="86" spans="1:52">
      <c r="A86" s="8" t="e">
        <f>IF(OR('临-燃尽0'!AL87="",'临-燃尽0'!AL87="总计"),NA(),'临-燃尽0'!AL87)</f>
        <v>#N/A</v>
      </c>
      <c r="B86" s="8" t="e">
        <f>IF(ISNA($A86),NA(),'临-燃尽0'!AM87)</f>
        <v>#N/A</v>
      </c>
      <c r="C86" s="8" t="e">
        <f>IF(ISNA($A86),NA(),'临-燃尽0'!AN87)</f>
        <v>#N/A</v>
      </c>
      <c r="D86" s="8" t="e">
        <f>IF(ISNA($A86),NA(),'临-燃尽0'!AO87)</f>
        <v>#N/A</v>
      </c>
      <c r="E86" s="8" t="e">
        <f>IF(OR(ISNA(E$1),ISNA($A86)),NA(),'临-燃尽0'!AP87)</f>
        <v>#N/A</v>
      </c>
      <c r="F86" s="8" t="e">
        <f>IF(OR(ISNA(F$1),ISNA($A86)),NA(),'临-燃尽0'!AQ87)</f>
        <v>#N/A</v>
      </c>
      <c r="G86" s="8" t="e">
        <f>IF(OR(ISNA(G$1),ISNA($A86)),NA(),'临-燃尽0'!AR87)</f>
        <v>#N/A</v>
      </c>
      <c r="H86" s="8" t="e">
        <f>IF(OR(ISNA(H$1),ISNA($A86)),NA(),'临-燃尽0'!AS87)</f>
        <v>#N/A</v>
      </c>
      <c r="I86" s="8" t="e">
        <f>IF(OR(ISNA(I$1),ISNA($A86)),NA(),'临-燃尽0'!AT87)</f>
        <v>#N/A</v>
      </c>
      <c r="J86" s="8" t="e">
        <f>IF(OR(ISNA(J$1),ISNA($A86)),NA(),'临-燃尽0'!AU87)</f>
        <v>#N/A</v>
      </c>
      <c r="K86" s="8" t="e">
        <f>IF(OR(ISNA(K$1),ISNA($A86)),NA(),'临-燃尽0'!AV87)</f>
        <v>#N/A</v>
      </c>
      <c r="L86" s="8" t="e">
        <f>IF(OR(ISNA(L$1),ISNA($A86)),NA(),'临-燃尽0'!AW87)</f>
        <v>#N/A</v>
      </c>
      <c r="M86" s="8" t="e">
        <f>IF(OR(ISNA(M$1),ISNA($A86)),NA(),'临-燃尽0'!AX87)</f>
        <v>#N/A</v>
      </c>
      <c r="N86" s="8" t="e">
        <f>IF(OR(ISNA(N$1),ISNA($A86)),NA(),'临-燃尽0'!AY87)</f>
        <v>#N/A</v>
      </c>
      <c r="O86" s="8" t="e">
        <f>IF(OR(ISNA(O$1),ISNA($A86)),NA(),'临-燃尽0'!AZ87)</f>
        <v>#N/A</v>
      </c>
      <c r="P86" s="8" t="e">
        <f>IF(OR(ISNA(P$1),ISNA($A86)),NA(),'临-燃尽0'!BA87)</f>
        <v>#N/A</v>
      </c>
      <c r="Q86" s="8" t="e">
        <f>IF(OR(ISNA(Q$1),ISNA($A86)),NA(),'临-燃尽0'!BB87)</f>
        <v>#N/A</v>
      </c>
      <c r="R86" s="8" t="e">
        <f>IF(OR(ISNA(R$1),ISNA($A86)),NA(),'临-燃尽0'!BC87)</f>
        <v>#N/A</v>
      </c>
      <c r="S86" s="8" t="e">
        <f>IF(OR(ISNA(S$1),ISNA($A86)),NA(),'临-燃尽0'!BD87)</f>
        <v>#N/A</v>
      </c>
      <c r="T86" s="8" t="e">
        <f>IF(OR(ISNA(T$1),ISNA($A86)),NA(),'临-燃尽0'!BE87)</f>
        <v>#N/A</v>
      </c>
      <c r="U86" s="8" t="e">
        <f>IF(OR(ISNA(U$1),ISNA($A86)),NA(),'临-燃尽0'!BF87)</f>
        <v>#N/A</v>
      </c>
      <c r="V86" s="8" t="e">
        <f>IF(OR(ISNA(V$1),ISNA($A86)),NA(),'临-燃尽0'!BG87)</f>
        <v>#N/A</v>
      </c>
      <c r="W86" s="8" t="e">
        <f>IF(OR(ISNA(W$1),ISNA($A86)),NA(),'临-燃尽0'!BH87)</f>
        <v>#N/A</v>
      </c>
      <c r="X86" s="8" t="e">
        <f>IF(OR(ISNA(X$1),ISNA($A86)),NA(),'临-燃尽0'!BI87)</f>
        <v>#N/A</v>
      </c>
      <c r="Y86" s="8" t="e">
        <f>IF(OR(ISNA(Y$1),ISNA($A86)),NA(),'临-燃尽0'!BJ87)</f>
        <v>#N/A</v>
      </c>
      <c r="Z86" s="8" t="e">
        <f>IF(OR(ISNA(Z$1),ISNA($A86)),NA(),'临-燃尽0'!BK87)</f>
        <v>#N/A</v>
      </c>
      <c r="AA86" s="8" t="e">
        <f>IF(OR(ISNA(AA$1),ISNA($A86)),NA(),'临-燃尽0'!BL87)</f>
        <v>#N/A</v>
      </c>
      <c r="AB86" s="8" t="e">
        <f>IF(OR(ISNA(AB$1),ISNA($A86)),NA(),'临-燃尽0'!BM87)</f>
        <v>#N/A</v>
      </c>
      <c r="AC86" s="8" t="e">
        <f>IF(OR(ISNA(AC$1),ISNA($A86)),NA(),'临-燃尽0'!BN87)</f>
        <v>#N/A</v>
      </c>
      <c r="AD86" s="8" t="e">
        <f>IF(OR(ISNA(AD$1),ISNA($A86)),NA(),'临-燃尽0'!BO87)</f>
        <v>#N/A</v>
      </c>
      <c r="AE86" s="8" t="e">
        <f>IF(OR(ISNA(AE$1),ISNA($A86)),NA(),'临-燃尽0'!BP87)</f>
        <v>#N/A</v>
      </c>
      <c r="AF86" s="8" t="e">
        <f>IF(OR(ISNA(AF$1),ISNA($A86)),NA(),'临-燃尽0'!BQ87)</f>
        <v>#N/A</v>
      </c>
      <c r="AG86" s="8" t="e">
        <f>IF(OR(ISNA(AG$1),ISNA($A86)),NA(),'临-燃尽0'!BR87)</f>
        <v>#N/A</v>
      </c>
      <c r="AH86" s="8" t="e">
        <f>IF(OR(ISNA(AH$1),ISNA($A86)),NA(),'临-燃尽0'!BS87)</f>
        <v>#N/A</v>
      </c>
      <c r="AI86" s="8" t="e">
        <f>IF(OR(ISNA(AI$1),ISNA($A86)),NA(),'临-燃尽0'!BT87)</f>
        <v>#N/A</v>
      </c>
      <c r="AJ86" s="8" t="e">
        <f>IF(OR(ISNA(AJ$1),ISNA($A86)),NA(),'临-燃尽0'!BU87)</f>
        <v>#N/A</v>
      </c>
      <c r="AK86" s="8" t="e">
        <f>IF(OR(ISNA(AK$1),ISNA($A86)),NA(),'临-燃尽0'!BV87)</f>
        <v>#N/A</v>
      </c>
      <c r="AL86" s="8" t="e">
        <f>IF(OR(ISNA(AL$1),ISNA($A86)),NA(),'临-燃尽0'!BW87)</f>
        <v>#N/A</v>
      </c>
      <c r="AM86" s="8" t="e">
        <f>IF(OR(ISNA(AM$1),ISNA($A86)),NA(),'临-燃尽0'!BX87)</f>
        <v>#N/A</v>
      </c>
      <c r="AN86" s="8" t="e">
        <f>IF(OR(ISNA(AN$1),ISNA($A86)),NA(),'临-燃尽0'!BY87)</f>
        <v>#N/A</v>
      </c>
      <c r="AO86" s="8" t="e">
        <f>IF(OR(ISNA(AO$1),ISNA($A86)),NA(),'临-燃尽0'!BZ87)</f>
        <v>#N/A</v>
      </c>
      <c r="AP86" s="8" t="e">
        <f>IF(OR(ISNA(AP$1),ISNA($A86)),NA(),'临-燃尽0'!CA87)</f>
        <v>#N/A</v>
      </c>
      <c r="AQ86" s="8" t="e">
        <f>IF(OR(ISNA(AQ$1),ISNA($A86)),NA(),'临-燃尽0'!CB87)</f>
        <v>#N/A</v>
      </c>
      <c r="AR86" s="8" t="e">
        <f>IF(OR(ISNA(AR$1),ISNA($A86)),NA(),'临-燃尽0'!CC87)</f>
        <v>#N/A</v>
      </c>
      <c r="AS86" s="8" t="e">
        <f>IF(OR(ISNA(AS$1),ISNA($A86)),NA(),'临-燃尽0'!CD87)</f>
        <v>#N/A</v>
      </c>
      <c r="AT86" s="8" t="e">
        <f>IF(OR(ISNA(AT$1),ISNA($A86)),NA(),'临-燃尽0'!CE87)</f>
        <v>#N/A</v>
      </c>
      <c r="AU86" s="8" t="e">
        <f>IF(OR(ISNA(AU$1),ISNA($A86)),NA(),'临-燃尽0'!CF87)</f>
        <v>#N/A</v>
      </c>
      <c r="AV86" s="8" t="e">
        <f>IF(OR(ISNA(AV$1),ISNA($A86)),NA(),'临-燃尽0'!CG87)</f>
        <v>#N/A</v>
      </c>
      <c r="AW86" s="8" t="e">
        <f>IF(OR(ISNA(AW$1),ISNA($A86)),NA(),'临-燃尽0'!CH87)</f>
        <v>#N/A</v>
      </c>
      <c r="AX86" s="8" t="e">
        <f>IF(OR(ISNA(AX$1),ISNA($A86)),NA(),'临-燃尽0'!CI87)</f>
        <v>#N/A</v>
      </c>
      <c r="AY86" s="8" t="e">
        <f>IF(OR(ISNA(AY$1),ISNA($A86)),NA(),'临-燃尽0'!CJ87)</f>
        <v>#N/A</v>
      </c>
      <c r="AZ86" s="8" t="e">
        <f>IF(OR(ISNA(AZ$1),ISNA($A86)),NA(),'临-燃尽0'!CK87)</f>
        <v>#N/A</v>
      </c>
    </row>
    <row r="87" spans="1:52">
      <c r="A87" s="8" t="e">
        <f>IF(OR('临-燃尽0'!AL88="",'临-燃尽0'!AL88="总计"),NA(),'临-燃尽0'!AL88)</f>
        <v>#N/A</v>
      </c>
      <c r="B87" s="8" t="e">
        <f>IF(ISNA($A87),NA(),'临-燃尽0'!AM88)</f>
        <v>#N/A</v>
      </c>
      <c r="C87" s="8" t="e">
        <f>IF(ISNA($A87),NA(),'临-燃尽0'!AN88)</f>
        <v>#N/A</v>
      </c>
      <c r="D87" s="8" t="e">
        <f>IF(ISNA($A87),NA(),'临-燃尽0'!AO88)</f>
        <v>#N/A</v>
      </c>
      <c r="E87" s="8" t="e">
        <f>IF(OR(ISNA(E$1),ISNA($A87)),NA(),'临-燃尽0'!AP88)</f>
        <v>#N/A</v>
      </c>
      <c r="F87" s="8" t="e">
        <f>IF(OR(ISNA(F$1),ISNA($A87)),NA(),'临-燃尽0'!AQ88)</f>
        <v>#N/A</v>
      </c>
      <c r="G87" s="8" t="e">
        <f>IF(OR(ISNA(G$1),ISNA($A87)),NA(),'临-燃尽0'!AR88)</f>
        <v>#N/A</v>
      </c>
      <c r="H87" s="8" t="e">
        <f>IF(OR(ISNA(H$1),ISNA($A87)),NA(),'临-燃尽0'!AS88)</f>
        <v>#N/A</v>
      </c>
      <c r="I87" s="8" t="e">
        <f>IF(OR(ISNA(I$1),ISNA($A87)),NA(),'临-燃尽0'!AT88)</f>
        <v>#N/A</v>
      </c>
      <c r="J87" s="8" t="e">
        <f>IF(OR(ISNA(J$1),ISNA($A87)),NA(),'临-燃尽0'!AU88)</f>
        <v>#N/A</v>
      </c>
      <c r="K87" s="8" t="e">
        <f>IF(OR(ISNA(K$1),ISNA($A87)),NA(),'临-燃尽0'!AV88)</f>
        <v>#N/A</v>
      </c>
      <c r="L87" s="8" t="e">
        <f>IF(OR(ISNA(L$1),ISNA($A87)),NA(),'临-燃尽0'!AW88)</f>
        <v>#N/A</v>
      </c>
      <c r="M87" s="8" t="e">
        <f>IF(OR(ISNA(M$1),ISNA($A87)),NA(),'临-燃尽0'!AX88)</f>
        <v>#N/A</v>
      </c>
      <c r="N87" s="8" t="e">
        <f>IF(OR(ISNA(N$1),ISNA($A87)),NA(),'临-燃尽0'!AY88)</f>
        <v>#N/A</v>
      </c>
      <c r="O87" s="8" t="e">
        <f>IF(OR(ISNA(O$1),ISNA($A87)),NA(),'临-燃尽0'!AZ88)</f>
        <v>#N/A</v>
      </c>
      <c r="P87" s="8" t="e">
        <f>IF(OR(ISNA(P$1),ISNA($A87)),NA(),'临-燃尽0'!BA88)</f>
        <v>#N/A</v>
      </c>
      <c r="Q87" s="8" t="e">
        <f>IF(OR(ISNA(Q$1),ISNA($A87)),NA(),'临-燃尽0'!BB88)</f>
        <v>#N/A</v>
      </c>
      <c r="R87" s="8" t="e">
        <f>IF(OR(ISNA(R$1),ISNA($A87)),NA(),'临-燃尽0'!BC88)</f>
        <v>#N/A</v>
      </c>
      <c r="S87" s="8" t="e">
        <f>IF(OR(ISNA(S$1),ISNA($A87)),NA(),'临-燃尽0'!BD88)</f>
        <v>#N/A</v>
      </c>
      <c r="T87" s="8" t="e">
        <f>IF(OR(ISNA(T$1),ISNA($A87)),NA(),'临-燃尽0'!BE88)</f>
        <v>#N/A</v>
      </c>
      <c r="U87" s="8" t="e">
        <f>IF(OR(ISNA(U$1),ISNA($A87)),NA(),'临-燃尽0'!BF88)</f>
        <v>#N/A</v>
      </c>
      <c r="V87" s="8" t="e">
        <f>IF(OR(ISNA(V$1),ISNA($A87)),NA(),'临-燃尽0'!BG88)</f>
        <v>#N/A</v>
      </c>
      <c r="W87" s="8" t="e">
        <f>IF(OR(ISNA(W$1),ISNA($A87)),NA(),'临-燃尽0'!BH88)</f>
        <v>#N/A</v>
      </c>
      <c r="X87" s="8" t="e">
        <f>IF(OR(ISNA(X$1),ISNA($A87)),NA(),'临-燃尽0'!BI88)</f>
        <v>#N/A</v>
      </c>
      <c r="Y87" s="8" t="e">
        <f>IF(OR(ISNA(Y$1),ISNA($A87)),NA(),'临-燃尽0'!BJ88)</f>
        <v>#N/A</v>
      </c>
      <c r="Z87" s="8" t="e">
        <f>IF(OR(ISNA(Z$1),ISNA($A87)),NA(),'临-燃尽0'!BK88)</f>
        <v>#N/A</v>
      </c>
      <c r="AA87" s="8" t="e">
        <f>IF(OR(ISNA(AA$1),ISNA($A87)),NA(),'临-燃尽0'!BL88)</f>
        <v>#N/A</v>
      </c>
      <c r="AB87" s="8" t="e">
        <f>IF(OR(ISNA(AB$1),ISNA($A87)),NA(),'临-燃尽0'!BM88)</f>
        <v>#N/A</v>
      </c>
      <c r="AC87" s="8" t="e">
        <f>IF(OR(ISNA(AC$1),ISNA($A87)),NA(),'临-燃尽0'!BN88)</f>
        <v>#N/A</v>
      </c>
      <c r="AD87" s="8" t="e">
        <f>IF(OR(ISNA(AD$1),ISNA($A87)),NA(),'临-燃尽0'!BO88)</f>
        <v>#N/A</v>
      </c>
      <c r="AE87" s="8" t="e">
        <f>IF(OR(ISNA(AE$1),ISNA($A87)),NA(),'临-燃尽0'!BP88)</f>
        <v>#N/A</v>
      </c>
      <c r="AF87" s="8" t="e">
        <f>IF(OR(ISNA(AF$1),ISNA($A87)),NA(),'临-燃尽0'!BQ88)</f>
        <v>#N/A</v>
      </c>
      <c r="AG87" s="8" t="e">
        <f>IF(OR(ISNA(AG$1),ISNA($A87)),NA(),'临-燃尽0'!BR88)</f>
        <v>#N/A</v>
      </c>
      <c r="AH87" s="8" t="e">
        <f>IF(OR(ISNA(AH$1),ISNA($A87)),NA(),'临-燃尽0'!BS88)</f>
        <v>#N/A</v>
      </c>
      <c r="AI87" s="8" t="e">
        <f>IF(OR(ISNA(AI$1),ISNA($A87)),NA(),'临-燃尽0'!BT88)</f>
        <v>#N/A</v>
      </c>
      <c r="AJ87" s="8" t="e">
        <f>IF(OR(ISNA(AJ$1),ISNA($A87)),NA(),'临-燃尽0'!BU88)</f>
        <v>#N/A</v>
      </c>
      <c r="AK87" s="8" t="e">
        <f>IF(OR(ISNA(AK$1),ISNA($A87)),NA(),'临-燃尽0'!BV88)</f>
        <v>#N/A</v>
      </c>
      <c r="AL87" s="8" t="e">
        <f>IF(OR(ISNA(AL$1),ISNA($A87)),NA(),'临-燃尽0'!BW88)</f>
        <v>#N/A</v>
      </c>
      <c r="AM87" s="8" t="e">
        <f>IF(OR(ISNA(AM$1),ISNA($A87)),NA(),'临-燃尽0'!BX88)</f>
        <v>#N/A</v>
      </c>
      <c r="AN87" s="8" t="e">
        <f>IF(OR(ISNA(AN$1),ISNA($A87)),NA(),'临-燃尽0'!BY88)</f>
        <v>#N/A</v>
      </c>
      <c r="AO87" s="8" t="e">
        <f>IF(OR(ISNA(AO$1),ISNA($A87)),NA(),'临-燃尽0'!BZ88)</f>
        <v>#N/A</v>
      </c>
      <c r="AP87" s="8" t="e">
        <f>IF(OR(ISNA(AP$1),ISNA($A87)),NA(),'临-燃尽0'!CA88)</f>
        <v>#N/A</v>
      </c>
      <c r="AQ87" s="8" t="e">
        <f>IF(OR(ISNA(AQ$1),ISNA($A87)),NA(),'临-燃尽0'!CB88)</f>
        <v>#N/A</v>
      </c>
      <c r="AR87" s="8" t="e">
        <f>IF(OR(ISNA(AR$1),ISNA($A87)),NA(),'临-燃尽0'!CC88)</f>
        <v>#N/A</v>
      </c>
      <c r="AS87" s="8" t="e">
        <f>IF(OR(ISNA(AS$1),ISNA($A87)),NA(),'临-燃尽0'!CD88)</f>
        <v>#N/A</v>
      </c>
      <c r="AT87" s="8" t="e">
        <f>IF(OR(ISNA(AT$1),ISNA($A87)),NA(),'临-燃尽0'!CE88)</f>
        <v>#N/A</v>
      </c>
      <c r="AU87" s="8" t="e">
        <f>IF(OR(ISNA(AU$1),ISNA($A87)),NA(),'临-燃尽0'!CF88)</f>
        <v>#N/A</v>
      </c>
      <c r="AV87" s="8" t="e">
        <f>IF(OR(ISNA(AV$1),ISNA($A87)),NA(),'临-燃尽0'!CG88)</f>
        <v>#N/A</v>
      </c>
      <c r="AW87" s="8" t="e">
        <f>IF(OR(ISNA(AW$1),ISNA($A87)),NA(),'临-燃尽0'!CH88)</f>
        <v>#N/A</v>
      </c>
      <c r="AX87" s="8" t="e">
        <f>IF(OR(ISNA(AX$1),ISNA($A87)),NA(),'临-燃尽0'!CI88)</f>
        <v>#N/A</v>
      </c>
      <c r="AY87" s="8" t="e">
        <f>IF(OR(ISNA(AY$1),ISNA($A87)),NA(),'临-燃尽0'!CJ88)</f>
        <v>#N/A</v>
      </c>
      <c r="AZ87" s="8" t="e">
        <f>IF(OR(ISNA(AZ$1),ISNA($A87)),NA(),'临-燃尽0'!CK88)</f>
        <v>#N/A</v>
      </c>
    </row>
    <row r="88" spans="1:52">
      <c r="A88" s="8" t="e">
        <f>IF(OR('临-燃尽0'!AL89="",'临-燃尽0'!AL89="总计"),NA(),'临-燃尽0'!AL89)</f>
        <v>#N/A</v>
      </c>
      <c r="B88" s="8" t="e">
        <f>IF(ISNA($A88),NA(),'临-燃尽0'!AM89)</f>
        <v>#N/A</v>
      </c>
      <c r="C88" s="8" t="e">
        <f>IF(ISNA($A88),NA(),'临-燃尽0'!AN89)</f>
        <v>#N/A</v>
      </c>
      <c r="D88" s="8" t="e">
        <f>IF(ISNA($A88),NA(),'临-燃尽0'!AO89)</f>
        <v>#N/A</v>
      </c>
      <c r="E88" s="8" t="e">
        <f>IF(OR(ISNA(E$1),ISNA($A88)),NA(),'临-燃尽0'!AP89)</f>
        <v>#N/A</v>
      </c>
      <c r="F88" s="8" t="e">
        <f>IF(OR(ISNA(F$1),ISNA($A88)),NA(),'临-燃尽0'!AQ89)</f>
        <v>#N/A</v>
      </c>
      <c r="G88" s="8" t="e">
        <f>IF(OR(ISNA(G$1),ISNA($A88)),NA(),'临-燃尽0'!AR89)</f>
        <v>#N/A</v>
      </c>
      <c r="H88" s="8" t="e">
        <f>IF(OR(ISNA(H$1),ISNA($A88)),NA(),'临-燃尽0'!AS89)</f>
        <v>#N/A</v>
      </c>
      <c r="I88" s="8" t="e">
        <f>IF(OR(ISNA(I$1),ISNA($A88)),NA(),'临-燃尽0'!AT89)</f>
        <v>#N/A</v>
      </c>
      <c r="J88" s="8" t="e">
        <f>IF(OR(ISNA(J$1),ISNA($A88)),NA(),'临-燃尽0'!AU89)</f>
        <v>#N/A</v>
      </c>
      <c r="K88" s="8" t="e">
        <f>IF(OR(ISNA(K$1),ISNA($A88)),NA(),'临-燃尽0'!AV89)</f>
        <v>#N/A</v>
      </c>
      <c r="L88" s="8" t="e">
        <f>IF(OR(ISNA(L$1),ISNA($A88)),NA(),'临-燃尽0'!AW89)</f>
        <v>#N/A</v>
      </c>
      <c r="M88" s="8" t="e">
        <f>IF(OR(ISNA(M$1),ISNA($A88)),NA(),'临-燃尽0'!AX89)</f>
        <v>#N/A</v>
      </c>
      <c r="N88" s="8" t="e">
        <f>IF(OR(ISNA(N$1),ISNA($A88)),NA(),'临-燃尽0'!AY89)</f>
        <v>#N/A</v>
      </c>
      <c r="O88" s="8" t="e">
        <f>IF(OR(ISNA(O$1),ISNA($A88)),NA(),'临-燃尽0'!AZ89)</f>
        <v>#N/A</v>
      </c>
      <c r="P88" s="8" t="e">
        <f>IF(OR(ISNA(P$1),ISNA($A88)),NA(),'临-燃尽0'!BA89)</f>
        <v>#N/A</v>
      </c>
      <c r="Q88" s="8" t="e">
        <f>IF(OR(ISNA(Q$1),ISNA($A88)),NA(),'临-燃尽0'!BB89)</f>
        <v>#N/A</v>
      </c>
      <c r="R88" s="8" t="e">
        <f>IF(OR(ISNA(R$1),ISNA($A88)),NA(),'临-燃尽0'!BC89)</f>
        <v>#N/A</v>
      </c>
      <c r="S88" s="8" t="e">
        <f>IF(OR(ISNA(S$1),ISNA($A88)),NA(),'临-燃尽0'!BD89)</f>
        <v>#N/A</v>
      </c>
      <c r="T88" s="8" t="e">
        <f>IF(OR(ISNA(T$1),ISNA($A88)),NA(),'临-燃尽0'!BE89)</f>
        <v>#N/A</v>
      </c>
      <c r="U88" s="8" t="e">
        <f>IF(OR(ISNA(U$1),ISNA($A88)),NA(),'临-燃尽0'!BF89)</f>
        <v>#N/A</v>
      </c>
      <c r="V88" s="8" t="e">
        <f>IF(OR(ISNA(V$1),ISNA($A88)),NA(),'临-燃尽0'!BG89)</f>
        <v>#N/A</v>
      </c>
      <c r="W88" s="8" t="e">
        <f>IF(OR(ISNA(W$1),ISNA($A88)),NA(),'临-燃尽0'!BH89)</f>
        <v>#N/A</v>
      </c>
      <c r="X88" s="8" t="e">
        <f>IF(OR(ISNA(X$1),ISNA($A88)),NA(),'临-燃尽0'!BI89)</f>
        <v>#N/A</v>
      </c>
      <c r="Y88" s="8" t="e">
        <f>IF(OR(ISNA(Y$1),ISNA($A88)),NA(),'临-燃尽0'!BJ89)</f>
        <v>#N/A</v>
      </c>
      <c r="Z88" s="8" t="e">
        <f>IF(OR(ISNA(Z$1),ISNA($A88)),NA(),'临-燃尽0'!BK89)</f>
        <v>#N/A</v>
      </c>
      <c r="AA88" s="8" t="e">
        <f>IF(OR(ISNA(AA$1),ISNA($A88)),NA(),'临-燃尽0'!BL89)</f>
        <v>#N/A</v>
      </c>
      <c r="AB88" s="8" t="e">
        <f>IF(OR(ISNA(AB$1),ISNA($A88)),NA(),'临-燃尽0'!BM89)</f>
        <v>#N/A</v>
      </c>
      <c r="AC88" s="8" t="e">
        <f>IF(OR(ISNA(AC$1),ISNA($A88)),NA(),'临-燃尽0'!BN89)</f>
        <v>#N/A</v>
      </c>
      <c r="AD88" s="8" t="e">
        <f>IF(OR(ISNA(AD$1),ISNA($A88)),NA(),'临-燃尽0'!BO89)</f>
        <v>#N/A</v>
      </c>
      <c r="AE88" s="8" t="e">
        <f>IF(OR(ISNA(AE$1),ISNA($A88)),NA(),'临-燃尽0'!BP89)</f>
        <v>#N/A</v>
      </c>
      <c r="AF88" s="8" t="e">
        <f>IF(OR(ISNA(AF$1),ISNA($A88)),NA(),'临-燃尽0'!BQ89)</f>
        <v>#N/A</v>
      </c>
      <c r="AG88" s="8" t="e">
        <f>IF(OR(ISNA(AG$1),ISNA($A88)),NA(),'临-燃尽0'!BR89)</f>
        <v>#N/A</v>
      </c>
      <c r="AH88" s="8" t="e">
        <f>IF(OR(ISNA(AH$1),ISNA($A88)),NA(),'临-燃尽0'!BS89)</f>
        <v>#N/A</v>
      </c>
      <c r="AI88" s="8" t="e">
        <f>IF(OR(ISNA(AI$1),ISNA($A88)),NA(),'临-燃尽0'!BT89)</f>
        <v>#N/A</v>
      </c>
      <c r="AJ88" s="8" t="e">
        <f>IF(OR(ISNA(AJ$1),ISNA($A88)),NA(),'临-燃尽0'!BU89)</f>
        <v>#N/A</v>
      </c>
      <c r="AK88" s="8" t="e">
        <f>IF(OR(ISNA(AK$1),ISNA($A88)),NA(),'临-燃尽0'!BV89)</f>
        <v>#N/A</v>
      </c>
      <c r="AL88" s="8" t="e">
        <f>IF(OR(ISNA(AL$1),ISNA($A88)),NA(),'临-燃尽0'!BW89)</f>
        <v>#N/A</v>
      </c>
      <c r="AM88" s="8" t="e">
        <f>IF(OR(ISNA(AM$1),ISNA($A88)),NA(),'临-燃尽0'!BX89)</f>
        <v>#N/A</v>
      </c>
      <c r="AN88" s="8" t="e">
        <f>IF(OR(ISNA(AN$1),ISNA($A88)),NA(),'临-燃尽0'!BY89)</f>
        <v>#N/A</v>
      </c>
      <c r="AO88" s="8" t="e">
        <f>IF(OR(ISNA(AO$1),ISNA($A88)),NA(),'临-燃尽0'!BZ89)</f>
        <v>#N/A</v>
      </c>
      <c r="AP88" s="8" t="e">
        <f>IF(OR(ISNA(AP$1),ISNA($A88)),NA(),'临-燃尽0'!CA89)</f>
        <v>#N/A</v>
      </c>
      <c r="AQ88" s="8" t="e">
        <f>IF(OR(ISNA(AQ$1),ISNA($A88)),NA(),'临-燃尽0'!CB89)</f>
        <v>#N/A</v>
      </c>
      <c r="AR88" s="8" t="e">
        <f>IF(OR(ISNA(AR$1),ISNA($A88)),NA(),'临-燃尽0'!CC89)</f>
        <v>#N/A</v>
      </c>
      <c r="AS88" s="8" t="e">
        <f>IF(OR(ISNA(AS$1),ISNA($A88)),NA(),'临-燃尽0'!CD89)</f>
        <v>#N/A</v>
      </c>
      <c r="AT88" s="8" t="e">
        <f>IF(OR(ISNA(AT$1),ISNA($A88)),NA(),'临-燃尽0'!CE89)</f>
        <v>#N/A</v>
      </c>
      <c r="AU88" s="8" t="e">
        <f>IF(OR(ISNA(AU$1),ISNA($A88)),NA(),'临-燃尽0'!CF89)</f>
        <v>#N/A</v>
      </c>
      <c r="AV88" s="8" t="e">
        <f>IF(OR(ISNA(AV$1),ISNA($A88)),NA(),'临-燃尽0'!CG89)</f>
        <v>#N/A</v>
      </c>
      <c r="AW88" s="8" t="e">
        <f>IF(OR(ISNA(AW$1),ISNA($A88)),NA(),'临-燃尽0'!CH89)</f>
        <v>#N/A</v>
      </c>
      <c r="AX88" s="8" t="e">
        <f>IF(OR(ISNA(AX$1),ISNA($A88)),NA(),'临-燃尽0'!CI89)</f>
        <v>#N/A</v>
      </c>
      <c r="AY88" s="8" t="e">
        <f>IF(OR(ISNA(AY$1),ISNA($A88)),NA(),'临-燃尽0'!CJ89)</f>
        <v>#N/A</v>
      </c>
      <c r="AZ88" s="8" t="e">
        <f>IF(OR(ISNA(AZ$1),ISNA($A88)),NA(),'临-燃尽0'!CK89)</f>
        <v>#N/A</v>
      </c>
    </row>
    <row r="89" spans="1:52">
      <c r="A89" s="8" t="e">
        <f>IF(OR('临-燃尽0'!AL90="",'临-燃尽0'!AL90="总计"),NA(),'临-燃尽0'!AL90)</f>
        <v>#N/A</v>
      </c>
      <c r="B89" s="8" t="e">
        <f>IF(ISNA($A89),NA(),'临-燃尽0'!AM90)</f>
        <v>#N/A</v>
      </c>
      <c r="C89" s="8" t="e">
        <f>IF(ISNA($A89),NA(),'临-燃尽0'!AN90)</f>
        <v>#N/A</v>
      </c>
      <c r="D89" s="8" t="e">
        <f>IF(ISNA($A89),NA(),'临-燃尽0'!AO90)</f>
        <v>#N/A</v>
      </c>
      <c r="E89" s="8" t="e">
        <f>IF(OR(ISNA(E$1),ISNA($A89)),NA(),'临-燃尽0'!AP90)</f>
        <v>#N/A</v>
      </c>
      <c r="F89" s="8" t="e">
        <f>IF(OR(ISNA(F$1),ISNA($A89)),NA(),'临-燃尽0'!AQ90)</f>
        <v>#N/A</v>
      </c>
      <c r="G89" s="8" t="e">
        <f>IF(OR(ISNA(G$1),ISNA($A89)),NA(),'临-燃尽0'!AR90)</f>
        <v>#N/A</v>
      </c>
      <c r="H89" s="8" t="e">
        <f>IF(OR(ISNA(H$1),ISNA($A89)),NA(),'临-燃尽0'!AS90)</f>
        <v>#N/A</v>
      </c>
      <c r="I89" s="8" t="e">
        <f>IF(OR(ISNA(I$1),ISNA($A89)),NA(),'临-燃尽0'!AT90)</f>
        <v>#N/A</v>
      </c>
      <c r="J89" s="8" t="e">
        <f>IF(OR(ISNA(J$1),ISNA($A89)),NA(),'临-燃尽0'!AU90)</f>
        <v>#N/A</v>
      </c>
      <c r="K89" s="8" t="e">
        <f>IF(OR(ISNA(K$1),ISNA($A89)),NA(),'临-燃尽0'!AV90)</f>
        <v>#N/A</v>
      </c>
      <c r="L89" s="8" t="e">
        <f>IF(OR(ISNA(L$1),ISNA($A89)),NA(),'临-燃尽0'!AW90)</f>
        <v>#N/A</v>
      </c>
      <c r="M89" s="8" t="e">
        <f>IF(OR(ISNA(M$1),ISNA($A89)),NA(),'临-燃尽0'!AX90)</f>
        <v>#N/A</v>
      </c>
      <c r="N89" s="8" t="e">
        <f>IF(OR(ISNA(N$1),ISNA($A89)),NA(),'临-燃尽0'!AY90)</f>
        <v>#N/A</v>
      </c>
      <c r="O89" s="8" t="e">
        <f>IF(OR(ISNA(O$1),ISNA($A89)),NA(),'临-燃尽0'!AZ90)</f>
        <v>#N/A</v>
      </c>
      <c r="P89" s="8" t="e">
        <f>IF(OR(ISNA(P$1),ISNA($A89)),NA(),'临-燃尽0'!BA90)</f>
        <v>#N/A</v>
      </c>
      <c r="Q89" s="8" t="e">
        <f>IF(OR(ISNA(Q$1),ISNA($A89)),NA(),'临-燃尽0'!BB90)</f>
        <v>#N/A</v>
      </c>
      <c r="R89" s="8" t="e">
        <f>IF(OR(ISNA(R$1),ISNA($A89)),NA(),'临-燃尽0'!BC90)</f>
        <v>#N/A</v>
      </c>
      <c r="S89" s="8" t="e">
        <f>IF(OR(ISNA(S$1),ISNA($A89)),NA(),'临-燃尽0'!BD90)</f>
        <v>#N/A</v>
      </c>
      <c r="T89" s="8" t="e">
        <f>IF(OR(ISNA(T$1),ISNA($A89)),NA(),'临-燃尽0'!BE90)</f>
        <v>#N/A</v>
      </c>
      <c r="U89" s="8" t="e">
        <f>IF(OR(ISNA(U$1),ISNA($A89)),NA(),'临-燃尽0'!BF90)</f>
        <v>#N/A</v>
      </c>
      <c r="V89" s="8" t="e">
        <f>IF(OR(ISNA(V$1),ISNA($A89)),NA(),'临-燃尽0'!BG90)</f>
        <v>#N/A</v>
      </c>
      <c r="W89" s="8" t="e">
        <f>IF(OR(ISNA(W$1),ISNA($A89)),NA(),'临-燃尽0'!BH90)</f>
        <v>#N/A</v>
      </c>
      <c r="X89" s="8" t="e">
        <f>IF(OR(ISNA(X$1),ISNA($A89)),NA(),'临-燃尽0'!BI90)</f>
        <v>#N/A</v>
      </c>
      <c r="Y89" s="8" t="e">
        <f>IF(OR(ISNA(Y$1),ISNA($A89)),NA(),'临-燃尽0'!BJ90)</f>
        <v>#N/A</v>
      </c>
      <c r="Z89" s="8" t="e">
        <f>IF(OR(ISNA(Z$1),ISNA($A89)),NA(),'临-燃尽0'!BK90)</f>
        <v>#N/A</v>
      </c>
      <c r="AA89" s="8" t="e">
        <f>IF(OR(ISNA(AA$1),ISNA($A89)),NA(),'临-燃尽0'!BL90)</f>
        <v>#N/A</v>
      </c>
      <c r="AB89" s="8" t="e">
        <f>IF(OR(ISNA(AB$1),ISNA($A89)),NA(),'临-燃尽0'!BM90)</f>
        <v>#N/A</v>
      </c>
      <c r="AC89" s="8" t="e">
        <f>IF(OR(ISNA(AC$1),ISNA($A89)),NA(),'临-燃尽0'!BN90)</f>
        <v>#N/A</v>
      </c>
      <c r="AD89" s="8" t="e">
        <f>IF(OR(ISNA(AD$1),ISNA($A89)),NA(),'临-燃尽0'!BO90)</f>
        <v>#N/A</v>
      </c>
      <c r="AE89" s="8" t="e">
        <f>IF(OR(ISNA(AE$1),ISNA($A89)),NA(),'临-燃尽0'!BP90)</f>
        <v>#N/A</v>
      </c>
      <c r="AF89" s="8" t="e">
        <f>IF(OR(ISNA(AF$1),ISNA($A89)),NA(),'临-燃尽0'!BQ90)</f>
        <v>#N/A</v>
      </c>
      <c r="AG89" s="8" t="e">
        <f>IF(OR(ISNA(AG$1),ISNA($A89)),NA(),'临-燃尽0'!BR90)</f>
        <v>#N/A</v>
      </c>
      <c r="AH89" s="8" t="e">
        <f>IF(OR(ISNA(AH$1),ISNA($A89)),NA(),'临-燃尽0'!BS90)</f>
        <v>#N/A</v>
      </c>
      <c r="AI89" s="8" t="e">
        <f>IF(OR(ISNA(AI$1),ISNA($A89)),NA(),'临-燃尽0'!BT90)</f>
        <v>#N/A</v>
      </c>
      <c r="AJ89" s="8" t="e">
        <f>IF(OR(ISNA(AJ$1),ISNA($A89)),NA(),'临-燃尽0'!BU90)</f>
        <v>#N/A</v>
      </c>
      <c r="AK89" s="8" t="e">
        <f>IF(OR(ISNA(AK$1),ISNA($A89)),NA(),'临-燃尽0'!BV90)</f>
        <v>#N/A</v>
      </c>
      <c r="AL89" s="8" t="e">
        <f>IF(OR(ISNA(AL$1),ISNA($A89)),NA(),'临-燃尽0'!BW90)</f>
        <v>#N/A</v>
      </c>
      <c r="AM89" s="8" t="e">
        <f>IF(OR(ISNA(AM$1),ISNA($A89)),NA(),'临-燃尽0'!BX90)</f>
        <v>#N/A</v>
      </c>
      <c r="AN89" s="8" t="e">
        <f>IF(OR(ISNA(AN$1),ISNA($A89)),NA(),'临-燃尽0'!BY90)</f>
        <v>#N/A</v>
      </c>
      <c r="AO89" s="8" t="e">
        <f>IF(OR(ISNA(AO$1),ISNA($A89)),NA(),'临-燃尽0'!BZ90)</f>
        <v>#N/A</v>
      </c>
      <c r="AP89" s="8" t="e">
        <f>IF(OR(ISNA(AP$1),ISNA($A89)),NA(),'临-燃尽0'!CA90)</f>
        <v>#N/A</v>
      </c>
      <c r="AQ89" s="8" t="e">
        <f>IF(OR(ISNA(AQ$1),ISNA($A89)),NA(),'临-燃尽0'!CB90)</f>
        <v>#N/A</v>
      </c>
      <c r="AR89" s="8" t="e">
        <f>IF(OR(ISNA(AR$1),ISNA($A89)),NA(),'临-燃尽0'!CC90)</f>
        <v>#N/A</v>
      </c>
      <c r="AS89" s="8" t="e">
        <f>IF(OR(ISNA(AS$1),ISNA($A89)),NA(),'临-燃尽0'!CD90)</f>
        <v>#N/A</v>
      </c>
      <c r="AT89" s="8" t="e">
        <f>IF(OR(ISNA(AT$1),ISNA($A89)),NA(),'临-燃尽0'!CE90)</f>
        <v>#N/A</v>
      </c>
      <c r="AU89" s="8" t="e">
        <f>IF(OR(ISNA(AU$1),ISNA($A89)),NA(),'临-燃尽0'!CF90)</f>
        <v>#N/A</v>
      </c>
      <c r="AV89" s="8" t="e">
        <f>IF(OR(ISNA(AV$1),ISNA($A89)),NA(),'临-燃尽0'!CG90)</f>
        <v>#N/A</v>
      </c>
      <c r="AW89" s="8" t="e">
        <f>IF(OR(ISNA(AW$1),ISNA($A89)),NA(),'临-燃尽0'!CH90)</f>
        <v>#N/A</v>
      </c>
      <c r="AX89" s="8" t="e">
        <f>IF(OR(ISNA(AX$1),ISNA($A89)),NA(),'临-燃尽0'!CI90)</f>
        <v>#N/A</v>
      </c>
      <c r="AY89" s="8" t="e">
        <f>IF(OR(ISNA(AY$1),ISNA($A89)),NA(),'临-燃尽0'!CJ90)</f>
        <v>#N/A</v>
      </c>
      <c r="AZ89" s="8" t="e">
        <f>IF(OR(ISNA(AZ$1),ISNA($A89)),NA(),'临-燃尽0'!CK90)</f>
        <v>#N/A</v>
      </c>
    </row>
    <row r="90" spans="1:52">
      <c r="A90" s="8" t="e">
        <f>IF(OR('临-燃尽0'!AL91="",'临-燃尽0'!AL91="总计"),NA(),'临-燃尽0'!AL91)</f>
        <v>#N/A</v>
      </c>
      <c r="B90" s="8" t="e">
        <f>IF(ISNA($A90),NA(),'临-燃尽0'!AM91)</f>
        <v>#N/A</v>
      </c>
      <c r="C90" s="8" t="e">
        <f>IF(ISNA($A90),NA(),'临-燃尽0'!AN91)</f>
        <v>#N/A</v>
      </c>
      <c r="D90" s="8" t="e">
        <f>IF(ISNA($A90),NA(),'临-燃尽0'!AO91)</f>
        <v>#N/A</v>
      </c>
      <c r="E90" s="8" t="e">
        <f>IF(OR(ISNA(E$1),ISNA($A90)),NA(),'临-燃尽0'!AP91)</f>
        <v>#N/A</v>
      </c>
      <c r="F90" s="8" t="e">
        <f>IF(OR(ISNA(F$1),ISNA($A90)),NA(),'临-燃尽0'!AQ91)</f>
        <v>#N/A</v>
      </c>
      <c r="G90" s="8" t="e">
        <f>IF(OR(ISNA(G$1),ISNA($A90)),NA(),'临-燃尽0'!AR91)</f>
        <v>#N/A</v>
      </c>
      <c r="H90" s="8" t="e">
        <f>IF(OR(ISNA(H$1),ISNA($A90)),NA(),'临-燃尽0'!AS91)</f>
        <v>#N/A</v>
      </c>
      <c r="I90" s="8" t="e">
        <f>IF(OR(ISNA(I$1),ISNA($A90)),NA(),'临-燃尽0'!AT91)</f>
        <v>#N/A</v>
      </c>
      <c r="J90" s="8" t="e">
        <f>IF(OR(ISNA(J$1),ISNA($A90)),NA(),'临-燃尽0'!AU91)</f>
        <v>#N/A</v>
      </c>
      <c r="K90" s="8" t="e">
        <f>IF(OR(ISNA(K$1),ISNA($A90)),NA(),'临-燃尽0'!AV91)</f>
        <v>#N/A</v>
      </c>
      <c r="L90" s="8" t="e">
        <f>IF(OR(ISNA(L$1),ISNA($A90)),NA(),'临-燃尽0'!AW91)</f>
        <v>#N/A</v>
      </c>
      <c r="M90" s="8" t="e">
        <f>IF(OR(ISNA(M$1),ISNA($A90)),NA(),'临-燃尽0'!AX91)</f>
        <v>#N/A</v>
      </c>
      <c r="N90" s="8" t="e">
        <f>IF(OR(ISNA(N$1),ISNA($A90)),NA(),'临-燃尽0'!AY91)</f>
        <v>#N/A</v>
      </c>
      <c r="O90" s="8" t="e">
        <f>IF(OR(ISNA(O$1),ISNA($A90)),NA(),'临-燃尽0'!AZ91)</f>
        <v>#N/A</v>
      </c>
      <c r="P90" s="8" t="e">
        <f>IF(OR(ISNA(P$1),ISNA($A90)),NA(),'临-燃尽0'!BA91)</f>
        <v>#N/A</v>
      </c>
      <c r="Q90" s="8" t="e">
        <f>IF(OR(ISNA(Q$1),ISNA($A90)),NA(),'临-燃尽0'!BB91)</f>
        <v>#N/A</v>
      </c>
      <c r="R90" s="8" t="e">
        <f>IF(OR(ISNA(R$1),ISNA($A90)),NA(),'临-燃尽0'!BC91)</f>
        <v>#N/A</v>
      </c>
      <c r="S90" s="8" t="e">
        <f>IF(OR(ISNA(S$1),ISNA($A90)),NA(),'临-燃尽0'!BD91)</f>
        <v>#N/A</v>
      </c>
      <c r="T90" s="8" t="e">
        <f>IF(OR(ISNA(T$1),ISNA($A90)),NA(),'临-燃尽0'!BE91)</f>
        <v>#N/A</v>
      </c>
      <c r="U90" s="8" t="e">
        <f>IF(OR(ISNA(U$1),ISNA($A90)),NA(),'临-燃尽0'!BF91)</f>
        <v>#N/A</v>
      </c>
      <c r="V90" s="8" t="e">
        <f>IF(OR(ISNA(V$1),ISNA($A90)),NA(),'临-燃尽0'!BG91)</f>
        <v>#N/A</v>
      </c>
      <c r="W90" s="8" t="e">
        <f>IF(OR(ISNA(W$1),ISNA($A90)),NA(),'临-燃尽0'!BH91)</f>
        <v>#N/A</v>
      </c>
      <c r="X90" s="8" t="e">
        <f>IF(OR(ISNA(X$1),ISNA($A90)),NA(),'临-燃尽0'!BI91)</f>
        <v>#N/A</v>
      </c>
      <c r="Y90" s="8" t="e">
        <f>IF(OR(ISNA(Y$1),ISNA($A90)),NA(),'临-燃尽0'!BJ91)</f>
        <v>#N/A</v>
      </c>
      <c r="Z90" s="8" t="e">
        <f>IF(OR(ISNA(Z$1),ISNA($A90)),NA(),'临-燃尽0'!BK91)</f>
        <v>#N/A</v>
      </c>
      <c r="AA90" s="8" t="e">
        <f>IF(OR(ISNA(AA$1),ISNA($A90)),NA(),'临-燃尽0'!BL91)</f>
        <v>#N/A</v>
      </c>
      <c r="AB90" s="8" t="e">
        <f>IF(OR(ISNA(AB$1),ISNA($A90)),NA(),'临-燃尽0'!BM91)</f>
        <v>#N/A</v>
      </c>
      <c r="AC90" s="8" t="e">
        <f>IF(OR(ISNA(AC$1),ISNA($A90)),NA(),'临-燃尽0'!BN91)</f>
        <v>#N/A</v>
      </c>
      <c r="AD90" s="8" t="e">
        <f>IF(OR(ISNA(AD$1),ISNA($A90)),NA(),'临-燃尽0'!BO91)</f>
        <v>#N/A</v>
      </c>
      <c r="AE90" s="8" t="e">
        <f>IF(OR(ISNA(AE$1),ISNA($A90)),NA(),'临-燃尽0'!BP91)</f>
        <v>#N/A</v>
      </c>
      <c r="AF90" s="8" t="e">
        <f>IF(OR(ISNA(AF$1),ISNA($A90)),NA(),'临-燃尽0'!BQ91)</f>
        <v>#N/A</v>
      </c>
      <c r="AG90" s="8" t="e">
        <f>IF(OR(ISNA(AG$1),ISNA($A90)),NA(),'临-燃尽0'!BR91)</f>
        <v>#N/A</v>
      </c>
      <c r="AH90" s="8" t="e">
        <f>IF(OR(ISNA(AH$1),ISNA($A90)),NA(),'临-燃尽0'!BS91)</f>
        <v>#N/A</v>
      </c>
      <c r="AI90" s="8" t="e">
        <f>IF(OR(ISNA(AI$1),ISNA($A90)),NA(),'临-燃尽0'!BT91)</f>
        <v>#N/A</v>
      </c>
      <c r="AJ90" s="8" t="e">
        <f>IF(OR(ISNA(AJ$1),ISNA($A90)),NA(),'临-燃尽0'!BU91)</f>
        <v>#N/A</v>
      </c>
      <c r="AK90" s="8" t="e">
        <f>IF(OR(ISNA(AK$1),ISNA($A90)),NA(),'临-燃尽0'!BV91)</f>
        <v>#N/A</v>
      </c>
      <c r="AL90" s="8" t="e">
        <f>IF(OR(ISNA(AL$1),ISNA($A90)),NA(),'临-燃尽0'!BW91)</f>
        <v>#N/A</v>
      </c>
      <c r="AM90" s="8" t="e">
        <f>IF(OR(ISNA(AM$1),ISNA($A90)),NA(),'临-燃尽0'!BX91)</f>
        <v>#N/A</v>
      </c>
      <c r="AN90" s="8" t="e">
        <f>IF(OR(ISNA(AN$1),ISNA($A90)),NA(),'临-燃尽0'!BY91)</f>
        <v>#N/A</v>
      </c>
      <c r="AO90" s="8" t="e">
        <f>IF(OR(ISNA(AO$1),ISNA($A90)),NA(),'临-燃尽0'!BZ91)</f>
        <v>#N/A</v>
      </c>
      <c r="AP90" s="8" t="e">
        <f>IF(OR(ISNA(AP$1),ISNA($A90)),NA(),'临-燃尽0'!CA91)</f>
        <v>#N/A</v>
      </c>
      <c r="AQ90" s="8" t="e">
        <f>IF(OR(ISNA(AQ$1),ISNA($A90)),NA(),'临-燃尽0'!CB91)</f>
        <v>#N/A</v>
      </c>
      <c r="AR90" s="8" t="e">
        <f>IF(OR(ISNA(AR$1),ISNA($A90)),NA(),'临-燃尽0'!CC91)</f>
        <v>#N/A</v>
      </c>
      <c r="AS90" s="8" t="e">
        <f>IF(OR(ISNA(AS$1),ISNA($A90)),NA(),'临-燃尽0'!CD91)</f>
        <v>#N/A</v>
      </c>
      <c r="AT90" s="8" t="e">
        <f>IF(OR(ISNA(AT$1),ISNA($A90)),NA(),'临-燃尽0'!CE91)</f>
        <v>#N/A</v>
      </c>
      <c r="AU90" s="8" t="e">
        <f>IF(OR(ISNA(AU$1),ISNA($A90)),NA(),'临-燃尽0'!CF91)</f>
        <v>#N/A</v>
      </c>
      <c r="AV90" s="8" t="e">
        <f>IF(OR(ISNA(AV$1),ISNA($A90)),NA(),'临-燃尽0'!CG91)</f>
        <v>#N/A</v>
      </c>
      <c r="AW90" s="8" t="e">
        <f>IF(OR(ISNA(AW$1),ISNA($A90)),NA(),'临-燃尽0'!CH91)</f>
        <v>#N/A</v>
      </c>
      <c r="AX90" s="8" t="e">
        <f>IF(OR(ISNA(AX$1),ISNA($A90)),NA(),'临-燃尽0'!CI91)</f>
        <v>#N/A</v>
      </c>
      <c r="AY90" s="8" t="e">
        <f>IF(OR(ISNA(AY$1),ISNA($A90)),NA(),'临-燃尽0'!CJ91)</f>
        <v>#N/A</v>
      </c>
      <c r="AZ90" s="8" t="e">
        <f>IF(OR(ISNA(AZ$1),ISNA($A90)),NA(),'临-燃尽0'!CK91)</f>
        <v>#N/A</v>
      </c>
    </row>
    <row r="91" spans="1:52">
      <c r="A91" s="8" t="e">
        <f>IF(OR('临-燃尽0'!AL92="",'临-燃尽0'!AL92="总计"),NA(),'临-燃尽0'!AL92)</f>
        <v>#N/A</v>
      </c>
      <c r="B91" s="8" t="e">
        <f>IF(ISNA($A91),NA(),'临-燃尽0'!AM92)</f>
        <v>#N/A</v>
      </c>
      <c r="C91" s="8" t="e">
        <f>IF(ISNA($A91),NA(),'临-燃尽0'!AN92)</f>
        <v>#N/A</v>
      </c>
      <c r="D91" s="8" t="e">
        <f>IF(ISNA($A91),NA(),'临-燃尽0'!AO92)</f>
        <v>#N/A</v>
      </c>
      <c r="E91" s="8" t="e">
        <f>IF(OR(ISNA(E$1),ISNA($A91)),NA(),'临-燃尽0'!AP92)</f>
        <v>#N/A</v>
      </c>
      <c r="F91" s="8" t="e">
        <f>IF(OR(ISNA(F$1),ISNA($A91)),NA(),'临-燃尽0'!AQ92)</f>
        <v>#N/A</v>
      </c>
      <c r="G91" s="8" t="e">
        <f>IF(OR(ISNA(G$1),ISNA($A91)),NA(),'临-燃尽0'!AR92)</f>
        <v>#N/A</v>
      </c>
      <c r="H91" s="8" t="e">
        <f>IF(OR(ISNA(H$1),ISNA($A91)),NA(),'临-燃尽0'!AS92)</f>
        <v>#N/A</v>
      </c>
      <c r="I91" s="8" t="e">
        <f>IF(OR(ISNA(I$1),ISNA($A91)),NA(),'临-燃尽0'!AT92)</f>
        <v>#N/A</v>
      </c>
      <c r="J91" s="8" t="e">
        <f>IF(OR(ISNA(J$1),ISNA($A91)),NA(),'临-燃尽0'!AU92)</f>
        <v>#N/A</v>
      </c>
      <c r="K91" s="8" t="e">
        <f>IF(OR(ISNA(K$1),ISNA($A91)),NA(),'临-燃尽0'!AV92)</f>
        <v>#N/A</v>
      </c>
      <c r="L91" s="8" t="e">
        <f>IF(OR(ISNA(L$1),ISNA($A91)),NA(),'临-燃尽0'!AW92)</f>
        <v>#N/A</v>
      </c>
      <c r="M91" s="8" t="e">
        <f>IF(OR(ISNA(M$1),ISNA($A91)),NA(),'临-燃尽0'!AX92)</f>
        <v>#N/A</v>
      </c>
      <c r="N91" s="8" t="e">
        <f>IF(OR(ISNA(N$1),ISNA($A91)),NA(),'临-燃尽0'!AY92)</f>
        <v>#N/A</v>
      </c>
      <c r="O91" s="8" t="e">
        <f>IF(OR(ISNA(O$1),ISNA($A91)),NA(),'临-燃尽0'!AZ92)</f>
        <v>#N/A</v>
      </c>
      <c r="P91" s="8" t="e">
        <f>IF(OR(ISNA(P$1),ISNA($A91)),NA(),'临-燃尽0'!BA92)</f>
        <v>#N/A</v>
      </c>
      <c r="Q91" s="8" t="e">
        <f>IF(OR(ISNA(Q$1),ISNA($A91)),NA(),'临-燃尽0'!BB92)</f>
        <v>#N/A</v>
      </c>
      <c r="R91" s="8" t="e">
        <f>IF(OR(ISNA(R$1),ISNA($A91)),NA(),'临-燃尽0'!BC92)</f>
        <v>#N/A</v>
      </c>
      <c r="S91" s="8" t="e">
        <f>IF(OR(ISNA(S$1),ISNA($A91)),NA(),'临-燃尽0'!BD92)</f>
        <v>#N/A</v>
      </c>
      <c r="T91" s="8" t="e">
        <f>IF(OR(ISNA(T$1),ISNA($A91)),NA(),'临-燃尽0'!BE92)</f>
        <v>#N/A</v>
      </c>
      <c r="U91" s="8" t="e">
        <f>IF(OR(ISNA(U$1),ISNA($A91)),NA(),'临-燃尽0'!BF92)</f>
        <v>#N/A</v>
      </c>
      <c r="V91" s="8" t="e">
        <f>IF(OR(ISNA(V$1),ISNA($A91)),NA(),'临-燃尽0'!BG92)</f>
        <v>#N/A</v>
      </c>
      <c r="W91" s="8" t="e">
        <f>IF(OR(ISNA(W$1),ISNA($A91)),NA(),'临-燃尽0'!BH92)</f>
        <v>#N/A</v>
      </c>
      <c r="X91" s="8" t="e">
        <f>IF(OR(ISNA(X$1),ISNA($A91)),NA(),'临-燃尽0'!BI92)</f>
        <v>#N/A</v>
      </c>
      <c r="Y91" s="8" t="e">
        <f>IF(OR(ISNA(Y$1),ISNA($A91)),NA(),'临-燃尽0'!BJ92)</f>
        <v>#N/A</v>
      </c>
      <c r="Z91" s="8" t="e">
        <f>IF(OR(ISNA(Z$1),ISNA($A91)),NA(),'临-燃尽0'!BK92)</f>
        <v>#N/A</v>
      </c>
      <c r="AA91" s="8" t="e">
        <f>IF(OR(ISNA(AA$1),ISNA($A91)),NA(),'临-燃尽0'!BL92)</f>
        <v>#N/A</v>
      </c>
      <c r="AB91" s="8" t="e">
        <f>IF(OR(ISNA(AB$1),ISNA($A91)),NA(),'临-燃尽0'!BM92)</f>
        <v>#N/A</v>
      </c>
      <c r="AC91" s="8" t="e">
        <f>IF(OR(ISNA(AC$1),ISNA($A91)),NA(),'临-燃尽0'!BN92)</f>
        <v>#N/A</v>
      </c>
      <c r="AD91" s="8" t="e">
        <f>IF(OR(ISNA(AD$1),ISNA($A91)),NA(),'临-燃尽0'!BO92)</f>
        <v>#N/A</v>
      </c>
      <c r="AE91" s="8" t="e">
        <f>IF(OR(ISNA(AE$1),ISNA($A91)),NA(),'临-燃尽0'!BP92)</f>
        <v>#N/A</v>
      </c>
      <c r="AF91" s="8" t="e">
        <f>IF(OR(ISNA(AF$1),ISNA($A91)),NA(),'临-燃尽0'!BQ92)</f>
        <v>#N/A</v>
      </c>
      <c r="AG91" s="8" t="e">
        <f>IF(OR(ISNA(AG$1),ISNA($A91)),NA(),'临-燃尽0'!BR92)</f>
        <v>#N/A</v>
      </c>
      <c r="AH91" s="8" t="e">
        <f>IF(OR(ISNA(AH$1),ISNA($A91)),NA(),'临-燃尽0'!BS92)</f>
        <v>#N/A</v>
      </c>
      <c r="AI91" s="8" t="e">
        <f>IF(OR(ISNA(AI$1),ISNA($A91)),NA(),'临-燃尽0'!BT92)</f>
        <v>#N/A</v>
      </c>
      <c r="AJ91" s="8" t="e">
        <f>IF(OR(ISNA(AJ$1),ISNA($A91)),NA(),'临-燃尽0'!BU92)</f>
        <v>#N/A</v>
      </c>
      <c r="AK91" s="8" t="e">
        <f>IF(OR(ISNA(AK$1),ISNA($A91)),NA(),'临-燃尽0'!BV92)</f>
        <v>#N/A</v>
      </c>
      <c r="AL91" s="8" t="e">
        <f>IF(OR(ISNA(AL$1),ISNA($A91)),NA(),'临-燃尽0'!BW92)</f>
        <v>#N/A</v>
      </c>
      <c r="AM91" s="8" t="e">
        <f>IF(OR(ISNA(AM$1),ISNA($A91)),NA(),'临-燃尽0'!BX92)</f>
        <v>#N/A</v>
      </c>
      <c r="AN91" s="8" t="e">
        <f>IF(OR(ISNA(AN$1),ISNA($A91)),NA(),'临-燃尽0'!BY92)</f>
        <v>#N/A</v>
      </c>
      <c r="AO91" s="8" t="e">
        <f>IF(OR(ISNA(AO$1),ISNA($A91)),NA(),'临-燃尽0'!BZ92)</f>
        <v>#N/A</v>
      </c>
      <c r="AP91" s="8" t="e">
        <f>IF(OR(ISNA(AP$1),ISNA($A91)),NA(),'临-燃尽0'!CA92)</f>
        <v>#N/A</v>
      </c>
      <c r="AQ91" s="8" t="e">
        <f>IF(OR(ISNA(AQ$1),ISNA($A91)),NA(),'临-燃尽0'!CB92)</f>
        <v>#N/A</v>
      </c>
      <c r="AR91" s="8" t="e">
        <f>IF(OR(ISNA(AR$1),ISNA($A91)),NA(),'临-燃尽0'!CC92)</f>
        <v>#N/A</v>
      </c>
      <c r="AS91" s="8" t="e">
        <f>IF(OR(ISNA(AS$1),ISNA($A91)),NA(),'临-燃尽0'!CD92)</f>
        <v>#N/A</v>
      </c>
      <c r="AT91" s="8" t="e">
        <f>IF(OR(ISNA(AT$1),ISNA($A91)),NA(),'临-燃尽0'!CE92)</f>
        <v>#N/A</v>
      </c>
      <c r="AU91" s="8" t="e">
        <f>IF(OR(ISNA(AU$1),ISNA($A91)),NA(),'临-燃尽0'!CF92)</f>
        <v>#N/A</v>
      </c>
      <c r="AV91" s="8" t="e">
        <f>IF(OR(ISNA(AV$1),ISNA($A91)),NA(),'临-燃尽0'!CG92)</f>
        <v>#N/A</v>
      </c>
      <c r="AW91" s="8" t="e">
        <f>IF(OR(ISNA(AW$1),ISNA($A91)),NA(),'临-燃尽0'!CH92)</f>
        <v>#N/A</v>
      </c>
      <c r="AX91" s="8" t="e">
        <f>IF(OR(ISNA(AX$1),ISNA($A91)),NA(),'临-燃尽0'!CI92)</f>
        <v>#N/A</v>
      </c>
      <c r="AY91" s="8" t="e">
        <f>IF(OR(ISNA(AY$1),ISNA($A91)),NA(),'临-燃尽0'!CJ92)</f>
        <v>#N/A</v>
      </c>
      <c r="AZ91" s="8" t="e">
        <f>IF(OR(ISNA(AZ$1),ISNA($A91)),NA(),'临-燃尽0'!CK92)</f>
        <v>#N/A</v>
      </c>
    </row>
    <row r="92" spans="1:52">
      <c r="A92" s="8" t="e">
        <f>IF(OR('临-燃尽0'!AL93="",'临-燃尽0'!AL93="总计"),NA(),'临-燃尽0'!AL93)</f>
        <v>#N/A</v>
      </c>
      <c r="B92" s="8" t="e">
        <f>IF(ISNA($A92),NA(),'临-燃尽0'!AM93)</f>
        <v>#N/A</v>
      </c>
      <c r="C92" s="8" t="e">
        <f>IF(ISNA($A92),NA(),'临-燃尽0'!AN93)</f>
        <v>#N/A</v>
      </c>
      <c r="D92" s="8" t="e">
        <f>IF(ISNA($A92),NA(),'临-燃尽0'!AO93)</f>
        <v>#N/A</v>
      </c>
      <c r="E92" s="8" t="e">
        <f>IF(OR(ISNA(E$1),ISNA($A92)),NA(),'临-燃尽0'!AP93)</f>
        <v>#N/A</v>
      </c>
      <c r="F92" s="8" t="e">
        <f>IF(OR(ISNA(F$1),ISNA($A92)),NA(),'临-燃尽0'!AQ93)</f>
        <v>#N/A</v>
      </c>
      <c r="G92" s="8" t="e">
        <f>IF(OR(ISNA(G$1),ISNA($A92)),NA(),'临-燃尽0'!AR93)</f>
        <v>#N/A</v>
      </c>
      <c r="H92" s="8" t="e">
        <f>IF(OR(ISNA(H$1),ISNA($A92)),NA(),'临-燃尽0'!AS93)</f>
        <v>#N/A</v>
      </c>
      <c r="I92" s="8" t="e">
        <f>IF(OR(ISNA(I$1),ISNA($A92)),NA(),'临-燃尽0'!AT93)</f>
        <v>#N/A</v>
      </c>
      <c r="J92" s="8" t="e">
        <f>IF(OR(ISNA(J$1),ISNA($A92)),NA(),'临-燃尽0'!AU93)</f>
        <v>#N/A</v>
      </c>
      <c r="K92" s="8" t="e">
        <f>IF(OR(ISNA(K$1),ISNA($A92)),NA(),'临-燃尽0'!AV93)</f>
        <v>#N/A</v>
      </c>
      <c r="L92" s="8" t="e">
        <f>IF(OR(ISNA(L$1),ISNA($A92)),NA(),'临-燃尽0'!AW93)</f>
        <v>#N/A</v>
      </c>
      <c r="M92" s="8" t="e">
        <f>IF(OR(ISNA(M$1),ISNA($A92)),NA(),'临-燃尽0'!AX93)</f>
        <v>#N/A</v>
      </c>
      <c r="N92" s="8" t="e">
        <f>IF(OR(ISNA(N$1),ISNA($A92)),NA(),'临-燃尽0'!AY93)</f>
        <v>#N/A</v>
      </c>
      <c r="O92" s="8" t="e">
        <f>IF(OR(ISNA(O$1),ISNA($A92)),NA(),'临-燃尽0'!AZ93)</f>
        <v>#N/A</v>
      </c>
      <c r="P92" s="8" t="e">
        <f>IF(OR(ISNA(P$1),ISNA($A92)),NA(),'临-燃尽0'!BA93)</f>
        <v>#N/A</v>
      </c>
      <c r="Q92" s="8" t="e">
        <f>IF(OR(ISNA(Q$1),ISNA($A92)),NA(),'临-燃尽0'!BB93)</f>
        <v>#N/A</v>
      </c>
      <c r="R92" s="8" t="e">
        <f>IF(OR(ISNA(R$1),ISNA($A92)),NA(),'临-燃尽0'!BC93)</f>
        <v>#N/A</v>
      </c>
      <c r="S92" s="8" t="e">
        <f>IF(OR(ISNA(S$1),ISNA($A92)),NA(),'临-燃尽0'!BD93)</f>
        <v>#N/A</v>
      </c>
      <c r="T92" s="8" t="e">
        <f>IF(OR(ISNA(T$1),ISNA($A92)),NA(),'临-燃尽0'!BE93)</f>
        <v>#N/A</v>
      </c>
      <c r="U92" s="8" t="e">
        <f>IF(OR(ISNA(U$1),ISNA($A92)),NA(),'临-燃尽0'!BF93)</f>
        <v>#N/A</v>
      </c>
      <c r="V92" s="8" t="e">
        <f>IF(OR(ISNA(V$1),ISNA($A92)),NA(),'临-燃尽0'!BG93)</f>
        <v>#N/A</v>
      </c>
      <c r="W92" s="8" t="e">
        <f>IF(OR(ISNA(W$1),ISNA($A92)),NA(),'临-燃尽0'!BH93)</f>
        <v>#N/A</v>
      </c>
      <c r="X92" s="8" t="e">
        <f>IF(OR(ISNA(X$1),ISNA($A92)),NA(),'临-燃尽0'!BI93)</f>
        <v>#N/A</v>
      </c>
      <c r="Y92" s="8" t="e">
        <f>IF(OR(ISNA(Y$1),ISNA($A92)),NA(),'临-燃尽0'!BJ93)</f>
        <v>#N/A</v>
      </c>
      <c r="Z92" s="8" t="e">
        <f>IF(OR(ISNA(Z$1),ISNA($A92)),NA(),'临-燃尽0'!BK93)</f>
        <v>#N/A</v>
      </c>
      <c r="AA92" s="8" t="e">
        <f>IF(OR(ISNA(AA$1),ISNA($A92)),NA(),'临-燃尽0'!BL93)</f>
        <v>#N/A</v>
      </c>
      <c r="AB92" s="8" t="e">
        <f>IF(OR(ISNA(AB$1),ISNA($A92)),NA(),'临-燃尽0'!BM93)</f>
        <v>#N/A</v>
      </c>
      <c r="AC92" s="8" t="e">
        <f>IF(OR(ISNA(AC$1),ISNA($A92)),NA(),'临-燃尽0'!BN93)</f>
        <v>#N/A</v>
      </c>
      <c r="AD92" s="8" t="e">
        <f>IF(OR(ISNA(AD$1),ISNA($A92)),NA(),'临-燃尽0'!BO93)</f>
        <v>#N/A</v>
      </c>
      <c r="AE92" s="8" t="e">
        <f>IF(OR(ISNA(AE$1),ISNA($A92)),NA(),'临-燃尽0'!BP93)</f>
        <v>#N/A</v>
      </c>
      <c r="AF92" s="8" t="e">
        <f>IF(OR(ISNA(AF$1),ISNA($A92)),NA(),'临-燃尽0'!BQ93)</f>
        <v>#N/A</v>
      </c>
      <c r="AG92" s="8" t="e">
        <f>IF(OR(ISNA(AG$1),ISNA($A92)),NA(),'临-燃尽0'!BR93)</f>
        <v>#N/A</v>
      </c>
      <c r="AH92" s="8" t="e">
        <f>IF(OR(ISNA(AH$1),ISNA($A92)),NA(),'临-燃尽0'!BS93)</f>
        <v>#N/A</v>
      </c>
      <c r="AI92" s="8" t="e">
        <f>IF(OR(ISNA(AI$1),ISNA($A92)),NA(),'临-燃尽0'!BT93)</f>
        <v>#N/A</v>
      </c>
      <c r="AJ92" s="8" t="e">
        <f>IF(OR(ISNA(AJ$1),ISNA($A92)),NA(),'临-燃尽0'!BU93)</f>
        <v>#N/A</v>
      </c>
      <c r="AK92" s="8" t="e">
        <f>IF(OR(ISNA(AK$1),ISNA($A92)),NA(),'临-燃尽0'!BV93)</f>
        <v>#N/A</v>
      </c>
      <c r="AL92" s="8" t="e">
        <f>IF(OR(ISNA(AL$1),ISNA($A92)),NA(),'临-燃尽0'!BW93)</f>
        <v>#N/A</v>
      </c>
      <c r="AM92" s="8" t="e">
        <f>IF(OR(ISNA(AM$1),ISNA($A92)),NA(),'临-燃尽0'!BX93)</f>
        <v>#N/A</v>
      </c>
      <c r="AN92" s="8" t="e">
        <f>IF(OR(ISNA(AN$1),ISNA($A92)),NA(),'临-燃尽0'!BY93)</f>
        <v>#N/A</v>
      </c>
      <c r="AO92" s="8" t="e">
        <f>IF(OR(ISNA(AO$1),ISNA($A92)),NA(),'临-燃尽0'!BZ93)</f>
        <v>#N/A</v>
      </c>
      <c r="AP92" s="8" t="e">
        <f>IF(OR(ISNA(AP$1),ISNA($A92)),NA(),'临-燃尽0'!CA93)</f>
        <v>#N/A</v>
      </c>
      <c r="AQ92" s="8" t="e">
        <f>IF(OR(ISNA(AQ$1),ISNA($A92)),NA(),'临-燃尽0'!CB93)</f>
        <v>#N/A</v>
      </c>
      <c r="AR92" s="8" t="e">
        <f>IF(OR(ISNA(AR$1),ISNA($A92)),NA(),'临-燃尽0'!CC93)</f>
        <v>#N/A</v>
      </c>
      <c r="AS92" s="8" t="e">
        <f>IF(OR(ISNA(AS$1),ISNA($A92)),NA(),'临-燃尽0'!CD93)</f>
        <v>#N/A</v>
      </c>
      <c r="AT92" s="8" t="e">
        <f>IF(OR(ISNA(AT$1),ISNA($A92)),NA(),'临-燃尽0'!CE93)</f>
        <v>#N/A</v>
      </c>
      <c r="AU92" s="8" t="e">
        <f>IF(OR(ISNA(AU$1),ISNA($A92)),NA(),'临-燃尽0'!CF93)</f>
        <v>#N/A</v>
      </c>
      <c r="AV92" s="8" t="e">
        <f>IF(OR(ISNA(AV$1),ISNA($A92)),NA(),'临-燃尽0'!CG93)</f>
        <v>#N/A</v>
      </c>
      <c r="AW92" s="8" t="e">
        <f>IF(OR(ISNA(AW$1),ISNA($A92)),NA(),'临-燃尽0'!CH93)</f>
        <v>#N/A</v>
      </c>
      <c r="AX92" s="8" t="e">
        <f>IF(OR(ISNA(AX$1),ISNA($A92)),NA(),'临-燃尽0'!CI93)</f>
        <v>#N/A</v>
      </c>
      <c r="AY92" s="8" t="e">
        <f>IF(OR(ISNA(AY$1),ISNA($A92)),NA(),'临-燃尽0'!CJ93)</f>
        <v>#N/A</v>
      </c>
      <c r="AZ92" s="8" t="e">
        <f>IF(OR(ISNA(AZ$1),ISNA($A92)),NA(),'临-燃尽0'!CK93)</f>
        <v>#N/A</v>
      </c>
    </row>
    <row r="93" spans="1:52">
      <c r="A93" s="8" t="e">
        <f>IF(OR('临-燃尽0'!AL94="",'临-燃尽0'!AL94="总计"),NA(),'临-燃尽0'!AL94)</f>
        <v>#N/A</v>
      </c>
      <c r="B93" s="8" t="e">
        <f>IF(ISNA($A93),NA(),'临-燃尽0'!AM94)</f>
        <v>#N/A</v>
      </c>
      <c r="C93" s="8" t="e">
        <f>IF(ISNA($A93),NA(),'临-燃尽0'!AN94)</f>
        <v>#N/A</v>
      </c>
      <c r="D93" s="8" t="e">
        <f>IF(ISNA($A93),NA(),'临-燃尽0'!AO94)</f>
        <v>#N/A</v>
      </c>
      <c r="E93" s="8" t="e">
        <f>IF(OR(ISNA(E$1),ISNA($A93)),NA(),'临-燃尽0'!AP94)</f>
        <v>#N/A</v>
      </c>
      <c r="F93" s="8" t="e">
        <f>IF(OR(ISNA(F$1),ISNA($A93)),NA(),'临-燃尽0'!AQ94)</f>
        <v>#N/A</v>
      </c>
      <c r="G93" s="8" t="e">
        <f>IF(OR(ISNA(G$1),ISNA($A93)),NA(),'临-燃尽0'!AR94)</f>
        <v>#N/A</v>
      </c>
      <c r="H93" s="8" t="e">
        <f>IF(OR(ISNA(H$1),ISNA($A93)),NA(),'临-燃尽0'!AS94)</f>
        <v>#N/A</v>
      </c>
      <c r="I93" s="8" t="e">
        <f>IF(OR(ISNA(I$1),ISNA($A93)),NA(),'临-燃尽0'!AT94)</f>
        <v>#N/A</v>
      </c>
      <c r="J93" s="8" t="e">
        <f>IF(OR(ISNA(J$1),ISNA($A93)),NA(),'临-燃尽0'!AU94)</f>
        <v>#N/A</v>
      </c>
      <c r="K93" s="8" t="e">
        <f>IF(OR(ISNA(K$1),ISNA($A93)),NA(),'临-燃尽0'!AV94)</f>
        <v>#N/A</v>
      </c>
      <c r="L93" s="8" t="e">
        <f>IF(OR(ISNA(L$1),ISNA($A93)),NA(),'临-燃尽0'!AW94)</f>
        <v>#N/A</v>
      </c>
      <c r="M93" s="8" t="e">
        <f>IF(OR(ISNA(M$1),ISNA($A93)),NA(),'临-燃尽0'!AX94)</f>
        <v>#N/A</v>
      </c>
      <c r="N93" s="8" t="e">
        <f>IF(OR(ISNA(N$1),ISNA($A93)),NA(),'临-燃尽0'!AY94)</f>
        <v>#N/A</v>
      </c>
      <c r="O93" s="8" t="e">
        <f>IF(OR(ISNA(O$1),ISNA($A93)),NA(),'临-燃尽0'!AZ94)</f>
        <v>#N/A</v>
      </c>
      <c r="P93" s="8" t="e">
        <f>IF(OR(ISNA(P$1),ISNA($A93)),NA(),'临-燃尽0'!BA94)</f>
        <v>#N/A</v>
      </c>
      <c r="Q93" s="8" t="e">
        <f>IF(OR(ISNA(Q$1),ISNA($A93)),NA(),'临-燃尽0'!BB94)</f>
        <v>#N/A</v>
      </c>
      <c r="R93" s="8" t="e">
        <f>IF(OR(ISNA(R$1),ISNA($A93)),NA(),'临-燃尽0'!BC94)</f>
        <v>#N/A</v>
      </c>
      <c r="S93" s="8" t="e">
        <f>IF(OR(ISNA(S$1),ISNA($A93)),NA(),'临-燃尽0'!BD94)</f>
        <v>#N/A</v>
      </c>
      <c r="T93" s="8" t="e">
        <f>IF(OR(ISNA(T$1),ISNA($A93)),NA(),'临-燃尽0'!BE94)</f>
        <v>#N/A</v>
      </c>
      <c r="U93" s="8" t="e">
        <f>IF(OR(ISNA(U$1),ISNA($A93)),NA(),'临-燃尽0'!BF94)</f>
        <v>#N/A</v>
      </c>
      <c r="V93" s="8" t="e">
        <f>IF(OR(ISNA(V$1),ISNA($A93)),NA(),'临-燃尽0'!BG94)</f>
        <v>#N/A</v>
      </c>
      <c r="W93" s="8" t="e">
        <f>IF(OR(ISNA(W$1),ISNA($A93)),NA(),'临-燃尽0'!BH94)</f>
        <v>#N/A</v>
      </c>
      <c r="X93" s="8" t="e">
        <f>IF(OR(ISNA(X$1),ISNA($A93)),NA(),'临-燃尽0'!BI94)</f>
        <v>#N/A</v>
      </c>
      <c r="Y93" s="8" t="e">
        <f>IF(OR(ISNA(Y$1),ISNA($A93)),NA(),'临-燃尽0'!BJ94)</f>
        <v>#N/A</v>
      </c>
      <c r="Z93" s="8" t="e">
        <f>IF(OR(ISNA(Z$1),ISNA($A93)),NA(),'临-燃尽0'!BK94)</f>
        <v>#N/A</v>
      </c>
      <c r="AA93" s="8" t="e">
        <f>IF(OR(ISNA(AA$1),ISNA($A93)),NA(),'临-燃尽0'!BL94)</f>
        <v>#N/A</v>
      </c>
      <c r="AB93" s="8" t="e">
        <f>IF(OR(ISNA(AB$1),ISNA($A93)),NA(),'临-燃尽0'!BM94)</f>
        <v>#N/A</v>
      </c>
      <c r="AC93" s="8" t="e">
        <f>IF(OR(ISNA(AC$1),ISNA($A93)),NA(),'临-燃尽0'!BN94)</f>
        <v>#N/A</v>
      </c>
      <c r="AD93" s="8" t="e">
        <f>IF(OR(ISNA(AD$1),ISNA($A93)),NA(),'临-燃尽0'!BO94)</f>
        <v>#N/A</v>
      </c>
      <c r="AE93" s="8" t="e">
        <f>IF(OR(ISNA(AE$1),ISNA($A93)),NA(),'临-燃尽0'!BP94)</f>
        <v>#N/A</v>
      </c>
      <c r="AF93" s="8" t="e">
        <f>IF(OR(ISNA(AF$1),ISNA($A93)),NA(),'临-燃尽0'!BQ94)</f>
        <v>#N/A</v>
      </c>
      <c r="AG93" s="8" t="e">
        <f>IF(OR(ISNA(AG$1),ISNA($A93)),NA(),'临-燃尽0'!BR94)</f>
        <v>#N/A</v>
      </c>
      <c r="AH93" s="8" t="e">
        <f>IF(OR(ISNA(AH$1),ISNA($A93)),NA(),'临-燃尽0'!BS94)</f>
        <v>#N/A</v>
      </c>
      <c r="AI93" s="8" t="e">
        <f>IF(OR(ISNA(AI$1),ISNA($A93)),NA(),'临-燃尽0'!BT94)</f>
        <v>#N/A</v>
      </c>
      <c r="AJ93" s="8" t="e">
        <f>IF(OR(ISNA(AJ$1),ISNA($A93)),NA(),'临-燃尽0'!BU94)</f>
        <v>#N/A</v>
      </c>
      <c r="AK93" s="8" t="e">
        <f>IF(OR(ISNA(AK$1),ISNA($A93)),NA(),'临-燃尽0'!BV94)</f>
        <v>#N/A</v>
      </c>
      <c r="AL93" s="8" t="e">
        <f>IF(OR(ISNA(AL$1),ISNA($A93)),NA(),'临-燃尽0'!BW94)</f>
        <v>#N/A</v>
      </c>
      <c r="AM93" s="8" t="e">
        <f>IF(OR(ISNA(AM$1),ISNA($A93)),NA(),'临-燃尽0'!BX94)</f>
        <v>#N/A</v>
      </c>
      <c r="AN93" s="8" t="e">
        <f>IF(OR(ISNA(AN$1),ISNA($A93)),NA(),'临-燃尽0'!BY94)</f>
        <v>#N/A</v>
      </c>
      <c r="AO93" s="8" t="e">
        <f>IF(OR(ISNA(AO$1),ISNA($A93)),NA(),'临-燃尽0'!BZ94)</f>
        <v>#N/A</v>
      </c>
      <c r="AP93" s="8" t="e">
        <f>IF(OR(ISNA(AP$1),ISNA($A93)),NA(),'临-燃尽0'!CA94)</f>
        <v>#N/A</v>
      </c>
      <c r="AQ93" s="8" t="e">
        <f>IF(OR(ISNA(AQ$1),ISNA($A93)),NA(),'临-燃尽0'!CB94)</f>
        <v>#N/A</v>
      </c>
      <c r="AR93" s="8" t="e">
        <f>IF(OR(ISNA(AR$1),ISNA($A93)),NA(),'临-燃尽0'!CC94)</f>
        <v>#N/A</v>
      </c>
      <c r="AS93" s="8" t="e">
        <f>IF(OR(ISNA(AS$1),ISNA($A93)),NA(),'临-燃尽0'!CD94)</f>
        <v>#N/A</v>
      </c>
      <c r="AT93" s="8" t="e">
        <f>IF(OR(ISNA(AT$1),ISNA($A93)),NA(),'临-燃尽0'!CE94)</f>
        <v>#N/A</v>
      </c>
      <c r="AU93" s="8" t="e">
        <f>IF(OR(ISNA(AU$1),ISNA($A93)),NA(),'临-燃尽0'!CF94)</f>
        <v>#N/A</v>
      </c>
      <c r="AV93" s="8" t="e">
        <f>IF(OR(ISNA(AV$1),ISNA($A93)),NA(),'临-燃尽0'!CG94)</f>
        <v>#N/A</v>
      </c>
      <c r="AW93" s="8" t="e">
        <f>IF(OR(ISNA(AW$1),ISNA($A93)),NA(),'临-燃尽0'!CH94)</f>
        <v>#N/A</v>
      </c>
      <c r="AX93" s="8" t="e">
        <f>IF(OR(ISNA(AX$1),ISNA($A93)),NA(),'临-燃尽0'!CI94)</f>
        <v>#N/A</v>
      </c>
      <c r="AY93" s="8" t="e">
        <f>IF(OR(ISNA(AY$1),ISNA($A93)),NA(),'临-燃尽0'!CJ94)</f>
        <v>#N/A</v>
      </c>
      <c r="AZ93" s="8" t="e">
        <f>IF(OR(ISNA(AZ$1),ISNA($A93)),NA(),'临-燃尽0'!CK94)</f>
        <v>#N/A</v>
      </c>
    </row>
    <row r="94" spans="1:52">
      <c r="A94" s="8" t="e">
        <f>IF(OR('临-燃尽0'!AL95="",'临-燃尽0'!AL95="总计"),NA(),'临-燃尽0'!AL95)</f>
        <v>#N/A</v>
      </c>
      <c r="B94" s="8" t="e">
        <f>IF(ISNA($A94),NA(),'临-燃尽0'!AM95)</f>
        <v>#N/A</v>
      </c>
      <c r="C94" s="8" t="e">
        <f>IF(ISNA($A94),NA(),'临-燃尽0'!AN95)</f>
        <v>#N/A</v>
      </c>
      <c r="D94" s="8" t="e">
        <f>IF(ISNA($A94),NA(),'临-燃尽0'!AO95)</f>
        <v>#N/A</v>
      </c>
      <c r="E94" s="8" t="e">
        <f>IF(OR(ISNA(E$1),ISNA($A94)),NA(),'临-燃尽0'!AP95)</f>
        <v>#N/A</v>
      </c>
      <c r="F94" s="8" t="e">
        <f>IF(OR(ISNA(F$1),ISNA($A94)),NA(),'临-燃尽0'!AQ95)</f>
        <v>#N/A</v>
      </c>
      <c r="G94" s="8" t="e">
        <f>IF(OR(ISNA(G$1),ISNA($A94)),NA(),'临-燃尽0'!AR95)</f>
        <v>#N/A</v>
      </c>
      <c r="H94" s="8" t="e">
        <f>IF(OR(ISNA(H$1),ISNA($A94)),NA(),'临-燃尽0'!AS95)</f>
        <v>#N/A</v>
      </c>
      <c r="I94" s="8" t="e">
        <f>IF(OR(ISNA(I$1),ISNA($A94)),NA(),'临-燃尽0'!AT95)</f>
        <v>#N/A</v>
      </c>
      <c r="J94" s="8" t="e">
        <f>IF(OR(ISNA(J$1),ISNA($A94)),NA(),'临-燃尽0'!AU95)</f>
        <v>#N/A</v>
      </c>
      <c r="K94" s="8" t="e">
        <f>IF(OR(ISNA(K$1),ISNA($A94)),NA(),'临-燃尽0'!AV95)</f>
        <v>#N/A</v>
      </c>
      <c r="L94" s="8" t="e">
        <f>IF(OR(ISNA(L$1),ISNA($A94)),NA(),'临-燃尽0'!AW95)</f>
        <v>#N/A</v>
      </c>
      <c r="M94" s="8" t="e">
        <f>IF(OR(ISNA(M$1),ISNA($A94)),NA(),'临-燃尽0'!AX95)</f>
        <v>#N/A</v>
      </c>
      <c r="N94" s="8" t="e">
        <f>IF(OR(ISNA(N$1),ISNA($A94)),NA(),'临-燃尽0'!AY95)</f>
        <v>#N/A</v>
      </c>
      <c r="O94" s="8" t="e">
        <f>IF(OR(ISNA(O$1),ISNA($A94)),NA(),'临-燃尽0'!AZ95)</f>
        <v>#N/A</v>
      </c>
      <c r="P94" s="8" t="e">
        <f>IF(OR(ISNA(P$1),ISNA($A94)),NA(),'临-燃尽0'!BA95)</f>
        <v>#N/A</v>
      </c>
      <c r="Q94" s="8" t="e">
        <f>IF(OR(ISNA(Q$1),ISNA($A94)),NA(),'临-燃尽0'!BB95)</f>
        <v>#N/A</v>
      </c>
      <c r="R94" s="8" t="e">
        <f>IF(OR(ISNA(R$1),ISNA($A94)),NA(),'临-燃尽0'!BC95)</f>
        <v>#N/A</v>
      </c>
      <c r="S94" s="8" t="e">
        <f>IF(OR(ISNA(S$1),ISNA($A94)),NA(),'临-燃尽0'!BD95)</f>
        <v>#N/A</v>
      </c>
      <c r="T94" s="8" t="e">
        <f>IF(OR(ISNA(T$1),ISNA($A94)),NA(),'临-燃尽0'!BE95)</f>
        <v>#N/A</v>
      </c>
      <c r="U94" s="8" t="e">
        <f>IF(OR(ISNA(U$1),ISNA($A94)),NA(),'临-燃尽0'!BF95)</f>
        <v>#N/A</v>
      </c>
      <c r="V94" s="8" t="e">
        <f>IF(OR(ISNA(V$1),ISNA($A94)),NA(),'临-燃尽0'!BG95)</f>
        <v>#N/A</v>
      </c>
      <c r="W94" s="8" t="e">
        <f>IF(OR(ISNA(W$1),ISNA($A94)),NA(),'临-燃尽0'!BH95)</f>
        <v>#N/A</v>
      </c>
      <c r="X94" s="8" t="e">
        <f>IF(OR(ISNA(X$1),ISNA($A94)),NA(),'临-燃尽0'!BI95)</f>
        <v>#N/A</v>
      </c>
      <c r="Y94" s="8" t="e">
        <f>IF(OR(ISNA(Y$1),ISNA($A94)),NA(),'临-燃尽0'!BJ95)</f>
        <v>#N/A</v>
      </c>
      <c r="Z94" s="8" t="e">
        <f>IF(OR(ISNA(Z$1),ISNA($A94)),NA(),'临-燃尽0'!BK95)</f>
        <v>#N/A</v>
      </c>
      <c r="AA94" s="8" t="e">
        <f>IF(OR(ISNA(AA$1),ISNA($A94)),NA(),'临-燃尽0'!BL95)</f>
        <v>#N/A</v>
      </c>
      <c r="AB94" s="8" t="e">
        <f>IF(OR(ISNA(AB$1),ISNA($A94)),NA(),'临-燃尽0'!BM95)</f>
        <v>#N/A</v>
      </c>
      <c r="AC94" s="8" t="e">
        <f>IF(OR(ISNA(AC$1),ISNA($A94)),NA(),'临-燃尽0'!BN95)</f>
        <v>#N/A</v>
      </c>
      <c r="AD94" s="8" t="e">
        <f>IF(OR(ISNA(AD$1),ISNA($A94)),NA(),'临-燃尽0'!BO95)</f>
        <v>#N/A</v>
      </c>
      <c r="AE94" s="8" t="e">
        <f>IF(OR(ISNA(AE$1),ISNA($A94)),NA(),'临-燃尽0'!BP95)</f>
        <v>#N/A</v>
      </c>
      <c r="AF94" s="8" t="e">
        <f>IF(OR(ISNA(AF$1),ISNA($A94)),NA(),'临-燃尽0'!BQ95)</f>
        <v>#N/A</v>
      </c>
      <c r="AG94" s="8" t="e">
        <f>IF(OR(ISNA(AG$1),ISNA($A94)),NA(),'临-燃尽0'!BR95)</f>
        <v>#N/A</v>
      </c>
      <c r="AH94" s="8" t="e">
        <f>IF(OR(ISNA(AH$1),ISNA($A94)),NA(),'临-燃尽0'!BS95)</f>
        <v>#N/A</v>
      </c>
      <c r="AI94" s="8" t="e">
        <f>IF(OR(ISNA(AI$1),ISNA($A94)),NA(),'临-燃尽0'!BT95)</f>
        <v>#N/A</v>
      </c>
      <c r="AJ94" s="8" t="e">
        <f>IF(OR(ISNA(AJ$1),ISNA($A94)),NA(),'临-燃尽0'!BU95)</f>
        <v>#N/A</v>
      </c>
      <c r="AK94" s="8" t="e">
        <f>IF(OR(ISNA(AK$1),ISNA($A94)),NA(),'临-燃尽0'!BV95)</f>
        <v>#N/A</v>
      </c>
      <c r="AL94" s="8" t="e">
        <f>IF(OR(ISNA(AL$1),ISNA($A94)),NA(),'临-燃尽0'!BW95)</f>
        <v>#N/A</v>
      </c>
      <c r="AM94" s="8" t="e">
        <f>IF(OR(ISNA(AM$1),ISNA($A94)),NA(),'临-燃尽0'!BX95)</f>
        <v>#N/A</v>
      </c>
      <c r="AN94" s="8" t="e">
        <f>IF(OR(ISNA(AN$1),ISNA($A94)),NA(),'临-燃尽0'!BY95)</f>
        <v>#N/A</v>
      </c>
      <c r="AO94" s="8" t="e">
        <f>IF(OR(ISNA(AO$1),ISNA($A94)),NA(),'临-燃尽0'!BZ95)</f>
        <v>#N/A</v>
      </c>
      <c r="AP94" s="8" t="e">
        <f>IF(OR(ISNA(AP$1),ISNA($A94)),NA(),'临-燃尽0'!CA95)</f>
        <v>#N/A</v>
      </c>
      <c r="AQ94" s="8" t="e">
        <f>IF(OR(ISNA(AQ$1),ISNA($A94)),NA(),'临-燃尽0'!CB95)</f>
        <v>#N/A</v>
      </c>
      <c r="AR94" s="8" t="e">
        <f>IF(OR(ISNA(AR$1),ISNA($A94)),NA(),'临-燃尽0'!CC95)</f>
        <v>#N/A</v>
      </c>
      <c r="AS94" s="8" t="e">
        <f>IF(OR(ISNA(AS$1),ISNA($A94)),NA(),'临-燃尽0'!CD95)</f>
        <v>#N/A</v>
      </c>
      <c r="AT94" s="8" t="e">
        <f>IF(OR(ISNA(AT$1),ISNA($A94)),NA(),'临-燃尽0'!CE95)</f>
        <v>#N/A</v>
      </c>
      <c r="AU94" s="8" t="e">
        <f>IF(OR(ISNA(AU$1),ISNA($A94)),NA(),'临-燃尽0'!CF95)</f>
        <v>#N/A</v>
      </c>
      <c r="AV94" s="8" t="e">
        <f>IF(OR(ISNA(AV$1),ISNA($A94)),NA(),'临-燃尽0'!CG95)</f>
        <v>#N/A</v>
      </c>
      <c r="AW94" s="8" t="e">
        <f>IF(OR(ISNA(AW$1),ISNA($A94)),NA(),'临-燃尽0'!CH95)</f>
        <v>#N/A</v>
      </c>
      <c r="AX94" s="8" t="e">
        <f>IF(OR(ISNA(AX$1),ISNA($A94)),NA(),'临-燃尽0'!CI95)</f>
        <v>#N/A</v>
      </c>
      <c r="AY94" s="8" t="e">
        <f>IF(OR(ISNA(AY$1),ISNA($A94)),NA(),'临-燃尽0'!CJ95)</f>
        <v>#N/A</v>
      </c>
      <c r="AZ94" s="8" t="e">
        <f>IF(OR(ISNA(AZ$1),ISNA($A94)),NA(),'临-燃尽0'!CK95)</f>
        <v>#N/A</v>
      </c>
    </row>
    <row r="95" spans="1:52">
      <c r="A95" s="8" t="e">
        <f>IF(OR('临-燃尽0'!AL96="",'临-燃尽0'!AL96="总计"),NA(),'临-燃尽0'!AL96)</f>
        <v>#N/A</v>
      </c>
      <c r="B95" s="8" t="e">
        <f>IF(ISNA($A95),NA(),'临-燃尽0'!AM96)</f>
        <v>#N/A</v>
      </c>
      <c r="C95" s="8" t="e">
        <f>IF(ISNA($A95),NA(),'临-燃尽0'!AN96)</f>
        <v>#N/A</v>
      </c>
      <c r="D95" s="8" t="e">
        <f>IF(ISNA($A95),NA(),'临-燃尽0'!AO96)</f>
        <v>#N/A</v>
      </c>
      <c r="E95" s="8" t="e">
        <f>IF(OR(ISNA(E$1),ISNA($A95)),NA(),'临-燃尽0'!AP96)</f>
        <v>#N/A</v>
      </c>
      <c r="F95" s="8" t="e">
        <f>IF(OR(ISNA(F$1),ISNA($A95)),NA(),'临-燃尽0'!AQ96)</f>
        <v>#N/A</v>
      </c>
      <c r="G95" s="8" t="e">
        <f>IF(OR(ISNA(G$1),ISNA($A95)),NA(),'临-燃尽0'!AR96)</f>
        <v>#N/A</v>
      </c>
      <c r="H95" s="8" t="e">
        <f>IF(OR(ISNA(H$1),ISNA($A95)),NA(),'临-燃尽0'!AS96)</f>
        <v>#N/A</v>
      </c>
      <c r="I95" s="8" t="e">
        <f>IF(OR(ISNA(I$1),ISNA($A95)),NA(),'临-燃尽0'!AT96)</f>
        <v>#N/A</v>
      </c>
      <c r="J95" s="8" t="e">
        <f>IF(OR(ISNA(J$1),ISNA($A95)),NA(),'临-燃尽0'!AU96)</f>
        <v>#N/A</v>
      </c>
      <c r="K95" s="8" t="e">
        <f>IF(OR(ISNA(K$1),ISNA($A95)),NA(),'临-燃尽0'!AV96)</f>
        <v>#N/A</v>
      </c>
      <c r="L95" s="8" t="e">
        <f>IF(OR(ISNA(L$1),ISNA($A95)),NA(),'临-燃尽0'!AW96)</f>
        <v>#N/A</v>
      </c>
      <c r="M95" s="8" t="e">
        <f>IF(OR(ISNA(M$1),ISNA($A95)),NA(),'临-燃尽0'!AX96)</f>
        <v>#N/A</v>
      </c>
      <c r="N95" s="8" t="e">
        <f>IF(OR(ISNA(N$1),ISNA($A95)),NA(),'临-燃尽0'!AY96)</f>
        <v>#N/A</v>
      </c>
      <c r="O95" s="8" t="e">
        <f>IF(OR(ISNA(O$1),ISNA($A95)),NA(),'临-燃尽0'!AZ96)</f>
        <v>#N/A</v>
      </c>
      <c r="P95" s="8" t="e">
        <f>IF(OR(ISNA(P$1),ISNA($A95)),NA(),'临-燃尽0'!BA96)</f>
        <v>#N/A</v>
      </c>
      <c r="Q95" s="8" t="e">
        <f>IF(OR(ISNA(Q$1),ISNA($A95)),NA(),'临-燃尽0'!BB96)</f>
        <v>#N/A</v>
      </c>
      <c r="R95" s="8" t="e">
        <f>IF(OR(ISNA(R$1),ISNA($A95)),NA(),'临-燃尽0'!BC96)</f>
        <v>#N/A</v>
      </c>
      <c r="S95" s="8" t="e">
        <f>IF(OR(ISNA(S$1),ISNA($A95)),NA(),'临-燃尽0'!BD96)</f>
        <v>#N/A</v>
      </c>
      <c r="T95" s="8" t="e">
        <f>IF(OR(ISNA(T$1),ISNA($A95)),NA(),'临-燃尽0'!BE96)</f>
        <v>#N/A</v>
      </c>
      <c r="U95" s="8" t="e">
        <f>IF(OR(ISNA(U$1),ISNA($A95)),NA(),'临-燃尽0'!BF96)</f>
        <v>#N/A</v>
      </c>
      <c r="V95" s="8" t="e">
        <f>IF(OR(ISNA(V$1),ISNA($A95)),NA(),'临-燃尽0'!BG96)</f>
        <v>#N/A</v>
      </c>
      <c r="W95" s="8" t="e">
        <f>IF(OR(ISNA(W$1),ISNA($A95)),NA(),'临-燃尽0'!BH96)</f>
        <v>#N/A</v>
      </c>
      <c r="X95" s="8" t="e">
        <f>IF(OR(ISNA(X$1),ISNA($A95)),NA(),'临-燃尽0'!BI96)</f>
        <v>#N/A</v>
      </c>
      <c r="Y95" s="8" t="e">
        <f>IF(OR(ISNA(Y$1),ISNA($A95)),NA(),'临-燃尽0'!BJ96)</f>
        <v>#N/A</v>
      </c>
      <c r="Z95" s="8" t="e">
        <f>IF(OR(ISNA(Z$1),ISNA($A95)),NA(),'临-燃尽0'!BK96)</f>
        <v>#N/A</v>
      </c>
      <c r="AA95" s="8" t="e">
        <f>IF(OR(ISNA(AA$1),ISNA($A95)),NA(),'临-燃尽0'!BL96)</f>
        <v>#N/A</v>
      </c>
      <c r="AB95" s="8" t="e">
        <f>IF(OR(ISNA(AB$1),ISNA($A95)),NA(),'临-燃尽0'!BM96)</f>
        <v>#N/A</v>
      </c>
      <c r="AC95" s="8" t="e">
        <f>IF(OR(ISNA(AC$1),ISNA($A95)),NA(),'临-燃尽0'!BN96)</f>
        <v>#N/A</v>
      </c>
      <c r="AD95" s="8" t="e">
        <f>IF(OR(ISNA(AD$1),ISNA($A95)),NA(),'临-燃尽0'!BO96)</f>
        <v>#N/A</v>
      </c>
      <c r="AE95" s="8" t="e">
        <f>IF(OR(ISNA(AE$1),ISNA($A95)),NA(),'临-燃尽0'!BP96)</f>
        <v>#N/A</v>
      </c>
      <c r="AF95" s="8" t="e">
        <f>IF(OR(ISNA(AF$1),ISNA($A95)),NA(),'临-燃尽0'!BQ96)</f>
        <v>#N/A</v>
      </c>
      <c r="AG95" s="8" t="e">
        <f>IF(OR(ISNA(AG$1),ISNA($A95)),NA(),'临-燃尽0'!BR96)</f>
        <v>#N/A</v>
      </c>
      <c r="AH95" s="8" t="e">
        <f>IF(OR(ISNA(AH$1),ISNA($A95)),NA(),'临-燃尽0'!BS96)</f>
        <v>#N/A</v>
      </c>
      <c r="AI95" s="8" t="e">
        <f>IF(OR(ISNA(AI$1),ISNA($A95)),NA(),'临-燃尽0'!BT96)</f>
        <v>#N/A</v>
      </c>
      <c r="AJ95" s="8" t="e">
        <f>IF(OR(ISNA(AJ$1),ISNA($A95)),NA(),'临-燃尽0'!BU96)</f>
        <v>#N/A</v>
      </c>
      <c r="AK95" s="8" t="e">
        <f>IF(OR(ISNA(AK$1),ISNA($A95)),NA(),'临-燃尽0'!BV96)</f>
        <v>#N/A</v>
      </c>
      <c r="AL95" s="8" t="e">
        <f>IF(OR(ISNA(AL$1),ISNA($A95)),NA(),'临-燃尽0'!BW96)</f>
        <v>#N/A</v>
      </c>
      <c r="AM95" s="8" t="e">
        <f>IF(OR(ISNA(AM$1),ISNA($A95)),NA(),'临-燃尽0'!BX96)</f>
        <v>#N/A</v>
      </c>
      <c r="AN95" s="8" t="e">
        <f>IF(OR(ISNA(AN$1),ISNA($A95)),NA(),'临-燃尽0'!BY96)</f>
        <v>#N/A</v>
      </c>
      <c r="AO95" s="8" t="e">
        <f>IF(OR(ISNA(AO$1),ISNA($A95)),NA(),'临-燃尽0'!BZ96)</f>
        <v>#N/A</v>
      </c>
      <c r="AP95" s="8" t="e">
        <f>IF(OR(ISNA(AP$1),ISNA($A95)),NA(),'临-燃尽0'!CA96)</f>
        <v>#N/A</v>
      </c>
      <c r="AQ95" s="8" t="e">
        <f>IF(OR(ISNA(AQ$1),ISNA($A95)),NA(),'临-燃尽0'!CB96)</f>
        <v>#N/A</v>
      </c>
      <c r="AR95" s="8" t="e">
        <f>IF(OR(ISNA(AR$1),ISNA($A95)),NA(),'临-燃尽0'!CC96)</f>
        <v>#N/A</v>
      </c>
      <c r="AS95" s="8" t="e">
        <f>IF(OR(ISNA(AS$1),ISNA($A95)),NA(),'临-燃尽0'!CD96)</f>
        <v>#N/A</v>
      </c>
      <c r="AT95" s="8" t="e">
        <f>IF(OR(ISNA(AT$1),ISNA($A95)),NA(),'临-燃尽0'!CE96)</f>
        <v>#N/A</v>
      </c>
      <c r="AU95" s="8" t="e">
        <f>IF(OR(ISNA(AU$1),ISNA($A95)),NA(),'临-燃尽0'!CF96)</f>
        <v>#N/A</v>
      </c>
      <c r="AV95" s="8" t="e">
        <f>IF(OR(ISNA(AV$1),ISNA($A95)),NA(),'临-燃尽0'!CG96)</f>
        <v>#N/A</v>
      </c>
      <c r="AW95" s="8" t="e">
        <f>IF(OR(ISNA(AW$1),ISNA($A95)),NA(),'临-燃尽0'!CH96)</f>
        <v>#N/A</v>
      </c>
      <c r="AX95" s="8" t="e">
        <f>IF(OR(ISNA(AX$1),ISNA($A95)),NA(),'临-燃尽0'!CI96)</f>
        <v>#N/A</v>
      </c>
      <c r="AY95" s="8" t="e">
        <f>IF(OR(ISNA(AY$1),ISNA($A95)),NA(),'临-燃尽0'!CJ96)</f>
        <v>#N/A</v>
      </c>
      <c r="AZ95" s="8" t="e">
        <f>IF(OR(ISNA(AZ$1),ISNA($A95)),NA(),'临-燃尽0'!CK96)</f>
        <v>#N/A</v>
      </c>
    </row>
    <row r="96" spans="1:52">
      <c r="A96" s="8" t="e">
        <f>IF(OR('临-燃尽0'!AL97="",'临-燃尽0'!AL97="总计"),NA(),'临-燃尽0'!AL97)</f>
        <v>#N/A</v>
      </c>
      <c r="B96" s="8" t="e">
        <f>IF(ISNA($A96),NA(),'临-燃尽0'!AM97)</f>
        <v>#N/A</v>
      </c>
      <c r="C96" s="8" t="e">
        <f>IF(ISNA($A96),NA(),'临-燃尽0'!AN97)</f>
        <v>#N/A</v>
      </c>
      <c r="D96" s="8" t="e">
        <f>IF(ISNA($A96),NA(),'临-燃尽0'!AO97)</f>
        <v>#N/A</v>
      </c>
      <c r="E96" s="8" t="e">
        <f>IF(OR(ISNA(E$1),ISNA($A96)),NA(),'临-燃尽0'!AP97)</f>
        <v>#N/A</v>
      </c>
      <c r="F96" s="8" t="e">
        <f>IF(OR(ISNA(F$1),ISNA($A96)),NA(),'临-燃尽0'!AQ97)</f>
        <v>#N/A</v>
      </c>
      <c r="G96" s="8" t="e">
        <f>IF(OR(ISNA(G$1),ISNA($A96)),NA(),'临-燃尽0'!AR97)</f>
        <v>#N/A</v>
      </c>
      <c r="H96" s="8" t="e">
        <f>IF(OR(ISNA(H$1),ISNA($A96)),NA(),'临-燃尽0'!AS97)</f>
        <v>#N/A</v>
      </c>
      <c r="I96" s="8" t="e">
        <f>IF(OR(ISNA(I$1),ISNA($A96)),NA(),'临-燃尽0'!AT97)</f>
        <v>#N/A</v>
      </c>
      <c r="J96" s="8" t="e">
        <f>IF(OR(ISNA(J$1),ISNA($A96)),NA(),'临-燃尽0'!AU97)</f>
        <v>#N/A</v>
      </c>
      <c r="K96" s="8" t="e">
        <f>IF(OR(ISNA(K$1),ISNA($A96)),NA(),'临-燃尽0'!AV97)</f>
        <v>#N/A</v>
      </c>
      <c r="L96" s="8" t="e">
        <f>IF(OR(ISNA(L$1),ISNA($A96)),NA(),'临-燃尽0'!AW97)</f>
        <v>#N/A</v>
      </c>
      <c r="M96" s="8" t="e">
        <f>IF(OR(ISNA(M$1),ISNA($A96)),NA(),'临-燃尽0'!AX97)</f>
        <v>#N/A</v>
      </c>
      <c r="N96" s="8" t="e">
        <f>IF(OR(ISNA(N$1),ISNA($A96)),NA(),'临-燃尽0'!AY97)</f>
        <v>#N/A</v>
      </c>
      <c r="O96" s="8" t="e">
        <f>IF(OR(ISNA(O$1),ISNA($A96)),NA(),'临-燃尽0'!AZ97)</f>
        <v>#N/A</v>
      </c>
      <c r="P96" s="8" t="e">
        <f>IF(OR(ISNA(P$1),ISNA($A96)),NA(),'临-燃尽0'!BA97)</f>
        <v>#N/A</v>
      </c>
      <c r="Q96" s="8" t="e">
        <f>IF(OR(ISNA(Q$1),ISNA($A96)),NA(),'临-燃尽0'!BB97)</f>
        <v>#N/A</v>
      </c>
      <c r="R96" s="8" t="e">
        <f>IF(OR(ISNA(R$1),ISNA($A96)),NA(),'临-燃尽0'!BC97)</f>
        <v>#N/A</v>
      </c>
      <c r="S96" s="8" t="e">
        <f>IF(OR(ISNA(S$1),ISNA($A96)),NA(),'临-燃尽0'!BD97)</f>
        <v>#N/A</v>
      </c>
      <c r="T96" s="8" t="e">
        <f>IF(OR(ISNA(T$1),ISNA($A96)),NA(),'临-燃尽0'!BE97)</f>
        <v>#N/A</v>
      </c>
      <c r="U96" s="8" t="e">
        <f>IF(OR(ISNA(U$1),ISNA($A96)),NA(),'临-燃尽0'!BF97)</f>
        <v>#N/A</v>
      </c>
      <c r="V96" s="8" t="e">
        <f>IF(OR(ISNA(V$1),ISNA($A96)),NA(),'临-燃尽0'!BG97)</f>
        <v>#N/A</v>
      </c>
      <c r="W96" s="8" t="e">
        <f>IF(OR(ISNA(W$1),ISNA($A96)),NA(),'临-燃尽0'!BH97)</f>
        <v>#N/A</v>
      </c>
      <c r="X96" s="8" t="e">
        <f>IF(OR(ISNA(X$1),ISNA($A96)),NA(),'临-燃尽0'!BI97)</f>
        <v>#N/A</v>
      </c>
      <c r="Y96" s="8" t="e">
        <f>IF(OR(ISNA(Y$1),ISNA($A96)),NA(),'临-燃尽0'!BJ97)</f>
        <v>#N/A</v>
      </c>
      <c r="Z96" s="8" t="e">
        <f>IF(OR(ISNA(Z$1),ISNA($A96)),NA(),'临-燃尽0'!BK97)</f>
        <v>#N/A</v>
      </c>
      <c r="AA96" s="8" t="e">
        <f>IF(OR(ISNA(AA$1),ISNA($A96)),NA(),'临-燃尽0'!BL97)</f>
        <v>#N/A</v>
      </c>
      <c r="AB96" s="8" t="e">
        <f>IF(OR(ISNA(AB$1),ISNA($A96)),NA(),'临-燃尽0'!BM97)</f>
        <v>#N/A</v>
      </c>
      <c r="AC96" s="8" t="e">
        <f>IF(OR(ISNA(AC$1),ISNA($A96)),NA(),'临-燃尽0'!BN97)</f>
        <v>#N/A</v>
      </c>
      <c r="AD96" s="8" t="e">
        <f>IF(OR(ISNA(AD$1),ISNA($A96)),NA(),'临-燃尽0'!BO97)</f>
        <v>#N/A</v>
      </c>
      <c r="AE96" s="8" t="e">
        <f>IF(OR(ISNA(AE$1),ISNA($A96)),NA(),'临-燃尽0'!BP97)</f>
        <v>#N/A</v>
      </c>
      <c r="AF96" s="8" t="e">
        <f>IF(OR(ISNA(AF$1),ISNA($A96)),NA(),'临-燃尽0'!BQ97)</f>
        <v>#N/A</v>
      </c>
      <c r="AG96" s="8" t="e">
        <f>IF(OR(ISNA(AG$1),ISNA($A96)),NA(),'临-燃尽0'!BR97)</f>
        <v>#N/A</v>
      </c>
      <c r="AH96" s="8" t="e">
        <f>IF(OR(ISNA(AH$1),ISNA($A96)),NA(),'临-燃尽0'!BS97)</f>
        <v>#N/A</v>
      </c>
      <c r="AI96" s="8" t="e">
        <f>IF(OR(ISNA(AI$1),ISNA($A96)),NA(),'临-燃尽0'!BT97)</f>
        <v>#N/A</v>
      </c>
      <c r="AJ96" s="8" t="e">
        <f>IF(OR(ISNA(AJ$1),ISNA($A96)),NA(),'临-燃尽0'!BU97)</f>
        <v>#N/A</v>
      </c>
      <c r="AK96" s="8" t="e">
        <f>IF(OR(ISNA(AK$1),ISNA($A96)),NA(),'临-燃尽0'!BV97)</f>
        <v>#N/A</v>
      </c>
      <c r="AL96" s="8" t="e">
        <f>IF(OR(ISNA(AL$1),ISNA($A96)),NA(),'临-燃尽0'!BW97)</f>
        <v>#N/A</v>
      </c>
      <c r="AM96" s="8" t="e">
        <f>IF(OR(ISNA(AM$1),ISNA($A96)),NA(),'临-燃尽0'!BX97)</f>
        <v>#N/A</v>
      </c>
      <c r="AN96" s="8" t="e">
        <f>IF(OR(ISNA(AN$1),ISNA($A96)),NA(),'临-燃尽0'!BY97)</f>
        <v>#N/A</v>
      </c>
      <c r="AO96" s="8" t="e">
        <f>IF(OR(ISNA(AO$1),ISNA($A96)),NA(),'临-燃尽0'!BZ97)</f>
        <v>#N/A</v>
      </c>
      <c r="AP96" s="8" t="e">
        <f>IF(OR(ISNA(AP$1),ISNA($A96)),NA(),'临-燃尽0'!CA97)</f>
        <v>#N/A</v>
      </c>
      <c r="AQ96" s="8" t="e">
        <f>IF(OR(ISNA(AQ$1),ISNA($A96)),NA(),'临-燃尽0'!CB97)</f>
        <v>#N/A</v>
      </c>
      <c r="AR96" s="8" t="e">
        <f>IF(OR(ISNA(AR$1),ISNA($A96)),NA(),'临-燃尽0'!CC97)</f>
        <v>#N/A</v>
      </c>
      <c r="AS96" s="8" t="e">
        <f>IF(OR(ISNA(AS$1),ISNA($A96)),NA(),'临-燃尽0'!CD97)</f>
        <v>#N/A</v>
      </c>
      <c r="AT96" s="8" t="e">
        <f>IF(OR(ISNA(AT$1),ISNA($A96)),NA(),'临-燃尽0'!CE97)</f>
        <v>#N/A</v>
      </c>
      <c r="AU96" s="8" t="e">
        <f>IF(OR(ISNA(AU$1),ISNA($A96)),NA(),'临-燃尽0'!CF97)</f>
        <v>#N/A</v>
      </c>
      <c r="AV96" s="8" t="e">
        <f>IF(OR(ISNA(AV$1),ISNA($A96)),NA(),'临-燃尽0'!CG97)</f>
        <v>#N/A</v>
      </c>
      <c r="AW96" s="8" t="e">
        <f>IF(OR(ISNA(AW$1),ISNA($A96)),NA(),'临-燃尽0'!CH97)</f>
        <v>#N/A</v>
      </c>
      <c r="AX96" s="8" t="e">
        <f>IF(OR(ISNA(AX$1),ISNA($A96)),NA(),'临-燃尽0'!CI97)</f>
        <v>#N/A</v>
      </c>
      <c r="AY96" s="8" t="e">
        <f>IF(OR(ISNA(AY$1),ISNA($A96)),NA(),'临-燃尽0'!CJ97)</f>
        <v>#N/A</v>
      </c>
      <c r="AZ96" s="8" t="e">
        <f>IF(OR(ISNA(AZ$1),ISNA($A96)),NA(),'临-燃尽0'!CK97)</f>
        <v>#N/A</v>
      </c>
    </row>
    <row r="97" spans="1:52">
      <c r="A97" s="8" t="e">
        <f>IF(OR('临-燃尽0'!AL98="",'临-燃尽0'!AL98="总计"),NA(),'临-燃尽0'!AL98)</f>
        <v>#N/A</v>
      </c>
      <c r="B97" s="8" t="e">
        <f>IF(ISNA($A97),NA(),'临-燃尽0'!AM98)</f>
        <v>#N/A</v>
      </c>
      <c r="C97" s="8" t="e">
        <f>IF(ISNA($A97),NA(),'临-燃尽0'!AN98)</f>
        <v>#N/A</v>
      </c>
      <c r="D97" s="8" t="e">
        <f>IF(ISNA($A97),NA(),'临-燃尽0'!AO98)</f>
        <v>#N/A</v>
      </c>
      <c r="E97" s="8" t="e">
        <f>IF(OR(ISNA(E$1),ISNA($A97)),NA(),'临-燃尽0'!AP98)</f>
        <v>#N/A</v>
      </c>
      <c r="F97" s="8" t="e">
        <f>IF(OR(ISNA(F$1),ISNA($A97)),NA(),'临-燃尽0'!AQ98)</f>
        <v>#N/A</v>
      </c>
      <c r="G97" s="8" t="e">
        <f>IF(OR(ISNA(G$1),ISNA($A97)),NA(),'临-燃尽0'!AR98)</f>
        <v>#N/A</v>
      </c>
      <c r="H97" s="8" t="e">
        <f>IF(OR(ISNA(H$1),ISNA($A97)),NA(),'临-燃尽0'!AS98)</f>
        <v>#N/A</v>
      </c>
      <c r="I97" s="8" t="e">
        <f>IF(OR(ISNA(I$1),ISNA($A97)),NA(),'临-燃尽0'!AT98)</f>
        <v>#N/A</v>
      </c>
      <c r="J97" s="8" t="e">
        <f>IF(OR(ISNA(J$1),ISNA($A97)),NA(),'临-燃尽0'!AU98)</f>
        <v>#N/A</v>
      </c>
      <c r="K97" s="8" t="e">
        <f>IF(OR(ISNA(K$1),ISNA($A97)),NA(),'临-燃尽0'!AV98)</f>
        <v>#N/A</v>
      </c>
      <c r="L97" s="8" t="e">
        <f>IF(OR(ISNA(L$1),ISNA($A97)),NA(),'临-燃尽0'!AW98)</f>
        <v>#N/A</v>
      </c>
      <c r="M97" s="8" t="e">
        <f>IF(OR(ISNA(M$1),ISNA($A97)),NA(),'临-燃尽0'!AX98)</f>
        <v>#N/A</v>
      </c>
      <c r="N97" s="8" t="e">
        <f>IF(OR(ISNA(N$1),ISNA($A97)),NA(),'临-燃尽0'!AY98)</f>
        <v>#N/A</v>
      </c>
      <c r="O97" s="8" t="e">
        <f>IF(OR(ISNA(O$1),ISNA($A97)),NA(),'临-燃尽0'!AZ98)</f>
        <v>#N/A</v>
      </c>
      <c r="P97" s="8" t="e">
        <f>IF(OR(ISNA(P$1),ISNA($A97)),NA(),'临-燃尽0'!BA98)</f>
        <v>#N/A</v>
      </c>
      <c r="Q97" s="8" t="e">
        <f>IF(OR(ISNA(Q$1),ISNA($A97)),NA(),'临-燃尽0'!BB98)</f>
        <v>#N/A</v>
      </c>
      <c r="R97" s="8" t="e">
        <f>IF(OR(ISNA(R$1),ISNA($A97)),NA(),'临-燃尽0'!BC98)</f>
        <v>#N/A</v>
      </c>
      <c r="S97" s="8" t="e">
        <f>IF(OR(ISNA(S$1),ISNA($A97)),NA(),'临-燃尽0'!BD98)</f>
        <v>#N/A</v>
      </c>
      <c r="T97" s="8" t="e">
        <f>IF(OR(ISNA(T$1),ISNA($A97)),NA(),'临-燃尽0'!BE98)</f>
        <v>#N/A</v>
      </c>
      <c r="U97" s="8" t="e">
        <f>IF(OR(ISNA(U$1),ISNA($A97)),NA(),'临-燃尽0'!BF98)</f>
        <v>#N/A</v>
      </c>
      <c r="V97" s="8" t="e">
        <f>IF(OR(ISNA(V$1),ISNA($A97)),NA(),'临-燃尽0'!BG98)</f>
        <v>#N/A</v>
      </c>
      <c r="W97" s="8" t="e">
        <f>IF(OR(ISNA(W$1),ISNA($A97)),NA(),'临-燃尽0'!BH98)</f>
        <v>#N/A</v>
      </c>
      <c r="X97" s="8" t="e">
        <f>IF(OR(ISNA(X$1),ISNA($A97)),NA(),'临-燃尽0'!BI98)</f>
        <v>#N/A</v>
      </c>
      <c r="Y97" s="8" t="e">
        <f>IF(OR(ISNA(Y$1),ISNA($A97)),NA(),'临-燃尽0'!BJ98)</f>
        <v>#N/A</v>
      </c>
      <c r="Z97" s="8" t="e">
        <f>IF(OR(ISNA(Z$1),ISNA($A97)),NA(),'临-燃尽0'!BK98)</f>
        <v>#N/A</v>
      </c>
      <c r="AA97" s="8" t="e">
        <f>IF(OR(ISNA(AA$1),ISNA($A97)),NA(),'临-燃尽0'!BL98)</f>
        <v>#N/A</v>
      </c>
      <c r="AB97" s="8" t="e">
        <f>IF(OR(ISNA(AB$1),ISNA($A97)),NA(),'临-燃尽0'!BM98)</f>
        <v>#N/A</v>
      </c>
      <c r="AC97" s="8" t="e">
        <f>IF(OR(ISNA(AC$1),ISNA($A97)),NA(),'临-燃尽0'!BN98)</f>
        <v>#N/A</v>
      </c>
      <c r="AD97" s="8" t="e">
        <f>IF(OR(ISNA(AD$1),ISNA($A97)),NA(),'临-燃尽0'!BO98)</f>
        <v>#N/A</v>
      </c>
      <c r="AE97" s="8" t="e">
        <f>IF(OR(ISNA(AE$1),ISNA($A97)),NA(),'临-燃尽0'!BP98)</f>
        <v>#N/A</v>
      </c>
      <c r="AF97" s="8" t="e">
        <f>IF(OR(ISNA(AF$1),ISNA($A97)),NA(),'临-燃尽0'!BQ98)</f>
        <v>#N/A</v>
      </c>
      <c r="AG97" s="8" t="e">
        <f>IF(OR(ISNA(AG$1),ISNA($A97)),NA(),'临-燃尽0'!BR98)</f>
        <v>#N/A</v>
      </c>
      <c r="AH97" s="8" t="e">
        <f>IF(OR(ISNA(AH$1),ISNA($A97)),NA(),'临-燃尽0'!BS98)</f>
        <v>#N/A</v>
      </c>
      <c r="AI97" s="8" t="e">
        <f>IF(OR(ISNA(AI$1),ISNA($A97)),NA(),'临-燃尽0'!BT98)</f>
        <v>#N/A</v>
      </c>
      <c r="AJ97" s="8" t="e">
        <f>IF(OR(ISNA(AJ$1),ISNA($A97)),NA(),'临-燃尽0'!BU98)</f>
        <v>#N/A</v>
      </c>
      <c r="AK97" s="8" t="e">
        <f>IF(OR(ISNA(AK$1),ISNA($A97)),NA(),'临-燃尽0'!BV98)</f>
        <v>#N/A</v>
      </c>
      <c r="AL97" s="8" t="e">
        <f>IF(OR(ISNA(AL$1),ISNA($A97)),NA(),'临-燃尽0'!BW98)</f>
        <v>#N/A</v>
      </c>
      <c r="AM97" s="8" t="e">
        <f>IF(OR(ISNA(AM$1),ISNA($A97)),NA(),'临-燃尽0'!BX98)</f>
        <v>#N/A</v>
      </c>
      <c r="AN97" s="8" t="e">
        <f>IF(OR(ISNA(AN$1),ISNA($A97)),NA(),'临-燃尽0'!BY98)</f>
        <v>#N/A</v>
      </c>
      <c r="AO97" s="8" t="e">
        <f>IF(OR(ISNA(AO$1),ISNA($A97)),NA(),'临-燃尽0'!BZ98)</f>
        <v>#N/A</v>
      </c>
      <c r="AP97" s="8" t="e">
        <f>IF(OR(ISNA(AP$1),ISNA($A97)),NA(),'临-燃尽0'!CA98)</f>
        <v>#N/A</v>
      </c>
      <c r="AQ97" s="8" t="e">
        <f>IF(OR(ISNA(AQ$1),ISNA($A97)),NA(),'临-燃尽0'!CB98)</f>
        <v>#N/A</v>
      </c>
      <c r="AR97" s="8" t="e">
        <f>IF(OR(ISNA(AR$1),ISNA($A97)),NA(),'临-燃尽0'!CC98)</f>
        <v>#N/A</v>
      </c>
      <c r="AS97" s="8" t="e">
        <f>IF(OR(ISNA(AS$1),ISNA($A97)),NA(),'临-燃尽0'!CD98)</f>
        <v>#N/A</v>
      </c>
      <c r="AT97" s="8" t="e">
        <f>IF(OR(ISNA(AT$1),ISNA($A97)),NA(),'临-燃尽0'!CE98)</f>
        <v>#N/A</v>
      </c>
      <c r="AU97" s="8" t="e">
        <f>IF(OR(ISNA(AU$1),ISNA($A97)),NA(),'临-燃尽0'!CF98)</f>
        <v>#N/A</v>
      </c>
      <c r="AV97" s="8" t="e">
        <f>IF(OR(ISNA(AV$1),ISNA($A97)),NA(),'临-燃尽0'!CG98)</f>
        <v>#N/A</v>
      </c>
      <c r="AW97" s="8" t="e">
        <f>IF(OR(ISNA(AW$1),ISNA($A97)),NA(),'临-燃尽0'!CH98)</f>
        <v>#N/A</v>
      </c>
      <c r="AX97" s="8" t="e">
        <f>IF(OR(ISNA(AX$1),ISNA($A97)),NA(),'临-燃尽0'!CI98)</f>
        <v>#N/A</v>
      </c>
      <c r="AY97" s="8" t="e">
        <f>IF(OR(ISNA(AY$1),ISNA($A97)),NA(),'临-燃尽0'!CJ98)</f>
        <v>#N/A</v>
      </c>
      <c r="AZ97" s="8" t="e">
        <f>IF(OR(ISNA(AZ$1),ISNA($A97)),NA(),'临-燃尽0'!CK98)</f>
        <v>#N/A</v>
      </c>
    </row>
    <row r="98" spans="1:52">
      <c r="A98" s="8" t="e">
        <f>IF(OR('临-燃尽0'!AL99="",'临-燃尽0'!AL99="总计"),NA(),'临-燃尽0'!AL99)</f>
        <v>#N/A</v>
      </c>
      <c r="B98" s="8" t="e">
        <f>IF(ISNA($A98),NA(),'临-燃尽0'!AM99)</f>
        <v>#N/A</v>
      </c>
      <c r="C98" s="8" t="e">
        <f>IF(ISNA($A98),NA(),'临-燃尽0'!AN99)</f>
        <v>#N/A</v>
      </c>
      <c r="D98" s="8" t="e">
        <f>IF(ISNA($A98),NA(),'临-燃尽0'!AO99)</f>
        <v>#N/A</v>
      </c>
      <c r="E98" s="8" t="e">
        <f>IF(OR(ISNA(E$1),ISNA($A98)),NA(),'临-燃尽0'!AP99)</f>
        <v>#N/A</v>
      </c>
      <c r="F98" s="8" t="e">
        <f>IF(OR(ISNA(F$1),ISNA($A98)),NA(),'临-燃尽0'!AQ99)</f>
        <v>#N/A</v>
      </c>
      <c r="G98" s="8" t="e">
        <f>IF(OR(ISNA(G$1),ISNA($A98)),NA(),'临-燃尽0'!AR99)</f>
        <v>#N/A</v>
      </c>
      <c r="H98" s="8" t="e">
        <f>IF(OR(ISNA(H$1),ISNA($A98)),NA(),'临-燃尽0'!AS99)</f>
        <v>#N/A</v>
      </c>
      <c r="I98" s="8" t="e">
        <f>IF(OR(ISNA(I$1),ISNA($A98)),NA(),'临-燃尽0'!AT99)</f>
        <v>#N/A</v>
      </c>
      <c r="J98" s="8" t="e">
        <f>IF(OR(ISNA(J$1),ISNA($A98)),NA(),'临-燃尽0'!AU99)</f>
        <v>#N/A</v>
      </c>
      <c r="K98" s="8" t="e">
        <f>IF(OR(ISNA(K$1),ISNA($A98)),NA(),'临-燃尽0'!AV99)</f>
        <v>#N/A</v>
      </c>
      <c r="L98" s="8" t="e">
        <f>IF(OR(ISNA(L$1),ISNA($A98)),NA(),'临-燃尽0'!AW99)</f>
        <v>#N/A</v>
      </c>
      <c r="M98" s="8" t="e">
        <f>IF(OR(ISNA(M$1),ISNA($A98)),NA(),'临-燃尽0'!AX99)</f>
        <v>#N/A</v>
      </c>
      <c r="N98" s="8" t="e">
        <f>IF(OR(ISNA(N$1),ISNA($A98)),NA(),'临-燃尽0'!AY99)</f>
        <v>#N/A</v>
      </c>
      <c r="O98" s="8" t="e">
        <f>IF(OR(ISNA(O$1),ISNA($A98)),NA(),'临-燃尽0'!AZ99)</f>
        <v>#N/A</v>
      </c>
      <c r="P98" s="8" t="e">
        <f>IF(OR(ISNA(P$1),ISNA($A98)),NA(),'临-燃尽0'!BA99)</f>
        <v>#N/A</v>
      </c>
      <c r="Q98" s="8" t="e">
        <f>IF(OR(ISNA(Q$1),ISNA($A98)),NA(),'临-燃尽0'!BB99)</f>
        <v>#N/A</v>
      </c>
      <c r="R98" s="8" t="e">
        <f>IF(OR(ISNA(R$1),ISNA($A98)),NA(),'临-燃尽0'!BC99)</f>
        <v>#N/A</v>
      </c>
      <c r="S98" s="8" t="e">
        <f>IF(OR(ISNA(S$1),ISNA($A98)),NA(),'临-燃尽0'!BD99)</f>
        <v>#N/A</v>
      </c>
      <c r="T98" s="8" t="e">
        <f>IF(OR(ISNA(T$1),ISNA($A98)),NA(),'临-燃尽0'!BE99)</f>
        <v>#N/A</v>
      </c>
      <c r="U98" s="8" t="e">
        <f>IF(OR(ISNA(U$1),ISNA($A98)),NA(),'临-燃尽0'!BF99)</f>
        <v>#N/A</v>
      </c>
      <c r="V98" s="8" t="e">
        <f>IF(OR(ISNA(V$1),ISNA($A98)),NA(),'临-燃尽0'!BG99)</f>
        <v>#N/A</v>
      </c>
      <c r="W98" s="8" t="e">
        <f>IF(OR(ISNA(W$1),ISNA($A98)),NA(),'临-燃尽0'!BH99)</f>
        <v>#N/A</v>
      </c>
      <c r="X98" s="8" t="e">
        <f>IF(OR(ISNA(X$1),ISNA($A98)),NA(),'临-燃尽0'!BI99)</f>
        <v>#N/A</v>
      </c>
      <c r="Y98" s="8" t="e">
        <f>IF(OR(ISNA(Y$1),ISNA($A98)),NA(),'临-燃尽0'!BJ99)</f>
        <v>#N/A</v>
      </c>
      <c r="Z98" s="8" t="e">
        <f>IF(OR(ISNA(Z$1),ISNA($A98)),NA(),'临-燃尽0'!BK99)</f>
        <v>#N/A</v>
      </c>
      <c r="AA98" s="8" t="e">
        <f>IF(OR(ISNA(AA$1),ISNA($A98)),NA(),'临-燃尽0'!BL99)</f>
        <v>#N/A</v>
      </c>
      <c r="AB98" s="8" t="e">
        <f>IF(OR(ISNA(AB$1),ISNA($A98)),NA(),'临-燃尽0'!BM99)</f>
        <v>#N/A</v>
      </c>
      <c r="AC98" s="8" t="e">
        <f>IF(OR(ISNA(AC$1),ISNA($A98)),NA(),'临-燃尽0'!BN99)</f>
        <v>#N/A</v>
      </c>
      <c r="AD98" s="8" t="e">
        <f>IF(OR(ISNA(AD$1),ISNA($A98)),NA(),'临-燃尽0'!BO99)</f>
        <v>#N/A</v>
      </c>
      <c r="AE98" s="8" t="e">
        <f>IF(OR(ISNA(AE$1),ISNA($A98)),NA(),'临-燃尽0'!BP99)</f>
        <v>#N/A</v>
      </c>
      <c r="AF98" s="8" t="e">
        <f>IF(OR(ISNA(AF$1),ISNA($A98)),NA(),'临-燃尽0'!BQ99)</f>
        <v>#N/A</v>
      </c>
      <c r="AG98" s="8" t="e">
        <f>IF(OR(ISNA(AG$1),ISNA($A98)),NA(),'临-燃尽0'!BR99)</f>
        <v>#N/A</v>
      </c>
      <c r="AH98" s="8" t="e">
        <f>IF(OR(ISNA(AH$1),ISNA($A98)),NA(),'临-燃尽0'!BS99)</f>
        <v>#N/A</v>
      </c>
      <c r="AI98" s="8" t="e">
        <f>IF(OR(ISNA(AI$1),ISNA($A98)),NA(),'临-燃尽0'!BT99)</f>
        <v>#N/A</v>
      </c>
      <c r="AJ98" s="8" t="e">
        <f>IF(OR(ISNA(AJ$1),ISNA($A98)),NA(),'临-燃尽0'!BU99)</f>
        <v>#N/A</v>
      </c>
      <c r="AK98" s="8" t="e">
        <f>IF(OR(ISNA(AK$1),ISNA($A98)),NA(),'临-燃尽0'!BV99)</f>
        <v>#N/A</v>
      </c>
      <c r="AL98" s="8" t="e">
        <f>IF(OR(ISNA(AL$1),ISNA($A98)),NA(),'临-燃尽0'!BW99)</f>
        <v>#N/A</v>
      </c>
      <c r="AM98" s="8" t="e">
        <f>IF(OR(ISNA(AM$1),ISNA($A98)),NA(),'临-燃尽0'!BX99)</f>
        <v>#N/A</v>
      </c>
      <c r="AN98" s="8" t="e">
        <f>IF(OR(ISNA(AN$1),ISNA($A98)),NA(),'临-燃尽0'!BY99)</f>
        <v>#N/A</v>
      </c>
      <c r="AO98" s="8" t="e">
        <f>IF(OR(ISNA(AO$1),ISNA($A98)),NA(),'临-燃尽0'!BZ99)</f>
        <v>#N/A</v>
      </c>
      <c r="AP98" s="8" t="e">
        <f>IF(OR(ISNA(AP$1),ISNA($A98)),NA(),'临-燃尽0'!CA99)</f>
        <v>#N/A</v>
      </c>
      <c r="AQ98" s="8" t="e">
        <f>IF(OR(ISNA(AQ$1),ISNA($A98)),NA(),'临-燃尽0'!CB99)</f>
        <v>#N/A</v>
      </c>
      <c r="AR98" s="8" t="e">
        <f>IF(OR(ISNA(AR$1),ISNA($A98)),NA(),'临-燃尽0'!CC99)</f>
        <v>#N/A</v>
      </c>
      <c r="AS98" s="8" t="e">
        <f>IF(OR(ISNA(AS$1),ISNA($A98)),NA(),'临-燃尽0'!CD99)</f>
        <v>#N/A</v>
      </c>
      <c r="AT98" s="8" t="e">
        <f>IF(OR(ISNA(AT$1),ISNA($A98)),NA(),'临-燃尽0'!CE99)</f>
        <v>#N/A</v>
      </c>
      <c r="AU98" s="8" t="e">
        <f>IF(OR(ISNA(AU$1),ISNA($A98)),NA(),'临-燃尽0'!CF99)</f>
        <v>#N/A</v>
      </c>
      <c r="AV98" s="8" t="e">
        <f>IF(OR(ISNA(AV$1),ISNA($A98)),NA(),'临-燃尽0'!CG99)</f>
        <v>#N/A</v>
      </c>
      <c r="AW98" s="8" t="e">
        <f>IF(OR(ISNA(AW$1),ISNA($A98)),NA(),'临-燃尽0'!CH99)</f>
        <v>#N/A</v>
      </c>
      <c r="AX98" s="8" t="e">
        <f>IF(OR(ISNA(AX$1),ISNA($A98)),NA(),'临-燃尽0'!CI99)</f>
        <v>#N/A</v>
      </c>
      <c r="AY98" s="8" t="e">
        <f>IF(OR(ISNA(AY$1),ISNA($A98)),NA(),'临-燃尽0'!CJ99)</f>
        <v>#N/A</v>
      </c>
      <c r="AZ98" s="8" t="e">
        <f>IF(OR(ISNA(AZ$1),ISNA($A98)),NA(),'临-燃尽0'!CK99)</f>
        <v>#N/A</v>
      </c>
    </row>
    <row r="99" spans="1:52">
      <c r="A99" s="8" t="e">
        <f>IF(OR('临-燃尽0'!AL100="",'临-燃尽0'!AL100="总计"),NA(),'临-燃尽0'!AL100)</f>
        <v>#N/A</v>
      </c>
      <c r="B99" s="8" t="e">
        <f>IF(ISNA($A99),NA(),'临-燃尽0'!AM100)</f>
        <v>#N/A</v>
      </c>
      <c r="C99" s="8" t="e">
        <f>IF(ISNA($A99),NA(),'临-燃尽0'!AN100)</f>
        <v>#N/A</v>
      </c>
      <c r="D99" s="8" t="e">
        <f>IF(ISNA($A99),NA(),'临-燃尽0'!AO100)</f>
        <v>#N/A</v>
      </c>
      <c r="E99" s="8" t="e">
        <f>IF(OR(ISNA(E$1),ISNA($A99)),NA(),'临-燃尽0'!AP100)</f>
        <v>#N/A</v>
      </c>
      <c r="F99" s="8" t="e">
        <f>IF(OR(ISNA(F$1),ISNA($A99)),NA(),'临-燃尽0'!AQ100)</f>
        <v>#N/A</v>
      </c>
      <c r="G99" s="8" t="e">
        <f>IF(OR(ISNA(G$1),ISNA($A99)),NA(),'临-燃尽0'!AR100)</f>
        <v>#N/A</v>
      </c>
      <c r="H99" s="8" t="e">
        <f>IF(OR(ISNA(H$1),ISNA($A99)),NA(),'临-燃尽0'!AS100)</f>
        <v>#N/A</v>
      </c>
      <c r="I99" s="8" t="e">
        <f>IF(OR(ISNA(I$1),ISNA($A99)),NA(),'临-燃尽0'!AT100)</f>
        <v>#N/A</v>
      </c>
      <c r="J99" s="8" t="e">
        <f>IF(OR(ISNA(J$1),ISNA($A99)),NA(),'临-燃尽0'!AU100)</f>
        <v>#N/A</v>
      </c>
      <c r="K99" s="8" t="e">
        <f>IF(OR(ISNA(K$1),ISNA($A99)),NA(),'临-燃尽0'!AV100)</f>
        <v>#N/A</v>
      </c>
      <c r="L99" s="8" t="e">
        <f>IF(OR(ISNA(L$1),ISNA($A99)),NA(),'临-燃尽0'!AW100)</f>
        <v>#N/A</v>
      </c>
      <c r="M99" s="8" t="e">
        <f>IF(OR(ISNA(M$1),ISNA($A99)),NA(),'临-燃尽0'!AX100)</f>
        <v>#N/A</v>
      </c>
      <c r="N99" s="8" t="e">
        <f>IF(OR(ISNA(N$1),ISNA($A99)),NA(),'临-燃尽0'!AY100)</f>
        <v>#N/A</v>
      </c>
      <c r="O99" s="8" t="e">
        <f>IF(OR(ISNA(O$1),ISNA($A99)),NA(),'临-燃尽0'!AZ100)</f>
        <v>#N/A</v>
      </c>
      <c r="P99" s="8" t="e">
        <f>IF(OR(ISNA(P$1),ISNA($A99)),NA(),'临-燃尽0'!BA100)</f>
        <v>#N/A</v>
      </c>
      <c r="Q99" s="8" t="e">
        <f>IF(OR(ISNA(Q$1),ISNA($A99)),NA(),'临-燃尽0'!BB100)</f>
        <v>#N/A</v>
      </c>
      <c r="R99" s="8" t="e">
        <f>IF(OR(ISNA(R$1),ISNA($A99)),NA(),'临-燃尽0'!BC100)</f>
        <v>#N/A</v>
      </c>
      <c r="S99" s="8" t="e">
        <f>IF(OR(ISNA(S$1),ISNA($A99)),NA(),'临-燃尽0'!BD100)</f>
        <v>#N/A</v>
      </c>
      <c r="T99" s="8" t="e">
        <f>IF(OR(ISNA(T$1),ISNA($A99)),NA(),'临-燃尽0'!BE100)</f>
        <v>#N/A</v>
      </c>
      <c r="U99" s="8" t="e">
        <f>IF(OR(ISNA(U$1),ISNA($A99)),NA(),'临-燃尽0'!BF100)</f>
        <v>#N/A</v>
      </c>
      <c r="V99" s="8" t="e">
        <f>IF(OR(ISNA(V$1),ISNA($A99)),NA(),'临-燃尽0'!BG100)</f>
        <v>#N/A</v>
      </c>
      <c r="W99" s="8" t="e">
        <f>IF(OR(ISNA(W$1),ISNA($A99)),NA(),'临-燃尽0'!BH100)</f>
        <v>#N/A</v>
      </c>
      <c r="X99" s="8" t="e">
        <f>IF(OR(ISNA(X$1),ISNA($A99)),NA(),'临-燃尽0'!BI100)</f>
        <v>#N/A</v>
      </c>
      <c r="Y99" s="8" t="e">
        <f>IF(OR(ISNA(Y$1),ISNA($A99)),NA(),'临-燃尽0'!BJ100)</f>
        <v>#N/A</v>
      </c>
      <c r="Z99" s="8" t="e">
        <f>IF(OR(ISNA(Z$1),ISNA($A99)),NA(),'临-燃尽0'!BK100)</f>
        <v>#N/A</v>
      </c>
      <c r="AA99" s="8" t="e">
        <f>IF(OR(ISNA(AA$1),ISNA($A99)),NA(),'临-燃尽0'!BL100)</f>
        <v>#N/A</v>
      </c>
      <c r="AB99" s="8" t="e">
        <f>IF(OR(ISNA(AB$1),ISNA($A99)),NA(),'临-燃尽0'!BM100)</f>
        <v>#N/A</v>
      </c>
      <c r="AC99" s="8" t="e">
        <f>IF(OR(ISNA(AC$1),ISNA($A99)),NA(),'临-燃尽0'!BN100)</f>
        <v>#N/A</v>
      </c>
      <c r="AD99" s="8" t="e">
        <f>IF(OR(ISNA(AD$1),ISNA($A99)),NA(),'临-燃尽0'!BO100)</f>
        <v>#N/A</v>
      </c>
      <c r="AE99" s="8" t="e">
        <f>IF(OR(ISNA(AE$1),ISNA($A99)),NA(),'临-燃尽0'!BP100)</f>
        <v>#N/A</v>
      </c>
      <c r="AF99" s="8" t="e">
        <f>IF(OR(ISNA(AF$1),ISNA($A99)),NA(),'临-燃尽0'!BQ100)</f>
        <v>#N/A</v>
      </c>
      <c r="AG99" s="8" t="e">
        <f>IF(OR(ISNA(AG$1),ISNA($A99)),NA(),'临-燃尽0'!BR100)</f>
        <v>#N/A</v>
      </c>
      <c r="AH99" s="8" t="e">
        <f>IF(OR(ISNA(AH$1),ISNA($A99)),NA(),'临-燃尽0'!BS100)</f>
        <v>#N/A</v>
      </c>
      <c r="AI99" s="8" t="e">
        <f>IF(OR(ISNA(AI$1),ISNA($A99)),NA(),'临-燃尽0'!BT100)</f>
        <v>#N/A</v>
      </c>
      <c r="AJ99" s="8" t="e">
        <f>IF(OR(ISNA(AJ$1),ISNA($A99)),NA(),'临-燃尽0'!BU100)</f>
        <v>#N/A</v>
      </c>
      <c r="AK99" s="8" t="e">
        <f>IF(OR(ISNA(AK$1),ISNA($A99)),NA(),'临-燃尽0'!BV100)</f>
        <v>#N/A</v>
      </c>
      <c r="AL99" s="8" t="e">
        <f>IF(OR(ISNA(AL$1),ISNA($A99)),NA(),'临-燃尽0'!BW100)</f>
        <v>#N/A</v>
      </c>
      <c r="AM99" s="8" t="e">
        <f>IF(OR(ISNA(AM$1),ISNA($A99)),NA(),'临-燃尽0'!BX100)</f>
        <v>#N/A</v>
      </c>
      <c r="AN99" s="8" t="e">
        <f>IF(OR(ISNA(AN$1),ISNA($A99)),NA(),'临-燃尽0'!BY100)</f>
        <v>#N/A</v>
      </c>
      <c r="AO99" s="8" t="e">
        <f>IF(OR(ISNA(AO$1),ISNA($A99)),NA(),'临-燃尽0'!BZ100)</f>
        <v>#N/A</v>
      </c>
      <c r="AP99" s="8" t="e">
        <f>IF(OR(ISNA(AP$1),ISNA($A99)),NA(),'临-燃尽0'!CA100)</f>
        <v>#N/A</v>
      </c>
      <c r="AQ99" s="8" t="e">
        <f>IF(OR(ISNA(AQ$1),ISNA($A99)),NA(),'临-燃尽0'!CB100)</f>
        <v>#N/A</v>
      </c>
      <c r="AR99" s="8" t="e">
        <f>IF(OR(ISNA(AR$1),ISNA($A99)),NA(),'临-燃尽0'!CC100)</f>
        <v>#N/A</v>
      </c>
      <c r="AS99" s="8" t="e">
        <f>IF(OR(ISNA(AS$1),ISNA($A99)),NA(),'临-燃尽0'!CD100)</f>
        <v>#N/A</v>
      </c>
      <c r="AT99" s="8" t="e">
        <f>IF(OR(ISNA(AT$1),ISNA($A99)),NA(),'临-燃尽0'!CE100)</f>
        <v>#N/A</v>
      </c>
      <c r="AU99" s="8" t="e">
        <f>IF(OR(ISNA(AU$1),ISNA($A99)),NA(),'临-燃尽0'!CF100)</f>
        <v>#N/A</v>
      </c>
      <c r="AV99" s="8" t="e">
        <f>IF(OR(ISNA(AV$1),ISNA($A99)),NA(),'临-燃尽0'!CG100)</f>
        <v>#N/A</v>
      </c>
      <c r="AW99" s="8" t="e">
        <f>IF(OR(ISNA(AW$1),ISNA($A99)),NA(),'临-燃尽0'!CH100)</f>
        <v>#N/A</v>
      </c>
      <c r="AX99" s="8" t="e">
        <f>IF(OR(ISNA(AX$1),ISNA($A99)),NA(),'临-燃尽0'!CI100)</f>
        <v>#N/A</v>
      </c>
      <c r="AY99" s="8" t="e">
        <f>IF(OR(ISNA(AY$1),ISNA($A99)),NA(),'临-燃尽0'!CJ100)</f>
        <v>#N/A</v>
      </c>
      <c r="AZ99" s="8" t="e">
        <f>IF(OR(ISNA(AZ$1),ISNA($A99)),NA(),'临-燃尽0'!CK100)</f>
        <v>#N/A</v>
      </c>
    </row>
    <row r="100" spans="1:52">
      <c r="A100" s="8" t="e">
        <f>IF(OR('临-燃尽0'!AL101="",'临-燃尽0'!AL101="总计"),NA(),'临-燃尽0'!AL101)</f>
        <v>#N/A</v>
      </c>
      <c r="B100" s="8" t="e">
        <f>IF(ISNA($A100),NA(),'临-燃尽0'!AM101)</f>
        <v>#N/A</v>
      </c>
      <c r="C100" s="8" t="e">
        <f>IF(ISNA($A100),NA(),'临-燃尽0'!AN101)</f>
        <v>#N/A</v>
      </c>
      <c r="D100" s="8" t="e">
        <f>IF(ISNA($A100),NA(),'临-燃尽0'!AO101)</f>
        <v>#N/A</v>
      </c>
      <c r="E100" s="8" t="e">
        <f>IF(OR(ISNA(E$1),ISNA($A100)),NA(),'临-燃尽0'!AP101)</f>
        <v>#N/A</v>
      </c>
      <c r="F100" s="8" t="e">
        <f>IF(OR(ISNA(F$1),ISNA($A100)),NA(),'临-燃尽0'!AQ101)</f>
        <v>#N/A</v>
      </c>
      <c r="G100" s="8" t="e">
        <f>IF(OR(ISNA(G$1),ISNA($A100)),NA(),'临-燃尽0'!AR101)</f>
        <v>#N/A</v>
      </c>
      <c r="H100" s="8" t="e">
        <f>IF(OR(ISNA(H$1),ISNA($A100)),NA(),'临-燃尽0'!AS101)</f>
        <v>#N/A</v>
      </c>
      <c r="I100" s="8" t="e">
        <f>IF(OR(ISNA(I$1),ISNA($A100)),NA(),'临-燃尽0'!AT101)</f>
        <v>#N/A</v>
      </c>
      <c r="J100" s="8" t="e">
        <f>IF(OR(ISNA(J$1),ISNA($A100)),NA(),'临-燃尽0'!AU101)</f>
        <v>#N/A</v>
      </c>
      <c r="K100" s="8" t="e">
        <f>IF(OR(ISNA(K$1),ISNA($A100)),NA(),'临-燃尽0'!AV101)</f>
        <v>#N/A</v>
      </c>
      <c r="L100" s="8" t="e">
        <f>IF(OR(ISNA(L$1),ISNA($A100)),NA(),'临-燃尽0'!AW101)</f>
        <v>#N/A</v>
      </c>
      <c r="M100" s="8" t="e">
        <f>IF(OR(ISNA(M$1),ISNA($A100)),NA(),'临-燃尽0'!AX101)</f>
        <v>#N/A</v>
      </c>
      <c r="N100" s="8" t="e">
        <f>IF(OR(ISNA(N$1),ISNA($A100)),NA(),'临-燃尽0'!AY101)</f>
        <v>#N/A</v>
      </c>
      <c r="O100" s="8" t="e">
        <f>IF(OR(ISNA(O$1),ISNA($A100)),NA(),'临-燃尽0'!AZ101)</f>
        <v>#N/A</v>
      </c>
      <c r="P100" s="8" t="e">
        <f>IF(OR(ISNA(P$1),ISNA($A100)),NA(),'临-燃尽0'!BA101)</f>
        <v>#N/A</v>
      </c>
      <c r="Q100" s="8" t="e">
        <f>IF(OR(ISNA(Q$1),ISNA($A100)),NA(),'临-燃尽0'!BB101)</f>
        <v>#N/A</v>
      </c>
      <c r="R100" s="8" t="e">
        <f>IF(OR(ISNA(R$1),ISNA($A100)),NA(),'临-燃尽0'!BC101)</f>
        <v>#N/A</v>
      </c>
      <c r="S100" s="8" t="e">
        <f>IF(OR(ISNA(S$1),ISNA($A100)),NA(),'临-燃尽0'!BD101)</f>
        <v>#N/A</v>
      </c>
      <c r="T100" s="8" t="e">
        <f>IF(OR(ISNA(T$1),ISNA($A100)),NA(),'临-燃尽0'!BE101)</f>
        <v>#N/A</v>
      </c>
      <c r="U100" s="8" t="e">
        <f>IF(OR(ISNA(U$1),ISNA($A100)),NA(),'临-燃尽0'!BF101)</f>
        <v>#N/A</v>
      </c>
      <c r="V100" s="8" t="e">
        <f>IF(OR(ISNA(V$1),ISNA($A100)),NA(),'临-燃尽0'!BG101)</f>
        <v>#N/A</v>
      </c>
      <c r="W100" s="8" t="e">
        <f>IF(OR(ISNA(W$1),ISNA($A100)),NA(),'临-燃尽0'!BH101)</f>
        <v>#N/A</v>
      </c>
      <c r="X100" s="8" t="e">
        <f>IF(OR(ISNA(X$1),ISNA($A100)),NA(),'临-燃尽0'!BI101)</f>
        <v>#N/A</v>
      </c>
      <c r="Y100" s="8" t="e">
        <f>IF(OR(ISNA(Y$1),ISNA($A100)),NA(),'临-燃尽0'!BJ101)</f>
        <v>#N/A</v>
      </c>
      <c r="Z100" s="8" t="e">
        <f>IF(OR(ISNA(Z$1),ISNA($A100)),NA(),'临-燃尽0'!BK101)</f>
        <v>#N/A</v>
      </c>
      <c r="AA100" s="8" t="e">
        <f>IF(OR(ISNA(AA$1),ISNA($A100)),NA(),'临-燃尽0'!BL101)</f>
        <v>#N/A</v>
      </c>
      <c r="AB100" s="8" t="e">
        <f>IF(OR(ISNA(AB$1),ISNA($A100)),NA(),'临-燃尽0'!BM101)</f>
        <v>#N/A</v>
      </c>
      <c r="AC100" s="8" t="e">
        <f>IF(OR(ISNA(AC$1),ISNA($A100)),NA(),'临-燃尽0'!BN101)</f>
        <v>#N/A</v>
      </c>
      <c r="AD100" s="8" t="e">
        <f>IF(OR(ISNA(AD$1),ISNA($A100)),NA(),'临-燃尽0'!BO101)</f>
        <v>#N/A</v>
      </c>
      <c r="AE100" s="8" t="e">
        <f>IF(OR(ISNA(AE$1),ISNA($A100)),NA(),'临-燃尽0'!BP101)</f>
        <v>#N/A</v>
      </c>
      <c r="AF100" s="8" t="e">
        <f>IF(OR(ISNA(AF$1),ISNA($A100)),NA(),'临-燃尽0'!BQ101)</f>
        <v>#N/A</v>
      </c>
      <c r="AG100" s="8" t="e">
        <f>IF(OR(ISNA(AG$1),ISNA($A100)),NA(),'临-燃尽0'!BR101)</f>
        <v>#N/A</v>
      </c>
      <c r="AH100" s="8" t="e">
        <f>IF(OR(ISNA(AH$1),ISNA($A100)),NA(),'临-燃尽0'!BS101)</f>
        <v>#N/A</v>
      </c>
      <c r="AI100" s="8" t="e">
        <f>IF(OR(ISNA(AI$1),ISNA($A100)),NA(),'临-燃尽0'!BT101)</f>
        <v>#N/A</v>
      </c>
      <c r="AJ100" s="8" t="e">
        <f>IF(OR(ISNA(AJ$1),ISNA($A100)),NA(),'临-燃尽0'!BU101)</f>
        <v>#N/A</v>
      </c>
      <c r="AK100" s="8" t="e">
        <f>IF(OR(ISNA(AK$1),ISNA($A100)),NA(),'临-燃尽0'!BV101)</f>
        <v>#N/A</v>
      </c>
      <c r="AL100" s="8" t="e">
        <f>IF(OR(ISNA(AL$1),ISNA($A100)),NA(),'临-燃尽0'!BW101)</f>
        <v>#N/A</v>
      </c>
      <c r="AM100" s="8" t="e">
        <f>IF(OR(ISNA(AM$1),ISNA($A100)),NA(),'临-燃尽0'!BX101)</f>
        <v>#N/A</v>
      </c>
      <c r="AN100" s="8" t="e">
        <f>IF(OR(ISNA(AN$1),ISNA($A100)),NA(),'临-燃尽0'!BY101)</f>
        <v>#N/A</v>
      </c>
      <c r="AO100" s="8" t="e">
        <f>IF(OR(ISNA(AO$1),ISNA($A100)),NA(),'临-燃尽0'!BZ101)</f>
        <v>#N/A</v>
      </c>
      <c r="AP100" s="8" t="e">
        <f>IF(OR(ISNA(AP$1),ISNA($A100)),NA(),'临-燃尽0'!CA101)</f>
        <v>#N/A</v>
      </c>
      <c r="AQ100" s="8" t="e">
        <f>IF(OR(ISNA(AQ$1),ISNA($A100)),NA(),'临-燃尽0'!CB101)</f>
        <v>#N/A</v>
      </c>
      <c r="AR100" s="8" t="e">
        <f>IF(OR(ISNA(AR$1),ISNA($A100)),NA(),'临-燃尽0'!CC101)</f>
        <v>#N/A</v>
      </c>
      <c r="AS100" s="8" t="e">
        <f>IF(OR(ISNA(AS$1),ISNA($A100)),NA(),'临-燃尽0'!CD101)</f>
        <v>#N/A</v>
      </c>
      <c r="AT100" s="8" t="e">
        <f>IF(OR(ISNA(AT$1),ISNA($A100)),NA(),'临-燃尽0'!CE101)</f>
        <v>#N/A</v>
      </c>
      <c r="AU100" s="8" t="e">
        <f>IF(OR(ISNA(AU$1),ISNA($A100)),NA(),'临-燃尽0'!CF101)</f>
        <v>#N/A</v>
      </c>
      <c r="AV100" s="8" t="e">
        <f>IF(OR(ISNA(AV$1),ISNA($A100)),NA(),'临-燃尽0'!CG101)</f>
        <v>#N/A</v>
      </c>
      <c r="AW100" s="8" t="e">
        <f>IF(OR(ISNA(AW$1),ISNA($A100)),NA(),'临-燃尽0'!CH101)</f>
        <v>#N/A</v>
      </c>
      <c r="AX100" s="8" t="e">
        <f>IF(OR(ISNA(AX$1),ISNA($A100)),NA(),'临-燃尽0'!CI101)</f>
        <v>#N/A</v>
      </c>
      <c r="AY100" s="8" t="e">
        <f>IF(OR(ISNA(AY$1),ISNA($A100)),NA(),'临-燃尽0'!CJ101)</f>
        <v>#N/A</v>
      </c>
      <c r="AZ100" s="8" t="e">
        <f>IF(OR(ISNA(AZ$1),ISNA($A100)),NA(),'临-燃尽0'!CK101)</f>
        <v>#N/A</v>
      </c>
    </row>
    <row r="101" spans="1:52">
      <c r="A101" s="8" t="e">
        <f>IF(OR('临-燃尽0'!AL102="",'临-燃尽0'!AL102="总计"),NA(),'临-燃尽0'!AL102)</f>
        <v>#N/A</v>
      </c>
      <c r="B101" s="8" t="e">
        <f>IF(ISNA($A101),NA(),'临-燃尽0'!AM102)</f>
        <v>#N/A</v>
      </c>
      <c r="C101" s="8" t="e">
        <f>IF(ISNA($A101),NA(),'临-燃尽0'!AN102)</f>
        <v>#N/A</v>
      </c>
      <c r="D101" s="8" t="e">
        <f>IF(ISNA($A101),NA(),'临-燃尽0'!AO102)</f>
        <v>#N/A</v>
      </c>
      <c r="E101" s="8" t="e">
        <f>IF(OR(ISNA(E$1),ISNA($A101)),NA(),'临-燃尽0'!AP102)</f>
        <v>#N/A</v>
      </c>
      <c r="F101" s="8" t="e">
        <f>IF(OR(ISNA(F$1),ISNA($A101)),NA(),'临-燃尽0'!AQ102)</f>
        <v>#N/A</v>
      </c>
      <c r="G101" s="8" t="e">
        <f>IF(OR(ISNA(G$1),ISNA($A101)),NA(),'临-燃尽0'!AR102)</f>
        <v>#N/A</v>
      </c>
      <c r="H101" s="8" t="e">
        <f>IF(OR(ISNA(H$1),ISNA($A101)),NA(),'临-燃尽0'!AS102)</f>
        <v>#N/A</v>
      </c>
      <c r="I101" s="8" t="e">
        <f>IF(OR(ISNA(I$1),ISNA($A101)),NA(),'临-燃尽0'!AT102)</f>
        <v>#N/A</v>
      </c>
      <c r="J101" s="8" t="e">
        <f>IF(OR(ISNA(J$1),ISNA($A101)),NA(),'临-燃尽0'!AU102)</f>
        <v>#N/A</v>
      </c>
      <c r="K101" s="8" t="e">
        <f>IF(OR(ISNA(K$1),ISNA($A101)),NA(),'临-燃尽0'!AV102)</f>
        <v>#N/A</v>
      </c>
      <c r="L101" s="8" t="e">
        <f>IF(OR(ISNA(L$1),ISNA($A101)),NA(),'临-燃尽0'!AW102)</f>
        <v>#N/A</v>
      </c>
      <c r="M101" s="8" t="e">
        <f>IF(OR(ISNA(M$1),ISNA($A101)),NA(),'临-燃尽0'!AX102)</f>
        <v>#N/A</v>
      </c>
      <c r="N101" s="8" t="e">
        <f>IF(OR(ISNA(N$1),ISNA($A101)),NA(),'临-燃尽0'!AY102)</f>
        <v>#N/A</v>
      </c>
      <c r="O101" s="8" t="e">
        <f>IF(OR(ISNA(O$1),ISNA($A101)),NA(),'临-燃尽0'!AZ102)</f>
        <v>#N/A</v>
      </c>
      <c r="P101" s="8" t="e">
        <f>IF(OR(ISNA(P$1),ISNA($A101)),NA(),'临-燃尽0'!BA102)</f>
        <v>#N/A</v>
      </c>
      <c r="Q101" s="8" t="e">
        <f>IF(OR(ISNA(Q$1),ISNA($A101)),NA(),'临-燃尽0'!BB102)</f>
        <v>#N/A</v>
      </c>
      <c r="R101" s="8" t="e">
        <f>IF(OR(ISNA(R$1),ISNA($A101)),NA(),'临-燃尽0'!BC102)</f>
        <v>#N/A</v>
      </c>
      <c r="S101" s="8" t="e">
        <f>IF(OR(ISNA(S$1),ISNA($A101)),NA(),'临-燃尽0'!BD102)</f>
        <v>#N/A</v>
      </c>
      <c r="T101" s="8" t="e">
        <f>IF(OR(ISNA(T$1),ISNA($A101)),NA(),'临-燃尽0'!BE102)</f>
        <v>#N/A</v>
      </c>
      <c r="U101" s="8" t="e">
        <f>IF(OR(ISNA(U$1),ISNA($A101)),NA(),'临-燃尽0'!BF102)</f>
        <v>#N/A</v>
      </c>
      <c r="V101" s="8" t="e">
        <f>IF(OR(ISNA(V$1),ISNA($A101)),NA(),'临-燃尽0'!BG102)</f>
        <v>#N/A</v>
      </c>
      <c r="W101" s="8" t="e">
        <f>IF(OR(ISNA(W$1),ISNA($A101)),NA(),'临-燃尽0'!BH102)</f>
        <v>#N/A</v>
      </c>
      <c r="X101" s="8" t="e">
        <f>IF(OR(ISNA(X$1),ISNA($A101)),NA(),'临-燃尽0'!BI102)</f>
        <v>#N/A</v>
      </c>
      <c r="Y101" s="8" t="e">
        <f>IF(OR(ISNA(Y$1),ISNA($A101)),NA(),'临-燃尽0'!BJ102)</f>
        <v>#N/A</v>
      </c>
      <c r="Z101" s="8" t="e">
        <f>IF(OR(ISNA(Z$1),ISNA($A101)),NA(),'临-燃尽0'!BK102)</f>
        <v>#N/A</v>
      </c>
      <c r="AA101" s="8" t="e">
        <f>IF(OR(ISNA(AA$1),ISNA($A101)),NA(),'临-燃尽0'!BL102)</f>
        <v>#N/A</v>
      </c>
      <c r="AB101" s="8" t="e">
        <f>IF(OR(ISNA(AB$1),ISNA($A101)),NA(),'临-燃尽0'!BM102)</f>
        <v>#N/A</v>
      </c>
      <c r="AC101" s="8" t="e">
        <f>IF(OR(ISNA(AC$1),ISNA($A101)),NA(),'临-燃尽0'!BN102)</f>
        <v>#N/A</v>
      </c>
      <c r="AD101" s="8" t="e">
        <f>IF(OR(ISNA(AD$1),ISNA($A101)),NA(),'临-燃尽0'!BO102)</f>
        <v>#N/A</v>
      </c>
      <c r="AE101" s="8" t="e">
        <f>IF(OR(ISNA(AE$1),ISNA($A101)),NA(),'临-燃尽0'!BP102)</f>
        <v>#N/A</v>
      </c>
      <c r="AF101" s="8" t="e">
        <f>IF(OR(ISNA(AF$1),ISNA($A101)),NA(),'临-燃尽0'!BQ102)</f>
        <v>#N/A</v>
      </c>
      <c r="AG101" s="8" t="e">
        <f>IF(OR(ISNA(AG$1),ISNA($A101)),NA(),'临-燃尽0'!BR102)</f>
        <v>#N/A</v>
      </c>
      <c r="AH101" s="8" t="e">
        <f>IF(OR(ISNA(AH$1),ISNA($A101)),NA(),'临-燃尽0'!BS102)</f>
        <v>#N/A</v>
      </c>
      <c r="AI101" s="8" t="e">
        <f>IF(OR(ISNA(AI$1),ISNA($A101)),NA(),'临-燃尽0'!BT102)</f>
        <v>#N/A</v>
      </c>
      <c r="AJ101" s="8" t="e">
        <f>IF(OR(ISNA(AJ$1),ISNA($A101)),NA(),'临-燃尽0'!BU102)</f>
        <v>#N/A</v>
      </c>
      <c r="AK101" s="8" t="e">
        <f>IF(OR(ISNA(AK$1),ISNA($A101)),NA(),'临-燃尽0'!BV102)</f>
        <v>#N/A</v>
      </c>
      <c r="AL101" s="8" t="e">
        <f>IF(OR(ISNA(AL$1),ISNA($A101)),NA(),'临-燃尽0'!BW102)</f>
        <v>#N/A</v>
      </c>
      <c r="AM101" s="8" t="e">
        <f>IF(OR(ISNA(AM$1),ISNA($A101)),NA(),'临-燃尽0'!BX102)</f>
        <v>#N/A</v>
      </c>
      <c r="AN101" s="8" t="e">
        <f>IF(OR(ISNA(AN$1),ISNA($A101)),NA(),'临-燃尽0'!BY102)</f>
        <v>#N/A</v>
      </c>
      <c r="AO101" s="8" t="e">
        <f>IF(OR(ISNA(AO$1),ISNA($A101)),NA(),'临-燃尽0'!BZ102)</f>
        <v>#N/A</v>
      </c>
      <c r="AP101" s="8" t="e">
        <f>IF(OR(ISNA(AP$1),ISNA($A101)),NA(),'临-燃尽0'!CA102)</f>
        <v>#N/A</v>
      </c>
      <c r="AQ101" s="8" t="e">
        <f>IF(OR(ISNA(AQ$1),ISNA($A101)),NA(),'临-燃尽0'!CB102)</f>
        <v>#N/A</v>
      </c>
      <c r="AR101" s="8" t="e">
        <f>IF(OR(ISNA(AR$1),ISNA($A101)),NA(),'临-燃尽0'!CC102)</f>
        <v>#N/A</v>
      </c>
      <c r="AS101" s="8" t="e">
        <f>IF(OR(ISNA(AS$1),ISNA($A101)),NA(),'临-燃尽0'!CD102)</f>
        <v>#N/A</v>
      </c>
      <c r="AT101" s="8" t="e">
        <f>IF(OR(ISNA(AT$1),ISNA($A101)),NA(),'临-燃尽0'!CE102)</f>
        <v>#N/A</v>
      </c>
      <c r="AU101" s="8" t="e">
        <f>IF(OR(ISNA(AU$1),ISNA($A101)),NA(),'临-燃尽0'!CF102)</f>
        <v>#N/A</v>
      </c>
      <c r="AV101" s="8" t="e">
        <f>IF(OR(ISNA(AV$1),ISNA($A101)),NA(),'临-燃尽0'!CG102)</f>
        <v>#N/A</v>
      </c>
      <c r="AW101" s="8" t="e">
        <f>IF(OR(ISNA(AW$1),ISNA($A101)),NA(),'临-燃尽0'!CH102)</f>
        <v>#N/A</v>
      </c>
      <c r="AX101" s="8" t="e">
        <f>IF(OR(ISNA(AX$1),ISNA($A101)),NA(),'临-燃尽0'!CI102)</f>
        <v>#N/A</v>
      </c>
      <c r="AY101" s="8" t="e">
        <f>IF(OR(ISNA(AY$1),ISNA($A101)),NA(),'临-燃尽0'!CJ102)</f>
        <v>#N/A</v>
      </c>
      <c r="AZ101" s="8" t="e">
        <f>IF(OR(ISNA(AZ$1),ISNA($A101)),NA(),'临-燃尽0'!CK102)</f>
        <v>#N/A</v>
      </c>
    </row>
    <row r="102" spans="1:52">
      <c r="A102" s="8" t="e">
        <f>IF(OR('临-燃尽0'!AL103="",'临-燃尽0'!AL103="总计"),NA(),'临-燃尽0'!AL103)</f>
        <v>#N/A</v>
      </c>
      <c r="B102" s="8" t="e">
        <f>IF(ISNA($A102),NA(),'临-燃尽0'!AM103)</f>
        <v>#N/A</v>
      </c>
      <c r="C102" s="8" t="e">
        <f>IF(ISNA($A102),NA(),'临-燃尽0'!AN103)</f>
        <v>#N/A</v>
      </c>
      <c r="D102" s="8" t="e">
        <f>IF(ISNA($A102),NA(),'临-燃尽0'!AO103)</f>
        <v>#N/A</v>
      </c>
      <c r="E102" s="8" t="e">
        <f>IF(OR(ISNA(E$1),ISNA($A102)),NA(),'临-燃尽0'!AP103)</f>
        <v>#N/A</v>
      </c>
      <c r="F102" s="8" t="e">
        <f>IF(OR(ISNA(F$1),ISNA($A102)),NA(),'临-燃尽0'!AQ103)</f>
        <v>#N/A</v>
      </c>
      <c r="G102" s="8" t="e">
        <f>IF(OR(ISNA(G$1),ISNA($A102)),NA(),'临-燃尽0'!AR103)</f>
        <v>#N/A</v>
      </c>
      <c r="H102" s="8" t="e">
        <f>IF(OR(ISNA(H$1),ISNA($A102)),NA(),'临-燃尽0'!AS103)</f>
        <v>#N/A</v>
      </c>
      <c r="I102" s="8" t="e">
        <f>IF(OR(ISNA(I$1),ISNA($A102)),NA(),'临-燃尽0'!AT103)</f>
        <v>#N/A</v>
      </c>
      <c r="J102" s="8" t="e">
        <f>IF(OR(ISNA(J$1),ISNA($A102)),NA(),'临-燃尽0'!AU103)</f>
        <v>#N/A</v>
      </c>
      <c r="K102" s="8" t="e">
        <f>IF(OR(ISNA(K$1),ISNA($A102)),NA(),'临-燃尽0'!AV103)</f>
        <v>#N/A</v>
      </c>
      <c r="L102" s="8" t="e">
        <f>IF(OR(ISNA(L$1),ISNA($A102)),NA(),'临-燃尽0'!AW103)</f>
        <v>#N/A</v>
      </c>
      <c r="M102" s="8" t="e">
        <f>IF(OR(ISNA(M$1),ISNA($A102)),NA(),'临-燃尽0'!AX103)</f>
        <v>#N/A</v>
      </c>
      <c r="N102" s="8" t="e">
        <f>IF(OR(ISNA(N$1),ISNA($A102)),NA(),'临-燃尽0'!AY103)</f>
        <v>#N/A</v>
      </c>
      <c r="O102" s="8" t="e">
        <f>IF(OR(ISNA(O$1),ISNA($A102)),NA(),'临-燃尽0'!AZ103)</f>
        <v>#N/A</v>
      </c>
      <c r="P102" s="8" t="e">
        <f>IF(OR(ISNA(P$1),ISNA($A102)),NA(),'临-燃尽0'!BA103)</f>
        <v>#N/A</v>
      </c>
      <c r="Q102" s="8" t="e">
        <f>IF(OR(ISNA(Q$1),ISNA($A102)),NA(),'临-燃尽0'!BB103)</f>
        <v>#N/A</v>
      </c>
      <c r="R102" s="8" t="e">
        <f>IF(OR(ISNA(R$1),ISNA($A102)),NA(),'临-燃尽0'!BC103)</f>
        <v>#N/A</v>
      </c>
      <c r="S102" s="8" t="e">
        <f>IF(OR(ISNA(S$1),ISNA($A102)),NA(),'临-燃尽0'!BD103)</f>
        <v>#N/A</v>
      </c>
      <c r="T102" s="8" t="e">
        <f>IF(OR(ISNA(T$1),ISNA($A102)),NA(),'临-燃尽0'!BE103)</f>
        <v>#N/A</v>
      </c>
      <c r="U102" s="8" t="e">
        <f>IF(OR(ISNA(U$1),ISNA($A102)),NA(),'临-燃尽0'!BF103)</f>
        <v>#N/A</v>
      </c>
      <c r="V102" s="8" t="e">
        <f>IF(OR(ISNA(V$1),ISNA($A102)),NA(),'临-燃尽0'!BG103)</f>
        <v>#N/A</v>
      </c>
      <c r="W102" s="8" t="e">
        <f>IF(OR(ISNA(W$1),ISNA($A102)),NA(),'临-燃尽0'!BH103)</f>
        <v>#N/A</v>
      </c>
      <c r="X102" s="8" t="e">
        <f>IF(OR(ISNA(X$1),ISNA($A102)),NA(),'临-燃尽0'!BI103)</f>
        <v>#N/A</v>
      </c>
      <c r="Y102" s="8" t="e">
        <f>IF(OR(ISNA(Y$1),ISNA($A102)),NA(),'临-燃尽0'!BJ103)</f>
        <v>#N/A</v>
      </c>
      <c r="Z102" s="8" t="e">
        <f>IF(OR(ISNA(Z$1),ISNA($A102)),NA(),'临-燃尽0'!BK103)</f>
        <v>#N/A</v>
      </c>
      <c r="AA102" s="8" t="e">
        <f>IF(OR(ISNA(AA$1),ISNA($A102)),NA(),'临-燃尽0'!BL103)</f>
        <v>#N/A</v>
      </c>
      <c r="AB102" s="8" t="e">
        <f>IF(OR(ISNA(AB$1),ISNA($A102)),NA(),'临-燃尽0'!BM103)</f>
        <v>#N/A</v>
      </c>
      <c r="AC102" s="8" t="e">
        <f>IF(OR(ISNA(AC$1),ISNA($A102)),NA(),'临-燃尽0'!BN103)</f>
        <v>#N/A</v>
      </c>
      <c r="AD102" s="8" t="e">
        <f>IF(OR(ISNA(AD$1),ISNA($A102)),NA(),'临-燃尽0'!BO103)</f>
        <v>#N/A</v>
      </c>
      <c r="AE102" s="8" t="e">
        <f>IF(OR(ISNA(AE$1),ISNA($A102)),NA(),'临-燃尽0'!BP103)</f>
        <v>#N/A</v>
      </c>
      <c r="AF102" s="8" t="e">
        <f>IF(OR(ISNA(AF$1),ISNA($A102)),NA(),'临-燃尽0'!BQ103)</f>
        <v>#N/A</v>
      </c>
      <c r="AG102" s="8" t="e">
        <f>IF(OR(ISNA(AG$1),ISNA($A102)),NA(),'临-燃尽0'!BR103)</f>
        <v>#N/A</v>
      </c>
      <c r="AH102" s="8" t="e">
        <f>IF(OR(ISNA(AH$1),ISNA($A102)),NA(),'临-燃尽0'!BS103)</f>
        <v>#N/A</v>
      </c>
      <c r="AI102" s="8" t="e">
        <f>IF(OR(ISNA(AI$1),ISNA($A102)),NA(),'临-燃尽0'!BT103)</f>
        <v>#N/A</v>
      </c>
      <c r="AJ102" s="8" t="e">
        <f>IF(OR(ISNA(AJ$1),ISNA($A102)),NA(),'临-燃尽0'!BU103)</f>
        <v>#N/A</v>
      </c>
      <c r="AK102" s="8" t="e">
        <f>IF(OR(ISNA(AK$1),ISNA($A102)),NA(),'临-燃尽0'!BV103)</f>
        <v>#N/A</v>
      </c>
      <c r="AL102" s="8" t="e">
        <f>IF(OR(ISNA(AL$1),ISNA($A102)),NA(),'临-燃尽0'!BW103)</f>
        <v>#N/A</v>
      </c>
      <c r="AM102" s="8" t="e">
        <f>IF(OR(ISNA(AM$1),ISNA($A102)),NA(),'临-燃尽0'!BX103)</f>
        <v>#N/A</v>
      </c>
      <c r="AN102" s="8" t="e">
        <f>IF(OR(ISNA(AN$1),ISNA($A102)),NA(),'临-燃尽0'!BY103)</f>
        <v>#N/A</v>
      </c>
      <c r="AO102" s="8" t="e">
        <f>IF(OR(ISNA(AO$1),ISNA($A102)),NA(),'临-燃尽0'!BZ103)</f>
        <v>#N/A</v>
      </c>
      <c r="AP102" s="8" t="e">
        <f>IF(OR(ISNA(AP$1),ISNA($A102)),NA(),'临-燃尽0'!CA103)</f>
        <v>#N/A</v>
      </c>
      <c r="AQ102" s="8" t="e">
        <f>IF(OR(ISNA(AQ$1),ISNA($A102)),NA(),'临-燃尽0'!CB103)</f>
        <v>#N/A</v>
      </c>
      <c r="AR102" s="8" t="e">
        <f>IF(OR(ISNA(AR$1),ISNA($A102)),NA(),'临-燃尽0'!CC103)</f>
        <v>#N/A</v>
      </c>
      <c r="AS102" s="8" t="e">
        <f>IF(OR(ISNA(AS$1),ISNA($A102)),NA(),'临-燃尽0'!CD103)</f>
        <v>#N/A</v>
      </c>
      <c r="AT102" s="8" t="e">
        <f>IF(OR(ISNA(AT$1),ISNA($A102)),NA(),'临-燃尽0'!CE103)</f>
        <v>#N/A</v>
      </c>
      <c r="AU102" s="8" t="e">
        <f>IF(OR(ISNA(AU$1),ISNA($A102)),NA(),'临-燃尽0'!CF103)</f>
        <v>#N/A</v>
      </c>
      <c r="AV102" s="8" t="e">
        <f>IF(OR(ISNA(AV$1),ISNA($A102)),NA(),'临-燃尽0'!CG103)</f>
        <v>#N/A</v>
      </c>
      <c r="AW102" s="8" t="e">
        <f>IF(OR(ISNA(AW$1),ISNA($A102)),NA(),'临-燃尽0'!CH103)</f>
        <v>#N/A</v>
      </c>
      <c r="AX102" s="8" t="e">
        <f>IF(OR(ISNA(AX$1),ISNA($A102)),NA(),'临-燃尽0'!CI103)</f>
        <v>#N/A</v>
      </c>
      <c r="AY102" s="8" t="e">
        <f>IF(OR(ISNA(AY$1),ISNA($A102)),NA(),'临-燃尽0'!CJ103)</f>
        <v>#N/A</v>
      </c>
      <c r="AZ102" s="8" t="e">
        <f>IF(OR(ISNA(AZ$1),ISNA($A102)),NA(),'临-燃尽0'!CK103)</f>
        <v>#N/A</v>
      </c>
    </row>
    <row r="103" spans="1:52">
      <c r="A103" s="8" t="e">
        <f>IF(OR('临-燃尽0'!AL104="",'临-燃尽0'!AL104="总计"),NA(),'临-燃尽0'!AL104)</f>
        <v>#N/A</v>
      </c>
      <c r="B103" s="8" t="e">
        <f>IF(ISNA($A103),NA(),'临-燃尽0'!AM104)</f>
        <v>#N/A</v>
      </c>
      <c r="C103" s="8" t="e">
        <f>IF(ISNA($A103),NA(),'临-燃尽0'!AN104)</f>
        <v>#N/A</v>
      </c>
      <c r="D103" s="8" t="e">
        <f>IF(ISNA($A103),NA(),'临-燃尽0'!AO104)</f>
        <v>#N/A</v>
      </c>
      <c r="E103" s="8" t="e">
        <f>IF(OR(ISNA(E$1),ISNA($A103)),NA(),'临-燃尽0'!AP104)</f>
        <v>#N/A</v>
      </c>
      <c r="F103" s="8" t="e">
        <f>IF(OR(ISNA(F$1),ISNA($A103)),NA(),'临-燃尽0'!AQ104)</f>
        <v>#N/A</v>
      </c>
      <c r="G103" s="8" t="e">
        <f>IF(OR(ISNA(G$1),ISNA($A103)),NA(),'临-燃尽0'!AR104)</f>
        <v>#N/A</v>
      </c>
      <c r="H103" s="8" t="e">
        <f>IF(OR(ISNA(H$1),ISNA($A103)),NA(),'临-燃尽0'!AS104)</f>
        <v>#N/A</v>
      </c>
      <c r="I103" s="8" t="e">
        <f>IF(OR(ISNA(I$1),ISNA($A103)),NA(),'临-燃尽0'!AT104)</f>
        <v>#N/A</v>
      </c>
      <c r="J103" s="8" t="e">
        <f>IF(OR(ISNA(J$1),ISNA($A103)),NA(),'临-燃尽0'!AU104)</f>
        <v>#N/A</v>
      </c>
      <c r="K103" s="8" t="e">
        <f>IF(OR(ISNA(K$1),ISNA($A103)),NA(),'临-燃尽0'!AV104)</f>
        <v>#N/A</v>
      </c>
      <c r="L103" s="8" t="e">
        <f>IF(OR(ISNA(L$1),ISNA($A103)),NA(),'临-燃尽0'!AW104)</f>
        <v>#N/A</v>
      </c>
      <c r="M103" s="8" t="e">
        <f>IF(OR(ISNA(M$1),ISNA($A103)),NA(),'临-燃尽0'!AX104)</f>
        <v>#N/A</v>
      </c>
      <c r="N103" s="8" t="e">
        <f>IF(OR(ISNA(N$1),ISNA($A103)),NA(),'临-燃尽0'!AY104)</f>
        <v>#N/A</v>
      </c>
      <c r="O103" s="8" t="e">
        <f>IF(OR(ISNA(O$1),ISNA($A103)),NA(),'临-燃尽0'!AZ104)</f>
        <v>#N/A</v>
      </c>
      <c r="P103" s="8" t="e">
        <f>IF(OR(ISNA(P$1),ISNA($A103)),NA(),'临-燃尽0'!BA104)</f>
        <v>#N/A</v>
      </c>
      <c r="Q103" s="8" t="e">
        <f>IF(OR(ISNA(Q$1),ISNA($A103)),NA(),'临-燃尽0'!BB104)</f>
        <v>#N/A</v>
      </c>
      <c r="R103" s="8" t="e">
        <f>IF(OR(ISNA(R$1),ISNA($A103)),NA(),'临-燃尽0'!BC104)</f>
        <v>#N/A</v>
      </c>
      <c r="S103" s="8" t="e">
        <f>IF(OR(ISNA(S$1),ISNA($A103)),NA(),'临-燃尽0'!BD104)</f>
        <v>#N/A</v>
      </c>
      <c r="T103" s="8" t="e">
        <f>IF(OR(ISNA(T$1),ISNA($A103)),NA(),'临-燃尽0'!BE104)</f>
        <v>#N/A</v>
      </c>
      <c r="U103" s="8" t="e">
        <f>IF(OR(ISNA(U$1),ISNA($A103)),NA(),'临-燃尽0'!BF104)</f>
        <v>#N/A</v>
      </c>
      <c r="V103" s="8" t="e">
        <f>IF(OR(ISNA(V$1),ISNA($A103)),NA(),'临-燃尽0'!BG104)</f>
        <v>#N/A</v>
      </c>
      <c r="W103" s="8" t="e">
        <f>IF(OR(ISNA(W$1),ISNA($A103)),NA(),'临-燃尽0'!BH104)</f>
        <v>#N/A</v>
      </c>
      <c r="X103" s="8" t="e">
        <f>IF(OR(ISNA(X$1),ISNA($A103)),NA(),'临-燃尽0'!BI104)</f>
        <v>#N/A</v>
      </c>
      <c r="Y103" s="8" t="e">
        <f>IF(OR(ISNA(Y$1),ISNA($A103)),NA(),'临-燃尽0'!BJ104)</f>
        <v>#N/A</v>
      </c>
      <c r="Z103" s="8" t="e">
        <f>IF(OR(ISNA(Z$1),ISNA($A103)),NA(),'临-燃尽0'!BK104)</f>
        <v>#N/A</v>
      </c>
      <c r="AA103" s="8" t="e">
        <f>IF(OR(ISNA(AA$1),ISNA($A103)),NA(),'临-燃尽0'!BL104)</f>
        <v>#N/A</v>
      </c>
      <c r="AB103" s="8" t="e">
        <f>IF(OR(ISNA(AB$1),ISNA($A103)),NA(),'临-燃尽0'!BM104)</f>
        <v>#N/A</v>
      </c>
      <c r="AC103" s="8" t="e">
        <f>IF(OR(ISNA(AC$1),ISNA($A103)),NA(),'临-燃尽0'!BN104)</f>
        <v>#N/A</v>
      </c>
      <c r="AD103" s="8" t="e">
        <f>IF(OR(ISNA(AD$1),ISNA($A103)),NA(),'临-燃尽0'!BO104)</f>
        <v>#N/A</v>
      </c>
      <c r="AE103" s="8" t="e">
        <f>IF(OR(ISNA(AE$1),ISNA($A103)),NA(),'临-燃尽0'!BP104)</f>
        <v>#N/A</v>
      </c>
      <c r="AF103" s="8" t="e">
        <f>IF(OR(ISNA(AF$1),ISNA($A103)),NA(),'临-燃尽0'!BQ104)</f>
        <v>#N/A</v>
      </c>
      <c r="AG103" s="8" t="e">
        <f>IF(OR(ISNA(AG$1),ISNA($A103)),NA(),'临-燃尽0'!BR104)</f>
        <v>#N/A</v>
      </c>
      <c r="AH103" s="8" t="e">
        <f>IF(OR(ISNA(AH$1),ISNA($A103)),NA(),'临-燃尽0'!BS104)</f>
        <v>#N/A</v>
      </c>
      <c r="AI103" s="8" t="e">
        <f>IF(OR(ISNA(AI$1),ISNA($A103)),NA(),'临-燃尽0'!BT104)</f>
        <v>#N/A</v>
      </c>
      <c r="AJ103" s="8" t="e">
        <f>IF(OR(ISNA(AJ$1),ISNA($A103)),NA(),'临-燃尽0'!BU104)</f>
        <v>#N/A</v>
      </c>
      <c r="AK103" s="8" t="e">
        <f>IF(OR(ISNA(AK$1),ISNA($A103)),NA(),'临-燃尽0'!BV104)</f>
        <v>#N/A</v>
      </c>
      <c r="AL103" s="8" t="e">
        <f>IF(OR(ISNA(AL$1),ISNA($A103)),NA(),'临-燃尽0'!BW104)</f>
        <v>#N/A</v>
      </c>
      <c r="AM103" s="8" t="e">
        <f>IF(OR(ISNA(AM$1),ISNA($A103)),NA(),'临-燃尽0'!BX104)</f>
        <v>#N/A</v>
      </c>
      <c r="AN103" s="8" t="e">
        <f>IF(OR(ISNA(AN$1),ISNA($A103)),NA(),'临-燃尽0'!BY104)</f>
        <v>#N/A</v>
      </c>
      <c r="AO103" s="8" t="e">
        <f>IF(OR(ISNA(AO$1),ISNA($A103)),NA(),'临-燃尽0'!BZ104)</f>
        <v>#N/A</v>
      </c>
      <c r="AP103" s="8" t="e">
        <f>IF(OR(ISNA(AP$1),ISNA($A103)),NA(),'临-燃尽0'!CA104)</f>
        <v>#N/A</v>
      </c>
      <c r="AQ103" s="8" t="e">
        <f>IF(OR(ISNA(AQ$1),ISNA($A103)),NA(),'临-燃尽0'!CB104)</f>
        <v>#N/A</v>
      </c>
      <c r="AR103" s="8" t="e">
        <f>IF(OR(ISNA(AR$1),ISNA($A103)),NA(),'临-燃尽0'!CC104)</f>
        <v>#N/A</v>
      </c>
      <c r="AS103" s="8" t="e">
        <f>IF(OR(ISNA(AS$1),ISNA($A103)),NA(),'临-燃尽0'!CD104)</f>
        <v>#N/A</v>
      </c>
      <c r="AT103" s="8" t="e">
        <f>IF(OR(ISNA(AT$1),ISNA($A103)),NA(),'临-燃尽0'!CE104)</f>
        <v>#N/A</v>
      </c>
      <c r="AU103" s="8" t="e">
        <f>IF(OR(ISNA(AU$1),ISNA($A103)),NA(),'临-燃尽0'!CF104)</f>
        <v>#N/A</v>
      </c>
      <c r="AV103" s="8" t="e">
        <f>IF(OR(ISNA(AV$1),ISNA($A103)),NA(),'临-燃尽0'!CG104)</f>
        <v>#N/A</v>
      </c>
      <c r="AW103" s="8" t="e">
        <f>IF(OR(ISNA(AW$1),ISNA($A103)),NA(),'临-燃尽0'!CH104)</f>
        <v>#N/A</v>
      </c>
      <c r="AX103" s="8" t="e">
        <f>IF(OR(ISNA(AX$1),ISNA($A103)),NA(),'临-燃尽0'!CI104)</f>
        <v>#N/A</v>
      </c>
      <c r="AY103" s="8" t="e">
        <f>IF(OR(ISNA(AY$1),ISNA($A103)),NA(),'临-燃尽0'!CJ104)</f>
        <v>#N/A</v>
      </c>
      <c r="AZ103" s="8" t="e">
        <f>IF(OR(ISNA(AZ$1),ISNA($A103)),NA(),'临-燃尽0'!CK104)</f>
        <v>#N/A</v>
      </c>
    </row>
    <row r="104" spans="1:52">
      <c r="A104" s="8" t="e">
        <f>IF(OR('临-燃尽0'!AL105="",'临-燃尽0'!AL105="总计"),NA(),'临-燃尽0'!AL105)</f>
        <v>#N/A</v>
      </c>
      <c r="B104" s="8" t="e">
        <f>IF(ISNA($A104),NA(),'临-燃尽0'!AM105)</f>
        <v>#N/A</v>
      </c>
      <c r="C104" s="8" t="e">
        <f>IF(ISNA($A104),NA(),'临-燃尽0'!AN105)</f>
        <v>#N/A</v>
      </c>
      <c r="D104" s="8" t="e">
        <f>IF(ISNA($A104),NA(),'临-燃尽0'!AO105)</f>
        <v>#N/A</v>
      </c>
      <c r="E104" s="8" t="e">
        <f>IF(OR(ISNA(E$1),ISNA($A104)),NA(),'临-燃尽0'!AP105)</f>
        <v>#N/A</v>
      </c>
      <c r="F104" s="8" t="e">
        <f>IF(OR(ISNA(F$1),ISNA($A104)),NA(),'临-燃尽0'!AQ105)</f>
        <v>#N/A</v>
      </c>
      <c r="G104" s="8" t="e">
        <f>IF(OR(ISNA(G$1),ISNA($A104)),NA(),'临-燃尽0'!AR105)</f>
        <v>#N/A</v>
      </c>
      <c r="H104" s="8" t="e">
        <f>IF(OR(ISNA(H$1),ISNA($A104)),NA(),'临-燃尽0'!AS105)</f>
        <v>#N/A</v>
      </c>
      <c r="I104" s="8" t="e">
        <f>IF(OR(ISNA(I$1),ISNA($A104)),NA(),'临-燃尽0'!AT105)</f>
        <v>#N/A</v>
      </c>
      <c r="J104" s="8" t="e">
        <f>IF(OR(ISNA(J$1),ISNA($A104)),NA(),'临-燃尽0'!AU105)</f>
        <v>#N/A</v>
      </c>
      <c r="K104" s="8" t="e">
        <f>IF(OR(ISNA(K$1),ISNA($A104)),NA(),'临-燃尽0'!AV105)</f>
        <v>#N/A</v>
      </c>
      <c r="L104" s="8" t="e">
        <f>IF(OR(ISNA(L$1),ISNA($A104)),NA(),'临-燃尽0'!AW105)</f>
        <v>#N/A</v>
      </c>
      <c r="M104" s="8" t="e">
        <f>IF(OR(ISNA(M$1),ISNA($A104)),NA(),'临-燃尽0'!AX105)</f>
        <v>#N/A</v>
      </c>
      <c r="N104" s="8" t="e">
        <f>IF(OR(ISNA(N$1),ISNA($A104)),NA(),'临-燃尽0'!AY105)</f>
        <v>#N/A</v>
      </c>
      <c r="O104" s="8" t="e">
        <f>IF(OR(ISNA(O$1),ISNA($A104)),NA(),'临-燃尽0'!AZ105)</f>
        <v>#N/A</v>
      </c>
      <c r="P104" s="8" t="e">
        <f>IF(OR(ISNA(P$1),ISNA($A104)),NA(),'临-燃尽0'!BA105)</f>
        <v>#N/A</v>
      </c>
      <c r="Q104" s="8" t="e">
        <f>IF(OR(ISNA(Q$1),ISNA($A104)),NA(),'临-燃尽0'!BB105)</f>
        <v>#N/A</v>
      </c>
      <c r="R104" s="8" t="e">
        <f>IF(OR(ISNA(R$1),ISNA($A104)),NA(),'临-燃尽0'!BC105)</f>
        <v>#N/A</v>
      </c>
      <c r="S104" s="8" t="e">
        <f>IF(OR(ISNA(S$1),ISNA($A104)),NA(),'临-燃尽0'!BD105)</f>
        <v>#N/A</v>
      </c>
      <c r="T104" s="8" t="e">
        <f>IF(OR(ISNA(T$1),ISNA($A104)),NA(),'临-燃尽0'!BE105)</f>
        <v>#N/A</v>
      </c>
      <c r="U104" s="8" t="e">
        <f>IF(OR(ISNA(U$1),ISNA($A104)),NA(),'临-燃尽0'!BF105)</f>
        <v>#N/A</v>
      </c>
      <c r="V104" s="8" t="e">
        <f>IF(OR(ISNA(V$1),ISNA($A104)),NA(),'临-燃尽0'!BG105)</f>
        <v>#N/A</v>
      </c>
      <c r="W104" s="8" t="e">
        <f>IF(OR(ISNA(W$1),ISNA($A104)),NA(),'临-燃尽0'!BH105)</f>
        <v>#N/A</v>
      </c>
      <c r="X104" s="8" t="e">
        <f>IF(OR(ISNA(X$1),ISNA($A104)),NA(),'临-燃尽0'!BI105)</f>
        <v>#N/A</v>
      </c>
      <c r="Y104" s="8" t="e">
        <f>IF(OR(ISNA(Y$1),ISNA($A104)),NA(),'临-燃尽0'!BJ105)</f>
        <v>#N/A</v>
      </c>
      <c r="Z104" s="8" t="e">
        <f>IF(OR(ISNA(Z$1),ISNA($A104)),NA(),'临-燃尽0'!BK105)</f>
        <v>#N/A</v>
      </c>
      <c r="AA104" s="8" t="e">
        <f>IF(OR(ISNA(AA$1),ISNA($A104)),NA(),'临-燃尽0'!BL105)</f>
        <v>#N/A</v>
      </c>
      <c r="AB104" s="8" t="e">
        <f>IF(OR(ISNA(AB$1),ISNA($A104)),NA(),'临-燃尽0'!BM105)</f>
        <v>#N/A</v>
      </c>
      <c r="AC104" s="8" t="e">
        <f>IF(OR(ISNA(AC$1),ISNA($A104)),NA(),'临-燃尽0'!BN105)</f>
        <v>#N/A</v>
      </c>
      <c r="AD104" s="8" t="e">
        <f>IF(OR(ISNA(AD$1),ISNA($A104)),NA(),'临-燃尽0'!BO105)</f>
        <v>#N/A</v>
      </c>
      <c r="AE104" s="8" t="e">
        <f>IF(OR(ISNA(AE$1),ISNA($A104)),NA(),'临-燃尽0'!BP105)</f>
        <v>#N/A</v>
      </c>
      <c r="AF104" s="8" t="e">
        <f>IF(OR(ISNA(AF$1),ISNA($A104)),NA(),'临-燃尽0'!BQ105)</f>
        <v>#N/A</v>
      </c>
      <c r="AG104" s="8" t="e">
        <f>IF(OR(ISNA(AG$1),ISNA($A104)),NA(),'临-燃尽0'!BR105)</f>
        <v>#N/A</v>
      </c>
      <c r="AH104" s="8" t="e">
        <f>IF(OR(ISNA(AH$1),ISNA($A104)),NA(),'临-燃尽0'!BS105)</f>
        <v>#N/A</v>
      </c>
      <c r="AI104" s="8" t="e">
        <f>IF(OR(ISNA(AI$1),ISNA($A104)),NA(),'临-燃尽0'!BT105)</f>
        <v>#N/A</v>
      </c>
      <c r="AJ104" s="8" t="e">
        <f>IF(OR(ISNA(AJ$1),ISNA($A104)),NA(),'临-燃尽0'!BU105)</f>
        <v>#N/A</v>
      </c>
      <c r="AK104" s="8" t="e">
        <f>IF(OR(ISNA(AK$1),ISNA($A104)),NA(),'临-燃尽0'!BV105)</f>
        <v>#N/A</v>
      </c>
      <c r="AL104" s="8" t="e">
        <f>IF(OR(ISNA(AL$1),ISNA($A104)),NA(),'临-燃尽0'!BW105)</f>
        <v>#N/A</v>
      </c>
      <c r="AM104" s="8" t="e">
        <f>IF(OR(ISNA(AM$1),ISNA($A104)),NA(),'临-燃尽0'!BX105)</f>
        <v>#N/A</v>
      </c>
      <c r="AN104" s="8" t="e">
        <f>IF(OR(ISNA(AN$1),ISNA($A104)),NA(),'临-燃尽0'!BY105)</f>
        <v>#N/A</v>
      </c>
      <c r="AO104" s="8" t="e">
        <f>IF(OR(ISNA(AO$1),ISNA($A104)),NA(),'临-燃尽0'!BZ105)</f>
        <v>#N/A</v>
      </c>
      <c r="AP104" s="8" t="e">
        <f>IF(OR(ISNA(AP$1),ISNA($A104)),NA(),'临-燃尽0'!CA105)</f>
        <v>#N/A</v>
      </c>
      <c r="AQ104" s="8" t="e">
        <f>IF(OR(ISNA(AQ$1),ISNA($A104)),NA(),'临-燃尽0'!CB105)</f>
        <v>#N/A</v>
      </c>
      <c r="AR104" s="8" t="e">
        <f>IF(OR(ISNA(AR$1),ISNA($A104)),NA(),'临-燃尽0'!CC105)</f>
        <v>#N/A</v>
      </c>
      <c r="AS104" s="8" t="e">
        <f>IF(OR(ISNA(AS$1),ISNA($A104)),NA(),'临-燃尽0'!CD105)</f>
        <v>#N/A</v>
      </c>
      <c r="AT104" s="8" t="e">
        <f>IF(OR(ISNA(AT$1),ISNA($A104)),NA(),'临-燃尽0'!CE105)</f>
        <v>#N/A</v>
      </c>
      <c r="AU104" s="8" t="e">
        <f>IF(OR(ISNA(AU$1),ISNA($A104)),NA(),'临-燃尽0'!CF105)</f>
        <v>#N/A</v>
      </c>
      <c r="AV104" s="8" t="e">
        <f>IF(OR(ISNA(AV$1),ISNA($A104)),NA(),'临-燃尽0'!CG105)</f>
        <v>#N/A</v>
      </c>
      <c r="AW104" s="8" t="e">
        <f>IF(OR(ISNA(AW$1),ISNA($A104)),NA(),'临-燃尽0'!CH105)</f>
        <v>#N/A</v>
      </c>
      <c r="AX104" s="8" t="e">
        <f>IF(OR(ISNA(AX$1),ISNA($A104)),NA(),'临-燃尽0'!CI105)</f>
        <v>#N/A</v>
      </c>
      <c r="AY104" s="8" t="e">
        <f>IF(OR(ISNA(AY$1),ISNA($A104)),NA(),'临-燃尽0'!CJ105)</f>
        <v>#N/A</v>
      </c>
      <c r="AZ104" s="8" t="e">
        <f>IF(OR(ISNA(AZ$1),ISNA($A104)),NA(),'临-燃尽0'!CK105)</f>
        <v>#N/A</v>
      </c>
    </row>
    <row r="105" spans="1:52">
      <c r="A105" s="8" t="e">
        <f>IF(OR('临-燃尽0'!AL106="",'临-燃尽0'!AL106="总计"),NA(),'临-燃尽0'!AL106)</f>
        <v>#N/A</v>
      </c>
      <c r="B105" s="8" t="e">
        <f>IF(ISNA($A105),NA(),'临-燃尽0'!AM106)</f>
        <v>#N/A</v>
      </c>
      <c r="C105" s="8" t="e">
        <f>IF(ISNA($A105),NA(),'临-燃尽0'!AN106)</f>
        <v>#N/A</v>
      </c>
      <c r="D105" s="8" t="e">
        <f>IF(ISNA($A105),NA(),'临-燃尽0'!AO106)</f>
        <v>#N/A</v>
      </c>
      <c r="E105" s="8" t="e">
        <f>IF(OR(ISNA(E$1),ISNA($A105)),NA(),'临-燃尽0'!AP106)</f>
        <v>#N/A</v>
      </c>
      <c r="F105" s="8" t="e">
        <f>IF(OR(ISNA(F$1),ISNA($A105)),NA(),'临-燃尽0'!AQ106)</f>
        <v>#N/A</v>
      </c>
      <c r="G105" s="8" t="e">
        <f>IF(OR(ISNA(G$1),ISNA($A105)),NA(),'临-燃尽0'!AR106)</f>
        <v>#N/A</v>
      </c>
      <c r="H105" s="8" t="e">
        <f>IF(OR(ISNA(H$1),ISNA($A105)),NA(),'临-燃尽0'!AS106)</f>
        <v>#N/A</v>
      </c>
      <c r="I105" s="8" t="e">
        <f>IF(OR(ISNA(I$1),ISNA($A105)),NA(),'临-燃尽0'!AT106)</f>
        <v>#N/A</v>
      </c>
      <c r="J105" s="8" t="e">
        <f>IF(OR(ISNA(J$1),ISNA($A105)),NA(),'临-燃尽0'!AU106)</f>
        <v>#N/A</v>
      </c>
      <c r="K105" s="8" t="e">
        <f>IF(OR(ISNA(K$1),ISNA($A105)),NA(),'临-燃尽0'!AV106)</f>
        <v>#N/A</v>
      </c>
      <c r="L105" s="8" t="e">
        <f>IF(OR(ISNA(L$1),ISNA($A105)),NA(),'临-燃尽0'!AW106)</f>
        <v>#N/A</v>
      </c>
      <c r="M105" s="8" t="e">
        <f>IF(OR(ISNA(M$1),ISNA($A105)),NA(),'临-燃尽0'!AX106)</f>
        <v>#N/A</v>
      </c>
      <c r="N105" s="8" t="e">
        <f>IF(OR(ISNA(N$1),ISNA($A105)),NA(),'临-燃尽0'!AY106)</f>
        <v>#N/A</v>
      </c>
      <c r="O105" s="8" t="e">
        <f>IF(OR(ISNA(O$1),ISNA($A105)),NA(),'临-燃尽0'!AZ106)</f>
        <v>#N/A</v>
      </c>
      <c r="P105" s="8" t="e">
        <f>IF(OR(ISNA(P$1),ISNA($A105)),NA(),'临-燃尽0'!BA106)</f>
        <v>#N/A</v>
      </c>
      <c r="Q105" s="8" t="e">
        <f>IF(OR(ISNA(Q$1),ISNA($A105)),NA(),'临-燃尽0'!BB106)</f>
        <v>#N/A</v>
      </c>
      <c r="R105" s="8" t="e">
        <f>IF(OR(ISNA(R$1),ISNA($A105)),NA(),'临-燃尽0'!BC106)</f>
        <v>#N/A</v>
      </c>
      <c r="S105" s="8" t="e">
        <f>IF(OR(ISNA(S$1),ISNA($A105)),NA(),'临-燃尽0'!BD106)</f>
        <v>#N/A</v>
      </c>
      <c r="T105" s="8" t="e">
        <f>IF(OR(ISNA(T$1),ISNA($A105)),NA(),'临-燃尽0'!BE106)</f>
        <v>#N/A</v>
      </c>
      <c r="U105" s="8" t="e">
        <f>IF(OR(ISNA(U$1),ISNA($A105)),NA(),'临-燃尽0'!BF106)</f>
        <v>#N/A</v>
      </c>
      <c r="V105" s="8" t="e">
        <f>IF(OR(ISNA(V$1),ISNA($A105)),NA(),'临-燃尽0'!BG106)</f>
        <v>#N/A</v>
      </c>
      <c r="W105" s="8" t="e">
        <f>IF(OR(ISNA(W$1),ISNA($A105)),NA(),'临-燃尽0'!BH106)</f>
        <v>#N/A</v>
      </c>
      <c r="X105" s="8" t="e">
        <f>IF(OR(ISNA(X$1),ISNA($A105)),NA(),'临-燃尽0'!BI106)</f>
        <v>#N/A</v>
      </c>
      <c r="Y105" s="8" t="e">
        <f>IF(OR(ISNA(Y$1),ISNA($A105)),NA(),'临-燃尽0'!BJ106)</f>
        <v>#N/A</v>
      </c>
      <c r="Z105" s="8" t="e">
        <f>IF(OR(ISNA(Z$1),ISNA($A105)),NA(),'临-燃尽0'!BK106)</f>
        <v>#N/A</v>
      </c>
      <c r="AA105" s="8" t="e">
        <f>IF(OR(ISNA(AA$1),ISNA($A105)),NA(),'临-燃尽0'!BL106)</f>
        <v>#N/A</v>
      </c>
      <c r="AB105" s="8" t="e">
        <f>IF(OR(ISNA(AB$1),ISNA($A105)),NA(),'临-燃尽0'!BM106)</f>
        <v>#N/A</v>
      </c>
      <c r="AC105" s="8" t="e">
        <f>IF(OR(ISNA(AC$1),ISNA($A105)),NA(),'临-燃尽0'!BN106)</f>
        <v>#N/A</v>
      </c>
      <c r="AD105" s="8" t="e">
        <f>IF(OR(ISNA(AD$1),ISNA($A105)),NA(),'临-燃尽0'!BO106)</f>
        <v>#N/A</v>
      </c>
      <c r="AE105" s="8" t="e">
        <f>IF(OR(ISNA(AE$1),ISNA($A105)),NA(),'临-燃尽0'!BP106)</f>
        <v>#N/A</v>
      </c>
      <c r="AF105" s="8" t="e">
        <f>IF(OR(ISNA(AF$1),ISNA($A105)),NA(),'临-燃尽0'!BQ106)</f>
        <v>#N/A</v>
      </c>
      <c r="AG105" s="8" t="e">
        <f>IF(OR(ISNA(AG$1),ISNA($A105)),NA(),'临-燃尽0'!BR106)</f>
        <v>#N/A</v>
      </c>
      <c r="AH105" s="8" t="e">
        <f>IF(OR(ISNA(AH$1),ISNA($A105)),NA(),'临-燃尽0'!BS106)</f>
        <v>#N/A</v>
      </c>
      <c r="AI105" s="8" t="e">
        <f>IF(OR(ISNA(AI$1),ISNA($A105)),NA(),'临-燃尽0'!BT106)</f>
        <v>#N/A</v>
      </c>
      <c r="AJ105" s="8" t="e">
        <f>IF(OR(ISNA(AJ$1),ISNA($A105)),NA(),'临-燃尽0'!BU106)</f>
        <v>#N/A</v>
      </c>
      <c r="AK105" s="8" t="e">
        <f>IF(OR(ISNA(AK$1),ISNA($A105)),NA(),'临-燃尽0'!BV106)</f>
        <v>#N/A</v>
      </c>
      <c r="AL105" s="8" t="e">
        <f>IF(OR(ISNA(AL$1),ISNA($A105)),NA(),'临-燃尽0'!BW106)</f>
        <v>#N/A</v>
      </c>
      <c r="AM105" s="8" t="e">
        <f>IF(OR(ISNA(AM$1),ISNA($A105)),NA(),'临-燃尽0'!BX106)</f>
        <v>#N/A</v>
      </c>
      <c r="AN105" s="8" t="e">
        <f>IF(OR(ISNA(AN$1),ISNA($A105)),NA(),'临-燃尽0'!BY106)</f>
        <v>#N/A</v>
      </c>
      <c r="AO105" s="8" t="e">
        <f>IF(OR(ISNA(AO$1),ISNA($A105)),NA(),'临-燃尽0'!BZ106)</f>
        <v>#N/A</v>
      </c>
      <c r="AP105" s="8" t="e">
        <f>IF(OR(ISNA(AP$1),ISNA($A105)),NA(),'临-燃尽0'!CA106)</f>
        <v>#N/A</v>
      </c>
      <c r="AQ105" s="8" t="e">
        <f>IF(OR(ISNA(AQ$1),ISNA($A105)),NA(),'临-燃尽0'!CB106)</f>
        <v>#N/A</v>
      </c>
      <c r="AR105" s="8" t="e">
        <f>IF(OR(ISNA(AR$1),ISNA($A105)),NA(),'临-燃尽0'!CC106)</f>
        <v>#N/A</v>
      </c>
      <c r="AS105" s="8" t="e">
        <f>IF(OR(ISNA(AS$1),ISNA($A105)),NA(),'临-燃尽0'!CD106)</f>
        <v>#N/A</v>
      </c>
      <c r="AT105" s="8" t="e">
        <f>IF(OR(ISNA(AT$1),ISNA($A105)),NA(),'临-燃尽0'!CE106)</f>
        <v>#N/A</v>
      </c>
      <c r="AU105" s="8" t="e">
        <f>IF(OR(ISNA(AU$1),ISNA($A105)),NA(),'临-燃尽0'!CF106)</f>
        <v>#N/A</v>
      </c>
      <c r="AV105" s="8" t="e">
        <f>IF(OR(ISNA(AV$1),ISNA($A105)),NA(),'临-燃尽0'!CG106)</f>
        <v>#N/A</v>
      </c>
      <c r="AW105" s="8" t="e">
        <f>IF(OR(ISNA(AW$1),ISNA($A105)),NA(),'临-燃尽0'!CH106)</f>
        <v>#N/A</v>
      </c>
      <c r="AX105" s="8" t="e">
        <f>IF(OR(ISNA(AX$1),ISNA($A105)),NA(),'临-燃尽0'!CI106)</f>
        <v>#N/A</v>
      </c>
      <c r="AY105" s="8" t="e">
        <f>IF(OR(ISNA(AY$1),ISNA($A105)),NA(),'临-燃尽0'!CJ106)</f>
        <v>#N/A</v>
      </c>
      <c r="AZ105" s="8" t="e">
        <f>IF(OR(ISNA(AZ$1),ISNA($A105)),NA(),'临-燃尽0'!CK106)</f>
        <v>#N/A</v>
      </c>
    </row>
    <row r="106" spans="1:52">
      <c r="A106" s="8" t="e">
        <f>IF(OR('临-燃尽0'!AL107="",'临-燃尽0'!AL107="总计"),NA(),'临-燃尽0'!AL107)</f>
        <v>#N/A</v>
      </c>
      <c r="B106" s="8" t="e">
        <f>IF(ISNA($A106),NA(),'临-燃尽0'!AM107)</f>
        <v>#N/A</v>
      </c>
      <c r="C106" s="8" t="e">
        <f>IF(ISNA($A106),NA(),'临-燃尽0'!AN107)</f>
        <v>#N/A</v>
      </c>
      <c r="D106" s="8" t="e">
        <f>IF(ISNA($A106),NA(),'临-燃尽0'!AO107)</f>
        <v>#N/A</v>
      </c>
      <c r="E106" s="8" t="e">
        <f>IF(OR(ISNA(E$1),ISNA($A106)),NA(),'临-燃尽0'!AP107)</f>
        <v>#N/A</v>
      </c>
      <c r="F106" s="8" t="e">
        <f>IF(OR(ISNA(F$1),ISNA($A106)),NA(),'临-燃尽0'!AQ107)</f>
        <v>#N/A</v>
      </c>
      <c r="G106" s="8" t="e">
        <f>IF(OR(ISNA(G$1),ISNA($A106)),NA(),'临-燃尽0'!AR107)</f>
        <v>#N/A</v>
      </c>
      <c r="H106" s="8" t="e">
        <f>IF(OR(ISNA(H$1),ISNA($A106)),NA(),'临-燃尽0'!AS107)</f>
        <v>#N/A</v>
      </c>
      <c r="I106" s="8" t="e">
        <f>IF(OR(ISNA(I$1),ISNA($A106)),NA(),'临-燃尽0'!AT107)</f>
        <v>#N/A</v>
      </c>
      <c r="J106" s="8" t="e">
        <f>IF(OR(ISNA(J$1),ISNA($A106)),NA(),'临-燃尽0'!AU107)</f>
        <v>#N/A</v>
      </c>
      <c r="K106" s="8" t="e">
        <f>IF(OR(ISNA(K$1),ISNA($A106)),NA(),'临-燃尽0'!AV107)</f>
        <v>#N/A</v>
      </c>
      <c r="L106" s="8" t="e">
        <f>IF(OR(ISNA(L$1),ISNA($A106)),NA(),'临-燃尽0'!AW107)</f>
        <v>#N/A</v>
      </c>
      <c r="M106" s="8" t="e">
        <f>IF(OR(ISNA(M$1),ISNA($A106)),NA(),'临-燃尽0'!AX107)</f>
        <v>#N/A</v>
      </c>
      <c r="N106" s="8" t="e">
        <f>IF(OR(ISNA(N$1),ISNA($A106)),NA(),'临-燃尽0'!AY107)</f>
        <v>#N/A</v>
      </c>
      <c r="O106" s="8" t="e">
        <f>IF(OR(ISNA(O$1),ISNA($A106)),NA(),'临-燃尽0'!AZ107)</f>
        <v>#N/A</v>
      </c>
      <c r="P106" s="8" t="e">
        <f>IF(OR(ISNA(P$1),ISNA($A106)),NA(),'临-燃尽0'!BA107)</f>
        <v>#N/A</v>
      </c>
      <c r="Q106" s="8" t="e">
        <f>IF(OR(ISNA(Q$1),ISNA($A106)),NA(),'临-燃尽0'!BB107)</f>
        <v>#N/A</v>
      </c>
      <c r="R106" s="8" t="e">
        <f>IF(OR(ISNA(R$1),ISNA($A106)),NA(),'临-燃尽0'!BC107)</f>
        <v>#N/A</v>
      </c>
      <c r="S106" s="8" t="e">
        <f>IF(OR(ISNA(S$1),ISNA($A106)),NA(),'临-燃尽0'!BD107)</f>
        <v>#N/A</v>
      </c>
      <c r="T106" s="8" t="e">
        <f>IF(OR(ISNA(T$1),ISNA($A106)),NA(),'临-燃尽0'!BE107)</f>
        <v>#N/A</v>
      </c>
      <c r="U106" s="8" t="e">
        <f>IF(OR(ISNA(U$1),ISNA($A106)),NA(),'临-燃尽0'!BF107)</f>
        <v>#N/A</v>
      </c>
      <c r="V106" s="8" t="e">
        <f>IF(OR(ISNA(V$1),ISNA($A106)),NA(),'临-燃尽0'!BG107)</f>
        <v>#N/A</v>
      </c>
      <c r="W106" s="8" t="e">
        <f>IF(OR(ISNA(W$1),ISNA($A106)),NA(),'临-燃尽0'!BH107)</f>
        <v>#N/A</v>
      </c>
      <c r="X106" s="8" t="e">
        <f>IF(OR(ISNA(X$1),ISNA($A106)),NA(),'临-燃尽0'!BI107)</f>
        <v>#N/A</v>
      </c>
      <c r="Y106" s="8" t="e">
        <f>IF(OR(ISNA(Y$1),ISNA($A106)),NA(),'临-燃尽0'!BJ107)</f>
        <v>#N/A</v>
      </c>
      <c r="Z106" s="8" t="e">
        <f>IF(OR(ISNA(Z$1),ISNA($A106)),NA(),'临-燃尽0'!BK107)</f>
        <v>#N/A</v>
      </c>
      <c r="AA106" s="8" t="e">
        <f>IF(OR(ISNA(AA$1),ISNA($A106)),NA(),'临-燃尽0'!BL107)</f>
        <v>#N/A</v>
      </c>
      <c r="AB106" s="8" t="e">
        <f>IF(OR(ISNA(AB$1),ISNA($A106)),NA(),'临-燃尽0'!BM107)</f>
        <v>#N/A</v>
      </c>
      <c r="AC106" s="8" t="e">
        <f>IF(OR(ISNA(AC$1),ISNA($A106)),NA(),'临-燃尽0'!BN107)</f>
        <v>#N/A</v>
      </c>
      <c r="AD106" s="8" t="e">
        <f>IF(OR(ISNA(AD$1),ISNA($A106)),NA(),'临-燃尽0'!BO107)</f>
        <v>#N/A</v>
      </c>
      <c r="AE106" s="8" t="e">
        <f>IF(OR(ISNA(AE$1),ISNA($A106)),NA(),'临-燃尽0'!BP107)</f>
        <v>#N/A</v>
      </c>
      <c r="AF106" s="8" t="e">
        <f>IF(OR(ISNA(AF$1),ISNA($A106)),NA(),'临-燃尽0'!BQ107)</f>
        <v>#N/A</v>
      </c>
      <c r="AG106" s="8" t="e">
        <f>IF(OR(ISNA(AG$1),ISNA($A106)),NA(),'临-燃尽0'!BR107)</f>
        <v>#N/A</v>
      </c>
      <c r="AH106" s="8" t="e">
        <f>IF(OR(ISNA(AH$1),ISNA($A106)),NA(),'临-燃尽0'!BS107)</f>
        <v>#N/A</v>
      </c>
      <c r="AI106" s="8" t="e">
        <f>IF(OR(ISNA(AI$1),ISNA($A106)),NA(),'临-燃尽0'!BT107)</f>
        <v>#N/A</v>
      </c>
      <c r="AJ106" s="8" t="e">
        <f>IF(OR(ISNA(AJ$1),ISNA($A106)),NA(),'临-燃尽0'!BU107)</f>
        <v>#N/A</v>
      </c>
      <c r="AK106" s="8" t="e">
        <f>IF(OR(ISNA(AK$1),ISNA($A106)),NA(),'临-燃尽0'!BV107)</f>
        <v>#N/A</v>
      </c>
      <c r="AL106" s="8" t="e">
        <f>IF(OR(ISNA(AL$1),ISNA($A106)),NA(),'临-燃尽0'!BW107)</f>
        <v>#N/A</v>
      </c>
      <c r="AM106" s="8" t="e">
        <f>IF(OR(ISNA(AM$1),ISNA($A106)),NA(),'临-燃尽0'!BX107)</f>
        <v>#N/A</v>
      </c>
      <c r="AN106" s="8" t="e">
        <f>IF(OR(ISNA(AN$1),ISNA($A106)),NA(),'临-燃尽0'!BY107)</f>
        <v>#N/A</v>
      </c>
      <c r="AO106" s="8" t="e">
        <f>IF(OR(ISNA(AO$1),ISNA($A106)),NA(),'临-燃尽0'!BZ107)</f>
        <v>#N/A</v>
      </c>
      <c r="AP106" s="8" t="e">
        <f>IF(OR(ISNA(AP$1),ISNA($A106)),NA(),'临-燃尽0'!CA107)</f>
        <v>#N/A</v>
      </c>
      <c r="AQ106" s="8" t="e">
        <f>IF(OR(ISNA(AQ$1),ISNA($A106)),NA(),'临-燃尽0'!CB107)</f>
        <v>#N/A</v>
      </c>
      <c r="AR106" s="8" t="e">
        <f>IF(OR(ISNA(AR$1),ISNA($A106)),NA(),'临-燃尽0'!CC107)</f>
        <v>#N/A</v>
      </c>
      <c r="AS106" s="8" t="e">
        <f>IF(OR(ISNA(AS$1),ISNA($A106)),NA(),'临-燃尽0'!CD107)</f>
        <v>#N/A</v>
      </c>
      <c r="AT106" s="8" t="e">
        <f>IF(OR(ISNA(AT$1),ISNA($A106)),NA(),'临-燃尽0'!CE107)</f>
        <v>#N/A</v>
      </c>
      <c r="AU106" s="8" t="e">
        <f>IF(OR(ISNA(AU$1),ISNA($A106)),NA(),'临-燃尽0'!CF107)</f>
        <v>#N/A</v>
      </c>
      <c r="AV106" s="8" t="e">
        <f>IF(OR(ISNA(AV$1),ISNA($A106)),NA(),'临-燃尽0'!CG107)</f>
        <v>#N/A</v>
      </c>
      <c r="AW106" s="8" t="e">
        <f>IF(OR(ISNA(AW$1),ISNA($A106)),NA(),'临-燃尽0'!CH107)</f>
        <v>#N/A</v>
      </c>
      <c r="AX106" s="8" t="e">
        <f>IF(OR(ISNA(AX$1),ISNA($A106)),NA(),'临-燃尽0'!CI107)</f>
        <v>#N/A</v>
      </c>
      <c r="AY106" s="8" t="e">
        <f>IF(OR(ISNA(AY$1),ISNA($A106)),NA(),'临-燃尽0'!CJ107)</f>
        <v>#N/A</v>
      </c>
      <c r="AZ106" s="8" t="e">
        <f>IF(OR(ISNA(AZ$1),ISNA($A106)),NA(),'临-燃尽0'!CK107)</f>
        <v>#N/A</v>
      </c>
    </row>
    <row r="107" spans="1:52">
      <c r="A107" s="8" t="e">
        <f>IF(OR('临-燃尽0'!AL108="",'临-燃尽0'!AL108="总计"),NA(),'临-燃尽0'!AL108)</f>
        <v>#N/A</v>
      </c>
      <c r="B107" s="8" t="e">
        <f>IF(ISNA($A107),NA(),'临-燃尽0'!AM108)</f>
        <v>#N/A</v>
      </c>
      <c r="C107" s="8" t="e">
        <f>IF(ISNA($A107),NA(),'临-燃尽0'!AN108)</f>
        <v>#N/A</v>
      </c>
      <c r="D107" s="8" t="e">
        <f>IF(ISNA($A107),NA(),'临-燃尽0'!AO108)</f>
        <v>#N/A</v>
      </c>
      <c r="E107" s="8" t="e">
        <f>IF(OR(ISNA(E$1),ISNA($A107)),NA(),'临-燃尽0'!AP108)</f>
        <v>#N/A</v>
      </c>
      <c r="F107" s="8" t="e">
        <f>IF(OR(ISNA(F$1),ISNA($A107)),NA(),'临-燃尽0'!AQ108)</f>
        <v>#N/A</v>
      </c>
      <c r="G107" s="8" t="e">
        <f>IF(OR(ISNA(G$1),ISNA($A107)),NA(),'临-燃尽0'!AR108)</f>
        <v>#N/A</v>
      </c>
      <c r="H107" s="8" t="e">
        <f>IF(OR(ISNA(H$1),ISNA($A107)),NA(),'临-燃尽0'!AS108)</f>
        <v>#N/A</v>
      </c>
      <c r="I107" s="8" t="e">
        <f>IF(OR(ISNA(I$1),ISNA($A107)),NA(),'临-燃尽0'!AT108)</f>
        <v>#N/A</v>
      </c>
      <c r="J107" s="8" t="e">
        <f>IF(OR(ISNA(J$1),ISNA($A107)),NA(),'临-燃尽0'!AU108)</f>
        <v>#N/A</v>
      </c>
      <c r="K107" s="8" t="e">
        <f>IF(OR(ISNA(K$1),ISNA($A107)),NA(),'临-燃尽0'!AV108)</f>
        <v>#N/A</v>
      </c>
      <c r="L107" s="8" t="e">
        <f>IF(OR(ISNA(L$1),ISNA($A107)),NA(),'临-燃尽0'!AW108)</f>
        <v>#N/A</v>
      </c>
      <c r="M107" s="8" t="e">
        <f>IF(OR(ISNA(M$1),ISNA($A107)),NA(),'临-燃尽0'!AX108)</f>
        <v>#N/A</v>
      </c>
      <c r="N107" s="8" t="e">
        <f>IF(OR(ISNA(N$1),ISNA($A107)),NA(),'临-燃尽0'!AY108)</f>
        <v>#N/A</v>
      </c>
      <c r="O107" s="8" t="e">
        <f>IF(OR(ISNA(O$1),ISNA($A107)),NA(),'临-燃尽0'!AZ108)</f>
        <v>#N/A</v>
      </c>
      <c r="P107" s="8" t="e">
        <f>IF(OR(ISNA(P$1),ISNA($A107)),NA(),'临-燃尽0'!BA108)</f>
        <v>#N/A</v>
      </c>
      <c r="Q107" s="8" t="e">
        <f>IF(OR(ISNA(Q$1),ISNA($A107)),NA(),'临-燃尽0'!BB108)</f>
        <v>#N/A</v>
      </c>
      <c r="R107" s="8" t="e">
        <f>IF(OR(ISNA(R$1),ISNA($A107)),NA(),'临-燃尽0'!BC108)</f>
        <v>#N/A</v>
      </c>
      <c r="S107" s="8" t="e">
        <f>IF(OR(ISNA(S$1),ISNA($A107)),NA(),'临-燃尽0'!BD108)</f>
        <v>#N/A</v>
      </c>
      <c r="T107" s="8" t="e">
        <f>IF(OR(ISNA(T$1),ISNA($A107)),NA(),'临-燃尽0'!BE108)</f>
        <v>#N/A</v>
      </c>
      <c r="U107" s="8" t="e">
        <f>IF(OR(ISNA(U$1),ISNA($A107)),NA(),'临-燃尽0'!BF108)</f>
        <v>#N/A</v>
      </c>
      <c r="V107" s="8" t="e">
        <f>IF(OR(ISNA(V$1),ISNA($A107)),NA(),'临-燃尽0'!BG108)</f>
        <v>#N/A</v>
      </c>
      <c r="W107" s="8" t="e">
        <f>IF(OR(ISNA(W$1),ISNA($A107)),NA(),'临-燃尽0'!BH108)</f>
        <v>#N/A</v>
      </c>
      <c r="X107" s="8" t="e">
        <f>IF(OR(ISNA(X$1),ISNA($A107)),NA(),'临-燃尽0'!BI108)</f>
        <v>#N/A</v>
      </c>
      <c r="Y107" s="8" t="e">
        <f>IF(OR(ISNA(Y$1),ISNA($A107)),NA(),'临-燃尽0'!BJ108)</f>
        <v>#N/A</v>
      </c>
      <c r="Z107" s="8" t="e">
        <f>IF(OR(ISNA(Z$1),ISNA($A107)),NA(),'临-燃尽0'!BK108)</f>
        <v>#N/A</v>
      </c>
      <c r="AA107" s="8" t="e">
        <f>IF(OR(ISNA(AA$1),ISNA($A107)),NA(),'临-燃尽0'!BL108)</f>
        <v>#N/A</v>
      </c>
      <c r="AB107" s="8" t="e">
        <f>IF(OR(ISNA(AB$1),ISNA($A107)),NA(),'临-燃尽0'!BM108)</f>
        <v>#N/A</v>
      </c>
      <c r="AC107" s="8" t="e">
        <f>IF(OR(ISNA(AC$1),ISNA($A107)),NA(),'临-燃尽0'!BN108)</f>
        <v>#N/A</v>
      </c>
      <c r="AD107" s="8" t="e">
        <f>IF(OR(ISNA(AD$1),ISNA($A107)),NA(),'临-燃尽0'!BO108)</f>
        <v>#N/A</v>
      </c>
      <c r="AE107" s="8" t="e">
        <f>IF(OR(ISNA(AE$1),ISNA($A107)),NA(),'临-燃尽0'!BP108)</f>
        <v>#N/A</v>
      </c>
      <c r="AF107" s="8" t="e">
        <f>IF(OR(ISNA(AF$1),ISNA($A107)),NA(),'临-燃尽0'!BQ108)</f>
        <v>#N/A</v>
      </c>
      <c r="AG107" s="8" t="e">
        <f>IF(OR(ISNA(AG$1),ISNA($A107)),NA(),'临-燃尽0'!BR108)</f>
        <v>#N/A</v>
      </c>
      <c r="AH107" s="8" t="e">
        <f>IF(OR(ISNA(AH$1),ISNA($A107)),NA(),'临-燃尽0'!BS108)</f>
        <v>#N/A</v>
      </c>
      <c r="AI107" s="8" t="e">
        <f>IF(OR(ISNA(AI$1),ISNA($A107)),NA(),'临-燃尽0'!BT108)</f>
        <v>#N/A</v>
      </c>
      <c r="AJ107" s="8" t="e">
        <f>IF(OR(ISNA(AJ$1),ISNA($A107)),NA(),'临-燃尽0'!BU108)</f>
        <v>#N/A</v>
      </c>
      <c r="AK107" s="8" t="e">
        <f>IF(OR(ISNA(AK$1),ISNA($A107)),NA(),'临-燃尽0'!BV108)</f>
        <v>#N/A</v>
      </c>
      <c r="AL107" s="8" t="e">
        <f>IF(OR(ISNA(AL$1),ISNA($A107)),NA(),'临-燃尽0'!BW108)</f>
        <v>#N/A</v>
      </c>
      <c r="AM107" s="8" t="e">
        <f>IF(OR(ISNA(AM$1),ISNA($A107)),NA(),'临-燃尽0'!BX108)</f>
        <v>#N/A</v>
      </c>
      <c r="AN107" s="8" t="e">
        <f>IF(OR(ISNA(AN$1),ISNA($A107)),NA(),'临-燃尽0'!BY108)</f>
        <v>#N/A</v>
      </c>
      <c r="AO107" s="8" t="e">
        <f>IF(OR(ISNA(AO$1),ISNA($A107)),NA(),'临-燃尽0'!BZ108)</f>
        <v>#N/A</v>
      </c>
      <c r="AP107" s="8" t="e">
        <f>IF(OR(ISNA(AP$1),ISNA($A107)),NA(),'临-燃尽0'!CA108)</f>
        <v>#N/A</v>
      </c>
      <c r="AQ107" s="8" t="e">
        <f>IF(OR(ISNA(AQ$1),ISNA($A107)),NA(),'临-燃尽0'!CB108)</f>
        <v>#N/A</v>
      </c>
      <c r="AR107" s="8" t="e">
        <f>IF(OR(ISNA(AR$1),ISNA($A107)),NA(),'临-燃尽0'!CC108)</f>
        <v>#N/A</v>
      </c>
      <c r="AS107" s="8" t="e">
        <f>IF(OR(ISNA(AS$1),ISNA($A107)),NA(),'临-燃尽0'!CD108)</f>
        <v>#N/A</v>
      </c>
      <c r="AT107" s="8" t="e">
        <f>IF(OR(ISNA(AT$1),ISNA($A107)),NA(),'临-燃尽0'!CE108)</f>
        <v>#N/A</v>
      </c>
      <c r="AU107" s="8" t="e">
        <f>IF(OR(ISNA(AU$1),ISNA($A107)),NA(),'临-燃尽0'!CF108)</f>
        <v>#N/A</v>
      </c>
      <c r="AV107" s="8" t="e">
        <f>IF(OR(ISNA(AV$1),ISNA($A107)),NA(),'临-燃尽0'!CG108)</f>
        <v>#N/A</v>
      </c>
      <c r="AW107" s="8" t="e">
        <f>IF(OR(ISNA(AW$1),ISNA($A107)),NA(),'临-燃尽0'!CH108)</f>
        <v>#N/A</v>
      </c>
      <c r="AX107" s="8" t="e">
        <f>IF(OR(ISNA(AX$1),ISNA($A107)),NA(),'临-燃尽0'!CI108)</f>
        <v>#N/A</v>
      </c>
      <c r="AY107" s="8" t="e">
        <f>IF(OR(ISNA(AY$1),ISNA($A107)),NA(),'临-燃尽0'!CJ108)</f>
        <v>#N/A</v>
      </c>
      <c r="AZ107" s="8" t="e">
        <f>IF(OR(ISNA(AZ$1),ISNA($A107)),NA(),'临-燃尽0'!CK108)</f>
        <v>#N/A</v>
      </c>
    </row>
    <row r="108" spans="1:52">
      <c r="A108" s="8" t="e">
        <f>IF(OR('临-燃尽0'!AL109="",'临-燃尽0'!AL109="总计"),NA(),'临-燃尽0'!AL109)</f>
        <v>#N/A</v>
      </c>
      <c r="B108" s="8" t="e">
        <f>IF(ISNA($A108),NA(),'临-燃尽0'!AM109)</f>
        <v>#N/A</v>
      </c>
      <c r="C108" s="8" t="e">
        <f>IF(ISNA($A108),NA(),'临-燃尽0'!AN109)</f>
        <v>#N/A</v>
      </c>
      <c r="D108" s="8" t="e">
        <f>IF(ISNA($A108),NA(),'临-燃尽0'!AO109)</f>
        <v>#N/A</v>
      </c>
      <c r="E108" s="8" t="e">
        <f>IF(OR(ISNA(E$1),ISNA($A108)),NA(),'临-燃尽0'!AP109)</f>
        <v>#N/A</v>
      </c>
      <c r="F108" s="8" t="e">
        <f>IF(OR(ISNA(F$1),ISNA($A108)),NA(),'临-燃尽0'!AQ109)</f>
        <v>#N/A</v>
      </c>
      <c r="G108" s="8" t="e">
        <f>IF(OR(ISNA(G$1),ISNA($A108)),NA(),'临-燃尽0'!AR109)</f>
        <v>#N/A</v>
      </c>
      <c r="H108" s="8" t="e">
        <f>IF(OR(ISNA(H$1),ISNA($A108)),NA(),'临-燃尽0'!AS109)</f>
        <v>#N/A</v>
      </c>
      <c r="I108" s="8" t="e">
        <f>IF(OR(ISNA(I$1),ISNA($A108)),NA(),'临-燃尽0'!AT109)</f>
        <v>#N/A</v>
      </c>
      <c r="J108" s="8" t="e">
        <f>IF(OR(ISNA(J$1),ISNA($A108)),NA(),'临-燃尽0'!AU109)</f>
        <v>#N/A</v>
      </c>
      <c r="K108" s="8" t="e">
        <f>IF(OR(ISNA(K$1),ISNA($A108)),NA(),'临-燃尽0'!AV109)</f>
        <v>#N/A</v>
      </c>
      <c r="L108" s="8" t="e">
        <f>IF(OR(ISNA(L$1),ISNA($A108)),NA(),'临-燃尽0'!AW109)</f>
        <v>#N/A</v>
      </c>
      <c r="M108" s="8" t="e">
        <f>IF(OR(ISNA(M$1),ISNA($A108)),NA(),'临-燃尽0'!AX109)</f>
        <v>#N/A</v>
      </c>
      <c r="N108" s="8" t="e">
        <f>IF(OR(ISNA(N$1),ISNA($A108)),NA(),'临-燃尽0'!AY109)</f>
        <v>#N/A</v>
      </c>
      <c r="O108" s="8" t="e">
        <f>IF(OR(ISNA(O$1),ISNA($A108)),NA(),'临-燃尽0'!AZ109)</f>
        <v>#N/A</v>
      </c>
      <c r="P108" s="8" t="e">
        <f>IF(OR(ISNA(P$1),ISNA($A108)),NA(),'临-燃尽0'!BA109)</f>
        <v>#N/A</v>
      </c>
      <c r="Q108" s="8" t="e">
        <f>IF(OR(ISNA(Q$1),ISNA($A108)),NA(),'临-燃尽0'!BB109)</f>
        <v>#N/A</v>
      </c>
      <c r="R108" s="8" t="e">
        <f>IF(OR(ISNA(R$1),ISNA($A108)),NA(),'临-燃尽0'!BC109)</f>
        <v>#N/A</v>
      </c>
      <c r="S108" s="8" t="e">
        <f>IF(OR(ISNA(S$1),ISNA($A108)),NA(),'临-燃尽0'!BD109)</f>
        <v>#N/A</v>
      </c>
      <c r="T108" s="8" t="e">
        <f>IF(OR(ISNA(T$1),ISNA($A108)),NA(),'临-燃尽0'!BE109)</f>
        <v>#N/A</v>
      </c>
      <c r="U108" s="8" t="e">
        <f>IF(OR(ISNA(U$1),ISNA($A108)),NA(),'临-燃尽0'!BF109)</f>
        <v>#N/A</v>
      </c>
      <c r="V108" s="8" t="e">
        <f>IF(OR(ISNA(V$1),ISNA($A108)),NA(),'临-燃尽0'!BG109)</f>
        <v>#N/A</v>
      </c>
      <c r="W108" s="8" t="e">
        <f>IF(OR(ISNA(W$1),ISNA($A108)),NA(),'临-燃尽0'!BH109)</f>
        <v>#N/A</v>
      </c>
      <c r="X108" s="8" t="e">
        <f>IF(OR(ISNA(X$1),ISNA($A108)),NA(),'临-燃尽0'!BI109)</f>
        <v>#N/A</v>
      </c>
      <c r="Y108" s="8" t="e">
        <f>IF(OR(ISNA(Y$1),ISNA($A108)),NA(),'临-燃尽0'!BJ109)</f>
        <v>#N/A</v>
      </c>
      <c r="Z108" s="8" t="e">
        <f>IF(OR(ISNA(Z$1),ISNA($A108)),NA(),'临-燃尽0'!BK109)</f>
        <v>#N/A</v>
      </c>
      <c r="AA108" s="8" t="e">
        <f>IF(OR(ISNA(AA$1),ISNA($A108)),NA(),'临-燃尽0'!BL109)</f>
        <v>#N/A</v>
      </c>
      <c r="AB108" s="8" t="e">
        <f>IF(OR(ISNA(AB$1),ISNA($A108)),NA(),'临-燃尽0'!BM109)</f>
        <v>#N/A</v>
      </c>
      <c r="AC108" s="8" t="e">
        <f>IF(OR(ISNA(AC$1),ISNA($A108)),NA(),'临-燃尽0'!BN109)</f>
        <v>#N/A</v>
      </c>
      <c r="AD108" s="8" t="e">
        <f>IF(OR(ISNA(AD$1),ISNA($A108)),NA(),'临-燃尽0'!BO109)</f>
        <v>#N/A</v>
      </c>
      <c r="AE108" s="8" t="e">
        <f>IF(OR(ISNA(AE$1),ISNA($A108)),NA(),'临-燃尽0'!BP109)</f>
        <v>#N/A</v>
      </c>
      <c r="AF108" s="8" t="e">
        <f>IF(OR(ISNA(AF$1),ISNA($A108)),NA(),'临-燃尽0'!BQ109)</f>
        <v>#N/A</v>
      </c>
      <c r="AG108" s="8" t="e">
        <f>IF(OR(ISNA(AG$1),ISNA($A108)),NA(),'临-燃尽0'!BR109)</f>
        <v>#N/A</v>
      </c>
      <c r="AH108" s="8" t="e">
        <f>IF(OR(ISNA(AH$1),ISNA($A108)),NA(),'临-燃尽0'!BS109)</f>
        <v>#N/A</v>
      </c>
      <c r="AI108" s="8" t="e">
        <f>IF(OR(ISNA(AI$1),ISNA($A108)),NA(),'临-燃尽0'!BT109)</f>
        <v>#N/A</v>
      </c>
      <c r="AJ108" s="8" t="e">
        <f>IF(OR(ISNA(AJ$1),ISNA($A108)),NA(),'临-燃尽0'!BU109)</f>
        <v>#N/A</v>
      </c>
      <c r="AK108" s="8" t="e">
        <f>IF(OR(ISNA(AK$1),ISNA($A108)),NA(),'临-燃尽0'!BV109)</f>
        <v>#N/A</v>
      </c>
      <c r="AL108" s="8" t="e">
        <f>IF(OR(ISNA(AL$1),ISNA($A108)),NA(),'临-燃尽0'!BW109)</f>
        <v>#N/A</v>
      </c>
      <c r="AM108" s="8" t="e">
        <f>IF(OR(ISNA(AM$1),ISNA($A108)),NA(),'临-燃尽0'!BX109)</f>
        <v>#N/A</v>
      </c>
      <c r="AN108" s="8" t="e">
        <f>IF(OR(ISNA(AN$1),ISNA($A108)),NA(),'临-燃尽0'!BY109)</f>
        <v>#N/A</v>
      </c>
      <c r="AO108" s="8" t="e">
        <f>IF(OR(ISNA(AO$1),ISNA($A108)),NA(),'临-燃尽0'!BZ109)</f>
        <v>#N/A</v>
      </c>
      <c r="AP108" s="8" t="e">
        <f>IF(OR(ISNA(AP$1),ISNA($A108)),NA(),'临-燃尽0'!CA109)</f>
        <v>#N/A</v>
      </c>
      <c r="AQ108" s="8" t="e">
        <f>IF(OR(ISNA(AQ$1),ISNA($A108)),NA(),'临-燃尽0'!CB109)</f>
        <v>#N/A</v>
      </c>
      <c r="AR108" s="8" t="e">
        <f>IF(OR(ISNA(AR$1),ISNA($A108)),NA(),'临-燃尽0'!CC109)</f>
        <v>#N/A</v>
      </c>
      <c r="AS108" s="8" t="e">
        <f>IF(OR(ISNA(AS$1),ISNA($A108)),NA(),'临-燃尽0'!CD109)</f>
        <v>#N/A</v>
      </c>
      <c r="AT108" s="8" t="e">
        <f>IF(OR(ISNA(AT$1),ISNA($A108)),NA(),'临-燃尽0'!CE109)</f>
        <v>#N/A</v>
      </c>
      <c r="AU108" s="8" t="e">
        <f>IF(OR(ISNA(AU$1),ISNA($A108)),NA(),'临-燃尽0'!CF109)</f>
        <v>#N/A</v>
      </c>
      <c r="AV108" s="8" t="e">
        <f>IF(OR(ISNA(AV$1),ISNA($A108)),NA(),'临-燃尽0'!CG109)</f>
        <v>#N/A</v>
      </c>
      <c r="AW108" s="8" t="e">
        <f>IF(OR(ISNA(AW$1),ISNA($A108)),NA(),'临-燃尽0'!CH109)</f>
        <v>#N/A</v>
      </c>
      <c r="AX108" s="8" t="e">
        <f>IF(OR(ISNA(AX$1),ISNA($A108)),NA(),'临-燃尽0'!CI109)</f>
        <v>#N/A</v>
      </c>
      <c r="AY108" s="8" t="e">
        <f>IF(OR(ISNA(AY$1),ISNA($A108)),NA(),'临-燃尽0'!CJ109)</f>
        <v>#N/A</v>
      </c>
      <c r="AZ108" s="8" t="e">
        <f>IF(OR(ISNA(AZ$1),ISNA($A108)),NA(),'临-燃尽0'!CK109)</f>
        <v>#N/A</v>
      </c>
    </row>
    <row r="109" spans="1:52">
      <c r="A109" s="8" t="e">
        <f>IF(OR('临-燃尽0'!AL110="",'临-燃尽0'!AL110="总计"),NA(),'临-燃尽0'!AL110)</f>
        <v>#N/A</v>
      </c>
      <c r="B109" s="8" t="e">
        <f>IF(ISNA($A109),NA(),'临-燃尽0'!AM110)</f>
        <v>#N/A</v>
      </c>
      <c r="C109" s="8" t="e">
        <f>IF(ISNA($A109),NA(),'临-燃尽0'!AN110)</f>
        <v>#N/A</v>
      </c>
      <c r="D109" s="8" t="e">
        <f>IF(ISNA($A109),NA(),'临-燃尽0'!AO110)</f>
        <v>#N/A</v>
      </c>
      <c r="E109" s="8" t="e">
        <f>IF(OR(ISNA(E$1),ISNA($A109)),NA(),'临-燃尽0'!AP110)</f>
        <v>#N/A</v>
      </c>
      <c r="F109" s="8" t="e">
        <f>IF(OR(ISNA(F$1),ISNA($A109)),NA(),'临-燃尽0'!AQ110)</f>
        <v>#N/A</v>
      </c>
      <c r="G109" s="8" t="e">
        <f>IF(OR(ISNA(G$1),ISNA($A109)),NA(),'临-燃尽0'!AR110)</f>
        <v>#N/A</v>
      </c>
      <c r="H109" s="8" t="e">
        <f>IF(OR(ISNA(H$1),ISNA($A109)),NA(),'临-燃尽0'!AS110)</f>
        <v>#N/A</v>
      </c>
      <c r="I109" s="8" t="e">
        <f>IF(OR(ISNA(I$1),ISNA($A109)),NA(),'临-燃尽0'!AT110)</f>
        <v>#N/A</v>
      </c>
      <c r="J109" s="8" t="e">
        <f>IF(OR(ISNA(J$1),ISNA($A109)),NA(),'临-燃尽0'!AU110)</f>
        <v>#N/A</v>
      </c>
      <c r="K109" s="8" t="e">
        <f>IF(OR(ISNA(K$1),ISNA($A109)),NA(),'临-燃尽0'!AV110)</f>
        <v>#N/A</v>
      </c>
      <c r="L109" s="8" t="e">
        <f>IF(OR(ISNA(L$1),ISNA($A109)),NA(),'临-燃尽0'!AW110)</f>
        <v>#N/A</v>
      </c>
      <c r="M109" s="8" t="e">
        <f>IF(OR(ISNA(M$1),ISNA($A109)),NA(),'临-燃尽0'!AX110)</f>
        <v>#N/A</v>
      </c>
      <c r="N109" s="8" t="e">
        <f>IF(OR(ISNA(N$1),ISNA($A109)),NA(),'临-燃尽0'!AY110)</f>
        <v>#N/A</v>
      </c>
      <c r="O109" s="8" t="e">
        <f>IF(OR(ISNA(O$1),ISNA($A109)),NA(),'临-燃尽0'!AZ110)</f>
        <v>#N/A</v>
      </c>
      <c r="P109" s="8" t="e">
        <f>IF(OR(ISNA(P$1),ISNA($A109)),NA(),'临-燃尽0'!BA110)</f>
        <v>#N/A</v>
      </c>
      <c r="Q109" s="8" t="e">
        <f>IF(OR(ISNA(Q$1),ISNA($A109)),NA(),'临-燃尽0'!BB110)</f>
        <v>#N/A</v>
      </c>
      <c r="R109" s="8" t="e">
        <f>IF(OR(ISNA(R$1),ISNA($A109)),NA(),'临-燃尽0'!BC110)</f>
        <v>#N/A</v>
      </c>
      <c r="S109" s="8" t="e">
        <f>IF(OR(ISNA(S$1),ISNA($A109)),NA(),'临-燃尽0'!BD110)</f>
        <v>#N/A</v>
      </c>
      <c r="T109" s="8" t="e">
        <f>IF(OR(ISNA(T$1),ISNA($A109)),NA(),'临-燃尽0'!BE110)</f>
        <v>#N/A</v>
      </c>
      <c r="U109" s="8" t="e">
        <f>IF(OR(ISNA(U$1),ISNA($A109)),NA(),'临-燃尽0'!BF110)</f>
        <v>#N/A</v>
      </c>
      <c r="V109" s="8" t="e">
        <f>IF(OR(ISNA(V$1),ISNA($A109)),NA(),'临-燃尽0'!BG110)</f>
        <v>#N/A</v>
      </c>
      <c r="W109" s="8" t="e">
        <f>IF(OR(ISNA(W$1),ISNA($A109)),NA(),'临-燃尽0'!BH110)</f>
        <v>#N/A</v>
      </c>
      <c r="X109" s="8" t="e">
        <f>IF(OR(ISNA(X$1),ISNA($A109)),NA(),'临-燃尽0'!BI110)</f>
        <v>#N/A</v>
      </c>
      <c r="Y109" s="8" t="e">
        <f>IF(OR(ISNA(Y$1),ISNA($A109)),NA(),'临-燃尽0'!BJ110)</f>
        <v>#N/A</v>
      </c>
      <c r="Z109" s="8" t="e">
        <f>IF(OR(ISNA(Z$1),ISNA($A109)),NA(),'临-燃尽0'!BK110)</f>
        <v>#N/A</v>
      </c>
      <c r="AA109" s="8" t="e">
        <f>IF(OR(ISNA(AA$1),ISNA($A109)),NA(),'临-燃尽0'!BL110)</f>
        <v>#N/A</v>
      </c>
      <c r="AB109" s="8" t="e">
        <f>IF(OR(ISNA(AB$1),ISNA($A109)),NA(),'临-燃尽0'!BM110)</f>
        <v>#N/A</v>
      </c>
      <c r="AC109" s="8" t="e">
        <f>IF(OR(ISNA(AC$1),ISNA($A109)),NA(),'临-燃尽0'!BN110)</f>
        <v>#N/A</v>
      </c>
      <c r="AD109" s="8" t="e">
        <f>IF(OR(ISNA(AD$1),ISNA($A109)),NA(),'临-燃尽0'!BO110)</f>
        <v>#N/A</v>
      </c>
      <c r="AE109" s="8" t="e">
        <f>IF(OR(ISNA(AE$1),ISNA($A109)),NA(),'临-燃尽0'!BP110)</f>
        <v>#N/A</v>
      </c>
      <c r="AF109" s="8" t="e">
        <f>IF(OR(ISNA(AF$1),ISNA($A109)),NA(),'临-燃尽0'!BQ110)</f>
        <v>#N/A</v>
      </c>
      <c r="AG109" s="8" t="e">
        <f>IF(OR(ISNA(AG$1),ISNA($A109)),NA(),'临-燃尽0'!BR110)</f>
        <v>#N/A</v>
      </c>
      <c r="AH109" s="8" t="e">
        <f>IF(OR(ISNA(AH$1),ISNA($A109)),NA(),'临-燃尽0'!BS110)</f>
        <v>#N/A</v>
      </c>
      <c r="AI109" s="8" t="e">
        <f>IF(OR(ISNA(AI$1),ISNA($A109)),NA(),'临-燃尽0'!BT110)</f>
        <v>#N/A</v>
      </c>
      <c r="AJ109" s="8" t="e">
        <f>IF(OR(ISNA(AJ$1),ISNA($A109)),NA(),'临-燃尽0'!BU110)</f>
        <v>#N/A</v>
      </c>
      <c r="AK109" s="8" t="e">
        <f>IF(OR(ISNA(AK$1),ISNA($A109)),NA(),'临-燃尽0'!BV110)</f>
        <v>#N/A</v>
      </c>
      <c r="AL109" s="8" t="e">
        <f>IF(OR(ISNA(AL$1),ISNA($A109)),NA(),'临-燃尽0'!BW110)</f>
        <v>#N/A</v>
      </c>
      <c r="AM109" s="8" t="e">
        <f>IF(OR(ISNA(AM$1),ISNA($A109)),NA(),'临-燃尽0'!BX110)</f>
        <v>#N/A</v>
      </c>
      <c r="AN109" s="8" t="e">
        <f>IF(OR(ISNA(AN$1),ISNA($A109)),NA(),'临-燃尽0'!BY110)</f>
        <v>#N/A</v>
      </c>
      <c r="AO109" s="8" t="e">
        <f>IF(OR(ISNA(AO$1),ISNA($A109)),NA(),'临-燃尽0'!BZ110)</f>
        <v>#N/A</v>
      </c>
      <c r="AP109" s="8" t="e">
        <f>IF(OR(ISNA(AP$1),ISNA($A109)),NA(),'临-燃尽0'!CA110)</f>
        <v>#N/A</v>
      </c>
      <c r="AQ109" s="8" t="e">
        <f>IF(OR(ISNA(AQ$1),ISNA($A109)),NA(),'临-燃尽0'!CB110)</f>
        <v>#N/A</v>
      </c>
      <c r="AR109" s="8" t="e">
        <f>IF(OR(ISNA(AR$1),ISNA($A109)),NA(),'临-燃尽0'!CC110)</f>
        <v>#N/A</v>
      </c>
      <c r="AS109" s="8" t="e">
        <f>IF(OR(ISNA(AS$1),ISNA($A109)),NA(),'临-燃尽0'!CD110)</f>
        <v>#N/A</v>
      </c>
      <c r="AT109" s="8" t="e">
        <f>IF(OR(ISNA(AT$1),ISNA($A109)),NA(),'临-燃尽0'!CE110)</f>
        <v>#N/A</v>
      </c>
      <c r="AU109" s="8" t="e">
        <f>IF(OR(ISNA(AU$1),ISNA($A109)),NA(),'临-燃尽0'!CF110)</f>
        <v>#N/A</v>
      </c>
      <c r="AV109" s="8" t="e">
        <f>IF(OR(ISNA(AV$1),ISNA($A109)),NA(),'临-燃尽0'!CG110)</f>
        <v>#N/A</v>
      </c>
      <c r="AW109" s="8" t="e">
        <f>IF(OR(ISNA(AW$1),ISNA($A109)),NA(),'临-燃尽0'!CH110)</f>
        <v>#N/A</v>
      </c>
      <c r="AX109" s="8" t="e">
        <f>IF(OR(ISNA(AX$1),ISNA($A109)),NA(),'临-燃尽0'!CI110)</f>
        <v>#N/A</v>
      </c>
      <c r="AY109" s="8" t="e">
        <f>IF(OR(ISNA(AY$1),ISNA($A109)),NA(),'临-燃尽0'!CJ110)</f>
        <v>#N/A</v>
      </c>
      <c r="AZ109" s="8" t="e">
        <f>IF(OR(ISNA(AZ$1),ISNA($A109)),NA(),'临-燃尽0'!CK110)</f>
        <v>#N/A</v>
      </c>
    </row>
    <row r="110" spans="1:52">
      <c r="A110" s="8" t="e">
        <f>IF(OR('临-燃尽0'!AL111="",'临-燃尽0'!AL111="总计"),NA(),'临-燃尽0'!AL111)</f>
        <v>#N/A</v>
      </c>
      <c r="B110" s="8" t="e">
        <f>IF(ISNA($A110),NA(),'临-燃尽0'!AM111)</f>
        <v>#N/A</v>
      </c>
      <c r="C110" s="8" t="e">
        <f>IF(ISNA($A110),NA(),'临-燃尽0'!AN111)</f>
        <v>#N/A</v>
      </c>
      <c r="D110" s="8" t="e">
        <f>IF(ISNA($A110),NA(),'临-燃尽0'!AO111)</f>
        <v>#N/A</v>
      </c>
      <c r="E110" s="8" t="e">
        <f>IF(OR(ISNA(E$1),ISNA($A110)),NA(),'临-燃尽0'!AP111)</f>
        <v>#N/A</v>
      </c>
      <c r="F110" s="8" t="e">
        <f>IF(OR(ISNA(F$1),ISNA($A110)),NA(),'临-燃尽0'!AQ111)</f>
        <v>#N/A</v>
      </c>
      <c r="G110" s="8" t="e">
        <f>IF(OR(ISNA(G$1),ISNA($A110)),NA(),'临-燃尽0'!AR111)</f>
        <v>#N/A</v>
      </c>
      <c r="H110" s="8" t="e">
        <f>IF(OR(ISNA(H$1),ISNA($A110)),NA(),'临-燃尽0'!AS111)</f>
        <v>#N/A</v>
      </c>
      <c r="I110" s="8" t="e">
        <f>IF(OR(ISNA(I$1),ISNA($A110)),NA(),'临-燃尽0'!AT111)</f>
        <v>#N/A</v>
      </c>
      <c r="J110" s="8" t="e">
        <f>IF(OR(ISNA(J$1),ISNA($A110)),NA(),'临-燃尽0'!AU111)</f>
        <v>#N/A</v>
      </c>
      <c r="K110" s="8" t="e">
        <f>IF(OR(ISNA(K$1),ISNA($A110)),NA(),'临-燃尽0'!AV111)</f>
        <v>#N/A</v>
      </c>
      <c r="L110" s="8" t="e">
        <f>IF(OR(ISNA(L$1),ISNA($A110)),NA(),'临-燃尽0'!AW111)</f>
        <v>#N/A</v>
      </c>
      <c r="M110" s="8" t="e">
        <f>IF(OR(ISNA(M$1),ISNA($A110)),NA(),'临-燃尽0'!AX111)</f>
        <v>#N/A</v>
      </c>
      <c r="N110" s="8" t="e">
        <f>IF(OR(ISNA(N$1),ISNA($A110)),NA(),'临-燃尽0'!AY111)</f>
        <v>#N/A</v>
      </c>
      <c r="O110" s="8" t="e">
        <f>IF(OR(ISNA(O$1),ISNA($A110)),NA(),'临-燃尽0'!AZ111)</f>
        <v>#N/A</v>
      </c>
      <c r="P110" s="8" t="e">
        <f>IF(OR(ISNA(P$1),ISNA($A110)),NA(),'临-燃尽0'!BA111)</f>
        <v>#N/A</v>
      </c>
      <c r="Q110" s="8" t="e">
        <f>IF(OR(ISNA(Q$1),ISNA($A110)),NA(),'临-燃尽0'!BB111)</f>
        <v>#N/A</v>
      </c>
      <c r="R110" s="8" t="e">
        <f>IF(OR(ISNA(R$1),ISNA($A110)),NA(),'临-燃尽0'!BC111)</f>
        <v>#N/A</v>
      </c>
      <c r="S110" s="8" t="e">
        <f>IF(OR(ISNA(S$1),ISNA($A110)),NA(),'临-燃尽0'!BD111)</f>
        <v>#N/A</v>
      </c>
      <c r="T110" s="8" t="e">
        <f>IF(OR(ISNA(T$1),ISNA($A110)),NA(),'临-燃尽0'!BE111)</f>
        <v>#N/A</v>
      </c>
      <c r="U110" s="8" t="e">
        <f>IF(OR(ISNA(U$1),ISNA($A110)),NA(),'临-燃尽0'!BF111)</f>
        <v>#N/A</v>
      </c>
      <c r="V110" s="8" t="e">
        <f>IF(OR(ISNA(V$1),ISNA($A110)),NA(),'临-燃尽0'!BG111)</f>
        <v>#N/A</v>
      </c>
      <c r="W110" s="8" t="e">
        <f>IF(OR(ISNA(W$1),ISNA($A110)),NA(),'临-燃尽0'!BH111)</f>
        <v>#N/A</v>
      </c>
      <c r="X110" s="8" t="e">
        <f>IF(OR(ISNA(X$1),ISNA($A110)),NA(),'临-燃尽0'!BI111)</f>
        <v>#N/A</v>
      </c>
      <c r="Y110" s="8" t="e">
        <f>IF(OR(ISNA(Y$1),ISNA($A110)),NA(),'临-燃尽0'!BJ111)</f>
        <v>#N/A</v>
      </c>
      <c r="Z110" s="8" t="e">
        <f>IF(OR(ISNA(Z$1),ISNA($A110)),NA(),'临-燃尽0'!BK111)</f>
        <v>#N/A</v>
      </c>
      <c r="AA110" s="8" t="e">
        <f>IF(OR(ISNA(AA$1),ISNA($A110)),NA(),'临-燃尽0'!BL111)</f>
        <v>#N/A</v>
      </c>
      <c r="AB110" s="8" t="e">
        <f>IF(OR(ISNA(AB$1),ISNA($A110)),NA(),'临-燃尽0'!BM111)</f>
        <v>#N/A</v>
      </c>
      <c r="AC110" s="8" t="e">
        <f>IF(OR(ISNA(AC$1),ISNA($A110)),NA(),'临-燃尽0'!BN111)</f>
        <v>#N/A</v>
      </c>
      <c r="AD110" s="8" t="e">
        <f>IF(OR(ISNA(AD$1),ISNA($A110)),NA(),'临-燃尽0'!BO111)</f>
        <v>#N/A</v>
      </c>
      <c r="AE110" s="8" t="e">
        <f>IF(OR(ISNA(AE$1),ISNA($A110)),NA(),'临-燃尽0'!BP111)</f>
        <v>#N/A</v>
      </c>
      <c r="AF110" s="8" t="e">
        <f>IF(OR(ISNA(AF$1),ISNA($A110)),NA(),'临-燃尽0'!BQ111)</f>
        <v>#N/A</v>
      </c>
      <c r="AG110" s="8" t="e">
        <f>IF(OR(ISNA(AG$1),ISNA($A110)),NA(),'临-燃尽0'!BR111)</f>
        <v>#N/A</v>
      </c>
      <c r="AH110" s="8" t="e">
        <f>IF(OR(ISNA(AH$1),ISNA($A110)),NA(),'临-燃尽0'!BS111)</f>
        <v>#N/A</v>
      </c>
      <c r="AI110" s="8" t="e">
        <f>IF(OR(ISNA(AI$1),ISNA($A110)),NA(),'临-燃尽0'!BT111)</f>
        <v>#N/A</v>
      </c>
      <c r="AJ110" s="8" t="e">
        <f>IF(OR(ISNA(AJ$1),ISNA($A110)),NA(),'临-燃尽0'!BU111)</f>
        <v>#N/A</v>
      </c>
      <c r="AK110" s="8" t="e">
        <f>IF(OR(ISNA(AK$1),ISNA($A110)),NA(),'临-燃尽0'!BV111)</f>
        <v>#N/A</v>
      </c>
      <c r="AL110" s="8" t="e">
        <f>IF(OR(ISNA(AL$1),ISNA($A110)),NA(),'临-燃尽0'!BW111)</f>
        <v>#N/A</v>
      </c>
      <c r="AM110" s="8" t="e">
        <f>IF(OR(ISNA(AM$1),ISNA($A110)),NA(),'临-燃尽0'!BX111)</f>
        <v>#N/A</v>
      </c>
      <c r="AN110" s="8" t="e">
        <f>IF(OR(ISNA(AN$1),ISNA($A110)),NA(),'临-燃尽0'!BY111)</f>
        <v>#N/A</v>
      </c>
      <c r="AO110" s="8" t="e">
        <f>IF(OR(ISNA(AO$1),ISNA($A110)),NA(),'临-燃尽0'!BZ111)</f>
        <v>#N/A</v>
      </c>
      <c r="AP110" s="8" t="e">
        <f>IF(OR(ISNA(AP$1),ISNA($A110)),NA(),'临-燃尽0'!CA111)</f>
        <v>#N/A</v>
      </c>
      <c r="AQ110" s="8" t="e">
        <f>IF(OR(ISNA(AQ$1),ISNA($A110)),NA(),'临-燃尽0'!CB111)</f>
        <v>#N/A</v>
      </c>
      <c r="AR110" s="8" t="e">
        <f>IF(OR(ISNA(AR$1),ISNA($A110)),NA(),'临-燃尽0'!CC111)</f>
        <v>#N/A</v>
      </c>
      <c r="AS110" s="8" t="e">
        <f>IF(OR(ISNA(AS$1),ISNA($A110)),NA(),'临-燃尽0'!CD111)</f>
        <v>#N/A</v>
      </c>
      <c r="AT110" s="8" t="e">
        <f>IF(OR(ISNA(AT$1),ISNA($A110)),NA(),'临-燃尽0'!CE111)</f>
        <v>#N/A</v>
      </c>
      <c r="AU110" s="8" t="e">
        <f>IF(OR(ISNA(AU$1),ISNA($A110)),NA(),'临-燃尽0'!CF111)</f>
        <v>#N/A</v>
      </c>
      <c r="AV110" s="8" t="e">
        <f>IF(OR(ISNA(AV$1),ISNA($A110)),NA(),'临-燃尽0'!CG111)</f>
        <v>#N/A</v>
      </c>
      <c r="AW110" s="8" t="e">
        <f>IF(OR(ISNA(AW$1),ISNA($A110)),NA(),'临-燃尽0'!CH111)</f>
        <v>#N/A</v>
      </c>
      <c r="AX110" s="8" t="e">
        <f>IF(OR(ISNA(AX$1),ISNA($A110)),NA(),'临-燃尽0'!CI111)</f>
        <v>#N/A</v>
      </c>
      <c r="AY110" s="8" t="e">
        <f>IF(OR(ISNA(AY$1),ISNA($A110)),NA(),'临-燃尽0'!CJ111)</f>
        <v>#N/A</v>
      </c>
      <c r="AZ110" s="8" t="e">
        <f>IF(OR(ISNA(AZ$1),ISNA($A110)),NA(),'临-燃尽0'!CK111)</f>
        <v>#N/A</v>
      </c>
    </row>
    <row r="111" spans="1:52">
      <c r="A111" s="8" t="e">
        <f>IF(OR('临-燃尽0'!AL112="",'临-燃尽0'!AL112="总计"),NA(),'临-燃尽0'!AL112)</f>
        <v>#N/A</v>
      </c>
      <c r="B111" s="8" t="e">
        <f>IF(ISNA($A111),NA(),'临-燃尽0'!AM112)</f>
        <v>#N/A</v>
      </c>
      <c r="C111" s="8" t="e">
        <f>IF(ISNA($A111),NA(),'临-燃尽0'!AN112)</f>
        <v>#N/A</v>
      </c>
      <c r="D111" s="8" t="e">
        <f>IF(ISNA($A111),NA(),'临-燃尽0'!AO112)</f>
        <v>#N/A</v>
      </c>
      <c r="E111" s="8" t="e">
        <f>IF(OR(ISNA(E$1),ISNA($A111)),NA(),'临-燃尽0'!AP112)</f>
        <v>#N/A</v>
      </c>
      <c r="F111" s="8" t="e">
        <f>IF(OR(ISNA(F$1),ISNA($A111)),NA(),'临-燃尽0'!AQ112)</f>
        <v>#N/A</v>
      </c>
      <c r="G111" s="8" t="e">
        <f>IF(OR(ISNA(G$1),ISNA($A111)),NA(),'临-燃尽0'!AR112)</f>
        <v>#N/A</v>
      </c>
      <c r="H111" s="8" t="e">
        <f>IF(OR(ISNA(H$1),ISNA($A111)),NA(),'临-燃尽0'!AS112)</f>
        <v>#N/A</v>
      </c>
      <c r="I111" s="8" t="e">
        <f>IF(OR(ISNA(I$1),ISNA($A111)),NA(),'临-燃尽0'!AT112)</f>
        <v>#N/A</v>
      </c>
      <c r="J111" s="8" t="e">
        <f>IF(OR(ISNA(J$1),ISNA($A111)),NA(),'临-燃尽0'!AU112)</f>
        <v>#N/A</v>
      </c>
      <c r="K111" s="8" t="e">
        <f>IF(OR(ISNA(K$1),ISNA($A111)),NA(),'临-燃尽0'!AV112)</f>
        <v>#N/A</v>
      </c>
      <c r="L111" s="8" t="e">
        <f>IF(OR(ISNA(L$1),ISNA($A111)),NA(),'临-燃尽0'!AW112)</f>
        <v>#N/A</v>
      </c>
      <c r="M111" s="8" t="e">
        <f>IF(OR(ISNA(M$1),ISNA($A111)),NA(),'临-燃尽0'!AX112)</f>
        <v>#N/A</v>
      </c>
      <c r="N111" s="8" t="e">
        <f>IF(OR(ISNA(N$1),ISNA($A111)),NA(),'临-燃尽0'!AY112)</f>
        <v>#N/A</v>
      </c>
      <c r="O111" s="8" t="e">
        <f>IF(OR(ISNA(O$1),ISNA($A111)),NA(),'临-燃尽0'!AZ112)</f>
        <v>#N/A</v>
      </c>
      <c r="P111" s="8" t="e">
        <f>IF(OR(ISNA(P$1),ISNA($A111)),NA(),'临-燃尽0'!BA112)</f>
        <v>#N/A</v>
      </c>
      <c r="Q111" s="8" t="e">
        <f>IF(OR(ISNA(Q$1),ISNA($A111)),NA(),'临-燃尽0'!BB112)</f>
        <v>#N/A</v>
      </c>
      <c r="R111" s="8" t="e">
        <f>IF(OR(ISNA(R$1),ISNA($A111)),NA(),'临-燃尽0'!BC112)</f>
        <v>#N/A</v>
      </c>
      <c r="S111" s="8" t="e">
        <f>IF(OR(ISNA(S$1),ISNA($A111)),NA(),'临-燃尽0'!BD112)</f>
        <v>#N/A</v>
      </c>
      <c r="T111" s="8" t="e">
        <f>IF(OR(ISNA(T$1),ISNA($A111)),NA(),'临-燃尽0'!BE112)</f>
        <v>#N/A</v>
      </c>
      <c r="U111" s="8" t="e">
        <f>IF(OR(ISNA(U$1),ISNA($A111)),NA(),'临-燃尽0'!BF112)</f>
        <v>#N/A</v>
      </c>
      <c r="V111" s="8" t="e">
        <f>IF(OR(ISNA(V$1),ISNA($A111)),NA(),'临-燃尽0'!BG112)</f>
        <v>#N/A</v>
      </c>
      <c r="W111" s="8" t="e">
        <f>IF(OR(ISNA(W$1),ISNA($A111)),NA(),'临-燃尽0'!BH112)</f>
        <v>#N/A</v>
      </c>
      <c r="X111" s="8" t="e">
        <f>IF(OR(ISNA(X$1),ISNA($A111)),NA(),'临-燃尽0'!BI112)</f>
        <v>#N/A</v>
      </c>
      <c r="Y111" s="8" t="e">
        <f>IF(OR(ISNA(Y$1),ISNA($A111)),NA(),'临-燃尽0'!BJ112)</f>
        <v>#N/A</v>
      </c>
      <c r="Z111" s="8" t="e">
        <f>IF(OR(ISNA(Z$1),ISNA($A111)),NA(),'临-燃尽0'!BK112)</f>
        <v>#N/A</v>
      </c>
      <c r="AA111" s="8" t="e">
        <f>IF(OR(ISNA(AA$1),ISNA($A111)),NA(),'临-燃尽0'!BL112)</f>
        <v>#N/A</v>
      </c>
      <c r="AB111" s="8" t="e">
        <f>IF(OR(ISNA(AB$1),ISNA($A111)),NA(),'临-燃尽0'!BM112)</f>
        <v>#N/A</v>
      </c>
      <c r="AC111" s="8" t="e">
        <f>IF(OR(ISNA(AC$1),ISNA($A111)),NA(),'临-燃尽0'!BN112)</f>
        <v>#N/A</v>
      </c>
      <c r="AD111" s="8" t="e">
        <f>IF(OR(ISNA(AD$1),ISNA($A111)),NA(),'临-燃尽0'!BO112)</f>
        <v>#N/A</v>
      </c>
      <c r="AE111" s="8" t="e">
        <f>IF(OR(ISNA(AE$1),ISNA($A111)),NA(),'临-燃尽0'!BP112)</f>
        <v>#N/A</v>
      </c>
      <c r="AF111" s="8" t="e">
        <f>IF(OR(ISNA(AF$1),ISNA($A111)),NA(),'临-燃尽0'!BQ112)</f>
        <v>#N/A</v>
      </c>
      <c r="AG111" s="8" t="e">
        <f>IF(OR(ISNA(AG$1),ISNA($A111)),NA(),'临-燃尽0'!BR112)</f>
        <v>#N/A</v>
      </c>
      <c r="AH111" s="8" t="e">
        <f>IF(OR(ISNA(AH$1),ISNA($A111)),NA(),'临-燃尽0'!BS112)</f>
        <v>#N/A</v>
      </c>
      <c r="AI111" s="8" t="e">
        <f>IF(OR(ISNA(AI$1),ISNA($A111)),NA(),'临-燃尽0'!BT112)</f>
        <v>#N/A</v>
      </c>
      <c r="AJ111" s="8" t="e">
        <f>IF(OR(ISNA(AJ$1),ISNA($A111)),NA(),'临-燃尽0'!BU112)</f>
        <v>#N/A</v>
      </c>
      <c r="AK111" s="8" t="e">
        <f>IF(OR(ISNA(AK$1),ISNA($A111)),NA(),'临-燃尽0'!BV112)</f>
        <v>#N/A</v>
      </c>
      <c r="AL111" s="8" t="e">
        <f>IF(OR(ISNA(AL$1),ISNA($A111)),NA(),'临-燃尽0'!BW112)</f>
        <v>#N/A</v>
      </c>
      <c r="AM111" s="8" t="e">
        <f>IF(OR(ISNA(AM$1),ISNA($A111)),NA(),'临-燃尽0'!BX112)</f>
        <v>#N/A</v>
      </c>
      <c r="AN111" s="8" t="e">
        <f>IF(OR(ISNA(AN$1),ISNA($A111)),NA(),'临-燃尽0'!BY112)</f>
        <v>#N/A</v>
      </c>
      <c r="AO111" s="8" t="e">
        <f>IF(OR(ISNA(AO$1),ISNA($A111)),NA(),'临-燃尽0'!BZ112)</f>
        <v>#N/A</v>
      </c>
      <c r="AP111" s="8" t="e">
        <f>IF(OR(ISNA(AP$1),ISNA($A111)),NA(),'临-燃尽0'!CA112)</f>
        <v>#N/A</v>
      </c>
      <c r="AQ111" s="8" t="e">
        <f>IF(OR(ISNA(AQ$1),ISNA($A111)),NA(),'临-燃尽0'!CB112)</f>
        <v>#N/A</v>
      </c>
      <c r="AR111" s="8" t="e">
        <f>IF(OR(ISNA(AR$1),ISNA($A111)),NA(),'临-燃尽0'!CC112)</f>
        <v>#N/A</v>
      </c>
      <c r="AS111" s="8" t="e">
        <f>IF(OR(ISNA(AS$1),ISNA($A111)),NA(),'临-燃尽0'!CD112)</f>
        <v>#N/A</v>
      </c>
      <c r="AT111" s="8" t="e">
        <f>IF(OR(ISNA(AT$1),ISNA($A111)),NA(),'临-燃尽0'!CE112)</f>
        <v>#N/A</v>
      </c>
      <c r="AU111" s="8" t="e">
        <f>IF(OR(ISNA(AU$1),ISNA($A111)),NA(),'临-燃尽0'!CF112)</f>
        <v>#N/A</v>
      </c>
      <c r="AV111" s="8" t="e">
        <f>IF(OR(ISNA(AV$1),ISNA($A111)),NA(),'临-燃尽0'!CG112)</f>
        <v>#N/A</v>
      </c>
      <c r="AW111" s="8" t="e">
        <f>IF(OR(ISNA(AW$1),ISNA($A111)),NA(),'临-燃尽0'!CH112)</f>
        <v>#N/A</v>
      </c>
      <c r="AX111" s="8" t="e">
        <f>IF(OR(ISNA(AX$1),ISNA($A111)),NA(),'临-燃尽0'!CI112)</f>
        <v>#N/A</v>
      </c>
      <c r="AY111" s="8" t="e">
        <f>IF(OR(ISNA(AY$1),ISNA($A111)),NA(),'临-燃尽0'!CJ112)</f>
        <v>#N/A</v>
      </c>
      <c r="AZ111" s="8" t="e">
        <f>IF(OR(ISNA(AZ$1),ISNA($A111)),NA(),'临-燃尽0'!CK112)</f>
        <v>#N/A</v>
      </c>
    </row>
    <row r="112" spans="1:52">
      <c r="A112" s="8" t="e">
        <f>IF(OR('临-燃尽0'!AL113="",'临-燃尽0'!AL113="总计"),NA(),'临-燃尽0'!AL113)</f>
        <v>#N/A</v>
      </c>
      <c r="B112" s="8" t="e">
        <f>IF(ISNA($A112),NA(),'临-燃尽0'!AM113)</f>
        <v>#N/A</v>
      </c>
      <c r="C112" s="8" t="e">
        <f>IF(ISNA($A112),NA(),'临-燃尽0'!AN113)</f>
        <v>#N/A</v>
      </c>
      <c r="D112" s="8" t="e">
        <f>IF(ISNA($A112),NA(),'临-燃尽0'!AO113)</f>
        <v>#N/A</v>
      </c>
      <c r="E112" s="8" t="e">
        <f>IF(OR(ISNA(E$1),ISNA($A112)),NA(),'临-燃尽0'!AP113)</f>
        <v>#N/A</v>
      </c>
      <c r="F112" s="8" t="e">
        <f>IF(OR(ISNA(F$1),ISNA($A112)),NA(),'临-燃尽0'!AQ113)</f>
        <v>#N/A</v>
      </c>
      <c r="G112" s="8" t="e">
        <f>IF(OR(ISNA(G$1),ISNA($A112)),NA(),'临-燃尽0'!AR113)</f>
        <v>#N/A</v>
      </c>
      <c r="H112" s="8" t="e">
        <f>IF(OR(ISNA(H$1),ISNA($A112)),NA(),'临-燃尽0'!AS113)</f>
        <v>#N/A</v>
      </c>
      <c r="I112" s="8" t="e">
        <f>IF(OR(ISNA(I$1),ISNA($A112)),NA(),'临-燃尽0'!AT113)</f>
        <v>#N/A</v>
      </c>
      <c r="J112" s="8" t="e">
        <f>IF(OR(ISNA(J$1),ISNA($A112)),NA(),'临-燃尽0'!AU113)</f>
        <v>#N/A</v>
      </c>
      <c r="K112" s="8" t="e">
        <f>IF(OR(ISNA(K$1),ISNA($A112)),NA(),'临-燃尽0'!AV113)</f>
        <v>#N/A</v>
      </c>
      <c r="L112" s="8" t="e">
        <f>IF(OR(ISNA(L$1),ISNA($A112)),NA(),'临-燃尽0'!AW113)</f>
        <v>#N/A</v>
      </c>
      <c r="M112" s="8" t="e">
        <f>IF(OR(ISNA(M$1),ISNA($A112)),NA(),'临-燃尽0'!AX113)</f>
        <v>#N/A</v>
      </c>
      <c r="N112" s="8" t="e">
        <f>IF(OR(ISNA(N$1),ISNA($A112)),NA(),'临-燃尽0'!AY113)</f>
        <v>#N/A</v>
      </c>
      <c r="O112" s="8" t="e">
        <f>IF(OR(ISNA(O$1),ISNA($A112)),NA(),'临-燃尽0'!AZ113)</f>
        <v>#N/A</v>
      </c>
      <c r="P112" s="8" t="e">
        <f>IF(OR(ISNA(P$1),ISNA($A112)),NA(),'临-燃尽0'!BA113)</f>
        <v>#N/A</v>
      </c>
      <c r="Q112" s="8" t="e">
        <f>IF(OR(ISNA(Q$1),ISNA($A112)),NA(),'临-燃尽0'!BB113)</f>
        <v>#N/A</v>
      </c>
      <c r="R112" s="8" t="e">
        <f>IF(OR(ISNA(R$1),ISNA($A112)),NA(),'临-燃尽0'!BC113)</f>
        <v>#N/A</v>
      </c>
      <c r="S112" s="8" t="e">
        <f>IF(OR(ISNA(S$1),ISNA($A112)),NA(),'临-燃尽0'!BD113)</f>
        <v>#N/A</v>
      </c>
      <c r="T112" s="8" t="e">
        <f>IF(OR(ISNA(T$1),ISNA($A112)),NA(),'临-燃尽0'!BE113)</f>
        <v>#N/A</v>
      </c>
      <c r="U112" s="8" t="e">
        <f>IF(OR(ISNA(U$1),ISNA($A112)),NA(),'临-燃尽0'!BF113)</f>
        <v>#N/A</v>
      </c>
      <c r="V112" s="8" t="e">
        <f>IF(OR(ISNA(V$1),ISNA($A112)),NA(),'临-燃尽0'!BG113)</f>
        <v>#N/A</v>
      </c>
      <c r="W112" s="8" t="e">
        <f>IF(OR(ISNA(W$1),ISNA($A112)),NA(),'临-燃尽0'!BH113)</f>
        <v>#N/A</v>
      </c>
      <c r="X112" s="8" t="e">
        <f>IF(OR(ISNA(X$1),ISNA($A112)),NA(),'临-燃尽0'!BI113)</f>
        <v>#N/A</v>
      </c>
      <c r="Y112" s="8" t="e">
        <f>IF(OR(ISNA(Y$1),ISNA($A112)),NA(),'临-燃尽0'!BJ113)</f>
        <v>#N/A</v>
      </c>
      <c r="Z112" s="8" t="e">
        <f>IF(OR(ISNA(Z$1),ISNA($A112)),NA(),'临-燃尽0'!BK113)</f>
        <v>#N/A</v>
      </c>
      <c r="AA112" s="8" t="e">
        <f>IF(OR(ISNA(AA$1),ISNA($A112)),NA(),'临-燃尽0'!BL113)</f>
        <v>#N/A</v>
      </c>
      <c r="AB112" s="8" t="e">
        <f>IF(OR(ISNA(AB$1),ISNA($A112)),NA(),'临-燃尽0'!BM113)</f>
        <v>#N/A</v>
      </c>
      <c r="AC112" s="8" t="e">
        <f>IF(OR(ISNA(AC$1),ISNA($A112)),NA(),'临-燃尽0'!BN113)</f>
        <v>#N/A</v>
      </c>
      <c r="AD112" s="8" t="e">
        <f>IF(OR(ISNA(AD$1),ISNA($A112)),NA(),'临-燃尽0'!BO113)</f>
        <v>#N/A</v>
      </c>
      <c r="AE112" s="8" t="e">
        <f>IF(OR(ISNA(AE$1),ISNA($A112)),NA(),'临-燃尽0'!BP113)</f>
        <v>#N/A</v>
      </c>
      <c r="AF112" s="8" t="e">
        <f>IF(OR(ISNA(AF$1),ISNA($A112)),NA(),'临-燃尽0'!BQ113)</f>
        <v>#N/A</v>
      </c>
      <c r="AG112" s="8" t="e">
        <f>IF(OR(ISNA(AG$1),ISNA($A112)),NA(),'临-燃尽0'!BR113)</f>
        <v>#N/A</v>
      </c>
      <c r="AH112" s="8" t="e">
        <f>IF(OR(ISNA(AH$1),ISNA($A112)),NA(),'临-燃尽0'!BS113)</f>
        <v>#N/A</v>
      </c>
      <c r="AI112" s="8" t="e">
        <f>IF(OR(ISNA(AI$1),ISNA($A112)),NA(),'临-燃尽0'!BT113)</f>
        <v>#N/A</v>
      </c>
      <c r="AJ112" s="8" t="e">
        <f>IF(OR(ISNA(AJ$1),ISNA($A112)),NA(),'临-燃尽0'!BU113)</f>
        <v>#N/A</v>
      </c>
      <c r="AK112" s="8" t="e">
        <f>IF(OR(ISNA(AK$1),ISNA($A112)),NA(),'临-燃尽0'!BV113)</f>
        <v>#N/A</v>
      </c>
      <c r="AL112" s="8" t="e">
        <f>IF(OR(ISNA(AL$1),ISNA($A112)),NA(),'临-燃尽0'!BW113)</f>
        <v>#N/A</v>
      </c>
      <c r="AM112" s="8" t="e">
        <f>IF(OR(ISNA(AM$1),ISNA($A112)),NA(),'临-燃尽0'!BX113)</f>
        <v>#N/A</v>
      </c>
      <c r="AN112" s="8" t="e">
        <f>IF(OR(ISNA(AN$1),ISNA($A112)),NA(),'临-燃尽0'!BY113)</f>
        <v>#N/A</v>
      </c>
      <c r="AO112" s="8" t="e">
        <f>IF(OR(ISNA(AO$1),ISNA($A112)),NA(),'临-燃尽0'!BZ113)</f>
        <v>#N/A</v>
      </c>
      <c r="AP112" s="8" t="e">
        <f>IF(OR(ISNA(AP$1),ISNA($A112)),NA(),'临-燃尽0'!CA113)</f>
        <v>#N/A</v>
      </c>
      <c r="AQ112" s="8" t="e">
        <f>IF(OR(ISNA(AQ$1),ISNA($A112)),NA(),'临-燃尽0'!CB113)</f>
        <v>#N/A</v>
      </c>
      <c r="AR112" s="8" t="e">
        <f>IF(OR(ISNA(AR$1),ISNA($A112)),NA(),'临-燃尽0'!CC113)</f>
        <v>#N/A</v>
      </c>
      <c r="AS112" s="8" t="e">
        <f>IF(OR(ISNA(AS$1),ISNA($A112)),NA(),'临-燃尽0'!CD113)</f>
        <v>#N/A</v>
      </c>
      <c r="AT112" s="8" t="e">
        <f>IF(OR(ISNA(AT$1),ISNA($A112)),NA(),'临-燃尽0'!CE113)</f>
        <v>#N/A</v>
      </c>
      <c r="AU112" s="8" t="e">
        <f>IF(OR(ISNA(AU$1),ISNA($A112)),NA(),'临-燃尽0'!CF113)</f>
        <v>#N/A</v>
      </c>
      <c r="AV112" s="8" t="e">
        <f>IF(OR(ISNA(AV$1),ISNA($A112)),NA(),'临-燃尽0'!CG113)</f>
        <v>#N/A</v>
      </c>
      <c r="AW112" s="8" t="e">
        <f>IF(OR(ISNA(AW$1),ISNA($A112)),NA(),'临-燃尽0'!CH113)</f>
        <v>#N/A</v>
      </c>
      <c r="AX112" s="8" t="e">
        <f>IF(OR(ISNA(AX$1),ISNA($A112)),NA(),'临-燃尽0'!CI113)</f>
        <v>#N/A</v>
      </c>
      <c r="AY112" s="8" t="e">
        <f>IF(OR(ISNA(AY$1),ISNA($A112)),NA(),'临-燃尽0'!CJ113)</f>
        <v>#N/A</v>
      </c>
      <c r="AZ112" s="8" t="e">
        <f>IF(OR(ISNA(AZ$1),ISNA($A112)),NA(),'临-燃尽0'!CK113)</f>
        <v>#N/A</v>
      </c>
    </row>
    <row r="113" spans="1:52">
      <c r="A113" s="8" t="e">
        <f>IF(OR('临-燃尽0'!AL114="",'临-燃尽0'!AL114="总计"),NA(),'临-燃尽0'!AL114)</f>
        <v>#N/A</v>
      </c>
      <c r="B113" s="8" t="e">
        <f>IF(ISNA($A113),NA(),'临-燃尽0'!AM114)</f>
        <v>#N/A</v>
      </c>
      <c r="C113" s="8" t="e">
        <f>IF(ISNA($A113),NA(),'临-燃尽0'!AN114)</f>
        <v>#N/A</v>
      </c>
      <c r="D113" s="8" t="e">
        <f>IF(ISNA($A113),NA(),'临-燃尽0'!AO114)</f>
        <v>#N/A</v>
      </c>
      <c r="E113" s="8" t="e">
        <f>IF(OR(ISNA(E$1),ISNA($A113)),NA(),'临-燃尽0'!AP114)</f>
        <v>#N/A</v>
      </c>
      <c r="F113" s="8" t="e">
        <f>IF(OR(ISNA(F$1),ISNA($A113)),NA(),'临-燃尽0'!AQ114)</f>
        <v>#N/A</v>
      </c>
      <c r="G113" s="8" t="e">
        <f>IF(OR(ISNA(G$1),ISNA($A113)),NA(),'临-燃尽0'!AR114)</f>
        <v>#N/A</v>
      </c>
      <c r="H113" s="8" t="e">
        <f>IF(OR(ISNA(H$1),ISNA($A113)),NA(),'临-燃尽0'!AS114)</f>
        <v>#N/A</v>
      </c>
      <c r="I113" s="8" t="e">
        <f>IF(OR(ISNA(I$1),ISNA($A113)),NA(),'临-燃尽0'!AT114)</f>
        <v>#N/A</v>
      </c>
      <c r="J113" s="8" t="e">
        <f>IF(OR(ISNA(J$1),ISNA($A113)),NA(),'临-燃尽0'!AU114)</f>
        <v>#N/A</v>
      </c>
      <c r="K113" s="8" t="e">
        <f>IF(OR(ISNA(K$1),ISNA($A113)),NA(),'临-燃尽0'!AV114)</f>
        <v>#N/A</v>
      </c>
      <c r="L113" s="8" t="e">
        <f>IF(OR(ISNA(L$1),ISNA($A113)),NA(),'临-燃尽0'!AW114)</f>
        <v>#N/A</v>
      </c>
      <c r="M113" s="8" t="e">
        <f>IF(OR(ISNA(M$1),ISNA($A113)),NA(),'临-燃尽0'!AX114)</f>
        <v>#N/A</v>
      </c>
      <c r="N113" s="8" t="e">
        <f>IF(OR(ISNA(N$1),ISNA($A113)),NA(),'临-燃尽0'!AY114)</f>
        <v>#N/A</v>
      </c>
      <c r="O113" s="8" t="e">
        <f>IF(OR(ISNA(O$1),ISNA($A113)),NA(),'临-燃尽0'!AZ114)</f>
        <v>#N/A</v>
      </c>
      <c r="P113" s="8" t="e">
        <f>IF(OR(ISNA(P$1),ISNA($A113)),NA(),'临-燃尽0'!BA114)</f>
        <v>#N/A</v>
      </c>
      <c r="Q113" s="8" t="e">
        <f>IF(OR(ISNA(Q$1),ISNA($A113)),NA(),'临-燃尽0'!BB114)</f>
        <v>#N/A</v>
      </c>
      <c r="R113" s="8" t="e">
        <f>IF(OR(ISNA(R$1),ISNA($A113)),NA(),'临-燃尽0'!BC114)</f>
        <v>#N/A</v>
      </c>
      <c r="S113" s="8" t="e">
        <f>IF(OR(ISNA(S$1),ISNA($A113)),NA(),'临-燃尽0'!BD114)</f>
        <v>#N/A</v>
      </c>
      <c r="T113" s="8" t="e">
        <f>IF(OR(ISNA(T$1),ISNA($A113)),NA(),'临-燃尽0'!BE114)</f>
        <v>#N/A</v>
      </c>
      <c r="U113" s="8" t="e">
        <f>IF(OR(ISNA(U$1),ISNA($A113)),NA(),'临-燃尽0'!BF114)</f>
        <v>#N/A</v>
      </c>
      <c r="V113" s="8" t="e">
        <f>IF(OR(ISNA(V$1),ISNA($A113)),NA(),'临-燃尽0'!BG114)</f>
        <v>#N/A</v>
      </c>
      <c r="W113" s="8" t="e">
        <f>IF(OR(ISNA(W$1),ISNA($A113)),NA(),'临-燃尽0'!BH114)</f>
        <v>#N/A</v>
      </c>
      <c r="X113" s="8" t="e">
        <f>IF(OR(ISNA(X$1),ISNA($A113)),NA(),'临-燃尽0'!BI114)</f>
        <v>#N/A</v>
      </c>
      <c r="Y113" s="8" t="e">
        <f>IF(OR(ISNA(Y$1),ISNA($A113)),NA(),'临-燃尽0'!BJ114)</f>
        <v>#N/A</v>
      </c>
      <c r="Z113" s="8" t="e">
        <f>IF(OR(ISNA(Z$1),ISNA($A113)),NA(),'临-燃尽0'!BK114)</f>
        <v>#N/A</v>
      </c>
      <c r="AA113" s="8" t="e">
        <f>IF(OR(ISNA(AA$1),ISNA($A113)),NA(),'临-燃尽0'!BL114)</f>
        <v>#N/A</v>
      </c>
      <c r="AB113" s="8" t="e">
        <f>IF(OR(ISNA(AB$1),ISNA($A113)),NA(),'临-燃尽0'!BM114)</f>
        <v>#N/A</v>
      </c>
      <c r="AC113" s="8" t="e">
        <f>IF(OR(ISNA(AC$1),ISNA($A113)),NA(),'临-燃尽0'!BN114)</f>
        <v>#N/A</v>
      </c>
      <c r="AD113" s="8" t="e">
        <f>IF(OR(ISNA(AD$1),ISNA($A113)),NA(),'临-燃尽0'!BO114)</f>
        <v>#N/A</v>
      </c>
      <c r="AE113" s="8" t="e">
        <f>IF(OR(ISNA(AE$1),ISNA($A113)),NA(),'临-燃尽0'!BP114)</f>
        <v>#N/A</v>
      </c>
      <c r="AF113" s="8" t="e">
        <f>IF(OR(ISNA(AF$1),ISNA($A113)),NA(),'临-燃尽0'!BQ114)</f>
        <v>#N/A</v>
      </c>
      <c r="AG113" s="8" t="e">
        <f>IF(OR(ISNA(AG$1),ISNA($A113)),NA(),'临-燃尽0'!BR114)</f>
        <v>#N/A</v>
      </c>
      <c r="AH113" s="8" t="e">
        <f>IF(OR(ISNA(AH$1),ISNA($A113)),NA(),'临-燃尽0'!BS114)</f>
        <v>#N/A</v>
      </c>
      <c r="AI113" s="8" t="e">
        <f>IF(OR(ISNA(AI$1),ISNA($A113)),NA(),'临-燃尽0'!BT114)</f>
        <v>#N/A</v>
      </c>
      <c r="AJ113" s="8" t="e">
        <f>IF(OR(ISNA(AJ$1),ISNA($A113)),NA(),'临-燃尽0'!BU114)</f>
        <v>#N/A</v>
      </c>
      <c r="AK113" s="8" t="e">
        <f>IF(OR(ISNA(AK$1),ISNA($A113)),NA(),'临-燃尽0'!BV114)</f>
        <v>#N/A</v>
      </c>
      <c r="AL113" s="8" t="e">
        <f>IF(OR(ISNA(AL$1),ISNA($A113)),NA(),'临-燃尽0'!BW114)</f>
        <v>#N/A</v>
      </c>
      <c r="AM113" s="8" t="e">
        <f>IF(OR(ISNA(AM$1),ISNA($A113)),NA(),'临-燃尽0'!BX114)</f>
        <v>#N/A</v>
      </c>
      <c r="AN113" s="8" t="e">
        <f>IF(OR(ISNA(AN$1),ISNA($A113)),NA(),'临-燃尽0'!BY114)</f>
        <v>#N/A</v>
      </c>
      <c r="AO113" s="8" t="e">
        <f>IF(OR(ISNA(AO$1),ISNA($A113)),NA(),'临-燃尽0'!BZ114)</f>
        <v>#N/A</v>
      </c>
      <c r="AP113" s="8" t="e">
        <f>IF(OR(ISNA(AP$1),ISNA($A113)),NA(),'临-燃尽0'!CA114)</f>
        <v>#N/A</v>
      </c>
      <c r="AQ113" s="8" t="e">
        <f>IF(OR(ISNA(AQ$1),ISNA($A113)),NA(),'临-燃尽0'!CB114)</f>
        <v>#N/A</v>
      </c>
      <c r="AR113" s="8" t="e">
        <f>IF(OR(ISNA(AR$1),ISNA($A113)),NA(),'临-燃尽0'!CC114)</f>
        <v>#N/A</v>
      </c>
      <c r="AS113" s="8" t="e">
        <f>IF(OR(ISNA(AS$1),ISNA($A113)),NA(),'临-燃尽0'!CD114)</f>
        <v>#N/A</v>
      </c>
      <c r="AT113" s="8" t="e">
        <f>IF(OR(ISNA(AT$1),ISNA($A113)),NA(),'临-燃尽0'!CE114)</f>
        <v>#N/A</v>
      </c>
      <c r="AU113" s="8" t="e">
        <f>IF(OR(ISNA(AU$1),ISNA($A113)),NA(),'临-燃尽0'!CF114)</f>
        <v>#N/A</v>
      </c>
      <c r="AV113" s="8" t="e">
        <f>IF(OR(ISNA(AV$1),ISNA($A113)),NA(),'临-燃尽0'!CG114)</f>
        <v>#N/A</v>
      </c>
      <c r="AW113" s="8" t="e">
        <f>IF(OR(ISNA(AW$1),ISNA($A113)),NA(),'临-燃尽0'!CH114)</f>
        <v>#N/A</v>
      </c>
      <c r="AX113" s="8" t="e">
        <f>IF(OR(ISNA(AX$1),ISNA($A113)),NA(),'临-燃尽0'!CI114)</f>
        <v>#N/A</v>
      </c>
      <c r="AY113" s="8" t="e">
        <f>IF(OR(ISNA(AY$1),ISNA($A113)),NA(),'临-燃尽0'!CJ114)</f>
        <v>#N/A</v>
      </c>
      <c r="AZ113" s="8" t="e">
        <f>IF(OR(ISNA(AZ$1),ISNA($A113)),NA(),'临-燃尽0'!CK114)</f>
        <v>#N/A</v>
      </c>
    </row>
    <row r="114" spans="1:52">
      <c r="A114" s="8" t="e">
        <f>IF(OR('临-燃尽0'!AL115="",'临-燃尽0'!AL115="总计"),NA(),'临-燃尽0'!AL115)</f>
        <v>#N/A</v>
      </c>
      <c r="B114" s="8" t="e">
        <f>IF(ISNA($A114),NA(),'临-燃尽0'!AM115)</f>
        <v>#N/A</v>
      </c>
      <c r="C114" s="8" t="e">
        <f>IF(ISNA($A114),NA(),'临-燃尽0'!AN115)</f>
        <v>#N/A</v>
      </c>
      <c r="D114" s="8" t="e">
        <f>IF(ISNA($A114),NA(),'临-燃尽0'!AO115)</f>
        <v>#N/A</v>
      </c>
      <c r="E114" s="8" t="e">
        <f>IF(OR(ISNA(E$1),ISNA($A114)),NA(),'临-燃尽0'!AP115)</f>
        <v>#N/A</v>
      </c>
      <c r="F114" s="8" t="e">
        <f>IF(OR(ISNA(F$1),ISNA($A114)),NA(),'临-燃尽0'!AQ115)</f>
        <v>#N/A</v>
      </c>
      <c r="G114" s="8" t="e">
        <f>IF(OR(ISNA(G$1),ISNA($A114)),NA(),'临-燃尽0'!AR115)</f>
        <v>#N/A</v>
      </c>
      <c r="H114" s="8" t="e">
        <f>IF(OR(ISNA(H$1),ISNA($A114)),NA(),'临-燃尽0'!AS115)</f>
        <v>#N/A</v>
      </c>
      <c r="I114" s="8" t="e">
        <f>IF(OR(ISNA(I$1),ISNA($A114)),NA(),'临-燃尽0'!AT115)</f>
        <v>#N/A</v>
      </c>
      <c r="J114" s="8" t="e">
        <f>IF(OR(ISNA(J$1),ISNA($A114)),NA(),'临-燃尽0'!AU115)</f>
        <v>#N/A</v>
      </c>
      <c r="K114" s="8" t="e">
        <f>IF(OR(ISNA(K$1),ISNA($A114)),NA(),'临-燃尽0'!AV115)</f>
        <v>#N/A</v>
      </c>
      <c r="L114" s="8" t="e">
        <f>IF(OR(ISNA(L$1),ISNA($A114)),NA(),'临-燃尽0'!AW115)</f>
        <v>#N/A</v>
      </c>
      <c r="M114" s="8" t="e">
        <f>IF(OR(ISNA(M$1),ISNA($A114)),NA(),'临-燃尽0'!AX115)</f>
        <v>#N/A</v>
      </c>
      <c r="N114" s="8" t="e">
        <f>IF(OR(ISNA(N$1),ISNA($A114)),NA(),'临-燃尽0'!AY115)</f>
        <v>#N/A</v>
      </c>
      <c r="O114" s="8" t="e">
        <f>IF(OR(ISNA(O$1),ISNA($A114)),NA(),'临-燃尽0'!AZ115)</f>
        <v>#N/A</v>
      </c>
      <c r="P114" s="8" t="e">
        <f>IF(OR(ISNA(P$1),ISNA($A114)),NA(),'临-燃尽0'!BA115)</f>
        <v>#N/A</v>
      </c>
      <c r="Q114" s="8" t="e">
        <f>IF(OR(ISNA(Q$1),ISNA($A114)),NA(),'临-燃尽0'!BB115)</f>
        <v>#N/A</v>
      </c>
      <c r="R114" s="8" t="e">
        <f>IF(OR(ISNA(R$1),ISNA($A114)),NA(),'临-燃尽0'!BC115)</f>
        <v>#N/A</v>
      </c>
      <c r="S114" s="8" t="e">
        <f>IF(OR(ISNA(S$1),ISNA($A114)),NA(),'临-燃尽0'!BD115)</f>
        <v>#N/A</v>
      </c>
      <c r="T114" s="8" t="e">
        <f>IF(OR(ISNA(T$1),ISNA($A114)),NA(),'临-燃尽0'!BE115)</f>
        <v>#N/A</v>
      </c>
      <c r="U114" s="8" t="e">
        <f>IF(OR(ISNA(U$1),ISNA($A114)),NA(),'临-燃尽0'!BF115)</f>
        <v>#N/A</v>
      </c>
      <c r="V114" s="8" t="e">
        <f>IF(OR(ISNA(V$1),ISNA($A114)),NA(),'临-燃尽0'!BG115)</f>
        <v>#N/A</v>
      </c>
      <c r="W114" s="8" t="e">
        <f>IF(OR(ISNA(W$1),ISNA($A114)),NA(),'临-燃尽0'!BH115)</f>
        <v>#N/A</v>
      </c>
      <c r="X114" s="8" t="e">
        <f>IF(OR(ISNA(X$1),ISNA($A114)),NA(),'临-燃尽0'!BI115)</f>
        <v>#N/A</v>
      </c>
      <c r="Y114" s="8" t="e">
        <f>IF(OR(ISNA(Y$1),ISNA($A114)),NA(),'临-燃尽0'!BJ115)</f>
        <v>#N/A</v>
      </c>
      <c r="Z114" s="8" t="e">
        <f>IF(OR(ISNA(Z$1),ISNA($A114)),NA(),'临-燃尽0'!BK115)</f>
        <v>#N/A</v>
      </c>
      <c r="AA114" s="8" t="e">
        <f>IF(OR(ISNA(AA$1),ISNA($A114)),NA(),'临-燃尽0'!BL115)</f>
        <v>#N/A</v>
      </c>
      <c r="AB114" s="8" t="e">
        <f>IF(OR(ISNA(AB$1),ISNA($A114)),NA(),'临-燃尽0'!BM115)</f>
        <v>#N/A</v>
      </c>
      <c r="AC114" s="8" t="e">
        <f>IF(OR(ISNA(AC$1),ISNA($A114)),NA(),'临-燃尽0'!BN115)</f>
        <v>#N/A</v>
      </c>
      <c r="AD114" s="8" t="e">
        <f>IF(OR(ISNA(AD$1),ISNA($A114)),NA(),'临-燃尽0'!BO115)</f>
        <v>#N/A</v>
      </c>
      <c r="AE114" s="8" t="e">
        <f>IF(OR(ISNA(AE$1),ISNA($A114)),NA(),'临-燃尽0'!BP115)</f>
        <v>#N/A</v>
      </c>
      <c r="AF114" s="8" t="e">
        <f>IF(OR(ISNA(AF$1),ISNA($A114)),NA(),'临-燃尽0'!BQ115)</f>
        <v>#N/A</v>
      </c>
      <c r="AG114" s="8" t="e">
        <f>IF(OR(ISNA(AG$1),ISNA($A114)),NA(),'临-燃尽0'!BR115)</f>
        <v>#N/A</v>
      </c>
      <c r="AH114" s="8" t="e">
        <f>IF(OR(ISNA(AH$1),ISNA($A114)),NA(),'临-燃尽0'!BS115)</f>
        <v>#N/A</v>
      </c>
      <c r="AI114" s="8" t="e">
        <f>IF(OR(ISNA(AI$1),ISNA($A114)),NA(),'临-燃尽0'!BT115)</f>
        <v>#N/A</v>
      </c>
      <c r="AJ114" s="8" t="e">
        <f>IF(OR(ISNA(AJ$1),ISNA($A114)),NA(),'临-燃尽0'!BU115)</f>
        <v>#N/A</v>
      </c>
      <c r="AK114" s="8" t="e">
        <f>IF(OR(ISNA(AK$1),ISNA($A114)),NA(),'临-燃尽0'!BV115)</f>
        <v>#N/A</v>
      </c>
      <c r="AL114" s="8" t="e">
        <f>IF(OR(ISNA(AL$1),ISNA($A114)),NA(),'临-燃尽0'!BW115)</f>
        <v>#N/A</v>
      </c>
      <c r="AM114" s="8" t="e">
        <f>IF(OR(ISNA(AM$1),ISNA($A114)),NA(),'临-燃尽0'!BX115)</f>
        <v>#N/A</v>
      </c>
      <c r="AN114" s="8" t="e">
        <f>IF(OR(ISNA(AN$1),ISNA($A114)),NA(),'临-燃尽0'!BY115)</f>
        <v>#N/A</v>
      </c>
      <c r="AO114" s="8" t="e">
        <f>IF(OR(ISNA(AO$1),ISNA($A114)),NA(),'临-燃尽0'!BZ115)</f>
        <v>#N/A</v>
      </c>
      <c r="AP114" s="8" t="e">
        <f>IF(OR(ISNA(AP$1),ISNA($A114)),NA(),'临-燃尽0'!CA115)</f>
        <v>#N/A</v>
      </c>
      <c r="AQ114" s="8" t="e">
        <f>IF(OR(ISNA(AQ$1),ISNA($A114)),NA(),'临-燃尽0'!CB115)</f>
        <v>#N/A</v>
      </c>
      <c r="AR114" s="8" t="e">
        <f>IF(OR(ISNA(AR$1),ISNA($A114)),NA(),'临-燃尽0'!CC115)</f>
        <v>#N/A</v>
      </c>
      <c r="AS114" s="8" t="e">
        <f>IF(OR(ISNA(AS$1),ISNA($A114)),NA(),'临-燃尽0'!CD115)</f>
        <v>#N/A</v>
      </c>
      <c r="AT114" s="8" t="e">
        <f>IF(OR(ISNA(AT$1),ISNA($A114)),NA(),'临-燃尽0'!CE115)</f>
        <v>#N/A</v>
      </c>
      <c r="AU114" s="8" t="e">
        <f>IF(OR(ISNA(AU$1),ISNA($A114)),NA(),'临-燃尽0'!CF115)</f>
        <v>#N/A</v>
      </c>
      <c r="AV114" s="8" t="e">
        <f>IF(OR(ISNA(AV$1),ISNA($A114)),NA(),'临-燃尽0'!CG115)</f>
        <v>#N/A</v>
      </c>
      <c r="AW114" s="8" t="e">
        <f>IF(OR(ISNA(AW$1),ISNA($A114)),NA(),'临-燃尽0'!CH115)</f>
        <v>#N/A</v>
      </c>
      <c r="AX114" s="8" t="e">
        <f>IF(OR(ISNA(AX$1),ISNA($A114)),NA(),'临-燃尽0'!CI115)</f>
        <v>#N/A</v>
      </c>
      <c r="AY114" s="8" t="e">
        <f>IF(OR(ISNA(AY$1),ISNA($A114)),NA(),'临-燃尽0'!CJ115)</f>
        <v>#N/A</v>
      </c>
      <c r="AZ114" s="8" t="e">
        <f>IF(OR(ISNA(AZ$1),ISNA($A114)),NA(),'临-燃尽0'!CK115)</f>
        <v>#N/A</v>
      </c>
    </row>
    <row r="115" spans="1:52">
      <c r="A115" s="8" t="e">
        <f>IF(OR('临-燃尽0'!AL116="",'临-燃尽0'!AL116="总计"),NA(),'临-燃尽0'!AL116)</f>
        <v>#N/A</v>
      </c>
      <c r="B115" s="8" t="e">
        <f>IF(ISNA($A115),NA(),'临-燃尽0'!AM116)</f>
        <v>#N/A</v>
      </c>
      <c r="C115" s="8" t="e">
        <f>IF(ISNA($A115),NA(),'临-燃尽0'!AN116)</f>
        <v>#N/A</v>
      </c>
      <c r="D115" s="8" t="e">
        <f>IF(ISNA($A115),NA(),'临-燃尽0'!AO116)</f>
        <v>#N/A</v>
      </c>
      <c r="E115" s="8" t="e">
        <f>IF(OR(ISNA(E$1),ISNA($A115)),NA(),'临-燃尽0'!AP116)</f>
        <v>#N/A</v>
      </c>
      <c r="F115" s="8" t="e">
        <f>IF(OR(ISNA(F$1),ISNA($A115)),NA(),'临-燃尽0'!AQ116)</f>
        <v>#N/A</v>
      </c>
      <c r="G115" s="8" t="e">
        <f>IF(OR(ISNA(G$1),ISNA($A115)),NA(),'临-燃尽0'!AR116)</f>
        <v>#N/A</v>
      </c>
      <c r="H115" s="8" t="e">
        <f>IF(OR(ISNA(H$1),ISNA($A115)),NA(),'临-燃尽0'!AS116)</f>
        <v>#N/A</v>
      </c>
      <c r="I115" s="8" t="e">
        <f>IF(OR(ISNA(I$1),ISNA($A115)),NA(),'临-燃尽0'!AT116)</f>
        <v>#N/A</v>
      </c>
      <c r="J115" s="8" t="e">
        <f>IF(OR(ISNA(J$1),ISNA($A115)),NA(),'临-燃尽0'!AU116)</f>
        <v>#N/A</v>
      </c>
      <c r="K115" s="8" t="e">
        <f>IF(OR(ISNA(K$1),ISNA($A115)),NA(),'临-燃尽0'!AV116)</f>
        <v>#N/A</v>
      </c>
      <c r="L115" s="8" t="e">
        <f>IF(OR(ISNA(L$1),ISNA($A115)),NA(),'临-燃尽0'!AW116)</f>
        <v>#N/A</v>
      </c>
      <c r="M115" s="8" t="e">
        <f>IF(OR(ISNA(M$1),ISNA($A115)),NA(),'临-燃尽0'!AX116)</f>
        <v>#N/A</v>
      </c>
      <c r="N115" s="8" t="e">
        <f>IF(OR(ISNA(N$1),ISNA($A115)),NA(),'临-燃尽0'!AY116)</f>
        <v>#N/A</v>
      </c>
      <c r="O115" s="8" t="e">
        <f>IF(OR(ISNA(O$1),ISNA($A115)),NA(),'临-燃尽0'!AZ116)</f>
        <v>#N/A</v>
      </c>
      <c r="P115" s="8" t="e">
        <f>IF(OR(ISNA(P$1),ISNA($A115)),NA(),'临-燃尽0'!BA116)</f>
        <v>#N/A</v>
      </c>
      <c r="Q115" s="8" t="e">
        <f>IF(OR(ISNA(Q$1),ISNA($A115)),NA(),'临-燃尽0'!BB116)</f>
        <v>#N/A</v>
      </c>
      <c r="R115" s="8" t="e">
        <f>IF(OR(ISNA(R$1),ISNA($A115)),NA(),'临-燃尽0'!BC116)</f>
        <v>#N/A</v>
      </c>
      <c r="S115" s="8" t="e">
        <f>IF(OR(ISNA(S$1),ISNA($A115)),NA(),'临-燃尽0'!BD116)</f>
        <v>#N/A</v>
      </c>
      <c r="T115" s="8" t="e">
        <f>IF(OR(ISNA(T$1),ISNA($A115)),NA(),'临-燃尽0'!BE116)</f>
        <v>#N/A</v>
      </c>
      <c r="U115" s="8" t="e">
        <f>IF(OR(ISNA(U$1),ISNA($A115)),NA(),'临-燃尽0'!BF116)</f>
        <v>#N/A</v>
      </c>
      <c r="V115" s="8" t="e">
        <f>IF(OR(ISNA(V$1),ISNA($A115)),NA(),'临-燃尽0'!BG116)</f>
        <v>#N/A</v>
      </c>
      <c r="W115" s="8" t="e">
        <f>IF(OR(ISNA(W$1),ISNA($A115)),NA(),'临-燃尽0'!BH116)</f>
        <v>#N/A</v>
      </c>
      <c r="X115" s="8" t="e">
        <f>IF(OR(ISNA(X$1),ISNA($A115)),NA(),'临-燃尽0'!BI116)</f>
        <v>#N/A</v>
      </c>
      <c r="Y115" s="8" t="e">
        <f>IF(OR(ISNA(Y$1),ISNA($A115)),NA(),'临-燃尽0'!BJ116)</f>
        <v>#N/A</v>
      </c>
      <c r="Z115" s="8" t="e">
        <f>IF(OR(ISNA(Z$1),ISNA($A115)),NA(),'临-燃尽0'!BK116)</f>
        <v>#N/A</v>
      </c>
      <c r="AA115" s="8" t="e">
        <f>IF(OR(ISNA(AA$1),ISNA($A115)),NA(),'临-燃尽0'!BL116)</f>
        <v>#N/A</v>
      </c>
      <c r="AB115" s="8" t="e">
        <f>IF(OR(ISNA(AB$1),ISNA($A115)),NA(),'临-燃尽0'!BM116)</f>
        <v>#N/A</v>
      </c>
      <c r="AC115" s="8" t="e">
        <f>IF(OR(ISNA(AC$1),ISNA($A115)),NA(),'临-燃尽0'!BN116)</f>
        <v>#N/A</v>
      </c>
      <c r="AD115" s="8" t="e">
        <f>IF(OR(ISNA(AD$1),ISNA($A115)),NA(),'临-燃尽0'!BO116)</f>
        <v>#N/A</v>
      </c>
      <c r="AE115" s="8" t="e">
        <f>IF(OR(ISNA(AE$1),ISNA($A115)),NA(),'临-燃尽0'!BP116)</f>
        <v>#N/A</v>
      </c>
      <c r="AF115" s="8" t="e">
        <f>IF(OR(ISNA(AF$1),ISNA($A115)),NA(),'临-燃尽0'!BQ116)</f>
        <v>#N/A</v>
      </c>
      <c r="AG115" s="8" t="e">
        <f>IF(OR(ISNA(AG$1),ISNA($A115)),NA(),'临-燃尽0'!BR116)</f>
        <v>#N/A</v>
      </c>
      <c r="AH115" s="8" t="e">
        <f>IF(OR(ISNA(AH$1),ISNA($A115)),NA(),'临-燃尽0'!BS116)</f>
        <v>#N/A</v>
      </c>
      <c r="AI115" s="8" t="e">
        <f>IF(OR(ISNA(AI$1),ISNA($A115)),NA(),'临-燃尽0'!BT116)</f>
        <v>#N/A</v>
      </c>
      <c r="AJ115" s="8" t="e">
        <f>IF(OR(ISNA(AJ$1),ISNA($A115)),NA(),'临-燃尽0'!BU116)</f>
        <v>#N/A</v>
      </c>
      <c r="AK115" s="8" t="e">
        <f>IF(OR(ISNA(AK$1),ISNA($A115)),NA(),'临-燃尽0'!BV116)</f>
        <v>#N/A</v>
      </c>
      <c r="AL115" s="8" t="e">
        <f>IF(OR(ISNA(AL$1),ISNA($A115)),NA(),'临-燃尽0'!BW116)</f>
        <v>#N/A</v>
      </c>
      <c r="AM115" s="8" t="e">
        <f>IF(OR(ISNA(AM$1),ISNA($A115)),NA(),'临-燃尽0'!BX116)</f>
        <v>#N/A</v>
      </c>
      <c r="AN115" s="8" t="e">
        <f>IF(OR(ISNA(AN$1),ISNA($A115)),NA(),'临-燃尽0'!BY116)</f>
        <v>#N/A</v>
      </c>
      <c r="AO115" s="8" t="e">
        <f>IF(OR(ISNA(AO$1),ISNA($A115)),NA(),'临-燃尽0'!BZ116)</f>
        <v>#N/A</v>
      </c>
      <c r="AP115" s="8" t="e">
        <f>IF(OR(ISNA(AP$1),ISNA($A115)),NA(),'临-燃尽0'!CA116)</f>
        <v>#N/A</v>
      </c>
      <c r="AQ115" s="8" t="e">
        <f>IF(OR(ISNA(AQ$1),ISNA($A115)),NA(),'临-燃尽0'!CB116)</f>
        <v>#N/A</v>
      </c>
      <c r="AR115" s="8" t="e">
        <f>IF(OR(ISNA(AR$1),ISNA($A115)),NA(),'临-燃尽0'!CC116)</f>
        <v>#N/A</v>
      </c>
      <c r="AS115" s="8" t="e">
        <f>IF(OR(ISNA(AS$1),ISNA($A115)),NA(),'临-燃尽0'!CD116)</f>
        <v>#N/A</v>
      </c>
      <c r="AT115" s="8" t="e">
        <f>IF(OR(ISNA(AT$1),ISNA($A115)),NA(),'临-燃尽0'!CE116)</f>
        <v>#N/A</v>
      </c>
      <c r="AU115" s="8" t="e">
        <f>IF(OR(ISNA(AU$1),ISNA($A115)),NA(),'临-燃尽0'!CF116)</f>
        <v>#N/A</v>
      </c>
      <c r="AV115" s="8" t="e">
        <f>IF(OR(ISNA(AV$1),ISNA($A115)),NA(),'临-燃尽0'!CG116)</f>
        <v>#N/A</v>
      </c>
      <c r="AW115" s="8" t="e">
        <f>IF(OR(ISNA(AW$1),ISNA($A115)),NA(),'临-燃尽0'!CH116)</f>
        <v>#N/A</v>
      </c>
      <c r="AX115" s="8" t="e">
        <f>IF(OR(ISNA(AX$1),ISNA($A115)),NA(),'临-燃尽0'!CI116)</f>
        <v>#N/A</v>
      </c>
      <c r="AY115" s="8" t="e">
        <f>IF(OR(ISNA(AY$1),ISNA($A115)),NA(),'临-燃尽0'!CJ116)</f>
        <v>#N/A</v>
      </c>
      <c r="AZ115" s="8" t="e">
        <f>IF(OR(ISNA(AZ$1),ISNA($A115)),NA(),'临-燃尽0'!CK116)</f>
        <v>#N/A</v>
      </c>
    </row>
    <row r="116" spans="1:52">
      <c r="A116" s="8" t="e">
        <f>IF(OR('临-燃尽0'!AL117="",'临-燃尽0'!AL117="总计"),NA(),'临-燃尽0'!AL117)</f>
        <v>#N/A</v>
      </c>
      <c r="B116" s="8" t="e">
        <f>IF(ISNA($A116),NA(),'临-燃尽0'!AM117)</f>
        <v>#N/A</v>
      </c>
      <c r="C116" s="8" t="e">
        <f>IF(ISNA($A116),NA(),'临-燃尽0'!AN117)</f>
        <v>#N/A</v>
      </c>
      <c r="D116" s="8" t="e">
        <f>IF(ISNA($A116),NA(),'临-燃尽0'!AO117)</f>
        <v>#N/A</v>
      </c>
      <c r="E116" s="8" t="e">
        <f>IF(OR(ISNA(E$1),ISNA($A116)),NA(),'临-燃尽0'!AP117)</f>
        <v>#N/A</v>
      </c>
      <c r="F116" s="8" t="e">
        <f>IF(OR(ISNA(F$1),ISNA($A116)),NA(),'临-燃尽0'!AQ117)</f>
        <v>#N/A</v>
      </c>
      <c r="G116" s="8" t="e">
        <f>IF(OR(ISNA(G$1),ISNA($A116)),NA(),'临-燃尽0'!AR117)</f>
        <v>#N/A</v>
      </c>
      <c r="H116" s="8" t="e">
        <f>IF(OR(ISNA(H$1),ISNA($A116)),NA(),'临-燃尽0'!AS117)</f>
        <v>#N/A</v>
      </c>
      <c r="I116" s="8" t="e">
        <f>IF(OR(ISNA(I$1),ISNA($A116)),NA(),'临-燃尽0'!AT117)</f>
        <v>#N/A</v>
      </c>
      <c r="J116" s="8" t="e">
        <f>IF(OR(ISNA(J$1),ISNA($A116)),NA(),'临-燃尽0'!AU117)</f>
        <v>#N/A</v>
      </c>
      <c r="K116" s="8" t="e">
        <f>IF(OR(ISNA(K$1),ISNA($A116)),NA(),'临-燃尽0'!AV117)</f>
        <v>#N/A</v>
      </c>
      <c r="L116" s="8" t="e">
        <f>IF(OR(ISNA(L$1),ISNA($A116)),NA(),'临-燃尽0'!AW117)</f>
        <v>#N/A</v>
      </c>
      <c r="M116" s="8" t="e">
        <f>IF(OR(ISNA(M$1),ISNA($A116)),NA(),'临-燃尽0'!AX117)</f>
        <v>#N/A</v>
      </c>
      <c r="N116" s="8" t="e">
        <f>IF(OR(ISNA(N$1),ISNA($A116)),NA(),'临-燃尽0'!AY117)</f>
        <v>#N/A</v>
      </c>
      <c r="O116" s="8" t="e">
        <f>IF(OR(ISNA(O$1),ISNA($A116)),NA(),'临-燃尽0'!AZ117)</f>
        <v>#N/A</v>
      </c>
      <c r="P116" s="8" t="e">
        <f>IF(OR(ISNA(P$1),ISNA($A116)),NA(),'临-燃尽0'!BA117)</f>
        <v>#N/A</v>
      </c>
      <c r="Q116" s="8" t="e">
        <f>IF(OR(ISNA(Q$1),ISNA($A116)),NA(),'临-燃尽0'!BB117)</f>
        <v>#N/A</v>
      </c>
      <c r="R116" s="8" t="e">
        <f>IF(OR(ISNA(R$1),ISNA($A116)),NA(),'临-燃尽0'!BC117)</f>
        <v>#N/A</v>
      </c>
      <c r="S116" s="8" t="e">
        <f>IF(OR(ISNA(S$1),ISNA($A116)),NA(),'临-燃尽0'!BD117)</f>
        <v>#N/A</v>
      </c>
      <c r="T116" s="8" t="e">
        <f>IF(OR(ISNA(T$1),ISNA($A116)),NA(),'临-燃尽0'!BE117)</f>
        <v>#N/A</v>
      </c>
      <c r="U116" s="8" t="e">
        <f>IF(OR(ISNA(U$1),ISNA($A116)),NA(),'临-燃尽0'!BF117)</f>
        <v>#N/A</v>
      </c>
      <c r="V116" s="8" t="e">
        <f>IF(OR(ISNA(V$1),ISNA($A116)),NA(),'临-燃尽0'!BG117)</f>
        <v>#N/A</v>
      </c>
      <c r="W116" s="8" t="e">
        <f>IF(OR(ISNA(W$1),ISNA($A116)),NA(),'临-燃尽0'!BH117)</f>
        <v>#N/A</v>
      </c>
      <c r="X116" s="8" t="e">
        <f>IF(OR(ISNA(X$1),ISNA($A116)),NA(),'临-燃尽0'!BI117)</f>
        <v>#N/A</v>
      </c>
      <c r="Y116" s="8" t="e">
        <f>IF(OR(ISNA(Y$1),ISNA($A116)),NA(),'临-燃尽0'!BJ117)</f>
        <v>#N/A</v>
      </c>
      <c r="Z116" s="8" t="e">
        <f>IF(OR(ISNA(Z$1),ISNA($A116)),NA(),'临-燃尽0'!BK117)</f>
        <v>#N/A</v>
      </c>
      <c r="AA116" s="8" t="e">
        <f>IF(OR(ISNA(AA$1),ISNA($A116)),NA(),'临-燃尽0'!BL117)</f>
        <v>#N/A</v>
      </c>
      <c r="AB116" s="8" t="e">
        <f>IF(OR(ISNA(AB$1),ISNA($A116)),NA(),'临-燃尽0'!BM117)</f>
        <v>#N/A</v>
      </c>
      <c r="AC116" s="8" t="e">
        <f>IF(OR(ISNA(AC$1),ISNA($A116)),NA(),'临-燃尽0'!BN117)</f>
        <v>#N/A</v>
      </c>
      <c r="AD116" s="8" t="e">
        <f>IF(OR(ISNA(AD$1),ISNA($A116)),NA(),'临-燃尽0'!BO117)</f>
        <v>#N/A</v>
      </c>
      <c r="AE116" s="8" t="e">
        <f>IF(OR(ISNA(AE$1),ISNA($A116)),NA(),'临-燃尽0'!BP117)</f>
        <v>#N/A</v>
      </c>
      <c r="AF116" s="8" t="e">
        <f>IF(OR(ISNA(AF$1),ISNA($A116)),NA(),'临-燃尽0'!BQ117)</f>
        <v>#N/A</v>
      </c>
      <c r="AG116" s="8" t="e">
        <f>IF(OR(ISNA(AG$1),ISNA($A116)),NA(),'临-燃尽0'!BR117)</f>
        <v>#N/A</v>
      </c>
      <c r="AH116" s="8" t="e">
        <f>IF(OR(ISNA(AH$1),ISNA($A116)),NA(),'临-燃尽0'!BS117)</f>
        <v>#N/A</v>
      </c>
      <c r="AI116" s="8" t="e">
        <f>IF(OR(ISNA(AI$1),ISNA($A116)),NA(),'临-燃尽0'!BT117)</f>
        <v>#N/A</v>
      </c>
      <c r="AJ116" s="8" t="e">
        <f>IF(OR(ISNA(AJ$1),ISNA($A116)),NA(),'临-燃尽0'!BU117)</f>
        <v>#N/A</v>
      </c>
      <c r="AK116" s="8" t="e">
        <f>IF(OR(ISNA(AK$1),ISNA($A116)),NA(),'临-燃尽0'!BV117)</f>
        <v>#N/A</v>
      </c>
      <c r="AL116" s="8" t="e">
        <f>IF(OR(ISNA(AL$1),ISNA($A116)),NA(),'临-燃尽0'!BW117)</f>
        <v>#N/A</v>
      </c>
      <c r="AM116" s="8" t="e">
        <f>IF(OR(ISNA(AM$1),ISNA($A116)),NA(),'临-燃尽0'!BX117)</f>
        <v>#N/A</v>
      </c>
      <c r="AN116" s="8" t="e">
        <f>IF(OR(ISNA(AN$1),ISNA($A116)),NA(),'临-燃尽0'!BY117)</f>
        <v>#N/A</v>
      </c>
      <c r="AO116" s="8" t="e">
        <f>IF(OR(ISNA(AO$1),ISNA($A116)),NA(),'临-燃尽0'!BZ117)</f>
        <v>#N/A</v>
      </c>
      <c r="AP116" s="8" t="e">
        <f>IF(OR(ISNA(AP$1),ISNA($A116)),NA(),'临-燃尽0'!CA117)</f>
        <v>#N/A</v>
      </c>
      <c r="AQ116" s="8" t="e">
        <f>IF(OR(ISNA(AQ$1),ISNA($A116)),NA(),'临-燃尽0'!CB117)</f>
        <v>#N/A</v>
      </c>
      <c r="AR116" s="8" t="e">
        <f>IF(OR(ISNA(AR$1),ISNA($A116)),NA(),'临-燃尽0'!CC117)</f>
        <v>#N/A</v>
      </c>
      <c r="AS116" s="8" t="e">
        <f>IF(OR(ISNA(AS$1),ISNA($A116)),NA(),'临-燃尽0'!CD117)</f>
        <v>#N/A</v>
      </c>
      <c r="AT116" s="8" t="e">
        <f>IF(OR(ISNA(AT$1),ISNA($A116)),NA(),'临-燃尽0'!CE117)</f>
        <v>#N/A</v>
      </c>
      <c r="AU116" s="8" t="e">
        <f>IF(OR(ISNA(AU$1),ISNA($A116)),NA(),'临-燃尽0'!CF117)</f>
        <v>#N/A</v>
      </c>
      <c r="AV116" s="8" t="e">
        <f>IF(OR(ISNA(AV$1),ISNA($A116)),NA(),'临-燃尽0'!CG117)</f>
        <v>#N/A</v>
      </c>
      <c r="AW116" s="8" t="e">
        <f>IF(OR(ISNA(AW$1),ISNA($A116)),NA(),'临-燃尽0'!CH117)</f>
        <v>#N/A</v>
      </c>
      <c r="AX116" s="8" t="e">
        <f>IF(OR(ISNA(AX$1),ISNA($A116)),NA(),'临-燃尽0'!CI117)</f>
        <v>#N/A</v>
      </c>
      <c r="AY116" s="8" t="e">
        <f>IF(OR(ISNA(AY$1),ISNA($A116)),NA(),'临-燃尽0'!CJ117)</f>
        <v>#N/A</v>
      </c>
      <c r="AZ116" s="8" t="e">
        <f>IF(OR(ISNA(AZ$1),ISNA($A116)),NA(),'临-燃尽0'!CK117)</f>
        <v>#N/A</v>
      </c>
    </row>
    <row r="117" spans="1:52">
      <c r="A117" s="8" t="e">
        <f>IF(OR('临-燃尽0'!AL118="",'临-燃尽0'!AL118="总计"),NA(),'临-燃尽0'!AL118)</f>
        <v>#N/A</v>
      </c>
      <c r="B117" s="8" t="e">
        <f>IF(ISNA($A117),NA(),'临-燃尽0'!AM118)</f>
        <v>#N/A</v>
      </c>
      <c r="C117" s="8" t="e">
        <f>IF(ISNA($A117),NA(),'临-燃尽0'!AN118)</f>
        <v>#N/A</v>
      </c>
      <c r="D117" s="8" t="e">
        <f>IF(ISNA($A117),NA(),'临-燃尽0'!AO118)</f>
        <v>#N/A</v>
      </c>
      <c r="E117" s="8" t="e">
        <f>IF(OR(ISNA(E$1),ISNA($A117)),NA(),'临-燃尽0'!AP118)</f>
        <v>#N/A</v>
      </c>
      <c r="F117" s="8" t="e">
        <f>IF(OR(ISNA(F$1),ISNA($A117)),NA(),'临-燃尽0'!AQ118)</f>
        <v>#N/A</v>
      </c>
      <c r="G117" s="8" t="e">
        <f>IF(OR(ISNA(G$1),ISNA($A117)),NA(),'临-燃尽0'!AR118)</f>
        <v>#N/A</v>
      </c>
      <c r="H117" s="8" t="e">
        <f>IF(OR(ISNA(H$1),ISNA($A117)),NA(),'临-燃尽0'!AS118)</f>
        <v>#N/A</v>
      </c>
      <c r="I117" s="8" t="e">
        <f>IF(OR(ISNA(I$1),ISNA($A117)),NA(),'临-燃尽0'!AT118)</f>
        <v>#N/A</v>
      </c>
      <c r="J117" s="8" t="e">
        <f>IF(OR(ISNA(J$1),ISNA($A117)),NA(),'临-燃尽0'!AU118)</f>
        <v>#N/A</v>
      </c>
      <c r="K117" s="8" t="e">
        <f>IF(OR(ISNA(K$1),ISNA($A117)),NA(),'临-燃尽0'!AV118)</f>
        <v>#N/A</v>
      </c>
      <c r="L117" s="8" t="e">
        <f>IF(OR(ISNA(L$1),ISNA($A117)),NA(),'临-燃尽0'!AW118)</f>
        <v>#N/A</v>
      </c>
      <c r="M117" s="8" t="e">
        <f>IF(OR(ISNA(M$1),ISNA($A117)),NA(),'临-燃尽0'!AX118)</f>
        <v>#N/A</v>
      </c>
      <c r="N117" s="8" t="e">
        <f>IF(OR(ISNA(N$1),ISNA($A117)),NA(),'临-燃尽0'!AY118)</f>
        <v>#N/A</v>
      </c>
      <c r="O117" s="8" t="e">
        <f>IF(OR(ISNA(O$1),ISNA($A117)),NA(),'临-燃尽0'!AZ118)</f>
        <v>#N/A</v>
      </c>
      <c r="P117" s="8" t="e">
        <f>IF(OR(ISNA(P$1),ISNA($A117)),NA(),'临-燃尽0'!BA118)</f>
        <v>#N/A</v>
      </c>
      <c r="Q117" s="8" t="e">
        <f>IF(OR(ISNA(Q$1),ISNA($A117)),NA(),'临-燃尽0'!BB118)</f>
        <v>#N/A</v>
      </c>
      <c r="R117" s="8" t="e">
        <f>IF(OR(ISNA(R$1),ISNA($A117)),NA(),'临-燃尽0'!BC118)</f>
        <v>#N/A</v>
      </c>
      <c r="S117" s="8" t="e">
        <f>IF(OR(ISNA(S$1),ISNA($A117)),NA(),'临-燃尽0'!BD118)</f>
        <v>#N/A</v>
      </c>
      <c r="T117" s="8" t="e">
        <f>IF(OR(ISNA(T$1),ISNA($A117)),NA(),'临-燃尽0'!BE118)</f>
        <v>#N/A</v>
      </c>
      <c r="U117" s="8" t="e">
        <f>IF(OR(ISNA(U$1),ISNA($A117)),NA(),'临-燃尽0'!BF118)</f>
        <v>#N/A</v>
      </c>
      <c r="V117" s="8" t="e">
        <f>IF(OR(ISNA(V$1),ISNA($A117)),NA(),'临-燃尽0'!BG118)</f>
        <v>#N/A</v>
      </c>
      <c r="W117" s="8" t="e">
        <f>IF(OR(ISNA(W$1),ISNA($A117)),NA(),'临-燃尽0'!BH118)</f>
        <v>#N/A</v>
      </c>
      <c r="X117" s="8" t="e">
        <f>IF(OR(ISNA(X$1),ISNA($A117)),NA(),'临-燃尽0'!BI118)</f>
        <v>#N/A</v>
      </c>
      <c r="Y117" s="8" t="e">
        <f>IF(OR(ISNA(Y$1),ISNA($A117)),NA(),'临-燃尽0'!BJ118)</f>
        <v>#N/A</v>
      </c>
      <c r="Z117" s="8" t="e">
        <f>IF(OR(ISNA(Z$1),ISNA($A117)),NA(),'临-燃尽0'!BK118)</f>
        <v>#N/A</v>
      </c>
      <c r="AA117" s="8" t="e">
        <f>IF(OR(ISNA(AA$1),ISNA($A117)),NA(),'临-燃尽0'!BL118)</f>
        <v>#N/A</v>
      </c>
      <c r="AB117" s="8" t="e">
        <f>IF(OR(ISNA(AB$1),ISNA($A117)),NA(),'临-燃尽0'!BM118)</f>
        <v>#N/A</v>
      </c>
      <c r="AC117" s="8" t="e">
        <f>IF(OR(ISNA(AC$1),ISNA($A117)),NA(),'临-燃尽0'!BN118)</f>
        <v>#N/A</v>
      </c>
      <c r="AD117" s="8" t="e">
        <f>IF(OR(ISNA(AD$1),ISNA($A117)),NA(),'临-燃尽0'!BO118)</f>
        <v>#N/A</v>
      </c>
      <c r="AE117" s="8" t="e">
        <f>IF(OR(ISNA(AE$1),ISNA($A117)),NA(),'临-燃尽0'!BP118)</f>
        <v>#N/A</v>
      </c>
      <c r="AF117" s="8" t="e">
        <f>IF(OR(ISNA(AF$1),ISNA($A117)),NA(),'临-燃尽0'!BQ118)</f>
        <v>#N/A</v>
      </c>
      <c r="AG117" s="8" t="e">
        <f>IF(OR(ISNA(AG$1),ISNA($A117)),NA(),'临-燃尽0'!BR118)</f>
        <v>#N/A</v>
      </c>
      <c r="AH117" s="8" t="e">
        <f>IF(OR(ISNA(AH$1),ISNA($A117)),NA(),'临-燃尽0'!BS118)</f>
        <v>#N/A</v>
      </c>
      <c r="AI117" s="8" t="e">
        <f>IF(OR(ISNA(AI$1),ISNA($A117)),NA(),'临-燃尽0'!BT118)</f>
        <v>#N/A</v>
      </c>
      <c r="AJ117" s="8" t="e">
        <f>IF(OR(ISNA(AJ$1),ISNA($A117)),NA(),'临-燃尽0'!BU118)</f>
        <v>#N/A</v>
      </c>
      <c r="AK117" s="8" t="e">
        <f>IF(OR(ISNA(AK$1),ISNA($A117)),NA(),'临-燃尽0'!BV118)</f>
        <v>#N/A</v>
      </c>
      <c r="AL117" s="8" t="e">
        <f>IF(OR(ISNA(AL$1),ISNA($A117)),NA(),'临-燃尽0'!BW118)</f>
        <v>#N/A</v>
      </c>
      <c r="AM117" s="8" t="e">
        <f>IF(OR(ISNA(AM$1),ISNA($A117)),NA(),'临-燃尽0'!BX118)</f>
        <v>#N/A</v>
      </c>
      <c r="AN117" s="8" t="e">
        <f>IF(OR(ISNA(AN$1),ISNA($A117)),NA(),'临-燃尽0'!BY118)</f>
        <v>#N/A</v>
      </c>
      <c r="AO117" s="8" t="e">
        <f>IF(OR(ISNA(AO$1),ISNA($A117)),NA(),'临-燃尽0'!BZ118)</f>
        <v>#N/A</v>
      </c>
      <c r="AP117" s="8" t="e">
        <f>IF(OR(ISNA(AP$1),ISNA($A117)),NA(),'临-燃尽0'!CA118)</f>
        <v>#N/A</v>
      </c>
      <c r="AQ117" s="8" t="e">
        <f>IF(OR(ISNA(AQ$1),ISNA($A117)),NA(),'临-燃尽0'!CB118)</f>
        <v>#N/A</v>
      </c>
      <c r="AR117" s="8" t="e">
        <f>IF(OR(ISNA(AR$1),ISNA($A117)),NA(),'临-燃尽0'!CC118)</f>
        <v>#N/A</v>
      </c>
      <c r="AS117" s="8" t="e">
        <f>IF(OR(ISNA(AS$1),ISNA($A117)),NA(),'临-燃尽0'!CD118)</f>
        <v>#N/A</v>
      </c>
      <c r="AT117" s="8" t="e">
        <f>IF(OR(ISNA(AT$1),ISNA($A117)),NA(),'临-燃尽0'!CE118)</f>
        <v>#N/A</v>
      </c>
      <c r="AU117" s="8" t="e">
        <f>IF(OR(ISNA(AU$1),ISNA($A117)),NA(),'临-燃尽0'!CF118)</f>
        <v>#N/A</v>
      </c>
      <c r="AV117" s="8" t="e">
        <f>IF(OR(ISNA(AV$1),ISNA($A117)),NA(),'临-燃尽0'!CG118)</f>
        <v>#N/A</v>
      </c>
      <c r="AW117" s="8" t="e">
        <f>IF(OR(ISNA(AW$1),ISNA($A117)),NA(),'临-燃尽0'!CH118)</f>
        <v>#N/A</v>
      </c>
      <c r="AX117" s="8" t="e">
        <f>IF(OR(ISNA(AX$1),ISNA($A117)),NA(),'临-燃尽0'!CI118)</f>
        <v>#N/A</v>
      </c>
      <c r="AY117" s="8" t="e">
        <f>IF(OR(ISNA(AY$1),ISNA($A117)),NA(),'临-燃尽0'!CJ118)</f>
        <v>#N/A</v>
      </c>
      <c r="AZ117" s="8" t="e">
        <f>IF(OR(ISNA(AZ$1),ISNA($A117)),NA(),'临-燃尽0'!CK118)</f>
        <v>#N/A</v>
      </c>
    </row>
    <row r="118" spans="1:52">
      <c r="A118" s="8" t="e">
        <f>IF(OR('临-燃尽0'!AL119="",'临-燃尽0'!AL119="总计"),NA(),'临-燃尽0'!AL119)</f>
        <v>#N/A</v>
      </c>
      <c r="B118" s="8" t="e">
        <f>IF(ISNA($A118),NA(),'临-燃尽0'!AM119)</f>
        <v>#N/A</v>
      </c>
      <c r="C118" s="8" t="e">
        <f>IF(ISNA($A118),NA(),'临-燃尽0'!AN119)</f>
        <v>#N/A</v>
      </c>
      <c r="D118" s="8" t="e">
        <f>IF(ISNA($A118),NA(),'临-燃尽0'!AO119)</f>
        <v>#N/A</v>
      </c>
      <c r="E118" s="8" t="e">
        <f>IF(OR(ISNA(E$1),ISNA($A118)),NA(),'临-燃尽0'!AP119)</f>
        <v>#N/A</v>
      </c>
      <c r="F118" s="8" t="e">
        <f>IF(OR(ISNA(F$1),ISNA($A118)),NA(),'临-燃尽0'!AQ119)</f>
        <v>#N/A</v>
      </c>
      <c r="G118" s="8" t="e">
        <f>IF(OR(ISNA(G$1),ISNA($A118)),NA(),'临-燃尽0'!AR119)</f>
        <v>#N/A</v>
      </c>
      <c r="H118" s="8" t="e">
        <f>IF(OR(ISNA(H$1),ISNA($A118)),NA(),'临-燃尽0'!AS119)</f>
        <v>#N/A</v>
      </c>
      <c r="I118" s="8" t="e">
        <f>IF(OR(ISNA(I$1),ISNA($A118)),NA(),'临-燃尽0'!AT119)</f>
        <v>#N/A</v>
      </c>
      <c r="J118" s="8" t="e">
        <f>IF(OR(ISNA(J$1),ISNA($A118)),NA(),'临-燃尽0'!AU119)</f>
        <v>#N/A</v>
      </c>
      <c r="K118" s="8" t="e">
        <f>IF(OR(ISNA(K$1),ISNA($A118)),NA(),'临-燃尽0'!AV119)</f>
        <v>#N/A</v>
      </c>
      <c r="L118" s="8" t="e">
        <f>IF(OR(ISNA(L$1),ISNA($A118)),NA(),'临-燃尽0'!AW119)</f>
        <v>#N/A</v>
      </c>
      <c r="M118" s="8" t="e">
        <f>IF(OR(ISNA(M$1),ISNA($A118)),NA(),'临-燃尽0'!AX119)</f>
        <v>#N/A</v>
      </c>
      <c r="N118" s="8" t="e">
        <f>IF(OR(ISNA(N$1),ISNA($A118)),NA(),'临-燃尽0'!AY119)</f>
        <v>#N/A</v>
      </c>
      <c r="O118" s="8" t="e">
        <f>IF(OR(ISNA(O$1),ISNA($A118)),NA(),'临-燃尽0'!AZ119)</f>
        <v>#N/A</v>
      </c>
      <c r="P118" s="8" t="e">
        <f>IF(OR(ISNA(P$1),ISNA($A118)),NA(),'临-燃尽0'!BA119)</f>
        <v>#N/A</v>
      </c>
      <c r="Q118" s="8" t="e">
        <f>IF(OR(ISNA(Q$1),ISNA($A118)),NA(),'临-燃尽0'!BB119)</f>
        <v>#N/A</v>
      </c>
      <c r="R118" s="8" t="e">
        <f>IF(OR(ISNA(R$1),ISNA($A118)),NA(),'临-燃尽0'!BC119)</f>
        <v>#N/A</v>
      </c>
      <c r="S118" s="8" t="e">
        <f>IF(OR(ISNA(S$1),ISNA($A118)),NA(),'临-燃尽0'!BD119)</f>
        <v>#N/A</v>
      </c>
      <c r="T118" s="8" t="e">
        <f>IF(OR(ISNA(T$1),ISNA($A118)),NA(),'临-燃尽0'!BE119)</f>
        <v>#N/A</v>
      </c>
      <c r="U118" s="8" t="e">
        <f>IF(OR(ISNA(U$1),ISNA($A118)),NA(),'临-燃尽0'!BF119)</f>
        <v>#N/A</v>
      </c>
      <c r="V118" s="8" t="e">
        <f>IF(OR(ISNA(V$1),ISNA($A118)),NA(),'临-燃尽0'!BG119)</f>
        <v>#N/A</v>
      </c>
      <c r="W118" s="8" t="e">
        <f>IF(OR(ISNA(W$1),ISNA($A118)),NA(),'临-燃尽0'!BH119)</f>
        <v>#N/A</v>
      </c>
      <c r="X118" s="8" t="e">
        <f>IF(OR(ISNA(X$1),ISNA($A118)),NA(),'临-燃尽0'!BI119)</f>
        <v>#N/A</v>
      </c>
      <c r="Y118" s="8" t="e">
        <f>IF(OR(ISNA(Y$1),ISNA($A118)),NA(),'临-燃尽0'!BJ119)</f>
        <v>#N/A</v>
      </c>
      <c r="Z118" s="8" t="e">
        <f>IF(OR(ISNA(Z$1),ISNA($A118)),NA(),'临-燃尽0'!BK119)</f>
        <v>#N/A</v>
      </c>
      <c r="AA118" s="8" t="e">
        <f>IF(OR(ISNA(AA$1),ISNA($A118)),NA(),'临-燃尽0'!BL119)</f>
        <v>#N/A</v>
      </c>
      <c r="AB118" s="8" t="e">
        <f>IF(OR(ISNA(AB$1),ISNA($A118)),NA(),'临-燃尽0'!BM119)</f>
        <v>#N/A</v>
      </c>
      <c r="AC118" s="8" t="e">
        <f>IF(OR(ISNA(AC$1),ISNA($A118)),NA(),'临-燃尽0'!BN119)</f>
        <v>#N/A</v>
      </c>
      <c r="AD118" s="8" t="e">
        <f>IF(OR(ISNA(AD$1),ISNA($A118)),NA(),'临-燃尽0'!BO119)</f>
        <v>#N/A</v>
      </c>
      <c r="AE118" s="8" t="e">
        <f>IF(OR(ISNA(AE$1),ISNA($A118)),NA(),'临-燃尽0'!BP119)</f>
        <v>#N/A</v>
      </c>
      <c r="AF118" s="8" t="e">
        <f>IF(OR(ISNA(AF$1),ISNA($A118)),NA(),'临-燃尽0'!BQ119)</f>
        <v>#N/A</v>
      </c>
      <c r="AG118" s="8" t="e">
        <f>IF(OR(ISNA(AG$1),ISNA($A118)),NA(),'临-燃尽0'!BR119)</f>
        <v>#N/A</v>
      </c>
      <c r="AH118" s="8" t="e">
        <f>IF(OR(ISNA(AH$1),ISNA($A118)),NA(),'临-燃尽0'!BS119)</f>
        <v>#N/A</v>
      </c>
      <c r="AI118" s="8" t="e">
        <f>IF(OR(ISNA(AI$1),ISNA($A118)),NA(),'临-燃尽0'!BT119)</f>
        <v>#N/A</v>
      </c>
      <c r="AJ118" s="8" t="e">
        <f>IF(OR(ISNA(AJ$1),ISNA($A118)),NA(),'临-燃尽0'!BU119)</f>
        <v>#N/A</v>
      </c>
      <c r="AK118" s="8" t="e">
        <f>IF(OR(ISNA(AK$1),ISNA($A118)),NA(),'临-燃尽0'!BV119)</f>
        <v>#N/A</v>
      </c>
      <c r="AL118" s="8" t="e">
        <f>IF(OR(ISNA(AL$1),ISNA($A118)),NA(),'临-燃尽0'!BW119)</f>
        <v>#N/A</v>
      </c>
      <c r="AM118" s="8" t="e">
        <f>IF(OR(ISNA(AM$1),ISNA($A118)),NA(),'临-燃尽0'!BX119)</f>
        <v>#N/A</v>
      </c>
      <c r="AN118" s="8" t="e">
        <f>IF(OR(ISNA(AN$1),ISNA($A118)),NA(),'临-燃尽0'!BY119)</f>
        <v>#N/A</v>
      </c>
      <c r="AO118" s="8" t="e">
        <f>IF(OR(ISNA(AO$1),ISNA($A118)),NA(),'临-燃尽0'!BZ119)</f>
        <v>#N/A</v>
      </c>
      <c r="AP118" s="8" t="e">
        <f>IF(OR(ISNA(AP$1),ISNA($A118)),NA(),'临-燃尽0'!CA119)</f>
        <v>#N/A</v>
      </c>
      <c r="AQ118" s="8" t="e">
        <f>IF(OR(ISNA(AQ$1),ISNA($A118)),NA(),'临-燃尽0'!CB119)</f>
        <v>#N/A</v>
      </c>
      <c r="AR118" s="8" t="e">
        <f>IF(OR(ISNA(AR$1),ISNA($A118)),NA(),'临-燃尽0'!CC119)</f>
        <v>#N/A</v>
      </c>
      <c r="AS118" s="8" t="e">
        <f>IF(OR(ISNA(AS$1),ISNA($A118)),NA(),'临-燃尽0'!CD119)</f>
        <v>#N/A</v>
      </c>
      <c r="AT118" s="8" t="e">
        <f>IF(OR(ISNA(AT$1),ISNA($A118)),NA(),'临-燃尽0'!CE119)</f>
        <v>#N/A</v>
      </c>
      <c r="AU118" s="8" t="e">
        <f>IF(OR(ISNA(AU$1),ISNA($A118)),NA(),'临-燃尽0'!CF119)</f>
        <v>#N/A</v>
      </c>
      <c r="AV118" s="8" t="e">
        <f>IF(OR(ISNA(AV$1),ISNA($A118)),NA(),'临-燃尽0'!CG119)</f>
        <v>#N/A</v>
      </c>
      <c r="AW118" s="8" t="e">
        <f>IF(OR(ISNA(AW$1),ISNA($A118)),NA(),'临-燃尽0'!CH119)</f>
        <v>#N/A</v>
      </c>
      <c r="AX118" s="8" t="e">
        <f>IF(OR(ISNA(AX$1),ISNA($A118)),NA(),'临-燃尽0'!CI119)</f>
        <v>#N/A</v>
      </c>
      <c r="AY118" s="8" t="e">
        <f>IF(OR(ISNA(AY$1),ISNA($A118)),NA(),'临-燃尽0'!CJ119)</f>
        <v>#N/A</v>
      </c>
      <c r="AZ118" s="8" t="e">
        <f>IF(OR(ISNA(AZ$1),ISNA($A118)),NA(),'临-燃尽0'!CK119)</f>
        <v>#N/A</v>
      </c>
    </row>
    <row r="119" spans="1:52">
      <c r="A119" s="8" t="e">
        <f>IF(OR('临-燃尽0'!AL120="",'临-燃尽0'!AL120="总计"),NA(),'临-燃尽0'!AL120)</f>
        <v>#N/A</v>
      </c>
      <c r="B119" s="8" t="e">
        <f>IF(ISNA($A119),NA(),'临-燃尽0'!AM120)</f>
        <v>#N/A</v>
      </c>
      <c r="C119" s="8" t="e">
        <f>IF(ISNA($A119),NA(),'临-燃尽0'!AN120)</f>
        <v>#N/A</v>
      </c>
      <c r="D119" s="8" t="e">
        <f>IF(ISNA($A119),NA(),'临-燃尽0'!AO120)</f>
        <v>#N/A</v>
      </c>
      <c r="E119" s="8" t="e">
        <f>IF(OR(ISNA(E$1),ISNA($A119)),NA(),'临-燃尽0'!AP120)</f>
        <v>#N/A</v>
      </c>
      <c r="F119" s="8" t="e">
        <f>IF(OR(ISNA(F$1),ISNA($A119)),NA(),'临-燃尽0'!AQ120)</f>
        <v>#N/A</v>
      </c>
      <c r="G119" s="8" t="e">
        <f>IF(OR(ISNA(G$1),ISNA($A119)),NA(),'临-燃尽0'!AR120)</f>
        <v>#N/A</v>
      </c>
      <c r="H119" s="8" t="e">
        <f>IF(OR(ISNA(H$1),ISNA($A119)),NA(),'临-燃尽0'!AS120)</f>
        <v>#N/A</v>
      </c>
      <c r="I119" s="8" t="e">
        <f>IF(OR(ISNA(I$1),ISNA($A119)),NA(),'临-燃尽0'!AT120)</f>
        <v>#N/A</v>
      </c>
      <c r="J119" s="8" t="e">
        <f>IF(OR(ISNA(J$1),ISNA($A119)),NA(),'临-燃尽0'!AU120)</f>
        <v>#N/A</v>
      </c>
      <c r="K119" s="8" t="e">
        <f>IF(OR(ISNA(K$1),ISNA($A119)),NA(),'临-燃尽0'!AV120)</f>
        <v>#N/A</v>
      </c>
      <c r="L119" s="8" t="e">
        <f>IF(OR(ISNA(L$1),ISNA($A119)),NA(),'临-燃尽0'!AW120)</f>
        <v>#N/A</v>
      </c>
      <c r="M119" s="8" t="e">
        <f>IF(OR(ISNA(M$1),ISNA($A119)),NA(),'临-燃尽0'!AX120)</f>
        <v>#N/A</v>
      </c>
      <c r="N119" s="8" t="e">
        <f>IF(OR(ISNA(N$1),ISNA($A119)),NA(),'临-燃尽0'!AY120)</f>
        <v>#N/A</v>
      </c>
      <c r="O119" s="8" t="e">
        <f>IF(OR(ISNA(O$1),ISNA($A119)),NA(),'临-燃尽0'!AZ120)</f>
        <v>#N/A</v>
      </c>
      <c r="P119" s="8" t="e">
        <f>IF(OR(ISNA(P$1),ISNA($A119)),NA(),'临-燃尽0'!BA120)</f>
        <v>#N/A</v>
      </c>
      <c r="Q119" s="8" t="e">
        <f>IF(OR(ISNA(Q$1),ISNA($A119)),NA(),'临-燃尽0'!BB120)</f>
        <v>#N/A</v>
      </c>
      <c r="R119" s="8" t="e">
        <f>IF(OR(ISNA(R$1),ISNA($A119)),NA(),'临-燃尽0'!BC120)</f>
        <v>#N/A</v>
      </c>
      <c r="S119" s="8" t="e">
        <f>IF(OR(ISNA(S$1),ISNA($A119)),NA(),'临-燃尽0'!BD120)</f>
        <v>#N/A</v>
      </c>
      <c r="T119" s="8" t="e">
        <f>IF(OR(ISNA(T$1),ISNA($A119)),NA(),'临-燃尽0'!BE120)</f>
        <v>#N/A</v>
      </c>
      <c r="U119" s="8" t="e">
        <f>IF(OR(ISNA(U$1),ISNA($A119)),NA(),'临-燃尽0'!BF120)</f>
        <v>#N/A</v>
      </c>
      <c r="V119" s="8" t="e">
        <f>IF(OR(ISNA(V$1),ISNA($A119)),NA(),'临-燃尽0'!BG120)</f>
        <v>#N/A</v>
      </c>
      <c r="W119" s="8" t="e">
        <f>IF(OR(ISNA(W$1),ISNA($A119)),NA(),'临-燃尽0'!BH120)</f>
        <v>#N/A</v>
      </c>
      <c r="X119" s="8" t="e">
        <f>IF(OR(ISNA(X$1),ISNA($A119)),NA(),'临-燃尽0'!BI120)</f>
        <v>#N/A</v>
      </c>
      <c r="Y119" s="8" t="e">
        <f>IF(OR(ISNA(Y$1),ISNA($A119)),NA(),'临-燃尽0'!BJ120)</f>
        <v>#N/A</v>
      </c>
      <c r="Z119" s="8" t="e">
        <f>IF(OR(ISNA(Z$1),ISNA($A119)),NA(),'临-燃尽0'!BK120)</f>
        <v>#N/A</v>
      </c>
      <c r="AA119" s="8" t="e">
        <f>IF(OR(ISNA(AA$1),ISNA($A119)),NA(),'临-燃尽0'!BL120)</f>
        <v>#N/A</v>
      </c>
      <c r="AB119" s="8" t="e">
        <f>IF(OR(ISNA(AB$1),ISNA($A119)),NA(),'临-燃尽0'!BM120)</f>
        <v>#N/A</v>
      </c>
      <c r="AC119" s="8" t="e">
        <f>IF(OR(ISNA(AC$1),ISNA($A119)),NA(),'临-燃尽0'!BN120)</f>
        <v>#N/A</v>
      </c>
      <c r="AD119" s="8" t="e">
        <f>IF(OR(ISNA(AD$1),ISNA($A119)),NA(),'临-燃尽0'!BO120)</f>
        <v>#N/A</v>
      </c>
      <c r="AE119" s="8" t="e">
        <f>IF(OR(ISNA(AE$1),ISNA($A119)),NA(),'临-燃尽0'!BP120)</f>
        <v>#N/A</v>
      </c>
      <c r="AF119" s="8" t="e">
        <f>IF(OR(ISNA(AF$1),ISNA($A119)),NA(),'临-燃尽0'!BQ120)</f>
        <v>#N/A</v>
      </c>
      <c r="AG119" s="8" t="e">
        <f>IF(OR(ISNA(AG$1),ISNA($A119)),NA(),'临-燃尽0'!BR120)</f>
        <v>#N/A</v>
      </c>
      <c r="AH119" s="8" t="e">
        <f>IF(OR(ISNA(AH$1),ISNA($A119)),NA(),'临-燃尽0'!BS120)</f>
        <v>#N/A</v>
      </c>
      <c r="AI119" s="8" t="e">
        <f>IF(OR(ISNA(AI$1),ISNA($A119)),NA(),'临-燃尽0'!BT120)</f>
        <v>#N/A</v>
      </c>
      <c r="AJ119" s="8" t="e">
        <f>IF(OR(ISNA(AJ$1),ISNA($A119)),NA(),'临-燃尽0'!BU120)</f>
        <v>#N/A</v>
      </c>
      <c r="AK119" s="8" t="e">
        <f>IF(OR(ISNA(AK$1),ISNA($A119)),NA(),'临-燃尽0'!BV120)</f>
        <v>#N/A</v>
      </c>
      <c r="AL119" s="8" t="e">
        <f>IF(OR(ISNA(AL$1),ISNA($A119)),NA(),'临-燃尽0'!BW120)</f>
        <v>#N/A</v>
      </c>
      <c r="AM119" s="8" t="e">
        <f>IF(OR(ISNA(AM$1),ISNA($A119)),NA(),'临-燃尽0'!BX120)</f>
        <v>#N/A</v>
      </c>
      <c r="AN119" s="8" t="e">
        <f>IF(OR(ISNA(AN$1),ISNA($A119)),NA(),'临-燃尽0'!BY120)</f>
        <v>#N/A</v>
      </c>
      <c r="AO119" s="8" t="e">
        <f>IF(OR(ISNA(AO$1),ISNA($A119)),NA(),'临-燃尽0'!BZ120)</f>
        <v>#N/A</v>
      </c>
      <c r="AP119" s="8" t="e">
        <f>IF(OR(ISNA(AP$1),ISNA($A119)),NA(),'临-燃尽0'!CA120)</f>
        <v>#N/A</v>
      </c>
      <c r="AQ119" s="8" t="e">
        <f>IF(OR(ISNA(AQ$1),ISNA($A119)),NA(),'临-燃尽0'!CB120)</f>
        <v>#N/A</v>
      </c>
      <c r="AR119" s="8" t="e">
        <f>IF(OR(ISNA(AR$1),ISNA($A119)),NA(),'临-燃尽0'!CC120)</f>
        <v>#N/A</v>
      </c>
      <c r="AS119" s="8" t="e">
        <f>IF(OR(ISNA(AS$1),ISNA($A119)),NA(),'临-燃尽0'!CD120)</f>
        <v>#N/A</v>
      </c>
      <c r="AT119" s="8" t="e">
        <f>IF(OR(ISNA(AT$1),ISNA($A119)),NA(),'临-燃尽0'!CE120)</f>
        <v>#N/A</v>
      </c>
      <c r="AU119" s="8" t="e">
        <f>IF(OR(ISNA(AU$1),ISNA($A119)),NA(),'临-燃尽0'!CF120)</f>
        <v>#N/A</v>
      </c>
      <c r="AV119" s="8" t="e">
        <f>IF(OR(ISNA(AV$1),ISNA($A119)),NA(),'临-燃尽0'!CG120)</f>
        <v>#N/A</v>
      </c>
      <c r="AW119" s="8" t="e">
        <f>IF(OR(ISNA(AW$1),ISNA($A119)),NA(),'临-燃尽0'!CH120)</f>
        <v>#N/A</v>
      </c>
      <c r="AX119" s="8" t="e">
        <f>IF(OR(ISNA(AX$1),ISNA($A119)),NA(),'临-燃尽0'!CI120)</f>
        <v>#N/A</v>
      </c>
      <c r="AY119" s="8" t="e">
        <f>IF(OR(ISNA(AY$1),ISNA($A119)),NA(),'临-燃尽0'!CJ120)</f>
        <v>#N/A</v>
      </c>
      <c r="AZ119" s="8" t="e">
        <f>IF(OR(ISNA(AZ$1),ISNA($A119)),NA(),'临-燃尽0'!CK120)</f>
        <v>#N/A</v>
      </c>
    </row>
    <row r="120" spans="1:52">
      <c r="A120" s="8" t="e">
        <f>IF(OR('临-燃尽0'!AL121="",'临-燃尽0'!AL121="总计"),NA(),'临-燃尽0'!AL121)</f>
        <v>#N/A</v>
      </c>
      <c r="B120" s="8" t="e">
        <f>IF(ISNA($A120),NA(),'临-燃尽0'!AM121)</f>
        <v>#N/A</v>
      </c>
      <c r="C120" s="8" t="e">
        <f>IF(ISNA($A120),NA(),'临-燃尽0'!AN121)</f>
        <v>#N/A</v>
      </c>
      <c r="D120" s="8" t="e">
        <f>IF(ISNA($A120),NA(),'临-燃尽0'!AO121)</f>
        <v>#N/A</v>
      </c>
      <c r="E120" s="8" t="e">
        <f>IF(OR(ISNA(E$1),ISNA($A120)),NA(),'临-燃尽0'!AP121)</f>
        <v>#N/A</v>
      </c>
      <c r="F120" s="8" t="e">
        <f>IF(OR(ISNA(F$1),ISNA($A120)),NA(),'临-燃尽0'!AQ121)</f>
        <v>#N/A</v>
      </c>
      <c r="G120" s="8" t="e">
        <f>IF(OR(ISNA(G$1),ISNA($A120)),NA(),'临-燃尽0'!AR121)</f>
        <v>#N/A</v>
      </c>
      <c r="H120" s="8" t="e">
        <f>IF(OR(ISNA(H$1),ISNA($A120)),NA(),'临-燃尽0'!AS121)</f>
        <v>#N/A</v>
      </c>
      <c r="I120" s="8" t="e">
        <f>IF(OR(ISNA(I$1),ISNA($A120)),NA(),'临-燃尽0'!AT121)</f>
        <v>#N/A</v>
      </c>
      <c r="J120" s="8" t="e">
        <f>IF(OR(ISNA(J$1),ISNA($A120)),NA(),'临-燃尽0'!AU121)</f>
        <v>#N/A</v>
      </c>
      <c r="K120" s="8" t="e">
        <f>IF(OR(ISNA(K$1),ISNA($A120)),NA(),'临-燃尽0'!AV121)</f>
        <v>#N/A</v>
      </c>
      <c r="L120" s="8" t="e">
        <f>IF(OR(ISNA(L$1),ISNA($A120)),NA(),'临-燃尽0'!AW121)</f>
        <v>#N/A</v>
      </c>
      <c r="M120" s="8" t="e">
        <f>IF(OR(ISNA(M$1),ISNA($A120)),NA(),'临-燃尽0'!AX121)</f>
        <v>#N/A</v>
      </c>
      <c r="N120" s="8" t="e">
        <f>IF(OR(ISNA(N$1),ISNA($A120)),NA(),'临-燃尽0'!AY121)</f>
        <v>#N/A</v>
      </c>
      <c r="O120" s="8" t="e">
        <f>IF(OR(ISNA(O$1),ISNA($A120)),NA(),'临-燃尽0'!AZ121)</f>
        <v>#N/A</v>
      </c>
      <c r="P120" s="8" t="e">
        <f>IF(OR(ISNA(P$1),ISNA($A120)),NA(),'临-燃尽0'!BA121)</f>
        <v>#N/A</v>
      </c>
      <c r="Q120" s="8" t="e">
        <f>IF(OR(ISNA(Q$1),ISNA($A120)),NA(),'临-燃尽0'!BB121)</f>
        <v>#N/A</v>
      </c>
      <c r="R120" s="8" t="e">
        <f>IF(OR(ISNA(R$1),ISNA($A120)),NA(),'临-燃尽0'!BC121)</f>
        <v>#N/A</v>
      </c>
      <c r="S120" s="8" t="e">
        <f>IF(OR(ISNA(S$1),ISNA($A120)),NA(),'临-燃尽0'!BD121)</f>
        <v>#N/A</v>
      </c>
      <c r="T120" s="8" t="e">
        <f>IF(OR(ISNA(T$1),ISNA($A120)),NA(),'临-燃尽0'!BE121)</f>
        <v>#N/A</v>
      </c>
      <c r="U120" s="8" t="e">
        <f>IF(OR(ISNA(U$1),ISNA($A120)),NA(),'临-燃尽0'!BF121)</f>
        <v>#N/A</v>
      </c>
      <c r="V120" s="8" t="e">
        <f>IF(OR(ISNA(V$1),ISNA($A120)),NA(),'临-燃尽0'!BG121)</f>
        <v>#N/A</v>
      </c>
      <c r="W120" s="8" t="e">
        <f>IF(OR(ISNA(W$1),ISNA($A120)),NA(),'临-燃尽0'!BH121)</f>
        <v>#N/A</v>
      </c>
      <c r="X120" s="8" t="e">
        <f>IF(OR(ISNA(X$1),ISNA($A120)),NA(),'临-燃尽0'!BI121)</f>
        <v>#N/A</v>
      </c>
      <c r="Y120" s="8" t="e">
        <f>IF(OR(ISNA(Y$1),ISNA($A120)),NA(),'临-燃尽0'!BJ121)</f>
        <v>#N/A</v>
      </c>
      <c r="Z120" s="8" t="e">
        <f>IF(OR(ISNA(Z$1),ISNA($A120)),NA(),'临-燃尽0'!BK121)</f>
        <v>#N/A</v>
      </c>
      <c r="AA120" s="8" t="e">
        <f>IF(OR(ISNA(AA$1),ISNA($A120)),NA(),'临-燃尽0'!BL121)</f>
        <v>#N/A</v>
      </c>
      <c r="AB120" s="8" t="e">
        <f>IF(OR(ISNA(AB$1),ISNA($A120)),NA(),'临-燃尽0'!BM121)</f>
        <v>#N/A</v>
      </c>
      <c r="AC120" s="8" t="e">
        <f>IF(OR(ISNA(AC$1),ISNA($A120)),NA(),'临-燃尽0'!BN121)</f>
        <v>#N/A</v>
      </c>
      <c r="AD120" s="8" t="e">
        <f>IF(OR(ISNA(AD$1),ISNA($A120)),NA(),'临-燃尽0'!BO121)</f>
        <v>#N/A</v>
      </c>
      <c r="AE120" s="8" t="e">
        <f>IF(OR(ISNA(AE$1),ISNA($A120)),NA(),'临-燃尽0'!BP121)</f>
        <v>#N/A</v>
      </c>
      <c r="AF120" s="8" t="e">
        <f>IF(OR(ISNA(AF$1),ISNA($A120)),NA(),'临-燃尽0'!BQ121)</f>
        <v>#N/A</v>
      </c>
      <c r="AG120" s="8" t="e">
        <f>IF(OR(ISNA(AG$1),ISNA($A120)),NA(),'临-燃尽0'!BR121)</f>
        <v>#N/A</v>
      </c>
      <c r="AH120" s="8" t="e">
        <f>IF(OR(ISNA(AH$1),ISNA($A120)),NA(),'临-燃尽0'!BS121)</f>
        <v>#N/A</v>
      </c>
      <c r="AI120" s="8" t="e">
        <f>IF(OR(ISNA(AI$1),ISNA($A120)),NA(),'临-燃尽0'!BT121)</f>
        <v>#N/A</v>
      </c>
      <c r="AJ120" s="8" t="e">
        <f>IF(OR(ISNA(AJ$1),ISNA($A120)),NA(),'临-燃尽0'!BU121)</f>
        <v>#N/A</v>
      </c>
      <c r="AK120" s="8" t="e">
        <f>IF(OR(ISNA(AK$1),ISNA($A120)),NA(),'临-燃尽0'!BV121)</f>
        <v>#N/A</v>
      </c>
      <c r="AL120" s="8" t="e">
        <f>IF(OR(ISNA(AL$1),ISNA($A120)),NA(),'临-燃尽0'!BW121)</f>
        <v>#N/A</v>
      </c>
      <c r="AM120" s="8" t="e">
        <f>IF(OR(ISNA(AM$1),ISNA($A120)),NA(),'临-燃尽0'!BX121)</f>
        <v>#N/A</v>
      </c>
      <c r="AN120" s="8" t="e">
        <f>IF(OR(ISNA(AN$1),ISNA($A120)),NA(),'临-燃尽0'!BY121)</f>
        <v>#N/A</v>
      </c>
      <c r="AO120" s="8" t="e">
        <f>IF(OR(ISNA(AO$1),ISNA($A120)),NA(),'临-燃尽0'!BZ121)</f>
        <v>#N/A</v>
      </c>
      <c r="AP120" s="8" t="e">
        <f>IF(OR(ISNA(AP$1),ISNA($A120)),NA(),'临-燃尽0'!CA121)</f>
        <v>#N/A</v>
      </c>
      <c r="AQ120" s="8" t="e">
        <f>IF(OR(ISNA(AQ$1),ISNA($A120)),NA(),'临-燃尽0'!CB121)</f>
        <v>#N/A</v>
      </c>
      <c r="AR120" s="8" t="e">
        <f>IF(OR(ISNA(AR$1),ISNA($A120)),NA(),'临-燃尽0'!CC121)</f>
        <v>#N/A</v>
      </c>
      <c r="AS120" s="8" t="e">
        <f>IF(OR(ISNA(AS$1),ISNA($A120)),NA(),'临-燃尽0'!CD121)</f>
        <v>#N/A</v>
      </c>
      <c r="AT120" s="8" t="e">
        <f>IF(OR(ISNA(AT$1),ISNA($A120)),NA(),'临-燃尽0'!CE121)</f>
        <v>#N/A</v>
      </c>
      <c r="AU120" s="8" t="e">
        <f>IF(OR(ISNA(AU$1),ISNA($A120)),NA(),'临-燃尽0'!CF121)</f>
        <v>#N/A</v>
      </c>
      <c r="AV120" s="8" t="e">
        <f>IF(OR(ISNA(AV$1),ISNA($A120)),NA(),'临-燃尽0'!CG121)</f>
        <v>#N/A</v>
      </c>
      <c r="AW120" s="8" t="e">
        <f>IF(OR(ISNA(AW$1),ISNA($A120)),NA(),'临-燃尽0'!CH121)</f>
        <v>#N/A</v>
      </c>
      <c r="AX120" s="8" t="e">
        <f>IF(OR(ISNA(AX$1),ISNA($A120)),NA(),'临-燃尽0'!CI121)</f>
        <v>#N/A</v>
      </c>
      <c r="AY120" s="8" t="e">
        <f>IF(OR(ISNA(AY$1),ISNA($A120)),NA(),'临-燃尽0'!CJ121)</f>
        <v>#N/A</v>
      </c>
      <c r="AZ120" s="8" t="e">
        <f>IF(OR(ISNA(AZ$1),ISNA($A120)),NA(),'临-燃尽0'!CK121)</f>
        <v>#N/A</v>
      </c>
    </row>
    <row r="121" spans="1:52">
      <c r="A121" s="8" t="e">
        <f>IF(OR('临-燃尽0'!AL122="",'临-燃尽0'!AL122="总计"),NA(),'临-燃尽0'!AL122)</f>
        <v>#N/A</v>
      </c>
      <c r="B121" s="8" t="e">
        <f>IF(ISNA($A121),NA(),'临-燃尽0'!AM122)</f>
        <v>#N/A</v>
      </c>
      <c r="C121" s="8" t="e">
        <f>IF(ISNA($A121),NA(),'临-燃尽0'!AN122)</f>
        <v>#N/A</v>
      </c>
      <c r="D121" s="8" t="e">
        <f>IF(ISNA($A121),NA(),'临-燃尽0'!AO122)</f>
        <v>#N/A</v>
      </c>
      <c r="E121" s="8" t="e">
        <f>IF(OR(ISNA(E$1),ISNA($A121)),NA(),'临-燃尽0'!AP122)</f>
        <v>#N/A</v>
      </c>
      <c r="F121" s="8" t="e">
        <f>IF(OR(ISNA(F$1),ISNA($A121)),NA(),'临-燃尽0'!AQ122)</f>
        <v>#N/A</v>
      </c>
      <c r="G121" s="8" t="e">
        <f>IF(OR(ISNA(G$1),ISNA($A121)),NA(),'临-燃尽0'!AR122)</f>
        <v>#N/A</v>
      </c>
      <c r="H121" s="8" t="e">
        <f>IF(OR(ISNA(H$1),ISNA($A121)),NA(),'临-燃尽0'!AS122)</f>
        <v>#N/A</v>
      </c>
      <c r="I121" s="8" t="e">
        <f>IF(OR(ISNA(I$1),ISNA($A121)),NA(),'临-燃尽0'!AT122)</f>
        <v>#N/A</v>
      </c>
      <c r="J121" s="8" t="e">
        <f>IF(OR(ISNA(J$1),ISNA($A121)),NA(),'临-燃尽0'!AU122)</f>
        <v>#N/A</v>
      </c>
      <c r="K121" s="8" t="e">
        <f>IF(OR(ISNA(K$1),ISNA($A121)),NA(),'临-燃尽0'!AV122)</f>
        <v>#N/A</v>
      </c>
      <c r="L121" s="8" t="e">
        <f>IF(OR(ISNA(L$1),ISNA($A121)),NA(),'临-燃尽0'!AW122)</f>
        <v>#N/A</v>
      </c>
      <c r="M121" s="8" t="e">
        <f>IF(OR(ISNA(M$1),ISNA($A121)),NA(),'临-燃尽0'!AX122)</f>
        <v>#N/A</v>
      </c>
      <c r="N121" s="8" t="e">
        <f>IF(OR(ISNA(N$1),ISNA($A121)),NA(),'临-燃尽0'!AY122)</f>
        <v>#N/A</v>
      </c>
      <c r="O121" s="8" t="e">
        <f>IF(OR(ISNA(O$1),ISNA($A121)),NA(),'临-燃尽0'!AZ122)</f>
        <v>#N/A</v>
      </c>
      <c r="P121" s="8" t="e">
        <f>IF(OR(ISNA(P$1),ISNA($A121)),NA(),'临-燃尽0'!BA122)</f>
        <v>#N/A</v>
      </c>
      <c r="Q121" s="8" t="e">
        <f>IF(OR(ISNA(Q$1),ISNA($A121)),NA(),'临-燃尽0'!BB122)</f>
        <v>#N/A</v>
      </c>
      <c r="R121" s="8" t="e">
        <f>IF(OR(ISNA(R$1),ISNA($A121)),NA(),'临-燃尽0'!BC122)</f>
        <v>#N/A</v>
      </c>
      <c r="S121" s="8" t="e">
        <f>IF(OR(ISNA(S$1),ISNA($A121)),NA(),'临-燃尽0'!BD122)</f>
        <v>#N/A</v>
      </c>
      <c r="T121" s="8" t="e">
        <f>IF(OR(ISNA(T$1),ISNA($A121)),NA(),'临-燃尽0'!BE122)</f>
        <v>#N/A</v>
      </c>
      <c r="U121" s="8" t="e">
        <f>IF(OR(ISNA(U$1),ISNA($A121)),NA(),'临-燃尽0'!BF122)</f>
        <v>#N/A</v>
      </c>
      <c r="V121" s="8" t="e">
        <f>IF(OR(ISNA(V$1),ISNA($A121)),NA(),'临-燃尽0'!BG122)</f>
        <v>#N/A</v>
      </c>
      <c r="W121" s="8" t="e">
        <f>IF(OR(ISNA(W$1),ISNA($A121)),NA(),'临-燃尽0'!BH122)</f>
        <v>#N/A</v>
      </c>
      <c r="X121" s="8" t="e">
        <f>IF(OR(ISNA(X$1),ISNA($A121)),NA(),'临-燃尽0'!BI122)</f>
        <v>#N/A</v>
      </c>
      <c r="Y121" s="8" t="e">
        <f>IF(OR(ISNA(Y$1),ISNA($A121)),NA(),'临-燃尽0'!BJ122)</f>
        <v>#N/A</v>
      </c>
      <c r="Z121" s="8" t="e">
        <f>IF(OR(ISNA(Z$1),ISNA($A121)),NA(),'临-燃尽0'!BK122)</f>
        <v>#N/A</v>
      </c>
      <c r="AA121" s="8" t="e">
        <f>IF(OR(ISNA(AA$1),ISNA($A121)),NA(),'临-燃尽0'!BL122)</f>
        <v>#N/A</v>
      </c>
      <c r="AB121" s="8" t="e">
        <f>IF(OR(ISNA(AB$1),ISNA($A121)),NA(),'临-燃尽0'!BM122)</f>
        <v>#N/A</v>
      </c>
      <c r="AC121" s="8" t="e">
        <f>IF(OR(ISNA(AC$1),ISNA($A121)),NA(),'临-燃尽0'!BN122)</f>
        <v>#N/A</v>
      </c>
      <c r="AD121" s="8" t="e">
        <f>IF(OR(ISNA(AD$1),ISNA($A121)),NA(),'临-燃尽0'!BO122)</f>
        <v>#N/A</v>
      </c>
      <c r="AE121" s="8" t="e">
        <f>IF(OR(ISNA(AE$1),ISNA($A121)),NA(),'临-燃尽0'!BP122)</f>
        <v>#N/A</v>
      </c>
      <c r="AF121" s="8" t="e">
        <f>IF(OR(ISNA(AF$1),ISNA($A121)),NA(),'临-燃尽0'!BQ122)</f>
        <v>#N/A</v>
      </c>
      <c r="AG121" s="8" t="e">
        <f>IF(OR(ISNA(AG$1),ISNA($A121)),NA(),'临-燃尽0'!BR122)</f>
        <v>#N/A</v>
      </c>
      <c r="AH121" s="8" t="e">
        <f>IF(OR(ISNA(AH$1),ISNA($A121)),NA(),'临-燃尽0'!BS122)</f>
        <v>#N/A</v>
      </c>
      <c r="AI121" s="8" t="e">
        <f>IF(OR(ISNA(AI$1),ISNA($A121)),NA(),'临-燃尽0'!BT122)</f>
        <v>#N/A</v>
      </c>
      <c r="AJ121" s="8" t="e">
        <f>IF(OR(ISNA(AJ$1),ISNA($A121)),NA(),'临-燃尽0'!BU122)</f>
        <v>#N/A</v>
      </c>
      <c r="AK121" s="8" t="e">
        <f>IF(OR(ISNA(AK$1),ISNA($A121)),NA(),'临-燃尽0'!BV122)</f>
        <v>#N/A</v>
      </c>
      <c r="AL121" s="8" t="e">
        <f>IF(OR(ISNA(AL$1),ISNA($A121)),NA(),'临-燃尽0'!BW122)</f>
        <v>#N/A</v>
      </c>
      <c r="AM121" s="8" t="e">
        <f>IF(OR(ISNA(AM$1),ISNA($A121)),NA(),'临-燃尽0'!BX122)</f>
        <v>#N/A</v>
      </c>
      <c r="AN121" s="8" t="e">
        <f>IF(OR(ISNA(AN$1),ISNA($A121)),NA(),'临-燃尽0'!BY122)</f>
        <v>#N/A</v>
      </c>
      <c r="AO121" s="8" t="e">
        <f>IF(OR(ISNA(AO$1),ISNA($A121)),NA(),'临-燃尽0'!BZ122)</f>
        <v>#N/A</v>
      </c>
      <c r="AP121" s="8" t="e">
        <f>IF(OR(ISNA(AP$1),ISNA($A121)),NA(),'临-燃尽0'!CA122)</f>
        <v>#N/A</v>
      </c>
      <c r="AQ121" s="8" t="e">
        <f>IF(OR(ISNA(AQ$1),ISNA($A121)),NA(),'临-燃尽0'!CB122)</f>
        <v>#N/A</v>
      </c>
      <c r="AR121" s="8" t="e">
        <f>IF(OR(ISNA(AR$1),ISNA($A121)),NA(),'临-燃尽0'!CC122)</f>
        <v>#N/A</v>
      </c>
      <c r="AS121" s="8" t="e">
        <f>IF(OR(ISNA(AS$1),ISNA($A121)),NA(),'临-燃尽0'!CD122)</f>
        <v>#N/A</v>
      </c>
      <c r="AT121" s="8" t="e">
        <f>IF(OR(ISNA(AT$1),ISNA($A121)),NA(),'临-燃尽0'!CE122)</f>
        <v>#N/A</v>
      </c>
      <c r="AU121" s="8" t="e">
        <f>IF(OR(ISNA(AU$1),ISNA($A121)),NA(),'临-燃尽0'!CF122)</f>
        <v>#N/A</v>
      </c>
      <c r="AV121" s="8" t="e">
        <f>IF(OR(ISNA(AV$1),ISNA($A121)),NA(),'临-燃尽0'!CG122)</f>
        <v>#N/A</v>
      </c>
      <c r="AW121" s="8" t="e">
        <f>IF(OR(ISNA(AW$1),ISNA($A121)),NA(),'临-燃尽0'!CH122)</f>
        <v>#N/A</v>
      </c>
      <c r="AX121" s="8" t="e">
        <f>IF(OR(ISNA(AX$1),ISNA($A121)),NA(),'临-燃尽0'!CI122)</f>
        <v>#N/A</v>
      </c>
      <c r="AY121" s="8" t="e">
        <f>IF(OR(ISNA(AY$1),ISNA($A121)),NA(),'临-燃尽0'!CJ122)</f>
        <v>#N/A</v>
      </c>
      <c r="AZ121" s="8" t="e">
        <f>IF(OR(ISNA(AZ$1),ISNA($A121)),NA(),'临-燃尽0'!CK122)</f>
        <v>#N/A</v>
      </c>
    </row>
    <row r="122" spans="1:52">
      <c r="A122" s="8" t="e">
        <f>IF(OR('临-燃尽0'!AL123="",'临-燃尽0'!AL123="总计"),NA(),'临-燃尽0'!AL123)</f>
        <v>#N/A</v>
      </c>
      <c r="B122" s="8" t="e">
        <f>IF(ISNA($A122),NA(),'临-燃尽0'!AM123)</f>
        <v>#N/A</v>
      </c>
      <c r="C122" s="8" t="e">
        <f>IF(ISNA($A122),NA(),'临-燃尽0'!AN123)</f>
        <v>#N/A</v>
      </c>
      <c r="D122" s="8" t="e">
        <f>IF(ISNA($A122),NA(),'临-燃尽0'!AO123)</f>
        <v>#N/A</v>
      </c>
      <c r="E122" s="8" t="e">
        <f>IF(OR(ISNA(E$1),ISNA($A122)),NA(),'临-燃尽0'!AP123)</f>
        <v>#N/A</v>
      </c>
      <c r="F122" s="8" t="e">
        <f>IF(OR(ISNA(F$1),ISNA($A122)),NA(),'临-燃尽0'!AQ123)</f>
        <v>#N/A</v>
      </c>
      <c r="G122" s="8" t="e">
        <f>IF(OR(ISNA(G$1),ISNA($A122)),NA(),'临-燃尽0'!AR123)</f>
        <v>#N/A</v>
      </c>
      <c r="H122" s="8" t="e">
        <f>IF(OR(ISNA(H$1),ISNA($A122)),NA(),'临-燃尽0'!AS123)</f>
        <v>#N/A</v>
      </c>
      <c r="I122" s="8" t="e">
        <f>IF(OR(ISNA(I$1),ISNA($A122)),NA(),'临-燃尽0'!AT123)</f>
        <v>#N/A</v>
      </c>
      <c r="J122" s="8" t="e">
        <f>IF(OR(ISNA(J$1),ISNA($A122)),NA(),'临-燃尽0'!AU123)</f>
        <v>#N/A</v>
      </c>
      <c r="K122" s="8" t="e">
        <f>IF(OR(ISNA(K$1),ISNA($A122)),NA(),'临-燃尽0'!AV123)</f>
        <v>#N/A</v>
      </c>
      <c r="L122" s="8" t="e">
        <f>IF(OR(ISNA(L$1),ISNA($A122)),NA(),'临-燃尽0'!AW123)</f>
        <v>#N/A</v>
      </c>
      <c r="M122" s="8" t="e">
        <f>IF(OR(ISNA(M$1),ISNA($A122)),NA(),'临-燃尽0'!AX123)</f>
        <v>#N/A</v>
      </c>
      <c r="N122" s="8" t="e">
        <f>IF(OR(ISNA(N$1),ISNA($A122)),NA(),'临-燃尽0'!AY123)</f>
        <v>#N/A</v>
      </c>
      <c r="O122" s="8" t="e">
        <f>IF(OR(ISNA(O$1),ISNA($A122)),NA(),'临-燃尽0'!AZ123)</f>
        <v>#N/A</v>
      </c>
      <c r="P122" s="8" t="e">
        <f>IF(OR(ISNA(P$1),ISNA($A122)),NA(),'临-燃尽0'!BA123)</f>
        <v>#N/A</v>
      </c>
      <c r="Q122" s="8" t="e">
        <f>IF(OR(ISNA(Q$1),ISNA($A122)),NA(),'临-燃尽0'!BB123)</f>
        <v>#N/A</v>
      </c>
      <c r="R122" s="8" t="e">
        <f>IF(OR(ISNA(R$1),ISNA($A122)),NA(),'临-燃尽0'!BC123)</f>
        <v>#N/A</v>
      </c>
      <c r="S122" s="8" t="e">
        <f>IF(OR(ISNA(S$1),ISNA($A122)),NA(),'临-燃尽0'!BD123)</f>
        <v>#N/A</v>
      </c>
      <c r="T122" s="8" t="e">
        <f>IF(OR(ISNA(T$1),ISNA($A122)),NA(),'临-燃尽0'!BE123)</f>
        <v>#N/A</v>
      </c>
      <c r="U122" s="8" t="e">
        <f>IF(OR(ISNA(U$1),ISNA($A122)),NA(),'临-燃尽0'!BF123)</f>
        <v>#N/A</v>
      </c>
      <c r="V122" s="8" t="e">
        <f>IF(OR(ISNA(V$1),ISNA($A122)),NA(),'临-燃尽0'!BG123)</f>
        <v>#N/A</v>
      </c>
      <c r="W122" s="8" t="e">
        <f>IF(OR(ISNA(W$1),ISNA($A122)),NA(),'临-燃尽0'!BH123)</f>
        <v>#N/A</v>
      </c>
      <c r="X122" s="8" t="e">
        <f>IF(OR(ISNA(X$1),ISNA($A122)),NA(),'临-燃尽0'!BI123)</f>
        <v>#N/A</v>
      </c>
      <c r="Y122" s="8" t="e">
        <f>IF(OR(ISNA(Y$1),ISNA($A122)),NA(),'临-燃尽0'!BJ123)</f>
        <v>#N/A</v>
      </c>
      <c r="Z122" s="8" t="e">
        <f>IF(OR(ISNA(Z$1),ISNA($A122)),NA(),'临-燃尽0'!BK123)</f>
        <v>#N/A</v>
      </c>
      <c r="AA122" s="8" t="e">
        <f>IF(OR(ISNA(AA$1),ISNA($A122)),NA(),'临-燃尽0'!BL123)</f>
        <v>#N/A</v>
      </c>
      <c r="AB122" s="8" t="e">
        <f>IF(OR(ISNA(AB$1),ISNA($A122)),NA(),'临-燃尽0'!BM123)</f>
        <v>#N/A</v>
      </c>
      <c r="AC122" s="8" t="e">
        <f>IF(OR(ISNA(AC$1),ISNA($A122)),NA(),'临-燃尽0'!BN123)</f>
        <v>#N/A</v>
      </c>
      <c r="AD122" s="8" t="e">
        <f>IF(OR(ISNA(AD$1),ISNA($A122)),NA(),'临-燃尽0'!BO123)</f>
        <v>#N/A</v>
      </c>
      <c r="AE122" s="8" t="e">
        <f>IF(OR(ISNA(AE$1),ISNA($A122)),NA(),'临-燃尽0'!BP123)</f>
        <v>#N/A</v>
      </c>
      <c r="AF122" s="8" t="e">
        <f>IF(OR(ISNA(AF$1),ISNA($A122)),NA(),'临-燃尽0'!BQ123)</f>
        <v>#N/A</v>
      </c>
      <c r="AG122" s="8" t="e">
        <f>IF(OR(ISNA(AG$1),ISNA($A122)),NA(),'临-燃尽0'!BR123)</f>
        <v>#N/A</v>
      </c>
      <c r="AH122" s="8" t="e">
        <f>IF(OR(ISNA(AH$1),ISNA($A122)),NA(),'临-燃尽0'!BS123)</f>
        <v>#N/A</v>
      </c>
      <c r="AI122" s="8" t="e">
        <f>IF(OR(ISNA(AI$1),ISNA($A122)),NA(),'临-燃尽0'!BT123)</f>
        <v>#N/A</v>
      </c>
      <c r="AJ122" s="8" t="e">
        <f>IF(OR(ISNA(AJ$1),ISNA($A122)),NA(),'临-燃尽0'!BU123)</f>
        <v>#N/A</v>
      </c>
      <c r="AK122" s="8" t="e">
        <f>IF(OR(ISNA(AK$1),ISNA($A122)),NA(),'临-燃尽0'!BV123)</f>
        <v>#N/A</v>
      </c>
      <c r="AL122" s="8" t="e">
        <f>IF(OR(ISNA(AL$1),ISNA($A122)),NA(),'临-燃尽0'!BW123)</f>
        <v>#N/A</v>
      </c>
      <c r="AM122" s="8" t="e">
        <f>IF(OR(ISNA(AM$1),ISNA($A122)),NA(),'临-燃尽0'!BX123)</f>
        <v>#N/A</v>
      </c>
      <c r="AN122" s="8" t="e">
        <f>IF(OR(ISNA(AN$1),ISNA($A122)),NA(),'临-燃尽0'!BY123)</f>
        <v>#N/A</v>
      </c>
      <c r="AO122" s="8" t="e">
        <f>IF(OR(ISNA(AO$1),ISNA($A122)),NA(),'临-燃尽0'!BZ123)</f>
        <v>#N/A</v>
      </c>
      <c r="AP122" s="8" t="e">
        <f>IF(OR(ISNA(AP$1),ISNA($A122)),NA(),'临-燃尽0'!CA123)</f>
        <v>#N/A</v>
      </c>
      <c r="AQ122" s="8" t="e">
        <f>IF(OR(ISNA(AQ$1),ISNA($A122)),NA(),'临-燃尽0'!CB123)</f>
        <v>#N/A</v>
      </c>
      <c r="AR122" s="8" t="e">
        <f>IF(OR(ISNA(AR$1),ISNA($A122)),NA(),'临-燃尽0'!CC123)</f>
        <v>#N/A</v>
      </c>
      <c r="AS122" s="8" t="e">
        <f>IF(OR(ISNA(AS$1),ISNA($A122)),NA(),'临-燃尽0'!CD123)</f>
        <v>#N/A</v>
      </c>
      <c r="AT122" s="8" t="e">
        <f>IF(OR(ISNA(AT$1),ISNA($A122)),NA(),'临-燃尽0'!CE123)</f>
        <v>#N/A</v>
      </c>
      <c r="AU122" s="8" t="e">
        <f>IF(OR(ISNA(AU$1),ISNA($A122)),NA(),'临-燃尽0'!CF123)</f>
        <v>#N/A</v>
      </c>
      <c r="AV122" s="8" t="e">
        <f>IF(OR(ISNA(AV$1),ISNA($A122)),NA(),'临-燃尽0'!CG123)</f>
        <v>#N/A</v>
      </c>
      <c r="AW122" s="8" t="e">
        <f>IF(OR(ISNA(AW$1),ISNA($A122)),NA(),'临-燃尽0'!CH123)</f>
        <v>#N/A</v>
      </c>
      <c r="AX122" s="8" t="e">
        <f>IF(OR(ISNA(AX$1),ISNA($A122)),NA(),'临-燃尽0'!CI123)</f>
        <v>#N/A</v>
      </c>
      <c r="AY122" s="8" t="e">
        <f>IF(OR(ISNA(AY$1),ISNA($A122)),NA(),'临-燃尽0'!CJ123)</f>
        <v>#N/A</v>
      </c>
      <c r="AZ122" s="8" t="e">
        <f>IF(OR(ISNA(AZ$1),ISNA($A122)),NA(),'临-燃尽0'!CK123)</f>
        <v>#N/A</v>
      </c>
    </row>
    <row r="123" spans="1:52">
      <c r="A123" s="8" t="e">
        <f>IF(OR('临-燃尽0'!AL124="",'临-燃尽0'!AL124="总计"),NA(),'临-燃尽0'!AL124)</f>
        <v>#N/A</v>
      </c>
      <c r="B123" s="8" t="e">
        <f>IF(ISNA($A123),NA(),'临-燃尽0'!AM124)</f>
        <v>#N/A</v>
      </c>
      <c r="C123" s="8" t="e">
        <f>IF(ISNA($A123),NA(),'临-燃尽0'!AN124)</f>
        <v>#N/A</v>
      </c>
      <c r="D123" s="8" t="e">
        <f>IF(ISNA($A123),NA(),'临-燃尽0'!AO124)</f>
        <v>#N/A</v>
      </c>
      <c r="E123" s="8" t="e">
        <f>IF(OR(ISNA(E$1),ISNA($A123)),NA(),'临-燃尽0'!AP124)</f>
        <v>#N/A</v>
      </c>
      <c r="F123" s="8" t="e">
        <f>IF(OR(ISNA(F$1),ISNA($A123)),NA(),'临-燃尽0'!AQ124)</f>
        <v>#N/A</v>
      </c>
      <c r="G123" s="8" t="e">
        <f>IF(OR(ISNA(G$1),ISNA($A123)),NA(),'临-燃尽0'!AR124)</f>
        <v>#N/A</v>
      </c>
      <c r="H123" s="8" t="e">
        <f>IF(OR(ISNA(H$1),ISNA($A123)),NA(),'临-燃尽0'!AS124)</f>
        <v>#N/A</v>
      </c>
      <c r="I123" s="8" t="e">
        <f>IF(OR(ISNA(I$1),ISNA($A123)),NA(),'临-燃尽0'!AT124)</f>
        <v>#N/A</v>
      </c>
      <c r="J123" s="8" t="e">
        <f>IF(OR(ISNA(J$1),ISNA($A123)),NA(),'临-燃尽0'!AU124)</f>
        <v>#N/A</v>
      </c>
      <c r="K123" s="8" t="e">
        <f>IF(OR(ISNA(K$1),ISNA($A123)),NA(),'临-燃尽0'!AV124)</f>
        <v>#N/A</v>
      </c>
      <c r="L123" s="8" t="e">
        <f>IF(OR(ISNA(L$1),ISNA($A123)),NA(),'临-燃尽0'!AW124)</f>
        <v>#N/A</v>
      </c>
      <c r="M123" s="8" t="e">
        <f>IF(OR(ISNA(M$1),ISNA($A123)),NA(),'临-燃尽0'!AX124)</f>
        <v>#N/A</v>
      </c>
      <c r="N123" s="8" t="e">
        <f>IF(OR(ISNA(N$1),ISNA($A123)),NA(),'临-燃尽0'!AY124)</f>
        <v>#N/A</v>
      </c>
      <c r="O123" s="8" t="e">
        <f>IF(OR(ISNA(O$1),ISNA($A123)),NA(),'临-燃尽0'!AZ124)</f>
        <v>#N/A</v>
      </c>
      <c r="P123" s="8" t="e">
        <f>IF(OR(ISNA(P$1),ISNA($A123)),NA(),'临-燃尽0'!BA124)</f>
        <v>#N/A</v>
      </c>
      <c r="Q123" s="8" t="e">
        <f>IF(OR(ISNA(Q$1),ISNA($A123)),NA(),'临-燃尽0'!BB124)</f>
        <v>#N/A</v>
      </c>
      <c r="R123" s="8" t="e">
        <f>IF(OR(ISNA(R$1),ISNA($A123)),NA(),'临-燃尽0'!BC124)</f>
        <v>#N/A</v>
      </c>
      <c r="S123" s="8" t="e">
        <f>IF(OR(ISNA(S$1),ISNA($A123)),NA(),'临-燃尽0'!BD124)</f>
        <v>#N/A</v>
      </c>
      <c r="T123" s="8" t="e">
        <f>IF(OR(ISNA(T$1),ISNA($A123)),NA(),'临-燃尽0'!BE124)</f>
        <v>#N/A</v>
      </c>
      <c r="U123" s="8" t="e">
        <f>IF(OR(ISNA(U$1),ISNA($A123)),NA(),'临-燃尽0'!BF124)</f>
        <v>#N/A</v>
      </c>
      <c r="V123" s="8" t="e">
        <f>IF(OR(ISNA(V$1),ISNA($A123)),NA(),'临-燃尽0'!BG124)</f>
        <v>#N/A</v>
      </c>
      <c r="W123" s="8" t="e">
        <f>IF(OR(ISNA(W$1),ISNA($A123)),NA(),'临-燃尽0'!BH124)</f>
        <v>#N/A</v>
      </c>
      <c r="X123" s="8" t="e">
        <f>IF(OR(ISNA(X$1),ISNA($A123)),NA(),'临-燃尽0'!BI124)</f>
        <v>#N/A</v>
      </c>
      <c r="Y123" s="8" t="e">
        <f>IF(OR(ISNA(Y$1),ISNA($A123)),NA(),'临-燃尽0'!BJ124)</f>
        <v>#N/A</v>
      </c>
      <c r="Z123" s="8" t="e">
        <f>IF(OR(ISNA(Z$1),ISNA($A123)),NA(),'临-燃尽0'!BK124)</f>
        <v>#N/A</v>
      </c>
      <c r="AA123" s="8" t="e">
        <f>IF(OR(ISNA(AA$1),ISNA($A123)),NA(),'临-燃尽0'!BL124)</f>
        <v>#N/A</v>
      </c>
      <c r="AB123" s="8" t="e">
        <f>IF(OR(ISNA(AB$1),ISNA($A123)),NA(),'临-燃尽0'!BM124)</f>
        <v>#N/A</v>
      </c>
      <c r="AC123" s="8" t="e">
        <f>IF(OR(ISNA(AC$1),ISNA($A123)),NA(),'临-燃尽0'!BN124)</f>
        <v>#N/A</v>
      </c>
      <c r="AD123" s="8" t="e">
        <f>IF(OR(ISNA(AD$1),ISNA($A123)),NA(),'临-燃尽0'!BO124)</f>
        <v>#N/A</v>
      </c>
      <c r="AE123" s="8" t="e">
        <f>IF(OR(ISNA(AE$1),ISNA($A123)),NA(),'临-燃尽0'!BP124)</f>
        <v>#N/A</v>
      </c>
      <c r="AF123" s="8" t="e">
        <f>IF(OR(ISNA(AF$1),ISNA($A123)),NA(),'临-燃尽0'!BQ124)</f>
        <v>#N/A</v>
      </c>
      <c r="AG123" s="8" t="e">
        <f>IF(OR(ISNA(AG$1),ISNA($A123)),NA(),'临-燃尽0'!BR124)</f>
        <v>#N/A</v>
      </c>
      <c r="AH123" s="8" t="e">
        <f>IF(OR(ISNA(AH$1),ISNA($A123)),NA(),'临-燃尽0'!BS124)</f>
        <v>#N/A</v>
      </c>
      <c r="AI123" s="8" t="e">
        <f>IF(OR(ISNA(AI$1),ISNA($A123)),NA(),'临-燃尽0'!BT124)</f>
        <v>#N/A</v>
      </c>
      <c r="AJ123" s="8" t="e">
        <f>IF(OR(ISNA(AJ$1),ISNA($A123)),NA(),'临-燃尽0'!BU124)</f>
        <v>#N/A</v>
      </c>
      <c r="AK123" s="8" t="e">
        <f>IF(OR(ISNA(AK$1),ISNA($A123)),NA(),'临-燃尽0'!BV124)</f>
        <v>#N/A</v>
      </c>
      <c r="AL123" s="8" t="e">
        <f>IF(OR(ISNA(AL$1),ISNA($A123)),NA(),'临-燃尽0'!BW124)</f>
        <v>#N/A</v>
      </c>
      <c r="AM123" s="8" t="e">
        <f>IF(OR(ISNA(AM$1),ISNA($A123)),NA(),'临-燃尽0'!BX124)</f>
        <v>#N/A</v>
      </c>
      <c r="AN123" s="8" t="e">
        <f>IF(OR(ISNA(AN$1),ISNA($A123)),NA(),'临-燃尽0'!BY124)</f>
        <v>#N/A</v>
      </c>
      <c r="AO123" s="8" t="e">
        <f>IF(OR(ISNA(AO$1),ISNA($A123)),NA(),'临-燃尽0'!BZ124)</f>
        <v>#N/A</v>
      </c>
      <c r="AP123" s="8" t="e">
        <f>IF(OR(ISNA(AP$1),ISNA($A123)),NA(),'临-燃尽0'!CA124)</f>
        <v>#N/A</v>
      </c>
      <c r="AQ123" s="8" t="e">
        <f>IF(OR(ISNA(AQ$1),ISNA($A123)),NA(),'临-燃尽0'!CB124)</f>
        <v>#N/A</v>
      </c>
      <c r="AR123" s="8" t="e">
        <f>IF(OR(ISNA(AR$1),ISNA($A123)),NA(),'临-燃尽0'!CC124)</f>
        <v>#N/A</v>
      </c>
      <c r="AS123" s="8" t="e">
        <f>IF(OR(ISNA(AS$1),ISNA($A123)),NA(),'临-燃尽0'!CD124)</f>
        <v>#N/A</v>
      </c>
      <c r="AT123" s="8" t="e">
        <f>IF(OR(ISNA(AT$1),ISNA($A123)),NA(),'临-燃尽0'!CE124)</f>
        <v>#N/A</v>
      </c>
      <c r="AU123" s="8" t="e">
        <f>IF(OR(ISNA(AU$1),ISNA($A123)),NA(),'临-燃尽0'!CF124)</f>
        <v>#N/A</v>
      </c>
      <c r="AV123" s="8" t="e">
        <f>IF(OR(ISNA(AV$1),ISNA($A123)),NA(),'临-燃尽0'!CG124)</f>
        <v>#N/A</v>
      </c>
      <c r="AW123" s="8" t="e">
        <f>IF(OR(ISNA(AW$1),ISNA($A123)),NA(),'临-燃尽0'!CH124)</f>
        <v>#N/A</v>
      </c>
      <c r="AX123" s="8" t="e">
        <f>IF(OR(ISNA(AX$1),ISNA($A123)),NA(),'临-燃尽0'!CI124)</f>
        <v>#N/A</v>
      </c>
      <c r="AY123" s="8" t="e">
        <f>IF(OR(ISNA(AY$1),ISNA($A123)),NA(),'临-燃尽0'!CJ124)</f>
        <v>#N/A</v>
      </c>
      <c r="AZ123" s="8" t="e">
        <f>IF(OR(ISNA(AZ$1),ISNA($A123)),NA(),'临-燃尽0'!CK124)</f>
        <v>#N/A</v>
      </c>
    </row>
    <row r="124" spans="1:52">
      <c r="A124" s="8" t="e">
        <f>IF(OR('临-燃尽0'!AL125="",'临-燃尽0'!AL125="总计"),NA(),'临-燃尽0'!AL125)</f>
        <v>#N/A</v>
      </c>
      <c r="B124" s="8" t="e">
        <f>IF(ISNA($A124),NA(),'临-燃尽0'!AM125)</f>
        <v>#N/A</v>
      </c>
      <c r="C124" s="8" t="e">
        <f>IF(ISNA($A124),NA(),'临-燃尽0'!AN125)</f>
        <v>#N/A</v>
      </c>
      <c r="D124" s="8" t="e">
        <f>IF(ISNA($A124),NA(),'临-燃尽0'!AO125)</f>
        <v>#N/A</v>
      </c>
      <c r="E124" s="8" t="e">
        <f>IF(OR(ISNA(E$1),ISNA($A124)),NA(),'临-燃尽0'!AP125)</f>
        <v>#N/A</v>
      </c>
      <c r="F124" s="8" t="e">
        <f>IF(OR(ISNA(F$1),ISNA($A124)),NA(),'临-燃尽0'!AQ125)</f>
        <v>#N/A</v>
      </c>
      <c r="G124" s="8" t="e">
        <f>IF(OR(ISNA(G$1),ISNA($A124)),NA(),'临-燃尽0'!AR125)</f>
        <v>#N/A</v>
      </c>
      <c r="H124" s="8" t="e">
        <f>IF(OR(ISNA(H$1),ISNA($A124)),NA(),'临-燃尽0'!AS125)</f>
        <v>#N/A</v>
      </c>
      <c r="I124" s="8" t="e">
        <f>IF(OR(ISNA(I$1),ISNA($A124)),NA(),'临-燃尽0'!AT125)</f>
        <v>#N/A</v>
      </c>
      <c r="J124" s="8" t="e">
        <f>IF(OR(ISNA(J$1),ISNA($A124)),NA(),'临-燃尽0'!AU125)</f>
        <v>#N/A</v>
      </c>
      <c r="K124" s="8" t="e">
        <f>IF(OR(ISNA(K$1),ISNA($A124)),NA(),'临-燃尽0'!AV125)</f>
        <v>#N/A</v>
      </c>
      <c r="L124" s="8" t="e">
        <f>IF(OR(ISNA(L$1),ISNA($A124)),NA(),'临-燃尽0'!AW125)</f>
        <v>#N/A</v>
      </c>
      <c r="M124" s="8" t="e">
        <f>IF(OR(ISNA(M$1),ISNA($A124)),NA(),'临-燃尽0'!AX125)</f>
        <v>#N/A</v>
      </c>
      <c r="N124" s="8" t="e">
        <f>IF(OR(ISNA(N$1),ISNA($A124)),NA(),'临-燃尽0'!AY125)</f>
        <v>#N/A</v>
      </c>
      <c r="O124" s="8" t="e">
        <f>IF(OR(ISNA(O$1),ISNA($A124)),NA(),'临-燃尽0'!AZ125)</f>
        <v>#N/A</v>
      </c>
      <c r="P124" s="8" t="e">
        <f>IF(OR(ISNA(P$1),ISNA($A124)),NA(),'临-燃尽0'!BA125)</f>
        <v>#N/A</v>
      </c>
      <c r="Q124" s="8" t="e">
        <f>IF(OR(ISNA(Q$1),ISNA($A124)),NA(),'临-燃尽0'!BB125)</f>
        <v>#N/A</v>
      </c>
      <c r="R124" s="8" t="e">
        <f>IF(OR(ISNA(R$1),ISNA($A124)),NA(),'临-燃尽0'!BC125)</f>
        <v>#N/A</v>
      </c>
      <c r="S124" s="8" t="e">
        <f>IF(OR(ISNA(S$1),ISNA($A124)),NA(),'临-燃尽0'!BD125)</f>
        <v>#N/A</v>
      </c>
      <c r="T124" s="8" t="e">
        <f>IF(OR(ISNA(T$1),ISNA($A124)),NA(),'临-燃尽0'!BE125)</f>
        <v>#N/A</v>
      </c>
      <c r="U124" s="8" t="e">
        <f>IF(OR(ISNA(U$1),ISNA($A124)),NA(),'临-燃尽0'!BF125)</f>
        <v>#N/A</v>
      </c>
      <c r="V124" s="8" t="e">
        <f>IF(OR(ISNA(V$1),ISNA($A124)),NA(),'临-燃尽0'!BG125)</f>
        <v>#N/A</v>
      </c>
      <c r="W124" s="8" t="e">
        <f>IF(OR(ISNA(W$1),ISNA($A124)),NA(),'临-燃尽0'!BH125)</f>
        <v>#N/A</v>
      </c>
      <c r="X124" s="8" t="e">
        <f>IF(OR(ISNA(X$1),ISNA($A124)),NA(),'临-燃尽0'!BI125)</f>
        <v>#N/A</v>
      </c>
      <c r="Y124" s="8" t="e">
        <f>IF(OR(ISNA(Y$1),ISNA($A124)),NA(),'临-燃尽0'!BJ125)</f>
        <v>#N/A</v>
      </c>
      <c r="Z124" s="8" t="e">
        <f>IF(OR(ISNA(Z$1),ISNA($A124)),NA(),'临-燃尽0'!BK125)</f>
        <v>#N/A</v>
      </c>
      <c r="AA124" s="8" t="e">
        <f>IF(OR(ISNA(AA$1),ISNA($A124)),NA(),'临-燃尽0'!BL125)</f>
        <v>#N/A</v>
      </c>
      <c r="AB124" s="8" t="e">
        <f>IF(OR(ISNA(AB$1),ISNA($A124)),NA(),'临-燃尽0'!BM125)</f>
        <v>#N/A</v>
      </c>
      <c r="AC124" s="8" t="e">
        <f>IF(OR(ISNA(AC$1),ISNA($A124)),NA(),'临-燃尽0'!BN125)</f>
        <v>#N/A</v>
      </c>
      <c r="AD124" s="8" t="e">
        <f>IF(OR(ISNA(AD$1),ISNA($A124)),NA(),'临-燃尽0'!BO125)</f>
        <v>#N/A</v>
      </c>
      <c r="AE124" s="8" t="e">
        <f>IF(OR(ISNA(AE$1),ISNA($A124)),NA(),'临-燃尽0'!BP125)</f>
        <v>#N/A</v>
      </c>
      <c r="AF124" s="8" t="e">
        <f>IF(OR(ISNA(AF$1),ISNA($A124)),NA(),'临-燃尽0'!BQ125)</f>
        <v>#N/A</v>
      </c>
      <c r="AG124" s="8" t="e">
        <f>IF(OR(ISNA(AG$1),ISNA($A124)),NA(),'临-燃尽0'!BR125)</f>
        <v>#N/A</v>
      </c>
      <c r="AH124" s="8" t="e">
        <f>IF(OR(ISNA(AH$1),ISNA($A124)),NA(),'临-燃尽0'!BS125)</f>
        <v>#N/A</v>
      </c>
      <c r="AI124" s="8" t="e">
        <f>IF(OR(ISNA(AI$1),ISNA($A124)),NA(),'临-燃尽0'!BT125)</f>
        <v>#N/A</v>
      </c>
      <c r="AJ124" s="8" t="e">
        <f>IF(OR(ISNA(AJ$1),ISNA($A124)),NA(),'临-燃尽0'!BU125)</f>
        <v>#N/A</v>
      </c>
      <c r="AK124" s="8" t="e">
        <f>IF(OR(ISNA(AK$1),ISNA($A124)),NA(),'临-燃尽0'!BV125)</f>
        <v>#N/A</v>
      </c>
      <c r="AL124" s="8" t="e">
        <f>IF(OR(ISNA(AL$1),ISNA($A124)),NA(),'临-燃尽0'!BW125)</f>
        <v>#N/A</v>
      </c>
      <c r="AM124" s="8" t="e">
        <f>IF(OR(ISNA(AM$1),ISNA($A124)),NA(),'临-燃尽0'!BX125)</f>
        <v>#N/A</v>
      </c>
      <c r="AN124" s="8" t="e">
        <f>IF(OR(ISNA(AN$1),ISNA($A124)),NA(),'临-燃尽0'!BY125)</f>
        <v>#N/A</v>
      </c>
      <c r="AO124" s="8" t="e">
        <f>IF(OR(ISNA(AO$1),ISNA($A124)),NA(),'临-燃尽0'!BZ125)</f>
        <v>#N/A</v>
      </c>
      <c r="AP124" s="8" t="e">
        <f>IF(OR(ISNA(AP$1),ISNA($A124)),NA(),'临-燃尽0'!CA125)</f>
        <v>#N/A</v>
      </c>
      <c r="AQ124" s="8" t="e">
        <f>IF(OR(ISNA(AQ$1),ISNA($A124)),NA(),'临-燃尽0'!CB125)</f>
        <v>#N/A</v>
      </c>
      <c r="AR124" s="8" t="e">
        <f>IF(OR(ISNA(AR$1),ISNA($A124)),NA(),'临-燃尽0'!CC125)</f>
        <v>#N/A</v>
      </c>
      <c r="AS124" s="8" t="e">
        <f>IF(OR(ISNA(AS$1),ISNA($A124)),NA(),'临-燃尽0'!CD125)</f>
        <v>#N/A</v>
      </c>
      <c r="AT124" s="8" t="e">
        <f>IF(OR(ISNA(AT$1),ISNA($A124)),NA(),'临-燃尽0'!CE125)</f>
        <v>#N/A</v>
      </c>
      <c r="AU124" s="8" t="e">
        <f>IF(OR(ISNA(AU$1),ISNA($A124)),NA(),'临-燃尽0'!CF125)</f>
        <v>#N/A</v>
      </c>
      <c r="AV124" s="8" t="e">
        <f>IF(OR(ISNA(AV$1),ISNA($A124)),NA(),'临-燃尽0'!CG125)</f>
        <v>#N/A</v>
      </c>
      <c r="AW124" s="8" t="e">
        <f>IF(OR(ISNA(AW$1),ISNA($A124)),NA(),'临-燃尽0'!CH125)</f>
        <v>#N/A</v>
      </c>
      <c r="AX124" s="8" t="e">
        <f>IF(OR(ISNA(AX$1),ISNA($A124)),NA(),'临-燃尽0'!CI125)</f>
        <v>#N/A</v>
      </c>
      <c r="AY124" s="8" t="e">
        <f>IF(OR(ISNA(AY$1),ISNA($A124)),NA(),'临-燃尽0'!CJ125)</f>
        <v>#N/A</v>
      </c>
      <c r="AZ124" s="8" t="e">
        <f>IF(OR(ISNA(AZ$1),ISNA($A124)),NA(),'临-燃尽0'!CK125)</f>
        <v>#N/A</v>
      </c>
    </row>
    <row r="125" spans="1:52">
      <c r="A125" s="8" t="e">
        <f>IF(OR('临-燃尽0'!AL126="",'临-燃尽0'!AL126="总计"),NA(),'临-燃尽0'!AL126)</f>
        <v>#N/A</v>
      </c>
      <c r="B125" s="8" t="e">
        <f>IF(ISNA($A125),NA(),'临-燃尽0'!AM126)</f>
        <v>#N/A</v>
      </c>
      <c r="C125" s="8" t="e">
        <f>IF(ISNA($A125),NA(),'临-燃尽0'!AN126)</f>
        <v>#N/A</v>
      </c>
      <c r="D125" s="8" t="e">
        <f>IF(ISNA($A125),NA(),'临-燃尽0'!AO126)</f>
        <v>#N/A</v>
      </c>
      <c r="E125" s="8" t="e">
        <f>IF(OR(ISNA(E$1),ISNA($A125)),NA(),'临-燃尽0'!AP126)</f>
        <v>#N/A</v>
      </c>
      <c r="F125" s="8" t="e">
        <f>IF(OR(ISNA(F$1),ISNA($A125)),NA(),'临-燃尽0'!AQ126)</f>
        <v>#N/A</v>
      </c>
      <c r="G125" s="8" t="e">
        <f>IF(OR(ISNA(G$1),ISNA($A125)),NA(),'临-燃尽0'!AR126)</f>
        <v>#N/A</v>
      </c>
      <c r="H125" s="8" t="e">
        <f>IF(OR(ISNA(H$1),ISNA($A125)),NA(),'临-燃尽0'!AS126)</f>
        <v>#N/A</v>
      </c>
      <c r="I125" s="8" t="e">
        <f>IF(OR(ISNA(I$1),ISNA($A125)),NA(),'临-燃尽0'!AT126)</f>
        <v>#N/A</v>
      </c>
      <c r="J125" s="8" t="e">
        <f>IF(OR(ISNA(J$1),ISNA($A125)),NA(),'临-燃尽0'!AU126)</f>
        <v>#N/A</v>
      </c>
      <c r="K125" s="8" t="e">
        <f>IF(OR(ISNA(K$1),ISNA($A125)),NA(),'临-燃尽0'!AV126)</f>
        <v>#N/A</v>
      </c>
      <c r="L125" s="8" t="e">
        <f>IF(OR(ISNA(L$1),ISNA($A125)),NA(),'临-燃尽0'!AW126)</f>
        <v>#N/A</v>
      </c>
      <c r="M125" s="8" t="e">
        <f>IF(OR(ISNA(M$1),ISNA($A125)),NA(),'临-燃尽0'!AX126)</f>
        <v>#N/A</v>
      </c>
      <c r="N125" s="8" t="e">
        <f>IF(OR(ISNA(N$1),ISNA($A125)),NA(),'临-燃尽0'!AY126)</f>
        <v>#N/A</v>
      </c>
      <c r="O125" s="8" t="e">
        <f>IF(OR(ISNA(O$1),ISNA($A125)),NA(),'临-燃尽0'!AZ126)</f>
        <v>#N/A</v>
      </c>
      <c r="P125" s="8" t="e">
        <f>IF(OR(ISNA(P$1),ISNA($A125)),NA(),'临-燃尽0'!BA126)</f>
        <v>#N/A</v>
      </c>
      <c r="Q125" s="8" t="e">
        <f>IF(OR(ISNA(Q$1),ISNA($A125)),NA(),'临-燃尽0'!BB126)</f>
        <v>#N/A</v>
      </c>
      <c r="R125" s="8" t="e">
        <f>IF(OR(ISNA(R$1),ISNA($A125)),NA(),'临-燃尽0'!BC126)</f>
        <v>#N/A</v>
      </c>
      <c r="S125" s="8" t="e">
        <f>IF(OR(ISNA(S$1),ISNA($A125)),NA(),'临-燃尽0'!BD126)</f>
        <v>#N/A</v>
      </c>
      <c r="T125" s="8" t="e">
        <f>IF(OR(ISNA(T$1),ISNA($A125)),NA(),'临-燃尽0'!BE126)</f>
        <v>#N/A</v>
      </c>
      <c r="U125" s="8" t="e">
        <f>IF(OR(ISNA(U$1),ISNA($A125)),NA(),'临-燃尽0'!BF126)</f>
        <v>#N/A</v>
      </c>
      <c r="V125" s="8" t="e">
        <f>IF(OR(ISNA(V$1),ISNA($A125)),NA(),'临-燃尽0'!BG126)</f>
        <v>#N/A</v>
      </c>
      <c r="W125" s="8" t="e">
        <f>IF(OR(ISNA(W$1),ISNA($A125)),NA(),'临-燃尽0'!BH126)</f>
        <v>#N/A</v>
      </c>
      <c r="X125" s="8" t="e">
        <f>IF(OR(ISNA(X$1),ISNA($A125)),NA(),'临-燃尽0'!BI126)</f>
        <v>#N/A</v>
      </c>
      <c r="Y125" s="8" t="e">
        <f>IF(OR(ISNA(Y$1),ISNA($A125)),NA(),'临-燃尽0'!BJ126)</f>
        <v>#N/A</v>
      </c>
      <c r="Z125" s="8" t="e">
        <f>IF(OR(ISNA(Z$1),ISNA($A125)),NA(),'临-燃尽0'!BK126)</f>
        <v>#N/A</v>
      </c>
      <c r="AA125" s="8" t="e">
        <f>IF(OR(ISNA(AA$1),ISNA($A125)),NA(),'临-燃尽0'!BL126)</f>
        <v>#N/A</v>
      </c>
      <c r="AB125" s="8" t="e">
        <f>IF(OR(ISNA(AB$1),ISNA($A125)),NA(),'临-燃尽0'!BM126)</f>
        <v>#N/A</v>
      </c>
      <c r="AC125" s="8" t="e">
        <f>IF(OR(ISNA(AC$1),ISNA($A125)),NA(),'临-燃尽0'!BN126)</f>
        <v>#N/A</v>
      </c>
      <c r="AD125" s="8" t="e">
        <f>IF(OR(ISNA(AD$1),ISNA($A125)),NA(),'临-燃尽0'!BO126)</f>
        <v>#N/A</v>
      </c>
      <c r="AE125" s="8" t="e">
        <f>IF(OR(ISNA(AE$1),ISNA($A125)),NA(),'临-燃尽0'!BP126)</f>
        <v>#N/A</v>
      </c>
      <c r="AF125" s="8" t="e">
        <f>IF(OR(ISNA(AF$1),ISNA($A125)),NA(),'临-燃尽0'!BQ126)</f>
        <v>#N/A</v>
      </c>
      <c r="AG125" s="8" t="e">
        <f>IF(OR(ISNA(AG$1),ISNA($A125)),NA(),'临-燃尽0'!BR126)</f>
        <v>#N/A</v>
      </c>
      <c r="AH125" s="8" t="e">
        <f>IF(OR(ISNA(AH$1),ISNA($A125)),NA(),'临-燃尽0'!BS126)</f>
        <v>#N/A</v>
      </c>
      <c r="AI125" s="8" t="e">
        <f>IF(OR(ISNA(AI$1),ISNA($A125)),NA(),'临-燃尽0'!BT126)</f>
        <v>#N/A</v>
      </c>
      <c r="AJ125" s="8" t="e">
        <f>IF(OR(ISNA(AJ$1),ISNA($A125)),NA(),'临-燃尽0'!BU126)</f>
        <v>#N/A</v>
      </c>
      <c r="AK125" s="8" t="e">
        <f>IF(OR(ISNA(AK$1),ISNA($A125)),NA(),'临-燃尽0'!BV126)</f>
        <v>#N/A</v>
      </c>
      <c r="AL125" s="8" t="e">
        <f>IF(OR(ISNA(AL$1),ISNA($A125)),NA(),'临-燃尽0'!BW126)</f>
        <v>#N/A</v>
      </c>
      <c r="AM125" s="8" t="e">
        <f>IF(OR(ISNA(AM$1),ISNA($A125)),NA(),'临-燃尽0'!BX126)</f>
        <v>#N/A</v>
      </c>
      <c r="AN125" s="8" t="e">
        <f>IF(OR(ISNA(AN$1),ISNA($A125)),NA(),'临-燃尽0'!BY126)</f>
        <v>#N/A</v>
      </c>
      <c r="AO125" s="8" t="e">
        <f>IF(OR(ISNA(AO$1),ISNA($A125)),NA(),'临-燃尽0'!BZ126)</f>
        <v>#N/A</v>
      </c>
      <c r="AP125" s="8" t="e">
        <f>IF(OR(ISNA(AP$1),ISNA($A125)),NA(),'临-燃尽0'!CA126)</f>
        <v>#N/A</v>
      </c>
      <c r="AQ125" s="8" t="e">
        <f>IF(OR(ISNA(AQ$1),ISNA($A125)),NA(),'临-燃尽0'!CB126)</f>
        <v>#N/A</v>
      </c>
      <c r="AR125" s="8" t="e">
        <f>IF(OR(ISNA(AR$1),ISNA($A125)),NA(),'临-燃尽0'!CC126)</f>
        <v>#N/A</v>
      </c>
      <c r="AS125" s="8" t="e">
        <f>IF(OR(ISNA(AS$1),ISNA($A125)),NA(),'临-燃尽0'!CD126)</f>
        <v>#N/A</v>
      </c>
      <c r="AT125" s="8" t="e">
        <f>IF(OR(ISNA(AT$1),ISNA($A125)),NA(),'临-燃尽0'!CE126)</f>
        <v>#N/A</v>
      </c>
      <c r="AU125" s="8" t="e">
        <f>IF(OR(ISNA(AU$1),ISNA($A125)),NA(),'临-燃尽0'!CF126)</f>
        <v>#N/A</v>
      </c>
      <c r="AV125" s="8" t="e">
        <f>IF(OR(ISNA(AV$1),ISNA($A125)),NA(),'临-燃尽0'!CG126)</f>
        <v>#N/A</v>
      </c>
      <c r="AW125" s="8" t="e">
        <f>IF(OR(ISNA(AW$1),ISNA($A125)),NA(),'临-燃尽0'!CH126)</f>
        <v>#N/A</v>
      </c>
      <c r="AX125" s="8" t="e">
        <f>IF(OR(ISNA(AX$1),ISNA($A125)),NA(),'临-燃尽0'!CI126)</f>
        <v>#N/A</v>
      </c>
      <c r="AY125" s="8" t="e">
        <f>IF(OR(ISNA(AY$1),ISNA($A125)),NA(),'临-燃尽0'!CJ126)</f>
        <v>#N/A</v>
      </c>
      <c r="AZ125" s="8" t="e">
        <f>IF(OR(ISNA(AZ$1),ISNA($A125)),NA(),'临-燃尽0'!CK126)</f>
        <v>#N/A</v>
      </c>
    </row>
    <row r="126" spans="1:52">
      <c r="A126" s="8" t="e">
        <f>IF(OR('临-燃尽0'!AL127="",'临-燃尽0'!AL127="总计"),NA(),'临-燃尽0'!AL127)</f>
        <v>#N/A</v>
      </c>
      <c r="B126" s="8" t="e">
        <f>IF(ISNA($A126),NA(),'临-燃尽0'!AM127)</f>
        <v>#N/A</v>
      </c>
      <c r="C126" s="8" t="e">
        <f>IF(ISNA($A126),NA(),'临-燃尽0'!AN127)</f>
        <v>#N/A</v>
      </c>
      <c r="D126" s="8" t="e">
        <f>IF(ISNA($A126),NA(),'临-燃尽0'!AO127)</f>
        <v>#N/A</v>
      </c>
      <c r="E126" s="8" t="e">
        <f>IF(OR(ISNA(E$1),ISNA($A126)),NA(),'临-燃尽0'!AP127)</f>
        <v>#N/A</v>
      </c>
      <c r="F126" s="8" t="e">
        <f>IF(OR(ISNA(F$1),ISNA($A126)),NA(),'临-燃尽0'!AQ127)</f>
        <v>#N/A</v>
      </c>
      <c r="G126" s="8" t="e">
        <f>IF(OR(ISNA(G$1),ISNA($A126)),NA(),'临-燃尽0'!AR127)</f>
        <v>#N/A</v>
      </c>
      <c r="H126" s="8" t="e">
        <f>IF(OR(ISNA(H$1),ISNA($A126)),NA(),'临-燃尽0'!AS127)</f>
        <v>#N/A</v>
      </c>
      <c r="I126" s="8" t="e">
        <f>IF(OR(ISNA(I$1),ISNA($A126)),NA(),'临-燃尽0'!AT127)</f>
        <v>#N/A</v>
      </c>
      <c r="J126" s="8" t="e">
        <f>IF(OR(ISNA(J$1),ISNA($A126)),NA(),'临-燃尽0'!AU127)</f>
        <v>#N/A</v>
      </c>
      <c r="K126" s="8" t="e">
        <f>IF(OR(ISNA(K$1),ISNA($A126)),NA(),'临-燃尽0'!AV127)</f>
        <v>#N/A</v>
      </c>
      <c r="L126" s="8" t="e">
        <f>IF(OR(ISNA(L$1),ISNA($A126)),NA(),'临-燃尽0'!AW127)</f>
        <v>#N/A</v>
      </c>
      <c r="M126" s="8" t="e">
        <f>IF(OR(ISNA(M$1),ISNA($A126)),NA(),'临-燃尽0'!AX127)</f>
        <v>#N/A</v>
      </c>
      <c r="N126" s="8" t="e">
        <f>IF(OR(ISNA(N$1),ISNA($A126)),NA(),'临-燃尽0'!AY127)</f>
        <v>#N/A</v>
      </c>
      <c r="O126" s="8" t="e">
        <f>IF(OR(ISNA(O$1),ISNA($A126)),NA(),'临-燃尽0'!AZ127)</f>
        <v>#N/A</v>
      </c>
      <c r="P126" s="8" t="e">
        <f>IF(OR(ISNA(P$1),ISNA($A126)),NA(),'临-燃尽0'!BA127)</f>
        <v>#N/A</v>
      </c>
      <c r="Q126" s="8" t="e">
        <f>IF(OR(ISNA(Q$1),ISNA($A126)),NA(),'临-燃尽0'!BB127)</f>
        <v>#N/A</v>
      </c>
      <c r="R126" s="8" t="e">
        <f>IF(OR(ISNA(R$1),ISNA($A126)),NA(),'临-燃尽0'!BC127)</f>
        <v>#N/A</v>
      </c>
      <c r="S126" s="8" t="e">
        <f>IF(OR(ISNA(S$1),ISNA($A126)),NA(),'临-燃尽0'!BD127)</f>
        <v>#N/A</v>
      </c>
      <c r="T126" s="8" t="e">
        <f>IF(OR(ISNA(T$1),ISNA($A126)),NA(),'临-燃尽0'!BE127)</f>
        <v>#N/A</v>
      </c>
      <c r="U126" s="8" t="e">
        <f>IF(OR(ISNA(U$1),ISNA($A126)),NA(),'临-燃尽0'!BF127)</f>
        <v>#N/A</v>
      </c>
      <c r="V126" s="8" t="e">
        <f>IF(OR(ISNA(V$1),ISNA($A126)),NA(),'临-燃尽0'!BG127)</f>
        <v>#N/A</v>
      </c>
      <c r="W126" s="8" t="e">
        <f>IF(OR(ISNA(W$1),ISNA($A126)),NA(),'临-燃尽0'!BH127)</f>
        <v>#N/A</v>
      </c>
      <c r="X126" s="8" t="e">
        <f>IF(OR(ISNA(X$1),ISNA($A126)),NA(),'临-燃尽0'!BI127)</f>
        <v>#N/A</v>
      </c>
      <c r="Y126" s="8" t="e">
        <f>IF(OR(ISNA(Y$1),ISNA($A126)),NA(),'临-燃尽0'!BJ127)</f>
        <v>#N/A</v>
      </c>
      <c r="Z126" s="8" t="e">
        <f>IF(OR(ISNA(Z$1),ISNA($A126)),NA(),'临-燃尽0'!BK127)</f>
        <v>#N/A</v>
      </c>
      <c r="AA126" s="8" t="e">
        <f>IF(OR(ISNA(AA$1),ISNA($A126)),NA(),'临-燃尽0'!BL127)</f>
        <v>#N/A</v>
      </c>
      <c r="AB126" s="8" t="e">
        <f>IF(OR(ISNA(AB$1),ISNA($A126)),NA(),'临-燃尽0'!BM127)</f>
        <v>#N/A</v>
      </c>
      <c r="AC126" s="8" t="e">
        <f>IF(OR(ISNA(AC$1),ISNA($A126)),NA(),'临-燃尽0'!BN127)</f>
        <v>#N/A</v>
      </c>
      <c r="AD126" s="8" t="e">
        <f>IF(OR(ISNA(AD$1),ISNA($A126)),NA(),'临-燃尽0'!BO127)</f>
        <v>#N/A</v>
      </c>
      <c r="AE126" s="8" t="e">
        <f>IF(OR(ISNA(AE$1),ISNA($A126)),NA(),'临-燃尽0'!BP127)</f>
        <v>#N/A</v>
      </c>
      <c r="AF126" s="8" t="e">
        <f>IF(OR(ISNA(AF$1),ISNA($A126)),NA(),'临-燃尽0'!BQ127)</f>
        <v>#N/A</v>
      </c>
      <c r="AG126" s="8" t="e">
        <f>IF(OR(ISNA(AG$1),ISNA($A126)),NA(),'临-燃尽0'!BR127)</f>
        <v>#N/A</v>
      </c>
      <c r="AH126" s="8" t="e">
        <f>IF(OR(ISNA(AH$1),ISNA($A126)),NA(),'临-燃尽0'!BS127)</f>
        <v>#N/A</v>
      </c>
      <c r="AI126" s="8" t="e">
        <f>IF(OR(ISNA(AI$1),ISNA($A126)),NA(),'临-燃尽0'!BT127)</f>
        <v>#N/A</v>
      </c>
      <c r="AJ126" s="8" t="e">
        <f>IF(OR(ISNA(AJ$1),ISNA($A126)),NA(),'临-燃尽0'!BU127)</f>
        <v>#N/A</v>
      </c>
      <c r="AK126" s="8" t="e">
        <f>IF(OR(ISNA(AK$1),ISNA($A126)),NA(),'临-燃尽0'!BV127)</f>
        <v>#N/A</v>
      </c>
      <c r="AL126" s="8" t="e">
        <f>IF(OR(ISNA(AL$1),ISNA($A126)),NA(),'临-燃尽0'!BW127)</f>
        <v>#N/A</v>
      </c>
      <c r="AM126" s="8" t="e">
        <f>IF(OR(ISNA(AM$1),ISNA($A126)),NA(),'临-燃尽0'!BX127)</f>
        <v>#N/A</v>
      </c>
      <c r="AN126" s="8" t="e">
        <f>IF(OR(ISNA(AN$1),ISNA($A126)),NA(),'临-燃尽0'!BY127)</f>
        <v>#N/A</v>
      </c>
      <c r="AO126" s="8" t="e">
        <f>IF(OR(ISNA(AO$1),ISNA($A126)),NA(),'临-燃尽0'!BZ127)</f>
        <v>#N/A</v>
      </c>
      <c r="AP126" s="8" t="e">
        <f>IF(OR(ISNA(AP$1),ISNA($A126)),NA(),'临-燃尽0'!CA127)</f>
        <v>#N/A</v>
      </c>
      <c r="AQ126" s="8" t="e">
        <f>IF(OR(ISNA(AQ$1),ISNA($A126)),NA(),'临-燃尽0'!CB127)</f>
        <v>#N/A</v>
      </c>
      <c r="AR126" s="8" t="e">
        <f>IF(OR(ISNA(AR$1),ISNA($A126)),NA(),'临-燃尽0'!CC127)</f>
        <v>#N/A</v>
      </c>
      <c r="AS126" s="8" t="e">
        <f>IF(OR(ISNA(AS$1),ISNA($A126)),NA(),'临-燃尽0'!CD127)</f>
        <v>#N/A</v>
      </c>
      <c r="AT126" s="8" t="e">
        <f>IF(OR(ISNA(AT$1),ISNA($A126)),NA(),'临-燃尽0'!CE127)</f>
        <v>#N/A</v>
      </c>
      <c r="AU126" s="8" t="e">
        <f>IF(OR(ISNA(AU$1),ISNA($A126)),NA(),'临-燃尽0'!CF127)</f>
        <v>#N/A</v>
      </c>
      <c r="AV126" s="8" t="e">
        <f>IF(OR(ISNA(AV$1),ISNA($A126)),NA(),'临-燃尽0'!CG127)</f>
        <v>#N/A</v>
      </c>
      <c r="AW126" s="8" t="e">
        <f>IF(OR(ISNA(AW$1),ISNA($A126)),NA(),'临-燃尽0'!CH127)</f>
        <v>#N/A</v>
      </c>
      <c r="AX126" s="8" t="e">
        <f>IF(OR(ISNA(AX$1),ISNA($A126)),NA(),'临-燃尽0'!CI127)</f>
        <v>#N/A</v>
      </c>
      <c r="AY126" s="8" t="e">
        <f>IF(OR(ISNA(AY$1),ISNA($A126)),NA(),'临-燃尽0'!CJ127)</f>
        <v>#N/A</v>
      </c>
      <c r="AZ126" s="8" t="e">
        <f>IF(OR(ISNA(AZ$1),ISNA($A126)),NA(),'临-燃尽0'!CK127)</f>
        <v>#N/A</v>
      </c>
    </row>
    <row r="127" spans="1:52">
      <c r="A127" s="8" t="e">
        <f>IF(OR('临-燃尽0'!AL128="",'临-燃尽0'!AL128="总计"),NA(),'临-燃尽0'!AL128)</f>
        <v>#N/A</v>
      </c>
      <c r="B127" s="8" t="e">
        <f>IF(ISNA($A127),NA(),'临-燃尽0'!AM128)</f>
        <v>#N/A</v>
      </c>
      <c r="C127" s="8" t="e">
        <f>IF(ISNA($A127),NA(),'临-燃尽0'!AN128)</f>
        <v>#N/A</v>
      </c>
      <c r="D127" s="8" t="e">
        <f>IF(ISNA($A127),NA(),'临-燃尽0'!AO128)</f>
        <v>#N/A</v>
      </c>
      <c r="E127" s="8" t="e">
        <f>IF(OR(ISNA(E$1),ISNA($A127)),NA(),'临-燃尽0'!AP128)</f>
        <v>#N/A</v>
      </c>
      <c r="F127" s="8" t="e">
        <f>IF(OR(ISNA(F$1),ISNA($A127)),NA(),'临-燃尽0'!AQ128)</f>
        <v>#N/A</v>
      </c>
      <c r="G127" s="8" t="e">
        <f>IF(OR(ISNA(G$1),ISNA($A127)),NA(),'临-燃尽0'!AR128)</f>
        <v>#N/A</v>
      </c>
      <c r="H127" s="8" t="e">
        <f>IF(OR(ISNA(H$1),ISNA($A127)),NA(),'临-燃尽0'!AS128)</f>
        <v>#N/A</v>
      </c>
      <c r="I127" s="8" t="e">
        <f>IF(OR(ISNA(I$1),ISNA($A127)),NA(),'临-燃尽0'!AT128)</f>
        <v>#N/A</v>
      </c>
      <c r="J127" s="8" t="e">
        <f>IF(OR(ISNA(J$1),ISNA($A127)),NA(),'临-燃尽0'!AU128)</f>
        <v>#N/A</v>
      </c>
      <c r="K127" s="8" t="e">
        <f>IF(OR(ISNA(K$1),ISNA($A127)),NA(),'临-燃尽0'!AV128)</f>
        <v>#N/A</v>
      </c>
      <c r="L127" s="8" t="e">
        <f>IF(OR(ISNA(L$1),ISNA($A127)),NA(),'临-燃尽0'!AW128)</f>
        <v>#N/A</v>
      </c>
      <c r="M127" s="8" t="e">
        <f>IF(OR(ISNA(M$1),ISNA($A127)),NA(),'临-燃尽0'!AX128)</f>
        <v>#N/A</v>
      </c>
      <c r="N127" s="8" t="e">
        <f>IF(OR(ISNA(N$1),ISNA($A127)),NA(),'临-燃尽0'!AY128)</f>
        <v>#N/A</v>
      </c>
      <c r="O127" s="8" t="e">
        <f>IF(OR(ISNA(O$1),ISNA($A127)),NA(),'临-燃尽0'!AZ128)</f>
        <v>#N/A</v>
      </c>
      <c r="P127" s="8" t="e">
        <f>IF(OR(ISNA(P$1),ISNA($A127)),NA(),'临-燃尽0'!BA128)</f>
        <v>#N/A</v>
      </c>
      <c r="Q127" s="8" t="e">
        <f>IF(OR(ISNA(Q$1),ISNA($A127)),NA(),'临-燃尽0'!BB128)</f>
        <v>#N/A</v>
      </c>
      <c r="R127" s="8" t="e">
        <f>IF(OR(ISNA(R$1),ISNA($A127)),NA(),'临-燃尽0'!BC128)</f>
        <v>#N/A</v>
      </c>
      <c r="S127" s="8" t="e">
        <f>IF(OR(ISNA(S$1),ISNA($A127)),NA(),'临-燃尽0'!BD128)</f>
        <v>#N/A</v>
      </c>
      <c r="T127" s="8" t="e">
        <f>IF(OR(ISNA(T$1),ISNA($A127)),NA(),'临-燃尽0'!BE128)</f>
        <v>#N/A</v>
      </c>
      <c r="U127" s="8" t="e">
        <f>IF(OR(ISNA(U$1),ISNA($A127)),NA(),'临-燃尽0'!BF128)</f>
        <v>#N/A</v>
      </c>
      <c r="V127" s="8" t="e">
        <f>IF(OR(ISNA(V$1),ISNA($A127)),NA(),'临-燃尽0'!BG128)</f>
        <v>#N/A</v>
      </c>
      <c r="W127" s="8" t="e">
        <f>IF(OR(ISNA(W$1),ISNA($A127)),NA(),'临-燃尽0'!BH128)</f>
        <v>#N/A</v>
      </c>
      <c r="X127" s="8" t="e">
        <f>IF(OR(ISNA(X$1),ISNA($A127)),NA(),'临-燃尽0'!BI128)</f>
        <v>#N/A</v>
      </c>
      <c r="Y127" s="8" t="e">
        <f>IF(OR(ISNA(Y$1),ISNA($A127)),NA(),'临-燃尽0'!BJ128)</f>
        <v>#N/A</v>
      </c>
      <c r="Z127" s="8" t="e">
        <f>IF(OR(ISNA(Z$1),ISNA($A127)),NA(),'临-燃尽0'!BK128)</f>
        <v>#N/A</v>
      </c>
      <c r="AA127" s="8" t="e">
        <f>IF(OR(ISNA(AA$1),ISNA($A127)),NA(),'临-燃尽0'!BL128)</f>
        <v>#N/A</v>
      </c>
      <c r="AB127" s="8" t="e">
        <f>IF(OR(ISNA(AB$1),ISNA($A127)),NA(),'临-燃尽0'!BM128)</f>
        <v>#N/A</v>
      </c>
      <c r="AC127" s="8" t="e">
        <f>IF(OR(ISNA(AC$1),ISNA($A127)),NA(),'临-燃尽0'!BN128)</f>
        <v>#N/A</v>
      </c>
      <c r="AD127" s="8" t="e">
        <f>IF(OR(ISNA(AD$1),ISNA($A127)),NA(),'临-燃尽0'!BO128)</f>
        <v>#N/A</v>
      </c>
      <c r="AE127" s="8" t="e">
        <f>IF(OR(ISNA(AE$1),ISNA($A127)),NA(),'临-燃尽0'!BP128)</f>
        <v>#N/A</v>
      </c>
      <c r="AF127" s="8" t="e">
        <f>IF(OR(ISNA(AF$1),ISNA($A127)),NA(),'临-燃尽0'!BQ128)</f>
        <v>#N/A</v>
      </c>
      <c r="AG127" s="8" t="e">
        <f>IF(OR(ISNA(AG$1),ISNA($A127)),NA(),'临-燃尽0'!BR128)</f>
        <v>#N/A</v>
      </c>
      <c r="AH127" s="8" t="e">
        <f>IF(OR(ISNA(AH$1),ISNA($A127)),NA(),'临-燃尽0'!BS128)</f>
        <v>#N/A</v>
      </c>
      <c r="AI127" s="8" t="e">
        <f>IF(OR(ISNA(AI$1),ISNA($A127)),NA(),'临-燃尽0'!BT128)</f>
        <v>#N/A</v>
      </c>
      <c r="AJ127" s="8" t="e">
        <f>IF(OR(ISNA(AJ$1),ISNA($A127)),NA(),'临-燃尽0'!BU128)</f>
        <v>#N/A</v>
      </c>
      <c r="AK127" s="8" t="e">
        <f>IF(OR(ISNA(AK$1),ISNA($A127)),NA(),'临-燃尽0'!BV128)</f>
        <v>#N/A</v>
      </c>
      <c r="AL127" s="8" t="e">
        <f>IF(OR(ISNA(AL$1),ISNA($A127)),NA(),'临-燃尽0'!BW128)</f>
        <v>#N/A</v>
      </c>
      <c r="AM127" s="8" t="e">
        <f>IF(OR(ISNA(AM$1),ISNA($A127)),NA(),'临-燃尽0'!BX128)</f>
        <v>#N/A</v>
      </c>
      <c r="AN127" s="8" t="e">
        <f>IF(OR(ISNA(AN$1),ISNA($A127)),NA(),'临-燃尽0'!BY128)</f>
        <v>#N/A</v>
      </c>
      <c r="AO127" s="8" t="e">
        <f>IF(OR(ISNA(AO$1),ISNA($A127)),NA(),'临-燃尽0'!BZ128)</f>
        <v>#N/A</v>
      </c>
      <c r="AP127" s="8" t="e">
        <f>IF(OR(ISNA(AP$1),ISNA($A127)),NA(),'临-燃尽0'!CA128)</f>
        <v>#N/A</v>
      </c>
      <c r="AQ127" s="8" t="e">
        <f>IF(OR(ISNA(AQ$1),ISNA($A127)),NA(),'临-燃尽0'!CB128)</f>
        <v>#N/A</v>
      </c>
      <c r="AR127" s="8" t="e">
        <f>IF(OR(ISNA(AR$1),ISNA($A127)),NA(),'临-燃尽0'!CC128)</f>
        <v>#N/A</v>
      </c>
      <c r="AS127" s="8" t="e">
        <f>IF(OR(ISNA(AS$1),ISNA($A127)),NA(),'临-燃尽0'!CD128)</f>
        <v>#N/A</v>
      </c>
      <c r="AT127" s="8" t="e">
        <f>IF(OR(ISNA(AT$1),ISNA($A127)),NA(),'临-燃尽0'!CE128)</f>
        <v>#N/A</v>
      </c>
      <c r="AU127" s="8" t="e">
        <f>IF(OR(ISNA(AU$1),ISNA($A127)),NA(),'临-燃尽0'!CF128)</f>
        <v>#N/A</v>
      </c>
      <c r="AV127" s="8" t="e">
        <f>IF(OR(ISNA(AV$1),ISNA($A127)),NA(),'临-燃尽0'!CG128)</f>
        <v>#N/A</v>
      </c>
      <c r="AW127" s="8" t="e">
        <f>IF(OR(ISNA(AW$1),ISNA($A127)),NA(),'临-燃尽0'!CH128)</f>
        <v>#N/A</v>
      </c>
      <c r="AX127" s="8" t="e">
        <f>IF(OR(ISNA(AX$1),ISNA($A127)),NA(),'临-燃尽0'!CI128)</f>
        <v>#N/A</v>
      </c>
      <c r="AY127" s="8" t="e">
        <f>IF(OR(ISNA(AY$1),ISNA($A127)),NA(),'临-燃尽0'!CJ128)</f>
        <v>#N/A</v>
      </c>
      <c r="AZ127" s="8" t="e">
        <f>IF(OR(ISNA(AZ$1),ISNA($A127)),NA(),'临-燃尽0'!CK128)</f>
        <v>#N/A</v>
      </c>
    </row>
    <row r="128" spans="1:52">
      <c r="A128" s="8" t="e">
        <f>IF(OR('临-燃尽0'!AL129="",'临-燃尽0'!AL129="总计"),NA(),'临-燃尽0'!AL129)</f>
        <v>#N/A</v>
      </c>
      <c r="B128" s="8" t="e">
        <f>IF(ISNA($A128),NA(),'临-燃尽0'!AM129)</f>
        <v>#N/A</v>
      </c>
      <c r="C128" s="8" t="e">
        <f>IF(ISNA($A128),NA(),'临-燃尽0'!AN129)</f>
        <v>#N/A</v>
      </c>
      <c r="D128" s="8" t="e">
        <f>IF(ISNA($A128),NA(),'临-燃尽0'!AO129)</f>
        <v>#N/A</v>
      </c>
      <c r="E128" s="8" t="e">
        <f>IF(OR(ISNA(E$1),ISNA($A128)),NA(),'临-燃尽0'!AP129)</f>
        <v>#N/A</v>
      </c>
      <c r="F128" s="8" t="e">
        <f>IF(OR(ISNA(F$1),ISNA($A128)),NA(),'临-燃尽0'!AQ129)</f>
        <v>#N/A</v>
      </c>
      <c r="G128" s="8" t="e">
        <f>IF(OR(ISNA(G$1),ISNA($A128)),NA(),'临-燃尽0'!AR129)</f>
        <v>#N/A</v>
      </c>
      <c r="H128" s="8" t="e">
        <f>IF(OR(ISNA(H$1),ISNA($A128)),NA(),'临-燃尽0'!AS129)</f>
        <v>#N/A</v>
      </c>
      <c r="I128" s="8" t="e">
        <f>IF(OR(ISNA(I$1),ISNA($A128)),NA(),'临-燃尽0'!AT129)</f>
        <v>#N/A</v>
      </c>
      <c r="J128" s="8" t="e">
        <f>IF(OR(ISNA(J$1),ISNA($A128)),NA(),'临-燃尽0'!AU129)</f>
        <v>#N/A</v>
      </c>
      <c r="K128" s="8" t="e">
        <f>IF(OR(ISNA(K$1),ISNA($A128)),NA(),'临-燃尽0'!AV129)</f>
        <v>#N/A</v>
      </c>
      <c r="L128" s="8" t="e">
        <f>IF(OR(ISNA(L$1),ISNA($A128)),NA(),'临-燃尽0'!AW129)</f>
        <v>#N/A</v>
      </c>
      <c r="M128" s="8" t="e">
        <f>IF(OR(ISNA(M$1),ISNA($A128)),NA(),'临-燃尽0'!AX129)</f>
        <v>#N/A</v>
      </c>
      <c r="N128" s="8" t="e">
        <f>IF(OR(ISNA(N$1),ISNA($A128)),NA(),'临-燃尽0'!AY129)</f>
        <v>#N/A</v>
      </c>
      <c r="O128" s="8" t="e">
        <f>IF(OR(ISNA(O$1),ISNA($A128)),NA(),'临-燃尽0'!AZ129)</f>
        <v>#N/A</v>
      </c>
      <c r="P128" s="8" t="e">
        <f>IF(OR(ISNA(P$1),ISNA($A128)),NA(),'临-燃尽0'!BA129)</f>
        <v>#N/A</v>
      </c>
      <c r="Q128" s="8" t="e">
        <f>IF(OR(ISNA(Q$1),ISNA($A128)),NA(),'临-燃尽0'!BB129)</f>
        <v>#N/A</v>
      </c>
      <c r="R128" s="8" t="e">
        <f>IF(OR(ISNA(R$1),ISNA($A128)),NA(),'临-燃尽0'!BC129)</f>
        <v>#N/A</v>
      </c>
      <c r="S128" s="8" t="e">
        <f>IF(OR(ISNA(S$1),ISNA($A128)),NA(),'临-燃尽0'!BD129)</f>
        <v>#N/A</v>
      </c>
      <c r="T128" s="8" t="e">
        <f>IF(OR(ISNA(T$1),ISNA($A128)),NA(),'临-燃尽0'!BE129)</f>
        <v>#N/A</v>
      </c>
      <c r="U128" s="8" t="e">
        <f>IF(OR(ISNA(U$1),ISNA($A128)),NA(),'临-燃尽0'!BF129)</f>
        <v>#N/A</v>
      </c>
      <c r="V128" s="8" t="e">
        <f>IF(OR(ISNA(V$1),ISNA($A128)),NA(),'临-燃尽0'!BG129)</f>
        <v>#N/A</v>
      </c>
      <c r="W128" s="8" t="e">
        <f>IF(OR(ISNA(W$1),ISNA($A128)),NA(),'临-燃尽0'!BH129)</f>
        <v>#N/A</v>
      </c>
      <c r="X128" s="8" t="e">
        <f>IF(OR(ISNA(X$1),ISNA($A128)),NA(),'临-燃尽0'!BI129)</f>
        <v>#N/A</v>
      </c>
      <c r="Y128" s="8" t="e">
        <f>IF(OR(ISNA(Y$1),ISNA($A128)),NA(),'临-燃尽0'!BJ129)</f>
        <v>#N/A</v>
      </c>
      <c r="Z128" s="8" t="e">
        <f>IF(OR(ISNA(Z$1),ISNA($A128)),NA(),'临-燃尽0'!BK129)</f>
        <v>#N/A</v>
      </c>
      <c r="AA128" s="8" t="e">
        <f>IF(OR(ISNA(AA$1),ISNA($A128)),NA(),'临-燃尽0'!BL129)</f>
        <v>#N/A</v>
      </c>
      <c r="AB128" s="8" t="e">
        <f>IF(OR(ISNA(AB$1),ISNA($A128)),NA(),'临-燃尽0'!BM129)</f>
        <v>#N/A</v>
      </c>
      <c r="AC128" s="8" t="e">
        <f>IF(OR(ISNA(AC$1),ISNA($A128)),NA(),'临-燃尽0'!BN129)</f>
        <v>#N/A</v>
      </c>
      <c r="AD128" s="8" t="e">
        <f>IF(OR(ISNA(AD$1),ISNA($A128)),NA(),'临-燃尽0'!BO129)</f>
        <v>#N/A</v>
      </c>
      <c r="AE128" s="8" t="e">
        <f>IF(OR(ISNA(AE$1),ISNA($A128)),NA(),'临-燃尽0'!BP129)</f>
        <v>#N/A</v>
      </c>
      <c r="AF128" s="8" t="e">
        <f>IF(OR(ISNA(AF$1),ISNA($A128)),NA(),'临-燃尽0'!BQ129)</f>
        <v>#N/A</v>
      </c>
      <c r="AG128" s="8" t="e">
        <f>IF(OR(ISNA(AG$1),ISNA($A128)),NA(),'临-燃尽0'!BR129)</f>
        <v>#N/A</v>
      </c>
      <c r="AH128" s="8" t="e">
        <f>IF(OR(ISNA(AH$1),ISNA($A128)),NA(),'临-燃尽0'!BS129)</f>
        <v>#N/A</v>
      </c>
      <c r="AI128" s="8" t="e">
        <f>IF(OR(ISNA(AI$1),ISNA($A128)),NA(),'临-燃尽0'!BT129)</f>
        <v>#N/A</v>
      </c>
      <c r="AJ128" s="8" t="e">
        <f>IF(OR(ISNA(AJ$1),ISNA($A128)),NA(),'临-燃尽0'!BU129)</f>
        <v>#N/A</v>
      </c>
      <c r="AK128" s="8" t="e">
        <f>IF(OR(ISNA(AK$1),ISNA($A128)),NA(),'临-燃尽0'!BV129)</f>
        <v>#N/A</v>
      </c>
      <c r="AL128" s="8" t="e">
        <f>IF(OR(ISNA(AL$1),ISNA($A128)),NA(),'临-燃尽0'!BW129)</f>
        <v>#N/A</v>
      </c>
      <c r="AM128" s="8" t="e">
        <f>IF(OR(ISNA(AM$1),ISNA($A128)),NA(),'临-燃尽0'!BX129)</f>
        <v>#N/A</v>
      </c>
      <c r="AN128" s="8" t="e">
        <f>IF(OR(ISNA(AN$1),ISNA($A128)),NA(),'临-燃尽0'!BY129)</f>
        <v>#N/A</v>
      </c>
      <c r="AO128" s="8" t="e">
        <f>IF(OR(ISNA(AO$1),ISNA($A128)),NA(),'临-燃尽0'!BZ129)</f>
        <v>#N/A</v>
      </c>
      <c r="AP128" s="8" t="e">
        <f>IF(OR(ISNA(AP$1),ISNA($A128)),NA(),'临-燃尽0'!CA129)</f>
        <v>#N/A</v>
      </c>
      <c r="AQ128" s="8" t="e">
        <f>IF(OR(ISNA(AQ$1),ISNA($A128)),NA(),'临-燃尽0'!CB129)</f>
        <v>#N/A</v>
      </c>
      <c r="AR128" s="8" t="e">
        <f>IF(OR(ISNA(AR$1),ISNA($A128)),NA(),'临-燃尽0'!CC129)</f>
        <v>#N/A</v>
      </c>
      <c r="AS128" s="8" t="e">
        <f>IF(OR(ISNA(AS$1),ISNA($A128)),NA(),'临-燃尽0'!CD129)</f>
        <v>#N/A</v>
      </c>
      <c r="AT128" s="8" t="e">
        <f>IF(OR(ISNA(AT$1),ISNA($A128)),NA(),'临-燃尽0'!CE129)</f>
        <v>#N/A</v>
      </c>
      <c r="AU128" s="8" t="e">
        <f>IF(OR(ISNA(AU$1),ISNA($A128)),NA(),'临-燃尽0'!CF129)</f>
        <v>#N/A</v>
      </c>
      <c r="AV128" s="8" t="e">
        <f>IF(OR(ISNA(AV$1),ISNA($A128)),NA(),'临-燃尽0'!CG129)</f>
        <v>#N/A</v>
      </c>
      <c r="AW128" s="8" t="e">
        <f>IF(OR(ISNA(AW$1),ISNA($A128)),NA(),'临-燃尽0'!CH129)</f>
        <v>#N/A</v>
      </c>
      <c r="AX128" s="8" t="e">
        <f>IF(OR(ISNA(AX$1),ISNA($A128)),NA(),'临-燃尽0'!CI129)</f>
        <v>#N/A</v>
      </c>
      <c r="AY128" s="8" t="e">
        <f>IF(OR(ISNA(AY$1),ISNA($A128)),NA(),'临-燃尽0'!CJ129)</f>
        <v>#N/A</v>
      </c>
      <c r="AZ128" s="8" t="e">
        <f>IF(OR(ISNA(AZ$1),ISNA($A128)),NA(),'临-燃尽0'!CK129)</f>
        <v>#N/A</v>
      </c>
    </row>
    <row r="129" spans="1:52">
      <c r="A129" s="8" t="e">
        <f>IF(OR('临-燃尽0'!AL130="",'临-燃尽0'!AL130="总计"),NA(),'临-燃尽0'!AL130)</f>
        <v>#N/A</v>
      </c>
      <c r="B129" s="8" t="e">
        <f>IF(ISNA($A129),NA(),'临-燃尽0'!AM130)</f>
        <v>#N/A</v>
      </c>
      <c r="C129" s="8" t="e">
        <f>IF(ISNA($A129),NA(),'临-燃尽0'!AN130)</f>
        <v>#N/A</v>
      </c>
      <c r="D129" s="8" t="e">
        <f>IF(ISNA($A129),NA(),'临-燃尽0'!AO130)</f>
        <v>#N/A</v>
      </c>
      <c r="E129" s="8" t="e">
        <f>IF(OR(ISNA(E$1),ISNA($A129)),NA(),'临-燃尽0'!AP130)</f>
        <v>#N/A</v>
      </c>
      <c r="F129" s="8" t="e">
        <f>IF(OR(ISNA(F$1),ISNA($A129)),NA(),'临-燃尽0'!AQ130)</f>
        <v>#N/A</v>
      </c>
      <c r="G129" s="8" t="e">
        <f>IF(OR(ISNA(G$1),ISNA($A129)),NA(),'临-燃尽0'!AR130)</f>
        <v>#N/A</v>
      </c>
      <c r="H129" s="8" t="e">
        <f>IF(OR(ISNA(H$1),ISNA($A129)),NA(),'临-燃尽0'!AS130)</f>
        <v>#N/A</v>
      </c>
      <c r="I129" s="8" t="e">
        <f>IF(OR(ISNA(I$1),ISNA($A129)),NA(),'临-燃尽0'!AT130)</f>
        <v>#N/A</v>
      </c>
      <c r="J129" s="8" t="e">
        <f>IF(OR(ISNA(J$1),ISNA($A129)),NA(),'临-燃尽0'!AU130)</f>
        <v>#N/A</v>
      </c>
      <c r="K129" s="8" t="e">
        <f>IF(OR(ISNA(K$1),ISNA($A129)),NA(),'临-燃尽0'!AV130)</f>
        <v>#N/A</v>
      </c>
      <c r="L129" s="8" t="e">
        <f>IF(OR(ISNA(L$1),ISNA($A129)),NA(),'临-燃尽0'!AW130)</f>
        <v>#N/A</v>
      </c>
      <c r="M129" s="8" t="e">
        <f>IF(OR(ISNA(M$1),ISNA($A129)),NA(),'临-燃尽0'!AX130)</f>
        <v>#N/A</v>
      </c>
      <c r="N129" s="8" t="e">
        <f>IF(OR(ISNA(N$1),ISNA($A129)),NA(),'临-燃尽0'!AY130)</f>
        <v>#N/A</v>
      </c>
      <c r="O129" s="8" t="e">
        <f>IF(OR(ISNA(O$1),ISNA($A129)),NA(),'临-燃尽0'!AZ130)</f>
        <v>#N/A</v>
      </c>
      <c r="P129" s="8" t="e">
        <f>IF(OR(ISNA(P$1),ISNA($A129)),NA(),'临-燃尽0'!BA130)</f>
        <v>#N/A</v>
      </c>
      <c r="Q129" s="8" t="e">
        <f>IF(OR(ISNA(Q$1),ISNA($A129)),NA(),'临-燃尽0'!BB130)</f>
        <v>#N/A</v>
      </c>
      <c r="R129" s="8" t="e">
        <f>IF(OR(ISNA(R$1),ISNA($A129)),NA(),'临-燃尽0'!BC130)</f>
        <v>#N/A</v>
      </c>
      <c r="S129" s="8" t="e">
        <f>IF(OR(ISNA(S$1),ISNA($A129)),NA(),'临-燃尽0'!BD130)</f>
        <v>#N/A</v>
      </c>
      <c r="T129" s="8" t="e">
        <f>IF(OR(ISNA(T$1),ISNA($A129)),NA(),'临-燃尽0'!BE130)</f>
        <v>#N/A</v>
      </c>
      <c r="U129" s="8" t="e">
        <f>IF(OR(ISNA(U$1),ISNA($A129)),NA(),'临-燃尽0'!BF130)</f>
        <v>#N/A</v>
      </c>
      <c r="V129" s="8" t="e">
        <f>IF(OR(ISNA(V$1),ISNA($A129)),NA(),'临-燃尽0'!BG130)</f>
        <v>#N/A</v>
      </c>
      <c r="W129" s="8" t="e">
        <f>IF(OR(ISNA(W$1),ISNA($A129)),NA(),'临-燃尽0'!BH130)</f>
        <v>#N/A</v>
      </c>
      <c r="X129" s="8" t="e">
        <f>IF(OR(ISNA(X$1),ISNA($A129)),NA(),'临-燃尽0'!BI130)</f>
        <v>#N/A</v>
      </c>
      <c r="Y129" s="8" t="e">
        <f>IF(OR(ISNA(Y$1),ISNA($A129)),NA(),'临-燃尽0'!BJ130)</f>
        <v>#N/A</v>
      </c>
      <c r="Z129" s="8" t="e">
        <f>IF(OR(ISNA(Z$1),ISNA($A129)),NA(),'临-燃尽0'!BK130)</f>
        <v>#N/A</v>
      </c>
      <c r="AA129" s="8" t="e">
        <f>IF(OR(ISNA(AA$1),ISNA($A129)),NA(),'临-燃尽0'!BL130)</f>
        <v>#N/A</v>
      </c>
      <c r="AB129" s="8" t="e">
        <f>IF(OR(ISNA(AB$1),ISNA($A129)),NA(),'临-燃尽0'!BM130)</f>
        <v>#N/A</v>
      </c>
      <c r="AC129" s="8" t="e">
        <f>IF(OR(ISNA(AC$1),ISNA($A129)),NA(),'临-燃尽0'!BN130)</f>
        <v>#N/A</v>
      </c>
      <c r="AD129" s="8" t="e">
        <f>IF(OR(ISNA(AD$1),ISNA($A129)),NA(),'临-燃尽0'!BO130)</f>
        <v>#N/A</v>
      </c>
      <c r="AE129" s="8" t="e">
        <f>IF(OR(ISNA(AE$1),ISNA($A129)),NA(),'临-燃尽0'!BP130)</f>
        <v>#N/A</v>
      </c>
      <c r="AF129" s="8" t="e">
        <f>IF(OR(ISNA(AF$1),ISNA($A129)),NA(),'临-燃尽0'!BQ130)</f>
        <v>#N/A</v>
      </c>
      <c r="AG129" s="8" t="e">
        <f>IF(OR(ISNA(AG$1),ISNA($A129)),NA(),'临-燃尽0'!BR130)</f>
        <v>#N/A</v>
      </c>
      <c r="AH129" s="8" t="e">
        <f>IF(OR(ISNA(AH$1),ISNA($A129)),NA(),'临-燃尽0'!BS130)</f>
        <v>#N/A</v>
      </c>
      <c r="AI129" s="8" t="e">
        <f>IF(OR(ISNA(AI$1),ISNA($A129)),NA(),'临-燃尽0'!BT130)</f>
        <v>#N/A</v>
      </c>
      <c r="AJ129" s="8" t="e">
        <f>IF(OR(ISNA(AJ$1),ISNA($A129)),NA(),'临-燃尽0'!BU130)</f>
        <v>#N/A</v>
      </c>
      <c r="AK129" s="8" t="e">
        <f>IF(OR(ISNA(AK$1),ISNA($A129)),NA(),'临-燃尽0'!BV130)</f>
        <v>#N/A</v>
      </c>
      <c r="AL129" s="8" t="e">
        <f>IF(OR(ISNA(AL$1),ISNA($A129)),NA(),'临-燃尽0'!BW130)</f>
        <v>#N/A</v>
      </c>
      <c r="AM129" s="8" t="e">
        <f>IF(OR(ISNA(AM$1),ISNA($A129)),NA(),'临-燃尽0'!BX130)</f>
        <v>#N/A</v>
      </c>
      <c r="AN129" s="8" t="e">
        <f>IF(OR(ISNA(AN$1),ISNA($A129)),NA(),'临-燃尽0'!BY130)</f>
        <v>#N/A</v>
      </c>
      <c r="AO129" s="8" t="e">
        <f>IF(OR(ISNA(AO$1),ISNA($A129)),NA(),'临-燃尽0'!BZ130)</f>
        <v>#N/A</v>
      </c>
      <c r="AP129" s="8" t="e">
        <f>IF(OR(ISNA(AP$1),ISNA($A129)),NA(),'临-燃尽0'!CA130)</f>
        <v>#N/A</v>
      </c>
      <c r="AQ129" s="8" t="e">
        <f>IF(OR(ISNA(AQ$1),ISNA($A129)),NA(),'临-燃尽0'!CB130)</f>
        <v>#N/A</v>
      </c>
      <c r="AR129" s="8" t="e">
        <f>IF(OR(ISNA(AR$1),ISNA($A129)),NA(),'临-燃尽0'!CC130)</f>
        <v>#N/A</v>
      </c>
      <c r="AS129" s="8" t="e">
        <f>IF(OR(ISNA(AS$1),ISNA($A129)),NA(),'临-燃尽0'!CD130)</f>
        <v>#N/A</v>
      </c>
      <c r="AT129" s="8" t="e">
        <f>IF(OR(ISNA(AT$1),ISNA($A129)),NA(),'临-燃尽0'!CE130)</f>
        <v>#N/A</v>
      </c>
      <c r="AU129" s="8" t="e">
        <f>IF(OR(ISNA(AU$1),ISNA($A129)),NA(),'临-燃尽0'!CF130)</f>
        <v>#N/A</v>
      </c>
      <c r="AV129" s="8" t="e">
        <f>IF(OR(ISNA(AV$1),ISNA($A129)),NA(),'临-燃尽0'!CG130)</f>
        <v>#N/A</v>
      </c>
      <c r="AW129" s="8" t="e">
        <f>IF(OR(ISNA(AW$1),ISNA($A129)),NA(),'临-燃尽0'!CH130)</f>
        <v>#N/A</v>
      </c>
      <c r="AX129" s="8" t="e">
        <f>IF(OR(ISNA(AX$1),ISNA($A129)),NA(),'临-燃尽0'!CI130)</f>
        <v>#N/A</v>
      </c>
      <c r="AY129" s="8" t="e">
        <f>IF(OR(ISNA(AY$1),ISNA($A129)),NA(),'临-燃尽0'!CJ130)</f>
        <v>#N/A</v>
      </c>
      <c r="AZ129" s="8" t="e">
        <f>IF(OR(ISNA(AZ$1),ISNA($A129)),NA(),'临-燃尽0'!CK130)</f>
        <v>#N/A</v>
      </c>
    </row>
    <row r="130" spans="1:52">
      <c r="A130" s="8" t="e">
        <f>IF(OR('临-燃尽0'!AL131="",'临-燃尽0'!AL131="总计"),NA(),'临-燃尽0'!AL131)</f>
        <v>#N/A</v>
      </c>
      <c r="B130" s="8" t="e">
        <f>IF(ISNA($A130),NA(),'临-燃尽0'!AM131)</f>
        <v>#N/A</v>
      </c>
      <c r="C130" s="8" t="e">
        <f>IF(ISNA($A130),NA(),'临-燃尽0'!AN131)</f>
        <v>#N/A</v>
      </c>
      <c r="D130" s="8" t="e">
        <f>IF(ISNA($A130),NA(),'临-燃尽0'!AO131)</f>
        <v>#N/A</v>
      </c>
      <c r="E130" s="8" t="e">
        <f>IF(OR(ISNA(E$1),ISNA($A130)),NA(),'临-燃尽0'!AP131)</f>
        <v>#N/A</v>
      </c>
      <c r="F130" s="8" t="e">
        <f>IF(OR(ISNA(F$1),ISNA($A130)),NA(),'临-燃尽0'!AQ131)</f>
        <v>#N/A</v>
      </c>
      <c r="G130" s="8" t="e">
        <f>IF(OR(ISNA(G$1),ISNA($A130)),NA(),'临-燃尽0'!AR131)</f>
        <v>#N/A</v>
      </c>
      <c r="H130" s="8" t="e">
        <f>IF(OR(ISNA(H$1),ISNA($A130)),NA(),'临-燃尽0'!AS131)</f>
        <v>#N/A</v>
      </c>
      <c r="I130" s="8" t="e">
        <f>IF(OR(ISNA(I$1),ISNA($A130)),NA(),'临-燃尽0'!AT131)</f>
        <v>#N/A</v>
      </c>
      <c r="J130" s="8" t="e">
        <f>IF(OR(ISNA(J$1),ISNA($A130)),NA(),'临-燃尽0'!AU131)</f>
        <v>#N/A</v>
      </c>
      <c r="K130" s="8" t="e">
        <f>IF(OR(ISNA(K$1),ISNA($A130)),NA(),'临-燃尽0'!AV131)</f>
        <v>#N/A</v>
      </c>
      <c r="L130" s="8" t="e">
        <f>IF(OR(ISNA(L$1),ISNA($A130)),NA(),'临-燃尽0'!AW131)</f>
        <v>#N/A</v>
      </c>
      <c r="M130" s="8" t="e">
        <f>IF(OR(ISNA(M$1),ISNA($A130)),NA(),'临-燃尽0'!AX131)</f>
        <v>#N/A</v>
      </c>
      <c r="N130" s="8" t="e">
        <f>IF(OR(ISNA(N$1),ISNA($A130)),NA(),'临-燃尽0'!AY131)</f>
        <v>#N/A</v>
      </c>
      <c r="O130" s="8" t="e">
        <f>IF(OR(ISNA(O$1),ISNA($A130)),NA(),'临-燃尽0'!AZ131)</f>
        <v>#N/A</v>
      </c>
      <c r="P130" s="8" t="e">
        <f>IF(OR(ISNA(P$1),ISNA($A130)),NA(),'临-燃尽0'!BA131)</f>
        <v>#N/A</v>
      </c>
      <c r="Q130" s="8" t="e">
        <f>IF(OR(ISNA(Q$1),ISNA($A130)),NA(),'临-燃尽0'!BB131)</f>
        <v>#N/A</v>
      </c>
      <c r="R130" s="8" t="e">
        <f>IF(OR(ISNA(R$1),ISNA($A130)),NA(),'临-燃尽0'!BC131)</f>
        <v>#N/A</v>
      </c>
      <c r="S130" s="8" t="e">
        <f>IF(OR(ISNA(S$1),ISNA($A130)),NA(),'临-燃尽0'!BD131)</f>
        <v>#N/A</v>
      </c>
      <c r="T130" s="8" t="e">
        <f>IF(OR(ISNA(T$1),ISNA($A130)),NA(),'临-燃尽0'!BE131)</f>
        <v>#N/A</v>
      </c>
      <c r="U130" s="8" t="e">
        <f>IF(OR(ISNA(U$1),ISNA($A130)),NA(),'临-燃尽0'!BF131)</f>
        <v>#N/A</v>
      </c>
      <c r="V130" s="8" t="e">
        <f>IF(OR(ISNA(V$1),ISNA($A130)),NA(),'临-燃尽0'!BG131)</f>
        <v>#N/A</v>
      </c>
      <c r="W130" s="8" t="e">
        <f>IF(OR(ISNA(W$1),ISNA($A130)),NA(),'临-燃尽0'!BH131)</f>
        <v>#N/A</v>
      </c>
      <c r="X130" s="8" t="e">
        <f>IF(OR(ISNA(X$1),ISNA($A130)),NA(),'临-燃尽0'!BI131)</f>
        <v>#N/A</v>
      </c>
      <c r="Y130" s="8" t="e">
        <f>IF(OR(ISNA(Y$1),ISNA($A130)),NA(),'临-燃尽0'!BJ131)</f>
        <v>#N/A</v>
      </c>
      <c r="Z130" s="8" t="e">
        <f>IF(OR(ISNA(Z$1),ISNA($A130)),NA(),'临-燃尽0'!BK131)</f>
        <v>#N/A</v>
      </c>
      <c r="AA130" s="8" t="e">
        <f>IF(OR(ISNA(AA$1),ISNA($A130)),NA(),'临-燃尽0'!BL131)</f>
        <v>#N/A</v>
      </c>
      <c r="AB130" s="8" t="e">
        <f>IF(OR(ISNA(AB$1),ISNA($A130)),NA(),'临-燃尽0'!BM131)</f>
        <v>#N/A</v>
      </c>
      <c r="AC130" s="8" t="e">
        <f>IF(OR(ISNA(AC$1),ISNA($A130)),NA(),'临-燃尽0'!BN131)</f>
        <v>#N/A</v>
      </c>
      <c r="AD130" s="8" t="e">
        <f>IF(OR(ISNA(AD$1),ISNA($A130)),NA(),'临-燃尽0'!BO131)</f>
        <v>#N/A</v>
      </c>
      <c r="AE130" s="8" t="e">
        <f>IF(OR(ISNA(AE$1),ISNA($A130)),NA(),'临-燃尽0'!BP131)</f>
        <v>#N/A</v>
      </c>
      <c r="AF130" s="8" t="e">
        <f>IF(OR(ISNA(AF$1),ISNA($A130)),NA(),'临-燃尽0'!BQ131)</f>
        <v>#N/A</v>
      </c>
      <c r="AG130" s="8" t="e">
        <f>IF(OR(ISNA(AG$1),ISNA($A130)),NA(),'临-燃尽0'!BR131)</f>
        <v>#N/A</v>
      </c>
      <c r="AH130" s="8" t="e">
        <f>IF(OR(ISNA(AH$1),ISNA($A130)),NA(),'临-燃尽0'!BS131)</f>
        <v>#N/A</v>
      </c>
      <c r="AI130" s="8" t="e">
        <f>IF(OR(ISNA(AI$1),ISNA($A130)),NA(),'临-燃尽0'!BT131)</f>
        <v>#N/A</v>
      </c>
      <c r="AJ130" s="8" t="e">
        <f>IF(OR(ISNA(AJ$1),ISNA($A130)),NA(),'临-燃尽0'!BU131)</f>
        <v>#N/A</v>
      </c>
      <c r="AK130" s="8" t="e">
        <f>IF(OR(ISNA(AK$1),ISNA($A130)),NA(),'临-燃尽0'!BV131)</f>
        <v>#N/A</v>
      </c>
      <c r="AL130" s="8" t="e">
        <f>IF(OR(ISNA(AL$1),ISNA($A130)),NA(),'临-燃尽0'!BW131)</f>
        <v>#N/A</v>
      </c>
      <c r="AM130" s="8" t="e">
        <f>IF(OR(ISNA(AM$1),ISNA($A130)),NA(),'临-燃尽0'!BX131)</f>
        <v>#N/A</v>
      </c>
      <c r="AN130" s="8" t="e">
        <f>IF(OR(ISNA(AN$1),ISNA($A130)),NA(),'临-燃尽0'!BY131)</f>
        <v>#N/A</v>
      </c>
      <c r="AO130" s="8" t="e">
        <f>IF(OR(ISNA(AO$1),ISNA($A130)),NA(),'临-燃尽0'!BZ131)</f>
        <v>#N/A</v>
      </c>
      <c r="AP130" s="8" t="e">
        <f>IF(OR(ISNA(AP$1),ISNA($A130)),NA(),'临-燃尽0'!CA131)</f>
        <v>#N/A</v>
      </c>
      <c r="AQ130" s="8" t="e">
        <f>IF(OR(ISNA(AQ$1),ISNA($A130)),NA(),'临-燃尽0'!CB131)</f>
        <v>#N/A</v>
      </c>
      <c r="AR130" s="8" t="e">
        <f>IF(OR(ISNA(AR$1),ISNA($A130)),NA(),'临-燃尽0'!CC131)</f>
        <v>#N/A</v>
      </c>
      <c r="AS130" s="8" t="e">
        <f>IF(OR(ISNA(AS$1),ISNA($A130)),NA(),'临-燃尽0'!CD131)</f>
        <v>#N/A</v>
      </c>
      <c r="AT130" s="8" t="e">
        <f>IF(OR(ISNA(AT$1),ISNA($A130)),NA(),'临-燃尽0'!CE131)</f>
        <v>#N/A</v>
      </c>
      <c r="AU130" s="8" t="e">
        <f>IF(OR(ISNA(AU$1),ISNA($A130)),NA(),'临-燃尽0'!CF131)</f>
        <v>#N/A</v>
      </c>
      <c r="AV130" s="8" t="e">
        <f>IF(OR(ISNA(AV$1),ISNA($A130)),NA(),'临-燃尽0'!CG131)</f>
        <v>#N/A</v>
      </c>
      <c r="AW130" s="8" t="e">
        <f>IF(OR(ISNA(AW$1),ISNA($A130)),NA(),'临-燃尽0'!CH131)</f>
        <v>#N/A</v>
      </c>
      <c r="AX130" s="8" t="e">
        <f>IF(OR(ISNA(AX$1),ISNA($A130)),NA(),'临-燃尽0'!CI131)</f>
        <v>#N/A</v>
      </c>
      <c r="AY130" s="8" t="e">
        <f>IF(OR(ISNA(AY$1),ISNA($A130)),NA(),'临-燃尽0'!CJ131)</f>
        <v>#N/A</v>
      </c>
      <c r="AZ130" s="8" t="e">
        <f>IF(OR(ISNA(AZ$1),ISNA($A130)),NA(),'临-燃尽0'!CK131)</f>
        <v>#N/A</v>
      </c>
    </row>
    <row r="131" spans="1:52">
      <c r="A131" s="8" t="e">
        <f>IF(OR('临-燃尽0'!AL132="",'临-燃尽0'!AL132="总计"),NA(),'临-燃尽0'!AL132)</f>
        <v>#N/A</v>
      </c>
      <c r="B131" s="8" t="e">
        <f>IF(ISNA($A131),NA(),'临-燃尽0'!AM132)</f>
        <v>#N/A</v>
      </c>
      <c r="C131" s="8" t="e">
        <f>IF(ISNA($A131),NA(),'临-燃尽0'!AN132)</f>
        <v>#N/A</v>
      </c>
      <c r="D131" s="8" t="e">
        <f>IF(ISNA($A131),NA(),'临-燃尽0'!AO132)</f>
        <v>#N/A</v>
      </c>
      <c r="E131" s="8" t="e">
        <f>IF(OR(ISNA(E$1),ISNA($A131)),NA(),'临-燃尽0'!AP132)</f>
        <v>#N/A</v>
      </c>
      <c r="F131" s="8" t="e">
        <f>IF(OR(ISNA(F$1),ISNA($A131)),NA(),'临-燃尽0'!AQ132)</f>
        <v>#N/A</v>
      </c>
      <c r="G131" s="8" t="e">
        <f>IF(OR(ISNA(G$1),ISNA($A131)),NA(),'临-燃尽0'!AR132)</f>
        <v>#N/A</v>
      </c>
      <c r="H131" s="8" t="e">
        <f>IF(OR(ISNA(H$1),ISNA($A131)),NA(),'临-燃尽0'!AS132)</f>
        <v>#N/A</v>
      </c>
      <c r="I131" s="8" t="e">
        <f>IF(OR(ISNA(I$1),ISNA($A131)),NA(),'临-燃尽0'!AT132)</f>
        <v>#N/A</v>
      </c>
      <c r="J131" s="8" t="e">
        <f>IF(OR(ISNA(J$1),ISNA($A131)),NA(),'临-燃尽0'!AU132)</f>
        <v>#N/A</v>
      </c>
      <c r="K131" s="8" t="e">
        <f>IF(OR(ISNA(K$1),ISNA($A131)),NA(),'临-燃尽0'!AV132)</f>
        <v>#N/A</v>
      </c>
      <c r="L131" s="8" t="e">
        <f>IF(OR(ISNA(L$1),ISNA($A131)),NA(),'临-燃尽0'!AW132)</f>
        <v>#N/A</v>
      </c>
      <c r="M131" s="8" t="e">
        <f>IF(OR(ISNA(M$1),ISNA($A131)),NA(),'临-燃尽0'!AX132)</f>
        <v>#N/A</v>
      </c>
      <c r="N131" s="8" t="e">
        <f>IF(OR(ISNA(N$1),ISNA($A131)),NA(),'临-燃尽0'!AY132)</f>
        <v>#N/A</v>
      </c>
      <c r="O131" s="8" t="e">
        <f>IF(OR(ISNA(O$1),ISNA($A131)),NA(),'临-燃尽0'!AZ132)</f>
        <v>#N/A</v>
      </c>
      <c r="P131" s="8" t="e">
        <f>IF(OR(ISNA(P$1),ISNA($A131)),NA(),'临-燃尽0'!BA132)</f>
        <v>#N/A</v>
      </c>
      <c r="Q131" s="8" t="e">
        <f>IF(OR(ISNA(Q$1),ISNA($A131)),NA(),'临-燃尽0'!BB132)</f>
        <v>#N/A</v>
      </c>
      <c r="R131" s="8" t="e">
        <f>IF(OR(ISNA(R$1),ISNA($A131)),NA(),'临-燃尽0'!BC132)</f>
        <v>#N/A</v>
      </c>
      <c r="S131" s="8" t="e">
        <f>IF(OR(ISNA(S$1),ISNA($A131)),NA(),'临-燃尽0'!BD132)</f>
        <v>#N/A</v>
      </c>
      <c r="T131" s="8" t="e">
        <f>IF(OR(ISNA(T$1),ISNA($A131)),NA(),'临-燃尽0'!BE132)</f>
        <v>#N/A</v>
      </c>
      <c r="U131" s="8" t="e">
        <f>IF(OR(ISNA(U$1),ISNA($A131)),NA(),'临-燃尽0'!BF132)</f>
        <v>#N/A</v>
      </c>
      <c r="V131" s="8" t="e">
        <f>IF(OR(ISNA(V$1),ISNA($A131)),NA(),'临-燃尽0'!BG132)</f>
        <v>#N/A</v>
      </c>
      <c r="W131" s="8" t="e">
        <f>IF(OR(ISNA(W$1),ISNA($A131)),NA(),'临-燃尽0'!BH132)</f>
        <v>#N/A</v>
      </c>
      <c r="X131" s="8" t="e">
        <f>IF(OR(ISNA(X$1),ISNA($A131)),NA(),'临-燃尽0'!BI132)</f>
        <v>#N/A</v>
      </c>
      <c r="Y131" s="8" t="e">
        <f>IF(OR(ISNA(Y$1),ISNA($A131)),NA(),'临-燃尽0'!BJ132)</f>
        <v>#N/A</v>
      </c>
      <c r="Z131" s="8" t="e">
        <f>IF(OR(ISNA(Z$1),ISNA($A131)),NA(),'临-燃尽0'!BK132)</f>
        <v>#N/A</v>
      </c>
      <c r="AA131" s="8" t="e">
        <f>IF(OR(ISNA(AA$1),ISNA($A131)),NA(),'临-燃尽0'!BL132)</f>
        <v>#N/A</v>
      </c>
      <c r="AB131" s="8" t="e">
        <f>IF(OR(ISNA(AB$1),ISNA($A131)),NA(),'临-燃尽0'!BM132)</f>
        <v>#N/A</v>
      </c>
      <c r="AC131" s="8" t="e">
        <f>IF(OR(ISNA(AC$1),ISNA($A131)),NA(),'临-燃尽0'!BN132)</f>
        <v>#N/A</v>
      </c>
      <c r="AD131" s="8" t="e">
        <f>IF(OR(ISNA(AD$1),ISNA($A131)),NA(),'临-燃尽0'!BO132)</f>
        <v>#N/A</v>
      </c>
      <c r="AE131" s="8" t="e">
        <f>IF(OR(ISNA(AE$1),ISNA($A131)),NA(),'临-燃尽0'!BP132)</f>
        <v>#N/A</v>
      </c>
      <c r="AF131" s="8" t="e">
        <f>IF(OR(ISNA(AF$1),ISNA($A131)),NA(),'临-燃尽0'!BQ132)</f>
        <v>#N/A</v>
      </c>
      <c r="AG131" s="8" t="e">
        <f>IF(OR(ISNA(AG$1),ISNA($A131)),NA(),'临-燃尽0'!BR132)</f>
        <v>#N/A</v>
      </c>
      <c r="AH131" s="8" t="e">
        <f>IF(OR(ISNA(AH$1),ISNA($A131)),NA(),'临-燃尽0'!BS132)</f>
        <v>#N/A</v>
      </c>
      <c r="AI131" s="8" t="e">
        <f>IF(OR(ISNA(AI$1),ISNA($A131)),NA(),'临-燃尽0'!BT132)</f>
        <v>#N/A</v>
      </c>
      <c r="AJ131" s="8" t="e">
        <f>IF(OR(ISNA(AJ$1),ISNA($A131)),NA(),'临-燃尽0'!BU132)</f>
        <v>#N/A</v>
      </c>
      <c r="AK131" s="8" t="e">
        <f>IF(OR(ISNA(AK$1),ISNA($A131)),NA(),'临-燃尽0'!BV132)</f>
        <v>#N/A</v>
      </c>
      <c r="AL131" s="8" t="e">
        <f>IF(OR(ISNA(AL$1),ISNA($A131)),NA(),'临-燃尽0'!BW132)</f>
        <v>#N/A</v>
      </c>
      <c r="AM131" s="8" t="e">
        <f>IF(OR(ISNA(AM$1),ISNA($A131)),NA(),'临-燃尽0'!BX132)</f>
        <v>#N/A</v>
      </c>
      <c r="AN131" s="8" t="e">
        <f>IF(OR(ISNA(AN$1),ISNA($A131)),NA(),'临-燃尽0'!BY132)</f>
        <v>#N/A</v>
      </c>
      <c r="AO131" s="8" t="e">
        <f>IF(OR(ISNA(AO$1),ISNA($A131)),NA(),'临-燃尽0'!BZ132)</f>
        <v>#N/A</v>
      </c>
      <c r="AP131" s="8" t="e">
        <f>IF(OR(ISNA(AP$1),ISNA($A131)),NA(),'临-燃尽0'!CA132)</f>
        <v>#N/A</v>
      </c>
      <c r="AQ131" s="8" t="e">
        <f>IF(OR(ISNA(AQ$1),ISNA($A131)),NA(),'临-燃尽0'!CB132)</f>
        <v>#N/A</v>
      </c>
      <c r="AR131" s="8" t="e">
        <f>IF(OR(ISNA(AR$1),ISNA($A131)),NA(),'临-燃尽0'!CC132)</f>
        <v>#N/A</v>
      </c>
      <c r="AS131" s="8" t="e">
        <f>IF(OR(ISNA(AS$1),ISNA($A131)),NA(),'临-燃尽0'!CD132)</f>
        <v>#N/A</v>
      </c>
      <c r="AT131" s="8" t="e">
        <f>IF(OR(ISNA(AT$1),ISNA($A131)),NA(),'临-燃尽0'!CE132)</f>
        <v>#N/A</v>
      </c>
      <c r="AU131" s="8" t="e">
        <f>IF(OR(ISNA(AU$1),ISNA($A131)),NA(),'临-燃尽0'!CF132)</f>
        <v>#N/A</v>
      </c>
      <c r="AV131" s="8" t="e">
        <f>IF(OR(ISNA(AV$1),ISNA($A131)),NA(),'临-燃尽0'!CG132)</f>
        <v>#N/A</v>
      </c>
      <c r="AW131" s="8" t="e">
        <f>IF(OR(ISNA(AW$1),ISNA($A131)),NA(),'临-燃尽0'!CH132)</f>
        <v>#N/A</v>
      </c>
      <c r="AX131" s="8" t="e">
        <f>IF(OR(ISNA(AX$1),ISNA($A131)),NA(),'临-燃尽0'!CI132)</f>
        <v>#N/A</v>
      </c>
      <c r="AY131" s="8" t="e">
        <f>IF(OR(ISNA(AY$1),ISNA($A131)),NA(),'临-燃尽0'!CJ132)</f>
        <v>#N/A</v>
      </c>
      <c r="AZ131" s="8" t="e">
        <f>IF(OR(ISNA(AZ$1),ISNA($A131)),NA(),'临-燃尽0'!CK132)</f>
        <v>#N/A</v>
      </c>
    </row>
    <row r="132" spans="1:52">
      <c r="A132" s="8" t="e">
        <f>IF(OR('临-燃尽0'!AL133="",'临-燃尽0'!AL133="总计"),NA(),'临-燃尽0'!AL133)</f>
        <v>#N/A</v>
      </c>
      <c r="B132" s="8" t="e">
        <f>IF(ISNA($A132),NA(),'临-燃尽0'!AM133)</f>
        <v>#N/A</v>
      </c>
      <c r="C132" s="8" t="e">
        <f>IF(ISNA($A132),NA(),'临-燃尽0'!AN133)</f>
        <v>#N/A</v>
      </c>
      <c r="D132" s="8" t="e">
        <f>IF(ISNA($A132),NA(),'临-燃尽0'!AO133)</f>
        <v>#N/A</v>
      </c>
      <c r="E132" s="8" t="e">
        <f>IF(OR(ISNA(E$1),ISNA($A132)),NA(),'临-燃尽0'!AP133)</f>
        <v>#N/A</v>
      </c>
      <c r="F132" s="8" t="e">
        <f>IF(OR(ISNA(F$1),ISNA($A132)),NA(),'临-燃尽0'!AQ133)</f>
        <v>#N/A</v>
      </c>
      <c r="G132" s="8" t="e">
        <f>IF(OR(ISNA(G$1),ISNA($A132)),NA(),'临-燃尽0'!AR133)</f>
        <v>#N/A</v>
      </c>
      <c r="H132" s="8" t="e">
        <f>IF(OR(ISNA(H$1),ISNA($A132)),NA(),'临-燃尽0'!AS133)</f>
        <v>#N/A</v>
      </c>
      <c r="I132" s="8" t="e">
        <f>IF(OR(ISNA(I$1),ISNA($A132)),NA(),'临-燃尽0'!AT133)</f>
        <v>#N/A</v>
      </c>
      <c r="J132" s="8" t="e">
        <f>IF(OR(ISNA(J$1),ISNA($A132)),NA(),'临-燃尽0'!AU133)</f>
        <v>#N/A</v>
      </c>
      <c r="K132" s="8" t="e">
        <f>IF(OR(ISNA(K$1),ISNA($A132)),NA(),'临-燃尽0'!AV133)</f>
        <v>#N/A</v>
      </c>
      <c r="L132" s="8" t="e">
        <f>IF(OR(ISNA(L$1),ISNA($A132)),NA(),'临-燃尽0'!AW133)</f>
        <v>#N/A</v>
      </c>
      <c r="M132" s="8" t="e">
        <f>IF(OR(ISNA(M$1),ISNA($A132)),NA(),'临-燃尽0'!AX133)</f>
        <v>#N/A</v>
      </c>
      <c r="N132" s="8" t="e">
        <f>IF(OR(ISNA(N$1),ISNA($A132)),NA(),'临-燃尽0'!AY133)</f>
        <v>#N/A</v>
      </c>
      <c r="O132" s="8" t="e">
        <f>IF(OR(ISNA(O$1),ISNA($A132)),NA(),'临-燃尽0'!AZ133)</f>
        <v>#N/A</v>
      </c>
      <c r="P132" s="8" t="e">
        <f>IF(OR(ISNA(P$1),ISNA($A132)),NA(),'临-燃尽0'!BA133)</f>
        <v>#N/A</v>
      </c>
      <c r="Q132" s="8" t="e">
        <f>IF(OR(ISNA(Q$1),ISNA($A132)),NA(),'临-燃尽0'!BB133)</f>
        <v>#N/A</v>
      </c>
      <c r="R132" s="8" t="e">
        <f>IF(OR(ISNA(R$1),ISNA($A132)),NA(),'临-燃尽0'!BC133)</f>
        <v>#N/A</v>
      </c>
      <c r="S132" s="8" t="e">
        <f>IF(OR(ISNA(S$1),ISNA($A132)),NA(),'临-燃尽0'!BD133)</f>
        <v>#N/A</v>
      </c>
      <c r="T132" s="8" t="e">
        <f>IF(OR(ISNA(T$1),ISNA($A132)),NA(),'临-燃尽0'!BE133)</f>
        <v>#N/A</v>
      </c>
      <c r="U132" s="8" t="e">
        <f>IF(OR(ISNA(U$1),ISNA($A132)),NA(),'临-燃尽0'!BF133)</f>
        <v>#N/A</v>
      </c>
      <c r="V132" s="8" t="e">
        <f>IF(OR(ISNA(V$1),ISNA($A132)),NA(),'临-燃尽0'!BG133)</f>
        <v>#N/A</v>
      </c>
      <c r="W132" s="8" t="e">
        <f>IF(OR(ISNA(W$1),ISNA($A132)),NA(),'临-燃尽0'!BH133)</f>
        <v>#N/A</v>
      </c>
      <c r="X132" s="8" t="e">
        <f>IF(OR(ISNA(X$1),ISNA($A132)),NA(),'临-燃尽0'!BI133)</f>
        <v>#N/A</v>
      </c>
      <c r="Y132" s="8" t="e">
        <f>IF(OR(ISNA(Y$1),ISNA($A132)),NA(),'临-燃尽0'!BJ133)</f>
        <v>#N/A</v>
      </c>
      <c r="Z132" s="8" t="e">
        <f>IF(OR(ISNA(Z$1),ISNA($A132)),NA(),'临-燃尽0'!BK133)</f>
        <v>#N/A</v>
      </c>
      <c r="AA132" s="8" t="e">
        <f>IF(OR(ISNA(AA$1),ISNA($A132)),NA(),'临-燃尽0'!BL133)</f>
        <v>#N/A</v>
      </c>
      <c r="AB132" s="8" t="e">
        <f>IF(OR(ISNA(AB$1),ISNA($A132)),NA(),'临-燃尽0'!BM133)</f>
        <v>#N/A</v>
      </c>
      <c r="AC132" s="8" t="e">
        <f>IF(OR(ISNA(AC$1),ISNA($A132)),NA(),'临-燃尽0'!BN133)</f>
        <v>#N/A</v>
      </c>
      <c r="AD132" s="8" t="e">
        <f>IF(OR(ISNA(AD$1),ISNA($A132)),NA(),'临-燃尽0'!BO133)</f>
        <v>#N/A</v>
      </c>
      <c r="AE132" s="8" t="e">
        <f>IF(OR(ISNA(AE$1),ISNA($A132)),NA(),'临-燃尽0'!BP133)</f>
        <v>#N/A</v>
      </c>
      <c r="AF132" s="8" t="e">
        <f>IF(OR(ISNA(AF$1),ISNA($A132)),NA(),'临-燃尽0'!BQ133)</f>
        <v>#N/A</v>
      </c>
      <c r="AG132" s="8" t="e">
        <f>IF(OR(ISNA(AG$1),ISNA($A132)),NA(),'临-燃尽0'!BR133)</f>
        <v>#N/A</v>
      </c>
      <c r="AH132" s="8" t="e">
        <f>IF(OR(ISNA(AH$1),ISNA($A132)),NA(),'临-燃尽0'!BS133)</f>
        <v>#N/A</v>
      </c>
      <c r="AI132" s="8" t="e">
        <f>IF(OR(ISNA(AI$1),ISNA($A132)),NA(),'临-燃尽0'!BT133)</f>
        <v>#N/A</v>
      </c>
      <c r="AJ132" s="8" t="e">
        <f>IF(OR(ISNA(AJ$1),ISNA($A132)),NA(),'临-燃尽0'!BU133)</f>
        <v>#N/A</v>
      </c>
      <c r="AK132" s="8" t="e">
        <f>IF(OR(ISNA(AK$1),ISNA($A132)),NA(),'临-燃尽0'!BV133)</f>
        <v>#N/A</v>
      </c>
      <c r="AL132" s="8" t="e">
        <f>IF(OR(ISNA(AL$1),ISNA($A132)),NA(),'临-燃尽0'!BW133)</f>
        <v>#N/A</v>
      </c>
      <c r="AM132" s="8" t="e">
        <f>IF(OR(ISNA(AM$1),ISNA($A132)),NA(),'临-燃尽0'!BX133)</f>
        <v>#N/A</v>
      </c>
      <c r="AN132" s="8" t="e">
        <f>IF(OR(ISNA(AN$1),ISNA($A132)),NA(),'临-燃尽0'!BY133)</f>
        <v>#N/A</v>
      </c>
      <c r="AO132" s="8" t="e">
        <f>IF(OR(ISNA(AO$1),ISNA($A132)),NA(),'临-燃尽0'!BZ133)</f>
        <v>#N/A</v>
      </c>
      <c r="AP132" s="8" t="e">
        <f>IF(OR(ISNA(AP$1),ISNA($A132)),NA(),'临-燃尽0'!CA133)</f>
        <v>#N/A</v>
      </c>
      <c r="AQ132" s="8" t="e">
        <f>IF(OR(ISNA(AQ$1),ISNA($A132)),NA(),'临-燃尽0'!CB133)</f>
        <v>#N/A</v>
      </c>
      <c r="AR132" s="8" t="e">
        <f>IF(OR(ISNA(AR$1),ISNA($A132)),NA(),'临-燃尽0'!CC133)</f>
        <v>#N/A</v>
      </c>
      <c r="AS132" s="8" t="e">
        <f>IF(OR(ISNA(AS$1),ISNA($A132)),NA(),'临-燃尽0'!CD133)</f>
        <v>#N/A</v>
      </c>
      <c r="AT132" s="8" t="e">
        <f>IF(OR(ISNA(AT$1),ISNA($A132)),NA(),'临-燃尽0'!CE133)</f>
        <v>#N/A</v>
      </c>
      <c r="AU132" s="8" t="e">
        <f>IF(OR(ISNA(AU$1),ISNA($A132)),NA(),'临-燃尽0'!CF133)</f>
        <v>#N/A</v>
      </c>
      <c r="AV132" s="8" t="e">
        <f>IF(OR(ISNA(AV$1),ISNA($A132)),NA(),'临-燃尽0'!CG133)</f>
        <v>#N/A</v>
      </c>
      <c r="AW132" s="8" t="e">
        <f>IF(OR(ISNA(AW$1),ISNA($A132)),NA(),'临-燃尽0'!CH133)</f>
        <v>#N/A</v>
      </c>
      <c r="AX132" s="8" t="e">
        <f>IF(OR(ISNA(AX$1),ISNA($A132)),NA(),'临-燃尽0'!CI133)</f>
        <v>#N/A</v>
      </c>
      <c r="AY132" s="8" t="e">
        <f>IF(OR(ISNA(AY$1),ISNA($A132)),NA(),'临-燃尽0'!CJ133)</f>
        <v>#N/A</v>
      </c>
      <c r="AZ132" s="8" t="e">
        <f>IF(OR(ISNA(AZ$1),ISNA($A132)),NA(),'临-燃尽0'!CK133)</f>
        <v>#N/A</v>
      </c>
    </row>
    <row r="133" spans="1:52">
      <c r="A133" s="8" t="e">
        <f>IF(OR('临-燃尽0'!AL134="",'临-燃尽0'!AL134="总计"),NA(),'临-燃尽0'!AL134)</f>
        <v>#N/A</v>
      </c>
      <c r="B133" s="8" t="e">
        <f>IF(ISNA($A133),NA(),'临-燃尽0'!AM134)</f>
        <v>#N/A</v>
      </c>
      <c r="C133" s="8" t="e">
        <f>IF(ISNA($A133),NA(),'临-燃尽0'!AN134)</f>
        <v>#N/A</v>
      </c>
      <c r="D133" s="8" t="e">
        <f>IF(ISNA($A133),NA(),'临-燃尽0'!AO134)</f>
        <v>#N/A</v>
      </c>
      <c r="E133" s="8" t="e">
        <f>IF(OR(ISNA(E$1),ISNA($A133)),NA(),'临-燃尽0'!AP134)</f>
        <v>#N/A</v>
      </c>
      <c r="F133" s="8" t="e">
        <f>IF(OR(ISNA(F$1),ISNA($A133)),NA(),'临-燃尽0'!AQ134)</f>
        <v>#N/A</v>
      </c>
      <c r="G133" s="8" t="e">
        <f>IF(OR(ISNA(G$1),ISNA($A133)),NA(),'临-燃尽0'!AR134)</f>
        <v>#N/A</v>
      </c>
      <c r="H133" s="8" t="e">
        <f>IF(OR(ISNA(H$1),ISNA($A133)),NA(),'临-燃尽0'!AS134)</f>
        <v>#N/A</v>
      </c>
      <c r="I133" s="8" t="e">
        <f>IF(OR(ISNA(I$1),ISNA($A133)),NA(),'临-燃尽0'!AT134)</f>
        <v>#N/A</v>
      </c>
      <c r="J133" s="8" t="e">
        <f>IF(OR(ISNA(J$1),ISNA($A133)),NA(),'临-燃尽0'!AU134)</f>
        <v>#N/A</v>
      </c>
      <c r="K133" s="8" t="e">
        <f>IF(OR(ISNA(K$1),ISNA($A133)),NA(),'临-燃尽0'!AV134)</f>
        <v>#N/A</v>
      </c>
      <c r="L133" s="8" t="e">
        <f>IF(OR(ISNA(L$1),ISNA($A133)),NA(),'临-燃尽0'!AW134)</f>
        <v>#N/A</v>
      </c>
      <c r="M133" s="8" t="e">
        <f>IF(OR(ISNA(M$1),ISNA($A133)),NA(),'临-燃尽0'!AX134)</f>
        <v>#N/A</v>
      </c>
      <c r="N133" s="8" t="e">
        <f>IF(OR(ISNA(N$1),ISNA($A133)),NA(),'临-燃尽0'!AY134)</f>
        <v>#N/A</v>
      </c>
      <c r="O133" s="8" t="e">
        <f>IF(OR(ISNA(O$1),ISNA($A133)),NA(),'临-燃尽0'!AZ134)</f>
        <v>#N/A</v>
      </c>
      <c r="P133" s="8" t="e">
        <f>IF(OR(ISNA(P$1),ISNA($A133)),NA(),'临-燃尽0'!BA134)</f>
        <v>#N/A</v>
      </c>
      <c r="Q133" s="8" t="e">
        <f>IF(OR(ISNA(Q$1),ISNA($A133)),NA(),'临-燃尽0'!BB134)</f>
        <v>#N/A</v>
      </c>
      <c r="R133" s="8" t="e">
        <f>IF(OR(ISNA(R$1),ISNA($A133)),NA(),'临-燃尽0'!BC134)</f>
        <v>#N/A</v>
      </c>
      <c r="S133" s="8" t="e">
        <f>IF(OR(ISNA(S$1),ISNA($A133)),NA(),'临-燃尽0'!BD134)</f>
        <v>#N/A</v>
      </c>
      <c r="T133" s="8" t="e">
        <f>IF(OR(ISNA(T$1),ISNA($A133)),NA(),'临-燃尽0'!BE134)</f>
        <v>#N/A</v>
      </c>
      <c r="U133" s="8" t="e">
        <f>IF(OR(ISNA(U$1),ISNA($A133)),NA(),'临-燃尽0'!BF134)</f>
        <v>#N/A</v>
      </c>
      <c r="V133" s="8" t="e">
        <f>IF(OR(ISNA(V$1),ISNA($A133)),NA(),'临-燃尽0'!BG134)</f>
        <v>#N/A</v>
      </c>
      <c r="W133" s="8" t="e">
        <f>IF(OR(ISNA(W$1),ISNA($A133)),NA(),'临-燃尽0'!BH134)</f>
        <v>#N/A</v>
      </c>
      <c r="X133" s="8" t="e">
        <f>IF(OR(ISNA(X$1),ISNA($A133)),NA(),'临-燃尽0'!BI134)</f>
        <v>#N/A</v>
      </c>
      <c r="Y133" s="8" t="e">
        <f>IF(OR(ISNA(Y$1),ISNA($A133)),NA(),'临-燃尽0'!BJ134)</f>
        <v>#N/A</v>
      </c>
      <c r="Z133" s="8" t="e">
        <f>IF(OR(ISNA(Z$1),ISNA($A133)),NA(),'临-燃尽0'!BK134)</f>
        <v>#N/A</v>
      </c>
      <c r="AA133" s="8" t="e">
        <f>IF(OR(ISNA(AA$1),ISNA($A133)),NA(),'临-燃尽0'!BL134)</f>
        <v>#N/A</v>
      </c>
      <c r="AB133" s="8" t="e">
        <f>IF(OR(ISNA(AB$1),ISNA($A133)),NA(),'临-燃尽0'!BM134)</f>
        <v>#N/A</v>
      </c>
      <c r="AC133" s="8" t="e">
        <f>IF(OR(ISNA(AC$1),ISNA($A133)),NA(),'临-燃尽0'!BN134)</f>
        <v>#N/A</v>
      </c>
      <c r="AD133" s="8" t="e">
        <f>IF(OR(ISNA(AD$1),ISNA($A133)),NA(),'临-燃尽0'!BO134)</f>
        <v>#N/A</v>
      </c>
      <c r="AE133" s="8" t="e">
        <f>IF(OR(ISNA(AE$1),ISNA($A133)),NA(),'临-燃尽0'!BP134)</f>
        <v>#N/A</v>
      </c>
      <c r="AF133" s="8" t="e">
        <f>IF(OR(ISNA(AF$1),ISNA($A133)),NA(),'临-燃尽0'!BQ134)</f>
        <v>#N/A</v>
      </c>
      <c r="AG133" s="8" t="e">
        <f>IF(OR(ISNA(AG$1),ISNA($A133)),NA(),'临-燃尽0'!BR134)</f>
        <v>#N/A</v>
      </c>
      <c r="AH133" s="8" t="e">
        <f>IF(OR(ISNA(AH$1),ISNA($A133)),NA(),'临-燃尽0'!BS134)</f>
        <v>#N/A</v>
      </c>
      <c r="AI133" s="8" t="e">
        <f>IF(OR(ISNA(AI$1),ISNA($A133)),NA(),'临-燃尽0'!BT134)</f>
        <v>#N/A</v>
      </c>
      <c r="AJ133" s="8" t="e">
        <f>IF(OR(ISNA(AJ$1),ISNA($A133)),NA(),'临-燃尽0'!BU134)</f>
        <v>#N/A</v>
      </c>
      <c r="AK133" s="8" t="e">
        <f>IF(OR(ISNA(AK$1),ISNA($A133)),NA(),'临-燃尽0'!BV134)</f>
        <v>#N/A</v>
      </c>
      <c r="AL133" s="8" t="e">
        <f>IF(OR(ISNA(AL$1),ISNA($A133)),NA(),'临-燃尽0'!BW134)</f>
        <v>#N/A</v>
      </c>
      <c r="AM133" s="8" t="e">
        <f>IF(OR(ISNA(AM$1),ISNA($A133)),NA(),'临-燃尽0'!BX134)</f>
        <v>#N/A</v>
      </c>
      <c r="AN133" s="8" t="e">
        <f>IF(OR(ISNA(AN$1),ISNA($A133)),NA(),'临-燃尽0'!BY134)</f>
        <v>#N/A</v>
      </c>
      <c r="AO133" s="8" t="e">
        <f>IF(OR(ISNA(AO$1),ISNA($A133)),NA(),'临-燃尽0'!BZ134)</f>
        <v>#N/A</v>
      </c>
      <c r="AP133" s="8" t="e">
        <f>IF(OR(ISNA(AP$1),ISNA($A133)),NA(),'临-燃尽0'!CA134)</f>
        <v>#N/A</v>
      </c>
      <c r="AQ133" s="8" t="e">
        <f>IF(OR(ISNA(AQ$1),ISNA($A133)),NA(),'临-燃尽0'!CB134)</f>
        <v>#N/A</v>
      </c>
      <c r="AR133" s="8" t="e">
        <f>IF(OR(ISNA(AR$1),ISNA($A133)),NA(),'临-燃尽0'!CC134)</f>
        <v>#N/A</v>
      </c>
      <c r="AS133" s="8" t="e">
        <f>IF(OR(ISNA(AS$1),ISNA($A133)),NA(),'临-燃尽0'!CD134)</f>
        <v>#N/A</v>
      </c>
      <c r="AT133" s="8" t="e">
        <f>IF(OR(ISNA(AT$1),ISNA($A133)),NA(),'临-燃尽0'!CE134)</f>
        <v>#N/A</v>
      </c>
      <c r="AU133" s="8" t="e">
        <f>IF(OR(ISNA(AU$1),ISNA($A133)),NA(),'临-燃尽0'!CF134)</f>
        <v>#N/A</v>
      </c>
      <c r="AV133" s="8" t="e">
        <f>IF(OR(ISNA(AV$1),ISNA($A133)),NA(),'临-燃尽0'!CG134)</f>
        <v>#N/A</v>
      </c>
      <c r="AW133" s="8" t="e">
        <f>IF(OR(ISNA(AW$1),ISNA($A133)),NA(),'临-燃尽0'!CH134)</f>
        <v>#N/A</v>
      </c>
      <c r="AX133" s="8" t="e">
        <f>IF(OR(ISNA(AX$1),ISNA($A133)),NA(),'临-燃尽0'!CI134)</f>
        <v>#N/A</v>
      </c>
      <c r="AY133" s="8" t="e">
        <f>IF(OR(ISNA(AY$1),ISNA($A133)),NA(),'临-燃尽0'!CJ134)</f>
        <v>#N/A</v>
      </c>
      <c r="AZ133" s="8" t="e">
        <f>IF(OR(ISNA(AZ$1),ISNA($A133)),NA(),'临-燃尽0'!CK134)</f>
        <v>#N/A</v>
      </c>
    </row>
    <row r="134" spans="1:52">
      <c r="A134" s="8" t="e">
        <f>IF(OR('临-燃尽0'!AL135="",'临-燃尽0'!AL135="总计"),NA(),'临-燃尽0'!AL135)</f>
        <v>#N/A</v>
      </c>
      <c r="B134" s="8" t="e">
        <f>IF(ISNA($A134),NA(),'临-燃尽0'!AM135)</f>
        <v>#N/A</v>
      </c>
      <c r="C134" s="8" t="e">
        <f>IF(ISNA($A134),NA(),'临-燃尽0'!AN135)</f>
        <v>#N/A</v>
      </c>
      <c r="D134" s="8" t="e">
        <f>IF(ISNA($A134),NA(),'临-燃尽0'!AO135)</f>
        <v>#N/A</v>
      </c>
      <c r="E134" s="8" t="e">
        <f>IF(OR(ISNA(E$1),ISNA($A134)),NA(),'临-燃尽0'!AP135)</f>
        <v>#N/A</v>
      </c>
      <c r="F134" s="8" t="e">
        <f>IF(OR(ISNA(F$1),ISNA($A134)),NA(),'临-燃尽0'!AQ135)</f>
        <v>#N/A</v>
      </c>
      <c r="G134" s="8" t="e">
        <f>IF(OR(ISNA(G$1),ISNA($A134)),NA(),'临-燃尽0'!AR135)</f>
        <v>#N/A</v>
      </c>
      <c r="H134" s="8" t="e">
        <f>IF(OR(ISNA(H$1),ISNA($A134)),NA(),'临-燃尽0'!AS135)</f>
        <v>#N/A</v>
      </c>
      <c r="I134" s="8" t="e">
        <f>IF(OR(ISNA(I$1),ISNA($A134)),NA(),'临-燃尽0'!AT135)</f>
        <v>#N/A</v>
      </c>
      <c r="J134" s="8" t="e">
        <f>IF(OR(ISNA(J$1),ISNA($A134)),NA(),'临-燃尽0'!AU135)</f>
        <v>#N/A</v>
      </c>
      <c r="K134" s="8" t="e">
        <f>IF(OR(ISNA(K$1),ISNA($A134)),NA(),'临-燃尽0'!AV135)</f>
        <v>#N/A</v>
      </c>
      <c r="L134" s="8" t="e">
        <f>IF(OR(ISNA(L$1),ISNA($A134)),NA(),'临-燃尽0'!AW135)</f>
        <v>#N/A</v>
      </c>
      <c r="M134" s="8" t="e">
        <f>IF(OR(ISNA(M$1),ISNA($A134)),NA(),'临-燃尽0'!AX135)</f>
        <v>#N/A</v>
      </c>
      <c r="N134" s="8" t="e">
        <f>IF(OR(ISNA(N$1),ISNA($A134)),NA(),'临-燃尽0'!AY135)</f>
        <v>#N/A</v>
      </c>
      <c r="O134" s="8" t="e">
        <f>IF(OR(ISNA(O$1),ISNA($A134)),NA(),'临-燃尽0'!AZ135)</f>
        <v>#N/A</v>
      </c>
      <c r="P134" s="8" t="e">
        <f>IF(OR(ISNA(P$1),ISNA($A134)),NA(),'临-燃尽0'!BA135)</f>
        <v>#N/A</v>
      </c>
      <c r="Q134" s="8" t="e">
        <f>IF(OR(ISNA(Q$1),ISNA($A134)),NA(),'临-燃尽0'!BB135)</f>
        <v>#N/A</v>
      </c>
      <c r="R134" s="8" t="e">
        <f>IF(OR(ISNA(R$1),ISNA($A134)),NA(),'临-燃尽0'!BC135)</f>
        <v>#N/A</v>
      </c>
      <c r="S134" s="8" t="e">
        <f>IF(OR(ISNA(S$1),ISNA($A134)),NA(),'临-燃尽0'!BD135)</f>
        <v>#N/A</v>
      </c>
      <c r="T134" s="8" t="e">
        <f>IF(OR(ISNA(T$1),ISNA($A134)),NA(),'临-燃尽0'!BE135)</f>
        <v>#N/A</v>
      </c>
      <c r="U134" s="8" t="e">
        <f>IF(OR(ISNA(U$1),ISNA($A134)),NA(),'临-燃尽0'!BF135)</f>
        <v>#N/A</v>
      </c>
      <c r="V134" s="8" t="e">
        <f>IF(OR(ISNA(V$1),ISNA($A134)),NA(),'临-燃尽0'!BG135)</f>
        <v>#N/A</v>
      </c>
      <c r="W134" s="8" t="e">
        <f>IF(OR(ISNA(W$1),ISNA($A134)),NA(),'临-燃尽0'!BH135)</f>
        <v>#N/A</v>
      </c>
      <c r="X134" s="8" t="e">
        <f>IF(OR(ISNA(X$1),ISNA($A134)),NA(),'临-燃尽0'!BI135)</f>
        <v>#N/A</v>
      </c>
      <c r="Y134" s="8" t="e">
        <f>IF(OR(ISNA(Y$1),ISNA($A134)),NA(),'临-燃尽0'!BJ135)</f>
        <v>#N/A</v>
      </c>
      <c r="Z134" s="8" t="e">
        <f>IF(OR(ISNA(Z$1),ISNA($A134)),NA(),'临-燃尽0'!BK135)</f>
        <v>#N/A</v>
      </c>
      <c r="AA134" s="8" t="e">
        <f>IF(OR(ISNA(AA$1),ISNA($A134)),NA(),'临-燃尽0'!BL135)</f>
        <v>#N/A</v>
      </c>
      <c r="AB134" s="8" t="e">
        <f>IF(OR(ISNA(AB$1),ISNA($A134)),NA(),'临-燃尽0'!BM135)</f>
        <v>#N/A</v>
      </c>
      <c r="AC134" s="8" t="e">
        <f>IF(OR(ISNA(AC$1),ISNA($A134)),NA(),'临-燃尽0'!BN135)</f>
        <v>#N/A</v>
      </c>
      <c r="AD134" s="8" t="e">
        <f>IF(OR(ISNA(AD$1),ISNA($A134)),NA(),'临-燃尽0'!BO135)</f>
        <v>#N/A</v>
      </c>
      <c r="AE134" s="8" t="e">
        <f>IF(OR(ISNA(AE$1),ISNA($A134)),NA(),'临-燃尽0'!BP135)</f>
        <v>#N/A</v>
      </c>
      <c r="AF134" s="8" t="e">
        <f>IF(OR(ISNA(AF$1),ISNA($A134)),NA(),'临-燃尽0'!BQ135)</f>
        <v>#N/A</v>
      </c>
      <c r="AG134" s="8" t="e">
        <f>IF(OR(ISNA(AG$1),ISNA($A134)),NA(),'临-燃尽0'!BR135)</f>
        <v>#N/A</v>
      </c>
      <c r="AH134" s="8" t="e">
        <f>IF(OR(ISNA(AH$1),ISNA($A134)),NA(),'临-燃尽0'!BS135)</f>
        <v>#N/A</v>
      </c>
      <c r="AI134" s="8" t="e">
        <f>IF(OR(ISNA(AI$1),ISNA($A134)),NA(),'临-燃尽0'!BT135)</f>
        <v>#N/A</v>
      </c>
      <c r="AJ134" s="8" t="e">
        <f>IF(OR(ISNA(AJ$1),ISNA($A134)),NA(),'临-燃尽0'!BU135)</f>
        <v>#N/A</v>
      </c>
      <c r="AK134" s="8" t="e">
        <f>IF(OR(ISNA(AK$1),ISNA($A134)),NA(),'临-燃尽0'!BV135)</f>
        <v>#N/A</v>
      </c>
      <c r="AL134" s="8" t="e">
        <f>IF(OR(ISNA(AL$1),ISNA($A134)),NA(),'临-燃尽0'!BW135)</f>
        <v>#N/A</v>
      </c>
      <c r="AM134" s="8" t="e">
        <f>IF(OR(ISNA(AM$1),ISNA($A134)),NA(),'临-燃尽0'!BX135)</f>
        <v>#N/A</v>
      </c>
      <c r="AN134" s="8" t="e">
        <f>IF(OR(ISNA(AN$1),ISNA($A134)),NA(),'临-燃尽0'!BY135)</f>
        <v>#N/A</v>
      </c>
      <c r="AO134" s="8" t="e">
        <f>IF(OR(ISNA(AO$1),ISNA($A134)),NA(),'临-燃尽0'!BZ135)</f>
        <v>#N/A</v>
      </c>
      <c r="AP134" s="8" t="e">
        <f>IF(OR(ISNA(AP$1),ISNA($A134)),NA(),'临-燃尽0'!CA135)</f>
        <v>#N/A</v>
      </c>
      <c r="AQ134" s="8" t="e">
        <f>IF(OR(ISNA(AQ$1),ISNA($A134)),NA(),'临-燃尽0'!CB135)</f>
        <v>#N/A</v>
      </c>
      <c r="AR134" s="8" t="e">
        <f>IF(OR(ISNA(AR$1),ISNA($A134)),NA(),'临-燃尽0'!CC135)</f>
        <v>#N/A</v>
      </c>
      <c r="AS134" s="8" t="e">
        <f>IF(OR(ISNA(AS$1),ISNA($A134)),NA(),'临-燃尽0'!CD135)</f>
        <v>#N/A</v>
      </c>
      <c r="AT134" s="8" t="e">
        <f>IF(OR(ISNA(AT$1),ISNA($A134)),NA(),'临-燃尽0'!CE135)</f>
        <v>#N/A</v>
      </c>
      <c r="AU134" s="8" t="e">
        <f>IF(OR(ISNA(AU$1),ISNA($A134)),NA(),'临-燃尽0'!CF135)</f>
        <v>#N/A</v>
      </c>
      <c r="AV134" s="8" t="e">
        <f>IF(OR(ISNA(AV$1),ISNA($A134)),NA(),'临-燃尽0'!CG135)</f>
        <v>#N/A</v>
      </c>
      <c r="AW134" s="8" t="e">
        <f>IF(OR(ISNA(AW$1),ISNA($A134)),NA(),'临-燃尽0'!CH135)</f>
        <v>#N/A</v>
      </c>
      <c r="AX134" s="8" t="e">
        <f>IF(OR(ISNA(AX$1),ISNA($A134)),NA(),'临-燃尽0'!CI135)</f>
        <v>#N/A</v>
      </c>
      <c r="AY134" s="8" t="e">
        <f>IF(OR(ISNA(AY$1),ISNA($A134)),NA(),'临-燃尽0'!CJ135)</f>
        <v>#N/A</v>
      </c>
      <c r="AZ134" s="8" t="e">
        <f>IF(OR(ISNA(AZ$1),ISNA($A134)),NA(),'临-燃尽0'!CK135)</f>
        <v>#N/A</v>
      </c>
    </row>
    <row r="135" spans="1:52">
      <c r="A135" s="8" t="e">
        <f>IF(OR('临-燃尽0'!AL136="",'临-燃尽0'!AL136="总计"),NA(),'临-燃尽0'!AL136)</f>
        <v>#N/A</v>
      </c>
      <c r="B135" s="8" t="e">
        <f>IF(ISNA($A135),NA(),'临-燃尽0'!AM136)</f>
        <v>#N/A</v>
      </c>
      <c r="C135" s="8" t="e">
        <f>IF(ISNA($A135),NA(),'临-燃尽0'!AN136)</f>
        <v>#N/A</v>
      </c>
      <c r="D135" s="8" t="e">
        <f>IF(ISNA($A135),NA(),'临-燃尽0'!AO136)</f>
        <v>#N/A</v>
      </c>
      <c r="E135" s="8" t="e">
        <f>IF(OR(ISNA(E$1),ISNA($A135)),NA(),'临-燃尽0'!AP136)</f>
        <v>#N/A</v>
      </c>
      <c r="F135" s="8" t="e">
        <f>IF(OR(ISNA(F$1),ISNA($A135)),NA(),'临-燃尽0'!AQ136)</f>
        <v>#N/A</v>
      </c>
      <c r="G135" s="8" t="e">
        <f>IF(OR(ISNA(G$1),ISNA($A135)),NA(),'临-燃尽0'!AR136)</f>
        <v>#N/A</v>
      </c>
      <c r="H135" s="8" t="e">
        <f>IF(OR(ISNA(H$1),ISNA($A135)),NA(),'临-燃尽0'!AS136)</f>
        <v>#N/A</v>
      </c>
      <c r="I135" s="8" t="e">
        <f>IF(OR(ISNA(I$1),ISNA($A135)),NA(),'临-燃尽0'!AT136)</f>
        <v>#N/A</v>
      </c>
      <c r="J135" s="8" t="e">
        <f>IF(OR(ISNA(J$1),ISNA($A135)),NA(),'临-燃尽0'!AU136)</f>
        <v>#N/A</v>
      </c>
      <c r="K135" s="8" t="e">
        <f>IF(OR(ISNA(K$1),ISNA($A135)),NA(),'临-燃尽0'!AV136)</f>
        <v>#N/A</v>
      </c>
      <c r="L135" s="8" t="e">
        <f>IF(OR(ISNA(L$1),ISNA($A135)),NA(),'临-燃尽0'!AW136)</f>
        <v>#N/A</v>
      </c>
      <c r="M135" s="8" t="e">
        <f>IF(OR(ISNA(M$1),ISNA($A135)),NA(),'临-燃尽0'!AX136)</f>
        <v>#N/A</v>
      </c>
      <c r="N135" s="8" t="e">
        <f>IF(OR(ISNA(N$1),ISNA($A135)),NA(),'临-燃尽0'!AY136)</f>
        <v>#N/A</v>
      </c>
      <c r="O135" s="8" t="e">
        <f>IF(OR(ISNA(O$1),ISNA($A135)),NA(),'临-燃尽0'!AZ136)</f>
        <v>#N/A</v>
      </c>
      <c r="P135" s="8" t="e">
        <f>IF(OR(ISNA(P$1),ISNA($A135)),NA(),'临-燃尽0'!BA136)</f>
        <v>#N/A</v>
      </c>
      <c r="Q135" s="8" t="e">
        <f>IF(OR(ISNA(Q$1),ISNA($A135)),NA(),'临-燃尽0'!BB136)</f>
        <v>#N/A</v>
      </c>
      <c r="R135" s="8" t="e">
        <f>IF(OR(ISNA(R$1),ISNA($A135)),NA(),'临-燃尽0'!BC136)</f>
        <v>#N/A</v>
      </c>
      <c r="S135" s="8" t="e">
        <f>IF(OR(ISNA(S$1),ISNA($A135)),NA(),'临-燃尽0'!BD136)</f>
        <v>#N/A</v>
      </c>
      <c r="T135" s="8" t="e">
        <f>IF(OR(ISNA(T$1),ISNA($A135)),NA(),'临-燃尽0'!BE136)</f>
        <v>#N/A</v>
      </c>
      <c r="U135" s="8" t="e">
        <f>IF(OR(ISNA(U$1),ISNA($A135)),NA(),'临-燃尽0'!BF136)</f>
        <v>#N/A</v>
      </c>
      <c r="V135" s="8" t="e">
        <f>IF(OR(ISNA(V$1),ISNA($A135)),NA(),'临-燃尽0'!BG136)</f>
        <v>#N/A</v>
      </c>
      <c r="W135" s="8" t="e">
        <f>IF(OR(ISNA(W$1),ISNA($A135)),NA(),'临-燃尽0'!BH136)</f>
        <v>#N/A</v>
      </c>
      <c r="X135" s="8" t="e">
        <f>IF(OR(ISNA(X$1),ISNA($A135)),NA(),'临-燃尽0'!BI136)</f>
        <v>#N/A</v>
      </c>
      <c r="Y135" s="8" t="e">
        <f>IF(OR(ISNA(Y$1),ISNA($A135)),NA(),'临-燃尽0'!BJ136)</f>
        <v>#N/A</v>
      </c>
      <c r="Z135" s="8" t="e">
        <f>IF(OR(ISNA(Z$1),ISNA($A135)),NA(),'临-燃尽0'!BK136)</f>
        <v>#N/A</v>
      </c>
      <c r="AA135" s="8" t="e">
        <f>IF(OR(ISNA(AA$1),ISNA($A135)),NA(),'临-燃尽0'!BL136)</f>
        <v>#N/A</v>
      </c>
      <c r="AB135" s="8" t="e">
        <f>IF(OR(ISNA(AB$1),ISNA($A135)),NA(),'临-燃尽0'!BM136)</f>
        <v>#N/A</v>
      </c>
      <c r="AC135" s="8" t="e">
        <f>IF(OR(ISNA(AC$1),ISNA($A135)),NA(),'临-燃尽0'!BN136)</f>
        <v>#N/A</v>
      </c>
      <c r="AD135" s="8" t="e">
        <f>IF(OR(ISNA(AD$1),ISNA($A135)),NA(),'临-燃尽0'!BO136)</f>
        <v>#N/A</v>
      </c>
      <c r="AE135" s="8" t="e">
        <f>IF(OR(ISNA(AE$1),ISNA($A135)),NA(),'临-燃尽0'!BP136)</f>
        <v>#N/A</v>
      </c>
      <c r="AF135" s="8" t="e">
        <f>IF(OR(ISNA(AF$1),ISNA($A135)),NA(),'临-燃尽0'!BQ136)</f>
        <v>#N/A</v>
      </c>
      <c r="AG135" s="8" t="e">
        <f>IF(OR(ISNA(AG$1),ISNA($A135)),NA(),'临-燃尽0'!BR136)</f>
        <v>#N/A</v>
      </c>
      <c r="AH135" s="8" t="e">
        <f>IF(OR(ISNA(AH$1),ISNA($A135)),NA(),'临-燃尽0'!BS136)</f>
        <v>#N/A</v>
      </c>
      <c r="AI135" s="8" t="e">
        <f>IF(OR(ISNA(AI$1),ISNA($A135)),NA(),'临-燃尽0'!BT136)</f>
        <v>#N/A</v>
      </c>
      <c r="AJ135" s="8" t="e">
        <f>IF(OR(ISNA(AJ$1),ISNA($A135)),NA(),'临-燃尽0'!BU136)</f>
        <v>#N/A</v>
      </c>
      <c r="AK135" s="8" t="e">
        <f>IF(OR(ISNA(AK$1),ISNA($A135)),NA(),'临-燃尽0'!BV136)</f>
        <v>#N/A</v>
      </c>
      <c r="AL135" s="8" t="e">
        <f>IF(OR(ISNA(AL$1),ISNA($A135)),NA(),'临-燃尽0'!BW136)</f>
        <v>#N/A</v>
      </c>
      <c r="AM135" s="8" t="e">
        <f>IF(OR(ISNA(AM$1),ISNA($A135)),NA(),'临-燃尽0'!BX136)</f>
        <v>#N/A</v>
      </c>
      <c r="AN135" s="8" t="e">
        <f>IF(OR(ISNA(AN$1),ISNA($A135)),NA(),'临-燃尽0'!BY136)</f>
        <v>#N/A</v>
      </c>
      <c r="AO135" s="8" t="e">
        <f>IF(OR(ISNA(AO$1),ISNA($A135)),NA(),'临-燃尽0'!BZ136)</f>
        <v>#N/A</v>
      </c>
      <c r="AP135" s="8" t="e">
        <f>IF(OR(ISNA(AP$1),ISNA($A135)),NA(),'临-燃尽0'!CA136)</f>
        <v>#N/A</v>
      </c>
      <c r="AQ135" s="8" t="e">
        <f>IF(OR(ISNA(AQ$1),ISNA($A135)),NA(),'临-燃尽0'!CB136)</f>
        <v>#N/A</v>
      </c>
      <c r="AR135" s="8" t="e">
        <f>IF(OR(ISNA(AR$1),ISNA($A135)),NA(),'临-燃尽0'!CC136)</f>
        <v>#N/A</v>
      </c>
      <c r="AS135" s="8" t="e">
        <f>IF(OR(ISNA(AS$1),ISNA($A135)),NA(),'临-燃尽0'!CD136)</f>
        <v>#N/A</v>
      </c>
      <c r="AT135" s="8" t="e">
        <f>IF(OR(ISNA(AT$1),ISNA($A135)),NA(),'临-燃尽0'!CE136)</f>
        <v>#N/A</v>
      </c>
      <c r="AU135" s="8" t="e">
        <f>IF(OR(ISNA(AU$1),ISNA($A135)),NA(),'临-燃尽0'!CF136)</f>
        <v>#N/A</v>
      </c>
      <c r="AV135" s="8" t="e">
        <f>IF(OR(ISNA(AV$1),ISNA($A135)),NA(),'临-燃尽0'!CG136)</f>
        <v>#N/A</v>
      </c>
      <c r="AW135" s="8" t="e">
        <f>IF(OR(ISNA(AW$1),ISNA($A135)),NA(),'临-燃尽0'!CH136)</f>
        <v>#N/A</v>
      </c>
      <c r="AX135" s="8" t="e">
        <f>IF(OR(ISNA(AX$1),ISNA($A135)),NA(),'临-燃尽0'!CI136)</f>
        <v>#N/A</v>
      </c>
      <c r="AY135" s="8" t="e">
        <f>IF(OR(ISNA(AY$1),ISNA($A135)),NA(),'临-燃尽0'!CJ136)</f>
        <v>#N/A</v>
      </c>
      <c r="AZ135" s="8" t="e">
        <f>IF(OR(ISNA(AZ$1),ISNA($A135)),NA(),'临-燃尽0'!CK136)</f>
        <v>#N/A</v>
      </c>
    </row>
    <row r="136" spans="1:52">
      <c r="A136" s="8" t="e">
        <f>IF(OR('临-燃尽0'!AL137="",'临-燃尽0'!AL137="总计"),NA(),'临-燃尽0'!AL137)</f>
        <v>#N/A</v>
      </c>
      <c r="B136" s="8" t="e">
        <f>IF(ISNA($A136),NA(),'临-燃尽0'!AM137)</f>
        <v>#N/A</v>
      </c>
      <c r="C136" s="8" t="e">
        <f>IF(ISNA($A136),NA(),'临-燃尽0'!AN137)</f>
        <v>#N/A</v>
      </c>
      <c r="D136" s="8" t="e">
        <f>IF(ISNA($A136),NA(),'临-燃尽0'!AO137)</f>
        <v>#N/A</v>
      </c>
      <c r="E136" s="8" t="e">
        <f>IF(OR(ISNA(E$1),ISNA($A136)),NA(),'临-燃尽0'!AP137)</f>
        <v>#N/A</v>
      </c>
      <c r="F136" s="8" t="e">
        <f>IF(OR(ISNA(F$1),ISNA($A136)),NA(),'临-燃尽0'!AQ137)</f>
        <v>#N/A</v>
      </c>
      <c r="G136" s="8" t="e">
        <f>IF(OR(ISNA(G$1),ISNA($A136)),NA(),'临-燃尽0'!AR137)</f>
        <v>#N/A</v>
      </c>
      <c r="H136" s="8" t="e">
        <f>IF(OR(ISNA(H$1),ISNA($A136)),NA(),'临-燃尽0'!AS137)</f>
        <v>#N/A</v>
      </c>
      <c r="I136" s="8" t="e">
        <f>IF(OR(ISNA(I$1),ISNA($A136)),NA(),'临-燃尽0'!AT137)</f>
        <v>#N/A</v>
      </c>
      <c r="J136" s="8" t="e">
        <f>IF(OR(ISNA(J$1),ISNA($A136)),NA(),'临-燃尽0'!AU137)</f>
        <v>#N/A</v>
      </c>
      <c r="K136" s="8" t="e">
        <f>IF(OR(ISNA(K$1),ISNA($A136)),NA(),'临-燃尽0'!AV137)</f>
        <v>#N/A</v>
      </c>
      <c r="L136" s="8" t="e">
        <f>IF(OR(ISNA(L$1),ISNA($A136)),NA(),'临-燃尽0'!AW137)</f>
        <v>#N/A</v>
      </c>
      <c r="M136" s="8" t="e">
        <f>IF(OR(ISNA(M$1),ISNA($A136)),NA(),'临-燃尽0'!AX137)</f>
        <v>#N/A</v>
      </c>
      <c r="N136" s="8" t="e">
        <f>IF(OR(ISNA(N$1),ISNA($A136)),NA(),'临-燃尽0'!AY137)</f>
        <v>#N/A</v>
      </c>
      <c r="O136" s="8" t="e">
        <f>IF(OR(ISNA(O$1),ISNA($A136)),NA(),'临-燃尽0'!AZ137)</f>
        <v>#N/A</v>
      </c>
      <c r="P136" s="8" t="e">
        <f>IF(OR(ISNA(P$1),ISNA($A136)),NA(),'临-燃尽0'!BA137)</f>
        <v>#N/A</v>
      </c>
      <c r="Q136" s="8" t="e">
        <f>IF(OR(ISNA(Q$1),ISNA($A136)),NA(),'临-燃尽0'!BB137)</f>
        <v>#N/A</v>
      </c>
      <c r="R136" s="8" t="e">
        <f>IF(OR(ISNA(R$1),ISNA($A136)),NA(),'临-燃尽0'!BC137)</f>
        <v>#N/A</v>
      </c>
      <c r="S136" s="8" t="e">
        <f>IF(OR(ISNA(S$1),ISNA($A136)),NA(),'临-燃尽0'!BD137)</f>
        <v>#N/A</v>
      </c>
      <c r="T136" s="8" t="e">
        <f>IF(OR(ISNA(T$1),ISNA($A136)),NA(),'临-燃尽0'!BE137)</f>
        <v>#N/A</v>
      </c>
      <c r="U136" s="8" t="e">
        <f>IF(OR(ISNA(U$1),ISNA($A136)),NA(),'临-燃尽0'!BF137)</f>
        <v>#N/A</v>
      </c>
      <c r="V136" s="8" t="e">
        <f>IF(OR(ISNA(V$1),ISNA($A136)),NA(),'临-燃尽0'!BG137)</f>
        <v>#N/A</v>
      </c>
      <c r="W136" s="8" t="e">
        <f>IF(OR(ISNA(W$1),ISNA($A136)),NA(),'临-燃尽0'!BH137)</f>
        <v>#N/A</v>
      </c>
      <c r="X136" s="8" t="e">
        <f>IF(OR(ISNA(X$1),ISNA($A136)),NA(),'临-燃尽0'!BI137)</f>
        <v>#N/A</v>
      </c>
      <c r="Y136" s="8" t="e">
        <f>IF(OR(ISNA(Y$1),ISNA($A136)),NA(),'临-燃尽0'!BJ137)</f>
        <v>#N/A</v>
      </c>
      <c r="Z136" s="8" t="e">
        <f>IF(OR(ISNA(Z$1),ISNA($A136)),NA(),'临-燃尽0'!BK137)</f>
        <v>#N/A</v>
      </c>
      <c r="AA136" s="8" t="e">
        <f>IF(OR(ISNA(AA$1),ISNA($A136)),NA(),'临-燃尽0'!BL137)</f>
        <v>#N/A</v>
      </c>
      <c r="AB136" s="8" t="e">
        <f>IF(OR(ISNA(AB$1),ISNA($A136)),NA(),'临-燃尽0'!BM137)</f>
        <v>#N/A</v>
      </c>
      <c r="AC136" s="8" t="e">
        <f>IF(OR(ISNA(AC$1),ISNA($A136)),NA(),'临-燃尽0'!BN137)</f>
        <v>#N/A</v>
      </c>
      <c r="AD136" s="8" t="e">
        <f>IF(OR(ISNA(AD$1),ISNA($A136)),NA(),'临-燃尽0'!BO137)</f>
        <v>#N/A</v>
      </c>
      <c r="AE136" s="8" t="e">
        <f>IF(OR(ISNA(AE$1),ISNA($A136)),NA(),'临-燃尽0'!BP137)</f>
        <v>#N/A</v>
      </c>
      <c r="AF136" s="8" t="e">
        <f>IF(OR(ISNA(AF$1),ISNA($A136)),NA(),'临-燃尽0'!BQ137)</f>
        <v>#N/A</v>
      </c>
      <c r="AG136" s="8" t="e">
        <f>IF(OR(ISNA(AG$1),ISNA($A136)),NA(),'临-燃尽0'!BR137)</f>
        <v>#N/A</v>
      </c>
      <c r="AH136" s="8" t="e">
        <f>IF(OR(ISNA(AH$1),ISNA($A136)),NA(),'临-燃尽0'!BS137)</f>
        <v>#N/A</v>
      </c>
      <c r="AI136" s="8" t="e">
        <f>IF(OR(ISNA(AI$1),ISNA($A136)),NA(),'临-燃尽0'!BT137)</f>
        <v>#N/A</v>
      </c>
      <c r="AJ136" s="8" t="e">
        <f>IF(OR(ISNA(AJ$1),ISNA($A136)),NA(),'临-燃尽0'!BU137)</f>
        <v>#N/A</v>
      </c>
      <c r="AK136" s="8" t="e">
        <f>IF(OR(ISNA(AK$1),ISNA($A136)),NA(),'临-燃尽0'!BV137)</f>
        <v>#N/A</v>
      </c>
      <c r="AL136" s="8" t="e">
        <f>IF(OR(ISNA(AL$1),ISNA($A136)),NA(),'临-燃尽0'!BW137)</f>
        <v>#N/A</v>
      </c>
      <c r="AM136" s="8" t="e">
        <f>IF(OR(ISNA(AM$1),ISNA($A136)),NA(),'临-燃尽0'!BX137)</f>
        <v>#N/A</v>
      </c>
      <c r="AN136" s="8" t="e">
        <f>IF(OR(ISNA(AN$1),ISNA($A136)),NA(),'临-燃尽0'!BY137)</f>
        <v>#N/A</v>
      </c>
      <c r="AO136" s="8" t="e">
        <f>IF(OR(ISNA(AO$1),ISNA($A136)),NA(),'临-燃尽0'!BZ137)</f>
        <v>#N/A</v>
      </c>
      <c r="AP136" s="8" t="e">
        <f>IF(OR(ISNA(AP$1),ISNA($A136)),NA(),'临-燃尽0'!CA137)</f>
        <v>#N/A</v>
      </c>
      <c r="AQ136" s="8" t="e">
        <f>IF(OR(ISNA(AQ$1),ISNA($A136)),NA(),'临-燃尽0'!CB137)</f>
        <v>#N/A</v>
      </c>
      <c r="AR136" s="8" t="e">
        <f>IF(OR(ISNA(AR$1),ISNA($A136)),NA(),'临-燃尽0'!CC137)</f>
        <v>#N/A</v>
      </c>
      <c r="AS136" s="8" t="e">
        <f>IF(OR(ISNA(AS$1),ISNA($A136)),NA(),'临-燃尽0'!CD137)</f>
        <v>#N/A</v>
      </c>
      <c r="AT136" s="8" t="e">
        <f>IF(OR(ISNA(AT$1),ISNA($A136)),NA(),'临-燃尽0'!CE137)</f>
        <v>#N/A</v>
      </c>
      <c r="AU136" s="8" t="e">
        <f>IF(OR(ISNA(AU$1),ISNA($A136)),NA(),'临-燃尽0'!CF137)</f>
        <v>#N/A</v>
      </c>
      <c r="AV136" s="8" t="e">
        <f>IF(OR(ISNA(AV$1),ISNA($A136)),NA(),'临-燃尽0'!CG137)</f>
        <v>#N/A</v>
      </c>
      <c r="AW136" s="8" t="e">
        <f>IF(OR(ISNA(AW$1),ISNA($A136)),NA(),'临-燃尽0'!CH137)</f>
        <v>#N/A</v>
      </c>
      <c r="AX136" s="8" t="e">
        <f>IF(OR(ISNA(AX$1),ISNA($A136)),NA(),'临-燃尽0'!CI137)</f>
        <v>#N/A</v>
      </c>
      <c r="AY136" s="8" t="e">
        <f>IF(OR(ISNA(AY$1),ISNA($A136)),NA(),'临-燃尽0'!CJ137)</f>
        <v>#N/A</v>
      </c>
      <c r="AZ136" s="8" t="e">
        <f>IF(OR(ISNA(AZ$1),ISNA($A136)),NA(),'临-燃尽0'!CK137)</f>
        <v>#N/A</v>
      </c>
    </row>
    <row r="137" spans="1:52">
      <c r="A137" s="8" t="e">
        <f>IF(OR('临-燃尽0'!AL138="",'临-燃尽0'!AL138="总计"),NA(),'临-燃尽0'!AL138)</f>
        <v>#N/A</v>
      </c>
      <c r="B137" s="8" t="e">
        <f>IF(ISNA($A137),NA(),'临-燃尽0'!AM138)</f>
        <v>#N/A</v>
      </c>
      <c r="C137" s="8" t="e">
        <f>IF(ISNA($A137),NA(),'临-燃尽0'!AN138)</f>
        <v>#N/A</v>
      </c>
      <c r="D137" s="8" t="e">
        <f>IF(ISNA($A137),NA(),'临-燃尽0'!AO138)</f>
        <v>#N/A</v>
      </c>
      <c r="E137" s="8" t="e">
        <f>IF(OR(ISNA(E$1),ISNA($A137)),NA(),'临-燃尽0'!AP138)</f>
        <v>#N/A</v>
      </c>
      <c r="F137" s="8" t="e">
        <f>IF(OR(ISNA(F$1),ISNA($A137)),NA(),'临-燃尽0'!AQ138)</f>
        <v>#N/A</v>
      </c>
      <c r="G137" s="8" t="e">
        <f>IF(OR(ISNA(G$1),ISNA($A137)),NA(),'临-燃尽0'!AR138)</f>
        <v>#N/A</v>
      </c>
      <c r="H137" s="8" t="e">
        <f>IF(OR(ISNA(H$1),ISNA($A137)),NA(),'临-燃尽0'!AS138)</f>
        <v>#N/A</v>
      </c>
      <c r="I137" s="8" t="e">
        <f>IF(OR(ISNA(I$1),ISNA($A137)),NA(),'临-燃尽0'!AT138)</f>
        <v>#N/A</v>
      </c>
      <c r="J137" s="8" t="e">
        <f>IF(OR(ISNA(J$1),ISNA($A137)),NA(),'临-燃尽0'!AU138)</f>
        <v>#N/A</v>
      </c>
      <c r="K137" s="8" t="e">
        <f>IF(OR(ISNA(K$1),ISNA($A137)),NA(),'临-燃尽0'!AV138)</f>
        <v>#N/A</v>
      </c>
      <c r="L137" s="8" t="e">
        <f>IF(OR(ISNA(L$1),ISNA($A137)),NA(),'临-燃尽0'!AW138)</f>
        <v>#N/A</v>
      </c>
      <c r="M137" s="8" t="e">
        <f>IF(OR(ISNA(M$1),ISNA($A137)),NA(),'临-燃尽0'!AX138)</f>
        <v>#N/A</v>
      </c>
      <c r="N137" s="8" t="e">
        <f>IF(OR(ISNA(N$1),ISNA($A137)),NA(),'临-燃尽0'!AY138)</f>
        <v>#N/A</v>
      </c>
      <c r="O137" s="8" t="e">
        <f>IF(OR(ISNA(O$1),ISNA($A137)),NA(),'临-燃尽0'!AZ138)</f>
        <v>#N/A</v>
      </c>
      <c r="P137" s="8" t="e">
        <f>IF(OR(ISNA(P$1),ISNA($A137)),NA(),'临-燃尽0'!BA138)</f>
        <v>#N/A</v>
      </c>
      <c r="Q137" s="8" t="e">
        <f>IF(OR(ISNA(Q$1),ISNA($A137)),NA(),'临-燃尽0'!BB138)</f>
        <v>#N/A</v>
      </c>
      <c r="R137" s="8" t="e">
        <f>IF(OR(ISNA(R$1),ISNA($A137)),NA(),'临-燃尽0'!BC138)</f>
        <v>#N/A</v>
      </c>
      <c r="S137" s="8" t="e">
        <f>IF(OR(ISNA(S$1),ISNA($A137)),NA(),'临-燃尽0'!BD138)</f>
        <v>#N/A</v>
      </c>
      <c r="T137" s="8" t="e">
        <f>IF(OR(ISNA(T$1),ISNA($A137)),NA(),'临-燃尽0'!BE138)</f>
        <v>#N/A</v>
      </c>
      <c r="U137" s="8" t="e">
        <f>IF(OR(ISNA(U$1),ISNA($A137)),NA(),'临-燃尽0'!BF138)</f>
        <v>#N/A</v>
      </c>
      <c r="V137" s="8" t="e">
        <f>IF(OR(ISNA(V$1),ISNA($A137)),NA(),'临-燃尽0'!BG138)</f>
        <v>#N/A</v>
      </c>
      <c r="W137" s="8" t="e">
        <f>IF(OR(ISNA(W$1),ISNA($A137)),NA(),'临-燃尽0'!BH138)</f>
        <v>#N/A</v>
      </c>
      <c r="X137" s="8" t="e">
        <f>IF(OR(ISNA(X$1),ISNA($A137)),NA(),'临-燃尽0'!BI138)</f>
        <v>#N/A</v>
      </c>
      <c r="Y137" s="8" t="e">
        <f>IF(OR(ISNA(Y$1),ISNA($A137)),NA(),'临-燃尽0'!BJ138)</f>
        <v>#N/A</v>
      </c>
      <c r="Z137" s="8" t="e">
        <f>IF(OR(ISNA(Z$1),ISNA($A137)),NA(),'临-燃尽0'!BK138)</f>
        <v>#N/A</v>
      </c>
      <c r="AA137" s="8" t="e">
        <f>IF(OR(ISNA(AA$1),ISNA($A137)),NA(),'临-燃尽0'!BL138)</f>
        <v>#N/A</v>
      </c>
      <c r="AB137" s="8" t="e">
        <f>IF(OR(ISNA(AB$1),ISNA($A137)),NA(),'临-燃尽0'!BM138)</f>
        <v>#N/A</v>
      </c>
      <c r="AC137" s="8" t="e">
        <f>IF(OR(ISNA(AC$1),ISNA($A137)),NA(),'临-燃尽0'!BN138)</f>
        <v>#N/A</v>
      </c>
      <c r="AD137" s="8" t="e">
        <f>IF(OR(ISNA(AD$1),ISNA($A137)),NA(),'临-燃尽0'!BO138)</f>
        <v>#N/A</v>
      </c>
      <c r="AE137" s="8" t="e">
        <f>IF(OR(ISNA(AE$1),ISNA($A137)),NA(),'临-燃尽0'!BP138)</f>
        <v>#N/A</v>
      </c>
      <c r="AF137" s="8" t="e">
        <f>IF(OR(ISNA(AF$1),ISNA($A137)),NA(),'临-燃尽0'!BQ138)</f>
        <v>#N/A</v>
      </c>
      <c r="AG137" s="8" t="e">
        <f>IF(OR(ISNA(AG$1),ISNA($A137)),NA(),'临-燃尽0'!BR138)</f>
        <v>#N/A</v>
      </c>
      <c r="AH137" s="8" t="e">
        <f>IF(OR(ISNA(AH$1),ISNA($A137)),NA(),'临-燃尽0'!BS138)</f>
        <v>#N/A</v>
      </c>
      <c r="AI137" s="8" t="e">
        <f>IF(OR(ISNA(AI$1),ISNA($A137)),NA(),'临-燃尽0'!BT138)</f>
        <v>#N/A</v>
      </c>
      <c r="AJ137" s="8" t="e">
        <f>IF(OR(ISNA(AJ$1),ISNA($A137)),NA(),'临-燃尽0'!BU138)</f>
        <v>#N/A</v>
      </c>
      <c r="AK137" s="8" t="e">
        <f>IF(OR(ISNA(AK$1),ISNA($A137)),NA(),'临-燃尽0'!BV138)</f>
        <v>#N/A</v>
      </c>
      <c r="AL137" s="8" t="e">
        <f>IF(OR(ISNA(AL$1),ISNA($A137)),NA(),'临-燃尽0'!BW138)</f>
        <v>#N/A</v>
      </c>
      <c r="AM137" s="8" t="e">
        <f>IF(OR(ISNA(AM$1),ISNA($A137)),NA(),'临-燃尽0'!BX138)</f>
        <v>#N/A</v>
      </c>
      <c r="AN137" s="8" t="e">
        <f>IF(OR(ISNA(AN$1),ISNA($A137)),NA(),'临-燃尽0'!BY138)</f>
        <v>#N/A</v>
      </c>
      <c r="AO137" s="8" t="e">
        <f>IF(OR(ISNA(AO$1),ISNA($A137)),NA(),'临-燃尽0'!BZ138)</f>
        <v>#N/A</v>
      </c>
      <c r="AP137" s="8" t="e">
        <f>IF(OR(ISNA(AP$1),ISNA($A137)),NA(),'临-燃尽0'!CA138)</f>
        <v>#N/A</v>
      </c>
      <c r="AQ137" s="8" t="e">
        <f>IF(OR(ISNA(AQ$1),ISNA($A137)),NA(),'临-燃尽0'!CB138)</f>
        <v>#N/A</v>
      </c>
      <c r="AR137" s="8" t="e">
        <f>IF(OR(ISNA(AR$1),ISNA($A137)),NA(),'临-燃尽0'!CC138)</f>
        <v>#N/A</v>
      </c>
      <c r="AS137" s="8" t="e">
        <f>IF(OR(ISNA(AS$1),ISNA($A137)),NA(),'临-燃尽0'!CD138)</f>
        <v>#N/A</v>
      </c>
      <c r="AT137" s="8" t="e">
        <f>IF(OR(ISNA(AT$1),ISNA($A137)),NA(),'临-燃尽0'!CE138)</f>
        <v>#N/A</v>
      </c>
      <c r="AU137" s="8" t="e">
        <f>IF(OR(ISNA(AU$1),ISNA($A137)),NA(),'临-燃尽0'!CF138)</f>
        <v>#N/A</v>
      </c>
      <c r="AV137" s="8" t="e">
        <f>IF(OR(ISNA(AV$1),ISNA($A137)),NA(),'临-燃尽0'!CG138)</f>
        <v>#N/A</v>
      </c>
      <c r="AW137" s="8" t="e">
        <f>IF(OR(ISNA(AW$1),ISNA($A137)),NA(),'临-燃尽0'!CH138)</f>
        <v>#N/A</v>
      </c>
      <c r="AX137" s="8" t="e">
        <f>IF(OR(ISNA(AX$1),ISNA($A137)),NA(),'临-燃尽0'!CI138)</f>
        <v>#N/A</v>
      </c>
      <c r="AY137" s="8" t="e">
        <f>IF(OR(ISNA(AY$1),ISNA($A137)),NA(),'临-燃尽0'!CJ138)</f>
        <v>#N/A</v>
      </c>
      <c r="AZ137" s="8" t="e">
        <f>IF(OR(ISNA(AZ$1),ISNA($A137)),NA(),'临-燃尽0'!CK138)</f>
        <v>#N/A</v>
      </c>
    </row>
    <row r="138" spans="1:52">
      <c r="A138" s="8" t="e">
        <f>IF(OR('临-燃尽0'!AL139="",'临-燃尽0'!AL139="总计"),NA(),'临-燃尽0'!AL139)</f>
        <v>#N/A</v>
      </c>
      <c r="B138" s="8" t="e">
        <f>IF(ISNA($A138),NA(),'临-燃尽0'!AM139)</f>
        <v>#N/A</v>
      </c>
      <c r="C138" s="8" t="e">
        <f>IF(ISNA($A138),NA(),'临-燃尽0'!AN139)</f>
        <v>#N/A</v>
      </c>
      <c r="D138" s="8" t="e">
        <f>IF(ISNA($A138),NA(),'临-燃尽0'!AO139)</f>
        <v>#N/A</v>
      </c>
      <c r="E138" s="8" t="e">
        <f>IF(OR(ISNA(E$1),ISNA($A138)),NA(),'临-燃尽0'!AP139)</f>
        <v>#N/A</v>
      </c>
      <c r="F138" s="8" t="e">
        <f>IF(OR(ISNA(F$1),ISNA($A138)),NA(),'临-燃尽0'!AQ139)</f>
        <v>#N/A</v>
      </c>
      <c r="G138" s="8" t="e">
        <f>IF(OR(ISNA(G$1),ISNA($A138)),NA(),'临-燃尽0'!AR139)</f>
        <v>#N/A</v>
      </c>
      <c r="H138" s="8" t="e">
        <f>IF(OR(ISNA(H$1),ISNA($A138)),NA(),'临-燃尽0'!AS139)</f>
        <v>#N/A</v>
      </c>
      <c r="I138" s="8" t="e">
        <f>IF(OR(ISNA(I$1),ISNA($A138)),NA(),'临-燃尽0'!AT139)</f>
        <v>#N/A</v>
      </c>
      <c r="J138" s="8" t="e">
        <f>IF(OR(ISNA(J$1),ISNA($A138)),NA(),'临-燃尽0'!AU139)</f>
        <v>#N/A</v>
      </c>
      <c r="K138" s="8" t="e">
        <f>IF(OR(ISNA(K$1),ISNA($A138)),NA(),'临-燃尽0'!AV139)</f>
        <v>#N/A</v>
      </c>
      <c r="L138" s="8" t="e">
        <f>IF(OR(ISNA(L$1),ISNA($A138)),NA(),'临-燃尽0'!AW139)</f>
        <v>#N/A</v>
      </c>
      <c r="M138" s="8" t="e">
        <f>IF(OR(ISNA(M$1),ISNA($A138)),NA(),'临-燃尽0'!AX139)</f>
        <v>#N/A</v>
      </c>
      <c r="N138" s="8" t="e">
        <f>IF(OR(ISNA(N$1),ISNA($A138)),NA(),'临-燃尽0'!AY139)</f>
        <v>#N/A</v>
      </c>
      <c r="O138" s="8" t="e">
        <f>IF(OR(ISNA(O$1),ISNA($A138)),NA(),'临-燃尽0'!AZ139)</f>
        <v>#N/A</v>
      </c>
      <c r="P138" s="8" t="e">
        <f>IF(OR(ISNA(P$1),ISNA($A138)),NA(),'临-燃尽0'!BA139)</f>
        <v>#N/A</v>
      </c>
      <c r="Q138" s="8" t="e">
        <f>IF(OR(ISNA(Q$1),ISNA($A138)),NA(),'临-燃尽0'!BB139)</f>
        <v>#N/A</v>
      </c>
      <c r="R138" s="8" t="e">
        <f>IF(OR(ISNA(R$1),ISNA($A138)),NA(),'临-燃尽0'!BC139)</f>
        <v>#N/A</v>
      </c>
      <c r="S138" s="8" t="e">
        <f>IF(OR(ISNA(S$1),ISNA($A138)),NA(),'临-燃尽0'!BD139)</f>
        <v>#N/A</v>
      </c>
      <c r="T138" s="8" t="e">
        <f>IF(OR(ISNA(T$1),ISNA($A138)),NA(),'临-燃尽0'!BE139)</f>
        <v>#N/A</v>
      </c>
      <c r="U138" s="8" t="e">
        <f>IF(OR(ISNA(U$1),ISNA($A138)),NA(),'临-燃尽0'!BF139)</f>
        <v>#N/A</v>
      </c>
      <c r="V138" s="8" t="e">
        <f>IF(OR(ISNA(V$1),ISNA($A138)),NA(),'临-燃尽0'!BG139)</f>
        <v>#N/A</v>
      </c>
      <c r="W138" s="8" t="e">
        <f>IF(OR(ISNA(W$1),ISNA($A138)),NA(),'临-燃尽0'!BH139)</f>
        <v>#N/A</v>
      </c>
      <c r="X138" s="8" t="e">
        <f>IF(OR(ISNA(X$1),ISNA($A138)),NA(),'临-燃尽0'!BI139)</f>
        <v>#N/A</v>
      </c>
      <c r="Y138" s="8" t="e">
        <f>IF(OR(ISNA(Y$1),ISNA($A138)),NA(),'临-燃尽0'!BJ139)</f>
        <v>#N/A</v>
      </c>
      <c r="Z138" s="8" t="e">
        <f>IF(OR(ISNA(Z$1),ISNA($A138)),NA(),'临-燃尽0'!BK139)</f>
        <v>#N/A</v>
      </c>
      <c r="AA138" s="8" t="e">
        <f>IF(OR(ISNA(AA$1),ISNA($A138)),NA(),'临-燃尽0'!BL139)</f>
        <v>#N/A</v>
      </c>
      <c r="AB138" s="8" t="e">
        <f>IF(OR(ISNA(AB$1),ISNA($A138)),NA(),'临-燃尽0'!BM139)</f>
        <v>#N/A</v>
      </c>
      <c r="AC138" s="8" t="e">
        <f>IF(OR(ISNA(AC$1),ISNA($A138)),NA(),'临-燃尽0'!BN139)</f>
        <v>#N/A</v>
      </c>
      <c r="AD138" s="8" t="e">
        <f>IF(OR(ISNA(AD$1),ISNA($A138)),NA(),'临-燃尽0'!BO139)</f>
        <v>#N/A</v>
      </c>
      <c r="AE138" s="8" t="e">
        <f>IF(OR(ISNA(AE$1),ISNA($A138)),NA(),'临-燃尽0'!BP139)</f>
        <v>#N/A</v>
      </c>
      <c r="AF138" s="8" t="e">
        <f>IF(OR(ISNA(AF$1),ISNA($A138)),NA(),'临-燃尽0'!BQ139)</f>
        <v>#N/A</v>
      </c>
      <c r="AG138" s="8" t="e">
        <f>IF(OR(ISNA(AG$1),ISNA($A138)),NA(),'临-燃尽0'!BR139)</f>
        <v>#N/A</v>
      </c>
      <c r="AH138" s="8" t="e">
        <f>IF(OR(ISNA(AH$1),ISNA($A138)),NA(),'临-燃尽0'!BS139)</f>
        <v>#N/A</v>
      </c>
      <c r="AI138" s="8" t="e">
        <f>IF(OR(ISNA(AI$1),ISNA($A138)),NA(),'临-燃尽0'!BT139)</f>
        <v>#N/A</v>
      </c>
      <c r="AJ138" s="8" t="e">
        <f>IF(OR(ISNA(AJ$1),ISNA($A138)),NA(),'临-燃尽0'!BU139)</f>
        <v>#N/A</v>
      </c>
      <c r="AK138" s="8" t="e">
        <f>IF(OR(ISNA(AK$1),ISNA($A138)),NA(),'临-燃尽0'!BV139)</f>
        <v>#N/A</v>
      </c>
      <c r="AL138" s="8" t="e">
        <f>IF(OR(ISNA(AL$1),ISNA($A138)),NA(),'临-燃尽0'!BW139)</f>
        <v>#N/A</v>
      </c>
      <c r="AM138" s="8" t="e">
        <f>IF(OR(ISNA(AM$1),ISNA($A138)),NA(),'临-燃尽0'!BX139)</f>
        <v>#N/A</v>
      </c>
      <c r="AN138" s="8" t="e">
        <f>IF(OR(ISNA(AN$1),ISNA($A138)),NA(),'临-燃尽0'!BY139)</f>
        <v>#N/A</v>
      </c>
      <c r="AO138" s="8" t="e">
        <f>IF(OR(ISNA(AO$1),ISNA($A138)),NA(),'临-燃尽0'!BZ139)</f>
        <v>#N/A</v>
      </c>
      <c r="AP138" s="8" t="e">
        <f>IF(OR(ISNA(AP$1),ISNA($A138)),NA(),'临-燃尽0'!CA139)</f>
        <v>#N/A</v>
      </c>
      <c r="AQ138" s="8" t="e">
        <f>IF(OR(ISNA(AQ$1),ISNA($A138)),NA(),'临-燃尽0'!CB139)</f>
        <v>#N/A</v>
      </c>
      <c r="AR138" s="8" t="e">
        <f>IF(OR(ISNA(AR$1),ISNA($A138)),NA(),'临-燃尽0'!CC139)</f>
        <v>#N/A</v>
      </c>
      <c r="AS138" s="8" t="e">
        <f>IF(OR(ISNA(AS$1),ISNA($A138)),NA(),'临-燃尽0'!CD139)</f>
        <v>#N/A</v>
      </c>
      <c r="AT138" s="8" t="e">
        <f>IF(OR(ISNA(AT$1),ISNA($A138)),NA(),'临-燃尽0'!CE139)</f>
        <v>#N/A</v>
      </c>
      <c r="AU138" s="8" t="e">
        <f>IF(OR(ISNA(AU$1),ISNA($A138)),NA(),'临-燃尽0'!CF139)</f>
        <v>#N/A</v>
      </c>
      <c r="AV138" s="8" t="e">
        <f>IF(OR(ISNA(AV$1),ISNA($A138)),NA(),'临-燃尽0'!CG139)</f>
        <v>#N/A</v>
      </c>
      <c r="AW138" s="8" t="e">
        <f>IF(OR(ISNA(AW$1),ISNA($A138)),NA(),'临-燃尽0'!CH139)</f>
        <v>#N/A</v>
      </c>
      <c r="AX138" s="8" t="e">
        <f>IF(OR(ISNA(AX$1),ISNA($A138)),NA(),'临-燃尽0'!CI139)</f>
        <v>#N/A</v>
      </c>
      <c r="AY138" s="8" t="e">
        <f>IF(OR(ISNA(AY$1),ISNA($A138)),NA(),'临-燃尽0'!CJ139)</f>
        <v>#N/A</v>
      </c>
      <c r="AZ138" s="8" t="e">
        <f>IF(OR(ISNA(AZ$1),ISNA($A138)),NA(),'临-燃尽0'!CK139)</f>
        <v>#N/A</v>
      </c>
    </row>
    <row r="139" spans="1:52">
      <c r="A139" s="8" t="e">
        <f>IF(OR('临-燃尽0'!AL140="",'临-燃尽0'!AL140="总计"),NA(),'临-燃尽0'!AL140)</f>
        <v>#N/A</v>
      </c>
      <c r="B139" s="8" t="e">
        <f>IF(ISNA($A139),NA(),'临-燃尽0'!AM140)</f>
        <v>#N/A</v>
      </c>
      <c r="C139" s="8" t="e">
        <f>IF(ISNA($A139),NA(),'临-燃尽0'!AN140)</f>
        <v>#N/A</v>
      </c>
      <c r="D139" s="8" t="e">
        <f>IF(ISNA($A139),NA(),'临-燃尽0'!AO140)</f>
        <v>#N/A</v>
      </c>
      <c r="E139" s="8" t="e">
        <f>IF(OR(ISNA(E$1),ISNA($A139)),NA(),'临-燃尽0'!AP140)</f>
        <v>#N/A</v>
      </c>
      <c r="F139" s="8" t="e">
        <f>IF(OR(ISNA(F$1),ISNA($A139)),NA(),'临-燃尽0'!AQ140)</f>
        <v>#N/A</v>
      </c>
      <c r="G139" s="8" t="e">
        <f>IF(OR(ISNA(G$1),ISNA($A139)),NA(),'临-燃尽0'!AR140)</f>
        <v>#N/A</v>
      </c>
      <c r="H139" s="8" t="e">
        <f>IF(OR(ISNA(H$1),ISNA($A139)),NA(),'临-燃尽0'!AS140)</f>
        <v>#N/A</v>
      </c>
      <c r="I139" s="8" t="e">
        <f>IF(OR(ISNA(I$1),ISNA($A139)),NA(),'临-燃尽0'!AT140)</f>
        <v>#N/A</v>
      </c>
      <c r="J139" s="8" t="e">
        <f>IF(OR(ISNA(J$1),ISNA($A139)),NA(),'临-燃尽0'!AU140)</f>
        <v>#N/A</v>
      </c>
      <c r="K139" s="8" t="e">
        <f>IF(OR(ISNA(K$1),ISNA($A139)),NA(),'临-燃尽0'!AV140)</f>
        <v>#N/A</v>
      </c>
      <c r="L139" s="8" t="e">
        <f>IF(OR(ISNA(L$1),ISNA($A139)),NA(),'临-燃尽0'!AW140)</f>
        <v>#N/A</v>
      </c>
      <c r="M139" s="8" t="e">
        <f>IF(OR(ISNA(M$1),ISNA($A139)),NA(),'临-燃尽0'!AX140)</f>
        <v>#N/A</v>
      </c>
      <c r="N139" s="8" t="e">
        <f>IF(OR(ISNA(N$1),ISNA($A139)),NA(),'临-燃尽0'!AY140)</f>
        <v>#N/A</v>
      </c>
      <c r="O139" s="8" t="e">
        <f>IF(OR(ISNA(O$1),ISNA($A139)),NA(),'临-燃尽0'!AZ140)</f>
        <v>#N/A</v>
      </c>
      <c r="P139" s="8" t="e">
        <f>IF(OR(ISNA(P$1),ISNA($A139)),NA(),'临-燃尽0'!BA140)</f>
        <v>#N/A</v>
      </c>
      <c r="Q139" s="8" t="e">
        <f>IF(OR(ISNA(Q$1),ISNA($A139)),NA(),'临-燃尽0'!BB140)</f>
        <v>#N/A</v>
      </c>
      <c r="R139" s="8" t="e">
        <f>IF(OR(ISNA(R$1),ISNA($A139)),NA(),'临-燃尽0'!BC140)</f>
        <v>#N/A</v>
      </c>
      <c r="S139" s="8" t="e">
        <f>IF(OR(ISNA(S$1),ISNA($A139)),NA(),'临-燃尽0'!BD140)</f>
        <v>#N/A</v>
      </c>
      <c r="T139" s="8" t="e">
        <f>IF(OR(ISNA(T$1),ISNA($A139)),NA(),'临-燃尽0'!BE140)</f>
        <v>#N/A</v>
      </c>
      <c r="U139" s="8" t="e">
        <f>IF(OR(ISNA(U$1),ISNA($A139)),NA(),'临-燃尽0'!BF140)</f>
        <v>#N/A</v>
      </c>
      <c r="V139" s="8" t="e">
        <f>IF(OR(ISNA(V$1),ISNA($A139)),NA(),'临-燃尽0'!BG140)</f>
        <v>#N/A</v>
      </c>
      <c r="W139" s="8" t="e">
        <f>IF(OR(ISNA(W$1),ISNA($A139)),NA(),'临-燃尽0'!BH140)</f>
        <v>#N/A</v>
      </c>
      <c r="X139" s="8" t="e">
        <f>IF(OR(ISNA(X$1),ISNA($A139)),NA(),'临-燃尽0'!BI140)</f>
        <v>#N/A</v>
      </c>
      <c r="Y139" s="8" t="e">
        <f>IF(OR(ISNA(Y$1),ISNA($A139)),NA(),'临-燃尽0'!BJ140)</f>
        <v>#N/A</v>
      </c>
      <c r="Z139" s="8" t="e">
        <f>IF(OR(ISNA(Z$1),ISNA($A139)),NA(),'临-燃尽0'!BK140)</f>
        <v>#N/A</v>
      </c>
      <c r="AA139" s="8" t="e">
        <f>IF(OR(ISNA(AA$1),ISNA($A139)),NA(),'临-燃尽0'!BL140)</f>
        <v>#N/A</v>
      </c>
      <c r="AB139" s="8" t="e">
        <f>IF(OR(ISNA(AB$1),ISNA($A139)),NA(),'临-燃尽0'!BM140)</f>
        <v>#N/A</v>
      </c>
      <c r="AC139" s="8" t="e">
        <f>IF(OR(ISNA(AC$1),ISNA($A139)),NA(),'临-燃尽0'!BN140)</f>
        <v>#N/A</v>
      </c>
      <c r="AD139" s="8" t="e">
        <f>IF(OR(ISNA(AD$1),ISNA($A139)),NA(),'临-燃尽0'!BO140)</f>
        <v>#N/A</v>
      </c>
      <c r="AE139" s="8" t="e">
        <f>IF(OR(ISNA(AE$1),ISNA($A139)),NA(),'临-燃尽0'!BP140)</f>
        <v>#N/A</v>
      </c>
      <c r="AF139" s="8" t="e">
        <f>IF(OR(ISNA(AF$1),ISNA($A139)),NA(),'临-燃尽0'!BQ140)</f>
        <v>#N/A</v>
      </c>
      <c r="AG139" s="8" t="e">
        <f>IF(OR(ISNA(AG$1),ISNA($A139)),NA(),'临-燃尽0'!BR140)</f>
        <v>#N/A</v>
      </c>
      <c r="AH139" s="8" t="e">
        <f>IF(OR(ISNA(AH$1),ISNA($A139)),NA(),'临-燃尽0'!BS140)</f>
        <v>#N/A</v>
      </c>
      <c r="AI139" s="8" t="e">
        <f>IF(OR(ISNA(AI$1),ISNA($A139)),NA(),'临-燃尽0'!BT140)</f>
        <v>#N/A</v>
      </c>
      <c r="AJ139" s="8" t="e">
        <f>IF(OR(ISNA(AJ$1),ISNA($A139)),NA(),'临-燃尽0'!BU140)</f>
        <v>#N/A</v>
      </c>
      <c r="AK139" s="8" t="e">
        <f>IF(OR(ISNA(AK$1),ISNA($A139)),NA(),'临-燃尽0'!BV140)</f>
        <v>#N/A</v>
      </c>
      <c r="AL139" s="8" t="e">
        <f>IF(OR(ISNA(AL$1),ISNA($A139)),NA(),'临-燃尽0'!BW140)</f>
        <v>#N/A</v>
      </c>
      <c r="AM139" s="8" t="e">
        <f>IF(OR(ISNA(AM$1),ISNA($A139)),NA(),'临-燃尽0'!BX140)</f>
        <v>#N/A</v>
      </c>
      <c r="AN139" s="8" t="e">
        <f>IF(OR(ISNA(AN$1),ISNA($A139)),NA(),'临-燃尽0'!BY140)</f>
        <v>#N/A</v>
      </c>
      <c r="AO139" s="8" t="e">
        <f>IF(OR(ISNA(AO$1),ISNA($A139)),NA(),'临-燃尽0'!BZ140)</f>
        <v>#N/A</v>
      </c>
      <c r="AP139" s="8" t="e">
        <f>IF(OR(ISNA(AP$1),ISNA($A139)),NA(),'临-燃尽0'!CA140)</f>
        <v>#N/A</v>
      </c>
      <c r="AQ139" s="8" t="e">
        <f>IF(OR(ISNA(AQ$1),ISNA($A139)),NA(),'临-燃尽0'!CB140)</f>
        <v>#N/A</v>
      </c>
      <c r="AR139" s="8" t="e">
        <f>IF(OR(ISNA(AR$1),ISNA($A139)),NA(),'临-燃尽0'!CC140)</f>
        <v>#N/A</v>
      </c>
      <c r="AS139" s="8" t="e">
        <f>IF(OR(ISNA(AS$1),ISNA($A139)),NA(),'临-燃尽0'!CD140)</f>
        <v>#N/A</v>
      </c>
      <c r="AT139" s="8" t="e">
        <f>IF(OR(ISNA(AT$1),ISNA($A139)),NA(),'临-燃尽0'!CE140)</f>
        <v>#N/A</v>
      </c>
      <c r="AU139" s="8" t="e">
        <f>IF(OR(ISNA(AU$1),ISNA($A139)),NA(),'临-燃尽0'!CF140)</f>
        <v>#N/A</v>
      </c>
      <c r="AV139" s="8" t="e">
        <f>IF(OR(ISNA(AV$1),ISNA($A139)),NA(),'临-燃尽0'!CG140)</f>
        <v>#N/A</v>
      </c>
      <c r="AW139" s="8" t="e">
        <f>IF(OR(ISNA(AW$1),ISNA($A139)),NA(),'临-燃尽0'!CH140)</f>
        <v>#N/A</v>
      </c>
      <c r="AX139" s="8" t="e">
        <f>IF(OR(ISNA(AX$1),ISNA($A139)),NA(),'临-燃尽0'!CI140)</f>
        <v>#N/A</v>
      </c>
      <c r="AY139" s="8" t="e">
        <f>IF(OR(ISNA(AY$1),ISNA($A139)),NA(),'临-燃尽0'!CJ140)</f>
        <v>#N/A</v>
      </c>
      <c r="AZ139" s="8" t="e">
        <f>IF(OR(ISNA(AZ$1),ISNA($A139)),NA(),'临-燃尽0'!CK140)</f>
        <v>#N/A</v>
      </c>
    </row>
    <row r="140" spans="1:52">
      <c r="A140" s="8" t="e">
        <f>IF(OR('临-燃尽0'!AL141="",'临-燃尽0'!AL141="总计"),NA(),'临-燃尽0'!AL141)</f>
        <v>#N/A</v>
      </c>
      <c r="B140" s="8" t="e">
        <f>IF(ISNA($A140),NA(),'临-燃尽0'!AM141)</f>
        <v>#N/A</v>
      </c>
      <c r="C140" s="8" t="e">
        <f>IF(ISNA($A140),NA(),'临-燃尽0'!AN141)</f>
        <v>#N/A</v>
      </c>
      <c r="D140" s="8" t="e">
        <f>IF(ISNA($A140),NA(),'临-燃尽0'!AO141)</f>
        <v>#N/A</v>
      </c>
      <c r="E140" s="8" t="e">
        <f>IF(OR(ISNA(E$1),ISNA($A140)),NA(),'临-燃尽0'!AP141)</f>
        <v>#N/A</v>
      </c>
      <c r="F140" s="8" t="e">
        <f>IF(OR(ISNA(F$1),ISNA($A140)),NA(),'临-燃尽0'!AQ141)</f>
        <v>#N/A</v>
      </c>
      <c r="G140" s="8" t="e">
        <f>IF(OR(ISNA(G$1),ISNA($A140)),NA(),'临-燃尽0'!AR141)</f>
        <v>#N/A</v>
      </c>
      <c r="H140" s="8" t="e">
        <f>IF(OR(ISNA(H$1),ISNA($A140)),NA(),'临-燃尽0'!AS141)</f>
        <v>#N/A</v>
      </c>
      <c r="I140" s="8" t="e">
        <f>IF(OR(ISNA(I$1),ISNA($A140)),NA(),'临-燃尽0'!AT141)</f>
        <v>#N/A</v>
      </c>
      <c r="J140" s="8" t="e">
        <f>IF(OR(ISNA(J$1),ISNA($A140)),NA(),'临-燃尽0'!AU141)</f>
        <v>#N/A</v>
      </c>
      <c r="K140" s="8" t="e">
        <f>IF(OR(ISNA(K$1),ISNA($A140)),NA(),'临-燃尽0'!AV141)</f>
        <v>#N/A</v>
      </c>
      <c r="L140" s="8" t="e">
        <f>IF(OR(ISNA(L$1),ISNA($A140)),NA(),'临-燃尽0'!AW141)</f>
        <v>#N/A</v>
      </c>
      <c r="M140" s="8" t="e">
        <f>IF(OR(ISNA(M$1),ISNA($A140)),NA(),'临-燃尽0'!AX141)</f>
        <v>#N/A</v>
      </c>
      <c r="N140" s="8" t="e">
        <f>IF(OR(ISNA(N$1),ISNA($A140)),NA(),'临-燃尽0'!AY141)</f>
        <v>#N/A</v>
      </c>
      <c r="O140" s="8" t="e">
        <f>IF(OR(ISNA(O$1),ISNA($A140)),NA(),'临-燃尽0'!AZ141)</f>
        <v>#N/A</v>
      </c>
      <c r="P140" s="8" t="e">
        <f>IF(OR(ISNA(P$1),ISNA($A140)),NA(),'临-燃尽0'!BA141)</f>
        <v>#N/A</v>
      </c>
      <c r="Q140" s="8" t="e">
        <f>IF(OR(ISNA(Q$1),ISNA($A140)),NA(),'临-燃尽0'!BB141)</f>
        <v>#N/A</v>
      </c>
      <c r="R140" s="8" t="e">
        <f>IF(OR(ISNA(R$1),ISNA($A140)),NA(),'临-燃尽0'!BC141)</f>
        <v>#N/A</v>
      </c>
      <c r="S140" s="8" t="e">
        <f>IF(OR(ISNA(S$1),ISNA($A140)),NA(),'临-燃尽0'!BD141)</f>
        <v>#N/A</v>
      </c>
      <c r="T140" s="8" t="e">
        <f>IF(OR(ISNA(T$1),ISNA($A140)),NA(),'临-燃尽0'!BE141)</f>
        <v>#N/A</v>
      </c>
      <c r="U140" s="8" t="e">
        <f>IF(OR(ISNA(U$1),ISNA($A140)),NA(),'临-燃尽0'!BF141)</f>
        <v>#N/A</v>
      </c>
      <c r="V140" s="8" t="e">
        <f>IF(OR(ISNA(V$1),ISNA($A140)),NA(),'临-燃尽0'!BG141)</f>
        <v>#N/A</v>
      </c>
      <c r="W140" s="8" t="e">
        <f>IF(OR(ISNA(W$1),ISNA($A140)),NA(),'临-燃尽0'!BH141)</f>
        <v>#N/A</v>
      </c>
      <c r="X140" s="8" t="e">
        <f>IF(OR(ISNA(X$1),ISNA($A140)),NA(),'临-燃尽0'!BI141)</f>
        <v>#N/A</v>
      </c>
      <c r="Y140" s="8" t="e">
        <f>IF(OR(ISNA(Y$1),ISNA($A140)),NA(),'临-燃尽0'!BJ141)</f>
        <v>#N/A</v>
      </c>
      <c r="Z140" s="8" t="e">
        <f>IF(OR(ISNA(Z$1),ISNA($A140)),NA(),'临-燃尽0'!BK141)</f>
        <v>#N/A</v>
      </c>
      <c r="AA140" s="8" t="e">
        <f>IF(OR(ISNA(AA$1),ISNA($A140)),NA(),'临-燃尽0'!BL141)</f>
        <v>#N/A</v>
      </c>
      <c r="AB140" s="8" t="e">
        <f>IF(OR(ISNA(AB$1),ISNA($A140)),NA(),'临-燃尽0'!BM141)</f>
        <v>#N/A</v>
      </c>
      <c r="AC140" s="8" t="e">
        <f>IF(OR(ISNA(AC$1),ISNA($A140)),NA(),'临-燃尽0'!BN141)</f>
        <v>#N/A</v>
      </c>
      <c r="AD140" s="8" t="e">
        <f>IF(OR(ISNA(AD$1),ISNA($A140)),NA(),'临-燃尽0'!BO141)</f>
        <v>#N/A</v>
      </c>
      <c r="AE140" s="8" t="e">
        <f>IF(OR(ISNA(AE$1),ISNA($A140)),NA(),'临-燃尽0'!BP141)</f>
        <v>#N/A</v>
      </c>
      <c r="AF140" s="8" t="e">
        <f>IF(OR(ISNA(AF$1),ISNA($A140)),NA(),'临-燃尽0'!BQ141)</f>
        <v>#N/A</v>
      </c>
      <c r="AG140" s="8" t="e">
        <f>IF(OR(ISNA(AG$1),ISNA($A140)),NA(),'临-燃尽0'!BR141)</f>
        <v>#N/A</v>
      </c>
      <c r="AH140" s="8" t="e">
        <f>IF(OR(ISNA(AH$1),ISNA($A140)),NA(),'临-燃尽0'!BS141)</f>
        <v>#N/A</v>
      </c>
      <c r="AI140" s="8" t="e">
        <f>IF(OR(ISNA(AI$1),ISNA($A140)),NA(),'临-燃尽0'!BT141)</f>
        <v>#N/A</v>
      </c>
      <c r="AJ140" s="8" t="e">
        <f>IF(OR(ISNA(AJ$1),ISNA($A140)),NA(),'临-燃尽0'!BU141)</f>
        <v>#N/A</v>
      </c>
      <c r="AK140" s="8" t="e">
        <f>IF(OR(ISNA(AK$1),ISNA($A140)),NA(),'临-燃尽0'!BV141)</f>
        <v>#N/A</v>
      </c>
      <c r="AL140" s="8" t="e">
        <f>IF(OR(ISNA(AL$1),ISNA($A140)),NA(),'临-燃尽0'!BW141)</f>
        <v>#N/A</v>
      </c>
      <c r="AM140" s="8" t="e">
        <f>IF(OR(ISNA(AM$1),ISNA($A140)),NA(),'临-燃尽0'!BX141)</f>
        <v>#N/A</v>
      </c>
      <c r="AN140" s="8" t="e">
        <f>IF(OR(ISNA(AN$1),ISNA($A140)),NA(),'临-燃尽0'!BY141)</f>
        <v>#N/A</v>
      </c>
      <c r="AO140" s="8" t="e">
        <f>IF(OR(ISNA(AO$1),ISNA($A140)),NA(),'临-燃尽0'!BZ141)</f>
        <v>#N/A</v>
      </c>
      <c r="AP140" s="8" t="e">
        <f>IF(OR(ISNA(AP$1),ISNA($A140)),NA(),'临-燃尽0'!CA141)</f>
        <v>#N/A</v>
      </c>
      <c r="AQ140" s="8" t="e">
        <f>IF(OR(ISNA(AQ$1),ISNA($A140)),NA(),'临-燃尽0'!CB141)</f>
        <v>#N/A</v>
      </c>
      <c r="AR140" s="8" t="e">
        <f>IF(OR(ISNA(AR$1),ISNA($A140)),NA(),'临-燃尽0'!CC141)</f>
        <v>#N/A</v>
      </c>
      <c r="AS140" s="8" t="e">
        <f>IF(OR(ISNA(AS$1),ISNA($A140)),NA(),'临-燃尽0'!CD141)</f>
        <v>#N/A</v>
      </c>
      <c r="AT140" s="8" t="e">
        <f>IF(OR(ISNA(AT$1),ISNA($A140)),NA(),'临-燃尽0'!CE141)</f>
        <v>#N/A</v>
      </c>
      <c r="AU140" s="8" t="e">
        <f>IF(OR(ISNA(AU$1),ISNA($A140)),NA(),'临-燃尽0'!CF141)</f>
        <v>#N/A</v>
      </c>
      <c r="AV140" s="8" t="e">
        <f>IF(OR(ISNA(AV$1),ISNA($A140)),NA(),'临-燃尽0'!CG141)</f>
        <v>#N/A</v>
      </c>
      <c r="AW140" s="8" t="e">
        <f>IF(OR(ISNA(AW$1),ISNA($A140)),NA(),'临-燃尽0'!CH141)</f>
        <v>#N/A</v>
      </c>
      <c r="AX140" s="8" t="e">
        <f>IF(OR(ISNA(AX$1),ISNA($A140)),NA(),'临-燃尽0'!CI141)</f>
        <v>#N/A</v>
      </c>
      <c r="AY140" s="8" t="e">
        <f>IF(OR(ISNA(AY$1),ISNA($A140)),NA(),'临-燃尽0'!CJ141)</f>
        <v>#N/A</v>
      </c>
      <c r="AZ140" s="8" t="e">
        <f>IF(OR(ISNA(AZ$1),ISNA($A140)),NA(),'临-燃尽0'!CK141)</f>
        <v>#N/A</v>
      </c>
    </row>
    <row r="141" spans="1:52">
      <c r="A141" s="8" t="e">
        <f>IF(OR('临-燃尽0'!AL142="",'临-燃尽0'!AL142="总计"),NA(),'临-燃尽0'!AL142)</f>
        <v>#N/A</v>
      </c>
      <c r="B141" s="8" t="e">
        <f>IF(ISNA($A141),NA(),'临-燃尽0'!AM142)</f>
        <v>#N/A</v>
      </c>
      <c r="C141" s="8" t="e">
        <f>IF(ISNA($A141),NA(),'临-燃尽0'!AN142)</f>
        <v>#N/A</v>
      </c>
      <c r="D141" s="8" t="e">
        <f>IF(ISNA($A141),NA(),'临-燃尽0'!AO142)</f>
        <v>#N/A</v>
      </c>
      <c r="E141" s="8" t="e">
        <f>IF(OR(ISNA(E$1),ISNA($A141)),NA(),'临-燃尽0'!AP142)</f>
        <v>#N/A</v>
      </c>
      <c r="F141" s="8" t="e">
        <f>IF(OR(ISNA(F$1),ISNA($A141)),NA(),'临-燃尽0'!AQ142)</f>
        <v>#N/A</v>
      </c>
      <c r="G141" s="8" t="e">
        <f>IF(OR(ISNA(G$1),ISNA($A141)),NA(),'临-燃尽0'!AR142)</f>
        <v>#N/A</v>
      </c>
      <c r="H141" s="8" t="e">
        <f>IF(OR(ISNA(H$1),ISNA($A141)),NA(),'临-燃尽0'!AS142)</f>
        <v>#N/A</v>
      </c>
      <c r="I141" s="8" t="e">
        <f>IF(OR(ISNA(I$1),ISNA($A141)),NA(),'临-燃尽0'!AT142)</f>
        <v>#N/A</v>
      </c>
      <c r="J141" s="8" t="e">
        <f>IF(OR(ISNA(J$1),ISNA($A141)),NA(),'临-燃尽0'!AU142)</f>
        <v>#N/A</v>
      </c>
      <c r="K141" s="8" t="e">
        <f>IF(OR(ISNA(K$1),ISNA($A141)),NA(),'临-燃尽0'!AV142)</f>
        <v>#N/A</v>
      </c>
      <c r="L141" s="8" t="e">
        <f>IF(OR(ISNA(L$1),ISNA($A141)),NA(),'临-燃尽0'!AW142)</f>
        <v>#N/A</v>
      </c>
      <c r="M141" s="8" t="e">
        <f>IF(OR(ISNA(M$1),ISNA($A141)),NA(),'临-燃尽0'!AX142)</f>
        <v>#N/A</v>
      </c>
      <c r="N141" s="8" t="e">
        <f>IF(OR(ISNA(N$1),ISNA($A141)),NA(),'临-燃尽0'!AY142)</f>
        <v>#N/A</v>
      </c>
      <c r="O141" s="8" t="e">
        <f>IF(OR(ISNA(O$1),ISNA($A141)),NA(),'临-燃尽0'!AZ142)</f>
        <v>#N/A</v>
      </c>
      <c r="P141" s="8" t="e">
        <f>IF(OR(ISNA(P$1),ISNA($A141)),NA(),'临-燃尽0'!BA142)</f>
        <v>#N/A</v>
      </c>
      <c r="Q141" s="8" t="e">
        <f>IF(OR(ISNA(Q$1),ISNA($A141)),NA(),'临-燃尽0'!BB142)</f>
        <v>#N/A</v>
      </c>
      <c r="R141" s="8" t="e">
        <f>IF(OR(ISNA(R$1),ISNA($A141)),NA(),'临-燃尽0'!BC142)</f>
        <v>#N/A</v>
      </c>
      <c r="S141" s="8" t="e">
        <f>IF(OR(ISNA(S$1),ISNA($A141)),NA(),'临-燃尽0'!BD142)</f>
        <v>#N/A</v>
      </c>
      <c r="T141" s="8" t="e">
        <f>IF(OR(ISNA(T$1),ISNA($A141)),NA(),'临-燃尽0'!BE142)</f>
        <v>#N/A</v>
      </c>
      <c r="U141" s="8" t="e">
        <f>IF(OR(ISNA(U$1),ISNA($A141)),NA(),'临-燃尽0'!BF142)</f>
        <v>#N/A</v>
      </c>
      <c r="V141" s="8" t="e">
        <f>IF(OR(ISNA(V$1),ISNA($A141)),NA(),'临-燃尽0'!BG142)</f>
        <v>#N/A</v>
      </c>
      <c r="W141" s="8" t="e">
        <f>IF(OR(ISNA(W$1),ISNA($A141)),NA(),'临-燃尽0'!BH142)</f>
        <v>#N/A</v>
      </c>
      <c r="X141" s="8" t="e">
        <f>IF(OR(ISNA(X$1),ISNA($A141)),NA(),'临-燃尽0'!BI142)</f>
        <v>#N/A</v>
      </c>
      <c r="Y141" s="8" t="e">
        <f>IF(OR(ISNA(Y$1),ISNA($A141)),NA(),'临-燃尽0'!BJ142)</f>
        <v>#N/A</v>
      </c>
      <c r="Z141" s="8" t="e">
        <f>IF(OR(ISNA(Z$1),ISNA($A141)),NA(),'临-燃尽0'!BK142)</f>
        <v>#N/A</v>
      </c>
      <c r="AA141" s="8" t="e">
        <f>IF(OR(ISNA(AA$1),ISNA($A141)),NA(),'临-燃尽0'!BL142)</f>
        <v>#N/A</v>
      </c>
      <c r="AB141" s="8" t="e">
        <f>IF(OR(ISNA(AB$1),ISNA($A141)),NA(),'临-燃尽0'!BM142)</f>
        <v>#N/A</v>
      </c>
      <c r="AC141" s="8" t="e">
        <f>IF(OR(ISNA(AC$1),ISNA($A141)),NA(),'临-燃尽0'!BN142)</f>
        <v>#N/A</v>
      </c>
      <c r="AD141" s="8" t="e">
        <f>IF(OR(ISNA(AD$1),ISNA($A141)),NA(),'临-燃尽0'!BO142)</f>
        <v>#N/A</v>
      </c>
      <c r="AE141" s="8" t="e">
        <f>IF(OR(ISNA(AE$1),ISNA($A141)),NA(),'临-燃尽0'!BP142)</f>
        <v>#N/A</v>
      </c>
      <c r="AF141" s="8" t="e">
        <f>IF(OR(ISNA(AF$1),ISNA($A141)),NA(),'临-燃尽0'!BQ142)</f>
        <v>#N/A</v>
      </c>
      <c r="AG141" s="8" t="e">
        <f>IF(OR(ISNA(AG$1),ISNA($A141)),NA(),'临-燃尽0'!BR142)</f>
        <v>#N/A</v>
      </c>
      <c r="AH141" s="8" t="e">
        <f>IF(OR(ISNA(AH$1),ISNA($A141)),NA(),'临-燃尽0'!BS142)</f>
        <v>#N/A</v>
      </c>
      <c r="AI141" s="8" t="e">
        <f>IF(OR(ISNA(AI$1),ISNA($A141)),NA(),'临-燃尽0'!BT142)</f>
        <v>#N/A</v>
      </c>
      <c r="AJ141" s="8" t="e">
        <f>IF(OR(ISNA(AJ$1),ISNA($A141)),NA(),'临-燃尽0'!BU142)</f>
        <v>#N/A</v>
      </c>
      <c r="AK141" s="8" t="e">
        <f>IF(OR(ISNA(AK$1),ISNA($A141)),NA(),'临-燃尽0'!BV142)</f>
        <v>#N/A</v>
      </c>
      <c r="AL141" s="8" t="e">
        <f>IF(OR(ISNA(AL$1),ISNA($A141)),NA(),'临-燃尽0'!BW142)</f>
        <v>#N/A</v>
      </c>
      <c r="AM141" s="8" t="e">
        <f>IF(OR(ISNA(AM$1),ISNA($A141)),NA(),'临-燃尽0'!BX142)</f>
        <v>#N/A</v>
      </c>
      <c r="AN141" s="8" t="e">
        <f>IF(OR(ISNA(AN$1),ISNA($A141)),NA(),'临-燃尽0'!BY142)</f>
        <v>#N/A</v>
      </c>
      <c r="AO141" s="8" t="e">
        <f>IF(OR(ISNA(AO$1),ISNA($A141)),NA(),'临-燃尽0'!BZ142)</f>
        <v>#N/A</v>
      </c>
      <c r="AP141" s="8" t="e">
        <f>IF(OR(ISNA(AP$1),ISNA($A141)),NA(),'临-燃尽0'!CA142)</f>
        <v>#N/A</v>
      </c>
      <c r="AQ141" s="8" t="e">
        <f>IF(OR(ISNA(AQ$1),ISNA($A141)),NA(),'临-燃尽0'!CB142)</f>
        <v>#N/A</v>
      </c>
      <c r="AR141" s="8" t="e">
        <f>IF(OR(ISNA(AR$1),ISNA($A141)),NA(),'临-燃尽0'!CC142)</f>
        <v>#N/A</v>
      </c>
      <c r="AS141" s="8" t="e">
        <f>IF(OR(ISNA(AS$1),ISNA($A141)),NA(),'临-燃尽0'!CD142)</f>
        <v>#N/A</v>
      </c>
      <c r="AT141" s="8" t="e">
        <f>IF(OR(ISNA(AT$1),ISNA($A141)),NA(),'临-燃尽0'!CE142)</f>
        <v>#N/A</v>
      </c>
      <c r="AU141" s="8" t="e">
        <f>IF(OR(ISNA(AU$1),ISNA($A141)),NA(),'临-燃尽0'!CF142)</f>
        <v>#N/A</v>
      </c>
      <c r="AV141" s="8" t="e">
        <f>IF(OR(ISNA(AV$1),ISNA($A141)),NA(),'临-燃尽0'!CG142)</f>
        <v>#N/A</v>
      </c>
      <c r="AW141" s="8" t="e">
        <f>IF(OR(ISNA(AW$1),ISNA($A141)),NA(),'临-燃尽0'!CH142)</f>
        <v>#N/A</v>
      </c>
      <c r="AX141" s="8" t="e">
        <f>IF(OR(ISNA(AX$1),ISNA($A141)),NA(),'临-燃尽0'!CI142)</f>
        <v>#N/A</v>
      </c>
      <c r="AY141" s="8" t="e">
        <f>IF(OR(ISNA(AY$1),ISNA($A141)),NA(),'临-燃尽0'!CJ142)</f>
        <v>#N/A</v>
      </c>
      <c r="AZ141" s="8" t="e">
        <f>IF(OR(ISNA(AZ$1),ISNA($A141)),NA(),'临-燃尽0'!CK142)</f>
        <v>#N/A</v>
      </c>
    </row>
    <row r="142" spans="1:52">
      <c r="A142" s="8" t="e">
        <f>IF(OR('临-燃尽0'!AL143="",'临-燃尽0'!AL143="总计"),NA(),'临-燃尽0'!AL143)</f>
        <v>#N/A</v>
      </c>
      <c r="B142" s="8" t="e">
        <f>IF(ISNA($A142),NA(),'临-燃尽0'!AM143)</f>
        <v>#N/A</v>
      </c>
      <c r="C142" s="8" t="e">
        <f>IF(ISNA($A142),NA(),'临-燃尽0'!AN143)</f>
        <v>#N/A</v>
      </c>
      <c r="D142" s="8" t="e">
        <f>IF(ISNA($A142),NA(),'临-燃尽0'!AO143)</f>
        <v>#N/A</v>
      </c>
      <c r="E142" s="8" t="e">
        <f>IF(OR(ISNA(E$1),ISNA($A142)),NA(),'临-燃尽0'!AP143)</f>
        <v>#N/A</v>
      </c>
      <c r="F142" s="8" t="e">
        <f>IF(OR(ISNA(F$1),ISNA($A142)),NA(),'临-燃尽0'!AQ143)</f>
        <v>#N/A</v>
      </c>
      <c r="G142" s="8" t="e">
        <f>IF(OR(ISNA(G$1),ISNA($A142)),NA(),'临-燃尽0'!AR143)</f>
        <v>#N/A</v>
      </c>
      <c r="H142" s="8" t="e">
        <f>IF(OR(ISNA(H$1),ISNA($A142)),NA(),'临-燃尽0'!AS143)</f>
        <v>#N/A</v>
      </c>
      <c r="I142" s="8" t="e">
        <f>IF(OR(ISNA(I$1),ISNA($A142)),NA(),'临-燃尽0'!AT143)</f>
        <v>#N/A</v>
      </c>
      <c r="J142" s="8" t="e">
        <f>IF(OR(ISNA(J$1),ISNA($A142)),NA(),'临-燃尽0'!AU143)</f>
        <v>#N/A</v>
      </c>
      <c r="K142" s="8" t="e">
        <f>IF(OR(ISNA(K$1),ISNA($A142)),NA(),'临-燃尽0'!AV143)</f>
        <v>#N/A</v>
      </c>
      <c r="L142" s="8" t="e">
        <f>IF(OR(ISNA(L$1),ISNA($A142)),NA(),'临-燃尽0'!AW143)</f>
        <v>#N/A</v>
      </c>
      <c r="M142" s="8" t="e">
        <f>IF(OR(ISNA(M$1),ISNA($A142)),NA(),'临-燃尽0'!AX143)</f>
        <v>#N/A</v>
      </c>
      <c r="N142" s="8" t="e">
        <f>IF(OR(ISNA(N$1),ISNA($A142)),NA(),'临-燃尽0'!AY143)</f>
        <v>#N/A</v>
      </c>
      <c r="O142" s="8" t="e">
        <f>IF(OR(ISNA(O$1),ISNA($A142)),NA(),'临-燃尽0'!AZ143)</f>
        <v>#N/A</v>
      </c>
      <c r="P142" s="8" t="e">
        <f>IF(OR(ISNA(P$1),ISNA($A142)),NA(),'临-燃尽0'!BA143)</f>
        <v>#N/A</v>
      </c>
      <c r="Q142" s="8" t="e">
        <f>IF(OR(ISNA(Q$1),ISNA($A142)),NA(),'临-燃尽0'!BB143)</f>
        <v>#N/A</v>
      </c>
      <c r="R142" s="8" t="e">
        <f>IF(OR(ISNA(R$1),ISNA($A142)),NA(),'临-燃尽0'!BC143)</f>
        <v>#N/A</v>
      </c>
      <c r="S142" s="8" t="e">
        <f>IF(OR(ISNA(S$1),ISNA($A142)),NA(),'临-燃尽0'!BD143)</f>
        <v>#N/A</v>
      </c>
      <c r="T142" s="8" t="e">
        <f>IF(OR(ISNA(T$1),ISNA($A142)),NA(),'临-燃尽0'!BE143)</f>
        <v>#N/A</v>
      </c>
      <c r="U142" s="8" t="e">
        <f>IF(OR(ISNA(U$1),ISNA($A142)),NA(),'临-燃尽0'!BF143)</f>
        <v>#N/A</v>
      </c>
      <c r="V142" s="8" t="e">
        <f>IF(OR(ISNA(V$1),ISNA($A142)),NA(),'临-燃尽0'!BG143)</f>
        <v>#N/A</v>
      </c>
      <c r="W142" s="8" t="e">
        <f>IF(OR(ISNA(W$1),ISNA($A142)),NA(),'临-燃尽0'!BH143)</f>
        <v>#N/A</v>
      </c>
      <c r="X142" s="8" t="e">
        <f>IF(OR(ISNA(X$1),ISNA($A142)),NA(),'临-燃尽0'!BI143)</f>
        <v>#N/A</v>
      </c>
      <c r="Y142" s="8" t="e">
        <f>IF(OR(ISNA(Y$1),ISNA($A142)),NA(),'临-燃尽0'!BJ143)</f>
        <v>#N/A</v>
      </c>
      <c r="Z142" s="8" t="e">
        <f>IF(OR(ISNA(Z$1),ISNA($A142)),NA(),'临-燃尽0'!BK143)</f>
        <v>#N/A</v>
      </c>
      <c r="AA142" s="8" t="e">
        <f>IF(OR(ISNA(AA$1),ISNA($A142)),NA(),'临-燃尽0'!BL143)</f>
        <v>#N/A</v>
      </c>
      <c r="AB142" s="8" t="e">
        <f>IF(OR(ISNA(AB$1),ISNA($A142)),NA(),'临-燃尽0'!BM143)</f>
        <v>#N/A</v>
      </c>
      <c r="AC142" s="8" t="e">
        <f>IF(OR(ISNA(AC$1),ISNA($A142)),NA(),'临-燃尽0'!BN143)</f>
        <v>#N/A</v>
      </c>
      <c r="AD142" s="8" t="e">
        <f>IF(OR(ISNA(AD$1),ISNA($A142)),NA(),'临-燃尽0'!BO143)</f>
        <v>#N/A</v>
      </c>
      <c r="AE142" s="8" t="e">
        <f>IF(OR(ISNA(AE$1),ISNA($A142)),NA(),'临-燃尽0'!BP143)</f>
        <v>#N/A</v>
      </c>
      <c r="AF142" s="8" t="e">
        <f>IF(OR(ISNA(AF$1),ISNA($A142)),NA(),'临-燃尽0'!BQ143)</f>
        <v>#N/A</v>
      </c>
      <c r="AG142" s="8" t="e">
        <f>IF(OR(ISNA(AG$1),ISNA($A142)),NA(),'临-燃尽0'!BR143)</f>
        <v>#N/A</v>
      </c>
      <c r="AH142" s="8" t="e">
        <f>IF(OR(ISNA(AH$1),ISNA($A142)),NA(),'临-燃尽0'!BS143)</f>
        <v>#N/A</v>
      </c>
      <c r="AI142" s="8" t="e">
        <f>IF(OR(ISNA(AI$1),ISNA($A142)),NA(),'临-燃尽0'!BT143)</f>
        <v>#N/A</v>
      </c>
      <c r="AJ142" s="8" t="e">
        <f>IF(OR(ISNA(AJ$1),ISNA($A142)),NA(),'临-燃尽0'!BU143)</f>
        <v>#N/A</v>
      </c>
      <c r="AK142" s="8" t="e">
        <f>IF(OR(ISNA(AK$1),ISNA($A142)),NA(),'临-燃尽0'!BV143)</f>
        <v>#N/A</v>
      </c>
      <c r="AL142" s="8" t="e">
        <f>IF(OR(ISNA(AL$1),ISNA($A142)),NA(),'临-燃尽0'!BW143)</f>
        <v>#N/A</v>
      </c>
      <c r="AM142" s="8" t="e">
        <f>IF(OR(ISNA(AM$1),ISNA($A142)),NA(),'临-燃尽0'!BX143)</f>
        <v>#N/A</v>
      </c>
      <c r="AN142" s="8" t="e">
        <f>IF(OR(ISNA(AN$1),ISNA($A142)),NA(),'临-燃尽0'!BY143)</f>
        <v>#N/A</v>
      </c>
      <c r="AO142" s="8" t="e">
        <f>IF(OR(ISNA(AO$1),ISNA($A142)),NA(),'临-燃尽0'!BZ143)</f>
        <v>#N/A</v>
      </c>
      <c r="AP142" s="8" t="e">
        <f>IF(OR(ISNA(AP$1),ISNA($A142)),NA(),'临-燃尽0'!CA143)</f>
        <v>#N/A</v>
      </c>
      <c r="AQ142" s="8" t="e">
        <f>IF(OR(ISNA(AQ$1),ISNA($A142)),NA(),'临-燃尽0'!CB143)</f>
        <v>#N/A</v>
      </c>
      <c r="AR142" s="8" t="e">
        <f>IF(OR(ISNA(AR$1),ISNA($A142)),NA(),'临-燃尽0'!CC143)</f>
        <v>#N/A</v>
      </c>
      <c r="AS142" s="8" t="e">
        <f>IF(OR(ISNA(AS$1),ISNA($A142)),NA(),'临-燃尽0'!CD143)</f>
        <v>#N/A</v>
      </c>
      <c r="AT142" s="8" t="e">
        <f>IF(OR(ISNA(AT$1),ISNA($A142)),NA(),'临-燃尽0'!CE143)</f>
        <v>#N/A</v>
      </c>
      <c r="AU142" s="8" t="e">
        <f>IF(OR(ISNA(AU$1),ISNA($A142)),NA(),'临-燃尽0'!CF143)</f>
        <v>#N/A</v>
      </c>
      <c r="AV142" s="8" t="e">
        <f>IF(OR(ISNA(AV$1),ISNA($A142)),NA(),'临-燃尽0'!CG143)</f>
        <v>#N/A</v>
      </c>
      <c r="AW142" s="8" t="e">
        <f>IF(OR(ISNA(AW$1),ISNA($A142)),NA(),'临-燃尽0'!CH143)</f>
        <v>#N/A</v>
      </c>
      <c r="AX142" s="8" t="e">
        <f>IF(OR(ISNA(AX$1),ISNA($A142)),NA(),'临-燃尽0'!CI143)</f>
        <v>#N/A</v>
      </c>
      <c r="AY142" s="8" t="e">
        <f>IF(OR(ISNA(AY$1),ISNA($A142)),NA(),'临-燃尽0'!CJ143)</f>
        <v>#N/A</v>
      </c>
      <c r="AZ142" s="8" t="e">
        <f>IF(OR(ISNA(AZ$1),ISNA($A142)),NA(),'临-燃尽0'!CK143)</f>
        <v>#N/A</v>
      </c>
    </row>
    <row r="143" spans="1:52">
      <c r="A143" s="8" t="e">
        <f>IF(OR('临-燃尽0'!AL144="",'临-燃尽0'!AL144="总计"),NA(),'临-燃尽0'!AL144)</f>
        <v>#N/A</v>
      </c>
      <c r="B143" s="8" t="e">
        <f>IF(ISNA($A143),NA(),'临-燃尽0'!AM144)</f>
        <v>#N/A</v>
      </c>
      <c r="C143" s="8" t="e">
        <f>IF(ISNA($A143),NA(),'临-燃尽0'!AN144)</f>
        <v>#N/A</v>
      </c>
      <c r="D143" s="8" t="e">
        <f>IF(ISNA($A143),NA(),'临-燃尽0'!AO144)</f>
        <v>#N/A</v>
      </c>
      <c r="E143" s="8" t="e">
        <f>IF(OR(ISNA(E$1),ISNA($A143)),NA(),'临-燃尽0'!AP144)</f>
        <v>#N/A</v>
      </c>
      <c r="F143" s="8" t="e">
        <f>IF(OR(ISNA(F$1),ISNA($A143)),NA(),'临-燃尽0'!AQ144)</f>
        <v>#N/A</v>
      </c>
      <c r="G143" s="8" t="e">
        <f>IF(OR(ISNA(G$1),ISNA($A143)),NA(),'临-燃尽0'!AR144)</f>
        <v>#N/A</v>
      </c>
      <c r="H143" s="8" t="e">
        <f>IF(OR(ISNA(H$1),ISNA($A143)),NA(),'临-燃尽0'!AS144)</f>
        <v>#N/A</v>
      </c>
      <c r="I143" s="8" t="e">
        <f>IF(OR(ISNA(I$1),ISNA($A143)),NA(),'临-燃尽0'!AT144)</f>
        <v>#N/A</v>
      </c>
      <c r="J143" s="8" t="e">
        <f>IF(OR(ISNA(J$1),ISNA($A143)),NA(),'临-燃尽0'!AU144)</f>
        <v>#N/A</v>
      </c>
      <c r="K143" s="8" t="e">
        <f>IF(OR(ISNA(K$1),ISNA($A143)),NA(),'临-燃尽0'!AV144)</f>
        <v>#N/A</v>
      </c>
      <c r="L143" s="8" t="e">
        <f>IF(OR(ISNA(L$1),ISNA($A143)),NA(),'临-燃尽0'!AW144)</f>
        <v>#N/A</v>
      </c>
      <c r="M143" s="8" t="e">
        <f>IF(OR(ISNA(M$1),ISNA($A143)),NA(),'临-燃尽0'!AX144)</f>
        <v>#N/A</v>
      </c>
      <c r="N143" s="8" t="e">
        <f>IF(OR(ISNA(N$1),ISNA($A143)),NA(),'临-燃尽0'!AY144)</f>
        <v>#N/A</v>
      </c>
      <c r="O143" s="8" t="e">
        <f>IF(OR(ISNA(O$1),ISNA($A143)),NA(),'临-燃尽0'!AZ144)</f>
        <v>#N/A</v>
      </c>
      <c r="P143" s="8" t="e">
        <f>IF(OR(ISNA(P$1),ISNA($A143)),NA(),'临-燃尽0'!BA144)</f>
        <v>#N/A</v>
      </c>
      <c r="Q143" s="8" t="e">
        <f>IF(OR(ISNA(Q$1),ISNA($A143)),NA(),'临-燃尽0'!BB144)</f>
        <v>#N/A</v>
      </c>
      <c r="R143" s="8" t="e">
        <f>IF(OR(ISNA(R$1),ISNA($A143)),NA(),'临-燃尽0'!BC144)</f>
        <v>#N/A</v>
      </c>
      <c r="S143" s="8" t="e">
        <f>IF(OR(ISNA(S$1),ISNA($A143)),NA(),'临-燃尽0'!BD144)</f>
        <v>#N/A</v>
      </c>
      <c r="T143" s="8" t="e">
        <f>IF(OR(ISNA(T$1),ISNA($A143)),NA(),'临-燃尽0'!BE144)</f>
        <v>#N/A</v>
      </c>
      <c r="U143" s="8" t="e">
        <f>IF(OR(ISNA(U$1),ISNA($A143)),NA(),'临-燃尽0'!BF144)</f>
        <v>#N/A</v>
      </c>
      <c r="V143" s="8" t="e">
        <f>IF(OR(ISNA(V$1),ISNA($A143)),NA(),'临-燃尽0'!BG144)</f>
        <v>#N/A</v>
      </c>
      <c r="W143" s="8" t="e">
        <f>IF(OR(ISNA(W$1),ISNA($A143)),NA(),'临-燃尽0'!BH144)</f>
        <v>#N/A</v>
      </c>
      <c r="X143" s="8" t="e">
        <f>IF(OR(ISNA(X$1),ISNA($A143)),NA(),'临-燃尽0'!BI144)</f>
        <v>#N/A</v>
      </c>
      <c r="Y143" s="8" t="e">
        <f>IF(OR(ISNA(Y$1),ISNA($A143)),NA(),'临-燃尽0'!BJ144)</f>
        <v>#N/A</v>
      </c>
      <c r="Z143" s="8" t="e">
        <f>IF(OR(ISNA(Z$1),ISNA($A143)),NA(),'临-燃尽0'!BK144)</f>
        <v>#N/A</v>
      </c>
      <c r="AA143" s="8" t="e">
        <f>IF(OR(ISNA(AA$1),ISNA($A143)),NA(),'临-燃尽0'!BL144)</f>
        <v>#N/A</v>
      </c>
      <c r="AB143" s="8" t="e">
        <f>IF(OR(ISNA(AB$1),ISNA($A143)),NA(),'临-燃尽0'!BM144)</f>
        <v>#N/A</v>
      </c>
      <c r="AC143" s="8" t="e">
        <f>IF(OR(ISNA(AC$1),ISNA($A143)),NA(),'临-燃尽0'!BN144)</f>
        <v>#N/A</v>
      </c>
      <c r="AD143" s="8" t="e">
        <f>IF(OR(ISNA(AD$1),ISNA($A143)),NA(),'临-燃尽0'!BO144)</f>
        <v>#N/A</v>
      </c>
      <c r="AE143" s="8" t="e">
        <f>IF(OR(ISNA(AE$1),ISNA($A143)),NA(),'临-燃尽0'!BP144)</f>
        <v>#N/A</v>
      </c>
      <c r="AF143" s="8" t="e">
        <f>IF(OR(ISNA(AF$1),ISNA($A143)),NA(),'临-燃尽0'!BQ144)</f>
        <v>#N/A</v>
      </c>
      <c r="AG143" s="8" t="e">
        <f>IF(OR(ISNA(AG$1),ISNA($A143)),NA(),'临-燃尽0'!BR144)</f>
        <v>#N/A</v>
      </c>
      <c r="AH143" s="8" t="e">
        <f>IF(OR(ISNA(AH$1),ISNA($A143)),NA(),'临-燃尽0'!BS144)</f>
        <v>#N/A</v>
      </c>
      <c r="AI143" s="8" t="e">
        <f>IF(OR(ISNA(AI$1),ISNA($A143)),NA(),'临-燃尽0'!BT144)</f>
        <v>#N/A</v>
      </c>
      <c r="AJ143" s="8" t="e">
        <f>IF(OR(ISNA(AJ$1),ISNA($A143)),NA(),'临-燃尽0'!BU144)</f>
        <v>#N/A</v>
      </c>
      <c r="AK143" s="8" t="e">
        <f>IF(OR(ISNA(AK$1),ISNA($A143)),NA(),'临-燃尽0'!BV144)</f>
        <v>#N/A</v>
      </c>
      <c r="AL143" s="8" t="e">
        <f>IF(OR(ISNA(AL$1),ISNA($A143)),NA(),'临-燃尽0'!BW144)</f>
        <v>#N/A</v>
      </c>
      <c r="AM143" s="8" t="e">
        <f>IF(OR(ISNA(AM$1),ISNA($A143)),NA(),'临-燃尽0'!BX144)</f>
        <v>#N/A</v>
      </c>
      <c r="AN143" s="8" t="e">
        <f>IF(OR(ISNA(AN$1),ISNA($A143)),NA(),'临-燃尽0'!BY144)</f>
        <v>#N/A</v>
      </c>
      <c r="AO143" s="8" t="e">
        <f>IF(OR(ISNA(AO$1),ISNA($A143)),NA(),'临-燃尽0'!BZ144)</f>
        <v>#N/A</v>
      </c>
      <c r="AP143" s="8" t="e">
        <f>IF(OR(ISNA(AP$1),ISNA($A143)),NA(),'临-燃尽0'!CA144)</f>
        <v>#N/A</v>
      </c>
      <c r="AQ143" s="8" t="e">
        <f>IF(OR(ISNA(AQ$1),ISNA($A143)),NA(),'临-燃尽0'!CB144)</f>
        <v>#N/A</v>
      </c>
      <c r="AR143" s="8" t="e">
        <f>IF(OR(ISNA(AR$1),ISNA($A143)),NA(),'临-燃尽0'!CC144)</f>
        <v>#N/A</v>
      </c>
      <c r="AS143" s="8" t="e">
        <f>IF(OR(ISNA(AS$1),ISNA($A143)),NA(),'临-燃尽0'!CD144)</f>
        <v>#N/A</v>
      </c>
      <c r="AT143" s="8" t="e">
        <f>IF(OR(ISNA(AT$1),ISNA($A143)),NA(),'临-燃尽0'!CE144)</f>
        <v>#N/A</v>
      </c>
      <c r="AU143" s="8" t="e">
        <f>IF(OR(ISNA(AU$1),ISNA($A143)),NA(),'临-燃尽0'!CF144)</f>
        <v>#N/A</v>
      </c>
      <c r="AV143" s="8" t="e">
        <f>IF(OR(ISNA(AV$1),ISNA($A143)),NA(),'临-燃尽0'!CG144)</f>
        <v>#N/A</v>
      </c>
      <c r="AW143" s="8" t="e">
        <f>IF(OR(ISNA(AW$1),ISNA($A143)),NA(),'临-燃尽0'!CH144)</f>
        <v>#N/A</v>
      </c>
      <c r="AX143" s="8" t="e">
        <f>IF(OR(ISNA(AX$1),ISNA($A143)),NA(),'临-燃尽0'!CI144)</f>
        <v>#N/A</v>
      </c>
      <c r="AY143" s="8" t="e">
        <f>IF(OR(ISNA(AY$1),ISNA($A143)),NA(),'临-燃尽0'!CJ144)</f>
        <v>#N/A</v>
      </c>
      <c r="AZ143" s="8" t="e">
        <f>IF(OR(ISNA(AZ$1),ISNA($A143)),NA(),'临-燃尽0'!CK144)</f>
        <v>#N/A</v>
      </c>
    </row>
    <row r="144" spans="1:52">
      <c r="A144" s="8" t="e">
        <f>IF(OR('临-燃尽0'!AL145="",'临-燃尽0'!AL145="总计"),NA(),'临-燃尽0'!AL145)</f>
        <v>#N/A</v>
      </c>
      <c r="B144" s="8" t="e">
        <f>IF(ISNA($A144),NA(),'临-燃尽0'!AM145)</f>
        <v>#N/A</v>
      </c>
      <c r="C144" s="8" t="e">
        <f>IF(ISNA($A144),NA(),'临-燃尽0'!AN145)</f>
        <v>#N/A</v>
      </c>
      <c r="D144" s="8" t="e">
        <f>IF(ISNA($A144),NA(),'临-燃尽0'!AO145)</f>
        <v>#N/A</v>
      </c>
      <c r="E144" s="8" t="e">
        <f>IF(OR(ISNA(E$1),ISNA($A144)),NA(),'临-燃尽0'!AP145)</f>
        <v>#N/A</v>
      </c>
      <c r="F144" s="8" t="e">
        <f>IF(OR(ISNA(F$1),ISNA($A144)),NA(),'临-燃尽0'!AQ145)</f>
        <v>#N/A</v>
      </c>
      <c r="G144" s="8" t="e">
        <f>IF(OR(ISNA(G$1),ISNA($A144)),NA(),'临-燃尽0'!AR145)</f>
        <v>#N/A</v>
      </c>
      <c r="H144" s="8" t="e">
        <f>IF(OR(ISNA(H$1),ISNA($A144)),NA(),'临-燃尽0'!AS145)</f>
        <v>#N/A</v>
      </c>
      <c r="I144" s="8" t="e">
        <f>IF(OR(ISNA(I$1),ISNA($A144)),NA(),'临-燃尽0'!AT145)</f>
        <v>#N/A</v>
      </c>
      <c r="J144" s="8" t="e">
        <f>IF(OR(ISNA(J$1),ISNA($A144)),NA(),'临-燃尽0'!AU145)</f>
        <v>#N/A</v>
      </c>
      <c r="K144" s="8" t="e">
        <f>IF(OR(ISNA(K$1),ISNA($A144)),NA(),'临-燃尽0'!AV145)</f>
        <v>#N/A</v>
      </c>
      <c r="L144" s="8" t="e">
        <f>IF(OR(ISNA(L$1),ISNA($A144)),NA(),'临-燃尽0'!AW145)</f>
        <v>#N/A</v>
      </c>
      <c r="M144" s="8" t="e">
        <f>IF(OR(ISNA(M$1),ISNA($A144)),NA(),'临-燃尽0'!AX145)</f>
        <v>#N/A</v>
      </c>
      <c r="N144" s="8" t="e">
        <f>IF(OR(ISNA(N$1),ISNA($A144)),NA(),'临-燃尽0'!AY145)</f>
        <v>#N/A</v>
      </c>
      <c r="O144" s="8" t="e">
        <f>IF(OR(ISNA(O$1),ISNA($A144)),NA(),'临-燃尽0'!AZ145)</f>
        <v>#N/A</v>
      </c>
      <c r="P144" s="8" t="e">
        <f>IF(OR(ISNA(P$1),ISNA($A144)),NA(),'临-燃尽0'!BA145)</f>
        <v>#N/A</v>
      </c>
      <c r="Q144" s="8" t="e">
        <f>IF(OR(ISNA(Q$1),ISNA($A144)),NA(),'临-燃尽0'!BB145)</f>
        <v>#N/A</v>
      </c>
      <c r="R144" s="8" t="e">
        <f>IF(OR(ISNA(R$1),ISNA($A144)),NA(),'临-燃尽0'!BC145)</f>
        <v>#N/A</v>
      </c>
      <c r="S144" s="8" t="e">
        <f>IF(OR(ISNA(S$1),ISNA($A144)),NA(),'临-燃尽0'!BD145)</f>
        <v>#N/A</v>
      </c>
      <c r="T144" s="8" t="e">
        <f>IF(OR(ISNA(T$1),ISNA($A144)),NA(),'临-燃尽0'!BE145)</f>
        <v>#N/A</v>
      </c>
      <c r="U144" s="8" t="e">
        <f>IF(OR(ISNA(U$1),ISNA($A144)),NA(),'临-燃尽0'!BF145)</f>
        <v>#N/A</v>
      </c>
      <c r="V144" s="8" t="e">
        <f>IF(OR(ISNA(V$1),ISNA($A144)),NA(),'临-燃尽0'!BG145)</f>
        <v>#N/A</v>
      </c>
      <c r="W144" s="8" t="e">
        <f>IF(OR(ISNA(W$1),ISNA($A144)),NA(),'临-燃尽0'!BH145)</f>
        <v>#N/A</v>
      </c>
      <c r="X144" s="8" t="e">
        <f>IF(OR(ISNA(X$1),ISNA($A144)),NA(),'临-燃尽0'!BI145)</f>
        <v>#N/A</v>
      </c>
      <c r="Y144" s="8" t="e">
        <f>IF(OR(ISNA(Y$1),ISNA($A144)),NA(),'临-燃尽0'!BJ145)</f>
        <v>#N/A</v>
      </c>
      <c r="Z144" s="8" t="e">
        <f>IF(OR(ISNA(Z$1),ISNA($A144)),NA(),'临-燃尽0'!BK145)</f>
        <v>#N/A</v>
      </c>
      <c r="AA144" s="8" t="e">
        <f>IF(OR(ISNA(AA$1),ISNA($A144)),NA(),'临-燃尽0'!BL145)</f>
        <v>#N/A</v>
      </c>
      <c r="AB144" s="8" t="e">
        <f>IF(OR(ISNA(AB$1),ISNA($A144)),NA(),'临-燃尽0'!BM145)</f>
        <v>#N/A</v>
      </c>
      <c r="AC144" s="8" t="e">
        <f>IF(OR(ISNA(AC$1),ISNA($A144)),NA(),'临-燃尽0'!BN145)</f>
        <v>#N/A</v>
      </c>
      <c r="AD144" s="8" t="e">
        <f>IF(OR(ISNA(AD$1),ISNA($A144)),NA(),'临-燃尽0'!BO145)</f>
        <v>#N/A</v>
      </c>
      <c r="AE144" s="8" t="e">
        <f>IF(OR(ISNA(AE$1),ISNA($A144)),NA(),'临-燃尽0'!BP145)</f>
        <v>#N/A</v>
      </c>
      <c r="AF144" s="8" t="e">
        <f>IF(OR(ISNA(AF$1),ISNA($A144)),NA(),'临-燃尽0'!BQ145)</f>
        <v>#N/A</v>
      </c>
      <c r="AG144" s="8" t="e">
        <f>IF(OR(ISNA(AG$1),ISNA($A144)),NA(),'临-燃尽0'!BR145)</f>
        <v>#N/A</v>
      </c>
      <c r="AH144" s="8" t="e">
        <f>IF(OR(ISNA(AH$1),ISNA($A144)),NA(),'临-燃尽0'!BS145)</f>
        <v>#N/A</v>
      </c>
      <c r="AI144" s="8" t="e">
        <f>IF(OR(ISNA(AI$1),ISNA($A144)),NA(),'临-燃尽0'!BT145)</f>
        <v>#N/A</v>
      </c>
      <c r="AJ144" s="8" t="e">
        <f>IF(OR(ISNA(AJ$1),ISNA($A144)),NA(),'临-燃尽0'!BU145)</f>
        <v>#N/A</v>
      </c>
      <c r="AK144" s="8" t="e">
        <f>IF(OR(ISNA(AK$1),ISNA($A144)),NA(),'临-燃尽0'!BV145)</f>
        <v>#N/A</v>
      </c>
      <c r="AL144" s="8" t="e">
        <f>IF(OR(ISNA(AL$1),ISNA($A144)),NA(),'临-燃尽0'!BW145)</f>
        <v>#N/A</v>
      </c>
      <c r="AM144" s="8" t="e">
        <f>IF(OR(ISNA(AM$1),ISNA($A144)),NA(),'临-燃尽0'!BX145)</f>
        <v>#N/A</v>
      </c>
      <c r="AN144" s="8" t="e">
        <f>IF(OR(ISNA(AN$1),ISNA($A144)),NA(),'临-燃尽0'!BY145)</f>
        <v>#N/A</v>
      </c>
      <c r="AO144" s="8" t="e">
        <f>IF(OR(ISNA(AO$1),ISNA($A144)),NA(),'临-燃尽0'!BZ145)</f>
        <v>#N/A</v>
      </c>
      <c r="AP144" s="8" t="e">
        <f>IF(OR(ISNA(AP$1),ISNA($A144)),NA(),'临-燃尽0'!CA145)</f>
        <v>#N/A</v>
      </c>
      <c r="AQ144" s="8" t="e">
        <f>IF(OR(ISNA(AQ$1),ISNA($A144)),NA(),'临-燃尽0'!CB145)</f>
        <v>#N/A</v>
      </c>
      <c r="AR144" s="8" t="e">
        <f>IF(OR(ISNA(AR$1),ISNA($A144)),NA(),'临-燃尽0'!CC145)</f>
        <v>#N/A</v>
      </c>
      <c r="AS144" s="8" t="e">
        <f>IF(OR(ISNA(AS$1),ISNA($A144)),NA(),'临-燃尽0'!CD145)</f>
        <v>#N/A</v>
      </c>
      <c r="AT144" s="8" t="e">
        <f>IF(OR(ISNA(AT$1),ISNA($A144)),NA(),'临-燃尽0'!CE145)</f>
        <v>#N/A</v>
      </c>
      <c r="AU144" s="8" t="e">
        <f>IF(OR(ISNA(AU$1),ISNA($A144)),NA(),'临-燃尽0'!CF145)</f>
        <v>#N/A</v>
      </c>
      <c r="AV144" s="8" t="e">
        <f>IF(OR(ISNA(AV$1),ISNA($A144)),NA(),'临-燃尽0'!CG145)</f>
        <v>#N/A</v>
      </c>
      <c r="AW144" s="8" t="e">
        <f>IF(OR(ISNA(AW$1),ISNA($A144)),NA(),'临-燃尽0'!CH145)</f>
        <v>#N/A</v>
      </c>
      <c r="AX144" s="8" t="e">
        <f>IF(OR(ISNA(AX$1),ISNA($A144)),NA(),'临-燃尽0'!CI145)</f>
        <v>#N/A</v>
      </c>
      <c r="AY144" s="8" t="e">
        <f>IF(OR(ISNA(AY$1),ISNA($A144)),NA(),'临-燃尽0'!CJ145)</f>
        <v>#N/A</v>
      </c>
      <c r="AZ144" s="8" t="e">
        <f>IF(OR(ISNA(AZ$1),ISNA($A144)),NA(),'临-燃尽0'!CK145)</f>
        <v>#N/A</v>
      </c>
    </row>
    <row r="145" spans="1:52">
      <c r="A145" s="8" t="e">
        <f>IF(OR('临-燃尽0'!AL146="",'临-燃尽0'!AL146="总计"),NA(),'临-燃尽0'!AL146)</f>
        <v>#N/A</v>
      </c>
      <c r="B145" s="8" t="e">
        <f>IF(ISNA($A145),NA(),'临-燃尽0'!AM146)</f>
        <v>#N/A</v>
      </c>
      <c r="C145" s="8" t="e">
        <f>IF(ISNA($A145),NA(),'临-燃尽0'!AN146)</f>
        <v>#N/A</v>
      </c>
      <c r="D145" s="8" t="e">
        <f>IF(ISNA($A145),NA(),'临-燃尽0'!AO146)</f>
        <v>#N/A</v>
      </c>
      <c r="E145" s="8" t="e">
        <f>IF(OR(ISNA(E$1),ISNA($A145)),NA(),'临-燃尽0'!AP146)</f>
        <v>#N/A</v>
      </c>
      <c r="F145" s="8" t="e">
        <f>IF(OR(ISNA(F$1),ISNA($A145)),NA(),'临-燃尽0'!AQ146)</f>
        <v>#N/A</v>
      </c>
      <c r="G145" s="8" t="e">
        <f>IF(OR(ISNA(G$1),ISNA($A145)),NA(),'临-燃尽0'!AR146)</f>
        <v>#N/A</v>
      </c>
      <c r="H145" s="8" t="e">
        <f>IF(OR(ISNA(H$1),ISNA($A145)),NA(),'临-燃尽0'!AS146)</f>
        <v>#N/A</v>
      </c>
      <c r="I145" s="8" t="e">
        <f>IF(OR(ISNA(I$1),ISNA($A145)),NA(),'临-燃尽0'!AT146)</f>
        <v>#N/A</v>
      </c>
      <c r="J145" s="8" t="e">
        <f>IF(OR(ISNA(J$1),ISNA($A145)),NA(),'临-燃尽0'!AU146)</f>
        <v>#N/A</v>
      </c>
      <c r="K145" s="8" t="e">
        <f>IF(OR(ISNA(K$1),ISNA($A145)),NA(),'临-燃尽0'!AV146)</f>
        <v>#N/A</v>
      </c>
      <c r="L145" s="8" t="e">
        <f>IF(OR(ISNA(L$1),ISNA($A145)),NA(),'临-燃尽0'!AW146)</f>
        <v>#N/A</v>
      </c>
      <c r="M145" s="8" t="e">
        <f>IF(OR(ISNA(M$1),ISNA($A145)),NA(),'临-燃尽0'!AX146)</f>
        <v>#N/A</v>
      </c>
      <c r="N145" s="8" t="e">
        <f>IF(OR(ISNA(N$1),ISNA($A145)),NA(),'临-燃尽0'!AY146)</f>
        <v>#N/A</v>
      </c>
      <c r="O145" s="8" t="e">
        <f>IF(OR(ISNA(O$1),ISNA($A145)),NA(),'临-燃尽0'!AZ146)</f>
        <v>#N/A</v>
      </c>
      <c r="P145" s="8" t="e">
        <f>IF(OR(ISNA(P$1),ISNA($A145)),NA(),'临-燃尽0'!BA146)</f>
        <v>#N/A</v>
      </c>
      <c r="Q145" s="8" t="e">
        <f>IF(OR(ISNA(Q$1),ISNA($A145)),NA(),'临-燃尽0'!BB146)</f>
        <v>#N/A</v>
      </c>
      <c r="R145" s="8" t="e">
        <f>IF(OR(ISNA(R$1),ISNA($A145)),NA(),'临-燃尽0'!BC146)</f>
        <v>#N/A</v>
      </c>
      <c r="S145" s="8" t="e">
        <f>IF(OR(ISNA(S$1),ISNA($A145)),NA(),'临-燃尽0'!BD146)</f>
        <v>#N/A</v>
      </c>
      <c r="T145" s="8" t="e">
        <f>IF(OR(ISNA(T$1),ISNA($A145)),NA(),'临-燃尽0'!BE146)</f>
        <v>#N/A</v>
      </c>
      <c r="U145" s="8" t="e">
        <f>IF(OR(ISNA(U$1),ISNA($A145)),NA(),'临-燃尽0'!BF146)</f>
        <v>#N/A</v>
      </c>
      <c r="V145" s="8" t="e">
        <f>IF(OR(ISNA(V$1),ISNA($A145)),NA(),'临-燃尽0'!BG146)</f>
        <v>#N/A</v>
      </c>
      <c r="W145" s="8" t="e">
        <f>IF(OR(ISNA(W$1),ISNA($A145)),NA(),'临-燃尽0'!BH146)</f>
        <v>#N/A</v>
      </c>
      <c r="X145" s="8" t="e">
        <f>IF(OR(ISNA(X$1),ISNA($A145)),NA(),'临-燃尽0'!BI146)</f>
        <v>#N/A</v>
      </c>
      <c r="Y145" s="8" t="e">
        <f>IF(OR(ISNA(Y$1),ISNA($A145)),NA(),'临-燃尽0'!BJ146)</f>
        <v>#N/A</v>
      </c>
      <c r="Z145" s="8" t="e">
        <f>IF(OR(ISNA(Z$1),ISNA($A145)),NA(),'临-燃尽0'!BK146)</f>
        <v>#N/A</v>
      </c>
      <c r="AA145" s="8" t="e">
        <f>IF(OR(ISNA(AA$1),ISNA($A145)),NA(),'临-燃尽0'!BL146)</f>
        <v>#N/A</v>
      </c>
      <c r="AB145" s="8" t="e">
        <f>IF(OR(ISNA(AB$1),ISNA($A145)),NA(),'临-燃尽0'!BM146)</f>
        <v>#N/A</v>
      </c>
      <c r="AC145" s="8" t="e">
        <f>IF(OR(ISNA(AC$1),ISNA($A145)),NA(),'临-燃尽0'!BN146)</f>
        <v>#N/A</v>
      </c>
      <c r="AD145" s="8" t="e">
        <f>IF(OR(ISNA(AD$1),ISNA($A145)),NA(),'临-燃尽0'!BO146)</f>
        <v>#N/A</v>
      </c>
      <c r="AE145" s="8" t="e">
        <f>IF(OR(ISNA(AE$1),ISNA($A145)),NA(),'临-燃尽0'!BP146)</f>
        <v>#N/A</v>
      </c>
      <c r="AF145" s="8" t="e">
        <f>IF(OR(ISNA(AF$1),ISNA($A145)),NA(),'临-燃尽0'!BQ146)</f>
        <v>#N/A</v>
      </c>
      <c r="AG145" s="8" t="e">
        <f>IF(OR(ISNA(AG$1),ISNA($A145)),NA(),'临-燃尽0'!BR146)</f>
        <v>#N/A</v>
      </c>
      <c r="AH145" s="8" t="e">
        <f>IF(OR(ISNA(AH$1),ISNA($A145)),NA(),'临-燃尽0'!BS146)</f>
        <v>#N/A</v>
      </c>
      <c r="AI145" s="8" t="e">
        <f>IF(OR(ISNA(AI$1),ISNA($A145)),NA(),'临-燃尽0'!BT146)</f>
        <v>#N/A</v>
      </c>
      <c r="AJ145" s="8" t="e">
        <f>IF(OR(ISNA(AJ$1),ISNA($A145)),NA(),'临-燃尽0'!BU146)</f>
        <v>#N/A</v>
      </c>
      <c r="AK145" s="8" t="e">
        <f>IF(OR(ISNA(AK$1),ISNA($A145)),NA(),'临-燃尽0'!BV146)</f>
        <v>#N/A</v>
      </c>
      <c r="AL145" s="8" t="e">
        <f>IF(OR(ISNA(AL$1),ISNA($A145)),NA(),'临-燃尽0'!BW146)</f>
        <v>#N/A</v>
      </c>
      <c r="AM145" s="8" t="e">
        <f>IF(OR(ISNA(AM$1),ISNA($A145)),NA(),'临-燃尽0'!BX146)</f>
        <v>#N/A</v>
      </c>
      <c r="AN145" s="8" t="e">
        <f>IF(OR(ISNA(AN$1),ISNA($A145)),NA(),'临-燃尽0'!BY146)</f>
        <v>#N/A</v>
      </c>
      <c r="AO145" s="8" t="e">
        <f>IF(OR(ISNA(AO$1),ISNA($A145)),NA(),'临-燃尽0'!BZ146)</f>
        <v>#N/A</v>
      </c>
      <c r="AP145" s="8" t="e">
        <f>IF(OR(ISNA(AP$1),ISNA($A145)),NA(),'临-燃尽0'!CA146)</f>
        <v>#N/A</v>
      </c>
      <c r="AQ145" s="8" t="e">
        <f>IF(OR(ISNA(AQ$1),ISNA($A145)),NA(),'临-燃尽0'!CB146)</f>
        <v>#N/A</v>
      </c>
      <c r="AR145" s="8" t="e">
        <f>IF(OR(ISNA(AR$1),ISNA($A145)),NA(),'临-燃尽0'!CC146)</f>
        <v>#N/A</v>
      </c>
      <c r="AS145" s="8" t="e">
        <f>IF(OR(ISNA(AS$1),ISNA($A145)),NA(),'临-燃尽0'!CD146)</f>
        <v>#N/A</v>
      </c>
      <c r="AT145" s="8" t="e">
        <f>IF(OR(ISNA(AT$1),ISNA($A145)),NA(),'临-燃尽0'!CE146)</f>
        <v>#N/A</v>
      </c>
      <c r="AU145" s="8" t="e">
        <f>IF(OR(ISNA(AU$1),ISNA($A145)),NA(),'临-燃尽0'!CF146)</f>
        <v>#N/A</v>
      </c>
      <c r="AV145" s="8" t="e">
        <f>IF(OR(ISNA(AV$1),ISNA($A145)),NA(),'临-燃尽0'!CG146)</f>
        <v>#N/A</v>
      </c>
      <c r="AW145" s="8" t="e">
        <f>IF(OR(ISNA(AW$1),ISNA($A145)),NA(),'临-燃尽0'!CH146)</f>
        <v>#N/A</v>
      </c>
      <c r="AX145" s="8" t="e">
        <f>IF(OR(ISNA(AX$1),ISNA($A145)),NA(),'临-燃尽0'!CI146)</f>
        <v>#N/A</v>
      </c>
      <c r="AY145" s="8" t="e">
        <f>IF(OR(ISNA(AY$1),ISNA($A145)),NA(),'临-燃尽0'!CJ146)</f>
        <v>#N/A</v>
      </c>
      <c r="AZ145" s="8" t="e">
        <f>IF(OR(ISNA(AZ$1),ISNA($A145)),NA(),'临-燃尽0'!CK146)</f>
        <v>#N/A</v>
      </c>
    </row>
    <row r="146" spans="1:52">
      <c r="A146" s="8" t="e">
        <f>IF(OR('临-燃尽0'!AL147="",'临-燃尽0'!AL147="总计"),NA(),'临-燃尽0'!AL147)</f>
        <v>#N/A</v>
      </c>
      <c r="B146" s="8" t="e">
        <f>IF(ISNA($A146),NA(),'临-燃尽0'!AM147)</f>
        <v>#N/A</v>
      </c>
      <c r="C146" s="8" t="e">
        <f>IF(ISNA($A146),NA(),'临-燃尽0'!AN147)</f>
        <v>#N/A</v>
      </c>
      <c r="D146" s="8" t="e">
        <f>IF(ISNA($A146),NA(),'临-燃尽0'!AO147)</f>
        <v>#N/A</v>
      </c>
      <c r="E146" s="8" t="e">
        <f>IF(OR(ISNA(E$1),ISNA($A146)),NA(),'临-燃尽0'!AP147)</f>
        <v>#N/A</v>
      </c>
      <c r="F146" s="8" t="e">
        <f>IF(OR(ISNA(F$1),ISNA($A146)),NA(),'临-燃尽0'!AQ147)</f>
        <v>#N/A</v>
      </c>
      <c r="G146" s="8" t="e">
        <f>IF(OR(ISNA(G$1),ISNA($A146)),NA(),'临-燃尽0'!AR147)</f>
        <v>#N/A</v>
      </c>
      <c r="H146" s="8" t="e">
        <f>IF(OR(ISNA(H$1),ISNA($A146)),NA(),'临-燃尽0'!AS147)</f>
        <v>#N/A</v>
      </c>
      <c r="I146" s="8" t="e">
        <f>IF(OR(ISNA(I$1),ISNA($A146)),NA(),'临-燃尽0'!AT147)</f>
        <v>#N/A</v>
      </c>
      <c r="J146" s="8" t="e">
        <f>IF(OR(ISNA(J$1),ISNA($A146)),NA(),'临-燃尽0'!AU147)</f>
        <v>#N/A</v>
      </c>
      <c r="K146" s="8" t="e">
        <f>IF(OR(ISNA(K$1),ISNA($A146)),NA(),'临-燃尽0'!AV147)</f>
        <v>#N/A</v>
      </c>
      <c r="L146" s="8" t="e">
        <f>IF(OR(ISNA(L$1),ISNA($A146)),NA(),'临-燃尽0'!AW147)</f>
        <v>#N/A</v>
      </c>
      <c r="M146" s="8" t="e">
        <f>IF(OR(ISNA(M$1),ISNA($A146)),NA(),'临-燃尽0'!AX147)</f>
        <v>#N/A</v>
      </c>
      <c r="N146" s="8" t="e">
        <f>IF(OR(ISNA(N$1),ISNA($A146)),NA(),'临-燃尽0'!AY147)</f>
        <v>#N/A</v>
      </c>
      <c r="O146" s="8" t="e">
        <f>IF(OR(ISNA(O$1),ISNA($A146)),NA(),'临-燃尽0'!AZ147)</f>
        <v>#N/A</v>
      </c>
      <c r="P146" s="8" t="e">
        <f>IF(OR(ISNA(P$1),ISNA($A146)),NA(),'临-燃尽0'!BA147)</f>
        <v>#N/A</v>
      </c>
      <c r="Q146" s="8" t="e">
        <f>IF(OR(ISNA(Q$1),ISNA($A146)),NA(),'临-燃尽0'!BB147)</f>
        <v>#N/A</v>
      </c>
      <c r="R146" s="8" t="e">
        <f>IF(OR(ISNA(R$1),ISNA($A146)),NA(),'临-燃尽0'!BC147)</f>
        <v>#N/A</v>
      </c>
      <c r="S146" s="8" t="e">
        <f>IF(OR(ISNA(S$1),ISNA($A146)),NA(),'临-燃尽0'!BD147)</f>
        <v>#N/A</v>
      </c>
      <c r="T146" s="8" t="e">
        <f>IF(OR(ISNA(T$1),ISNA($A146)),NA(),'临-燃尽0'!BE147)</f>
        <v>#N/A</v>
      </c>
      <c r="U146" s="8" t="e">
        <f>IF(OR(ISNA(U$1),ISNA($A146)),NA(),'临-燃尽0'!BF147)</f>
        <v>#N/A</v>
      </c>
      <c r="V146" s="8" t="e">
        <f>IF(OR(ISNA(V$1),ISNA($A146)),NA(),'临-燃尽0'!BG147)</f>
        <v>#N/A</v>
      </c>
      <c r="W146" s="8" t="e">
        <f>IF(OR(ISNA(W$1),ISNA($A146)),NA(),'临-燃尽0'!BH147)</f>
        <v>#N/A</v>
      </c>
      <c r="X146" s="8" t="e">
        <f>IF(OR(ISNA(X$1),ISNA($A146)),NA(),'临-燃尽0'!BI147)</f>
        <v>#N/A</v>
      </c>
      <c r="Y146" s="8" t="e">
        <f>IF(OR(ISNA(Y$1),ISNA($A146)),NA(),'临-燃尽0'!BJ147)</f>
        <v>#N/A</v>
      </c>
      <c r="Z146" s="8" t="e">
        <f>IF(OR(ISNA(Z$1),ISNA($A146)),NA(),'临-燃尽0'!BK147)</f>
        <v>#N/A</v>
      </c>
      <c r="AA146" s="8" t="e">
        <f>IF(OR(ISNA(AA$1),ISNA($A146)),NA(),'临-燃尽0'!BL147)</f>
        <v>#N/A</v>
      </c>
      <c r="AB146" s="8" t="e">
        <f>IF(OR(ISNA(AB$1),ISNA($A146)),NA(),'临-燃尽0'!BM147)</f>
        <v>#N/A</v>
      </c>
      <c r="AC146" s="8" t="e">
        <f>IF(OR(ISNA(AC$1),ISNA($A146)),NA(),'临-燃尽0'!BN147)</f>
        <v>#N/A</v>
      </c>
      <c r="AD146" s="8" t="e">
        <f>IF(OR(ISNA(AD$1),ISNA($A146)),NA(),'临-燃尽0'!BO147)</f>
        <v>#N/A</v>
      </c>
      <c r="AE146" s="8" t="e">
        <f>IF(OR(ISNA(AE$1),ISNA($A146)),NA(),'临-燃尽0'!BP147)</f>
        <v>#N/A</v>
      </c>
      <c r="AF146" s="8" t="e">
        <f>IF(OR(ISNA(AF$1),ISNA($A146)),NA(),'临-燃尽0'!BQ147)</f>
        <v>#N/A</v>
      </c>
      <c r="AG146" s="8" t="e">
        <f>IF(OR(ISNA(AG$1),ISNA($A146)),NA(),'临-燃尽0'!BR147)</f>
        <v>#N/A</v>
      </c>
      <c r="AH146" s="8" t="e">
        <f>IF(OR(ISNA(AH$1),ISNA($A146)),NA(),'临-燃尽0'!BS147)</f>
        <v>#N/A</v>
      </c>
      <c r="AI146" s="8" t="e">
        <f>IF(OR(ISNA(AI$1),ISNA($A146)),NA(),'临-燃尽0'!BT147)</f>
        <v>#N/A</v>
      </c>
      <c r="AJ146" s="8" t="e">
        <f>IF(OR(ISNA(AJ$1),ISNA($A146)),NA(),'临-燃尽0'!BU147)</f>
        <v>#N/A</v>
      </c>
      <c r="AK146" s="8" t="e">
        <f>IF(OR(ISNA(AK$1),ISNA($A146)),NA(),'临-燃尽0'!BV147)</f>
        <v>#N/A</v>
      </c>
      <c r="AL146" s="8" t="e">
        <f>IF(OR(ISNA(AL$1),ISNA($A146)),NA(),'临-燃尽0'!BW147)</f>
        <v>#N/A</v>
      </c>
      <c r="AM146" s="8" t="e">
        <f>IF(OR(ISNA(AM$1),ISNA($A146)),NA(),'临-燃尽0'!BX147)</f>
        <v>#N/A</v>
      </c>
      <c r="AN146" s="8" t="e">
        <f>IF(OR(ISNA(AN$1),ISNA($A146)),NA(),'临-燃尽0'!BY147)</f>
        <v>#N/A</v>
      </c>
      <c r="AO146" s="8" t="e">
        <f>IF(OR(ISNA(AO$1),ISNA($A146)),NA(),'临-燃尽0'!BZ147)</f>
        <v>#N/A</v>
      </c>
      <c r="AP146" s="8" t="e">
        <f>IF(OR(ISNA(AP$1),ISNA($A146)),NA(),'临-燃尽0'!CA147)</f>
        <v>#N/A</v>
      </c>
      <c r="AQ146" s="8" t="e">
        <f>IF(OR(ISNA(AQ$1),ISNA($A146)),NA(),'临-燃尽0'!CB147)</f>
        <v>#N/A</v>
      </c>
      <c r="AR146" s="8" t="e">
        <f>IF(OR(ISNA(AR$1),ISNA($A146)),NA(),'临-燃尽0'!CC147)</f>
        <v>#N/A</v>
      </c>
      <c r="AS146" s="8" t="e">
        <f>IF(OR(ISNA(AS$1),ISNA($A146)),NA(),'临-燃尽0'!CD147)</f>
        <v>#N/A</v>
      </c>
      <c r="AT146" s="8" t="e">
        <f>IF(OR(ISNA(AT$1),ISNA($A146)),NA(),'临-燃尽0'!CE147)</f>
        <v>#N/A</v>
      </c>
      <c r="AU146" s="8" t="e">
        <f>IF(OR(ISNA(AU$1),ISNA($A146)),NA(),'临-燃尽0'!CF147)</f>
        <v>#N/A</v>
      </c>
      <c r="AV146" s="8" t="e">
        <f>IF(OR(ISNA(AV$1),ISNA($A146)),NA(),'临-燃尽0'!CG147)</f>
        <v>#N/A</v>
      </c>
      <c r="AW146" s="8" t="e">
        <f>IF(OR(ISNA(AW$1),ISNA($A146)),NA(),'临-燃尽0'!CH147)</f>
        <v>#N/A</v>
      </c>
      <c r="AX146" s="8" t="e">
        <f>IF(OR(ISNA(AX$1),ISNA($A146)),NA(),'临-燃尽0'!CI147)</f>
        <v>#N/A</v>
      </c>
      <c r="AY146" s="8" t="e">
        <f>IF(OR(ISNA(AY$1),ISNA($A146)),NA(),'临-燃尽0'!CJ147)</f>
        <v>#N/A</v>
      </c>
      <c r="AZ146" s="8" t="e">
        <f>IF(OR(ISNA(AZ$1),ISNA($A146)),NA(),'临-燃尽0'!CK147)</f>
        <v>#N/A</v>
      </c>
    </row>
    <row r="147" spans="1:52">
      <c r="A147" s="8" t="e">
        <f>IF(OR('临-燃尽0'!AL148="",'临-燃尽0'!AL148="总计"),NA(),'临-燃尽0'!AL148)</f>
        <v>#N/A</v>
      </c>
      <c r="B147" s="8" t="e">
        <f>IF(ISNA($A147),NA(),'临-燃尽0'!AM148)</f>
        <v>#N/A</v>
      </c>
      <c r="C147" s="8" t="e">
        <f>IF(ISNA($A147),NA(),'临-燃尽0'!AN148)</f>
        <v>#N/A</v>
      </c>
      <c r="D147" s="8" t="e">
        <f>IF(ISNA($A147),NA(),'临-燃尽0'!AO148)</f>
        <v>#N/A</v>
      </c>
      <c r="E147" s="8" t="e">
        <f>IF(OR(ISNA(E$1),ISNA($A147)),NA(),'临-燃尽0'!AP148)</f>
        <v>#N/A</v>
      </c>
      <c r="F147" s="8" t="e">
        <f>IF(OR(ISNA(F$1),ISNA($A147)),NA(),'临-燃尽0'!AQ148)</f>
        <v>#N/A</v>
      </c>
      <c r="G147" s="8" t="e">
        <f>IF(OR(ISNA(G$1),ISNA($A147)),NA(),'临-燃尽0'!AR148)</f>
        <v>#N/A</v>
      </c>
      <c r="H147" s="8" t="e">
        <f>IF(OR(ISNA(H$1),ISNA($A147)),NA(),'临-燃尽0'!AS148)</f>
        <v>#N/A</v>
      </c>
      <c r="I147" s="8" t="e">
        <f>IF(OR(ISNA(I$1),ISNA($A147)),NA(),'临-燃尽0'!AT148)</f>
        <v>#N/A</v>
      </c>
      <c r="J147" s="8" t="e">
        <f>IF(OR(ISNA(J$1),ISNA($A147)),NA(),'临-燃尽0'!AU148)</f>
        <v>#N/A</v>
      </c>
      <c r="K147" s="8" t="e">
        <f>IF(OR(ISNA(K$1),ISNA($A147)),NA(),'临-燃尽0'!AV148)</f>
        <v>#N/A</v>
      </c>
      <c r="L147" s="8" t="e">
        <f>IF(OR(ISNA(L$1),ISNA($A147)),NA(),'临-燃尽0'!AW148)</f>
        <v>#N/A</v>
      </c>
      <c r="M147" s="8" t="e">
        <f>IF(OR(ISNA(M$1),ISNA($A147)),NA(),'临-燃尽0'!AX148)</f>
        <v>#N/A</v>
      </c>
      <c r="N147" s="8" t="e">
        <f>IF(OR(ISNA(N$1),ISNA($A147)),NA(),'临-燃尽0'!AY148)</f>
        <v>#N/A</v>
      </c>
      <c r="O147" s="8" t="e">
        <f>IF(OR(ISNA(O$1),ISNA($A147)),NA(),'临-燃尽0'!AZ148)</f>
        <v>#N/A</v>
      </c>
      <c r="P147" s="8" t="e">
        <f>IF(OR(ISNA(P$1),ISNA($A147)),NA(),'临-燃尽0'!BA148)</f>
        <v>#N/A</v>
      </c>
      <c r="Q147" s="8" t="e">
        <f>IF(OR(ISNA(Q$1),ISNA($A147)),NA(),'临-燃尽0'!BB148)</f>
        <v>#N/A</v>
      </c>
      <c r="R147" s="8" t="e">
        <f>IF(OR(ISNA(R$1),ISNA($A147)),NA(),'临-燃尽0'!BC148)</f>
        <v>#N/A</v>
      </c>
      <c r="S147" s="8" t="e">
        <f>IF(OR(ISNA(S$1),ISNA($A147)),NA(),'临-燃尽0'!BD148)</f>
        <v>#N/A</v>
      </c>
      <c r="T147" s="8" t="e">
        <f>IF(OR(ISNA(T$1),ISNA($A147)),NA(),'临-燃尽0'!BE148)</f>
        <v>#N/A</v>
      </c>
      <c r="U147" s="8" t="e">
        <f>IF(OR(ISNA(U$1),ISNA($A147)),NA(),'临-燃尽0'!BF148)</f>
        <v>#N/A</v>
      </c>
      <c r="V147" s="8" t="e">
        <f>IF(OR(ISNA(V$1),ISNA($A147)),NA(),'临-燃尽0'!BG148)</f>
        <v>#N/A</v>
      </c>
      <c r="W147" s="8" t="e">
        <f>IF(OR(ISNA(W$1),ISNA($A147)),NA(),'临-燃尽0'!BH148)</f>
        <v>#N/A</v>
      </c>
      <c r="X147" s="8" t="e">
        <f>IF(OR(ISNA(X$1),ISNA($A147)),NA(),'临-燃尽0'!BI148)</f>
        <v>#N/A</v>
      </c>
      <c r="Y147" s="8" t="e">
        <f>IF(OR(ISNA(Y$1),ISNA($A147)),NA(),'临-燃尽0'!BJ148)</f>
        <v>#N/A</v>
      </c>
      <c r="Z147" s="8" t="e">
        <f>IF(OR(ISNA(Z$1),ISNA($A147)),NA(),'临-燃尽0'!BK148)</f>
        <v>#N/A</v>
      </c>
      <c r="AA147" s="8" t="e">
        <f>IF(OR(ISNA(AA$1),ISNA($A147)),NA(),'临-燃尽0'!BL148)</f>
        <v>#N/A</v>
      </c>
      <c r="AB147" s="8" t="e">
        <f>IF(OR(ISNA(AB$1),ISNA($A147)),NA(),'临-燃尽0'!BM148)</f>
        <v>#N/A</v>
      </c>
      <c r="AC147" s="8" t="e">
        <f>IF(OR(ISNA(AC$1),ISNA($A147)),NA(),'临-燃尽0'!BN148)</f>
        <v>#N/A</v>
      </c>
      <c r="AD147" s="8" t="e">
        <f>IF(OR(ISNA(AD$1),ISNA($A147)),NA(),'临-燃尽0'!BO148)</f>
        <v>#N/A</v>
      </c>
      <c r="AE147" s="8" t="e">
        <f>IF(OR(ISNA(AE$1),ISNA($A147)),NA(),'临-燃尽0'!BP148)</f>
        <v>#N/A</v>
      </c>
      <c r="AF147" s="8" t="e">
        <f>IF(OR(ISNA(AF$1),ISNA($A147)),NA(),'临-燃尽0'!BQ148)</f>
        <v>#N/A</v>
      </c>
      <c r="AG147" s="8" t="e">
        <f>IF(OR(ISNA(AG$1),ISNA($A147)),NA(),'临-燃尽0'!BR148)</f>
        <v>#N/A</v>
      </c>
      <c r="AH147" s="8" t="e">
        <f>IF(OR(ISNA(AH$1),ISNA($A147)),NA(),'临-燃尽0'!BS148)</f>
        <v>#N/A</v>
      </c>
      <c r="AI147" s="8" t="e">
        <f>IF(OR(ISNA(AI$1),ISNA($A147)),NA(),'临-燃尽0'!BT148)</f>
        <v>#N/A</v>
      </c>
      <c r="AJ147" s="8" t="e">
        <f>IF(OR(ISNA(AJ$1),ISNA($A147)),NA(),'临-燃尽0'!BU148)</f>
        <v>#N/A</v>
      </c>
      <c r="AK147" s="8" t="e">
        <f>IF(OR(ISNA(AK$1),ISNA($A147)),NA(),'临-燃尽0'!BV148)</f>
        <v>#N/A</v>
      </c>
      <c r="AL147" s="8" t="e">
        <f>IF(OR(ISNA(AL$1),ISNA($A147)),NA(),'临-燃尽0'!BW148)</f>
        <v>#N/A</v>
      </c>
      <c r="AM147" s="8" t="e">
        <f>IF(OR(ISNA(AM$1),ISNA($A147)),NA(),'临-燃尽0'!BX148)</f>
        <v>#N/A</v>
      </c>
      <c r="AN147" s="8" t="e">
        <f>IF(OR(ISNA(AN$1),ISNA($A147)),NA(),'临-燃尽0'!BY148)</f>
        <v>#N/A</v>
      </c>
      <c r="AO147" s="8" t="e">
        <f>IF(OR(ISNA(AO$1),ISNA($A147)),NA(),'临-燃尽0'!BZ148)</f>
        <v>#N/A</v>
      </c>
      <c r="AP147" s="8" t="e">
        <f>IF(OR(ISNA(AP$1),ISNA($A147)),NA(),'临-燃尽0'!CA148)</f>
        <v>#N/A</v>
      </c>
      <c r="AQ147" s="8" t="e">
        <f>IF(OR(ISNA(AQ$1),ISNA($A147)),NA(),'临-燃尽0'!CB148)</f>
        <v>#N/A</v>
      </c>
      <c r="AR147" s="8" t="e">
        <f>IF(OR(ISNA(AR$1),ISNA($A147)),NA(),'临-燃尽0'!CC148)</f>
        <v>#N/A</v>
      </c>
      <c r="AS147" s="8" t="e">
        <f>IF(OR(ISNA(AS$1),ISNA($A147)),NA(),'临-燃尽0'!CD148)</f>
        <v>#N/A</v>
      </c>
      <c r="AT147" s="8" t="e">
        <f>IF(OR(ISNA(AT$1),ISNA($A147)),NA(),'临-燃尽0'!CE148)</f>
        <v>#N/A</v>
      </c>
      <c r="AU147" s="8" t="e">
        <f>IF(OR(ISNA(AU$1),ISNA($A147)),NA(),'临-燃尽0'!CF148)</f>
        <v>#N/A</v>
      </c>
      <c r="AV147" s="8" t="e">
        <f>IF(OR(ISNA(AV$1),ISNA($A147)),NA(),'临-燃尽0'!CG148)</f>
        <v>#N/A</v>
      </c>
      <c r="AW147" s="8" t="e">
        <f>IF(OR(ISNA(AW$1),ISNA($A147)),NA(),'临-燃尽0'!CH148)</f>
        <v>#N/A</v>
      </c>
      <c r="AX147" s="8" t="e">
        <f>IF(OR(ISNA(AX$1),ISNA($A147)),NA(),'临-燃尽0'!CI148)</f>
        <v>#N/A</v>
      </c>
      <c r="AY147" s="8" t="e">
        <f>IF(OR(ISNA(AY$1),ISNA($A147)),NA(),'临-燃尽0'!CJ148)</f>
        <v>#N/A</v>
      </c>
      <c r="AZ147" s="8" t="e">
        <f>IF(OR(ISNA(AZ$1),ISNA($A147)),NA(),'临-燃尽0'!CK148)</f>
        <v>#N/A</v>
      </c>
    </row>
    <row r="148" spans="1:52">
      <c r="A148" s="8" t="e">
        <f>IF(OR('临-燃尽0'!AL149="",'临-燃尽0'!AL149="总计"),NA(),'临-燃尽0'!AL149)</f>
        <v>#N/A</v>
      </c>
      <c r="B148" s="8" t="e">
        <f>IF(ISNA($A148),NA(),'临-燃尽0'!AM149)</f>
        <v>#N/A</v>
      </c>
      <c r="C148" s="8" t="e">
        <f>IF(ISNA($A148),NA(),'临-燃尽0'!AN149)</f>
        <v>#N/A</v>
      </c>
      <c r="D148" s="8" t="e">
        <f>IF(ISNA($A148),NA(),'临-燃尽0'!AO149)</f>
        <v>#N/A</v>
      </c>
      <c r="E148" s="8" t="e">
        <f>IF(OR(ISNA(E$1),ISNA($A148)),NA(),'临-燃尽0'!AP149)</f>
        <v>#N/A</v>
      </c>
      <c r="F148" s="8" t="e">
        <f>IF(OR(ISNA(F$1),ISNA($A148)),NA(),'临-燃尽0'!AQ149)</f>
        <v>#N/A</v>
      </c>
      <c r="G148" s="8" t="e">
        <f>IF(OR(ISNA(G$1),ISNA($A148)),NA(),'临-燃尽0'!AR149)</f>
        <v>#N/A</v>
      </c>
      <c r="H148" s="8" t="e">
        <f>IF(OR(ISNA(H$1),ISNA($A148)),NA(),'临-燃尽0'!AS149)</f>
        <v>#N/A</v>
      </c>
      <c r="I148" s="8" t="e">
        <f>IF(OR(ISNA(I$1),ISNA($A148)),NA(),'临-燃尽0'!AT149)</f>
        <v>#N/A</v>
      </c>
      <c r="J148" s="8" t="e">
        <f>IF(OR(ISNA(J$1),ISNA($A148)),NA(),'临-燃尽0'!AU149)</f>
        <v>#N/A</v>
      </c>
      <c r="K148" s="8" t="e">
        <f>IF(OR(ISNA(K$1),ISNA($A148)),NA(),'临-燃尽0'!AV149)</f>
        <v>#N/A</v>
      </c>
      <c r="L148" s="8" t="e">
        <f>IF(OR(ISNA(L$1),ISNA($A148)),NA(),'临-燃尽0'!AW149)</f>
        <v>#N/A</v>
      </c>
      <c r="M148" s="8" t="e">
        <f>IF(OR(ISNA(M$1),ISNA($A148)),NA(),'临-燃尽0'!AX149)</f>
        <v>#N/A</v>
      </c>
      <c r="N148" s="8" t="e">
        <f>IF(OR(ISNA(N$1),ISNA($A148)),NA(),'临-燃尽0'!AY149)</f>
        <v>#N/A</v>
      </c>
      <c r="O148" s="8" t="e">
        <f>IF(OR(ISNA(O$1),ISNA($A148)),NA(),'临-燃尽0'!AZ149)</f>
        <v>#N/A</v>
      </c>
      <c r="P148" s="8" t="e">
        <f>IF(OR(ISNA(P$1),ISNA($A148)),NA(),'临-燃尽0'!BA149)</f>
        <v>#N/A</v>
      </c>
      <c r="Q148" s="8" t="e">
        <f>IF(OR(ISNA(Q$1),ISNA($A148)),NA(),'临-燃尽0'!BB149)</f>
        <v>#N/A</v>
      </c>
      <c r="R148" s="8" t="e">
        <f>IF(OR(ISNA(R$1),ISNA($A148)),NA(),'临-燃尽0'!BC149)</f>
        <v>#N/A</v>
      </c>
      <c r="S148" s="8" t="e">
        <f>IF(OR(ISNA(S$1),ISNA($A148)),NA(),'临-燃尽0'!BD149)</f>
        <v>#N/A</v>
      </c>
      <c r="T148" s="8" t="e">
        <f>IF(OR(ISNA(T$1),ISNA($A148)),NA(),'临-燃尽0'!BE149)</f>
        <v>#N/A</v>
      </c>
      <c r="U148" s="8" t="e">
        <f>IF(OR(ISNA(U$1),ISNA($A148)),NA(),'临-燃尽0'!BF149)</f>
        <v>#N/A</v>
      </c>
      <c r="V148" s="8" t="e">
        <f>IF(OR(ISNA(V$1),ISNA($A148)),NA(),'临-燃尽0'!BG149)</f>
        <v>#N/A</v>
      </c>
      <c r="W148" s="8" t="e">
        <f>IF(OR(ISNA(W$1),ISNA($A148)),NA(),'临-燃尽0'!BH149)</f>
        <v>#N/A</v>
      </c>
      <c r="X148" s="8" t="e">
        <f>IF(OR(ISNA(X$1),ISNA($A148)),NA(),'临-燃尽0'!BI149)</f>
        <v>#N/A</v>
      </c>
      <c r="Y148" s="8" t="e">
        <f>IF(OR(ISNA(Y$1),ISNA($A148)),NA(),'临-燃尽0'!BJ149)</f>
        <v>#N/A</v>
      </c>
      <c r="Z148" s="8" t="e">
        <f>IF(OR(ISNA(Z$1),ISNA($A148)),NA(),'临-燃尽0'!BK149)</f>
        <v>#N/A</v>
      </c>
      <c r="AA148" s="8" t="e">
        <f>IF(OR(ISNA(AA$1),ISNA($A148)),NA(),'临-燃尽0'!BL149)</f>
        <v>#N/A</v>
      </c>
      <c r="AB148" s="8" t="e">
        <f>IF(OR(ISNA(AB$1),ISNA($A148)),NA(),'临-燃尽0'!BM149)</f>
        <v>#N/A</v>
      </c>
      <c r="AC148" s="8" t="e">
        <f>IF(OR(ISNA(AC$1),ISNA($A148)),NA(),'临-燃尽0'!BN149)</f>
        <v>#N/A</v>
      </c>
      <c r="AD148" s="8" t="e">
        <f>IF(OR(ISNA(AD$1),ISNA($A148)),NA(),'临-燃尽0'!BO149)</f>
        <v>#N/A</v>
      </c>
      <c r="AE148" s="8" t="e">
        <f>IF(OR(ISNA(AE$1),ISNA($A148)),NA(),'临-燃尽0'!BP149)</f>
        <v>#N/A</v>
      </c>
      <c r="AF148" s="8" t="e">
        <f>IF(OR(ISNA(AF$1),ISNA($A148)),NA(),'临-燃尽0'!BQ149)</f>
        <v>#N/A</v>
      </c>
      <c r="AG148" s="8" t="e">
        <f>IF(OR(ISNA(AG$1),ISNA($A148)),NA(),'临-燃尽0'!BR149)</f>
        <v>#N/A</v>
      </c>
      <c r="AH148" s="8" t="e">
        <f>IF(OR(ISNA(AH$1),ISNA($A148)),NA(),'临-燃尽0'!BS149)</f>
        <v>#N/A</v>
      </c>
      <c r="AI148" s="8" t="e">
        <f>IF(OR(ISNA(AI$1),ISNA($A148)),NA(),'临-燃尽0'!BT149)</f>
        <v>#N/A</v>
      </c>
      <c r="AJ148" s="8" t="e">
        <f>IF(OR(ISNA(AJ$1),ISNA($A148)),NA(),'临-燃尽0'!BU149)</f>
        <v>#N/A</v>
      </c>
      <c r="AK148" s="8" t="e">
        <f>IF(OR(ISNA(AK$1),ISNA($A148)),NA(),'临-燃尽0'!BV149)</f>
        <v>#N/A</v>
      </c>
      <c r="AL148" s="8" t="e">
        <f>IF(OR(ISNA(AL$1),ISNA($A148)),NA(),'临-燃尽0'!BW149)</f>
        <v>#N/A</v>
      </c>
      <c r="AM148" s="8" t="e">
        <f>IF(OR(ISNA(AM$1),ISNA($A148)),NA(),'临-燃尽0'!BX149)</f>
        <v>#N/A</v>
      </c>
      <c r="AN148" s="8" t="e">
        <f>IF(OR(ISNA(AN$1),ISNA($A148)),NA(),'临-燃尽0'!BY149)</f>
        <v>#N/A</v>
      </c>
      <c r="AO148" s="8" t="e">
        <f>IF(OR(ISNA(AO$1),ISNA($A148)),NA(),'临-燃尽0'!BZ149)</f>
        <v>#N/A</v>
      </c>
      <c r="AP148" s="8" t="e">
        <f>IF(OR(ISNA(AP$1),ISNA($A148)),NA(),'临-燃尽0'!CA149)</f>
        <v>#N/A</v>
      </c>
      <c r="AQ148" s="8" t="e">
        <f>IF(OR(ISNA(AQ$1),ISNA($A148)),NA(),'临-燃尽0'!CB149)</f>
        <v>#N/A</v>
      </c>
      <c r="AR148" s="8" t="e">
        <f>IF(OR(ISNA(AR$1),ISNA($A148)),NA(),'临-燃尽0'!CC149)</f>
        <v>#N/A</v>
      </c>
      <c r="AS148" s="8" t="e">
        <f>IF(OR(ISNA(AS$1),ISNA($A148)),NA(),'临-燃尽0'!CD149)</f>
        <v>#N/A</v>
      </c>
      <c r="AT148" s="8" t="e">
        <f>IF(OR(ISNA(AT$1),ISNA($A148)),NA(),'临-燃尽0'!CE149)</f>
        <v>#N/A</v>
      </c>
      <c r="AU148" s="8" t="e">
        <f>IF(OR(ISNA(AU$1),ISNA($A148)),NA(),'临-燃尽0'!CF149)</f>
        <v>#N/A</v>
      </c>
      <c r="AV148" s="8" t="e">
        <f>IF(OR(ISNA(AV$1),ISNA($A148)),NA(),'临-燃尽0'!CG149)</f>
        <v>#N/A</v>
      </c>
      <c r="AW148" s="8" t="e">
        <f>IF(OR(ISNA(AW$1),ISNA($A148)),NA(),'临-燃尽0'!CH149)</f>
        <v>#N/A</v>
      </c>
      <c r="AX148" s="8" t="e">
        <f>IF(OR(ISNA(AX$1),ISNA($A148)),NA(),'临-燃尽0'!CI149)</f>
        <v>#N/A</v>
      </c>
      <c r="AY148" s="8" t="e">
        <f>IF(OR(ISNA(AY$1),ISNA($A148)),NA(),'临-燃尽0'!CJ149)</f>
        <v>#N/A</v>
      </c>
      <c r="AZ148" s="8" t="e">
        <f>IF(OR(ISNA(AZ$1),ISNA($A148)),NA(),'临-燃尽0'!CK149)</f>
        <v>#N/A</v>
      </c>
    </row>
    <row r="149" spans="1:52">
      <c r="A149" s="8" t="e">
        <f>IF(OR('临-燃尽0'!AL150="",'临-燃尽0'!AL150="总计"),NA(),'临-燃尽0'!AL150)</f>
        <v>#N/A</v>
      </c>
      <c r="B149" s="8" t="e">
        <f>IF(ISNA($A149),NA(),'临-燃尽0'!AM150)</f>
        <v>#N/A</v>
      </c>
      <c r="C149" s="8" t="e">
        <f>IF(ISNA($A149),NA(),'临-燃尽0'!AN150)</f>
        <v>#N/A</v>
      </c>
      <c r="D149" s="8" t="e">
        <f>IF(ISNA($A149),NA(),'临-燃尽0'!AO150)</f>
        <v>#N/A</v>
      </c>
      <c r="E149" s="8" t="e">
        <f>IF(OR(ISNA(E$1),ISNA($A149)),NA(),'临-燃尽0'!AP150)</f>
        <v>#N/A</v>
      </c>
      <c r="F149" s="8" t="e">
        <f>IF(OR(ISNA(F$1),ISNA($A149)),NA(),'临-燃尽0'!AQ150)</f>
        <v>#N/A</v>
      </c>
      <c r="G149" s="8" t="e">
        <f>IF(OR(ISNA(G$1),ISNA($A149)),NA(),'临-燃尽0'!AR150)</f>
        <v>#N/A</v>
      </c>
      <c r="H149" s="8" t="e">
        <f>IF(OR(ISNA(H$1),ISNA($A149)),NA(),'临-燃尽0'!AS150)</f>
        <v>#N/A</v>
      </c>
      <c r="I149" s="8" t="e">
        <f>IF(OR(ISNA(I$1),ISNA($A149)),NA(),'临-燃尽0'!AT150)</f>
        <v>#N/A</v>
      </c>
      <c r="J149" s="8" t="e">
        <f>IF(OR(ISNA(J$1),ISNA($A149)),NA(),'临-燃尽0'!AU150)</f>
        <v>#N/A</v>
      </c>
      <c r="K149" s="8" t="e">
        <f>IF(OR(ISNA(K$1),ISNA($A149)),NA(),'临-燃尽0'!AV150)</f>
        <v>#N/A</v>
      </c>
      <c r="L149" s="8" t="e">
        <f>IF(OR(ISNA(L$1),ISNA($A149)),NA(),'临-燃尽0'!AW150)</f>
        <v>#N/A</v>
      </c>
      <c r="M149" s="8" t="e">
        <f>IF(OR(ISNA(M$1),ISNA($A149)),NA(),'临-燃尽0'!AX150)</f>
        <v>#N/A</v>
      </c>
      <c r="N149" s="8" t="e">
        <f>IF(OR(ISNA(N$1),ISNA($A149)),NA(),'临-燃尽0'!AY150)</f>
        <v>#N/A</v>
      </c>
      <c r="O149" s="8" t="e">
        <f>IF(OR(ISNA(O$1),ISNA($A149)),NA(),'临-燃尽0'!AZ150)</f>
        <v>#N/A</v>
      </c>
      <c r="P149" s="8" t="e">
        <f>IF(OR(ISNA(P$1),ISNA($A149)),NA(),'临-燃尽0'!BA150)</f>
        <v>#N/A</v>
      </c>
      <c r="Q149" s="8" t="e">
        <f>IF(OR(ISNA(Q$1),ISNA($A149)),NA(),'临-燃尽0'!BB150)</f>
        <v>#N/A</v>
      </c>
      <c r="R149" s="8" t="e">
        <f>IF(OR(ISNA(R$1),ISNA($A149)),NA(),'临-燃尽0'!BC150)</f>
        <v>#N/A</v>
      </c>
      <c r="S149" s="8" t="e">
        <f>IF(OR(ISNA(S$1),ISNA($A149)),NA(),'临-燃尽0'!BD150)</f>
        <v>#N/A</v>
      </c>
      <c r="T149" s="8" t="e">
        <f>IF(OR(ISNA(T$1),ISNA($A149)),NA(),'临-燃尽0'!BE150)</f>
        <v>#N/A</v>
      </c>
      <c r="U149" s="8" t="e">
        <f>IF(OR(ISNA(U$1),ISNA($A149)),NA(),'临-燃尽0'!BF150)</f>
        <v>#N/A</v>
      </c>
      <c r="V149" s="8" t="e">
        <f>IF(OR(ISNA(V$1),ISNA($A149)),NA(),'临-燃尽0'!BG150)</f>
        <v>#N/A</v>
      </c>
      <c r="W149" s="8" t="e">
        <f>IF(OR(ISNA(W$1),ISNA($A149)),NA(),'临-燃尽0'!BH150)</f>
        <v>#N/A</v>
      </c>
      <c r="X149" s="8" t="e">
        <f>IF(OR(ISNA(X$1),ISNA($A149)),NA(),'临-燃尽0'!BI150)</f>
        <v>#N/A</v>
      </c>
      <c r="Y149" s="8" t="e">
        <f>IF(OR(ISNA(Y$1),ISNA($A149)),NA(),'临-燃尽0'!BJ150)</f>
        <v>#N/A</v>
      </c>
      <c r="Z149" s="8" t="e">
        <f>IF(OR(ISNA(Z$1),ISNA($A149)),NA(),'临-燃尽0'!BK150)</f>
        <v>#N/A</v>
      </c>
      <c r="AA149" s="8" t="e">
        <f>IF(OR(ISNA(AA$1),ISNA($A149)),NA(),'临-燃尽0'!BL150)</f>
        <v>#N/A</v>
      </c>
      <c r="AB149" s="8" t="e">
        <f>IF(OR(ISNA(AB$1),ISNA($A149)),NA(),'临-燃尽0'!BM150)</f>
        <v>#N/A</v>
      </c>
      <c r="AC149" s="8" t="e">
        <f>IF(OR(ISNA(AC$1),ISNA($A149)),NA(),'临-燃尽0'!BN150)</f>
        <v>#N/A</v>
      </c>
      <c r="AD149" s="8" t="e">
        <f>IF(OR(ISNA(AD$1),ISNA($A149)),NA(),'临-燃尽0'!BO150)</f>
        <v>#N/A</v>
      </c>
      <c r="AE149" s="8" t="e">
        <f>IF(OR(ISNA(AE$1),ISNA($A149)),NA(),'临-燃尽0'!BP150)</f>
        <v>#N/A</v>
      </c>
      <c r="AF149" s="8" t="e">
        <f>IF(OR(ISNA(AF$1),ISNA($A149)),NA(),'临-燃尽0'!BQ150)</f>
        <v>#N/A</v>
      </c>
      <c r="AG149" s="8" t="e">
        <f>IF(OR(ISNA(AG$1),ISNA($A149)),NA(),'临-燃尽0'!BR150)</f>
        <v>#N/A</v>
      </c>
      <c r="AH149" s="8" t="e">
        <f>IF(OR(ISNA(AH$1),ISNA($A149)),NA(),'临-燃尽0'!BS150)</f>
        <v>#N/A</v>
      </c>
      <c r="AI149" s="8" t="e">
        <f>IF(OR(ISNA(AI$1),ISNA($A149)),NA(),'临-燃尽0'!BT150)</f>
        <v>#N/A</v>
      </c>
      <c r="AJ149" s="8" t="e">
        <f>IF(OR(ISNA(AJ$1),ISNA($A149)),NA(),'临-燃尽0'!BU150)</f>
        <v>#N/A</v>
      </c>
      <c r="AK149" s="8" t="e">
        <f>IF(OR(ISNA(AK$1),ISNA($A149)),NA(),'临-燃尽0'!BV150)</f>
        <v>#N/A</v>
      </c>
      <c r="AL149" s="8" t="e">
        <f>IF(OR(ISNA(AL$1),ISNA($A149)),NA(),'临-燃尽0'!BW150)</f>
        <v>#N/A</v>
      </c>
      <c r="AM149" s="8" t="e">
        <f>IF(OR(ISNA(AM$1),ISNA($A149)),NA(),'临-燃尽0'!BX150)</f>
        <v>#N/A</v>
      </c>
      <c r="AN149" s="8" t="e">
        <f>IF(OR(ISNA(AN$1),ISNA($A149)),NA(),'临-燃尽0'!BY150)</f>
        <v>#N/A</v>
      </c>
      <c r="AO149" s="8" t="e">
        <f>IF(OR(ISNA(AO$1),ISNA($A149)),NA(),'临-燃尽0'!BZ150)</f>
        <v>#N/A</v>
      </c>
      <c r="AP149" s="8" t="e">
        <f>IF(OR(ISNA(AP$1),ISNA($A149)),NA(),'临-燃尽0'!CA150)</f>
        <v>#N/A</v>
      </c>
      <c r="AQ149" s="8" t="e">
        <f>IF(OR(ISNA(AQ$1),ISNA($A149)),NA(),'临-燃尽0'!CB150)</f>
        <v>#N/A</v>
      </c>
      <c r="AR149" s="8" t="e">
        <f>IF(OR(ISNA(AR$1),ISNA($A149)),NA(),'临-燃尽0'!CC150)</f>
        <v>#N/A</v>
      </c>
      <c r="AS149" s="8" t="e">
        <f>IF(OR(ISNA(AS$1),ISNA($A149)),NA(),'临-燃尽0'!CD150)</f>
        <v>#N/A</v>
      </c>
      <c r="AT149" s="8" t="e">
        <f>IF(OR(ISNA(AT$1),ISNA($A149)),NA(),'临-燃尽0'!CE150)</f>
        <v>#N/A</v>
      </c>
      <c r="AU149" s="8" t="e">
        <f>IF(OR(ISNA(AU$1),ISNA($A149)),NA(),'临-燃尽0'!CF150)</f>
        <v>#N/A</v>
      </c>
      <c r="AV149" s="8" t="e">
        <f>IF(OR(ISNA(AV$1),ISNA($A149)),NA(),'临-燃尽0'!CG150)</f>
        <v>#N/A</v>
      </c>
      <c r="AW149" s="8" t="e">
        <f>IF(OR(ISNA(AW$1),ISNA($A149)),NA(),'临-燃尽0'!CH150)</f>
        <v>#N/A</v>
      </c>
      <c r="AX149" s="8" t="e">
        <f>IF(OR(ISNA(AX$1),ISNA($A149)),NA(),'临-燃尽0'!CI150)</f>
        <v>#N/A</v>
      </c>
      <c r="AY149" s="8" t="e">
        <f>IF(OR(ISNA(AY$1),ISNA($A149)),NA(),'临-燃尽0'!CJ150)</f>
        <v>#N/A</v>
      </c>
      <c r="AZ149" s="8" t="e">
        <f>IF(OR(ISNA(AZ$1),ISNA($A149)),NA(),'临-燃尽0'!CK150)</f>
        <v>#N/A</v>
      </c>
    </row>
    <row r="150" spans="1:52">
      <c r="A150" s="8" t="e">
        <f>IF(OR('临-燃尽0'!AL151="",'临-燃尽0'!AL151="总计"),NA(),'临-燃尽0'!AL151)</f>
        <v>#N/A</v>
      </c>
      <c r="B150" s="8" t="e">
        <f>IF(ISNA($A150),NA(),'临-燃尽0'!AM151)</f>
        <v>#N/A</v>
      </c>
      <c r="C150" s="8" t="e">
        <f>IF(ISNA($A150),NA(),'临-燃尽0'!AN151)</f>
        <v>#N/A</v>
      </c>
      <c r="D150" s="8" t="e">
        <f>IF(ISNA($A150),NA(),'临-燃尽0'!AO151)</f>
        <v>#N/A</v>
      </c>
      <c r="E150" s="8" t="e">
        <f>IF(OR(ISNA(E$1),ISNA($A150)),NA(),'临-燃尽0'!AP151)</f>
        <v>#N/A</v>
      </c>
      <c r="F150" s="8" t="e">
        <f>IF(OR(ISNA(F$1),ISNA($A150)),NA(),'临-燃尽0'!AQ151)</f>
        <v>#N/A</v>
      </c>
      <c r="G150" s="8" t="e">
        <f>IF(OR(ISNA(G$1),ISNA($A150)),NA(),'临-燃尽0'!AR151)</f>
        <v>#N/A</v>
      </c>
      <c r="H150" s="8" t="e">
        <f>IF(OR(ISNA(H$1),ISNA($A150)),NA(),'临-燃尽0'!AS151)</f>
        <v>#N/A</v>
      </c>
      <c r="I150" s="8" t="e">
        <f>IF(OR(ISNA(I$1),ISNA($A150)),NA(),'临-燃尽0'!AT151)</f>
        <v>#N/A</v>
      </c>
      <c r="J150" s="8" t="e">
        <f>IF(OR(ISNA(J$1),ISNA($A150)),NA(),'临-燃尽0'!AU151)</f>
        <v>#N/A</v>
      </c>
      <c r="K150" s="8" t="e">
        <f>IF(OR(ISNA(K$1),ISNA($A150)),NA(),'临-燃尽0'!AV151)</f>
        <v>#N/A</v>
      </c>
      <c r="L150" s="8" t="e">
        <f>IF(OR(ISNA(L$1),ISNA($A150)),NA(),'临-燃尽0'!AW151)</f>
        <v>#N/A</v>
      </c>
      <c r="M150" s="8" t="e">
        <f>IF(OR(ISNA(M$1),ISNA($A150)),NA(),'临-燃尽0'!AX151)</f>
        <v>#N/A</v>
      </c>
      <c r="N150" s="8" t="e">
        <f>IF(OR(ISNA(N$1),ISNA($A150)),NA(),'临-燃尽0'!AY151)</f>
        <v>#N/A</v>
      </c>
      <c r="O150" s="8" t="e">
        <f>IF(OR(ISNA(O$1),ISNA($A150)),NA(),'临-燃尽0'!AZ151)</f>
        <v>#N/A</v>
      </c>
      <c r="P150" s="8" t="e">
        <f>IF(OR(ISNA(P$1),ISNA($A150)),NA(),'临-燃尽0'!BA151)</f>
        <v>#N/A</v>
      </c>
      <c r="Q150" s="8" t="e">
        <f>IF(OR(ISNA(Q$1),ISNA($A150)),NA(),'临-燃尽0'!BB151)</f>
        <v>#N/A</v>
      </c>
      <c r="R150" s="8" t="e">
        <f>IF(OR(ISNA(R$1),ISNA($A150)),NA(),'临-燃尽0'!BC151)</f>
        <v>#N/A</v>
      </c>
      <c r="S150" s="8" t="e">
        <f>IF(OR(ISNA(S$1),ISNA($A150)),NA(),'临-燃尽0'!BD151)</f>
        <v>#N/A</v>
      </c>
      <c r="T150" s="8" t="e">
        <f>IF(OR(ISNA(T$1),ISNA($A150)),NA(),'临-燃尽0'!BE151)</f>
        <v>#N/A</v>
      </c>
      <c r="U150" s="8" t="e">
        <f>IF(OR(ISNA(U$1),ISNA($A150)),NA(),'临-燃尽0'!BF151)</f>
        <v>#N/A</v>
      </c>
      <c r="V150" s="8" t="e">
        <f>IF(OR(ISNA(V$1),ISNA($A150)),NA(),'临-燃尽0'!BG151)</f>
        <v>#N/A</v>
      </c>
      <c r="W150" s="8" t="e">
        <f>IF(OR(ISNA(W$1),ISNA($A150)),NA(),'临-燃尽0'!BH151)</f>
        <v>#N/A</v>
      </c>
      <c r="X150" s="8" t="e">
        <f>IF(OR(ISNA(X$1),ISNA($A150)),NA(),'临-燃尽0'!BI151)</f>
        <v>#N/A</v>
      </c>
      <c r="Y150" s="8" t="e">
        <f>IF(OR(ISNA(Y$1),ISNA($A150)),NA(),'临-燃尽0'!BJ151)</f>
        <v>#N/A</v>
      </c>
      <c r="Z150" s="8" t="e">
        <f>IF(OR(ISNA(Z$1),ISNA($A150)),NA(),'临-燃尽0'!BK151)</f>
        <v>#N/A</v>
      </c>
      <c r="AA150" s="8" t="e">
        <f>IF(OR(ISNA(AA$1),ISNA($A150)),NA(),'临-燃尽0'!BL151)</f>
        <v>#N/A</v>
      </c>
      <c r="AB150" s="8" t="e">
        <f>IF(OR(ISNA(AB$1),ISNA($A150)),NA(),'临-燃尽0'!BM151)</f>
        <v>#N/A</v>
      </c>
      <c r="AC150" s="8" t="e">
        <f>IF(OR(ISNA(AC$1),ISNA($A150)),NA(),'临-燃尽0'!BN151)</f>
        <v>#N/A</v>
      </c>
      <c r="AD150" s="8" t="e">
        <f>IF(OR(ISNA(AD$1),ISNA($A150)),NA(),'临-燃尽0'!BO151)</f>
        <v>#N/A</v>
      </c>
      <c r="AE150" s="8" t="e">
        <f>IF(OR(ISNA(AE$1),ISNA($A150)),NA(),'临-燃尽0'!BP151)</f>
        <v>#N/A</v>
      </c>
      <c r="AF150" s="8" t="e">
        <f>IF(OR(ISNA(AF$1),ISNA($A150)),NA(),'临-燃尽0'!BQ151)</f>
        <v>#N/A</v>
      </c>
      <c r="AG150" s="8" t="e">
        <f>IF(OR(ISNA(AG$1),ISNA($A150)),NA(),'临-燃尽0'!BR151)</f>
        <v>#N/A</v>
      </c>
      <c r="AH150" s="8" t="e">
        <f>IF(OR(ISNA(AH$1),ISNA($A150)),NA(),'临-燃尽0'!BS151)</f>
        <v>#N/A</v>
      </c>
      <c r="AI150" s="8" t="e">
        <f>IF(OR(ISNA(AI$1),ISNA($A150)),NA(),'临-燃尽0'!BT151)</f>
        <v>#N/A</v>
      </c>
      <c r="AJ150" s="8" t="e">
        <f>IF(OR(ISNA(AJ$1),ISNA($A150)),NA(),'临-燃尽0'!BU151)</f>
        <v>#N/A</v>
      </c>
      <c r="AK150" s="8" t="e">
        <f>IF(OR(ISNA(AK$1),ISNA($A150)),NA(),'临-燃尽0'!BV151)</f>
        <v>#N/A</v>
      </c>
      <c r="AL150" s="8" t="e">
        <f>IF(OR(ISNA(AL$1),ISNA($A150)),NA(),'临-燃尽0'!BW151)</f>
        <v>#N/A</v>
      </c>
      <c r="AM150" s="8" t="e">
        <f>IF(OR(ISNA(AM$1),ISNA($A150)),NA(),'临-燃尽0'!BX151)</f>
        <v>#N/A</v>
      </c>
      <c r="AN150" s="8" t="e">
        <f>IF(OR(ISNA(AN$1),ISNA($A150)),NA(),'临-燃尽0'!BY151)</f>
        <v>#N/A</v>
      </c>
      <c r="AO150" s="8" t="e">
        <f>IF(OR(ISNA(AO$1),ISNA($A150)),NA(),'临-燃尽0'!BZ151)</f>
        <v>#N/A</v>
      </c>
      <c r="AP150" s="8" t="e">
        <f>IF(OR(ISNA(AP$1),ISNA($A150)),NA(),'临-燃尽0'!CA151)</f>
        <v>#N/A</v>
      </c>
      <c r="AQ150" s="8" t="e">
        <f>IF(OR(ISNA(AQ$1),ISNA($A150)),NA(),'临-燃尽0'!CB151)</f>
        <v>#N/A</v>
      </c>
      <c r="AR150" s="8" t="e">
        <f>IF(OR(ISNA(AR$1),ISNA($A150)),NA(),'临-燃尽0'!CC151)</f>
        <v>#N/A</v>
      </c>
      <c r="AS150" s="8" t="e">
        <f>IF(OR(ISNA(AS$1),ISNA($A150)),NA(),'临-燃尽0'!CD151)</f>
        <v>#N/A</v>
      </c>
      <c r="AT150" s="8" t="e">
        <f>IF(OR(ISNA(AT$1),ISNA($A150)),NA(),'临-燃尽0'!CE151)</f>
        <v>#N/A</v>
      </c>
      <c r="AU150" s="8" t="e">
        <f>IF(OR(ISNA(AU$1),ISNA($A150)),NA(),'临-燃尽0'!CF151)</f>
        <v>#N/A</v>
      </c>
      <c r="AV150" s="8" t="e">
        <f>IF(OR(ISNA(AV$1),ISNA($A150)),NA(),'临-燃尽0'!CG151)</f>
        <v>#N/A</v>
      </c>
      <c r="AW150" s="8" t="e">
        <f>IF(OR(ISNA(AW$1),ISNA($A150)),NA(),'临-燃尽0'!CH151)</f>
        <v>#N/A</v>
      </c>
      <c r="AX150" s="8" t="e">
        <f>IF(OR(ISNA(AX$1),ISNA($A150)),NA(),'临-燃尽0'!CI151)</f>
        <v>#N/A</v>
      </c>
      <c r="AY150" s="8" t="e">
        <f>IF(OR(ISNA(AY$1),ISNA($A150)),NA(),'临-燃尽0'!CJ151)</f>
        <v>#N/A</v>
      </c>
      <c r="AZ150" s="8" t="e">
        <f>IF(OR(ISNA(AZ$1),ISNA($A150)),NA(),'临-燃尽0'!CK151)</f>
        <v>#N/A</v>
      </c>
    </row>
    <row r="151" spans="1:52">
      <c r="A151" s="8" t="e">
        <f>IF(OR('临-燃尽0'!AL152="",'临-燃尽0'!AL152="总计"),NA(),'临-燃尽0'!AL152)</f>
        <v>#N/A</v>
      </c>
      <c r="B151" s="8" t="e">
        <f>IF(ISNA($A151),NA(),'临-燃尽0'!AM152)</f>
        <v>#N/A</v>
      </c>
      <c r="C151" s="8" t="e">
        <f>IF(ISNA($A151),NA(),'临-燃尽0'!AN152)</f>
        <v>#N/A</v>
      </c>
      <c r="D151" s="8" t="e">
        <f>IF(ISNA($A151),NA(),'临-燃尽0'!AO152)</f>
        <v>#N/A</v>
      </c>
      <c r="E151" s="8" t="e">
        <f>IF(OR(ISNA(E$1),ISNA($A151)),NA(),'临-燃尽0'!AP152)</f>
        <v>#N/A</v>
      </c>
      <c r="F151" s="8" t="e">
        <f>IF(OR(ISNA(F$1),ISNA($A151)),NA(),'临-燃尽0'!AQ152)</f>
        <v>#N/A</v>
      </c>
      <c r="G151" s="8" t="e">
        <f>IF(OR(ISNA(G$1),ISNA($A151)),NA(),'临-燃尽0'!AR152)</f>
        <v>#N/A</v>
      </c>
      <c r="H151" s="8" t="e">
        <f>IF(OR(ISNA(H$1),ISNA($A151)),NA(),'临-燃尽0'!AS152)</f>
        <v>#N/A</v>
      </c>
      <c r="I151" s="8" t="e">
        <f>IF(OR(ISNA(I$1),ISNA($A151)),NA(),'临-燃尽0'!AT152)</f>
        <v>#N/A</v>
      </c>
      <c r="J151" s="8" t="e">
        <f>IF(OR(ISNA(J$1),ISNA($A151)),NA(),'临-燃尽0'!AU152)</f>
        <v>#N/A</v>
      </c>
      <c r="K151" s="8" t="e">
        <f>IF(OR(ISNA(K$1),ISNA($A151)),NA(),'临-燃尽0'!AV152)</f>
        <v>#N/A</v>
      </c>
      <c r="L151" s="8" t="e">
        <f>IF(OR(ISNA(L$1),ISNA($A151)),NA(),'临-燃尽0'!AW152)</f>
        <v>#N/A</v>
      </c>
      <c r="M151" s="8" t="e">
        <f>IF(OR(ISNA(M$1),ISNA($A151)),NA(),'临-燃尽0'!AX152)</f>
        <v>#N/A</v>
      </c>
      <c r="N151" s="8" t="e">
        <f>IF(OR(ISNA(N$1),ISNA($A151)),NA(),'临-燃尽0'!AY152)</f>
        <v>#N/A</v>
      </c>
      <c r="O151" s="8" t="e">
        <f>IF(OR(ISNA(O$1),ISNA($A151)),NA(),'临-燃尽0'!AZ152)</f>
        <v>#N/A</v>
      </c>
      <c r="P151" s="8" t="e">
        <f>IF(OR(ISNA(P$1),ISNA($A151)),NA(),'临-燃尽0'!BA152)</f>
        <v>#N/A</v>
      </c>
      <c r="Q151" s="8" t="e">
        <f>IF(OR(ISNA(Q$1),ISNA($A151)),NA(),'临-燃尽0'!BB152)</f>
        <v>#N/A</v>
      </c>
      <c r="R151" s="8" t="e">
        <f>IF(OR(ISNA(R$1),ISNA($A151)),NA(),'临-燃尽0'!BC152)</f>
        <v>#N/A</v>
      </c>
      <c r="S151" s="8" t="e">
        <f>IF(OR(ISNA(S$1),ISNA($A151)),NA(),'临-燃尽0'!BD152)</f>
        <v>#N/A</v>
      </c>
      <c r="T151" s="8" t="e">
        <f>IF(OR(ISNA(T$1),ISNA($A151)),NA(),'临-燃尽0'!BE152)</f>
        <v>#N/A</v>
      </c>
      <c r="U151" s="8" t="e">
        <f>IF(OR(ISNA(U$1),ISNA($A151)),NA(),'临-燃尽0'!BF152)</f>
        <v>#N/A</v>
      </c>
      <c r="V151" s="8" t="e">
        <f>IF(OR(ISNA(V$1),ISNA($A151)),NA(),'临-燃尽0'!BG152)</f>
        <v>#N/A</v>
      </c>
      <c r="W151" s="8" t="e">
        <f>IF(OR(ISNA(W$1),ISNA($A151)),NA(),'临-燃尽0'!BH152)</f>
        <v>#N/A</v>
      </c>
      <c r="X151" s="8" t="e">
        <f>IF(OR(ISNA(X$1),ISNA($A151)),NA(),'临-燃尽0'!BI152)</f>
        <v>#N/A</v>
      </c>
      <c r="Y151" s="8" t="e">
        <f>IF(OR(ISNA(Y$1),ISNA($A151)),NA(),'临-燃尽0'!BJ152)</f>
        <v>#N/A</v>
      </c>
      <c r="Z151" s="8" t="e">
        <f>IF(OR(ISNA(Z$1),ISNA($A151)),NA(),'临-燃尽0'!BK152)</f>
        <v>#N/A</v>
      </c>
      <c r="AA151" s="8" t="e">
        <f>IF(OR(ISNA(AA$1),ISNA($A151)),NA(),'临-燃尽0'!BL152)</f>
        <v>#N/A</v>
      </c>
      <c r="AB151" s="8" t="e">
        <f>IF(OR(ISNA(AB$1),ISNA($A151)),NA(),'临-燃尽0'!BM152)</f>
        <v>#N/A</v>
      </c>
      <c r="AC151" s="8" t="e">
        <f>IF(OR(ISNA(AC$1),ISNA($A151)),NA(),'临-燃尽0'!BN152)</f>
        <v>#N/A</v>
      </c>
      <c r="AD151" s="8" t="e">
        <f>IF(OR(ISNA(AD$1),ISNA($A151)),NA(),'临-燃尽0'!BO152)</f>
        <v>#N/A</v>
      </c>
      <c r="AE151" s="8" t="e">
        <f>IF(OR(ISNA(AE$1),ISNA($A151)),NA(),'临-燃尽0'!BP152)</f>
        <v>#N/A</v>
      </c>
      <c r="AF151" s="8" t="e">
        <f>IF(OR(ISNA(AF$1),ISNA($A151)),NA(),'临-燃尽0'!BQ152)</f>
        <v>#N/A</v>
      </c>
      <c r="AG151" s="8" t="e">
        <f>IF(OR(ISNA(AG$1),ISNA($A151)),NA(),'临-燃尽0'!BR152)</f>
        <v>#N/A</v>
      </c>
      <c r="AH151" s="8" t="e">
        <f>IF(OR(ISNA(AH$1),ISNA($A151)),NA(),'临-燃尽0'!BS152)</f>
        <v>#N/A</v>
      </c>
      <c r="AI151" s="8" t="e">
        <f>IF(OR(ISNA(AI$1),ISNA($A151)),NA(),'临-燃尽0'!BT152)</f>
        <v>#N/A</v>
      </c>
      <c r="AJ151" s="8" t="e">
        <f>IF(OR(ISNA(AJ$1),ISNA($A151)),NA(),'临-燃尽0'!BU152)</f>
        <v>#N/A</v>
      </c>
      <c r="AK151" s="8" t="e">
        <f>IF(OR(ISNA(AK$1),ISNA($A151)),NA(),'临-燃尽0'!BV152)</f>
        <v>#N/A</v>
      </c>
      <c r="AL151" s="8" t="e">
        <f>IF(OR(ISNA(AL$1),ISNA($A151)),NA(),'临-燃尽0'!BW152)</f>
        <v>#N/A</v>
      </c>
      <c r="AM151" s="8" t="e">
        <f>IF(OR(ISNA(AM$1),ISNA($A151)),NA(),'临-燃尽0'!BX152)</f>
        <v>#N/A</v>
      </c>
      <c r="AN151" s="8" t="e">
        <f>IF(OR(ISNA(AN$1),ISNA($A151)),NA(),'临-燃尽0'!BY152)</f>
        <v>#N/A</v>
      </c>
      <c r="AO151" s="8" t="e">
        <f>IF(OR(ISNA(AO$1),ISNA($A151)),NA(),'临-燃尽0'!BZ152)</f>
        <v>#N/A</v>
      </c>
      <c r="AP151" s="8" t="e">
        <f>IF(OR(ISNA(AP$1),ISNA($A151)),NA(),'临-燃尽0'!CA152)</f>
        <v>#N/A</v>
      </c>
      <c r="AQ151" s="8" t="e">
        <f>IF(OR(ISNA(AQ$1),ISNA($A151)),NA(),'临-燃尽0'!CB152)</f>
        <v>#N/A</v>
      </c>
      <c r="AR151" s="8" t="e">
        <f>IF(OR(ISNA(AR$1),ISNA($A151)),NA(),'临-燃尽0'!CC152)</f>
        <v>#N/A</v>
      </c>
      <c r="AS151" s="8" t="e">
        <f>IF(OR(ISNA(AS$1),ISNA($A151)),NA(),'临-燃尽0'!CD152)</f>
        <v>#N/A</v>
      </c>
      <c r="AT151" s="8" t="e">
        <f>IF(OR(ISNA(AT$1),ISNA($A151)),NA(),'临-燃尽0'!CE152)</f>
        <v>#N/A</v>
      </c>
      <c r="AU151" s="8" t="e">
        <f>IF(OR(ISNA(AU$1),ISNA($A151)),NA(),'临-燃尽0'!CF152)</f>
        <v>#N/A</v>
      </c>
      <c r="AV151" s="8" t="e">
        <f>IF(OR(ISNA(AV$1),ISNA($A151)),NA(),'临-燃尽0'!CG152)</f>
        <v>#N/A</v>
      </c>
      <c r="AW151" s="8" t="e">
        <f>IF(OR(ISNA(AW$1),ISNA($A151)),NA(),'临-燃尽0'!CH152)</f>
        <v>#N/A</v>
      </c>
      <c r="AX151" s="8" t="e">
        <f>IF(OR(ISNA(AX$1),ISNA($A151)),NA(),'临-燃尽0'!CI152)</f>
        <v>#N/A</v>
      </c>
      <c r="AY151" s="8" t="e">
        <f>IF(OR(ISNA(AY$1),ISNA($A151)),NA(),'临-燃尽0'!CJ152)</f>
        <v>#N/A</v>
      </c>
      <c r="AZ151" s="8" t="e">
        <f>IF(OR(ISNA(AZ$1),ISNA($A151)),NA(),'临-燃尽0'!CK152)</f>
        <v>#N/A</v>
      </c>
    </row>
    <row r="152" spans="1:52">
      <c r="A152" s="8" t="e">
        <f>IF(OR('临-燃尽0'!AL153="",'临-燃尽0'!AL153="总计"),NA(),'临-燃尽0'!AL153)</f>
        <v>#N/A</v>
      </c>
      <c r="B152" s="8" t="e">
        <f>IF(ISNA($A152),NA(),'临-燃尽0'!AM153)</f>
        <v>#N/A</v>
      </c>
      <c r="C152" s="8" t="e">
        <f>IF(ISNA($A152),NA(),'临-燃尽0'!AN153)</f>
        <v>#N/A</v>
      </c>
      <c r="D152" s="8" t="e">
        <f>IF(ISNA($A152),NA(),'临-燃尽0'!AO153)</f>
        <v>#N/A</v>
      </c>
      <c r="E152" s="8" t="e">
        <f>IF(OR(ISNA(E$1),ISNA($A152)),NA(),'临-燃尽0'!AP153)</f>
        <v>#N/A</v>
      </c>
      <c r="F152" s="8" t="e">
        <f>IF(OR(ISNA(F$1),ISNA($A152)),NA(),'临-燃尽0'!AQ153)</f>
        <v>#N/A</v>
      </c>
      <c r="G152" s="8" t="e">
        <f>IF(OR(ISNA(G$1),ISNA($A152)),NA(),'临-燃尽0'!AR153)</f>
        <v>#N/A</v>
      </c>
      <c r="H152" s="8" t="e">
        <f>IF(OR(ISNA(H$1),ISNA($A152)),NA(),'临-燃尽0'!AS153)</f>
        <v>#N/A</v>
      </c>
      <c r="I152" s="8" t="e">
        <f>IF(OR(ISNA(I$1),ISNA($A152)),NA(),'临-燃尽0'!AT153)</f>
        <v>#N/A</v>
      </c>
      <c r="J152" s="8" t="e">
        <f>IF(OR(ISNA(J$1),ISNA($A152)),NA(),'临-燃尽0'!AU153)</f>
        <v>#N/A</v>
      </c>
      <c r="K152" s="8" t="e">
        <f>IF(OR(ISNA(K$1),ISNA($A152)),NA(),'临-燃尽0'!AV153)</f>
        <v>#N/A</v>
      </c>
      <c r="L152" s="8" t="e">
        <f>IF(OR(ISNA(L$1),ISNA($A152)),NA(),'临-燃尽0'!AW153)</f>
        <v>#N/A</v>
      </c>
      <c r="M152" s="8" t="e">
        <f>IF(OR(ISNA(M$1),ISNA($A152)),NA(),'临-燃尽0'!AX153)</f>
        <v>#N/A</v>
      </c>
      <c r="N152" s="8" t="e">
        <f>IF(OR(ISNA(N$1),ISNA($A152)),NA(),'临-燃尽0'!AY153)</f>
        <v>#N/A</v>
      </c>
      <c r="O152" s="8" t="e">
        <f>IF(OR(ISNA(O$1),ISNA($A152)),NA(),'临-燃尽0'!AZ153)</f>
        <v>#N/A</v>
      </c>
      <c r="P152" s="8" t="e">
        <f>IF(OR(ISNA(P$1),ISNA($A152)),NA(),'临-燃尽0'!BA153)</f>
        <v>#N/A</v>
      </c>
      <c r="Q152" s="8" t="e">
        <f>IF(OR(ISNA(Q$1),ISNA($A152)),NA(),'临-燃尽0'!BB153)</f>
        <v>#N/A</v>
      </c>
      <c r="R152" s="8" t="e">
        <f>IF(OR(ISNA(R$1),ISNA($A152)),NA(),'临-燃尽0'!BC153)</f>
        <v>#N/A</v>
      </c>
      <c r="S152" s="8" t="e">
        <f>IF(OR(ISNA(S$1),ISNA($A152)),NA(),'临-燃尽0'!BD153)</f>
        <v>#N/A</v>
      </c>
      <c r="T152" s="8" t="e">
        <f>IF(OR(ISNA(T$1),ISNA($A152)),NA(),'临-燃尽0'!BE153)</f>
        <v>#N/A</v>
      </c>
      <c r="U152" s="8" t="e">
        <f>IF(OR(ISNA(U$1),ISNA($A152)),NA(),'临-燃尽0'!BF153)</f>
        <v>#N/A</v>
      </c>
      <c r="V152" s="8" t="e">
        <f>IF(OR(ISNA(V$1),ISNA($A152)),NA(),'临-燃尽0'!BG153)</f>
        <v>#N/A</v>
      </c>
      <c r="W152" s="8" t="e">
        <f>IF(OR(ISNA(W$1),ISNA($A152)),NA(),'临-燃尽0'!BH153)</f>
        <v>#N/A</v>
      </c>
      <c r="X152" s="8" t="e">
        <f>IF(OR(ISNA(X$1),ISNA($A152)),NA(),'临-燃尽0'!BI153)</f>
        <v>#N/A</v>
      </c>
      <c r="Y152" s="8" t="e">
        <f>IF(OR(ISNA(Y$1),ISNA($A152)),NA(),'临-燃尽0'!BJ153)</f>
        <v>#N/A</v>
      </c>
      <c r="Z152" s="8" t="e">
        <f>IF(OR(ISNA(Z$1),ISNA($A152)),NA(),'临-燃尽0'!BK153)</f>
        <v>#N/A</v>
      </c>
      <c r="AA152" s="8" t="e">
        <f>IF(OR(ISNA(AA$1),ISNA($A152)),NA(),'临-燃尽0'!BL153)</f>
        <v>#N/A</v>
      </c>
      <c r="AB152" s="8" t="e">
        <f>IF(OR(ISNA(AB$1),ISNA($A152)),NA(),'临-燃尽0'!BM153)</f>
        <v>#N/A</v>
      </c>
      <c r="AC152" s="8" t="e">
        <f>IF(OR(ISNA(AC$1),ISNA($A152)),NA(),'临-燃尽0'!BN153)</f>
        <v>#N/A</v>
      </c>
      <c r="AD152" s="8" t="e">
        <f>IF(OR(ISNA(AD$1),ISNA($A152)),NA(),'临-燃尽0'!BO153)</f>
        <v>#N/A</v>
      </c>
      <c r="AE152" s="8" t="e">
        <f>IF(OR(ISNA(AE$1),ISNA($A152)),NA(),'临-燃尽0'!BP153)</f>
        <v>#N/A</v>
      </c>
      <c r="AF152" s="8" t="e">
        <f>IF(OR(ISNA(AF$1),ISNA($A152)),NA(),'临-燃尽0'!BQ153)</f>
        <v>#N/A</v>
      </c>
      <c r="AG152" s="8" t="e">
        <f>IF(OR(ISNA(AG$1),ISNA($A152)),NA(),'临-燃尽0'!BR153)</f>
        <v>#N/A</v>
      </c>
      <c r="AH152" s="8" t="e">
        <f>IF(OR(ISNA(AH$1),ISNA($A152)),NA(),'临-燃尽0'!BS153)</f>
        <v>#N/A</v>
      </c>
      <c r="AI152" s="8" t="e">
        <f>IF(OR(ISNA(AI$1),ISNA($A152)),NA(),'临-燃尽0'!BT153)</f>
        <v>#N/A</v>
      </c>
      <c r="AJ152" s="8" t="e">
        <f>IF(OR(ISNA(AJ$1),ISNA($A152)),NA(),'临-燃尽0'!BU153)</f>
        <v>#N/A</v>
      </c>
      <c r="AK152" s="8" t="e">
        <f>IF(OR(ISNA(AK$1),ISNA($A152)),NA(),'临-燃尽0'!BV153)</f>
        <v>#N/A</v>
      </c>
      <c r="AL152" s="8" t="e">
        <f>IF(OR(ISNA(AL$1),ISNA($A152)),NA(),'临-燃尽0'!BW153)</f>
        <v>#N/A</v>
      </c>
      <c r="AM152" s="8" t="e">
        <f>IF(OR(ISNA(AM$1),ISNA($A152)),NA(),'临-燃尽0'!BX153)</f>
        <v>#N/A</v>
      </c>
      <c r="AN152" s="8" t="e">
        <f>IF(OR(ISNA(AN$1),ISNA($A152)),NA(),'临-燃尽0'!BY153)</f>
        <v>#N/A</v>
      </c>
      <c r="AO152" s="8" t="e">
        <f>IF(OR(ISNA(AO$1),ISNA($A152)),NA(),'临-燃尽0'!BZ153)</f>
        <v>#N/A</v>
      </c>
      <c r="AP152" s="8" t="e">
        <f>IF(OR(ISNA(AP$1),ISNA($A152)),NA(),'临-燃尽0'!CA153)</f>
        <v>#N/A</v>
      </c>
      <c r="AQ152" s="8" t="e">
        <f>IF(OR(ISNA(AQ$1),ISNA($A152)),NA(),'临-燃尽0'!CB153)</f>
        <v>#N/A</v>
      </c>
      <c r="AR152" s="8" t="e">
        <f>IF(OR(ISNA(AR$1),ISNA($A152)),NA(),'临-燃尽0'!CC153)</f>
        <v>#N/A</v>
      </c>
      <c r="AS152" s="8" t="e">
        <f>IF(OR(ISNA(AS$1),ISNA($A152)),NA(),'临-燃尽0'!CD153)</f>
        <v>#N/A</v>
      </c>
      <c r="AT152" s="8" t="e">
        <f>IF(OR(ISNA(AT$1),ISNA($A152)),NA(),'临-燃尽0'!CE153)</f>
        <v>#N/A</v>
      </c>
      <c r="AU152" s="8" t="e">
        <f>IF(OR(ISNA(AU$1),ISNA($A152)),NA(),'临-燃尽0'!CF153)</f>
        <v>#N/A</v>
      </c>
      <c r="AV152" s="8" t="e">
        <f>IF(OR(ISNA(AV$1),ISNA($A152)),NA(),'临-燃尽0'!CG153)</f>
        <v>#N/A</v>
      </c>
      <c r="AW152" s="8" t="e">
        <f>IF(OR(ISNA(AW$1),ISNA($A152)),NA(),'临-燃尽0'!CH153)</f>
        <v>#N/A</v>
      </c>
      <c r="AX152" s="8" t="e">
        <f>IF(OR(ISNA(AX$1),ISNA($A152)),NA(),'临-燃尽0'!CI153)</f>
        <v>#N/A</v>
      </c>
      <c r="AY152" s="8" t="e">
        <f>IF(OR(ISNA(AY$1),ISNA($A152)),NA(),'临-燃尽0'!CJ153)</f>
        <v>#N/A</v>
      </c>
      <c r="AZ152" s="8" t="e">
        <f>IF(OR(ISNA(AZ$1),ISNA($A152)),NA(),'临-燃尽0'!CK153)</f>
        <v>#N/A</v>
      </c>
    </row>
    <row r="153" spans="1:52">
      <c r="A153" s="8" t="e">
        <f>IF(OR('临-燃尽0'!AL154="",'临-燃尽0'!AL154="总计"),NA(),'临-燃尽0'!AL154)</f>
        <v>#N/A</v>
      </c>
      <c r="B153" s="8" t="e">
        <f>IF(ISNA($A153),NA(),'临-燃尽0'!AM154)</f>
        <v>#N/A</v>
      </c>
      <c r="C153" s="8" t="e">
        <f>IF(ISNA($A153),NA(),'临-燃尽0'!AN154)</f>
        <v>#N/A</v>
      </c>
      <c r="D153" s="8" t="e">
        <f>IF(ISNA($A153),NA(),'临-燃尽0'!AO154)</f>
        <v>#N/A</v>
      </c>
      <c r="E153" s="8" t="e">
        <f>IF(OR(ISNA(E$1),ISNA($A153)),NA(),'临-燃尽0'!AP154)</f>
        <v>#N/A</v>
      </c>
      <c r="F153" s="8" t="e">
        <f>IF(OR(ISNA(F$1),ISNA($A153)),NA(),'临-燃尽0'!AQ154)</f>
        <v>#N/A</v>
      </c>
      <c r="G153" s="8" t="e">
        <f>IF(OR(ISNA(G$1),ISNA($A153)),NA(),'临-燃尽0'!AR154)</f>
        <v>#N/A</v>
      </c>
      <c r="H153" s="8" t="e">
        <f>IF(OR(ISNA(H$1),ISNA($A153)),NA(),'临-燃尽0'!AS154)</f>
        <v>#N/A</v>
      </c>
      <c r="I153" s="8" t="e">
        <f>IF(OR(ISNA(I$1),ISNA($A153)),NA(),'临-燃尽0'!AT154)</f>
        <v>#N/A</v>
      </c>
      <c r="J153" s="8" t="e">
        <f>IF(OR(ISNA(J$1),ISNA($A153)),NA(),'临-燃尽0'!AU154)</f>
        <v>#N/A</v>
      </c>
      <c r="K153" s="8" t="e">
        <f>IF(OR(ISNA(K$1),ISNA($A153)),NA(),'临-燃尽0'!AV154)</f>
        <v>#N/A</v>
      </c>
      <c r="L153" s="8" t="e">
        <f>IF(OR(ISNA(L$1),ISNA($A153)),NA(),'临-燃尽0'!AW154)</f>
        <v>#N/A</v>
      </c>
      <c r="M153" s="8" t="e">
        <f>IF(OR(ISNA(M$1),ISNA($A153)),NA(),'临-燃尽0'!AX154)</f>
        <v>#N/A</v>
      </c>
      <c r="N153" s="8" t="e">
        <f>IF(OR(ISNA(N$1),ISNA($A153)),NA(),'临-燃尽0'!AY154)</f>
        <v>#N/A</v>
      </c>
      <c r="O153" s="8" t="e">
        <f>IF(OR(ISNA(O$1),ISNA($A153)),NA(),'临-燃尽0'!AZ154)</f>
        <v>#N/A</v>
      </c>
      <c r="P153" s="8" t="e">
        <f>IF(OR(ISNA(P$1),ISNA($A153)),NA(),'临-燃尽0'!BA154)</f>
        <v>#N/A</v>
      </c>
      <c r="Q153" s="8" t="e">
        <f>IF(OR(ISNA(Q$1),ISNA($A153)),NA(),'临-燃尽0'!BB154)</f>
        <v>#N/A</v>
      </c>
      <c r="R153" s="8" t="e">
        <f>IF(OR(ISNA(R$1),ISNA($A153)),NA(),'临-燃尽0'!BC154)</f>
        <v>#N/A</v>
      </c>
      <c r="S153" s="8" t="e">
        <f>IF(OR(ISNA(S$1),ISNA($A153)),NA(),'临-燃尽0'!BD154)</f>
        <v>#N/A</v>
      </c>
      <c r="T153" s="8" t="e">
        <f>IF(OR(ISNA(T$1),ISNA($A153)),NA(),'临-燃尽0'!BE154)</f>
        <v>#N/A</v>
      </c>
      <c r="U153" s="8" t="e">
        <f>IF(OR(ISNA(U$1),ISNA($A153)),NA(),'临-燃尽0'!BF154)</f>
        <v>#N/A</v>
      </c>
      <c r="V153" s="8" t="e">
        <f>IF(OR(ISNA(V$1),ISNA($A153)),NA(),'临-燃尽0'!BG154)</f>
        <v>#N/A</v>
      </c>
      <c r="W153" s="8" t="e">
        <f>IF(OR(ISNA(W$1),ISNA($A153)),NA(),'临-燃尽0'!BH154)</f>
        <v>#N/A</v>
      </c>
      <c r="X153" s="8" t="e">
        <f>IF(OR(ISNA(X$1),ISNA($A153)),NA(),'临-燃尽0'!BI154)</f>
        <v>#N/A</v>
      </c>
      <c r="Y153" s="8" t="e">
        <f>IF(OR(ISNA(Y$1),ISNA($A153)),NA(),'临-燃尽0'!BJ154)</f>
        <v>#N/A</v>
      </c>
      <c r="Z153" s="8" t="e">
        <f>IF(OR(ISNA(Z$1),ISNA($A153)),NA(),'临-燃尽0'!BK154)</f>
        <v>#N/A</v>
      </c>
      <c r="AA153" s="8" t="e">
        <f>IF(OR(ISNA(AA$1),ISNA($A153)),NA(),'临-燃尽0'!BL154)</f>
        <v>#N/A</v>
      </c>
      <c r="AB153" s="8" t="e">
        <f>IF(OR(ISNA(AB$1),ISNA($A153)),NA(),'临-燃尽0'!BM154)</f>
        <v>#N/A</v>
      </c>
      <c r="AC153" s="8" t="e">
        <f>IF(OR(ISNA(AC$1),ISNA($A153)),NA(),'临-燃尽0'!BN154)</f>
        <v>#N/A</v>
      </c>
      <c r="AD153" s="8" t="e">
        <f>IF(OR(ISNA(AD$1),ISNA($A153)),NA(),'临-燃尽0'!BO154)</f>
        <v>#N/A</v>
      </c>
      <c r="AE153" s="8" t="e">
        <f>IF(OR(ISNA(AE$1),ISNA($A153)),NA(),'临-燃尽0'!BP154)</f>
        <v>#N/A</v>
      </c>
      <c r="AF153" s="8" t="e">
        <f>IF(OR(ISNA(AF$1),ISNA($A153)),NA(),'临-燃尽0'!BQ154)</f>
        <v>#N/A</v>
      </c>
      <c r="AG153" s="8" t="e">
        <f>IF(OR(ISNA(AG$1),ISNA($A153)),NA(),'临-燃尽0'!BR154)</f>
        <v>#N/A</v>
      </c>
      <c r="AH153" s="8" t="e">
        <f>IF(OR(ISNA(AH$1),ISNA($A153)),NA(),'临-燃尽0'!BS154)</f>
        <v>#N/A</v>
      </c>
      <c r="AI153" s="8" t="e">
        <f>IF(OR(ISNA(AI$1),ISNA($A153)),NA(),'临-燃尽0'!BT154)</f>
        <v>#N/A</v>
      </c>
      <c r="AJ153" s="8" t="e">
        <f>IF(OR(ISNA(AJ$1),ISNA($A153)),NA(),'临-燃尽0'!BU154)</f>
        <v>#N/A</v>
      </c>
      <c r="AK153" s="8" t="e">
        <f>IF(OR(ISNA(AK$1),ISNA($A153)),NA(),'临-燃尽0'!BV154)</f>
        <v>#N/A</v>
      </c>
      <c r="AL153" s="8" t="e">
        <f>IF(OR(ISNA(AL$1),ISNA($A153)),NA(),'临-燃尽0'!BW154)</f>
        <v>#N/A</v>
      </c>
      <c r="AM153" s="8" t="e">
        <f>IF(OR(ISNA(AM$1),ISNA($A153)),NA(),'临-燃尽0'!BX154)</f>
        <v>#N/A</v>
      </c>
      <c r="AN153" s="8" t="e">
        <f>IF(OR(ISNA(AN$1),ISNA($A153)),NA(),'临-燃尽0'!BY154)</f>
        <v>#N/A</v>
      </c>
      <c r="AO153" s="8" t="e">
        <f>IF(OR(ISNA(AO$1),ISNA($A153)),NA(),'临-燃尽0'!BZ154)</f>
        <v>#N/A</v>
      </c>
      <c r="AP153" s="8" t="e">
        <f>IF(OR(ISNA(AP$1),ISNA($A153)),NA(),'临-燃尽0'!CA154)</f>
        <v>#N/A</v>
      </c>
      <c r="AQ153" s="8" t="e">
        <f>IF(OR(ISNA(AQ$1),ISNA($A153)),NA(),'临-燃尽0'!CB154)</f>
        <v>#N/A</v>
      </c>
      <c r="AR153" s="8" t="e">
        <f>IF(OR(ISNA(AR$1),ISNA($A153)),NA(),'临-燃尽0'!CC154)</f>
        <v>#N/A</v>
      </c>
      <c r="AS153" s="8" t="e">
        <f>IF(OR(ISNA(AS$1),ISNA($A153)),NA(),'临-燃尽0'!CD154)</f>
        <v>#N/A</v>
      </c>
      <c r="AT153" s="8" t="e">
        <f>IF(OR(ISNA(AT$1),ISNA($A153)),NA(),'临-燃尽0'!CE154)</f>
        <v>#N/A</v>
      </c>
      <c r="AU153" s="8" t="e">
        <f>IF(OR(ISNA(AU$1),ISNA($A153)),NA(),'临-燃尽0'!CF154)</f>
        <v>#N/A</v>
      </c>
      <c r="AV153" s="8" t="e">
        <f>IF(OR(ISNA(AV$1),ISNA($A153)),NA(),'临-燃尽0'!CG154)</f>
        <v>#N/A</v>
      </c>
      <c r="AW153" s="8" t="e">
        <f>IF(OR(ISNA(AW$1),ISNA($A153)),NA(),'临-燃尽0'!CH154)</f>
        <v>#N/A</v>
      </c>
      <c r="AX153" s="8" t="e">
        <f>IF(OR(ISNA(AX$1),ISNA($A153)),NA(),'临-燃尽0'!CI154)</f>
        <v>#N/A</v>
      </c>
      <c r="AY153" s="8" t="e">
        <f>IF(OR(ISNA(AY$1),ISNA($A153)),NA(),'临-燃尽0'!CJ154)</f>
        <v>#N/A</v>
      </c>
      <c r="AZ153" s="8" t="e">
        <f>IF(OR(ISNA(AZ$1),ISNA($A153)),NA(),'临-燃尽0'!CK154)</f>
        <v>#N/A</v>
      </c>
    </row>
    <row r="154" spans="1:52">
      <c r="A154" s="8" t="e">
        <f>IF(OR('临-燃尽0'!AL155="",'临-燃尽0'!AL155="总计"),NA(),'临-燃尽0'!AL155)</f>
        <v>#N/A</v>
      </c>
      <c r="B154" s="8" t="e">
        <f>IF(ISNA($A154),NA(),'临-燃尽0'!AM155)</f>
        <v>#N/A</v>
      </c>
      <c r="C154" s="8" t="e">
        <f>IF(ISNA($A154),NA(),'临-燃尽0'!AN155)</f>
        <v>#N/A</v>
      </c>
      <c r="D154" s="8" t="e">
        <f>IF(ISNA($A154),NA(),'临-燃尽0'!AO155)</f>
        <v>#N/A</v>
      </c>
      <c r="E154" s="8" t="e">
        <f>IF(OR(ISNA(E$1),ISNA($A154)),NA(),'临-燃尽0'!AP155)</f>
        <v>#N/A</v>
      </c>
      <c r="F154" s="8" t="e">
        <f>IF(OR(ISNA(F$1),ISNA($A154)),NA(),'临-燃尽0'!AQ155)</f>
        <v>#N/A</v>
      </c>
      <c r="G154" s="8" t="e">
        <f>IF(OR(ISNA(G$1),ISNA($A154)),NA(),'临-燃尽0'!AR155)</f>
        <v>#N/A</v>
      </c>
      <c r="H154" s="8" t="e">
        <f>IF(OR(ISNA(H$1),ISNA($A154)),NA(),'临-燃尽0'!AS155)</f>
        <v>#N/A</v>
      </c>
      <c r="I154" s="8" t="e">
        <f>IF(OR(ISNA(I$1),ISNA($A154)),NA(),'临-燃尽0'!AT155)</f>
        <v>#N/A</v>
      </c>
      <c r="J154" s="8" t="e">
        <f>IF(OR(ISNA(J$1),ISNA($A154)),NA(),'临-燃尽0'!AU155)</f>
        <v>#N/A</v>
      </c>
      <c r="K154" s="8" t="e">
        <f>IF(OR(ISNA(K$1),ISNA($A154)),NA(),'临-燃尽0'!AV155)</f>
        <v>#N/A</v>
      </c>
      <c r="L154" s="8" t="e">
        <f>IF(OR(ISNA(L$1),ISNA($A154)),NA(),'临-燃尽0'!AW155)</f>
        <v>#N/A</v>
      </c>
      <c r="M154" s="8" t="e">
        <f>IF(OR(ISNA(M$1),ISNA($A154)),NA(),'临-燃尽0'!AX155)</f>
        <v>#N/A</v>
      </c>
      <c r="N154" s="8" t="e">
        <f>IF(OR(ISNA(N$1),ISNA($A154)),NA(),'临-燃尽0'!AY155)</f>
        <v>#N/A</v>
      </c>
      <c r="O154" s="8" t="e">
        <f>IF(OR(ISNA(O$1),ISNA($A154)),NA(),'临-燃尽0'!AZ155)</f>
        <v>#N/A</v>
      </c>
      <c r="P154" s="8" t="e">
        <f>IF(OR(ISNA(P$1),ISNA($A154)),NA(),'临-燃尽0'!BA155)</f>
        <v>#N/A</v>
      </c>
      <c r="Q154" s="8" t="e">
        <f>IF(OR(ISNA(Q$1),ISNA($A154)),NA(),'临-燃尽0'!BB155)</f>
        <v>#N/A</v>
      </c>
      <c r="R154" s="8" t="e">
        <f>IF(OR(ISNA(R$1),ISNA($A154)),NA(),'临-燃尽0'!BC155)</f>
        <v>#N/A</v>
      </c>
      <c r="S154" s="8" t="e">
        <f>IF(OR(ISNA(S$1),ISNA($A154)),NA(),'临-燃尽0'!BD155)</f>
        <v>#N/A</v>
      </c>
      <c r="T154" s="8" t="e">
        <f>IF(OR(ISNA(T$1),ISNA($A154)),NA(),'临-燃尽0'!BE155)</f>
        <v>#N/A</v>
      </c>
      <c r="U154" s="8" t="e">
        <f>IF(OR(ISNA(U$1),ISNA($A154)),NA(),'临-燃尽0'!BF155)</f>
        <v>#N/A</v>
      </c>
      <c r="V154" s="8" t="e">
        <f>IF(OR(ISNA(V$1),ISNA($A154)),NA(),'临-燃尽0'!BG155)</f>
        <v>#N/A</v>
      </c>
      <c r="W154" s="8" t="e">
        <f>IF(OR(ISNA(W$1),ISNA($A154)),NA(),'临-燃尽0'!BH155)</f>
        <v>#N/A</v>
      </c>
      <c r="X154" s="8" t="e">
        <f>IF(OR(ISNA(X$1),ISNA($A154)),NA(),'临-燃尽0'!BI155)</f>
        <v>#N/A</v>
      </c>
      <c r="Y154" s="8" t="e">
        <f>IF(OR(ISNA(Y$1),ISNA($A154)),NA(),'临-燃尽0'!BJ155)</f>
        <v>#N/A</v>
      </c>
      <c r="Z154" s="8" t="e">
        <f>IF(OR(ISNA(Z$1),ISNA($A154)),NA(),'临-燃尽0'!BK155)</f>
        <v>#N/A</v>
      </c>
      <c r="AA154" s="8" t="e">
        <f>IF(OR(ISNA(AA$1),ISNA($A154)),NA(),'临-燃尽0'!BL155)</f>
        <v>#N/A</v>
      </c>
      <c r="AB154" s="8" t="e">
        <f>IF(OR(ISNA(AB$1),ISNA($A154)),NA(),'临-燃尽0'!BM155)</f>
        <v>#N/A</v>
      </c>
      <c r="AC154" s="8" t="e">
        <f>IF(OR(ISNA(AC$1),ISNA($A154)),NA(),'临-燃尽0'!BN155)</f>
        <v>#N/A</v>
      </c>
      <c r="AD154" s="8" t="e">
        <f>IF(OR(ISNA(AD$1),ISNA($A154)),NA(),'临-燃尽0'!BO155)</f>
        <v>#N/A</v>
      </c>
      <c r="AE154" s="8" t="e">
        <f>IF(OR(ISNA(AE$1),ISNA($A154)),NA(),'临-燃尽0'!BP155)</f>
        <v>#N/A</v>
      </c>
      <c r="AF154" s="8" t="e">
        <f>IF(OR(ISNA(AF$1),ISNA($A154)),NA(),'临-燃尽0'!BQ155)</f>
        <v>#N/A</v>
      </c>
      <c r="AG154" s="8" t="e">
        <f>IF(OR(ISNA(AG$1),ISNA($A154)),NA(),'临-燃尽0'!BR155)</f>
        <v>#N/A</v>
      </c>
      <c r="AH154" s="8" t="e">
        <f>IF(OR(ISNA(AH$1),ISNA($A154)),NA(),'临-燃尽0'!BS155)</f>
        <v>#N/A</v>
      </c>
      <c r="AI154" s="8" t="e">
        <f>IF(OR(ISNA(AI$1),ISNA($A154)),NA(),'临-燃尽0'!BT155)</f>
        <v>#N/A</v>
      </c>
      <c r="AJ154" s="8" t="e">
        <f>IF(OR(ISNA(AJ$1),ISNA($A154)),NA(),'临-燃尽0'!BU155)</f>
        <v>#N/A</v>
      </c>
      <c r="AK154" s="8" t="e">
        <f>IF(OR(ISNA(AK$1),ISNA($A154)),NA(),'临-燃尽0'!BV155)</f>
        <v>#N/A</v>
      </c>
      <c r="AL154" s="8" t="e">
        <f>IF(OR(ISNA(AL$1),ISNA($A154)),NA(),'临-燃尽0'!BW155)</f>
        <v>#N/A</v>
      </c>
      <c r="AM154" s="8" t="e">
        <f>IF(OR(ISNA(AM$1),ISNA($A154)),NA(),'临-燃尽0'!BX155)</f>
        <v>#N/A</v>
      </c>
      <c r="AN154" s="8" t="e">
        <f>IF(OR(ISNA(AN$1),ISNA($A154)),NA(),'临-燃尽0'!BY155)</f>
        <v>#N/A</v>
      </c>
      <c r="AO154" s="8" t="e">
        <f>IF(OR(ISNA(AO$1),ISNA($A154)),NA(),'临-燃尽0'!BZ155)</f>
        <v>#N/A</v>
      </c>
      <c r="AP154" s="8" t="e">
        <f>IF(OR(ISNA(AP$1),ISNA($A154)),NA(),'临-燃尽0'!CA155)</f>
        <v>#N/A</v>
      </c>
      <c r="AQ154" s="8" t="e">
        <f>IF(OR(ISNA(AQ$1),ISNA($A154)),NA(),'临-燃尽0'!CB155)</f>
        <v>#N/A</v>
      </c>
      <c r="AR154" s="8" t="e">
        <f>IF(OR(ISNA(AR$1),ISNA($A154)),NA(),'临-燃尽0'!CC155)</f>
        <v>#N/A</v>
      </c>
      <c r="AS154" s="8" t="e">
        <f>IF(OR(ISNA(AS$1),ISNA($A154)),NA(),'临-燃尽0'!CD155)</f>
        <v>#N/A</v>
      </c>
      <c r="AT154" s="8" t="e">
        <f>IF(OR(ISNA(AT$1),ISNA($A154)),NA(),'临-燃尽0'!CE155)</f>
        <v>#N/A</v>
      </c>
      <c r="AU154" s="8" t="e">
        <f>IF(OR(ISNA(AU$1),ISNA($A154)),NA(),'临-燃尽0'!CF155)</f>
        <v>#N/A</v>
      </c>
      <c r="AV154" s="8" t="e">
        <f>IF(OR(ISNA(AV$1),ISNA($A154)),NA(),'临-燃尽0'!CG155)</f>
        <v>#N/A</v>
      </c>
      <c r="AW154" s="8" t="e">
        <f>IF(OR(ISNA(AW$1),ISNA($A154)),NA(),'临-燃尽0'!CH155)</f>
        <v>#N/A</v>
      </c>
      <c r="AX154" s="8" t="e">
        <f>IF(OR(ISNA(AX$1),ISNA($A154)),NA(),'临-燃尽0'!CI155)</f>
        <v>#N/A</v>
      </c>
      <c r="AY154" s="8" t="e">
        <f>IF(OR(ISNA(AY$1),ISNA($A154)),NA(),'临-燃尽0'!CJ155)</f>
        <v>#N/A</v>
      </c>
      <c r="AZ154" s="8" t="e">
        <f>IF(OR(ISNA(AZ$1),ISNA($A154)),NA(),'临-燃尽0'!CK155)</f>
        <v>#N/A</v>
      </c>
    </row>
    <row r="155" spans="1:52">
      <c r="A155" s="8" t="e">
        <f>IF(OR('临-燃尽0'!AL156="",'临-燃尽0'!AL156="总计"),NA(),'临-燃尽0'!AL156)</f>
        <v>#N/A</v>
      </c>
      <c r="B155" s="8" t="e">
        <f>IF(ISNA($A155),NA(),'临-燃尽0'!AM156)</f>
        <v>#N/A</v>
      </c>
      <c r="C155" s="8" t="e">
        <f>IF(ISNA($A155),NA(),'临-燃尽0'!AN156)</f>
        <v>#N/A</v>
      </c>
      <c r="D155" s="8" t="e">
        <f>IF(ISNA($A155),NA(),'临-燃尽0'!AO156)</f>
        <v>#N/A</v>
      </c>
      <c r="E155" s="8" t="e">
        <f>IF(OR(ISNA(E$1),ISNA($A155)),NA(),'临-燃尽0'!AP156)</f>
        <v>#N/A</v>
      </c>
      <c r="F155" s="8" t="e">
        <f>IF(OR(ISNA(F$1),ISNA($A155)),NA(),'临-燃尽0'!AQ156)</f>
        <v>#N/A</v>
      </c>
      <c r="G155" s="8" t="e">
        <f>IF(OR(ISNA(G$1),ISNA($A155)),NA(),'临-燃尽0'!AR156)</f>
        <v>#N/A</v>
      </c>
      <c r="H155" s="8" t="e">
        <f>IF(OR(ISNA(H$1),ISNA($A155)),NA(),'临-燃尽0'!AS156)</f>
        <v>#N/A</v>
      </c>
      <c r="I155" s="8" t="e">
        <f>IF(OR(ISNA(I$1),ISNA($A155)),NA(),'临-燃尽0'!AT156)</f>
        <v>#N/A</v>
      </c>
      <c r="J155" s="8" t="e">
        <f>IF(OR(ISNA(J$1),ISNA($A155)),NA(),'临-燃尽0'!AU156)</f>
        <v>#N/A</v>
      </c>
      <c r="K155" s="8" t="e">
        <f>IF(OR(ISNA(K$1),ISNA($A155)),NA(),'临-燃尽0'!AV156)</f>
        <v>#N/A</v>
      </c>
      <c r="L155" s="8" t="e">
        <f>IF(OR(ISNA(L$1),ISNA($A155)),NA(),'临-燃尽0'!AW156)</f>
        <v>#N/A</v>
      </c>
      <c r="M155" s="8" t="e">
        <f>IF(OR(ISNA(M$1),ISNA($A155)),NA(),'临-燃尽0'!AX156)</f>
        <v>#N/A</v>
      </c>
      <c r="N155" s="8" t="e">
        <f>IF(OR(ISNA(N$1),ISNA($A155)),NA(),'临-燃尽0'!AY156)</f>
        <v>#N/A</v>
      </c>
      <c r="O155" s="8" t="e">
        <f>IF(OR(ISNA(O$1),ISNA($A155)),NA(),'临-燃尽0'!AZ156)</f>
        <v>#N/A</v>
      </c>
      <c r="P155" s="8" t="e">
        <f>IF(OR(ISNA(P$1),ISNA($A155)),NA(),'临-燃尽0'!BA156)</f>
        <v>#N/A</v>
      </c>
      <c r="Q155" s="8" t="e">
        <f>IF(OR(ISNA(Q$1),ISNA($A155)),NA(),'临-燃尽0'!BB156)</f>
        <v>#N/A</v>
      </c>
      <c r="R155" s="8" t="e">
        <f>IF(OR(ISNA(R$1),ISNA($A155)),NA(),'临-燃尽0'!BC156)</f>
        <v>#N/A</v>
      </c>
      <c r="S155" s="8" t="e">
        <f>IF(OR(ISNA(S$1),ISNA($A155)),NA(),'临-燃尽0'!BD156)</f>
        <v>#N/A</v>
      </c>
      <c r="T155" s="8" t="e">
        <f>IF(OR(ISNA(T$1),ISNA($A155)),NA(),'临-燃尽0'!BE156)</f>
        <v>#N/A</v>
      </c>
      <c r="U155" s="8" t="e">
        <f>IF(OR(ISNA(U$1),ISNA($A155)),NA(),'临-燃尽0'!BF156)</f>
        <v>#N/A</v>
      </c>
      <c r="V155" s="8" t="e">
        <f>IF(OR(ISNA(V$1),ISNA($A155)),NA(),'临-燃尽0'!BG156)</f>
        <v>#N/A</v>
      </c>
      <c r="W155" s="8" t="e">
        <f>IF(OR(ISNA(W$1),ISNA($A155)),NA(),'临-燃尽0'!BH156)</f>
        <v>#N/A</v>
      </c>
      <c r="X155" s="8" t="e">
        <f>IF(OR(ISNA(X$1),ISNA($A155)),NA(),'临-燃尽0'!BI156)</f>
        <v>#N/A</v>
      </c>
      <c r="Y155" s="8" t="e">
        <f>IF(OR(ISNA(Y$1),ISNA($A155)),NA(),'临-燃尽0'!BJ156)</f>
        <v>#N/A</v>
      </c>
      <c r="Z155" s="8" t="e">
        <f>IF(OR(ISNA(Z$1),ISNA($A155)),NA(),'临-燃尽0'!BK156)</f>
        <v>#N/A</v>
      </c>
      <c r="AA155" s="8" t="e">
        <f>IF(OR(ISNA(AA$1),ISNA($A155)),NA(),'临-燃尽0'!BL156)</f>
        <v>#N/A</v>
      </c>
      <c r="AB155" s="8" t="e">
        <f>IF(OR(ISNA(AB$1),ISNA($A155)),NA(),'临-燃尽0'!BM156)</f>
        <v>#N/A</v>
      </c>
      <c r="AC155" s="8" t="e">
        <f>IF(OR(ISNA(AC$1),ISNA($A155)),NA(),'临-燃尽0'!BN156)</f>
        <v>#N/A</v>
      </c>
      <c r="AD155" s="8" t="e">
        <f>IF(OR(ISNA(AD$1),ISNA($A155)),NA(),'临-燃尽0'!BO156)</f>
        <v>#N/A</v>
      </c>
      <c r="AE155" s="8" t="e">
        <f>IF(OR(ISNA(AE$1),ISNA($A155)),NA(),'临-燃尽0'!BP156)</f>
        <v>#N/A</v>
      </c>
      <c r="AF155" s="8" t="e">
        <f>IF(OR(ISNA(AF$1),ISNA($A155)),NA(),'临-燃尽0'!BQ156)</f>
        <v>#N/A</v>
      </c>
      <c r="AG155" s="8" t="e">
        <f>IF(OR(ISNA(AG$1),ISNA($A155)),NA(),'临-燃尽0'!BR156)</f>
        <v>#N/A</v>
      </c>
      <c r="AH155" s="8" t="e">
        <f>IF(OR(ISNA(AH$1),ISNA($A155)),NA(),'临-燃尽0'!BS156)</f>
        <v>#N/A</v>
      </c>
      <c r="AI155" s="8" t="e">
        <f>IF(OR(ISNA(AI$1),ISNA($A155)),NA(),'临-燃尽0'!BT156)</f>
        <v>#N/A</v>
      </c>
      <c r="AJ155" s="8" t="e">
        <f>IF(OR(ISNA(AJ$1),ISNA($A155)),NA(),'临-燃尽0'!BU156)</f>
        <v>#N/A</v>
      </c>
      <c r="AK155" s="8" t="e">
        <f>IF(OR(ISNA(AK$1),ISNA($A155)),NA(),'临-燃尽0'!BV156)</f>
        <v>#N/A</v>
      </c>
      <c r="AL155" s="8" t="e">
        <f>IF(OR(ISNA(AL$1),ISNA($A155)),NA(),'临-燃尽0'!BW156)</f>
        <v>#N/A</v>
      </c>
      <c r="AM155" s="8" t="e">
        <f>IF(OR(ISNA(AM$1),ISNA($A155)),NA(),'临-燃尽0'!BX156)</f>
        <v>#N/A</v>
      </c>
      <c r="AN155" s="8" t="e">
        <f>IF(OR(ISNA(AN$1),ISNA($A155)),NA(),'临-燃尽0'!BY156)</f>
        <v>#N/A</v>
      </c>
      <c r="AO155" s="8" t="e">
        <f>IF(OR(ISNA(AO$1),ISNA($A155)),NA(),'临-燃尽0'!BZ156)</f>
        <v>#N/A</v>
      </c>
      <c r="AP155" s="8" t="e">
        <f>IF(OR(ISNA(AP$1),ISNA($A155)),NA(),'临-燃尽0'!CA156)</f>
        <v>#N/A</v>
      </c>
      <c r="AQ155" s="8" t="e">
        <f>IF(OR(ISNA(AQ$1),ISNA($A155)),NA(),'临-燃尽0'!CB156)</f>
        <v>#N/A</v>
      </c>
      <c r="AR155" s="8" t="e">
        <f>IF(OR(ISNA(AR$1),ISNA($A155)),NA(),'临-燃尽0'!CC156)</f>
        <v>#N/A</v>
      </c>
      <c r="AS155" s="8" t="e">
        <f>IF(OR(ISNA(AS$1),ISNA($A155)),NA(),'临-燃尽0'!CD156)</f>
        <v>#N/A</v>
      </c>
      <c r="AT155" s="8" t="e">
        <f>IF(OR(ISNA(AT$1),ISNA($A155)),NA(),'临-燃尽0'!CE156)</f>
        <v>#N/A</v>
      </c>
      <c r="AU155" s="8" t="e">
        <f>IF(OR(ISNA(AU$1),ISNA($A155)),NA(),'临-燃尽0'!CF156)</f>
        <v>#N/A</v>
      </c>
      <c r="AV155" s="8" t="e">
        <f>IF(OR(ISNA(AV$1),ISNA($A155)),NA(),'临-燃尽0'!CG156)</f>
        <v>#N/A</v>
      </c>
      <c r="AW155" s="8" t="e">
        <f>IF(OR(ISNA(AW$1),ISNA($A155)),NA(),'临-燃尽0'!CH156)</f>
        <v>#N/A</v>
      </c>
      <c r="AX155" s="8" t="e">
        <f>IF(OR(ISNA(AX$1),ISNA($A155)),NA(),'临-燃尽0'!CI156)</f>
        <v>#N/A</v>
      </c>
      <c r="AY155" s="8" t="e">
        <f>IF(OR(ISNA(AY$1),ISNA($A155)),NA(),'临-燃尽0'!CJ156)</f>
        <v>#N/A</v>
      </c>
      <c r="AZ155" s="8" t="e">
        <f>IF(OR(ISNA(AZ$1),ISNA($A155)),NA(),'临-燃尽0'!CK156)</f>
        <v>#N/A</v>
      </c>
    </row>
    <row r="156" spans="1:52">
      <c r="A156" s="8" t="e">
        <f>IF(OR('临-燃尽0'!AL157="",'临-燃尽0'!AL157="总计"),NA(),'临-燃尽0'!AL157)</f>
        <v>#N/A</v>
      </c>
      <c r="B156" s="8" t="e">
        <f>IF(ISNA($A156),NA(),'临-燃尽0'!AM157)</f>
        <v>#N/A</v>
      </c>
      <c r="C156" s="8" t="e">
        <f>IF(ISNA($A156),NA(),'临-燃尽0'!AN157)</f>
        <v>#N/A</v>
      </c>
      <c r="D156" s="8" t="e">
        <f>IF(ISNA($A156),NA(),'临-燃尽0'!AO157)</f>
        <v>#N/A</v>
      </c>
      <c r="E156" s="8" t="e">
        <f>IF(OR(ISNA(E$1),ISNA($A156)),NA(),'临-燃尽0'!AP157)</f>
        <v>#N/A</v>
      </c>
      <c r="F156" s="8" t="e">
        <f>IF(OR(ISNA(F$1),ISNA($A156)),NA(),'临-燃尽0'!AQ157)</f>
        <v>#N/A</v>
      </c>
      <c r="G156" s="8" t="e">
        <f>IF(OR(ISNA(G$1),ISNA($A156)),NA(),'临-燃尽0'!AR157)</f>
        <v>#N/A</v>
      </c>
      <c r="H156" s="8" t="e">
        <f>IF(OR(ISNA(H$1),ISNA($A156)),NA(),'临-燃尽0'!AS157)</f>
        <v>#N/A</v>
      </c>
      <c r="I156" s="8" t="e">
        <f>IF(OR(ISNA(I$1),ISNA($A156)),NA(),'临-燃尽0'!AT157)</f>
        <v>#N/A</v>
      </c>
      <c r="J156" s="8" t="e">
        <f>IF(OR(ISNA(J$1),ISNA($A156)),NA(),'临-燃尽0'!AU157)</f>
        <v>#N/A</v>
      </c>
      <c r="K156" s="8" t="e">
        <f>IF(OR(ISNA(K$1),ISNA($A156)),NA(),'临-燃尽0'!AV157)</f>
        <v>#N/A</v>
      </c>
      <c r="L156" s="8" t="e">
        <f>IF(OR(ISNA(L$1),ISNA($A156)),NA(),'临-燃尽0'!AW157)</f>
        <v>#N/A</v>
      </c>
      <c r="M156" s="8" t="e">
        <f>IF(OR(ISNA(M$1),ISNA($A156)),NA(),'临-燃尽0'!AX157)</f>
        <v>#N/A</v>
      </c>
      <c r="N156" s="8" t="e">
        <f>IF(OR(ISNA(N$1),ISNA($A156)),NA(),'临-燃尽0'!AY157)</f>
        <v>#N/A</v>
      </c>
      <c r="O156" s="8" t="e">
        <f>IF(OR(ISNA(O$1),ISNA($A156)),NA(),'临-燃尽0'!AZ157)</f>
        <v>#N/A</v>
      </c>
      <c r="P156" s="8" t="e">
        <f>IF(OR(ISNA(P$1),ISNA($A156)),NA(),'临-燃尽0'!BA157)</f>
        <v>#N/A</v>
      </c>
      <c r="Q156" s="8" t="e">
        <f>IF(OR(ISNA(Q$1),ISNA($A156)),NA(),'临-燃尽0'!BB157)</f>
        <v>#N/A</v>
      </c>
      <c r="R156" s="8" t="e">
        <f>IF(OR(ISNA(R$1),ISNA($A156)),NA(),'临-燃尽0'!BC157)</f>
        <v>#N/A</v>
      </c>
      <c r="S156" s="8" t="e">
        <f>IF(OR(ISNA(S$1),ISNA($A156)),NA(),'临-燃尽0'!BD157)</f>
        <v>#N/A</v>
      </c>
      <c r="T156" s="8" t="e">
        <f>IF(OR(ISNA(T$1),ISNA($A156)),NA(),'临-燃尽0'!BE157)</f>
        <v>#N/A</v>
      </c>
      <c r="U156" s="8" t="e">
        <f>IF(OR(ISNA(U$1),ISNA($A156)),NA(),'临-燃尽0'!BF157)</f>
        <v>#N/A</v>
      </c>
      <c r="V156" s="8" t="e">
        <f>IF(OR(ISNA(V$1),ISNA($A156)),NA(),'临-燃尽0'!BG157)</f>
        <v>#N/A</v>
      </c>
      <c r="W156" s="8" t="e">
        <f>IF(OR(ISNA(W$1),ISNA($A156)),NA(),'临-燃尽0'!BH157)</f>
        <v>#N/A</v>
      </c>
      <c r="X156" s="8" t="e">
        <f>IF(OR(ISNA(X$1),ISNA($A156)),NA(),'临-燃尽0'!BI157)</f>
        <v>#N/A</v>
      </c>
      <c r="Y156" s="8" t="e">
        <f>IF(OR(ISNA(Y$1),ISNA($A156)),NA(),'临-燃尽0'!BJ157)</f>
        <v>#N/A</v>
      </c>
      <c r="Z156" s="8" t="e">
        <f>IF(OR(ISNA(Z$1),ISNA($A156)),NA(),'临-燃尽0'!BK157)</f>
        <v>#N/A</v>
      </c>
      <c r="AA156" s="8" t="e">
        <f>IF(OR(ISNA(AA$1),ISNA($A156)),NA(),'临-燃尽0'!BL157)</f>
        <v>#N/A</v>
      </c>
      <c r="AB156" s="8" t="e">
        <f>IF(OR(ISNA(AB$1),ISNA($A156)),NA(),'临-燃尽0'!BM157)</f>
        <v>#N/A</v>
      </c>
      <c r="AC156" s="8" t="e">
        <f>IF(OR(ISNA(AC$1),ISNA($A156)),NA(),'临-燃尽0'!BN157)</f>
        <v>#N/A</v>
      </c>
      <c r="AD156" s="8" t="e">
        <f>IF(OR(ISNA(AD$1),ISNA($A156)),NA(),'临-燃尽0'!BO157)</f>
        <v>#N/A</v>
      </c>
      <c r="AE156" s="8" t="e">
        <f>IF(OR(ISNA(AE$1),ISNA($A156)),NA(),'临-燃尽0'!BP157)</f>
        <v>#N/A</v>
      </c>
      <c r="AF156" s="8" t="e">
        <f>IF(OR(ISNA(AF$1),ISNA($A156)),NA(),'临-燃尽0'!BQ157)</f>
        <v>#N/A</v>
      </c>
      <c r="AG156" s="8" t="e">
        <f>IF(OR(ISNA(AG$1),ISNA($A156)),NA(),'临-燃尽0'!BR157)</f>
        <v>#N/A</v>
      </c>
      <c r="AH156" s="8" t="e">
        <f>IF(OR(ISNA(AH$1),ISNA($A156)),NA(),'临-燃尽0'!BS157)</f>
        <v>#N/A</v>
      </c>
      <c r="AI156" s="8" t="e">
        <f>IF(OR(ISNA(AI$1),ISNA($A156)),NA(),'临-燃尽0'!BT157)</f>
        <v>#N/A</v>
      </c>
      <c r="AJ156" s="8" t="e">
        <f>IF(OR(ISNA(AJ$1),ISNA($A156)),NA(),'临-燃尽0'!BU157)</f>
        <v>#N/A</v>
      </c>
      <c r="AK156" s="8" t="e">
        <f>IF(OR(ISNA(AK$1),ISNA($A156)),NA(),'临-燃尽0'!BV157)</f>
        <v>#N/A</v>
      </c>
      <c r="AL156" s="8" t="e">
        <f>IF(OR(ISNA(AL$1),ISNA($A156)),NA(),'临-燃尽0'!BW157)</f>
        <v>#N/A</v>
      </c>
      <c r="AM156" s="8" t="e">
        <f>IF(OR(ISNA(AM$1),ISNA($A156)),NA(),'临-燃尽0'!BX157)</f>
        <v>#N/A</v>
      </c>
      <c r="AN156" s="8" t="e">
        <f>IF(OR(ISNA(AN$1),ISNA($A156)),NA(),'临-燃尽0'!BY157)</f>
        <v>#N/A</v>
      </c>
      <c r="AO156" s="8" t="e">
        <f>IF(OR(ISNA(AO$1),ISNA($A156)),NA(),'临-燃尽0'!BZ157)</f>
        <v>#N/A</v>
      </c>
      <c r="AP156" s="8" t="e">
        <f>IF(OR(ISNA(AP$1),ISNA($A156)),NA(),'临-燃尽0'!CA157)</f>
        <v>#N/A</v>
      </c>
      <c r="AQ156" s="8" t="e">
        <f>IF(OR(ISNA(AQ$1),ISNA($A156)),NA(),'临-燃尽0'!CB157)</f>
        <v>#N/A</v>
      </c>
      <c r="AR156" s="8" t="e">
        <f>IF(OR(ISNA(AR$1),ISNA($A156)),NA(),'临-燃尽0'!CC157)</f>
        <v>#N/A</v>
      </c>
      <c r="AS156" s="8" t="e">
        <f>IF(OR(ISNA(AS$1),ISNA($A156)),NA(),'临-燃尽0'!CD157)</f>
        <v>#N/A</v>
      </c>
      <c r="AT156" s="8" t="e">
        <f>IF(OR(ISNA(AT$1),ISNA($A156)),NA(),'临-燃尽0'!CE157)</f>
        <v>#N/A</v>
      </c>
      <c r="AU156" s="8" t="e">
        <f>IF(OR(ISNA(AU$1),ISNA($A156)),NA(),'临-燃尽0'!CF157)</f>
        <v>#N/A</v>
      </c>
      <c r="AV156" s="8" t="e">
        <f>IF(OR(ISNA(AV$1),ISNA($A156)),NA(),'临-燃尽0'!CG157)</f>
        <v>#N/A</v>
      </c>
      <c r="AW156" s="8" t="e">
        <f>IF(OR(ISNA(AW$1),ISNA($A156)),NA(),'临-燃尽0'!CH157)</f>
        <v>#N/A</v>
      </c>
      <c r="AX156" s="8" t="e">
        <f>IF(OR(ISNA(AX$1),ISNA($A156)),NA(),'临-燃尽0'!CI157)</f>
        <v>#N/A</v>
      </c>
      <c r="AY156" s="8" t="e">
        <f>IF(OR(ISNA(AY$1),ISNA($A156)),NA(),'临-燃尽0'!CJ157)</f>
        <v>#N/A</v>
      </c>
      <c r="AZ156" s="8" t="e">
        <f>IF(OR(ISNA(AZ$1),ISNA($A156)),NA(),'临-燃尽0'!CK157)</f>
        <v>#N/A</v>
      </c>
    </row>
    <row r="157" spans="1:52">
      <c r="A157" s="8" t="e">
        <f>IF(OR('临-燃尽0'!AL158="",'临-燃尽0'!AL158="总计"),NA(),'临-燃尽0'!AL158)</f>
        <v>#N/A</v>
      </c>
      <c r="B157" s="8" t="e">
        <f>IF(ISNA($A157),NA(),'临-燃尽0'!AM158)</f>
        <v>#N/A</v>
      </c>
      <c r="C157" s="8" t="e">
        <f>IF(ISNA($A157),NA(),'临-燃尽0'!AN158)</f>
        <v>#N/A</v>
      </c>
      <c r="D157" s="8" t="e">
        <f>IF(ISNA($A157),NA(),'临-燃尽0'!AO158)</f>
        <v>#N/A</v>
      </c>
      <c r="E157" s="8" t="e">
        <f>IF(OR(ISNA(E$1),ISNA($A157)),NA(),'临-燃尽0'!AP158)</f>
        <v>#N/A</v>
      </c>
      <c r="F157" s="8" t="e">
        <f>IF(OR(ISNA(F$1),ISNA($A157)),NA(),'临-燃尽0'!AQ158)</f>
        <v>#N/A</v>
      </c>
      <c r="G157" s="8" t="e">
        <f>IF(OR(ISNA(G$1),ISNA($A157)),NA(),'临-燃尽0'!AR158)</f>
        <v>#N/A</v>
      </c>
      <c r="H157" s="8" t="e">
        <f>IF(OR(ISNA(H$1),ISNA($A157)),NA(),'临-燃尽0'!AS158)</f>
        <v>#N/A</v>
      </c>
      <c r="I157" s="8" t="e">
        <f>IF(OR(ISNA(I$1),ISNA($A157)),NA(),'临-燃尽0'!AT158)</f>
        <v>#N/A</v>
      </c>
      <c r="J157" s="8" t="e">
        <f>IF(OR(ISNA(J$1),ISNA($A157)),NA(),'临-燃尽0'!AU158)</f>
        <v>#N/A</v>
      </c>
      <c r="K157" s="8" t="e">
        <f>IF(OR(ISNA(K$1),ISNA($A157)),NA(),'临-燃尽0'!AV158)</f>
        <v>#N/A</v>
      </c>
      <c r="L157" s="8" t="e">
        <f>IF(OR(ISNA(L$1),ISNA($A157)),NA(),'临-燃尽0'!AW158)</f>
        <v>#N/A</v>
      </c>
      <c r="M157" s="8" t="e">
        <f>IF(OR(ISNA(M$1),ISNA($A157)),NA(),'临-燃尽0'!AX158)</f>
        <v>#N/A</v>
      </c>
      <c r="N157" s="8" t="e">
        <f>IF(OR(ISNA(N$1),ISNA($A157)),NA(),'临-燃尽0'!AY158)</f>
        <v>#N/A</v>
      </c>
      <c r="O157" s="8" t="e">
        <f>IF(OR(ISNA(O$1),ISNA($A157)),NA(),'临-燃尽0'!AZ158)</f>
        <v>#N/A</v>
      </c>
      <c r="P157" s="8" t="e">
        <f>IF(OR(ISNA(P$1),ISNA($A157)),NA(),'临-燃尽0'!BA158)</f>
        <v>#N/A</v>
      </c>
      <c r="Q157" s="8" t="e">
        <f>IF(OR(ISNA(Q$1),ISNA($A157)),NA(),'临-燃尽0'!BB158)</f>
        <v>#N/A</v>
      </c>
      <c r="R157" s="8" t="e">
        <f>IF(OR(ISNA(R$1),ISNA($A157)),NA(),'临-燃尽0'!BC158)</f>
        <v>#N/A</v>
      </c>
      <c r="S157" s="8" t="e">
        <f>IF(OR(ISNA(S$1),ISNA($A157)),NA(),'临-燃尽0'!BD158)</f>
        <v>#N/A</v>
      </c>
      <c r="T157" s="8" t="e">
        <f>IF(OR(ISNA(T$1),ISNA($A157)),NA(),'临-燃尽0'!BE158)</f>
        <v>#N/A</v>
      </c>
      <c r="U157" s="8" t="e">
        <f>IF(OR(ISNA(U$1),ISNA($A157)),NA(),'临-燃尽0'!BF158)</f>
        <v>#N/A</v>
      </c>
      <c r="V157" s="8" t="e">
        <f>IF(OR(ISNA(V$1),ISNA($A157)),NA(),'临-燃尽0'!BG158)</f>
        <v>#N/A</v>
      </c>
      <c r="W157" s="8" t="e">
        <f>IF(OR(ISNA(W$1),ISNA($A157)),NA(),'临-燃尽0'!BH158)</f>
        <v>#N/A</v>
      </c>
      <c r="X157" s="8" t="e">
        <f>IF(OR(ISNA(X$1),ISNA($A157)),NA(),'临-燃尽0'!BI158)</f>
        <v>#N/A</v>
      </c>
      <c r="Y157" s="8" t="e">
        <f>IF(OR(ISNA(Y$1),ISNA($A157)),NA(),'临-燃尽0'!BJ158)</f>
        <v>#N/A</v>
      </c>
      <c r="Z157" s="8" t="e">
        <f>IF(OR(ISNA(Z$1),ISNA($A157)),NA(),'临-燃尽0'!BK158)</f>
        <v>#N/A</v>
      </c>
      <c r="AA157" s="8" t="e">
        <f>IF(OR(ISNA(AA$1),ISNA($A157)),NA(),'临-燃尽0'!BL158)</f>
        <v>#N/A</v>
      </c>
      <c r="AB157" s="8" t="e">
        <f>IF(OR(ISNA(AB$1),ISNA($A157)),NA(),'临-燃尽0'!BM158)</f>
        <v>#N/A</v>
      </c>
      <c r="AC157" s="8" t="e">
        <f>IF(OR(ISNA(AC$1),ISNA($A157)),NA(),'临-燃尽0'!BN158)</f>
        <v>#N/A</v>
      </c>
      <c r="AD157" s="8" t="e">
        <f>IF(OR(ISNA(AD$1),ISNA($A157)),NA(),'临-燃尽0'!BO158)</f>
        <v>#N/A</v>
      </c>
      <c r="AE157" s="8" t="e">
        <f>IF(OR(ISNA(AE$1),ISNA($A157)),NA(),'临-燃尽0'!BP158)</f>
        <v>#N/A</v>
      </c>
      <c r="AF157" s="8" t="e">
        <f>IF(OR(ISNA(AF$1),ISNA($A157)),NA(),'临-燃尽0'!BQ158)</f>
        <v>#N/A</v>
      </c>
      <c r="AG157" s="8" t="e">
        <f>IF(OR(ISNA(AG$1),ISNA($A157)),NA(),'临-燃尽0'!BR158)</f>
        <v>#N/A</v>
      </c>
      <c r="AH157" s="8" t="e">
        <f>IF(OR(ISNA(AH$1),ISNA($A157)),NA(),'临-燃尽0'!BS158)</f>
        <v>#N/A</v>
      </c>
      <c r="AI157" s="8" t="e">
        <f>IF(OR(ISNA(AI$1),ISNA($A157)),NA(),'临-燃尽0'!BT158)</f>
        <v>#N/A</v>
      </c>
      <c r="AJ157" s="8" t="e">
        <f>IF(OR(ISNA(AJ$1),ISNA($A157)),NA(),'临-燃尽0'!BU158)</f>
        <v>#N/A</v>
      </c>
      <c r="AK157" s="8" t="e">
        <f>IF(OR(ISNA(AK$1),ISNA($A157)),NA(),'临-燃尽0'!BV158)</f>
        <v>#N/A</v>
      </c>
      <c r="AL157" s="8" t="e">
        <f>IF(OR(ISNA(AL$1),ISNA($A157)),NA(),'临-燃尽0'!BW158)</f>
        <v>#N/A</v>
      </c>
      <c r="AM157" s="8" t="e">
        <f>IF(OR(ISNA(AM$1),ISNA($A157)),NA(),'临-燃尽0'!BX158)</f>
        <v>#N/A</v>
      </c>
      <c r="AN157" s="8" t="e">
        <f>IF(OR(ISNA(AN$1),ISNA($A157)),NA(),'临-燃尽0'!BY158)</f>
        <v>#N/A</v>
      </c>
      <c r="AO157" s="8" t="e">
        <f>IF(OR(ISNA(AO$1),ISNA($A157)),NA(),'临-燃尽0'!BZ158)</f>
        <v>#N/A</v>
      </c>
      <c r="AP157" s="8" t="e">
        <f>IF(OR(ISNA(AP$1),ISNA($A157)),NA(),'临-燃尽0'!CA158)</f>
        <v>#N/A</v>
      </c>
      <c r="AQ157" s="8" t="e">
        <f>IF(OR(ISNA(AQ$1),ISNA($A157)),NA(),'临-燃尽0'!CB158)</f>
        <v>#N/A</v>
      </c>
      <c r="AR157" s="8" t="e">
        <f>IF(OR(ISNA(AR$1),ISNA($A157)),NA(),'临-燃尽0'!CC158)</f>
        <v>#N/A</v>
      </c>
      <c r="AS157" s="8" t="e">
        <f>IF(OR(ISNA(AS$1),ISNA($A157)),NA(),'临-燃尽0'!CD158)</f>
        <v>#N/A</v>
      </c>
      <c r="AT157" s="8" t="e">
        <f>IF(OR(ISNA(AT$1),ISNA($A157)),NA(),'临-燃尽0'!CE158)</f>
        <v>#N/A</v>
      </c>
      <c r="AU157" s="8" t="e">
        <f>IF(OR(ISNA(AU$1),ISNA($A157)),NA(),'临-燃尽0'!CF158)</f>
        <v>#N/A</v>
      </c>
      <c r="AV157" s="8" t="e">
        <f>IF(OR(ISNA(AV$1),ISNA($A157)),NA(),'临-燃尽0'!CG158)</f>
        <v>#N/A</v>
      </c>
      <c r="AW157" s="8" t="e">
        <f>IF(OR(ISNA(AW$1),ISNA($A157)),NA(),'临-燃尽0'!CH158)</f>
        <v>#N/A</v>
      </c>
      <c r="AX157" s="8" t="e">
        <f>IF(OR(ISNA(AX$1),ISNA($A157)),NA(),'临-燃尽0'!CI158)</f>
        <v>#N/A</v>
      </c>
      <c r="AY157" s="8" t="e">
        <f>IF(OR(ISNA(AY$1),ISNA($A157)),NA(),'临-燃尽0'!CJ158)</f>
        <v>#N/A</v>
      </c>
      <c r="AZ157" s="8" t="e">
        <f>IF(OR(ISNA(AZ$1),ISNA($A157)),NA(),'临-燃尽0'!CK158)</f>
        <v>#N/A</v>
      </c>
    </row>
    <row r="158" spans="1:52">
      <c r="A158" s="8" t="e">
        <f>IF(OR('临-燃尽0'!AL159="",'临-燃尽0'!AL159="总计"),NA(),'临-燃尽0'!AL159)</f>
        <v>#N/A</v>
      </c>
      <c r="B158" s="8" t="e">
        <f>IF(ISNA($A158),NA(),'临-燃尽0'!AM159)</f>
        <v>#N/A</v>
      </c>
      <c r="C158" s="8" t="e">
        <f>IF(ISNA($A158),NA(),'临-燃尽0'!AN159)</f>
        <v>#N/A</v>
      </c>
      <c r="D158" s="8" t="e">
        <f>IF(ISNA($A158),NA(),'临-燃尽0'!AO159)</f>
        <v>#N/A</v>
      </c>
      <c r="E158" s="8" t="e">
        <f>IF(OR(ISNA(E$1),ISNA($A158)),NA(),'临-燃尽0'!AP159)</f>
        <v>#N/A</v>
      </c>
      <c r="F158" s="8" t="e">
        <f>IF(OR(ISNA(F$1),ISNA($A158)),NA(),'临-燃尽0'!AQ159)</f>
        <v>#N/A</v>
      </c>
      <c r="G158" s="8" t="e">
        <f>IF(OR(ISNA(G$1),ISNA($A158)),NA(),'临-燃尽0'!AR159)</f>
        <v>#N/A</v>
      </c>
      <c r="H158" s="8" t="e">
        <f>IF(OR(ISNA(H$1),ISNA($A158)),NA(),'临-燃尽0'!AS159)</f>
        <v>#N/A</v>
      </c>
      <c r="I158" s="8" t="e">
        <f>IF(OR(ISNA(I$1),ISNA($A158)),NA(),'临-燃尽0'!AT159)</f>
        <v>#N/A</v>
      </c>
      <c r="J158" s="8" t="e">
        <f>IF(OR(ISNA(J$1),ISNA($A158)),NA(),'临-燃尽0'!AU159)</f>
        <v>#N/A</v>
      </c>
      <c r="K158" s="8" t="e">
        <f>IF(OR(ISNA(K$1),ISNA($A158)),NA(),'临-燃尽0'!AV159)</f>
        <v>#N/A</v>
      </c>
      <c r="L158" s="8" t="e">
        <f>IF(OR(ISNA(L$1),ISNA($A158)),NA(),'临-燃尽0'!AW159)</f>
        <v>#N/A</v>
      </c>
      <c r="M158" s="8" t="e">
        <f>IF(OR(ISNA(M$1),ISNA($A158)),NA(),'临-燃尽0'!AX159)</f>
        <v>#N/A</v>
      </c>
      <c r="N158" s="8" t="e">
        <f>IF(OR(ISNA(N$1),ISNA($A158)),NA(),'临-燃尽0'!AY159)</f>
        <v>#N/A</v>
      </c>
      <c r="O158" s="8" t="e">
        <f>IF(OR(ISNA(O$1),ISNA($A158)),NA(),'临-燃尽0'!AZ159)</f>
        <v>#N/A</v>
      </c>
      <c r="P158" s="8" t="e">
        <f>IF(OR(ISNA(P$1),ISNA($A158)),NA(),'临-燃尽0'!BA159)</f>
        <v>#N/A</v>
      </c>
      <c r="Q158" s="8" t="e">
        <f>IF(OR(ISNA(Q$1),ISNA($A158)),NA(),'临-燃尽0'!BB159)</f>
        <v>#N/A</v>
      </c>
      <c r="R158" s="8" t="e">
        <f>IF(OR(ISNA(R$1),ISNA($A158)),NA(),'临-燃尽0'!BC159)</f>
        <v>#N/A</v>
      </c>
      <c r="S158" s="8" t="e">
        <f>IF(OR(ISNA(S$1),ISNA($A158)),NA(),'临-燃尽0'!BD159)</f>
        <v>#N/A</v>
      </c>
      <c r="T158" s="8" t="e">
        <f>IF(OR(ISNA(T$1),ISNA($A158)),NA(),'临-燃尽0'!BE159)</f>
        <v>#N/A</v>
      </c>
      <c r="U158" s="8" t="e">
        <f>IF(OR(ISNA(U$1),ISNA($A158)),NA(),'临-燃尽0'!BF159)</f>
        <v>#N/A</v>
      </c>
      <c r="V158" s="8" t="e">
        <f>IF(OR(ISNA(V$1),ISNA($A158)),NA(),'临-燃尽0'!BG159)</f>
        <v>#N/A</v>
      </c>
      <c r="W158" s="8" t="e">
        <f>IF(OR(ISNA(W$1),ISNA($A158)),NA(),'临-燃尽0'!BH159)</f>
        <v>#N/A</v>
      </c>
      <c r="X158" s="8" t="e">
        <f>IF(OR(ISNA(X$1),ISNA($A158)),NA(),'临-燃尽0'!BI159)</f>
        <v>#N/A</v>
      </c>
      <c r="Y158" s="8" t="e">
        <f>IF(OR(ISNA(Y$1),ISNA($A158)),NA(),'临-燃尽0'!BJ159)</f>
        <v>#N/A</v>
      </c>
      <c r="Z158" s="8" t="e">
        <f>IF(OR(ISNA(Z$1),ISNA($A158)),NA(),'临-燃尽0'!BK159)</f>
        <v>#N/A</v>
      </c>
      <c r="AA158" s="8" t="e">
        <f>IF(OR(ISNA(AA$1),ISNA($A158)),NA(),'临-燃尽0'!BL159)</f>
        <v>#N/A</v>
      </c>
      <c r="AB158" s="8" t="e">
        <f>IF(OR(ISNA(AB$1),ISNA($A158)),NA(),'临-燃尽0'!BM159)</f>
        <v>#N/A</v>
      </c>
      <c r="AC158" s="8" t="e">
        <f>IF(OR(ISNA(AC$1),ISNA($A158)),NA(),'临-燃尽0'!BN159)</f>
        <v>#N/A</v>
      </c>
      <c r="AD158" s="8" t="e">
        <f>IF(OR(ISNA(AD$1),ISNA($A158)),NA(),'临-燃尽0'!BO159)</f>
        <v>#N/A</v>
      </c>
      <c r="AE158" s="8" t="e">
        <f>IF(OR(ISNA(AE$1),ISNA($A158)),NA(),'临-燃尽0'!BP159)</f>
        <v>#N/A</v>
      </c>
      <c r="AF158" s="8" t="e">
        <f>IF(OR(ISNA(AF$1),ISNA($A158)),NA(),'临-燃尽0'!BQ159)</f>
        <v>#N/A</v>
      </c>
      <c r="AG158" s="8" t="e">
        <f>IF(OR(ISNA(AG$1),ISNA($A158)),NA(),'临-燃尽0'!BR159)</f>
        <v>#N/A</v>
      </c>
      <c r="AH158" s="8" t="e">
        <f>IF(OR(ISNA(AH$1),ISNA($A158)),NA(),'临-燃尽0'!BS159)</f>
        <v>#N/A</v>
      </c>
      <c r="AI158" s="8" t="e">
        <f>IF(OR(ISNA(AI$1),ISNA($A158)),NA(),'临-燃尽0'!BT159)</f>
        <v>#N/A</v>
      </c>
      <c r="AJ158" s="8" t="e">
        <f>IF(OR(ISNA(AJ$1),ISNA($A158)),NA(),'临-燃尽0'!BU159)</f>
        <v>#N/A</v>
      </c>
      <c r="AK158" s="8" t="e">
        <f>IF(OR(ISNA(AK$1),ISNA($A158)),NA(),'临-燃尽0'!BV159)</f>
        <v>#N/A</v>
      </c>
      <c r="AL158" s="8" t="e">
        <f>IF(OR(ISNA(AL$1),ISNA($A158)),NA(),'临-燃尽0'!BW159)</f>
        <v>#N/A</v>
      </c>
      <c r="AM158" s="8" t="e">
        <f>IF(OR(ISNA(AM$1),ISNA($A158)),NA(),'临-燃尽0'!BX159)</f>
        <v>#N/A</v>
      </c>
      <c r="AN158" s="8" t="e">
        <f>IF(OR(ISNA(AN$1),ISNA($A158)),NA(),'临-燃尽0'!BY159)</f>
        <v>#N/A</v>
      </c>
      <c r="AO158" s="8" t="e">
        <f>IF(OR(ISNA(AO$1),ISNA($A158)),NA(),'临-燃尽0'!BZ159)</f>
        <v>#N/A</v>
      </c>
      <c r="AP158" s="8" t="e">
        <f>IF(OR(ISNA(AP$1),ISNA($A158)),NA(),'临-燃尽0'!CA159)</f>
        <v>#N/A</v>
      </c>
      <c r="AQ158" s="8" t="e">
        <f>IF(OR(ISNA(AQ$1),ISNA($A158)),NA(),'临-燃尽0'!CB159)</f>
        <v>#N/A</v>
      </c>
      <c r="AR158" s="8" t="e">
        <f>IF(OR(ISNA(AR$1),ISNA($A158)),NA(),'临-燃尽0'!CC159)</f>
        <v>#N/A</v>
      </c>
      <c r="AS158" s="8" t="e">
        <f>IF(OR(ISNA(AS$1),ISNA($A158)),NA(),'临-燃尽0'!CD159)</f>
        <v>#N/A</v>
      </c>
      <c r="AT158" s="8" t="e">
        <f>IF(OR(ISNA(AT$1),ISNA($A158)),NA(),'临-燃尽0'!CE159)</f>
        <v>#N/A</v>
      </c>
      <c r="AU158" s="8" t="e">
        <f>IF(OR(ISNA(AU$1),ISNA($A158)),NA(),'临-燃尽0'!CF159)</f>
        <v>#N/A</v>
      </c>
      <c r="AV158" s="8" t="e">
        <f>IF(OR(ISNA(AV$1),ISNA($A158)),NA(),'临-燃尽0'!CG159)</f>
        <v>#N/A</v>
      </c>
      <c r="AW158" s="8" t="e">
        <f>IF(OR(ISNA(AW$1),ISNA($A158)),NA(),'临-燃尽0'!CH159)</f>
        <v>#N/A</v>
      </c>
      <c r="AX158" s="8" t="e">
        <f>IF(OR(ISNA(AX$1),ISNA($A158)),NA(),'临-燃尽0'!CI159)</f>
        <v>#N/A</v>
      </c>
      <c r="AY158" s="8" t="e">
        <f>IF(OR(ISNA(AY$1),ISNA($A158)),NA(),'临-燃尽0'!CJ159)</f>
        <v>#N/A</v>
      </c>
      <c r="AZ158" s="8" t="e">
        <f>IF(OR(ISNA(AZ$1),ISNA($A158)),NA(),'临-燃尽0'!CK159)</f>
        <v>#N/A</v>
      </c>
    </row>
    <row r="159" spans="1:52">
      <c r="A159" s="8" t="e">
        <f>IF(OR('临-燃尽0'!AL160="",'临-燃尽0'!AL160="总计"),NA(),'临-燃尽0'!AL160)</f>
        <v>#N/A</v>
      </c>
      <c r="B159" s="8" t="e">
        <f>IF(ISNA($A159),NA(),'临-燃尽0'!AM160)</f>
        <v>#N/A</v>
      </c>
      <c r="C159" s="8" t="e">
        <f>IF(ISNA($A159),NA(),'临-燃尽0'!AN160)</f>
        <v>#N/A</v>
      </c>
      <c r="D159" s="8" t="e">
        <f>IF(ISNA($A159),NA(),'临-燃尽0'!AO160)</f>
        <v>#N/A</v>
      </c>
      <c r="E159" s="8" t="e">
        <f>IF(OR(ISNA(E$1),ISNA($A159)),NA(),'临-燃尽0'!AP160)</f>
        <v>#N/A</v>
      </c>
      <c r="F159" s="8" t="e">
        <f>IF(OR(ISNA(F$1),ISNA($A159)),NA(),'临-燃尽0'!AQ160)</f>
        <v>#N/A</v>
      </c>
      <c r="G159" s="8" t="e">
        <f>IF(OR(ISNA(G$1),ISNA($A159)),NA(),'临-燃尽0'!AR160)</f>
        <v>#N/A</v>
      </c>
      <c r="H159" s="8" t="e">
        <f>IF(OR(ISNA(H$1),ISNA($A159)),NA(),'临-燃尽0'!AS160)</f>
        <v>#N/A</v>
      </c>
      <c r="I159" s="8" t="e">
        <f>IF(OR(ISNA(I$1),ISNA($A159)),NA(),'临-燃尽0'!AT160)</f>
        <v>#N/A</v>
      </c>
      <c r="J159" s="8" t="e">
        <f>IF(OR(ISNA(J$1),ISNA($A159)),NA(),'临-燃尽0'!AU160)</f>
        <v>#N/A</v>
      </c>
      <c r="K159" s="8" t="e">
        <f>IF(OR(ISNA(K$1),ISNA($A159)),NA(),'临-燃尽0'!AV160)</f>
        <v>#N/A</v>
      </c>
      <c r="L159" s="8" t="e">
        <f>IF(OR(ISNA(L$1),ISNA($A159)),NA(),'临-燃尽0'!AW160)</f>
        <v>#N/A</v>
      </c>
      <c r="M159" s="8" t="e">
        <f>IF(OR(ISNA(M$1),ISNA($A159)),NA(),'临-燃尽0'!AX160)</f>
        <v>#N/A</v>
      </c>
      <c r="N159" s="8" t="e">
        <f>IF(OR(ISNA(N$1),ISNA($A159)),NA(),'临-燃尽0'!AY160)</f>
        <v>#N/A</v>
      </c>
      <c r="O159" s="8" t="e">
        <f>IF(OR(ISNA(O$1),ISNA($A159)),NA(),'临-燃尽0'!AZ160)</f>
        <v>#N/A</v>
      </c>
      <c r="P159" s="8" t="e">
        <f>IF(OR(ISNA(P$1),ISNA($A159)),NA(),'临-燃尽0'!BA160)</f>
        <v>#N/A</v>
      </c>
      <c r="Q159" s="8" t="e">
        <f>IF(OR(ISNA(Q$1),ISNA($A159)),NA(),'临-燃尽0'!BB160)</f>
        <v>#N/A</v>
      </c>
      <c r="R159" s="8" t="e">
        <f>IF(OR(ISNA(R$1),ISNA($A159)),NA(),'临-燃尽0'!BC160)</f>
        <v>#N/A</v>
      </c>
      <c r="S159" s="8" t="e">
        <f>IF(OR(ISNA(S$1),ISNA($A159)),NA(),'临-燃尽0'!BD160)</f>
        <v>#N/A</v>
      </c>
      <c r="T159" s="8" t="e">
        <f>IF(OR(ISNA(T$1),ISNA($A159)),NA(),'临-燃尽0'!BE160)</f>
        <v>#N/A</v>
      </c>
      <c r="U159" s="8" t="e">
        <f>IF(OR(ISNA(U$1),ISNA($A159)),NA(),'临-燃尽0'!BF160)</f>
        <v>#N/A</v>
      </c>
      <c r="V159" s="8" t="e">
        <f>IF(OR(ISNA(V$1),ISNA($A159)),NA(),'临-燃尽0'!BG160)</f>
        <v>#N/A</v>
      </c>
      <c r="W159" s="8" t="e">
        <f>IF(OR(ISNA(W$1),ISNA($A159)),NA(),'临-燃尽0'!BH160)</f>
        <v>#N/A</v>
      </c>
      <c r="X159" s="8" t="e">
        <f>IF(OR(ISNA(X$1),ISNA($A159)),NA(),'临-燃尽0'!BI160)</f>
        <v>#N/A</v>
      </c>
      <c r="Y159" s="8" t="e">
        <f>IF(OR(ISNA(Y$1),ISNA($A159)),NA(),'临-燃尽0'!BJ160)</f>
        <v>#N/A</v>
      </c>
      <c r="Z159" s="8" t="e">
        <f>IF(OR(ISNA(Z$1),ISNA($A159)),NA(),'临-燃尽0'!BK160)</f>
        <v>#N/A</v>
      </c>
      <c r="AA159" s="8" t="e">
        <f>IF(OR(ISNA(AA$1),ISNA($A159)),NA(),'临-燃尽0'!BL160)</f>
        <v>#N/A</v>
      </c>
      <c r="AB159" s="8" t="e">
        <f>IF(OR(ISNA(AB$1),ISNA($A159)),NA(),'临-燃尽0'!BM160)</f>
        <v>#N/A</v>
      </c>
      <c r="AC159" s="8" t="e">
        <f>IF(OR(ISNA(AC$1),ISNA($A159)),NA(),'临-燃尽0'!BN160)</f>
        <v>#N/A</v>
      </c>
      <c r="AD159" s="8" t="e">
        <f>IF(OR(ISNA(AD$1),ISNA($A159)),NA(),'临-燃尽0'!BO160)</f>
        <v>#N/A</v>
      </c>
      <c r="AE159" s="8" t="e">
        <f>IF(OR(ISNA(AE$1),ISNA($A159)),NA(),'临-燃尽0'!BP160)</f>
        <v>#N/A</v>
      </c>
      <c r="AF159" s="8" t="e">
        <f>IF(OR(ISNA(AF$1),ISNA($A159)),NA(),'临-燃尽0'!BQ160)</f>
        <v>#N/A</v>
      </c>
      <c r="AG159" s="8" t="e">
        <f>IF(OR(ISNA(AG$1),ISNA($A159)),NA(),'临-燃尽0'!BR160)</f>
        <v>#N/A</v>
      </c>
      <c r="AH159" s="8" t="e">
        <f>IF(OR(ISNA(AH$1),ISNA($A159)),NA(),'临-燃尽0'!BS160)</f>
        <v>#N/A</v>
      </c>
      <c r="AI159" s="8" t="e">
        <f>IF(OR(ISNA(AI$1),ISNA($A159)),NA(),'临-燃尽0'!BT160)</f>
        <v>#N/A</v>
      </c>
      <c r="AJ159" s="8" t="e">
        <f>IF(OR(ISNA(AJ$1),ISNA($A159)),NA(),'临-燃尽0'!BU160)</f>
        <v>#N/A</v>
      </c>
      <c r="AK159" s="8" t="e">
        <f>IF(OR(ISNA(AK$1),ISNA($A159)),NA(),'临-燃尽0'!BV160)</f>
        <v>#N/A</v>
      </c>
      <c r="AL159" s="8" t="e">
        <f>IF(OR(ISNA(AL$1),ISNA($A159)),NA(),'临-燃尽0'!BW160)</f>
        <v>#N/A</v>
      </c>
      <c r="AM159" s="8" t="e">
        <f>IF(OR(ISNA(AM$1),ISNA($A159)),NA(),'临-燃尽0'!BX160)</f>
        <v>#N/A</v>
      </c>
      <c r="AN159" s="8" t="e">
        <f>IF(OR(ISNA(AN$1),ISNA($A159)),NA(),'临-燃尽0'!BY160)</f>
        <v>#N/A</v>
      </c>
      <c r="AO159" s="8" t="e">
        <f>IF(OR(ISNA(AO$1),ISNA($A159)),NA(),'临-燃尽0'!BZ160)</f>
        <v>#N/A</v>
      </c>
      <c r="AP159" s="8" t="e">
        <f>IF(OR(ISNA(AP$1),ISNA($A159)),NA(),'临-燃尽0'!CA160)</f>
        <v>#N/A</v>
      </c>
      <c r="AQ159" s="8" t="e">
        <f>IF(OR(ISNA(AQ$1),ISNA($A159)),NA(),'临-燃尽0'!CB160)</f>
        <v>#N/A</v>
      </c>
      <c r="AR159" s="8" t="e">
        <f>IF(OR(ISNA(AR$1),ISNA($A159)),NA(),'临-燃尽0'!CC160)</f>
        <v>#N/A</v>
      </c>
      <c r="AS159" s="8" t="e">
        <f>IF(OR(ISNA(AS$1),ISNA($A159)),NA(),'临-燃尽0'!CD160)</f>
        <v>#N/A</v>
      </c>
      <c r="AT159" s="8" t="e">
        <f>IF(OR(ISNA(AT$1),ISNA($A159)),NA(),'临-燃尽0'!CE160)</f>
        <v>#N/A</v>
      </c>
      <c r="AU159" s="8" t="e">
        <f>IF(OR(ISNA(AU$1),ISNA($A159)),NA(),'临-燃尽0'!CF160)</f>
        <v>#N/A</v>
      </c>
      <c r="AV159" s="8" t="e">
        <f>IF(OR(ISNA(AV$1),ISNA($A159)),NA(),'临-燃尽0'!CG160)</f>
        <v>#N/A</v>
      </c>
      <c r="AW159" s="8" t="e">
        <f>IF(OR(ISNA(AW$1),ISNA($A159)),NA(),'临-燃尽0'!CH160)</f>
        <v>#N/A</v>
      </c>
      <c r="AX159" s="8" t="e">
        <f>IF(OR(ISNA(AX$1),ISNA($A159)),NA(),'临-燃尽0'!CI160)</f>
        <v>#N/A</v>
      </c>
      <c r="AY159" s="8" t="e">
        <f>IF(OR(ISNA(AY$1),ISNA($A159)),NA(),'临-燃尽0'!CJ160)</f>
        <v>#N/A</v>
      </c>
      <c r="AZ159" s="8" t="e">
        <f>IF(OR(ISNA(AZ$1),ISNA($A159)),NA(),'临-燃尽0'!CK160)</f>
        <v>#N/A</v>
      </c>
    </row>
    <row r="160" spans="1:52">
      <c r="A160" s="8" t="e">
        <f>IF(OR('临-燃尽0'!AL161="",'临-燃尽0'!AL161="总计"),NA(),'临-燃尽0'!AL161)</f>
        <v>#N/A</v>
      </c>
      <c r="B160" s="8" t="e">
        <f>IF(ISNA($A160),NA(),'临-燃尽0'!AM161)</f>
        <v>#N/A</v>
      </c>
      <c r="C160" s="8" t="e">
        <f>IF(ISNA($A160),NA(),'临-燃尽0'!AN161)</f>
        <v>#N/A</v>
      </c>
      <c r="D160" s="8" t="e">
        <f>IF(ISNA($A160),NA(),'临-燃尽0'!AO161)</f>
        <v>#N/A</v>
      </c>
      <c r="E160" s="8" t="e">
        <f>IF(OR(ISNA(E$1),ISNA($A160)),NA(),'临-燃尽0'!AP161)</f>
        <v>#N/A</v>
      </c>
      <c r="F160" s="8" t="e">
        <f>IF(OR(ISNA(F$1),ISNA($A160)),NA(),'临-燃尽0'!AQ161)</f>
        <v>#N/A</v>
      </c>
      <c r="G160" s="8" t="e">
        <f>IF(OR(ISNA(G$1),ISNA($A160)),NA(),'临-燃尽0'!AR161)</f>
        <v>#N/A</v>
      </c>
      <c r="H160" s="8" t="e">
        <f>IF(OR(ISNA(H$1),ISNA($A160)),NA(),'临-燃尽0'!AS161)</f>
        <v>#N/A</v>
      </c>
      <c r="I160" s="8" t="e">
        <f>IF(OR(ISNA(I$1),ISNA($A160)),NA(),'临-燃尽0'!AT161)</f>
        <v>#N/A</v>
      </c>
      <c r="J160" s="8" t="e">
        <f>IF(OR(ISNA(J$1),ISNA($A160)),NA(),'临-燃尽0'!AU161)</f>
        <v>#N/A</v>
      </c>
      <c r="K160" s="8" t="e">
        <f>IF(OR(ISNA(K$1),ISNA($A160)),NA(),'临-燃尽0'!AV161)</f>
        <v>#N/A</v>
      </c>
      <c r="L160" s="8" t="e">
        <f>IF(OR(ISNA(L$1),ISNA($A160)),NA(),'临-燃尽0'!AW161)</f>
        <v>#N/A</v>
      </c>
      <c r="M160" s="8" t="e">
        <f>IF(OR(ISNA(M$1),ISNA($A160)),NA(),'临-燃尽0'!AX161)</f>
        <v>#N/A</v>
      </c>
      <c r="N160" s="8" t="e">
        <f>IF(OR(ISNA(N$1),ISNA($A160)),NA(),'临-燃尽0'!AY161)</f>
        <v>#N/A</v>
      </c>
      <c r="O160" s="8" t="e">
        <f>IF(OR(ISNA(O$1),ISNA($A160)),NA(),'临-燃尽0'!AZ161)</f>
        <v>#N/A</v>
      </c>
      <c r="P160" s="8" t="e">
        <f>IF(OR(ISNA(P$1),ISNA($A160)),NA(),'临-燃尽0'!BA161)</f>
        <v>#N/A</v>
      </c>
      <c r="Q160" s="8" t="e">
        <f>IF(OR(ISNA(Q$1),ISNA($A160)),NA(),'临-燃尽0'!BB161)</f>
        <v>#N/A</v>
      </c>
      <c r="R160" s="8" t="e">
        <f>IF(OR(ISNA(R$1),ISNA($A160)),NA(),'临-燃尽0'!BC161)</f>
        <v>#N/A</v>
      </c>
      <c r="S160" s="8" t="e">
        <f>IF(OR(ISNA(S$1),ISNA($A160)),NA(),'临-燃尽0'!BD161)</f>
        <v>#N/A</v>
      </c>
      <c r="T160" s="8" t="e">
        <f>IF(OR(ISNA(T$1),ISNA($A160)),NA(),'临-燃尽0'!BE161)</f>
        <v>#N/A</v>
      </c>
      <c r="U160" s="8" t="e">
        <f>IF(OR(ISNA(U$1),ISNA($A160)),NA(),'临-燃尽0'!BF161)</f>
        <v>#N/A</v>
      </c>
      <c r="V160" s="8" t="e">
        <f>IF(OR(ISNA(V$1),ISNA($A160)),NA(),'临-燃尽0'!BG161)</f>
        <v>#N/A</v>
      </c>
      <c r="W160" s="8" t="e">
        <f>IF(OR(ISNA(W$1),ISNA($A160)),NA(),'临-燃尽0'!BH161)</f>
        <v>#N/A</v>
      </c>
      <c r="X160" s="8" t="e">
        <f>IF(OR(ISNA(X$1),ISNA($A160)),NA(),'临-燃尽0'!BI161)</f>
        <v>#N/A</v>
      </c>
      <c r="Y160" s="8" t="e">
        <f>IF(OR(ISNA(Y$1),ISNA($A160)),NA(),'临-燃尽0'!BJ161)</f>
        <v>#N/A</v>
      </c>
      <c r="Z160" s="8" t="e">
        <f>IF(OR(ISNA(Z$1),ISNA($A160)),NA(),'临-燃尽0'!BK161)</f>
        <v>#N/A</v>
      </c>
      <c r="AA160" s="8" t="e">
        <f>IF(OR(ISNA(AA$1),ISNA($A160)),NA(),'临-燃尽0'!BL161)</f>
        <v>#N/A</v>
      </c>
      <c r="AB160" s="8" t="e">
        <f>IF(OR(ISNA(AB$1),ISNA($A160)),NA(),'临-燃尽0'!BM161)</f>
        <v>#N/A</v>
      </c>
      <c r="AC160" s="8" t="e">
        <f>IF(OR(ISNA(AC$1),ISNA($A160)),NA(),'临-燃尽0'!BN161)</f>
        <v>#N/A</v>
      </c>
      <c r="AD160" s="8" t="e">
        <f>IF(OR(ISNA(AD$1),ISNA($A160)),NA(),'临-燃尽0'!BO161)</f>
        <v>#N/A</v>
      </c>
      <c r="AE160" s="8" t="e">
        <f>IF(OR(ISNA(AE$1),ISNA($A160)),NA(),'临-燃尽0'!BP161)</f>
        <v>#N/A</v>
      </c>
      <c r="AF160" s="8" t="e">
        <f>IF(OR(ISNA(AF$1),ISNA($A160)),NA(),'临-燃尽0'!BQ161)</f>
        <v>#N/A</v>
      </c>
      <c r="AG160" s="8" t="e">
        <f>IF(OR(ISNA(AG$1),ISNA($A160)),NA(),'临-燃尽0'!BR161)</f>
        <v>#N/A</v>
      </c>
      <c r="AH160" s="8" t="e">
        <f>IF(OR(ISNA(AH$1),ISNA($A160)),NA(),'临-燃尽0'!BS161)</f>
        <v>#N/A</v>
      </c>
      <c r="AI160" s="8" t="e">
        <f>IF(OR(ISNA(AI$1),ISNA($A160)),NA(),'临-燃尽0'!BT161)</f>
        <v>#N/A</v>
      </c>
      <c r="AJ160" s="8" t="e">
        <f>IF(OR(ISNA(AJ$1),ISNA($A160)),NA(),'临-燃尽0'!BU161)</f>
        <v>#N/A</v>
      </c>
      <c r="AK160" s="8" t="e">
        <f>IF(OR(ISNA(AK$1),ISNA($A160)),NA(),'临-燃尽0'!BV161)</f>
        <v>#N/A</v>
      </c>
      <c r="AL160" s="8" t="e">
        <f>IF(OR(ISNA(AL$1),ISNA($A160)),NA(),'临-燃尽0'!BW161)</f>
        <v>#N/A</v>
      </c>
      <c r="AM160" s="8" t="e">
        <f>IF(OR(ISNA(AM$1),ISNA($A160)),NA(),'临-燃尽0'!BX161)</f>
        <v>#N/A</v>
      </c>
      <c r="AN160" s="8" t="e">
        <f>IF(OR(ISNA(AN$1),ISNA($A160)),NA(),'临-燃尽0'!BY161)</f>
        <v>#N/A</v>
      </c>
      <c r="AO160" s="8" t="e">
        <f>IF(OR(ISNA(AO$1),ISNA($A160)),NA(),'临-燃尽0'!BZ161)</f>
        <v>#N/A</v>
      </c>
      <c r="AP160" s="8" t="e">
        <f>IF(OR(ISNA(AP$1),ISNA($A160)),NA(),'临-燃尽0'!CA161)</f>
        <v>#N/A</v>
      </c>
      <c r="AQ160" s="8" t="e">
        <f>IF(OR(ISNA(AQ$1),ISNA($A160)),NA(),'临-燃尽0'!CB161)</f>
        <v>#N/A</v>
      </c>
      <c r="AR160" s="8" t="e">
        <f>IF(OR(ISNA(AR$1),ISNA($A160)),NA(),'临-燃尽0'!CC161)</f>
        <v>#N/A</v>
      </c>
      <c r="AS160" s="8" t="e">
        <f>IF(OR(ISNA(AS$1),ISNA($A160)),NA(),'临-燃尽0'!CD161)</f>
        <v>#N/A</v>
      </c>
      <c r="AT160" s="8" t="e">
        <f>IF(OR(ISNA(AT$1),ISNA($A160)),NA(),'临-燃尽0'!CE161)</f>
        <v>#N/A</v>
      </c>
      <c r="AU160" s="8" t="e">
        <f>IF(OR(ISNA(AU$1),ISNA($A160)),NA(),'临-燃尽0'!CF161)</f>
        <v>#N/A</v>
      </c>
      <c r="AV160" s="8" t="e">
        <f>IF(OR(ISNA(AV$1),ISNA($A160)),NA(),'临-燃尽0'!CG161)</f>
        <v>#N/A</v>
      </c>
      <c r="AW160" s="8" t="e">
        <f>IF(OR(ISNA(AW$1),ISNA($A160)),NA(),'临-燃尽0'!CH161)</f>
        <v>#N/A</v>
      </c>
      <c r="AX160" s="8" t="e">
        <f>IF(OR(ISNA(AX$1),ISNA($A160)),NA(),'临-燃尽0'!CI161)</f>
        <v>#N/A</v>
      </c>
      <c r="AY160" s="8" t="e">
        <f>IF(OR(ISNA(AY$1),ISNA($A160)),NA(),'临-燃尽0'!CJ161)</f>
        <v>#N/A</v>
      </c>
      <c r="AZ160" s="8" t="e">
        <f>IF(OR(ISNA(AZ$1),ISNA($A160)),NA(),'临-燃尽0'!CK161)</f>
        <v>#N/A</v>
      </c>
    </row>
    <row r="161" spans="1:52">
      <c r="A161" s="8" t="e">
        <f>IF(OR('临-燃尽0'!AL162="",'临-燃尽0'!AL162="总计"),NA(),'临-燃尽0'!AL162)</f>
        <v>#N/A</v>
      </c>
      <c r="B161" s="8" t="e">
        <f>IF(ISNA($A161),NA(),'临-燃尽0'!AM162)</f>
        <v>#N/A</v>
      </c>
      <c r="C161" s="8" t="e">
        <f>IF(ISNA($A161),NA(),'临-燃尽0'!AN162)</f>
        <v>#N/A</v>
      </c>
      <c r="D161" s="8" t="e">
        <f>IF(ISNA($A161),NA(),'临-燃尽0'!AO162)</f>
        <v>#N/A</v>
      </c>
      <c r="E161" s="8" t="e">
        <f>IF(OR(ISNA(E$1),ISNA($A161)),NA(),'临-燃尽0'!AP162)</f>
        <v>#N/A</v>
      </c>
      <c r="F161" s="8" t="e">
        <f>IF(OR(ISNA(F$1),ISNA($A161)),NA(),'临-燃尽0'!AQ162)</f>
        <v>#N/A</v>
      </c>
      <c r="G161" s="8" t="e">
        <f>IF(OR(ISNA(G$1),ISNA($A161)),NA(),'临-燃尽0'!AR162)</f>
        <v>#N/A</v>
      </c>
      <c r="H161" s="8" t="e">
        <f>IF(OR(ISNA(H$1),ISNA($A161)),NA(),'临-燃尽0'!AS162)</f>
        <v>#N/A</v>
      </c>
      <c r="I161" s="8" t="e">
        <f>IF(OR(ISNA(I$1),ISNA($A161)),NA(),'临-燃尽0'!AT162)</f>
        <v>#N/A</v>
      </c>
      <c r="J161" s="8" t="e">
        <f>IF(OR(ISNA(J$1),ISNA($A161)),NA(),'临-燃尽0'!AU162)</f>
        <v>#N/A</v>
      </c>
      <c r="K161" s="8" t="e">
        <f>IF(OR(ISNA(K$1),ISNA($A161)),NA(),'临-燃尽0'!AV162)</f>
        <v>#N/A</v>
      </c>
      <c r="L161" s="8" t="e">
        <f>IF(OR(ISNA(L$1),ISNA($A161)),NA(),'临-燃尽0'!AW162)</f>
        <v>#N/A</v>
      </c>
      <c r="M161" s="8" t="e">
        <f>IF(OR(ISNA(M$1),ISNA($A161)),NA(),'临-燃尽0'!AX162)</f>
        <v>#N/A</v>
      </c>
      <c r="N161" s="8" t="e">
        <f>IF(OR(ISNA(N$1),ISNA($A161)),NA(),'临-燃尽0'!AY162)</f>
        <v>#N/A</v>
      </c>
      <c r="O161" s="8" t="e">
        <f>IF(OR(ISNA(O$1),ISNA($A161)),NA(),'临-燃尽0'!AZ162)</f>
        <v>#N/A</v>
      </c>
      <c r="P161" s="8" t="e">
        <f>IF(OR(ISNA(P$1),ISNA($A161)),NA(),'临-燃尽0'!BA162)</f>
        <v>#N/A</v>
      </c>
      <c r="Q161" s="8" t="e">
        <f>IF(OR(ISNA(Q$1),ISNA($A161)),NA(),'临-燃尽0'!BB162)</f>
        <v>#N/A</v>
      </c>
      <c r="R161" s="8" t="e">
        <f>IF(OR(ISNA(R$1),ISNA($A161)),NA(),'临-燃尽0'!BC162)</f>
        <v>#N/A</v>
      </c>
      <c r="S161" s="8" t="e">
        <f>IF(OR(ISNA(S$1),ISNA($A161)),NA(),'临-燃尽0'!BD162)</f>
        <v>#N/A</v>
      </c>
      <c r="T161" s="8" t="e">
        <f>IF(OR(ISNA(T$1),ISNA($A161)),NA(),'临-燃尽0'!BE162)</f>
        <v>#N/A</v>
      </c>
      <c r="U161" s="8" t="e">
        <f>IF(OR(ISNA(U$1),ISNA($A161)),NA(),'临-燃尽0'!BF162)</f>
        <v>#N/A</v>
      </c>
      <c r="V161" s="8" t="e">
        <f>IF(OR(ISNA(V$1),ISNA($A161)),NA(),'临-燃尽0'!BG162)</f>
        <v>#N/A</v>
      </c>
      <c r="W161" s="8" t="e">
        <f>IF(OR(ISNA(W$1),ISNA($A161)),NA(),'临-燃尽0'!BH162)</f>
        <v>#N/A</v>
      </c>
      <c r="X161" s="8" t="e">
        <f>IF(OR(ISNA(X$1),ISNA($A161)),NA(),'临-燃尽0'!BI162)</f>
        <v>#N/A</v>
      </c>
      <c r="Y161" s="8" t="e">
        <f>IF(OR(ISNA(Y$1),ISNA($A161)),NA(),'临-燃尽0'!BJ162)</f>
        <v>#N/A</v>
      </c>
      <c r="Z161" s="8" t="e">
        <f>IF(OR(ISNA(Z$1),ISNA($A161)),NA(),'临-燃尽0'!BK162)</f>
        <v>#N/A</v>
      </c>
      <c r="AA161" s="8" t="e">
        <f>IF(OR(ISNA(AA$1),ISNA($A161)),NA(),'临-燃尽0'!BL162)</f>
        <v>#N/A</v>
      </c>
      <c r="AB161" s="8" t="e">
        <f>IF(OR(ISNA(AB$1),ISNA($A161)),NA(),'临-燃尽0'!BM162)</f>
        <v>#N/A</v>
      </c>
      <c r="AC161" s="8" t="e">
        <f>IF(OR(ISNA(AC$1),ISNA($A161)),NA(),'临-燃尽0'!BN162)</f>
        <v>#N/A</v>
      </c>
      <c r="AD161" s="8" t="e">
        <f>IF(OR(ISNA(AD$1),ISNA($A161)),NA(),'临-燃尽0'!BO162)</f>
        <v>#N/A</v>
      </c>
      <c r="AE161" s="8" t="e">
        <f>IF(OR(ISNA(AE$1),ISNA($A161)),NA(),'临-燃尽0'!BP162)</f>
        <v>#N/A</v>
      </c>
      <c r="AF161" s="8" t="e">
        <f>IF(OR(ISNA(AF$1),ISNA($A161)),NA(),'临-燃尽0'!BQ162)</f>
        <v>#N/A</v>
      </c>
      <c r="AG161" s="8" t="e">
        <f>IF(OR(ISNA(AG$1),ISNA($A161)),NA(),'临-燃尽0'!BR162)</f>
        <v>#N/A</v>
      </c>
      <c r="AH161" s="8" t="e">
        <f>IF(OR(ISNA(AH$1),ISNA($A161)),NA(),'临-燃尽0'!BS162)</f>
        <v>#N/A</v>
      </c>
      <c r="AI161" s="8" t="e">
        <f>IF(OR(ISNA(AI$1),ISNA($A161)),NA(),'临-燃尽0'!BT162)</f>
        <v>#N/A</v>
      </c>
      <c r="AJ161" s="8" t="e">
        <f>IF(OR(ISNA(AJ$1),ISNA($A161)),NA(),'临-燃尽0'!BU162)</f>
        <v>#N/A</v>
      </c>
      <c r="AK161" s="8" t="e">
        <f>IF(OR(ISNA(AK$1),ISNA($A161)),NA(),'临-燃尽0'!BV162)</f>
        <v>#N/A</v>
      </c>
      <c r="AL161" s="8" t="e">
        <f>IF(OR(ISNA(AL$1),ISNA($A161)),NA(),'临-燃尽0'!BW162)</f>
        <v>#N/A</v>
      </c>
      <c r="AM161" s="8" t="e">
        <f>IF(OR(ISNA(AM$1),ISNA($A161)),NA(),'临-燃尽0'!BX162)</f>
        <v>#N/A</v>
      </c>
      <c r="AN161" s="8" t="e">
        <f>IF(OR(ISNA(AN$1),ISNA($A161)),NA(),'临-燃尽0'!BY162)</f>
        <v>#N/A</v>
      </c>
      <c r="AO161" s="8" t="e">
        <f>IF(OR(ISNA(AO$1),ISNA($A161)),NA(),'临-燃尽0'!BZ162)</f>
        <v>#N/A</v>
      </c>
      <c r="AP161" s="8" t="e">
        <f>IF(OR(ISNA(AP$1),ISNA($A161)),NA(),'临-燃尽0'!CA162)</f>
        <v>#N/A</v>
      </c>
      <c r="AQ161" s="8" t="e">
        <f>IF(OR(ISNA(AQ$1),ISNA($A161)),NA(),'临-燃尽0'!CB162)</f>
        <v>#N/A</v>
      </c>
      <c r="AR161" s="8" t="e">
        <f>IF(OR(ISNA(AR$1),ISNA($A161)),NA(),'临-燃尽0'!CC162)</f>
        <v>#N/A</v>
      </c>
      <c r="AS161" s="8" t="e">
        <f>IF(OR(ISNA(AS$1),ISNA($A161)),NA(),'临-燃尽0'!CD162)</f>
        <v>#N/A</v>
      </c>
      <c r="AT161" s="8" t="e">
        <f>IF(OR(ISNA(AT$1),ISNA($A161)),NA(),'临-燃尽0'!CE162)</f>
        <v>#N/A</v>
      </c>
      <c r="AU161" s="8" t="e">
        <f>IF(OR(ISNA(AU$1),ISNA($A161)),NA(),'临-燃尽0'!CF162)</f>
        <v>#N/A</v>
      </c>
      <c r="AV161" s="8" t="e">
        <f>IF(OR(ISNA(AV$1),ISNA($A161)),NA(),'临-燃尽0'!CG162)</f>
        <v>#N/A</v>
      </c>
      <c r="AW161" s="8" t="e">
        <f>IF(OR(ISNA(AW$1),ISNA($A161)),NA(),'临-燃尽0'!CH162)</f>
        <v>#N/A</v>
      </c>
      <c r="AX161" s="8" t="e">
        <f>IF(OR(ISNA(AX$1),ISNA($A161)),NA(),'临-燃尽0'!CI162)</f>
        <v>#N/A</v>
      </c>
      <c r="AY161" s="8" t="e">
        <f>IF(OR(ISNA(AY$1),ISNA($A161)),NA(),'临-燃尽0'!CJ162)</f>
        <v>#N/A</v>
      </c>
      <c r="AZ161" s="8" t="e">
        <f>IF(OR(ISNA(AZ$1),ISNA($A161)),NA(),'临-燃尽0'!CK162)</f>
        <v>#N/A</v>
      </c>
    </row>
    <row r="162" spans="1:52">
      <c r="A162" s="8" t="e">
        <f>IF(OR('临-燃尽0'!AL163="",'临-燃尽0'!AL163="总计"),NA(),'临-燃尽0'!AL163)</f>
        <v>#N/A</v>
      </c>
      <c r="B162" s="8" t="e">
        <f>IF(ISNA($A162),NA(),'临-燃尽0'!AM163)</f>
        <v>#N/A</v>
      </c>
      <c r="C162" s="8" t="e">
        <f>IF(ISNA($A162),NA(),'临-燃尽0'!AN163)</f>
        <v>#N/A</v>
      </c>
      <c r="D162" s="8" t="e">
        <f>IF(ISNA($A162),NA(),'临-燃尽0'!AO163)</f>
        <v>#N/A</v>
      </c>
      <c r="E162" s="8" t="e">
        <f>IF(OR(ISNA(E$1),ISNA($A162)),NA(),'临-燃尽0'!AP163)</f>
        <v>#N/A</v>
      </c>
      <c r="F162" s="8" t="e">
        <f>IF(OR(ISNA(F$1),ISNA($A162)),NA(),'临-燃尽0'!AQ163)</f>
        <v>#N/A</v>
      </c>
      <c r="G162" s="8" t="e">
        <f>IF(OR(ISNA(G$1),ISNA($A162)),NA(),'临-燃尽0'!AR163)</f>
        <v>#N/A</v>
      </c>
      <c r="H162" s="8" t="e">
        <f>IF(OR(ISNA(H$1),ISNA($A162)),NA(),'临-燃尽0'!AS163)</f>
        <v>#N/A</v>
      </c>
      <c r="I162" s="8" t="e">
        <f>IF(OR(ISNA(I$1),ISNA($A162)),NA(),'临-燃尽0'!AT163)</f>
        <v>#N/A</v>
      </c>
      <c r="J162" s="8" t="e">
        <f>IF(OR(ISNA(J$1),ISNA($A162)),NA(),'临-燃尽0'!AU163)</f>
        <v>#N/A</v>
      </c>
      <c r="K162" s="8" t="e">
        <f>IF(OR(ISNA(K$1),ISNA($A162)),NA(),'临-燃尽0'!AV163)</f>
        <v>#N/A</v>
      </c>
      <c r="L162" s="8" t="e">
        <f>IF(OR(ISNA(L$1),ISNA($A162)),NA(),'临-燃尽0'!AW163)</f>
        <v>#N/A</v>
      </c>
      <c r="M162" s="8" t="e">
        <f>IF(OR(ISNA(M$1),ISNA($A162)),NA(),'临-燃尽0'!AX163)</f>
        <v>#N/A</v>
      </c>
      <c r="N162" s="8" t="e">
        <f>IF(OR(ISNA(N$1),ISNA($A162)),NA(),'临-燃尽0'!AY163)</f>
        <v>#N/A</v>
      </c>
      <c r="O162" s="8" t="e">
        <f>IF(OR(ISNA(O$1),ISNA($A162)),NA(),'临-燃尽0'!AZ163)</f>
        <v>#N/A</v>
      </c>
      <c r="P162" s="8" t="e">
        <f>IF(OR(ISNA(P$1),ISNA($A162)),NA(),'临-燃尽0'!BA163)</f>
        <v>#N/A</v>
      </c>
      <c r="Q162" s="8" t="e">
        <f>IF(OR(ISNA(Q$1),ISNA($A162)),NA(),'临-燃尽0'!BB163)</f>
        <v>#N/A</v>
      </c>
      <c r="R162" s="8" t="e">
        <f>IF(OR(ISNA(R$1),ISNA($A162)),NA(),'临-燃尽0'!BC163)</f>
        <v>#N/A</v>
      </c>
      <c r="S162" s="8" t="e">
        <f>IF(OR(ISNA(S$1),ISNA($A162)),NA(),'临-燃尽0'!BD163)</f>
        <v>#N/A</v>
      </c>
      <c r="T162" s="8" t="e">
        <f>IF(OR(ISNA(T$1),ISNA($A162)),NA(),'临-燃尽0'!BE163)</f>
        <v>#N/A</v>
      </c>
      <c r="U162" s="8" t="e">
        <f>IF(OR(ISNA(U$1),ISNA($A162)),NA(),'临-燃尽0'!BF163)</f>
        <v>#N/A</v>
      </c>
      <c r="V162" s="8" t="e">
        <f>IF(OR(ISNA(V$1),ISNA($A162)),NA(),'临-燃尽0'!BG163)</f>
        <v>#N/A</v>
      </c>
      <c r="W162" s="8" t="e">
        <f>IF(OR(ISNA(W$1),ISNA($A162)),NA(),'临-燃尽0'!BH163)</f>
        <v>#N/A</v>
      </c>
      <c r="X162" s="8" t="e">
        <f>IF(OR(ISNA(X$1),ISNA($A162)),NA(),'临-燃尽0'!BI163)</f>
        <v>#N/A</v>
      </c>
      <c r="Y162" s="8" t="e">
        <f>IF(OR(ISNA(Y$1),ISNA($A162)),NA(),'临-燃尽0'!BJ163)</f>
        <v>#N/A</v>
      </c>
      <c r="Z162" s="8" t="e">
        <f>IF(OR(ISNA(Z$1),ISNA($A162)),NA(),'临-燃尽0'!BK163)</f>
        <v>#N/A</v>
      </c>
      <c r="AA162" s="8" t="e">
        <f>IF(OR(ISNA(AA$1),ISNA($A162)),NA(),'临-燃尽0'!BL163)</f>
        <v>#N/A</v>
      </c>
      <c r="AB162" s="8" t="e">
        <f>IF(OR(ISNA(AB$1),ISNA($A162)),NA(),'临-燃尽0'!BM163)</f>
        <v>#N/A</v>
      </c>
      <c r="AC162" s="8" t="e">
        <f>IF(OR(ISNA(AC$1),ISNA($A162)),NA(),'临-燃尽0'!BN163)</f>
        <v>#N/A</v>
      </c>
      <c r="AD162" s="8" t="e">
        <f>IF(OR(ISNA(AD$1),ISNA($A162)),NA(),'临-燃尽0'!BO163)</f>
        <v>#N/A</v>
      </c>
      <c r="AE162" s="8" t="e">
        <f>IF(OR(ISNA(AE$1),ISNA($A162)),NA(),'临-燃尽0'!BP163)</f>
        <v>#N/A</v>
      </c>
      <c r="AF162" s="8" t="e">
        <f>IF(OR(ISNA(AF$1),ISNA($A162)),NA(),'临-燃尽0'!BQ163)</f>
        <v>#N/A</v>
      </c>
      <c r="AG162" s="8" t="e">
        <f>IF(OR(ISNA(AG$1),ISNA($A162)),NA(),'临-燃尽0'!BR163)</f>
        <v>#N/A</v>
      </c>
      <c r="AH162" s="8" t="e">
        <f>IF(OR(ISNA(AH$1),ISNA($A162)),NA(),'临-燃尽0'!BS163)</f>
        <v>#N/A</v>
      </c>
      <c r="AI162" s="8" t="e">
        <f>IF(OR(ISNA(AI$1),ISNA($A162)),NA(),'临-燃尽0'!BT163)</f>
        <v>#N/A</v>
      </c>
      <c r="AJ162" s="8" t="e">
        <f>IF(OR(ISNA(AJ$1),ISNA($A162)),NA(),'临-燃尽0'!BU163)</f>
        <v>#N/A</v>
      </c>
      <c r="AK162" s="8" t="e">
        <f>IF(OR(ISNA(AK$1),ISNA($A162)),NA(),'临-燃尽0'!BV163)</f>
        <v>#N/A</v>
      </c>
      <c r="AL162" s="8" t="e">
        <f>IF(OR(ISNA(AL$1),ISNA($A162)),NA(),'临-燃尽0'!BW163)</f>
        <v>#N/A</v>
      </c>
      <c r="AM162" s="8" t="e">
        <f>IF(OR(ISNA(AM$1),ISNA($A162)),NA(),'临-燃尽0'!BX163)</f>
        <v>#N/A</v>
      </c>
      <c r="AN162" s="8" t="e">
        <f>IF(OR(ISNA(AN$1),ISNA($A162)),NA(),'临-燃尽0'!BY163)</f>
        <v>#N/A</v>
      </c>
      <c r="AO162" s="8" t="e">
        <f>IF(OR(ISNA(AO$1),ISNA($A162)),NA(),'临-燃尽0'!BZ163)</f>
        <v>#N/A</v>
      </c>
      <c r="AP162" s="8" t="e">
        <f>IF(OR(ISNA(AP$1),ISNA($A162)),NA(),'临-燃尽0'!CA163)</f>
        <v>#N/A</v>
      </c>
      <c r="AQ162" s="8" t="e">
        <f>IF(OR(ISNA(AQ$1),ISNA($A162)),NA(),'临-燃尽0'!CB163)</f>
        <v>#N/A</v>
      </c>
      <c r="AR162" s="8" t="e">
        <f>IF(OR(ISNA(AR$1),ISNA($A162)),NA(),'临-燃尽0'!CC163)</f>
        <v>#N/A</v>
      </c>
      <c r="AS162" s="8" t="e">
        <f>IF(OR(ISNA(AS$1),ISNA($A162)),NA(),'临-燃尽0'!CD163)</f>
        <v>#N/A</v>
      </c>
      <c r="AT162" s="8" t="e">
        <f>IF(OR(ISNA(AT$1),ISNA($A162)),NA(),'临-燃尽0'!CE163)</f>
        <v>#N/A</v>
      </c>
      <c r="AU162" s="8" t="e">
        <f>IF(OR(ISNA(AU$1),ISNA($A162)),NA(),'临-燃尽0'!CF163)</f>
        <v>#N/A</v>
      </c>
      <c r="AV162" s="8" t="e">
        <f>IF(OR(ISNA(AV$1),ISNA($A162)),NA(),'临-燃尽0'!CG163)</f>
        <v>#N/A</v>
      </c>
      <c r="AW162" s="8" t="e">
        <f>IF(OR(ISNA(AW$1),ISNA($A162)),NA(),'临-燃尽0'!CH163)</f>
        <v>#N/A</v>
      </c>
      <c r="AX162" s="8" t="e">
        <f>IF(OR(ISNA(AX$1),ISNA($A162)),NA(),'临-燃尽0'!CI163)</f>
        <v>#N/A</v>
      </c>
      <c r="AY162" s="8" t="e">
        <f>IF(OR(ISNA(AY$1),ISNA($A162)),NA(),'临-燃尽0'!CJ163)</f>
        <v>#N/A</v>
      </c>
      <c r="AZ162" s="8" t="e">
        <f>IF(OR(ISNA(AZ$1),ISNA($A162)),NA(),'临-燃尽0'!CK163)</f>
        <v>#N/A</v>
      </c>
    </row>
    <row r="163" spans="1:52">
      <c r="A163" s="8" t="e">
        <f>IF(OR('临-燃尽0'!AL164="",'临-燃尽0'!AL164="总计"),NA(),'临-燃尽0'!AL164)</f>
        <v>#N/A</v>
      </c>
      <c r="B163" s="8" t="e">
        <f>IF(ISNA($A163),NA(),'临-燃尽0'!AM164)</f>
        <v>#N/A</v>
      </c>
      <c r="C163" s="8" t="e">
        <f>IF(ISNA($A163),NA(),'临-燃尽0'!AN164)</f>
        <v>#N/A</v>
      </c>
      <c r="D163" s="8" t="e">
        <f>IF(ISNA($A163),NA(),'临-燃尽0'!AO164)</f>
        <v>#N/A</v>
      </c>
      <c r="E163" s="8" t="e">
        <f>IF(OR(ISNA(E$1),ISNA($A163)),NA(),'临-燃尽0'!AP164)</f>
        <v>#N/A</v>
      </c>
      <c r="F163" s="8" t="e">
        <f>IF(OR(ISNA(F$1),ISNA($A163)),NA(),'临-燃尽0'!AQ164)</f>
        <v>#N/A</v>
      </c>
      <c r="G163" s="8" t="e">
        <f>IF(OR(ISNA(G$1),ISNA($A163)),NA(),'临-燃尽0'!AR164)</f>
        <v>#N/A</v>
      </c>
      <c r="H163" s="8" t="e">
        <f>IF(OR(ISNA(H$1),ISNA($A163)),NA(),'临-燃尽0'!AS164)</f>
        <v>#N/A</v>
      </c>
      <c r="I163" s="8" t="e">
        <f>IF(OR(ISNA(I$1),ISNA($A163)),NA(),'临-燃尽0'!AT164)</f>
        <v>#N/A</v>
      </c>
      <c r="J163" s="8" t="e">
        <f>IF(OR(ISNA(J$1),ISNA($A163)),NA(),'临-燃尽0'!AU164)</f>
        <v>#N/A</v>
      </c>
      <c r="K163" s="8" t="e">
        <f>IF(OR(ISNA(K$1),ISNA($A163)),NA(),'临-燃尽0'!AV164)</f>
        <v>#N/A</v>
      </c>
      <c r="L163" s="8" t="e">
        <f>IF(OR(ISNA(L$1),ISNA($A163)),NA(),'临-燃尽0'!AW164)</f>
        <v>#N/A</v>
      </c>
      <c r="M163" s="8" t="e">
        <f>IF(OR(ISNA(M$1),ISNA($A163)),NA(),'临-燃尽0'!AX164)</f>
        <v>#N/A</v>
      </c>
      <c r="N163" s="8" t="e">
        <f>IF(OR(ISNA(N$1),ISNA($A163)),NA(),'临-燃尽0'!AY164)</f>
        <v>#N/A</v>
      </c>
      <c r="O163" s="8" t="e">
        <f>IF(OR(ISNA(O$1),ISNA($A163)),NA(),'临-燃尽0'!AZ164)</f>
        <v>#N/A</v>
      </c>
      <c r="P163" s="8" t="e">
        <f>IF(OR(ISNA(P$1),ISNA($A163)),NA(),'临-燃尽0'!BA164)</f>
        <v>#N/A</v>
      </c>
      <c r="Q163" s="8" t="e">
        <f>IF(OR(ISNA(Q$1),ISNA($A163)),NA(),'临-燃尽0'!BB164)</f>
        <v>#N/A</v>
      </c>
      <c r="R163" s="8" t="e">
        <f>IF(OR(ISNA(R$1),ISNA($A163)),NA(),'临-燃尽0'!BC164)</f>
        <v>#N/A</v>
      </c>
      <c r="S163" s="8" t="e">
        <f>IF(OR(ISNA(S$1),ISNA($A163)),NA(),'临-燃尽0'!BD164)</f>
        <v>#N/A</v>
      </c>
      <c r="T163" s="8" t="e">
        <f>IF(OR(ISNA(T$1),ISNA($A163)),NA(),'临-燃尽0'!BE164)</f>
        <v>#N/A</v>
      </c>
      <c r="U163" s="8" t="e">
        <f>IF(OR(ISNA(U$1),ISNA($A163)),NA(),'临-燃尽0'!BF164)</f>
        <v>#N/A</v>
      </c>
      <c r="V163" s="8" t="e">
        <f>IF(OR(ISNA(V$1),ISNA($A163)),NA(),'临-燃尽0'!BG164)</f>
        <v>#N/A</v>
      </c>
      <c r="W163" s="8" t="e">
        <f>IF(OR(ISNA(W$1),ISNA($A163)),NA(),'临-燃尽0'!BH164)</f>
        <v>#N/A</v>
      </c>
      <c r="X163" s="8" t="e">
        <f>IF(OR(ISNA(X$1),ISNA($A163)),NA(),'临-燃尽0'!BI164)</f>
        <v>#N/A</v>
      </c>
      <c r="Y163" s="8" t="e">
        <f>IF(OR(ISNA(Y$1),ISNA($A163)),NA(),'临-燃尽0'!BJ164)</f>
        <v>#N/A</v>
      </c>
      <c r="Z163" s="8" t="e">
        <f>IF(OR(ISNA(Z$1),ISNA($A163)),NA(),'临-燃尽0'!BK164)</f>
        <v>#N/A</v>
      </c>
      <c r="AA163" s="8" t="e">
        <f>IF(OR(ISNA(AA$1),ISNA($A163)),NA(),'临-燃尽0'!BL164)</f>
        <v>#N/A</v>
      </c>
      <c r="AB163" s="8" t="e">
        <f>IF(OR(ISNA(AB$1),ISNA($A163)),NA(),'临-燃尽0'!BM164)</f>
        <v>#N/A</v>
      </c>
      <c r="AC163" s="8" t="e">
        <f>IF(OR(ISNA(AC$1),ISNA($A163)),NA(),'临-燃尽0'!BN164)</f>
        <v>#N/A</v>
      </c>
      <c r="AD163" s="8" t="e">
        <f>IF(OR(ISNA(AD$1),ISNA($A163)),NA(),'临-燃尽0'!BO164)</f>
        <v>#N/A</v>
      </c>
      <c r="AE163" s="8" t="e">
        <f>IF(OR(ISNA(AE$1),ISNA($A163)),NA(),'临-燃尽0'!BP164)</f>
        <v>#N/A</v>
      </c>
      <c r="AF163" s="8" t="e">
        <f>IF(OR(ISNA(AF$1),ISNA($A163)),NA(),'临-燃尽0'!BQ164)</f>
        <v>#N/A</v>
      </c>
      <c r="AG163" s="8" t="e">
        <f>IF(OR(ISNA(AG$1),ISNA($A163)),NA(),'临-燃尽0'!BR164)</f>
        <v>#N/A</v>
      </c>
      <c r="AH163" s="8" t="e">
        <f>IF(OR(ISNA(AH$1),ISNA($A163)),NA(),'临-燃尽0'!BS164)</f>
        <v>#N/A</v>
      </c>
      <c r="AI163" s="8" t="e">
        <f>IF(OR(ISNA(AI$1),ISNA($A163)),NA(),'临-燃尽0'!BT164)</f>
        <v>#N/A</v>
      </c>
      <c r="AJ163" s="8" t="e">
        <f>IF(OR(ISNA(AJ$1),ISNA($A163)),NA(),'临-燃尽0'!BU164)</f>
        <v>#N/A</v>
      </c>
      <c r="AK163" s="8" t="e">
        <f>IF(OR(ISNA(AK$1),ISNA($A163)),NA(),'临-燃尽0'!BV164)</f>
        <v>#N/A</v>
      </c>
      <c r="AL163" s="8" t="e">
        <f>IF(OR(ISNA(AL$1),ISNA($A163)),NA(),'临-燃尽0'!BW164)</f>
        <v>#N/A</v>
      </c>
      <c r="AM163" s="8" t="e">
        <f>IF(OR(ISNA(AM$1),ISNA($A163)),NA(),'临-燃尽0'!BX164)</f>
        <v>#N/A</v>
      </c>
      <c r="AN163" s="8" t="e">
        <f>IF(OR(ISNA(AN$1),ISNA($A163)),NA(),'临-燃尽0'!BY164)</f>
        <v>#N/A</v>
      </c>
      <c r="AO163" s="8" t="e">
        <f>IF(OR(ISNA(AO$1),ISNA($A163)),NA(),'临-燃尽0'!BZ164)</f>
        <v>#N/A</v>
      </c>
      <c r="AP163" s="8" t="e">
        <f>IF(OR(ISNA(AP$1),ISNA($A163)),NA(),'临-燃尽0'!CA164)</f>
        <v>#N/A</v>
      </c>
      <c r="AQ163" s="8" t="e">
        <f>IF(OR(ISNA(AQ$1),ISNA($A163)),NA(),'临-燃尽0'!CB164)</f>
        <v>#N/A</v>
      </c>
      <c r="AR163" s="8" t="e">
        <f>IF(OR(ISNA(AR$1),ISNA($A163)),NA(),'临-燃尽0'!CC164)</f>
        <v>#N/A</v>
      </c>
      <c r="AS163" s="8" t="e">
        <f>IF(OR(ISNA(AS$1),ISNA($A163)),NA(),'临-燃尽0'!CD164)</f>
        <v>#N/A</v>
      </c>
      <c r="AT163" s="8" t="e">
        <f>IF(OR(ISNA(AT$1),ISNA($A163)),NA(),'临-燃尽0'!CE164)</f>
        <v>#N/A</v>
      </c>
      <c r="AU163" s="8" t="e">
        <f>IF(OR(ISNA(AU$1),ISNA($A163)),NA(),'临-燃尽0'!CF164)</f>
        <v>#N/A</v>
      </c>
      <c r="AV163" s="8" t="e">
        <f>IF(OR(ISNA(AV$1),ISNA($A163)),NA(),'临-燃尽0'!CG164)</f>
        <v>#N/A</v>
      </c>
      <c r="AW163" s="8" t="e">
        <f>IF(OR(ISNA(AW$1),ISNA($A163)),NA(),'临-燃尽0'!CH164)</f>
        <v>#N/A</v>
      </c>
      <c r="AX163" s="8" t="e">
        <f>IF(OR(ISNA(AX$1),ISNA($A163)),NA(),'临-燃尽0'!CI164)</f>
        <v>#N/A</v>
      </c>
      <c r="AY163" s="8" t="e">
        <f>IF(OR(ISNA(AY$1),ISNA($A163)),NA(),'临-燃尽0'!CJ164)</f>
        <v>#N/A</v>
      </c>
      <c r="AZ163" s="8" t="e">
        <f>IF(OR(ISNA(AZ$1),ISNA($A163)),NA(),'临-燃尽0'!CK164)</f>
        <v>#N/A</v>
      </c>
    </row>
    <row r="164" spans="1:52">
      <c r="A164" s="8" t="e">
        <f>IF(OR('临-燃尽0'!AL165="",'临-燃尽0'!AL165="总计"),NA(),'临-燃尽0'!AL165)</f>
        <v>#N/A</v>
      </c>
      <c r="B164" s="8" t="e">
        <f>IF(ISNA($A164),NA(),'临-燃尽0'!AM165)</f>
        <v>#N/A</v>
      </c>
      <c r="C164" s="8" t="e">
        <f>IF(ISNA($A164),NA(),'临-燃尽0'!AN165)</f>
        <v>#N/A</v>
      </c>
      <c r="D164" s="8" t="e">
        <f>IF(ISNA($A164),NA(),'临-燃尽0'!AO165)</f>
        <v>#N/A</v>
      </c>
      <c r="E164" s="8" t="e">
        <f>IF(OR(ISNA(E$1),ISNA($A164)),NA(),'临-燃尽0'!AP165)</f>
        <v>#N/A</v>
      </c>
      <c r="F164" s="8" t="e">
        <f>IF(OR(ISNA(F$1),ISNA($A164)),NA(),'临-燃尽0'!AQ165)</f>
        <v>#N/A</v>
      </c>
      <c r="G164" s="8" t="e">
        <f>IF(OR(ISNA(G$1),ISNA($A164)),NA(),'临-燃尽0'!AR165)</f>
        <v>#N/A</v>
      </c>
      <c r="H164" s="8" t="e">
        <f>IF(OR(ISNA(H$1),ISNA($A164)),NA(),'临-燃尽0'!AS165)</f>
        <v>#N/A</v>
      </c>
      <c r="I164" s="8" t="e">
        <f>IF(OR(ISNA(I$1),ISNA($A164)),NA(),'临-燃尽0'!AT165)</f>
        <v>#N/A</v>
      </c>
      <c r="J164" s="8" t="e">
        <f>IF(OR(ISNA(J$1),ISNA($A164)),NA(),'临-燃尽0'!AU165)</f>
        <v>#N/A</v>
      </c>
      <c r="K164" s="8" t="e">
        <f>IF(OR(ISNA(K$1),ISNA($A164)),NA(),'临-燃尽0'!AV165)</f>
        <v>#N/A</v>
      </c>
      <c r="L164" s="8" t="e">
        <f>IF(OR(ISNA(L$1),ISNA($A164)),NA(),'临-燃尽0'!AW165)</f>
        <v>#N/A</v>
      </c>
      <c r="M164" s="8" t="e">
        <f>IF(OR(ISNA(M$1),ISNA($A164)),NA(),'临-燃尽0'!AX165)</f>
        <v>#N/A</v>
      </c>
      <c r="N164" s="8" t="e">
        <f>IF(OR(ISNA(N$1),ISNA($A164)),NA(),'临-燃尽0'!AY165)</f>
        <v>#N/A</v>
      </c>
      <c r="O164" s="8" t="e">
        <f>IF(OR(ISNA(O$1),ISNA($A164)),NA(),'临-燃尽0'!AZ165)</f>
        <v>#N/A</v>
      </c>
      <c r="P164" s="8" t="e">
        <f>IF(OR(ISNA(P$1),ISNA($A164)),NA(),'临-燃尽0'!BA165)</f>
        <v>#N/A</v>
      </c>
      <c r="Q164" s="8" t="e">
        <f>IF(OR(ISNA(Q$1),ISNA($A164)),NA(),'临-燃尽0'!BB165)</f>
        <v>#N/A</v>
      </c>
      <c r="R164" s="8" t="e">
        <f>IF(OR(ISNA(R$1),ISNA($A164)),NA(),'临-燃尽0'!BC165)</f>
        <v>#N/A</v>
      </c>
      <c r="S164" s="8" t="e">
        <f>IF(OR(ISNA(S$1),ISNA($A164)),NA(),'临-燃尽0'!BD165)</f>
        <v>#N/A</v>
      </c>
      <c r="T164" s="8" t="e">
        <f>IF(OR(ISNA(T$1),ISNA($A164)),NA(),'临-燃尽0'!BE165)</f>
        <v>#N/A</v>
      </c>
      <c r="U164" s="8" t="e">
        <f>IF(OR(ISNA(U$1),ISNA($A164)),NA(),'临-燃尽0'!BF165)</f>
        <v>#N/A</v>
      </c>
      <c r="V164" s="8" t="e">
        <f>IF(OR(ISNA(V$1),ISNA($A164)),NA(),'临-燃尽0'!BG165)</f>
        <v>#N/A</v>
      </c>
      <c r="W164" s="8" t="e">
        <f>IF(OR(ISNA(W$1),ISNA($A164)),NA(),'临-燃尽0'!BH165)</f>
        <v>#N/A</v>
      </c>
      <c r="X164" s="8" t="e">
        <f>IF(OR(ISNA(X$1),ISNA($A164)),NA(),'临-燃尽0'!BI165)</f>
        <v>#N/A</v>
      </c>
      <c r="Y164" s="8" t="e">
        <f>IF(OR(ISNA(Y$1),ISNA($A164)),NA(),'临-燃尽0'!BJ165)</f>
        <v>#N/A</v>
      </c>
      <c r="Z164" s="8" t="e">
        <f>IF(OR(ISNA(Z$1),ISNA($A164)),NA(),'临-燃尽0'!BK165)</f>
        <v>#N/A</v>
      </c>
      <c r="AA164" s="8" t="e">
        <f>IF(OR(ISNA(AA$1),ISNA($A164)),NA(),'临-燃尽0'!BL165)</f>
        <v>#N/A</v>
      </c>
      <c r="AB164" s="8" t="e">
        <f>IF(OR(ISNA(AB$1),ISNA($A164)),NA(),'临-燃尽0'!BM165)</f>
        <v>#N/A</v>
      </c>
      <c r="AC164" s="8" t="e">
        <f>IF(OR(ISNA(AC$1),ISNA($A164)),NA(),'临-燃尽0'!BN165)</f>
        <v>#N/A</v>
      </c>
      <c r="AD164" s="8" t="e">
        <f>IF(OR(ISNA(AD$1),ISNA($A164)),NA(),'临-燃尽0'!BO165)</f>
        <v>#N/A</v>
      </c>
      <c r="AE164" s="8" t="e">
        <f>IF(OR(ISNA(AE$1),ISNA($A164)),NA(),'临-燃尽0'!BP165)</f>
        <v>#N/A</v>
      </c>
      <c r="AF164" s="8" t="e">
        <f>IF(OR(ISNA(AF$1),ISNA($A164)),NA(),'临-燃尽0'!BQ165)</f>
        <v>#N/A</v>
      </c>
      <c r="AG164" s="8" t="e">
        <f>IF(OR(ISNA(AG$1),ISNA($A164)),NA(),'临-燃尽0'!BR165)</f>
        <v>#N/A</v>
      </c>
      <c r="AH164" s="8" t="e">
        <f>IF(OR(ISNA(AH$1),ISNA($A164)),NA(),'临-燃尽0'!BS165)</f>
        <v>#N/A</v>
      </c>
      <c r="AI164" s="8" t="e">
        <f>IF(OR(ISNA(AI$1),ISNA($A164)),NA(),'临-燃尽0'!BT165)</f>
        <v>#N/A</v>
      </c>
      <c r="AJ164" s="8" t="e">
        <f>IF(OR(ISNA(AJ$1),ISNA($A164)),NA(),'临-燃尽0'!BU165)</f>
        <v>#N/A</v>
      </c>
      <c r="AK164" s="8" t="e">
        <f>IF(OR(ISNA(AK$1),ISNA($A164)),NA(),'临-燃尽0'!BV165)</f>
        <v>#N/A</v>
      </c>
      <c r="AL164" s="8" t="e">
        <f>IF(OR(ISNA(AL$1),ISNA($A164)),NA(),'临-燃尽0'!BW165)</f>
        <v>#N/A</v>
      </c>
      <c r="AM164" s="8" t="e">
        <f>IF(OR(ISNA(AM$1),ISNA($A164)),NA(),'临-燃尽0'!BX165)</f>
        <v>#N/A</v>
      </c>
      <c r="AN164" s="8" t="e">
        <f>IF(OR(ISNA(AN$1),ISNA($A164)),NA(),'临-燃尽0'!BY165)</f>
        <v>#N/A</v>
      </c>
      <c r="AO164" s="8" t="e">
        <f>IF(OR(ISNA(AO$1),ISNA($A164)),NA(),'临-燃尽0'!BZ165)</f>
        <v>#N/A</v>
      </c>
      <c r="AP164" s="8" t="e">
        <f>IF(OR(ISNA(AP$1),ISNA($A164)),NA(),'临-燃尽0'!CA165)</f>
        <v>#N/A</v>
      </c>
      <c r="AQ164" s="8" t="e">
        <f>IF(OR(ISNA(AQ$1),ISNA($A164)),NA(),'临-燃尽0'!CB165)</f>
        <v>#N/A</v>
      </c>
      <c r="AR164" s="8" t="e">
        <f>IF(OR(ISNA(AR$1),ISNA($A164)),NA(),'临-燃尽0'!CC165)</f>
        <v>#N/A</v>
      </c>
      <c r="AS164" s="8" t="e">
        <f>IF(OR(ISNA(AS$1),ISNA($A164)),NA(),'临-燃尽0'!CD165)</f>
        <v>#N/A</v>
      </c>
      <c r="AT164" s="8" t="e">
        <f>IF(OR(ISNA(AT$1),ISNA($A164)),NA(),'临-燃尽0'!CE165)</f>
        <v>#N/A</v>
      </c>
      <c r="AU164" s="8" t="e">
        <f>IF(OR(ISNA(AU$1),ISNA($A164)),NA(),'临-燃尽0'!CF165)</f>
        <v>#N/A</v>
      </c>
      <c r="AV164" s="8" t="e">
        <f>IF(OR(ISNA(AV$1),ISNA($A164)),NA(),'临-燃尽0'!CG165)</f>
        <v>#N/A</v>
      </c>
      <c r="AW164" s="8" t="e">
        <f>IF(OR(ISNA(AW$1),ISNA($A164)),NA(),'临-燃尽0'!CH165)</f>
        <v>#N/A</v>
      </c>
      <c r="AX164" s="8" t="e">
        <f>IF(OR(ISNA(AX$1),ISNA($A164)),NA(),'临-燃尽0'!CI165)</f>
        <v>#N/A</v>
      </c>
      <c r="AY164" s="8" t="e">
        <f>IF(OR(ISNA(AY$1),ISNA($A164)),NA(),'临-燃尽0'!CJ165)</f>
        <v>#N/A</v>
      </c>
      <c r="AZ164" s="8" t="e">
        <f>IF(OR(ISNA(AZ$1),ISNA($A164)),NA(),'临-燃尽0'!CK165)</f>
        <v>#N/A</v>
      </c>
    </row>
    <row r="165" spans="1:52">
      <c r="A165" s="8" t="e">
        <f>IF(OR('临-燃尽0'!AL166="",'临-燃尽0'!AL166="总计"),NA(),'临-燃尽0'!AL166)</f>
        <v>#N/A</v>
      </c>
      <c r="B165" s="8" t="e">
        <f>IF(ISNA($A165),NA(),'临-燃尽0'!AM166)</f>
        <v>#N/A</v>
      </c>
      <c r="C165" s="8" t="e">
        <f>IF(ISNA($A165),NA(),'临-燃尽0'!AN166)</f>
        <v>#N/A</v>
      </c>
      <c r="D165" s="8" t="e">
        <f>IF(ISNA($A165),NA(),'临-燃尽0'!AO166)</f>
        <v>#N/A</v>
      </c>
      <c r="E165" s="8" t="e">
        <f>IF(OR(ISNA(E$1),ISNA($A165)),NA(),'临-燃尽0'!AP166)</f>
        <v>#N/A</v>
      </c>
      <c r="F165" s="8" t="e">
        <f>IF(OR(ISNA(F$1),ISNA($A165)),NA(),'临-燃尽0'!AQ166)</f>
        <v>#N/A</v>
      </c>
      <c r="G165" s="8" t="e">
        <f>IF(OR(ISNA(G$1),ISNA($A165)),NA(),'临-燃尽0'!AR166)</f>
        <v>#N/A</v>
      </c>
      <c r="H165" s="8" t="e">
        <f>IF(OR(ISNA(H$1),ISNA($A165)),NA(),'临-燃尽0'!AS166)</f>
        <v>#N/A</v>
      </c>
      <c r="I165" s="8" t="e">
        <f>IF(OR(ISNA(I$1),ISNA($A165)),NA(),'临-燃尽0'!AT166)</f>
        <v>#N/A</v>
      </c>
      <c r="J165" s="8" t="e">
        <f>IF(OR(ISNA(J$1),ISNA($A165)),NA(),'临-燃尽0'!AU166)</f>
        <v>#N/A</v>
      </c>
      <c r="K165" s="8" t="e">
        <f>IF(OR(ISNA(K$1),ISNA($A165)),NA(),'临-燃尽0'!AV166)</f>
        <v>#N/A</v>
      </c>
      <c r="L165" s="8" t="e">
        <f>IF(OR(ISNA(L$1),ISNA($A165)),NA(),'临-燃尽0'!AW166)</f>
        <v>#N/A</v>
      </c>
      <c r="M165" s="8" t="e">
        <f>IF(OR(ISNA(M$1),ISNA($A165)),NA(),'临-燃尽0'!AX166)</f>
        <v>#N/A</v>
      </c>
      <c r="N165" s="8" t="e">
        <f>IF(OR(ISNA(N$1),ISNA($A165)),NA(),'临-燃尽0'!AY166)</f>
        <v>#N/A</v>
      </c>
      <c r="O165" s="8" t="e">
        <f>IF(OR(ISNA(O$1),ISNA($A165)),NA(),'临-燃尽0'!AZ166)</f>
        <v>#N/A</v>
      </c>
      <c r="P165" s="8" t="e">
        <f>IF(OR(ISNA(P$1),ISNA($A165)),NA(),'临-燃尽0'!BA166)</f>
        <v>#N/A</v>
      </c>
      <c r="Q165" s="8" t="e">
        <f>IF(OR(ISNA(Q$1),ISNA($A165)),NA(),'临-燃尽0'!BB166)</f>
        <v>#N/A</v>
      </c>
      <c r="R165" s="8" t="e">
        <f>IF(OR(ISNA(R$1),ISNA($A165)),NA(),'临-燃尽0'!BC166)</f>
        <v>#N/A</v>
      </c>
      <c r="S165" s="8" t="e">
        <f>IF(OR(ISNA(S$1),ISNA($A165)),NA(),'临-燃尽0'!BD166)</f>
        <v>#N/A</v>
      </c>
      <c r="T165" s="8" t="e">
        <f>IF(OR(ISNA(T$1),ISNA($A165)),NA(),'临-燃尽0'!BE166)</f>
        <v>#N/A</v>
      </c>
      <c r="U165" s="8" t="e">
        <f>IF(OR(ISNA(U$1),ISNA($A165)),NA(),'临-燃尽0'!BF166)</f>
        <v>#N/A</v>
      </c>
      <c r="V165" s="8" t="e">
        <f>IF(OR(ISNA(V$1),ISNA($A165)),NA(),'临-燃尽0'!BG166)</f>
        <v>#N/A</v>
      </c>
      <c r="W165" s="8" t="e">
        <f>IF(OR(ISNA(W$1),ISNA($A165)),NA(),'临-燃尽0'!BH166)</f>
        <v>#N/A</v>
      </c>
      <c r="X165" s="8" t="e">
        <f>IF(OR(ISNA(X$1),ISNA($A165)),NA(),'临-燃尽0'!BI166)</f>
        <v>#N/A</v>
      </c>
      <c r="Y165" s="8" t="e">
        <f>IF(OR(ISNA(Y$1),ISNA($A165)),NA(),'临-燃尽0'!BJ166)</f>
        <v>#N/A</v>
      </c>
      <c r="Z165" s="8" t="e">
        <f>IF(OR(ISNA(Z$1),ISNA($A165)),NA(),'临-燃尽0'!BK166)</f>
        <v>#N/A</v>
      </c>
      <c r="AA165" s="8" t="e">
        <f>IF(OR(ISNA(AA$1),ISNA($A165)),NA(),'临-燃尽0'!BL166)</f>
        <v>#N/A</v>
      </c>
      <c r="AB165" s="8" t="e">
        <f>IF(OR(ISNA(AB$1),ISNA($A165)),NA(),'临-燃尽0'!BM166)</f>
        <v>#N/A</v>
      </c>
      <c r="AC165" s="8" t="e">
        <f>IF(OR(ISNA(AC$1),ISNA($A165)),NA(),'临-燃尽0'!BN166)</f>
        <v>#N/A</v>
      </c>
      <c r="AD165" s="8" t="e">
        <f>IF(OR(ISNA(AD$1),ISNA($A165)),NA(),'临-燃尽0'!BO166)</f>
        <v>#N/A</v>
      </c>
      <c r="AE165" s="8" t="e">
        <f>IF(OR(ISNA(AE$1),ISNA($A165)),NA(),'临-燃尽0'!BP166)</f>
        <v>#N/A</v>
      </c>
      <c r="AF165" s="8" t="e">
        <f>IF(OR(ISNA(AF$1),ISNA($A165)),NA(),'临-燃尽0'!BQ166)</f>
        <v>#N/A</v>
      </c>
      <c r="AG165" s="8" t="e">
        <f>IF(OR(ISNA(AG$1),ISNA($A165)),NA(),'临-燃尽0'!BR166)</f>
        <v>#N/A</v>
      </c>
      <c r="AH165" s="8" t="e">
        <f>IF(OR(ISNA(AH$1),ISNA($A165)),NA(),'临-燃尽0'!BS166)</f>
        <v>#N/A</v>
      </c>
      <c r="AI165" s="8" t="e">
        <f>IF(OR(ISNA(AI$1),ISNA($A165)),NA(),'临-燃尽0'!BT166)</f>
        <v>#N/A</v>
      </c>
      <c r="AJ165" s="8" t="e">
        <f>IF(OR(ISNA(AJ$1),ISNA($A165)),NA(),'临-燃尽0'!BU166)</f>
        <v>#N/A</v>
      </c>
      <c r="AK165" s="8" t="e">
        <f>IF(OR(ISNA(AK$1),ISNA($A165)),NA(),'临-燃尽0'!BV166)</f>
        <v>#N/A</v>
      </c>
      <c r="AL165" s="8" t="e">
        <f>IF(OR(ISNA(AL$1),ISNA($A165)),NA(),'临-燃尽0'!BW166)</f>
        <v>#N/A</v>
      </c>
      <c r="AM165" s="8" t="e">
        <f>IF(OR(ISNA(AM$1),ISNA($A165)),NA(),'临-燃尽0'!BX166)</f>
        <v>#N/A</v>
      </c>
      <c r="AN165" s="8" t="e">
        <f>IF(OR(ISNA(AN$1),ISNA($A165)),NA(),'临-燃尽0'!BY166)</f>
        <v>#N/A</v>
      </c>
      <c r="AO165" s="8" t="e">
        <f>IF(OR(ISNA(AO$1),ISNA($A165)),NA(),'临-燃尽0'!BZ166)</f>
        <v>#N/A</v>
      </c>
      <c r="AP165" s="8" t="e">
        <f>IF(OR(ISNA(AP$1),ISNA($A165)),NA(),'临-燃尽0'!CA166)</f>
        <v>#N/A</v>
      </c>
      <c r="AQ165" s="8" t="e">
        <f>IF(OR(ISNA(AQ$1),ISNA($A165)),NA(),'临-燃尽0'!CB166)</f>
        <v>#N/A</v>
      </c>
      <c r="AR165" s="8" t="e">
        <f>IF(OR(ISNA(AR$1),ISNA($A165)),NA(),'临-燃尽0'!CC166)</f>
        <v>#N/A</v>
      </c>
      <c r="AS165" s="8" t="e">
        <f>IF(OR(ISNA(AS$1),ISNA($A165)),NA(),'临-燃尽0'!CD166)</f>
        <v>#N/A</v>
      </c>
      <c r="AT165" s="8" t="e">
        <f>IF(OR(ISNA(AT$1),ISNA($A165)),NA(),'临-燃尽0'!CE166)</f>
        <v>#N/A</v>
      </c>
      <c r="AU165" s="8" t="e">
        <f>IF(OR(ISNA(AU$1),ISNA($A165)),NA(),'临-燃尽0'!CF166)</f>
        <v>#N/A</v>
      </c>
      <c r="AV165" s="8" t="e">
        <f>IF(OR(ISNA(AV$1),ISNA($A165)),NA(),'临-燃尽0'!CG166)</f>
        <v>#N/A</v>
      </c>
      <c r="AW165" s="8" t="e">
        <f>IF(OR(ISNA(AW$1),ISNA($A165)),NA(),'临-燃尽0'!CH166)</f>
        <v>#N/A</v>
      </c>
      <c r="AX165" s="8" t="e">
        <f>IF(OR(ISNA(AX$1),ISNA($A165)),NA(),'临-燃尽0'!CI166)</f>
        <v>#N/A</v>
      </c>
      <c r="AY165" s="8" t="e">
        <f>IF(OR(ISNA(AY$1),ISNA($A165)),NA(),'临-燃尽0'!CJ166)</f>
        <v>#N/A</v>
      </c>
      <c r="AZ165" s="8" t="e">
        <f>IF(OR(ISNA(AZ$1),ISNA($A165)),NA(),'临-燃尽0'!CK166)</f>
        <v>#N/A</v>
      </c>
    </row>
    <row r="166" spans="1:52">
      <c r="A166" s="8" t="e">
        <f>IF(OR('临-燃尽0'!AL167="",'临-燃尽0'!AL167="总计"),NA(),'临-燃尽0'!AL167)</f>
        <v>#N/A</v>
      </c>
      <c r="B166" s="8" t="e">
        <f>IF(ISNA($A166),NA(),'临-燃尽0'!AM167)</f>
        <v>#N/A</v>
      </c>
      <c r="C166" s="8" t="e">
        <f>IF(ISNA($A166),NA(),'临-燃尽0'!AN167)</f>
        <v>#N/A</v>
      </c>
      <c r="D166" s="8" t="e">
        <f>IF(ISNA($A166),NA(),'临-燃尽0'!AO167)</f>
        <v>#N/A</v>
      </c>
      <c r="E166" s="8" t="e">
        <f>IF(OR(ISNA(E$1),ISNA($A166)),NA(),'临-燃尽0'!AP167)</f>
        <v>#N/A</v>
      </c>
      <c r="F166" s="8" t="e">
        <f>IF(OR(ISNA(F$1),ISNA($A166)),NA(),'临-燃尽0'!AQ167)</f>
        <v>#N/A</v>
      </c>
      <c r="G166" s="8" t="e">
        <f>IF(OR(ISNA(G$1),ISNA($A166)),NA(),'临-燃尽0'!AR167)</f>
        <v>#N/A</v>
      </c>
      <c r="H166" s="8" t="e">
        <f>IF(OR(ISNA(H$1),ISNA($A166)),NA(),'临-燃尽0'!AS167)</f>
        <v>#N/A</v>
      </c>
      <c r="I166" s="8" t="e">
        <f>IF(OR(ISNA(I$1),ISNA($A166)),NA(),'临-燃尽0'!AT167)</f>
        <v>#N/A</v>
      </c>
      <c r="J166" s="8" t="e">
        <f>IF(OR(ISNA(J$1),ISNA($A166)),NA(),'临-燃尽0'!AU167)</f>
        <v>#N/A</v>
      </c>
      <c r="K166" s="8" t="e">
        <f>IF(OR(ISNA(K$1),ISNA($A166)),NA(),'临-燃尽0'!AV167)</f>
        <v>#N/A</v>
      </c>
      <c r="L166" s="8" t="e">
        <f>IF(OR(ISNA(L$1),ISNA($A166)),NA(),'临-燃尽0'!AW167)</f>
        <v>#N/A</v>
      </c>
      <c r="M166" s="8" t="e">
        <f>IF(OR(ISNA(M$1),ISNA($A166)),NA(),'临-燃尽0'!AX167)</f>
        <v>#N/A</v>
      </c>
      <c r="N166" s="8" t="e">
        <f>IF(OR(ISNA(N$1),ISNA($A166)),NA(),'临-燃尽0'!AY167)</f>
        <v>#N/A</v>
      </c>
      <c r="O166" s="8" t="e">
        <f>IF(OR(ISNA(O$1),ISNA($A166)),NA(),'临-燃尽0'!AZ167)</f>
        <v>#N/A</v>
      </c>
      <c r="P166" s="8" t="e">
        <f>IF(OR(ISNA(P$1),ISNA($A166)),NA(),'临-燃尽0'!BA167)</f>
        <v>#N/A</v>
      </c>
      <c r="Q166" s="8" t="e">
        <f>IF(OR(ISNA(Q$1),ISNA($A166)),NA(),'临-燃尽0'!BB167)</f>
        <v>#N/A</v>
      </c>
      <c r="R166" s="8" t="e">
        <f>IF(OR(ISNA(R$1),ISNA($A166)),NA(),'临-燃尽0'!BC167)</f>
        <v>#N/A</v>
      </c>
      <c r="S166" s="8" t="e">
        <f>IF(OR(ISNA(S$1),ISNA($A166)),NA(),'临-燃尽0'!BD167)</f>
        <v>#N/A</v>
      </c>
      <c r="T166" s="8" t="e">
        <f>IF(OR(ISNA(T$1),ISNA($A166)),NA(),'临-燃尽0'!BE167)</f>
        <v>#N/A</v>
      </c>
      <c r="U166" s="8" t="e">
        <f>IF(OR(ISNA(U$1),ISNA($A166)),NA(),'临-燃尽0'!BF167)</f>
        <v>#N/A</v>
      </c>
      <c r="V166" s="8" t="e">
        <f>IF(OR(ISNA(V$1),ISNA($A166)),NA(),'临-燃尽0'!BG167)</f>
        <v>#N/A</v>
      </c>
      <c r="W166" s="8" t="e">
        <f>IF(OR(ISNA(W$1),ISNA($A166)),NA(),'临-燃尽0'!BH167)</f>
        <v>#N/A</v>
      </c>
      <c r="X166" s="8" t="e">
        <f>IF(OR(ISNA(X$1),ISNA($A166)),NA(),'临-燃尽0'!BI167)</f>
        <v>#N/A</v>
      </c>
      <c r="Y166" s="8" t="e">
        <f>IF(OR(ISNA(Y$1),ISNA($A166)),NA(),'临-燃尽0'!BJ167)</f>
        <v>#N/A</v>
      </c>
      <c r="Z166" s="8" t="e">
        <f>IF(OR(ISNA(Z$1),ISNA($A166)),NA(),'临-燃尽0'!BK167)</f>
        <v>#N/A</v>
      </c>
      <c r="AA166" s="8" t="e">
        <f>IF(OR(ISNA(AA$1),ISNA($A166)),NA(),'临-燃尽0'!BL167)</f>
        <v>#N/A</v>
      </c>
      <c r="AB166" s="8" t="e">
        <f>IF(OR(ISNA(AB$1),ISNA($A166)),NA(),'临-燃尽0'!BM167)</f>
        <v>#N/A</v>
      </c>
      <c r="AC166" s="8" t="e">
        <f>IF(OR(ISNA(AC$1),ISNA($A166)),NA(),'临-燃尽0'!BN167)</f>
        <v>#N/A</v>
      </c>
      <c r="AD166" s="8" t="e">
        <f>IF(OR(ISNA(AD$1),ISNA($A166)),NA(),'临-燃尽0'!BO167)</f>
        <v>#N/A</v>
      </c>
      <c r="AE166" s="8" t="e">
        <f>IF(OR(ISNA(AE$1),ISNA($A166)),NA(),'临-燃尽0'!BP167)</f>
        <v>#N/A</v>
      </c>
      <c r="AF166" s="8" t="e">
        <f>IF(OR(ISNA(AF$1),ISNA($A166)),NA(),'临-燃尽0'!BQ167)</f>
        <v>#N/A</v>
      </c>
      <c r="AG166" s="8" t="e">
        <f>IF(OR(ISNA(AG$1),ISNA($A166)),NA(),'临-燃尽0'!BR167)</f>
        <v>#N/A</v>
      </c>
      <c r="AH166" s="8" t="e">
        <f>IF(OR(ISNA(AH$1),ISNA($A166)),NA(),'临-燃尽0'!BS167)</f>
        <v>#N/A</v>
      </c>
      <c r="AI166" s="8" t="e">
        <f>IF(OR(ISNA(AI$1),ISNA($A166)),NA(),'临-燃尽0'!BT167)</f>
        <v>#N/A</v>
      </c>
      <c r="AJ166" s="8" t="e">
        <f>IF(OR(ISNA(AJ$1),ISNA($A166)),NA(),'临-燃尽0'!BU167)</f>
        <v>#N/A</v>
      </c>
      <c r="AK166" s="8" t="e">
        <f>IF(OR(ISNA(AK$1),ISNA($A166)),NA(),'临-燃尽0'!BV167)</f>
        <v>#N/A</v>
      </c>
      <c r="AL166" s="8" t="e">
        <f>IF(OR(ISNA(AL$1),ISNA($A166)),NA(),'临-燃尽0'!BW167)</f>
        <v>#N/A</v>
      </c>
      <c r="AM166" s="8" t="e">
        <f>IF(OR(ISNA(AM$1),ISNA($A166)),NA(),'临-燃尽0'!BX167)</f>
        <v>#N/A</v>
      </c>
      <c r="AN166" s="8" t="e">
        <f>IF(OR(ISNA(AN$1),ISNA($A166)),NA(),'临-燃尽0'!BY167)</f>
        <v>#N/A</v>
      </c>
      <c r="AO166" s="8" t="e">
        <f>IF(OR(ISNA(AO$1),ISNA($A166)),NA(),'临-燃尽0'!BZ167)</f>
        <v>#N/A</v>
      </c>
      <c r="AP166" s="8" t="e">
        <f>IF(OR(ISNA(AP$1),ISNA($A166)),NA(),'临-燃尽0'!CA167)</f>
        <v>#N/A</v>
      </c>
      <c r="AQ166" s="8" t="e">
        <f>IF(OR(ISNA(AQ$1),ISNA($A166)),NA(),'临-燃尽0'!CB167)</f>
        <v>#N/A</v>
      </c>
      <c r="AR166" s="8" t="e">
        <f>IF(OR(ISNA(AR$1),ISNA($A166)),NA(),'临-燃尽0'!CC167)</f>
        <v>#N/A</v>
      </c>
      <c r="AS166" s="8" t="e">
        <f>IF(OR(ISNA(AS$1),ISNA($A166)),NA(),'临-燃尽0'!CD167)</f>
        <v>#N/A</v>
      </c>
      <c r="AT166" s="8" t="e">
        <f>IF(OR(ISNA(AT$1),ISNA($A166)),NA(),'临-燃尽0'!CE167)</f>
        <v>#N/A</v>
      </c>
      <c r="AU166" s="8" t="e">
        <f>IF(OR(ISNA(AU$1),ISNA($A166)),NA(),'临-燃尽0'!CF167)</f>
        <v>#N/A</v>
      </c>
      <c r="AV166" s="8" t="e">
        <f>IF(OR(ISNA(AV$1),ISNA($A166)),NA(),'临-燃尽0'!CG167)</f>
        <v>#N/A</v>
      </c>
      <c r="AW166" s="8" t="e">
        <f>IF(OR(ISNA(AW$1),ISNA($A166)),NA(),'临-燃尽0'!CH167)</f>
        <v>#N/A</v>
      </c>
      <c r="AX166" s="8" t="e">
        <f>IF(OR(ISNA(AX$1),ISNA($A166)),NA(),'临-燃尽0'!CI167)</f>
        <v>#N/A</v>
      </c>
      <c r="AY166" s="8" t="e">
        <f>IF(OR(ISNA(AY$1),ISNA($A166)),NA(),'临-燃尽0'!CJ167)</f>
        <v>#N/A</v>
      </c>
      <c r="AZ166" s="8" t="e">
        <f>IF(OR(ISNA(AZ$1),ISNA($A166)),NA(),'临-燃尽0'!CK167)</f>
        <v>#N/A</v>
      </c>
    </row>
    <row r="167" spans="1:52">
      <c r="A167" s="8" t="e">
        <f>IF(OR('临-燃尽0'!AL168="",'临-燃尽0'!AL168="总计"),NA(),'临-燃尽0'!AL168)</f>
        <v>#N/A</v>
      </c>
      <c r="B167" s="8" t="e">
        <f>IF(ISNA($A167),NA(),'临-燃尽0'!AM168)</f>
        <v>#N/A</v>
      </c>
      <c r="C167" s="8" t="e">
        <f>IF(ISNA($A167),NA(),'临-燃尽0'!AN168)</f>
        <v>#N/A</v>
      </c>
      <c r="D167" s="8" t="e">
        <f>IF(ISNA($A167),NA(),'临-燃尽0'!AO168)</f>
        <v>#N/A</v>
      </c>
      <c r="E167" s="8" t="e">
        <f>IF(OR(ISNA(E$1),ISNA($A167)),NA(),'临-燃尽0'!AP168)</f>
        <v>#N/A</v>
      </c>
      <c r="F167" s="8" t="e">
        <f>IF(OR(ISNA(F$1),ISNA($A167)),NA(),'临-燃尽0'!AQ168)</f>
        <v>#N/A</v>
      </c>
      <c r="G167" s="8" t="e">
        <f>IF(OR(ISNA(G$1),ISNA($A167)),NA(),'临-燃尽0'!AR168)</f>
        <v>#N/A</v>
      </c>
      <c r="H167" s="8" t="e">
        <f>IF(OR(ISNA(H$1),ISNA($A167)),NA(),'临-燃尽0'!AS168)</f>
        <v>#N/A</v>
      </c>
      <c r="I167" s="8" t="e">
        <f>IF(OR(ISNA(I$1),ISNA($A167)),NA(),'临-燃尽0'!AT168)</f>
        <v>#N/A</v>
      </c>
      <c r="J167" s="8" t="e">
        <f>IF(OR(ISNA(J$1),ISNA($A167)),NA(),'临-燃尽0'!AU168)</f>
        <v>#N/A</v>
      </c>
      <c r="K167" s="8" t="e">
        <f>IF(OR(ISNA(K$1),ISNA($A167)),NA(),'临-燃尽0'!AV168)</f>
        <v>#N/A</v>
      </c>
      <c r="L167" s="8" t="e">
        <f>IF(OR(ISNA(L$1),ISNA($A167)),NA(),'临-燃尽0'!AW168)</f>
        <v>#N/A</v>
      </c>
      <c r="M167" s="8" t="e">
        <f>IF(OR(ISNA(M$1),ISNA($A167)),NA(),'临-燃尽0'!AX168)</f>
        <v>#N/A</v>
      </c>
      <c r="N167" s="8" t="e">
        <f>IF(OR(ISNA(N$1),ISNA($A167)),NA(),'临-燃尽0'!AY168)</f>
        <v>#N/A</v>
      </c>
      <c r="O167" s="8" t="e">
        <f>IF(OR(ISNA(O$1),ISNA($A167)),NA(),'临-燃尽0'!AZ168)</f>
        <v>#N/A</v>
      </c>
      <c r="P167" s="8" t="e">
        <f>IF(OR(ISNA(P$1),ISNA($A167)),NA(),'临-燃尽0'!BA168)</f>
        <v>#N/A</v>
      </c>
      <c r="Q167" s="8" t="e">
        <f>IF(OR(ISNA(Q$1),ISNA($A167)),NA(),'临-燃尽0'!BB168)</f>
        <v>#N/A</v>
      </c>
      <c r="R167" s="8" t="e">
        <f>IF(OR(ISNA(R$1),ISNA($A167)),NA(),'临-燃尽0'!BC168)</f>
        <v>#N/A</v>
      </c>
      <c r="S167" s="8" t="e">
        <f>IF(OR(ISNA(S$1),ISNA($A167)),NA(),'临-燃尽0'!BD168)</f>
        <v>#N/A</v>
      </c>
      <c r="T167" s="8" t="e">
        <f>IF(OR(ISNA(T$1),ISNA($A167)),NA(),'临-燃尽0'!BE168)</f>
        <v>#N/A</v>
      </c>
      <c r="U167" s="8" t="e">
        <f>IF(OR(ISNA(U$1),ISNA($A167)),NA(),'临-燃尽0'!BF168)</f>
        <v>#N/A</v>
      </c>
      <c r="V167" s="8" t="e">
        <f>IF(OR(ISNA(V$1),ISNA($A167)),NA(),'临-燃尽0'!BG168)</f>
        <v>#N/A</v>
      </c>
      <c r="W167" s="8" t="e">
        <f>IF(OR(ISNA(W$1),ISNA($A167)),NA(),'临-燃尽0'!BH168)</f>
        <v>#N/A</v>
      </c>
      <c r="X167" s="8" t="e">
        <f>IF(OR(ISNA(X$1),ISNA($A167)),NA(),'临-燃尽0'!BI168)</f>
        <v>#N/A</v>
      </c>
      <c r="Y167" s="8" t="e">
        <f>IF(OR(ISNA(Y$1),ISNA($A167)),NA(),'临-燃尽0'!BJ168)</f>
        <v>#N/A</v>
      </c>
      <c r="Z167" s="8" t="e">
        <f>IF(OR(ISNA(Z$1),ISNA($A167)),NA(),'临-燃尽0'!BK168)</f>
        <v>#N/A</v>
      </c>
      <c r="AA167" s="8" t="e">
        <f>IF(OR(ISNA(AA$1),ISNA($A167)),NA(),'临-燃尽0'!BL168)</f>
        <v>#N/A</v>
      </c>
      <c r="AB167" s="8" t="e">
        <f>IF(OR(ISNA(AB$1),ISNA($A167)),NA(),'临-燃尽0'!BM168)</f>
        <v>#N/A</v>
      </c>
      <c r="AC167" s="8" t="e">
        <f>IF(OR(ISNA(AC$1),ISNA($A167)),NA(),'临-燃尽0'!BN168)</f>
        <v>#N/A</v>
      </c>
      <c r="AD167" s="8" t="e">
        <f>IF(OR(ISNA(AD$1),ISNA($A167)),NA(),'临-燃尽0'!BO168)</f>
        <v>#N/A</v>
      </c>
      <c r="AE167" s="8" t="e">
        <f>IF(OR(ISNA(AE$1),ISNA($A167)),NA(),'临-燃尽0'!BP168)</f>
        <v>#N/A</v>
      </c>
      <c r="AF167" s="8" t="e">
        <f>IF(OR(ISNA(AF$1),ISNA($A167)),NA(),'临-燃尽0'!BQ168)</f>
        <v>#N/A</v>
      </c>
      <c r="AG167" s="8" t="e">
        <f>IF(OR(ISNA(AG$1),ISNA($A167)),NA(),'临-燃尽0'!BR168)</f>
        <v>#N/A</v>
      </c>
      <c r="AH167" s="8" t="e">
        <f>IF(OR(ISNA(AH$1),ISNA($A167)),NA(),'临-燃尽0'!BS168)</f>
        <v>#N/A</v>
      </c>
      <c r="AI167" s="8" t="e">
        <f>IF(OR(ISNA(AI$1),ISNA($A167)),NA(),'临-燃尽0'!BT168)</f>
        <v>#N/A</v>
      </c>
      <c r="AJ167" s="8" t="e">
        <f>IF(OR(ISNA(AJ$1),ISNA($A167)),NA(),'临-燃尽0'!BU168)</f>
        <v>#N/A</v>
      </c>
      <c r="AK167" s="8" t="e">
        <f>IF(OR(ISNA(AK$1),ISNA($A167)),NA(),'临-燃尽0'!BV168)</f>
        <v>#N/A</v>
      </c>
      <c r="AL167" s="8" t="e">
        <f>IF(OR(ISNA(AL$1),ISNA($A167)),NA(),'临-燃尽0'!BW168)</f>
        <v>#N/A</v>
      </c>
      <c r="AM167" s="8" t="e">
        <f>IF(OR(ISNA(AM$1),ISNA($A167)),NA(),'临-燃尽0'!BX168)</f>
        <v>#N/A</v>
      </c>
      <c r="AN167" s="8" t="e">
        <f>IF(OR(ISNA(AN$1),ISNA($A167)),NA(),'临-燃尽0'!BY168)</f>
        <v>#N/A</v>
      </c>
      <c r="AO167" s="8" t="e">
        <f>IF(OR(ISNA(AO$1),ISNA($A167)),NA(),'临-燃尽0'!BZ168)</f>
        <v>#N/A</v>
      </c>
      <c r="AP167" s="8" t="e">
        <f>IF(OR(ISNA(AP$1),ISNA($A167)),NA(),'临-燃尽0'!CA168)</f>
        <v>#N/A</v>
      </c>
      <c r="AQ167" s="8" t="e">
        <f>IF(OR(ISNA(AQ$1),ISNA($A167)),NA(),'临-燃尽0'!CB168)</f>
        <v>#N/A</v>
      </c>
      <c r="AR167" s="8" t="e">
        <f>IF(OR(ISNA(AR$1),ISNA($A167)),NA(),'临-燃尽0'!CC168)</f>
        <v>#N/A</v>
      </c>
      <c r="AS167" s="8" t="e">
        <f>IF(OR(ISNA(AS$1),ISNA($A167)),NA(),'临-燃尽0'!CD168)</f>
        <v>#N/A</v>
      </c>
      <c r="AT167" s="8" t="e">
        <f>IF(OR(ISNA(AT$1),ISNA($A167)),NA(),'临-燃尽0'!CE168)</f>
        <v>#N/A</v>
      </c>
      <c r="AU167" s="8" t="e">
        <f>IF(OR(ISNA(AU$1),ISNA($A167)),NA(),'临-燃尽0'!CF168)</f>
        <v>#N/A</v>
      </c>
      <c r="AV167" s="8" t="e">
        <f>IF(OR(ISNA(AV$1),ISNA($A167)),NA(),'临-燃尽0'!CG168)</f>
        <v>#N/A</v>
      </c>
      <c r="AW167" s="8" t="e">
        <f>IF(OR(ISNA(AW$1),ISNA($A167)),NA(),'临-燃尽0'!CH168)</f>
        <v>#N/A</v>
      </c>
      <c r="AX167" s="8" t="e">
        <f>IF(OR(ISNA(AX$1),ISNA($A167)),NA(),'临-燃尽0'!CI168)</f>
        <v>#N/A</v>
      </c>
      <c r="AY167" s="8" t="e">
        <f>IF(OR(ISNA(AY$1),ISNA($A167)),NA(),'临-燃尽0'!CJ168)</f>
        <v>#N/A</v>
      </c>
      <c r="AZ167" s="8" t="e">
        <f>IF(OR(ISNA(AZ$1),ISNA($A167)),NA(),'临-燃尽0'!CK168)</f>
        <v>#N/A</v>
      </c>
    </row>
    <row r="168" spans="1:52">
      <c r="A168" s="8" t="e">
        <f>IF(OR('临-燃尽0'!AL169="",'临-燃尽0'!AL169="总计"),NA(),'临-燃尽0'!AL169)</f>
        <v>#N/A</v>
      </c>
      <c r="B168" s="8" t="e">
        <f>IF(ISNA($A168),NA(),'临-燃尽0'!AM169)</f>
        <v>#N/A</v>
      </c>
      <c r="C168" s="8" t="e">
        <f>IF(ISNA($A168),NA(),'临-燃尽0'!AN169)</f>
        <v>#N/A</v>
      </c>
      <c r="D168" s="8" t="e">
        <f>IF(ISNA($A168),NA(),'临-燃尽0'!AO169)</f>
        <v>#N/A</v>
      </c>
      <c r="E168" s="8" t="e">
        <f>IF(OR(ISNA(E$1),ISNA($A168)),NA(),'临-燃尽0'!AP169)</f>
        <v>#N/A</v>
      </c>
      <c r="F168" s="8" t="e">
        <f>IF(OR(ISNA(F$1),ISNA($A168)),NA(),'临-燃尽0'!AQ169)</f>
        <v>#N/A</v>
      </c>
      <c r="G168" s="8" t="e">
        <f>IF(OR(ISNA(G$1),ISNA($A168)),NA(),'临-燃尽0'!AR169)</f>
        <v>#N/A</v>
      </c>
      <c r="H168" s="8" t="e">
        <f>IF(OR(ISNA(H$1),ISNA($A168)),NA(),'临-燃尽0'!AS169)</f>
        <v>#N/A</v>
      </c>
      <c r="I168" s="8" t="e">
        <f>IF(OR(ISNA(I$1),ISNA($A168)),NA(),'临-燃尽0'!AT169)</f>
        <v>#N/A</v>
      </c>
      <c r="J168" s="8" t="e">
        <f>IF(OR(ISNA(J$1),ISNA($A168)),NA(),'临-燃尽0'!AU169)</f>
        <v>#N/A</v>
      </c>
      <c r="K168" s="8" t="e">
        <f>IF(OR(ISNA(K$1),ISNA($A168)),NA(),'临-燃尽0'!AV169)</f>
        <v>#N/A</v>
      </c>
      <c r="L168" s="8" t="e">
        <f>IF(OR(ISNA(L$1),ISNA($A168)),NA(),'临-燃尽0'!AW169)</f>
        <v>#N/A</v>
      </c>
      <c r="M168" s="8" t="e">
        <f>IF(OR(ISNA(M$1),ISNA($A168)),NA(),'临-燃尽0'!AX169)</f>
        <v>#N/A</v>
      </c>
      <c r="N168" s="8" t="e">
        <f>IF(OR(ISNA(N$1),ISNA($A168)),NA(),'临-燃尽0'!AY169)</f>
        <v>#N/A</v>
      </c>
      <c r="O168" s="8" t="e">
        <f>IF(OR(ISNA(O$1),ISNA($A168)),NA(),'临-燃尽0'!AZ169)</f>
        <v>#N/A</v>
      </c>
      <c r="P168" s="8" t="e">
        <f>IF(OR(ISNA(P$1),ISNA($A168)),NA(),'临-燃尽0'!BA169)</f>
        <v>#N/A</v>
      </c>
      <c r="Q168" s="8" t="e">
        <f>IF(OR(ISNA(Q$1),ISNA($A168)),NA(),'临-燃尽0'!BB169)</f>
        <v>#N/A</v>
      </c>
      <c r="R168" s="8" t="e">
        <f>IF(OR(ISNA(R$1),ISNA($A168)),NA(),'临-燃尽0'!BC169)</f>
        <v>#N/A</v>
      </c>
      <c r="S168" s="8" t="e">
        <f>IF(OR(ISNA(S$1),ISNA($A168)),NA(),'临-燃尽0'!BD169)</f>
        <v>#N/A</v>
      </c>
      <c r="T168" s="8" t="e">
        <f>IF(OR(ISNA(T$1),ISNA($A168)),NA(),'临-燃尽0'!BE169)</f>
        <v>#N/A</v>
      </c>
      <c r="U168" s="8" t="e">
        <f>IF(OR(ISNA(U$1),ISNA($A168)),NA(),'临-燃尽0'!BF169)</f>
        <v>#N/A</v>
      </c>
      <c r="V168" s="8" t="e">
        <f>IF(OR(ISNA(V$1),ISNA($A168)),NA(),'临-燃尽0'!BG169)</f>
        <v>#N/A</v>
      </c>
      <c r="W168" s="8" t="e">
        <f>IF(OR(ISNA(W$1),ISNA($A168)),NA(),'临-燃尽0'!BH169)</f>
        <v>#N/A</v>
      </c>
      <c r="X168" s="8" t="e">
        <f>IF(OR(ISNA(X$1),ISNA($A168)),NA(),'临-燃尽0'!BI169)</f>
        <v>#N/A</v>
      </c>
      <c r="Y168" s="8" t="e">
        <f>IF(OR(ISNA(Y$1),ISNA($A168)),NA(),'临-燃尽0'!BJ169)</f>
        <v>#N/A</v>
      </c>
      <c r="Z168" s="8" t="e">
        <f>IF(OR(ISNA(Z$1),ISNA($A168)),NA(),'临-燃尽0'!BK169)</f>
        <v>#N/A</v>
      </c>
      <c r="AA168" s="8" t="e">
        <f>IF(OR(ISNA(AA$1),ISNA($A168)),NA(),'临-燃尽0'!BL169)</f>
        <v>#N/A</v>
      </c>
      <c r="AB168" s="8" t="e">
        <f>IF(OR(ISNA(AB$1),ISNA($A168)),NA(),'临-燃尽0'!BM169)</f>
        <v>#N/A</v>
      </c>
      <c r="AC168" s="8" t="e">
        <f>IF(OR(ISNA(AC$1),ISNA($A168)),NA(),'临-燃尽0'!BN169)</f>
        <v>#N/A</v>
      </c>
      <c r="AD168" s="8" t="e">
        <f>IF(OR(ISNA(AD$1),ISNA($A168)),NA(),'临-燃尽0'!BO169)</f>
        <v>#N/A</v>
      </c>
      <c r="AE168" s="8" t="e">
        <f>IF(OR(ISNA(AE$1),ISNA($A168)),NA(),'临-燃尽0'!BP169)</f>
        <v>#N/A</v>
      </c>
      <c r="AF168" s="8" t="e">
        <f>IF(OR(ISNA(AF$1),ISNA($A168)),NA(),'临-燃尽0'!BQ169)</f>
        <v>#N/A</v>
      </c>
      <c r="AG168" s="8" t="e">
        <f>IF(OR(ISNA(AG$1),ISNA($A168)),NA(),'临-燃尽0'!BR169)</f>
        <v>#N/A</v>
      </c>
      <c r="AH168" s="8" t="e">
        <f>IF(OR(ISNA(AH$1),ISNA($A168)),NA(),'临-燃尽0'!BS169)</f>
        <v>#N/A</v>
      </c>
      <c r="AI168" s="8" t="e">
        <f>IF(OR(ISNA(AI$1),ISNA($A168)),NA(),'临-燃尽0'!BT169)</f>
        <v>#N/A</v>
      </c>
      <c r="AJ168" s="8" t="e">
        <f>IF(OR(ISNA(AJ$1),ISNA($A168)),NA(),'临-燃尽0'!BU169)</f>
        <v>#N/A</v>
      </c>
      <c r="AK168" s="8" t="e">
        <f>IF(OR(ISNA(AK$1),ISNA($A168)),NA(),'临-燃尽0'!BV169)</f>
        <v>#N/A</v>
      </c>
      <c r="AL168" s="8" t="e">
        <f>IF(OR(ISNA(AL$1),ISNA($A168)),NA(),'临-燃尽0'!BW169)</f>
        <v>#N/A</v>
      </c>
      <c r="AM168" s="8" t="e">
        <f>IF(OR(ISNA(AM$1),ISNA($A168)),NA(),'临-燃尽0'!BX169)</f>
        <v>#N/A</v>
      </c>
      <c r="AN168" s="8" t="e">
        <f>IF(OR(ISNA(AN$1),ISNA($A168)),NA(),'临-燃尽0'!BY169)</f>
        <v>#N/A</v>
      </c>
      <c r="AO168" s="8" t="e">
        <f>IF(OR(ISNA(AO$1),ISNA($A168)),NA(),'临-燃尽0'!BZ169)</f>
        <v>#N/A</v>
      </c>
      <c r="AP168" s="8" t="e">
        <f>IF(OR(ISNA(AP$1),ISNA($A168)),NA(),'临-燃尽0'!CA169)</f>
        <v>#N/A</v>
      </c>
      <c r="AQ168" s="8" t="e">
        <f>IF(OR(ISNA(AQ$1),ISNA($A168)),NA(),'临-燃尽0'!CB169)</f>
        <v>#N/A</v>
      </c>
      <c r="AR168" s="8" t="e">
        <f>IF(OR(ISNA(AR$1),ISNA($A168)),NA(),'临-燃尽0'!CC169)</f>
        <v>#N/A</v>
      </c>
      <c r="AS168" s="8" t="e">
        <f>IF(OR(ISNA(AS$1),ISNA($A168)),NA(),'临-燃尽0'!CD169)</f>
        <v>#N/A</v>
      </c>
      <c r="AT168" s="8" t="e">
        <f>IF(OR(ISNA(AT$1),ISNA($A168)),NA(),'临-燃尽0'!CE169)</f>
        <v>#N/A</v>
      </c>
      <c r="AU168" s="8" t="e">
        <f>IF(OR(ISNA(AU$1),ISNA($A168)),NA(),'临-燃尽0'!CF169)</f>
        <v>#N/A</v>
      </c>
      <c r="AV168" s="8" t="e">
        <f>IF(OR(ISNA(AV$1),ISNA($A168)),NA(),'临-燃尽0'!CG169)</f>
        <v>#N/A</v>
      </c>
      <c r="AW168" s="8" t="e">
        <f>IF(OR(ISNA(AW$1),ISNA($A168)),NA(),'临-燃尽0'!CH169)</f>
        <v>#N/A</v>
      </c>
      <c r="AX168" s="8" t="e">
        <f>IF(OR(ISNA(AX$1),ISNA($A168)),NA(),'临-燃尽0'!CI169)</f>
        <v>#N/A</v>
      </c>
      <c r="AY168" s="8" t="e">
        <f>IF(OR(ISNA(AY$1),ISNA($A168)),NA(),'临-燃尽0'!CJ169)</f>
        <v>#N/A</v>
      </c>
      <c r="AZ168" s="8" t="e">
        <f>IF(OR(ISNA(AZ$1),ISNA($A168)),NA(),'临-燃尽0'!CK169)</f>
        <v>#N/A</v>
      </c>
    </row>
    <row r="169" spans="1:52">
      <c r="A169" s="8" t="e">
        <f>IF(OR('临-燃尽0'!AL170="",'临-燃尽0'!AL170="总计"),NA(),'临-燃尽0'!AL170)</f>
        <v>#N/A</v>
      </c>
      <c r="B169" s="8" t="e">
        <f>IF(ISNA($A169),NA(),'临-燃尽0'!AM170)</f>
        <v>#N/A</v>
      </c>
      <c r="C169" s="8" t="e">
        <f>IF(ISNA($A169),NA(),'临-燃尽0'!AN170)</f>
        <v>#N/A</v>
      </c>
      <c r="D169" s="8" t="e">
        <f>IF(ISNA($A169),NA(),'临-燃尽0'!AO170)</f>
        <v>#N/A</v>
      </c>
      <c r="E169" s="8" t="e">
        <f>IF(OR(ISNA(E$1),ISNA($A169)),NA(),'临-燃尽0'!AP170)</f>
        <v>#N/A</v>
      </c>
      <c r="F169" s="8" t="e">
        <f>IF(OR(ISNA(F$1),ISNA($A169)),NA(),'临-燃尽0'!AQ170)</f>
        <v>#N/A</v>
      </c>
      <c r="G169" s="8" t="e">
        <f>IF(OR(ISNA(G$1),ISNA($A169)),NA(),'临-燃尽0'!AR170)</f>
        <v>#N/A</v>
      </c>
      <c r="H169" s="8" t="e">
        <f>IF(OR(ISNA(H$1),ISNA($A169)),NA(),'临-燃尽0'!AS170)</f>
        <v>#N/A</v>
      </c>
      <c r="I169" s="8" t="e">
        <f>IF(OR(ISNA(I$1),ISNA($A169)),NA(),'临-燃尽0'!AT170)</f>
        <v>#N/A</v>
      </c>
      <c r="J169" s="8" t="e">
        <f>IF(OR(ISNA(J$1),ISNA($A169)),NA(),'临-燃尽0'!AU170)</f>
        <v>#N/A</v>
      </c>
      <c r="K169" s="8" t="e">
        <f>IF(OR(ISNA(K$1),ISNA($A169)),NA(),'临-燃尽0'!AV170)</f>
        <v>#N/A</v>
      </c>
      <c r="L169" s="8" t="e">
        <f>IF(OR(ISNA(L$1),ISNA($A169)),NA(),'临-燃尽0'!AW170)</f>
        <v>#N/A</v>
      </c>
      <c r="M169" s="8" t="e">
        <f>IF(OR(ISNA(M$1),ISNA($A169)),NA(),'临-燃尽0'!AX170)</f>
        <v>#N/A</v>
      </c>
      <c r="N169" s="8" t="e">
        <f>IF(OR(ISNA(N$1),ISNA($A169)),NA(),'临-燃尽0'!AY170)</f>
        <v>#N/A</v>
      </c>
      <c r="O169" s="8" t="e">
        <f>IF(OR(ISNA(O$1),ISNA($A169)),NA(),'临-燃尽0'!AZ170)</f>
        <v>#N/A</v>
      </c>
      <c r="P169" s="8" t="e">
        <f>IF(OR(ISNA(P$1),ISNA($A169)),NA(),'临-燃尽0'!BA170)</f>
        <v>#N/A</v>
      </c>
      <c r="Q169" s="8" t="e">
        <f>IF(OR(ISNA(Q$1),ISNA($A169)),NA(),'临-燃尽0'!BB170)</f>
        <v>#N/A</v>
      </c>
      <c r="R169" s="8" t="e">
        <f>IF(OR(ISNA(R$1),ISNA($A169)),NA(),'临-燃尽0'!BC170)</f>
        <v>#N/A</v>
      </c>
      <c r="S169" s="8" t="e">
        <f>IF(OR(ISNA(S$1),ISNA($A169)),NA(),'临-燃尽0'!BD170)</f>
        <v>#N/A</v>
      </c>
      <c r="T169" s="8" t="e">
        <f>IF(OR(ISNA(T$1),ISNA($A169)),NA(),'临-燃尽0'!BE170)</f>
        <v>#N/A</v>
      </c>
      <c r="U169" s="8" t="e">
        <f>IF(OR(ISNA(U$1),ISNA($A169)),NA(),'临-燃尽0'!BF170)</f>
        <v>#N/A</v>
      </c>
      <c r="V169" s="8" t="e">
        <f>IF(OR(ISNA(V$1),ISNA($A169)),NA(),'临-燃尽0'!BG170)</f>
        <v>#N/A</v>
      </c>
      <c r="W169" s="8" t="e">
        <f>IF(OR(ISNA(W$1),ISNA($A169)),NA(),'临-燃尽0'!BH170)</f>
        <v>#N/A</v>
      </c>
      <c r="X169" s="8" t="e">
        <f>IF(OR(ISNA(X$1),ISNA($A169)),NA(),'临-燃尽0'!BI170)</f>
        <v>#N/A</v>
      </c>
      <c r="Y169" s="8" t="e">
        <f>IF(OR(ISNA(Y$1),ISNA($A169)),NA(),'临-燃尽0'!BJ170)</f>
        <v>#N/A</v>
      </c>
      <c r="Z169" s="8" t="e">
        <f>IF(OR(ISNA(Z$1),ISNA($A169)),NA(),'临-燃尽0'!BK170)</f>
        <v>#N/A</v>
      </c>
      <c r="AA169" s="8" t="e">
        <f>IF(OR(ISNA(AA$1),ISNA($A169)),NA(),'临-燃尽0'!BL170)</f>
        <v>#N/A</v>
      </c>
      <c r="AB169" s="8" t="e">
        <f>IF(OR(ISNA(AB$1),ISNA($A169)),NA(),'临-燃尽0'!BM170)</f>
        <v>#N/A</v>
      </c>
      <c r="AC169" s="8" t="e">
        <f>IF(OR(ISNA(AC$1),ISNA($A169)),NA(),'临-燃尽0'!BN170)</f>
        <v>#N/A</v>
      </c>
      <c r="AD169" s="8" t="e">
        <f>IF(OR(ISNA(AD$1),ISNA($A169)),NA(),'临-燃尽0'!BO170)</f>
        <v>#N/A</v>
      </c>
      <c r="AE169" s="8" t="e">
        <f>IF(OR(ISNA(AE$1),ISNA($A169)),NA(),'临-燃尽0'!BP170)</f>
        <v>#N/A</v>
      </c>
      <c r="AF169" s="8" t="e">
        <f>IF(OR(ISNA(AF$1),ISNA($A169)),NA(),'临-燃尽0'!BQ170)</f>
        <v>#N/A</v>
      </c>
      <c r="AG169" s="8" t="e">
        <f>IF(OR(ISNA(AG$1),ISNA($A169)),NA(),'临-燃尽0'!BR170)</f>
        <v>#N/A</v>
      </c>
      <c r="AH169" s="8" t="e">
        <f>IF(OR(ISNA(AH$1),ISNA($A169)),NA(),'临-燃尽0'!BS170)</f>
        <v>#N/A</v>
      </c>
      <c r="AI169" s="8" t="e">
        <f>IF(OR(ISNA(AI$1),ISNA($A169)),NA(),'临-燃尽0'!BT170)</f>
        <v>#N/A</v>
      </c>
      <c r="AJ169" s="8" t="e">
        <f>IF(OR(ISNA(AJ$1),ISNA($A169)),NA(),'临-燃尽0'!BU170)</f>
        <v>#N/A</v>
      </c>
      <c r="AK169" s="8" t="e">
        <f>IF(OR(ISNA(AK$1),ISNA($A169)),NA(),'临-燃尽0'!BV170)</f>
        <v>#N/A</v>
      </c>
      <c r="AL169" s="8" t="e">
        <f>IF(OR(ISNA(AL$1),ISNA($A169)),NA(),'临-燃尽0'!BW170)</f>
        <v>#N/A</v>
      </c>
      <c r="AM169" s="8" t="e">
        <f>IF(OR(ISNA(AM$1),ISNA($A169)),NA(),'临-燃尽0'!BX170)</f>
        <v>#N/A</v>
      </c>
      <c r="AN169" s="8" t="e">
        <f>IF(OR(ISNA(AN$1),ISNA($A169)),NA(),'临-燃尽0'!BY170)</f>
        <v>#N/A</v>
      </c>
      <c r="AO169" s="8" t="e">
        <f>IF(OR(ISNA(AO$1),ISNA($A169)),NA(),'临-燃尽0'!BZ170)</f>
        <v>#N/A</v>
      </c>
      <c r="AP169" s="8" t="e">
        <f>IF(OR(ISNA(AP$1),ISNA($A169)),NA(),'临-燃尽0'!CA170)</f>
        <v>#N/A</v>
      </c>
      <c r="AQ169" s="8" t="e">
        <f>IF(OR(ISNA(AQ$1),ISNA($A169)),NA(),'临-燃尽0'!CB170)</f>
        <v>#N/A</v>
      </c>
      <c r="AR169" s="8" t="e">
        <f>IF(OR(ISNA(AR$1),ISNA($A169)),NA(),'临-燃尽0'!CC170)</f>
        <v>#N/A</v>
      </c>
      <c r="AS169" s="8" t="e">
        <f>IF(OR(ISNA(AS$1),ISNA($A169)),NA(),'临-燃尽0'!CD170)</f>
        <v>#N/A</v>
      </c>
      <c r="AT169" s="8" t="e">
        <f>IF(OR(ISNA(AT$1),ISNA($A169)),NA(),'临-燃尽0'!CE170)</f>
        <v>#N/A</v>
      </c>
      <c r="AU169" s="8" t="e">
        <f>IF(OR(ISNA(AU$1),ISNA($A169)),NA(),'临-燃尽0'!CF170)</f>
        <v>#N/A</v>
      </c>
      <c r="AV169" s="8" t="e">
        <f>IF(OR(ISNA(AV$1),ISNA($A169)),NA(),'临-燃尽0'!CG170)</f>
        <v>#N/A</v>
      </c>
      <c r="AW169" s="8" t="e">
        <f>IF(OR(ISNA(AW$1),ISNA($A169)),NA(),'临-燃尽0'!CH170)</f>
        <v>#N/A</v>
      </c>
      <c r="AX169" s="8" t="e">
        <f>IF(OR(ISNA(AX$1),ISNA($A169)),NA(),'临-燃尽0'!CI170)</f>
        <v>#N/A</v>
      </c>
      <c r="AY169" s="8" t="e">
        <f>IF(OR(ISNA(AY$1),ISNA($A169)),NA(),'临-燃尽0'!CJ170)</f>
        <v>#N/A</v>
      </c>
      <c r="AZ169" s="8" t="e">
        <f>IF(OR(ISNA(AZ$1),ISNA($A169)),NA(),'临-燃尽0'!CK170)</f>
        <v>#N/A</v>
      </c>
    </row>
    <row r="170" spans="1:52">
      <c r="A170" s="8" t="e">
        <f>IF(OR('临-燃尽0'!AL171="",'临-燃尽0'!AL171="总计"),NA(),'临-燃尽0'!AL171)</f>
        <v>#N/A</v>
      </c>
      <c r="B170" s="8" t="e">
        <f>IF(ISNA($A170),NA(),'临-燃尽0'!AM171)</f>
        <v>#N/A</v>
      </c>
      <c r="C170" s="8" t="e">
        <f>IF(ISNA($A170),NA(),'临-燃尽0'!AN171)</f>
        <v>#N/A</v>
      </c>
      <c r="D170" s="8" t="e">
        <f>IF(ISNA($A170),NA(),'临-燃尽0'!AO171)</f>
        <v>#N/A</v>
      </c>
      <c r="E170" s="8" t="e">
        <f>IF(OR(ISNA(E$1),ISNA($A170)),NA(),'临-燃尽0'!AP171)</f>
        <v>#N/A</v>
      </c>
      <c r="F170" s="8" t="e">
        <f>IF(OR(ISNA(F$1),ISNA($A170)),NA(),'临-燃尽0'!AQ171)</f>
        <v>#N/A</v>
      </c>
      <c r="G170" s="8" t="e">
        <f>IF(OR(ISNA(G$1),ISNA($A170)),NA(),'临-燃尽0'!AR171)</f>
        <v>#N/A</v>
      </c>
      <c r="H170" s="8" t="e">
        <f>IF(OR(ISNA(H$1),ISNA($A170)),NA(),'临-燃尽0'!AS171)</f>
        <v>#N/A</v>
      </c>
      <c r="I170" s="8" t="e">
        <f>IF(OR(ISNA(I$1),ISNA($A170)),NA(),'临-燃尽0'!AT171)</f>
        <v>#N/A</v>
      </c>
      <c r="J170" s="8" t="e">
        <f>IF(OR(ISNA(J$1),ISNA($A170)),NA(),'临-燃尽0'!AU171)</f>
        <v>#N/A</v>
      </c>
      <c r="K170" s="8" t="e">
        <f>IF(OR(ISNA(K$1),ISNA($A170)),NA(),'临-燃尽0'!AV171)</f>
        <v>#N/A</v>
      </c>
      <c r="L170" s="8" t="e">
        <f>IF(OR(ISNA(L$1),ISNA($A170)),NA(),'临-燃尽0'!AW171)</f>
        <v>#N/A</v>
      </c>
      <c r="M170" s="8" t="e">
        <f>IF(OR(ISNA(M$1),ISNA($A170)),NA(),'临-燃尽0'!AX171)</f>
        <v>#N/A</v>
      </c>
      <c r="N170" s="8" t="e">
        <f>IF(OR(ISNA(N$1),ISNA($A170)),NA(),'临-燃尽0'!AY171)</f>
        <v>#N/A</v>
      </c>
      <c r="O170" s="8" t="e">
        <f>IF(OR(ISNA(O$1),ISNA($A170)),NA(),'临-燃尽0'!AZ171)</f>
        <v>#N/A</v>
      </c>
      <c r="P170" s="8" t="e">
        <f>IF(OR(ISNA(P$1),ISNA($A170)),NA(),'临-燃尽0'!BA171)</f>
        <v>#N/A</v>
      </c>
      <c r="Q170" s="8" t="e">
        <f>IF(OR(ISNA(Q$1),ISNA($A170)),NA(),'临-燃尽0'!BB171)</f>
        <v>#N/A</v>
      </c>
      <c r="R170" s="8" t="e">
        <f>IF(OR(ISNA(R$1),ISNA($A170)),NA(),'临-燃尽0'!BC171)</f>
        <v>#N/A</v>
      </c>
      <c r="S170" s="8" t="e">
        <f>IF(OR(ISNA(S$1),ISNA($A170)),NA(),'临-燃尽0'!BD171)</f>
        <v>#N/A</v>
      </c>
      <c r="T170" s="8" t="e">
        <f>IF(OR(ISNA(T$1),ISNA($A170)),NA(),'临-燃尽0'!BE171)</f>
        <v>#N/A</v>
      </c>
      <c r="U170" s="8" t="e">
        <f>IF(OR(ISNA(U$1),ISNA($A170)),NA(),'临-燃尽0'!BF171)</f>
        <v>#N/A</v>
      </c>
      <c r="V170" s="8" t="e">
        <f>IF(OR(ISNA(V$1),ISNA($A170)),NA(),'临-燃尽0'!BG171)</f>
        <v>#N/A</v>
      </c>
      <c r="W170" s="8" t="e">
        <f>IF(OR(ISNA(W$1),ISNA($A170)),NA(),'临-燃尽0'!BH171)</f>
        <v>#N/A</v>
      </c>
      <c r="X170" s="8" t="e">
        <f>IF(OR(ISNA(X$1),ISNA($A170)),NA(),'临-燃尽0'!BI171)</f>
        <v>#N/A</v>
      </c>
      <c r="Y170" s="8" t="e">
        <f>IF(OR(ISNA(Y$1),ISNA($A170)),NA(),'临-燃尽0'!BJ171)</f>
        <v>#N/A</v>
      </c>
      <c r="Z170" s="8" t="e">
        <f>IF(OR(ISNA(Z$1),ISNA($A170)),NA(),'临-燃尽0'!BK171)</f>
        <v>#N/A</v>
      </c>
      <c r="AA170" s="8" t="e">
        <f>IF(OR(ISNA(AA$1),ISNA($A170)),NA(),'临-燃尽0'!BL171)</f>
        <v>#N/A</v>
      </c>
      <c r="AB170" s="8" t="e">
        <f>IF(OR(ISNA(AB$1),ISNA($A170)),NA(),'临-燃尽0'!BM171)</f>
        <v>#N/A</v>
      </c>
      <c r="AC170" s="8" t="e">
        <f>IF(OR(ISNA(AC$1),ISNA($A170)),NA(),'临-燃尽0'!BN171)</f>
        <v>#N/A</v>
      </c>
      <c r="AD170" s="8" t="e">
        <f>IF(OR(ISNA(AD$1),ISNA($A170)),NA(),'临-燃尽0'!BO171)</f>
        <v>#N/A</v>
      </c>
      <c r="AE170" s="8" t="e">
        <f>IF(OR(ISNA(AE$1),ISNA($A170)),NA(),'临-燃尽0'!BP171)</f>
        <v>#N/A</v>
      </c>
      <c r="AF170" s="8" t="e">
        <f>IF(OR(ISNA(AF$1),ISNA($A170)),NA(),'临-燃尽0'!BQ171)</f>
        <v>#N/A</v>
      </c>
      <c r="AG170" s="8" t="e">
        <f>IF(OR(ISNA(AG$1),ISNA($A170)),NA(),'临-燃尽0'!BR171)</f>
        <v>#N/A</v>
      </c>
      <c r="AH170" s="8" t="e">
        <f>IF(OR(ISNA(AH$1),ISNA($A170)),NA(),'临-燃尽0'!BS171)</f>
        <v>#N/A</v>
      </c>
      <c r="AI170" s="8" t="e">
        <f>IF(OR(ISNA(AI$1),ISNA($A170)),NA(),'临-燃尽0'!BT171)</f>
        <v>#N/A</v>
      </c>
      <c r="AJ170" s="8" t="e">
        <f>IF(OR(ISNA(AJ$1),ISNA($A170)),NA(),'临-燃尽0'!BU171)</f>
        <v>#N/A</v>
      </c>
      <c r="AK170" s="8" t="e">
        <f>IF(OR(ISNA(AK$1),ISNA($A170)),NA(),'临-燃尽0'!BV171)</f>
        <v>#N/A</v>
      </c>
      <c r="AL170" s="8" t="e">
        <f>IF(OR(ISNA(AL$1),ISNA($A170)),NA(),'临-燃尽0'!BW171)</f>
        <v>#N/A</v>
      </c>
      <c r="AM170" s="8" t="e">
        <f>IF(OR(ISNA(AM$1),ISNA($A170)),NA(),'临-燃尽0'!BX171)</f>
        <v>#N/A</v>
      </c>
      <c r="AN170" s="8" t="e">
        <f>IF(OR(ISNA(AN$1),ISNA($A170)),NA(),'临-燃尽0'!BY171)</f>
        <v>#N/A</v>
      </c>
      <c r="AO170" s="8" t="e">
        <f>IF(OR(ISNA(AO$1),ISNA($A170)),NA(),'临-燃尽0'!BZ171)</f>
        <v>#N/A</v>
      </c>
      <c r="AP170" s="8" t="e">
        <f>IF(OR(ISNA(AP$1),ISNA($A170)),NA(),'临-燃尽0'!CA171)</f>
        <v>#N/A</v>
      </c>
      <c r="AQ170" s="8" t="e">
        <f>IF(OR(ISNA(AQ$1),ISNA($A170)),NA(),'临-燃尽0'!CB171)</f>
        <v>#N/A</v>
      </c>
      <c r="AR170" s="8" t="e">
        <f>IF(OR(ISNA(AR$1),ISNA($A170)),NA(),'临-燃尽0'!CC171)</f>
        <v>#N/A</v>
      </c>
      <c r="AS170" s="8" t="e">
        <f>IF(OR(ISNA(AS$1),ISNA($A170)),NA(),'临-燃尽0'!CD171)</f>
        <v>#N/A</v>
      </c>
      <c r="AT170" s="8" t="e">
        <f>IF(OR(ISNA(AT$1),ISNA($A170)),NA(),'临-燃尽0'!CE171)</f>
        <v>#N/A</v>
      </c>
      <c r="AU170" s="8" t="e">
        <f>IF(OR(ISNA(AU$1),ISNA($A170)),NA(),'临-燃尽0'!CF171)</f>
        <v>#N/A</v>
      </c>
      <c r="AV170" s="8" t="e">
        <f>IF(OR(ISNA(AV$1),ISNA($A170)),NA(),'临-燃尽0'!CG171)</f>
        <v>#N/A</v>
      </c>
      <c r="AW170" s="8" t="e">
        <f>IF(OR(ISNA(AW$1),ISNA($A170)),NA(),'临-燃尽0'!CH171)</f>
        <v>#N/A</v>
      </c>
      <c r="AX170" s="8" t="e">
        <f>IF(OR(ISNA(AX$1),ISNA($A170)),NA(),'临-燃尽0'!CI171)</f>
        <v>#N/A</v>
      </c>
      <c r="AY170" s="8" t="e">
        <f>IF(OR(ISNA(AY$1),ISNA($A170)),NA(),'临-燃尽0'!CJ171)</f>
        <v>#N/A</v>
      </c>
      <c r="AZ170" s="8" t="e">
        <f>IF(OR(ISNA(AZ$1),ISNA($A170)),NA(),'临-燃尽0'!CK171)</f>
        <v>#N/A</v>
      </c>
    </row>
    <row r="171" spans="1:52">
      <c r="A171" s="8" t="e">
        <f>IF(OR('临-燃尽0'!AL172="",'临-燃尽0'!AL172="总计"),NA(),'临-燃尽0'!AL172)</f>
        <v>#N/A</v>
      </c>
      <c r="B171" s="8" t="e">
        <f>IF(ISNA($A171),NA(),'临-燃尽0'!AM172)</f>
        <v>#N/A</v>
      </c>
      <c r="C171" s="8" t="e">
        <f>IF(ISNA($A171),NA(),'临-燃尽0'!AN172)</f>
        <v>#N/A</v>
      </c>
      <c r="D171" s="8" t="e">
        <f>IF(ISNA($A171),NA(),'临-燃尽0'!AO172)</f>
        <v>#N/A</v>
      </c>
      <c r="E171" s="8" t="e">
        <f>IF(OR(ISNA(E$1),ISNA($A171)),NA(),'临-燃尽0'!AP172)</f>
        <v>#N/A</v>
      </c>
      <c r="F171" s="8" t="e">
        <f>IF(OR(ISNA(F$1),ISNA($A171)),NA(),'临-燃尽0'!AQ172)</f>
        <v>#N/A</v>
      </c>
      <c r="G171" s="8" t="e">
        <f>IF(OR(ISNA(G$1),ISNA($A171)),NA(),'临-燃尽0'!AR172)</f>
        <v>#N/A</v>
      </c>
      <c r="H171" s="8" t="e">
        <f>IF(OR(ISNA(H$1),ISNA($A171)),NA(),'临-燃尽0'!AS172)</f>
        <v>#N/A</v>
      </c>
      <c r="I171" s="8" t="e">
        <f>IF(OR(ISNA(I$1),ISNA($A171)),NA(),'临-燃尽0'!AT172)</f>
        <v>#N/A</v>
      </c>
      <c r="J171" s="8" t="e">
        <f>IF(OR(ISNA(J$1),ISNA($A171)),NA(),'临-燃尽0'!AU172)</f>
        <v>#N/A</v>
      </c>
      <c r="K171" s="8" t="e">
        <f>IF(OR(ISNA(K$1),ISNA($A171)),NA(),'临-燃尽0'!AV172)</f>
        <v>#N/A</v>
      </c>
      <c r="L171" s="8" t="e">
        <f>IF(OR(ISNA(L$1),ISNA($A171)),NA(),'临-燃尽0'!AW172)</f>
        <v>#N/A</v>
      </c>
      <c r="M171" s="8" t="e">
        <f>IF(OR(ISNA(M$1),ISNA($A171)),NA(),'临-燃尽0'!AX172)</f>
        <v>#N/A</v>
      </c>
      <c r="N171" s="8" t="e">
        <f>IF(OR(ISNA(N$1),ISNA($A171)),NA(),'临-燃尽0'!AY172)</f>
        <v>#N/A</v>
      </c>
      <c r="O171" s="8" t="e">
        <f>IF(OR(ISNA(O$1),ISNA($A171)),NA(),'临-燃尽0'!AZ172)</f>
        <v>#N/A</v>
      </c>
      <c r="P171" s="8" t="e">
        <f>IF(OR(ISNA(P$1),ISNA($A171)),NA(),'临-燃尽0'!BA172)</f>
        <v>#N/A</v>
      </c>
      <c r="Q171" s="8" t="e">
        <f>IF(OR(ISNA(Q$1),ISNA($A171)),NA(),'临-燃尽0'!BB172)</f>
        <v>#N/A</v>
      </c>
      <c r="R171" s="8" t="e">
        <f>IF(OR(ISNA(R$1),ISNA($A171)),NA(),'临-燃尽0'!BC172)</f>
        <v>#N/A</v>
      </c>
      <c r="S171" s="8" t="e">
        <f>IF(OR(ISNA(S$1),ISNA($A171)),NA(),'临-燃尽0'!BD172)</f>
        <v>#N/A</v>
      </c>
      <c r="T171" s="8" t="e">
        <f>IF(OR(ISNA(T$1),ISNA($A171)),NA(),'临-燃尽0'!BE172)</f>
        <v>#N/A</v>
      </c>
      <c r="U171" s="8" t="e">
        <f>IF(OR(ISNA(U$1),ISNA($A171)),NA(),'临-燃尽0'!BF172)</f>
        <v>#N/A</v>
      </c>
      <c r="V171" s="8" t="e">
        <f>IF(OR(ISNA(V$1),ISNA($A171)),NA(),'临-燃尽0'!BG172)</f>
        <v>#N/A</v>
      </c>
      <c r="W171" s="8" t="e">
        <f>IF(OR(ISNA(W$1),ISNA($A171)),NA(),'临-燃尽0'!BH172)</f>
        <v>#N/A</v>
      </c>
      <c r="X171" s="8" t="e">
        <f>IF(OR(ISNA(X$1),ISNA($A171)),NA(),'临-燃尽0'!BI172)</f>
        <v>#N/A</v>
      </c>
      <c r="Y171" s="8" t="e">
        <f>IF(OR(ISNA(Y$1),ISNA($A171)),NA(),'临-燃尽0'!BJ172)</f>
        <v>#N/A</v>
      </c>
      <c r="Z171" s="8" t="e">
        <f>IF(OR(ISNA(Z$1),ISNA($A171)),NA(),'临-燃尽0'!BK172)</f>
        <v>#N/A</v>
      </c>
      <c r="AA171" s="8" t="e">
        <f>IF(OR(ISNA(AA$1),ISNA($A171)),NA(),'临-燃尽0'!BL172)</f>
        <v>#N/A</v>
      </c>
      <c r="AB171" s="8" t="e">
        <f>IF(OR(ISNA(AB$1),ISNA($A171)),NA(),'临-燃尽0'!BM172)</f>
        <v>#N/A</v>
      </c>
      <c r="AC171" s="8" t="e">
        <f>IF(OR(ISNA(AC$1),ISNA($A171)),NA(),'临-燃尽0'!BN172)</f>
        <v>#N/A</v>
      </c>
      <c r="AD171" s="8" t="e">
        <f>IF(OR(ISNA(AD$1),ISNA($A171)),NA(),'临-燃尽0'!BO172)</f>
        <v>#N/A</v>
      </c>
      <c r="AE171" s="8" t="e">
        <f>IF(OR(ISNA(AE$1),ISNA($A171)),NA(),'临-燃尽0'!BP172)</f>
        <v>#N/A</v>
      </c>
      <c r="AF171" s="8" t="e">
        <f>IF(OR(ISNA(AF$1),ISNA($A171)),NA(),'临-燃尽0'!BQ172)</f>
        <v>#N/A</v>
      </c>
      <c r="AG171" s="8" t="e">
        <f>IF(OR(ISNA(AG$1),ISNA($A171)),NA(),'临-燃尽0'!BR172)</f>
        <v>#N/A</v>
      </c>
      <c r="AH171" s="8" t="e">
        <f>IF(OR(ISNA(AH$1),ISNA($A171)),NA(),'临-燃尽0'!BS172)</f>
        <v>#N/A</v>
      </c>
      <c r="AI171" s="8" t="e">
        <f>IF(OR(ISNA(AI$1),ISNA($A171)),NA(),'临-燃尽0'!BT172)</f>
        <v>#N/A</v>
      </c>
      <c r="AJ171" s="8" t="e">
        <f>IF(OR(ISNA(AJ$1),ISNA($A171)),NA(),'临-燃尽0'!BU172)</f>
        <v>#N/A</v>
      </c>
      <c r="AK171" s="8" t="e">
        <f>IF(OR(ISNA(AK$1),ISNA($A171)),NA(),'临-燃尽0'!BV172)</f>
        <v>#N/A</v>
      </c>
      <c r="AL171" s="8" t="e">
        <f>IF(OR(ISNA(AL$1),ISNA($A171)),NA(),'临-燃尽0'!BW172)</f>
        <v>#N/A</v>
      </c>
      <c r="AM171" s="8" t="e">
        <f>IF(OR(ISNA(AM$1),ISNA($A171)),NA(),'临-燃尽0'!BX172)</f>
        <v>#N/A</v>
      </c>
      <c r="AN171" s="8" t="e">
        <f>IF(OR(ISNA(AN$1),ISNA($A171)),NA(),'临-燃尽0'!BY172)</f>
        <v>#N/A</v>
      </c>
      <c r="AO171" s="8" t="e">
        <f>IF(OR(ISNA(AO$1),ISNA($A171)),NA(),'临-燃尽0'!BZ172)</f>
        <v>#N/A</v>
      </c>
      <c r="AP171" s="8" t="e">
        <f>IF(OR(ISNA(AP$1),ISNA($A171)),NA(),'临-燃尽0'!CA172)</f>
        <v>#N/A</v>
      </c>
      <c r="AQ171" s="8" t="e">
        <f>IF(OR(ISNA(AQ$1),ISNA($A171)),NA(),'临-燃尽0'!CB172)</f>
        <v>#N/A</v>
      </c>
      <c r="AR171" s="8" t="e">
        <f>IF(OR(ISNA(AR$1),ISNA($A171)),NA(),'临-燃尽0'!CC172)</f>
        <v>#N/A</v>
      </c>
      <c r="AS171" s="8" t="e">
        <f>IF(OR(ISNA(AS$1),ISNA($A171)),NA(),'临-燃尽0'!CD172)</f>
        <v>#N/A</v>
      </c>
      <c r="AT171" s="8" t="e">
        <f>IF(OR(ISNA(AT$1),ISNA($A171)),NA(),'临-燃尽0'!CE172)</f>
        <v>#N/A</v>
      </c>
      <c r="AU171" s="8" t="e">
        <f>IF(OR(ISNA(AU$1),ISNA($A171)),NA(),'临-燃尽0'!CF172)</f>
        <v>#N/A</v>
      </c>
      <c r="AV171" s="8" t="e">
        <f>IF(OR(ISNA(AV$1),ISNA($A171)),NA(),'临-燃尽0'!CG172)</f>
        <v>#N/A</v>
      </c>
      <c r="AW171" s="8" t="e">
        <f>IF(OR(ISNA(AW$1),ISNA($A171)),NA(),'临-燃尽0'!CH172)</f>
        <v>#N/A</v>
      </c>
      <c r="AX171" s="8" t="e">
        <f>IF(OR(ISNA(AX$1),ISNA($A171)),NA(),'临-燃尽0'!CI172)</f>
        <v>#N/A</v>
      </c>
      <c r="AY171" s="8" t="e">
        <f>IF(OR(ISNA(AY$1),ISNA($A171)),NA(),'临-燃尽0'!CJ172)</f>
        <v>#N/A</v>
      </c>
      <c r="AZ171" s="8" t="e">
        <f>IF(OR(ISNA(AZ$1),ISNA($A171)),NA(),'临-燃尽0'!CK172)</f>
        <v>#N/A</v>
      </c>
    </row>
    <row r="172" spans="1:52">
      <c r="A172" s="8" t="e">
        <f>IF(OR('临-燃尽0'!AL173="",'临-燃尽0'!AL173="总计"),NA(),'临-燃尽0'!AL173)</f>
        <v>#N/A</v>
      </c>
      <c r="B172" s="8" t="e">
        <f>IF(ISNA($A172),NA(),'临-燃尽0'!AM173)</f>
        <v>#N/A</v>
      </c>
      <c r="C172" s="8" t="e">
        <f>IF(ISNA($A172),NA(),'临-燃尽0'!AN173)</f>
        <v>#N/A</v>
      </c>
      <c r="D172" s="8" t="e">
        <f>IF(ISNA($A172),NA(),'临-燃尽0'!AO173)</f>
        <v>#N/A</v>
      </c>
      <c r="E172" s="8" t="e">
        <f>IF(OR(ISNA(E$1),ISNA($A172)),NA(),'临-燃尽0'!AP173)</f>
        <v>#N/A</v>
      </c>
      <c r="F172" s="8" t="e">
        <f>IF(OR(ISNA(F$1),ISNA($A172)),NA(),'临-燃尽0'!AQ173)</f>
        <v>#N/A</v>
      </c>
      <c r="G172" s="8" t="e">
        <f>IF(OR(ISNA(G$1),ISNA($A172)),NA(),'临-燃尽0'!AR173)</f>
        <v>#N/A</v>
      </c>
      <c r="H172" s="8" t="e">
        <f>IF(OR(ISNA(H$1),ISNA($A172)),NA(),'临-燃尽0'!AS173)</f>
        <v>#N/A</v>
      </c>
      <c r="I172" s="8" t="e">
        <f>IF(OR(ISNA(I$1),ISNA($A172)),NA(),'临-燃尽0'!AT173)</f>
        <v>#N/A</v>
      </c>
      <c r="J172" s="8" t="e">
        <f>IF(OR(ISNA(J$1),ISNA($A172)),NA(),'临-燃尽0'!AU173)</f>
        <v>#N/A</v>
      </c>
      <c r="K172" s="8" t="e">
        <f>IF(OR(ISNA(K$1),ISNA($A172)),NA(),'临-燃尽0'!AV173)</f>
        <v>#N/A</v>
      </c>
      <c r="L172" s="8" t="e">
        <f>IF(OR(ISNA(L$1),ISNA($A172)),NA(),'临-燃尽0'!AW173)</f>
        <v>#N/A</v>
      </c>
      <c r="M172" s="8" t="e">
        <f>IF(OR(ISNA(M$1),ISNA($A172)),NA(),'临-燃尽0'!AX173)</f>
        <v>#N/A</v>
      </c>
      <c r="N172" s="8" t="e">
        <f>IF(OR(ISNA(N$1),ISNA($A172)),NA(),'临-燃尽0'!AY173)</f>
        <v>#N/A</v>
      </c>
      <c r="O172" s="8" t="e">
        <f>IF(OR(ISNA(O$1),ISNA($A172)),NA(),'临-燃尽0'!AZ173)</f>
        <v>#N/A</v>
      </c>
      <c r="P172" s="8" t="e">
        <f>IF(OR(ISNA(P$1),ISNA($A172)),NA(),'临-燃尽0'!BA173)</f>
        <v>#N/A</v>
      </c>
      <c r="Q172" s="8" t="e">
        <f>IF(OR(ISNA(Q$1),ISNA($A172)),NA(),'临-燃尽0'!BB173)</f>
        <v>#N/A</v>
      </c>
      <c r="R172" s="8" t="e">
        <f>IF(OR(ISNA(R$1),ISNA($A172)),NA(),'临-燃尽0'!BC173)</f>
        <v>#N/A</v>
      </c>
      <c r="S172" s="8" t="e">
        <f>IF(OR(ISNA(S$1),ISNA($A172)),NA(),'临-燃尽0'!BD173)</f>
        <v>#N/A</v>
      </c>
      <c r="T172" s="8" t="e">
        <f>IF(OR(ISNA(T$1),ISNA($A172)),NA(),'临-燃尽0'!BE173)</f>
        <v>#N/A</v>
      </c>
      <c r="U172" s="8" t="e">
        <f>IF(OR(ISNA(U$1),ISNA($A172)),NA(),'临-燃尽0'!BF173)</f>
        <v>#N/A</v>
      </c>
      <c r="V172" s="8" t="e">
        <f>IF(OR(ISNA(V$1),ISNA($A172)),NA(),'临-燃尽0'!BG173)</f>
        <v>#N/A</v>
      </c>
      <c r="W172" s="8" t="e">
        <f>IF(OR(ISNA(W$1),ISNA($A172)),NA(),'临-燃尽0'!BH173)</f>
        <v>#N/A</v>
      </c>
      <c r="X172" s="8" t="e">
        <f>IF(OR(ISNA(X$1),ISNA($A172)),NA(),'临-燃尽0'!BI173)</f>
        <v>#N/A</v>
      </c>
      <c r="Y172" s="8" t="e">
        <f>IF(OR(ISNA(Y$1),ISNA($A172)),NA(),'临-燃尽0'!BJ173)</f>
        <v>#N/A</v>
      </c>
      <c r="Z172" s="8" t="e">
        <f>IF(OR(ISNA(Z$1),ISNA($A172)),NA(),'临-燃尽0'!BK173)</f>
        <v>#N/A</v>
      </c>
      <c r="AA172" s="8" t="e">
        <f>IF(OR(ISNA(AA$1),ISNA($A172)),NA(),'临-燃尽0'!BL173)</f>
        <v>#N/A</v>
      </c>
      <c r="AB172" s="8" t="e">
        <f>IF(OR(ISNA(AB$1),ISNA($A172)),NA(),'临-燃尽0'!BM173)</f>
        <v>#N/A</v>
      </c>
      <c r="AC172" s="8" t="e">
        <f>IF(OR(ISNA(AC$1),ISNA($A172)),NA(),'临-燃尽0'!BN173)</f>
        <v>#N/A</v>
      </c>
      <c r="AD172" s="8" t="e">
        <f>IF(OR(ISNA(AD$1),ISNA($A172)),NA(),'临-燃尽0'!BO173)</f>
        <v>#N/A</v>
      </c>
      <c r="AE172" s="8" t="e">
        <f>IF(OR(ISNA(AE$1),ISNA($A172)),NA(),'临-燃尽0'!BP173)</f>
        <v>#N/A</v>
      </c>
      <c r="AF172" s="8" t="e">
        <f>IF(OR(ISNA(AF$1),ISNA($A172)),NA(),'临-燃尽0'!BQ173)</f>
        <v>#N/A</v>
      </c>
      <c r="AG172" s="8" t="e">
        <f>IF(OR(ISNA(AG$1),ISNA($A172)),NA(),'临-燃尽0'!BR173)</f>
        <v>#N/A</v>
      </c>
      <c r="AH172" s="8" t="e">
        <f>IF(OR(ISNA(AH$1),ISNA($A172)),NA(),'临-燃尽0'!BS173)</f>
        <v>#N/A</v>
      </c>
      <c r="AI172" s="8" t="e">
        <f>IF(OR(ISNA(AI$1),ISNA($A172)),NA(),'临-燃尽0'!BT173)</f>
        <v>#N/A</v>
      </c>
      <c r="AJ172" s="8" t="e">
        <f>IF(OR(ISNA(AJ$1),ISNA($A172)),NA(),'临-燃尽0'!BU173)</f>
        <v>#N/A</v>
      </c>
      <c r="AK172" s="8" t="e">
        <f>IF(OR(ISNA(AK$1),ISNA($A172)),NA(),'临-燃尽0'!BV173)</f>
        <v>#N/A</v>
      </c>
      <c r="AL172" s="8" t="e">
        <f>IF(OR(ISNA(AL$1),ISNA($A172)),NA(),'临-燃尽0'!BW173)</f>
        <v>#N/A</v>
      </c>
      <c r="AM172" s="8" t="e">
        <f>IF(OR(ISNA(AM$1),ISNA($A172)),NA(),'临-燃尽0'!BX173)</f>
        <v>#N/A</v>
      </c>
      <c r="AN172" s="8" t="e">
        <f>IF(OR(ISNA(AN$1),ISNA($A172)),NA(),'临-燃尽0'!BY173)</f>
        <v>#N/A</v>
      </c>
      <c r="AO172" s="8" t="e">
        <f>IF(OR(ISNA(AO$1),ISNA($A172)),NA(),'临-燃尽0'!BZ173)</f>
        <v>#N/A</v>
      </c>
      <c r="AP172" s="8" t="e">
        <f>IF(OR(ISNA(AP$1),ISNA($A172)),NA(),'临-燃尽0'!CA173)</f>
        <v>#N/A</v>
      </c>
      <c r="AQ172" s="8" t="e">
        <f>IF(OR(ISNA(AQ$1),ISNA($A172)),NA(),'临-燃尽0'!CB173)</f>
        <v>#N/A</v>
      </c>
      <c r="AR172" s="8" t="e">
        <f>IF(OR(ISNA(AR$1),ISNA($A172)),NA(),'临-燃尽0'!CC173)</f>
        <v>#N/A</v>
      </c>
      <c r="AS172" s="8" t="e">
        <f>IF(OR(ISNA(AS$1),ISNA($A172)),NA(),'临-燃尽0'!CD173)</f>
        <v>#N/A</v>
      </c>
      <c r="AT172" s="8" t="e">
        <f>IF(OR(ISNA(AT$1),ISNA($A172)),NA(),'临-燃尽0'!CE173)</f>
        <v>#N/A</v>
      </c>
      <c r="AU172" s="8" t="e">
        <f>IF(OR(ISNA(AU$1),ISNA($A172)),NA(),'临-燃尽0'!CF173)</f>
        <v>#N/A</v>
      </c>
      <c r="AV172" s="8" t="e">
        <f>IF(OR(ISNA(AV$1),ISNA($A172)),NA(),'临-燃尽0'!CG173)</f>
        <v>#N/A</v>
      </c>
      <c r="AW172" s="8" t="e">
        <f>IF(OR(ISNA(AW$1),ISNA($A172)),NA(),'临-燃尽0'!CH173)</f>
        <v>#N/A</v>
      </c>
      <c r="AX172" s="8" t="e">
        <f>IF(OR(ISNA(AX$1),ISNA($A172)),NA(),'临-燃尽0'!CI173)</f>
        <v>#N/A</v>
      </c>
      <c r="AY172" s="8" t="e">
        <f>IF(OR(ISNA(AY$1),ISNA($A172)),NA(),'临-燃尽0'!CJ173)</f>
        <v>#N/A</v>
      </c>
      <c r="AZ172" s="8" t="e">
        <f>IF(OR(ISNA(AZ$1),ISNA($A172)),NA(),'临-燃尽0'!CK173)</f>
        <v>#N/A</v>
      </c>
    </row>
    <row r="173" spans="1:52">
      <c r="A173" s="8" t="e">
        <f>IF(OR('临-燃尽0'!AL174="",'临-燃尽0'!AL174="总计"),NA(),'临-燃尽0'!AL174)</f>
        <v>#N/A</v>
      </c>
      <c r="B173" s="8" t="e">
        <f>IF(ISNA($A173),NA(),'临-燃尽0'!AM174)</f>
        <v>#N/A</v>
      </c>
      <c r="C173" s="8" t="e">
        <f>IF(ISNA($A173),NA(),'临-燃尽0'!AN174)</f>
        <v>#N/A</v>
      </c>
      <c r="D173" s="8" t="e">
        <f>IF(ISNA($A173),NA(),'临-燃尽0'!AO174)</f>
        <v>#N/A</v>
      </c>
      <c r="E173" s="8" t="e">
        <f>IF(OR(ISNA(E$1),ISNA($A173)),NA(),'临-燃尽0'!AP174)</f>
        <v>#N/A</v>
      </c>
      <c r="F173" s="8" t="e">
        <f>IF(OR(ISNA(F$1),ISNA($A173)),NA(),'临-燃尽0'!AQ174)</f>
        <v>#N/A</v>
      </c>
      <c r="G173" s="8" t="e">
        <f>IF(OR(ISNA(G$1),ISNA($A173)),NA(),'临-燃尽0'!AR174)</f>
        <v>#N/A</v>
      </c>
      <c r="H173" s="8" t="e">
        <f>IF(OR(ISNA(H$1),ISNA($A173)),NA(),'临-燃尽0'!AS174)</f>
        <v>#N/A</v>
      </c>
      <c r="I173" s="8" t="e">
        <f>IF(OR(ISNA(I$1),ISNA($A173)),NA(),'临-燃尽0'!AT174)</f>
        <v>#N/A</v>
      </c>
      <c r="J173" s="8" t="e">
        <f>IF(OR(ISNA(J$1),ISNA($A173)),NA(),'临-燃尽0'!AU174)</f>
        <v>#N/A</v>
      </c>
      <c r="K173" s="8" t="e">
        <f>IF(OR(ISNA(K$1),ISNA($A173)),NA(),'临-燃尽0'!AV174)</f>
        <v>#N/A</v>
      </c>
      <c r="L173" s="8" t="e">
        <f>IF(OR(ISNA(L$1),ISNA($A173)),NA(),'临-燃尽0'!AW174)</f>
        <v>#N/A</v>
      </c>
      <c r="M173" s="8" t="e">
        <f>IF(OR(ISNA(M$1),ISNA($A173)),NA(),'临-燃尽0'!AX174)</f>
        <v>#N/A</v>
      </c>
      <c r="N173" s="8" t="e">
        <f>IF(OR(ISNA(N$1),ISNA($A173)),NA(),'临-燃尽0'!AY174)</f>
        <v>#N/A</v>
      </c>
      <c r="O173" s="8" t="e">
        <f>IF(OR(ISNA(O$1),ISNA($A173)),NA(),'临-燃尽0'!AZ174)</f>
        <v>#N/A</v>
      </c>
      <c r="P173" s="8" t="e">
        <f>IF(OR(ISNA(P$1),ISNA($A173)),NA(),'临-燃尽0'!BA174)</f>
        <v>#N/A</v>
      </c>
      <c r="Q173" s="8" t="e">
        <f>IF(OR(ISNA(Q$1),ISNA($A173)),NA(),'临-燃尽0'!BB174)</f>
        <v>#N/A</v>
      </c>
      <c r="R173" s="8" t="e">
        <f>IF(OR(ISNA(R$1),ISNA($A173)),NA(),'临-燃尽0'!BC174)</f>
        <v>#N/A</v>
      </c>
      <c r="S173" s="8" t="e">
        <f>IF(OR(ISNA(S$1),ISNA($A173)),NA(),'临-燃尽0'!BD174)</f>
        <v>#N/A</v>
      </c>
      <c r="T173" s="8" t="e">
        <f>IF(OR(ISNA(T$1),ISNA($A173)),NA(),'临-燃尽0'!BE174)</f>
        <v>#N/A</v>
      </c>
      <c r="U173" s="8" t="e">
        <f>IF(OR(ISNA(U$1),ISNA($A173)),NA(),'临-燃尽0'!BF174)</f>
        <v>#N/A</v>
      </c>
      <c r="V173" s="8" t="e">
        <f>IF(OR(ISNA(V$1),ISNA($A173)),NA(),'临-燃尽0'!BG174)</f>
        <v>#N/A</v>
      </c>
      <c r="W173" s="8" t="e">
        <f>IF(OR(ISNA(W$1),ISNA($A173)),NA(),'临-燃尽0'!BH174)</f>
        <v>#N/A</v>
      </c>
      <c r="X173" s="8" t="e">
        <f>IF(OR(ISNA(X$1),ISNA($A173)),NA(),'临-燃尽0'!BI174)</f>
        <v>#N/A</v>
      </c>
      <c r="Y173" s="8" t="e">
        <f>IF(OR(ISNA(Y$1),ISNA($A173)),NA(),'临-燃尽0'!BJ174)</f>
        <v>#N/A</v>
      </c>
      <c r="Z173" s="8" t="e">
        <f>IF(OR(ISNA(Z$1),ISNA($A173)),NA(),'临-燃尽0'!BK174)</f>
        <v>#N/A</v>
      </c>
      <c r="AA173" s="8" t="e">
        <f>IF(OR(ISNA(AA$1),ISNA($A173)),NA(),'临-燃尽0'!BL174)</f>
        <v>#N/A</v>
      </c>
      <c r="AB173" s="8" t="e">
        <f>IF(OR(ISNA(AB$1),ISNA($A173)),NA(),'临-燃尽0'!BM174)</f>
        <v>#N/A</v>
      </c>
      <c r="AC173" s="8" t="e">
        <f>IF(OR(ISNA(AC$1),ISNA($A173)),NA(),'临-燃尽0'!BN174)</f>
        <v>#N/A</v>
      </c>
      <c r="AD173" s="8" t="e">
        <f>IF(OR(ISNA(AD$1),ISNA($A173)),NA(),'临-燃尽0'!BO174)</f>
        <v>#N/A</v>
      </c>
      <c r="AE173" s="8" t="e">
        <f>IF(OR(ISNA(AE$1),ISNA($A173)),NA(),'临-燃尽0'!BP174)</f>
        <v>#N/A</v>
      </c>
      <c r="AF173" s="8" t="e">
        <f>IF(OR(ISNA(AF$1),ISNA($A173)),NA(),'临-燃尽0'!BQ174)</f>
        <v>#N/A</v>
      </c>
      <c r="AG173" s="8" t="e">
        <f>IF(OR(ISNA(AG$1),ISNA($A173)),NA(),'临-燃尽0'!BR174)</f>
        <v>#N/A</v>
      </c>
      <c r="AH173" s="8" t="e">
        <f>IF(OR(ISNA(AH$1),ISNA($A173)),NA(),'临-燃尽0'!BS174)</f>
        <v>#N/A</v>
      </c>
      <c r="AI173" s="8" t="e">
        <f>IF(OR(ISNA(AI$1),ISNA($A173)),NA(),'临-燃尽0'!BT174)</f>
        <v>#N/A</v>
      </c>
      <c r="AJ173" s="8" t="e">
        <f>IF(OR(ISNA(AJ$1),ISNA($A173)),NA(),'临-燃尽0'!BU174)</f>
        <v>#N/A</v>
      </c>
      <c r="AK173" s="8" t="e">
        <f>IF(OR(ISNA(AK$1),ISNA($A173)),NA(),'临-燃尽0'!BV174)</f>
        <v>#N/A</v>
      </c>
      <c r="AL173" s="8" t="e">
        <f>IF(OR(ISNA(AL$1),ISNA($A173)),NA(),'临-燃尽0'!BW174)</f>
        <v>#N/A</v>
      </c>
      <c r="AM173" s="8" t="e">
        <f>IF(OR(ISNA(AM$1),ISNA($A173)),NA(),'临-燃尽0'!BX174)</f>
        <v>#N/A</v>
      </c>
      <c r="AN173" s="8" t="e">
        <f>IF(OR(ISNA(AN$1),ISNA($A173)),NA(),'临-燃尽0'!BY174)</f>
        <v>#N/A</v>
      </c>
      <c r="AO173" s="8" t="e">
        <f>IF(OR(ISNA(AO$1),ISNA($A173)),NA(),'临-燃尽0'!BZ174)</f>
        <v>#N/A</v>
      </c>
      <c r="AP173" s="8" t="e">
        <f>IF(OR(ISNA(AP$1),ISNA($A173)),NA(),'临-燃尽0'!CA174)</f>
        <v>#N/A</v>
      </c>
      <c r="AQ173" s="8" t="e">
        <f>IF(OR(ISNA(AQ$1),ISNA($A173)),NA(),'临-燃尽0'!CB174)</f>
        <v>#N/A</v>
      </c>
      <c r="AR173" s="8" t="e">
        <f>IF(OR(ISNA(AR$1),ISNA($A173)),NA(),'临-燃尽0'!CC174)</f>
        <v>#N/A</v>
      </c>
      <c r="AS173" s="8" t="e">
        <f>IF(OR(ISNA(AS$1),ISNA($A173)),NA(),'临-燃尽0'!CD174)</f>
        <v>#N/A</v>
      </c>
      <c r="AT173" s="8" t="e">
        <f>IF(OR(ISNA(AT$1),ISNA($A173)),NA(),'临-燃尽0'!CE174)</f>
        <v>#N/A</v>
      </c>
      <c r="AU173" s="8" t="e">
        <f>IF(OR(ISNA(AU$1),ISNA($A173)),NA(),'临-燃尽0'!CF174)</f>
        <v>#N/A</v>
      </c>
      <c r="AV173" s="8" t="e">
        <f>IF(OR(ISNA(AV$1),ISNA($A173)),NA(),'临-燃尽0'!CG174)</f>
        <v>#N/A</v>
      </c>
      <c r="AW173" s="8" t="e">
        <f>IF(OR(ISNA(AW$1),ISNA($A173)),NA(),'临-燃尽0'!CH174)</f>
        <v>#N/A</v>
      </c>
      <c r="AX173" s="8" t="e">
        <f>IF(OR(ISNA(AX$1),ISNA($A173)),NA(),'临-燃尽0'!CI174)</f>
        <v>#N/A</v>
      </c>
      <c r="AY173" s="8" t="e">
        <f>IF(OR(ISNA(AY$1),ISNA($A173)),NA(),'临-燃尽0'!CJ174)</f>
        <v>#N/A</v>
      </c>
      <c r="AZ173" s="8" t="e">
        <f>IF(OR(ISNA(AZ$1),ISNA($A173)),NA(),'临-燃尽0'!CK174)</f>
        <v>#N/A</v>
      </c>
    </row>
    <row r="174" spans="1:52">
      <c r="A174" s="8" t="e">
        <f>IF(OR('临-燃尽0'!AL175="",'临-燃尽0'!AL175="总计"),NA(),'临-燃尽0'!AL175)</f>
        <v>#N/A</v>
      </c>
      <c r="B174" s="8" t="e">
        <f>IF(ISNA($A174),NA(),'临-燃尽0'!AM175)</f>
        <v>#N/A</v>
      </c>
      <c r="C174" s="8" t="e">
        <f>IF(ISNA($A174),NA(),'临-燃尽0'!AN175)</f>
        <v>#N/A</v>
      </c>
      <c r="D174" s="8" t="e">
        <f>IF(ISNA($A174),NA(),'临-燃尽0'!AO175)</f>
        <v>#N/A</v>
      </c>
      <c r="E174" s="8" t="e">
        <f>IF(OR(ISNA(E$1),ISNA($A174)),NA(),'临-燃尽0'!AP175)</f>
        <v>#N/A</v>
      </c>
      <c r="F174" s="8" t="e">
        <f>IF(OR(ISNA(F$1),ISNA($A174)),NA(),'临-燃尽0'!AQ175)</f>
        <v>#N/A</v>
      </c>
      <c r="G174" s="8" t="e">
        <f>IF(OR(ISNA(G$1),ISNA($A174)),NA(),'临-燃尽0'!AR175)</f>
        <v>#N/A</v>
      </c>
      <c r="H174" s="8" t="e">
        <f>IF(OR(ISNA(H$1),ISNA($A174)),NA(),'临-燃尽0'!AS175)</f>
        <v>#N/A</v>
      </c>
      <c r="I174" s="8" t="e">
        <f>IF(OR(ISNA(I$1),ISNA($A174)),NA(),'临-燃尽0'!AT175)</f>
        <v>#N/A</v>
      </c>
      <c r="J174" s="8" t="e">
        <f>IF(OR(ISNA(J$1),ISNA($A174)),NA(),'临-燃尽0'!AU175)</f>
        <v>#N/A</v>
      </c>
      <c r="K174" s="8" t="e">
        <f>IF(OR(ISNA(K$1),ISNA($A174)),NA(),'临-燃尽0'!AV175)</f>
        <v>#N/A</v>
      </c>
      <c r="L174" s="8" t="e">
        <f>IF(OR(ISNA(L$1),ISNA($A174)),NA(),'临-燃尽0'!AW175)</f>
        <v>#N/A</v>
      </c>
      <c r="M174" s="8" t="e">
        <f>IF(OR(ISNA(M$1),ISNA($A174)),NA(),'临-燃尽0'!AX175)</f>
        <v>#N/A</v>
      </c>
      <c r="N174" s="8" t="e">
        <f>IF(OR(ISNA(N$1),ISNA($A174)),NA(),'临-燃尽0'!AY175)</f>
        <v>#N/A</v>
      </c>
      <c r="O174" s="8" t="e">
        <f>IF(OR(ISNA(O$1),ISNA($A174)),NA(),'临-燃尽0'!AZ175)</f>
        <v>#N/A</v>
      </c>
      <c r="P174" s="8" t="e">
        <f>IF(OR(ISNA(P$1),ISNA($A174)),NA(),'临-燃尽0'!BA175)</f>
        <v>#N/A</v>
      </c>
      <c r="Q174" s="8" t="e">
        <f>IF(OR(ISNA(Q$1),ISNA($A174)),NA(),'临-燃尽0'!BB175)</f>
        <v>#N/A</v>
      </c>
      <c r="R174" s="8" t="e">
        <f>IF(OR(ISNA(R$1),ISNA($A174)),NA(),'临-燃尽0'!BC175)</f>
        <v>#N/A</v>
      </c>
      <c r="S174" s="8" t="e">
        <f>IF(OR(ISNA(S$1),ISNA($A174)),NA(),'临-燃尽0'!BD175)</f>
        <v>#N/A</v>
      </c>
      <c r="T174" s="8" t="e">
        <f>IF(OR(ISNA(T$1),ISNA($A174)),NA(),'临-燃尽0'!BE175)</f>
        <v>#N/A</v>
      </c>
      <c r="U174" s="8" t="e">
        <f>IF(OR(ISNA(U$1),ISNA($A174)),NA(),'临-燃尽0'!BF175)</f>
        <v>#N/A</v>
      </c>
      <c r="V174" s="8" t="e">
        <f>IF(OR(ISNA(V$1),ISNA($A174)),NA(),'临-燃尽0'!BG175)</f>
        <v>#N/A</v>
      </c>
      <c r="W174" s="8" t="e">
        <f>IF(OR(ISNA(W$1),ISNA($A174)),NA(),'临-燃尽0'!BH175)</f>
        <v>#N/A</v>
      </c>
      <c r="X174" s="8" t="e">
        <f>IF(OR(ISNA(X$1),ISNA($A174)),NA(),'临-燃尽0'!BI175)</f>
        <v>#N/A</v>
      </c>
      <c r="Y174" s="8" t="e">
        <f>IF(OR(ISNA(Y$1),ISNA($A174)),NA(),'临-燃尽0'!BJ175)</f>
        <v>#N/A</v>
      </c>
      <c r="Z174" s="8" t="e">
        <f>IF(OR(ISNA(Z$1),ISNA($A174)),NA(),'临-燃尽0'!BK175)</f>
        <v>#N/A</v>
      </c>
      <c r="AA174" s="8" t="e">
        <f>IF(OR(ISNA(AA$1),ISNA($A174)),NA(),'临-燃尽0'!BL175)</f>
        <v>#N/A</v>
      </c>
      <c r="AB174" s="8" t="e">
        <f>IF(OR(ISNA(AB$1),ISNA($A174)),NA(),'临-燃尽0'!BM175)</f>
        <v>#N/A</v>
      </c>
      <c r="AC174" s="8" t="e">
        <f>IF(OR(ISNA(AC$1),ISNA($A174)),NA(),'临-燃尽0'!BN175)</f>
        <v>#N/A</v>
      </c>
      <c r="AD174" s="8" t="e">
        <f>IF(OR(ISNA(AD$1),ISNA($A174)),NA(),'临-燃尽0'!BO175)</f>
        <v>#N/A</v>
      </c>
      <c r="AE174" s="8" t="e">
        <f>IF(OR(ISNA(AE$1),ISNA($A174)),NA(),'临-燃尽0'!BP175)</f>
        <v>#N/A</v>
      </c>
      <c r="AF174" s="8" t="e">
        <f>IF(OR(ISNA(AF$1),ISNA($A174)),NA(),'临-燃尽0'!BQ175)</f>
        <v>#N/A</v>
      </c>
      <c r="AG174" s="8" t="e">
        <f>IF(OR(ISNA(AG$1),ISNA($A174)),NA(),'临-燃尽0'!BR175)</f>
        <v>#N/A</v>
      </c>
      <c r="AH174" s="8" t="e">
        <f>IF(OR(ISNA(AH$1),ISNA($A174)),NA(),'临-燃尽0'!BS175)</f>
        <v>#N/A</v>
      </c>
      <c r="AI174" s="8" t="e">
        <f>IF(OR(ISNA(AI$1),ISNA($A174)),NA(),'临-燃尽0'!BT175)</f>
        <v>#N/A</v>
      </c>
      <c r="AJ174" s="8" t="e">
        <f>IF(OR(ISNA(AJ$1),ISNA($A174)),NA(),'临-燃尽0'!BU175)</f>
        <v>#N/A</v>
      </c>
      <c r="AK174" s="8" t="e">
        <f>IF(OR(ISNA(AK$1),ISNA($A174)),NA(),'临-燃尽0'!BV175)</f>
        <v>#N/A</v>
      </c>
      <c r="AL174" s="8" t="e">
        <f>IF(OR(ISNA(AL$1),ISNA($A174)),NA(),'临-燃尽0'!BW175)</f>
        <v>#N/A</v>
      </c>
      <c r="AM174" s="8" t="e">
        <f>IF(OR(ISNA(AM$1),ISNA($A174)),NA(),'临-燃尽0'!BX175)</f>
        <v>#N/A</v>
      </c>
      <c r="AN174" s="8" t="e">
        <f>IF(OR(ISNA(AN$1),ISNA($A174)),NA(),'临-燃尽0'!BY175)</f>
        <v>#N/A</v>
      </c>
      <c r="AO174" s="8" t="e">
        <f>IF(OR(ISNA(AO$1),ISNA($A174)),NA(),'临-燃尽0'!BZ175)</f>
        <v>#N/A</v>
      </c>
      <c r="AP174" s="8" t="e">
        <f>IF(OR(ISNA(AP$1),ISNA($A174)),NA(),'临-燃尽0'!CA175)</f>
        <v>#N/A</v>
      </c>
      <c r="AQ174" s="8" t="e">
        <f>IF(OR(ISNA(AQ$1),ISNA($A174)),NA(),'临-燃尽0'!CB175)</f>
        <v>#N/A</v>
      </c>
      <c r="AR174" s="8" t="e">
        <f>IF(OR(ISNA(AR$1),ISNA($A174)),NA(),'临-燃尽0'!CC175)</f>
        <v>#N/A</v>
      </c>
      <c r="AS174" s="8" t="e">
        <f>IF(OR(ISNA(AS$1),ISNA($A174)),NA(),'临-燃尽0'!CD175)</f>
        <v>#N/A</v>
      </c>
      <c r="AT174" s="8" t="e">
        <f>IF(OR(ISNA(AT$1),ISNA($A174)),NA(),'临-燃尽0'!CE175)</f>
        <v>#N/A</v>
      </c>
      <c r="AU174" s="8" t="e">
        <f>IF(OR(ISNA(AU$1),ISNA($A174)),NA(),'临-燃尽0'!CF175)</f>
        <v>#N/A</v>
      </c>
      <c r="AV174" s="8" t="e">
        <f>IF(OR(ISNA(AV$1),ISNA($A174)),NA(),'临-燃尽0'!CG175)</f>
        <v>#N/A</v>
      </c>
      <c r="AW174" s="8" t="e">
        <f>IF(OR(ISNA(AW$1),ISNA($A174)),NA(),'临-燃尽0'!CH175)</f>
        <v>#N/A</v>
      </c>
      <c r="AX174" s="8" t="e">
        <f>IF(OR(ISNA(AX$1),ISNA($A174)),NA(),'临-燃尽0'!CI175)</f>
        <v>#N/A</v>
      </c>
      <c r="AY174" s="8" t="e">
        <f>IF(OR(ISNA(AY$1),ISNA($A174)),NA(),'临-燃尽0'!CJ175)</f>
        <v>#N/A</v>
      </c>
      <c r="AZ174" s="8" t="e">
        <f>IF(OR(ISNA(AZ$1),ISNA($A174)),NA(),'临-燃尽0'!CK175)</f>
        <v>#N/A</v>
      </c>
    </row>
    <row r="175" spans="1:52">
      <c r="A175" s="8" t="e">
        <f>IF(OR('临-燃尽0'!AL176="",'临-燃尽0'!AL176="总计"),NA(),'临-燃尽0'!AL176)</f>
        <v>#N/A</v>
      </c>
      <c r="B175" s="8" t="e">
        <f>IF(ISNA($A175),NA(),'临-燃尽0'!AM176)</f>
        <v>#N/A</v>
      </c>
      <c r="C175" s="8" t="e">
        <f>IF(ISNA($A175),NA(),'临-燃尽0'!AN176)</f>
        <v>#N/A</v>
      </c>
      <c r="D175" s="8" t="e">
        <f>IF(ISNA($A175),NA(),'临-燃尽0'!AO176)</f>
        <v>#N/A</v>
      </c>
      <c r="E175" s="8" t="e">
        <f>IF(OR(ISNA(E$1),ISNA($A175)),NA(),'临-燃尽0'!AP176)</f>
        <v>#N/A</v>
      </c>
      <c r="F175" s="8" t="e">
        <f>IF(OR(ISNA(F$1),ISNA($A175)),NA(),'临-燃尽0'!AQ176)</f>
        <v>#N/A</v>
      </c>
      <c r="G175" s="8" t="e">
        <f>IF(OR(ISNA(G$1),ISNA($A175)),NA(),'临-燃尽0'!AR176)</f>
        <v>#N/A</v>
      </c>
      <c r="H175" s="8" t="e">
        <f>IF(OR(ISNA(H$1),ISNA($A175)),NA(),'临-燃尽0'!AS176)</f>
        <v>#N/A</v>
      </c>
      <c r="I175" s="8" t="e">
        <f>IF(OR(ISNA(I$1),ISNA($A175)),NA(),'临-燃尽0'!AT176)</f>
        <v>#N/A</v>
      </c>
      <c r="J175" s="8" t="e">
        <f>IF(OR(ISNA(J$1),ISNA($A175)),NA(),'临-燃尽0'!AU176)</f>
        <v>#N/A</v>
      </c>
      <c r="K175" s="8" t="e">
        <f>IF(OR(ISNA(K$1),ISNA($A175)),NA(),'临-燃尽0'!AV176)</f>
        <v>#N/A</v>
      </c>
      <c r="L175" s="8" t="e">
        <f>IF(OR(ISNA(L$1),ISNA($A175)),NA(),'临-燃尽0'!AW176)</f>
        <v>#N/A</v>
      </c>
      <c r="M175" s="8" t="e">
        <f>IF(OR(ISNA(M$1),ISNA($A175)),NA(),'临-燃尽0'!AX176)</f>
        <v>#N/A</v>
      </c>
      <c r="N175" s="8" t="e">
        <f>IF(OR(ISNA(N$1),ISNA($A175)),NA(),'临-燃尽0'!AY176)</f>
        <v>#N/A</v>
      </c>
      <c r="O175" s="8" t="e">
        <f>IF(OR(ISNA(O$1),ISNA($A175)),NA(),'临-燃尽0'!AZ176)</f>
        <v>#N/A</v>
      </c>
      <c r="P175" s="8" t="e">
        <f>IF(OR(ISNA(P$1),ISNA($A175)),NA(),'临-燃尽0'!BA176)</f>
        <v>#N/A</v>
      </c>
      <c r="Q175" s="8" t="e">
        <f>IF(OR(ISNA(Q$1),ISNA($A175)),NA(),'临-燃尽0'!BB176)</f>
        <v>#N/A</v>
      </c>
      <c r="R175" s="8" t="e">
        <f>IF(OR(ISNA(R$1),ISNA($A175)),NA(),'临-燃尽0'!BC176)</f>
        <v>#N/A</v>
      </c>
      <c r="S175" s="8" t="e">
        <f>IF(OR(ISNA(S$1),ISNA($A175)),NA(),'临-燃尽0'!BD176)</f>
        <v>#N/A</v>
      </c>
      <c r="T175" s="8" t="e">
        <f>IF(OR(ISNA(T$1),ISNA($A175)),NA(),'临-燃尽0'!BE176)</f>
        <v>#N/A</v>
      </c>
      <c r="U175" s="8" t="e">
        <f>IF(OR(ISNA(U$1),ISNA($A175)),NA(),'临-燃尽0'!BF176)</f>
        <v>#N/A</v>
      </c>
      <c r="V175" s="8" t="e">
        <f>IF(OR(ISNA(V$1),ISNA($A175)),NA(),'临-燃尽0'!BG176)</f>
        <v>#N/A</v>
      </c>
      <c r="W175" s="8" t="e">
        <f>IF(OR(ISNA(W$1),ISNA($A175)),NA(),'临-燃尽0'!BH176)</f>
        <v>#N/A</v>
      </c>
      <c r="X175" s="8" t="e">
        <f>IF(OR(ISNA(X$1),ISNA($A175)),NA(),'临-燃尽0'!BI176)</f>
        <v>#N/A</v>
      </c>
      <c r="Y175" s="8" t="e">
        <f>IF(OR(ISNA(Y$1),ISNA($A175)),NA(),'临-燃尽0'!BJ176)</f>
        <v>#N/A</v>
      </c>
      <c r="Z175" s="8" t="e">
        <f>IF(OR(ISNA(Z$1),ISNA($A175)),NA(),'临-燃尽0'!BK176)</f>
        <v>#N/A</v>
      </c>
      <c r="AA175" s="8" t="e">
        <f>IF(OR(ISNA(AA$1),ISNA($A175)),NA(),'临-燃尽0'!BL176)</f>
        <v>#N/A</v>
      </c>
      <c r="AB175" s="8" t="e">
        <f>IF(OR(ISNA(AB$1),ISNA($A175)),NA(),'临-燃尽0'!BM176)</f>
        <v>#N/A</v>
      </c>
      <c r="AC175" s="8" t="e">
        <f>IF(OR(ISNA(AC$1),ISNA($A175)),NA(),'临-燃尽0'!BN176)</f>
        <v>#N/A</v>
      </c>
      <c r="AD175" s="8" t="e">
        <f>IF(OR(ISNA(AD$1),ISNA($A175)),NA(),'临-燃尽0'!BO176)</f>
        <v>#N/A</v>
      </c>
      <c r="AE175" s="8" t="e">
        <f>IF(OR(ISNA(AE$1),ISNA($A175)),NA(),'临-燃尽0'!BP176)</f>
        <v>#N/A</v>
      </c>
      <c r="AF175" s="8" t="e">
        <f>IF(OR(ISNA(AF$1),ISNA($A175)),NA(),'临-燃尽0'!BQ176)</f>
        <v>#N/A</v>
      </c>
      <c r="AG175" s="8" t="e">
        <f>IF(OR(ISNA(AG$1),ISNA($A175)),NA(),'临-燃尽0'!BR176)</f>
        <v>#N/A</v>
      </c>
      <c r="AH175" s="8" t="e">
        <f>IF(OR(ISNA(AH$1),ISNA($A175)),NA(),'临-燃尽0'!BS176)</f>
        <v>#N/A</v>
      </c>
      <c r="AI175" s="8" t="e">
        <f>IF(OR(ISNA(AI$1),ISNA($A175)),NA(),'临-燃尽0'!BT176)</f>
        <v>#N/A</v>
      </c>
      <c r="AJ175" s="8" t="e">
        <f>IF(OR(ISNA(AJ$1),ISNA($A175)),NA(),'临-燃尽0'!BU176)</f>
        <v>#N/A</v>
      </c>
      <c r="AK175" s="8" t="e">
        <f>IF(OR(ISNA(AK$1),ISNA($A175)),NA(),'临-燃尽0'!BV176)</f>
        <v>#N/A</v>
      </c>
      <c r="AL175" s="8" t="e">
        <f>IF(OR(ISNA(AL$1),ISNA($A175)),NA(),'临-燃尽0'!BW176)</f>
        <v>#N/A</v>
      </c>
      <c r="AM175" s="8" t="e">
        <f>IF(OR(ISNA(AM$1),ISNA($A175)),NA(),'临-燃尽0'!BX176)</f>
        <v>#N/A</v>
      </c>
      <c r="AN175" s="8" t="e">
        <f>IF(OR(ISNA(AN$1),ISNA($A175)),NA(),'临-燃尽0'!BY176)</f>
        <v>#N/A</v>
      </c>
      <c r="AO175" s="8" t="e">
        <f>IF(OR(ISNA(AO$1),ISNA($A175)),NA(),'临-燃尽0'!BZ176)</f>
        <v>#N/A</v>
      </c>
      <c r="AP175" s="8" t="e">
        <f>IF(OR(ISNA(AP$1),ISNA($A175)),NA(),'临-燃尽0'!CA176)</f>
        <v>#N/A</v>
      </c>
      <c r="AQ175" s="8" t="e">
        <f>IF(OR(ISNA(AQ$1),ISNA($A175)),NA(),'临-燃尽0'!CB176)</f>
        <v>#N/A</v>
      </c>
      <c r="AR175" s="8" t="e">
        <f>IF(OR(ISNA(AR$1),ISNA($A175)),NA(),'临-燃尽0'!CC176)</f>
        <v>#N/A</v>
      </c>
      <c r="AS175" s="8" t="e">
        <f>IF(OR(ISNA(AS$1),ISNA($A175)),NA(),'临-燃尽0'!CD176)</f>
        <v>#N/A</v>
      </c>
      <c r="AT175" s="8" t="e">
        <f>IF(OR(ISNA(AT$1),ISNA($A175)),NA(),'临-燃尽0'!CE176)</f>
        <v>#N/A</v>
      </c>
      <c r="AU175" s="8" t="e">
        <f>IF(OR(ISNA(AU$1),ISNA($A175)),NA(),'临-燃尽0'!CF176)</f>
        <v>#N/A</v>
      </c>
      <c r="AV175" s="8" t="e">
        <f>IF(OR(ISNA(AV$1),ISNA($A175)),NA(),'临-燃尽0'!CG176)</f>
        <v>#N/A</v>
      </c>
      <c r="AW175" s="8" t="e">
        <f>IF(OR(ISNA(AW$1),ISNA($A175)),NA(),'临-燃尽0'!CH176)</f>
        <v>#N/A</v>
      </c>
      <c r="AX175" s="8" t="e">
        <f>IF(OR(ISNA(AX$1),ISNA($A175)),NA(),'临-燃尽0'!CI176)</f>
        <v>#N/A</v>
      </c>
      <c r="AY175" s="8" t="e">
        <f>IF(OR(ISNA(AY$1),ISNA($A175)),NA(),'临-燃尽0'!CJ176)</f>
        <v>#N/A</v>
      </c>
      <c r="AZ175" s="8" t="e">
        <f>IF(OR(ISNA(AZ$1),ISNA($A175)),NA(),'临-燃尽0'!CK176)</f>
        <v>#N/A</v>
      </c>
    </row>
    <row r="176" spans="1:52">
      <c r="A176" s="8" t="e">
        <f>IF(OR('临-燃尽0'!AL177="",'临-燃尽0'!AL177="总计"),NA(),'临-燃尽0'!AL177)</f>
        <v>#N/A</v>
      </c>
      <c r="B176" s="8" t="e">
        <f>IF(ISNA($A176),NA(),'临-燃尽0'!AM177)</f>
        <v>#N/A</v>
      </c>
      <c r="C176" s="8" t="e">
        <f>IF(ISNA($A176),NA(),'临-燃尽0'!AN177)</f>
        <v>#N/A</v>
      </c>
      <c r="D176" s="8" t="e">
        <f>IF(ISNA($A176),NA(),'临-燃尽0'!AO177)</f>
        <v>#N/A</v>
      </c>
      <c r="E176" s="8" t="e">
        <f>IF(OR(ISNA(E$1),ISNA($A176)),NA(),'临-燃尽0'!AP177)</f>
        <v>#N/A</v>
      </c>
      <c r="F176" s="8" t="e">
        <f>IF(OR(ISNA(F$1),ISNA($A176)),NA(),'临-燃尽0'!AQ177)</f>
        <v>#N/A</v>
      </c>
      <c r="G176" s="8" t="e">
        <f>IF(OR(ISNA(G$1),ISNA($A176)),NA(),'临-燃尽0'!AR177)</f>
        <v>#N/A</v>
      </c>
      <c r="H176" s="8" t="e">
        <f>IF(OR(ISNA(H$1),ISNA($A176)),NA(),'临-燃尽0'!AS177)</f>
        <v>#N/A</v>
      </c>
      <c r="I176" s="8" t="e">
        <f>IF(OR(ISNA(I$1),ISNA($A176)),NA(),'临-燃尽0'!AT177)</f>
        <v>#N/A</v>
      </c>
      <c r="J176" s="8" t="e">
        <f>IF(OR(ISNA(J$1),ISNA($A176)),NA(),'临-燃尽0'!AU177)</f>
        <v>#N/A</v>
      </c>
      <c r="K176" s="8" t="e">
        <f>IF(OR(ISNA(K$1),ISNA($A176)),NA(),'临-燃尽0'!AV177)</f>
        <v>#N/A</v>
      </c>
      <c r="L176" s="8" t="e">
        <f>IF(OR(ISNA(L$1),ISNA($A176)),NA(),'临-燃尽0'!AW177)</f>
        <v>#N/A</v>
      </c>
      <c r="M176" s="8" t="e">
        <f>IF(OR(ISNA(M$1),ISNA($A176)),NA(),'临-燃尽0'!AX177)</f>
        <v>#N/A</v>
      </c>
      <c r="N176" s="8" t="e">
        <f>IF(OR(ISNA(N$1),ISNA($A176)),NA(),'临-燃尽0'!AY177)</f>
        <v>#N/A</v>
      </c>
      <c r="O176" s="8" t="e">
        <f>IF(OR(ISNA(O$1),ISNA($A176)),NA(),'临-燃尽0'!AZ177)</f>
        <v>#N/A</v>
      </c>
      <c r="P176" s="8" t="e">
        <f>IF(OR(ISNA(P$1),ISNA($A176)),NA(),'临-燃尽0'!BA177)</f>
        <v>#N/A</v>
      </c>
      <c r="Q176" s="8" t="e">
        <f>IF(OR(ISNA(Q$1),ISNA($A176)),NA(),'临-燃尽0'!BB177)</f>
        <v>#N/A</v>
      </c>
      <c r="R176" s="8" t="e">
        <f>IF(OR(ISNA(R$1),ISNA($A176)),NA(),'临-燃尽0'!BC177)</f>
        <v>#N/A</v>
      </c>
      <c r="S176" s="8" t="e">
        <f>IF(OR(ISNA(S$1),ISNA($A176)),NA(),'临-燃尽0'!BD177)</f>
        <v>#N/A</v>
      </c>
      <c r="T176" s="8" t="e">
        <f>IF(OR(ISNA(T$1),ISNA($A176)),NA(),'临-燃尽0'!BE177)</f>
        <v>#N/A</v>
      </c>
      <c r="U176" s="8" t="e">
        <f>IF(OR(ISNA(U$1),ISNA($A176)),NA(),'临-燃尽0'!BF177)</f>
        <v>#N/A</v>
      </c>
      <c r="V176" s="8" t="e">
        <f>IF(OR(ISNA(V$1),ISNA($A176)),NA(),'临-燃尽0'!BG177)</f>
        <v>#N/A</v>
      </c>
      <c r="W176" s="8" t="e">
        <f>IF(OR(ISNA(W$1),ISNA($A176)),NA(),'临-燃尽0'!BH177)</f>
        <v>#N/A</v>
      </c>
      <c r="X176" s="8" t="e">
        <f>IF(OR(ISNA(X$1),ISNA($A176)),NA(),'临-燃尽0'!BI177)</f>
        <v>#N/A</v>
      </c>
      <c r="Y176" s="8" t="e">
        <f>IF(OR(ISNA(Y$1),ISNA($A176)),NA(),'临-燃尽0'!BJ177)</f>
        <v>#N/A</v>
      </c>
      <c r="Z176" s="8" t="e">
        <f>IF(OR(ISNA(Z$1),ISNA($A176)),NA(),'临-燃尽0'!BK177)</f>
        <v>#N/A</v>
      </c>
      <c r="AA176" s="8" t="e">
        <f>IF(OR(ISNA(AA$1),ISNA($A176)),NA(),'临-燃尽0'!BL177)</f>
        <v>#N/A</v>
      </c>
      <c r="AB176" s="8" t="e">
        <f>IF(OR(ISNA(AB$1),ISNA($A176)),NA(),'临-燃尽0'!BM177)</f>
        <v>#N/A</v>
      </c>
      <c r="AC176" s="8" t="e">
        <f>IF(OR(ISNA(AC$1),ISNA($A176)),NA(),'临-燃尽0'!BN177)</f>
        <v>#N/A</v>
      </c>
      <c r="AD176" s="8" t="e">
        <f>IF(OR(ISNA(AD$1),ISNA($A176)),NA(),'临-燃尽0'!BO177)</f>
        <v>#N/A</v>
      </c>
      <c r="AE176" s="8" t="e">
        <f>IF(OR(ISNA(AE$1),ISNA($A176)),NA(),'临-燃尽0'!BP177)</f>
        <v>#N/A</v>
      </c>
      <c r="AF176" s="8" t="e">
        <f>IF(OR(ISNA(AF$1),ISNA($A176)),NA(),'临-燃尽0'!BQ177)</f>
        <v>#N/A</v>
      </c>
      <c r="AG176" s="8" t="e">
        <f>IF(OR(ISNA(AG$1),ISNA($A176)),NA(),'临-燃尽0'!BR177)</f>
        <v>#N/A</v>
      </c>
      <c r="AH176" s="8" t="e">
        <f>IF(OR(ISNA(AH$1),ISNA($A176)),NA(),'临-燃尽0'!BS177)</f>
        <v>#N/A</v>
      </c>
      <c r="AI176" s="8" t="e">
        <f>IF(OR(ISNA(AI$1),ISNA($A176)),NA(),'临-燃尽0'!BT177)</f>
        <v>#N/A</v>
      </c>
      <c r="AJ176" s="8" t="e">
        <f>IF(OR(ISNA(AJ$1),ISNA($A176)),NA(),'临-燃尽0'!BU177)</f>
        <v>#N/A</v>
      </c>
      <c r="AK176" s="8" t="e">
        <f>IF(OR(ISNA(AK$1),ISNA($A176)),NA(),'临-燃尽0'!BV177)</f>
        <v>#N/A</v>
      </c>
      <c r="AL176" s="8" t="e">
        <f>IF(OR(ISNA(AL$1),ISNA($A176)),NA(),'临-燃尽0'!BW177)</f>
        <v>#N/A</v>
      </c>
      <c r="AM176" s="8" t="e">
        <f>IF(OR(ISNA(AM$1),ISNA($A176)),NA(),'临-燃尽0'!BX177)</f>
        <v>#N/A</v>
      </c>
      <c r="AN176" s="8" t="e">
        <f>IF(OR(ISNA(AN$1),ISNA($A176)),NA(),'临-燃尽0'!BY177)</f>
        <v>#N/A</v>
      </c>
      <c r="AO176" s="8" t="e">
        <f>IF(OR(ISNA(AO$1),ISNA($A176)),NA(),'临-燃尽0'!BZ177)</f>
        <v>#N/A</v>
      </c>
      <c r="AP176" s="8" t="e">
        <f>IF(OR(ISNA(AP$1),ISNA($A176)),NA(),'临-燃尽0'!CA177)</f>
        <v>#N/A</v>
      </c>
      <c r="AQ176" s="8" t="e">
        <f>IF(OR(ISNA(AQ$1),ISNA($A176)),NA(),'临-燃尽0'!CB177)</f>
        <v>#N/A</v>
      </c>
      <c r="AR176" s="8" t="e">
        <f>IF(OR(ISNA(AR$1),ISNA($A176)),NA(),'临-燃尽0'!CC177)</f>
        <v>#N/A</v>
      </c>
      <c r="AS176" s="8" t="e">
        <f>IF(OR(ISNA(AS$1),ISNA($A176)),NA(),'临-燃尽0'!CD177)</f>
        <v>#N/A</v>
      </c>
      <c r="AT176" s="8" t="e">
        <f>IF(OR(ISNA(AT$1),ISNA($A176)),NA(),'临-燃尽0'!CE177)</f>
        <v>#N/A</v>
      </c>
      <c r="AU176" s="8" t="e">
        <f>IF(OR(ISNA(AU$1),ISNA($A176)),NA(),'临-燃尽0'!CF177)</f>
        <v>#N/A</v>
      </c>
      <c r="AV176" s="8" t="e">
        <f>IF(OR(ISNA(AV$1),ISNA($A176)),NA(),'临-燃尽0'!CG177)</f>
        <v>#N/A</v>
      </c>
      <c r="AW176" s="8" t="e">
        <f>IF(OR(ISNA(AW$1),ISNA($A176)),NA(),'临-燃尽0'!CH177)</f>
        <v>#N/A</v>
      </c>
      <c r="AX176" s="8" t="e">
        <f>IF(OR(ISNA(AX$1),ISNA($A176)),NA(),'临-燃尽0'!CI177)</f>
        <v>#N/A</v>
      </c>
      <c r="AY176" s="8" t="e">
        <f>IF(OR(ISNA(AY$1),ISNA($A176)),NA(),'临-燃尽0'!CJ177)</f>
        <v>#N/A</v>
      </c>
      <c r="AZ176" s="8" t="e">
        <f>IF(OR(ISNA(AZ$1),ISNA($A176)),NA(),'临-燃尽0'!CK177)</f>
        <v>#N/A</v>
      </c>
    </row>
    <row r="177" spans="1:52">
      <c r="A177" s="8" t="e">
        <f>IF(OR('临-燃尽0'!AL178="",'临-燃尽0'!AL178="总计"),NA(),'临-燃尽0'!AL178)</f>
        <v>#N/A</v>
      </c>
      <c r="B177" s="8" t="e">
        <f>IF(ISNA($A177),NA(),'临-燃尽0'!AM178)</f>
        <v>#N/A</v>
      </c>
      <c r="C177" s="8" t="e">
        <f>IF(ISNA($A177),NA(),'临-燃尽0'!AN178)</f>
        <v>#N/A</v>
      </c>
      <c r="D177" s="8" t="e">
        <f>IF(ISNA($A177),NA(),'临-燃尽0'!AO178)</f>
        <v>#N/A</v>
      </c>
      <c r="E177" s="8" t="e">
        <f>IF(OR(ISNA(E$1),ISNA($A177)),NA(),'临-燃尽0'!AP178)</f>
        <v>#N/A</v>
      </c>
      <c r="F177" s="8" t="e">
        <f>IF(OR(ISNA(F$1),ISNA($A177)),NA(),'临-燃尽0'!AQ178)</f>
        <v>#N/A</v>
      </c>
      <c r="G177" s="8" t="e">
        <f>IF(OR(ISNA(G$1),ISNA($A177)),NA(),'临-燃尽0'!AR178)</f>
        <v>#N/A</v>
      </c>
      <c r="H177" s="8" t="e">
        <f>IF(OR(ISNA(H$1),ISNA($A177)),NA(),'临-燃尽0'!AS178)</f>
        <v>#N/A</v>
      </c>
      <c r="I177" s="8" t="e">
        <f>IF(OR(ISNA(I$1),ISNA($A177)),NA(),'临-燃尽0'!AT178)</f>
        <v>#N/A</v>
      </c>
      <c r="J177" s="8" t="e">
        <f>IF(OR(ISNA(J$1),ISNA($A177)),NA(),'临-燃尽0'!AU178)</f>
        <v>#N/A</v>
      </c>
      <c r="K177" s="8" t="e">
        <f>IF(OR(ISNA(K$1),ISNA($A177)),NA(),'临-燃尽0'!AV178)</f>
        <v>#N/A</v>
      </c>
      <c r="L177" s="8" t="e">
        <f>IF(OR(ISNA(L$1),ISNA($A177)),NA(),'临-燃尽0'!AW178)</f>
        <v>#N/A</v>
      </c>
      <c r="M177" s="8" t="e">
        <f>IF(OR(ISNA(M$1),ISNA($A177)),NA(),'临-燃尽0'!AX178)</f>
        <v>#N/A</v>
      </c>
      <c r="N177" s="8" t="e">
        <f>IF(OR(ISNA(N$1),ISNA($A177)),NA(),'临-燃尽0'!AY178)</f>
        <v>#N/A</v>
      </c>
      <c r="O177" s="8" t="e">
        <f>IF(OR(ISNA(O$1),ISNA($A177)),NA(),'临-燃尽0'!AZ178)</f>
        <v>#N/A</v>
      </c>
      <c r="P177" s="8" t="e">
        <f>IF(OR(ISNA(P$1),ISNA($A177)),NA(),'临-燃尽0'!BA178)</f>
        <v>#N/A</v>
      </c>
      <c r="Q177" s="8" t="e">
        <f>IF(OR(ISNA(Q$1),ISNA($A177)),NA(),'临-燃尽0'!BB178)</f>
        <v>#N/A</v>
      </c>
      <c r="R177" s="8" t="e">
        <f>IF(OR(ISNA(R$1),ISNA($A177)),NA(),'临-燃尽0'!BC178)</f>
        <v>#N/A</v>
      </c>
      <c r="S177" s="8" t="e">
        <f>IF(OR(ISNA(S$1),ISNA($A177)),NA(),'临-燃尽0'!BD178)</f>
        <v>#N/A</v>
      </c>
      <c r="T177" s="8" t="e">
        <f>IF(OR(ISNA(T$1),ISNA($A177)),NA(),'临-燃尽0'!BE178)</f>
        <v>#N/A</v>
      </c>
      <c r="U177" s="8" t="e">
        <f>IF(OR(ISNA(U$1),ISNA($A177)),NA(),'临-燃尽0'!BF178)</f>
        <v>#N/A</v>
      </c>
      <c r="V177" s="8" t="e">
        <f>IF(OR(ISNA(V$1),ISNA($A177)),NA(),'临-燃尽0'!BG178)</f>
        <v>#N/A</v>
      </c>
      <c r="W177" s="8" t="e">
        <f>IF(OR(ISNA(W$1),ISNA($A177)),NA(),'临-燃尽0'!BH178)</f>
        <v>#N/A</v>
      </c>
      <c r="X177" s="8" t="e">
        <f>IF(OR(ISNA(X$1),ISNA($A177)),NA(),'临-燃尽0'!BI178)</f>
        <v>#N/A</v>
      </c>
      <c r="Y177" s="8" t="e">
        <f>IF(OR(ISNA(Y$1),ISNA($A177)),NA(),'临-燃尽0'!BJ178)</f>
        <v>#N/A</v>
      </c>
      <c r="Z177" s="8" t="e">
        <f>IF(OR(ISNA(Z$1),ISNA($A177)),NA(),'临-燃尽0'!BK178)</f>
        <v>#N/A</v>
      </c>
      <c r="AA177" s="8" t="e">
        <f>IF(OR(ISNA(AA$1),ISNA($A177)),NA(),'临-燃尽0'!BL178)</f>
        <v>#N/A</v>
      </c>
      <c r="AB177" s="8" t="e">
        <f>IF(OR(ISNA(AB$1),ISNA($A177)),NA(),'临-燃尽0'!BM178)</f>
        <v>#N/A</v>
      </c>
      <c r="AC177" s="8" t="e">
        <f>IF(OR(ISNA(AC$1),ISNA($A177)),NA(),'临-燃尽0'!BN178)</f>
        <v>#N/A</v>
      </c>
      <c r="AD177" s="8" t="e">
        <f>IF(OR(ISNA(AD$1),ISNA($A177)),NA(),'临-燃尽0'!BO178)</f>
        <v>#N/A</v>
      </c>
      <c r="AE177" s="8" t="e">
        <f>IF(OR(ISNA(AE$1),ISNA($A177)),NA(),'临-燃尽0'!BP178)</f>
        <v>#N/A</v>
      </c>
      <c r="AF177" s="8" t="e">
        <f>IF(OR(ISNA(AF$1),ISNA($A177)),NA(),'临-燃尽0'!BQ178)</f>
        <v>#N/A</v>
      </c>
      <c r="AG177" s="8" t="e">
        <f>IF(OR(ISNA(AG$1),ISNA($A177)),NA(),'临-燃尽0'!BR178)</f>
        <v>#N/A</v>
      </c>
      <c r="AH177" s="8" t="e">
        <f>IF(OR(ISNA(AH$1),ISNA($A177)),NA(),'临-燃尽0'!BS178)</f>
        <v>#N/A</v>
      </c>
      <c r="AI177" s="8" t="e">
        <f>IF(OR(ISNA(AI$1),ISNA($A177)),NA(),'临-燃尽0'!BT178)</f>
        <v>#N/A</v>
      </c>
      <c r="AJ177" s="8" t="e">
        <f>IF(OR(ISNA(AJ$1),ISNA($A177)),NA(),'临-燃尽0'!BU178)</f>
        <v>#N/A</v>
      </c>
      <c r="AK177" s="8" t="e">
        <f>IF(OR(ISNA(AK$1),ISNA($A177)),NA(),'临-燃尽0'!BV178)</f>
        <v>#N/A</v>
      </c>
      <c r="AL177" s="8" t="e">
        <f>IF(OR(ISNA(AL$1),ISNA($A177)),NA(),'临-燃尽0'!BW178)</f>
        <v>#N/A</v>
      </c>
      <c r="AM177" s="8" t="e">
        <f>IF(OR(ISNA(AM$1),ISNA($A177)),NA(),'临-燃尽0'!BX178)</f>
        <v>#N/A</v>
      </c>
      <c r="AN177" s="8" t="e">
        <f>IF(OR(ISNA(AN$1),ISNA($A177)),NA(),'临-燃尽0'!BY178)</f>
        <v>#N/A</v>
      </c>
      <c r="AO177" s="8" t="e">
        <f>IF(OR(ISNA(AO$1),ISNA($A177)),NA(),'临-燃尽0'!BZ178)</f>
        <v>#N/A</v>
      </c>
      <c r="AP177" s="8" t="e">
        <f>IF(OR(ISNA(AP$1),ISNA($A177)),NA(),'临-燃尽0'!CA178)</f>
        <v>#N/A</v>
      </c>
      <c r="AQ177" s="8" t="e">
        <f>IF(OR(ISNA(AQ$1),ISNA($A177)),NA(),'临-燃尽0'!CB178)</f>
        <v>#N/A</v>
      </c>
      <c r="AR177" s="8" t="e">
        <f>IF(OR(ISNA(AR$1),ISNA($A177)),NA(),'临-燃尽0'!CC178)</f>
        <v>#N/A</v>
      </c>
      <c r="AS177" s="8" t="e">
        <f>IF(OR(ISNA(AS$1),ISNA($A177)),NA(),'临-燃尽0'!CD178)</f>
        <v>#N/A</v>
      </c>
      <c r="AT177" s="8" t="e">
        <f>IF(OR(ISNA(AT$1),ISNA($A177)),NA(),'临-燃尽0'!CE178)</f>
        <v>#N/A</v>
      </c>
      <c r="AU177" s="8" t="e">
        <f>IF(OR(ISNA(AU$1),ISNA($A177)),NA(),'临-燃尽0'!CF178)</f>
        <v>#N/A</v>
      </c>
      <c r="AV177" s="8" t="e">
        <f>IF(OR(ISNA(AV$1),ISNA($A177)),NA(),'临-燃尽0'!CG178)</f>
        <v>#N/A</v>
      </c>
      <c r="AW177" s="8" t="e">
        <f>IF(OR(ISNA(AW$1),ISNA($A177)),NA(),'临-燃尽0'!CH178)</f>
        <v>#N/A</v>
      </c>
      <c r="AX177" s="8" t="e">
        <f>IF(OR(ISNA(AX$1),ISNA($A177)),NA(),'临-燃尽0'!CI178)</f>
        <v>#N/A</v>
      </c>
      <c r="AY177" s="8" t="e">
        <f>IF(OR(ISNA(AY$1),ISNA($A177)),NA(),'临-燃尽0'!CJ178)</f>
        <v>#N/A</v>
      </c>
      <c r="AZ177" s="8" t="e">
        <f>IF(OR(ISNA(AZ$1),ISNA($A177)),NA(),'临-燃尽0'!CK178)</f>
        <v>#N/A</v>
      </c>
    </row>
    <row r="178" spans="1:52">
      <c r="A178" s="8" t="e">
        <f>IF(OR('临-燃尽0'!AL179="",'临-燃尽0'!AL179="总计"),NA(),'临-燃尽0'!AL179)</f>
        <v>#N/A</v>
      </c>
      <c r="B178" s="8" t="e">
        <f>IF(ISNA($A178),NA(),'临-燃尽0'!AM179)</f>
        <v>#N/A</v>
      </c>
      <c r="C178" s="8" t="e">
        <f>IF(ISNA($A178),NA(),'临-燃尽0'!AN179)</f>
        <v>#N/A</v>
      </c>
      <c r="D178" s="8" t="e">
        <f>IF(ISNA($A178),NA(),'临-燃尽0'!AO179)</f>
        <v>#N/A</v>
      </c>
      <c r="E178" s="8" t="e">
        <f>IF(OR(ISNA(E$1),ISNA($A178)),NA(),'临-燃尽0'!AP179)</f>
        <v>#N/A</v>
      </c>
      <c r="F178" s="8" t="e">
        <f>IF(OR(ISNA(F$1),ISNA($A178)),NA(),'临-燃尽0'!AQ179)</f>
        <v>#N/A</v>
      </c>
      <c r="G178" s="8" t="e">
        <f>IF(OR(ISNA(G$1),ISNA($A178)),NA(),'临-燃尽0'!AR179)</f>
        <v>#N/A</v>
      </c>
      <c r="H178" s="8" t="e">
        <f>IF(OR(ISNA(H$1),ISNA($A178)),NA(),'临-燃尽0'!AS179)</f>
        <v>#N/A</v>
      </c>
      <c r="I178" s="8" t="e">
        <f>IF(OR(ISNA(I$1),ISNA($A178)),NA(),'临-燃尽0'!AT179)</f>
        <v>#N/A</v>
      </c>
      <c r="J178" s="8" t="e">
        <f>IF(OR(ISNA(J$1),ISNA($A178)),NA(),'临-燃尽0'!AU179)</f>
        <v>#N/A</v>
      </c>
      <c r="K178" s="8" t="e">
        <f>IF(OR(ISNA(K$1),ISNA($A178)),NA(),'临-燃尽0'!AV179)</f>
        <v>#N/A</v>
      </c>
      <c r="L178" s="8" t="e">
        <f>IF(OR(ISNA(L$1),ISNA($A178)),NA(),'临-燃尽0'!AW179)</f>
        <v>#N/A</v>
      </c>
      <c r="M178" s="8" t="e">
        <f>IF(OR(ISNA(M$1),ISNA($A178)),NA(),'临-燃尽0'!AX179)</f>
        <v>#N/A</v>
      </c>
      <c r="N178" s="8" t="e">
        <f>IF(OR(ISNA(N$1),ISNA($A178)),NA(),'临-燃尽0'!AY179)</f>
        <v>#N/A</v>
      </c>
      <c r="O178" s="8" t="e">
        <f>IF(OR(ISNA(O$1),ISNA($A178)),NA(),'临-燃尽0'!AZ179)</f>
        <v>#N/A</v>
      </c>
      <c r="P178" s="8" t="e">
        <f>IF(OR(ISNA(P$1),ISNA($A178)),NA(),'临-燃尽0'!BA179)</f>
        <v>#N/A</v>
      </c>
      <c r="Q178" s="8" t="e">
        <f>IF(OR(ISNA(Q$1),ISNA($A178)),NA(),'临-燃尽0'!BB179)</f>
        <v>#N/A</v>
      </c>
      <c r="R178" s="8" t="e">
        <f>IF(OR(ISNA(R$1),ISNA($A178)),NA(),'临-燃尽0'!BC179)</f>
        <v>#N/A</v>
      </c>
      <c r="S178" s="8" t="e">
        <f>IF(OR(ISNA(S$1),ISNA($A178)),NA(),'临-燃尽0'!BD179)</f>
        <v>#N/A</v>
      </c>
      <c r="T178" s="8" t="e">
        <f>IF(OR(ISNA(T$1),ISNA($A178)),NA(),'临-燃尽0'!BE179)</f>
        <v>#N/A</v>
      </c>
      <c r="U178" s="8" t="e">
        <f>IF(OR(ISNA(U$1),ISNA($A178)),NA(),'临-燃尽0'!BF179)</f>
        <v>#N/A</v>
      </c>
      <c r="V178" s="8" t="e">
        <f>IF(OR(ISNA(V$1),ISNA($A178)),NA(),'临-燃尽0'!BG179)</f>
        <v>#N/A</v>
      </c>
      <c r="W178" s="8" t="e">
        <f>IF(OR(ISNA(W$1),ISNA($A178)),NA(),'临-燃尽0'!BH179)</f>
        <v>#N/A</v>
      </c>
      <c r="X178" s="8" t="e">
        <f>IF(OR(ISNA(X$1),ISNA($A178)),NA(),'临-燃尽0'!BI179)</f>
        <v>#N/A</v>
      </c>
      <c r="Y178" s="8" t="e">
        <f>IF(OR(ISNA(Y$1),ISNA($A178)),NA(),'临-燃尽0'!BJ179)</f>
        <v>#N/A</v>
      </c>
      <c r="Z178" s="8" t="e">
        <f>IF(OR(ISNA(Z$1),ISNA($A178)),NA(),'临-燃尽0'!BK179)</f>
        <v>#N/A</v>
      </c>
      <c r="AA178" s="8" t="e">
        <f>IF(OR(ISNA(AA$1),ISNA($A178)),NA(),'临-燃尽0'!BL179)</f>
        <v>#N/A</v>
      </c>
      <c r="AB178" s="8" t="e">
        <f>IF(OR(ISNA(AB$1),ISNA($A178)),NA(),'临-燃尽0'!BM179)</f>
        <v>#N/A</v>
      </c>
      <c r="AC178" s="8" t="e">
        <f>IF(OR(ISNA(AC$1),ISNA($A178)),NA(),'临-燃尽0'!BN179)</f>
        <v>#N/A</v>
      </c>
      <c r="AD178" s="8" t="e">
        <f>IF(OR(ISNA(AD$1),ISNA($A178)),NA(),'临-燃尽0'!BO179)</f>
        <v>#N/A</v>
      </c>
      <c r="AE178" s="8" t="e">
        <f>IF(OR(ISNA(AE$1),ISNA($A178)),NA(),'临-燃尽0'!BP179)</f>
        <v>#N/A</v>
      </c>
      <c r="AF178" s="8" t="e">
        <f>IF(OR(ISNA(AF$1),ISNA($A178)),NA(),'临-燃尽0'!BQ179)</f>
        <v>#N/A</v>
      </c>
      <c r="AG178" s="8" t="e">
        <f>IF(OR(ISNA(AG$1),ISNA($A178)),NA(),'临-燃尽0'!BR179)</f>
        <v>#N/A</v>
      </c>
      <c r="AH178" s="8" t="e">
        <f>IF(OR(ISNA(AH$1),ISNA($A178)),NA(),'临-燃尽0'!BS179)</f>
        <v>#N/A</v>
      </c>
      <c r="AI178" s="8" t="e">
        <f>IF(OR(ISNA(AI$1),ISNA($A178)),NA(),'临-燃尽0'!BT179)</f>
        <v>#N/A</v>
      </c>
      <c r="AJ178" s="8" t="e">
        <f>IF(OR(ISNA(AJ$1),ISNA($A178)),NA(),'临-燃尽0'!BU179)</f>
        <v>#N/A</v>
      </c>
      <c r="AK178" s="8" t="e">
        <f>IF(OR(ISNA(AK$1),ISNA($A178)),NA(),'临-燃尽0'!BV179)</f>
        <v>#N/A</v>
      </c>
      <c r="AL178" s="8" t="e">
        <f>IF(OR(ISNA(AL$1),ISNA($A178)),NA(),'临-燃尽0'!BW179)</f>
        <v>#N/A</v>
      </c>
      <c r="AM178" s="8" t="e">
        <f>IF(OR(ISNA(AM$1),ISNA($A178)),NA(),'临-燃尽0'!BX179)</f>
        <v>#N/A</v>
      </c>
      <c r="AN178" s="8" t="e">
        <f>IF(OR(ISNA(AN$1),ISNA($A178)),NA(),'临-燃尽0'!BY179)</f>
        <v>#N/A</v>
      </c>
      <c r="AO178" s="8" t="e">
        <f>IF(OR(ISNA(AO$1),ISNA($A178)),NA(),'临-燃尽0'!BZ179)</f>
        <v>#N/A</v>
      </c>
      <c r="AP178" s="8" t="e">
        <f>IF(OR(ISNA(AP$1),ISNA($A178)),NA(),'临-燃尽0'!CA179)</f>
        <v>#N/A</v>
      </c>
      <c r="AQ178" s="8" t="e">
        <f>IF(OR(ISNA(AQ$1),ISNA($A178)),NA(),'临-燃尽0'!CB179)</f>
        <v>#N/A</v>
      </c>
      <c r="AR178" s="8" t="e">
        <f>IF(OR(ISNA(AR$1),ISNA($A178)),NA(),'临-燃尽0'!CC179)</f>
        <v>#N/A</v>
      </c>
      <c r="AS178" s="8" t="e">
        <f>IF(OR(ISNA(AS$1),ISNA($A178)),NA(),'临-燃尽0'!CD179)</f>
        <v>#N/A</v>
      </c>
      <c r="AT178" s="8" t="e">
        <f>IF(OR(ISNA(AT$1),ISNA($A178)),NA(),'临-燃尽0'!CE179)</f>
        <v>#N/A</v>
      </c>
      <c r="AU178" s="8" t="e">
        <f>IF(OR(ISNA(AU$1),ISNA($A178)),NA(),'临-燃尽0'!CF179)</f>
        <v>#N/A</v>
      </c>
      <c r="AV178" s="8" t="e">
        <f>IF(OR(ISNA(AV$1),ISNA($A178)),NA(),'临-燃尽0'!CG179)</f>
        <v>#N/A</v>
      </c>
      <c r="AW178" s="8" t="e">
        <f>IF(OR(ISNA(AW$1),ISNA($A178)),NA(),'临-燃尽0'!CH179)</f>
        <v>#N/A</v>
      </c>
      <c r="AX178" s="8" t="e">
        <f>IF(OR(ISNA(AX$1),ISNA($A178)),NA(),'临-燃尽0'!CI179)</f>
        <v>#N/A</v>
      </c>
      <c r="AY178" s="8" t="e">
        <f>IF(OR(ISNA(AY$1),ISNA($A178)),NA(),'临-燃尽0'!CJ179)</f>
        <v>#N/A</v>
      </c>
      <c r="AZ178" s="8" t="e">
        <f>IF(OR(ISNA(AZ$1),ISNA($A178)),NA(),'临-燃尽0'!CK179)</f>
        <v>#N/A</v>
      </c>
    </row>
    <row r="179" spans="1:52">
      <c r="A179" s="8" t="e">
        <f>IF(OR('临-燃尽0'!AL180="",'临-燃尽0'!AL180="总计"),NA(),'临-燃尽0'!AL180)</f>
        <v>#N/A</v>
      </c>
      <c r="B179" s="8" t="e">
        <f>IF(ISNA($A179),NA(),'临-燃尽0'!AM180)</f>
        <v>#N/A</v>
      </c>
      <c r="C179" s="8" t="e">
        <f>IF(ISNA($A179),NA(),'临-燃尽0'!AN180)</f>
        <v>#N/A</v>
      </c>
      <c r="D179" s="8" t="e">
        <f>IF(ISNA($A179),NA(),'临-燃尽0'!AO180)</f>
        <v>#N/A</v>
      </c>
      <c r="E179" s="8" t="e">
        <f>IF(OR(ISNA(E$1),ISNA($A179)),NA(),'临-燃尽0'!AP180)</f>
        <v>#N/A</v>
      </c>
      <c r="F179" s="8" t="e">
        <f>IF(OR(ISNA(F$1),ISNA($A179)),NA(),'临-燃尽0'!AQ180)</f>
        <v>#N/A</v>
      </c>
      <c r="G179" s="8" t="e">
        <f>IF(OR(ISNA(G$1),ISNA($A179)),NA(),'临-燃尽0'!AR180)</f>
        <v>#N/A</v>
      </c>
      <c r="H179" s="8" t="e">
        <f>IF(OR(ISNA(H$1),ISNA($A179)),NA(),'临-燃尽0'!AS180)</f>
        <v>#N/A</v>
      </c>
      <c r="I179" s="8" t="e">
        <f>IF(OR(ISNA(I$1),ISNA($A179)),NA(),'临-燃尽0'!AT180)</f>
        <v>#N/A</v>
      </c>
      <c r="J179" s="8" t="e">
        <f>IF(OR(ISNA(J$1),ISNA($A179)),NA(),'临-燃尽0'!AU180)</f>
        <v>#N/A</v>
      </c>
      <c r="K179" s="8" t="e">
        <f>IF(OR(ISNA(K$1),ISNA($A179)),NA(),'临-燃尽0'!AV180)</f>
        <v>#N/A</v>
      </c>
      <c r="L179" s="8" t="e">
        <f>IF(OR(ISNA(L$1),ISNA($A179)),NA(),'临-燃尽0'!AW180)</f>
        <v>#N/A</v>
      </c>
      <c r="M179" s="8" t="e">
        <f>IF(OR(ISNA(M$1),ISNA($A179)),NA(),'临-燃尽0'!AX180)</f>
        <v>#N/A</v>
      </c>
      <c r="N179" s="8" t="e">
        <f>IF(OR(ISNA(N$1),ISNA($A179)),NA(),'临-燃尽0'!AY180)</f>
        <v>#N/A</v>
      </c>
      <c r="O179" s="8" t="e">
        <f>IF(OR(ISNA(O$1),ISNA($A179)),NA(),'临-燃尽0'!AZ180)</f>
        <v>#N/A</v>
      </c>
      <c r="P179" s="8" t="e">
        <f>IF(OR(ISNA(P$1),ISNA($A179)),NA(),'临-燃尽0'!BA180)</f>
        <v>#N/A</v>
      </c>
      <c r="Q179" s="8" t="e">
        <f>IF(OR(ISNA(Q$1),ISNA($A179)),NA(),'临-燃尽0'!BB180)</f>
        <v>#N/A</v>
      </c>
      <c r="R179" s="8" t="e">
        <f>IF(OR(ISNA(R$1),ISNA($A179)),NA(),'临-燃尽0'!BC180)</f>
        <v>#N/A</v>
      </c>
      <c r="S179" s="8" t="e">
        <f>IF(OR(ISNA(S$1),ISNA($A179)),NA(),'临-燃尽0'!BD180)</f>
        <v>#N/A</v>
      </c>
      <c r="T179" s="8" t="e">
        <f>IF(OR(ISNA(T$1),ISNA($A179)),NA(),'临-燃尽0'!BE180)</f>
        <v>#N/A</v>
      </c>
      <c r="U179" s="8" t="e">
        <f>IF(OR(ISNA(U$1),ISNA($A179)),NA(),'临-燃尽0'!BF180)</f>
        <v>#N/A</v>
      </c>
      <c r="V179" s="8" t="e">
        <f>IF(OR(ISNA(V$1),ISNA($A179)),NA(),'临-燃尽0'!BG180)</f>
        <v>#N/A</v>
      </c>
      <c r="W179" s="8" t="e">
        <f>IF(OR(ISNA(W$1),ISNA($A179)),NA(),'临-燃尽0'!BH180)</f>
        <v>#N/A</v>
      </c>
      <c r="X179" s="8" t="e">
        <f>IF(OR(ISNA(X$1),ISNA($A179)),NA(),'临-燃尽0'!BI180)</f>
        <v>#N/A</v>
      </c>
      <c r="Y179" s="8" t="e">
        <f>IF(OR(ISNA(Y$1),ISNA($A179)),NA(),'临-燃尽0'!BJ180)</f>
        <v>#N/A</v>
      </c>
      <c r="Z179" s="8" t="e">
        <f>IF(OR(ISNA(Z$1),ISNA($A179)),NA(),'临-燃尽0'!BK180)</f>
        <v>#N/A</v>
      </c>
      <c r="AA179" s="8" t="e">
        <f>IF(OR(ISNA(AA$1),ISNA($A179)),NA(),'临-燃尽0'!BL180)</f>
        <v>#N/A</v>
      </c>
      <c r="AB179" s="8" t="e">
        <f>IF(OR(ISNA(AB$1),ISNA($A179)),NA(),'临-燃尽0'!BM180)</f>
        <v>#N/A</v>
      </c>
      <c r="AC179" s="8" t="e">
        <f>IF(OR(ISNA(AC$1),ISNA($A179)),NA(),'临-燃尽0'!BN180)</f>
        <v>#N/A</v>
      </c>
      <c r="AD179" s="8" t="e">
        <f>IF(OR(ISNA(AD$1),ISNA($A179)),NA(),'临-燃尽0'!BO180)</f>
        <v>#N/A</v>
      </c>
      <c r="AE179" s="8" t="e">
        <f>IF(OR(ISNA(AE$1),ISNA($A179)),NA(),'临-燃尽0'!BP180)</f>
        <v>#N/A</v>
      </c>
      <c r="AF179" s="8" t="e">
        <f>IF(OR(ISNA(AF$1),ISNA($A179)),NA(),'临-燃尽0'!BQ180)</f>
        <v>#N/A</v>
      </c>
      <c r="AG179" s="8" t="e">
        <f>IF(OR(ISNA(AG$1),ISNA($A179)),NA(),'临-燃尽0'!BR180)</f>
        <v>#N/A</v>
      </c>
      <c r="AH179" s="8" t="e">
        <f>IF(OR(ISNA(AH$1),ISNA($A179)),NA(),'临-燃尽0'!BS180)</f>
        <v>#N/A</v>
      </c>
      <c r="AI179" s="8" t="e">
        <f>IF(OR(ISNA(AI$1),ISNA($A179)),NA(),'临-燃尽0'!BT180)</f>
        <v>#N/A</v>
      </c>
      <c r="AJ179" s="8" t="e">
        <f>IF(OR(ISNA(AJ$1),ISNA($A179)),NA(),'临-燃尽0'!BU180)</f>
        <v>#N/A</v>
      </c>
      <c r="AK179" s="8" t="e">
        <f>IF(OR(ISNA(AK$1),ISNA($A179)),NA(),'临-燃尽0'!BV180)</f>
        <v>#N/A</v>
      </c>
      <c r="AL179" s="8" t="e">
        <f>IF(OR(ISNA(AL$1),ISNA($A179)),NA(),'临-燃尽0'!BW180)</f>
        <v>#N/A</v>
      </c>
      <c r="AM179" s="8" t="e">
        <f>IF(OR(ISNA(AM$1),ISNA($A179)),NA(),'临-燃尽0'!BX180)</f>
        <v>#N/A</v>
      </c>
      <c r="AN179" s="8" t="e">
        <f>IF(OR(ISNA(AN$1),ISNA($A179)),NA(),'临-燃尽0'!BY180)</f>
        <v>#N/A</v>
      </c>
      <c r="AO179" s="8" t="e">
        <f>IF(OR(ISNA(AO$1),ISNA($A179)),NA(),'临-燃尽0'!BZ180)</f>
        <v>#N/A</v>
      </c>
      <c r="AP179" s="8" t="e">
        <f>IF(OR(ISNA(AP$1),ISNA($A179)),NA(),'临-燃尽0'!CA180)</f>
        <v>#N/A</v>
      </c>
      <c r="AQ179" s="8" t="e">
        <f>IF(OR(ISNA(AQ$1),ISNA($A179)),NA(),'临-燃尽0'!CB180)</f>
        <v>#N/A</v>
      </c>
      <c r="AR179" s="8" t="e">
        <f>IF(OR(ISNA(AR$1),ISNA($A179)),NA(),'临-燃尽0'!CC180)</f>
        <v>#N/A</v>
      </c>
      <c r="AS179" s="8" t="e">
        <f>IF(OR(ISNA(AS$1),ISNA($A179)),NA(),'临-燃尽0'!CD180)</f>
        <v>#N/A</v>
      </c>
      <c r="AT179" s="8" t="e">
        <f>IF(OR(ISNA(AT$1),ISNA($A179)),NA(),'临-燃尽0'!CE180)</f>
        <v>#N/A</v>
      </c>
      <c r="AU179" s="8" t="e">
        <f>IF(OR(ISNA(AU$1),ISNA($A179)),NA(),'临-燃尽0'!CF180)</f>
        <v>#N/A</v>
      </c>
      <c r="AV179" s="8" t="e">
        <f>IF(OR(ISNA(AV$1),ISNA($A179)),NA(),'临-燃尽0'!CG180)</f>
        <v>#N/A</v>
      </c>
      <c r="AW179" s="8" t="e">
        <f>IF(OR(ISNA(AW$1),ISNA($A179)),NA(),'临-燃尽0'!CH180)</f>
        <v>#N/A</v>
      </c>
      <c r="AX179" s="8" t="e">
        <f>IF(OR(ISNA(AX$1),ISNA($A179)),NA(),'临-燃尽0'!CI180)</f>
        <v>#N/A</v>
      </c>
      <c r="AY179" s="8" t="e">
        <f>IF(OR(ISNA(AY$1),ISNA($A179)),NA(),'临-燃尽0'!CJ180)</f>
        <v>#N/A</v>
      </c>
      <c r="AZ179" s="8" t="e">
        <f>IF(OR(ISNA(AZ$1),ISNA($A179)),NA(),'临-燃尽0'!CK180)</f>
        <v>#N/A</v>
      </c>
    </row>
    <row r="180" spans="1:52">
      <c r="A180" s="8" t="e">
        <f>IF(OR('临-燃尽0'!AL181="",'临-燃尽0'!AL181="总计"),NA(),'临-燃尽0'!AL181)</f>
        <v>#N/A</v>
      </c>
      <c r="B180" s="8" t="e">
        <f>IF(ISNA($A180),NA(),'临-燃尽0'!AM181)</f>
        <v>#N/A</v>
      </c>
      <c r="C180" s="8" t="e">
        <f>IF(ISNA($A180),NA(),'临-燃尽0'!AN181)</f>
        <v>#N/A</v>
      </c>
      <c r="D180" s="8" t="e">
        <f>IF(ISNA($A180),NA(),'临-燃尽0'!AO181)</f>
        <v>#N/A</v>
      </c>
      <c r="E180" s="8" t="e">
        <f>IF(OR(ISNA(E$1),ISNA($A180)),NA(),'临-燃尽0'!AP181)</f>
        <v>#N/A</v>
      </c>
      <c r="F180" s="8" t="e">
        <f>IF(OR(ISNA(F$1),ISNA($A180)),NA(),'临-燃尽0'!AQ181)</f>
        <v>#N/A</v>
      </c>
      <c r="G180" s="8" t="e">
        <f>IF(OR(ISNA(G$1),ISNA($A180)),NA(),'临-燃尽0'!AR181)</f>
        <v>#N/A</v>
      </c>
      <c r="H180" s="8" t="e">
        <f>IF(OR(ISNA(H$1),ISNA($A180)),NA(),'临-燃尽0'!AS181)</f>
        <v>#N/A</v>
      </c>
      <c r="I180" s="8" t="e">
        <f>IF(OR(ISNA(I$1),ISNA($A180)),NA(),'临-燃尽0'!AT181)</f>
        <v>#N/A</v>
      </c>
      <c r="J180" s="8" t="e">
        <f>IF(OR(ISNA(J$1),ISNA($A180)),NA(),'临-燃尽0'!AU181)</f>
        <v>#N/A</v>
      </c>
      <c r="K180" s="8" t="e">
        <f>IF(OR(ISNA(K$1),ISNA($A180)),NA(),'临-燃尽0'!AV181)</f>
        <v>#N/A</v>
      </c>
      <c r="L180" s="8" t="e">
        <f>IF(OR(ISNA(L$1),ISNA($A180)),NA(),'临-燃尽0'!AW181)</f>
        <v>#N/A</v>
      </c>
      <c r="M180" s="8" t="e">
        <f>IF(OR(ISNA(M$1),ISNA($A180)),NA(),'临-燃尽0'!AX181)</f>
        <v>#N/A</v>
      </c>
      <c r="N180" s="8" t="e">
        <f>IF(OR(ISNA(N$1),ISNA($A180)),NA(),'临-燃尽0'!AY181)</f>
        <v>#N/A</v>
      </c>
      <c r="O180" s="8" t="e">
        <f>IF(OR(ISNA(O$1),ISNA($A180)),NA(),'临-燃尽0'!AZ181)</f>
        <v>#N/A</v>
      </c>
      <c r="P180" s="8" t="e">
        <f>IF(OR(ISNA(P$1),ISNA($A180)),NA(),'临-燃尽0'!BA181)</f>
        <v>#N/A</v>
      </c>
      <c r="Q180" s="8" t="e">
        <f>IF(OR(ISNA(Q$1),ISNA($A180)),NA(),'临-燃尽0'!BB181)</f>
        <v>#N/A</v>
      </c>
      <c r="R180" s="8" t="e">
        <f>IF(OR(ISNA(R$1),ISNA($A180)),NA(),'临-燃尽0'!BC181)</f>
        <v>#N/A</v>
      </c>
      <c r="S180" s="8" t="e">
        <f>IF(OR(ISNA(S$1),ISNA($A180)),NA(),'临-燃尽0'!BD181)</f>
        <v>#N/A</v>
      </c>
      <c r="T180" s="8" t="e">
        <f>IF(OR(ISNA(T$1),ISNA($A180)),NA(),'临-燃尽0'!BE181)</f>
        <v>#N/A</v>
      </c>
      <c r="U180" s="8" t="e">
        <f>IF(OR(ISNA(U$1),ISNA($A180)),NA(),'临-燃尽0'!BF181)</f>
        <v>#N/A</v>
      </c>
      <c r="V180" s="8" t="e">
        <f>IF(OR(ISNA(V$1),ISNA($A180)),NA(),'临-燃尽0'!BG181)</f>
        <v>#N/A</v>
      </c>
      <c r="W180" s="8" t="e">
        <f>IF(OR(ISNA(W$1),ISNA($A180)),NA(),'临-燃尽0'!BH181)</f>
        <v>#N/A</v>
      </c>
      <c r="X180" s="8" t="e">
        <f>IF(OR(ISNA(X$1),ISNA($A180)),NA(),'临-燃尽0'!BI181)</f>
        <v>#N/A</v>
      </c>
      <c r="Y180" s="8" t="e">
        <f>IF(OR(ISNA(Y$1),ISNA($A180)),NA(),'临-燃尽0'!BJ181)</f>
        <v>#N/A</v>
      </c>
      <c r="Z180" s="8" t="e">
        <f>IF(OR(ISNA(Z$1),ISNA($A180)),NA(),'临-燃尽0'!BK181)</f>
        <v>#N/A</v>
      </c>
      <c r="AA180" s="8" t="e">
        <f>IF(OR(ISNA(AA$1),ISNA($A180)),NA(),'临-燃尽0'!BL181)</f>
        <v>#N/A</v>
      </c>
      <c r="AB180" s="8" t="e">
        <f>IF(OR(ISNA(AB$1),ISNA($A180)),NA(),'临-燃尽0'!BM181)</f>
        <v>#N/A</v>
      </c>
      <c r="AC180" s="8" t="e">
        <f>IF(OR(ISNA(AC$1),ISNA($A180)),NA(),'临-燃尽0'!BN181)</f>
        <v>#N/A</v>
      </c>
      <c r="AD180" s="8" t="e">
        <f>IF(OR(ISNA(AD$1),ISNA($A180)),NA(),'临-燃尽0'!BO181)</f>
        <v>#N/A</v>
      </c>
      <c r="AE180" s="8" t="e">
        <f>IF(OR(ISNA(AE$1),ISNA($A180)),NA(),'临-燃尽0'!BP181)</f>
        <v>#N/A</v>
      </c>
      <c r="AF180" s="8" t="e">
        <f>IF(OR(ISNA(AF$1),ISNA($A180)),NA(),'临-燃尽0'!BQ181)</f>
        <v>#N/A</v>
      </c>
      <c r="AG180" s="8" t="e">
        <f>IF(OR(ISNA(AG$1),ISNA($A180)),NA(),'临-燃尽0'!BR181)</f>
        <v>#N/A</v>
      </c>
      <c r="AH180" s="8" t="e">
        <f>IF(OR(ISNA(AH$1),ISNA($A180)),NA(),'临-燃尽0'!BS181)</f>
        <v>#N/A</v>
      </c>
      <c r="AI180" s="8" t="e">
        <f>IF(OR(ISNA(AI$1),ISNA($A180)),NA(),'临-燃尽0'!BT181)</f>
        <v>#N/A</v>
      </c>
      <c r="AJ180" s="8" t="e">
        <f>IF(OR(ISNA(AJ$1),ISNA($A180)),NA(),'临-燃尽0'!BU181)</f>
        <v>#N/A</v>
      </c>
      <c r="AK180" s="8" t="e">
        <f>IF(OR(ISNA(AK$1),ISNA($A180)),NA(),'临-燃尽0'!BV181)</f>
        <v>#N/A</v>
      </c>
      <c r="AL180" s="8" t="e">
        <f>IF(OR(ISNA(AL$1),ISNA($A180)),NA(),'临-燃尽0'!BW181)</f>
        <v>#N/A</v>
      </c>
      <c r="AM180" s="8" t="e">
        <f>IF(OR(ISNA(AM$1),ISNA($A180)),NA(),'临-燃尽0'!BX181)</f>
        <v>#N/A</v>
      </c>
      <c r="AN180" s="8" t="e">
        <f>IF(OR(ISNA(AN$1),ISNA($A180)),NA(),'临-燃尽0'!BY181)</f>
        <v>#N/A</v>
      </c>
      <c r="AO180" s="8" t="e">
        <f>IF(OR(ISNA(AO$1),ISNA($A180)),NA(),'临-燃尽0'!BZ181)</f>
        <v>#N/A</v>
      </c>
      <c r="AP180" s="8" t="e">
        <f>IF(OR(ISNA(AP$1),ISNA($A180)),NA(),'临-燃尽0'!CA181)</f>
        <v>#N/A</v>
      </c>
      <c r="AQ180" s="8" t="e">
        <f>IF(OR(ISNA(AQ$1),ISNA($A180)),NA(),'临-燃尽0'!CB181)</f>
        <v>#N/A</v>
      </c>
      <c r="AR180" s="8" t="e">
        <f>IF(OR(ISNA(AR$1),ISNA($A180)),NA(),'临-燃尽0'!CC181)</f>
        <v>#N/A</v>
      </c>
      <c r="AS180" s="8" t="e">
        <f>IF(OR(ISNA(AS$1),ISNA($A180)),NA(),'临-燃尽0'!CD181)</f>
        <v>#N/A</v>
      </c>
      <c r="AT180" s="8" t="e">
        <f>IF(OR(ISNA(AT$1),ISNA($A180)),NA(),'临-燃尽0'!CE181)</f>
        <v>#N/A</v>
      </c>
      <c r="AU180" s="8" t="e">
        <f>IF(OR(ISNA(AU$1),ISNA($A180)),NA(),'临-燃尽0'!CF181)</f>
        <v>#N/A</v>
      </c>
      <c r="AV180" s="8" t="e">
        <f>IF(OR(ISNA(AV$1),ISNA($A180)),NA(),'临-燃尽0'!CG181)</f>
        <v>#N/A</v>
      </c>
      <c r="AW180" s="8" t="e">
        <f>IF(OR(ISNA(AW$1),ISNA($A180)),NA(),'临-燃尽0'!CH181)</f>
        <v>#N/A</v>
      </c>
      <c r="AX180" s="8" t="e">
        <f>IF(OR(ISNA(AX$1),ISNA($A180)),NA(),'临-燃尽0'!CI181)</f>
        <v>#N/A</v>
      </c>
      <c r="AY180" s="8" t="e">
        <f>IF(OR(ISNA(AY$1),ISNA($A180)),NA(),'临-燃尽0'!CJ181)</f>
        <v>#N/A</v>
      </c>
      <c r="AZ180" s="8" t="e">
        <f>IF(OR(ISNA(AZ$1),ISNA($A180)),NA(),'临-燃尽0'!CK181)</f>
        <v>#N/A</v>
      </c>
    </row>
    <row r="181" spans="1:52">
      <c r="A181" s="8" t="e">
        <f>IF(OR('临-燃尽0'!AL182="",'临-燃尽0'!AL182="总计"),NA(),'临-燃尽0'!AL182)</f>
        <v>#N/A</v>
      </c>
      <c r="B181" s="8" t="e">
        <f>IF(ISNA($A181),NA(),'临-燃尽0'!AM182)</f>
        <v>#N/A</v>
      </c>
      <c r="C181" s="8" t="e">
        <f>IF(ISNA($A181),NA(),'临-燃尽0'!AN182)</f>
        <v>#N/A</v>
      </c>
      <c r="D181" s="8" t="e">
        <f>IF(ISNA($A181),NA(),'临-燃尽0'!AO182)</f>
        <v>#N/A</v>
      </c>
      <c r="E181" s="8" t="e">
        <f>IF(OR(ISNA(E$1),ISNA($A181)),NA(),'临-燃尽0'!AP182)</f>
        <v>#N/A</v>
      </c>
      <c r="F181" s="8" t="e">
        <f>IF(OR(ISNA(F$1),ISNA($A181)),NA(),'临-燃尽0'!AQ182)</f>
        <v>#N/A</v>
      </c>
      <c r="G181" s="8" t="e">
        <f>IF(OR(ISNA(G$1),ISNA($A181)),NA(),'临-燃尽0'!AR182)</f>
        <v>#N/A</v>
      </c>
      <c r="H181" s="8" t="e">
        <f>IF(OR(ISNA(H$1),ISNA($A181)),NA(),'临-燃尽0'!AS182)</f>
        <v>#N/A</v>
      </c>
      <c r="I181" s="8" t="e">
        <f>IF(OR(ISNA(I$1),ISNA($A181)),NA(),'临-燃尽0'!AT182)</f>
        <v>#N/A</v>
      </c>
      <c r="J181" s="8" t="e">
        <f>IF(OR(ISNA(J$1),ISNA($A181)),NA(),'临-燃尽0'!AU182)</f>
        <v>#N/A</v>
      </c>
      <c r="K181" s="8" t="e">
        <f>IF(OR(ISNA(K$1),ISNA($A181)),NA(),'临-燃尽0'!AV182)</f>
        <v>#N/A</v>
      </c>
      <c r="L181" s="8" t="e">
        <f>IF(OR(ISNA(L$1),ISNA($A181)),NA(),'临-燃尽0'!AW182)</f>
        <v>#N/A</v>
      </c>
      <c r="M181" s="8" t="e">
        <f>IF(OR(ISNA(M$1),ISNA($A181)),NA(),'临-燃尽0'!AX182)</f>
        <v>#N/A</v>
      </c>
      <c r="N181" s="8" t="e">
        <f>IF(OR(ISNA(N$1),ISNA($A181)),NA(),'临-燃尽0'!AY182)</f>
        <v>#N/A</v>
      </c>
      <c r="O181" s="8" t="e">
        <f>IF(OR(ISNA(O$1),ISNA($A181)),NA(),'临-燃尽0'!AZ182)</f>
        <v>#N/A</v>
      </c>
      <c r="P181" s="8" t="e">
        <f>IF(OR(ISNA(P$1),ISNA($A181)),NA(),'临-燃尽0'!BA182)</f>
        <v>#N/A</v>
      </c>
      <c r="Q181" s="8" t="e">
        <f>IF(OR(ISNA(Q$1),ISNA($A181)),NA(),'临-燃尽0'!BB182)</f>
        <v>#N/A</v>
      </c>
      <c r="R181" s="8" t="e">
        <f>IF(OR(ISNA(R$1),ISNA($A181)),NA(),'临-燃尽0'!BC182)</f>
        <v>#N/A</v>
      </c>
      <c r="S181" s="8" t="e">
        <f>IF(OR(ISNA(S$1),ISNA($A181)),NA(),'临-燃尽0'!BD182)</f>
        <v>#N/A</v>
      </c>
      <c r="T181" s="8" t="e">
        <f>IF(OR(ISNA(T$1),ISNA($A181)),NA(),'临-燃尽0'!BE182)</f>
        <v>#N/A</v>
      </c>
      <c r="U181" s="8" t="e">
        <f>IF(OR(ISNA(U$1),ISNA($A181)),NA(),'临-燃尽0'!BF182)</f>
        <v>#N/A</v>
      </c>
      <c r="V181" s="8" t="e">
        <f>IF(OR(ISNA(V$1),ISNA($A181)),NA(),'临-燃尽0'!BG182)</f>
        <v>#N/A</v>
      </c>
      <c r="W181" s="8" t="e">
        <f>IF(OR(ISNA(W$1),ISNA($A181)),NA(),'临-燃尽0'!BH182)</f>
        <v>#N/A</v>
      </c>
      <c r="X181" s="8" t="e">
        <f>IF(OR(ISNA(X$1),ISNA($A181)),NA(),'临-燃尽0'!BI182)</f>
        <v>#N/A</v>
      </c>
      <c r="Y181" s="8" t="e">
        <f>IF(OR(ISNA(Y$1),ISNA($A181)),NA(),'临-燃尽0'!BJ182)</f>
        <v>#N/A</v>
      </c>
      <c r="Z181" s="8" t="e">
        <f>IF(OR(ISNA(Z$1),ISNA($A181)),NA(),'临-燃尽0'!BK182)</f>
        <v>#N/A</v>
      </c>
      <c r="AA181" s="8" t="e">
        <f>IF(OR(ISNA(AA$1),ISNA($A181)),NA(),'临-燃尽0'!BL182)</f>
        <v>#N/A</v>
      </c>
      <c r="AB181" s="8" t="e">
        <f>IF(OR(ISNA(AB$1),ISNA($A181)),NA(),'临-燃尽0'!BM182)</f>
        <v>#N/A</v>
      </c>
      <c r="AC181" s="8" t="e">
        <f>IF(OR(ISNA(AC$1),ISNA($A181)),NA(),'临-燃尽0'!BN182)</f>
        <v>#N/A</v>
      </c>
      <c r="AD181" s="8" t="e">
        <f>IF(OR(ISNA(AD$1),ISNA($A181)),NA(),'临-燃尽0'!BO182)</f>
        <v>#N/A</v>
      </c>
      <c r="AE181" s="8" t="e">
        <f>IF(OR(ISNA(AE$1),ISNA($A181)),NA(),'临-燃尽0'!BP182)</f>
        <v>#N/A</v>
      </c>
      <c r="AF181" s="8" t="e">
        <f>IF(OR(ISNA(AF$1),ISNA($A181)),NA(),'临-燃尽0'!BQ182)</f>
        <v>#N/A</v>
      </c>
      <c r="AG181" s="8" t="e">
        <f>IF(OR(ISNA(AG$1),ISNA($A181)),NA(),'临-燃尽0'!BR182)</f>
        <v>#N/A</v>
      </c>
      <c r="AH181" s="8" t="e">
        <f>IF(OR(ISNA(AH$1),ISNA($A181)),NA(),'临-燃尽0'!BS182)</f>
        <v>#N/A</v>
      </c>
      <c r="AI181" s="8" t="e">
        <f>IF(OR(ISNA(AI$1),ISNA($A181)),NA(),'临-燃尽0'!BT182)</f>
        <v>#N/A</v>
      </c>
      <c r="AJ181" s="8" t="e">
        <f>IF(OR(ISNA(AJ$1),ISNA($A181)),NA(),'临-燃尽0'!BU182)</f>
        <v>#N/A</v>
      </c>
      <c r="AK181" s="8" t="e">
        <f>IF(OR(ISNA(AK$1),ISNA($A181)),NA(),'临-燃尽0'!BV182)</f>
        <v>#N/A</v>
      </c>
      <c r="AL181" s="8" t="e">
        <f>IF(OR(ISNA(AL$1),ISNA($A181)),NA(),'临-燃尽0'!BW182)</f>
        <v>#N/A</v>
      </c>
      <c r="AM181" s="8" t="e">
        <f>IF(OR(ISNA(AM$1),ISNA($A181)),NA(),'临-燃尽0'!BX182)</f>
        <v>#N/A</v>
      </c>
      <c r="AN181" s="8" t="e">
        <f>IF(OR(ISNA(AN$1),ISNA($A181)),NA(),'临-燃尽0'!BY182)</f>
        <v>#N/A</v>
      </c>
      <c r="AO181" s="8" t="e">
        <f>IF(OR(ISNA(AO$1),ISNA($A181)),NA(),'临-燃尽0'!BZ182)</f>
        <v>#N/A</v>
      </c>
      <c r="AP181" s="8" t="e">
        <f>IF(OR(ISNA(AP$1),ISNA($A181)),NA(),'临-燃尽0'!CA182)</f>
        <v>#N/A</v>
      </c>
      <c r="AQ181" s="8" t="e">
        <f>IF(OR(ISNA(AQ$1),ISNA($A181)),NA(),'临-燃尽0'!CB182)</f>
        <v>#N/A</v>
      </c>
      <c r="AR181" s="8" t="e">
        <f>IF(OR(ISNA(AR$1),ISNA($A181)),NA(),'临-燃尽0'!CC182)</f>
        <v>#N/A</v>
      </c>
      <c r="AS181" s="8" t="e">
        <f>IF(OR(ISNA(AS$1),ISNA($A181)),NA(),'临-燃尽0'!CD182)</f>
        <v>#N/A</v>
      </c>
      <c r="AT181" s="8" t="e">
        <f>IF(OR(ISNA(AT$1),ISNA($A181)),NA(),'临-燃尽0'!CE182)</f>
        <v>#N/A</v>
      </c>
      <c r="AU181" s="8" t="e">
        <f>IF(OR(ISNA(AU$1),ISNA($A181)),NA(),'临-燃尽0'!CF182)</f>
        <v>#N/A</v>
      </c>
      <c r="AV181" s="8" t="e">
        <f>IF(OR(ISNA(AV$1),ISNA($A181)),NA(),'临-燃尽0'!CG182)</f>
        <v>#N/A</v>
      </c>
      <c r="AW181" s="8" t="e">
        <f>IF(OR(ISNA(AW$1),ISNA($A181)),NA(),'临-燃尽0'!CH182)</f>
        <v>#N/A</v>
      </c>
      <c r="AX181" s="8" t="e">
        <f>IF(OR(ISNA(AX$1),ISNA($A181)),NA(),'临-燃尽0'!CI182)</f>
        <v>#N/A</v>
      </c>
      <c r="AY181" s="8" t="e">
        <f>IF(OR(ISNA(AY$1),ISNA($A181)),NA(),'临-燃尽0'!CJ182)</f>
        <v>#N/A</v>
      </c>
      <c r="AZ181" s="8" t="e">
        <f>IF(OR(ISNA(AZ$1),ISNA($A181)),NA(),'临-燃尽0'!CK182)</f>
        <v>#N/A</v>
      </c>
    </row>
    <row r="182" spans="1:52">
      <c r="A182" s="8" t="e">
        <f>IF(OR('临-燃尽0'!AL183="",'临-燃尽0'!AL183="总计"),NA(),'临-燃尽0'!AL183)</f>
        <v>#N/A</v>
      </c>
      <c r="B182" s="8" t="e">
        <f>IF(ISNA($A182),NA(),'临-燃尽0'!AM183)</f>
        <v>#N/A</v>
      </c>
      <c r="C182" s="8" t="e">
        <f>IF(ISNA($A182),NA(),'临-燃尽0'!AN183)</f>
        <v>#N/A</v>
      </c>
      <c r="D182" s="8" t="e">
        <f>IF(ISNA($A182),NA(),'临-燃尽0'!AO183)</f>
        <v>#N/A</v>
      </c>
      <c r="E182" s="8" t="e">
        <f>IF(OR(ISNA(E$1),ISNA($A182)),NA(),'临-燃尽0'!AP183)</f>
        <v>#N/A</v>
      </c>
      <c r="F182" s="8" t="e">
        <f>IF(OR(ISNA(F$1),ISNA($A182)),NA(),'临-燃尽0'!AQ183)</f>
        <v>#N/A</v>
      </c>
      <c r="G182" s="8" t="e">
        <f>IF(OR(ISNA(G$1),ISNA($A182)),NA(),'临-燃尽0'!AR183)</f>
        <v>#N/A</v>
      </c>
      <c r="H182" s="8" t="e">
        <f>IF(OR(ISNA(H$1),ISNA($A182)),NA(),'临-燃尽0'!AS183)</f>
        <v>#N/A</v>
      </c>
      <c r="I182" s="8" t="e">
        <f>IF(OR(ISNA(I$1),ISNA($A182)),NA(),'临-燃尽0'!AT183)</f>
        <v>#N/A</v>
      </c>
      <c r="J182" s="8" t="e">
        <f>IF(OR(ISNA(J$1),ISNA($A182)),NA(),'临-燃尽0'!AU183)</f>
        <v>#N/A</v>
      </c>
      <c r="K182" s="8" t="e">
        <f>IF(OR(ISNA(K$1),ISNA($A182)),NA(),'临-燃尽0'!AV183)</f>
        <v>#N/A</v>
      </c>
      <c r="L182" s="8" t="e">
        <f>IF(OR(ISNA(L$1),ISNA($A182)),NA(),'临-燃尽0'!AW183)</f>
        <v>#N/A</v>
      </c>
      <c r="M182" s="8" t="e">
        <f>IF(OR(ISNA(M$1),ISNA($A182)),NA(),'临-燃尽0'!AX183)</f>
        <v>#N/A</v>
      </c>
      <c r="N182" s="8" t="e">
        <f>IF(OR(ISNA(N$1),ISNA($A182)),NA(),'临-燃尽0'!AY183)</f>
        <v>#N/A</v>
      </c>
      <c r="O182" s="8" t="e">
        <f>IF(OR(ISNA(O$1),ISNA($A182)),NA(),'临-燃尽0'!AZ183)</f>
        <v>#N/A</v>
      </c>
      <c r="P182" s="8" t="e">
        <f>IF(OR(ISNA(P$1),ISNA($A182)),NA(),'临-燃尽0'!BA183)</f>
        <v>#N/A</v>
      </c>
      <c r="Q182" s="8" t="e">
        <f>IF(OR(ISNA(Q$1),ISNA($A182)),NA(),'临-燃尽0'!BB183)</f>
        <v>#N/A</v>
      </c>
      <c r="R182" s="8" t="e">
        <f>IF(OR(ISNA(R$1),ISNA($A182)),NA(),'临-燃尽0'!BC183)</f>
        <v>#N/A</v>
      </c>
      <c r="S182" s="8" t="e">
        <f>IF(OR(ISNA(S$1),ISNA($A182)),NA(),'临-燃尽0'!BD183)</f>
        <v>#N/A</v>
      </c>
      <c r="T182" s="8" t="e">
        <f>IF(OR(ISNA(T$1),ISNA($A182)),NA(),'临-燃尽0'!BE183)</f>
        <v>#N/A</v>
      </c>
      <c r="U182" s="8" t="e">
        <f>IF(OR(ISNA(U$1),ISNA($A182)),NA(),'临-燃尽0'!BF183)</f>
        <v>#N/A</v>
      </c>
      <c r="V182" s="8" t="e">
        <f>IF(OR(ISNA(V$1),ISNA($A182)),NA(),'临-燃尽0'!BG183)</f>
        <v>#N/A</v>
      </c>
      <c r="W182" s="8" t="e">
        <f>IF(OR(ISNA(W$1),ISNA($A182)),NA(),'临-燃尽0'!BH183)</f>
        <v>#N/A</v>
      </c>
      <c r="X182" s="8" t="e">
        <f>IF(OR(ISNA(X$1),ISNA($A182)),NA(),'临-燃尽0'!BI183)</f>
        <v>#N/A</v>
      </c>
      <c r="Y182" s="8" t="e">
        <f>IF(OR(ISNA(Y$1),ISNA($A182)),NA(),'临-燃尽0'!BJ183)</f>
        <v>#N/A</v>
      </c>
      <c r="Z182" s="8" t="e">
        <f>IF(OR(ISNA(Z$1),ISNA($A182)),NA(),'临-燃尽0'!BK183)</f>
        <v>#N/A</v>
      </c>
      <c r="AA182" s="8" t="e">
        <f>IF(OR(ISNA(AA$1),ISNA($A182)),NA(),'临-燃尽0'!BL183)</f>
        <v>#N/A</v>
      </c>
      <c r="AB182" s="8" t="e">
        <f>IF(OR(ISNA(AB$1),ISNA($A182)),NA(),'临-燃尽0'!BM183)</f>
        <v>#N/A</v>
      </c>
      <c r="AC182" s="8" t="e">
        <f>IF(OR(ISNA(AC$1),ISNA($A182)),NA(),'临-燃尽0'!BN183)</f>
        <v>#N/A</v>
      </c>
      <c r="AD182" s="8" t="e">
        <f>IF(OR(ISNA(AD$1),ISNA($A182)),NA(),'临-燃尽0'!BO183)</f>
        <v>#N/A</v>
      </c>
      <c r="AE182" s="8" t="e">
        <f>IF(OR(ISNA(AE$1),ISNA($A182)),NA(),'临-燃尽0'!BP183)</f>
        <v>#N/A</v>
      </c>
      <c r="AF182" s="8" t="e">
        <f>IF(OR(ISNA(AF$1),ISNA($A182)),NA(),'临-燃尽0'!BQ183)</f>
        <v>#N/A</v>
      </c>
      <c r="AG182" s="8" t="e">
        <f>IF(OR(ISNA(AG$1),ISNA($A182)),NA(),'临-燃尽0'!BR183)</f>
        <v>#N/A</v>
      </c>
      <c r="AH182" s="8" t="e">
        <f>IF(OR(ISNA(AH$1),ISNA($A182)),NA(),'临-燃尽0'!BS183)</f>
        <v>#N/A</v>
      </c>
      <c r="AI182" s="8" t="e">
        <f>IF(OR(ISNA(AI$1),ISNA($A182)),NA(),'临-燃尽0'!BT183)</f>
        <v>#N/A</v>
      </c>
      <c r="AJ182" s="8" t="e">
        <f>IF(OR(ISNA(AJ$1),ISNA($A182)),NA(),'临-燃尽0'!BU183)</f>
        <v>#N/A</v>
      </c>
      <c r="AK182" s="8" t="e">
        <f>IF(OR(ISNA(AK$1),ISNA($A182)),NA(),'临-燃尽0'!BV183)</f>
        <v>#N/A</v>
      </c>
      <c r="AL182" s="8" t="e">
        <f>IF(OR(ISNA(AL$1),ISNA($A182)),NA(),'临-燃尽0'!BW183)</f>
        <v>#N/A</v>
      </c>
      <c r="AM182" s="8" t="e">
        <f>IF(OR(ISNA(AM$1),ISNA($A182)),NA(),'临-燃尽0'!BX183)</f>
        <v>#N/A</v>
      </c>
      <c r="AN182" s="8" t="e">
        <f>IF(OR(ISNA(AN$1),ISNA($A182)),NA(),'临-燃尽0'!BY183)</f>
        <v>#N/A</v>
      </c>
      <c r="AO182" s="8" t="e">
        <f>IF(OR(ISNA(AO$1),ISNA($A182)),NA(),'临-燃尽0'!BZ183)</f>
        <v>#N/A</v>
      </c>
      <c r="AP182" s="8" t="e">
        <f>IF(OR(ISNA(AP$1),ISNA($A182)),NA(),'临-燃尽0'!CA183)</f>
        <v>#N/A</v>
      </c>
      <c r="AQ182" s="8" t="e">
        <f>IF(OR(ISNA(AQ$1),ISNA($A182)),NA(),'临-燃尽0'!CB183)</f>
        <v>#N/A</v>
      </c>
      <c r="AR182" s="8" t="e">
        <f>IF(OR(ISNA(AR$1),ISNA($A182)),NA(),'临-燃尽0'!CC183)</f>
        <v>#N/A</v>
      </c>
      <c r="AS182" s="8" t="e">
        <f>IF(OR(ISNA(AS$1),ISNA($A182)),NA(),'临-燃尽0'!CD183)</f>
        <v>#N/A</v>
      </c>
      <c r="AT182" s="8" t="e">
        <f>IF(OR(ISNA(AT$1),ISNA($A182)),NA(),'临-燃尽0'!CE183)</f>
        <v>#N/A</v>
      </c>
      <c r="AU182" s="8" t="e">
        <f>IF(OR(ISNA(AU$1),ISNA($A182)),NA(),'临-燃尽0'!CF183)</f>
        <v>#N/A</v>
      </c>
      <c r="AV182" s="8" t="e">
        <f>IF(OR(ISNA(AV$1),ISNA($A182)),NA(),'临-燃尽0'!CG183)</f>
        <v>#N/A</v>
      </c>
      <c r="AW182" s="8" t="e">
        <f>IF(OR(ISNA(AW$1),ISNA($A182)),NA(),'临-燃尽0'!CH183)</f>
        <v>#N/A</v>
      </c>
      <c r="AX182" s="8" t="e">
        <f>IF(OR(ISNA(AX$1),ISNA($A182)),NA(),'临-燃尽0'!CI183)</f>
        <v>#N/A</v>
      </c>
      <c r="AY182" s="8" t="e">
        <f>IF(OR(ISNA(AY$1),ISNA($A182)),NA(),'临-燃尽0'!CJ183)</f>
        <v>#N/A</v>
      </c>
      <c r="AZ182" s="8" t="e">
        <f>IF(OR(ISNA(AZ$1),ISNA($A182)),NA(),'临-燃尽0'!CK183)</f>
        <v>#N/A</v>
      </c>
    </row>
    <row r="183" spans="1:52">
      <c r="A183" s="8" t="e">
        <f>IF(OR('临-燃尽0'!AL184="",'临-燃尽0'!AL184="总计"),NA(),'临-燃尽0'!AL184)</f>
        <v>#N/A</v>
      </c>
      <c r="B183" s="8" t="e">
        <f>IF(ISNA($A183),NA(),'临-燃尽0'!AM184)</f>
        <v>#N/A</v>
      </c>
      <c r="C183" s="8" t="e">
        <f>IF(ISNA($A183),NA(),'临-燃尽0'!AN184)</f>
        <v>#N/A</v>
      </c>
      <c r="D183" s="8" t="e">
        <f>IF(ISNA($A183),NA(),'临-燃尽0'!AO184)</f>
        <v>#N/A</v>
      </c>
      <c r="E183" s="8" t="e">
        <f>IF(OR(ISNA(E$1),ISNA($A183)),NA(),'临-燃尽0'!AP184)</f>
        <v>#N/A</v>
      </c>
      <c r="F183" s="8" t="e">
        <f>IF(OR(ISNA(F$1),ISNA($A183)),NA(),'临-燃尽0'!AQ184)</f>
        <v>#N/A</v>
      </c>
      <c r="G183" s="8" t="e">
        <f>IF(OR(ISNA(G$1),ISNA($A183)),NA(),'临-燃尽0'!AR184)</f>
        <v>#N/A</v>
      </c>
      <c r="H183" s="8" t="e">
        <f>IF(OR(ISNA(H$1),ISNA($A183)),NA(),'临-燃尽0'!AS184)</f>
        <v>#N/A</v>
      </c>
      <c r="I183" s="8" t="e">
        <f>IF(OR(ISNA(I$1),ISNA($A183)),NA(),'临-燃尽0'!AT184)</f>
        <v>#N/A</v>
      </c>
      <c r="J183" s="8" t="e">
        <f>IF(OR(ISNA(J$1),ISNA($A183)),NA(),'临-燃尽0'!AU184)</f>
        <v>#N/A</v>
      </c>
      <c r="K183" s="8" t="e">
        <f>IF(OR(ISNA(K$1),ISNA($A183)),NA(),'临-燃尽0'!AV184)</f>
        <v>#N/A</v>
      </c>
      <c r="L183" s="8" t="e">
        <f>IF(OR(ISNA(L$1),ISNA($A183)),NA(),'临-燃尽0'!AW184)</f>
        <v>#N/A</v>
      </c>
      <c r="M183" s="8" t="e">
        <f>IF(OR(ISNA(M$1),ISNA($A183)),NA(),'临-燃尽0'!AX184)</f>
        <v>#N/A</v>
      </c>
      <c r="N183" s="8" t="e">
        <f>IF(OR(ISNA(N$1),ISNA($A183)),NA(),'临-燃尽0'!AY184)</f>
        <v>#N/A</v>
      </c>
      <c r="O183" s="8" t="e">
        <f>IF(OR(ISNA(O$1),ISNA($A183)),NA(),'临-燃尽0'!AZ184)</f>
        <v>#N/A</v>
      </c>
      <c r="P183" s="8" t="e">
        <f>IF(OR(ISNA(P$1),ISNA($A183)),NA(),'临-燃尽0'!BA184)</f>
        <v>#N/A</v>
      </c>
      <c r="Q183" s="8" t="e">
        <f>IF(OR(ISNA(Q$1),ISNA($A183)),NA(),'临-燃尽0'!BB184)</f>
        <v>#N/A</v>
      </c>
      <c r="R183" s="8" t="e">
        <f>IF(OR(ISNA(R$1),ISNA($A183)),NA(),'临-燃尽0'!BC184)</f>
        <v>#N/A</v>
      </c>
      <c r="S183" s="8" t="e">
        <f>IF(OR(ISNA(S$1),ISNA($A183)),NA(),'临-燃尽0'!BD184)</f>
        <v>#N/A</v>
      </c>
      <c r="T183" s="8" t="e">
        <f>IF(OR(ISNA(T$1),ISNA($A183)),NA(),'临-燃尽0'!BE184)</f>
        <v>#N/A</v>
      </c>
      <c r="U183" s="8" t="e">
        <f>IF(OR(ISNA(U$1),ISNA($A183)),NA(),'临-燃尽0'!BF184)</f>
        <v>#N/A</v>
      </c>
      <c r="V183" s="8" t="e">
        <f>IF(OR(ISNA(V$1),ISNA($A183)),NA(),'临-燃尽0'!BG184)</f>
        <v>#N/A</v>
      </c>
      <c r="W183" s="8" t="e">
        <f>IF(OR(ISNA(W$1),ISNA($A183)),NA(),'临-燃尽0'!BH184)</f>
        <v>#N/A</v>
      </c>
      <c r="X183" s="8" t="e">
        <f>IF(OR(ISNA(X$1),ISNA($A183)),NA(),'临-燃尽0'!BI184)</f>
        <v>#N/A</v>
      </c>
      <c r="Y183" s="8" t="e">
        <f>IF(OR(ISNA(Y$1),ISNA($A183)),NA(),'临-燃尽0'!BJ184)</f>
        <v>#N/A</v>
      </c>
      <c r="Z183" s="8" t="e">
        <f>IF(OR(ISNA(Z$1),ISNA($A183)),NA(),'临-燃尽0'!BK184)</f>
        <v>#N/A</v>
      </c>
      <c r="AA183" s="8" t="e">
        <f>IF(OR(ISNA(AA$1),ISNA($A183)),NA(),'临-燃尽0'!BL184)</f>
        <v>#N/A</v>
      </c>
      <c r="AB183" s="8" t="e">
        <f>IF(OR(ISNA(AB$1),ISNA($A183)),NA(),'临-燃尽0'!BM184)</f>
        <v>#N/A</v>
      </c>
      <c r="AC183" s="8" t="e">
        <f>IF(OR(ISNA(AC$1),ISNA($A183)),NA(),'临-燃尽0'!BN184)</f>
        <v>#N/A</v>
      </c>
      <c r="AD183" s="8" t="e">
        <f>IF(OR(ISNA(AD$1),ISNA($A183)),NA(),'临-燃尽0'!BO184)</f>
        <v>#N/A</v>
      </c>
      <c r="AE183" s="8" t="e">
        <f>IF(OR(ISNA(AE$1),ISNA($A183)),NA(),'临-燃尽0'!BP184)</f>
        <v>#N/A</v>
      </c>
      <c r="AF183" s="8" t="e">
        <f>IF(OR(ISNA(AF$1),ISNA($A183)),NA(),'临-燃尽0'!BQ184)</f>
        <v>#N/A</v>
      </c>
      <c r="AG183" s="8" t="e">
        <f>IF(OR(ISNA(AG$1),ISNA($A183)),NA(),'临-燃尽0'!BR184)</f>
        <v>#N/A</v>
      </c>
      <c r="AH183" s="8" t="e">
        <f>IF(OR(ISNA(AH$1),ISNA($A183)),NA(),'临-燃尽0'!BS184)</f>
        <v>#N/A</v>
      </c>
      <c r="AI183" s="8" t="e">
        <f>IF(OR(ISNA(AI$1),ISNA($A183)),NA(),'临-燃尽0'!BT184)</f>
        <v>#N/A</v>
      </c>
      <c r="AJ183" s="8" t="e">
        <f>IF(OR(ISNA(AJ$1),ISNA($A183)),NA(),'临-燃尽0'!BU184)</f>
        <v>#N/A</v>
      </c>
      <c r="AK183" s="8" t="e">
        <f>IF(OR(ISNA(AK$1),ISNA($A183)),NA(),'临-燃尽0'!BV184)</f>
        <v>#N/A</v>
      </c>
      <c r="AL183" s="8" t="e">
        <f>IF(OR(ISNA(AL$1),ISNA($A183)),NA(),'临-燃尽0'!BW184)</f>
        <v>#N/A</v>
      </c>
      <c r="AM183" s="8" t="e">
        <f>IF(OR(ISNA(AM$1),ISNA($A183)),NA(),'临-燃尽0'!BX184)</f>
        <v>#N/A</v>
      </c>
      <c r="AN183" s="8" t="e">
        <f>IF(OR(ISNA(AN$1),ISNA($A183)),NA(),'临-燃尽0'!BY184)</f>
        <v>#N/A</v>
      </c>
      <c r="AO183" s="8" t="e">
        <f>IF(OR(ISNA(AO$1),ISNA($A183)),NA(),'临-燃尽0'!BZ184)</f>
        <v>#N/A</v>
      </c>
      <c r="AP183" s="8" t="e">
        <f>IF(OR(ISNA(AP$1),ISNA($A183)),NA(),'临-燃尽0'!CA184)</f>
        <v>#N/A</v>
      </c>
      <c r="AQ183" s="8" t="e">
        <f>IF(OR(ISNA(AQ$1),ISNA($A183)),NA(),'临-燃尽0'!CB184)</f>
        <v>#N/A</v>
      </c>
      <c r="AR183" s="8" t="e">
        <f>IF(OR(ISNA(AR$1),ISNA($A183)),NA(),'临-燃尽0'!CC184)</f>
        <v>#N/A</v>
      </c>
      <c r="AS183" s="8" t="e">
        <f>IF(OR(ISNA(AS$1),ISNA($A183)),NA(),'临-燃尽0'!CD184)</f>
        <v>#N/A</v>
      </c>
      <c r="AT183" s="8" t="e">
        <f>IF(OR(ISNA(AT$1),ISNA($A183)),NA(),'临-燃尽0'!CE184)</f>
        <v>#N/A</v>
      </c>
      <c r="AU183" s="8" t="e">
        <f>IF(OR(ISNA(AU$1),ISNA($A183)),NA(),'临-燃尽0'!CF184)</f>
        <v>#N/A</v>
      </c>
      <c r="AV183" s="8" t="e">
        <f>IF(OR(ISNA(AV$1),ISNA($A183)),NA(),'临-燃尽0'!CG184)</f>
        <v>#N/A</v>
      </c>
      <c r="AW183" s="8" t="e">
        <f>IF(OR(ISNA(AW$1),ISNA($A183)),NA(),'临-燃尽0'!CH184)</f>
        <v>#N/A</v>
      </c>
      <c r="AX183" s="8" t="e">
        <f>IF(OR(ISNA(AX$1),ISNA($A183)),NA(),'临-燃尽0'!CI184)</f>
        <v>#N/A</v>
      </c>
      <c r="AY183" s="8" t="e">
        <f>IF(OR(ISNA(AY$1),ISNA($A183)),NA(),'临-燃尽0'!CJ184)</f>
        <v>#N/A</v>
      </c>
      <c r="AZ183" s="8" t="e">
        <f>IF(OR(ISNA(AZ$1),ISNA($A183)),NA(),'临-燃尽0'!CK184)</f>
        <v>#N/A</v>
      </c>
    </row>
    <row r="184" spans="1:52">
      <c r="A184" s="8" t="e">
        <f>IF(OR('临-燃尽0'!AL185="",'临-燃尽0'!AL185="总计"),NA(),'临-燃尽0'!AL185)</f>
        <v>#N/A</v>
      </c>
      <c r="B184" s="8" t="e">
        <f>IF(ISNA($A184),NA(),'临-燃尽0'!AM185)</f>
        <v>#N/A</v>
      </c>
      <c r="C184" s="8" t="e">
        <f>IF(ISNA($A184),NA(),'临-燃尽0'!AN185)</f>
        <v>#N/A</v>
      </c>
      <c r="D184" s="8" t="e">
        <f>IF(ISNA($A184),NA(),'临-燃尽0'!AO185)</f>
        <v>#N/A</v>
      </c>
      <c r="E184" s="8" t="e">
        <f>IF(OR(ISNA(E$1),ISNA($A184)),NA(),'临-燃尽0'!AP185)</f>
        <v>#N/A</v>
      </c>
      <c r="F184" s="8" t="e">
        <f>IF(OR(ISNA(F$1),ISNA($A184)),NA(),'临-燃尽0'!AQ185)</f>
        <v>#N/A</v>
      </c>
      <c r="G184" s="8" t="e">
        <f>IF(OR(ISNA(G$1),ISNA($A184)),NA(),'临-燃尽0'!AR185)</f>
        <v>#N/A</v>
      </c>
      <c r="H184" s="8" t="e">
        <f>IF(OR(ISNA(H$1),ISNA($A184)),NA(),'临-燃尽0'!AS185)</f>
        <v>#N/A</v>
      </c>
      <c r="I184" s="8" t="e">
        <f>IF(OR(ISNA(I$1),ISNA($A184)),NA(),'临-燃尽0'!AT185)</f>
        <v>#N/A</v>
      </c>
      <c r="J184" s="8" t="e">
        <f>IF(OR(ISNA(J$1),ISNA($A184)),NA(),'临-燃尽0'!AU185)</f>
        <v>#N/A</v>
      </c>
      <c r="K184" s="8" t="e">
        <f>IF(OR(ISNA(K$1),ISNA($A184)),NA(),'临-燃尽0'!AV185)</f>
        <v>#N/A</v>
      </c>
      <c r="L184" s="8" t="e">
        <f>IF(OR(ISNA(L$1),ISNA($A184)),NA(),'临-燃尽0'!AW185)</f>
        <v>#N/A</v>
      </c>
      <c r="M184" s="8" t="e">
        <f>IF(OR(ISNA(M$1),ISNA($A184)),NA(),'临-燃尽0'!AX185)</f>
        <v>#N/A</v>
      </c>
      <c r="N184" s="8" t="e">
        <f>IF(OR(ISNA(N$1),ISNA($A184)),NA(),'临-燃尽0'!AY185)</f>
        <v>#N/A</v>
      </c>
      <c r="O184" s="8" t="e">
        <f>IF(OR(ISNA(O$1),ISNA($A184)),NA(),'临-燃尽0'!AZ185)</f>
        <v>#N/A</v>
      </c>
      <c r="P184" s="8" t="e">
        <f>IF(OR(ISNA(P$1),ISNA($A184)),NA(),'临-燃尽0'!BA185)</f>
        <v>#N/A</v>
      </c>
      <c r="Q184" s="8" t="e">
        <f>IF(OR(ISNA(Q$1),ISNA($A184)),NA(),'临-燃尽0'!BB185)</f>
        <v>#N/A</v>
      </c>
      <c r="R184" s="8" t="e">
        <f>IF(OR(ISNA(R$1),ISNA($A184)),NA(),'临-燃尽0'!BC185)</f>
        <v>#N/A</v>
      </c>
      <c r="S184" s="8" t="e">
        <f>IF(OR(ISNA(S$1),ISNA($A184)),NA(),'临-燃尽0'!BD185)</f>
        <v>#N/A</v>
      </c>
      <c r="T184" s="8" t="e">
        <f>IF(OR(ISNA(T$1),ISNA($A184)),NA(),'临-燃尽0'!BE185)</f>
        <v>#N/A</v>
      </c>
      <c r="U184" s="8" t="e">
        <f>IF(OR(ISNA(U$1),ISNA($A184)),NA(),'临-燃尽0'!BF185)</f>
        <v>#N/A</v>
      </c>
      <c r="V184" s="8" t="e">
        <f>IF(OR(ISNA(V$1),ISNA($A184)),NA(),'临-燃尽0'!BG185)</f>
        <v>#N/A</v>
      </c>
      <c r="W184" s="8" t="e">
        <f>IF(OR(ISNA(W$1),ISNA($A184)),NA(),'临-燃尽0'!BH185)</f>
        <v>#N/A</v>
      </c>
      <c r="X184" s="8" t="e">
        <f>IF(OR(ISNA(X$1),ISNA($A184)),NA(),'临-燃尽0'!BI185)</f>
        <v>#N/A</v>
      </c>
      <c r="Y184" s="8" t="e">
        <f>IF(OR(ISNA(Y$1),ISNA($A184)),NA(),'临-燃尽0'!BJ185)</f>
        <v>#N/A</v>
      </c>
      <c r="Z184" s="8" t="e">
        <f>IF(OR(ISNA(Z$1),ISNA($A184)),NA(),'临-燃尽0'!BK185)</f>
        <v>#N/A</v>
      </c>
      <c r="AA184" s="8" t="e">
        <f>IF(OR(ISNA(AA$1),ISNA($A184)),NA(),'临-燃尽0'!BL185)</f>
        <v>#N/A</v>
      </c>
      <c r="AB184" s="8" t="e">
        <f>IF(OR(ISNA(AB$1),ISNA($A184)),NA(),'临-燃尽0'!BM185)</f>
        <v>#N/A</v>
      </c>
      <c r="AC184" s="8" t="e">
        <f>IF(OR(ISNA(AC$1),ISNA($A184)),NA(),'临-燃尽0'!BN185)</f>
        <v>#N/A</v>
      </c>
      <c r="AD184" s="8" t="e">
        <f>IF(OR(ISNA(AD$1),ISNA($A184)),NA(),'临-燃尽0'!BO185)</f>
        <v>#N/A</v>
      </c>
      <c r="AE184" s="8" t="e">
        <f>IF(OR(ISNA(AE$1),ISNA($A184)),NA(),'临-燃尽0'!BP185)</f>
        <v>#N/A</v>
      </c>
      <c r="AF184" s="8" t="e">
        <f>IF(OR(ISNA(AF$1),ISNA($A184)),NA(),'临-燃尽0'!BQ185)</f>
        <v>#N/A</v>
      </c>
      <c r="AG184" s="8" t="e">
        <f>IF(OR(ISNA(AG$1),ISNA($A184)),NA(),'临-燃尽0'!BR185)</f>
        <v>#N/A</v>
      </c>
      <c r="AH184" s="8" t="e">
        <f>IF(OR(ISNA(AH$1),ISNA($A184)),NA(),'临-燃尽0'!BS185)</f>
        <v>#N/A</v>
      </c>
      <c r="AI184" s="8" t="e">
        <f>IF(OR(ISNA(AI$1),ISNA($A184)),NA(),'临-燃尽0'!BT185)</f>
        <v>#N/A</v>
      </c>
      <c r="AJ184" s="8" t="e">
        <f>IF(OR(ISNA(AJ$1),ISNA($A184)),NA(),'临-燃尽0'!BU185)</f>
        <v>#N/A</v>
      </c>
      <c r="AK184" s="8" t="e">
        <f>IF(OR(ISNA(AK$1),ISNA($A184)),NA(),'临-燃尽0'!BV185)</f>
        <v>#N/A</v>
      </c>
      <c r="AL184" s="8" t="e">
        <f>IF(OR(ISNA(AL$1),ISNA($A184)),NA(),'临-燃尽0'!BW185)</f>
        <v>#N/A</v>
      </c>
      <c r="AM184" s="8" t="e">
        <f>IF(OR(ISNA(AM$1),ISNA($A184)),NA(),'临-燃尽0'!BX185)</f>
        <v>#N/A</v>
      </c>
      <c r="AN184" s="8" t="e">
        <f>IF(OR(ISNA(AN$1),ISNA($A184)),NA(),'临-燃尽0'!BY185)</f>
        <v>#N/A</v>
      </c>
      <c r="AO184" s="8" t="e">
        <f>IF(OR(ISNA(AO$1),ISNA($A184)),NA(),'临-燃尽0'!BZ185)</f>
        <v>#N/A</v>
      </c>
      <c r="AP184" s="8" t="e">
        <f>IF(OR(ISNA(AP$1),ISNA($A184)),NA(),'临-燃尽0'!CA185)</f>
        <v>#N/A</v>
      </c>
      <c r="AQ184" s="8" t="e">
        <f>IF(OR(ISNA(AQ$1),ISNA($A184)),NA(),'临-燃尽0'!CB185)</f>
        <v>#N/A</v>
      </c>
      <c r="AR184" s="8" t="e">
        <f>IF(OR(ISNA(AR$1),ISNA($A184)),NA(),'临-燃尽0'!CC185)</f>
        <v>#N/A</v>
      </c>
      <c r="AS184" s="8" t="e">
        <f>IF(OR(ISNA(AS$1),ISNA($A184)),NA(),'临-燃尽0'!CD185)</f>
        <v>#N/A</v>
      </c>
      <c r="AT184" s="8" t="e">
        <f>IF(OR(ISNA(AT$1),ISNA($A184)),NA(),'临-燃尽0'!CE185)</f>
        <v>#N/A</v>
      </c>
      <c r="AU184" s="8" t="e">
        <f>IF(OR(ISNA(AU$1),ISNA($A184)),NA(),'临-燃尽0'!CF185)</f>
        <v>#N/A</v>
      </c>
      <c r="AV184" s="8" t="e">
        <f>IF(OR(ISNA(AV$1),ISNA($A184)),NA(),'临-燃尽0'!CG185)</f>
        <v>#N/A</v>
      </c>
      <c r="AW184" s="8" t="e">
        <f>IF(OR(ISNA(AW$1),ISNA($A184)),NA(),'临-燃尽0'!CH185)</f>
        <v>#N/A</v>
      </c>
      <c r="AX184" s="8" t="e">
        <f>IF(OR(ISNA(AX$1),ISNA($A184)),NA(),'临-燃尽0'!CI185)</f>
        <v>#N/A</v>
      </c>
      <c r="AY184" s="8" t="e">
        <f>IF(OR(ISNA(AY$1),ISNA($A184)),NA(),'临-燃尽0'!CJ185)</f>
        <v>#N/A</v>
      </c>
      <c r="AZ184" s="8" t="e">
        <f>IF(OR(ISNA(AZ$1),ISNA($A184)),NA(),'临-燃尽0'!CK185)</f>
        <v>#N/A</v>
      </c>
    </row>
    <row r="185" spans="1:52">
      <c r="A185" s="8" t="e">
        <f>IF(OR('临-燃尽0'!AL186="",'临-燃尽0'!AL186="总计"),NA(),'临-燃尽0'!AL186)</f>
        <v>#N/A</v>
      </c>
      <c r="B185" s="8" t="e">
        <f>IF(ISNA($A185),NA(),'临-燃尽0'!AM186)</f>
        <v>#N/A</v>
      </c>
      <c r="C185" s="8" t="e">
        <f>IF(ISNA($A185),NA(),'临-燃尽0'!AN186)</f>
        <v>#N/A</v>
      </c>
      <c r="D185" s="8" t="e">
        <f>IF(ISNA($A185),NA(),'临-燃尽0'!AO186)</f>
        <v>#N/A</v>
      </c>
      <c r="E185" s="8" t="e">
        <f>IF(OR(ISNA(E$1),ISNA($A185)),NA(),'临-燃尽0'!AP186)</f>
        <v>#N/A</v>
      </c>
      <c r="F185" s="8" t="e">
        <f>IF(OR(ISNA(F$1),ISNA($A185)),NA(),'临-燃尽0'!AQ186)</f>
        <v>#N/A</v>
      </c>
      <c r="G185" s="8" t="e">
        <f>IF(OR(ISNA(G$1),ISNA($A185)),NA(),'临-燃尽0'!AR186)</f>
        <v>#N/A</v>
      </c>
      <c r="H185" s="8" t="e">
        <f>IF(OR(ISNA(H$1),ISNA($A185)),NA(),'临-燃尽0'!AS186)</f>
        <v>#N/A</v>
      </c>
      <c r="I185" s="8" t="e">
        <f>IF(OR(ISNA(I$1),ISNA($A185)),NA(),'临-燃尽0'!AT186)</f>
        <v>#N/A</v>
      </c>
      <c r="J185" s="8" t="e">
        <f>IF(OR(ISNA(J$1),ISNA($A185)),NA(),'临-燃尽0'!AU186)</f>
        <v>#N/A</v>
      </c>
      <c r="K185" s="8" t="e">
        <f>IF(OR(ISNA(K$1),ISNA($A185)),NA(),'临-燃尽0'!AV186)</f>
        <v>#N/A</v>
      </c>
      <c r="L185" s="8" t="e">
        <f>IF(OR(ISNA(L$1),ISNA($A185)),NA(),'临-燃尽0'!AW186)</f>
        <v>#N/A</v>
      </c>
      <c r="M185" s="8" t="e">
        <f>IF(OR(ISNA(M$1),ISNA($A185)),NA(),'临-燃尽0'!AX186)</f>
        <v>#N/A</v>
      </c>
      <c r="N185" s="8" t="e">
        <f>IF(OR(ISNA(N$1),ISNA($A185)),NA(),'临-燃尽0'!AY186)</f>
        <v>#N/A</v>
      </c>
      <c r="O185" s="8" t="e">
        <f>IF(OR(ISNA(O$1),ISNA($A185)),NA(),'临-燃尽0'!AZ186)</f>
        <v>#N/A</v>
      </c>
      <c r="P185" s="8" t="e">
        <f>IF(OR(ISNA(P$1),ISNA($A185)),NA(),'临-燃尽0'!BA186)</f>
        <v>#N/A</v>
      </c>
      <c r="Q185" s="8" t="e">
        <f>IF(OR(ISNA(Q$1),ISNA($A185)),NA(),'临-燃尽0'!BB186)</f>
        <v>#N/A</v>
      </c>
      <c r="R185" s="8" t="e">
        <f>IF(OR(ISNA(R$1),ISNA($A185)),NA(),'临-燃尽0'!BC186)</f>
        <v>#N/A</v>
      </c>
      <c r="S185" s="8" t="e">
        <f>IF(OR(ISNA(S$1),ISNA($A185)),NA(),'临-燃尽0'!BD186)</f>
        <v>#N/A</v>
      </c>
      <c r="T185" s="8" t="e">
        <f>IF(OR(ISNA(T$1),ISNA($A185)),NA(),'临-燃尽0'!BE186)</f>
        <v>#N/A</v>
      </c>
      <c r="U185" s="8" t="e">
        <f>IF(OR(ISNA(U$1),ISNA($A185)),NA(),'临-燃尽0'!BF186)</f>
        <v>#N/A</v>
      </c>
      <c r="V185" s="8" t="e">
        <f>IF(OR(ISNA(V$1),ISNA($A185)),NA(),'临-燃尽0'!BG186)</f>
        <v>#N/A</v>
      </c>
      <c r="W185" s="8" t="e">
        <f>IF(OR(ISNA(W$1),ISNA($A185)),NA(),'临-燃尽0'!BH186)</f>
        <v>#N/A</v>
      </c>
      <c r="X185" s="8" t="e">
        <f>IF(OR(ISNA(X$1),ISNA($A185)),NA(),'临-燃尽0'!BI186)</f>
        <v>#N/A</v>
      </c>
      <c r="Y185" s="8" t="e">
        <f>IF(OR(ISNA(Y$1),ISNA($A185)),NA(),'临-燃尽0'!BJ186)</f>
        <v>#N/A</v>
      </c>
      <c r="Z185" s="8" t="e">
        <f>IF(OR(ISNA(Z$1),ISNA($A185)),NA(),'临-燃尽0'!BK186)</f>
        <v>#N/A</v>
      </c>
      <c r="AA185" s="8" t="e">
        <f>IF(OR(ISNA(AA$1),ISNA($A185)),NA(),'临-燃尽0'!BL186)</f>
        <v>#N/A</v>
      </c>
      <c r="AB185" s="8" t="e">
        <f>IF(OR(ISNA(AB$1),ISNA($A185)),NA(),'临-燃尽0'!BM186)</f>
        <v>#N/A</v>
      </c>
      <c r="AC185" s="8" t="e">
        <f>IF(OR(ISNA(AC$1),ISNA($A185)),NA(),'临-燃尽0'!BN186)</f>
        <v>#N/A</v>
      </c>
      <c r="AD185" s="8" t="e">
        <f>IF(OR(ISNA(AD$1),ISNA($A185)),NA(),'临-燃尽0'!BO186)</f>
        <v>#N/A</v>
      </c>
      <c r="AE185" s="8" t="e">
        <f>IF(OR(ISNA(AE$1),ISNA($A185)),NA(),'临-燃尽0'!BP186)</f>
        <v>#N/A</v>
      </c>
      <c r="AF185" s="8" t="e">
        <f>IF(OR(ISNA(AF$1),ISNA($A185)),NA(),'临-燃尽0'!BQ186)</f>
        <v>#N/A</v>
      </c>
      <c r="AG185" s="8" t="e">
        <f>IF(OR(ISNA(AG$1),ISNA($A185)),NA(),'临-燃尽0'!BR186)</f>
        <v>#N/A</v>
      </c>
      <c r="AH185" s="8" t="e">
        <f>IF(OR(ISNA(AH$1),ISNA($A185)),NA(),'临-燃尽0'!BS186)</f>
        <v>#N/A</v>
      </c>
      <c r="AI185" s="8" t="e">
        <f>IF(OR(ISNA(AI$1),ISNA($A185)),NA(),'临-燃尽0'!BT186)</f>
        <v>#N/A</v>
      </c>
      <c r="AJ185" s="8" t="e">
        <f>IF(OR(ISNA(AJ$1),ISNA($A185)),NA(),'临-燃尽0'!BU186)</f>
        <v>#N/A</v>
      </c>
      <c r="AK185" s="8" t="e">
        <f>IF(OR(ISNA(AK$1),ISNA($A185)),NA(),'临-燃尽0'!BV186)</f>
        <v>#N/A</v>
      </c>
      <c r="AL185" s="8" t="e">
        <f>IF(OR(ISNA(AL$1),ISNA($A185)),NA(),'临-燃尽0'!BW186)</f>
        <v>#N/A</v>
      </c>
      <c r="AM185" s="8" t="e">
        <f>IF(OR(ISNA(AM$1),ISNA($A185)),NA(),'临-燃尽0'!BX186)</f>
        <v>#N/A</v>
      </c>
      <c r="AN185" s="8" t="e">
        <f>IF(OR(ISNA(AN$1),ISNA($A185)),NA(),'临-燃尽0'!BY186)</f>
        <v>#N/A</v>
      </c>
      <c r="AO185" s="8" t="e">
        <f>IF(OR(ISNA(AO$1),ISNA($A185)),NA(),'临-燃尽0'!BZ186)</f>
        <v>#N/A</v>
      </c>
      <c r="AP185" s="8" t="e">
        <f>IF(OR(ISNA(AP$1),ISNA($A185)),NA(),'临-燃尽0'!CA186)</f>
        <v>#N/A</v>
      </c>
      <c r="AQ185" s="8" t="e">
        <f>IF(OR(ISNA(AQ$1),ISNA($A185)),NA(),'临-燃尽0'!CB186)</f>
        <v>#N/A</v>
      </c>
      <c r="AR185" s="8" t="e">
        <f>IF(OR(ISNA(AR$1),ISNA($A185)),NA(),'临-燃尽0'!CC186)</f>
        <v>#N/A</v>
      </c>
      <c r="AS185" s="8" t="e">
        <f>IF(OR(ISNA(AS$1),ISNA($A185)),NA(),'临-燃尽0'!CD186)</f>
        <v>#N/A</v>
      </c>
      <c r="AT185" s="8" t="e">
        <f>IF(OR(ISNA(AT$1),ISNA($A185)),NA(),'临-燃尽0'!CE186)</f>
        <v>#N/A</v>
      </c>
      <c r="AU185" s="8" t="e">
        <f>IF(OR(ISNA(AU$1),ISNA($A185)),NA(),'临-燃尽0'!CF186)</f>
        <v>#N/A</v>
      </c>
      <c r="AV185" s="8" t="e">
        <f>IF(OR(ISNA(AV$1),ISNA($A185)),NA(),'临-燃尽0'!CG186)</f>
        <v>#N/A</v>
      </c>
      <c r="AW185" s="8" t="e">
        <f>IF(OR(ISNA(AW$1),ISNA($A185)),NA(),'临-燃尽0'!CH186)</f>
        <v>#N/A</v>
      </c>
      <c r="AX185" s="8" t="e">
        <f>IF(OR(ISNA(AX$1),ISNA($A185)),NA(),'临-燃尽0'!CI186)</f>
        <v>#N/A</v>
      </c>
      <c r="AY185" s="8" t="e">
        <f>IF(OR(ISNA(AY$1),ISNA($A185)),NA(),'临-燃尽0'!CJ186)</f>
        <v>#N/A</v>
      </c>
      <c r="AZ185" s="8" t="e">
        <f>IF(OR(ISNA(AZ$1),ISNA($A185)),NA(),'临-燃尽0'!CK186)</f>
        <v>#N/A</v>
      </c>
    </row>
    <row r="186" spans="1:52">
      <c r="A186" s="8" t="e">
        <f>IF(OR('临-燃尽0'!AL187="",'临-燃尽0'!AL187="总计"),NA(),'临-燃尽0'!AL187)</f>
        <v>#N/A</v>
      </c>
      <c r="B186" s="8" t="e">
        <f>IF(ISNA($A186),NA(),'临-燃尽0'!AM187)</f>
        <v>#N/A</v>
      </c>
      <c r="C186" s="8" t="e">
        <f>IF(ISNA($A186),NA(),'临-燃尽0'!AN187)</f>
        <v>#N/A</v>
      </c>
      <c r="D186" s="8" t="e">
        <f>IF(ISNA($A186),NA(),'临-燃尽0'!AO187)</f>
        <v>#N/A</v>
      </c>
      <c r="E186" s="8" t="e">
        <f>IF(OR(ISNA(E$1),ISNA($A186)),NA(),'临-燃尽0'!AP187)</f>
        <v>#N/A</v>
      </c>
      <c r="F186" s="8" t="e">
        <f>IF(OR(ISNA(F$1),ISNA($A186)),NA(),'临-燃尽0'!AQ187)</f>
        <v>#N/A</v>
      </c>
      <c r="G186" s="8" t="e">
        <f>IF(OR(ISNA(G$1),ISNA($A186)),NA(),'临-燃尽0'!AR187)</f>
        <v>#N/A</v>
      </c>
      <c r="H186" s="8" t="e">
        <f>IF(OR(ISNA(H$1),ISNA($A186)),NA(),'临-燃尽0'!AS187)</f>
        <v>#N/A</v>
      </c>
      <c r="I186" s="8" t="e">
        <f>IF(OR(ISNA(I$1),ISNA($A186)),NA(),'临-燃尽0'!AT187)</f>
        <v>#N/A</v>
      </c>
      <c r="J186" s="8" t="e">
        <f>IF(OR(ISNA(J$1),ISNA($A186)),NA(),'临-燃尽0'!AU187)</f>
        <v>#N/A</v>
      </c>
      <c r="K186" s="8" t="e">
        <f>IF(OR(ISNA(K$1),ISNA($A186)),NA(),'临-燃尽0'!AV187)</f>
        <v>#N/A</v>
      </c>
      <c r="L186" s="8" t="e">
        <f>IF(OR(ISNA(L$1),ISNA($A186)),NA(),'临-燃尽0'!AW187)</f>
        <v>#N/A</v>
      </c>
      <c r="M186" s="8" t="e">
        <f>IF(OR(ISNA(M$1),ISNA($A186)),NA(),'临-燃尽0'!AX187)</f>
        <v>#N/A</v>
      </c>
      <c r="N186" s="8" t="e">
        <f>IF(OR(ISNA(N$1),ISNA($A186)),NA(),'临-燃尽0'!AY187)</f>
        <v>#N/A</v>
      </c>
      <c r="O186" s="8" t="e">
        <f>IF(OR(ISNA(O$1),ISNA($A186)),NA(),'临-燃尽0'!AZ187)</f>
        <v>#N/A</v>
      </c>
      <c r="P186" s="8" t="e">
        <f>IF(OR(ISNA(P$1),ISNA($A186)),NA(),'临-燃尽0'!BA187)</f>
        <v>#N/A</v>
      </c>
      <c r="Q186" s="8" t="e">
        <f>IF(OR(ISNA(Q$1),ISNA($A186)),NA(),'临-燃尽0'!BB187)</f>
        <v>#N/A</v>
      </c>
      <c r="R186" s="8" t="e">
        <f>IF(OR(ISNA(R$1),ISNA($A186)),NA(),'临-燃尽0'!BC187)</f>
        <v>#N/A</v>
      </c>
      <c r="S186" s="8" t="e">
        <f>IF(OR(ISNA(S$1),ISNA($A186)),NA(),'临-燃尽0'!BD187)</f>
        <v>#N/A</v>
      </c>
      <c r="T186" s="8" t="e">
        <f>IF(OR(ISNA(T$1),ISNA($A186)),NA(),'临-燃尽0'!BE187)</f>
        <v>#N/A</v>
      </c>
      <c r="U186" s="8" t="e">
        <f>IF(OR(ISNA(U$1),ISNA($A186)),NA(),'临-燃尽0'!BF187)</f>
        <v>#N/A</v>
      </c>
      <c r="V186" s="8" t="e">
        <f>IF(OR(ISNA(V$1),ISNA($A186)),NA(),'临-燃尽0'!BG187)</f>
        <v>#N/A</v>
      </c>
      <c r="W186" s="8" t="e">
        <f>IF(OR(ISNA(W$1),ISNA($A186)),NA(),'临-燃尽0'!BH187)</f>
        <v>#N/A</v>
      </c>
      <c r="X186" s="8" t="e">
        <f>IF(OR(ISNA(X$1),ISNA($A186)),NA(),'临-燃尽0'!BI187)</f>
        <v>#N/A</v>
      </c>
      <c r="Y186" s="8" t="e">
        <f>IF(OR(ISNA(Y$1),ISNA($A186)),NA(),'临-燃尽0'!BJ187)</f>
        <v>#N/A</v>
      </c>
      <c r="Z186" s="8" t="e">
        <f>IF(OR(ISNA(Z$1),ISNA($A186)),NA(),'临-燃尽0'!BK187)</f>
        <v>#N/A</v>
      </c>
      <c r="AA186" s="8" t="e">
        <f>IF(OR(ISNA(AA$1),ISNA($A186)),NA(),'临-燃尽0'!BL187)</f>
        <v>#N/A</v>
      </c>
      <c r="AB186" s="8" t="e">
        <f>IF(OR(ISNA(AB$1),ISNA($A186)),NA(),'临-燃尽0'!BM187)</f>
        <v>#N/A</v>
      </c>
      <c r="AC186" s="8" t="e">
        <f>IF(OR(ISNA(AC$1),ISNA($A186)),NA(),'临-燃尽0'!BN187)</f>
        <v>#N/A</v>
      </c>
      <c r="AD186" s="8" t="e">
        <f>IF(OR(ISNA(AD$1),ISNA($A186)),NA(),'临-燃尽0'!BO187)</f>
        <v>#N/A</v>
      </c>
      <c r="AE186" s="8" t="e">
        <f>IF(OR(ISNA(AE$1),ISNA($A186)),NA(),'临-燃尽0'!BP187)</f>
        <v>#N/A</v>
      </c>
      <c r="AF186" s="8" t="e">
        <f>IF(OR(ISNA(AF$1),ISNA($A186)),NA(),'临-燃尽0'!BQ187)</f>
        <v>#N/A</v>
      </c>
      <c r="AG186" s="8" t="e">
        <f>IF(OR(ISNA(AG$1),ISNA($A186)),NA(),'临-燃尽0'!BR187)</f>
        <v>#N/A</v>
      </c>
      <c r="AH186" s="8" t="e">
        <f>IF(OR(ISNA(AH$1),ISNA($A186)),NA(),'临-燃尽0'!BS187)</f>
        <v>#N/A</v>
      </c>
      <c r="AI186" s="8" t="e">
        <f>IF(OR(ISNA(AI$1),ISNA($A186)),NA(),'临-燃尽0'!BT187)</f>
        <v>#N/A</v>
      </c>
      <c r="AJ186" s="8" t="e">
        <f>IF(OR(ISNA(AJ$1),ISNA($A186)),NA(),'临-燃尽0'!BU187)</f>
        <v>#N/A</v>
      </c>
      <c r="AK186" s="8" t="e">
        <f>IF(OR(ISNA(AK$1),ISNA($A186)),NA(),'临-燃尽0'!BV187)</f>
        <v>#N/A</v>
      </c>
      <c r="AL186" s="8" t="e">
        <f>IF(OR(ISNA(AL$1),ISNA($A186)),NA(),'临-燃尽0'!BW187)</f>
        <v>#N/A</v>
      </c>
      <c r="AM186" s="8" t="e">
        <f>IF(OR(ISNA(AM$1),ISNA($A186)),NA(),'临-燃尽0'!BX187)</f>
        <v>#N/A</v>
      </c>
      <c r="AN186" s="8" t="e">
        <f>IF(OR(ISNA(AN$1),ISNA($A186)),NA(),'临-燃尽0'!BY187)</f>
        <v>#N/A</v>
      </c>
      <c r="AO186" s="8" t="e">
        <f>IF(OR(ISNA(AO$1),ISNA($A186)),NA(),'临-燃尽0'!BZ187)</f>
        <v>#N/A</v>
      </c>
      <c r="AP186" s="8" t="e">
        <f>IF(OR(ISNA(AP$1),ISNA($A186)),NA(),'临-燃尽0'!CA187)</f>
        <v>#N/A</v>
      </c>
      <c r="AQ186" s="8" t="e">
        <f>IF(OR(ISNA(AQ$1),ISNA($A186)),NA(),'临-燃尽0'!CB187)</f>
        <v>#N/A</v>
      </c>
      <c r="AR186" s="8" t="e">
        <f>IF(OR(ISNA(AR$1),ISNA($A186)),NA(),'临-燃尽0'!CC187)</f>
        <v>#N/A</v>
      </c>
      <c r="AS186" s="8" t="e">
        <f>IF(OR(ISNA(AS$1),ISNA($A186)),NA(),'临-燃尽0'!CD187)</f>
        <v>#N/A</v>
      </c>
      <c r="AT186" s="8" t="e">
        <f>IF(OR(ISNA(AT$1),ISNA($A186)),NA(),'临-燃尽0'!CE187)</f>
        <v>#N/A</v>
      </c>
      <c r="AU186" s="8" t="e">
        <f>IF(OR(ISNA(AU$1),ISNA($A186)),NA(),'临-燃尽0'!CF187)</f>
        <v>#N/A</v>
      </c>
      <c r="AV186" s="8" t="e">
        <f>IF(OR(ISNA(AV$1),ISNA($A186)),NA(),'临-燃尽0'!CG187)</f>
        <v>#N/A</v>
      </c>
      <c r="AW186" s="8" t="e">
        <f>IF(OR(ISNA(AW$1),ISNA($A186)),NA(),'临-燃尽0'!CH187)</f>
        <v>#N/A</v>
      </c>
      <c r="AX186" s="8" t="e">
        <f>IF(OR(ISNA(AX$1),ISNA($A186)),NA(),'临-燃尽0'!CI187)</f>
        <v>#N/A</v>
      </c>
      <c r="AY186" s="8" t="e">
        <f>IF(OR(ISNA(AY$1),ISNA($A186)),NA(),'临-燃尽0'!CJ187)</f>
        <v>#N/A</v>
      </c>
      <c r="AZ186" s="8" t="e">
        <f>IF(OR(ISNA(AZ$1),ISNA($A186)),NA(),'临-燃尽0'!CK187)</f>
        <v>#N/A</v>
      </c>
    </row>
    <row r="187" spans="1:52">
      <c r="A187" s="8" t="e">
        <f>IF(OR('临-燃尽0'!AL188="",'临-燃尽0'!AL188="总计"),NA(),'临-燃尽0'!AL188)</f>
        <v>#N/A</v>
      </c>
      <c r="B187" s="8" t="e">
        <f>IF(ISNA($A187),NA(),'临-燃尽0'!AM188)</f>
        <v>#N/A</v>
      </c>
      <c r="C187" s="8" t="e">
        <f>IF(ISNA($A187),NA(),'临-燃尽0'!AN188)</f>
        <v>#N/A</v>
      </c>
      <c r="D187" s="8" t="e">
        <f>IF(ISNA($A187),NA(),'临-燃尽0'!AO188)</f>
        <v>#N/A</v>
      </c>
      <c r="E187" s="8" t="e">
        <f>IF(OR(ISNA(E$1),ISNA($A187)),NA(),'临-燃尽0'!AP188)</f>
        <v>#N/A</v>
      </c>
      <c r="F187" s="8" t="e">
        <f>IF(OR(ISNA(F$1),ISNA($A187)),NA(),'临-燃尽0'!AQ188)</f>
        <v>#N/A</v>
      </c>
      <c r="G187" s="8" t="e">
        <f>IF(OR(ISNA(G$1),ISNA($A187)),NA(),'临-燃尽0'!AR188)</f>
        <v>#N/A</v>
      </c>
      <c r="H187" s="8" t="e">
        <f>IF(OR(ISNA(H$1),ISNA($A187)),NA(),'临-燃尽0'!AS188)</f>
        <v>#N/A</v>
      </c>
      <c r="I187" s="8" t="e">
        <f>IF(OR(ISNA(I$1),ISNA($A187)),NA(),'临-燃尽0'!AT188)</f>
        <v>#N/A</v>
      </c>
      <c r="J187" s="8" t="e">
        <f>IF(OR(ISNA(J$1),ISNA($A187)),NA(),'临-燃尽0'!AU188)</f>
        <v>#N/A</v>
      </c>
      <c r="K187" s="8" t="e">
        <f>IF(OR(ISNA(K$1),ISNA($A187)),NA(),'临-燃尽0'!AV188)</f>
        <v>#N/A</v>
      </c>
      <c r="L187" s="8" t="e">
        <f>IF(OR(ISNA(L$1),ISNA($A187)),NA(),'临-燃尽0'!AW188)</f>
        <v>#N/A</v>
      </c>
      <c r="M187" s="8" t="e">
        <f>IF(OR(ISNA(M$1),ISNA($A187)),NA(),'临-燃尽0'!AX188)</f>
        <v>#N/A</v>
      </c>
      <c r="N187" s="8" t="e">
        <f>IF(OR(ISNA(N$1),ISNA($A187)),NA(),'临-燃尽0'!AY188)</f>
        <v>#N/A</v>
      </c>
      <c r="O187" s="8" t="e">
        <f>IF(OR(ISNA(O$1),ISNA($A187)),NA(),'临-燃尽0'!AZ188)</f>
        <v>#N/A</v>
      </c>
      <c r="P187" s="8" t="e">
        <f>IF(OR(ISNA(P$1),ISNA($A187)),NA(),'临-燃尽0'!BA188)</f>
        <v>#N/A</v>
      </c>
      <c r="Q187" s="8" t="e">
        <f>IF(OR(ISNA(Q$1),ISNA($A187)),NA(),'临-燃尽0'!BB188)</f>
        <v>#N/A</v>
      </c>
      <c r="R187" s="8" t="e">
        <f>IF(OR(ISNA(R$1),ISNA($A187)),NA(),'临-燃尽0'!BC188)</f>
        <v>#N/A</v>
      </c>
      <c r="S187" s="8" t="e">
        <f>IF(OR(ISNA(S$1),ISNA($A187)),NA(),'临-燃尽0'!BD188)</f>
        <v>#N/A</v>
      </c>
      <c r="T187" s="8" t="e">
        <f>IF(OR(ISNA(T$1),ISNA($A187)),NA(),'临-燃尽0'!BE188)</f>
        <v>#N/A</v>
      </c>
      <c r="U187" s="8" t="e">
        <f>IF(OR(ISNA(U$1),ISNA($A187)),NA(),'临-燃尽0'!BF188)</f>
        <v>#N/A</v>
      </c>
      <c r="V187" s="8" t="e">
        <f>IF(OR(ISNA(V$1),ISNA($A187)),NA(),'临-燃尽0'!BG188)</f>
        <v>#N/A</v>
      </c>
      <c r="W187" s="8" t="e">
        <f>IF(OR(ISNA(W$1),ISNA($A187)),NA(),'临-燃尽0'!BH188)</f>
        <v>#N/A</v>
      </c>
      <c r="X187" s="8" t="e">
        <f>IF(OR(ISNA(X$1),ISNA($A187)),NA(),'临-燃尽0'!BI188)</f>
        <v>#N/A</v>
      </c>
      <c r="Y187" s="8" t="e">
        <f>IF(OR(ISNA(Y$1),ISNA($A187)),NA(),'临-燃尽0'!BJ188)</f>
        <v>#N/A</v>
      </c>
      <c r="Z187" s="8" t="e">
        <f>IF(OR(ISNA(Z$1),ISNA($A187)),NA(),'临-燃尽0'!BK188)</f>
        <v>#N/A</v>
      </c>
      <c r="AA187" s="8" t="e">
        <f>IF(OR(ISNA(AA$1),ISNA($A187)),NA(),'临-燃尽0'!BL188)</f>
        <v>#N/A</v>
      </c>
      <c r="AB187" s="8" t="e">
        <f>IF(OR(ISNA(AB$1),ISNA($A187)),NA(),'临-燃尽0'!BM188)</f>
        <v>#N/A</v>
      </c>
      <c r="AC187" s="8" t="e">
        <f>IF(OR(ISNA(AC$1),ISNA($A187)),NA(),'临-燃尽0'!BN188)</f>
        <v>#N/A</v>
      </c>
      <c r="AD187" s="8" t="e">
        <f>IF(OR(ISNA(AD$1),ISNA($A187)),NA(),'临-燃尽0'!BO188)</f>
        <v>#N/A</v>
      </c>
      <c r="AE187" s="8" t="e">
        <f>IF(OR(ISNA(AE$1),ISNA($A187)),NA(),'临-燃尽0'!BP188)</f>
        <v>#N/A</v>
      </c>
      <c r="AF187" s="8" t="e">
        <f>IF(OR(ISNA(AF$1),ISNA($A187)),NA(),'临-燃尽0'!BQ188)</f>
        <v>#N/A</v>
      </c>
      <c r="AG187" s="8" t="e">
        <f>IF(OR(ISNA(AG$1),ISNA($A187)),NA(),'临-燃尽0'!BR188)</f>
        <v>#N/A</v>
      </c>
      <c r="AH187" s="8" t="e">
        <f>IF(OR(ISNA(AH$1),ISNA($A187)),NA(),'临-燃尽0'!BS188)</f>
        <v>#N/A</v>
      </c>
      <c r="AI187" s="8" t="e">
        <f>IF(OR(ISNA(AI$1),ISNA($A187)),NA(),'临-燃尽0'!BT188)</f>
        <v>#N/A</v>
      </c>
      <c r="AJ187" s="8" t="e">
        <f>IF(OR(ISNA(AJ$1),ISNA($A187)),NA(),'临-燃尽0'!BU188)</f>
        <v>#N/A</v>
      </c>
      <c r="AK187" s="8" t="e">
        <f>IF(OR(ISNA(AK$1),ISNA($A187)),NA(),'临-燃尽0'!BV188)</f>
        <v>#N/A</v>
      </c>
      <c r="AL187" s="8" t="e">
        <f>IF(OR(ISNA(AL$1),ISNA($A187)),NA(),'临-燃尽0'!BW188)</f>
        <v>#N/A</v>
      </c>
      <c r="AM187" s="8" t="e">
        <f>IF(OR(ISNA(AM$1),ISNA($A187)),NA(),'临-燃尽0'!BX188)</f>
        <v>#N/A</v>
      </c>
      <c r="AN187" s="8" t="e">
        <f>IF(OR(ISNA(AN$1),ISNA($A187)),NA(),'临-燃尽0'!BY188)</f>
        <v>#N/A</v>
      </c>
      <c r="AO187" s="8" t="e">
        <f>IF(OR(ISNA(AO$1),ISNA($A187)),NA(),'临-燃尽0'!BZ188)</f>
        <v>#N/A</v>
      </c>
      <c r="AP187" s="8" t="e">
        <f>IF(OR(ISNA(AP$1),ISNA($A187)),NA(),'临-燃尽0'!CA188)</f>
        <v>#N/A</v>
      </c>
      <c r="AQ187" s="8" t="e">
        <f>IF(OR(ISNA(AQ$1),ISNA($A187)),NA(),'临-燃尽0'!CB188)</f>
        <v>#N/A</v>
      </c>
      <c r="AR187" s="8" t="e">
        <f>IF(OR(ISNA(AR$1),ISNA($A187)),NA(),'临-燃尽0'!CC188)</f>
        <v>#N/A</v>
      </c>
      <c r="AS187" s="8" t="e">
        <f>IF(OR(ISNA(AS$1),ISNA($A187)),NA(),'临-燃尽0'!CD188)</f>
        <v>#N/A</v>
      </c>
      <c r="AT187" s="8" t="e">
        <f>IF(OR(ISNA(AT$1),ISNA($A187)),NA(),'临-燃尽0'!CE188)</f>
        <v>#N/A</v>
      </c>
      <c r="AU187" s="8" t="e">
        <f>IF(OR(ISNA(AU$1),ISNA($A187)),NA(),'临-燃尽0'!CF188)</f>
        <v>#N/A</v>
      </c>
      <c r="AV187" s="8" t="e">
        <f>IF(OR(ISNA(AV$1),ISNA($A187)),NA(),'临-燃尽0'!CG188)</f>
        <v>#N/A</v>
      </c>
      <c r="AW187" s="8" t="e">
        <f>IF(OR(ISNA(AW$1),ISNA($A187)),NA(),'临-燃尽0'!CH188)</f>
        <v>#N/A</v>
      </c>
      <c r="AX187" s="8" t="e">
        <f>IF(OR(ISNA(AX$1),ISNA($A187)),NA(),'临-燃尽0'!CI188)</f>
        <v>#N/A</v>
      </c>
      <c r="AY187" s="8" t="e">
        <f>IF(OR(ISNA(AY$1),ISNA($A187)),NA(),'临-燃尽0'!CJ188)</f>
        <v>#N/A</v>
      </c>
      <c r="AZ187" s="8" t="e">
        <f>IF(OR(ISNA(AZ$1),ISNA($A187)),NA(),'临-燃尽0'!CK188)</f>
        <v>#N/A</v>
      </c>
    </row>
    <row r="188" spans="1:52">
      <c r="A188" s="8" t="e">
        <f>IF(OR('临-燃尽0'!AL189="",'临-燃尽0'!AL189="总计"),NA(),'临-燃尽0'!AL189)</f>
        <v>#N/A</v>
      </c>
      <c r="B188" s="8" t="e">
        <f>IF(ISNA($A188),NA(),'临-燃尽0'!AM189)</f>
        <v>#N/A</v>
      </c>
      <c r="C188" s="8" t="e">
        <f>IF(ISNA($A188),NA(),'临-燃尽0'!AN189)</f>
        <v>#N/A</v>
      </c>
      <c r="D188" s="8" t="e">
        <f>IF(ISNA($A188),NA(),'临-燃尽0'!AO189)</f>
        <v>#N/A</v>
      </c>
      <c r="E188" s="8" t="e">
        <f>IF(OR(ISNA(E$1),ISNA($A188)),NA(),'临-燃尽0'!AP189)</f>
        <v>#N/A</v>
      </c>
      <c r="F188" s="8" t="e">
        <f>IF(OR(ISNA(F$1),ISNA($A188)),NA(),'临-燃尽0'!AQ189)</f>
        <v>#N/A</v>
      </c>
      <c r="G188" s="8" t="e">
        <f>IF(OR(ISNA(G$1),ISNA($A188)),NA(),'临-燃尽0'!AR189)</f>
        <v>#N/A</v>
      </c>
      <c r="H188" s="8" t="e">
        <f>IF(OR(ISNA(H$1),ISNA($A188)),NA(),'临-燃尽0'!AS189)</f>
        <v>#N/A</v>
      </c>
      <c r="I188" s="8" t="e">
        <f>IF(OR(ISNA(I$1),ISNA($A188)),NA(),'临-燃尽0'!AT189)</f>
        <v>#N/A</v>
      </c>
      <c r="J188" s="8" t="e">
        <f>IF(OR(ISNA(J$1),ISNA($A188)),NA(),'临-燃尽0'!AU189)</f>
        <v>#N/A</v>
      </c>
      <c r="K188" s="8" t="e">
        <f>IF(OR(ISNA(K$1),ISNA($A188)),NA(),'临-燃尽0'!AV189)</f>
        <v>#N/A</v>
      </c>
      <c r="L188" s="8" t="e">
        <f>IF(OR(ISNA(L$1),ISNA($A188)),NA(),'临-燃尽0'!AW189)</f>
        <v>#N/A</v>
      </c>
      <c r="M188" s="8" t="e">
        <f>IF(OR(ISNA(M$1),ISNA($A188)),NA(),'临-燃尽0'!AX189)</f>
        <v>#N/A</v>
      </c>
      <c r="N188" s="8" t="e">
        <f>IF(OR(ISNA(N$1),ISNA($A188)),NA(),'临-燃尽0'!AY189)</f>
        <v>#N/A</v>
      </c>
      <c r="O188" s="8" t="e">
        <f>IF(OR(ISNA(O$1),ISNA($A188)),NA(),'临-燃尽0'!AZ189)</f>
        <v>#N/A</v>
      </c>
      <c r="P188" s="8" t="e">
        <f>IF(OR(ISNA(P$1),ISNA($A188)),NA(),'临-燃尽0'!BA189)</f>
        <v>#N/A</v>
      </c>
      <c r="Q188" s="8" t="e">
        <f>IF(OR(ISNA(Q$1),ISNA($A188)),NA(),'临-燃尽0'!BB189)</f>
        <v>#N/A</v>
      </c>
      <c r="R188" s="8" t="e">
        <f>IF(OR(ISNA(R$1),ISNA($A188)),NA(),'临-燃尽0'!BC189)</f>
        <v>#N/A</v>
      </c>
      <c r="S188" s="8" t="e">
        <f>IF(OR(ISNA(S$1),ISNA($A188)),NA(),'临-燃尽0'!BD189)</f>
        <v>#N/A</v>
      </c>
      <c r="T188" s="8" t="e">
        <f>IF(OR(ISNA(T$1),ISNA($A188)),NA(),'临-燃尽0'!BE189)</f>
        <v>#N/A</v>
      </c>
      <c r="U188" s="8" t="e">
        <f>IF(OR(ISNA(U$1),ISNA($A188)),NA(),'临-燃尽0'!BF189)</f>
        <v>#N/A</v>
      </c>
      <c r="V188" s="8" t="e">
        <f>IF(OR(ISNA(V$1),ISNA($A188)),NA(),'临-燃尽0'!BG189)</f>
        <v>#N/A</v>
      </c>
      <c r="W188" s="8" t="e">
        <f>IF(OR(ISNA(W$1),ISNA($A188)),NA(),'临-燃尽0'!BH189)</f>
        <v>#N/A</v>
      </c>
      <c r="X188" s="8" t="e">
        <f>IF(OR(ISNA(X$1),ISNA($A188)),NA(),'临-燃尽0'!BI189)</f>
        <v>#N/A</v>
      </c>
      <c r="Y188" s="8" t="e">
        <f>IF(OR(ISNA(Y$1),ISNA($A188)),NA(),'临-燃尽0'!BJ189)</f>
        <v>#N/A</v>
      </c>
      <c r="Z188" s="8" t="e">
        <f>IF(OR(ISNA(Z$1),ISNA($A188)),NA(),'临-燃尽0'!BK189)</f>
        <v>#N/A</v>
      </c>
      <c r="AA188" s="8" t="e">
        <f>IF(OR(ISNA(AA$1),ISNA($A188)),NA(),'临-燃尽0'!BL189)</f>
        <v>#N/A</v>
      </c>
      <c r="AB188" s="8" t="e">
        <f>IF(OR(ISNA(AB$1),ISNA($A188)),NA(),'临-燃尽0'!BM189)</f>
        <v>#N/A</v>
      </c>
      <c r="AC188" s="8" t="e">
        <f>IF(OR(ISNA(AC$1),ISNA($A188)),NA(),'临-燃尽0'!BN189)</f>
        <v>#N/A</v>
      </c>
      <c r="AD188" s="8" t="e">
        <f>IF(OR(ISNA(AD$1),ISNA($A188)),NA(),'临-燃尽0'!BO189)</f>
        <v>#N/A</v>
      </c>
      <c r="AE188" s="8" t="e">
        <f>IF(OR(ISNA(AE$1),ISNA($A188)),NA(),'临-燃尽0'!BP189)</f>
        <v>#N/A</v>
      </c>
      <c r="AF188" s="8" t="e">
        <f>IF(OR(ISNA(AF$1),ISNA($A188)),NA(),'临-燃尽0'!BQ189)</f>
        <v>#N/A</v>
      </c>
      <c r="AG188" s="8" t="e">
        <f>IF(OR(ISNA(AG$1),ISNA($A188)),NA(),'临-燃尽0'!BR189)</f>
        <v>#N/A</v>
      </c>
      <c r="AH188" s="8" t="e">
        <f>IF(OR(ISNA(AH$1),ISNA($A188)),NA(),'临-燃尽0'!BS189)</f>
        <v>#N/A</v>
      </c>
      <c r="AI188" s="8" t="e">
        <f>IF(OR(ISNA(AI$1),ISNA($A188)),NA(),'临-燃尽0'!BT189)</f>
        <v>#N/A</v>
      </c>
      <c r="AJ188" s="8" t="e">
        <f>IF(OR(ISNA(AJ$1),ISNA($A188)),NA(),'临-燃尽0'!BU189)</f>
        <v>#N/A</v>
      </c>
      <c r="AK188" s="8" t="e">
        <f>IF(OR(ISNA(AK$1),ISNA($A188)),NA(),'临-燃尽0'!BV189)</f>
        <v>#N/A</v>
      </c>
      <c r="AL188" s="8" t="e">
        <f>IF(OR(ISNA(AL$1),ISNA($A188)),NA(),'临-燃尽0'!BW189)</f>
        <v>#N/A</v>
      </c>
      <c r="AM188" s="8" t="e">
        <f>IF(OR(ISNA(AM$1),ISNA($A188)),NA(),'临-燃尽0'!BX189)</f>
        <v>#N/A</v>
      </c>
      <c r="AN188" s="8" t="e">
        <f>IF(OR(ISNA(AN$1),ISNA($A188)),NA(),'临-燃尽0'!BY189)</f>
        <v>#N/A</v>
      </c>
      <c r="AO188" s="8" t="e">
        <f>IF(OR(ISNA(AO$1),ISNA($A188)),NA(),'临-燃尽0'!BZ189)</f>
        <v>#N/A</v>
      </c>
      <c r="AP188" s="8" t="e">
        <f>IF(OR(ISNA(AP$1),ISNA($A188)),NA(),'临-燃尽0'!CA189)</f>
        <v>#N/A</v>
      </c>
      <c r="AQ188" s="8" t="e">
        <f>IF(OR(ISNA(AQ$1),ISNA($A188)),NA(),'临-燃尽0'!CB189)</f>
        <v>#N/A</v>
      </c>
      <c r="AR188" s="8" t="e">
        <f>IF(OR(ISNA(AR$1),ISNA($A188)),NA(),'临-燃尽0'!CC189)</f>
        <v>#N/A</v>
      </c>
      <c r="AS188" s="8" t="e">
        <f>IF(OR(ISNA(AS$1),ISNA($A188)),NA(),'临-燃尽0'!CD189)</f>
        <v>#N/A</v>
      </c>
      <c r="AT188" s="8" t="e">
        <f>IF(OR(ISNA(AT$1),ISNA($A188)),NA(),'临-燃尽0'!CE189)</f>
        <v>#N/A</v>
      </c>
      <c r="AU188" s="8" t="e">
        <f>IF(OR(ISNA(AU$1),ISNA($A188)),NA(),'临-燃尽0'!CF189)</f>
        <v>#N/A</v>
      </c>
      <c r="AV188" s="8" t="e">
        <f>IF(OR(ISNA(AV$1),ISNA($A188)),NA(),'临-燃尽0'!CG189)</f>
        <v>#N/A</v>
      </c>
      <c r="AW188" s="8" t="e">
        <f>IF(OR(ISNA(AW$1),ISNA($A188)),NA(),'临-燃尽0'!CH189)</f>
        <v>#N/A</v>
      </c>
      <c r="AX188" s="8" t="e">
        <f>IF(OR(ISNA(AX$1),ISNA($A188)),NA(),'临-燃尽0'!CI189)</f>
        <v>#N/A</v>
      </c>
      <c r="AY188" s="8" t="e">
        <f>IF(OR(ISNA(AY$1),ISNA($A188)),NA(),'临-燃尽0'!CJ189)</f>
        <v>#N/A</v>
      </c>
      <c r="AZ188" s="8" t="e">
        <f>IF(OR(ISNA(AZ$1),ISNA($A188)),NA(),'临-燃尽0'!CK189)</f>
        <v>#N/A</v>
      </c>
    </row>
    <row r="189" spans="1:52">
      <c r="A189" s="8" t="e">
        <f>IF(OR('临-燃尽0'!AL190="",'临-燃尽0'!AL190="总计"),NA(),'临-燃尽0'!AL190)</f>
        <v>#N/A</v>
      </c>
      <c r="B189" s="8" t="e">
        <f>IF(ISNA($A189),NA(),'临-燃尽0'!AM190)</f>
        <v>#N/A</v>
      </c>
      <c r="C189" s="8" t="e">
        <f>IF(ISNA($A189),NA(),'临-燃尽0'!AN190)</f>
        <v>#N/A</v>
      </c>
      <c r="D189" s="8" t="e">
        <f>IF(ISNA($A189),NA(),'临-燃尽0'!AO190)</f>
        <v>#N/A</v>
      </c>
      <c r="E189" s="8" t="e">
        <f>IF(OR(ISNA(E$1),ISNA($A189)),NA(),'临-燃尽0'!AP190)</f>
        <v>#N/A</v>
      </c>
      <c r="F189" s="8" t="e">
        <f>IF(OR(ISNA(F$1),ISNA($A189)),NA(),'临-燃尽0'!AQ190)</f>
        <v>#N/A</v>
      </c>
      <c r="G189" s="8" t="e">
        <f>IF(OR(ISNA(G$1),ISNA($A189)),NA(),'临-燃尽0'!AR190)</f>
        <v>#N/A</v>
      </c>
      <c r="H189" s="8" t="e">
        <f>IF(OR(ISNA(H$1),ISNA($A189)),NA(),'临-燃尽0'!AS190)</f>
        <v>#N/A</v>
      </c>
      <c r="I189" s="8" t="e">
        <f>IF(OR(ISNA(I$1),ISNA($A189)),NA(),'临-燃尽0'!AT190)</f>
        <v>#N/A</v>
      </c>
      <c r="J189" s="8" t="e">
        <f>IF(OR(ISNA(J$1),ISNA($A189)),NA(),'临-燃尽0'!AU190)</f>
        <v>#N/A</v>
      </c>
      <c r="K189" s="8" t="e">
        <f>IF(OR(ISNA(K$1),ISNA($A189)),NA(),'临-燃尽0'!AV190)</f>
        <v>#N/A</v>
      </c>
      <c r="L189" s="8" t="e">
        <f>IF(OR(ISNA(L$1),ISNA($A189)),NA(),'临-燃尽0'!AW190)</f>
        <v>#N/A</v>
      </c>
      <c r="M189" s="8" t="e">
        <f>IF(OR(ISNA(M$1),ISNA($A189)),NA(),'临-燃尽0'!AX190)</f>
        <v>#N/A</v>
      </c>
      <c r="N189" s="8" t="e">
        <f>IF(OR(ISNA(N$1),ISNA($A189)),NA(),'临-燃尽0'!AY190)</f>
        <v>#N/A</v>
      </c>
      <c r="O189" s="8" t="e">
        <f>IF(OR(ISNA(O$1),ISNA($A189)),NA(),'临-燃尽0'!AZ190)</f>
        <v>#N/A</v>
      </c>
      <c r="P189" s="8" t="e">
        <f>IF(OR(ISNA(P$1),ISNA($A189)),NA(),'临-燃尽0'!BA190)</f>
        <v>#N/A</v>
      </c>
      <c r="Q189" s="8" t="e">
        <f>IF(OR(ISNA(Q$1),ISNA($A189)),NA(),'临-燃尽0'!BB190)</f>
        <v>#N/A</v>
      </c>
      <c r="R189" s="8" t="e">
        <f>IF(OR(ISNA(R$1),ISNA($A189)),NA(),'临-燃尽0'!BC190)</f>
        <v>#N/A</v>
      </c>
      <c r="S189" s="8" t="e">
        <f>IF(OR(ISNA(S$1),ISNA($A189)),NA(),'临-燃尽0'!BD190)</f>
        <v>#N/A</v>
      </c>
      <c r="T189" s="8" t="e">
        <f>IF(OR(ISNA(T$1),ISNA($A189)),NA(),'临-燃尽0'!BE190)</f>
        <v>#N/A</v>
      </c>
      <c r="U189" s="8" t="e">
        <f>IF(OR(ISNA(U$1),ISNA($A189)),NA(),'临-燃尽0'!BF190)</f>
        <v>#N/A</v>
      </c>
      <c r="V189" s="8" t="e">
        <f>IF(OR(ISNA(V$1),ISNA($A189)),NA(),'临-燃尽0'!BG190)</f>
        <v>#N/A</v>
      </c>
      <c r="W189" s="8" t="e">
        <f>IF(OR(ISNA(W$1),ISNA($A189)),NA(),'临-燃尽0'!BH190)</f>
        <v>#N/A</v>
      </c>
      <c r="X189" s="8" t="e">
        <f>IF(OR(ISNA(X$1),ISNA($A189)),NA(),'临-燃尽0'!BI190)</f>
        <v>#N/A</v>
      </c>
      <c r="Y189" s="8" t="e">
        <f>IF(OR(ISNA(Y$1),ISNA($A189)),NA(),'临-燃尽0'!BJ190)</f>
        <v>#N/A</v>
      </c>
      <c r="Z189" s="8" t="e">
        <f>IF(OR(ISNA(Z$1),ISNA($A189)),NA(),'临-燃尽0'!BK190)</f>
        <v>#N/A</v>
      </c>
      <c r="AA189" s="8" t="e">
        <f>IF(OR(ISNA(AA$1),ISNA($A189)),NA(),'临-燃尽0'!BL190)</f>
        <v>#N/A</v>
      </c>
      <c r="AB189" s="8" t="e">
        <f>IF(OR(ISNA(AB$1),ISNA($A189)),NA(),'临-燃尽0'!BM190)</f>
        <v>#N/A</v>
      </c>
      <c r="AC189" s="8" t="e">
        <f>IF(OR(ISNA(AC$1),ISNA($A189)),NA(),'临-燃尽0'!BN190)</f>
        <v>#N/A</v>
      </c>
      <c r="AD189" s="8" t="e">
        <f>IF(OR(ISNA(AD$1),ISNA($A189)),NA(),'临-燃尽0'!BO190)</f>
        <v>#N/A</v>
      </c>
      <c r="AE189" s="8" t="e">
        <f>IF(OR(ISNA(AE$1),ISNA($A189)),NA(),'临-燃尽0'!BP190)</f>
        <v>#N/A</v>
      </c>
      <c r="AF189" s="8" t="e">
        <f>IF(OR(ISNA(AF$1),ISNA($A189)),NA(),'临-燃尽0'!BQ190)</f>
        <v>#N/A</v>
      </c>
      <c r="AG189" s="8" t="e">
        <f>IF(OR(ISNA(AG$1),ISNA($A189)),NA(),'临-燃尽0'!BR190)</f>
        <v>#N/A</v>
      </c>
      <c r="AH189" s="8" t="e">
        <f>IF(OR(ISNA(AH$1),ISNA($A189)),NA(),'临-燃尽0'!BS190)</f>
        <v>#N/A</v>
      </c>
      <c r="AI189" s="8" t="e">
        <f>IF(OR(ISNA(AI$1),ISNA($A189)),NA(),'临-燃尽0'!BT190)</f>
        <v>#N/A</v>
      </c>
      <c r="AJ189" s="8" t="e">
        <f>IF(OR(ISNA(AJ$1),ISNA($A189)),NA(),'临-燃尽0'!BU190)</f>
        <v>#N/A</v>
      </c>
      <c r="AK189" s="8" t="e">
        <f>IF(OR(ISNA(AK$1),ISNA($A189)),NA(),'临-燃尽0'!BV190)</f>
        <v>#N/A</v>
      </c>
      <c r="AL189" s="8" t="e">
        <f>IF(OR(ISNA(AL$1),ISNA($A189)),NA(),'临-燃尽0'!BW190)</f>
        <v>#N/A</v>
      </c>
      <c r="AM189" s="8" t="e">
        <f>IF(OR(ISNA(AM$1),ISNA($A189)),NA(),'临-燃尽0'!BX190)</f>
        <v>#N/A</v>
      </c>
      <c r="AN189" s="8" t="e">
        <f>IF(OR(ISNA(AN$1),ISNA($A189)),NA(),'临-燃尽0'!BY190)</f>
        <v>#N/A</v>
      </c>
      <c r="AO189" s="8" t="e">
        <f>IF(OR(ISNA(AO$1),ISNA($A189)),NA(),'临-燃尽0'!BZ190)</f>
        <v>#N/A</v>
      </c>
      <c r="AP189" s="8" t="e">
        <f>IF(OR(ISNA(AP$1),ISNA($A189)),NA(),'临-燃尽0'!CA190)</f>
        <v>#N/A</v>
      </c>
      <c r="AQ189" s="8" t="e">
        <f>IF(OR(ISNA(AQ$1),ISNA($A189)),NA(),'临-燃尽0'!CB190)</f>
        <v>#N/A</v>
      </c>
      <c r="AR189" s="8" t="e">
        <f>IF(OR(ISNA(AR$1),ISNA($A189)),NA(),'临-燃尽0'!CC190)</f>
        <v>#N/A</v>
      </c>
      <c r="AS189" s="8" t="e">
        <f>IF(OR(ISNA(AS$1),ISNA($A189)),NA(),'临-燃尽0'!CD190)</f>
        <v>#N/A</v>
      </c>
      <c r="AT189" s="8" t="e">
        <f>IF(OR(ISNA(AT$1),ISNA($A189)),NA(),'临-燃尽0'!CE190)</f>
        <v>#N/A</v>
      </c>
      <c r="AU189" s="8" t="e">
        <f>IF(OR(ISNA(AU$1),ISNA($A189)),NA(),'临-燃尽0'!CF190)</f>
        <v>#N/A</v>
      </c>
      <c r="AV189" s="8" t="e">
        <f>IF(OR(ISNA(AV$1),ISNA($A189)),NA(),'临-燃尽0'!CG190)</f>
        <v>#N/A</v>
      </c>
      <c r="AW189" s="8" t="e">
        <f>IF(OR(ISNA(AW$1),ISNA($A189)),NA(),'临-燃尽0'!CH190)</f>
        <v>#N/A</v>
      </c>
      <c r="AX189" s="8" t="e">
        <f>IF(OR(ISNA(AX$1),ISNA($A189)),NA(),'临-燃尽0'!CI190)</f>
        <v>#N/A</v>
      </c>
      <c r="AY189" s="8" t="e">
        <f>IF(OR(ISNA(AY$1),ISNA($A189)),NA(),'临-燃尽0'!CJ190)</f>
        <v>#N/A</v>
      </c>
      <c r="AZ189" s="8" t="e">
        <f>IF(OR(ISNA(AZ$1),ISNA($A189)),NA(),'临-燃尽0'!CK190)</f>
        <v>#N/A</v>
      </c>
    </row>
    <row r="190" spans="1:52">
      <c r="A190" s="8" t="e">
        <f>IF(OR('临-燃尽0'!AL191="",'临-燃尽0'!AL191="总计"),NA(),'临-燃尽0'!AL191)</f>
        <v>#N/A</v>
      </c>
      <c r="B190" s="8" t="e">
        <f>IF(ISNA($A190),NA(),'临-燃尽0'!AM191)</f>
        <v>#N/A</v>
      </c>
      <c r="C190" s="8" t="e">
        <f>IF(ISNA($A190),NA(),'临-燃尽0'!AN191)</f>
        <v>#N/A</v>
      </c>
      <c r="D190" s="8" t="e">
        <f>IF(ISNA($A190),NA(),'临-燃尽0'!AO191)</f>
        <v>#N/A</v>
      </c>
      <c r="E190" s="8" t="e">
        <f>IF(OR(ISNA(E$1),ISNA($A190)),NA(),'临-燃尽0'!AP191)</f>
        <v>#N/A</v>
      </c>
      <c r="F190" s="8" t="e">
        <f>IF(OR(ISNA(F$1),ISNA($A190)),NA(),'临-燃尽0'!AQ191)</f>
        <v>#N/A</v>
      </c>
      <c r="G190" s="8" t="e">
        <f>IF(OR(ISNA(G$1),ISNA($A190)),NA(),'临-燃尽0'!AR191)</f>
        <v>#N/A</v>
      </c>
      <c r="H190" s="8" t="e">
        <f>IF(OR(ISNA(H$1),ISNA($A190)),NA(),'临-燃尽0'!AS191)</f>
        <v>#N/A</v>
      </c>
      <c r="I190" s="8" t="e">
        <f>IF(OR(ISNA(I$1),ISNA($A190)),NA(),'临-燃尽0'!AT191)</f>
        <v>#N/A</v>
      </c>
      <c r="J190" s="8" t="e">
        <f>IF(OR(ISNA(J$1),ISNA($A190)),NA(),'临-燃尽0'!AU191)</f>
        <v>#N/A</v>
      </c>
      <c r="K190" s="8" t="e">
        <f>IF(OR(ISNA(K$1),ISNA($A190)),NA(),'临-燃尽0'!AV191)</f>
        <v>#N/A</v>
      </c>
      <c r="L190" s="8" t="e">
        <f>IF(OR(ISNA(L$1),ISNA($A190)),NA(),'临-燃尽0'!AW191)</f>
        <v>#N/A</v>
      </c>
      <c r="M190" s="8" t="e">
        <f>IF(OR(ISNA(M$1),ISNA($A190)),NA(),'临-燃尽0'!AX191)</f>
        <v>#N/A</v>
      </c>
      <c r="N190" s="8" t="e">
        <f>IF(OR(ISNA(N$1),ISNA($A190)),NA(),'临-燃尽0'!AY191)</f>
        <v>#N/A</v>
      </c>
      <c r="O190" s="8" t="e">
        <f>IF(OR(ISNA(O$1),ISNA($A190)),NA(),'临-燃尽0'!AZ191)</f>
        <v>#N/A</v>
      </c>
      <c r="P190" s="8" t="e">
        <f>IF(OR(ISNA(P$1),ISNA($A190)),NA(),'临-燃尽0'!BA191)</f>
        <v>#N/A</v>
      </c>
      <c r="Q190" s="8" t="e">
        <f>IF(OR(ISNA(Q$1),ISNA($A190)),NA(),'临-燃尽0'!BB191)</f>
        <v>#N/A</v>
      </c>
      <c r="R190" s="8" t="e">
        <f>IF(OR(ISNA(R$1),ISNA($A190)),NA(),'临-燃尽0'!BC191)</f>
        <v>#N/A</v>
      </c>
      <c r="S190" s="8" t="e">
        <f>IF(OR(ISNA(S$1),ISNA($A190)),NA(),'临-燃尽0'!BD191)</f>
        <v>#N/A</v>
      </c>
      <c r="T190" s="8" t="e">
        <f>IF(OR(ISNA(T$1),ISNA($A190)),NA(),'临-燃尽0'!BE191)</f>
        <v>#N/A</v>
      </c>
      <c r="U190" s="8" t="e">
        <f>IF(OR(ISNA(U$1),ISNA($A190)),NA(),'临-燃尽0'!BF191)</f>
        <v>#N/A</v>
      </c>
      <c r="V190" s="8" t="e">
        <f>IF(OR(ISNA(V$1),ISNA($A190)),NA(),'临-燃尽0'!BG191)</f>
        <v>#N/A</v>
      </c>
      <c r="W190" s="8" t="e">
        <f>IF(OR(ISNA(W$1),ISNA($A190)),NA(),'临-燃尽0'!BH191)</f>
        <v>#N/A</v>
      </c>
      <c r="X190" s="8" t="e">
        <f>IF(OR(ISNA(X$1),ISNA($A190)),NA(),'临-燃尽0'!BI191)</f>
        <v>#N/A</v>
      </c>
      <c r="Y190" s="8" t="e">
        <f>IF(OR(ISNA(Y$1),ISNA($A190)),NA(),'临-燃尽0'!BJ191)</f>
        <v>#N/A</v>
      </c>
      <c r="Z190" s="8" t="e">
        <f>IF(OR(ISNA(Z$1),ISNA($A190)),NA(),'临-燃尽0'!BK191)</f>
        <v>#N/A</v>
      </c>
      <c r="AA190" s="8" t="e">
        <f>IF(OR(ISNA(AA$1),ISNA($A190)),NA(),'临-燃尽0'!BL191)</f>
        <v>#N/A</v>
      </c>
      <c r="AB190" s="8" t="e">
        <f>IF(OR(ISNA(AB$1),ISNA($A190)),NA(),'临-燃尽0'!BM191)</f>
        <v>#N/A</v>
      </c>
      <c r="AC190" s="8" t="e">
        <f>IF(OR(ISNA(AC$1),ISNA($A190)),NA(),'临-燃尽0'!BN191)</f>
        <v>#N/A</v>
      </c>
      <c r="AD190" s="8" t="e">
        <f>IF(OR(ISNA(AD$1),ISNA($A190)),NA(),'临-燃尽0'!BO191)</f>
        <v>#N/A</v>
      </c>
      <c r="AE190" s="8" t="e">
        <f>IF(OR(ISNA(AE$1),ISNA($A190)),NA(),'临-燃尽0'!BP191)</f>
        <v>#N/A</v>
      </c>
      <c r="AF190" s="8" t="e">
        <f>IF(OR(ISNA(AF$1),ISNA($A190)),NA(),'临-燃尽0'!BQ191)</f>
        <v>#N/A</v>
      </c>
      <c r="AG190" s="8" t="e">
        <f>IF(OR(ISNA(AG$1),ISNA($A190)),NA(),'临-燃尽0'!BR191)</f>
        <v>#N/A</v>
      </c>
      <c r="AH190" s="8" t="e">
        <f>IF(OR(ISNA(AH$1),ISNA($A190)),NA(),'临-燃尽0'!BS191)</f>
        <v>#N/A</v>
      </c>
      <c r="AI190" s="8" t="e">
        <f>IF(OR(ISNA(AI$1),ISNA($A190)),NA(),'临-燃尽0'!BT191)</f>
        <v>#N/A</v>
      </c>
      <c r="AJ190" s="8" t="e">
        <f>IF(OR(ISNA(AJ$1),ISNA($A190)),NA(),'临-燃尽0'!BU191)</f>
        <v>#N/A</v>
      </c>
      <c r="AK190" s="8" t="e">
        <f>IF(OR(ISNA(AK$1),ISNA($A190)),NA(),'临-燃尽0'!BV191)</f>
        <v>#N/A</v>
      </c>
      <c r="AL190" s="8" t="e">
        <f>IF(OR(ISNA(AL$1),ISNA($A190)),NA(),'临-燃尽0'!BW191)</f>
        <v>#N/A</v>
      </c>
      <c r="AM190" s="8" t="e">
        <f>IF(OR(ISNA(AM$1),ISNA($A190)),NA(),'临-燃尽0'!BX191)</f>
        <v>#N/A</v>
      </c>
      <c r="AN190" s="8" t="e">
        <f>IF(OR(ISNA(AN$1),ISNA($A190)),NA(),'临-燃尽0'!BY191)</f>
        <v>#N/A</v>
      </c>
      <c r="AO190" s="8" t="e">
        <f>IF(OR(ISNA(AO$1),ISNA($A190)),NA(),'临-燃尽0'!BZ191)</f>
        <v>#N/A</v>
      </c>
      <c r="AP190" s="8" t="e">
        <f>IF(OR(ISNA(AP$1),ISNA($A190)),NA(),'临-燃尽0'!CA191)</f>
        <v>#N/A</v>
      </c>
      <c r="AQ190" s="8" t="e">
        <f>IF(OR(ISNA(AQ$1),ISNA($A190)),NA(),'临-燃尽0'!CB191)</f>
        <v>#N/A</v>
      </c>
      <c r="AR190" s="8" t="e">
        <f>IF(OR(ISNA(AR$1),ISNA($A190)),NA(),'临-燃尽0'!CC191)</f>
        <v>#N/A</v>
      </c>
      <c r="AS190" s="8" t="e">
        <f>IF(OR(ISNA(AS$1),ISNA($A190)),NA(),'临-燃尽0'!CD191)</f>
        <v>#N/A</v>
      </c>
      <c r="AT190" s="8" t="e">
        <f>IF(OR(ISNA(AT$1),ISNA($A190)),NA(),'临-燃尽0'!CE191)</f>
        <v>#N/A</v>
      </c>
      <c r="AU190" s="8" t="e">
        <f>IF(OR(ISNA(AU$1),ISNA($A190)),NA(),'临-燃尽0'!CF191)</f>
        <v>#N/A</v>
      </c>
      <c r="AV190" s="8" t="e">
        <f>IF(OR(ISNA(AV$1),ISNA($A190)),NA(),'临-燃尽0'!CG191)</f>
        <v>#N/A</v>
      </c>
      <c r="AW190" s="8" t="e">
        <f>IF(OR(ISNA(AW$1),ISNA($A190)),NA(),'临-燃尽0'!CH191)</f>
        <v>#N/A</v>
      </c>
      <c r="AX190" s="8" t="e">
        <f>IF(OR(ISNA(AX$1),ISNA($A190)),NA(),'临-燃尽0'!CI191)</f>
        <v>#N/A</v>
      </c>
      <c r="AY190" s="8" t="e">
        <f>IF(OR(ISNA(AY$1),ISNA($A190)),NA(),'临-燃尽0'!CJ191)</f>
        <v>#N/A</v>
      </c>
      <c r="AZ190" s="8" t="e">
        <f>IF(OR(ISNA(AZ$1),ISNA($A190)),NA(),'临-燃尽0'!CK191)</f>
        <v>#N/A</v>
      </c>
    </row>
    <row r="191" spans="1:52">
      <c r="A191" s="8" t="e">
        <f>IF(OR('临-燃尽0'!AL192="",'临-燃尽0'!AL192="总计"),NA(),'临-燃尽0'!AL192)</f>
        <v>#N/A</v>
      </c>
      <c r="B191" s="8" t="e">
        <f>IF(ISNA($A191),NA(),'临-燃尽0'!AM192)</f>
        <v>#N/A</v>
      </c>
      <c r="C191" s="8" t="e">
        <f>IF(ISNA($A191),NA(),'临-燃尽0'!AN192)</f>
        <v>#N/A</v>
      </c>
      <c r="D191" s="8" t="e">
        <f>IF(ISNA($A191),NA(),'临-燃尽0'!AO192)</f>
        <v>#N/A</v>
      </c>
      <c r="E191" s="8" t="e">
        <f>IF(OR(ISNA(E$1),ISNA($A191)),NA(),'临-燃尽0'!AP192)</f>
        <v>#N/A</v>
      </c>
      <c r="F191" s="8" t="e">
        <f>IF(OR(ISNA(F$1),ISNA($A191)),NA(),'临-燃尽0'!AQ192)</f>
        <v>#N/A</v>
      </c>
      <c r="G191" s="8" t="e">
        <f>IF(OR(ISNA(G$1),ISNA($A191)),NA(),'临-燃尽0'!AR192)</f>
        <v>#N/A</v>
      </c>
      <c r="H191" s="8" t="e">
        <f>IF(OR(ISNA(H$1),ISNA($A191)),NA(),'临-燃尽0'!AS192)</f>
        <v>#N/A</v>
      </c>
      <c r="I191" s="8" t="e">
        <f>IF(OR(ISNA(I$1),ISNA($A191)),NA(),'临-燃尽0'!AT192)</f>
        <v>#N/A</v>
      </c>
      <c r="J191" s="8" t="e">
        <f>IF(OR(ISNA(J$1),ISNA($A191)),NA(),'临-燃尽0'!AU192)</f>
        <v>#N/A</v>
      </c>
      <c r="K191" s="8" t="e">
        <f>IF(OR(ISNA(K$1),ISNA($A191)),NA(),'临-燃尽0'!AV192)</f>
        <v>#N/A</v>
      </c>
      <c r="L191" s="8" t="e">
        <f>IF(OR(ISNA(L$1),ISNA($A191)),NA(),'临-燃尽0'!AW192)</f>
        <v>#N/A</v>
      </c>
      <c r="M191" s="8" t="e">
        <f>IF(OR(ISNA(M$1),ISNA($A191)),NA(),'临-燃尽0'!AX192)</f>
        <v>#N/A</v>
      </c>
      <c r="N191" s="8" t="e">
        <f>IF(OR(ISNA(N$1),ISNA($A191)),NA(),'临-燃尽0'!AY192)</f>
        <v>#N/A</v>
      </c>
      <c r="O191" s="8" t="e">
        <f>IF(OR(ISNA(O$1),ISNA($A191)),NA(),'临-燃尽0'!AZ192)</f>
        <v>#N/A</v>
      </c>
      <c r="P191" s="8" t="e">
        <f>IF(OR(ISNA(P$1),ISNA($A191)),NA(),'临-燃尽0'!BA192)</f>
        <v>#N/A</v>
      </c>
      <c r="Q191" s="8" t="e">
        <f>IF(OR(ISNA(Q$1),ISNA($A191)),NA(),'临-燃尽0'!BB192)</f>
        <v>#N/A</v>
      </c>
      <c r="R191" s="8" t="e">
        <f>IF(OR(ISNA(R$1),ISNA($A191)),NA(),'临-燃尽0'!BC192)</f>
        <v>#N/A</v>
      </c>
      <c r="S191" s="8" t="e">
        <f>IF(OR(ISNA(S$1),ISNA($A191)),NA(),'临-燃尽0'!BD192)</f>
        <v>#N/A</v>
      </c>
      <c r="T191" s="8" t="e">
        <f>IF(OR(ISNA(T$1),ISNA($A191)),NA(),'临-燃尽0'!BE192)</f>
        <v>#N/A</v>
      </c>
      <c r="U191" s="8" t="e">
        <f>IF(OR(ISNA(U$1),ISNA($A191)),NA(),'临-燃尽0'!BF192)</f>
        <v>#N/A</v>
      </c>
      <c r="V191" s="8" t="e">
        <f>IF(OR(ISNA(V$1),ISNA($A191)),NA(),'临-燃尽0'!BG192)</f>
        <v>#N/A</v>
      </c>
      <c r="W191" s="8" t="e">
        <f>IF(OR(ISNA(W$1),ISNA($A191)),NA(),'临-燃尽0'!BH192)</f>
        <v>#N/A</v>
      </c>
      <c r="X191" s="8" t="e">
        <f>IF(OR(ISNA(X$1),ISNA($A191)),NA(),'临-燃尽0'!BI192)</f>
        <v>#N/A</v>
      </c>
      <c r="Y191" s="8" t="e">
        <f>IF(OR(ISNA(Y$1),ISNA($A191)),NA(),'临-燃尽0'!BJ192)</f>
        <v>#N/A</v>
      </c>
      <c r="Z191" s="8" t="e">
        <f>IF(OR(ISNA(Z$1),ISNA($A191)),NA(),'临-燃尽0'!BK192)</f>
        <v>#N/A</v>
      </c>
      <c r="AA191" s="8" t="e">
        <f>IF(OR(ISNA(AA$1),ISNA($A191)),NA(),'临-燃尽0'!BL192)</f>
        <v>#N/A</v>
      </c>
      <c r="AB191" s="8" t="e">
        <f>IF(OR(ISNA(AB$1),ISNA($A191)),NA(),'临-燃尽0'!BM192)</f>
        <v>#N/A</v>
      </c>
      <c r="AC191" s="8" t="e">
        <f>IF(OR(ISNA(AC$1),ISNA($A191)),NA(),'临-燃尽0'!BN192)</f>
        <v>#N/A</v>
      </c>
      <c r="AD191" s="8" t="e">
        <f>IF(OR(ISNA(AD$1),ISNA($A191)),NA(),'临-燃尽0'!BO192)</f>
        <v>#N/A</v>
      </c>
      <c r="AE191" s="8" t="e">
        <f>IF(OR(ISNA(AE$1),ISNA($A191)),NA(),'临-燃尽0'!BP192)</f>
        <v>#N/A</v>
      </c>
      <c r="AF191" s="8" t="e">
        <f>IF(OR(ISNA(AF$1),ISNA($A191)),NA(),'临-燃尽0'!BQ192)</f>
        <v>#N/A</v>
      </c>
      <c r="AG191" s="8" t="e">
        <f>IF(OR(ISNA(AG$1),ISNA($A191)),NA(),'临-燃尽0'!BR192)</f>
        <v>#N/A</v>
      </c>
      <c r="AH191" s="8" t="e">
        <f>IF(OR(ISNA(AH$1),ISNA($A191)),NA(),'临-燃尽0'!BS192)</f>
        <v>#N/A</v>
      </c>
      <c r="AI191" s="8" t="e">
        <f>IF(OR(ISNA(AI$1),ISNA($A191)),NA(),'临-燃尽0'!BT192)</f>
        <v>#N/A</v>
      </c>
      <c r="AJ191" s="8" t="e">
        <f>IF(OR(ISNA(AJ$1),ISNA($A191)),NA(),'临-燃尽0'!BU192)</f>
        <v>#N/A</v>
      </c>
      <c r="AK191" s="8" t="e">
        <f>IF(OR(ISNA(AK$1),ISNA($A191)),NA(),'临-燃尽0'!BV192)</f>
        <v>#N/A</v>
      </c>
      <c r="AL191" s="8" t="e">
        <f>IF(OR(ISNA(AL$1),ISNA($A191)),NA(),'临-燃尽0'!BW192)</f>
        <v>#N/A</v>
      </c>
      <c r="AM191" s="8" t="e">
        <f>IF(OR(ISNA(AM$1),ISNA($A191)),NA(),'临-燃尽0'!BX192)</f>
        <v>#N/A</v>
      </c>
      <c r="AN191" s="8" t="e">
        <f>IF(OR(ISNA(AN$1),ISNA($A191)),NA(),'临-燃尽0'!BY192)</f>
        <v>#N/A</v>
      </c>
      <c r="AO191" s="8" t="e">
        <f>IF(OR(ISNA(AO$1),ISNA($A191)),NA(),'临-燃尽0'!BZ192)</f>
        <v>#N/A</v>
      </c>
      <c r="AP191" s="8" t="e">
        <f>IF(OR(ISNA(AP$1),ISNA($A191)),NA(),'临-燃尽0'!CA192)</f>
        <v>#N/A</v>
      </c>
      <c r="AQ191" s="8" t="e">
        <f>IF(OR(ISNA(AQ$1),ISNA($A191)),NA(),'临-燃尽0'!CB192)</f>
        <v>#N/A</v>
      </c>
      <c r="AR191" s="8" t="e">
        <f>IF(OR(ISNA(AR$1),ISNA($A191)),NA(),'临-燃尽0'!CC192)</f>
        <v>#N/A</v>
      </c>
      <c r="AS191" s="8" t="e">
        <f>IF(OR(ISNA(AS$1),ISNA($A191)),NA(),'临-燃尽0'!CD192)</f>
        <v>#N/A</v>
      </c>
      <c r="AT191" s="8" t="e">
        <f>IF(OR(ISNA(AT$1),ISNA($A191)),NA(),'临-燃尽0'!CE192)</f>
        <v>#N/A</v>
      </c>
      <c r="AU191" s="8" t="e">
        <f>IF(OR(ISNA(AU$1),ISNA($A191)),NA(),'临-燃尽0'!CF192)</f>
        <v>#N/A</v>
      </c>
      <c r="AV191" s="8" t="e">
        <f>IF(OR(ISNA(AV$1),ISNA($A191)),NA(),'临-燃尽0'!CG192)</f>
        <v>#N/A</v>
      </c>
      <c r="AW191" s="8" t="e">
        <f>IF(OR(ISNA(AW$1),ISNA($A191)),NA(),'临-燃尽0'!CH192)</f>
        <v>#N/A</v>
      </c>
      <c r="AX191" s="8" t="e">
        <f>IF(OR(ISNA(AX$1),ISNA($A191)),NA(),'临-燃尽0'!CI192)</f>
        <v>#N/A</v>
      </c>
      <c r="AY191" s="8" t="e">
        <f>IF(OR(ISNA(AY$1),ISNA($A191)),NA(),'临-燃尽0'!CJ192)</f>
        <v>#N/A</v>
      </c>
      <c r="AZ191" s="8" t="e">
        <f>IF(OR(ISNA(AZ$1),ISNA($A191)),NA(),'临-燃尽0'!CK192)</f>
        <v>#N/A</v>
      </c>
    </row>
    <row r="192" spans="1:52">
      <c r="A192" s="8" t="e">
        <f>IF(OR('临-燃尽0'!AL193="",'临-燃尽0'!AL193="总计"),NA(),'临-燃尽0'!AL193)</f>
        <v>#N/A</v>
      </c>
      <c r="B192" s="8" t="e">
        <f>IF(ISNA($A192),NA(),'临-燃尽0'!AM193)</f>
        <v>#N/A</v>
      </c>
      <c r="C192" s="8" t="e">
        <f>IF(ISNA($A192),NA(),'临-燃尽0'!AN193)</f>
        <v>#N/A</v>
      </c>
      <c r="D192" s="8" t="e">
        <f>IF(ISNA($A192),NA(),'临-燃尽0'!AO193)</f>
        <v>#N/A</v>
      </c>
      <c r="E192" s="8" t="e">
        <f>IF(OR(ISNA(E$1),ISNA($A192)),NA(),'临-燃尽0'!AP193)</f>
        <v>#N/A</v>
      </c>
      <c r="F192" s="8" t="e">
        <f>IF(OR(ISNA(F$1),ISNA($A192)),NA(),'临-燃尽0'!AQ193)</f>
        <v>#N/A</v>
      </c>
      <c r="G192" s="8" t="e">
        <f>IF(OR(ISNA(G$1),ISNA($A192)),NA(),'临-燃尽0'!AR193)</f>
        <v>#N/A</v>
      </c>
      <c r="H192" s="8" t="e">
        <f>IF(OR(ISNA(H$1),ISNA($A192)),NA(),'临-燃尽0'!AS193)</f>
        <v>#N/A</v>
      </c>
      <c r="I192" s="8" t="e">
        <f>IF(OR(ISNA(I$1),ISNA($A192)),NA(),'临-燃尽0'!AT193)</f>
        <v>#N/A</v>
      </c>
      <c r="J192" s="8" t="e">
        <f>IF(OR(ISNA(J$1),ISNA($A192)),NA(),'临-燃尽0'!AU193)</f>
        <v>#N/A</v>
      </c>
      <c r="K192" s="8" t="e">
        <f>IF(OR(ISNA(K$1),ISNA($A192)),NA(),'临-燃尽0'!AV193)</f>
        <v>#N/A</v>
      </c>
      <c r="L192" s="8" t="e">
        <f>IF(OR(ISNA(L$1),ISNA($A192)),NA(),'临-燃尽0'!AW193)</f>
        <v>#N/A</v>
      </c>
      <c r="M192" s="8" t="e">
        <f>IF(OR(ISNA(M$1),ISNA($A192)),NA(),'临-燃尽0'!AX193)</f>
        <v>#N/A</v>
      </c>
      <c r="N192" s="8" t="e">
        <f>IF(OR(ISNA(N$1),ISNA($A192)),NA(),'临-燃尽0'!AY193)</f>
        <v>#N/A</v>
      </c>
      <c r="O192" s="8" t="e">
        <f>IF(OR(ISNA(O$1),ISNA($A192)),NA(),'临-燃尽0'!AZ193)</f>
        <v>#N/A</v>
      </c>
      <c r="P192" s="8" t="e">
        <f>IF(OR(ISNA(P$1),ISNA($A192)),NA(),'临-燃尽0'!BA193)</f>
        <v>#N/A</v>
      </c>
      <c r="Q192" s="8" t="e">
        <f>IF(OR(ISNA(Q$1),ISNA($A192)),NA(),'临-燃尽0'!BB193)</f>
        <v>#N/A</v>
      </c>
      <c r="R192" s="8" t="e">
        <f>IF(OR(ISNA(R$1),ISNA($A192)),NA(),'临-燃尽0'!BC193)</f>
        <v>#N/A</v>
      </c>
      <c r="S192" s="8" t="e">
        <f>IF(OR(ISNA(S$1),ISNA($A192)),NA(),'临-燃尽0'!BD193)</f>
        <v>#N/A</v>
      </c>
      <c r="T192" s="8" t="e">
        <f>IF(OR(ISNA(T$1),ISNA($A192)),NA(),'临-燃尽0'!BE193)</f>
        <v>#N/A</v>
      </c>
      <c r="U192" s="8" t="e">
        <f>IF(OR(ISNA(U$1),ISNA($A192)),NA(),'临-燃尽0'!BF193)</f>
        <v>#N/A</v>
      </c>
      <c r="V192" s="8" t="e">
        <f>IF(OR(ISNA(V$1),ISNA($A192)),NA(),'临-燃尽0'!BG193)</f>
        <v>#N/A</v>
      </c>
      <c r="W192" s="8" t="e">
        <f>IF(OR(ISNA(W$1),ISNA($A192)),NA(),'临-燃尽0'!BH193)</f>
        <v>#N/A</v>
      </c>
      <c r="X192" s="8" t="e">
        <f>IF(OR(ISNA(X$1),ISNA($A192)),NA(),'临-燃尽0'!BI193)</f>
        <v>#N/A</v>
      </c>
      <c r="Y192" s="8" t="e">
        <f>IF(OR(ISNA(Y$1),ISNA($A192)),NA(),'临-燃尽0'!BJ193)</f>
        <v>#N/A</v>
      </c>
      <c r="Z192" s="8" t="e">
        <f>IF(OR(ISNA(Z$1),ISNA($A192)),NA(),'临-燃尽0'!BK193)</f>
        <v>#N/A</v>
      </c>
      <c r="AA192" s="8" t="e">
        <f>IF(OR(ISNA(AA$1),ISNA($A192)),NA(),'临-燃尽0'!BL193)</f>
        <v>#N/A</v>
      </c>
      <c r="AB192" s="8" t="e">
        <f>IF(OR(ISNA(AB$1),ISNA($A192)),NA(),'临-燃尽0'!BM193)</f>
        <v>#N/A</v>
      </c>
      <c r="AC192" s="8" t="e">
        <f>IF(OR(ISNA(AC$1),ISNA($A192)),NA(),'临-燃尽0'!BN193)</f>
        <v>#N/A</v>
      </c>
      <c r="AD192" s="8" t="e">
        <f>IF(OR(ISNA(AD$1),ISNA($A192)),NA(),'临-燃尽0'!BO193)</f>
        <v>#N/A</v>
      </c>
      <c r="AE192" s="8" t="e">
        <f>IF(OR(ISNA(AE$1),ISNA($A192)),NA(),'临-燃尽0'!BP193)</f>
        <v>#N/A</v>
      </c>
      <c r="AF192" s="8" t="e">
        <f>IF(OR(ISNA(AF$1),ISNA($A192)),NA(),'临-燃尽0'!BQ193)</f>
        <v>#N/A</v>
      </c>
      <c r="AG192" s="8" t="e">
        <f>IF(OR(ISNA(AG$1),ISNA($A192)),NA(),'临-燃尽0'!BR193)</f>
        <v>#N/A</v>
      </c>
      <c r="AH192" s="8" t="e">
        <f>IF(OR(ISNA(AH$1),ISNA($A192)),NA(),'临-燃尽0'!BS193)</f>
        <v>#N/A</v>
      </c>
      <c r="AI192" s="8" t="e">
        <f>IF(OR(ISNA(AI$1),ISNA($A192)),NA(),'临-燃尽0'!BT193)</f>
        <v>#N/A</v>
      </c>
      <c r="AJ192" s="8" t="e">
        <f>IF(OR(ISNA(AJ$1),ISNA($A192)),NA(),'临-燃尽0'!BU193)</f>
        <v>#N/A</v>
      </c>
      <c r="AK192" s="8" t="e">
        <f>IF(OR(ISNA(AK$1),ISNA($A192)),NA(),'临-燃尽0'!BV193)</f>
        <v>#N/A</v>
      </c>
      <c r="AL192" s="8" t="e">
        <f>IF(OR(ISNA(AL$1),ISNA($A192)),NA(),'临-燃尽0'!BW193)</f>
        <v>#N/A</v>
      </c>
      <c r="AM192" s="8" t="e">
        <f>IF(OR(ISNA(AM$1),ISNA($A192)),NA(),'临-燃尽0'!BX193)</f>
        <v>#N/A</v>
      </c>
      <c r="AN192" s="8" t="e">
        <f>IF(OR(ISNA(AN$1),ISNA($A192)),NA(),'临-燃尽0'!BY193)</f>
        <v>#N/A</v>
      </c>
      <c r="AO192" s="8" t="e">
        <f>IF(OR(ISNA(AO$1),ISNA($A192)),NA(),'临-燃尽0'!BZ193)</f>
        <v>#N/A</v>
      </c>
      <c r="AP192" s="8" t="e">
        <f>IF(OR(ISNA(AP$1),ISNA($A192)),NA(),'临-燃尽0'!CA193)</f>
        <v>#N/A</v>
      </c>
      <c r="AQ192" s="8" t="e">
        <f>IF(OR(ISNA(AQ$1),ISNA($A192)),NA(),'临-燃尽0'!CB193)</f>
        <v>#N/A</v>
      </c>
      <c r="AR192" s="8" t="e">
        <f>IF(OR(ISNA(AR$1),ISNA($A192)),NA(),'临-燃尽0'!CC193)</f>
        <v>#N/A</v>
      </c>
      <c r="AS192" s="8" t="e">
        <f>IF(OR(ISNA(AS$1),ISNA($A192)),NA(),'临-燃尽0'!CD193)</f>
        <v>#N/A</v>
      </c>
      <c r="AT192" s="8" t="e">
        <f>IF(OR(ISNA(AT$1),ISNA($A192)),NA(),'临-燃尽0'!CE193)</f>
        <v>#N/A</v>
      </c>
      <c r="AU192" s="8" t="e">
        <f>IF(OR(ISNA(AU$1),ISNA($A192)),NA(),'临-燃尽0'!CF193)</f>
        <v>#N/A</v>
      </c>
      <c r="AV192" s="8" t="e">
        <f>IF(OR(ISNA(AV$1),ISNA($A192)),NA(),'临-燃尽0'!CG193)</f>
        <v>#N/A</v>
      </c>
      <c r="AW192" s="8" t="e">
        <f>IF(OR(ISNA(AW$1),ISNA($A192)),NA(),'临-燃尽0'!CH193)</f>
        <v>#N/A</v>
      </c>
      <c r="AX192" s="8" t="e">
        <f>IF(OR(ISNA(AX$1),ISNA($A192)),NA(),'临-燃尽0'!CI193)</f>
        <v>#N/A</v>
      </c>
      <c r="AY192" s="8" t="e">
        <f>IF(OR(ISNA(AY$1),ISNA($A192)),NA(),'临-燃尽0'!CJ193)</f>
        <v>#N/A</v>
      </c>
      <c r="AZ192" s="8" t="e">
        <f>IF(OR(ISNA(AZ$1),ISNA($A192)),NA(),'临-燃尽0'!CK193)</f>
        <v>#N/A</v>
      </c>
    </row>
    <row r="193" spans="1:52">
      <c r="A193" s="8" t="e">
        <f>IF(OR('临-燃尽0'!AL194="",'临-燃尽0'!AL194="总计"),NA(),'临-燃尽0'!AL194)</f>
        <v>#N/A</v>
      </c>
      <c r="B193" s="8" t="e">
        <f>IF(ISNA($A193),NA(),'临-燃尽0'!AM194)</f>
        <v>#N/A</v>
      </c>
      <c r="C193" s="8" t="e">
        <f>IF(ISNA($A193),NA(),'临-燃尽0'!AN194)</f>
        <v>#N/A</v>
      </c>
      <c r="D193" s="8" t="e">
        <f>IF(ISNA($A193),NA(),'临-燃尽0'!AO194)</f>
        <v>#N/A</v>
      </c>
      <c r="E193" s="8" t="e">
        <f>IF(OR(ISNA(E$1),ISNA($A193)),NA(),'临-燃尽0'!AP194)</f>
        <v>#N/A</v>
      </c>
      <c r="F193" s="8" t="e">
        <f>IF(OR(ISNA(F$1),ISNA($A193)),NA(),'临-燃尽0'!AQ194)</f>
        <v>#N/A</v>
      </c>
      <c r="G193" s="8" t="e">
        <f>IF(OR(ISNA(G$1),ISNA($A193)),NA(),'临-燃尽0'!AR194)</f>
        <v>#N/A</v>
      </c>
      <c r="H193" s="8" t="e">
        <f>IF(OR(ISNA(H$1),ISNA($A193)),NA(),'临-燃尽0'!AS194)</f>
        <v>#N/A</v>
      </c>
      <c r="I193" s="8" t="e">
        <f>IF(OR(ISNA(I$1),ISNA($A193)),NA(),'临-燃尽0'!AT194)</f>
        <v>#N/A</v>
      </c>
      <c r="J193" s="8" t="e">
        <f>IF(OR(ISNA(J$1),ISNA($A193)),NA(),'临-燃尽0'!AU194)</f>
        <v>#N/A</v>
      </c>
      <c r="K193" s="8" t="e">
        <f>IF(OR(ISNA(K$1),ISNA($A193)),NA(),'临-燃尽0'!AV194)</f>
        <v>#N/A</v>
      </c>
      <c r="L193" s="8" t="e">
        <f>IF(OR(ISNA(L$1),ISNA($A193)),NA(),'临-燃尽0'!AW194)</f>
        <v>#N/A</v>
      </c>
      <c r="M193" s="8" t="e">
        <f>IF(OR(ISNA(M$1),ISNA($A193)),NA(),'临-燃尽0'!AX194)</f>
        <v>#N/A</v>
      </c>
      <c r="N193" s="8" t="e">
        <f>IF(OR(ISNA(N$1),ISNA($A193)),NA(),'临-燃尽0'!AY194)</f>
        <v>#N/A</v>
      </c>
      <c r="O193" s="8" t="e">
        <f>IF(OR(ISNA(O$1),ISNA($A193)),NA(),'临-燃尽0'!AZ194)</f>
        <v>#N/A</v>
      </c>
      <c r="P193" s="8" t="e">
        <f>IF(OR(ISNA(P$1),ISNA($A193)),NA(),'临-燃尽0'!BA194)</f>
        <v>#N/A</v>
      </c>
      <c r="Q193" s="8" t="e">
        <f>IF(OR(ISNA(Q$1),ISNA($A193)),NA(),'临-燃尽0'!BB194)</f>
        <v>#N/A</v>
      </c>
      <c r="R193" s="8" t="e">
        <f>IF(OR(ISNA(R$1),ISNA($A193)),NA(),'临-燃尽0'!BC194)</f>
        <v>#N/A</v>
      </c>
      <c r="S193" s="8" t="e">
        <f>IF(OR(ISNA(S$1),ISNA($A193)),NA(),'临-燃尽0'!BD194)</f>
        <v>#N/A</v>
      </c>
      <c r="T193" s="8" t="e">
        <f>IF(OR(ISNA(T$1),ISNA($A193)),NA(),'临-燃尽0'!BE194)</f>
        <v>#N/A</v>
      </c>
      <c r="U193" s="8" t="e">
        <f>IF(OR(ISNA(U$1),ISNA($A193)),NA(),'临-燃尽0'!BF194)</f>
        <v>#N/A</v>
      </c>
      <c r="V193" s="8" t="e">
        <f>IF(OR(ISNA(V$1),ISNA($A193)),NA(),'临-燃尽0'!BG194)</f>
        <v>#N/A</v>
      </c>
      <c r="W193" s="8" t="e">
        <f>IF(OR(ISNA(W$1),ISNA($A193)),NA(),'临-燃尽0'!BH194)</f>
        <v>#N/A</v>
      </c>
      <c r="X193" s="8" t="e">
        <f>IF(OR(ISNA(X$1),ISNA($A193)),NA(),'临-燃尽0'!BI194)</f>
        <v>#N/A</v>
      </c>
      <c r="Y193" s="8" t="e">
        <f>IF(OR(ISNA(Y$1),ISNA($A193)),NA(),'临-燃尽0'!BJ194)</f>
        <v>#N/A</v>
      </c>
      <c r="Z193" s="8" t="e">
        <f>IF(OR(ISNA(Z$1),ISNA($A193)),NA(),'临-燃尽0'!BK194)</f>
        <v>#N/A</v>
      </c>
      <c r="AA193" s="8" t="e">
        <f>IF(OR(ISNA(AA$1),ISNA($A193)),NA(),'临-燃尽0'!BL194)</f>
        <v>#N/A</v>
      </c>
      <c r="AB193" s="8" t="e">
        <f>IF(OR(ISNA(AB$1),ISNA($A193)),NA(),'临-燃尽0'!BM194)</f>
        <v>#N/A</v>
      </c>
      <c r="AC193" s="8" t="e">
        <f>IF(OR(ISNA(AC$1),ISNA($A193)),NA(),'临-燃尽0'!BN194)</f>
        <v>#N/A</v>
      </c>
      <c r="AD193" s="8" t="e">
        <f>IF(OR(ISNA(AD$1),ISNA($A193)),NA(),'临-燃尽0'!BO194)</f>
        <v>#N/A</v>
      </c>
      <c r="AE193" s="8" t="e">
        <f>IF(OR(ISNA(AE$1),ISNA($A193)),NA(),'临-燃尽0'!BP194)</f>
        <v>#N/A</v>
      </c>
      <c r="AF193" s="8" t="e">
        <f>IF(OR(ISNA(AF$1),ISNA($A193)),NA(),'临-燃尽0'!BQ194)</f>
        <v>#N/A</v>
      </c>
      <c r="AG193" s="8" t="e">
        <f>IF(OR(ISNA(AG$1),ISNA($A193)),NA(),'临-燃尽0'!BR194)</f>
        <v>#N/A</v>
      </c>
      <c r="AH193" s="8" t="e">
        <f>IF(OR(ISNA(AH$1),ISNA($A193)),NA(),'临-燃尽0'!BS194)</f>
        <v>#N/A</v>
      </c>
      <c r="AI193" s="8" t="e">
        <f>IF(OR(ISNA(AI$1),ISNA($A193)),NA(),'临-燃尽0'!BT194)</f>
        <v>#N/A</v>
      </c>
      <c r="AJ193" s="8" t="e">
        <f>IF(OR(ISNA(AJ$1),ISNA($A193)),NA(),'临-燃尽0'!BU194)</f>
        <v>#N/A</v>
      </c>
      <c r="AK193" s="8" t="e">
        <f>IF(OR(ISNA(AK$1),ISNA($A193)),NA(),'临-燃尽0'!BV194)</f>
        <v>#N/A</v>
      </c>
      <c r="AL193" s="8" t="e">
        <f>IF(OR(ISNA(AL$1),ISNA($A193)),NA(),'临-燃尽0'!BW194)</f>
        <v>#N/A</v>
      </c>
      <c r="AM193" s="8" t="e">
        <f>IF(OR(ISNA(AM$1),ISNA($A193)),NA(),'临-燃尽0'!BX194)</f>
        <v>#N/A</v>
      </c>
      <c r="AN193" s="8" t="e">
        <f>IF(OR(ISNA(AN$1),ISNA($A193)),NA(),'临-燃尽0'!BY194)</f>
        <v>#N/A</v>
      </c>
      <c r="AO193" s="8" t="e">
        <f>IF(OR(ISNA(AO$1),ISNA($A193)),NA(),'临-燃尽0'!BZ194)</f>
        <v>#N/A</v>
      </c>
      <c r="AP193" s="8" t="e">
        <f>IF(OR(ISNA(AP$1),ISNA($A193)),NA(),'临-燃尽0'!CA194)</f>
        <v>#N/A</v>
      </c>
      <c r="AQ193" s="8" t="e">
        <f>IF(OR(ISNA(AQ$1),ISNA($A193)),NA(),'临-燃尽0'!CB194)</f>
        <v>#N/A</v>
      </c>
      <c r="AR193" s="8" t="e">
        <f>IF(OR(ISNA(AR$1),ISNA($A193)),NA(),'临-燃尽0'!CC194)</f>
        <v>#N/A</v>
      </c>
      <c r="AS193" s="8" t="e">
        <f>IF(OR(ISNA(AS$1),ISNA($A193)),NA(),'临-燃尽0'!CD194)</f>
        <v>#N/A</v>
      </c>
      <c r="AT193" s="8" t="e">
        <f>IF(OR(ISNA(AT$1),ISNA($A193)),NA(),'临-燃尽0'!CE194)</f>
        <v>#N/A</v>
      </c>
      <c r="AU193" s="8" t="e">
        <f>IF(OR(ISNA(AU$1),ISNA($A193)),NA(),'临-燃尽0'!CF194)</f>
        <v>#N/A</v>
      </c>
      <c r="AV193" s="8" t="e">
        <f>IF(OR(ISNA(AV$1),ISNA($A193)),NA(),'临-燃尽0'!CG194)</f>
        <v>#N/A</v>
      </c>
      <c r="AW193" s="8" t="e">
        <f>IF(OR(ISNA(AW$1),ISNA($A193)),NA(),'临-燃尽0'!CH194)</f>
        <v>#N/A</v>
      </c>
      <c r="AX193" s="8" t="e">
        <f>IF(OR(ISNA(AX$1),ISNA($A193)),NA(),'临-燃尽0'!CI194)</f>
        <v>#N/A</v>
      </c>
      <c r="AY193" s="8" t="e">
        <f>IF(OR(ISNA(AY$1),ISNA($A193)),NA(),'临-燃尽0'!CJ194)</f>
        <v>#N/A</v>
      </c>
      <c r="AZ193" s="8" t="e">
        <f>IF(OR(ISNA(AZ$1),ISNA($A193)),NA(),'临-燃尽0'!CK194)</f>
        <v>#N/A</v>
      </c>
    </row>
    <row r="194" spans="1:52">
      <c r="A194" s="8" t="e">
        <f>IF(OR('临-燃尽0'!AL195="",'临-燃尽0'!AL195="总计"),NA(),'临-燃尽0'!AL195)</f>
        <v>#N/A</v>
      </c>
      <c r="B194" s="8" t="e">
        <f>IF(ISNA($A194),NA(),'临-燃尽0'!AM195)</f>
        <v>#N/A</v>
      </c>
      <c r="C194" s="8" t="e">
        <f>IF(ISNA($A194),NA(),'临-燃尽0'!AN195)</f>
        <v>#N/A</v>
      </c>
      <c r="D194" s="8" t="e">
        <f>IF(ISNA($A194),NA(),'临-燃尽0'!AO195)</f>
        <v>#N/A</v>
      </c>
      <c r="E194" s="8" t="e">
        <f>IF(OR(ISNA(E$1),ISNA($A194)),NA(),'临-燃尽0'!AP195)</f>
        <v>#N/A</v>
      </c>
      <c r="F194" s="8" t="e">
        <f>IF(OR(ISNA(F$1),ISNA($A194)),NA(),'临-燃尽0'!AQ195)</f>
        <v>#N/A</v>
      </c>
      <c r="G194" s="8" t="e">
        <f>IF(OR(ISNA(G$1),ISNA($A194)),NA(),'临-燃尽0'!AR195)</f>
        <v>#N/A</v>
      </c>
      <c r="H194" s="8" t="e">
        <f>IF(OR(ISNA(H$1),ISNA($A194)),NA(),'临-燃尽0'!AS195)</f>
        <v>#N/A</v>
      </c>
      <c r="I194" s="8" t="e">
        <f>IF(OR(ISNA(I$1),ISNA($A194)),NA(),'临-燃尽0'!AT195)</f>
        <v>#N/A</v>
      </c>
      <c r="J194" s="8" t="e">
        <f>IF(OR(ISNA(J$1),ISNA($A194)),NA(),'临-燃尽0'!AU195)</f>
        <v>#N/A</v>
      </c>
      <c r="K194" s="8" t="e">
        <f>IF(OR(ISNA(K$1),ISNA($A194)),NA(),'临-燃尽0'!AV195)</f>
        <v>#N/A</v>
      </c>
      <c r="L194" s="8" t="e">
        <f>IF(OR(ISNA(L$1),ISNA($A194)),NA(),'临-燃尽0'!AW195)</f>
        <v>#N/A</v>
      </c>
      <c r="M194" s="8" t="e">
        <f>IF(OR(ISNA(M$1),ISNA($A194)),NA(),'临-燃尽0'!AX195)</f>
        <v>#N/A</v>
      </c>
      <c r="N194" s="8" t="e">
        <f>IF(OR(ISNA(N$1),ISNA($A194)),NA(),'临-燃尽0'!AY195)</f>
        <v>#N/A</v>
      </c>
      <c r="O194" s="8" t="e">
        <f>IF(OR(ISNA(O$1),ISNA($A194)),NA(),'临-燃尽0'!AZ195)</f>
        <v>#N/A</v>
      </c>
      <c r="P194" s="8" t="e">
        <f>IF(OR(ISNA(P$1),ISNA($A194)),NA(),'临-燃尽0'!BA195)</f>
        <v>#N/A</v>
      </c>
      <c r="Q194" s="8" t="e">
        <f>IF(OR(ISNA(Q$1),ISNA($A194)),NA(),'临-燃尽0'!BB195)</f>
        <v>#N/A</v>
      </c>
      <c r="R194" s="8" t="e">
        <f>IF(OR(ISNA(R$1),ISNA($A194)),NA(),'临-燃尽0'!BC195)</f>
        <v>#N/A</v>
      </c>
      <c r="S194" s="8" t="e">
        <f>IF(OR(ISNA(S$1),ISNA($A194)),NA(),'临-燃尽0'!BD195)</f>
        <v>#N/A</v>
      </c>
      <c r="T194" s="8" t="e">
        <f>IF(OR(ISNA(T$1),ISNA($A194)),NA(),'临-燃尽0'!BE195)</f>
        <v>#N/A</v>
      </c>
      <c r="U194" s="8" t="e">
        <f>IF(OR(ISNA(U$1),ISNA($A194)),NA(),'临-燃尽0'!BF195)</f>
        <v>#N/A</v>
      </c>
      <c r="V194" s="8" t="e">
        <f>IF(OR(ISNA(V$1),ISNA($A194)),NA(),'临-燃尽0'!BG195)</f>
        <v>#N/A</v>
      </c>
      <c r="W194" s="8" t="e">
        <f>IF(OR(ISNA(W$1),ISNA($A194)),NA(),'临-燃尽0'!BH195)</f>
        <v>#N/A</v>
      </c>
      <c r="X194" s="8" t="e">
        <f>IF(OR(ISNA(X$1),ISNA($A194)),NA(),'临-燃尽0'!BI195)</f>
        <v>#N/A</v>
      </c>
      <c r="Y194" s="8" t="e">
        <f>IF(OR(ISNA(Y$1),ISNA($A194)),NA(),'临-燃尽0'!BJ195)</f>
        <v>#N/A</v>
      </c>
      <c r="Z194" s="8" t="e">
        <f>IF(OR(ISNA(Z$1),ISNA($A194)),NA(),'临-燃尽0'!BK195)</f>
        <v>#N/A</v>
      </c>
      <c r="AA194" s="8" t="e">
        <f>IF(OR(ISNA(AA$1),ISNA($A194)),NA(),'临-燃尽0'!BL195)</f>
        <v>#N/A</v>
      </c>
      <c r="AB194" s="8" t="e">
        <f>IF(OR(ISNA(AB$1),ISNA($A194)),NA(),'临-燃尽0'!BM195)</f>
        <v>#N/A</v>
      </c>
      <c r="AC194" s="8" t="e">
        <f>IF(OR(ISNA(AC$1),ISNA($A194)),NA(),'临-燃尽0'!BN195)</f>
        <v>#N/A</v>
      </c>
      <c r="AD194" s="8" t="e">
        <f>IF(OR(ISNA(AD$1),ISNA($A194)),NA(),'临-燃尽0'!BO195)</f>
        <v>#N/A</v>
      </c>
      <c r="AE194" s="8" t="e">
        <f>IF(OR(ISNA(AE$1),ISNA($A194)),NA(),'临-燃尽0'!BP195)</f>
        <v>#N/A</v>
      </c>
      <c r="AF194" s="8" t="e">
        <f>IF(OR(ISNA(AF$1),ISNA($A194)),NA(),'临-燃尽0'!BQ195)</f>
        <v>#N/A</v>
      </c>
      <c r="AG194" s="8" t="e">
        <f>IF(OR(ISNA(AG$1),ISNA($A194)),NA(),'临-燃尽0'!BR195)</f>
        <v>#N/A</v>
      </c>
      <c r="AH194" s="8" t="e">
        <f>IF(OR(ISNA(AH$1),ISNA($A194)),NA(),'临-燃尽0'!BS195)</f>
        <v>#N/A</v>
      </c>
      <c r="AI194" s="8" t="e">
        <f>IF(OR(ISNA(AI$1),ISNA($A194)),NA(),'临-燃尽0'!BT195)</f>
        <v>#N/A</v>
      </c>
      <c r="AJ194" s="8" t="e">
        <f>IF(OR(ISNA(AJ$1),ISNA($A194)),NA(),'临-燃尽0'!BU195)</f>
        <v>#N/A</v>
      </c>
      <c r="AK194" s="8" t="e">
        <f>IF(OR(ISNA(AK$1),ISNA($A194)),NA(),'临-燃尽0'!BV195)</f>
        <v>#N/A</v>
      </c>
      <c r="AL194" s="8" t="e">
        <f>IF(OR(ISNA(AL$1),ISNA($A194)),NA(),'临-燃尽0'!BW195)</f>
        <v>#N/A</v>
      </c>
      <c r="AM194" s="8" t="e">
        <f>IF(OR(ISNA(AM$1),ISNA($A194)),NA(),'临-燃尽0'!BX195)</f>
        <v>#N/A</v>
      </c>
      <c r="AN194" s="8" t="e">
        <f>IF(OR(ISNA(AN$1),ISNA($A194)),NA(),'临-燃尽0'!BY195)</f>
        <v>#N/A</v>
      </c>
      <c r="AO194" s="8" t="e">
        <f>IF(OR(ISNA(AO$1),ISNA($A194)),NA(),'临-燃尽0'!BZ195)</f>
        <v>#N/A</v>
      </c>
      <c r="AP194" s="8" t="e">
        <f>IF(OR(ISNA(AP$1),ISNA($A194)),NA(),'临-燃尽0'!CA195)</f>
        <v>#N/A</v>
      </c>
      <c r="AQ194" s="8" t="e">
        <f>IF(OR(ISNA(AQ$1),ISNA($A194)),NA(),'临-燃尽0'!CB195)</f>
        <v>#N/A</v>
      </c>
      <c r="AR194" s="8" t="e">
        <f>IF(OR(ISNA(AR$1),ISNA($A194)),NA(),'临-燃尽0'!CC195)</f>
        <v>#N/A</v>
      </c>
      <c r="AS194" s="8" t="e">
        <f>IF(OR(ISNA(AS$1),ISNA($A194)),NA(),'临-燃尽0'!CD195)</f>
        <v>#N/A</v>
      </c>
      <c r="AT194" s="8" t="e">
        <f>IF(OR(ISNA(AT$1),ISNA($A194)),NA(),'临-燃尽0'!CE195)</f>
        <v>#N/A</v>
      </c>
      <c r="AU194" s="8" t="e">
        <f>IF(OR(ISNA(AU$1),ISNA($A194)),NA(),'临-燃尽0'!CF195)</f>
        <v>#N/A</v>
      </c>
      <c r="AV194" s="8" t="e">
        <f>IF(OR(ISNA(AV$1),ISNA($A194)),NA(),'临-燃尽0'!CG195)</f>
        <v>#N/A</v>
      </c>
      <c r="AW194" s="8" t="e">
        <f>IF(OR(ISNA(AW$1),ISNA($A194)),NA(),'临-燃尽0'!CH195)</f>
        <v>#N/A</v>
      </c>
      <c r="AX194" s="8" t="e">
        <f>IF(OR(ISNA(AX$1),ISNA($A194)),NA(),'临-燃尽0'!CI195)</f>
        <v>#N/A</v>
      </c>
      <c r="AY194" s="8" t="e">
        <f>IF(OR(ISNA(AY$1),ISNA($A194)),NA(),'临-燃尽0'!CJ195)</f>
        <v>#N/A</v>
      </c>
      <c r="AZ194" s="8" t="e">
        <f>IF(OR(ISNA(AZ$1),ISNA($A194)),NA(),'临-燃尽0'!CK195)</f>
        <v>#N/A</v>
      </c>
    </row>
    <row r="195" spans="1:52">
      <c r="A195" s="8" t="e">
        <f>IF(OR('临-燃尽0'!AL196="",'临-燃尽0'!AL196="总计"),NA(),'临-燃尽0'!AL196)</f>
        <v>#N/A</v>
      </c>
      <c r="B195" s="8" t="e">
        <f>IF(ISNA($A195),NA(),'临-燃尽0'!AM196)</f>
        <v>#N/A</v>
      </c>
      <c r="C195" s="8" t="e">
        <f>IF(ISNA($A195),NA(),'临-燃尽0'!AN196)</f>
        <v>#N/A</v>
      </c>
      <c r="D195" s="8" t="e">
        <f>IF(ISNA($A195),NA(),'临-燃尽0'!AO196)</f>
        <v>#N/A</v>
      </c>
      <c r="E195" s="8" t="e">
        <f>IF(OR(ISNA(E$1),ISNA($A195)),NA(),'临-燃尽0'!AP196)</f>
        <v>#N/A</v>
      </c>
      <c r="F195" s="8" t="e">
        <f>IF(OR(ISNA(F$1),ISNA($A195)),NA(),'临-燃尽0'!AQ196)</f>
        <v>#N/A</v>
      </c>
      <c r="G195" s="8" t="e">
        <f>IF(OR(ISNA(G$1),ISNA($A195)),NA(),'临-燃尽0'!AR196)</f>
        <v>#N/A</v>
      </c>
      <c r="H195" s="8" t="e">
        <f>IF(OR(ISNA(H$1),ISNA($A195)),NA(),'临-燃尽0'!AS196)</f>
        <v>#N/A</v>
      </c>
      <c r="I195" s="8" t="e">
        <f>IF(OR(ISNA(I$1),ISNA($A195)),NA(),'临-燃尽0'!AT196)</f>
        <v>#N/A</v>
      </c>
      <c r="J195" s="8" t="e">
        <f>IF(OR(ISNA(J$1),ISNA($A195)),NA(),'临-燃尽0'!AU196)</f>
        <v>#N/A</v>
      </c>
      <c r="K195" s="8" t="e">
        <f>IF(OR(ISNA(K$1),ISNA($A195)),NA(),'临-燃尽0'!AV196)</f>
        <v>#N/A</v>
      </c>
      <c r="L195" s="8" t="e">
        <f>IF(OR(ISNA(L$1),ISNA($A195)),NA(),'临-燃尽0'!AW196)</f>
        <v>#N/A</v>
      </c>
      <c r="M195" s="8" t="e">
        <f>IF(OR(ISNA(M$1),ISNA($A195)),NA(),'临-燃尽0'!AX196)</f>
        <v>#N/A</v>
      </c>
      <c r="N195" s="8" t="e">
        <f>IF(OR(ISNA(N$1),ISNA($A195)),NA(),'临-燃尽0'!AY196)</f>
        <v>#N/A</v>
      </c>
      <c r="O195" s="8" t="e">
        <f>IF(OR(ISNA(O$1),ISNA($A195)),NA(),'临-燃尽0'!AZ196)</f>
        <v>#N/A</v>
      </c>
      <c r="P195" s="8" t="e">
        <f>IF(OR(ISNA(P$1),ISNA($A195)),NA(),'临-燃尽0'!BA196)</f>
        <v>#N/A</v>
      </c>
      <c r="Q195" s="8" t="e">
        <f>IF(OR(ISNA(Q$1),ISNA($A195)),NA(),'临-燃尽0'!BB196)</f>
        <v>#N/A</v>
      </c>
      <c r="R195" s="8" t="e">
        <f>IF(OR(ISNA(R$1),ISNA($A195)),NA(),'临-燃尽0'!BC196)</f>
        <v>#N/A</v>
      </c>
      <c r="S195" s="8" t="e">
        <f>IF(OR(ISNA(S$1),ISNA($A195)),NA(),'临-燃尽0'!BD196)</f>
        <v>#N/A</v>
      </c>
      <c r="T195" s="8" t="e">
        <f>IF(OR(ISNA(T$1),ISNA($A195)),NA(),'临-燃尽0'!BE196)</f>
        <v>#N/A</v>
      </c>
      <c r="U195" s="8" t="e">
        <f>IF(OR(ISNA(U$1),ISNA($A195)),NA(),'临-燃尽0'!BF196)</f>
        <v>#N/A</v>
      </c>
      <c r="V195" s="8" t="e">
        <f>IF(OR(ISNA(V$1),ISNA($A195)),NA(),'临-燃尽0'!BG196)</f>
        <v>#N/A</v>
      </c>
      <c r="W195" s="8" t="e">
        <f>IF(OR(ISNA(W$1),ISNA($A195)),NA(),'临-燃尽0'!BH196)</f>
        <v>#N/A</v>
      </c>
      <c r="X195" s="8" t="e">
        <f>IF(OR(ISNA(X$1),ISNA($A195)),NA(),'临-燃尽0'!BI196)</f>
        <v>#N/A</v>
      </c>
      <c r="Y195" s="8" t="e">
        <f>IF(OR(ISNA(Y$1),ISNA($A195)),NA(),'临-燃尽0'!BJ196)</f>
        <v>#N/A</v>
      </c>
      <c r="Z195" s="8" t="e">
        <f>IF(OR(ISNA(Z$1),ISNA($A195)),NA(),'临-燃尽0'!BK196)</f>
        <v>#N/A</v>
      </c>
      <c r="AA195" s="8" t="e">
        <f>IF(OR(ISNA(AA$1),ISNA($A195)),NA(),'临-燃尽0'!BL196)</f>
        <v>#N/A</v>
      </c>
      <c r="AB195" s="8" t="e">
        <f>IF(OR(ISNA(AB$1),ISNA($A195)),NA(),'临-燃尽0'!BM196)</f>
        <v>#N/A</v>
      </c>
      <c r="AC195" s="8" t="e">
        <f>IF(OR(ISNA(AC$1),ISNA($A195)),NA(),'临-燃尽0'!BN196)</f>
        <v>#N/A</v>
      </c>
      <c r="AD195" s="8" t="e">
        <f>IF(OR(ISNA(AD$1),ISNA($A195)),NA(),'临-燃尽0'!BO196)</f>
        <v>#N/A</v>
      </c>
      <c r="AE195" s="8" t="e">
        <f>IF(OR(ISNA(AE$1),ISNA($A195)),NA(),'临-燃尽0'!BP196)</f>
        <v>#N/A</v>
      </c>
      <c r="AF195" s="8" t="e">
        <f>IF(OR(ISNA(AF$1),ISNA($A195)),NA(),'临-燃尽0'!BQ196)</f>
        <v>#N/A</v>
      </c>
      <c r="AG195" s="8" t="e">
        <f>IF(OR(ISNA(AG$1),ISNA($A195)),NA(),'临-燃尽0'!BR196)</f>
        <v>#N/A</v>
      </c>
      <c r="AH195" s="8" t="e">
        <f>IF(OR(ISNA(AH$1),ISNA($A195)),NA(),'临-燃尽0'!BS196)</f>
        <v>#N/A</v>
      </c>
      <c r="AI195" s="8" t="e">
        <f>IF(OR(ISNA(AI$1),ISNA($A195)),NA(),'临-燃尽0'!BT196)</f>
        <v>#N/A</v>
      </c>
      <c r="AJ195" s="8" t="e">
        <f>IF(OR(ISNA(AJ$1),ISNA($A195)),NA(),'临-燃尽0'!BU196)</f>
        <v>#N/A</v>
      </c>
      <c r="AK195" s="8" t="e">
        <f>IF(OR(ISNA(AK$1),ISNA($A195)),NA(),'临-燃尽0'!BV196)</f>
        <v>#N/A</v>
      </c>
      <c r="AL195" s="8" t="e">
        <f>IF(OR(ISNA(AL$1),ISNA($A195)),NA(),'临-燃尽0'!BW196)</f>
        <v>#N/A</v>
      </c>
      <c r="AM195" s="8" t="e">
        <f>IF(OR(ISNA(AM$1),ISNA($A195)),NA(),'临-燃尽0'!BX196)</f>
        <v>#N/A</v>
      </c>
      <c r="AN195" s="8" t="e">
        <f>IF(OR(ISNA(AN$1),ISNA($A195)),NA(),'临-燃尽0'!BY196)</f>
        <v>#N/A</v>
      </c>
      <c r="AO195" s="8" t="e">
        <f>IF(OR(ISNA(AO$1),ISNA($A195)),NA(),'临-燃尽0'!BZ196)</f>
        <v>#N/A</v>
      </c>
      <c r="AP195" s="8" t="e">
        <f>IF(OR(ISNA(AP$1),ISNA($A195)),NA(),'临-燃尽0'!CA196)</f>
        <v>#N/A</v>
      </c>
      <c r="AQ195" s="8" t="e">
        <f>IF(OR(ISNA(AQ$1),ISNA($A195)),NA(),'临-燃尽0'!CB196)</f>
        <v>#N/A</v>
      </c>
      <c r="AR195" s="8" t="e">
        <f>IF(OR(ISNA(AR$1),ISNA($A195)),NA(),'临-燃尽0'!CC196)</f>
        <v>#N/A</v>
      </c>
      <c r="AS195" s="8" t="e">
        <f>IF(OR(ISNA(AS$1),ISNA($A195)),NA(),'临-燃尽0'!CD196)</f>
        <v>#N/A</v>
      </c>
      <c r="AT195" s="8" t="e">
        <f>IF(OR(ISNA(AT$1),ISNA($A195)),NA(),'临-燃尽0'!CE196)</f>
        <v>#N/A</v>
      </c>
      <c r="AU195" s="8" t="e">
        <f>IF(OR(ISNA(AU$1),ISNA($A195)),NA(),'临-燃尽0'!CF196)</f>
        <v>#N/A</v>
      </c>
      <c r="AV195" s="8" t="e">
        <f>IF(OR(ISNA(AV$1),ISNA($A195)),NA(),'临-燃尽0'!CG196)</f>
        <v>#N/A</v>
      </c>
      <c r="AW195" s="8" t="e">
        <f>IF(OR(ISNA(AW$1),ISNA($A195)),NA(),'临-燃尽0'!CH196)</f>
        <v>#N/A</v>
      </c>
      <c r="AX195" s="8" t="e">
        <f>IF(OR(ISNA(AX$1),ISNA($A195)),NA(),'临-燃尽0'!CI196)</f>
        <v>#N/A</v>
      </c>
      <c r="AY195" s="8" t="e">
        <f>IF(OR(ISNA(AY$1),ISNA($A195)),NA(),'临-燃尽0'!CJ196)</f>
        <v>#N/A</v>
      </c>
      <c r="AZ195" s="8" t="e">
        <f>IF(OR(ISNA(AZ$1),ISNA($A195)),NA(),'临-燃尽0'!CK196)</f>
        <v>#N/A</v>
      </c>
    </row>
    <row r="196" spans="1:52">
      <c r="A196" s="8" t="e">
        <f>IF(OR('临-燃尽0'!AL197="",'临-燃尽0'!AL197="总计"),NA(),'临-燃尽0'!AL197)</f>
        <v>#N/A</v>
      </c>
      <c r="B196" s="8" t="e">
        <f>IF(ISNA($A196),NA(),'临-燃尽0'!AM197)</f>
        <v>#N/A</v>
      </c>
      <c r="C196" s="8" t="e">
        <f>IF(ISNA($A196),NA(),'临-燃尽0'!AN197)</f>
        <v>#N/A</v>
      </c>
      <c r="D196" s="8" t="e">
        <f>IF(ISNA($A196),NA(),'临-燃尽0'!AO197)</f>
        <v>#N/A</v>
      </c>
      <c r="E196" s="8" t="e">
        <f>IF(OR(ISNA(E$1),ISNA($A196)),NA(),'临-燃尽0'!AP197)</f>
        <v>#N/A</v>
      </c>
      <c r="F196" s="8" t="e">
        <f>IF(OR(ISNA(F$1),ISNA($A196)),NA(),'临-燃尽0'!AQ197)</f>
        <v>#N/A</v>
      </c>
      <c r="G196" s="8" t="e">
        <f>IF(OR(ISNA(G$1),ISNA($A196)),NA(),'临-燃尽0'!AR197)</f>
        <v>#N/A</v>
      </c>
      <c r="H196" s="8" t="e">
        <f>IF(OR(ISNA(H$1),ISNA($A196)),NA(),'临-燃尽0'!AS197)</f>
        <v>#N/A</v>
      </c>
      <c r="I196" s="8" t="e">
        <f>IF(OR(ISNA(I$1),ISNA($A196)),NA(),'临-燃尽0'!AT197)</f>
        <v>#N/A</v>
      </c>
      <c r="J196" s="8" t="e">
        <f>IF(OR(ISNA(J$1),ISNA($A196)),NA(),'临-燃尽0'!AU197)</f>
        <v>#N/A</v>
      </c>
      <c r="K196" s="8" t="e">
        <f>IF(OR(ISNA(K$1),ISNA($A196)),NA(),'临-燃尽0'!AV197)</f>
        <v>#N/A</v>
      </c>
      <c r="L196" s="8" t="e">
        <f>IF(OR(ISNA(L$1),ISNA($A196)),NA(),'临-燃尽0'!AW197)</f>
        <v>#N/A</v>
      </c>
      <c r="M196" s="8" t="e">
        <f>IF(OR(ISNA(M$1),ISNA($A196)),NA(),'临-燃尽0'!AX197)</f>
        <v>#N/A</v>
      </c>
      <c r="N196" s="8" t="e">
        <f>IF(OR(ISNA(N$1),ISNA($A196)),NA(),'临-燃尽0'!AY197)</f>
        <v>#N/A</v>
      </c>
      <c r="O196" s="8" t="e">
        <f>IF(OR(ISNA(O$1),ISNA($A196)),NA(),'临-燃尽0'!AZ197)</f>
        <v>#N/A</v>
      </c>
      <c r="P196" s="8" t="e">
        <f>IF(OR(ISNA(P$1),ISNA($A196)),NA(),'临-燃尽0'!BA197)</f>
        <v>#N/A</v>
      </c>
      <c r="Q196" s="8" t="e">
        <f>IF(OR(ISNA(Q$1),ISNA($A196)),NA(),'临-燃尽0'!BB197)</f>
        <v>#N/A</v>
      </c>
      <c r="R196" s="8" t="e">
        <f>IF(OR(ISNA(R$1),ISNA($A196)),NA(),'临-燃尽0'!BC197)</f>
        <v>#N/A</v>
      </c>
      <c r="S196" s="8" t="e">
        <f>IF(OR(ISNA(S$1),ISNA($A196)),NA(),'临-燃尽0'!BD197)</f>
        <v>#N/A</v>
      </c>
      <c r="T196" s="8" t="e">
        <f>IF(OR(ISNA(T$1),ISNA($A196)),NA(),'临-燃尽0'!BE197)</f>
        <v>#N/A</v>
      </c>
      <c r="U196" s="8" t="e">
        <f>IF(OR(ISNA(U$1),ISNA($A196)),NA(),'临-燃尽0'!BF197)</f>
        <v>#N/A</v>
      </c>
      <c r="V196" s="8" t="e">
        <f>IF(OR(ISNA(V$1),ISNA($A196)),NA(),'临-燃尽0'!BG197)</f>
        <v>#N/A</v>
      </c>
      <c r="W196" s="8" t="e">
        <f>IF(OR(ISNA(W$1),ISNA($A196)),NA(),'临-燃尽0'!BH197)</f>
        <v>#N/A</v>
      </c>
      <c r="X196" s="8" t="e">
        <f>IF(OR(ISNA(X$1),ISNA($A196)),NA(),'临-燃尽0'!BI197)</f>
        <v>#N/A</v>
      </c>
      <c r="Y196" s="8" t="e">
        <f>IF(OR(ISNA(Y$1),ISNA($A196)),NA(),'临-燃尽0'!BJ197)</f>
        <v>#N/A</v>
      </c>
      <c r="Z196" s="8" t="e">
        <f>IF(OR(ISNA(Z$1),ISNA($A196)),NA(),'临-燃尽0'!BK197)</f>
        <v>#N/A</v>
      </c>
      <c r="AA196" s="8" t="e">
        <f>IF(OR(ISNA(AA$1),ISNA($A196)),NA(),'临-燃尽0'!BL197)</f>
        <v>#N/A</v>
      </c>
      <c r="AB196" s="8" t="e">
        <f>IF(OR(ISNA(AB$1),ISNA($A196)),NA(),'临-燃尽0'!BM197)</f>
        <v>#N/A</v>
      </c>
      <c r="AC196" s="8" t="e">
        <f>IF(OR(ISNA(AC$1),ISNA($A196)),NA(),'临-燃尽0'!BN197)</f>
        <v>#N/A</v>
      </c>
      <c r="AD196" s="8" t="e">
        <f>IF(OR(ISNA(AD$1),ISNA($A196)),NA(),'临-燃尽0'!BO197)</f>
        <v>#N/A</v>
      </c>
      <c r="AE196" s="8" t="e">
        <f>IF(OR(ISNA(AE$1),ISNA($A196)),NA(),'临-燃尽0'!BP197)</f>
        <v>#N/A</v>
      </c>
      <c r="AF196" s="8" t="e">
        <f>IF(OR(ISNA(AF$1),ISNA($A196)),NA(),'临-燃尽0'!BQ197)</f>
        <v>#N/A</v>
      </c>
      <c r="AG196" s="8" t="e">
        <f>IF(OR(ISNA(AG$1),ISNA($A196)),NA(),'临-燃尽0'!BR197)</f>
        <v>#N/A</v>
      </c>
      <c r="AH196" s="8" t="e">
        <f>IF(OR(ISNA(AH$1),ISNA($A196)),NA(),'临-燃尽0'!BS197)</f>
        <v>#N/A</v>
      </c>
      <c r="AI196" s="8" t="e">
        <f>IF(OR(ISNA(AI$1),ISNA($A196)),NA(),'临-燃尽0'!BT197)</f>
        <v>#N/A</v>
      </c>
      <c r="AJ196" s="8" t="e">
        <f>IF(OR(ISNA(AJ$1),ISNA($A196)),NA(),'临-燃尽0'!BU197)</f>
        <v>#N/A</v>
      </c>
      <c r="AK196" s="8" t="e">
        <f>IF(OR(ISNA(AK$1),ISNA($A196)),NA(),'临-燃尽0'!BV197)</f>
        <v>#N/A</v>
      </c>
      <c r="AL196" s="8" t="e">
        <f>IF(OR(ISNA(AL$1),ISNA($A196)),NA(),'临-燃尽0'!BW197)</f>
        <v>#N/A</v>
      </c>
      <c r="AM196" s="8" t="e">
        <f>IF(OR(ISNA(AM$1),ISNA($A196)),NA(),'临-燃尽0'!BX197)</f>
        <v>#N/A</v>
      </c>
      <c r="AN196" s="8" t="e">
        <f>IF(OR(ISNA(AN$1),ISNA($A196)),NA(),'临-燃尽0'!BY197)</f>
        <v>#N/A</v>
      </c>
      <c r="AO196" s="8" t="e">
        <f>IF(OR(ISNA(AO$1),ISNA($A196)),NA(),'临-燃尽0'!BZ197)</f>
        <v>#N/A</v>
      </c>
      <c r="AP196" s="8" t="e">
        <f>IF(OR(ISNA(AP$1),ISNA($A196)),NA(),'临-燃尽0'!CA197)</f>
        <v>#N/A</v>
      </c>
      <c r="AQ196" s="8" t="e">
        <f>IF(OR(ISNA(AQ$1),ISNA($A196)),NA(),'临-燃尽0'!CB197)</f>
        <v>#N/A</v>
      </c>
      <c r="AR196" s="8" t="e">
        <f>IF(OR(ISNA(AR$1),ISNA($A196)),NA(),'临-燃尽0'!CC197)</f>
        <v>#N/A</v>
      </c>
      <c r="AS196" s="8" t="e">
        <f>IF(OR(ISNA(AS$1),ISNA($A196)),NA(),'临-燃尽0'!CD197)</f>
        <v>#N/A</v>
      </c>
      <c r="AT196" s="8" t="e">
        <f>IF(OR(ISNA(AT$1),ISNA($A196)),NA(),'临-燃尽0'!CE197)</f>
        <v>#N/A</v>
      </c>
      <c r="AU196" s="8" t="e">
        <f>IF(OR(ISNA(AU$1),ISNA($A196)),NA(),'临-燃尽0'!CF197)</f>
        <v>#N/A</v>
      </c>
      <c r="AV196" s="8" t="e">
        <f>IF(OR(ISNA(AV$1),ISNA($A196)),NA(),'临-燃尽0'!CG197)</f>
        <v>#N/A</v>
      </c>
      <c r="AW196" s="8" t="e">
        <f>IF(OR(ISNA(AW$1),ISNA($A196)),NA(),'临-燃尽0'!CH197)</f>
        <v>#N/A</v>
      </c>
      <c r="AX196" s="8" t="e">
        <f>IF(OR(ISNA(AX$1),ISNA($A196)),NA(),'临-燃尽0'!CI197)</f>
        <v>#N/A</v>
      </c>
      <c r="AY196" s="8" t="e">
        <f>IF(OR(ISNA(AY$1),ISNA($A196)),NA(),'临-燃尽0'!CJ197)</f>
        <v>#N/A</v>
      </c>
      <c r="AZ196" s="8" t="e">
        <f>IF(OR(ISNA(AZ$1),ISNA($A196)),NA(),'临-燃尽0'!CK197)</f>
        <v>#N/A</v>
      </c>
    </row>
    <row r="197" spans="1:52">
      <c r="A197" s="8" t="e">
        <f>IF(OR('临-燃尽0'!AL198="",'临-燃尽0'!AL198="总计"),NA(),'临-燃尽0'!AL198)</f>
        <v>#N/A</v>
      </c>
      <c r="B197" s="8" t="e">
        <f>IF(ISNA($A197),NA(),'临-燃尽0'!AM198)</f>
        <v>#N/A</v>
      </c>
      <c r="C197" s="8" t="e">
        <f>IF(ISNA($A197),NA(),'临-燃尽0'!AN198)</f>
        <v>#N/A</v>
      </c>
      <c r="D197" s="8" t="e">
        <f>IF(ISNA($A197),NA(),'临-燃尽0'!AO198)</f>
        <v>#N/A</v>
      </c>
      <c r="E197" s="8" t="e">
        <f>IF(OR(ISNA(E$1),ISNA($A197)),NA(),'临-燃尽0'!AP198)</f>
        <v>#N/A</v>
      </c>
      <c r="F197" s="8" t="e">
        <f>IF(OR(ISNA(F$1),ISNA($A197)),NA(),'临-燃尽0'!AQ198)</f>
        <v>#N/A</v>
      </c>
      <c r="G197" s="8" t="e">
        <f>IF(OR(ISNA(G$1),ISNA($A197)),NA(),'临-燃尽0'!AR198)</f>
        <v>#N/A</v>
      </c>
      <c r="H197" s="8" t="e">
        <f>IF(OR(ISNA(H$1),ISNA($A197)),NA(),'临-燃尽0'!AS198)</f>
        <v>#N/A</v>
      </c>
      <c r="I197" s="8" t="e">
        <f>IF(OR(ISNA(I$1),ISNA($A197)),NA(),'临-燃尽0'!AT198)</f>
        <v>#N/A</v>
      </c>
      <c r="J197" s="8" t="e">
        <f>IF(OR(ISNA(J$1),ISNA($A197)),NA(),'临-燃尽0'!AU198)</f>
        <v>#N/A</v>
      </c>
      <c r="K197" s="8" t="e">
        <f>IF(OR(ISNA(K$1),ISNA($A197)),NA(),'临-燃尽0'!AV198)</f>
        <v>#N/A</v>
      </c>
      <c r="L197" s="8" t="e">
        <f>IF(OR(ISNA(L$1),ISNA($A197)),NA(),'临-燃尽0'!AW198)</f>
        <v>#N/A</v>
      </c>
      <c r="M197" s="8" t="e">
        <f>IF(OR(ISNA(M$1),ISNA($A197)),NA(),'临-燃尽0'!AX198)</f>
        <v>#N/A</v>
      </c>
      <c r="N197" s="8" t="e">
        <f>IF(OR(ISNA(N$1),ISNA($A197)),NA(),'临-燃尽0'!AY198)</f>
        <v>#N/A</v>
      </c>
      <c r="O197" s="8" t="e">
        <f>IF(OR(ISNA(O$1),ISNA($A197)),NA(),'临-燃尽0'!AZ198)</f>
        <v>#N/A</v>
      </c>
      <c r="P197" s="8" t="e">
        <f>IF(OR(ISNA(P$1),ISNA($A197)),NA(),'临-燃尽0'!BA198)</f>
        <v>#N/A</v>
      </c>
      <c r="Q197" s="8" t="e">
        <f>IF(OR(ISNA(Q$1),ISNA($A197)),NA(),'临-燃尽0'!BB198)</f>
        <v>#N/A</v>
      </c>
      <c r="R197" s="8" t="e">
        <f>IF(OR(ISNA(R$1),ISNA($A197)),NA(),'临-燃尽0'!BC198)</f>
        <v>#N/A</v>
      </c>
      <c r="S197" s="8" t="e">
        <f>IF(OR(ISNA(S$1),ISNA($A197)),NA(),'临-燃尽0'!BD198)</f>
        <v>#N/A</v>
      </c>
      <c r="T197" s="8" t="e">
        <f>IF(OR(ISNA(T$1),ISNA($A197)),NA(),'临-燃尽0'!BE198)</f>
        <v>#N/A</v>
      </c>
      <c r="U197" s="8" t="e">
        <f>IF(OR(ISNA(U$1),ISNA($A197)),NA(),'临-燃尽0'!BF198)</f>
        <v>#N/A</v>
      </c>
      <c r="V197" s="8" t="e">
        <f>IF(OR(ISNA(V$1),ISNA($A197)),NA(),'临-燃尽0'!BG198)</f>
        <v>#N/A</v>
      </c>
      <c r="W197" s="8" t="e">
        <f>IF(OR(ISNA(W$1),ISNA($A197)),NA(),'临-燃尽0'!BH198)</f>
        <v>#N/A</v>
      </c>
      <c r="X197" s="8" t="e">
        <f>IF(OR(ISNA(X$1),ISNA($A197)),NA(),'临-燃尽0'!BI198)</f>
        <v>#N/A</v>
      </c>
      <c r="Y197" s="8" t="e">
        <f>IF(OR(ISNA(Y$1),ISNA($A197)),NA(),'临-燃尽0'!BJ198)</f>
        <v>#N/A</v>
      </c>
      <c r="Z197" s="8" t="e">
        <f>IF(OR(ISNA(Z$1),ISNA($A197)),NA(),'临-燃尽0'!BK198)</f>
        <v>#N/A</v>
      </c>
      <c r="AA197" s="8" t="e">
        <f>IF(OR(ISNA(AA$1),ISNA($A197)),NA(),'临-燃尽0'!BL198)</f>
        <v>#N/A</v>
      </c>
      <c r="AB197" s="8" t="e">
        <f>IF(OR(ISNA(AB$1),ISNA($A197)),NA(),'临-燃尽0'!BM198)</f>
        <v>#N/A</v>
      </c>
      <c r="AC197" s="8" t="e">
        <f>IF(OR(ISNA(AC$1),ISNA($A197)),NA(),'临-燃尽0'!BN198)</f>
        <v>#N/A</v>
      </c>
      <c r="AD197" s="8" t="e">
        <f>IF(OR(ISNA(AD$1),ISNA($A197)),NA(),'临-燃尽0'!BO198)</f>
        <v>#N/A</v>
      </c>
      <c r="AE197" s="8" t="e">
        <f>IF(OR(ISNA(AE$1),ISNA($A197)),NA(),'临-燃尽0'!BP198)</f>
        <v>#N/A</v>
      </c>
      <c r="AF197" s="8" t="e">
        <f>IF(OR(ISNA(AF$1),ISNA($A197)),NA(),'临-燃尽0'!BQ198)</f>
        <v>#N/A</v>
      </c>
      <c r="AG197" s="8" t="e">
        <f>IF(OR(ISNA(AG$1),ISNA($A197)),NA(),'临-燃尽0'!BR198)</f>
        <v>#N/A</v>
      </c>
      <c r="AH197" s="8" t="e">
        <f>IF(OR(ISNA(AH$1),ISNA($A197)),NA(),'临-燃尽0'!BS198)</f>
        <v>#N/A</v>
      </c>
      <c r="AI197" s="8" t="e">
        <f>IF(OR(ISNA(AI$1),ISNA($A197)),NA(),'临-燃尽0'!BT198)</f>
        <v>#N/A</v>
      </c>
      <c r="AJ197" s="8" t="e">
        <f>IF(OR(ISNA(AJ$1),ISNA($A197)),NA(),'临-燃尽0'!BU198)</f>
        <v>#N/A</v>
      </c>
      <c r="AK197" s="8" t="e">
        <f>IF(OR(ISNA(AK$1),ISNA($A197)),NA(),'临-燃尽0'!BV198)</f>
        <v>#N/A</v>
      </c>
      <c r="AL197" s="8" t="e">
        <f>IF(OR(ISNA(AL$1),ISNA($A197)),NA(),'临-燃尽0'!BW198)</f>
        <v>#N/A</v>
      </c>
      <c r="AM197" s="8" t="e">
        <f>IF(OR(ISNA(AM$1),ISNA($A197)),NA(),'临-燃尽0'!BX198)</f>
        <v>#N/A</v>
      </c>
      <c r="AN197" s="8" t="e">
        <f>IF(OR(ISNA(AN$1),ISNA($A197)),NA(),'临-燃尽0'!BY198)</f>
        <v>#N/A</v>
      </c>
      <c r="AO197" s="8" t="e">
        <f>IF(OR(ISNA(AO$1),ISNA($A197)),NA(),'临-燃尽0'!BZ198)</f>
        <v>#N/A</v>
      </c>
      <c r="AP197" s="8" t="e">
        <f>IF(OR(ISNA(AP$1),ISNA($A197)),NA(),'临-燃尽0'!CA198)</f>
        <v>#N/A</v>
      </c>
      <c r="AQ197" s="8" t="e">
        <f>IF(OR(ISNA(AQ$1),ISNA($A197)),NA(),'临-燃尽0'!CB198)</f>
        <v>#N/A</v>
      </c>
      <c r="AR197" s="8" t="e">
        <f>IF(OR(ISNA(AR$1),ISNA($A197)),NA(),'临-燃尽0'!CC198)</f>
        <v>#N/A</v>
      </c>
      <c r="AS197" s="8" t="e">
        <f>IF(OR(ISNA(AS$1),ISNA($A197)),NA(),'临-燃尽0'!CD198)</f>
        <v>#N/A</v>
      </c>
      <c r="AT197" s="8" t="e">
        <f>IF(OR(ISNA(AT$1),ISNA($A197)),NA(),'临-燃尽0'!CE198)</f>
        <v>#N/A</v>
      </c>
      <c r="AU197" s="8" t="e">
        <f>IF(OR(ISNA(AU$1),ISNA($A197)),NA(),'临-燃尽0'!CF198)</f>
        <v>#N/A</v>
      </c>
      <c r="AV197" s="8" t="e">
        <f>IF(OR(ISNA(AV$1),ISNA($A197)),NA(),'临-燃尽0'!CG198)</f>
        <v>#N/A</v>
      </c>
      <c r="AW197" s="8" t="e">
        <f>IF(OR(ISNA(AW$1),ISNA($A197)),NA(),'临-燃尽0'!CH198)</f>
        <v>#N/A</v>
      </c>
      <c r="AX197" s="8" t="e">
        <f>IF(OR(ISNA(AX$1),ISNA($A197)),NA(),'临-燃尽0'!CI198)</f>
        <v>#N/A</v>
      </c>
      <c r="AY197" s="8" t="e">
        <f>IF(OR(ISNA(AY$1),ISNA($A197)),NA(),'临-燃尽0'!CJ198)</f>
        <v>#N/A</v>
      </c>
      <c r="AZ197" s="8" t="e">
        <f>IF(OR(ISNA(AZ$1),ISNA($A197)),NA(),'临-燃尽0'!CK198)</f>
        <v>#N/A</v>
      </c>
    </row>
    <row r="198" spans="1:52">
      <c r="A198" s="8" t="e">
        <f>IF(OR('临-燃尽0'!AL199="",'临-燃尽0'!AL199="总计"),NA(),'临-燃尽0'!AL199)</f>
        <v>#N/A</v>
      </c>
      <c r="B198" s="8" t="e">
        <f>IF(ISNA($A198),NA(),'临-燃尽0'!AM199)</f>
        <v>#N/A</v>
      </c>
      <c r="C198" s="8" t="e">
        <f>IF(ISNA($A198),NA(),'临-燃尽0'!AN199)</f>
        <v>#N/A</v>
      </c>
      <c r="D198" s="8" t="e">
        <f>IF(ISNA($A198),NA(),'临-燃尽0'!AO199)</f>
        <v>#N/A</v>
      </c>
      <c r="E198" s="8" t="e">
        <f>IF(OR(ISNA(E$1),ISNA($A198)),NA(),'临-燃尽0'!AP199)</f>
        <v>#N/A</v>
      </c>
      <c r="F198" s="8" t="e">
        <f>IF(OR(ISNA(F$1),ISNA($A198)),NA(),'临-燃尽0'!AQ199)</f>
        <v>#N/A</v>
      </c>
      <c r="G198" s="8" t="e">
        <f>IF(OR(ISNA(G$1),ISNA($A198)),NA(),'临-燃尽0'!AR199)</f>
        <v>#N/A</v>
      </c>
      <c r="H198" s="8" t="e">
        <f>IF(OR(ISNA(H$1),ISNA($A198)),NA(),'临-燃尽0'!AS199)</f>
        <v>#N/A</v>
      </c>
      <c r="I198" s="8" t="e">
        <f>IF(OR(ISNA(I$1),ISNA($A198)),NA(),'临-燃尽0'!AT199)</f>
        <v>#N/A</v>
      </c>
      <c r="J198" s="8" t="e">
        <f>IF(OR(ISNA(J$1),ISNA($A198)),NA(),'临-燃尽0'!AU199)</f>
        <v>#N/A</v>
      </c>
      <c r="K198" s="8" t="e">
        <f>IF(OR(ISNA(K$1),ISNA($A198)),NA(),'临-燃尽0'!AV199)</f>
        <v>#N/A</v>
      </c>
      <c r="L198" s="8" t="e">
        <f>IF(OR(ISNA(L$1),ISNA($A198)),NA(),'临-燃尽0'!AW199)</f>
        <v>#N/A</v>
      </c>
      <c r="M198" s="8" t="e">
        <f>IF(OR(ISNA(M$1),ISNA($A198)),NA(),'临-燃尽0'!AX199)</f>
        <v>#N/A</v>
      </c>
      <c r="N198" s="8" t="e">
        <f>IF(OR(ISNA(N$1),ISNA($A198)),NA(),'临-燃尽0'!AY199)</f>
        <v>#N/A</v>
      </c>
      <c r="O198" s="8" t="e">
        <f>IF(OR(ISNA(O$1),ISNA($A198)),NA(),'临-燃尽0'!AZ199)</f>
        <v>#N/A</v>
      </c>
      <c r="P198" s="8" t="e">
        <f>IF(OR(ISNA(P$1),ISNA($A198)),NA(),'临-燃尽0'!BA199)</f>
        <v>#N/A</v>
      </c>
      <c r="Q198" s="8" t="e">
        <f>IF(OR(ISNA(Q$1),ISNA($A198)),NA(),'临-燃尽0'!BB199)</f>
        <v>#N/A</v>
      </c>
      <c r="R198" s="8" t="e">
        <f>IF(OR(ISNA(R$1),ISNA($A198)),NA(),'临-燃尽0'!BC199)</f>
        <v>#N/A</v>
      </c>
      <c r="S198" s="8" t="e">
        <f>IF(OR(ISNA(S$1),ISNA($A198)),NA(),'临-燃尽0'!BD199)</f>
        <v>#N/A</v>
      </c>
      <c r="T198" s="8" t="e">
        <f>IF(OR(ISNA(T$1),ISNA($A198)),NA(),'临-燃尽0'!BE199)</f>
        <v>#N/A</v>
      </c>
      <c r="U198" s="8" t="e">
        <f>IF(OR(ISNA(U$1),ISNA($A198)),NA(),'临-燃尽0'!BF199)</f>
        <v>#N/A</v>
      </c>
      <c r="V198" s="8" t="e">
        <f>IF(OR(ISNA(V$1),ISNA($A198)),NA(),'临-燃尽0'!BG199)</f>
        <v>#N/A</v>
      </c>
      <c r="W198" s="8" t="e">
        <f>IF(OR(ISNA(W$1),ISNA($A198)),NA(),'临-燃尽0'!BH199)</f>
        <v>#N/A</v>
      </c>
      <c r="X198" s="8" t="e">
        <f>IF(OR(ISNA(X$1),ISNA($A198)),NA(),'临-燃尽0'!BI199)</f>
        <v>#N/A</v>
      </c>
      <c r="Y198" s="8" t="e">
        <f>IF(OR(ISNA(Y$1),ISNA($A198)),NA(),'临-燃尽0'!BJ199)</f>
        <v>#N/A</v>
      </c>
      <c r="Z198" s="8" t="e">
        <f>IF(OR(ISNA(Z$1),ISNA($A198)),NA(),'临-燃尽0'!BK199)</f>
        <v>#N/A</v>
      </c>
      <c r="AA198" s="8" t="e">
        <f>IF(OR(ISNA(AA$1),ISNA($A198)),NA(),'临-燃尽0'!BL199)</f>
        <v>#N/A</v>
      </c>
      <c r="AB198" s="8" t="e">
        <f>IF(OR(ISNA(AB$1),ISNA($A198)),NA(),'临-燃尽0'!BM199)</f>
        <v>#N/A</v>
      </c>
      <c r="AC198" s="8" t="e">
        <f>IF(OR(ISNA(AC$1),ISNA($A198)),NA(),'临-燃尽0'!BN199)</f>
        <v>#N/A</v>
      </c>
      <c r="AD198" s="8" t="e">
        <f>IF(OR(ISNA(AD$1),ISNA($A198)),NA(),'临-燃尽0'!BO199)</f>
        <v>#N/A</v>
      </c>
      <c r="AE198" s="8" t="e">
        <f>IF(OR(ISNA(AE$1),ISNA($A198)),NA(),'临-燃尽0'!BP199)</f>
        <v>#N/A</v>
      </c>
      <c r="AF198" s="8" t="e">
        <f>IF(OR(ISNA(AF$1),ISNA($A198)),NA(),'临-燃尽0'!BQ199)</f>
        <v>#N/A</v>
      </c>
      <c r="AG198" s="8" t="e">
        <f>IF(OR(ISNA(AG$1),ISNA($A198)),NA(),'临-燃尽0'!BR199)</f>
        <v>#N/A</v>
      </c>
      <c r="AH198" s="8" t="e">
        <f>IF(OR(ISNA(AH$1),ISNA($A198)),NA(),'临-燃尽0'!BS199)</f>
        <v>#N/A</v>
      </c>
      <c r="AI198" s="8" t="e">
        <f>IF(OR(ISNA(AI$1),ISNA($A198)),NA(),'临-燃尽0'!BT199)</f>
        <v>#N/A</v>
      </c>
      <c r="AJ198" s="8" t="e">
        <f>IF(OR(ISNA(AJ$1),ISNA($A198)),NA(),'临-燃尽0'!BU199)</f>
        <v>#N/A</v>
      </c>
      <c r="AK198" s="8" t="e">
        <f>IF(OR(ISNA(AK$1),ISNA($A198)),NA(),'临-燃尽0'!BV199)</f>
        <v>#N/A</v>
      </c>
      <c r="AL198" s="8" t="e">
        <f>IF(OR(ISNA(AL$1),ISNA($A198)),NA(),'临-燃尽0'!BW199)</f>
        <v>#N/A</v>
      </c>
      <c r="AM198" s="8" t="e">
        <f>IF(OR(ISNA(AM$1),ISNA($A198)),NA(),'临-燃尽0'!BX199)</f>
        <v>#N/A</v>
      </c>
      <c r="AN198" s="8" t="e">
        <f>IF(OR(ISNA(AN$1),ISNA($A198)),NA(),'临-燃尽0'!BY199)</f>
        <v>#N/A</v>
      </c>
      <c r="AO198" s="8" t="e">
        <f>IF(OR(ISNA(AO$1),ISNA($A198)),NA(),'临-燃尽0'!BZ199)</f>
        <v>#N/A</v>
      </c>
      <c r="AP198" s="8" t="e">
        <f>IF(OR(ISNA(AP$1),ISNA($A198)),NA(),'临-燃尽0'!CA199)</f>
        <v>#N/A</v>
      </c>
      <c r="AQ198" s="8" t="e">
        <f>IF(OR(ISNA(AQ$1),ISNA($A198)),NA(),'临-燃尽0'!CB199)</f>
        <v>#N/A</v>
      </c>
      <c r="AR198" s="8" t="e">
        <f>IF(OR(ISNA(AR$1),ISNA($A198)),NA(),'临-燃尽0'!CC199)</f>
        <v>#N/A</v>
      </c>
      <c r="AS198" s="8" t="e">
        <f>IF(OR(ISNA(AS$1),ISNA($A198)),NA(),'临-燃尽0'!CD199)</f>
        <v>#N/A</v>
      </c>
      <c r="AT198" s="8" t="e">
        <f>IF(OR(ISNA(AT$1),ISNA($A198)),NA(),'临-燃尽0'!CE199)</f>
        <v>#N/A</v>
      </c>
      <c r="AU198" s="8" t="e">
        <f>IF(OR(ISNA(AU$1),ISNA($A198)),NA(),'临-燃尽0'!CF199)</f>
        <v>#N/A</v>
      </c>
      <c r="AV198" s="8" t="e">
        <f>IF(OR(ISNA(AV$1),ISNA($A198)),NA(),'临-燃尽0'!CG199)</f>
        <v>#N/A</v>
      </c>
      <c r="AW198" s="8" t="e">
        <f>IF(OR(ISNA(AW$1),ISNA($A198)),NA(),'临-燃尽0'!CH199)</f>
        <v>#N/A</v>
      </c>
      <c r="AX198" s="8" t="e">
        <f>IF(OR(ISNA(AX$1),ISNA($A198)),NA(),'临-燃尽0'!CI199)</f>
        <v>#N/A</v>
      </c>
      <c r="AY198" s="8" t="e">
        <f>IF(OR(ISNA(AY$1),ISNA($A198)),NA(),'临-燃尽0'!CJ199)</f>
        <v>#N/A</v>
      </c>
      <c r="AZ198" s="8" t="e">
        <f>IF(OR(ISNA(AZ$1),ISNA($A198)),NA(),'临-燃尽0'!CK199)</f>
        <v>#N/A</v>
      </c>
    </row>
    <row r="199" spans="1:52">
      <c r="A199" s="8" t="e">
        <f>IF(OR('临-燃尽0'!AL200="",'临-燃尽0'!AL200="总计"),NA(),'临-燃尽0'!AL200)</f>
        <v>#N/A</v>
      </c>
      <c r="B199" s="8" t="e">
        <f>IF(ISNA($A199),NA(),'临-燃尽0'!AM200)</f>
        <v>#N/A</v>
      </c>
      <c r="C199" s="8" t="e">
        <f>IF(ISNA($A199),NA(),'临-燃尽0'!AN200)</f>
        <v>#N/A</v>
      </c>
      <c r="D199" s="8" t="e">
        <f>IF(ISNA($A199),NA(),'临-燃尽0'!AO200)</f>
        <v>#N/A</v>
      </c>
      <c r="E199" s="8" t="e">
        <f>IF(OR(ISNA(E$1),ISNA($A199)),NA(),'临-燃尽0'!AP200)</f>
        <v>#N/A</v>
      </c>
      <c r="F199" s="8" t="e">
        <f>IF(OR(ISNA(F$1),ISNA($A199)),NA(),'临-燃尽0'!AQ200)</f>
        <v>#N/A</v>
      </c>
      <c r="G199" s="8" t="e">
        <f>IF(OR(ISNA(G$1),ISNA($A199)),NA(),'临-燃尽0'!AR200)</f>
        <v>#N/A</v>
      </c>
      <c r="H199" s="8" t="e">
        <f>IF(OR(ISNA(H$1),ISNA($A199)),NA(),'临-燃尽0'!AS200)</f>
        <v>#N/A</v>
      </c>
      <c r="I199" s="8" t="e">
        <f>IF(OR(ISNA(I$1),ISNA($A199)),NA(),'临-燃尽0'!AT200)</f>
        <v>#N/A</v>
      </c>
      <c r="J199" s="8" t="e">
        <f>IF(OR(ISNA(J$1),ISNA($A199)),NA(),'临-燃尽0'!AU200)</f>
        <v>#N/A</v>
      </c>
      <c r="K199" s="8" t="e">
        <f>IF(OR(ISNA(K$1),ISNA($A199)),NA(),'临-燃尽0'!AV200)</f>
        <v>#N/A</v>
      </c>
      <c r="L199" s="8" t="e">
        <f>IF(OR(ISNA(L$1),ISNA($A199)),NA(),'临-燃尽0'!AW200)</f>
        <v>#N/A</v>
      </c>
      <c r="M199" s="8" t="e">
        <f>IF(OR(ISNA(M$1),ISNA($A199)),NA(),'临-燃尽0'!AX200)</f>
        <v>#N/A</v>
      </c>
      <c r="N199" s="8" t="e">
        <f>IF(OR(ISNA(N$1),ISNA($A199)),NA(),'临-燃尽0'!AY200)</f>
        <v>#N/A</v>
      </c>
      <c r="O199" s="8" t="e">
        <f>IF(OR(ISNA(O$1),ISNA($A199)),NA(),'临-燃尽0'!AZ200)</f>
        <v>#N/A</v>
      </c>
      <c r="P199" s="8" t="e">
        <f>IF(OR(ISNA(P$1),ISNA($A199)),NA(),'临-燃尽0'!BA200)</f>
        <v>#N/A</v>
      </c>
      <c r="Q199" s="8" t="e">
        <f>IF(OR(ISNA(Q$1),ISNA($A199)),NA(),'临-燃尽0'!BB200)</f>
        <v>#N/A</v>
      </c>
      <c r="R199" s="8" t="e">
        <f>IF(OR(ISNA(R$1),ISNA($A199)),NA(),'临-燃尽0'!BC200)</f>
        <v>#N/A</v>
      </c>
      <c r="S199" s="8" t="e">
        <f>IF(OR(ISNA(S$1),ISNA($A199)),NA(),'临-燃尽0'!BD200)</f>
        <v>#N/A</v>
      </c>
      <c r="T199" s="8" t="e">
        <f>IF(OR(ISNA(T$1),ISNA($A199)),NA(),'临-燃尽0'!BE200)</f>
        <v>#N/A</v>
      </c>
      <c r="U199" s="8" t="e">
        <f>IF(OR(ISNA(U$1),ISNA($A199)),NA(),'临-燃尽0'!BF200)</f>
        <v>#N/A</v>
      </c>
      <c r="V199" s="8" t="e">
        <f>IF(OR(ISNA(V$1),ISNA($A199)),NA(),'临-燃尽0'!BG200)</f>
        <v>#N/A</v>
      </c>
      <c r="W199" s="8" t="e">
        <f>IF(OR(ISNA(W$1),ISNA($A199)),NA(),'临-燃尽0'!BH200)</f>
        <v>#N/A</v>
      </c>
      <c r="X199" s="8" t="e">
        <f>IF(OR(ISNA(X$1),ISNA($A199)),NA(),'临-燃尽0'!BI200)</f>
        <v>#N/A</v>
      </c>
      <c r="Y199" s="8" t="e">
        <f>IF(OR(ISNA(Y$1),ISNA($A199)),NA(),'临-燃尽0'!BJ200)</f>
        <v>#N/A</v>
      </c>
      <c r="Z199" s="8" t="e">
        <f>IF(OR(ISNA(Z$1),ISNA($A199)),NA(),'临-燃尽0'!BK200)</f>
        <v>#N/A</v>
      </c>
      <c r="AA199" s="8" t="e">
        <f>IF(OR(ISNA(AA$1),ISNA($A199)),NA(),'临-燃尽0'!BL200)</f>
        <v>#N/A</v>
      </c>
      <c r="AB199" s="8" t="e">
        <f>IF(OR(ISNA(AB$1),ISNA($A199)),NA(),'临-燃尽0'!BM200)</f>
        <v>#N/A</v>
      </c>
      <c r="AC199" s="8" t="e">
        <f>IF(OR(ISNA(AC$1),ISNA($A199)),NA(),'临-燃尽0'!BN200)</f>
        <v>#N/A</v>
      </c>
      <c r="AD199" s="8" t="e">
        <f>IF(OR(ISNA(AD$1),ISNA($A199)),NA(),'临-燃尽0'!BO200)</f>
        <v>#N/A</v>
      </c>
      <c r="AE199" s="8" t="e">
        <f>IF(OR(ISNA(AE$1),ISNA($A199)),NA(),'临-燃尽0'!BP200)</f>
        <v>#N/A</v>
      </c>
      <c r="AF199" s="8" t="e">
        <f>IF(OR(ISNA(AF$1),ISNA($A199)),NA(),'临-燃尽0'!BQ200)</f>
        <v>#N/A</v>
      </c>
      <c r="AG199" s="8" t="e">
        <f>IF(OR(ISNA(AG$1),ISNA($A199)),NA(),'临-燃尽0'!BR200)</f>
        <v>#N/A</v>
      </c>
      <c r="AH199" s="8" t="e">
        <f>IF(OR(ISNA(AH$1),ISNA($A199)),NA(),'临-燃尽0'!BS200)</f>
        <v>#N/A</v>
      </c>
      <c r="AI199" s="8" t="e">
        <f>IF(OR(ISNA(AI$1),ISNA($A199)),NA(),'临-燃尽0'!BT200)</f>
        <v>#N/A</v>
      </c>
      <c r="AJ199" s="8" t="e">
        <f>IF(OR(ISNA(AJ$1),ISNA($A199)),NA(),'临-燃尽0'!BU200)</f>
        <v>#N/A</v>
      </c>
      <c r="AK199" s="8" t="e">
        <f>IF(OR(ISNA(AK$1),ISNA($A199)),NA(),'临-燃尽0'!BV200)</f>
        <v>#N/A</v>
      </c>
      <c r="AL199" s="8" t="e">
        <f>IF(OR(ISNA(AL$1),ISNA($A199)),NA(),'临-燃尽0'!BW200)</f>
        <v>#N/A</v>
      </c>
      <c r="AM199" s="8" t="e">
        <f>IF(OR(ISNA(AM$1),ISNA($A199)),NA(),'临-燃尽0'!BX200)</f>
        <v>#N/A</v>
      </c>
      <c r="AN199" s="8" t="e">
        <f>IF(OR(ISNA(AN$1),ISNA($A199)),NA(),'临-燃尽0'!BY200)</f>
        <v>#N/A</v>
      </c>
      <c r="AO199" s="8" t="e">
        <f>IF(OR(ISNA(AO$1),ISNA($A199)),NA(),'临-燃尽0'!BZ200)</f>
        <v>#N/A</v>
      </c>
      <c r="AP199" s="8" t="e">
        <f>IF(OR(ISNA(AP$1),ISNA($A199)),NA(),'临-燃尽0'!CA200)</f>
        <v>#N/A</v>
      </c>
      <c r="AQ199" s="8" t="e">
        <f>IF(OR(ISNA(AQ$1),ISNA($A199)),NA(),'临-燃尽0'!CB200)</f>
        <v>#N/A</v>
      </c>
      <c r="AR199" s="8" t="e">
        <f>IF(OR(ISNA(AR$1),ISNA($A199)),NA(),'临-燃尽0'!CC200)</f>
        <v>#N/A</v>
      </c>
      <c r="AS199" s="8" t="e">
        <f>IF(OR(ISNA(AS$1),ISNA($A199)),NA(),'临-燃尽0'!CD200)</f>
        <v>#N/A</v>
      </c>
      <c r="AT199" s="8" t="e">
        <f>IF(OR(ISNA(AT$1),ISNA($A199)),NA(),'临-燃尽0'!CE200)</f>
        <v>#N/A</v>
      </c>
      <c r="AU199" s="8" t="e">
        <f>IF(OR(ISNA(AU$1),ISNA($A199)),NA(),'临-燃尽0'!CF200)</f>
        <v>#N/A</v>
      </c>
      <c r="AV199" s="8" t="e">
        <f>IF(OR(ISNA(AV$1),ISNA($A199)),NA(),'临-燃尽0'!CG200)</f>
        <v>#N/A</v>
      </c>
      <c r="AW199" s="8" t="e">
        <f>IF(OR(ISNA(AW$1),ISNA($A199)),NA(),'临-燃尽0'!CH200)</f>
        <v>#N/A</v>
      </c>
      <c r="AX199" s="8" t="e">
        <f>IF(OR(ISNA(AX$1),ISNA($A199)),NA(),'临-燃尽0'!CI200)</f>
        <v>#N/A</v>
      </c>
      <c r="AY199" s="8" t="e">
        <f>IF(OR(ISNA(AY$1),ISNA($A199)),NA(),'临-燃尽0'!CJ200)</f>
        <v>#N/A</v>
      </c>
      <c r="AZ199" s="8" t="e">
        <f>IF(OR(ISNA(AZ$1),ISNA($A199)),NA(),'临-燃尽0'!CK200)</f>
        <v>#N/A</v>
      </c>
    </row>
    <row r="200" spans="1:52">
      <c r="A200" s="8" t="e">
        <f>IF(OR('临-燃尽0'!AL201="",'临-燃尽0'!AL201="总计"),NA(),'临-燃尽0'!AL201)</f>
        <v>#N/A</v>
      </c>
      <c r="B200" s="8" t="e">
        <f>IF(ISNA($A200),NA(),'临-燃尽0'!AM201)</f>
        <v>#N/A</v>
      </c>
      <c r="C200" s="8" t="e">
        <f>IF(ISNA($A200),NA(),'临-燃尽0'!AN201)</f>
        <v>#N/A</v>
      </c>
      <c r="D200" s="8" t="e">
        <f>IF(ISNA($A200),NA(),'临-燃尽0'!AO201)</f>
        <v>#N/A</v>
      </c>
      <c r="E200" s="8" t="e">
        <f>IF(OR(ISNA(E$1),ISNA($A200)),NA(),'临-燃尽0'!AP201)</f>
        <v>#N/A</v>
      </c>
      <c r="F200" s="8" t="e">
        <f>IF(OR(ISNA(F$1),ISNA($A200)),NA(),'临-燃尽0'!AQ201)</f>
        <v>#N/A</v>
      </c>
      <c r="G200" s="8" t="e">
        <f>IF(OR(ISNA(G$1),ISNA($A200)),NA(),'临-燃尽0'!AR201)</f>
        <v>#N/A</v>
      </c>
      <c r="H200" s="8" t="e">
        <f>IF(OR(ISNA(H$1),ISNA($A200)),NA(),'临-燃尽0'!AS201)</f>
        <v>#N/A</v>
      </c>
      <c r="I200" s="8" t="e">
        <f>IF(OR(ISNA(I$1),ISNA($A200)),NA(),'临-燃尽0'!AT201)</f>
        <v>#N/A</v>
      </c>
      <c r="J200" s="8" t="e">
        <f>IF(OR(ISNA(J$1),ISNA($A200)),NA(),'临-燃尽0'!AU201)</f>
        <v>#N/A</v>
      </c>
      <c r="K200" s="8" t="e">
        <f>IF(OR(ISNA(K$1),ISNA($A200)),NA(),'临-燃尽0'!AV201)</f>
        <v>#N/A</v>
      </c>
      <c r="L200" s="8" t="e">
        <f>IF(OR(ISNA(L$1),ISNA($A200)),NA(),'临-燃尽0'!AW201)</f>
        <v>#N/A</v>
      </c>
      <c r="M200" s="8" t="e">
        <f>IF(OR(ISNA(M$1),ISNA($A200)),NA(),'临-燃尽0'!AX201)</f>
        <v>#N/A</v>
      </c>
      <c r="N200" s="8" t="e">
        <f>IF(OR(ISNA(N$1),ISNA($A200)),NA(),'临-燃尽0'!AY201)</f>
        <v>#N/A</v>
      </c>
      <c r="O200" s="8" t="e">
        <f>IF(OR(ISNA(O$1),ISNA($A200)),NA(),'临-燃尽0'!AZ201)</f>
        <v>#N/A</v>
      </c>
      <c r="P200" s="8" t="e">
        <f>IF(OR(ISNA(P$1),ISNA($A200)),NA(),'临-燃尽0'!BA201)</f>
        <v>#N/A</v>
      </c>
      <c r="Q200" s="8" t="e">
        <f>IF(OR(ISNA(Q$1),ISNA($A200)),NA(),'临-燃尽0'!BB201)</f>
        <v>#N/A</v>
      </c>
      <c r="R200" s="8" t="e">
        <f>IF(OR(ISNA(R$1),ISNA($A200)),NA(),'临-燃尽0'!BC201)</f>
        <v>#N/A</v>
      </c>
      <c r="S200" s="8" t="e">
        <f>IF(OR(ISNA(S$1),ISNA($A200)),NA(),'临-燃尽0'!BD201)</f>
        <v>#N/A</v>
      </c>
      <c r="T200" s="8" t="e">
        <f>IF(OR(ISNA(T$1),ISNA($A200)),NA(),'临-燃尽0'!BE201)</f>
        <v>#N/A</v>
      </c>
      <c r="U200" s="8" t="e">
        <f>IF(OR(ISNA(U$1),ISNA($A200)),NA(),'临-燃尽0'!BF201)</f>
        <v>#N/A</v>
      </c>
      <c r="V200" s="8" t="e">
        <f>IF(OR(ISNA(V$1),ISNA($A200)),NA(),'临-燃尽0'!BG201)</f>
        <v>#N/A</v>
      </c>
      <c r="W200" s="8" t="e">
        <f>IF(OR(ISNA(W$1),ISNA($A200)),NA(),'临-燃尽0'!BH201)</f>
        <v>#N/A</v>
      </c>
      <c r="X200" s="8" t="e">
        <f>IF(OR(ISNA(X$1),ISNA($A200)),NA(),'临-燃尽0'!BI201)</f>
        <v>#N/A</v>
      </c>
      <c r="Y200" s="8" t="e">
        <f>IF(OR(ISNA(Y$1),ISNA($A200)),NA(),'临-燃尽0'!BJ201)</f>
        <v>#N/A</v>
      </c>
      <c r="Z200" s="8" t="e">
        <f>IF(OR(ISNA(Z$1),ISNA($A200)),NA(),'临-燃尽0'!BK201)</f>
        <v>#N/A</v>
      </c>
      <c r="AA200" s="8" t="e">
        <f>IF(OR(ISNA(AA$1),ISNA($A200)),NA(),'临-燃尽0'!BL201)</f>
        <v>#N/A</v>
      </c>
      <c r="AB200" s="8" t="e">
        <f>IF(OR(ISNA(AB$1),ISNA($A200)),NA(),'临-燃尽0'!BM201)</f>
        <v>#N/A</v>
      </c>
      <c r="AC200" s="8" t="e">
        <f>IF(OR(ISNA(AC$1),ISNA($A200)),NA(),'临-燃尽0'!BN201)</f>
        <v>#N/A</v>
      </c>
      <c r="AD200" s="8" t="e">
        <f>IF(OR(ISNA(AD$1),ISNA($A200)),NA(),'临-燃尽0'!BO201)</f>
        <v>#N/A</v>
      </c>
      <c r="AE200" s="8" t="e">
        <f>IF(OR(ISNA(AE$1),ISNA($A200)),NA(),'临-燃尽0'!BP201)</f>
        <v>#N/A</v>
      </c>
      <c r="AF200" s="8" t="e">
        <f>IF(OR(ISNA(AF$1),ISNA($A200)),NA(),'临-燃尽0'!BQ201)</f>
        <v>#N/A</v>
      </c>
      <c r="AG200" s="8" t="e">
        <f>IF(OR(ISNA(AG$1),ISNA($A200)),NA(),'临-燃尽0'!BR201)</f>
        <v>#N/A</v>
      </c>
      <c r="AH200" s="8" t="e">
        <f>IF(OR(ISNA(AH$1),ISNA($A200)),NA(),'临-燃尽0'!BS201)</f>
        <v>#N/A</v>
      </c>
      <c r="AI200" s="8" t="e">
        <f>IF(OR(ISNA(AI$1),ISNA($A200)),NA(),'临-燃尽0'!BT201)</f>
        <v>#N/A</v>
      </c>
      <c r="AJ200" s="8" t="e">
        <f>IF(OR(ISNA(AJ$1),ISNA($A200)),NA(),'临-燃尽0'!BU201)</f>
        <v>#N/A</v>
      </c>
      <c r="AK200" s="8" t="e">
        <f>IF(OR(ISNA(AK$1),ISNA($A200)),NA(),'临-燃尽0'!BV201)</f>
        <v>#N/A</v>
      </c>
      <c r="AL200" s="8" t="e">
        <f>IF(OR(ISNA(AL$1),ISNA($A200)),NA(),'临-燃尽0'!BW201)</f>
        <v>#N/A</v>
      </c>
      <c r="AM200" s="8" t="e">
        <f>IF(OR(ISNA(AM$1),ISNA($A200)),NA(),'临-燃尽0'!BX201)</f>
        <v>#N/A</v>
      </c>
      <c r="AN200" s="8" t="e">
        <f>IF(OR(ISNA(AN$1),ISNA($A200)),NA(),'临-燃尽0'!BY201)</f>
        <v>#N/A</v>
      </c>
      <c r="AO200" s="8" t="e">
        <f>IF(OR(ISNA(AO$1),ISNA($A200)),NA(),'临-燃尽0'!BZ201)</f>
        <v>#N/A</v>
      </c>
      <c r="AP200" s="8" t="e">
        <f>IF(OR(ISNA(AP$1),ISNA($A200)),NA(),'临-燃尽0'!CA201)</f>
        <v>#N/A</v>
      </c>
      <c r="AQ200" s="8" t="e">
        <f>IF(OR(ISNA(AQ$1),ISNA($A200)),NA(),'临-燃尽0'!CB201)</f>
        <v>#N/A</v>
      </c>
      <c r="AR200" s="8" t="e">
        <f>IF(OR(ISNA(AR$1),ISNA($A200)),NA(),'临-燃尽0'!CC201)</f>
        <v>#N/A</v>
      </c>
      <c r="AS200" s="8" t="e">
        <f>IF(OR(ISNA(AS$1),ISNA($A200)),NA(),'临-燃尽0'!CD201)</f>
        <v>#N/A</v>
      </c>
      <c r="AT200" s="8" t="e">
        <f>IF(OR(ISNA(AT$1),ISNA($A200)),NA(),'临-燃尽0'!CE201)</f>
        <v>#N/A</v>
      </c>
      <c r="AU200" s="8" t="e">
        <f>IF(OR(ISNA(AU$1),ISNA($A200)),NA(),'临-燃尽0'!CF201)</f>
        <v>#N/A</v>
      </c>
      <c r="AV200" s="8" t="e">
        <f>IF(OR(ISNA(AV$1),ISNA($A200)),NA(),'临-燃尽0'!CG201)</f>
        <v>#N/A</v>
      </c>
      <c r="AW200" s="8" t="e">
        <f>IF(OR(ISNA(AW$1),ISNA($A200)),NA(),'临-燃尽0'!CH201)</f>
        <v>#N/A</v>
      </c>
      <c r="AX200" s="8" t="e">
        <f>IF(OR(ISNA(AX$1),ISNA($A200)),NA(),'临-燃尽0'!CI201)</f>
        <v>#N/A</v>
      </c>
      <c r="AY200" s="8" t="e">
        <f>IF(OR(ISNA(AY$1),ISNA($A200)),NA(),'临-燃尽0'!CJ201)</f>
        <v>#N/A</v>
      </c>
      <c r="AZ200" s="8" t="e">
        <f>IF(OR(ISNA(AZ$1),ISNA($A200)),NA(),'临-燃尽0'!CK201)</f>
        <v>#N/A</v>
      </c>
    </row>
    <row r="201" spans="1:52">
      <c r="A201" s="8" t="e">
        <f>IF(OR('临-燃尽0'!AL202="",'临-燃尽0'!AL202="总计"),NA(),'临-燃尽0'!AL202)</f>
        <v>#N/A</v>
      </c>
      <c r="B201" s="8" t="e">
        <f>IF(ISNA($A201),NA(),'临-燃尽0'!AM202)</f>
        <v>#N/A</v>
      </c>
      <c r="C201" s="8" t="e">
        <f>IF(ISNA($A201),NA(),'临-燃尽0'!AN202)</f>
        <v>#N/A</v>
      </c>
      <c r="D201" s="8" t="e">
        <f>IF(ISNA($A201),NA(),'临-燃尽0'!AO202)</f>
        <v>#N/A</v>
      </c>
      <c r="E201" s="8" t="e">
        <f>IF(OR(ISNA(E$1),ISNA($A201)),NA(),'临-燃尽0'!AP202)</f>
        <v>#N/A</v>
      </c>
      <c r="F201" s="8" t="e">
        <f>IF(OR(ISNA(F$1),ISNA($A201)),NA(),'临-燃尽0'!AQ202)</f>
        <v>#N/A</v>
      </c>
      <c r="G201" s="8" t="e">
        <f>IF(OR(ISNA(G$1),ISNA($A201)),NA(),'临-燃尽0'!AR202)</f>
        <v>#N/A</v>
      </c>
      <c r="H201" s="8" t="e">
        <f>IF(OR(ISNA(H$1),ISNA($A201)),NA(),'临-燃尽0'!AS202)</f>
        <v>#N/A</v>
      </c>
      <c r="I201" s="8" t="e">
        <f>IF(OR(ISNA(I$1),ISNA($A201)),NA(),'临-燃尽0'!AT202)</f>
        <v>#N/A</v>
      </c>
      <c r="J201" s="8" t="e">
        <f>IF(OR(ISNA(J$1),ISNA($A201)),NA(),'临-燃尽0'!AU202)</f>
        <v>#N/A</v>
      </c>
      <c r="K201" s="8" t="e">
        <f>IF(OR(ISNA(K$1),ISNA($A201)),NA(),'临-燃尽0'!AV202)</f>
        <v>#N/A</v>
      </c>
      <c r="L201" s="8" t="e">
        <f>IF(OR(ISNA(L$1),ISNA($A201)),NA(),'临-燃尽0'!AW202)</f>
        <v>#N/A</v>
      </c>
      <c r="M201" s="8" t="e">
        <f>IF(OR(ISNA(M$1),ISNA($A201)),NA(),'临-燃尽0'!AX202)</f>
        <v>#N/A</v>
      </c>
      <c r="N201" s="8" t="e">
        <f>IF(OR(ISNA(N$1),ISNA($A201)),NA(),'临-燃尽0'!AY202)</f>
        <v>#N/A</v>
      </c>
      <c r="O201" s="8" t="e">
        <f>IF(OR(ISNA(O$1),ISNA($A201)),NA(),'临-燃尽0'!AZ202)</f>
        <v>#N/A</v>
      </c>
      <c r="P201" s="8" t="e">
        <f>IF(OR(ISNA(P$1),ISNA($A201)),NA(),'临-燃尽0'!BA202)</f>
        <v>#N/A</v>
      </c>
      <c r="Q201" s="8" t="e">
        <f>IF(OR(ISNA(Q$1),ISNA($A201)),NA(),'临-燃尽0'!BB202)</f>
        <v>#N/A</v>
      </c>
      <c r="R201" s="8" t="e">
        <f>IF(OR(ISNA(R$1),ISNA($A201)),NA(),'临-燃尽0'!BC202)</f>
        <v>#N/A</v>
      </c>
      <c r="S201" s="8" t="e">
        <f>IF(OR(ISNA(S$1),ISNA($A201)),NA(),'临-燃尽0'!BD202)</f>
        <v>#N/A</v>
      </c>
      <c r="T201" s="8" t="e">
        <f>IF(OR(ISNA(T$1),ISNA($A201)),NA(),'临-燃尽0'!BE202)</f>
        <v>#N/A</v>
      </c>
      <c r="U201" s="8" t="e">
        <f>IF(OR(ISNA(U$1),ISNA($A201)),NA(),'临-燃尽0'!BF202)</f>
        <v>#N/A</v>
      </c>
      <c r="V201" s="8" t="e">
        <f>IF(OR(ISNA(V$1),ISNA($A201)),NA(),'临-燃尽0'!BG202)</f>
        <v>#N/A</v>
      </c>
      <c r="W201" s="8" t="e">
        <f>IF(OR(ISNA(W$1),ISNA($A201)),NA(),'临-燃尽0'!BH202)</f>
        <v>#N/A</v>
      </c>
      <c r="X201" s="8" t="e">
        <f>IF(OR(ISNA(X$1),ISNA($A201)),NA(),'临-燃尽0'!BI202)</f>
        <v>#N/A</v>
      </c>
      <c r="Y201" s="8" t="e">
        <f>IF(OR(ISNA(Y$1),ISNA($A201)),NA(),'临-燃尽0'!BJ202)</f>
        <v>#N/A</v>
      </c>
      <c r="Z201" s="8" t="e">
        <f>IF(OR(ISNA(Z$1),ISNA($A201)),NA(),'临-燃尽0'!BK202)</f>
        <v>#N/A</v>
      </c>
      <c r="AA201" s="8" t="e">
        <f>IF(OR(ISNA(AA$1),ISNA($A201)),NA(),'临-燃尽0'!BL202)</f>
        <v>#N/A</v>
      </c>
      <c r="AB201" s="8" t="e">
        <f>IF(OR(ISNA(AB$1),ISNA($A201)),NA(),'临-燃尽0'!BM202)</f>
        <v>#N/A</v>
      </c>
      <c r="AC201" s="8" t="e">
        <f>IF(OR(ISNA(AC$1),ISNA($A201)),NA(),'临-燃尽0'!BN202)</f>
        <v>#N/A</v>
      </c>
      <c r="AD201" s="8" t="e">
        <f>IF(OR(ISNA(AD$1),ISNA($A201)),NA(),'临-燃尽0'!BO202)</f>
        <v>#N/A</v>
      </c>
      <c r="AE201" s="8" t="e">
        <f>IF(OR(ISNA(AE$1),ISNA($A201)),NA(),'临-燃尽0'!BP202)</f>
        <v>#N/A</v>
      </c>
      <c r="AF201" s="8" t="e">
        <f>IF(OR(ISNA(AF$1),ISNA($A201)),NA(),'临-燃尽0'!BQ202)</f>
        <v>#N/A</v>
      </c>
      <c r="AG201" s="8" t="e">
        <f>IF(OR(ISNA(AG$1),ISNA($A201)),NA(),'临-燃尽0'!BR202)</f>
        <v>#N/A</v>
      </c>
      <c r="AH201" s="8" t="e">
        <f>IF(OR(ISNA(AH$1),ISNA($A201)),NA(),'临-燃尽0'!BS202)</f>
        <v>#N/A</v>
      </c>
      <c r="AI201" s="8" t="e">
        <f>IF(OR(ISNA(AI$1),ISNA($A201)),NA(),'临-燃尽0'!BT202)</f>
        <v>#N/A</v>
      </c>
      <c r="AJ201" s="8" t="e">
        <f>IF(OR(ISNA(AJ$1),ISNA($A201)),NA(),'临-燃尽0'!BU202)</f>
        <v>#N/A</v>
      </c>
      <c r="AK201" s="8" t="e">
        <f>IF(OR(ISNA(AK$1),ISNA($A201)),NA(),'临-燃尽0'!BV202)</f>
        <v>#N/A</v>
      </c>
      <c r="AL201" s="8" t="e">
        <f>IF(OR(ISNA(AL$1),ISNA($A201)),NA(),'临-燃尽0'!BW202)</f>
        <v>#N/A</v>
      </c>
      <c r="AM201" s="8" t="e">
        <f>IF(OR(ISNA(AM$1),ISNA($A201)),NA(),'临-燃尽0'!BX202)</f>
        <v>#N/A</v>
      </c>
      <c r="AN201" s="8" t="e">
        <f>IF(OR(ISNA(AN$1),ISNA($A201)),NA(),'临-燃尽0'!BY202)</f>
        <v>#N/A</v>
      </c>
      <c r="AO201" s="8" t="e">
        <f>IF(OR(ISNA(AO$1),ISNA($A201)),NA(),'临-燃尽0'!BZ202)</f>
        <v>#N/A</v>
      </c>
      <c r="AP201" s="8" t="e">
        <f>IF(OR(ISNA(AP$1),ISNA($A201)),NA(),'临-燃尽0'!CA202)</f>
        <v>#N/A</v>
      </c>
      <c r="AQ201" s="8" t="e">
        <f>IF(OR(ISNA(AQ$1),ISNA($A201)),NA(),'临-燃尽0'!CB202)</f>
        <v>#N/A</v>
      </c>
      <c r="AR201" s="8" t="e">
        <f>IF(OR(ISNA(AR$1),ISNA($A201)),NA(),'临-燃尽0'!CC202)</f>
        <v>#N/A</v>
      </c>
      <c r="AS201" s="8" t="e">
        <f>IF(OR(ISNA(AS$1),ISNA($A201)),NA(),'临-燃尽0'!CD202)</f>
        <v>#N/A</v>
      </c>
      <c r="AT201" s="8" t="e">
        <f>IF(OR(ISNA(AT$1),ISNA($A201)),NA(),'临-燃尽0'!CE202)</f>
        <v>#N/A</v>
      </c>
      <c r="AU201" s="8" t="e">
        <f>IF(OR(ISNA(AU$1),ISNA($A201)),NA(),'临-燃尽0'!CF202)</f>
        <v>#N/A</v>
      </c>
      <c r="AV201" s="8" t="e">
        <f>IF(OR(ISNA(AV$1),ISNA($A201)),NA(),'临-燃尽0'!CG202)</f>
        <v>#N/A</v>
      </c>
      <c r="AW201" s="8" t="e">
        <f>IF(OR(ISNA(AW$1),ISNA($A201)),NA(),'临-燃尽0'!CH202)</f>
        <v>#N/A</v>
      </c>
      <c r="AX201" s="8" t="e">
        <f>IF(OR(ISNA(AX$1),ISNA($A201)),NA(),'临-燃尽0'!CI202)</f>
        <v>#N/A</v>
      </c>
      <c r="AY201" s="8" t="e">
        <f>IF(OR(ISNA(AY$1),ISNA($A201)),NA(),'临-燃尽0'!CJ202)</f>
        <v>#N/A</v>
      </c>
      <c r="AZ201" s="8" t="e">
        <f>IF(OR(ISNA(AZ$1),ISNA($A201)),NA(),'临-燃尽0'!CK202)</f>
        <v>#N/A</v>
      </c>
    </row>
    <row r="202" spans="1:52">
      <c r="A202" s="8" t="e">
        <f>IF(OR('临-燃尽0'!AL203="",'临-燃尽0'!AL203="总计"),NA(),'临-燃尽0'!AL203)</f>
        <v>#N/A</v>
      </c>
      <c r="B202" s="8" t="e">
        <f>IF(ISNA($A202),NA(),'临-燃尽0'!AM203)</f>
        <v>#N/A</v>
      </c>
      <c r="C202" s="8" t="e">
        <f>IF(ISNA($A202),NA(),'临-燃尽0'!AN203)</f>
        <v>#N/A</v>
      </c>
      <c r="D202" s="8" t="e">
        <f>IF(ISNA($A202),NA(),'临-燃尽0'!AO203)</f>
        <v>#N/A</v>
      </c>
      <c r="E202" s="8" t="e">
        <f>IF(OR(ISNA(E$1),ISNA($A202)),NA(),'临-燃尽0'!AP203)</f>
        <v>#N/A</v>
      </c>
      <c r="F202" s="8" t="e">
        <f>IF(OR(ISNA(F$1),ISNA($A202)),NA(),'临-燃尽0'!AQ203)</f>
        <v>#N/A</v>
      </c>
      <c r="G202" s="8" t="e">
        <f>IF(OR(ISNA(G$1),ISNA($A202)),NA(),'临-燃尽0'!AR203)</f>
        <v>#N/A</v>
      </c>
      <c r="H202" s="8" t="e">
        <f>IF(OR(ISNA(H$1),ISNA($A202)),NA(),'临-燃尽0'!AS203)</f>
        <v>#N/A</v>
      </c>
      <c r="I202" s="8" t="e">
        <f>IF(OR(ISNA(I$1),ISNA($A202)),NA(),'临-燃尽0'!AT203)</f>
        <v>#N/A</v>
      </c>
      <c r="J202" s="8" t="e">
        <f>IF(OR(ISNA(J$1),ISNA($A202)),NA(),'临-燃尽0'!AU203)</f>
        <v>#N/A</v>
      </c>
      <c r="K202" s="8" t="e">
        <f>IF(OR(ISNA(K$1),ISNA($A202)),NA(),'临-燃尽0'!AV203)</f>
        <v>#N/A</v>
      </c>
      <c r="L202" s="8" t="e">
        <f>IF(OR(ISNA(L$1),ISNA($A202)),NA(),'临-燃尽0'!AW203)</f>
        <v>#N/A</v>
      </c>
      <c r="M202" s="8" t="e">
        <f>IF(OR(ISNA(M$1),ISNA($A202)),NA(),'临-燃尽0'!AX203)</f>
        <v>#N/A</v>
      </c>
      <c r="N202" s="8" t="e">
        <f>IF(OR(ISNA(N$1),ISNA($A202)),NA(),'临-燃尽0'!AY203)</f>
        <v>#N/A</v>
      </c>
      <c r="O202" s="8" t="e">
        <f>IF(OR(ISNA(O$1),ISNA($A202)),NA(),'临-燃尽0'!AZ203)</f>
        <v>#N/A</v>
      </c>
      <c r="P202" s="8" t="e">
        <f>IF(OR(ISNA(P$1),ISNA($A202)),NA(),'临-燃尽0'!BA203)</f>
        <v>#N/A</v>
      </c>
      <c r="Q202" s="8" t="e">
        <f>IF(OR(ISNA(Q$1),ISNA($A202)),NA(),'临-燃尽0'!BB203)</f>
        <v>#N/A</v>
      </c>
      <c r="R202" s="8" t="e">
        <f>IF(OR(ISNA(R$1),ISNA($A202)),NA(),'临-燃尽0'!BC203)</f>
        <v>#N/A</v>
      </c>
      <c r="S202" s="8" t="e">
        <f>IF(OR(ISNA(S$1),ISNA($A202)),NA(),'临-燃尽0'!BD203)</f>
        <v>#N/A</v>
      </c>
      <c r="T202" s="8" t="e">
        <f>IF(OR(ISNA(T$1),ISNA($A202)),NA(),'临-燃尽0'!BE203)</f>
        <v>#N/A</v>
      </c>
      <c r="U202" s="8" t="e">
        <f>IF(OR(ISNA(U$1),ISNA($A202)),NA(),'临-燃尽0'!BF203)</f>
        <v>#N/A</v>
      </c>
      <c r="V202" s="8" t="e">
        <f>IF(OR(ISNA(V$1),ISNA($A202)),NA(),'临-燃尽0'!BG203)</f>
        <v>#N/A</v>
      </c>
      <c r="W202" s="8" t="e">
        <f>IF(OR(ISNA(W$1),ISNA($A202)),NA(),'临-燃尽0'!BH203)</f>
        <v>#N/A</v>
      </c>
      <c r="X202" s="8" t="e">
        <f>IF(OR(ISNA(X$1),ISNA($A202)),NA(),'临-燃尽0'!BI203)</f>
        <v>#N/A</v>
      </c>
      <c r="Y202" s="8" t="e">
        <f>IF(OR(ISNA(Y$1),ISNA($A202)),NA(),'临-燃尽0'!BJ203)</f>
        <v>#N/A</v>
      </c>
      <c r="Z202" s="8" t="e">
        <f>IF(OR(ISNA(Z$1),ISNA($A202)),NA(),'临-燃尽0'!BK203)</f>
        <v>#N/A</v>
      </c>
      <c r="AA202" s="8" t="e">
        <f>IF(OR(ISNA(AA$1),ISNA($A202)),NA(),'临-燃尽0'!BL203)</f>
        <v>#N/A</v>
      </c>
      <c r="AB202" s="8" t="e">
        <f>IF(OR(ISNA(AB$1),ISNA($A202)),NA(),'临-燃尽0'!BM203)</f>
        <v>#N/A</v>
      </c>
      <c r="AC202" s="8" t="e">
        <f>IF(OR(ISNA(AC$1),ISNA($A202)),NA(),'临-燃尽0'!BN203)</f>
        <v>#N/A</v>
      </c>
      <c r="AD202" s="8" t="e">
        <f>IF(OR(ISNA(AD$1),ISNA($A202)),NA(),'临-燃尽0'!BO203)</f>
        <v>#N/A</v>
      </c>
      <c r="AE202" s="8" t="e">
        <f>IF(OR(ISNA(AE$1),ISNA($A202)),NA(),'临-燃尽0'!BP203)</f>
        <v>#N/A</v>
      </c>
      <c r="AF202" s="8" t="e">
        <f>IF(OR(ISNA(AF$1),ISNA($A202)),NA(),'临-燃尽0'!BQ203)</f>
        <v>#N/A</v>
      </c>
      <c r="AG202" s="8" t="e">
        <f>IF(OR(ISNA(AG$1),ISNA($A202)),NA(),'临-燃尽0'!BR203)</f>
        <v>#N/A</v>
      </c>
      <c r="AH202" s="8" t="e">
        <f>IF(OR(ISNA(AH$1),ISNA($A202)),NA(),'临-燃尽0'!BS203)</f>
        <v>#N/A</v>
      </c>
      <c r="AI202" s="8" t="e">
        <f>IF(OR(ISNA(AI$1),ISNA($A202)),NA(),'临-燃尽0'!BT203)</f>
        <v>#N/A</v>
      </c>
      <c r="AJ202" s="8" t="e">
        <f>IF(OR(ISNA(AJ$1),ISNA($A202)),NA(),'临-燃尽0'!BU203)</f>
        <v>#N/A</v>
      </c>
      <c r="AK202" s="8" t="e">
        <f>IF(OR(ISNA(AK$1),ISNA($A202)),NA(),'临-燃尽0'!BV203)</f>
        <v>#N/A</v>
      </c>
      <c r="AL202" s="8" t="e">
        <f>IF(OR(ISNA(AL$1),ISNA($A202)),NA(),'临-燃尽0'!BW203)</f>
        <v>#N/A</v>
      </c>
      <c r="AM202" s="8" t="e">
        <f>IF(OR(ISNA(AM$1),ISNA($A202)),NA(),'临-燃尽0'!BX203)</f>
        <v>#N/A</v>
      </c>
      <c r="AN202" s="8" t="e">
        <f>IF(OR(ISNA(AN$1),ISNA($A202)),NA(),'临-燃尽0'!BY203)</f>
        <v>#N/A</v>
      </c>
      <c r="AO202" s="8" t="e">
        <f>IF(OR(ISNA(AO$1),ISNA($A202)),NA(),'临-燃尽0'!BZ203)</f>
        <v>#N/A</v>
      </c>
      <c r="AP202" s="8" t="e">
        <f>IF(OR(ISNA(AP$1),ISNA($A202)),NA(),'临-燃尽0'!CA203)</f>
        <v>#N/A</v>
      </c>
      <c r="AQ202" s="8" t="e">
        <f>IF(OR(ISNA(AQ$1),ISNA($A202)),NA(),'临-燃尽0'!CB203)</f>
        <v>#N/A</v>
      </c>
      <c r="AR202" s="8" t="e">
        <f>IF(OR(ISNA(AR$1),ISNA($A202)),NA(),'临-燃尽0'!CC203)</f>
        <v>#N/A</v>
      </c>
      <c r="AS202" s="8" t="e">
        <f>IF(OR(ISNA(AS$1),ISNA($A202)),NA(),'临-燃尽0'!CD203)</f>
        <v>#N/A</v>
      </c>
      <c r="AT202" s="8" t="e">
        <f>IF(OR(ISNA(AT$1),ISNA($A202)),NA(),'临-燃尽0'!CE203)</f>
        <v>#N/A</v>
      </c>
      <c r="AU202" s="8" t="e">
        <f>IF(OR(ISNA(AU$1),ISNA($A202)),NA(),'临-燃尽0'!CF203)</f>
        <v>#N/A</v>
      </c>
      <c r="AV202" s="8" t="e">
        <f>IF(OR(ISNA(AV$1),ISNA($A202)),NA(),'临-燃尽0'!CG203)</f>
        <v>#N/A</v>
      </c>
      <c r="AW202" s="8" t="e">
        <f>IF(OR(ISNA(AW$1),ISNA($A202)),NA(),'临-燃尽0'!CH203)</f>
        <v>#N/A</v>
      </c>
      <c r="AX202" s="8" t="e">
        <f>IF(OR(ISNA(AX$1),ISNA($A202)),NA(),'临-燃尽0'!CI203)</f>
        <v>#N/A</v>
      </c>
      <c r="AY202" s="8" t="e">
        <f>IF(OR(ISNA(AY$1),ISNA($A202)),NA(),'临-燃尽0'!CJ203)</f>
        <v>#N/A</v>
      </c>
      <c r="AZ202" s="8" t="e">
        <f>IF(OR(ISNA(AZ$1),ISNA($A202)),NA(),'临-燃尽0'!CK203)</f>
        <v>#N/A</v>
      </c>
    </row>
    <row r="203" spans="1:52">
      <c r="A203" s="8" t="e">
        <f>IF(OR('临-燃尽0'!AL204="",'临-燃尽0'!AL204="总计"),NA(),'临-燃尽0'!AL204)</f>
        <v>#N/A</v>
      </c>
      <c r="B203" s="8" t="e">
        <f>IF(ISNA($A203),NA(),'临-燃尽0'!AM204)</f>
        <v>#N/A</v>
      </c>
      <c r="C203" s="8" t="e">
        <f>IF(ISNA($A203),NA(),'临-燃尽0'!AN204)</f>
        <v>#N/A</v>
      </c>
      <c r="D203" s="8" t="e">
        <f>IF(ISNA($A203),NA(),'临-燃尽0'!AO204)</f>
        <v>#N/A</v>
      </c>
      <c r="E203" s="8" t="e">
        <f>IF(OR(ISNA(E$1),ISNA($A203)),NA(),'临-燃尽0'!AP204)</f>
        <v>#N/A</v>
      </c>
      <c r="F203" s="8" t="e">
        <f>IF(OR(ISNA(F$1),ISNA($A203)),NA(),'临-燃尽0'!AQ204)</f>
        <v>#N/A</v>
      </c>
      <c r="G203" s="8" t="e">
        <f>IF(OR(ISNA(G$1),ISNA($A203)),NA(),'临-燃尽0'!AR204)</f>
        <v>#N/A</v>
      </c>
      <c r="H203" s="8" t="e">
        <f>IF(OR(ISNA(H$1),ISNA($A203)),NA(),'临-燃尽0'!AS204)</f>
        <v>#N/A</v>
      </c>
      <c r="I203" s="8" t="e">
        <f>IF(OR(ISNA(I$1),ISNA($A203)),NA(),'临-燃尽0'!AT204)</f>
        <v>#N/A</v>
      </c>
      <c r="J203" s="8" t="e">
        <f>IF(OR(ISNA(J$1),ISNA($A203)),NA(),'临-燃尽0'!AU204)</f>
        <v>#N/A</v>
      </c>
      <c r="K203" s="8" t="e">
        <f>IF(OR(ISNA(K$1),ISNA($A203)),NA(),'临-燃尽0'!AV204)</f>
        <v>#N/A</v>
      </c>
      <c r="L203" s="8" t="e">
        <f>IF(OR(ISNA(L$1),ISNA($A203)),NA(),'临-燃尽0'!AW204)</f>
        <v>#N/A</v>
      </c>
      <c r="M203" s="8" t="e">
        <f>IF(OR(ISNA(M$1),ISNA($A203)),NA(),'临-燃尽0'!AX204)</f>
        <v>#N/A</v>
      </c>
      <c r="N203" s="8" t="e">
        <f>IF(OR(ISNA(N$1),ISNA($A203)),NA(),'临-燃尽0'!AY204)</f>
        <v>#N/A</v>
      </c>
      <c r="O203" s="8" t="e">
        <f>IF(OR(ISNA(O$1),ISNA($A203)),NA(),'临-燃尽0'!AZ204)</f>
        <v>#N/A</v>
      </c>
      <c r="P203" s="8" t="e">
        <f>IF(OR(ISNA(P$1),ISNA($A203)),NA(),'临-燃尽0'!BA204)</f>
        <v>#N/A</v>
      </c>
      <c r="Q203" s="8" t="e">
        <f>IF(OR(ISNA(Q$1),ISNA($A203)),NA(),'临-燃尽0'!BB204)</f>
        <v>#N/A</v>
      </c>
      <c r="R203" s="8" t="e">
        <f>IF(OR(ISNA(R$1),ISNA($A203)),NA(),'临-燃尽0'!BC204)</f>
        <v>#N/A</v>
      </c>
      <c r="S203" s="8" t="e">
        <f>IF(OR(ISNA(S$1),ISNA($A203)),NA(),'临-燃尽0'!BD204)</f>
        <v>#N/A</v>
      </c>
      <c r="T203" s="8" t="e">
        <f>IF(OR(ISNA(T$1),ISNA($A203)),NA(),'临-燃尽0'!BE204)</f>
        <v>#N/A</v>
      </c>
      <c r="U203" s="8" t="e">
        <f>IF(OR(ISNA(U$1),ISNA($A203)),NA(),'临-燃尽0'!BF204)</f>
        <v>#N/A</v>
      </c>
      <c r="V203" s="8" t="e">
        <f>IF(OR(ISNA(V$1),ISNA($A203)),NA(),'临-燃尽0'!BG204)</f>
        <v>#N/A</v>
      </c>
      <c r="W203" s="8" t="e">
        <f>IF(OR(ISNA(W$1),ISNA($A203)),NA(),'临-燃尽0'!BH204)</f>
        <v>#N/A</v>
      </c>
      <c r="X203" s="8" t="e">
        <f>IF(OR(ISNA(X$1),ISNA($A203)),NA(),'临-燃尽0'!BI204)</f>
        <v>#N/A</v>
      </c>
      <c r="Y203" s="8" t="e">
        <f>IF(OR(ISNA(Y$1),ISNA($A203)),NA(),'临-燃尽0'!BJ204)</f>
        <v>#N/A</v>
      </c>
      <c r="Z203" s="8" t="e">
        <f>IF(OR(ISNA(Z$1),ISNA($A203)),NA(),'临-燃尽0'!BK204)</f>
        <v>#N/A</v>
      </c>
      <c r="AA203" s="8" t="e">
        <f>IF(OR(ISNA(AA$1),ISNA($A203)),NA(),'临-燃尽0'!BL204)</f>
        <v>#N/A</v>
      </c>
      <c r="AB203" s="8" t="e">
        <f>IF(OR(ISNA(AB$1),ISNA($A203)),NA(),'临-燃尽0'!BM204)</f>
        <v>#N/A</v>
      </c>
      <c r="AC203" s="8" t="e">
        <f>IF(OR(ISNA(AC$1),ISNA($A203)),NA(),'临-燃尽0'!BN204)</f>
        <v>#N/A</v>
      </c>
      <c r="AD203" s="8" t="e">
        <f>IF(OR(ISNA(AD$1),ISNA($A203)),NA(),'临-燃尽0'!BO204)</f>
        <v>#N/A</v>
      </c>
      <c r="AE203" s="8" t="e">
        <f>IF(OR(ISNA(AE$1),ISNA($A203)),NA(),'临-燃尽0'!BP204)</f>
        <v>#N/A</v>
      </c>
      <c r="AF203" s="8" t="e">
        <f>IF(OR(ISNA(AF$1),ISNA($A203)),NA(),'临-燃尽0'!BQ204)</f>
        <v>#N/A</v>
      </c>
      <c r="AG203" s="8" t="e">
        <f>IF(OR(ISNA(AG$1),ISNA($A203)),NA(),'临-燃尽0'!BR204)</f>
        <v>#N/A</v>
      </c>
      <c r="AH203" s="8" t="e">
        <f>IF(OR(ISNA(AH$1),ISNA($A203)),NA(),'临-燃尽0'!BS204)</f>
        <v>#N/A</v>
      </c>
      <c r="AI203" s="8" t="e">
        <f>IF(OR(ISNA(AI$1),ISNA($A203)),NA(),'临-燃尽0'!BT204)</f>
        <v>#N/A</v>
      </c>
      <c r="AJ203" s="8" t="e">
        <f>IF(OR(ISNA(AJ$1),ISNA($A203)),NA(),'临-燃尽0'!BU204)</f>
        <v>#N/A</v>
      </c>
      <c r="AK203" s="8" t="e">
        <f>IF(OR(ISNA(AK$1),ISNA($A203)),NA(),'临-燃尽0'!BV204)</f>
        <v>#N/A</v>
      </c>
      <c r="AL203" s="8" t="e">
        <f>IF(OR(ISNA(AL$1),ISNA($A203)),NA(),'临-燃尽0'!BW204)</f>
        <v>#N/A</v>
      </c>
      <c r="AM203" s="8" t="e">
        <f>IF(OR(ISNA(AM$1),ISNA($A203)),NA(),'临-燃尽0'!BX204)</f>
        <v>#N/A</v>
      </c>
      <c r="AN203" s="8" t="e">
        <f>IF(OR(ISNA(AN$1),ISNA($A203)),NA(),'临-燃尽0'!BY204)</f>
        <v>#N/A</v>
      </c>
      <c r="AO203" s="8" t="e">
        <f>IF(OR(ISNA(AO$1),ISNA($A203)),NA(),'临-燃尽0'!BZ204)</f>
        <v>#N/A</v>
      </c>
      <c r="AP203" s="8" t="e">
        <f>IF(OR(ISNA(AP$1),ISNA($A203)),NA(),'临-燃尽0'!CA204)</f>
        <v>#N/A</v>
      </c>
      <c r="AQ203" s="8" t="e">
        <f>IF(OR(ISNA(AQ$1),ISNA($A203)),NA(),'临-燃尽0'!CB204)</f>
        <v>#N/A</v>
      </c>
      <c r="AR203" s="8" t="e">
        <f>IF(OR(ISNA(AR$1),ISNA($A203)),NA(),'临-燃尽0'!CC204)</f>
        <v>#N/A</v>
      </c>
      <c r="AS203" s="8" t="e">
        <f>IF(OR(ISNA(AS$1),ISNA($A203)),NA(),'临-燃尽0'!CD204)</f>
        <v>#N/A</v>
      </c>
      <c r="AT203" s="8" t="e">
        <f>IF(OR(ISNA(AT$1),ISNA($A203)),NA(),'临-燃尽0'!CE204)</f>
        <v>#N/A</v>
      </c>
      <c r="AU203" s="8" t="e">
        <f>IF(OR(ISNA(AU$1),ISNA($A203)),NA(),'临-燃尽0'!CF204)</f>
        <v>#N/A</v>
      </c>
      <c r="AV203" s="8" t="e">
        <f>IF(OR(ISNA(AV$1),ISNA($A203)),NA(),'临-燃尽0'!CG204)</f>
        <v>#N/A</v>
      </c>
      <c r="AW203" s="8" t="e">
        <f>IF(OR(ISNA(AW$1),ISNA($A203)),NA(),'临-燃尽0'!CH204)</f>
        <v>#N/A</v>
      </c>
      <c r="AX203" s="8" t="e">
        <f>IF(OR(ISNA(AX$1),ISNA($A203)),NA(),'临-燃尽0'!CI204)</f>
        <v>#N/A</v>
      </c>
      <c r="AY203" s="8" t="e">
        <f>IF(OR(ISNA(AY$1),ISNA($A203)),NA(),'临-燃尽0'!CJ204)</f>
        <v>#N/A</v>
      </c>
      <c r="AZ203" s="8" t="e">
        <f>IF(OR(ISNA(AZ$1),ISNA($A203)),NA(),'临-燃尽0'!CK204)</f>
        <v>#N/A</v>
      </c>
    </row>
    <row r="204" spans="1:52">
      <c r="A204" s="8" t="e">
        <f>IF(OR('临-燃尽0'!AL205="",'临-燃尽0'!AL205="总计"),NA(),'临-燃尽0'!AL205)</f>
        <v>#N/A</v>
      </c>
      <c r="B204" s="8" t="e">
        <f>IF(ISNA($A204),NA(),'临-燃尽0'!AM205)</f>
        <v>#N/A</v>
      </c>
      <c r="C204" s="8" t="e">
        <f>IF(ISNA($A204),NA(),'临-燃尽0'!AN205)</f>
        <v>#N/A</v>
      </c>
      <c r="D204" s="8" t="e">
        <f>IF(ISNA($A204),NA(),'临-燃尽0'!AO205)</f>
        <v>#N/A</v>
      </c>
      <c r="E204" s="8" t="e">
        <f>IF(OR(ISNA(E$1),ISNA($A204)),NA(),'临-燃尽0'!AP205)</f>
        <v>#N/A</v>
      </c>
      <c r="F204" s="8" t="e">
        <f>IF(OR(ISNA(F$1),ISNA($A204)),NA(),'临-燃尽0'!AQ205)</f>
        <v>#N/A</v>
      </c>
      <c r="G204" s="8" t="e">
        <f>IF(OR(ISNA(G$1),ISNA($A204)),NA(),'临-燃尽0'!AR205)</f>
        <v>#N/A</v>
      </c>
      <c r="H204" s="8" t="e">
        <f>IF(OR(ISNA(H$1),ISNA($A204)),NA(),'临-燃尽0'!AS205)</f>
        <v>#N/A</v>
      </c>
      <c r="I204" s="8" t="e">
        <f>IF(OR(ISNA(I$1),ISNA($A204)),NA(),'临-燃尽0'!AT205)</f>
        <v>#N/A</v>
      </c>
      <c r="J204" s="8" t="e">
        <f>IF(OR(ISNA(J$1),ISNA($A204)),NA(),'临-燃尽0'!AU205)</f>
        <v>#N/A</v>
      </c>
      <c r="K204" s="8" t="e">
        <f>IF(OR(ISNA(K$1),ISNA($A204)),NA(),'临-燃尽0'!AV205)</f>
        <v>#N/A</v>
      </c>
      <c r="L204" s="8" t="e">
        <f>IF(OR(ISNA(L$1),ISNA($A204)),NA(),'临-燃尽0'!AW205)</f>
        <v>#N/A</v>
      </c>
      <c r="M204" s="8" t="e">
        <f>IF(OR(ISNA(M$1),ISNA($A204)),NA(),'临-燃尽0'!AX205)</f>
        <v>#N/A</v>
      </c>
      <c r="N204" s="8" t="e">
        <f>IF(OR(ISNA(N$1),ISNA($A204)),NA(),'临-燃尽0'!AY205)</f>
        <v>#N/A</v>
      </c>
      <c r="O204" s="8" t="e">
        <f>IF(OR(ISNA(O$1),ISNA($A204)),NA(),'临-燃尽0'!AZ205)</f>
        <v>#N/A</v>
      </c>
      <c r="P204" s="8" t="e">
        <f>IF(OR(ISNA(P$1),ISNA($A204)),NA(),'临-燃尽0'!BA205)</f>
        <v>#N/A</v>
      </c>
      <c r="Q204" s="8" t="e">
        <f>IF(OR(ISNA(Q$1),ISNA($A204)),NA(),'临-燃尽0'!BB205)</f>
        <v>#N/A</v>
      </c>
      <c r="R204" s="8" t="e">
        <f>IF(OR(ISNA(R$1),ISNA($A204)),NA(),'临-燃尽0'!BC205)</f>
        <v>#N/A</v>
      </c>
      <c r="S204" s="8" t="e">
        <f>IF(OR(ISNA(S$1),ISNA($A204)),NA(),'临-燃尽0'!BD205)</f>
        <v>#N/A</v>
      </c>
      <c r="T204" s="8" t="e">
        <f>IF(OR(ISNA(T$1),ISNA($A204)),NA(),'临-燃尽0'!BE205)</f>
        <v>#N/A</v>
      </c>
      <c r="U204" s="8" t="e">
        <f>IF(OR(ISNA(U$1),ISNA($A204)),NA(),'临-燃尽0'!BF205)</f>
        <v>#N/A</v>
      </c>
      <c r="V204" s="8" t="e">
        <f>IF(OR(ISNA(V$1),ISNA($A204)),NA(),'临-燃尽0'!BG205)</f>
        <v>#N/A</v>
      </c>
      <c r="W204" s="8" t="e">
        <f>IF(OR(ISNA(W$1),ISNA($A204)),NA(),'临-燃尽0'!BH205)</f>
        <v>#N/A</v>
      </c>
      <c r="X204" s="8" t="e">
        <f>IF(OR(ISNA(X$1),ISNA($A204)),NA(),'临-燃尽0'!BI205)</f>
        <v>#N/A</v>
      </c>
      <c r="Y204" s="8" t="e">
        <f>IF(OR(ISNA(Y$1),ISNA($A204)),NA(),'临-燃尽0'!BJ205)</f>
        <v>#N/A</v>
      </c>
      <c r="Z204" s="8" t="e">
        <f>IF(OR(ISNA(Z$1),ISNA($A204)),NA(),'临-燃尽0'!BK205)</f>
        <v>#N/A</v>
      </c>
      <c r="AA204" s="8" t="e">
        <f>IF(OR(ISNA(AA$1),ISNA($A204)),NA(),'临-燃尽0'!BL205)</f>
        <v>#N/A</v>
      </c>
      <c r="AB204" s="8" t="e">
        <f>IF(OR(ISNA(AB$1),ISNA($A204)),NA(),'临-燃尽0'!BM205)</f>
        <v>#N/A</v>
      </c>
      <c r="AC204" s="8" t="e">
        <f>IF(OR(ISNA(AC$1),ISNA($A204)),NA(),'临-燃尽0'!BN205)</f>
        <v>#N/A</v>
      </c>
      <c r="AD204" s="8" t="e">
        <f>IF(OR(ISNA(AD$1),ISNA($A204)),NA(),'临-燃尽0'!BO205)</f>
        <v>#N/A</v>
      </c>
      <c r="AE204" s="8" t="e">
        <f>IF(OR(ISNA(AE$1),ISNA($A204)),NA(),'临-燃尽0'!BP205)</f>
        <v>#N/A</v>
      </c>
      <c r="AF204" s="8" t="e">
        <f>IF(OR(ISNA(AF$1),ISNA($A204)),NA(),'临-燃尽0'!BQ205)</f>
        <v>#N/A</v>
      </c>
      <c r="AG204" s="8" t="e">
        <f>IF(OR(ISNA(AG$1),ISNA($A204)),NA(),'临-燃尽0'!BR205)</f>
        <v>#N/A</v>
      </c>
      <c r="AH204" s="8" t="e">
        <f>IF(OR(ISNA(AH$1),ISNA($A204)),NA(),'临-燃尽0'!BS205)</f>
        <v>#N/A</v>
      </c>
      <c r="AI204" s="8" t="e">
        <f>IF(OR(ISNA(AI$1),ISNA($A204)),NA(),'临-燃尽0'!BT205)</f>
        <v>#N/A</v>
      </c>
      <c r="AJ204" s="8" t="e">
        <f>IF(OR(ISNA(AJ$1),ISNA($A204)),NA(),'临-燃尽0'!BU205)</f>
        <v>#N/A</v>
      </c>
      <c r="AK204" s="8" t="e">
        <f>IF(OR(ISNA(AK$1),ISNA($A204)),NA(),'临-燃尽0'!BV205)</f>
        <v>#N/A</v>
      </c>
      <c r="AL204" s="8" t="e">
        <f>IF(OR(ISNA(AL$1),ISNA($A204)),NA(),'临-燃尽0'!BW205)</f>
        <v>#N/A</v>
      </c>
      <c r="AM204" s="8" t="e">
        <f>IF(OR(ISNA(AM$1),ISNA($A204)),NA(),'临-燃尽0'!BX205)</f>
        <v>#N/A</v>
      </c>
      <c r="AN204" s="8" t="e">
        <f>IF(OR(ISNA(AN$1),ISNA($A204)),NA(),'临-燃尽0'!BY205)</f>
        <v>#N/A</v>
      </c>
      <c r="AO204" s="8" t="e">
        <f>IF(OR(ISNA(AO$1),ISNA($A204)),NA(),'临-燃尽0'!BZ205)</f>
        <v>#N/A</v>
      </c>
      <c r="AP204" s="8" t="e">
        <f>IF(OR(ISNA(AP$1),ISNA($A204)),NA(),'临-燃尽0'!CA205)</f>
        <v>#N/A</v>
      </c>
      <c r="AQ204" s="8" t="e">
        <f>IF(OR(ISNA(AQ$1),ISNA($A204)),NA(),'临-燃尽0'!CB205)</f>
        <v>#N/A</v>
      </c>
      <c r="AR204" s="8" t="e">
        <f>IF(OR(ISNA(AR$1),ISNA($A204)),NA(),'临-燃尽0'!CC205)</f>
        <v>#N/A</v>
      </c>
      <c r="AS204" s="8" t="e">
        <f>IF(OR(ISNA(AS$1),ISNA($A204)),NA(),'临-燃尽0'!CD205)</f>
        <v>#N/A</v>
      </c>
      <c r="AT204" s="8" t="e">
        <f>IF(OR(ISNA(AT$1),ISNA($A204)),NA(),'临-燃尽0'!CE205)</f>
        <v>#N/A</v>
      </c>
      <c r="AU204" s="8" t="e">
        <f>IF(OR(ISNA(AU$1),ISNA($A204)),NA(),'临-燃尽0'!CF205)</f>
        <v>#N/A</v>
      </c>
      <c r="AV204" s="8" t="e">
        <f>IF(OR(ISNA(AV$1),ISNA($A204)),NA(),'临-燃尽0'!CG205)</f>
        <v>#N/A</v>
      </c>
      <c r="AW204" s="8" t="e">
        <f>IF(OR(ISNA(AW$1),ISNA($A204)),NA(),'临-燃尽0'!CH205)</f>
        <v>#N/A</v>
      </c>
      <c r="AX204" s="8" t="e">
        <f>IF(OR(ISNA(AX$1),ISNA($A204)),NA(),'临-燃尽0'!CI205)</f>
        <v>#N/A</v>
      </c>
      <c r="AY204" s="8" t="e">
        <f>IF(OR(ISNA(AY$1),ISNA($A204)),NA(),'临-燃尽0'!CJ205)</f>
        <v>#N/A</v>
      </c>
      <c r="AZ204" s="8" t="e">
        <f>IF(OR(ISNA(AZ$1),ISNA($A204)),NA(),'临-燃尽0'!CK205)</f>
        <v>#N/A</v>
      </c>
    </row>
    <row r="205" spans="1:52">
      <c r="A205" s="8" t="e">
        <f>IF(OR('临-燃尽0'!AL206="",'临-燃尽0'!AL206="总计"),NA(),'临-燃尽0'!AL206)</f>
        <v>#N/A</v>
      </c>
      <c r="B205" s="8" t="e">
        <f>IF(ISNA($A205),NA(),'临-燃尽0'!AM206)</f>
        <v>#N/A</v>
      </c>
      <c r="C205" s="8" t="e">
        <f>IF(ISNA($A205),NA(),'临-燃尽0'!AN206)</f>
        <v>#N/A</v>
      </c>
      <c r="D205" s="8" t="e">
        <f>IF(ISNA($A205),NA(),'临-燃尽0'!AO206)</f>
        <v>#N/A</v>
      </c>
      <c r="E205" s="8" t="e">
        <f>IF(OR(ISNA(E$1),ISNA($A205)),NA(),'临-燃尽0'!AP206)</f>
        <v>#N/A</v>
      </c>
      <c r="F205" s="8" t="e">
        <f>IF(OR(ISNA(F$1),ISNA($A205)),NA(),'临-燃尽0'!AQ206)</f>
        <v>#N/A</v>
      </c>
      <c r="G205" s="8" t="e">
        <f>IF(OR(ISNA(G$1),ISNA($A205)),NA(),'临-燃尽0'!AR206)</f>
        <v>#N/A</v>
      </c>
      <c r="H205" s="8" t="e">
        <f>IF(OR(ISNA(H$1),ISNA($A205)),NA(),'临-燃尽0'!AS206)</f>
        <v>#N/A</v>
      </c>
      <c r="I205" s="8" t="e">
        <f>IF(OR(ISNA(I$1),ISNA($A205)),NA(),'临-燃尽0'!AT206)</f>
        <v>#N/A</v>
      </c>
      <c r="J205" s="8" t="e">
        <f>IF(OR(ISNA(J$1),ISNA($A205)),NA(),'临-燃尽0'!AU206)</f>
        <v>#N/A</v>
      </c>
      <c r="K205" s="8" t="e">
        <f>IF(OR(ISNA(K$1),ISNA($A205)),NA(),'临-燃尽0'!AV206)</f>
        <v>#N/A</v>
      </c>
      <c r="L205" s="8" t="e">
        <f>IF(OR(ISNA(L$1),ISNA($A205)),NA(),'临-燃尽0'!AW206)</f>
        <v>#N/A</v>
      </c>
      <c r="M205" s="8" t="e">
        <f>IF(OR(ISNA(M$1),ISNA($A205)),NA(),'临-燃尽0'!AX206)</f>
        <v>#N/A</v>
      </c>
      <c r="N205" s="8" t="e">
        <f>IF(OR(ISNA(N$1),ISNA($A205)),NA(),'临-燃尽0'!AY206)</f>
        <v>#N/A</v>
      </c>
      <c r="O205" s="8" t="e">
        <f>IF(OR(ISNA(O$1),ISNA($A205)),NA(),'临-燃尽0'!AZ206)</f>
        <v>#N/A</v>
      </c>
      <c r="P205" s="8" t="e">
        <f>IF(OR(ISNA(P$1),ISNA($A205)),NA(),'临-燃尽0'!BA206)</f>
        <v>#N/A</v>
      </c>
      <c r="Q205" s="8" t="e">
        <f>IF(OR(ISNA(Q$1),ISNA($A205)),NA(),'临-燃尽0'!BB206)</f>
        <v>#N/A</v>
      </c>
      <c r="R205" s="8" t="e">
        <f>IF(OR(ISNA(R$1),ISNA($A205)),NA(),'临-燃尽0'!BC206)</f>
        <v>#N/A</v>
      </c>
      <c r="S205" s="8" t="e">
        <f>IF(OR(ISNA(S$1),ISNA($A205)),NA(),'临-燃尽0'!BD206)</f>
        <v>#N/A</v>
      </c>
      <c r="T205" s="8" t="e">
        <f>IF(OR(ISNA(T$1),ISNA($A205)),NA(),'临-燃尽0'!BE206)</f>
        <v>#N/A</v>
      </c>
      <c r="U205" s="8" t="e">
        <f>IF(OR(ISNA(U$1),ISNA($A205)),NA(),'临-燃尽0'!BF206)</f>
        <v>#N/A</v>
      </c>
      <c r="V205" s="8" t="e">
        <f>IF(OR(ISNA(V$1),ISNA($A205)),NA(),'临-燃尽0'!BG206)</f>
        <v>#N/A</v>
      </c>
      <c r="W205" s="8" t="e">
        <f>IF(OR(ISNA(W$1),ISNA($A205)),NA(),'临-燃尽0'!BH206)</f>
        <v>#N/A</v>
      </c>
      <c r="X205" s="8" t="e">
        <f>IF(OR(ISNA(X$1),ISNA($A205)),NA(),'临-燃尽0'!BI206)</f>
        <v>#N/A</v>
      </c>
      <c r="Y205" s="8" t="e">
        <f>IF(OR(ISNA(Y$1),ISNA($A205)),NA(),'临-燃尽0'!BJ206)</f>
        <v>#N/A</v>
      </c>
      <c r="Z205" s="8" t="e">
        <f>IF(OR(ISNA(Z$1),ISNA($A205)),NA(),'临-燃尽0'!BK206)</f>
        <v>#N/A</v>
      </c>
      <c r="AA205" s="8" t="e">
        <f>IF(OR(ISNA(AA$1),ISNA($A205)),NA(),'临-燃尽0'!BL206)</f>
        <v>#N/A</v>
      </c>
      <c r="AB205" s="8" t="e">
        <f>IF(OR(ISNA(AB$1),ISNA($A205)),NA(),'临-燃尽0'!BM206)</f>
        <v>#N/A</v>
      </c>
      <c r="AC205" s="8" t="e">
        <f>IF(OR(ISNA(AC$1),ISNA($A205)),NA(),'临-燃尽0'!BN206)</f>
        <v>#N/A</v>
      </c>
      <c r="AD205" s="8" t="e">
        <f>IF(OR(ISNA(AD$1),ISNA($A205)),NA(),'临-燃尽0'!BO206)</f>
        <v>#N/A</v>
      </c>
      <c r="AE205" s="8" t="e">
        <f>IF(OR(ISNA(AE$1),ISNA($A205)),NA(),'临-燃尽0'!BP206)</f>
        <v>#N/A</v>
      </c>
      <c r="AF205" s="8" t="e">
        <f>IF(OR(ISNA(AF$1),ISNA($A205)),NA(),'临-燃尽0'!BQ206)</f>
        <v>#N/A</v>
      </c>
      <c r="AG205" s="8" t="e">
        <f>IF(OR(ISNA(AG$1),ISNA($A205)),NA(),'临-燃尽0'!BR206)</f>
        <v>#N/A</v>
      </c>
      <c r="AH205" s="8" t="e">
        <f>IF(OR(ISNA(AH$1),ISNA($A205)),NA(),'临-燃尽0'!BS206)</f>
        <v>#N/A</v>
      </c>
      <c r="AI205" s="8" t="e">
        <f>IF(OR(ISNA(AI$1),ISNA($A205)),NA(),'临-燃尽0'!BT206)</f>
        <v>#N/A</v>
      </c>
      <c r="AJ205" s="8" t="e">
        <f>IF(OR(ISNA(AJ$1),ISNA($A205)),NA(),'临-燃尽0'!BU206)</f>
        <v>#N/A</v>
      </c>
      <c r="AK205" s="8" t="e">
        <f>IF(OR(ISNA(AK$1),ISNA($A205)),NA(),'临-燃尽0'!BV206)</f>
        <v>#N/A</v>
      </c>
      <c r="AL205" s="8" t="e">
        <f>IF(OR(ISNA(AL$1),ISNA($A205)),NA(),'临-燃尽0'!BW206)</f>
        <v>#N/A</v>
      </c>
      <c r="AM205" s="8" t="e">
        <f>IF(OR(ISNA(AM$1),ISNA($A205)),NA(),'临-燃尽0'!BX206)</f>
        <v>#N/A</v>
      </c>
      <c r="AN205" s="8" t="e">
        <f>IF(OR(ISNA(AN$1),ISNA($A205)),NA(),'临-燃尽0'!BY206)</f>
        <v>#N/A</v>
      </c>
      <c r="AO205" s="8" t="e">
        <f>IF(OR(ISNA(AO$1),ISNA($A205)),NA(),'临-燃尽0'!BZ206)</f>
        <v>#N/A</v>
      </c>
      <c r="AP205" s="8" t="e">
        <f>IF(OR(ISNA(AP$1),ISNA($A205)),NA(),'临-燃尽0'!CA206)</f>
        <v>#N/A</v>
      </c>
      <c r="AQ205" s="8" t="e">
        <f>IF(OR(ISNA(AQ$1),ISNA($A205)),NA(),'临-燃尽0'!CB206)</f>
        <v>#N/A</v>
      </c>
      <c r="AR205" s="8" t="e">
        <f>IF(OR(ISNA(AR$1),ISNA($A205)),NA(),'临-燃尽0'!CC206)</f>
        <v>#N/A</v>
      </c>
      <c r="AS205" s="8" t="e">
        <f>IF(OR(ISNA(AS$1),ISNA($A205)),NA(),'临-燃尽0'!CD206)</f>
        <v>#N/A</v>
      </c>
      <c r="AT205" s="8" t="e">
        <f>IF(OR(ISNA(AT$1),ISNA($A205)),NA(),'临-燃尽0'!CE206)</f>
        <v>#N/A</v>
      </c>
      <c r="AU205" s="8" t="e">
        <f>IF(OR(ISNA(AU$1),ISNA($A205)),NA(),'临-燃尽0'!CF206)</f>
        <v>#N/A</v>
      </c>
      <c r="AV205" s="8" t="e">
        <f>IF(OR(ISNA(AV$1),ISNA($A205)),NA(),'临-燃尽0'!CG206)</f>
        <v>#N/A</v>
      </c>
      <c r="AW205" s="8" t="e">
        <f>IF(OR(ISNA(AW$1),ISNA($A205)),NA(),'临-燃尽0'!CH206)</f>
        <v>#N/A</v>
      </c>
      <c r="AX205" s="8" t="e">
        <f>IF(OR(ISNA(AX$1),ISNA($A205)),NA(),'临-燃尽0'!CI206)</f>
        <v>#N/A</v>
      </c>
      <c r="AY205" s="8" t="e">
        <f>IF(OR(ISNA(AY$1),ISNA($A205)),NA(),'临-燃尽0'!CJ206)</f>
        <v>#N/A</v>
      </c>
      <c r="AZ205" s="8" t="e">
        <f>IF(OR(ISNA(AZ$1),ISNA($A205)),NA(),'临-燃尽0'!CK206)</f>
        <v>#N/A</v>
      </c>
    </row>
    <row r="206" spans="1:52">
      <c r="A206" s="8" t="e">
        <f>IF(OR('临-燃尽0'!AL207="",'临-燃尽0'!AL207="总计"),NA(),'临-燃尽0'!AL207)</f>
        <v>#N/A</v>
      </c>
      <c r="B206" s="8" t="e">
        <f>IF(ISNA($A206),NA(),'临-燃尽0'!AM207)</f>
        <v>#N/A</v>
      </c>
      <c r="C206" s="8" t="e">
        <f>IF(ISNA($A206),NA(),'临-燃尽0'!AN207)</f>
        <v>#N/A</v>
      </c>
      <c r="D206" s="8" t="e">
        <f>IF(ISNA($A206),NA(),'临-燃尽0'!AO207)</f>
        <v>#N/A</v>
      </c>
      <c r="E206" s="8" t="e">
        <f>IF(OR(ISNA(E$1),ISNA($A206)),NA(),'临-燃尽0'!AP207)</f>
        <v>#N/A</v>
      </c>
      <c r="F206" s="8" t="e">
        <f>IF(OR(ISNA(F$1),ISNA($A206)),NA(),'临-燃尽0'!AQ207)</f>
        <v>#N/A</v>
      </c>
      <c r="G206" s="8" t="e">
        <f>IF(OR(ISNA(G$1),ISNA($A206)),NA(),'临-燃尽0'!AR207)</f>
        <v>#N/A</v>
      </c>
      <c r="H206" s="8" t="e">
        <f>IF(OR(ISNA(H$1),ISNA($A206)),NA(),'临-燃尽0'!AS207)</f>
        <v>#N/A</v>
      </c>
      <c r="I206" s="8" t="e">
        <f>IF(OR(ISNA(I$1),ISNA($A206)),NA(),'临-燃尽0'!AT207)</f>
        <v>#N/A</v>
      </c>
      <c r="J206" s="8" t="e">
        <f>IF(OR(ISNA(J$1),ISNA($A206)),NA(),'临-燃尽0'!AU207)</f>
        <v>#N/A</v>
      </c>
      <c r="K206" s="8" t="e">
        <f>IF(OR(ISNA(K$1),ISNA($A206)),NA(),'临-燃尽0'!AV207)</f>
        <v>#N/A</v>
      </c>
      <c r="L206" s="8" t="e">
        <f>IF(OR(ISNA(L$1),ISNA($A206)),NA(),'临-燃尽0'!AW207)</f>
        <v>#N/A</v>
      </c>
      <c r="M206" s="8" t="e">
        <f>IF(OR(ISNA(M$1),ISNA($A206)),NA(),'临-燃尽0'!AX207)</f>
        <v>#N/A</v>
      </c>
      <c r="N206" s="8" t="e">
        <f>IF(OR(ISNA(N$1),ISNA($A206)),NA(),'临-燃尽0'!AY207)</f>
        <v>#N/A</v>
      </c>
      <c r="O206" s="8" t="e">
        <f>IF(OR(ISNA(O$1),ISNA($A206)),NA(),'临-燃尽0'!AZ207)</f>
        <v>#N/A</v>
      </c>
      <c r="P206" s="8" t="e">
        <f>IF(OR(ISNA(P$1),ISNA($A206)),NA(),'临-燃尽0'!BA207)</f>
        <v>#N/A</v>
      </c>
      <c r="Q206" s="8" t="e">
        <f>IF(OR(ISNA(Q$1),ISNA($A206)),NA(),'临-燃尽0'!BB207)</f>
        <v>#N/A</v>
      </c>
      <c r="R206" s="8" t="e">
        <f>IF(OR(ISNA(R$1),ISNA($A206)),NA(),'临-燃尽0'!BC207)</f>
        <v>#N/A</v>
      </c>
      <c r="S206" s="8" t="e">
        <f>IF(OR(ISNA(S$1),ISNA($A206)),NA(),'临-燃尽0'!BD207)</f>
        <v>#N/A</v>
      </c>
      <c r="T206" s="8" t="e">
        <f>IF(OR(ISNA(T$1),ISNA($A206)),NA(),'临-燃尽0'!BE207)</f>
        <v>#N/A</v>
      </c>
      <c r="U206" s="8" t="e">
        <f>IF(OR(ISNA(U$1),ISNA($A206)),NA(),'临-燃尽0'!BF207)</f>
        <v>#N/A</v>
      </c>
      <c r="V206" s="8" t="e">
        <f>IF(OR(ISNA(V$1),ISNA($A206)),NA(),'临-燃尽0'!BG207)</f>
        <v>#N/A</v>
      </c>
      <c r="W206" s="8" t="e">
        <f>IF(OR(ISNA(W$1),ISNA($A206)),NA(),'临-燃尽0'!BH207)</f>
        <v>#N/A</v>
      </c>
      <c r="X206" s="8" t="e">
        <f>IF(OR(ISNA(X$1),ISNA($A206)),NA(),'临-燃尽0'!BI207)</f>
        <v>#N/A</v>
      </c>
      <c r="Y206" s="8" t="e">
        <f>IF(OR(ISNA(Y$1),ISNA($A206)),NA(),'临-燃尽0'!BJ207)</f>
        <v>#N/A</v>
      </c>
      <c r="Z206" s="8" t="e">
        <f>IF(OR(ISNA(Z$1),ISNA($A206)),NA(),'临-燃尽0'!BK207)</f>
        <v>#N/A</v>
      </c>
      <c r="AA206" s="8" t="e">
        <f>IF(OR(ISNA(AA$1),ISNA($A206)),NA(),'临-燃尽0'!BL207)</f>
        <v>#N/A</v>
      </c>
      <c r="AB206" s="8" t="e">
        <f>IF(OR(ISNA(AB$1),ISNA($A206)),NA(),'临-燃尽0'!BM207)</f>
        <v>#N/A</v>
      </c>
      <c r="AC206" s="8" t="e">
        <f>IF(OR(ISNA(AC$1),ISNA($A206)),NA(),'临-燃尽0'!BN207)</f>
        <v>#N/A</v>
      </c>
      <c r="AD206" s="8" t="e">
        <f>IF(OR(ISNA(AD$1),ISNA($A206)),NA(),'临-燃尽0'!BO207)</f>
        <v>#N/A</v>
      </c>
      <c r="AE206" s="8" t="e">
        <f>IF(OR(ISNA(AE$1),ISNA($A206)),NA(),'临-燃尽0'!BP207)</f>
        <v>#N/A</v>
      </c>
      <c r="AF206" s="8" t="e">
        <f>IF(OR(ISNA(AF$1),ISNA($A206)),NA(),'临-燃尽0'!BQ207)</f>
        <v>#N/A</v>
      </c>
      <c r="AG206" s="8" t="e">
        <f>IF(OR(ISNA(AG$1),ISNA($A206)),NA(),'临-燃尽0'!BR207)</f>
        <v>#N/A</v>
      </c>
      <c r="AH206" s="8" t="e">
        <f>IF(OR(ISNA(AH$1),ISNA($A206)),NA(),'临-燃尽0'!BS207)</f>
        <v>#N/A</v>
      </c>
      <c r="AI206" s="8" t="e">
        <f>IF(OR(ISNA(AI$1),ISNA($A206)),NA(),'临-燃尽0'!BT207)</f>
        <v>#N/A</v>
      </c>
      <c r="AJ206" s="8" t="e">
        <f>IF(OR(ISNA(AJ$1),ISNA($A206)),NA(),'临-燃尽0'!BU207)</f>
        <v>#N/A</v>
      </c>
      <c r="AK206" s="8" t="e">
        <f>IF(OR(ISNA(AK$1),ISNA($A206)),NA(),'临-燃尽0'!BV207)</f>
        <v>#N/A</v>
      </c>
      <c r="AL206" s="8" t="e">
        <f>IF(OR(ISNA(AL$1),ISNA($A206)),NA(),'临-燃尽0'!BW207)</f>
        <v>#N/A</v>
      </c>
      <c r="AM206" s="8" t="e">
        <f>IF(OR(ISNA(AM$1),ISNA($A206)),NA(),'临-燃尽0'!BX207)</f>
        <v>#N/A</v>
      </c>
      <c r="AN206" s="8" t="e">
        <f>IF(OR(ISNA(AN$1),ISNA($A206)),NA(),'临-燃尽0'!BY207)</f>
        <v>#N/A</v>
      </c>
      <c r="AO206" s="8" t="e">
        <f>IF(OR(ISNA(AO$1),ISNA($A206)),NA(),'临-燃尽0'!BZ207)</f>
        <v>#N/A</v>
      </c>
      <c r="AP206" s="8" t="e">
        <f>IF(OR(ISNA(AP$1),ISNA($A206)),NA(),'临-燃尽0'!CA207)</f>
        <v>#N/A</v>
      </c>
      <c r="AQ206" s="8" t="e">
        <f>IF(OR(ISNA(AQ$1),ISNA($A206)),NA(),'临-燃尽0'!CB207)</f>
        <v>#N/A</v>
      </c>
      <c r="AR206" s="8" t="e">
        <f>IF(OR(ISNA(AR$1),ISNA($A206)),NA(),'临-燃尽0'!CC207)</f>
        <v>#N/A</v>
      </c>
      <c r="AS206" s="8" t="e">
        <f>IF(OR(ISNA(AS$1),ISNA($A206)),NA(),'临-燃尽0'!CD207)</f>
        <v>#N/A</v>
      </c>
      <c r="AT206" s="8" t="e">
        <f>IF(OR(ISNA(AT$1),ISNA($A206)),NA(),'临-燃尽0'!CE207)</f>
        <v>#N/A</v>
      </c>
      <c r="AU206" s="8" t="e">
        <f>IF(OR(ISNA(AU$1),ISNA($A206)),NA(),'临-燃尽0'!CF207)</f>
        <v>#N/A</v>
      </c>
      <c r="AV206" s="8" t="e">
        <f>IF(OR(ISNA(AV$1),ISNA($A206)),NA(),'临-燃尽0'!CG207)</f>
        <v>#N/A</v>
      </c>
      <c r="AW206" s="8" t="e">
        <f>IF(OR(ISNA(AW$1),ISNA($A206)),NA(),'临-燃尽0'!CH207)</f>
        <v>#N/A</v>
      </c>
      <c r="AX206" s="8" t="e">
        <f>IF(OR(ISNA(AX$1),ISNA($A206)),NA(),'临-燃尽0'!CI207)</f>
        <v>#N/A</v>
      </c>
      <c r="AY206" s="8" t="e">
        <f>IF(OR(ISNA(AY$1),ISNA($A206)),NA(),'临-燃尽0'!CJ207)</f>
        <v>#N/A</v>
      </c>
      <c r="AZ206" s="8" t="e">
        <f>IF(OR(ISNA(AZ$1),ISNA($A206)),NA(),'临-燃尽0'!CK207)</f>
        <v>#N/A</v>
      </c>
    </row>
    <row r="207" spans="1:52">
      <c r="A207" s="8" t="e">
        <f>IF(OR('临-燃尽0'!AL208="",'临-燃尽0'!AL208="总计"),NA(),'临-燃尽0'!AL208)</f>
        <v>#N/A</v>
      </c>
      <c r="B207" s="8" t="e">
        <f>IF(ISNA($A207),NA(),'临-燃尽0'!AM208)</f>
        <v>#N/A</v>
      </c>
      <c r="C207" s="8" t="e">
        <f>IF(ISNA($A207),NA(),'临-燃尽0'!AN208)</f>
        <v>#N/A</v>
      </c>
      <c r="D207" s="8" t="e">
        <f>IF(ISNA($A207),NA(),'临-燃尽0'!AO208)</f>
        <v>#N/A</v>
      </c>
      <c r="E207" s="8" t="e">
        <f>IF(OR(ISNA(E$1),ISNA($A207)),NA(),'临-燃尽0'!AP208)</f>
        <v>#N/A</v>
      </c>
      <c r="F207" s="8" t="e">
        <f>IF(OR(ISNA(F$1),ISNA($A207)),NA(),'临-燃尽0'!AQ208)</f>
        <v>#N/A</v>
      </c>
      <c r="G207" s="8" t="e">
        <f>IF(OR(ISNA(G$1),ISNA($A207)),NA(),'临-燃尽0'!AR208)</f>
        <v>#N/A</v>
      </c>
      <c r="H207" s="8" t="e">
        <f>IF(OR(ISNA(H$1),ISNA($A207)),NA(),'临-燃尽0'!AS208)</f>
        <v>#N/A</v>
      </c>
      <c r="I207" s="8" t="e">
        <f>IF(OR(ISNA(I$1),ISNA($A207)),NA(),'临-燃尽0'!AT208)</f>
        <v>#N/A</v>
      </c>
      <c r="J207" s="8" t="e">
        <f>IF(OR(ISNA(J$1),ISNA($A207)),NA(),'临-燃尽0'!AU208)</f>
        <v>#N/A</v>
      </c>
      <c r="K207" s="8" t="e">
        <f>IF(OR(ISNA(K$1),ISNA($A207)),NA(),'临-燃尽0'!AV208)</f>
        <v>#N/A</v>
      </c>
      <c r="L207" s="8" t="e">
        <f>IF(OR(ISNA(L$1),ISNA($A207)),NA(),'临-燃尽0'!AW208)</f>
        <v>#N/A</v>
      </c>
      <c r="M207" s="8" t="e">
        <f>IF(OR(ISNA(M$1),ISNA($A207)),NA(),'临-燃尽0'!AX208)</f>
        <v>#N/A</v>
      </c>
      <c r="N207" s="8" t="e">
        <f>IF(OR(ISNA(N$1),ISNA($A207)),NA(),'临-燃尽0'!AY208)</f>
        <v>#N/A</v>
      </c>
      <c r="O207" s="8" t="e">
        <f>IF(OR(ISNA(O$1),ISNA($A207)),NA(),'临-燃尽0'!AZ208)</f>
        <v>#N/A</v>
      </c>
      <c r="P207" s="8" t="e">
        <f>IF(OR(ISNA(P$1),ISNA($A207)),NA(),'临-燃尽0'!BA208)</f>
        <v>#N/A</v>
      </c>
      <c r="Q207" s="8" t="e">
        <f>IF(OR(ISNA(Q$1),ISNA($A207)),NA(),'临-燃尽0'!BB208)</f>
        <v>#N/A</v>
      </c>
      <c r="R207" s="8" t="e">
        <f>IF(OR(ISNA(R$1),ISNA($A207)),NA(),'临-燃尽0'!BC208)</f>
        <v>#N/A</v>
      </c>
      <c r="S207" s="8" t="e">
        <f>IF(OR(ISNA(S$1),ISNA($A207)),NA(),'临-燃尽0'!BD208)</f>
        <v>#N/A</v>
      </c>
      <c r="T207" s="8" t="e">
        <f>IF(OR(ISNA(T$1),ISNA($A207)),NA(),'临-燃尽0'!BE208)</f>
        <v>#N/A</v>
      </c>
      <c r="U207" s="8" t="e">
        <f>IF(OR(ISNA(U$1),ISNA($A207)),NA(),'临-燃尽0'!BF208)</f>
        <v>#N/A</v>
      </c>
      <c r="V207" s="8" t="e">
        <f>IF(OR(ISNA(V$1),ISNA($A207)),NA(),'临-燃尽0'!BG208)</f>
        <v>#N/A</v>
      </c>
      <c r="W207" s="8" t="e">
        <f>IF(OR(ISNA(W$1),ISNA($A207)),NA(),'临-燃尽0'!BH208)</f>
        <v>#N/A</v>
      </c>
      <c r="X207" s="8" t="e">
        <f>IF(OR(ISNA(X$1),ISNA($A207)),NA(),'临-燃尽0'!BI208)</f>
        <v>#N/A</v>
      </c>
      <c r="Y207" s="8" t="e">
        <f>IF(OR(ISNA(Y$1),ISNA($A207)),NA(),'临-燃尽0'!BJ208)</f>
        <v>#N/A</v>
      </c>
      <c r="Z207" s="8" t="e">
        <f>IF(OR(ISNA(Z$1),ISNA($A207)),NA(),'临-燃尽0'!BK208)</f>
        <v>#N/A</v>
      </c>
      <c r="AA207" s="8" t="e">
        <f>IF(OR(ISNA(AA$1),ISNA($A207)),NA(),'临-燃尽0'!BL208)</f>
        <v>#N/A</v>
      </c>
      <c r="AB207" s="8" t="e">
        <f>IF(OR(ISNA(AB$1),ISNA($A207)),NA(),'临-燃尽0'!BM208)</f>
        <v>#N/A</v>
      </c>
      <c r="AC207" s="8" t="e">
        <f>IF(OR(ISNA(AC$1),ISNA($A207)),NA(),'临-燃尽0'!BN208)</f>
        <v>#N/A</v>
      </c>
      <c r="AD207" s="8" t="e">
        <f>IF(OR(ISNA(AD$1),ISNA($A207)),NA(),'临-燃尽0'!BO208)</f>
        <v>#N/A</v>
      </c>
      <c r="AE207" s="8" t="e">
        <f>IF(OR(ISNA(AE$1),ISNA($A207)),NA(),'临-燃尽0'!BP208)</f>
        <v>#N/A</v>
      </c>
      <c r="AF207" s="8" t="e">
        <f>IF(OR(ISNA(AF$1),ISNA($A207)),NA(),'临-燃尽0'!BQ208)</f>
        <v>#N/A</v>
      </c>
      <c r="AG207" s="8" t="e">
        <f>IF(OR(ISNA(AG$1),ISNA($A207)),NA(),'临-燃尽0'!BR208)</f>
        <v>#N/A</v>
      </c>
      <c r="AH207" s="8" t="e">
        <f>IF(OR(ISNA(AH$1),ISNA($A207)),NA(),'临-燃尽0'!BS208)</f>
        <v>#N/A</v>
      </c>
      <c r="AI207" s="8" t="e">
        <f>IF(OR(ISNA(AI$1),ISNA($A207)),NA(),'临-燃尽0'!BT208)</f>
        <v>#N/A</v>
      </c>
      <c r="AJ207" s="8" t="e">
        <f>IF(OR(ISNA(AJ$1),ISNA($A207)),NA(),'临-燃尽0'!BU208)</f>
        <v>#N/A</v>
      </c>
      <c r="AK207" s="8" t="e">
        <f>IF(OR(ISNA(AK$1),ISNA($A207)),NA(),'临-燃尽0'!BV208)</f>
        <v>#N/A</v>
      </c>
      <c r="AL207" s="8" t="e">
        <f>IF(OR(ISNA(AL$1),ISNA($A207)),NA(),'临-燃尽0'!BW208)</f>
        <v>#N/A</v>
      </c>
      <c r="AM207" s="8" t="e">
        <f>IF(OR(ISNA(AM$1),ISNA($A207)),NA(),'临-燃尽0'!BX208)</f>
        <v>#N/A</v>
      </c>
      <c r="AN207" s="8" t="e">
        <f>IF(OR(ISNA(AN$1),ISNA($A207)),NA(),'临-燃尽0'!BY208)</f>
        <v>#N/A</v>
      </c>
      <c r="AO207" s="8" t="e">
        <f>IF(OR(ISNA(AO$1),ISNA($A207)),NA(),'临-燃尽0'!BZ208)</f>
        <v>#N/A</v>
      </c>
      <c r="AP207" s="8" t="e">
        <f>IF(OR(ISNA(AP$1),ISNA($A207)),NA(),'临-燃尽0'!CA208)</f>
        <v>#N/A</v>
      </c>
      <c r="AQ207" s="8" t="e">
        <f>IF(OR(ISNA(AQ$1),ISNA($A207)),NA(),'临-燃尽0'!CB208)</f>
        <v>#N/A</v>
      </c>
      <c r="AR207" s="8" t="e">
        <f>IF(OR(ISNA(AR$1),ISNA($A207)),NA(),'临-燃尽0'!CC208)</f>
        <v>#N/A</v>
      </c>
      <c r="AS207" s="8" t="e">
        <f>IF(OR(ISNA(AS$1),ISNA($A207)),NA(),'临-燃尽0'!CD208)</f>
        <v>#N/A</v>
      </c>
      <c r="AT207" s="8" t="e">
        <f>IF(OR(ISNA(AT$1),ISNA($A207)),NA(),'临-燃尽0'!CE208)</f>
        <v>#N/A</v>
      </c>
      <c r="AU207" s="8" t="e">
        <f>IF(OR(ISNA(AU$1),ISNA($A207)),NA(),'临-燃尽0'!CF208)</f>
        <v>#N/A</v>
      </c>
      <c r="AV207" s="8" t="e">
        <f>IF(OR(ISNA(AV$1),ISNA($A207)),NA(),'临-燃尽0'!CG208)</f>
        <v>#N/A</v>
      </c>
      <c r="AW207" s="8" t="e">
        <f>IF(OR(ISNA(AW$1),ISNA($A207)),NA(),'临-燃尽0'!CH208)</f>
        <v>#N/A</v>
      </c>
      <c r="AX207" s="8" t="e">
        <f>IF(OR(ISNA(AX$1),ISNA($A207)),NA(),'临-燃尽0'!CI208)</f>
        <v>#N/A</v>
      </c>
      <c r="AY207" s="8" t="e">
        <f>IF(OR(ISNA(AY$1),ISNA($A207)),NA(),'临-燃尽0'!CJ208)</f>
        <v>#N/A</v>
      </c>
      <c r="AZ207" s="8" t="e">
        <f>IF(OR(ISNA(AZ$1),ISNA($A207)),NA(),'临-燃尽0'!CK208)</f>
        <v>#N/A</v>
      </c>
    </row>
    <row r="208" spans="1:52">
      <c r="A208" s="8" t="e">
        <f>IF(OR('临-燃尽0'!AL209="",'临-燃尽0'!AL209="总计"),NA(),'临-燃尽0'!AL209)</f>
        <v>#N/A</v>
      </c>
      <c r="B208" s="8" t="e">
        <f>IF(ISNA($A208),NA(),'临-燃尽0'!AM209)</f>
        <v>#N/A</v>
      </c>
      <c r="C208" s="8" t="e">
        <f>IF(ISNA($A208),NA(),'临-燃尽0'!AN209)</f>
        <v>#N/A</v>
      </c>
      <c r="D208" s="8" t="e">
        <f>IF(ISNA($A208),NA(),'临-燃尽0'!AO209)</f>
        <v>#N/A</v>
      </c>
      <c r="E208" s="8" t="e">
        <f>IF(OR(ISNA(E$1),ISNA($A208)),NA(),'临-燃尽0'!AP209)</f>
        <v>#N/A</v>
      </c>
      <c r="F208" s="8" t="e">
        <f>IF(OR(ISNA(F$1),ISNA($A208)),NA(),'临-燃尽0'!AQ209)</f>
        <v>#N/A</v>
      </c>
      <c r="G208" s="8" t="e">
        <f>IF(OR(ISNA(G$1),ISNA($A208)),NA(),'临-燃尽0'!AR209)</f>
        <v>#N/A</v>
      </c>
      <c r="H208" s="8" t="e">
        <f>IF(OR(ISNA(H$1),ISNA($A208)),NA(),'临-燃尽0'!AS209)</f>
        <v>#N/A</v>
      </c>
      <c r="I208" s="8" t="e">
        <f>IF(OR(ISNA(I$1),ISNA($A208)),NA(),'临-燃尽0'!AT209)</f>
        <v>#N/A</v>
      </c>
      <c r="J208" s="8" t="e">
        <f>IF(OR(ISNA(J$1),ISNA($A208)),NA(),'临-燃尽0'!AU209)</f>
        <v>#N/A</v>
      </c>
      <c r="K208" s="8" t="e">
        <f>IF(OR(ISNA(K$1),ISNA($A208)),NA(),'临-燃尽0'!AV209)</f>
        <v>#N/A</v>
      </c>
      <c r="L208" s="8" t="e">
        <f>IF(OR(ISNA(L$1),ISNA($A208)),NA(),'临-燃尽0'!AW209)</f>
        <v>#N/A</v>
      </c>
      <c r="M208" s="8" t="e">
        <f>IF(OR(ISNA(M$1),ISNA($A208)),NA(),'临-燃尽0'!AX209)</f>
        <v>#N/A</v>
      </c>
      <c r="N208" s="8" t="e">
        <f>IF(OR(ISNA(N$1),ISNA($A208)),NA(),'临-燃尽0'!AY209)</f>
        <v>#N/A</v>
      </c>
      <c r="O208" s="8" t="e">
        <f>IF(OR(ISNA(O$1),ISNA($A208)),NA(),'临-燃尽0'!AZ209)</f>
        <v>#N/A</v>
      </c>
      <c r="P208" s="8" t="e">
        <f>IF(OR(ISNA(P$1),ISNA($A208)),NA(),'临-燃尽0'!BA209)</f>
        <v>#N/A</v>
      </c>
      <c r="Q208" s="8" t="e">
        <f>IF(OR(ISNA(Q$1),ISNA($A208)),NA(),'临-燃尽0'!BB209)</f>
        <v>#N/A</v>
      </c>
      <c r="R208" s="8" t="e">
        <f>IF(OR(ISNA(R$1),ISNA($A208)),NA(),'临-燃尽0'!BC209)</f>
        <v>#N/A</v>
      </c>
      <c r="S208" s="8" t="e">
        <f>IF(OR(ISNA(S$1),ISNA($A208)),NA(),'临-燃尽0'!BD209)</f>
        <v>#N/A</v>
      </c>
      <c r="T208" s="8" t="e">
        <f>IF(OR(ISNA(T$1),ISNA($A208)),NA(),'临-燃尽0'!BE209)</f>
        <v>#N/A</v>
      </c>
      <c r="U208" s="8" t="e">
        <f>IF(OR(ISNA(U$1),ISNA($A208)),NA(),'临-燃尽0'!BF209)</f>
        <v>#N/A</v>
      </c>
      <c r="V208" s="8" t="e">
        <f>IF(OR(ISNA(V$1),ISNA($A208)),NA(),'临-燃尽0'!BG209)</f>
        <v>#N/A</v>
      </c>
      <c r="W208" s="8" t="e">
        <f>IF(OR(ISNA(W$1),ISNA($A208)),NA(),'临-燃尽0'!BH209)</f>
        <v>#N/A</v>
      </c>
      <c r="X208" s="8" t="e">
        <f>IF(OR(ISNA(X$1),ISNA($A208)),NA(),'临-燃尽0'!BI209)</f>
        <v>#N/A</v>
      </c>
      <c r="Y208" s="8" t="e">
        <f>IF(OR(ISNA(Y$1),ISNA($A208)),NA(),'临-燃尽0'!BJ209)</f>
        <v>#N/A</v>
      </c>
      <c r="Z208" s="8" t="e">
        <f>IF(OR(ISNA(Z$1),ISNA($A208)),NA(),'临-燃尽0'!BK209)</f>
        <v>#N/A</v>
      </c>
      <c r="AA208" s="8" t="e">
        <f>IF(OR(ISNA(AA$1),ISNA($A208)),NA(),'临-燃尽0'!BL209)</f>
        <v>#N/A</v>
      </c>
      <c r="AB208" s="8" t="e">
        <f>IF(OR(ISNA(AB$1),ISNA($A208)),NA(),'临-燃尽0'!BM209)</f>
        <v>#N/A</v>
      </c>
      <c r="AC208" s="8" t="e">
        <f>IF(OR(ISNA(AC$1),ISNA($A208)),NA(),'临-燃尽0'!BN209)</f>
        <v>#N/A</v>
      </c>
      <c r="AD208" s="8" t="e">
        <f>IF(OR(ISNA(AD$1),ISNA($A208)),NA(),'临-燃尽0'!BO209)</f>
        <v>#N/A</v>
      </c>
      <c r="AE208" s="8" t="e">
        <f>IF(OR(ISNA(AE$1),ISNA($A208)),NA(),'临-燃尽0'!BP209)</f>
        <v>#N/A</v>
      </c>
      <c r="AF208" s="8" t="e">
        <f>IF(OR(ISNA(AF$1),ISNA($A208)),NA(),'临-燃尽0'!BQ209)</f>
        <v>#N/A</v>
      </c>
      <c r="AG208" s="8" t="e">
        <f>IF(OR(ISNA(AG$1),ISNA($A208)),NA(),'临-燃尽0'!BR209)</f>
        <v>#N/A</v>
      </c>
      <c r="AH208" s="8" t="e">
        <f>IF(OR(ISNA(AH$1),ISNA($A208)),NA(),'临-燃尽0'!BS209)</f>
        <v>#N/A</v>
      </c>
      <c r="AI208" s="8" t="e">
        <f>IF(OR(ISNA(AI$1),ISNA($A208)),NA(),'临-燃尽0'!BT209)</f>
        <v>#N/A</v>
      </c>
      <c r="AJ208" s="8" t="e">
        <f>IF(OR(ISNA(AJ$1),ISNA($A208)),NA(),'临-燃尽0'!BU209)</f>
        <v>#N/A</v>
      </c>
      <c r="AK208" s="8" t="e">
        <f>IF(OR(ISNA(AK$1),ISNA($A208)),NA(),'临-燃尽0'!BV209)</f>
        <v>#N/A</v>
      </c>
      <c r="AL208" s="8" t="e">
        <f>IF(OR(ISNA(AL$1),ISNA($A208)),NA(),'临-燃尽0'!BW209)</f>
        <v>#N/A</v>
      </c>
      <c r="AM208" s="8" t="e">
        <f>IF(OR(ISNA(AM$1),ISNA($A208)),NA(),'临-燃尽0'!BX209)</f>
        <v>#N/A</v>
      </c>
      <c r="AN208" s="8" t="e">
        <f>IF(OR(ISNA(AN$1),ISNA($A208)),NA(),'临-燃尽0'!BY209)</f>
        <v>#N/A</v>
      </c>
      <c r="AO208" s="8" t="e">
        <f>IF(OR(ISNA(AO$1),ISNA($A208)),NA(),'临-燃尽0'!BZ209)</f>
        <v>#N/A</v>
      </c>
      <c r="AP208" s="8" t="e">
        <f>IF(OR(ISNA(AP$1),ISNA($A208)),NA(),'临-燃尽0'!CA209)</f>
        <v>#N/A</v>
      </c>
      <c r="AQ208" s="8" t="e">
        <f>IF(OR(ISNA(AQ$1),ISNA($A208)),NA(),'临-燃尽0'!CB209)</f>
        <v>#N/A</v>
      </c>
      <c r="AR208" s="8" t="e">
        <f>IF(OR(ISNA(AR$1),ISNA($A208)),NA(),'临-燃尽0'!CC209)</f>
        <v>#N/A</v>
      </c>
      <c r="AS208" s="8" t="e">
        <f>IF(OR(ISNA(AS$1),ISNA($A208)),NA(),'临-燃尽0'!CD209)</f>
        <v>#N/A</v>
      </c>
      <c r="AT208" s="8" t="e">
        <f>IF(OR(ISNA(AT$1),ISNA($A208)),NA(),'临-燃尽0'!CE209)</f>
        <v>#N/A</v>
      </c>
      <c r="AU208" s="8" t="e">
        <f>IF(OR(ISNA(AU$1),ISNA($A208)),NA(),'临-燃尽0'!CF209)</f>
        <v>#N/A</v>
      </c>
      <c r="AV208" s="8" t="e">
        <f>IF(OR(ISNA(AV$1),ISNA($A208)),NA(),'临-燃尽0'!CG209)</f>
        <v>#N/A</v>
      </c>
      <c r="AW208" s="8" t="e">
        <f>IF(OR(ISNA(AW$1),ISNA($A208)),NA(),'临-燃尽0'!CH209)</f>
        <v>#N/A</v>
      </c>
      <c r="AX208" s="8" t="e">
        <f>IF(OR(ISNA(AX$1),ISNA($A208)),NA(),'临-燃尽0'!CI209)</f>
        <v>#N/A</v>
      </c>
      <c r="AY208" s="8" t="e">
        <f>IF(OR(ISNA(AY$1),ISNA($A208)),NA(),'临-燃尽0'!CJ209)</f>
        <v>#N/A</v>
      </c>
      <c r="AZ208" s="8" t="e">
        <f>IF(OR(ISNA(AZ$1),ISNA($A208)),NA(),'临-燃尽0'!CK209)</f>
        <v>#N/A</v>
      </c>
    </row>
    <row r="209" spans="1:52">
      <c r="A209" s="8" t="e">
        <f>IF(OR('临-燃尽0'!AL210="",'临-燃尽0'!AL210="总计"),NA(),'临-燃尽0'!AL210)</f>
        <v>#N/A</v>
      </c>
      <c r="B209" s="8" t="e">
        <f>IF(ISNA($A209),NA(),'临-燃尽0'!AM210)</f>
        <v>#N/A</v>
      </c>
      <c r="C209" s="8" t="e">
        <f>IF(ISNA($A209),NA(),'临-燃尽0'!AN210)</f>
        <v>#N/A</v>
      </c>
      <c r="D209" s="8" t="e">
        <f>IF(ISNA($A209),NA(),'临-燃尽0'!AO210)</f>
        <v>#N/A</v>
      </c>
      <c r="E209" s="8" t="e">
        <f>IF(OR(ISNA(E$1),ISNA($A209)),NA(),'临-燃尽0'!AP210)</f>
        <v>#N/A</v>
      </c>
      <c r="F209" s="8" t="e">
        <f>IF(OR(ISNA(F$1),ISNA($A209)),NA(),'临-燃尽0'!AQ210)</f>
        <v>#N/A</v>
      </c>
      <c r="G209" s="8" t="e">
        <f>IF(OR(ISNA(G$1),ISNA($A209)),NA(),'临-燃尽0'!AR210)</f>
        <v>#N/A</v>
      </c>
      <c r="H209" s="8" t="e">
        <f>IF(OR(ISNA(H$1),ISNA($A209)),NA(),'临-燃尽0'!AS210)</f>
        <v>#N/A</v>
      </c>
      <c r="I209" s="8" t="e">
        <f>IF(OR(ISNA(I$1),ISNA($A209)),NA(),'临-燃尽0'!AT210)</f>
        <v>#N/A</v>
      </c>
      <c r="J209" s="8" t="e">
        <f>IF(OR(ISNA(J$1),ISNA($A209)),NA(),'临-燃尽0'!AU210)</f>
        <v>#N/A</v>
      </c>
      <c r="K209" s="8" t="e">
        <f>IF(OR(ISNA(K$1),ISNA($A209)),NA(),'临-燃尽0'!AV210)</f>
        <v>#N/A</v>
      </c>
      <c r="L209" s="8" t="e">
        <f>IF(OR(ISNA(L$1),ISNA($A209)),NA(),'临-燃尽0'!AW210)</f>
        <v>#N/A</v>
      </c>
      <c r="M209" s="8" t="e">
        <f>IF(OR(ISNA(M$1),ISNA($A209)),NA(),'临-燃尽0'!AX210)</f>
        <v>#N/A</v>
      </c>
      <c r="N209" s="8" t="e">
        <f>IF(OR(ISNA(N$1),ISNA($A209)),NA(),'临-燃尽0'!AY210)</f>
        <v>#N/A</v>
      </c>
      <c r="O209" s="8" t="e">
        <f>IF(OR(ISNA(O$1),ISNA($A209)),NA(),'临-燃尽0'!AZ210)</f>
        <v>#N/A</v>
      </c>
      <c r="P209" s="8" t="e">
        <f>IF(OR(ISNA(P$1),ISNA($A209)),NA(),'临-燃尽0'!BA210)</f>
        <v>#N/A</v>
      </c>
      <c r="Q209" s="8" t="e">
        <f>IF(OR(ISNA(Q$1),ISNA($A209)),NA(),'临-燃尽0'!BB210)</f>
        <v>#N/A</v>
      </c>
      <c r="R209" s="8" t="e">
        <f>IF(OR(ISNA(R$1),ISNA($A209)),NA(),'临-燃尽0'!BC210)</f>
        <v>#N/A</v>
      </c>
      <c r="S209" s="8" t="e">
        <f>IF(OR(ISNA(S$1),ISNA($A209)),NA(),'临-燃尽0'!BD210)</f>
        <v>#N/A</v>
      </c>
      <c r="T209" s="8" t="e">
        <f>IF(OR(ISNA(T$1),ISNA($A209)),NA(),'临-燃尽0'!BE210)</f>
        <v>#N/A</v>
      </c>
      <c r="U209" s="8" t="e">
        <f>IF(OR(ISNA(U$1),ISNA($A209)),NA(),'临-燃尽0'!BF210)</f>
        <v>#N/A</v>
      </c>
      <c r="V209" s="8" t="e">
        <f>IF(OR(ISNA(V$1),ISNA($A209)),NA(),'临-燃尽0'!BG210)</f>
        <v>#N/A</v>
      </c>
      <c r="W209" s="8" t="e">
        <f>IF(OR(ISNA(W$1),ISNA($A209)),NA(),'临-燃尽0'!BH210)</f>
        <v>#N/A</v>
      </c>
      <c r="X209" s="8" t="e">
        <f>IF(OR(ISNA(X$1),ISNA($A209)),NA(),'临-燃尽0'!BI210)</f>
        <v>#N/A</v>
      </c>
      <c r="Y209" s="8" t="e">
        <f>IF(OR(ISNA(Y$1),ISNA($A209)),NA(),'临-燃尽0'!BJ210)</f>
        <v>#N/A</v>
      </c>
      <c r="Z209" s="8" t="e">
        <f>IF(OR(ISNA(Z$1),ISNA($A209)),NA(),'临-燃尽0'!BK210)</f>
        <v>#N/A</v>
      </c>
      <c r="AA209" s="8" t="e">
        <f>IF(OR(ISNA(AA$1),ISNA($A209)),NA(),'临-燃尽0'!BL210)</f>
        <v>#N/A</v>
      </c>
      <c r="AB209" s="8" t="e">
        <f>IF(OR(ISNA(AB$1),ISNA($A209)),NA(),'临-燃尽0'!BM210)</f>
        <v>#N/A</v>
      </c>
      <c r="AC209" s="8" t="e">
        <f>IF(OR(ISNA(AC$1),ISNA($A209)),NA(),'临-燃尽0'!BN210)</f>
        <v>#N/A</v>
      </c>
      <c r="AD209" s="8" t="e">
        <f>IF(OR(ISNA(AD$1),ISNA($A209)),NA(),'临-燃尽0'!BO210)</f>
        <v>#N/A</v>
      </c>
      <c r="AE209" s="8" t="e">
        <f>IF(OR(ISNA(AE$1),ISNA($A209)),NA(),'临-燃尽0'!BP210)</f>
        <v>#N/A</v>
      </c>
      <c r="AF209" s="8" t="e">
        <f>IF(OR(ISNA(AF$1),ISNA($A209)),NA(),'临-燃尽0'!BQ210)</f>
        <v>#N/A</v>
      </c>
      <c r="AG209" s="8" t="e">
        <f>IF(OR(ISNA(AG$1),ISNA($A209)),NA(),'临-燃尽0'!BR210)</f>
        <v>#N/A</v>
      </c>
      <c r="AH209" s="8" t="e">
        <f>IF(OR(ISNA(AH$1),ISNA($A209)),NA(),'临-燃尽0'!BS210)</f>
        <v>#N/A</v>
      </c>
      <c r="AI209" s="8" t="e">
        <f>IF(OR(ISNA(AI$1),ISNA($A209)),NA(),'临-燃尽0'!BT210)</f>
        <v>#N/A</v>
      </c>
      <c r="AJ209" s="8" t="e">
        <f>IF(OR(ISNA(AJ$1),ISNA($A209)),NA(),'临-燃尽0'!BU210)</f>
        <v>#N/A</v>
      </c>
      <c r="AK209" s="8" t="e">
        <f>IF(OR(ISNA(AK$1),ISNA($A209)),NA(),'临-燃尽0'!BV210)</f>
        <v>#N/A</v>
      </c>
      <c r="AL209" s="8" t="e">
        <f>IF(OR(ISNA(AL$1),ISNA($A209)),NA(),'临-燃尽0'!BW210)</f>
        <v>#N/A</v>
      </c>
      <c r="AM209" s="8" t="e">
        <f>IF(OR(ISNA(AM$1),ISNA($A209)),NA(),'临-燃尽0'!BX210)</f>
        <v>#N/A</v>
      </c>
      <c r="AN209" s="8" t="e">
        <f>IF(OR(ISNA(AN$1),ISNA($A209)),NA(),'临-燃尽0'!BY210)</f>
        <v>#N/A</v>
      </c>
      <c r="AO209" s="8" t="e">
        <f>IF(OR(ISNA(AO$1),ISNA($A209)),NA(),'临-燃尽0'!BZ210)</f>
        <v>#N/A</v>
      </c>
      <c r="AP209" s="8" t="e">
        <f>IF(OR(ISNA(AP$1),ISNA($A209)),NA(),'临-燃尽0'!CA210)</f>
        <v>#N/A</v>
      </c>
      <c r="AQ209" s="8" t="e">
        <f>IF(OR(ISNA(AQ$1),ISNA($A209)),NA(),'临-燃尽0'!CB210)</f>
        <v>#N/A</v>
      </c>
      <c r="AR209" s="8" t="e">
        <f>IF(OR(ISNA(AR$1),ISNA($A209)),NA(),'临-燃尽0'!CC210)</f>
        <v>#N/A</v>
      </c>
      <c r="AS209" s="8" t="e">
        <f>IF(OR(ISNA(AS$1),ISNA($A209)),NA(),'临-燃尽0'!CD210)</f>
        <v>#N/A</v>
      </c>
      <c r="AT209" s="8" t="e">
        <f>IF(OR(ISNA(AT$1),ISNA($A209)),NA(),'临-燃尽0'!CE210)</f>
        <v>#N/A</v>
      </c>
      <c r="AU209" s="8" t="e">
        <f>IF(OR(ISNA(AU$1),ISNA($A209)),NA(),'临-燃尽0'!CF210)</f>
        <v>#N/A</v>
      </c>
      <c r="AV209" s="8" t="e">
        <f>IF(OR(ISNA(AV$1),ISNA($A209)),NA(),'临-燃尽0'!CG210)</f>
        <v>#N/A</v>
      </c>
      <c r="AW209" s="8" t="e">
        <f>IF(OR(ISNA(AW$1),ISNA($A209)),NA(),'临-燃尽0'!CH210)</f>
        <v>#N/A</v>
      </c>
      <c r="AX209" s="8" t="e">
        <f>IF(OR(ISNA(AX$1),ISNA($A209)),NA(),'临-燃尽0'!CI210)</f>
        <v>#N/A</v>
      </c>
      <c r="AY209" s="8" t="e">
        <f>IF(OR(ISNA(AY$1),ISNA($A209)),NA(),'临-燃尽0'!CJ210)</f>
        <v>#N/A</v>
      </c>
      <c r="AZ209" s="8" t="e">
        <f>IF(OR(ISNA(AZ$1),ISNA($A209)),NA(),'临-燃尽0'!CK210)</f>
        <v>#N/A</v>
      </c>
    </row>
    <row r="210" spans="1:52">
      <c r="A210" s="8" t="e">
        <f>IF(OR('临-燃尽0'!AL211="",'临-燃尽0'!AL211="总计"),NA(),'临-燃尽0'!AL211)</f>
        <v>#N/A</v>
      </c>
      <c r="B210" s="8" t="e">
        <f>IF(ISNA($A210),NA(),'临-燃尽0'!AM211)</f>
        <v>#N/A</v>
      </c>
      <c r="C210" s="8" t="e">
        <f>IF(ISNA($A210),NA(),'临-燃尽0'!AN211)</f>
        <v>#N/A</v>
      </c>
      <c r="D210" s="8" t="e">
        <f>IF(ISNA($A210),NA(),'临-燃尽0'!AO211)</f>
        <v>#N/A</v>
      </c>
      <c r="E210" s="8" t="e">
        <f>IF(OR(ISNA(E$1),ISNA($A210)),NA(),'临-燃尽0'!AP211)</f>
        <v>#N/A</v>
      </c>
      <c r="F210" s="8" t="e">
        <f>IF(OR(ISNA(F$1),ISNA($A210)),NA(),'临-燃尽0'!AQ211)</f>
        <v>#N/A</v>
      </c>
      <c r="G210" s="8" t="e">
        <f>IF(OR(ISNA(G$1),ISNA($A210)),NA(),'临-燃尽0'!AR211)</f>
        <v>#N/A</v>
      </c>
      <c r="H210" s="8" t="e">
        <f>IF(OR(ISNA(H$1),ISNA($A210)),NA(),'临-燃尽0'!AS211)</f>
        <v>#N/A</v>
      </c>
      <c r="I210" s="8" t="e">
        <f>IF(OR(ISNA(I$1),ISNA($A210)),NA(),'临-燃尽0'!AT211)</f>
        <v>#N/A</v>
      </c>
      <c r="J210" s="8" t="e">
        <f>IF(OR(ISNA(J$1),ISNA($A210)),NA(),'临-燃尽0'!AU211)</f>
        <v>#N/A</v>
      </c>
      <c r="K210" s="8" t="e">
        <f>IF(OR(ISNA(K$1),ISNA($A210)),NA(),'临-燃尽0'!AV211)</f>
        <v>#N/A</v>
      </c>
      <c r="L210" s="8" t="e">
        <f>IF(OR(ISNA(L$1),ISNA($A210)),NA(),'临-燃尽0'!AW211)</f>
        <v>#N/A</v>
      </c>
      <c r="M210" s="8" t="e">
        <f>IF(OR(ISNA(M$1),ISNA($A210)),NA(),'临-燃尽0'!AX211)</f>
        <v>#N/A</v>
      </c>
      <c r="N210" s="8" t="e">
        <f>IF(OR(ISNA(N$1),ISNA($A210)),NA(),'临-燃尽0'!AY211)</f>
        <v>#N/A</v>
      </c>
      <c r="O210" s="8" t="e">
        <f>IF(OR(ISNA(O$1),ISNA($A210)),NA(),'临-燃尽0'!AZ211)</f>
        <v>#N/A</v>
      </c>
      <c r="P210" s="8" t="e">
        <f>IF(OR(ISNA(P$1),ISNA($A210)),NA(),'临-燃尽0'!BA211)</f>
        <v>#N/A</v>
      </c>
      <c r="Q210" s="8" t="e">
        <f>IF(OR(ISNA(Q$1),ISNA($A210)),NA(),'临-燃尽0'!BB211)</f>
        <v>#N/A</v>
      </c>
      <c r="R210" s="8" t="e">
        <f>IF(OR(ISNA(R$1),ISNA($A210)),NA(),'临-燃尽0'!BC211)</f>
        <v>#N/A</v>
      </c>
      <c r="S210" s="8" t="e">
        <f>IF(OR(ISNA(S$1),ISNA($A210)),NA(),'临-燃尽0'!BD211)</f>
        <v>#N/A</v>
      </c>
      <c r="T210" s="8" t="e">
        <f>IF(OR(ISNA(T$1),ISNA($A210)),NA(),'临-燃尽0'!BE211)</f>
        <v>#N/A</v>
      </c>
      <c r="U210" s="8" t="e">
        <f>IF(OR(ISNA(U$1),ISNA($A210)),NA(),'临-燃尽0'!BF211)</f>
        <v>#N/A</v>
      </c>
      <c r="V210" s="8" t="e">
        <f>IF(OR(ISNA(V$1),ISNA($A210)),NA(),'临-燃尽0'!BG211)</f>
        <v>#N/A</v>
      </c>
      <c r="W210" s="8" t="e">
        <f>IF(OR(ISNA(W$1),ISNA($A210)),NA(),'临-燃尽0'!BH211)</f>
        <v>#N/A</v>
      </c>
      <c r="X210" s="8" t="e">
        <f>IF(OR(ISNA(X$1),ISNA($A210)),NA(),'临-燃尽0'!BI211)</f>
        <v>#N/A</v>
      </c>
      <c r="Y210" s="8" t="e">
        <f>IF(OR(ISNA(Y$1),ISNA($A210)),NA(),'临-燃尽0'!BJ211)</f>
        <v>#N/A</v>
      </c>
      <c r="Z210" s="8" t="e">
        <f>IF(OR(ISNA(Z$1),ISNA($A210)),NA(),'临-燃尽0'!BK211)</f>
        <v>#N/A</v>
      </c>
      <c r="AA210" s="8" t="e">
        <f>IF(OR(ISNA(AA$1),ISNA($A210)),NA(),'临-燃尽0'!BL211)</f>
        <v>#N/A</v>
      </c>
      <c r="AB210" s="8" t="e">
        <f>IF(OR(ISNA(AB$1),ISNA($A210)),NA(),'临-燃尽0'!BM211)</f>
        <v>#N/A</v>
      </c>
      <c r="AC210" s="8" t="e">
        <f>IF(OR(ISNA(AC$1),ISNA($A210)),NA(),'临-燃尽0'!BN211)</f>
        <v>#N/A</v>
      </c>
      <c r="AD210" s="8" t="e">
        <f>IF(OR(ISNA(AD$1),ISNA($A210)),NA(),'临-燃尽0'!BO211)</f>
        <v>#N/A</v>
      </c>
      <c r="AE210" s="8" t="e">
        <f>IF(OR(ISNA(AE$1),ISNA($A210)),NA(),'临-燃尽0'!BP211)</f>
        <v>#N/A</v>
      </c>
      <c r="AF210" s="8" t="e">
        <f>IF(OR(ISNA(AF$1),ISNA($A210)),NA(),'临-燃尽0'!BQ211)</f>
        <v>#N/A</v>
      </c>
      <c r="AG210" s="8" t="e">
        <f>IF(OR(ISNA(AG$1),ISNA($A210)),NA(),'临-燃尽0'!BR211)</f>
        <v>#N/A</v>
      </c>
      <c r="AH210" s="8" t="e">
        <f>IF(OR(ISNA(AH$1),ISNA($A210)),NA(),'临-燃尽0'!BS211)</f>
        <v>#N/A</v>
      </c>
      <c r="AI210" s="8" t="e">
        <f>IF(OR(ISNA(AI$1),ISNA($A210)),NA(),'临-燃尽0'!BT211)</f>
        <v>#N/A</v>
      </c>
      <c r="AJ210" s="8" t="e">
        <f>IF(OR(ISNA(AJ$1),ISNA($A210)),NA(),'临-燃尽0'!BU211)</f>
        <v>#N/A</v>
      </c>
      <c r="AK210" s="8" t="e">
        <f>IF(OR(ISNA(AK$1),ISNA($A210)),NA(),'临-燃尽0'!BV211)</f>
        <v>#N/A</v>
      </c>
      <c r="AL210" s="8" t="e">
        <f>IF(OR(ISNA(AL$1),ISNA($A210)),NA(),'临-燃尽0'!BW211)</f>
        <v>#N/A</v>
      </c>
      <c r="AM210" s="8" t="e">
        <f>IF(OR(ISNA(AM$1),ISNA($A210)),NA(),'临-燃尽0'!BX211)</f>
        <v>#N/A</v>
      </c>
      <c r="AN210" s="8" t="e">
        <f>IF(OR(ISNA(AN$1),ISNA($A210)),NA(),'临-燃尽0'!BY211)</f>
        <v>#N/A</v>
      </c>
      <c r="AO210" s="8" t="e">
        <f>IF(OR(ISNA(AO$1),ISNA($A210)),NA(),'临-燃尽0'!BZ211)</f>
        <v>#N/A</v>
      </c>
      <c r="AP210" s="8" t="e">
        <f>IF(OR(ISNA(AP$1),ISNA($A210)),NA(),'临-燃尽0'!CA211)</f>
        <v>#N/A</v>
      </c>
      <c r="AQ210" s="8" t="e">
        <f>IF(OR(ISNA(AQ$1),ISNA($A210)),NA(),'临-燃尽0'!CB211)</f>
        <v>#N/A</v>
      </c>
      <c r="AR210" s="8" t="e">
        <f>IF(OR(ISNA(AR$1),ISNA($A210)),NA(),'临-燃尽0'!CC211)</f>
        <v>#N/A</v>
      </c>
      <c r="AS210" s="8" t="e">
        <f>IF(OR(ISNA(AS$1),ISNA($A210)),NA(),'临-燃尽0'!CD211)</f>
        <v>#N/A</v>
      </c>
      <c r="AT210" s="8" t="e">
        <f>IF(OR(ISNA(AT$1),ISNA($A210)),NA(),'临-燃尽0'!CE211)</f>
        <v>#N/A</v>
      </c>
      <c r="AU210" s="8" t="e">
        <f>IF(OR(ISNA(AU$1),ISNA($A210)),NA(),'临-燃尽0'!CF211)</f>
        <v>#N/A</v>
      </c>
      <c r="AV210" s="8" t="e">
        <f>IF(OR(ISNA(AV$1),ISNA($A210)),NA(),'临-燃尽0'!CG211)</f>
        <v>#N/A</v>
      </c>
      <c r="AW210" s="8" t="e">
        <f>IF(OR(ISNA(AW$1),ISNA($A210)),NA(),'临-燃尽0'!CH211)</f>
        <v>#N/A</v>
      </c>
      <c r="AX210" s="8" t="e">
        <f>IF(OR(ISNA(AX$1),ISNA($A210)),NA(),'临-燃尽0'!CI211)</f>
        <v>#N/A</v>
      </c>
      <c r="AY210" s="8" t="e">
        <f>IF(OR(ISNA(AY$1),ISNA($A210)),NA(),'临-燃尽0'!CJ211)</f>
        <v>#N/A</v>
      </c>
      <c r="AZ210" s="8" t="e">
        <f>IF(OR(ISNA(AZ$1),ISNA($A210)),NA(),'临-燃尽0'!CK211)</f>
        <v>#N/A</v>
      </c>
    </row>
    <row r="211" spans="1:52">
      <c r="A211" s="8" t="e">
        <f>IF(OR('临-燃尽0'!AL212="",'临-燃尽0'!AL212="总计"),NA(),'临-燃尽0'!AL212)</f>
        <v>#N/A</v>
      </c>
      <c r="B211" s="8" t="e">
        <f>IF(ISNA($A211),NA(),'临-燃尽0'!AM212)</f>
        <v>#N/A</v>
      </c>
      <c r="C211" s="8" t="e">
        <f>IF(ISNA($A211),NA(),'临-燃尽0'!AN212)</f>
        <v>#N/A</v>
      </c>
      <c r="D211" s="8" t="e">
        <f>IF(ISNA($A211),NA(),'临-燃尽0'!AO212)</f>
        <v>#N/A</v>
      </c>
      <c r="E211" s="8" t="e">
        <f>IF(OR(ISNA(E$1),ISNA($A211)),NA(),'临-燃尽0'!AP212)</f>
        <v>#N/A</v>
      </c>
      <c r="F211" s="8" t="e">
        <f>IF(OR(ISNA(F$1),ISNA($A211)),NA(),'临-燃尽0'!AQ212)</f>
        <v>#N/A</v>
      </c>
      <c r="G211" s="8" t="e">
        <f>IF(OR(ISNA(G$1),ISNA($A211)),NA(),'临-燃尽0'!AR212)</f>
        <v>#N/A</v>
      </c>
      <c r="H211" s="8" t="e">
        <f>IF(OR(ISNA(H$1),ISNA($A211)),NA(),'临-燃尽0'!AS212)</f>
        <v>#N/A</v>
      </c>
      <c r="I211" s="8" t="e">
        <f>IF(OR(ISNA(I$1),ISNA($A211)),NA(),'临-燃尽0'!AT212)</f>
        <v>#N/A</v>
      </c>
      <c r="J211" s="8" t="e">
        <f>IF(OR(ISNA(J$1),ISNA($A211)),NA(),'临-燃尽0'!AU212)</f>
        <v>#N/A</v>
      </c>
      <c r="K211" s="8" t="e">
        <f>IF(OR(ISNA(K$1),ISNA($A211)),NA(),'临-燃尽0'!AV212)</f>
        <v>#N/A</v>
      </c>
      <c r="L211" s="8" t="e">
        <f>IF(OR(ISNA(L$1),ISNA($A211)),NA(),'临-燃尽0'!AW212)</f>
        <v>#N/A</v>
      </c>
      <c r="M211" s="8" t="e">
        <f>IF(OR(ISNA(M$1),ISNA($A211)),NA(),'临-燃尽0'!AX212)</f>
        <v>#N/A</v>
      </c>
      <c r="N211" s="8" t="e">
        <f>IF(OR(ISNA(N$1),ISNA($A211)),NA(),'临-燃尽0'!AY212)</f>
        <v>#N/A</v>
      </c>
      <c r="O211" s="8" t="e">
        <f>IF(OR(ISNA(O$1),ISNA($A211)),NA(),'临-燃尽0'!AZ212)</f>
        <v>#N/A</v>
      </c>
      <c r="P211" s="8" t="e">
        <f>IF(OR(ISNA(P$1),ISNA($A211)),NA(),'临-燃尽0'!BA212)</f>
        <v>#N/A</v>
      </c>
      <c r="Q211" s="8" t="e">
        <f>IF(OR(ISNA(Q$1),ISNA($A211)),NA(),'临-燃尽0'!BB212)</f>
        <v>#N/A</v>
      </c>
      <c r="R211" s="8" t="e">
        <f>IF(OR(ISNA(R$1),ISNA($A211)),NA(),'临-燃尽0'!BC212)</f>
        <v>#N/A</v>
      </c>
      <c r="S211" s="8" t="e">
        <f>IF(OR(ISNA(S$1),ISNA($A211)),NA(),'临-燃尽0'!BD212)</f>
        <v>#N/A</v>
      </c>
      <c r="T211" s="8" t="e">
        <f>IF(OR(ISNA(T$1),ISNA($A211)),NA(),'临-燃尽0'!BE212)</f>
        <v>#N/A</v>
      </c>
      <c r="U211" s="8" t="e">
        <f>IF(OR(ISNA(U$1),ISNA($A211)),NA(),'临-燃尽0'!BF212)</f>
        <v>#N/A</v>
      </c>
      <c r="V211" s="8" t="e">
        <f>IF(OR(ISNA(V$1),ISNA($A211)),NA(),'临-燃尽0'!BG212)</f>
        <v>#N/A</v>
      </c>
      <c r="W211" s="8" t="e">
        <f>IF(OR(ISNA(W$1),ISNA($A211)),NA(),'临-燃尽0'!BH212)</f>
        <v>#N/A</v>
      </c>
      <c r="X211" s="8" t="e">
        <f>IF(OR(ISNA(X$1),ISNA($A211)),NA(),'临-燃尽0'!BI212)</f>
        <v>#N/A</v>
      </c>
      <c r="Y211" s="8" t="e">
        <f>IF(OR(ISNA(Y$1),ISNA($A211)),NA(),'临-燃尽0'!BJ212)</f>
        <v>#N/A</v>
      </c>
      <c r="Z211" s="8" t="e">
        <f>IF(OR(ISNA(Z$1),ISNA($A211)),NA(),'临-燃尽0'!BK212)</f>
        <v>#N/A</v>
      </c>
      <c r="AA211" s="8" t="e">
        <f>IF(OR(ISNA(AA$1),ISNA($A211)),NA(),'临-燃尽0'!BL212)</f>
        <v>#N/A</v>
      </c>
      <c r="AB211" s="8" t="e">
        <f>IF(OR(ISNA(AB$1),ISNA($A211)),NA(),'临-燃尽0'!BM212)</f>
        <v>#N/A</v>
      </c>
      <c r="AC211" s="8" t="e">
        <f>IF(OR(ISNA(AC$1),ISNA($A211)),NA(),'临-燃尽0'!BN212)</f>
        <v>#N/A</v>
      </c>
      <c r="AD211" s="8" t="e">
        <f>IF(OR(ISNA(AD$1),ISNA($A211)),NA(),'临-燃尽0'!BO212)</f>
        <v>#N/A</v>
      </c>
      <c r="AE211" s="8" t="e">
        <f>IF(OR(ISNA(AE$1),ISNA($A211)),NA(),'临-燃尽0'!BP212)</f>
        <v>#N/A</v>
      </c>
      <c r="AF211" s="8" t="e">
        <f>IF(OR(ISNA(AF$1),ISNA($A211)),NA(),'临-燃尽0'!BQ212)</f>
        <v>#N/A</v>
      </c>
      <c r="AG211" s="8" t="e">
        <f>IF(OR(ISNA(AG$1),ISNA($A211)),NA(),'临-燃尽0'!BR212)</f>
        <v>#N/A</v>
      </c>
      <c r="AH211" s="8" t="e">
        <f>IF(OR(ISNA(AH$1),ISNA($A211)),NA(),'临-燃尽0'!BS212)</f>
        <v>#N/A</v>
      </c>
      <c r="AI211" s="8" t="e">
        <f>IF(OR(ISNA(AI$1),ISNA($A211)),NA(),'临-燃尽0'!BT212)</f>
        <v>#N/A</v>
      </c>
      <c r="AJ211" s="8" t="e">
        <f>IF(OR(ISNA(AJ$1),ISNA($A211)),NA(),'临-燃尽0'!BU212)</f>
        <v>#N/A</v>
      </c>
      <c r="AK211" s="8" t="e">
        <f>IF(OR(ISNA(AK$1),ISNA($A211)),NA(),'临-燃尽0'!BV212)</f>
        <v>#N/A</v>
      </c>
      <c r="AL211" s="8" t="e">
        <f>IF(OR(ISNA(AL$1),ISNA($A211)),NA(),'临-燃尽0'!BW212)</f>
        <v>#N/A</v>
      </c>
      <c r="AM211" s="8" t="e">
        <f>IF(OR(ISNA(AM$1),ISNA($A211)),NA(),'临-燃尽0'!BX212)</f>
        <v>#N/A</v>
      </c>
      <c r="AN211" s="8" t="e">
        <f>IF(OR(ISNA(AN$1),ISNA($A211)),NA(),'临-燃尽0'!BY212)</f>
        <v>#N/A</v>
      </c>
      <c r="AO211" s="8" t="e">
        <f>IF(OR(ISNA(AO$1),ISNA($A211)),NA(),'临-燃尽0'!BZ212)</f>
        <v>#N/A</v>
      </c>
      <c r="AP211" s="8" t="e">
        <f>IF(OR(ISNA(AP$1),ISNA($A211)),NA(),'临-燃尽0'!CA212)</f>
        <v>#N/A</v>
      </c>
      <c r="AQ211" s="8" t="e">
        <f>IF(OR(ISNA(AQ$1),ISNA($A211)),NA(),'临-燃尽0'!CB212)</f>
        <v>#N/A</v>
      </c>
      <c r="AR211" s="8" t="e">
        <f>IF(OR(ISNA(AR$1),ISNA($A211)),NA(),'临-燃尽0'!CC212)</f>
        <v>#N/A</v>
      </c>
      <c r="AS211" s="8" t="e">
        <f>IF(OR(ISNA(AS$1),ISNA($A211)),NA(),'临-燃尽0'!CD212)</f>
        <v>#N/A</v>
      </c>
      <c r="AT211" s="8" t="e">
        <f>IF(OR(ISNA(AT$1),ISNA($A211)),NA(),'临-燃尽0'!CE212)</f>
        <v>#N/A</v>
      </c>
      <c r="AU211" s="8" t="e">
        <f>IF(OR(ISNA(AU$1),ISNA($A211)),NA(),'临-燃尽0'!CF212)</f>
        <v>#N/A</v>
      </c>
      <c r="AV211" s="8" t="e">
        <f>IF(OR(ISNA(AV$1),ISNA($A211)),NA(),'临-燃尽0'!CG212)</f>
        <v>#N/A</v>
      </c>
      <c r="AW211" s="8" t="e">
        <f>IF(OR(ISNA(AW$1),ISNA($A211)),NA(),'临-燃尽0'!CH212)</f>
        <v>#N/A</v>
      </c>
      <c r="AX211" s="8" t="e">
        <f>IF(OR(ISNA(AX$1),ISNA($A211)),NA(),'临-燃尽0'!CI212)</f>
        <v>#N/A</v>
      </c>
      <c r="AY211" s="8" t="e">
        <f>IF(OR(ISNA(AY$1),ISNA($A211)),NA(),'临-燃尽0'!CJ212)</f>
        <v>#N/A</v>
      </c>
      <c r="AZ211" s="8" t="e">
        <f>IF(OR(ISNA(AZ$1),ISNA($A211)),NA(),'临-燃尽0'!CK212)</f>
        <v>#N/A</v>
      </c>
    </row>
    <row r="212" spans="1:52">
      <c r="A212" s="8" t="e">
        <f>IF(OR('临-燃尽0'!AL213="",'临-燃尽0'!AL213="总计"),NA(),'临-燃尽0'!AL213)</f>
        <v>#N/A</v>
      </c>
      <c r="B212" s="8" t="e">
        <f>IF(ISNA($A212),NA(),'临-燃尽0'!AM213)</f>
        <v>#N/A</v>
      </c>
      <c r="C212" s="8" t="e">
        <f>IF(ISNA($A212),NA(),'临-燃尽0'!AN213)</f>
        <v>#N/A</v>
      </c>
      <c r="D212" s="8" t="e">
        <f>IF(ISNA($A212),NA(),'临-燃尽0'!AO213)</f>
        <v>#N/A</v>
      </c>
      <c r="E212" s="8" t="e">
        <f>IF(OR(ISNA(E$1),ISNA($A212)),NA(),'临-燃尽0'!AP213)</f>
        <v>#N/A</v>
      </c>
      <c r="F212" s="8" t="e">
        <f>IF(OR(ISNA(F$1),ISNA($A212)),NA(),'临-燃尽0'!AQ213)</f>
        <v>#N/A</v>
      </c>
      <c r="G212" s="8" t="e">
        <f>IF(OR(ISNA(G$1),ISNA($A212)),NA(),'临-燃尽0'!AR213)</f>
        <v>#N/A</v>
      </c>
      <c r="H212" s="8" t="e">
        <f>IF(OR(ISNA(H$1),ISNA($A212)),NA(),'临-燃尽0'!AS213)</f>
        <v>#N/A</v>
      </c>
      <c r="I212" s="8" t="e">
        <f>IF(OR(ISNA(I$1),ISNA($A212)),NA(),'临-燃尽0'!AT213)</f>
        <v>#N/A</v>
      </c>
      <c r="J212" s="8" t="e">
        <f>IF(OR(ISNA(J$1),ISNA($A212)),NA(),'临-燃尽0'!AU213)</f>
        <v>#N/A</v>
      </c>
      <c r="K212" s="8" t="e">
        <f>IF(OR(ISNA(K$1),ISNA($A212)),NA(),'临-燃尽0'!AV213)</f>
        <v>#N/A</v>
      </c>
      <c r="L212" s="8" t="e">
        <f>IF(OR(ISNA(L$1),ISNA($A212)),NA(),'临-燃尽0'!AW213)</f>
        <v>#N/A</v>
      </c>
      <c r="M212" s="8" t="e">
        <f>IF(OR(ISNA(M$1),ISNA($A212)),NA(),'临-燃尽0'!AX213)</f>
        <v>#N/A</v>
      </c>
      <c r="N212" s="8" t="e">
        <f>IF(OR(ISNA(N$1),ISNA($A212)),NA(),'临-燃尽0'!AY213)</f>
        <v>#N/A</v>
      </c>
      <c r="O212" s="8" t="e">
        <f>IF(OR(ISNA(O$1),ISNA($A212)),NA(),'临-燃尽0'!AZ213)</f>
        <v>#N/A</v>
      </c>
      <c r="P212" s="8" t="e">
        <f>IF(OR(ISNA(P$1),ISNA($A212)),NA(),'临-燃尽0'!BA213)</f>
        <v>#N/A</v>
      </c>
      <c r="Q212" s="8" t="e">
        <f>IF(OR(ISNA(Q$1),ISNA($A212)),NA(),'临-燃尽0'!BB213)</f>
        <v>#N/A</v>
      </c>
      <c r="R212" s="8" t="e">
        <f>IF(OR(ISNA(R$1),ISNA($A212)),NA(),'临-燃尽0'!BC213)</f>
        <v>#N/A</v>
      </c>
      <c r="S212" s="8" t="e">
        <f>IF(OR(ISNA(S$1),ISNA($A212)),NA(),'临-燃尽0'!BD213)</f>
        <v>#N/A</v>
      </c>
      <c r="T212" s="8" t="e">
        <f>IF(OR(ISNA(T$1),ISNA($A212)),NA(),'临-燃尽0'!BE213)</f>
        <v>#N/A</v>
      </c>
      <c r="U212" s="8" t="e">
        <f>IF(OR(ISNA(U$1),ISNA($A212)),NA(),'临-燃尽0'!BF213)</f>
        <v>#N/A</v>
      </c>
      <c r="V212" s="8" t="e">
        <f>IF(OR(ISNA(V$1),ISNA($A212)),NA(),'临-燃尽0'!BG213)</f>
        <v>#N/A</v>
      </c>
      <c r="W212" s="8" t="e">
        <f>IF(OR(ISNA(W$1),ISNA($A212)),NA(),'临-燃尽0'!BH213)</f>
        <v>#N/A</v>
      </c>
      <c r="X212" s="8" t="e">
        <f>IF(OR(ISNA(X$1),ISNA($A212)),NA(),'临-燃尽0'!BI213)</f>
        <v>#N/A</v>
      </c>
      <c r="Y212" s="8" t="e">
        <f>IF(OR(ISNA(Y$1),ISNA($A212)),NA(),'临-燃尽0'!BJ213)</f>
        <v>#N/A</v>
      </c>
      <c r="Z212" s="8" t="e">
        <f>IF(OR(ISNA(Z$1),ISNA($A212)),NA(),'临-燃尽0'!BK213)</f>
        <v>#N/A</v>
      </c>
      <c r="AA212" s="8" t="e">
        <f>IF(OR(ISNA(AA$1),ISNA($A212)),NA(),'临-燃尽0'!BL213)</f>
        <v>#N/A</v>
      </c>
      <c r="AB212" s="8" t="e">
        <f>IF(OR(ISNA(AB$1),ISNA($A212)),NA(),'临-燃尽0'!BM213)</f>
        <v>#N/A</v>
      </c>
      <c r="AC212" s="8" t="e">
        <f>IF(OR(ISNA(AC$1),ISNA($A212)),NA(),'临-燃尽0'!BN213)</f>
        <v>#N/A</v>
      </c>
      <c r="AD212" s="8" t="e">
        <f>IF(OR(ISNA(AD$1),ISNA($A212)),NA(),'临-燃尽0'!BO213)</f>
        <v>#N/A</v>
      </c>
      <c r="AE212" s="8" t="e">
        <f>IF(OR(ISNA(AE$1),ISNA($A212)),NA(),'临-燃尽0'!BP213)</f>
        <v>#N/A</v>
      </c>
      <c r="AF212" s="8" t="e">
        <f>IF(OR(ISNA(AF$1),ISNA($A212)),NA(),'临-燃尽0'!BQ213)</f>
        <v>#N/A</v>
      </c>
      <c r="AG212" s="8" t="e">
        <f>IF(OR(ISNA(AG$1),ISNA($A212)),NA(),'临-燃尽0'!BR213)</f>
        <v>#N/A</v>
      </c>
      <c r="AH212" s="8" t="e">
        <f>IF(OR(ISNA(AH$1),ISNA($A212)),NA(),'临-燃尽0'!BS213)</f>
        <v>#N/A</v>
      </c>
      <c r="AI212" s="8" t="e">
        <f>IF(OR(ISNA(AI$1),ISNA($A212)),NA(),'临-燃尽0'!BT213)</f>
        <v>#N/A</v>
      </c>
      <c r="AJ212" s="8" t="e">
        <f>IF(OR(ISNA(AJ$1),ISNA($A212)),NA(),'临-燃尽0'!BU213)</f>
        <v>#N/A</v>
      </c>
      <c r="AK212" s="8" t="e">
        <f>IF(OR(ISNA(AK$1),ISNA($A212)),NA(),'临-燃尽0'!BV213)</f>
        <v>#N/A</v>
      </c>
      <c r="AL212" s="8" t="e">
        <f>IF(OR(ISNA(AL$1),ISNA($A212)),NA(),'临-燃尽0'!BW213)</f>
        <v>#N/A</v>
      </c>
      <c r="AM212" s="8" t="e">
        <f>IF(OR(ISNA(AM$1),ISNA($A212)),NA(),'临-燃尽0'!BX213)</f>
        <v>#N/A</v>
      </c>
      <c r="AN212" s="8" t="e">
        <f>IF(OR(ISNA(AN$1),ISNA($A212)),NA(),'临-燃尽0'!BY213)</f>
        <v>#N/A</v>
      </c>
      <c r="AO212" s="8" t="e">
        <f>IF(OR(ISNA(AO$1),ISNA($A212)),NA(),'临-燃尽0'!BZ213)</f>
        <v>#N/A</v>
      </c>
      <c r="AP212" s="8" t="e">
        <f>IF(OR(ISNA(AP$1),ISNA($A212)),NA(),'临-燃尽0'!CA213)</f>
        <v>#N/A</v>
      </c>
      <c r="AQ212" s="8" t="e">
        <f>IF(OR(ISNA(AQ$1),ISNA($A212)),NA(),'临-燃尽0'!CB213)</f>
        <v>#N/A</v>
      </c>
      <c r="AR212" s="8" t="e">
        <f>IF(OR(ISNA(AR$1),ISNA($A212)),NA(),'临-燃尽0'!CC213)</f>
        <v>#N/A</v>
      </c>
      <c r="AS212" s="8" t="e">
        <f>IF(OR(ISNA(AS$1),ISNA($A212)),NA(),'临-燃尽0'!CD213)</f>
        <v>#N/A</v>
      </c>
      <c r="AT212" s="8" t="e">
        <f>IF(OR(ISNA(AT$1),ISNA($A212)),NA(),'临-燃尽0'!CE213)</f>
        <v>#N/A</v>
      </c>
      <c r="AU212" s="8" t="e">
        <f>IF(OR(ISNA(AU$1),ISNA($A212)),NA(),'临-燃尽0'!CF213)</f>
        <v>#N/A</v>
      </c>
      <c r="AV212" s="8" t="e">
        <f>IF(OR(ISNA(AV$1),ISNA($A212)),NA(),'临-燃尽0'!CG213)</f>
        <v>#N/A</v>
      </c>
      <c r="AW212" s="8" t="e">
        <f>IF(OR(ISNA(AW$1),ISNA($A212)),NA(),'临-燃尽0'!CH213)</f>
        <v>#N/A</v>
      </c>
      <c r="AX212" s="8" t="e">
        <f>IF(OR(ISNA(AX$1),ISNA($A212)),NA(),'临-燃尽0'!CI213)</f>
        <v>#N/A</v>
      </c>
      <c r="AY212" s="8" t="e">
        <f>IF(OR(ISNA(AY$1),ISNA($A212)),NA(),'临-燃尽0'!CJ213)</f>
        <v>#N/A</v>
      </c>
      <c r="AZ212" s="8" t="e">
        <f>IF(OR(ISNA(AZ$1),ISNA($A212)),NA(),'临-燃尽0'!CK213)</f>
        <v>#N/A</v>
      </c>
    </row>
    <row r="213" spans="1:52">
      <c r="A213" s="8" t="e">
        <f>IF(OR('临-燃尽0'!AL214="",'临-燃尽0'!AL214="总计"),NA(),'临-燃尽0'!AL214)</f>
        <v>#N/A</v>
      </c>
      <c r="B213" s="8" t="e">
        <f>IF(ISNA($A213),NA(),'临-燃尽0'!AM214)</f>
        <v>#N/A</v>
      </c>
      <c r="C213" s="8" t="e">
        <f>IF(ISNA($A213),NA(),'临-燃尽0'!AN214)</f>
        <v>#N/A</v>
      </c>
      <c r="D213" s="8" t="e">
        <f>IF(ISNA($A213),NA(),'临-燃尽0'!AO214)</f>
        <v>#N/A</v>
      </c>
      <c r="E213" s="8" t="e">
        <f>IF(OR(ISNA(E$1),ISNA($A213)),NA(),'临-燃尽0'!AP214)</f>
        <v>#N/A</v>
      </c>
      <c r="F213" s="8" t="e">
        <f>IF(OR(ISNA(F$1),ISNA($A213)),NA(),'临-燃尽0'!AQ214)</f>
        <v>#N/A</v>
      </c>
      <c r="G213" s="8" t="e">
        <f>IF(OR(ISNA(G$1),ISNA($A213)),NA(),'临-燃尽0'!AR214)</f>
        <v>#N/A</v>
      </c>
      <c r="H213" s="8" t="e">
        <f>IF(OR(ISNA(H$1),ISNA($A213)),NA(),'临-燃尽0'!AS214)</f>
        <v>#N/A</v>
      </c>
      <c r="I213" s="8" t="e">
        <f>IF(OR(ISNA(I$1),ISNA($A213)),NA(),'临-燃尽0'!AT214)</f>
        <v>#N/A</v>
      </c>
      <c r="J213" s="8" t="e">
        <f>IF(OR(ISNA(J$1),ISNA($A213)),NA(),'临-燃尽0'!AU214)</f>
        <v>#N/A</v>
      </c>
      <c r="K213" s="8" t="e">
        <f>IF(OR(ISNA(K$1),ISNA($A213)),NA(),'临-燃尽0'!AV214)</f>
        <v>#N/A</v>
      </c>
      <c r="L213" s="8" t="e">
        <f>IF(OR(ISNA(L$1),ISNA($A213)),NA(),'临-燃尽0'!AW214)</f>
        <v>#N/A</v>
      </c>
      <c r="M213" s="8" t="e">
        <f>IF(OR(ISNA(M$1),ISNA($A213)),NA(),'临-燃尽0'!AX214)</f>
        <v>#N/A</v>
      </c>
      <c r="N213" s="8" t="e">
        <f>IF(OR(ISNA(N$1),ISNA($A213)),NA(),'临-燃尽0'!AY214)</f>
        <v>#N/A</v>
      </c>
      <c r="O213" s="8" t="e">
        <f>IF(OR(ISNA(O$1),ISNA($A213)),NA(),'临-燃尽0'!AZ214)</f>
        <v>#N/A</v>
      </c>
      <c r="P213" s="8" t="e">
        <f>IF(OR(ISNA(P$1),ISNA($A213)),NA(),'临-燃尽0'!BA214)</f>
        <v>#N/A</v>
      </c>
      <c r="Q213" s="8" t="e">
        <f>IF(OR(ISNA(Q$1),ISNA($A213)),NA(),'临-燃尽0'!BB214)</f>
        <v>#N/A</v>
      </c>
      <c r="R213" s="8" t="e">
        <f>IF(OR(ISNA(R$1),ISNA($A213)),NA(),'临-燃尽0'!BC214)</f>
        <v>#N/A</v>
      </c>
      <c r="S213" s="8" t="e">
        <f>IF(OR(ISNA(S$1),ISNA($A213)),NA(),'临-燃尽0'!BD214)</f>
        <v>#N/A</v>
      </c>
      <c r="T213" s="8" t="e">
        <f>IF(OR(ISNA(T$1),ISNA($A213)),NA(),'临-燃尽0'!BE214)</f>
        <v>#N/A</v>
      </c>
      <c r="U213" s="8" t="e">
        <f>IF(OR(ISNA(U$1),ISNA($A213)),NA(),'临-燃尽0'!BF214)</f>
        <v>#N/A</v>
      </c>
      <c r="V213" s="8" t="e">
        <f>IF(OR(ISNA(V$1),ISNA($A213)),NA(),'临-燃尽0'!BG214)</f>
        <v>#N/A</v>
      </c>
      <c r="W213" s="8" t="e">
        <f>IF(OR(ISNA(W$1),ISNA($A213)),NA(),'临-燃尽0'!BH214)</f>
        <v>#N/A</v>
      </c>
      <c r="X213" s="8" t="e">
        <f>IF(OR(ISNA(X$1),ISNA($A213)),NA(),'临-燃尽0'!BI214)</f>
        <v>#N/A</v>
      </c>
      <c r="Y213" s="8" t="e">
        <f>IF(OR(ISNA(Y$1),ISNA($A213)),NA(),'临-燃尽0'!BJ214)</f>
        <v>#N/A</v>
      </c>
      <c r="Z213" s="8" t="e">
        <f>IF(OR(ISNA(Z$1),ISNA($A213)),NA(),'临-燃尽0'!BK214)</f>
        <v>#N/A</v>
      </c>
      <c r="AA213" s="8" t="e">
        <f>IF(OR(ISNA(AA$1),ISNA($A213)),NA(),'临-燃尽0'!BL214)</f>
        <v>#N/A</v>
      </c>
      <c r="AB213" s="8" t="e">
        <f>IF(OR(ISNA(AB$1),ISNA($A213)),NA(),'临-燃尽0'!BM214)</f>
        <v>#N/A</v>
      </c>
      <c r="AC213" s="8" t="e">
        <f>IF(OR(ISNA(AC$1),ISNA($A213)),NA(),'临-燃尽0'!BN214)</f>
        <v>#N/A</v>
      </c>
      <c r="AD213" s="8" t="e">
        <f>IF(OR(ISNA(AD$1),ISNA($A213)),NA(),'临-燃尽0'!BO214)</f>
        <v>#N/A</v>
      </c>
      <c r="AE213" s="8" t="e">
        <f>IF(OR(ISNA(AE$1),ISNA($A213)),NA(),'临-燃尽0'!BP214)</f>
        <v>#N/A</v>
      </c>
      <c r="AF213" s="8" t="e">
        <f>IF(OR(ISNA(AF$1),ISNA($A213)),NA(),'临-燃尽0'!BQ214)</f>
        <v>#N/A</v>
      </c>
      <c r="AG213" s="8" t="e">
        <f>IF(OR(ISNA(AG$1),ISNA($A213)),NA(),'临-燃尽0'!BR214)</f>
        <v>#N/A</v>
      </c>
      <c r="AH213" s="8" t="e">
        <f>IF(OR(ISNA(AH$1),ISNA($A213)),NA(),'临-燃尽0'!BS214)</f>
        <v>#N/A</v>
      </c>
      <c r="AI213" s="8" t="e">
        <f>IF(OR(ISNA(AI$1),ISNA($A213)),NA(),'临-燃尽0'!BT214)</f>
        <v>#N/A</v>
      </c>
      <c r="AJ213" s="8" t="e">
        <f>IF(OR(ISNA(AJ$1),ISNA($A213)),NA(),'临-燃尽0'!BU214)</f>
        <v>#N/A</v>
      </c>
      <c r="AK213" s="8" t="e">
        <f>IF(OR(ISNA(AK$1),ISNA($A213)),NA(),'临-燃尽0'!BV214)</f>
        <v>#N/A</v>
      </c>
      <c r="AL213" s="8" t="e">
        <f>IF(OR(ISNA(AL$1),ISNA($A213)),NA(),'临-燃尽0'!BW214)</f>
        <v>#N/A</v>
      </c>
      <c r="AM213" s="8" t="e">
        <f>IF(OR(ISNA(AM$1),ISNA($A213)),NA(),'临-燃尽0'!BX214)</f>
        <v>#N/A</v>
      </c>
      <c r="AN213" s="8" t="e">
        <f>IF(OR(ISNA(AN$1),ISNA($A213)),NA(),'临-燃尽0'!BY214)</f>
        <v>#N/A</v>
      </c>
      <c r="AO213" s="8" t="e">
        <f>IF(OR(ISNA(AO$1),ISNA($A213)),NA(),'临-燃尽0'!BZ214)</f>
        <v>#N/A</v>
      </c>
      <c r="AP213" s="8" t="e">
        <f>IF(OR(ISNA(AP$1),ISNA($A213)),NA(),'临-燃尽0'!CA214)</f>
        <v>#N/A</v>
      </c>
      <c r="AQ213" s="8" t="e">
        <f>IF(OR(ISNA(AQ$1),ISNA($A213)),NA(),'临-燃尽0'!CB214)</f>
        <v>#N/A</v>
      </c>
      <c r="AR213" s="8" t="e">
        <f>IF(OR(ISNA(AR$1),ISNA($A213)),NA(),'临-燃尽0'!CC214)</f>
        <v>#N/A</v>
      </c>
      <c r="AS213" s="8" t="e">
        <f>IF(OR(ISNA(AS$1),ISNA($A213)),NA(),'临-燃尽0'!CD214)</f>
        <v>#N/A</v>
      </c>
      <c r="AT213" s="8" t="e">
        <f>IF(OR(ISNA(AT$1),ISNA($A213)),NA(),'临-燃尽0'!CE214)</f>
        <v>#N/A</v>
      </c>
      <c r="AU213" s="8" t="e">
        <f>IF(OR(ISNA(AU$1),ISNA($A213)),NA(),'临-燃尽0'!CF214)</f>
        <v>#N/A</v>
      </c>
      <c r="AV213" s="8" t="e">
        <f>IF(OR(ISNA(AV$1),ISNA($A213)),NA(),'临-燃尽0'!CG214)</f>
        <v>#N/A</v>
      </c>
      <c r="AW213" s="8" t="e">
        <f>IF(OR(ISNA(AW$1),ISNA($A213)),NA(),'临-燃尽0'!CH214)</f>
        <v>#N/A</v>
      </c>
      <c r="AX213" s="8" t="e">
        <f>IF(OR(ISNA(AX$1),ISNA($A213)),NA(),'临-燃尽0'!CI214)</f>
        <v>#N/A</v>
      </c>
      <c r="AY213" s="8" t="e">
        <f>IF(OR(ISNA(AY$1),ISNA($A213)),NA(),'临-燃尽0'!CJ214)</f>
        <v>#N/A</v>
      </c>
      <c r="AZ213" s="8" t="e">
        <f>IF(OR(ISNA(AZ$1),ISNA($A213)),NA(),'临-燃尽0'!CK214)</f>
        <v>#N/A</v>
      </c>
    </row>
    <row r="214" spans="1:52">
      <c r="A214" s="8" t="e">
        <f>IF(OR('临-燃尽0'!AL215="",'临-燃尽0'!AL215="总计"),NA(),'临-燃尽0'!AL215)</f>
        <v>#N/A</v>
      </c>
      <c r="B214" s="8" t="e">
        <f>IF(ISNA($A214),NA(),'临-燃尽0'!AM215)</f>
        <v>#N/A</v>
      </c>
      <c r="C214" s="8" t="e">
        <f>IF(ISNA($A214),NA(),'临-燃尽0'!AN215)</f>
        <v>#N/A</v>
      </c>
      <c r="D214" s="8" t="e">
        <f>IF(ISNA($A214),NA(),'临-燃尽0'!AO215)</f>
        <v>#N/A</v>
      </c>
      <c r="E214" s="8" t="e">
        <f>IF(OR(ISNA(E$1),ISNA($A214)),NA(),'临-燃尽0'!AP215)</f>
        <v>#N/A</v>
      </c>
      <c r="F214" s="8" t="e">
        <f>IF(OR(ISNA(F$1),ISNA($A214)),NA(),'临-燃尽0'!AQ215)</f>
        <v>#N/A</v>
      </c>
      <c r="G214" s="8" t="e">
        <f>IF(OR(ISNA(G$1),ISNA($A214)),NA(),'临-燃尽0'!AR215)</f>
        <v>#N/A</v>
      </c>
      <c r="H214" s="8" t="e">
        <f>IF(OR(ISNA(H$1),ISNA($A214)),NA(),'临-燃尽0'!AS215)</f>
        <v>#N/A</v>
      </c>
      <c r="I214" s="8" t="e">
        <f>IF(OR(ISNA(I$1),ISNA($A214)),NA(),'临-燃尽0'!AT215)</f>
        <v>#N/A</v>
      </c>
      <c r="J214" s="8" t="e">
        <f>IF(OR(ISNA(J$1),ISNA($A214)),NA(),'临-燃尽0'!AU215)</f>
        <v>#N/A</v>
      </c>
      <c r="K214" s="8" t="e">
        <f>IF(OR(ISNA(K$1),ISNA($A214)),NA(),'临-燃尽0'!AV215)</f>
        <v>#N/A</v>
      </c>
      <c r="L214" s="8" t="e">
        <f>IF(OR(ISNA(L$1),ISNA($A214)),NA(),'临-燃尽0'!AW215)</f>
        <v>#N/A</v>
      </c>
      <c r="M214" s="8" t="e">
        <f>IF(OR(ISNA(M$1),ISNA($A214)),NA(),'临-燃尽0'!AX215)</f>
        <v>#N/A</v>
      </c>
      <c r="N214" s="8" t="e">
        <f>IF(OR(ISNA(N$1),ISNA($A214)),NA(),'临-燃尽0'!AY215)</f>
        <v>#N/A</v>
      </c>
      <c r="O214" s="8" t="e">
        <f>IF(OR(ISNA(O$1),ISNA($A214)),NA(),'临-燃尽0'!AZ215)</f>
        <v>#N/A</v>
      </c>
      <c r="P214" s="8" t="e">
        <f>IF(OR(ISNA(P$1),ISNA($A214)),NA(),'临-燃尽0'!BA215)</f>
        <v>#N/A</v>
      </c>
      <c r="Q214" s="8" t="e">
        <f>IF(OR(ISNA(Q$1),ISNA($A214)),NA(),'临-燃尽0'!BB215)</f>
        <v>#N/A</v>
      </c>
      <c r="R214" s="8" t="e">
        <f>IF(OR(ISNA(R$1),ISNA($A214)),NA(),'临-燃尽0'!BC215)</f>
        <v>#N/A</v>
      </c>
      <c r="S214" s="8" t="e">
        <f>IF(OR(ISNA(S$1),ISNA($A214)),NA(),'临-燃尽0'!BD215)</f>
        <v>#N/A</v>
      </c>
      <c r="T214" s="8" t="e">
        <f>IF(OR(ISNA(T$1),ISNA($A214)),NA(),'临-燃尽0'!BE215)</f>
        <v>#N/A</v>
      </c>
      <c r="U214" s="8" t="e">
        <f>IF(OR(ISNA(U$1),ISNA($A214)),NA(),'临-燃尽0'!BF215)</f>
        <v>#N/A</v>
      </c>
      <c r="V214" s="8" t="e">
        <f>IF(OR(ISNA(V$1),ISNA($A214)),NA(),'临-燃尽0'!BG215)</f>
        <v>#N/A</v>
      </c>
      <c r="W214" s="8" t="e">
        <f>IF(OR(ISNA(W$1),ISNA($A214)),NA(),'临-燃尽0'!BH215)</f>
        <v>#N/A</v>
      </c>
      <c r="X214" s="8" t="e">
        <f>IF(OR(ISNA(X$1),ISNA($A214)),NA(),'临-燃尽0'!BI215)</f>
        <v>#N/A</v>
      </c>
      <c r="Y214" s="8" t="e">
        <f>IF(OR(ISNA(Y$1),ISNA($A214)),NA(),'临-燃尽0'!BJ215)</f>
        <v>#N/A</v>
      </c>
      <c r="Z214" s="8" t="e">
        <f>IF(OR(ISNA(Z$1),ISNA($A214)),NA(),'临-燃尽0'!BK215)</f>
        <v>#N/A</v>
      </c>
      <c r="AA214" s="8" t="e">
        <f>IF(OR(ISNA(AA$1),ISNA($A214)),NA(),'临-燃尽0'!BL215)</f>
        <v>#N/A</v>
      </c>
      <c r="AB214" s="8" t="e">
        <f>IF(OR(ISNA(AB$1),ISNA($A214)),NA(),'临-燃尽0'!BM215)</f>
        <v>#N/A</v>
      </c>
      <c r="AC214" s="8" t="e">
        <f>IF(OR(ISNA(AC$1),ISNA($A214)),NA(),'临-燃尽0'!BN215)</f>
        <v>#N/A</v>
      </c>
      <c r="AD214" s="8" t="e">
        <f>IF(OR(ISNA(AD$1),ISNA($A214)),NA(),'临-燃尽0'!BO215)</f>
        <v>#N/A</v>
      </c>
      <c r="AE214" s="8" t="e">
        <f>IF(OR(ISNA(AE$1),ISNA($A214)),NA(),'临-燃尽0'!BP215)</f>
        <v>#N/A</v>
      </c>
      <c r="AF214" s="8" t="e">
        <f>IF(OR(ISNA(AF$1),ISNA($A214)),NA(),'临-燃尽0'!BQ215)</f>
        <v>#N/A</v>
      </c>
      <c r="AG214" s="8" t="e">
        <f>IF(OR(ISNA(AG$1),ISNA($A214)),NA(),'临-燃尽0'!BR215)</f>
        <v>#N/A</v>
      </c>
      <c r="AH214" s="8" t="e">
        <f>IF(OR(ISNA(AH$1),ISNA($A214)),NA(),'临-燃尽0'!BS215)</f>
        <v>#N/A</v>
      </c>
      <c r="AI214" s="8" t="e">
        <f>IF(OR(ISNA(AI$1),ISNA($A214)),NA(),'临-燃尽0'!BT215)</f>
        <v>#N/A</v>
      </c>
      <c r="AJ214" s="8" t="e">
        <f>IF(OR(ISNA(AJ$1),ISNA($A214)),NA(),'临-燃尽0'!BU215)</f>
        <v>#N/A</v>
      </c>
      <c r="AK214" s="8" t="e">
        <f>IF(OR(ISNA(AK$1),ISNA($A214)),NA(),'临-燃尽0'!BV215)</f>
        <v>#N/A</v>
      </c>
      <c r="AL214" s="8" t="e">
        <f>IF(OR(ISNA(AL$1),ISNA($A214)),NA(),'临-燃尽0'!BW215)</f>
        <v>#N/A</v>
      </c>
      <c r="AM214" s="8" t="e">
        <f>IF(OR(ISNA(AM$1),ISNA($A214)),NA(),'临-燃尽0'!BX215)</f>
        <v>#N/A</v>
      </c>
      <c r="AN214" s="8" t="e">
        <f>IF(OR(ISNA(AN$1),ISNA($A214)),NA(),'临-燃尽0'!BY215)</f>
        <v>#N/A</v>
      </c>
      <c r="AO214" s="8" t="e">
        <f>IF(OR(ISNA(AO$1),ISNA($A214)),NA(),'临-燃尽0'!BZ215)</f>
        <v>#N/A</v>
      </c>
      <c r="AP214" s="8" t="e">
        <f>IF(OR(ISNA(AP$1),ISNA($A214)),NA(),'临-燃尽0'!CA215)</f>
        <v>#N/A</v>
      </c>
      <c r="AQ214" s="8" t="e">
        <f>IF(OR(ISNA(AQ$1),ISNA($A214)),NA(),'临-燃尽0'!CB215)</f>
        <v>#N/A</v>
      </c>
      <c r="AR214" s="8" t="e">
        <f>IF(OR(ISNA(AR$1),ISNA($A214)),NA(),'临-燃尽0'!CC215)</f>
        <v>#N/A</v>
      </c>
      <c r="AS214" s="8" t="e">
        <f>IF(OR(ISNA(AS$1),ISNA($A214)),NA(),'临-燃尽0'!CD215)</f>
        <v>#N/A</v>
      </c>
      <c r="AT214" s="8" t="e">
        <f>IF(OR(ISNA(AT$1),ISNA($A214)),NA(),'临-燃尽0'!CE215)</f>
        <v>#N/A</v>
      </c>
      <c r="AU214" s="8" t="e">
        <f>IF(OR(ISNA(AU$1),ISNA($A214)),NA(),'临-燃尽0'!CF215)</f>
        <v>#N/A</v>
      </c>
      <c r="AV214" s="8" t="e">
        <f>IF(OR(ISNA(AV$1),ISNA($A214)),NA(),'临-燃尽0'!CG215)</f>
        <v>#N/A</v>
      </c>
      <c r="AW214" s="8" t="e">
        <f>IF(OR(ISNA(AW$1),ISNA($A214)),NA(),'临-燃尽0'!CH215)</f>
        <v>#N/A</v>
      </c>
      <c r="AX214" s="8" t="e">
        <f>IF(OR(ISNA(AX$1),ISNA($A214)),NA(),'临-燃尽0'!CI215)</f>
        <v>#N/A</v>
      </c>
      <c r="AY214" s="8" t="e">
        <f>IF(OR(ISNA(AY$1),ISNA($A214)),NA(),'临-燃尽0'!CJ215)</f>
        <v>#N/A</v>
      </c>
      <c r="AZ214" s="8" t="e">
        <f>IF(OR(ISNA(AZ$1),ISNA($A214)),NA(),'临-燃尽0'!CK215)</f>
        <v>#N/A</v>
      </c>
    </row>
    <row r="215" spans="1:52">
      <c r="A215" s="8" t="e">
        <f>IF(OR('临-燃尽0'!AL216="",'临-燃尽0'!AL216="总计"),NA(),'临-燃尽0'!AL216)</f>
        <v>#N/A</v>
      </c>
      <c r="B215" s="8" t="e">
        <f>IF(ISNA($A215),NA(),'临-燃尽0'!AM216)</f>
        <v>#N/A</v>
      </c>
      <c r="C215" s="8" t="e">
        <f>IF(ISNA($A215),NA(),'临-燃尽0'!AN216)</f>
        <v>#N/A</v>
      </c>
      <c r="D215" s="8" t="e">
        <f>IF(ISNA($A215),NA(),'临-燃尽0'!AO216)</f>
        <v>#N/A</v>
      </c>
      <c r="E215" s="8" t="e">
        <f>IF(OR(ISNA(E$1),ISNA($A215)),NA(),'临-燃尽0'!AP216)</f>
        <v>#N/A</v>
      </c>
      <c r="F215" s="8" t="e">
        <f>IF(OR(ISNA(F$1),ISNA($A215)),NA(),'临-燃尽0'!AQ216)</f>
        <v>#N/A</v>
      </c>
      <c r="G215" s="8" t="e">
        <f>IF(OR(ISNA(G$1),ISNA($A215)),NA(),'临-燃尽0'!AR216)</f>
        <v>#N/A</v>
      </c>
      <c r="H215" s="8" t="e">
        <f>IF(OR(ISNA(H$1),ISNA($A215)),NA(),'临-燃尽0'!AS216)</f>
        <v>#N/A</v>
      </c>
      <c r="I215" s="8" t="e">
        <f>IF(OR(ISNA(I$1),ISNA($A215)),NA(),'临-燃尽0'!AT216)</f>
        <v>#N/A</v>
      </c>
      <c r="J215" s="8" t="e">
        <f>IF(OR(ISNA(J$1),ISNA($A215)),NA(),'临-燃尽0'!AU216)</f>
        <v>#N/A</v>
      </c>
      <c r="K215" s="8" t="e">
        <f>IF(OR(ISNA(K$1),ISNA($A215)),NA(),'临-燃尽0'!AV216)</f>
        <v>#N/A</v>
      </c>
      <c r="L215" s="8" t="e">
        <f>IF(OR(ISNA(L$1),ISNA($A215)),NA(),'临-燃尽0'!AW216)</f>
        <v>#N/A</v>
      </c>
      <c r="M215" s="8" t="e">
        <f>IF(OR(ISNA(M$1),ISNA($A215)),NA(),'临-燃尽0'!AX216)</f>
        <v>#N/A</v>
      </c>
      <c r="N215" s="8" t="e">
        <f>IF(OR(ISNA(N$1),ISNA($A215)),NA(),'临-燃尽0'!AY216)</f>
        <v>#N/A</v>
      </c>
      <c r="O215" s="8" t="e">
        <f>IF(OR(ISNA(O$1),ISNA($A215)),NA(),'临-燃尽0'!AZ216)</f>
        <v>#N/A</v>
      </c>
      <c r="P215" s="8" t="e">
        <f>IF(OR(ISNA(P$1),ISNA($A215)),NA(),'临-燃尽0'!BA216)</f>
        <v>#N/A</v>
      </c>
      <c r="Q215" s="8" t="e">
        <f>IF(OR(ISNA(Q$1),ISNA($A215)),NA(),'临-燃尽0'!BB216)</f>
        <v>#N/A</v>
      </c>
      <c r="R215" s="8" t="e">
        <f>IF(OR(ISNA(R$1),ISNA($A215)),NA(),'临-燃尽0'!BC216)</f>
        <v>#N/A</v>
      </c>
      <c r="S215" s="8" t="e">
        <f>IF(OR(ISNA(S$1),ISNA($A215)),NA(),'临-燃尽0'!BD216)</f>
        <v>#N/A</v>
      </c>
      <c r="T215" s="8" t="e">
        <f>IF(OR(ISNA(T$1),ISNA($A215)),NA(),'临-燃尽0'!BE216)</f>
        <v>#N/A</v>
      </c>
      <c r="U215" s="8" t="e">
        <f>IF(OR(ISNA(U$1),ISNA($A215)),NA(),'临-燃尽0'!BF216)</f>
        <v>#N/A</v>
      </c>
      <c r="V215" s="8" t="e">
        <f>IF(OR(ISNA(V$1),ISNA($A215)),NA(),'临-燃尽0'!BG216)</f>
        <v>#N/A</v>
      </c>
      <c r="W215" s="8" t="e">
        <f>IF(OR(ISNA(W$1),ISNA($A215)),NA(),'临-燃尽0'!BH216)</f>
        <v>#N/A</v>
      </c>
      <c r="X215" s="8" t="e">
        <f>IF(OR(ISNA(X$1),ISNA($A215)),NA(),'临-燃尽0'!BI216)</f>
        <v>#N/A</v>
      </c>
      <c r="Y215" s="8" t="e">
        <f>IF(OR(ISNA(Y$1),ISNA($A215)),NA(),'临-燃尽0'!BJ216)</f>
        <v>#N/A</v>
      </c>
      <c r="Z215" s="8" t="e">
        <f>IF(OR(ISNA(Z$1),ISNA($A215)),NA(),'临-燃尽0'!BK216)</f>
        <v>#N/A</v>
      </c>
      <c r="AA215" s="8" t="e">
        <f>IF(OR(ISNA(AA$1),ISNA($A215)),NA(),'临-燃尽0'!BL216)</f>
        <v>#N/A</v>
      </c>
      <c r="AB215" s="8" t="e">
        <f>IF(OR(ISNA(AB$1),ISNA($A215)),NA(),'临-燃尽0'!BM216)</f>
        <v>#N/A</v>
      </c>
      <c r="AC215" s="8" t="e">
        <f>IF(OR(ISNA(AC$1),ISNA($A215)),NA(),'临-燃尽0'!BN216)</f>
        <v>#N/A</v>
      </c>
      <c r="AD215" s="8" t="e">
        <f>IF(OR(ISNA(AD$1),ISNA($A215)),NA(),'临-燃尽0'!BO216)</f>
        <v>#N/A</v>
      </c>
      <c r="AE215" s="8" t="e">
        <f>IF(OR(ISNA(AE$1),ISNA($A215)),NA(),'临-燃尽0'!BP216)</f>
        <v>#N/A</v>
      </c>
      <c r="AF215" s="8" t="e">
        <f>IF(OR(ISNA(AF$1),ISNA($A215)),NA(),'临-燃尽0'!BQ216)</f>
        <v>#N/A</v>
      </c>
      <c r="AG215" s="8" t="e">
        <f>IF(OR(ISNA(AG$1),ISNA($A215)),NA(),'临-燃尽0'!BR216)</f>
        <v>#N/A</v>
      </c>
      <c r="AH215" s="8" t="e">
        <f>IF(OR(ISNA(AH$1),ISNA($A215)),NA(),'临-燃尽0'!BS216)</f>
        <v>#N/A</v>
      </c>
      <c r="AI215" s="8" t="e">
        <f>IF(OR(ISNA(AI$1),ISNA($A215)),NA(),'临-燃尽0'!BT216)</f>
        <v>#N/A</v>
      </c>
      <c r="AJ215" s="8" t="e">
        <f>IF(OR(ISNA(AJ$1),ISNA($A215)),NA(),'临-燃尽0'!BU216)</f>
        <v>#N/A</v>
      </c>
      <c r="AK215" s="8" t="e">
        <f>IF(OR(ISNA(AK$1),ISNA($A215)),NA(),'临-燃尽0'!BV216)</f>
        <v>#N/A</v>
      </c>
      <c r="AL215" s="8" t="e">
        <f>IF(OR(ISNA(AL$1),ISNA($A215)),NA(),'临-燃尽0'!BW216)</f>
        <v>#N/A</v>
      </c>
      <c r="AM215" s="8" t="e">
        <f>IF(OR(ISNA(AM$1),ISNA($A215)),NA(),'临-燃尽0'!BX216)</f>
        <v>#N/A</v>
      </c>
      <c r="AN215" s="8" t="e">
        <f>IF(OR(ISNA(AN$1),ISNA($A215)),NA(),'临-燃尽0'!BY216)</f>
        <v>#N/A</v>
      </c>
      <c r="AO215" s="8" t="e">
        <f>IF(OR(ISNA(AO$1),ISNA($A215)),NA(),'临-燃尽0'!BZ216)</f>
        <v>#N/A</v>
      </c>
      <c r="AP215" s="8" t="e">
        <f>IF(OR(ISNA(AP$1),ISNA($A215)),NA(),'临-燃尽0'!CA216)</f>
        <v>#N/A</v>
      </c>
      <c r="AQ215" s="8" t="e">
        <f>IF(OR(ISNA(AQ$1),ISNA($A215)),NA(),'临-燃尽0'!CB216)</f>
        <v>#N/A</v>
      </c>
      <c r="AR215" s="8" t="e">
        <f>IF(OR(ISNA(AR$1),ISNA($A215)),NA(),'临-燃尽0'!CC216)</f>
        <v>#N/A</v>
      </c>
      <c r="AS215" s="8" t="e">
        <f>IF(OR(ISNA(AS$1),ISNA($A215)),NA(),'临-燃尽0'!CD216)</f>
        <v>#N/A</v>
      </c>
      <c r="AT215" s="8" t="e">
        <f>IF(OR(ISNA(AT$1),ISNA($A215)),NA(),'临-燃尽0'!CE216)</f>
        <v>#N/A</v>
      </c>
      <c r="AU215" s="8" t="e">
        <f>IF(OR(ISNA(AU$1),ISNA($A215)),NA(),'临-燃尽0'!CF216)</f>
        <v>#N/A</v>
      </c>
      <c r="AV215" s="8" t="e">
        <f>IF(OR(ISNA(AV$1),ISNA($A215)),NA(),'临-燃尽0'!CG216)</f>
        <v>#N/A</v>
      </c>
      <c r="AW215" s="8" t="e">
        <f>IF(OR(ISNA(AW$1),ISNA($A215)),NA(),'临-燃尽0'!CH216)</f>
        <v>#N/A</v>
      </c>
      <c r="AX215" s="8" t="e">
        <f>IF(OR(ISNA(AX$1),ISNA($A215)),NA(),'临-燃尽0'!CI216)</f>
        <v>#N/A</v>
      </c>
      <c r="AY215" s="8" t="e">
        <f>IF(OR(ISNA(AY$1),ISNA($A215)),NA(),'临-燃尽0'!CJ216)</f>
        <v>#N/A</v>
      </c>
      <c r="AZ215" s="8" t="e">
        <f>IF(OR(ISNA(AZ$1),ISNA($A215)),NA(),'临-燃尽0'!CK216)</f>
        <v>#N/A</v>
      </c>
    </row>
    <row r="216" spans="1:52">
      <c r="A216" s="8" t="e">
        <f>IF(OR('临-燃尽0'!AL217="",'临-燃尽0'!AL217="总计"),NA(),'临-燃尽0'!AL217)</f>
        <v>#N/A</v>
      </c>
      <c r="B216" s="8" t="e">
        <f>IF(ISNA($A216),NA(),'临-燃尽0'!AM217)</f>
        <v>#N/A</v>
      </c>
      <c r="C216" s="8" t="e">
        <f>IF(ISNA($A216),NA(),'临-燃尽0'!AN217)</f>
        <v>#N/A</v>
      </c>
      <c r="D216" s="8" t="e">
        <f>IF(ISNA($A216),NA(),'临-燃尽0'!AO217)</f>
        <v>#N/A</v>
      </c>
      <c r="E216" s="8" t="e">
        <f>IF(OR(ISNA(E$1),ISNA($A216)),NA(),'临-燃尽0'!AP217)</f>
        <v>#N/A</v>
      </c>
      <c r="F216" s="8" t="e">
        <f>IF(OR(ISNA(F$1),ISNA($A216)),NA(),'临-燃尽0'!AQ217)</f>
        <v>#N/A</v>
      </c>
      <c r="G216" s="8" t="e">
        <f>IF(OR(ISNA(G$1),ISNA($A216)),NA(),'临-燃尽0'!AR217)</f>
        <v>#N/A</v>
      </c>
      <c r="H216" s="8" t="e">
        <f>IF(OR(ISNA(H$1),ISNA($A216)),NA(),'临-燃尽0'!AS217)</f>
        <v>#N/A</v>
      </c>
      <c r="I216" s="8" t="e">
        <f>IF(OR(ISNA(I$1),ISNA($A216)),NA(),'临-燃尽0'!AT217)</f>
        <v>#N/A</v>
      </c>
      <c r="J216" s="8" t="e">
        <f>IF(OR(ISNA(J$1),ISNA($A216)),NA(),'临-燃尽0'!AU217)</f>
        <v>#N/A</v>
      </c>
      <c r="K216" s="8" t="e">
        <f>IF(OR(ISNA(K$1),ISNA($A216)),NA(),'临-燃尽0'!AV217)</f>
        <v>#N/A</v>
      </c>
      <c r="L216" s="8" t="e">
        <f>IF(OR(ISNA(L$1),ISNA($A216)),NA(),'临-燃尽0'!AW217)</f>
        <v>#N/A</v>
      </c>
      <c r="M216" s="8" t="e">
        <f>IF(OR(ISNA(M$1),ISNA($A216)),NA(),'临-燃尽0'!AX217)</f>
        <v>#N/A</v>
      </c>
      <c r="N216" s="8" t="e">
        <f>IF(OR(ISNA(N$1),ISNA($A216)),NA(),'临-燃尽0'!AY217)</f>
        <v>#N/A</v>
      </c>
      <c r="O216" s="8" t="e">
        <f>IF(OR(ISNA(O$1),ISNA($A216)),NA(),'临-燃尽0'!AZ217)</f>
        <v>#N/A</v>
      </c>
      <c r="P216" s="8" t="e">
        <f>IF(OR(ISNA(P$1),ISNA($A216)),NA(),'临-燃尽0'!BA217)</f>
        <v>#N/A</v>
      </c>
      <c r="Q216" s="8" t="e">
        <f>IF(OR(ISNA(Q$1),ISNA($A216)),NA(),'临-燃尽0'!BB217)</f>
        <v>#N/A</v>
      </c>
      <c r="R216" s="8" t="e">
        <f>IF(OR(ISNA(R$1),ISNA($A216)),NA(),'临-燃尽0'!BC217)</f>
        <v>#N/A</v>
      </c>
      <c r="S216" s="8" t="e">
        <f>IF(OR(ISNA(S$1),ISNA($A216)),NA(),'临-燃尽0'!BD217)</f>
        <v>#N/A</v>
      </c>
      <c r="T216" s="8" t="e">
        <f>IF(OR(ISNA(T$1),ISNA($A216)),NA(),'临-燃尽0'!BE217)</f>
        <v>#N/A</v>
      </c>
      <c r="U216" s="8" t="e">
        <f>IF(OR(ISNA(U$1),ISNA($A216)),NA(),'临-燃尽0'!BF217)</f>
        <v>#N/A</v>
      </c>
      <c r="V216" s="8" t="e">
        <f>IF(OR(ISNA(V$1),ISNA($A216)),NA(),'临-燃尽0'!BG217)</f>
        <v>#N/A</v>
      </c>
      <c r="W216" s="8" t="e">
        <f>IF(OR(ISNA(W$1),ISNA($A216)),NA(),'临-燃尽0'!BH217)</f>
        <v>#N/A</v>
      </c>
      <c r="X216" s="8" t="e">
        <f>IF(OR(ISNA(X$1),ISNA($A216)),NA(),'临-燃尽0'!BI217)</f>
        <v>#N/A</v>
      </c>
      <c r="Y216" s="8" t="e">
        <f>IF(OR(ISNA(Y$1),ISNA($A216)),NA(),'临-燃尽0'!BJ217)</f>
        <v>#N/A</v>
      </c>
      <c r="Z216" s="8" t="e">
        <f>IF(OR(ISNA(Z$1),ISNA($A216)),NA(),'临-燃尽0'!BK217)</f>
        <v>#N/A</v>
      </c>
      <c r="AA216" s="8" t="e">
        <f>IF(OR(ISNA(AA$1),ISNA($A216)),NA(),'临-燃尽0'!BL217)</f>
        <v>#N/A</v>
      </c>
      <c r="AB216" s="8" t="e">
        <f>IF(OR(ISNA(AB$1),ISNA($A216)),NA(),'临-燃尽0'!BM217)</f>
        <v>#N/A</v>
      </c>
      <c r="AC216" s="8" t="e">
        <f>IF(OR(ISNA(AC$1),ISNA($A216)),NA(),'临-燃尽0'!BN217)</f>
        <v>#N/A</v>
      </c>
      <c r="AD216" s="8" t="e">
        <f>IF(OR(ISNA(AD$1),ISNA($A216)),NA(),'临-燃尽0'!BO217)</f>
        <v>#N/A</v>
      </c>
      <c r="AE216" s="8" t="e">
        <f>IF(OR(ISNA(AE$1),ISNA($A216)),NA(),'临-燃尽0'!BP217)</f>
        <v>#N/A</v>
      </c>
      <c r="AF216" s="8" t="e">
        <f>IF(OR(ISNA(AF$1),ISNA($A216)),NA(),'临-燃尽0'!BQ217)</f>
        <v>#N/A</v>
      </c>
      <c r="AG216" s="8" t="e">
        <f>IF(OR(ISNA(AG$1),ISNA($A216)),NA(),'临-燃尽0'!BR217)</f>
        <v>#N/A</v>
      </c>
      <c r="AH216" s="8" t="e">
        <f>IF(OR(ISNA(AH$1),ISNA($A216)),NA(),'临-燃尽0'!BS217)</f>
        <v>#N/A</v>
      </c>
      <c r="AI216" s="8" t="e">
        <f>IF(OR(ISNA(AI$1),ISNA($A216)),NA(),'临-燃尽0'!BT217)</f>
        <v>#N/A</v>
      </c>
      <c r="AJ216" s="8" t="e">
        <f>IF(OR(ISNA(AJ$1),ISNA($A216)),NA(),'临-燃尽0'!BU217)</f>
        <v>#N/A</v>
      </c>
      <c r="AK216" s="8" t="e">
        <f>IF(OR(ISNA(AK$1),ISNA($A216)),NA(),'临-燃尽0'!BV217)</f>
        <v>#N/A</v>
      </c>
      <c r="AL216" s="8" t="e">
        <f>IF(OR(ISNA(AL$1),ISNA($A216)),NA(),'临-燃尽0'!BW217)</f>
        <v>#N/A</v>
      </c>
      <c r="AM216" s="8" t="e">
        <f>IF(OR(ISNA(AM$1),ISNA($A216)),NA(),'临-燃尽0'!BX217)</f>
        <v>#N/A</v>
      </c>
      <c r="AN216" s="8" t="e">
        <f>IF(OR(ISNA(AN$1),ISNA($A216)),NA(),'临-燃尽0'!BY217)</f>
        <v>#N/A</v>
      </c>
      <c r="AO216" s="8" t="e">
        <f>IF(OR(ISNA(AO$1),ISNA($A216)),NA(),'临-燃尽0'!BZ217)</f>
        <v>#N/A</v>
      </c>
      <c r="AP216" s="8" t="e">
        <f>IF(OR(ISNA(AP$1),ISNA($A216)),NA(),'临-燃尽0'!CA217)</f>
        <v>#N/A</v>
      </c>
      <c r="AQ216" s="8" t="e">
        <f>IF(OR(ISNA(AQ$1),ISNA($A216)),NA(),'临-燃尽0'!CB217)</f>
        <v>#N/A</v>
      </c>
      <c r="AR216" s="8" t="e">
        <f>IF(OR(ISNA(AR$1),ISNA($A216)),NA(),'临-燃尽0'!CC217)</f>
        <v>#N/A</v>
      </c>
      <c r="AS216" s="8" t="e">
        <f>IF(OR(ISNA(AS$1),ISNA($A216)),NA(),'临-燃尽0'!CD217)</f>
        <v>#N/A</v>
      </c>
      <c r="AT216" s="8" t="e">
        <f>IF(OR(ISNA(AT$1),ISNA($A216)),NA(),'临-燃尽0'!CE217)</f>
        <v>#N/A</v>
      </c>
      <c r="AU216" s="8" t="e">
        <f>IF(OR(ISNA(AU$1),ISNA($A216)),NA(),'临-燃尽0'!CF217)</f>
        <v>#N/A</v>
      </c>
      <c r="AV216" s="8" t="e">
        <f>IF(OR(ISNA(AV$1),ISNA($A216)),NA(),'临-燃尽0'!CG217)</f>
        <v>#N/A</v>
      </c>
      <c r="AW216" s="8" t="e">
        <f>IF(OR(ISNA(AW$1),ISNA($A216)),NA(),'临-燃尽0'!CH217)</f>
        <v>#N/A</v>
      </c>
      <c r="AX216" s="8" t="e">
        <f>IF(OR(ISNA(AX$1),ISNA($A216)),NA(),'临-燃尽0'!CI217)</f>
        <v>#N/A</v>
      </c>
      <c r="AY216" s="8" t="e">
        <f>IF(OR(ISNA(AY$1),ISNA($A216)),NA(),'临-燃尽0'!CJ217)</f>
        <v>#N/A</v>
      </c>
      <c r="AZ216" s="8" t="e">
        <f>IF(OR(ISNA(AZ$1),ISNA($A216)),NA(),'临-燃尽0'!CK217)</f>
        <v>#N/A</v>
      </c>
    </row>
    <row r="217" spans="1:52">
      <c r="A217" s="8" t="e">
        <f>IF(OR('临-燃尽0'!AL218="",'临-燃尽0'!AL218="总计"),NA(),'临-燃尽0'!AL218)</f>
        <v>#N/A</v>
      </c>
      <c r="B217" s="8" t="e">
        <f>IF(ISNA($A217),NA(),'临-燃尽0'!AM218)</f>
        <v>#N/A</v>
      </c>
      <c r="C217" s="8" t="e">
        <f>IF(ISNA($A217),NA(),'临-燃尽0'!AN218)</f>
        <v>#N/A</v>
      </c>
      <c r="D217" s="8" t="e">
        <f>IF(ISNA($A217),NA(),'临-燃尽0'!AO218)</f>
        <v>#N/A</v>
      </c>
      <c r="E217" s="8" t="e">
        <f>IF(OR(ISNA(E$1),ISNA($A217)),NA(),'临-燃尽0'!AP218)</f>
        <v>#N/A</v>
      </c>
      <c r="F217" s="8" t="e">
        <f>IF(OR(ISNA(F$1),ISNA($A217)),NA(),'临-燃尽0'!AQ218)</f>
        <v>#N/A</v>
      </c>
      <c r="G217" s="8" t="e">
        <f>IF(OR(ISNA(G$1),ISNA($A217)),NA(),'临-燃尽0'!AR218)</f>
        <v>#N/A</v>
      </c>
      <c r="H217" s="8" t="e">
        <f>IF(OR(ISNA(H$1),ISNA($A217)),NA(),'临-燃尽0'!AS218)</f>
        <v>#N/A</v>
      </c>
      <c r="I217" s="8" t="e">
        <f>IF(OR(ISNA(I$1),ISNA($A217)),NA(),'临-燃尽0'!AT218)</f>
        <v>#N/A</v>
      </c>
      <c r="J217" s="8" t="e">
        <f>IF(OR(ISNA(J$1),ISNA($A217)),NA(),'临-燃尽0'!AU218)</f>
        <v>#N/A</v>
      </c>
      <c r="K217" s="8" t="e">
        <f>IF(OR(ISNA(K$1),ISNA($A217)),NA(),'临-燃尽0'!AV218)</f>
        <v>#N/A</v>
      </c>
      <c r="L217" s="8" t="e">
        <f>IF(OR(ISNA(L$1),ISNA($A217)),NA(),'临-燃尽0'!AW218)</f>
        <v>#N/A</v>
      </c>
      <c r="M217" s="8" t="e">
        <f>IF(OR(ISNA(M$1),ISNA($A217)),NA(),'临-燃尽0'!AX218)</f>
        <v>#N/A</v>
      </c>
      <c r="N217" s="8" t="e">
        <f>IF(OR(ISNA(N$1),ISNA($A217)),NA(),'临-燃尽0'!AY218)</f>
        <v>#N/A</v>
      </c>
      <c r="O217" s="8" t="e">
        <f>IF(OR(ISNA(O$1),ISNA($A217)),NA(),'临-燃尽0'!AZ218)</f>
        <v>#N/A</v>
      </c>
      <c r="P217" s="8" t="e">
        <f>IF(OR(ISNA(P$1),ISNA($A217)),NA(),'临-燃尽0'!BA218)</f>
        <v>#N/A</v>
      </c>
      <c r="Q217" s="8" t="e">
        <f>IF(OR(ISNA(Q$1),ISNA($A217)),NA(),'临-燃尽0'!BB218)</f>
        <v>#N/A</v>
      </c>
      <c r="R217" s="8" t="e">
        <f>IF(OR(ISNA(R$1),ISNA($A217)),NA(),'临-燃尽0'!BC218)</f>
        <v>#N/A</v>
      </c>
      <c r="S217" s="8" t="e">
        <f>IF(OR(ISNA(S$1),ISNA($A217)),NA(),'临-燃尽0'!BD218)</f>
        <v>#N/A</v>
      </c>
      <c r="T217" s="8" t="e">
        <f>IF(OR(ISNA(T$1),ISNA($A217)),NA(),'临-燃尽0'!BE218)</f>
        <v>#N/A</v>
      </c>
      <c r="U217" s="8" t="e">
        <f>IF(OR(ISNA(U$1),ISNA($A217)),NA(),'临-燃尽0'!BF218)</f>
        <v>#N/A</v>
      </c>
      <c r="V217" s="8" t="e">
        <f>IF(OR(ISNA(V$1),ISNA($A217)),NA(),'临-燃尽0'!BG218)</f>
        <v>#N/A</v>
      </c>
      <c r="W217" s="8" t="e">
        <f>IF(OR(ISNA(W$1),ISNA($A217)),NA(),'临-燃尽0'!BH218)</f>
        <v>#N/A</v>
      </c>
      <c r="X217" s="8" t="e">
        <f>IF(OR(ISNA(X$1),ISNA($A217)),NA(),'临-燃尽0'!BI218)</f>
        <v>#N/A</v>
      </c>
      <c r="Y217" s="8" t="e">
        <f>IF(OR(ISNA(Y$1),ISNA($A217)),NA(),'临-燃尽0'!BJ218)</f>
        <v>#N/A</v>
      </c>
      <c r="Z217" s="8" t="e">
        <f>IF(OR(ISNA(Z$1),ISNA($A217)),NA(),'临-燃尽0'!BK218)</f>
        <v>#N/A</v>
      </c>
      <c r="AA217" s="8" t="e">
        <f>IF(OR(ISNA(AA$1),ISNA($A217)),NA(),'临-燃尽0'!BL218)</f>
        <v>#N/A</v>
      </c>
      <c r="AB217" s="8" t="e">
        <f>IF(OR(ISNA(AB$1),ISNA($A217)),NA(),'临-燃尽0'!BM218)</f>
        <v>#N/A</v>
      </c>
      <c r="AC217" s="8" t="e">
        <f>IF(OR(ISNA(AC$1),ISNA($A217)),NA(),'临-燃尽0'!BN218)</f>
        <v>#N/A</v>
      </c>
      <c r="AD217" s="8" t="e">
        <f>IF(OR(ISNA(AD$1),ISNA($A217)),NA(),'临-燃尽0'!BO218)</f>
        <v>#N/A</v>
      </c>
      <c r="AE217" s="8" t="e">
        <f>IF(OR(ISNA(AE$1),ISNA($A217)),NA(),'临-燃尽0'!BP218)</f>
        <v>#N/A</v>
      </c>
      <c r="AF217" s="8" t="e">
        <f>IF(OR(ISNA(AF$1),ISNA($A217)),NA(),'临-燃尽0'!BQ218)</f>
        <v>#N/A</v>
      </c>
      <c r="AG217" s="8" t="e">
        <f>IF(OR(ISNA(AG$1),ISNA($A217)),NA(),'临-燃尽0'!BR218)</f>
        <v>#N/A</v>
      </c>
      <c r="AH217" s="8" t="e">
        <f>IF(OR(ISNA(AH$1),ISNA($A217)),NA(),'临-燃尽0'!BS218)</f>
        <v>#N/A</v>
      </c>
      <c r="AI217" s="8" t="e">
        <f>IF(OR(ISNA(AI$1),ISNA($A217)),NA(),'临-燃尽0'!BT218)</f>
        <v>#N/A</v>
      </c>
      <c r="AJ217" s="8" t="e">
        <f>IF(OR(ISNA(AJ$1),ISNA($A217)),NA(),'临-燃尽0'!BU218)</f>
        <v>#N/A</v>
      </c>
      <c r="AK217" s="8" t="e">
        <f>IF(OR(ISNA(AK$1),ISNA($A217)),NA(),'临-燃尽0'!BV218)</f>
        <v>#N/A</v>
      </c>
      <c r="AL217" s="8" t="e">
        <f>IF(OR(ISNA(AL$1),ISNA($A217)),NA(),'临-燃尽0'!BW218)</f>
        <v>#N/A</v>
      </c>
      <c r="AM217" s="8" t="e">
        <f>IF(OR(ISNA(AM$1),ISNA($A217)),NA(),'临-燃尽0'!BX218)</f>
        <v>#N/A</v>
      </c>
      <c r="AN217" s="8" t="e">
        <f>IF(OR(ISNA(AN$1),ISNA($A217)),NA(),'临-燃尽0'!BY218)</f>
        <v>#N/A</v>
      </c>
      <c r="AO217" s="8" t="e">
        <f>IF(OR(ISNA(AO$1),ISNA($A217)),NA(),'临-燃尽0'!BZ218)</f>
        <v>#N/A</v>
      </c>
      <c r="AP217" s="8" t="e">
        <f>IF(OR(ISNA(AP$1),ISNA($A217)),NA(),'临-燃尽0'!CA218)</f>
        <v>#N/A</v>
      </c>
      <c r="AQ217" s="8" t="e">
        <f>IF(OR(ISNA(AQ$1),ISNA($A217)),NA(),'临-燃尽0'!CB218)</f>
        <v>#N/A</v>
      </c>
      <c r="AR217" s="8" t="e">
        <f>IF(OR(ISNA(AR$1),ISNA($A217)),NA(),'临-燃尽0'!CC218)</f>
        <v>#N/A</v>
      </c>
      <c r="AS217" s="8" t="e">
        <f>IF(OR(ISNA(AS$1),ISNA($A217)),NA(),'临-燃尽0'!CD218)</f>
        <v>#N/A</v>
      </c>
      <c r="AT217" s="8" t="e">
        <f>IF(OR(ISNA(AT$1),ISNA($A217)),NA(),'临-燃尽0'!CE218)</f>
        <v>#N/A</v>
      </c>
      <c r="AU217" s="8" t="e">
        <f>IF(OR(ISNA(AU$1),ISNA($A217)),NA(),'临-燃尽0'!CF218)</f>
        <v>#N/A</v>
      </c>
      <c r="AV217" s="8" t="e">
        <f>IF(OR(ISNA(AV$1),ISNA($A217)),NA(),'临-燃尽0'!CG218)</f>
        <v>#N/A</v>
      </c>
      <c r="AW217" s="8" t="e">
        <f>IF(OR(ISNA(AW$1),ISNA($A217)),NA(),'临-燃尽0'!CH218)</f>
        <v>#N/A</v>
      </c>
      <c r="AX217" s="8" t="e">
        <f>IF(OR(ISNA(AX$1),ISNA($A217)),NA(),'临-燃尽0'!CI218)</f>
        <v>#N/A</v>
      </c>
      <c r="AY217" s="8" t="e">
        <f>IF(OR(ISNA(AY$1),ISNA($A217)),NA(),'临-燃尽0'!CJ218)</f>
        <v>#N/A</v>
      </c>
      <c r="AZ217" s="8" t="e">
        <f>IF(OR(ISNA(AZ$1),ISNA($A217)),NA(),'临-燃尽0'!CK218)</f>
        <v>#N/A</v>
      </c>
    </row>
    <row r="218" spans="1:52">
      <c r="A218" s="8" t="e">
        <f>IF(OR('临-燃尽0'!AL219="",'临-燃尽0'!AL219="总计"),NA(),'临-燃尽0'!AL219)</f>
        <v>#N/A</v>
      </c>
      <c r="B218" s="8" t="e">
        <f>IF(ISNA($A218),NA(),'临-燃尽0'!AM219)</f>
        <v>#N/A</v>
      </c>
      <c r="C218" s="8" t="e">
        <f>IF(ISNA($A218),NA(),'临-燃尽0'!AN219)</f>
        <v>#N/A</v>
      </c>
      <c r="D218" s="8" t="e">
        <f>IF(ISNA($A218),NA(),'临-燃尽0'!AO219)</f>
        <v>#N/A</v>
      </c>
      <c r="E218" s="8" t="e">
        <f>IF(OR(ISNA(E$1),ISNA($A218)),NA(),'临-燃尽0'!AP219)</f>
        <v>#N/A</v>
      </c>
      <c r="F218" s="8" t="e">
        <f>IF(OR(ISNA(F$1),ISNA($A218)),NA(),'临-燃尽0'!AQ219)</f>
        <v>#N/A</v>
      </c>
      <c r="G218" s="8" t="e">
        <f>IF(OR(ISNA(G$1),ISNA($A218)),NA(),'临-燃尽0'!AR219)</f>
        <v>#N/A</v>
      </c>
      <c r="H218" s="8" t="e">
        <f>IF(OR(ISNA(H$1),ISNA($A218)),NA(),'临-燃尽0'!AS219)</f>
        <v>#N/A</v>
      </c>
      <c r="I218" s="8" t="e">
        <f>IF(OR(ISNA(I$1),ISNA($A218)),NA(),'临-燃尽0'!AT219)</f>
        <v>#N/A</v>
      </c>
      <c r="J218" s="8" t="e">
        <f>IF(OR(ISNA(J$1),ISNA($A218)),NA(),'临-燃尽0'!AU219)</f>
        <v>#N/A</v>
      </c>
      <c r="K218" s="8" t="e">
        <f>IF(OR(ISNA(K$1),ISNA($A218)),NA(),'临-燃尽0'!AV219)</f>
        <v>#N/A</v>
      </c>
      <c r="L218" s="8" t="e">
        <f>IF(OR(ISNA(L$1),ISNA($A218)),NA(),'临-燃尽0'!AW219)</f>
        <v>#N/A</v>
      </c>
      <c r="M218" s="8" t="e">
        <f>IF(OR(ISNA(M$1),ISNA($A218)),NA(),'临-燃尽0'!AX219)</f>
        <v>#N/A</v>
      </c>
      <c r="N218" s="8" t="e">
        <f>IF(OR(ISNA(N$1),ISNA($A218)),NA(),'临-燃尽0'!AY219)</f>
        <v>#N/A</v>
      </c>
      <c r="O218" s="8" t="e">
        <f>IF(OR(ISNA(O$1),ISNA($A218)),NA(),'临-燃尽0'!AZ219)</f>
        <v>#N/A</v>
      </c>
      <c r="P218" s="8" t="e">
        <f>IF(OR(ISNA(P$1),ISNA($A218)),NA(),'临-燃尽0'!BA219)</f>
        <v>#N/A</v>
      </c>
      <c r="Q218" s="8" t="e">
        <f>IF(OR(ISNA(Q$1),ISNA($A218)),NA(),'临-燃尽0'!BB219)</f>
        <v>#N/A</v>
      </c>
      <c r="R218" s="8" t="e">
        <f>IF(OR(ISNA(R$1),ISNA($A218)),NA(),'临-燃尽0'!BC219)</f>
        <v>#N/A</v>
      </c>
      <c r="S218" s="8" t="e">
        <f>IF(OR(ISNA(S$1),ISNA($A218)),NA(),'临-燃尽0'!BD219)</f>
        <v>#N/A</v>
      </c>
      <c r="T218" s="8" t="e">
        <f>IF(OR(ISNA(T$1),ISNA($A218)),NA(),'临-燃尽0'!BE219)</f>
        <v>#N/A</v>
      </c>
      <c r="U218" s="8" t="e">
        <f>IF(OR(ISNA(U$1),ISNA($A218)),NA(),'临-燃尽0'!BF219)</f>
        <v>#N/A</v>
      </c>
      <c r="V218" s="8" t="e">
        <f>IF(OR(ISNA(V$1),ISNA($A218)),NA(),'临-燃尽0'!BG219)</f>
        <v>#N/A</v>
      </c>
      <c r="W218" s="8" t="e">
        <f>IF(OR(ISNA(W$1),ISNA($A218)),NA(),'临-燃尽0'!BH219)</f>
        <v>#N/A</v>
      </c>
      <c r="X218" s="8" t="e">
        <f>IF(OR(ISNA(X$1),ISNA($A218)),NA(),'临-燃尽0'!BI219)</f>
        <v>#N/A</v>
      </c>
      <c r="Y218" s="8" t="e">
        <f>IF(OR(ISNA(Y$1),ISNA($A218)),NA(),'临-燃尽0'!BJ219)</f>
        <v>#N/A</v>
      </c>
      <c r="Z218" s="8" t="e">
        <f>IF(OR(ISNA(Z$1),ISNA($A218)),NA(),'临-燃尽0'!BK219)</f>
        <v>#N/A</v>
      </c>
      <c r="AA218" s="8" t="e">
        <f>IF(OR(ISNA(AA$1),ISNA($A218)),NA(),'临-燃尽0'!BL219)</f>
        <v>#N/A</v>
      </c>
      <c r="AB218" s="8" t="e">
        <f>IF(OR(ISNA(AB$1),ISNA($A218)),NA(),'临-燃尽0'!BM219)</f>
        <v>#N/A</v>
      </c>
      <c r="AC218" s="8" t="e">
        <f>IF(OR(ISNA(AC$1),ISNA($A218)),NA(),'临-燃尽0'!BN219)</f>
        <v>#N/A</v>
      </c>
      <c r="AD218" s="8" t="e">
        <f>IF(OR(ISNA(AD$1),ISNA($A218)),NA(),'临-燃尽0'!BO219)</f>
        <v>#N/A</v>
      </c>
      <c r="AE218" s="8" t="e">
        <f>IF(OR(ISNA(AE$1),ISNA($A218)),NA(),'临-燃尽0'!BP219)</f>
        <v>#N/A</v>
      </c>
      <c r="AF218" s="8" t="e">
        <f>IF(OR(ISNA(AF$1),ISNA($A218)),NA(),'临-燃尽0'!BQ219)</f>
        <v>#N/A</v>
      </c>
      <c r="AG218" s="8" t="e">
        <f>IF(OR(ISNA(AG$1),ISNA($A218)),NA(),'临-燃尽0'!BR219)</f>
        <v>#N/A</v>
      </c>
      <c r="AH218" s="8" t="e">
        <f>IF(OR(ISNA(AH$1),ISNA($A218)),NA(),'临-燃尽0'!BS219)</f>
        <v>#N/A</v>
      </c>
      <c r="AI218" s="8" t="e">
        <f>IF(OR(ISNA(AI$1),ISNA($A218)),NA(),'临-燃尽0'!BT219)</f>
        <v>#N/A</v>
      </c>
      <c r="AJ218" s="8" t="e">
        <f>IF(OR(ISNA(AJ$1),ISNA($A218)),NA(),'临-燃尽0'!BU219)</f>
        <v>#N/A</v>
      </c>
      <c r="AK218" s="8" t="e">
        <f>IF(OR(ISNA(AK$1),ISNA($A218)),NA(),'临-燃尽0'!BV219)</f>
        <v>#N/A</v>
      </c>
      <c r="AL218" s="8" t="e">
        <f>IF(OR(ISNA(AL$1),ISNA($A218)),NA(),'临-燃尽0'!BW219)</f>
        <v>#N/A</v>
      </c>
      <c r="AM218" s="8" t="e">
        <f>IF(OR(ISNA(AM$1),ISNA($A218)),NA(),'临-燃尽0'!BX219)</f>
        <v>#N/A</v>
      </c>
      <c r="AN218" s="8" t="e">
        <f>IF(OR(ISNA(AN$1),ISNA($A218)),NA(),'临-燃尽0'!BY219)</f>
        <v>#N/A</v>
      </c>
      <c r="AO218" s="8" t="e">
        <f>IF(OR(ISNA(AO$1),ISNA($A218)),NA(),'临-燃尽0'!BZ219)</f>
        <v>#N/A</v>
      </c>
      <c r="AP218" s="8" t="e">
        <f>IF(OR(ISNA(AP$1),ISNA($A218)),NA(),'临-燃尽0'!CA219)</f>
        <v>#N/A</v>
      </c>
      <c r="AQ218" s="8" t="e">
        <f>IF(OR(ISNA(AQ$1),ISNA($A218)),NA(),'临-燃尽0'!CB219)</f>
        <v>#N/A</v>
      </c>
      <c r="AR218" s="8" t="e">
        <f>IF(OR(ISNA(AR$1),ISNA($A218)),NA(),'临-燃尽0'!CC219)</f>
        <v>#N/A</v>
      </c>
      <c r="AS218" s="8" t="e">
        <f>IF(OR(ISNA(AS$1),ISNA($A218)),NA(),'临-燃尽0'!CD219)</f>
        <v>#N/A</v>
      </c>
      <c r="AT218" s="8" t="e">
        <f>IF(OR(ISNA(AT$1),ISNA($A218)),NA(),'临-燃尽0'!CE219)</f>
        <v>#N/A</v>
      </c>
      <c r="AU218" s="8" t="e">
        <f>IF(OR(ISNA(AU$1),ISNA($A218)),NA(),'临-燃尽0'!CF219)</f>
        <v>#N/A</v>
      </c>
      <c r="AV218" s="8" t="e">
        <f>IF(OR(ISNA(AV$1),ISNA($A218)),NA(),'临-燃尽0'!CG219)</f>
        <v>#N/A</v>
      </c>
      <c r="AW218" s="8" t="e">
        <f>IF(OR(ISNA(AW$1),ISNA($A218)),NA(),'临-燃尽0'!CH219)</f>
        <v>#N/A</v>
      </c>
      <c r="AX218" s="8" t="e">
        <f>IF(OR(ISNA(AX$1),ISNA($A218)),NA(),'临-燃尽0'!CI219)</f>
        <v>#N/A</v>
      </c>
      <c r="AY218" s="8" t="e">
        <f>IF(OR(ISNA(AY$1),ISNA($A218)),NA(),'临-燃尽0'!CJ219)</f>
        <v>#N/A</v>
      </c>
      <c r="AZ218" s="8" t="e">
        <f>IF(OR(ISNA(AZ$1),ISNA($A218)),NA(),'临-燃尽0'!CK219)</f>
        <v>#N/A</v>
      </c>
    </row>
    <row r="219" spans="1:52">
      <c r="A219" s="8" t="e">
        <f>IF(OR('临-燃尽0'!AL220="",'临-燃尽0'!AL220="总计"),NA(),'临-燃尽0'!AL220)</f>
        <v>#N/A</v>
      </c>
      <c r="B219" s="8" t="e">
        <f>IF(ISNA($A219),NA(),'临-燃尽0'!AM220)</f>
        <v>#N/A</v>
      </c>
      <c r="C219" s="8" t="e">
        <f>IF(ISNA($A219),NA(),'临-燃尽0'!AN220)</f>
        <v>#N/A</v>
      </c>
      <c r="D219" s="8" t="e">
        <f>IF(ISNA($A219),NA(),'临-燃尽0'!AO220)</f>
        <v>#N/A</v>
      </c>
      <c r="E219" s="8" t="e">
        <f>IF(OR(ISNA(E$1),ISNA($A219)),NA(),'临-燃尽0'!AP220)</f>
        <v>#N/A</v>
      </c>
      <c r="F219" s="8" t="e">
        <f>IF(OR(ISNA(F$1),ISNA($A219)),NA(),'临-燃尽0'!AQ220)</f>
        <v>#N/A</v>
      </c>
      <c r="G219" s="8" t="e">
        <f>IF(OR(ISNA(G$1),ISNA($A219)),NA(),'临-燃尽0'!AR220)</f>
        <v>#N/A</v>
      </c>
      <c r="H219" s="8" t="e">
        <f>IF(OR(ISNA(H$1),ISNA($A219)),NA(),'临-燃尽0'!AS220)</f>
        <v>#N/A</v>
      </c>
      <c r="I219" s="8" t="e">
        <f>IF(OR(ISNA(I$1),ISNA($A219)),NA(),'临-燃尽0'!AT220)</f>
        <v>#N/A</v>
      </c>
      <c r="J219" s="8" t="e">
        <f>IF(OR(ISNA(J$1),ISNA($A219)),NA(),'临-燃尽0'!AU220)</f>
        <v>#N/A</v>
      </c>
      <c r="K219" s="8" t="e">
        <f>IF(OR(ISNA(K$1),ISNA($A219)),NA(),'临-燃尽0'!AV220)</f>
        <v>#N/A</v>
      </c>
      <c r="L219" s="8" t="e">
        <f>IF(OR(ISNA(L$1),ISNA($A219)),NA(),'临-燃尽0'!AW220)</f>
        <v>#N/A</v>
      </c>
      <c r="M219" s="8" t="e">
        <f>IF(OR(ISNA(M$1),ISNA($A219)),NA(),'临-燃尽0'!AX220)</f>
        <v>#N/A</v>
      </c>
      <c r="N219" s="8" t="e">
        <f>IF(OR(ISNA(N$1),ISNA($A219)),NA(),'临-燃尽0'!AY220)</f>
        <v>#N/A</v>
      </c>
      <c r="O219" s="8" t="e">
        <f>IF(OR(ISNA(O$1),ISNA($A219)),NA(),'临-燃尽0'!AZ220)</f>
        <v>#N/A</v>
      </c>
      <c r="P219" s="8" t="e">
        <f>IF(OR(ISNA(P$1),ISNA($A219)),NA(),'临-燃尽0'!BA220)</f>
        <v>#N/A</v>
      </c>
      <c r="Q219" s="8" t="e">
        <f>IF(OR(ISNA(Q$1),ISNA($A219)),NA(),'临-燃尽0'!BB220)</f>
        <v>#N/A</v>
      </c>
      <c r="R219" s="8" t="e">
        <f>IF(OR(ISNA(R$1),ISNA($A219)),NA(),'临-燃尽0'!BC220)</f>
        <v>#N/A</v>
      </c>
      <c r="S219" s="8" t="e">
        <f>IF(OR(ISNA(S$1),ISNA($A219)),NA(),'临-燃尽0'!BD220)</f>
        <v>#N/A</v>
      </c>
      <c r="T219" s="8" t="e">
        <f>IF(OR(ISNA(T$1),ISNA($A219)),NA(),'临-燃尽0'!BE220)</f>
        <v>#N/A</v>
      </c>
      <c r="U219" s="8" t="e">
        <f>IF(OR(ISNA(U$1),ISNA($A219)),NA(),'临-燃尽0'!BF220)</f>
        <v>#N/A</v>
      </c>
      <c r="V219" s="8" t="e">
        <f>IF(OR(ISNA(V$1),ISNA($A219)),NA(),'临-燃尽0'!BG220)</f>
        <v>#N/A</v>
      </c>
      <c r="W219" s="8" t="e">
        <f>IF(OR(ISNA(W$1),ISNA($A219)),NA(),'临-燃尽0'!BH220)</f>
        <v>#N/A</v>
      </c>
      <c r="X219" s="8" t="e">
        <f>IF(OR(ISNA(X$1),ISNA($A219)),NA(),'临-燃尽0'!BI220)</f>
        <v>#N/A</v>
      </c>
      <c r="Y219" s="8" t="e">
        <f>IF(OR(ISNA(Y$1),ISNA($A219)),NA(),'临-燃尽0'!BJ220)</f>
        <v>#N/A</v>
      </c>
      <c r="Z219" s="8" t="e">
        <f>IF(OR(ISNA(Z$1),ISNA($A219)),NA(),'临-燃尽0'!BK220)</f>
        <v>#N/A</v>
      </c>
      <c r="AA219" s="8" t="e">
        <f>IF(OR(ISNA(AA$1),ISNA($A219)),NA(),'临-燃尽0'!BL220)</f>
        <v>#N/A</v>
      </c>
      <c r="AB219" s="8" t="e">
        <f>IF(OR(ISNA(AB$1),ISNA($A219)),NA(),'临-燃尽0'!BM220)</f>
        <v>#N/A</v>
      </c>
      <c r="AC219" s="8" t="e">
        <f>IF(OR(ISNA(AC$1),ISNA($A219)),NA(),'临-燃尽0'!BN220)</f>
        <v>#N/A</v>
      </c>
      <c r="AD219" s="8" t="e">
        <f>IF(OR(ISNA(AD$1),ISNA($A219)),NA(),'临-燃尽0'!BO220)</f>
        <v>#N/A</v>
      </c>
      <c r="AE219" s="8" t="e">
        <f>IF(OR(ISNA(AE$1),ISNA($A219)),NA(),'临-燃尽0'!BP220)</f>
        <v>#N/A</v>
      </c>
      <c r="AF219" s="8" t="e">
        <f>IF(OR(ISNA(AF$1),ISNA($A219)),NA(),'临-燃尽0'!BQ220)</f>
        <v>#N/A</v>
      </c>
      <c r="AG219" s="8" t="e">
        <f>IF(OR(ISNA(AG$1),ISNA($A219)),NA(),'临-燃尽0'!BR220)</f>
        <v>#N/A</v>
      </c>
      <c r="AH219" s="8" t="e">
        <f>IF(OR(ISNA(AH$1),ISNA($A219)),NA(),'临-燃尽0'!BS220)</f>
        <v>#N/A</v>
      </c>
      <c r="AI219" s="8" t="e">
        <f>IF(OR(ISNA(AI$1),ISNA($A219)),NA(),'临-燃尽0'!BT220)</f>
        <v>#N/A</v>
      </c>
      <c r="AJ219" s="8" t="e">
        <f>IF(OR(ISNA(AJ$1),ISNA($A219)),NA(),'临-燃尽0'!BU220)</f>
        <v>#N/A</v>
      </c>
      <c r="AK219" s="8" t="e">
        <f>IF(OR(ISNA(AK$1),ISNA($A219)),NA(),'临-燃尽0'!BV220)</f>
        <v>#N/A</v>
      </c>
      <c r="AL219" s="8" t="e">
        <f>IF(OR(ISNA(AL$1),ISNA($A219)),NA(),'临-燃尽0'!BW220)</f>
        <v>#N/A</v>
      </c>
      <c r="AM219" s="8" t="e">
        <f>IF(OR(ISNA(AM$1),ISNA($A219)),NA(),'临-燃尽0'!BX220)</f>
        <v>#N/A</v>
      </c>
      <c r="AN219" s="8" t="e">
        <f>IF(OR(ISNA(AN$1),ISNA($A219)),NA(),'临-燃尽0'!BY220)</f>
        <v>#N/A</v>
      </c>
      <c r="AO219" s="8" t="e">
        <f>IF(OR(ISNA(AO$1),ISNA($A219)),NA(),'临-燃尽0'!BZ220)</f>
        <v>#N/A</v>
      </c>
      <c r="AP219" s="8" t="e">
        <f>IF(OR(ISNA(AP$1),ISNA($A219)),NA(),'临-燃尽0'!CA220)</f>
        <v>#N/A</v>
      </c>
      <c r="AQ219" s="8" t="e">
        <f>IF(OR(ISNA(AQ$1),ISNA($A219)),NA(),'临-燃尽0'!CB220)</f>
        <v>#N/A</v>
      </c>
      <c r="AR219" s="8" t="e">
        <f>IF(OR(ISNA(AR$1),ISNA($A219)),NA(),'临-燃尽0'!CC220)</f>
        <v>#N/A</v>
      </c>
      <c r="AS219" s="8" t="e">
        <f>IF(OR(ISNA(AS$1),ISNA($A219)),NA(),'临-燃尽0'!CD220)</f>
        <v>#N/A</v>
      </c>
      <c r="AT219" s="8" t="e">
        <f>IF(OR(ISNA(AT$1),ISNA($A219)),NA(),'临-燃尽0'!CE220)</f>
        <v>#N/A</v>
      </c>
      <c r="AU219" s="8" t="e">
        <f>IF(OR(ISNA(AU$1),ISNA($A219)),NA(),'临-燃尽0'!CF220)</f>
        <v>#N/A</v>
      </c>
      <c r="AV219" s="8" t="e">
        <f>IF(OR(ISNA(AV$1),ISNA($A219)),NA(),'临-燃尽0'!CG220)</f>
        <v>#N/A</v>
      </c>
      <c r="AW219" s="8" t="e">
        <f>IF(OR(ISNA(AW$1),ISNA($A219)),NA(),'临-燃尽0'!CH220)</f>
        <v>#N/A</v>
      </c>
      <c r="AX219" s="8" t="e">
        <f>IF(OR(ISNA(AX$1),ISNA($A219)),NA(),'临-燃尽0'!CI220)</f>
        <v>#N/A</v>
      </c>
      <c r="AY219" s="8" t="e">
        <f>IF(OR(ISNA(AY$1),ISNA($A219)),NA(),'临-燃尽0'!CJ220)</f>
        <v>#N/A</v>
      </c>
      <c r="AZ219" s="8" t="e">
        <f>IF(OR(ISNA(AZ$1),ISNA($A219)),NA(),'临-燃尽0'!CK220)</f>
        <v>#N/A</v>
      </c>
    </row>
    <row r="220" spans="1:52">
      <c r="A220" s="8" t="e">
        <f>IF(OR('临-燃尽0'!AL221="",'临-燃尽0'!AL221="总计"),NA(),'临-燃尽0'!AL221)</f>
        <v>#N/A</v>
      </c>
      <c r="B220" s="8" t="e">
        <f>IF(ISNA($A220),NA(),'临-燃尽0'!AM221)</f>
        <v>#N/A</v>
      </c>
      <c r="C220" s="8" t="e">
        <f>IF(ISNA($A220),NA(),'临-燃尽0'!AN221)</f>
        <v>#N/A</v>
      </c>
      <c r="D220" s="8" t="e">
        <f>IF(ISNA($A220),NA(),'临-燃尽0'!AO221)</f>
        <v>#N/A</v>
      </c>
      <c r="E220" s="8" t="e">
        <f>IF(OR(ISNA(E$1),ISNA($A220)),NA(),'临-燃尽0'!AP221)</f>
        <v>#N/A</v>
      </c>
      <c r="F220" s="8" t="e">
        <f>IF(OR(ISNA(F$1),ISNA($A220)),NA(),'临-燃尽0'!AQ221)</f>
        <v>#N/A</v>
      </c>
      <c r="G220" s="8" t="e">
        <f>IF(OR(ISNA(G$1),ISNA($A220)),NA(),'临-燃尽0'!AR221)</f>
        <v>#N/A</v>
      </c>
      <c r="H220" s="8" t="e">
        <f>IF(OR(ISNA(H$1),ISNA($A220)),NA(),'临-燃尽0'!AS221)</f>
        <v>#N/A</v>
      </c>
      <c r="I220" s="8" t="e">
        <f>IF(OR(ISNA(I$1),ISNA($A220)),NA(),'临-燃尽0'!AT221)</f>
        <v>#N/A</v>
      </c>
      <c r="J220" s="8" t="e">
        <f>IF(OR(ISNA(J$1),ISNA($A220)),NA(),'临-燃尽0'!AU221)</f>
        <v>#N/A</v>
      </c>
      <c r="K220" s="8" t="e">
        <f>IF(OR(ISNA(K$1),ISNA($A220)),NA(),'临-燃尽0'!AV221)</f>
        <v>#N/A</v>
      </c>
      <c r="L220" s="8" t="e">
        <f>IF(OR(ISNA(L$1),ISNA($A220)),NA(),'临-燃尽0'!AW221)</f>
        <v>#N/A</v>
      </c>
      <c r="M220" s="8" t="e">
        <f>IF(OR(ISNA(M$1),ISNA($A220)),NA(),'临-燃尽0'!AX221)</f>
        <v>#N/A</v>
      </c>
      <c r="N220" s="8" t="e">
        <f>IF(OR(ISNA(N$1),ISNA($A220)),NA(),'临-燃尽0'!AY221)</f>
        <v>#N/A</v>
      </c>
      <c r="O220" s="8" t="e">
        <f>IF(OR(ISNA(O$1),ISNA($A220)),NA(),'临-燃尽0'!AZ221)</f>
        <v>#N/A</v>
      </c>
      <c r="P220" s="8" t="e">
        <f>IF(OR(ISNA(P$1),ISNA($A220)),NA(),'临-燃尽0'!BA221)</f>
        <v>#N/A</v>
      </c>
      <c r="Q220" s="8" t="e">
        <f>IF(OR(ISNA(Q$1),ISNA($A220)),NA(),'临-燃尽0'!BB221)</f>
        <v>#N/A</v>
      </c>
      <c r="R220" s="8" t="e">
        <f>IF(OR(ISNA(R$1),ISNA($A220)),NA(),'临-燃尽0'!BC221)</f>
        <v>#N/A</v>
      </c>
      <c r="S220" s="8" t="e">
        <f>IF(OR(ISNA(S$1),ISNA($A220)),NA(),'临-燃尽0'!BD221)</f>
        <v>#N/A</v>
      </c>
      <c r="T220" s="8" t="e">
        <f>IF(OR(ISNA(T$1),ISNA($A220)),NA(),'临-燃尽0'!BE221)</f>
        <v>#N/A</v>
      </c>
      <c r="U220" s="8" t="e">
        <f>IF(OR(ISNA(U$1),ISNA($A220)),NA(),'临-燃尽0'!BF221)</f>
        <v>#N/A</v>
      </c>
      <c r="V220" s="8" t="e">
        <f>IF(OR(ISNA(V$1),ISNA($A220)),NA(),'临-燃尽0'!BG221)</f>
        <v>#N/A</v>
      </c>
      <c r="W220" s="8" t="e">
        <f>IF(OR(ISNA(W$1),ISNA($A220)),NA(),'临-燃尽0'!BH221)</f>
        <v>#N/A</v>
      </c>
      <c r="X220" s="8" t="e">
        <f>IF(OR(ISNA(X$1),ISNA($A220)),NA(),'临-燃尽0'!BI221)</f>
        <v>#N/A</v>
      </c>
      <c r="Y220" s="8" t="e">
        <f>IF(OR(ISNA(Y$1),ISNA($A220)),NA(),'临-燃尽0'!BJ221)</f>
        <v>#N/A</v>
      </c>
      <c r="Z220" s="8" t="e">
        <f>IF(OR(ISNA(Z$1),ISNA($A220)),NA(),'临-燃尽0'!BK221)</f>
        <v>#N/A</v>
      </c>
      <c r="AA220" s="8" t="e">
        <f>IF(OR(ISNA(AA$1),ISNA($A220)),NA(),'临-燃尽0'!BL221)</f>
        <v>#N/A</v>
      </c>
      <c r="AB220" s="8" t="e">
        <f>IF(OR(ISNA(AB$1),ISNA($A220)),NA(),'临-燃尽0'!BM221)</f>
        <v>#N/A</v>
      </c>
      <c r="AC220" s="8" t="e">
        <f>IF(OR(ISNA(AC$1),ISNA($A220)),NA(),'临-燃尽0'!BN221)</f>
        <v>#N/A</v>
      </c>
      <c r="AD220" s="8" t="e">
        <f>IF(OR(ISNA(AD$1),ISNA($A220)),NA(),'临-燃尽0'!BO221)</f>
        <v>#N/A</v>
      </c>
      <c r="AE220" s="8" t="e">
        <f>IF(OR(ISNA(AE$1),ISNA($A220)),NA(),'临-燃尽0'!BP221)</f>
        <v>#N/A</v>
      </c>
      <c r="AF220" s="8" t="e">
        <f>IF(OR(ISNA(AF$1),ISNA($A220)),NA(),'临-燃尽0'!BQ221)</f>
        <v>#N/A</v>
      </c>
      <c r="AG220" s="8" t="e">
        <f>IF(OR(ISNA(AG$1),ISNA($A220)),NA(),'临-燃尽0'!BR221)</f>
        <v>#N/A</v>
      </c>
      <c r="AH220" s="8" t="e">
        <f>IF(OR(ISNA(AH$1),ISNA($A220)),NA(),'临-燃尽0'!BS221)</f>
        <v>#N/A</v>
      </c>
      <c r="AI220" s="8" t="e">
        <f>IF(OR(ISNA(AI$1),ISNA($A220)),NA(),'临-燃尽0'!BT221)</f>
        <v>#N/A</v>
      </c>
      <c r="AJ220" s="8" t="e">
        <f>IF(OR(ISNA(AJ$1),ISNA($A220)),NA(),'临-燃尽0'!BU221)</f>
        <v>#N/A</v>
      </c>
      <c r="AK220" s="8" t="e">
        <f>IF(OR(ISNA(AK$1),ISNA($A220)),NA(),'临-燃尽0'!BV221)</f>
        <v>#N/A</v>
      </c>
      <c r="AL220" s="8" t="e">
        <f>IF(OR(ISNA(AL$1),ISNA($A220)),NA(),'临-燃尽0'!BW221)</f>
        <v>#N/A</v>
      </c>
      <c r="AM220" s="8" t="e">
        <f>IF(OR(ISNA(AM$1),ISNA($A220)),NA(),'临-燃尽0'!BX221)</f>
        <v>#N/A</v>
      </c>
      <c r="AN220" s="8" t="e">
        <f>IF(OR(ISNA(AN$1),ISNA($A220)),NA(),'临-燃尽0'!BY221)</f>
        <v>#N/A</v>
      </c>
      <c r="AO220" s="8" t="e">
        <f>IF(OR(ISNA(AO$1),ISNA($A220)),NA(),'临-燃尽0'!BZ221)</f>
        <v>#N/A</v>
      </c>
      <c r="AP220" s="8" t="e">
        <f>IF(OR(ISNA(AP$1),ISNA($A220)),NA(),'临-燃尽0'!CA221)</f>
        <v>#N/A</v>
      </c>
      <c r="AQ220" s="8" t="e">
        <f>IF(OR(ISNA(AQ$1),ISNA($A220)),NA(),'临-燃尽0'!CB221)</f>
        <v>#N/A</v>
      </c>
      <c r="AR220" s="8" t="e">
        <f>IF(OR(ISNA(AR$1),ISNA($A220)),NA(),'临-燃尽0'!CC221)</f>
        <v>#N/A</v>
      </c>
      <c r="AS220" s="8" t="e">
        <f>IF(OR(ISNA(AS$1),ISNA($A220)),NA(),'临-燃尽0'!CD221)</f>
        <v>#N/A</v>
      </c>
      <c r="AT220" s="8" t="e">
        <f>IF(OR(ISNA(AT$1),ISNA($A220)),NA(),'临-燃尽0'!CE221)</f>
        <v>#N/A</v>
      </c>
      <c r="AU220" s="8" t="e">
        <f>IF(OR(ISNA(AU$1),ISNA($A220)),NA(),'临-燃尽0'!CF221)</f>
        <v>#N/A</v>
      </c>
      <c r="AV220" s="8" t="e">
        <f>IF(OR(ISNA(AV$1),ISNA($A220)),NA(),'临-燃尽0'!CG221)</f>
        <v>#N/A</v>
      </c>
      <c r="AW220" s="8" t="e">
        <f>IF(OR(ISNA(AW$1),ISNA($A220)),NA(),'临-燃尽0'!CH221)</f>
        <v>#N/A</v>
      </c>
      <c r="AX220" s="8" t="e">
        <f>IF(OR(ISNA(AX$1),ISNA($A220)),NA(),'临-燃尽0'!CI221)</f>
        <v>#N/A</v>
      </c>
      <c r="AY220" s="8" t="e">
        <f>IF(OR(ISNA(AY$1),ISNA($A220)),NA(),'临-燃尽0'!CJ221)</f>
        <v>#N/A</v>
      </c>
      <c r="AZ220" s="8" t="e">
        <f>IF(OR(ISNA(AZ$1),ISNA($A220)),NA(),'临-燃尽0'!CK221)</f>
        <v>#N/A</v>
      </c>
    </row>
    <row r="221" spans="1:52">
      <c r="A221" s="8" t="e">
        <f>IF(OR('临-燃尽0'!AL222="",'临-燃尽0'!AL222="总计"),NA(),'临-燃尽0'!AL222)</f>
        <v>#N/A</v>
      </c>
      <c r="B221" s="8" t="e">
        <f>IF(ISNA($A221),NA(),'临-燃尽0'!AM222)</f>
        <v>#N/A</v>
      </c>
      <c r="C221" s="8" t="e">
        <f>IF(ISNA($A221),NA(),'临-燃尽0'!AN222)</f>
        <v>#N/A</v>
      </c>
      <c r="D221" s="8" t="e">
        <f>IF(ISNA($A221),NA(),'临-燃尽0'!AO222)</f>
        <v>#N/A</v>
      </c>
      <c r="E221" s="8" t="e">
        <f>IF(OR(ISNA(E$1),ISNA($A221)),NA(),'临-燃尽0'!AP222)</f>
        <v>#N/A</v>
      </c>
      <c r="F221" s="8" t="e">
        <f>IF(OR(ISNA(F$1),ISNA($A221)),NA(),'临-燃尽0'!AQ222)</f>
        <v>#N/A</v>
      </c>
      <c r="G221" s="8" t="e">
        <f>IF(OR(ISNA(G$1),ISNA($A221)),NA(),'临-燃尽0'!AR222)</f>
        <v>#N/A</v>
      </c>
      <c r="H221" s="8" t="e">
        <f>IF(OR(ISNA(H$1),ISNA($A221)),NA(),'临-燃尽0'!AS222)</f>
        <v>#N/A</v>
      </c>
      <c r="I221" s="8" t="e">
        <f>IF(OR(ISNA(I$1),ISNA($A221)),NA(),'临-燃尽0'!AT222)</f>
        <v>#N/A</v>
      </c>
      <c r="J221" s="8" t="e">
        <f>IF(OR(ISNA(J$1),ISNA($A221)),NA(),'临-燃尽0'!AU222)</f>
        <v>#N/A</v>
      </c>
      <c r="K221" s="8" t="e">
        <f>IF(OR(ISNA(K$1),ISNA($A221)),NA(),'临-燃尽0'!AV222)</f>
        <v>#N/A</v>
      </c>
      <c r="L221" s="8" t="e">
        <f>IF(OR(ISNA(L$1),ISNA($A221)),NA(),'临-燃尽0'!AW222)</f>
        <v>#N/A</v>
      </c>
      <c r="M221" s="8" t="e">
        <f>IF(OR(ISNA(M$1),ISNA($A221)),NA(),'临-燃尽0'!AX222)</f>
        <v>#N/A</v>
      </c>
      <c r="N221" s="8" t="e">
        <f>IF(OR(ISNA(N$1),ISNA($A221)),NA(),'临-燃尽0'!AY222)</f>
        <v>#N/A</v>
      </c>
      <c r="O221" s="8" t="e">
        <f>IF(OR(ISNA(O$1),ISNA($A221)),NA(),'临-燃尽0'!AZ222)</f>
        <v>#N/A</v>
      </c>
      <c r="P221" s="8" t="e">
        <f>IF(OR(ISNA(P$1),ISNA($A221)),NA(),'临-燃尽0'!BA222)</f>
        <v>#N/A</v>
      </c>
      <c r="Q221" s="8" t="e">
        <f>IF(OR(ISNA(Q$1),ISNA($A221)),NA(),'临-燃尽0'!BB222)</f>
        <v>#N/A</v>
      </c>
      <c r="R221" s="8" t="e">
        <f>IF(OR(ISNA(R$1),ISNA($A221)),NA(),'临-燃尽0'!BC222)</f>
        <v>#N/A</v>
      </c>
      <c r="S221" s="8" t="e">
        <f>IF(OR(ISNA(S$1),ISNA($A221)),NA(),'临-燃尽0'!BD222)</f>
        <v>#N/A</v>
      </c>
      <c r="T221" s="8" t="e">
        <f>IF(OR(ISNA(T$1),ISNA($A221)),NA(),'临-燃尽0'!BE222)</f>
        <v>#N/A</v>
      </c>
      <c r="U221" s="8" t="e">
        <f>IF(OR(ISNA(U$1),ISNA($A221)),NA(),'临-燃尽0'!BF222)</f>
        <v>#N/A</v>
      </c>
      <c r="V221" s="8" t="e">
        <f>IF(OR(ISNA(V$1),ISNA($A221)),NA(),'临-燃尽0'!BG222)</f>
        <v>#N/A</v>
      </c>
      <c r="W221" s="8" t="e">
        <f>IF(OR(ISNA(W$1),ISNA($A221)),NA(),'临-燃尽0'!BH222)</f>
        <v>#N/A</v>
      </c>
      <c r="X221" s="8" t="e">
        <f>IF(OR(ISNA(X$1),ISNA($A221)),NA(),'临-燃尽0'!BI222)</f>
        <v>#N/A</v>
      </c>
      <c r="Y221" s="8" t="e">
        <f>IF(OR(ISNA(Y$1),ISNA($A221)),NA(),'临-燃尽0'!BJ222)</f>
        <v>#N/A</v>
      </c>
      <c r="Z221" s="8" t="e">
        <f>IF(OR(ISNA(Z$1),ISNA($A221)),NA(),'临-燃尽0'!BK222)</f>
        <v>#N/A</v>
      </c>
      <c r="AA221" s="8" t="e">
        <f>IF(OR(ISNA(AA$1),ISNA($A221)),NA(),'临-燃尽0'!BL222)</f>
        <v>#N/A</v>
      </c>
      <c r="AB221" s="8" t="e">
        <f>IF(OR(ISNA(AB$1),ISNA($A221)),NA(),'临-燃尽0'!BM222)</f>
        <v>#N/A</v>
      </c>
      <c r="AC221" s="8" t="e">
        <f>IF(OR(ISNA(AC$1),ISNA($A221)),NA(),'临-燃尽0'!BN222)</f>
        <v>#N/A</v>
      </c>
      <c r="AD221" s="8" t="e">
        <f>IF(OR(ISNA(AD$1),ISNA($A221)),NA(),'临-燃尽0'!BO222)</f>
        <v>#N/A</v>
      </c>
      <c r="AE221" s="8" t="e">
        <f>IF(OR(ISNA(AE$1),ISNA($A221)),NA(),'临-燃尽0'!BP222)</f>
        <v>#N/A</v>
      </c>
      <c r="AF221" s="8" t="e">
        <f>IF(OR(ISNA(AF$1),ISNA($A221)),NA(),'临-燃尽0'!BQ222)</f>
        <v>#N/A</v>
      </c>
      <c r="AG221" s="8" t="e">
        <f>IF(OR(ISNA(AG$1),ISNA($A221)),NA(),'临-燃尽0'!BR222)</f>
        <v>#N/A</v>
      </c>
      <c r="AH221" s="8" t="e">
        <f>IF(OR(ISNA(AH$1),ISNA($A221)),NA(),'临-燃尽0'!BS222)</f>
        <v>#N/A</v>
      </c>
      <c r="AI221" s="8" t="e">
        <f>IF(OR(ISNA(AI$1),ISNA($A221)),NA(),'临-燃尽0'!BT222)</f>
        <v>#N/A</v>
      </c>
      <c r="AJ221" s="8" t="e">
        <f>IF(OR(ISNA(AJ$1),ISNA($A221)),NA(),'临-燃尽0'!BU222)</f>
        <v>#N/A</v>
      </c>
      <c r="AK221" s="8" t="e">
        <f>IF(OR(ISNA(AK$1),ISNA($A221)),NA(),'临-燃尽0'!BV222)</f>
        <v>#N/A</v>
      </c>
      <c r="AL221" s="8" t="e">
        <f>IF(OR(ISNA(AL$1),ISNA($A221)),NA(),'临-燃尽0'!BW222)</f>
        <v>#N/A</v>
      </c>
      <c r="AM221" s="8" t="e">
        <f>IF(OR(ISNA(AM$1),ISNA($A221)),NA(),'临-燃尽0'!BX222)</f>
        <v>#N/A</v>
      </c>
      <c r="AN221" s="8" t="e">
        <f>IF(OR(ISNA(AN$1),ISNA($A221)),NA(),'临-燃尽0'!BY222)</f>
        <v>#N/A</v>
      </c>
      <c r="AO221" s="8" t="e">
        <f>IF(OR(ISNA(AO$1),ISNA($A221)),NA(),'临-燃尽0'!BZ222)</f>
        <v>#N/A</v>
      </c>
      <c r="AP221" s="8" t="e">
        <f>IF(OR(ISNA(AP$1),ISNA($A221)),NA(),'临-燃尽0'!CA222)</f>
        <v>#N/A</v>
      </c>
      <c r="AQ221" s="8" t="e">
        <f>IF(OR(ISNA(AQ$1),ISNA($A221)),NA(),'临-燃尽0'!CB222)</f>
        <v>#N/A</v>
      </c>
      <c r="AR221" s="8" t="e">
        <f>IF(OR(ISNA(AR$1),ISNA($A221)),NA(),'临-燃尽0'!CC222)</f>
        <v>#N/A</v>
      </c>
      <c r="AS221" s="8" t="e">
        <f>IF(OR(ISNA(AS$1),ISNA($A221)),NA(),'临-燃尽0'!CD222)</f>
        <v>#N/A</v>
      </c>
      <c r="AT221" s="8" t="e">
        <f>IF(OR(ISNA(AT$1),ISNA($A221)),NA(),'临-燃尽0'!CE222)</f>
        <v>#N/A</v>
      </c>
      <c r="AU221" s="8" t="e">
        <f>IF(OR(ISNA(AU$1),ISNA($A221)),NA(),'临-燃尽0'!CF222)</f>
        <v>#N/A</v>
      </c>
      <c r="AV221" s="8" t="e">
        <f>IF(OR(ISNA(AV$1),ISNA($A221)),NA(),'临-燃尽0'!CG222)</f>
        <v>#N/A</v>
      </c>
      <c r="AW221" s="8" t="e">
        <f>IF(OR(ISNA(AW$1),ISNA($A221)),NA(),'临-燃尽0'!CH222)</f>
        <v>#N/A</v>
      </c>
      <c r="AX221" s="8" t="e">
        <f>IF(OR(ISNA(AX$1),ISNA($A221)),NA(),'临-燃尽0'!CI222)</f>
        <v>#N/A</v>
      </c>
      <c r="AY221" s="8" t="e">
        <f>IF(OR(ISNA(AY$1),ISNA($A221)),NA(),'临-燃尽0'!CJ222)</f>
        <v>#N/A</v>
      </c>
      <c r="AZ221" s="8" t="e">
        <f>IF(OR(ISNA(AZ$1),ISNA($A221)),NA(),'临-燃尽0'!CK222)</f>
        <v>#N/A</v>
      </c>
    </row>
    <row r="222" spans="1:52">
      <c r="A222" s="8" t="e">
        <f>IF(OR('临-燃尽0'!AL223="",'临-燃尽0'!AL223="总计"),NA(),'临-燃尽0'!AL223)</f>
        <v>#N/A</v>
      </c>
      <c r="B222" s="8" t="e">
        <f>IF(ISNA($A222),NA(),'临-燃尽0'!AM223)</f>
        <v>#N/A</v>
      </c>
      <c r="C222" s="8" t="e">
        <f>IF(ISNA($A222),NA(),'临-燃尽0'!AN223)</f>
        <v>#N/A</v>
      </c>
      <c r="D222" s="8" t="e">
        <f>IF(ISNA($A222),NA(),'临-燃尽0'!AO223)</f>
        <v>#N/A</v>
      </c>
      <c r="E222" s="8" t="e">
        <f>IF(OR(ISNA(E$1),ISNA($A222)),NA(),'临-燃尽0'!AP223)</f>
        <v>#N/A</v>
      </c>
      <c r="F222" s="8" t="e">
        <f>IF(OR(ISNA(F$1),ISNA($A222)),NA(),'临-燃尽0'!AQ223)</f>
        <v>#N/A</v>
      </c>
      <c r="G222" s="8" t="e">
        <f>IF(OR(ISNA(G$1),ISNA($A222)),NA(),'临-燃尽0'!AR223)</f>
        <v>#N/A</v>
      </c>
      <c r="H222" s="8" t="e">
        <f>IF(OR(ISNA(H$1),ISNA($A222)),NA(),'临-燃尽0'!AS223)</f>
        <v>#N/A</v>
      </c>
      <c r="I222" s="8" t="e">
        <f>IF(OR(ISNA(I$1),ISNA($A222)),NA(),'临-燃尽0'!AT223)</f>
        <v>#N/A</v>
      </c>
      <c r="J222" s="8" t="e">
        <f>IF(OR(ISNA(J$1),ISNA($A222)),NA(),'临-燃尽0'!AU223)</f>
        <v>#N/A</v>
      </c>
      <c r="K222" s="8" t="e">
        <f>IF(OR(ISNA(K$1),ISNA($A222)),NA(),'临-燃尽0'!AV223)</f>
        <v>#N/A</v>
      </c>
      <c r="L222" s="8" t="e">
        <f>IF(OR(ISNA(L$1),ISNA($A222)),NA(),'临-燃尽0'!AW223)</f>
        <v>#N/A</v>
      </c>
      <c r="M222" s="8" t="e">
        <f>IF(OR(ISNA(M$1),ISNA($A222)),NA(),'临-燃尽0'!AX223)</f>
        <v>#N/A</v>
      </c>
      <c r="N222" s="8" t="e">
        <f>IF(OR(ISNA(N$1),ISNA($A222)),NA(),'临-燃尽0'!AY223)</f>
        <v>#N/A</v>
      </c>
      <c r="O222" s="8" t="e">
        <f>IF(OR(ISNA(O$1),ISNA($A222)),NA(),'临-燃尽0'!AZ223)</f>
        <v>#N/A</v>
      </c>
      <c r="P222" s="8" t="e">
        <f>IF(OR(ISNA(P$1),ISNA($A222)),NA(),'临-燃尽0'!BA223)</f>
        <v>#N/A</v>
      </c>
      <c r="Q222" s="8" t="e">
        <f>IF(OR(ISNA(Q$1),ISNA($A222)),NA(),'临-燃尽0'!BB223)</f>
        <v>#N/A</v>
      </c>
      <c r="R222" s="8" t="e">
        <f>IF(OR(ISNA(R$1),ISNA($A222)),NA(),'临-燃尽0'!BC223)</f>
        <v>#N/A</v>
      </c>
      <c r="S222" s="8" t="e">
        <f>IF(OR(ISNA(S$1),ISNA($A222)),NA(),'临-燃尽0'!BD223)</f>
        <v>#N/A</v>
      </c>
      <c r="T222" s="8" t="e">
        <f>IF(OR(ISNA(T$1),ISNA($A222)),NA(),'临-燃尽0'!BE223)</f>
        <v>#N/A</v>
      </c>
      <c r="U222" s="8" t="e">
        <f>IF(OR(ISNA(U$1),ISNA($A222)),NA(),'临-燃尽0'!BF223)</f>
        <v>#N/A</v>
      </c>
      <c r="V222" s="8" t="e">
        <f>IF(OR(ISNA(V$1),ISNA($A222)),NA(),'临-燃尽0'!BG223)</f>
        <v>#N/A</v>
      </c>
      <c r="W222" s="8" t="e">
        <f>IF(OR(ISNA(W$1),ISNA($A222)),NA(),'临-燃尽0'!BH223)</f>
        <v>#N/A</v>
      </c>
      <c r="X222" s="8" t="e">
        <f>IF(OR(ISNA(X$1),ISNA($A222)),NA(),'临-燃尽0'!BI223)</f>
        <v>#N/A</v>
      </c>
      <c r="Y222" s="8" t="e">
        <f>IF(OR(ISNA(Y$1),ISNA($A222)),NA(),'临-燃尽0'!BJ223)</f>
        <v>#N/A</v>
      </c>
      <c r="Z222" s="8" t="e">
        <f>IF(OR(ISNA(Z$1),ISNA($A222)),NA(),'临-燃尽0'!BK223)</f>
        <v>#N/A</v>
      </c>
      <c r="AA222" s="8" t="e">
        <f>IF(OR(ISNA(AA$1),ISNA($A222)),NA(),'临-燃尽0'!BL223)</f>
        <v>#N/A</v>
      </c>
      <c r="AB222" s="8" t="e">
        <f>IF(OR(ISNA(AB$1),ISNA($A222)),NA(),'临-燃尽0'!BM223)</f>
        <v>#N/A</v>
      </c>
      <c r="AC222" s="8" t="e">
        <f>IF(OR(ISNA(AC$1),ISNA($A222)),NA(),'临-燃尽0'!BN223)</f>
        <v>#N/A</v>
      </c>
      <c r="AD222" s="8" t="e">
        <f>IF(OR(ISNA(AD$1),ISNA($A222)),NA(),'临-燃尽0'!BO223)</f>
        <v>#N/A</v>
      </c>
      <c r="AE222" s="8" t="e">
        <f>IF(OR(ISNA(AE$1),ISNA($A222)),NA(),'临-燃尽0'!BP223)</f>
        <v>#N/A</v>
      </c>
      <c r="AF222" s="8" t="e">
        <f>IF(OR(ISNA(AF$1),ISNA($A222)),NA(),'临-燃尽0'!BQ223)</f>
        <v>#N/A</v>
      </c>
      <c r="AG222" s="8" t="e">
        <f>IF(OR(ISNA(AG$1),ISNA($A222)),NA(),'临-燃尽0'!BR223)</f>
        <v>#N/A</v>
      </c>
      <c r="AH222" s="8" t="e">
        <f>IF(OR(ISNA(AH$1),ISNA($A222)),NA(),'临-燃尽0'!BS223)</f>
        <v>#N/A</v>
      </c>
      <c r="AI222" s="8" t="e">
        <f>IF(OR(ISNA(AI$1),ISNA($A222)),NA(),'临-燃尽0'!BT223)</f>
        <v>#N/A</v>
      </c>
      <c r="AJ222" s="8" t="e">
        <f>IF(OR(ISNA(AJ$1),ISNA($A222)),NA(),'临-燃尽0'!BU223)</f>
        <v>#N/A</v>
      </c>
      <c r="AK222" s="8" t="e">
        <f>IF(OR(ISNA(AK$1),ISNA($A222)),NA(),'临-燃尽0'!BV223)</f>
        <v>#N/A</v>
      </c>
      <c r="AL222" s="8" t="e">
        <f>IF(OR(ISNA(AL$1),ISNA($A222)),NA(),'临-燃尽0'!BW223)</f>
        <v>#N/A</v>
      </c>
      <c r="AM222" s="8" t="e">
        <f>IF(OR(ISNA(AM$1),ISNA($A222)),NA(),'临-燃尽0'!BX223)</f>
        <v>#N/A</v>
      </c>
      <c r="AN222" s="8" t="e">
        <f>IF(OR(ISNA(AN$1),ISNA($A222)),NA(),'临-燃尽0'!BY223)</f>
        <v>#N/A</v>
      </c>
      <c r="AO222" s="8" t="e">
        <f>IF(OR(ISNA(AO$1),ISNA($A222)),NA(),'临-燃尽0'!BZ223)</f>
        <v>#N/A</v>
      </c>
      <c r="AP222" s="8" t="e">
        <f>IF(OR(ISNA(AP$1),ISNA($A222)),NA(),'临-燃尽0'!CA223)</f>
        <v>#N/A</v>
      </c>
      <c r="AQ222" s="8" t="e">
        <f>IF(OR(ISNA(AQ$1),ISNA($A222)),NA(),'临-燃尽0'!CB223)</f>
        <v>#N/A</v>
      </c>
      <c r="AR222" s="8" t="e">
        <f>IF(OR(ISNA(AR$1),ISNA($A222)),NA(),'临-燃尽0'!CC223)</f>
        <v>#N/A</v>
      </c>
      <c r="AS222" s="8" t="e">
        <f>IF(OR(ISNA(AS$1),ISNA($A222)),NA(),'临-燃尽0'!CD223)</f>
        <v>#N/A</v>
      </c>
      <c r="AT222" s="8" t="e">
        <f>IF(OR(ISNA(AT$1),ISNA($A222)),NA(),'临-燃尽0'!CE223)</f>
        <v>#N/A</v>
      </c>
      <c r="AU222" s="8" t="e">
        <f>IF(OR(ISNA(AU$1),ISNA($A222)),NA(),'临-燃尽0'!CF223)</f>
        <v>#N/A</v>
      </c>
      <c r="AV222" s="8" t="e">
        <f>IF(OR(ISNA(AV$1),ISNA($A222)),NA(),'临-燃尽0'!CG223)</f>
        <v>#N/A</v>
      </c>
      <c r="AW222" s="8" t="e">
        <f>IF(OR(ISNA(AW$1),ISNA($A222)),NA(),'临-燃尽0'!CH223)</f>
        <v>#N/A</v>
      </c>
      <c r="AX222" s="8" t="e">
        <f>IF(OR(ISNA(AX$1),ISNA($A222)),NA(),'临-燃尽0'!CI223)</f>
        <v>#N/A</v>
      </c>
      <c r="AY222" s="8" t="e">
        <f>IF(OR(ISNA(AY$1),ISNA($A222)),NA(),'临-燃尽0'!CJ223)</f>
        <v>#N/A</v>
      </c>
      <c r="AZ222" s="8" t="e">
        <f>IF(OR(ISNA(AZ$1),ISNA($A222)),NA(),'临-燃尽0'!CK223)</f>
        <v>#N/A</v>
      </c>
    </row>
    <row r="223" spans="1:52">
      <c r="A223" s="8" t="e">
        <f>IF(OR('临-燃尽0'!AL224="",'临-燃尽0'!AL224="总计"),NA(),'临-燃尽0'!AL224)</f>
        <v>#N/A</v>
      </c>
      <c r="B223" s="8" t="e">
        <f>IF(ISNA($A223),NA(),'临-燃尽0'!AM224)</f>
        <v>#N/A</v>
      </c>
      <c r="C223" s="8" t="e">
        <f>IF(ISNA($A223),NA(),'临-燃尽0'!AN224)</f>
        <v>#N/A</v>
      </c>
      <c r="D223" s="8" t="e">
        <f>IF(ISNA($A223),NA(),'临-燃尽0'!AO224)</f>
        <v>#N/A</v>
      </c>
      <c r="E223" s="8" t="e">
        <f>IF(OR(ISNA(E$1),ISNA($A223)),NA(),'临-燃尽0'!AP224)</f>
        <v>#N/A</v>
      </c>
      <c r="F223" s="8" t="e">
        <f>IF(OR(ISNA(F$1),ISNA($A223)),NA(),'临-燃尽0'!AQ224)</f>
        <v>#N/A</v>
      </c>
      <c r="G223" s="8" t="e">
        <f>IF(OR(ISNA(G$1),ISNA($A223)),NA(),'临-燃尽0'!AR224)</f>
        <v>#N/A</v>
      </c>
      <c r="H223" s="8" t="e">
        <f>IF(OR(ISNA(H$1),ISNA($A223)),NA(),'临-燃尽0'!AS224)</f>
        <v>#N/A</v>
      </c>
      <c r="I223" s="8" t="e">
        <f>IF(OR(ISNA(I$1),ISNA($A223)),NA(),'临-燃尽0'!AT224)</f>
        <v>#N/A</v>
      </c>
      <c r="J223" s="8" t="e">
        <f>IF(OR(ISNA(J$1),ISNA($A223)),NA(),'临-燃尽0'!AU224)</f>
        <v>#N/A</v>
      </c>
      <c r="K223" s="8" t="e">
        <f>IF(OR(ISNA(K$1),ISNA($A223)),NA(),'临-燃尽0'!AV224)</f>
        <v>#N/A</v>
      </c>
      <c r="L223" s="8" t="e">
        <f>IF(OR(ISNA(L$1),ISNA($A223)),NA(),'临-燃尽0'!AW224)</f>
        <v>#N/A</v>
      </c>
      <c r="M223" s="8" t="e">
        <f>IF(OR(ISNA(M$1),ISNA($A223)),NA(),'临-燃尽0'!AX224)</f>
        <v>#N/A</v>
      </c>
      <c r="N223" s="8" t="e">
        <f>IF(OR(ISNA(N$1),ISNA($A223)),NA(),'临-燃尽0'!AY224)</f>
        <v>#N/A</v>
      </c>
      <c r="O223" s="8" t="e">
        <f>IF(OR(ISNA(O$1),ISNA($A223)),NA(),'临-燃尽0'!AZ224)</f>
        <v>#N/A</v>
      </c>
      <c r="P223" s="8" t="e">
        <f>IF(OR(ISNA(P$1),ISNA($A223)),NA(),'临-燃尽0'!BA224)</f>
        <v>#N/A</v>
      </c>
      <c r="Q223" s="8" t="e">
        <f>IF(OR(ISNA(Q$1),ISNA($A223)),NA(),'临-燃尽0'!BB224)</f>
        <v>#N/A</v>
      </c>
      <c r="R223" s="8" t="e">
        <f>IF(OR(ISNA(R$1),ISNA($A223)),NA(),'临-燃尽0'!BC224)</f>
        <v>#N/A</v>
      </c>
      <c r="S223" s="8" t="e">
        <f>IF(OR(ISNA(S$1),ISNA($A223)),NA(),'临-燃尽0'!BD224)</f>
        <v>#N/A</v>
      </c>
      <c r="T223" s="8" t="e">
        <f>IF(OR(ISNA(T$1),ISNA($A223)),NA(),'临-燃尽0'!BE224)</f>
        <v>#N/A</v>
      </c>
      <c r="U223" s="8" t="e">
        <f>IF(OR(ISNA(U$1),ISNA($A223)),NA(),'临-燃尽0'!BF224)</f>
        <v>#N/A</v>
      </c>
      <c r="V223" s="8" t="e">
        <f>IF(OR(ISNA(V$1),ISNA($A223)),NA(),'临-燃尽0'!BG224)</f>
        <v>#N/A</v>
      </c>
      <c r="W223" s="8" t="e">
        <f>IF(OR(ISNA(W$1),ISNA($A223)),NA(),'临-燃尽0'!BH224)</f>
        <v>#N/A</v>
      </c>
      <c r="X223" s="8" t="e">
        <f>IF(OR(ISNA(X$1),ISNA($A223)),NA(),'临-燃尽0'!BI224)</f>
        <v>#N/A</v>
      </c>
      <c r="Y223" s="8" t="e">
        <f>IF(OR(ISNA(Y$1),ISNA($A223)),NA(),'临-燃尽0'!BJ224)</f>
        <v>#N/A</v>
      </c>
      <c r="Z223" s="8" t="e">
        <f>IF(OR(ISNA(Z$1),ISNA($A223)),NA(),'临-燃尽0'!BK224)</f>
        <v>#N/A</v>
      </c>
      <c r="AA223" s="8" t="e">
        <f>IF(OR(ISNA(AA$1),ISNA($A223)),NA(),'临-燃尽0'!BL224)</f>
        <v>#N/A</v>
      </c>
      <c r="AB223" s="8" t="e">
        <f>IF(OR(ISNA(AB$1),ISNA($A223)),NA(),'临-燃尽0'!BM224)</f>
        <v>#N/A</v>
      </c>
      <c r="AC223" s="8" t="e">
        <f>IF(OR(ISNA(AC$1),ISNA($A223)),NA(),'临-燃尽0'!BN224)</f>
        <v>#N/A</v>
      </c>
      <c r="AD223" s="8" t="e">
        <f>IF(OR(ISNA(AD$1),ISNA($A223)),NA(),'临-燃尽0'!BO224)</f>
        <v>#N/A</v>
      </c>
      <c r="AE223" s="8" t="e">
        <f>IF(OR(ISNA(AE$1),ISNA($A223)),NA(),'临-燃尽0'!BP224)</f>
        <v>#N/A</v>
      </c>
      <c r="AF223" s="8" t="e">
        <f>IF(OR(ISNA(AF$1),ISNA($A223)),NA(),'临-燃尽0'!BQ224)</f>
        <v>#N/A</v>
      </c>
      <c r="AG223" s="8" t="e">
        <f>IF(OR(ISNA(AG$1),ISNA($A223)),NA(),'临-燃尽0'!BR224)</f>
        <v>#N/A</v>
      </c>
      <c r="AH223" s="8" t="e">
        <f>IF(OR(ISNA(AH$1),ISNA($A223)),NA(),'临-燃尽0'!BS224)</f>
        <v>#N/A</v>
      </c>
      <c r="AI223" s="8" t="e">
        <f>IF(OR(ISNA(AI$1),ISNA($A223)),NA(),'临-燃尽0'!BT224)</f>
        <v>#N/A</v>
      </c>
      <c r="AJ223" s="8" t="e">
        <f>IF(OR(ISNA(AJ$1),ISNA($A223)),NA(),'临-燃尽0'!BU224)</f>
        <v>#N/A</v>
      </c>
      <c r="AK223" s="8" t="e">
        <f>IF(OR(ISNA(AK$1),ISNA($A223)),NA(),'临-燃尽0'!BV224)</f>
        <v>#N/A</v>
      </c>
      <c r="AL223" s="8" t="e">
        <f>IF(OR(ISNA(AL$1),ISNA($A223)),NA(),'临-燃尽0'!BW224)</f>
        <v>#N/A</v>
      </c>
      <c r="AM223" s="8" t="e">
        <f>IF(OR(ISNA(AM$1),ISNA($A223)),NA(),'临-燃尽0'!BX224)</f>
        <v>#N/A</v>
      </c>
      <c r="AN223" s="8" t="e">
        <f>IF(OR(ISNA(AN$1),ISNA($A223)),NA(),'临-燃尽0'!BY224)</f>
        <v>#N/A</v>
      </c>
      <c r="AO223" s="8" t="e">
        <f>IF(OR(ISNA(AO$1),ISNA($A223)),NA(),'临-燃尽0'!BZ224)</f>
        <v>#N/A</v>
      </c>
      <c r="AP223" s="8" t="e">
        <f>IF(OR(ISNA(AP$1),ISNA($A223)),NA(),'临-燃尽0'!CA224)</f>
        <v>#N/A</v>
      </c>
      <c r="AQ223" s="8" t="e">
        <f>IF(OR(ISNA(AQ$1),ISNA($A223)),NA(),'临-燃尽0'!CB224)</f>
        <v>#N/A</v>
      </c>
      <c r="AR223" s="8" t="e">
        <f>IF(OR(ISNA(AR$1),ISNA($A223)),NA(),'临-燃尽0'!CC224)</f>
        <v>#N/A</v>
      </c>
      <c r="AS223" s="8" t="e">
        <f>IF(OR(ISNA(AS$1),ISNA($A223)),NA(),'临-燃尽0'!CD224)</f>
        <v>#N/A</v>
      </c>
      <c r="AT223" s="8" t="e">
        <f>IF(OR(ISNA(AT$1),ISNA($A223)),NA(),'临-燃尽0'!CE224)</f>
        <v>#N/A</v>
      </c>
      <c r="AU223" s="8" t="e">
        <f>IF(OR(ISNA(AU$1),ISNA($A223)),NA(),'临-燃尽0'!CF224)</f>
        <v>#N/A</v>
      </c>
      <c r="AV223" s="8" t="e">
        <f>IF(OR(ISNA(AV$1),ISNA($A223)),NA(),'临-燃尽0'!CG224)</f>
        <v>#N/A</v>
      </c>
      <c r="AW223" s="8" t="e">
        <f>IF(OR(ISNA(AW$1),ISNA($A223)),NA(),'临-燃尽0'!CH224)</f>
        <v>#N/A</v>
      </c>
      <c r="AX223" s="8" t="e">
        <f>IF(OR(ISNA(AX$1),ISNA($A223)),NA(),'临-燃尽0'!CI224)</f>
        <v>#N/A</v>
      </c>
      <c r="AY223" s="8" t="e">
        <f>IF(OR(ISNA(AY$1),ISNA($A223)),NA(),'临-燃尽0'!CJ224)</f>
        <v>#N/A</v>
      </c>
      <c r="AZ223" s="8" t="e">
        <f>IF(OR(ISNA(AZ$1),ISNA($A223)),NA(),'临-燃尽0'!CK224)</f>
        <v>#N/A</v>
      </c>
    </row>
    <row r="224" spans="1:52">
      <c r="A224" s="8" t="e">
        <f>IF(OR('临-燃尽0'!AL225="",'临-燃尽0'!AL225="总计"),NA(),'临-燃尽0'!AL225)</f>
        <v>#N/A</v>
      </c>
      <c r="B224" s="8" t="e">
        <f>IF(ISNA($A224),NA(),'临-燃尽0'!AM225)</f>
        <v>#N/A</v>
      </c>
      <c r="C224" s="8" t="e">
        <f>IF(ISNA($A224),NA(),'临-燃尽0'!AN225)</f>
        <v>#N/A</v>
      </c>
      <c r="D224" s="8" t="e">
        <f>IF(ISNA($A224),NA(),'临-燃尽0'!AO225)</f>
        <v>#N/A</v>
      </c>
      <c r="E224" s="8" t="e">
        <f>IF(OR(ISNA(E$1),ISNA($A224)),NA(),'临-燃尽0'!AP225)</f>
        <v>#N/A</v>
      </c>
      <c r="F224" s="8" t="e">
        <f>IF(OR(ISNA(F$1),ISNA($A224)),NA(),'临-燃尽0'!AQ225)</f>
        <v>#N/A</v>
      </c>
      <c r="G224" s="8" t="e">
        <f>IF(OR(ISNA(G$1),ISNA($A224)),NA(),'临-燃尽0'!AR225)</f>
        <v>#N/A</v>
      </c>
      <c r="H224" s="8" t="e">
        <f>IF(OR(ISNA(H$1),ISNA($A224)),NA(),'临-燃尽0'!AS225)</f>
        <v>#N/A</v>
      </c>
      <c r="I224" s="8" t="e">
        <f>IF(OR(ISNA(I$1),ISNA($A224)),NA(),'临-燃尽0'!AT225)</f>
        <v>#N/A</v>
      </c>
      <c r="J224" s="8" t="e">
        <f>IF(OR(ISNA(J$1),ISNA($A224)),NA(),'临-燃尽0'!AU225)</f>
        <v>#N/A</v>
      </c>
      <c r="K224" s="8" t="e">
        <f>IF(OR(ISNA(K$1),ISNA($A224)),NA(),'临-燃尽0'!AV225)</f>
        <v>#N/A</v>
      </c>
      <c r="L224" s="8" t="e">
        <f>IF(OR(ISNA(L$1),ISNA($A224)),NA(),'临-燃尽0'!AW225)</f>
        <v>#N/A</v>
      </c>
      <c r="M224" s="8" t="e">
        <f>IF(OR(ISNA(M$1),ISNA($A224)),NA(),'临-燃尽0'!AX225)</f>
        <v>#N/A</v>
      </c>
      <c r="N224" s="8" t="e">
        <f>IF(OR(ISNA(N$1),ISNA($A224)),NA(),'临-燃尽0'!AY225)</f>
        <v>#N/A</v>
      </c>
      <c r="O224" s="8" t="e">
        <f>IF(OR(ISNA(O$1),ISNA($A224)),NA(),'临-燃尽0'!AZ225)</f>
        <v>#N/A</v>
      </c>
      <c r="P224" s="8" t="e">
        <f>IF(OR(ISNA(P$1),ISNA($A224)),NA(),'临-燃尽0'!BA225)</f>
        <v>#N/A</v>
      </c>
      <c r="Q224" s="8" t="e">
        <f>IF(OR(ISNA(Q$1),ISNA($A224)),NA(),'临-燃尽0'!BB225)</f>
        <v>#N/A</v>
      </c>
      <c r="R224" s="8" t="e">
        <f>IF(OR(ISNA(R$1),ISNA($A224)),NA(),'临-燃尽0'!BC225)</f>
        <v>#N/A</v>
      </c>
      <c r="S224" s="8" t="e">
        <f>IF(OR(ISNA(S$1),ISNA($A224)),NA(),'临-燃尽0'!BD225)</f>
        <v>#N/A</v>
      </c>
      <c r="T224" s="8" t="e">
        <f>IF(OR(ISNA(T$1),ISNA($A224)),NA(),'临-燃尽0'!BE225)</f>
        <v>#N/A</v>
      </c>
      <c r="U224" s="8" t="e">
        <f>IF(OR(ISNA(U$1),ISNA($A224)),NA(),'临-燃尽0'!BF225)</f>
        <v>#N/A</v>
      </c>
      <c r="V224" s="8" t="e">
        <f>IF(OR(ISNA(V$1),ISNA($A224)),NA(),'临-燃尽0'!BG225)</f>
        <v>#N/A</v>
      </c>
      <c r="W224" s="8" t="e">
        <f>IF(OR(ISNA(W$1),ISNA($A224)),NA(),'临-燃尽0'!BH225)</f>
        <v>#N/A</v>
      </c>
      <c r="X224" s="8" t="e">
        <f>IF(OR(ISNA(X$1),ISNA($A224)),NA(),'临-燃尽0'!BI225)</f>
        <v>#N/A</v>
      </c>
      <c r="Y224" s="8" t="e">
        <f>IF(OR(ISNA(Y$1),ISNA($A224)),NA(),'临-燃尽0'!BJ225)</f>
        <v>#N/A</v>
      </c>
      <c r="Z224" s="8" t="e">
        <f>IF(OR(ISNA(Z$1),ISNA($A224)),NA(),'临-燃尽0'!BK225)</f>
        <v>#N/A</v>
      </c>
      <c r="AA224" s="8" t="e">
        <f>IF(OR(ISNA(AA$1),ISNA($A224)),NA(),'临-燃尽0'!BL225)</f>
        <v>#N/A</v>
      </c>
      <c r="AB224" s="8" t="e">
        <f>IF(OR(ISNA(AB$1),ISNA($A224)),NA(),'临-燃尽0'!BM225)</f>
        <v>#N/A</v>
      </c>
      <c r="AC224" s="8" t="e">
        <f>IF(OR(ISNA(AC$1),ISNA($A224)),NA(),'临-燃尽0'!BN225)</f>
        <v>#N/A</v>
      </c>
      <c r="AD224" s="8" t="e">
        <f>IF(OR(ISNA(AD$1),ISNA($A224)),NA(),'临-燃尽0'!BO225)</f>
        <v>#N/A</v>
      </c>
      <c r="AE224" s="8" t="e">
        <f>IF(OR(ISNA(AE$1),ISNA($A224)),NA(),'临-燃尽0'!BP225)</f>
        <v>#N/A</v>
      </c>
      <c r="AF224" s="8" t="e">
        <f>IF(OR(ISNA(AF$1),ISNA($A224)),NA(),'临-燃尽0'!BQ225)</f>
        <v>#N/A</v>
      </c>
      <c r="AG224" s="8" t="e">
        <f>IF(OR(ISNA(AG$1),ISNA($A224)),NA(),'临-燃尽0'!BR225)</f>
        <v>#N/A</v>
      </c>
      <c r="AH224" s="8" t="e">
        <f>IF(OR(ISNA(AH$1),ISNA($A224)),NA(),'临-燃尽0'!BS225)</f>
        <v>#N/A</v>
      </c>
      <c r="AI224" s="8" t="e">
        <f>IF(OR(ISNA(AI$1),ISNA($A224)),NA(),'临-燃尽0'!BT225)</f>
        <v>#N/A</v>
      </c>
      <c r="AJ224" s="8" t="e">
        <f>IF(OR(ISNA(AJ$1),ISNA($A224)),NA(),'临-燃尽0'!BU225)</f>
        <v>#N/A</v>
      </c>
      <c r="AK224" s="8" t="e">
        <f>IF(OR(ISNA(AK$1),ISNA($A224)),NA(),'临-燃尽0'!BV225)</f>
        <v>#N/A</v>
      </c>
      <c r="AL224" s="8" t="e">
        <f>IF(OR(ISNA(AL$1),ISNA($A224)),NA(),'临-燃尽0'!BW225)</f>
        <v>#N/A</v>
      </c>
      <c r="AM224" s="8" t="e">
        <f>IF(OR(ISNA(AM$1),ISNA($A224)),NA(),'临-燃尽0'!BX225)</f>
        <v>#N/A</v>
      </c>
      <c r="AN224" s="8" t="e">
        <f>IF(OR(ISNA(AN$1),ISNA($A224)),NA(),'临-燃尽0'!BY225)</f>
        <v>#N/A</v>
      </c>
      <c r="AO224" s="8" t="e">
        <f>IF(OR(ISNA(AO$1),ISNA($A224)),NA(),'临-燃尽0'!BZ225)</f>
        <v>#N/A</v>
      </c>
      <c r="AP224" s="8" t="e">
        <f>IF(OR(ISNA(AP$1),ISNA($A224)),NA(),'临-燃尽0'!CA225)</f>
        <v>#N/A</v>
      </c>
      <c r="AQ224" s="8" t="e">
        <f>IF(OR(ISNA(AQ$1),ISNA($A224)),NA(),'临-燃尽0'!CB225)</f>
        <v>#N/A</v>
      </c>
      <c r="AR224" s="8" t="e">
        <f>IF(OR(ISNA(AR$1),ISNA($A224)),NA(),'临-燃尽0'!CC225)</f>
        <v>#N/A</v>
      </c>
      <c r="AS224" s="8" t="e">
        <f>IF(OR(ISNA(AS$1),ISNA($A224)),NA(),'临-燃尽0'!CD225)</f>
        <v>#N/A</v>
      </c>
      <c r="AT224" s="8" t="e">
        <f>IF(OR(ISNA(AT$1),ISNA($A224)),NA(),'临-燃尽0'!CE225)</f>
        <v>#N/A</v>
      </c>
      <c r="AU224" s="8" t="e">
        <f>IF(OR(ISNA(AU$1),ISNA($A224)),NA(),'临-燃尽0'!CF225)</f>
        <v>#N/A</v>
      </c>
      <c r="AV224" s="8" t="e">
        <f>IF(OR(ISNA(AV$1),ISNA($A224)),NA(),'临-燃尽0'!CG225)</f>
        <v>#N/A</v>
      </c>
      <c r="AW224" s="8" t="e">
        <f>IF(OR(ISNA(AW$1),ISNA($A224)),NA(),'临-燃尽0'!CH225)</f>
        <v>#N/A</v>
      </c>
      <c r="AX224" s="8" t="e">
        <f>IF(OR(ISNA(AX$1),ISNA($A224)),NA(),'临-燃尽0'!CI225)</f>
        <v>#N/A</v>
      </c>
      <c r="AY224" s="8" t="e">
        <f>IF(OR(ISNA(AY$1),ISNA($A224)),NA(),'临-燃尽0'!CJ225)</f>
        <v>#N/A</v>
      </c>
      <c r="AZ224" s="8" t="e">
        <f>IF(OR(ISNA(AZ$1),ISNA($A224)),NA(),'临-燃尽0'!CK225)</f>
        <v>#N/A</v>
      </c>
    </row>
    <row r="225" spans="1:52">
      <c r="A225" s="8" t="e">
        <f>IF(OR('临-燃尽0'!AL226="",'临-燃尽0'!AL226="总计"),NA(),'临-燃尽0'!AL226)</f>
        <v>#N/A</v>
      </c>
      <c r="B225" s="8" t="e">
        <f>IF(ISNA($A225),NA(),'临-燃尽0'!AM226)</f>
        <v>#N/A</v>
      </c>
      <c r="C225" s="8" t="e">
        <f>IF(ISNA($A225),NA(),'临-燃尽0'!AN226)</f>
        <v>#N/A</v>
      </c>
      <c r="D225" s="8" t="e">
        <f>IF(ISNA($A225),NA(),'临-燃尽0'!AO226)</f>
        <v>#N/A</v>
      </c>
      <c r="E225" s="8" t="e">
        <f>IF(OR(ISNA(E$1),ISNA($A225)),NA(),'临-燃尽0'!AP226)</f>
        <v>#N/A</v>
      </c>
      <c r="F225" s="8" t="e">
        <f>IF(OR(ISNA(F$1),ISNA($A225)),NA(),'临-燃尽0'!AQ226)</f>
        <v>#N/A</v>
      </c>
      <c r="G225" s="8" t="e">
        <f>IF(OR(ISNA(G$1),ISNA($A225)),NA(),'临-燃尽0'!AR226)</f>
        <v>#N/A</v>
      </c>
      <c r="H225" s="8" t="e">
        <f>IF(OR(ISNA(H$1),ISNA($A225)),NA(),'临-燃尽0'!AS226)</f>
        <v>#N/A</v>
      </c>
      <c r="I225" s="8" t="e">
        <f>IF(OR(ISNA(I$1),ISNA($A225)),NA(),'临-燃尽0'!AT226)</f>
        <v>#N/A</v>
      </c>
      <c r="J225" s="8" t="e">
        <f>IF(OR(ISNA(J$1),ISNA($A225)),NA(),'临-燃尽0'!AU226)</f>
        <v>#N/A</v>
      </c>
      <c r="K225" s="8" t="e">
        <f>IF(OR(ISNA(K$1),ISNA($A225)),NA(),'临-燃尽0'!AV226)</f>
        <v>#N/A</v>
      </c>
      <c r="L225" s="8" t="e">
        <f>IF(OR(ISNA(L$1),ISNA($A225)),NA(),'临-燃尽0'!AW226)</f>
        <v>#N/A</v>
      </c>
      <c r="M225" s="8" t="e">
        <f>IF(OR(ISNA(M$1),ISNA($A225)),NA(),'临-燃尽0'!AX226)</f>
        <v>#N/A</v>
      </c>
      <c r="N225" s="8" t="e">
        <f>IF(OR(ISNA(N$1),ISNA($A225)),NA(),'临-燃尽0'!AY226)</f>
        <v>#N/A</v>
      </c>
      <c r="O225" s="8" t="e">
        <f>IF(OR(ISNA(O$1),ISNA($A225)),NA(),'临-燃尽0'!AZ226)</f>
        <v>#N/A</v>
      </c>
      <c r="P225" s="8" t="e">
        <f>IF(OR(ISNA(P$1),ISNA($A225)),NA(),'临-燃尽0'!BA226)</f>
        <v>#N/A</v>
      </c>
      <c r="Q225" s="8" t="e">
        <f>IF(OR(ISNA(Q$1),ISNA($A225)),NA(),'临-燃尽0'!BB226)</f>
        <v>#N/A</v>
      </c>
      <c r="R225" s="8" t="e">
        <f>IF(OR(ISNA(R$1),ISNA($A225)),NA(),'临-燃尽0'!BC226)</f>
        <v>#N/A</v>
      </c>
      <c r="S225" s="8" t="e">
        <f>IF(OR(ISNA(S$1),ISNA($A225)),NA(),'临-燃尽0'!BD226)</f>
        <v>#N/A</v>
      </c>
      <c r="T225" s="8" t="e">
        <f>IF(OR(ISNA(T$1),ISNA($A225)),NA(),'临-燃尽0'!BE226)</f>
        <v>#N/A</v>
      </c>
      <c r="U225" s="8" t="e">
        <f>IF(OR(ISNA(U$1),ISNA($A225)),NA(),'临-燃尽0'!BF226)</f>
        <v>#N/A</v>
      </c>
      <c r="V225" s="8" t="e">
        <f>IF(OR(ISNA(V$1),ISNA($A225)),NA(),'临-燃尽0'!BG226)</f>
        <v>#N/A</v>
      </c>
      <c r="W225" s="8" t="e">
        <f>IF(OR(ISNA(W$1),ISNA($A225)),NA(),'临-燃尽0'!BH226)</f>
        <v>#N/A</v>
      </c>
      <c r="X225" s="8" t="e">
        <f>IF(OR(ISNA(X$1),ISNA($A225)),NA(),'临-燃尽0'!BI226)</f>
        <v>#N/A</v>
      </c>
      <c r="Y225" s="8" t="e">
        <f>IF(OR(ISNA(Y$1),ISNA($A225)),NA(),'临-燃尽0'!BJ226)</f>
        <v>#N/A</v>
      </c>
      <c r="Z225" s="8" t="e">
        <f>IF(OR(ISNA(Z$1),ISNA($A225)),NA(),'临-燃尽0'!BK226)</f>
        <v>#N/A</v>
      </c>
      <c r="AA225" s="8" t="e">
        <f>IF(OR(ISNA(AA$1),ISNA($A225)),NA(),'临-燃尽0'!BL226)</f>
        <v>#N/A</v>
      </c>
      <c r="AB225" s="8" t="e">
        <f>IF(OR(ISNA(AB$1),ISNA($A225)),NA(),'临-燃尽0'!BM226)</f>
        <v>#N/A</v>
      </c>
      <c r="AC225" s="8" t="e">
        <f>IF(OR(ISNA(AC$1),ISNA($A225)),NA(),'临-燃尽0'!BN226)</f>
        <v>#N/A</v>
      </c>
      <c r="AD225" s="8" t="e">
        <f>IF(OR(ISNA(AD$1),ISNA($A225)),NA(),'临-燃尽0'!BO226)</f>
        <v>#N/A</v>
      </c>
      <c r="AE225" s="8" t="e">
        <f>IF(OR(ISNA(AE$1),ISNA($A225)),NA(),'临-燃尽0'!BP226)</f>
        <v>#N/A</v>
      </c>
      <c r="AF225" s="8" t="e">
        <f>IF(OR(ISNA(AF$1),ISNA($A225)),NA(),'临-燃尽0'!BQ226)</f>
        <v>#N/A</v>
      </c>
      <c r="AG225" s="8" t="e">
        <f>IF(OR(ISNA(AG$1),ISNA($A225)),NA(),'临-燃尽0'!BR226)</f>
        <v>#N/A</v>
      </c>
      <c r="AH225" s="8" t="e">
        <f>IF(OR(ISNA(AH$1),ISNA($A225)),NA(),'临-燃尽0'!BS226)</f>
        <v>#N/A</v>
      </c>
      <c r="AI225" s="8" t="e">
        <f>IF(OR(ISNA(AI$1),ISNA($A225)),NA(),'临-燃尽0'!BT226)</f>
        <v>#N/A</v>
      </c>
      <c r="AJ225" s="8" t="e">
        <f>IF(OR(ISNA(AJ$1),ISNA($A225)),NA(),'临-燃尽0'!BU226)</f>
        <v>#N/A</v>
      </c>
      <c r="AK225" s="8" t="e">
        <f>IF(OR(ISNA(AK$1),ISNA($A225)),NA(),'临-燃尽0'!BV226)</f>
        <v>#N/A</v>
      </c>
      <c r="AL225" s="8" t="e">
        <f>IF(OR(ISNA(AL$1),ISNA($A225)),NA(),'临-燃尽0'!BW226)</f>
        <v>#N/A</v>
      </c>
      <c r="AM225" s="8" t="e">
        <f>IF(OR(ISNA(AM$1),ISNA($A225)),NA(),'临-燃尽0'!BX226)</f>
        <v>#N/A</v>
      </c>
      <c r="AN225" s="8" t="e">
        <f>IF(OR(ISNA(AN$1),ISNA($A225)),NA(),'临-燃尽0'!BY226)</f>
        <v>#N/A</v>
      </c>
      <c r="AO225" s="8" t="e">
        <f>IF(OR(ISNA(AO$1),ISNA($A225)),NA(),'临-燃尽0'!BZ226)</f>
        <v>#N/A</v>
      </c>
      <c r="AP225" s="8" t="e">
        <f>IF(OR(ISNA(AP$1),ISNA($A225)),NA(),'临-燃尽0'!CA226)</f>
        <v>#N/A</v>
      </c>
      <c r="AQ225" s="8" t="e">
        <f>IF(OR(ISNA(AQ$1),ISNA($A225)),NA(),'临-燃尽0'!CB226)</f>
        <v>#N/A</v>
      </c>
      <c r="AR225" s="8" t="e">
        <f>IF(OR(ISNA(AR$1),ISNA($A225)),NA(),'临-燃尽0'!CC226)</f>
        <v>#N/A</v>
      </c>
      <c r="AS225" s="8" t="e">
        <f>IF(OR(ISNA(AS$1),ISNA($A225)),NA(),'临-燃尽0'!CD226)</f>
        <v>#N/A</v>
      </c>
      <c r="AT225" s="8" t="e">
        <f>IF(OR(ISNA(AT$1),ISNA($A225)),NA(),'临-燃尽0'!CE226)</f>
        <v>#N/A</v>
      </c>
      <c r="AU225" s="8" t="e">
        <f>IF(OR(ISNA(AU$1),ISNA($A225)),NA(),'临-燃尽0'!CF226)</f>
        <v>#N/A</v>
      </c>
      <c r="AV225" s="8" t="e">
        <f>IF(OR(ISNA(AV$1),ISNA($A225)),NA(),'临-燃尽0'!CG226)</f>
        <v>#N/A</v>
      </c>
      <c r="AW225" s="8" t="e">
        <f>IF(OR(ISNA(AW$1),ISNA($A225)),NA(),'临-燃尽0'!CH226)</f>
        <v>#N/A</v>
      </c>
      <c r="AX225" s="8" t="e">
        <f>IF(OR(ISNA(AX$1),ISNA($A225)),NA(),'临-燃尽0'!CI226)</f>
        <v>#N/A</v>
      </c>
      <c r="AY225" s="8" t="e">
        <f>IF(OR(ISNA(AY$1),ISNA($A225)),NA(),'临-燃尽0'!CJ226)</f>
        <v>#N/A</v>
      </c>
      <c r="AZ225" s="8" t="e">
        <f>IF(OR(ISNA(AZ$1),ISNA($A225)),NA(),'临-燃尽0'!CK226)</f>
        <v>#N/A</v>
      </c>
    </row>
    <row r="226" spans="1:52">
      <c r="A226" s="8" t="e">
        <f>IF(OR('临-燃尽0'!AL227="",'临-燃尽0'!AL227="总计"),NA(),'临-燃尽0'!AL227)</f>
        <v>#N/A</v>
      </c>
      <c r="B226" s="8" t="e">
        <f>IF(ISNA($A226),NA(),'临-燃尽0'!AM227)</f>
        <v>#N/A</v>
      </c>
      <c r="C226" s="8" t="e">
        <f>IF(ISNA($A226),NA(),'临-燃尽0'!AN227)</f>
        <v>#N/A</v>
      </c>
      <c r="D226" s="8" t="e">
        <f>IF(ISNA($A226),NA(),'临-燃尽0'!AO227)</f>
        <v>#N/A</v>
      </c>
      <c r="E226" s="8" t="e">
        <f>IF(OR(ISNA(E$1),ISNA($A226)),NA(),'临-燃尽0'!AP227)</f>
        <v>#N/A</v>
      </c>
      <c r="F226" s="8" t="e">
        <f>IF(OR(ISNA(F$1),ISNA($A226)),NA(),'临-燃尽0'!AQ227)</f>
        <v>#N/A</v>
      </c>
      <c r="G226" s="8" t="e">
        <f>IF(OR(ISNA(G$1),ISNA($A226)),NA(),'临-燃尽0'!AR227)</f>
        <v>#N/A</v>
      </c>
      <c r="H226" s="8" t="e">
        <f>IF(OR(ISNA(H$1),ISNA($A226)),NA(),'临-燃尽0'!AS227)</f>
        <v>#N/A</v>
      </c>
      <c r="I226" s="8" t="e">
        <f>IF(OR(ISNA(I$1),ISNA($A226)),NA(),'临-燃尽0'!AT227)</f>
        <v>#N/A</v>
      </c>
      <c r="J226" s="8" t="e">
        <f>IF(OR(ISNA(J$1),ISNA($A226)),NA(),'临-燃尽0'!AU227)</f>
        <v>#N/A</v>
      </c>
      <c r="K226" s="8" t="e">
        <f>IF(OR(ISNA(K$1),ISNA($A226)),NA(),'临-燃尽0'!AV227)</f>
        <v>#N/A</v>
      </c>
      <c r="L226" s="8" t="e">
        <f>IF(OR(ISNA(L$1),ISNA($A226)),NA(),'临-燃尽0'!AW227)</f>
        <v>#N/A</v>
      </c>
      <c r="M226" s="8" t="e">
        <f>IF(OR(ISNA(M$1),ISNA($A226)),NA(),'临-燃尽0'!AX227)</f>
        <v>#N/A</v>
      </c>
      <c r="N226" s="8" t="e">
        <f>IF(OR(ISNA(N$1),ISNA($A226)),NA(),'临-燃尽0'!AY227)</f>
        <v>#N/A</v>
      </c>
      <c r="O226" s="8" t="e">
        <f>IF(OR(ISNA(O$1),ISNA($A226)),NA(),'临-燃尽0'!AZ227)</f>
        <v>#N/A</v>
      </c>
      <c r="P226" s="8" t="e">
        <f>IF(OR(ISNA(P$1),ISNA($A226)),NA(),'临-燃尽0'!BA227)</f>
        <v>#N/A</v>
      </c>
      <c r="Q226" s="8" t="e">
        <f>IF(OR(ISNA(Q$1),ISNA($A226)),NA(),'临-燃尽0'!BB227)</f>
        <v>#N/A</v>
      </c>
      <c r="R226" s="8" t="e">
        <f>IF(OR(ISNA(R$1),ISNA($A226)),NA(),'临-燃尽0'!BC227)</f>
        <v>#N/A</v>
      </c>
      <c r="S226" s="8" t="e">
        <f>IF(OR(ISNA(S$1),ISNA($A226)),NA(),'临-燃尽0'!BD227)</f>
        <v>#N/A</v>
      </c>
      <c r="T226" s="8" t="e">
        <f>IF(OR(ISNA(T$1),ISNA($A226)),NA(),'临-燃尽0'!BE227)</f>
        <v>#N/A</v>
      </c>
      <c r="U226" s="8" t="e">
        <f>IF(OR(ISNA(U$1),ISNA($A226)),NA(),'临-燃尽0'!BF227)</f>
        <v>#N/A</v>
      </c>
      <c r="V226" s="8" t="e">
        <f>IF(OR(ISNA(V$1),ISNA($A226)),NA(),'临-燃尽0'!BG227)</f>
        <v>#N/A</v>
      </c>
      <c r="W226" s="8" t="e">
        <f>IF(OR(ISNA(W$1),ISNA($A226)),NA(),'临-燃尽0'!BH227)</f>
        <v>#N/A</v>
      </c>
      <c r="X226" s="8" t="e">
        <f>IF(OR(ISNA(X$1),ISNA($A226)),NA(),'临-燃尽0'!BI227)</f>
        <v>#N/A</v>
      </c>
      <c r="Y226" s="8" t="e">
        <f>IF(OR(ISNA(Y$1),ISNA($A226)),NA(),'临-燃尽0'!BJ227)</f>
        <v>#N/A</v>
      </c>
      <c r="Z226" s="8" t="e">
        <f>IF(OR(ISNA(Z$1),ISNA($A226)),NA(),'临-燃尽0'!BK227)</f>
        <v>#N/A</v>
      </c>
      <c r="AA226" s="8" t="e">
        <f>IF(OR(ISNA(AA$1),ISNA($A226)),NA(),'临-燃尽0'!BL227)</f>
        <v>#N/A</v>
      </c>
      <c r="AB226" s="8" t="e">
        <f>IF(OR(ISNA(AB$1),ISNA($A226)),NA(),'临-燃尽0'!BM227)</f>
        <v>#N/A</v>
      </c>
      <c r="AC226" s="8" t="e">
        <f>IF(OR(ISNA(AC$1),ISNA($A226)),NA(),'临-燃尽0'!BN227)</f>
        <v>#N/A</v>
      </c>
      <c r="AD226" s="8" t="e">
        <f>IF(OR(ISNA(AD$1),ISNA($A226)),NA(),'临-燃尽0'!BO227)</f>
        <v>#N/A</v>
      </c>
      <c r="AE226" s="8" t="e">
        <f>IF(OR(ISNA(AE$1),ISNA($A226)),NA(),'临-燃尽0'!BP227)</f>
        <v>#N/A</v>
      </c>
      <c r="AF226" s="8" t="e">
        <f>IF(OR(ISNA(AF$1),ISNA($A226)),NA(),'临-燃尽0'!BQ227)</f>
        <v>#N/A</v>
      </c>
      <c r="AG226" s="8" t="e">
        <f>IF(OR(ISNA(AG$1),ISNA($A226)),NA(),'临-燃尽0'!BR227)</f>
        <v>#N/A</v>
      </c>
      <c r="AH226" s="8" t="e">
        <f>IF(OR(ISNA(AH$1),ISNA($A226)),NA(),'临-燃尽0'!BS227)</f>
        <v>#N/A</v>
      </c>
      <c r="AI226" s="8" t="e">
        <f>IF(OR(ISNA(AI$1),ISNA($A226)),NA(),'临-燃尽0'!BT227)</f>
        <v>#N/A</v>
      </c>
      <c r="AJ226" s="8" t="e">
        <f>IF(OR(ISNA(AJ$1),ISNA($A226)),NA(),'临-燃尽0'!BU227)</f>
        <v>#N/A</v>
      </c>
      <c r="AK226" s="8" t="e">
        <f>IF(OR(ISNA(AK$1),ISNA($A226)),NA(),'临-燃尽0'!BV227)</f>
        <v>#N/A</v>
      </c>
      <c r="AL226" s="8" t="e">
        <f>IF(OR(ISNA(AL$1),ISNA($A226)),NA(),'临-燃尽0'!BW227)</f>
        <v>#N/A</v>
      </c>
      <c r="AM226" s="8" t="e">
        <f>IF(OR(ISNA(AM$1),ISNA($A226)),NA(),'临-燃尽0'!BX227)</f>
        <v>#N/A</v>
      </c>
      <c r="AN226" s="8" t="e">
        <f>IF(OR(ISNA(AN$1),ISNA($A226)),NA(),'临-燃尽0'!BY227)</f>
        <v>#N/A</v>
      </c>
      <c r="AO226" s="8" t="e">
        <f>IF(OR(ISNA(AO$1),ISNA($A226)),NA(),'临-燃尽0'!BZ227)</f>
        <v>#N/A</v>
      </c>
      <c r="AP226" s="8" t="e">
        <f>IF(OR(ISNA(AP$1),ISNA($A226)),NA(),'临-燃尽0'!CA227)</f>
        <v>#N/A</v>
      </c>
      <c r="AQ226" s="8" t="e">
        <f>IF(OR(ISNA(AQ$1),ISNA($A226)),NA(),'临-燃尽0'!CB227)</f>
        <v>#N/A</v>
      </c>
      <c r="AR226" s="8" t="e">
        <f>IF(OR(ISNA(AR$1),ISNA($A226)),NA(),'临-燃尽0'!CC227)</f>
        <v>#N/A</v>
      </c>
      <c r="AS226" s="8" t="e">
        <f>IF(OR(ISNA(AS$1),ISNA($A226)),NA(),'临-燃尽0'!CD227)</f>
        <v>#N/A</v>
      </c>
      <c r="AT226" s="8" t="e">
        <f>IF(OR(ISNA(AT$1),ISNA($A226)),NA(),'临-燃尽0'!CE227)</f>
        <v>#N/A</v>
      </c>
      <c r="AU226" s="8" t="e">
        <f>IF(OR(ISNA(AU$1),ISNA($A226)),NA(),'临-燃尽0'!CF227)</f>
        <v>#N/A</v>
      </c>
      <c r="AV226" s="8" t="e">
        <f>IF(OR(ISNA(AV$1),ISNA($A226)),NA(),'临-燃尽0'!CG227)</f>
        <v>#N/A</v>
      </c>
      <c r="AW226" s="8" t="e">
        <f>IF(OR(ISNA(AW$1),ISNA($A226)),NA(),'临-燃尽0'!CH227)</f>
        <v>#N/A</v>
      </c>
      <c r="AX226" s="8" t="e">
        <f>IF(OR(ISNA(AX$1),ISNA($A226)),NA(),'临-燃尽0'!CI227)</f>
        <v>#N/A</v>
      </c>
      <c r="AY226" s="8" t="e">
        <f>IF(OR(ISNA(AY$1),ISNA($A226)),NA(),'临-燃尽0'!CJ227)</f>
        <v>#N/A</v>
      </c>
      <c r="AZ226" s="8" t="e">
        <f>IF(OR(ISNA(AZ$1),ISNA($A226)),NA(),'临-燃尽0'!CK227)</f>
        <v>#N/A</v>
      </c>
    </row>
    <row r="227" spans="1:52">
      <c r="A227" s="8" t="e">
        <f>IF(OR('临-燃尽0'!AL228="",'临-燃尽0'!AL228="总计"),NA(),'临-燃尽0'!AL228)</f>
        <v>#N/A</v>
      </c>
      <c r="B227" s="8" t="e">
        <f>IF(ISNA($A227),NA(),'临-燃尽0'!AM228)</f>
        <v>#N/A</v>
      </c>
      <c r="C227" s="8" t="e">
        <f>IF(ISNA($A227),NA(),'临-燃尽0'!AN228)</f>
        <v>#N/A</v>
      </c>
      <c r="D227" s="8" t="e">
        <f>IF(ISNA($A227),NA(),'临-燃尽0'!AO228)</f>
        <v>#N/A</v>
      </c>
      <c r="E227" s="8" t="e">
        <f>IF(OR(ISNA(E$1),ISNA($A227)),NA(),'临-燃尽0'!AP228)</f>
        <v>#N/A</v>
      </c>
      <c r="F227" s="8" t="e">
        <f>IF(OR(ISNA(F$1),ISNA($A227)),NA(),'临-燃尽0'!AQ228)</f>
        <v>#N/A</v>
      </c>
      <c r="G227" s="8" t="e">
        <f>IF(OR(ISNA(G$1),ISNA($A227)),NA(),'临-燃尽0'!AR228)</f>
        <v>#N/A</v>
      </c>
      <c r="H227" s="8" t="e">
        <f>IF(OR(ISNA(H$1),ISNA($A227)),NA(),'临-燃尽0'!AS228)</f>
        <v>#N/A</v>
      </c>
      <c r="I227" s="8" t="e">
        <f>IF(OR(ISNA(I$1),ISNA($A227)),NA(),'临-燃尽0'!AT228)</f>
        <v>#N/A</v>
      </c>
      <c r="J227" s="8" t="e">
        <f>IF(OR(ISNA(J$1),ISNA($A227)),NA(),'临-燃尽0'!AU228)</f>
        <v>#N/A</v>
      </c>
      <c r="K227" s="8" t="e">
        <f>IF(OR(ISNA(K$1),ISNA($A227)),NA(),'临-燃尽0'!AV228)</f>
        <v>#N/A</v>
      </c>
      <c r="L227" s="8" t="e">
        <f>IF(OR(ISNA(L$1),ISNA($A227)),NA(),'临-燃尽0'!AW228)</f>
        <v>#N/A</v>
      </c>
      <c r="M227" s="8" t="e">
        <f>IF(OR(ISNA(M$1),ISNA($A227)),NA(),'临-燃尽0'!AX228)</f>
        <v>#N/A</v>
      </c>
      <c r="N227" s="8" t="e">
        <f>IF(OR(ISNA(N$1),ISNA($A227)),NA(),'临-燃尽0'!AY228)</f>
        <v>#N/A</v>
      </c>
      <c r="O227" s="8" t="e">
        <f>IF(OR(ISNA(O$1),ISNA($A227)),NA(),'临-燃尽0'!AZ228)</f>
        <v>#N/A</v>
      </c>
      <c r="P227" s="8" t="e">
        <f>IF(OR(ISNA(P$1),ISNA($A227)),NA(),'临-燃尽0'!BA228)</f>
        <v>#N/A</v>
      </c>
      <c r="Q227" s="8" t="e">
        <f>IF(OR(ISNA(Q$1),ISNA($A227)),NA(),'临-燃尽0'!BB228)</f>
        <v>#N/A</v>
      </c>
      <c r="R227" s="8" t="e">
        <f>IF(OR(ISNA(R$1),ISNA($A227)),NA(),'临-燃尽0'!BC228)</f>
        <v>#N/A</v>
      </c>
      <c r="S227" s="8" t="e">
        <f>IF(OR(ISNA(S$1),ISNA($A227)),NA(),'临-燃尽0'!BD228)</f>
        <v>#N/A</v>
      </c>
      <c r="T227" s="8" t="e">
        <f>IF(OR(ISNA(T$1),ISNA($A227)),NA(),'临-燃尽0'!BE228)</f>
        <v>#N/A</v>
      </c>
      <c r="U227" s="8" t="e">
        <f>IF(OR(ISNA(U$1),ISNA($A227)),NA(),'临-燃尽0'!BF228)</f>
        <v>#N/A</v>
      </c>
      <c r="V227" s="8" t="e">
        <f>IF(OR(ISNA(V$1),ISNA($A227)),NA(),'临-燃尽0'!BG228)</f>
        <v>#N/A</v>
      </c>
      <c r="W227" s="8" t="e">
        <f>IF(OR(ISNA(W$1),ISNA($A227)),NA(),'临-燃尽0'!BH228)</f>
        <v>#N/A</v>
      </c>
      <c r="X227" s="8" t="e">
        <f>IF(OR(ISNA(X$1),ISNA($A227)),NA(),'临-燃尽0'!BI228)</f>
        <v>#N/A</v>
      </c>
      <c r="Y227" s="8" t="e">
        <f>IF(OR(ISNA(Y$1),ISNA($A227)),NA(),'临-燃尽0'!BJ228)</f>
        <v>#N/A</v>
      </c>
      <c r="Z227" s="8" t="e">
        <f>IF(OR(ISNA(Z$1),ISNA($A227)),NA(),'临-燃尽0'!BK228)</f>
        <v>#N/A</v>
      </c>
      <c r="AA227" s="8" t="e">
        <f>IF(OR(ISNA(AA$1),ISNA($A227)),NA(),'临-燃尽0'!BL228)</f>
        <v>#N/A</v>
      </c>
      <c r="AB227" s="8" t="e">
        <f>IF(OR(ISNA(AB$1),ISNA($A227)),NA(),'临-燃尽0'!BM228)</f>
        <v>#N/A</v>
      </c>
      <c r="AC227" s="8" t="e">
        <f>IF(OR(ISNA(AC$1),ISNA($A227)),NA(),'临-燃尽0'!BN228)</f>
        <v>#N/A</v>
      </c>
      <c r="AD227" s="8" t="e">
        <f>IF(OR(ISNA(AD$1),ISNA($A227)),NA(),'临-燃尽0'!BO228)</f>
        <v>#N/A</v>
      </c>
      <c r="AE227" s="8" t="e">
        <f>IF(OR(ISNA(AE$1),ISNA($A227)),NA(),'临-燃尽0'!BP228)</f>
        <v>#N/A</v>
      </c>
      <c r="AF227" s="8" t="e">
        <f>IF(OR(ISNA(AF$1),ISNA($A227)),NA(),'临-燃尽0'!BQ228)</f>
        <v>#N/A</v>
      </c>
      <c r="AG227" s="8" t="e">
        <f>IF(OR(ISNA(AG$1),ISNA($A227)),NA(),'临-燃尽0'!BR228)</f>
        <v>#N/A</v>
      </c>
      <c r="AH227" s="8" t="e">
        <f>IF(OR(ISNA(AH$1),ISNA($A227)),NA(),'临-燃尽0'!BS228)</f>
        <v>#N/A</v>
      </c>
      <c r="AI227" s="8" t="e">
        <f>IF(OR(ISNA(AI$1),ISNA($A227)),NA(),'临-燃尽0'!BT228)</f>
        <v>#N/A</v>
      </c>
      <c r="AJ227" s="8" t="e">
        <f>IF(OR(ISNA(AJ$1),ISNA($A227)),NA(),'临-燃尽0'!BU228)</f>
        <v>#N/A</v>
      </c>
      <c r="AK227" s="8" t="e">
        <f>IF(OR(ISNA(AK$1),ISNA($A227)),NA(),'临-燃尽0'!BV228)</f>
        <v>#N/A</v>
      </c>
      <c r="AL227" s="8" t="e">
        <f>IF(OR(ISNA(AL$1),ISNA($A227)),NA(),'临-燃尽0'!BW228)</f>
        <v>#N/A</v>
      </c>
      <c r="AM227" s="8" t="e">
        <f>IF(OR(ISNA(AM$1),ISNA($A227)),NA(),'临-燃尽0'!BX228)</f>
        <v>#N/A</v>
      </c>
      <c r="AN227" s="8" t="e">
        <f>IF(OR(ISNA(AN$1),ISNA($A227)),NA(),'临-燃尽0'!BY228)</f>
        <v>#N/A</v>
      </c>
      <c r="AO227" s="8" t="e">
        <f>IF(OR(ISNA(AO$1),ISNA($A227)),NA(),'临-燃尽0'!BZ228)</f>
        <v>#N/A</v>
      </c>
      <c r="AP227" s="8" t="e">
        <f>IF(OR(ISNA(AP$1),ISNA($A227)),NA(),'临-燃尽0'!CA228)</f>
        <v>#N/A</v>
      </c>
      <c r="AQ227" s="8" t="e">
        <f>IF(OR(ISNA(AQ$1),ISNA($A227)),NA(),'临-燃尽0'!CB228)</f>
        <v>#N/A</v>
      </c>
      <c r="AR227" s="8" t="e">
        <f>IF(OR(ISNA(AR$1),ISNA($A227)),NA(),'临-燃尽0'!CC228)</f>
        <v>#N/A</v>
      </c>
      <c r="AS227" s="8" t="e">
        <f>IF(OR(ISNA(AS$1),ISNA($A227)),NA(),'临-燃尽0'!CD228)</f>
        <v>#N/A</v>
      </c>
      <c r="AT227" s="8" t="e">
        <f>IF(OR(ISNA(AT$1),ISNA($A227)),NA(),'临-燃尽0'!CE228)</f>
        <v>#N/A</v>
      </c>
      <c r="AU227" s="8" t="e">
        <f>IF(OR(ISNA(AU$1),ISNA($A227)),NA(),'临-燃尽0'!CF228)</f>
        <v>#N/A</v>
      </c>
      <c r="AV227" s="8" t="e">
        <f>IF(OR(ISNA(AV$1),ISNA($A227)),NA(),'临-燃尽0'!CG228)</f>
        <v>#N/A</v>
      </c>
      <c r="AW227" s="8" t="e">
        <f>IF(OR(ISNA(AW$1),ISNA($A227)),NA(),'临-燃尽0'!CH228)</f>
        <v>#N/A</v>
      </c>
      <c r="AX227" s="8" t="e">
        <f>IF(OR(ISNA(AX$1),ISNA($A227)),NA(),'临-燃尽0'!CI228)</f>
        <v>#N/A</v>
      </c>
      <c r="AY227" s="8" t="e">
        <f>IF(OR(ISNA(AY$1),ISNA($A227)),NA(),'临-燃尽0'!CJ228)</f>
        <v>#N/A</v>
      </c>
      <c r="AZ227" s="8" t="e">
        <f>IF(OR(ISNA(AZ$1),ISNA($A227)),NA(),'临-燃尽0'!CK228)</f>
        <v>#N/A</v>
      </c>
    </row>
    <row r="228" spans="1:52">
      <c r="A228" s="8" t="e">
        <f>IF(OR('临-燃尽0'!AL229="",'临-燃尽0'!AL229="总计"),NA(),'临-燃尽0'!AL229)</f>
        <v>#N/A</v>
      </c>
      <c r="B228" s="8" t="e">
        <f>IF(ISNA($A228),NA(),'临-燃尽0'!AM229)</f>
        <v>#N/A</v>
      </c>
      <c r="C228" s="8" t="e">
        <f>IF(ISNA($A228),NA(),'临-燃尽0'!AN229)</f>
        <v>#N/A</v>
      </c>
      <c r="D228" s="8" t="e">
        <f>IF(ISNA($A228),NA(),'临-燃尽0'!AO229)</f>
        <v>#N/A</v>
      </c>
      <c r="E228" s="8" t="e">
        <f>IF(OR(ISNA(E$1),ISNA($A228)),NA(),'临-燃尽0'!AP229)</f>
        <v>#N/A</v>
      </c>
      <c r="F228" s="8" t="e">
        <f>IF(OR(ISNA(F$1),ISNA($A228)),NA(),'临-燃尽0'!AQ229)</f>
        <v>#N/A</v>
      </c>
      <c r="G228" s="8" t="e">
        <f>IF(OR(ISNA(G$1),ISNA($A228)),NA(),'临-燃尽0'!AR229)</f>
        <v>#N/A</v>
      </c>
      <c r="H228" s="8" t="e">
        <f>IF(OR(ISNA(H$1),ISNA($A228)),NA(),'临-燃尽0'!AS229)</f>
        <v>#N/A</v>
      </c>
      <c r="I228" s="8" t="e">
        <f>IF(OR(ISNA(I$1),ISNA($A228)),NA(),'临-燃尽0'!AT229)</f>
        <v>#N/A</v>
      </c>
      <c r="J228" s="8" t="e">
        <f>IF(OR(ISNA(J$1),ISNA($A228)),NA(),'临-燃尽0'!AU229)</f>
        <v>#N/A</v>
      </c>
      <c r="K228" s="8" t="e">
        <f>IF(OR(ISNA(K$1),ISNA($A228)),NA(),'临-燃尽0'!AV229)</f>
        <v>#N/A</v>
      </c>
      <c r="L228" s="8" t="e">
        <f>IF(OR(ISNA(L$1),ISNA($A228)),NA(),'临-燃尽0'!AW229)</f>
        <v>#N/A</v>
      </c>
      <c r="M228" s="8" t="e">
        <f>IF(OR(ISNA(M$1),ISNA($A228)),NA(),'临-燃尽0'!AX229)</f>
        <v>#N/A</v>
      </c>
      <c r="N228" s="8" t="e">
        <f>IF(OR(ISNA(N$1),ISNA($A228)),NA(),'临-燃尽0'!AY229)</f>
        <v>#N/A</v>
      </c>
      <c r="O228" s="8" t="e">
        <f>IF(OR(ISNA(O$1),ISNA($A228)),NA(),'临-燃尽0'!AZ229)</f>
        <v>#N/A</v>
      </c>
      <c r="P228" s="8" t="e">
        <f>IF(OR(ISNA(P$1),ISNA($A228)),NA(),'临-燃尽0'!BA229)</f>
        <v>#N/A</v>
      </c>
      <c r="Q228" s="8" t="e">
        <f>IF(OR(ISNA(Q$1),ISNA($A228)),NA(),'临-燃尽0'!BB229)</f>
        <v>#N/A</v>
      </c>
      <c r="R228" s="8" t="e">
        <f>IF(OR(ISNA(R$1),ISNA($A228)),NA(),'临-燃尽0'!BC229)</f>
        <v>#N/A</v>
      </c>
      <c r="S228" s="8" t="e">
        <f>IF(OR(ISNA(S$1),ISNA($A228)),NA(),'临-燃尽0'!BD229)</f>
        <v>#N/A</v>
      </c>
      <c r="T228" s="8" t="e">
        <f>IF(OR(ISNA(T$1),ISNA($A228)),NA(),'临-燃尽0'!BE229)</f>
        <v>#N/A</v>
      </c>
      <c r="U228" s="8" t="e">
        <f>IF(OR(ISNA(U$1),ISNA($A228)),NA(),'临-燃尽0'!BF229)</f>
        <v>#N/A</v>
      </c>
      <c r="V228" s="8" t="e">
        <f>IF(OR(ISNA(V$1),ISNA($A228)),NA(),'临-燃尽0'!BG229)</f>
        <v>#N/A</v>
      </c>
      <c r="W228" s="8" t="e">
        <f>IF(OR(ISNA(W$1),ISNA($A228)),NA(),'临-燃尽0'!BH229)</f>
        <v>#N/A</v>
      </c>
      <c r="X228" s="8" t="e">
        <f>IF(OR(ISNA(X$1),ISNA($A228)),NA(),'临-燃尽0'!BI229)</f>
        <v>#N/A</v>
      </c>
      <c r="Y228" s="8" t="e">
        <f>IF(OR(ISNA(Y$1),ISNA($A228)),NA(),'临-燃尽0'!BJ229)</f>
        <v>#N/A</v>
      </c>
      <c r="Z228" s="8" t="e">
        <f>IF(OR(ISNA(Z$1),ISNA($A228)),NA(),'临-燃尽0'!BK229)</f>
        <v>#N/A</v>
      </c>
      <c r="AA228" s="8" t="e">
        <f>IF(OR(ISNA(AA$1),ISNA($A228)),NA(),'临-燃尽0'!BL229)</f>
        <v>#N/A</v>
      </c>
      <c r="AB228" s="8" t="e">
        <f>IF(OR(ISNA(AB$1),ISNA($A228)),NA(),'临-燃尽0'!BM229)</f>
        <v>#N/A</v>
      </c>
      <c r="AC228" s="8" t="e">
        <f>IF(OR(ISNA(AC$1),ISNA($A228)),NA(),'临-燃尽0'!BN229)</f>
        <v>#N/A</v>
      </c>
      <c r="AD228" s="8" t="e">
        <f>IF(OR(ISNA(AD$1),ISNA($A228)),NA(),'临-燃尽0'!BO229)</f>
        <v>#N/A</v>
      </c>
      <c r="AE228" s="8" t="e">
        <f>IF(OR(ISNA(AE$1),ISNA($A228)),NA(),'临-燃尽0'!BP229)</f>
        <v>#N/A</v>
      </c>
      <c r="AF228" s="8" t="e">
        <f>IF(OR(ISNA(AF$1),ISNA($A228)),NA(),'临-燃尽0'!BQ229)</f>
        <v>#N/A</v>
      </c>
      <c r="AG228" s="8" t="e">
        <f>IF(OR(ISNA(AG$1),ISNA($A228)),NA(),'临-燃尽0'!BR229)</f>
        <v>#N/A</v>
      </c>
      <c r="AH228" s="8" t="e">
        <f>IF(OR(ISNA(AH$1),ISNA($A228)),NA(),'临-燃尽0'!BS229)</f>
        <v>#N/A</v>
      </c>
      <c r="AI228" s="8" t="e">
        <f>IF(OR(ISNA(AI$1),ISNA($A228)),NA(),'临-燃尽0'!BT229)</f>
        <v>#N/A</v>
      </c>
      <c r="AJ228" s="8" t="e">
        <f>IF(OR(ISNA(AJ$1),ISNA($A228)),NA(),'临-燃尽0'!BU229)</f>
        <v>#N/A</v>
      </c>
      <c r="AK228" s="8" t="e">
        <f>IF(OR(ISNA(AK$1),ISNA($A228)),NA(),'临-燃尽0'!BV229)</f>
        <v>#N/A</v>
      </c>
      <c r="AL228" s="8" t="e">
        <f>IF(OR(ISNA(AL$1),ISNA($A228)),NA(),'临-燃尽0'!BW229)</f>
        <v>#N/A</v>
      </c>
      <c r="AM228" s="8" t="e">
        <f>IF(OR(ISNA(AM$1),ISNA($A228)),NA(),'临-燃尽0'!BX229)</f>
        <v>#N/A</v>
      </c>
      <c r="AN228" s="8" t="e">
        <f>IF(OR(ISNA(AN$1),ISNA($A228)),NA(),'临-燃尽0'!BY229)</f>
        <v>#N/A</v>
      </c>
      <c r="AO228" s="8" t="e">
        <f>IF(OR(ISNA(AO$1),ISNA($A228)),NA(),'临-燃尽0'!BZ229)</f>
        <v>#N/A</v>
      </c>
      <c r="AP228" s="8" t="e">
        <f>IF(OR(ISNA(AP$1),ISNA($A228)),NA(),'临-燃尽0'!CA229)</f>
        <v>#N/A</v>
      </c>
      <c r="AQ228" s="8" t="e">
        <f>IF(OR(ISNA(AQ$1),ISNA($A228)),NA(),'临-燃尽0'!CB229)</f>
        <v>#N/A</v>
      </c>
      <c r="AR228" s="8" t="e">
        <f>IF(OR(ISNA(AR$1),ISNA($A228)),NA(),'临-燃尽0'!CC229)</f>
        <v>#N/A</v>
      </c>
      <c r="AS228" s="8" t="e">
        <f>IF(OR(ISNA(AS$1),ISNA($A228)),NA(),'临-燃尽0'!CD229)</f>
        <v>#N/A</v>
      </c>
      <c r="AT228" s="8" t="e">
        <f>IF(OR(ISNA(AT$1),ISNA($A228)),NA(),'临-燃尽0'!CE229)</f>
        <v>#N/A</v>
      </c>
      <c r="AU228" s="8" t="e">
        <f>IF(OR(ISNA(AU$1),ISNA($A228)),NA(),'临-燃尽0'!CF229)</f>
        <v>#N/A</v>
      </c>
      <c r="AV228" s="8" t="e">
        <f>IF(OR(ISNA(AV$1),ISNA($A228)),NA(),'临-燃尽0'!CG229)</f>
        <v>#N/A</v>
      </c>
      <c r="AW228" s="8" t="e">
        <f>IF(OR(ISNA(AW$1),ISNA($A228)),NA(),'临-燃尽0'!CH229)</f>
        <v>#N/A</v>
      </c>
      <c r="AX228" s="8" t="e">
        <f>IF(OR(ISNA(AX$1),ISNA($A228)),NA(),'临-燃尽0'!CI229)</f>
        <v>#N/A</v>
      </c>
      <c r="AY228" s="8" t="e">
        <f>IF(OR(ISNA(AY$1),ISNA($A228)),NA(),'临-燃尽0'!CJ229)</f>
        <v>#N/A</v>
      </c>
      <c r="AZ228" s="8" t="e">
        <f>IF(OR(ISNA(AZ$1),ISNA($A228)),NA(),'临-燃尽0'!CK229)</f>
        <v>#N/A</v>
      </c>
    </row>
    <row r="229" spans="1:52">
      <c r="A229" s="8" t="e">
        <f>IF(OR('临-燃尽0'!AL230="",'临-燃尽0'!AL230="总计"),NA(),'临-燃尽0'!AL230)</f>
        <v>#N/A</v>
      </c>
      <c r="B229" s="8" t="e">
        <f>IF(ISNA($A229),NA(),'临-燃尽0'!AM230)</f>
        <v>#N/A</v>
      </c>
      <c r="C229" s="8" t="e">
        <f>IF(ISNA($A229),NA(),'临-燃尽0'!AN230)</f>
        <v>#N/A</v>
      </c>
      <c r="D229" s="8" t="e">
        <f>IF(ISNA($A229),NA(),'临-燃尽0'!AO230)</f>
        <v>#N/A</v>
      </c>
      <c r="E229" s="8" t="e">
        <f>IF(OR(ISNA(E$1),ISNA($A229)),NA(),'临-燃尽0'!AP230)</f>
        <v>#N/A</v>
      </c>
      <c r="F229" s="8" t="e">
        <f>IF(OR(ISNA(F$1),ISNA($A229)),NA(),'临-燃尽0'!AQ230)</f>
        <v>#N/A</v>
      </c>
      <c r="G229" s="8" t="e">
        <f>IF(OR(ISNA(G$1),ISNA($A229)),NA(),'临-燃尽0'!AR230)</f>
        <v>#N/A</v>
      </c>
      <c r="H229" s="8" t="e">
        <f>IF(OR(ISNA(H$1),ISNA($A229)),NA(),'临-燃尽0'!AS230)</f>
        <v>#N/A</v>
      </c>
      <c r="I229" s="8" t="e">
        <f>IF(OR(ISNA(I$1),ISNA($A229)),NA(),'临-燃尽0'!AT230)</f>
        <v>#N/A</v>
      </c>
      <c r="J229" s="8" t="e">
        <f>IF(OR(ISNA(J$1),ISNA($A229)),NA(),'临-燃尽0'!AU230)</f>
        <v>#N/A</v>
      </c>
      <c r="K229" s="8" t="e">
        <f>IF(OR(ISNA(K$1),ISNA($A229)),NA(),'临-燃尽0'!AV230)</f>
        <v>#N/A</v>
      </c>
      <c r="L229" s="8" t="e">
        <f>IF(OR(ISNA(L$1),ISNA($A229)),NA(),'临-燃尽0'!AW230)</f>
        <v>#N/A</v>
      </c>
      <c r="M229" s="8" t="e">
        <f>IF(OR(ISNA(M$1),ISNA($A229)),NA(),'临-燃尽0'!AX230)</f>
        <v>#N/A</v>
      </c>
      <c r="N229" s="8" t="e">
        <f>IF(OR(ISNA(N$1),ISNA($A229)),NA(),'临-燃尽0'!AY230)</f>
        <v>#N/A</v>
      </c>
      <c r="O229" s="8" t="e">
        <f>IF(OR(ISNA(O$1),ISNA($A229)),NA(),'临-燃尽0'!AZ230)</f>
        <v>#N/A</v>
      </c>
      <c r="P229" s="8" t="e">
        <f>IF(OR(ISNA(P$1),ISNA($A229)),NA(),'临-燃尽0'!BA230)</f>
        <v>#N/A</v>
      </c>
      <c r="Q229" s="8" t="e">
        <f>IF(OR(ISNA(Q$1),ISNA($A229)),NA(),'临-燃尽0'!BB230)</f>
        <v>#N/A</v>
      </c>
      <c r="R229" s="8" t="e">
        <f>IF(OR(ISNA(R$1),ISNA($A229)),NA(),'临-燃尽0'!BC230)</f>
        <v>#N/A</v>
      </c>
      <c r="S229" s="8" t="e">
        <f>IF(OR(ISNA(S$1),ISNA($A229)),NA(),'临-燃尽0'!BD230)</f>
        <v>#N/A</v>
      </c>
      <c r="T229" s="8" t="e">
        <f>IF(OR(ISNA(T$1),ISNA($A229)),NA(),'临-燃尽0'!BE230)</f>
        <v>#N/A</v>
      </c>
      <c r="U229" s="8" t="e">
        <f>IF(OR(ISNA(U$1),ISNA($A229)),NA(),'临-燃尽0'!BF230)</f>
        <v>#N/A</v>
      </c>
      <c r="V229" s="8" t="e">
        <f>IF(OR(ISNA(V$1),ISNA($A229)),NA(),'临-燃尽0'!BG230)</f>
        <v>#N/A</v>
      </c>
      <c r="W229" s="8" t="e">
        <f>IF(OR(ISNA(W$1),ISNA($A229)),NA(),'临-燃尽0'!BH230)</f>
        <v>#N/A</v>
      </c>
      <c r="X229" s="8" t="e">
        <f>IF(OR(ISNA(X$1),ISNA($A229)),NA(),'临-燃尽0'!BI230)</f>
        <v>#N/A</v>
      </c>
      <c r="Y229" s="8" t="e">
        <f>IF(OR(ISNA(Y$1),ISNA($A229)),NA(),'临-燃尽0'!BJ230)</f>
        <v>#N/A</v>
      </c>
      <c r="Z229" s="8" t="e">
        <f>IF(OR(ISNA(Z$1),ISNA($A229)),NA(),'临-燃尽0'!BK230)</f>
        <v>#N/A</v>
      </c>
      <c r="AA229" s="8" t="e">
        <f>IF(OR(ISNA(AA$1),ISNA($A229)),NA(),'临-燃尽0'!BL230)</f>
        <v>#N/A</v>
      </c>
      <c r="AB229" s="8" t="e">
        <f>IF(OR(ISNA(AB$1),ISNA($A229)),NA(),'临-燃尽0'!BM230)</f>
        <v>#N/A</v>
      </c>
      <c r="AC229" s="8" t="e">
        <f>IF(OR(ISNA(AC$1),ISNA($A229)),NA(),'临-燃尽0'!BN230)</f>
        <v>#N/A</v>
      </c>
      <c r="AD229" s="8" t="e">
        <f>IF(OR(ISNA(AD$1),ISNA($A229)),NA(),'临-燃尽0'!BO230)</f>
        <v>#N/A</v>
      </c>
      <c r="AE229" s="8" t="e">
        <f>IF(OR(ISNA(AE$1),ISNA($A229)),NA(),'临-燃尽0'!BP230)</f>
        <v>#N/A</v>
      </c>
      <c r="AF229" s="8" t="e">
        <f>IF(OR(ISNA(AF$1),ISNA($A229)),NA(),'临-燃尽0'!BQ230)</f>
        <v>#N/A</v>
      </c>
      <c r="AG229" s="8" t="e">
        <f>IF(OR(ISNA(AG$1),ISNA($A229)),NA(),'临-燃尽0'!BR230)</f>
        <v>#N/A</v>
      </c>
      <c r="AH229" s="8" t="e">
        <f>IF(OR(ISNA(AH$1),ISNA($A229)),NA(),'临-燃尽0'!BS230)</f>
        <v>#N/A</v>
      </c>
      <c r="AI229" s="8" t="e">
        <f>IF(OR(ISNA(AI$1),ISNA($A229)),NA(),'临-燃尽0'!BT230)</f>
        <v>#N/A</v>
      </c>
      <c r="AJ229" s="8" t="e">
        <f>IF(OR(ISNA(AJ$1),ISNA($A229)),NA(),'临-燃尽0'!BU230)</f>
        <v>#N/A</v>
      </c>
      <c r="AK229" s="8" t="e">
        <f>IF(OR(ISNA(AK$1),ISNA($A229)),NA(),'临-燃尽0'!BV230)</f>
        <v>#N/A</v>
      </c>
      <c r="AL229" s="8" t="e">
        <f>IF(OR(ISNA(AL$1),ISNA($A229)),NA(),'临-燃尽0'!BW230)</f>
        <v>#N/A</v>
      </c>
      <c r="AM229" s="8" t="e">
        <f>IF(OR(ISNA(AM$1),ISNA($A229)),NA(),'临-燃尽0'!BX230)</f>
        <v>#N/A</v>
      </c>
      <c r="AN229" s="8" t="e">
        <f>IF(OR(ISNA(AN$1),ISNA($A229)),NA(),'临-燃尽0'!BY230)</f>
        <v>#N/A</v>
      </c>
      <c r="AO229" s="8" t="e">
        <f>IF(OR(ISNA(AO$1),ISNA($A229)),NA(),'临-燃尽0'!BZ230)</f>
        <v>#N/A</v>
      </c>
      <c r="AP229" s="8" t="e">
        <f>IF(OR(ISNA(AP$1),ISNA($A229)),NA(),'临-燃尽0'!CA230)</f>
        <v>#N/A</v>
      </c>
      <c r="AQ229" s="8" t="e">
        <f>IF(OR(ISNA(AQ$1),ISNA($A229)),NA(),'临-燃尽0'!CB230)</f>
        <v>#N/A</v>
      </c>
      <c r="AR229" s="8" t="e">
        <f>IF(OR(ISNA(AR$1),ISNA($A229)),NA(),'临-燃尽0'!CC230)</f>
        <v>#N/A</v>
      </c>
      <c r="AS229" s="8" t="e">
        <f>IF(OR(ISNA(AS$1),ISNA($A229)),NA(),'临-燃尽0'!CD230)</f>
        <v>#N/A</v>
      </c>
      <c r="AT229" s="8" t="e">
        <f>IF(OR(ISNA(AT$1),ISNA($A229)),NA(),'临-燃尽0'!CE230)</f>
        <v>#N/A</v>
      </c>
      <c r="AU229" s="8" t="e">
        <f>IF(OR(ISNA(AU$1),ISNA($A229)),NA(),'临-燃尽0'!CF230)</f>
        <v>#N/A</v>
      </c>
      <c r="AV229" s="8" t="e">
        <f>IF(OR(ISNA(AV$1),ISNA($A229)),NA(),'临-燃尽0'!CG230)</f>
        <v>#N/A</v>
      </c>
      <c r="AW229" s="8" t="e">
        <f>IF(OR(ISNA(AW$1),ISNA($A229)),NA(),'临-燃尽0'!CH230)</f>
        <v>#N/A</v>
      </c>
      <c r="AX229" s="8" t="e">
        <f>IF(OR(ISNA(AX$1),ISNA($A229)),NA(),'临-燃尽0'!CI230)</f>
        <v>#N/A</v>
      </c>
      <c r="AY229" s="8" t="e">
        <f>IF(OR(ISNA(AY$1),ISNA($A229)),NA(),'临-燃尽0'!CJ230)</f>
        <v>#N/A</v>
      </c>
      <c r="AZ229" s="8" t="e">
        <f>IF(OR(ISNA(AZ$1),ISNA($A229)),NA(),'临-燃尽0'!CK230)</f>
        <v>#N/A</v>
      </c>
    </row>
    <row r="230" spans="1:52">
      <c r="A230" s="8" t="e">
        <f>IF(OR('临-燃尽0'!AL231="",'临-燃尽0'!AL231="总计"),NA(),'临-燃尽0'!AL231)</f>
        <v>#N/A</v>
      </c>
      <c r="B230" s="8" t="e">
        <f>IF(ISNA($A230),NA(),'临-燃尽0'!AM231)</f>
        <v>#N/A</v>
      </c>
      <c r="C230" s="8" t="e">
        <f>IF(ISNA($A230),NA(),'临-燃尽0'!AN231)</f>
        <v>#N/A</v>
      </c>
      <c r="D230" s="8" t="e">
        <f>IF(ISNA($A230),NA(),'临-燃尽0'!AO231)</f>
        <v>#N/A</v>
      </c>
      <c r="E230" s="8" t="e">
        <f>IF(OR(ISNA(E$1),ISNA($A230)),NA(),'临-燃尽0'!AP231)</f>
        <v>#N/A</v>
      </c>
      <c r="F230" s="8" t="e">
        <f>IF(OR(ISNA(F$1),ISNA($A230)),NA(),'临-燃尽0'!AQ231)</f>
        <v>#N/A</v>
      </c>
      <c r="G230" s="8" t="e">
        <f>IF(OR(ISNA(G$1),ISNA($A230)),NA(),'临-燃尽0'!AR231)</f>
        <v>#N/A</v>
      </c>
      <c r="H230" s="8" t="e">
        <f>IF(OR(ISNA(H$1),ISNA($A230)),NA(),'临-燃尽0'!AS231)</f>
        <v>#N/A</v>
      </c>
      <c r="I230" s="8" t="e">
        <f>IF(OR(ISNA(I$1),ISNA($A230)),NA(),'临-燃尽0'!AT231)</f>
        <v>#N/A</v>
      </c>
      <c r="J230" s="8" t="e">
        <f>IF(OR(ISNA(J$1),ISNA($A230)),NA(),'临-燃尽0'!AU231)</f>
        <v>#N/A</v>
      </c>
      <c r="K230" s="8" t="e">
        <f>IF(OR(ISNA(K$1),ISNA($A230)),NA(),'临-燃尽0'!AV231)</f>
        <v>#N/A</v>
      </c>
      <c r="L230" s="8" t="e">
        <f>IF(OR(ISNA(L$1),ISNA($A230)),NA(),'临-燃尽0'!AW231)</f>
        <v>#N/A</v>
      </c>
      <c r="M230" s="8" t="e">
        <f>IF(OR(ISNA(M$1),ISNA($A230)),NA(),'临-燃尽0'!AX231)</f>
        <v>#N/A</v>
      </c>
      <c r="N230" s="8" t="e">
        <f>IF(OR(ISNA(N$1),ISNA($A230)),NA(),'临-燃尽0'!AY231)</f>
        <v>#N/A</v>
      </c>
      <c r="O230" s="8" t="e">
        <f>IF(OR(ISNA(O$1),ISNA($A230)),NA(),'临-燃尽0'!AZ231)</f>
        <v>#N/A</v>
      </c>
      <c r="P230" s="8" t="e">
        <f>IF(OR(ISNA(P$1),ISNA($A230)),NA(),'临-燃尽0'!BA231)</f>
        <v>#N/A</v>
      </c>
      <c r="Q230" s="8" t="e">
        <f>IF(OR(ISNA(Q$1),ISNA($A230)),NA(),'临-燃尽0'!BB231)</f>
        <v>#N/A</v>
      </c>
      <c r="R230" s="8" t="e">
        <f>IF(OR(ISNA(R$1),ISNA($A230)),NA(),'临-燃尽0'!BC231)</f>
        <v>#N/A</v>
      </c>
      <c r="S230" s="8" t="e">
        <f>IF(OR(ISNA(S$1),ISNA($A230)),NA(),'临-燃尽0'!BD231)</f>
        <v>#N/A</v>
      </c>
      <c r="T230" s="8" t="e">
        <f>IF(OR(ISNA(T$1),ISNA($A230)),NA(),'临-燃尽0'!BE231)</f>
        <v>#N/A</v>
      </c>
      <c r="U230" s="8" t="e">
        <f>IF(OR(ISNA(U$1),ISNA($A230)),NA(),'临-燃尽0'!BF231)</f>
        <v>#N/A</v>
      </c>
      <c r="V230" s="8" t="e">
        <f>IF(OR(ISNA(V$1),ISNA($A230)),NA(),'临-燃尽0'!BG231)</f>
        <v>#N/A</v>
      </c>
      <c r="W230" s="8" t="e">
        <f>IF(OR(ISNA(W$1),ISNA($A230)),NA(),'临-燃尽0'!BH231)</f>
        <v>#N/A</v>
      </c>
      <c r="X230" s="8" t="e">
        <f>IF(OR(ISNA(X$1),ISNA($A230)),NA(),'临-燃尽0'!BI231)</f>
        <v>#N/A</v>
      </c>
      <c r="Y230" s="8" t="e">
        <f>IF(OR(ISNA(Y$1),ISNA($A230)),NA(),'临-燃尽0'!BJ231)</f>
        <v>#N/A</v>
      </c>
      <c r="Z230" s="8" t="e">
        <f>IF(OR(ISNA(Z$1),ISNA($A230)),NA(),'临-燃尽0'!BK231)</f>
        <v>#N/A</v>
      </c>
      <c r="AA230" s="8" t="e">
        <f>IF(OR(ISNA(AA$1),ISNA($A230)),NA(),'临-燃尽0'!BL231)</f>
        <v>#N/A</v>
      </c>
      <c r="AB230" s="8" t="e">
        <f>IF(OR(ISNA(AB$1),ISNA($A230)),NA(),'临-燃尽0'!BM231)</f>
        <v>#N/A</v>
      </c>
      <c r="AC230" s="8" t="e">
        <f>IF(OR(ISNA(AC$1),ISNA($A230)),NA(),'临-燃尽0'!BN231)</f>
        <v>#N/A</v>
      </c>
      <c r="AD230" s="8" t="e">
        <f>IF(OR(ISNA(AD$1),ISNA($A230)),NA(),'临-燃尽0'!BO231)</f>
        <v>#N/A</v>
      </c>
      <c r="AE230" s="8" t="e">
        <f>IF(OR(ISNA(AE$1),ISNA($A230)),NA(),'临-燃尽0'!BP231)</f>
        <v>#N/A</v>
      </c>
      <c r="AF230" s="8" t="e">
        <f>IF(OR(ISNA(AF$1),ISNA($A230)),NA(),'临-燃尽0'!BQ231)</f>
        <v>#N/A</v>
      </c>
      <c r="AG230" s="8" t="e">
        <f>IF(OR(ISNA(AG$1),ISNA($A230)),NA(),'临-燃尽0'!BR231)</f>
        <v>#N/A</v>
      </c>
      <c r="AH230" s="8" t="e">
        <f>IF(OR(ISNA(AH$1),ISNA($A230)),NA(),'临-燃尽0'!BS231)</f>
        <v>#N/A</v>
      </c>
      <c r="AI230" s="8" t="e">
        <f>IF(OR(ISNA(AI$1),ISNA($A230)),NA(),'临-燃尽0'!BT231)</f>
        <v>#N/A</v>
      </c>
      <c r="AJ230" s="8" t="e">
        <f>IF(OR(ISNA(AJ$1),ISNA($A230)),NA(),'临-燃尽0'!BU231)</f>
        <v>#N/A</v>
      </c>
      <c r="AK230" s="8" t="e">
        <f>IF(OR(ISNA(AK$1),ISNA($A230)),NA(),'临-燃尽0'!BV231)</f>
        <v>#N/A</v>
      </c>
      <c r="AL230" s="8" t="e">
        <f>IF(OR(ISNA(AL$1),ISNA($A230)),NA(),'临-燃尽0'!BW231)</f>
        <v>#N/A</v>
      </c>
      <c r="AM230" s="8" t="e">
        <f>IF(OR(ISNA(AM$1),ISNA($A230)),NA(),'临-燃尽0'!BX231)</f>
        <v>#N/A</v>
      </c>
      <c r="AN230" s="8" t="e">
        <f>IF(OR(ISNA(AN$1),ISNA($A230)),NA(),'临-燃尽0'!BY231)</f>
        <v>#N/A</v>
      </c>
      <c r="AO230" s="8" t="e">
        <f>IF(OR(ISNA(AO$1),ISNA($A230)),NA(),'临-燃尽0'!BZ231)</f>
        <v>#N/A</v>
      </c>
      <c r="AP230" s="8" t="e">
        <f>IF(OR(ISNA(AP$1),ISNA($A230)),NA(),'临-燃尽0'!CA231)</f>
        <v>#N/A</v>
      </c>
      <c r="AQ230" s="8" t="e">
        <f>IF(OR(ISNA(AQ$1),ISNA($A230)),NA(),'临-燃尽0'!CB231)</f>
        <v>#N/A</v>
      </c>
      <c r="AR230" s="8" t="e">
        <f>IF(OR(ISNA(AR$1),ISNA($A230)),NA(),'临-燃尽0'!CC231)</f>
        <v>#N/A</v>
      </c>
      <c r="AS230" s="8" t="e">
        <f>IF(OR(ISNA(AS$1),ISNA($A230)),NA(),'临-燃尽0'!CD231)</f>
        <v>#N/A</v>
      </c>
      <c r="AT230" s="8" t="e">
        <f>IF(OR(ISNA(AT$1),ISNA($A230)),NA(),'临-燃尽0'!CE231)</f>
        <v>#N/A</v>
      </c>
      <c r="AU230" s="8" t="e">
        <f>IF(OR(ISNA(AU$1),ISNA($A230)),NA(),'临-燃尽0'!CF231)</f>
        <v>#N/A</v>
      </c>
      <c r="AV230" s="8" t="e">
        <f>IF(OR(ISNA(AV$1),ISNA($A230)),NA(),'临-燃尽0'!CG231)</f>
        <v>#N/A</v>
      </c>
      <c r="AW230" s="8" t="e">
        <f>IF(OR(ISNA(AW$1),ISNA($A230)),NA(),'临-燃尽0'!CH231)</f>
        <v>#N/A</v>
      </c>
      <c r="AX230" s="8" t="e">
        <f>IF(OR(ISNA(AX$1),ISNA($A230)),NA(),'临-燃尽0'!CI231)</f>
        <v>#N/A</v>
      </c>
      <c r="AY230" s="8" t="e">
        <f>IF(OR(ISNA(AY$1),ISNA($A230)),NA(),'临-燃尽0'!CJ231)</f>
        <v>#N/A</v>
      </c>
      <c r="AZ230" s="8" t="e">
        <f>IF(OR(ISNA(AZ$1),ISNA($A230)),NA(),'临-燃尽0'!CK231)</f>
        <v>#N/A</v>
      </c>
    </row>
    <row r="231" spans="1:52">
      <c r="A231" s="8" t="e">
        <f>IF(OR('临-燃尽0'!AL232="",'临-燃尽0'!AL232="总计"),NA(),'临-燃尽0'!AL232)</f>
        <v>#N/A</v>
      </c>
      <c r="B231" s="8" t="e">
        <f>IF(ISNA($A231),NA(),'临-燃尽0'!AM232)</f>
        <v>#N/A</v>
      </c>
      <c r="C231" s="8" t="e">
        <f>IF(ISNA($A231),NA(),'临-燃尽0'!AN232)</f>
        <v>#N/A</v>
      </c>
      <c r="D231" s="8" t="e">
        <f>IF(ISNA($A231),NA(),'临-燃尽0'!AO232)</f>
        <v>#N/A</v>
      </c>
      <c r="E231" s="8" t="e">
        <f>IF(OR(ISNA(E$1),ISNA($A231)),NA(),'临-燃尽0'!AP232)</f>
        <v>#N/A</v>
      </c>
      <c r="F231" s="8" t="e">
        <f>IF(OR(ISNA(F$1),ISNA($A231)),NA(),'临-燃尽0'!AQ232)</f>
        <v>#N/A</v>
      </c>
      <c r="G231" s="8" t="e">
        <f>IF(OR(ISNA(G$1),ISNA($A231)),NA(),'临-燃尽0'!AR232)</f>
        <v>#N/A</v>
      </c>
      <c r="H231" s="8" t="e">
        <f>IF(OR(ISNA(H$1),ISNA($A231)),NA(),'临-燃尽0'!AS232)</f>
        <v>#N/A</v>
      </c>
      <c r="I231" s="8" t="e">
        <f>IF(OR(ISNA(I$1),ISNA($A231)),NA(),'临-燃尽0'!AT232)</f>
        <v>#N/A</v>
      </c>
      <c r="J231" s="8" t="e">
        <f>IF(OR(ISNA(J$1),ISNA($A231)),NA(),'临-燃尽0'!AU232)</f>
        <v>#N/A</v>
      </c>
      <c r="K231" s="8" t="e">
        <f>IF(OR(ISNA(K$1),ISNA($A231)),NA(),'临-燃尽0'!AV232)</f>
        <v>#N/A</v>
      </c>
      <c r="L231" s="8" t="e">
        <f>IF(OR(ISNA(L$1),ISNA($A231)),NA(),'临-燃尽0'!AW232)</f>
        <v>#N/A</v>
      </c>
      <c r="M231" s="8" t="e">
        <f>IF(OR(ISNA(M$1),ISNA($A231)),NA(),'临-燃尽0'!AX232)</f>
        <v>#N/A</v>
      </c>
      <c r="N231" s="8" t="e">
        <f>IF(OR(ISNA(N$1),ISNA($A231)),NA(),'临-燃尽0'!AY232)</f>
        <v>#N/A</v>
      </c>
      <c r="O231" s="8" t="e">
        <f>IF(OR(ISNA(O$1),ISNA($A231)),NA(),'临-燃尽0'!AZ232)</f>
        <v>#N/A</v>
      </c>
      <c r="P231" s="8" t="e">
        <f>IF(OR(ISNA(P$1),ISNA($A231)),NA(),'临-燃尽0'!BA232)</f>
        <v>#N/A</v>
      </c>
      <c r="Q231" s="8" t="e">
        <f>IF(OR(ISNA(Q$1),ISNA($A231)),NA(),'临-燃尽0'!BB232)</f>
        <v>#N/A</v>
      </c>
      <c r="R231" s="8" t="e">
        <f>IF(OR(ISNA(R$1),ISNA($A231)),NA(),'临-燃尽0'!BC232)</f>
        <v>#N/A</v>
      </c>
      <c r="S231" s="8" t="e">
        <f>IF(OR(ISNA(S$1),ISNA($A231)),NA(),'临-燃尽0'!BD232)</f>
        <v>#N/A</v>
      </c>
      <c r="T231" s="8" t="e">
        <f>IF(OR(ISNA(T$1),ISNA($A231)),NA(),'临-燃尽0'!BE232)</f>
        <v>#N/A</v>
      </c>
      <c r="U231" s="8" t="e">
        <f>IF(OR(ISNA(U$1),ISNA($A231)),NA(),'临-燃尽0'!BF232)</f>
        <v>#N/A</v>
      </c>
      <c r="V231" s="8" t="e">
        <f>IF(OR(ISNA(V$1),ISNA($A231)),NA(),'临-燃尽0'!BG232)</f>
        <v>#N/A</v>
      </c>
      <c r="W231" s="8" t="e">
        <f>IF(OR(ISNA(W$1),ISNA($A231)),NA(),'临-燃尽0'!BH232)</f>
        <v>#N/A</v>
      </c>
      <c r="X231" s="8" t="e">
        <f>IF(OR(ISNA(X$1),ISNA($A231)),NA(),'临-燃尽0'!BI232)</f>
        <v>#N/A</v>
      </c>
      <c r="Y231" s="8" t="e">
        <f>IF(OR(ISNA(Y$1),ISNA($A231)),NA(),'临-燃尽0'!BJ232)</f>
        <v>#N/A</v>
      </c>
      <c r="Z231" s="8" t="e">
        <f>IF(OR(ISNA(Z$1),ISNA($A231)),NA(),'临-燃尽0'!BK232)</f>
        <v>#N/A</v>
      </c>
      <c r="AA231" s="8" t="e">
        <f>IF(OR(ISNA(AA$1),ISNA($A231)),NA(),'临-燃尽0'!BL232)</f>
        <v>#N/A</v>
      </c>
      <c r="AB231" s="8" t="e">
        <f>IF(OR(ISNA(AB$1),ISNA($A231)),NA(),'临-燃尽0'!BM232)</f>
        <v>#N/A</v>
      </c>
      <c r="AC231" s="8" t="e">
        <f>IF(OR(ISNA(AC$1),ISNA($A231)),NA(),'临-燃尽0'!BN232)</f>
        <v>#N/A</v>
      </c>
      <c r="AD231" s="8" t="e">
        <f>IF(OR(ISNA(AD$1),ISNA($A231)),NA(),'临-燃尽0'!BO232)</f>
        <v>#N/A</v>
      </c>
      <c r="AE231" s="8" t="e">
        <f>IF(OR(ISNA(AE$1),ISNA($A231)),NA(),'临-燃尽0'!BP232)</f>
        <v>#N/A</v>
      </c>
      <c r="AF231" s="8" t="e">
        <f>IF(OR(ISNA(AF$1),ISNA($A231)),NA(),'临-燃尽0'!BQ232)</f>
        <v>#N/A</v>
      </c>
      <c r="AG231" s="8" t="e">
        <f>IF(OR(ISNA(AG$1),ISNA($A231)),NA(),'临-燃尽0'!BR232)</f>
        <v>#N/A</v>
      </c>
      <c r="AH231" s="8" t="e">
        <f>IF(OR(ISNA(AH$1),ISNA($A231)),NA(),'临-燃尽0'!BS232)</f>
        <v>#N/A</v>
      </c>
      <c r="AI231" s="8" t="e">
        <f>IF(OR(ISNA(AI$1),ISNA($A231)),NA(),'临-燃尽0'!BT232)</f>
        <v>#N/A</v>
      </c>
      <c r="AJ231" s="8" t="e">
        <f>IF(OR(ISNA(AJ$1),ISNA($A231)),NA(),'临-燃尽0'!BU232)</f>
        <v>#N/A</v>
      </c>
      <c r="AK231" s="8" t="e">
        <f>IF(OR(ISNA(AK$1),ISNA($A231)),NA(),'临-燃尽0'!BV232)</f>
        <v>#N/A</v>
      </c>
      <c r="AL231" s="8" t="e">
        <f>IF(OR(ISNA(AL$1),ISNA($A231)),NA(),'临-燃尽0'!BW232)</f>
        <v>#N/A</v>
      </c>
      <c r="AM231" s="8" t="e">
        <f>IF(OR(ISNA(AM$1),ISNA($A231)),NA(),'临-燃尽0'!BX232)</f>
        <v>#N/A</v>
      </c>
      <c r="AN231" s="8" t="e">
        <f>IF(OR(ISNA(AN$1),ISNA($A231)),NA(),'临-燃尽0'!BY232)</f>
        <v>#N/A</v>
      </c>
      <c r="AO231" s="8" t="e">
        <f>IF(OR(ISNA(AO$1),ISNA($A231)),NA(),'临-燃尽0'!BZ232)</f>
        <v>#N/A</v>
      </c>
      <c r="AP231" s="8" t="e">
        <f>IF(OR(ISNA(AP$1),ISNA($A231)),NA(),'临-燃尽0'!CA232)</f>
        <v>#N/A</v>
      </c>
      <c r="AQ231" s="8" t="e">
        <f>IF(OR(ISNA(AQ$1),ISNA($A231)),NA(),'临-燃尽0'!CB232)</f>
        <v>#N/A</v>
      </c>
      <c r="AR231" s="8" t="e">
        <f>IF(OR(ISNA(AR$1),ISNA($A231)),NA(),'临-燃尽0'!CC232)</f>
        <v>#N/A</v>
      </c>
      <c r="AS231" s="8" t="e">
        <f>IF(OR(ISNA(AS$1),ISNA($A231)),NA(),'临-燃尽0'!CD232)</f>
        <v>#N/A</v>
      </c>
      <c r="AT231" s="8" t="e">
        <f>IF(OR(ISNA(AT$1),ISNA($A231)),NA(),'临-燃尽0'!CE232)</f>
        <v>#N/A</v>
      </c>
      <c r="AU231" s="8" t="e">
        <f>IF(OR(ISNA(AU$1),ISNA($A231)),NA(),'临-燃尽0'!CF232)</f>
        <v>#N/A</v>
      </c>
      <c r="AV231" s="8" t="e">
        <f>IF(OR(ISNA(AV$1),ISNA($A231)),NA(),'临-燃尽0'!CG232)</f>
        <v>#N/A</v>
      </c>
      <c r="AW231" s="8" t="e">
        <f>IF(OR(ISNA(AW$1),ISNA($A231)),NA(),'临-燃尽0'!CH232)</f>
        <v>#N/A</v>
      </c>
      <c r="AX231" s="8" t="e">
        <f>IF(OR(ISNA(AX$1),ISNA($A231)),NA(),'临-燃尽0'!CI232)</f>
        <v>#N/A</v>
      </c>
      <c r="AY231" s="8" t="e">
        <f>IF(OR(ISNA(AY$1),ISNA($A231)),NA(),'临-燃尽0'!CJ232)</f>
        <v>#N/A</v>
      </c>
      <c r="AZ231" s="8" t="e">
        <f>IF(OR(ISNA(AZ$1),ISNA($A231)),NA(),'临-燃尽0'!CK232)</f>
        <v>#N/A</v>
      </c>
    </row>
    <row r="232" spans="1:52">
      <c r="A232" s="8" t="e">
        <f>IF(OR('临-燃尽0'!AL233="",'临-燃尽0'!AL233="总计"),NA(),'临-燃尽0'!AL233)</f>
        <v>#N/A</v>
      </c>
      <c r="B232" s="8" t="e">
        <f>IF(ISNA($A232),NA(),'临-燃尽0'!AM233)</f>
        <v>#N/A</v>
      </c>
      <c r="C232" s="8" t="e">
        <f>IF(ISNA($A232),NA(),'临-燃尽0'!AN233)</f>
        <v>#N/A</v>
      </c>
      <c r="D232" s="8" t="e">
        <f>IF(ISNA($A232),NA(),'临-燃尽0'!AO233)</f>
        <v>#N/A</v>
      </c>
      <c r="E232" s="8" t="e">
        <f>IF(OR(ISNA(E$1),ISNA($A232)),NA(),'临-燃尽0'!AP233)</f>
        <v>#N/A</v>
      </c>
      <c r="F232" s="8" t="e">
        <f>IF(OR(ISNA(F$1),ISNA($A232)),NA(),'临-燃尽0'!AQ233)</f>
        <v>#N/A</v>
      </c>
      <c r="G232" s="8" t="e">
        <f>IF(OR(ISNA(G$1),ISNA($A232)),NA(),'临-燃尽0'!AR233)</f>
        <v>#N/A</v>
      </c>
      <c r="H232" s="8" t="e">
        <f>IF(OR(ISNA(H$1),ISNA($A232)),NA(),'临-燃尽0'!AS233)</f>
        <v>#N/A</v>
      </c>
      <c r="I232" s="8" t="e">
        <f>IF(OR(ISNA(I$1),ISNA($A232)),NA(),'临-燃尽0'!AT233)</f>
        <v>#N/A</v>
      </c>
      <c r="J232" s="8" t="e">
        <f>IF(OR(ISNA(J$1),ISNA($A232)),NA(),'临-燃尽0'!AU233)</f>
        <v>#N/A</v>
      </c>
      <c r="K232" s="8" t="e">
        <f>IF(OR(ISNA(K$1),ISNA($A232)),NA(),'临-燃尽0'!AV233)</f>
        <v>#N/A</v>
      </c>
      <c r="L232" s="8" t="e">
        <f>IF(OR(ISNA(L$1),ISNA($A232)),NA(),'临-燃尽0'!AW233)</f>
        <v>#N/A</v>
      </c>
      <c r="M232" s="8" t="e">
        <f>IF(OR(ISNA(M$1),ISNA($A232)),NA(),'临-燃尽0'!AX233)</f>
        <v>#N/A</v>
      </c>
      <c r="N232" s="8" t="e">
        <f>IF(OR(ISNA(N$1),ISNA($A232)),NA(),'临-燃尽0'!AY233)</f>
        <v>#N/A</v>
      </c>
      <c r="O232" s="8" t="e">
        <f>IF(OR(ISNA(O$1),ISNA($A232)),NA(),'临-燃尽0'!AZ233)</f>
        <v>#N/A</v>
      </c>
      <c r="P232" s="8" t="e">
        <f>IF(OR(ISNA(P$1),ISNA($A232)),NA(),'临-燃尽0'!BA233)</f>
        <v>#N/A</v>
      </c>
      <c r="Q232" s="8" t="e">
        <f>IF(OR(ISNA(Q$1),ISNA($A232)),NA(),'临-燃尽0'!BB233)</f>
        <v>#N/A</v>
      </c>
      <c r="R232" s="8" t="e">
        <f>IF(OR(ISNA(R$1),ISNA($A232)),NA(),'临-燃尽0'!BC233)</f>
        <v>#N/A</v>
      </c>
      <c r="S232" s="8" t="e">
        <f>IF(OR(ISNA(S$1),ISNA($A232)),NA(),'临-燃尽0'!BD233)</f>
        <v>#N/A</v>
      </c>
      <c r="T232" s="8" t="e">
        <f>IF(OR(ISNA(T$1),ISNA($A232)),NA(),'临-燃尽0'!BE233)</f>
        <v>#N/A</v>
      </c>
      <c r="U232" s="8" t="e">
        <f>IF(OR(ISNA(U$1),ISNA($A232)),NA(),'临-燃尽0'!BF233)</f>
        <v>#N/A</v>
      </c>
      <c r="V232" s="8" t="e">
        <f>IF(OR(ISNA(V$1),ISNA($A232)),NA(),'临-燃尽0'!BG233)</f>
        <v>#N/A</v>
      </c>
      <c r="W232" s="8" t="e">
        <f>IF(OR(ISNA(W$1),ISNA($A232)),NA(),'临-燃尽0'!BH233)</f>
        <v>#N/A</v>
      </c>
      <c r="X232" s="8" t="e">
        <f>IF(OR(ISNA(X$1),ISNA($A232)),NA(),'临-燃尽0'!BI233)</f>
        <v>#N/A</v>
      </c>
      <c r="Y232" s="8" t="e">
        <f>IF(OR(ISNA(Y$1),ISNA($A232)),NA(),'临-燃尽0'!BJ233)</f>
        <v>#N/A</v>
      </c>
      <c r="Z232" s="8" t="e">
        <f>IF(OR(ISNA(Z$1),ISNA($A232)),NA(),'临-燃尽0'!BK233)</f>
        <v>#N/A</v>
      </c>
      <c r="AA232" s="8" t="e">
        <f>IF(OR(ISNA(AA$1),ISNA($A232)),NA(),'临-燃尽0'!BL233)</f>
        <v>#N/A</v>
      </c>
      <c r="AB232" s="8" t="e">
        <f>IF(OR(ISNA(AB$1),ISNA($A232)),NA(),'临-燃尽0'!BM233)</f>
        <v>#N/A</v>
      </c>
      <c r="AC232" s="8" t="e">
        <f>IF(OR(ISNA(AC$1),ISNA($A232)),NA(),'临-燃尽0'!BN233)</f>
        <v>#N/A</v>
      </c>
      <c r="AD232" s="8" t="e">
        <f>IF(OR(ISNA(AD$1),ISNA($A232)),NA(),'临-燃尽0'!BO233)</f>
        <v>#N/A</v>
      </c>
      <c r="AE232" s="8" t="e">
        <f>IF(OR(ISNA(AE$1),ISNA($A232)),NA(),'临-燃尽0'!BP233)</f>
        <v>#N/A</v>
      </c>
      <c r="AF232" s="8" t="e">
        <f>IF(OR(ISNA(AF$1),ISNA($A232)),NA(),'临-燃尽0'!BQ233)</f>
        <v>#N/A</v>
      </c>
      <c r="AG232" s="8" t="e">
        <f>IF(OR(ISNA(AG$1),ISNA($A232)),NA(),'临-燃尽0'!BR233)</f>
        <v>#N/A</v>
      </c>
      <c r="AH232" s="8" t="e">
        <f>IF(OR(ISNA(AH$1),ISNA($A232)),NA(),'临-燃尽0'!BS233)</f>
        <v>#N/A</v>
      </c>
      <c r="AI232" s="8" t="e">
        <f>IF(OR(ISNA(AI$1),ISNA($A232)),NA(),'临-燃尽0'!BT233)</f>
        <v>#N/A</v>
      </c>
      <c r="AJ232" s="8" t="e">
        <f>IF(OR(ISNA(AJ$1),ISNA($A232)),NA(),'临-燃尽0'!BU233)</f>
        <v>#N/A</v>
      </c>
      <c r="AK232" s="8" t="e">
        <f>IF(OR(ISNA(AK$1),ISNA($A232)),NA(),'临-燃尽0'!BV233)</f>
        <v>#N/A</v>
      </c>
      <c r="AL232" s="8" t="e">
        <f>IF(OR(ISNA(AL$1),ISNA($A232)),NA(),'临-燃尽0'!BW233)</f>
        <v>#N/A</v>
      </c>
      <c r="AM232" s="8" t="e">
        <f>IF(OR(ISNA(AM$1),ISNA($A232)),NA(),'临-燃尽0'!BX233)</f>
        <v>#N/A</v>
      </c>
      <c r="AN232" s="8" t="e">
        <f>IF(OR(ISNA(AN$1),ISNA($A232)),NA(),'临-燃尽0'!BY233)</f>
        <v>#N/A</v>
      </c>
      <c r="AO232" s="8" t="e">
        <f>IF(OR(ISNA(AO$1),ISNA($A232)),NA(),'临-燃尽0'!BZ233)</f>
        <v>#N/A</v>
      </c>
      <c r="AP232" s="8" t="e">
        <f>IF(OR(ISNA(AP$1),ISNA($A232)),NA(),'临-燃尽0'!CA233)</f>
        <v>#N/A</v>
      </c>
      <c r="AQ232" s="8" t="e">
        <f>IF(OR(ISNA(AQ$1),ISNA($A232)),NA(),'临-燃尽0'!CB233)</f>
        <v>#N/A</v>
      </c>
      <c r="AR232" s="8" t="e">
        <f>IF(OR(ISNA(AR$1),ISNA($A232)),NA(),'临-燃尽0'!CC233)</f>
        <v>#N/A</v>
      </c>
      <c r="AS232" s="8" t="e">
        <f>IF(OR(ISNA(AS$1),ISNA($A232)),NA(),'临-燃尽0'!CD233)</f>
        <v>#N/A</v>
      </c>
      <c r="AT232" s="8" t="e">
        <f>IF(OR(ISNA(AT$1),ISNA($A232)),NA(),'临-燃尽0'!CE233)</f>
        <v>#N/A</v>
      </c>
      <c r="AU232" s="8" t="e">
        <f>IF(OR(ISNA(AU$1),ISNA($A232)),NA(),'临-燃尽0'!CF233)</f>
        <v>#N/A</v>
      </c>
      <c r="AV232" s="8" t="e">
        <f>IF(OR(ISNA(AV$1),ISNA($A232)),NA(),'临-燃尽0'!CG233)</f>
        <v>#N/A</v>
      </c>
      <c r="AW232" s="8" t="e">
        <f>IF(OR(ISNA(AW$1),ISNA($A232)),NA(),'临-燃尽0'!CH233)</f>
        <v>#N/A</v>
      </c>
      <c r="AX232" s="8" t="e">
        <f>IF(OR(ISNA(AX$1),ISNA($A232)),NA(),'临-燃尽0'!CI233)</f>
        <v>#N/A</v>
      </c>
      <c r="AY232" s="8" t="e">
        <f>IF(OR(ISNA(AY$1),ISNA($A232)),NA(),'临-燃尽0'!CJ233)</f>
        <v>#N/A</v>
      </c>
      <c r="AZ232" s="8" t="e">
        <f>IF(OR(ISNA(AZ$1),ISNA($A232)),NA(),'临-燃尽0'!CK233)</f>
        <v>#N/A</v>
      </c>
    </row>
    <row r="233" spans="1:52">
      <c r="A233" s="8" t="e">
        <f>IF(OR('临-燃尽0'!AL234="",'临-燃尽0'!AL234="总计"),NA(),'临-燃尽0'!AL234)</f>
        <v>#N/A</v>
      </c>
      <c r="B233" s="8" t="e">
        <f>IF(ISNA($A233),NA(),'临-燃尽0'!AM234)</f>
        <v>#N/A</v>
      </c>
      <c r="C233" s="8" t="e">
        <f>IF(ISNA($A233),NA(),'临-燃尽0'!AN234)</f>
        <v>#N/A</v>
      </c>
      <c r="D233" s="8" t="e">
        <f>IF(ISNA($A233),NA(),'临-燃尽0'!AO234)</f>
        <v>#N/A</v>
      </c>
      <c r="E233" s="8" t="e">
        <f>IF(OR(ISNA(E$1),ISNA($A233)),NA(),'临-燃尽0'!AP234)</f>
        <v>#N/A</v>
      </c>
      <c r="F233" s="8" t="e">
        <f>IF(OR(ISNA(F$1),ISNA($A233)),NA(),'临-燃尽0'!AQ234)</f>
        <v>#N/A</v>
      </c>
      <c r="G233" s="8" t="e">
        <f>IF(OR(ISNA(G$1),ISNA($A233)),NA(),'临-燃尽0'!AR234)</f>
        <v>#N/A</v>
      </c>
      <c r="H233" s="8" t="e">
        <f>IF(OR(ISNA(H$1),ISNA($A233)),NA(),'临-燃尽0'!AS234)</f>
        <v>#N/A</v>
      </c>
      <c r="I233" s="8" t="e">
        <f>IF(OR(ISNA(I$1),ISNA($A233)),NA(),'临-燃尽0'!AT234)</f>
        <v>#N/A</v>
      </c>
      <c r="J233" s="8" t="e">
        <f>IF(OR(ISNA(J$1),ISNA($A233)),NA(),'临-燃尽0'!AU234)</f>
        <v>#N/A</v>
      </c>
      <c r="K233" s="8" t="e">
        <f>IF(OR(ISNA(K$1),ISNA($A233)),NA(),'临-燃尽0'!AV234)</f>
        <v>#N/A</v>
      </c>
      <c r="L233" s="8" t="e">
        <f>IF(OR(ISNA(L$1),ISNA($A233)),NA(),'临-燃尽0'!AW234)</f>
        <v>#N/A</v>
      </c>
      <c r="M233" s="8" t="e">
        <f>IF(OR(ISNA(M$1),ISNA($A233)),NA(),'临-燃尽0'!AX234)</f>
        <v>#N/A</v>
      </c>
      <c r="N233" s="8" t="e">
        <f>IF(OR(ISNA(N$1),ISNA($A233)),NA(),'临-燃尽0'!AY234)</f>
        <v>#N/A</v>
      </c>
      <c r="O233" s="8" t="e">
        <f>IF(OR(ISNA(O$1),ISNA($A233)),NA(),'临-燃尽0'!AZ234)</f>
        <v>#N/A</v>
      </c>
      <c r="P233" s="8" t="e">
        <f>IF(OR(ISNA(P$1),ISNA($A233)),NA(),'临-燃尽0'!BA234)</f>
        <v>#N/A</v>
      </c>
      <c r="Q233" s="8" t="e">
        <f>IF(OR(ISNA(Q$1),ISNA($A233)),NA(),'临-燃尽0'!BB234)</f>
        <v>#N/A</v>
      </c>
      <c r="R233" s="8" t="e">
        <f>IF(OR(ISNA(R$1),ISNA($A233)),NA(),'临-燃尽0'!BC234)</f>
        <v>#N/A</v>
      </c>
      <c r="S233" s="8" t="e">
        <f>IF(OR(ISNA(S$1),ISNA($A233)),NA(),'临-燃尽0'!BD234)</f>
        <v>#N/A</v>
      </c>
      <c r="T233" s="8" t="e">
        <f>IF(OR(ISNA(T$1),ISNA($A233)),NA(),'临-燃尽0'!BE234)</f>
        <v>#N/A</v>
      </c>
      <c r="U233" s="8" t="e">
        <f>IF(OR(ISNA(U$1),ISNA($A233)),NA(),'临-燃尽0'!BF234)</f>
        <v>#N/A</v>
      </c>
      <c r="V233" s="8" t="e">
        <f>IF(OR(ISNA(V$1),ISNA($A233)),NA(),'临-燃尽0'!BG234)</f>
        <v>#N/A</v>
      </c>
      <c r="W233" s="8" t="e">
        <f>IF(OR(ISNA(W$1),ISNA($A233)),NA(),'临-燃尽0'!BH234)</f>
        <v>#N/A</v>
      </c>
      <c r="X233" s="8" t="e">
        <f>IF(OR(ISNA(X$1),ISNA($A233)),NA(),'临-燃尽0'!BI234)</f>
        <v>#N/A</v>
      </c>
      <c r="Y233" s="8" t="e">
        <f>IF(OR(ISNA(Y$1),ISNA($A233)),NA(),'临-燃尽0'!BJ234)</f>
        <v>#N/A</v>
      </c>
      <c r="Z233" s="8" t="e">
        <f>IF(OR(ISNA(Z$1),ISNA($A233)),NA(),'临-燃尽0'!BK234)</f>
        <v>#N/A</v>
      </c>
      <c r="AA233" s="8" t="e">
        <f>IF(OR(ISNA(AA$1),ISNA($A233)),NA(),'临-燃尽0'!BL234)</f>
        <v>#N/A</v>
      </c>
      <c r="AB233" s="8" t="e">
        <f>IF(OR(ISNA(AB$1),ISNA($A233)),NA(),'临-燃尽0'!BM234)</f>
        <v>#N/A</v>
      </c>
      <c r="AC233" s="8" t="e">
        <f>IF(OR(ISNA(AC$1),ISNA($A233)),NA(),'临-燃尽0'!BN234)</f>
        <v>#N/A</v>
      </c>
      <c r="AD233" s="8" t="e">
        <f>IF(OR(ISNA(AD$1),ISNA($A233)),NA(),'临-燃尽0'!BO234)</f>
        <v>#N/A</v>
      </c>
      <c r="AE233" s="8" t="e">
        <f>IF(OR(ISNA(AE$1),ISNA($A233)),NA(),'临-燃尽0'!BP234)</f>
        <v>#N/A</v>
      </c>
      <c r="AF233" s="8" t="e">
        <f>IF(OR(ISNA(AF$1),ISNA($A233)),NA(),'临-燃尽0'!BQ234)</f>
        <v>#N/A</v>
      </c>
      <c r="AG233" s="8" t="e">
        <f>IF(OR(ISNA(AG$1),ISNA($A233)),NA(),'临-燃尽0'!BR234)</f>
        <v>#N/A</v>
      </c>
      <c r="AH233" s="8" t="e">
        <f>IF(OR(ISNA(AH$1),ISNA($A233)),NA(),'临-燃尽0'!BS234)</f>
        <v>#N/A</v>
      </c>
      <c r="AI233" s="8" t="e">
        <f>IF(OR(ISNA(AI$1),ISNA($A233)),NA(),'临-燃尽0'!BT234)</f>
        <v>#N/A</v>
      </c>
      <c r="AJ233" s="8" t="e">
        <f>IF(OR(ISNA(AJ$1),ISNA($A233)),NA(),'临-燃尽0'!BU234)</f>
        <v>#N/A</v>
      </c>
      <c r="AK233" s="8" t="e">
        <f>IF(OR(ISNA(AK$1),ISNA($A233)),NA(),'临-燃尽0'!BV234)</f>
        <v>#N/A</v>
      </c>
      <c r="AL233" s="8" t="e">
        <f>IF(OR(ISNA(AL$1),ISNA($A233)),NA(),'临-燃尽0'!BW234)</f>
        <v>#N/A</v>
      </c>
      <c r="AM233" s="8" t="e">
        <f>IF(OR(ISNA(AM$1),ISNA($A233)),NA(),'临-燃尽0'!BX234)</f>
        <v>#N/A</v>
      </c>
      <c r="AN233" s="8" t="e">
        <f>IF(OR(ISNA(AN$1),ISNA($A233)),NA(),'临-燃尽0'!BY234)</f>
        <v>#N/A</v>
      </c>
      <c r="AO233" s="8" t="e">
        <f>IF(OR(ISNA(AO$1),ISNA($A233)),NA(),'临-燃尽0'!BZ234)</f>
        <v>#N/A</v>
      </c>
      <c r="AP233" s="8" t="e">
        <f>IF(OR(ISNA(AP$1),ISNA($A233)),NA(),'临-燃尽0'!CA234)</f>
        <v>#N/A</v>
      </c>
      <c r="AQ233" s="8" t="e">
        <f>IF(OR(ISNA(AQ$1),ISNA($A233)),NA(),'临-燃尽0'!CB234)</f>
        <v>#N/A</v>
      </c>
      <c r="AR233" s="8" t="e">
        <f>IF(OR(ISNA(AR$1),ISNA($A233)),NA(),'临-燃尽0'!CC234)</f>
        <v>#N/A</v>
      </c>
      <c r="AS233" s="8" t="e">
        <f>IF(OR(ISNA(AS$1),ISNA($A233)),NA(),'临-燃尽0'!CD234)</f>
        <v>#N/A</v>
      </c>
      <c r="AT233" s="8" t="e">
        <f>IF(OR(ISNA(AT$1),ISNA($A233)),NA(),'临-燃尽0'!CE234)</f>
        <v>#N/A</v>
      </c>
      <c r="AU233" s="8" t="e">
        <f>IF(OR(ISNA(AU$1),ISNA($A233)),NA(),'临-燃尽0'!CF234)</f>
        <v>#N/A</v>
      </c>
      <c r="AV233" s="8" t="e">
        <f>IF(OR(ISNA(AV$1),ISNA($A233)),NA(),'临-燃尽0'!CG234)</f>
        <v>#N/A</v>
      </c>
      <c r="AW233" s="8" t="e">
        <f>IF(OR(ISNA(AW$1),ISNA($A233)),NA(),'临-燃尽0'!CH234)</f>
        <v>#N/A</v>
      </c>
      <c r="AX233" s="8" t="e">
        <f>IF(OR(ISNA(AX$1),ISNA($A233)),NA(),'临-燃尽0'!CI234)</f>
        <v>#N/A</v>
      </c>
      <c r="AY233" s="8" t="e">
        <f>IF(OR(ISNA(AY$1),ISNA($A233)),NA(),'临-燃尽0'!CJ234)</f>
        <v>#N/A</v>
      </c>
      <c r="AZ233" s="8" t="e">
        <f>IF(OR(ISNA(AZ$1),ISNA($A233)),NA(),'临-燃尽0'!CK234)</f>
        <v>#N/A</v>
      </c>
    </row>
    <row r="234" spans="1:52">
      <c r="A234" s="8" t="e">
        <f>IF(OR('临-燃尽0'!AL235="",'临-燃尽0'!AL235="总计"),NA(),'临-燃尽0'!AL235)</f>
        <v>#N/A</v>
      </c>
      <c r="B234" s="8" t="e">
        <f>IF(ISNA($A234),NA(),'临-燃尽0'!AM235)</f>
        <v>#N/A</v>
      </c>
      <c r="C234" s="8" t="e">
        <f>IF(ISNA($A234),NA(),'临-燃尽0'!AN235)</f>
        <v>#N/A</v>
      </c>
      <c r="D234" s="8" t="e">
        <f>IF(ISNA($A234),NA(),'临-燃尽0'!AO235)</f>
        <v>#N/A</v>
      </c>
      <c r="E234" s="8" t="e">
        <f>IF(OR(ISNA(E$1),ISNA($A234)),NA(),'临-燃尽0'!AP235)</f>
        <v>#N/A</v>
      </c>
      <c r="F234" s="8" t="e">
        <f>IF(OR(ISNA(F$1),ISNA($A234)),NA(),'临-燃尽0'!AQ235)</f>
        <v>#N/A</v>
      </c>
      <c r="G234" s="8" t="e">
        <f>IF(OR(ISNA(G$1),ISNA($A234)),NA(),'临-燃尽0'!AR235)</f>
        <v>#N/A</v>
      </c>
      <c r="H234" s="8" t="e">
        <f>IF(OR(ISNA(H$1),ISNA($A234)),NA(),'临-燃尽0'!AS235)</f>
        <v>#N/A</v>
      </c>
      <c r="I234" s="8" t="e">
        <f>IF(OR(ISNA(I$1),ISNA($A234)),NA(),'临-燃尽0'!AT235)</f>
        <v>#N/A</v>
      </c>
      <c r="J234" s="8" t="e">
        <f>IF(OR(ISNA(J$1),ISNA($A234)),NA(),'临-燃尽0'!AU235)</f>
        <v>#N/A</v>
      </c>
      <c r="K234" s="8" t="e">
        <f>IF(OR(ISNA(K$1),ISNA($A234)),NA(),'临-燃尽0'!AV235)</f>
        <v>#N/A</v>
      </c>
      <c r="L234" s="8" t="e">
        <f>IF(OR(ISNA(L$1),ISNA($A234)),NA(),'临-燃尽0'!AW235)</f>
        <v>#N/A</v>
      </c>
      <c r="M234" s="8" t="e">
        <f>IF(OR(ISNA(M$1),ISNA($A234)),NA(),'临-燃尽0'!AX235)</f>
        <v>#N/A</v>
      </c>
      <c r="N234" s="8" t="e">
        <f>IF(OR(ISNA(N$1),ISNA($A234)),NA(),'临-燃尽0'!AY235)</f>
        <v>#N/A</v>
      </c>
      <c r="O234" s="8" t="e">
        <f>IF(OR(ISNA(O$1),ISNA($A234)),NA(),'临-燃尽0'!AZ235)</f>
        <v>#N/A</v>
      </c>
      <c r="P234" s="8" t="e">
        <f>IF(OR(ISNA(P$1),ISNA($A234)),NA(),'临-燃尽0'!BA235)</f>
        <v>#N/A</v>
      </c>
      <c r="Q234" s="8" t="e">
        <f>IF(OR(ISNA(Q$1),ISNA($A234)),NA(),'临-燃尽0'!BB235)</f>
        <v>#N/A</v>
      </c>
      <c r="R234" s="8" t="e">
        <f>IF(OR(ISNA(R$1),ISNA($A234)),NA(),'临-燃尽0'!BC235)</f>
        <v>#N/A</v>
      </c>
      <c r="S234" s="8" t="e">
        <f>IF(OR(ISNA(S$1),ISNA($A234)),NA(),'临-燃尽0'!BD235)</f>
        <v>#N/A</v>
      </c>
      <c r="T234" s="8" t="e">
        <f>IF(OR(ISNA(T$1),ISNA($A234)),NA(),'临-燃尽0'!BE235)</f>
        <v>#N/A</v>
      </c>
      <c r="U234" s="8" t="e">
        <f>IF(OR(ISNA(U$1),ISNA($A234)),NA(),'临-燃尽0'!BF235)</f>
        <v>#N/A</v>
      </c>
      <c r="V234" s="8" t="e">
        <f>IF(OR(ISNA(V$1),ISNA($A234)),NA(),'临-燃尽0'!BG235)</f>
        <v>#N/A</v>
      </c>
      <c r="W234" s="8" t="e">
        <f>IF(OR(ISNA(W$1),ISNA($A234)),NA(),'临-燃尽0'!BH235)</f>
        <v>#N/A</v>
      </c>
      <c r="X234" s="8" t="e">
        <f>IF(OR(ISNA(X$1),ISNA($A234)),NA(),'临-燃尽0'!BI235)</f>
        <v>#N/A</v>
      </c>
      <c r="Y234" s="8" t="e">
        <f>IF(OR(ISNA(Y$1),ISNA($A234)),NA(),'临-燃尽0'!BJ235)</f>
        <v>#N/A</v>
      </c>
      <c r="Z234" s="8" t="e">
        <f>IF(OR(ISNA(Z$1),ISNA($A234)),NA(),'临-燃尽0'!BK235)</f>
        <v>#N/A</v>
      </c>
      <c r="AA234" s="8" t="e">
        <f>IF(OR(ISNA(AA$1),ISNA($A234)),NA(),'临-燃尽0'!BL235)</f>
        <v>#N/A</v>
      </c>
      <c r="AB234" s="8" t="e">
        <f>IF(OR(ISNA(AB$1),ISNA($A234)),NA(),'临-燃尽0'!BM235)</f>
        <v>#N/A</v>
      </c>
      <c r="AC234" s="8" t="e">
        <f>IF(OR(ISNA(AC$1),ISNA($A234)),NA(),'临-燃尽0'!BN235)</f>
        <v>#N/A</v>
      </c>
      <c r="AD234" s="8" t="e">
        <f>IF(OR(ISNA(AD$1),ISNA($A234)),NA(),'临-燃尽0'!BO235)</f>
        <v>#N/A</v>
      </c>
      <c r="AE234" s="8" t="e">
        <f>IF(OR(ISNA(AE$1),ISNA($A234)),NA(),'临-燃尽0'!BP235)</f>
        <v>#N/A</v>
      </c>
      <c r="AF234" s="8" t="e">
        <f>IF(OR(ISNA(AF$1),ISNA($A234)),NA(),'临-燃尽0'!BQ235)</f>
        <v>#N/A</v>
      </c>
      <c r="AG234" s="8" t="e">
        <f>IF(OR(ISNA(AG$1),ISNA($A234)),NA(),'临-燃尽0'!BR235)</f>
        <v>#N/A</v>
      </c>
      <c r="AH234" s="8" t="e">
        <f>IF(OR(ISNA(AH$1),ISNA($A234)),NA(),'临-燃尽0'!BS235)</f>
        <v>#N/A</v>
      </c>
      <c r="AI234" s="8" t="e">
        <f>IF(OR(ISNA(AI$1),ISNA($A234)),NA(),'临-燃尽0'!BT235)</f>
        <v>#N/A</v>
      </c>
      <c r="AJ234" s="8" t="e">
        <f>IF(OR(ISNA(AJ$1),ISNA($A234)),NA(),'临-燃尽0'!BU235)</f>
        <v>#N/A</v>
      </c>
      <c r="AK234" s="8" t="e">
        <f>IF(OR(ISNA(AK$1),ISNA($A234)),NA(),'临-燃尽0'!BV235)</f>
        <v>#N/A</v>
      </c>
      <c r="AL234" s="8" t="e">
        <f>IF(OR(ISNA(AL$1),ISNA($A234)),NA(),'临-燃尽0'!BW235)</f>
        <v>#N/A</v>
      </c>
      <c r="AM234" s="8" t="e">
        <f>IF(OR(ISNA(AM$1),ISNA($A234)),NA(),'临-燃尽0'!BX235)</f>
        <v>#N/A</v>
      </c>
      <c r="AN234" s="8" t="e">
        <f>IF(OR(ISNA(AN$1),ISNA($A234)),NA(),'临-燃尽0'!BY235)</f>
        <v>#N/A</v>
      </c>
      <c r="AO234" s="8" t="e">
        <f>IF(OR(ISNA(AO$1),ISNA($A234)),NA(),'临-燃尽0'!BZ235)</f>
        <v>#N/A</v>
      </c>
      <c r="AP234" s="8" t="e">
        <f>IF(OR(ISNA(AP$1),ISNA($A234)),NA(),'临-燃尽0'!CA235)</f>
        <v>#N/A</v>
      </c>
      <c r="AQ234" s="8" t="e">
        <f>IF(OR(ISNA(AQ$1),ISNA($A234)),NA(),'临-燃尽0'!CB235)</f>
        <v>#N/A</v>
      </c>
      <c r="AR234" s="8" t="e">
        <f>IF(OR(ISNA(AR$1),ISNA($A234)),NA(),'临-燃尽0'!CC235)</f>
        <v>#N/A</v>
      </c>
      <c r="AS234" s="8" t="e">
        <f>IF(OR(ISNA(AS$1),ISNA($A234)),NA(),'临-燃尽0'!CD235)</f>
        <v>#N/A</v>
      </c>
      <c r="AT234" s="8" t="e">
        <f>IF(OR(ISNA(AT$1),ISNA($A234)),NA(),'临-燃尽0'!CE235)</f>
        <v>#N/A</v>
      </c>
      <c r="AU234" s="8" t="e">
        <f>IF(OR(ISNA(AU$1),ISNA($A234)),NA(),'临-燃尽0'!CF235)</f>
        <v>#N/A</v>
      </c>
      <c r="AV234" s="8" t="e">
        <f>IF(OR(ISNA(AV$1),ISNA($A234)),NA(),'临-燃尽0'!CG235)</f>
        <v>#N/A</v>
      </c>
      <c r="AW234" s="8" t="e">
        <f>IF(OR(ISNA(AW$1),ISNA($A234)),NA(),'临-燃尽0'!CH235)</f>
        <v>#N/A</v>
      </c>
      <c r="AX234" s="8" t="e">
        <f>IF(OR(ISNA(AX$1),ISNA($A234)),NA(),'临-燃尽0'!CI235)</f>
        <v>#N/A</v>
      </c>
      <c r="AY234" s="8" t="e">
        <f>IF(OR(ISNA(AY$1),ISNA($A234)),NA(),'临-燃尽0'!CJ235)</f>
        <v>#N/A</v>
      </c>
      <c r="AZ234" s="8" t="e">
        <f>IF(OR(ISNA(AZ$1),ISNA($A234)),NA(),'临-燃尽0'!CK235)</f>
        <v>#N/A</v>
      </c>
    </row>
    <row r="235" spans="1:52">
      <c r="A235" s="8" t="e">
        <f>IF(OR('临-燃尽0'!AL236="",'临-燃尽0'!AL236="总计"),NA(),'临-燃尽0'!AL236)</f>
        <v>#N/A</v>
      </c>
      <c r="B235" s="8" t="e">
        <f>IF(ISNA($A235),NA(),'临-燃尽0'!AM236)</f>
        <v>#N/A</v>
      </c>
      <c r="C235" s="8" t="e">
        <f>IF(ISNA($A235),NA(),'临-燃尽0'!AN236)</f>
        <v>#N/A</v>
      </c>
      <c r="D235" s="8" t="e">
        <f>IF(ISNA($A235),NA(),'临-燃尽0'!AO236)</f>
        <v>#N/A</v>
      </c>
      <c r="E235" s="8" t="e">
        <f>IF(OR(ISNA(E$1),ISNA($A235)),NA(),'临-燃尽0'!AP236)</f>
        <v>#N/A</v>
      </c>
      <c r="F235" s="8" t="e">
        <f>IF(OR(ISNA(F$1),ISNA($A235)),NA(),'临-燃尽0'!AQ236)</f>
        <v>#N/A</v>
      </c>
      <c r="G235" s="8" t="e">
        <f>IF(OR(ISNA(G$1),ISNA($A235)),NA(),'临-燃尽0'!AR236)</f>
        <v>#N/A</v>
      </c>
      <c r="H235" s="8" t="e">
        <f>IF(OR(ISNA(H$1),ISNA($A235)),NA(),'临-燃尽0'!AS236)</f>
        <v>#N/A</v>
      </c>
      <c r="I235" s="8" t="e">
        <f>IF(OR(ISNA(I$1),ISNA($A235)),NA(),'临-燃尽0'!AT236)</f>
        <v>#N/A</v>
      </c>
      <c r="J235" s="8" t="e">
        <f>IF(OR(ISNA(J$1),ISNA($A235)),NA(),'临-燃尽0'!AU236)</f>
        <v>#N/A</v>
      </c>
      <c r="K235" s="8" t="e">
        <f>IF(OR(ISNA(K$1),ISNA($A235)),NA(),'临-燃尽0'!AV236)</f>
        <v>#N/A</v>
      </c>
      <c r="L235" s="8" t="e">
        <f>IF(OR(ISNA(L$1),ISNA($A235)),NA(),'临-燃尽0'!AW236)</f>
        <v>#N/A</v>
      </c>
      <c r="M235" s="8" t="e">
        <f>IF(OR(ISNA(M$1),ISNA($A235)),NA(),'临-燃尽0'!AX236)</f>
        <v>#N/A</v>
      </c>
      <c r="N235" s="8" t="e">
        <f>IF(OR(ISNA(N$1),ISNA($A235)),NA(),'临-燃尽0'!AY236)</f>
        <v>#N/A</v>
      </c>
      <c r="O235" s="8" t="e">
        <f>IF(OR(ISNA(O$1),ISNA($A235)),NA(),'临-燃尽0'!AZ236)</f>
        <v>#N/A</v>
      </c>
      <c r="P235" s="8" t="e">
        <f>IF(OR(ISNA(P$1),ISNA($A235)),NA(),'临-燃尽0'!BA236)</f>
        <v>#N/A</v>
      </c>
      <c r="Q235" s="8" t="e">
        <f>IF(OR(ISNA(Q$1),ISNA($A235)),NA(),'临-燃尽0'!BB236)</f>
        <v>#N/A</v>
      </c>
      <c r="R235" s="8" t="e">
        <f>IF(OR(ISNA(R$1),ISNA($A235)),NA(),'临-燃尽0'!BC236)</f>
        <v>#N/A</v>
      </c>
      <c r="S235" s="8" t="e">
        <f>IF(OR(ISNA(S$1),ISNA($A235)),NA(),'临-燃尽0'!BD236)</f>
        <v>#N/A</v>
      </c>
      <c r="T235" s="8" t="e">
        <f>IF(OR(ISNA(T$1),ISNA($A235)),NA(),'临-燃尽0'!BE236)</f>
        <v>#N/A</v>
      </c>
      <c r="U235" s="8" t="e">
        <f>IF(OR(ISNA(U$1),ISNA($A235)),NA(),'临-燃尽0'!BF236)</f>
        <v>#N/A</v>
      </c>
      <c r="V235" s="8" t="e">
        <f>IF(OR(ISNA(V$1),ISNA($A235)),NA(),'临-燃尽0'!BG236)</f>
        <v>#N/A</v>
      </c>
      <c r="W235" s="8" t="e">
        <f>IF(OR(ISNA(W$1),ISNA($A235)),NA(),'临-燃尽0'!BH236)</f>
        <v>#N/A</v>
      </c>
      <c r="X235" s="8" t="e">
        <f>IF(OR(ISNA(X$1),ISNA($A235)),NA(),'临-燃尽0'!BI236)</f>
        <v>#N/A</v>
      </c>
      <c r="Y235" s="8" t="e">
        <f>IF(OR(ISNA(Y$1),ISNA($A235)),NA(),'临-燃尽0'!BJ236)</f>
        <v>#N/A</v>
      </c>
      <c r="Z235" s="8" t="e">
        <f>IF(OR(ISNA(Z$1),ISNA($A235)),NA(),'临-燃尽0'!BK236)</f>
        <v>#N/A</v>
      </c>
      <c r="AA235" s="8" t="e">
        <f>IF(OR(ISNA(AA$1),ISNA($A235)),NA(),'临-燃尽0'!BL236)</f>
        <v>#N/A</v>
      </c>
      <c r="AB235" s="8" t="e">
        <f>IF(OR(ISNA(AB$1),ISNA($A235)),NA(),'临-燃尽0'!BM236)</f>
        <v>#N/A</v>
      </c>
      <c r="AC235" s="8" t="e">
        <f>IF(OR(ISNA(AC$1),ISNA($A235)),NA(),'临-燃尽0'!BN236)</f>
        <v>#N/A</v>
      </c>
      <c r="AD235" s="8" t="e">
        <f>IF(OR(ISNA(AD$1),ISNA($A235)),NA(),'临-燃尽0'!BO236)</f>
        <v>#N/A</v>
      </c>
      <c r="AE235" s="8" t="e">
        <f>IF(OR(ISNA(AE$1),ISNA($A235)),NA(),'临-燃尽0'!BP236)</f>
        <v>#N/A</v>
      </c>
      <c r="AF235" s="8" t="e">
        <f>IF(OR(ISNA(AF$1),ISNA($A235)),NA(),'临-燃尽0'!BQ236)</f>
        <v>#N/A</v>
      </c>
      <c r="AG235" s="8" t="e">
        <f>IF(OR(ISNA(AG$1),ISNA($A235)),NA(),'临-燃尽0'!BR236)</f>
        <v>#N/A</v>
      </c>
      <c r="AH235" s="8" t="e">
        <f>IF(OR(ISNA(AH$1),ISNA($A235)),NA(),'临-燃尽0'!BS236)</f>
        <v>#N/A</v>
      </c>
      <c r="AI235" s="8" t="e">
        <f>IF(OR(ISNA(AI$1),ISNA($A235)),NA(),'临-燃尽0'!BT236)</f>
        <v>#N/A</v>
      </c>
      <c r="AJ235" s="8" t="e">
        <f>IF(OR(ISNA(AJ$1),ISNA($A235)),NA(),'临-燃尽0'!BU236)</f>
        <v>#N/A</v>
      </c>
      <c r="AK235" s="8" t="e">
        <f>IF(OR(ISNA(AK$1),ISNA($A235)),NA(),'临-燃尽0'!BV236)</f>
        <v>#N/A</v>
      </c>
      <c r="AL235" s="8" t="e">
        <f>IF(OR(ISNA(AL$1),ISNA($A235)),NA(),'临-燃尽0'!BW236)</f>
        <v>#N/A</v>
      </c>
      <c r="AM235" s="8" t="e">
        <f>IF(OR(ISNA(AM$1),ISNA($A235)),NA(),'临-燃尽0'!BX236)</f>
        <v>#N/A</v>
      </c>
      <c r="AN235" s="8" t="e">
        <f>IF(OR(ISNA(AN$1),ISNA($A235)),NA(),'临-燃尽0'!BY236)</f>
        <v>#N/A</v>
      </c>
      <c r="AO235" s="8" t="e">
        <f>IF(OR(ISNA(AO$1),ISNA($A235)),NA(),'临-燃尽0'!BZ236)</f>
        <v>#N/A</v>
      </c>
      <c r="AP235" s="8" t="e">
        <f>IF(OR(ISNA(AP$1),ISNA($A235)),NA(),'临-燃尽0'!CA236)</f>
        <v>#N/A</v>
      </c>
      <c r="AQ235" s="8" t="e">
        <f>IF(OR(ISNA(AQ$1),ISNA($A235)),NA(),'临-燃尽0'!CB236)</f>
        <v>#N/A</v>
      </c>
      <c r="AR235" s="8" t="e">
        <f>IF(OR(ISNA(AR$1),ISNA($A235)),NA(),'临-燃尽0'!CC236)</f>
        <v>#N/A</v>
      </c>
      <c r="AS235" s="8" t="e">
        <f>IF(OR(ISNA(AS$1),ISNA($A235)),NA(),'临-燃尽0'!CD236)</f>
        <v>#N/A</v>
      </c>
      <c r="AT235" s="8" t="e">
        <f>IF(OR(ISNA(AT$1),ISNA($A235)),NA(),'临-燃尽0'!CE236)</f>
        <v>#N/A</v>
      </c>
      <c r="AU235" s="8" t="e">
        <f>IF(OR(ISNA(AU$1),ISNA($A235)),NA(),'临-燃尽0'!CF236)</f>
        <v>#N/A</v>
      </c>
      <c r="AV235" s="8" t="e">
        <f>IF(OR(ISNA(AV$1),ISNA($A235)),NA(),'临-燃尽0'!CG236)</f>
        <v>#N/A</v>
      </c>
      <c r="AW235" s="8" t="e">
        <f>IF(OR(ISNA(AW$1),ISNA($A235)),NA(),'临-燃尽0'!CH236)</f>
        <v>#N/A</v>
      </c>
      <c r="AX235" s="8" t="e">
        <f>IF(OR(ISNA(AX$1),ISNA($A235)),NA(),'临-燃尽0'!CI236)</f>
        <v>#N/A</v>
      </c>
      <c r="AY235" s="8" t="e">
        <f>IF(OR(ISNA(AY$1),ISNA($A235)),NA(),'临-燃尽0'!CJ236)</f>
        <v>#N/A</v>
      </c>
      <c r="AZ235" s="8" t="e">
        <f>IF(OR(ISNA(AZ$1),ISNA($A235)),NA(),'临-燃尽0'!CK236)</f>
        <v>#N/A</v>
      </c>
    </row>
    <row r="236" spans="1:52">
      <c r="A236" s="8" t="e">
        <f>IF(OR('临-燃尽0'!AL237="",'临-燃尽0'!AL237="总计"),NA(),'临-燃尽0'!AL237)</f>
        <v>#N/A</v>
      </c>
      <c r="B236" s="8" t="e">
        <f>IF(ISNA($A236),NA(),'临-燃尽0'!AM237)</f>
        <v>#N/A</v>
      </c>
      <c r="C236" s="8" t="e">
        <f>IF(ISNA($A236),NA(),'临-燃尽0'!AN237)</f>
        <v>#N/A</v>
      </c>
      <c r="D236" s="8" t="e">
        <f>IF(ISNA($A236),NA(),'临-燃尽0'!AO237)</f>
        <v>#N/A</v>
      </c>
      <c r="E236" s="8" t="e">
        <f>IF(OR(ISNA(E$1),ISNA($A236)),NA(),'临-燃尽0'!AP237)</f>
        <v>#N/A</v>
      </c>
      <c r="F236" s="8" t="e">
        <f>IF(OR(ISNA(F$1),ISNA($A236)),NA(),'临-燃尽0'!AQ237)</f>
        <v>#N/A</v>
      </c>
      <c r="G236" s="8" t="e">
        <f>IF(OR(ISNA(G$1),ISNA($A236)),NA(),'临-燃尽0'!AR237)</f>
        <v>#N/A</v>
      </c>
      <c r="H236" s="8" t="e">
        <f>IF(OR(ISNA(H$1),ISNA($A236)),NA(),'临-燃尽0'!AS237)</f>
        <v>#N/A</v>
      </c>
      <c r="I236" s="8" t="e">
        <f>IF(OR(ISNA(I$1),ISNA($A236)),NA(),'临-燃尽0'!AT237)</f>
        <v>#N/A</v>
      </c>
      <c r="J236" s="8" t="e">
        <f>IF(OR(ISNA(J$1),ISNA($A236)),NA(),'临-燃尽0'!AU237)</f>
        <v>#N/A</v>
      </c>
      <c r="K236" s="8" t="e">
        <f>IF(OR(ISNA(K$1),ISNA($A236)),NA(),'临-燃尽0'!AV237)</f>
        <v>#N/A</v>
      </c>
      <c r="L236" s="8" t="e">
        <f>IF(OR(ISNA(L$1),ISNA($A236)),NA(),'临-燃尽0'!AW237)</f>
        <v>#N/A</v>
      </c>
      <c r="M236" s="8" t="e">
        <f>IF(OR(ISNA(M$1),ISNA($A236)),NA(),'临-燃尽0'!AX237)</f>
        <v>#N/A</v>
      </c>
      <c r="N236" s="8" t="e">
        <f>IF(OR(ISNA(N$1),ISNA($A236)),NA(),'临-燃尽0'!AY237)</f>
        <v>#N/A</v>
      </c>
      <c r="O236" s="8" t="e">
        <f>IF(OR(ISNA(O$1),ISNA($A236)),NA(),'临-燃尽0'!AZ237)</f>
        <v>#N/A</v>
      </c>
      <c r="P236" s="8" t="e">
        <f>IF(OR(ISNA(P$1),ISNA($A236)),NA(),'临-燃尽0'!BA237)</f>
        <v>#N/A</v>
      </c>
      <c r="Q236" s="8" t="e">
        <f>IF(OR(ISNA(Q$1),ISNA($A236)),NA(),'临-燃尽0'!BB237)</f>
        <v>#N/A</v>
      </c>
      <c r="R236" s="8" t="e">
        <f>IF(OR(ISNA(R$1),ISNA($A236)),NA(),'临-燃尽0'!BC237)</f>
        <v>#N/A</v>
      </c>
      <c r="S236" s="8" t="e">
        <f>IF(OR(ISNA(S$1),ISNA($A236)),NA(),'临-燃尽0'!BD237)</f>
        <v>#N/A</v>
      </c>
      <c r="T236" s="8" t="e">
        <f>IF(OR(ISNA(T$1),ISNA($A236)),NA(),'临-燃尽0'!BE237)</f>
        <v>#N/A</v>
      </c>
      <c r="U236" s="8" t="e">
        <f>IF(OR(ISNA(U$1),ISNA($A236)),NA(),'临-燃尽0'!BF237)</f>
        <v>#N/A</v>
      </c>
      <c r="V236" s="8" t="e">
        <f>IF(OR(ISNA(V$1),ISNA($A236)),NA(),'临-燃尽0'!BG237)</f>
        <v>#N/A</v>
      </c>
      <c r="W236" s="8" t="e">
        <f>IF(OR(ISNA(W$1),ISNA($A236)),NA(),'临-燃尽0'!BH237)</f>
        <v>#N/A</v>
      </c>
      <c r="X236" s="8" t="e">
        <f>IF(OR(ISNA(X$1),ISNA($A236)),NA(),'临-燃尽0'!BI237)</f>
        <v>#N/A</v>
      </c>
      <c r="Y236" s="8" t="e">
        <f>IF(OR(ISNA(Y$1),ISNA($A236)),NA(),'临-燃尽0'!BJ237)</f>
        <v>#N/A</v>
      </c>
      <c r="Z236" s="8" t="e">
        <f>IF(OR(ISNA(Z$1),ISNA($A236)),NA(),'临-燃尽0'!BK237)</f>
        <v>#N/A</v>
      </c>
      <c r="AA236" s="8" t="e">
        <f>IF(OR(ISNA(AA$1),ISNA($A236)),NA(),'临-燃尽0'!BL237)</f>
        <v>#N/A</v>
      </c>
      <c r="AB236" s="8" t="e">
        <f>IF(OR(ISNA(AB$1),ISNA($A236)),NA(),'临-燃尽0'!BM237)</f>
        <v>#N/A</v>
      </c>
      <c r="AC236" s="8" t="e">
        <f>IF(OR(ISNA(AC$1),ISNA($A236)),NA(),'临-燃尽0'!BN237)</f>
        <v>#N/A</v>
      </c>
      <c r="AD236" s="8" t="e">
        <f>IF(OR(ISNA(AD$1),ISNA($A236)),NA(),'临-燃尽0'!BO237)</f>
        <v>#N/A</v>
      </c>
      <c r="AE236" s="8" t="e">
        <f>IF(OR(ISNA(AE$1),ISNA($A236)),NA(),'临-燃尽0'!BP237)</f>
        <v>#N/A</v>
      </c>
      <c r="AF236" s="8" t="e">
        <f>IF(OR(ISNA(AF$1),ISNA($A236)),NA(),'临-燃尽0'!BQ237)</f>
        <v>#N/A</v>
      </c>
      <c r="AG236" s="8" t="e">
        <f>IF(OR(ISNA(AG$1),ISNA($A236)),NA(),'临-燃尽0'!BR237)</f>
        <v>#N/A</v>
      </c>
      <c r="AH236" s="8" t="e">
        <f>IF(OR(ISNA(AH$1),ISNA($A236)),NA(),'临-燃尽0'!BS237)</f>
        <v>#N/A</v>
      </c>
      <c r="AI236" s="8" t="e">
        <f>IF(OR(ISNA(AI$1),ISNA($A236)),NA(),'临-燃尽0'!BT237)</f>
        <v>#N/A</v>
      </c>
      <c r="AJ236" s="8" t="e">
        <f>IF(OR(ISNA(AJ$1),ISNA($A236)),NA(),'临-燃尽0'!BU237)</f>
        <v>#N/A</v>
      </c>
      <c r="AK236" s="8" t="e">
        <f>IF(OR(ISNA(AK$1),ISNA($A236)),NA(),'临-燃尽0'!BV237)</f>
        <v>#N/A</v>
      </c>
      <c r="AL236" s="8" t="e">
        <f>IF(OR(ISNA(AL$1),ISNA($A236)),NA(),'临-燃尽0'!BW237)</f>
        <v>#N/A</v>
      </c>
      <c r="AM236" s="8" t="e">
        <f>IF(OR(ISNA(AM$1),ISNA($A236)),NA(),'临-燃尽0'!BX237)</f>
        <v>#N/A</v>
      </c>
      <c r="AN236" s="8" t="e">
        <f>IF(OR(ISNA(AN$1),ISNA($A236)),NA(),'临-燃尽0'!BY237)</f>
        <v>#N/A</v>
      </c>
      <c r="AO236" s="8" t="e">
        <f>IF(OR(ISNA(AO$1),ISNA($A236)),NA(),'临-燃尽0'!BZ237)</f>
        <v>#N/A</v>
      </c>
      <c r="AP236" s="8" t="e">
        <f>IF(OR(ISNA(AP$1),ISNA($A236)),NA(),'临-燃尽0'!CA237)</f>
        <v>#N/A</v>
      </c>
      <c r="AQ236" s="8" t="e">
        <f>IF(OR(ISNA(AQ$1),ISNA($A236)),NA(),'临-燃尽0'!CB237)</f>
        <v>#N/A</v>
      </c>
      <c r="AR236" s="8" t="e">
        <f>IF(OR(ISNA(AR$1),ISNA($A236)),NA(),'临-燃尽0'!CC237)</f>
        <v>#N/A</v>
      </c>
      <c r="AS236" s="8" t="e">
        <f>IF(OR(ISNA(AS$1),ISNA($A236)),NA(),'临-燃尽0'!CD237)</f>
        <v>#N/A</v>
      </c>
      <c r="AT236" s="8" t="e">
        <f>IF(OR(ISNA(AT$1),ISNA($A236)),NA(),'临-燃尽0'!CE237)</f>
        <v>#N/A</v>
      </c>
      <c r="AU236" s="8" t="e">
        <f>IF(OR(ISNA(AU$1),ISNA($A236)),NA(),'临-燃尽0'!CF237)</f>
        <v>#N/A</v>
      </c>
      <c r="AV236" s="8" t="e">
        <f>IF(OR(ISNA(AV$1),ISNA($A236)),NA(),'临-燃尽0'!CG237)</f>
        <v>#N/A</v>
      </c>
      <c r="AW236" s="8" t="e">
        <f>IF(OR(ISNA(AW$1),ISNA($A236)),NA(),'临-燃尽0'!CH237)</f>
        <v>#N/A</v>
      </c>
      <c r="AX236" s="8" t="e">
        <f>IF(OR(ISNA(AX$1),ISNA($A236)),NA(),'临-燃尽0'!CI237)</f>
        <v>#N/A</v>
      </c>
      <c r="AY236" s="8" t="e">
        <f>IF(OR(ISNA(AY$1),ISNA($A236)),NA(),'临-燃尽0'!CJ237)</f>
        <v>#N/A</v>
      </c>
      <c r="AZ236" s="8" t="e">
        <f>IF(OR(ISNA(AZ$1),ISNA($A236)),NA(),'临-燃尽0'!CK237)</f>
        <v>#N/A</v>
      </c>
    </row>
    <row r="237" spans="1:52">
      <c r="A237" s="8" t="e">
        <f>IF(OR('临-燃尽0'!AL238="",'临-燃尽0'!AL238="总计"),NA(),'临-燃尽0'!AL238)</f>
        <v>#N/A</v>
      </c>
      <c r="B237" s="8" t="e">
        <f>IF(ISNA($A237),NA(),'临-燃尽0'!AM238)</f>
        <v>#N/A</v>
      </c>
      <c r="C237" s="8" t="e">
        <f>IF(ISNA($A237),NA(),'临-燃尽0'!AN238)</f>
        <v>#N/A</v>
      </c>
      <c r="D237" s="8" t="e">
        <f>IF(ISNA($A237),NA(),'临-燃尽0'!AO238)</f>
        <v>#N/A</v>
      </c>
      <c r="E237" s="8" t="e">
        <f>IF(OR(ISNA(E$1),ISNA($A237)),NA(),'临-燃尽0'!AP238)</f>
        <v>#N/A</v>
      </c>
      <c r="F237" s="8" t="e">
        <f>IF(OR(ISNA(F$1),ISNA($A237)),NA(),'临-燃尽0'!AQ238)</f>
        <v>#N/A</v>
      </c>
      <c r="G237" s="8" t="e">
        <f>IF(OR(ISNA(G$1),ISNA($A237)),NA(),'临-燃尽0'!AR238)</f>
        <v>#N/A</v>
      </c>
      <c r="H237" s="8" t="e">
        <f>IF(OR(ISNA(H$1),ISNA($A237)),NA(),'临-燃尽0'!AS238)</f>
        <v>#N/A</v>
      </c>
      <c r="I237" s="8" t="e">
        <f>IF(OR(ISNA(I$1),ISNA($A237)),NA(),'临-燃尽0'!AT238)</f>
        <v>#N/A</v>
      </c>
      <c r="J237" s="8" t="e">
        <f>IF(OR(ISNA(J$1),ISNA($A237)),NA(),'临-燃尽0'!AU238)</f>
        <v>#N/A</v>
      </c>
      <c r="K237" s="8" t="e">
        <f>IF(OR(ISNA(K$1),ISNA($A237)),NA(),'临-燃尽0'!AV238)</f>
        <v>#N/A</v>
      </c>
      <c r="L237" s="8" t="e">
        <f>IF(OR(ISNA(L$1),ISNA($A237)),NA(),'临-燃尽0'!AW238)</f>
        <v>#N/A</v>
      </c>
      <c r="M237" s="8" t="e">
        <f>IF(OR(ISNA(M$1),ISNA($A237)),NA(),'临-燃尽0'!AX238)</f>
        <v>#N/A</v>
      </c>
      <c r="N237" s="8" t="e">
        <f>IF(OR(ISNA(N$1),ISNA($A237)),NA(),'临-燃尽0'!AY238)</f>
        <v>#N/A</v>
      </c>
      <c r="O237" s="8" t="e">
        <f>IF(OR(ISNA(O$1),ISNA($A237)),NA(),'临-燃尽0'!AZ238)</f>
        <v>#N/A</v>
      </c>
      <c r="P237" s="8" t="e">
        <f>IF(OR(ISNA(P$1),ISNA($A237)),NA(),'临-燃尽0'!BA238)</f>
        <v>#N/A</v>
      </c>
      <c r="Q237" s="8" t="e">
        <f>IF(OR(ISNA(Q$1),ISNA($A237)),NA(),'临-燃尽0'!BB238)</f>
        <v>#N/A</v>
      </c>
      <c r="R237" s="8" t="e">
        <f>IF(OR(ISNA(R$1),ISNA($A237)),NA(),'临-燃尽0'!BC238)</f>
        <v>#N/A</v>
      </c>
      <c r="S237" s="8" t="e">
        <f>IF(OR(ISNA(S$1),ISNA($A237)),NA(),'临-燃尽0'!BD238)</f>
        <v>#N/A</v>
      </c>
      <c r="T237" s="8" t="e">
        <f>IF(OR(ISNA(T$1),ISNA($A237)),NA(),'临-燃尽0'!BE238)</f>
        <v>#N/A</v>
      </c>
      <c r="U237" s="8" t="e">
        <f>IF(OR(ISNA(U$1),ISNA($A237)),NA(),'临-燃尽0'!BF238)</f>
        <v>#N/A</v>
      </c>
      <c r="V237" s="8" t="e">
        <f>IF(OR(ISNA(V$1),ISNA($A237)),NA(),'临-燃尽0'!BG238)</f>
        <v>#N/A</v>
      </c>
      <c r="W237" s="8" t="e">
        <f>IF(OR(ISNA(W$1),ISNA($A237)),NA(),'临-燃尽0'!BH238)</f>
        <v>#N/A</v>
      </c>
      <c r="X237" s="8" t="e">
        <f>IF(OR(ISNA(X$1),ISNA($A237)),NA(),'临-燃尽0'!BI238)</f>
        <v>#N/A</v>
      </c>
      <c r="Y237" s="8" t="e">
        <f>IF(OR(ISNA(Y$1),ISNA($A237)),NA(),'临-燃尽0'!BJ238)</f>
        <v>#N/A</v>
      </c>
      <c r="Z237" s="8" t="e">
        <f>IF(OR(ISNA(Z$1),ISNA($A237)),NA(),'临-燃尽0'!BK238)</f>
        <v>#N/A</v>
      </c>
      <c r="AA237" s="8" t="e">
        <f>IF(OR(ISNA(AA$1),ISNA($A237)),NA(),'临-燃尽0'!BL238)</f>
        <v>#N/A</v>
      </c>
      <c r="AB237" s="8" t="e">
        <f>IF(OR(ISNA(AB$1),ISNA($A237)),NA(),'临-燃尽0'!BM238)</f>
        <v>#N/A</v>
      </c>
      <c r="AC237" s="8" t="e">
        <f>IF(OR(ISNA(AC$1),ISNA($A237)),NA(),'临-燃尽0'!BN238)</f>
        <v>#N/A</v>
      </c>
      <c r="AD237" s="8" t="e">
        <f>IF(OR(ISNA(AD$1),ISNA($A237)),NA(),'临-燃尽0'!BO238)</f>
        <v>#N/A</v>
      </c>
      <c r="AE237" s="8" t="e">
        <f>IF(OR(ISNA(AE$1),ISNA($A237)),NA(),'临-燃尽0'!BP238)</f>
        <v>#N/A</v>
      </c>
      <c r="AF237" s="8" t="e">
        <f>IF(OR(ISNA(AF$1),ISNA($A237)),NA(),'临-燃尽0'!BQ238)</f>
        <v>#N/A</v>
      </c>
      <c r="AG237" s="8" t="e">
        <f>IF(OR(ISNA(AG$1),ISNA($A237)),NA(),'临-燃尽0'!BR238)</f>
        <v>#N/A</v>
      </c>
      <c r="AH237" s="8" t="e">
        <f>IF(OR(ISNA(AH$1),ISNA($A237)),NA(),'临-燃尽0'!BS238)</f>
        <v>#N/A</v>
      </c>
      <c r="AI237" s="8" t="e">
        <f>IF(OR(ISNA(AI$1),ISNA($A237)),NA(),'临-燃尽0'!BT238)</f>
        <v>#N/A</v>
      </c>
      <c r="AJ237" s="8" t="e">
        <f>IF(OR(ISNA(AJ$1),ISNA($A237)),NA(),'临-燃尽0'!BU238)</f>
        <v>#N/A</v>
      </c>
      <c r="AK237" s="8" t="e">
        <f>IF(OR(ISNA(AK$1),ISNA($A237)),NA(),'临-燃尽0'!BV238)</f>
        <v>#N/A</v>
      </c>
      <c r="AL237" s="8" t="e">
        <f>IF(OR(ISNA(AL$1),ISNA($A237)),NA(),'临-燃尽0'!BW238)</f>
        <v>#N/A</v>
      </c>
      <c r="AM237" s="8" t="e">
        <f>IF(OR(ISNA(AM$1),ISNA($A237)),NA(),'临-燃尽0'!BX238)</f>
        <v>#N/A</v>
      </c>
      <c r="AN237" s="8" t="e">
        <f>IF(OR(ISNA(AN$1),ISNA($A237)),NA(),'临-燃尽0'!BY238)</f>
        <v>#N/A</v>
      </c>
      <c r="AO237" s="8" t="e">
        <f>IF(OR(ISNA(AO$1),ISNA($A237)),NA(),'临-燃尽0'!BZ238)</f>
        <v>#N/A</v>
      </c>
      <c r="AP237" s="8" t="e">
        <f>IF(OR(ISNA(AP$1),ISNA($A237)),NA(),'临-燃尽0'!CA238)</f>
        <v>#N/A</v>
      </c>
      <c r="AQ237" s="8" t="e">
        <f>IF(OR(ISNA(AQ$1),ISNA($A237)),NA(),'临-燃尽0'!CB238)</f>
        <v>#N/A</v>
      </c>
      <c r="AR237" s="8" t="e">
        <f>IF(OR(ISNA(AR$1),ISNA($A237)),NA(),'临-燃尽0'!CC238)</f>
        <v>#N/A</v>
      </c>
      <c r="AS237" s="8" t="e">
        <f>IF(OR(ISNA(AS$1),ISNA($A237)),NA(),'临-燃尽0'!CD238)</f>
        <v>#N/A</v>
      </c>
      <c r="AT237" s="8" t="e">
        <f>IF(OR(ISNA(AT$1),ISNA($A237)),NA(),'临-燃尽0'!CE238)</f>
        <v>#N/A</v>
      </c>
      <c r="AU237" s="8" t="e">
        <f>IF(OR(ISNA(AU$1),ISNA($A237)),NA(),'临-燃尽0'!CF238)</f>
        <v>#N/A</v>
      </c>
      <c r="AV237" s="8" t="e">
        <f>IF(OR(ISNA(AV$1),ISNA($A237)),NA(),'临-燃尽0'!CG238)</f>
        <v>#N/A</v>
      </c>
      <c r="AW237" s="8" t="e">
        <f>IF(OR(ISNA(AW$1),ISNA($A237)),NA(),'临-燃尽0'!CH238)</f>
        <v>#N/A</v>
      </c>
      <c r="AX237" s="8" t="e">
        <f>IF(OR(ISNA(AX$1),ISNA($A237)),NA(),'临-燃尽0'!CI238)</f>
        <v>#N/A</v>
      </c>
      <c r="AY237" s="8" t="e">
        <f>IF(OR(ISNA(AY$1),ISNA($A237)),NA(),'临-燃尽0'!CJ238)</f>
        <v>#N/A</v>
      </c>
      <c r="AZ237" s="8" t="e">
        <f>IF(OR(ISNA(AZ$1),ISNA($A237)),NA(),'临-燃尽0'!CK238)</f>
        <v>#N/A</v>
      </c>
    </row>
    <row r="238" spans="1:52">
      <c r="A238" s="8" t="e">
        <f>IF(OR('临-燃尽0'!AL239="",'临-燃尽0'!AL239="总计"),NA(),'临-燃尽0'!AL239)</f>
        <v>#N/A</v>
      </c>
      <c r="B238" s="8" t="e">
        <f>IF(ISNA($A238),NA(),'临-燃尽0'!AM239)</f>
        <v>#N/A</v>
      </c>
      <c r="C238" s="8" t="e">
        <f>IF(ISNA($A238),NA(),'临-燃尽0'!AN239)</f>
        <v>#N/A</v>
      </c>
      <c r="D238" s="8" t="e">
        <f>IF(ISNA($A238),NA(),'临-燃尽0'!AO239)</f>
        <v>#N/A</v>
      </c>
      <c r="E238" s="8" t="e">
        <f>IF(OR(ISNA(E$1),ISNA($A238)),NA(),'临-燃尽0'!AP239)</f>
        <v>#N/A</v>
      </c>
      <c r="F238" s="8" t="e">
        <f>IF(OR(ISNA(F$1),ISNA($A238)),NA(),'临-燃尽0'!AQ239)</f>
        <v>#N/A</v>
      </c>
      <c r="G238" s="8" t="e">
        <f>IF(OR(ISNA(G$1),ISNA($A238)),NA(),'临-燃尽0'!AR239)</f>
        <v>#N/A</v>
      </c>
      <c r="H238" s="8" t="e">
        <f>IF(OR(ISNA(H$1),ISNA($A238)),NA(),'临-燃尽0'!AS239)</f>
        <v>#N/A</v>
      </c>
      <c r="I238" s="8" t="e">
        <f>IF(OR(ISNA(I$1),ISNA($A238)),NA(),'临-燃尽0'!AT239)</f>
        <v>#N/A</v>
      </c>
      <c r="J238" s="8" t="e">
        <f>IF(OR(ISNA(J$1),ISNA($A238)),NA(),'临-燃尽0'!AU239)</f>
        <v>#N/A</v>
      </c>
      <c r="K238" s="8" t="e">
        <f>IF(OR(ISNA(K$1),ISNA($A238)),NA(),'临-燃尽0'!AV239)</f>
        <v>#N/A</v>
      </c>
      <c r="L238" s="8" t="e">
        <f>IF(OR(ISNA(L$1),ISNA($A238)),NA(),'临-燃尽0'!AW239)</f>
        <v>#N/A</v>
      </c>
      <c r="M238" s="8" t="e">
        <f>IF(OR(ISNA(M$1),ISNA($A238)),NA(),'临-燃尽0'!AX239)</f>
        <v>#N/A</v>
      </c>
      <c r="N238" s="8" t="e">
        <f>IF(OR(ISNA(N$1),ISNA($A238)),NA(),'临-燃尽0'!AY239)</f>
        <v>#N/A</v>
      </c>
      <c r="O238" s="8" t="e">
        <f>IF(OR(ISNA(O$1),ISNA($A238)),NA(),'临-燃尽0'!AZ239)</f>
        <v>#N/A</v>
      </c>
      <c r="P238" s="8" t="e">
        <f>IF(OR(ISNA(P$1),ISNA($A238)),NA(),'临-燃尽0'!BA239)</f>
        <v>#N/A</v>
      </c>
      <c r="Q238" s="8" t="e">
        <f>IF(OR(ISNA(Q$1),ISNA($A238)),NA(),'临-燃尽0'!BB239)</f>
        <v>#N/A</v>
      </c>
      <c r="R238" s="8" t="e">
        <f>IF(OR(ISNA(R$1),ISNA($A238)),NA(),'临-燃尽0'!BC239)</f>
        <v>#N/A</v>
      </c>
      <c r="S238" s="8" t="e">
        <f>IF(OR(ISNA(S$1),ISNA($A238)),NA(),'临-燃尽0'!BD239)</f>
        <v>#N/A</v>
      </c>
      <c r="T238" s="8" t="e">
        <f>IF(OR(ISNA(T$1),ISNA($A238)),NA(),'临-燃尽0'!BE239)</f>
        <v>#N/A</v>
      </c>
      <c r="U238" s="8" t="e">
        <f>IF(OR(ISNA(U$1),ISNA($A238)),NA(),'临-燃尽0'!BF239)</f>
        <v>#N/A</v>
      </c>
      <c r="V238" s="8" t="e">
        <f>IF(OR(ISNA(V$1),ISNA($A238)),NA(),'临-燃尽0'!BG239)</f>
        <v>#N/A</v>
      </c>
      <c r="W238" s="8" t="e">
        <f>IF(OR(ISNA(W$1),ISNA($A238)),NA(),'临-燃尽0'!BH239)</f>
        <v>#N/A</v>
      </c>
      <c r="X238" s="8" t="e">
        <f>IF(OR(ISNA(X$1),ISNA($A238)),NA(),'临-燃尽0'!BI239)</f>
        <v>#N/A</v>
      </c>
      <c r="Y238" s="8" t="e">
        <f>IF(OR(ISNA(Y$1),ISNA($A238)),NA(),'临-燃尽0'!BJ239)</f>
        <v>#N/A</v>
      </c>
      <c r="Z238" s="8" t="e">
        <f>IF(OR(ISNA(Z$1),ISNA($A238)),NA(),'临-燃尽0'!BK239)</f>
        <v>#N/A</v>
      </c>
      <c r="AA238" s="8" t="e">
        <f>IF(OR(ISNA(AA$1),ISNA($A238)),NA(),'临-燃尽0'!BL239)</f>
        <v>#N/A</v>
      </c>
      <c r="AB238" s="8" t="e">
        <f>IF(OR(ISNA(AB$1),ISNA($A238)),NA(),'临-燃尽0'!BM239)</f>
        <v>#N/A</v>
      </c>
      <c r="AC238" s="8" t="e">
        <f>IF(OR(ISNA(AC$1),ISNA($A238)),NA(),'临-燃尽0'!BN239)</f>
        <v>#N/A</v>
      </c>
      <c r="AD238" s="8" t="e">
        <f>IF(OR(ISNA(AD$1),ISNA($A238)),NA(),'临-燃尽0'!BO239)</f>
        <v>#N/A</v>
      </c>
      <c r="AE238" s="8" t="e">
        <f>IF(OR(ISNA(AE$1),ISNA($A238)),NA(),'临-燃尽0'!BP239)</f>
        <v>#N/A</v>
      </c>
      <c r="AF238" s="8" t="e">
        <f>IF(OR(ISNA(AF$1),ISNA($A238)),NA(),'临-燃尽0'!BQ239)</f>
        <v>#N/A</v>
      </c>
      <c r="AG238" s="8" t="e">
        <f>IF(OR(ISNA(AG$1),ISNA($A238)),NA(),'临-燃尽0'!BR239)</f>
        <v>#N/A</v>
      </c>
      <c r="AH238" s="8" t="e">
        <f>IF(OR(ISNA(AH$1),ISNA($A238)),NA(),'临-燃尽0'!BS239)</f>
        <v>#N/A</v>
      </c>
      <c r="AI238" s="8" t="e">
        <f>IF(OR(ISNA(AI$1),ISNA($A238)),NA(),'临-燃尽0'!BT239)</f>
        <v>#N/A</v>
      </c>
      <c r="AJ238" s="8" t="e">
        <f>IF(OR(ISNA(AJ$1),ISNA($A238)),NA(),'临-燃尽0'!BU239)</f>
        <v>#N/A</v>
      </c>
      <c r="AK238" s="8" t="e">
        <f>IF(OR(ISNA(AK$1),ISNA($A238)),NA(),'临-燃尽0'!BV239)</f>
        <v>#N/A</v>
      </c>
      <c r="AL238" s="8" t="e">
        <f>IF(OR(ISNA(AL$1),ISNA($A238)),NA(),'临-燃尽0'!BW239)</f>
        <v>#N/A</v>
      </c>
      <c r="AM238" s="8" t="e">
        <f>IF(OR(ISNA(AM$1),ISNA($A238)),NA(),'临-燃尽0'!BX239)</f>
        <v>#N/A</v>
      </c>
      <c r="AN238" s="8" t="e">
        <f>IF(OR(ISNA(AN$1),ISNA($A238)),NA(),'临-燃尽0'!BY239)</f>
        <v>#N/A</v>
      </c>
      <c r="AO238" s="8" t="e">
        <f>IF(OR(ISNA(AO$1),ISNA($A238)),NA(),'临-燃尽0'!BZ239)</f>
        <v>#N/A</v>
      </c>
      <c r="AP238" s="8" t="e">
        <f>IF(OR(ISNA(AP$1),ISNA($A238)),NA(),'临-燃尽0'!CA239)</f>
        <v>#N/A</v>
      </c>
      <c r="AQ238" s="8" t="e">
        <f>IF(OR(ISNA(AQ$1),ISNA($A238)),NA(),'临-燃尽0'!CB239)</f>
        <v>#N/A</v>
      </c>
      <c r="AR238" s="8" t="e">
        <f>IF(OR(ISNA(AR$1),ISNA($A238)),NA(),'临-燃尽0'!CC239)</f>
        <v>#N/A</v>
      </c>
      <c r="AS238" s="8" t="e">
        <f>IF(OR(ISNA(AS$1),ISNA($A238)),NA(),'临-燃尽0'!CD239)</f>
        <v>#N/A</v>
      </c>
      <c r="AT238" s="8" t="e">
        <f>IF(OR(ISNA(AT$1),ISNA($A238)),NA(),'临-燃尽0'!CE239)</f>
        <v>#N/A</v>
      </c>
      <c r="AU238" s="8" t="e">
        <f>IF(OR(ISNA(AU$1),ISNA($A238)),NA(),'临-燃尽0'!CF239)</f>
        <v>#N/A</v>
      </c>
      <c r="AV238" s="8" t="e">
        <f>IF(OR(ISNA(AV$1),ISNA($A238)),NA(),'临-燃尽0'!CG239)</f>
        <v>#N/A</v>
      </c>
      <c r="AW238" s="8" t="e">
        <f>IF(OR(ISNA(AW$1),ISNA($A238)),NA(),'临-燃尽0'!CH239)</f>
        <v>#N/A</v>
      </c>
      <c r="AX238" s="8" t="e">
        <f>IF(OR(ISNA(AX$1),ISNA($A238)),NA(),'临-燃尽0'!CI239)</f>
        <v>#N/A</v>
      </c>
      <c r="AY238" s="8" t="e">
        <f>IF(OR(ISNA(AY$1),ISNA($A238)),NA(),'临-燃尽0'!CJ239)</f>
        <v>#N/A</v>
      </c>
      <c r="AZ238" s="8" t="e">
        <f>IF(OR(ISNA(AZ$1),ISNA($A238)),NA(),'临-燃尽0'!CK239)</f>
        <v>#N/A</v>
      </c>
    </row>
    <row r="239" spans="1:52">
      <c r="A239" s="8" t="e">
        <f>IF(OR('临-燃尽0'!AL240="",'临-燃尽0'!AL240="总计"),NA(),'临-燃尽0'!AL240)</f>
        <v>#N/A</v>
      </c>
      <c r="B239" s="8" t="e">
        <f>IF(ISNA($A239),NA(),'临-燃尽0'!AM240)</f>
        <v>#N/A</v>
      </c>
      <c r="C239" s="8" t="e">
        <f>IF(ISNA($A239),NA(),'临-燃尽0'!AN240)</f>
        <v>#N/A</v>
      </c>
      <c r="D239" s="8" t="e">
        <f>IF(ISNA($A239),NA(),'临-燃尽0'!AO240)</f>
        <v>#N/A</v>
      </c>
      <c r="E239" s="8" t="e">
        <f>IF(OR(ISNA(E$1),ISNA($A239)),NA(),'临-燃尽0'!AP240)</f>
        <v>#N/A</v>
      </c>
      <c r="F239" s="8" t="e">
        <f>IF(OR(ISNA(F$1),ISNA($A239)),NA(),'临-燃尽0'!AQ240)</f>
        <v>#N/A</v>
      </c>
      <c r="G239" s="8" t="e">
        <f>IF(OR(ISNA(G$1),ISNA($A239)),NA(),'临-燃尽0'!AR240)</f>
        <v>#N/A</v>
      </c>
      <c r="H239" s="8" t="e">
        <f>IF(OR(ISNA(H$1),ISNA($A239)),NA(),'临-燃尽0'!AS240)</f>
        <v>#N/A</v>
      </c>
      <c r="I239" s="8" t="e">
        <f>IF(OR(ISNA(I$1),ISNA($A239)),NA(),'临-燃尽0'!AT240)</f>
        <v>#N/A</v>
      </c>
      <c r="J239" s="8" t="e">
        <f>IF(OR(ISNA(J$1),ISNA($A239)),NA(),'临-燃尽0'!AU240)</f>
        <v>#N/A</v>
      </c>
      <c r="K239" s="8" t="e">
        <f>IF(OR(ISNA(K$1),ISNA($A239)),NA(),'临-燃尽0'!AV240)</f>
        <v>#N/A</v>
      </c>
      <c r="L239" s="8" t="e">
        <f>IF(OR(ISNA(L$1),ISNA($A239)),NA(),'临-燃尽0'!AW240)</f>
        <v>#N/A</v>
      </c>
      <c r="M239" s="8" t="e">
        <f>IF(OR(ISNA(M$1),ISNA($A239)),NA(),'临-燃尽0'!AX240)</f>
        <v>#N/A</v>
      </c>
      <c r="N239" s="8" t="e">
        <f>IF(OR(ISNA(N$1),ISNA($A239)),NA(),'临-燃尽0'!AY240)</f>
        <v>#N/A</v>
      </c>
      <c r="O239" s="8" t="e">
        <f>IF(OR(ISNA(O$1),ISNA($A239)),NA(),'临-燃尽0'!AZ240)</f>
        <v>#N/A</v>
      </c>
      <c r="P239" s="8" t="e">
        <f>IF(OR(ISNA(P$1),ISNA($A239)),NA(),'临-燃尽0'!BA240)</f>
        <v>#N/A</v>
      </c>
      <c r="Q239" s="8" t="e">
        <f>IF(OR(ISNA(Q$1),ISNA($A239)),NA(),'临-燃尽0'!BB240)</f>
        <v>#N/A</v>
      </c>
      <c r="R239" s="8" t="e">
        <f>IF(OR(ISNA(R$1),ISNA($A239)),NA(),'临-燃尽0'!BC240)</f>
        <v>#N/A</v>
      </c>
      <c r="S239" s="8" t="e">
        <f>IF(OR(ISNA(S$1),ISNA($A239)),NA(),'临-燃尽0'!BD240)</f>
        <v>#N/A</v>
      </c>
      <c r="T239" s="8" t="e">
        <f>IF(OR(ISNA(T$1),ISNA($A239)),NA(),'临-燃尽0'!BE240)</f>
        <v>#N/A</v>
      </c>
      <c r="U239" s="8" t="e">
        <f>IF(OR(ISNA(U$1),ISNA($A239)),NA(),'临-燃尽0'!BF240)</f>
        <v>#N/A</v>
      </c>
      <c r="V239" s="8" t="e">
        <f>IF(OR(ISNA(V$1),ISNA($A239)),NA(),'临-燃尽0'!BG240)</f>
        <v>#N/A</v>
      </c>
      <c r="W239" s="8" t="e">
        <f>IF(OR(ISNA(W$1),ISNA($A239)),NA(),'临-燃尽0'!BH240)</f>
        <v>#N/A</v>
      </c>
      <c r="X239" s="8" t="e">
        <f>IF(OR(ISNA(X$1),ISNA($A239)),NA(),'临-燃尽0'!BI240)</f>
        <v>#N/A</v>
      </c>
      <c r="Y239" s="8" t="e">
        <f>IF(OR(ISNA(Y$1),ISNA($A239)),NA(),'临-燃尽0'!BJ240)</f>
        <v>#N/A</v>
      </c>
      <c r="Z239" s="8" t="e">
        <f>IF(OR(ISNA(Z$1),ISNA($A239)),NA(),'临-燃尽0'!BK240)</f>
        <v>#N/A</v>
      </c>
      <c r="AA239" s="8" t="e">
        <f>IF(OR(ISNA(AA$1),ISNA($A239)),NA(),'临-燃尽0'!BL240)</f>
        <v>#N/A</v>
      </c>
      <c r="AB239" s="8" t="e">
        <f>IF(OR(ISNA(AB$1),ISNA($A239)),NA(),'临-燃尽0'!BM240)</f>
        <v>#N/A</v>
      </c>
      <c r="AC239" s="8" t="e">
        <f>IF(OR(ISNA(AC$1),ISNA($A239)),NA(),'临-燃尽0'!BN240)</f>
        <v>#N/A</v>
      </c>
      <c r="AD239" s="8" t="e">
        <f>IF(OR(ISNA(AD$1),ISNA($A239)),NA(),'临-燃尽0'!BO240)</f>
        <v>#N/A</v>
      </c>
      <c r="AE239" s="8" t="e">
        <f>IF(OR(ISNA(AE$1),ISNA($A239)),NA(),'临-燃尽0'!BP240)</f>
        <v>#N/A</v>
      </c>
      <c r="AF239" s="8" t="e">
        <f>IF(OR(ISNA(AF$1),ISNA($A239)),NA(),'临-燃尽0'!BQ240)</f>
        <v>#N/A</v>
      </c>
      <c r="AG239" s="8" t="e">
        <f>IF(OR(ISNA(AG$1),ISNA($A239)),NA(),'临-燃尽0'!BR240)</f>
        <v>#N/A</v>
      </c>
      <c r="AH239" s="8" t="e">
        <f>IF(OR(ISNA(AH$1),ISNA($A239)),NA(),'临-燃尽0'!BS240)</f>
        <v>#N/A</v>
      </c>
      <c r="AI239" s="8" t="e">
        <f>IF(OR(ISNA(AI$1),ISNA($A239)),NA(),'临-燃尽0'!BT240)</f>
        <v>#N/A</v>
      </c>
      <c r="AJ239" s="8" t="e">
        <f>IF(OR(ISNA(AJ$1),ISNA($A239)),NA(),'临-燃尽0'!BU240)</f>
        <v>#N/A</v>
      </c>
      <c r="AK239" s="8" t="e">
        <f>IF(OR(ISNA(AK$1),ISNA($A239)),NA(),'临-燃尽0'!BV240)</f>
        <v>#N/A</v>
      </c>
      <c r="AL239" s="8" t="e">
        <f>IF(OR(ISNA(AL$1),ISNA($A239)),NA(),'临-燃尽0'!BW240)</f>
        <v>#N/A</v>
      </c>
      <c r="AM239" s="8" t="e">
        <f>IF(OR(ISNA(AM$1),ISNA($A239)),NA(),'临-燃尽0'!BX240)</f>
        <v>#N/A</v>
      </c>
      <c r="AN239" s="8" t="e">
        <f>IF(OR(ISNA(AN$1),ISNA($A239)),NA(),'临-燃尽0'!BY240)</f>
        <v>#N/A</v>
      </c>
      <c r="AO239" s="8" t="e">
        <f>IF(OR(ISNA(AO$1),ISNA($A239)),NA(),'临-燃尽0'!BZ240)</f>
        <v>#N/A</v>
      </c>
      <c r="AP239" s="8" t="e">
        <f>IF(OR(ISNA(AP$1),ISNA($A239)),NA(),'临-燃尽0'!CA240)</f>
        <v>#N/A</v>
      </c>
      <c r="AQ239" s="8" t="e">
        <f>IF(OR(ISNA(AQ$1),ISNA($A239)),NA(),'临-燃尽0'!CB240)</f>
        <v>#N/A</v>
      </c>
      <c r="AR239" s="8" t="e">
        <f>IF(OR(ISNA(AR$1),ISNA($A239)),NA(),'临-燃尽0'!CC240)</f>
        <v>#N/A</v>
      </c>
      <c r="AS239" s="8" t="e">
        <f>IF(OR(ISNA(AS$1),ISNA($A239)),NA(),'临-燃尽0'!CD240)</f>
        <v>#N/A</v>
      </c>
      <c r="AT239" s="8" t="e">
        <f>IF(OR(ISNA(AT$1),ISNA($A239)),NA(),'临-燃尽0'!CE240)</f>
        <v>#N/A</v>
      </c>
      <c r="AU239" s="8" t="e">
        <f>IF(OR(ISNA(AU$1),ISNA($A239)),NA(),'临-燃尽0'!CF240)</f>
        <v>#N/A</v>
      </c>
      <c r="AV239" s="8" t="e">
        <f>IF(OR(ISNA(AV$1),ISNA($A239)),NA(),'临-燃尽0'!CG240)</f>
        <v>#N/A</v>
      </c>
      <c r="AW239" s="8" t="e">
        <f>IF(OR(ISNA(AW$1),ISNA($A239)),NA(),'临-燃尽0'!CH240)</f>
        <v>#N/A</v>
      </c>
      <c r="AX239" s="8" t="e">
        <f>IF(OR(ISNA(AX$1),ISNA($A239)),NA(),'临-燃尽0'!CI240)</f>
        <v>#N/A</v>
      </c>
      <c r="AY239" s="8" t="e">
        <f>IF(OR(ISNA(AY$1),ISNA($A239)),NA(),'临-燃尽0'!CJ240)</f>
        <v>#N/A</v>
      </c>
      <c r="AZ239" s="8" t="e">
        <f>IF(OR(ISNA(AZ$1),ISNA($A239)),NA(),'临-燃尽0'!CK240)</f>
        <v>#N/A</v>
      </c>
    </row>
    <row r="240" spans="1:52">
      <c r="A240" s="8" t="e">
        <f>IF(OR('临-燃尽0'!AL241="",'临-燃尽0'!AL241="总计"),NA(),'临-燃尽0'!AL241)</f>
        <v>#N/A</v>
      </c>
      <c r="B240" s="8" t="e">
        <f>IF(ISNA($A240),NA(),'临-燃尽0'!AM241)</f>
        <v>#N/A</v>
      </c>
      <c r="C240" s="8" t="e">
        <f>IF(ISNA($A240),NA(),'临-燃尽0'!AN241)</f>
        <v>#N/A</v>
      </c>
      <c r="D240" s="8" t="e">
        <f>IF(ISNA($A240),NA(),'临-燃尽0'!AO241)</f>
        <v>#N/A</v>
      </c>
      <c r="E240" s="8" t="e">
        <f>IF(OR(ISNA(E$1),ISNA($A240)),NA(),'临-燃尽0'!AP241)</f>
        <v>#N/A</v>
      </c>
      <c r="F240" s="8" t="e">
        <f>IF(OR(ISNA(F$1),ISNA($A240)),NA(),'临-燃尽0'!AQ241)</f>
        <v>#N/A</v>
      </c>
      <c r="G240" s="8" t="e">
        <f>IF(OR(ISNA(G$1),ISNA($A240)),NA(),'临-燃尽0'!AR241)</f>
        <v>#N/A</v>
      </c>
      <c r="H240" s="8" t="e">
        <f>IF(OR(ISNA(H$1),ISNA($A240)),NA(),'临-燃尽0'!AS241)</f>
        <v>#N/A</v>
      </c>
      <c r="I240" s="8" t="e">
        <f>IF(OR(ISNA(I$1),ISNA($A240)),NA(),'临-燃尽0'!AT241)</f>
        <v>#N/A</v>
      </c>
      <c r="J240" s="8" t="e">
        <f>IF(OR(ISNA(J$1),ISNA($A240)),NA(),'临-燃尽0'!AU241)</f>
        <v>#N/A</v>
      </c>
      <c r="K240" s="8" t="e">
        <f>IF(OR(ISNA(K$1),ISNA($A240)),NA(),'临-燃尽0'!AV241)</f>
        <v>#N/A</v>
      </c>
      <c r="L240" s="8" t="e">
        <f>IF(OR(ISNA(L$1),ISNA($A240)),NA(),'临-燃尽0'!AW241)</f>
        <v>#N/A</v>
      </c>
      <c r="M240" s="8" t="e">
        <f>IF(OR(ISNA(M$1),ISNA($A240)),NA(),'临-燃尽0'!AX241)</f>
        <v>#N/A</v>
      </c>
      <c r="N240" s="8" t="e">
        <f>IF(OR(ISNA(N$1),ISNA($A240)),NA(),'临-燃尽0'!AY241)</f>
        <v>#N/A</v>
      </c>
      <c r="O240" s="8" t="e">
        <f>IF(OR(ISNA(O$1),ISNA($A240)),NA(),'临-燃尽0'!AZ241)</f>
        <v>#N/A</v>
      </c>
      <c r="P240" s="8" t="e">
        <f>IF(OR(ISNA(P$1),ISNA($A240)),NA(),'临-燃尽0'!BA241)</f>
        <v>#N/A</v>
      </c>
      <c r="Q240" s="8" t="e">
        <f>IF(OR(ISNA(Q$1),ISNA($A240)),NA(),'临-燃尽0'!BB241)</f>
        <v>#N/A</v>
      </c>
      <c r="R240" s="8" t="e">
        <f>IF(OR(ISNA(R$1),ISNA($A240)),NA(),'临-燃尽0'!BC241)</f>
        <v>#N/A</v>
      </c>
      <c r="S240" s="8" t="e">
        <f>IF(OR(ISNA(S$1),ISNA($A240)),NA(),'临-燃尽0'!BD241)</f>
        <v>#N/A</v>
      </c>
      <c r="T240" s="8" t="e">
        <f>IF(OR(ISNA(T$1),ISNA($A240)),NA(),'临-燃尽0'!BE241)</f>
        <v>#N/A</v>
      </c>
      <c r="U240" s="8" t="e">
        <f>IF(OR(ISNA(U$1),ISNA($A240)),NA(),'临-燃尽0'!BF241)</f>
        <v>#N/A</v>
      </c>
      <c r="V240" s="8" t="e">
        <f>IF(OR(ISNA(V$1),ISNA($A240)),NA(),'临-燃尽0'!BG241)</f>
        <v>#N/A</v>
      </c>
      <c r="W240" s="8" t="e">
        <f>IF(OR(ISNA(W$1),ISNA($A240)),NA(),'临-燃尽0'!BH241)</f>
        <v>#N/A</v>
      </c>
      <c r="X240" s="8" t="e">
        <f>IF(OR(ISNA(X$1),ISNA($A240)),NA(),'临-燃尽0'!BI241)</f>
        <v>#N/A</v>
      </c>
      <c r="Y240" s="8" t="e">
        <f>IF(OR(ISNA(Y$1),ISNA($A240)),NA(),'临-燃尽0'!BJ241)</f>
        <v>#N/A</v>
      </c>
      <c r="Z240" s="8" t="e">
        <f>IF(OR(ISNA(Z$1),ISNA($A240)),NA(),'临-燃尽0'!BK241)</f>
        <v>#N/A</v>
      </c>
      <c r="AA240" s="8" t="e">
        <f>IF(OR(ISNA(AA$1),ISNA($A240)),NA(),'临-燃尽0'!BL241)</f>
        <v>#N/A</v>
      </c>
      <c r="AB240" s="8" t="e">
        <f>IF(OR(ISNA(AB$1),ISNA($A240)),NA(),'临-燃尽0'!BM241)</f>
        <v>#N/A</v>
      </c>
      <c r="AC240" s="8" t="e">
        <f>IF(OR(ISNA(AC$1),ISNA($A240)),NA(),'临-燃尽0'!BN241)</f>
        <v>#N/A</v>
      </c>
      <c r="AD240" s="8" t="e">
        <f>IF(OR(ISNA(AD$1),ISNA($A240)),NA(),'临-燃尽0'!BO241)</f>
        <v>#N/A</v>
      </c>
      <c r="AE240" s="8" t="e">
        <f>IF(OR(ISNA(AE$1),ISNA($A240)),NA(),'临-燃尽0'!BP241)</f>
        <v>#N/A</v>
      </c>
      <c r="AF240" s="8" t="e">
        <f>IF(OR(ISNA(AF$1),ISNA($A240)),NA(),'临-燃尽0'!BQ241)</f>
        <v>#N/A</v>
      </c>
      <c r="AG240" s="8" t="e">
        <f>IF(OR(ISNA(AG$1),ISNA($A240)),NA(),'临-燃尽0'!BR241)</f>
        <v>#N/A</v>
      </c>
      <c r="AH240" s="8" t="e">
        <f>IF(OR(ISNA(AH$1),ISNA($A240)),NA(),'临-燃尽0'!BS241)</f>
        <v>#N/A</v>
      </c>
      <c r="AI240" s="8" t="e">
        <f>IF(OR(ISNA(AI$1),ISNA($A240)),NA(),'临-燃尽0'!BT241)</f>
        <v>#N/A</v>
      </c>
      <c r="AJ240" s="8" t="e">
        <f>IF(OR(ISNA(AJ$1),ISNA($A240)),NA(),'临-燃尽0'!BU241)</f>
        <v>#N/A</v>
      </c>
      <c r="AK240" s="8" t="e">
        <f>IF(OR(ISNA(AK$1),ISNA($A240)),NA(),'临-燃尽0'!BV241)</f>
        <v>#N/A</v>
      </c>
      <c r="AL240" s="8" t="e">
        <f>IF(OR(ISNA(AL$1),ISNA($A240)),NA(),'临-燃尽0'!BW241)</f>
        <v>#N/A</v>
      </c>
      <c r="AM240" s="8" t="e">
        <f>IF(OR(ISNA(AM$1),ISNA($A240)),NA(),'临-燃尽0'!BX241)</f>
        <v>#N/A</v>
      </c>
      <c r="AN240" s="8" t="e">
        <f>IF(OR(ISNA(AN$1),ISNA($A240)),NA(),'临-燃尽0'!BY241)</f>
        <v>#N/A</v>
      </c>
      <c r="AO240" s="8" t="e">
        <f>IF(OR(ISNA(AO$1),ISNA($A240)),NA(),'临-燃尽0'!BZ241)</f>
        <v>#N/A</v>
      </c>
      <c r="AP240" s="8" t="e">
        <f>IF(OR(ISNA(AP$1),ISNA($A240)),NA(),'临-燃尽0'!CA241)</f>
        <v>#N/A</v>
      </c>
      <c r="AQ240" s="8" t="e">
        <f>IF(OR(ISNA(AQ$1),ISNA($A240)),NA(),'临-燃尽0'!CB241)</f>
        <v>#N/A</v>
      </c>
      <c r="AR240" s="8" t="e">
        <f>IF(OR(ISNA(AR$1),ISNA($A240)),NA(),'临-燃尽0'!CC241)</f>
        <v>#N/A</v>
      </c>
      <c r="AS240" s="8" t="e">
        <f>IF(OR(ISNA(AS$1),ISNA($A240)),NA(),'临-燃尽0'!CD241)</f>
        <v>#N/A</v>
      </c>
      <c r="AT240" s="8" t="e">
        <f>IF(OR(ISNA(AT$1),ISNA($A240)),NA(),'临-燃尽0'!CE241)</f>
        <v>#N/A</v>
      </c>
      <c r="AU240" s="8" t="e">
        <f>IF(OR(ISNA(AU$1),ISNA($A240)),NA(),'临-燃尽0'!CF241)</f>
        <v>#N/A</v>
      </c>
      <c r="AV240" s="8" t="e">
        <f>IF(OR(ISNA(AV$1),ISNA($A240)),NA(),'临-燃尽0'!CG241)</f>
        <v>#N/A</v>
      </c>
      <c r="AW240" s="8" t="e">
        <f>IF(OR(ISNA(AW$1),ISNA($A240)),NA(),'临-燃尽0'!CH241)</f>
        <v>#N/A</v>
      </c>
      <c r="AX240" s="8" t="e">
        <f>IF(OR(ISNA(AX$1),ISNA($A240)),NA(),'临-燃尽0'!CI241)</f>
        <v>#N/A</v>
      </c>
      <c r="AY240" s="8" t="e">
        <f>IF(OR(ISNA(AY$1),ISNA($A240)),NA(),'临-燃尽0'!CJ241)</f>
        <v>#N/A</v>
      </c>
      <c r="AZ240" s="8" t="e">
        <f>IF(OR(ISNA(AZ$1),ISNA($A240)),NA(),'临-燃尽0'!CK241)</f>
        <v>#N/A</v>
      </c>
    </row>
    <row r="241" spans="1:52">
      <c r="A241" s="8" t="e">
        <f>IF(OR('临-燃尽0'!AL242="",'临-燃尽0'!AL242="总计"),NA(),'临-燃尽0'!AL242)</f>
        <v>#N/A</v>
      </c>
      <c r="B241" s="8" t="e">
        <f>IF(ISNA($A241),NA(),'临-燃尽0'!AM242)</f>
        <v>#N/A</v>
      </c>
      <c r="C241" s="8" t="e">
        <f>IF(ISNA($A241),NA(),'临-燃尽0'!AN242)</f>
        <v>#N/A</v>
      </c>
      <c r="D241" s="8" t="e">
        <f>IF(ISNA($A241),NA(),'临-燃尽0'!AO242)</f>
        <v>#N/A</v>
      </c>
      <c r="E241" s="8" t="e">
        <f>IF(OR(ISNA(E$1),ISNA($A241)),NA(),'临-燃尽0'!AP242)</f>
        <v>#N/A</v>
      </c>
      <c r="F241" s="8" t="e">
        <f>IF(OR(ISNA(F$1),ISNA($A241)),NA(),'临-燃尽0'!AQ242)</f>
        <v>#N/A</v>
      </c>
      <c r="G241" s="8" t="e">
        <f>IF(OR(ISNA(G$1),ISNA($A241)),NA(),'临-燃尽0'!AR242)</f>
        <v>#N/A</v>
      </c>
      <c r="H241" s="8" t="e">
        <f>IF(OR(ISNA(H$1),ISNA($A241)),NA(),'临-燃尽0'!AS242)</f>
        <v>#N/A</v>
      </c>
      <c r="I241" s="8" t="e">
        <f>IF(OR(ISNA(I$1),ISNA($A241)),NA(),'临-燃尽0'!AT242)</f>
        <v>#N/A</v>
      </c>
      <c r="J241" s="8" t="e">
        <f>IF(OR(ISNA(J$1),ISNA($A241)),NA(),'临-燃尽0'!AU242)</f>
        <v>#N/A</v>
      </c>
      <c r="K241" s="8" t="e">
        <f>IF(OR(ISNA(K$1),ISNA($A241)),NA(),'临-燃尽0'!AV242)</f>
        <v>#N/A</v>
      </c>
      <c r="L241" s="8" t="e">
        <f>IF(OR(ISNA(L$1),ISNA($A241)),NA(),'临-燃尽0'!AW242)</f>
        <v>#N/A</v>
      </c>
      <c r="M241" s="8" t="e">
        <f>IF(OR(ISNA(M$1),ISNA($A241)),NA(),'临-燃尽0'!AX242)</f>
        <v>#N/A</v>
      </c>
      <c r="N241" s="8" t="e">
        <f>IF(OR(ISNA(N$1),ISNA($A241)),NA(),'临-燃尽0'!AY242)</f>
        <v>#N/A</v>
      </c>
      <c r="O241" s="8" t="e">
        <f>IF(OR(ISNA(O$1),ISNA($A241)),NA(),'临-燃尽0'!AZ242)</f>
        <v>#N/A</v>
      </c>
      <c r="P241" s="8" t="e">
        <f>IF(OR(ISNA(P$1),ISNA($A241)),NA(),'临-燃尽0'!BA242)</f>
        <v>#N/A</v>
      </c>
      <c r="Q241" s="8" t="e">
        <f>IF(OR(ISNA(Q$1),ISNA($A241)),NA(),'临-燃尽0'!BB242)</f>
        <v>#N/A</v>
      </c>
      <c r="R241" s="8" t="e">
        <f>IF(OR(ISNA(R$1),ISNA($A241)),NA(),'临-燃尽0'!BC242)</f>
        <v>#N/A</v>
      </c>
      <c r="S241" s="8" t="e">
        <f>IF(OR(ISNA(S$1),ISNA($A241)),NA(),'临-燃尽0'!BD242)</f>
        <v>#N/A</v>
      </c>
      <c r="T241" s="8" t="e">
        <f>IF(OR(ISNA(T$1),ISNA($A241)),NA(),'临-燃尽0'!BE242)</f>
        <v>#N/A</v>
      </c>
      <c r="U241" s="8" t="e">
        <f>IF(OR(ISNA(U$1),ISNA($A241)),NA(),'临-燃尽0'!BF242)</f>
        <v>#N/A</v>
      </c>
      <c r="V241" s="8" t="e">
        <f>IF(OR(ISNA(V$1),ISNA($A241)),NA(),'临-燃尽0'!BG242)</f>
        <v>#N/A</v>
      </c>
      <c r="W241" s="8" t="e">
        <f>IF(OR(ISNA(W$1),ISNA($A241)),NA(),'临-燃尽0'!BH242)</f>
        <v>#N/A</v>
      </c>
      <c r="X241" s="8" t="e">
        <f>IF(OR(ISNA(X$1),ISNA($A241)),NA(),'临-燃尽0'!BI242)</f>
        <v>#N/A</v>
      </c>
      <c r="Y241" s="8" t="e">
        <f>IF(OR(ISNA(Y$1),ISNA($A241)),NA(),'临-燃尽0'!BJ242)</f>
        <v>#N/A</v>
      </c>
      <c r="Z241" s="8" t="e">
        <f>IF(OR(ISNA(Z$1),ISNA($A241)),NA(),'临-燃尽0'!BK242)</f>
        <v>#N/A</v>
      </c>
      <c r="AA241" s="8" t="e">
        <f>IF(OR(ISNA(AA$1),ISNA($A241)),NA(),'临-燃尽0'!BL242)</f>
        <v>#N/A</v>
      </c>
      <c r="AB241" s="8" t="e">
        <f>IF(OR(ISNA(AB$1),ISNA($A241)),NA(),'临-燃尽0'!BM242)</f>
        <v>#N/A</v>
      </c>
      <c r="AC241" s="8" t="e">
        <f>IF(OR(ISNA(AC$1),ISNA($A241)),NA(),'临-燃尽0'!BN242)</f>
        <v>#N/A</v>
      </c>
      <c r="AD241" s="8" t="e">
        <f>IF(OR(ISNA(AD$1),ISNA($A241)),NA(),'临-燃尽0'!BO242)</f>
        <v>#N/A</v>
      </c>
      <c r="AE241" s="8" t="e">
        <f>IF(OR(ISNA(AE$1),ISNA($A241)),NA(),'临-燃尽0'!BP242)</f>
        <v>#N/A</v>
      </c>
      <c r="AF241" s="8" t="e">
        <f>IF(OR(ISNA(AF$1),ISNA($A241)),NA(),'临-燃尽0'!BQ242)</f>
        <v>#N/A</v>
      </c>
      <c r="AG241" s="8" t="e">
        <f>IF(OR(ISNA(AG$1),ISNA($A241)),NA(),'临-燃尽0'!BR242)</f>
        <v>#N/A</v>
      </c>
      <c r="AH241" s="8" t="e">
        <f>IF(OR(ISNA(AH$1),ISNA($A241)),NA(),'临-燃尽0'!BS242)</f>
        <v>#N/A</v>
      </c>
      <c r="AI241" s="8" t="e">
        <f>IF(OR(ISNA(AI$1),ISNA($A241)),NA(),'临-燃尽0'!BT242)</f>
        <v>#N/A</v>
      </c>
      <c r="AJ241" s="8" t="e">
        <f>IF(OR(ISNA(AJ$1),ISNA($A241)),NA(),'临-燃尽0'!BU242)</f>
        <v>#N/A</v>
      </c>
      <c r="AK241" s="8" t="e">
        <f>IF(OR(ISNA(AK$1),ISNA($A241)),NA(),'临-燃尽0'!BV242)</f>
        <v>#N/A</v>
      </c>
      <c r="AL241" s="8" t="e">
        <f>IF(OR(ISNA(AL$1),ISNA($A241)),NA(),'临-燃尽0'!BW242)</f>
        <v>#N/A</v>
      </c>
      <c r="AM241" s="8" t="e">
        <f>IF(OR(ISNA(AM$1),ISNA($A241)),NA(),'临-燃尽0'!BX242)</f>
        <v>#N/A</v>
      </c>
      <c r="AN241" s="8" t="e">
        <f>IF(OR(ISNA(AN$1),ISNA($A241)),NA(),'临-燃尽0'!BY242)</f>
        <v>#N/A</v>
      </c>
      <c r="AO241" s="8" t="e">
        <f>IF(OR(ISNA(AO$1),ISNA($A241)),NA(),'临-燃尽0'!BZ242)</f>
        <v>#N/A</v>
      </c>
      <c r="AP241" s="8" t="e">
        <f>IF(OR(ISNA(AP$1),ISNA($A241)),NA(),'临-燃尽0'!CA242)</f>
        <v>#N/A</v>
      </c>
      <c r="AQ241" s="8" t="e">
        <f>IF(OR(ISNA(AQ$1),ISNA($A241)),NA(),'临-燃尽0'!CB242)</f>
        <v>#N/A</v>
      </c>
      <c r="AR241" s="8" t="e">
        <f>IF(OR(ISNA(AR$1),ISNA($A241)),NA(),'临-燃尽0'!CC242)</f>
        <v>#N/A</v>
      </c>
      <c r="AS241" s="8" t="e">
        <f>IF(OR(ISNA(AS$1),ISNA($A241)),NA(),'临-燃尽0'!CD242)</f>
        <v>#N/A</v>
      </c>
      <c r="AT241" s="8" t="e">
        <f>IF(OR(ISNA(AT$1),ISNA($A241)),NA(),'临-燃尽0'!CE242)</f>
        <v>#N/A</v>
      </c>
      <c r="AU241" s="8" t="e">
        <f>IF(OR(ISNA(AU$1),ISNA($A241)),NA(),'临-燃尽0'!CF242)</f>
        <v>#N/A</v>
      </c>
      <c r="AV241" s="8" t="e">
        <f>IF(OR(ISNA(AV$1),ISNA($A241)),NA(),'临-燃尽0'!CG242)</f>
        <v>#N/A</v>
      </c>
      <c r="AW241" s="8" t="e">
        <f>IF(OR(ISNA(AW$1),ISNA($A241)),NA(),'临-燃尽0'!CH242)</f>
        <v>#N/A</v>
      </c>
      <c r="AX241" s="8" t="e">
        <f>IF(OR(ISNA(AX$1),ISNA($A241)),NA(),'临-燃尽0'!CI242)</f>
        <v>#N/A</v>
      </c>
      <c r="AY241" s="8" t="e">
        <f>IF(OR(ISNA(AY$1),ISNA($A241)),NA(),'临-燃尽0'!CJ242)</f>
        <v>#N/A</v>
      </c>
      <c r="AZ241" s="8" t="e">
        <f>IF(OR(ISNA(AZ$1),ISNA($A241)),NA(),'临-燃尽0'!CK242)</f>
        <v>#N/A</v>
      </c>
    </row>
    <row r="242" spans="1:52">
      <c r="A242" s="8" t="e">
        <f>IF(OR('临-燃尽0'!AL243="",'临-燃尽0'!AL243="总计"),NA(),'临-燃尽0'!AL243)</f>
        <v>#N/A</v>
      </c>
      <c r="B242" s="8" t="e">
        <f>IF(ISNA($A242),NA(),'临-燃尽0'!AM243)</f>
        <v>#N/A</v>
      </c>
      <c r="C242" s="8" t="e">
        <f>IF(ISNA($A242),NA(),'临-燃尽0'!AN243)</f>
        <v>#N/A</v>
      </c>
      <c r="D242" s="8" t="e">
        <f>IF(ISNA($A242),NA(),'临-燃尽0'!AO243)</f>
        <v>#N/A</v>
      </c>
      <c r="E242" s="8" t="e">
        <f>IF(OR(ISNA(E$1),ISNA($A242)),NA(),'临-燃尽0'!AP243)</f>
        <v>#N/A</v>
      </c>
      <c r="F242" s="8" t="e">
        <f>IF(OR(ISNA(F$1),ISNA($A242)),NA(),'临-燃尽0'!AQ243)</f>
        <v>#N/A</v>
      </c>
      <c r="G242" s="8" t="e">
        <f>IF(OR(ISNA(G$1),ISNA($A242)),NA(),'临-燃尽0'!AR243)</f>
        <v>#N/A</v>
      </c>
      <c r="H242" s="8" t="e">
        <f>IF(OR(ISNA(H$1),ISNA($A242)),NA(),'临-燃尽0'!AS243)</f>
        <v>#N/A</v>
      </c>
      <c r="I242" s="8" t="e">
        <f>IF(OR(ISNA(I$1),ISNA($A242)),NA(),'临-燃尽0'!AT243)</f>
        <v>#N/A</v>
      </c>
      <c r="J242" s="8" t="e">
        <f>IF(OR(ISNA(J$1),ISNA($A242)),NA(),'临-燃尽0'!AU243)</f>
        <v>#N/A</v>
      </c>
      <c r="K242" s="8" t="e">
        <f>IF(OR(ISNA(K$1),ISNA($A242)),NA(),'临-燃尽0'!AV243)</f>
        <v>#N/A</v>
      </c>
      <c r="L242" s="8" t="e">
        <f>IF(OR(ISNA(L$1),ISNA($A242)),NA(),'临-燃尽0'!AW243)</f>
        <v>#N/A</v>
      </c>
      <c r="M242" s="8" t="e">
        <f>IF(OR(ISNA(M$1),ISNA($A242)),NA(),'临-燃尽0'!AX243)</f>
        <v>#N/A</v>
      </c>
      <c r="N242" s="8" t="e">
        <f>IF(OR(ISNA(N$1),ISNA($A242)),NA(),'临-燃尽0'!AY243)</f>
        <v>#N/A</v>
      </c>
      <c r="O242" s="8" t="e">
        <f>IF(OR(ISNA(O$1),ISNA($A242)),NA(),'临-燃尽0'!AZ243)</f>
        <v>#N/A</v>
      </c>
      <c r="P242" s="8" t="e">
        <f>IF(OR(ISNA(P$1),ISNA($A242)),NA(),'临-燃尽0'!BA243)</f>
        <v>#N/A</v>
      </c>
      <c r="Q242" s="8" t="e">
        <f>IF(OR(ISNA(Q$1),ISNA($A242)),NA(),'临-燃尽0'!BB243)</f>
        <v>#N/A</v>
      </c>
      <c r="R242" s="8" t="e">
        <f>IF(OR(ISNA(R$1),ISNA($A242)),NA(),'临-燃尽0'!BC243)</f>
        <v>#N/A</v>
      </c>
      <c r="S242" s="8" t="e">
        <f>IF(OR(ISNA(S$1),ISNA($A242)),NA(),'临-燃尽0'!BD243)</f>
        <v>#N/A</v>
      </c>
      <c r="T242" s="8" t="e">
        <f>IF(OR(ISNA(T$1),ISNA($A242)),NA(),'临-燃尽0'!BE243)</f>
        <v>#N/A</v>
      </c>
      <c r="U242" s="8" t="e">
        <f>IF(OR(ISNA(U$1),ISNA($A242)),NA(),'临-燃尽0'!BF243)</f>
        <v>#N/A</v>
      </c>
      <c r="V242" s="8" t="e">
        <f>IF(OR(ISNA(V$1),ISNA($A242)),NA(),'临-燃尽0'!BG243)</f>
        <v>#N/A</v>
      </c>
      <c r="W242" s="8" t="e">
        <f>IF(OR(ISNA(W$1),ISNA($A242)),NA(),'临-燃尽0'!BH243)</f>
        <v>#N/A</v>
      </c>
      <c r="X242" s="8" t="e">
        <f>IF(OR(ISNA(X$1),ISNA($A242)),NA(),'临-燃尽0'!BI243)</f>
        <v>#N/A</v>
      </c>
      <c r="Y242" s="8" t="e">
        <f>IF(OR(ISNA(Y$1),ISNA($A242)),NA(),'临-燃尽0'!BJ243)</f>
        <v>#N/A</v>
      </c>
      <c r="Z242" s="8" t="e">
        <f>IF(OR(ISNA(Z$1),ISNA($A242)),NA(),'临-燃尽0'!BK243)</f>
        <v>#N/A</v>
      </c>
      <c r="AA242" s="8" t="e">
        <f>IF(OR(ISNA(AA$1),ISNA($A242)),NA(),'临-燃尽0'!BL243)</f>
        <v>#N/A</v>
      </c>
      <c r="AB242" s="8" t="e">
        <f>IF(OR(ISNA(AB$1),ISNA($A242)),NA(),'临-燃尽0'!BM243)</f>
        <v>#N/A</v>
      </c>
      <c r="AC242" s="8" t="e">
        <f>IF(OR(ISNA(AC$1),ISNA($A242)),NA(),'临-燃尽0'!BN243)</f>
        <v>#N/A</v>
      </c>
      <c r="AD242" s="8" t="e">
        <f>IF(OR(ISNA(AD$1),ISNA($A242)),NA(),'临-燃尽0'!BO243)</f>
        <v>#N/A</v>
      </c>
      <c r="AE242" s="8" t="e">
        <f>IF(OR(ISNA(AE$1),ISNA($A242)),NA(),'临-燃尽0'!BP243)</f>
        <v>#N/A</v>
      </c>
      <c r="AF242" s="8" t="e">
        <f>IF(OR(ISNA(AF$1),ISNA($A242)),NA(),'临-燃尽0'!BQ243)</f>
        <v>#N/A</v>
      </c>
      <c r="AG242" s="8" t="e">
        <f>IF(OR(ISNA(AG$1),ISNA($A242)),NA(),'临-燃尽0'!BR243)</f>
        <v>#N/A</v>
      </c>
      <c r="AH242" s="8" t="e">
        <f>IF(OR(ISNA(AH$1),ISNA($A242)),NA(),'临-燃尽0'!BS243)</f>
        <v>#N/A</v>
      </c>
      <c r="AI242" s="8" t="e">
        <f>IF(OR(ISNA(AI$1),ISNA($A242)),NA(),'临-燃尽0'!BT243)</f>
        <v>#N/A</v>
      </c>
      <c r="AJ242" s="8" t="e">
        <f>IF(OR(ISNA(AJ$1),ISNA($A242)),NA(),'临-燃尽0'!BU243)</f>
        <v>#N/A</v>
      </c>
      <c r="AK242" s="8" t="e">
        <f>IF(OR(ISNA(AK$1),ISNA($A242)),NA(),'临-燃尽0'!BV243)</f>
        <v>#N/A</v>
      </c>
      <c r="AL242" s="8" t="e">
        <f>IF(OR(ISNA(AL$1),ISNA($A242)),NA(),'临-燃尽0'!BW243)</f>
        <v>#N/A</v>
      </c>
      <c r="AM242" s="8" t="e">
        <f>IF(OR(ISNA(AM$1),ISNA($A242)),NA(),'临-燃尽0'!BX243)</f>
        <v>#N/A</v>
      </c>
      <c r="AN242" s="8" t="e">
        <f>IF(OR(ISNA(AN$1),ISNA($A242)),NA(),'临-燃尽0'!BY243)</f>
        <v>#N/A</v>
      </c>
      <c r="AO242" s="8" t="e">
        <f>IF(OR(ISNA(AO$1),ISNA($A242)),NA(),'临-燃尽0'!BZ243)</f>
        <v>#N/A</v>
      </c>
      <c r="AP242" s="8" t="e">
        <f>IF(OR(ISNA(AP$1),ISNA($A242)),NA(),'临-燃尽0'!CA243)</f>
        <v>#N/A</v>
      </c>
      <c r="AQ242" s="8" t="e">
        <f>IF(OR(ISNA(AQ$1),ISNA($A242)),NA(),'临-燃尽0'!CB243)</f>
        <v>#N/A</v>
      </c>
      <c r="AR242" s="8" t="e">
        <f>IF(OR(ISNA(AR$1),ISNA($A242)),NA(),'临-燃尽0'!CC243)</f>
        <v>#N/A</v>
      </c>
      <c r="AS242" s="8" t="e">
        <f>IF(OR(ISNA(AS$1),ISNA($A242)),NA(),'临-燃尽0'!CD243)</f>
        <v>#N/A</v>
      </c>
      <c r="AT242" s="8" t="e">
        <f>IF(OR(ISNA(AT$1),ISNA($A242)),NA(),'临-燃尽0'!CE243)</f>
        <v>#N/A</v>
      </c>
      <c r="AU242" s="8" t="e">
        <f>IF(OR(ISNA(AU$1),ISNA($A242)),NA(),'临-燃尽0'!CF243)</f>
        <v>#N/A</v>
      </c>
      <c r="AV242" s="8" t="e">
        <f>IF(OR(ISNA(AV$1),ISNA($A242)),NA(),'临-燃尽0'!CG243)</f>
        <v>#N/A</v>
      </c>
      <c r="AW242" s="8" t="e">
        <f>IF(OR(ISNA(AW$1),ISNA($A242)),NA(),'临-燃尽0'!CH243)</f>
        <v>#N/A</v>
      </c>
      <c r="AX242" s="8" t="e">
        <f>IF(OR(ISNA(AX$1),ISNA($A242)),NA(),'临-燃尽0'!CI243)</f>
        <v>#N/A</v>
      </c>
      <c r="AY242" s="8" t="e">
        <f>IF(OR(ISNA(AY$1),ISNA($A242)),NA(),'临-燃尽0'!CJ243)</f>
        <v>#N/A</v>
      </c>
      <c r="AZ242" s="8" t="e">
        <f>IF(OR(ISNA(AZ$1),ISNA($A242)),NA(),'临-燃尽0'!CK243)</f>
        <v>#N/A</v>
      </c>
    </row>
    <row r="243" spans="1:52">
      <c r="A243" s="8" t="e">
        <f>IF(OR('临-燃尽0'!AL244="",'临-燃尽0'!AL244="总计"),NA(),'临-燃尽0'!AL244)</f>
        <v>#N/A</v>
      </c>
      <c r="B243" s="8" t="e">
        <f>IF(ISNA($A243),NA(),'临-燃尽0'!AM244)</f>
        <v>#N/A</v>
      </c>
      <c r="C243" s="8" t="e">
        <f>IF(ISNA($A243),NA(),'临-燃尽0'!AN244)</f>
        <v>#N/A</v>
      </c>
      <c r="D243" s="8" t="e">
        <f>IF(ISNA($A243),NA(),'临-燃尽0'!AO244)</f>
        <v>#N/A</v>
      </c>
      <c r="E243" s="8" t="e">
        <f>IF(OR(ISNA(E$1),ISNA($A243)),NA(),'临-燃尽0'!AP244)</f>
        <v>#N/A</v>
      </c>
      <c r="F243" s="8" t="e">
        <f>IF(OR(ISNA(F$1),ISNA($A243)),NA(),'临-燃尽0'!AQ244)</f>
        <v>#N/A</v>
      </c>
      <c r="G243" s="8" t="e">
        <f>IF(OR(ISNA(G$1),ISNA($A243)),NA(),'临-燃尽0'!AR244)</f>
        <v>#N/A</v>
      </c>
      <c r="H243" s="8" t="e">
        <f>IF(OR(ISNA(H$1),ISNA($A243)),NA(),'临-燃尽0'!AS244)</f>
        <v>#N/A</v>
      </c>
      <c r="I243" s="8" t="e">
        <f>IF(OR(ISNA(I$1),ISNA($A243)),NA(),'临-燃尽0'!AT244)</f>
        <v>#N/A</v>
      </c>
      <c r="J243" s="8" t="e">
        <f>IF(OR(ISNA(J$1),ISNA($A243)),NA(),'临-燃尽0'!AU244)</f>
        <v>#N/A</v>
      </c>
      <c r="K243" s="8" t="e">
        <f>IF(OR(ISNA(K$1),ISNA($A243)),NA(),'临-燃尽0'!AV244)</f>
        <v>#N/A</v>
      </c>
      <c r="L243" s="8" t="e">
        <f>IF(OR(ISNA(L$1),ISNA($A243)),NA(),'临-燃尽0'!AW244)</f>
        <v>#N/A</v>
      </c>
      <c r="M243" s="8" t="e">
        <f>IF(OR(ISNA(M$1),ISNA($A243)),NA(),'临-燃尽0'!AX244)</f>
        <v>#N/A</v>
      </c>
      <c r="N243" s="8" t="e">
        <f>IF(OR(ISNA(N$1),ISNA($A243)),NA(),'临-燃尽0'!AY244)</f>
        <v>#N/A</v>
      </c>
      <c r="O243" s="8" t="e">
        <f>IF(OR(ISNA(O$1),ISNA($A243)),NA(),'临-燃尽0'!AZ244)</f>
        <v>#N/A</v>
      </c>
      <c r="P243" s="8" t="e">
        <f>IF(OR(ISNA(P$1),ISNA($A243)),NA(),'临-燃尽0'!BA244)</f>
        <v>#N/A</v>
      </c>
      <c r="Q243" s="8" t="e">
        <f>IF(OR(ISNA(Q$1),ISNA($A243)),NA(),'临-燃尽0'!BB244)</f>
        <v>#N/A</v>
      </c>
      <c r="R243" s="8" t="e">
        <f>IF(OR(ISNA(R$1),ISNA($A243)),NA(),'临-燃尽0'!BC244)</f>
        <v>#N/A</v>
      </c>
      <c r="S243" s="8" t="e">
        <f>IF(OR(ISNA(S$1),ISNA($A243)),NA(),'临-燃尽0'!BD244)</f>
        <v>#N/A</v>
      </c>
      <c r="T243" s="8" t="e">
        <f>IF(OR(ISNA(T$1),ISNA($A243)),NA(),'临-燃尽0'!BE244)</f>
        <v>#N/A</v>
      </c>
      <c r="U243" s="8" t="e">
        <f>IF(OR(ISNA(U$1),ISNA($A243)),NA(),'临-燃尽0'!BF244)</f>
        <v>#N/A</v>
      </c>
      <c r="V243" s="8" t="e">
        <f>IF(OR(ISNA(V$1),ISNA($A243)),NA(),'临-燃尽0'!BG244)</f>
        <v>#N/A</v>
      </c>
      <c r="W243" s="8" t="e">
        <f>IF(OR(ISNA(W$1),ISNA($A243)),NA(),'临-燃尽0'!BH244)</f>
        <v>#N/A</v>
      </c>
      <c r="X243" s="8" t="e">
        <f>IF(OR(ISNA(X$1),ISNA($A243)),NA(),'临-燃尽0'!BI244)</f>
        <v>#N/A</v>
      </c>
      <c r="Y243" s="8" t="e">
        <f>IF(OR(ISNA(Y$1),ISNA($A243)),NA(),'临-燃尽0'!BJ244)</f>
        <v>#N/A</v>
      </c>
      <c r="Z243" s="8" t="e">
        <f>IF(OR(ISNA(Z$1),ISNA($A243)),NA(),'临-燃尽0'!BK244)</f>
        <v>#N/A</v>
      </c>
      <c r="AA243" s="8" t="e">
        <f>IF(OR(ISNA(AA$1),ISNA($A243)),NA(),'临-燃尽0'!BL244)</f>
        <v>#N/A</v>
      </c>
      <c r="AB243" s="8" t="e">
        <f>IF(OR(ISNA(AB$1),ISNA($A243)),NA(),'临-燃尽0'!BM244)</f>
        <v>#N/A</v>
      </c>
      <c r="AC243" s="8" t="e">
        <f>IF(OR(ISNA(AC$1),ISNA($A243)),NA(),'临-燃尽0'!BN244)</f>
        <v>#N/A</v>
      </c>
      <c r="AD243" s="8" t="e">
        <f>IF(OR(ISNA(AD$1),ISNA($A243)),NA(),'临-燃尽0'!BO244)</f>
        <v>#N/A</v>
      </c>
      <c r="AE243" s="8" t="e">
        <f>IF(OR(ISNA(AE$1),ISNA($A243)),NA(),'临-燃尽0'!BP244)</f>
        <v>#N/A</v>
      </c>
      <c r="AF243" s="8" t="e">
        <f>IF(OR(ISNA(AF$1),ISNA($A243)),NA(),'临-燃尽0'!BQ244)</f>
        <v>#N/A</v>
      </c>
      <c r="AG243" s="8" t="e">
        <f>IF(OR(ISNA(AG$1),ISNA($A243)),NA(),'临-燃尽0'!BR244)</f>
        <v>#N/A</v>
      </c>
      <c r="AH243" s="8" t="e">
        <f>IF(OR(ISNA(AH$1),ISNA($A243)),NA(),'临-燃尽0'!BS244)</f>
        <v>#N/A</v>
      </c>
      <c r="AI243" s="8" t="e">
        <f>IF(OR(ISNA(AI$1),ISNA($A243)),NA(),'临-燃尽0'!BT244)</f>
        <v>#N/A</v>
      </c>
      <c r="AJ243" s="8" t="e">
        <f>IF(OR(ISNA(AJ$1),ISNA($A243)),NA(),'临-燃尽0'!BU244)</f>
        <v>#N/A</v>
      </c>
      <c r="AK243" s="8" t="e">
        <f>IF(OR(ISNA(AK$1),ISNA($A243)),NA(),'临-燃尽0'!BV244)</f>
        <v>#N/A</v>
      </c>
      <c r="AL243" s="8" t="e">
        <f>IF(OR(ISNA(AL$1),ISNA($A243)),NA(),'临-燃尽0'!BW244)</f>
        <v>#N/A</v>
      </c>
      <c r="AM243" s="8" t="e">
        <f>IF(OR(ISNA(AM$1),ISNA($A243)),NA(),'临-燃尽0'!BX244)</f>
        <v>#N/A</v>
      </c>
      <c r="AN243" s="8" t="e">
        <f>IF(OR(ISNA(AN$1),ISNA($A243)),NA(),'临-燃尽0'!BY244)</f>
        <v>#N/A</v>
      </c>
      <c r="AO243" s="8" t="e">
        <f>IF(OR(ISNA(AO$1),ISNA($A243)),NA(),'临-燃尽0'!BZ244)</f>
        <v>#N/A</v>
      </c>
      <c r="AP243" s="8" t="e">
        <f>IF(OR(ISNA(AP$1),ISNA($A243)),NA(),'临-燃尽0'!CA244)</f>
        <v>#N/A</v>
      </c>
      <c r="AQ243" s="8" t="e">
        <f>IF(OR(ISNA(AQ$1),ISNA($A243)),NA(),'临-燃尽0'!CB244)</f>
        <v>#N/A</v>
      </c>
      <c r="AR243" s="8" t="e">
        <f>IF(OR(ISNA(AR$1),ISNA($A243)),NA(),'临-燃尽0'!CC244)</f>
        <v>#N/A</v>
      </c>
      <c r="AS243" s="8" t="e">
        <f>IF(OR(ISNA(AS$1),ISNA($A243)),NA(),'临-燃尽0'!CD244)</f>
        <v>#N/A</v>
      </c>
      <c r="AT243" s="8" t="e">
        <f>IF(OR(ISNA(AT$1),ISNA($A243)),NA(),'临-燃尽0'!CE244)</f>
        <v>#N/A</v>
      </c>
      <c r="AU243" s="8" t="e">
        <f>IF(OR(ISNA(AU$1),ISNA($A243)),NA(),'临-燃尽0'!CF244)</f>
        <v>#N/A</v>
      </c>
      <c r="AV243" s="8" t="e">
        <f>IF(OR(ISNA(AV$1),ISNA($A243)),NA(),'临-燃尽0'!CG244)</f>
        <v>#N/A</v>
      </c>
      <c r="AW243" s="8" t="e">
        <f>IF(OR(ISNA(AW$1),ISNA($A243)),NA(),'临-燃尽0'!CH244)</f>
        <v>#N/A</v>
      </c>
      <c r="AX243" s="8" t="e">
        <f>IF(OR(ISNA(AX$1),ISNA($A243)),NA(),'临-燃尽0'!CI244)</f>
        <v>#N/A</v>
      </c>
      <c r="AY243" s="8" t="e">
        <f>IF(OR(ISNA(AY$1),ISNA($A243)),NA(),'临-燃尽0'!CJ244)</f>
        <v>#N/A</v>
      </c>
      <c r="AZ243" s="8" t="e">
        <f>IF(OR(ISNA(AZ$1),ISNA($A243)),NA(),'临-燃尽0'!CK244)</f>
        <v>#N/A</v>
      </c>
    </row>
    <row r="244" spans="1:52">
      <c r="A244" s="8" t="e">
        <f>IF(OR('临-燃尽0'!AL245="",'临-燃尽0'!AL245="总计"),NA(),'临-燃尽0'!AL245)</f>
        <v>#N/A</v>
      </c>
      <c r="B244" s="8" t="e">
        <f>IF(ISNA($A244),NA(),'临-燃尽0'!AM245)</f>
        <v>#N/A</v>
      </c>
      <c r="C244" s="8" t="e">
        <f>IF(ISNA($A244),NA(),'临-燃尽0'!AN245)</f>
        <v>#N/A</v>
      </c>
      <c r="D244" s="8" t="e">
        <f>IF(ISNA($A244),NA(),'临-燃尽0'!AO245)</f>
        <v>#N/A</v>
      </c>
      <c r="E244" s="8" t="e">
        <f>IF(OR(ISNA(E$1),ISNA($A244)),NA(),'临-燃尽0'!AP245)</f>
        <v>#N/A</v>
      </c>
      <c r="F244" s="8" t="e">
        <f>IF(OR(ISNA(F$1),ISNA($A244)),NA(),'临-燃尽0'!AQ245)</f>
        <v>#N/A</v>
      </c>
      <c r="G244" s="8" t="e">
        <f>IF(OR(ISNA(G$1),ISNA($A244)),NA(),'临-燃尽0'!AR245)</f>
        <v>#N/A</v>
      </c>
      <c r="H244" s="8" t="e">
        <f>IF(OR(ISNA(H$1),ISNA($A244)),NA(),'临-燃尽0'!AS245)</f>
        <v>#N/A</v>
      </c>
      <c r="I244" s="8" t="e">
        <f>IF(OR(ISNA(I$1),ISNA($A244)),NA(),'临-燃尽0'!AT245)</f>
        <v>#N/A</v>
      </c>
      <c r="J244" s="8" t="e">
        <f>IF(OR(ISNA(J$1),ISNA($A244)),NA(),'临-燃尽0'!AU245)</f>
        <v>#N/A</v>
      </c>
      <c r="K244" s="8" t="e">
        <f>IF(OR(ISNA(K$1),ISNA($A244)),NA(),'临-燃尽0'!AV245)</f>
        <v>#N/A</v>
      </c>
      <c r="L244" s="8" t="e">
        <f>IF(OR(ISNA(L$1),ISNA($A244)),NA(),'临-燃尽0'!AW245)</f>
        <v>#N/A</v>
      </c>
      <c r="M244" s="8" t="e">
        <f>IF(OR(ISNA(M$1),ISNA($A244)),NA(),'临-燃尽0'!AX245)</f>
        <v>#N/A</v>
      </c>
      <c r="N244" s="8" t="e">
        <f>IF(OR(ISNA(N$1),ISNA($A244)),NA(),'临-燃尽0'!AY245)</f>
        <v>#N/A</v>
      </c>
      <c r="O244" s="8" t="e">
        <f>IF(OR(ISNA(O$1),ISNA($A244)),NA(),'临-燃尽0'!AZ245)</f>
        <v>#N/A</v>
      </c>
      <c r="P244" s="8" t="e">
        <f>IF(OR(ISNA(P$1),ISNA($A244)),NA(),'临-燃尽0'!BA245)</f>
        <v>#N/A</v>
      </c>
      <c r="Q244" s="8" t="e">
        <f>IF(OR(ISNA(Q$1),ISNA($A244)),NA(),'临-燃尽0'!BB245)</f>
        <v>#N/A</v>
      </c>
      <c r="R244" s="8" t="e">
        <f>IF(OR(ISNA(R$1),ISNA($A244)),NA(),'临-燃尽0'!BC245)</f>
        <v>#N/A</v>
      </c>
      <c r="S244" s="8" t="e">
        <f>IF(OR(ISNA(S$1),ISNA($A244)),NA(),'临-燃尽0'!BD245)</f>
        <v>#N/A</v>
      </c>
      <c r="T244" s="8" t="e">
        <f>IF(OR(ISNA(T$1),ISNA($A244)),NA(),'临-燃尽0'!BE245)</f>
        <v>#N/A</v>
      </c>
      <c r="U244" s="8" t="e">
        <f>IF(OR(ISNA(U$1),ISNA($A244)),NA(),'临-燃尽0'!BF245)</f>
        <v>#N/A</v>
      </c>
      <c r="V244" s="8" t="e">
        <f>IF(OR(ISNA(V$1),ISNA($A244)),NA(),'临-燃尽0'!BG245)</f>
        <v>#N/A</v>
      </c>
      <c r="W244" s="8" t="e">
        <f>IF(OR(ISNA(W$1),ISNA($A244)),NA(),'临-燃尽0'!BH245)</f>
        <v>#N/A</v>
      </c>
      <c r="X244" s="8" t="e">
        <f>IF(OR(ISNA(X$1),ISNA($A244)),NA(),'临-燃尽0'!BI245)</f>
        <v>#N/A</v>
      </c>
      <c r="Y244" s="8" t="e">
        <f>IF(OR(ISNA(Y$1),ISNA($A244)),NA(),'临-燃尽0'!BJ245)</f>
        <v>#N/A</v>
      </c>
      <c r="Z244" s="8" t="e">
        <f>IF(OR(ISNA(Z$1),ISNA($A244)),NA(),'临-燃尽0'!BK245)</f>
        <v>#N/A</v>
      </c>
      <c r="AA244" s="8" t="e">
        <f>IF(OR(ISNA(AA$1),ISNA($A244)),NA(),'临-燃尽0'!BL245)</f>
        <v>#N/A</v>
      </c>
      <c r="AB244" s="8" t="e">
        <f>IF(OR(ISNA(AB$1),ISNA($A244)),NA(),'临-燃尽0'!BM245)</f>
        <v>#N/A</v>
      </c>
      <c r="AC244" s="8" t="e">
        <f>IF(OR(ISNA(AC$1),ISNA($A244)),NA(),'临-燃尽0'!BN245)</f>
        <v>#N/A</v>
      </c>
      <c r="AD244" s="8" t="e">
        <f>IF(OR(ISNA(AD$1),ISNA($A244)),NA(),'临-燃尽0'!BO245)</f>
        <v>#N/A</v>
      </c>
      <c r="AE244" s="8" t="e">
        <f>IF(OR(ISNA(AE$1),ISNA($A244)),NA(),'临-燃尽0'!BP245)</f>
        <v>#N/A</v>
      </c>
      <c r="AF244" s="8" t="e">
        <f>IF(OR(ISNA(AF$1),ISNA($A244)),NA(),'临-燃尽0'!BQ245)</f>
        <v>#N/A</v>
      </c>
      <c r="AG244" s="8" t="e">
        <f>IF(OR(ISNA(AG$1),ISNA($A244)),NA(),'临-燃尽0'!BR245)</f>
        <v>#N/A</v>
      </c>
      <c r="AH244" s="8" t="e">
        <f>IF(OR(ISNA(AH$1),ISNA($A244)),NA(),'临-燃尽0'!BS245)</f>
        <v>#N/A</v>
      </c>
      <c r="AI244" s="8" t="e">
        <f>IF(OR(ISNA(AI$1),ISNA($A244)),NA(),'临-燃尽0'!BT245)</f>
        <v>#N/A</v>
      </c>
      <c r="AJ244" s="8" t="e">
        <f>IF(OR(ISNA(AJ$1),ISNA($A244)),NA(),'临-燃尽0'!BU245)</f>
        <v>#N/A</v>
      </c>
      <c r="AK244" s="8" t="e">
        <f>IF(OR(ISNA(AK$1),ISNA($A244)),NA(),'临-燃尽0'!BV245)</f>
        <v>#N/A</v>
      </c>
      <c r="AL244" s="8" t="e">
        <f>IF(OR(ISNA(AL$1),ISNA($A244)),NA(),'临-燃尽0'!BW245)</f>
        <v>#N/A</v>
      </c>
      <c r="AM244" s="8" t="e">
        <f>IF(OR(ISNA(AM$1),ISNA($A244)),NA(),'临-燃尽0'!BX245)</f>
        <v>#N/A</v>
      </c>
      <c r="AN244" s="8" t="e">
        <f>IF(OR(ISNA(AN$1),ISNA($A244)),NA(),'临-燃尽0'!BY245)</f>
        <v>#N/A</v>
      </c>
      <c r="AO244" s="8" t="e">
        <f>IF(OR(ISNA(AO$1),ISNA($A244)),NA(),'临-燃尽0'!BZ245)</f>
        <v>#N/A</v>
      </c>
      <c r="AP244" s="8" t="e">
        <f>IF(OR(ISNA(AP$1),ISNA($A244)),NA(),'临-燃尽0'!CA245)</f>
        <v>#N/A</v>
      </c>
      <c r="AQ244" s="8" t="e">
        <f>IF(OR(ISNA(AQ$1),ISNA($A244)),NA(),'临-燃尽0'!CB245)</f>
        <v>#N/A</v>
      </c>
      <c r="AR244" s="8" t="e">
        <f>IF(OR(ISNA(AR$1),ISNA($A244)),NA(),'临-燃尽0'!CC245)</f>
        <v>#N/A</v>
      </c>
      <c r="AS244" s="8" t="e">
        <f>IF(OR(ISNA(AS$1),ISNA($A244)),NA(),'临-燃尽0'!CD245)</f>
        <v>#N/A</v>
      </c>
      <c r="AT244" s="8" t="e">
        <f>IF(OR(ISNA(AT$1),ISNA($A244)),NA(),'临-燃尽0'!CE245)</f>
        <v>#N/A</v>
      </c>
      <c r="AU244" s="8" t="e">
        <f>IF(OR(ISNA(AU$1),ISNA($A244)),NA(),'临-燃尽0'!CF245)</f>
        <v>#N/A</v>
      </c>
      <c r="AV244" s="8" t="e">
        <f>IF(OR(ISNA(AV$1),ISNA($A244)),NA(),'临-燃尽0'!CG245)</f>
        <v>#N/A</v>
      </c>
      <c r="AW244" s="8" t="e">
        <f>IF(OR(ISNA(AW$1),ISNA($A244)),NA(),'临-燃尽0'!CH245)</f>
        <v>#N/A</v>
      </c>
      <c r="AX244" s="8" t="e">
        <f>IF(OR(ISNA(AX$1),ISNA($A244)),NA(),'临-燃尽0'!CI245)</f>
        <v>#N/A</v>
      </c>
      <c r="AY244" s="8" t="e">
        <f>IF(OR(ISNA(AY$1),ISNA($A244)),NA(),'临-燃尽0'!CJ245)</f>
        <v>#N/A</v>
      </c>
      <c r="AZ244" s="8" t="e">
        <f>IF(OR(ISNA(AZ$1),ISNA($A244)),NA(),'临-燃尽0'!CK245)</f>
        <v>#N/A</v>
      </c>
    </row>
    <row r="245" spans="1:52">
      <c r="A245" s="8" t="e">
        <f>IF(OR('临-燃尽0'!AL246="",'临-燃尽0'!AL246="总计"),NA(),'临-燃尽0'!AL246)</f>
        <v>#N/A</v>
      </c>
      <c r="B245" s="8" t="e">
        <f>IF(ISNA($A245),NA(),'临-燃尽0'!AM246)</f>
        <v>#N/A</v>
      </c>
      <c r="C245" s="8" t="e">
        <f>IF(ISNA($A245),NA(),'临-燃尽0'!AN246)</f>
        <v>#N/A</v>
      </c>
      <c r="D245" s="8" t="e">
        <f>IF(ISNA($A245),NA(),'临-燃尽0'!AO246)</f>
        <v>#N/A</v>
      </c>
      <c r="E245" s="8" t="e">
        <f>IF(OR(ISNA(E$1),ISNA($A245)),NA(),'临-燃尽0'!AP246)</f>
        <v>#N/A</v>
      </c>
      <c r="F245" s="8" t="e">
        <f>IF(OR(ISNA(F$1),ISNA($A245)),NA(),'临-燃尽0'!AQ246)</f>
        <v>#N/A</v>
      </c>
      <c r="G245" s="8" t="e">
        <f>IF(OR(ISNA(G$1),ISNA($A245)),NA(),'临-燃尽0'!AR246)</f>
        <v>#N/A</v>
      </c>
      <c r="H245" s="8" t="e">
        <f>IF(OR(ISNA(H$1),ISNA($A245)),NA(),'临-燃尽0'!AS246)</f>
        <v>#N/A</v>
      </c>
      <c r="I245" s="8" t="e">
        <f>IF(OR(ISNA(I$1),ISNA($A245)),NA(),'临-燃尽0'!AT246)</f>
        <v>#N/A</v>
      </c>
      <c r="J245" s="8" t="e">
        <f>IF(OR(ISNA(J$1),ISNA($A245)),NA(),'临-燃尽0'!AU246)</f>
        <v>#N/A</v>
      </c>
      <c r="K245" s="8" t="e">
        <f>IF(OR(ISNA(K$1),ISNA($A245)),NA(),'临-燃尽0'!AV246)</f>
        <v>#N/A</v>
      </c>
      <c r="L245" s="8" t="e">
        <f>IF(OR(ISNA(L$1),ISNA($A245)),NA(),'临-燃尽0'!AW246)</f>
        <v>#N/A</v>
      </c>
      <c r="M245" s="8" t="e">
        <f>IF(OR(ISNA(M$1),ISNA($A245)),NA(),'临-燃尽0'!AX246)</f>
        <v>#N/A</v>
      </c>
      <c r="N245" s="8" t="e">
        <f>IF(OR(ISNA(N$1),ISNA($A245)),NA(),'临-燃尽0'!AY246)</f>
        <v>#N/A</v>
      </c>
      <c r="O245" s="8" t="e">
        <f>IF(OR(ISNA(O$1),ISNA($A245)),NA(),'临-燃尽0'!AZ246)</f>
        <v>#N/A</v>
      </c>
      <c r="P245" s="8" t="e">
        <f>IF(OR(ISNA(P$1),ISNA($A245)),NA(),'临-燃尽0'!BA246)</f>
        <v>#N/A</v>
      </c>
      <c r="Q245" s="8" t="e">
        <f>IF(OR(ISNA(Q$1),ISNA($A245)),NA(),'临-燃尽0'!BB246)</f>
        <v>#N/A</v>
      </c>
      <c r="R245" s="8" t="e">
        <f>IF(OR(ISNA(R$1),ISNA($A245)),NA(),'临-燃尽0'!BC246)</f>
        <v>#N/A</v>
      </c>
      <c r="S245" s="8" t="e">
        <f>IF(OR(ISNA(S$1),ISNA($A245)),NA(),'临-燃尽0'!BD246)</f>
        <v>#N/A</v>
      </c>
      <c r="T245" s="8" t="e">
        <f>IF(OR(ISNA(T$1),ISNA($A245)),NA(),'临-燃尽0'!BE246)</f>
        <v>#N/A</v>
      </c>
      <c r="U245" s="8" t="e">
        <f>IF(OR(ISNA(U$1),ISNA($A245)),NA(),'临-燃尽0'!BF246)</f>
        <v>#N/A</v>
      </c>
      <c r="V245" s="8" t="e">
        <f>IF(OR(ISNA(V$1),ISNA($A245)),NA(),'临-燃尽0'!BG246)</f>
        <v>#N/A</v>
      </c>
      <c r="W245" s="8" t="e">
        <f>IF(OR(ISNA(W$1),ISNA($A245)),NA(),'临-燃尽0'!BH246)</f>
        <v>#N/A</v>
      </c>
      <c r="X245" s="8" t="e">
        <f>IF(OR(ISNA(X$1),ISNA($A245)),NA(),'临-燃尽0'!BI246)</f>
        <v>#N/A</v>
      </c>
      <c r="Y245" s="8" t="e">
        <f>IF(OR(ISNA(Y$1),ISNA($A245)),NA(),'临-燃尽0'!BJ246)</f>
        <v>#N/A</v>
      </c>
      <c r="Z245" s="8" t="e">
        <f>IF(OR(ISNA(Z$1),ISNA($A245)),NA(),'临-燃尽0'!BK246)</f>
        <v>#N/A</v>
      </c>
      <c r="AA245" s="8" t="e">
        <f>IF(OR(ISNA(AA$1),ISNA($A245)),NA(),'临-燃尽0'!BL246)</f>
        <v>#N/A</v>
      </c>
      <c r="AB245" s="8" t="e">
        <f>IF(OR(ISNA(AB$1),ISNA($A245)),NA(),'临-燃尽0'!BM246)</f>
        <v>#N/A</v>
      </c>
      <c r="AC245" s="8" t="e">
        <f>IF(OR(ISNA(AC$1),ISNA($A245)),NA(),'临-燃尽0'!BN246)</f>
        <v>#N/A</v>
      </c>
      <c r="AD245" s="8" t="e">
        <f>IF(OR(ISNA(AD$1),ISNA($A245)),NA(),'临-燃尽0'!BO246)</f>
        <v>#N/A</v>
      </c>
      <c r="AE245" s="8" t="e">
        <f>IF(OR(ISNA(AE$1),ISNA($A245)),NA(),'临-燃尽0'!BP246)</f>
        <v>#N/A</v>
      </c>
      <c r="AF245" s="8" t="e">
        <f>IF(OR(ISNA(AF$1),ISNA($A245)),NA(),'临-燃尽0'!BQ246)</f>
        <v>#N/A</v>
      </c>
      <c r="AG245" s="8" t="e">
        <f>IF(OR(ISNA(AG$1),ISNA($A245)),NA(),'临-燃尽0'!BR246)</f>
        <v>#N/A</v>
      </c>
      <c r="AH245" s="8" t="e">
        <f>IF(OR(ISNA(AH$1),ISNA($A245)),NA(),'临-燃尽0'!BS246)</f>
        <v>#N/A</v>
      </c>
      <c r="AI245" s="8" t="e">
        <f>IF(OR(ISNA(AI$1),ISNA($A245)),NA(),'临-燃尽0'!BT246)</f>
        <v>#N/A</v>
      </c>
      <c r="AJ245" s="8" t="e">
        <f>IF(OR(ISNA(AJ$1),ISNA($A245)),NA(),'临-燃尽0'!BU246)</f>
        <v>#N/A</v>
      </c>
      <c r="AK245" s="8" t="e">
        <f>IF(OR(ISNA(AK$1),ISNA($A245)),NA(),'临-燃尽0'!BV246)</f>
        <v>#N/A</v>
      </c>
      <c r="AL245" s="8" t="e">
        <f>IF(OR(ISNA(AL$1),ISNA($A245)),NA(),'临-燃尽0'!BW246)</f>
        <v>#N/A</v>
      </c>
      <c r="AM245" s="8" t="e">
        <f>IF(OR(ISNA(AM$1),ISNA($A245)),NA(),'临-燃尽0'!BX246)</f>
        <v>#N/A</v>
      </c>
      <c r="AN245" s="8" t="e">
        <f>IF(OR(ISNA(AN$1),ISNA($A245)),NA(),'临-燃尽0'!BY246)</f>
        <v>#N/A</v>
      </c>
      <c r="AO245" s="8" t="e">
        <f>IF(OR(ISNA(AO$1),ISNA($A245)),NA(),'临-燃尽0'!BZ246)</f>
        <v>#N/A</v>
      </c>
      <c r="AP245" s="8" t="e">
        <f>IF(OR(ISNA(AP$1),ISNA($A245)),NA(),'临-燃尽0'!CA246)</f>
        <v>#N/A</v>
      </c>
      <c r="AQ245" s="8" t="e">
        <f>IF(OR(ISNA(AQ$1),ISNA($A245)),NA(),'临-燃尽0'!CB246)</f>
        <v>#N/A</v>
      </c>
      <c r="AR245" s="8" t="e">
        <f>IF(OR(ISNA(AR$1),ISNA($A245)),NA(),'临-燃尽0'!CC246)</f>
        <v>#N/A</v>
      </c>
      <c r="AS245" s="8" t="e">
        <f>IF(OR(ISNA(AS$1),ISNA($A245)),NA(),'临-燃尽0'!CD246)</f>
        <v>#N/A</v>
      </c>
      <c r="AT245" s="8" t="e">
        <f>IF(OR(ISNA(AT$1),ISNA($A245)),NA(),'临-燃尽0'!CE246)</f>
        <v>#N/A</v>
      </c>
      <c r="AU245" s="8" t="e">
        <f>IF(OR(ISNA(AU$1),ISNA($A245)),NA(),'临-燃尽0'!CF246)</f>
        <v>#N/A</v>
      </c>
      <c r="AV245" s="8" t="e">
        <f>IF(OR(ISNA(AV$1),ISNA($A245)),NA(),'临-燃尽0'!CG246)</f>
        <v>#N/A</v>
      </c>
      <c r="AW245" s="8" t="e">
        <f>IF(OR(ISNA(AW$1),ISNA($A245)),NA(),'临-燃尽0'!CH246)</f>
        <v>#N/A</v>
      </c>
      <c r="AX245" s="8" t="e">
        <f>IF(OR(ISNA(AX$1),ISNA($A245)),NA(),'临-燃尽0'!CI246)</f>
        <v>#N/A</v>
      </c>
      <c r="AY245" s="8" t="e">
        <f>IF(OR(ISNA(AY$1),ISNA($A245)),NA(),'临-燃尽0'!CJ246)</f>
        <v>#N/A</v>
      </c>
      <c r="AZ245" s="8" t="e">
        <f>IF(OR(ISNA(AZ$1),ISNA($A245)),NA(),'临-燃尽0'!CK246)</f>
        <v>#N/A</v>
      </c>
    </row>
    <row r="246" spans="1:52">
      <c r="A246" s="8" t="e">
        <f>IF(OR('临-燃尽0'!AL247="",'临-燃尽0'!AL247="总计"),NA(),'临-燃尽0'!AL247)</f>
        <v>#N/A</v>
      </c>
      <c r="B246" s="8" t="e">
        <f>IF(ISNA($A246),NA(),'临-燃尽0'!AM247)</f>
        <v>#N/A</v>
      </c>
      <c r="C246" s="8" t="e">
        <f>IF(ISNA($A246),NA(),'临-燃尽0'!AN247)</f>
        <v>#N/A</v>
      </c>
      <c r="D246" s="8" t="e">
        <f>IF(ISNA($A246),NA(),'临-燃尽0'!AO247)</f>
        <v>#N/A</v>
      </c>
      <c r="E246" s="8" t="e">
        <f>IF(OR(ISNA(E$1),ISNA($A246)),NA(),'临-燃尽0'!AP247)</f>
        <v>#N/A</v>
      </c>
      <c r="F246" s="8" t="e">
        <f>IF(OR(ISNA(F$1),ISNA($A246)),NA(),'临-燃尽0'!AQ247)</f>
        <v>#N/A</v>
      </c>
      <c r="G246" s="8" t="e">
        <f>IF(OR(ISNA(G$1),ISNA($A246)),NA(),'临-燃尽0'!AR247)</f>
        <v>#N/A</v>
      </c>
      <c r="H246" s="8" t="e">
        <f>IF(OR(ISNA(H$1),ISNA($A246)),NA(),'临-燃尽0'!AS247)</f>
        <v>#N/A</v>
      </c>
      <c r="I246" s="8" t="e">
        <f>IF(OR(ISNA(I$1),ISNA($A246)),NA(),'临-燃尽0'!AT247)</f>
        <v>#N/A</v>
      </c>
      <c r="J246" s="8" t="e">
        <f>IF(OR(ISNA(J$1),ISNA($A246)),NA(),'临-燃尽0'!AU247)</f>
        <v>#N/A</v>
      </c>
      <c r="K246" s="8" t="e">
        <f>IF(OR(ISNA(K$1),ISNA($A246)),NA(),'临-燃尽0'!AV247)</f>
        <v>#N/A</v>
      </c>
      <c r="L246" s="8" t="e">
        <f>IF(OR(ISNA(L$1),ISNA($A246)),NA(),'临-燃尽0'!AW247)</f>
        <v>#N/A</v>
      </c>
      <c r="M246" s="8" t="e">
        <f>IF(OR(ISNA(M$1),ISNA($A246)),NA(),'临-燃尽0'!AX247)</f>
        <v>#N/A</v>
      </c>
      <c r="N246" s="8" t="e">
        <f>IF(OR(ISNA(N$1),ISNA($A246)),NA(),'临-燃尽0'!AY247)</f>
        <v>#N/A</v>
      </c>
      <c r="O246" s="8" t="e">
        <f>IF(OR(ISNA(O$1),ISNA($A246)),NA(),'临-燃尽0'!AZ247)</f>
        <v>#N/A</v>
      </c>
      <c r="P246" s="8" t="e">
        <f>IF(OR(ISNA(P$1),ISNA($A246)),NA(),'临-燃尽0'!BA247)</f>
        <v>#N/A</v>
      </c>
      <c r="Q246" s="8" t="e">
        <f>IF(OR(ISNA(Q$1),ISNA($A246)),NA(),'临-燃尽0'!BB247)</f>
        <v>#N/A</v>
      </c>
      <c r="R246" s="8" t="e">
        <f>IF(OR(ISNA(R$1),ISNA($A246)),NA(),'临-燃尽0'!BC247)</f>
        <v>#N/A</v>
      </c>
      <c r="S246" s="8" t="e">
        <f>IF(OR(ISNA(S$1),ISNA($A246)),NA(),'临-燃尽0'!BD247)</f>
        <v>#N/A</v>
      </c>
      <c r="T246" s="8" t="e">
        <f>IF(OR(ISNA(T$1),ISNA($A246)),NA(),'临-燃尽0'!BE247)</f>
        <v>#N/A</v>
      </c>
      <c r="U246" s="8" t="e">
        <f>IF(OR(ISNA(U$1),ISNA($A246)),NA(),'临-燃尽0'!BF247)</f>
        <v>#N/A</v>
      </c>
      <c r="V246" s="8" t="e">
        <f>IF(OR(ISNA(V$1),ISNA($A246)),NA(),'临-燃尽0'!BG247)</f>
        <v>#N/A</v>
      </c>
      <c r="W246" s="8" t="e">
        <f>IF(OR(ISNA(W$1),ISNA($A246)),NA(),'临-燃尽0'!BH247)</f>
        <v>#N/A</v>
      </c>
      <c r="X246" s="8" t="e">
        <f>IF(OR(ISNA(X$1),ISNA($A246)),NA(),'临-燃尽0'!BI247)</f>
        <v>#N/A</v>
      </c>
      <c r="Y246" s="8" t="e">
        <f>IF(OR(ISNA(Y$1),ISNA($A246)),NA(),'临-燃尽0'!BJ247)</f>
        <v>#N/A</v>
      </c>
      <c r="Z246" s="8" t="e">
        <f>IF(OR(ISNA(Z$1),ISNA($A246)),NA(),'临-燃尽0'!BK247)</f>
        <v>#N/A</v>
      </c>
      <c r="AA246" s="8" t="e">
        <f>IF(OR(ISNA(AA$1),ISNA($A246)),NA(),'临-燃尽0'!BL247)</f>
        <v>#N/A</v>
      </c>
      <c r="AB246" s="8" t="e">
        <f>IF(OR(ISNA(AB$1),ISNA($A246)),NA(),'临-燃尽0'!BM247)</f>
        <v>#N/A</v>
      </c>
      <c r="AC246" s="8" t="e">
        <f>IF(OR(ISNA(AC$1),ISNA($A246)),NA(),'临-燃尽0'!BN247)</f>
        <v>#N/A</v>
      </c>
      <c r="AD246" s="8" t="e">
        <f>IF(OR(ISNA(AD$1),ISNA($A246)),NA(),'临-燃尽0'!BO247)</f>
        <v>#N/A</v>
      </c>
      <c r="AE246" s="8" t="e">
        <f>IF(OR(ISNA(AE$1),ISNA($A246)),NA(),'临-燃尽0'!BP247)</f>
        <v>#N/A</v>
      </c>
      <c r="AF246" s="8" t="e">
        <f>IF(OR(ISNA(AF$1),ISNA($A246)),NA(),'临-燃尽0'!BQ247)</f>
        <v>#N/A</v>
      </c>
      <c r="AG246" s="8" t="e">
        <f>IF(OR(ISNA(AG$1),ISNA($A246)),NA(),'临-燃尽0'!BR247)</f>
        <v>#N/A</v>
      </c>
      <c r="AH246" s="8" t="e">
        <f>IF(OR(ISNA(AH$1),ISNA($A246)),NA(),'临-燃尽0'!BS247)</f>
        <v>#N/A</v>
      </c>
      <c r="AI246" s="8" t="e">
        <f>IF(OR(ISNA(AI$1),ISNA($A246)),NA(),'临-燃尽0'!BT247)</f>
        <v>#N/A</v>
      </c>
      <c r="AJ246" s="8" t="e">
        <f>IF(OR(ISNA(AJ$1),ISNA($A246)),NA(),'临-燃尽0'!BU247)</f>
        <v>#N/A</v>
      </c>
      <c r="AK246" s="8" t="e">
        <f>IF(OR(ISNA(AK$1),ISNA($A246)),NA(),'临-燃尽0'!BV247)</f>
        <v>#N/A</v>
      </c>
      <c r="AL246" s="8" t="e">
        <f>IF(OR(ISNA(AL$1),ISNA($A246)),NA(),'临-燃尽0'!BW247)</f>
        <v>#N/A</v>
      </c>
      <c r="AM246" s="8" t="e">
        <f>IF(OR(ISNA(AM$1),ISNA($A246)),NA(),'临-燃尽0'!BX247)</f>
        <v>#N/A</v>
      </c>
      <c r="AN246" s="8" t="e">
        <f>IF(OR(ISNA(AN$1),ISNA($A246)),NA(),'临-燃尽0'!BY247)</f>
        <v>#N/A</v>
      </c>
      <c r="AO246" s="8" t="e">
        <f>IF(OR(ISNA(AO$1),ISNA($A246)),NA(),'临-燃尽0'!BZ247)</f>
        <v>#N/A</v>
      </c>
      <c r="AP246" s="8" t="e">
        <f>IF(OR(ISNA(AP$1),ISNA($A246)),NA(),'临-燃尽0'!CA247)</f>
        <v>#N/A</v>
      </c>
      <c r="AQ246" s="8" t="e">
        <f>IF(OR(ISNA(AQ$1),ISNA($A246)),NA(),'临-燃尽0'!CB247)</f>
        <v>#N/A</v>
      </c>
      <c r="AR246" s="8" t="e">
        <f>IF(OR(ISNA(AR$1),ISNA($A246)),NA(),'临-燃尽0'!CC247)</f>
        <v>#N/A</v>
      </c>
      <c r="AS246" s="8" t="e">
        <f>IF(OR(ISNA(AS$1),ISNA($A246)),NA(),'临-燃尽0'!CD247)</f>
        <v>#N/A</v>
      </c>
      <c r="AT246" s="8" t="e">
        <f>IF(OR(ISNA(AT$1),ISNA($A246)),NA(),'临-燃尽0'!CE247)</f>
        <v>#N/A</v>
      </c>
      <c r="AU246" s="8" t="e">
        <f>IF(OR(ISNA(AU$1),ISNA($A246)),NA(),'临-燃尽0'!CF247)</f>
        <v>#N/A</v>
      </c>
      <c r="AV246" s="8" t="e">
        <f>IF(OR(ISNA(AV$1),ISNA($A246)),NA(),'临-燃尽0'!CG247)</f>
        <v>#N/A</v>
      </c>
      <c r="AW246" s="8" t="e">
        <f>IF(OR(ISNA(AW$1),ISNA($A246)),NA(),'临-燃尽0'!CH247)</f>
        <v>#N/A</v>
      </c>
      <c r="AX246" s="8" t="e">
        <f>IF(OR(ISNA(AX$1),ISNA($A246)),NA(),'临-燃尽0'!CI247)</f>
        <v>#N/A</v>
      </c>
      <c r="AY246" s="8" t="e">
        <f>IF(OR(ISNA(AY$1),ISNA($A246)),NA(),'临-燃尽0'!CJ247)</f>
        <v>#N/A</v>
      </c>
      <c r="AZ246" s="8" t="e">
        <f>IF(OR(ISNA(AZ$1),ISNA($A246)),NA(),'临-燃尽0'!CK247)</f>
        <v>#N/A</v>
      </c>
    </row>
    <row r="247" spans="1:52">
      <c r="A247" s="8" t="e">
        <f>IF(OR('临-燃尽0'!AL248="",'临-燃尽0'!AL248="总计"),NA(),'临-燃尽0'!AL248)</f>
        <v>#N/A</v>
      </c>
      <c r="B247" s="8" t="e">
        <f>IF(ISNA($A247),NA(),'临-燃尽0'!AM248)</f>
        <v>#N/A</v>
      </c>
      <c r="C247" s="8" t="e">
        <f>IF(ISNA($A247),NA(),'临-燃尽0'!AN248)</f>
        <v>#N/A</v>
      </c>
      <c r="D247" s="8" t="e">
        <f>IF(ISNA($A247),NA(),'临-燃尽0'!AO248)</f>
        <v>#N/A</v>
      </c>
      <c r="E247" s="8" t="e">
        <f>IF(OR(ISNA(E$1),ISNA($A247)),NA(),'临-燃尽0'!AP248)</f>
        <v>#N/A</v>
      </c>
      <c r="F247" s="8" t="e">
        <f>IF(OR(ISNA(F$1),ISNA($A247)),NA(),'临-燃尽0'!AQ248)</f>
        <v>#N/A</v>
      </c>
      <c r="G247" s="8" t="e">
        <f>IF(OR(ISNA(G$1),ISNA($A247)),NA(),'临-燃尽0'!AR248)</f>
        <v>#N/A</v>
      </c>
      <c r="H247" s="8" t="e">
        <f>IF(OR(ISNA(H$1),ISNA($A247)),NA(),'临-燃尽0'!AS248)</f>
        <v>#N/A</v>
      </c>
      <c r="I247" s="8" t="e">
        <f>IF(OR(ISNA(I$1),ISNA($A247)),NA(),'临-燃尽0'!AT248)</f>
        <v>#N/A</v>
      </c>
      <c r="J247" s="8" t="e">
        <f>IF(OR(ISNA(J$1),ISNA($A247)),NA(),'临-燃尽0'!AU248)</f>
        <v>#N/A</v>
      </c>
      <c r="K247" s="8" t="e">
        <f>IF(OR(ISNA(K$1),ISNA($A247)),NA(),'临-燃尽0'!AV248)</f>
        <v>#N/A</v>
      </c>
      <c r="L247" s="8" t="e">
        <f>IF(OR(ISNA(L$1),ISNA($A247)),NA(),'临-燃尽0'!AW248)</f>
        <v>#N/A</v>
      </c>
      <c r="M247" s="8" t="e">
        <f>IF(OR(ISNA(M$1),ISNA($A247)),NA(),'临-燃尽0'!AX248)</f>
        <v>#N/A</v>
      </c>
      <c r="N247" s="8" t="e">
        <f>IF(OR(ISNA(N$1),ISNA($A247)),NA(),'临-燃尽0'!AY248)</f>
        <v>#N/A</v>
      </c>
      <c r="O247" s="8" t="e">
        <f>IF(OR(ISNA(O$1),ISNA($A247)),NA(),'临-燃尽0'!AZ248)</f>
        <v>#N/A</v>
      </c>
      <c r="P247" s="8" t="e">
        <f>IF(OR(ISNA(P$1),ISNA($A247)),NA(),'临-燃尽0'!BA248)</f>
        <v>#N/A</v>
      </c>
      <c r="Q247" s="8" t="e">
        <f>IF(OR(ISNA(Q$1),ISNA($A247)),NA(),'临-燃尽0'!BB248)</f>
        <v>#N/A</v>
      </c>
      <c r="R247" s="8" t="e">
        <f>IF(OR(ISNA(R$1),ISNA($A247)),NA(),'临-燃尽0'!BC248)</f>
        <v>#N/A</v>
      </c>
      <c r="S247" s="8" t="e">
        <f>IF(OR(ISNA(S$1),ISNA($A247)),NA(),'临-燃尽0'!BD248)</f>
        <v>#N/A</v>
      </c>
      <c r="T247" s="8" t="e">
        <f>IF(OR(ISNA(T$1),ISNA($A247)),NA(),'临-燃尽0'!BE248)</f>
        <v>#N/A</v>
      </c>
      <c r="U247" s="8" t="e">
        <f>IF(OR(ISNA(U$1),ISNA($A247)),NA(),'临-燃尽0'!BF248)</f>
        <v>#N/A</v>
      </c>
      <c r="V247" s="8" t="e">
        <f>IF(OR(ISNA(V$1),ISNA($A247)),NA(),'临-燃尽0'!BG248)</f>
        <v>#N/A</v>
      </c>
      <c r="W247" s="8" t="e">
        <f>IF(OR(ISNA(W$1),ISNA($A247)),NA(),'临-燃尽0'!BH248)</f>
        <v>#N/A</v>
      </c>
      <c r="X247" s="8" t="e">
        <f>IF(OR(ISNA(X$1),ISNA($A247)),NA(),'临-燃尽0'!BI248)</f>
        <v>#N/A</v>
      </c>
      <c r="Y247" s="8" t="e">
        <f>IF(OR(ISNA(Y$1),ISNA($A247)),NA(),'临-燃尽0'!BJ248)</f>
        <v>#N/A</v>
      </c>
      <c r="Z247" s="8" t="e">
        <f>IF(OR(ISNA(Z$1),ISNA($A247)),NA(),'临-燃尽0'!BK248)</f>
        <v>#N/A</v>
      </c>
      <c r="AA247" s="8" t="e">
        <f>IF(OR(ISNA(AA$1),ISNA($A247)),NA(),'临-燃尽0'!BL248)</f>
        <v>#N/A</v>
      </c>
      <c r="AB247" s="8" t="e">
        <f>IF(OR(ISNA(AB$1),ISNA($A247)),NA(),'临-燃尽0'!BM248)</f>
        <v>#N/A</v>
      </c>
      <c r="AC247" s="8" t="e">
        <f>IF(OR(ISNA(AC$1),ISNA($A247)),NA(),'临-燃尽0'!BN248)</f>
        <v>#N/A</v>
      </c>
      <c r="AD247" s="8" t="e">
        <f>IF(OR(ISNA(AD$1),ISNA($A247)),NA(),'临-燃尽0'!BO248)</f>
        <v>#N/A</v>
      </c>
      <c r="AE247" s="8" t="e">
        <f>IF(OR(ISNA(AE$1),ISNA($A247)),NA(),'临-燃尽0'!BP248)</f>
        <v>#N/A</v>
      </c>
      <c r="AF247" s="8" t="e">
        <f>IF(OR(ISNA(AF$1),ISNA($A247)),NA(),'临-燃尽0'!BQ248)</f>
        <v>#N/A</v>
      </c>
      <c r="AG247" s="8" t="e">
        <f>IF(OR(ISNA(AG$1),ISNA($A247)),NA(),'临-燃尽0'!BR248)</f>
        <v>#N/A</v>
      </c>
      <c r="AH247" s="8" t="e">
        <f>IF(OR(ISNA(AH$1),ISNA($A247)),NA(),'临-燃尽0'!BS248)</f>
        <v>#N/A</v>
      </c>
      <c r="AI247" s="8" t="e">
        <f>IF(OR(ISNA(AI$1),ISNA($A247)),NA(),'临-燃尽0'!BT248)</f>
        <v>#N/A</v>
      </c>
      <c r="AJ247" s="8" t="e">
        <f>IF(OR(ISNA(AJ$1),ISNA($A247)),NA(),'临-燃尽0'!BU248)</f>
        <v>#N/A</v>
      </c>
      <c r="AK247" s="8" t="e">
        <f>IF(OR(ISNA(AK$1),ISNA($A247)),NA(),'临-燃尽0'!BV248)</f>
        <v>#N/A</v>
      </c>
      <c r="AL247" s="8" t="e">
        <f>IF(OR(ISNA(AL$1),ISNA($A247)),NA(),'临-燃尽0'!BW248)</f>
        <v>#N/A</v>
      </c>
      <c r="AM247" s="8" t="e">
        <f>IF(OR(ISNA(AM$1),ISNA($A247)),NA(),'临-燃尽0'!BX248)</f>
        <v>#N/A</v>
      </c>
      <c r="AN247" s="8" t="e">
        <f>IF(OR(ISNA(AN$1),ISNA($A247)),NA(),'临-燃尽0'!BY248)</f>
        <v>#N/A</v>
      </c>
      <c r="AO247" s="8" t="e">
        <f>IF(OR(ISNA(AO$1),ISNA($A247)),NA(),'临-燃尽0'!BZ248)</f>
        <v>#N/A</v>
      </c>
      <c r="AP247" s="8" t="e">
        <f>IF(OR(ISNA(AP$1),ISNA($A247)),NA(),'临-燃尽0'!CA248)</f>
        <v>#N/A</v>
      </c>
      <c r="AQ247" s="8" t="e">
        <f>IF(OR(ISNA(AQ$1),ISNA($A247)),NA(),'临-燃尽0'!CB248)</f>
        <v>#N/A</v>
      </c>
      <c r="AR247" s="8" t="e">
        <f>IF(OR(ISNA(AR$1),ISNA($A247)),NA(),'临-燃尽0'!CC248)</f>
        <v>#N/A</v>
      </c>
      <c r="AS247" s="8" t="e">
        <f>IF(OR(ISNA(AS$1),ISNA($A247)),NA(),'临-燃尽0'!CD248)</f>
        <v>#N/A</v>
      </c>
      <c r="AT247" s="8" t="e">
        <f>IF(OR(ISNA(AT$1),ISNA($A247)),NA(),'临-燃尽0'!CE248)</f>
        <v>#N/A</v>
      </c>
      <c r="AU247" s="8" t="e">
        <f>IF(OR(ISNA(AU$1),ISNA($A247)),NA(),'临-燃尽0'!CF248)</f>
        <v>#N/A</v>
      </c>
      <c r="AV247" s="8" t="e">
        <f>IF(OR(ISNA(AV$1),ISNA($A247)),NA(),'临-燃尽0'!CG248)</f>
        <v>#N/A</v>
      </c>
      <c r="AW247" s="8" t="e">
        <f>IF(OR(ISNA(AW$1),ISNA($A247)),NA(),'临-燃尽0'!CH248)</f>
        <v>#N/A</v>
      </c>
      <c r="AX247" s="8" t="e">
        <f>IF(OR(ISNA(AX$1),ISNA($A247)),NA(),'临-燃尽0'!CI248)</f>
        <v>#N/A</v>
      </c>
      <c r="AY247" s="8" t="e">
        <f>IF(OR(ISNA(AY$1),ISNA($A247)),NA(),'临-燃尽0'!CJ248)</f>
        <v>#N/A</v>
      </c>
      <c r="AZ247" s="8" t="e">
        <f>IF(OR(ISNA(AZ$1),ISNA($A247)),NA(),'临-燃尽0'!CK248)</f>
        <v>#N/A</v>
      </c>
    </row>
    <row r="248" spans="1:52">
      <c r="A248" s="8" t="e">
        <f>IF(OR('临-燃尽0'!AL249="",'临-燃尽0'!AL249="总计"),NA(),'临-燃尽0'!AL249)</f>
        <v>#N/A</v>
      </c>
      <c r="B248" s="8" t="e">
        <f>IF(ISNA($A248),NA(),'临-燃尽0'!AM249)</f>
        <v>#N/A</v>
      </c>
      <c r="C248" s="8" t="e">
        <f>IF(ISNA($A248),NA(),'临-燃尽0'!AN249)</f>
        <v>#N/A</v>
      </c>
      <c r="D248" s="8" t="e">
        <f>IF(ISNA($A248),NA(),'临-燃尽0'!AO249)</f>
        <v>#N/A</v>
      </c>
      <c r="E248" s="8" t="e">
        <f>IF(OR(ISNA(E$1),ISNA($A248)),NA(),'临-燃尽0'!AP249)</f>
        <v>#N/A</v>
      </c>
      <c r="F248" s="8" t="e">
        <f>IF(OR(ISNA(F$1),ISNA($A248)),NA(),'临-燃尽0'!AQ249)</f>
        <v>#N/A</v>
      </c>
      <c r="G248" s="8" t="e">
        <f>IF(OR(ISNA(G$1),ISNA($A248)),NA(),'临-燃尽0'!AR249)</f>
        <v>#N/A</v>
      </c>
      <c r="H248" s="8" t="e">
        <f>IF(OR(ISNA(H$1),ISNA($A248)),NA(),'临-燃尽0'!AS249)</f>
        <v>#N/A</v>
      </c>
      <c r="I248" s="8" t="e">
        <f>IF(OR(ISNA(I$1),ISNA($A248)),NA(),'临-燃尽0'!AT249)</f>
        <v>#N/A</v>
      </c>
      <c r="J248" s="8" t="e">
        <f>IF(OR(ISNA(J$1),ISNA($A248)),NA(),'临-燃尽0'!AU249)</f>
        <v>#N/A</v>
      </c>
      <c r="K248" s="8" t="e">
        <f>IF(OR(ISNA(K$1),ISNA($A248)),NA(),'临-燃尽0'!AV249)</f>
        <v>#N/A</v>
      </c>
      <c r="L248" s="8" t="e">
        <f>IF(OR(ISNA(L$1),ISNA($A248)),NA(),'临-燃尽0'!AW249)</f>
        <v>#N/A</v>
      </c>
      <c r="M248" s="8" t="e">
        <f>IF(OR(ISNA(M$1),ISNA($A248)),NA(),'临-燃尽0'!AX249)</f>
        <v>#N/A</v>
      </c>
      <c r="N248" s="8" t="e">
        <f>IF(OR(ISNA(N$1),ISNA($A248)),NA(),'临-燃尽0'!AY249)</f>
        <v>#N/A</v>
      </c>
      <c r="O248" s="8" t="e">
        <f>IF(OR(ISNA(O$1),ISNA($A248)),NA(),'临-燃尽0'!AZ249)</f>
        <v>#N/A</v>
      </c>
      <c r="P248" s="8" t="e">
        <f>IF(OR(ISNA(P$1),ISNA($A248)),NA(),'临-燃尽0'!BA249)</f>
        <v>#N/A</v>
      </c>
      <c r="Q248" s="8" t="e">
        <f>IF(OR(ISNA(Q$1),ISNA($A248)),NA(),'临-燃尽0'!BB249)</f>
        <v>#N/A</v>
      </c>
      <c r="R248" s="8" t="e">
        <f>IF(OR(ISNA(R$1),ISNA($A248)),NA(),'临-燃尽0'!BC249)</f>
        <v>#N/A</v>
      </c>
      <c r="S248" s="8" t="e">
        <f>IF(OR(ISNA(S$1),ISNA($A248)),NA(),'临-燃尽0'!BD249)</f>
        <v>#N/A</v>
      </c>
      <c r="T248" s="8" t="e">
        <f>IF(OR(ISNA(T$1),ISNA($A248)),NA(),'临-燃尽0'!BE249)</f>
        <v>#N/A</v>
      </c>
      <c r="U248" s="8" t="e">
        <f>IF(OR(ISNA(U$1),ISNA($A248)),NA(),'临-燃尽0'!BF249)</f>
        <v>#N/A</v>
      </c>
      <c r="V248" s="8" t="e">
        <f>IF(OR(ISNA(V$1),ISNA($A248)),NA(),'临-燃尽0'!BG249)</f>
        <v>#N/A</v>
      </c>
      <c r="W248" s="8" t="e">
        <f>IF(OR(ISNA(W$1),ISNA($A248)),NA(),'临-燃尽0'!BH249)</f>
        <v>#N/A</v>
      </c>
      <c r="X248" s="8" t="e">
        <f>IF(OR(ISNA(X$1),ISNA($A248)),NA(),'临-燃尽0'!BI249)</f>
        <v>#N/A</v>
      </c>
      <c r="Y248" s="8" t="e">
        <f>IF(OR(ISNA(Y$1),ISNA($A248)),NA(),'临-燃尽0'!BJ249)</f>
        <v>#N/A</v>
      </c>
      <c r="Z248" s="8" t="e">
        <f>IF(OR(ISNA(Z$1),ISNA($A248)),NA(),'临-燃尽0'!BK249)</f>
        <v>#N/A</v>
      </c>
      <c r="AA248" s="8" t="e">
        <f>IF(OR(ISNA(AA$1),ISNA($A248)),NA(),'临-燃尽0'!BL249)</f>
        <v>#N/A</v>
      </c>
      <c r="AB248" s="8" t="e">
        <f>IF(OR(ISNA(AB$1),ISNA($A248)),NA(),'临-燃尽0'!BM249)</f>
        <v>#N/A</v>
      </c>
      <c r="AC248" s="8" t="e">
        <f>IF(OR(ISNA(AC$1),ISNA($A248)),NA(),'临-燃尽0'!BN249)</f>
        <v>#N/A</v>
      </c>
      <c r="AD248" s="8" t="e">
        <f>IF(OR(ISNA(AD$1),ISNA($A248)),NA(),'临-燃尽0'!BO249)</f>
        <v>#N/A</v>
      </c>
      <c r="AE248" s="8" t="e">
        <f>IF(OR(ISNA(AE$1),ISNA($A248)),NA(),'临-燃尽0'!BP249)</f>
        <v>#N/A</v>
      </c>
      <c r="AF248" s="8" t="e">
        <f>IF(OR(ISNA(AF$1),ISNA($A248)),NA(),'临-燃尽0'!BQ249)</f>
        <v>#N/A</v>
      </c>
      <c r="AG248" s="8" t="e">
        <f>IF(OR(ISNA(AG$1),ISNA($A248)),NA(),'临-燃尽0'!BR249)</f>
        <v>#N/A</v>
      </c>
      <c r="AH248" s="8" t="e">
        <f>IF(OR(ISNA(AH$1),ISNA($A248)),NA(),'临-燃尽0'!BS249)</f>
        <v>#N/A</v>
      </c>
      <c r="AI248" s="8" t="e">
        <f>IF(OR(ISNA(AI$1),ISNA($A248)),NA(),'临-燃尽0'!BT249)</f>
        <v>#N/A</v>
      </c>
      <c r="AJ248" s="8" t="e">
        <f>IF(OR(ISNA(AJ$1),ISNA($A248)),NA(),'临-燃尽0'!BU249)</f>
        <v>#N/A</v>
      </c>
      <c r="AK248" s="8" t="e">
        <f>IF(OR(ISNA(AK$1),ISNA($A248)),NA(),'临-燃尽0'!BV249)</f>
        <v>#N/A</v>
      </c>
      <c r="AL248" s="8" t="e">
        <f>IF(OR(ISNA(AL$1),ISNA($A248)),NA(),'临-燃尽0'!BW249)</f>
        <v>#N/A</v>
      </c>
      <c r="AM248" s="8" t="e">
        <f>IF(OR(ISNA(AM$1),ISNA($A248)),NA(),'临-燃尽0'!BX249)</f>
        <v>#N/A</v>
      </c>
      <c r="AN248" s="8" t="e">
        <f>IF(OR(ISNA(AN$1),ISNA($A248)),NA(),'临-燃尽0'!BY249)</f>
        <v>#N/A</v>
      </c>
      <c r="AO248" s="8" t="e">
        <f>IF(OR(ISNA(AO$1),ISNA($A248)),NA(),'临-燃尽0'!BZ249)</f>
        <v>#N/A</v>
      </c>
      <c r="AP248" s="8" t="e">
        <f>IF(OR(ISNA(AP$1),ISNA($A248)),NA(),'临-燃尽0'!CA249)</f>
        <v>#N/A</v>
      </c>
      <c r="AQ248" s="8" t="e">
        <f>IF(OR(ISNA(AQ$1),ISNA($A248)),NA(),'临-燃尽0'!CB249)</f>
        <v>#N/A</v>
      </c>
      <c r="AR248" s="8" t="e">
        <f>IF(OR(ISNA(AR$1),ISNA($A248)),NA(),'临-燃尽0'!CC249)</f>
        <v>#N/A</v>
      </c>
      <c r="AS248" s="8" t="e">
        <f>IF(OR(ISNA(AS$1),ISNA($A248)),NA(),'临-燃尽0'!CD249)</f>
        <v>#N/A</v>
      </c>
      <c r="AT248" s="8" t="e">
        <f>IF(OR(ISNA(AT$1),ISNA($A248)),NA(),'临-燃尽0'!CE249)</f>
        <v>#N/A</v>
      </c>
      <c r="AU248" s="8" t="e">
        <f>IF(OR(ISNA(AU$1),ISNA($A248)),NA(),'临-燃尽0'!CF249)</f>
        <v>#N/A</v>
      </c>
      <c r="AV248" s="8" t="e">
        <f>IF(OR(ISNA(AV$1),ISNA($A248)),NA(),'临-燃尽0'!CG249)</f>
        <v>#N/A</v>
      </c>
      <c r="AW248" s="8" t="e">
        <f>IF(OR(ISNA(AW$1),ISNA($A248)),NA(),'临-燃尽0'!CH249)</f>
        <v>#N/A</v>
      </c>
      <c r="AX248" s="8" t="e">
        <f>IF(OR(ISNA(AX$1),ISNA($A248)),NA(),'临-燃尽0'!CI249)</f>
        <v>#N/A</v>
      </c>
      <c r="AY248" s="8" t="e">
        <f>IF(OR(ISNA(AY$1),ISNA($A248)),NA(),'临-燃尽0'!CJ249)</f>
        <v>#N/A</v>
      </c>
      <c r="AZ248" s="8" t="e">
        <f>IF(OR(ISNA(AZ$1),ISNA($A248)),NA(),'临-燃尽0'!CK249)</f>
        <v>#N/A</v>
      </c>
    </row>
    <row r="249" spans="1:52">
      <c r="A249" s="8" t="e">
        <f>IF(OR('临-燃尽0'!AL250="",'临-燃尽0'!AL250="总计"),NA(),'临-燃尽0'!AL250)</f>
        <v>#N/A</v>
      </c>
      <c r="B249" s="8" t="e">
        <f>IF(ISNA($A249),NA(),'临-燃尽0'!AM250)</f>
        <v>#N/A</v>
      </c>
      <c r="C249" s="8" t="e">
        <f>IF(ISNA($A249),NA(),'临-燃尽0'!AN250)</f>
        <v>#N/A</v>
      </c>
      <c r="D249" s="8" t="e">
        <f>IF(ISNA($A249),NA(),'临-燃尽0'!AO250)</f>
        <v>#N/A</v>
      </c>
      <c r="E249" s="8" t="e">
        <f>IF(OR(ISNA(E$1),ISNA($A249)),NA(),'临-燃尽0'!AP250)</f>
        <v>#N/A</v>
      </c>
      <c r="F249" s="8" t="e">
        <f>IF(OR(ISNA(F$1),ISNA($A249)),NA(),'临-燃尽0'!AQ250)</f>
        <v>#N/A</v>
      </c>
      <c r="G249" s="8" t="e">
        <f>IF(OR(ISNA(G$1),ISNA($A249)),NA(),'临-燃尽0'!AR250)</f>
        <v>#N/A</v>
      </c>
      <c r="H249" s="8" t="e">
        <f>IF(OR(ISNA(H$1),ISNA($A249)),NA(),'临-燃尽0'!AS250)</f>
        <v>#N/A</v>
      </c>
      <c r="I249" s="8" t="e">
        <f>IF(OR(ISNA(I$1),ISNA($A249)),NA(),'临-燃尽0'!AT250)</f>
        <v>#N/A</v>
      </c>
      <c r="J249" s="8" t="e">
        <f>IF(OR(ISNA(J$1),ISNA($A249)),NA(),'临-燃尽0'!AU250)</f>
        <v>#N/A</v>
      </c>
      <c r="K249" s="8" t="e">
        <f>IF(OR(ISNA(K$1),ISNA($A249)),NA(),'临-燃尽0'!AV250)</f>
        <v>#N/A</v>
      </c>
      <c r="L249" s="8" t="e">
        <f>IF(OR(ISNA(L$1),ISNA($A249)),NA(),'临-燃尽0'!AW250)</f>
        <v>#N/A</v>
      </c>
      <c r="M249" s="8" t="e">
        <f>IF(OR(ISNA(M$1),ISNA($A249)),NA(),'临-燃尽0'!AX250)</f>
        <v>#N/A</v>
      </c>
      <c r="N249" s="8" t="e">
        <f>IF(OR(ISNA(N$1),ISNA($A249)),NA(),'临-燃尽0'!AY250)</f>
        <v>#N/A</v>
      </c>
      <c r="O249" s="8" t="e">
        <f>IF(OR(ISNA(O$1),ISNA($A249)),NA(),'临-燃尽0'!AZ250)</f>
        <v>#N/A</v>
      </c>
      <c r="P249" s="8" t="e">
        <f>IF(OR(ISNA(P$1),ISNA($A249)),NA(),'临-燃尽0'!BA250)</f>
        <v>#N/A</v>
      </c>
      <c r="Q249" s="8" t="e">
        <f>IF(OR(ISNA(Q$1),ISNA($A249)),NA(),'临-燃尽0'!BB250)</f>
        <v>#N/A</v>
      </c>
      <c r="R249" s="8" t="e">
        <f>IF(OR(ISNA(R$1),ISNA($A249)),NA(),'临-燃尽0'!BC250)</f>
        <v>#N/A</v>
      </c>
      <c r="S249" s="8" t="e">
        <f>IF(OR(ISNA(S$1),ISNA($A249)),NA(),'临-燃尽0'!BD250)</f>
        <v>#N/A</v>
      </c>
      <c r="T249" s="8" t="e">
        <f>IF(OR(ISNA(T$1),ISNA($A249)),NA(),'临-燃尽0'!BE250)</f>
        <v>#N/A</v>
      </c>
      <c r="U249" s="8" t="e">
        <f>IF(OR(ISNA(U$1),ISNA($A249)),NA(),'临-燃尽0'!BF250)</f>
        <v>#N/A</v>
      </c>
      <c r="V249" s="8" t="e">
        <f>IF(OR(ISNA(V$1),ISNA($A249)),NA(),'临-燃尽0'!BG250)</f>
        <v>#N/A</v>
      </c>
      <c r="W249" s="8" t="e">
        <f>IF(OR(ISNA(W$1),ISNA($A249)),NA(),'临-燃尽0'!BH250)</f>
        <v>#N/A</v>
      </c>
      <c r="X249" s="8" t="e">
        <f>IF(OR(ISNA(X$1),ISNA($A249)),NA(),'临-燃尽0'!BI250)</f>
        <v>#N/A</v>
      </c>
      <c r="Y249" s="8" t="e">
        <f>IF(OR(ISNA(Y$1),ISNA($A249)),NA(),'临-燃尽0'!BJ250)</f>
        <v>#N/A</v>
      </c>
      <c r="Z249" s="8" t="e">
        <f>IF(OR(ISNA(Z$1),ISNA($A249)),NA(),'临-燃尽0'!BK250)</f>
        <v>#N/A</v>
      </c>
      <c r="AA249" s="8" t="e">
        <f>IF(OR(ISNA(AA$1),ISNA($A249)),NA(),'临-燃尽0'!BL250)</f>
        <v>#N/A</v>
      </c>
      <c r="AB249" s="8" t="e">
        <f>IF(OR(ISNA(AB$1),ISNA($A249)),NA(),'临-燃尽0'!BM250)</f>
        <v>#N/A</v>
      </c>
      <c r="AC249" s="8" t="e">
        <f>IF(OR(ISNA(AC$1),ISNA($A249)),NA(),'临-燃尽0'!BN250)</f>
        <v>#N/A</v>
      </c>
      <c r="AD249" s="8" t="e">
        <f>IF(OR(ISNA(AD$1),ISNA($A249)),NA(),'临-燃尽0'!BO250)</f>
        <v>#N/A</v>
      </c>
      <c r="AE249" s="8" t="e">
        <f>IF(OR(ISNA(AE$1),ISNA($A249)),NA(),'临-燃尽0'!BP250)</f>
        <v>#N/A</v>
      </c>
      <c r="AF249" s="8" t="e">
        <f>IF(OR(ISNA(AF$1),ISNA($A249)),NA(),'临-燃尽0'!BQ250)</f>
        <v>#N/A</v>
      </c>
      <c r="AG249" s="8" t="e">
        <f>IF(OR(ISNA(AG$1),ISNA($A249)),NA(),'临-燃尽0'!BR250)</f>
        <v>#N/A</v>
      </c>
      <c r="AH249" s="8" t="e">
        <f>IF(OR(ISNA(AH$1),ISNA($A249)),NA(),'临-燃尽0'!BS250)</f>
        <v>#N/A</v>
      </c>
      <c r="AI249" s="8" t="e">
        <f>IF(OR(ISNA(AI$1),ISNA($A249)),NA(),'临-燃尽0'!BT250)</f>
        <v>#N/A</v>
      </c>
      <c r="AJ249" s="8" t="e">
        <f>IF(OR(ISNA(AJ$1),ISNA($A249)),NA(),'临-燃尽0'!BU250)</f>
        <v>#N/A</v>
      </c>
      <c r="AK249" s="8" t="e">
        <f>IF(OR(ISNA(AK$1),ISNA($A249)),NA(),'临-燃尽0'!BV250)</f>
        <v>#N/A</v>
      </c>
      <c r="AL249" s="8" t="e">
        <f>IF(OR(ISNA(AL$1),ISNA($A249)),NA(),'临-燃尽0'!BW250)</f>
        <v>#N/A</v>
      </c>
      <c r="AM249" s="8" t="e">
        <f>IF(OR(ISNA(AM$1),ISNA($A249)),NA(),'临-燃尽0'!BX250)</f>
        <v>#N/A</v>
      </c>
      <c r="AN249" s="8" t="e">
        <f>IF(OR(ISNA(AN$1),ISNA($A249)),NA(),'临-燃尽0'!BY250)</f>
        <v>#N/A</v>
      </c>
      <c r="AO249" s="8" t="e">
        <f>IF(OR(ISNA(AO$1),ISNA($A249)),NA(),'临-燃尽0'!BZ250)</f>
        <v>#N/A</v>
      </c>
      <c r="AP249" s="8" t="e">
        <f>IF(OR(ISNA(AP$1),ISNA($A249)),NA(),'临-燃尽0'!CA250)</f>
        <v>#N/A</v>
      </c>
      <c r="AQ249" s="8" t="e">
        <f>IF(OR(ISNA(AQ$1),ISNA($A249)),NA(),'临-燃尽0'!CB250)</f>
        <v>#N/A</v>
      </c>
      <c r="AR249" s="8" t="e">
        <f>IF(OR(ISNA(AR$1),ISNA($A249)),NA(),'临-燃尽0'!CC250)</f>
        <v>#N/A</v>
      </c>
      <c r="AS249" s="8" t="e">
        <f>IF(OR(ISNA(AS$1),ISNA($A249)),NA(),'临-燃尽0'!CD250)</f>
        <v>#N/A</v>
      </c>
      <c r="AT249" s="8" t="e">
        <f>IF(OR(ISNA(AT$1),ISNA($A249)),NA(),'临-燃尽0'!CE250)</f>
        <v>#N/A</v>
      </c>
      <c r="AU249" s="8" t="e">
        <f>IF(OR(ISNA(AU$1),ISNA($A249)),NA(),'临-燃尽0'!CF250)</f>
        <v>#N/A</v>
      </c>
      <c r="AV249" s="8" t="e">
        <f>IF(OR(ISNA(AV$1),ISNA($A249)),NA(),'临-燃尽0'!CG250)</f>
        <v>#N/A</v>
      </c>
      <c r="AW249" s="8" t="e">
        <f>IF(OR(ISNA(AW$1),ISNA($A249)),NA(),'临-燃尽0'!CH250)</f>
        <v>#N/A</v>
      </c>
      <c r="AX249" s="8" t="e">
        <f>IF(OR(ISNA(AX$1),ISNA($A249)),NA(),'临-燃尽0'!CI250)</f>
        <v>#N/A</v>
      </c>
      <c r="AY249" s="8" t="e">
        <f>IF(OR(ISNA(AY$1),ISNA($A249)),NA(),'临-燃尽0'!CJ250)</f>
        <v>#N/A</v>
      </c>
      <c r="AZ249" s="8" t="e">
        <f>IF(OR(ISNA(AZ$1),ISNA($A249)),NA(),'临-燃尽0'!CK250)</f>
        <v>#N/A</v>
      </c>
    </row>
    <row r="250" spans="1:52">
      <c r="A250" s="8" t="e">
        <f>IF(OR('临-燃尽0'!AL251="",'临-燃尽0'!AL251="总计"),NA(),'临-燃尽0'!AL251)</f>
        <v>#N/A</v>
      </c>
      <c r="B250" s="8" t="e">
        <f>IF(ISNA($A250),NA(),'临-燃尽0'!AM251)</f>
        <v>#N/A</v>
      </c>
      <c r="C250" s="8" t="e">
        <f>IF(ISNA($A250),NA(),'临-燃尽0'!AN251)</f>
        <v>#N/A</v>
      </c>
      <c r="D250" s="8" t="e">
        <f>IF(ISNA($A250),NA(),'临-燃尽0'!AO251)</f>
        <v>#N/A</v>
      </c>
      <c r="E250" s="8" t="e">
        <f>IF(OR(ISNA(E$1),ISNA($A250)),NA(),'临-燃尽0'!AP251)</f>
        <v>#N/A</v>
      </c>
      <c r="F250" s="8" t="e">
        <f>IF(OR(ISNA(F$1),ISNA($A250)),NA(),'临-燃尽0'!AQ251)</f>
        <v>#N/A</v>
      </c>
      <c r="G250" s="8" t="e">
        <f>IF(OR(ISNA(G$1),ISNA($A250)),NA(),'临-燃尽0'!AR251)</f>
        <v>#N/A</v>
      </c>
      <c r="H250" s="8" t="e">
        <f>IF(OR(ISNA(H$1),ISNA($A250)),NA(),'临-燃尽0'!AS251)</f>
        <v>#N/A</v>
      </c>
      <c r="I250" s="8" t="e">
        <f>IF(OR(ISNA(I$1),ISNA($A250)),NA(),'临-燃尽0'!AT251)</f>
        <v>#N/A</v>
      </c>
      <c r="J250" s="8" t="e">
        <f>IF(OR(ISNA(J$1),ISNA($A250)),NA(),'临-燃尽0'!AU251)</f>
        <v>#N/A</v>
      </c>
      <c r="K250" s="8" t="e">
        <f>IF(OR(ISNA(K$1),ISNA($A250)),NA(),'临-燃尽0'!AV251)</f>
        <v>#N/A</v>
      </c>
      <c r="L250" s="8" t="e">
        <f>IF(OR(ISNA(L$1),ISNA($A250)),NA(),'临-燃尽0'!AW251)</f>
        <v>#N/A</v>
      </c>
      <c r="M250" s="8" t="e">
        <f>IF(OR(ISNA(M$1),ISNA($A250)),NA(),'临-燃尽0'!AX251)</f>
        <v>#N/A</v>
      </c>
      <c r="N250" s="8" t="e">
        <f>IF(OR(ISNA(N$1),ISNA($A250)),NA(),'临-燃尽0'!AY251)</f>
        <v>#N/A</v>
      </c>
      <c r="O250" s="8" t="e">
        <f>IF(OR(ISNA(O$1),ISNA($A250)),NA(),'临-燃尽0'!AZ251)</f>
        <v>#N/A</v>
      </c>
      <c r="P250" s="8" t="e">
        <f>IF(OR(ISNA(P$1),ISNA($A250)),NA(),'临-燃尽0'!BA251)</f>
        <v>#N/A</v>
      </c>
      <c r="Q250" s="8" t="e">
        <f>IF(OR(ISNA(Q$1),ISNA($A250)),NA(),'临-燃尽0'!BB251)</f>
        <v>#N/A</v>
      </c>
      <c r="R250" s="8" t="e">
        <f>IF(OR(ISNA(R$1),ISNA($A250)),NA(),'临-燃尽0'!BC251)</f>
        <v>#N/A</v>
      </c>
      <c r="S250" s="8" t="e">
        <f>IF(OR(ISNA(S$1),ISNA($A250)),NA(),'临-燃尽0'!BD251)</f>
        <v>#N/A</v>
      </c>
      <c r="T250" s="8" t="e">
        <f>IF(OR(ISNA(T$1),ISNA($A250)),NA(),'临-燃尽0'!BE251)</f>
        <v>#N/A</v>
      </c>
      <c r="U250" s="8" t="e">
        <f>IF(OR(ISNA(U$1),ISNA($A250)),NA(),'临-燃尽0'!BF251)</f>
        <v>#N/A</v>
      </c>
      <c r="V250" s="8" t="e">
        <f>IF(OR(ISNA(V$1),ISNA($A250)),NA(),'临-燃尽0'!BG251)</f>
        <v>#N/A</v>
      </c>
      <c r="W250" s="8" t="e">
        <f>IF(OR(ISNA(W$1),ISNA($A250)),NA(),'临-燃尽0'!BH251)</f>
        <v>#N/A</v>
      </c>
      <c r="X250" s="8" t="e">
        <f>IF(OR(ISNA(X$1),ISNA($A250)),NA(),'临-燃尽0'!BI251)</f>
        <v>#N/A</v>
      </c>
      <c r="Y250" s="8" t="e">
        <f>IF(OR(ISNA(Y$1),ISNA($A250)),NA(),'临-燃尽0'!BJ251)</f>
        <v>#N/A</v>
      </c>
      <c r="Z250" s="8" t="e">
        <f>IF(OR(ISNA(Z$1),ISNA($A250)),NA(),'临-燃尽0'!BK251)</f>
        <v>#N/A</v>
      </c>
      <c r="AA250" s="8" t="e">
        <f>IF(OR(ISNA(AA$1),ISNA($A250)),NA(),'临-燃尽0'!BL251)</f>
        <v>#N/A</v>
      </c>
      <c r="AB250" s="8" t="e">
        <f>IF(OR(ISNA(AB$1),ISNA($A250)),NA(),'临-燃尽0'!BM251)</f>
        <v>#N/A</v>
      </c>
      <c r="AC250" s="8" t="e">
        <f>IF(OR(ISNA(AC$1),ISNA($A250)),NA(),'临-燃尽0'!BN251)</f>
        <v>#N/A</v>
      </c>
      <c r="AD250" s="8" t="e">
        <f>IF(OR(ISNA(AD$1),ISNA($A250)),NA(),'临-燃尽0'!BO251)</f>
        <v>#N/A</v>
      </c>
      <c r="AE250" s="8" t="e">
        <f>IF(OR(ISNA(AE$1),ISNA($A250)),NA(),'临-燃尽0'!BP251)</f>
        <v>#N/A</v>
      </c>
      <c r="AF250" s="8" t="e">
        <f>IF(OR(ISNA(AF$1),ISNA($A250)),NA(),'临-燃尽0'!BQ251)</f>
        <v>#N/A</v>
      </c>
      <c r="AG250" s="8" t="e">
        <f>IF(OR(ISNA(AG$1),ISNA($A250)),NA(),'临-燃尽0'!BR251)</f>
        <v>#N/A</v>
      </c>
      <c r="AH250" s="8" t="e">
        <f>IF(OR(ISNA(AH$1),ISNA($A250)),NA(),'临-燃尽0'!BS251)</f>
        <v>#N/A</v>
      </c>
      <c r="AI250" s="8" t="e">
        <f>IF(OR(ISNA(AI$1),ISNA($A250)),NA(),'临-燃尽0'!BT251)</f>
        <v>#N/A</v>
      </c>
      <c r="AJ250" s="8" t="e">
        <f>IF(OR(ISNA(AJ$1),ISNA($A250)),NA(),'临-燃尽0'!BU251)</f>
        <v>#N/A</v>
      </c>
      <c r="AK250" s="8" t="e">
        <f>IF(OR(ISNA(AK$1),ISNA($A250)),NA(),'临-燃尽0'!BV251)</f>
        <v>#N/A</v>
      </c>
      <c r="AL250" s="8" t="e">
        <f>IF(OR(ISNA(AL$1),ISNA($A250)),NA(),'临-燃尽0'!BW251)</f>
        <v>#N/A</v>
      </c>
      <c r="AM250" s="8" t="e">
        <f>IF(OR(ISNA(AM$1),ISNA($A250)),NA(),'临-燃尽0'!BX251)</f>
        <v>#N/A</v>
      </c>
      <c r="AN250" s="8" t="e">
        <f>IF(OR(ISNA(AN$1),ISNA($A250)),NA(),'临-燃尽0'!BY251)</f>
        <v>#N/A</v>
      </c>
      <c r="AO250" s="8" t="e">
        <f>IF(OR(ISNA(AO$1),ISNA($A250)),NA(),'临-燃尽0'!BZ251)</f>
        <v>#N/A</v>
      </c>
      <c r="AP250" s="8" t="e">
        <f>IF(OR(ISNA(AP$1),ISNA($A250)),NA(),'临-燃尽0'!CA251)</f>
        <v>#N/A</v>
      </c>
      <c r="AQ250" s="8" t="e">
        <f>IF(OR(ISNA(AQ$1),ISNA($A250)),NA(),'临-燃尽0'!CB251)</f>
        <v>#N/A</v>
      </c>
      <c r="AR250" s="8" t="e">
        <f>IF(OR(ISNA(AR$1),ISNA($A250)),NA(),'临-燃尽0'!CC251)</f>
        <v>#N/A</v>
      </c>
      <c r="AS250" s="8" t="e">
        <f>IF(OR(ISNA(AS$1),ISNA($A250)),NA(),'临-燃尽0'!CD251)</f>
        <v>#N/A</v>
      </c>
      <c r="AT250" s="8" t="e">
        <f>IF(OR(ISNA(AT$1),ISNA($A250)),NA(),'临-燃尽0'!CE251)</f>
        <v>#N/A</v>
      </c>
      <c r="AU250" s="8" t="e">
        <f>IF(OR(ISNA(AU$1),ISNA($A250)),NA(),'临-燃尽0'!CF251)</f>
        <v>#N/A</v>
      </c>
      <c r="AV250" s="8" t="e">
        <f>IF(OR(ISNA(AV$1),ISNA($A250)),NA(),'临-燃尽0'!CG251)</f>
        <v>#N/A</v>
      </c>
      <c r="AW250" s="8" t="e">
        <f>IF(OR(ISNA(AW$1),ISNA($A250)),NA(),'临-燃尽0'!CH251)</f>
        <v>#N/A</v>
      </c>
      <c r="AX250" s="8" t="e">
        <f>IF(OR(ISNA(AX$1),ISNA($A250)),NA(),'临-燃尽0'!CI251)</f>
        <v>#N/A</v>
      </c>
      <c r="AY250" s="8" t="e">
        <f>IF(OR(ISNA(AY$1),ISNA($A250)),NA(),'临-燃尽0'!CJ251)</f>
        <v>#N/A</v>
      </c>
      <c r="AZ250" s="8" t="e">
        <f>IF(OR(ISNA(AZ$1),ISNA($A250)),NA(),'临-燃尽0'!CK251)</f>
        <v>#N/A</v>
      </c>
    </row>
    <row r="251" spans="1:52">
      <c r="A251" s="8" t="e">
        <f>IF(OR('临-燃尽0'!AL252="",'临-燃尽0'!AL252="总计"),NA(),'临-燃尽0'!AL252)</f>
        <v>#N/A</v>
      </c>
      <c r="B251" s="8" t="e">
        <f>IF(ISNA($A251),NA(),'临-燃尽0'!AM252)</f>
        <v>#N/A</v>
      </c>
      <c r="C251" s="8" t="e">
        <f>IF(ISNA($A251),NA(),'临-燃尽0'!AN252)</f>
        <v>#N/A</v>
      </c>
      <c r="D251" s="8" t="e">
        <f>IF(ISNA($A251),NA(),'临-燃尽0'!AO252)</f>
        <v>#N/A</v>
      </c>
      <c r="E251" s="8" t="e">
        <f>IF(OR(ISNA(E$1),ISNA($A251)),NA(),'临-燃尽0'!AP252)</f>
        <v>#N/A</v>
      </c>
      <c r="F251" s="8" t="e">
        <f>IF(OR(ISNA(F$1),ISNA($A251)),NA(),'临-燃尽0'!AQ252)</f>
        <v>#N/A</v>
      </c>
      <c r="G251" s="8" t="e">
        <f>IF(OR(ISNA(G$1),ISNA($A251)),NA(),'临-燃尽0'!AR252)</f>
        <v>#N/A</v>
      </c>
      <c r="H251" s="8" t="e">
        <f>IF(OR(ISNA(H$1),ISNA($A251)),NA(),'临-燃尽0'!AS252)</f>
        <v>#N/A</v>
      </c>
      <c r="I251" s="8" t="e">
        <f>IF(OR(ISNA(I$1),ISNA($A251)),NA(),'临-燃尽0'!AT252)</f>
        <v>#N/A</v>
      </c>
      <c r="J251" s="8" t="e">
        <f>IF(OR(ISNA(J$1),ISNA($A251)),NA(),'临-燃尽0'!AU252)</f>
        <v>#N/A</v>
      </c>
      <c r="K251" s="8" t="e">
        <f>IF(OR(ISNA(K$1),ISNA($A251)),NA(),'临-燃尽0'!AV252)</f>
        <v>#N/A</v>
      </c>
      <c r="L251" s="8" t="e">
        <f>IF(OR(ISNA(L$1),ISNA($A251)),NA(),'临-燃尽0'!AW252)</f>
        <v>#N/A</v>
      </c>
      <c r="M251" s="8" t="e">
        <f>IF(OR(ISNA(M$1),ISNA($A251)),NA(),'临-燃尽0'!AX252)</f>
        <v>#N/A</v>
      </c>
      <c r="N251" s="8" t="e">
        <f>IF(OR(ISNA(N$1),ISNA($A251)),NA(),'临-燃尽0'!AY252)</f>
        <v>#N/A</v>
      </c>
      <c r="O251" s="8" t="e">
        <f>IF(OR(ISNA(O$1),ISNA($A251)),NA(),'临-燃尽0'!AZ252)</f>
        <v>#N/A</v>
      </c>
      <c r="P251" s="8" t="e">
        <f>IF(OR(ISNA(P$1),ISNA($A251)),NA(),'临-燃尽0'!BA252)</f>
        <v>#N/A</v>
      </c>
      <c r="Q251" s="8" t="e">
        <f>IF(OR(ISNA(Q$1),ISNA($A251)),NA(),'临-燃尽0'!BB252)</f>
        <v>#N/A</v>
      </c>
      <c r="R251" s="8" t="e">
        <f>IF(OR(ISNA(R$1),ISNA($A251)),NA(),'临-燃尽0'!BC252)</f>
        <v>#N/A</v>
      </c>
      <c r="S251" s="8" t="e">
        <f>IF(OR(ISNA(S$1),ISNA($A251)),NA(),'临-燃尽0'!BD252)</f>
        <v>#N/A</v>
      </c>
      <c r="T251" s="8" t="e">
        <f>IF(OR(ISNA(T$1),ISNA($A251)),NA(),'临-燃尽0'!BE252)</f>
        <v>#N/A</v>
      </c>
      <c r="U251" s="8" t="e">
        <f>IF(OR(ISNA(U$1),ISNA($A251)),NA(),'临-燃尽0'!BF252)</f>
        <v>#N/A</v>
      </c>
      <c r="V251" s="8" t="e">
        <f>IF(OR(ISNA(V$1),ISNA($A251)),NA(),'临-燃尽0'!BG252)</f>
        <v>#N/A</v>
      </c>
      <c r="W251" s="8" t="e">
        <f>IF(OR(ISNA(W$1),ISNA($A251)),NA(),'临-燃尽0'!BH252)</f>
        <v>#N/A</v>
      </c>
      <c r="X251" s="8" t="e">
        <f>IF(OR(ISNA(X$1),ISNA($A251)),NA(),'临-燃尽0'!BI252)</f>
        <v>#N/A</v>
      </c>
      <c r="Y251" s="8" t="e">
        <f>IF(OR(ISNA(Y$1),ISNA($A251)),NA(),'临-燃尽0'!BJ252)</f>
        <v>#N/A</v>
      </c>
      <c r="Z251" s="8" t="e">
        <f>IF(OR(ISNA(Z$1),ISNA($A251)),NA(),'临-燃尽0'!BK252)</f>
        <v>#N/A</v>
      </c>
      <c r="AA251" s="8" t="e">
        <f>IF(OR(ISNA(AA$1),ISNA($A251)),NA(),'临-燃尽0'!BL252)</f>
        <v>#N/A</v>
      </c>
      <c r="AB251" s="8" t="e">
        <f>IF(OR(ISNA(AB$1),ISNA($A251)),NA(),'临-燃尽0'!BM252)</f>
        <v>#N/A</v>
      </c>
      <c r="AC251" s="8" t="e">
        <f>IF(OR(ISNA(AC$1),ISNA($A251)),NA(),'临-燃尽0'!BN252)</f>
        <v>#N/A</v>
      </c>
      <c r="AD251" s="8" t="e">
        <f>IF(OR(ISNA(AD$1),ISNA($A251)),NA(),'临-燃尽0'!BO252)</f>
        <v>#N/A</v>
      </c>
      <c r="AE251" s="8" t="e">
        <f>IF(OR(ISNA(AE$1),ISNA($A251)),NA(),'临-燃尽0'!BP252)</f>
        <v>#N/A</v>
      </c>
      <c r="AF251" s="8" t="e">
        <f>IF(OR(ISNA(AF$1),ISNA($A251)),NA(),'临-燃尽0'!BQ252)</f>
        <v>#N/A</v>
      </c>
      <c r="AG251" s="8" t="e">
        <f>IF(OR(ISNA(AG$1),ISNA($A251)),NA(),'临-燃尽0'!BR252)</f>
        <v>#N/A</v>
      </c>
      <c r="AH251" s="8" t="e">
        <f>IF(OR(ISNA(AH$1),ISNA($A251)),NA(),'临-燃尽0'!BS252)</f>
        <v>#N/A</v>
      </c>
      <c r="AI251" s="8" t="e">
        <f>IF(OR(ISNA(AI$1),ISNA($A251)),NA(),'临-燃尽0'!BT252)</f>
        <v>#N/A</v>
      </c>
      <c r="AJ251" s="8" t="e">
        <f>IF(OR(ISNA(AJ$1),ISNA($A251)),NA(),'临-燃尽0'!BU252)</f>
        <v>#N/A</v>
      </c>
      <c r="AK251" s="8" t="e">
        <f>IF(OR(ISNA(AK$1),ISNA($A251)),NA(),'临-燃尽0'!BV252)</f>
        <v>#N/A</v>
      </c>
      <c r="AL251" s="8" t="e">
        <f>IF(OR(ISNA(AL$1),ISNA($A251)),NA(),'临-燃尽0'!BW252)</f>
        <v>#N/A</v>
      </c>
      <c r="AM251" s="8" t="e">
        <f>IF(OR(ISNA(AM$1),ISNA($A251)),NA(),'临-燃尽0'!BX252)</f>
        <v>#N/A</v>
      </c>
      <c r="AN251" s="8" t="e">
        <f>IF(OR(ISNA(AN$1),ISNA($A251)),NA(),'临-燃尽0'!BY252)</f>
        <v>#N/A</v>
      </c>
      <c r="AO251" s="8" t="e">
        <f>IF(OR(ISNA(AO$1),ISNA($A251)),NA(),'临-燃尽0'!BZ252)</f>
        <v>#N/A</v>
      </c>
      <c r="AP251" s="8" t="e">
        <f>IF(OR(ISNA(AP$1),ISNA($A251)),NA(),'临-燃尽0'!CA252)</f>
        <v>#N/A</v>
      </c>
      <c r="AQ251" s="8" t="e">
        <f>IF(OR(ISNA(AQ$1),ISNA($A251)),NA(),'临-燃尽0'!CB252)</f>
        <v>#N/A</v>
      </c>
      <c r="AR251" s="8" t="e">
        <f>IF(OR(ISNA(AR$1),ISNA($A251)),NA(),'临-燃尽0'!CC252)</f>
        <v>#N/A</v>
      </c>
      <c r="AS251" s="8" t="e">
        <f>IF(OR(ISNA(AS$1),ISNA($A251)),NA(),'临-燃尽0'!CD252)</f>
        <v>#N/A</v>
      </c>
      <c r="AT251" s="8" t="e">
        <f>IF(OR(ISNA(AT$1),ISNA($A251)),NA(),'临-燃尽0'!CE252)</f>
        <v>#N/A</v>
      </c>
      <c r="AU251" s="8" t="e">
        <f>IF(OR(ISNA(AU$1),ISNA($A251)),NA(),'临-燃尽0'!CF252)</f>
        <v>#N/A</v>
      </c>
      <c r="AV251" s="8" t="e">
        <f>IF(OR(ISNA(AV$1),ISNA($A251)),NA(),'临-燃尽0'!CG252)</f>
        <v>#N/A</v>
      </c>
      <c r="AW251" s="8" t="e">
        <f>IF(OR(ISNA(AW$1),ISNA($A251)),NA(),'临-燃尽0'!CH252)</f>
        <v>#N/A</v>
      </c>
      <c r="AX251" s="8" t="e">
        <f>IF(OR(ISNA(AX$1),ISNA($A251)),NA(),'临-燃尽0'!CI252)</f>
        <v>#N/A</v>
      </c>
      <c r="AY251" s="8" t="e">
        <f>IF(OR(ISNA(AY$1),ISNA($A251)),NA(),'临-燃尽0'!CJ252)</f>
        <v>#N/A</v>
      </c>
      <c r="AZ251" s="8" t="e">
        <f>IF(OR(ISNA(AZ$1),ISNA($A251)),NA(),'临-燃尽0'!CK252)</f>
        <v>#N/A</v>
      </c>
    </row>
    <row r="252" spans="1:52">
      <c r="A252" s="8" t="e">
        <f>IF(OR('临-燃尽0'!AL253="",'临-燃尽0'!AL253="总计"),NA(),'临-燃尽0'!AL253)</f>
        <v>#N/A</v>
      </c>
      <c r="B252" s="8" t="e">
        <f>IF(ISNA($A252),NA(),'临-燃尽0'!AM253)</f>
        <v>#N/A</v>
      </c>
      <c r="C252" s="8" t="e">
        <f>IF(ISNA($A252),NA(),'临-燃尽0'!AN253)</f>
        <v>#N/A</v>
      </c>
      <c r="D252" s="8" t="e">
        <f>IF(ISNA($A252),NA(),'临-燃尽0'!AO253)</f>
        <v>#N/A</v>
      </c>
      <c r="E252" s="8" t="e">
        <f>IF(OR(ISNA(E$1),ISNA($A252)),NA(),'临-燃尽0'!AP253)</f>
        <v>#N/A</v>
      </c>
      <c r="F252" s="8" t="e">
        <f>IF(OR(ISNA(F$1),ISNA($A252)),NA(),'临-燃尽0'!AQ253)</f>
        <v>#N/A</v>
      </c>
      <c r="G252" s="8" t="e">
        <f>IF(OR(ISNA(G$1),ISNA($A252)),NA(),'临-燃尽0'!AR253)</f>
        <v>#N/A</v>
      </c>
      <c r="H252" s="8" t="e">
        <f>IF(OR(ISNA(H$1),ISNA($A252)),NA(),'临-燃尽0'!AS253)</f>
        <v>#N/A</v>
      </c>
      <c r="I252" s="8" t="e">
        <f>IF(OR(ISNA(I$1),ISNA($A252)),NA(),'临-燃尽0'!AT253)</f>
        <v>#N/A</v>
      </c>
      <c r="J252" s="8" t="e">
        <f>IF(OR(ISNA(J$1),ISNA($A252)),NA(),'临-燃尽0'!AU253)</f>
        <v>#N/A</v>
      </c>
      <c r="K252" s="8" t="e">
        <f>IF(OR(ISNA(K$1),ISNA($A252)),NA(),'临-燃尽0'!AV253)</f>
        <v>#N/A</v>
      </c>
      <c r="L252" s="8" t="e">
        <f>IF(OR(ISNA(L$1),ISNA($A252)),NA(),'临-燃尽0'!AW253)</f>
        <v>#N/A</v>
      </c>
      <c r="M252" s="8" t="e">
        <f>IF(OR(ISNA(M$1),ISNA($A252)),NA(),'临-燃尽0'!AX253)</f>
        <v>#N/A</v>
      </c>
      <c r="N252" s="8" t="e">
        <f>IF(OR(ISNA(N$1),ISNA($A252)),NA(),'临-燃尽0'!AY253)</f>
        <v>#N/A</v>
      </c>
      <c r="O252" s="8" t="e">
        <f>IF(OR(ISNA(O$1),ISNA($A252)),NA(),'临-燃尽0'!AZ253)</f>
        <v>#N/A</v>
      </c>
      <c r="P252" s="8" t="e">
        <f>IF(OR(ISNA(P$1),ISNA($A252)),NA(),'临-燃尽0'!BA253)</f>
        <v>#N/A</v>
      </c>
      <c r="Q252" s="8" t="e">
        <f>IF(OR(ISNA(Q$1),ISNA($A252)),NA(),'临-燃尽0'!BB253)</f>
        <v>#N/A</v>
      </c>
      <c r="R252" s="8" t="e">
        <f>IF(OR(ISNA(R$1),ISNA($A252)),NA(),'临-燃尽0'!BC253)</f>
        <v>#N/A</v>
      </c>
      <c r="S252" s="8" t="e">
        <f>IF(OR(ISNA(S$1),ISNA($A252)),NA(),'临-燃尽0'!BD253)</f>
        <v>#N/A</v>
      </c>
      <c r="T252" s="8" t="e">
        <f>IF(OR(ISNA(T$1),ISNA($A252)),NA(),'临-燃尽0'!BE253)</f>
        <v>#N/A</v>
      </c>
      <c r="U252" s="8" t="e">
        <f>IF(OR(ISNA(U$1),ISNA($A252)),NA(),'临-燃尽0'!BF253)</f>
        <v>#N/A</v>
      </c>
      <c r="V252" s="8" t="e">
        <f>IF(OR(ISNA(V$1),ISNA($A252)),NA(),'临-燃尽0'!BG253)</f>
        <v>#N/A</v>
      </c>
      <c r="W252" s="8" t="e">
        <f>IF(OR(ISNA(W$1),ISNA($A252)),NA(),'临-燃尽0'!BH253)</f>
        <v>#N/A</v>
      </c>
      <c r="X252" s="8" t="e">
        <f>IF(OR(ISNA(X$1),ISNA($A252)),NA(),'临-燃尽0'!BI253)</f>
        <v>#N/A</v>
      </c>
      <c r="Y252" s="8" t="e">
        <f>IF(OR(ISNA(Y$1),ISNA($A252)),NA(),'临-燃尽0'!BJ253)</f>
        <v>#N/A</v>
      </c>
      <c r="Z252" s="8" t="e">
        <f>IF(OR(ISNA(Z$1),ISNA($A252)),NA(),'临-燃尽0'!BK253)</f>
        <v>#N/A</v>
      </c>
      <c r="AA252" s="8" t="e">
        <f>IF(OR(ISNA(AA$1),ISNA($A252)),NA(),'临-燃尽0'!BL253)</f>
        <v>#N/A</v>
      </c>
      <c r="AB252" s="8" t="e">
        <f>IF(OR(ISNA(AB$1),ISNA($A252)),NA(),'临-燃尽0'!BM253)</f>
        <v>#N/A</v>
      </c>
      <c r="AC252" s="8" t="e">
        <f>IF(OR(ISNA(AC$1),ISNA($A252)),NA(),'临-燃尽0'!BN253)</f>
        <v>#N/A</v>
      </c>
      <c r="AD252" s="8" t="e">
        <f>IF(OR(ISNA(AD$1),ISNA($A252)),NA(),'临-燃尽0'!BO253)</f>
        <v>#N/A</v>
      </c>
      <c r="AE252" s="8" t="e">
        <f>IF(OR(ISNA(AE$1),ISNA($A252)),NA(),'临-燃尽0'!BP253)</f>
        <v>#N/A</v>
      </c>
      <c r="AF252" s="8" t="e">
        <f>IF(OR(ISNA(AF$1),ISNA($A252)),NA(),'临-燃尽0'!BQ253)</f>
        <v>#N/A</v>
      </c>
      <c r="AG252" s="8" t="e">
        <f>IF(OR(ISNA(AG$1),ISNA($A252)),NA(),'临-燃尽0'!BR253)</f>
        <v>#N/A</v>
      </c>
      <c r="AH252" s="8" t="e">
        <f>IF(OR(ISNA(AH$1),ISNA($A252)),NA(),'临-燃尽0'!BS253)</f>
        <v>#N/A</v>
      </c>
      <c r="AI252" s="8" t="e">
        <f>IF(OR(ISNA(AI$1),ISNA($A252)),NA(),'临-燃尽0'!BT253)</f>
        <v>#N/A</v>
      </c>
      <c r="AJ252" s="8" t="e">
        <f>IF(OR(ISNA(AJ$1),ISNA($A252)),NA(),'临-燃尽0'!BU253)</f>
        <v>#N/A</v>
      </c>
      <c r="AK252" s="8" t="e">
        <f>IF(OR(ISNA(AK$1),ISNA($A252)),NA(),'临-燃尽0'!BV253)</f>
        <v>#N/A</v>
      </c>
      <c r="AL252" s="8" t="e">
        <f>IF(OR(ISNA(AL$1),ISNA($A252)),NA(),'临-燃尽0'!BW253)</f>
        <v>#N/A</v>
      </c>
      <c r="AM252" s="8" t="e">
        <f>IF(OR(ISNA(AM$1),ISNA($A252)),NA(),'临-燃尽0'!BX253)</f>
        <v>#N/A</v>
      </c>
      <c r="AN252" s="8" t="e">
        <f>IF(OR(ISNA(AN$1),ISNA($A252)),NA(),'临-燃尽0'!BY253)</f>
        <v>#N/A</v>
      </c>
      <c r="AO252" s="8" t="e">
        <f>IF(OR(ISNA(AO$1),ISNA($A252)),NA(),'临-燃尽0'!BZ253)</f>
        <v>#N/A</v>
      </c>
      <c r="AP252" s="8" t="e">
        <f>IF(OR(ISNA(AP$1),ISNA($A252)),NA(),'临-燃尽0'!CA253)</f>
        <v>#N/A</v>
      </c>
      <c r="AQ252" s="8" t="e">
        <f>IF(OR(ISNA(AQ$1),ISNA($A252)),NA(),'临-燃尽0'!CB253)</f>
        <v>#N/A</v>
      </c>
      <c r="AR252" s="8" t="e">
        <f>IF(OR(ISNA(AR$1),ISNA($A252)),NA(),'临-燃尽0'!CC253)</f>
        <v>#N/A</v>
      </c>
      <c r="AS252" s="8" t="e">
        <f>IF(OR(ISNA(AS$1),ISNA($A252)),NA(),'临-燃尽0'!CD253)</f>
        <v>#N/A</v>
      </c>
      <c r="AT252" s="8" t="e">
        <f>IF(OR(ISNA(AT$1),ISNA($A252)),NA(),'临-燃尽0'!CE253)</f>
        <v>#N/A</v>
      </c>
      <c r="AU252" s="8" t="e">
        <f>IF(OR(ISNA(AU$1),ISNA($A252)),NA(),'临-燃尽0'!CF253)</f>
        <v>#N/A</v>
      </c>
      <c r="AV252" s="8" t="e">
        <f>IF(OR(ISNA(AV$1),ISNA($A252)),NA(),'临-燃尽0'!CG253)</f>
        <v>#N/A</v>
      </c>
      <c r="AW252" s="8" t="e">
        <f>IF(OR(ISNA(AW$1),ISNA($A252)),NA(),'临-燃尽0'!CH253)</f>
        <v>#N/A</v>
      </c>
      <c r="AX252" s="8" t="e">
        <f>IF(OR(ISNA(AX$1),ISNA($A252)),NA(),'临-燃尽0'!CI253)</f>
        <v>#N/A</v>
      </c>
      <c r="AY252" s="8" t="e">
        <f>IF(OR(ISNA(AY$1),ISNA($A252)),NA(),'临-燃尽0'!CJ253)</f>
        <v>#N/A</v>
      </c>
      <c r="AZ252" s="8" t="e">
        <f>IF(OR(ISNA(AZ$1),ISNA($A252)),NA(),'临-燃尽0'!CK253)</f>
        <v>#N/A</v>
      </c>
    </row>
    <row r="253" spans="1:52">
      <c r="A253" s="8" t="e">
        <f>IF(OR('临-燃尽0'!AL254="",'临-燃尽0'!AL254="总计"),NA(),'临-燃尽0'!AL254)</f>
        <v>#N/A</v>
      </c>
      <c r="B253" s="8" t="e">
        <f>IF(ISNA($A253),NA(),'临-燃尽0'!AM254)</f>
        <v>#N/A</v>
      </c>
      <c r="C253" s="8" t="e">
        <f>IF(ISNA($A253),NA(),'临-燃尽0'!AN254)</f>
        <v>#N/A</v>
      </c>
      <c r="D253" s="8" t="e">
        <f>IF(ISNA($A253),NA(),'临-燃尽0'!AO254)</f>
        <v>#N/A</v>
      </c>
      <c r="E253" s="8" t="e">
        <f>IF(OR(ISNA(E$1),ISNA($A253)),NA(),'临-燃尽0'!AP254)</f>
        <v>#N/A</v>
      </c>
      <c r="F253" s="8" t="e">
        <f>IF(OR(ISNA(F$1),ISNA($A253)),NA(),'临-燃尽0'!AQ254)</f>
        <v>#N/A</v>
      </c>
      <c r="G253" s="8" t="e">
        <f>IF(OR(ISNA(G$1),ISNA($A253)),NA(),'临-燃尽0'!AR254)</f>
        <v>#N/A</v>
      </c>
      <c r="H253" s="8" t="e">
        <f>IF(OR(ISNA(H$1),ISNA($A253)),NA(),'临-燃尽0'!AS254)</f>
        <v>#N/A</v>
      </c>
      <c r="I253" s="8" t="e">
        <f>IF(OR(ISNA(I$1),ISNA($A253)),NA(),'临-燃尽0'!AT254)</f>
        <v>#N/A</v>
      </c>
      <c r="J253" s="8" t="e">
        <f>IF(OR(ISNA(J$1),ISNA($A253)),NA(),'临-燃尽0'!AU254)</f>
        <v>#N/A</v>
      </c>
      <c r="K253" s="8" t="e">
        <f>IF(OR(ISNA(K$1),ISNA($A253)),NA(),'临-燃尽0'!AV254)</f>
        <v>#N/A</v>
      </c>
      <c r="L253" s="8" t="e">
        <f>IF(OR(ISNA(L$1),ISNA($A253)),NA(),'临-燃尽0'!AW254)</f>
        <v>#N/A</v>
      </c>
      <c r="M253" s="8" t="e">
        <f>IF(OR(ISNA(M$1),ISNA($A253)),NA(),'临-燃尽0'!AX254)</f>
        <v>#N/A</v>
      </c>
      <c r="N253" s="8" t="e">
        <f>IF(OR(ISNA(N$1),ISNA($A253)),NA(),'临-燃尽0'!AY254)</f>
        <v>#N/A</v>
      </c>
      <c r="O253" s="8" t="e">
        <f>IF(OR(ISNA(O$1),ISNA($A253)),NA(),'临-燃尽0'!AZ254)</f>
        <v>#N/A</v>
      </c>
      <c r="P253" s="8" t="e">
        <f>IF(OR(ISNA(P$1),ISNA($A253)),NA(),'临-燃尽0'!BA254)</f>
        <v>#N/A</v>
      </c>
      <c r="Q253" s="8" t="e">
        <f>IF(OR(ISNA(Q$1),ISNA($A253)),NA(),'临-燃尽0'!BB254)</f>
        <v>#N/A</v>
      </c>
      <c r="R253" s="8" t="e">
        <f>IF(OR(ISNA(R$1),ISNA($A253)),NA(),'临-燃尽0'!BC254)</f>
        <v>#N/A</v>
      </c>
      <c r="S253" s="8" t="e">
        <f>IF(OR(ISNA(S$1),ISNA($A253)),NA(),'临-燃尽0'!BD254)</f>
        <v>#N/A</v>
      </c>
      <c r="T253" s="8" t="e">
        <f>IF(OR(ISNA(T$1),ISNA($A253)),NA(),'临-燃尽0'!BE254)</f>
        <v>#N/A</v>
      </c>
      <c r="U253" s="8" t="e">
        <f>IF(OR(ISNA(U$1),ISNA($A253)),NA(),'临-燃尽0'!BF254)</f>
        <v>#N/A</v>
      </c>
      <c r="V253" s="8" t="e">
        <f>IF(OR(ISNA(V$1),ISNA($A253)),NA(),'临-燃尽0'!BG254)</f>
        <v>#N/A</v>
      </c>
      <c r="W253" s="8" t="e">
        <f>IF(OR(ISNA(W$1),ISNA($A253)),NA(),'临-燃尽0'!BH254)</f>
        <v>#N/A</v>
      </c>
      <c r="X253" s="8" t="e">
        <f>IF(OR(ISNA(X$1),ISNA($A253)),NA(),'临-燃尽0'!BI254)</f>
        <v>#N/A</v>
      </c>
      <c r="Y253" s="8" t="e">
        <f>IF(OR(ISNA(Y$1),ISNA($A253)),NA(),'临-燃尽0'!BJ254)</f>
        <v>#N/A</v>
      </c>
      <c r="Z253" s="8" t="e">
        <f>IF(OR(ISNA(Z$1),ISNA($A253)),NA(),'临-燃尽0'!BK254)</f>
        <v>#N/A</v>
      </c>
      <c r="AA253" s="8" t="e">
        <f>IF(OR(ISNA(AA$1),ISNA($A253)),NA(),'临-燃尽0'!BL254)</f>
        <v>#N/A</v>
      </c>
      <c r="AB253" s="8" t="e">
        <f>IF(OR(ISNA(AB$1),ISNA($A253)),NA(),'临-燃尽0'!BM254)</f>
        <v>#N/A</v>
      </c>
      <c r="AC253" s="8" t="e">
        <f>IF(OR(ISNA(AC$1),ISNA($A253)),NA(),'临-燃尽0'!BN254)</f>
        <v>#N/A</v>
      </c>
      <c r="AD253" s="8" t="e">
        <f>IF(OR(ISNA(AD$1),ISNA($A253)),NA(),'临-燃尽0'!BO254)</f>
        <v>#N/A</v>
      </c>
      <c r="AE253" s="8" t="e">
        <f>IF(OR(ISNA(AE$1),ISNA($A253)),NA(),'临-燃尽0'!BP254)</f>
        <v>#N/A</v>
      </c>
      <c r="AF253" s="8" t="e">
        <f>IF(OR(ISNA(AF$1),ISNA($A253)),NA(),'临-燃尽0'!BQ254)</f>
        <v>#N/A</v>
      </c>
      <c r="AG253" s="8" t="e">
        <f>IF(OR(ISNA(AG$1),ISNA($A253)),NA(),'临-燃尽0'!BR254)</f>
        <v>#N/A</v>
      </c>
      <c r="AH253" s="8" t="e">
        <f>IF(OR(ISNA(AH$1),ISNA($A253)),NA(),'临-燃尽0'!BS254)</f>
        <v>#N/A</v>
      </c>
      <c r="AI253" s="8" t="e">
        <f>IF(OR(ISNA(AI$1),ISNA($A253)),NA(),'临-燃尽0'!BT254)</f>
        <v>#N/A</v>
      </c>
      <c r="AJ253" s="8" t="e">
        <f>IF(OR(ISNA(AJ$1),ISNA($A253)),NA(),'临-燃尽0'!BU254)</f>
        <v>#N/A</v>
      </c>
      <c r="AK253" s="8" t="e">
        <f>IF(OR(ISNA(AK$1),ISNA($A253)),NA(),'临-燃尽0'!BV254)</f>
        <v>#N/A</v>
      </c>
      <c r="AL253" s="8" t="e">
        <f>IF(OR(ISNA(AL$1),ISNA($A253)),NA(),'临-燃尽0'!BW254)</f>
        <v>#N/A</v>
      </c>
      <c r="AM253" s="8" t="e">
        <f>IF(OR(ISNA(AM$1),ISNA($A253)),NA(),'临-燃尽0'!BX254)</f>
        <v>#N/A</v>
      </c>
      <c r="AN253" s="8" t="e">
        <f>IF(OR(ISNA(AN$1),ISNA($A253)),NA(),'临-燃尽0'!BY254)</f>
        <v>#N/A</v>
      </c>
      <c r="AO253" s="8" t="e">
        <f>IF(OR(ISNA(AO$1),ISNA($A253)),NA(),'临-燃尽0'!BZ254)</f>
        <v>#N/A</v>
      </c>
      <c r="AP253" s="8" t="e">
        <f>IF(OR(ISNA(AP$1),ISNA($A253)),NA(),'临-燃尽0'!CA254)</f>
        <v>#N/A</v>
      </c>
      <c r="AQ253" s="8" t="e">
        <f>IF(OR(ISNA(AQ$1),ISNA($A253)),NA(),'临-燃尽0'!CB254)</f>
        <v>#N/A</v>
      </c>
      <c r="AR253" s="8" t="e">
        <f>IF(OR(ISNA(AR$1),ISNA($A253)),NA(),'临-燃尽0'!CC254)</f>
        <v>#N/A</v>
      </c>
      <c r="AS253" s="8" t="e">
        <f>IF(OR(ISNA(AS$1),ISNA($A253)),NA(),'临-燃尽0'!CD254)</f>
        <v>#N/A</v>
      </c>
      <c r="AT253" s="8" t="e">
        <f>IF(OR(ISNA(AT$1),ISNA($A253)),NA(),'临-燃尽0'!CE254)</f>
        <v>#N/A</v>
      </c>
      <c r="AU253" s="8" t="e">
        <f>IF(OR(ISNA(AU$1),ISNA($A253)),NA(),'临-燃尽0'!CF254)</f>
        <v>#N/A</v>
      </c>
      <c r="AV253" s="8" t="e">
        <f>IF(OR(ISNA(AV$1),ISNA($A253)),NA(),'临-燃尽0'!CG254)</f>
        <v>#N/A</v>
      </c>
      <c r="AW253" s="8" t="e">
        <f>IF(OR(ISNA(AW$1),ISNA($A253)),NA(),'临-燃尽0'!CH254)</f>
        <v>#N/A</v>
      </c>
      <c r="AX253" s="8" t="e">
        <f>IF(OR(ISNA(AX$1),ISNA($A253)),NA(),'临-燃尽0'!CI254)</f>
        <v>#N/A</v>
      </c>
      <c r="AY253" s="8" t="e">
        <f>IF(OR(ISNA(AY$1),ISNA($A253)),NA(),'临-燃尽0'!CJ254)</f>
        <v>#N/A</v>
      </c>
      <c r="AZ253" s="8" t="e">
        <f>IF(OR(ISNA(AZ$1),ISNA($A253)),NA(),'临-燃尽0'!CK254)</f>
        <v>#N/A</v>
      </c>
    </row>
    <row r="254" spans="1:52">
      <c r="A254" s="8" t="e">
        <f>IF(OR('临-燃尽0'!AL255="",'临-燃尽0'!AL255="总计"),NA(),'临-燃尽0'!AL255)</f>
        <v>#N/A</v>
      </c>
      <c r="B254" s="8" t="e">
        <f>IF(ISNA($A254),NA(),'临-燃尽0'!AM255)</f>
        <v>#N/A</v>
      </c>
      <c r="C254" s="8" t="e">
        <f>IF(ISNA($A254),NA(),'临-燃尽0'!AN255)</f>
        <v>#N/A</v>
      </c>
      <c r="D254" s="8" t="e">
        <f>IF(ISNA($A254),NA(),'临-燃尽0'!AO255)</f>
        <v>#N/A</v>
      </c>
      <c r="E254" s="8" t="e">
        <f>IF(OR(ISNA(E$1),ISNA($A254)),NA(),'临-燃尽0'!AP255)</f>
        <v>#N/A</v>
      </c>
      <c r="F254" s="8" t="e">
        <f>IF(OR(ISNA(F$1),ISNA($A254)),NA(),'临-燃尽0'!AQ255)</f>
        <v>#N/A</v>
      </c>
      <c r="G254" s="8" t="e">
        <f>IF(OR(ISNA(G$1),ISNA($A254)),NA(),'临-燃尽0'!AR255)</f>
        <v>#N/A</v>
      </c>
      <c r="H254" s="8" t="e">
        <f>IF(OR(ISNA(H$1),ISNA($A254)),NA(),'临-燃尽0'!AS255)</f>
        <v>#N/A</v>
      </c>
      <c r="I254" s="8" t="e">
        <f>IF(OR(ISNA(I$1),ISNA($A254)),NA(),'临-燃尽0'!AT255)</f>
        <v>#N/A</v>
      </c>
      <c r="J254" s="8" t="e">
        <f>IF(OR(ISNA(J$1),ISNA($A254)),NA(),'临-燃尽0'!AU255)</f>
        <v>#N/A</v>
      </c>
      <c r="K254" s="8" t="e">
        <f>IF(OR(ISNA(K$1),ISNA($A254)),NA(),'临-燃尽0'!AV255)</f>
        <v>#N/A</v>
      </c>
      <c r="L254" s="8" t="e">
        <f>IF(OR(ISNA(L$1),ISNA($A254)),NA(),'临-燃尽0'!AW255)</f>
        <v>#N/A</v>
      </c>
      <c r="M254" s="8" t="e">
        <f>IF(OR(ISNA(M$1),ISNA($A254)),NA(),'临-燃尽0'!AX255)</f>
        <v>#N/A</v>
      </c>
      <c r="N254" s="8" t="e">
        <f>IF(OR(ISNA(N$1),ISNA($A254)),NA(),'临-燃尽0'!AY255)</f>
        <v>#N/A</v>
      </c>
      <c r="O254" s="8" t="e">
        <f>IF(OR(ISNA(O$1),ISNA($A254)),NA(),'临-燃尽0'!AZ255)</f>
        <v>#N/A</v>
      </c>
      <c r="P254" s="8" t="e">
        <f>IF(OR(ISNA(P$1),ISNA($A254)),NA(),'临-燃尽0'!BA255)</f>
        <v>#N/A</v>
      </c>
      <c r="Q254" s="8" t="e">
        <f>IF(OR(ISNA(Q$1),ISNA($A254)),NA(),'临-燃尽0'!BB255)</f>
        <v>#N/A</v>
      </c>
      <c r="R254" s="8" t="e">
        <f>IF(OR(ISNA(R$1),ISNA($A254)),NA(),'临-燃尽0'!BC255)</f>
        <v>#N/A</v>
      </c>
      <c r="S254" s="8" t="e">
        <f>IF(OR(ISNA(S$1),ISNA($A254)),NA(),'临-燃尽0'!BD255)</f>
        <v>#N/A</v>
      </c>
      <c r="T254" s="8" t="e">
        <f>IF(OR(ISNA(T$1),ISNA($A254)),NA(),'临-燃尽0'!BE255)</f>
        <v>#N/A</v>
      </c>
      <c r="U254" s="8" t="e">
        <f>IF(OR(ISNA(U$1),ISNA($A254)),NA(),'临-燃尽0'!BF255)</f>
        <v>#N/A</v>
      </c>
      <c r="V254" s="8" t="e">
        <f>IF(OR(ISNA(V$1),ISNA($A254)),NA(),'临-燃尽0'!BG255)</f>
        <v>#N/A</v>
      </c>
      <c r="W254" s="8" t="e">
        <f>IF(OR(ISNA(W$1),ISNA($A254)),NA(),'临-燃尽0'!BH255)</f>
        <v>#N/A</v>
      </c>
      <c r="X254" s="8" t="e">
        <f>IF(OR(ISNA(X$1),ISNA($A254)),NA(),'临-燃尽0'!BI255)</f>
        <v>#N/A</v>
      </c>
      <c r="Y254" s="8" t="e">
        <f>IF(OR(ISNA(Y$1),ISNA($A254)),NA(),'临-燃尽0'!BJ255)</f>
        <v>#N/A</v>
      </c>
      <c r="Z254" s="8" t="e">
        <f>IF(OR(ISNA(Z$1),ISNA($A254)),NA(),'临-燃尽0'!BK255)</f>
        <v>#N/A</v>
      </c>
      <c r="AA254" s="8" t="e">
        <f>IF(OR(ISNA(AA$1),ISNA($A254)),NA(),'临-燃尽0'!BL255)</f>
        <v>#N/A</v>
      </c>
      <c r="AB254" s="8" t="e">
        <f>IF(OR(ISNA(AB$1),ISNA($A254)),NA(),'临-燃尽0'!BM255)</f>
        <v>#N/A</v>
      </c>
      <c r="AC254" s="8" t="e">
        <f>IF(OR(ISNA(AC$1),ISNA($A254)),NA(),'临-燃尽0'!BN255)</f>
        <v>#N/A</v>
      </c>
      <c r="AD254" s="8" t="e">
        <f>IF(OR(ISNA(AD$1),ISNA($A254)),NA(),'临-燃尽0'!BO255)</f>
        <v>#N/A</v>
      </c>
      <c r="AE254" s="8" t="e">
        <f>IF(OR(ISNA(AE$1),ISNA($A254)),NA(),'临-燃尽0'!BP255)</f>
        <v>#N/A</v>
      </c>
      <c r="AF254" s="8" t="e">
        <f>IF(OR(ISNA(AF$1),ISNA($A254)),NA(),'临-燃尽0'!BQ255)</f>
        <v>#N/A</v>
      </c>
      <c r="AG254" s="8" t="e">
        <f>IF(OR(ISNA(AG$1),ISNA($A254)),NA(),'临-燃尽0'!BR255)</f>
        <v>#N/A</v>
      </c>
      <c r="AH254" s="8" t="e">
        <f>IF(OR(ISNA(AH$1),ISNA($A254)),NA(),'临-燃尽0'!BS255)</f>
        <v>#N/A</v>
      </c>
      <c r="AI254" s="8" t="e">
        <f>IF(OR(ISNA(AI$1),ISNA($A254)),NA(),'临-燃尽0'!BT255)</f>
        <v>#N/A</v>
      </c>
      <c r="AJ254" s="8" t="e">
        <f>IF(OR(ISNA(AJ$1),ISNA($A254)),NA(),'临-燃尽0'!BU255)</f>
        <v>#N/A</v>
      </c>
      <c r="AK254" s="8" t="e">
        <f>IF(OR(ISNA(AK$1),ISNA($A254)),NA(),'临-燃尽0'!BV255)</f>
        <v>#N/A</v>
      </c>
      <c r="AL254" s="8" t="e">
        <f>IF(OR(ISNA(AL$1),ISNA($A254)),NA(),'临-燃尽0'!BW255)</f>
        <v>#N/A</v>
      </c>
      <c r="AM254" s="8" t="e">
        <f>IF(OR(ISNA(AM$1),ISNA($A254)),NA(),'临-燃尽0'!BX255)</f>
        <v>#N/A</v>
      </c>
      <c r="AN254" s="8" t="e">
        <f>IF(OR(ISNA(AN$1),ISNA($A254)),NA(),'临-燃尽0'!BY255)</f>
        <v>#N/A</v>
      </c>
      <c r="AO254" s="8" t="e">
        <f>IF(OR(ISNA(AO$1),ISNA($A254)),NA(),'临-燃尽0'!BZ255)</f>
        <v>#N/A</v>
      </c>
      <c r="AP254" s="8" t="e">
        <f>IF(OR(ISNA(AP$1),ISNA($A254)),NA(),'临-燃尽0'!CA255)</f>
        <v>#N/A</v>
      </c>
      <c r="AQ254" s="8" t="e">
        <f>IF(OR(ISNA(AQ$1),ISNA($A254)),NA(),'临-燃尽0'!CB255)</f>
        <v>#N/A</v>
      </c>
      <c r="AR254" s="8" t="e">
        <f>IF(OR(ISNA(AR$1),ISNA($A254)),NA(),'临-燃尽0'!CC255)</f>
        <v>#N/A</v>
      </c>
      <c r="AS254" s="8" t="e">
        <f>IF(OR(ISNA(AS$1),ISNA($A254)),NA(),'临-燃尽0'!CD255)</f>
        <v>#N/A</v>
      </c>
      <c r="AT254" s="8" t="e">
        <f>IF(OR(ISNA(AT$1),ISNA($A254)),NA(),'临-燃尽0'!CE255)</f>
        <v>#N/A</v>
      </c>
      <c r="AU254" s="8" t="e">
        <f>IF(OR(ISNA(AU$1),ISNA($A254)),NA(),'临-燃尽0'!CF255)</f>
        <v>#N/A</v>
      </c>
      <c r="AV254" s="8" t="e">
        <f>IF(OR(ISNA(AV$1),ISNA($A254)),NA(),'临-燃尽0'!CG255)</f>
        <v>#N/A</v>
      </c>
      <c r="AW254" s="8" t="e">
        <f>IF(OR(ISNA(AW$1),ISNA($A254)),NA(),'临-燃尽0'!CH255)</f>
        <v>#N/A</v>
      </c>
      <c r="AX254" s="8" t="e">
        <f>IF(OR(ISNA(AX$1),ISNA($A254)),NA(),'临-燃尽0'!CI255)</f>
        <v>#N/A</v>
      </c>
      <c r="AY254" s="8" t="e">
        <f>IF(OR(ISNA(AY$1),ISNA($A254)),NA(),'临-燃尽0'!CJ255)</f>
        <v>#N/A</v>
      </c>
      <c r="AZ254" s="8" t="e">
        <f>IF(OR(ISNA(AZ$1),ISNA($A254)),NA(),'临-燃尽0'!CK255)</f>
        <v>#N/A</v>
      </c>
    </row>
    <row r="255" spans="1:52">
      <c r="A255" s="8" t="e">
        <f>IF(OR('临-燃尽0'!AL256="",'临-燃尽0'!AL256="总计"),NA(),'临-燃尽0'!AL256)</f>
        <v>#N/A</v>
      </c>
      <c r="B255" s="8" t="e">
        <f>IF(ISNA($A255),NA(),'临-燃尽0'!AM256)</f>
        <v>#N/A</v>
      </c>
      <c r="C255" s="8" t="e">
        <f>IF(ISNA($A255),NA(),'临-燃尽0'!AN256)</f>
        <v>#N/A</v>
      </c>
      <c r="D255" s="8" t="e">
        <f>IF(ISNA($A255),NA(),'临-燃尽0'!AO256)</f>
        <v>#N/A</v>
      </c>
      <c r="E255" s="8" t="e">
        <f>IF(OR(ISNA(E$1),ISNA($A255)),NA(),'临-燃尽0'!AP256)</f>
        <v>#N/A</v>
      </c>
      <c r="F255" s="8" t="e">
        <f>IF(OR(ISNA(F$1),ISNA($A255)),NA(),'临-燃尽0'!AQ256)</f>
        <v>#N/A</v>
      </c>
      <c r="G255" s="8" t="e">
        <f>IF(OR(ISNA(G$1),ISNA($A255)),NA(),'临-燃尽0'!AR256)</f>
        <v>#N/A</v>
      </c>
      <c r="H255" s="8" t="e">
        <f>IF(OR(ISNA(H$1),ISNA($A255)),NA(),'临-燃尽0'!AS256)</f>
        <v>#N/A</v>
      </c>
      <c r="I255" s="8" t="e">
        <f>IF(OR(ISNA(I$1),ISNA($A255)),NA(),'临-燃尽0'!AT256)</f>
        <v>#N/A</v>
      </c>
      <c r="J255" s="8" t="e">
        <f>IF(OR(ISNA(J$1),ISNA($A255)),NA(),'临-燃尽0'!AU256)</f>
        <v>#N/A</v>
      </c>
      <c r="K255" s="8" t="e">
        <f>IF(OR(ISNA(K$1),ISNA($A255)),NA(),'临-燃尽0'!AV256)</f>
        <v>#N/A</v>
      </c>
      <c r="L255" s="8" t="e">
        <f>IF(OR(ISNA(L$1),ISNA($A255)),NA(),'临-燃尽0'!AW256)</f>
        <v>#N/A</v>
      </c>
      <c r="M255" s="8" t="e">
        <f>IF(OR(ISNA(M$1),ISNA($A255)),NA(),'临-燃尽0'!AX256)</f>
        <v>#N/A</v>
      </c>
      <c r="N255" s="8" t="e">
        <f>IF(OR(ISNA(N$1),ISNA($A255)),NA(),'临-燃尽0'!AY256)</f>
        <v>#N/A</v>
      </c>
      <c r="O255" s="8" t="e">
        <f>IF(OR(ISNA(O$1),ISNA($A255)),NA(),'临-燃尽0'!AZ256)</f>
        <v>#N/A</v>
      </c>
      <c r="P255" s="8" t="e">
        <f>IF(OR(ISNA(P$1),ISNA($A255)),NA(),'临-燃尽0'!BA256)</f>
        <v>#N/A</v>
      </c>
      <c r="Q255" s="8" t="e">
        <f>IF(OR(ISNA(Q$1),ISNA($A255)),NA(),'临-燃尽0'!BB256)</f>
        <v>#N/A</v>
      </c>
      <c r="R255" s="8" t="e">
        <f>IF(OR(ISNA(R$1),ISNA($A255)),NA(),'临-燃尽0'!BC256)</f>
        <v>#N/A</v>
      </c>
      <c r="S255" s="8" t="e">
        <f>IF(OR(ISNA(S$1),ISNA($A255)),NA(),'临-燃尽0'!BD256)</f>
        <v>#N/A</v>
      </c>
      <c r="T255" s="8" t="e">
        <f>IF(OR(ISNA(T$1),ISNA($A255)),NA(),'临-燃尽0'!BE256)</f>
        <v>#N/A</v>
      </c>
      <c r="U255" s="8" t="e">
        <f>IF(OR(ISNA(U$1),ISNA($A255)),NA(),'临-燃尽0'!BF256)</f>
        <v>#N/A</v>
      </c>
      <c r="V255" s="8" t="e">
        <f>IF(OR(ISNA(V$1),ISNA($A255)),NA(),'临-燃尽0'!BG256)</f>
        <v>#N/A</v>
      </c>
      <c r="W255" s="8" t="e">
        <f>IF(OR(ISNA(W$1),ISNA($A255)),NA(),'临-燃尽0'!BH256)</f>
        <v>#N/A</v>
      </c>
      <c r="X255" s="8" t="e">
        <f>IF(OR(ISNA(X$1),ISNA($A255)),NA(),'临-燃尽0'!BI256)</f>
        <v>#N/A</v>
      </c>
      <c r="Y255" s="8" t="e">
        <f>IF(OR(ISNA(Y$1),ISNA($A255)),NA(),'临-燃尽0'!BJ256)</f>
        <v>#N/A</v>
      </c>
      <c r="Z255" s="8" t="e">
        <f>IF(OR(ISNA(Z$1),ISNA($A255)),NA(),'临-燃尽0'!BK256)</f>
        <v>#N/A</v>
      </c>
      <c r="AA255" s="8" t="e">
        <f>IF(OR(ISNA(AA$1),ISNA($A255)),NA(),'临-燃尽0'!BL256)</f>
        <v>#N/A</v>
      </c>
      <c r="AB255" s="8" t="e">
        <f>IF(OR(ISNA(AB$1),ISNA($A255)),NA(),'临-燃尽0'!BM256)</f>
        <v>#N/A</v>
      </c>
      <c r="AC255" s="8" t="e">
        <f>IF(OR(ISNA(AC$1),ISNA($A255)),NA(),'临-燃尽0'!BN256)</f>
        <v>#N/A</v>
      </c>
      <c r="AD255" s="8" t="e">
        <f>IF(OR(ISNA(AD$1),ISNA($A255)),NA(),'临-燃尽0'!BO256)</f>
        <v>#N/A</v>
      </c>
      <c r="AE255" s="8" t="e">
        <f>IF(OR(ISNA(AE$1),ISNA($A255)),NA(),'临-燃尽0'!BP256)</f>
        <v>#N/A</v>
      </c>
      <c r="AF255" s="8" t="e">
        <f>IF(OR(ISNA(AF$1),ISNA($A255)),NA(),'临-燃尽0'!BQ256)</f>
        <v>#N/A</v>
      </c>
      <c r="AG255" s="8" t="e">
        <f>IF(OR(ISNA(AG$1),ISNA($A255)),NA(),'临-燃尽0'!BR256)</f>
        <v>#N/A</v>
      </c>
      <c r="AH255" s="8" t="e">
        <f>IF(OR(ISNA(AH$1),ISNA($A255)),NA(),'临-燃尽0'!BS256)</f>
        <v>#N/A</v>
      </c>
      <c r="AI255" s="8" t="e">
        <f>IF(OR(ISNA(AI$1),ISNA($A255)),NA(),'临-燃尽0'!BT256)</f>
        <v>#N/A</v>
      </c>
      <c r="AJ255" s="8" t="e">
        <f>IF(OR(ISNA(AJ$1),ISNA($A255)),NA(),'临-燃尽0'!BU256)</f>
        <v>#N/A</v>
      </c>
      <c r="AK255" s="8" t="e">
        <f>IF(OR(ISNA(AK$1),ISNA($A255)),NA(),'临-燃尽0'!BV256)</f>
        <v>#N/A</v>
      </c>
      <c r="AL255" s="8" t="e">
        <f>IF(OR(ISNA(AL$1),ISNA($A255)),NA(),'临-燃尽0'!BW256)</f>
        <v>#N/A</v>
      </c>
      <c r="AM255" s="8" t="e">
        <f>IF(OR(ISNA(AM$1),ISNA($A255)),NA(),'临-燃尽0'!BX256)</f>
        <v>#N/A</v>
      </c>
      <c r="AN255" s="8" t="e">
        <f>IF(OR(ISNA(AN$1),ISNA($A255)),NA(),'临-燃尽0'!BY256)</f>
        <v>#N/A</v>
      </c>
      <c r="AO255" s="8" t="e">
        <f>IF(OR(ISNA(AO$1),ISNA($A255)),NA(),'临-燃尽0'!BZ256)</f>
        <v>#N/A</v>
      </c>
      <c r="AP255" s="8" t="e">
        <f>IF(OR(ISNA(AP$1),ISNA($A255)),NA(),'临-燃尽0'!CA256)</f>
        <v>#N/A</v>
      </c>
      <c r="AQ255" s="8" t="e">
        <f>IF(OR(ISNA(AQ$1),ISNA($A255)),NA(),'临-燃尽0'!CB256)</f>
        <v>#N/A</v>
      </c>
      <c r="AR255" s="8" t="e">
        <f>IF(OR(ISNA(AR$1),ISNA($A255)),NA(),'临-燃尽0'!CC256)</f>
        <v>#N/A</v>
      </c>
      <c r="AS255" s="8" t="e">
        <f>IF(OR(ISNA(AS$1),ISNA($A255)),NA(),'临-燃尽0'!CD256)</f>
        <v>#N/A</v>
      </c>
      <c r="AT255" s="8" t="e">
        <f>IF(OR(ISNA(AT$1),ISNA($A255)),NA(),'临-燃尽0'!CE256)</f>
        <v>#N/A</v>
      </c>
      <c r="AU255" s="8" t="e">
        <f>IF(OR(ISNA(AU$1),ISNA($A255)),NA(),'临-燃尽0'!CF256)</f>
        <v>#N/A</v>
      </c>
      <c r="AV255" s="8" t="e">
        <f>IF(OR(ISNA(AV$1),ISNA($A255)),NA(),'临-燃尽0'!CG256)</f>
        <v>#N/A</v>
      </c>
      <c r="AW255" s="8" t="e">
        <f>IF(OR(ISNA(AW$1),ISNA($A255)),NA(),'临-燃尽0'!CH256)</f>
        <v>#N/A</v>
      </c>
      <c r="AX255" s="8" t="e">
        <f>IF(OR(ISNA(AX$1),ISNA($A255)),NA(),'临-燃尽0'!CI256)</f>
        <v>#N/A</v>
      </c>
      <c r="AY255" s="8" t="e">
        <f>IF(OR(ISNA(AY$1),ISNA($A255)),NA(),'临-燃尽0'!CJ256)</f>
        <v>#N/A</v>
      </c>
      <c r="AZ255" s="8" t="e">
        <f>IF(OR(ISNA(AZ$1),ISNA($A255)),NA(),'临-燃尽0'!CK256)</f>
        <v>#N/A</v>
      </c>
    </row>
    <row r="256" spans="1:52">
      <c r="A256" s="8" t="e">
        <f>IF(OR('临-燃尽0'!AL257="",'临-燃尽0'!AL257="总计"),NA(),'临-燃尽0'!AL257)</f>
        <v>#N/A</v>
      </c>
      <c r="B256" s="8" t="e">
        <f>IF(ISNA($A256),NA(),'临-燃尽0'!AM257)</f>
        <v>#N/A</v>
      </c>
      <c r="C256" s="8" t="e">
        <f>IF(ISNA($A256),NA(),'临-燃尽0'!AN257)</f>
        <v>#N/A</v>
      </c>
      <c r="D256" s="8" t="e">
        <f>IF(ISNA($A256),NA(),'临-燃尽0'!AO257)</f>
        <v>#N/A</v>
      </c>
      <c r="E256" s="8" t="e">
        <f>IF(OR(ISNA(E$1),ISNA($A256)),NA(),'临-燃尽0'!AP257)</f>
        <v>#N/A</v>
      </c>
      <c r="F256" s="8" t="e">
        <f>IF(OR(ISNA(F$1),ISNA($A256)),NA(),'临-燃尽0'!AQ257)</f>
        <v>#N/A</v>
      </c>
      <c r="G256" s="8" t="e">
        <f>IF(OR(ISNA(G$1),ISNA($A256)),NA(),'临-燃尽0'!AR257)</f>
        <v>#N/A</v>
      </c>
      <c r="H256" s="8" t="e">
        <f>IF(OR(ISNA(H$1),ISNA($A256)),NA(),'临-燃尽0'!AS257)</f>
        <v>#N/A</v>
      </c>
      <c r="I256" s="8" t="e">
        <f>IF(OR(ISNA(I$1),ISNA($A256)),NA(),'临-燃尽0'!AT257)</f>
        <v>#N/A</v>
      </c>
      <c r="J256" s="8" t="e">
        <f>IF(OR(ISNA(J$1),ISNA($A256)),NA(),'临-燃尽0'!AU257)</f>
        <v>#N/A</v>
      </c>
      <c r="K256" s="8" t="e">
        <f>IF(OR(ISNA(K$1),ISNA($A256)),NA(),'临-燃尽0'!AV257)</f>
        <v>#N/A</v>
      </c>
      <c r="L256" s="8" t="e">
        <f>IF(OR(ISNA(L$1),ISNA($A256)),NA(),'临-燃尽0'!AW257)</f>
        <v>#N/A</v>
      </c>
      <c r="M256" s="8" t="e">
        <f>IF(OR(ISNA(M$1),ISNA($A256)),NA(),'临-燃尽0'!AX257)</f>
        <v>#N/A</v>
      </c>
      <c r="N256" s="8" t="e">
        <f>IF(OR(ISNA(N$1),ISNA($A256)),NA(),'临-燃尽0'!AY257)</f>
        <v>#N/A</v>
      </c>
      <c r="O256" s="8" t="e">
        <f>IF(OR(ISNA(O$1),ISNA($A256)),NA(),'临-燃尽0'!AZ257)</f>
        <v>#N/A</v>
      </c>
      <c r="P256" s="8" t="e">
        <f>IF(OR(ISNA(P$1),ISNA($A256)),NA(),'临-燃尽0'!BA257)</f>
        <v>#N/A</v>
      </c>
      <c r="Q256" s="8" t="e">
        <f>IF(OR(ISNA(Q$1),ISNA($A256)),NA(),'临-燃尽0'!BB257)</f>
        <v>#N/A</v>
      </c>
      <c r="R256" s="8" t="e">
        <f>IF(OR(ISNA(R$1),ISNA($A256)),NA(),'临-燃尽0'!BC257)</f>
        <v>#N/A</v>
      </c>
      <c r="S256" s="8" t="e">
        <f>IF(OR(ISNA(S$1),ISNA($A256)),NA(),'临-燃尽0'!BD257)</f>
        <v>#N/A</v>
      </c>
      <c r="T256" s="8" t="e">
        <f>IF(OR(ISNA(T$1),ISNA($A256)),NA(),'临-燃尽0'!BE257)</f>
        <v>#N/A</v>
      </c>
      <c r="U256" s="8" t="e">
        <f>IF(OR(ISNA(U$1),ISNA($A256)),NA(),'临-燃尽0'!BF257)</f>
        <v>#N/A</v>
      </c>
      <c r="V256" s="8" t="e">
        <f>IF(OR(ISNA(V$1),ISNA($A256)),NA(),'临-燃尽0'!BG257)</f>
        <v>#N/A</v>
      </c>
      <c r="W256" s="8" t="e">
        <f>IF(OR(ISNA(W$1),ISNA($A256)),NA(),'临-燃尽0'!BH257)</f>
        <v>#N/A</v>
      </c>
      <c r="X256" s="8" t="e">
        <f>IF(OR(ISNA(X$1),ISNA($A256)),NA(),'临-燃尽0'!BI257)</f>
        <v>#N/A</v>
      </c>
      <c r="Y256" s="8" t="e">
        <f>IF(OR(ISNA(Y$1),ISNA($A256)),NA(),'临-燃尽0'!BJ257)</f>
        <v>#N/A</v>
      </c>
      <c r="Z256" s="8" t="e">
        <f>IF(OR(ISNA(Z$1),ISNA($A256)),NA(),'临-燃尽0'!BK257)</f>
        <v>#N/A</v>
      </c>
      <c r="AA256" s="8" t="e">
        <f>IF(OR(ISNA(AA$1),ISNA($A256)),NA(),'临-燃尽0'!BL257)</f>
        <v>#N/A</v>
      </c>
      <c r="AB256" s="8" t="e">
        <f>IF(OR(ISNA(AB$1),ISNA($A256)),NA(),'临-燃尽0'!BM257)</f>
        <v>#N/A</v>
      </c>
      <c r="AC256" s="8" t="e">
        <f>IF(OR(ISNA(AC$1),ISNA($A256)),NA(),'临-燃尽0'!BN257)</f>
        <v>#N/A</v>
      </c>
      <c r="AD256" s="8" t="e">
        <f>IF(OR(ISNA(AD$1),ISNA($A256)),NA(),'临-燃尽0'!BO257)</f>
        <v>#N/A</v>
      </c>
      <c r="AE256" s="8" t="e">
        <f>IF(OR(ISNA(AE$1),ISNA($A256)),NA(),'临-燃尽0'!BP257)</f>
        <v>#N/A</v>
      </c>
      <c r="AF256" s="8" t="e">
        <f>IF(OR(ISNA(AF$1),ISNA($A256)),NA(),'临-燃尽0'!BQ257)</f>
        <v>#N/A</v>
      </c>
      <c r="AG256" s="8" t="e">
        <f>IF(OR(ISNA(AG$1),ISNA($A256)),NA(),'临-燃尽0'!BR257)</f>
        <v>#N/A</v>
      </c>
      <c r="AH256" s="8" t="e">
        <f>IF(OR(ISNA(AH$1),ISNA($A256)),NA(),'临-燃尽0'!BS257)</f>
        <v>#N/A</v>
      </c>
      <c r="AI256" s="8" t="e">
        <f>IF(OR(ISNA(AI$1),ISNA($A256)),NA(),'临-燃尽0'!BT257)</f>
        <v>#N/A</v>
      </c>
      <c r="AJ256" s="8" t="e">
        <f>IF(OR(ISNA(AJ$1),ISNA($A256)),NA(),'临-燃尽0'!BU257)</f>
        <v>#N/A</v>
      </c>
      <c r="AK256" s="8" t="e">
        <f>IF(OR(ISNA(AK$1),ISNA($A256)),NA(),'临-燃尽0'!BV257)</f>
        <v>#N/A</v>
      </c>
      <c r="AL256" s="8" t="e">
        <f>IF(OR(ISNA(AL$1),ISNA($A256)),NA(),'临-燃尽0'!BW257)</f>
        <v>#N/A</v>
      </c>
      <c r="AM256" s="8" t="e">
        <f>IF(OR(ISNA(AM$1),ISNA($A256)),NA(),'临-燃尽0'!BX257)</f>
        <v>#N/A</v>
      </c>
      <c r="AN256" s="8" t="e">
        <f>IF(OR(ISNA(AN$1),ISNA($A256)),NA(),'临-燃尽0'!BY257)</f>
        <v>#N/A</v>
      </c>
      <c r="AO256" s="8" t="e">
        <f>IF(OR(ISNA(AO$1),ISNA($A256)),NA(),'临-燃尽0'!BZ257)</f>
        <v>#N/A</v>
      </c>
      <c r="AP256" s="8" t="e">
        <f>IF(OR(ISNA(AP$1),ISNA($A256)),NA(),'临-燃尽0'!CA257)</f>
        <v>#N/A</v>
      </c>
      <c r="AQ256" s="8" t="e">
        <f>IF(OR(ISNA(AQ$1),ISNA($A256)),NA(),'临-燃尽0'!CB257)</f>
        <v>#N/A</v>
      </c>
      <c r="AR256" s="8" t="e">
        <f>IF(OR(ISNA(AR$1),ISNA($A256)),NA(),'临-燃尽0'!CC257)</f>
        <v>#N/A</v>
      </c>
      <c r="AS256" s="8" t="e">
        <f>IF(OR(ISNA(AS$1),ISNA($A256)),NA(),'临-燃尽0'!CD257)</f>
        <v>#N/A</v>
      </c>
      <c r="AT256" s="8" t="e">
        <f>IF(OR(ISNA(AT$1),ISNA($A256)),NA(),'临-燃尽0'!CE257)</f>
        <v>#N/A</v>
      </c>
      <c r="AU256" s="8" t="e">
        <f>IF(OR(ISNA(AU$1),ISNA($A256)),NA(),'临-燃尽0'!CF257)</f>
        <v>#N/A</v>
      </c>
      <c r="AV256" s="8" t="e">
        <f>IF(OR(ISNA(AV$1),ISNA($A256)),NA(),'临-燃尽0'!CG257)</f>
        <v>#N/A</v>
      </c>
      <c r="AW256" s="8" t="e">
        <f>IF(OR(ISNA(AW$1),ISNA($A256)),NA(),'临-燃尽0'!CH257)</f>
        <v>#N/A</v>
      </c>
      <c r="AX256" s="8" t="e">
        <f>IF(OR(ISNA(AX$1),ISNA($A256)),NA(),'临-燃尽0'!CI257)</f>
        <v>#N/A</v>
      </c>
      <c r="AY256" s="8" t="e">
        <f>IF(OR(ISNA(AY$1),ISNA($A256)),NA(),'临-燃尽0'!CJ257)</f>
        <v>#N/A</v>
      </c>
      <c r="AZ256" s="8" t="e">
        <f>IF(OR(ISNA(AZ$1),ISNA($A256)),NA(),'临-燃尽0'!CK257)</f>
        <v>#N/A</v>
      </c>
    </row>
    <row r="257" spans="1:52">
      <c r="A257" s="8" t="e">
        <f>IF(OR('临-燃尽0'!AL258="",'临-燃尽0'!AL258="总计"),NA(),'临-燃尽0'!AL258)</f>
        <v>#N/A</v>
      </c>
      <c r="B257" s="8" t="e">
        <f>IF(ISNA($A257),NA(),'临-燃尽0'!AM258)</f>
        <v>#N/A</v>
      </c>
      <c r="C257" s="8" t="e">
        <f>IF(ISNA($A257),NA(),'临-燃尽0'!AN258)</f>
        <v>#N/A</v>
      </c>
      <c r="D257" s="8" t="e">
        <f>IF(ISNA($A257),NA(),'临-燃尽0'!AO258)</f>
        <v>#N/A</v>
      </c>
      <c r="E257" s="8" t="e">
        <f>IF(OR(ISNA(E$1),ISNA($A257)),NA(),'临-燃尽0'!AP258)</f>
        <v>#N/A</v>
      </c>
      <c r="F257" s="8" t="e">
        <f>IF(OR(ISNA(F$1),ISNA($A257)),NA(),'临-燃尽0'!AQ258)</f>
        <v>#N/A</v>
      </c>
      <c r="G257" s="8" t="e">
        <f>IF(OR(ISNA(G$1),ISNA($A257)),NA(),'临-燃尽0'!AR258)</f>
        <v>#N/A</v>
      </c>
      <c r="H257" s="8" t="e">
        <f>IF(OR(ISNA(H$1),ISNA($A257)),NA(),'临-燃尽0'!AS258)</f>
        <v>#N/A</v>
      </c>
      <c r="I257" s="8" t="e">
        <f>IF(OR(ISNA(I$1),ISNA($A257)),NA(),'临-燃尽0'!AT258)</f>
        <v>#N/A</v>
      </c>
      <c r="J257" s="8" t="e">
        <f>IF(OR(ISNA(J$1),ISNA($A257)),NA(),'临-燃尽0'!AU258)</f>
        <v>#N/A</v>
      </c>
      <c r="K257" s="8" t="e">
        <f>IF(OR(ISNA(K$1),ISNA($A257)),NA(),'临-燃尽0'!AV258)</f>
        <v>#N/A</v>
      </c>
      <c r="L257" s="8" t="e">
        <f>IF(OR(ISNA(L$1),ISNA($A257)),NA(),'临-燃尽0'!AW258)</f>
        <v>#N/A</v>
      </c>
      <c r="M257" s="8" t="e">
        <f>IF(OR(ISNA(M$1),ISNA($A257)),NA(),'临-燃尽0'!AX258)</f>
        <v>#N/A</v>
      </c>
      <c r="N257" s="8" t="e">
        <f>IF(OR(ISNA(N$1),ISNA($A257)),NA(),'临-燃尽0'!AY258)</f>
        <v>#N/A</v>
      </c>
      <c r="O257" s="8" t="e">
        <f>IF(OR(ISNA(O$1),ISNA($A257)),NA(),'临-燃尽0'!AZ258)</f>
        <v>#N/A</v>
      </c>
      <c r="P257" s="8" t="e">
        <f>IF(OR(ISNA(P$1),ISNA($A257)),NA(),'临-燃尽0'!BA258)</f>
        <v>#N/A</v>
      </c>
      <c r="Q257" s="8" t="e">
        <f>IF(OR(ISNA(Q$1),ISNA($A257)),NA(),'临-燃尽0'!BB258)</f>
        <v>#N/A</v>
      </c>
      <c r="R257" s="8" t="e">
        <f>IF(OR(ISNA(R$1),ISNA($A257)),NA(),'临-燃尽0'!BC258)</f>
        <v>#N/A</v>
      </c>
      <c r="S257" s="8" t="e">
        <f>IF(OR(ISNA(S$1),ISNA($A257)),NA(),'临-燃尽0'!BD258)</f>
        <v>#N/A</v>
      </c>
      <c r="T257" s="8" t="e">
        <f>IF(OR(ISNA(T$1),ISNA($A257)),NA(),'临-燃尽0'!BE258)</f>
        <v>#N/A</v>
      </c>
      <c r="U257" s="8" t="e">
        <f>IF(OR(ISNA(U$1),ISNA($A257)),NA(),'临-燃尽0'!BF258)</f>
        <v>#N/A</v>
      </c>
      <c r="V257" s="8" t="e">
        <f>IF(OR(ISNA(V$1),ISNA($A257)),NA(),'临-燃尽0'!BG258)</f>
        <v>#N/A</v>
      </c>
      <c r="W257" s="8" t="e">
        <f>IF(OR(ISNA(W$1),ISNA($A257)),NA(),'临-燃尽0'!BH258)</f>
        <v>#N/A</v>
      </c>
      <c r="X257" s="8" t="e">
        <f>IF(OR(ISNA(X$1),ISNA($A257)),NA(),'临-燃尽0'!BI258)</f>
        <v>#N/A</v>
      </c>
      <c r="Y257" s="8" t="e">
        <f>IF(OR(ISNA(Y$1),ISNA($A257)),NA(),'临-燃尽0'!BJ258)</f>
        <v>#N/A</v>
      </c>
      <c r="Z257" s="8" t="e">
        <f>IF(OR(ISNA(Z$1),ISNA($A257)),NA(),'临-燃尽0'!BK258)</f>
        <v>#N/A</v>
      </c>
      <c r="AA257" s="8" t="e">
        <f>IF(OR(ISNA(AA$1),ISNA($A257)),NA(),'临-燃尽0'!BL258)</f>
        <v>#N/A</v>
      </c>
      <c r="AB257" s="8" t="e">
        <f>IF(OR(ISNA(AB$1),ISNA($A257)),NA(),'临-燃尽0'!BM258)</f>
        <v>#N/A</v>
      </c>
      <c r="AC257" s="8" t="e">
        <f>IF(OR(ISNA(AC$1),ISNA($A257)),NA(),'临-燃尽0'!BN258)</f>
        <v>#N/A</v>
      </c>
      <c r="AD257" s="8" t="e">
        <f>IF(OR(ISNA(AD$1),ISNA($A257)),NA(),'临-燃尽0'!BO258)</f>
        <v>#N/A</v>
      </c>
      <c r="AE257" s="8" t="e">
        <f>IF(OR(ISNA(AE$1),ISNA($A257)),NA(),'临-燃尽0'!BP258)</f>
        <v>#N/A</v>
      </c>
      <c r="AF257" s="8" t="e">
        <f>IF(OR(ISNA(AF$1),ISNA($A257)),NA(),'临-燃尽0'!BQ258)</f>
        <v>#N/A</v>
      </c>
      <c r="AG257" s="8" t="e">
        <f>IF(OR(ISNA(AG$1),ISNA($A257)),NA(),'临-燃尽0'!BR258)</f>
        <v>#N/A</v>
      </c>
      <c r="AH257" s="8" t="e">
        <f>IF(OR(ISNA(AH$1),ISNA($A257)),NA(),'临-燃尽0'!BS258)</f>
        <v>#N/A</v>
      </c>
      <c r="AI257" s="8" t="e">
        <f>IF(OR(ISNA(AI$1),ISNA($A257)),NA(),'临-燃尽0'!BT258)</f>
        <v>#N/A</v>
      </c>
      <c r="AJ257" s="8" t="e">
        <f>IF(OR(ISNA(AJ$1),ISNA($A257)),NA(),'临-燃尽0'!BU258)</f>
        <v>#N/A</v>
      </c>
      <c r="AK257" s="8" t="e">
        <f>IF(OR(ISNA(AK$1),ISNA($A257)),NA(),'临-燃尽0'!BV258)</f>
        <v>#N/A</v>
      </c>
      <c r="AL257" s="8" t="e">
        <f>IF(OR(ISNA(AL$1),ISNA($A257)),NA(),'临-燃尽0'!BW258)</f>
        <v>#N/A</v>
      </c>
      <c r="AM257" s="8" t="e">
        <f>IF(OR(ISNA(AM$1),ISNA($A257)),NA(),'临-燃尽0'!BX258)</f>
        <v>#N/A</v>
      </c>
      <c r="AN257" s="8" t="e">
        <f>IF(OR(ISNA(AN$1),ISNA($A257)),NA(),'临-燃尽0'!BY258)</f>
        <v>#N/A</v>
      </c>
      <c r="AO257" s="8" t="e">
        <f>IF(OR(ISNA(AO$1),ISNA($A257)),NA(),'临-燃尽0'!BZ258)</f>
        <v>#N/A</v>
      </c>
      <c r="AP257" s="8" t="e">
        <f>IF(OR(ISNA(AP$1),ISNA($A257)),NA(),'临-燃尽0'!CA258)</f>
        <v>#N/A</v>
      </c>
      <c r="AQ257" s="8" t="e">
        <f>IF(OR(ISNA(AQ$1),ISNA($A257)),NA(),'临-燃尽0'!CB258)</f>
        <v>#N/A</v>
      </c>
      <c r="AR257" s="8" t="e">
        <f>IF(OR(ISNA(AR$1),ISNA($A257)),NA(),'临-燃尽0'!CC258)</f>
        <v>#N/A</v>
      </c>
      <c r="AS257" s="8" t="e">
        <f>IF(OR(ISNA(AS$1),ISNA($A257)),NA(),'临-燃尽0'!CD258)</f>
        <v>#N/A</v>
      </c>
      <c r="AT257" s="8" t="e">
        <f>IF(OR(ISNA(AT$1),ISNA($A257)),NA(),'临-燃尽0'!CE258)</f>
        <v>#N/A</v>
      </c>
      <c r="AU257" s="8" t="e">
        <f>IF(OR(ISNA(AU$1),ISNA($A257)),NA(),'临-燃尽0'!CF258)</f>
        <v>#N/A</v>
      </c>
      <c r="AV257" s="8" t="e">
        <f>IF(OR(ISNA(AV$1),ISNA($A257)),NA(),'临-燃尽0'!CG258)</f>
        <v>#N/A</v>
      </c>
      <c r="AW257" s="8" t="e">
        <f>IF(OR(ISNA(AW$1),ISNA($A257)),NA(),'临-燃尽0'!CH258)</f>
        <v>#N/A</v>
      </c>
      <c r="AX257" s="8" t="e">
        <f>IF(OR(ISNA(AX$1),ISNA($A257)),NA(),'临-燃尽0'!CI258)</f>
        <v>#N/A</v>
      </c>
      <c r="AY257" s="8" t="e">
        <f>IF(OR(ISNA(AY$1),ISNA($A257)),NA(),'临-燃尽0'!CJ258)</f>
        <v>#N/A</v>
      </c>
      <c r="AZ257" s="8" t="e">
        <f>IF(OR(ISNA(AZ$1),ISNA($A257)),NA(),'临-燃尽0'!CK258)</f>
        <v>#N/A</v>
      </c>
    </row>
    <row r="258" spans="1:52">
      <c r="A258" s="8" t="e">
        <f>IF(OR('临-燃尽0'!AL259="",'临-燃尽0'!AL259="总计"),NA(),'临-燃尽0'!AL259)</f>
        <v>#N/A</v>
      </c>
      <c r="B258" s="8" t="e">
        <f>IF(ISNA($A258),NA(),'临-燃尽0'!AM259)</f>
        <v>#N/A</v>
      </c>
      <c r="C258" s="8" t="e">
        <f>IF(ISNA($A258),NA(),'临-燃尽0'!AN259)</f>
        <v>#N/A</v>
      </c>
      <c r="D258" s="8" t="e">
        <f>IF(ISNA($A258),NA(),'临-燃尽0'!AO259)</f>
        <v>#N/A</v>
      </c>
      <c r="E258" s="8" t="e">
        <f>IF(OR(ISNA(E$1),ISNA($A258)),NA(),'临-燃尽0'!AP259)</f>
        <v>#N/A</v>
      </c>
      <c r="F258" s="8" t="e">
        <f>IF(OR(ISNA(F$1),ISNA($A258)),NA(),'临-燃尽0'!AQ259)</f>
        <v>#N/A</v>
      </c>
      <c r="G258" s="8" t="e">
        <f>IF(OR(ISNA(G$1),ISNA($A258)),NA(),'临-燃尽0'!AR259)</f>
        <v>#N/A</v>
      </c>
      <c r="H258" s="8" t="e">
        <f>IF(OR(ISNA(H$1),ISNA($A258)),NA(),'临-燃尽0'!AS259)</f>
        <v>#N/A</v>
      </c>
      <c r="I258" s="8" t="e">
        <f>IF(OR(ISNA(I$1),ISNA($A258)),NA(),'临-燃尽0'!AT259)</f>
        <v>#N/A</v>
      </c>
      <c r="J258" s="8" t="e">
        <f>IF(OR(ISNA(J$1),ISNA($A258)),NA(),'临-燃尽0'!AU259)</f>
        <v>#N/A</v>
      </c>
      <c r="K258" s="8" t="e">
        <f>IF(OR(ISNA(K$1),ISNA($A258)),NA(),'临-燃尽0'!AV259)</f>
        <v>#N/A</v>
      </c>
      <c r="L258" s="8" t="e">
        <f>IF(OR(ISNA(L$1),ISNA($A258)),NA(),'临-燃尽0'!AW259)</f>
        <v>#N/A</v>
      </c>
      <c r="M258" s="8" t="e">
        <f>IF(OR(ISNA(M$1),ISNA($A258)),NA(),'临-燃尽0'!AX259)</f>
        <v>#N/A</v>
      </c>
      <c r="N258" s="8" t="e">
        <f>IF(OR(ISNA(N$1),ISNA($A258)),NA(),'临-燃尽0'!AY259)</f>
        <v>#N/A</v>
      </c>
      <c r="O258" s="8" t="e">
        <f>IF(OR(ISNA(O$1),ISNA($A258)),NA(),'临-燃尽0'!AZ259)</f>
        <v>#N/A</v>
      </c>
      <c r="P258" s="8" t="e">
        <f>IF(OR(ISNA(P$1),ISNA($A258)),NA(),'临-燃尽0'!BA259)</f>
        <v>#N/A</v>
      </c>
      <c r="Q258" s="8" t="e">
        <f>IF(OR(ISNA(Q$1),ISNA($A258)),NA(),'临-燃尽0'!BB259)</f>
        <v>#N/A</v>
      </c>
      <c r="R258" s="8" t="e">
        <f>IF(OR(ISNA(R$1),ISNA($A258)),NA(),'临-燃尽0'!BC259)</f>
        <v>#N/A</v>
      </c>
      <c r="S258" s="8" t="e">
        <f>IF(OR(ISNA(S$1),ISNA($A258)),NA(),'临-燃尽0'!BD259)</f>
        <v>#N/A</v>
      </c>
      <c r="T258" s="8" t="e">
        <f>IF(OR(ISNA(T$1),ISNA($A258)),NA(),'临-燃尽0'!BE259)</f>
        <v>#N/A</v>
      </c>
      <c r="U258" s="8" t="e">
        <f>IF(OR(ISNA(U$1),ISNA($A258)),NA(),'临-燃尽0'!BF259)</f>
        <v>#N/A</v>
      </c>
      <c r="V258" s="8" t="e">
        <f>IF(OR(ISNA(V$1),ISNA($A258)),NA(),'临-燃尽0'!BG259)</f>
        <v>#N/A</v>
      </c>
      <c r="W258" s="8" t="e">
        <f>IF(OR(ISNA(W$1),ISNA($A258)),NA(),'临-燃尽0'!BH259)</f>
        <v>#N/A</v>
      </c>
      <c r="X258" s="8" t="e">
        <f>IF(OR(ISNA(X$1),ISNA($A258)),NA(),'临-燃尽0'!BI259)</f>
        <v>#N/A</v>
      </c>
      <c r="Y258" s="8" t="e">
        <f>IF(OR(ISNA(Y$1),ISNA($A258)),NA(),'临-燃尽0'!BJ259)</f>
        <v>#N/A</v>
      </c>
      <c r="Z258" s="8" t="e">
        <f>IF(OR(ISNA(Z$1),ISNA($A258)),NA(),'临-燃尽0'!BK259)</f>
        <v>#N/A</v>
      </c>
      <c r="AA258" s="8" t="e">
        <f>IF(OR(ISNA(AA$1),ISNA($A258)),NA(),'临-燃尽0'!BL259)</f>
        <v>#N/A</v>
      </c>
      <c r="AB258" s="8" t="e">
        <f>IF(OR(ISNA(AB$1),ISNA($A258)),NA(),'临-燃尽0'!BM259)</f>
        <v>#N/A</v>
      </c>
      <c r="AC258" s="8" t="e">
        <f>IF(OR(ISNA(AC$1),ISNA($A258)),NA(),'临-燃尽0'!BN259)</f>
        <v>#N/A</v>
      </c>
      <c r="AD258" s="8" t="e">
        <f>IF(OR(ISNA(AD$1),ISNA($A258)),NA(),'临-燃尽0'!BO259)</f>
        <v>#N/A</v>
      </c>
      <c r="AE258" s="8" t="e">
        <f>IF(OR(ISNA(AE$1),ISNA($A258)),NA(),'临-燃尽0'!BP259)</f>
        <v>#N/A</v>
      </c>
      <c r="AF258" s="8" t="e">
        <f>IF(OR(ISNA(AF$1),ISNA($A258)),NA(),'临-燃尽0'!BQ259)</f>
        <v>#N/A</v>
      </c>
      <c r="AG258" s="8" t="e">
        <f>IF(OR(ISNA(AG$1),ISNA($A258)),NA(),'临-燃尽0'!BR259)</f>
        <v>#N/A</v>
      </c>
      <c r="AH258" s="8" t="e">
        <f>IF(OR(ISNA(AH$1),ISNA($A258)),NA(),'临-燃尽0'!BS259)</f>
        <v>#N/A</v>
      </c>
      <c r="AI258" s="8" t="e">
        <f>IF(OR(ISNA(AI$1),ISNA($A258)),NA(),'临-燃尽0'!BT259)</f>
        <v>#N/A</v>
      </c>
      <c r="AJ258" s="8" t="e">
        <f>IF(OR(ISNA(AJ$1),ISNA($A258)),NA(),'临-燃尽0'!BU259)</f>
        <v>#N/A</v>
      </c>
      <c r="AK258" s="8" t="e">
        <f>IF(OR(ISNA(AK$1),ISNA($A258)),NA(),'临-燃尽0'!BV259)</f>
        <v>#N/A</v>
      </c>
      <c r="AL258" s="8" t="e">
        <f>IF(OR(ISNA(AL$1),ISNA($A258)),NA(),'临-燃尽0'!BW259)</f>
        <v>#N/A</v>
      </c>
      <c r="AM258" s="8" t="e">
        <f>IF(OR(ISNA(AM$1),ISNA($A258)),NA(),'临-燃尽0'!BX259)</f>
        <v>#N/A</v>
      </c>
      <c r="AN258" s="8" t="e">
        <f>IF(OR(ISNA(AN$1),ISNA($A258)),NA(),'临-燃尽0'!BY259)</f>
        <v>#N/A</v>
      </c>
      <c r="AO258" s="8" t="e">
        <f>IF(OR(ISNA(AO$1),ISNA($A258)),NA(),'临-燃尽0'!BZ259)</f>
        <v>#N/A</v>
      </c>
      <c r="AP258" s="8" t="e">
        <f>IF(OR(ISNA(AP$1),ISNA($A258)),NA(),'临-燃尽0'!CA259)</f>
        <v>#N/A</v>
      </c>
      <c r="AQ258" s="8" t="e">
        <f>IF(OR(ISNA(AQ$1),ISNA($A258)),NA(),'临-燃尽0'!CB259)</f>
        <v>#N/A</v>
      </c>
      <c r="AR258" s="8" t="e">
        <f>IF(OR(ISNA(AR$1),ISNA($A258)),NA(),'临-燃尽0'!CC259)</f>
        <v>#N/A</v>
      </c>
      <c r="AS258" s="8" t="e">
        <f>IF(OR(ISNA(AS$1),ISNA($A258)),NA(),'临-燃尽0'!CD259)</f>
        <v>#N/A</v>
      </c>
      <c r="AT258" s="8" t="e">
        <f>IF(OR(ISNA(AT$1),ISNA($A258)),NA(),'临-燃尽0'!CE259)</f>
        <v>#N/A</v>
      </c>
      <c r="AU258" s="8" t="e">
        <f>IF(OR(ISNA(AU$1),ISNA($A258)),NA(),'临-燃尽0'!CF259)</f>
        <v>#N/A</v>
      </c>
      <c r="AV258" s="8" t="e">
        <f>IF(OR(ISNA(AV$1),ISNA($A258)),NA(),'临-燃尽0'!CG259)</f>
        <v>#N/A</v>
      </c>
      <c r="AW258" s="8" t="e">
        <f>IF(OR(ISNA(AW$1),ISNA($A258)),NA(),'临-燃尽0'!CH259)</f>
        <v>#N/A</v>
      </c>
      <c r="AX258" s="8" t="e">
        <f>IF(OR(ISNA(AX$1),ISNA($A258)),NA(),'临-燃尽0'!CI259)</f>
        <v>#N/A</v>
      </c>
      <c r="AY258" s="8" t="e">
        <f>IF(OR(ISNA(AY$1),ISNA($A258)),NA(),'临-燃尽0'!CJ259)</f>
        <v>#N/A</v>
      </c>
      <c r="AZ258" s="8" t="e">
        <f>IF(OR(ISNA(AZ$1),ISNA($A258)),NA(),'临-燃尽0'!CK259)</f>
        <v>#N/A</v>
      </c>
    </row>
    <row r="259" spans="1:52">
      <c r="A259" s="8" t="e">
        <f>IF(OR('临-燃尽0'!AL260="",'临-燃尽0'!AL260="总计"),NA(),'临-燃尽0'!AL260)</f>
        <v>#N/A</v>
      </c>
      <c r="B259" s="8" t="e">
        <f>IF(ISNA($A259),NA(),'临-燃尽0'!AM260)</f>
        <v>#N/A</v>
      </c>
      <c r="C259" s="8" t="e">
        <f>IF(ISNA($A259),NA(),'临-燃尽0'!AN260)</f>
        <v>#N/A</v>
      </c>
      <c r="D259" s="8" t="e">
        <f>IF(ISNA($A259),NA(),'临-燃尽0'!AO260)</f>
        <v>#N/A</v>
      </c>
      <c r="E259" s="8" t="e">
        <f>IF(OR(ISNA(E$1),ISNA($A259)),NA(),'临-燃尽0'!AP260)</f>
        <v>#N/A</v>
      </c>
      <c r="F259" s="8" t="e">
        <f>IF(OR(ISNA(F$1),ISNA($A259)),NA(),'临-燃尽0'!AQ260)</f>
        <v>#N/A</v>
      </c>
      <c r="G259" s="8" t="e">
        <f>IF(OR(ISNA(G$1),ISNA($A259)),NA(),'临-燃尽0'!AR260)</f>
        <v>#N/A</v>
      </c>
      <c r="H259" s="8" t="e">
        <f>IF(OR(ISNA(H$1),ISNA($A259)),NA(),'临-燃尽0'!AS260)</f>
        <v>#N/A</v>
      </c>
      <c r="I259" s="8" t="e">
        <f>IF(OR(ISNA(I$1),ISNA($A259)),NA(),'临-燃尽0'!AT260)</f>
        <v>#N/A</v>
      </c>
      <c r="J259" s="8" t="e">
        <f>IF(OR(ISNA(J$1),ISNA($A259)),NA(),'临-燃尽0'!AU260)</f>
        <v>#N/A</v>
      </c>
      <c r="K259" s="8" t="e">
        <f>IF(OR(ISNA(K$1),ISNA($A259)),NA(),'临-燃尽0'!AV260)</f>
        <v>#N/A</v>
      </c>
      <c r="L259" s="8" t="e">
        <f>IF(OR(ISNA(L$1),ISNA($A259)),NA(),'临-燃尽0'!AW260)</f>
        <v>#N/A</v>
      </c>
      <c r="M259" s="8" t="e">
        <f>IF(OR(ISNA(M$1),ISNA($A259)),NA(),'临-燃尽0'!AX260)</f>
        <v>#N/A</v>
      </c>
      <c r="N259" s="8" t="e">
        <f>IF(OR(ISNA(N$1),ISNA($A259)),NA(),'临-燃尽0'!AY260)</f>
        <v>#N/A</v>
      </c>
      <c r="O259" s="8" t="e">
        <f>IF(OR(ISNA(O$1),ISNA($A259)),NA(),'临-燃尽0'!AZ260)</f>
        <v>#N/A</v>
      </c>
      <c r="P259" s="8" t="e">
        <f>IF(OR(ISNA(P$1),ISNA($A259)),NA(),'临-燃尽0'!BA260)</f>
        <v>#N/A</v>
      </c>
      <c r="Q259" s="8" t="e">
        <f>IF(OR(ISNA(Q$1),ISNA($A259)),NA(),'临-燃尽0'!BB260)</f>
        <v>#N/A</v>
      </c>
      <c r="R259" s="8" t="e">
        <f>IF(OR(ISNA(R$1),ISNA($A259)),NA(),'临-燃尽0'!BC260)</f>
        <v>#N/A</v>
      </c>
      <c r="S259" s="8" t="e">
        <f>IF(OR(ISNA(S$1),ISNA($A259)),NA(),'临-燃尽0'!BD260)</f>
        <v>#N/A</v>
      </c>
      <c r="T259" s="8" t="e">
        <f>IF(OR(ISNA(T$1),ISNA($A259)),NA(),'临-燃尽0'!BE260)</f>
        <v>#N/A</v>
      </c>
      <c r="U259" s="8" t="e">
        <f>IF(OR(ISNA(U$1),ISNA($A259)),NA(),'临-燃尽0'!BF260)</f>
        <v>#N/A</v>
      </c>
      <c r="V259" s="8" t="e">
        <f>IF(OR(ISNA(V$1),ISNA($A259)),NA(),'临-燃尽0'!BG260)</f>
        <v>#N/A</v>
      </c>
      <c r="W259" s="8" t="e">
        <f>IF(OR(ISNA(W$1),ISNA($A259)),NA(),'临-燃尽0'!BH260)</f>
        <v>#N/A</v>
      </c>
      <c r="X259" s="8" t="e">
        <f>IF(OR(ISNA(X$1),ISNA($A259)),NA(),'临-燃尽0'!BI260)</f>
        <v>#N/A</v>
      </c>
      <c r="Y259" s="8" t="e">
        <f>IF(OR(ISNA(Y$1),ISNA($A259)),NA(),'临-燃尽0'!BJ260)</f>
        <v>#N/A</v>
      </c>
      <c r="Z259" s="8" t="e">
        <f>IF(OR(ISNA(Z$1),ISNA($A259)),NA(),'临-燃尽0'!BK260)</f>
        <v>#N/A</v>
      </c>
      <c r="AA259" s="8" t="e">
        <f>IF(OR(ISNA(AA$1),ISNA($A259)),NA(),'临-燃尽0'!BL260)</f>
        <v>#N/A</v>
      </c>
      <c r="AB259" s="8" t="e">
        <f>IF(OR(ISNA(AB$1),ISNA($A259)),NA(),'临-燃尽0'!BM260)</f>
        <v>#N/A</v>
      </c>
      <c r="AC259" s="8" t="e">
        <f>IF(OR(ISNA(AC$1),ISNA($A259)),NA(),'临-燃尽0'!BN260)</f>
        <v>#N/A</v>
      </c>
      <c r="AD259" s="8" t="e">
        <f>IF(OR(ISNA(AD$1),ISNA($A259)),NA(),'临-燃尽0'!BO260)</f>
        <v>#N/A</v>
      </c>
      <c r="AE259" s="8" t="e">
        <f>IF(OR(ISNA(AE$1),ISNA($A259)),NA(),'临-燃尽0'!BP260)</f>
        <v>#N/A</v>
      </c>
      <c r="AF259" s="8" t="e">
        <f>IF(OR(ISNA(AF$1),ISNA($A259)),NA(),'临-燃尽0'!BQ260)</f>
        <v>#N/A</v>
      </c>
      <c r="AG259" s="8" t="e">
        <f>IF(OR(ISNA(AG$1),ISNA($A259)),NA(),'临-燃尽0'!BR260)</f>
        <v>#N/A</v>
      </c>
      <c r="AH259" s="8" t="e">
        <f>IF(OR(ISNA(AH$1),ISNA($A259)),NA(),'临-燃尽0'!BS260)</f>
        <v>#N/A</v>
      </c>
      <c r="AI259" s="8" t="e">
        <f>IF(OR(ISNA(AI$1),ISNA($A259)),NA(),'临-燃尽0'!BT260)</f>
        <v>#N/A</v>
      </c>
      <c r="AJ259" s="8" t="e">
        <f>IF(OR(ISNA(AJ$1),ISNA($A259)),NA(),'临-燃尽0'!BU260)</f>
        <v>#N/A</v>
      </c>
      <c r="AK259" s="8" t="e">
        <f>IF(OR(ISNA(AK$1),ISNA($A259)),NA(),'临-燃尽0'!BV260)</f>
        <v>#N/A</v>
      </c>
      <c r="AL259" s="8" t="e">
        <f>IF(OR(ISNA(AL$1),ISNA($A259)),NA(),'临-燃尽0'!BW260)</f>
        <v>#N/A</v>
      </c>
      <c r="AM259" s="8" t="e">
        <f>IF(OR(ISNA(AM$1),ISNA($A259)),NA(),'临-燃尽0'!BX260)</f>
        <v>#N/A</v>
      </c>
      <c r="AN259" s="8" t="e">
        <f>IF(OR(ISNA(AN$1),ISNA($A259)),NA(),'临-燃尽0'!BY260)</f>
        <v>#N/A</v>
      </c>
      <c r="AO259" s="8" t="e">
        <f>IF(OR(ISNA(AO$1),ISNA($A259)),NA(),'临-燃尽0'!BZ260)</f>
        <v>#N/A</v>
      </c>
      <c r="AP259" s="8" t="e">
        <f>IF(OR(ISNA(AP$1),ISNA($A259)),NA(),'临-燃尽0'!CA260)</f>
        <v>#N/A</v>
      </c>
      <c r="AQ259" s="8" t="e">
        <f>IF(OR(ISNA(AQ$1),ISNA($A259)),NA(),'临-燃尽0'!CB260)</f>
        <v>#N/A</v>
      </c>
      <c r="AR259" s="8" t="e">
        <f>IF(OR(ISNA(AR$1),ISNA($A259)),NA(),'临-燃尽0'!CC260)</f>
        <v>#N/A</v>
      </c>
      <c r="AS259" s="8" t="e">
        <f>IF(OR(ISNA(AS$1),ISNA($A259)),NA(),'临-燃尽0'!CD260)</f>
        <v>#N/A</v>
      </c>
      <c r="AT259" s="8" t="e">
        <f>IF(OR(ISNA(AT$1),ISNA($A259)),NA(),'临-燃尽0'!CE260)</f>
        <v>#N/A</v>
      </c>
      <c r="AU259" s="8" t="e">
        <f>IF(OR(ISNA(AU$1),ISNA($A259)),NA(),'临-燃尽0'!CF260)</f>
        <v>#N/A</v>
      </c>
      <c r="AV259" s="8" t="e">
        <f>IF(OR(ISNA(AV$1),ISNA($A259)),NA(),'临-燃尽0'!CG260)</f>
        <v>#N/A</v>
      </c>
      <c r="AW259" s="8" t="e">
        <f>IF(OR(ISNA(AW$1),ISNA($A259)),NA(),'临-燃尽0'!CH260)</f>
        <v>#N/A</v>
      </c>
      <c r="AX259" s="8" t="e">
        <f>IF(OR(ISNA(AX$1),ISNA($A259)),NA(),'临-燃尽0'!CI260)</f>
        <v>#N/A</v>
      </c>
      <c r="AY259" s="8" t="e">
        <f>IF(OR(ISNA(AY$1),ISNA($A259)),NA(),'临-燃尽0'!CJ260)</f>
        <v>#N/A</v>
      </c>
      <c r="AZ259" s="8" t="e">
        <f>IF(OR(ISNA(AZ$1),ISNA($A259)),NA(),'临-燃尽0'!CK260)</f>
        <v>#N/A</v>
      </c>
    </row>
    <row r="260" spans="1:52">
      <c r="A260" s="8" t="e">
        <f>IF(OR('临-燃尽0'!AL261="",'临-燃尽0'!AL261="总计"),NA(),'临-燃尽0'!AL261)</f>
        <v>#N/A</v>
      </c>
      <c r="B260" s="8" t="e">
        <f>IF(ISNA($A260),NA(),'临-燃尽0'!AM261)</f>
        <v>#N/A</v>
      </c>
      <c r="C260" s="8" t="e">
        <f>IF(ISNA($A260),NA(),'临-燃尽0'!AN261)</f>
        <v>#N/A</v>
      </c>
      <c r="D260" s="8" t="e">
        <f>IF(ISNA($A260),NA(),'临-燃尽0'!AO261)</f>
        <v>#N/A</v>
      </c>
      <c r="E260" s="8" t="e">
        <f>IF(OR(ISNA(E$1),ISNA($A260)),NA(),'临-燃尽0'!AP261)</f>
        <v>#N/A</v>
      </c>
      <c r="F260" s="8" t="e">
        <f>IF(OR(ISNA(F$1),ISNA($A260)),NA(),'临-燃尽0'!AQ261)</f>
        <v>#N/A</v>
      </c>
      <c r="G260" s="8" t="e">
        <f>IF(OR(ISNA(G$1),ISNA($A260)),NA(),'临-燃尽0'!AR261)</f>
        <v>#N/A</v>
      </c>
      <c r="H260" s="8" t="e">
        <f>IF(OR(ISNA(H$1),ISNA($A260)),NA(),'临-燃尽0'!AS261)</f>
        <v>#N/A</v>
      </c>
      <c r="I260" s="8" t="e">
        <f>IF(OR(ISNA(I$1),ISNA($A260)),NA(),'临-燃尽0'!AT261)</f>
        <v>#N/A</v>
      </c>
      <c r="J260" s="8" t="e">
        <f>IF(OR(ISNA(J$1),ISNA($A260)),NA(),'临-燃尽0'!AU261)</f>
        <v>#N/A</v>
      </c>
      <c r="K260" s="8" t="e">
        <f>IF(OR(ISNA(K$1),ISNA($A260)),NA(),'临-燃尽0'!AV261)</f>
        <v>#N/A</v>
      </c>
      <c r="L260" s="8" t="e">
        <f>IF(OR(ISNA(L$1),ISNA($A260)),NA(),'临-燃尽0'!AW261)</f>
        <v>#N/A</v>
      </c>
      <c r="M260" s="8" t="e">
        <f>IF(OR(ISNA(M$1),ISNA($A260)),NA(),'临-燃尽0'!AX261)</f>
        <v>#N/A</v>
      </c>
      <c r="N260" s="8" t="e">
        <f>IF(OR(ISNA(N$1),ISNA($A260)),NA(),'临-燃尽0'!AY261)</f>
        <v>#N/A</v>
      </c>
      <c r="O260" s="8" t="e">
        <f>IF(OR(ISNA(O$1),ISNA($A260)),NA(),'临-燃尽0'!AZ261)</f>
        <v>#N/A</v>
      </c>
      <c r="P260" s="8" t="e">
        <f>IF(OR(ISNA(P$1),ISNA($A260)),NA(),'临-燃尽0'!BA261)</f>
        <v>#N/A</v>
      </c>
      <c r="Q260" s="8" t="e">
        <f>IF(OR(ISNA(Q$1),ISNA($A260)),NA(),'临-燃尽0'!BB261)</f>
        <v>#N/A</v>
      </c>
      <c r="R260" s="8" t="e">
        <f>IF(OR(ISNA(R$1),ISNA($A260)),NA(),'临-燃尽0'!BC261)</f>
        <v>#N/A</v>
      </c>
      <c r="S260" s="8" t="e">
        <f>IF(OR(ISNA(S$1),ISNA($A260)),NA(),'临-燃尽0'!BD261)</f>
        <v>#N/A</v>
      </c>
      <c r="T260" s="8" t="e">
        <f>IF(OR(ISNA(T$1),ISNA($A260)),NA(),'临-燃尽0'!BE261)</f>
        <v>#N/A</v>
      </c>
      <c r="U260" s="8" t="e">
        <f>IF(OR(ISNA(U$1),ISNA($A260)),NA(),'临-燃尽0'!BF261)</f>
        <v>#N/A</v>
      </c>
      <c r="V260" s="8" t="e">
        <f>IF(OR(ISNA(V$1),ISNA($A260)),NA(),'临-燃尽0'!BG261)</f>
        <v>#N/A</v>
      </c>
      <c r="W260" s="8" t="e">
        <f>IF(OR(ISNA(W$1),ISNA($A260)),NA(),'临-燃尽0'!BH261)</f>
        <v>#N/A</v>
      </c>
      <c r="X260" s="8" t="e">
        <f>IF(OR(ISNA(X$1),ISNA($A260)),NA(),'临-燃尽0'!BI261)</f>
        <v>#N/A</v>
      </c>
      <c r="Y260" s="8" t="e">
        <f>IF(OR(ISNA(Y$1),ISNA($A260)),NA(),'临-燃尽0'!BJ261)</f>
        <v>#N/A</v>
      </c>
      <c r="Z260" s="8" t="e">
        <f>IF(OR(ISNA(Z$1),ISNA($A260)),NA(),'临-燃尽0'!BK261)</f>
        <v>#N/A</v>
      </c>
      <c r="AA260" s="8" t="e">
        <f>IF(OR(ISNA(AA$1),ISNA($A260)),NA(),'临-燃尽0'!BL261)</f>
        <v>#N/A</v>
      </c>
      <c r="AB260" s="8" t="e">
        <f>IF(OR(ISNA(AB$1),ISNA($A260)),NA(),'临-燃尽0'!BM261)</f>
        <v>#N/A</v>
      </c>
      <c r="AC260" s="8" t="e">
        <f>IF(OR(ISNA(AC$1),ISNA($A260)),NA(),'临-燃尽0'!BN261)</f>
        <v>#N/A</v>
      </c>
      <c r="AD260" s="8" t="e">
        <f>IF(OR(ISNA(AD$1),ISNA($A260)),NA(),'临-燃尽0'!BO261)</f>
        <v>#N/A</v>
      </c>
      <c r="AE260" s="8" t="e">
        <f>IF(OR(ISNA(AE$1),ISNA($A260)),NA(),'临-燃尽0'!BP261)</f>
        <v>#N/A</v>
      </c>
      <c r="AF260" s="8" t="e">
        <f>IF(OR(ISNA(AF$1),ISNA($A260)),NA(),'临-燃尽0'!BQ261)</f>
        <v>#N/A</v>
      </c>
      <c r="AG260" s="8" t="e">
        <f>IF(OR(ISNA(AG$1),ISNA($A260)),NA(),'临-燃尽0'!BR261)</f>
        <v>#N/A</v>
      </c>
      <c r="AH260" s="8" t="e">
        <f>IF(OR(ISNA(AH$1),ISNA($A260)),NA(),'临-燃尽0'!BS261)</f>
        <v>#N/A</v>
      </c>
      <c r="AI260" s="8" t="e">
        <f>IF(OR(ISNA(AI$1),ISNA($A260)),NA(),'临-燃尽0'!BT261)</f>
        <v>#N/A</v>
      </c>
      <c r="AJ260" s="8" t="e">
        <f>IF(OR(ISNA(AJ$1),ISNA($A260)),NA(),'临-燃尽0'!BU261)</f>
        <v>#N/A</v>
      </c>
      <c r="AK260" s="8" t="e">
        <f>IF(OR(ISNA(AK$1),ISNA($A260)),NA(),'临-燃尽0'!BV261)</f>
        <v>#N/A</v>
      </c>
      <c r="AL260" s="8" t="e">
        <f>IF(OR(ISNA(AL$1),ISNA($A260)),NA(),'临-燃尽0'!BW261)</f>
        <v>#N/A</v>
      </c>
      <c r="AM260" s="8" t="e">
        <f>IF(OR(ISNA(AM$1),ISNA($A260)),NA(),'临-燃尽0'!BX261)</f>
        <v>#N/A</v>
      </c>
      <c r="AN260" s="8" t="e">
        <f>IF(OR(ISNA(AN$1),ISNA($A260)),NA(),'临-燃尽0'!BY261)</f>
        <v>#N/A</v>
      </c>
      <c r="AO260" s="8" t="e">
        <f>IF(OR(ISNA(AO$1),ISNA($A260)),NA(),'临-燃尽0'!BZ261)</f>
        <v>#N/A</v>
      </c>
      <c r="AP260" s="8" t="e">
        <f>IF(OR(ISNA(AP$1),ISNA($A260)),NA(),'临-燃尽0'!CA261)</f>
        <v>#N/A</v>
      </c>
      <c r="AQ260" s="8" t="e">
        <f>IF(OR(ISNA(AQ$1),ISNA($A260)),NA(),'临-燃尽0'!CB261)</f>
        <v>#N/A</v>
      </c>
      <c r="AR260" s="8" t="e">
        <f>IF(OR(ISNA(AR$1),ISNA($A260)),NA(),'临-燃尽0'!CC261)</f>
        <v>#N/A</v>
      </c>
      <c r="AS260" s="8" t="e">
        <f>IF(OR(ISNA(AS$1),ISNA($A260)),NA(),'临-燃尽0'!CD261)</f>
        <v>#N/A</v>
      </c>
      <c r="AT260" s="8" t="e">
        <f>IF(OR(ISNA(AT$1),ISNA($A260)),NA(),'临-燃尽0'!CE261)</f>
        <v>#N/A</v>
      </c>
      <c r="AU260" s="8" t="e">
        <f>IF(OR(ISNA(AU$1),ISNA($A260)),NA(),'临-燃尽0'!CF261)</f>
        <v>#N/A</v>
      </c>
      <c r="AV260" s="8" t="e">
        <f>IF(OR(ISNA(AV$1),ISNA($A260)),NA(),'临-燃尽0'!CG261)</f>
        <v>#N/A</v>
      </c>
      <c r="AW260" s="8" t="e">
        <f>IF(OR(ISNA(AW$1),ISNA($A260)),NA(),'临-燃尽0'!CH261)</f>
        <v>#N/A</v>
      </c>
      <c r="AX260" s="8" t="e">
        <f>IF(OR(ISNA(AX$1),ISNA($A260)),NA(),'临-燃尽0'!CI261)</f>
        <v>#N/A</v>
      </c>
      <c r="AY260" s="8" t="e">
        <f>IF(OR(ISNA(AY$1),ISNA($A260)),NA(),'临-燃尽0'!CJ261)</f>
        <v>#N/A</v>
      </c>
      <c r="AZ260" s="8" t="e">
        <f>IF(OR(ISNA(AZ$1),ISNA($A260)),NA(),'临-燃尽0'!CK261)</f>
        <v>#N/A</v>
      </c>
    </row>
    <row r="261" spans="1:52">
      <c r="A261" s="8" t="e">
        <f>IF(OR('临-燃尽0'!AL262="",'临-燃尽0'!AL262="总计"),NA(),'临-燃尽0'!AL262)</f>
        <v>#N/A</v>
      </c>
      <c r="B261" s="8" t="e">
        <f>IF(ISNA($A261),NA(),'临-燃尽0'!AM262)</f>
        <v>#N/A</v>
      </c>
      <c r="C261" s="8" t="e">
        <f>IF(ISNA($A261),NA(),'临-燃尽0'!AN262)</f>
        <v>#N/A</v>
      </c>
      <c r="D261" s="8" t="e">
        <f>IF(ISNA($A261),NA(),'临-燃尽0'!AO262)</f>
        <v>#N/A</v>
      </c>
      <c r="E261" s="8" t="e">
        <f>IF(OR(ISNA(E$1),ISNA($A261)),NA(),'临-燃尽0'!AP262)</f>
        <v>#N/A</v>
      </c>
      <c r="F261" s="8" t="e">
        <f>IF(OR(ISNA(F$1),ISNA($A261)),NA(),'临-燃尽0'!AQ262)</f>
        <v>#N/A</v>
      </c>
      <c r="G261" s="8" t="e">
        <f>IF(OR(ISNA(G$1),ISNA($A261)),NA(),'临-燃尽0'!AR262)</f>
        <v>#N/A</v>
      </c>
      <c r="H261" s="8" t="e">
        <f>IF(OR(ISNA(H$1),ISNA($A261)),NA(),'临-燃尽0'!AS262)</f>
        <v>#N/A</v>
      </c>
      <c r="I261" s="8" t="e">
        <f>IF(OR(ISNA(I$1),ISNA($A261)),NA(),'临-燃尽0'!AT262)</f>
        <v>#N/A</v>
      </c>
      <c r="J261" s="8" t="e">
        <f>IF(OR(ISNA(J$1),ISNA($A261)),NA(),'临-燃尽0'!AU262)</f>
        <v>#N/A</v>
      </c>
      <c r="K261" s="8" t="e">
        <f>IF(OR(ISNA(K$1),ISNA($A261)),NA(),'临-燃尽0'!AV262)</f>
        <v>#N/A</v>
      </c>
      <c r="L261" s="8" t="e">
        <f>IF(OR(ISNA(L$1),ISNA($A261)),NA(),'临-燃尽0'!AW262)</f>
        <v>#N/A</v>
      </c>
      <c r="M261" s="8" t="e">
        <f>IF(OR(ISNA(M$1),ISNA($A261)),NA(),'临-燃尽0'!AX262)</f>
        <v>#N/A</v>
      </c>
      <c r="N261" s="8" t="e">
        <f>IF(OR(ISNA(N$1),ISNA($A261)),NA(),'临-燃尽0'!AY262)</f>
        <v>#N/A</v>
      </c>
      <c r="O261" s="8" t="e">
        <f>IF(OR(ISNA(O$1),ISNA($A261)),NA(),'临-燃尽0'!AZ262)</f>
        <v>#N/A</v>
      </c>
      <c r="P261" s="8" t="e">
        <f>IF(OR(ISNA(P$1),ISNA($A261)),NA(),'临-燃尽0'!BA262)</f>
        <v>#N/A</v>
      </c>
      <c r="Q261" s="8" t="e">
        <f>IF(OR(ISNA(Q$1),ISNA($A261)),NA(),'临-燃尽0'!BB262)</f>
        <v>#N/A</v>
      </c>
      <c r="R261" s="8" t="e">
        <f>IF(OR(ISNA(R$1),ISNA($A261)),NA(),'临-燃尽0'!BC262)</f>
        <v>#N/A</v>
      </c>
      <c r="S261" s="8" t="e">
        <f>IF(OR(ISNA(S$1),ISNA($A261)),NA(),'临-燃尽0'!BD262)</f>
        <v>#N/A</v>
      </c>
      <c r="T261" s="8" t="e">
        <f>IF(OR(ISNA(T$1),ISNA($A261)),NA(),'临-燃尽0'!BE262)</f>
        <v>#N/A</v>
      </c>
      <c r="U261" s="8" t="e">
        <f>IF(OR(ISNA(U$1),ISNA($A261)),NA(),'临-燃尽0'!BF262)</f>
        <v>#N/A</v>
      </c>
      <c r="V261" s="8" t="e">
        <f>IF(OR(ISNA(V$1),ISNA($A261)),NA(),'临-燃尽0'!BG262)</f>
        <v>#N/A</v>
      </c>
      <c r="W261" s="8" t="e">
        <f>IF(OR(ISNA(W$1),ISNA($A261)),NA(),'临-燃尽0'!BH262)</f>
        <v>#N/A</v>
      </c>
      <c r="X261" s="8" t="e">
        <f>IF(OR(ISNA(X$1),ISNA($A261)),NA(),'临-燃尽0'!BI262)</f>
        <v>#N/A</v>
      </c>
      <c r="Y261" s="8" t="e">
        <f>IF(OR(ISNA(Y$1),ISNA($A261)),NA(),'临-燃尽0'!BJ262)</f>
        <v>#N/A</v>
      </c>
      <c r="Z261" s="8" t="e">
        <f>IF(OR(ISNA(Z$1),ISNA($A261)),NA(),'临-燃尽0'!BK262)</f>
        <v>#N/A</v>
      </c>
      <c r="AA261" s="8" t="e">
        <f>IF(OR(ISNA(AA$1),ISNA($A261)),NA(),'临-燃尽0'!BL262)</f>
        <v>#N/A</v>
      </c>
      <c r="AB261" s="8" t="e">
        <f>IF(OR(ISNA(AB$1),ISNA($A261)),NA(),'临-燃尽0'!BM262)</f>
        <v>#N/A</v>
      </c>
      <c r="AC261" s="8" t="e">
        <f>IF(OR(ISNA(AC$1),ISNA($A261)),NA(),'临-燃尽0'!BN262)</f>
        <v>#N/A</v>
      </c>
      <c r="AD261" s="8" t="e">
        <f>IF(OR(ISNA(AD$1),ISNA($A261)),NA(),'临-燃尽0'!BO262)</f>
        <v>#N/A</v>
      </c>
      <c r="AE261" s="8" t="e">
        <f>IF(OR(ISNA(AE$1),ISNA($A261)),NA(),'临-燃尽0'!BP262)</f>
        <v>#N/A</v>
      </c>
      <c r="AF261" s="8" t="e">
        <f>IF(OR(ISNA(AF$1),ISNA($A261)),NA(),'临-燃尽0'!BQ262)</f>
        <v>#N/A</v>
      </c>
      <c r="AG261" s="8" t="e">
        <f>IF(OR(ISNA(AG$1),ISNA($A261)),NA(),'临-燃尽0'!BR262)</f>
        <v>#N/A</v>
      </c>
      <c r="AH261" s="8" t="e">
        <f>IF(OR(ISNA(AH$1),ISNA($A261)),NA(),'临-燃尽0'!BS262)</f>
        <v>#N/A</v>
      </c>
      <c r="AI261" s="8" t="e">
        <f>IF(OR(ISNA(AI$1),ISNA($A261)),NA(),'临-燃尽0'!BT262)</f>
        <v>#N/A</v>
      </c>
      <c r="AJ261" s="8" t="e">
        <f>IF(OR(ISNA(AJ$1),ISNA($A261)),NA(),'临-燃尽0'!BU262)</f>
        <v>#N/A</v>
      </c>
      <c r="AK261" s="8" t="e">
        <f>IF(OR(ISNA(AK$1),ISNA($A261)),NA(),'临-燃尽0'!BV262)</f>
        <v>#N/A</v>
      </c>
      <c r="AL261" s="8" t="e">
        <f>IF(OR(ISNA(AL$1),ISNA($A261)),NA(),'临-燃尽0'!BW262)</f>
        <v>#N/A</v>
      </c>
      <c r="AM261" s="8" t="e">
        <f>IF(OR(ISNA(AM$1),ISNA($A261)),NA(),'临-燃尽0'!BX262)</f>
        <v>#N/A</v>
      </c>
      <c r="AN261" s="8" t="e">
        <f>IF(OR(ISNA(AN$1),ISNA($A261)),NA(),'临-燃尽0'!BY262)</f>
        <v>#N/A</v>
      </c>
      <c r="AO261" s="8" t="e">
        <f>IF(OR(ISNA(AO$1),ISNA($A261)),NA(),'临-燃尽0'!BZ262)</f>
        <v>#N/A</v>
      </c>
      <c r="AP261" s="8" t="e">
        <f>IF(OR(ISNA(AP$1),ISNA($A261)),NA(),'临-燃尽0'!CA262)</f>
        <v>#N/A</v>
      </c>
      <c r="AQ261" s="8" t="e">
        <f>IF(OR(ISNA(AQ$1),ISNA($A261)),NA(),'临-燃尽0'!CB262)</f>
        <v>#N/A</v>
      </c>
      <c r="AR261" s="8" t="e">
        <f>IF(OR(ISNA(AR$1),ISNA($A261)),NA(),'临-燃尽0'!CC262)</f>
        <v>#N/A</v>
      </c>
      <c r="AS261" s="8" t="e">
        <f>IF(OR(ISNA(AS$1),ISNA($A261)),NA(),'临-燃尽0'!CD262)</f>
        <v>#N/A</v>
      </c>
      <c r="AT261" s="8" t="e">
        <f>IF(OR(ISNA(AT$1),ISNA($A261)),NA(),'临-燃尽0'!CE262)</f>
        <v>#N/A</v>
      </c>
      <c r="AU261" s="8" t="e">
        <f>IF(OR(ISNA(AU$1),ISNA($A261)),NA(),'临-燃尽0'!CF262)</f>
        <v>#N/A</v>
      </c>
      <c r="AV261" s="8" t="e">
        <f>IF(OR(ISNA(AV$1),ISNA($A261)),NA(),'临-燃尽0'!CG262)</f>
        <v>#N/A</v>
      </c>
      <c r="AW261" s="8" t="e">
        <f>IF(OR(ISNA(AW$1),ISNA($A261)),NA(),'临-燃尽0'!CH262)</f>
        <v>#N/A</v>
      </c>
      <c r="AX261" s="8" t="e">
        <f>IF(OR(ISNA(AX$1),ISNA($A261)),NA(),'临-燃尽0'!CI262)</f>
        <v>#N/A</v>
      </c>
      <c r="AY261" s="8" t="e">
        <f>IF(OR(ISNA(AY$1),ISNA($A261)),NA(),'临-燃尽0'!CJ262)</f>
        <v>#N/A</v>
      </c>
      <c r="AZ261" s="8" t="e">
        <f>IF(OR(ISNA(AZ$1),ISNA($A261)),NA(),'临-燃尽0'!CK262)</f>
        <v>#N/A</v>
      </c>
    </row>
    <row r="262" spans="1:52">
      <c r="A262" s="8" t="e">
        <f>IF(OR('临-燃尽0'!AL263="",'临-燃尽0'!AL263="总计"),NA(),'临-燃尽0'!AL263)</f>
        <v>#N/A</v>
      </c>
      <c r="B262" s="8" t="e">
        <f>IF(ISNA($A262),NA(),'临-燃尽0'!AM263)</f>
        <v>#N/A</v>
      </c>
      <c r="C262" s="8" t="e">
        <f>IF(ISNA($A262),NA(),'临-燃尽0'!AN263)</f>
        <v>#N/A</v>
      </c>
      <c r="D262" s="8" t="e">
        <f>IF(ISNA($A262),NA(),'临-燃尽0'!AO263)</f>
        <v>#N/A</v>
      </c>
      <c r="E262" s="8" t="e">
        <f>IF(OR(ISNA(E$1),ISNA($A262)),NA(),'临-燃尽0'!AP263)</f>
        <v>#N/A</v>
      </c>
      <c r="F262" s="8" t="e">
        <f>IF(OR(ISNA(F$1),ISNA($A262)),NA(),'临-燃尽0'!AQ263)</f>
        <v>#N/A</v>
      </c>
      <c r="G262" s="8" t="e">
        <f>IF(OR(ISNA(G$1),ISNA($A262)),NA(),'临-燃尽0'!AR263)</f>
        <v>#N/A</v>
      </c>
      <c r="H262" s="8" t="e">
        <f>IF(OR(ISNA(H$1),ISNA($A262)),NA(),'临-燃尽0'!AS263)</f>
        <v>#N/A</v>
      </c>
      <c r="I262" s="8" t="e">
        <f>IF(OR(ISNA(I$1),ISNA($A262)),NA(),'临-燃尽0'!AT263)</f>
        <v>#N/A</v>
      </c>
      <c r="J262" s="8" t="e">
        <f>IF(OR(ISNA(J$1),ISNA($A262)),NA(),'临-燃尽0'!AU263)</f>
        <v>#N/A</v>
      </c>
      <c r="K262" s="8" t="e">
        <f>IF(OR(ISNA(K$1),ISNA($A262)),NA(),'临-燃尽0'!AV263)</f>
        <v>#N/A</v>
      </c>
      <c r="L262" s="8" t="e">
        <f>IF(OR(ISNA(L$1),ISNA($A262)),NA(),'临-燃尽0'!AW263)</f>
        <v>#N/A</v>
      </c>
      <c r="M262" s="8" t="e">
        <f>IF(OR(ISNA(M$1),ISNA($A262)),NA(),'临-燃尽0'!AX263)</f>
        <v>#N/A</v>
      </c>
      <c r="N262" s="8" t="e">
        <f>IF(OR(ISNA(N$1),ISNA($A262)),NA(),'临-燃尽0'!AY263)</f>
        <v>#N/A</v>
      </c>
      <c r="O262" s="8" t="e">
        <f>IF(OR(ISNA(O$1),ISNA($A262)),NA(),'临-燃尽0'!AZ263)</f>
        <v>#N/A</v>
      </c>
      <c r="P262" s="8" t="e">
        <f>IF(OR(ISNA(P$1),ISNA($A262)),NA(),'临-燃尽0'!BA263)</f>
        <v>#N/A</v>
      </c>
      <c r="Q262" s="8" t="e">
        <f>IF(OR(ISNA(Q$1),ISNA($A262)),NA(),'临-燃尽0'!BB263)</f>
        <v>#N/A</v>
      </c>
      <c r="R262" s="8" t="e">
        <f>IF(OR(ISNA(R$1),ISNA($A262)),NA(),'临-燃尽0'!BC263)</f>
        <v>#N/A</v>
      </c>
      <c r="S262" s="8" t="e">
        <f>IF(OR(ISNA(S$1),ISNA($A262)),NA(),'临-燃尽0'!BD263)</f>
        <v>#N/A</v>
      </c>
      <c r="T262" s="8" t="e">
        <f>IF(OR(ISNA(T$1),ISNA($A262)),NA(),'临-燃尽0'!BE263)</f>
        <v>#N/A</v>
      </c>
      <c r="U262" s="8" t="e">
        <f>IF(OR(ISNA(U$1),ISNA($A262)),NA(),'临-燃尽0'!BF263)</f>
        <v>#N/A</v>
      </c>
      <c r="V262" s="8" t="e">
        <f>IF(OR(ISNA(V$1),ISNA($A262)),NA(),'临-燃尽0'!BG263)</f>
        <v>#N/A</v>
      </c>
      <c r="W262" s="8" t="e">
        <f>IF(OR(ISNA(W$1),ISNA($A262)),NA(),'临-燃尽0'!BH263)</f>
        <v>#N/A</v>
      </c>
      <c r="X262" s="8" t="e">
        <f>IF(OR(ISNA(X$1),ISNA($A262)),NA(),'临-燃尽0'!BI263)</f>
        <v>#N/A</v>
      </c>
      <c r="Y262" s="8" t="e">
        <f>IF(OR(ISNA(Y$1),ISNA($A262)),NA(),'临-燃尽0'!BJ263)</f>
        <v>#N/A</v>
      </c>
      <c r="Z262" s="8" t="e">
        <f>IF(OR(ISNA(Z$1),ISNA($A262)),NA(),'临-燃尽0'!BK263)</f>
        <v>#N/A</v>
      </c>
      <c r="AA262" s="8" t="e">
        <f>IF(OR(ISNA(AA$1),ISNA($A262)),NA(),'临-燃尽0'!BL263)</f>
        <v>#N/A</v>
      </c>
      <c r="AB262" s="8" t="e">
        <f>IF(OR(ISNA(AB$1),ISNA($A262)),NA(),'临-燃尽0'!BM263)</f>
        <v>#N/A</v>
      </c>
      <c r="AC262" s="8" t="e">
        <f>IF(OR(ISNA(AC$1),ISNA($A262)),NA(),'临-燃尽0'!BN263)</f>
        <v>#N/A</v>
      </c>
      <c r="AD262" s="8" t="e">
        <f>IF(OR(ISNA(AD$1),ISNA($A262)),NA(),'临-燃尽0'!BO263)</f>
        <v>#N/A</v>
      </c>
      <c r="AE262" s="8" t="e">
        <f>IF(OR(ISNA(AE$1),ISNA($A262)),NA(),'临-燃尽0'!BP263)</f>
        <v>#N/A</v>
      </c>
      <c r="AF262" s="8" t="e">
        <f>IF(OR(ISNA(AF$1),ISNA($A262)),NA(),'临-燃尽0'!BQ263)</f>
        <v>#N/A</v>
      </c>
      <c r="AG262" s="8" t="e">
        <f>IF(OR(ISNA(AG$1),ISNA($A262)),NA(),'临-燃尽0'!BR263)</f>
        <v>#N/A</v>
      </c>
      <c r="AH262" s="8" t="e">
        <f>IF(OR(ISNA(AH$1),ISNA($A262)),NA(),'临-燃尽0'!BS263)</f>
        <v>#N/A</v>
      </c>
      <c r="AI262" s="8" t="e">
        <f>IF(OR(ISNA(AI$1),ISNA($A262)),NA(),'临-燃尽0'!BT263)</f>
        <v>#N/A</v>
      </c>
      <c r="AJ262" s="8" t="e">
        <f>IF(OR(ISNA(AJ$1),ISNA($A262)),NA(),'临-燃尽0'!BU263)</f>
        <v>#N/A</v>
      </c>
      <c r="AK262" s="8" t="e">
        <f>IF(OR(ISNA(AK$1),ISNA($A262)),NA(),'临-燃尽0'!BV263)</f>
        <v>#N/A</v>
      </c>
      <c r="AL262" s="8" t="e">
        <f>IF(OR(ISNA(AL$1),ISNA($A262)),NA(),'临-燃尽0'!BW263)</f>
        <v>#N/A</v>
      </c>
      <c r="AM262" s="8" t="e">
        <f>IF(OR(ISNA(AM$1),ISNA($A262)),NA(),'临-燃尽0'!BX263)</f>
        <v>#N/A</v>
      </c>
      <c r="AN262" s="8" t="e">
        <f>IF(OR(ISNA(AN$1),ISNA($A262)),NA(),'临-燃尽0'!BY263)</f>
        <v>#N/A</v>
      </c>
      <c r="AO262" s="8" t="e">
        <f>IF(OR(ISNA(AO$1),ISNA($A262)),NA(),'临-燃尽0'!BZ263)</f>
        <v>#N/A</v>
      </c>
      <c r="AP262" s="8" t="e">
        <f>IF(OR(ISNA(AP$1),ISNA($A262)),NA(),'临-燃尽0'!CA263)</f>
        <v>#N/A</v>
      </c>
      <c r="AQ262" s="8" t="e">
        <f>IF(OR(ISNA(AQ$1),ISNA($A262)),NA(),'临-燃尽0'!CB263)</f>
        <v>#N/A</v>
      </c>
      <c r="AR262" s="8" t="e">
        <f>IF(OR(ISNA(AR$1),ISNA($A262)),NA(),'临-燃尽0'!CC263)</f>
        <v>#N/A</v>
      </c>
      <c r="AS262" s="8" t="e">
        <f>IF(OR(ISNA(AS$1),ISNA($A262)),NA(),'临-燃尽0'!CD263)</f>
        <v>#N/A</v>
      </c>
      <c r="AT262" s="8" t="e">
        <f>IF(OR(ISNA(AT$1),ISNA($A262)),NA(),'临-燃尽0'!CE263)</f>
        <v>#N/A</v>
      </c>
      <c r="AU262" s="8" t="e">
        <f>IF(OR(ISNA(AU$1),ISNA($A262)),NA(),'临-燃尽0'!CF263)</f>
        <v>#N/A</v>
      </c>
      <c r="AV262" s="8" t="e">
        <f>IF(OR(ISNA(AV$1),ISNA($A262)),NA(),'临-燃尽0'!CG263)</f>
        <v>#N/A</v>
      </c>
      <c r="AW262" s="8" t="e">
        <f>IF(OR(ISNA(AW$1),ISNA($A262)),NA(),'临-燃尽0'!CH263)</f>
        <v>#N/A</v>
      </c>
      <c r="AX262" s="8" t="e">
        <f>IF(OR(ISNA(AX$1),ISNA($A262)),NA(),'临-燃尽0'!CI263)</f>
        <v>#N/A</v>
      </c>
      <c r="AY262" s="8" t="e">
        <f>IF(OR(ISNA(AY$1),ISNA($A262)),NA(),'临-燃尽0'!CJ263)</f>
        <v>#N/A</v>
      </c>
      <c r="AZ262" s="8" t="e">
        <f>IF(OR(ISNA(AZ$1),ISNA($A262)),NA(),'临-燃尽0'!CK263)</f>
        <v>#N/A</v>
      </c>
    </row>
    <row r="263" spans="1:52">
      <c r="A263" s="8" t="e">
        <f>IF(OR('临-燃尽0'!AL264="",'临-燃尽0'!AL264="总计"),NA(),'临-燃尽0'!AL264)</f>
        <v>#N/A</v>
      </c>
      <c r="B263" s="8" t="e">
        <f>IF(ISNA($A263),NA(),'临-燃尽0'!AM264)</f>
        <v>#N/A</v>
      </c>
      <c r="C263" s="8" t="e">
        <f>IF(ISNA($A263),NA(),'临-燃尽0'!AN264)</f>
        <v>#N/A</v>
      </c>
      <c r="D263" s="8" t="e">
        <f>IF(ISNA($A263),NA(),'临-燃尽0'!AO264)</f>
        <v>#N/A</v>
      </c>
      <c r="E263" s="8" t="e">
        <f>IF(OR(ISNA(E$1),ISNA($A263)),NA(),'临-燃尽0'!AP264)</f>
        <v>#N/A</v>
      </c>
      <c r="F263" s="8" t="e">
        <f>IF(OR(ISNA(F$1),ISNA($A263)),NA(),'临-燃尽0'!AQ264)</f>
        <v>#N/A</v>
      </c>
      <c r="G263" s="8" t="e">
        <f>IF(OR(ISNA(G$1),ISNA($A263)),NA(),'临-燃尽0'!AR264)</f>
        <v>#N/A</v>
      </c>
      <c r="H263" s="8" t="e">
        <f>IF(OR(ISNA(H$1),ISNA($A263)),NA(),'临-燃尽0'!AS264)</f>
        <v>#N/A</v>
      </c>
      <c r="I263" s="8" t="e">
        <f>IF(OR(ISNA(I$1),ISNA($A263)),NA(),'临-燃尽0'!AT264)</f>
        <v>#N/A</v>
      </c>
      <c r="J263" s="8" t="e">
        <f>IF(OR(ISNA(J$1),ISNA($A263)),NA(),'临-燃尽0'!AU264)</f>
        <v>#N/A</v>
      </c>
      <c r="K263" s="8" t="e">
        <f>IF(OR(ISNA(K$1),ISNA($A263)),NA(),'临-燃尽0'!AV264)</f>
        <v>#N/A</v>
      </c>
      <c r="L263" s="8" t="e">
        <f>IF(OR(ISNA(L$1),ISNA($A263)),NA(),'临-燃尽0'!AW264)</f>
        <v>#N/A</v>
      </c>
      <c r="M263" s="8" t="e">
        <f>IF(OR(ISNA(M$1),ISNA($A263)),NA(),'临-燃尽0'!AX264)</f>
        <v>#N/A</v>
      </c>
      <c r="N263" s="8" t="e">
        <f>IF(OR(ISNA(N$1),ISNA($A263)),NA(),'临-燃尽0'!AY264)</f>
        <v>#N/A</v>
      </c>
      <c r="O263" s="8" t="e">
        <f>IF(OR(ISNA(O$1),ISNA($A263)),NA(),'临-燃尽0'!AZ264)</f>
        <v>#N/A</v>
      </c>
      <c r="P263" s="8" t="e">
        <f>IF(OR(ISNA(P$1),ISNA($A263)),NA(),'临-燃尽0'!BA264)</f>
        <v>#N/A</v>
      </c>
      <c r="Q263" s="8" t="e">
        <f>IF(OR(ISNA(Q$1),ISNA($A263)),NA(),'临-燃尽0'!BB264)</f>
        <v>#N/A</v>
      </c>
      <c r="R263" s="8" t="e">
        <f>IF(OR(ISNA(R$1),ISNA($A263)),NA(),'临-燃尽0'!BC264)</f>
        <v>#N/A</v>
      </c>
      <c r="S263" s="8" t="e">
        <f>IF(OR(ISNA(S$1),ISNA($A263)),NA(),'临-燃尽0'!BD264)</f>
        <v>#N/A</v>
      </c>
      <c r="T263" s="8" t="e">
        <f>IF(OR(ISNA(T$1),ISNA($A263)),NA(),'临-燃尽0'!BE264)</f>
        <v>#N/A</v>
      </c>
      <c r="U263" s="8" t="e">
        <f>IF(OR(ISNA(U$1),ISNA($A263)),NA(),'临-燃尽0'!BF264)</f>
        <v>#N/A</v>
      </c>
      <c r="V263" s="8" t="e">
        <f>IF(OR(ISNA(V$1),ISNA($A263)),NA(),'临-燃尽0'!BG264)</f>
        <v>#N/A</v>
      </c>
      <c r="W263" s="8" t="e">
        <f>IF(OR(ISNA(W$1),ISNA($A263)),NA(),'临-燃尽0'!BH264)</f>
        <v>#N/A</v>
      </c>
      <c r="X263" s="8" t="e">
        <f>IF(OR(ISNA(X$1),ISNA($A263)),NA(),'临-燃尽0'!BI264)</f>
        <v>#N/A</v>
      </c>
      <c r="Y263" s="8" t="e">
        <f>IF(OR(ISNA(Y$1),ISNA($A263)),NA(),'临-燃尽0'!BJ264)</f>
        <v>#N/A</v>
      </c>
      <c r="Z263" s="8" t="e">
        <f>IF(OR(ISNA(Z$1),ISNA($A263)),NA(),'临-燃尽0'!BK264)</f>
        <v>#N/A</v>
      </c>
      <c r="AA263" s="8" t="e">
        <f>IF(OR(ISNA(AA$1),ISNA($A263)),NA(),'临-燃尽0'!BL264)</f>
        <v>#N/A</v>
      </c>
      <c r="AB263" s="8" t="e">
        <f>IF(OR(ISNA(AB$1),ISNA($A263)),NA(),'临-燃尽0'!BM264)</f>
        <v>#N/A</v>
      </c>
      <c r="AC263" s="8" t="e">
        <f>IF(OR(ISNA(AC$1),ISNA($A263)),NA(),'临-燃尽0'!BN264)</f>
        <v>#N/A</v>
      </c>
      <c r="AD263" s="8" t="e">
        <f>IF(OR(ISNA(AD$1),ISNA($A263)),NA(),'临-燃尽0'!BO264)</f>
        <v>#N/A</v>
      </c>
      <c r="AE263" s="8" t="e">
        <f>IF(OR(ISNA(AE$1),ISNA($A263)),NA(),'临-燃尽0'!BP264)</f>
        <v>#N/A</v>
      </c>
      <c r="AF263" s="8" t="e">
        <f>IF(OR(ISNA(AF$1),ISNA($A263)),NA(),'临-燃尽0'!BQ264)</f>
        <v>#N/A</v>
      </c>
      <c r="AG263" s="8" t="e">
        <f>IF(OR(ISNA(AG$1),ISNA($A263)),NA(),'临-燃尽0'!BR264)</f>
        <v>#N/A</v>
      </c>
      <c r="AH263" s="8" t="e">
        <f>IF(OR(ISNA(AH$1),ISNA($A263)),NA(),'临-燃尽0'!BS264)</f>
        <v>#N/A</v>
      </c>
      <c r="AI263" s="8" t="e">
        <f>IF(OR(ISNA(AI$1),ISNA($A263)),NA(),'临-燃尽0'!BT264)</f>
        <v>#N/A</v>
      </c>
      <c r="AJ263" s="8" t="e">
        <f>IF(OR(ISNA(AJ$1),ISNA($A263)),NA(),'临-燃尽0'!BU264)</f>
        <v>#N/A</v>
      </c>
      <c r="AK263" s="8" t="e">
        <f>IF(OR(ISNA(AK$1),ISNA($A263)),NA(),'临-燃尽0'!BV264)</f>
        <v>#N/A</v>
      </c>
      <c r="AL263" s="8" t="e">
        <f>IF(OR(ISNA(AL$1),ISNA($A263)),NA(),'临-燃尽0'!BW264)</f>
        <v>#N/A</v>
      </c>
      <c r="AM263" s="8" t="e">
        <f>IF(OR(ISNA(AM$1),ISNA($A263)),NA(),'临-燃尽0'!BX264)</f>
        <v>#N/A</v>
      </c>
      <c r="AN263" s="8" t="e">
        <f>IF(OR(ISNA(AN$1),ISNA($A263)),NA(),'临-燃尽0'!BY264)</f>
        <v>#N/A</v>
      </c>
      <c r="AO263" s="8" t="e">
        <f>IF(OR(ISNA(AO$1),ISNA($A263)),NA(),'临-燃尽0'!BZ264)</f>
        <v>#N/A</v>
      </c>
      <c r="AP263" s="8" t="e">
        <f>IF(OR(ISNA(AP$1),ISNA($A263)),NA(),'临-燃尽0'!CA264)</f>
        <v>#N/A</v>
      </c>
      <c r="AQ263" s="8" t="e">
        <f>IF(OR(ISNA(AQ$1),ISNA($A263)),NA(),'临-燃尽0'!CB264)</f>
        <v>#N/A</v>
      </c>
      <c r="AR263" s="8" t="e">
        <f>IF(OR(ISNA(AR$1),ISNA($A263)),NA(),'临-燃尽0'!CC264)</f>
        <v>#N/A</v>
      </c>
      <c r="AS263" s="8" t="e">
        <f>IF(OR(ISNA(AS$1),ISNA($A263)),NA(),'临-燃尽0'!CD264)</f>
        <v>#N/A</v>
      </c>
      <c r="AT263" s="8" t="e">
        <f>IF(OR(ISNA(AT$1),ISNA($A263)),NA(),'临-燃尽0'!CE264)</f>
        <v>#N/A</v>
      </c>
      <c r="AU263" s="8" t="e">
        <f>IF(OR(ISNA(AU$1),ISNA($A263)),NA(),'临-燃尽0'!CF264)</f>
        <v>#N/A</v>
      </c>
      <c r="AV263" s="8" t="e">
        <f>IF(OR(ISNA(AV$1),ISNA($A263)),NA(),'临-燃尽0'!CG264)</f>
        <v>#N/A</v>
      </c>
      <c r="AW263" s="8" t="e">
        <f>IF(OR(ISNA(AW$1),ISNA($A263)),NA(),'临-燃尽0'!CH264)</f>
        <v>#N/A</v>
      </c>
      <c r="AX263" s="8" t="e">
        <f>IF(OR(ISNA(AX$1),ISNA($A263)),NA(),'临-燃尽0'!CI264)</f>
        <v>#N/A</v>
      </c>
      <c r="AY263" s="8" t="e">
        <f>IF(OR(ISNA(AY$1),ISNA($A263)),NA(),'临-燃尽0'!CJ264)</f>
        <v>#N/A</v>
      </c>
      <c r="AZ263" s="8" t="e">
        <f>IF(OR(ISNA(AZ$1),ISNA($A263)),NA(),'临-燃尽0'!CK264)</f>
        <v>#N/A</v>
      </c>
    </row>
    <row r="264" spans="1:52">
      <c r="A264" s="8" t="e">
        <f>IF(OR('临-燃尽0'!AL265="",'临-燃尽0'!AL265="总计"),NA(),'临-燃尽0'!AL265)</f>
        <v>#N/A</v>
      </c>
      <c r="B264" s="8" t="e">
        <f>IF(ISNA($A264),NA(),'临-燃尽0'!AM265)</f>
        <v>#N/A</v>
      </c>
      <c r="C264" s="8" t="e">
        <f>IF(ISNA($A264),NA(),'临-燃尽0'!AN265)</f>
        <v>#N/A</v>
      </c>
      <c r="D264" s="8" t="e">
        <f>IF(ISNA($A264),NA(),'临-燃尽0'!AO265)</f>
        <v>#N/A</v>
      </c>
      <c r="E264" s="8" t="e">
        <f>IF(OR(ISNA(E$1),ISNA($A264)),NA(),'临-燃尽0'!AP265)</f>
        <v>#N/A</v>
      </c>
      <c r="F264" s="8" t="e">
        <f>IF(OR(ISNA(F$1),ISNA($A264)),NA(),'临-燃尽0'!AQ265)</f>
        <v>#N/A</v>
      </c>
      <c r="G264" s="8" t="e">
        <f>IF(OR(ISNA(G$1),ISNA($A264)),NA(),'临-燃尽0'!AR265)</f>
        <v>#N/A</v>
      </c>
      <c r="H264" s="8" t="e">
        <f>IF(OR(ISNA(H$1),ISNA($A264)),NA(),'临-燃尽0'!AS265)</f>
        <v>#N/A</v>
      </c>
      <c r="I264" s="8" t="e">
        <f>IF(OR(ISNA(I$1),ISNA($A264)),NA(),'临-燃尽0'!AT265)</f>
        <v>#N/A</v>
      </c>
      <c r="J264" s="8" t="e">
        <f>IF(OR(ISNA(J$1),ISNA($A264)),NA(),'临-燃尽0'!AU265)</f>
        <v>#N/A</v>
      </c>
      <c r="K264" s="8" t="e">
        <f>IF(OR(ISNA(K$1),ISNA($A264)),NA(),'临-燃尽0'!AV265)</f>
        <v>#N/A</v>
      </c>
      <c r="L264" s="8" t="e">
        <f>IF(OR(ISNA(L$1),ISNA($A264)),NA(),'临-燃尽0'!AW265)</f>
        <v>#N/A</v>
      </c>
      <c r="M264" s="8" t="e">
        <f>IF(OR(ISNA(M$1),ISNA($A264)),NA(),'临-燃尽0'!AX265)</f>
        <v>#N/A</v>
      </c>
      <c r="N264" s="8" t="e">
        <f>IF(OR(ISNA(N$1),ISNA($A264)),NA(),'临-燃尽0'!AY265)</f>
        <v>#N/A</v>
      </c>
      <c r="O264" s="8" t="e">
        <f>IF(OR(ISNA(O$1),ISNA($A264)),NA(),'临-燃尽0'!AZ265)</f>
        <v>#N/A</v>
      </c>
      <c r="P264" s="8" t="e">
        <f>IF(OR(ISNA(P$1),ISNA($A264)),NA(),'临-燃尽0'!BA265)</f>
        <v>#N/A</v>
      </c>
      <c r="Q264" s="8" t="e">
        <f>IF(OR(ISNA(Q$1),ISNA($A264)),NA(),'临-燃尽0'!BB265)</f>
        <v>#N/A</v>
      </c>
      <c r="R264" s="8" t="e">
        <f>IF(OR(ISNA(R$1),ISNA($A264)),NA(),'临-燃尽0'!BC265)</f>
        <v>#N/A</v>
      </c>
      <c r="S264" s="8" t="e">
        <f>IF(OR(ISNA(S$1),ISNA($A264)),NA(),'临-燃尽0'!BD265)</f>
        <v>#N/A</v>
      </c>
      <c r="T264" s="8" t="e">
        <f>IF(OR(ISNA(T$1),ISNA($A264)),NA(),'临-燃尽0'!BE265)</f>
        <v>#N/A</v>
      </c>
      <c r="U264" s="8" t="e">
        <f>IF(OR(ISNA(U$1),ISNA($A264)),NA(),'临-燃尽0'!BF265)</f>
        <v>#N/A</v>
      </c>
      <c r="V264" s="8" t="e">
        <f>IF(OR(ISNA(V$1),ISNA($A264)),NA(),'临-燃尽0'!BG265)</f>
        <v>#N/A</v>
      </c>
      <c r="W264" s="8" t="e">
        <f>IF(OR(ISNA(W$1),ISNA($A264)),NA(),'临-燃尽0'!BH265)</f>
        <v>#N/A</v>
      </c>
      <c r="X264" s="8" t="e">
        <f>IF(OR(ISNA(X$1),ISNA($A264)),NA(),'临-燃尽0'!BI265)</f>
        <v>#N/A</v>
      </c>
      <c r="Y264" s="8" t="e">
        <f>IF(OR(ISNA(Y$1),ISNA($A264)),NA(),'临-燃尽0'!BJ265)</f>
        <v>#N/A</v>
      </c>
      <c r="Z264" s="8" t="e">
        <f>IF(OR(ISNA(Z$1),ISNA($A264)),NA(),'临-燃尽0'!BK265)</f>
        <v>#N/A</v>
      </c>
      <c r="AA264" s="8" t="e">
        <f>IF(OR(ISNA(AA$1),ISNA($A264)),NA(),'临-燃尽0'!BL265)</f>
        <v>#N/A</v>
      </c>
      <c r="AB264" s="8" t="e">
        <f>IF(OR(ISNA(AB$1),ISNA($A264)),NA(),'临-燃尽0'!BM265)</f>
        <v>#N/A</v>
      </c>
      <c r="AC264" s="8" t="e">
        <f>IF(OR(ISNA(AC$1),ISNA($A264)),NA(),'临-燃尽0'!BN265)</f>
        <v>#N/A</v>
      </c>
      <c r="AD264" s="8" t="e">
        <f>IF(OR(ISNA(AD$1),ISNA($A264)),NA(),'临-燃尽0'!BO265)</f>
        <v>#N/A</v>
      </c>
      <c r="AE264" s="8" t="e">
        <f>IF(OR(ISNA(AE$1),ISNA($A264)),NA(),'临-燃尽0'!BP265)</f>
        <v>#N/A</v>
      </c>
      <c r="AF264" s="8" t="e">
        <f>IF(OR(ISNA(AF$1),ISNA($A264)),NA(),'临-燃尽0'!BQ265)</f>
        <v>#N/A</v>
      </c>
      <c r="AG264" s="8" t="e">
        <f>IF(OR(ISNA(AG$1),ISNA($A264)),NA(),'临-燃尽0'!BR265)</f>
        <v>#N/A</v>
      </c>
      <c r="AH264" s="8" t="e">
        <f>IF(OR(ISNA(AH$1),ISNA($A264)),NA(),'临-燃尽0'!BS265)</f>
        <v>#N/A</v>
      </c>
      <c r="AI264" s="8" t="e">
        <f>IF(OR(ISNA(AI$1),ISNA($A264)),NA(),'临-燃尽0'!BT265)</f>
        <v>#N/A</v>
      </c>
      <c r="AJ264" s="8" t="e">
        <f>IF(OR(ISNA(AJ$1),ISNA($A264)),NA(),'临-燃尽0'!BU265)</f>
        <v>#N/A</v>
      </c>
      <c r="AK264" s="8" t="e">
        <f>IF(OR(ISNA(AK$1),ISNA($A264)),NA(),'临-燃尽0'!BV265)</f>
        <v>#N/A</v>
      </c>
      <c r="AL264" s="8" t="e">
        <f>IF(OR(ISNA(AL$1),ISNA($A264)),NA(),'临-燃尽0'!BW265)</f>
        <v>#N/A</v>
      </c>
      <c r="AM264" s="8" t="e">
        <f>IF(OR(ISNA(AM$1),ISNA($A264)),NA(),'临-燃尽0'!BX265)</f>
        <v>#N/A</v>
      </c>
      <c r="AN264" s="8" t="e">
        <f>IF(OR(ISNA(AN$1),ISNA($A264)),NA(),'临-燃尽0'!BY265)</f>
        <v>#N/A</v>
      </c>
      <c r="AO264" s="8" t="e">
        <f>IF(OR(ISNA(AO$1),ISNA($A264)),NA(),'临-燃尽0'!BZ265)</f>
        <v>#N/A</v>
      </c>
      <c r="AP264" s="8" t="e">
        <f>IF(OR(ISNA(AP$1),ISNA($A264)),NA(),'临-燃尽0'!CA265)</f>
        <v>#N/A</v>
      </c>
      <c r="AQ264" s="8" t="e">
        <f>IF(OR(ISNA(AQ$1),ISNA($A264)),NA(),'临-燃尽0'!CB265)</f>
        <v>#N/A</v>
      </c>
      <c r="AR264" s="8" t="e">
        <f>IF(OR(ISNA(AR$1),ISNA($A264)),NA(),'临-燃尽0'!CC265)</f>
        <v>#N/A</v>
      </c>
      <c r="AS264" s="8" t="e">
        <f>IF(OR(ISNA(AS$1),ISNA($A264)),NA(),'临-燃尽0'!CD265)</f>
        <v>#N/A</v>
      </c>
      <c r="AT264" s="8" t="e">
        <f>IF(OR(ISNA(AT$1),ISNA($A264)),NA(),'临-燃尽0'!CE265)</f>
        <v>#N/A</v>
      </c>
      <c r="AU264" s="8" t="e">
        <f>IF(OR(ISNA(AU$1),ISNA($A264)),NA(),'临-燃尽0'!CF265)</f>
        <v>#N/A</v>
      </c>
      <c r="AV264" s="8" t="e">
        <f>IF(OR(ISNA(AV$1),ISNA($A264)),NA(),'临-燃尽0'!CG265)</f>
        <v>#N/A</v>
      </c>
      <c r="AW264" s="8" t="e">
        <f>IF(OR(ISNA(AW$1),ISNA($A264)),NA(),'临-燃尽0'!CH265)</f>
        <v>#N/A</v>
      </c>
      <c r="AX264" s="8" t="e">
        <f>IF(OR(ISNA(AX$1),ISNA($A264)),NA(),'临-燃尽0'!CI265)</f>
        <v>#N/A</v>
      </c>
      <c r="AY264" s="8" t="e">
        <f>IF(OR(ISNA(AY$1),ISNA($A264)),NA(),'临-燃尽0'!CJ265)</f>
        <v>#N/A</v>
      </c>
      <c r="AZ264" s="8" t="e">
        <f>IF(OR(ISNA(AZ$1),ISNA($A264)),NA(),'临-燃尽0'!CK265)</f>
        <v>#N/A</v>
      </c>
    </row>
    <row r="265" spans="1:52">
      <c r="A265" s="8" t="e">
        <f>IF(OR('临-燃尽0'!AL266="",'临-燃尽0'!AL266="总计"),NA(),'临-燃尽0'!AL266)</f>
        <v>#N/A</v>
      </c>
      <c r="B265" s="8" t="e">
        <f>IF(ISNA($A265),NA(),'临-燃尽0'!AM266)</f>
        <v>#N/A</v>
      </c>
      <c r="C265" s="8" t="e">
        <f>IF(ISNA($A265),NA(),'临-燃尽0'!AN266)</f>
        <v>#N/A</v>
      </c>
      <c r="D265" s="8" t="e">
        <f>IF(ISNA($A265),NA(),'临-燃尽0'!AO266)</f>
        <v>#N/A</v>
      </c>
      <c r="E265" s="8" t="e">
        <f>IF(OR(ISNA(E$1),ISNA($A265)),NA(),'临-燃尽0'!AP266)</f>
        <v>#N/A</v>
      </c>
      <c r="F265" s="8" t="e">
        <f>IF(OR(ISNA(F$1),ISNA($A265)),NA(),'临-燃尽0'!AQ266)</f>
        <v>#N/A</v>
      </c>
      <c r="G265" s="8" t="e">
        <f>IF(OR(ISNA(G$1),ISNA($A265)),NA(),'临-燃尽0'!AR266)</f>
        <v>#N/A</v>
      </c>
      <c r="H265" s="8" t="e">
        <f>IF(OR(ISNA(H$1),ISNA($A265)),NA(),'临-燃尽0'!AS266)</f>
        <v>#N/A</v>
      </c>
      <c r="I265" s="8" t="e">
        <f>IF(OR(ISNA(I$1),ISNA($A265)),NA(),'临-燃尽0'!AT266)</f>
        <v>#N/A</v>
      </c>
      <c r="J265" s="8" t="e">
        <f>IF(OR(ISNA(J$1),ISNA($A265)),NA(),'临-燃尽0'!AU266)</f>
        <v>#N/A</v>
      </c>
      <c r="K265" s="8" t="e">
        <f>IF(OR(ISNA(K$1),ISNA($A265)),NA(),'临-燃尽0'!AV266)</f>
        <v>#N/A</v>
      </c>
      <c r="L265" s="8" t="e">
        <f>IF(OR(ISNA(L$1),ISNA($A265)),NA(),'临-燃尽0'!AW266)</f>
        <v>#N/A</v>
      </c>
      <c r="M265" s="8" t="e">
        <f>IF(OR(ISNA(M$1),ISNA($A265)),NA(),'临-燃尽0'!AX266)</f>
        <v>#N/A</v>
      </c>
      <c r="N265" s="8" t="e">
        <f>IF(OR(ISNA(N$1),ISNA($A265)),NA(),'临-燃尽0'!AY266)</f>
        <v>#N/A</v>
      </c>
      <c r="O265" s="8" t="e">
        <f>IF(OR(ISNA(O$1),ISNA($A265)),NA(),'临-燃尽0'!AZ266)</f>
        <v>#N/A</v>
      </c>
      <c r="P265" s="8" t="e">
        <f>IF(OR(ISNA(P$1),ISNA($A265)),NA(),'临-燃尽0'!BA266)</f>
        <v>#N/A</v>
      </c>
      <c r="Q265" s="8" t="e">
        <f>IF(OR(ISNA(Q$1),ISNA($A265)),NA(),'临-燃尽0'!BB266)</f>
        <v>#N/A</v>
      </c>
      <c r="R265" s="8" t="e">
        <f>IF(OR(ISNA(R$1),ISNA($A265)),NA(),'临-燃尽0'!BC266)</f>
        <v>#N/A</v>
      </c>
      <c r="S265" s="8" t="e">
        <f>IF(OR(ISNA(S$1),ISNA($A265)),NA(),'临-燃尽0'!BD266)</f>
        <v>#N/A</v>
      </c>
      <c r="T265" s="8" t="e">
        <f>IF(OR(ISNA(T$1),ISNA($A265)),NA(),'临-燃尽0'!BE266)</f>
        <v>#N/A</v>
      </c>
      <c r="U265" s="8" t="e">
        <f>IF(OR(ISNA(U$1),ISNA($A265)),NA(),'临-燃尽0'!BF266)</f>
        <v>#N/A</v>
      </c>
      <c r="V265" s="8" t="e">
        <f>IF(OR(ISNA(V$1),ISNA($A265)),NA(),'临-燃尽0'!BG266)</f>
        <v>#N/A</v>
      </c>
      <c r="W265" s="8" t="e">
        <f>IF(OR(ISNA(W$1),ISNA($A265)),NA(),'临-燃尽0'!BH266)</f>
        <v>#N/A</v>
      </c>
      <c r="X265" s="8" t="e">
        <f>IF(OR(ISNA(X$1),ISNA($A265)),NA(),'临-燃尽0'!BI266)</f>
        <v>#N/A</v>
      </c>
      <c r="Y265" s="8" t="e">
        <f>IF(OR(ISNA(Y$1),ISNA($A265)),NA(),'临-燃尽0'!BJ266)</f>
        <v>#N/A</v>
      </c>
      <c r="Z265" s="8" t="e">
        <f>IF(OR(ISNA(Z$1),ISNA($A265)),NA(),'临-燃尽0'!BK266)</f>
        <v>#N/A</v>
      </c>
      <c r="AA265" s="8" t="e">
        <f>IF(OR(ISNA(AA$1),ISNA($A265)),NA(),'临-燃尽0'!BL266)</f>
        <v>#N/A</v>
      </c>
      <c r="AB265" s="8" t="e">
        <f>IF(OR(ISNA(AB$1),ISNA($A265)),NA(),'临-燃尽0'!BM266)</f>
        <v>#N/A</v>
      </c>
      <c r="AC265" s="8" t="e">
        <f>IF(OR(ISNA(AC$1),ISNA($A265)),NA(),'临-燃尽0'!BN266)</f>
        <v>#N/A</v>
      </c>
      <c r="AD265" s="8" t="e">
        <f>IF(OR(ISNA(AD$1),ISNA($A265)),NA(),'临-燃尽0'!BO266)</f>
        <v>#N/A</v>
      </c>
      <c r="AE265" s="8" t="e">
        <f>IF(OR(ISNA(AE$1),ISNA($A265)),NA(),'临-燃尽0'!BP266)</f>
        <v>#N/A</v>
      </c>
      <c r="AF265" s="8" t="e">
        <f>IF(OR(ISNA(AF$1),ISNA($A265)),NA(),'临-燃尽0'!BQ266)</f>
        <v>#N/A</v>
      </c>
      <c r="AG265" s="8" t="e">
        <f>IF(OR(ISNA(AG$1),ISNA($A265)),NA(),'临-燃尽0'!BR266)</f>
        <v>#N/A</v>
      </c>
      <c r="AH265" s="8" t="e">
        <f>IF(OR(ISNA(AH$1),ISNA($A265)),NA(),'临-燃尽0'!BS266)</f>
        <v>#N/A</v>
      </c>
      <c r="AI265" s="8" t="e">
        <f>IF(OR(ISNA(AI$1),ISNA($A265)),NA(),'临-燃尽0'!BT266)</f>
        <v>#N/A</v>
      </c>
      <c r="AJ265" s="8" t="e">
        <f>IF(OR(ISNA(AJ$1),ISNA($A265)),NA(),'临-燃尽0'!BU266)</f>
        <v>#N/A</v>
      </c>
      <c r="AK265" s="8" t="e">
        <f>IF(OR(ISNA(AK$1),ISNA($A265)),NA(),'临-燃尽0'!BV266)</f>
        <v>#N/A</v>
      </c>
      <c r="AL265" s="8" t="e">
        <f>IF(OR(ISNA(AL$1),ISNA($A265)),NA(),'临-燃尽0'!BW266)</f>
        <v>#N/A</v>
      </c>
      <c r="AM265" s="8" t="e">
        <f>IF(OR(ISNA(AM$1),ISNA($A265)),NA(),'临-燃尽0'!BX266)</f>
        <v>#N/A</v>
      </c>
      <c r="AN265" s="8" t="e">
        <f>IF(OR(ISNA(AN$1),ISNA($A265)),NA(),'临-燃尽0'!BY266)</f>
        <v>#N/A</v>
      </c>
      <c r="AO265" s="8" t="e">
        <f>IF(OR(ISNA(AO$1),ISNA($A265)),NA(),'临-燃尽0'!BZ266)</f>
        <v>#N/A</v>
      </c>
      <c r="AP265" s="8" t="e">
        <f>IF(OR(ISNA(AP$1),ISNA($A265)),NA(),'临-燃尽0'!CA266)</f>
        <v>#N/A</v>
      </c>
      <c r="AQ265" s="8" t="e">
        <f>IF(OR(ISNA(AQ$1),ISNA($A265)),NA(),'临-燃尽0'!CB266)</f>
        <v>#N/A</v>
      </c>
      <c r="AR265" s="8" t="e">
        <f>IF(OR(ISNA(AR$1),ISNA($A265)),NA(),'临-燃尽0'!CC266)</f>
        <v>#N/A</v>
      </c>
      <c r="AS265" s="8" t="e">
        <f>IF(OR(ISNA(AS$1),ISNA($A265)),NA(),'临-燃尽0'!CD266)</f>
        <v>#N/A</v>
      </c>
      <c r="AT265" s="8" t="e">
        <f>IF(OR(ISNA(AT$1),ISNA($A265)),NA(),'临-燃尽0'!CE266)</f>
        <v>#N/A</v>
      </c>
      <c r="AU265" s="8" t="e">
        <f>IF(OR(ISNA(AU$1),ISNA($A265)),NA(),'临-燃尽0'!CF266)</f>
        <v>#N/A</v>
      </c>
      <c r="AV265" s="8" t="e">
        <f>IF(OR(ISNA(AV$1),ISNA($A265)),NA(),'临-燃尽0'!CG266)</f>
        <v>#N/A</v>
      </c>
      <c r="AW265" s="8" t="e">
        <f>IF(OR(ISNA(AW$1),ISNA($A265)),NA(),'临-燃尽0'!CH266)</f>
        <v>#N/A</v>
      </c>
      <c r="AX265" s="8" t="e">
        <f>IF(OR(ISNA(AX$1),ISNA($A265)),NA(),'临-燃尽0'!CI266)</f>
        <v>#N/A</v>
      </c>
      <c r="AY265" s="8" t="e">
        <f>IF(OR(ISNA(AY$1),ISNA($A265)),NA(),'临-燃尽0'!CJ266)</f>
        <v>#N/A</v>
      </c>
      <c r="AZ265" s="8" t="e">
        <f>IF(OR(ISNA(AZ$1),ISNA($A265)),NA(),'临-燃尽0'!CK266)</f>
        <v>#N/A</v>
      </c>
    </row>
    <row r="266" spans="1:52">
      <c r="A266" s="8" t="e">
        <f>IF(OR('临-燃尽0'!AL267="",'临-燃尽0'!AL267="总计"),NA(),'临-燃尽0'!AL267)</f>
        <v>#N/A</v>
      </c>
      <c r="B266" s="8" t="e">
        <f>IF(ISNA($A266),NA(),'临-燃尽0'!AM267)</f>
        <v>#N/A</v>
      </c>
      <c r="C266" s="8" t="e">
        <f>IF(ISNA($A266),NA(),'临-燃尽0'!AN267)</f>
        <v>#N/A</v>
      </c>
      <c r="D266" s="8" t="e">
        <f>IF(ISNA($A266),NA(),'临-燃尽0'!AO267)</f>
        <v>#N/A</v>
      </c>
      <c r="E266" s="8" t="e">
        <f>IF(OR(ISNA(E$1),ISNA($A266)),NA(),'临-燃尽0'!AP267)</f>
        <v>#N/A</v>
      </c>
      <c r="F266" s="8" t="e">
        <f>IF(OR(ISNA(F$1),ISNA($A266)),NA(),'临-燃尽0'!AQ267)</f>
        <v>#N/A</v>
      </c>
      <c r="G266" s="8" t="e">
        <f>IF(OR(ISNA(G$1),ISNA($A266)),NA(),'临-燃尽0'!AR267)</f>
        <v>#N/A</v>
      </c>
      <c r="H266" s="8" t="e">
        <f>IF(OR(ISNA(H$1),ISNA($A266)),NA(),'临-燃尽0'!AS267)</f>
        <v>#N/A</v>
      </c>
      <c r="I266" s="8" t="e">
        <f>IF(OR(ISNA(I$1),ISNA($A266)),NA(),'临-燃尽0'!AT267)</f>
        <v>#N/A</v>
      </c>
      <c r="J266" s="8" t="e">
        <f>IF(OR(ISNA(J$1),ISNA($A266)),NA(),'临-燃尽0'!AU267)</f>
        <v>#N/A</v>
      </c>
      <c r="K266" s="8" t="e">
        <f>IF(OR(ISNA(K$1),ISNA($A266)),NA(),'临-燃尽0'!AV267)</f>
        <v>#N/A</v>
      </c>
      <c r="L266" s="8" t="e">
        <f>IF(OR(ISNA(L$1),ISNA($A266)),NA(),'临-燃尽0'!AW267)</f>
        <v>#N/A</v>
      </c>
      <c r="M266" s="8" t="e">
        <f>IF(OR(ISNA(M$1),ISNA($A266)),NA(),'临-燃尽0'!AX267)</f>
        <v>#N/A</v>
      </c>
      <c r="N266" s="8" t="e">
        <f>IF(OR(ISNA(N$1),ISNA($A266)),NA(),'临-燃尽0'!AY267)</f>
        <v>#N/A</v>
      </c>
      <c r="O266" s="8" t="e">
        <f>IF(OR(ISNA(O$1),ISNA($A266)),NA(),'临-燃尽0'!AZ267)</f>
        <v>#N/A</v>
      </c>
      <c r="P266" s="8" t="e">
        <f>IF(OR(ISNA(P$1),ISNA($A266)),NA(),'临-燃尽0'!BA267)</f>
        <v>#N/A</v>
      </c>
      <c r="Q266" s="8" t="e">
        <f>IF(OR(ISNA(Q$1),ISNA($A266)),NA(),'临-燃尽0'!BB267)</f>
        <v>#N/A</v>
      </c>
      <c r="R266" s="8" t="e">
        <f>IF(OR(ISNA(R$1),ISNA($A266)),NA(),'临-燃尽0'!BC267)</f>
        <v>#N/A</v>
      </c>
      <c r="S266" s="8" t="e">
        <f>IF(OR(ISNA(S$1),ISNA($A266)),NA(),'临-燃尽0'!BD267)</f>
        <v>#N/A</v>
      </c>
      <c r="T266" s="8" t="e">
        <f>IF(OR(ISNA(T$1),ISNA($A266)),NA(),'临-燃尽0'!BE267)</f>
        <v>#N/A</v>
      </c>
      <c r="U266" s="8" t="e">
        <f>IF(OR(ISNA(U$1),ISNA($A266)),NA(),'临-燃尽0'!BF267)</f>
        <v>#N/A</v>
      </c>
      <c r="V266" s="8" t="e">
        <f>IF(OR(ISNA(V$1),ISNA($A266)),NA(),'临-燃尽0'!BG267)</f>
        <v>#N/A</v>
      </c>
      <c r="W266" s="8" t="e">
        <f>IF(OR(ISNA(W$1),ISNA($A266)),NA(),'临-燃尽0'!BH267)</f>
        <v>#N/A</v>
      </c>
      <c r="X266" s="8" t="e">
        <f>IF(OR(ISNA(X$1),ISNA($A266)),NA(),'临-燃尽0'!BI267)</f>
        <v>#N/A</v>
      </c>
      <c r="Y266" s="8" t="e">
        <f>IF(OR(ISNA(Y$1),ISNA($A266)),NA(),'临-燃尽0'!BJ267)</f>
        <v>#N/A</v>
      </c>
      <c r="Z266" s="8" t="e">
        <f>IF(OR(ISNA(Z$1),ISNA($A266)),NA(),'临-燃尽0'!BK267)</f>
        <v>#N/A</v>
      </c>
      <c r="AA266" s="8" t="e">
        <f>IF(OR(ISNA(AA$1),ISNA($A266)),NA(),'临-燃尽0'!BL267)</f>
        <v>#N/A</v>
      </c>
      <c r="AB266" s="8" t="e">
        <f>IF(OR(ISNA(AB$1),ISNA($A266)),NA(),'临-燃尽0'!BM267)</f>
        <v>#N/A</v>
      </c>
      <c r="AC266" s="8" t="e">
        <f>IF(OR(ISNA(AC$1),ISNA($A266)),NA(),'临-燃尽0'!BN267)</f>
        <v>#N/A</v>
      </c>
      <c r="AD266" s="8" t="e">
        <f>IF(OR(ISNA(AD$1),ISNA($A266)),NA(),'临-燃尽0'!BO267)</f>
        <v>#N/A</v>
      </c>
      <c r="AE266" s="8" t="e">
        <f>IF(OR(ISNA(AE$1),ISNA($A266)),NA(),'临-燃尽0'!BP267)</f>
        <v>#N/A</v>
      </c>
      <c r="AF266" s="8" t="e">
        <f>IF(OR(ISNA(AF$1),ISNA($A266)),NA(),'临-燃尽0'!BQ267)</f>
        <v>#N/A</v>
      </c>
      <c r="AG266" s="8" t="e">
        <f>IF(OR(ISNA(AG$1),ISNA($A266)),NA(),'临-燃尽0'!BR267)</f>
        <v>#N/A</v>
      </c>
      <c r="AH266" s="8" t="e">
        <f>IF(OR(ISNA(AH$1),ISNA($A266)),NA(),'临-燃尽0'!BS267)</f>
        <v>#N/A</v>
      </c>
      <c r="AI266" s="8" t="e">
        <f>IF(OR(ISNA(AI$1),ISNA($A266)),NA(),'临-燃尽0'!BT267)</f>
        <v>#N/A</v>
      </c>
      <c r="AJ266" s="8" t="e">
        <f>IF(OR(ISNA(AJ$1),ISNA($A266)),NA(),'临-燃尽0'!BU267)</f>
        <v>#N/A</v>
      </c>
      <c r="AK266" s="8" t="e">
        <f>IF(OR(ISNA(AK$1),ISNA($A266)),NA(),'临-燃尽0'!BV267)</f>
        <v>#N/A</v>
      </c>
      <c r="AL266" s="8" t="e">
        <f>IF(OR(ISNA(AL$1),ISNA($A266)),NA(),'临-燃尽0'!BW267)</f>
        <v>#N/A</v>
      </c>
      <c r="AM266" s="8" t="e">
        <f>IF(OR(ISNA(AM$1),ISNA($A266)),NA(),'临-燃尽0'!BX267)</f>
        <v>#N/A</v>
      </c>
      <c r="AN266" s="8" t="e">
        <f>IF(OR(ISNA(AN$1),ISNA($A266)),NA(),'临-燃尽0'!BY267)</f>
        <v>#N/A</v>
      </c>
      <c r="AO266" s="8" t="e">
        <f>IF(OR(ISNA(AO$1),ISNA($A266)),NA(),'临-燃尽0'!BZ267)</f>
        <v>#N/A</v>
      </c>
      <c r="AP266" s="8" t="e">
        <f>IF(OR(ISNA(AP$1),ISNA($A266)),NA(),'临-燃尽0'!CA267)</f>
        <v>#N/A</v>
      </c>
      <c r="AQ266" s="8" t="e">
        <f>IF(OR(ISNA(AQ$1),ISNA($A266)),NA(),'临-燃尽0'!CB267)</f>
        <v>#N/A</v>
      </c>
      <c r="AR266" s="8" t="e">
        <f>IF(OR(ISNA(AR$1),ISNA($A266)),NA(),'临-燃尽0'!CC267)</f>
        <v>#N/A</v>
      </c>
      <c r="AS266" s="8" t="e">
        <f>IF(OR(ISNA(AS$1),ISNA($A266)),NA(),'临-燃尽0'!CD267)</f>
        <v>#N/A</v>
      </c>
      <c r="AT266" s="8" t="e">
        <f>IF(OR(ISNA(AT$1),ISNA($A266)),NA(),'临-燃尽0'!CE267)</f>
        <v>#N/A</v>
      </c>
      <c r="AU266" s="8" t="e">
        <f>IF(OR(ISNA(AU$1),ISNA($A266)),NA(),'临-燃尽0'!CF267)</f>
        <v>#N/A</v>
      </c>
      <c r="AV266" s="8" t="e">
        <f>IF(OR(ISNA(AV$1),ISNA($A266)),NA(),'临-燃尽0'!CG267)</f>
        <v>#N/A</v>
      </c>
      <c r="AW266" s="8" t="e">
        <f>IF(OR(ISNA(AW$1),ISNA($A266)),NA(),'临-燃尽0'!CH267)</f>
        <v>#N/A</v>
      </c>
      <c r="AX266" s="8" t="e">
        <f>IF(OR(ISNA(AX$1),ISNA($A266)),NA(),'临-燃尽0'!CI267)</f>
        <v>#N/A</v>
      </c>
      <c r="AY266" s="8" t="e">
        <f>IF(OR(ISNA(AY$1),ISNA($A266)),NA(),'临-燃尽0'!CJ267)</f>
        <v>#N/A</v>
      </c>
      <c r="AZ266" s="8" t="e">
        <f>IF(OR(ISNA(AZ$1),ISNA($A266)),NA(),'临-燃尽0'!CK267)</f>
        <v>#N/A</v>
      </c>
    </row>
    <row r="267" spans="1:52">
      <c r="A267" s="8" t="e">
        <f>IF(OR('临-燃尽0'!AL268="",'临-燃尽0'!AL268="总计"),NA(),'临-燃尽0'!AL268)</f>
        <v>#N/A</v>
      </c>
      <c r="B267" s="8" t="e">
        <f>IF(ISNA($A267),NA(),'临-燃尽0'!AM268)</f>
        <v>#N/A</v>
      </c>
      <c r="C267" s="8" t="e">
        <f>IF(ISNA($A267),NA(),'临-燃尽0'!AN268)</f>
        <v>#N/A</v>
      </c>
      <c r="D267" s="8" t="e">
        <f>IF(ISNA($A267),NA(),'临-燃尽0'!AO268)</f>
        <v>#N/A</v>
      </c>
      <c r="E267" s="8" t="e">
        <f>IF(OR(ISNA(E$1),ISNA($A267)),NA(),'临-燃尽0'!AP268)</f>
        <v>#N/A</v>
      </c>
      <c r="F267" s="8" t="e">
        <f>IF(OR(ISNA(F$1),ISNA($A267)),NA(),'临-燃尽0'!AQ268)</f>
        <v>#N/A</v>
      </c>
      <c r="G267" s="8" t="e">
        <f>IF(OR(ISNA(G$1),ISNA($A267)),NA(),'临-燃尽0'!AR268)</f>
        <v>#N/A</v>
      </c>
      <c r="H267" s="8" t="e">
        <f>IF(OR(ISNA(H$1),ISNA($A267)),NA(),'临-燃尽0'!AS268)</f>
        <v>#N/A</v>
      </c>
      <c r="I267" s="8" t="e">
        <f>IF(OR(ISNA(I$1),ISNA($A267)),NA(),'临-燃尽0'!AT268)</f>
        <v>#N/A</v>
      </c>
      <c r="J267" s="8" t="e">
        <f>IF(OR(ISNA(J$1),ISNA($A267)),NA(),'临-燃尽0'!AU268)</f>
        <v>#N/A</v>
      </c>
      <c r="K267" s="8" t="e">
        <f>IF(OR(ISNA(K$1),ISNA($A267)),NA(),'临-燃尽0'!AV268)</f>
        <v>#N/A</v>
      </c>
      <c r="L267" s="8" t="e">
        <f>IF(OR(ISNA(L$1),ISNA($A267)),NA(),'临-燃尽0'!AW268)</f>
        <v>#N/A</v>
      </c>
      <c r="M267" s="8" t="e">
        <f>IF(OR(ISNA(M$1),ISNA($A267)),NA(),'临-燃尽0'!AX268)</f>
        <v>#N/A</v>
      </c>
      <c r="N267" s="8" t="e">
        <f>IF(OR(ISNA(N$1),ISNA($A267)),NA(),'临-燃尽0'!AY268)</f>
        <v>#N/A</v>
      </c>
      <c r="O267" s="8" t="e">
        <f>IF(OR(ISNA(O$1),ISNA($A267)),NA(),'临-燃尽0'!AZ268)</f>
        <v>#N/A</v>
      </c>
      <c r="P267" s="8" t="e">
        <f>IF(OR(ISNA(P$1),ISNA($A267)),NA(),'临-燃尽0'!BA268)</f>
        <v>#N/A</v>
      </c>
      <c r="Q267" s="8" t="e">
        <f>IF(OR(ISNA(Q$1),ISNA($A267)),NA(),'临-燃尽0'!BB268)</f>
        <v>#N/A</v>
      </c>
      <c r="R267" s="8" t="e">
        <f>IF(OR(ISNA(R$1),ISNA($A267)),NA(),'临-燃尽0'!BC268)</f>
        <v>#N/A</v>
      </c>
      <c r="S267" s="8" t="e">
        <f>IF(OR(ISNA(S$1),ISNA($A267)),NA(),'临-燃尽0'!BD268)</f>
        <v>#N/A</v>
      </c>
      <c r="T267" s="8" t="e">
        <f>IF(OR(ISNA(T$1),ISNA($A267)),NA(),'临-燃尽0'!BE268)</f>
        <v>#N/A</v>
      </c>
      <c r="U267" s="8" t="e">
        <f>IF(OR(ISNA(U$1),ISNA($A267)),NA(),'临-燃尽0'!BF268)</f>
        <v>#N/A</v>
      </c>
      <c r="V267" s="8" t="e">
        <f>IF(OR(ISNA(V$1),ISNA($A267)),NA(),'临-燃尽0'!BG268)</f>
        <v>#N/A</v>
      </c>
      <c r="W267" s="8" t="e">
        <f>IF(OR(ISNA(W$1),ISNA($A267)),NA(),'临-燃尽0'!BH268)</f>
        <v>#N/A</v>
      </c>
      <c r="X267" s="8" t="e">
        <f>IF(OR(ISNA(X$1),ISNA($A267)),NA(),'临-燃尽0'!BI268)</f>
        <v>#N/A</v>
      </c>
      <c r="Y267" s="8" t="e">
        <f>IF(OR(ISNA(Y$1),ISNA($A267)),NA(),'临-燃尽0'!BJ268)</f>
        <v>#N/A</v>
      </c>
      <c r="Z267" s="8" t="e">
        <f>IF(OR(ISNA(Z$1),ISNA($A267)),NA(),'临-燃尽0'!BK268)</f>
        <v>#N/A</v>
      </c>
      <c r="AA267" s="8" t="e">
        <f>IF(OR(ISNA(AA$1),ISNA($A267)),NA(),'临-燃尽0'!BL268)</f>
        <v>#N/A</v>
      </c>
      <c r="AB267" s="8" t="e">
        <f>IF(OR(ISNA(AB$1),ISNA($A267)),NA(),'临-燃尽0'!BM268)</f>
        <v>#N/A</v>
      </c>
      <c r="AC267" s="8" t="e">
        <f>IF(OR(ISNA(AC$1),ISNA($A267)),NA(),'临-燃尽0'!BN268)</f>
        <v>#N/A</v>
      </c>
      <c r="AD267" s="8" t="e">
        <f>IF(OR(ISNA(AD$1),ISNA($A267)),NA(),'临-燃尽0'!BO268)</f>
        <v>#N/A</v>
      </c>
      <c r="AE267" s="8" t="e">
        <f>IF(OR(ISNA(AE$1),ISNA($A267)),NA(),'临-燃尽0'!BP268)</f>
        <v>#N/A</v>
      </c>
      <c r="AF267" s="8" t="e">
        <f>IF(OR(ISNA(AF$1),ISNA($A267)),NA(),'临-燃尽0'!BQ268)</f>
        <v>#N/A</v>
      </c>
      <c r="AG267" s="8" t="e">
        <f>IF(OR(ISNA(AG$1),ISNA($A267)),NA(),'临-燃尽0'!BR268)</f>
        <v>#N/A</v>
      </c>
      <c r="AH267" s="8" t="e">
        <f>IF(OR(ISNA(AH$1),ISNA($A267)),NA(),'临-燃尽0'!BS268)</f>
        <v>#N/A</v>
      </c>
      <c r="AI267" s="8" t="e">
        <f>IF(OR(ISNA(AI$1),ISNA($A267)),NA(),'临-燃尽0'!BT268)</f>
        <v>#N/A</v>
      </c>
      <c r="AJ267" s="8" t="e">
        <f>IF(OR(ISNA(AJ$1),ISNA($A267)),NA(),'临-燃尽0'!BU268)</f>
        <v>#N/A</v>
      </c>
      <c r="AK267" s="8" t="e">
        <f>IF(OR(ISNA(AK$1),ISNA($A267)),NA(),'临-燃尽0'!BV268)</f>
        <v>#N/A</v>
      </c>
      <c r="AL267" s="8" t="e">
        <f>IF(OR(ISNA(AL$1),ISNA($A267)),NA(),'临-燃尽0'!BW268)</f>
        <v>#N/A</v>
      </c>
      <c r="AM267" s="8" t="e">
        <f>IF(OR(ISNA(AM$1),ISNA($A267)),NA(),'临-燃尽0'!BX268)</f>
        <v>#N/A</v>
      </c>
      <c r="AN267" s="8" t="e">
        <f>IF(OR(ISNA(AN$1),ISNA($A267)),NA(),'临-燃尽0'!BY268)</f>
        <v>#N/A</v>
      </c>
      <c r="AO267" s="8" t="e">
        <f>IF(OR(ISNA(AO$1),ISNA($A267)),NA(),'临-燃尽0'!BZ268)</f>
        <v>#N/A</v>
      </c>
      <c r="AP267" s="8" t="e">
        <f>IF(OR(ISNA(AP$1),ISNA($A267)),NA(),'临-燃尽0'!CA268)</f>
        <v>#N/A</v>
      </c>
      <c r="AQ267" s="8" t="e">
        <f>IF(OR(ISNA(AQ$1),ISNA($A267)),NA(),'临-燃尽0'!CB268)</f>
        <v>#N/A</v>
      </c>
      <c r="AR267" s="8" t="e">
        <f>IF(OR(ISNA(AR$1),ISNA($A267)),NA(),'临-燃尽0'!CC268)</f>
        <v>#N/A</v>
      </c>
      <c r="AS267" s="8" t="e">
        <f>IF(OR(ISNA(AS$1),ISNA($A267)),NA(),'临-燃尽0'!CD268)</f>
        <v>#N/A</v>
      </c>
      <c r="AT267" s="8" t="e">
        <f>IF(OR(ISNA(AT$1),ISNA($A267)),NA(),'临-燃尽0'!CE268)</f>
        <v>#N/A</v>
      </c>
      <c r="AU267" s="8" t="e">
        <f>IF(OR(ISNA(AU$1),ISNA($A267)),NA(),'临-燃尽0'!CF268)</f>
        <v>#N/A</v>
      </c>
      <c r="AV267" s="8" t="e">
        <f>IF(OR(ISNA(AV$1),ISNA($A267)),NA(),'临-燃尽0'!CG268)</f>
        <v>#N/A</v>
      </c>
      <c r="AW267" s="8" t="e">
        <f>IF(OR(ISNA(AW$1),ISNA($A267)),NA(),'临-燃尽0'!CH268)</f>
        <v>#N/A</v>
      </c>
      <c r="AX267" s="8" t="e">
        <f>IF(OR(ISNA(AX$1),ISNA($A267)),NA(),'临-燃尽0'!CI268)</f>
        <v>#N/A</v>
      </c>
      <c r="AY267" s="8" t="e">
        <f>IF(OR(ISNA(AY$1),ISNA($A267)),NA(),'临-燃尽0'!CJ268)</f>
        <v>#N/A</v>
      </c>
      <c r="AZ267" s="8" t="e">
        <f>IF(OR(ISNA(AZ$1),ISNA($A267)),NA(),'临-燃尽0'!CK268)</f>
        <v>#N/A</v>
      </c>
    </row>
    <row r="268" spans="1:52">
      <c r="A268" s="8" t="e">
        <f>IF(OR('临-燃尽0'!AL269="",'临-燃尽0'!AL269="总计"),NA(),'临-燃尽0'!AL269)</f>
        <v>#N/A</v>
      </c>
      <c r="B268" s="8" t="e">
        <f>IF(ISNA($A268),NA(),'临-燃尽0'!AM269)</f>
        <v>#N/A</v>
      </c>
      <c r="C268" s="8" t="e">
        <f>IF(ISNA($A268),NA(),'临-燃尽0'!AN269)</f>
        <v>#N/A</v>
      </c>
      <c r="D268" s="8" t="e">
        <f>IF(ISNA($A268),NA(),'临-燃尽0'!AO269)</f>
        <v>#N/A</v>
      </c>
      <c r="E268" s="8" t="e">
        <f>IF(OR(ISNA(E$1),ISNA($A268)),NA(),'临-燃尽0'!AP269)</f>
        <v>#N/A</v>
      </c>
      <c r="F268" s="8" t="e">
        <f>IF(OR(ISNA(F$1),ISNA($A268)),NA(),'临-燃尽0'!AQ269)</f>
        <v>#N/A</v>
      </c>
      <c r="G268" s="8" t="e">
        <f>IF(OR(ISNA(G$1),ISNA($A268)),NA(),'临-燃尽0'!AR269)</f>
        <v>#N/A</v>
      </c>
      <c r="H268" s="8" t="e">
        <f>IF(OR(ISNA(H$1),ISNA($A268)),NA(),'临-燃尽0'!AS269)</f>
        <v>#N/A</v>
      </c>
      <c r="I268" s="8" t="e">
        <f>IF(OR(ISNA(I$1),ISNA($A268)),NA(),'临-燃尽0'!AT269)</f>
        <v>#N/A</v>
      </c>
      <c r="J268" s="8" t="e">
        <f>IF(OR(ISNA(J$1),ISNA($A268)),NA(),'临-燃尽0'!AU269)</f>
        <v>#N/A</v>
      </c>
      <c r="K268" s="8" t="e">
        <f>IF(OR(ISNA(K$1),ISNA($A268)),NA(),'临-燃尽0'!AV269)</f>
        <v>#N/A</v>
      </c>
      <c r="L268" s="8" t="e">
        <f>IF(OR(ISNA(L$1),ISNA($A268)),NA(),'临-燃尽0'!AW269)</f>
        <v>#N/A</v>
      </c>
      <c r="M268" s="8" t="e">
        <f>IF(OR(ISNA(M$1),ISNA($A268)),NA(),'临-燃尽0'!AX269)</f>
        <v>#N/A</v>
      </c>
      <c r="N268" s="8" t="e">
        <f>IF(OR(ISNA(N$1),ISNA($A268)),NA(),'临-燃尽0'!AY269)</f>
        <v>#N/A</v>
      </c>
      <c r="O268" s="8" t="e">
        <f>IF(OR(ISNA(O$1),ISNA($A268)),NA(),'临-燃尽0'!AZ269)</f>
        <v>#N/A</v>
      </c>
      <c r="P268" s="8" t="e">
        <f>IF(OR(ISNA(P$1),ISNA($A268)),NA(),'临-燃尽0'!BA269)</f>
        <v>#N/A</v>
      </c>
      <c r="Q268" s="8" t="e">
        <f>IF(OR(ISNA(Q$1),ISNA($A268)),NA(),'临-燃尽0'!BB269)</f>
        <v>#N/A</v>
      </c>
      <c r="R268" s="8" t="e">
        <f>IF(OR(ISNA(R$1),ISNA($A268)),NA(),'临-燃尽0'!BC269)</f>
        <v>#N/A</v>
      </c>
      <c r="S268" s="8" t="e">
        <f>IF(OR(ISNA(S$1),ISNA($A268)),NA(),'临-燃尽0'!BD269)</f>
        <v>#N/A</v>
      </c>
      <c r="T268" s="8" t="e">
        <f>IF(OR(ISNA(T$1),ISNA($A268)),NA(),'临-燃尽0'!BE269)</f>
        <v>#N/A</v>
      </c>
      <c r="U268" s="8" t="e">
        <f>IF(OR(ISNA(U$1),ISNA($A268)),NA(),'临-燃尽0'!BF269)</f>
        <v>#N/A</v>
      </c>
      <c r="V268" s="8" t="e">
        <f>IF(OR(ISNA(V$1),ISNA($A268)),NA(),'临-燃尽0'!BG269)</f>
        <v>#N/A</v>
      </c>
      <c r="W268" s="8" t="e">
        <f>IF(OR(ISNA(W$1),ISNA($A268)),NA(),'临-燃尽0'!BH269)</f>
        <v>#N/A</v>
      </c>
      <c r="X268" s="8" t="e">
        <f>IF(OR(ISNA(X$1),ISNA($A268)),NA(),'临-燃尽0'!BI269)</f>
        <v>#N/A</v>
      </c>
      <c r="Y268" s="8" t="e">
        <f>IF(OR(ISNA(Y$1),ISNA($A268)),NA(),'临-燃尽0'!BJ269)</f>
        <v>#N/A</v>
      </c>
      <c r="Z268" s="8" t="e">
        <f>IF(OR(ISNA(Z$1),ISNA($A268)),NA(),'临-燃尽0'!BK269)</f>
        <v>#N/A</v>
      </c>
      <c r="AA268" s="8" t="e">
        <f>IF(OR(ISNA(AA$1),ISNA($A268)),NA(),'临-燃尽0'!BL269)</f>
        <v>#N/A</v>
      </c>
      <c r="AB268" s="8" t="e">
        <f>IF(OR(ISNA(AB$1),ISNA($A268)),NA(),'临-燃尽0'!BM269)</f>
        <v>#N/A</v>
      </c>
      <c r="AC268" s="8" t="e">
        <f>IF(OR(ISNA(AC$1),ISNA($A268)),NA(),'临-燃尽0'!BN269)</f>
        <v>#N/A</v>
      </c>
      <c r="AD268" s="8" t="e">
        <f>IF(OR(ISNA(AD$1),ISNA($A268)),NA(),'临-燃尽0'!BO269)</f>
        <v>#N/A</v>
      </c>
      <c r="AE268" s="8" t="e">
        <f>IF(OR(ISNA(AE$1),ISNA($A268)),NA(),'临-燃尽0'!BP269)</f>
        <v>#N/A</v>
      </c>
      <c r="AF268" s="8" t="e">
        <f>IF(OR(ISNA(AF$1),ISNA($A268)),NA(),'临-燃尽0'!BQ269)</f>
        <v>#N/A</v>
      </c>
      <c r="AG268" s="8" t="e">
        <f>IF(OR(ISNA(AG$1),ISNA($A268)),NA(),'临-燃尽0'!BR269)</f>
        <v>#N/A</v>
      </c>
      <c r="AH268" s="8" t="e">
        <f>IF(OR(ISNA(AH$1),ISNA($A268)),NA(),'临-燃尽0'!BS269)</f>
        <v>#N/A</v>
      </c>
      <c r="AI268" s="8" t="e">
        <f>IF(OR(ISNA(AI$1),ISNA($A268)),NA(),'临-燃尽0'!BT269)</f>
        <v>#N/A</v>
      </c>
      <c r="AJ268" s="8" t="e">
        <f>IF(OR(ISNA(AJ$1),ISNA($A268)),NA(),'临-燃尽0'!BU269)</f>
        <v>#N/A</v>
      </c>
      <c r="AK268" s="8" t="e">
        <f>IF(OR(ISNA(AK$1),ISNA($A268)),NA(),'临-燃尽0'!BV269)</f>
        <v>#N/A</v>
      </c>
      <c r="AL268" s="8" t="e">
        <f>IF(OR(ISNA(AL$1),ISNA($A268)),NA(),'临-燃尽0'!BW269)</f>
        <v>#N/A</v>
      </c>
      <c r="AM268" s="8" t="e">
        <f>IF(OR(ISNA(AM$1),ISNA($A268)),NA(),'临-燃尽0'!BX269)</f>
        <v>#N/A</v>
      </c>
      <c r="AN268" s="8" t="e">
        <f>IF(OR(ISNA(AN$1),ISNA($A268)),NA(),'临-燃尽0'!BY269)</f>
        <v>#N/A</v>
      </c>
      <c r="AO268" s="8" t="e">
        <f>IF(OR(ISNA(AO$1),ISNA($A268)),NA(),'临-燃尽0'!BZ269)</f>
        <v>#N/A</v>
      </c>
      <c r="AP268" s="8" t="e">
        <f>IF(OR(ISNA(AP$1),ISNA($A268)),NA(),'临-燃尽0'!CA269)</f>
        <v>#N/A</v>
      </c>
      <c r="AQ268" s="8" t="e">
        <f>IF(OR(ISNA(AQ$1),ISNA($A268)),NA(),'临-燃尽0'!CB269)</f>
        <v>#N/A</v>
      </c>
      <c r="AR268" s="8" t="e">
        <f>IF(OR(ISNA(AR$1),ISNA($A268)),NA(),'临-燃尽0'!CC269)</f>
        <v>#N/A</v>
      </c>
      <c r="AS268" s="8" t="e">
        <f>IF(OR(ISNA(AS$1),ISNA($A268)),NA(),'临-燃尽0'!CD269)</f>
        <v>#N/A</v>
      </c>
      <c r="AT268" s="8" t="e">
        <f>IF(OR(ISNA(AT$1),ISNA($A268)),NA(),'临-燃尽0'!CE269)</f>
        <v>#N/A</v>
      </c>
      <c r="AU268" s="8" t="e">
        <f>IF(OR(ISNA(AU$1),ISNA($A268)),NA(),'临-燃尽0'!CF269)</f>
        <v>#N/A</v>
      </c>
      <c r="AV268" s="8" t="e">
        <f>IF(OR(ISNA(AV$1),ISNA($A268)),NA(),'临-燃尽0'!CG269)</f>
        <v>#N/A</v>
      </c>
      <c r="AW268" s="8" t="e">
        <f>IF(OR(ISNA(AW$1),ISNA($A268)),NA(),'临-燃尽0'!CH269)</f>
        <v>#N/A</v>
      </c>
      <c r="AX268" s="8" t="e">
        <f>IF(OR(ISNA(AX$1),ISNA($A268)),NA(),'临-燃尽0'!CI269)</f>
        <v>#N/A</v>
      </c>
      <c r="AY268" s="8" t="e">
        <f>IF(OR(ISNA(AY$1),ISNA($A268)),NA(),'临-燃尽0'!CJ269)</f>
        <v>#N/A</v>
      </c>
      <c r="AZ268" s="8" t="e">
        <f>IF(OR(ISNA(AZ$1),ISNA($A268)),NA(),'临-燃尽0'!CK269)</f>
        <v>#N/A</v>
      </c>
    </row>
    <row r="269" spans="1:52">
      <c r="A269" s="8" t="e">
        <f>IF(OR('临-燃尽0'!AL270="",'临-燃尽0'!AL270="总计"),NA(),'临-燃尽0'!AL270)</f>
        <v>#N/A</v>
      </c>
      <c r="B269" s="8" t="e">
        <f>IF(ISNA($A269),NA(),'临-燃尽0'!AM270)</f>
        <v>#N/A</v>
      </c>
      <c r="C269" s="8" t="e">
        <f>IF(ISNA($A269),NA(),'临-燃尽0'!AN270)</f>
        <v>#N/A</v>
      </c>
      <c r="D269" s="8" t="e">
        <f>IF(ISNA($A269),NA(),'临-燃尽0'!AO270)</f>
        <v>#N/A</v>
      </c>
      <c r="E269" s="8" t="e">
        <f>IF(OR(ISNA(E$1),ISNA($A269)),NA(),'临-燃尽0'!AP270)</f>
        <v>#N/A</v>
      </c>
      <c r="F269" s="8" t="e">
        <f>IF(OR(ISNA(F$1),ISNA($A269)),NA(),'临-燃尽0'!AQ270)</f>
        <v>#N/A</v>
      </c>
      <c r="G269" s="8" t="e">
        <f>IF(OR(ISNA(G$1),ISNA($A269)),NA(),'临-燃尽0'!AR270)</f>
        <v>#N/A</v>
      </c>
      <c r="H269" s="8" t="e">
        <f>IF(OR(ISNA(H$1),ISNA($A269)),NA(),'临-燃尽0'!AS270)</f>
        <v>#N/A</v>
      </c>
      <c r="I269" s="8" t="e">
        <f>IF(OR(ISNA(I$1),ISNA($A269)),NA(),'临-燃尽0'!AT270)</f>
        <v>#N/A</v>
      </c>
      <c r="J269" s="8" t="e">
        <f>IF(OR(ISNA(J$1),ISNA($A269)),NA(),'临-燃尽0'!AU270)</f>
        <v>#N/A</v>
      </c>
      <c r="K269" s="8" t="e">
        <f>IF(OR(ISNA(K$1),ISNA($A269)),NA(),'临-燃尽0'!AV270)</f>
        <v>#N/A</v>
      </c>
      <c r="L269" s="8" t="e">
        <f>IF(OR(ISNA(L$1),ISNA($A269)),NA(),'临-燃尽0'!AW270)</f>
        <v>#N/A</v>
      </c>
      <c r="M269" s="8" t="e">
        <f>IF(OR(ISNA(M$1),ISNA($A269)),NA(),'临-燃尽0'!AX270)</f>
        <v>#N/A</v>
      </c>
      <c r="N269" s="8" t="e">
        <f>IF(OR(ISNA(N$1),ISNA($A269)),NA(),'临-燃尽0'!AY270)</f>
        <v>#N/A</v>
      </c>
      <c r="O269" s="8" t="e">
        <f>IF(OR(ISNA(O$1),ISNA($A269)),NA(),'临-燃尽0'!AZ270)</f>
        <v>#N/A</v>
      </c>
      <c r="P269" s="8" t="e">
        <f>IF(OR(ISNA(P$1),ISNA($A269)),NA(),'临-燃尽0'!BA270)</f>
        <v>#N/A</v>
      </c>
      <c r="Q269" s="8" t="e">
        <f>IF(OR(ISNA(Q$1),ISNA($A269)),NA(),'临-燃尽0'!BB270)</f>
        <v>#N/A</v>
      </c>
      <c r="R269" s="8" t="e">
        <f>IF(OR(ISNA(R$1),ISNA($A269)),NA(),'临-燃尽0'!BC270)</f>
        <v>#N/A</v>
      </c>
      <c r="S269" s="8" t="e">
        <f>IF(OR(ISNA(S$1),ISNA($A269)),NA(),'临-燃尽0'!BD270)</f>
        <v>#N/A</v>
      </c>
      <c r="T269" s="8" t="e">
        <f>IF(OR(ISNA(T$1),ISNA($A269)),NA(),'临-燃尽0'!BE270)</f>
        <v>#N/A</v>
      </c>
      <c r="U269" s="8" t="e">
        <f>IF(OR(ISNA(U$1),ISNA($A269)),NA(),'临-燃尽0'!BF270)</f>
        <v>#N/A</v>
      </c>
      <c r="V269" s="8" t="e">
        <f>IF(OR(ISNA(V$1),ISNA($A269)),NA(),'临-燃尽0'!BG270)</f>
        <v>#N/A</v>
      </c>
      <c r="W269" s="8" t="e">
        <f>IF(OR(ISNA(W$1),ISNA($A269)),NA(),'临-燃尽0'!BH270)</f>
        <v>#N/A</v>
      </c>
      <c r="X269" s="8" t="e">
        <f>IF(OR(ISNA(X$1),ISNA($A269)),NA(),'临-燃尽0'!BI270)</f>
        <v>#N/A</v>
      </c>
      <c r="Y269" s="8" t="e">
        <f>IF(OR(ISNA(Y$1),ISNA($A269)),NA(),'临-燃尽0'!BJ270)</f>
        <v>#N/A</v>
      </c>
      <c r="Z269" s="8" t="e">
        <f>IF(OR(ISNA(Z$1),ISNA($A269)),NA(),'临-燃尽0'!BK270)</f>
        <v>#N/A</v>
      </c>
      <c r="AA269" s="8" t="e">
        <f>IF(OR(ISNA(AA$1),ISNA($A269)),NA(),'临-燃尽0'!BL270)</f>
        <v>#N/A</v>
      </c>
      <c r="AB269" s="8" t="e">
        <f>IF(OR(ISNA(AB$1),ISNA($A269)),NA(),'临-燃尽0'!BM270)</f>
        <v>#N/A</v>
      </c>
      <c r="AC269" s="8" t="e">
        <f>IF(OR(ISNA(AC$1),ISNA($A269)),NA(),'临-燃尽0'!BN270)</f>
        <v>#N/A</v>
      </c>
      <c r="AD269" s="8" t="e">
        <f>IF(OR(ISNA(AD$1),ISNA($A269)),NA(),'临-燃尽0'!BO270)</f>
        <v>#N/A</v>
      </c>
      <c r="AE269" s="8" t="e">
        <f>IF(OR(ISNA(AE$1),ISNA($A269)),NA(),'临-燃尽0'!BP270)</f>
        <v>#N/A</v>
      </c>
      <c r="AF269" s="8" t="e">
        <f>IF(OR(ISNA(AF$1),ISNA($A269)),NA(),'临-燃尽0'!BQ270)</f>
        <v>#N/A</v>
      </c>
      <c r="AG269" s="8" t="e">
        <f>IF(OR(ISNA(AG$1),ISNA($A269)),NA(),'临-燃尽0'!BR270)</f>
        <v>#N/A</v>
      </c>
      <c r="AH269" s="8" t="e">
        <f>IF(OR(ISNA(AH$1),ISNA($A269)),NA(),'临-燃尽0'!BS270)</f>
        <v>#N/A</v>
      </c>
      <c r="AI269" s="8" t="e">
        <f>IF(OR(ISNA(AI$1),ISNA($A269)),NA(),'临-燃尽0'!BT270)</f>
        <v>#N/A</v>
      </c>
      <c r="AJ269" s="8" t="e">
        <f>IF(OR(ISNA(AJ$1),ISNA($A269)),NA(),'临-燃尽0'!BU270)</f>
        <v>#N/A</v>
      </c>
      <c r="AK269" s="8" t="e">
        <f>IF(OR(ISNA(AK$1),ISNA($A269)),NA(),'临-燃尽0'!BV270)</f>
        <v>#N/A</v>
      </c>
      <c r="AL269" s="8" t="e">
        <f>IF(OR(ISNA(AL$1),ISNA($A269)),NA(),'临-燃尽0'!BW270)</f>
        <v>#N/A</v>
      </c>
      <c r="AM269" s="8" t="e">
        <f>IF(OR(ISNA(AM$1),ISNA($A269)),NA(),'临-燃尽0'!BX270)</f>
        <v>#N/A</v>
      </c>
      <c r="AN269" s="8" t="e">
        <f>IF(OR(ISNA(AN$1),ISNA($A269)),NA(),'临-燃尽0'!BY270)</f>
        <v>#N/A</v>
      </c>
      <c r="AO269" s="8" t="e">
        <f>IF(OR(ISNA(AO$1),ISNA($A269)),NA(),'临-燃尽0'!BZ270)</f>
        <v>#N/A</v>
      </c>
      <c r="AP269" s="8" t="e">
        <f>IF(OR(ISNA(AP$1),ISNA($A269)),NA(),'临-燃尽0'!CA270)</f>
        <v>#N/A</v>
      </c>
      <c r="AQ269" s="8" t="e">
        <f>IF(OR(ISNA(AQ$1),ISNA($A269)),NA(),'临-燃尽0'!CB270)</f>
        <v>#N/A</v>
      </c>
      <c r="AR269" s="8" t="e">
        <f>IF(OR(ISNA(AR$1),ISNA($A269)),NA(),'临-燃尽0'!CC270)</f>
        <v>#N/A</v>
      </c>
      <c r="AS269" s="8" t="e">
        <f>IF(OR(ISNA(AS$1),ISNA($A269)),NA(),'临-燃尽0'!CD270)</f>
        <v>#N/A</v>
      </c>
      <c r="AT269" s="8" t="e">
        <f>IF(OR(ISNA(AT$1),ISNA($A269)),NA(),'临-燃尽0'!CE270)</f>
        <v>#N/A</v>
      </c>
      <c r="AU269" s="8" t="e">
        <f>IF(OR(ISNA(AU$1),ISNA($A269)),NA(),'临-燃尽0'!CF270)</f>
        <v>#N/A</v>
      </c>
      <c r="AV269" s="8" t="e">
        <f>IF(OR(ISNA(AV$1),ISNA($A269)),NA(),'临-燃尽0'!CG270)</f>
        <v>#N/A</v>
      </c>
      <c r="AW269" s="8" t="e">
        <f>IF(OR(ISNA(AW$1),ISNA($A269)),NA(),'临-燃尽0'!CH270)</f>
        <v>#N/A</v>
      </c>
      <c r="AX269" s="8" t="e">
        <f>IF(OR(ISNA(AX$1),ISNA($A269)),NA(),'临-燃尽0'!CI270)</f>
        <v>#N/A</v>
      </c>
      <c r="AY269" s="8" t="e">
        <f>IF(OR(ISNA(AY$1),ISNA($A269)),NA(),'临-燃尽0'!CJ270)</f>
        <v>#N/A</v>
      </c>
      <c r="AZ269" s="8" t="e">
        <f>IF(OR(ISNA(AZ$1),ISNA($A269)),NA(),'临-燃尽0'!CK270)</f>
        <v>#N/A</v>
      </c>
    </row>
    <row r="270" spans="1:52">
      <c r="A270" s="8" t="e">
        <f>IF(OR('临-燃尽0'!AL271="",'临-燃尽0'!AL271="总计"),NA(),'临-燃尽0'!AL271)</f>
        <v>#N/A</v>
      </c>
      <c r="B270" s="8" t="e">
        <f>IF(ISNA($A270),NA(),'临-燃尽0'!AM271)</f>
        <v>#N/A</v>
      </c>
      <c r="C270" s="8" t="e">
        <f>IF(ISNA($A270),NA(),'临-燃尽0'!AN271)</f>
        <v>#N/A</v>
      </c>
      <c r="D270" s="8" t="e">
        <f>IF(ISNA($A270),NA(),'临-燃尽0'!AO271)</f>
        <v>#N/A</v>
      </c>
      <c r="E270" s="8" t="e">
        <f>IF(OR(ISNA(E$1),ISNA($A270)),NA(),'临-燃尽0'!AP271)</f>
        <v>#N/A</v>
      </c>
      <c r="F270" s="8" t="e">
        <f>IF(OR(ISNA(F$1),ISNA($A270)),NA(),'临-燃尽0'!AQ271)</f>
        <v>#N/A</v>
      </c>
      <c r="G270" s="8" t="e">
        <f>IF(OR(ISNA(G$1),ISNA($A270)),NA(),'临-燃尽0'!AR271)</f>
        <v>#N/A</v>
      </c>
      <c r="H270" s="8" t="e">
        <f>IF(OR(ISNA(H$1),ISNA($A270)),NA(),'临-燃尽0'!AS271)</f>
        <v>#N/A</v>
      </c>
      <c r="I270" s="8" t="e">
        <f>IF(OR(ISNA(I$1),ISNA($A270)),NA(),'临-燃尽0'!AT271)</f>
        <v>#N/A</v>
      </c>
      <c r="J270" s="8" t="e">
        <f>IF(OR(ISNA(J$1),ISNA($A270)),NA(),'临-燃尽0'!AU271)</f>
        <v>#N/A</v>
      </c>
      <c r="K270" s="8" t="e">
        <f>IF(OR(ISNA(K$1),ISNA($A270)),NA(),'临-燃尽0'!AV271)</f>
        <v>#N/A</v>
      </c>
      <c r="L270" s="8" t="e">
        <f>IF(OR(ISNA(L$1),ISNA($A270)),NA(),'临-燃尽0'!AW271)</f>
        <v>#N/A</v>
      </c>
      <c r="M270" s="8" t="e">
        <f>IF(OR(ISNA(M$1),ISNA($A270)),NA(),'临-燃尽0'!AX271)</f>
        <v>#N/A</v>
      </c>
      <c r="N270" s="8" t="e">
        <f>IF(OR(ISNA(N$1),ISNA($A270)),NA(),'临-燃尽0'!AY271)</f>
        <v>#N/A</v>
      </c>
      <c r="O270" s="8" t="e">
        <f>IF(OR(ISNA(O$1),ISNA($A270)),NA(),'临-燃尽0'!AZ271)</f>
        <v>#N/A</v>
      </c>
      <c r="P270" s="8" t="e">
        <f>IF(OR(ISNA(P$1),ISNA($A270)),NA(),'临-燃尽0'!BA271)</f>
        <v>#N/A</v>
      </c>
      <c r="Q270" s="8" t="e">
        <f>IF(OR(ISNA(Q$1),ISNA($A270)),NA(),'临-燃尽0'!BB271)</f>
        <v>#N/A</v>
      </c>
      <c r="R270" s="8" t="e">
        <f>IF(OR(ISNA(R$1),ISNA($A270)),NA(),'临-燃尽0'!BC271)</f>
        <v>#N/A</v>
      </c>
      <c r="S270" s="8" t="e">
        <f>IF(OR(ISNA(S$1),ISNA($A270)),NA(),'临-燃尽0'!BD271)</f>
        <v>#N/A</v>
      </c>
      <c r="T270" s="8" t="e">
        <f>IF(OR(ISNA(T$1),ISNA($A270)),NA(),'临-燃尽0'!BE271)</f>
        <v>#N/A</v>
      </c>
      <c r="U270" s="8" t="e">
        <f>IF(OR(ISNA(U$1),ISNA($A270)),NA(),'临-燃尽0'!BF271)</f>
        <v>#N/A</v>
      </c>
      <c r="V270" s="8" t="e">
        <f>IF(OR(ISNA(V$1),ISNA($A270)),NA(),'临-燃尽0'!BG271)</f>
        <v>#N/A</v>
      </c>
      <c r="W270" s="8" t="e">
        <f>IF(OR(ISNA(W$1),ISNA($A270)),NA(),'临-燃尽0'!BH271)</f>
        <v>#N/A</v>
      </c>
      <c r="X270" s="8" t="e">
        <f>IF(OR(ISNA(X$1),ISNA($A270)),NA(),'临-燃尽0'!BI271)</f>
        <v>#N/A</v>
      </c>
      <c r="Y270" s="8" t="e">
        <f>IF(OR(ISNA(Y$1),ISNA($A270)),NA(),'临-燃尽0'!BJ271)</f>
        <v>#N/A</v>
      </c>
      <c r="Z270" s="8" t="e">
        <f>IF(OR(ISNA(Z$1),ISNA($A270)),NA(),'临-燃尽0'!BK271)</f>
        <v>#N/A</v>
      </c>
      <c r="AA270" s="8" t="e">
        <f>IF(OR(ISNA(AA$1),ISNA($A270)),NA(),'临-燃尽0'!BL271)</f>
        <v>#N/A</v>
      </c>
      <c r="AB270" s="8" t="e">
        <f>IF(OR(ISNA(AB$1),ISNA($A270)),NA(),'临-燃尽0'!BM271)</f>
        <v>#N/A</v>
      </c>
      <c r="AC270" s="8" t="e">
        <f>IF(OR(ISNA(AC$1),ISNA($A270)),NA(),'临-燃尽0'!BN271)</f>
        <v>#N/A</v>
      </c>
      <c r="AD270" s="8" t="e">
        <f>IF(OR(ISNA(AD$1),ISNA($A270)),NA(),'临-燃尽0'!BO271)</f>
        <v>#N/A</v>
      </c>
      <c r="AE270" s="8" t="e">
        <f>IF(OR(ISNA(AE$1),ISNA($A270)),NA(),'临-燃尽0'!BP271)</f>
        <v>#N/A</v>
      </c>
      <c r="AF270" s="8" t="e">
        <f>IF(OR(ISNA(AF$1),ISNA($A270)),NA(),'临-燃尽0'!BQ271)</f>
        <v>#N/A</v>
      </c>
      <c r="AG270" s="8" t="e">
        <f>IF(OR(ISNA(AG$1),ISNA($A270)),NA(),'临-燃尽0'!BR271)</f>
        <v>#N/A</v>
      </c>
      <c r="AH270" s="8" t="e">
        <f>IF(OR(ISNA(AH$1),ISNA($A270)),NA(),'临-燃尽0'!BS271)</f>
        <v>#N/A</v>
      </c>
      <c r="AI270" s="8" t="e">
        <f>IF(OR(ISNA(AI$1),ISNA($A270)),NA(),'临-燃尽0'!BT271)</f>
        <v>#N/A</v>
      </c>
      <c r="AJ270" s="8" t="e">
        <f>IF(OR(ISNA(AJ$1),ISNA($A270)),NA(),'临-燃尽0'!BU271)</f>
        <v>#N/A</v>
      </c>
      <c r="AK270" s="8" t="e">
        <f>IF(OR(ISNA(AK$1),ISNA($A270)),NA(),'临-燃尽0'!BV271)</f>
        <v>#N/A</v>
      </c>
      <c r="AL270" s="8" t="e">
        <f>IF(OR(ISNA(AL$1),ISNA($A270)),NA(),'临-燃尽0'!BW271)</f>
        <v>#N/A</v>
      </c>
      <c r="AM270" s="8" t="e">
        <f>IF(OR(ISNA(AM$1),ISNA($A270)),NA(),'临-燃尽0'!BX271)</f>
        <v>#N/A</v>
      </c>
      <c r="AN270" s="8" t="e">
        <f>IF(OR(ISNA(AN$1),ISNA($A270)),NA(),'临-燃尽0'!BY271)</f>
        <v>#N/A</v>
      </c>
      <c r="AO270" s="8" t="e">
        <f>IF(OR(ISNA(AO$1),ISNA($A270)),NA(),'临-燃尽0'!BZ271)</f>
        <v>#N/A</v>
      </c>
      <c r="AP270" s="8" t="e">
        <f>IF(OR(ISNA(AP$1),ISNA($A270)),NA(),'临-燃尽0'!CA271)</f>
        <v>#N/A</v>
      </c>
      <c r="AQ270" s="8" t="e">
        <f>IF(OR(ISNA(AQ$1),ISNA($A270)),NA(),'临-燃尽0'!CB271)</f>
        <v>#N/A</v>
      </c>
      <c r="AR270" s="8" t="e">
        <f>IF(OR(ISNA(AR$1),ISNA($A270)),NA(),'临-燃尽0'!CC271)</f>
        <v>#N/A</v>
      </c>
      <c r="AS270" s="8" t="e">
        <f>IF(OR(ISNA(AS$1),ISNA($A270)),NA(),'临-燃尽0'!CD271)</f>
        <v>#N/A</v>
      </c>
      <c r="AT270" s="8" t="e">
        <f>IF(OR(ISNA(AT$1),ISNA($A270)),NA(),'临-燃尽0'!CE271)</f>
        <v>#N/A</v>
      </c>
      <c r="AU270" s="8" t="e">
        <f>IF(OR(ISNA(AU$1),ISNA($A270)),NA(),'临-燃尽0'!CF271)</f>
        <v>#N/A</v>
      </c>
      <c r="AV270" s="8" t="e">
        <f>IF(OR(ISNA(AV$1),ISNA($A270)),NA(),'临-燃尽0'!CG271)</f>
        <v>#N/A</v>
      </c>
      <c r="AW270" s="8" t="e">
        <f>IF(OR(ISNA(AW$1),ISNA($A270)),NA(),'临-燃尽0'!CH271)</f>
        <v>#N/A</v>
      </c>
      <c r="AX270" s="8" t="e">
        <f>IF(OR(ISNA(AX$1),ISNA($A270)),NA(),'临-燃尽0'!CI271)</f>
        <v>#N/A</v>
      </c>
      <c r="AY270" s="8" t="e">
        <f>IF(OR(ISNA(AY$1),ISNA($A270)),NA(),'临-燃尽0'!CJ271)</f>
        <v>#N/A</v>
      </c>
      <c r="AZ270" s="8" t="e">
        <f>IF(OR(ISNA(AZ$1),ISNA($A270)),NA(),'临-燃尽0'!CK271)</f>
        <v>#N/A</v>
      </c>
    </row>
    <row r="271" spans="1:52">
      <c r="A271" s="8" t="e">
        <f>IF(OR('临-燃尽0'!AL272="",'临-燃尽0'!AL272="总计"),NA(),'临-燃尽0'!AL272)</f>
        <v>#N/A</v>
      </c>
      <c r="B271" s="8" t="e">
        <f>IF(ISNA($A271),NA(),'临-燃尽0'!AM272)</f>
        <v>#N/A</v>
      </c>
      <c r="C271" s="8" t="e">
        <f>IF(ISNA($A271),NA(),'临-燃尽0'!AN272)</f>
        <v>#N/A</v>
      </c>
      <c r="D271" s="8" t="e">
        <f>IF(ISNA($A271),NA(),'临-燃尽0'!AO272)</f>
        <v>#N/A</v>
      </c>
      <c r="E271" s="8" t="e">
        <f>IF(OR(ISNA(E$1),ISNA($A271)),NA(),'临-燃尽0'!AP272)</f>
        <v>#N/A</v>
      </c>
      <c r="F271" s="8" t="e">
        <f>IF(OR(ISNA(F$1),ISNA($A271)),NA(),'临-燃尽0'!AQ272)</f>
        <v>#N/A</v>
      </c>
      <c r="G271" s="8" t="e">
        <f>IF(OR(ISNA(G$1),ISNA($A271)),NA(),'临-燃尽0'!AR272)</f>
        <v>#N/A</v>
      </c>
      <c r="H271" s="8" t="e">
        <f>IF(OR(ISNA(H$1),ISNA($A271)),NA(),'临-燃尽0'!AS272)</f>
        <v>#N/A</v>
      </c>
      <c r="I271" s="8" t="e">
        <f>IF(OR(ISNA(I$1),ISNA($A271)),NA(),'临-燃尽0'!AT272)</f>
        <v>#N/A</v>
      </c>
      <c r="J271" s="8" t="e">
        <f>IF(OR(ISNA(J$1),ISNA($A271)),NA(),'临-燃尽0'!AU272)</f>
        <v>#N/A</v>
      </c>
      <c r="K271" s="8" t="e">
        <f>IF(OR(ISNA(K$1),ISNA($A271)),NA(),'临-燃尽0'!AV272)</f>
        <v>#N/A</v>
      </c>
      <c r="L271" s="8" t="e">
        <f>IF(OR(ISNA(L$1),ISNA($A271)),NA(),'临-燃尽0'!AW272)</f>
        <v>#N/A</v>
      </c>
      <c r="M271" s="8" t="e">
        <f>IF(OR(ISNA(M$1),ISNA($A271)),NA(),'临-燃尽0'!AX272)</f>
        <v>#N/A</v>
      </c>
      <c r="N271" s="8" t="e">
        <f>IF(OR(ISNA(N$1),ISNA($A271)),NA(),'临-燃尽0'!AY272)</f>
        <v>#N/A</v>
      </c>
      <c r="O271" s="8" t="e">
        <f>IF(OR(ISNA(O$1),ISNA($A271)),NA(),'临-燃尽0'!AZ272)</f>
        <v>#N/A</v>
      </c>
      <c r="P271" s="8" t="e">
        <f>IF(OR(ISNA(P$1),ISNA($A271)),NA(),'临-燃尽0'!BA272)</f>
        <v>#N/A</v>
      </c>
      <c r="Q271" s="8" t="e">
        <f>IF(OR(ISNA(Q$1),ISNA($A271)),NA(),'临-燃尽0'!BB272)</f>
        <v>#N/A</v>
      </c>
      <c r="R271" s="8" t="e">
        <f>IF(OR(ISNA(R$1),ISNA($A271)),NA(),'临-燃尽0'!BC272)</f>
        <v>#N/A</v>
      </c>
      <c r="S271" s="8" t="e">
        <f>IF(OR(ISNA(S$1),ISNA($A271)),NA(),'临-燃尽0'!BD272)</f>
        <v>#N/A</v>
      </c>
      <c r="T271" s="8" t="e">
        <f>IF(OR(ISNA(T$1),ISNA($A271)),NA(),'临-燃尽0'!BE272)</f>
        <v>#N/A</v>
      </c>
      <c r="U271" s="8" t="e">
        <f>IF(OR(ISNA(U$1),ISNA($A271)),NA(),'临-燃尽0'!BF272)</f>
        <v>#N/A</v>
      </c>
      <c r="V271" s="8" t="e">
        <f>IF(OR(ISNA(V$1),ISNA($A271)),NA(),'临-燃尽0'!BG272)</f>
        <v>#N/A</v>
      </c>
      <c r="W271" s="8" t="e">
        <f>IF(OR(ISNA(W$1),ISNA($A271)),NA(),'临-燃尽0'!BH272)</f>
        <v>#N/A</v>
      </c>
      <c r="X271" s="8" t="e">
        <f>IF(OR(ISNA(X$1),ISNA($A271)),NA(),'临-燃尽0'!BI272)</f>
        <v>#N/A</v>
      </c>
      <c r="Y271" s="8" t="e">
        <f>IF(OR(ISNA(Y$1),ISNA($A271)),NA(),'临-燃尽0'!BJ272)</f>
        <v>#N/A</v>
      </c>
      <c r="Z271" s="8" t="e">
        <f>IF(OR(ISNA(Z$1),ISNA($A271)),NA(),'临-燃尽0'!BK272)</f>
        <v>#N/A</v>
      </c>
      <c r="AA271" s="8" t="e">
        <f>IF(OR(ISNA(AA$1),ISNA($A271)),NA(),'临-燃尽0'!BL272)</f>
        <v>#N/A</v>
      </c>
      <c r="AB271" s="8" t="e">
        <f>IF(OR(ISNA(AB$1),ISNA($A271)),NA(),'临-燃尽0'!BM272)</f>
        <v>#N/A</v>
      </c>
      <c r="AC271" s="8" t="e">
        <f>IF(OR(ISNA(AC$1),ISNA($A271)),NA(),'临-燃尽0'!BN272)</f>
        <v>#N/A</v>
      </c>
      <c r="AD271" s="8" t="e">
        <f>IF(OR(ISNA(AD$1),ISNA($A271)),NA(),'临-燃尽0'!BO272)</f>
        <v>#N/A</v>
      </c>
      <c r="AE271" s="8" t="e">
        <f>IF(OR(ISNA(AE$1),ISNA($A271)),NA(),'临-燃尽0'!BP272)</f>
        <v>#N/A</v>
      </c>
      <c r="AF271" s="8" t="e">
        <f>IF(OR(ISNA(AF$1),ISNA($A271)),NA(),'临-燃尽0'!BQ272)</f>
        <v>#N/A</v>
      </c>
      <c r="AG271" s="8" t="e">
        <f>IF(OR(ISNA(AG$1),ISNA($A271)),NA(),'临-燃尽0'!BR272)</f>
        <v>#N/A</v>
      </c>
      <c r="AH271" s="8" t="e">
        <f>IF(OR(ISNA(AH$1),ISNA($A271)),NA(),'临-燃尽0'!BS272)</f>
        <v>#N/A</v>
      </c>
      <c r="AI271" s="8" t="e">
        <f>IF(OR(ISNA(AI$1),ISNA($A271)),NA(),'临-燃尽0'!BT272)</f>
        <v>#N/A</v>
      </c>
      <c r="AJ271" s="8" t="e">
        <f>IF(OR(ISNA(AJ$1),ISNA($A271)),NA(),'临-燃尽0'!BU272)</f>
        <v>#N/A</v>
      </c>
      <c r="AK271" s="8" t="e">
        <f>IF(OR(ISNA(AK$1),ISNA($A271)),NA(),'临-燃尽0'!BV272)</f>
        <v>#N/A</v>
      </c>
      <c r="AL271" s="8" t="e">
        <f>IF(OR(ISNA(AL$1),ISNA($A271)),NA(),'临-燃尽0'!BW272)</f>
        <v>#N/A</v>
      </c>
      <c r="AM271" s="8" t="e">
        <f>IF(OR(ISNA(AM$1),ISNA($A271)),NA(),'临-燃尽0'!BX272)</f>
        <v>#N/A</v>
      </c>
      <c r="AN271" s="8" t="e">
        <f>IF(OR(ISNA(AN$1),ISNA($A271)),NA(),'临-燃尽0'!BY272)</f>
        <v>#N/A</v>
      </c>
      <c r="AO271" s="8" t="e">
        <f>IF(OR(ISNA(AO$1),ISNA($A271)),NA(),'临-燃尽0'!BZ272)</f>
        <v>#N/A</v>
      </c>
      <c r="AP271" s="8" t="e">
        <f>IF(OR(ISNA(AP$1),ISNA($A271)),NA(),'临-燃尽0'!CA272)</f>
        <v>#N/A</v>
      </c>
      <c r="AQ271" s="8" t="e">
        <f>IF(OR(ISNA(AQ$1),ISNA($A271)),NA(),'临-燃尽0'!CB272)</f>
        <v>#N/A</v>
      </c>
      <c r="AR271" s="8" t="e">
        <f>IF(OR(ISNA(AR$1),ISNA($A271)),NA(),'临-燃尽0'!CC272)</f>
        <v>#N/A</v>
      </c>
      <c r="AS271" s="8" t="e">
        <f>IF(OR(ISNA(AS$1),ISNA($A271)),NA(),'临-燃尽0'!CD272)</f>
        <v>#N/A</v>
      </c>
      <c r="AT271" s="8" t="e">
        <f>IF(OR(ISNA(AT$1),ISNA($A271)),NA(),'临-燃尽0'!CE272)</f>
        <v>#N/A</v>
      </c>
      <c r="AU271" s="8" t="e">
        <f>IF(OR(ISNA(AU$1),ISNA($A271)),NA(),'临-燃尽0'!CF272)</f>
        <v>#N/A</v>
      </c>
      <c r="AV271" s="8" t="e">
        <f>IF(OR(ISNA(AV$1),ISNA($A271)),NA(),'临-燃尽0'!CG272)</f>
        <v>#N/A</v>
      </c>
      <c r="AW271" s="8" t="e">
        <f>IF(OR(ISNA(AW$1),ISNA($A271)),NA(),'临-燃尽0'!CH272)</f>
        <v>#N/A</v>
      </c>
      <c r="AX271" s="8" t="e">
        <f>IF(OR(ISNA(AX$1),ISNA($A271)),NA(),'临-燃尽0'!CI272)</f>
        <v>#N/A</v>
      </c>
      <c r="AY271" s="8" t="e">
        <f>IF(OR(ISNA(AY$1),ISNA($A271)),NA(),'临-燃尽0'!CJ272)</f>
        <v>#N/A</v>
      </c>
      <c r="AZ271" s="8" t="e">
        <f>IF(OR(ISNA(AZ$1),ISNA($A271)),NA(),'临-燃尽0'!CK272)</f>
        <v>#N/A</v>
      </c>
    </row>
    <row r="272" spans="1:52">
      <c r="A272" s="8" t="e">
        <f>IF(OR('临-燃尽0'!AL273="",'临-燃尽0'!AL273="总计"),NA(),'临-燃尽0'!AL273)</f>
        <v>#N/A</v>
      </c>
      <c r="B272" s="8" t="e">
        <f>IF(ISNA($A272),NA(),'临-燃尽0'!AM273)</f>
        <v>#N/A</v>
      </c>
      <c r="C272" s="8" t="e">
        <f>IF(ISNA($A272),NA(),'临-燃尽0'!AN273)</f>
        <v>#N/A</v>
      </c>
      <c r="D272" s="8" t="e">
        <f>IF(ISNA($A272),NA(),'临-燃尽0'!AO273)</f>
        <v>#N/A</v>
      </c>
      <c r="E272" s="8" t="e">
        <f>IF(OR(ISNA(E$1),ISNA($A272)),NA(),'临-燃尽0'!AP273)</f>
        <v>#N/A</v>
      </c>
      <c r="F272" s="8" t="e">
        <f>IF(OR(ISNA(F$1),ISNA($A272)),NA(),'临-燃尽0'!AQ273)</f>
        <v>#N/A</v>
      </c>
      <c r="G272" s="8" t="e">
        <f>IF(OR(ISNA(G$1),ISNA($A272)),NA(),'临-燃尽0'!AR273)</f>
        <v>#N/A</v>
      </c>
      <c r="H272" s="8" t="e">
        <f>IF(OR(ISNA(H$1),ISNA($A272)),NA(),'临-燃尽0'!AS273)</f>
        <v>#N/A</v>
      </c>
      <c r="I272" s="8" t="e">
        <f>IF(OR(ISNA(I$1),ISNA($A272)),NA(),'临-燃尽0'!AT273)</f>
        <v>#N/A</v>
      </c>
      <c r="J272" s="8" t="e">
        <f>IF(OR(ISNA(J$1),ISNA($A272)),NA(),'临-燃尽0'!AU273)</f>
        <v>#N/A</v>
      </c>
      <c r="K272" s="8" t="e">
        <f>IF(OR(ISNA(K$1),ISNA($A272)),NA(),'临-燃尽0'!AV273)</f>
        <v>#N/A</v>
      </c>
      <c r="L272" s="8" t="e">
        <f>IF(OR(ISNA(L$1),ISNA($A272)),NA(),'临-燃尽0'!AW273)</f>
        <v>#N/A</v>
      </c>
      <c r="M272" s="8" t="e">
        <f>IF(OR(ISNA(M$1),ISNA($A272)),NA(),'临-燃尽0'!AX273)</f>
        <v>#N/A</v>
      </c>
      <c r="N272" s="8" t="e">
        <f>IF(OR(ISNA(N$1),ISNA($A272)),NA(),'临-燃尽0'!AY273)</f>
        <v>#N/A</v>
      </c>
      <c r="O272" s="8" t="e">
        <f>IF(OR(ISNA(O$1),ISNA($A272)),NA(),'临-燃尽0'!AZ273)</f>
        <v>#N/A</v>
      </c>
      <c r="P272" s="8" t="e">
        <f>IF(OR(ISNA(P$1),ISNA($A272)),NA(),'临-燃尽0'!BA273)</f>
        <v>#N/A</v>
      </c>
      <c r="Q272" s="8" t="e">
        <f>IF(OR(ISNA(Q$1),ISNA($A272)),NA(),'临-燃尽0'!BB273)</f>
        <v>#N/A</v>
      </c>
      <c r="R272" s="8" t="e">
        <f>IF(OR(ISNA(R$1),ISNA($A272)),NA(),'临-燃尽0'!BC273)</f>
        <v>#N/A</v>
      </c>
      <c r="S272" s="8" t="e">
        <f>IF(OR(ISNA(S$1),ISNA($A272)),NA(),'临-燃尽0'!BD273)</f>
        <v>#N/A</v>
      </c>
      <c r="T272" s="8" t="e">
        <f>IF(OR(ISNA(T$1),ISNA($A272)),NA(),'临-燃尽0'!BE273)</f>
        <v>#N/A</v>
      </c>
      <c r="U272" s="8" t="e">
        <f>IF(OR(ISNA(U$1),ISNA($A272)),NA(),'临-燃尽0'!BF273)</f>
        <v>#N/A</v>
      </c>
      <c r="V272" s="8" t="e">
        <f>IF(OR(ISNA(V$1),ISNA($A272)),NA(),'临-燃尽0'!BG273)</f>
        <v>#N/A</v>
      </c>
      <c r="W272" s="8" t="e">
        <f>IF(OR(ISNA(W$1),ISNA($A272)),NA(),'临-燃尽0'!BH273)</f>
        <v>#N/A</v>
      </c>
      <c r="X272" s="8" t="e">
        <f>IF(OR(ISNA(X$1),ISNA($A272)),NA(),'临-燃尽0'!BI273)</f>
        <v>#N/A</v>
      </c>
      <c r="Y272" s="8" t="e">
        <f>IF(OR(ISNA(Y$1),ISNA($A272)),NA(),'临-燃尽0'!BJ273)</f>
        <v>#N/A</v>
      </c>
      <c r="Z272" s="8" t="e">
        <f>IF(OR(ISNA(Z$1),ISNA($A272)),NA(),'临-燃尽0'!BK273)</f>
        <v>#N/A</v>
      </c>
      <c r="AA272" s="8" t="e">
        <f>IF(OR(ISNA(AA$1),ISNA($A272)),NA(),'临-燃尽0'!BL273)</f>
        <v>#N/A</v>
      </c>
      <c r="AB272" s="8" t="e">
        <f>IF(OR(ISNA(AB$1),ISNA($A272)),NA(),'临-燃尽0'!BM273)</f>
        <v>#N/A</v>
      </c>
      <c r="AC272" s="8" t="e">
        <f>IF(OR(ISNA(AC$1),ISNA($A272)),NA(),'临-燃尽0'!BN273)</f>
        <v>#N/A</v>
      </c>
      <c r="AD272" s="8" t="e">
        <f>IF(OR(ISNA(AD$1),ISNA($A272)),NA(),'临-燃尽0'!BO273)</f>
        <v>#N/A</v>
      </c>
      <c r="AE272" s="8" t="e">
        <f>IF(OR(ISNA(AE$1),ISNA($A272)),NA(),'临-燃尽0'!BP273)</f>
        <v>#N/A</v>
      </c>
      <c r="AF272" s="8" t="e">
        <f>IF(OR(ISNA(AF$1),ISNA($A272)),NA(),'临-燃尽0'!BQ273)</f>
        <v>#N/A</v>
      </c>
      <c r="AG272" s="8" t="e">
        <f>IF(OR(ISNA(AG$1),ISNA($A272)),NA(),'临-燃尽0'!BR273)</f>
        <v>#N/A</v>
      </c>
      <c r="AH272" s="8" t="e">
        <f>IF(OR(ISNA(AH$1),ISNA($A272)),NA(),'临-燃尽0'!BS273)</f>
        <v>#N/A</v>
      </c>
      <c r="AI272" s="8" t="e">
        <f>IF(OR(ISNA(AI$1),ISNA($A272)),NA(),'临-燃尽0'!BT273)</f>
        <v>#N/A</v>
      </c>
      <c r="AJ272" s="8" t="e">
        <f>IF(OR(ISNA(AJ$1),ISNA($A272)),NA(),'临-燃尽0'!BU273)</f>
        <v>#N/A</v>
      </c>
      <c r="AK272" s="8" t="e">
        <f>IF(OR(ISNA(AK$1),ISNA($A272)),NA(),'临-燃尽0'!BV273)</f>
        <v>#N/A</v>
      </c>
      <c r="AL272" s="8" t="e">
        <f>IF(OR(ISNA(AL$1),ISNA($A272)),NA(),'临-燃尽0'!BW273)</f>
        <v>#N/A</v>
      </c>
      <c r="AM272" s="8" t="e">
        <f>IF(OR(ISNA(AM$1),ISNA($A272)),NA(),'临-燃尽0'!BX273)</f>
        <v>#N/A</v>
      </c>
      <c r="AN272" s="8" t="e">
        <f>IF(OR(ISNA(AN$1),ISNA($A272)),NA(),'临-燃尽0'!BY273)</f>
        <v>#N/A</v>
      </c>
      <c r="AO272" s="8" t="e">
        <f>IF(OR(ISNA(AO$1),ISNA($A272)),NA(),'临-燃尽0'!BZ273)</f>
        <v>#N/A</v>
      </c>
      <c r="AP272" s="8" t="e">
        <f>IF(OR(ISNA(AP$1),ISNA($A272)),NA(),'临-燃尽0'!CA273)</f>
        <v>#N/A</v>
      </c>
      <c r="AQ272" s="8" t="e">
        <f>IF(OR(ISNA(AQ$1),ISNA($A272)),NA(),'临-燃尽0'!CB273)</f>
        <v>#N/A</v>
      </c>
      <c r="AR272" s="8" t="e">
        <f>IF(OR(ISNA(AR$1),ISNA($A272)),NA(),'临-燃尽0'!CC273)</f>
        <v>#N/A</v>
      </c>
      <c r="AS272" s="8" t="e">
        <f>IF(OR(ISNA(AS$1),ISNA($A272)),NA(),'临-燃尽0'!CD273)</f>
        <v>#N/A</v>
      </c>
      <c r="AT272" s="8" t="e">
        <f>IF(OR(ISNA(AT$1),ISNA($A272)),NA(),'临-燃尽0'!CE273)</f>
        <v>#N/A</v>
      </c>
      <c r="AU272" s="8" t="e">
        <f>IF(OR(ISNA(AU$1),ISNA($A272)),NA(),'临-燃尽0'!CF273)</f>
        <v>#N/A</v>
      </c>
      <c r="AV272" s="8" t="e">
        <f>IF(OR(ISNA(AV$1),ISNA($A272)),NA(),'临-燃尽0'!CG273)</f>
        <v>#N/A</v>
      </c>
      <c r="AW272" s="8" t="e">
        <f>IF(OR(ISNA(AW$1),ISNA($A272)),NA(),'临-燃尽0'!CH273)</f>
        <v>#N/A</v>
      </c>
      <c r="AX272" s="8" t="e">
        <f>IF(OR(ISNA(AX$1),ISNA($A272)),NA(),'临-燃尽0'!CI273)</f>
        <v>#N/A</v>
      </c>
      <c r="AY272" s="8" t="e">
        <f>IF(OR(ISNA(AY$1),ISNA($A272)),NA(),'临-燃尽0'!CJ273)</f>
        <v>#N/A</v>
      </c>
      <c r="AZ272" s="8" t="e">
        <f>IF(OR(ISNA(AZ$1),ISNA($A272)),NA(),'临-燃尽0'!CK273)</f>
        <v>#N/A</v>
      </c>
    </row>
    <row r="273" spans="1:52">
      <c r="A273" s="8" t="e">
        <f>IF(OR('临-燃尽0'!AL274="",'临-燃尽0'!AL274="总计"),NA(),'临-燃尽0'!AL274)</f>
        <v>#N/A</v>
      </c>
      <c r="B273" s="8" t="e">
        <f>IF(ISNA($A273),NA(),'临-燃尽0'!AM274)</f>
        <v>#N/A</v>
      </c>
      <c r="C273" s="8" t="e">
        <f>IF(ISNA($A273),NA(),'临-燃尽0'!AN274)</f>
        <v>#N/A</v>
      </c>
      <c r="D273" s="8" t="e">
        <f>IF(ISNA($A273),NA(),'临-燃尽0'!AO274)</f>
        <v>#N/A</v>
      </c>
      <c r="E273" s="8" t="e">
        <f>IF(OR(ISNA(E$1),ISNA($A273)),NA(),'临-燃尽0'!AP274)</f>
        <v>#N/A</v>
      </c>
      <c r="F273" s="8" t="e">
        <f>IF(OR(ISNA(F$1),ISNA($A273)),NA(),'临-燃尽0'!AQ274)</f>
        <v>#N/A</v>
      </c>
      <c r="G273" s="8" t="e">
        <f>IF(OR(ISNA(G$1),ISNA($A273)),NA(),'临-燃尽0'!AR274)</f>
        <v>#N/A</v>
      </c>
      <c r="H273" s="8" t="e">
        <f>IF(OR(ISNA(H$1),ISNA($A273)),NA(),'临-燃尽0'!AS274)</f>
        <v>#N/A</v>
      </c>
      <c r="I273" s="8" t="e">
        <f>IF(OR(ISNA(I$1),ISNA($A273)),NA(),'临-燃尽0'!AT274)</f>
        <v>#N/A</v>
      </c>
      <c r="J273" s="8" t="e">
        <f>IF(OR(ISNA(J$1),ISNA($A273)),NA(),'临-燃尽0'!AU274)</f>
        <v>#N/A</v>
      </c>
      <c r="K273" s="8" t="e">
        <f>IF(OR(ISNA(K$1),ISNA($A273)),NA(),'临-燃尽0'!AV274)</f>
        <v>#N/A</v>
      </c>
      <c r="L273" s="8" t="e">
        <f>IF(OR(ISNA(L$1),ISNA($A273)),NA(),'临-燃尽0'!AW274)</f>
        <v>#N/A</v>
      </c>
      <c r="M273" s="8" t="e">
        <f>IF(OR(ISNA(M$1),ISNA($A273)),NA(),'临-燃尽0'!AX274)</f>
        <v>#N/A</v>
      </c>
      <c r="N273" s="8" t="e">
        <f>IF(OR(ISNA(N$1),ISNA($A273)),NA(),'临-燃尽0'!AY274)</f>
        <v>#N/A</v>
      </c>
      <c r="O273" s="8" t="e">
        <f>IF(OR(ISNA(O$1),ISNA($A273)),NA(),'临-燃尽0'!AZ274)</f>
        <v>#N/A</v>
      </c>
      <c r="P273" s="8" t="e">
        <f>IF(OR(ISNA(P$1),ISNA($A273)),NA(),'临-燃尽0'!BA274)</f>
        <v>#N/A</v>
      </c>
      <c r="Q273" s="8" t="e">
        <f>IF(OR(ISNA(Q$1),ISNA($A273)),NA(),'临-燃尽0'!BB274)</f>
        <v>#N/A</v>
      </c>
      <c r="R273" s="8" t="e">
        <f>IF(OR(ISNA(R$1),ISNA($A273)),NA(),'临-燃尽0'!BC274)</f>
        <v>#N/A</v>
      </c>
      <c r="S273" s="8" t="e">
        <f>IF(OR(ISNA(S$1),ISNA($A273)),NA(),'临-燃尽0'!BD274)</f>
        <v>#N/A</v>
      </c>
      <c r="T273" s="8" t="e">
        <f>IF(OR(ISNA(T$1),ISNA($A273)),NA(),'临-燃尽0'!BE274)</f>
        <v>#N/A</v>
      </c>
      <c r="U273" s="8" t="e">
        <f>IF(OR(ISNA(U$1),ISNA($A273)),NA(),'临-燃尽0'!BF274)</f>
        <v>#N/A</v>
      </c>
      <c r="V273" s="8" t="e">
        <f>IF(OR(ISNA(V$1),ISNA($A273)),NA(),'临-燃尽0'!BG274)</f>
        <v>#N/A</v>
      </c>
      <c r="W273" s="8" t="e">
        <f>IF(OR(ISNA(W$1),ISNA($A273)),NA(),'临-燃尽0'!BH274)</f>
        <v>#N/A</v>
      </c>
      <c r="X273" s="8" t="e">
        <f>IF(OR(ISNA(X$1),ISNA($A273)),NA(),'临-燃尽0'!BI274)</f>
        <v>#N/A</v>
      </c>
      <c r="Y273" s="8" t="e">
        <f>IF(OR(ISNA(Y$1),ISNA($A273)),NA(),'临-燃尽0'!BJ274)</f>
        <v>#N/A</v>
      </c>
      <c r="Z273" s="8" t="e">
        <f>IF(OR(ISNA(Z$1),ISNA($A273)),NA(),'临-燃尽0'!BK274)</f>
        <v>#N/A</v>
      </c>
      <c r="AA273" s="8" t="e">
        <f>IF(OR(ISNA(AA$1),ISNA($A273)),NA(),'临-燃尽0'!BL274)</f>
        <v>#N/A</v>
      </c>
      <c r="AB273" s="8" t="e">
        <f>IF(OR(ISNA(AB$1),ISNA($A273)),NA(),'临-燃尽0'!BM274)</f>
        <v>#N/A</v>
      </c>
      <c r="AC273" s="8" t="e">
        <f>IF(OR(ISNA(AC$1),ISNA($A273)),NA(),'临-燃尽0'!BN274)</f>
        <v>#N/A</v>
      </c>
      <c r="AD273" s="8" t="e">
        <f>IF(OR(ISNA(AD$1),ISNA($A273)),NA(),'临-燃尽0'!BO274)</f>
        <v>#N/A</v>
      </c>
      <c r="AE273" s="8" t="e">
        <f>IF(OR(ISNA(AE$1),ISNA($A273)),NA(),'临-燃尽0'!BP274)</f>
        <v>#N/A</v>
      </c>
      <c r="AF273" s="8" t="e">
        <f>IF(OR(ISNA(AF$1),ISNA($A273)),NA(),'临-燃尽0'!BQ274)</f>
        <v>#N/A</v>
      </c>
      <c r="AG273" s="8" t="e">
        <f>IF(OR(ISNA(AG$1),ISNA($A273)),NA(),'临-燃尽0'!BR274)</f>
        <v>#N/A</v>
      </c>
      <c r="AH273" s="8" t="e">
        <f>IF(OR(ISNA(AH$1),ISNA($A273)),NA(),'临-燃尽0'!BS274)</f>
        <v>#N/A</v>
      </c>
      <c r="AI273" s="8" t="e">
        <f>IF(OR(ISNA(AI$1),ISNA($A273)),NA(),'临-燃尽0'!BT274)</f>
        <v>#N/A</v>
      </c>
      <c r="AJ273" s="8" t="e">
        <f>IF(OR(ISNA(AJ$1),ISNA($A273)),NA(),'临-燃尽0'!BU274)</f>
        <v>#N/A</v>
      </c>
      <c r="AK273" s="8" t="e">
        <f>IF(OR(ISNA(AK$1),ISNA($A273)),NA(),'临-燃尽0'!BV274)</f>
        <v>#N/A</v>
      </c>
      <c r="AL273" s="8" t="e">
        <f>IF(OR(ISNA(AL$1),ISNA($A273)),NA(),'临-燃尽0'!BW274)</f>
        <v>#N/A</v>
      </c>
      <c r="AM273" s="8" t="e">
        <f>IF(OR(ISNA(AM$1),ISNA($A273)),NA(),'临-燃尽0'!BX274)</f>
        <v>#N/A</v>
      </c>
      <c r="AN273" s="8" t="e">
        <f>IF(OR(ISNA(AN$1),ISNA($A273)),NA(),'临-燃尽0'!BY274)</f>
        <v>#N/A</v>
      </c>
      <c r="AO273" s="8" t="e">
        <f>IF(OR(ISNA(AO$1),ISNA($A273)),NA(),'临-燃尽0'!BZ274)</f>
        <v>#N/A</v>
      </c>
      <c r="AP273" s="8" t="e">
        <f>IF(OR(ISNA(AP$1),ISNA($A273)),NA(),'临-燃尽0'!CA274)</f>
        <v>#N/A</v>
      </c>
      <c r="AQ273" s="8" t="e">
        <f>IF(OR(ISNA(AQ$1),ISNA($A273)),NA(),'临-燃尽0'!CB274)</f>
        <v>#N/A</v>
      </c>
      <c r="AR273" s="8" t="e">
        <f>IF(OR(ISNA(AR$1),ISNA($A273)),NA(),'临-燃尽0'!CC274)</f>
        <v>#N/A</v>
      </c>
      <c r="AS273" s="8" t="e">
        <f>IF(OR(ISNA(AS$1),ISNA($A273)),NA(),'临-燃尽0'!CD274)</f>
        <v>#N/A</v>
      </c>
      <c r="AT273" s="8" t="e">
        <f>IF(OR(ISNA(AT$1),ISNA($A273)),NA(),'临-燃尽0'!CE274)</f>
        <v>#N/A</v>
      </c>
      <c r="AU273" s="8" t="e">
        <f>IF(OR(ISNA(AU$1),ISNA($A273)),NA(),'临-燃尽0'!CF274)</f>
        <v>#N/A</v>
      </c>
      <c r="AV273" s="8" t="e">
        <f>IF(OR(ISNA(AV$1),ISNA($A273)),NA(),'临-燃尽0'!CG274)</f>
        <v>#N/A</v>
      </c>
      <c r="AW273" s="8" t="e">
        <f>IF(OR(ISNA(AW$1),ISNA($A273)),NA(),'临-燃尽0'!CH274)</f>
        <v>#N/A</v>
      </c>
      <c r="AX273" s="8" t="e">
        <f>IF(OR(ISNA(AX$1),ISNA($A273)),NA(),'临-燃尽0'!CI274)</f>
        <v>#N/A</v>
      </c>
      <c r="AY273" s="8" t="e">
        <f>IF(OR(ISNA(AY$1),ISNA($A273)),NA(),'临-燃尽0'!CJ274)</f>
        <v>#N/A</v>
      </c>
      <c r="AZ273" s="8" t="e">
        <f>IF(OR(ISNA(AZ$1),ISNA($A273)),NA(),'临-燃尽0'!CK274)</f>
        <v>#N/A</v>
      </c>
    </row>
    <row r="274" spans="1:52">
      <c r="A274" s="8" t="e">
        <f>IF(OR('临-燃尽0'!AL275="",'临-燃尽0'!AL275="总计"),NA(),'临-燃尽0'!AL275)</f>
        <v>#N/A</v>
      </c>
      <c r="B274" s="8" t="e">
        <f>IF(ISNA($A274),NA(),'临-燃尽0'!AM275)</f>
        <v>#N/A</v>
      </c>
      <c r="C274" s="8" t="e">
        <f>IF(ISNA($A274),NA(),'临-燃尽0'!AN275)</f>
        <v>#N/A</v>
      </c>
      <c r="D274" s="8" t="e">
        <f>IF(ISNA($A274),NA(),'临-燃尽0'!AO275)</f>
        <v>#N/A</v>
      </c>
      <c r="E274" s="8" t="e">
        <f>IF(OR(ISNA(E$1),ISNA($A274)),NA(),'临-燃尽0'!AP275)</f>
        <v>#N/A</v>
      </c>
      <c r="F274" s="8" t="e">
        <f>IF(OR(ISNA(F$1),ISNA($A274)),NA(),'临-燃尽0'!AQ275)</f>
        <v>#N/A</v>
      </c>
      <c r="G274" s="8" t="e">
        <f>IF(OR(ISNA(G$1),ISNA($A274)),NA(),'临-燃尽0'!AR275)</f>
        <v>#N/A</v>
      </c>
      <c r="H274" s="8" t="e">
        <f>IF(OR(ISNA(H$1),ISNA($A274)),NA(),'临-燃尽0'!AS275)</f>
        <v>#N/A</v>
      </c>
      <c r="I274" s="8" t="e">
        <f>IF(OR(ISNA(I$1),ISNA($A274)),NA(),'临-燃尽0'!AT275)</f>
        <v>#N/A</v>
      </c>
      <c r="J274" s="8" t="e">
        <f>IF(OR(ISNA(J$1),ISNA($A274)),NA(),'临-燃尽0'!AU275)</f>
        <v>#N/A</v>
      </c>
      <c r="K274" s="8" t="e">
        <f>IF(OR(ISNA(K$1),ISNA($A274)),NA(),'临-燃尽0'!AV275)</f>
        <v>#N/A</v>
      </c>
      <c r="L274" s="8" t="e">
        <f>IF(OR(ISNA(L$1),ISNA($A274)),NA(),'临-燃尽0'!AW275)</f>
        <v>#N/A</v>
      </c>
      <c r="M274" s="8" t="e">
        <f>IF(OR(ISNA(M$1),ISNA($A274)),NA(),'临-燃尽0'!AX275)</f>
        <v>#N/A</v>
      </c>
      <c r="N274" s="8" t="e">
        <f>IF(OR(ISNA(N$1),ISNA($A274)),NA(),'临-燃尽0'!AY275)</f>
        <v>#N/A</v>
      </c>
      <c r="O274" s="8" t="e">
        <f>IF(OR(ISNA(O$1),ISNA($A274)),NA(),'临-燃尽0'!AZ275)</f>
        <v>#N/A</v>
      </c>
      <c r="P274" s="8" t="e">
        <f>IF(OR(ISNA(P$1),ISNA($A274)),NA(),'临-燃尽0'!BA275)</f>
        <v>#N/A</v>
      </c>
      <c r="Q274" s="8" t="e">
        <f>IF(OR(ISNA(Q$1),ISNA($A274)),NA(),'临-燃尽0'!BB275)</f>
        <v>#N/A</v>
      </c>
      <c r="R274" s="8" t="e">
        <f>IF(OR(ISNA(R$1),ISNA($A274)),NA(),'临-燃尽0'!BC275)</f>
        <v>#N/A</v>
      </c>
      <c r="S274" s="8" t="e">
        <f>IF(OR(ISNA(S$1),ISNA($A274)),NA(),'临-燃尽0'!BD275)</f>
        <v>#N/A</v>
      </c>
      <c r="T274" s="8" t="e">
        <f>IF(OR(ISNA(T$1),ISNA($A274)),NA(),'临-燃尽0'!BE275)</f>
        <v>#N/A</v>
      </c>
      <c r="U274" s="8" t="e">
        <f>IF(OR(ISNA(U$1),ISNA($A274)),NA(),'临-燃尽0'!BF275)</f>
        <v>#N/A</v>
      </c>
      <c r="V274" s="8" t="e">
        <f>IF(OR(ISNA(V$1),ISNA($A274)),NA(),'临-燃尽0'!BG275)</f>
        <v>#N/A</v>
      </c>
      <c r="W274" s="8" t="e">
        <f>IF(OR(ISNA(W$1),ISNA($A274)),NA(),'临-燃尽0'!BH275)</f>
        <v>#N/A</v>
      </c>
      <c r="X274" s="8" t="e">
        <f>IF(OR(ISNA(X$1),ISNA($A274)),NA(),'临-燃尽0'!BI275)</f>
        <v>#N/A</v>
      </c>
      <c r="Y274" s="8" t="e">
        <f>IF(OR(ISNA(Y$1),ISNA($A274)),NA(),'临-燃尽0'!BJ275)</f>
        <v>#N/A</v>
      </c>
      <c r="Z274" s="8" t="e">
        <f>IF(OR(ISNA(Z$1),ISNA($A274)),NA(),'临-燃尽0'!BK275)</f>
        <v>#N/A</v>
      </c>
      <c r="AA274" s="8" t="e">
        <f>IF(OR(ISNA(AA$1),ISNA($A274)),NA(),'临-燃尽0'!BL275)</f>
        <v>#N/A</v>
      </c>
      <c r="AB274" s="8" t="e">
        <f>IF(OR(ISNA(AB$1),ISNA($A274)),NA(),'临-燃尽0'!BM275)</f>
        <v>#N/A</v>
      </c>
      <c r="AC274" s="8" t="e">
        <f>IF(OR(ISNA(AC$1),ISNA($A274)),NA(),'临-燃尽0'!BN275)</f>
        <v>#N/A</v>
      </c>
      <c r="AD274" s="8" t="e">
        <f>IF(OR(ISNA(AD$1),ISNA($A274)),NA(),'临-燃尽0'!BO275)</f>
        <v>#N/A</v>
      </c>
      <c r="AE274" s="8" t="e">
        <f>IF(OR(ISNA(AE$1),ISNA($A274)),NA(),'临-燃尽0'!BP275)</f>
        <v>#N/A</v>
      </c>
      <c r="AF274" s="8" t="e">
        <f>IF(OR(ISNA(AF$1),ISNA($A274)),NA(),'临-燃尽0'!BQ275)</f>
        <v>#N/A</v>
      </c>
      <c r="AG274" s="8" t="e">
        <f>IF(OR(ISNA(AG$1),ISNA($A274)),NA(),'临-燃尽0'!BR275)</f>
        <v>#N/A</v>
      </c>
      <c r="AH274" s="8" t="e">
        <f>IF(OR(ISNA(AH$1),ISNA($A274)),NA(),'临-燃尽0'!BS275)</f>
        <v>#N/A</v>
      </c>
      <c r="AI274" s="8" t="e">
        <f>IF(OR(ISNA(AI$1),ISNA($A274)),NA(),'临-燃尽0'!BT275)</f>
        <v>#N/A</v>
      </c>
      <c r="AJ274" s="8" t="e">
        <f>IF(OR(ISNA(AJ$1),ISNA($A274)),NA(),'临-燃尽0'!BU275)</f>
        <v>#N/A</v>
      </c>
      <c r="AK274" s="8" t="e">
        <f>IF(OR(ISNA(AK$1),ISNA($A274)),NA(),'临-燃尽0'!BV275)</f>
        <v>#N/A</v>
      </c>
      <c r="AL274" s="8" t="e">
        <f>IF(OR(ISNA(AL$1),ISNA($A274)),NA(),'临-燃尽0'!BW275)</f>
        <v>#N/A</v>
      </c>
      <c r="AM274" s="8" t="e">
        <f>IF(OR(ISNA(AM$1),ISNA($A274)),NA(),'临-燃尽0'!BX275)</f>
        <v>#N/A</v>
      </c>
      <c r="AN274" s="8" t="e">
        <f>IF(OR(ISNA(AN$1),ISNA($A274)),NA(),'临-燃尽0'!BY275)</f>
        <v>#N/A</v>
      </c>
      <c r="AO274" s="8" t="e">
        <f>IF(OR(ISNA(AO$1),ISNA($A274)),NA(),'临-燃尽0'!BZ275)</f>
        <v>#N/A</v>
      </c>
      <c r="AP274" s="8" t="e">
        <f>IF(OR(ISNA(AP$1),ISNA($A274)),NA(),'临-燃尽0'!CA275)</f>
        <v>#N/A</v>
      </c>
      <c r="AQ274" s="8" t="e">
        <f>IF(OR(ISNA(AQ$1),ISNA($A274)),NA(),'临-燃尽0'!CB275)</f>
        <v>#N/A</v>
      </c>
      <c r="AR274" s="8" t="e">
        <f>IF(OR(ISNA(AR$1),ISNA($A274)),NA(),'临-燃尽0'!CC275)</f>
        <v>#N/A</v>
      </c>
      <c r="AS274" s="8" t="e">
        <f>IF(OR(ISNA(AS$1),ISNA($A274)),NA(),'临-燃尽0'!CD275)</f>
        <v>#N/A</v>
      </c>
      <c r="AT274" s="8" t="e">
        <f>IF(OR(ISNA(AT$1),ISNA($A274)),NA(),'临-燃尽0'!CE275)</f>
        <v>#N/A</v>
      </c>
      <c r="AU274" s="8" t="e">
        <f>IF(OR(ISNA(AU$1),ISNA($A274)),NA(),'临-燃尽0'!CF275)</f>
        <v>#N/A</v>
      </c>
      <c r="AV274" s="8" t="e">
        <f>IF(OR(ISNA(AV$1),ISNA($A274)),NA(),'临-燃尽0'!CG275)</f>
        <v>#N/A</v>
      </c>
      <c r="AW274" s="8" t="e">
        <f>IF(OR(ISNA(AW$1),ISNA($A274)),NA(),'临-燃尽0'!CH275)</f>
        <v>#N/A</v>
      </c>
      <c r="AX274" s="8" t="e">
        <f>IF(OR(ISNA(AX$1),ISNA($A274)),NA(),'临-燃尽0'!CI275)</f>
        <v>#N/A</v>
      </c>
      <c r="AY274" s="8" t="e">
        <f>IF(OR(ISNA(AY$1),ISNA($A274)),NA(),'临-燃尽0'!CJ275)</f>
        <v>#N/A</v>
      </c>
      <c r="AZ274" s="8" t="e">
        <f>IF(OR(ISNA(AZ$1),ISNA($A274)),NA(),'临-燃尽0'!CK275)</f>
        <v>#N/A</v>
      </c>
    </row>
    <row r="275" spans="1:52">
      <c r="A275" s="8" t="e">
        <f>IF(OR('临-燃尽0'!AL276="",'临-燃尽0'!AL276="总计"),NA(),'临-燃尽0'!AL276)</f>
        <v>#N/A</v>
      </c>
      <c r="B275" s="8" t="e">
        <f>IF(ISNA($A275),NA(),'临-燃尽0'!AM276)</f>
        <v>#N/A</v>
      </c>
      <c r="C275" s="8" t="e">
        <f>IF(ISNA($A275),NA(),'临-燃尽0'!AN276)</f>
        <v>#N/A</v>
      </c>
      <c r="D275" s="8" t="e">
        <f>IF(ISNA($A275),NA(),'临-燃尽0'!AO276)</f>
        <v>#N/A</v>
      </c>
      <c r="E275" s="8" t="e">
        <f>IF(OR(ISNA(E$1),ISNA($A275)),NA(),'临-燃尽0'!AP276)</f>
        <v>#N/A</v>
      </c>
      <c r="F275" s="8" t="e">
        <f>IF(OR(ISNA(F$1),ISNA($A275)),NA(),'临-燃尽0'!AQ276)</f>
        <v>#N/A</v>
      </c>
      <c r="G275" s="8" t="e">
        <f>IF(OR(ISNA(G$1),ISNA($A275)),NA(),'临-燃尽0'!AR276)</f>
        <v>#N/A</v>
      </c>
      <c r="H275" s="8" t="e">
        <f>IF(OR(ISNA(H$1),ISNA($A275)),NA(),'临-燃尽0'!AS276)</f>
        <v>#N/A</v>
      </c>
      <c r="I275" s="8" t="e">
        <f>IF(OR(ISNA(I$1),ISNA($A275)),NA(),'临-燃尽0'!AT276)</f>
        <v>#N/A</v>
      </c>
      <c r="J275" s="8" t="e">
        <f>IF(OR(ISNA(J$1),ISNA($A275)),NA(),'临-燃尽0'!AU276)</f>
        <v>#N/A</v>
      </c>
      <c r="K275" s="8" t="e">
        <f>IF(OR(ISNA(K$1),ISNA($A275)),NA(),'临-燃尽0'!AV276)</f>
        <v>#N/A</v>
      </c>
      <c r="L275" s="8" t="e">
        <f>IF(OR(ISNA(L$1),ISNA($A275)),NA(),'临-燃尽0'!AW276)</f>
        <v>#N/A</v>
      </c>
      <c r="M275" s="8" t="e">
        <f>IF(OR(ISNA(M$1),ISNA($A275)),NA(),'临-燃尽0'!AX276)</f>
        <v>#N/A</v>
      </c>
      <c r="N275" s="8" t="e">
        <f>IF(OR(ISNA(N$1),ISNA($A275)),NA(),'临-燃尽0'!AY276)</f>
        <v>#N/A</v>
      </c>
      <c r="O275" s="8" t="e">
        <f>IF(OR(ISNA(O$1),ISNA($A275)),NA(),'临-燃尽0'!AZ276)</f>
        <v>#N/A</v>
      </c>
      <c r="P275" s="8" t="e">
        <f>IF(OR(ISNA(P$1),ISNA($A275)),NA(),'临-燃尽0'!BA276)</f>
        <v>#N/A</v>
      </c>
      <c r="Q275" s="8" t="e">
        <f>IF(OR(ISNA(Q$1),ISNA($A275)),NA(),'临-燃尽0'!BB276)</f>
        <v>#N/A</v>
      </c>
      <c r="R275" s="8" t="e">
        <f>IF(OR(ISNA(R$1),ISNA($A275)),NA(),'临-燃尽0'!BC276)</f>
        <v>#N/A</v>
      </c>
      <c r="S275" s="8" t="e">
        <f>IF(OR(ISNA(S$1),ISNA($A275)),NA(),'临-燃尽0'!BD276)</f>
        <v>#N/A</v>
      </c>
      <c r="T275" s="8" t="e">
        <f>IF(OR(ISNA(T$1),ISNA($A275)),NA(),'临-燃尽0'!BE276)</f>
        <v>#N/A</v>
      </c>
      <c r="U275" s="8" t="e">
        <f>IF(OR(ISNA(U$1),ISNA($A275)),NA(),'临-燃尽0'!BF276)</f>
        <v>#N/A</v>
      </c>
      <c r="V275" s="8" t="e">
        <f>IF(OR(ISNA(V$1),ISNA($A275)),NA(),'临-燃尽0'!BG276)</f>
        <v>#N/A</v>
      </c>
      <c r="W275" s="8" t="e">
        <f>IF(OR(ISNA(W$1),ISNA($A275)),NA(),'临-燃尽0'!BH276)</f>
        <v>#N/A</v>
      </c>
      <c r="X275" s="8" t="e">
        <f>IF(OR(ISNA(X$1),ISNA($A275)),NA(),'临-燃尽0'!BI276)</f>
        <v>#N/A</v>
      </c>
      <c r="Y275" s="8" t="e">
        <f>IF(OR(ISNA(Y$1),ISNA($A275)),NA(),'临-燃尽0'!BJ276)</f>
        <v>#N/A</v>
      </c>
      <c r="Z275" s="8" t="e">
        <f>IF(OR(ISNA(Z$1),ISNA($A275)),NA(),'临-燃尽0'!BK276)</f>
        <v>#N/A</v>
      </c>
      <c r="AA275" s="8" t="e">
        <f>IF(OR(ISNA(AA$1),ISNA($A275)),NA(),'临-燃尽0'!BL276)</f>
        <v>#N/A</v>
      </c>
      <c r="AB275" s="8" t="e">
        <f>IF(OR(ISNA(AB$1),ISNA($A275)),NA(),'临-燃尽0'!BM276)</f>
        <v>#N/A</v>
      </c>
      <c r="AC275" s="8" t="e">
        <f>IF(OR(ISNA(AC$1),ISNA($A275)),NA(),'临-燃尽0'!BN276)</f>
        <v>#N/A</v>
      </c>
      <c r="AD275" s="8" t="e">
        <f>IF(OR(ISNA(AD$1),ISNA($A275)),NA(),'临-燃尽0'!BO276)</f>
        <v>#N/A</v>
      </c>
      <c r="AE275" s="8" t="e">
        <f>IF(OR(ISNA(AE$1),ISNA($A275)),NA(),'临-燃尽0'!BP276)</f>
        <v>#N/A</v>
      </c>
      <c r="AF275" s="8" t="e">
        <f>IF(OR(ISNA(AF$1),ISNA($A275)),NA(),'临-燃尽0'!BQ276)</f>
        <v>#N/A</v>
      </c>
      <c r="AG275" s="8" t="e">
        <f>IF(OR(ISNA(AG$1),ISNA($A275)),NA(),'临-燃尽0'!BR276)</f>
        <v>#N/A</v>
      </c>
      <c r="AH275" s="8" t="e">
        <f>IF(OR(ISNA(AH$1),ISNA($A275)),NA(),'临-燃尽0'!BS276)</f>
        <v>#N/A</v>
      </c>
      <c r="AI275" s="8" t="e">
        <f>IF(OR(ISNA(AI$1),ISNA($A275)),NA(),'临-燃尽0'!BT276)</f>
        <v>#N/A</v>
      </c>
      <c r="AJ275" s="8" t="e">
        <f>IF(OR(ISNA(AJ$1),ISNA($A275)),NA(),'临-燃尽0'!BU276)</f>
        <v>#N/A</v>
      </c>
      <c r="AK275" s="8" t="e">
        <f>IF(OR(ISNA(AK$1),ISNA($A275)),NA(),'临-燃尽0'!BV276)</f>
        <v>#N/A</v>
      </c>
      <c r="AL275" s="8" t="e">
        <f>IF(OR(ISNA(AL$1),ISNA($A275)),NA(),'临-燃尽0'!BW276)</f>
        <v>#N/A</v>
      </c>
      <c r="AM275" s="8" t="e">
        <f>IF(OR(ISNA(AM$1),ISNA($A275)),NA(),'临-燃尽0'!BX276)</f>
        <v>#N/A</v>
      </c>
      <c r="AN275" s="8" t="e">
        <f>IF(OR(ISNA(AN$1),ISNA($A275)),NA(),'临-燃尽0'!BY276)</f>
        <v>#N/A</v>
      </c>
      <c r="AO275" s="8" t="e">
        <f>IF(OR(ISNA(AO$1),ISNA($A275)),NA(),'临-燃尽0'!BZ276)</f>
        <v>#N/A</v>
      </c>
      <c r="AP275" s="8" t="e">
        <f>IF(OR(ISNA(AP$1),ISNA($A275)),NA(),'临-燃尽0'!CA276)</f>
        <v>#N/A</v>
      </c>
      <c r="AQ275" s="8" t="e">
        <f>IF(OR(ISNA(AQ$1),ISNA($A275)),NA(),'临-燃尽0'!CB276)</f>
        <v>#N/A</v>
      </c>
      <c r="AR275" s="8" t="e">
        <f>IF(OR(ISNA(AR$1),ISNA($A275)),NA(),'临-燃尽0'!CC276)</f>
        <v>#N/A</v>
      </c>
      <c r="AS275" s="8" t="e">
        <f>IF(OR(ISNA(AS$1),ISNA($A275)),NA(),'临-燃尽0'!CD276)</f>
        <v>#N/A</v>
      </c>
      <c r="AT275" s="8" t="e">
        <f>IF(OR(ISNA(AT$1),ISNA($A275)),NA(),'临-燃尽0'!CE276)</f>
        <v>#N/A</v>
      </c>
      <c r="AU275" s="8" t="e">
        <f>IF(OR(ISNA(AU$1),ISNA($A275)),NA(),'临-燃尽0'!CF276)</f>
        <v>#N/A</v>
      </c>
      <c r="AV275" s="8" t="e">
        <f>IF(OR(ISNA(AV$1),ISNA($A275)),NA(),'临-燃尽0'!CG276)</f>
        <v>#N/A</v>
      </c>
      <c r="AW275" s="8" t="e">
        <f>IF(OR(ISNA(AW$1),ISNA($A275)),NA(),'临-燃尽0'!CH276)</f>
        <v>#N/A</v>
      </c>
      <c r="AX275" s="8" t="e">
        <f>IF(OR(ISNA(AX$1),ISNA($A275)),NA(),'临-燃尽0'!CI276)</f>
        <v>#N/A</v>
      </c>
      <c r="AY275" s="8" t="e">
        <f>IF(OR(ISNA(AY$1),ISNA($A275)),NA(),'临-燃尽0'!CJ276)</f>
        <v>#N/A</v>
      </c>
      <c r="AZ275" s="8" t="e">
        <f>IF(OR(ISNA(AZ$1),ISNA($A275)),NA(),'临-燃尽0'!CK276)</f>
        <v>#N/A</v>
      </c>
    </row>
    <row r="276" spans="1:52">
      <c r="A276" s="8" t="e">
        <f>IF(OR('临-燃尽0'!AL277="",'临-燃尽0'!AL277="总计"),NA(),'临-燃尽0'!AL277)</f>
        <v>#N/A</v>
      </c>
      <c r="B276" s="8" t="e">
        <f>IF(ISNA($A276),NA(),'临-燃尽0'!AM277)</f>
        <v>#N/A</v>
      </c>
      <c r="C276" s="8" t="e">
        <f>IF(ISNA($A276),NA(),'临-燃尽0'!AN277)</f>
        <v>#N/A</v>
      </c>
      <c r="D276" s="8" t="e">
        <f>IF(ISNA($A276),NA(),'临-燃尽0'!AO277)</f>
        <v>#N/A</v>
      </c>
      <c r="E276" s="8" t="e">
        <f>IF(OR(ISNA(E$1),ISNA($A276)),NA(),'临-燃尽0'!AP277)</f>
        <v>#N/A</v>
      </c>
      <c r="F276" s="8" t="e">
        <f>IF(OR(ISNA(F$1),ISNA($A276)),NA(),'临-燃尽0'!AQ277)</f>
        <v>#N/A</v>
      </c>
      <c r="G276" s="8" t="e">
        <f>IF(OR(ISNA(G$1),ISNA($A276)),NA(),'临-燃尽0'!AR277)</f>
        <v>#N/A</v>
      </c>
      <c r="H276" s="8" t="e">
        <f>IF(OR(ISNA(H$1),ISNA($A276)),NA(),'临-燃尽0'!AS277)</f>
        <v>#N/A</v>
      </c>
      <c r="I276" s="8" t="e">
        <f>IF(OR(ISNA(I$1),ISNA($A276)),NA(),'临-燃尽0'!AT277)</f>
        <v>#N/A</v>
      </c>
      <c r="J276" s="8" t="e">
        <f>IF(OR(ISNA(J$1),ISNA($A276)),NA(),'临-燃尽0'!AU277)</f>
        <v>#N/A</v>
      </c>
      <c r="K276" s="8" t="e">
        <f>IF(OR(ISNA(K$1),ISNA($A276)),NA(),'临-燃尽0'!AV277)</f>
        <v>#N/A</v>
      </c>
      <c r="L276" s="8" t="e">
        <f>IF(OR(ISNA(L$1),ISNA($A276)),NA(),'临-燃尽0'!AW277)</f>
        <v>#N/A</v>
      </c>
      <c r="M276" s="8" t="e">
        <f>IF(OR(ISNA(M$1),ISNA($A276)),NA(),'临-燃尽0'!AX277)</f>
        <v>#N/A</v>
      </c>
      <c r="N276" s="8" t="e">
        <f>IF(OR(ISNA(N$1),ISNA($A276)),NA(),'临-燃尽0'!AY277)</f>
        <v>#N/A</v>
      </c>
      <c r="O276" s="8" t="e">
        <f>IF(OR(ISNA(O$1),ISNA($A276)),NA(),'临-燃尽0'!AZ277)</f>
        <v>#N/A</v>
      </c>
      <c r="P276" s="8" t="e">
        <f>IF(OR(ISNA(P$1),ISNA($A276)),NA(),'临-燃尽0'!BA277)</f>
        <v>#N/A</v>
      </c>
      <c r="Q276" s="8" t="e">
        <f>IF(OR(ISNA(Q$1),ISNA($A276)),NA(),'临-燃尽0'!BB277)</f>
        <v>#N/A</v>
      </c>
      <c r="R276" s="8" t="e">
        <f>IF(OR(ISNA(R$1),ISNA($A276)),NA(),'临-燃尽0'!BC277)</f>
        <v>#N/A</v>
      </c>
      <c r="S276" s="8" t="e">
        <f>IF(OR(ISNA(S$1),ISNA($A276)),NA(),'临-燃尽0'!BD277)</f>
        <v>#N/A</v>
      </c>
      <c r="T276" s="8" t="e">
        <f>IF(OR(ISNA(T$1),ISNA($A276)),NA(),'临-燃尽0'!BE277)</f>
        <v>#N/A</v>
      </c>
      <c r="U276" s="8" t="e">
        <f>IF(OR(ISNA(U$1),ISNA($A276)),NA(),'临-燃尽0'!BF277)</f>
        <v>#N/A</v>
      </c>
      <c r="V276" s="8" t="e">
        <f>IF(OR(ISNA(V$1),ISNA($A276)),NA(),'临-燃尽0'!BG277)</f>
        <v>#N/A</v>
      </c>
      <c r="W276" s="8" t="e">
        <f>IF(OR(ISNA(W$1),ISNA($A276)),NA(),'临-燃尽0'!BH277)</f>
        <v>#N/A</v>
      </c>
      <c r="X276" s="8" t="e">
        <f>IF(OR(ISNA(X$1),ISNA($A276)),NA(),'临-燃尽0'!BI277)</f>
        <v>#N/A</v>
      </c>
      <c r="Y276" s="8" t="e">
        <f>IF(OR(ISNA(Y$1),ISNA($A276)),NA(),'临-燃尽0'!BJ277)</f>
        <v>#N/A</v>
      </c>
      <c r="Z276" s="8" t="e">
        <f>IF(OR(ISNA(Z$1),ISNA($A276)),NA(),'临-燃尽0'!BK277)</f>
        <v>#N/A</v>
      </c>
      <c r="AA276" s="8" t="e">
        <f>IF(OR(ISNA(AA$1),ISNA($A276)),NA(),'临-燃尽0'!BL277)</f>
        <v>#N/A</v>
      </c>
      <c r="AB276" s="8" t="e">
        <f>IF(OR(ISNA(AB$1),ISNA($A276)),NA(),'临-燃尽0'!BM277)</f>
        <v>#N/A</v>
      </c>
      <c r="AC276" s="8" t="e">
        <f>IF(OR(ISNA(AC$1),ISNA($A276)),NA(),'临-燃尽0'!BN277)</f>
        <v>#N/A</v>
      </c>
      <c r="AD276" s="8" t="e">
        <f>IF(OR(ISNA(AD$1),ISNA($A276)),NA(),'临-燃尽0'!BO277)</f>
        <v>#N/A</v>
      </c>
      <c r="AE276" s="8" t="e">
        <f>IF(OR(ISNA(AE$1),ISNA($A276)),NA(),'临-燃尽0'!BP277)</f>
        <v>#N/A</v>
      </c>
      <c r="AF276" s="8" t="e">
        <f>IF(OR(ISNA(AF$1),ISNA($A276)),NA(),'临-燃尽0'!BQ277)</f>
        <v>#N/A</v>
      </c>
      <c r="AG276" s="8" t="e">
        <f>IF(OR(ISNA(AG$1),ISNA($A276)),NA(),'临-燃尽0'!BR277)</f>
        <v>#N/A</v>
      </c>
      <c r="AH276" s="8" t="e">
        <f>IF(OR(ISNA(AH$1),ISNA($A276)),NA(),'临-燃尽0'!BS277)</f>
        <v>#N/A</v>
      </c>
      <c r="AI276" s="8" t="e">
        <f>IF(OR(ISNA(AI$1),ISNA($A276)),NA(),'临-燃尽0'!BT277)</f>
        <v>#N/A</v>
      </c>
      <c r="AJ276" s="8" t="e">
        <f>IF(OR(ISNA(AJ$1),ISNA($A276)),NA(),'临-燃尽0'!BU277)</f>
        <v>#N/A</v>
      </c>
      <c r="AK276" s="8" t="e">
        <f>IF(OR(ISNA(AK$1),ISNA($A276)),NA(),'临-燃尽0'!BV277)</f>
        <v>#N/A</v>
      </c>
      <c r="AL276" s="8" t="e">
        <f>IF(OR(ISNA(AL$1),ISNA($A276)),NA(),'临-燃尽0'!BW277)</f>
        <v>#N/A</v>
      </c>
      <c r="AM276" s="8" t="e">
        <f>IF(OR(ISNA(AM$1),ISNA($A276)),NA(),'临-燃尽0'!BX277)</f>
        <v>#N/A</v>
      </c>
      <c r="AN276" s="8" t="e">
        <f>IF(OR(ISNA(AN$1),ISNA($A276)),NA(),'临-燃尽0'!BY277)</f>
        <v>#N/A</v>
      </c>
      <c r="AO276" s="8" t="e">
        <f>IF(OR(ISNA(AO$1),ISNA($A276)),NA(),'临-燃尽0'!BZ277)</f>
        <v>#N/A</v>
      </c>
      <c r="AP276" s="8" t="e">
        <f>IF(OR(ISNA(AP$1),ISNA($A276)),NA(),'临-燃尽0'!CA277)</f>
        <v>#N/A</v>
      </c>
      <c r="AQ276" s="8" t="e">
        <f>IF(OR(ISNA(AQ$1),ISNA($A276)),NA(),'临-燃尽0'!CB277)</f>
        <v>#N/A</v>
      </c>
      <c r="AR276" s="8" t="e">
        <f>IF(OR(ISNA(AR$1),ISNA($A276)),NA(),'临-燃尽0'!CC277)</f>
        <v>#N/A</v>
      </c>
      <c r="AS276" s="8" t="e">
        <f>IF(OR(ISNA(AS$1),ISNA($A276)),NA(),'临-燃尽0'!CD277)</f>
        <v>#N/A</v>
      </c>
      <c r="AT276" s="8" t="e">
        <f>IF(OR(ISNA(AT$1),ISNA($A276)),NA(),'临-燃尽0'!CE277)</f>
        <v>#N/A</v>
      </c>
      <c r="AU276" s="8" t="e">
        <f>IF(OR(ISNA(AU$1),ISNA($A276)),NA(),'临-燃尽0'!CF277)</f>
        <v>#N/A</v>
      </c>
      <c r="AV276" s="8" t="e">
        <f>IF(OR(ISNA(AV$1),ISNA($A276)),NA(),'临-燃尽0'!CG277)</f>
        <v>#N/A</v>
      </c>
      <c r="AW276" s="8" t="e">
        <f>IF(OR(ISNA(AW$1),ISNA($A276)),NA(),'临-燃尽0'!CH277)</f>
        <v>#N/A</v>
      </c>
      <c r="AX276" s="8" t="e">
        <f>IF(OR(ISNA(AX$1),ISNA($A276)),NA(),'临-燃尽0'!CI277)</f>
        <v>#N/A</v>
      </c>
      <c r="AY276" s="8" t="e">
        <f>IF(OR(ISNA(AY$1),ISNA($A276)),NA(),'临-燃尽0'!CJ277)</f>
        <v>#N/A</v>
      </c>
      <c r="AZ276" s="8" t="e">
        <f>IF(OR(ISNA(AZ$1),ISNA($A276)),NA(),'临-燃尽0'!CK277)</f>
        <v>#N/A</v>
      </c>
    </row>
    <row r="277" spans="1:52">
      <c r="A277" s="8" t="e">
        <f>IF(OR('临-燃尽0'!AL278="",'临-燃尽0'!AL278="总计"),NA(),'临-燃尽0'!AL278)</f>
        <v>#N/A</v>
      </c>
      <c r="B277" s="8" t="e">
        <f>IF(ISNA($A277),NA(),'临-燃尽0'!AM278)</f>
        <v>#N/A</v>
      </c>
      <c r="C277" s="8" t="e">
        <f>IF(ISNA($A277),NA(),'临-燃尽0'!AN278)</f>
        <v>#N/A</v>
      </c>
      <c r="D277" s="8" t="e">
        <f>IF(ISNA($A277),NA(),'临-燃尽0'!AO278)</f>
        <v>#N/A</v>
      </c>
      <c r="E277" s="8" t="e">
        <f>IF(OR(ISNA(E$1),ISNA($A277)),NA(),'临-燃尽0'!AP278)</f>
        <v>#N/A</v>
      </c>
      <c r="F277" s="8" t="e">
        <f>IF(OR(ISNA(F$1),ISNA($A277)),NA(),'临-燃尽0'!AQ278)</f>
        <v>#N/A</v>
      </c>
      <c r="G277" s="8" t="e">
        <f>IF(OR(ISNA(G$1),ISNA($A277)),NA(),'临-燃尽0'!AR278)</f>
        <v>#N/A</v>
      </c>
      <c r="H277" s="8" t="e">
        <f>IF(OR(ISNA(H$1),ISNA($A277)),NA(),'临-燃尽0'!AS278)</f>
        <v>#N/A</v>
      </c>
      <c r="I277" s="8" t="e">
        <f>IF(OR(ISNA(I$1),ISNA($A277)),NA(),'临-燃尽0'!AT278)</f>
        <v>#N/A</v>
      </c>
      <c r="J277" s="8" t="e">
        <f>IF(OR(ISNA(J$1),ISNA($A277)),NA(),'临-燃尽0'!AU278)</f>
        <v>#N/A</v>
      </c>
      <c r="K277" s="8" t="e">
        <f>IF(OR(ISNA(K$1),ISNA($A277)),NA(),'临-燃尽0'!AV278)</f>
        <v>#N/A</v>
      </c>
      <c r="L277" s="8" t="e">
        <f>IF(OR(ISNA(L$1),ISNA($A277)),NA(),'临-燃尽0'!AW278)</f>
        <v>#N/A</v>
      </c>
      <c r="M277" s="8" t="e">
        <f>IF(OR(ISNA(M$1),ISNA($A277)),NA(),'临-燃尽0'!AX278)</f>
        <v>#N/A</v>
      </c>
      <c r="N277" s="8" t="e">
        <f>IF(OR(ISNA(N$1),ISNA($A277)),NA(),'临-燃尽0'!AY278)</f>
        <v>#N/A</v>
      </c>
      <c r="O277" s="8" t="e">
        <f>IF(OR(ISNA(O$1),ISNA($A277)),NA(),'临-燃尽0'!AZ278)</f>
        <v>#N/A</v>
      </c>
      <c r="P277" s="8" t="e">
        <f>IF(OR(ISNA(P$1),ISNA($A277)),NA(),'临-燃尽0'!BA278)</f>
        <v>#N/A</v>
      </c>
      <c r="Q277" s="8" t="e">
        <f>IF(OR(ISNA(Q$1),ISNA($A277)),NA(),'临-燃尽0'!BB278)</f>
        <v>#N/A</v>
      </c>
      <c r="R277" s="8" t="e">
        <f>IF(OR(ISNA(R$1),ISNA($A277)),NA(),'临-燃尽0'!BC278)</f>
        <v>#N/A</v>
      </c>
      <c r="S277" s="8" t="e">
        <f>IF(OR(ISNA(S$1),ISNA($A277)),NA(),'临-燃尽0'!BD278)</f>
        <v>#N/A</v>
      </c>
      <c r="T277" s="8" t="e">
        <f>IF(OR(ISNA(T$1),ISNA($A277)),NA(),'临-燃尽0'!BE278)</f>
        <v>#N/A</v>
      </c>
      <c r="U277" s="8" t="e">
        <f>IF(OR(ISNA(U$1),ISNA($A277)),NA(),'临-燃尽0'!BF278)</f>
        <v>#N/A</v>
      </c>
      <c r="V277" s="8" t="e">
        <f>IF(OR(ISNA(V$1),ISNA($A277)),NA(),'临-燃尽0'!BG278)</f>
        <v>#N/A</v>
      </c>
      <c r="W277" s="8" t="e">
        <f>IF(OR(ISNA(W$1),ISNA($A277)),NA(),'临-燃尽0'!BH278)</f>
        <v>#N/A</v>
      </c>
      <c r="X277" s="8" t="e">
        <f>IF(OR(ISNA(X$1),ISNA($A277)),NA(),'临-燃尽0'!BI278)</f>
        <v>#N/A</v>
      </c>
      <c r="Y277" s="8" t="e">
        <f>IF(OR(ISNA(Y$1),ISNA($A277)),NA(),'临-燃尽0'!BJ278)</f>
        <v>#N/A</v>
      </c>
      <c r="Z277" s="8" t="e">
        <f>IF(OR(ISNA(Z$1),ISNA($A277)),NA(),'临-燃尽0'!BK278)</f>
        <v>#N/A</v>
      </c>
      <c r="AA277" s="8" t="e">
        <f>IF(OR(ISNA(AA$1),ISNA($A277)),NA(),'临-燃尽0'!BL278)</f>
        <v>#N/A</v>
      </c>
      <c r="AB277" s="8" t="e">
        <f>IF(OR(ISNA(AB$1),ISNA($A277)),NA(),'临-燃尽0'!BM278)</f>
        <v>#N/A</v>
      </c>
      <c r="AC277" s="8" t="e">
        <f>IF(OR(ISNA(AC$1),ISNA($A277)),NA(),'临-燃尽0'!BN278)</f>
        <v>#N/A</v>
      </c>
      <c r="AD277" s="8" t="e">
        <f>IF(OR(ISNA(AD$1),ISNA($A277)),NA(),'临-燃尽0'!BO278)</f>
        <v>#N/A</v>
      </c>
      <c r="AE277" s="8" t="e">
        <f>IF(OR(ISNA(AE$1),ISNA($A277)),NA(),'临-燃尽0'!BP278)</f>
        <v>#N/A</v>
      </c>
      <c r="AF277" s="8" t="e">
        <f>IF(OR(ISNA(AF$1),ISNA($A277)),NA(),'临-燃尽0'!BQ278)</f>
        <v>#N/A</v>
      </c>
      <c r="AG277" s="8" t="e">
        <f>IF(OR(ISNA(AG$1),ISNA($A277)),NA(),'临-燃尽0'!BR278)</f>
        <v>#N/A</v>
      </c>
      <c r="AH277" s="8" t="e">
        <f>IF(OR(ISNA(AH$1),ISNA($A277)),NA(),'临-燃尽0'!BS278)</f>
        <v>#N/A</v>
      </c>
      <c r="AI277" s="8" t="e">
        <f>IF(OR(ISNA(AI$1),ISNA($A277)),NA(),'临-燃尽0'!BT278)</f>
        <v>#N/A</v>
      </c>
      <c r="AJ277" s="8" t="e">
        <f>IF(OR(ISNA(AJ$1),ISNA($A277)),NA(),'临-燃尽0'!BU278)</f>
        <v>#N/A</v>
      </c>
      <c r="AK277" s="8" t="e">
        <f>IF(OR(ISNA(AK$1),ISNA($A277)),NA(),'临-燃尽0'!BV278)</f>
        <v>#N/A</v>
      </c>
      <c r="AL277" s="8" t="e">
        <f>IF(OR(ISNA(AL$1),ISNA($A277)),NA(),'临-燃尽0'!BW278)</f>
        <v>#N/A</v>
      </c>
      <c r="AM277" s="8" t="e">
        <f>IF(OR(ISNA(AM$1),ISNA($A277)),NA(),'临-燃尽0'!BX278)</f>
        <v>#N/A</v>
      </c>
      <c r="AN277" s="8" t="e">
        <f>IF(OR(ISNA(AN$1),ISNA($A277)),NA(),'临-燃尽0'!BY278)</f>
        <v>#N/A</v>
      </c>
      <c r="AO277" s="8" t="e">
        <f>IF(OR(ISNA(AO$1),ISNA($A277)),NA(),'临-燃尽0'!BZ278)</f>
        <v>#N/A</v>
      </c>
      <c r="AP277" s="8" t="e">
        <f>IF(OR(ISNA(AP$1),ISNA($A277)),NA(),'临-燃尽0'!CA278)</f>
        <v>#N/A</v>
      </c>
      <c r="AQ277" s="8" t="e">
        <f>IF(OR(ISNA(AQ$1),ISNA($A277)),NA(),'临-燃尽0'!CB278)</f>
        <v>#N/A</v>
      </c>
      <c r="AR277" s="8" t="e">
        <f>IF(OR(ISNA(AR$1),ISNA($A277)),NA(),'临-燃尽0'!CC278)</f>
        <v>#N/A</v>
      </c>
      <c r="AS277" s="8" t="e">
        <f>IF(OR(ISNA(AS$1),ISNA($A277)),NA(),'临-燃尽0'!CD278)</f>
        <v>#N/A</v>
      </c>
      <c r="AT277" s="8" t="e">
        <f>IF(OR(ISNA(AT$1),ISNA($A277)),NA(),'临-燃尽0'!CE278)</f>
        <v>#N/A</v>
      </c>
      <c r="AU277" s="8" t="e">
        <f>IF(OR(ISNA(AU$1),ISNA($A277)),NA(),'临-燃尽0'!CF278)</f>
        <v>#N/A</v>
      </c>
      <c r="AV277" s="8" t="e">
        <f>IF(OR(ISNA(AV$1),ISNA($A277)),NA(),'临-燃尽0'!CG278)</f>
        <v>#N/A</v>
      </c>
      <c r="AW277" s="8" t="e">
        <f>IF(OR(ISNA(AW$1),ISNA($A277)),NA(),'临-燃尽0'!CH278)</f>
        <v>#N/A</v>
      </c>
      <c r="AX277" s="8" t="e">
        <f>IF(OR(ISNA(AX$1),ISNA($A277)),NA(),'临-燃尽0'!CI278)</f>
        <v>#N/A</v>
      </c>
      <c r="AY277" s="8" t="e">
        <f>IF(OR(ISNA(AY$1),ISNA($A277)),NA(),'临-燃尽0'!CJ278)</f>
        <v>#N/A</v>
      </c>
      <c r="AZ277" s="8" t="e">
        <f>IF(OR(ISNA(AZ$1),ISNA($A277)),NA(),'临-燃尽0'!CK278)</f>
        <v>#N/A</v>
      </c>
    </row>
    <row r="278" spans="1:52">
      <c r="A278" s="8" t="e">
        <f>IF(OR('临-燃尽0'!AL279="",'临-燃尽0'!AL279="总计"),NA(),'临-燃尽0'!AL279)</f>
        <v>#N/A</v>
      </c>
      <c r="B278" s="8" t="e">
        <f>IF(ISNA($A278),NA(),'临-燃尽0'!AM279)</f>
        <v>#N/A</v>
      </c>
      <c r="C278" s="8" t="e">
        <f>IF(ISNA($A278),NA(),'临-燃尽0'!AN279)</f>
        <v>#N/A</v>
      </c>
      <c r="D278" s="8" t="e">
        <f>IF(ISNA($A278),NA(),'临-燃尽0'!AO279)</f>
        <v>#N/A</v>
      </c>
      <c r="E278" s="8" t="e">
        <f>IF(OR(ISNA(E$1),ISNA($A278)),NA(),'临-燃尽0'!AP279)</f>
        <v>#N/A</v>
      </c>
      <c r="F278" s="8" t="e">
        <f>IF(OR(ISNA(F$1),ISNA($A278)),NA(),'临-燃尽0'!AQ279)</f>
        <v>#N/A</v>
      </c>
      <c r="G278" s="8" t="e">
        <f>IF(OR(ISNA(G$1),ISNA($A278)),NA(),'临-燃尽0'!AR279)</f>
        <v>#N/A</v>
      </c>
      <c r="H278" s="8" t="e">
        <f>IF(OR(ISNA(H$1),ISNA($A278)),NA(),'临-燃尽0'!AS279)</f>
        <v>#N/A</v>
      </c>
      <c r="I278" s="8" t="e">
        <f>IF(OR(ISNA(I$1),ISNA($A278)),NA(),'临-燃尽0'!AT279)</f>
        <v>#N/A</v>
      </c>
      <c r="J278" s="8" t="e">
        <f>IF(OR(ISNA(J$1),ISNA($A278)),NA(),'临-燃尽0'!AU279)</f>
        <v>#N/A</v>
      </c>
      <c r="K278" s="8" t="e">
        <f>IF(OR(ISNA(K$1),ISNA($A278)),NA(),'临-燃尽0'!AV279)</f>
        <v>#N/A</v>
      </c>
      <c r="L278" s="8" t="e">
        <f>IF(OR(ISNA(L$1),ISNA($A278)),NA(),'临-燃尽0'!AW279)</f>
        <v>#N/A</v>
      </c>
      <c r="M278" s="8" t="e">
        <f>IF(OR(ISNA(M$1),ISNA($A278)),NA(),'临-燃尽0'!AX279)</f>
        <v>#N/A</v>
      </c>
      <c r="N278" s="8" t="e">
        <f>IF(OR(ISNA(N$1),ISNA($A278)),NA(),'临-燃尽0'!AY279)</f>
        <v>#N/A</v>
      </c>
      <c r="O278" s="8" t="e">
        <f>IF(OR(ISNA(O$1),ISNA($A278)),NA(),'临-燃尽0'!AZ279)</f>
        <v>#N/A</v>
      </c>
      <c r="P278" s="8" t="e">
        <f>IF(OR(ISNA(P$1),ISNA($A278)),NA(),'临-燃尽0'!BA279)</f>
        <v>#N/A</v>
      </c>
      <c r="Q278" s="8" t="e">
        <f>IF(OR(ISNA(Q$1),ISNA($A278)),NA(),'临-燃尽0'!BB279)</f>
        <v>#N/A</v>
      </c>
      <c r="R278" s="8" t="e">
        <f>IF(OR(ISNA(R$1),ISNA($A278)),NA(),'临-燃尽0'!BC279)</f>
        <v>#N/A</v>
      </c>
      <c r="S278" s="8" t="e">
        <f>IF(OR(ISNA(S$1),ISNA($A278)),NA(),'临-燃尽0'!BD279)</f>
        <v>#N/A</v>
      </c>
      <c r="T278" s="8" t="e">
        <f>IF(OR(ISNA(T$1),ISNA($A278)),NA(),'临-燃尽0'!BE279)</f>
        <v>#N/A</v>
      </c>
      <c r="U278" s="8" t="e">
        <f>IF(OR(ISNA(U$1),ISNA($A278)),NA(),'临-燃尽0'!BF279)</f>
        <v>#N/A</v>
      </c>
      <c r="V278" s="8" t="e">
        <f>IF(OR(ISNA(V$1),ISNA($A278)),NA(),'临-燃尽0'!BG279)</f>
        <v>#N/A</v>
      </c>
      <c r="W278" s="8" t="e">
        <f>IF(OR(ISNA(W$1),ISNA($A278)),NA(),'临-燃尽0'!BH279)</f>
        <v>#N/A</v>
      </c>
      <c r="X278" s="8" t="e">
        <f>IF(OR(ISNA(X$1),ISNA($A278)),NA(),'临-燃尽0'!BI279)</f>
        <v>#N/A</v>
      </c>
      <c r="Y278" s="8" t="e">
        <f>IF(OR(ISNA(Y$1),ISNA($A278)),NA(),'临-燃尽0'!BJ279)</f>
        <v>#N/A</v>
      </c>
      <c r="Z278" s="8" t="e">
        <f>IF(OR(ISNA(Z$1),ISNA($A278)),NA(),'临-燃尽0'!BK279)</f>
        <v>#N/A</v>
      </c>
      <c r="AA278" s="8" t="e">
        <f>IF(OR(ISNA(AA$1),ISNA($A278)),NA(),'临-燃尽0'!BL279)</f>
        <v>#N/A</v>
      </c>
      <c r="AB278" s="8" t="e">
        <f>IF(OR(ISNA(AB$1),ISNA($A278)),NA(),'临-燃尽0'!BM279)</f>
        <v>#N/A</v>
      </c>
      <c r="AC278" s="8" t="e">
        <f>IF(OR(ISNA(AC$1),ISNA($A278)),NA(),'临-燃尽0'!BN279)</f>
        <v>#N/A</v>
      </c>
      <c r="AD278" s="8" t="e">
        <f>IF(OR(ISNA(AD$1),ISNA($A278)),NA(),'临-燃尽0'!BO279)</f>
        <v>#N/A</v>
      </c>
      <c r="AE278" s="8" t="e">
        <f>IF(OR(ISNA(AE$1),ISNA($A278)),NA(),'临-燃尽0'!BP279)</f>
        <v>#N/A</v>
      </c>
      <c r="AF278" s="8" t="e">
        <f>IF(OR(ISNA(AF$1),ISNA($A278)),NA(),'临-燃尽0'!BQ279)</f>
        <v>#N/A</v>
      </c>
      <c r="AG278" s="8" t="e">
        <f>IF(OR(ISNA(AG$1),ISNA($A278)),NA(),'临-燃尽0'!BR279)</f>
        <v>#N/A</v>
      </c>
      <c r="AH278" s="8" t="e">
        <f>IF(OR(ISNA(AH$1),ISNA($A278)),NA(),'临-燃尽0'!BS279)</f>
        <v>#N/A</v>
      </c>
      <c r="AI278" s="8" t="e">
        <f>IF(OR(ISNA(AI$1),ISNA($A278)),NA(),'临-燃尽0'!BT279)</f>
        <v>#N/A</v>
      </c>
      <c r="AJ278" s="8" t="e">
        <f>IF(OR(ISNA(AJ$1),ISNA($A278)),NA(),'临-燃尽0'!BU279)</f>
        <v>#N/A</v>
      </c>
      <c r="AK278" s="8" t="e">
        <f>IF(OR(ISNA(AK$1),ISNA($A278)),NA(),'临-燃尽0'!BV279)</f>
        <v>#N/A</v>
      </c>
      <c r="AL278" s="8" t="e">
        <f>IF(OR(ISNA(AL$1),ISNA($A278)),NA(),'临-燃尽0'!BW279)</f>
        <v>#N/A</v>
      </c>
      <c r="AM278" s="8" t="e">
        <f>IF(OR(ISNA(AM$1),ISNA($A278)),NA(),'临-燃尽0'!BX279)</f>
        <v>#N/A</v>
      </c>
      <c r="AN278" s="8" t="e">
        <f>IF(OR(ISNA(AN$1),ISNA($A278)),NA(),'临-燃尽0'!BY279)</f>
        <v>#N/A</v>
      </c>
      <c r="AO278" s="8" t="e">
        <f>IF(OR(ISNA(AO$1),ISNA($A278)),NA(),'临-燃尽0'!BZ279)</f>
        <v>#N/A</v>
      </c>
      <c r="AP278" s="8" t="e">
        <f>IF(OR(ISNA(AP$1),ISNA($A278)),NA(),'临-燃尽0'!CA279)</f>
        <v>#N/A</v>
      </c>
      <c r="AQ278" s="8" t="e">
        <f>IF(OR(ISNA(AQ$1),ISNA($A278)),NA(),'临-燃尽0'!CB279)</f>
        <v>#N/A</v>
      </c>
      <c r="AR278" s="8" t="e">
        <f>IF(OR(ISNA(AR$1),ISNA($A278)),NA(),'临-燃尽0'!CC279)</f>
        <v>#N/A</v>
      </c>
      <c r="AS278" s="8" t="e">
        <f>IF(OR(ISNA(AS$1),ISNA($A278)),NA(),'临-燃尽0'!CD279)</f>
        <v>#N/A</v>
      </c>
      <c r="AT278" s="8" t="e">
        <f>IF(OR(ISNA(AT$1),ISNA($A278)),NA(),'临-燃尽0'!CE279)</f>
        <v>#N/A</v>
      </c>
      <c r="AU278" s="8" t="e">
        <f>IF(OR(ISNA(AU$1),ISNA($A278)),NA(),'临-燃尽0'!CF279)</f>
        <v>#N/A</v>
      </c>
      <c r="AV278" s="8" t="e">
        <f>IF(OR(ISNA(AV$1),ISNA($A278)),NA(),'临-燃尽0'!CG279)</f>
        <v>#N/A</v>
      </c>
      <c r="AW278" s="8" t="e">
        <f>IF(OR(ISNA(AW$1),ISNA($A278)),NA(),'临-燃尽0'!CH279)</f>
        <v>#N/A</v>
      </c>
      <c r="AX278" s="8" t="e">
        <f>IF(OR(ISNA(AX$1),ISNA($A278)),NA(),'临-燃尽0'!CI279)</f>
        <v>#N/A</v>
      </c>
      <c r="AY278" s="8" t="e">
        <f>IF(OR(ISNA(AY$1),ISNA($A278)),NA(),'临-燃尽0'!CJ279)</f>
        <v>#N/A</v>
      </c>
      <c r="AZ278" s="8" t="e">
        <f>IF(OR(ISNA(AZ$1),ISNA($A278)),NA(),'临-燃尽0'!CK279)</f>
        <v>#N/A</v>
      </c>
    </row>
    <row r="279" spans="1:52">
      <c r="A279" s="8" t="e">
        <f>IF(OR('临-燃尽0'!AL280="",'临-燃尽0'!AL280="总计"),NA(),'临-燃尽0'!AL280)</f>
        <v>#N/A</v>
      </c>
      <c r="B279" s="8" t="e">
        <f>IF(ISNA($A279),NA(),'临-燃尽0'!AM280)</f>
        <v>#N/A</v>
      </c>
      <c r="C279" s="8" t="e">
        <f>IF(ISNA($A279),NA(),'临-燃尽0'!AN280)</f>
        <v>#N/A</v>
      </c>
      <c r="D279" s="8" t="e">
        <f>IF(ISNA($A279),NA(),'临-燃尽0'!AO280)</f>
        <v>#N/A</v>
      </c>
      <c r="E279" s="8" t="e">
        <f>IF(OR(ISNA(E$1),ISNA($A279)),NA(),'临-燃尽0'!AP280)</f>
        <v>#N/A</v>
      </c>
      <c r="F279" s="8" t="e">
        <f>IF(OR(ISNA(F$1),ISNA($A279)),NA(),'临-燃尽0'!AQ280)</f>
        <v>#N/A</v>
      </c>
      <c r="G279" s="8" t="e">
        <f>IF(OR(ISNA(G$1),ISNA($A279)),NA(),'临-燃尽0'!AR280)</f>
        <v>#N/A</v>
      </c>
      <c r="H279" s="8" t="e">
        <f>IF(OR(ISNA(H$1),ISNA($A279)),NA(),'临-燃尽0'!AS280)</f>
        <v>#N/A</v>
      </c>
      <c r="I279" s="8" t="e">
        <f>IF(OR(ISNA(I$1),ISNA($A279)),NA(),'临-燃尽0'!AT280)</f>
        <v>#N/A</v>
      </c>
      <c r="J279" s="8" t="e">
        <f>IF(OR(ISNA(J$1),ISNA($A279)),NA(),'临-燃尽0'!AU280)</f>
        <v>#N/A</v>
      </c>
      <c r="K279" s="8" t="e">
        <f>IF(OR(ISNA(K$1),ISNA($A279)),NA(),'临-燃尽0'!AV280)</f>
        <v>#N/A</v>
      </c>
      <c r="L279" s="8" t="e">
        <f>IF(OR(ISNA(L$1),ISNA($A279)),NA(),'临-燃尽0'!AW280)</f>
        <v>#N/A</v>
      </c>
      <c r="M279" s="8" t="e">
        <f>IF(OR(ISNA(M$1),ISNA($A279)),NA(),'临-燃尽0'!AX280)</f>
        <v>#N/A</v>
      </c>
      <c r="N279" s="8" t="e">
        <f>IF(OR(ISNA(N$1),ISNA($A279)),NA(),'临-燃尽0'!AY280)</f>
        <v>#N/A</v>
      </c>
      <c r="O279" s="8" t="e">
        <f>IF(OR(ISNA(O$1),ISNA($A279)),NA(),'临-燃尽0'!AZ280)</f>
        <v>#N/A</v>
      </c>
      <c r="P279" s="8" t="e">
        <f>IF(OR(ISNA(P$1),ISNA($A279)),NA(),'临-燃尽0'!BA280)</f>
        <v>#N/A</v>
      </c>
      <c r="Q279" s="8" t="e">
        <f>IF(OR(ISNA(Q$1),ISNA($A279)),NA(),'临-燃尽0'!BB280)</f>
        <v>#N/A</v>
      </c>
      <c r="R279" s="8" t="e">
        <f>IF(OR(ISNA(R$1),ISNA($A279)),NA(),'临-燃尽0'!BC280)</f>
        <v>#N/A</v>
      </c>
      <c r="S279" s="8" t="e">
        <f>IF(OR(ISNA(S$1),ISNA($A279)),NA(),'临-燃尽0'!BD280)</f>
        <v>#N/A</v>
      </c>
      <c r="T279" s="8" t="e">
        <f>IF(OR(ISNA(T$1),ISNA($A279)),NA(),'临-燃尽0'!BE280)</f>
        <v>#N/A</v>
      </c>
      <c r="U279" s="8" t="e">
        <f>IF(OR(ISNA(U$1),ISNA($A279)),NA(),'临-燃尽0'!BF280)</f>
        <v>#N/A</v>
      </c>
      <c r="V279" s="8" t="e">
        <f>IF(OR(ISNA(V$1),ISNA($A279)),NA(),'临-燃尽0'!BG280)</f>
        <v>#N/A</v>
      </c>
      <c r="W279" s="8" t="e">
        <f>IF(OR(ISNA(W$1),ISNA($A279)),NA(),'临-燃尽0'!BH280)</f>
        <v>#N/A</v>
      </c>
      <c r="X279" s="8" t="e">
        <f>IF(OR(ISNA(X$1),ISNA($A279)),NA(),'临-燃尽0'!BI280)</f>
        <v>#N/A</v>
      </c>
      <c r="Y279" s="8" t="e">
        <f>IF(OR(ISNA(Y$1),ISNA($A279)),NA(),'临-燃尽0'!BJ280)</f>
        <v>#N/A</v>
      </c>
      <c r="Z279" s="8" t="e">
        <f>IF(OR(ISNA(Z$1),ISNA($A279)),NA(),'临-燃尽0'!BK280)</f>
        <v>#N/A</v>
      </c>
      <c r="AA279" s="8" t="e">
        <f>IF(OR(ISNA(AA$1),ISNA($A279)),NA(),'临-燃尽0'!BL280)</f>
        <v>#N/A</v>
      </c>
      <c r="AB279" s="8" t="e">
        <f>IF(OR(ISNA(AB$1),ISNA($A279)),NA(),'临-燃尽0'!BM280)</f>
        <v>#N/A</v>
      </c>
      <c r="AC279" s="8" t="e">
        <f>IF(OR(ISNA(AC$1),ISNA($A279)),NA(),'临-燃尽0'!BN280)</f>
        <v>#N/A</v>
      </c>
      <c r="AD279" s="8" t="e">
        <f>IF(OR(ISNA(AD$1),ISNA($A279)),NA(),'临-燃尽0'!BO280)</f>
        <v>#N/A</v>
      </c>
      <c r="AE279" s="8" t="e">
        <f>IF(OR(ISNA(AE$1),ISNA($A279)),NA(),'临-燃尽0'!BP280)</f>
        <v>#N/A</v>
      </c>
      <c r="AF279" s="8" t="e">
        <f>IF(OR(ISNA(AF$1),ISNA($A279)),NA(),'临-燃尽0'!BQ280)</f>
        <v>#N/A</v>
      </c>
      <c r="AG279" s="8" t="e">
        <f>IF(OR(ISNA(AG$1),ISNA($A279)),NA(),'临-燃尽0'!BR280)</f>
        <v>#N/A</v>
      </c>
      <c r="AH279" s="8" t="e">
        <f>IF(OR(ISNA(AH$1),ISNA($A279)),NA(),'临-燃尽0'!BS280)</f>
        <v>#N/A</v>
      </c>
      <c r="AI279" s="8" t="e">
        <f>IF(OR(ISNA(AI$1),ISNA($A279)),NA(),'临-燃尽0'!BT280)</f>
        <v>#N/A</v>
      </c>
      <c r="AJ279" s="8" t="e">
        <f>IF(OR(ISNA(AJ$1),ISNA($A279)),NA(),'临-燃尽0'!BU280)</f>
        <v>#N/A</v>
      </c>
      <c r="AK279" s="8" t="e">
        <f>IF(OR(ISNA(AK$1),ISNA($A279)),NA(),'临-燃尽0'!BV280)</f>
        <v>#N/A</v>
      </c>
      <c r="AL279" s="8" t="e">
        <f>IF(OR(ISNA(AL$1),ISNA($A279)),NA(),'临-燃尽0'!BW280)</f>
        <v>#N/A</v>
      </c>
      <c r="AM279" s="8" t="e">
        <f>IF(OR(ISNA(AM$1),ISNA($A279)),NA(),'临-燃尽0'!BX280)</f>
        <v>#N/A</v>
      </c>
      <c r="AN279" s="8" t="e">
        <f>IF(OR(ISNA(AN$1),ISNA($A279)),NA(),'临-燃尽0'!BY280)</f>
        <v>#N/A</v>
      </c>
      <c r="AO279" s="8" t="e">
        <f>IF(OR(ISNA(AO$1),ISNA($A279)),NA(),'临-燃尽0'!BZ280)</f>
        <v>#N/A</v>
      </c>
      <c r="AP279" s="8" t="e">
        <f>IF(OR(ISNA(AP$1),ISNA($A279)),NA(),'临-燃尽0'!CA280)</f>
        <v>#N/A</v>
      </c>
      <c r="AQ279" s="8" t="e">
        <f>IF(OR(ISNA(AQ$1),ISNA($A279)),NA(),'临-燃尽0'!CB280)</f>
        <v>#N/A</v>
      </c>
      <c r="AR279" s="8" t="e">
        <f>IF(OR(ISNA(AR$1),ISNA($A279)),NA(),'临-燃尽0'!CC280)</f>
        <v>#N/A</v>
      </c>
      <c r="AS279" s="8" t="e">
        <f>IF(OR(ISNA(AS$1),ISNA($A279)),NA(),'临-燃尽0'!CD280)</f>
        <v>#N/A</v>
      </c>
      <c r="AT279" s="8" t="e">
        <f>IF(OR(ISNA(AT$1),ISNA($A279)),NA(),'临-燃尽0'!CE280)</f>
        <v>#N/A</v>
      </c>
      <c r="AU279" s="8" t="e">
        <f>IF(OR(ISNA(AU$1),ISNA($A279)),NA(),'临-燃尽0'!CF280)</f>
        <v>#N/A</v>
      </c>
      <c r="AV279" s="8" t="e">
        <f>IF(OR(ISNA(AV$1),ISNA($A279)),NA(),'临-燃尽0'!CG280)</f>
        <v>#N/A</v>
      </c>
      <c r="AW279" s="8" t="e">
        <f>IF(OR(ISNA(AW$1),ISNA($A279)),NA(),'临-燃尽0'!CH280)</f>
        <v>#N/A</v>
      </c>
      <c r="AX279" s="8" t="e">
        <f>IF(OR(ISNA(AX$1),ISNA($A279)),NA(),'临-燃尽0'!CI280)</f>
        <v>#N/A</v>
      </c>
      <c r="AY279" s="8" t="e">
        <f>IF(OR(ISNA(AY$1),ISNA($A279)),NA(),'临-燃尽0'!CJ280)</f>
        <v>#N/A</v>
      </c>
      <c r="AZ279" s="8" t="e">
        <f>IF(OR(ISNA(AZ$1),ISNA($A279)),NA(),'临-燃尽0'!CK280)</f>
        <v>#N/A</v>
      </c>
    </row>
    <row r="280" spans="1:52">
      <c r="A280" s="8" t="e">
        <f>IF(OR('临-燃尽0'!AL281="",'临-燃尽0'!AL281="总计"),NA(),'临-燃尽0'!AL281)</f>
        <v>#N/A</v>
      </c>
      <c r="B280" s="8" t="e">
        <f>IF(ISNA($A280),NA(),'临-燃尽0'!AM281)</f>
        <v>#N/A</v>
      </c>
      <c r="C280" s="8" t="e">
        <f>IF(ISNA($A280),NA(),'临-燃尽0'!AN281)</f>
        <v>#N/A</v>
      </c>
      <c r="D280" s="8" t="e">
        <f>IF(ISNA($A280),NA(),'临-燃尽0'!AO281)</f>
        <v>#N/A</v>
      </c>
      <c r="E280" s="8" t="e">
        <f>IF(OR(ISNA(E$1),ISNA($A280)),NA(),'临-燃尽0'!AP281)</f>
        <v>#N/A</v>
      </c>
      <c r="F280" s="8" t="e">
        <f>IF(OR(ISNA(F$1),ISNA($A280)),NA(),'临-燃尽0'!AQ281)</f>
        <v>#N/A</v>
      </c>
      <c r="G280" s="8" t="e">
        <f>IF(OR(ISNA(G$1),ISNA($A280)),NA(),'临-燃尽0'!AR281)</f>
        <v>#N/A</v>
      </c>
      <c r="H280" s="8" t="e">
        <f>IF(OR(ISNA(H$1),ISNA($A280)),NA(),'临-燃尽0'!AS281)</f>
        <v>#N/A</v>
      </c>
      <c r="I280" s="8" t="e">
        <f>IF(OR(ISNA(I$1),ISNA($A280)),NA(),'临-燃尽0'!AT281)</f>
        <v>#N/A</v>
      </c>
      <c r="J280" s="8" t="e">
        <f>IF(OR(ISNA(J$1),ISNA($A280)),NA(),'临-燃尽0'!AU281)</f>
        <v>#N/A</v>
      </c>
      <c r="K280" s="8" t="e">
        <f>IF(OR(ISNA(K$1),ISNA($A280)),NA(),'临-燃尽0'!AV281)</f>
        <v>#N/A</v>
      </c>
      <c r="L280" s="8" t="e">
        <f>IF(OR(ISNA(L$1),ISNA($A280)),NA(),'临-燃尽0'!AW281)</f>
        <v>#N/A</v>
      </c>
      <c r="M280" s="8" t="e">
        <f>IF(OR(ISNA(M$1),ISNA($A280)),NA(),'临-燃尽0'!AX281)</f>
        <v>#N/A</v>
      </c>
      <c r="N280" s="8" t="e">
        <f>IF(OR(ISNA(N$1),ISNA($A280)),NA(),'临-燃尽0'!AY281)</f>
        <v>#N/A</v>
      </c>
      <c r="O280" s="8" t="e">
        <f>IF(OR(ISNA(O$1),ISNA($A280)),NA(),'临-燃尽0'!AZ281)</f>
        <v>#N/A</v>
      </c>
      <c r="P280" s="8" t="e">
        <f>IF(OR(ISNA(P$1),ISNA($A280)),NA(),'临-燃尽0'!BA281)</f>
        <v>#N/A</v>
      </c>
      <c r="Q280" s="8" t="e">
        <f>IF(OR(ISNA(Q$1),ISNA($A280)),NA(),'临-燃尽0'!BB281)</f>
        <v>#N/A</v>
      </c>
      <c r="R280" s="8" t="e">
        <f>IF(OR(ISNA(R$1),ISNA($A280)),NA(),'临-燃尽0'!BC281)</f>
        <v>#N/A</v>
      </c>
      <c r="S280" s="8" t="e">
        <f>IF(OR(ISNA(S$1),ISNA($A280)),NA(),'临-燃尽0'!BD281)</f>
        <v>#N/A</v>
      </c>
      <c r="T280" s="8" t="e">
        <f>IF(OR(ISNA(T$1),ISNA($A280)),NA(),'临-燃尽0'!BE281)</f>
        <v>#N/A</v>
      </c>
      <c r="U280" s="8" t="e">
        <f>IF(OR(ISNA(U$1),ISNA($A280)),NA(),'临-燃尽0'!BF281)</f>
        <v>#N/A</v>
      </c>
      <c r="V280" s="8" t="e">
        <f>IF(OR(ISNA(V$1),ISNA($A280)),NA(),'临-燃尽0'!BG281)</f>
        <v>#N/A</v>
      </c>
      <c r="W280" s="8" t="e">
        <f>IF(OR(ISNA(W$1),ISNA($A280)),NA(),'临-燃尽0'!BH281)</f>
        <v>#N/A</v>
      </c>
      <c r="X280" s="8" t="e">
        <f>IF(OR(ISNA(X$1),ISNA($A280)),NA(),'临-燃尽0'!BI281)</f>
        <v>#N/A</v>
      </c>
      <c r="Y280" s="8" t="e">
        <f>IF(OR(ISNA(Y$1),ISNA($A280)),NA(),'临-燃尽0'!BJ281)</f>
        <v>#N/A</v>
      </c>
      <c r="Z280" s="8" t="e">
        <f>IF(OR(ISNA(Z$1),ISNA($A280)),NA(),'临-燃尽0'!BK281)</f>
        <v>#N/A</v>
      </c>
      <c r="AA280" s="8" t="e">
        <f>IF(OR(ISNA(AA$1),ISNA($A280)),NA(),'临-燃尽0'!BL281)</f>
        <v>#N/A</v>
      </c>
      <c r="AB280" s="8" t="e">
        <f>IF(OR(ISNA(AB$1),ISNA($A280)),NA(),'临-燃尽0'!BM281)</f>
        <v>#N/A</v>
      </c>
      <c r="AC280" s="8" t="e">
        <f>IF(OR(ISNA(AC$1),ISNA($A280)),NA(),'临-燃尽0'!BN281)</f>
        <v>#N/A</v>
      </c>
      <c r="AD280" s="8" t="e">
        <f>IF(OR(ISNA(AD$1),ISNA($A280)),NA(),'临-燃尽0'!BO281)</f>
        <v>#N/A</v>
      </c>
      <c r="AE280" s="8" t="e">
        <f>IF(OR(ISNA(AE$1),ISNA($A280)),NA(),'临-燃尽0'!BP281)</f>
        <v>#N/A</v>
      </c>
      <c r="AF280" s="8" t="e">
        <f>IF(OR(ISNA(AF$1),ISNA($A280)),NA(),'临-燃尽0'!BQ281)</f>
        <v>#N/A</v>
      </c>
      <c r="AG280" s="8" t="e">
        <f>IF(OR(ISNA(AG$1),ISNA($A280)),NA(),'临-燃尽0'!BR281)</f>
        <v>#N/A</v>
      </c>
      <c r="AH280" s="8" t="e">
        <f>IF(OR(ISNA(AH$1),ISNA($A280)),NA(),'临-燃尽0'!BS281)</f>
        <v>#N/A</v>
      </c>
      <c r="AI280" s="8" t="e">
        <f>IF(OR(ISNA(AI$1),ISNA($A280)),NA(),'临-燃尽0'!BT281)</f>
        <v>#N/A</v>
      </c>
      <c r="AJ280" s="8" t="e">
        <f>IF(OR(ISNA(AJ$1),ISNA($A280)),NA(),'临-燃尽0'!BU281)</f>
        <v>#N/A</v>
      </c>
      <c r="AK280" s="8" t="e">
        <f>IF(OR(ISNA(AK$1),ISNA($A280)),NA(),'临-燃尽0'!BV281)</f>
        <v>#N/A</v>
      </c>
      <c r="AL280" s="8" t="e">
        <f>IF(OR(ISNA(AL$1),ISNA($A280)),NA(),'临-燃尽0'!BW281)</f>
        <v>#N/A</v>
      </c>
      <c r="AM280" s="8" t="e">
        <f>IF(OR(ISNA(AM$1),ISNA($A280)),NA(),'临-燃尽0'!BX281)</f>
        <v>#N/A</v>
      </c>
      <c r="AN280" s="8" t="e">
        <f>IF(OR(ISNA(AN$1),ISNA($A280)),NA(),'临-燃尽0'!BY281)</f>
        <v>#N/A</v>
      </c>
      <c r="AO280" s="8" t="e">
        <f>IF(OR(ISNA(AO$1),ISNA($A280)),NA(),'临-燃尽0'!BZ281)</f>
        <v>#N/A</v>
      </c>
      <c r="AP280" s="8" t="e">
        <f>IF(OR(ISNA(AP$1),ISNA($A280)),NA(),'临-燃尽0'!CA281)</f>
        <v>#N/A</v>
      </c>
      <c r="AQ280" s="8" t="e">
        <f>IF(OR(ISNA(AQ$1),ISNA($A280)),NA(),'临-燃尽0'!CB281)</f>
        <v>#N/A</v>
      </c>
      <c r="AR280" s="8" t="e">
        <f>IF(OR(ISNA(AR$1),ISNA($A280)),NA(),'临-燃尽0'!CC281)</f>
        <v>#N/A</v>
      </c>
      <c r="AS280" s="8" t="e">
        <f>IF(OR(ISNA(AS$1),ISNA($A280)),NA(),'临-燃尽0'!CD281)</f>
        <v>#N/A</v>
      </c>
      <c r="AT280" s="8" t="e">
        <f>IF(OR(ISNA(AT$1),ISNA($A280)),NA(),'临-燃尽0'!CE281)</f>
        <v>#N/A</v>
      </c>
      <c r="AU280" s="8" t="e">
        <f>IF(OR(ISNA(AU$1),ISNA($A280)),NA(),'临-燃尽0'!CF281)</f>
        <v>#N/A</v>
      </c>
      <c r="AV280" s="8" t="e">
        <f>IF(OR(ISNA(AV$1),ISNA($A280)),NA(),'临-燃尽0'!CG281)</f>
        <v>#N/A</v>
      </c>
      <c r="AW280" s="8" t="e">
        <f>IF(OR(ISNA(AW$1),ISNA($A280)),NA(),'临-燃尽0'!CH281)</f>
        <v>#N/A</v>
      </c>
      <c r="AX280" s="8" t="e">
        <f>IF(OR(ISNA(AX$1),ISNA($A280)),NA(),'临-燃尽0'!CI281)</f>
        <v>#N/A</v>
      </c>
      <c r="AY280" s="8" t="e">
        <f>IF(OR(ISNA(AY$1),ISNA($A280)),NA(),'临-燃尽0'!CJ281)</f>
        <v>#N/A</v>
      </c>
      <c r="AZ280" s="8" t="e">
        <f>IF(OR(ISNA(AZ$1),ISNA($A280)),NA(),'临-燃尽0'!CK281)</f>
        <v>#N/A</v>
      </c>
    </row>
    <row r="281" spans="1:52">
      <c r="A281" s="8" t="e">
        <f>IF(OR('临-燃尽0'!AL282="",'临-燃尽0'!AL282="总计"),NA(),'临-燃尽0'!AL282)</f>
        <v>#N/A</v>
      </c>
      <c r="B281" s="8" t="e">
        <f>IF(ISNA($A281),NA(),'临-燃尽0'!AM282)</f>
        <v>#N/A</v>
      </c>
      <c r="C281" s="8" t="e">
        <f>IF(ISNA($A281),NA(),'临-燃尽0'!AN282)</f>
        <v>#N/A</v>
      </c>
      <c r="D281" s="8" t="e">
        <f>IF(ISNA($A281),NA(),'临-燃尽0'!AO282)</f>
        <v>#N/A</v>
      </c>
      <c r="E281" s="8" t="e">
        <f>IF(OR(ISNA(E$1),ISNA($A281)),NA(),'临-燃尽0'!AP282)</f>
        <v>#N/A</v>
      </c>
      <c r="F281" s="8" t="e">
        <f>IF(OR(ISNA(F$1),ISNA($A281)),NA(),'临-燃尽0'!AQ282)</f>
        <v>#N/A</v>
      </c>
      <c r="G281" s="8" t="e">
        <f>IF(OR(ISNA(G$1),ISNA($A281)),NA(),'临-燃尽0'!AR282)</f>
        <v>#N/A</v>
      </c>
      <c r="H281" s="8" t="e">
        <f>IF(OR(ISNA(H$1),ISNA($A281)),NA(),'临-燃尽0'!AS282)</f>
        <v>#N/A</v>
      </c>
      <c r="I281" s="8" t="e">
        <f>IF(OR(ISNA(I$1),ISNA($A281)),NA(),'临-燃尽0'!AT282)</f>
        <v>#N/A</v>
      </c>
      <c r="J281" s="8" t="e">
        <f>IF(OR(ISNA(J$1),ISNA($A281)),NA(),'临-燃尽0'!AU282)</f>
        <v>#N/A</v>
      </c>
      <c r="K281" s="8" t="e">
        <f>IF(OR(ISNA(K$1),ISNA($A281)),NA(),'临-燃尽0'!AV282)</f>
        <v>#N/A</v>
      </c>
      <c r="L281" s="8" t="e">
        <f>IF(OR(ISNA(L$1),ISNA($A281)),NA(),'临-燃尽0'!AW282)</f>
        <v>#N/A</v>
      </c>
      <c r="M281" s="8" t="e">
        <f>IF(OR(ISNA(M$1),ISNA($A281)),NA(),'临-燃尽0'!AX282)</f>
        <v>#N/A</v>
      </c>
      <c r="N281" s="8" t="e">
        <f>IF(OR(ISNA(N$1),ISNA($A281)),NA(),'临-燃尽0'!AY282)</f>
        <v>#N/A</v>
      </c>
      <c r="O281" s="8" t="e">
        <f>IF(OR(ISNA(O$1),ISNA($A281)),NA(),'临-燃尽0'!AZ282)</f>
        <v>#N/A</v>
      </c>
      <c r="P281" s="8" t="e">
        <f>IF(OR(ISNA(P$1),ISNA($A281)),NA(),'临-燃尽0'!BA282)</f>
        <v>#N/A</v>
      </c>
      <c r="Q281" s="8" t="e">
        <f>IF(OR(ISNA(Q$1),ISNA($A281)),NA(),'临-燃尽0'!BB282)</f>
        <v>#N/A</v>
      </c>
      <c r="R281" s="8" t="e">
        <f>IF(OR(ISNA(R$1),ISNA($A281)),NA(),'临-燃尽0'!BC282)</f>
        <v>#N/A</v>
      </c>
      <c r="S281" s="8" t="e">
        <f>IF(OR(ISNA(S$1),ISNA($A281)),NA(),'临-燃尽0'!BD282)</f>
        <v>#N/A</v>
      </c>
      <c r="T281" s="8" t="e">
        <f>IF(OR(ISNA(T$1),ISNA($A281)),NA(),'临-燃尽0'!BE282)</f>
        <v>#N/A</v>
      </c>
      <c r="U281" s="8" t="e">
        <f>IF(OR(ISNA(U$1),ISNA($A281)),NA(),'临-燃尽0'!BF282)</f>
        <v>#N/A</v>
      </c>
      <c r="V281" s="8" t="e">
        <f>IF(OR(ISNA(V$1),ISNA($A281)),NA(),'临-燃尽0'!BG282)</f>
        <v>#N/A</v>
      </c>
      <c r="W281" s="8" t="e">
        <f>IF(OR(ISNA(W$1),ISNA($A281)),NA(),'临-燃尽0'!BH282)</f>
        <v>#N/A</v>
      </c>
      <c r="X281" s="8" t="e">
        <f>IF(OR(ISNA(X$1),ISNA($A281)),NA(),'临-燃尽0'!BI282)</f>
        <v>#N/A</v>
      </c>
      <c r="Y281" s="8" t="e">
        <f>IF(OR(ISNA(Y$1),ISNA($A281)),NA(),'临-燃尽0'!BJ282)</f>
        <v>#N/A</v>
      </c>
      <c r="Z281" s="8" t="e">
        <f>IF(OR(ISNA(Z$1),ISNA($A281)),NA(),'临-燃尽0'!BK282)</f>
        <v>#N/A</v>
      </c>
      <c r="AA281" s="8" t="e">
        <f>IF(OR(ISNA(AA$1),ISNA($A281)),NA(),'临-燃尽0'!BL282)</f>
        <v>#N/A</v>
      </c>
      <c r="AB281" s="8" t="e">
        <f>IF(OR(ISNA(AB$1),ISNA($A281)),NA(),'临-燃尽0'!BM282)</f>
        <v>#N/A</v>
      </c>
      <c r="AC281" s="8" t="e">
        <f>IF(OR(ISNA(AC$1),ISNA($A281)),NA(),'临-燃尽0'!BN282)</f>
        <v>#N/A</v>
      </c>
      <c r="AD281" s="8" t="e">
        <f>IF(OR(ISNA(AD$1),ISNA($A281)),NA(),'临-燃尽0'!BO282)</f>
        <v>#N/A</v>
      </c>
      <c r="AE281" s="8" t="e">
        <f>IF(OR(ISNA(AE$1),ISNA($A281)),NA(),'临-燃尽0'!BP282)</f>
        <v>#N/A</v>
      </c>
      <c r="AF281" s="8" t="e">
        <f>IF(OR(ISNA(AF$1),ISNA($A281)),NA(),'临-燃尽0'!BQ282)</f>
        <v>#N/A</v>
      </c>
      <c r="AG281" s="8" t="e">
        <f>IF(OR(ISNA(AG$1),ISNA($A281)),NA(),'临-燃尽0'!BR282)</f>
        <v>#N/A</v>
      </c>
      <c r="AH281" s="8" t="e">
        <f>IF(OR(ISNA(AH$1),ISNA($A281)),NA(),'临-燃尽0'!BS282)</f>
        <v>#N/A</v>
      </c>
      <c r="AI281" s="8" t="e">
        <f>IF(OR(ISNA(AI$1),ISNA($A281)),NA(),'临-燃尽0'!BT282)</f>
        <v>#N/A</v>
      </c>
      <c r="AJ281" s="8" t="e">
        <f>IF(OR(ISNA(AJ$1),ISNA($A281)),NA(),'临-燃尽0'!BU282)</f>
        <v>#N/A</v>
      </c>
      <c r="AK281" s="8" t="e">
        <f>IF(OR(ISNA(AK$1),ISNA($A281)),NA(),'临-燃尽0'!BV282)</f>
        <v>#N/A</v>
      </c>
      <c r="AL281" s="8" t="e">
        <f>IF(OR(ISNA(AL$1),ISNA($A281)),NA(),'临-燃尽0'!BW282)</f>
        <v>#N/A</v>
      </c>
      <c r="AM281" s="8" t="e">
        <f>IF(OR(ISNA(AM$1),ISNA($A281)),NA(),'临-燃尽0'!BX282)</f>
        <v>#N/A</v>
      </c>
      <c r="AN281" s="8" t="e">
        <f>IF(OR(ISNA(AN$1),ISNA($A281)),NA(),'临-燃尽0'!BY282)</f>
        <v>#N/A</v>
      </c>
      <c r="AO281" s="8" t="e">
        <f>IF(OR(ISNA(AO$1),ISNA($A281)),NA(),'临-燃尽0'!BZ282)</f>
        <v>#N/A</v>
      </c>
      <c r="AP281" s="8" t="e">
        <f>IF(OR(ISNA(AP$1),ISNA($A281)),NA(),'临-燃尽0'!CA282)</f>
        <v>#N/A</v>
      </c>
      <c r="AQ281" s="8" t="e">
        <f>IF(OR(ISNA(AQ$1),ISNA($A281)),NA(),'临-燃尽0'!CB282)</f>
        <v>#N/A</v>
      </c>
      <c r="AR281" s="8" t="e">
        <f>IF(OR(ISNA(AR$1),ISNA($A281)),NA(),'临-燃尽0'!CC282)</f>
        <v>#N/A</v>
      </c>
      <c r="AS281" s="8" t="e">
        <f>IF(OR(ISNA(AS$1),ISNA($A281)),NA(),'临-燃尽0'!CD282)</f>
        <v>#N/A</v>
      </c>
      <c r="AT281" s="8" t="e">
        <f>IF(OR(ISNA(AT$1),ISNA($A281)),NA(),'临-燃尽0'!CE282)</f>
        <v>#N/A</v>
      </c>
      <c r="AU281" s="8" t="e">
        <f>IF(OR(ISNA(AU$1),ISNA($A281)),NA(),'临-燃尽0'!CF282)</f>
        <v>#N/A</v>
      </c>
      <c r="AV281" s="8" t="e">
        <f>IF(OR(ISNA(AV$1),ISNA($A281)),NA(),'临-燃尽0'!CG282)</f>
        <v>#N/A</v>
      </c>
      <c r="AW281" s="8" t="e">
        <f>IF(OR(ISNA(AW$1),ISNA($A281)),NA(),'临-燃尽0'!CH282)</f>
        <v>#N/A</v>
      </c>
      <c r="AX281" s="8" t="e">
        <f>IF(OR(ISNA(AX$1),ISNA($A281)),NA(),'临-燃尽0'!CI282)</f>
        <v>#N/A</v>
      </c>
      <c r="AY281" s="8" t="e">
        <f>IF(OR(ISNA(AY$1),ISNA($A281)),NA(),'临-燃尽0'!CJ282)</f>
        <v>#N/A</v>
      </c>
      <c r="AZ281" s="8" t="e">
        <f>IF(OR(ISNA(AZ$1),ISNA($A281)),NA(),'临-燃尽0'!CK282)</f>
        <v>#N/A</v>
      </c>
    </row>
    <row r="282" spans="1:52">
      <c r="A282" s="8" t="e">
        <f>IF(OR('临-燃尽0'!AL283="",'临-燃尽0'!AL283="总计"),NA(),'临-燃尽0'!AL283)</f>
        <v>#N/A</v>
      </c>
      <c r="B282" s="8" t="e">
        <f>IF(ISNA($A282),NA(),'临-燃尽0'!AM283)</f>
        <v>#N/A</v>
      </c>
      <c r="C282" s="8" t="e">
        <f>IF(ISNA($A282),NA(),'临-燃尽0'!AN283)</f>
        <v>#N/A</v>
      </c>
      <c r="D282" s="8" t="e">
        <f>IF(ISNA($A282),NA(),'临-燃尽0'!AO283)</f>
        <v>#N/A</v>
      </c>
      <c r="E282" s="8" t="e">
        <f>IF(OR(ISNA(E$1),ISNA($A282)),NA(),'临-燃尽0'!AP283)</f>
        <v>#N/A</v>
      </c>
      <c r="F282" s="8" t="e">
        <f>IF(OR(ISNA(F$1),ISNA($A282)),NA(),'临-燃尽0'!AQ283)</f>
        <v>#N/A</v>
      </c>
      <c r="G282" s="8" t="e">
        <f>IF(OR(ISNA(G$1),ISNA($A282)),NA(),'临-燃尽0'!AR283)</f>
        <v>#N/A</v>
      </c>
      <c r="H282" s="8" t="e">
        <f>IF(OR(ISNA(H$1),ISNA($A282)),NA(),'临-燃尽0'!AS283)</f>
        <v>#N/A</v>
      </c>
      <c r="I282" s="8" t="e">
        <f>IF(OR(ISNA(I$1),ISNA($A282)),NA(),'临-燃尽0'!AT283)</f>
        <v>#N/A</v>
      </c>
      <c r="J282" s="8" t="e">
        <f>IF(OR(ISNA(J$1),ISNA($A282)),NA(),'临-燃尽0'!AU283)</f>
        <v>#N/A</v>
      </c>
      <c r="K282" s="8" t="e">
        <f>IF(OR(ISNA(K$1),ISNA($A282)),NA(),'临-燃尽0'!AV283)</f>
        <v>#N/A</v>
      </c>
      <c r="L282" s="8" t="e">
        <f>IF(OR(ISNA(L$1),ISNA($A282)),NA(),'临-燃尽0'!AW283)</f>
        <v>#N/A</v>
      </c>
      <c r="M282" s="8" t="e">
        <f>IF(OR(ISNA(M$1),ISNA($A282)),NA(),'临-燃尽0'!AX283)</f>
        <v>#N/A</v>
      </c>
      <c r="N282" s="8" t="e">
        <f>IF(OR(ISNA(N$1),ISNA($A282)),NA(),'临-燃尽0'!AY283)</f>
        <v>#N/A</v>
      </c>
      <c r="O282" s="8" t="e">
        <f>IF(OR(ISNA(O$1),ISNA($A282)),NA(),'临-燃尽0'!AZ283)</f>
        <v>#N/A</v>
      </c>
      <c r="P282" s="8" t="e">
        <f>IF(OR(ISNA(P$1),ISNA($A282)),NA(),'临-燃尽0'!BA283)</f>
        <v>#N/A</v>
      </c>
      <c r="Q282" s="8" t="e">
        <f>IF(OR(ISNA(Q$1),ISNA($A282)),NA(),'临-燃尽0'!BB283)</f>
        <v>#N/A</v>
      </c>
      <c r="R282" s="8" t="e">
        <f>IF(OR(ISNA(R$1),ISNA($A282)),NA(),'临-燃尽0'!BC283)</f>
        <v>#N/A</v>
      </c>
      <c r="S282" s="8" t="e">
        <f>IF(OR(ISNA(S$1),ISNA($A282)),NA(),'临-燃尽0'!BD283)</f>
        <v>#N/A</v>
      </c>
      <c r="T282" s="8" t="e">
        <f>IF(OR(ISNA(T$1),ISNA($A282)),NA(),'临-燃尽0'!BE283)</f>
        <v>#N/A</v>
      </c>
      <c r="U282" s="8" t="e">
        <f>IF(OR(ISNA(U$1),ISNA($A282)),NA(),'临-燃尽0'!BF283)</f>
        <v>#N/A</v>
      </c>
      <c r="V282" s="8" t="e">
        <f>IF(OR(ISNA(V$1),ISNA($A282)),NA(),'临-燃尽0'!BG283)</f>
        <v>#N/A</v>
      </c>
      <c r="W282" s="8" t="e">
        <f>IF(OR(ISNA(W$1),ISNA($A282)),NA(),'临-燃尽0'!BH283)</f>
        <v>#N/A</v>
      </c>
      <c r="X282" s="8" t="e">
        <f>IF(OR(ISNA(X$1),ISNA($A282)),NA(),'临-燃尽0'!BI283)</f>
        <v>#N/A</v>
      </c>
      <c r="Y282" s="8" t="e">
        <f>IF(OR(ISNA(Y$1),ISNA($A282)),NA(),'临-燃尽0'!BJ283)</f>
        <v>#N/A</v>
      </c>
      <c r="Z282" s="8" t="e">
        <f>IF(OR(ISNA(Z$1),ISNA($A282)),NA(),'临-燃尽0'!BK283)</f>
        <v>#N/A</v>
      </c>
      <c r="AA282" s="8" t="e">
        <f>IF(OR(ISNA(AA$1),ISNA($A282)),NA(),'临-燃尽0'!BL283)</f>
        <v>#N/A</v>
      </c>
      <c r="AB282" s="8" t="e">
        <f>IF(OR(ISNA(AB$1),ISNA($A282)),NA(),'临-燃尽0'!BM283)</f>
        <v>#N/A</v>
      </c>
      <c r="AC282" s="8" t="e">
        <f>IF(OR(ISNA(AC$1),ISNA($A282)),NA(),'临-燃尽0'!BN283)</f>
        <v>#N/A</v>
      </c>
      <c r="AD282" s="8" t="e">
        <f>IF(OR(ISNA(AD$1),ISNA($A282)),NA(),'临-燃尽0'!BO283)</f>
        <v>#N/A</v>
      </c>
      <c r="AE282" s="8" t="e">
        <f>IF(OR(ISNA(AE$1),ISNA($A282)),NA(),'临-燃尽0'!BP283)</f>
        <v>#N/A</v>
      </c>
      <c r="AF282" s="8" t="e">
        <f>IF(OR(ISNA(AF$1),ISNA($A282)),NA(),'临-燃尽0'!BQ283)</f>
        <v>#N/A</v>
      </c>
      <c r="AG282" s="8" t="e">
        <f>IF(OR(ISNA(AG$1),ISNA($A282)),NA(),'临-燃尽0'!BR283)</f>
        <v>#N/A</v>
      </c>
      <c r="AH282" s="8" t="e">
        <f>IF(OR(ISNA(AH$1),ISNA($A282)),NA(),'临-燃尽0'!BS283)</f>
        <v>#N/A</v>
      </c>
      <c r="AI282" s="8" t="e">
        <f>IF(OR(ISNA(AI$1),ISNA($A282)),NA(),'临-燃尽0'!BT283)</f>
        <v>#N/A</v>
      </c>
      <c r="AJ282" s="8" t="e">
        <f>IF(OR(ISNA(AJ$1),ISNA($A282)),NA(),'临-燃尽0'!BU283)</f>
        <v>#N/A</v>
      </c>
      <c r="AK282" s="8" t="e">
        <f>IF(OR(ISNA(AK$1),ISNA($A282)),NA(),'临-燃尽0'!BV283)</f>
        <v>#N/A</v>
      </c>
      <c r="AL282" s="8" t="e">
        <f>IF(OR(ISNA(AL$1),ISNA($A282)),NA(),'临-燃尽0'!BW283)</f>
        <v>#N/A</v>
      </c>
      <c r="AM282" s="8" t="e">
        <f>IF(OR(ISNA(AM$1),ISNA($A282)),NA(),'临-燃尽0'!BX283)</f>
        <v>#N/A</v>
      </c>
      <c r="AN282" s="8" t="e">
        <f>IF(OR(ISNA(AN$1),ISNA($A282)),NA(),'临-燃尽0'!BY283)</f>
        <v>#N/A</v>
      </c>
      <c r="AO282" s="8" t="e">
        <f>IF(OR(ISNA(AO$1),ISNA($A282)),NA(),'临-燃尽0'!BZ283)</f>
        <v>#N/A</v>
      </c>
      <c r="AP282" s="8" t="e">
        <f>IF(OR(ISNA(AP$1),ISNA($A282)),NA(),'临-燃尽0'!CA283)</f>
        <v>#N/A</v>
      </c>
      <c r="AQ282" s="8" t="e">
        <f>IF(OR(ISNA(AQ$1),ISNA($A282)),NA(),'临-燃尽0'!CB283)</f>
        <v>#N/A</v>
      </c>
      <c r="AR282" s="8" t="e">
        <f>IF(OR(ISNA(AR$1),ISNA($A282)),NA(),'临-燃尽0'!CC283)</f>
        <v>#N/A</v>
      </c>
      <c r="AS282" s="8" t="e">
        <f>IF(OR(ISNA(AS$1),ISNA($A282)),NA(),'临-燃尽0'!CD283)</f>
        <v>#N/A</v>
      </c>
      <c r="AT282" s="8" t="e">
        <f>IF(OR(ISNA(AT$1),ISNA($A282)),NA(),'临-燃尽0'!CE283)</f>
        <v>#N/A</v>
      </c>
      <c r="AU282" s="8" t="e">
        <f>IF(OR(ISNA(AU$1),ISNA($A282)),NA(),'临-燃尽0'!CF283)</f>
        <v>#N/A</v>
      </c>
      <c r="AV282" s="8" t="e">
        <f>IF(OR(ISNA(AV$1),ISNA($A282)),NA(),'临-燃尽0'!CG283)</f>
        <v>#N/A</v>
      </c>
      <c r="AW282" s="8" t="e">
        <f>IF(OR(ISNA(AW$1),ISNA($A282)),NA(),'临-燃尽0'!CH283)</f>
        <v>#N/A</v>
      </c>
      <c r="AX282" s="8" t="e">
        <f>IF(OR(ISNA(AX$1),ISNA($A282)),NA(),'临-燃尽0'!CI283)</f>
        <v>#N/A</v>
      </c>
      <c r="AY282" s="8" t="e">
        <f>IF(OR(ISNA(AY$1),ISNA($A282)),NA(),'临-燃尽0'!CJ283)</f>
        <v>#N/A</v>
      </c>
      <c r="AZ282" s="8" t="e">
        <f>IF(OR(ISNA(AZ$1),ISNA($A282)),NA(),'临-燃尽0'!CK283)</f>
        <v>#N/A</v>
      </c>
    </row>
    <row r="283" spans="1:52">
      <c r="A283" s="8" t="e">
        <f>IF(OR('临-燃尽0'!AL284="",'临-燃尽0'!AL284="总计"),NA(),'临-燃尽0'!AL284)</f>
        <v>#N/A</v>
      </c>
      <c r="B283" s="8" t="e">
        <f>IF(ISNA($A283),NA(),'临-燃尽0'!AM284)</f>
        <v>#N/A</v>
      </c>
      <c r="C283" s="8" t="e">
        <f>IF(ISNA($A283),NA(),'临-燃尽0'!AN284)</f>
        <v>#N/A</v>
      </c>
      <c r="D283" s="8" t="e">
        <f>IF(ISNA($A283),NA(),'临-燃尽0'!AO284)</f>
        <v>#N/A</v>
      </c>
      <c r="E283" s="8" t="e">
        <f>IF(OR(ISNA(E$1),ISNA($A283)),NA(),'临-燃尽0'!AP284)</f>
        <v>#N/A</v>
      </c>
      <c r="F283" s="8" t="e">
        <f>IF(OR(ISNA(F$1),ISNA($A283)),NA(),'临-燃尽0'!AQ284)</f>
        <v>#N/A</v>
      </c>
      <c r="G283" s="8" t="e">
        <f>IF(OR(ISNA(G$1),ISNA($A283)),NA(),'临-燃尽0'!AR284)</f>
        <v>#N/A</v>
      </c>
      <c r="H283" s="8" t="e">
        <f>IF(OR(ISNA(H$1),ISNA($A283)),NA(),'临-燃尽0'!AS284)</f>
        <v>#N/A</v>
      </c>
      <c r="I283" s="8" t="e">
        <f>IF(OR(ISNA(I$1),ISNA($A283)),NA(),'临-燃尽0'!AT284)</f>
        <v>#N/A</v>
      </c>
      <c r="J283" s="8" t="e">
        <f>IF(OR(ISNA(J$1),ISNA($A283)),NA(),'临-燃尽0'!AU284)</f>
        <v>#N/A</v>
      </c>
      <c r="K283" s="8" t="e">
        <f>IF(OR(ISNA(K$1),ISNA($A283)),NA(),'临-燃尽0'!AV284)</f>
        <v>#N/A</v>
      </c>
      <c r="L283" s="8" t="e">
        <f>IF(OR(ISNA(L$1),ISNA($A283)),NA(),'临-燃尽0'!AW284)</f>
        <v>#N/A</v>
      </c>
      <c r="M283" s="8" t="e">
        <f>IF(OR(ISNA(M$1),ISNA($A283)),NA(),'临-燃尽0'!AX284)</f>
        <v>#N/A</v>
      </c>
      <c r="N283" s="8" t="e">
        <f>IF(OR(ISNA(N$1),ISNA($A283)),NA(),'临-燃尽0'!AY284)</f>
        <v>#N/A</v>
      </c>
      <c r="O283" s="8" t="e">
        <f>IF(OR(ISNA(O$1),ISNA($A283)),NA(),'临-燃尽0'!AZ284)</f>
        <v>#N/A</v>
      </c>
      <c r="P283" s="8" t="e">
        <f>IF(OR(ISNA(P$1),ISNA($A283)),NA(),'临-燃尽0'!BA284)</f>
        <v>#N/A</v>
      </c>
      <c r="Q283" s="8" t="e">
        <f>IF(OR(ISNA(Q$1),ISNA($A283)),NA(),'临-燃尽0'!BB284)</f>
        <v>#N/A</v>
      </c>
      <c r="R283" s="8" t="e">
        <f>IF(OR(ISNA(R$1),ISNA($A283)),NA(),'临-燃尽0'!BC284)</f>
        <v>#N/A</v>
      </c>
      <c r="S283" s="8" t="e">
        <f>IF(OR(ISNA(S$1),ISNA($A283)),NA(),'临-燃尽0'!BD284)</f>
        <v>#N/A</v>
      </c>
      <c r="T283" s="8" t="e">
        <f>IF(OR(ISNA(T$1),ISNA($A283)),NA(),'临-燃尽0'!BE284)</f>
        <v>#N/A</v>
      </c>
      <c r="U283" s="8" t="e">
        <f>IF(OR(ISNA(U$1),ISNA($A283)),NA(),'临-燃尽0'!BF284)</f>
        <v>#N/A</v>
      </c>
      <c r="V283" s="8" t="e">
        <f>IF(OR(ISNA(V$1),ISNA($A283)),NA(),'临-燃尽0'!BG284)</f>
        <v>#N/A</v>
      </c>
      <c r="W283" s="8" t="e">
        <f>IF(OR(ISNA(W$1),ISNA($A283)),NA(),'临-燃尽0'!BH284)</f>
        <v>#N/A</v>
      </c>
      <c r="X283" s="8" t="e">
        <f>IF(OR(ISNA(X$1),ISNA($A283)),NA(),'临-燃尽0'!BI284)</f>
        <v>#N/A</v>
      </c>
      <c r="Y283" s="8" t="e">
        <f>IF(OR(ISNA(Y$1),ISNA($A283)),NA(),'临-燃尽0'!BJ284)</f>
        <v>#N/A</v>
      </c>
      <c r="Z283" s="8" t="e">
        <f>IF(OR(ISNA(Z$1),ISNA($A283)),NA(),'临-燃尽0'!BK284)</f>
        <v>#N/A</v>
      </c>
      <c r="AA283" s="8" t="e">
        <f>IF(OR(ISNA(AA$1),ISNA($A283)),NA(),'临-燃尽0'!BL284)</f>
        <v>#N/A</v>
      </c>
      <c r="AB283" s="8" t="e">
        <f>IF(OR(ISNA(AB$1),ISNA($A283)),NA(),'临-燃尽0'!BM284)</f>
        <v>#N/A</v>
      </c>
      <c r="AC283" s="8" t="e">
        <f>IF(OR(ISNA(AC$1),ISNA($A283)),NA(),'临-燃尽0'!BN284)</f>
        <v>#N/A</v>
      </c>
      <c r="AD283" s="8" t="e">
        <f>IF(OR(ISNA(AD$1),ISNA($A283)),NA(),'临-燃尽0'!BO284)</f>
        <v>#N/A</v>
      </c>
      <c r="AE283" s="8" t="e">
        <f>IF(OR(ISNA(AE$1),ISNA($A283)),NA(),'临-燃尽0'!BP284)</f>
        <v>#N/A</v>
      </c>
      <c r="AF283" s="8" t="e">
        <f>IF(OR(ISNA(AF$1),ISNA($A283)),NA(),'临-燃尽0'!BQ284)</f>
        <v>#N/A</v>
      </c>
      <c r="AG283" s="8" t="e">
        <f>IF(OR(ISNA(AG$1),ISNA($A283)),NA(),'临-燃尽0'!BR284)</f>
        <v>#N/A</v>
      </c>
      <c r="AH283" s="8" t="e">
        <f>IF(OR(ISNA(AH$1),ISNA($A283)),NA(),'临-燃尽0'!BS284)</f>
        <v>#N/A</v>
      </c>
      <c r="AI283" s="8" t="e">
        <f>IF(OR(ISNA(AI$1),ISNA($A283)),NA(),'临-燃尽0'!BT284)</f>
        <v>#N/A</v>
      </c>
      <c r="AJ283" s="8" t="e">
        <f>IF(OR(ISNA(AJ$1),ISNA($A283)),NA(),'临-燃尽0'!BU284)</f>
        <v>#N/A</v>
      </c>
      <c r="AK283" s="8" t="e">
        <f>IF(OR(ISNA(AK$1),ISNA($A283)),NA(),'临-燃尽0'!BV284)</f>
        <v>#N/A</v>
      </c>
      <c r="AL283" s="8" t="e">
        <f>IF(OR(ISNA(AL$1),ISNA($A283)),NA(),'临-燃尽0'!BW284)</f>
        <v>#N/A</v>
      </c>
      <c r="AM283" s="8" t="e">
        <f>IF(OR(ISNA(AM$1),ISNA($A283)),NA(),'临-燃尽0'!BX284)</f>
        <v>#N/A</v>
      </c>
      <c r="AN283" s="8" t="e">
        <f>IF(OR(ISNA(AN$1),ISNA($A283)),NA(),'临-燃尽0'!BY284)</f>
        <v>#N/A</v>
      </c>
      <c r="AO283" s="8" t="e">
        <f>IF(OR(ISNA(AO$1),ISNA($A283)),NA(),'临-燃尽0'!BZ284)</f>
        <v>#N/A</v>
      </c>
      <c r="AP283" s="8" t="e">
        <f>IF(OR(ISNA(AP$1),ISNA($A283)),NA(),'临-燃尽0'!CA284)</f>
        <v>#N/A</v>
      </c>
      <c r="AQ283" s="8" t="e">
        <f>IF(OR(ISNA(AQ$1),ISNA($A283)),NA(),'临-燃尽0'!CB284)</f>
        <v>#N/A</v>
      </c>
      <c r="AR283" s="8" t="e">
        <f>IF(OR(ISNA(AR$1),ISNA($A283)),NA(),'临-燃尽0'!CC284)</f>
        <v>#N/A</v>
      </c>
      <c r="AS283" s="8" t="e">
        <f>IF(OR(ISNA(AS$1),ISNA($A283)),NA(),'临-燃尽0'!CD284)</f>
        <v>#N/A</v>
      </c>
      <c r="AT283" s="8" t="e">
        <f>IF(OR(ISNA(AT$1),ISNA($A283)),NA(),'临-燃尽0'!CE284)</f>
        <v>#N/A</v>
      </c>
      <c r="AU283" s="8" t="e">
        <f>IF(OR(ISNA(AU$1),ISNA($A283)),NA(),'临-燃尽0'!CF284)</f>
        <v>#N/A</v>
      </c>
      <c r="AV283" s="8" t="e">
        <f>IF(OR(ISNA(AV$1),ISNA($A283)),NA(),'临-燃尽0'!CG284)</f>
        <v>#N/A</v>
      </c>
      <c r="AW283" s="8" t="e">
        <f>IF(OR(ISNA(AW$1),ISNA($A283)),NA(),'临-燃尽0'!CH284)</f>
        <v>#N/A</v>
      </c>
      <c r="AX283" s="8" t="e">
        <f>IF(OR(ISNA(AX$1),ISNA($A283)),NA(),'临-燃尽0'!CI284)</f>
        <v>#N/A</v>
      </c>
      <c r="AY283" s="8" t="e">
        <f>IF(OR(ISNA(AY$1),ISNA($A283)),NA(),'临-燃尽0'!CJ284)</f>
        <v>#N/A</v>
      </c>
      <c r="AZ283" s="8" t="e">
        <f>IF(OR(ISNA(AZ$1),ISNA($A283)),NA(),'临-燃尽0'!CK284)</f>
        <v>#N/A</v>
      </c>
    </row>
    <row r="284" spans="1:52">
      <c r="A284" s="8" t="e">
        <f>IF(OR('临-燃尽0'!AL285="",'临-燃尽0'!AL285="总计"),NA(),'临-燃尽0'!AL285)</f>
        <v>#N/A</v>
      </c>
      <c r="B284" s="8" t="e">
        <f>IF(ISNA($A284),NA(),'临-燃尽0'!AM285)</f>
        <v>#N/A</v>
      </c>
      <c r="C284" s="8" t="e">
        <f>IF(ISNA($A284),NA(),'临-燃尽0'!AN285)</f>
        <v>#N/A</v>
      </c>
      <c r="D284" s="8" t="e">
        <f>IF(ISNA($A284),NA(),'临-燃尽0'!AO285)</f>
        <v>#N/A</v>
      </c>
      <c r="E284" s="8" t="e">
        <f>IF(OR(ISNA(E$1),ISNA($A284)),NA(),'临-燃尽0'!AP285)</f>
        <v>#N/A</v>
      </c>
      <c r="F284" s="8" t="e">
        <f>IF(OR(ISNA(F$1),ISNA($A284)),NA(),'临-燃尽0'!AQ285)</f>
        <v>#N/A</v>
      </c>
      <c r="G284" s="8" t="e">
        <f>IF(OR(ISNA(G$1),ISNA($A284)),NA(),'临-燃尽0'!AR285)</f>
        <v>#N/A</v>
      </c>
      <c r="H284" s="8" t="e">
        <f>IF(OR(ISNA(H$1),ISNA($A284)),NA(),'临-燃尽0'!AS285)</f>
        <v>#N/A</v>
      </c>
      <c r="I284" s="8" t="e">
        <f>IF(OR(ISNA(I$1),ISNA($A284)),NA(),'临-燃尽0'!AT285)</f>
        <v>#N/A</v>
      </c>
      <c r="J284" s="8" t="e">
        <f>IF(OR(ISNA(J$1),ISNA($A284)),NA(),'临-燃尽0'!AU285)</f>
        <v>#N/A</v>
      </c>
      <c r="K284" s="8" t="e">
        <f>IF(OR(ISNA(K$1),ISNA($A284)),NA(),'临-燃尽0'!AV285)</f>
        <v>#N/A</v>
      </c>
      <c r="L284" s="8" t="e">
        <f>IF(OR(ISNA(L$1),ISNA($A284)),NA(),'临-燃尽0'!AW285)</f>
        <v>#N/A</v>
      </c>
      <c r="M284" s="8" t="e">
        <f>IF(OR(ISNA(M$1),ISNA($A284)),NA(),'临-燃尽0'!AX285)</f>
        <v>#N/A</v>
      </c>
      <c r="N284" s="8" t="e">
        <f>IF(OR(ISNA(N$1),ISNA($A284)),NA(),'临-燃尽0'!AY285)</f>
        <v>#N/A</v>
      </c>
      <c r="O284" s="8" t="e">
        <f>IF(OR(ISNA(O$1),ISNA($A284)),NA(),'临-燃尽0'!AZ285)</f>
        <v>#N/A</v>
      </c>
      <c r="P284" s="8" t="e">
        <f>IF(OR(ISNA(P$1),ISNA($A284)),NA(),'临-燃尽0'!BA285)</f>
        <v>#N/A</v>
      </c>
      <c r="Q284" s="8" t="e">
        <f>IF(OR(ISNA(Q$1),ISNA($A284)),NA(),'临-燃尽0'!BB285)</f>
        <v>#N/A</v>
      </c>
      <c r="R284" s="8" t="e">
        <f>IF(OR(ISNA(R$1),ISNA($A284)),NA(),'临-燃尽0'!BC285)</f>
        <v>#N/A</v>
      </c>
      <c r="S284" s="8" t="e">
        <f>IF(OR(ISNA(S$1),ISNA($A284)),NA(),'临-燃尽0'!BD285)</f>
        <v>#N/A</v>
      </c>
      <c r="T284" s="8" t="e">
        <f>IF(OR(ISNA(T$1),ISNA($A284)),NA(),'临-燃尽0'!BE285)</f>
        <v>#N/A</v>
      </c>
      <c r="U284" s="8" t="e">
        <f>IF(OR(ISNA(U$1),ISNA($A284)),NA(),'临-燃尽0'!BF285)</f>
        <v>#N/A</v>
      </c>
      <c r="V284" s="8" t="e">
        <f>IF(OR(ISNA(V$1),ISNA($A284)),NA(),'临-燃尽0'!BG285)</f>
        <v>#N/A</v>
      </c>
      <c r="W284" s="8" t="e">
        <f>IF(OR(ISNA(W$1),ISNA($A284)),NA(),'临-燃尽0'!BH285)</f>
        <v>#N/A</v>
      </c>
      <c r="X284" s="8" t="e">
        <f>IF(OR(ISNA(X$1),ISNA($A284)),NA(),'临-燃尽0'!BI285)</f>
        <v>#N/A</v>
      </c>
      <c r="Y284" s="8" t="e">
        <f>IF(OR(ISNA(Y$1),ISNA($A284)),NA(),'临-燃尽0'!BJ285)</f>
        <v>#N/A</v>
      </c>
      <c r="Z284" s="8" t="e">
        <f>IF(OR(ISNA(Z$1),ISNA($A284)),NA(),'临-燃尽0'!BK285)</f>
        <v>#N/A</v>
      </c>
      <c r="AA284" s="8" t="e">
        <f>IF(OR(ISNA(AA$1),ISNA($A284)),NA(),'临-燃尽0'!BL285)</f>
        <v>#N/A</v>
      </c>
      <c r="AB284" s="8" t="e">
        <f>IF(OR(ISNA(AB$1),ISNA($A284)),NA(),'临-燃尽0'!BM285)</f>
        <v>#N/A</v>
      </c>
      <c r="AC284" s="8" t="e">
        <f>IF(OR(ISNA(AC$1),ISNA($A284)),NA(),'临-燃尽0'!BN285)</f>
        <v>#N/A</v>
      </c>
      <c r="AD284" s="8" t="e">
        <f>IF(OR(ISNA(AD$1),ISNA($A284)),NA(),'临-燃尽0'!BO285)</f>
        <v>#N/A</v>
      </c>
      <c r="AE284" s="8" t="e">
        <f>IF(OR(ISNA(AE$1),ISNA($A284)),NA(),'临-燃尽0'!BP285)</f>
        <v>#N/A</v>
      </c>
      <c r="AF284" s="8" t="e">
        <f>IF(OR(ISNA(AF$1),ISNA($A284)),NA(),'临-燃尽0'!BQ285)</f>
        <v>#N/A</v>
      </c>
      <c r="AG284" s="8" t="e">
        <f>IF(OR(ISNA(AG$1),ISNA($A284)),NA(),'临-燃尽0'!BR285)</f>
        <v>#N/A</v>
      </c>
      <c r="AH284" s="8" t="e">
        <f>IF(OR(ISNA(AH$1),ISNA($A284)),NA(),'临-燃尽0'!BS285)</f>
        <v>#N/A</v>
      </c>
      <c r="AI284" s="8" t="e">
        <f>IF(OR(ISNA(AI$1),ISNA($A284)),NA(),'临-燃尽0'!BT285)</f>
        <v>#N/A</v>
      </c>
      <c r="AJ284" s="8" t="e">
        <f>IF(OR(ISNA(AJ$1),ISNA($A284)),NA(),'临-燃尽0'!BU285)</f>
        <v>#N/A</v>
      </c>
      <c r="AK284" s="8" t="e">
        <f>IF(OR(ISNA(AK$1),ISNA($A284)),NA(),'临-燃尽0'!BV285)</f>
        <v>#N/A</v>
      </c>
      <c r="AL284" s="8" t="e">
        <f>IF(OR(ISNA(AL$1),ISNA($A284)),NA(),'临-燃尽0'!BW285)</f>
        <v>#N/A</v>
      </c>
      <c r="AM284" s="8" t="e">
        <f>IF(OR(ISNA(AM$1),ISNA($A284)),NA(),'临-燃尽0'!BX285)</f>
        <v>#N/A</v>
      </c>
      <c r="AN284" s="8" t="e">
        <f>IF(OR(ISNA(AN$1),ISNA($A284)),NA(),'临-燃尽0'!BY285)</f>
        <v>#N/A</v>
      </c>
      <c r="AO284" s="8" t="e">
        <f>IF(OR(ISNA(AO$1),ISNA($A284)),NA(),'临-燃尽0'!BZ285)</f>
        <v>#N/A</v>
      </c>
      <c r="AP284" s="8" t="e">
        <f>IF(OR(ISNA(AP$1),ISNA($A284)),NA(),'临-燃尽0'!CA285)</f>
        <v>#N/A</v>
      </c>
      <c r="AQ284" s="8" t="e">
        <f>IF(OR(ISNA(AQ$1),ISNA($A284)),NA(),'临-燃尽0'!CB285)</f>
        <v>#N/A</v>
      </c>
      <c r="AR284" s="8" t="e">
        <f>IF(OR(ISNA(AR$1),ISNA($A284)),NA(),'临-燃尽0'!CC285)</f>
        <v>#N/A</v>
      </c>
      <c r="AS284" s="8" t="e">
        <f>IF(OR(ISNA(AS$1),ISNA($A284)),NA(),'临-燃尽0'!CD285)</f>
        <v>#N/A</v>
      </c>
      <c r="AT284" s="8" t="e">
        <f>IF(OR(ISNA(AT$1),ISNA($A284)),NA(),'临-燃尽0'!CE285)</f>
        <v>#N/A</v>
      </c>
      <c r="AU284" s="8" t="e">
        <f>IF(OR(ISNA(AU$1),ISNA($A284)),NA(),'临-燃尽0'!CF285)</f>
        <v>#N/A</v>
      </c>
      <c r="AV284" s="8" t="e">
        <f>IF(OR(ISNA(AV$1),ISNA($A284)),NA(),'临-燃尽0'!CG285)</f>
        <v>#N/A</v>
      </c>
      <c r="AW284" s="8" t="e">
        <f>IF(OR(ISNA(AW$1),ISNA($A284)),NA(),'临-燃尽0'!CH285)</f>
        <v>#N/A</v>
      </c>
      <c r="AX284" s="8" t="e">
        <f>IF(OR(ISNA(AX$1),ISNA($A284)),NA(),'临-燃尽0'!CI285)</f>
        <v>#N/A</v>
      </c>
      <c r="AY284" s="8" t="e">
        <f>IF(OR(ISNA(AY$1),ISNA($A284)),NA(),'临-燃尽0'!CJ285)</f>
        <v>#N/A</v>
      </c>
      <c r="AZ284" s="8" t="e">
        <f>IF(OR(ISNA(AZ$1),ISNA($A284)),NA(),'临-燃尽0'!CK285)</f>
        <v>#N/A</v>
      </c>
    </row>
    <row r="285" spans="1:52">
      <c r="A285" s="8" t="e">
        <f>IF(OR('临-燃尽0'!AL286="",'临-燃尽0'!AL286="总计"),NA(),'临-燃尽0'!AL286)</f>
        <v>#N/A</v>
      </c>
      <c r="B285" s="8" t="e">
        <f>IF(ISNA($A285),NA(),'临-燃尽0'!AM286)</f>
        <v>#N/A</v>
      </c>
      <c r="C285" s="8" t="e">
        <f>IF(ISNA($A285),NA(),'临-燃尽0'!AN286)</f>
        <v>#N/A</v>
      </c>
      <c r="D285" s="8" t="e">
        <f>IF(ISNA($A285),NA(),'临-燃尽0'!AO286)</f>
        <v>#N/A</v>
      </c>
      <c r="E285" s="8" t="e">
        <f>IF(OR(ISNA(E$1),ISNA($A285)),NA(),'临-燃尽0'!AP286)</f>
        <v>#N/A</v>
      </c>
      <c r="F285" s="8" t="e">
        <f>IF(OR(ISNA(F$1),ISNA($A285)),NA(),'临-燃尽0'!AQ286)</f>
        <v>#N/A</v>
      </c>
      <c r="G285" s="8" t="e">
        <f>IF(OR(ISNA(G$1),ISNA($A285)),NA(),'临-燃尽0'!AR286)</f>
        <v>#N/A</v>
      </c>
      <c r="H285" s="8" t="e">
        <f>IF(OR(ISNA(H$1),ISNA($A285)),NA(),'临-燃尽0'!AS286)</f>
        <v>#N/A</v>
      </c>
      <c r="I285" s="8" t="e">
        <f>IF(OR(ISNA(I$1),ISNA($A285)),NA(),'临-燃尽0'!AT286)</f>
        <v>#N/A</v>
      </c>
      <c r="J285" s="8" t="e">
        <f>IF(OR(ISNA(J$1),ISNA($A285)),NA(),'临-燃尽0'!AU286)</f>
        <v>#N/A</v>
      </c>
      <c r="K285" s="8" t="e">
        <f>IF(OR(ISNA(K$1),ISNA($A285)),NA(),'临-燃尽0'!AV286)</f>
        <v>#N/A</v>
      </c>
      <c r="L285" s="8" t="e">
        <f>IF(OR(ISNA(L$1),ISNA($A285)),NA(),'临-燃尽0'!AW286)</f>
        <v>#N/A</v>
      </c>
      <c r="M285" s="8" t="e">
        <f>IF(OR(ISNA(M$1),ISNA($A285)),NA(),'临-燃尽0'!AX286)</f>
        <v>#N/A</v>
      </c>
      <c r="N285" s="8" t="e">
        <f>IF(OR(ISNA(N$1),ISNA($A285)),NA(),'临-燃尽0'!AY286)</f>
        <v>#N/A</v>
      </c>
      <c r="O285" s="8" t="e">
        <f>IF(OR(ISNA(O$1),ISNA($A285)),NA(),'临-燃尽0'!AZ286)</f>
        <v>#N/A</v>
      </c>
      <c r="P285" s="8" t="e">
        <f>IF(OR(ISNA(P$1),ISNA($A285)),NA(),'临-燃尽0'!BA286)</f>
        <v>#N/A</v>
      </c>
      <c r="Q285" s="8" t="e">
        <f>IF(OR(ISNA(Q$1),ISNA($A285)),NA(),'临-燃尽0'!BB286)</f>
        <v>#N/A</v>
      </c>
      <c r="R285" s="8" t="e">
        <f>IF(OR(ISNA(R$1),ISNA($A285)),NA(),'临-燃尽0'!BC286)</f>
        <v>#N/A</v>
      </c>
      <c r="S285" s="8" t="e">
        <f>IF(OR(ISNA(S$1),ISNA($A285)),NA(),'临-燃尽0'!BD286)</f>
        <v>#N/A</v>
      </c>
      <c r="T285" s="8" t="e">
        <f>IF(OR(ISNA(T$1),ISNA($A285)),NA(),'临-燃尽0'!BE286)</f>
        <v>#N/A</v>
      </c>
      <c r="U285" s="8" t="e">
        <f>IF(OR(ISNA(U$1),ISNA($A285)),NA(),'临-燃尽0'!BF286)</f>
        <v>#N/A</v>
      </c>
      <c r="V285" s="8" t="e">
        <f>IF(OR(ISNA(V$1),ISNA($A285)),NA(),'临-燃尽0'!BG286)</f>
        <v>#N/A</v>
      </c>
      <c r="W285" s="8" t="e">
        <f>IF(OR(ISNA(W$1),ISNA($A285)),NA(),'临-燃尽0'!BH286)</f>
        <v>#N/A</v>
      </c>
      <c r="X285" s="8" t="e">
        <f>IF(OR(ISNA(X$1),ISNA($A285)),NA(),'临-燃尽0'!BI286)</f>
        <v>#N/A</v>
      </c>
      <c r="Y285" s="8" t="e">
        <f>IF(OR(ISNA(Y$1),ISNA($A285)),NA(),'临-燃尽0'!BJ286)</f>
        <v>#N/A</v>
      </c>
      <c r="Z285" s="8" t="e">
        <f>IF(OR(ISNA(Z$1),ISNA($A285)),NA(),'临-燃尽0'!BK286)</f>
        <v>#N/A</v>
      </c>
      <c r="AA285" s="8" t="e">
        <f>IF(OR(ISNA(AA$1),ISNA($A285)),NA(),'临-燃尽0'!BL286)</f>
        <v>#N/A</v>
      </c>
      <c r="AB285" s="8" t="e">
        <f>IF(OR(ISNA(AB$1),ISNA($A285)),NA(),'临-燃尽0'!BM286)</f>
        <v>#N/A</v>
      </c>
      <c r="AC285" s="8" t="e">
        <f>IF(OR(ISNA(AC$1),ISNA($A285)),NA(),'临-燃尽0'!BN286)</f>
        <v>#N/A</v>
      </c>
      <c r="AD285" s="8" t="e">
        <f>IF(OR(ISNA(AD$1),ISNA($A285)),NA(),'临-燃尽0'!BO286)</f>
        <v>#N/A</v>
      </c>
      <c r="AE285" s="8" t="e">
        <f>IF(OR(ISNA(AE$1),ISNA($A285)),NA(),'临-燃尽0'!BP286)</f>
        <v>#N/A</v>
      </c>
      <c r="AF285" s="8" t="e">
        <f>IF(OR(ISNA(AF$1),ISNA($A285)),NA(),'临-燃尽0'!BQ286)</f>
        <v>#N/A</v>
      </c>
      <c r="AG285" s="8" t="e">
        <f>IF(OR(ISNA(AG$1),ISNA($A285)),NA(),'临-燃尽0'!BR286)</f>
        <v>#N/A</v>
      </c>
      <c r="AH285" s="8" t="e">
        <f>IF(OR(ISNA(AH$1),ISNA($A285)),NA(),'临-燃尽0'!BS286)</f>
        <v>#N/A</v>
      </c>
      <c r="AI285" s="8" t="e">
        <f>IF(OR(ISNA(AI$1),ISNA($A285)),NA(),'临-燃尽0'!BT286)</f>
        <v>#N/A</v>
      </c>
      <c r="AJ285" s="8" t="e">
        <f>IF(OR(ISNA(AJ$1),ISNA($A285)),NA(),'临-燃尽0'!BU286)</f>
        <v>#N/A</v>
      </c>
      <c r="AK285" s="8" t="e">
        <f>IF(OR(ISNA(AK$1),ISNA($A285)),NA(),'临-燃尽0'!BV286)</f>
        <v>#N/A</v>
      </c>
      <c r="AL285" s="8" t="e">
        <f>IF(OR(ISNA(AL$1),ISNA($A285)),NA(),'临-燃尽0'!BW286)</f>
        <v>#N/A</v>
      </c>
      <c r="AM285" s="8" t="e">
        <f>IF(OR(ISNA(AM$1),ISNA($A285)),NA(),'临-燃尽0'!BX286)</f>
        <v>#N/A</v>
      </c>
      <c r="AN285" s="8" t="e">
        <f>IF(OR(ISNA(AN$1),ISNA($A285)),NA(),'临-燃尽0'!BY286)</f>
        <v>#N/A</v>
      </c>
      <c r="AO285" s="8" t="e">
        <f>IF(OR(ISNA(AO$1),ISNA($A285)),NA(),'临-燃尽0'!BZ286)</f>
        <v>#N/A</v>
      </c>
      <c r="AP285" s="8" t="e">
        <f>IF(OR(ISNA(AP$1),ISNA($A285)),NA(),'临-燃尽0'!CA286)</f>
        <v>#N/A</v>
      </c>
      <c r="AQ285" s="8" t="e">
        <f>IF(OR(ISNA(AQ$1),ISNA($A285)),NA(),'临-燃尽0'!CB286)</f>
        <v>#N/A</v>
      </c>
      <c r="AR285" s="8" t="e">
        <f>IF(OR(ISNA(AR$1),ISNA($A285)),NA(),'临-燃尽0'!CC286)</f>
        <v>#N/A</v>
      </c>
      <c r="AS285" s="8" t="e">
        <f>IF(OR(ISNA(AS$1),ISNA($A285)),NA(),'临-燃尽0'!CD286)</f>
        <v>#N/A</v>
      </c>
      <c r="AT285" s="8" t="e">
        <f>IF(OR(ISNA(AT$1),ISNA($A285)),NA(),'临-燃尽0'!CE286)</f>
        <v>#N/A</v>
      </c>
      <c r="AU285" s="8" t="e">
        <f>IF(OR(ISNA(AU$1),ISNA($A285)),NA(),'临-燃尽0'!CF286)</f>
        <v>#N/A</v>
      </c>
      <c r="AV285" s="8" t="e">
        <f>IF(OR(ISNA(AV$1),ISNA($A285)),NA(),'临-燃尽0'!CG286)</f>
        <v>#N/A</v>
      </c>
      <c r="AW285" s="8" t="e">
        <f>IF(OR(ISNA(AW$1),ISNA($A285)),NA(),'临-燃尽0'!CH286)</f>
        <v>#N/A</v>
      </c>
      <c r="AX285" s="8" t="e">
        <f>IF(OR(ISNA(AX$1),ISNA($A285)),NA(),'临-燃尽0'!CI286)</f>
        <v>#N/A</v>
      </c>
      <c r="AY285" s="8" t="e">
        <f>IF(OR(ISNA(AY$1),ISNA($A285)),NA(),'临-燃尽0'!CJ286)</f>
        <v>#N/A</v>
      </c>
      <c r="AZ285" s="8" t="e">
        <f>IF(OR(ISNA(AZ$1),ISNA($A285)),NA(),'临-燃尽0'!CK286)</f>
        <v>#N/A</v>
      </c>
    </row>
    <row r="286" spans="1:52">
      <c r="A286" s="8" t="e">
        <f>IF(OR('临-燃尽0'!AL287="",'临-燃尽0'!AL287="总计"),NA(),'临-燃尽0'!AL287)</f>
        <v>#N/A</v>
      </c>
      <c r="B286" s="8" t="e">
        <f>IF(ISNA($A286),NA(),'临-燃尽0'!AM287)</f>
        <v>#N/A</v>
      </c>
      <c r="C286" s="8" t="e">
        <f>IF(ISNA($A286),NA(),'临-燃尽0'!AN287)</f>
        <v>#N/A</v>
      </c>
      <c r="D286" s="8" t="e">
        <f>IF(ISNA($A286),NA(),'临-燃尽0'!AO287)</f>
        <v>#N/A</v>
      </c>
      <c r="E286" s="8" t="e">
        <f>IF(OR(ISNA(E$1),ISNA($A286)),NA(),'临-燃尽0'!AP287)</f>
        <v>#N/A</v>
      </c>
      <c r="F286" s="8" t="e">
        <f>IF(OR(ISNA(F$1),ISNA($A286)),NA(),'临-燃尽0'!AQ287)</f>
        <v>#N/A</v>
      </c>
      <c r="G286" s="8" t="e">
        <f>IF(OR(ISNA(G$1),ISNA($A286)),NA(),'临-燃尽0'!AR287)</f>
        <v>#N/A</v>
      </c>
      <c r="H286" s="8" t="e">
        <f>IF(OR(ISNA(H$1),ISNA($A286)),NA(),'临-燃尽0'!AS287)</f>
        <v>#N/A</v>
      </c>
      <c r="I286" s="8" t="e">
        <f>IF(OR(ISNA(I$1),ISNA($A286)),NA(),'临-燃尽0'!AT287)</f>
        <v>#N/A</v>
      </c>
      <c r="J286" s="8" t="e">
        <f>IF(OR(ISNA(J$1),ISNA($A286)),NA(),'临-燃尽0'!AU287)</f>
        <v>#N/A</v>
      </c>
      <c r="K286" s="8" t="e">
        <f>IF(OR(ISNA(K$1),ISNA($A286)),NA(),'临-燃尽0'!AV287)</f>
        <v>#N/A</v>
      </c>
      <c r="L286" s="8" t="e">
        <f>IF(OR(ISNA(L$1),ISNA($A286)),NA(),'临-燃尽0'!AW287)</f>
        <v>#N/A</v>
      </c>
      <c r="M286" s="8" t="e">
        <f>IF(OR(ISNA(M$1),ISNA($A286)),NA(),'临-燃尽0'!AX287)</f>
        <v>#N/A</v>
      </c>
      <c r="N286" s="8" t="e">
        <f>IF(OR(ISNA(N$1),ISNA($A286)),NA(),'临-燃尽0'!AY287)</f>
        <v>#N/A</v>
      </c>
      <c r="O286" s="8" t="e">
        <f>IF(OR(ISNA(O$1),ISNA($A286)),NA(),'临-燃尽0'!AZ287)</f>
        <v>#N/A</v>
      </c>
      <c r="P286" s="8" t="e">
        <f>IF(OR(ISNA(P$1),ISNA($A286)),NA(),'临-燃尽0'!BA287)</f>
        <v>#N/A</v>
      </c>
      <c r="Q286" s="8" t="e">
        <f>IF(OR(ISNA(Q$1),ISNA($A286)),NA(),'临-燃尽0'!BB287)</f>
        <v>#N/A</v>
      </c>
      <c r="R286" s="8" t="e">
        <f>IF(OR(ISNA(R$1),ISNA($A286)),NA(),'临-燃尽0'!BC287)</f>
        <v>#N/A</v>
      </c>
      <c r="S286" s="8" t="e">
        <f>IF(OR(ISNA(S$1),ISNA($A286)),NA(),'临-燃尽0'!BD287)</f>
        <v>#N/A</v>
      </c>
      <c r="T286" s="8" t="e">
        <f>IF(OR(ISNA(T$1),ISNA($A286)),NA(),'临-燃尽0'!BE287)</f>
        <v>#N/A</v>
      </c>
      <c r="U286" s="8" t="e">
        <f>IF(OR(ISNA(U$1),ISNA($A286)),NA(),'临-燃尽0'!BF287)</f>
        <v>#N/A</v>
      </c>
      <c r="V286" s="8" t="e">
        <f>IF(OR(ISNA(V$1),ISNA($A286)),NA(),'临-燃尽0'!BG287)</f>
        <v>#N/A</v>
      </c>
      <c r="W286" s="8" t="e">
        <f>IF(OR(ISNA(W$1),ISNA($A286)),NA(),'临-燃尽0'!BH287)</f>
        <v>#N/A</v>
      </c>
      <c r="X286" s="8" t="e">
        <f>IF(OR(ISNA(X$1),ISNA($A286)),NA(),'临-燃尽0'!BI287)</f>
        <v>#N/A</v>
      </c>
      <c r="Y286" s="8" t="e">
        <f>IF(OR(ISNA(Y$1),ISNA($A286)),NA(),'临-燃尽0'!BJ287)</f>
        <v>#N/A</v>
      </c>
      <c r="Z286" s="8" t="e">
        <f>IF(OR(ISNA(Z$1),ISNA($A286)),NA(),'临-燃尽0'!BK287)</f>
        <v>#N/A</v>
      </c>
      <c r="AA286" s="8" t="e">
        <f>IF(OR(ISNA(AA$1),ISNA($A286)),NA(),'临-燃尽0'!BL287)</f>
        <v>#N/A</v>
      </c>
      <c r="AB286" s="8" t="e">
        <f>IF(OR(ISNA(AB$1),ISNA($A286)),NA(),'临-燃尽0'!BM287)</f>
        <v>#N/A</v>
      </c>
      <c r="AC286" s="8" t="e">
        <f>IF(OR(ISNA(AC$1),ISNA($A286)),NA(),'临-燃尽0'!BN287)</f>
        <v>#N/A</v>
      </c>
      <c r="AD286" s="8" t="e">
        <f>IF(OR(ISNA(AD$1),ISNA($A286)),NA(),'临-燃尽0'!BO287)</f>
        <v>#N/A</v>
      </c>
      <c r="AE286" s="8" t="e">
        <f>IF(OR(ISNA(AE$1),ISNA($A286)),NA(),'临-燃尽0'!BP287)</f>
        <v>#N/A</v>
      </c>
      <c r="AF286" s="8" t="e">
        <f>IF(OR(ISNA(AF$1),ISNA($A286)),NA(),'临-燃尽0'!BQ287)</f>
        <v>#N/A</v>
      </c>
      <c r="AG286" s="8" t="e">
        <f>IF(OR(ISNA(AG$1),ISNA($A286)),NA(),'临-燃尽0'!BR287)</f>
        <v>#N/A</v>
      </c>
      <c r="AH286" s="8" t="e">
        <f>IF(OR(ISNA(AH$1),ISNA($A286)),NA(),'临-燃尽0'!BS287)</f>
        <v>#N/A</v>
      </c>
      <c r="AI286" s="8" t="e">
        <f>IF(OR(ISNA(AI$1),ISNA($A286)),NA(),'临-燃尽0'!BT287)</f>
        <v>#N/A</v>
      </c>
      <c r="AJ286" s="8" t="e">
        <f>IF(OR(ISNA(AJ$1),ISNA($A286)),NA(),'临-燃尽0'!BU287)</f>
        <v>#N/A</v>
      </c>
      <c r="AK286" s="8" t="e">
        <f>IF(OR(ISNA(AK$1),ISNA($A286)),NA(),'临-燃尽0'!BV287)</f>
        <v>#N/A</v>
      </c>
      <c r="AL286" s="8" t="e">
        <f>IF(OR(ISNA(AL$1),ISNA($A286)),NA(),'临-燃尽0'!BW287)</f>
        <v>#N/A</v>
      </c>
      <c r="AM286" s="8" t="e">
        <f>IF(OR(ISNA(AM$1),ISNA($A286)),NA(),'临-燃尽0'!BX287)</f>
        <v>#N/A</v>
      </c>
      <c r="AN286" s="8" t="e">
        <f>IF(OR(ISNA(AN$1),ISNA($A286)),NA(),'临-燃尽0'!BY287)</f>
        <v>#N/A</v>
      </c>
      <c r="AO286" s="8" t="e">
        <f>IF(OR(ISNA(AO$1),ISNA($A286)),NA(),'临-燃尽0'!BZ287)</f>
        <v>#N/A</v>
      </c>
      <c r="AP286" s="8" t="e">
        <f>IF(OR(ISNA(AP$1),ISNA($A286)),NA(),'临-燃尽0'!CA287)</f>
        <v>#N/A</v>
      </c>
      <c r="AQ286" s="8" t="e">
        <f>IF(OR(ISNA(AQ$1),ISNA($A286)),NA(),'临-燃尽0'!CB287)</f>
        <v>#N/A</v>
      </c>
      <c r="AR286" s="8" t="e">
        <f>IF(OR(ISNA(AR$1),ISNA($A286)),NA(),'临-燃尽0'!CC287)</f>
        <v>#N/A</v>
      </c>
      <c r="AS286" s="8" t="e">
        <f>IF(OR(ISNA(AS$1),ISNA($A286)),NA(),'临-燃尽0'!CD287)</f>
        <v>#N/A</v>
      </c>
      <c r="AT286" s="8" t="e">
        <f>IF(OR(ISNA(AT$1),ISNA($A286)),NA(),'临-燃尽0'!CE287)</f>
        <v>#N/A</v>
      </c>
      <c r="AU286" s="8" t="e">
        <f>IF(OR(ISNA(AU$1),ISNA($A286)),NA(),'临-燃尽0'!CF287)</f>
        <v>#N/A</v>
      </c>
      <c r="AV286" s="8" t="e">
        <f>IF(OR(ISNA(AV$1),ISNA($A286)),NA(),'临-燃尽0'!CG287)</f>
        <v>#N/A</v>
      </c>
      <c r="AW286" s="8" t="e">
        <f>IF(OR(ISNA(AW$1),ISNA($A286)),NA(),'临-燃尽0'!CH287)</f>
        <v>#N/A</v>
      </c>
      <c r="AX286" s="8" t="e">
        <f>IF(OR(ISNA(AX$1),ISNA($A286)),NA(),'临-燃尽0'!CI287)</f>
        <v>#N/A</v>
      </c>
      <c r="AY286" s="8" t="e">
        <f>IF(OR(ISNA(AY$1),ISNA($A286)),NA(),'临-燃尽0'!CJ287)</f>
        <v>#N/A</v>
      </c>
      <c r="AZ286" s="8" t="e">
        <f>IF(OR(ISNA(AZ$1),ISNA($A286)),NA(),'临-燃尽0'!CK287)</f>
        <v>#N/A</v>
      </c>
    </row>
    <row r="287" spans="1:52">
      <c r="A287" s="8" t="e">
        <f>IF(OR('临-燃尽0'!AL288="",'临-燃尽0'!AL288="总计"),NA(),'临-燃尽0'!AL288)</f>
        <v>#N/A</v>
      </c>
      <c r="B287" s="8" t="e">
        <f>IF(ISNA($A287),NA(),'临-燃尽0'!AM288)</f>
        <v>#N/A</v>
      </c>
      <c r="C287" s="8" t="e">
        <f>IF(ISNA($A287),NA(),'临-燃尽0'!AN288)</f>
        <v>#N/A</v>
      </c>
      <c r="D287" s="8" t="e">
        <f>IF(ISNA($A287),NA(),'临-燃尽0'!AO288)</f>
        <v>#N/A</v>
      </c>
      <c r="E287" s="8" t="e">
        <f>IF(OR(ISNA(E$1),ISNA($A287)),NA(),'临-燃尽0'!AP288)</f>
        <v>#N/A</v>
      </c>
      <c r="F287" s="8" t="e">
        <f>IF(OR(ISNA(F$1),ISNA($A287)),NA(),'临-燃尽0'!AQ288)</f>
        <v>#N/A</v>
      </c>
      <c r="G287" s="8" t="e">
        <f>IF(OR(ISNA(G$1),ISNA($A287)),NA(),'临-燃尽0'!AR288)</f>
        <v>#N/A</v>
      </c>
      <c r="H287" s="8" t="e">
        <f>IF(OR(ISNA(H$1),ISNA($A287)),NA(),'临-燃尽0'!AS288)</f>
        <v>#N/A</v>
      </c>
      <c r="I287" s="8" t="e">
        <f>IF(OR(ISNA(I$1),ISNA($A287)),NA(),'临-燃尽0'!AT288)</f>
        <v>#N/A</v>
      </c>
      <c r="J287" s="8" t="e">
        <f>IF(OR(ISNA(J$1),ISNA($A287)),NA(),'临-燃尽0'!AU288)</f>
        <v>#N/A</v>
      </c>
      <c r="K287" s="8" t="e">
        <f>IF(OR(ISNA(K$1),ISNA($A287)),NA(),'临-燃尽0'!AV288)</f>
        <v>#N/A</v>
      </c>
      <c r="L287" s="8" t="e">
        <f>IF(OR(ISNA(L$1),ISNA($A287)),NA(),'临-燃尽0'!AW288)</f>
        <v>#N/A</v>
      </c>
      <c r="M287" s="8" t="e">
        <f>IF(OR(ISNA(M$1),ISNA($A287)),NA(),'临-燃尽0'!AX288)</f>
        <v>#N/A</v>
      </c>
      <c r="N287" s="8" t="e">
        <f>IF(OR(ISNA(N$1),ISNA($A287)),NA(),'临-燃尽0'!AY288)</f>
        <v>#N/A</v>
      </c>
      <c r="O287" s="8" t="e">
        <f>IF(OR(ISNA(O$1),ISNA($A287)),NA(),'临-燃尽0'!AZ288)</f>
        <v>#N/A</v>
      </c>
      <c r="P287" s="8" t="e">
        <f>IF(OR(ISNA(P$1),ISNA($A287)),NA(),'临-燃尽0'!BA288)</f>
        <v>#N/A</v>
      </c>
      <c r="Q287" s="8" t="e">
        <f>IF(OR(ISNA(Q$1),ISNA($A287)),NA(),'临-燃尽0'!BB288)</f>
        <v>#N/A</v>
      </c>
      <c r="R287" s="8" t="e">
        <f>IF(OR(ISNA(R$1),ISNA($A287)),NA(),'临-燃尽0'!BC288)</f>
        <v>#N/A</v>
      </c>
      <c r="S287" s="8" t="e">
        <f>IF(OR(ISNA(S$1),ISNA($A287)),NA(),'临-燃尽0'!BD288)</f>
        <v>#N/A</v>
      </c>
      <c r="T287" s="8" t="e">
        <f>IF(OR(ISNA(T$1),ISNA($A287)),NA(),'临-燃尽0'!BE288)</f>
        <v>#N/A</v>
      </c>
      <c r="U287" s="8" t="e">
        <f>IF(OR(ISNA(U$1),ISNA($A287)),NA(),'临-燃尽0'!BF288)</f>
        <v>#N/A</v>
      </c>
      <c r="V287" s="8" t="e">
        <f>IF(OR(ISNA(V$1),ISNA($A287)),NA(),'临-燃尽0'!BG288)</f>
        <v>#N/A</v>
      </c>
      <c r="W287" s="8" t="e">
        <f>IF(OR(ISNA(W$1),ISNA($A287)),NA(),'临-燃尽0'!BH288)</f>
        <v>#N/A</v>
      </c>
      <c r="X287" s="8" t="e">
        <f>IF(OR(ISNA(X$1),ISNA($A287)),NA(),'临-燃尽0'!BI288)</f>
        <v>#N/A</v>
      </c>
      <c r="Y287" s="8" t="e">
        <f>IF(OR(ISNA(Y$1),ISNA($A287)),NA(),'临-燃尽0'!BJ288)</f>
        <v>#N/A</v>
      </c>
      <c r="Z287" s="8" t="e">
        <f>IF(OR(ISNA(Z$1),ISNA($A287)),NA(),'临-燃尽0'!BK288)</f>
        <v>#N/A</v>
      </c>
      <c r="AA287" s="8" t="e">
        <f>IF(OR(ISNA(AA$1),ISNA($A287)),NA(),'临-燃尽0'!BL288)</f>
        <v>#N/A</v>
      </c>
      <c r="AB287" s="8" t="e">
        <f>IF(OR(ISNA(AB$1),ISNA($A287)),NA(),'临-燃尽0'!BM288)</f>
        <v>#N/A</v>
      </c>
      <c r="AC287" s="8" t="e">
        <f>IF(OR(ISNA(AC$1),ISNA($A287)),NA(),'临-燃尽0'!BN288)</f>
        <v>#N/A</v>
      </c>
      <c r="AD287" s="8" t="e">
        <f>IF(OR(ISNA(AD$1),ISNA($A287)),NA(),'临-燃尽0'!BO288)</f>
        <v>#N/A</v>
      </c>
      <c r="AE287" s="8" t="e">
        <f>IF(OR(ISNA(AE$1),ISNA($A287)),NA(),'临-燃尽0'!BP288)</f>
        <v>#N/A</v>
      </c>
      <c r="AF287" s="8" t="e">
        <f>IF(OR(ISNA(AF$1),ISNA($A287)),NA(),'临-燃尽0'!BQ288)</f>
        <v>#N/A</v>
      </c>
      <c r="AG287" s="8" t="e">
        <f>IF(OR(ISNA(AG$1),ISNA($A287)),NA(),'临-燃尽0'!BR288)</f>
        <v>#N/A</v>
      </c>
      <c r="AH287" s="8" t="e">
        <f>IF(OR(ISNA(AH$1),ISNA($A287)),NA(),'临-燃尽0'!BS288)</f>
        <v>#N/A</v>
      </c>
      <c r="AI287" s="8" t="e">
        <f>IF(OR(ISNA(AI$1),ISNA($A287)),NA(),'临-燃尽0'!BT288)</f>
        <v>#N/A</v>
      </c>
      <c r="AJ287" s="8" t="e">
        <f>IF(OR(ISNA(AJ$1),ISNA($A287)),NA(),'临-燃尽0'!BU288)</f>
        <v>#N/A</v>
      </c>
      <c r="AK287" s="8" t="e">
        <f>IF(OR(ISNA(AK$1),ISNA($A287)),NA(),'临-燃尽0'!BV288)</f>
        <v>#N/A</v>
      </c>
      <c r="AL287" s="8" t="e">
        <f>IF(OR(ISNA(AL$1),ISNA($A287)),NA(),'临-燃尽0'!BW288)</f>
        <v>#N/A</v>
      </c>
      <c r="AM287" s="8" t="e">
        <f>IF(OR(ISNA(AM$1),ISNA($A287)),NA(),'临-燃尽0'!BX288)</f>
        <v>#N/A</v>
      </c>
      <c r="AN287" s="8" t="e">
        <f>IF(OR(ISNA(AN$1),ISNA($A287)),NA(),'临-燃尽0'!BY288)</f>
        <v>#N/A</v>
      </c>
      <c r="AO287" s="8" t="e">
        <f>IF(OR(ISNA(AO$1),ISNA($A287)),NA(),'临-燃尽0'!BZ288)</f>
        <v>#N/A</v>
      </c>
      <c r="AP287" s="8" t="e">
        <f>IF(OR(ISNA(AP$1),ISNA($A287)),NA(),'临-燃尽0'!CA288)</f>
        <v>#N/A</v>
      </c>
      <c r="AQ287" s="8" t="e">
        <f>IF(OR(ISNA(AQ$1),ISNA($A287)),NA(),'临-燃尽0'!CB288)</f>
        <v>#N/A</v>
      </c>
      <c r="AR287" s="8" t="e">
        <f>IF(OR(ISNA(AR$1),ISNA($A287)),NA(),'临-燃尽0'!CC288)</f>
        <v>#N/A</v>
      </c>
      <c r="AS287" s="8" t="e">
        <f>IF(OR(ISNA(AS$1),ISNA($A287)),NA(),'临-燃尽0'!CD288)</f>
        <v>#N/A</v>
      </c>
      <c r="AT287" s="8" t="e">
        <f>IF(OR(ISNA(AT$1),ISNA($A287)),NA(),'临-燃尽0'!CE288)</f>
        <v>#N/A</v>
      </c>
      <c r="AU287" s="8" t="e">
        <f>IF(OR(ISNA(AU$1),ISNA($A287)),NA(),'临-燃尽0'!CF288)</f>
        <v>#N/A</v>
      </c>
      <c r="AV287" s="8" t="e">
        <f>IF(OR(ISNA(AV$1),ISNA($A287)),NA(),'临-燃尽0'!CG288)</f>
        <v>#N/A</v>
      </c>
      <c r="AW287" s="8" t="e">
        <f>IF(OR(ISNA(AW$1),ISNA($A287)),NA(),'临-燃尽0'!CH288)</f>
        <v>#N/A</v>
      </c>
      <c r="AX287" s="8" t="e">
        <f>IF(OR(ISNA(AX$1),ISNA($A287)),NA(),'临-燃尽0'!CI288)</f>
        <v>#N/A</v>
      </c>
      <c r="AY287" s="8" t="e">
        <f>IF(OR(ISNA(AY$1),ISNA($A287)),NA(),'临-燃尽0'!CJ288)</f>
        <v>#N/A</v>
      </c>
      <c r="AZ287" s="8" t="e">
        <f>IF(OR(ISNA(AZ$1),ISNA($A287)),NA(),'临-燃尽0'!CK288)</f>
        <v>#N/A</v>
      </c>
    </row>
    <row r="288" spans="1:52">
      <c r="A288" s="8" t="e">
        <f>IF(OR('临-燃尽0'!AL289="",'临-燃尽0'!AL289="总计"),NA(),'临-燃尽0'!AL289)</f>
        <v>#N/A</v>
      </c>
      <c r="B288" s="8" t="e">
        <f>IF(ISNA($A288),NA(),'临-燃尽0'!AM289)</f>
        <v>#N/A</v>
      </c>
      <c r="C288" s="8" t="e">
        <f>IF(ISNA($A288),NA(),'临-燃尽0'!AN289)</f>
        <v>#N/A</v>
      </c>
      <c r="D288" s="8" t="e">
        <f>IF(ISNA($A288),NA(),'临-燃尽0'!AO289)</f>
        <v>#N/A</v>
      </c>
      <c r="E288" s="8" t="e">
        <f>IF(OR(ISNA(E$1),ISNA($A288)),NA(),'临-燃尽0'!AP289)</f>
        <v>#N/A</v>
      </c>
      <c r="F288" s="8" t="e">
        <f>IF(OR(ISNA(F$1),ISNA($A288)),NA(),'临-燃尽0'!AQ289)</f>
        <v>#N/A</v>
      </c>
      <c r="G288" s="8" t="e">
        <f>IF(OR(ISNA(G$1),ISNA($A288)),NA(),'临-燃尽0'!AR289)</f>
        <v>#N/A</v>
      </c>
      <c r="H288" s="8" t="e">
        <f>IF(OR(ISNA(H$1),ISNA($A288)),NA(),'临-燃尽0'!AS289)</f>
        <v>#N/A</v>
      </c>
      <c r="I288" s="8" t="e">
        <f>IF(OR(ISNA(I$1),ISNA($A288)),NA(),'临-燃尽0'!AT289)</f>
        <v>#N/A</v>
      </c>
      <c r="J288" s="8" t="e">
        <f>IF(OR(ISNA(J$1),ISNA($A288)),NA(),'临-燃尽0'!AU289)</f>
        <v>#N/A</v>
      </c>
      <c r="K288" s="8" t="e">
        <f>IF(OR(ISNA(K$1),ISNA($A288)),NA(),'临-燃尽0'!AV289)</f>
        <v>#N/A</v>
      </c>
      <c r="L288" s="8" t="e">
        <f>IF(OR(ISNA(L$1),ISNA($A288)),NA(),'临-燃尽0'!AW289)</f>
        <v>#N/A</v>
      </c>
      <c r="M288" s="8" t="e">
        <f>IF(OR(ISNA(M$1),ISNA($A288)),NA(),'临-燃尽0'!AX289)</f>
        <v>#N/A</v>
      </c>
      <c r="N288" s="8" t="e">
        <f>IF(OR(ISNA(N$1),ISNA($A288)),NA(),'临-燃尽0'!AY289)</f>
        <v>#N/A</v>
      </c>
      <c r="O288" s="8" t="e">
        <f>IF(OR(ISNA(O$1),ISNA($A288)),NA(),'临-燃尽0'!AZ289)</f>
        <v>#N/A</v>
      </c>
      <c r="P288" s="8" t="e">
        <f>IF(OR(ISNA(P$1),ISNA($A288)),NA(),'临-燃尽0'!BA289)</f>
        <v>#N/A</v>
      </c>
      <c r="Q288" s="8" t="e">
        <f>IF(OR(ISNA(Q$1),ISNA($A288)),NA(),'临-燃尽0'!BB289)</f>
        <v>#N/A</v>
      </c>
      <c r="R288" s="8" t="e">
        <f>IF(OR(ISNA(R$1),ISNA($A288)),NA(),'临-燃尽0'!BC289)</f>
        <v>#N/A</v>
      </c>
      <c r="S288" s="8" t="e">
        <f>IF(OR(ISNA(S$1),ISNA($A288)),NA(),'临-燃尽0'!BD289)</f>
        <v>#N/A</v>
      </c>
      <c r="T288" s="8" t="e">
        <f>IF(OR(ISNA(T$1),ISNA($A288)),NA(),'临-燃尽0'!BE289)</f>
        <v>#N/A</v>
      </c>
      <c r="U288" s="8" t="e">
        <f>IF(OR(ISNA(U$1),ISNA($A288)),NA(),'临-燃尽0'!BF289)</f>
        <v>#N/A</v>
      </c>
      <c r="V288" s="8" t="e">
        <f>IF(OR(ISNA(V$1),ISNA($A288)),NA(),'临-燃尽0'!BG289)</f>
        <v>#N/A</v>
      </c>
      <c r="W288" s="8" t="e">
        <f>IF(OR(ISNA(W$1),ISNA($A288)),NA(),'临-燃尽0'!BH289)</f>
        <v>#N/A</v>
      </c>
      <c r="X288" s="8" t="e">
        <f>IF(OR(ISNA(X$1),ISNA($A288)),NA(),'临-燃尽0'!BI289)</f>
        <v>#N/A</v>
      </c>
      <c r="Y288" s="8" t="e">
        <f>IF(OR(ISNA(Y$1),ISNA($A288)),NA(),'临-燃尽0'!BJ289)</f>
        <v>#N/A</v>
      </c>
      <c r="Z288" s="8" t="e">
        <f>IF(OR(ISNA(Z$1),ISNA($A288)),NA(),'临-燃尽0'!BK289)</f>
        <v>#N/A</v>
      </c>
      <c r="AA288" s="8" t="e">
        <f>IF(OR(ISNA(AA$1),ISNA($A288)),NA(),'临-燃尽0'!BL289)</f>
        <v>#N/A</v>
      </c>
      <c r="AB288" s="8" t="e">
        <f>IF(OR(ISNA(AB$1),ISNA($A288)),NA(),'临-燃尽0'!BM289)</f>
        <v>#N/A</v>
      </c>
      <c r="AC288" s="8" t="e">
        <f>IF(OR(ISNA(AC$1),ISNA($A288)),NA(),'临-燃尽0'!BN289)</f>
        <v>#N/A</v>
      </c>
      <c r="AD288" s="8" t="e">
        <f>IF(OR(ISNA(AD$1),ISNA($A288)),NA(),'临-燃尽0'!BO289)</f>
        <v>#N/A</v>
      </c>
      <c r="AE288" s="8" t="e">
        <f>IF(OR(ISNA(AE$1),ISNA($A288)),NA(),'临-燃尽0'!BP289)</f>
        <v>#N/A</v>
      </c>
      <c r="AF288" s="8" t="e">
        <f>IF(OR(ISNA(AF$1),ISNA($A288)),NA(),'临-燃尽0'!BQ289)</f>
        <v>#N/A</v>
      </c>
      <c r="AG288" s="8" t="e">
        <f>IF(OR(ISNA(AG$1),ISNA($A288)),NA(),'临-燃尽0'!BR289)</f>
        <v>#N/A</v>
      </c>
      <c r="AH288" s="8" t="e">
        <f>IF(OR(ISNA(AH$1),ISNA($A288)),NA(),'临-燃尽0'!BS289)</f>
        <v>#N/A</v>
      </c>
      <c r="AI288" s="8" t="e">
        <f>IF(OR(ISNA(AI$1),ISNA($A288)),NA(),'临-燃尽0'!BT289)</f>
        <v>#N/A</v>
      </c>
      <c r="AJ288" s="8" t="e">
        <f>IF(OR(ISNA(AJ$1),ISNA($A288)),NA(),'临-燃尽0'!BU289)</f>
        <v>#N/A</v>
      </c>
      <c r="AK288" s="8" t="e">
        <f>IF(OR(ISNA(AK$1),ISNA($A288)),NA(),'临-燃尽0'!BV289)</f>
        <v>#N/A</v>
      </c>
      <c r="AL288" s="8" t="e">
        <f>IF(OR(ISNA(AL$1),ISNA($A288)),NA(),'临-燃尽0'!BW289)</f>
        <v>#N/A</v>
      </c>
      <c r="AM288" s="8" t="e">
        <f>IF(OR(ISNA(AM$1),ISNA($A288)),NA(),'临-燃尽0'!BX289)</f>
        <v>#N/A</v>
      </c>
      <c r="AN288" s="8" t="e">
        <f>IF(OR(ISNA(AN$1),ISNA($A288)),NA(),'临-燃尽0'!BY289)</f>
        <v>#N/A</v>
      </c>
      <c r="AO288" s="8" t="e">
        <f>IF(OR(ISNA(AO$1),ISNA($A288)),NA(),'临-燃尽0'!BZ289)</f>
        <v>#N/A</v>
      </c>
      <c r="AP288" s="8" t="e">
        <f>IF(OR(ISNA(AP$1),ISNA($A288)),NA(),'临-燃尽0'!CA289)</f>
        <v>#N/A</v>
      </c>
      <c r="AQ288" s="8" t="e">
        <f>IF(OR(ISNA(AQ$1),ISNA($A288)),NA(),'临-燃尽0'!CB289)</f>
        <v>#N/A</v>
      </c>
      <c r="AR288" s="8" t="e">
        <f>IF(OR(ISNA(AR$1),ISNA($A288)),NA(),'临-燃尽0'!CC289)</f>
        <v>#N/A</v>
      </c>
      <c r="AS288" s="8" t="e">
        <f>IF(OR(ISNA(AS$1),ISNA($A288)),NA(),'临-燃尽0'!CD289)</f>
        <v>#N/A</v>
      </c>
      <c r="AT288" s="8" t="e">
        <f>IF(OR(ISNA(AT$1),ISNA($A288)),NA(),'临-燃尽0'!CE289)</f>
        <v>#N/A</v>
      </c>
      <c r="AU288" s="8" t="e">
        <f>IF(OR(ISNA(AU$1),ISNA($A288)),NA(),'临-燃尽0'!CF289)</f>
        <v>#N/A</v>
      </c>
      <c r="AV288" s="8" t="e">
        <f>IF(OR(ISNA(AV$1),ISNA($A288)),NA(),'临-燃尽0'!CG289)</f>
        <v>#N/A</v>
      </c>
      <c r="AW288" s="8" t="e">
        <f>IF(OR(ISNA(AW$1),ISNA($A288)),NA(),'临-燃尽0'!CH289)</f>
        <v>#N/A</v>
      </c>
      <c r="AX288" s="8" t="e">
        <f>IF(OR(ISNA(AX$1),ISNA($A288)),NA(),'临-燃尽0'!CI289)</f>
        <v>#N/A</v>
      </c>
      <c r="AY288" s="8" t="e">
        <f>IF(OR(ISNA(AY$1),ISNA($A288)),NA(),'临-燃尽0'!CJ289)</f>
        <v>#N/A</v>
      </c>
      <c r="AZ288" s="8" t="e">
        <f>IF(OR(ISNA(AZ$1),ISNA($A288)),NA(),'临-燃尽0'!CK289)</f>
        <v>#N/A</v>
      </c>
    </row>
    <row r="289" spans="1:52">
      <c r="A289" s="8" t="e">
        <f>IF(OR('临-燃尽0'!AL290="",'临-燃尽0'!AL290="总计"),NA(),'临-燃尽0'!AL290)</f>
        <v>#N/A</v>
      </c>
      <c r="B289" s="8" t="e">
        <f>IF(ISNA($A289),NA(),'临-燃尽0'!AM290)</f>
        <v>#N/A</v>
      </c>
      <c r="C289" s="8" t="e">
        <f>IF(ISNA($A289),NA(),'临-燃尽0'!AN290)</f>
        <v>#N/A</v>
      </c>
      <c r="D289" s="8" t="e">
        <f>IF(ISNA($A289),NA(),'临-燃尽0'!AO290)</f>
        <v>#N/A</v>
      </c>
      <c r="E289" s="8" t="e">
        <f>IF(OR(ISNA(E$1),ISNA($A289)),NA(),'临-燃尽0'!AP290)</f>
        <v>#N/A</v>
      </c>
      <c r="F289" s="8" t="e">
        <f>IF(OR(ISNA(F$1),ISNA($A289)),NA(),'临-燃尽0'!AQ290)</f>
        <v>#N/A</v>
      </c>
      <c r="G289" s="8" t="e">
        <f>IF(OR(ISNA(G$1),ISNA($A289)),NA(),'临-燃尽0'!AR290)</f>
        <v>#N/A</v>
      </c>
      <c r="H289" s="8" t="e">
        <f>IF(OR(ISNA(H$1),ISNA($A289)),NA(),'临-燃尽0'!AS290)</f>
        <v>#N/A</v>
      </c>
      <c r="I289" s="8" t="e">
        <f>IF(OR(ISNA(I$1),ISNA($A289)),NA(),'临-燃尽0'!AT290)</f>
        <v>#N/A</v>
      </c>
      <c r="J289" s="8" t="e">
        <f>IF(OR(ISNA(J$1),ISNA($A289)),NA(),'临-燃尽0'!AU290)</f>
        <v>#N/A</v>
      </c>
      <c r="K289" s="8" t="e">
        <f>IF(OR(ISNA(K$1),ISNA($A289)),NA(),'临-燃尽0'!AV290)</f>
        <v>#N/A</v>
      </c>
      <c r="L289" s="8" t="e">
        <f>IF(OR(ISNA(L$1),ISNA($A289)),NA(),'临-燃尽0'!AW290)</f>
        <v>#N/A</v>
      </c>
      <c r="M289" s="8" t="e">
        <f>IF(OR(ISNA(M$1),ISNA($A289)),NA(),'临-燃尽0'!AX290)</f>
        <v>#N/A</v>
      </c>
      <c r="N289" s="8" t="e">
        <f>IF(OR(ISNA(N$1),ISNA($A289)),NA(),'临-燃尽0'!AY290)</f>
        <v>#N/A</v>
      </c>
      <c r="O289" s="8" t="e">
        <f>IF(OR(ISNA(O$1),ISNA($A289)),NA(),'临-燃尽0'!AZ290)</f>
        <v>#N/A</v>
      </c>
      <c r="P289" s="8" t="e">
        <f>IF(OR(ISNA(P$1),ISNA($A289)),NA(),'临-燃尽0'!BA290)</f>
        <v>#N/A</v>
      </c>
      <c r="Q289" s="8" t="e">
        <f>IF(OR(ISNA(Q$1),ISNA($A289)),NA(),'临-燃尽0'!BB290)</f>
        <v>#N/A</v>
      </c>
      <c r="R289" s="8" t="e">
        <f>IF(OR(ISNA(R$1),ISNA($A289)),NA(),'临-燃尽0'!BC290)</f>
        <v>#N/A</v>
      </c>
      <c r="S289" s="8" t="e">
        <f>IF(OR(ISNA(S$1),ISNA($A289)),NA(),'临-燃尽0'!BD290)</f>
        <v>#N/A</v>
      </c>
      <c r="T289" s="8" t="e">
        <f>IF(OR(ISNA(T$1),ISNA($A289)),NA(),'临-燃尽0'!BE290)</f>
        <v>#N/A</v>
      </c>
      <c r="U289" s="8" t="e">
        <f>IF(OR(ISNA(U$1),ISNA($A289)),NA(),'临-燃尽0'!BF290)</f>
        <v>#N/A</v>
      </c>
      <c r="V289" s="8" t="e">
        <f>IF(OR(ISNA(V$1),ISNA($A289)),NA(),'临-燃尽0'!BG290)</f>
        <v>#N/A</v>
      </c>
      <c r="W289" s="8" t="e">
        <f>IF(OR(ISNA(W$1),ISNA($A289)),NA(),'临-燃尽0'!BH290)</f>
        <v>#N/A</v>
      </c>
      <c r="X289" s="8" t="e">
        <f>IF(OR(ISNA(X$1),ISNA($A289)),NA(),'临-燃尽0'!BI290)</f>
        <v>#N/A</v>
      </c>
      <c r="Y289" s="8" t="e">
        <f>IF(OR(ISNA(Y$1),ISNA($A289)),NA(),'临-燃尽0'!BJ290)</f>
        <v>#N/A</v>
      </c>
      <c r="Z289" s="8" t="e">
        <f>IF(OR(ISNA(Z$1),ISNA($A289)),NA(),'临-燃尽0'!BK290)</f>
        <v>#N/A</v>
      </c>
      <c r="AA289" s="8" t="e">
        <f>IF(OR(ISNA(AA$1),ISNA($A289)),NA(),'临-燃尽0'!BL290)</f>
        <v>#N/A</v>
      </c>
      <c r="AB289" s="8" t="e">
        <f>IF(OR(ISNA(AB$1),ISNA($A289)),NA(),'临-燃尽0'!BM290)</f>
        <v>#N/A</v>
      </c>
      <c r="AC289" s="8" t="e">
        <f>IF(OR(ISNA(AC$1),ISNA($A289)),NA(),'临-燃尽0'!BN290)</f>
        <v>#N/A</v>
      </c>
      <c r="AD289" s="8" t="e">
        <f>IF(OR(ISNA(AD$1),ISNA($A289)),NA(),'临-燃尽0'!BO290)</f>
        <v>#N/A</v>
      </c>
      <c r="AE289" s="8" t="e">
        <f>IF(OR(ISNA(AE$1),ISNA($A289)),NA(),'临-燃尽0'!BP290)</f>
        <v>#N/A</v>
      </c>
      <c r="AF289" s="8" t="e">
        <f>IF(OR(ISNA(AF$1),ISNA($A289)),NA(),'临-燃尽0'!BQ290)</f>
        <v>#N/A</v>
      </c>
      <c r="AG289" s="8" t="e">
        <f>IF(OR(ISNA(AG$1),ISNA($A289)),NA(),'临-燃尽0'!BR290)</f>
        <v>#N/A</v>
      </c>
      <c r="AH289" s="8" t="e">
        <f>IF(OR(ISNA(AH$1),ISNA($A289)),NA(),'临-燃尽0'!BS290)</f>
        <v>#N/A</v>
      </c>
      <c r="AI289" s="8" t="e">
        <f>IF(OR(ISNA(AI$1),ISNA($A289)),NA(),'临-燃尽0'!BT290)</f>
        <v>#N/A</v>
      </c>
      <c r="AJ289" s="8" t="e">
        <f>IF(OR(ISNA(AJ$1),ISNA($A289)),NA(),'临-燃尽0'!BU290)</f>
        <v>#N/A</v>
      </c>
      <c r="AK289" s="8" t="e">
        <f>IF(OR(ISNA(AK$1),ISNA($A289)),NA(),'临-燃尽0'!BV290)</f>
        <v>#N/A</v>
      </c>
      <c r="AL289" s="8" t="e">
        <f>IF(OR(ISNA(AL$1),ISNA($A289)),NA(),'临-燃尽0'!BW290)</f>
        <v>#N/A</v>
      </c>
      <c r="AM289" s="8" t="e">
        <f>IF(OR(ISNA(AM$1),ISNA($A289)),NA(),'临-燃尽0'!BX290)</f>
        <v>#N/A</v>
      </c>
      <c r="AN289" s="8" t="e">
        <f>IF(OR(ISNA(AN$1),ISNA($A289)),NA(),'临-燃尽0'!BY290)</f>
        <v>#N/A</v>
      </c>
      <c r="AO289" s="8" t="e">
        <f>IF(OR(ISNA(AO$1),ISNA($A289)),NA(),'临-燃尽0'!BZ290)</f>
        <v>#N/A</v>
      </c>
      <c r="AP289" s="8" t="e">
        <f>IF(OR(ISNA(AP$1),ISNA($A289)),NA(),'临-燃尽0'!CA290)</f>
        <v>#N/A</v>
      </c>
      <c r="AQ289" s="8" t="e">
        <f>IF(OR(ISNA(AQ$1),ISNA($A289)),NA(),'临-燃尽0'!CB290)</f>
        <v>#N/A</v>
      </c>
      <c r="AR289" s="8" t="e">
        <f>IF(OR(ISNA(AR$1),ISNA($A289)),NA(),'临-燃尽0'!CC290)</f>
        <v>#N/A</v>
      </c>
      <c r="AS289" s="8" t="e">
        <f>IF(OR(ISNA(AS$1),ISNA($A289)),NA(),'临-燃尽0'!CD290)</f>
        <v>#N/A</v>
      </c>
      <c r="AT289" s="8" t="e">
        <f>IF(OR(ISNA(AT$1),ISNA($A289)),NA(),'临-燃尽0'!CE290)</f>
        <v>#N/A</v>
      </c>
      <c r="AU289" s="8" t="e">
        <f>IF(OR(ISNA(AU$1),ISNA($A289)),NA(),'临-燃尽0'!CF290)</f>
        <v>#N/A</v>
      </c>
      <c r="AV289" s="8" t="e">
        <f>IF(OR(ISNA(AV$1),ISNA($A289)),NA(),'临-燃尽0'!CG290)</f>
        <v>#N/A</v>
      </c>
      <c r="AW289" s="8" t="e">
        <f>IF(OR(ISNA(AW$1),ISNA($A289)),NA(),'临-燃尽0'!CH290)</f>
        <v>#N/A</v>
      </c>
      <c r="AX289" s="8" t="e">
        <f>IF(OR(ISNA(AX$1),ISNA($A289)),NA(),'临-燃尽0'!CI290)</f>
        <v>#N/A</v>
      </c>
      <c r="AY289" s="8" t="e">
        <f>IF(OR(ISNA(AY$1),ISNA($A289)),NA(),'临-燃尽0'!CJ290)</f>
        <v>#N/A</v>
      </c>
      <c r="AZ289" s="8" t="e">
        <f>IF(OR(ISNA(AZ$1),ISNA($A289)),NA(),'临-燃尽0'!CK290)</f>
        <v>#N/A</v>
      </c>
    </row>
    <row r="290" spans="1:52">
      <c r="A290" s="8" t="e">
        <f>IF(OR('临-燃尽0'!AL291="",'临-燃尽0'!AL291="总计"),NA(),'临-燃尽0'!AL291)</f>
        <v>#N/A</v>
      </c>
      <c r="B290" s="8" t="e">
        <f>IF(ISNA($A290),NA(),'临-燃尽0'!AM291)</f>
        <v>#N/A</v>
      </c>
      <c r="C290" s="8" t="e">
        <f>IF(ISNA($A290),NA(),'临-燃尽0'!AN291)</f>
        <v>#N/A</v>
      </c>
      <c r="D290" s="8" t="e">
        <f>IF(ISNA($A290),NA(),'临-燃尽0'!AO291)</f>
        <v>#N/A</v>
      </c>
      <c r="E290" s="8" t="e">
        <f>IF(OR(ISNA(E$1),ISNA($A290)),NA(),'临-燃尽0'!AP291)</f>
        <v>#N/A</v>
      </c>
      <c r="F290" s="8" t="e">
        <f>IF(OR(ISNA(F$1),ISNA($A290)),NA(),'临-燃尽0'!AQ291)</f>
        <v>#N/A</v>
      </c>
      <c r="G290" s="8" t="e">
        <f>IF(OR(ISNA(G$1),ISNA($A290)),NA(),'临-燃尽0'!AR291)</f>
        <v>#N/A</v>
      </c>
      <c r="H290" s="8" t="e">
        <f>IF(OR(ISNA(H$1),ISNA($A290)),NA(),'临-燃尽0'!AS291)</f>
        <v>#N/A</v>
      </c>
      <c r="I290" s="8" t="e">
        <f>IF(OR(ISNA(I$1),ISNA($A290)),NA(),'临-燃尽0'!AT291)</f>
        <v>#N/A</v>
      </c>
      <c r="J290" s="8" t="e">
        <f>IF(OR(ISNA(J$1),ISNA($A290)),NA(),'临-燃尽0'!AU291)</f>
        <v>#N/A</v>
      </c>
      <c r="K290" s="8" t="e">
        <f>IF(OR(ISNA(K$1),ISNA($A290)),NA(),'临-燃尽0'!AV291)</f>
        <v>#N/A</v>
      </c>
      <c r="L290" s="8" t="e">
        <f>IF(OR(ISNA(L$1),ISNA($A290)),NA(),'临-燃尽0'!AW291)</f>
        <v>#N/A</v>
      </c>
      <c r="M290" s="8" t="e">
        <f>IF(OR(ISNA(M$1),ISNA($A290)),NA(),'临-燃尽0'!AX291)</f>
        <v>#N/A</v>
      </c>
      <c r="N290" s="8" t="e">
        <f>IF(OR(ISNA(N$1),ISNA($A290)),NA(),'临-燃尽0'!AY291)</f>
        <v>#N/A</v>
      </c>
      <c r="O290" s="8" t="e">
        <f>IF(OR(ISNA(O$1),ISNA($A290)),NA(),'临-燃尽0'!AZ291)</f>
        <v>#N/A</v>
      </c>
      <c r="P290" s="8" t="e">
        <f>IF(OR(ISNA(P$1),ISNA($A290)),NA(),'临-燃尽0'!BA291)</f>
        <v>#N/A</v>
      </c>
      <c r="Q290" s="8" t="e">
        <f>IF(OR(ISNA(Q$1),ISNA($A290)),NA(),'临-燃尽0'!BB291)</f>
        <v>#N/A</v>
      </c>
      <c r="R290" s="8" t="e">
        <f>IF(OR(ISNA(R$1),ISNA($A290)),NA(),'临-燃尽0'!BC291)</f>
        <v>#N/A</v>
      </c>
      <c r="S290" s="8" t="e">
        <f>IF(OR(ISNA(S$1),ISNA($A290)),NA(),'临-燃尽0'!BD291)</f>
        <v>#N/A</v>
      </c>
      <c r="T290" s="8" t="e">
        <f>IF(OR(ISNA(T$1),ISNA($A290)),NA(),'临-燃尽0'!BE291)</f>
        <v>#N/A</v>
      </c>
      <c r="U290" s="8" t="e">
        <f>IF(OR(ISNA(U$1),ISNA($A290)),NA(),'临-燃尽0'!BF291)</f>
        <v>#N/A</v>
      </c>
      <c r="V290" s="8" t="e">
        <f>IF(OR(ISNA(V$1),ISNA($A290)),NA(),'临-燃尽0'!BG291)</f>
        <v>#N/A</v>
      </c>
      <c r="W290" s="8" t="e">
        <f>IF(OR(ISNA(W$1),ISNA($A290)),NA(),'临-燃尽0'!BH291)</f>
        <v>#N/A</v>
      </c>
      <c r="X290" s="8" t="e">
        <f>IF(OR(ISNA(X$1),ISNA($A290)),NA(),'临-燃尽0'!BI291)</f>
        <v>#N/A</v>
      </c>
      <c r="Y290" s="8" t="e">
        <f>IF(OR(ISNA(Y$1),ISNA($A290)),NA(),'临-燃尽0'!BJ291)</f>
        <v>#N/A</v>
      </c>
      <c r="Z290" s="8" t="e">
        <f>IF(OR(ISNA(Z$1),ISNA($A290)),NA(),'临-燃尽0'!BK291)</f>
        <v>#N/A</v>
      </c>
      <c r="AA290" s="8" t="e">
        <f>IF(OR(ISNA(AA$1),ISNA($A290)),NA(),'临-燃尽0'!BL291)</f>
        <v>#N/A</v>
      </c>
      <c r="AB290" s="8" t="e">
        <f>IF(OR(ISNA(AB$1),ISNA($A290)),NA(),'临-燃尽0'!BM291)</f>
        <v>#N/A</v>
      </c>
      <c r="AC290" s="8" t="e">
        <f>IF(OR(ISNA(AC$1),ISNA($A290)),NA(),'临-燃尽0'!BN291)</f>
        <v>#N/A</v>
      </c>
      <c r="AD290" s="8" t="e">
        <f>IF(OR(ISNA(AD$1),ISNA($A290)),NA(),'临-燃尽0'!BO291)</f>
        <v>#N/A</v>
      </c>
      <c r="AE290" s="8" t="e">
        <f>IF(OR(ISNA(AE$1),ISNA($A290)),NA(),'临-燃尽0'!BP291)</f>
        <v>#N/A</v>
      </c>
      <c r="AF290" s="8" t="e">
        <f>IF(OR(ISNA(AF$1),ISNA($A290)),NA(),'临-燃尽0'!BQ291)</f>
        <v>#N/A</v>
      </c>
      <c r="AG290" s="8" t="e">
        <f>IF(OR(ISNA(AG$1),ISNA($A290)),NA(),'临-燃尽0'!BR291)</f>
        <v>#N/A</v>
      </c>
      <c r="AH290" s="8" t="e">
        <f>IF(OR(ISNA(AH$1),ISNA($A290)),NA(),'临-燃尽0'!BS291)</f>
        <v>#N/A</v>
      </c>
      <c r="AI290" s="8" t="e">
        <f>IF(OR(ISNA(AI$1),ISNA($A290)),NA(),'临-燃尽0'!BT291)</f>
        <v>#N/A</v>
      </c>
      <c r="AJ290" s="8" t="e">
        <f>IF(OR(ISNA(AJ$1),ISNA($A290)),NA(),'临-燃尽0'!BU291)</f>
        <v>#N/A</v>
      </c>
      <c r="AK290" s="8" t="e">
        <f>IF(OR(ISNA(AK$1),ISNA($A290)),NA(),'临-燃尽0'!BV291)</f>
        <v>#N/A</v>
      </c>
      <c r="AL290" s="8" t="e">
        <f>IF(OR(ISNA(AL$1),ISNA($A290)),NA(),'临-燃尽0'!BW291)</f>
        <v>#N/A</v>
      </c>
      <c r="AM290" s="8" t="e">
        <f>IF(OR(ISNA(AM$1),ISNA($A290)),NA(),'临-燃尽0'!BX291)</f>
        <v>#N/A</v>
      </c>
      <c r="AN290" s="8" t="e">
        <f>IF(OR(ISNA(AN$1),ISNA($A290)),NA(),'临-燃尽0'!BY291)</f>
        <v>#N/A</v>
      </c>
      <c r="AO290" s="8" t="e">
        <f>IF(OR(ISNA(AO$1),ISNA($A290)),NA(),'临-燃尽0'!BZ291)</f>
        <v>#N/A</v>
      </c>
      <c r="AP290" s="8" t="e">
        <f>IF(OR(ISNA(AP$1),ISNA($A290)),NA(),'临-燃尽0'!CA291)</f>
        <v>#N/A</v>
      </c>
      <c r="AQ290" s="8" t="e">
        <f>IF(OR(ISNA(AQ$1),ISNA($A290)),NA(),'临-燃尽0'!CB291)</f>
        <v>#N/A</v>
      </c>
      <c r="AR290" s="8" t="e">
        <f>IF(OR(ISNA(AR$1),ISNA($A290)),NA(),'临-燃尽0'!CC291)</f>
        <v>#N/A</v>
      </c>
      <c r="AS290" s="8" t="e">
        <f>IF(OR(ISNA(AS$1),ISNA($A290)),NA(),'临-燃尽0'!CD291)</f>
        <v>#N/A</v>
      </c>
      <c r="AT290" s="8" t="e">
        <f>IF(OR(ISNA(AT$1),ISNA($A290)),NA(),'临-燃尽0'!CE291)</f>
        <v>#N/A</v>
      </c>
      <c r="AU290" s="8" t="e">
        <f>IF(OR(ISNA(AU$1),ISNA($A290)),NA(),'临-燃尽0'!CF291)</f>
        <v>#N/A</v>
      </c>
      <c r="AV290" s="8" t="e">
        <f>IF(OR(ISNA(AV$1),ISNA($A290)),NA(),'临-燃尽0'!CG291)</f>
        <v>#N/A</v>
      </c>
      <c r="AW290" s="8" t="e">
        <f>IF(OR(ISNA(AW$1),ISNA($A290)),NA(),'临-燃尽0'!CH291)</f>
        <v>#N/A</v>
      </c>
      <c r="AX290" s="8" t="e">
        <f>IF(OR(ISNA(AX$1),ISNA($A290)),NA(),'临-燃尽0'!CI291)</f>
        <v>#N/A</v>
      </c>
      <c r="AY290" s="8" t="e">
        <f>IF(OR(ISNA(AY$1),ISNA($A290)),NA(),'临-燃尽0'!CJ291)</f>
        <v>#N/A</v>
      </c>
      <c r="AZ290" s="8" t="e">
        <f>IF(OR(ISNA(AZ$1),ISNA($A290)),NA(),'临-燃尽0'!CK291)</f>
        <v>#N/A</v>
      </c>
    </row>
    <row r="291" spans="1:52">
      <c r="A291" s="8" t="e">
        <f>IF(OR('临-燃尽0'!AL292="",'临-燃尽0'!AL292="总计"),NA(),'临-燃尽0'!AL292)</f>
        <v>#N/A</v>
      </c>
      <c r="B291" s="8" t="e">
        <f>IF(ISNA($A291),NA(),'临-燃尽0'!AM292)</f>
        <v>#N/A</v>
      </c>
      <c r="C291" s="8" t="e">
        <f>IF(ISNA($A291),NA(),'临-燃尽0'!AN292)</f>
        <v>#N/A</v>
      </c>
      <c r="D291" s="8" t="e">
        <f>IF(ISNA($A291),NA(),'临-燃尽0'!AO292)</f>
        <v>#N/A</v>
      </c>
      <c r="E291" s="8" t="e">
        <f>IF(OR(ISNA(E$1),ISNA($A291)),NA(),'临-燃尽0'!AP292)</f>
        <v>#N/A</v>
      </c>
      <c r="F291" s="8" t="e">
        <f>IF(OR(ISNA(F$1),ISNA($A291)),NA(),'临-燃尽0'!AQ292)</f>
        <v>#N/A</v>
      </c>
      <c r="G291" s="8" t="e">
        <f>IF(OR(ISNA(G$1),ISNA($A291)),NA(),'临-燃尽0'!AR292)</f>
        <v>#N/A</v>
      </c>
      <c r="H291" s="8" t="e">
        <f>IF(OR(ISNA(H$1),ISNA($A291)),NA(),'临-燃尽0'!AS292)</f>
        <v>#N/A</v>
      </c>
      <c r="I291" s="8" t="e">
        <f>IF(OR(ISNA(I$1),ISNA($A291)),NA(),'临-燃尽0'!AT292)</f>
        <v>#N/A</v>
      </c>
      <c r="J291" s="8" t="e">
        <f>IF(OR(ISNA(J$1),ISNA($A291)),NA(),'临-燃尽0'!AU292)</f>
        <v>#N/A</v>
      </c>
      <c r="K291" s="8" t="e">
        <f>IF(OR(ISNA(K$1),ISNA($A291)),NA(),'临-燃尽0'!AV292)</f>
        <v>#N/A</v>
      </c>
      <c r="L291" s="8" t="e">
        <f>IF(OR(ISNA(L$1),ISNA($A291)),NA(),'临-燃尽0'!AW292)</f>
        <v>#N/A</v>
      </c>
      <c r="M291" s="8" t="e">
        <f>IF(OR(ISNA(M$1),ISNA($A291)),NA(),'临-燃尽0'!AX292)</f>
        <v>#N/A</v>
      </c>
      <c r="N291" s="8" t="e">
        <f>IF(OR(ISNA(N$1),ISNA($A291)),NA(),'临-燃尽0'!AY292)</f>
        <v>#N/A</v>
      </c>
      <c r="O291" s="8" t="e">
        <f>IF(OR(ISNA(O$1),ISNA($A291)),NA(),'临-燃尽0'!AZ292)</f>
        <v>#N/A</v>
      </c>
      <c r="P291" s="8" t="e">
        <f>IF(OR(ISNA(P$1),ISNA($A291)),NA(),'临-燃尽0'!BA292)</f>
        <v>#N/A</v>
      </c>
      <c r="Q291" s="8" t="e">
        <f>IF(OR(ISNA(Q$1),ISNA($A291)),NA(),'临-燃尽0'!BB292)</f>
        <v>#N/A</v>
      </c>
      <c r="R291" s="8" t="e">
        <f>IF(OR(ISNA(R$1),ISNA($A291)),NA(),'临-燃尽0'!BC292)</f>
        <v>#N/A</v>
      </c>
      <c r="S291" s="8" t="e">
        <f>IF(OR(ISNA(S$1),ISNA($A291)),NA(),'临-燃尽0'!BD292)</f>
        <v>#N/A</v>
      </c>
      <c r="T291" s="8" t="e">
        <f>IF(OR(ISNA(T$1),ISNA($A291)),NA(),'临-燃尽0'!BE292)</f>
        <v>#N/A</v>
      </c>
      <c r="U291" s="8" t="e">
        <f>IF(OR(ISNA(U$1),ISNA($A291)),NA(),'临-燃尽0'!BF292)</f>
        <v>#N/A</v>
      </c>
      <c r="V291" s="8" t="e">
        <f>IF(OR(ISNA(V$1),ISNA($A291)),NA(),'临-燃尽0'!BG292)</f>
        <v>#N/A</v>
      </c>
      <c r="W291" s="8" t="e">
        <f>IF(OR(ISNA(W$1),ISNA($A291)),NA(),'临-燃尽0'!BH292)</f>
        <v>#N/A</v>
      </c>
      <c r="X291" s="8" t="e">
        <f>IF(OR(ISNA(X$1),ISNA($A291)),NA(),'临-燃尽0'!BI292)</f>
        <v>#N/A</v>
      </c>
      <c r="Y291" s="8" t="e">
        <f>IF(OR(ISNA(Y$1),ISNA($A291)),NA(),'临-燃尽0'!BJ292)</f>
        <v>#N/A</v>
      </c>
      <c r="Z291" s="8" t="e">
        <f>IF(OR(ISNA(Z$1),ISNA($A291)),NA(),'临-燃尽0'!BK292)</f>
        <v>#N/A</v>
      </c>
      <c r="AA291" s="8" t="e">
        <f>IF(OR(ISNA(AA$1),ISNA($A291)),NA(),'临-燃尽0'!BL292)</f>
        <v>#N/A</v>
      </c>
      <c r="AB291" s="8" t="e">
        <f>IF(OR(ISNA(AB$1),ISNA($A291)),NA(),'临-燃尽0'!BM292)</f>
        <v>#N/A</v>
      </c>
      <c r="AC291" s="8" t="e">
        <f>IF(OR(ISNA(AC$1),ISNA($A291)),NA(),'临-燃尽0'!BN292)</f>
        <v>#N/A</v>
      </c>
      <c r="AD291" s="8" t="e">
        <f>IF(OR(ISNA(AD$1),ISNA($A291)),NA(),'临-燃尽0'!BO292)</f>
        <v>#N/A</v>
      </c>
      <c r="AE291" s="8" t="e">
        <f>IF(OR(ISNA(AE$1),ISNA($A291)),NA(),'临-燃尽0'!BP292)</f>
        <v>#N/A</v>
      </c>
      <c r="AF291" s="8" t="e">
        <f>IF(OR(ISNA(AF$1),ISNA($A291)),NA(),'临-燃尽0'!BQ292)</f>
        <v>#N/A</v>
      </c>
      <c r="AG291" s="8" t="e">
        <f>IF(OR(ISNA(AG$1),ISNA($A291)),NA(),'临-燃尽0'!BR292)</f>
        <v>#N/A</v>
      </c>
      <c r="AH291" s="8" t="e">
        <f>IF(OR(ISNA(AH$1),ISNA($A291)),NA(),'临-燃尽0'!BS292)</f>
        <v>#N/A</v>
      </c>
      <c r="AI291" s="8" t="e">
        <f>IF(OR(ISNA(AI$1),ISNA($A291)),NA(),'临-燃尽0'!BT292)</f>
        <v>#N/A</v>
      </c>
      <c r="AJ291" s="8" t="e">
        <f>IF(OR(ISNA(AJ$1),ISNA($A291)),NA(),'临-燃尽0'!BU292)</f>
        <v>#N/A</v>
      </c>
      <c r="AK291" s="8" t="e">
        <f>IF(OR(ISNA(AK$1),ISNA($A291)),NA(),'临-燃尽0'!BV292)</f>
        <v>#N/A</v>
      </c>
      <c r="AL291" s="8" t="e">
        <f>IF(OR(ISNA(AL$1),ISNA($A291)),NA(),'临-燃尽0'!BW292)</f>
        <v>#N/A</v>
      </c>
      <c r="AM291" s="8" t="e">
        <f>IF(OR(ISNA(AM$1),ISNA($A291)),NA(),'临-燃尽0'!BX292)</f>
        <v>#N/A</v>
      </c>
      <c r="AN291" s="8" t="e">
        <f>IF(OR(ISNA(AN$1),ISNA($A291)),NA(),'临-燃尽0'!BY292)</f>
        <v>#N/A</v>
      </c>
      <c r="AO291" s="8" t="e">
        <f>IF(OR(ISNA(AO$1),ISNA($A291)),NA(),'临-燃尽0'!BZ292)</f>
        <v>#N/A</v>
      </c>
      <c r="AP291" s="8" t="e">
        <f>IF(OR(ISNA(AP$1),ISNA($A291)),NA(),'临-燃尽0'!CA292)</f>
        <v>#N/A</v>
      </c>
      <c r="AQ291" s="8" t="e">
        <f>IF(OR(ISNA(AQ$1),ISNA($A291)),NA(),'临-燃尽0'!CB292)</f>
        <v>#N/A</v>
      </c>
      <c r="AR291" s="8" t="e">
        <f>IF(OR(ISNA(AR$1),ISNA($A291)),NA(),'临-燃尽0'!CC292)</f>
        <v>#N/A</v>
      </c>
      <c r="AS291" s="8" t="e">
        <f>IF(OR(ISNA(AS$1),ISNA($A291)),NA(),'临-燃尽0'!CD292)</f>
        <v>#N/A</v>
      </c>
      <c r="AT291" s="8" t="e">
        <f>IF(OR(ISNA(AT$1),ISNA($A291)),NA(),'临-燃尽0'!CE292)</f>
        <v>#N/A</v>
      </c>
      <c r="AU291" s="8" t="e">
        <f>IF(OR(ISNA(AU$1),ISNA($A291)),NA(),'临-燃尽0'!CF292)</f>
        <v>#N/A</v>
      </c>
      <c r="AV291" s="8" t="e">
        <f>IF(OR(ISNA(AV$1),ISNA($A291)),NA(),'临-燃尽0'!CG292)</f>
        <v>#N/A</v>
      </c>
      <c r="AW291" s="8" t="e">
        <f>IF(OR(ISNA(AW$1),ISNA($A291)),NA(),'临-燃尽0'!CH292)</f>
        <v>#N/A</v>
      </c>
      <c r="AX291" s="8" t="e">
        <f>IF(OR(ISNA(AX$1),ISNA($A291)),NA(),'临-燃尽0'!CI292)</f>
        <v>#N/A</v>
      </c>
      <c r="AY291" s="8" t="e">
        <f>IF(OR(ISNA(AY$1),ISNA($A291)),NA(),'临-燃尽0'!CJ292)</f>
        <v>#N/A</v>
      </c>
      <c r="AZ291" s="8" t="e">
        <f>IF(OR(ISNA(AZ$1),ISNA($A291)),NA(),'临-燃尽0'!CK292)</f>
        <v>#N/A</v>
      </c>
    </row>
    <row r="292" spans="1:52">
      <c r="A292" s="8" t="e">
        <f>IF(OR('临-燃尽0'!AL293="",'临-燃尽0'!AL293="总计"),NA(),'临-燃尽0'!AL293)</f>
        <v>#N/A</v>
      </c>
      <c r="B292" s="8" t="e">
        <f>IF(ISNA($A292),NA(),'临-燃尽0'!AM293)</f>
        <v>#N/A</v>
      </c>
      <c r="C292" s="8" t="e">
        <f>IF(ISNA($A292),NA(),'临-燃尽0'!AN293)</f>
        <v>#N/A</v>
      </c>
      <c r="D292" s="8" t="e">
        <f>IF(ISNA($A292),NA(),'临-燃尽0'!AO293)</f>
        <v>#N/A</v>
      </c>
      <c r="E292" s="8" t="e">
        <f>IF(OR(ISNA(E$1),ISNA($A292)),NA(),'临-燃尽0'!AP293)</f>
        <v>#N/A</v>
      </c>
      <c r="F292" s="8" t="e">
        <f>IF(OR(ISNA(F$1),ISNA($A292)),NA(),'临-燃尽0'!AQ293)</f>
        <v>#N/A</v>
      </c>
      <c r="G292" s="8" t="e">
        <f>IF(OR(ISNA(G$1),ISNA($A292)),NA(),'临-燃尽0'!AR293)</f>
        <v>#N/A</v>
      </c>
      <c r="H292" s="8" t="e">
        <f>IF(OR(ISNA(H$1),ISNA($A292)),NA(),'临-燃尽0'!AS293)</f>
        <v>#N/A</v>
      </c>
      <c r="I292" s="8" t="e">
        <f>IF(OR(ISNA(I$1),ISNA($A292)),NA(),'临-燃尽0'!AT293)</f>
        <v>#N/A</v>
      </c>
      <c r="J292" s="8" t="e">
        <f>IF(OR(ISNA(J$1),ISNA($A292)),NA(),'临-燃尽0'!AU293)</f>
        <v>#N/A</v>
      </c>
      <c r="K292" s="8" t="e">
        <f>IF(OR(ISNA(K$1),ISNA($A292)),NA(),'临-燃尽0'!AV293)</f>
        <v>#N/A</v>
      </c>
      <c r="L292" s="8" t="e">
        <f>IF(OR(ISNA(L$1),ISNA($A292)),NA(),'临-燃尽0'!AW293)</f>
        <v>#N/A</v>
      </c>
      <c r="M292" s="8" t="e">
        <f>IF(OR(ISNA(M$1),ISNA($A292)),NA(),'临-燃尽0'!AX293)</f>
        <v>#N/A</v>
      </c>
      <c r="N292" s="8" t="e">
        <f>IF(OR(ISNA(N$1),ISNA($A292)),NA(),'临-燃尽0'!AY293)</f>
        <v>#N/A</v>
      </c>
      <c r="O292" s="8" t="e">
        <f>IF(OR(ISNA(O$1),ISNA($A292)),NA(),'临-燃尽0'!AZ293)</f>
        <v>#N/A</v>
      </c>
      <c r="P292" s="8" t="e">
        <f>IF(OR(ISNA(P$1),ISNA($A292)),NA(),'临-燃尽0'!BA293)</f>
        <v>#N/A</v>
      </c>
      <c r="Q292" s="8" t="e">
        <f>IF(OR(ISNA(Q$1),ISNA($A292)),NA(),'临-燃尽0'!BB293)</f>
        <v>#N/A</v>
      </c>
      <c r="R292" s="8" t="e">
        <f>IF(OR(ISNA(R$1),ISNA($A292)),NA(),'临-燃尽0'!BC293)</f>
        <v>#N/A</v>
      </c>
      <c r="S292" s="8" t="e">
        <f>IF(OR(ISNA(S$1),ISNA($A292)),NA(),'临-燃尽0'!BD293)</f>
        <v>#N/A</v>
      </c>
      <c r="T292" s="8" t="e">
        <f>IF(OR(ISNA(T$1),ISNA($A292)),NA(),'临-燃尽0'!BE293)</f>
        <v>#N/A</v>
      </c>
      <c r="U292" s="8" t="e">
        <f>IF(OR(ISNA(U$1),ISNA($A292)),NA(),'临-燃尽0'!BF293)</f>
        <v>#N/A</v>
      </c>
      <c r="V292" s="8" t="e">
        <f>IF(OR(ISNA(V$1),ISNA($A292)),NA(),'临-燃尽0'!BG293)</f>
        <v>#N/A</v>
      </c>
      <c r="W292" s="8" t="e">
        <f>IF(OR(ISNA(W$1),ISNA($A292)),NA(),'临-燃尽0'!BH293)</f>
        <v>#N/A</v>
      </c>
      <c r="X292" s="8" t="e">
        <f>IF(OR(ISNA(X$1),ISNA($A292)),NA(),'临-燃尽0'!BI293)</f>
        <v>#N/A</v>
      </c>
      <c r="Y292" s="8" t="e">
        <f>IF(OR(ISNA(Y$1),ISNA($A292)),NA(),'临-燃尽0'!BJ293)</f>
        <v>#N/A</v>
      </c>
      <c r="Z292" s="8" t="e">
        <f>IF(OR(ISNA(Z$1),ISNA($A292)),NA(),'临-燃尽0'!BK293)</f>
        <v>#N/A</v>
      </c>
      <c r="AA292" s="8" t="e">
        <f>IF(OR(ISNA(AA$1),ISNA($A292)),NA(),'临-燃尽0'!BL293)</f>
        <v>#N/A</v>
      </c>
      <c r="AB292" s="8" t="e">
        <f>IF(OR(ISNA(AB$1),ISNA($A292)),NA(),'临-燃尽0'!BM293)</f>
        <v>#N/A</v>
      </c>
      <c r="AC292" s="8" t="e">
        <f>IF(OR(ISNA(AC$1),ISNA($A292)),NA(),'临-燃尽0'!BN293)</f>
        <v>#N/A</v>
      </c>
      <c r="AD292" s="8" t="e">
        <f>IF(OR(ISNA(AD$1),ISNA($A292)),NA(),'临-燃尽0'!BO293)</f>
        <v>#N/A</v>
      </c>
      <c r="AE292" s="8" t="e">
        <f>IF(OR(ISNA(AE$1),ISNA($A292)),NA(),'临-燃尽0'!BP293)</f>
        <v>#N/A</v>
      </c>
      <c r="AF292" s="8" t="e">
        <f>IF(OR(ISNA(AF$1),ISNA($A292)),NA(),'临-燃尽0'!BQ293)</f>
        <v>#N/A</v>
      </c>
      <c r="AG292" s="8" t="e">
        <f>IF(OR(ISNA(AG$1),ISNA($A292)),NA(),'临-燃尽0'!BR293)</f>
        <v>#N/A</v>
      </c>
      <c r="AH292" s="8" t="e">
        <f>IF(OR(ISNA(AH$1),ISNA($A292)),NA(),'临-燃尽0'!BS293)</f>
        <v>#N/A</v>
      </c>
      <c r="AI292" s="8" t="e">
        <f>IF(OR(ISNA(AI$1),ISNA($A292)),NA(),'临-燃尽0'!BT293)</f>
        <v>#N/A</v>
      </c>
      <c r="AJ292" s="8" t="e">
        <f>IF(OR(ISNA(AJ$1),ISNA($A292)),NA(),'临-燃尽0'!BU293)</f>
        <v>#N/A</v>
      </c>
      <c r="AK292" s="8" t="e">
        <f>IF(OR(ISNA(AK$1),ISNA($A292)),NA(),'临-燃尽0'!BV293)</f>
        <v>#N/A</v>
      </c>
      <c r="AL292" s="8" t="e">
        <f>IF(OR(ISNA(AL$1),ISNA($A292)),NA(),'临-燃尽0'!BW293)</f>
        <v>#N/A</v>
      </c>
      <c r="AM292" s="8" t="e">
        <f>IF(OR(ISNA(AM$1),ISNA($A292)),NA(),'临-燃尽0'!BX293)</f>
        <v>#N/A</v>
      </c>
      <c r="AN292" s="8" t="e">
        <f>IF(OR(ISNA(AN$1),ISNA($A292)),NA(),'临-燃尽0'!BY293)</f>
        <v>#N/A</v>
      </c>
      <c r="AO292" s="8" t="e">
        <f>IF(OR(ISNA(AO$1),ISNA($A292)),NA(),'临-燃尽0'!BZ293)</f>
        <v>#N/A</v>
      </c>
      <c r="AP292" s="8" t="e">
        <f>IF(OR(ISNA(AP$1),ISNA($A292)),NA(),'临-燃尽0'!CA293)</f>
        <v>#N/A</v>
      </c>
      <c r="AQ292" s="8" t="e">
        <f>IF(OR(ISNA(AQ$1),ISNA($A292)),NA(),'临-燃尽0'!CB293)</f>
        <v>#N/A</v>
      </c>
      <c r="AR292" s="8" t="e">
        <f>IF(OR(ISNA(AR$1),ISNA($A292)),NA(),'临-燃尽0'!CC293)</f>
        <v>#N/A</v>
      </c>
      <c r="AS292" s="8" t="e">
        <f>IF(OR(ISNA(AS$1),ISNA($A292)),NA(),'临-燃尽0'!CD293)</f>
        <v>#N/A</v>
      </c>
      <c r="AT292" s="8" t="e">
        <f>IF(OR(ISNA(AT$1),ISNA($A292)),NA(),'临-燃尽0'!CE293)</f>
        <v>#N/A</v>
      </c>
      <c r="AU292" s="8" t="e">
        <f>IF(OR(ISNA(AU$1),ISNA($A292)),NA(),'临-燃尽0'!CF293)</f>
        <v>#N/A</v>
      </c>
      <c r="AV292" s="8" t="e">
        <f>IF(OR(ISNA(AV$1),ISNA($A292)),NA(),'临-燃尽0'!CG293)</f>
        <v>#N/A</v>
      </c>
      <c r="AW292" s="8" t="e">
        <f>IF(OR(ISNA(AW$1),ISNA($A292)),NA(),'临-燃尽0'!CH293)</f>
        <v>#N/A</v>
      </c>
      <c r="AX292" s="8" t="e">
        <f>IF(OR(ISNA(AX$1),ISNA($A292)),NA(),'临-燃尽0'!CI293)</f>
        <v>#N/A</v>
      </c>
      <c r="AY292" s="8" t="e">
        <f>IF(OR(ISNA(AY$1),ISNA($A292)),NA(),'临-燃尽0'!CJ293)</f>
        <v>#N/A</v>
      </c>
      <c r="AZ292" s="8" t="e">
        <f>IF(OR(ISNA(AZ$1),ISNA($A292)),NA(),'临-燃尽0'!CK293)</f>
        <v>#N/A</v>
      </c>
    </row>
    <row r="293" spans="1:52">
      <c r="A293" s="8" t="e">
        <f>IF(OR('临-燃尽0'!AL294="",'临-燃尽0'!AL294="总计"),NA(),'临-燃尽0'!AL294)</f>
        <v>#N/A</v>
      </c>
      <c r="B293" s="8" t="e">
        <f>IF(ISNA($A293),NA(),'临-燃尽0'!AM294)</f>
        <v>#N/A</v>
      </c>
      <c r="C293" s="8" t="e">
        <f>IF(ISNA($A293),NA(),'临-燃尽0'!AN294)</f>
        <v>#N/A</v>
      </c>
      <c r="D293" s="8" t="e">
        <f>IF(ISNA($A293),NA(),'临-燃尽0'!AO294)</f>
        <v>#N/A</v>
      </c>
      <c r="E293" s="8" t="e">
        <f>IF(OR(ISNA(E$1),ISNA($A293)),NA(),'临-燃尽0'!AP294)</f>
        <v>#N/A</v>
      </c>
      <c r="F293" s="8" t="e">
        <f>IF(OR(ISNA(F$1),ISNA($A293)),NA(),'临-燃尽0'!AQ294)</f>
        <v>#N/A</v>
      </c>
      <c r="G293" s="8" t="e">
        <f>IF(OR(ISNA(G$1),ISNA($A293)),NA(),'临-燃尽0'!AR294)</f>
        <v>#N/A</v>
      </c>
      <c r="H293" s="8" t="e">
        <f>IF(OR(ISNA(H$1),ISNA($A293)),NA(),'临-燃尽0'!AS294)</f>
        <v>#N/A</v>
      </c>
      <c r="I293" s="8" t="e">
        <f>IF(OR(ISNA(I$1),ISNA($A293)),NA(),'临-燃尽0'!AT294)</f>
        <v>#N/A</v>
      </c>
      <c r="J293" s="8" t="e">
        <f>IF(OR(ISNA(J$1),ISNA($A293)),NA(),'临-燃尽0'!AU294)</f>
        <v>#N/A</v>
      </c>
      <c r="K293" s="8" t="e">
        <f>IF(OR(ISNA(K$1),ISNA($A293)),NA(),'临-燃尽0'!AV294)</f>
        <v>#N/A</v>
      </c>
      <c r="L293" s="8" t="e">
        <f>IF(OR(ISNA(L$1),ISNA($A293)),NA(),'临-燃尽0'!AW294)</f>
        <v>#N/A</v>
      </c>
      <c r="M293" s="8" t="e">
        <f>IF(OR(ISNA(M$1),ISNA($A293)),NA(),'临-燃尽0'!AX294)</f>
        <v>#N/A</v>
      </c>
      <c r="N293" s="8" t="e">
        <f>IF(OR(ISNA(N$1),ISNA($A293)),NA(),'临-燃尽0'!AY294)</f>
        <v>#N/A</v>
      </c>
      <c r="O293" s="8" t="e">
        <f>IF(OR(ISNA(O$1),ISNA($A293)),NA(),'临-燃尽0'!AZ294)</f>
        <v>#N/A</v>
      </c>
      <c r="P293" s="8" t="e">
        <f>IF(OR(ISNA(P$1),ISNA($A293)),NA(),'临-燃尽0'!BA294)</f>
        <v>#N/A</v>
      </c>
      <c r="Q293" s="8" t="e">
        <f>IF(OR(ISNA(Q$1),ISNA($A293)),NA(),'临-燃尽0'!BB294)</f>
        <v>#N/A</v>
      </c>
      <c r="R293" s="8" t="e">
        <f>IF(OR(ISNA(R$1),ISNA($A293)),NA(),'临-燃尽0'!BC294)</f>
        <v>#N/A</v>
      </c>
      <c r="S293" s="8" t="e">
        <f>IF(OR(ISNA(S$1),ISNA($A293)),NA(),'临-燃尽0'!BD294)</f>
        <v>#N/A</v>
      </c>
      <c r="T293" s="8" t="e">
        <f>IF(OR(ISNA(T$1),ISNA($A293)),NA(),'临-燃尽0'!BE294)</f>
        <v>#N/A</v>
      </c>
      <c r="U293" s="8" t="e">
        <f>IF(OR(ISNA(U$1),ISNA($A293)),NA(),'临-燃尽0'!BF294)</f>
        <v>#N/A</v>
      </c>
      <c r="V293" s="8" t="e">
        <f>IF(OR(ISNA(V$1),ISNA($A293)),NA(),'临-燃尽0'!BG294)</f>
        <v>#N/A</v>
      </c>
      <c r="W293" s="8" t="e">
        <f>IF(OR(ISNA(W$1),ISNA($A293)),NA(),'临-燃尽0'!BH294)</f>
        <v>#N/A</v>
      </c>
      <c r="X293" s="8" t="e">
        <f>IF(OR(ISNA(X$1),ISNA($A293)),NA(),'临-燃尽0'!BI294)</f>
        <v>#N/A</v>
      </c>
      <c r="Y293" s="8" t="e">
        <f>IF(OR(ISNA(Y$1),ISNA($A293)),NA(),'临-燃尽0'!BJ294)</f>
        <v>#N/A</v>
      </c>
      <c r="Z293" s="8" t="e">
        <f>IF(OR(ISNA(Z$1),ISNA($A293)),NA(),'临-燃尽0'!BK294)</f>
        <v>#N/A</v>
      </c>
      <c r="AA293" s="8" t="e">
        <f>IF(OR(ISNA(AA$1),ISNA($A293)),NA(),'临-燃尽0'!BL294)</f>
        <v>#N/A</v>
      </c>
      <c r="AB293" s="8" t="e">
        <f>IF(OR(ISNA(AB$1),ISNA($A293)),NA(),'临-燃尽0'!BM294)</f>
        <v>#N/A</v>
      </c>
      <c r="AC293" s="8" t="e">
        <f>IF(OR(ISNA(AC$1),ISNA($A293)),NA(),'临-燃尽0'!BN294)</f>
        <v>#N/A</v>
      </c>
      <c r="AD293" s="8" t="e">
        <f>IF(OR(ISNA(AD$1),ISNA($A293)),NA(),'临-燃尽0'!BO294)</f>
        <v>#N/A</v>
      </c>
      <c r="AE293" s="8" t="e">
        <f>IF(OR(ISNA(AE$1),ISNA($A293)),NA(),'临-燃尽0'!BP294)</f>
        <v>#N/A</v>
      </c>
      <c r="AF293" s="8" t="e">
        <f>IF(OR(ISNA(AF$1),ISNA($A293)),NA(),'临-燃尽0'!BQ294)</f>
        <v>#N/A</v>
      </c>
      <c r="AG293" s="8" t="e">
        <f>IF(OR(ISNA(AG$1),ISNA($A293)),NA(),'临-燃尽0'!BR294)</f>
        <v>#N/A</v>
      </c>
      <c r="AH293" s="8" t="e">
        <f>IF(OR(ISNA(AH$1),ISNA($A293)),NA(),'临-燃尽0'!BS294)</f>
        <v>#N/A</v>
      </c>
      <c r="AI293" s="8" t="e">
        <f>IF(OR(ISNA(AI$1),ISNA($A293)),NA(),'临-燃尽0'!BT294)</f>
        <v>#N/A</v>
      </c>
      <c r="AJ293" s="8" t="e">
        <f>IF(OR(ISNA(AJ$1),ISNA($A293)),NA(),'临-燃尽0'!BU294)</f>
        <v>#N/A</v>
      </c>
      <c r="AK293" s="8" t="e">
        <f>IF(OR(ISNA(AK$1),ISNA($A293)),NA(),'临-燃尽0'!BV294)</f>
        <v>#N/A</v>
      </c>
      <c r="AL293" s="8" t="e">
        <f>IF(OR(ISNA(AL$1),ISNA($A293)),NA(),'临-燃尽0'!BW294)</f>
        <v>#N/A</v>
      </c>
      <c r="AM293" s="8" t="e">
        <f>IF(OR(ISNA(AM$1),ISNA($A293)),NA(),'临-燃尽0'!BX294)</f>
        <v>#N/A</v>
      </c>
      <c r="AN293" s="8" t="e">
        <f>IF(OR(ISNA(AN$1),ISNA($A293)),NA(),'临-燃尽0'!BY294)</f>
        <v>#N/A</v>
      </c>
      <c r="AO293" s="8" t="e">
        <f>IF(OR(ISNA(AO$1),ISNA($A293)),NA(),'临-燃尽0'!BZ294)</f>
        <v>#N/A</v>
      </c>
      <c r="AP293" s="8" t="e">
        <f>IF(OR(ISNA(AP$1),ISNA($A293)),NA(),'临-燃尽0'!CA294)</f>
        <v>#N/A</v>
      </c>
      <c r="AQ293" s="8" t="e">
        <f>IF(OR(ISNA(AQ$1),ISNA($A293)),NA(),'临-燃尽0'!CB294)</f>
        <v>#N/A</v>
      </c>
      <c r="AR293" s="8" t="e">
        <f>IF(OR(ISNA(AR$1),ISNA($A293)),NA(),'临-燃尽0'!CC294)</f>
        <v>#N/A</v>
      </c>
      <c r="AS293" s="8" t="e">
        <f>IF(OR(ISNA(AS$1),ISNA($A293)),NA(),'临-燃尽0'!CD294)</f>
        <v>#N/A</v>
      </c>
      <c r="AT293" s="8" t="e">
        <f>IF(OR(ISNA(AT$1),ISNA($A293)),NA(),'临-燃尽0'!CE294)</f>
        <v>#N/A</v>
      </c>
      <c r="AU293" s="8" t="e">
        <f>IF(OR(ISNA(AU$1),ISNA($A293)),NA(),'临-燃尽0'!CF294)</f>
        <v>#N/A</v>
      </c>
      <c r="AV293" s="8" t="e">
        <f>IF(OR(ISNA(AV$1),ISNA($A293)),NA(),'临-燃尽0'!CG294)</f>
        <v>#N/A</v>
      </c>
      <c r="AW293" s="8" t="e">
        <f>IF(OR(ISNA(AW$1),ISNA($A293)),NA(),'临-燃尽0'!CH294)</f>
        <v>#N/A</v>
      </c>
      <c r="AX293" s="8" t="e">
        <f>IF(OR(ISNA(AX$1),ISNA($A293)),NA(),'临-燃尽0'!CI294)</f>
        <v>#N/A</v>
      </c>
      <c r="AY293" s="8" t="e">
        <f>IF(OR(ISNA(AY$1),ISNA($A293)),NA(),'临-燃尽0'!CJ294)</f>
        <v>#N/A</v>
      </c>
      <c r="AZ293" s="8" t="e">
        <f>IF(OR(ISNA(AZ$1),ISNA($A293)),NA(),'临-燃尽0'!CK294)</f>
        <v>#N/A</v>
      </c>
    </row>
    <row r="294" spans="1:52">
      <c r="A294" s="8" t="e">
        <f>IF(OR('临-燃尽0'!AL295="",'临-燃尽0'!AL295="总计"),NA(),'临-燃尽0'!AL295)</f>
        <v>#N/A</v>
      </c>
      <c r="B294" s="8" t="e">
        <f>IF(ISNA($A294),NA(),'临-燃尽0'!AM295)</f>
        <v>#N/A</v>
      </c>
      <c r="C294" s="8" t="e">
        <f>IF(ISNA($A294),NA(),'临-燃尽0'!AN295)</f>
        <v>#N/A</v>
      </c>
      <c r="D294" s="8" t="e">
        <f>IF(ISNA($A294),NA(),'临-燃尽0'!AO295)</f>
        <v>#N/A</v>
      </c>
      <c r="E294" s="8" t="e">
        <f>IF(OR(ISNA(E$1),ISNA($A294)),NA(),'临-燃尽0'!AP295)</f>
        <v>#N/A</v>
      </c>
      <c r="F294" s="8" t="e">
        <f>IF(OR(ISNA(F$1),ISNA($A294)),NA(),'临-燃尽0'!AQ295)</f>
        <v>#N/A</v>
      </c>
      <c r="G294" s="8" t="e">
        <f>IF(OR(ISNA(G$1),ISNA($A294)),NA(),'临-燃尽0'!AR295)</f>
        <v>#N/A</v>
      </c>
      <c r="H294" s="8" t="e">
        <f>IF(OR(ISNA(H$1),ISNA($A294)),NA(),'临-燃尽0'!AS295)</f>
        <v>#N/A</v>
      </c>
      <c r="I294" s="8" t="e">
        <f>IF(OR(ISNA(I$1),ISNA($A294)),NA(),'临-燃尽0'!AT295)</f>
        <v>#N/A</v>
      </c>
      <c r="J294" s="8" t="e">
        <f>IF(OR(ISNA(J$1),ISNA($A294)),NA(),'临-燃尽0'!AU295)</f>
        <v>#N/A</v>
      </c>
      <c r="K294" s="8" t="e">
        <f>IF(OR(ISNA(K$1),ISNA($A294)),NA(),'临-燃尽0'!AV295)</f>
        <v>#N/A</v>
      </c>
      <c r="L294" s="8" t="e">
        <f>IF(OR(ISNA(L$1),ISNA($A294)),NA(),'临-燃尽0'!AW295)</f>
        <v>#N/A</v>
      </c>
      <c r="M294" s="8" t="e">
        <f>IF(OR(ISNA(M$1),ISNA($A294)),NA(),'临-燃尽0'!AX295)</f>
        <v>#N/A</v>
      </c>
      <c r="N294" s="8" t="e">
        <f>IF(OR(ISNA(N$1),ISNA($A294)),NA(),'临-燃尽0'!AY295)</f>
        <v>#N/A</v>
      </c>
      <c r="O294" s="8" t="e">
        <f>IF(OR(ISNA(O$1),ISNA($A294)),NA(),'临-燃尽0'!AZ295)</f>
        <v>#N/A</v>
      </c>
      <c r="P294" s="8" t="e">
        <f>IF(OR(ISNA(P$1),ISNA($A294)),NA(),'临-燃尽0'!BA295)</f>
        <v>#N/A</v>
      </c>
      <c r="Q294" s="8" t="e">
        <f>IF(OR(ISNA(Q$1),ISNA($A294)),NA(),'临-燃尽0'!BB295)</f>
        <v>#N/A</v>
      </c>
      <c r="R294" s="8" t="e">
        <f>IF(OR(ISNA(R$1),ISNA($A294)),NA(),'临-燃尽0'!BC295)</f>
        <v>#N/A</v>
      </c>
      <c r="S294" s="8" t="e">
        <f>IF(OR(ISNA(S$1),ISNA($A294)),NA(),'临-燃尽0'!BD295)</f>
        <v>#N/A</v>
      </c>
      <c r="T294" s="8" t="e">
        <f>IF(OR(ISNA(T$1),ISNA($A294)),NA(),'临-燃尽0'!BE295)</f>
        <v>#N/A</v>
      </c>
      <c r="U294" s="8" t="e">
        <f>IF(OR(ISNA(U$1),ISNA($A294)),NA(),'临-燃尽0'!BF295)</f>
        <v>#N/A</v>
      </c>
      <c r="V294" s="8" t="e">
        <f>IF(OR(ISNA(V$1),ISNA($A294)),NA(),'临-燃尽0'!BG295)</f>
        <v>#N/A</v>
      </c>
      <c r="W294" s="8" t="e">
        <f>IF(OR(ISNA(W$1),ISNA($A294)),NA(),'临-燃尽0'!BH295)</f>
        <v>#N/A</v>
      </c>
      <c r="X294" s="8" t="e">
        <f>IF(OR(ISNA(X$1),ISNA($A294)),NA(),'临-燃尽0'!BI295)</f>
        <v>#N/A</v>
      </c>
      <c r="Y294" s="8" t="e">
        <f>IF(OR(ISNA(Y$1),ISNA($A294)),NA(),'临-燃尽0'!BJ295)</f>
        <v>#N/A</v>
      </c>
      <c r="Z294" s="8" t="e">
        <f>IF(OR(ISNA(Z$1),ISNA($A294)),NA(),'临-燃尽0'!BK295)</f>
        <v>#N/A</v>
      </c>
      <c r="AA294" s="8" t="e">
        <f>IF(OR(ISNA(AA$1),ISNA($A294)),NA(),'临-燃尽0'!BL295)</f>
        <v>#N/A</v>
      </c>
      <c r="AB294" s="8" t="e">
        <f>IF(OR(ISNA(AB$1),ISNA($A294)),NA(),'临-燃尽0'!BM295)</f>
        <v>#N/A</v>
      </c>
      <c r="AC294" s="8" t="e">
        <f>IF(OR(ISNA(AC$1),ISNA($A294)),NA(),'临-燃尽0'!BN295)</f>
        <v>#N/A</v>
      </c>
      <c r="AD294" s="8" t="e">
        <f>IF(OR(ISNA(AD$1),ISNA($A294)),NA(),'临-燃尽0'!BO295)</f>
        <v>#N/A</v>
      </c>
      <c r="AE294" s="8" t="e">
        <f>IF(OR(ISNA(AE$1),ISNA($A294)),NA(),'临-燃尽0'!BP295)</f>
        <v>#N/A</v>
      </c>
      <c r="AF294" s="8" t="e">
        <f>IF(OR(ISNA(AF$1),ISNA($A294)),NA(),'临-燃尽0'!BQ295)</f>
        <v>#N/A</v>
      </c>
      <c r="AG294" s="8" t="e">
        <f>IF(OR(ISNA(AG$1),ISNA($A294)),NA(),'临-燃尽0'!BR295)</f>
        <v>#N/A</v>
      </c>
      <c r="AH294" s="8" t="e">
        <f>IF(OR(ISNA(AH$1),ISNA($A294)),NA(),'临-燃尽0'!BS295)</f>
        <v>#N/A</v>
      </c>
      <c r="AI294" s="8" t="e">
        <f>IF(OR(ISNA(AI$1),ISNA($A294)),NA(),'临-燃尽0'!BT295)</f>
        <v>#N/A</v>
      </c>
      <c r="AJ294" s="8" t="e">
        <f>IF(OR(ISNA(AJ$1),ISNA($A294)),NA(),'临-燃尽0'!BU295)</f>
        <v>#N/A</v>
      </c>
      <c r="AK294" s="8" t="e">
        <f>IF(OR(ISNA(AK$1),ISNA($A294)),NA(),'临-燃尽0'!BV295)</f>
        <v>#N/A</v>
      </c>
      <c r="AL294" s="8" t="e">
        <f>IF(OR(ISNA(AL$1),ISNA($A294)),NA(),'临-燃尽0'!BW295)</f>
        <v>#N/A</v>
      </c>
      <c r="AM294" s="8" t="e">
        <f>IF(OR(ISNA(AM$1),ISNA($A294)),NA(),'临-燃尽0'!BX295)</f>
        <v>#N/A</v>
      </c>
      <c r="AN294" s="8" t="e">
        <f>IF(OR(ISNA(AN$1),ISNA($A294)),NA(),'临-燃尽0'!BY295)</f>
        <v>#N/A</v>
      </c>
      <c r="AO294" s="8" t="e">
        <f>IF(OR(ISNA(AO$1),ISNA($A294)),NA(),'临-燃尽0'!BZ295)</f>
        <v>#N/A</v>
      </c>
      <c r="AP294" s="8" t="e">
        <f>IF(OR(ISNA(AP$1),ISNA($A294)),NA(),'临-燃尽0'!CA295)</f>
        <v>#N/A</v>
      </c>
      <c r="AQ294" s="8" t="e">
        <f>IF(OR(ISNA(AQ$1),ISNA($A294)),NA(),'临-燃尽0'!CB295)</f>
        <v>#N/A</v>
      </c>
      <c r="AR294" s="8" t="e">
        <f>IF(OR(ISNA(AR$1),ISNA($A294)),NA(),'临-燃尽0'!CC295)</f>
        <v>#N/A</v>
      </c>
      <c r="AS294" s="8" t="e">
        <f>IF(OR(ISNA(AS$1),ISNA($A294)),NA(),'临-燃尽0'!CD295)</f>
        <v>#N/A</v>
      </c>
      <c r="AT294" s="8" t="e">
        <f>IF(OR(ISNA(AT$1),ISNA($A294)),NA(),'临-燃尽0'!CE295)</f>
        <v>#N/A</v>
      </c>
      <c r="AU294" s="8" t="e">
        <f>IF(OR(ISNA(AU$1),ISNA($A294)),NA(),'临-燃尽0'!CF295)</f>
        <v>#N/A</v>
      </c>
      <c r="AV294" s="8" t="e">
        <f>IF(OR(ISNA(AV$1),ISNA($A294)),NA(),'临-燃尽0'!CG295)</f>
        <v>#N/A</v>
      </c>
      <c r="AW294" s="8" t="e">
        <f>IF(OR(ISNA(AW$1),ISNA($A294)),NA(),'临-燃尽0'!CH295)</f>
        <v>#N/A</v>
      </c>
      <c r="AX294" s="8" t="e">
        <f>IF(OR(ISNA(AX$1),ISNA($A294)),NA(),'临-燃尽0'!CI295)</f>
        <v>#N/A</v>
      </c>
      <c r="AY294" s="8" t="e">
        <f>IF(OR(ISNA(AY$1),ISNA($A294)),NA(),'临-燃尽0'!CJ295)</f>
        <v>#N/A</v>
      </c>
      <c r="AZ294" s="8" t="e">
        <f>IF(OR(ISNA(AZ$1),ISNA($A294)),NA(),'临-燃尽0'!CK295)</f>
        <v>#N/A</v>
      </c>
    </row>
    <row r="295" spans="1:52">
      <c r="A295" s="8" t="e">
        <f>IF(OR('临-燃尽0'!AL296="",'临-燃尽0'!AL296="总计"),NA(),'临-燃尽0'!AL296)</f>
        <v>#N/A</v>
      </c>
      <c r="B295" s="8" t="e">
        <f>IF(ISNA($A295),NA(),'临-燃尽0'!AM296)</f>
        <v>#N/A</v>
      </c>
      <c r="C295" s="8" t="e">
        <f>IF(ISNA($A295),NA(),'临-燃尽0'!AN296)</f>
        <v>#N/A</v>
      </c>
      <c r="D295" s="8" t="e">
        <f>IF(ISNA($A295),NA(),'临-燃尽0'!AO296)</f>
        <v>#N/A</v>
      </c>
      <c r="E295" s="8" t="e">
        <f>IF(OR(ISNA(E$1),ISNA($A295)),NA(),'临-燃尽0'!AP296)</f>
        <v>#N/A</v>
      </c>
      <c r="F295" s="8" t="e">
        <f>IF(OR(ISNA(F$1),ISNA($A295)),NA(),'临-燃尽0'!AQ296)</f>
        <v>#N/A</v>
      </c>
      <c r="G295" s="8" t="e">
        <f>IF(OR(ISNA(G$1),ISNA($A295)),NA(),'临-燃尽0'!AR296)</f>
        <v>#N/A</v>
      </c>
      <c r="H295" s="8" t="e">
        <f>IF(OR(ISNA(H$1),ISNA($A295)),NA(),'临-燃尽0'!AS296)</f>
        <v>#N/A</v>
      </c>
      <c r="I295" s="8" t="e">
        <f>IF(OR(ISNA(I$1),ISNA($A295)),NA(),'临-燃尽0'!AT296)</f>
        <v>#N/A</v>
      </c>
      <c r="J295" s="8" t="e">
        <f>IF(OR(ISNA(J$1),ISNA($A295)),NA(),'临-燃尽0'!AU296)</f>
        <v>#N/A</v>
      </c>
      <c r="K295" s="8" t="e">
        <f>IF(OR(ISNA(K$1),ISNA($A295)),NA(),'临-燃尽0'!AV296)</f>
        <v>#N/A</v>
      </c>
      <c r="L295" s="8" t="e">
        <f>IF(OR(ISNA(L$1),ISNA($A295)),NA(),'临-燃尽0'!AW296)</f>
        <v>#N/A</v>
      </c>
      <c r="M295" s="8" t="e">
        <f>IF(OR(ISNA(M$1),ISNA($A295)),NA(),'临-燃尽0'!AX296)</f>
        <v>#N/A</v>
      </c>
      <c r="N295" s="8" t="e">
        <f>IF(OR(ISNA(N$1),ISNA($A295)),NA(),'临-燃尽0'!AY296)</f>
        <v>#N/A</v>
      </c>
      <c r="O295" s="8" t="e">
        <f>IF(OR(ISNA(O$1),ISNA($A295)),NA(),'临-燃尽0'!AZ296)</f>
        <v>#N/A</v>
      </c>
      <c r="P295" s="8" t="e">
        <f>IF(OR(ISNA(P$1),ISNA($A295)),NA(),'临-燃尽0'!BA296)</f>
        <v>#N/A</v>
      </c>
      <c r="Q295" s="8" t="e">
        <f>IF(OR(ISNA(Q$1),ISNA($A295)),NA(),'临-燃尽0'!BB296)</f>
        <v>#N/A</v>
      </c>
      <c r="R295" s="8" t="e">
        <f>IF(OR(ISNA(R$1),ISNA($A295)),NA(),'临-燃尽0'!BC296)</f>
        <v>#N/A</v>
      </c>
      <c r="S295" s="8" t="e">
        <f>IF(OR(ISNA(S$1),ISNA($A295)),NA(),'临-燃尽0'!BD296)</f>
        <v>#N/A</v>
      </c>
      <c r="T295" s="8" t="e">
        <f>IF(OR(ISNA(T$1),ISNA($A295)),NA(),'临-燃尽0'!BE296)</f>
        <v>#N/A</v>
      </c>
      <c r="U295" s="8" t="e">
        <f>IF(OR(ISNA(U$1),ISNA($A295)),NA(),'临-燃尽0'!BF296)</f>
        <v>#N/A</v>
      </c>
      <c r="V295" s="8" t="e">
        <f>IF(OR(ISNA(V$1),ISNA($A295)),NA(),'临-燃尽0'!BG296)</f>
        <v>#N/A</v>
      </c>
      <c r="W295" s="8" t="e">
        <f>IF(OR(ISNA(W$1),ISNA($A295)),NA(),'临-燃尽0'!BH296)</f>
        <v>#N/A</v>
      </c>
      <c r="X295" s="8" t="e">
        <f>IF(OR(ISNA(X$1),ISNA($A295)),NA(),'临-燃尽0'!BI296)</f>
        <v>#N/A</v>
      </c>
      <c r="Y295" s="8" t="e">
        <f>IF(OR(ISNA(Y$1),ISNA($A295)),NA(),'临-燃尽0'!BJ296)</f>
        <v>#N/A</v>
      </c>
      <c r="Z295" s="8" t="e">
        <f>IF(OR(ISNA(Z$1),ISNA($A295)),NA(),'临-燃尽0'!BK296)</f>
        <v>#N/A</v>
      </c>
      <c r="AA295" s="8" t="e">
        <f>IF(OR(ISNA(AA$1),ISNA($A295)),NA(),'临-燃尽0'!BL296)</f>
        <v>#N/A</v>
      </c>
      <c r="AB295" s="8" t="e">
        <f>IF(OR(ISNA(AB$1),ISNA($A295)),NA(),'临-燃尽0'!BM296)</f>
        <v>#N/A</v>
      </c>
      <c r="AC295" s="8" t="e">
        <f>IF(OR(ISNA(AC$1),ISNA($A295)),NA(),'临-燃尽0'!BN296)</f>
        <v>#N/A</v>
      </c>
      <c r="AD295" s="8" t="e">
        <f>IF(OR(ISNA(AD$1),ISNA($A295)),NA(),'临-燃尽0'!BO296)</f>
        <v>#N/A</v>
      </c>
      <c r="AE295" s="8" t="e">
        <f>IF(OR(ISNA(AE$1),ISNA($A295)),NA(),'临-燃尽0'!BP296)</f>
        <v>#N/A</v>
      </c>
      <c r="AF295" s="8" t="e">
        <f>IF(OR(ISNA(AF$1),ISNA($A295)),NA(),'临-燃尽0'!BQ296)</f>
        <v>#N/A</v>
      </c>
      <c r="AG295" s="8" t="e">
        <f>IF(OR(ISNA(AG$1),ISNA($A295)),NA(),'临-燃尽0'!BR296)</f>
        <v>#N/A</v>
      </c>
      <c r="AH295" s="8" t="e">
        <f>IF(OR(ISNA(AH$1),ISNA($A295)),NA(),'临-燃尽0'!BS296)</f>
        <v>#N/A</v>
      </c>
      <c r="AI295" s="8" t="e">
        <f>IF(OR(ISNA(AI$1),ISNA($A295)),NA(),'临-燃尽0'!BT296)</f>
        <v>#N/A</v>
      </c>
      <c r="AJ295" s="8" t="e">
        <f>IF(OR(ISNA(AJ$1),ISNA($A295)),NA(),'临-燃尽0'!BU296)</f>
        <v>#N/A</v>
      </c>
      <c r="AK295" s="8" t="e">
        <f>IF(OR(ISNA(AK$1),ISNA($A295)),NA(),'临-燃尽0'!BV296)</f>
        <v>#N/A</v>
      </c>
      <c r="AL295" s="8" t="e">
        <f>IF(OR(ISNA(AL$1),ISNA($A295)),NA(),'临-燃尽0'!BW296)</f>
        <v>#N/A</v>
      </c>
      <c r="AM295" s="8" t="e">
        <f>IF(OR(ISNA(AM$1),ISNA($A295)),NA(),'临-燃尽0'!BX296)</f>
        <v>#N/A</v>
      </c>
      <c r="AN295" s="8" t="e">
        <f>IF(OR(ISNA(AN$1),ISNA($A295)),NA(),'临-燃尽0'!BY296)</f>
        <v>#N/A</v>
      </c>
      <c r="AO295" s="8" t="e">
        <f>IF(OR(ISNA(AO$1),ISNA($A295)),NA(),'临-燃尽0'!BZ296)</f>
        <v>#N/A</v>
      </c>
      <c r="AP295" s="8" t="e">
        <f>IF(OR(ISNA(AP$1),ISNA($A295)),NA(),'临-燃尽0'!CA296)</f>
        <v>#N/A</v>
      </c>
      <c r="AQ295" s="8" t="e">
        <f>IF(OR(ISNA(AQ$1),ISNA($A295)),NA(),'临-燃尽0'!CB296)</f>
        <v>#N/A</v>
      </c>
      <c r="AR295" s="8" t="e">
        <f>IF(OR(ISNA(AR$1),ISNA($A295)),NA(),'临-燃尽0'!CC296)</f>
        <v>#N/A</v>
      </c>
      <c r="AS295" s="8" t="e">
        <f>IF(OR(ISNA(AS$1),ISNA($A295)),NA(),'临-燃尽0'!CD296)</f>
        <v>#N/A</v>
      </c>
      <c r="AT295" s="8" t="e">
        <f>IF(OR(ISNA(AT$1),ISNA($A295)),NA(),'临-燃尽0'!CE296)</f>
        <v>#N/A</v>
      </c>
      <c r="AU295" s="8" t="e">
        <f>IF(OR(ISNA(AU$1),ISNA($A295)),NA(),'临-燃尽0'!CF296)</f>
        <v>#N/A</v>
      </c>
      <c r="AV295" s="8" t="e">
        <f>IF(OR(ISNA(AV$1),ISNA($A295)),NA(),'临-燃尽0'!CG296)</f>
        <v>#N/A</v>
      </c>
      <c r="AW295" s="8" t="e">
        <f>IF(OR(ISNA(AW$1),ISNA($A295)),NA(),'临-燃尽0'!CH296)</f>
        <v>#N/A</v>
      </c>
      <c r="AX295" s="8" t="e">
        <f>IF(OR(ISNA(AX$1),ISNA($A295)),NA(),'临-燃尽0'!CI296)</f>
        <v>#N/A</v>
      </c>
      <c r="AY295" s="8" t="e">
        <f>IF(OR(ISNA(AY$1),ISNA($A295)),NA(),'临-燃尽0'!CJ296)</f>
        <v>#N/A</v>
      </c>
      <c r="AZ295" s="8" t="e">
        <f>IF(OR(ISNA(AZ$1),ISNA($A295)),NA(),'临-燃尽0'!CK296)</f>
        <v>#N/A</v>
      </c>
    </row>
    <row r="296" spans="1:52">
      <c r="A296" s="8" t="e">
        <f>IF(OR('临-燃尽0'!AL297="",'临-燃尽0'!AL297="总计"),NA(),'临-燃尽0'!AL297)</f>
        <v>#N/A</v>
      </c>
      <c r="B296" s="8" t="e">
        <f>IF(ISNA($A296),NA(),'临-燃尽0'!AM297)</f>
        <v>#N/A</v>
      </c>
      <c r="C296" s="8" t="e">
        <f>IF(ISNA($A296),NA(),'临-燃尽0'!AN297)</f>
        <v>#N/A</v>
      </c>
      <c r="D296" s="8" t="e">
        <f>IF(ISNA($A296),NA(),'临-燃尽0'!AO297)</f>
        <v>#N/A</v>
      </c>
      <c r="E296" s="8" t="e">
        <f>IF(OR(ISNA(E$1),ISNA($A296)),NA(),'临-燃尽0'!AP297)</f>
        <v>#N/A</v>
      </c>
      <c r="F296" s="8" t="e">
        <f>IF(OR(ISNA(F$1),ISNA($A296)),NA(),'临-燃尽0'!AQ297)</f>
        <v>#N/A</v>
      </c>
      <c r="G296" s="8" t="e">
        <f>IF(OR(ISNA(G$1),ISNA($A296)),NA(),'临-燃尽0'!AR297)</f>
        <v>#N/A</v>
      </c>
      <c r="H296" s="8" t="e">
        <f>IF(OR(ISNA(H$1),ISNA($A296)),NA(),'临-燃尽0'!AS297)</f>
        <v>#N/A</v>
      </c>
      <c r="I296" s="8" t="e">
        <f>IF(OR(ISNA(I$1),ISNA($A296)),NA(),'临-燃尽0'!AT297)</f>
        <v>#N/A</v>
      </c>
      <c r="J296" s="8" t="e">
        <f>IF(OR(ISNA(J$1),ISNA($A296)),NA(),'临-燃尽0'!AU297)</f>
        <v>#N/A</v>
      </c>
      <c r="K296" s="8" t="e">
        <f>IF(OR(ISNA(K$1),ISNA($A296)),NA(),'临-燃尽0'!AV297)</f>
        <v>#N/A</v>
      </c>
      <c r="L296" s="8" t="e">
        <f>IF(OR(ISNA(L$1),ISNA($A296)),NA(),'临-燃尽0'!AW297)</f>
        <v>#N/A</v>
      </c>
      <c r="M296" s="8" t="e">
        <f>IF(OR(ISNA(M$1),ISNA($A296)),NA(),'临-燃尽0'!AX297)</f>
        <v>#N/A</v>
      </c>
      <c r="N296" s="8" t="e">
        <f>IF(OR(ISNA(N$1),ISNA($A296)),NA(),'临-燃尽0'!AY297)</f>
        <v>#N/A</v>
      </c>
      <c r="O296" s="8" t="e">
        <f>IF(OR(ISNA(O$1),ISNA($A296)),NA(),'临-燃尽0'!AZ297)</f>
        <v>#N/A</v>
      </c>
      <c r="P296" s="8" t="e">
        <f>IF(OR(ISNA(P$1),ISNA($A296)),NA(),'临-燃尽0'!BA297)</f>
        <v>#N/A</v>
      </c>
      <c r="Q296" s="8" t="e">
        <f>IF(OR(ISNA(Q$1),ISNA($A296)),NA(),'临-燃尽0'!BB297)</f>
        <v>#N/A</v>
      </c>
      <c r="R296" s="8" t="e">
        <f>IF(OR(ISNA(R$1),ISNA($A296)),NA(),'临-燃尽0'!BC297)</f>
        <v>#N/A</v>
      </c>
      <c r="S296" s="8" t="e">
        <f>IF(OR(ISNA(S$1),ISNA($A296)),NA(),'临-燃尽0'!BD297)</f>
        <v>#N/A</v>
      </c>
      <c r="T296" s="8" t="e">
        <f>IF(OR(ISNA(T$1),ISNA($A296)),NA(),'临-燃尽0'!BE297)</f>
        <v>#N/A</v>
      </c>
      <c r="U296" s="8" t="e">
        <f>IF(OR(ISNA(U$1),ISNA($A296)),NA(),'临-燃尽0'!BF297)</f>
        <v>#N/A</v>
      </c>
      <c r="V296" s="8" t="e">
        <f>IF(OR(ISNA(V$1),ISNA($A296)),NA(),'临-燃尽0'!BG297)</f>
        <v>#N/A</v>
      </c>
      <c r="W296" s="8" t="e">
        <f>IF(OR(ISNA(W$1),ISNA($A296)),NA(),'临-燃尽0'!BH297)</f>
        <v>#N/A</v>
      </c>
      <c r="X296" s="8" t="e">
        <f>IF(OR(ISNA(X$1),ISNA($A296)),NA(),'临-燃尽0'!BI297)</f>
        <v>#N/A</v>
      </c>
      <c r="Y296" s="8" t="e">
        <f>IF(OR(ISNA(Y$1),ISNA($A296)),NA(),'临-燃尽0'!BJ297)</f>
        <v>#N/A</v>
      </c>
      <c r="Z296" s="8" t="e">
        <f>IF(OR(ISNA(Z$1),ISNA($A296)),NA(),'临-燃尽0'!BK297)</f>
        <v>#N/A</v>
      </c>
      <c r="AA296" s="8" t="e">
        <f>IF(OR(ISNA(AA$1),ISNA($A296)),NA(),'临-燃尽0'!BL297)</f>
        <v>#N/A</v>
      </c>
      <c r="AB296" s="8" t="e">
        <f>IF(OR(ISNA(AB$1),ISNA($A296)),NA(),'临-燃尽0'!BM297)</f>
        <v>#N/A</v>
      </c>
      <c r="AC296" s="8" t="e">
        <f>IF(OR(ISNA(AC$1),ISNA($A296)),NA(),'临-燃尽0'!BN297)</f>
        <v>#N/A</v>
      </c>
      <c r="AD296" s="8" t="e">
        <f>IF(OR(ISNA(AD$1),ISNA($A296)),NA(),'临-燃尽0'!BO297)</f>
        <v>#N/A</v>
      </c>
      <c r="AE296" s="8" t="e">
        <f>IF(OR(ISNA(AE$1),ISNA($A296)),NA(),'临-燃尽0'!BP297)</f>
        <v>#N/A</v>
      </c>
      <c r="AF296" s="8" t="e">
        <f>IF(OR(ISNA(AF$1),ISNA($A296)),NA(),'临-燃尽0'!BQ297)</f>
        <v>#N/A</v>
      </c>
      <c r="AG296" s="8" t="e">
        <f>IF(OR(ISNA(AG$1),ISNA($A296)),NA(),'临-燃尽0'!BR297)</f>
        <v>#N/A</v>
      </c>
      <c r="AH296" s="8" t="e">
        <f>IF(OR(ISNA(AH$1),ISNA($A296)),NA(),'临-燃尽0'!BS297)</f>
        <v>#N/A</v>
      </c>
      <c r="AI296" s="8" t="e">
        <f>IF(OR(ISNA(AI$1),ISNA($A296)),NA(),'临-燃尽0'!BT297)</f>
        <v>#N/A</v>
      </c>
      <c r="AJ296" s="8" t="e">
        <f>IF(OR(ISNA(AJ$1),ISNA($A296)),NA(),'临-燃尽0'!BU297)</f>
        <v>#N/A</v>
      </c>
      <c r="AK296" s="8" t="e">
        <f>IF(OR(ISNA(AK$1),ISNA($A296)),NA(),'临-燃尽0'!BV297)</f>
        <v>#N/A</v>
      </c>
      <c r="AL296" s="8" t="e">
        <f>IF(OR(ISNA(AL$1),ISNA($A296)),NA(),'临-燃尽0'!BW297)</f>
        <v>#N/A</v>
      </c>
      <c r="AM296" s="8" t="e">
        <f>IF(OR(ISNA(AM$1),ISNA($A296)),NA(),'临-燃尽0'!BX297)</f>
        <v>#N/A</v>
      </c>
      <c r="AN296" s="8" t="e">
        <f>IF(OR(ISNA(AN$1),ISNA($A296)),NA(),'临-燃尽0'!BY297)</f>
        <v>#N/A</v>
      </c>
      <c r="AO296" s="8" t="e">
        <f>IF(OR(ISNA(AO$1),ISNA($A296)),NA(),'临-燃尽0'!BZ297)</f>
        <v>#N/A</v>
      </c>
      <c r="AP296" s="8" t="e">
        <f>IF(OR(ISNA(AP$1),ISNA($A296)),NA(),'临-燃尽0'!CA297)</f>
        <v>#N/A</v>
      </c>
      <c r="AQ296" s="8" t="e">
        <f>IF(OR(ISNA(AQ$1),ISNA($A296)),NA(),'临-燃尽0'!CB297)</f>
        <v>#N/A</v>
      </c>
      <c r="AR296" s="8" t="e">
        <f>IF(OR(ISNA(AR$1),ISNA($A296)),NA(),'临-燃尽0'!CC297)</f>
        <v>#N/A</v>
      </c>
      <c r="AS296" s="8" t="e">
        <f>IF(OR(ISNA(AS$1),ISNA($A296)),NA(),'临-燃尽0'!CD297)</f>
        <v>#N/A</v>
      </c>
      <c r="AT296" s="8" t="e">
        <f>IF(OR(ISNA(AT$1),ISNA($A296)),NA(),'临-燃尽0'!CE297)</f>
        <v>#N/A</v>
      </c>
      <c r="AU296" s="8" t="e">
        <f>IF(OR(ISNA(AU$1),ISNA($A296)),NA(),'临-燃尽0'!CF297)</f>
        <v>#N/A</v>
      </c>
      <c r="AV296" s="8" t="e">
        <f>IF(OR(ISNA(AV$1),ISNA($A296)),NA(),'临-燃尽0'!CG297)</f>
        <v>#N/A</v>
      </c>
      <c r="AW296" s="8" t="e">
        <f>IF(OR(ISNA(AW$1),ISNA($A296)),NA(),'临-燃尽0'!CH297)</f>
        <v>#N/A</v>
      </c>
      <c r="AX296" s="8" t="e">
        <f>IF(OR(ISNA(AX$1),ISNA($A296)),NA(),'临-燃尽0'!CI297)</f>
        <v>#N/A</v>
      </c>
      <c r="AY296" s="8" t="e">
        <f>IF(OR(ISNA(AY$1),ISNA($A296)),NA(),'临-燃尽0'!CJ297)</f>
        <v>#N/A</v>
      </c>
      <c r="AZ296" s="8" t="e">
        <f>IF(OR(ISNA(AZ$1),ISNA($A296)),NA(),'临-燃尽0'!CK297)</f>
        <v>#N/A</v>
      </c>
    </row>
    <row r="297" spans="1:52">
      <c r="A297" s="8" t="e">
        <f>IF(OR('临-燃尽0'!AL298="",'临-燃尽0'!AL298="总计"),NA(),'临-燃尽0'!AL298)</f>
        <v>#N/A</v>
      </c>
      <c r="B297" s="8" t="e">
        <f>IF(ISNA($A297),NA(),'临-燃尽0'!AM298)</f>
        <v>#N/A</v>
      </c>
      <c r="C297" s="8" t="e">
        <f>IF(ISNA($A297),NA(),'临-燃尽0'!AN298)</f>
        <v>#N/A</v>
      </c>
      <c r="D297" s="8" t="e">
        <f>IF(ISNA($A297),NA(),'临-燃尽0'!AO298)</f>
        <v>#N/A</v>
      </c>
      <c r="E297" s="8" t="e">
        <f>IF(OR(ISNA(E$1),ISNA($A297)),NA(),'临-燃尽0'!AP298)</f>
        <v>#N/A</v>
      </c>
      <c r="F297" s="8" t="e">
        <f>IF(OR(ISNA(F$1),ISNA($A297)),NA(),'临-燃尽0'!AQ298)</f>
        <v>#N/A</v>
      </c>
      <c r="G297" s="8" t="e">
        <f>IF(OR(ISNA(G$1),ISNA($A297)),NA(),'临-燃尽0'!AR298)</f>
        <v>#N/A</v>
      </c>
      <c r="H297" s="8" t="e">
        <f>IF(OR(ISNA(H$1),ISNA($A297)),NA(),'临-燃尽0'!AS298)</f>
        <v>#N/A</v>
      </c>
      <c r="I297" s="8" t="e">
        <f>IF(OR(ISNA(I$1),ISNA($A297)),NA(),'临-燃尽0'!AT298)</f>
        <v>#N/A</v>
      </c>
      <c r="J297" s="8" t="e">
        <f>IF(OR(ISNA(J$1),ISNA($A297)),NA(),'临-燃尽0'!AU298)</f>
        <v>#N/A</v>
      </c>
      <c r="K297" s="8" t="e">
        <f>IF(OR(ISNA(K$1),ISNA($A297)),NA(),'临-燃尽0'!AV298)</f>
        <v>#N/A</v>
      </c>
      <c r="L297" s="8" t="e">
        <f>IF(OR(ISNA(L$1),ISNA($A297)),NA(),'临-燃尽0'!AW298)</f>
        <v>#N/A</v>
      </c>
      <c r="M297" s="8" t="e">
        <f>IF(OR(ISNA(M$1),ISNA($A297)),NA(),'临-燃尽0'!AX298)</f>
        <v>#N/A</v>
      </c>
      <c r="N297" s="8" t="e">
        <f>IF(OR(ISNA(N$1),ISNA($A297)),NA(),'临-燃尽0'!AY298)</f>
        <v>#N/A</v>
      </c>
      <c r="O297" s="8" t="e">
        <f>IF(OR(ISNA(O$1),ISNA($A297)),NA(),'临-燃尽0'!AZ298)</f>
        <v>#N/A</v>
      </c>
      <c r="P297" s="8" t="e">
        <f>IF(OR(ISNA(P$1),ISNA($A297)),NA(),'临-燃尽0'!BA298)</f>
        <v>#N/A</v>
      </c>
      <c r="Q297" s="8" t="e">
        <f>IF(OR(ISNA(Q$1),ISNA($A297)),NA(),'临-燃尽0'!BB298)</f>
        <v>#N/A</v>
      </c>
      <c r="R297" s="8" t="e">
        <f>IF(OR(ISNA(R$1),ISNA($A297)),NA(),'临-燃尽0'!BC298)</f>
        <v>#N/A</v>
      </c>
      <c r="S297" s="8" t="e">
        <f>IF(OR(ISNA(S$1),ISNA($A297)),NA(),'临-燃尽0'!BD298)</f>
        <v>#N/A</v>
      </c>
      <c r="T297" s="8" t="e">
        <f>IF(OR(ISNA(T$1),ISNA($A297)),NA(),'临-燃尽0'!BE298)</f>
        <v>#N/A</v>
      </c>
      <c r="U297" s="8" t="e">
        <f>IF(OR(ISNA(U$1),ISNA($A297)),NA(),'临-燃尽0'!BF298)</f>
        <v>#N/A</v>
      </c>
      <c r="V297" s="8" t="e">
        <f>IF(OR(ISNA(V$1),ISNA($A297)),NA(),'临-燃尽0'!BG298)</f>
        <v>#N/A</v>
      </c>
      <c r="W297" s="8" t="e">
        <f>IF(OR(ISNA(W$1),ISNA($A297)),NA(),'临-燃尽0'!BH298)</f>
        <v>#N/A</v>
      </c>
      <c r="X297" s="8" t="e">
        <f>IF(OR(ISNA(X$1),ISNA($A297)),NA(),'临-燃尽0'!BI298)</f>
        <v>#N/A</v>
      </c>
      <c r="Y297" s="8" t="e">
        <f>IF(OR(ISNA(Y$1),ISNA($A297)),NA(),'临-燃尽0'!BJ298)</f>
        <v>#N/A</v>
      </c>
      <c r="Z297" s="8" t="e">
        <f>IF(OR(ISNA(Z$1),ISNA($A297)),NA(),'临-燃尽0'!BK298)</f>
        <v>#N/A</v>
      </c>
      <c r="AA297" s="8" t="e">
        <f>IF(OR(ISNA(AA$1),ISNA($A297)),NA(),'临-燃尽0'!BL298)</f>
        <v>#N/A</v>
      </c>
      <c r="AB297" s="8" t="e">
        <f>IF(OR(ISNA(AB$1),ISNA($A297)),NA(),'临-燃尽0'!BM298)</f>
        <v>#N/A</v>
      </c>
      <c r="AC297" s="8" t="e">
        <f>IF(OR(ISNA(AC$1),ISNA($A297)),NA(),'临-燃尽0'!BN298)</f>
        <v>#N/A</v>
      </c>
      <c r="AD297" s="8" t="e">
        <f>IF(OR(ISNA(AD$1),ISNA($A297)),NA(),'临-燃尽0'!BO298)</f>
        <v>#N/A</v>
      </c>
      <c r="AE297" s="8" t="e">
        <f>IF(OR(ISNA(AE$1),ISNA($A297)),NA(),'临-燃尽0'!BP298)</f>
        <v>#N/A</v>
      </c>
      <c r="AF297" s="8" t="e">
        <f>IF(OR(ISNA(AF$1),ISNA($A297)),NA(),'临-燃尽0'!BQ298)</f>
        <v>#N/A</v>
      </c>
      <c r="AG297" s="8" t="e">
        <f>IF(OR(ISNA(AG$1),ISNA($A297)),NA(),'临-燃尽0'!BR298)</f>
        <v>#N/A</v>
      </c>
      <c r="AH297" s="8" t="e">
        <f>IF(OR(ISNA(AH$1),ISNA($A297)),NA(),'临-燃尽0'!BS298)</f>
        <v>#N/A</v>
      </c>
      <c r="AI297" s="8" t="e">
        <f>IF(OR(ISNA(AI$1),ISNA($A297)),NA(),'临-燃尽0'!BT298)</f>
        <v>#N/A</v>
      </c>
      <c r="AJ297" s="8" t="e">
        <f>IF(OR(ISNA(AJ$1),ISNA($A297)),NA(),'临-燃尽0'!BU298)</f>
        <v>#N/A</v>
      </c>
      <c r="AK297" s="8" t="e">
        <f>IF(OR(ISNA(AK$1),ISNA($A297)),NA(),'临-燃尽0'!BV298)</f>
        <v>#N/A</v>
      </c>
      <c r="AL297" s="8" t="e">
        <f>IF(OR(ISNA(AL$1),ISNA($A297)),NA(),'临-燃尽0'!BW298)</f>
        <v>#N/A</v>
      </c>
      <c r="AM297" s="8" t="e">
        <f>IF(OR(ISNA(AM$1),ISNA($A297)),NA(),'临-燃尽0'!BX298)</f>
        <v>#N/A</v>
      </c>
      <c r="AN297" s="8" t="e">
        <f>IF(OR(ISNA(AN$1),ISNA($A297)),NA(),'临-燃尽0'!BY298)</f>
        <v>#N/A</v>
      </c>
      <c r="AO297" s="8" t="e">
        <f>IF(OR(ISNA(AO$1),ISNA($A297)),NA(),'临-燃尽0'!BZ298)</f>
        <v>#N/A</v>
      </c>
      <c r="AP297" s="8" t="e">
        <f>IF(OR(ISNA(AP$1),ISNA($A297)),NA(),'临-燃尽0'!CA298)</f>
        <v>#N/A</v>
      </c>
      <c r="AQ297" s="8" t="e">
        <f>IF(OR(ISNA(AQ$1),ISNA($A297)),NA(),'临-燃尽0'!CB298)</f>
        <v>#N/A</v>
      </c>
      <c r="AR297" s="8" t="e">
        <f>IF(OR(ISNA(AR$1),ISNA($A297)),NA(),'临-燃尽0'!CC298)</f>
        <v>#N/A</v>
      </c>
      <c r="AS297" s="8" t="e">
        <f>IF(OR(ISNA(AS$1),ISNA($A297)),NA(),'临-燃尽0'!CD298)</f>
        <v>#N/A</v>
      </c>
      <c r="AT297" s="8" t="e">
        <f>IF(OR(ISNA(AT$1),ISNA($A297)),NA(),'临-燃尽0'!CE298)</f>
        <v>#N/A</v>
      </c>
      <c r="AU297" s="8" t="e">
        <f>IF(OR(ISNA(AU$1),ISNA($A297)),NA(),'临-燃尽0'!CF298)</f>
        <v>#N/A</v>
      </c>
      <c r="AV297" s="8" t="e">
        <f>IF(OR(ISNA(AV$1),ISNA($A297)),NA(),'临-燃尽0'!CG298)</f>
        <v>#N/A</v>
      </c>
      <c r="AW297" s="8" t="e">
        <f>IF(OR(ISNA(AW$1),ISNA($A297)),NA(),'临-燃尽0'!CH298)</f>
        <v>#N/A</v>
      </c>
      <c r="AX297" s="8" t="e">
        <f>IF(OR(ISNA(AX$1),ISNA($A297)),NA(),'临-燃尽0'!CI298)</f>
        <v>#N/A</v>
      </c>
      <c r="AY297" s="8" t="e">
        <f>IF(OR(ISNA(AY$1),ISNA($A297)),NA(),'临-燃尽0'!CJ298)</f>
        <v>#N/A</v>
      </c>
      <c r="AZ297" s="8" t="e">
        <f>IF(OR(ISNA(AZ$1),ISNA($A297)),NA(),'临-燃尽0'!CK298)</f>
        <v>#N/A</v>
      </c>
    </row>
    <row r="298" spans="1:52">
      <c r="A298" s="8" t="e">
        <f>IF(OR('临-燃尽0'!AL299="",'临-燃尽0'!AL299="总计"),NA(),'临-燃尽0'!AL299)</f>
        <v>#N/A</v>
      </c>
      <c r="B298" s="8" t="e">
        <f>IF(ISNA($A298),NA(),'临-燃尽0'!AM299)</f>
        <v>#N/A</v>
      </c>
      <c r="C298" s="8" t="e">
        <f>IF(ISNA($A298),NA(),'临-燃尽0'!AN299)</f>
        <v>#N/A</v>
      </c>
      <c r="D298" s="8" t="e">
        <f>IF(ISNA($A298),NA(),'临-燃尽0'!AO299)</f>
        <v>#N/A</v>
      </c>
      <c r="E298" s="8" t="e">
        <f>IF(OR(ISNA(E$1),ISNA($A298)),NA(),'临-燃尽0'!AP299)</f>
        <v>#N/A</v>
      </c>
      <c r="F298" s="8" t="e">
        <f>IF(OR(ISNA(F$1),ISNA($A298)),NA(),'临-燃尽0'!AQ299)</f>
        <v>#N/A</v>
      </c>
      <c r="G298" s="8" t="e">
        <f>IF(OR(ISNA(G$1),ISNA($A298)),NA(),'临-燃尽0'!AR299)</f>
        <v>#N/A</v>
      </c>
      <c r="H298" s="8" t="e">
        <f>IF(OR(ISNA(H$1),ISNA($A298)),NA(),'临-燃尽0'!AS299)</f>
        <v>#N/A</v>
      </c>
      <c r="I298" s="8" t="e">
        <f>IF(OR(ISNA(I$1),ISNA($A298)),NA(),'临-燃尽0'!AT299)</f>
        <v>#N/A</v>
      </c>
      <c r="J298" s="8" t="e">
        <f>IF(OR(ISNA(J$1),ISNA($A298)),NA(),'临-燃尽0'!AU299)</f>
        <v>#N/A</v>
      </c>
      <c r="K298" s="8" t="e">
        <f>IF(OR(ISNA(K$1),ISNA($A298)),NA(),'临-燃尽0'!AV299)</f>
        <v>#N/A</v>
      </c>
      <c r="L298" s="8" t="e">
        <f>IF(OR(ISNA(L$1),ISNA($A298)),NA(),'临-燃尽0'!AW299)</f>
        <v>#N/A</v>
      </c>
      <c r="M298" s="8" t="e">
        <f>IF(OR(ISNA(M$1),ISNA($A298)),NA(),'临-燃尽0'!AX299)</f>
        <v>#N/A</v>
      </c>
      <c r="N298" s="8" t="e">
        <f>IF(OR(ISNA(N$1),ISNA($A298)),NA(),'临-燃尽0'!AY299)</f>
        <v>#N/A</v>
      </c>
      <c r="O298" s="8" t="e">
        <f>IF(OR(ISNA(O$1),ISNA($A298)),NA(),'临-燃尽0'!AZ299)</f>
        <v>#N/A</v>
      </c>
      <c r="P298" s="8" t="e">
        <f>IF(OR(ISNA(P$1),ISNA($A298)),NA(),'临-燃尽0'!BA299)</f>
        <v>#N/A</v>
      </c>
      <c r="Q298" s="8" t="e">
        <f>IF(OR(ISNA(Q$1),ISNA($A298)),NA(),'临-燃尽0'!BB299)</f>
        <v>#N/A</v>
      </c>
      <c r="R298" s="8" t="e">
        <f>IF(OR(ISNA(R$1),ISNA($A298)),NA(),'临-燃尽0'!BC299)</f>
        <v>#N/A</v>
      </c>
      <c r="S298" s="8" t="e">
        <f>IF(OR(ISNA(S$1),ISNA($A298)),NA(),'临-燃尽0'!BD299)</f>
        <v>#N/A</v>
      </c>
      <c r="T298" s="8" t="e">
        <f>IF(OR(ISNA(T$1),ISNA($A298)),NA(),'临-燃尽0'!BE299)</f>
        <v>#N/A</v>
      </c>
      <c r="U298" s="8" t="e">
        <f>IF(OR(ISNA(U$1),ISNA($A298)),NA(),'临-燃尽0'!BF299)</f>
        <v>#N/A</v>
      </c>
      <c r="V298" s="8" t="e">
        <f>IF(OR(ISNA(V$1),ISNA($A298)),NA(),'临-燃尽0'!BG299)</f>
        <v>#N/A</v>
      </c>
      <c r="W298" s="8" t="e">
        <f>IF(OR(ISNA(W$1),ISNA($A298)),NA(),'临-燃尽0'!BH299)</f>
        <v>#N/A</v>
      </c>
      <c r="X298" s="8" t="e">
        <f>IF(OR(ISNA(X$1),ISNA($A298)),NA(),'临-燃尽0'!BI299)</f>
        <v>#N/A</v>
      </c>
      <c r="Y298" s="8" t="e">
        <f>IF(OR(ISNA(Y$1),ISNA($A298)),NA(),'临-燃尽0'!BJ299)</f>
        <v>#N/A</v>
      </c>
      <c r="Z298" s="8" t="e">
        <f>IF(OR(ISNA(Z$1),ISNA($A298)),NA(),'临-燃尽0'!BK299)</f>
        <v>#N/A</v>
      </c>
      <c r="AA298" s="8" t="e">
        <f>IF(OR(ISNA(AA$1),ISNA($A298)),NA(),'临-燃尽0'!BL299)</f>
        <v>#N/A</v>
      </c>
      <c r="AB298" s="8" t="e">
        <f>IF(OR(ISNA(AB$1),ISNA($A298)),NA(),'临-燃尽0'!BM299)</f>
        <v>#N/A</v>
      </c>
      <c r="AC298" s="8" t="e">
        <f>IF(OR(ISNA(AC$1),ISNA($A298)),NA(),'临-燃尽0'!BN299)</f>
        <v>#N/A</v>
      </c>
      <c r="AD298" s="8" t="e">
        <f>IF(OR(ISNA(AD$1),ISNA($A298)),NA(),'临-燃尽0'!BO299)</f>
        <v>#N/A</v>
      </c>
      <c r="AE298" s="8" t="e">
        <f>IF(OR(ISNA(AE$1),ISNA($A298)),NA(),'临-燃尽0'!BP299)</f>
        <v>#N/A</v>
      </c>
      <c r="AF298" s="8" t="e">
        <f>IF(OR(ISNA(AF$1),ISNA($A298)),NA(),'临-燃尽0'!BQ299)</f>
        <v>#N/A</v>
      </c>
      <c r="AG298" s="8" t="e">
        <f>IF(OR(ISNA(AG$1),ISNA($A298)),NA(),'临-燃尽0'!BR299)</f>
        <v>#N/A</v>
      </c>
      <c r="AH298" s="8" t="e">
        <f>IF(OR(ISNA(AH$1),ISNA($A298)),NA(),'临-燃尽0'!BS299)</f>
        <v>#N/A</v>
      </c>
      <c r="AI298" s="8" t="e">
        <f>IF(OR(ISNA(AI$1),ISNA($A298)),NA(),'临-燃尽0'!BT299)</f>
        <v>#N/A</v>
      </c>
      <c r="AJ298" s="8" t="e">
        <f>IF(OR(ISNA(AJ$1),ISNA($A298)),NA(),'临-燃尽0'!BU299)</f>
        <v>#N/A</v>
      </c>
      <c r="AK298" s="8" t="e">
        <f>IF(OR(ISNA(AK$1),ISNA($A298)),NA(),'临-燃尽0'!BV299)</f>
        <v>#N/A</v>
      </c>
      <c r="AL298" s="8" t="e">
        <f>IF(OR(ISNA(AL$1),ISNA($A298)),NA(),'临-燃尽0'!BW299)</f>
        <v>#N/A</v>
      </c>
      <c r="AM298" s="8" t="e">
        <f>IF(OR(ISNA(AM$1),ISNA($A298)),NA(),'临-燃尽0'!BX299)</f>
        <v>#N/A</v>
      </c>
      <c r="AN298" s="8" t="e">
        <f>IF(OR(ISNA(AN$1),ISNA($A298)),NA(),'临-燃尽0'!BY299)</f>
        <v>#N/A</v>
      </c>
      <c r="AO298" s="8" t="e">
        <f>IF(OR(ISNA(AO$1),ISNA($A298)),NA(),'临-燃尽0'!BZ299)</f>
        <v>#N/A</v>
      </c>
      <c r="AP298" s="8" t="e">
        <f>IF(OR(ISNA(AP$1),ISNA($A298)),NA(),'临-燃尽0'!CA299)</f>
        <v>#N/A</v>
      </c>
      <c r="AQ298" s="8" t="e">
        <f>IF(OR(ISNA(AQ$1),ISNA($A298)),NA(),'临-燃尽0'!CB299)</f>
        <v>#N/A</v>
      </c>
      <c r="AR298" s="8" t="e">
        <f>IF(OR(ISNA(AR$1),ISNA($A298)),NA(),'临-燃尽0'!CC299)</f>
        <v>#N/A</v>
      </c>
      <c r="AS298" s="8" t="e">
        <f>IF(OR(ISNA(AS$1),ISNA($A298)),NA(),'临-燃尽0'!CD299)</f>
        <v>#N/A</v>
      </c>
      <c r="AT298" s="8" t="e">
        <f>IF(OR(ISNA(AT$1),ISNA($A298)),NA(),'临-燃尽0'!CE299)</f>
        <v>#N/A</v>
      </c>
      <c r="AU298" s="8" t="e">
        <f>IF(OR(ISNA(AU$1),ISNA($A298)),NA(),'临-燃尽0'!CF299)</f>
        <v>#N/A</v>
      </c>
      <c r="AV298" s="8" t="e">
        <f>IF(OR(ISNA(AV$1),ISNA($A298)),NA(),'临-燃尽0'!CG299)</f>
        <v>#N/A</v>
      </c>
      <c r="AW298" s="8" t="e">
        <f>IF(OR(ISNA(AW$1),ISNA($A298)),NA(),'临-燃尽0'!CH299)</f>
        <v>#N/A</v>
      </c>
      <c r="AX298" s="8" t="e">
        <f>IF(OR(ISNA(AX$1),ISNA($A298)),NA(),'临-燃尽0'!CI299)</f>
        <v>#N/A</v>
      </c>
      <c r="AY298" s="8" t="e">
        <f>IF(OR(ISNA(AY$1),ISNA($A298)),NA(),'临-燃尽0'!CJ299)</f>
        <v>#N/A</v>
      </c>
      <c r="AZ298" s="8" t="e">
        <f>IF(OR(ISNA(AZ$1),ISNA($A298)),NA(),'临-燃尽0'!CK299)</f>
        <v>#N/A</v>
      </c>
    </row>
    <row r="299" spans="1:52">
      <c r="A299" s="8" t="e">
        <f>IF(OR('临-燃尽0'!AL300="",'临-燃尽0'!AL300="总计"),NA(),'临-燃尽0'!AL300)</f>
        <v>#N/A</v>
      </c>
      <c r="B299" s="8" t="e">
        <f>IF(ISNA($A299),NA(),'临-燃尽0'!AM300)</f>
        <v>#N/A</v>
      </c>
      <c r="C299" s="8" t="e">
        <f>IF(ISNA($A299),NA(),'临-燃尽0'!AN300)</f>
        <v>#N/A</v>
      </c>
      <c r="D299" s="8" t="e">
        <f>IF(ISNA($A299),NA(),'临-燃尽0'!AO300)</f>
        <v>#N/A</v>
      </c>
      <c r="E299" s="8" t="e">
        <f>IF(OR(ISNA(E$1),ISNA($A299)),NA(),'临-燃尽0'!AP300)</f>
        <v>#N/A</v>
      </c>
      <c r="F299" s="8" t="e">
        <f>IF(OR(ISNA(F$1),ISNA($A299)),NA(),'临-燃尽0'!AQ300)</f>
        <v>#N/A</v>
      </c>
      <c r="G299" s="8" t="e">
        <f>IF(OR(ISNA(G$1),ISNA($A299)),NA(),'临-燃尽0'!AR300)</f>
        <v>#N/A</v>
      </c>
      <c r="H299" s="8" t="e">
        <f>IF(OR(ISNA(H$1),ISNA($A299)),NA(),'临-燃尽0'!AS300)</f>
        <v>#N/A</v>
      </c>
      <c r="I299" s="8" t="e">
        <f>IF(OR(ISNA(I$1),ISNA($A299)),NA(),'临-燃尽0'!AT300)</f>
        <v>#N/A</v>
      </c>
      <c r="J299" s="8" t="e">
        <f>IF(OR(ISNA(J$1),ISNA($A299)),NA(),'临-燃尽0'!AU300)</f>
        <v>#N/A</v>
      </c>
      <c r="K299" s="8" t="e">
        <f>IF(OR(ISNA(K$1),ISNA($A299)),NA(),'临-燃尽0'!AV300)</f>
        <v>#N/A</v>
      </c>
      <c r="L299" s="8" t="e">
        <f>IF(OR(ISNA(L$1),ISNA($A299)),NA(),'临-燃尽0'!AW300)</f>
        <v>#N/A</v>
      </c>
      <c r="M299" s="8" t="e">
        <f>IF(OR(ISNA(M$1),ISNA($A299)),NA(),'临-燃尽0'!AX300)</f>
        <v>#N/A</v>
      </c>
      <c r="N299" s="8" t="e">
        <f>IF(OR(ISNA(N$1),ISNA($A299)),NA(),'临-燃尽0'!AY300)</f>
        <v>#N/A</v>
      </c>
      <c r="O299" s="8" t="e">
        <f>IF(OR(ISNA(O$1),ISNA($A299)),NA(),'临-燃尽0'!AZ300)</f>
        <v>#N/A</v>
      </c>
      <c r="P299" s="8" t="e">
        <f>IF(OR(ISNA(P$1),ISNA($A299)),NA(),'临-燃尽0'!BA300)</f>
        <v>#N/A</v>
      </c>
      <c r="Q299" s="8" t="e">
        <f>IF(OR(ISNA(Q$1),ISNA($A299)),NA(),'临-燃尽0'!BB300)</f>
        <v>#N/A</v>
      </c>
      <c r="R299" s="8" t="e">
        <f>IF(OR(ISNA(R$1),ISNA($A299)),NA(),'临-燃尽0'!BC300)</f>
        <v>#N/A</v>
      </c>
      <c r="S299" s="8" t="e">
        <f>IF(OR(ISNA(S$1),ISNA($A299)),NA(),'临-燃尽0'!BD300)</f>
        <v>#N/A</v>
      </c>
      <c r="T299" s="8" t="e">
        <f>IF(OR(ISNA(T$1),ISNA($A299)),NA(),'临-燃尽0'!BE300)</f>
        <v>#N/A</v>
      </c>
      <c r="U299" s="8" t="e">
        <f>IF(OR(ISNA(U$1),ISNA($A299)),NA(),'临-燃尽0'!BF300)</f>
        <v>#N/A</v>
      </c>
      <c r="V299" s="8" t="e">
        <f>IF(OR(ISNA(V$1),ISNA($A299)),NA(),'临-燃尽0'!BG300)</f>
        <v>#N/A</v>
      </c>
      <c r="W299" s="8" t="e">
        <f>IF(OR(ISNA(W$1),ISNA($A299)),NA(),'临-燃尽0'!BH300)</f>
        <v>#N/A</v>
      </c>
      <c r="X299" s="8" t="e">
        <f>IF(OR(ISNA(X$1),ISNA($A299)),NA(),'临-燃尽0'!BI300)</f>
        <v>#N/A</v>
      </c>
      <c r="Y299" s="8" t="e">
        <f>IF(OR(ISNA(Y$1),ISNA($A299)),NA(),'临-燃尽0'!BJ300)</f>
        <v>#N/A</v>
      </c>
      <c r="Z299" s="8" t="e">
        <f>IF(OR(ISNA(Z$1),ISNA($A299)),NA(),'临-燃尽0'!BK300)</f>
        <v>#N/A</v>
      </c>
      <c r="AA299" s="8" t="e">
        <f>IF(OR(ISNA(AA$1),ISNA($A299)),NA(),'临-燃尽0'!BL300)</f>
        <v>#N/A</v>
      </c>
      <c r="AB299" s="8" t="e">
        <f>IF(OR(ISNA(AB$1),ISNA($A299)),NA(),'临-燃尽0'!BM300)</f>
        <v>#N/A</v>
      </c>
      <c r="AC299" s="8" t="e">
        <f>IF(OR(ISNA(AC$1),ISNA($A299)),NA(),'临-燃尽0'!BN300)</f>
        <v>#N/A</v>
      </c>
      <c r="AD299" s="8" t="e">
        <f>IF(OR(ISNA(AD$1),ISNA($A299)),NA(),'临-燃尽0'!BO300)</f>
        <v>#N/A</v>
      </c>
      <c r="AE299" s="8" t="e">
        <f>IF(OR(ISNA(AE$1),ISNA($A299)),NA(),'临-燃尽0'!BP300)</f>
        <v>#N/A</v>
      </c>
      <c r="AF299" s="8" t="e">
        <f>IF(OR(ISNA(AF$1),ISNA($A299)),NA(),'临-燃尽0'!BQ300)</f>
        <v>#N/A</v>
      </c>
      <c r="AG299" s="8" t="e">
        <f>IF(OR(ISNA(AG$1),ISNA($A299)),NA(),'临-燃尽0'!BR300)</f>
        <v>#N/A</v>
      </c>
      <c r="AH299" s="8" t="e">
        <f>IF(OR(ISNA(AH$1),ISNA($A299)),NA(),'临-燃尽0'!BS300)</f>
        <v>#N/A</v>
      </c>
      <c r="AI299" s="8" t="e">
        <f>IF(OR(ISNA(AI$1),ISNA($A299)),NA(),'临-燃尽0'!BT300)</f>
        <v>#N/A</v>
      </c>
      <c r="AJ299" s="8" t="e">
        <f>IF(OR(ISNA(AJ$1),ISNA($A299)),NA(),'临-燃尽0'!BU300)</f>
        <v>#N/A</v>
      </c>
      <c r="AK299" s="8" t="e">
        <f>IF(OR(ISNA(AK$1),ISNA($A299)),NA(),'临-燃尽0'!BV300)</f>
        <v>#N/A</v>
      </c>
      <c r="AL299" s="8" t="e">
        <f>IF(OR(ISNA(AL$1),ISNA($A299)),NA(),'临-燃尽0'!BW300)</f>
        <v>#N/A</v>
      </c>
      <c r="AM299" s="8" t="e">
        <f>IF(OR(ISNA(AM$1),ISNA($A299)),NA(),'临-燃尽0'!BX300)</f>
        <v>#N/A</v>
      </c>
      <c r="AN299" s="8" t="e">
        <f>IF(OR(ISNA(AN$1),ISNA($A299)),NA(),'临-燃尽0'!BY300)</f>
        <v>#N/A</v>
      </c>
      <c r="AO299" s="8" t="e">
        <f>IF(OR(ISNA(AO$1),ISNA($A299)),NA(),'临-燃尽0'!BZ300)</f>
        <v>#N/A</v>
      </c>
      <c r="AP299" s="8" t="e">
        <f>IF(OR(ISNA(AP$1),ISNA($A299)),NA(),'临-燃尽0'!CA300)</f>
        <v>#N/A</v>
      </c>
      <c r="AQ299" s="8" t="e">
        <f>IF(OR(ISNA(AQ$1),ISNA($A299)),NA(),'临-燃尽0'!CB300)</f>
        <v>#N/A</v>
      </c>
      <c r="AR299" s="8" t="e">
        <f>IF(OR(ISNA(AR$1),ISNA($A299)),NA(),'临-燃尽0'!CC300)</f>
        <v>#N/A</v>
      </c>
      <c r="AS299" s="8" t="e">
        <f>IF(OR(ISNA(AS$1),ISNA($A299)),NA(),'临-燃尽0'!CD300)</f>
        <v>#N/A</v>
      </c>
      <c r="AT299" s="8" t="e">
        <f>IF(OR(ISNA(AT$1),ISNA($A299)),NA(),'临-燃尽0'!CE300)</f>
        <v>#N/A</v>
      </c>
      <c r="AU299" s="8" t="e">
        <f>IF(OR(ISNA(AU$1),ISNA($A299)),NA(),'临-燃尽0'!CF300)</f>
        <v>#N/A</v>
      </c>
      <c r="AV299" s="8" t="e">
        <f>IF(OR(ISNA(AV$1),ISNA($A299)),NA(),'临-燃尽0'!CG300)</f>
        <v>#N/A</v>
      </c>
      <c r="AW299" s="8" t="e">
        <f>IF(OR(ISNA(AW$1),ISNA($A299)),NA(),'临-燃尽0'!CH300)</f>
        <v>#N/A</v>
      </c>
      <c r="AX299" s="8" t="e">
        <f>IF(OR(ISNA(AX$1),ISNA($A299)),NA(),'临-燃尽0'!CI300)</f>
        <v>#N/A</v>
      </c>
      <c r="AY299" s="8" t="e">
        <f>IF(OR(ISNA(AY$1),ISNA($A299)),NA(),'临-燃尽0'!CJ300)</f>
        <v>#N/A</v>
      </c>
      <c r="AZ299" s="8" t="e">
        <f>IF(OR(ISNA(AZ$1),ISNA($A299)),NA(),'临-燃尽0'!CK300)</f>
        <v>#N/A</v>
      </c>
    </row>
    <row r="300" spans="1:52">
      <c r="A300" s="8" t="e">
        <f>IF(OR('临-燃尽0'!AL301="",'临-燃尽0'!AL301="总计"),NA(),'临-燃尽0'!AL301)</f>
        <v>#N/A</v>
      </c>
      <c r="B300" s="8" t="e">
        <f>IF(ISNA($A300),NA(),'临-燃尽0'!AM301)</f>
        <v>#N/A</v>
      </c>
      <c r="C300" s="8" t="e">
        <f>IF(ISNA($A300),NA(),'临-燃尽0'!AN301)</f>
        <v>#N/A</v>
      </c>
      <c r="D300" s="8" t="e">
        <f>IF(ISNA($A300),NA(),'临-燃尽0'!AO301)</f>
        <v>#N/A</v>
      </c>
      <c r="E300" s="8" t="e">
        <f>IF(OR(ISNA(E$1),ISNA($A300)),NA(),'临-燃尽0'!AP301)</f>
        <v>#N/A</v>
      </c>
      <c r="F300" s="8" t="e">
        <f>IF(OR(ISNA(F$1),ISNA($A300)),NA(),'临-燃尽0'!AQ301)</f>
        <v>#N/A</v>
      </c>
      <c r="G300" s="8" t="e">
        <f>IF(OR(ISNA(G$1),ISNA($A300)),NA(),'临-燃尽0'!AR301)</f>
        <v>#N/A</v>
      </c>
      <c r="H300" s="8" t="e">
        <f>IF(OR(ISNA(H$1),ISNA($A300)),NA(),'临-燃尽0'!AS301)</f>
        <v>#N/A</v>
      </c>
      <c r="I300" s="8" t="e">
        <f>IF(OR(ISNA(I$1),ISNA($A300)),NA(),'临-燃尽0'!AT301)</f>
        <v>#N/A</v>
      </c>
      <c r="J300" s="8" t="e">
        <f>IF(OR(ISNA(J$1),ISNA($A300)),NA(),'临-燃尽0'!AU301)</f>
        <v>#N/A</v>
      </c>
      <c r="K300" s="8" t="e">
        <f>IF(OR(ISNA(K$1),ISNA($A300)),NA(),'临-燃尽0'!AV301)</f>
        <v>#N/A</v>
      </c>
      <c r="L300" s="8" t="e">
        <f>IF(OR(ISNA(L$1),ISNA($A300)),NA(),'临-燃尽0'!AW301)</f>
        <v>#N/A</v>
      </c>
      <c r="M300" s="8" t="e">
        <f>IF(OR(ISNA(M$1),ISNA($A300)),NA(),'临-燃尽0'!AX301)</f>
        <v>#N/A</v>
      </c>
      <c r="N300" s="8" t="e">
        <f>IF(OR(ISNA(N$1),ISNA($A300)),NA(),'临-燃尽0'!AY301)</f>
        <v>#N/A</v>
      </c>
      <c r="O300" s="8" t="e">
        <f>IF(OR(ISNA(O$1),ISNA($A300)),NA(),'临-燃尽0'!AZ301)</f>
        <v>#N/A</v>
      </c>
      <c r="P300" s="8" t="e">
        <f>IF(OR(ISNA(P$1),ISNA($A300)),NA(),'临-燃尽0'!BA301)</f>
        <v>#N/A</v>
      </c>
      <c r="Q300" s="8" t="e">
        <f>IF(OR(ISNA(Q$1),ISNA($A300)),NA(),'临-燃尽0'!BB301)</f>
        <v>#N/A</v>
      </c>
      <c r="R300" s="8" t="e">
        <f>IF(OR(ISNA(R$1),ISNA($A300)),NA(),'临-燃尽0'!BC301)</f>
        <v>#N/A</v>
      </c>
      <c r="S300" s="8" t="e">
        <f>IF(OR(ISNA(S$1),ISNA($A300)),NA(),'临-燃尽0'!BD301)</f>
        <v>#N/A</v>
      </c>
      <c r="T300" s="8" t="e">
        <f>IF(OR(ISNA(T$1),ISNA($A300)),NA(),'临-燃尽0'!BE301)</f>
        <v>#N/A</v>
      </c>
      <c r="U300" s="8" t="e">
        <f>IF(OR(ISNA(U$1),ISNA($A300)),NA(),'临-燃尽0'!BF301)</f>
        <v>#N/A</v>
      </c>
      <c r="V300" s="8" t="e">
        <f>IF(OR(ISNA(V$1),ISNA($A300)),NA(),'临-燃尽0'!BG301)</f>
        <v>#N/A</v>
      </c>
      <c r="W300" s="8" t="e">
        <f>IF(OR(ISNA(W$1),ISNA($A300)),NA(),'临-燃尽0'!BH301)</f>
        <v>#N/A</v>
      </c>
      <c r="X300" s="8" t="e">
        <f>IF(OR(ISNA(X$1),ISNA($A300)),NA(),'临-燃尽0'!BI301)</f>
        <v>#N/A</v>
      </c>
      <c r="Y300" s="8" t="e">
        <f>IF(OR(ISNA(Y$1),ISNA($A300)),NA(),'临-燃尽0'!BJ301)</f>
        <v>#N/A</v>
      </c>
      <c r="Z300" s="8" t="e">
        <f>IF(OR(ISNA(Z$1),ISNA($A300)),NA(),'临-燃尽0'!BK301)</f>
        <v>#N/A</v>
      </c>
      <c r="AA300" s="8" t="e">
        <f>IF(OR(ISNA(AA$1),ISNA($A300)),NA(),'临-燃尽0'!BL301)</f>
        <v>#N/A</v>
      </c>
      <c r="AB300" s="8" t="e">
        <f>IF(OR(ISNA(AB$1),ISNA($A300)),NA(),'临-燃尽0'!BM301)</f>
        <v>#N/A</v>
      </c>
      <c r="AC300" s="8" t="e">
        <f>IF(OR(ISNA(AC$1),ISNA($A300)),NA(),'临-燃尽0'!BN301)</f>
        <v>#N/A</v>
      </c>
      <c r="AD300" s="8" t="e">
        <f>IF(OR(ISNA(AD$1),ISNA($A300)),NA(),'临-燃尽0'!BO301)</f>
        <v>#N/A</v>
      </c>
      <c r="AE300" s="8" t="e">
        <f>IF(OR(ISNA(AE$1),ISNA($A300)),NA(),'临-燃尽0'!BP301)</f>
        <v>#N/A</v>
      </c>
      <c r="AF300" s="8" t="e">
        <f>IF(OR(ISNA(AF$1),ISNA($A300)),NA(),'临-燃尽0'!BQ301)</f>
        <v>#N/A</v>
      </c>
      <c r="AG300" s="8" t="e">
        <f>IF(OR(ISNA(AG$1),ISNA($A300)),NA(),'临-燃尽0'!BR301)</f>
        <v>#N/A</v>
      </c>
      <c r="AH300" s="8" t="e">
        <f>IF(OR(ISNA(AH$1),ISNA($A300)),NA(),'临-燃尽0'!BS301)</f>
        <v>#N/A</v>
      </c>
      <c r="AI300" s="8" t="e">
        <f>IF(OR(ISNA(AI$1),ISNA($A300)),NA(),'临-燃尽0'!BT301)</f>
        <v>#N/A</v>
      </c>
      <c r="AJ300" s="8" t="e">
        <f>IF(OR(ISNA(AJ$1),ISNA($A300)),NA(),'临-燃尽0'!BU301)</f>
        <v>#N/A</v>
      </c>
      <c r="AK300" s="8" t="e">
        <f>IF(OR(ISNA(AK$1),ISNA($A300)),NA(),'临-燃尽0'!BV301)</f>
        <v>#N/A</v>
      </c>
      <c r="AL300" s="8" t="e">
        <f>IF(OR(ISNA(AL$1),ISNA($A300)),NA(),'临-燃尽0'!BW301)</f>
        <v>#N/A</v>
      </c>
      <c r="AM300" s="8" t="e">
        <f>IF(OR(ISNA(AM$1),ISNA($A300)),NA(),'临-燃尽0'!BX301)</f>
        <v>#N/A</v>
      </c>
      <c r="AN300" s="8" t="e">
        <f>IF(OR(ISNA(AN$1),ISNA($A300)),NA(),'临-燃尽0'!BY301)</f>
        <v>#N/A</v>
      </c>
      <c r="AO300" s="8" t="e">
        <f>IF(OR(ISNA(AO$1),ISNA($A300)),NA(),'临-燃尽0'!BZ301)</f>
        <v>#N/A</v>
      </c>
      <c r="AP300" s="8" t="e">
        <f>IF(OR(ISNA(AP$1),ISNA($A300)),NA(),'临-燃尽0'!CA301)</f>
        <v>#N/A</v>
      </c>
      <c r="AQ300" s="8" t="e">
        <f>IF(OR(ISNA(AQ$1),ISNA($A300)),NA(),'临-燃尽0'!CB301)</f>
        <v>#N/A</v>
      </c>
      <c r="AR300" s="8" t="e">
        <f>IF(OR(ISNA(AR$1),ISNA($A300)),NA(),'临-燃尽0'!CC301)</f>
        <v>#N/A</v>
      </c>
      <c r="AS300" s="8" t="e">
        <f>IF(OR(ISNA(AS$1),ISNA($A300)),NA(),'临-燃尽0'!CD301)</f>
        <v>#N/A</v>
      </c>
      <c r="AT300" s="8" t="e">
        <f>IF(OR(ISNA(AT$1),ISNA($A300)),NA(),'临-燃尽0'!CE301)</f>
        <v>#N/A</v>
      </c>
      <c r="AU300" s="8" t="e">
        <f>IF(OR(ISNA(AU$1),ISNA($A300)),NA(),'临-燃尽0'!CF301)</f>
        <v>#N/A</v>
      </c>
      <c r="AV300" s="8" t="e">
        <f>IF(OR(ISNA(AV$1),ISNA($A300)),NA(),'临-燃尽0'!CG301)</f>
        <v>#N/A</v>
      </c>
      <c r="AW300" s="8" t="e">
        <f>IF(OR(ISNA(AW$1),ISNA($A300)),NA(),'临-燃尽0'!CH301)</f>
        <v>#N/A</v>
      </c>
      <c r="AX300" s="8" t="e">
        <f>IF(OR(ISNA(AX$1),ISNA($A300)),NA(),'临-燃尽0'!CI301)</f>
        <v>#N/A</v>
      </c>
      <c r="AY300" s="8" t="e">
        <f>IF(OR(ISNA(AY$1),ISNA($A300)),NA(),'临-燃尽0'!CJ301)</f>
        <v>#N/A</v>
      </c>
      <c r="AZ300" s="8" t="e">
        <f>IF(OR(ISNA(AZ$1),ISNA($A300)),NA(),'临-燃尽0'!CK301)</f>
        <v>#N/A</v>
      </c>
    </row>
    <row r="301" spans="1:52">
      <c r="A301" s="8" t="e">
        <f>IF(OR('临-燃尽0'!AL302="",'临-燃尽0'!AL302="总计"),NA(),'临-燃尽0'!AL302)</f>
        <v>#N/A</v>
      </c>
      <c r="B301" s="8" t="e">
        <f>IF(ISNA($A301),NA(),'临-燃尽0'!AM302)</f>
        <v>#N/A</v>
      </c>
      <c r="C301" s="8" t="e">
        <f>IF(ISNA($A301),NA(),'临-燃尽0'!AN302)</f>
        <v>#N/A</v>
      </c>
      <c r="D301" s="8" t="e">
        <f>IF(ISNA($A301),NA(),'临-燃尽0'!AO302)</f>
        <v>#N/A</v>
      </c>
      <c r="E301" s="8" t="e">
        <f>IF(OR(ISNA(E$1),ISNA($A301)),NA(),'临-燃尽0'!AP302)</f>
        <v>#N/A</v>
      </c>
      <c r="F301" s="8" t="e">
        <f>IF(OR(ISNA(F$1),ISNA($A301)),NA(),'临-燃尽0'!AQ302)</f>
        <v>#N/A</v>
      </c>
      <c r="G301" s="8" t="e">
        <f>IF(OR(ISNA(G$1),ISNA($A301)),NA(),'临-燃尽0'!AR302)</f>
        <v>#N/A</v>
      </c>
      <c r="H301" s="8" t="e">
        <f>IF(OR(ISNA(H$1),ISNA($A301)),NA(),'临-燃尽0'!AS302)</f>
        <v>#N/A</v>
      </c>
      <c r="I301" s="8" t="e">
        <f>IF(OR(ISNA(I$1),ISNA($A301)),NA(),'临-燃尽0'!AT302)</f>
        <v>#N/A</v>
      </c>
      <c r="J301" s="8" t="e">
        <f>IF(OR(ISNA(J$1),ISNA($A301)),NA(),'临-燃尽0'!AU302)</f>
        <v>#N/A</v>
      </c>
      <c r="K301" s="8" t="e">
        <f>IF(OR(ISNA(K$1),ISNA($A301)),NA(),'临-燃尽0'!AV302)</f>
        <v>#N/A</v>
      </c>
      <c r="L301" s="8" t="e">
        <f>IF(OR(ISNA(L$1),ISNA($A301)),NA(),'临-燃尽0'!AW302)</f>
        <v>#N/A</v>
      </c>
      <c r="M301" s="8" t="e">
        <f>IF(OR(ISNA(M$1),ISNA($A301)),NA(),'临-燃尽0'!AX302)</f>
        <v>#N/A</v>
      </c>
      <c r="N301" s="8" t="e">
        <f>IF(OR(ISNA(N$1),ISNA($A301)),NA(),'临-燃尽0'!AY302)</f>
        <v>#N/A</v>
      </c>
      <c r="O301" s="8" t="e">
        <f>IF(OR(ISNA(O$1),ISNA($A301)),NA(),'临-燃尽0'!AZ302)</f>
        <v>#N/A</v>
      </c>
      <c r="P301" s="8" t="e">
        <f>IF(OR(ISNA(P$1),ISNA($A301)),NA(),'临-燃尽0'!BA302)</f>
        <v>#N/A</v>
      </c>
      <c r="Q301" s="8" t="e">
        <f>IF(OR(ISNA(Q$1),ISNA($A301)),NA(),'临-燃尽0'!BB302)</f>
        <v>#N/A</v>
      </c>
      <c r="R301" s="8" t="e">
        <f>IF(OR(ISNA(R$1),ISNA($A301)),NA(),'临-燃尽0'!BC302)</f>
        <v>#N/A</v>
      </c>
      <c r="S301" s="8" t="e">
        <f>IF(OR(ISNA(S$1),ISNA($A301)),NA(),'临-燃尽0'!BD302)</f>
        <v>#N/A</v>
      </c>
      <c r="T301" s="8" t="e">
        <f>IF(OR(ISNA(T$1),ISNA($A301)),NA(),'临-燃尽0'!BE302)</f>
        <v>#N/A</v>
      </c>
      <c r="U301" s="8" t="e">
        <f>IF(OR(ISNA(U$1),ISNA($A301)),NA(),'临-燃尽0'!BF302)</f>
        <v>#N/A</v>
      </c>
      <c r="V301" s="8" t="e">
        <f>IF(OR(ISNA(V$1),ISNA($A301)),NA(),'临-燃尽0'!BG302)</f>
        <v>#N/A</v>
      </c>
      <c r="W301" s="8" t="e">
        <f>IF(OR(ISNA(W$1),ISNA($A301)),NA(),'临-燃尽0'!BH302)</f>
        <v>#N/A</v>
      </c>
      <c r="X301" s="8" t="e">
        <f>IF(OR(ISNA(X$1),ISNA($A301)),NA(),'临-燃尽0'!BI302)</f>
        <v>#N/A</v>
      </c>
      <c r="Y301" s="8" t="e">
        <f>IF(OR(ISNA(Y$1),ISNA($A301)),NA(),'临-燃尽0'!BJ302)</f>
        <v>#N/A</v>
      </c>
      <c r="Z301" s="8" t="e">
        <f>IF(OR(ISNA(Z$1),ISNA($A301)),NA(),'临-燃尽0'!BK302)</f>
        <v>#N/A</v>
      </c>
      <c r="AA301" s="8" t="e">
        <f>IF(OR(ISNA(AA$1),ISNA($A301)),NA(),'临-燃尽0'!BL302)</f>
        <v>#N/A</v>
      </c>
      <c r="AB301" s="8" t="e">
        <f>IF(OR(ISNA(AB$1),ISNA($A301)),NA(),'临-燃尽0'!BM302)</f>
        <v>#N/A</v>
      </c>
      <c r="AC301" s="8" t="e">
        <f>IF(OR(ISNA(AC$1),ISNA($A301)),NA(),'临-燃尽0'!BN302)</f>
        <v>#N/A</v>
      </c>
      <c r="AD301" s="8" t="e">
        <f>IF(OR(ISNA(AD$1),ISNA($A301)),NA(),'临-燃尽0'!BO302)</f>
        <v>#N/A</v>
      </c>
      <c r="AE301" s="8" t="e">
        <f>IF(OR(ISNA(AE$1),ISNA($A301)),NA(),'临-燃尽0'!BP302)</f>
        <v>#N/A</v>
      </c>
      <c r="AF301" s="8" t="e">
        <f>IF(OR(ISNA(AF$1),ISNA($A301)),NA(),'临-燃尽0'!BQ302)</f>
        <v>#N/A</v>
      </c>
      <c r="AG301" s="8" t="e">
        <f>IF(OR(ISNA(AG$1),ISNA($A301)),NA(),'临-燃尽0'!BR302)</f>
        <v>#N/A</v>
      </c>
      <c r="AH301" s="8" t="e">
        <f>IF(OR(ISNA(AH$1),ISNA($A301)),NA(),'临-燃尽0'!BS302)</f>
        <v>#N/A</v>
      </c>
      <c r="AI301" s="8" t="e">
        <f>IF(OR(ISNA(AI$1),ISNA($A301)),NA(),'临-燃尽0'!BT302)</f>
        <v>#N/A</v>
      </c>
      <c r="AJ301" s="8" t="e">
        <f>IF(OR(ISNA(AJ$1),ISNA($A301)),NA(),'临-燃尽0'!BU302)</f>
        <v>#N/A</v>
      </c>
      <c r="AK301" s="8" t="e">
        <f>IF(OR(ISNA(AK$1),ISNA($A301)),NA(),'临-燃尽0'!BV302)</f>
        <v>#N/A</v>
      </c>
      <c r="AL301" s="8" t="e">
        <f>IF(OR(ISNA(AL$1),ISNA($A301)),NA(),'临-燃尽0'!BW302)</f>
        <v>#N/A</v>
      </c>
      <c r="AM301" s="8" t="e">
        <f>IF(OR(ISNA(AM$1),ISNA($A301)),NA(),'临-燃尽0'!BX302)</f>
        <v>#N/A</v>
      </c>
      <c r="AN301" s="8" t="e">
        <f>IF(OR(ISNA(AN$1),ISNA($A301)),NA(),'临-燃尽0'!BY302)</f>
        <v>#N/A</v>
      </c>
      <c r="AO301" s="8" t="e">
        <f>IF(OR(ISNA(AO$1),ISNA($A301)),NA(),'临-燃尽0'!BZ302)</f>
        <v>#N/A</v>
      </c>
      <c r="AP301" s="8" t="e">
        <f>IF(OR(ISNA(AP$1),ISNA($A301)),NA(),'临-燃尽0'!CA302)</f>
        <v>#N/A</v>
      </c>
      <c r="AQ301" s="8" t="e">
        <f>IF(OR(ISNA(AQ$1),ISNA($A301)),NA(),'临-燃尽0'!CB302)</f>
        <v>#N/A</v>
      </c>
      <c r="AR301" s="8" t="e">
        <f>IF(OR(ISNA(AR$1),ISNA($A301)),NA(),'临-燃尽0'!CC302)</f>
        <v>#N/A</v>
      </c>
      <c r="AS301" s="8" t="e">
        <f>IF(OR(ISNA(AS$1),ISNA($A301)),NA(),'临-燃尽0'!CD302)</f>
        <v>#N/A</v>
      </c>
      <c r="AT301" s="8" t="e">
        <f>IF(OR(ISNA(AT$1),ISNA($A301)),NA(),'临-燃尽0'!CE302)</f>
        <v>#N/A</v>
      </c>
      <c r="AU301" s="8" t="e">
        <f>IF(OR(ISNA(AU$1),ISNA($A301)),NA(),'临-燃尽0'!CF302)</f>
        <v>#N/A</v>
      </c>
      <c r="AV301" s="8" t="e">
        <f>IF(OR(ISNA(AV$1),ISNA($A301)),NA(),'临-燃尽0'!CG302)</f>
        <v>#N/A</v>
      </c>
      <c r="AW301" s="8" t="e">
        <f>IF(OR(ISNA(AW$1),ISNA($A301)),NA(),'临-燃尽0'!CH302)</f>
        <v>#N/A</v>
      </c>
      <c r="AX301" s="8" t="e">
        <f>IF(OR(ISNA(AX$1),ISNA($A301)),NA(),'临-燃尽0'!CI302)</f>
        <v>#N/A</v>
      </c>
      <c r="AY301" s="8" t="e">
        <f>IF(OR(ISNA(AY$1),ISNA($A301)),NA(),'临-燃尽0'!CJ302)</f>
        <v>#N/A</v>
      </c>
      <c r="AZ301" s="8" t="e">
        <f>IF(OR(ISNA(AZ$1),ISNA($A301)),NA(),'临-燃尽0'!CK302)</f>
        <v>#N/A</v>
      </c>
    </row>
    <row r="302" spans="1:52">
      <c r="A302" s="8" t="e">
        <f>IF(OR('临-燃尽0'!AL303="",'临-燃尽0'!AL303="总计"),NA(),'临-燃尽0'!AL303)</f>
        <v>#N/A</v>
      </c>
      <c r="B302" s="8" t="e">
        <f>IF(ISNA($A302),NA(),'临-燃尽0'!AM303)</f>
        <v>#N/A</v>
      </c>
      <c r="C302" s="8" t="e">
        <f>IF(ISNA($A302),NA(),'临-燃尽0'!AN303)</f>
        <v>#N/A</v>
      </c>
      <c r="D302" s="8" t="e">
        <f>IF(ISNA($A302),NA(),'临-燃尽0'!AO303)</f>
        <v>#N/A</v>
      </c>
      <c r="E302" s="8" t="e">
        <f>IF(OR(ISNA(E$1),ISNA($A302)),NA(),'临-燃尽0'!AP303)</f>
        <v>#N/A</v>
      </c>
      <c r="F302" s="8" t="e">
        <f>IF(OR(ISNA(F$1),ISNA($A302)),NA(),'临-燃尽0'!AQ303)</f>
        <v>#N/A</v>
      </c>
      <c r="G302" s="8" t="e">
        <f>IF(OR(ISNA(G$1),ISNA($A302)),NA(),'临-燃尽0'!AR303)</f>
        <v>#N/A</v>
      </c>
      <c r="H302" s="8" t="e">
        <f>IF(OR(ISNA(H$1),ISNA($A302)),NA(),'临-燃尽0'!AS303)</f>
        <v>#N/A</v>
      </c>
      <c r="I302" s="8" t="e">
        <f>IF(OR(ISNA(I$1),ISNA($A302)),NA(),'临-燃尽0'!AT303)</f>
        <v>#N/A</v>
      </c>
      <c r="J302" s="8" t="e">
        <f>IF(OR(ISNA(J$1),ISNA($A302)),NA(),'临-燃尽0'!AU303)</f>
        <v>#N/A</v>
      </c>
      <c r="K302" s="8" t="e">
        <f>IF(OR(ISNA(K$1),ISNA($A302)),NA(),'临-燃尽0'!AV303)</f>
        <v>#N/A</v>
      </c>
      <c r="L302" s="8" t="e">
        <f>IF(OR(ISNA(L$1),ISNA($A302)),NA(),'临-燃尽0'!AW303)</f>
        <v>#N/A</v>
      </c>
      <c r="M302" s="8" t="e">
        <f>IF(OR(ISNA(M$1),ISNA($A302)),NA(),'临-燃尽0'!AX303)</f>
        <v>#N/A</v>
      </c>
      <c r="N302" s="8" t="e">
        <f>IF(OR(ISNA(N$1),ISNA($A302)),NA(),'临-燃尽0'!AY303)</f>
        <v>#N/A</v>
      </c>
      <c r="O302" s="8" t="e">
        <f>IF(OR(ISNA(O$1),ISNA($A302)),NA(),'临-燃尽0'!AZ303)</f>
        <v>#N/A</v>
      </c>
      <c r="P302" s="8" t="e">
        <f>IF(OR(ISNA(P$1),ISNA($A302)),NA(),'临-燃尽0'!BA303)</f>
        <v>#N/A</v>
      </c>
      <c r="Q302" s="8" t="e">
        <f>IF(OR(ISNA(Q$1),ISNA($A302)),NA(),'临-燃尽0'!BB303)</f>
        <v>#N/A</v>
      </c>
      <c r="R302" s="8" t="e">
        <f>IF(OR(ISNA(R$1),ISNA($A302)),NA(),'临-燃尽0'!BC303)</f>
        <v>#N/A</v>
      </c>
      <c r="S302" s="8" t="e">
        <f>IF(OR(ISNA(S$1),ISNA($A302)),NA(),'临-燃尽0'!BD303)</f>
        <v>#N/A</v>
      </c>
      <c r="T302" s="8" t="e">
        <f>IF(OR(ISNA(T$1),ISNA($A302)),NA(),'临-燃尽0'!BE303)</f>
        <v>#N/A</v>
      </c>
      <c r="U302" s="8" t="e">
        <f>IF(OR(ISNA(U$1),ISNA($A302)),NA(),'临-燃尽0'!BF303)</f>
        <v>#N/A</v>
      </c>
      <c r="V302" s="8" t="e">
        <f>IF(OR(ISNA(V$1),ISNA($A302)),NA(),'临-燃尽0'!BG303)</f>
        <v>#N/A</v>
      </c>
      <c r="W302" s="8" t="e">
        <f>IF(OR(ISNA(W$1),ISNA($A302)),NA(),'临-燃尽0'!BH303)</f>
        <v>#N/A</v>
      </c>
      <c r="X302" s="8" t="e">
        <f>IF(OR(ISNA(X$1),ISNA($A302)),NA(),'临-燃尽0'!BI303)</f>
        <v>#N/A</v>
      </c>
      <c r="Y302" s="8" t="e">
        <f>IF(OR(ISNA(Y$1),ISNA($A302)),NA(),'临-燃尽0'!BJ303)</f>
        <v>#N/A</v>
      </c>
      <c r="Z302" s="8" t="e">
        <f>IF(OR(ISNA(Z$1),ISNA($A302)),NA(),'临-燃尽0'!BK303)</f>
        <v>#N/A</v>
      </c>
      <c r="AA302" s="8" t="e">
        <f>IF(OR(ISNA(AA$1),ISNA($A302)),NA(),'临-燃尽0'!BL303)</f>
        <v>#N/A</v>
      </c>
      <c r="AB302" s="8" t="e">
        <f>IF(OR(ISNA(AB$1),ISNA($A302)),NA(),'临-燃尽0'!BM303)</f>
        <v>#N/A</v>
      </c>
      <c r="AC302" s="8" t="e">
        <f>IF(OR(ISNA(AC$1),ISNA($A302)),NA(),'临-燃尽0'!BN303)</f>
        <v>#N/A</v>
      </c>
      <c r="AD302" s="8" t="e">
        <f>IF(OR(ISNA(AD$1),ISNA($A302)),NA(),'临-燃尽0'!BO303)</f>
        <v>#N/A</v>
      </c>
      <c r="AE302" s="8" t="e">
        <f>IF(OR(ISNA(AE$1),ISNA($A302)),NA(),'临-燃尽0'!BP303)</f>
        <v>#N/A</v>
      </c>
      <c r="AF302" s="8" t="e">
        <f>IF(OR(ISNA(AF$1),ISNA($A302)),NA(),'临-燃尽0'!BQ303)</f>
        <v>#N/A</v>
      </c>
      <c r="AG302" s="8" t="e">
        <f>IF(OR(ISNA(AG$1),ISNA($A302)),NA(),'临-燃尽0'!BR303)</f>
        <v>#N/A</v>
      </c>
      <c r="AH302" s="8" t="e">
        <f>IF(OR(ISNA(AH$1),ISNA($A302)),NA(),'临-燃尽0'!BS303)</f>
        <v>#N/A</v>
      </c>
      <c r="AI302" s="8" t="e">
        <f>IF(OR(ISNA(AI$1),ISNA($A302)),NA(),'临-燃尽0'!BT303)</f>
        <v>#N/A</v>
      </c>
      <c r="AJ302" s="8" t="e">
        <f>IF(OR(ISNA(AJ$1),ISNA($A302)),NA(),'临-燃尽0'!BU303)</f>
        <v>#N/A</v>
      </c>
      <c r="AK302" s="8" t="e">
        <f>IF(OR(ISNA(AK$1),ISNA($A302)),NA(),'临-燃尽0'!BV303)</f>
        <v>#N/A</v>
      </c>
      <c r="AL302" s="8" t="e">
        <f>IF(OR(ISNA(AL$1),ISNA($A302)),NA(),'临-燃尽0'!BW303)</f>
        <v>#N/A</v>
      </c>
      <c r="AM302" s="8" t="e">
        <f>IF(OR(ISNA(AM$1),ISNA($A302)),NA(),'临-燃尽0'!BX303)</f>
        <v>#N/A</v>
      </c>
      <c r="AN302" s="8" t="e">
        <f>IF(OR(ISNA(AN$1),ISNA($A302)),NA(),'临-燃尽0'!BY303)</f>
        <v>#N/A</v>
      </c>
      <c r="AO302" s="8" t="e">
        <f>IF(OR(ISNA(AO$1),ISNA($A302)),NA(),'临-燃尽0'!BZ303)</f>
        <v>#N/A</v>
      </c>
      <c r="AP302" s="8" t="e">
        <f>IF(OR(ISNA(AP$1),ISNA($A302)),NA(),'临-燃尽0'!CA303)</f>
        <v>#N/A</v>
      </c>
      <c r="AQ302" s="8" t="e">
        <f>IF(OR(ISNA(AQ$1),ISNA($A302)),NA(),'临-燃尽0'!CB303)</f>
        <v>#N/A</v>
      </c>
      <c r="AR302" s="8" t="e">
        <f>IF(OR(ISNA(AR$1),ISNA($A302)),NA(),'临-燃尽0'!CC303)</f>
        <v>#N/A</v>
      </c>
      <c r="AS302" s="8" t="e">
        <f>IF(OR(ISNA(AS$1),ISNA($A302)),NA(),'临-燃尽0'!CD303)</f>
        <v>#N/A</v>
      </c>
      <c r="AT302" s="8" t="e">
        <f>IF(OR(ISNA(AT$1),ISNA($A302)),NA(),'临-燃尽0'!CE303)</f>
        <v>#N/A</v>
      </c>
      <c r="AU302" s="8" t="e">
        <f>IF(OR(ISNA(AU$1),ISNA($A302)),NA(),'临-燃尽0'!CF303)</f>
        <v>#N/A</v>
      </c>
      <c r="AV302" s="8" t="e">
        <f>IF(OR(ISNA(AV$1),ISNA($A302)),NA(),'临-燃尽0'!CG303)</f>
        <v>#N/A</v>
      </c>
      <c r="AW302" s="8" t="e">
        <f>IF(OR(ISNA(AW$1),ISNA($A302)),NA(),'临-燃尽0'!CH303)</f>
        <v>#N/A</v>
      </c>
      <c r="AX302" s="8" t="e">
        <f>IF(OR(ISNA(AX$1),ISNA($A302)),NA(),'临-燃尽0'!CI303)</f>
        <v>#N/A</v>
      </c>
      <c r="AY302" s="8" t="e">
        <f>IF(OR(ISNA(AY$1),ISNA($A302)),NA(),'临-燃尽0'!CJ303)</f>
        <v>#N/A</v>
      </c>
      <c r="AZ302" s="8" t="e">
        <f>IF(OR(ISNA(AZ$1),ISNA($A302)),NA(),'临-燃尽0'!CK303)</f>
        <v>#N/A</v>
      </c>
    </row>
    <row r="303" spans="1:52">
      <c r="A303" s="8" t="e">
        <f>IF(OR('临-燃尽0'!AL304="",'临-燃尽0'!AL304="总计"),NA(),'临-燃尽0'!AL304)</f>
        <v>#N/A</v>
      </c>
      <c r="B303" s="8" t="e">
        <f>IF(ISNA($A303),NA(),'临-燃尽0'!AM304)</f>
        <v>#N/A</v>
      </c>
      <c r="C303" s="8" t="e">
        <f>IF(ISNA($A303),NA(),'临-燃尽0'!AN304)</f>
        <v>#N/A</v>
      </c>
      <c r="D303" s="8" t="e">
        <f>IF(ISNA($A303),NA(),'临-燃尽0'!AO304)</f>
        <v>#N/A</v>
      </c>
      <c r="E303" s="8" t="e">
        <f>IF(OR(ISNA(E$1),ISNA($A303)),NA(),'临-燃尽0'!AP304)</f>
        <v>#N/A</v>
      </c>
      <c r="F303" s="8" t="e">
        <f>IF(OR(ISNA(F$1),ISNA($A303)),NA(),'临-燃尽0'!AQ304)</f>
        <v>#N/A</v>
      </c>
      <c r="G303" s="8" t="e">
        <f>IF(OR(ISNA(G$1),ISNA($A303)),NA(),'临-燃尽0'!AR304)</f>
        <v>#N/A</v>
      </c>
      <c r="H303" s="8" t="e">
        <f>IF(OR(ISNA(H$1),ISNA($A303)),NA(),'临-燃尽0'!AS304)</f>
        <v>#N/A</v>
      </c>
      <c r="I303" s="8" t="e">
        <f>IF(OR(ISNA(I$1),ISNA($A303)),NA(),'临-燃尽0'!AT304)</f>
        <v>#N/A</v>
      </c>
      <c r="J303" s="8" t="e">
        <f>IF(OR(ISNA(J$1),ISNA($A303)),NA(),'临-燃尽0'!AU304)</f>
        <v>#N/A</v>
      </c>
      <c r="K303" s="8" t="e">
        <f>IF(OR(ISNA(K$1),ISNA($A303)),NA(),'临-燃尽0'!AV304)</f>
        <v>#N/A</v>
      </c>
      <c r="L303" s="8" t="e">
        <f>IF(OR(ISNA(L$1),ISNA($A303)),NA(),'临-燃尽0'!AW304)</f>
        <v>#N/A</v>
      </c>
      <c r="M303" s="8" t="e">
        <f>IF(OR(ISNA(M$1),ISNA($A303)),NA(),'临-燃尽0'!AX304)</f>
        <v>#N/A</v>
      </c>
      <c r="N303" s="8" t="e">
        <f>IF(OR(ISNA(N$1),ISNA($A303)),NA(),'临-燃尽0'!AY304)</f>
        <v>#N/A</v>
      </c>
      <c r="O303" s="8" t="e">
        <f>IF(OR(ISNA(O$1),ISNA($A303)),NA(),'临-燃尽0'!AZ304)</f>
        <v>#N/A</v>
      </c>
      <c r="P303" s="8" t="e">
        <f>IF(OR(ISNA(P$1),ISNA($A303)),NA(),'临-燃尽0'!BA304)</f>
        <v>#N/A</v>
      </c>
      <c r="Q303" s="8" t="e">
        <f>IF(OR(ISNA(Q$1),ISNA($A303)),NA(),'临-燃尽0'!BB304)</f>
        <v>#N/A</v>
      </c>
      <c r="R303" s="8" t="e">
        <f>IF(OR(ISNA(R$1),ISNA($A303)),NA(),'临-燃尽0'!BC304)</f>
        <v>#N/A</v>
      </c>
      <c r="S303" s="8" t="e">
        <f>IF(OR(ISNA(S$1),ISNA($A303)),NA(),'临-燃尽0'!BD304)</f>
        <v>#N/A</v>
      </c>
      <c r="T303" s="8" t="e">
        <f>IF(OR(ISNA(T$1),ISNA($A303)),NA(),'临-燃尽0'!BE304)</f>
        <v>#N/A</v>
      </c>
      <c r="U303" s="8" t="e">
        <f>IF(OR(ISNA(U$1),ISNA($A303)),NA(),'临-燃尽0'!BF304)</f>
        <v>#N/A</v>
      </c>
      <c r="V303" s="8" t="e">
        <f>IF(OR(ISNA(V$1),ISNA($A303)),NA(),'临-燃尽0'!BG304)</f>
        <v>#N/A</v>
      </c>
      <c r="W303" s="8" t="e">
        <f>IF(OR(ISNA(W$1),ISNA($A303)),NA(),'临-燃尽0'!BH304)</f>
        <v>#N/A</v>
      </c>
      <c r="X303" s="8" t="e">
        <f>IF(OR(ISNA(X$1),ISNA($A303)),NA(),'临-燃尽0'!BI304)</f>
        <v>#N/A</v>
      </c>
      <c r="Y303" s="8" t="e">
        <f>IF(OR(ISNA(Y$1),ISNA($A303)),NA(),'临-燃尽0'!BJ304)</f>
        <v>#N/A</v>
      </c>
      <c r="Z303" s="8" t="e">
        <f>IF(OR(ISNA(Z$1),ISNA($A303)),NA(),'临-燃尽0'!BK304)</f>
        <v>#N/A</v>
      </c>
      <c r="AA303" s="8" t="e">
        <f>IF(OR(ISNA(AA$1),ISNA($A303)),NA(),'临-燃尽0'!BL304)</f>
        <v>#N/A</v>
      </c>
      <c r="AB303" s="8" t="e">
        <f>IF(OR(ISNA(AB$1),ISNA($A303)),NA(),'临-燃尽0'!BM304)</f>
        <v>#N/A</v>
      </c>
      <c r="AC303" s="8" t="e">
        <f>IF(OR(ISNA(AC$1),ISNA($A303)),NA(),'临-燃尽0'!BN304)</f>
        <v>#N/A</v>
      </c>
      <c r="AD303" s="8" t="e">
        <f>IF(OR(ISNA(AD$1),ISNA($A303)),NA(),'临-燃尽0'!BO304)</f>
        <v>#N/A</v>
      </c>
      <c r="AE303" s="8" t="e">
        <f>IF(OR(ISNA(AE$1),ISNA($A303)),NA(),'临-燃尽0'!BP304)</f>
        <v>#N/A</v>
      </c>
      <c r="AF303" s="8" t="e">
        <f>IF(OR(ISNA(AF$1),ISNA($A303)),NA(),'临-燃尽0'!BQ304)</f>
        <v>#N/A</v>
      </c>
      <c r="AG303" s="8" t="e">
        <f>IF(OR(ISNA(AG$1),ISNA($A303)),NA(),'临-燃尽0'!BR304)</f>
        <v>#N/A</v>
      </c>
      <c r="AH303" s="8" t="e">
        <f>IF(OR(ISNA(AH$1),ISNA($A303)),NA(),'临-燃尽0'!BS304)</f>
        <v>#N/A</v>
      </c>
      <c r="AI303" s="8" t="e">
        <f>IF(OR(ISNA(AI$1),ISNA($A303)),NA(),'临-燃尽0'!BT304)</f>
        <v>#N/A</v>
      </c>
      <c r="AJ303" s="8" t="e">
        <f>IF(OR(ISNA(AJ$1),ISNA($A303)),NA(),'临-燃尽0'!BU304)</f>
        <v>#N/A</v>
      </c>
      <c r="AK303" s="8" t="e">
        <f>IF(OR(ISNA(AK$1),ISNA($A303)),NA(),'临-燃尽0'!BV304)</f>
        <v>#N/A</v>
      </c>
      <c r="AL303" s="8" t="e">
        <f>IF(OR(ISNA(AL$1),ISNA($A303)),NA(),'临-燃尽0'!BW304)</f>
        <v>#N/A</v>
      </c>
      <c r="AM303" s="8" t="e">
        <f>IF(OR(ISNA(AM$1),ISNA($A303)),NA(),'临-燃尽0'!BX304)</f>
        <v>#N/A</v>
      </c>
      <c r="AN303" s="8" t="e">
        <f>IF(OR(ISNA(AN$1),ISNA($A303)),NA(),'临-燃尽0'!BY304)</f>
        <v>#N/A</v>
      </c>
      <c r="AO303" s="8" t="e">
        <f>IF(OR(ISNA(AO$1),ISNA($A303)),NA(),'临-燃尽0'!BZ304)</f>
        <v>#N/A</v>
      </c>
      <c r="AP303" s="8" t="e">
        <f>IF(OR(ISNA(AP$1),ISNA($A303)),NA(),'临-燃尽0'!CA304)</f>
        <v>#N/A</v>
      </c>
      <c r="AQ303" s="8" t="e">
        <f>IF(OR(ISNA(AQ$1),ISNA($A303)),NA(),'临-燃尽0'!CB304)</f>
        <v>#N/A</v>
      </c>
      <c r="AR303" s="8" t="e">
        <f>IF(OR(ISNA(AR$1),ISNA($A303)),NA(),'临-燃尽0'!CC304)</f>
        <v>#N/A</v>
      </c>
      <c r="AS303" s="8" t="e">
        <f>IF(OR(ISNA(AS$1),ISNA($A303)),NA(),'临-燃尽0'!CD304)</f>
        <v>#N/A</v>
      </c>
      <c r="AT303" s="8" t="e">
        <f>IF(OR(ISNA(AT$1),ISNA($A303)),NA(),'临-燃尽0'!CE304)</f>
        <v>#N/A</v>
      </c>
      <c r="AU303" s="8" t="e">
        <f>IF(OR(ISNA(AU$1),ISNA($A303)),NA(),'临-燃尽0'!CF304)</f>
        <v>#N/A</v>
      </c>
      <c r="AV303" s="8" t="e">
        <f>IF(OR(ISNA(AV$1),ISNA($A303)),NA(),'临-燃尽0'!CG304)</f>
        <v>#N/A</v>
      </c>
      <c r="AW303" s="8" t="e">
        <f>IF(OR(ISNA(AW$1),ISNA($A303)),NA(),'临-燃尽0'!CH304)</f>
        <v>#N/A</v>
      </c>
      <c r="AX303" s="8" t="e">
        <f>IF(OR(ISNA(AX$1),ISNA($A303)),NA(),'临-燃尽0'!CI304)</f>
        <v>#N/A</v>
      </c>
      <c r="AY303" s="8" t="e">
        <f>IF(OR(ISNA(AY$1),ISNA($A303)),NA(),'临-燃尽0'!CJ304)</f>
        <v>#N/A</v>
      </c>
      <c r="AZ303" s="8" t="e">
        <f>IF(OR(ISNA(AZ$1),ISNA($A303)),NA(),'临-燃尽0'!CK304)</f>
        <v>#N/A</v>
      </c>
    </row>
    <row r="304" spans="1:52">
      <c r="A304" s="8" t="e">
        <f>IF(OR('临-燃尽0'!AL305="",'临-燃尽0'!AL305="总计"),NA(),'临-燃尽0'!AL305)</f>
        <v>#N/A</v>
      </c>
      <c r="B304" s="8" t="e">
        <f>IF(ISNA($A304),NA(),'临-燃尽0'!AM305)</f>
        <v>#N/A</v>
      </c>
      <c r="C304" s="8" t="e">
        <f>IF(ISNA($A304),NA(),'临-燃尽0'!AN305)</f>
        <v>#N/A</v>
      </c>
      <c r="D304" s="8" t="e">
        <f>IF(ISNA($A304),NA(),'临-燃尽0'!AO305)</f>
        <v>#N/A</v>
      </c>
      <c r="E304" s="8" t="e">
        <f>IF(OR(ISNA(E$1),ISNA($A304)),NA(),'临-燃尽0'!AP305)</f>
        <v>#N/A</v>
      </c>
      <c r="F304" s="8" t="e">
        <f>IF(OR(ISNA(F$1),ISNA($A304)),NA(),'临-燃尽0'!AQ305)</f>
        <v>#N/A</v>
      </c>
      <c r="G304" s="8" t="e">
        <f>IF(OR(ISNA(G$1),ISNA($A304)),NA(),'临-燃尽0'!AR305)</f>
        <v>#N/A</v>
      </c>
      <c r="H304" s="8" t="e">
        <f>IF(OR(ISNA(H$1),ISNA($A304)),NA(),'临-燃尽0'!AS305)</f>
        <v>#N/A</v>
      </c>
      <c r="I304" s="8" t="e">
        <f>IF(OR(ISNA(I$1),ISNA($A304)),NA(),'临-燃尽0'!AT305)</f>
        <v>#N/A</v>
      </c>
      <c r="J304" s="8" t="e">
        <f>IF(OR(ISNA(J$1),ISNA($A304)),NA(),'临-燃尽0'!AU305)</f>
        <v>#N/A</v>
      </c>
      <c r="K304" s="8" t="e">
        <f>IF(OR(ISNA(K$1),ISNA($A304)),NA(),'临-燃尽0'!AV305)</f>
        <v>#N/A</v>
      </c>
      <c r="L304" s="8" t="e">
        <f>IF(OR(ISNA(L$1),ISNA($A304)),NA(),'临-燃尽0'!AW305)</f>
        <v>#N/A</v>
      </c>
      <c r="M304" s="8" t="e">
        <f>IF(OR(ISNA(M$1),ISNA($A304)),NA(),'临-燃尽0'!AX305)</f>
        <v>#N/A</v>
      </c>
      <c r="N304" s="8" t="e">
        <f>IF(OR(ISNA(N$1),ISNA($A304)),NA(),'临-燃尽0'!AY305)</f>
        <v>#N/A</v>
      </c>
      <c r="O304" s="8" t="e">
        <f>IF(OR(ISNA(O$1),ISNA($A304)),NA(),'临-燃尽0'!AZ305)</f>
        <v>#N/A</v>
      </c>
      <c r="P304" s="8" t="e">
        <f>IF(OR(ISNA(P$1),ISNA($A304)),NA(),'临-燃尽0'!BA305)</f>
        <v>#N/A</v>
      </c>
      <c r="Q304" s="8" t="e">
        <f>IF(OR(ISNA(Q$1),ISNA($A304)),NA(),'临-燃尽0'!BB305)</f>
        <v>#N/A</v>
      </c>
      <c r="R304" s="8" t="e">
        <f>IF(OR(ISNA(R$1),ISNA($A304)),NA(),'临-燃尽0'!BC305)</f>
        <v>#N/A</v>
      </c>
      <c r="S304" s="8" t="e">
        <f>IF(OR(ISNA(S$1),ISNA($A304)),NA(),'临-燃尽0'!BD305)</f>
        <v>#N/A</v>
      </c>
      <c r="T304" s="8" t="e">
        <f>IF(OR(ISNA(T$1),ISNA($A304)),NA(),'临-燃尽0'!BE305)</f>
        <v>#N/A</v>
      </c>
      <c r="U304" s="8" t="e">
        <f>IF(OR(ISNA(U$1),ISNA($A304)),NA(),'临-燃尽0'!BF305)</f>
        <v>#N/A</v>
      </c>
      <c r="V304" s="8" t="e">
        <f>IF(OR(ISNA(V$1),ISNA($A304)),NA(),'临-燃尽0'!BG305)</f>
        <v>#N/A</v>
      </c>
      <c r="W304" s="8" t="e">
        <f>IF(OR(ISNA(W$1),ISNA($A304)),NA(),'临-燃尽0'!BH305)</f>
        <v>#N/A</v>
      </c>
      <c r="X304" s="8" t="e">
        <f>IF(OR(ISNA(X$1),ISNA($A304)),NA(),'临-燃尽0'!BI305)</f>
        <v>#N/A</v>
      </c>
      <c r="Y304" s="8" t="e">
        <f>IF(OR(ISNA(Y$1),ISNA($A304)),NA(),'临-燃尽0'!BJ305)</f>
        <v>#N/A</v>
      </c>
      <c r="Z304" s="8" t="e">
        <f>IF(OR(ISNA(Z$1),ISNA($A304)),NA(),'临-燃尽0'!BK305)</f>
        <v>#N/A</v>
      </c>
      <c r="AA304" s="8" t="e">
        <f>IF(OR(ISNA(AA$1),ISNA($A304)),NA(),'临-燃尽0'!BL305)</f>
        <v>#N/A</v>
      </c>
      <c r="AB304" s="8" t="e">
        <f>IF(OR(ISNA(AB$1),ISNA($A304)),NA(),'临-燃尽0'!BM305)</f>
        <v>#N/A</v>
      </c>
      <c r="AC304" s="8" t="e">
        <f>IF(OR(ISNA(AC$1),ISNA($A304)),NA(),'临-燃尽0'!BN305)</f>
        <v>#N/A</v>
      </c>
      <c r="AD304" s="8" t="e">
        <f>IF(OR(ISNA(AD$1),ISNA($A304)),NA(),'临-燃尽0'!BO305)</f>
        <v>#N/A</v>
      </c>
      <c r="AE304" s="8" t="e">
        <f>IF(OR(ISNA(AE$1),ISNA($A304)),NA(),'临-燃尽0'!BP305)</f>
        <v>#N/A</v>
      </c>
      <c r="AF304" s="8" t="e">
        <f>IF(OR(ISNA(AF$1),ISNA($A304)),NA(),'临-燃尽0'!BQ305)</f>
        <v>#N/A</v>
      </c>
      <c r="AG304" s="8" t="e">
        <f>IF(OR(ISNA(AG$1),ISNA($A304)),NA(),'临-燃尽0'!BR305)</f>
        <v>#N/A</v>
      </c>
      <c r="AH304" s="8" t="e">
        <f>IF(OR(ISNA(AH$1),ISNA($A304)),NA(),'临-燃尽0'!BS305)</f>
        <v>#N/A</v>
      </c>
      <c r="AI304" s="8" t="e">
        <f>IF(OR(ISNA(AI$1),ISNA($A304)),NA(),'临-燃尽0'!BT305)</f>
        <v>#N/A</v>
      </c>
      <c r="AJ304" s="8" t="e">
        <f>IF(OR(ISNA(AJ$1),ISNA($A304)),NA(),'临-燃尽0'!BU305)</f>
        <v>#N/A</v>
      </c>
      <c r="AK304" s="8" t="e">
        <f>IF(OR(ISNA(AK$1),ISNA($A304)),NA(),'临-燃尽0'!BV305)</f>
        <v>#N/A</v>
      </c>
      <c r="AL304" s="8" t="e">
        <f>IF(OR(ISNA(AL$1),ISNA($A304)),NA(),'临-燃尽0'!BW305)</f>
        <v>#N/A</v>
      </c>
      <c r="AM304" s="8" t="e">
        <f>IF(OR(ISNA(AM$1),ISNA($A304)),NA(),'临-燃尽0'!BX305)</f>
        <v>#N/A</v>
      </c>
      <c r="AN304" s="8" t="e">
        <f>IF(OR(ISNA(AN$1),ISNA($A304)),NA(),'临-燃尽0'!BY305)</f>
        <v>#N/A</v>
      </c>
      <c r="AO304" s="8" t="e">
        <f>IF(OR(ISNA(AO$1),ISNA($A304)),NA(),'临-燃尽0'!BZ305)</f>
        <v>#N/A</v>
      </c>
      <c r="AP304" s="8" t="e">
        <f>IF(OR(ISNA(AP$1),ISNA($A304)),NA(),'临-燃尽0'!CA305)</f>
        <v>#N/A</v>
      </c>
      <c r="AQ304" s="8" t="e">
        <f>IF(OR(ISNA(AQ$1),ISNA($A304)),NA(),'临-燃尽0'!CB305)</f>
        <v>#N/A</v>
      </c>
      <c r="AR304" s="8" t="e">
        <f>IF(OR(ISNA(AR$1),ISNA($A304)),NA(),'临-燃尽0'!CC305)</f>
        <v>#N/A</v>
      </c>
      <c r="AS304" s="8" t="e">
        <f>IF(OR(ISNA(AS$1),ISNA($A304)),NA(),'临-燃尽0'!CD305)</f>
        <v>#N/A</v>
      </c>
      <c r="AT304" s="8" t="e">
        <f>IF(OR(ISNA(AT$1),ISNA($A304)),NA(),'临-燃尽0'!CE305)</f>
        <v>#N/A</v>
      </c>
      <c r="AU304" s="8" t="e">
        <f>IF(OR(ISNA(AU$1),ISNA($A304)),NA(),'临-燃尽0'!CF305)</f>
        <v>#N/A</v>
      </c>
      <c r="AV304" s="8" t="e">
        <f>IF(OR(ISNA(AV$1),ISNA($A304)),NA(),'临-燃尽0'!CG305)</f>
        <v>#N/A</v>
      </c>
      <c r="AW304" s="8" t="e">
        <f>IF(OR(ISNA(AW$1),ISNA($A304)),NA(),'临-燃尽0'!CH305)</f>
        <v>#N/A</v>
      </c>
      <c r="AX304" s="8" t="e">
        <f>IF(OR(ISNA(AX$1),ISNA($A304)),NA(),'临-燃尽0'!CI305)</f>
        <v>#N/A</v>
      </c>
      <c r="AY304" s="8" t="e">
        <f>IF(OR(ISNA(AY$1),ISNA($A304)),NA(),'临-燃尽0'!CJ305)</f>
        <v>#N/A</v>
      </c>
      <c r="AZ304" s="8" t="e">
        <f>IF(OR(ISNA(AZ$1),ISNA($A304)),NA(),'临-燃尽0'!CK305)</f>
        <v>#N/A</v>
      </c>
    </row>
    <row r="305" spans="1:52">
      <c r="A305" s="8" t="e">
        <f>IF(OR('临-燃尽0'!AL306="",'临-燃尽0'!AL306="总计"),NA(),'临-燃尽0'!AL306)</f>
        <v>#N/A</v>
      </c>
      <c r="B305" s="8" t="e">
        <f>IF(ISNA($A305),NA(),'临-燃尽0'!AM306)</f>
        <v>#N/A</v>
      </c>
      <c r="C305" s="8" t="e">
        <f>IF(ISNA($A305),NA(),'临-燃尽0'!AN306)</f>
        <v>#N/A</v>
      </c>
      <c r="D305" s="8" t="e">
        <f>IF(ISNA($A305),NA(),'临-燃尽0'!AO306)</f>
        <v>#N/A</v>
      </c>
      <c r="E305" s="8" t="e">
        <f>IF(OR(ISNA(E$1),ISNA($A305)),NA(),'临-燃尽0'!AP306)</f>
        <v>#N/A</v>
      </c>
      <c r="F305" s="8" t="e">
        <f>IF(OR(ISNA(F$1),ISNA($A305)),NA(),'临-燃尽0'!AQ306)</f>
        <v>#N/A</v>
      </c>
      <c r="G305" s="8" t="e">
        <f>IF(OR(ISNA(G$1),ISNA($A305)),NA(),'临-燃尽0'!AR306)</f>
        <v>#N/A</v>
      </c>
      <c r="H305" s="8" t="e">
        <f>IF(OR(ISNA(H$1),ISNA($A305)),NA(),'临-燃尽0'!AS306)</f>
        <v>#N/A</v>
      </c>
      <c r="I305" s="8" t="e">
        <f>IF(OR(ISNA(I$1),ISNA($A305)),NA(),'临-燃尽0'!AT306)</f>
        <v>#N/A</v>
      </c>
      <c r="J305" s="8" t="e">
        <f>IF(OR(ISNA(J$1),ISNA($A305)),NA(),'临-燃尽0'!AU306)</f>
        <v>#N/A</v>
      </c>
      <c r="K305" s="8" t="e">
        <f>IF(OR(ISNA(K$1),ISNA($A305)),NA(),'临-燃尽0'!AV306)</f>
        <v>#N/A</v>
      </c>
      <c r="L305" s="8" t="e">
        <f>IF(OR(ISNA(L$1),ISNA($A305)),NA(),'临-燃尽0'!AW306)</f>
        <v>#N/A</v>
      </c>
      <c r="M305" s="8" t="e">
        <f>IF(OR(ISNA(M$1),ISNA($A305)),NA(),'临-燃尽0'!AX306)</f>
        <v>#N/A</v>
      </c>
      <c r="N305" s="8" t="e">
        <f>IF(OR(ISNA(N$1),ISNA($A305)),NA(),'临-燃尽0'!AY306)</f>
        <v>#N/A</v>
      </c>
      <c r="O305" s="8" t="e">
        <f>IF(OR(ISNA(O$1),ISNA($A305)),NA(),'临-燃尽0'!AZ306)</f>
        <v>#N/A</v>
      </c>
      <c r="P305" s="8" t="e">
        <f>IF(OR(ISNA(P$1),ISNA($A305)),NA(),'临-燃尽0'!BA306)</f>
        <v>#N/A</v>
      </c>
      <c r="Q305" s="8" t="e">
        <f>IF(OR(ISNA(Q$1),ISNA($A305)),NA(),'临-燃尽0'!BB306)</f>
        <v>#N/A</v>
      </c>
      <c r="R305" s="8" t="e">
        <f>IF(OR(ISNA(R$1),ISNA($A305)),NA(),'临-燃尽0'!BC306)</f>
        <v>#N/A</v>
      </c>
      <c r="S305" s="8" t="e">
        <f>IF(OR(ISNA(S$1),ISNA($A305)),NA(),'临-燃尽0'!BD306)</f>
        <v>#N/A</v>
      </c>
      <c r="T305" s="8" t="e">
        <f>IF(OR(ISNA(T$1),ISNA($A305)),NA(),'临-燃尽0'!BE306)</f>
        <v>#N/A</v>
      </c>
      <c r="U305" s="8" t="e">
        <f>IF(OR(ISNA(U$1),ISNA($A305)),NA(),'临-燃尽0'!BF306)</f>
        <v>#N/A</v>
      </c>
      <c r="V305" s="8" t="e">
        <f>IF(OR(ISNA(V$1),ISNA($A305)),NA(),'临-燃尽0'!BG306)</f>
        <v>#N/A</v>
      </c>
      <c r="W305" s="8" t="e">
        <f>IF(OR(ISNA(W$1),ISNA($A305)),NA(),'临-燃尽0'!BH306)</f>
        <v>#N/A</v>
      </c>
      <c r="X305" s="8" t="e">
        <f>IF(OR(ISNA(X$1),ISNA($A305)),NA(),'临-燃尽0'!BI306)</f>
        <v>#N/A</v>
      </c>
      <c r="Y305" s="8" t="e">
        <f>IF(OR(ISNA(Y$1),ISNA($A305)),NA(),'临-燃尽0'!BJ306)</f>
        <v>#N/A</v>
      </c>
      <c r="Z305" s="8" t="e">
        <f>IF(OR(ISNA(Z$1),ISNA($A305)),NA(),'临-燃尽0'!BK306)</f>
        <v>#N/A</v>
      </c>
      <c r="AA305" s="8" t="e">
        <f>IF(OR(ISNA(AA$1),ISNA($A305)),NA(),'临-燃尽0'!BL306)</f>
        <v>#N/A</v>
      </c>
      <c r="AB305" s="8" t="e">
        <f>IF(OR(ISNA(AB$1),ISNA($A305)),NA(),'临-燃尽0'!BM306)</f>
        <v>#N/A</v>
      </c>
      <c r="AC305" s="8" t="e">
        <f>IF(OR(ISNA(AC$1),ISNA($A305)),NA(),'临-燃尽0'!BN306)</f>
        <v>#N/A</v>
      </c>
      <c r="AD305" s="8" t="e">
        <f>IF(OR(ISNA(AD$1),ISNA($A305)),NA(),'临-燃尽0'!BO306)</f>
        <v>#N/A</v>
      </c>
      <c r="AE305" s="8" t="e">
        <f>IF(OR(ISNA(AE$1),ISNA($A305)),NA(),'临-燃尽0'!BP306)</f>
        <v>#N/A</v>
      </c>
      <c r="AF305" s="8" t="e">
        <f>IF(OR(ISNA(AF$1),ISNA($A305)),NA(),'临-燃尽0'!BQ306)</f>
        <v>#N/A</v>
      </c>
      <c r="AG305" s="8" t="e">
        <f>IF(OR(ISNA(AG$1),ISNA($A305)),NA(),'临-燃尽0'!BR306)</f>
        <v>#N/A</v>
      </c>
      <c r="AH305" s="8" t="e">
        <f>IF(OR(ISNA(AH$1),ISNA($A305)),NA(),'临-燃尽0'!BS306)</f>
        <v>#N/A</v>
      </c>
      <c r="AI305" s="8" t="e">
        <f>IF(OR(ISNA(AI$1),ISNA($A305)),NA(),'临-燃尽0'!BT306)</f>
        <v>#N/A</v>
      </c>
      <c r="AJ305" s="8" t="e">
        <f>IF(OR(ISNA(AJ$1),ISNA($A305)),NA(),'临-燃尽0'!BU306)</f>
        <v>#N/A</v>
      </c>
      <c r="AK305" s="8" t="e">
        <f>IF(OR(ISNA(AK$1),ISNA($A305)),NA(),'临-燃尽0'!BV306)</f>
        <v>#N/A</v>
      </c>
      <c r="AL305" s="8" t="e">
        <f>IF(OR(ISNA(AL$1),ISNA($A305)),NA(),'临-燃尽0'!BW306)</f>
        <v>#N/A</v>
      </c>
      <c r="AM305" s="8" t="e">
        <f>IF(OR(ISNA(AM$1),ISNA($A305)),NA(),'临-燃尽0'!BX306)</f>
        <v>#N/A</v>
      </c>
      <c r="AN305" s="8" t="e">
        <f>IF(OR(ISNA(AN$1),ISNA($A305)),NA(),'临-燃尽0'!BY306)</f>
        <v>#N/A</v>
      </c>
      <c r="AO305" s="8" t="e">
        <f>IF(OR(ISNA(AO$1),ISNA($A305)),NA(),'临-燃尽0'!BZ306)</f>
        <v>#N/A</v>
      </c>
      <c r="AP305" s="8" t="e">
        <f>IF(OR(ISNA(AP$1),ISNA($A305)),NA(),'临-燃尽0'!CA306)</f>
        <v>#N/A</v>
      </c>
      <c r="AQ305" s="8" t="e">
        <f>IF(OR(ISNA(AQ$1),ISNA($A305)),NA(),'临-燃尽0'!CB306)</f>
        <v>#N/A</v>
      </c>
      <c r="AR305" s="8" t="e">
        <f>IF(OR(ISNA(AR$1),ISNA($A305)),NA(),'临-燃尽0'!CC306)</f>
        <v>#N/A</v>
      </c>
      <c r="AS305" s="8" t="e">
        <f>IF(OR(ISNA(AS$1),ISNA($A305)),NA(),'临-燃尽0'!CD306)</f>
        <v>#N/A</v>
      </c>
      <c r="AT305" s="8" t="e">
        <f>IF(OR(ISNA(AT$1),ISNA($A305)),NA(),'临-燃尽0'!CE306)</f>
        <v>#N/A</v>
      </c>
      <c r="AU305" s="8" t="e">
        <f>IF(OR(ISNA(AU$1),ISNA($A305)),NA(),'临-燃尽0'!CF306)</f>
        <v>#N/A</v>
      </c>
      <c r="AV305" s="8" t="e">
        <f>IF(OR(ISNA(AV$1),ISNA($A305)),NA(),'临-燃尽0'!CG306)</f>
        <v>#N/A</v>
      </c>
      <c r="AW305" s="8" t="e">
        <f>IF(OR(ISNA(AW$1),ISNA($A305)),NA(),'临-燃尽0'!CH306)</f>
        <v>#N/A</v>
      </c>
      <c r="AX305" s="8" t="e">
        <f>IF(OR(ISNA(AX$1),ISNA($A305)),NA(),'临-燃尽0'!CI306)</f>
        <v>#N/A</v>
      </c>
      <c r="AY305" s="8" t="e">
        <f>IF(OR(ISNA(AY$1),ISNA($A305)),NA(),'临-燃尽0'!CJ306)</f>
        <v>#N/A</v>
      </c>
      <c r="AZ305" s="8" t="e">
        <f>IF(OR(ISNA(AZ$1),ISNA($A305)),NA(),'临-燃尽0'!CK306)</f>
        <v>#N/A</v>
      </c>
    </row>
    <row r="306" spans="1:52">
      <c r="A306" s="8" t="e">
        <f>IF(OR('临-燃尽0'!AL307="",'临-燃尽0'!AL307="总计"),NA(),'临-燃尽0'!AL307)</f>
        <v>#N/A</v>
      </c>
      <c r="B306" s="8" t="e">
        <f>IF(ISNA($A306),NA(),'临-燃尽0'!AM307)</f>
        <v>#N/A</v>
      </c>
      <c r="C306" s="8" t="e">
        <f>IF(ISNA($A306),NA(),'临-燃尽0'!AN307)</f>
        <v>#N/A</v>
      </c>
      <c r="D306" s="8" t="e">
        <f>IF(ISNA($A306),NA(),'临-燃尽0'!AO307)</f>
        <v>#N/A</v>
      </c>
      <c r="E306" s="8" t="e">
        <f>IF(OR(ISNA(E$1),ISNA($A306)),NA(),'临-燃尽0'!AP307)</f>
        <v>#N/A</v>
      </c>
      <c r="F306" s="8" t="e">
        <f>IF(OR(ISNA(F$1),ISNA($A306)),NA(),'临-燃尽0'!AQ307)</f>
        <v>#N/A</v>
      </c>
      <c r="G306" s="8" t="e">
        <f>IF(OR(ISNA(G$1),ISNA($A306)),NA(),'临-燃尽0'!AR307)</f>
        <v>#N/A</v>
      </c>
      <c r="H306" s="8" t="e">
        <f>IF(OR(ISNA(H$1),ISNA($A306)),NA(),'临-燃尽0'!AS307)</f>
        <v>#N/A</v>
      </c>
      <c r="I306" s="8" t="e">
        <f>IF(OR(ISNA(I$1),ISNA($A306)),NA(),'临-燃尽0'!AT307)</f>
        <v>#N/A</v>
      </c>
      <c r="J306" s="8" t="e">
        <f>IF(OR(ISNA(J$1),ISNA($A306)),NA(),'临-燃尽0'!AU307)</f>
        <v>#N/A</v>
      </c>
      <c r="K306" s="8" t="e">
        <f>IF(OR(ISNA(K$1),ISNA($A306)),NA(),'临-燃尽0'!AV307)</f>
        <v>#N/A</v>
      </c>
      <c r="L306" s="8" t="e">
        <f>IF(OR(ISNA(L$1),ISNA($A306)),NA(),'临-燃尽0'!AW307)</f>
        <v>#N/A</v>
      </c>
      <c r="M306" s="8" t="e">
        <f>IF(OR(ISNA(M$1),ISNA($A306)),NA(),'临-燃尽0'!AX307)</f>
        <v>#N/A</v>
      </c>
      <c r="N306" s="8" t="e">
        <f>IF(OR(ISNA(N$1),ISNA($A306)),NA(),'临-燃尽0'!AY307)</f>
        <v>#N/A</v>
      </c>
      <c r="O306" s="8" t="e">
        <f>IF(OR(ISNA(O$1),ISNA($A306)),NA(),'临-燃尽0'!AZ307)</f>
        <v>#N/A</v>
      </c>
      <c r="P306" s="8" t="e">
        <f>IF(OR(ISNA(P$1),ISNA($A306)),NA(),'临-燃尽0'!BA307)</f>
        <v>#N/A</v>
      </c>
      <c r="Q306" s="8" t="e">
        <f>IF(OR(ISNA(Q$1),ISNA($A306)),NA(),'临-燃尽0'!BB307)</f>
        <v>#N/A</v>
      </c>
      <c r="R306" s="8" t="e">
        <f>IF(OR(ISNA(R$1),ISNA($A306)),NA(),'临-燃尽0'!BC307)</f>
        <v>#N/A</v>
      </c>
      <c r="S306" s="8" t="e">
        <f>IF(OR(ISNA(S$1),ISNA($A306)),NA(),'临-燃尽0'!BD307)</f>
        <v>#N/A</v>
      </c>
      <c r="T306" s="8" t="e">
        <f>IF(OR(ISNA(T$1),ISNA($A306)),NA(),'临-燃尽0'!BE307)</f>
        <v>#N/A</v>
      </c>
      <c r="U306" s="8" t="e">
        <f>IF(OR(ISNA(U$1),ISNA($A306)),NA(),'临-燃尽0'!BF307)</f>
        <v>#N/A</v>
      </c>
      <c r="V306" s="8" t="e">
        <f>IF(OR(ISNA(V$1),ISNA($A306)),NA(),'临-燃尽0'!BG307)</f>
        <v>#N/A</v>
      </c>
      <c r="W306" s="8" t="e">
        <f>IF(OR(ISNA(W$1),ISNA($A306)),NA(),'临-燃尽0'!BH307)</f>
        <v>#N/A</v>
      </c>
      <c r="X306" s="8" t="e">
        <f>IF(OR(ISNA(X$1),ISNA($A306)),NA(),'临-燃尽0'!BI307)</f>
        <v>#N/A</v>
      </c>
      <c r="Y306" s="8" t="e">
        <f>IF(OR(ISNA(Y$1),ISNA($A306)),NA(),'临-燃尽0'!BJ307)</f>
        <v>#N/A</v>
      </c>
      <c r="Z306" s="8" t="e">
        <f>IF(OR(ISNA(Z$1),ISNA($A306)),NA(),'临-燃尽0'!BK307)</f>
        <v>#N/A</v>
      </c>
      <c r="AA306" s="8" t="e">
        <f>IF(OR(ISNA(AA$1),ISNA($A306)),NA(),'临-燃尽0'!BL307)</f>
        <v>#N/A</v>
      </c>
      <c r="AB306" s="8" t="e">
        <f>IF(OR(ISNA(AB$1),ISNA($A306)),NA(),'临-燃尽0'!BM307)</f>
        <v>#N/A</v>
      </c>
      <c r="AC306" s="8" t="e">
        <f>IF(OR(ISNA(AC$1),ISNA($A306)),NA(),'临-燃尽0'!BN307)</f>
        <v>#N/A</v>
      </c>
      <c r="AD306" s="8" t="e">
        <f>IF(OR(ISNA(AD$1),ISNA($A306)),NA(),'临-燃尽0'!BO307)</f>
        <v>#N/A</v>
      </c>
      <c r="AE306" s="8" t="e">
        <f>IF(OR(ISNA(AE$1),ISNA($A306)),NA(),'临-燃尽0'!BP307)</f>
        <v>#N/A</v>
      </c>
      <c r="AF306" s="8" t="e">
        <f>IF(OR(ISNA(AF$1),ISNA($A306)),NA(),'临-燃尽0'!BQ307)</f>
        <v>#N/A</v>
      </c>
      <c r="AG306" s="8" t="e">
        <f>IF(OR(ISNA(AG$1),ISNA($A306)),NA(),'临-燃尽0'!BR307)</f>
        <v>#N/A</v>
      </c>
      <c r="AH306" s="8" t="e">
        <f>IF(OR(ISNA(AH$1),ISNA($A306)),NA(),'临-燃尽0'!BS307)</f>
        <v>#N/A</v>
      </c>
      <c r="AI306" s="8" t="e">
        <f>IF(OR(ISNA(AI$1),ISNA($A306)),NA(),'临-燃尽0'!BT307)</f>
        <v>#N/A</v>
      </c>
      <c r="AJ306" s="8" t="e">
        <f>IF(OR(ISNA(AJ$1),ISNA($A306)),NA(),'临-燃尽0'!BU307)</f>
        <v>#N/A</v>
      </c>
      <c r="AK306" s="8" t="e">
        <f>IF(OR(ISNA(AK$1),ISNA($A306)),NA(),'临-燃尽0'!BV307)</f>
        <v>#N/A</v>
      </c>
      <c r="AL306" s="8" t="e">
        <f>IF(OR(ISNA(AL$1),ISNA($A306)),NA(),'临-燃尽0'!BW307)</f>
        <v>#N/A</v>
      </c>
      <c r="AM306" s="8" t="e">
        <f>IF(OR(ISNA(AM$1),ISNA($A306)),NA(),'临-燃尽0'!BX307)</f>
        <v>#N/A</v>
      </c>
      <c r="AN306" s="8" t="e">
        <f>IF(OR(ISNA(AN$1),ISNA($A306)),NA(),'临-燃尽0'!BY307)</f>
        <v>#N/A</v>
      </c>
      <c r="AO306" s="8" t="e">
        <f>IF(OR(ISNA(AO$1),ISNA($A306)),NA(),'临-燃尽0'!BZ307)</f>
        <v>#N/A</v>
      </c>
      <c r="AP306" s="8" t="e">
        <f>IF(OR(ISNA(AP$1),ISNA($A306)),NA(),'临-燃尽0'!CA307)</f>
        <v>#N/A</v>
      </c>
      <c r="AQ306" s="8" t="e">
        <f>IF(OR(ISNA(AQ$1),ISNA($A306)),NA(),'临-燃尽0'!CB307)</f>
        <v>#N/A</v>
      </c>
      <c r="AR306" s="8" t="e">
        <f>IF(OR(ISNA(AR$1),ISNA($A306)),NA(),'临-燃尽0'!CC307)</f>
        <v>#N/A</v>
      </c>
      <c r="AS306" s="8" t="e">
        <f>IF(OR(ISNA(AS$1),ISNA($A306)),NA(),'临-燃尽0'!CD307)</f>
        <v>#N/A</v>
      </c>
      <c r="AT306" s="8" t="e">
        <f>IF(OR(ISNA(AT$1),ISNA($A306)),NA(),'临-燃尽0'!CE307)</f>
        <v>#N/A</v>
      </c>
      <c r="AU306" s="8" t="e">
        <f>IF(OR(ISNA(AU$1),ISNA($A306)),NA(),'临-燃尽0'!CF307)</f>
        <v>#N/A</v>
      </c>
      <c r="AV306" s="8" t="e">
        <f>IF(OR(ISNA(AV$1),ISNA($A306)),NA(),'临-燃尽0'!CG307)</f>
        <v>#N/A</v>
      </c>
      <c r="AW306" s="8" t="e">
        <f>IF(OR(ISNA(AW$1),ISNA($A306)),NA(),'临-燃尽0'!CH307)</f>
        <v>#N/A</v>
      </c>
      <c r="AX306" s="8" t="e">
        <f>IF(OR(ISNA(AX$1),ISNA($A306)),NA(),'临-燃尽0'!CI307)</f>
        <v>#N/A</v>
      </c>
      <c r="AY306" s="8" t="e">
        <f>IF(OR(ISNA(AY$1),ISNA($A306)),NA(),'临-燃尽0'!CJ307)</f>
        <v>#N/A</v>
      </c>
      <c r="AZ306" s="8" t="e">
        <f>IF(OR(ISNA(AZ$1),ISNA($A306)),NA(),'临-燃尽0'!CK307)</f>
        <v>#N/A</v>
      </c>
    </row>
    <row r="307" spans="1:52">
      <c r="A307" s="8" t="e">
        <f>IF(OR('临-燃尽0'!AL308="",'临-燃尽0'!AL308="总计"),NA(),'临-燃尽0'!AL308)</f>
        <v>#N/A</v>
      </c>
      <c r="B307" s="8" t="e">
        <f>IF(ISNA($A307),NA(),'临-燃尽0'!AM308)</f>
        <v>#N/A</v>
      </c>
      <c r="C307" s="8" t="e">
        <f>IF(ISNA($A307),NA(),'临-燃尽0'!AN308)</f>
        <v>#N/A</v>
      </c>
      <c r="D307" s="8" t="e">
        <f>IF(ISNA($A307),NA(),'临-燃尽0'!AO308)</f>
        <v>#N/A</v>
      </c>
      <c r="E307" s="8" t="e">
        <f>IF(OR(ISNA(E$1),ISNA($A307)),NA(),'临-燃尽0'!AP308)</f>
        <v>#N/A</v>
      </c>
      <c r="F307" s="8" t="e">
        <f>IF(OR(ISNA(F$1),ISNA($A307)),NA(),'临-燃尽0'!AQ308)</f>
        <v>#N/A</v>
      </c>
      <c r="G307" s="8" t="e">
        <f>IF(OR(ISNA(G$1),ISNA($A307)),NA(),'临-燃尽0'!AR308)</f>
        <v>#N/A</v>
      </c>
      <c r="H307" s="8" t="e">
        <f>IF(OR(ISNA(H$1),ISNA($A307)),NA(),'临-燃尽0'!AS308)</f>
        <v>#N/A</v>
      </c>
      <c r="I307" s="8" t="e">
        <f>IF(OR(ISNA(I$1),ISNA($A307)),NA(),'临-燃尽0'!AT308)</f>
        <v>#N/A</v>
      </c>
      <c r="J307" s="8" t="e">
        <f>IF(OR(ISNA(J$1),ISNA($A307)),NA(),'临-燃尽0'!AU308)</f>
        <v>#N/A</v>
      </c>
      <c r="K307" s="8" t="e">
        <f>IF(OR(ISNA(K$1),ISNA($A307)),NA(),'临-燃尽0'!AV308)</f>
        <v>#N/A</v>
      </c>
      <c r="L307" s="8" t="e">
        <f>IF(OR(ISNA(L$1),ISNA($A307)),NA(),'临-燃尽0'!AW308)</f>
        <v>#N/A</v>
      </c>
      <c r="M307" s="8" t="e">
        <f>IF(OR(ISNA(M$1),ISNA($A307)),NA(),'临-燃尽0'!AX308)</f>
        <v>#N/A</v>
      </c>
      <c r="N307" s="8" t="e">
        <f>IF(OR(ISNA(N$1),ISNA($A307)),NA(),'临-燃尽0'!AY308)</f>
        <v>#N/A</v>
      </c>
      <c r="O307" s="8" t="e">
        <f>IF(OR(ISNA(O$1),ISNA($A307)),NA(),'临-燃尽0'!AZ308)</f>
        <v>#N/A</v>
      </c>
      <c r="P307" s="8" t="e">
        <f>IF(OR(ISNA(P$1),ISNA($A307)),NA(),'临-燃尽0'!BA308)</f>
        <v>#N/A</v>
      </c>
      <c r="Q307" s="8" t="e">
        <f>IF(OR(ISNA(Q$1),ISNA($A307)),NA(),'临-燃尽0'!BB308)</f>
        <v>#N/A</v>
      </c>
      <c r="R307" s="8" t="e">
        <f>IF(OR(ISNA(R$1),ISNA($A307)),NA(),'临-燃尽0'!BC308)</f>
        <v>#N/A</v>
      </c>
      <c r="S307" s="8" t="e">
        <f>IF(OR(ISNA(S$1),ISNA($A307)),NA(),'临-燃尽0'!BD308)</f>
        <v>#N/A</v>
      </c>
      <c r="T307" s="8" t="e">
        <f>IF(OR(ISNA(T$1),ISNA($A307)),NA(),'临-燃尽0'!BE308)</f>
        <v>#N/A</v>
      </c>
      <c r="U307" s="8" t="e">
        <f>IF(OR(ISNA(U$1),ISNA($A307)),NA(),'临-燃尽0'!BF308)</f>
        <v>#N/A</v>
      </c>
      <c r="V307" s="8" t="e">
        <f>IF(OR(ISNA(V$1),ISNA($A307)),NA(),'临-燃尽0'!BG308)</f>
        <v>#N/A</v>
      </c>
      <c r="W307" s="8" t="e">
        <f>IF(OR(ISNA(W$1),ISNA($A307)),NA(),'临-燃尽0'!BH308)</f>
        <v>#N/A</v>
      </c>
      <c r="X307" s="8" t="e">
        <f>IF(OR(ISNA(X$1),ISNA($A307)),NA(),'临-燃尽0'!BI308)</f>
        <v>#N/A</v>
      </c>
      <c r="Y307" s="8" t="e">
        <f>IF(OR(ISNA(Y$1),ISNA($A307)),NA(),'临-燃尽0'!BJ308)</f>
        <v>#N/A</v>
      </c>
      <c r="Z307" s="8" t="e">
        <f>IF(OR(ISNA(Z$1),ISNA($A307)),NA(),'临-燃尽0'!BK308)</f>
        <v>#N/A</v>
      </c>
      <c r="AA307" s="8" t="e">
        <f>IF(OR(ISNA(AA$1),ISNA($A307)),NA(),'临-燃尽0'!BL308)</f>
        <v>#N/A</v>
      </c>
      <c r="AB307" s="8" t="e">
        <f>IF(OR(ISNA(AB$1),ISNA($A307)),NA(),'临-燃尽0'!BM308)</f>
        <v>#N/A</v>
      </c>
      <c r="AC307" s="8" t="e">
        <f>IF(OR(ISNA(AC$1),ISNA($A307)),NA(),'临-燃尽0'!BN308)</f>
        <v>#N/A</v>
      </c>
      <c r="AD307" s="8" t="e">
        <f>IF(OR(ISNA(AD$1),ISNA($A307)),NA(),'临-燃尽0'!BO308)</f>
        <v>#N/A</v>
      </c>
      <c r="AE307" s="8" t="e">
        <f>IF(OR(ISNA(AE$1),ISNA($A307)),NA(),'临-燃尽0'!BP308)</f>
        <v>#N/A</v>
      </c>
      <c r="AF307" s="8" t="e">
        <f>IF(OR(ISNA(AF$1),ISNA($A307)),NA(),'临-燃尽0'!BQ308)</f>
        <v>#N/A</v>
      </c>
      <c r="AG307" s="8" t="e">
        <f>IF(OR(ISNA(AG$1),ISNA($A307)),NA(),'临-燃尽0'!BR308)</f>
        <v>#N/A</v>
      </c>
      <c r="AH307" s="8" t="e">
        <f>IF(OR(ISNA(AH$1),ISNA($A307)),NA(),'临-燃尽0'!BS308)</f>
        <v>#N/A</v>
      </c>
      <c r="AI307" s="8" t="e">
        <f>IF(OR(ISNA(AI$1),ISNA($A307)),NA(),'临-燃尽0'!BT308)</f>
        <v>#N/A</v>
      </c>
      <c r="AJ307" s="8" t="e">
        <f>IF(OR(ISNA(AJ$1),ISNA($A307)),NA(),'临-燃尽0'!BU308)</f>
        <v>#N/A</v>
      </c>
      <c r="AK307" s="8" t="e">
        <f>IF(OR(ISNA(AK$1),ISNA($A307)),NA(),'临-燃尽0'!BV308)</f>
        <v>#N/A</v>
      </c>
      <c r="AL307" s="8" t="e">
        <f>IF(OR(ISNA(AL$1),ISNA($A307)),NA(),'临-燃尽0'!BW308)</f>
        <v>#N/A</v>
      </c>
      <c r="AM307" s="8" t="e">
        <f>IF(OR(ISNA(AM$1),ISNA($A307)),NA(),'临-燃尽0'!BX308)</f>
        <v>#N/A</v>
      </c>
      <c r="AN307" s="8" t="e">
        <f>IF(OR(ISNA(AN$1),ISNA($A307)),NA(),'临-燃尽0'!BY308)</f>
        <v>#N/A</v>
      </c>
      <c r="AO307" s="8" t="e">
        <f>IF(OR(ISNA(AO$1),ISNA($A307)),NA(),'临-燃尽0'!BZ308)</f>
        <v>#N/A</v>
      </c>
      <c r="AP307" s="8" t="e">
        <f>IF(OR(ISNA(AP$1),ISNA($A307)),NA(),'临-燃尽0'!CA308)</f>
        <v>#N/A</v>
      </c>
      <c r="AQ307" s="8" t="e">
        <f>IF(OR(ISNA(AQ$1),ISNA($A307)),NA(),'临-燃尽0'!CB308)</f>
        <v>#N/A</v>
      </c>
      <c r="AR307" s="8" t="e">
        <f>IF(OR(ISNA(AR$1),ISNA($A307)),NA(),'临-燃尽0'!CC308)</f>
        <v>#N/A</v>
      </c>
      <c r="AS307" s="8" t="e">
        <f>IF(OR(ISNA(AS$1),ISNA($A307)),NA(),'临-燃尽0'!CD308)</f>
        <v>#N/A</v>
      </c>
      <c r="AT307" s="8" t="e">
        <f>IF(OR(ISNA(AT$1),ISNA($A307)),NA(),'临-燃尽0'!CE308)</f>
        <v>#N/A</v>
      </c>
      <c r="AU307" s="8" t="e">
        <f>IF(OR(ISNA(AU$1),ISNA($A307)),NA(),'临-燃尽0'!CF308)</f>
        <v>#N/A</v>
      </c>
      <c r="AV307" s="8" t="e">
        <f>IF(OR(ISNA(AV$1),ISNA($A307)),NA(),'临-燃尽0'!CG308)</f>
        <v>#N/A</v>
      </c>
      <c r="AW307" s="8" t="e">
        <f>IF(OR(ISNA(AW$1),ISNA($A307)),NA(),'临-燃尽0'!CH308)</f>
        <v>#N/A</v>
      </c>
      <c r="AX307" s="8" t="e">
        <f>IF(OR(ISNA(AX$1),ISNA($A307)),NA(),'临-燃尽0'!CI308)</f>
        <v>#N/A</v>
      </c>
      <c r="AY307" s="8" t="e">
        <f>IF(OR(ISNA(AY$1),ISNA($A307)),NA(),'临-燃尽0'!CJ308)</f>
        <v>#N/A</v>
      </c>
      <c r="AZ307" s="8" t="e">
        <f>IF(OR(ISNA(AZ$1),ISNA($A307)),NA(),'临-燃尽0'!CK308)</f>
        <v>#N/A</v>
      </c>
    </row>
    <row r="308" spans="1:52">
      <c r="A308" s="8" t="e">
        <f>IF(OR('临-燃尽0'!AL309="",'临-燃尽0'!AL309="总计"),NA(),'临-燃尽0'!AL309)</f>
        <v>#N/A</v>
      </c>
      <c r="B308" s="8" t="e">
        <f>IF(ISNA($A308),NA(),'临-燃尽0'!AM309)</f>
        <v>#N/A</v>
      </c>
      <c r="C308" s="8" t="e">
        <f>IF(ISNA($A308),NA(),'临-燃尽0'!AN309)</f>
        <v>#N/A</v>
      </c>
      <c r="D308" s="8" t="e">
        <f>IF(ISNA($A308),NA(),'临-燃尽0'!AO309)</f>
        <v>#N/A</v>
      </c>
      <c r="E308" s="8" t="e">
        <f>IF(OR(ISNA(E$1),ISNA($A308)),NA(),'临-燃尽0'!AP309)</f>
        <v>#N/A</v>
      </c>
      <c r="F308" s="8" t="e">
        <f>IF(OR(ISNA(F$1),ISNA($A308)),NA(),'临-燃尽0'!AQ309)</f>
        <v>#N/A</v>
      </c>
      <c r="G308" s="8" t="e">
        <f>IF(OR(ISNA(G$1),ISNA($A308)),NA(),'临-燃尽0'!AR309)</f>
        <v>#N/A</v>
      </c>
      <c r="H308" s="8" t="e">
        <f>IF(OR(ISNA(H$1),ISNA($A308)),NA(),'临-燃尽0'!AS309)</f>
        <v>#N/A</v>
      </c>
      <c r="I308" s="8" t="e">
        <f>IF(OR(ISNA(I$1),ISNA($A308)),NA(),'临-燃尽0'!AT309)</f>
        <v>#N/A</v>
      </c>
      <c r="J308" s="8" t="e">
        <f>IF(OR(ISNA(J$1),ISNA($A308)),NA(),'临-燃尽0'!AU309)</f>
        <v>#N/A</v>
      </c>
      <c r="K308" s="8" t="e">
        <f>IF(OR(ISNA(K$1),ISNA($A308)),NA(),'临-燃尽0'!AV309)</f>
        <v>#N/A</v>
      </c>
      <c r="L308" s="8" t="e">
        <f>IF(OR(ISNA(L$1),ISNA($A308)),NA(),'临-燃尽0'!AW309)</f>
        <v>#N/A</v>
      </c>
      <c r="M308" s="8" t="e">
        <f>IF(OR(ISNA(M$1),ISNA($A308)),NA(),'临-燃尽0'!AX309)</f>
        <v>#N/A</v>
      </c>
      <c r="N308" s="8" t="e">
        <f>IF(OR(ISNA(N$1),ISNA($A308)),NA(),'临-燃尽0'!AY309)</f>
        <v>#N/A</v>
      </c>
      <c r="O308" s="8" t="e">
        <f>IF(OR(ISNA(O$1),ISNA($A308)),NA(),'临-燃尽0'!AZ309)</f>
        <v>#N/A</v>
      </c>
      <c r="P308" s="8" t="e">
        <f>IF(OR(ISNA(P$1),ISNA($A308)),NA(),'临-燃尽0'!BA309)</f>
        <v>#N/A</v>
      </c>
      <c r="Q308" s="8" t="e">
        <f>IF(OR(ISNA(Q$1),ISNA($A308)),NA(),'临-燃尽0'!BB309)</f>
        <v>#N/A</v>
      </c>
      <c r="R308" s="8" t="e">
        <f>IF(OR(ISNA(R$1),ISNA($A308)),NA(),'临-燃尽0'!BC309)</f>
        <v>#N/A</v>
      </c>
      <c r="S308" s="8" t="e">
        <f>IF(OR(ISNA(S$1),ISNA($A308)),NA(),'临-燃尽0'!BD309)</f>
        <v>#N/A</v>
      </c>
      <c r="T308" s="8" t="e">
        <f>IF(OR(ISNA(T$1),ISNA($A308)),NA(),'临-燃尽0'!BE309)</f>
        <v>#N/A</v>
      </c>
      <c r="U308" s="8" t="e">
        <f>IF(OR(ISNA(U$1),ISNA($A308)),NA(),'临-燃尽0'!BF309)</f>
        <v>#N/A</v>
      </c>
      <c r="V308" s="8" t="e">
        <f>IF(OR(ISNA(V$1),ISNA($A308)),NA(),'临-燃尽0'!BG309)</f>
        <v>#N/A</v>
      </c>
      <c r="W308" s="8" t="e">
        <f>IF(OR(ISNA(W$1),ISNA($A308)),NA(),'临-燃尽0'!BH309)</f>
        <v>#N/A</v>
      </c>
      <c r="X308" s="8" t="e">
        <f>IF(OR(ISNA(X$1),ISNA($A308)),NA(),'临-燃尽0'!BI309)</f>
        <v>#N/A</v>
      </c>
      <c r="Y308" s="8" t="e">
        <f>IF(OR(ISNA(Y$1),ISNA($A308)),NA(),'临-燃尽0'!BJ309)</f>
        <v>#N/A</v>
      </c>
      <c r="Z308" s="8" t="e">
        <f>IF(OR(ISNA(Z$1),ISNA($A308)),NA(),'临-燃尽0'!BK309)</f>
        <v>#N/A</v>
      </c>
      <c r="AA308" s="8" t="e">
        <f>IF(OR(ISNA(AA$1),ISNA($A308)),NA(),'临-燃尽0'!BL309)</f>
        <v>#N/A</v>
      </c>
      <c r="AB308" s="8" t="e">
        <f>IF(OR(ISNA(AB$1),ISNA($A308)),NA(),'临-燃尽0'!BM309)</f>
        <v>#N/A</v>
      </c>
      <c r="AC308" s="8" t="e">
        <f>IF(OR(ISNA(AC$1),ISNA($A308)),NA(),'临-燃尽0'!BN309)</f>
        <v>#N/A</v>
      </c>
      <c r="AD308" s="8" t="e">
        <f>IF(OR(ISNA(AD$1),ISNA($A308)),NA(),'临-燃尽0'!BO309)</f>
        <v>#N/A</v>
      </c>
      <c r="AE308" s="8" t="e">
        <f>IF(OR(ISNA(AE$1),ISNA($A308)),NA(),'临-燃尽0'!BP309)</f>
        <v>#N/A</v>
      </c>
      <c r="AF308" s="8" t="e">
        <f>IF(OR(ISNA(AF$1),ISNA($A308)),NA(),'临-燃尽0'!BQ309)</f>
        <v>#N/A</v>
      </c>
      <c r="AG308" s="8" t="e">
        <f>IF(OR(ISNA(AG$1),ISNA($A308)),NA(),'临-燃尽0'!BR309)</f>
        <v>#N/A</v>
      </c>
      <c r="AH308" s="8" t="e">
        <f>IF(OR(ISNA(AH$1),ISNA($A308)),NA(),'临-燃尽0'!BS309)</f>
        <v>#N/A</v>
      </c>
      <c r="AI308" s="8" t="e">
        <f>IF(OR(ISNA(AI$1),ISNA($A308)),NA(),'临-燃尽0'!BT309)</f>
        <v>#N/A</v>
      </c>
      <c r="AJ308" s="8" t="e">
        <f>IF(OR(ISNA(AJ$1),ISNA($A308)),NA(),'临-燃尽0'!BU309)</f>
        <v>#N/A</v>
      </c>
      <c r="AK308" s="8" t="e">
        <f>IF(OR(ISNA(AK$1),ISNA($A308)),NA(),'临-燃尽0'!BV309)</f>
        <v>#N/A</v>
      </c>
      <c r="AL308" s="8" t="e">
        <f>IF(OR(ISNA(AL$1),ISNA($A308)),NA(),'临-燃尽0'!BW309)</f>
        <v>#N/A</v>
      </c>
      <c r="AM308" s="8" t="e">
        <f>IF(OR(ISNA(AM$1),ISNA($A308)),NA(),'临-燃尽0'!BX309)</f>
        <v>#N/A</v>
      </c>
      <c r="AN308" s="8" t="e">
        <f>IF(OR(ISNA(AN$1),ISNA($A308)),NA(),'临-燃尽0'!BY309)</f>
        <v>#N/A</v>
      </c>
      <c r="AO308" s="8" t="e">
        <f>IF(OR(ISNA(AO$1),ISNA($A308)),NA(),'临-燃尽0'!BZ309)</f>
        <v>#N/A</v>
      </c>
      <c r="AP308" s="8" t="e">
        <f>IF(OR(ISNA(AP$1),ISNA($A308)),NA(),'临-燃尽0'!CA309)</f>
        <v>#N/A</v>
      </c>
      <c r="AQ308" s="8" t="e">
        <f>IF(OR(ISNA(AQ$1),ISNA($A308)),NA(),'临-燃尽0'!CB309)</f>
        <v>#N/A</v>
      </c>
      <c r="AR308" s="8" t="e">
        <f>IF(OR(ISNA(AR$1),ISNA($A308)),NA(),'临-燃尽0'!CC309)</f>
        <v>#N/A</v>
      </c>
      <c r="AS308" s="8" t="e">
        <f>IF(OR(ISNA(AS$1),ISNA($A308)),NA(),'临-燃尽0'!CD309)</f>
        <v>#N/A</v>
      </c>
      <c r="AT308" s="8" t="e">
        <f>IF(OR(ISNA(AT$1),ISNA($A308)),NA(),'临-燃尽0'!CE309)</f>
        <v>#N/A</v>
      </c>
      <c r="AU308" s="8" t="e">
        <f>IF(OR(ISNA(AU$1),ISNA($A308)),NA(),'临-燃尽0'!CF309)</f>
        <v>#N/A</v>
      </c>
      <c r="AV308" s="8" t="e">
        <f>IF(OR(ISNA(AV$1),ISNA($A308)),NA(),'临-燃尽0'!CG309)</f>
        <v>#N/A</v>
      </c>
      <c r="AW308" s="8" t="e">
        <f>IF(OR(ISNA(AW$1),ISNA($A308)),NA(),'临-燃尽0'!CH309)</f>
        <v>#N/A</v>
      </c>
      <c r="AX308" s="8" t="e">
        <f>IF(OR(ISNA(AX$1),ISNA($A308)),NA(),'临-燃尽0'!CI309)</f>
        <v>#N/A</v>
      </c>
      <c r="AY308" s="8" t="e">
        <f>IF(OR(ISNA(AY$1),ISNA($A308)),NA(),'临-燃尽0'!CJ309)</f>
        <v>#N/A</v>
      </c>
      <c r="AZ308" s="8" t="e">
        <f>IF(OR(ISNA(AZ$1),ISNA($A308)),NA(),'临-燃尽0'!CK309)</f>
        <v>#N/A</v>
      </c>
    </row>
    <row r="309" spans="1:52">
      <c r="A309" s="8" t="e">
        <f>IF(OR('临-燃尽0'!AL310="",'临-燃尽0'!AL310="总计"),NA(),'临-燃尽0'!AL310)</f>
        <v>#N/A</v>
      </c>
      <c r="B309" s="8" t="e">
        <f>IF(ISNA($A309),NA(),'临-燃尽0'!AM310)</f>
        <v>#N/A</v>
      </c>
      <c r="C309" s="8" t="e">
        <f>IF(ISNA($A309),NA(),'临-燃尽0'!AN310)</f>
        <v>#N/A</v>
      </c>
      <c r="D309" s="8" t="e">
        <f>IF(ISNA($A309),NA(),'临-燃尽0'!AO310)</f>
        <v>#N/A</v>
      </c>
      <c r="E309" s="8" t="e">
        <f>IF(OR(ISNA(E$1),ISNA($A309)),NA(),'临-燃尽0'!AP310)</f>
        <v>#N/A</v>
      </c>
      <c r="F309" s="8" t="e">
        <f>IF(OR(ISNA(F$1),ISNA($A309)),NA(),'临-燃尽0'!AQ310)</f>
        <v>#N/A</v>
      </c>
      <c r="G309" s="8" t="e">
        <f>IF(OR(ISNA(G$1),ISNA($A309)),NA(),'临-燃尽0'!AR310)</f>
        <v>#N/A</v>
      </c>
      <c r="H309" s="8" t="e">
        <f>IF(OR(ISNA(H$1),ISNA($A309)),NA(),'临-燃尽0'!AS310)</f>
        <v>#N/A</v>
      </c>
      <c r="I309" s="8" t="e">
        <f>IF(OR(ISNA(I$1),ISNA($A309)),NA(),'临-燃尽0'!AT310)</f>
        <v>#N/A</v>
      </c>
      <c r="J309" s="8" t="e">
        <f>IF(OR(ISNA(J$1),ISNA($A309)),NA(),'临-燃尽0'!AU310)</f>
        <v>#N/A</v>
      </c>
      <c r="K309" s="8" t="e">
        <f>IF(OR(ISNA(K$1),ISNA($A309)),NA(),'临-燃尽0'!AV310)</f>
        <v>#N/A</v>
      </c>
      <c r="L309" s="8" t="e">
        <f>IF(OR(ISNA(L$1),ISNA($A309)),NA(),'临-燃尽0'!AW310)</f>
        <v>#N/A</v>
      </c>
      <c r="M309" s="8" t="e">
        <f>IF(OR(ISNA(M$1),ISNA($A309)),NA(),'临-燃尽0'!AX310)</f>
        <v>#N/A</v>
      </c>
      <c r="N309" s="8" t="e">
        <f>IF(OR(ISNA(N$1),ISNA($A309)),NA(),'临-燃尽0'!AY310)</f>
        <v>#N/A</v>
      </c>
      <c r="O309" s="8" t="e">
        <f>IF(OR(ISNA(O$1),ISNA($A309)),NA(),'临-燃尽0'!AZ310)</f>
        <v>#N/A</v>
      </c>
      <c r="P309" s="8" t="e">
        <f>IF(OR(ISNA(P$1),ISNA($A309)),NA(),'临-燃尽0'!BA310)</f>
        <v>#N/A</v>
      </c>
      <c r="Q309" s="8" t="e">
        <f>IF(OR(ISNA(Q$1),ISNA($A309)),NA(),'临-燃尽0'!BB310)</f>
        <v>#N/A</v>
      </c>
      <c r="R309" s="8" t="e">
        <f>IF(OR(ISNA(R$1),ISNA($A309)),NA(),'临-燃尽0'!BC310)</f>
        <v>#N/A</v>
      </c>
      <c r="S309" s="8" t="e">
        <f>IF(OR(ISNA(S$1),ISNA($A309)),NA(),'临-燃尽0'!BD310)</f>
        <v>#N/A</v>
      </c>
      <c r="T309" s="8" t="e">
        <f>IF(OR(ISNA(T$1),ISNA($A309)),NA(),'临-燃尽0'!BE310)</f>
        <v>#N/A</v>
      </c>
      <c r="U309" s="8" t="e">
        <f>IF(OR(ISNA(U$1),ISNA($A309)),NA(),'临-燃尽0'!BF310)</f>
        <v>#N/A</v>
      </c>
      <c r="V309" s="8" t="e">
        <f>IF(OR(ISNA(V$1),ISNA($A309)),NA(),'临-燃尽0'!BG310)</f>
        <v>#N/A</v>
      </c>
      <c r="W309" s="8" t="e">
        <f>IF(OR(ISNA(W$1),ISNA($A309)),NA(),'临-燃尽0'!BH310)</f>
        <v>#N/A</v>
      </c>
      <c r="X309" s="8" t="e">
        <f>IF(OR(ISNA(X$1),ISNA($A309)),NA(),'临-燃尽0'!BI310)</f>
        <v>#N/A</v>
      </c>
      <c r="Y309" s="8" t="e">
        <f>IF(OR(ISNA(Y$1),ISNA($A309)),NA(),'临-燃尽0'!BJ310)</f>
        <v>#N/A</v>
      </c>
      <c r="Z309" s="8" t="e">
        <f>IF(OR(ISNA(Z$1),ISNA($A309)),NA(),'临-燃尽0'!BK310)</f>
        <v>#N/A</v>
      </c>
      <c r="AA309" s="8" t="e">
        <f>IF(OR(ISNA(AA$1),ISNA($A309)),NA(),'临-燃尽0'!BL310)</f>
        <v>#N/A</v>
      </c>
      <c r="AB309" s="8" t="e">
        <f>IF(OR(ISNA(AB$1),ISNA($A309)),NA(),'临-燃尽0'!BM310)</f>
        <v>#N/A</v>
      </c>
      <c r="AC309" s="8" t="e">
        <f>IF(OR(ISNA(AC$1),ISNA($A309)),NA(),'临-燃尽0'!BN310)</f>
        <v>#N/A</v>
      </c>
      <c r="AD309" s="8" t="e">
        <f>IF(OR(ISNA(AD$1),ISNA($A309)),NA(),'临-燃尽0'!BO310)</f>
        <v>#N/A</v>
      </c>
      <c r="AE309" s="8" t="e">
        <f>IF(OR(ISNA(AE$1),ISNA($A309)),NA(),'临-燃尽0'!BP310)</f>
        <v>#N/A</v>
      </c>
      <c r="AF309" s="8" t="e">
        <f>IF(OR(ISNA(AF$1),ISNA($A309)),NA(),'临-燃尽0'!BQ310)</f>
        <v>#N/A</v>
      </c>
      <c r="AG309" s="8" t="e">
        <f>IF(OR(ISNA(AG$1),ISNA($A309)),NA(),'临-燃尽0'!BR310)</f>
        <v>#N/A</v>
      </c>
      <c r="AH309" s="8" t="e">
        <f>IF(OR(ISNA(AH$1),ISNA($A309)),NA(),'临-燃尽0'!BS310)</f>
        <v>#N/A</v>
      </c>
      <c r="AI309" s="8" t="e">
        <f>IF(OR(ISNA(AI$1),ISNA($A309)),NA(),'临-燃尽0'!BT310)</f>
        <v>#N/A</v>
      </c>
      <c r="AJ309" s="8" t="e">
        <f>IF(OR(ISNA(AJ$1),ISNA($A309)),NA(),'临-燃尽0'!BU310)</f>
        <v>#N/A</v>
      </c>
      <c r="AK309" s="8" t="e">
        <f>IF(OR(ISNA(AK$1),ISNA($A309)),NA(),'临-燃尽0'!BV310)</f>
        <v>#N/A</v>
      </c>
      <c r="AL309" s="8" t="e">
        <f>IF(OR(ISNA(AL$1),ISNA($A309)),NA(),'临-燃尽0'!BW310)</f>
        <v>#N/A</v>
      </c>
      <c r="AM309" s="8" t="e">
        <f>IF(OR(ISNA(AM$1),ISNA($A309)),NA(),'临-燃尽0'!BX310)</f>
        <v>#N/A</v>
      </c>
      <c r="AN309" s="8" t="e">
        <f>IF(OR(ISNA(AN$1),ISNA($A309)),NA(),'临-燃尽0'!BY310)</f>
        <v>#N/A</v>
      </c>
      <c r="AO309" s="8" t="e">
        <f>IF(OR(ISNA(AO$1),ISNA($A309)),NA(),'临-燃尽0'!BZ310)</f>
        <v>#N/A</v>
      </c>
      <c r="AP309" s="8" t="e">
        <f>IF(OR(ISNA(AP$1),ISNA($A309)),NA(),'临-燃尽0'!CA310)</f>
        <v>#N/A</v>
      </c>
      <c r="AQ309" s="8" t="e">
        <f>IF(OR(ISNA(AQ$1),ISNA($A309)),NA(),'临-燃尽0'!CB310)</f>
        <v>#N/A</v>
      </c>
      <c r="AR309" s="8" t="e">
        <f>IF(OR(ISNA(AR$1),ISNA($A309)),NA(),'临-燃尽0'!CC310)</f>
        <v>#N/A</v>
      </c>
      <c r="AS309" s="8" t="e">
        <f>IF(OR(ISNA(AS$1),ISNA($A309)),NA(),'临-燃尽0'!CD310)</f>
        <v>#N/A</v>
      </c>
      <c r="AT309" s="8" t="e">
        <f>IF(OR(ISNA(AT$1),ISNA($A309)),NA(),'临-燃尽0'!CE310)</f>
        <v>#N/A</v>
      </c>
      <c r="AU309" s="8" t="e">
        <f>IF(OR(ISNA(AU$1),ISNA($A309)),NA(),'临-燃尽0'!CF310)</f>
        <v>#N/A</v>
      </c>
      <c r="AV309" s="8" t="e">
        <f>IF(OR(ISNA(AV$1),ISNA($A309)),NA(),'临-燃尽0'!CG310)</f>
        <v>#N/A</v>
      </c>
      <c r="AW309" s="8" t="e">
        <f>IF(OR(ISNA(AW$1),ISNA($A309)),NA(),'临-燃尽0'!CH310)</f>
        <v>#N/A</v>
      </c>
      <c r="AX309" s="8" t="e">
        <f>IF(OR(ISNA(AX$1),ISNA($A309)),NA(),'临-燃尽0'!CI310)</f>
        <v>#N/A</v>
      </c>
      <c r="AY309" s="8" t="e">
        <f>IF(OR(ISNA(AY$1),ISNA($A309)),NA(),'临-燃尽0'!CJ310)</f>
        <v>#N/A</v>
      </c>
      <c r="AZ309" s="8" t="e">
        <f>IF(OR(ISNA(AZ$1),ISNA($A309)),NA(),'临-燃尽0'!CK310)</f>
        <v>#N/A</v>
      </c>
    </row>
    <row r="310" spans="1:52">
      <c r="A310" s="8" t="e">
        <f>IF(OR('临-燃尽0'!AL311="",'临-燃尽0'!AL311="总计"),NA(),'临-燃尽0'!AL311)</f>
        <v>#N/A</v>
      </c>
      <c r="B310" s="8" t="e">
        <f>IF(ISNA($A310),NA(),'临-燃尽0'!AM311)</f>
        <v>#N/A</v>
      </c>
      <c r="C310" s="8" t="e">
        <f>IF(ISNA($A310),NA(),'临-燃尽0'!AN311)</f>
        <v>#N/A</v>
      </c>
      <c r="D310" s="8" t="e">
        <f>IF(ISNA($A310),NA(),'临-燃尽0'!AO311)</f>
        <v>#N/A</v>
      </c>
      <c r="E310" s="8" t="e">
        <f>IF(OR(ISNA(E$1),ISNA($A310)),NA(),'临-燃尽0'!AP311)</f>
        <v>#N/A</v>
      </c>
      <c r="F310" s="8" t="e">
        <f>IF(OR(ISNA(F$1),ISNA($A310)),NA(),'临-燃尽0'!AQ311)</f>
        <v>#N/A</v>
      </c>
      <c r="G310" s="8" t="e">
        <f>IF(OR(ISNA(G$1),ISNA($A310)),NA(),'临-燃尽0'!AR311)</f>
        <v>#N/A</v>
      </c>
      <c r="H310" s="8" t="e">
        <f>IF(OR(ISNA(H$1),ISNA($A310)),NA(),'临-燃尽0'!AS311)</f>
        <v>#N/A</v>
      </c>
      <c r="I310" s="8" t="e">
        <f>IF(OR(ISNA(I$1),ISNA($A310)),NA(),'临-燃尽0'!AT311)</f>
        <v>#N/A</v>
      </c>
      <c r="J310" s="8" t="e">
        <f>IF(OR(ISNA(J$1),ISNA($A310)),NA(),'临-燃尽0'!AU311)</f>
        <v>#N/A</v>
      </c>
      <c r="K310" s="8" t="e">
        <f>IF(OR(ISNA(K$1),ISNA($A310)),NA(),'临-燃尽0'!AV311)</f>
        <v>#N/A</v>
      </c>
      <c r="L310" s="8" t="e">
        <f>IF(OR(ISNA(L$1),ISNA($A310)),NA(),'临-燃尽0'!AW311)</f>
        <v>#N/A</v>
      </c>
      <c r="M310" s="8" t="e">
        <f>IF(OR(ISNA(M$1),ISNA($A310)),NA(),'临-燃尽0'!AX311)</f>
        <v>#N/A</v>
      </c>
      <c r="N310" s="8" t="e">
        <f>IF(OR(ISNA(N$1),ISNA($A310)),NA(),'临-燃尽0'!AY311)</f>
        <v>#N/A</v>
      </c>
      <c r="O310" s="8" t="e">
        <f>IF(OR(ISNA(O$1),ISNA($A310)),NA(),'临-燃尽0'!AZ311)</f>
        <v>#N/A</v>
      </c>
      <c r="P310" s="8" t="e">
        <f>IF(OR(ISNA(P$1),ISNA($A310)),NA(),'临-燃尽0'!BA311)</f>
        <v>#N/A</v>
      </c>
      <c r="Q310" s="8" t="e">
        <f>IF(OR(ISNA(Q$1),ISNA($A310)),NA(),'临-燃尽0'!BB311)</f>
        <v>#N/A</v>
      </c>
      <c r="R310" s="8" t="e">
        <f>IF(OR(ISNA(R$1),ISNA($A310)),NA(),'临-燃尽0'!BC311)</f>
        <v>#N/A</v>
      </c>
      <c r="S310" s="8" t="e">
        <f>IF(OR(ISNA(S$1),ISNA($A310)),NA(),'临-燃尽0'!BD311)</f>
        <v>#N/A</v>
      </c>
      <c r="T310" s="8" t="e">
        <f>IF(OR(ISNA(T$1),ISNA($A310)),NA(),'临-燃尽0'!BE311)</f>
        <v>#N/A</v>
      </c>
      <c r="U310" s="8" t="e">
        <f>IF(OR(ISNA(U$1),ISNA($A310)),NA(),'临-燃尽0'!BF311)</f>
        <v>#N/A</v>
      </c>
      <c r="V310" s="8" t="e">
        <f>IF(OR(ISNA(V$1),ISNA($A310)),NA(),'临-燃尽0'!BG311)</f>
        <v>#N/A</v>
      </c>
      <c r="W310" s="8" t="e">
        <f>IF(OR(ISNA(W$1),ISNA($A310)),NA(),'临-燃尽0'!BH311)</f>
        <v>#N/A</v>
      </c>
      <c r="X310" s="8" t="e">
        <f>IF(OR(ISNA(X$1),ISNA($A310)),NA(),'临-燃尽0'!BI311)</f>
        <v>#N/A</v>
      </c>
      <c r="Y310" s="8" t="e">
        <f>IF(OR(ISNA(Y$1),ISNA($A310)),NA(),'临-燃尽0'!BJ311)</f>
        <v>#N/A</v>
      </c>
      <c r="Z310" s="8" t="e">
        <f>IF(OR(ISNA(Z$1),ISNA($A310)),NA(),'临-燃尽0'!BK311)</f>
        <v>#N/A</v>
      </c>
      <c r="AA310" s="8" t="e">
        <f>IF(OR(ISNA(AA$1),ISNA($A310)),NA(),'临-燃尽0'!BL311)</f>
        <v>#N/A</v>
      </c>
      <c r="AB310" s="8" t="e">
        <f>IF(OR(ISNA(AB$1),ISNA($A310)),NA(),'临-燃尽0'!BM311)</f>
        <v>#N/A</v>
      </c>
      <c r="AC310" s="8" t="e">
        <f>IF(OR(ISNA(AC$1),ISNA($A310)),NA(),'临-燃尽0'!BN311)</f>
        <v>#N/A</v>
      </c>
      <c r="AD310" s="8" t="e">
        <f>IF(OR(ISNA(AD$1),ISNA($A310)),NA(),'临-燃尽0'!BO311)</f>
        <v>#N/A</v>
      </c>
      <c r="AE310" s="8" t="e">
        <f>IF(OR(ISNA(AE$1),ISNA($A310)),NA(),'临-燃尽0'!BP311)</f>
        <v>#N/A</v>
      </c>
      <c r="AF310" s="8" t="e">
        <f>IF(OR(ISNA(AF$1),ISNA($A310)),NA(),'临-燃尽0'!BQ311)</f>
        <v>#N/A</v>
      </c>
      <c r="AG310" s="8" t="e">
        <f>IF(OR(ISNA(AG$1),ISNA($A310)),NA(),'临-燃尽0'!BR311)</f>
        <v>#N/A</v>
      </c>
      <c r="AH310" s="8" t="e">
        <f>IF(OR(ISNA(AH$1),ISNA($A310)),NA(),'临-燃尽0'!BS311)</f>
        <v>#N/A</v>
      </c>
      <c r="AI310" s="8" t="e">
        <f>IF(OR(ISNA(AI$1),ISNA($A310)),NA(),'临-燃尽0'!BT311)</f>
        <v>#N/A</v>
      </c>
      <c r="AJ310" s="8" t="e">
        <f>IF(OR(ISNA(AJ$1),ISNA($A310)),NA(),'临-燃尽0'!BU311)</f>
        <v>#N/A</v>
      </c>
      <c r="AK310" s="8" t="e">
        <f>IF(OR(ISNA(AK$1),ISNA($A310)),NA(),'临-燃尽0'!BV311)</f>
        <v>#N/A</v>
      </c>
      <c r="AL310" s="8" t="e">
        <f>IF(OR(ISNA(AL$1),ISNA($A310)),NA(),'临-燃尽0'!BW311)</f>
        <v>#N/A</v>
      </c>
      <c r="AM310" s="8" t="e">
        <f>IF(OR(ISNA(AM$1),ISNA($A310)),NA(),'临-燃尽0'!BX311)</f>
        <v>#N/A</v>
      </c>
      <c r="AN310" s="8" t="e">
        <f>IF(OR(ISNA(AN$1),ISNA($A310)),NA(),'临-燃尽0'!BY311)</f>
        <v>#N/A</v>
      </c>
      <c r="AO310" s="8" t="e">
        <f>IF(OR(ISNA(AO$1),ISNA($A310)),NA(),'临-燃尽0'!BZ311)</f>
        <v>#N/A</v>
      </c>
      <c r="AP310" s="8" t="e">
        <f>IF(OR(ISNA(AP$1),ISNA($A310)),NA(),'临-燃尽0'!CA311)</f>
        <v>#N/A</v>
      </c>
      <c r="AQ310" s="8" t="e">
        <f>IF(OR(ISNA(AQ$1),ISNA($A310)),NA(),'临-燃尽0'!CB311)</f>
        <v>#N/A</v>
      </c>
      <c r="AR310" s="8" t="e">
        <f>IF(OR(ISNA(AR$1),ISNA($A310)),NA(),'临-燃尽0'!CC311)</f>
        <v>#N/A</v>
      </c>
      <c r="AS310" s="8" t="e">
        <f>IF(OR(ISNA(AS$1),ISNA($A310)),NA(),'临-燃尽0'!CD311)</f>
        <v>#N/A</v>
      </c>
      <c r="AT310" s="8" t="e">
        <f>IF(OR(ISNA(AT$1),ISNA($A310)),NA(),'临-燃尽0'!CE311)</f>
        <v>#N/A</v>
      </c>
      <c r="AU310" s="8" t="e">
        <f>IF(OR(ISNA(AU$1),ISNA($A310)),NA(),'临-燃尽0'!CF311)</f>
        <v>#N/A</v>
      </c>
      <c r="AV310" s="8" t="e">
        <f>IF(OR(ISNA(AV$1),ISNA($A310)),NA(),'临-燃尽0'!CG311)</f>
        <v>#N/A</v>
      </c>
      <c r="AW310" s="8" t="e">
        <f>IF(OR(ISNA(AW$1),ISNA($A310)),NA(),'临-燃尽0'!CH311)</f>
        <v>#N/A</v>
      </c>
      <c r="AX310" s="8" t="e">
        <f>IF(OR(ISNA(AX$1),ISNA($A310)),NA(),'临-燃尽0'!CI311)</f>
        <v>#N/A</v>
      </c>
      <c r="AY310" s="8" t="e">
        <f>IF(OR(ISNA(AY$1),ISNA($A310)),NA(),'临-燃尽0'!CJ311)</f>
        <v>#N/A</v>
      </c>
      <c r="AZ310" s="8" t="e">
        <f>IF(OR(ISNA(AZ$1),ISNA($A310)),NA(),'临-燃尽0'!CK311)</f>
        <v>#N/A</v>
      </c>
    </row>
    <row r="311" spans="1:52">
      <c r="A311" s="8" t="e">
        <f>IF(OR('临-燃尽0'!AL312="",'临-燃尽0'!AL312="总计"),NA(),'临-燃尽0'!AL312)</f>
        <v>#N/A</v>
      </c>
      <c r="B311" s="8" t="e">
        <f>IF(ISNA($A311),NA(),'临-燃尽0'!AM312)</f>
        <v>#N/A</v>
      </c>
      <c r="C311" s="8" t="e">
        <f>IF(ISNA($A311),NA(),'临-燃尽0'!AN312)</f>
        <v>#N/A</v>
      </c>
      <c r="D311" s="8" t="e">
        <f>IF(ISNA($A311),NA(),'临-燃尽0'!AO312)</f>
        <v>#N/A</v>
      </c>
      <c r="E311" s="8" t="e">
        <f>IF(OR(ISNA(E$1),ISNA($A311)),NA(),'临-燃尽0'!AP312)</f>
        <v>#N/A</v>
      </c>
      <c r="F311" s="8" t="e">
        <f>IF(OR(ISNA(F$1),ISNA($A311)),NA(),'临-燃尽0'!AQ312)</f>
        <v>#N/A</v>
      </c>
      <c r="G311" s="8" t="e">
        <f>IF(OR(ISNA(G$1),ISNA($A311)),NA(),'临-燃尽0'!AR312)</f>
        <v>#N/A</v>
      </c>
      <c r="H311" s="8" t="e">
        <f>IF(OR(ISNA(H$1),ISNA($A311)),NA(),'临-燃尽0'!AS312)</f>
        <v>#N/A</v>
      </c>
      <c r="I311" s="8" t="e">
        <f>IF(OR(ISNA(I$1),ISNA($A311)),NA(),'临-燃尽0'!AT312)</f>
        <v>#N/A</v>
      </c>
      <c r="J311" s="8" t="e">
        <f>IF(OR(ISNA(J$1),ISNA($A311)),NA(),'临-燃尽0'!AU312)</f>
        <v>#N/A</v>
      </c>
      <c r="K311" s="8" t="e">
        <f>IF(OR(ISNA(K$1),ISNA($A311)),NA(),'临-燃尽0'!AV312)</f>
        <v>#N/A</v>
      </c>
      <c r="L311" s="8" t="e">
        <f>IF(OR(ISNA(L$1),ISNA($A311)),NA(),'临-燃尽0'!AW312)</f>
        <v>#N/A</v>
      </c>
      <c r="M311" s="8" t="e">
        <f>IF(OR(ISNA(M$1),ISNA($A311)),NA(),'临-燃尽0'!AX312)</f>
        <v>#N/A</v>
      </c>
      <c r="N311" s="8" t="e">
        <f>IF(OR(ISNA(N$1),ISNA($A311)),NA(),'临-燃尽0'!AY312)</f>
        <v>#N/A</v>
      </c>
      <c r="O311" s="8" t="e">
        <f>IF(OR(ISNA(O$1),ISNA($A311)),NA(),'临-燃尽0'!AZ312)</f>
        <v>#N/A</v>
      </c>
      <c r="P311" s="8" t="e">
        <f>IF(OR(ISNA(P$1),ISNA($A311)),NA(),'临-燃尽0'!BA312)</f>
        <v>#N/A</v>
      </c>
      <c r="Q311" s="8" t="e">
        <f>IF(OR(ISNA(Q$1),ISNA($A311)),NA(),'临-燃尽0'!BB312)</f>
        <v>#N/A</v>
      </c>
      <c r="R311" s="8" t="e">
        <f>IF(OR(ISNA(R$1),ISNA($A311)),NA(),'临-燃尽0'!BC312)</f>
        <v>#N/A</v>
      </c>
      <c r="S311" s="8" t="e">
        <f>IF(OR(ISNA(S$1),ISNA($A311)),NA(),'临-燃尽0'!BD312)</f>
        <v>#N/A</v>
      </c>
      <c r="T311" s="8" t="e">
        <f>IF(OR(ISNA(T$1),ISNA($A311)),NA(),'临-燃尽0'!BE312)</f>
        <v>#N/A</v>
      </c>
      <c r="U311" s="8" t="e">
        <f>IF(OR(ISNA(U$1),ISNA($A311)),NA(),'临-燃尽0'!BF312)</f>
        <v>#N/A</v>
      </c>
      <c r="V311" s="8" t="e">
        <f>IF(OR(ISNA(V$1),ISNA($A311)),NA(),'临-燃尽0'!BG312)</f>
        <v>#N/A</v>
      </c>
      <c r="W311" s="8" t="e">
        <f>IF(OR(ISNA(W$1),ISNA($A311)),NA(),'临-燃尽0'!BH312)</f>
        <v>#N/A</v>
      </c>
      <c r="X311" s="8" t="e">
        <f>IF(OR(ISNA(X$1),ISNA($A311)),NA(),'临-燃尽0'!BI312)</f>
        <v>#N/A</v>
      </c>
      <c r="Y311" s="8" t="e">
        <f>IF(OR(ISNA(Y$1),ISNA($A311)),NA(),'临-燃尽0'!BJ312)</f>
        <v>#N/A</v>
      </c>
      <c r="Z311" s="8" t="e">
        <f>IF(OR(ISNA(Z$1),ISNA($A311)),NA(),'临-燃尽0'!BK312)</f>
        <v>#N/A</v>
      </c>
      <c r="AA311" s="8" t="e">
        <f>IF(OR(ISNA(AA$1),ISNA($A311)),NA(),'临-燃尽0'!BL312)</f>
        <v>#N/A</v>
      </c>
      <c r="AB311" s="8" t="e">
        <f>IF(OR(ISNA(AB$1),ISNA($A311)),NA(),'临-燃尽0'!BM312)</f>
        <v>#N/A</v>
      </c>
      <c r="AC311" s="8" t="e">
        <f>IF(OR(ISNA(AC$1),ISNA($A311)),NA(),'临-燃尽0'!BN312)</f>
        <v>#N/A</v>
      </c>
      <c r="AD311" s="8" t="e">
        <f>IF(OR(ISNA(AD$1),ISNA($A311)),NA(),'临-燃尽0'!BO312)</f>
        <v>#N/A</v>
      </c>
      <c r="AE311" s="8" t="e">
        <f>IF(OR(ISNA(AE$1),ISNA($A311)),NA(),'临-燃尽0'!BP312)</f>
        <v>#N/A</v>
      </c>
      <c r="AF311" s="8" t="e">
        <f>IF(OR(ISNA(AF$1),ISNA($A311)),NA(),'临-燃尽0'!BQ312)</f>
        <v>#N/A</v>
      </c>
      <c r="AG311" s="8" t="e">
        <f>IF(OR(ISNA(AG$1),ISNA($A311)),NA(),'临-燃尽0'!BR312)</f>
        <v>#N/A</v>
      </c>
      <c r="AH311" s="8" t="e">
        <f>IF(OR(ISNA(AH$1),ISNA($A311)),NA(),'临-燃尽0'!BS312)</f>
        <v>#N/A</v>
      </c>
      <c r="AI311" s="8" t="e">
        <f>IF(OR(ISNA(AI$1),ISNA($A311)),NA(),'临-燃尽0'!BT312)</f>
        <v>#N/A</v>
      </c>
      <c r="AJ311" s="8" t="e">
        <f>IF(OR(ISNA(AJ$1),ISNA($A311)),NA(),'临-燃尽0'!BU312)</f>
        <v>#N/A</v>
      </c>
      <c r="AK311" s="8" t="e">
        <f>IF(OR(ISNA(AK$1),ISNA($A311)),NA(),'临-燃尽0'!BV312)</f>
        <v>#N/A</v>
      </c>
      <c r="AL311" s="8" t="e">
        <f>IF(OR(ISNA(AL$1),ISNA($A311)),NA(),'临-燃尽0'!BW312)</f>
        <v>#N/A</v>
      </c>
      <c r="AM311" s="8" t="e">
        <f>IF(OR(ISNA(AM$1),ISNA($A311)),NA(),'临-燃尽0'!BX312)</f>
        <v>#N/A</v>
      </c>
      <c r="AN311" s="8" t="e">
        <f>IF(OR(ISNA(AN$1),ISNA($A311)),NA(),'临-燃尽0'!BY312)</f>
        <v>#N/A</v>
      </c>
      <c r="AO311" s="8" t="e">
        <f>IF(OR(ISNA(AO$1),ISNA($A311)),NA(),'临-燃尽0'!BZ312)</f>
        <v>#N/A</v>
      </c>
      <c r="AP311" s="8" t="e">
        <f>IF(OR(ISNA(AP$1),ISNA($A311)),NA(),'临-燃尽0'!CA312)</f>
        <v>#N/A</v>
      </c>
      <c r="AQ311" s="8" t="e">
        <f>IF(OR(ISNA(AQ$1),ISNA($A311)),NA(),'临-燃尽0'!CB312)</f>
        <v>#N/A</v>
      </c>
      <c r="AR311" s="8" t="e">
        <f>IF(OR(ISNA(AR$1),ISNA($A311)),NA(),'临-燃尽0'!CC312)</f>
        <v>#N/A</v>
      </c>
      <c r="AS311" s="8" t="e">
        <f>IF(OR(ISNA(AS$1),ISNA($A311)),NA(),'临-燃尽0'!CD312)</f>
        <v>#N/A</v>
      </c>
      <c r="AT311" s="8" t="e">
        <f>IF(OR(ISNA(AT$1),ISNA($A311)),NA(),'临-燃尽0'!CE312)</f>
        <v>#N/A</v>
      </c>
      <c r="AU311" s="8" t="e">
        <f>IF(OR(ISNA(AU$1),ISNA($A311)),NA(),'临-燃尽0'!CF312)</f>
        <v>#N/A</v>
      </c>
      <c r="AV311" s="8" t="e">
        <f>IF(OR(ISNA(AV$1),ISNA($A311)),NA(),'临-燃尽0'!CG312)</f>
        <v>#N/A</v>
      </c>
      <c r="AW311" s="8" t="e">
        <f>IF(OR(ISNA(AW$1),ISNA($A311)),NA(),'临-燃尽0'!CH312)</f>
        <v>#N/A</v>
      </c>
      <c r="AX311" s="8" t="e">
        <f>IF(OR(ISNA(AX$1),ISNA($A311)),NA(),'临-燃尽0'!CI312)</f>
        <v>#N/A</v>
      </c>
      <c r="AY311" s="8" t="e">
        <f>IF(OR(ISNA(AY$1),ISNA($A311)),NA(),'临-燃尽0'!CJ312)</f>
        <v>#N/A</v>
      </c>
      <c r="AZ311" s="8" t="e">
        <f>IF(OR(ISNA(AZ$1),ISNA($A311)),NA(),'临-燃尽0'!CK312)</f>
        <v>#N/A</v>
      </c>
    </row>
    <row r="312" spans="1:52">
      <c r="A312" s="8" t="e">
        <f>IF(OR('临-燃尽0'!AL313="",'临-燃尽0'!AL313="总计"),NA(),'临-燃尽0'!AL313)</f>
        <v>#N/A</v>
      </c>
      <c r="B312" s="8" t="e">
        <f>IF(ISNA($A312),NA(),'临-燃尽0'!AM313)</f>
        <v>#N/A</v>
      </c>
      <c r="C312" s="8" t="e">
        <f>IF(ISNA($A312),NA(),'临-燃尽0'!AN313)</f>
        <v>#N/A</v>
      </c>
      <c r="D312" s="8" t="e">
        <f>IF(ISNA($A312),NA(),'临-燃尽0'!AO313)</f>
        <v>#N/A</v>
      </c>
      <c r="E312" s="8" t="e">
        <f>IF(OR(ISNA(E$1),ISNA($A312)),NA(),'临-燃尽0'!AP313)</f>
        <v>#N/A</v>
      </c>
      <c r="F312" s="8" t="e">
        <f>IF(OR(ISNA(F$1),ISNA($A312)),NA(),'临-燃尽0'!AQ313)</f>
        <v>#N/A</v>
      </c>
      <c r="G312" s="8" t="e">
        <f>IF(OR(ISNA(G$1),ISNA($A312)),NA(),'临-燃尽0'!AR313)</f>
        <v>#N/A</v>
      </c>
      <c r="H312" s="8" t="e">
        <f>IF(OR(ISNA(H$1),ISNA($A312)),NA(),'临-燃尽0'!AS313)</f>
        <v>#N/A</v>
      </c>
      <c r="I312" s="8" t="e">
        <f>IF(OR(ISNA(I$1),ISNA($A312)),NA(),'临-燃尽0'!AT313)</f>
        <v>#N/A</v>
      </c>
      <c r="J312" s="8" t="e">
        <f>IF(OR(ISNA(J$1),ISNA($A312)),NA(),'临-燃尽0'!AU313)</f>
        <v>#N/A</v>
      </c>
      <c r="K312" s="8" t="e">
        <f>IF(OR(ISNA(K$1),ISNA($A312)),NA(),'临-燃尽0'!AV313)</f>
        <v>#N/A</v>
      </c>
      <c r="L312" s="8" t="e">
        <f>IF(OR(ISNA(L$1),ISNA($A312)),NA(),'临-燃尽0'!AW313)</f>
        <v>#N/A</v>
      </c>
      <c r="M312" s="8" t="e">
        <f>IF(OR(ISNA(M$1),ISNA($A312)),NA(),'临-燃尽0'!AX313)</f>
        <v>#N/A</v>
      </c>
      <c r="N312" s="8" t="e">
        <f>IF(OR(ISNA(N$1),ISNA($A312)),NA(),'临-燃尽0'!AY313)</f>
        <v>#N/A</v>
      </c>
      <c r="O312" s="8" t="e">
        <f>IF(OR(ISNA(O$1),ISNA($A312)),NA(),'临-燃尽0'!AZ313)</f>
        <v>#N/A</v>
      </c>
      <c r="P312" s="8" t="e">
        <f>IF(OR(ISNA(P$1),ISNA($A312)),NA(),'临-燃尽0'!BA313)</f>
        <v>#N/A</v>
      </c>
      <c r="Q312" s="8" t="e">
        <f>IF(OR(ISNA(Q$1),ISNA($A312)),NA(),'临-燃尽0'!BB313)</f>
        <v>#N/A</v>
      </c>
      <c r="R312" s="8" t="e">
        <f>IF(OR(ISNA(R$1),ISNA($A312)),NA(),'临-燃尽0'!BC313)</f>
        <v>#N/A</v>
      </c>
      <c r="S312" s="8" t="e">
        <f>IF(OR(ISNA(S$1),ISNA($A312)),NA(),'临-燃尽0'!BD313)</f>
        <v>#N/A</v>
      </c>
      <c r="T312" s="8" t="e">
        <f>IF(OR(ISNA(T$1),ISNA($A312)),NA(),'临-燃尽0'!BE313)</f>
        <v>#N/A</v>
      </c>
      <c r="U312" s="8" t="e">
        <f>IF(OR(ISNA(U$1),ISNA($A312)),NA(),'临-燃尽0'!BF313)</f>
        <v>#N/A</v>
      </c>
      <c r="V312" s="8" t="e">
        <f>IF(OR(ISNA(V$1),ISNA($A312)),NA(),'临-燃尽0'!BG313)</f>
        <v>#N/A</v>
      </c>
      <c r="W312" s="8" t="e">
        <f>IF(OR(ISNA(W$1),ISNA($A312)),NA(),'临-燃尽0'!BH313)</f>
        <v>#N/A</v>
      </c>
      <c r="X312" s="8" t="e">
        <f>IF(OR(ISNA(X$1),ISNA($A312)),NA(),'临-燃尽0'!BI313)</f>
        <v>#N/A</v>
      </c>
      <c r="Y312" s="8" t="e">
        <f>IF(OR(ISNA(Y$1),ISNA($A312)),NA(),'临-燃尽0'!BJ313)</f>
        <v>#N/A</v>
      </c>
      <c r="Z312" s="8" t="e">
        <f>IF(OR(ISNA(Z$1),ISNA($A312)),NA(),'临-燃尽0'!BK313)</f>
        <v>#N/A</v>
      </c>
      <c r="AA312" s="8" t="e">
        <f>IF(OR(ISNA(AA$1),ISNA($A312)),NA(),'临-燃尽0'!BL313)</f>
        <v>#N/A</v>
      </c>
      <c r="AB312" s="8" t="e">
        <f>IF(OR(ISNA(AB$1),ISNA($A312)),NA(),'临-燃尽0'!BM313)</f>
        <v>#N/A</v>
      </c>
      <c r="AC312" s="8" t="e">
        <f>IF(OR(ISNA(AC$1),ISNA($A312)),NA(),'临-燃尽0'!BN313)</f>
        <v>#N/A</v>
      </c>
      <c r="AD312" s="8" t="e">
        <f>IF(OR(ISNA(AD$1),ISNA($A312)),NA(),'临-燃尽0'!BO313)</f>
        <v>#N/A</v>
      </c>
      <c r="AE312" s="8" t="e">
        <f>IF(OR(ISNA(AE$1),ISNA($A312)),NA(),'临-燃尽0'!BP313)</f>
        <v>#N/A</v>
      </c>
      <c r="AF312" s="8" t="e">
        <f>IF(OR(ISNA(AF$1),ISNA($A312)),NA(),'临-燃尽0'!BQ313)</f>
        <v>#N/A</v>
      </c>
      <c r="AG312" s="8" t="e">
        <f>IF(OR(ISNA(AG$1),ISNA($A312)),NA(),'临-燃尽0'!BR313)</f>
        <v>#N/A</v>
      </c>
      <c r="AH312" s="8" t="e">
        <f>IF(OR(ISNA(AH$1),ISNA($A312)),NA(),'临-燃尽0'!BS313)</f>
        <v>#N/A</v>
      </c>
      <c r="AI312" s="8" t="e">
        <f>IF(OR(ISNA(AI$1),ISNA($A312)),NA(),'临-燃尽0'!BT313)</f>
        <v>#N/A</v>
      </c>
      <c r="AJ312" s="8" t="e">
        <f>IF(OR(ISNA(AJ$1),ISNA($A312)),NA(),'临-燃尽0'!BU313)</f>
        <v>#N/A</v>
      </c>
      <c r="AK312" s="8" t="e">
        <f>IF(OR(ISNA(AK$1),ISNA($A312)),NA(),'临-燃尽0'!BV313)</f>
        <v>#N/A</v>
      </c>
      <c r="AL312" s="8" t="e">
        <f>IF(OR(ISNA(AL$1),ISNA($A312)),NA(),'临-燃尽0'!BW313)</f>
        <v>#N/A</v>
      </c>
      <c r="AM312" s="8" t="e">
        <f>IF(OR(ISNA(AM$1),ISNA($A312)),NA(),'临-燃尽0'!BX313)</f>
        <v>#N/A</v>
      </c>
      <c r="AN312" s="8" t="e">
        <f>IF(OR(ISNA(AN$1),ISNA($A312)),NA(),'临-燃尽0'!BY313)</f>
        <v>#N/A</v>
      </c>
      <c r="AO312" s="8" t="e">
        <f>IF(OR(ISNA(AO$1),ISNA($A312)),NA(),'临-燃尽0'!BZ313)</f>
        <v>#N/A</v>
      </c>
      <c r="AP312" s="8" t="e">
        <f>IF(OR(ISNA(AP$1),ISNA($A312)),NA(),'临-燃尽0'!CA313)</f>
        <v>#N/A</v>
      </c>
      <c r="AQ312" s="8" t="e">
        <f>IF(OR(ISNA(AQ$1),ISNA($A312)),NA(),'临-燃尽0'!CB313)</f>
        <v>#N/A</v>
      </c>
      <c r="AR312" s="8" t="e">
        <f>IF(OR(ISNA(AR$1),ISNA($A312)),NA(),'临-燃尽0'!CC313)</f>
        <v>#N/A</v>
      </c>
      <c r="AS312" s="8" t="e">
        <f>IF(OR(ISNA(AS$1),ISNA($A312)),NA(),'临-燃尽0'!CD313)</f>
        <v>#N/A</v>
      </c>
      <c r="AT312" s="8" t="e">
        <f>IF(OR(ISNA(AT$1),ISNA($A312)),NA(),'临-燃尽0'!CE313)</f>
        <v>#N/A</v>
      </c>
      <c r="AU312" s="8" t="e">
        <f>IF(OR(ISNA(AU$1),ISNA($A312)),NA(),'临-燃尽0'!CF313)</f>
        <v>#N/A</v>
      </c>
      <c r="AV312" s="8" t="e">
        <f>IF(OR(ISNA(AV$1),ISNA($A312)),NA(),'临-燃尽0'!CG313)</f>
        <v>#N/A</v>
      </c>
      <c r="AW312" s="8" t="e">
        <f>IF(OR(ISNA(AW$1),ISNA($A312)),NA(),'临-燃尽0'!CH313)</f>
        <v>#N/A</v>
      </c>
      <c r="AX312" s="8" t="e">
        <f>IF(OR(ISNA(AX$1),ISNA($A312)),NA(),'临-燃尽0'!CI313)</f>
        <v>#N/A</v>
      </c>
      <c r="AY312" s="8" t="e">
        <f>IF(OR(ISNA(AY$1),ISNA($A312)),NA(),'临-燃尽0'!CJ313)</f>
        <v>#N/A</v>
      </c>
      <c r="AZ312" s="8" t="e">
        <f>IF(OR(ISNA(AZ$1),ISNA($A312)),NA(),'临-燃尽0'!CK313)</f>
        <v>#N/A</v>
      </c>
    </row>
    <row r="313" spans="1:52">
      <c r="A313" s="8" t="e">
        <f>IF(OR('临-燃尽0'!AL314="",'临-燃尽0'!AL314="总计"),NA(),'临-燃尽0'!AL314)</f>
        <v>#N/A</v>
      </c>
      <c r="B313" s="8" t="e">
        <f>IF(ISNA($A313),NA(),'临-燃尽0'!AM314)</f>
        <v>#N/A</v>
      </c>
      <c r="C313" s="8" t="e">
        <f>IF(ISNA($A313),NA(),'临-燃尽0'!AN314)</f>
        <v>#N/A</v>
      </c>
      <c r="D313" s="8" t="e">
        <f>IF(ISNA($A313),NA(),'临-燃尽0'!AO314)</f>
        <v>#N/A</v>
      </c>
      <c r="E313" s="8" t="e">
        <f>IF(OR(ISNA(E$1),ISNA($A313)),NA(),'临-燃尽0'!AP314)</f>
        <v>#N/A</v>
      </c>
      <c r="F313" s="8" t="e">
        <f>IF(OR(ISNA(F$1),ISNA($A313)),NA(),'临-燃尽0'!AQ314)</f>
        <v>#N/A</v>
      </c>
      <c r="G313" s="8" t="e">
        <f>IF(OR(ISNA(G$1),ISNA($A313)),NA(),'临-燃尽0'!AR314)</f>
        <v>#N/A</v>
      </c>
      <c r="H313" s="8" t="e">
        <f>IF(OR(ISNA(H$1),ISNA($A313)),NA(),'临-燃尽0'!AS314)</f>
        <v>#N/A</v>
      </c>
      <c r="I313" s="8" t="e">
        <f>IF(OR(ISNA(I$1),ISNA($A313)),NA(),'临-燃尽0'!AT314)</f>
        <v>#N/A</v>
      </c>
      <c r="J313" s="8" t="e">
        <f>IF(OR(ISNA(J$1),ISNA($A313)),NA(),'临-燃尽0'!AU314)</f>
        <v>#N/A</v>
      </c>
      <c r="K313" s="8" t="e">
        <f>IF(OR(ISNA(K$1),ISNA($A313)),NA(),'临-燃尽0'!AV314)</f>
        <v>#N/A</v>
      </c>
      <c r="L313" s="8" t="e">
        <f>IF(OR(ISNA(L$1),ISNA($A313)),NA(),'临-燃尽0'!AW314)</f>
        <v>#N/A</v>
      </c>
      <c r="M313" s="8" t="e">
        <f>IF(OR(ISNA(M$1),ISNA($A313)),NA(),'临-燃尽0'!AX314)</f>
        <v>#N/A</v>
      </c>
      <c r="N313" s="8" t="e">
        <f>IF(OR(ISNA(N$1),ISNA($A313)),NA(),'临-燃尽0'!AY314)</f>
        <v>#N/A</v>
      </c>
      <c r="O313" s="8" t="e">
        <f>IF(OR(ISNA(O$1),ISNA($A313)),NA(),'临-燃尽0'!AZ314)</f>
        <v>#N/A</v>
      </c>
      <c r="P313" s="8" t="e">
        <f>IF(OR(ISNA(P$1),ISNA($A313)),NA(),'临-燃尽0'!BA314)</f>
        <v>#N/A</v>
      </c>
      <c r="Q313" s="8" t="e">
        <f>IF(OR(ISNA(Q$1),ISNA($A313)),NA(),'临-燃尽0'!BB314)</f>
        <v>#N/A</v>
      </c>
      <c r="R313" s="8" t="e">
        <f>IF(OR(ISNA(R$1),ISNA($A313)),NA(),'临-燃尽0'!BC314)</f>
        <v>#N/A</v>
      </c>
      <c r="S313" s="8" t="e">
        <f>IF(OR(ISNA(S$1),ISNA($A313)),NA(),'临-燃尽0'!BD314)</f>
        <v>#N/A</v>
      </c>
      <c r="T313" s="8" t="e">
        <f>IF(OR(ISNA(T$1),ISNA($A313)),NA(),'临-燃尽0'!BE314)</f>
        <v>#N/A</v>
      </c>
      <c r="U313" s="8" t="e">
        <f>IF(OR(ISNA(U$1),ISNA($A313)),NA(),'临-燃尽0'!BF314)</f>
        <v>#N/A</v>
      </c>
      <c r="V313" s="8" t="e">
        <f>IF(OR(ISNA(V$1),ISNA($A313)),NA(),'临-燃尽0'!BG314)</f>
        <v>#N/A</v>
      </c>
      <c r="W313" s="8" t="e">
        <f>IF(OR(ISNA(W$1),ISNA($A313)),NA(),'临-燃尽0'!BH314)</f>
        <v>#N/A</v>
      </c>
      <c r="X313" s="8" t="e">
        <f>IF(OR(ISNA(X$1),ISNA($A313)),NA(),'临-燃尽0'!BI314)</f>
        <v>#N/A</v>
      </c>
      <c r="Y313" s="8" t="e">
        <f>IF(OR(ISNA(Y$1),ISNA($A313)),NA(),'临-燃尽0'!BJ314)</f>
        <v>#N/A</v>
      </c>
      <c r="Z313" s="8" t="e">
        <f>IF(OR(ISNA(Z$1),ISNA($A313)),NA(),'临-燃尽0'!BK314)</f>
        <v>#N/A</v>
      </c>
      <c r="AA313" s="8" t="e">
        <f>IF(OR(ISNA(AA$1),ISNA($A313)),NA(),'临-燃尽0'!BL314)</f>
        <v>#N/A</v>
      </c>
      <c r="AB313" s="8" t="e">
        <f>IF(OR(ISNA(AB$1),ISNA($A313)),NA(),'临-燃尽0'!BM314)</f>
        <v>#N/A</v>
      </c>
      <c r="AC313" s="8" t="e">
        <f>IF(OR(ISNA(AC$1),ISNA($A313)),NA(),'临-燃尽0'!BN314)</f>
        <v>#N/A</v>
      </c>
      <c r="AD313" s="8" t="e">
        <f>IF(OR(ISNA(AD$1),ISNA($A313)),NA(),'临-燃尽0'!BO314)</f>
        <v>#N/A</v>
      </c>
      <c r="AE313" s="8" t="e">
        <f>IF(OR(ISNA(AE$1),ISNA($A313)),NA(),'临-燃尽0'!BP314)</f>
        <v>#N/A</v>
      </c>
      <c r="AF313" s="8" t="e">
        <f>IF(OR(ISNA(AF$1),ISNA($A313)),NA(),'临-燃尽0'!BQ314)</f>
        <v>#N/A</v>
      </c>
      <c r="AG313" s="8" t="e">
        <f>IF(OR(ISNA(AG$1),ISNA($A313)),NA(),'临-燃尽0'!BR314)</f>
        <v>#N/A</v>
      </c>
      <c r="AH313" s="8" t="e">
        <f>IF(OR(ISNA(AH$1),ISNA($A313)),NA(),'临-燃尽0'!BS314)</f>
        <v>#N/A</v>
      </c>
      <c r="AI313" s="8" t="e">
        <f>IF(OR(ISNA(AI$1),ISNA($A313)),NA(),'临-燃尽0'!BT314)</f>
        <v>#N/A</v>
      </c>
      <c r="AJ313" s="8" t="e">
        <f>IF(OR(ISNA(AJ$1),ISNA($A313)),NA(),'临-燃尽0'!BU314)</f>
        <v>#N/A</v>
      </c>
      <c r="AK313" s="8" t="e">
        <f>IF(OR(ISNA(AK$1),ISNA($A313)),NA(),'临-燃尽0'!BV314)</f>
        <v>#N/A</v>
      </c>
      <c r="AL313" s="8" t="e">
        <f>IF(OR(ISNA(AL$1),ISNA($A313)),NA(),'临-燃尽0'!BW314)</f>
        <v>#N/A</v>
      </c>
      <c r="AM313" s="8" t="e">
        <f>IF(OR(ISNA(AM$1),ISNA($A313)),NA(),'临-燃尽0'!BX314)</f>
        <v>#N/A</v>
      </c>
      <c r="AN313" s="8" t="e">
        <f>IF(OR(ISNA(AN$1),ISNA($A313)),NA(),'临-燃尽0'!BY314)</f>
        <v>#N/A</v>
      </c>
      <c r="AO313" s="8" t="e">
        <f>IF(OR(ISNA(AO$1),ISNA($A313)),NA(),'临-燃尽0'!BZ314)</f>
        <v>#N/A</v>
      </c>
      <c r="AP313" s="8" t="e">
        <f>IF(OR(ISNA(AP$1),ISNA($A313)),NA(),'临-燃尽0'!CA314)</f>
        <v>#N/A</v>
      </c>
      <c r="AQ313" s="8" t="e">
        <f>IF(OR(ISNA(AQ$1),ISNA($A313)),NA(),'临-燃尽0'!CB314)</f>
        <v>#N/A</v>
      </c>
      <c r="AR313" s="8" t="e">
        <f>IF(OR(ISNA(AR$1),ISNA($A313)),NA(),'临-燃尽0'!CC314)</f>
        <v>#N/A</v>
      </c>
      <c r="AS313" s="8" t="e">
        <f>IF(OR(ISNA(AS$1),ISNA($A313)),NA(),'临-燃尽0'!CD314)</f>
        <v>#N/A</v>
      </c>
      <c r="AT313" s="8" t="e">
        <f>IF(OR(ISNA(AT$1),ISNA($A313)),NA(),'临-燃尽0'!CE314)</f>
        <v>#N/A</v>
      </c>
      <c r="AU313" s="8" t="e">
        <f>IF(OR(ISNA(AU$1),ISNA($A313)),NA(),'临-燃尽0'!CF314)</f>
        <v>#N/A</v>
      </c>
      <c r="AV313" s="8" t="e">
        <f>IF(OR(ISNA(AV$1),ISNA($A313)),NA(),'临-燃尽0'!CG314)</f>
        <v>#N/A</v>
      </c>
      <c r="AW313" s="8" t="e">
        <f>IF(OR(ISNA(AW$1),ISNA($A313)),NA(),'临-燃尽0'!CH314)</f>
        <v>#N/A</v>
      </c>
      <c r="AX313" s="8" t="e">
        <f>IF(OR(ISNA(AX$1),ISNA($A313)),NA(),'临-燃尽0'!CI314)</f>
        <v>#N/A</v>
      </c>
      <c r="AY313" s="8" t="e">
        <f>IF(OR(ISNA(AY$1),ISNA($A313)),NA(),'临-燃尽0'!CJ314)</f>
        <v>#N/A</v>
      </c>
      <c r="AZ313" s="8" t="e">
        <f>IF(OR(ISNA(AZ$1),ISNA($A313)),NA(),'临-燃尽0'!CK314)</f>
        <v>#N/A</v>
      </c>
    </row>
    <row r="314" spans="1:52">
      <c r="A314" s="8" t="e">
        <f>IF(OR('临-燃尽0'!AL315="",'临-燃尽0'!AL315="总计"),NA(),'临-燃尽0'!AL315)</f>
        <v>#N/A</v>
      </c>
      <c r="B314" s="8" t="e">
        <f>IF(ISNA($A314),NA(),'临-燃尽0'!AM315)</f>
        <v>#N/A</v>
      </c>
      <c r="C314" s="8" t="e">
        <f>IF(ISNA($A314),NA(),'临-燃尽0'!AN315)</f>
        <v>#N/A</v>
      </c>
      <c r="D314" s="8" t="e">
        <f>IF(ISNA($A314),NA(),'临-燃尽0'!AO315)</f>
        <v>#N/A</v>
      </c>
      <c r="E314" s="8" t="e">
        <f>IF(OR(ISNA(E$1),ISNA($A314)),NA(),'临-燃尽0'!AP315)</f>
        <v>#N/A</v>
      </c>
      <c r="F314" s="8" t="e">
        <f>IF(OR(ISNA(F$1),ISNA($A314)),NA(),'临-燃尽0'!AQ315)</f>
        <v>#N/A</v>
      </c>
      <c r="G314" s="8" t="e">
        <f>IF(OR(ISNA(G$1),ISNA($A314)),NA(),'临-燃尽0'!AR315)</f>
        <v>#N/A</v>
      </c>
      <c r="H314" s="8" t="e">
        <f>IF(OR(ISNA(H$1),ISNA($A314)),NA(),'临-燃尽0'!AS315)</f>
        <v>#N/A</v>
      </c>
      <c r="I314" s="8" t="e">
        <f>IF(OR(ISNA(I$1),ISNA($A314)),NA(),'临-燃尽0'!AT315)</f>
        <v>#N/A</v>
      </c>
      <c r="J314" s="8" t="e">
        <f>IF(OR(ISNA(J$1),ISNA($A314)),NA(),'临-燃尽0'!AU315)</f>
        <v>#N/A</v>
      </c>
      <c r="K314" s="8" t="e">
        <f>IF(OR(ISNA(K$1),ISNA($A314)),NA(),'临-燃尽0'!AV315)</f>
        <v>#N/A</v>
      </c>
      <c r="L314" s="8" t="e">
        <f>IF(OR(ISNA(L$1),ISNA($A314)),NA(),'临-燃尽0'!AW315)</f>
        <v>#N/A</v>
      </c>
      <c r="M314" s="8" t="e">
        <f>IF(OR(ISNA(M$1),ISNA($A314)),NA(),'临-燃尽0'!AX315)</f>
        <v>#N/A</v>
      </c>
      <c r="N314" s="8" t="e">
        <f>IF(OR(ISNA(N$1),ISNA($A314)),NA(),'临-燃尽0'!AY315)</f>
        <v>#N/A</v>
      </c>
      <c r="O314" s="8" t="e">
        <f>IF(OR(ISNA(O$1),ISNA($A314)),NA(),'临-燃尽0'!AZ315)</f>
        <v>#N/A</v>
      </c>
      <c r="P314" s="8" t="e">
        <f>IF(OR(ISNA(P$1),ISNA($A314)),NA(),'临-燃尽0'!BA315)</f>
        <v>#N/A</v>
      </c>
      <c r="Q314" s="8" t="e">
        <f>IF(OR(ISNA(Q$1),ISNA($A314)),NA(),'临-燃尽0'!BB315)</f>
        <v>#N/A</v>
      </c>
      <c r="R314" s="8" t="e">
        <f>IF(OR(ISNA(R$1),ISNA($A314)),NA(),'临-燃尽0'!BC315)</f>
        <v>#N/A</v>
      </c>
      <c r="S314" s="8" t="e">
        <f>IF(OR(ISNA(S$1),ISNA($A314)),NA(),'临-燃尽0'!BD315)</f>
        <v>#N/A</v>
      </c>
      <c r="T314" s="8" t="e">
        <f>IF(OR(ISNA(T$1),ISNA($A314)),NA(),'临-燃尽0'!BE315)</f>
        <v>#N/A</v>
      </c>
      <c r="U314" s="8" t="e">
        <f>IF(OR(ISNA(U$1),ISNA($A314)),NA(),'临-燃尽0'!BF315)</f>
        <v>#N/A</v>
      </c>
      <c r="V314" s="8" t="e">
        <f>IF(OR(ISNA(V$1),ISNA($A314)),NA(),'临-燃尽0'!BG315)</f>
        <v>#N/A</v>
      </c>
      <c r="W314" s="8" t="e">
        <f>IF(OR(ISNA(W$1),ISNA($A314)),NA(),'临-燃尽0'!BH315)</f>
        <v>#N/A</v>
      </c>
      <c r="X314" s="8" t="e">
        <f>IF(OR(ISNA(X$1),ISNA($A314)),NA(),'临-燃尽0'!BI315)</f>
        <v>#N/A</v>
      </c>
      <c r="Y314" s="8" t="e">
        <f>IF(OR(ISNA(Y$1),ISNA($A314)),NA(),'临-燃尽0'!BJ315)</f>
        <v>#N/A</v>
      </c>
      <c r="Z314" s="8" t="e">
        <f>IF(OR(ISNA(Z$1),ISNA($A314)),NA(),'临-燃尽0'!BK315)</f>
        <v>#N/A</v>
      </c>
      <c r="AA314" s="8" t="e">
        <f>IF(OR(ISNA(AA$1),ISNA($A314)),NA(),'临-燃尽0'!BL315)</f>
        <v>#N/A</v>
      </c>
      <c r="AB314" s="8" t="e">
        <f>IF(OR(ISNA(AB$1),ISNA($A314)),NA(),'临-燃尽0'!BM315)</f>
        <v>#N/A</v>
      </c>
      <c r="AC314" s="8" t="e">
        <f>IF(OR(ISNA(AC$1),ISNA($A314)),NA(),'临-燃尽0'!BN315)</f>
        <v>#N/A</v>
      </c>
      <c r="AD314" s="8" t="e">
        <f>IF(OR(ISNA(AD$1),ISNA($A314)),NA(),'临-燃尽0'!BO315)</f>
        <v>#N/A</v>
      </c>
      <c r="AE314" s="8" t="e">
        <f>IF(OR(ISNA(AE$1),ISNA($A314)),NA(),'临-燃尽0'!BP315)</f>
        <v>#N/A</v>
      </c>
      <c r="AF314" s="8" t="e">
        <f>IF(OR(ISNA(AF$1),ISNA($A314)),NA(),'临-燃尽0'!BQ315)</f>
        <v>#N/A</v>
      </c>
      <c r="AG314" s="8" t="e">
        <f>IF(OR(ISNA(AG$1),ISNA($A314)),NA(),'临-燃尽0'!BR315)</f>
        <v>#N/A</v>
      </c>
      <c r="AH314" s="8" t="e">
        <f>IF(OR(ISNA(AH$1),ISNA($A314)),NA(),'临-燃尽0'!BS315)</f>
        <v>#N/A</v>
      </c>
      <c r="AI314" s="8" t="e">
        <f>IF(OR(ISNA(AI$1),ISNA($A314)),NA(),'临-燃尽0'!BT315)</f>
        <v>#N/A</v>
      </c>
      <c r="AJ314" s="8" t="e">
        <f>IF(OR(ISNA(AJ$1),ISNA($A314)),NA(),'临-燃尽0'!BU315)</f>
        <v>#N/A</v>
      </c>
      <c r="AK314" s="8" t="e">
        <f>IF(OR(ISNA(AK$1),ISNA($A314)),NA(),'临-燃尽0'!BV315)</f>
        <v>#N/A</v>
      </c>
      <c r="AL314" s="8" t="e">
        <f>IF(OR(ISNA(AL$1),ISNA($A314)),NA(),'临-燃尽0'!BW315)</f>
        <v>#N/A</v>
      </c>
      <c r="AM314" s="8" t="e">
        <f>IF(OR(ISNA(AM$1),ISNA($A314)),NA(),'临-燃尽0'!BX315)</f>
        <v>#N/A</v>
      </c>
      <c r="AN314" s="8" t="e">
        <f>IF(OR(ISNA(AN$1),ISNA($A314)),NA(),'临-燃尽0'!BY315)</f>
        <v>#N/A</v>
      </c>
      <c r="AO314" s="8" t="e">
        <f>IF(OR(ISNA(AO$1),ISNA($A314)),NA(),'临-燃尽0'!BZ315)</f>
        <v>#N/A</v>
      </c>
      <c r="AP314" s="8" t="e">
        <f>IF(OR(ISNA(AP$1),ISNA($A314)),NA(),'临-燃尽0'!CA315)</f>
        <v>#N/A</v>
      </c>
      <c r="AQ314" s="8" t="e">
        <f>IF(OR(ISNA(AQ$1),ISNA($A314)),NA(),'临-燃尽0'!CB315)</f>
        <v>#N/A</v>
      </c>
      <c r="AR314" s="8" t="e">
        <f>IF(OR(ISNA(AR$1),ISNA($A314)),NA(),'临-燃尽0'!CC315)</f>
        <v>#N/A</v>
      </c>
      <c r="AS314" s="8" t="e">
        <f>IF(OR(ISNA(AS$1),ISNA($A314)),NA(),'临-燃尽0'!CD315)</f>
        <v>#N/A</v>
      </c>
      <c r="AT314" s="8" t="e">
        <f>IF(OR(ISNA(AT$1),ISNA($A314)),NA(),'临-燃尽0'!CE315)</f>
        <v>#N/A</v>
      </c>
      <c r="AU314" s="8" t="e">
        <f>IF(OR(ISNA(AU$1),ISNA($A314)),NA(),'临-燃尽0'!CF315)</f>
        <v>#N/A</v>
      </c>
      <c r="AV314" s="8" t="e">
        <f>IF(OR(ISNA(AV$1),ISNA($A314)),NA(),'临-燃尽0'!CG315)</f>
        <v>#N/A</v>
      </c>
      <c r="AW314" s="8" t="e">
        <f>IF(OR(ISNA(AW$1),ISNA($A314)),NA(),'临-燃尽0'!CH315)</f>
        <v>#N/A</v>
      </c>
      <c r="AX314" s="8" t="e">
        <f>IF(OR(ISNA(AX$1),ISNA($A314)),NA(),'临-燃尽0'!CI315)</f>
        <v>#N/A</v>
      </c>
      <c r="AY314" s="8" t="e">
        <f>IF(OR(ISNA(AY$1),ISNA($A314)),NA(),'临-燃尽0'!CJ315)</f>
        <v>#N/A</v>
      </c>
      <c r="AZ314" s="8" t="e">
        <f>IF(OR(ISNA(AZ$1),ISNA($A314)),NA(),'临-燃尽0'!CK315)</f>
        <v>#N/A</v>
      </c>
    </row>
    <row r="315" spans="1:52">
      <c r="A315" s="8" t="e">
        <f>IF(OR('临-燃尽0'!AL316="",'临-燃尽0'!AL316="总计"),NA(),'临-燃尽0'!AL316)</f>
        <v>#N/A</v>
      </c>
      <c r="B315" s="8" t="e">
        <f>IF(ISNA($A315),NA(),'临-燃尽0'!AM316)</f>
        <v>#N/A</v>
      </c>
      <c r="C315" s="8" t="e">
        <f>IF(ISNA($A315),NA(),'临-燃尽0'!AN316)</f>
        <v>#N/A</v>
      </c>
      <c r="D315" s="8" t="e">
        <f>IF(ISNA($A315),NA(),'临-燃尽0'!AO316)</f>
        <v>#N/A</v>
      </c>
      <c r="E315" s="8" t="e">
        <f>IF(OR(ISNA(E$1),ISNA($A315)),NA(),'临-燃尽0'!AP316)</f>
        <v>#N/A</v>
      </c>
      <c r="F315" s="8" t="e">
        <f>IF(OR(ISNA(F$1),ISNA($A315)),NA(),'临-燃尽0'!AQ316)</f>
        <v>#N/A</v>
      </c>
      <c r="G315" s="8" t="e">
        <f>IF(OR(ISNA(G$1),ISNA($A315)),NA(),'临-燃尽0'!AR316)</f>
        <v>#N/A</v>
      </c>
      <c r="H315" s="8" t="e">
        <f>IF(OR(ISNA(H$1),ISNA($A315)),NA(),'临-燃尽0'!AS316)</f>
        <v>#N/A</v>
      </c>
      <c r="I315" s="8" t="e">
        <f>IF(OR(ISNA(I$1),ISNA($A315)),NA(),'临-燃尽0'!AT316)</f>
        <v>#N/A</v>
      </c>
      <c r="J315" s="8" t="e">
        <f>IF(OR(ISNA(J$1),ISNA($A315)),NA(),'临-燃尽0'!AU316)</f>
        <v>#N/A</v>
      </c>
      <c r="K315" s="8" t="e">
        <f>IF(OR(ISNA(K$1),ISNA($A315)),NA(),'临-燃尽0'!AV316)</f>
        <v>#N/A</v>
      </c>
      <c r="L315" s="8" t="e">
        <f>IF(OR(ISNA(L$1),ISNA($A315)),NA(),'临-燃尽0'!AW316)</f>
        <v>#N/A</v>
      </c>
      <c r="M315" s="8" t="e">
        <f>IF(OR(ISNA(M$1),ISNA($A315)),NA(),'临-燃尽0'!AX316)</f>
        <v>#N/A</v>
      </c>
      <c r="N315" s="8" t="e">
        <f>IF(OR(ISNA(N$1),ISNA($A315)),NA(),'临-燃尽0'!AY316)</f>
        <v>#N/A</v>
      </c>
      <c r="O315" s="8" t="e">
        <f>IF(OR(ISNA(O$1),ISNA($A315)),NA(),'临-燃尽0'!AZ316)</f>
        <v>#N/A</v>
      </c>
      <c r="P315" s="8" t="e">
        <f>IF(OR(ISNA(P$1),ISNA($A315)),NA(),'临-燃尽0'!BA316)</f>
        <v>#N/A</v>
      </c>
      <c r="Q315" s="8" t="e">
        <f>IF(OR(ISNA(Q$1),ISNA($A315)),NA(),'临-燃尽0'!BB316)</f>
        <v>#N/A</v>
      </c>
      <c r="R315" s="8" t="e">
        <f>IF(OR(ISNA(R$1),ISNA($A315)),NA(),'临-燃尽0'!BC316)</f>
        <v>#N/A</v>
      </c>
      <c r="S315" s="8" t="e">
        <f>IF(OR(ISNA(S$1),ISNA($A315)),NA(),'临-燃尽0'!BD316)</f>
        <v>#N/A</v>
      </c>
      <c r="T315" s="8" t="e">
        <f>IF(OR(ISNA(T$1),ISNA($A315)),NA(),'临-燃尽0'!BE316)</f>
        <v>#N/A</v>
      </c>
      <c r="U315" s="8" t="e">
        <f>IF(OR(ISNA(U$1),ISNA($A315)),NA(),'临-燃尽0'!BF316)</f>
        <v>#N/A</v>
      </c>
      <c r="V315" s="8" t="e">
        <f>IF(OR(ISNA(V$1),ISNA($A315)),NA(),'临-燃尽0'!BG316)</f>
        <v>#N/A</v>
      </c>
      <c r="W315" s="8" t="e">
        <f>IF(OR(ISNA(W$1),ISNA($A315)),NA(),'临-燃尽0'!BH316)</f>
        <v>#N/A</v>
      </c>
      <c r="X315" s="8" t="e">
        <f>IF(OR(ISNA(X$1),ISNA($A315)),NA(),'临-燃尽0'!BI316)</f>
        <v>#N/A</v>
      </c>
      <c r="Y315" s="8" t="e">
        <f>IF(OR(ISNA(Y$1),ISNA($A315)),NA(),'临-燃尽0'!BJ316)</f>
        <v>#N/A</v>
      </c>
      <c r="Z315" s="8" t="e">
        <f>IF(OR(ISNA(Z$1),ISNA($A315)),NA(),'临-燃尽0'!BK316)</f>
        <v>#N/A</v>
      </c>
      <c r="AA315" s="8" t="e">
        <f>IF(OR(ISNA(AA$1),ISNA($A315)),NA(),'临-燃尽0'!BL316)</f>
        <v>#N/A</v>
      </c>
      <c r="AB315" s="8" t="e">
        <f>IF(OR(ISNA(AB$1),ISNA($A315)),NA(),'临-燃尽0'!BM316)</f>
        <v>#N/A</v>
      </c>
      <c r="AC315" s="8" t="e">
        <f>IF(OR(ISNA(AC$1),ISNA($A315)),NA(),'临-燃尽0'!BN316)</f>
        <v>#N/A</v>
      </c>
      <c r="AD315" s="8" t="e">
        <f>IF(OR(ISNA(AD$1),ISNA($A315)),NA(),'临-燃尽0'!BO316)</f>
        <v>#N/A</v>
      </c>
      <c r="AE315" s="8" t="e">
        <f>IF(OR(ISNA(AE$1),ISNA($A315)),NA(),'临-燃尽0'!BP316)</f>
        <v>#N/A</v>
      </c>
      <c r="AF315" s="8" t="e">
        <f>IF(OR(ISNA(AF$1),ISNA($A315)),NA(),'临-燃尽0'!BQ316)</f>
        <v>#N/A</v>
      </c>
      <c r="AG315" s="8" t="e">
        <f>IF(OR(ISNA(AG$1),ISNA($A315)),NA(),'临-燃尽0'!BR316)</f>
        <v>#N/A</v>
      </c>
      <c r="AH315" s="8" t="e">
        <f>IF(OR(ISNA(AH$1),ISNA($A315)),NA(),'临-燃尽0'!BS316)</f>
        <v>#N/A</v>
      </c>
      <c r="AI315" s="8" t="e">
        <f>IF(OR(ISNA(AI$1),ISNA($A315)),NA(),'临-燃尽0'!BT316)</f>
        <v>#N/A</v>
      </c>
      <c r="AJ315" s="8" t="e">
        <f>IF(OR(ISNA(AJ$1),ISNA($A315)),NA(),'临-燃尽0'!BU316)</f>
        <v>#N/A</v>
      </c>
      <c r="AK315" s="8" t="e">
        <f>IF(OR(ISNA(AK$1),ISNA($A315)),NA(),'临-燃尽0'!BV316)</f>
        <v>#N/A</v>
      </c>
      <c r="AL315" s="8" t="e">
        <f>IF(OR(ISNA(AL$1),ISNA($A315)),NA(),'临-燃尽0'!BW316)</f>
        <v>#N/A</v>
      </c>
      <c r="AM315" s="8" t="e">
        <f>IF(OR(ISNA(AM$1),ISNA($A315)),NA(),'临-燃尽0'!BX316)</f>
        <v>#N/A</v>
      </c>
      <c r="AN315" s="8" t="e">
        <f>IF(OR(ISNA(AN$1),ISNA($A315)),NA(),'临-燃尽0'!BY316)</f>
        <v>#N/A</v>
      </c>
      <c r="AO315" s="8" t="e">
        <f>IF(OR(ISNA(AO$1),ISNA($A315)),NA(),'临-燃尽0'!BZ316)</f>
        <v>#N/A</v>
      </c>
      <c r="AP315" s="8" t="e">
        <f>IF(OR(ISNA(AP$1),ISNA($A315)),NA(),'临-燃尽0'!CA316)</f>
        <v>#N/A</v>
      </c>
      <c r="AQ315" s="8" t="e">
        <f>IF(OR(ISNA(AQ$1),ISNA($A315)),NA(),'临-燃尽0'!CB316)</f>
        <v>#N/A</v>
      </c>
      <c r="AR315" s="8" t="e">
        <f>IF(OR(ISNA(AR$1),ISNA($A315)),NA(),'临-燃尽0'!CC316)</f>
        <v>#N/A</v>
      </c>
      <c r="AS315" s="8" t="e">
        <f>IF(OR(ISNA(AS$1),ISNA($A315)),NA(),'临-燃尽0'!CD316)</f>
        <v>#N/A</v>
      </c>
      <c r="AT315" s="8" t="e">
        <f>IF(OR(ISNA(AT$1),ISNA($A315)),NA(),'临-燃尽0'!CE316)</f>
        <v>#N/A</v>
      </c>
      <c r="AU315" s="8" t="e">
        <f>IF(OR(ISNA(AU$1),ISNA($A315)),NA(),'临-燃尽0'!CF316)</f>
        <v>#N/A</v>
      </c>
      <c r="AV315" s="8" t="e">
        <f>IF(OR(ISNA(AV$1),ISNA($A315)),NA(),'临-燃尽0'!CG316)</f>
        <v>#N/A</v>
      </c>
      <c r="AW315" s="8" t="e">
        <f>IF(OR(ISNA(AW$1),ISNA($A315)),NA(),'临-燃尽0'!CH316)</f>
        <v>#N/A</v>
      </c>
      <c r="AX315" s="8" t="e">
        <f>IF(OR(ISNA(AX$1),ISNA($A315)),NA(),'临-燃尽0'!CI316)</f>
        <v>#N/A</v>
      </c>
      <c r="AY315" s="8" t="e">
        <f>IF(OR(ISNA(AY$1),ISNA($A315)),NA(),'临-燃尽0'!CJ316)</f>
        <v>#N/A</v>
      </c>
      <c r="AZ315" s="8" t="e">
        <f>IF(OR(ISNA(AZ$1),ISNA($A315)),NA(),'临-燃尽0'!CK316)</f>
        <v>#N/A</v>
      </c>
    </row>
    <row r="316" spans="1:52">
      <c r="A316" s="8" t="e">
        <f>IF(OR('临-燃尽0'!AL317="",'临-燃尽0'!AL317="总计"),NA(),'临-燃尽0'!AL317)</f>
        <v>#N/A</v>
      </c>
      <c r="B316" s="8" t="e">
        <f>IF(ISNA($A316),NA(),'临-燃尽0'!AM317)</f>
        <v>#N/A</v>
      </c>
      <c r="C316" s="8" t="e">
        <f>IF(ISNA($A316),NA(),'临-燃尽0'!AN317)</f>
        <v>#N/A</v>
      </c>
      <c r="D316" s="8" t="e">
        <f>IF(ISNA($A316),NA(),'临-燃尽0'!AO317)</f>
        <v>#N/A</v>
      </c>
      <c r="E316" s="8" t="e">
        <f>IF(OR(ISNA(E$1),ISNA($A316)),NA(),'临-燃尽0'!AP317)</f>
        <v>#N/A</v>
      </c>
      <c r="F316" s="8" t="e">
        <f>IF(OR(ISNA(F$1),ISNA($A316)),NA(),'临-燃尽0'!AQ317)</f>
        <v>#N/A</v>
      </c>
      <c r="G316" s="8" t="e">
        <f>IF(OR(ISNA(G$1),ISNA($A316)),NA(),'临-燃尽0'!AR317)</f>
        <v>#N/A</v>
      </c>
      <c r="H316" s="8" t="e">
        <f>IF(OR(ISNA(H$1),ISNA($A316)),NA(),'临-燃尽0'!AS317)</f>
        <v>#N/A</v>
      </c>
      <c r="I316" s="8" t="e">
        <f>IF(OR(ISNA(I$1),ISNA($A316)),NA(),'临-燃尽0'!AT317)</f>
        <v>#N/A</v>
      </c>
      <c r="J316" s="8" t="e">
        <f>IF(OR(ISNA(J$1),ISNA($A316)),NA(),'临-燃尽0'!AU317)</f>
        <v>#N/A</v>
      </c>
      <c r="K316" s="8" t="e">
        <f>IF(OR(ISNA(K$1),ISNA($A316)),NA(),'临-燃尽0'!AV317)</f>
        <v>#N/A</v>
      </c>
      <c r="L316" s="8" t="e">
        <f>IF(OR(ISNA(L$1),ISNA($A316)),NA(),'临-燃尽0'!AW317)</f>
        <v>#N/A</v>
      </c>
      <c r="M316" s="8" t="e">
        <f>IF(OR(ISNA(M$1),ISNA($A316)),NA(),'临-燃尽0'!AX317)</f>
        <v>#N/A</v>
      </c>
      <c r="N316" s="8" t="e">
        <f>IF(OR(ISNA(N$1),ISNA($A316)),NA(),'临-燃尽0'!AY317)</f>
        <v>#N/A</v>
      </c>
      <c r="O316" s="8" t="e">
        <f>IF(OR(ISNA(O$1),ISNA($A316)),NA(),'临-燃尽0'!AZ317)</f>
        <v>#N/A</v>
      </c>
      <c r="P316" s="8" t="e">
        <f>IF(OR(ISNA(P$1),ISNA($A316)),NA(),'临-燃尽0'!BA317)</f>
        <v>#N/A</v>
      </c>
      <c r="Q316" s="8" t="e">
        <f>IF(OR(ISNA(Q$1),ISNA($A316)),NA(),'临-燃尽0'!BB317)</f>
        <v>#N/A</v>
      </c>
      <c r="R316" s="8" t="e">
        <f>IF(OR(ISNA(R$1),ISNA($A316)),NA(),'临-燃尽0'!BC317)</f>
        <v>#N/A</v>
      </c>
      <c r="S316" s="8" t="e">
        <f>IF(OR(ISNA(S$1),ISNA($A316)),NA(),'临-燃尽0'!BD317)</f>
        <v>#N/A</v>
      </c>
      <c r="T316" s="8" t="e">
        <f>IF(OR(ISNA(T$1),ISNA($A316)),NA(),'临-燃尽0'!BE317)</f>
        <v>#N/A</v>
      </c>
      <c r="U316" s="8" t="e">
        <f>IF(OR(ISNA(U$1),ISNA($A316)),NA(),'临-燃尽0'!BF317)</f>
        <v>#N/A</v>
      </c>
      <c r="V316" s="8" t="e">
        <f>IF(OR(ISNA(V$1),ISNA($A316)),NA(),'临-燃尽0'!BG317)</f>
        <v>#N/A</v>
      </c>
      <c r="W316" s="8" t="e">
        <f>IF(OR(ISNA(W$1),ISNA($A316)),NA(),'临-燃尽0'!BH317)</f>
        <v>#N/A</v>
      </c>
      <c r="X316" s="8" t="e">
        <f>IF(OR(ISNA(X$1),ISNA($A316)),NA(),'临-燃尽0'!BI317)</f>
        <v>#N/A</v>
      </c>
      <c r="Y316" s="8" t="e">
        <f>IF(OR(ISNA(Y$1),ISNA($A316)),NA(),'临-燃尽0'!BJ317)</f>
        <v>#N/A</v>
      </c>
      <c r="Z316" s="8" t="e">
        <f>IF(OR(ISNA(Z$1),ISNA($A316)),NA(),'临-燃尽0'!BK317)</f>
        <v>#N/A</v>
      </c>
      <c r="AA316" s="8" t="e">
        <f>IF(OR(ISNA(AA$1),ISNA($A316)),NA(),'临-燃尽0'!BL317)</f>
        <v>#N/A</v>
      </c>
      <c r="AB316" s="8" t="e">
        <f>IF(OR(ISNA(AB$1),ISNA($A316)),NA(),'临-燃尽0'!BM317)</f>
        <v>#N/A</v>
      </c>
      <c r="AC316" s="8" t="e">
        <f>IF(OR(ISNA(AC$1),ISNA($A316)),NA(),'临-燃尽0'!BN317)</f>
        <v>#N/A</v>
      </c>
      <c r="AD316" s="8" t="e">
        <f>IF(OR(ISNA(AD$1),ISNA($A316)),NA(),'临-燃尽0'!BO317)</f>
        <v>#N/A</v>
      </c>
      <c r="AE316" s="8" t="e">
        <f>IF(OR(ISNA(AE$1),ISNA($A316)),NA(),'临-燃尽0'!BP317)</f>
        <v>#N/A</v>
      </c>
      <c r="AF316" s="8" t="e">
        <f>IF(OR(ISNA(AF$1),ISNA($A316)),NA(),'临-燃尽0'!BQ317)</f>
        <v>#N/A</v>
      </c>
      <c r="AG316" s="8" t="e">
        <f>IF(OR(ISNA(AG$1),ISNA($A316)),NA(),'临-燃尽0'!BR317)</f>
        <v>#N/A</v>
      </c>
      <c r="AH316" s="8" t="e">
        <f>IF(OR(ISNA(AH$1),ISNA($A316)),NA(),'临-燃尽0'!BS317)</f>
        <v>#N/A</v>
      </c>
      <c r="AI316" s="8" t="e">
        <f>IF(OR(ISNA(AI$1),ISNA($A316)),NA(),'临-燃尽0'!BT317)</f>
        <v>#N/A</v>
      </c>
      <c r="AJ316" s="8" t="e">
        <f>IF(OR(ISNA(AJ$1),ISNA($A316)),NA(),'临-燃尽0'!BU317)</f>
        <v>#N/A</v>
      </c>
      <c r="AK316" s="8" t="e">
        <f>IF(OR(ISNA(AK$1),ISNA($A316)),NA(),'临-燃尽0'!BV317)</f>
        <v>#N/A</v>
      </c>
      <c r="AL316" s="8" t="e">
        <f>IF(OR(ISNA(AL$1),ISNA($A316)),NA(),'临-燃尽0'!BW317)</f>
        <v>#N/A</v>
      </c>
      <c r="AM316" s="8" t="e">
        <f>IF(OR(ISNA(AM$1),ISNA($A316)),NA(),'临-燃尽0'!BX317)</f>
        <v>#N/A</v>
      </c>
      <c r="AN316" s="8" t="e">
        <f>IF(OR(ISNA(AN$1),ISNA($A316)),NA(),'临-燃尽0'!BY317)</f>
        <v>#N/A</v>
      </c>
      <c r="AO316" s="8" t="e">
        <f>IF(OR(ISNA(AO$1),ISNA($A316)),NA(),'临-燃尽0'!BZ317)</f>
        <v>#N/A</v>
      </c>
      <c r="AP316" s="8" t="e">
        <f>IF(OR(ISNA(AP$1),ISNA($A316)),NA(),'临-燃尽0'!CA317)</f>
        <v>#N/A</v>
      </c>
      <c r="AQ316" s="8" t="e">
        <f>IF(OR(ISNA(AQ$1),ISNA($A316)),NA(),'临-燃尽0'!CB317)</f>
        <v>#N/A</v>
      </c>
      <c r="AR316" s="8" t="e">
        <f>IF(OR(ISNA(AR$1),ISNA($A316)),NA(),'临-燃尽0'!CC317)</f>
        <v>#N/A</v>
      </c>
      <c r="AS316" s="8" t="e">
        <f>IF(OR(ISNA(AS$1),ISNA($A316)),NA(),'临-燃尽0'!CD317)</f>
        <v>#N/A</v>
      </c>
      <c r="AT316" s="8" t="e">
        <f>IF(OR(ISNA(AT$1),ISNA($A316)),NA(),'临-燃尽0'!CE317)</f>
        <v>#N/A</v>
      </c>
      <c r="AU316" s="8" t="e">
        <f>IF(OR(ISNA(AU$1),ISNA($A316)),NA(),'临-燃尽0'!CF317)</f>
        <v>#N/A</v>
      </c>
      <c r="AV316" s="8" t="e">
        <f>IF(OR(ISNA(AV$1),ISNA($A316)),NA(),'临-燃尽0'!CG317)</f>
        <v>#N/A</v>
      </c>
      <c r="AW316" s="8" t="e">
        <f>IF(OR(ISNA(AW$1),ISNA($A316)),NA(),'临-燃尽0'!CH317)</f>
        <v>#N/A</v>
      </c>
      <c r="AX316" s="8" t="e">
        <f>IF(OR(ISNA(AX$1),ISNA($A316)),NA(),'临-燃尽0'!CI317)</f>
        <v>#N/A</v>
      </c>
      <c r="AY316" s="8" t="e">
        <f>IF(OR(ISNA(AY$1),ISNA($A316)),NA(),'临-燃尽0'!CJ317)</f>
        <v>#N/A</v>
      </c>
      <c r="AZ316" s="8" t="e">
        <f>IF(OR(ISNA(AZ$1),ISNA($A316)),NA(),'临-燃尽0'!CK317)</f>
        <v>#N/A</v>
      </c>
    </row>
    <row r="317" spans="1:52">
      <c r="A317" s="8" t="e">
        <f>IF(OR('临-燃尽0'!AL318="",'临-燃尽0'!AL318="总计"),NA(),'临-燃尽0'!AL318)</f>
        <v>#N/A</v>
      </c>
      <c r="B317" s="8" t="e">
        <f>IF(ISNA($A317),NA(),'临-燃尽0'!AM318)</f>
        <v>#N/A</v>
      </c>
      <c r="C317" s="8" t="e">
        <f>IF(ISNA($A317),NA(),'临-燃尽0'!AN318)</f>
        <v>#N/A</v>
      </c>
      <c r="D317" s="8" t="e">
        <f>IF(ISNA($A317),NA(),'临-燃尽0'!AO318)</f>
        <v>#N/A</v>
      </c>
      <c r="E317" s="8" t="e">
        <f>IF(OR(ISNA(E$1),ISNA($A317)),NA(),'临-燃尽0'!AP318)</f>
        <v>#N/A</v>
      </c>
      <c r="F317" s="8" t="e">
        <f>IF(OR(ISNA(F$1),ISNA($A317)),NA(),'临-燃尽0'!AQ318)</f>
        <v>#N/A</v>
      </c>
      <c r="G317" s="8" t="e">
        <f>IF(OR(ISNA(G$1),ISNA($A317)),NA(),'临-燃尽0'!AR318)</f>
        <v>#N/A</v>
      </c>
      <c r="H317" s="8" t="e">
        <f>IF(OR(ISNA(H$1),ISNA($A317)),NA(),'临-燃尽0'!AS318)</f>
        <v>#N/A</v>
      </c>
      <c r="I317" s="8" t="e">
        <f>IF(OR(ISNA(I$1),ISNA($A317)),NA(),'临-燃尽0'!AT318)</f>
        <v>#N/A</v>
      </c>
      <c r="J317" s="8" t="e">
        <f>IF(OR(ISNA(J$1),ISNA($A317)),NA(),'临-燃尽0'!AU318)</f>
        <v>#N/A</v>
      </c>
      <c r="K317" s="8" t="e">
        <f>IF(OR(ISNA(K$1),ISNA($A317)),NA(),'临-燃尽0'!AV318)</f>
        <v>#N/A</v>
      </c>
      <c r="L317" s="8" t="e">
        <f>IF(OR(ISNA(L$1),ISNA($A317)),NA(),'临-燃尽0'!AW318)</f>
        <v>#N/A</v>
      </c>
      <c r="M317" s="8" t="e">
        <f>IF(OR(ISNA(M$1),ISNA($A317)),NA(),'临-燃尽0'!AX318)</f>
        <v>#N/A</v>
      </c>
      <c r="N317" s="8" t="e">
        <f>IF(OR(ISNA(N$1),ISNA($A317)),NA(),'临-燃尽0'!AY318)</f>
        <v>#N/A</v>
      </c>
      <c r="O317" s="8" t="e">
        <f>IF(OR(ISNA(O$1),ISNA($A317)),NA(),'临-燃尽0'!AZ318)</f>
        <v>#N/A</v>
      </c>
      <c r="P317" s="8" t="e">
        <f>IF(OR(ISNA(P$1),ISNA($A317)),NA(),'临-燃尽0'!BA318)</f>
        <v>#N/A</v>
      </c>
      <c r="Q317" s="8" t="e">
        <f>IF(OR(ISNA(Q$1),ISNA($A317)),NA(),'临-燃尽0'!BB318)</f>
        <v>#N/A</v>
      </c>
      <c r="R317" s="8" t="e">
        <f>IF(OR(ISNA(R$1),ISNA($A317)),NA(),'临-燃尽0'!BC318)</f>
        <v>#N/A</v>
      </c>
      <c r="S317" s="8" t="e">
        <f>IF(OR(ISNA(S$1),ISNA($A317)),NA(),'临-燃尽0'!BD318)</f>
        <v>#N/A</v>
      </c>
      <c r="T317" s="8" t="e">
        <f>IF(OR(ISNA(T$1),ISNA($A317)),NA(),'临-燃尽0'!BE318)</f>
        <v>#N/A</v>
      </c>
      <c r="U317" s="8" t="e">
        <f>IF(OR(ISNA(U$1),ISNA($A317)),NA(),'临-燃尽0'!BF318)</f>
        <v>#N/A</v>
      </c>
      <c r="V317" s="8" t="e">
        <f>IF(OR(ISNA(V$1),ISNA($A317)),NA(),'临-燃尽0'!BG318)</f>
        <v>#N/A</v>
      </c>
      <c r="W317" s="8" t="e">
        <f>IF(OR(ISNA(W$1),ISNA($A317)),NA(),'临-燃尽0'!BH318)</f>
        <v>#N/A</v>
      </c>
      <c r="X317" s="8" t="e">
        <f>IF(OR(ISNA(X$1),ISNA($A317)),NA(),'临-燃尽0'!BI318)</f>
        <v>#N/A</v>
      </c>
      <c r="Y317" s="8" t="e">
        <f>IF(OR(ISNA(Y$1),ISNA($A317)),NA(),'临-燃尽0'!BJ318)</f>
        <v>#N/A</v>
      </c>
      <c r="Z317" s="8" t="e">
        <f>IF(OR(ISNA(Z$1),ISNA($A317)),NA(),'临-燃尽0'!BK318)</f>
        <v>#N/A</v>
      </c>
      <c r="AA317" s="8" t="e">
        <f>IF(OR(ISNA(AA$1),ISNA($A317)),NA(),'临-燃尽0'!BL318)</f>
        <v>#N/A</v>
      </c>
      <c r="AB317" s="8" t="e">
        <f>IF(OR(ISNA(AB$1),ISNA($A317)),NA(),'临-燃尽0'!BM318)</f>
        <v>#N/A</v>
      </c>
      <c r="AC317" s="8" t="e">
        <f>IF(OR(ISNA(AC$1),ISNA($A317)),NA(),'临-燃尽0'!BN318)</f>
        <v>#N/A</v>
      </c>
      <c r="AD317" s="8" t="e">
        <f>IF(OR(ISNA(AD$1),ISNA($A317)),NA(),'临-燃尽0'!BO318)</f>
        <v>#N/A</v>
      </c>
      <c r="AE317" s="8" t="e">
        <f>IF(OR(ISNA(AE$1),ISNA($A317)),NA(),'临-燃尽0'!BP318)</f>
        <v>#N/A</v>
      </c>
      <c r="AF317" s="8" t="e">
        <f>IF(OR(ISNA(AF$1),ISNA($A317)),NA(),'临-燃尽0'!BQ318)</f>
        <v>#N/A</v>
      </c>
      <c r="AG317" s="8" t="e">
        <f>IF(OR(ISNA(AG$1),ISNA($A317)),NA(),'临-燃尽0'!BR318)</f>
        <v>#N/A</v>
      </c>
      <c r="AH317" s="8" t="e">
        <f>IF(OR(ISNA(AH$1),ISNA($A317)),NA(),'临-燃尽0'!BS318)</f>
        <v>#N/A</v>
      </c>
      <c r="AI317" s="8" t="e">
        <f>IF(OR(ISNA(AI$1),ISNA($A317)),NA(),'临-燃尽0'!BT318)</f>
        <v>#N/A</v>
      </c>
      <c r="AJ317" s="8" t="e">
        <f>IF(OR(ISNA(AJ$1),ISNA($A317)),NA(),'临-燃尽0'!BU318)</f>
        <v>#N/A</v>
      </c>
      <c r="AK317" s="8" t="e">
        <f>IF(OR(ISNA(AK$1),ISNA($A317)),NA(),'临-燃尽0'!BV318)</f>
        <v>#N/A</v>
      </c>
      <c r="AL317" s="8" t="e">
        <f>IF(OR(ISNA(AL$1),ISNA($A317)),NA(),'临-燃尽0'!BW318)</f>
        <v>#N/A</v>
      </c>
      <c r="AM317" s="8" t="e">
        <f>IF(OR(ISNA(AM$1),ISNA($A317)),NA(),'临-燃尽0'!BX318)</f>
        <v>#N/A</v>
      </c>
      <c r="AN317" s="8" t="e">
        <f>IF(OR(ISNA(AN$1),ISNA($A317)),NA(),'临-燃尽0'!BY318)</f>
        <v>#N/A</v>
      </c>
      <c r="AO317" s="8" t="e">
        <f>IF(OR(ISNA(AO$1),ISNA($A317)),NA(),'临-燃尽0'!BZ318)</f>
        <v>#N/A</v>
      </c>
      <c r="AP317" s="8" t="e">
        <f>IF(OR(ISNA(AP$1),ISNA($A317)),NA(),'临-燃尽0'!CA318)</f>
        <v>#N/A</v>
      </c>
      <c r="AQ317" s="8" t="e">
        <f>IF(OR(ISNA(AQ$1),ISNA($A317)),NA(),'临-燃尽0'!CB318)</f>
        <v>#N/A</v>
      </c>
      <c r="AR317" s="8" t="e">
        <f>IF(OR(ISNA(AR$1),ISNA($A317)),NA(),'临-燃尽0'!CC318)</f>
        <v>#N/A</v>
      </c>
      <c r="AS317" s="8" t="e">
        <f>IF(OR(ISNA(AS$1),ISNA($A317)),NA(),'临-燃尽0'!CD318)</f>
        <v>#N/A</v>
      </c>
      <c r="AT317" s="8" t="e">
        <f>IF(OR(ISNA(AT$1),ISNA($A317)),NA(),'临-燃尽0'!CE318)</f>
        <v>#N/A</v>
      </c>
      <c r="AU317" s="8" t="e">
        <f>IF(OR(ISNA(AU$1),ISNA($A317)),NA(),'临-燃尽0'!CF318)</f>
        <v>#N/A</v>
      </c>
      <c r="AV317" s="8" t="e">
        <f>IF(OR(ISNA(AV$1),ISNA($A317)),NA(),'临-燃尽0'!CG318)</f>
        <v>#N/A</v>
      </c>
      <c r="AW317" s="8" t="e">
        <f>IF(OR(ISNA(AW$1),ISNA($A317)),NA(),'临-燃尽0'!CH318)</f>
        <v>#N/A</v>
      </c>
      <c r="AX317" s="8" t="e">
        <f>IF(OR(ISNA(AX$1),ISNA($A317)),NA(),'临-燃尽0'!CI318)</f>
        <v>#N/A</v>
      </c>
      <c r="AY317" s="8" t="e">
        <f>IF(OR(ISNA(AY$1),ISNA($A317)),NA(),'临-燃尽0'!CJ318)</f>
        <v>#N/A</v>
      </c>
      <c r="AZ317" s="8" t="e">
        <f>IF(OR(ISNA(AZ$1),ISNA($A317)),NA(),'临-燃尽0'!CK318)</f>
        <v>#N/A</v>
      </c>
    </row>
    <row r="318" spans="1:52">
      <c r="A318" s="8" t="e">
        <f>IF(OR('临-燃尽0'!AL319="",'临-燃尽0'!AL319="总计"),NA(),'临-燃尽0'!AL319)</f>
        <v>#N/A</v>
      </c>
      <c r="B318" s="8" t="e">
        <f>IF(ISNA($A318),NA(),'临-燃尽0'!AM319)</f>
        <v>#N/A</v>
      </c>
      <c r="C318" s="8" t="e">
        <f>IF(ISNA($A318),NA(),'临-燃尽0'!AN319)</f>
        <v>#N/A</v>
      </c>
      <c r="D318" s="8" t="e">
        <f>IF(ISNA($A318),NA(),'临-燃尽0'!AO319)</f>
        <v>#N/A</v>
      </c>
      <c r="E318" s="8" t="e">
        <f>IF(OR(ISNA(E$1),ISNA($A318)),NA(),'临-燃尽0'!AP319)</f>
        <v>#N/A</v>
      </c>
      <c r="F318" s="8" t="e">
        <f>IF(OR(ISNA(F$1),ISNA($A318)),NA(),'临-燃尽0'!AQ319)</f>
        <v>#N/A</v>
      </c>
      <c r="G318" s="8" t="e">
        <f>IF(OR(ISNA(G$1),ISNA($A318)),NA(),'临-燃尽0'!AR319)</f>
        <v>#N/A</v>
      </c>
      <c r="H318" s="8" t="e">
        <f>IF(OR(ISNA(H$1),ISNA($A318)),NA(),'临-燃尽0'!AS319)</f>
        <v>#N/A</v>
      </c>
      <c r="I318" s="8" t="e">
        <f>IF(OR(ISNA(I$1),ISNA($A318)),NA(),'临-燃尽0'!AT319)</f>
        <v>#N/A</v>
      </c>
      <c r="J318" s="8" t="e">
        <f>IF(OR(ISNA(J$1),ISNA($A318)),NA(),'临-燃尽0'!AU319)</f>
        <v>#N/A</v>
      </c>
      <c r="K318" s="8" t="e">
        <f>IF(OR(ISNA(K$1),ISNA($A318)),NA(),'临-燃尽0'!AV319)</f>
        <v>#N/A</v>
      </c>
      <c r="L318" s="8" t="e">
        <f>IF(OR(ISNA(L$1),ISNA($A318)),NA(),'临-燃尽0'!AW319)</f>
        <v>#N/A</v>
      </c>
      <c r="M318" s="8" t="e">
        <f>IF(OR(ISNA(M$1),ISNA($A318)),NA(),'临-燃尽0'!AX319)</f>
        <v>#N/A</v>
      </c>
      <c r="N318" s="8" t="e">
        <f>IF(OR(ISNA(N$1),ISNA($A318)),NA(),'临-燃尽0'!AY319)</f>
        <v>#N/A</v>
      </c>
      <c r="O318" s="8" t="e">
        <f>IF(OR(ISNA(O$1),ISNA($A318)),NA(),'临-燃尽0'!AZ319)</f>
        <v>#N/A</v>
      </c>
      <c r="P318" s="8" t="e">
        <f>IF(OR(ISNA(P$1),ISNA($A318)),NA(),'临-燃尽0'!BA319)</f>
        <v>#N/A</v>
      </c>
      <c r="Q318" s="8" t="e">
        <f>IF(OR(ISNA(Q$1),ISNA($A318)),NA(),'临-燃尽0'!BB319)</f>
        <v>#N/A</v>
      </c>
      <c r="R318" s="8" t="e">
        <f>IF(OR(ISNA(R$1),ISNA($A318)),NA(),'临-燃尽0'!BC319)</f>
        <v>#N/A</v>
      </c>
      <c r="S318" s="8" t="e">
        <f>IF(OR(ISNA(S$1),ISNA($A318)),NA(),'临-燃尽0'!BD319)</f>
        <v>#N/A</v>
      </c>
      <c r="T318" s="8" t="e">
        <f>IF(OR(ISNA(T$1),ISNA($A318)),NA(),'临-燃尽0'!BE319)</f>
        <v>#N/A</v>
      </c>
      <c r="U318" s="8" t="e">
        <f>IF(OR(ISNA(U$1),ISNA($A318)),NA(),'临-燃尽0'!BF319)</f>
        <v>#N/A</v>
      </c>
      <c r="V318" s="8" t="e">
        <f>IF(OR(ISNA(V$1),ISNA($A318)),NA(),'临-燃尽0'!BG319)</f>
        <v>#N/A</v>
      </c>
      <c r="W318" s="8" t="e">
        <f>IF(OR(ISNA(W$1),ISNA($A318)),NA(),'临-燃尽0'!BH319)</f>
        <v>#N/A</v>
      </c>
      <c r="X318" s="8" t="e">
        <f>IF(OR(ISNA(X$1),ISNA($A318)),NA(),'临-燃尽0'!BI319)</f>
        <v>#N/A</v>
      </c>
      <c r="Y318" s="8" t="e">
        <f>IF(OR(ISNA(Y$1),ISNA($A318)),NA(),'临-燃尽0'!BJ319)</f>
        <v>#N/A</v>
      </c>
      <c r="Z318" s="8" t="e">
        <f>IF(OR(ISNA(Z$1),ISNA($A318)),NA(),'临-燃尽0'!BK319)</f>
        <v>#N/A</v>
      </c>
      <c r="AA318" s="8" t="e">
        <f>IF(OR(ISNA(AA$1),ISNA($A318)),NA(),'临-燃尽0'!BL319)</f>
        <v>#N/A</v>
      </c>
      <c r="AB318" s="8" t="e">
        <f>IF(OR(ISNA(AB$1),ISNA($A318)),NA(),'临-燃尽0'!BM319)</f>
        <v>#N/A</v>
      </c>
      <c r="AC318" s="8" t="e">
        <f>IF(OR(ISNA(AC$1),ISNA($A318)),NA(),'临-燃尽0'!BN319)</f>
        <v>#N/A</v>
      </c>
      <c r="AD318" s="8" t="e">
        <f>IF(OR(ISNA(AD$1),ISNA($A318)),NA(),'临-燃尽0'!BO319)</f>
        <v>#N/A</v>
      </c>
      <c r="AE318" s="8" t="e">
        <f>IF(OR(ISNA(AE$1),ISNA($A318)),NA(),'临-燃尽0'!BP319)</f>
        <v>#N/A</v>
      </c>
      <c r="AF318" s="8" t="e">
        <f>IF(OR(ISNA(AF$1),ISNA($A318)),NA(),'临-燃尽0'!BQ319)</f>
        <v>#N/A</v>
      </c>
      <c r="AG318" s="8" t="e">
        <f>IF(OR(ISNA(AG$1),ISNA($A318)),NA(),'临-燃尽0'!BR319)</f>
        <v>#N/A</v>
      </c>
      <c r="AH318" s="8" t="e">
        <f>IF(OR(ISNA(AH$1),ISNA($A318)),NA(),'临-燃尽0'!BS319)</f>
        <v>#N/A</v>
      </c>
      <c r="AI318" s="8" t="e">
        <f>IF(OR(ISNA(AI$1),ISNA($A318)),NA(),'临-燃尽0'!BT319)</f>
        <v>#N/A</v>
      </c>
      <c r="AJ318" s="8" t="e">
        <f>IF(OR(ISNA(AJ$1),ISNA($A318)),NA(),'临-燃尽0'!BU319)</f>
        <v>#N/A</v>
      </c>
      <c r="AK318" s="8" t="e">
        <f>IF(OR(ISNA(AK$1),ISNA($A318)),NA(),'临-燃尽0'!BV319)</f>
        <v>#N/A</v>
      </c>
      <c r="AL318" s="8" t="e">
        <f>IF(OR(ISNA(AL$1),ISNA($A318)),NA(),'临-燃尽0'!BW319)</f>
        <v>#N/A</v>
      </c>
      <c r="AM318" s="8" t="e">
        <f>IF(OR(ISNA(AM$1),ISNA($A318)),NA(),'临-燃尽0'!BX319)</f>
        <v>#N/A</v>
      </c>
      <c r="AN318" s="8" t="e">
        <f>IF(OR(ISNA(AN$1),ISNA($A318)),NA(),'临-燃尽0'!BY319)</f>
        <v>#N/A</v>
      </c>
      <c r="AO318" s="8" t="e">
        <f>IF(OR(ISNA(AO$1),ISNA($A318)),NA(),'临-燃尽0'!BZ319)</f>
        <v>#N/A</v>
      </c>
      <c r="AP318" s="8" t="e">
        <f>IF(OR(ISNA(AP$1),ISNA($A318)),NA(),'临-燃尽0'!CA319)</f>
        <v>#N/A</v>
      </c>
      <c r="AQ318" s="8" t="e">
        <f>IF(OR(ISNA(AQ$1),ISNA($A318)),NA(),'临-燃尽0'!CB319)</f>
        <v>#N/A</v>
      </c>
      <c r="AR318" s="8" t="e">
        <f>IF(OR(ISNA(AR$1),ISNA($A318)),NA(),'临-燃尽0'!CC319)</f>
        <v>#N/A</v>
      </c>
      <c r="AS318" s="8" t="e">
        <f>IF(OR(ISNA(AS$1),ISNA($A318)),NA(),'临-燃尽0'!CD319)</f>
        <v>#N/A</v>
      </c>
      <c r="AT318" s="8" t="e">
        <f>IF(OR(ISNA(AT$1),ISNA($A318)),NA(),'临-燃尽0'!CE319)</f>
        <v>#N/A</v>
      </c>
      <c r="AU318" s="8" t="e">
        <f>IF(OR(ISNA(AU$1),ISNA($A318)),NA(),'临-燃尽0'!CF319)</f>
        <v>#N/A</v>
      </c>
      <c r="AV318" s="8" t="e">
        <f>IF(OR(ISNA(AV$1),ISNA($A318)),NA(),'临-燃尽0'!CG319)</f>
        <v>#N/A</v>
      </c>
      <c r="AW318" s="8" t="e">
        <f>IF(OR(ISNA(AW$1),ISNA($A318)),NA(),'临-燃尽0'!CH319)</f>
        <v>#N/A</v>
      </c>
      <c r="AX318" s="8" t="e">
        <f>IF(OR(ISNA(AX$1),ISNA($A318)),NA(),'临-燃尽0'!CI319)</f>
        <v>#N/A</v>
      </c>
      <c r="AY318" s="8" t="e">
        <f>IF(OR(ISNA(AY$1),ISNA($A318)),NA(),'临-燃尽0'!CJ319)</f>
        <v>#N/A</v>
      </c>
      <c r="AZ318" s="8" t="e">
        <f>IF(OR(ISNA(AZ$1),ISNA($A318)),NA(),'临-燃尽0'!CK319)</f>
        <v>#N/A</v>
      </c>
    </row>
    <row r="319" spans="1:52">
      <c r="A319" s="8" t="e">
        <f>IF(OR('临-燃尽0'!AL320="",'临-燃尽0'!AL320="总计"),NA(),'临-燃尽0'!AL320)</f>
        <v>#N/A</v>
      </c>
      <c r="B319" s="8" t="e">
        <f>IF(ISNA($A319),NA(),'临-燃尽0'!AM320)</f>
        <v>#N/A</v>
      </c>
      <c r="C319" s="8" t="e">
        <f>IF(ISNA($A319),NA(),'临-燃尽0'!AN320)</f>
        <v>#N/A</v>
      </c>
      <c r="D319" s="8" t="e">
        <f>IF(ISNA($A319),NA(),'临-燃尽0'!AO320)</f>
        <v>#N/A</v>
      </c>
      <c r="E319" s="8" t="e">
        <f>IF(OR(ISNA(E$1),ISNA($A319)),NA(),'临-燃尽0'!AP320)</f>
        <v>#N/A</v>
      </c>
      <c r="F319" s="8" t="e">
        <f>IF(OR(ISNA(F$1),ISNA($A319)),NA(),'临-燃尽0'!AQ320)</f>
        <v>#N/A</v>
      </c>
      <c r="G319" s="8" t="e">
        <f>IF(OR(ISNA(G$1),ISNA($A319)),NA(),'临-燃尽0'!AR320)</f>
        <v>#N/A</v>
      </c>
      <c r="H319" s="8" t="e">
        <f>IF(OR(ISNA(H$1),ISNA($A319)),NA(),'临-燃尽0'!AS320)</f>
        <v>#N/A</v>
      </c>
      <c r="I319" s="8" t="e">
        <f>IF(OR(ISNA(I$1),ISNA($A319)),NA(),'临-燃尽0'!AT320)</f>
        <v>#N/A</v>
      </c>
      <c r="J319" s="8" t="e">
        <f>IF(OR(ISNA(J$1),ISNA($A319)),NA(),'临-燃尽0'!AU320)</f>
        <v>#N/A</v>
      </c>
      <c r="K319" s="8" t="e">
        <f>IF(OR(ISNA(K$1),ISNA($A319)),NA(),'临-燃尽0'!AV320)</f>
        <v>#N/A</v>
      </c>
      <c r="L319" s="8" t="e">
        <f>IF(OR(ISNA(L$1),ISNA($A319)),NA(),'临-燃尽0'!AW320)</f>
        <v>#N/A</v>
      </c>
      <c r="M319" s="8" t="e">
        <f>IF(OR(ISNA(M$1),ISNA($A319)),NA(),'临-燃尽0'!AX320)</f>
        <v>#N/A</v>
      </c>
      <c r="N319" s="8" t="e">
        <f>IF(OR(ISNA(N$1),ISNA($A319)),NA(),'临-燃尽0'!AY320)</f>
        <v>#N/A</v>
      </c>
      <c r="O319" s="8" t="e">
        <f>IF(OR(ISNA(O$1),ISNA($A319)),NA(),'临-燃尽0'!AZ320)</f>
        <v>#N/A</v>
      </c>
      <c r="P319" s="8" t="e">
        <f>IF(OR(ISNA(P$1),ISNA($A319)),NA(),'临-燃尽0'!BA320)</f>
        <v>#N/A</v>
      </c>
      <c r="Q319" s="8" t="e">
        <f>IF(OR(ISNA(Q$1),ISNA($A319)),NA(),'临-燃尽0'!BB320)</f>
        <v>#N/A</v>
      </c>
      <c r="R319" s="8" t="e">
        <f>IF(OR(ISNA(R$1),ISNA($A319)),NA(),'临-燃尽0'!BC320)</f>
        <v>#N/A</v>
      </c>
      <c r="S319" s="8" t="e">
        <f>IF(OR(ISNA(S$1),ISNA($A319)),NA(),'临-燃尽0'!BD320)</f>
        <v>#N/A</v>
      </c>
      <c r="T319" s="8" t="e">
        <f>IF(OR(ISNA(T$1),ISNA($A319)),NA(),'临-燃尽0'!BE320)</f>
        <v>#N/A</v>
      </c>
      <c r="U319" s="8" t="e">
        <f>IF(OR(ISNA(U$1),ISNA($A319)),NA(),'临-燃尽0'!BF320)</f>
        <v>#N/A</v>
      </c>
      <c r="V319" s="8" t="e">
        <f>IF(OR(ISNA(V$1),ISNA($A319)),NA(),'临-燃尽0'!BG320)</f>
        <v>#N/A</v>
      </c>
      <c r="W319" s="8" t="e">
        <f>IF(OR(ISNA(W$1),ISNA($A319)),NA(),'临-燃尽0'!BH320)</f>
        <v>#N/A</v>
      </c>
      <c r="X319" s="8" t="e">
        <f>IF(OR(ISNA(X$1),ISNA($A319)),NA(),'临-燃尽0'!BI320)</f>
        <v>#N/A</v>
      </c>
      <c r="Y319" s="8" t="e">
        <f>IF(OR(ISNA(Y$1),ISNA($A319)),NA(),'临-燃尽0'!BJ320)</f>
        <v>#N/A</v>
      </c>
      <c r="Z319" s="8" t="e">
        <f>IF(OR(ISNA(Z$1),ISNA($A319)),NA(),'临-燃尽0'!BK320)</f>
        <v>#N/A</v>
      </c>
      <c r="AA319" s="8" t="e">
        <f>IF(OR(ISNA(AA$1),ISNA($A319)),NA(),'临-燃尽0'!BL320)</f>
        <v>#N/A</v>
      </c>
      <c r="AB319" s="8" t="e">
        <f>IF(OR(ISNA(AB$1),ISNA($A319)),NA(),'临-燃尽0'!BM320)</f>
        <v>#N/A</v>
      </c>
      <c r="AC319" s="8" t="e">
        <f>IF(OR(ISNA(AC$1),ISNA($A319)),NA(),'临-燃尽0'!BN320)</f>
        <v>#N/A</v>
      </c>
      <c r="AD319" s="8" t="e">
        <f>IF(OR(ISNA(AD$1),ISNA($A319)),NA(),'临-燃尽0'!BO320)</f>
        <v>#N/A</v>
      </c>
      <c r="AE319" s="8" t="e">
        <f>IF(OR(ISNA(AE$1),ISNA($A319)),NA(),'临-燃尽0'!BP320)</f>
        <v>#N/A</v>
      </c>
      <c r="AF319" s="8" t="e">
        <f>IF(OR(ISNA(AF$1),ISNA($A319)),NA(),'临-燃尽0'!BQ320)</f>
        <v>#N/A</v>
      </c>
      <c r="AG319" s="8" t="e">
        <f>IF(OR(ISNA(AG$1),ISNA($A319)),NA(),'临-燃尽0'!BR320)</f>
        <v>#N/A</v>
      </c>
      <c r="AH319" s="8" t="e">
        <f>IF(OR(ISNA(AH$1),ISNA($A319)),NA(),'临-燃尽0'!BS320)</f>
        <v>#N/A</v>
      </c>
      <c r="AI319" s="8" t="e">
        <f>IF(OR(ISNA(AI$1),ISNA($A319)),NA(),'临-燃尽0'!BT320)</f>
        <v>#N/A</v>
      </c>
      <c r="AJ319" s="8" t="e">
        <f>IF(OR(ISNA(AJ$1),ISNA($A319)),NA(),'临-燃尽0'!BU320)</f>
        <v>#N/A</v>
      </c>
      <c r="AK319" s="8" t="e">
        <f>IF(OR(ISNA(AK$1),ISNA($A319)),NA(),'临-燃尽0'!BV320)</f>
        <v>#N/A</v>
      </c>
      <c r="AL319" s="8" t="e">
        <f>IF(OR(ISNA(AL$1),ISNA($A319)),NA(),'临-燃尽0'!BW320)</f>
        <v>#N/A</v>
      </c>
      <c r="AM319" s="8" t="e">
        <f>IF(OR(ISNA(AM$1),ISNA($A319)),NA(),'临-燃尽0'!BX320)</f>
        <v>#N/A</v>
      </c>
      <c r="AN319" s="8" t="e">
        <f>IF(OR(ISNA(AN$1),ISNA($A319)),NA(),'临-燃尽0'!BY320)</f>
        <v>#N/A</v>
      </c>
      <c r="AO319" s="8" t="e">
        <f>IF(OR(ISNA(AO$1),ISNA($A319)),NA(),'临-燃尽0'!BZ320)</f>
        <v>#N/A</v>
      </c>
      <c r="AP319" s="8" t="e">
        <f>IF(OR(ISNA(AP$1),ISNA($A319)),NA(),'临-燃尽0'!CA320)</f>
        <v>#N/A</v>
      </c>
      <c r="AQ319" s="8" t="e">
        <f>IF(OR(ISNA(AQ$1),ISNA($A319)),NA(),'临-燃尽0'!CB320)</f>
        <v>#N/A</v>
      </c>
      <c r="AR319" s="8" t="e">
        <f>IF(OR(ISNA(AR$1),ISNA($A319)),NA(),'临-燃尽0'!CC320)</f>
        <v>#N/A</v>
      </c>
      <c r="AS319" s="8" t="e">
        <f>IF(OR(ISNA(AS$1),ISNA($A319)),NA(),'临-燃尽0'!CD320)</f>
        <v>#N/A</v>
      </c>
      <c r="AT319" s="8" t="e">
        <f>IF(OR(ISNA(AT$1),ISNA($A319)),NA(),'临-燃尽0'!CE320)</f>
        <v>#N/A</v>
      </c>
      <c r="AU319" s="8" t="e">
        <f>IF(OR(ISNA(AU$1),ISNA($A319)),NA(),'临-燃尽0'!CF320)</f>
        <v>#N/A</v>
      </c>
      <c r="AV319" s="8" t="e">
        <f>IF(OR(ISNA(AV$1),ISNA($A319)),NA(),'临-燃尽0'!CG320)</f>
        <v>#N/A</v>
      </c>
      <c r="AW319" s="8" t="e">
        <f>IF(OR(ISNA(AW$1),ISNA($A319)),NA(),'临-燃尽0'!CH320)</f>
        <v>#N/A</v>
      </c>
      <c r="AX319" s="8" t="e">
        <f>IF(OR(ISNA(AX$1),ISNA($A319)),NA(),'临-燃尽0'!CI320)</f>
        <v>#N/A</v>
      </c>
      <c r="AY319" s="8" t="e">
        <f>IF(OR(ISNA(AY$1),ISNA($A319)),NA(),'临-燃尽0'!CJ320)</f>
        <v>#N/A</v>
      </c>
      <c r="AZ319" s="8" t="e">
        <f>IF(OR(ISNA(AZ$1),ISNA($A319)),NA(),'临-燃尽0'!CK320)</f>
        <v>#N/A</v>
      </c>
    </row>
    <row r="320" spans="1:52">
      <c r="A320" s="8" t="e">
        <f>IF(OR('临-燃尽0'!AL321="",'临-燃尽0'!AL321="总计"),NA(),'临-燃尽0'!AL321)</f>
        <v>#N/A</v>
      </c>
      <c r="B320" s="8" t="e">
        <f>IF(ISNA($A320),NA(),'临-燃尽0'!AM321)</f>
        <v>#N/A</v>
      </c>
      <c r="C320" s="8" t="e">
        <f>IF(ISNA($A320),NA(),'临-燃尽0'!AN321)</f>
        <v>#N/A</v>
      </c>
      <c r="D320" s="8" t="e">
        <f>IF(ISNA($A320),NA(),'临-燃尽0'!AO321)</f>
        <v>#N/A</v>
      </c>
      <c r="E320" s="8" t="e">
        <f>IF(OR(ISNA(E$1),ISNA($A320)),NA(),'临-燃尽0'!AP321)</f>
        <v>#N/A</v>
      </c>
      <c r="F320" s="8" t="e">
        <f>IF(OR(ISNA(F$1),ISNA($A320)),NA(),'临-燃尽0'!AQ321)</f>
        <v>#N/A</v>
      </c>
      <c r="G320" s="8" t="e">
        <f>IF(OR(ISNA(G$1),ISNA($A320)),NA(),'临-燃尽0'!AR321)</f>
        <v>#N/A</v>
      </c>
      <c r="H320" s="8" t="e">
        <f>IF(OR(ISNA(H$1),ISNA($A320)),NA(),'临-燃尽0'!AS321)</f>
        <v>#N/A</v>
      </c>
      <c r="I320" s="8" t="e">
        <f>IF(OR(ISNA(I$1),ISNA($A320)),NA(),'临-燃尽0'!AT321)</f>
        <v>#N/A</v>
      </c>
      <c r="J320" s="8" t="e">
        <f>IF(OR(ISNA(J$1),ISNA($A320)),NA(),'临-燃尽0'!AU321)</f>
        <v>#N/A</v>
      </c>
      <c r="K320" s="8" t="e">
        <f>IF(OR(ISNA(K$1),ISNA($A320)),NA(),'临-燃尽0'!AV321)</f>
        <v>#N/A</v>
      </c>
      <c r="L320" s="8" t="e">
        <f>IF(OR(ISNA(L$1),ISNA($A320)),NA(),'临-燃尽0'!AW321)</f>
        <v>#N/A</v>
      </c>
      <c r="M320" s="8" t="e">
        <f>IF(OR(ISNA(M$1),ISNA($A320)),NA(),'临-燃尽0'!AX321)</f>
        <v>#N/A</v>
      </c>
      <c r="N320" s="8" t="e">
        <f>IF(OR(ISNA(N$1),ISNA($A320)),NA(),'临-燃尽0'!AY321)</f>
        <v>#N/A</v>
      </c>
      <c r="O320" s="8" t="e">
        <f>IF(OR(ISNA(O$1),ISNA($A320)),NA(),'临-燃尽0'!AZ321)</f>
        <v>#N/A</v>
      </c>
      <c r="P320" s="8" t="e">
        <f>IF(OR(ISNA(P$1),ISNA($A320)),NA(),'临-燃尽0'!BA321)</f>
        <v>#N/A</v>
      </c>
      <c r="Q320" s="8" t="e">
        <f>IF(OR(ISNA(Q$1),ISNA($A320)),NA(),'临-燃尽0'!BB321)</f>
        <v>#N/A</v>
      </c>
      <c r="R320" s="8" t="e">
        <f>IF(OR(ISNA(R$1),ISNA($A320)),NA(),'临-燃尽0'!BC321)</f>
        <v>#N/A</v>
      </c>
      <c r="S320" s="8" t="e">
        <f>IF(OR(ISNA(S$1),ISNA($A320)),NA(),'临-燃尽0'!BD321)</f>
        <v>#N/A</v>
      </c>
      <c r="T320" s="8" t="e">
        <f>IF(OR(ISNA(T$1),ISNA($A320)),NA(),'临-燃尽0'!BE321)</f>
        <v>#N/A</v>
      </c>
      <c r="U320" s="8" t="e">
        <f>IF(OR(ISNA(U$1),ISNA($A320)),NA(),'临-燃尽0'!BF321)</f>
        <v>#N/A</v>
      </c>
      <c r="V320" s="8" t="e">
        <f>IF(OR(ISNA(V$1),ISNA($A320)),NA(),'临-燃尽0'!BG321)</f>
        <v>#N/A</v>
      </c>
      <c r="W320" s="8" t="e">
        <f>IF(OR(ISNA(W$1),ISNA($A320)),NA(),'临-燃尽0'!BH321)</f>
        <v>#N/A</v>
      </c>
      <c r="X320" s="8" t="e">
        <f>IF(OR(ISNA(X$1),ISNA($A320)),NA(),'临-燃尽0'!BI321)</f>
        <v>#N/A</v>
      </c>
      <c r="Y320" s="8" t="e">
        <f>IF(OR(ISNA(Y$1),ISNA($A320)),NA(),'临-燃尽0'!BJ321)</f>
        <v>#N/A</v>
      </c>
      <c r="Z320" s="8" t="e">
        <f>IF(OR(ISNA(Z$1),ISNA($A320)),NA(),'临-燃尽0'!BK321)</f>
        <v>#N/A</v>
      </c>
      <c r="AA320" s="8" t="e">
        <f>IF(OR(ISNA(AA$1),ISNA($A320)),NA(),'临-燃尽0'!BL321)</f>
        <v>#N/A</v>
      </c>
      <c r="AB320" s="8" t="e">
        <f>IF(OR(ISNA(AB$1),ISNA($A320)),NA(),'临-燃尽0'!BM321)</f>
        <v>#N/A</v>
      </c>
      <c r="AC320" s="8" t="e">
        <f>IF(OR(ISNA(AC$1),ISNA($A320)),NA(),'临-燃尽0'!BN321)</f>
        <v>#N/A</v>
      </c>
      <c r="AD320" s="8" t="e">
        <f>IF(OR(ISNA(AD$1),ISNA($A320)),NA(),'临-燃尽0'!BO321)</f>
        <v>#N/A</v>
      </c>
      <c r="AE320" s="8" t="e">
        <f>IF(OR(ISNA(AE$1),ISNA($A320)),NA(),'临-燃尽0'!BP321)</f>
        <v>#N/A</v>
      </c>
      <c r="AF320" s="8" t="e">
        <f>IF(OR(ISNA(AF$1),ISNA($A320)),NA(),'临-燃尽0'!BQ321)</f>
        <v>#N/A</v>
      </c>
      <c r="AG320" s="8" t="e">
        <f>IF(OR(ISNA(AG$1),ISNA($A320)),NA(),'临-燃尽0'!BR321)</f>
        <v>#N/A</v>
      </c>
      <c r="AH320" s="8" t="e">
        <f>IF(OR(ISNA(AH$1),ISNA($A320)),NA(),'临-燃尽0'!BS321)</f>
        <v>#N/A</v>
      </c>
      <c r="AI320" s="8" t="e">
        <f>IF(OR(ISNA(AI$1),ISNA($A320)),NA(),'临-燃尽0'!BT321)</f>
        <v>#N/A</v>
      </c>
      <c r="AJ320" s="8" t="e">
        <f>IF(OR(ISNA(AJ$1),ISNA($A320)),NA(),'临-燃尽0'!BU321)</f>
        <v>#N/A</v>
      </c>
      <c r="AK320" s="8" t="e">
        <f>IF(OR(ISNA(AK$1),ISNA($A320)),NA(),'临-燃尽0'!BV321)</f>
        <v>#N/A</v>
      </c>
      <c r="AL320" s="8" t="e">
        <f>IF(OR(ISNA(AL$1),ISNA($A320)),NA(),'临-燃尽0'!BW321)</f>
        <v>#N/A</v>
      </c>
      <c r="AM320" s="8" t="e">
        <f>IF(OR(ISNA(AM$1),ISNA($A320)),NA(),'临-燃尽0'!BX321)</f>
        <v>#N/A</v>
      </c>
      <c r="AN320" s="8" t="e">
        <f>IF(OR(ISNA(AN$1),ISNA($A320)),NA(),'临-燃尽0'!BY321)</f>
        <v>#N/A</v>
      </c>
      <c r="AO320" s="8" t="e">
        <f>IF(OR(ISNA(AO$1),ISNA($A320)),NA(),'临-燃尽0'!BZ321)</f>
        <v>#N/A</v>
      </c>
      <c r="AP320" s="8" t="e">
        <f>IF(OR(ISNA(AP$1),ISNA($A320)),NA(),'临-燃尽0'!CA321)</f>
        <v>#N/A</v>
      </c>
      <c r="AQ320" s="8" t="e">
        <f>IF(OR(ISNA(AQ$1),ISNA($A320)),NA(),'临-燃尽0'!CB321)</f>
        <v>#N/A</v>
      </c>
      <c r="AR320" s="8" t="e">
        <f>IF(OR(ISNA(AR$1),ISNA($A320)),NA(),'临-燃尽0'!CC321)</f>
        <v>#N/A</v>
      </c>
      <c r="AS320" s="8" t="e">
        <f>IF(OR(ISNA(AS$1),ISNA($A320)),NA(),'临-燃尽0'!CD321)</f>
        <v>#N/A</v>
      </c>
      <c r="AT320" s="8" t="e">
        <f>IF(OR(ISNA(AT$1),ISNA($A320)),NA(),'临-燃尽0'!CE321)</f>
        <v>#N/A</v>
      </c>
      <c r="AU320" s="8" t="e">
        <f>IF(OR(ISNA(AU$1),ISNA($A320)),NA(),'临-燃尽0'!CF321)</f>
        <v>#N/A</v>
      </c>
      <c r="AV320" s="8" t="e">
        <f>IF(OR(ISNA(AV$1),ISNA($A320)),NA(),'临-燃尽0'!CG321)</f>
        <v>#N/A</v>
      </c>
      <c r="AW320" s="8" t="e">
        <f>IF(OR(ISNA(AW$1),ISNA($A320)),NA(),'临-燃尽0'!CH321)</f>
        <v>#N/A</v>
      </c>
      <c r="AX320" s="8" t="e">
        <f>IF(OR(ISNA(AX$1),ISNA($A320)),NA(),'临-燃尽0'!CI321)</f>
        <v>#N/A</v>
      </c>
      <c r="AY320" s="8" t="e">
        <f>IF(OR(ISNA(AY$1),ISNA($A320)),NA(),'临-燃尽0'!CJ321)</f>
        <v>#N/A</v>
      </c>
      <c r="AZ320" s="8" t="e">
        <f>IF(OR(ISNA(AZ$1),ISNA($A320)),NA(),'临-燃尽0'!CK321)</f>
        <v>#N/A</v>
      </c>
    </row>
    <row r="321" spans="1:52">
      <c r="A321" s="8" t="e">
        <f>IF(OR('临-燃尽0'!AL322="",'临-燃尽0'!AL322="总计"),NA(),'临-燃尽0'!AL322)</f>
        <v>#N/A</v>
      </c>
      <c r="B321" s="8" t="e">
        <f>IF(ISNA($A321),NA(),'临-燃尽0'!AM322)</f>
        <v>#N/A</v>
      </c>
      <c r="C321" s="8" t="e">
        <f>IF(ISNA($A321),NA(),'临-燃尽0'!AN322)</f>
        <v>#N/A</v>
      </c>
      <c r="D321" s="8" t="e">
        <f>IF(ISNA($A321),NA(),'临-燃尽0'!AO322)</f>
        <v>#N/A</v>
      </c>
      <c r="E321" s="8" t="e">
        <f>IF(OR(ISNA(E$1),ISNA($A321)),NA(),'临-燃尽0'!AP322)</f>
        <v>#N/A</v>
      </c>
      <c r="F321" s="8" t="e">
        <f>IF(OR(ISNA(F$1),ISNA($A321)),NA(),'临-燃尽0'!AQ322)</f>
        <v>#N/A</v>
      </c>
      <c r="G321" s="8" t="e">
        <f>IF(OR(ISNA(G$1),ISNA($A321)),NA(),'临-燃尽0'!AR322)</f>
        <v>#N/A</v>
      </c>
      <c r="H321" s="8" t="e">
        <f>IF(OR(ISNA(H$1),ISNA($A321)),NA(),'临-燃尽0'!AS322)</f>
        <v>#N/A</v>
      </c>
      <c r="I321" s="8" t="e">
        <f>IF(OR(ISNA(I$1),ISNA($A321)),NA(),'临-燃尽0'!AT322)</f>
        <v>#N/A</v>
      </c>
      <c r="J321" s="8" t="e">
        <f>IF(OR(ISNA(J$1),ISNA($A321)),NA(),'临-燃尽0'!AU322)</f>
        <v>#N/A</v>
      </c>
      <c r="K321" s="8" t="e">
        <f>IF(OR(ISNA(K$1),ISNA($A321)),NA(),'临-燃尽0'!AV322)</f>
        <v>#N/A</v>
      </c>
      <c r="L321" s="8" t="e">
        <f>IF(OR(ISNA(L$1),ISNA($A321)),NA(),'临-燃尽0'!AW322)</f>
        <v>#N/A</v>
      </c>
      <c r="M321" s="8" t="e">
        <f>IF(OR(ISNA(M$1),ISNA($A321)),NA(),'临-燃尽0'!AX322)</f>
        <v>#N/A</v>
      </c>
      <c r="N321" s="8" t="e">
        <f>IF(OR(ISNA(N$1),ISNA($A321)),NA(),'临-燃尽0'!AY322)</f>
        <v>#N/A</v>
      </c>
      <c r="O321" s="8" t="e">
        <f>IF(OR(ISNA(O$1),ISNA($A321)),NA(),'临-燃尽0'!AZ322)</f>
        <v>#N/A</v>
      </c>
      <c r="P321" s="8" t="e">
        <f>IF(OR(ISNA(P$1),ISNA($A321)),NA(),'临-燃尽0'!BA322)</f>
        <v>#N/A</v>
      </c>
      <c r="Q321" s="8" t="e">
        <f>IF(OR(ISNA(Q$1),ISNA($A321)),NA(),'临-燃尽0'!BB322)</f>
        <v>#N/A</v>
      </c>
      <c r="R321" s="8" t="e">
        <f>IF(OR(ISNA(R$1),ISNA($A321)),NA(),'临-燃尽0'!BC322)</f>
        <v>#N/A</v>
      </c>
      <c r="S321" s="8" t="e">
        <f>IF(OR(ISNA(S$1),ISNA($A321)),NA(),'临-燃尽0'!BD322)</f>
        <v>#N/A</v>
      </c>
      <c r="T321" s="8" t="e">
        <f>IF(OR(ISNA(T$1),ISNA($A321)),NA(),'临-燃尽0'!BE322)</f>
        <v>#N/A</v>
      </c>
      <c r="U321" s="8" t="e">
        <f>IF(OR(ISNA(U$1),ISNA($A321)),NA(),'临-燃尽0'!BF322)</f>
        <v>#N/A</v>
      </c>
      <c r="V321" s="8" t="e">
        <f>IF(OR(ISNA(V$1),ISNA($A321)),NA(),'临-燃尽0'!BG322)</f>
        <v>#N/A</v>
      </c>
      <c r="W321" s="8" t="e">
        <f>IF(OR(ISNA(W$1),ISNA($A321)),NA(),'临-燃尽0'!BH322)</f>
        <v>#N/A</v>
      </c>
      <c r="X321" s="8" t="e">
        <f>IF(OR(ISNA(X$1),ISNA($A321)),NA(),'临-燃尽0'!BI322)</f>
        <v>#N/A</v>
      </c>
      <c r="Y321" s="8" t="e">
        <f>IF(OR(ISNA(Y$1),ISNA($A321)),NA(),'临-燃尽0'!BJ322)</f>
        <v>#N/A</v>
      </c>
      <c r="Z321" s="8" t="e">
        <f>IF(OR(ISNA(Z$1),ISNA($A321)),NA(),'临-燃尽0'!BK322)</f>
        <v>#N/A</v>
      </c>
      <c r="AA321" s="8" t="e">
        <f>IF(OR(ISNA(AA$1),ISNA($A321)),NA(),'临-燃尽0'!BL322)</f>
        <v>#N/A</v>
      </c>
      <c r="AB321" s="8" t="e">
        <f>IF(OR(ISNA(AB$1),ISNA($A321)),NA(),'临-燃尽0'!BM322)</f>
        <v>#N/A</v>
      </c>
      <c r="AC321" s="8" t="e">
        <f>IF(OR(ISNA(AC$1),ISNA($A321)),NA(),'临-燃尽0'!BN322)</f>
        <v>#N/A</v>
      </c>
      <c r="AD321" s="8" t="e">
        <f>IF(OR(ISNA(AD$1),ISNA($A321)),NA(),'临-燃尽0'!BO322)</f>
        <v>#N/A</v>
      </c>
      <c r="AE321" s="8" t="e">
        <f>IF(OR(ISNA(AE$1),ISNA($A321)),NA(),'临-燃尽0'!BP322)</f>
        <v>#N/A</v>
      </c>
      <c r="AF321" s="8" t="e">
        <f>IF(OR(ISNA(AF$1),ISNA($A321)),NA(),'临-燃尽0'!BQ322)</f>
        <v>#N/A</v>
      </c>
      <c r="AG321" s="8" t="e">
        <f>IF(OR(ISNA(AG$1),ISNA($A321)),NA(),'临-燃尽0'!BR322)</f>
        <v>#N/A</v>
      </c>
      <c r="AH321" s="8" t="e">
        <f>IF(OR(ISNA(AH$1),ISNA($A321)),NA(),'临-燃尽0'!BS322)</f>
        <v>#N/A</v>
      </c>
      <c r="AI321" s="8" t="e">
        <f>IF(OR(ISNA(AI$1),ISNA($A321)),NA(),'临-燃尽0'!BT322)</f>
        <v>#N/A</v>
      </c>
      <c r="AJ321" s="8" t="e">
        <f>IF(OR(ISNA(AJ$1),ISNA($A321)),NA(),'临-燃尽0'!BU322)</f>
        <v>#N/A</v>
      </c>
      <c r="AK321" s="8" t="e">
        <f>IF(OR(ISNA(AK$1),ISNA($A321)),NA(),'临-燃尽0'!BV322)</f>
        <v>#N/A</v>
      </c>
      <c r="AL321" s="8" t="e">
        <f>IF(OR(ISNA(AL$1),ISNA($A321)),NA(),'临-燃尽0'!BW322)</f>
        <v>#N/A</v>
      </c>
      <c r="AM321" s="8" t="e">
        <f>IF(OR(ISNA(AM$1),ISNA($A321)),NA(),'临-燃尽0'!BX322)</f>
        <v>#N/A</v>
      </c>
      <c r="AN321" s="8" t="e">
        <f>IF(OR(ISNA(AN$1),ISNA($A321)),NA(),'临-燃尽0'!BY322)</f>
        <v>#N/A</v>
      </c>
      <c r="AO321" s="8" t="e">
        <f>IF(OR(ISNA(AO$1),ISNA($A321)),NA(),'临-燃尽0'!BZ322)</f>
        <v>#N/A</v>
      </c>
      <c r="AP321" s="8" t="e">
        <f>IF(OR(ISNA(AP$1),ISNA($A321)),NA(),'临-燃尽0'!CA322)</f>
        <v>#N/A</v>
      </c>
      <c r="AQ321" s="8" t="e">
        <f>IF(OR(ISNA(AQ$1),ISNA($A321)),NA(),'临-燃尽0'!CB322)</f>
        <v>#N/A</v>
      </c>
      <c r="AR321" s="8" t="e">
        <f>IF(OR(ISNA(AR$1),ISNA($A321)),NA(),'临-燃尽0'!CC322)</f>
        <v>#N/A</v>
      </c>
      <c r="AS321" s="8" t="e">
        <f>IF(OR(ISNA(AS$1),ISNA($A321)),NA(),'临-燃尽0'!CD322)</f>
        <v>#N/A</v>
      </c>
      <c r="AT321" s="8" t="e">
        <f>IF(OR(ISNA(AT$1),ISNA($A321)),NA(),'临-燃尽0'!CE322)</f>
        <v>#N/A</v>
      </c>
      <c r="AU321" s="8" t="e">
        <f>IF(OR(ISNA(AU$1),ISNA($A321)),NA(),'临-燃尽0'!CF322)</f>
        <v>#N/A</v>
      </c>
      <c r="AV321" s="8" t="e">
        <f>IF(OR(ISNA(AV$1),ISNA($A321)),NA(),'临-燃尽0'!CG322)</f>
        <v>#N/A</v>
      </c>
      <c r="AW321" s="8" t="e">
        <f>IF(OR(ISNA(AW$1),ISNA($A321)),NA(),'临-燃尽0'!CH322)</f>
        <v>#N/A</v>
      </c>
      <c r="AX321" s="8" t="e">
        <f>IF(OR(ISNA(AX$1),ISNA($A321)),NA(),'临-燃尽0'!CI322)</f>
        <v>#N/A</v>
      </c>
      <c r="AY321" s="8" t="e">
        <f>IF(OR(ISNA(AY$1),ISNA($A321)),NA(),'临-燃尽0'!CJ322)</f>
        <v>#N/A</v>
      </c>
      <c r="AZ321" s="8" t="e">
        <f>IF(OR(ISNA(AZ$1),ISNA($A321)),NA(),'临-燃尽0'!CK322)</f>
        <v>#N/A</v>
      </c>
    </row>
    <row r="322" spans="1:52">
      <c r="A322" s="8" t="e">
        <f>IF(OR('临-燃尽0'!AL323="",'临-燃尽0'!AL323="总计"),NA(),'临-燃尽0'!AL323)</f>
        <v>#N/A</v>
      </c>
      <c r="B322" s="8" t="e">
        <f>IF(ISNA($A322),NA(),'临-燃尽0'!AM323)</f>
        <v>#N/A</v>
      </c>
      <c r="C322" s="8" t="e">
        <f>IF(ISNA($A322),NA(),'临-燃尽0'!AN323)</f>
        <v>#N/A</v>
      </c>
      <c r="D322" s="8" t="e">
        <f>IF(ISNA($A322),NA(),'临-燃尽0'!AO323)</f>
        <v>#N/A</v>
      </c>
      <c r="E322" s="8" t="e">
        <f>IF(OR(ISNA(E$1),ISNA($A322)),NA(),'临-燃尽0'!AP323)</f>
        <v>#N/A</v>
      </c>
      <c r="F322" s="8" t="e">
        <f>IF(OR(ISNA(F$1),ISNA($A322)),NA(),'临-燃尽0'!AQ323)</f>
        <v>#N/A</v>
      </c>
      <c r="G322" s="8" t="e">
        <f>IF(OR(ISNA(G$1),ISNA($A322)),NA(),'临-燃尽0'!AR323)</f>
        <v>#N/A</v>
      </c>
      <c r="H322" s="8" t="e">
        <f>IF(OR(ISNA(H$1),ISNA($A322)),NA(),'临-燃尽0'!AS323)</f>
        <v>#N/A</v>
      </c>
      <c r="I322" s="8" t="e">
        <f>IF(OR(ISNA(I$1),ISNA($A322)),NA(),'临-燃尽0'!AT323)</f>
        <v>#N/A</v>
      </c>
      <c r="J322" s="8" t="e">
        <f>IF(OR(ISNA(J$1),ISNA($A322)),NA(),'临-燃尽0'!AU323)</f>
        <v>#N/A</v>
      </c>
      <c r="K322" s="8" t="e">
        <f>IF(OR(ISNA(K$1),ISNA($A322)),NA(),'临-燃尽0'!AV323)</f>
        <v>#N/A</v>
      </c>
      <c r="L322" s="8" t="e">
        <f>IF(OR(ISNA(L$1),ISNA($A322)),NA(),'临-燃尽0'!AW323)</f>
        <v>#N/A</v>
      </c>
      <c r="M322" s="8" t="e">
        <f>IF(OR(ISNA(M$1),ISNA($A322)),NA(),'临-燃尽0'!AX323)</f>
        <v>#N/A</v>
      </c>
      <c r="N322" s="8" t="e">
        <f>IF(OR(ISNA(N$1),ISNA($A322)),NA(),'临-燃尽0'!AY323)</f>
        <v>#N/A</v>
      </c>
      <c r="O322" s="8" t="e">
        <f>IF(OR(ISNA(O$1),ISNA($A322)),NA(),'临-燃尽0'!AZ323)</f>
        <v>#N/A</v>
      </c>
      <c r="P322" s="8" t="e">
        <f>IF(OR(ISNA(P$1),ISNA($A322)),NA(),'临-燃尽0'!BA323)</f>
        <v>#N/A</v>
      </c>
      <c r="Q322" s="8" t="e">
        <f>IF(OR(ISNA(Q$1),ISNA($A322)),NA(),'临-燃尽0'!BB323)</f>
        <v>#N/A</v>
      </c>
      <c r="R322" s="8" t="e">
        <f>IF(OR(ISNA(R$1),ISNA($A322)),NA(),'临-燃尽0'!BC323)</f>
        <v>#N/A</v>
      </c>
      <c r="S322" s="8" t="e">
        <f>IF(OR(ISNA(S$1),ISNA($A322)),NA(),'临-燃尽0'!BD323)</f>
        <v>#N/A</v>
      </c>
      <c r="T322" s="8" t="e">
        <f>IF(OR(ISNA(T$1),ISNA($A322)),NA(),'临-燃尽0'!BE323)</f>
        <v>#N/A</v>
      </c>
      <c r="U322" s="8" t="e">
        <f>IF(OR(ISNA(U$1),ISNA($A322)),NA(),'临-燃尽0'!BF323)</f>
        <v>#N/A</v>
      </c>
      <c r="V322" s="8" t="e">
        <f>IF(OR(ISNA(V$1),ISNA($A322)),NA(),'临-燃尽0'!BG323)</f>
        <v>#N/A</v>
      </c>
      <c r="W322" s="8" t="e">
        <f>IF(OR(ISNA(W$1),ISNA($A322)),NA(),'临-燃尽0'!BH323)</f>
        <v>#N/A</v>
      </c>
      <c r="X322" s="8" t="e">
        <f>IF(OR(ISNA(X$1),ISNA($A322)),NA(),'临-燃尽0'!BI323)</f>
        <v>#N/A</v>
      </c>
      <c r="Y322" s="8" t="e">
        <f>IF(OR(ISNA(Y$1),ISNA($A322)),NA(),'临-燃尽0'!BJ323)</f>
        <v>#N/A</v>
      </c>
      <c r="Z322" s="8" t="e">
        <f>IF(OR(ISNA(Z$1),ISNA($A322)),NA(),'临-燃尽0'!BK323)</f>
        <v>#N/A</v>
      </c>
      <c r="AA322" s="8" t="e">
        <f>IF(OR(ISNA(AA$1),ISNA($A322)),NA(),'临-燃尽0'!BL323)</f>
        <v>#N/A</v>
      </c>
      <c r="AB322" s="8" t="e">
        <f>IF(OR(ISNA(AB$1),ISNA($A322)),NA(),'临-燃尽0'!BM323)</f>
        <v>#N/A</v>
      </c>
      <c r="AC322" s="8" t="e">
        <f>IF(OR(ISNA(AC$1),ISNA($A322)),NA(),'临-燃尽0'!BN323)</f>
        <v>#N/A</v>
      </c>
      <c r="AD322" s="8" t="e">
        <f>IF(OR(ISNA(AD$1),ISNA($A322)),NA(),'临-燃尽0'!BO323)</f>
        <v>#N/A</v>
      </c>
      <c r="AE322" s="8" t="e">
        <f>IF(OR(ISNA(AE$1),ISNA($A322)),NA(),'临-燃尽0'!BP323)</f>
        <v>#N/A</v>
      </c>
      <c r="AF322" s="8" t="e">
        <f>IF(OR(ISNA(AF$1),ISNA($A322)),NA(),'临-燃尽0'!BQ323)</f>
        <v>#N/A</v>
      </c>
      <c r="AG322" s="8" t="e">
        <f>IF(OR(ISNA(AG$1),ISNA($A322)),NA(),'临-燃尽0'!BR323)</f>
        <v>#N/A</v>
      </c>
      <c r="AH322" s="8" t="e">
        <f>IF(OR(ISNA(AH$1),ISNA($A322)),NA(),'临-燃尽0'!BS323)</f>
        <v>#N/A</v>
      </c>
      <c r="AI322" s="8" t="e">
        <f>IF(OR(ISNA(AI$1),ISNA($A322)),NA(),'临-燃尽0'!BT323)</f>
        <v>#N/A</v>
      </c>
      <c r="AJ322" s="8" t="e">
        <f>IF(OR(ISNA(AJ$1),ISNA($A322)),NA(),'临-燃尽0'!BU323)</f>
        <v>#N/A</v>
      </c>
      <c r="AK322" s="8" t="e">
        <f>IF(OR(ISNA(AK$1),ISNA($A322)),NA(),'临-燃尽0'!BV323)</f>
        <v>#N/A</v>
      </c>
      <c r="AL322" s="8" t="e">
        <f>IF(OR(ISNA(AL$1),ISNA($A322)),NA(),'临-燃尽0'!BW323)</f>
        <v>#N/A</v>
      </c>
      <c r="AM322" s="8" t="e">
        <f>IF(OR(ISNA(AM$1),ISNA($A322)),NA(),'临-燃尽0'!BX323)</f>
        <v>#N/A</v>
      </c>
      <c r="AN322" s="8" t="e">
        <f>IF(OR(ISNA(AN$1),ISNA($A322)),NA(),'临-燃尽0'!BY323)</f>
        <v>#N/A</v>
      </c>
      <c r="AO322" s="8" t="e">
        <f>IF(OR(ISNA(AO$1),ISNA($A322)),NA(),'临-燃尽0'!BZ323)</f>
        <v>#N/A</v>
      </c>
      <c r="AP322" s="8" t="e">
        <f>IF(OR(ISNA(AP$1),ISNA($A322)),NA(),'临-燃尽0'!CA323)</f>
        <v>#N/A</v>
      </c>
      <c r="AQ322" s="8" t="e">
        <f>IF(OR(ISNA(AQ$1),ISNA($A322)),NA(),'临-燃尽0'!CB323)</f>
        <v>#N/A</v>
      </c>
      <c r="AR322" s="8" t="e">
        <f>IF(OR(ISNA(AR$1),ISNA($A322)),NA(),'临-燃尽0'!CC323)</f>
        <v>#N/A</v>
      </c>
      <c r="AS322" s="8" t="e">
        <f>IF(OR(ISNA(AS$1),ISNA($A322)),NA(),'临-燃尽0'!CD323)</f>
        <v>#N/A</v>
      </c>
      <c r="AT322" s="8" t="e">
        <f>IF(OR(ISNA(AT$1),ISNA($A322)),NA(),'临-燃尽0'!CE323)</f>
        <v>#N/A</v>
      </c>
      <c r="AU322" s="8" t="e">
        <f>IF(OR(ISNA(AU$1),ISNA($A322)),NA(),'临-燃尽0'!CF323)</f>
        <v>#N/A</v>
      </c>
      <c r="AV322" s="8" t="e">
        <f>IF(OR(ISNA(AV$1),ISNA($A322)),NA(),'临-燃尽0'!CG323)</f>
        <v>#N/A</v>
      </c>
      <c r="AW322" s="8" t="e">
        <f>IF(OR(ISNA(AW$1),ISNA($A322)),NA(),'临-燃尽0'!CH323)</f>
        <v>#N/A</v>
      </c>
      <c r="AX322" s="8" t="e">
        <f>IF(OR(ISNA(AX$1),ISNA($A322)),NA(),'临-燃尽0'!CI323)</f>
        <v>#N/A</v>
      </c>
      <c r="AY322" s="8" t="e">
        <f>IF(OR(ISNA(AY$1),ISNA($A322)),NA(),'临-燃尽0'!CJ323)</f>
        <v>#N/A</v>
      </c>
      <c r="AZ322" s="8" t="e">
        <f>IF(OR(ISNA(AZ$1),ISNA($A322)),NA(),'临-燃尽0'!CK323)</f>
        <v>#N/A</v>
      </c>
    </row>
    <row r="323" spans="1:52">
      <c r="A323" s="8" t="e">
        <f>IF(OR('临-燃尽0'!AL324="",'临-燃尽0'!AL324="总计"),NA(),'临-燃尽0'!AL324)</f>
        <v>#N/A</v>
      </c>
      <c r="B323" s="8" t="e">
        <f>IF(ISNA($A323),NA(),'临-燃尽0'!AM324)</f>
        <v>#N/A</v>
      </c>
      <c r="C323" s="8" t="e">
        <f>IF(ISNA($A323),NA(),'临-燃尽0'!AN324)</f>
        <v>#N/A</v>
      </c>
      <c r="D323" s="8" t="e">
        <f>IF(ISNA($A323),NA(),'临-燃尽0'!AO324)</f>
        <v>#N/A</v>
      </c>
      <c r="E323" s="8" t="e">
        <f>IF(OR(ISNA(E$1),ISNA($A323)),NA(),'临-燃尽0'!AP324)</f>
        <v>#N/A</v>
      </c>
      <c r="F323" s="8" t="e">
        <f>IF(OR(ISNA(F$1),ISNA($A323)),NA(),'临-燃尽0'!AQ324)</f>
        <v>#N/A</v>
      </c>
      <c r="G323" s="8" t="e">
        <f>IF(OR(ISNA(G$1),ISNA($A323)),NA(),'临-燃尽0'!AR324)</f>
        <v>#N/A</v>
      </c>
      <c r="H323" s="8" t="e">
        <f>IF(OR(ISNA(H$1),ISNA($A323)),NA(),'临-燃尽0'!AS324)</f>
        <v>#N/A</v>
      </c>
      <c r="I323" s="8" t="e">
        <f>IF(OR(ISNA(I$1),ISNA($A323)),NA(),'临-燃尽0'!AT324)</f>
        <v>#N/A</v>
      </c>
      <c r="J323" s="8" t="e">
        <f>IF(OR(ISNA(J$1),ISNA($A323)),NA(),'临-燃尽0'!AU324)</f>
        <v>#N/A</v>
      </c>
      <c r="K323" s="8" t="e">
        <f>IF(OR(ISNA(K$1),ISNA($A323)),NA(),'临-燃尽0'!AV324)</f>
        <v>#N/A</v>
      </c>
      <c r="L323" s="8" t="e">
        <f>IF(OR(ISNA(L$1),ISNA($A323)),NA(),'临-燃尽0'!AW324)</f>
        <v>#N/A</v>
      </c>
      <c r="M323" s="8" t="e">
        <f>IF(OR(ISNA(M$1),ISNA($A323)),NA(),'临-燃尽0'!AX324)</f>
        <v>#N/A</v>
      </c>
      <c r="N323" s="8" t="e">
        <f>IF(OR(ISNA(N$1),ISNA($A323)),NA(),'临-燃尽0'!AY324)</f>
        <v>#N/A</v>
      </c>
      <c r="O323" s="8" t="e">
        <f>IF(OR(ISNA(O$1),ISNA($A323)),NA(),'临-燃尽0'!AZ324)</f>
        <v>#N/A</v>
      </c>
      <c r="P323" s="8" t="e">
        <f>IF(OR(ISNA(P$1),ISNA($A323)),NA(),'临-燃尽0'!BA324)</f>
        <v>#N/A</v>
      </c>
      <c r="Q323" s="8" t="e">
        <f>IF(OR(ISNA(Q$1),ISNA($A323)),NA(),'临-燃尽0'!BB324)</f>
        <v>#N/A</v>
      </c>
      <c r="R323" s="8" t="e">
        <f>IF(OR(ISNA(R$1),ISNA($A323)),NA(),'临-燃尽0'!BC324)</f>
        <v>#N/A</v>
      </c>
      <c r="S323" s="8" t="e">
        <f>IF(OR(ISNA(S$1),ISNA($A323)),NA(),'临-燃尽0'!BD324)</f>
        <v>#N/A</v>
      </c>
      <c r="T323" s="8" t="e">
        <f>IF(OR(ISNA(T$1),ISNA($A323)),NA(),'临-燃尽0'!BE324)</f>
        <v>#N/A</v>
      </c>
      <c r="U323" s="8" t="e">
        <f>IF(OR(ISNA(U$1),ISNA($A323)),NA(),'临-燃尽0'!BF324)</f>
        <v>#N/A</v>
      </c>
      <c r="V323" s="8" t="e">
        <f>IF(OR(ISNA(V$1),ISNA($A323)),NA(),'临-燃尽0'!BG324)</f>
        <v>#N/A</v>
      </c>
      <c r="W323" s="8" t="e">
        <f>IF(OR(ISNA(W$1),ISNA($A323)),NA(),'临-燃尽0'!BH324)</f>
        <v>#N/A</v>
      </c>
      <c r="X323" s="8" t="e">
        <f>IF(OR(ISNA(X$1),ISNA($A323)),NA(),'临-燃尽0'!BI324)</f>
        <v>#N/A</v>
      </c>
      <c r="Y323" s="8" t="e">
        <f>IF(OR(ISNA(Y$1),ISNA($A323)),NA(),'临-燃尽0'!BJ324)</f>
        <v>#N/A</v>
      </c>
      <c r="Z323" s="8" t="e">
        <f>IF(OR(ISNA(Z$1),ISNA($A323)),NA(),'临-燃尽0'!BK324)</f>
        <v>#N/A</v>
      </c>
      <c r="AA323" s="8" t="e">
        <f>IF(OR(ISNA(AA$1),ISNA($A323)),NA(),'临-燃尽0'!BL324)</f>
        <v>#N/A</v>
      </c>
      <c r="AB323" s="8" t="e">
        <f>IF(OR(ISNA(AB$1),ISNA($A323)),NA(),'临-燃尽0'!BM324)</f>
        <v>#N/A</v>
      </c>
      <c r="AC323" s="8" t="e">
        <f>IF(OR(ISNA(AC$1),ISNA($A323)),NA(),'临-燃尽0'!BN324)</f>
        <v>#N/A</v>
      </c>
      <c r="AD323" s="8" t="e">
        <f>IF(OR(ISNA(AD$1),ISNA($A323)),NA(),'临-燃尽0'!BO324)</f>
        <v>#N/A</v>
      </c>
      <c r="AE323" s="8" t="e">
        <f>IF(OR(ISNA(AE$1),ISNA($A323)),NA(),'临-燃尽0'!BP324)</f>
        <v>#N/A</v>
      </c>
      <c r="AF323" s="8" t="e">
        <f>IF(OR(ISNA(AF$1),ISNA($A323)),NA(),'临-燃尽0'!BQ324)</f>
        <v>#N/A</v>
      </c>
      <c r="AG323" s="8" t="e">
        <f>IF(OR(ISNA(AG$1),ISNA($A323)),NA(),'临-燃尽0'!BR324)</f>
        <v>#N/A</v>
      </c>
      <c r="AH323" s="8" t="e">
        <f>IF(OR(ISNA(AH$1),ISNA($A323)),NA(),'临-燃尽0'!BS324)</f>
        <v>#N/A</v>
      </c>
      <c r="AI323" s="8" t="e">
        <f>IF(OR(ISNA(AI$1),ISNA($A323)),NA(),'临-燃尽0'!BT324)</f>
        <v>#N/A</v>
      </c>
      <c r="AJ323" s="8" t="e">
        <f>IF(OR(ISNA(AJ$1),ISNA($A323)),NA(),'临-燃尽0'!BU324)</f>
        <v>#N/A</v>
      </c>
      <c r="AK323" s="8" t="e">
        <f>IF(OR(ISNA(AK$1),ISNA($A323)),NA(),'临-燃尽0'!BV324)</f>
        <v>#N/A</v>
      </c>
      <c r="AL323" s="8" t="e">
        <f>IF(OR(ISNA(AL$1),ISNA($A323)),NA(),'临-燃尽0'!BW324)</f>
        <v>#N/A</v>
      </c>
      <c r="AM323" s="8" t="e">
        <f>IF(OR(ISNA(AM$1),ISNA($A323)),NA(),'临-燃尽0'!BX324)</f>
        <v>#N/A</v>
      </c>
      <c r="AN323" s="8" t="e">
        <f>IF(OR(ISNA(AN$1),ISNA($A323)),NA(),'临-燃尽0'!BY324)</f>
        <v>#N/A</v>
      </c>
      <c r="AO323" s="8" t="e">
        <f>IF(OR(ISNA(AO$1),ISNA($A323)),NA(),'临-燃尽0'!BZ324)</f>
        <v>#N/A</v>
      </c>
      <c r="AP323" s="8" t="e">
        <f>IF(OR(ISNA(AP$1),ISNA($A323)),NA(),'临-燃尽0'!CA324)</f>
        <v>#N/A</v>
      </c>
      <c r="AQ323" s="8" t="e">
        <f>IF(OR(ISNA(AQ$1),ISNA($A323)),NA(),'临-燃尽0'!CB324)</f>
        <v>#N/A</v>
      </c>
      <c r="AR323" s="8" t="e">
        <f>IF(OR(ISNA(AR$1),ISNA($A323)),NA(),'临-燃尽0'!CC324)</f>
        <v>#N/A</v>
      </c>
      <c r="AS323" s="8" t="e">
        <f>IF(OR(ISNA(AS$1),ISNA($A323)),NA(),'临-燃尽0'!CD324)</f>
        <v>#N/A</v>
      </c>
      <c r="AT323" s="8" t="e">
        <f>IF(OR(ISNA(AT$1),ISNA($A323)),NA(),'临-燃尽0'!CE324)</f>
        <v>#N/A</v>
      </c>
      <c r="AU323" s="8" t="e">
        <f>IF(OR(ISNA(AU$1),ISNA($A323)),NA(),'临-燃尽0'!CF324)</f>
        <v>#N/A</v>
      </c>
      <c r="AV323" s="8" t="e">
        <f>IF(OR(ISNA(AV$1),ISNA($A323)),NA(),'临-燃尽0'!CG324)</f>
        <v>#N/A</v>
      </c>
      <c r="AW323" s="8" t="e">
        <f>IF(OR(ISNA(AW$1),ISNA($A323)),NA(),'临-燃尽0'!CH324)</f>
        <v>#N/A</v>
      </c>
      <c r="AX323" s="8" t="e">
        <f>IF(OR(ISNA(AX$1),ISNA($A323)),NA(),'临-燃尽0'!CI324)</f>
        <v>#N/A</v>
      </c>
      <c r="AY323" s="8" t="e">
        <f>IF(OR(ISNA(AY$1),ISNA($A323)),NA(),'临-燃尽0'!CJ324)</f>
        <v>#N/A</v>
      </c>
      <c r="AZ323" s="8" t="e">
        <f>IF(OR(ISNA(AZ$1),ISNA($A323)),NA(),'临-燃尽0'!CK324)</f>
        <v>#N/A</v>
      </c>
    </row>
    <row r="324" spans="1:52">
      <c r="A324" s="8" t="e">
        <f>IF(OR('临-燃尽0'!AL325="",'临-燃尽0'!AL325="总计"),NA(),'临-燃尽0'!AL325)</f>
        <v>#N/A</v>
      </c>
      <c r="B324" s="8" t="e">
        <f>IF(ISNA($A324),NA(),'临-燃尽0'!AM325)</f>
        <v>#N/A</v>
      </c>
      <c r="C324" s="8" t="e">
        <f>IF(ISNA($A324),NA(),'临-燃尽0'!AN325)</f>
        <v>#N/A</v>
      </c>
      <c r="D324" s="8" t="e">
        <f>IF(ISNA($A324),NA(),'临-燃尽0'!AO325)</f>
        <v>#N/A</v>
      </c>
      <c r="E324" s="8" t="e">
        <f>IF(OR(ISNA(E$1),ISNA($A324)),NA(),'临-燃尽0'!AP325)</f>
        <v>#N/A</v>
      </c>
      <c r="F324" s="8" t="e">
        <f>IF(OR(ISNA(F$1),ISNA($A324)),NA(),'临-燃尽0'!AQ325)</f>
        <v>#N/A</v>
      </c>
      <c r="G324" s="8" t="e">
        <f>IF(OR(ISNA(G$1),ISNA($A324)),NA(),'临-燃尽0'!AR325)</f>
        <v>#N/A</v>
      </c>
      <c r="H324" s="8" t="e">
        <f>IF(OR(ISNA(H$1),ISNA($A324)),NA(),'临-燃尽0'!AS325)</f>
        <v>#N/A</v>
      </c>
      <c r="I324" s="8" t="e">
        <f>IF(OR(ISNA(I$1),ISNA($A324)),NA(),'临-燃尽0'!AT325)</f>
        <v>#N/A</v>
      </c>
      <c r="J324" s="8" t="e">
        <f>IF(OR(ISNA(J$1),ISNA($A324)),NA(),'临-燃尽0'!AU325)</f>
        <v>#N/A</v>
      </c>
      <c r="K324" s="8" t="e">
        <f>IF(OR(ISNA(K$1),ISNA($A324)),NA(),'临-燃尽0'!AV325)</f>
        <v>#N/A</v>
      </c>
      <c r="L324" s="8" t="e">
        <f>IF(OR(ISNA(L$1),ISNA($A324)),NA(),'临-燃尽0'!AW325)</f>
        <v>#N/A</v>
      </c>
      <c r="M324" s="8" t="e">
        <f>IF(OR(ISNA(M$1),ISNA($A324)),NA(),'临-燃尽0'!AX325)</f>
        <v>#N/A</v>
      </c>
      <c r="N324" s="8" t="e">
        <f>IF(OR(ISNA(N$1),ISNA($A324)),NA(),'临-燃尽0'!AY325)</f>
        <v>#N/A</v>
      </c>
      <c r="O324" s="8" t="e">
        <f>IF(OR(ISNA(O$1),ISNA($A324)),NA(),'临-燃尽0'!AZ325)</f>
        <v>#N/A</v>
      </c>
      <c r="P324" s="8" t="e">
        <f>IF(OR(ISNA(P$1),ISNA($A324)),NA(),'临-燃尽0'!BA325)</f>
        <v>#N/A</v>
      </c>
      <c r="Q324" s="8" t="e">
        <f>IF(OR(ISNA(Q$1),ISNA($A324)),NA(),'临-燃尽0'!BB325)</f>
        <v>#N/A</v>
      </c>
      <c r="R324" s="8" t="e">
        <f>IF(OR(ISNA(R$1),ISNA($A324)),NA(),'临-燃尽0'!BC325)</f>
        <v>#N/A</v>
      </c>
      <c r="S324" s="8" t="e">
        <f>IF(OR(ISNA(S$1),ISNA($A324)),NA(),'临-燃尽0'!BD325)</f>
        <v>#N/A</v>
      </c>
      <c r="T324" s="8" t="e">
        <f>IF(OR(ISNA(T$1),ISNA($A324)),NA(),'临-燃尽0'!BE325)</f>
        <v>#N/A</v>
      </c>
      <c r="U324" s="8" t="e">
        <f>IF(OR(ISNA(U$1),ISNA($A324)),NA(),'临-燃尽0'!BF325)</f>
        <v>#N/A</v>
      </c>
      <c r="V324" s="8" t="e">
        <f>IF(OR(ISNA(V$1),ISNA($A324)),NA(),'临-燃尽0'!BG325)</f>
        <v>#N/A</v>
      </c>
      <c r="W324" s="8" t="e">
        <f>IF(OR(ISNA(W$1),ISNA($A324)),NA(),'临-燃尽0'!BH325)</f>
        <v>#N/A</v>
      </c>
      <c r="X324" s="8" t="e">
        <f>IF(OR(ISNA(X$1),ISNA($A324)),NA(),'临-燃尽0'!BI325)</f>
        <v>#N/A</v>
      </c>
      <c r="Y324" s="8" t="e">
        <f>IF(OR(ISNA(Y$1),ISNA($A324)),NA(),'临-燃尽0'!BJ325)</f>
        <v>#N/A</v>
      </c>
      <c r="Z324" s="8" t="e">
        <f>IF(OR(ISNA(Z$1),ISNA($A324)),NA(),'临-燃尽0'!BK325)</f>
        <v>#N/A</v>
      </c>
      <c r="AA324" s="8" t="e">
        <f>IF(OR(ISNA(AA$1),ISNA($A324)),NA(),'临-燃尽0'!BL325)</f>
        <v>#N/A</v>
      </c>
      <c r="AB324" s="8" t="e">
        <f>IF(OR(ISNA(AB$1),ISNA($A324)),NA(),'临-燃尽0'!BM325)</f>
        <v>#N/A</v>
      </c>
      <c r="AC324" s="8" t="e">
        <f>IF(OR(ISNA(AC$1),ISNA($A324)),NA(),'临-燃尽0'!BN325)</f>
        <v>#N/A</v>
      </c>
      <c r="AD324" s="8" t="e">
        <f>IF(OR(ISNA(AD$1),ISNA($A324)),NA(),'临-燃尽0'!BO325)</f>
        <v>#N/A</v>
      </c>
      <c r="AE324" s="8" t="e">
        <f>IF(OR(ISNA(AE$1),ISNA($A324)),NA(),'临-燃尽0'!BP325)</f>
        <v>#N/A</v>
      </c>
      <c r="AF324" s="8" t="e">
        <f>IF(OR(ISNA(AF$1),ISNA($A324)),NA(),'临-燃尽0'!BQ325)</f>
        <v>#N/A</v>
      </c>
      <c r="AG324" s="8" t="e">
        <f>IF(OR(ISNA(AG$1),ISNA($A324)),NA(),'临-燃尽0'!BR325)</f>
        <v>#N/A</v>
      </c>
      <c r="AH324" s="8" t="e">
        <f>IF(OR(ISNA(AH$1),ISNA($A324)),NA(),'临-燃尽0'!BS325)</f>
        <v>#N/A</v>
      </c>
      <c r="AI324" s="8" t="e">
        <f>IF(OR(ISNA(AI$1),ISNA($A324)),NA(),'临-燃尽0'!BT325)</f>
        <v>#N/A</v>
      </c>
      <c r="AJ324" s="8" t="e">
        <f>IF(OR(ISNA(AJ$1),ISNA($A324)),NA(),'临-燃尽0'!BU325)</f>
        <v>#N/A</v>
      </c>
      <c r="AK324" s="8" t="e">
        <f>IF(OR(ISNA(AK$1),ISNA($A324)),NA(),'临-燃尽0'!BV325)</f>
        <v>#N/A</v>
      </c>
      <c r="AL324" s="8" t="e">
        <f>IF(OR(ISNA(AL$1),ISNA($A324)),NA(),'临-燃尽0'!BW325)</f>
        <v>#N/A</v>
      </c>
      <c r="AM324" s="8" t="e">
        <f>IF(OR(ISNA(AM$1),ISNA($A324)),NA(),'临-燃尽0'!BX325)</f>
        <v>#N/A</v>
      </c>
      <c r="AN324" s="8" t="e">
        <f>IF(OR(ISNA(AN$1),ISNA($A324)),NA(),'临-燃尽0'!BY325)</f>
        <v>#N/A</v>
      </c>
      <c r="AO324" s="8" t="e">
        <f>IF(OR(ISNA(AO$1),ISNA($A324)),NA(),'临-燃尽0'!BZ325)</f>
        <v>#N/A</v>
      </c>
      <c r="AP324" s="8" t="e">
        <f>IF(OR(ISNA(AP$1),ISNA($A324)),NA(),'临-燃尽0'!CA325)</f>
        <v>#N/A</v>
      </c>
      <c r="AQ324" s="8" t="e">
        <f>IF(OR(ISNA(AQ$1),ISNA($A324)),NA(),'临-燃尽0'!CB325)</f>
        <v>#N/A</v>
      </c>
      <c r="AR324" s="8" t="e">
        <f>IF(OR(ISNA(AR$1),ISNA($A324)),NA(),'临-燃尽0'!CC325)</f>
        <v>#N/A</v>
      </c>
      <c r="AS324" s="8" t="e">
        <f>IF(OR(ISNA(AS$1),ISNA($A324)),NA(),'临-燃尽0'!CD325)</f>
        <v>#N/A</v>
      </c>
      <c r="AT324" s="8" t="e">
        <f>IF(OR(ISNA(AT$1),ISNA($A324)),NA(),'临-燃尽0'!CE325)</f>
        <v>#N/A</v>
      </c>
      <c r="AU324" s="8" t="e">
        <f>IF(OR(ISNA(AU$1),ISNA($A324)),NA(),'临-燃尽0'!CF325)</f>
        <v>#N/A</v>
      </c>
      <c r="AV324" s="8" t="e">
        <f>IF(OR(ISNA(AV$1),ISNA($A324)),NA(),'临-燃尽0'!CG325)</f>
        <v>#N/A</v>
      </c>
      <c r="AW324" s="8" t="e">
        <f>IF(OR(ISNA(AW$1),ISNA($A324)),NA(),'临-燃尽0'!CH325)</f>
        <v>#N/A</v>
      </c>
      <c r="AX324" s="8" t="e">
        <f>IF(OR(ISNA(AX$1),ISNA($A324)),NA(),'临-燃尽0'!CI325)</f>
        <v>#N/A</v>
      </c>
      <c r="AY324" s="8" t="e">
        <f>IF(OR(ISNA(AY$1),ISNA($A324)),NA(),'临-燃尽0'!CJ325)</f>
        <v>#N/A</v>
      </c>
      <c r="AZ324" s="8" t="e">
        <f>IF(OR(ISNA(AZ$1),ISNA($A324)),NA(),'临-燃尽0'!CK325)</f>
        <v>#N/A</v>
      </c>
    </row>
    <row r="325" spans="1:52">
      <c r="A325" s="8" t="e">
        <f>IF(OR('临-燃尽0'!AL326="",'临-燃尽0'!AL326="总计"),NA(),'临-燃尽0'!AL326)</f>
        <v>#N/A</v>
      </c>
      <c r="B325" s="8" t="e">
        <f>IF(ISNA($A325),NA(),'临-燃尽0'!AM326)</f>
        <v>#N/A</v>
      </c>
      <c r="C325" s="8" t="e">
        <f>IF(ISNA($A325),NA(),'临-燃尽0'!AN326)</f>
        <v>#N/A</v>
      </c>
      <c r="D325" s="8" t="e">
        <f>IF(ISNA($A325),NA(),'临-燃尽0'!AO326)</f>
        <v>#N/A</v>
      </c>
      <c r="E325" s="8" t="e">
        <f>IF(OR(ISNA(E$1),ISNA($A325)),NA(),'临-燃尽0'!AP326)</f>
        <v>#N/A</v>
      </c>
      <c r="F325" s="8" t="e">
        <f>IF(OR(ISNA(F$1),ISNA($A325)),NA(),'临-燃尽0'!AQ326)</f>
        <v>#N/A</v>
      </c>
      <c r="G325" s="8" t="e">
        <f>IF(OR(ISNA(G$1),ISNA($A325)),NA(),'临-燃尽0'!AR326)</f>
        <v>#N/A</v>
      </c>
      <c r="H325" s="8" t="e">
        <f>IF(OR(ISNA(H$1),ISNA($A325)),NA(),'临-燃尽0'!AS326)</f>
        <v>#N/A</v>
      </c>
      <c r="I325" s="8" t="e">
        <f>IF(OR(ISNA(I$1),ISNA($A325)),NA(),'临-燃尽0'!AT326)</f>
        <v>#N/A</v>
      </c>
      <c r="J325" s="8" t="e">
        <f>IF(OR(ISNA(J$1),ISNA($A325)),NA(),'临-燃尽0'!AU326)</f>
        <v>#N/A</v>
      </c>
      <c r="K325" s="8" t="e">
        <f>IF(OR(ISNA(K$1),ISNA($A325)),NA(),'临-燃尽0'!AV326)</f>
        <v>#N/A</v>
      </c>
      <c r="L325" s="8" t="e">
        <f>IF(OR(ISNA(L$1),ISNA($A325)),NA(),'临-燃尽0'!AW326)</f>
        <v>#N/A</v>
      </c>
      <c r="M325" s="8" t="e">
        <f>IF(OR(ISNA(M$1),ISNA($A325)),NA(),'临-燃尽0'!AX326)</f>
        <v>#N/A</v>
      </c>
      <c r="N325" s="8" t="e">
        <f>IF(OR(ISNA(N$1),ISNA($A325)),NA(),'临-燃尽0'!AY326)</f>
        <v>#N/A</v>
      </c>
      <c r="O325" s="8" t="e">
        <f>IF(OR(ISNA(O$1),ISNA($A325)),NA(),'临-燃尽0'!AZ326)</f>
        <v>#N/A</v>
      </c>
      <c r="P325" s="8" t="e">
        <f>IF(OR(ISNA(P$1),ISNA($A325)),NA(),'临-燃尽0'!BA326)</f>
        <v>#N/A</v>
      </c>
      <c r="Q325" s="8" t="e">
        <f>IF(OR(ISNA(Q$1),ISNA($A325)),NA(),'临-燃尽0'!BB326)</f>
        <v>#N/A</v>
      </c>
      <c r="R325" s="8" t="e">
        <f>IF(OR(ISNA(R$1),ISNA($A325)),NA(),'临-燃尽0'!BC326)</f>
        <v>#N/A</v>
      </c>
      <c r="S325" s="8" t="e">
        <f>IF(OR(ISNA(S$1),ISNA($A325)),NA(),'临-燃尽0'!BD326)</f>
        <v>#N/A</v>
      </c>
      <c r="T325" s="8" t="e">
        <f>IF(OR(ISNA(T$1),ISNA($A325)),NA(),'临-燃尽0'!BE326)</f>
        <v>#N/A</v>
      </c>
      <c r="U325" s="8" t="e">
        <f>IF(OR(ISNA(U$1),ISNA($A325)),NA(),'临-燃尽0'!BF326)</f>
        <v>#N/A</v>
      </c>
      <c r="V325" s="8" t="e">
        <f>IF(OR(ISNA(V$1),ISNA($A325)),NA(),'临-燃尽0'!BG326)</f>
        <v>#N/A</v>
      </c>
      <c r="W325" s="8" t="e">
        <f>IF(OR(ISNA(W$1),ISNA($A325)),NA(),'临-燃尽0'!BH326)</f>
        <v>#N/A</v>
      </c>
      <c r="X325" s="8" t="e">
        <f>IF(OR(ISNA(X$1),ISNA($A325)),NA(),'临-燃尽0'!BI326)</f>
        <v>#N/A</v>
      </c>
      <c r="Y325" s="8" t="e">
        <f>IF(OR(ISNA(Y$1),ISNA($A325)),NA(),'临-燃尽0'!BJ326)</f>
        <v>#N/A</v>
      </c>
      <c r="Z325" s="8" t="e">
        <f>IF(OR(ISNA(Z$1),ISNA($A325)),NA(),'临-燃尽0'!BK326)</f>
        <v>#N/A</v>
      </c>
      <c r="AA325" s="8" t="e">
        <f>IF(OR(ISNA(AA$1),ISNA($A325)),NA(),'临-燃尽0'!BL326)</f>
        <v>#N/A</v>
      </c>
      <c r="AB325" s="8" t="e">
        <f>IF(OR(ISNA(AB$1),ISNA($A325)),NA(),'临-燃尽0'!BM326)</f>
        <v>#N/A</v>
      </c>
      <c r="AC325" s="8" t="e">
        <f>IF(OR(ISNA(AC$1),ISNA($A325)),NA(),'临-燃尽0'!BN326)</f>
        <v>#N/A</v>
      </c>
      <c r="AD325" s="8" t="e">
        <f>IF(OR(ISNA(AD$1),ISNA($A325)),NA(),'临-燃尽0'!BO326)</f>
        <v>#N/A</v>
      </c>
      <c r="AE325" s="8" t="e">
        <f>IF(OR(ISNA(AE$1),ISNA($A325)),NA(),'临-燃尽0'!BP326)</f>
        <v>#N/A</v>
      </c>
      <c r="AF325" s="8" t="e">
        <f>IF(OR(ISNA(AF$1),ISNA($A325)),NA(),'临-燃尽0'!BQ326)</f>
        <v>#N/A</v>
      </c>
      <c r="AG325" s="8" t="e">
        <f>IF(OR(ISNA(AG$1),ISNA($A325)),NA(),'临-燃尽0'!BR326)</f>
        <v>#N/A</v>
      </c>
      <c r="AH325" s="8" t="e">
        <f>IF(OR(ISNA(AH$1),ISNA($A325)),NA(),'临-燃尽0'!BS326)</f>
        <v>#N/A</v>
      </c>
      <c r="AI325" s="8" t="e">
        <f>IF(OR(ISNA(AI$1),ISNA($A325)),NA(),'临-燃尽0'!BT326)</f>
        <v>#N/A</v>
      </c>
      <c r="AJ325" s="8" t="e">
        <f>IF(OR(ISNA(AJ$1),ISNA($A325)),NA(),'临-燃尽0'!BU326)</f>
        <v>#N/A</v>
      </c>
      <c r="AK325" s="8" t="e">
        <f>IF(OR(ISNA(AK$1),ISNA($A325)),NA(),'临-燃尽0'!BV326)</f>
        <v>#N/A</v>
      </c>
      <c r="AL325" s="8" t="e">
        <f>IF(OR(ISNA(AL$1),ISNA($A325)),NA(),'临-燃尽0'!BW326)</f>
        <v>#N/A</v>
      </c>
      <c r="AM325" s="8" t="e">
        <f>IF(OR(ISNA(AM$1),ISNA($A325)),NA(),'临-燃尽0'!BX326)</f>
        <v>#N/A</v>
      </c>
      <c r="AN325" s="8" t="e">
        <f>IF(OR(ISNA(AN$1),ISNA($A325)),NA(),'临-燃尽0'!BY326)</f>
        <v>#N/A</v>
      </c>
      <c r="AO325" s="8" t="e">
        <f>IF(OR(ISNA(AO$1),ISNA($A325)),NA(),'临-燃尽0'!BZ326)</f>
        <v>#N/A</v>
      </c>
      <c r="AP325" s="8" t="e">
        <f>IF(OR(ISNA(AP$1),ISNA($A325)),NA(),'临-燃尽0'!CA326)</f>
        <v>#N/A</v>
      </c>
      <c r="AQ325" s="8" t="e">
        <f>IF(OR(ISNA(AQ$1),ISNA($A325)),NA(),'临-燃尽0'!CB326)</f>
        <v>#N/A</v>
      </c>
      <c r="AR325" s="8" t="e">
        <f>IF(OR(ISNA(AR$1),ISNA($A325)),NA(),'临-燃尽0'!CC326)</f>
        <v>#N/A</v>
      </c>
      <c r="AS325" s="8" t="e">
        <f>IF(OR(ISNA(AS$1),ISNA($A325)),NA(),'临-燃尽0'!CD326)</f>
        <v>#N/A</v>
      </c>
      <c r="AT325" s="8" t="e">
        <f>IF(OR(ISNA(AT$1),ISNA($A325)),NA(),'临-燃尽0'!CE326)</f>
        <v>#N/A</v>
      </c>
      <c r="AU325" s="8" t="e">
        <f>IF(OR(ISNA(AU$1),ISNA($A325)),NA(),'临-燃尽0'!CF326)</f>
        <v>#N/A</v>
      </c>
      <c r="AV325" s="8" t="e">
        <f>IF(OR(ISNA(AV$1),ISNA($A325)),NA(),'临-燃尽0'!CG326)</f>
        <v>#N/A</v>
      </c>
      <c r="AW325" s="8" t="e">
        <f>IF(OR(ISNA(AW$1),ISNA($A325)),NA(),'临-燃尽0'!CH326)</f>
        <v>#N/A</v>
      </c>
      <c r="AX325" s="8" t="e">
        <f>IF(OR(ISNA(AX$1),ISNA($A325)),NA(),'临-燃尽0'!CI326)</f>
        <v>#N/A</v>
      </c>
      <c r="AY325" s="8" t="e">
        <f>IF(OR(ISNA(AY$1),ISNA($A325)),NA(),'临-燃尽0'!CJ326)</f>
        <v>#N/A</v>
      </c>
      <c r="AZ325" s="8" t="e">
        <f>IF(OR(ISNA(AZ$1),ISNA($A325)),NA(),'临-燃尽0'!CK326)</f>
        <v>#N/A</v>
      </c>
    </row>
    <row r="326" spans="1:52">
      <c r="A326" s="8" t="e">
        <f>IF(OR('临-燃尽0'!AL327="",'临-燃尽0'!AL327="总计"),NA(),'临-燃尽0'!AL327)</f>
        <v>#N/A</v>
      </c>
      <c r="B326" s="8" t="e">
        <f>IF(ISNA($A326),NA(),'临-燃尽0'!AM327)</f>
        <v>#N/A</v>
      </c>
      <c r="C326" s="8" t="e">
        <f>IF(ISNA($A326),NA(),'临-燃尽0'!AN327)</f>
        <v>#N/A</v>
      </c>
      <c r="D326" s="8" t="e">
        <f>IF(ISNA($A326),NA(),'临-燃尽0'!AO327)</f>
        <v>#N/A</v>
      </c>
      <c r="E326" s="8" t="e">
        <f>IF(OR(ISNA(E$1),ISNA($A326)),NA(),'临-燃尽0'!AP327)</f>
        <v>#N/A</v>
      </c>
      <c r="F326" s="8" t="e">
        <f>IF(OR(ISNA(F$1),ISNA($A326)),NA(),'临-燃尽0'!AQ327)</f>
        <v>#N/A</v>
      </c>
      <c r="G326" s="8" t="e">
        <f>IF(OR(ISNA(G$1),ISNA($A326)),NA(),'临-燃尽0'!AR327)</f>
        <v>#N/A</v>
      </c>
      <c r="H326" s="8" t="e">
        <f>IF(OR(ISNA(H$1),ISNA($A326)),NA(),'临-燃尽0'!AS327)</f>
        <v>#N/A</v>
      </c>
      <c r="I326" s="8" t="e">
        <f>IF(OR(ISNA(I$1),ISNA($A326)),NA(),'临-燃尽0'!AT327)</f>
        <v>#N/A</v>
      </c>
      <c r="J326" s="8" t="e">
        <f>IF(OR(ISNA(J$1),ISNA($A326)),NA(),'临-燃尽0'!AU327)</f>
        <v>#N/A</v>
      </c>
      <c r="K326" s="8" t="e">
        <f>IF(OR(ISNA(K$1),ISNA($A326)),NA(),'临-燃尽0'!AV327)</f>
        <v>#N/A</v>
      </c>
      <c r="L326" s="8" t="e">
        <f>IF(OR(ISNA(L$1),ISNA($A326)),NA(),'临-燃尽0'!AW327)</f>
        <v>#N/A</v>
      </c>
      <c r="M326" s="8" t="e">
        <f>IF(OR(ISNA(M$1),ISNA($A326)),NA(),'临-燃尽0'!AX327)</f>
        <v>#N/A</v>
      </c>
      <c r="N326" s="8" t="e">
        <f>IF(OR(ISNA(N$1),ISNA($A326)),NA(),'临-燃尽0'!AY327)</f>
        <v>#N/A</v>
      </c>
      <c r="O326" s="8" t="e">
        <f>IF(OR(ISNA(O$1),ISNA($A326)),NA(),'临-燃尽0'!AZ327)</f>
        <v>#N/A</v>
      </c>
      <c r="P326" s="8" t="e">
        <f>IF(OR(ISNA(P$1),ISNA($A326)),NA(),'临-燃尽0'!BA327)</f>
        <v>#N/A</v>
      </c>
      <c r="Q326" s="8" t="e">
        <f>IF(OR(ISNA(Q$1),ISNA($A326)),NA(),'临-燃尽0'!BB327)</f>
        <v>#N/A</v>
      </c>
      <c r="R326" s="8" t="e">
        <f>IF(OR(ISNA(R$1),ISNA($A326)),NA(),'临-燃尽0'!BC327)</f>
        <v>#N/A</v>
      </c>
      <c r="S326" s="8" t="e">
        <f>IF(OR(ISNA(S$1),ISNA($A326)),NA(),'临-燃尽0'!BD327)</f>
        <v>#N/A</v>
      </c>
      <c r="T326" s="8" t="e">
        <f>IF(OR(ISNA(T$1),ISNA($A326)),NA(),'临-燃尽0'!BE327)</f>
        <v>#N/A</v>
      </c>
      <c r="U326" s="8" t="e">
        <f>IF(OR(ISNA(U$1),ISNA($A326)),NA(),'临-燃尽0'!BF327)</f>
        <v>#N/A</v>
      </c>
      <c r="V326" s="8" t="e">
        <f>IF(OR(ISNA(V$1),ISNA($A326)),NA(),'临-燃尽0'!BG327)</f>
        <v>#N/A</v>
      </c>
      <c r="W326" s="8" t="e">
        <f>IF(OR(ISNA(W$1),ISNA($A326)),NA(),'临-燃尽0'!BH327)</f>
        <v>#N/A</v>
      </c>
      <c r="X326" s="8" t="e">
        <f>IF(OR(ISNA(X$1),ISNA($A326)),NA(),'临-燃尽0'!BI327)</f>
        <v>#N/A</v>
      </c>
      <c r="Y326" s="8" t="e">
        <f>IF(OR(ISNA(Y$1),ISNA($A326)),NA(),'临-燃尽0'!BJ327)</f>
        <v>#N/A</v>
      </c>
      <c r="Z326" s="8" t="e">
        <f>IF(OR(ISNA(Z$1),ISNA($A326)),NA(),'临-燃尽0'!BK327)</f>
        <v>#N/A</v>
      </c>
      <c r="AA326" s="8" t="e">
        <f>IF(OR(ISNA(AA$1),ISNA($A326)),NA(),'临-燃尽0'!BL327)</f>
        <v>#N/A</v>
      </c>
      <c r="AB326" s="8" t="e">
        <f>IF(OR(ISNA(AB$1),ISNA($A326)),NA(),'临-燃尽0'!BM327)</f>
        <v>#N/A</v>
      </c>
      <c r="AC326" s="8" t="e">
        <f>IF(OR(ISNA(AC$1),ISNA($A326)),NA(),'临-燃尽0'!BN327)</f>
        <v>#N/A</v>
      </c>
      <c r="AD326" s="8" t="e">
        <f>IF(OR(ISNA(AD$1),ISNA($A326)),NA(),'临-燃尽0'!BO327)</f>
        <v>#N/A</v>
      </c>
      <c r="AE326" s="8" t="e">
        <f>IF(OR(ISNA(AE$1),ISNA($A326)),NA(),'临-燃尽0'!BP327)</f>
        <v>#N/A</v>
      </c>
      <c r="AF326" s="8" t="e">
        <f>IF(OR(ISNA(AF$1),ISNA($A326)),NA(),'临-燃尽0'!BQ327)</f>
        <v>#N/A</v>
      </c>
      <c r="AG326" s="8" t="e">
        <f>IF(OR(ISNA(AG$1),ISNA($A326)),NA(),'临-燃尽0'!BR327)</f>
        <v>#N/A</v>
      </c>
      <c r="AH326" s="8" t="e">
        <f>IF(OR(ISNA(AH$1),ISNA($A326)),NA(),'临-燃尽0'!BS327)</f>
        <v>#N/A</v>
      </c>
      <c r="AI326" s="8" t="e">
        <f>IF(OR(ISNA(AI$1),ISNA($A326)),NA(),'临-燃尽0'!BT327)</f>
        <v>#N/A</v>
      </c>
      <c r="AJ326" s="8" t="e">
        <f>IF(OR(ISNA(AJ$1),ISNA($A326)),NA(),'临-燃尽0'!BU327)</f>
        <v>#N/A</v>
      </c>
      <c r="AK326" s="8" t="e">
        <f>IF(OR(ISNA(AK$1),ISNA($A326)),NA(),'临-燃尽0'!BV327)</f>
        <v>#N/A</v>
      </c>
      <c r="AL326" s="8" t="e">
        <f>IF(OR(ISNA(AL$1),ISNA($A326)),NA(),'临-燃尽0'!BW327)</f>
        <v>#N/A</v>
      </c>
      <c r="AM326" s="8" t="e">
        <f>IF(OR(ISNA(AM$1),ISNA($A326)),NA(),'临-燃尽0'!BX327)</f>
        <v>#N/A</v>
      </c>
      <c r="AN326" s="8" t="e">
        <f>IF(OR(ISNA(AN$1),ISNA($A326)),NA(),'临-燃尽0'!BY327)</f>
        <v>#N/A</v>
      </c>
      <c r="AO326" s="8" t="e">
        <f>IF(OR(ISNA(AO$1),ISNA($A326)),NA(),'临-燃尽0'!BZ327)</f>
        <v>#N/A</v>
      </c>
      <c r="AP326" s="8" t="e">
        <f>IF(OR(ISNA(AP$1),ISNA($A326)),NA(),'临-燃尽0'!CA327)</f>
        <v>#N/A</v>
      </c>
      <c r="AQ326" s="8" t="e">
        <f>IF(OR(ISNA(AQ$1),ISNA($A326)),NA(),'临-燃尽0'!CB327)</f>
        <v>#N/A</v>
      </c>
      <c r="AR326" s="8" t="e">
        <f>IF(OR(ISNA(AR$1),ISNA($A326)),NA(),'临-燃尽0'!CC327)</f>
        <v>#N/A</v>
      </c>
      <c r="AS326" s="8" t="e">
        <f>IF(OR(ISNA(AS$1),ISNA($A326)),NA(),'临-燃尽0'!CD327)</f>
        <v>#N/A</v>
      </c>
      <c r="AT326" s="8" t="e">
        <f>IF(OR(ISNA(AT$1),ISNA($A326)),NA(),'临-燃尽0'!CE327)</f>
        <v>#N/A</v>
      </c>
      <c r="AU326" s="8" t="e">
        <f>IF(OR(ISNA(AU$1),ISNA($A326)),NA(),'临-燃尽0'!CF327)</f>
        <v>#N/A</v>
      </c>
      <c r="AV326" s="8" t="e">
        <f>IF(OR(ISNA(AV$1),ISNA($A326)),NA(),'临-燃尽0'!CG327)</f>
        <v>#N/A</v>
      </c>
      <c r="AW326" s="8" t="e">
        <f>IF(OR(ISNA(AW$1),ISNA($A326)),NA(),'临-燃尽0'!CH327)</f>
        <v>#N/A</v>
      </c>
      <c r="AX326" s="8" t="e">
        <f>IF(OR(ISNA(AX$1),ISNA($A326)),NA(),'临-燃尽0'!CI327)</f>
        <v>#N/A</v>
      </c>
      <c r="AY326" s="8" t="e">
        <f>IF(OR(ISNA(AY$1),ISNA($A326)),NA(),'临-燃尽0'!CJ327)</f>
        <v>#N/A</v>
      </c>
      <c r="AZ326" s="8" t="e">
        <f>IF(OR(ISNA(AZ$1),ISNA($A326)),NA(),'临-燃尽0'!CK327)</f>
        <v>#N/A</v>
      </c>
    </row>
    <row r="327" spans="1:52">
      <c r="A327" s="8" t="e">
        <f>IF(OR('临-燃尽0'!AL328="",'临-燃尽0'!AL328="总计"),NA(),'临-燃尽0'!AL328)</f>
        <v>#N/A</v>
      </c>
      <c r="B327" s="8" t="e">
        <f>IF(ISNA($A327),NA(),'临-燃尽0'!AM328)</f>
        <v>#N/A</v>
      </c>
      <c r="C327" s="8" t="e">
        <f>IF(ISNA($A327),NA(),'临-燃尽0'!AN328)</f>
        <v>#N/A</v>
      </c>
      <c r="D327" s="8" t="e">
        <f>IF(ISNA($A327),NA(),'临-燃尽0'!AO328)</f>
        <v>#N/A</v>
      </c>
      <c r="E327" s="8" t="e">
        <f>IF(OR(ISNA(E$1),ISNA($A327)),NA(),'临-燃尽0'!AP328)</f>
        <v>#N/A</v>
      </c>
      <c r="F327" s="8" t="e">
        <f>IF(OR(ISNA(F$1),ISNA($A327)),NA(),'临-燃尽0'!AQ328)</f>
        <v>#N/A</v>
      </c>
      <c r="G327" s="8" t="e">
        <f>IF(OR(ISNA(G$1),ISNA($A327)),NA(),'临-燃尽0'!AR328)</f>
        <v>#N/A</v>
      </c>
      <c r="H327" s="8" t="e">
        <f>IF(OR(ISNA(H$1),ISNA($A327)),NA(),'临-燃尽0'!AS328)</f>
        <v>#N/A</v>
      </c>
      <c r="I327" s="8" t="e">
        <f>IF(OR(ISNA(I$1),ISNA($A327)),NA(),'临-燃尽0'!AT328)</f>
        <v>#N/A</v>
      </c>
      <c r="J327" s="8" t="e">
        <f>IF(OR(ISNA(J$1),ISNA($A327)),NA(),'临-燃尽0'!AU328)</f>
        <v>#N/A</v>
      </c>
      <c r="K327" s="8" t="e">
        <f>IF(OR(ISNA(K$1),ISNA($A327)),NA(),'临-燃尽0'!AV328)</f>
        <v>#N/A</v>
      </c>
      <c r="L327" s="8" t="e">
        <f>IF(OR(ISNA(L$1),ISNA($A327)),NA(),'临-燃尽0'!AW328)</f>
        <v>#N/A</v>
      </c>
      <c r="M327" s="8" t="e">
        <f>IF(OR(ISNA(M$1),ISNA($A327)),NA(),'临-燃尽0'!AX328)</f>
        <v>#N/A</v>
      </c>
      <c r="N327" s="8" t="e">
        <f>IF(OR(ISNA(N$1),ISNA($A327)),NA(),'临-燃尽0'!AY328)</f>
        <v>#N/A</v>
      </c>
      <c r="O327" s="8" t="e">
        <f>IF(OR(ISNA(O$1),ISNA($A327)),NA(),'临-燃尽0'!AZ328)</f>
        <v>#N/A</v>
      </c>
      <c r="P327" s="8" t="e">
        <f>IF(OR(ISNA(P$1),ISNA($A327)),NA(),'临-燃尽0'!BA328)</f>
        <v>#N/A</v>
      </c>
      <c r="Q327" s="8" t="e">
        <f>IF(OR(ISNA(Q$1),ISNA($A327)),NA(),'临-燃尽0'!BB328)</f>
        <v>#N/A</v>
      </c>
      <c r="R327" s="8" t="e">
        <f>IF(OR(ISNA(R$1),ISNA($A327)),NA(),'临-燃尽0'!BC328)</f>
        <v>#N/A</v>
      </c>
      <c r="S327" s="8" t="e">
        <f>IF(OR(ISNA(S$1),ISNA($A327)),NA(),'临-燃尽0'!BD328)</f>
        <v>#N/A</v>
      </c>
      <c r="T327" s="8" t="e">
        <f>IF(OR(ISNA(T$1),ISNA($A327)),NA(),'临-燃尽0'!BE328)</f>
        <v>#N/A</v>
      </c>
      <c r="U327" s="8" t="e">
        <f>IF(OR(ISNA(U$1),ISNA($A327)),NA(),'临-燃尽0'!BF328)</f>
        <v>#N/A</v>
      </c>
      <c r="V327" s="8" t="e">
        <f>IF(OR(ISNA(V$1),ISNA($A327)),NA(),'临-燃尽0'!BG328)</f>
        <v>#N/A</v>
      </c>
      <c r="W327" s="8" t="e">
        <f>IF(OR(ISNA(W$1),ISNA($A327)),NA(),'临-燃尽0'!BH328)</f>
        <v>#N/A</v>
      </c>
      <c r="X327" s="8" t="e">
        <f>IF(OR(ISNA(X$1),ISNA($A327)),NA(),'临-燃尽0'!BI328)</f>
        <v>#N/A</v>
      </c>
      <c r="Y327" s="8" t="e">
        <f>IF(OR(ISNA(Y$1),ISNA($A327)),NA(),'临-燃尽0'!BJ328)</f>
        <v>#N/A</v>
      </c>
      <c r="Z327" s="8" t="e">
        <f>IF(OR(ISNA(Z$1),ISNA($A327)),NA(),'临-燃尽0'!BK328)</f>
        <v>#N/A</v>
      </c>
      <c r="AA327" s="8" t="e">
        <f>IF(OR(ISNA(AA$1),ISNA($A327)),NA(),'临-燃尽0'!BL328)</f>
        <v>#N/A</v>
      </c>
      <c r="AB327" s="8" t="e">
        <f>IF(OR(ISNA(AB$1),ISNA($A327)),NA(),'临-燃尽0'!BM328)</f>
        <v>#N/A</v>
      </c>
      <c r="AC327" s="8" t="e">
        <f>IF(OR(ISNA(AC$1),ISNA($A327)),NA(),'临-燃尽0'!BN328)</f>
        <v>#N/A</v>
      </c>
      <c r="AD327" s="8" t="e">
        <f>IF(OR(ISNA(AD$1),ISNA($A327)),NA(),'临-燃尽0'!BO328)</f>
        <v>#N/A</v>
      </c>
      <c r="AE327" s="8" t="e">
        <f>IF(OR(ISNA(AE$1),ISNA($A327)),NA(),'临-燃尽0'!BP328)</f>
        <v>#N/A</v>
      </c>
      <c r="AF327" s="8" t="e">
        <f>IF(OR(ISNA(AF$1),ISNA($A327)),NA(),'临-燃尽0'!BQ328)</f>
        <v>#N/A</v>
      </c>
      <c r="AG327" s="8" t="e">
        <f>IF(OR(ISNA(AG$1),ISNA($A327)),NA(),'临-燃尽0'!BR328)</f>
        <v>#N/A</v>
      </c>
      <c r="AH327" s="8" t="e">
        <f>IF(OR(ISNA(AH$1),ISNA($A327)),NA(),'临-燃尽0'!BS328)</f>
        <v>#N/A</v>
      </c>
      <c r="AI327" s="8" t="e">
        <f>IF(OR(ISNA(AI$1),ISNA($A327)),NA(),'临-燃尽0'!BT328)</f>
        <v>#N/A</v>
      </c>
      <c r="AJ327" s="8" t="e">
        <f>IF(OR(ISNA(AJ$1),ISNA($A327)),NA(),'临-燃尽0'!BU328)</f>
        <v>#N/A</v>
      </c>
      <c r="AK327" s="8" t="e">
        <f>IF(OR(ISNA(AK$1),ISNA($A327)),NA(),'临-燃尽0'!BV328)</f>
        <v>#N/A</v>
      </c>
      <c r="AL327" s="8" t="e">
        <f>IF(OR(ISNA(AL$1),ISNA($A327)),NA(),'临-燃尽0'!BW328)</f>
        <v>#N/A</v>
      </c>
      <c r="AM327" s="8" t="e">
        <f>IF(OR(ISNA(AM$1),ISNA($A327)),NA(),'临-燃尽0'!BX328)</f>
        <v>#N/A</v>
      </c>
      <c r="AN327" s="8" t="e">
        <f>IF(OR(ISNA(AN$1),ISNA($A327)),NA(),'临-燃尽0'!BY328)</f>
        <v>#N/A</v>
      </c>
      <c r="AO327" s="8" t="e">
        <f>IF(OR(ISNA(AO$1),ISNA($A327)),NA(),'临-燃尽0'!BZ328)</f>
        <v>#N/A</v>
      </c>
      <c r="AP327" s="8" t="e">
        <f>IF(OR(ISNA(AP$1),ISNA($A327)),NA(),'临-燃尽0'!CA328)</f>
        <v>#N/A</v>
      </c>
      <c r="AQ327" s="8" t="e">
        <f>IF(OR(ISNA(AQ$1),ISNA($A327)),NA(),'临-燃尽0'!CB328)</f>
        <v>#N/A</v>
      </c>
      <c r="AR327" s="8" t="e">
        <f>IF(OR(ISNA(AR$1),ISNA($A327)),NA(),'临-燃尽0'!CC328)</f>
        <v>#N/A</v>
      </c>
      <c r="AS327" s="8" t="e">
        <f>IF(OR(ISNA(AS$1),ISNA($A327)),NA(),'临-燃尽0'!CD328)</f>
        <v>#N/A</v>
      </c>
      <c r="AT327" s="8" t="e">
        <f>IF(OR(ISNA(AT$1),ISNA($A327)),NA(),'临-燃尽0'!CE328)</f>
        <v>#N/A</v>
      </c>
      <c r="AU327" s="8" t="e">
        <f>IF(OR(ISNA(AU$1),ISNA($A327)),NA(),'临-燃尽0'!CF328)</f>
        <v>#N/A</v>
      </c>
      <c r="AV327" s="8" t="e">
        <f>IF(OR(ISNA(AV$1),ISNA($A327)),NA(),'临-燃尽0'!CG328)</f>
        <v>#N/A</v>
      </c>
      <c r="AW327" s="8" t="e">
        <f>IF(OR(ISNA(AW$1),ISNA($A327)),NA(),'临-燃尽0'!CH328)</f>
        <v>#N/A</v>
      </c>
      <c r="AX327" s="8" t="e">
        <f>IF(OR(ISNA(AX$1),ISNA($A327)),NA(),'临-燃尽0'!CI328)</f>
        <v>#N/A</v>
      </c>
      <c r="AY327" s="8" t="e">
        <f>IF(OR(ISNA(AY$1),ISNA($A327)),NA(),'临-燃尽0'!CJ328)</f>
        <v>#N/A</v>
      </c>
      <c r="AZ327" s="8" t="e">
        <f>IF(OR(ISNA(AZ$1),ISNA($A327)),NA(),'临-燃尽0'!CK328)</f>
        <v>#N/A</v>
      </c>
    </row>
    <row r="328" spans="1:52">
      <c r="A328" s="8" t="e">
        <f>IF(OR('临-燃尽0'!AL329="",'临-燃尽0'!AL329="总计"),NA(),'临-燃尽0'!AL329)</f>
        <v>#N/A</v>
      </c>
      <c r="B328" s="8" t="e">
        <f>IF(ISNA($A328),NA(),'临-燃尽0'!AM329)</f>
        <v>#N/A</v>
      </c>
      <c r="C328" s="8" t="e">
        <f>IF(ISNA($A328),NA(),'临-燃尽0'!AN329)</f>
        <v>#N/A</v>
      </c>
      <c r="D328" s="8" t="e">
        <f>IF(ISNA($A328),NA(),'临-燃尽0'!AO329)</f>
        <v>#N/A</v>
      </c>
      <c r="E328" s="8" t="e">
        <f>IF(OR(ISNA(E$1),ISNA($A328)),NA(),'临-燃尽0'!AP329)</f>
        <v>#N/A</v>
      </c>
      <c r="F328" s="8" t="e">
        <f>IF(OR(ISNA(F$1),ISNA($A328)),NA(),'临-燃尽0'!AQ329)</f>
        <v>#N/A</v>
      </c>
      <c r="G328" s="8" t="e">
        <f>IF(OR(ISNA(G$1),ISNA($A328)),NA(),'临-燃尽0'!AR329)</f>
        <v>#N/A</v>
      </c>
      <c r="H328" s="8" t="e">
        <f>IF(OR(ISNA(H$1),ISNA($A328)),NA(),'临-燃尽0'!AS329)</f>
        <v>#N/A</v>
      </c>
      <c r="I328" s="8" t="e">
        <f>IF(OR(ISNA(I$1),ISNA($A328)),NA(),'临-燃尽0'!AT329)</f>
        <v>#N/A</v>
      </c>
      <c r="J328" s="8" t="e">
        <f>IF(OR(ISNA(J$1),ISNA($A328)),NA(),'临-燃尽0'!AU329)</f>
        <v>#N/A</v>
      </c>
      <c r="K328" s="8" t="e">
        <f>IF(OR(ISNA(K$1),ISNA($A328)),NA(),'临-燃尽0'!AV329)</f>
        <v>#N/A</v>
      </c>
      <c r="L328" s="8" t="e">
        <f>IF(OR(ISNA(L$1),ISNA($A328)),NA(),'临-燃尽0'!AW329)</f>
        <v>#N/A</v>
      </c>
      <c r="M328" s="8" t="e">
        <f>IF(OR(ISNA(M$1),ISNA($A328)),NA(),'临-燃尽0'!AX329)</f>
        <v>#N/A</v>
      </c>
      <c r="N328" s="8" t="e">
        <f>IF(OR(ISNA(N$1),ISNA($A328)),NA(),'临-燃尽0'!AY329)</f>
        <v>#N/A</v>
      </c>
      <c r="O328" s="8" t="e">
        <f>IF(OR(ISNA(O$1),ISNA($A328)),NA(),'临-燃尽0'!AZ329)</f>
        <v>#N/A</v>
      </c>
      <c r="P328" s="8" t="e">
        <f>IF(OR(ISNA(P$1),ISNA($A328)),NA(),'临-燃尽0'!BA329)</f>
        <v>#N/A</v>
      </c>
      <c r="Q328" s="8" t="e">
        <f>IF(OR(ISNA(Q$1),ISNA($A328)),NA(),'临-燃尽0'!BB329)</f>
        <v>#N/A</v>
      </c>
      <c r="R328" s="8" t="e">
        <f>IF(OR(ISNA(R$1),ISNA($A328)),NA(),'临-燃尽0'!BC329)</f>
        <v>#N/A</v>
      </c>
      <c r="S328" s="8" t="e">
        <f>IF(OR(ISNA(S$1),ISNA($A328)),NA(),'临-燃尽0'!BD329)</f>
        <v>#N/A</v>
      </c>
      <c r="T328" s="8" t="e">
        <f>IF(OR(ISNA(T$1),ISNA($A328)),NA(),'临-燃尽0'!BE329)</f>
        <v>#N/A</v>
      </c>
      <c r="U328" s="8" t="e">
        <f>IF(OR(ISNA(U$1),ISNA($A328)),NA(),'临-燃尽0'!BF329)</f>
        <v>#N/A</v>
      </c>
      <c r="V328" s="8" t="e">
        <f>IF(OR(ISNA(V$1),ISNA($A328)),NA(),'临-燃尽0'!BG329)</f>
        <v>#N/A</v>
      </c>
      <c r="W328" s="8" t="e">
        <f>IF(OR(ISNA(W$1),ISNA($A328)),NA(),'临-燃尽0'!BH329)</f>
        <v>#N/A</v>
      </c>
      <c r="X328" s="8" t="e">
        <f>IF(OR(ISNA(X$1),ISNA($A328)),NA(),'临-燃尽0'!BI329)</f>
        <v>#N/A</v>
      </c>
      <c r="Y328" s="8" t="e">
        <f>IF(OR(ISNA(Y$1),ISNA($A328)),NA(),'临-燃尽0'!BJ329)</f>
        <v>#N/A</v>
      </c>
      <c r="Z328" s="8" t="e">
        <f>IF(OR(ISNA(Z$1),ISNA($A328)),NA(),'临-燃尽0'!BK329)</f>
        <v>#N/A</v>
      </c>
      <c r="AA328" s="8" t="e">
        <f>IF(OR(ISNA(AA$1),ISNA($A328)),NA(),'临-燃尽0'!BL329)</f>
        <v>#N/A</v>
      </c>
      <c r="AB328" s="8" t="e">
        <f>IF(OR(ISNA(AB$1),ISNA($A328)),NA(),'临-燃尽0'!BM329)</f>
        <v>#N/A</v>
      </c>
      <c r="AC328" s="8" t="e">
        <f>IF(OR(ISNA(AC$1),ISNA($A328)),NA(),'临-燃尽0'!BN329)</f>
        <v>#N/A</v>
      </c>
      <c r="AD328" s="8" t="e">
        <f>IF(OR(ISNA(AD$1),ISNA($A328)),NA(),'临-燃尽0'!BO329)</f>
        <v>#N/A</v>
      </c>
      <c r="AE328" s="8" t="e">
        <f>IF(OR(ISNA(AE$1),ISNA($A328)),NA(),'临-燃尽0'!BP329)</f>
        <v>#N/A</v>
      </c>
      <c r="AF328" s="8" t="e">
        <f>IF(OR(ISNA(AF$1),ISNA($A328)),NA(),'临-燃尽0'!BQ329)</f>
        <v>#N/A</v>
      </c>
      <c r="AG328" s="8" t="e">
        <f>IF(OR(ISNA(AG$1),ISNA($A328)),NA(),'临-燃尽0'!BR329)</f>
        <v>#N/A</v>
      </c>
      <c r="AH328" s="8" t="e">
        <f>IF(OR(ISNA(AH$1),ISNA($A328)),NA(),'临-燃尽0'!BS329)</f>
        <v>#N/A</v>
      </c>
      <c r="AI328" s="8" t="e">
        <f>IF(OR(ISNA(AI$1),ISNA($A328)),NA(),'临-燃尽0'!BT329)</f>
        <v>#N/A</v>
      </c>
      <c r="AJ328" s="8" t="e">
        <f>IF(OR(ISNA(AJ$1),ISNA($A328)),NA(),'临-燃尽0'!BU329)</f>
        <v>#N/A</v>
      </c>
      <c r="AK328" s="8" t="e">
        <f>IF(OR(ISNA(AK$1),ISNA($A328)),NA(),'临-燃尽0'!BV329)</f>
        <v>#N/A</v>
      </c>
      <c r="AL328" s="8" t="e">
        <f>IF(OR(ISNA(AL$1),ISNA($A328)),NA(),'临-燃尽0'!BW329)</f>
        <v>#N/A</v>
      </c>
      <c r="AM328" s="8" t="e">
        <f>IF(OR(ISNA(AM$1),ISNA($A328)),NA(),'临-燃尽0'!BX329)</f>
        <v>#N/A</v>
      </c>
      <c r="AN328" s="8" t="e">
        <f>IF(OR(ISNA(AN$1),ISNA($A328)),NA(),'临-燃尽0'!BY329)</f>
        <v>#N/A</v>
      </c>
      <c r="AO328" s="8" t="e">
        <f>IF(OR(ISNA(AO$1),ISNA($A328)),NA(),'临-燃尽0'!BZ329)</f>
        <v>#N/A</v>
      </c>
      <c r="AP328" s="8" t="e">
        <f>IF(OR(ISNA(AP$1),ISNA($A328)),NA(),'临-燃尽0'!CA329)</f>
        <v>#N/A</v>
      </c>
      <c r="AQ328" s="8" t="e">
        <f>IF(OR(ISNA(AQ$1),ISNA($A328)),NA(),'临-燃尽0'!CB329)</f>
        <v>#N/A</v>
      </c>
      <c r="AR328" s="8" t="e">
        <f>IF(OR(ISNA(AR$1),ISNA($A328)),NA(),'临-燃尽0'!CC329)</f>
        <v>#N/A</v>
      </c>
      <c r="AS328" s="8" t="e">
        <f>IF(OR(ISNA(AS$1),ISNA($A328)),NA(),'临-燃尽0'!CD329)</f>
        <v>#N/A</v>
      </c>
      <c r="AT328" s="8" t="e">
        <f>IF(OR(ISNA(AT$1),ISNA($A328)),NA(),'临-燃尽0'!CE329)</f>
        <v>#N/A</v>
      </c>
      <c r="AU328" s="8" t="e">
        <f>IF(OR(ISNA(AU$1),ISNA($A328)),NA(),'临-燃尽0'!CF329)</f>
        <v>#N/A</v>
      </c>
      <c r="AV328" s="8" t="e">
        <f>IF(OR(ISNA(AV$1),ISNA($A328)),NA(),'临-燃尽0'!CG329)</f>
        <v>#N/A</v>
      </c>
      <c r="AW328" s="8" t="e">
        <f>IF(OR(ISNA(AW$1),ISNA($A328)),NA(),'临-燃尽0'!CH329)</f>
        <v>#N/A</v>
      </c>
      <c r="AX328" s="8" t="e">
        <f>IF(OR(ISNA(AX$1),ISNA($A328)),NA(),'临-燃尽0'!CI329)</f>
        <v>#N/A</v>
      </c>
      <c r="AY328" s="8" t="e">
        <f>IF(OR(ISNA(AY$1),ISNA($A328)),NA(),'临-燃尽0'!CJ329)</f>
        <v>#N/A</v>
      </c>
      <c r="AZ328" s="8" t="e">
        <f>IF(OR(ISNA(AZ$1),ISNA($A328)),NA(),'临-燃尽0'!CK329)</f>
        <v>#N/A</v>
      </c>
    </row>
    <row r="329" spans="1:52">
      <c r="A329" s="8" t="e">
        <f>IF(OR('临-燃尽0'!AL330="",'临-燃尽0'!AL330="总计"),NA(),'临-燃尽0'!AL330)</f>
        <v>#N/A</v>
      </c>
      <c r="B329" s="8" t="e">
        <f>IF(ISNA($A329),NA(),'临-燃尽0'!AM330)</f>
        <v>#N/A</v>
      </c>
      <c r="C329" s="8" t="e">
        <f>IF(ISNA($A329),NA(),'临-燃尽0'!AN330)</f>
        <v>#N/A</v>
      </c>
      <c r="D329" s="8" t="e">
        <f>IF(ISNA($A329),NA(),'临-燃尽0'!AO330)</f>
        <v>#N/A</v>
      </c>
      <c r="E329" s="8" t="e">
        <f>IF(OR(ISNA(E$1),ISNA($A329)),NA(),'临-燃尽0'!AP330)</f>
        <v>#N/A</v>
      </c>
      <c r="F329" s="8" t="e">
        <f>IF(OR(ISNA(F$1),ISNA($A329)),NA(),'临-燃尽0'!AQ330)</f>
        <v>#N/A</v>
      </c>
      <c r="G329" s="8" t="e">
        <f>IF(OR(ISNA(G$1),ISNA($A329)),NA(),'临-燃尽0'!AR330)</f>
        <v>#N/A</v>
      </c>
      <c r="H329" s="8" t="e">
        <f>IF(OR(ISNA(H$1),ISNA($A329)),NA(),'临-燃尽0'!AS330)</f>
        <v>#N/A</v>
      </c>
      <c r="I329" s="8" t="e">
        <f>IF(OR(ISNA(I$1),ISNA($A329)),NA(),'临-燃尽0'!AT330)</f>
        <v>#N/A</v>
      </c>
      <c r="J329" s="8" t="e">
        <f>IF(OR(ISNA(J$1),ISNA($A329)),NA(),'临-燃尽0'!AU330)</f>
        <v>#N/A</v>
      </c>
      <c r="K329" s="8" t="e">
        <f>IF(OR(ISNA(K$1),ISNA($A329)),NA(),'临-燃尽0'!AV330)</f>
        <v>#N/A</v>
      </c>
      <c r="L329" s="8" t="e">
        <f>IF(OR(ISNA(L$1),ISNA($A329)),NA(),'临-燃尽0'!AW330)</f>
        <v>#N/A</v>
      </c>
      <c r="M329" s="8" t="e">
        <f>IF(OR(ISNA(M$1),ISNA($A329)),NA(),'临-燃尽0'!AX330)</f>
        <v>#N/A</v>
      </c>
      <c r="N329" s="8" t="e">
        <f>IF(OR(ISNA(N$1),ISNA($A329)),NA(),'临-燃尽0'!AY330)</f>
        <v>#N/A</v>
      </c>
      <c r="O329" s="8" t="e">
        <f>IF(OR(ISNA(O$1),ISNA($A329)),NA(),'临-燃尽0'!AZ330)</f>
        <v>#N/A</v>
      </c>
      <c r="P329" s="8" t="e">
        <f>IF(OR(ISNA(P$1),ISNA($A329)),NA(),'临-燃尽0'!BA330)</f>
        <v>#N/A</v>
      </c>
      <c r="Q329" s="8" t="e">
        <f>IF(OR(ISNA(Q$1),ISNA($A329)),NA(),'临-燃尽0'!BB330)</f>
        <v>#N/A</v>
      </c>
      <c r="R329" s="8" t="e">
        <f>IF(OR(ISNA(R$1),ISNA($A329)),NA(),'临-燃尽0'!BC330)</f>
        <v>#N/A</v>
      </c>
      <c r="S329" s="8" t="e">
        <f>IF(OR(ISNA(S$1),ISNA($A329)),NA(),'临-燃尽0'!BD330)</f>
        <v>#N/A</v>
      </c>
      <c r="T329" s="8" t="e">
        <f>IF(OR(ISNA(T$1),ISNA($A329)),NA(),'临-燃尽0'!BE330)</f>
        <v>#N/A</v>
      </c>
      <c r="U329" s="8" t="e">
        <f>IF(OR(ISNA(U$1),ISNA($A329)),NA(),'临-燃尽0'!BF330)</f>
        <v>#N/A</v>
      </c>
      <c r="V329" s="8" t="e">
        <f>IF(OR(ISNA(V$1),ISNA($A329)),NA(),'临-燃尽0'!BG330)</f>
        <v>#N/A</v>
      </c>
      <c r="W329" s="8" t="e">
        <f>IF(OR(ISNA(W$1),ISNA($A329)),NA(),'临-燃尽0'!BH330)</f>
        <v>#N/A</v>
      </c>
      <c r="X329" s="8" t="e">
        <f>IF(OR(ISNA(X$1),ISNA($A329)),NA(),'临-燃尽0'!BI330)</f>
        <v>#N/A</v>
      </c>
      <c r="Y329" s="8" t="e">
        <f>IF(OR(ISNA(Y$1),ISNA($A329)),NA(),'临-燃尽0'!BJ330)</f>
        <v>#N/A</v>
      </c>
      <c r="Z329" s="8" t="e">
        <f>IF(OR(ISNA(Z$1),ISNA($A329)),NA(),'临-燃尽0'!BK330)</f>
        <v>#N/A</v>
      </c>
      <c r="AA329" s="8" t="e">
        <f>IF(OR(ISNA(AA$1),ISNA($A329)),NA(),'临-燃尽0'!BL330)</f>
        <v>#N/A</v>
      </c>
      <c r="AB329" s="8" t="e">
        <f>IF(OR(ISNA(AB$1),ISNA($A329)),NA(),'临-燃尽0'!BM330)</f>
        <v>#N/A</v>
      </c>
      <c r="AC329" s="8" t="e">
        <f>IF(OR(ISNA(AC$1),ISNA($A329)),NA(),'临-燃尽0'!BN330)</f>
        <v>#N/A</v>
      </c>
      <c r="AD329" s="8" t="e">
        <f>IF(OR(ISNA(AD$1),ISNA($A329)),NA(),'临-燃尽0'!BO330)</f>
        <v>#N/A</v>
      </c>
      <c r="AE329" s="8" t="e">
        <f>IF(OR(ISNA(AE$1),ISNA($A329)),NA(),'临-燃尽0'!BP330)</f>
        <v>#N/A</v>
      </c>
      <c r="AF329" s="8" t="e">
        <f>IF(OR(ISNA(AF$1),ISNA($A329)),NA(),'临-燃尽0'!BQ330)</f>
        <v>#N/A</v>
      </c>
      <c r="AG329" s="8" t="e">
        <f>IF(OR(ISNA(AG$1),ISNA($A329)),NA(),'临-燃尽0'!BR330)</f>
        <v>#N/A</v>
      </c>
      <c r="AH329" s="8" t="e">
        <f>IF(OR(ISNA(AH$1),ISNA($A329)),NA(),'临-燃尽0'!BS330)</f>
        <v>#N/A</v>
      </c>
      <c r="AI329" s="8" t="e">
        <f>IF(OR(ISNA(AI$1),ISNA($A329)),NA(),'临-燃尽0'!BT330)</f>
        <v>#N/A</v>
      </c>
      <c r="AJ329" s="8" t="e">
        <f>IF(OR(ISNA(AJ$1),ISNA($A329)),NA(),'临-燃尽0'!BU330)</f>
        <v>#N/A</v>
      </c>
      <c r="AK329" s="8" t="e">
        <f>IF(OR(ISNA(AK$1),ISNA($A329)),NA(),'临-燃尽0'!BV330)</f>
        <v>#N/A</v>
      </c>
      <c r="AL329" s="8" t="e">
        <f>IF(OR(ISNA(AL$1),ISNA($A329)),NA(),'临-燃尽0'!BW330)</f>
        <v>#N/A</v>
      </c>
      <c r="AM329" s="8" t="e">
        <f>IF(OR(ISNA(AM$1),ISNA($A329)),NA(),'临-燃尽0'!BX330)</f>
        <v>#N/A</v>
      </c>
      <c r="AN329" s="8" t="e">
        <f>IF(OR(ISNA(AN$1),ISNA($A329)),NA(),'临-燃尽0'!BY330)</f>
        <v>#N/A</v>
      </c>
      <c r="AO329" s="8" t="e">
        <f>IF(OR(ISNA(AO$1),ISNA($A329)),NA(),'临-燃尽0'!BZ330)</f>
        <v>#N/A</v>
      </c>
      <c r="AP329" s="8" t="e">
        <f>IF(OR(ISNA(AP$1),ISNA($A329)),NA(),'临-燃尽0'!CA330)</f>
        <v>#N/A</v>
      </c>
      <c r="AQ329" s="8" t="e">
        <f>IF(OR(ISNA(AQ$1),ISNA($A329)),NA(),'临-燃尽0'!CB330)</f>
        <v>#N/A</v>
      </c>
      <c r="AR329" s="8" t="e">
        <f>IF(OR(ISNA(AR$1),ISNA($A329)),NA(),'临-燃尽0'!CC330)</f>
        <v>#N/A</v>
      </c>
      <c r="AS329" s="8" t="e">
        <f>IF(OR(ISNA(AS$1),ISNA($A329)),NA(),'临-燃尽0'!CD330)</f>
        <v>#N/A</v>
      </c>
      <c r="AT329" s="8" t="e">
        <f>IF(OR(ISNA(AT$1),ISNA($A329)),NA(),'临-燃尽0'!CE330)</f>
        <v>#N/A</v>
      </c>
      <c r="AU329" s="8" t="e">
        <f>IF(OR(ISNA(AU$1),ISNA($A329)),NA(),'临-燃尽0'!CF330)</f>
        <v>#N/A</v>
      </c>
      <c r="AV329" s="8" t="e">
        <f>IF(OR(ISNA(AV$1),ISNA($A329)),NA(),'临-燃尽0'!CG330)</f>
        <v>#N/A</v>
      </c>
      <c r="AW329" s="8" t="e">
        <f>IF(OR(ISNA(AW$1),ISNA($A329)),NA(),'临-燃尽0'!CH330)</f>
        <v>#N/A</v>
      </c>
      <c r="AX329" s="8" t="e">
        <f>IF(OR(ISNA(AX$1),ISNA($A329)),NA(),'临-燃尽0'!CI330)</f>
        <v>#N/A</v>
      </c>
      <c r="AY329" s="8" t="e">
        <f>IF(OR(ISNA(AY$1),ISNA($A329)),NA(),'临-燃尽0'!CJ330)</f>
        <v>#N/A</v>
      </c>
      <c r="AZ329" s="8" t="e">
        <f>IF(OR(ISNA(AZ$1),ISNA($A329)),NA(),'临-燃尽0'!CK330)</f>
        <v>#N/A</v>
      </c>
    </row>
    <row r="330" spans="1:52">
      <c r="A330" s="8" t="e">
        <f>IF(OR('临-燃尽0'!AL331="",'临-燃尽0'!AL331="总计"),NA(),'临-燃尽0'!AL331)</f>
        <v>#N/A</v>
      </c>
      <c r="B330" s="8" t="e">
        <f>IF(ISNA($A330),NA(),'临-燃尽0'!AM331)</f>
        <v>#N/A</v>
      </c>
      <c r="C330" s="8" t="e">
        <f>IF(ISNA($A330),NA(),'临-燃尽0'!AN331)</f>
        <v>#N/A</v>
      </c>
      <c r="D330" s="8" t="e">
        <f>IF(ISNA($A330),NA(),'临-燃尽0'!AO331)</f>
        <v>#N/A</v>
      </c>
      <c r="E330" s="8" t="e">
        <f>IF(OR(ISNA(E$1),ISNA($A330)),NA(),'临-燃尽0'!AP331)</f>
        <v>#N/A</v>
      </c>
      <c r="F330" s="8" t="e">
        <f>IF(OR(ISNA(F$1),ISNA($A330)),NA(),'临-燃尽0'!AQ331)</f>
        <v>#N/A</v>
      </c>
      <c r="G330" s="8" t="e">
        <f>IF(OR(ISNA(G$1),ISNA($A330)),NA(),'临-燃尽0'!AR331)</f>
        <v>#N/A</v>
      </c>
      <c r="H330" s="8" t="e">
        <f>IF(OR(ISNA(H$1),ISNA($A330)),NA(),'临-燃尽0'!AS331)</f>
        <v>#N/A</v>
      </c>
      <c r="I330" s="8" t="e">
        <f>IF(OR(ISNA(I$1),ISNA($A330)),NA(),'临-燃尽0'!AT331)</f>
        <v>#N/A</v>
      </c>
      <c r="J330" s="8" t="e">
        <f>IF(OR(ISNA(J$1),ISNA($A330)),NA(),'临-燃尽0'!AU331)</f>
        <v>#N/A</v>
      </c>
      <c r="K330" s="8" t="e">
        <f>IF(OR(ISNA(K$1),ISNA($A330)),NA(),'临-燃尽0'!AV331)</f>
        <v>#N/A</v>
      </c>
      <c r="L330" s="8" t="e">
        <f>IF(OR(ISNA(L$1),ISNA($A330)),NA(),'临-燃尽0'!AW331)</f>
        <v>#N/A</v>
      </c>
      <c r="M330" s="8" t="e">
        <f>IF(OR(ISNA(M$1),ISNA($A330)),NA(),'临-燃尽0'!AX331)</f>
        <v>#N/A</v>
      </c>
      <c r="N330" s="8" t="e">
        <f>IF(OR(ISNA(N$1),ISNA($A330)),NA(),'临-燃尽0'!AY331)</f>
        <v>#N/A</v>
      </c>
      <c r="O330" s="8" t="e">
        <f>IF(OR(ISNA(O$1),ISNA($A330)),NA(),'临-燃尽0'!AZ331)</f>
        <v>#N/A</v>
      </c>
      <c r="P330" s="8" t="e">
        <f>IF(OR(ISNA(P$1),ISNA($A330)),NA(),'临-燃尽0'!BA331)</f>
        <v>#N/A</v>
      </c>
      <c r="Q330" s="8" t="e">
        <f>IF(OR(ISNA(Q$1),ISNA($A330)),NA(),'临-燃尽0'!BB331)</f>
        <v>#N/A</v>
      </c>
      <c r="R330" s="8" t="e">
        <f>IF(OR(ISNA(R$1),ISNA($A330)),NA(),'临-燃尽0'!BC331)</f>
        <v>#N/A</v>
      </c>
      <c r="S330" s="8" t="e">
        <f>IF(OR(ISNA(S$1),ISNA($A330)),NA(),'临-燃尽0'!BD331)</f>
        <v>#N/A</v>
      </c>
      <c r="T330" s="8" t="e">
        <f>IF(OR(ISNA(T$1),ISNA($A330)),NA(),'临-燃尽0'!BE331)</f>
        <v>#N/A</v>
      </c>
      <c r="U330" s="8" t="e">
        <f>IF(OR(ISNA(U$1),ISNA($A330)),NA(),'临-燃尽0'!BF331)</f>
        <v>#N/A</v>
      </c>
      <c r="V330" s="8" t="e">
        <f>IF(OR(ISNA(V$1),ISNA($A330)),NA(),'临-燃尽0'!BG331)</f>
        <v>#N/A</v>
      </c>
      <c r="W330" s="8" t="e">
        <f>IF(OR(ISNA(W$1),ISNA($A330)),NA(),'临-燃尽0'!BH331)</f>
        <v>#N/A</v>
      </c>
      <c r="X330" s="8" t="e">
        <f>IF(OR(ISNA(X$1),ISNA($A330)),NA(),'临-燃尽0'!BI331)</f>
        <v>#N/A</v>
      </c>
      <c r="Y330" s="8" t="e">
        <f>IF(OR(ISNA(Y$1),ISNA($A330)),NA(),'临-燃尽0'!BJ331)</f>
        <v>#N/A</v>
      </c>
      <c r="Z330" s="8" t="e">
        <f>IF(OR(ISNA(Z$1),ISNA($A330)),NA(),'临-燃尽0'!BK331)</f>
        <v>#N/A</v>
      </c>
      <c r="AA330" s="8" t="e">
        <f>IF(OR(ISNA(AA$1),ISNA($A330)),NA(),'临-燃尽0'!BL331)</f>
        <v>#N/A</v>
      </c>
      <c r="AB330" s="8" t="e">
        <f>IF(OR(ISNA(AB$1),ISNA($A330)),NA(),'临-燃尽0'!BM331)</f>
        <v>#N/A</v>
      </c>
      <c r="AC330" s="8" t="e">
        <f>IF(OR(ISNA(AC$1),ISNA($A330)),NA(),'临-燃尽0'!BN331)</f>
        <v>#N/A</v>
      </c>
      <c r="AD330" s="8" t="e">
        <f>IF(OR(ISNA(AD$1),ISNA($A330)),NA(),'临-燃尽0'!BO331)</f>
        <v>#N/A</v>
      </c>
      <c r="AE330" s="8" t="e">
        <f>IF(OR(ISNA(AE$1),ISNA($A330)),NA(),'临-燃尽0'!BP331)</f>
        <v>#N/A</v>
      </c>
      <c r="AF330" s="8" t="e">
        <f>IF(OR(ISNA(AF$1),ISNA($A330)),NA(),'临-燃尽0'!BQ331)</f>
        <v>#N/A</v>
      </c>
      <c r="AG330" s="8" t="e">
        <f>IF(OR(ISNA(AG$1),ISNA($A330)),NA(),'临-燃尽0'!BR331)</f>
        <v>#N/A</v>
      </c>
      <c r="AH330" s="8" t="e">
        <f>IF(OR(ISNA(AH$1),ISNA($A330)),NA(),'临-燃尽0'!BS331)</f>
        <v>#N/A</v>
      </c>
      <c r="AI330" s="8" t="e">
        <f>IF(OR(ISNA(AI$1),ISNA($A330)),NA(),'临-燃尽0'!BT331)</f>
        <v>#N/A</v>
      </c>
      <c r="AJ330" s="8" t="e">
        <f>IF(OR(ISNA(AJ$1),ISNA($A330)),NA(),'临-燃尽0'!BU331)</f>
        <v>#N/A</v>
      </c>
      <c r="AK330" s="8" t="e">
        <f>IF(OR(ISNA(AK$1),ISNA($A330)),NA(),'临-燃尽0'!BV331)</f>
        <v>#N/A</v>
      </c>
      <c r="AL330" s="8" t="e">
        <f>IF(OR(ISNA(AL$1),ISNA($A330)),NA(),'临-燃尽0'!BW331)</f>
        <v>#N/A</v>
      </c>
      <c r="AM330" s="8" t="e">
        <f>IF(OR(ISNA(AM$1),ISNA($A330)),NA(),'临-燃尽0'!BX331)</f>
        <v>#N/A</v>
      </c>
      <c r="AN330" s="8" t="e">
        <f>IF(OR(ISNA(AN$1),ISNA($A330)),NA(),'临-燃尽0'!BY331)</f>
        <v>#N/A</v>
      </c>
      <c r="AO330" s="8" t="e">
        <f>IF(OR(ISNA(AO$1),ISNA($A330)),NA(),'临-燃尽0'!BZ331)</f>
        <v>#N/A</v>
      </c>
      <c r="AP330" s="8" t="e">
        <f>IF(OR(ISNA(AP$1),ISNA($A330)),NA(),'临-燃尽0'!CA331)</f>
        <v>#N/A</v>
      </c>
      <c r="AQ330" s="8" t="e">
        <f>IF(OR(ISNA(AQ$1),ISNA($A330)),NA(),'临-燃尽0'!CB331)</f>
        <v>#N/A</v>
      </c>
      <c r="AR330" s="8" t="e">
        <f>IF(OR(ISNA(AR$1),ISNA($A330)),NA(),'临-燃尽0'!CC331)</f>
        <v>#N/A</v>
      </c>
      <c r="AS330" s="8" t="e">
        <f>IF(OR(ISNA(AS$1),ISNA($A330)),NA(),'临-燃尽0'!CD331)</f>
        <v>#N/A</v>
      </c>
      <c r="AT330" s="8" t="e">
        <f>IF(OR(ISNA(AT$1),ISNA($A330)),NA(),'临-燃尽0'!CE331)</f>
        <v>#N/A</v>
      </c>
      <c r="AU330" s="8" t="e">
        <f>IF(OR(ISNA(AU$1),ISNA($A330)),NA(),'临-燃尽0'!CF331)</f>
        <v>#N/A</v>
      </c>
      <c r="AV330" s="8" t="e">
        <f>IF(OR(ISNA(AV$1),ISNA($A330)),NA(),'临-燃尽0'!CG331)</f>
        <v>#N/A</v>
      </c>
      <c r="AW330" s="8" t="e">
        <f>IF(OR(ISNA(AW$1),ISNA($A330)),NA(),'临-燃尽0'!CH331)</f>
        <v>#N/A</v>
      </c>
      <c r="AX330" s="8" t="e">
        <f>IF(OR(ISNA(AX$1),ISNA($A330)),NA(),'临-燃尽0'!CI331)</f>
        <v>#N/A</v>
      </c>
      <c r="AY330" s="8" t="e">
        <f>IF(OR(ISNA(AY$1),ISNA($A330)),NA(),'临-燃尽0'!CJ331)</f>
        <v>#N/A</v>
      </c>
      <c r="AZ330" s="8" t="e">
        <f>IF(OR(ISNA(AZ$1),ISNA($A330)),NA(),'临-燃尽0'!CK331)</f>
        <v>#N/A</v>
      </c>
    </row>
    <row r="331" spans="1:52">
      <c r="A331" s="8" t="e">
        <f>IF(OR('临-燃尽0'!AL332="",'临-燃尽0'!AL332="总计"),NA(),'临-燃尽0'!AL332)</f>
        <v>#N/A</v>
      </c>
      <c r="B331" s="8" t="e">
        <f>IF(ISNA($A331),NA(),'临-燃尽0'!AM332)</f>
        <v>#N/A</v>
      </c>
      <c r="C331" s="8" t="e">
        <f>IF(ISNA($A331),NA(),'临-燃尽0'!AN332)</f>
        <v>#N/A</v>
      </c>
      <c r="D331" s="8" t="e">
        <f>IF(ISNA($A331),NA(),'临-燃尽0'!AO332)</f>
        <v>#N/A</v>
      </c>
      <c r="E331" s="8" t="e">
        <f>IF(OR(ISNA(E$1),ISNA($A331)),NA(),'临-燃尽0'!AP332)</f>
        <v>#N/A</v>
      </c>
      <c r="F331" s="8" t="e">
        <f>IF(OR(ISNA(F$1),ISNA($A331)),NA(),'临-燃尽0'!AQ332)</f>
        <v>#N/A</v>
      </c>
      <c r="G331" s="8" t="e">
        <f>IF(OR(ISNA(G$1),ISNA($A331)),NA(),'临-燃尽0'!AR332)</f>
        <v>#N/A</v>
      </c>
      <c r="H331" s="8" t="e">
        <f>IF(OR(ISNA(H$1),ISNA($A331)),NA(),'临-燃尽0'!AS332)</f>
        <v>#N/A</v>
      </c>
      <c r="I331" s="8" t="e">
        <f>IF(OR(ISNA(I$1),ISNA($A331)),NA(),'临-燃尽0'!AT332)</f>
        <v>#N/A</v>
      </c>
      <c r="J331" s="8" t="e">
        <f>IF(OR(ISNA(J$1),ISNA($A331)),NA(),'临-燃尽0'!AU332)</f>
        <v>#N/A</v>
      </c>
      <c r="K331" s="8" t="e">
        <f>IF(OR(ISNA(K$1),ISNA($A331)),NA(),'临-燃尽0'!AV332)</f>
        <v>#N/A</v>
      </c>
      <c r="L331" s="8" t="e">
        <f>IF(OR(ISNA(L$1),ISNA($A331)),NA(),'临-燃尽0'!AW332)</f>
        <v>#N/A</v>
      </c>
      <c r="M331" s="8" t="e">
        <f>IF(OR(ISNA(M$1),ISNA($A331)),NA(),'临-燃尽0'!AX332)</f>
        <v>#N/A</v>
      </c>
      <c r="N331" s="8" t="e">
        <f>IF(OR(ISNA(N$1),ISNA($A331)),NA(),'临-燃尽0'!AY332)</f>
        <v>#N/A</v>
      </c>
      <c r="O331" s="8" t="e">
        <f>IF(OR(ISNA(O$1),ISNA($A331)),NA(),'临-燃尽0'!AZ332)</f>
        <v>#N/A</v>
      </c>
      <c r="P331" s="8" t="e">
        <f>IF(OR(ISNA(P$1),ISNA($A331)),NA(),'临-燃尽0'!BA332)</f>
        <v>#N/A</v>
      </c>
      <c r="Q331" s="8" t="e">
        <f>IF(OR(ISNA(Q$1),ISNA($A331)),NA(),'临-燃尽0'!BB332)</f>
        <v>#N/A</v>
      </c>
      <c r="R331" s="8" t="e">
        <f>IF(OR(ISNA(R$1),ISNA($A331)),NA(),'临-燃尽0'!BC332)</f>
        <v>#N/A</v>
      </c>
      <c r="S331" s="8" t="e">
        <f>IF(OR(ISNA(S$1),ISNA($A331)),NA(),'临-燃尽0'!BD332)</f>
        <v>#N/A</v>
      </c>
      <c r="T331" s="8" t="e">
        <f>IF(OR(ISNA(T$1),ISNA($A331)),NA(),'临-燃尽0'!BE332)</f>
        <v>#N/A</v>
      </c>
      <c r="U331" s="8" t="e">
        <f>IF(OR(ISNA(U$1),ISNA($A331)),NA(),'临-燃尽0'!BF332)</f>
        <v>#N/A</v>
      </c>
      <c r="V331" s="8" t="e">
        <f>IF(OR(ISNA(V$1),ISNA($A331)),NA(),'临-燃尽0'!BG332)</f>
        <v>#N/A</v>
      </c>
      <c r="W331" s="8" t="e">
        <f>IF(OR(ISNA(W$1),ISNA($A331)),NA(),'临-燃尽0'!BH332)</f>
        <v>#N/A</v>
      </c>
      <c r="X331" s="8" t="e">
        <f>IF(OR(ISNA(X$1),ISNA($A331)),NA(),'临-燃尽0'!BI332)</f>
        <v>#N/A</v>
      </c>
      <c r="Y331" s="8" t="e">
        <f>IF(OR(ISNA(Y$1),ISNA($A331)),NA(),'临-燃尽0'!BJ332)</f>
        <v>#N/A</v>
      </c>
      <c r="Z331" s="8" t="e">
        <f>IF(OR(ISNA(Z$1),ISNA($A331)),NA(),'临-燃尽0'!BK332)</f>
        <v>#N/A</v>
      </c>
      <c r="AA331" s="8" t="e">
        <f>IF(OR(ISNA(AA$1),ISNA($A331)),NA(),'临-燃尽0'!BL332)</f>
        <v>#N/A</v>
      </c>
      <c r="AB331" s="8" t="e">
        <f>IF(OR(ISNA(AB$1),ISNA($A331)),NA(),'临-燃尽0'!BM332)</f>
        <v>#N/A</v>
      </c>
      <c r="AC331" s="8" t="e">
        <f>IF(OR(ISNA(AC$1),ISNA($A331)),NA(),'临-燃尽0'!BN332)</f>
        <v>#N/A</v>
      </c>
      <c r="AD331" s="8" t="e">
        <f>IF(OR(ISNA(AD$1),ISNA($A331)),NA(),'临-燃尽0'!BO332)</f>
        <v>#N/A</v>
      </c>
      <c r="AE331" s="8" t="e">
        <f>IF(OR(ISNA(AE$1),ISNA($A331)),NA(),'临-燃尽0'!BP332)</f>
        <v>#N/A</v>
      </c>
      <c r="AF331" s="8" t="e">
        <f>IF(OR(ISNA(AF$1),ISNA($A331)),NA(),'临-燃尽0'!BQ332)</f>
        <v>#N/A</v>
      </c>
      <c r="AG331" s="8" t="e">
        <f>IF(OR(ISNA(AG$1),ISNA($A331)),NA(),'临-燃尽0'!BR332)</f>
        <v>#N/A</v>
      </c>
      <c r="AH331" s="8" t="e">
        <f>IF(OR(ISNA(AH$1),ISNA($A331)),NA(),'临-燃尽0'!BS332)</f>
        <v>#N/A</v>
      </c>
      <c r="AI331" s="8" t="e">
        <f>IF(OR(ISNA(AI$1),ISNA($A331)),NA(),'临-燃尽0'!BT332)</f>
        <v>#N/A</v>
      </c>
      <c r="AJ331" s="8" t="e">
        <f>IF(OR(ISNA(AJ$1),ISNA($A331)),NA(),'临-燃尽0'!BU332)</f>
        <v>#N/A</v>
      </c>
      <c r="AK331" s="8" t="e">
        <f>IF(OR(ISNA(AK$1),ISNA($A331)),NA(),'临-燃尽0'!BV332)</f>
        <v>#N/A</v>
      </c>
      <c r="AL331" s="8" t="e">
        <f>IF(OR(ISNA(AL$1),ISNA($A331)),NA(),'临-燃尽0'!BW332)</f>
        <v>#N/A</v>
      </c>
      <c r="AM331" s="8" t="e">
        <f>IF(OR(ISNA(AM$1),ISNA($A331)),NA(),'临-燃尽0'!BX332)</f>
        <v>#N/A</v>
      </c>
      <c r="AN331" s="8" t="e">
        <f>IF(OR(ISNA(AN$1),ISNA($A331)),NA(),'临-燃尽0'!BY332)</f>
        <v>#N/A</v>
      </c>
      <c r="AO331" s="8" t="e">
        <f>IF(OR(ISNA(AO$1),ISNA($A331)),NA(),'临-燃尽0'!BZ332)</f>
        <v>#N/A</v>
      </c>
      <c r="AP331" s="8" t="e">
        <f>IF(OR(ISNA(AP$1),ISNA($A331)),NA(),'临-燃尽0'!CA332)</f>
        <v>#N/A</v>
      </c>
      <c r="AQ331" s="8" t="e">
        <f>IF(OR(ISNA(AQ$1),ISNA($A331)),NA(),'临-燃尽0'!CB332)</f>
        <v>#N/A</v>
      </c>
      <c r="AR331" s="8" t="e">
        <f>IF(OR(ISNA(AR$1),ISNA($A331)),NA(),'临-燃尽0'!CC332)</f>
        <v>#N/A</v>
      </c>
      <c r="AS331" s="8" t="e">
        <f>IF(OR(ISNA(AS$1),ISNA($A331)),NA(),'临-燃尽0'!CD332)</f>
        <v>#N/A</v>
      </c>
      <c r="AT331" s="8" t="e">
        <f>IF(OR(ISNA(AT$1),ISNA($A331)),NA(),'临-燃尽0'!CE332)</f>
        <v>#N/A</v>
      </c>
      <c r="AU331" s="8" t="e">
        <f>IF(OR(ISNA(AU$1),ISNA($A331)),NA(),'临-燃尽0'!CF332)</f>
        <v>#N/A</v>
      </c>
      <c r="AV331" s="8" t="e">
        <f>IF(OR(ISNA(AV$1),ISNA($A331)),NA(),'临-燃尽0'!CG332)</f>
        <v>#N/A</v>
      </c>
      <c r="AW331" s="8" t="e">
        <f>IF(OR(ISNA(AW$1),ISNA($A331)),NA(),'临-燃尽0'!CH332)</f>
        <v>#N/A</v>
      </c>
      <c r="AX331" s="8" t="e">
        <f>IF(OR(ISNA(AX$1),ISNA($A331)),NA(),'临-燃尽0'!CI332)</f>
        <v>#N/A</v>
      </c>
      <c r="AY331" s="8" t="e">
        <f>IF(OR(ISNA(AY$1),ISNA($A331)),NA(),'临-燃尽0'!CJ332)</f>
        <v>#N/A</v>
      </c>
      <c r="AZ331" s="8" t="e">
        <f>IF(OR(ISNA(AZ$1),ISNA($A331)),NA(),'临-燃尽0'!CK332)</f>
        <v>#N/A</v>
      </c>
    </row>
    <row r="332" spans="1:52">
      <c r="A332" s="8" t="e">
        <f>IF(OR('临-燃尽0'!AL333="",'临-燃尽0'!AL333="总计"),NA(),'临-燃尽0'!AL333)</f>
        <v>#N/A</v>
      </c>
      <c r="B332" s="8" t="e">
        <f>IF(ISNA($A332),NA(),'临-燃尽0'!AM333)</f>
        <v>#N/A</v>
      </c>
      <c r="C332" s="8" t="e">
        <f>IF(ISNA($A332),NA(),'临-燃尽0'!AN333)</f>
        <v>#N/A</v>
      </c>
      <c r="D332" s="8" t="e">
        <f>IF(ISNA($A332),NA(),'临-燃尽0'!AO333)</f>
        <v>#N/A</v>
      </c>
      <c r="E332" s="8" t="e">
        <f>IF(OR(ISNA(E$1),ISNA($A332)),NA(),'临-燃尽0'!AP333)</f>
        <v>#N/A</v>
      </c>
      <c r="F332" s="8" t="e">
        <f>IF(OR(ISNA(F$1),ISNA($A332)),NA(),'临-燃尽0'!AQ333)</f>
        <v>#N/A</v>
      </c>
      <c r="G332" s="8" t="e">
        <f>IF(OR(ISNA(G$1),ISNA($A332)),NA(),'临-燃尽0'!AR333)</f>
        <v>#N/A</v>
      </c>
      <c r="H332" s="8" t="e">
        <f>IF(OR(ISNA(H$1),ISNA($A332)),NA(),'临-燃尽0'!AS333)</f>
        <v>#N/A</v>
      </c>
      <c r="I332" s="8" t="e">
        <f>IF(OR(ISNA(I$1),ISNA($A332)),NA(),'临-燃尽0'!AT333)</f>
        <v>#N/A</v>
      </c>
      <c r="J332" s="8" t="e">
        <f>IF(OR(ISNA(J$1),ISNA($A332)),NA(),'临-燃尽0'!AU333)</f>
        <v>#N/A</v>
      </c>
      <c r="K332" s="8" t="e">
        <f>IF(OR(ISNA(K$1),ISNA($A332)),NA(),'临-燃尽0'!AV333)</f>
        <v>#N/A</v>
      </c>
      <c r="L332" s="8" t="e">
        <f>IF(OR(ISNA(L$1),ISNA($A332)),NA(),'临-燃尽0'!AW333)</f>
        <v>#N/A</v>
      </c>
      <c r="M332" s="8" t="e">
        <f>IF(OR(ISNA(M$1),ISNA($A332)),NA(),'临-燃尽0'!AX333)</f>
        <v>#N/A</v>
      </c>
      <c r="N332" s="8" t="e">
        <f>IF(OR(ISNA(N$1),ISNA($A332)),NA(),'临-燃尽0'!AY333)</f>
        <v>#N/A</v>
      </c>
      <c r="O332" s="8" t="e">
        <f>IF(OR(ISNA(O$1),ISNA($A332)),NA(),'临-燃尽0'!AZ333)</f>
        <v>#N/A</v>
      </c>
      <c r="P332" s="8" t="e">
        <f>IF(OR(ISNA(P$1),ISNA($A332)),NA(),'临-燃尽0'!BA333)</f>
        <v>#N/A</v>
      </c>
      <c r="Q332" s="8" t="e">
        <f>IF(OR(ISNA(Q$1),ISNA($A332)),NA(),'临-燃尽0'!BB333)</f>
        <v>#N/A</v>
      </c>
      <c r="R332" s="8" t="e">
        <f>IF(OR(ISNA(R$1),ISNA($A332)),NA(),'临-燃尽0'!BC333)</f>
        <v>#N/A</v>
      </c>
      <c r="S332" s="8" t="e">
        <f>IF(OR(ISNA(S$1),ISNA($A332)),NA(),'临-燃尽0'!BD333)</f>
        <v>#N/A</v>
      </c>
      <c r="T332" s="8" t="e">
        <f>IF(OR(ISNA(T$1),ISNA($A332)),NA(),'临-燃尽0'!BE333)</f>
        <v>#N/A</v>
      </c>
      <c r="U332" s="8" t="e">
        <f>IF(OR(ISNA(U$1),ISNA($A332)),NA(),'临-燃尽0'!BF333)</f>
        <v>#N/A</v>
      </c>
      <c r="V332" s="8" t="e">
        <f>IF(OR(ISNA(V$1),ISNA($A332)),NA(),'临-燃尽0'!BG333)</f>
        <v>#N/A</v>
      </c>
      <c r="W332" s="8" t="e">
        <f>IF(OR(ISNA(W$1),ISNA($A332)),NA(),'临-燃尽0'!BH333)</f>
        <v>#N/A</v>
      </c>
      <c r="X332" s="8" t="e">
        <f>IF(OR(ISNA(X$1),ISNA($A332)),NA(),'临-燃尽0'!BI333)</f>
        <v>#N/A</v>
      </c>
      <c r="Y332" s="8" t="e">
        <f>IF(OR(ISNA(Y$1),ISNA($A332)),NA(),'临-燃尽0'!BJ333)</f>
        <v>#N/A</v>
      </c>
      <c r="Z332" s="8" t="e">
        <f>IF(OR(ISNA(Z$1),ISNA($A332)),NA(),'临-燃尽0'!BK333)</f>
        <v>#N/A</v>
      </c>
      <c r="AA332" s="8" t="e">
        <f>IF(OR(ISNA(AA$1),ISNA($A332)),NA(),'临-燃尽0'!BL333)</f>
        <v>#N/A</v>
      </c>
      <c r="AB332" s="8" t="e">
        <f>IF(OR(ISNA(AB$1),ISNA($A332)),NA(),'临-燃尽0'!BM333)</f>
        <v>#N/A</v>
      </c>
      <c r="AC332" s="8" t="e">
        <f>IF(OR(ISNA(AC$1),ISNA($A332)),NA(),'临-燃尽0'!BN333)</f>
        <v>#N/A</v>
      </c>
      <c r="AD332" s="8" t="e">
        <f>IF(OR(ISNA(AD$1),ISNA($A332)),NA(),'临-燃尽0'!BO333)</f>
        <v>#N/A</v>
      </c>
      <c r="AE332" s="8" t="e">
        <f>IF(OR(ISNA(AE$1),ISNA($A332)),NA(),'临-燃尽0'!BP333)</f>
        <v>#N/A</v>
      </c>
      <c r="AF332" s="8" t="e">
        <f>IF(OR(ISNA(AF$1),ISNA($A332)),NA(),'临-燃尽0'!BQ333)</f>
        <v>#N/A</v>
      </c>
      <c r="AG332" s="8" t="e">
        <f>IF(OR(ISNA(AG$1),ISNA($A332)),NA(),'临-燃尽0'!BR333)</f>
        <v>#N/A</v>
      </c>
      <c r="AH332" s="8" t="e">
        <f>IF(OR(ISNA(AH$1),ISNA($A332)),NA(),'临-燃尽0'!BS333)</f>
        <v>#N/A</v>
      </c>
      <c r="AI332" s="8" t="e">
        <f>IF(OR(ISNA(AI$1),ISNA($A332)),NA(),'临-燃尽0'!BT333)</f>
        <v>#N/A</v>
      </c>
      <c r="AJ332" s="8" t="e">
        <f>IF(OR(ISNA(AJ$1),ISNA($A332)),NA(),'临-燃尽0'!BU333)</f>
        <v>#N/A</v>
      </c>
      <c r="AK332" s="8" t="e">
        <f>IF(OR(ISNA(AK$1),ISNA($A332)),NA(),'临-燃尽0'!BV333)</f>
        <v>#N/A</v>
      </c>
      <c r="AL332" s="8" t="e">
        <f>IF(OR(ISNA(AL$1),ISNA($A332)),NA(),'临-燃尽0'!BW333)</f>
        <v>#N/A</v>
      </c>
      <c r="AM332" s="8" t="e">
        <f>IF(OR(ISNA(AM$1),ISNA($A332)),NA(),'临-燃尽0'!BX333)</f>
        <v>#N/A</v>
      </c>
      <c r="AN332" s="8" t="e">
        <f>IF(OR(ISNA(AN$1),ISNA($A332)),NA(),'临-燃尽0'!BY333)</f>
        <v>#N/A</v>
      </c>
      <c r="AO332" s="8" t="e">
        <f>IF(OR(ISNA(AO$1),ISNA($A332)),NA(),'临-燃尽0'!BZ333)</f>
        <v>#N/A</v>
      </c>
      <c r="AP332" s="8" t="e">
        <f>IF(OR(ISNA(AP$1),ISNA($A332)),NA(),'临-燃尽0'!CA333)</f>
        <v>#N/A</v>
      </c>
      <c r="AQ332" s="8" t="e">
        <f>IF(OR(ISNA(AQ$1),ISNA($A332)),NA(),'临-燃尽0'!CB333)</f>
        <v>#N/A</v>
      </c>
      <c r="AR332" s="8" t="e">
        <f>IF(OR(ISNA(AR$1),ISNA($A332)),NA(),'临-燃尽0'!CC333)</f>
        <v>#N/A</v>
      </c>
      <c r="AS332" s="8" t="e">
        <f>IF(OR(ISNA(AS$1),ISNA($A332)),NA(),'临-燃尽0'!CD333)</f>
        <v>#N/A</v>
      </c>
      <c r="AT332" s="8" t="e">
        <f>IF(OR(ISNA(AT$1),ISNA($A332)),NA(),'临-燃尽0'!CE333)</f>
        <v>#N/A</v>
      </c>
      <c r="AU332" s="8" t="e">
        <f>IF(OR(ISNA(AU$1),ISNA($A332)),NA(),'临-燃尽0'!CF333)</f>
        <v>#N/A</v>
      </c>
      <c r="AV332" s="8" t="e">
        <f>IF(OR(ISNA(AV$1),ISNA($A332)),NA(),'临-燃尽0'!CG333)</f>
        <v>#N/A</v>
      </c>
      <c r="AW332" s="8" t="e">
        <f>IF(OR(ISNA(AW$1),ISNA($A332)),NA(),'临-燃尽0'!CH333)</f>
        <v>#N/A</v>
      </c>
      <c r="AX332" s="8" t="e">
        <f>IF(OR(ISNA(AX$1),ISNA($A332)),NA(),'临-燃尽0'!CI333)</f>
        <v>#N/A</v>
      </c>
      <c r="AY332" s="8" t="e">
        <f>IF(OR(ISNA(AY$1),ISNA($A332)),NA(),'临-燃尽0'!CJ333)</f>
        <v>#N/A</v>
      </c>
      <c r="AZ332" s="8" t="e">
        <f>IF(OR(ISNA(AZ$1),ISNA($A332)),NA(),'临-燃尽0'!CK333)</f>
        <v>#N/A</v>
      </c>
    </row>
    <row r="333" spans="1:52">
      <c r="A333" s="8" t="e">
        <f>IF(OR('临-燃尽0'!AL334="",'临-燃尽0'!AL334="总计"),NA(),'临-燃尽0'!AL334)</f>
        <v>#N/A</v>
      </c>
      <c r="B333" s="8" t="e">
        <f>IF(ISNA($A333),NA(),'临-燃尽0'!AM334)</f>
        <v>#N/A</v>
      </c>
      <c r="C333" s="8" t="e">
        <f>IF(ISNA($A333),NA(),'临-燃尽0'!AN334)</f>
        <v>#N/A</v>
      </c>
      <c r="D333" s="8" t="e">
        <f>IF(ISNA($A333),NA(),'临-燃尽0'!AO334)</f>
        <v>#N/A</v>
      </c>
      <c r="E333" s="8" t="e">
        <f>IF(OR(ISNA(E$1),ISNA($A333)),NA(),'临-燃尽0'!AP334)</f>
        <v>#N/A</v>
      </c>
      <c r="F333" s="8" t="e">
        <f>IF(OR(ISNA(F$1),ISNA($A333)),NA(),'临-燃尽0'!AQ334)</f>
        <v>#N/A</v>
      </c>
      <c r="G333" s="8" t="e">
        <f>IF(OR(ISNA(G$1),ISNA($A333)),NA(),'临-燃尽0'!AR334)</f>
        <v>#N/A</v>
      </c>
      <c r="H333" s="8" t="e">
        <f>IF(OR(ISNA(H$1),ISNA($A333)),NA(),'临-燃尽0'!AS334)</f>
        <v>#N/A</v>
      </c>
      <c r="I333" s="8" t="e">
        <f>IF(OR(ISNA(I$1),ISNA($A333)),NA(),'临-燃尽0'!AT334)</f>
        <v>#N/A</v>
      </c>
      <c r="J333" s="8" t="e">
        <f>IF(OR(ISNA(J$1),ISNA($A333)),NA(),'临-燃尽0'!AU334)</f>
        <v>#N/A</v>
      </c>
      <c r="K333" s="8" t="e">
        <f>IF(OR(ISNA(K$1),ISNA($A333)),NA(),'临-燃尽0'!AV334)</f>
        <v>#N/A</v>
      </c>
      <c r="L333" s="8" t="e">
        <f>IF(OR(ISNA(L$1),ISNA($A333)),NA(),'临-燃尽0'!AW334)</f>
        <v>#N/A</v>
      </c>
      <c r="M333" s="8" t="e">
        <f>IF(OR(ISNA(M$1),ISNA($A333)),NA(),'临-燃尽0'!AX334)</f>
        <v>#N/A</v>
      </c>
      <c r="N333" s="8" t="e">
        <f>IF(OR(ISNA(N$1),ISNA($A333)),NA(),'临-燃尽0'!AY334)</f>
        <v>#N/A</v>
      </c>
      <c r="O333" s="8" t="e">
        <f>IF(OR(ISNA(O$1),ISNA($A333)),NA(),'临-燃尽0'!AZ334)</f>
        <v>#N/A</v>
      </c>
      <c r="P333" s="8" t="e">
        <f>IF(OR(ISNA(P$1),ISNA($A333)),NA(),'临-燃尽0'!BA334)</f>
        <v>#N/A</v>
      </c>
      <c r="Q333" s="8" t="e">
        <f>IF(OR(ISNA(Q$1),ISNA($A333)),NA(),'临-燃尽0'!BB334)</f>
        <v>#N/A</v>
      </c>
      <c r="R333" s="8" t="e">
        <f>IF(OR(ISNA(R$1),ISNA($A333)),NA(),'临-燃尽0'!BC334)</f>
        <v>#N/A</v>
      </c>
      <c r="S333" s="8" t="e">
        <f>IF(OR(ISNA(S$1),ISNA($A333)),NA(),'临-燃尽0'!BD334)</f>
        <v>#N/A</v>
      </c>
      <c r="T333" s="8" t="e">
        <f>IF(OR(ISNA(T$1),ISNA($A333)),NA(),'临-燃尽0'!BE334)</f>
        <v>#N/A</v>
      </c>
      <c r="U333" s="8" t="e">
        <f>IF(OR(ISNA(U$1),ISNA($A333)),NA(),'临-燃尽0'!BF334)</f>
        <v>#N/A</v>
      </c>
      <c r="V333" s="8" t="e">
        <f>IF(OR(ISNA(V$1),ISNA($A333)),NA(),'临-燃尽0'!BG334)</f>
        <v>#N/A</v>
      </c>
      <c r="W333" s="8" t="e">
        <f>IF(OR(ISNA(W$1),ISNA($A333)),NA(),'临-燃尽0'!BH334)</f>
        <v>#N/A</v>
      </c>
      <c r="X333" s="8" t="e">
        <f>IF(OR(ISNA(X$1),ISNA($A333)),NA(),'临-燃尽0'!BI334)</f>
        <v>#N/A</v>
      </c>
      <c r="Y333" s="8" t="e">
        <f>IF(OR(ISNA(Y$1),ISNA($A333)),NA(),'临-燃尽0'!BJ334)</f>
        <v>#N/A</v>
      </c>
      <c r="Z333" s="8" t="e">
        <f>IF(OR(ISNA(Z$1),ISNA($A333)),NA(),'临-燃尽0'!BK334)</f>
        <v>#N/A</v>
      </c>
      <c r="AA333" s="8" t="e">
        <f>IF(OR(ISNA(AA$1),ISNA($A333)),NA(),'临-燃尽0'!BL334)</f>
        <v>#N/A</v>
      </c>
      <c r="AB333" s="8" t="e">
        <f>IF(OR(ISNA(AB$1),ISNA($A333)),NA(),'临-燃尽0'!BM334)</f>
        <v>#N/A</v>
      </c>
      <c r="AC333" s="8" t="e">
        <f>IF(OR(ISNA(AC$1),ISNA($A333)),NA(),'临-燃尽0'!BN334)</f>
        <v>#N/A</v>
      </c>
      <c r="AD333" s="8" t="e">
        <f>IF(OR(ISNA(AD$1),ISNA($A333)),NA(),'临-燃尽0'!BO334)</f>
        <v>#N/A</v>
      </c>
      <c r="AE333" s="8" t="e">
        <f>IF(OR(ISNA(AE$1),ISNA($A333)),NA(),'临-燃尽0'!BP334)</f>
        <v>#N/A</v>
      </c>
      <c r="AF333" s="8" t="e">
        <f>IF(OR(ISNA(AF$1),ISNA($A333)),NA(),'临-燃尽0'!BQ334)</f>
        <v>#N/A</v>
      </c>
      <c r="AG333" s="8" t="e">
        <f>IF(OR(ISNA(AG$1),ISNA($A333)),NA(),'临-燃尽0'!BR334)</f>
        <v>#N/A</v>
      </c>
      <c r="AH333" s="8" t="e">
        <f>IF(OR(ISNA(AH$1),ISNA($A333)),NA(),'临-燃尽0'!BS334)</f>
        <v>#N/A</v>
      </c>
      <c r="AI333" s="8" t="e">
        <f>IF(OR(ISNA(AI$1),ISNA($A333)),NA(),'临-燃尽0'!BT334)</f>
        <v>#N/A</v>
      </c>
      <c r="AJ333" s="8" t="e">
        <f>IF(OR(ISNA(AJ$1),ISNA($A333)),NA(),'临-燃尽0'!BU334)</f>
        <v>#N/A</v>
      </c>
      <c r="AK333" s="8" t="e">
        <f>IF(OR(ISNA(AK$1),ISNA($A333)),NA(),'临-燃尽0'!BV334)</f>
        <v>#N/A</v>
      </c>
      <c r="AL333" s="8" t="e">
        <f>IF(OR(ISNA(AL$1),ISNA($A333)),NA(),'临-燃尽0'!BW334)</f>
        <v>#N/A</v>
      </c>
      <c r="AM333" s="8" t="e">
        <f>IF(OR(ISNA(AM$1),ISNA($A333)),NA(),'临-燃尽0'!BX334)</f>
        <v>#N/A</v>
      </c>
      <c r="AN333" s="8" t="e">
        <f>IF(OR(ISNA(AN$1),ISNA($A333)),NA(),'临-燃尽0'!BY334)</f>
        <v>#N/A</v>
      </c>
      <c r="AO333" s="8" t="e">
        <f>IF(OR(ISNA(AO$1),ISNA($A333)),NA(),'临-燃尽0'!BZ334)</f>
        <v>#N/A</v>
      </c>
      <c r="AP333" s="8" t="e">
        <f>IF(OR(ISNA(AP$1),ISNA($A333)),NA(),'临-燃尽0'!CA334)</f>
        <v>#N/A</v>
      </c>
      <c r="AQ333" s="8" t="e">
        <f>IF(OR(ISNA(AQ$1),ISNA($A333)),NA(),'临-燃尽0'!CB334)</f>
        <v>#N/A</v>
      </c>
      <c r="AR333" s="8" t="e">
        <f>IF(OR(ISNA(AR$1),ISNA($A333)),NA(),'临-燃尽0'!CC334)</f>
        <v>#N/A</v>
      </c>
      <c r="AS333" s="8" t="e">
        <f>IF(OR(ISNA(AS$1),ISNA($A333)),NA(),'临-燃尽0'!CD334)</f>
        <v>#N/A</v>
      </c>
      <c r="AT333" s="8" t="e">
        <f>IF(OR(ISNA(AT$1),ISNA($A333)),NA(),'临-燃尽0'!CE334)</f>
        <v>#N/A</v>
      </c>
      <c r="AU333" s="8" t="e">
        <f>IF(OR(ISNA(AU$1),ISNA($A333)),NA(),'临-燃尽0'!CF334)</f>
        <v>#N/A</v>
      </c>
      <c r="AV333" s="8" t="e">
        <f>IF(OR(ISNA(AV$1),ISNA($A333)),NA(),'临-燃尽0'!CG334)</f>
        <v>#N/A</v>
      </c>
      <c r="AW333" s="8" t="e">
        <f>IF(OR(ISNA(AW$1),ISNA($A333)),NA(),'临-燃尽0'!CH334)</f>
        <v>#N/A</v>
      </c>
      <c r="AX333" s="8" t="e">
        <f>IF(OR(ISNA(AX$1),ISNA($A333)),NA(),'临-燃尽0'!CI334)</f>
        <v>#N/A</v>
      </c>
      <c r="AY333" s="8" t="e">
        <f>IF(OR(ISNA(AY$1),ISNA($A333)),NA(),'临-燃尽0'!CJ334)</f>
        <v>#N/A</v>
      </c>
      <c r="AZ333" s="8" t="e">
        <f>IF(OR(ISNA(AZ$1),ISNA($A333)),NA(),'临-燃尽0'!CK334)</f>
        <v>#N/A</v>
      </c>
    </row>
    <row r="334" spans="1:52">
      <c r="A334" s="8" t="e">
        <f>IF(OR('临-燃尽0'!AL335="",'临-燃尽0'!AL335="总计"),NA(),'临-燃尽0'!AL335)</f>
        <v>#N/A</v>
      </c>
      <c r="B334" s="8" t="e">
        <f>IF(ISNA($A334),NA(),'临-燃尽0'!AM335)</f>
        <v>#N/A</v>
      </c>
      <c r="C334" s="8" t="e">
        <f>IF(ISNA($A334),NA(),'临-燃尽0'!AN335)</f>
        <v>#N/A</v>
      </c>
      <c r="D334" s="8" t="e">
        <f>IF(ISNA($A334),NA(),'临-燃尽0'!AO335)</f>
        <v>#N/A</v>
      </c>
      <c r="E334" s="8" t="e">
        <f>IF(OR(ISNA(E$1),ISNA($A334)),NA(),'临-燃尽0'!AP335)</f>
        <v>#N/A</v>
      </c>
      <c r="F334" s="8" t="e">
        <f>IF(OR(ISNA(F$1),ISNA($A334)),NA(),'临-燃尽0'!AQ335)</f>
        <v>#N/A</v>
      </c>
      <c r="G334" s="8" t="e">
        <f>IF(OR(ISNA(G$1),ISNA($A334)),NA(),'临-燃尽0'!AR335)</f>
        <v>#N/A</v>
      </c>
      <c r="H334" s="8" t="e">
        <f>IF(OR(ISNA(H$1),ISNA($A334)),NA(),'临-燃尽0'!AS335)</f>
        <v>#N/A</v>
      </c>
      <c r="I334" s="8" t="e">
        <f>IF(OR(ISNA(I$1),ISNA($A334)),NA(),'临-燃尽0'!AT335)</f>
        <v>#N/A</v>
      </c>
      <c r="J334" s="8" t="e">
        <f>IF(OR(ISNA(J$1),ISNA($A334)),NA(),'临-燃尽0'!AU335)</f>
        <v>#N/A</v>
      </c>
      <c r="K334" s="8" t="e">
        <f>IF(OR(ISNA(K$1),ISNA($A334)),NA(),'临-燃尽0'!AV335)</f>
        <v>#N/A</v>
      </c>
      <c r="L334" s="8" t="e">
        <f>IF(OR(ISNA(L$1),ISNA($A334)),NA(),'临-燃尽0'!AW335)</f>
        <v>#N/A</v>
      </c>
      <c r="M334" s="8" t="e">
        <f>IF(OR(ISNA(M$1),ISNA($A334)),NA(),'临-燃尽0'!AX335)</f>
        <v>#N/A</v>
      </c>
      <c r="N334" s="8" t="e">
        <f>IF(OR(ISNA(N$1),ISNA($A334)),NA(),'临-燃尽0'!AY335)</f>
        <v>#N/A</v>
      </c>
      <c r="O334" s="8" t="e">
        <f>IF(OR(ISNA(O$1),ISNA($A334)),NA(),'临-燃尽0'!AZ335)</f>
        <v>#N/A</v>
      </c>
      <c r="P334" s="8" t="e">
        <f>IF(OR(ISNA(P$1),ISNA($A334)),NA(),'临-燃尽0'!BA335)</f>
        <v>#N/A</v>
      </c>
      <c r="Q334" s="8" t="e">
        <f>IF(OR(ISNA(Q$1),ISNA($A334)),NA(),'临-燃尽0'!BB335)</f>
        <v>#N/A</v>
      </c>
      <c r="R334" s="8" t="e">
        <f>IF(OR(ISNA(R$1),ISNA($A334)),NA(),'临-燃尽0'!BC335)</f>
        <v>#N/A</v>
      </c>
      <c r="S334" s="8" t="e">
        <f>IF(OR(ISNA(S$1),ISNA($A334)),NA(),'临-燃尽0'!BD335)</f>
        <v>#N/A</v>
      </c>
      <c r="T334" s="8" t="e">
        <f>IF(OR(ISNA(T$1),ISNA($A334)),NA(),'临-燃尽0'!BE335)</f>
        <v>#N/A</v>
      </c>
      <c r="U334" s="8" t="e">
        <f>IF(OR(ISNA(U$1),ISNA($A334)),NA(),'临-燃尽0'!BF335)</f>
        <v>#N/A</v>
      </c>
      <c r="V334" s="8" t="e">
        <f>IF(OR(ISNA(V$1),ISNA($A334)),NA(),'临-燃尽0'!BG335)</f>
        <v>#N/A</v>
      </c>
      <c r="W334" s="8" t="e">
        <f>IF(OR(ISNA(W$1),ISNA($A334)),NA(),'临-燃尽0'!BH335)</f>
        <v>#N/A</v>
      </c>
      <c r="X334" s="8" t="e">
        <f>IF(OR(ISNA(X$1),ISNA($A334)),NA(),'临-燃尽0'!BI335)</f>
        <v>#N/A</v>
      </c>
      <c r="Y334" s="8" t="e">
        <f>IF(OR(ISNA(Y$1),ISNA($A334)),NA(),'临-燃尽0'!BJ335)</f>
        <v>#N/A</v>
      </c>
      <c r="Z334" s="8" t="e">
        <f>IF(OR(ISNA(Z$1),ISNA($A334)),NA(),'临-燃尽0'!BK335)</f>
        <v>#N/A</v>
      </c>
      <c r="AA334" s="8" t="e">
        <f>IF(OR(ISNA(AA$1),ISNA($A334)),NA(),'临-燃尽0'!BL335)</f>
        <v>#N/A</v>
      </c>
      <c r="AB334" s="8" t="e">
        <f>IF(OR(ISNA(AB$1),ISNA($A334)),NA(),'临-燃尽0'!BM335)</f>
        <v>#N/A</v>
      </c>
      <c r="AC334" s="8" t="e">
        <f>IF(OR(ISNA(AC$1),ISNA($A334)),NA(),'临-燃尽0'!BN335)</f>
        <v>#N/A</v>
      </c>
      <c r="AD334" s="8" t="e">
        <f>IF(OR(ISNA(AD$1),ISNA($A334)),NA(),'临-燃尽0'!BO335)</f>
        <v>#N/A</v>
      </c>
      <c r="AE334" s="8" t="e">
        <f>IF(OR(ISNA(AE$1),ISNA($A334)),NA(),'临-燃尽0'!BP335)</f>
        <v>#N/A</v>
      </c>
      <c r="AF334" s="8" t="e">
        <f>IF(OR(ISNA(AF$1),ISNA($A334)),NA(),'临-燃尽0'!BQ335)</f>
        <v>#N/A</v>
      </c>
      <c r="AG334" s="8" t="e">
        <f>IF(OR(ISNA(AG$1),ISNA($A334)),NA(),'临-燃尽0'!BR335)</f>
        <v>#N/A</v>
      </c>
      <c r="AH334" s="8" t="e">
        <f>IF(OR(ISNA(AH$1),ISNA($A334)),NA(),'临-燃尽0'!BS335)</f>
        <v>#N/A</v>
      </c>
      <c r="AI334" s="8" t="e">
        <f>IF(OR(ISNA(AI$1),ISNA($A334)),NA(),'临-燃尽0'!BT335)</f>
        <v>#N/A</v>
      </c>
      <c r="AJ334" s="8" t="e">
        <f>IF(OR(ISNA(AJ$1),ISNA($A334)),NA(),'临-燃尽0'!BU335)</f>
        <v>#N/A</v>
      </c>
      <c r="AK334" s="8" t="e">
        <f>IF(OR(ISNA(AK$1),ISNA($A334)),NA(),'临-燃尽0'!BV335)</f>
        <v>#N/A</v>
      </c>
      <c r="AL334" s="8" t="e">
        <f>IF(OR(ISNA(AL$1),ISNA($A334)),NA(),'临-燃尽0'!BW335)</f>
        <v>#N/A</v>
      </c>
      <c r="AM334" s="8" t="e">
        <f>IF(OR(ISNA(AM$1),ISNA($A334)),NA(),'临-燃尽0'!BX335)</f>
        <v>#N/A</v>
      </c>
      <c r="AN334" s="8" t="e">
        <f>IF(OR(ISNA(AN$1),ISNA($A334)),NA(),'临-燃尽0'!BY335)</f>
        <v>#N/A</v>
      </c>
      <c r="AO334" s="8" t="e">
        <f>IF(OR(ISNA(AO$1),ISNA($A334)),NA(),'临-燃尽0'!BZ335)</f>
        <v>#N/A</v>
      </c>
      <c r="AP334" s="8" t="e">
        <f>IF(OR(ISNA(AP$1),ISNA($A334)),NA(),'临-燃尽0'!CA335)</f>
        <v>#N/A</v>
      </c>
      <c r="AQ334" s="8" t="e">
        <f>IF(OR(ISNA(AQ$1),ISNA($A334)),NA(),'临-燃尽0'!CB335)</f>
        <v>#N/A</v>
      </c>
      <c r="AR334" s="8" t="e">
        <f>IF(OR(ISNA(AR$1),ISNA($A334)),NA(),'临-燃尽0'!CC335)</f>
        <v>#N/A</v>
      </c>
      <c r="AS334" s="8" t="e">
        <f>IF(OR(ISNA(AS$1),ISNA($A334)),NA(),'临-燃尽0'!CD335)</f>
        <v>#N/A</v>
      </c>
      <c r="AT334" s="8" t="e">
        <f>IF(OR(ISNA(AT$1),ISNA($A334)),NA(),'临-燃尽0'!CE335)</f>
        <v>#N/A</v>
      </c>
      <c r="AU334" s="8" t="e">
        <f>IF(OR(ISNA(AU$1),ISNA($A334)),NA(),'临-燃尽0'!CF335)</f>
        <v>#N/A</v>
      </c>
      <c r="AV334" s="8" t="e">
        <f>IF(OR(ISNA(AV$1),ISNA($A334)),NA(),'临-燃尽0'!CG335)</f>
        <v>#N/A</v>
      </c>
      <c r="AW334" s="8" t="e">
        <f>IF(OR(ISNA(AW$1),ISNA($A334)),NA(),'临-燃尽0'!CH335)</f>
        <v>#N/A</v>
      </c>
      <c r="AX334" s="8" t="e">
        <f>IF(OR(ISNA(AX$1),ISNA($A334)),NA(),'临-燃尽0'!CI335)</f>
        <v>#N/A</v>
      </c>
      <c r="AY334" s="8" t="e">
        <f>IF(OR(ISNA(AY$1),ISNA($A334)),NA(),'临-燃尽0'!CJ335)</f>
        <v>#N/A</v>
      </c>
      <c r="AZ334" s="8" t="e">
        <f>IF(OR(ISNA(AZ$1),ISNA($A334)),NA(),'临-燃尽0'!CK335)</f>
        <v>#N/A</v>
      </c>
    </row>
    <row r="335" spans="1:52">
      <c r="A335" s="8" t="e">
        <f>IF(OR('临-燃尽0'!AL336="",'临-燃尽0'!AL336="总计"),NA(),'临-燃尽0'!AL336)</f>
        <v>#N/A</v>
      </c>
      <c r="B335" s="8" t="e">
        <f>IF(ISNA($A335),NA(),'临-燃尽0'!AM336)</f>
        <v>#N/A</v>
      </c>
      <c r="C335" s="8" t="e">
        <f>IF(ISNA($A335),NA(),'临-燃尽0'!AN336)</f>
        <v>#N/A</v>
      </c>
      <c r="D335" s="8" t="e">
        <f>IF(ISNA($A335),NA(),'临-燃尽0'!AO336)</f>
        <v>#N/A</v>
      </c>
      <c r="E335" s="8" t="e">
        <f>IF(OR(ISNA(E$1),ISNA($A335)),NA(),'临-燃尽0'!AP336)</f>
        <v>#N/A</v>
      </c>
      <c r="F335" s="8" t="e">
        <f>IF(OR(ISNA(F$1),ISNA($A335)),NA(),'临-燃尽0'!AQ336)</f>
        <v>#N/A</v>
      </c>
      <c r="G335" s="8" t="e">
        <f>IF(OR(ISNA(G$1),ISNA($A335)),NA(),'临-燃尽0'!AR336)</f>
        <v>#N/A</v>
      </c>
      <c r="H335" s="8" t="e">
        <f>IF(OR(ISNA(H$1),ISNA($A335)),NA(),'临-燃尽0'!AS336)</f>
        <v>#N/A</v>
      </c>
      <c r="I335" s="8" t="e">
        <f>IF(OR(ISNA(I$1),ISNA($A335)),NA(),'临-燃尽0'!AT336)</f>
        <v>#N/A</v>
      </c>
      <c r="J335" s="8" t="e">
        <f>IF(OR(ISNA(J$1),ISNA($A335)),NA(),'临-燃尽0'!AU336)</f>
        <v>#N/A</v>
      </c>
      <c r="K335" s="8" t="e">
        <f>IF(OR(ISNA(K$1),ISNA($A335)),NA(),'临-燃尽0'!AV336)</f>
        <v>#N/A</v>
      </c>
      <c r="L335" s="8" t="e">
        <f>IF(OR(ISNA(L$1),ISNA($A335)),NA(),'临-燃尽0'!AW336)</f>
        <v>#N/A</v>
      </c>
      <c r="M335" s="8" t="e">
        <f>IF(OR(ISNA(M$1),ISNA($A335)),NA(),'临-燃尽0'!AX336)</f>
        <v>#N/A</v>
      </c>
      <c r="N335" s="8" t="e">
        <f>IF(OR(ISNA(N$1),ISNA($A335)),NA(),'临-燃尽0'!AY336)</f>
        <v>#N/A</v>
      </c>
      <c r="O335" s="8" t="e">
        <f>IF(OR(ISNA(O$1),ISNA($A335)),NA(),'临-燃尽0'!AZ336)</f>
        <v>#N/A</v>
      </c>
      <c r="P335" s="8" t="e">
        <f>IF(OR(ISNA(P$1),ISNA($A335)),NA(),'临-燃尽0'!BA336)</f>
        <v>#N/A</v>
      </c>
      <c r="Q335" s="8" t="e">
        <f>IF(OR(ISNA(Q$1),ISNA($A335)),NA(),'临-燃尽0'!BB336)</f>
        <v>#N/A</v>
      </c>
      <c r="R335" s="8" t="e">
        <f>IF(OR(ISNA(R$1),ISNA($A335)),NA(),'临-燃尽0'!BC336)</f>
        <v>#N/A</v>
      </c>
      <c r="S335" s="8" t="e">
        <f>IF(OR(ISNA(S$1),ISNA($A335)),NA(),'临-燃尽0'!BD336)</f>
        <v>#N/A</v>
      </c>
      <c r="T335" s="8" t="e">
        <f>IF(OR(ISNA(T$1),ISNA($A335)),NA(),'临-燃尽0'!BE336)</f>
        <v>#N/A</v>
      </c>
      <c r="U335" s="8" t="e">
        <f>IF(OR(ISNA(U$1),ISNA($A335)),NA(),'临-燃尽0'!BF336)</f>
        <v>#N/A</v>
      </c>
      <c r="V335" s="8" t="e">
        <f>IF(OR(ISNA(V$1),ISNA($A335)),NA(),'临-燃尽0'!BG336)</f>
        <v>#N/A</v>
      </c>
      <c r="W335" s="8" t="e">
        <f>IF(OR(ISNA(W$1),ISNA($A335)),NA(),'临-燃尽0'!BH336)</f>
        <v>#N/A</v>
      </c>
      <c r="X335" s="8" t="e">
        <f>IF(OR(ISNA(X$1),ISNA($A335)),NA(),'临-燃尽0'!BI336)</f>
        <v>#N/A</v>
      </c>
      <c r="Y335" s="8" t="e">
        <f>IF(OR(ISNA(Y$1),ISNA($A335)),NA(),'临-燃尽0'!BJ336)</f>
        <v>#N/A</v>
      </c>
      <c r="Z335" s="8" t="e">
        <f>IF(OR(ISNA(Z$1),ISNA($A335)),NA(),'临-燃尽0'!BK336)</f>
        <v>#N/A</v>
      </c>
      <c r="AA335" s="8" t="e">
        <f>IF(OR(ISNA(AA$1),ISNA($A335)),NA(),'临-燃尽0'!BL336)</f>
        <v>#N/A</v>
      </c>
      <c r="AB335" s="8" t="e">
        <f>IF(OR(ISNA(AB$1),ISNA($A335)),NA(),'临-燃尽0'!BM336)</f>
        <v>#N/A</v>
      </c>
      <c r="AC335" s="8" t="e">
        <f>IF(OR(ISNA(AC$1),ISNA($A335)),NA(),'临-燃尽0'!BN336)</f>
        <v>#N/A</v>
      </c>
      <c r="AD335" s="8" t="e">
        <f>IF(OR(ISNA(AD$1),ISNA($A335)),NA(),'临-燃尽0'!BO336)</f>
        <v>#N/A</v>
      </c>
      <c r="AE335" s="8" t="e">
        <f>IF(OR(ISNA(AE$1),ISNA($A335)),NA(),'临-燃尽0'!BP336)</f>
        <v>#N/A</v>
      </c>
      <c r="AF335" s="8" t="e">
        <f>IF(OR(ISNA(AF$1),ISNA($A335)),NA(),'临-燃尽0'!BQ336)</f>
        <v>#N/A</v>
      </c>
      <c r="AG335" s="8" t="e">
        <f>IF(OR(ISNA(AG$1),ISNA($A335)),NA(),'临-燃尽0'!BR336)</f>
        <v>#N/A</v>
      </c>
      <c r="AH335" s="8" t="e">
        <f>IF(OR(ISNA(AH$1),ISNA($A335)),NA(),'临-燃尽0'!BS336)</f>
        <v>#N/A</v>
      </c>
      <c r="AI335" s="8" t="e">
        <f>IF(OR(ISNA(AI$1),ISNA($A335)),NA(),'临-燃尽0'!BT336)</f>
        <v>#N/A</v>
      </c>
      <c r="AJ335" s="8" t="e">
        <f>IF(OR(ISNA(AJ$1),ISNA($A335)),NA(),'临-燃尽0'!BU336)</f>
        <v>#N/A</v>
      </c>
      <c r="AK335" s="8" t="e">
        <f>IF(OR(ISNA(AK$1),ISNA($A335)),NA(),'临-燃尽0'!BV336)</f>
        <v>#N/A</v>
      </c>
      <c r="AL335" s="8" t="e">
        <f>IF(OR(ISNA(AL$1),ISNA($A335)),NA(),'临-燃尽0'!BW336)</f>
        <v>#N/A</v>
      </c>
      <c r="AM335" s="8" t="e">
        <f>IF(OR(ISNA(AM$1),ISNA($A335)),NA(),'临-燃尽0'!BX336)</f>
        <v>#N/A</v>
      </c>
      <c r="AN335" s="8" t="e">
        <f>IF(OR(ISNA(AN$1),ISNA($A335)),NA(),'临-燃尽0'!BY336)</f>
        <v>#N/A</v>
      </c>
      <c r="AO335" s="8" t="e">
        <f>IF(OR(ISNA(AO$1),ISNA($A335)),NA(),'临-燃尽0'!BZ336)</f>
        <v>#N/A</v>
      </c>
      <c r="AP335" s="8" t="e">
        <f>IF(OR(ISNA(AP$1),ISNA($A335)),NA(),'临-燃尽0'!CA336)</f>
        <v>#N/A</v>
      </c>
      <c r="AQ335" s="8" t="e">
        <f>IF(OR(ISNA(AQ$1),ISNA($A335)),NA(),'临-燃尽0'!CB336)</f>
        <v>#N/A</v>
      </c>
      <c r="AR335" s="8" t="e">
        <f>IF(OR(ISNA(AR$1),ISNA($A335)),NA(),'临-燃尽0'!CC336)</f>
        <v>#N/A</v>
      </c>
      <c r="AS335" s="8" t="e">
        <f>IF(OR(ISNA(AS$1),ISNA($A335)),NA(),'临-燃尽0'!CD336)</f>
        <v>#N/A</v>
      </c>
      <c r="AT335" s="8" t="e">
        <f>IF(OR(ISNA(AT$1),ISNA($A335)),NA(),'临-燃尽0'!CE336)</f>
        <v>#N/A</v>
      </c>
      <c r="AU335" s="8" t="e">
        <f>IF(OR(ISNA(AU$1),ISNA($A335)),NA(),'临-燃尽0'!CF336)</f>
        <v>#N/A</v>
      </c>
      <c r="AV335" s="8" t="e">
        <f>IF(OR(ISNA(AV$1),ISNA($A335)),NA(),'临-燃尽0'!CG336)</f>
        <v>#N/A</v>
      </c>
      <c r="AW335" s="8" t="e">
        <f>IF(OR(ISNA(AW$1),ISNA($A335)),NA(),'临-燃尽0'!CH336)</f>
        <v>#N/A</v>
      </c>
      <c r="AX335" s="8" t="e">
        <f>IF(OR(ISNA(AX$1),ISNA($A335)),NA(),'临-燃尽0'!CI336)</f>
        <v>#N/A</v>
      </c>
      <c r="AY335" s="8" t="e">
        <f>IF(OR(ISNA(AY$1),ISNA($A335)),NA(),'临-燃尽0'!CJ336)</f>
        <v>#N/A</v>
      </c>
      <c r="AZ335" s="8" t="e">
        <f>IF(OR(ISNA(AZ$1),ISNA($A335)),NA(),'临-燃尽0'!CK336)</f>
        <v>#N/A</v>
      </c>
    </row>
    <row r="336" spans="1:52">
      <c r="A336" s="8" t="e">
        <f>IF(OR('临-燃尽0'!AL337="",'临-燃尽0'!AL337="总计"),NA(),'临-燃尽0'!AL337)</f>
        <v>#N/A</v>
      </c>
      <c r="B336" s="8" t="e">
        <f>IF(ISNA($A336),NA(),'临-燃尽0'!AM337)</f>
        <v>#N/A</v>
      </c>
      <c r="C336" s="8" t="e">
        <f>IF(ISNA($A336),NA(),'临-燃尽0'!AN337)</f>
        <v>#N/A</v>
      </c>
      <c r="D336" s="8" t="e">
        <f>IF(ISNA($A336),NA(),'临-燃尽0'!AO337)</f>
        <v>#N/A</v>
      </c>
      <c r="E336" s="8" t="e">
        <f>IF(OR(ISNA(E$1),ISNA($A336)),NA(),'临-燃尽0'!AP337)</f>
        <v>#N/A</v>
      </c>
      <c r="F336" s="8" t="e">
        <f>IF(OR(ISNA(F$1),ISNA($A336)),NA(),'临-燃尽0'!AQ337)</f>
        <v>#N/A</v>
      </c>
      <c r="G336" s="8" t="e">
        <f>IF(OR(ISNA(G$1),ISNA($A336)),NA(),'临-燃尽0'!AR337)</f>
        <v>#N/A</v>
      </c>
      <c r="H336" s="8" t="e">
        <f>IF(OR(ISNA(H$1),ISNA($A336)),NA(),'临-燃尽0'!AS337)</f>
        <v>#N/A</v>
      </c>
      <c r="I336" s="8" t="e">
        <f>IF(OR(ISNA(I$1),ISNA($A336)),NA(),'临-燃尽0'!AT337)</f>
        <v>#N/A</v>
      </c>
      <c r="J336" s="8" t="e">
        <f>IF(OR(ISNA(J$1),ISNA($A336)),NA(),'临-燃尽0'!AU337)</f>
        <v>#N/A</v>
      </c>
      <c r="K336" s="8" t="e">
        <f>IF(OR(ISNA(K$1),ISNA($A336)),NA(),'临-燃尽0'!AV337)</f>
        <v>#N/A</v>
      </c>
      <c r="L336" s="8" t="e">
        <f>IF(OR(ISNA(L$1),ISNA($A336)),NA(),'临-燃尽0'!AW337)</f>
        <v>#N/A</v>
      </c>
      <c r="M336" s="8" t="e">
        <f>IF(OR(ISNA(M$1),ISNA($A336)),NA(),'临-燃尽0'!AX337)</f>
        <v>#N/A</v>
      </c>
      <c r="N336" s="8" t="e">
        <f>IF(OR(ISNA(N$1),ISNA($A336)),NA(),'临-燃尽0'!AY337)</f>
        <v>#N/A</v>
      </c>
      <c r="O336" s="8" t="e">
        <f>IF(OR(ISNA(O$1),ISNA($A336)),NA(),'临-燃尽0'!AZ337)</f>
        <v>#N/A</v>
      </c>
      <c r="P336" s="8" t="e">
        <f>IF(OR(ISNA(P$1),ISNA($A336)),NA(),'临-燃尽0'!BA337)</f>
        <v>#N/A</v>
      </c>
      <c r="Q336" s="8" t="e">
        <f>IF(OR(ISNA(Q$1),ISNA($A336)),NA(),'临-燃尽0'!BB337)</f>
        <v>#N/A</v>
      </c>
      <c r="R336" s="8" t="e">
        <f>IF(OR(ISNA(R$1),ISNA($A336)),NA(),'临-燃尽0'!BC337)</f>
        <v>#N/A</v>
      </c>
      <c r="S336" s="8" t="e">
        <f>IF(OR(ISNA(S$1),ISNA($A336)),NA(),'临-燃尽0'!BD337)</f>
        <v>#N/A</v>
      </c>
      <c r="T336" s="8" t="e">
        <f>IF(OR(ISNA(T$1),ISNA($A336)),NA(),'临-燃尽0'!BE337)</f>
        <v>#N/A</v>
      </c>
      <c r="U336" s="8" t="e">
        <f>IF(OR(ISNA(U$1),ISNA($A336)),NA(),'临-燃尽0'!BF337)</f>
        <v>#N/A</v>
      </c>
      <c r="V336" s="8" t="e">
        <f>IF(OR(ISNA(V$1),ISNA($A336)),NA(),'临-燃尽0'!BG337)</f>
        <v>#N/A</v>
      </c>
      <c r="W336" s="8" t="e">
        <f>IF(OR(ISNA(W$1),ISNA($A336)),NA(),'临-燃尽0'!BH337)</f>
        <v>#N/A</v>
      </c>
      <c r="X336" s="8" t="e">
        <f>IF(OR(ISNA(X$1),ISNA($A336)),NA(),'临-燃尽0'!BI337)</f>
        <v>#N/A</v>
      </c>
      <c r="Y336" s="8" t="e">
        <f>IF(OR(ISNA(Y$1),ISNA($A336)),NA(),'临-燃尽0'!BJ337)</f>
        <v>#N/A</v>
      </c>
      <c r="Z336" s="8" t="e">
        <f>IF(OR(ISNA(Z$1),ISNA($A336)),NA(),'临-燃尽0'!BK337)</f>
        <v>#N/A</v>
      </c>
      <c r="AA336" s="8" t="e">
        <f>IF(OR(ISNA(AA$1),ISNA($A336)),NA(),'临-燃尽0'!BL337)</f>
        <v>#N/A</v>
      </c>
      <c r="AB336" s="8" t="e">
        <f>IF(OR(ISNA(AB$1),ISNA($A336)),NA(),'临-燃尽0'!BM337)</f>
        <v>#N/A</v>
      </c>
      <c r="AC336" s="8" t="e">
        <f>IF(OR(ISNA(AC$1),ISNA($A336)),NA(),'临-燃尽0'!BN337)</f>
        <v>#N/A</v>
      </c>
      <c r="AD336" s="8" t="e">
        <f>IF(OR(ISNA(AD$1),ISNA($A336)),NA(),'临-燃尽0'!BO337)</f>
        <v>#N/A</v>
      </c>
      <c r="AE336" s="8" t="e">
        <f>IF(OR(ISNA(AE$1),ISNA($A336)),NA(),'临-燃尽0'!BP337)</f>
        <v>#N/A</v>
      </c>
      <c r="AF336" s="8" t="e">
        <f>IF(OR(ISNA(AF$1),ISNA($A336)),NA(),'临-燃尽0'!BQ337)</f>
        <v>#N/A</v>
      </c>
      <c r="AG336" s="8" t="e">
        <f>IF(OR(ISNA(AG$1),ISNA($A336)),NA(),'临-燃尽0'!BR337)</f>
        <v>#N/A</v>
      </c>
      <c r="AH336" s="8" t="e">
        <f>IF(OR(ISNA(AH$1),ISNA($A336)),NA(),'临-燃尽0'!BS337)</f>
        <v>#N/A</v>
      </c>
      <c r="AI336" s="8" t="e">
        <f>IF(OR(ISNA(AI$1),ISNA($A336)),NA(),'临-燃尽0'!BT337)</f>
        <v>#N/A</v>
      </c>
      <c r="AJ336" s="8" t="e">
        <f>IF(OR(ISNA(AJ$1),ISNA($A336)),NA(),'临-燃尽0'!BU337)</f>
        <v>#N/A</v>
      </c>
      <c r="AK336" s="8" t="e">
        <f>IF(OR(ISNA(AK$1),ISNA($A336)),NA(),'临-燃尽0'!BV337)</f>
        <v>#N/A</v>
      </c>
      <c r="AL336" s="8" t="e">
        <f>IF(OR(ISNA(AL$1),ISNA($A336)),NA(),'临-燃尽0'!BW337)</f>
        <v>#N/A</v>
      </c>
      <c r="AM336" s="8" t="e">
        <f>IF(OR(ISNA(AM$1),ISNA($A336)),NA(),'临-燃尽0'!BX337)</f>
        <v>#N/A</v>
      </c>
      <c r="AN336" s="8" t="e">
        <f>IF(OR(ISNA(AN$1),ISNA($A336)),NA(),'临-燃尽0'!BY337)</f>
        <v>#N/A</v>
      </c>
      <c r="AO336" s="8" t="e">
        <f>IF(OR(ISNA(AO$1),ISNA($A336)),NA(),'临-燃尽0'!BZ337)</f>
        <v>#N/A</v>
      </c>
      <c r="AP336" s="8" t="e">
        <f>IF(OR(ISNA(AP$1),ISNA($A336)),NA(),'临-燃尽0'!CA337)</f>
        <v>#N/A</v>
      </c>
      <c r="AQ336" s="8" t="e">
        <f>IF(OR(ISNA(AQ$1),ISNA($A336)),NA(),'临-燃尽0'!CB337)</f>
        <v>#N/A</v>
      </c>
      <c r="AR336" s="8" t="e">
        <f>IF(OR(ISNA(AR$1),ISNA($A336)),NA(),'临-燃尽0'!CC337)</f>
        <v>#N/A</v>
      </c>
      <c r="AS336" s="8" t="e">
        <f>IF(OR(ISNA(AS$1),ISNA($A336)),NA(),'临-燃尽0'!CD337)</f>
        <v>#N/A</v>
      </c>
      <c r="AT336" s="8" t="e">
        <f>IF(OR(ISNA(AT$1),ISNA($A336)),NA(),'临-燃尽0'!CE337)</f>
        <v>#N/A</v>
      </c>
      <c r="AU336" s="8" t="e">
        <f>IF(OR(ISNA(AU$1),ISNA($A336)),NA(),'临-燃尽0'!CF337)</f>
        <v>#N/A</v>
      </c>
      <c r="AV336" s="8" t="e">
        <f>IF(OR(ISNA(AV$1),ISNA($A336)),NA(),'临-燃尽0'!CG337)</f>
        <v>#N/A</v>
      </c>
      <c r="AW336" s="8" t="e">
        <f>IF(OR(ISNA(AW$1),ISNA($A336)),NA(),'临-燃尽0'!CH337)</f>
        <v>#N/A</v>
      </c>
      <c r="AX336" s="8" t="e">
        <f>IF(OR(ISNA(AX$1),ISNA($A336)),NA(),'临-燃尽0'!CI337)</f>
        <v>#N/A</v>
      </c>
      <c r="AY336" s="8" t="e">
        <f>IF(OR(ISNA(AY$1),ISNA($A336)),NA(),'临-燃尽0'!CJ337)</f>
        <v>#N/A</v>
      </c>
      <c r="AZ336" s="8" t="e">
        <f>IF(OR(ISNA(AZ$1),ISNA($A336)),NA(),'临-燃尽0'!CK337)</f>
        <v>#N/A</v>
      </c>
    </row>
    <row r="337" spans="1:52">
      <c r="A337" s="8" t="e">
        <f>IF(OR('临-燃尽0'!AL338="",'临-燃尽0'!AL338="总计"),NA(),'临-燃尽0'!AL338)</f>
        <v>#N/A</v>
      </c>
      <c r="B337" s="8" t="e">
        <f>IF(ISNA($A337),NA(),'临-燃尽0'!AM338)</f>
        <v>#N/A</v>
      </c>
      <c r="C337" s="8" t="e">
        <f>IF(ISNA($A337),NA(),'临-燃尽0'!AN338)</f>
        <v>#N/A</v>
      </c>
      <c r="D337" s="8" t="e">
        <f>IF(ISNA($A337),NA(),'临-燃尽0'!AO338)</f>
        <v>#N/A</v>
      </c>
      <c r="E337" s="8" t="e">
        <f>IF(OR(ISNA(E$1),ISNA($A337)),NA(),'临-燃尽0'!AP338)</f>
        <v>#N/A</v>
      </c>
      <c r="F337" s="8" t="e">
        <f>IF(OR(ISNA(F$1),ISNA($A337)),NA(),'临-燃尽0'!AQ338)</f>
        <v>#N/A</v>
      </c>
      <c r="G337" s="8" t="e">
        <f>IF(OR(ISNA(G$1),ISNA($A337)),NA(),'临-燃尽0'!AR338)</f>
        <v>#N/A</v>
      </c>
      <c r="H337" s="8" t="e">
        <f>IF(OR(ISNA(H$1),ISNA($A337)),NA(),'临-燃尽0'!AS338)</f>
        <v>#N/A</v>
      </c>
      <c r="I337" s="8" t="e">
        <f>IF(OR(ISNA(I$1),ISNA($A337)),NA(),'临-燃尽0'!AT338)</f>
        <v>#N/A</v>
      </c>
      <c r="J337" s="8" t="e">
        <f>IF(OR(ISNA(J$1),ISNA($A337)),NA(),'临-燃尽0'!AU338)</f>
        <v>#N/A</v>
      </c>
      <c r="K337" s="8" t="e">
        <f>IF(OR(ISNA(K$1),ISNA($A337)),NA(),'临-燃尽0'!AV338)</f>
        <v>#N/A</v>
      </c>
      <c r="L337" s="8" t="e">
        <f>IF(OR(ISNA(L$1),ISNA($A337)),NA(),'临-燃尽0'!AW338)</f>
        <v>#N/A</v>
      </c>
      <c r="M337" s="8" t="e">
        <f>IF(OR(ISNA(M$1),ISNA($A337)),NA(),'临-燃尽0'!AX338)</f>
        <v>#N/A</v>
      </c>
      <c r="N337" s="8" t="e">
        <f>IF(OR(ISNA(N$1),ISNA($A337)),NA(),'临-燃尽0'!AY338)</f>
        <v>#N/A</v>
      </c>
      <c r="O337" s="8" t="e">
        <f>IF(OR(ISNA(O$1),ISNA($A337)),NA(),'临-燃尽0'!AZ338)</f>
        <v>#N/A</v>
      </c>
      <c r="P337" s="8" t="e">
        <f>IF(OR(ISNA(P$1),ISNA($A337)),NA(),'临-燃尽0'!BA338)</f>
        <v>#N/A</v>
      </c>
      <c r="Q337" s="8" t="e">
        <f>IF(OR(ISNA(Q$1),ISNA($A337)),NA(),'临-燃尽0'!BB338)</f>
        <v>#N/A</v>
      </c>
      <c r="R337" s="8" t="e">
        <f>IF(OR(ISNA(R$1),ISNA($A337)),NA(),'临-燃尽0'!BC338)</f>
        <v>#N/A</v>
      </c>
      <c r="S337" s="8" t="e">
        <f>IF(OR(ISNA(S$1),ISNA($A337)),NA(),'临-燃尽0'!BD338)</f>
        <v>#N/A</v>
      </c>
      <c r="T337" s="8" t="e">
        <f>IF(OR(ISNA(T$1),ISNA($A337)),NA(),'临-燃尽0'!BE338)</f>
        <v>#N/A</v>
      </c>
      <c r="U337" s="8" t="e">
        <f>IF(OR(ISNA(U$1),ISNA($A337)),NA(),'临-燃尽0'!BF338)</f>
        <v>#N/A</v>
      </c>
      <c r="V337" s="8" t="e">
        <f>IF(OR(ISNA(V$1),ISNA($A337)),NA(),'临-燃尽0'!BG338)</f>
        <v>#N/A</v>
      </c>
      <c r="W337" s="8" t="e">
        <f>IF(OR(ISNA(W$1),ISNA($A337)),NA(),'临-燃尽0'!BH338)</f>
        <v>#N/A</v>
      </c>
      <c r="X337" s="8" t="e">
        <f>IF(OR(ISNA(X$1),ISNA($A337)),NA(),'临-燃尽0'!BI338)</f>
        <v>#N/A</v>
      </c>
      <c r="Y337" s="8" t="e">
        <f>IF(OR(ISNA(Y$1),ISNA($A337)),NA(),'临-燃尽0'!BJ338)</f>
        <v>#N/A</v>
      </c>
      <c r="Z337" s="8" t="e">
        <f>IF(OR(ISNA(Z$1),ISNA($A337)),NA(),'临-燃尽0'!BK338)</f>
        <v>#N/A</v>
      </c>
      <c r="AA337" s="8" t="e">
        <f>IF(OR(ISNA(AA$1),ISNA($A337)),NA(),'临-燃尽0'!BL338)</f>
        <v>#N/A</v>
      </c>
      <c r="AB337" s="8" t="e">
        <f>IF(OR(ISNA(AB$1),ISNA($A337)),NA(),'临-燃尽0'!BM338)</f>
        <v>#N/A</v>
      </c>
      <c r="AC337" s="8" t="e">
        <f>IF(OR(ISNA(AC$1),ISNA($A337)),NA(),'临-燃尽0'!BN338)</f>
        <v>#N/A</v>
      </c>
      <c r="AD337" s="8" t="e">
        <f>IF(OR(ISNA(AD$1),ISNA($A337)),NA(),'临-燃尽0'!BO338)</f>
        <v>#N/A</v>
      </c>
      <c r="AE337" s="8" t="e">
        <f>IF(OR(ISNA(AE$1),ISNA($A337)),NA(),'临-燃尽0'!BP338)</f>
        <v>#N/A</v>
      </c>
      <c r="AF337" s="8" t="e">
        <f>IF(OR(ISNA(AF$1),ISNA($A337)),NA(),'临-燃尽0'!BQ338)</f>
        <v>#N/A</v>
      </c>
      <c r="AG337" s="8" t="e">
        <f>IF(OR(ISNA(AG$1),ISNA($A337)),NA(),'临-燃尽0'!BR338)</f>
        <v>#N/A</v>
      </c>
      <c r="AH337" s="8" t="e">
        <f>IF(OR(ISNA(AH$1),ISNA($A337)),NA(),'临-燃尽0'!BS338)</f>
        <v>#N/A</v>
      </c>
      <c r="AI337" s="8" t="e">
        <f>IF(OR(ISNA(AI$1),ISNA($A337)),NA(),'临-燃尽0'!BT338)</f>
        <v>#N/A</v>
      </c>
      <c r="AJ337" s="8" t="e">
        <f>IF(OR(ISNA(AJ$1),ISNA($A337)),NA(),'临-燃尽0'!BU338)</f>
        <v>#N/A</v>
      </c>
      <c r="AK337" s="8" t="e">
        <f>IF(OR(ISNA(AK$1),ISNA($A337)),NA(),'临-燃尽0'!BV338)</f>
        <v>#N/A</v>
      </c>
      <c r="AL337" s="8" t="e">
        <f>IF(OR(ISNA(AL$1),ISNA($A337)),NA(),'临-燃尽0'!BW338)</f>
        <v>#N/A</v>
      </c>
      <c r="AM337" s="8" t="e">
        <f>IF(OR(ISNA(AM$1),ISNA($A337)),NA(),'临-燃尽0'!BX338)</f>
        <v>#N/A</v>
      </c>
      <c r="AN337" s="8" t="e">
        <f>IF(OR(ISNA(AN$1),ISNA($A337)),NA(),'临-燃尽0'!BY338)</f>
        <v>#N/A</v>
      </c>
      <c r="AO337" s="8" t="e">
        <f>IF(OR(ISNA(AO$1),ISNA($A337)),NA(),'临-燃尽0'!BZ338)</f>
        <v>#N/A</v>
      </c>
      <c r="AP337" s="8" t="e">
        <f>IF(OR(ISNA(AP$1),ISNA($A337)),NA(),'临-燃尽0'!CA338)</f>
        <v>#N/A</v>
      </c>
      <c r="AQ337" s="8" t="e">
        <f>IF(OR(ISNA(AQ$1),ISNA($A337)),NA(),'临-燃尽0'!CB338)</f>
        <v>#N/A</v>
      </c>
      <c r="AR337" s="8" t="e">
        <f>IF(OR(ISNA(AR$1),ISNA($A337)),NA(),'临-燃尽0'!CC338)</f>
        <v>#N/A</v>
      </c>
      <c r="AS337" s="8" t="e">
        <f>IF(OR(ISNA(AS$1),ISNA($A337)),NA(),'临-燃尽0'!CD338)</f>
        <v>#N/A</v>
      </c>
      <c r="AT337" s="8" t="e">
        <f>IF(OR(ISNA(AT$1),ISNA($A337)),NA(),'临-燃尽0'!CE338)</f>
        <v>#N/A</v>
      </c>
      <c r="AU337" s="8" t="e">
        <f>IF(OR(ISNA(AU$1),ISNA($A337)),NA(),'临-燃尽0'!CF338)</f>
        <v>#N/A</v>
      </c>
      <c r="AV337" s="8" t="e">
        <f>IF(OR(ISNA(AV$1),ISNA($A337)),NA(),'临-燃尽0'!CG338)</f>
        <v>#N/A</v>
      </c>
      <c r="AW337" s="8" t="e">
        <f>IF(OR(ISNA(AW$1),ISNA($A337)),NA(),'临-燃尽0'!CH338)</f>
        <v>#N/A</v>
      </c>
      <c r="AX337" s="8" t="e">
        <f>IF(OR(ISNA(AX$1),ISNA($A337)),NA(),'临-燃尽0'!CI338)</f>
        <v>#N/A</v>
      </c>
      <c r="AY337" s="8" t="e">
        <f>IF(OR(ISNA(AY$1),ISNA($A337)),NA(),'临-燃尽0'!CJ338)</f>
        <v>#N/A</v>
      </c>
      <c r="AZ337" s="8" t="e">
        <f>IF(OR(ISNA(AZ$1),ISNA($A337)),NA(),'临-燃尽0'!CK338)</f>
        <v>#N/A</v>
      </c>
    </row>
    <row r="338" spans="1:52">
      <c r="A338" s="8" t="e">
        <f>IF(OR('临-燃尽0'!AL339="",'临-燃尽0'!AL339="总计"),NA(),'临-燃尽0'!AL339)</f>
        <v>#N/A</v>
      </c>
      <c r="B338" s="8" t="e">
        <f>IF(ISNA($A338),NA(),'临-燃尽0'!AM339)</f>
        <v>#N/A</v>
      </c>
      <c r="C338" s="8" t="e">
        <f>IF(ISNA($A338),NA(),'临-燃尽0'!AN339)</f>
        <v>#N/A</v>
      </c>
      <c r="D338" s="8" t="e">
        <f>IF(ISNA($A338),NA(),'临-燃尽0'!AO339)</f>
        <v>#N/A</v>
      </c>
      <c r="E338" s="8" t="e">
        <f>IF(OR(ISNA(E$1),ISNA($A338)),NA(),'临-燃尽0'!AP339)</f>
        <v>#N/A</v>
      </c>
      <c r="F338" s="8" t="e">
        <f>IF(OR(ISNA(F$1),ISNA($A338)),NA(),'临-燃尽0'!AQ339)</f>
        <v>#N/A</v>
      </c>
      <c r="G338" s="8" t="e">
        <f>IF(OR(ISNA(G$1),ISNA($A338)),NA(),'临-燃尽0'!AR339)</f>
        <v>#N/A</v>
      </c>
      <c r="H338" s="8" t="e">
        <f>IF(OR(ISNA(H$1),ISNA($A338)),NA(),'临-燃尽0'!AS339)</f>
        <v>#N/A</v>
      </c>
      <c r="I338" s="8" t="e">
        <f>IF(OR(ISNA(I$1),ISNA($A338)),NA(),'临-燃尽0'!AT339)</f>
        <v>#N/A</v>
      </c>
      <c r="J338" s="8" t="e">
        <f>IF(OR(ISNA(J$1),ISNA($A338)),NA(),'临-燃尽0'!AU339)</f>
        <v>#N/A</v>
      </c>
      <c r="K338" s="8" t="e">
        <f>IF(OR(ISNA(K$1),ISNA($A338)),NA(),'临-燃尽0'!AV339)</f>
        <v>#N/A</v>
      </c>
      <c r="L338" s="8" t="e">
        <f>IF(OR(ISNA(L$1),ISNA($A338)),NA(),'临-燃尽0'!AW339)</f>
        <v>#N/A</v>
      </c>
      <c r="M338" s="8" t="e">
        <f>IF(OR(ISNA(M$1),ISNA($A338)),NA(),'临-燃尽0'!AX339)</f>
        <v>#N/A</v>
      </c>
      <c r="N338" s="8" t="e">
        <f>IF(OR(ISNA(N$1),ISNA($A338)),NA(),'临-燃尽0'!AY339)</f>
        <v>#N/A</v>
      </c>
      <c r="O338" s="8" t="e">
        <f>IF(OR(ISNA(O$1),ISNA($A338)),NA(),'临-燃尽0'!AZ339)</f>
        <v>#N/A</v>
      </c>
      <c r="P338" s="8" t="e">
        <f>IF(OR(ISNA(P$1),ISNA($A338)),NA(),'临-燃尽0'!BA339)</f>
        <v>#N/A</v>
      </c>
      <c r="Q338" s="8" t="e">
        <f>IF(OR(ISNA(Q$1),ISNA($A338)),NA(),'临-燃尽0'!BB339)</f>
        <v>#N/A</v>
      </c>
      <c r="R338" s="8" t="e">
        <f>IF(OR(ISNA(R$1),ISNA($A338)),NA(),'临-燃尽0'!BC339)</f>
        <v>#N/A</v>
      </c>
      <c r="S338" s="8" t="e">
        <f>IF(OR(ISNA(S$1),ISNA($A338)),NA(),'临-燃尽0'!BD339)</f>
        <v>#N/A</v>
      </c>
      <c r="T338" s="8" t="e">
        <f>IF(OR(ISNA(T$1),ISNA($A338)),NA(),'临-燃尽0'!BE339)</f>
        <v>#N/A</v>
      </c>
      <c r="U338" s="8" t="e">
        <f>IF(OR(ISNA(U$1),ISNA($A338)),NA(),'临-燃尽0'!BF339)</f>
        <v>#N/A</v>
      </c>
      <c r="V338" s="8" t="e">
        <f>IF(OR(ISNA(V$1),ISNA($A338)),NA(),'临-燃尽0'!BG339)</f>
        <v>#N/A</v>
      </c>
      <c r="W338" s="8" t="e">
        <f>IF(OR(ISNA(W$1),ISNA($A338)),NA(),'临-燃尽0'!BH339)</f>
        <v>#N/A</v>
      </c>
      <c r="X338" s="8" t="e">
        <f>IF(OR(ISNA(X$1),ISNA($A338)),NA(),'临-燃尽0'!BI339)</f>
        <v>#N/A</v>
      </c>
      <c r="Y338" s="8" t="e">
        <f>IF(OR(ISNA(Y$1),ISNA($A338)),NA(),'临-燃尽0'!BJ339)</f>
        <v>#N/A</v>
      </c>
      <c r="Z338" s="8" t="e">
        <f>IF(OR(ISNA(Z$1),ISNA($A338)),NA(),'临-燃尽0'!BK339)</f>
        <v>#N/A</v>
      </c>
      <c r="AA338" s="8" t="e">
        <f>IF(OR(ISNA(AA$1),ISNA($A338)),NA(),'临-燃尽0'!BL339)</f>
        <v>#N/A</v>
      </c>
      <c r="AB338" s="8" t="e">
        <f>IF(OR(ISNA(AB$1),ISNA($A338)),NA(),'临-燃尽0'!BM339)</f>
        <v>#N/A</v>
      </c>
      <c r="AC338" s="8" t="e">
        <f>IF(OR(ISNA(AC$1),ISNA($A338)),NA(),'临-燃尽0'!BN339)</f>
        <v>#N/A</v>
      </c>
      <c r="AD338" s="8" t="e">
        <f>IF(OR(ISNA(AD$1),ISNA($A338)),NA(),'临-燃尽0'!BO339)</f>
        <v>#N/A</v>
      </c>
      <c r="AE338" s="8" t="e">
        <f>IF(OR(ISNA(AE$1),ISNA($A338)),NA(),'临-燃尽0'!BP339)</f>
        <v>#N/A</v>
      </c>
      <c r="AF338" s="8" t="e">
        <f>IF(OR(ISNA(AF$1),ISNA($A338)),NA(),'临-燃尽0'!BQ339)</f>
        <v>#N/A</v>
      </c>
      <c r="AG338" s="8" t="e">
        <f>IF(OR(ISNA(AG$1),ISNA($A338)),NA(),'临-燃尽0'!BR339)</f>
        <v>#N/A</v>
      </c>
      <c r="AH338" s="8" t="e">
        <f>IF(OR(ISNA(AH$1),ISNA($A338)),NA(),'临-燃尽0'!BS339)</f>
        <v>#N/A</v>
      </c>
      <c r="AI338" s="8" t="e">
        <f>IF(OR(ISNA(AI$1),ISNA($A338)),NA(),'临-燃尽0'!BT339)</f>
        <v>#N/A</v>
      </c>
      <c r="AJ338" s="8" t="e">
        <f>IF(OR(ISNA(AJ$1),ISNA($A338)),NA(),'临-燃尽0'!BU339)</f>
        <v>#N/A</v>
      </c>
      <c r="AK338" s="8" t="e">
        <f>IF(OR(ISNA(AK$1),ISNA($A338)),NA(),'临-燃尽0'!BV339)</f>
        <v>#N/A</v>
      </c>
      <c r="AL338" s="8" t="e">
        <f>IF(OR(ISNA(AL$1),ISNA($A338)),NA(),'临-燃尽0'!BW339)</f>
        <v>#N/A</v>
      </c>
      <c r="AM338" s="8" t="e">
        <f>IF(OR(ISNA(AM$1),ISNA($A338)),NA(),'临-燃尽0'!BX339)</f>
        <v>#N/A</v>
      </c>
      <c r="AN338" s="8" t="e">
        <f>IF(OR(ISNA(AN$1),ISNA($A338)),NA(),'临-燃尽0'!BY339)</f>
        <v>#N/A</v>
      </c>
      <c r="AO338" s="8" t="e">
        <f>IF(OR(ISNA(AO$1),ISNA($A338)),NA(),'临-燃尽0'!BZ339)</f>
        <v>#N/A</v>
      </c>
      <c r="AP338" s="8" t="e">
        <f>IF(OR(ISNA(AP$1),ISNA($A338)),NA(),'临-燃尽0'!CA339)</f>
        <v>#N/A</v>
      </c>
      <c r="AQ338" s="8" t="e">
        <f>IF(OR(ISNA(AQ$1),ISNA($A338)),NA(),'临-燃尽0'!CB339)</f>
        <v>#N/A</v>
      </c>
      <c r="AR338" s="8" t="e">
        <f>IF(OR(ISNA(AR$1),ISNA($A338)),NA(),'临-燃尽0'!CC339)</f>
        <v>#N/A</v>
      </c>
      <c r="AS338" s="8" t="e">
        <f>IF(OR(ISNA(AS$1),ISNA($A338)),NA(),'临-燃尽0'!CD339)</f>
        <v>#N/A</v>
      </c>
      <c r="AT338" s="8" t="e">
        <f>IF(OR(ISNA(AT$1),ISNA($A338)),NA(),'临-燃尽0'!CE339)</f>
        <v>#N/A</v>
      </c>
      <c r="AU338" s="8" t="e">
        <f>IF(OR(ISNA(AU$1),ISNA($A338)),NA(),'临-燃尽0'!CF339)</f>
        <v>#N/A</v>
      </c>
      <c r="AV338" s="8" t="e">
        <f>IF(OR(ISNA(AV$1),ISNA($A338)),NA(),'临-燃尽0'!CG339)</f>
        <v>#N/A</v>
      </c>
      <c r="AW338" s="8" t="e">
        <f>IF(OR(ISNA(AW$1),ISNA($A338)),NA(),'临-燃尽0'!CH339)</f>
        <v>#N/A</v>
      </c>
      <c r="AX338" s="8" t="e">
        <f>IF(OR(ISNA(AX$1),ISNA($A338)),NA(),'临-燃尽0'!CI339)</f>
        <v>#N/A</v>
      </c>
      <c r="AY338" s="8" t="e">
        <f>IF(OR(ISNA(AY$1),ISNA($A338)),NA(),'临-燃尽0'!CJ339)</f>
        <v>#N/A</v>
      </c>
      <c r="AZ338" s="8" t="e">
        <f>IF(OR(ISNA(AZ$1),ISNA($A338)),NA(),'临-燃尽0'!CK339)</f>
        <v>#N/A</v>
      </c>
    </row>
    <row r="339" spans="1:52">
      <c r="A339" s="8" t="e">
        <f>IF(OR('临-燃尽0'!AL340="",'临-燃尽0'!AL340="总计"),NA(),'临-燃尽0'!AL340)</f>
        <v>#N/A</v>
      </c>
      <c r="B339" s="8" t="e">
        <f>IF(ISNA($A339),NA(),'临-燃尽0'!AM340)</f>
        <v>#N/A</v>
      </c>
      <c r="C339" s="8" t="e">
        <f>IF(ISNA($A339),NA(),'临-燃尽0'!AN340)</f>
        <v>#N/A</v>
      </c>
      <c r="D339" s="8" t="e">
        <f>IF(ISNA($A339),NA(),'临-燃尽0'!AO340)</f>
        <v>#N/A</v>
      </c>
      <c r="E339" s="8" t="e">
        <f>IF(OR(ISNA(E$1),ISNA($A339)),NA(),'临-燃尽0'!AP340)</f>
        <v>#N/A</v>
      </c>
      <c r="F339" s="8" t="e">
        <f>IF(OR(ISNA(F$1),ISNA($A339)),NA(),'临-燃尽0'!AQ340)</f>
        <v>#N/A</v>
      </c>
      <c r="G339" s="8" t="e">
        <f>IF(OR(ISNA(G$1),ISNA($A339)),NA(),'临-燃尽0'!AR340)</f>
        <v>#N/A</v>
      </c>
      <c r="H339" s="8" t="e">
        <f>IF(OR(ISNA(H$1),ISNA($A339)),NA(),'临-燃尽0'!AS340)</f>
        <v>#N/A</v>
      </c>
      <c r="I339" s="8" t="e">
        <f>IF(OR(ISNA(I$1),ISNA($A339)),NA(),'临-燃尽0'!AT340)</f>
        <v>#N/A</v>
      </c>
      <c r="J339" s="8" t="e">
        <f>IF(OR(ISNA(J$1),ISNA($A339)),NA(),'临-燃尽0'!AU340)</f>
        <v>#N/A</v>
      </c>
      <c r="K339" s="8" t="e">
        <f>IF(OR(ISNA(K$1),ISNA($A339)),NA(),'临-燃尽0'!AV340)</f>
        <v>#N/A</v>
      </c>
      <c r="L339" s="8" t="e">
        <f>IF(OR(ISNA(L$1),ISNA($A339)),NA(),'临-燃尽0'!AW340)</f>
        <v>#N/A</v>
      </c>
      <c r="M339" s="8" t="e">
        <f>IF(OR(ISNA(M$1),ISNA($A339)),NA(),'临-燃尽0'!AX340)</f>
        <v>#N/A</v>
      </c>
      <c r="N339" s="8" t="e">
        <f>IF(OR(ISNA(N$1),ISNA($A339)),NA(),'临-燃尽0'!AY340)</f>
        <v>#N/A</v>
      </c>
      <c r="O339" s="8" t="e">
        <f>IF(OR(ISNA(O$1),ISNA($A339)),NA(),'临-燃尽0'!AZ340)</f>
        <v>#N/A</v>
      </c>
      <c r="P339" s="8" t="e">
        <f>IF(OR(ISNA(P$1),ISNA($A339)),NA(),'临-燃尽0'!BA340)</f>
        <v>#N/A</v>
      </c>
      <c r="Q339" s="8" t="e">
        <f>IF(OR(ISNA(Q$1),ISNA($A339)),NA(),'临-燃尽0'!BB340)</f>
        <v>#N/A</v>
      </c>
      <c r="R339" s="8" t="e">
        <f>IF(OR(ISNA(R$1),ISNA($A339)),NA(),'临-燃尽0'!BC340)</f>
        <v>#N/A</v>
      </c>
      <c r="S339" s="8" t="e">
        <f>IF(OR(ISNA(S$1),ISNA($A339)),NA(),'临-燃尽0'!BD340)</f>
        <v>#N/A</v>
      </c>
      <c r="T339" s="8" t="e">
        <f>IF(OR(ISNA(T$1),ISNA($A339)),NA(),'临-燃尽0'!BE340)</f>
        <v>#N/A</v>
      </c>
      <c r="U339" s="8" t="e">
        <f>IF(OR(ISNA(U$1),ISNA($A339)),NA(),'临-燃尽0'!BF340)</f>
        <v>#N/A</v>
      </c>
      <c r="V339" s="8" t="e">
        <f>IF(OR(ISNA(V$1),ISNA($A339)),NA(),'临-燃尽0'!BG340)</f>
        <v>#N/A</v>
      </c>
      <c r="W339" s="8" t="e">
        <f>IF(OR(ISNA(W$1),ISNA($A339)),NA(),'临-燃尽0'!BH340)</f>
        <v>#N/A</v>
      </c>
      <c r="X339" s="8" t="e">
        <f>IF(OR(ISNA(X$1),ISNA($A339)),NA(),'临-燃尽0'!BI340)</f>
        <v>#N/A</v>
      </c>
      <c r="Y339" s="8" t="e">
        <f>IF(OR(ISNA(Y$1),ISNA($A339)),NA(),'临-燃尽0'!BJ340)</f>
        <v>#N/A</v>
      </c>
      <c r="Z339" s="8" t="e">
        <f>IF(OR(ISNA(Z$1),ISNA($A339)),NA(),'临-燃尽0'!BK340)</f>
        <v>#N/A</v>
      </c>
      <c r="AA339" s="8" t="e">
        <f>IF(OR(ISNA(AA$1),ISNA($A339)),NA(),'临-燃尽0'!BL340)</f>
        <v>#N/A</v>
      </c>
      <c r="AB339" s="8" t="e">
        <f>IF(OR(ISNA(AB$1),ISNA($A339)),NA(),'临-燃尽0'!BM340)</f>
        <v>#N/A</v>
      </c>
      <c r="AC339" s="8" t="e">
        <f>IF(OR(ISNA(AC$1),ISNA($A339)),NA(),'临-燃尽0'!BN340)</f>
        <v>#N/A</v>
      </c>
      <c r="AD339" s="8" t="e">
        <f>IF(OR(ISNA(AD$1),ISNA($A339)),NA(),'临-燃尽0'!BO340)</f>
        <v>#N/A</v>
      </c>
      <c r="AE339" s="8" t="e">
        <f>IF(OR(ISNA(AE$1),ISNA($A339)),NA(),'临-燃尽0'!BP340)</f>
        <v>#N/A</v>
      </c>
      <c r="AF339" s="8" t="e">
        <f>IF(OR(ISNA(AF$1),ISNA($A339)),NA(),'临-燃尽0'!BQ340)</f>
        <v>#N/A</v>
      </c>
      <c r="AG339" s="8" t="e">
        <f>IF(OR(ISNA(AG$1),ISNA($A339)),NA(),'临-燃尽0'!BR340)</f>
        <v>#N/A</v>
      </c>
      <c r="AH339" s="8" t="e">
        <f>IF(OR(ISNA(AH$1),ISNA($A339)),NA(),'临-燃尽0'!BS340)</f>
        <v>#N/A</v>
      </c>
      <c r="AI339" s="8" t="e">
        <f>IF(OR(ISNA(AI$1),ISNA($A339)),NA(),'临-燃尽0'!BT340)</f>
        <v>#N/A</v>
      </c>
      <c r="AJ339" s="8" t="e">
        <f>IF(OR(ISNA(AJ$1),ISNA($A339)),NA(),'临-燃尽0'!BU340)</f>
        <v>#N/A</v>
      </c>
      <c r="AK339" s="8" t="e">
        <f>IF(OR(ISNA(AK$1),ISNA($A339)),NA(),'临-燃尽0'!BV340)</f>
        <v>#N/A</v>
      </c>
      <c r="AL339" s="8" t="e">
        <f>IF(OR(ISNA(AL$1),ISNA($A339)),NA(),'临-燃尽0'!BW340)</f>
        <v>#N/A</v>
      </c>
      <c r="AM339" s="8" t="e">
        <f>IF(OR(ISNA(AM$1),ISNA($A339)),NA(),'临-燃尽0'!BX340)</f>
        <v>#N/A</v>
      </c>
      <c r="AN339" s="8" t="e">
        <f>IF(OR(ISNA(AN$1),ISNA($A339)),NA(),'临-燃尽0'!BY340)</f>
        <v>#N/A</v>
      </c>
      <c r="AO339" s="8" t="e">
        <f>IF(OR(ISNA(AO$1),ISNA($A339)),NA(),'临-燃尽0'!BZ340)</f>
        <v>#N/A</v>
      </c>
      <c r="AP339" s="8" t="e">
        <f>IF(OR(ISNA(AP$1),ISNA($A339)),NA(),'临-燃尽0'!CA340)</f>
        <v>#N/A</v>
      </c>
      <c r="AQ339" s="8" t="e">
        <f>IF(OR(ISNA(AQ$1),ISNA($A339)),NA(),'临-燃尽0'!CB340)</f>
        <v>#N/A</v>
      </c>
      <c r="AR339" s="8" t="e">
        <f>IF(OR(ISNA(AR$1),ISNA($A339)),NA(),'临-燃尽0'!CC340)</f>
        <v>#N/A</v>
      </c>
      <c r="AS339" s="8" t="e">
        <f>IF(OR(ISNA(AS$1),ISNA($A339)),NA(),'临-燃尽0'!CD340)</f>
        <v>#N/A</v>
      </c>
      <c r="AT339" s="8" t="e">
        <f>IF(OR(ISNA(AT$1),ISNA($A339)),NA(),'临-燃尽0'!CE340)</f>
        <v>#N/A</v>
      </c>
      <c r="AU339" s="8" t="e">
        <f>IF(OR(ISNA(AU$1),ISNA($A339)),NA(),'临-燃尽0'!CF340)</f>
        <v>#N/A</v>
      </c>
      <c r="AV339" s="8" t="e">
        <f>IF(OR(ISNA(AV$1),ISNA($A339)),NA(),'临-燃尽0'!CG340)</f>
        <v>#N/A</v>
      </c>
      <c r="AW339" s="8" t="e">
        <f>IF(OR(ISNA(AW$1),ISNA($A339)),NA(),'临-燃尽0'!CH340)</f>
        <v>#N/A</v>
      </c>
      <c r="AX339" s="8" t="e">
        <f>IF(OR(ISNA(AX$1),ISNA($A339)),NA(),'临-燃尽0'!CI340)</f>
        <v>#N/A</v>
      </c>
      <c r="AY339" s="8" t="e">
        <f>IF(OR(ISNA(AY$1),ISNA($A339)),NA(),'临-燃尽0'!CJ340)</f>
        <v>#N/A</v>
      </c>
      <c r="AZ339" s="8" t="e">
        <f>IF(OR(ISNA(AZ$1),ISNA($A339)),NA(),'临-燃尽0'!CK340)</f>
        <v>#N/A</v>
      </c>
    </row>
    <row r="340" spans="1:52">
      <c r="A340" s="8" t="e">
        <f>IF(OR('临-燃尽0'!AL341="",'临-燃尽0'!AL341="总计"),NA(),'临-燃尽0'!AL341)</f>
        <v>#N/A</v>
      </c>
      <c r="B340" s="8" t="e">
        <f>IF(ISNA($A340),NA(),'临-燃尽0'!AM341)</f>
        <v>#N/A</v>
      </c>
      <c r="C340" s="8" t="e">
        <f>IF(ISNA($A340),NA(),'临-燃尽0'!AN341)</f>
        <v>#N/A</v>
      </c>
      <c r="D340" s="8" t="e">
        <f>IF(ISNA($A340),NA(),'临-燃尽0'!AO341)</f>
        <v>#N/A</v>
      </c>
      <c r="E340" s="8" t="e">
        <f>IF(OR(ISNA(E$1),ISNA($A340)),NA(),'临-燃尽0'!AP341)</f>
        <v>#N/A</v>
      </c>
      <c r="F340" s="8" t="e">
        <f>IF(OR(ISNA(F$1),ISNA($A340)),NA(),'临-燃尽0'!AQ341)</f>
        <v>#N/A</v>
      </c>
      <c r="G340" s="8" t="e">
        <f>IF(OR(ISNA(G$1),ISNA($A340)),NA(),'临-燃尽0'!AR341)</f>
        <v>#N/A</v>
      </c>
      <c r="H340" s="8" t="e">
        <f>IF(OR(ISNA(H$1),ISNA($A340)),NA(),'临-燃尽0'!AS341)</f>
        <v>#N/A</v>
      </c>
      <c r="I340" s="8" t="e">
        <f>IF(OR(ISNA(I$1),ISNA($A340)),NA(),'临-燃尽0'!AT341)</f>
        <v>#N/A</v>
      </c>
      <c r="J340" s="8" t="e">
        <f>IF(OR(ISNA(J$1),ISNA($A340)),NA(),'临-燃尽0'!AU341)</f>
        <v>#N/A</v>
      </c>
      <c r="K340" s="8" t="e">
        <f>IF(OR(ISNA(K$1),ISNA($A340)),NA(),'临-燃尽0'!AV341)</f>
        <v>#N/A</v>
      </c>
      <c r="L340" s="8" t="e">
        <f>IF(OR(ISNA(L$1),ISNA($A340)),NA(),'临-燃尽0'!AW341)</f>
        <v>#N/A</v>
      </c>
      <c r="M340" s="8" t="e">
        <f>IF(OR(ISNA(M$1),ISNA($A340)),NA(),'临-燃尽0'!AX341)</f>
        <v>#N/A</v>
      </c>
      <c r="N340" s="8" t="e">
        <f>IF(OR(ISNA(N$1),ISNA($A340)),NA(),'临-燃尽0'!AY341)</f>
        <v>#N/A</v>
      </c>
      <c r="O340" s="8" t="e">
        <f>IF(OR(ISNA(O$1),ISNA($A340)),NA(),'临-燃尽0'!AZ341)</f>
        <v>#N/A</v>
      </c>
      <c r="P340" s="8" t="e">
        <f>IF(OR(ISNA(P$1),ISNA($A340)),NA(),'临-燃尽0'!BA341)</f>
        <v>#N/A</v>
      </c>
      <c r="Q340" s="8" t="e">
        <f>IF(OR(ISNA(Q$1),ISNA($A340)),NA(),'临-燃尽0'!BB341)</f>
        <v>#N/A</v>
      </c>
      <c r="R340" s="8" t="e">
        <f>IF(OR(ISNA(R$1),ISNA($A340)),NA(),'临-燃尽0'!BC341)</f>
        <v>#N/A</v>
      </c>
      <c r="S340" s="8" t="e">
        <f>IF(OR(ISNA(S$1),ISNA($A340)),NA(),'临-燃尽0'!BD341)</f>
        <v>#N/A</v>
      </c>
      <c r="T340" s="8" t="e">
        <f>IF(OR(ISNA(T$1),ISNA($A340)),NA(),'临-燃尽0'!BE341)</f>
        <v>#N/A</v>
      </c>
      <c r="U340" s="8" t="e">
        <f>IF(OR(ISNA(U$1),ISNA($A340)),NA(),'临-燃尽0'!BF341)</f>
        <v>#N/A</v>
      </c>
      <c r="V340" s="8" t="e">
        <f>IF(OR(ISNA(V$1),ISNA($A340)),NA(),'临-燃尽0'!BG341)</f>
        <v>#N/A</v>
      </c>
      <c r="W340" s="8" t="e">
        <f>IF(OR(ISNA(W$1),ISNA($A340)),NA(),'临-燃尽0'!BH341)</f>
        <v>#N/A</v>
      </c>
      <c r="X340" s="8" t="e">
        <f>IF(OR(ISNA(X$1),ISNA($A340)),NA(),'临-燃尽0'!BI341)</f>
        <v>#N/A</v>
      </c>
      <c r="Y340" s="8" t="e">
        <f>IF(OR(ISNA(Y$1),ISNA($A340)),NA(),'临-燃尽0'!BJ341)</f>
        <v>#N/A</v>
      </c>
      <c r="Z340" s="8" t="e">
        <f>IF(OR(ISNA(Z$1),ISNA($A340)),NA(),'临-燃尽0'!BK341)</f>
        <v>#N/A</v>
      </c>
      <c r="AA340" s="8" t="e">
        <f>IF(OR(ISNA(AA$1),ISNA($A340)),NA(),'临-燃尽0'!BL341)</f>
        <v>#N/A</v>
      </c>
      <c r="AB340" s="8" t="e">
        <f>IF(OR(ISNA(AB$1),ISNA($A340)),NA(),'临-燃尽0'!BM341)</f>
        <v>#N/A</v>
      </c>
      <c r="AC340" s="8" t="e">
        <f>IF(OR(ISNA(AC$1),ISNA($A340)),NA(),'临-燃尽0'!BN341)</f>
        <v>#N/A</v>
      </c>
      <c r="AD340" s="8" t="e">
        <f>IF(OR(ISNA(AD$1),ISNA($A340)),NA(),'临-燃尽0'!BO341)</f>
        <v>#N/A</v>
      </c>
      <c r="AE340" s="8" t="e">
        <f>IF(OR(ISNA(AE$1),ISNA($A340)),NA(),'临-燃尽0'!BP341)</f>
        <v>#N/A</v>
      </c>
      <c r="AF340" s="8" t="e">
        <f>IF(OR(ISNA(AF$1),ISNA($A340)),NA(),'临-燃尽0'!BQ341)</f>
        <v>#N/A</v>
      </c>
      <c r="AG340" s="8" t="e">
        <f>IF(OR(ISNA(AG$1),ISNA($A340)),NA(),'临-燃尽0'!BR341)</f>
        <v>#N/A</v>
      </c>
      <c r="AH340" s="8" t="e">
        <f>IF(OR(ISNA(AH$1),ISNA($A340)),NA(),'临-燃尽0'!BS341)</f>
        <v>#N/A</v>
      </c>
      <c r="AI340" s="8" t="e">
        <f>IF(OR(ISNA(AI$1),ISNA($A340)),NA(),'临-燃尽0'!BT341)</f>
        <v>#N/A</v>
      </c>
      <c r="AJ340" s="8" t="e">
        <f>IF(OR(ISNA(AJ$1),ISNA($A340)),NA(),'临-燃尽0'!BU341)</f>
        <v>#N/A</v>
      </c>
      <c r="AK340" s="8" t="e">
        <f>IF(OR(ISNA(AK$1),ISNA($A340)),NA(),'临-燃尽0'!BV341)</f>
        <v>#N/A</v>
      </c>
      <c r="AL340" s="8" t="e">
        <f>IF(OR(ISNA(AL$1),ISNA($A340)),NA(),'临-燃尽0'!BW341)</f>
        <v>#N/A</v>
      </c>
      <c r="AM340" s="8" t="e">
        <f>IF(OR(ISNA(AM$1),ISNA($A340)),NA(),'临-燃尽0'!BX341)</f>
        <v>#N/A</v>
      </c>
      <c r="AN340" s="8" t="e">
        <f>IF(OR(ISNA(AN$1),ISNA($A340)),NA(),'临-燃尽0'!BY341)</f>
        <v>#N/A</v>
      </c>
      <c r="AO340" s="8" t="e">
        <f>IF(OR(ISNA(AO$1),ISNA($A340)),NA(),'临-燃尽0'!BZ341)</f>
        <v>#N/A</v>
      </c>
      <c r="AP340" s="8" t="e">
        <f>IF(OR(ISNA(AP$1),ISNA($A340)),NA(),'临-燃尽0'!CA341)</f>
        <v>#N/A</v>
      </c>
      <c r="AQ340" s="8" t="e">
        <f>IF(OR(ISNA(AQ$1),ISNA($A340)),NA(),'临-燃尽0'!CB341)</f>
        <v>#N/A</v>
      </c>
      <c r="AR340" s="8" t="e">
        <f>IF(OR(ISNA(AR$1),ISNA($A340)),NA(),'临-燃尽0'!CC341)</f>
        <v>#N/A</v>
      </c>
      <c r="AS340" s="8" t="e">
        <f>IF(OR(ISNA(AS$1),ISNA($A340)),NA(),'临-燃尽0'!CD341)</f>
        <v>#N/A</v>
      </c>
      <c r="AT340" s="8" t="e">
        <f>IF(OR(ISNA(AT$1),ISNA($A340)),NA(),'临-燃尽0'!CE341)</f>
        <v>#N/A</v>
      </c>
      <c r="AU340" s="8" t="e">
        <f>IF(OR(ISNA(AU$1),ISNA($A340)),NA(),'临-燃尽0'!CF341)</f>
        <v>#N/A</v>
      </c>
      <c r="AV340" s="8" t="e">
        <f>IF(OR(ISNA(AV$1),ISNA($A340)),NA(),'临-燃尽0'!CG341)</f>
        <v>#N/A</v>
      </c>
      <c r="AW340" s="8" t="e">
        <f>IF(OR(ISNA(AW$1),ISNA($A340)),NA(),'临-燃尽0'!CH341)</f>
        <v>#N/A</v>
      </c>
      <c r="AX340" s="8" t="e">
        <f>IF(OR(ISNA(AX$1),ISNA($A340)),NA(),'临-燃尽0'!CI341)</f>
        <v>#N/A</v>
      </c>
      <c r="AY340" s="8" t="e">
        <f>IF(OR(ISNA(AY$1),ISNA($A340)),NA(),'临-燃尽0'!CJ341)</f>
        <v>#N/A</v>
      </c>
      <c r="AZ340" s="8" t="e">
        <f>IF(OR(ISNA(AZ$1),ISNA($A340)),NA(),'临-燃尽0'!CK341)</f>
        <v>#N/A</v>
      </c>
    </row>
    <row r="341" spans="1:52">
      <c r="A341" s="8" t="e">
        <f>IF(OR('临-燃尽0'!AL342="",'临-燃尽0'!AL342="总计"),NA(),'临-燃尽0'!AL342)</f>
        <v>#N/A</v>
      </c>
      <c r="B341" s="8" t="e">
        <f>IF(ISNA($A341),NA(),'临-燃尽0'!AM342)</f>
        <v>#N/A</v>
      </c>
      <c r="C341" s="8" t="e">
        <f>IF(ISNA($A341),NA(),'临-燃尽0'!AN342)</f>
        <v>#N/A</v>
      </c>
      <c r="D341" s="8" t="e">
        <f>IF(ISNA($A341),NA(),'临-燃尽0'!AO342)</f>
        <v>#N/A</v>
      </c>
      <c r="E341" s="8" t="e">
        <f>IF(OR(ISNA(E$1),ISNA($A341)),NA(),'临-燃尽0'!AP342)</f>
        <v>#N/A</v>
      </c>
      <c r="F341" s="8" t="e">
        <f>IF(OR(ISNA(F$1),ISNA($A341)),NA(),'临-燃尽0'!AQ342)</f>
        <v>#N/A</v>
      </c>
      <c r="G341" s="8" t="e">
        <f>IF(OR(ISNA(G$1),ISNA($A341)),NA(),'临-燃尽0'!AR342)</f>
        <v>#N/A</v>
      </c>
      <c r="H341" s="8" t="e">
        <f>IF(OR(ISNA(H$1),ISNA($A341)),NA(),'临-燃尽0'!AS342)</f>
        <v>#N/A</v>
      </c>
      <c r="I341" s="8" t="e">
        <f>IF(OR(ISNA(I$1),ISNA($A341)),NA(),'临-燃尽0'!AT342)</f>
        <v>#N/A</v>
      </c>
      <c r="J341" s="8" t="e">
        <f>IF(OR(ISNA(J$1),ISNA($A341)),NA(),'临-燃尽0'!AU342)</f>
        <v>#N/A</v>
      </c>
      <c r="K341" s="8" t="e">
        <f>IF(OR(ISNA(K$1),ISNA($A341)),NA(),'临-燃尽0'!AV342)</f>
        <v>#N/A</v>
      </c>
      <c r="L341" s="8" t="e">
        <f>IF(OR(ISNA(L$1),ISNA($A341)),NA(),'临-燃尽0'!AW342)</f>
        <v>#N/A</v>
      </c>
      <c r="M341" s="8" t="e">
        <f>IF(OR(ISNA(M$1),ISNA($A341)),NA(),'临-燃尽0'!AX342)</f>
        <v>#N/A</v>
      </c>
      <c r="N341" s="8" t="e">
        <f>IF(OR(ISNA(N$1),ISNA($A341)),NA(),'临-燃尽0'!AY342)</f>
        <v>#N/A</v>
      </c>
      <c r="O341" s="8" t="e">
        <f>IF(OR(ISNA(O$1),ISNA($A341)),NA(),'临-燃尽0'!AZ342)</f>
        <v>#N/A</v>
      </c>
      <c r="P341" s="8" t="e">
        <f>IF(OR(ISNA(P$1),ISNA($A341)),NA(),'临-燃尽0'!BA342)</f>
        <v>#N/A</v>
      </c>
      <c r="Q341" s="8" t="e">
        <f>IF(OR(ISNA(Q$1),ISNA($A341)),NA(),'临-燃尽0'!BB342)</f>
        <v>#N/A</v>
      </c>
      <c r="R341" s="8" t="e">
        <f>IF(OR(ISNA(R$1),ISNA($A341)),NA(),'临-燃尽0'!BC342)</f>
        <v>#N/A</v>
      </c>
      <c r="S341" s="8" t="e">
        <f>IF(OR(ISNA(S$1),ISNA($A341)),NA(),'临-燃尽0'!BD342)</f>
        <v>#N/A</v>
      </c>
      <c r="T341" s="8" t="e">
        <f>IF(OR(ISNA(T$1),ISNA($A341)),NA(),'临-燃尽0'!BE342)</f>
        <v>#N/A</v>
      </c>
      <c r="U341" s="8" t="e">
        <f>IF(OR(ISNA(U$1),ISNA($A341)),NA(),'临-燃尽0'!BF342)</f>
        <v>#N/A</v>
      </c>
      <c r="V341" s="8" t="e">
        <f>IF(OR(ISNA(V$1),ISNA($A341)),NA(),'临-燃尽0'!BG342)</f>
        <v>#N/A</v>
      </c>
      <c r="W341" s="8" t="e">
        <f>IF(OR(ISNA(W$1),ISNA($A341)),NA(),'临-燃尽0'!BH342)</f>
        <v>#N/A</v>
      </c>
      <c r="X341" s="8" t="e">
        <f>IF(OR(ISNA(X$1),ISNA($A341)),NA(),'临-燃尽0'!BI342)</f>
        <v>#N/A</v>
      </c>
      <c r="Y341" s="8" t="e">
        <f>IF(OR(ISNA(Y$1),ISNA($A341)),NA(),'临-燃尽0'!BJ342)</f>
        <v>#N/A</v>
      </c>
      <c r="Z341" s="8" t="e">
        <f>IF(OR(ISNA(Z$1),ISNA($A341)),NA(),'临-燃尽0'!BK342)</f>
        <v>#N/A</v>
      </c>
      <c r="AA341" s="8" t="e">
        <f>IF(OR(ISNA(AA$1),ISNA($A341)),NA(),'临-燃尽0'!BL342)</f>
        <v>#N/A</v>
      </c>
      <c r="AB341" s="8" t="e">
        <f>IF(OR(ISNA(AB$1),ISNA($A341)),NA(),'临-燃尽0'!BM342)</f>
        <v>#N/A</v>
      </c>
      <c r="AC341" s="8" t="e">
        <f>IF(OR(ISNA(AC$1),ISNA($A341)),NA(),'临-燃尽0'!BN342)</f>
        <v>#N/A</v>
      </c>
      <c r="AD341" s="8" t="e">
        <f>IF(OR(ISNA(AD$1),ISNA($A341)),NA(),'临-燃尽0'!BO342)</f>
        <v>#N/A</v>
      </c>
      <c r="AE341" s="8" t="e">
        <f>IF(OR(ISNA(AE$1),ISNA($A341)),NA(),'临-燃尽0'!BP342)</f>
        <v>#N/A</v>
      </c>
      <c r="AF341" s="8" t="e">
        <f>IF(OR(ISNA(AF$1),ISNA($A341)),NA(),'临-燃尽0'!BQ342)</f>
        <v>#N/A</v>
      </c>
      <c r="AG341" s="8" t="e">
        <f>IF(OR(ISNA(AG$1),ISNA($A341)),NA(),'临-燃尽0'!BR342)</f>
        <v>#N/A</v>
      </c>
      <c r="AH341" s="8" t="e">
        <f>IF(OR(ISNA(AH$1),ISNA($A341)),NA(),'临-燃尽0'!BS342)</f>
        <v>#N/A</v>
      </c>
      <c r="AI341" s="8" t="e">
        <f>IF(OR(ISNA(AI$1),ISNA($A341)),NA(),'临-燃尽0'!BT342)</f>
        <v>#N/A</v>
      </c>
      <c r="AJ341" s="8" t="e">
        <f>IF(OR(ISNA(AJ$1),ISNA($A341)),NA(),'临-燃尽0'!BU342)</f>
        <v>#N/A</v>
      </c>
      <c r="AK341" s="8" t="e">
        <f>IF(OR(ISNA(AK$1),ISNA($A341)),NA(),'临-燃尽0'!BV342)</f>
        <v>#N/A</v>
      </c>
      <c r="AL341" s="8" t="e">
        <f>IF(OR(ISNA(AL$1),ISNA($A341)),NA(),'临-燃尽0'!BW342)</f>
        <v>#N/A</v>
      </c>
      <c r="AM341" s="8" t="e">
        <f>IF(OR(ISNA(AM$1),ISNA($A341)),NA(),'临-燃尽0'!BX342)</f>
        <v>#N/A</v>
      </c>
      <c r="AN341" s="8" t="e">
        <f>IF(OR(ISNA(AN$1),ISNA($A341)),NA(),'临-燃尽0'!BY342)</f>
        <v>#N/A</v>
      </c>
      <c r="AO341" s="8" t="e">
        <f>IF(OR(ISNA(AO$1),ISNA($A341)),NA(),'临-燃尽0'!BZ342)</f>
        <v>#N/A</v>
      </c>
      <c r="AP341" s="8" t="e">
        <f>IF(OR(ISNA(AP$1),ISNA($A341)),NA(),'临-燃尽0'!CA342)</f>
        <v>#N/A</v>
      </c>
      <c r="AQ341" s="8" t="e">
        <f>IF(OR(ISNA(AQ$1),ISNA($A341)),NA(),'临-燃尽0'!CB342)</f>
        <v>#N/A</v>
      </c>
      <c r="AR341" s="8" t="e">
        <f>IF(OR(ISNA(AR$1),ISNA($A341)),NA(),'临-燃尽0'!CC342)</f>
        <v>#N/A</v>
      </c>
      <c r="AS341" s="8" t="e">
        <f>IF(OR(ISNA(AS$1),ISNA($A341)),NA(),'临-燃尽0'!CD342)</f>
        <v>#N/A</v>
      </c>
      <c r="AT341" s="8" t="e">
        <f>IF(OR(ISNA(AT$1),ISNA($A341)),NA(),'临-燃尽0'!CE342)</f>
        <v>#N/A</v>
      </c>
      <c r="AU341" s="8" t="e">
        <f>IF(OR(ISNA(AU$1),ISNA($A341)),NA(),'临-燃尽0'!CF342)</f>
        <v>#N/A</v>
      </c>
      <c r="AV341" s="8" t="e">
        <f>IF(OR(ISNA(AV$1),ISNA($A341)),NA(),'临-燃尽0'!CG342)</f>
        <v>#N/A</v>
      </c>
      <c r="AW341" s="8" t="e">
        <f>IF(OR(ISNA(AW$1),ISNA($A341)),NA(),'临-燃尽0'!CH342)</f>
        <v>#N/A</v>
      </c>
      <c r="AX341" s="8" t="e">
        <f>IF(OR(ISNA(AX$1),ISNA($A341)),NA(),'临-燃尽0'!CI342)</f>
        <v>#N/A</v>
      </c>
      <c r="AY341" s="8" t="e">
        <f>IF(OR(ISNA(AY$1),ISNA($A341)),NA(),'临-燃尽0'!CJ342)</f>
        <v>#N/A</v>
      </c>
      <c r="AZ341" s="8" t="e">
        <f>IF(OR(ISNA(AZ$1),ISNA($A341)),NA(),'临-燃尽0'!CK342)</f>
        <v>#N/A</v>
      </c>
    </row>
    <row r="342" spans="1:52">
      <c r="A342" s="8" t="e">
        <f>IF(OR('临-燃尽0'!AL343="",'临-燃尽0'!AL343="总计"),NA(),'临-燃尽0'!AL343)</f>
        <v>#N/A</v>
      </c>
      <c r="B342" s="8" t="e">
        <f>IF(ISNA($A342),NA(),'临-燃尽0'!AM343)</f>
        <v>#N/A</v>
      </c>
      <c r="C342" s="8" t="e">
        <f>IF(ISNA($A342),NA(),'临-燃尽0'!AN343)</f>
        <v>#N/A</v>
      </c>
      <c r="D342" s="8" t="e">
        <f>IF(ISNA($A342),NA(),'临-燃尽0'!AO343)</f>
        <v>#N/A</v>
      </c>
      <c r="E342" s="8" t="e">
        <f>IF(OR(ISNA(E$1),ISNA($A342)),NA(),'临-燃尽0'!AP343)</f>
        <v>#N/A</v>
      </c>
      <c r="F342" s="8" t="e">
        <f>IF(OR(ISNA(F$1),ISNA($A342)),NA(),'临-燃尽0'!AQ343)</f>
        <v>#N/A</v>
      </c>
      <c r="G342" s="8" t="e">
        <f>IF(OR(ISNA(G$1),ISNA($A342)),NA(),'临-燃尽0'!AR343)</f>
        <v>#N/A</v>
      </c>
      <c r="H342" s="8" t="e">
        <f>IF(OR(ISNA(H$1),ISNA($A342)),NA(),'临-燃尽0'!AS343)</f>
        <v>#N/A</v>
      </c>
      <c r="I342" s="8" t="e">
        <f>IF(OR(ISNA(I$1),ISNA($A342)),NA(),'临-燃尽0'!AT343)</f>
        <v>#N/A</v>
      </c>
      <c r="J342" s="8" t="e">
        <f>IF(OR(ISNA(J$1),ISNA($A342)),NA(),'临-燃尽0'!AU343)</f>
        <v>#N/A</v>
      </c>
      <c r="K342" s="8" t="e">
        <f>IF(OR(ISNA(K$1),ISNA($A342)),NA(),'临-燃尽0'!AV343)</f>
        <v>#N/A</v>
      </c>
      <c r="L342" s="8" t="e">
        <f>IF(OR(ISNA(L$1),ISNA($A342)),NA(),'临-燃尽0'!AW343)</f>
        <v>#N/A</v>
      </c>
      <c r="M342" s="8" t="e">
        <f>IF(OR(ISNA(M$1),ISNA($A342)),NA(),'临-燃尽0'!AX343)</f>
        <v>#N/A</v>
      </c>
      <c r="N342" s="8" t="e">
        <f>IF(OR(ISNA(N$1),ISNA($A342)),NA(),'临-燃尽0'!AY343)</f>
        <v>#N/A</v>
      </c>
      <c r="O342" s="8" t="e">
        <f>IF(OR(ISNA(O$1),ISNA($A342)),NA(),'临-燃尽0'!AZ343)</f>
        <v>#N/A</v>
      </c>
      <c r="P342" s="8" t="e">
        <f>IF(OR(ISNA(P$1),ISNA($A342)),NA(),'临-燃尽0'!BA343)</f>
        <v>#N/A</v>
      </c>
      <c r="Q342" s="8" t="e">
        <f>IF(OR(ISNA(Q$1),ISNA($A342)),NA(),'临-燃尽0'!BB343)</f>
        <v>#N/A</v>
      </c>
      <c r="R342" s="8" t="e">
        <f>IF(OR(ISNA(R$1),ISNA($A342)),NA(),'临-燃尽0'!BC343)</f>
        <v>#N/A</v>
      </c>
      <c r="S342" s="8" t="e">
        <f>IF(OR(ISNA(S$1),ISNA($A342)),NA(),'临-燃尽0'!BD343)</f>
        <v>#N/A</v>
      </c>
      <c r="T342" s="8" t="e">
        <f>IF(OR(ISNA(T$1),ISNA($A342)),NA(),'临-燃尽0'!BE343)</f>
        <v>#N/A</v>
      </c>
      <c r="U342" s="8" t="e">
        <f>IF(OR(ISNA(U$1),ISNA($A342)),NA(),'临-燃尽0'!BF343)</f>
        <v>#N/A</v>
      </c>
      <c r="V342" s="8" t="e">
        <f>IF(OR(ISNA(V$1),ISNA($A342)),NA(),'临-燃尽0'!BG343)</f>
        <v>#N/A</v>
      </c>
      <c r="W342" s="8" t="e">
        <f>IF(OR(ISNA(W$1),ISNA($A342)),NA(),'临-燃尽0'!BH343)</f>
        <v>#N/A</v>
      </c>
      <c r="X342" s="8" t="e">
        <f>IF(OR(ISNA(X$1),ISNA($A342)),NA(),'临-燃尽0'!BI343)</f>
        <v>#N/A</v>
      </c>
      <c r="Y342" s="8" t="e">
        <f>IF(OR(ISNA(Y$1),ISNA($A342)),NA(),'临-燃尽0'!BJ343)</f>
        <v>#N/A</v>
      </c>
      <c r="Z342" s="8" t="e">
        <f>IF(OR(ISNA(Z$1),ISNA($A342)),NA(),'临-燃尽0'!BK343)</f>
        <v>#N/A</v>
      </c>
      <c r="AA342" s="8" t="e">
        <f>IF(OR(ISNA(AA$1),ISNA($A342)),NA(),'临-燃尽0'!BL343)</f>
        <v>#N/A</v>
      </c>
      <c r="AB342" s="8" t="e">
        <f>IF(OR(ISNA(AB$1),ISNA($A342)),NA(),'临-燃尽0'!BM343)</f>
        <v>#N/A</v>
      </c>
      <c r="AC342" s="8" t="e">
        <f>IF(OR(ISNA(AC$1),ISNA($A342)),NA(),'临-燃尽0'!BN343)</f>
        <v>#N/A</v>
      </c>
      <c r="AD342" s="8" t="e">
        <f>IF(OR(ISNA(AD$1),ISNA($A342)),NA(),'临-燃尽0'!BO343)</f>
        <v>#N/A</v>
      </c>
      <c r="AE342" s="8" t="e">
        <f>IF(OR(ISNA(AE$1),ISNA($A342)),NA(),'临-燃尽0'!BP343)</f>
        <v>#N/A</v>
      </c>
      <c r="AF342" s="8" t="e">
        <f>IF(OR(ISNA(AF$1),ISNA($A342)),NA(),'临-燃尽0'!BQ343)</f>
        <v>#N/A</v>
      </c>
      <c r="AG342" s="8" t="e">
        <f>IF(OR(ISNA(AG$1),ISNA($A342)),NA(),'临-燃尽0'!BR343)</f>
        <v>#N/A</v>
      </c>
      <c r="AH342" s="8" t="e">
        <f>IF(OR(ISNA(AH$1),ISNA($A342)),NA(),'临-燃尽0'!BS343)</f>
        <v>#N/A</v>
      </c>
      <c r="AI342" s="8" t="e">
        <f>IF(OR(ISNA(AI$1),ISNA($A342)),NA(),'临-燃尽0'!BT343)</f>
        <v>#N/A</v>
      </c>
      <c r="AJ342" s="8" t="e">
        <f>IF(OR(ISNA(AJ$1),ISNA($A342)),NA(),'临-燃尽0'!BU343)</f>
        <v>#N/A</v>
      </c>
      <c r="AK342" s="8" t="e">
        <f>IF(OR(ISNA(AK$1),ISNA($A342)),NA(),'临-燃尽0'!BV343)</f>
        <v>#N/A</v>
      </c>
      <c r="AL342" s="8" t="e">
        <f>IF(OR(ISNA(AL$1),ISNA($A342)),NA(),'临-燃尽0'!BW343)</f>
        <v>#N/A</v>
      </c>
      <c r="AM342" s="8" t="e">
        <f>IF(OR(ISNA(AM$1),ISNA($A342)),NA(),'临-燃尽0'!BX343)</f>
        <v>#N/A</v>
      </c>
      <c r="AN342" s="8" t="e">
        <f>IF(OR(ISNA(AN$1),ISNA($A342)),NA(),'临-燃尽0'!BY343)</f>
        <v>#N/A</v>
      </c>
      <c r="AO342" s="8" t="e">
        <f>IF(OR(ISNA(AO$1),ISNA($A342)),NA(),'临-燃尽0'!BZ343)</f>
        <v>#N/A</v>
      </c>
      <c r="AP342" s="8" t="e">
        <f>IF(OR(ISNA(AP$1),ISNA($A342)),NA(),'临-燃尽0'!CA343)</f>
        <v>#N/A</v>
      </c>
      <c r="AQ342" s="8" t="e">
        <f>IF(OR(ISNA(AQ$1),ISNA($A342)),NA(),'临-燃尽0'!CB343)</f>
        <v>#N/A</v>
      </c>
      <c r="AR342" s="8" t="e">
        <f>IF(OR(ISNA(AR$1),ISNA($A342)),NA(),'临-燃尽0'!CC343)</f>
        <v>#N/A</v>
      </c>
      <c r="AS342" s="8" t="e">
        <f>IF(OR(ISNA(AS$1),ISNA($A342)),NA(),'临-燃尽0'!CD343)</f>
        <v>#N/A</v>
      </c>
      <c r="AT342" s="8" t="e">
        <f>IF(OR(ISNA(AT$1),ISNA($A342)),NA(),'临-燃尽0'!CE343)</f>
        <v>#N/A</v>
      </c>
      <c r="AU342" s="8" t="e">
        <f>IF(OR(ISNA(AU$1),ISNA($A342)),NA(),'临-燃尽0'!CF343)</f>
        <v>#N/A</v>
      </c>
      <c r="AV342" s="8" t="e">
        <f>IF(OR(ISNA(AV$1),ISNA($A342)),NA(),'临-燃尽0'!CG343)</f>
        <v>#N/A</v>
      </c>
      <c r="AW342" s="8" t="e">
        <f>IF(OR(ISNA(AW$1),ISNA($A342)),NA(),'临-燃尽0'!CH343)</f>
        <v>#N/A</v>
      </c>
      <c r="AX342" s="8" t="e">
        <f>IF(OR(ISNA(AX$1),ISNA($A342)),NA(),'临-燃尽0'!CI343)</f>
        <v>#N/A</v>
      </c>
      <c r="AY342" s="8" t="e">
        <f>IF(OR(ISNA(AY$1),ISNA($A342)),NA(),'临-燃尽0'!CJ343)</f>
        <v>#N/A</v>
      </c>
      <c r="AZ342" s="8" t="e">
        <f>IF(OR(ISNA(AZ$1),ISNA($A342)),NA(),'临-燃尽0'!CK343)</f>
        <v>#N/A</v>
      </c>
    </row>
    <row r="343" spans="1:52">
      <c r="A343" s="8" t="e">
        <f>IF(OR('临-燃尽0'!AL344="",'临-燃尽0'!AL344="总计"),NA(),'临-燃尽0'!AL344)</f>
        <v>#N/A</v>
      </c>
      <c r="B343" s="8" t="e">
        <f>IF(ISNA($A343),NA(),'临-燃尽0'!AM344)</f>
        <v>#N/A</v>
      </c>
      <c r="C343" s="8" t="e">
        <f>IF(ISNA($A343),NA(),'临-燃尽0'!AN344)</f>
        <v>#N/A</v>
      </c>
      <c r="D343" s="8" t="e">
        <f>IF(ISNA($A343),NA(),'临-燃尽0'!AO344)</f>
        <v>#N/A</v>
      </c>
      <c r="E343" s="8" t="e">
        <f>IF(OR(ISNA(E$1),ISNA($A343)),NA(),'临-燃尽0'!AP344)</f>
        <v>#N/A</v>
      </c>
      <c r="F343" s="8" t="e">
        <f>IF(OR(ISNA(F$1),ISNA($A343)),NA(),'临-燃尽0'!AQ344)</f>
        <v>#N/A</v>
      </c>
      <c r="G343" s="8" t="e">
        <f>IF(OR(ISNA(G$1),ISNA($A343)),NA(),'临-燃尽0'!AR344)</f>
        <v>#N/A</v>
      </c>
      <c r="H343" s="8" t="e">
        <f>IF(OR(ISNA(H$1),ISNA($A343)),NA(),'临-燃尽0'!AS344)</f>
        <v>#N/A</v>
      </c>
      <c r="I343" s="8" t="e">
        <f>IF(OR(ISNA(I$1),ISNA($A343)),NA(),'临-燃尽0'!AT344)</f>
        <v>#N/A</v>
      </c>
      <c r="J343" s="8" t="e">
        <f>IF(OR(ISNA(J$1),ISNA($A343)),NA(),'临-燃尽0'!AU344)</f>
        <v>#N/A</v>
      </c>
      <c r="K343" s="8" t="e">
        <f>IF(OR(ISNA(K$1),ISNA($A343)),NA(),'临-燃尽0'!AV344)</f>
        <v>#N/A</v>
      </c>
      <c r="L343" s="8" t="e">
        <f>IF(OR(ISNA(L$1),ISNA($A343)),NA(),'临-燃尽0'!AW344)</f>
        <v>#N/A</v>
      </c>
      <c r="M343" s="8" t="e">
        <f>IF(OR(ISNA(M$1),ISNA($A343)),NA(),'临-燃尽0'!AX344)</f>
        <v>#N/A</v>
      </c>
      <c r="N343" s="8" t="e">
        <f>IF(OR(ISNA(N$1),ISNA($A343)),NA(),'临-燃尽0'!AY344)</f>
        <v>#N/A</v>
      </c>
      <c r="O343" s="8" t="e">
        <f>IF(OR(ISNA(O$1),ISNA($A343)),NA(),'临-燃尽0'!AZ344)</f>
        <v>#N/A</v>
      </c>
      <c r="P343" s="8" t="e">
        <f>IF(OR(ISNA(P$1),ISNA($A343)),NA(),'临-燃尽0'!BA344)</f>
        <v>#N/A</v>
      </c>
      <c r="Q343" s="8" t="e">
        <f>IF(OR(ISNA(Q$1),ISNA($A343)),NA(),'临-燃尽0'!BB344)</f>
        <v>#N/A</v>
      </c>
      <c r="R343" s="8" t="e">
        <f>IF(OR(ISNA(R$1),ISNA($A343)),NA(),'临-燃尽0'!BC344)</f>
        <v>#N/A</v>
      </c>
      <c r="S343" s="8" t="e">
        <f>IF(OR(ISNA(S$1),ISNA($A343)),NA(),'临-燃尽0'!BD344)</f>
        <v>#N/A</v>
      </c>
      <c r="T343" s="8" t="e">
        <f>IF(OR(ISNA(T$1),ISNA($A343)),NA(),'临-燃尽0'!BE344)</f>
        <v>#N/A</v>
      </c>
      <c r="U343" s="8" t="e">
        <f>IF(OR(ISNA(U$1),ISNA($A343)),NA(),'临-燃尽0'!BF344)</f>
        <v>#N/A</v>
      </c>
      <c r="V343" s="8" t="e">
        <f>IF(OR(ISNA(V$1),ISNA($A343)),NA(),'临-燃尽0'!BG344)</f>
        <v>#N/A</v>
      </c>
      <c r="W343" s="8" t="e">
        <f>IF(OR(ISNA(W$1),ISNA($A343)),NA(),'临-燃尽0'!BH344)</f>
        <v>#N/A</v>
      </c>
      <c r="X343" s="8" t="e">
        <f>IF(OR(ISNA(X$1),ISNA($A343)),NA(),'临-燃尽0'!BI344)</f>
        <v>#N/A</v>
      </c>
      <c r="Y343" s="8" t="e">
        <f>IF(OR(ISNA(Y$1),ISNA($A343)),NA(),'临-燃尽0'!BJ344)</f>
        <v>#N/A</v>
      </c>
      <c r="Z343" s="8" t="e">
        <f>IF(OR(ISNA(Z$1),ISNA($A343)),NA(),'临-燃尽0'!BK344)</f>
        <v>#N/A</v>
      </c>
      <c r="AA343" s="8" t="e">
        <f>IF(OR(ISNA(AA$1),ISNA($A343)),NA(),'临-燃尽0'!BL344)</f>
        <v>#N/A</v>
      </c>
      <c r="AB343" s="8" t="e">
        <f>IF(OR(ISNA(AB$1),ISNA($A343)),NA(),'临-燃尽0'!BM344)</f>
        <v>#N/A</v>
      </c>
      <c r="AC343" s="8" t="e">
        <f>IF(OR(ISNA(AC$1),ISNA($A343)),NA(),'临-燃尽0'!BN344)</f>
        <v>#N/A</v>
      </c>
      <c r="AD343" s="8" t="e">
        <f>IF(OR(ISNA(AD$1),ISNA($A343)),NA(),'临-燃尽0'!BO344)</f>
        <v>#N/A</v>
      </c>
      <c r="AE343" s="8" t="e">
        <f>IF(OR(ISNA(AE$1),ISNA($A343)),NA(),'临-燃尽0'!BP344)</f>
        <v>#N/A</v>
      </c>
      <c r="AF343" s="8" t="e">
        <f>IF(OR(ISNA(AF$1),ISNA($A343)),NA(),'临-燃尽0'!BQ344)</f>
        <v>#N/A</v>
      </c>
      <c r="AG343" s="8" t="e">
        <f>IF(OR(ISNA(AG$1),ISNA($A343)),NA(),'临-燃尽0'!BR344)</f>
        <v>#N/A</v>
      </c>
      <c r="AH343" s="8" t="e">
        <f>IF(OR(ISNA(AH$1),ISNA($A343)),NA(),'临-燃尽0'!BS344)</f>
        <v>#N/A</v>
      </c>
      <c r="AI343" s="8" t="e">
        <f>IF(OR(ISNA(AI$1),ISNA($A343)),NA(),'临-燃尽0'!BT344)</f>
        <v>#N/A</v>
      </c>
      <c r="AJ343" s="8" t="e">
        <f>IF(OR(ISNA(AJ$1),ISNA($A343)),NA(),'临-燃尽0'!BU344)</f>
        <v>#N/A</v>
      </c>
      <c r="AK343" s="8" t="e">
        <f>IF(OR(ISNA(AK$1),ISNA($A343)),NA(),'临-燃尽0'!BV344)</f>
        <v>#N/A</v>
      </c>
      <c r="AL343" s="8" t="e">
        <f>IF(OR(ISNA(AL$1),ISNA($A343)),NA(),'临-燃尽0'!BW344)</f>
        <v>#N/A</v>
      </c>
      <c r="AM343" s="8" t="e">
        <f>IF(OR(ISNA(AM$1),ISNA($A343)),NA(),'临-燃尽0'!BX344)</f>
        <v>#N/A</v>
      </c>
      <c r="AN343" s="8" t="e">
        <f>IF(OR(ISNA(AN$1),ISNA($A343)),NA(),'临-燃尽0'!BY344)</f>
        <v>#N/A</v>
      </c>
      <c r="AO343" s="8" t="e">
        <f>IF(OR(ISNA(AO$1),ISNA($A343)),NA(),'临-燃尽0'!BZ344)</f>
        <v>#N/A</v>
      </c>
      <c r="AP343" s="8" t="e">
        <f>IF(OR(ISNA(AP$1),ISNA($A343)),NA(),'临-燃尽0'!CA344)</f>
        <v>#N/A</v>
      </c>
      <c r="AQ343" s="8" t="e">
        <f>IF(OR(ISNA(AQ$1),ISNA($A343)),NA(),'临-燃尽0'!CB344)</f>
        <v>#N/A</v>
      </c>
      <c r="AR343" s="8" t="e">
        <f>IF(OR(ISNA(AR$1),ISNA($A343)),NA(),'临-燃尽0'!CC344)</f>
        <v>#N/A</v>
      </c>
      <c r="AS343" s="8" t="e">
        <f>IF(OR(ISNA(AS$1),ISNA($A343)),NA(),'临-燃尽0'!CD344)</f>
        <v>#N/A</v>
      </c>
      <c r="AT343" s="8" t="e">
        <f>IF(OR(ISNA(AT$1),ISNA($A343)),NA(),'临-燃尽0'!CE344)</f>
        <v>#N/A</v>
      </c>
      <c r="AU343" s="8" t="e">
        <f>IF(OR(ISNA(AU$1),ISNA($A343)),NA(),'临-燃尽0'!CF344)</f>
        <v>#N/A</v>
      </c>
      <c r="AV343" s="8" t="e">
        <f>IF(OR(ISNA(AV$1),ISNA($A343)),NA(),'临-燃尽0'!CG344)</f>
        <v>#N/A</v>
      </c>
      <c r="AW343" s="8" t="e">
        <f>IF(OR(ISNA(AW$1),ISNA($A343)),NA(),'临-燃尽0'!CH344)</f>
        <v>#N/A</v>
      </c>
      <c r="AX343" s="8" t="e">
        <f>IF(OR(ISNA(AX$1),ISNA($A343)),NA(),'临-燃尽0'!CI344)</f>
        <v>#N/A</v>
      </c>
      <c r="AY343" s="8" t="e">
        <f>IF(OR(ISNA(AY$1),ISNA($A343)),NA(),'临-燃尽0'!CJ344)</f>
        <v>#N/A</v>
      </c>
      <c r="AZ343" s="8" t="e">
        <f>IF(OR(ISNA(AZ$1),ISNA($A343)),NA(),'临-燃尽0'!CK344)</f>
        <v>#N/A</v>
      </c>
    </row>
    <row r="344" spans="1:52">
      <c r="A344" s="8" t="e">
        <f>IF(OR('临-燃尽0'!AL345="",'临-燃尽0'!AL345="总计"),NA(),'临-燃尽0'!AL345)</f>
        <v>#N/A</v>
      </c>
      <c r="B344" s="8" t="e">
        <f>IF(ISNA($A344),NA(),'临-燃尽0'!AM345)</f>
        <v>#N/A</v>
      </c>
      <c r="C344" s="8" t="e">
        <f>IF(ISNA($A344),NA(),'临-燃尽0'!AN345)</f>
        <v>#N/A</v>
      </c>
      <c r="D344" s="8" t="e">
        <f>IF(ISNA($A344),NA(),'临-燃尽0'!AO345)</f>
        <v>#N/A</v>
      </c>
      <c r="E344" s="8" t="e">
        <f>IF(OR(ISNA(E$1),ISNA($A344)),NA(),'临-燃尽0'!AP345)</f>
        <v>#N/A</v>
      </c>
      <c r="F344" s="8" t="e">
        <f>IF(OR(ISNA(F$1),ISNA($A344)),NA(),'临-燃尽0'!AQ345)</f>
        <v>#N/A</v>
      </c>
      <c r="G344" s="8" t="e">
        <f>IF(OR(ISNA(G$1),ISNA($A344)),NA(),'临-燃尽0'!AR345)</f>
        <v>#N/A</v>
      </c>
      <c r="H344" s="8" t="e">
        <f>IF(OR(ISNA(H$1),ISNA($A344)),NA(),'临-燃尽0'!AS345)</f>
        <v>#N/A</v>
      </c>
      <c r="I344" s="8" t="e">
        <f>IF(OR(ISNA(I$1),ISNA($A344)),NA(),'临-燃尽0'!AT345)</f>
        <v>#N/A</v>
      </c>
      <c r="J344" s="8" t="e">
        <f>IF(OR(ISNA(J$1),ISNA($A344)),NA(),'临-燃尽0'!AU345)</f>
        <v>#N/A</v>
      </c>
      <c r="K344" s="8" t="e">
        <f>IF(OR(ISNA(K$1),ISNA($A344)),NA(),'临-燃尽0'!AV345)</f>
        <v>#N/A</v>
      </c>
      <c r="L344" s="8" t="e">
        <f>IF(OR(ISNA(L$1),ISNA($A344)),NA(),'临-燃尽0'!AW345)</f>
        <v>#N/A</v>
      </c>
      <c r="M344" s="8" t="e">
        <f>IF(OR(ISNA(M$1),ISNA($A344)),NA(),'临-燃尽0'!AX345)</f>
        <v>#N/A</v>
      </c>
      <c r="N344" s="8" t="e">
        <f>IF(OR(ISNA(N$1),ISNA($A344)),NA(),'临-燃尽0'!AY345)</f>
        <v>#N/A</v>
      </c>
      <c r="O344" s="8" t="e">
        <f>IF(OR(ISNA(O$1),ISNA($A344)),NA(),'临-燃尽0'!AZ345)</f>
        <v>#N/A</v>
      </c>
      <c r="P344" s="8" t="e">
        <f>IF(OR(ISNA(P$1),ISNA($A344)),NA(),'临-燃尽0'!BA345)</f>
        <v>#N/A</v>
      </c>
      <c r="Q344" s="8" t="e">
        <f>IF(OR(ISNA(Q$1),ISNA($A344)),NA(),'临-燃尽0'!BB345)</f>
        <v>#N/A</v>
      </c>
      <c r="R344" s="8" t="e">
        <f>IF(OR(ISNA(R$1),ISNA($A344)),NA(),'临-燃尽0'!BC345)</f>
        <v>#N/A</v>
      </c>
      <c r="S344" s="8" t="e">
        <f>IF(OR(ISNA(S$1),ISNA($A344)),NA(),'临-燃尽0'!BD345)</f>
        <v>#N/A</v>
      </c>
      <c r="T344" s="8" t="e">
        <f>IF(OR(ISNA(T$1),ISNA($A344)),NA(),'临-燃尽0'!BE345)</f>
        <v>#N/A</v>
      </c>
      <c r="U344" s="8" t="e">
        <f>IF(OR(ISNA(U$1),ISNA($A344)),NA(),'临-燃尽0'!BF345)</f>
        <v>#N/A</v>
      </c>
      <c r="V344" s="8" t="e">
        <f>IF(OR(ISNA(V$1),ISNA($A344)),NA(),'临-燃尽0'!BG345)</f>
        <v>#N/A</v>
      </c>
      <c r="W344" s="8" t="e">
        <f>IF(OR(ISNA(W$1),ISNA($A344)),NA(),'临-燃尽0'!BH345)</f>
        <v>#N/A</v>
      </c>
      <c r="X344" s="8" t="e">
        <f>IF(OR(ISNA(X$1),ISNA($A344)),NA(),'临-燃尽0'!BI345)</f>
        <v>#N/A</v>
      </c>
      <c r="Y344" s="8" t="e">
        <f>IF(OR(ISNA(Y$1),ISNA($A344)),NA(),'临-燃尽0'!BJ345)</f>
        <v>#N/A</v>
      </c>
      <c r="Z344" s="8" t="e">
        <f>IF(OR(ISNA(Z$1),ISNA($A344)),NA(),'临-燃尽0'!BK345)</f>
        <v>#N/A</v>
      </c>
      <c r="AA344" s="8" t="e">
        <f>IF(OR(ISNA(AA$1),ISNA($A344)),NA(),'临-燃尽0'!BL345)</f>
        <v>#N/A</v>
      </c>
      <c r="AB344" s="8" t="e">
        <f>IF(OR(ISNA(AB$1),ISNA($A344)),NA(),'临-燃尽0'!BM345)</f>
        <v>#N/A</v>
      </c>
      <c r="AC344" s="8" t="e">
        <f>IF(OR(ISNA(AC$1),ISNA($A344)),NA(),'临-燃尽0'!BN345)</f>
        <v>#N/A</v>
      </c>
      <c r="AD344" s="8" t="e">
        <f>IF(OR(ISNA(AD$1),ISNA($A344)),NA(),'临-燃尽0'!BO345)</f>
        <v>#N/A</v>
      </c>
      <c r="AE344" s="8" t="e">
        <f>IF(OR(ISNA(AE$1),ISNA($A344)),NA(),'临-燃尽0'!BP345)</f>
        <v>#N/A</v>
      </c>
      <c r="AF344" s="8" t="e">
        <f>IF(OR(ISNA(AF$1),ISNA($A344)),NA(),'临-燃尽0'!BQ345)</f>
        <v>#N/A</v>
      </c>
      <c r="AG344" s="8" t="e">
        <f>IF(OR(ISNA(AG$1),ISNA($A344)),NA(),'临-燃尽0'!BR345)</f>
        <v>#N/A</v>
      </c>
      <c r="AH344" s="8" t="e">
        <f>IF(OR(ISNA(AH$1),ISNA($A344)),NA(),'临-燃尽0'!BS345)</f>
        <v>#N/A</v>
      </c>
      <c r="AI344" s="8" t="e">
        <f>IF(OR(ISNA(AI$1),ISNA($A344)),NA(),'临-燃尽0'!BT345)</f>
        <v>#N/A</v>
      </c>
      <c r="AJ344" s="8" t="e">
        <f>IF(OR(ISNA(AJ$1),ISNA($A344)),NA(),'临-燃尽0'!BU345)</f>
        <v>#N/A</v>
      </c>
      <c r="AK344" s="8" t="e">
        <f>IF(OR(ISNA(AK$1),ISNA($A344)),NA(),'临-燃尽0'!BV345)</f>
        <v>#N/A</v>
      </c>
      <c r="AL344" s="8" t="e">
        <f>IF(OR(ISNA(AL$1),ISNA($A344)),NA(),'临-燃尽0'!BW345)</f>
        <v>#N/A</v>
      </c>
      <c r="AM344" s="8" t="e">
        <f>IF(OR(ISNA(AM$1),ISNA($A344)),NA(),'临-燃尽0'!BX345)</f>
        <v>#N/A</v>
      </c>
      <c r="AN344" s="8" t="e">
        <f>IF(OR(ISNA(AN$1),ISNA($A344)),NA(),'临-燃尽0'!BY345)</f>
        <v>#N/A</v>
      </c>
      <c r="AO344" s="8" t="e">
        <f>IF(OR(ISNA(AO$1),ISNA($A344)),NA(),'临-燃尽0'!BZ345)</f>
        <v>#N/A</v>
      </c>
      <c r="AP344" s="8" t="e">
        <f>IF(OR(ISNA(AP$1),ISNA($A344)),NA(),'临-燃尽0'!CA345)</f>
        <v>#N/A</v>
      </c>
      <c r="AQ344" s="8" t="e">
        <f>IF(OR(ISNA(AQ$1),ISNA($A344)),NA(),'临-燃尽0'!CB345)</f>
        <v>#N/A</v>
      </c>
      <c r="AR344" s="8" t="e">
        <f>IF(OR(ISNA(AR$1),ISNA($A344)),NA(),'临-燃尽0'!CC345)</f>
        <v>#N/A</v>
      </c>
      <c r="AS344" s="8" t="e">
        <f>IF(OR(ISNA(AS$1),ISNA($A344)),NA(),'临-燃尽0'!CD345)</f>
        <v>#N/A</v>
      </c>
      <c r="AT344" s="8" t="e">
        <f>IF(OR(ISNA(AT$1),ISNA($A344)),NA(),'临-燃尽0'!CE345)</f>
        <v>#N/A</v>
      </c>
      <c r="AU344" s="8" t="e">
        <f>IF(OR(ISNA(AU$1),ISNA($A344)),NA(),'临-燃尽0'!CF345)</f>
        <v>#N/A</v>
      </c>
      <c r="AV344" s="8" t="e">
        <f>IF(OR(ISNA(AV$1),ISNA($A344)),NA(),'临-燃尽0'!CG345)</f>
        <v>#N/A</v>
      </c>
      <c r="AW344" s="8" t="e">
        <f>IF(OR(ISNA(AW$1),ISNA($A344)),NA(),'临-燃尽0'!CH345)</f>
        <v>#N/A</v>
      </c>
      <c r="AX344" s="8" t="e">
        <f>IF(OR(ISNA(AX$1),ISNA($A344)),NA(),'临-燃尽0'!CI345)</f>
        <v>#N/A</v>
      </c>
      <c r="AY344" s="8" t="e">
        <f>IF(OR(ISNA(AY$1),ISNA($A344)),NA(),'临-燃尽0'!CJ345)</f>
        <v>#N/A</v>
      </c>
      <c r="AZ344" s="8" t="e">
        <f>IF(OR(ISNA(AZ$1),ISNA($A344)),NA(),'临-燃尽0'!CK345)</f>
        <v>#N/A</v>
      </c>
    </row>
    <row r="345" spans="1:52">
      <c r="A345" s="8" t="e">
        <f>IF(OR('临-燃尽0'!AL346="",'临-燃尽0'!AL346="总计"),NA(),'临-燃尽0'!AL346)</f>
        <v>#N/A</v>
      </c>
      <c r="B345" s="8" t="e">
        <f>IF(ISNA($A345),NA(),'临-燃尽0'!AM346)</f>
        <v>#N/A</v>
      </c>
      <c r="C345" s="8" t="e">
        <f>IF(ISNA($A345),NA(),'临-燃尽0'!AN346)</f>
        <v>#N/A</v>
      </c>
      <c r="D345" s="8" t="e">
        <f>IF(ISNA($A345),NA(),'临-燃尽0'!AO346)</f>
        <v>#N/A</v>
      </c>
      <c r="E345" s="8" t="e">
        <f>IF(OR(ISNA(E$1),ISNA($A345)),NA(),'临-燃尽0'!AP346)</f>
        <v>#N/A</v>
      </c>
      <c r="F345" s="8" t="e">
        <f>IF(OR(ISNA(F$1),ISNA($A345)),NA(),'临-燃尽0'!AQ346)</f>
        <v>#N/A</v>
      </c>
      <c r="G345" s="8" t="e">
        <f>IF(OR(ISNA(G$1),ISNA($A345)),NA(),'临-燃尽0'!AR346)</f>
        <v>#N/A</v>
      </c>
      <c r="H345" s="8" t="e">
        <f>IF(OR(ISNA(H$1),ISNA($A345)),NA(),'临-燃尽0'!AS346)</f>
        <v>#N/A</v>
      </c>
      <c r="I345" s="8" t="e">
        <f>IF(OR(ISNA(I$1),ISNA($A345)),NA(),'临-燃尽0'!AT346)</f>
        <v>#N/A</v>
      </c>
      <c r="J345" s="8" t="e">
        <f>IF(OR(ISNA(J$1),ISNA($A345)),NA(),'临-燃尽0'!AU346)</f>
        <v>#N/A</v>
      </c>
      <c r="K345" s="8" t="e">
        <f>IF(OR(ISNA(K$1),ISNA($A345)),NA(),'临-燃尽0'!AV346)</f>
        <v>#N/A</v>
      </c>
      <c r="L345" s="8" t="e">
        <f>IF(OR(ISNA(L$1),ISNA($A345)),NA(),'临-燃尽0'!AW346)</f>
        <v>#N/A</v>
      </c>
      <c r="M345" s="8" t="e">
        <f>IF(OR(ISNA(M$1),ISNA($A345)),NA(),'临-燃尽0'!AX346)</f>
        <v>#N/A</v>
      </c>
      <c r="N345" s="8" t="e">
        <f>IF(OR(ISNA(N$1),ISNA($A345)),NA(),'临-燃尽0'!AY346)</f>
        <v>#N/A</v>
      </c>
      <c r="O345" s="8" t="e">
        <f>IF(OR(ISNA(O$1),ISNA($A345)),NA(),'临-燃尽0'!AZ346)</f>
        <v>#N/A</v>
      </c>
      <c r="P345" s="8" t="e">
        <f>IF(OR(ISNA(P$1),ISNA($A345)),NA(),'临-燃尽0'!BA346)</f>
        <v>#N/A</v>
      </c>
      <c r="Q345" s="8" t="e">
        <f>IF(OR(ISNA(Q$1),ISNA($A345)),NA(),'临-燃尽0'!BB346)</f>
        <v>#N/A</v>
      </c>
      <c r="R345" s="8" t="e">
        <f>IF(OR(ISNA(R$1),ISNA($A345)),NA(),'临-燃尽0'!BC346)</f>
        <v>#N/A</v>
      </c>
      <c r="S345" s="8" t="e">
        <f>IF(OR(ISNA(S$1),ISNA($A345)),NA(),'临-燃尽0'!BD346)</f>
        <v>#N/A</v>
      </c>
      <c r="T345" s="8" t="e">
        <f>IF(OR(ISNA(T$1),ISNA($A345)),NA(),'临-燃尽0'!BE346)</f>
        <v>#N/A</v>
      </c>
      <c r="U345" s="8" t="e">
        <f>IF(OR(ISNA(U$1),ISNA($A345)),NA(),'临-燃尽0'!BF346)</f>
        <v>#N/A</v>
      </c>
      <c r="V345" s="8" t="e">
        <f>IF(OR(ISNA(V$1),ISNA($A345)),NA(),'临-燃尽0'!BG346)</f>
        <v>#N/A</v>
      </c>
      <c r="W345" s="8" t="e">
        <f>IF(OR(ISNA(W$1),ISNA($A345)),NA(),'临-燃尽0'!BH346)</f>
        <v>#N/A</v>
      </c>
      <c r="X345" s="8" t="e">
        <f>IF(OR(ISNA(X$1),ISNA($A345)),NA(),'临-燃尽0'!BI346)</f>
        <v>#N/A</v>
      </c>
      <c r="Y345" s="8" t="e">
        <f>IF(OR(ISNA(Y$1),ISNA($A345)),NA(),'临-燃尽0'!BJ346)</f>
        <v>#N/A</v>
      </c>
      <c r="Z345" s="8" t="e">
        <f>IF(OR(ISNA(Z$1),ISNA($A345)),NA(),'临-燃尽0'!BK346)</f>
        <v>#N/A</v>
      </c>
      <c r="AA345" s="8" t="e">
        <f>IF(OR(ISNA(AA$1),ISNA($A345)),NA(),'临-燃尽0'!BL346)</f>
        <v>#N/A</v>
      </c>
      <c r="AB345" s="8" t="e">
        <f>IF(OR(ISNA(AB$1),ISNA($A345)),NA(),'临-燃尽0'!BM346)</f>
        <v>#N/A</v>
      </c>
      <c r="AC345" s="8" t="e">
        <f>IF(OR(ISNA(AC$1),ISNA($A345)),NA(),'临-燃尽0'!BN346)</f>
        <v>#N/A</v>
      </c>
      <c r="AD345" s="8" t="e">
        <f>IF(OR(ISNA(AD$1),ISNA($A345)),NA(),'临-燃尽0'!BO346)</f>
        <v>#N/A</v>
      </c>
      <c r="AE345" s="8" t="e">
        <f>IF(OR(ISNA(AE$1),ISNA($A345)),NA(),'临-燃尽0'!BP346)</f>
        <v>#N/A</v>
      </c>
      <c r="AF345" s="8" t="e">
        <f>IF(OR(ISNA(AF$1),ISNA($A345)),NA(),'临-燃尽0'!BQ346)</f>
        <v>#N/A</v>
      </c>
      <c r="AG345" s="8" t="e">
        <f>IF(OR(ISNA(AG$1),ISNA($A345)),NA(),'临-燃尽0'!BR346)</f>
        <v>#N/A</v>
      </c>
      <c r="AH345" s="8" t="e">
        <f>IF(OR(ISNA(AH$1),ISNA($A345)),NA(),'临-燃尽0'!BS346)</f>
        <v>#N/A</v>
      </c>
      <c r="AI345" s="8" t="e">
        <f>IF(OR(ISNA(AI$1),ISNA($A345)),NA(),'临-燃尽0'!BT346)</f>
        <v>#N/A</v>
      </c>
      <c r="AJ345" s="8" t="e">
        <f>IF(OR(ISNA(AJ$1),ISNA($A345)),NA(),'临-燃尽0'!BU346)</f>
        <v>#N/A</v>
      </c>
      <c r="AK345" s="8" t="e">
        <f>IF(OR(ISNA(AK$1),ISNA($A345)),NA(),'临-燃尽0'!BV346)</f>
        <v>#N/A</v>
      </c>
      <c r="AL345" s="8" t="e">
        <f>IF(OR(ISNA(AL$1),ISNA($A345)),NA(),'临-燃尽0'!BW346)</f>
        <v>#N/A</v>
      </c>
      <c r="AM345" s="8" t="e">
        <f>IF(OR(ISNA(AM$1),ISNA($A345)),NA(),'临-燃尽0'!BX346)</f>
        <v>#N/A</v>
      </c>
      <c r="AN345" s="8" t="e">
        <f>IF(OR(ISNA(AN$1),ISNA($A345)),NA(),'临-燃尽0'!BY346)</f>
        <v>#N/A</v>
      </c>
      <c r="AO345" s="8" t="e">
        <f>IF(OR(ISNA(AO$1),ISNA($A345)),NA(),'临-燃尽0'!BZ346)</f>
        <v>#N/A</v>
      </c>
      <c r="AP345" s="8" t="e">
        <f>IF(OR(ISNA(AP$1),ISNA($A345)),NA(),'临-燃尽0'!CA346)</f>
        <v>#N/A</v>
      </c>
      <c r="AQ345" s="8" t="e">
        <f>IF(OR(ISNA(AQ$1),ISNA($A345)),NA(),'临-燃尽0'!CB346)</f>
        <v>#N/A</v>
      </c>
      <c r="AR345" s="8" t="e">
        <f>IF(OR(ISNA(AR$1),ISNA($A345)),NA(),'临-燃尽0'!CC346)</f>
        <v>#N/A</v>
      </c>
      <c r="AS345" s="8" t="e">
        <f>IF(OR(ISNA(AS$1),ISNA($A345)),NA(),'临-燃尽0'!CD346)</f>
        <v>#N/A</v>
      </c>
      <c r="AT345" s="8" t="e">
        <f>IF(OR(ISNA(AT$1),ISNA($A345)),NA(),'临-燃尽0'!CE346)</f>
        <v>#N/A</v>
      </c>
      <c r="AU345" s="8" t="e">
        <f>IF(OR(ISNA(AU$1),ISNA($A345)),NA(),'临-燃尽0'!CF346)</f>
        <v>#N/A</v>
      </c>
      <c r="AV345" s="8" t="e">
        <f>IF(OR(ISNA(AV$1),ISNA($A345)),NA(),'临-燃尽0'!CG346)</f>
        <v>#N/A</v>
      </c>
      <c r="AW345" s="8" t="e">
        <f>IF(OR(ISNA(AW$1),ISNA($A345)),NA(),'临-燃尽0'!CH346)</f>
        <v>#N/A</v>
      </c>
      <c r="AX345" s="8" t="e">
        <f>IF(OR(ISNA(AX$1),ISNA($A345)),NA(),'临-燃尽0'!CI346)</f>
        <v>#N/A</v>
      </c>
      <c r="AY345" s="8" t="e">
        <f>IF(OR(ISNA(AY$1),ISNA($A345)),NA(),'临-燃尽0'!CJ346)</f>
        <v>#N/A</v>
      </c>
      <c r="AZ345" s="8" t="e">
        <f>IF(OR(ISNA(AZ$1),ISNA($A345)),NA(),'临-燃尽0'!CK346)</f>
        <v>#N/A</v>
      </c>
    </row>
    <row r="346" spans="1:52">
      <c r="A346" s="8" t="e">
        <f>IF(OR('临-燃尽0'!AL347="",'临-燃尽0'!AL347="总计"),NA(),'临-燃尽0'!AL347)</f>
        <v>#N/A</v>
      </c>
      <c r="B346" s="8" t="e">
        <f>IF(ISNA($A346),NA(),'临-燃尽0'!AM347)</f>
        <v>#N/A</v>
      </c>
      <c r="C346" s="8" t="e">
        <f>IF(ISNA($A346),NA(),'临-燃尽0'!AN347)</f>
        <v>#N/A</v>
      </c>
      <c r="D346" s="8" t="e">
        <f>IF(ISNA($A346),NA(),'临-燃尽0'!AO347)</f>
        <v>#N/A</v>
      </c>
      <c r="E346" s="8" t="e">
        <f>IF(OR(ISNA(E$1),ISNA($A346)),NA(),'临-燃尽0'!AP347)</f>
        <v>#N/A</v>
      </c>
      <c r="F346" s="8" t="e">
        <f>IF(OR(ISNA(F$1),ISNA($A346)),NA(),'临-燃尽0'!AQ347)</f>
        <v>#N/A</v>
      </c>
      <c r="G346" s="8" t="e">
        <f>IF(OR(ISNA(G$1),ISNA($A346)),NA(),'临-燃尽0'!AR347)</f>
        <v>#N/A</v>
      </c>
      <c r="H346" s="8" t="e">
        <f>IF(OR(ISNA(H$1),ISNA($A346)),NA(),'临-燃尽0'!AS347)</f>
        <v>#N/A</v>
      </c>
      <c r="I346" s="8" t="e">
        <f>IF(OR(ISNA(I$1),ISNA($A346)),NA(),'临-燃尽0'!AT347)</f>
        <v>#N/A</v>
      </c>
      <c r="J346" s="8" t="e">
        <f>IF(OR(ISNA(J$1),ISNA($A346)),NA(),'临-燃尽0'!AU347)</f>
        <v>#N/A</v>
      </c>
      <c r="K346" s="8" t="e">
        <f>IF(OR(ISNA(K$1),ISNA($A346)),NA(),'临-燃尽0'!AV347)</f>
        <v>#N/A</v>
      </c>
      <c r="L346" s="8" t="e">
        <f>IF(OR(ISNA(L$1),ISNA($A346)),NA(),'临-燃尽0'!AW347)</f>
        <v>#N/A</v>
      </c>
      <c r="M346" s="8" t="e">
        <f>IF(OR(ISNA(M$1),ISNA($A346)),NA(),'临-燃尽0'!AX347)</f>
        <v>#N/A</v>
      </c>
      <c r="N346" s="8" t="e">
        <f>IF(OR(ISNA(N$1),ISNA($A346)),NA(),'临-燃尽0'!AY347)</f>
        <v>#N/A</v>
      </c>
      <c r="O346" s="8" t="e">
        <f>IF(OR(ISNA(O$1),ISNA($A346)),NA(),'临-燃尽0'!AZ347)</f>
        <v>#N/A</v>
      </c>
      <c r="P346" s="8" t="e">
        <f>IF(OR(ISNA(P$1),ISNA($A346)),NA(),'临-燃尽0'!BA347)</f>
        <v>#N/A</v>
      </c>
      <c r="Q346" s="8" t="e">
        <f>IF(OR(ISNA(Q$1),ISNA($A346)),NA(),'临-燃尽0'!BB347)</f>
        <v>#N/A</v>
      </c>
      <c r="R346" s="8" t="e">
        <f>IF(OR(ISNA(R$1),ISNA($A346)),NA(),'临-燃尽0'!BC347)</f>
        <v>#N/A</v>
      </c>
      <c r="S346" s="8" t="e">
        <f>IF(OR(ISNA(S$1),ISNA($A346)),NA(),'临-燃尽0'!BD347)</f>
        <v>#N/A</v>
      </c>
      <c r="T346" s="8" t="e">
        <f>IF(OR(ISNA(T$1),ISNA($A346)),NA(),'临-燃尽0'!BE347)</f>
        <v>#N/A</v>
      </c>
      <c r="U346" s="8" t="e">
        <f>IF(OR(ISNA(U$1),ISNA($A346)),NA(),'临-燃尽0'!BF347)</f>
        <v>#N/A</v>
      </c>
      <c r="V346" s="8" t="e">
        <f>IF(OR(ISNA(V$1),ISNA($A346)),NA(),'临-燃尽0'!BG347)</f>
        <v>#N/A</v>
      </c>
      <c r="W346" s="8" t="e">
        <f>IF(OR(ISNA(W$1),ISNA($A346)),NA(),'临-燃尽0'!BH347)</f>
        <v>#N/A</v>
      </c>
      <c r="X346" s="8" t="e">
        <f>IF(OR(ISNA(X$1),ISNA($A346)),NA(),'临-燃尽0'!BI347)</f>
        <v>#N/A</v>
      </c>
      <c r="Y346" s="8" t="e">
        <f>IF(OR(ISNA(Y$1),ISNA($A346)),NA(),'临-燃尽0'!BJ347)</f>
        <v>#N/A</v>
      </c>
      <c r="Z346" s="8" t="e">
        <f>IF(OR(ISNA(Z$1),ISNA($A346)),NA(),'临-燃尽0'!BK347)</f>
        <v>#N/A</v>
      </c>
      <c r="AA346" s="8" t="e">
        <f>IF(OR(ISNA(AA$1),ISNA($A346)),NA(),'临-燃尽0'!BL347)</f>
        <v>#N/A</v>
      </c>
      <c r="AB346" s="8" t="e">
        <f>IF(OR(ISNA(AB$1),ISNA($A346)),NA(),'临-燃尽0'!BM347)</f>
        <v>#N/A</v>
      </c>
      <c r="AC346" s="8" t="e">
        <f>IF(OR(ISNA(AC$1),ISNA($A346)),NA(),'临-燃尽0'!BN347)</f>
        <v>#N/A</v>
      </c>
      <c r="AD346" s="8" t="e">
        <f>IF(OR(ISNA(AD$1),ISNA($A346)),NA(),'临-燃尽0'!BO347)</f>
        <v>#N/A</v>
      </c>
      <c r="AE346" s="8" t="e">
        <f>IF(OR(ISNA(AE$1),ISNA($A346)),NA(),'临-燃尽0'!BP347)</f>
        <v>#N/A</v>
      </c>
      <c r="AF346" s="8" t="e">
        <f>IF(OR(ISNA(AF$1),ISNA($A346)),NA(),'临-燃尽0'!BQ347)</f>
        <v>#N/A</v>
      </c>
      <c r="AG346" s="8" t="e">
        <f>IF(OR(ISNA(AG$1),ISNA($A346)),NA(),'临-燃尽0'!BR347)</f>
        <v>#N/A</v>
      </c>
      <c r="AH346" s="8" t="e">
        <f>IF(OR(ISNA(AH$1),ISNA($A346)),NA(),'临-燃尽0'!BS347)</f>
        <v>#N/A</v>
      </c>
      <c r="AI346" s="8" t="e">
        <f>IF(OR(ISNA(AI$1),ISNA($A346)),NA(),'临-燃尽0'!BT347)</f>
        <v>#N/A</v>
      </c>
      <c r="AJ346" s="8" t="e">
        <f>IF(OR(ISNA(AJ$1),ISNA($A346)),NA(),'临-燃尽0'!BU347)</f>
        <v>#N/A</v>
      </c>
      <c r="AK346" s="8" t="e">
        <f>IF(OR(ISNA(AK$1),ISNA($A346)),NA(),'临-燃尽0'!BV347)</f>
        <v>#N/A</v>
      </c>
      <c r="AL346" s="8" t="e">
        <f>IF(OR(ISNA(AL$1),ISNA($A346)),NA(),'临-燃尽0'!BW347)</f>
        <v>#N/A</v>
      </c>
      <c r="AM346" s="8" t="e">
        <f>IF(OR(ISNA(AM$1),ISNA($A346)),NA(),'临-燃尽0'!BX347)</f>
        <v>#N/A</v>
      </c>
      <c r="AN346" s="8" t="e">
        <f>IF(OR(ISNA(AN$1),ISNA($A346)),NA(),'临-燃尽0'!BY347)</f>
        <v>#N/A</v>
      </c>
      <c r="AO346" s="8" t="e">
        <f>IF(OR(ISNA(AO$1),ISNA($A346)),NA(),'临-燃尽0'!BZ347)</f>
        <v>#N/A</v>
      </c>
      <c r="AP346" s="8" t="e">
        <f>IF(OR(ISNA(AP$1),ISNA($A346)),NA(),'临-燃尽0'!CA347)</f>
        <v>#N/A</v>
      </c>
      <c r="AQ346" s="8" t="e">
        <f>IF(OR(ISNA(AQ$1),ISNA($A346)),NA(),'临-燃尽0'!CB347)</f>
        <v>#N/A</v>
      </c>
      <c r="AR346" s="8" t="e">
        <f>IF(OR(ISNA(AR$1),ISNA($A346)),NA(),'临-燃尽0'!CC347)</f>
        <v>#N/A</v>
      </c>
      <c r="AS346" s="8" t="e">
        <f>IF(OR(ISNA(AS$1),ISNA($A346)),NA(),'临-燃尽0'!CD347)</f>
        <v>#N/A</v>
      </c>
      <c r="AT346" s="8" t="e">
        <f>IF(OR(ISNA(AT$1),ISNA($A346)),NA(),'临-燃尽0'!CE347)</f>
        <v>#N/A</v>
      </c>
      <c r="AU346" s="8" t="e">
        <f>IF(OR(ISNA(AU$1),ISNA($A346)),NA(),'临-燃尽0'!CF347)</f>
        <v>#N/A</v>
      </c>
      <c r="AV346" s="8" t="e">
        <f>IF(OR(ISNA(AV$1),ISNA($A346)),NA(),'临-燃尽0'!CG347)</f>
        <v>#N/A</v>
      </c>
      <c r="AW346" s="8" t="e">
        <f>IF(OR(ISNA(AW$1),ISNA($A346)),NA(),'临-燃尽0'!CH347)</f>
        <v>#N/A</v>
      </c>
      <c r="AX346" s="8" t="e">
        <f>IF(OR(ISNA(AX$1),ISNA($A346)),NA(),'临-燃尽0'!CI347)</f>
        <v>#N/A</v>
      </c>
      <c r="AY346" s="8" t="e">
        <f>IF(OR(ISNA(AY$1),ISNA($A346)),NA(),'临-燃尽0'!CJ347)</f>
        <v>#N/A</v>
      </c>
      <c r="AZ346" s="8" t="e">
        <f>IF(OR(ISNA(AZ$1),ISNA($A346)),NA(),'临-燃尽0'!CK347)</f>
        <v>#N/A</v>
      </c>
    </row>
    <row r="347" spans="1:52">
      <c r="A347" s="8" t="e">
        <f>IF(OR('临-燃尽0'!AL348="",'临-燃尽0'!AL348="总计"),NA(),'临-燃尽0'!AL348)</f>
        <v>#N/A</v>
      </c>
      <c r="B347" s="8" t="e">
        <f>IF(ISNA($A347),NA(),'临-燃尽0'!AM348)</f>
        <v>#N/A</v>
      </c>
      <c r="C347" s="8" t="e">
        <f>IF(ISNA($A347),NA(),'临-燃尽0'!AN348)</f>
        <v>#N/A</v>
      </c>
      <c r="D347" s="8" t="e">
        <f>IF(ISNA($A347),NA(),'临-燃尽0'!AO348)</f>
        <v>#N/A</v>
      </c>
      <c r="E347" s="8" t="e">
        <f>IF(OR(ISNA(E$1),ISNA($A347)),NA(),'临-燃尽0'!AP348)</f>
        <v>#N/A</v>
      </c>
      <c r="F347" s="8" t="e">
        <f>IF(OR(ISNA(F$1),ISNA($A347)),NA(),'临-燃尽0'!AQ348)</f>
        <v>#N/A</v>
      </c>
      <c r="G347" s="8" t="e">
        <f>IF(OR(ISNA(G$1),ISNA($A347)),NA(),'临-燃尽0'!AR348)</f>
        <v>#N/A</v>
      </c>
      <c r="H347" s="8" t="e">
        <f>IF(OR(ISNA(H$1),ISNA($A347)),NA(),'临-燃尽0'!AS348)</f>
        <v>#N/A</v>
      </c>
      <c r="I347" s="8" t="e">
        <f>IF(OR(ISNA(I$1),ISNA($A347)),NA(),'临-燃尽0'!AT348)</f>
        <v>#N/A</v>
      </c>
      <c r="J347" s="8" t="e">
        <f>IF(OR(ISNA(J$1),ISNA($A347)),NA(),'临-燃尽0'!AU348)</f>
        <v>#N/A</v>
      </c>
      <c r="K347" s="8" t="e">
        <f>IF(OR(ISNA(K$1),ISNA($A347)),NA(),'临-燃尽0'!AV348)</f>
        <v>#N/A</v>
      </c>
      <c r="L347" s="8" t="e">
        <f>IF(OR(ISNA(L$1),ISNA($A347)),NA(),'临-燃尽0'!AW348)</f>
        <v>#N/A</v>
      </c>
      <c r="M347" s="8" t="e">
        <f>IF(OR(ISNA(M$1),ISNA($A347)),NA(),'临-燃尽0'!AX348)</f>
        <v>#N/A</v>
      </c>
      <c r="N347" s="8" t="e">
        <f>IF(OR(ISNA(N$1),ISNA($A347)),NA(),'临-燃尽0'!AY348)</f>
        <v>#N/A</v>
      </c>
      <c r="O347" s="8" t="e">
        <f>IF(OR(ISNA(O$1),ISNA($A347)),NA(),'临-燃尽0'!AZ348)</f>
        <v>#N/A</v>
      </c>
      <c r="P347" s="8" t="e">
        <f>IF(OR(ISNA(P$1),ISNA($A347)),NA(),'临-燃尽0'!BA348)</f>
        <v>#N/A</v>
      </c>
      <c r="Q347" s="8" t="e">
        <f>IF(OR(ISNA(Q$1),ISNA($A347)),NA(),'临-燃尽0'!BB348)</f>
        <v>#N/A</v>
      </c>
      <c r="R347" s="8" t="e">
        <f>IF(OR(ISNA(R$1),ISNA($A347)),NA(),'临-燃尽0'!BC348)</f>
        <v>#N/A</v>
      </c>
      <c r="S347" s="8" t="e">
        <f>IF(OR(ISNA(S$1),ISNA($A347)),NA(),'临-燃尽0'!BD348)</f>
        <v>#N/A</v>
      </c>
      <c r="T347" s="8" t="e">
        <f>IF(OR(ISNA(T$1),ISNA($A347)),NA(),'临-燃尽0'!BE348)</f>
        <v>#N/A</v>
      </c>
      <c r="U347" s="8" t="e">
        <f>IF(OR(ISNA(U$1),ISNA($A347)),NA(),'临-燃尽0'!BF348)</f>
        <v>#N/A</v>
      </c>
      <c r="V347" s="8" t="e">
        <f>IF(OR(ISNA(V$1),ISNA($A347)),NA(),'临-燃尽0'!BG348)</f>
        <v>#N/A</v>
      </c>
      <c r="W347" s="8" t="e">
        <f>IF(OR(ISNA(W$1),ISNA($A347)),NA(),'临-燃尽0'!BH348)</f>
        <v>#N/A</v>
      </c>
      <c r="X347" s="8" t="e">
        <f>IF(OR(ISNA(X$1),ISNA($A347)),NA(),'临-燃尽0'!BI348)</f>
        <v>#N/A</v>
      </c>
      <c r="Y347" s="8" t="e">
        <f>IF(OR(ISNA(Y$1),ISNA($A347)),NA(),'临-燃尽0'!BJ348)</f>
        <v>#N/A</v>
      </c>
      <c r="Z347" s="8" t="e">
        <f>IF(OR(ISNA(Z$1),ISNA($A347)),NA(),'临-燃尽0'!BK348)</f>
        <v>#N/A</v>
      </c>
      <c r="AA347" s="8" t="e">
        <f>IF(OR(ISNA(AA$1),ISNA($A347)),NA(),'临-燃尽0'!BL348)</f>
        <v>#N/A</v>
      </c>
      <c r="AB347" s="8" t="e">
        <f>IF(OR(ISNA(AB$1),ISNA($A347)),NA(),'临-燃尽0'!BM348)</f>
        <v>#N/A</v>
      </c>
      <c r="AC347" s="8" t="e">
        <f>IF(OR(ISNA(AC$1),ISNA($A347)),NA(),'临-燃尽0'!BN348)</f>
        <v>#N/A</v>
      </c>
      <c r="AD347" s="8" t="e">
        <f>IF(OR(ISNA(AD$1),ISNA($A347)),NA(),'临-燃尽0'!BO348)</f>
        <v>#N/A</v>
      </c>
      <c r="AE347" s="8" t="e">
        <f>IF(OR(ISNA(AE$1),ISNA($A347)),NA(),'临-燃尽0'!BP348)</f>
        <v>#N/A</v>
      </c>
      <c r="AF347" s="8" t="e">
        <f>IF(OR(ISNA(AF$1),ISNA($A347)),NA(),'临-燃尽0'!BQ348)</f>
        <v>#N/A</v>
      </c>
      <c r="AG347" s="8" t="e">
        <f>IF(OR(ISNA(AG$1),ISNA($A347)),NA(),'临-燃尽0'!BR348)</f>
        <v>#N/A</v>
      </c>
      <c r="AH347" s="8" t="e">
        <f>IF(OR(ISNA(AH$1),ISNA($A347)),NA(),'临-燃尽0'!BS348)</f>
        <v>#N/A</v>
      </c>
      <c r="AI347" s="8" t="e">
        <f>IF(OR(ISNA(AI$1),ISNA($A347)),NA(),'临-燃尽0'!BT348)</f>
        <v>#N/A</v>
      </c>
      <c r="AJ347" s="8" t="e">
        <f>IF(OR(ISNA(AJ$1),ISNA($A347)),NA(),'临-燃尽0'!BU348)</f>
        <v>#N/A</v>
      </c>
      <c r="AK347" s="8" t="e">
        <f>IF(OR(ISNA(AK$1),ISNA($A347)),NA(),'临-燃尽0'!BV348)</f>
        <v>#N/A</v>
      </c>
      <c r="AL347" s="8" t="e">
        <f>IF(OR(ISNA(AL$1),ISNA($A347)),NA(),'临-燃尽0'!BW348)</f>
        <v>#N/A</v>
      </c>
      <c r="AM347" s="8" t="e">
        <f>IF(OR(ISNA(AM$1),ISNA($A347)),NA(),'临-燃尽0'!BX348)</f>
        <v>#N/A</v>
      </c>
      <c r="AN347" s="8" t="e">
        <f>IF(OR(ISNA(AN$1),ISNA($A347)),NA(),'临-燃尽0'!BY348)</f>
        <v>#N/A</v>
      </c>
      <c r="AO347" s="8" t="e">
        <f>IF(OR(ISNA(AO$1),ISNA($A347)),NA(),'临-燃尽0'!BZ348)</f>
        <v>#N/A</v>
      </c>
      <c r="AP347" s="8" t="e">
        <f>IF(OR(ISNA(AP$1),ISNA($A347)),NA(),'临-燃尽0'!CA348)</f>
        <v>#N/A</v>
      </c>
      <c r="AQ347" s="8" t="e">
        <f>IF(OR(ISNA(AQ$1),ISNA($A347)),NA(),'临-燃尽0'!CB348)</f>
        <v>#N/A</v>
      </c>
      <c r="AR347" s="8" t="e">
        <f>IF(OR(ISNA(AR$1),ISNA($A347)),NA(),'临-燃尽0'!CC348)</f>
        <v>#N/A</v>
      </c>
      <c r="AS347" s="8" t="e">
        <f>IF(OR(ISNA(AS$1),ISNA($A347)),NA(),'临-燃尽0'!CD348)</f>
        <v>#N/A</v>
      </c>
      <c r="AT347" s="8" t="e">
        <f>IF(OR(ISNA(AT$1),ISNA($A347)),NA(),'临-燃尽0'!CE348)</f>
        <v>#N/A</v>
      </c>
      <c r="AU347" s="8" t="e">
        <f>IF(OR(ISNA(AU$1),ISNA($A347)),NA(),'临-燃尽0'!CF348)</f>
        <v>#N/A</v>
      </c>
      <c r="AV347" s="8" t="e">
        <f>IF(OR(ISNA(AV$1),ISNA($A347)),NA(),'临-燃尽0'!CG348)</f>
        <v>#N/A</v>
      </c>
      <c r="AW347" s="8" t="e">
        <f>IF(OR(ISNA(AW$1),ISNA($A347)),NA(),'临-燃尽0'!CH348)</f>
        <v>#N/A</v>
      </c>
      <c r="AX347" s="8" t="e">
        <f>IF(OR(ISNA(AX$1),ISNA($A347)),NA(),'临-燃尽0'!CI348)</f>
        <v>#N/A</v>
      </c>
      <c r="AY347" s="8" t="e">
        <f>IF(OR(ISNA(AY$1),ISNA($A347)),NA(),'临-燃尽0'!CJ348)</f>
        <v>#N/A</v>
      </c>
      <c r="AZ347" s="8" t="e">
        <f>IF(OR(ISNA(AZ$1),ISNA($A347)),NA(),'临-燃尽0'!CK348)</f>
        <v>#N/A</v>
      </c>
    </row>
    <row r="348" spans="1:52">
      <c r="A348" s="8" t="e">
        <f>IF(OR('临-燃尽0'!AL349="",'临-燃尽0'!AL349="总计"),NA(),'临-燃尽0'!AL349)</f>
        <v>#N/A</v>
      </c>
      <c r="B348" s="8" t="e">
        <f>IF(ISNA($A348),NA(),'临-燃尽0'!AM349)</f>
        <v>#N/A</v>
      </c>
      <c r="C348" s="8" t="e">
        <f>IF(ISNA($A348),NA(),'临-燃尽0'!AN349)</f>
        <v>#N/A</v>
      </c>
      <c r="D348" s="8" t="e">
        <f>IF(ISNA($A348),NA(),'临-燃尽0'!AO349)</f>
        <v>#N/A</v>
      </c>
      <c r="E348" s="8" t="e">
        <f>IF(OR(ISNA(E$1),ISNA($A348)),NA(),'临-燃尽0'!AP349)</f>
        <v>#N/A</v>
      </c>
      <c r="F348" s="8" t="e">
        <f>IF(OR(ISNA(F$1),ISNA($A348)),NA(),'临-燃尽0'!AQ349)</f>
        <v>#N/A</v>
      </c>
      <c r="G348" s="8" t="e">
        <f>IF(OR(ISNA(G$1),ISNA($A348)),NA(),'临-燃尽0'!AR349)</f>
        <v>#N/A</v>
      </c>
      <c r="H348" s="8" t="e">
        <f>IF(OR(ISNA(H$1),ISNA($A348)),NA(),'临-燃尽0'!AS349)</f>
        <v>#N/A</v>
      </c>
      <c r="I348" s="8" t="e">
        <f>IF(OR(ISNA(I$1),ISNA($A348)),NA(),'临-燃尽0'!AT349)</f>
        <v>#N/A</v>
      </c>
      <c r="J348" s="8" t="e">
        <f>IF(OR(ISNA(J$1),ISNA($A348)),NA(),'临-燃尽0'!AU349)</f>
        <v>#N/A</v>
      </c>
      <c r="K348" s="8" t="e">
        <f>IF(OR(ISNA(K$1),ISNA($A348)),NA(),'临-燃尽0'!AV349)</f>
        <v>#N/A</v>
      </c>
      <c r="L348" s="8" t="e">
        <f>IF(OR(ISNA(L$1),ISNA($A348)),NA(),'临-燃尽0'!AW349)</f>
        <v>#N/A</v>
      </c>
      <c r="M348" s="8" t="e">
        <f>IF(OR(ISNA(M$1),ISNA($A348)),NA(),'临-燃尽0'!AX349)</f>
        <v>#N/A</v>
      </c>
      <c r="N348" s="8" t="e">
        <f>IF(OR(ISNA(N$1),ISNA($A348)),NA(),'临-燃尽0'!AY349)</f>
        <v>#N/A</v>
      </c>
      <c r="O348" s="8" t="e">
        <f>IF(OR(ISNA(O$1),ISNA($A348)),NA(),'临-燃尽0'!AZ349)</f>
        <v>#N/A</v>
      </c>
      <c r="P348" s="8" t="e">
        <f>IF(OR(ISNA(P$1),ISNA($A348)),NA(),'临-燃尽0'!BA349)</f>
        <v>#N/A</v>
      </c>
      <c r="Q348" s="8" t="e">
        <f>IF(OR(ISNA(Q$1),ISNA($A348)),NA(),'临-燃尽0'!BB349)</f>
        <v>#N/A</v>
      </c>
      <c r="R348" s="8" t="e">
        <f>IF(OR(ISNA(R$1),ISNA($A348)),NA(),'临-燃尽0'!BC349)</f>
        <v>#N/A</v>
      </c>
      <c r="S348" s="8" t="e">
        <f>IF(OR(ISNA(S$1),ISNA($A348)),NA(),'临-燃尽0'!BD349)</f>
        <v>#N/A</v>
      </c>
      <c r="T348" s="8" t="e">
        <f>IF(OR(ISNA(T$1),ISNA($A348)),NA(),'临-燃尽0'!BE349)</f>
        <v>#N/A</v>
      </c>
      <c r="U348" s="8" t="e">
        <f>IF(OR(ISNA(U$1),ISNA($A348)),NA(),'临-燃尽0'!BF349)</f>
        <v>#N/A</v>
      </c>
      <c r="V348" s="8" t="e">
        <f>IF(OR(ISNA(V$1),ISNA($A348)),NA(),'临-燃尽0'!BG349)</f>
        <v>#N/A</v>
      </c>
      <c r="W348" s="8" t="e">
        <f>IF(OR(ISNA(W$1),ISNA($A348)),NA(),'临-燃尽0'!BH349)</f>
        <v>#N/A</v>
      </c>
      <c r="X348" s="8" t="e">
        <f>IF(OR(ISNA(X$1),ISNA($A348)),NA(),'临-燃尽0'!BI349)</f>
        <v>#N/A</v>
      </c>
      <c r="Y348" s="8" t="e">
        <f>IF(OR(ISNA(Y$1),ISNA($A348)),NA(),'临-燃尽0'!BJ349)</f>
        <v>#N/A</v>
      </c>
      <c r="Z348" s="8" t="e">
        <f>IF(OR(ISNA(Z$1),ISNA($A348)),NA(),'临-燃尽0'!BK349)</f>
        <v>#N/A</v>
      </c>
      <c r="AA348" s="8" t="e">
        <f>IF(OR(ISNA(AA$1),ISNA($A348)),NA(),'临-燃尽0'!BL349)</f>
        <v>#N/A</v>
      </c>
      <c r="AB348" s="8" t="e">
        <f>IF(OR(ISNA(AB$1),ISNA($A348)),NA(),'临-燃尽0'!BM349)</f>
        <v>#N/A</v>
      </c>
      <c r="AC348" s="8" t="e">
        <f>IF(OR(ISNA(AC$1),ISNA($A348)),NA(),'临-燃尽0'!BN349)</f>
        <v>#N/A</v>
      </c>
      <c r="AD348" s="8" t="e">
        <f>IF(OR(ISNA(AD$1),ISNA($A348)),NA(),'临-燃尽0'!BO349)</f>
        <v>#N/A</v>
      </c>
      <c r="AE348" s="8" t="e">
        <f>IF(OR(ISNA(AE$1),ISNA($A348)),NA(),'临-燃尽0'!BP349)</f>
        <v>#N/A</v>
      </c>
      <c r="AF348" s="8" t="e">
        <f>IF(OR(ISNA(AF$1),ISNA($A348)),NA(),'临-燃尽0'!BQ349)</f>
        <v>#N/A</v>
      </c>
      <c r="AG348" s="8" t="e">
        <f>IF(OR(ISNA(AG$1),ISNA($A348)),NA(),'临-燃尽0'!BR349)</f>
        <v>#N/A</v>
      </c>
      <c r="AH348" s="8" t="e">
        <f>IF(OR(ISNA(AH$1),ISNA($A348)),NA(),'临-燃尽0'!BS349)</f>
        <v>#N/A</v>
      </c>
      <c r="AI348" s="8" t="e">
        <f>IF(OR(ISNA(AI$1),ISNA($A348)),NA(),'临-燃尽0'!BT349)</f>
        <v>#N/A</v>
      </c>
      <c r="AJ348" s="8" t="e">
        <f>IF(OR(ISNA(AJ$1),ISNA($A348)),NA(),'临-燃尽0'!BU349)</f>
        <v>#N/A</v>
      </c>
      <c r="AK348" s="8" t="e">
        <f>IF(OR(ISNA(AK$1),ISNA($A348)),NA(),'临-燃尽0'!BV349)</f>
        <v>#N/A</v>
      </c>
      <c r="AL348" s="8" t="e">
        <f>IF(OR(ISNA(AL$1),ISNA($A348)),NA(),'临-燃尽0'!BW349)</f>
        <v>#N/A</v>
      </c>
      <c r="AM348" s="8" t="e">
        <f>IF(OR(ISNA(AM$1),ISNA($A348)),NA(),'临-燃尽0'!BX349)</f>
        <v>#N/A</v>
      </c>
      <c r="AN348" s="8" t="e">
        <f>IF(OR(ISNA(AN$1),ISNA($A348)),NA(),'临-燃尽0'!BY349)</f>
        <v>#N/A</v>
      </c>
      <c r="AO348" s="8" t="e">
        <f>IF(OR(ISNA(AO$1),ISNA($A348)),NA(),'临-燃尽0'!BZ349)</f>
        <v>#N/A</v>
      </c>
      <c r="AP348" s="8" t="e">
        <f>IF(OR(ISNA(AP$1),ISNA($A348)),NA(),'临-燃尽0'!CA349)</f>
        <v>#N/A</v>
      </c>
      <c r="AQ348" s="8" t="e">
        <f>IF(OR(ISNA(AQ$1),ISNA($A348)),NA(),'临-燃尽0'!CB349)</f>
        <v>#N/A</v>
      </c>
      <c r="AR348" s="8" t="e">
        <f>IF(OR(ISNA(AR$1),ISNA($A348)),NA(),'临-燃尽0'!CC349)</f>
        <v>#N/A</v>
      </c>
      <c r="AS348" s="8" t="e">
        <f>IF(OR(ISNA(AS$1),ISNA($A348)),NA(),'临-燃尽0'!CD349)</f>
        <v>#N/A</v>
      </c>
      <c r="AT348" s="8" t="e">
        <f>IF(OR(ISNA(AT$1),ISNA($A348)),NA(),'临-燃尽0'!CE349)</f>
        <v>#N/A</v>
      </c>
      <c r="AU348" s="8" t="e">
        <f>IF(OR(ISNA(AU$1),ISNA($A348)),NA(),'临-燃尽0'!CF349)</f>
        <v>#N/A</v>
      </c>
      <c r="AV348" s="8" t="e">
        <f>IF(OR(ISNA(AV$1),ISNA($A348)),NA(),'临-燃尽0'!CG349)</f>
        <v>#N/A</v>
      </c>
      <c r="AW348" s="8" t="e">
        <f>IF(OR(ISNA(AW$1),ISNA($A348)),NA(),'临-燃尽0'!CH349)</f>
        <v>#N/A</v>
      </c>
      <c r="AX348" s="8" t="e">
        <f>IF(OR(ISNA(AX$1),ISNA($A348)),NA(),'临-燃尽0'!CI349)</f>
        <v>#N/A</v>
      </c>
      <c r="AY348" s="8" t="e">
        <f>IF(OR(ISNA(AY$1),ISNA($A348)),NA(),'临-燃尽0'!CJ349)</f>
        <v>#N/A</v>
      </c>
      <c r="AZ348" s="8" t="e">
        <f>IF(OR(ISNA(AZ$1),ISNA($A348)),NA(),'临-燃尽0'!CK349)</f>
        <v>#N/A</v>
      </c>
    </row>
    <row r="349" spans="1:52">
      <c r="A349" s="8" t="e">
        <f>IF(OR('临-燃尽0'!AL350="",'临-燃尽0'!AL350="总计"),NA(),'临-燃尽0'!AL350)</f>
        <v>#N/A</v>
      </c>
      <c r="B349" s="8" t="e">
        <f>IF(ISNA($A349),NA(),'临-燃尽0'!AM350)</f>
        <v>#N/A</v>
      </c>
      <c r="C349" s="8" t="e">
        <f>IF(ISNA($A349),NA(),'临-燃尽0'!AN350)</f>
        <v>#N/A</v>
      </c>
      <c r="D349" s="8" t="e">
        <f>IF(ISNA($A349),NA(),'临-燃尽0'!AO350)</f>
        <v>#N/A</v>
      </c>
      <c r="E349" s="8" t="e">
        <f>IF(OR(ISNA(E$1),ISNA($A349)),NA(),'临-燃尽0'!AP350)</f>
        <v>#N/A</v>
      </c>
      <c r="F349" s="8" t="e">
        <f>IF(OR(ISNA(F$1),ISNA($A349)),NA(),'临-燃尽0'!AQ350)</f>
        <v>#N/A</v>
      </c>
      <c r="G349" s="8" t="e">
        <f>IF(OR(ISNA(G$1),ISNA($A349)),NA(),'临-燃尽0'!AR350)</f>
        <v>#N/A</v>
      </c>
      <c r="H349" s="8" t="e">
        <f>IF(OR(ISNA(H$1),ISNA($A349)),NA(),'临-燃尽0'!AS350)</f>
        <v>#N/A</v>
      </c>
      <c r="I349" s="8" t="e">
        <f>IF(OR(ISNA(I$1),ISNA($A349)),NA(),'临-燃尽0'!AT350)</f>
        <v>#N/A</v>
      </c>
      <c r="J349" s="8" t="e">
        <f>IF(OR(ISNA(J$1),ISNA($A349)),NA(),'临-燃尽0'!AU350)</f>
        <v>#N/A</v>
      </c>
      <c r="K349" s="8" t="e">
        <f>IF(OR(ISNA(K$1),ISNA($A349)),NA(),'临-燃尽0'!AV350)</f>
        <v>#N/A</v>
      </c>
      <c r="L349" s="8" t="e">
        <f>IF(OR(ISNA(L$1),ISNA($A349)),NA(),'临-燃尽0'!AW350)</f>
        <v>#N/A</v>
      </c>
      <c r="M349" s="8" t="e">
        <f>IF(OR(ISNA(M$1),ISNA($A349)),NA(),'临-燃尽0'!AX350)</f>
        <v>#N/A</v>
      </c>
      <c r="N349" s="8" t="e">
        <f>IF(OR(ISNA(N$1),ISNA($A349)),NA(),'临-燃尽0'!AY350)</f>
        <v>#N/A</v>
      </c>
      <c r="O349" s="8" t="e">
        <f>IF(OR(ISNA(O$1),ISNA($A349)),NA(),'临-燃尽0'!AZ350)</f>
        <v>#N/A</v>
      </c>
      <c r="P349" s="8" t="e">
        <f>IF(OR(ISNA(P$1),ISNA($A349)),NA(),'临-燃尽0'!BA350)</f>
        <v>#N/A</v>
      </c>
      <c r="Q349" s="8" t="e">
        <f>IF(OR(ISNA(Q$1),ISNA($A349)),NA(),'临-燃尽0'!BB350)</f>
        <v>#N/A</v>
      </c>
      <c r="R349" s="8" t="e">
        <f>IF(OR(ISNA(R$1),ISNA($A349)),NA(),'临-燃尽0'!BC350)</f>
        <v>#N/A</v>
      </c>
      <c r="S349" s="8" t="e">
        <f>IF(OR(ISNA(S$1),ISNA($A349)),NA(),'临-燃尽0'!BD350)</f>
        <v>#N/A</v>
      </c>
      <c r="T349" s="8" t="e">
        <f>IF(OR(ISNA(T$1),ISNA($A349)),NA(),'临-燃尽0'!BE350)</f>
        <v>#N/A</v>
      </c>
      <c r="U349" s="8" t="e">
        <f>IF(OR(ISNA(U$1),ISNA($A349)),NA(),'临-燃尽0'!BF350)</f>
        <v>#N/A</v>
      </c>
      <c r="V349" s="8" t="e">
        <f>IF(OR(ISNA(V$1),ISNA($A349)),NA(),'临-燃尽0'!BG350)</f>
        <v>#N/A</v>
      </c>
      <c r="W349" s="8" t="e">
        <f>IF(OR(ISNA(W$1),ISNA($A349)),NA(),'临-燃尽0'!BH350)</f>
        <v>#N/A</v>
      </c>
      <c r="X349" s="8" t="e">
        <f>IF(OR(ISNA(X$1),ISNA($A349)),NA(),'临-燃尽0'!BI350)</f>
        <v>#N/A</v>
      </c>
      <c r="Y349" s="8" t="e">
        <f>IF(OR(ISNA(Y$1),ISNA($A349)),NA(),'临-燃尽0'!BJ350)</f>
        <v>#N/A</v>
      </c>
      <c r="Z349" s="8" t="e">
        <f>IF(OR(ISNA(Z$1),ISNA($A349)),NA(),'临-燃尽0'!BK350)</f>
        <v>#N/A</v>
      </c>
      <c r="AA349" s="8" t="e">
        <f>IF(OR(ISNA(AA$1),ISNA($A349)),NA(),'临-燃尽0'!BL350)</f>
        <v>#N/A</v>
      </c>
      <c r="AB349" s="8" t="e">
        <f>IF(OR(ISNA(AB$1),ISNA($A349)),NA(),'临-燃尽0'!BM350)</f>
        <v>#N/A</v>
      </c>
      <c r="AC349" s="8" t="e">
        <f>IF(OR(ISNA(AC$1),ISNA($A349)),NA(),'临-燃尽0'!BN350)</f>
        <v>#N/A</v>
      </c>
      <c r="AD349" s="8" t="e">
        <f>IF(OR(ISNA(AD$1),ISNA($A349)),NA(),'临-燃尽0'!BO350)</f>
        <v>#N/A</v>
      </c>
      <c r="AE349" s="8" t="e">
        <f>IF(OR(ISNA(AE$1),ISNA($A349)),NA(),'临-燃尽0'!BP350)</f>
        <v>#N/A</v>
      </c>
      <c r="AF349" s="8" t="e">
        <f>IF(OR(ISNA(AF$1),ISNA($A349)),NA(),'临-燃尽0'!BQ350)</f>
        <v>#N/A</v>
      </c>
      <c r="AG349" s="8" t="e">
        <f>IF(OR(ISNA(AG$1),ISNA($A349)),NA(),'临-燃尽0'!BR350)</f>
        <v>#N/A</v>
      </c>
      <c r="AH349" s="8" t="e">
        <f>IF(OR(ISNA(AH$1),ISNA($A349)),NA(),'临-燃尽0'!BS350)</f>
        <v>#N/A</v>
      </c>
      <c r="AI349" s="8" t="e">
        <f>IF(OR(ISNA(AI$1),ISNA($A349)),NA(),'临-燃尽0'!BT350)</f>
        <v>#N/A</v>
      </c>
      <c r="AJ349" s="8" t="e">
        <f>IF(OR(ISNA(AJ$1),ISNA($A349)),NA(),'临-燃尽0'!BU350)</f>
        <v>#N/A</v>
      </c>
      <c r="AK349" s="8" t="e">
        <f>IF(OR(ISNA(AK$1),ISNA($A349)),NA(),'临-燃尽0'!BV350)</f>
        <v>#N/A</v>
      </c>
      <c r="AL349" s="8" t="e">
        <f>IF(OR(ISNA(AL$1),ISNA($A349)),NA(),'临-燃尽0'!BW350)</f>
        <v>#N/A</v>
      </c>
      <c r="AM349" s="8" t="e">
        <f>IF(OR(ISNA(AM$1),ISNA($A349)),NA(),'临-燃尽0'!BX350)</f>
        <v>#N/A</v>
      </c>
      <c r="AN349" s="8" t="e">
        <f>IF(OR(ISNA(AN$1),ISNA($A349)),NA(),'临-燃尽0'!BY350)</f>
        <v>#N/A</v>
      </c>
      <c r="AO349" s="8" t="e">
        <f>IF(OR(ISNA(AO$1),ISNA($A349)),NA(),'临-燃尽0'!BZ350)</f>
        <v>#N/A</v>
      </c>
      <c r="AP349" s="8" t="e">
        <f>IF(OR(ISNA(AP$1),ISNA($A349)),NA(),'临-燃尽0'!CA350)</f>
        <v>#N/A</v>
      </c>
      <c r="AQ349" s="8" t="e">
        <f>IF(OR(ISNA(AQ$1),ISNA($A349)),NA(),'临-燃尽0'!CB350)</f>
        <v>#N/A</v>
      </c>
      <c r="AR349" s="8" t="e">
        <f>IF(OR(ISNA(AR$1),ISNA($A349)),NA(),'临-燃尽0'!CC350)</f>
        <v>#N/A</v>
      </c>
      <c r="AS349" s="8" t="e">
        <f>IF(OR(ISNA(AS$1),ISNA($A349)),NA(),'临-燃尽0'!CD350)</f>
        <v>#N/A</v>
      </c>
      <c r="AT349" s="8" t="e">
        <f>IF(OR(ISNA(AT$1),ISNA($A349)),NA(),'临-燃尽0'!CE350)</f>
        <v>#N/A</v>
      </c>
      <c r="AU349" s="8" t="e">
        <f>IF(OR(ISNA(AU$1),ISNA($A349)),NA(),'临-燃尽0'!CF350)</f>
        <v>#N/A</v>
      </c>
      <c r="AV349" s="8" t="e">
        <f>IF(OR(ISNA(AV$1),ISNA($A349)),NA(),'临-燃尽0'!CG350)</f>
        <v>#N/A</v>
      </c>
      <c r="AW349" s="8" t="e">
        <f>IF(OR(ISNA(AW$1),ISNA($A349)),NA(),'临-燃尽0'!CH350)</f>
        <v>#N/A</v>
      </c>
      <c r="AX349" s="8" t="e">
        <f>IF(OR(ISNA(AX$1),ISNA($A349)),NA(),'临-燃尽0'!CI350)</f>
        <v>#N/A</v>
      </c>
      <c r="AY349" s="8" t="e">
        <f>IF(OR(ISNA(AY$1),ISNA($A349)),NA(),'临-燃尽0'!CJ350)</f>
        <v>#N/A</v>
      </c>
      <c r="AZ349" s="8" t="e">
        <f>IF(OR(ISNA(AZ$1),ISNA($A349)),NA(),'临-燃尽0'!CK350)</f>
        <v>#N/A</v>
      </c>
    </row>
    <row r="350" spans="1:52">
      <c r="A350" s="8" t="e">
        <f>IF(OR('临-燃尽0'!AL351="",'临-燃尽0'!AL351="总计"),NA(),'临-燃尽0'!AL351)</f>
        <v>#N/A</v>
      </c>
      <c r="B350" s="8" t="e">
        <f>IF(ISNA($A350),NA(),'临-燃尽0'!AM351)</f>
        <v>#N/A</v>
      </c>
      <c r="C350" s="8" t="e">
        <f>IF(ISNA($A350),NA(),'临-燃尽0'!AN351)</f>
        <v>#N/A</v>
      </c>
      <c r="D350" s="8" t="e">
        <f>IF(ISNA($A350),NA(),'临-燃尽0'!AO351)</f>
        <v>#N/A</v>
      </c>
      <c r="E350" s="8" t="e">
        <f>IF(OR(ISNA(E$1),ISNA($A350)),NA(),'临-燃尽0'!AP351)</f>
        <v>#N/A</v>
      </c>
      <c r="F350" s="8" t="e">
        <f>IF(OR(ISNA(F$1),ISNA($A350)),NA(),'临-燃尽0'!AQ351)</f>
        <v>#N/A</v>
      </c>
      <c r="G350" s="8" t="e">
        <f>IF(OR(ISNA(G$1),ISNA($A350)),NA(),'临-燃尽0'!AR351)</f>
        <v>#N/A</v>
      </c>
      <c r="H350" s="8" t="e">
        <f>IF(OR(ISNA(H$1),ISNA($A350)),NA(),'临-燃尽0'!AS351)</f>
        <v>#N/A</v>
      </c>
      <c r="I350" s="8" t="e">
        <f>IF(OR(ISNA(I$1),ISNA($A350)),NA(),'临-燃尽0'!AT351)</f>
        <v>#N/A</v>
      </c>
      <c r="J350" s="8" t="e">
        <f>IF(OR(ISNA(J$1),ISNA($A350)),NA(),'临-燃尽0'!AU351)</f>
        <v>#N/A</v>
      </c>
      <c r="K350" s="8" t="e">
        <f>IF(OR(ISNA(K$1),ISNA($A350)),NA(),'临-燃尽0'!AV351)</f>
        <v>#N/A</v>
      </c>
      <c r="L350" s="8" t="e">
        <f>IF(OR(ISNA(L$1),ISNA($A350)),NA(),'临-燃尽0'!AW351)</f>
        <v>#N/A</v>
      </c>
      <c r="M350" s="8" t="e">
        <f>IF(OR(ISNA(M$1),ISNA($A350)),NA(),'临-燃尽0'!AX351)</f>
        <v>#N/A</v>
      </c>
      <c r="N350" s="8" t="e">
        <f>IF(OR(ISNA(N$1),ISNA($A350)),NA(),'临-燃尽0'!AY351)</f>
        <v>#N/A</v>
      </c>
      <c r="O350" s="8" t="e">
        <f>IF(OR(ISNA(O$1),ISNA($A350)),NA(),'临-燃尽0'!AZ351)</f>
        <v>#N/A</v>
      </c>
      <c r="P350" s="8" t="e">
        <f>IF(OR(ISNA(P$1),ISNA($A350)),NA(),'临-燃尽0'!BA351)</f>
        <v>#N/A</v>
      </c>
      <c r="Q350" s="8" t="e">
        <f>IF(OR(ISNA(Q$1),ISNA($A350)),NA(),'临-燃尽0'!BB351)</f>
        <v>#N/A</v>
      </c>
      <c r="R350" s="8" t="e">
        <f>IF(OR(ISNA(R$1),ISNA($A350)),NA(),'临-燃尽0'!BC351)</f>
        <v>#N/A</v>
      </c>
      <c r="S350" s="8" t="e">
        <f>IF(OR(ISNA(S$1),ISNA($A350)),NA(),'临-燃尽0'!BD351)</f>
        <v>#N/A</v>
      </c>
      <c r="T350" s="8" t="e">
        <f>IF(OR(ISNA(T$1),ISNA($A350)),NA(),'临-燃尽0'!BE351)</f>
        <v>#N/A</v>
      </c>
      <c r="U350" s="8" t="e">
        <f>IF(OR(ISNA(U$1),ISNA($A350)),NA(),'临-燃尽0'!BF351)</f>
        <v>#N/A</v>
      </c>
      <c r="V350" s="8" t="e">
        <f>IF(OR(ISNA(V$1),ISNA($A350)),NA(),'临-燃尽0'!BG351)</f>
        <v>#N/A</v>
      </c>
      <c r="W350" s="8" t="e">
        <f>IF(OR(ISNA(W$1),ISNA($A350)),NA(),'临-燃尽0'!BH351)</f>
        <v>#N/A</v>
      </c>
      <c r="X350" s="8" t="e">
        <f>IF(OR(ISNA(X$1),ISNA($A350)),NA(),'临-燃尽0'!BI351)</f>
        <v>#N/A</v>
      </c>
      <c r="Y350" s="8" t="e">
        <f>IF(OR(ISNA(Y$1),ISNA($A350)),NA(),'临-燃尽0'!BJ351)</f>
        <v>#N/A</v>
      </c>
      <c r="Z350" s="8" t="e">
        <f>IF(OR(ISNA(Z$1),ISNA($A350)),NA(),'临-燃尽0'!BK351)</f>
        <v>#N/A</v>
      </c>
      <c r="AA350" s="8" t="e">
        <f>IF(OR(ISNA(AA$1),ISNA($A350)),NA(),'临-燃尽0'!BL351)</f>
        <v>#N/A</v>
      </c>
      <c r="AB350" s="8" t="e">
        <f>IF(OR(ISNA(AB$1),ISNA($A350)),NA(),'临-燃尽0'!BM351)</f>
        <v>#N/A</v>
      </c>
      <c r="AC350" s="8" t="e">
        <f>IF(OR(ISNA(AC$1),ISNA($A350)),NA(),'临-燃尽0'!BN351)</f>
        <v>#N/A</v>
      </c>
      <c r="AD350" s="8" t="e">
        <f>IF(OR(ISNA(AD$1),ISNA($A350)),NA(),'临-燃尽0'!BO351)</f>
        <v>#N/A</v>
      </c>
      <c r="AE350" s="8" t="e">
        <f>IF(OR(ISNA(AE$1),ISNA($A350)),NA(),'临-燃尽0'!BP351)</f>
        <v>#N/A</v>
      </c>
      <c r="AF350" s="8" t="e">
        <f>IF(OR(ISNA(AF$1),ISNA($A350)),NA(),'临-燃尽0'!BQ351)</f>
        <v>#N/A</v>
      </c>
      <c r="AG350" s="8" t="e">
        <f>IF(OR(ISNA(AG$1),ISNA($A350)),NA(),'临-燃尽0'!BR351)</f>
        <v>#N/A</v>
      </c>
      <c r="AH350" s="8" t="e">
        <f>IF(OR(ISNA(AH$1),ISNA($A350)),NA(),'临-燃尽0'!BS351)</f>
        <v>#N/A</v>
      </c>
      <c r="AI350" s="8" t="e">
        <f>IF(OR(ISNA(AI$1),ISNA($A350)),NA(),'临-燃尽0'!BT351)</f>
        <v>#N/A</v>
      </c>
      <c r="AJ350" s="8" t="e">
        <f>IF(OR(ISNA(AJ$1),ISNA($A350)),NA(),'临-燃尽0'!BU351)</f>
        <v>#N/A</v>
      </c>
      <c r="AK350" s="8" t="e">
        <f>IF(OR(ISNA(AK$1),ISNA($A350)),NA(),'临-燃尽0'!BV351)</f>
        <v>#N/A</v>
      </c>
      <c r="AL350" s="8" t="e">
        <f>IF(OR(ISNA(AL$1),ISNA($A350)),NA(),'临-燃尽0'!BW351)</f>
        <v>#N/A</v>
      </c>
      <c r="AM350" s="8" t="e">
        <f>IF(OR(ISNA(AM$1),ISNA($A350)),NA(),'临-燃尽0'!BX351)</f>
        <v>#N/A</v>
      </c>
      <c r="AN350" s="8" t="e">
        <f>IF(OR(ISNA(AN$1),ISNA($A350)),NA(),'临-燃尽0'!BY351)</f>
        <v>#N/A</v>
      </c>
      <c r="AO350" s="8" t="e">
        <f>IF(OR(ISNA(AO$1),ISNA($A350)),NA(),'临-燃尽0'!BZ351)</f>
        <v>#N/A</v>
      </c>
      <c r="AP350" s="8" t="e">
        <f>IF(OR(ISNA(AP$1),ISNA($A350)),NA(),'临-燃尽0'!CA351)</f>
        <v>#N/A</v>
      </c>
      <c r="AQ350" s="8" t="e">
        <f>IF(OR(ISNA(AQ$1),ISNA($A350)),NA(),'临-燃尽0'!CB351)</f>
        <v>#N/A</v>
      </c>
      <c r="AR350" s="8" t="e">
        <f>IF(OR(ISNA(AR$1),ISNA($A350)),NA(),'临-燃尽0'!CC351)</f>
        <v>#N/A</v>
      </c>
      <c r="AS350" s="8" t="e">
        <f>IF(OR(ISNA(AS$1),ISNA($A350)),NA(),'临-燃尽0'!CD351)</f>
        <v>#N/A</v>
      </c>
      <c r="AT350" s="8" t="e">
        <f>IF(OR(ISNA(AT$1),ISNA($A350)),NA(),'临-燃尽0'!CE351)</f>
        <v>#N/A</v>
      </c>
      <c r="AU350" s="8" t="e">
        <f>IF(OR(ISNA(AU$1),ISNA($A350)),NA(),'临-燃尽0'!CF351)</f>
        <v>#N/A</v>
      </c>
      <c r="AV350" s="8" t="e">
        <f>IF(OR(ISNA(AV$1),ISNA($A350)),NA(),'临-燃尽0'!CG351)</f>
        <v>#N/A</v>
      </c>
      <c r="AW350" s="8" t="e">
        <f>IF(OR(ISNA(AW$1),ISNA($A350)),NA(),'临-燃尽0'!CH351)</f>
        <v>#N/A</v>
      </c>
      <c r="AX350" s="8" t="e">
        <f>IF(OR(ISNA(AX$1),ISNA($A350)),NA(),'临-燃尽0'!CI351)</f>
        <v>#N/A</v>
      </c>
      <c r="AY350" s="8" t="e">
        <f>IF(OR(ISNA(AY$1),ISNA($A350)),NA(),'临-燃尽0'!CJ351)</f>
        <v>#N/A</v>
      </c>
      <c r="AZ350" s="8" t="e">
        <f>IF(OR(ISNA(AZ$1),ISNA($A350)),NA(),'临-燃尽0'!CK351)</f>
        <v>#N/A</v>
      </c>
    </row>
    <row r="351" spans="1:52">
      <c r="A351" s="8" t="e">
        <f>IF(OR('临-燃尽0'!AL352="",'临-燃尽0'!AL352="总计"),NA(),'临-燃尽0'!AL352)</f>
        <v>#N/A</v>
      </c>
      <c r="B351" s="8" t="e">
        <f>IF(ISNA($A351),NA(),'临-燃尽0'!AM352)</f>
        <v>#N/A</v>
      </c>
      <c r="C351" s="8" t="e">
        <f>IF(ISNA($A351),NA(),'临-燃尽0'!AN352)</f>
        <v>#N/A</v>
      </c>
      <c r="D351" s="8" t="e">
        <f>IF(ISNA($A351),NA(),'临-燃尽0'!AO352)</f>
        <v>#N/A</v>
      </c>
      <c r="E351" s="8" t="e">
        <f>IF(OR(ISNA(E$1),ISNA($A351)),NA(),'临-燃尽0'!AP352)</f>
        <v>#N/A</v>
      </c>
      <c r="F351" s="8" t="e">
        <f>IF(OR(ISNA(F$1),ISNA($A351)),NA(),'临-燃尽0'!AQ352)</f>
        <v>#N/A</v>
      </c>
      <c r="G351" s="8" t="e">
        <f>IF(OR(ISNA(G$1),ISNA($A351)),NA(),'临-燃尽0'!AR352)</f>
        <v>#N/A</v>
      </c>
      <c r="H351" s="8" t="e">
        <f>IF(OR(ISNA(H$1),ISNA($A351)),NA(),'临-燃尽0'!AS352)</f>
        <v>#N/A</v>
      </c>
      <c r="I351" s="8" t="e">
        <f>IF(OR(ISNA(I$1),ISNA($A351)),NA(),'临-燃尽0'!AT352)</f>
        <v>#N/A</v>
      </c>
      <c r="J351" s="8" t="e">
        <f>IF(OR(ISNA(J$1),ISNA($A351)),NA(),'临-燃尽0'!AU352)</f>
        <v>#N/A</v>
      </c>
      <c r="K351" s="8" t="e">
        <f>IF(OR(ISNA(K$1),ISNA($A351)),NA(),'临-燃尽0'!AV352)</f>
        <v>#N/A</v>
      </c>
      <c r="L351" s="8" t="e">
        <f>IF(OR(ISNA(L$1),ISNA($A351)),NA(),'临-燃尽0'!AW352)</f>
        <v>#N/A</v>
      </c>
      <c r="M351" s="8" t="e">
        <f>IF(OR(ISNA(M$1),ISNA($A351)),NA(),'临-燃尽0'!AX352)</f>
        <v>#N/A</v>
      </c>
      <c r="N351" s="8" t="e">
        <f>IF(OR(ISNA(N$1),ISNA($A351)),NA(),'临-燃尽0'!AY352)</f>
        <v>#N/A</v>
      </c>
      <c r="O351" s="8" t="e">
        <f>IF(OR(ISNA(O$1),ISNA($A351)),NA(),'临-燃尽0'!AZ352)</f>
        <v>#N/A</v>
      </c>
      <c r="P351" s="8" t="e">
        <f>IF(OR(ISNA(P$1),ISNA($A351)),NA(),'临-燃尽0'!BA352)</f>
        <v>#N/A</v>
      </c>
      <c r="Q351" s="8" t="e">
        <f>IF(OR(ISNA(Q$1),ISNA($A351)),NA(),'临-燃尽0'!BB352)</f>
        <v>#N/A</v>
      </c>
      <c r="R351" s="8" t="e">
        <f>IF(OR(ISNA(R$1),ISNA($A351)),NA(),'临-燃尽0'!BC352)</f>
        <v>#N/A</v>
      </c>
      <c r="S351" s="8" t="e">
        <f>IF(OR(ISNA(S$1),ISNA($A351)),NA(),'临-燃尽0'!BD352)</f>
        <v>#N/A</v>
      </c>
      <c r="T351" s="8" t="e">
        <f>IF(OR(ISNA(T$1),ISNA($A351)),NA(),'临-燃尽0'!BE352)</f>
        <v>#N/A</v>
      </c>
      <c r="U351" s="8" t="e">
        <f>IF(OR(ISNA(U$1),ISNA($A351)),NA(),'临-燃尽0'!BF352)</f>
        <v>#N/A</v>
      </c>
      <c r="V351" s="8" t="e">
        <f>IF(OR(ISNA(V$1),ISNA($A351)),NA(),'临-燃尽0'!BG352)</f>
        <v>#N/A</v>
      </c>
      <c r="W351" s="8" t="e">
        <f>IF(OR(ISNA(W$1),ISNA($A351)),NA(),'临-燃尽0'!BH352)</f>
        <v>#N/A</v>
      </c>
      <c r="X351" s="8" t="e">
        <f>IF(OR(ISNA(X$1),ISNA($A351)),NA(),'临-燃尽0'!BI352)</f>
        <v>#N/A</v>
      </c>
      <c r="Y351" s="8" t="e">
        <f>IF(OR(ISNA(Y$1),ISNA($A351)),NA(),'临-燃尽0'!BJ352)</f>
        <v>#N/A</v>
      </c>
      <c r="Z351" s="8" t="e">
        <f>IF(OR(ISNA(Z$1),ISNA($A351)),NA(),'临-燃尽0'!BK352)</f>
        <v>#N/A</v>
      </c>
      <c r="AA351" s="8" t="e">
        <f>IF(OR(ISNA(AA$1),ISNA($A351)),NA(),'临-燃尽0'!BL352)</f>
        <v>#N/A</v>
      </c>
      <c r="AB351" s="8" t="e">
        <f>IF(OR(ISNA(AB$1),ISNA($A351)),NA(),'临-燃尽0'!BM352)</f>
        <v>#N/A</v>
      </c>
      <c r="AC351" s="8" t="e">
        <f>IF(OR(ISNA(AC$1),ISNA($A351)),NA(),'临-燃尽0'!BN352)</f>
        <v>#N/A</v>
      </c>
      <c r="AD351" s="8" t="e">
        <f>IF(OR(ISNA(AD$1),ISNA($A351)),NA(),'临-燃尽0'!BO352)</f>
        <v>#N/A</v>
      </c>
      <c r="AE351" s="8" t="e">
        <f>IF(OR(ISNA(AE$1),ISNA($A351)),NA(),'临-燃尽0'!BP352)</f>
        <v>#N/A</v>
      </c>
      <c r="AF351" s="8" t="e">
        <f>IF(OR(ISNA(AF$1),ISNA($A351)),NA(),'临-燃尽0'!BQ352)</f>
        <v>#N/A</v>
      </c>
      <c r="AG351" s="8" t="e">
        <f>IF(OR(ISNA(AG$1),ISNA($A351)),NA(),'临-燃尽0'!BR352)</f>
        <v>#N/A</v>
      </c>
      <c r="AH351" s="8" t="e">
        <f>IF(OR(ISNA(AH$1),ISNA($A351)),NA(),'临-燃尽0'!BS352)</f>
        <v>#N/A</v>
      </c>
      <c r="AI351" s="8" t="e">
        <f>IF(OR(ISNA(AI$1),ISNA($A351)),NA(),'临-燃尽0'!BT352)</f>
        <v>#N/A</v>
      </c>
      <c r="AJ351" s="8" t="e">
        <f>IF(OR(ISNA(AJ$1),ISNA($A351)),NA(),'临-燃尽0'!BU352)</f>
        <v>#N/A</v>
      </c>
      <c r="AK351" s="8" t="e">
        <f>IF(OR(ISNA(AK$1),ISNA($A351)),NA(),'临-燃尽0'!BV352)</f>
        <v>#N/A</v>
      </c>
      <c r="AL351" s="8" t="e">
        <f>IF(OR(ISNA(AL$1),ISNA($A351)),NA(),'临-燃尽0'!BW352)</f>
        <v>#N/A</v>
      </c>
      <c r="AM351" s="8" t="e">
        <f>IF(OR(ISNA(AM$1),ISNA($A351)),NA(),'临-燃尽0'!BX352)</f>
        <v>#N/A</v>
      </c>
      <c r="AN351" s="8" t="e">
        <f>IF(OR(ISNA(AN$1),ISNA($A351)),NA(),'临-燃尽0'!BY352)</f>
        <v>#N/A</v>
      </c>
      <c r="AO351" s="8" t="e">
        <f>IF(OR(ISNA(AO$1),ISNA($A351)),NA(),'临-燃尽0'!BZ352)</f>
        <v>#N/A</v>
      </c>
      <c r="AP351" s="8" t="e">
        <f>IF(OR(ISNA(AP$1),ISNA($A351)),NA(),'临-燃尽0'!CA352)</f>
        <v>#N/A</v>
      </c>
      <c r="AQ351" s="8" t="e">
        <f>IF(OR(ISNA(AQ$1),ISNA($A351)),NA(),'临-燃尽0'!CB352)</f>
        <v>#N/A</v>
      </c>
      <c r="AR351" s="8" t="e">
        <f>IF(OR(ISNA(AR$1),ISNA($A351)),NA(),'临-燃尽0'!CC352)</f>
        <v>#N/A</v>
      </c>
      <c r="AS351" s="8" t="e">
        <f>IF(OR(ISNA(AS$1),ISNA($A351)),NA(),'临-燃尽0'!CD352)</f>
        <v>#N/A</v>
      </c>
      <c r="AT351" s="8" t="e">
        <f>IF(OR(ISNA(AT$1),ISNA($A351)),NA(),'临-燃尽0'!CE352)</f>
        <v>#N/A</v>
      </c>
      <c r="AU351" s="8" t="e">
        <f>IF(OR(ISNA(AU$1),ISNA($A351)),NA(),'临-燃尽0'!CF352)</f>
        <v>#N/A</v>
      </c>
      <c r="AV351" s="8" t="e">
        <f>IF(OR(ISNA(AV$1),ISNA($A351)),NA(),'临-燃尽0'!CG352)</f>
        <v>#N/A</v>
      </c>
      <c r="AW351" s="8" t="e">
        <f>IF(OR(ISNA(AW$1),ISNA($A351)),NA(),'临-燃尽0'!CH352)</f>
        <v>#N/A</v>
      </c>
      <c r="AX351" s="8" t="e">
        <f>IF(OR(ISNA(AX$1),ISNA($A351)),NA(),'临-燃尽0'!CI352)</f>
        <v>#N/A</v>
      </c>
      <c r="AY351" s="8" t="e">
        <f>IF(OR(ISNA(AY$1),ISNA($A351)),NA(),'临-燃尽0'!CJ352)</f>
        <v>#N/A</v>
      </c>
      <c r="AZ351" s="8" t="e">
        <f>IF(OR(ISNA(AZ$1),ISNA($A351)),NA(),'临-燃尽0'!CK352)</f>
        <v>#N/A</v>
      </c>
    </row>
    <row r="352" spans="1:52">
      <c r="A352" s="8" t="e">
        <f>IF(OR('临-燃尽0'!AL353="",'临-燃尽0'!AL353="总计"),NA(),'临-燃尽0'!AL353)</f>
        <v>#N/A</v>
      </c>
      <c r="B352" s="8" t="e">
        <f>IF(ISNA($A352),NA(),'临-燃尽0'!AM353)</f>
        <v>#N/A</v>
      </c>
      <c r="C352" s="8" t="e">
        <f>IF(ISNA($A352),NA(),'临-燃尽0'!AN353)</f>
        <v>#N/A</v>
      </c>
      <c r="D352" s="8" t="e">
        <f>IF(ISNA($A352),NA(),'临-燃尽0'!AO353)</f>
        <v>#N/A</v>
      </c>
      <c r="E352" s="8" t="e">
        <f>IF(OR(ISNA(E$1),ISNA($A352)),NA(),'临-燃尽0'!AP353)</f>
        <v>#N/A</v>
      </c>
      <c r="F352" s="8" t="e">
        <f>IF(OR(ISNA(F$1),ISNA($A352)),NA(),'临-燃尽0'!AQ353)</f>
        <v>#N/A</v>
      </c>
      <c r="G352" s="8" t="e">
        <f>IF(OR(ISNA(G$1),ISNA($A352)),NA(),'临-燃尽0'!AR353)</f>
        <v>#N/A</v>
      </c>
      <c r="H352" s="8" t="e">
        <f>IF(OR(ISNA(H$1),ISNA($A352)),NA(),'临-燃尽0'!AS353)</f>
        <v>#N/A</v>
      </c>
      <c r="I352" s="8" t="e">
        <f>IF(OR(ISNA(I$1),ISNA($A352)),NA(),'临-燃尽0'!AT353)</f>
        <v>#N/A</v>
      </c>
      <c r="J352" s="8" t="e">
        <f>IF(OR(ISNA(J$1),ISNA($A352)),NA(),'临-燃尽0'!AU353)</f>
        <v>#N/A</v>
      </c>
      <c r="K352" s="8" t="e">
        <f>IF(OR(ISNA(K$1),ISNA($A352)),NA(),'临-燃尽0'!AV353)</f>
        <v>#N/A</v>
      </c>
      <c r="L352" s="8" t="e">
        <f>IF(OR(ISNA(L$1),ISNA($A352)),NA(),'临-燃尽0'!AW353)</f>
        <v>#N/A</v>
      </c>
      <c r="M352" s="8" t="e">
        <f>IF(OR(ISNA(M$1),ISNA($A352)),NA(),'临-燃尽0'!AX353)</f>
        <v>#N/A</v>
      </c>
      <c r="N352" s="8" t="e">
        <f>IF(OR(ISNA(N$1),ISNA($A352)),NA(),'临-燃尽0'!AY353)</f>
        <v>#N/A</v>
      </c>
      <c r="O352" s="8" t="e">
        <f>IF(OR(ISNA(O$1),ISNA($A352)),NA(),'临-燃尽0'!AZ353)</f>
        <v>#N/A</v>
      </c>
      <c r="P352" s="8" t="e">
        <f>IF(OR(ISNA(P$1),ISNA($A352)),NA(),'临-燃尽0'!BA353)</f>
        <v>#N/A</v>
      </c>
      <c r="Q352" s="8" t="e">
        <f>IF(OR(ISNA(Q$1),ISNA($A352)),NA(),'临-燃尽0'!BB353)</f>
        <v>#N/A</v>
      </c>
      <c r="R352" s="8" t="e">
        <f>IF(OR(ISNA(R$1),ISNA($A352)),NA(),'临-燃尽0'!BC353)</f>
        <v>#N/A</v>
      </c>
      <c r="S352" s="8" t="e">
        <f>IF(OR(ISNA(S$1),ISNA($A352)),NA(),'临-燃尽0'!BD353)</f>
        <v>#N/A</v>
      </c>
      <c r="T352" s="8" t="e">
        <f>IF(OR(ISNA(T$1),ISNA($A352)),NA(),'临-燃尽0'!BE353)</f>
        <v>#N/A</v>
      </c>
      <c r="U352" s="8" t="e">
        <f>IF(OR(ISNA(U$1),ISNA($A352)),NA(),'临-燃尽0'!BF353)</f>
        <v>#N/A</v>
      </c>
      <c r="V352" s="8" t="e">
        <f>IF(OR(ISNA(V$1),ISNA($A352)),NA(),'临-燃尽0'!BG353)</f>
        <v>#N/A</v>
      </c>
      <c r="W352" s="8" t="e">
        <f>IF(OR(ISNA(W$1),ISNA($A352)),NA(),'临-燃尽0'!BH353)</f>
        <v>#N/A</v>
      </c>
      <c r="X352" s="8" t="e">
        <f>IF(OR(ISNA(X$1),ISNA($A352)),NA(),'临-燃尽0'!BI353)</f>
        <v>#N/A</v>
      </c>
      <c r="Y352" s="8" t="e">
        <f>IF(OR(ISNA(Y$1),ISNA($A352)),NA(),'临-燃尽0'!BJ353)</f>
        <v>#N/A</v>
      </c>
      <c r="Z352" s="8" t="e">
        <f>IF(OR(ISNA(Z$1),ISNA($A352)),NA(),'临-燃尽0'!BK353)</f>
        <v>#N/A</v>
      </c>
      <c r="AA352" s="8" t="e">
        <f>IF(OR(ISNA(AA$1),ISNA($A352)),NA(),'临-燃尽0'!BL353)</f>
        <v>#N/A</v>
      </c>
      <c r="AB352" s="8" t="e">
        <f>IF(OR(ISNA(AB$1),ISNA($A352)),NA(),'临-燃尽0'!BM353)</f>
        <v>#N/A</v>
      </c>
      <c r="AC352" s="8" t="e">
        <f>IF(OR(ISNA(AC$1),ISNA($A352)),NA(),'临-燃尽0'!BN353)</f>
        <v>#N/A</v>
      </c>
      <c r="AD352" s="8" t="e">
        <f>IF(OR(ISNA(AD$1),ISNA($A352)),NA(),'临-燃尽0'!BO353)</f>
        <v>#N/A</v>
      </c>
      <c r="AE352" s="8" t="e">
        <f>IF(OR(ISNA(AE$1),ISNA($A352)),NA(),'临-燃尽0'!BP353)</f>
        <v>#N/A</v>
      </c>
      <c r="AF352" s="8" t="e">
        <f>IF(OR(ISNA(AF$1),ISNA($A352)),NA(),'临-燃尽0'!BQ353)</f>
        <v>#N/A</v>
      </c>
      <c r="AG352" s="8" t="e">
        <f>IF(OR(ISNA(AG$1),ISNA($A352)),NA(),'临-燃尽0'!BR353)</f>
        <v>#N/A</v>
      </c>
      <c r="AH352" s="8" t="e">
        <f>IF(OR(ISNA(AH$1),ISNA($A352)),NA(),'临-燃尽0'!BS353)</f>
        <v>#N/A</v>
      </c>
      <c r="AI352" s="8" t="e">
        <f>IF(OR(ISNA(AI$1),ISNA($A352)),NA(),'临-燃尽0'!BT353)</f>
        <v>#N/A</v>
      </c>
      <c r="AJ352" s="8" t="e">
        <f>IF(OR(ISNA(AJ$1),ISNA($A352)),NA(),'临-燃尽0'!BU353)</f>
        <v>#N/A</v>
      </c>
      <c r="AK352" s="8" t="e">
        <f>IF(OR(ISNA(AK$1),ISNA($A352)),NA(),'临-燃尽0'!BV353)</f>
        <v>#N/A</v>
      </c>
      <c r="AL352" s="8" t="e">
        <f>IF(OR(ISNA(AL$1),ISNA($A352)),NA(),'临-燃尽0'!BW353)</f>
        <v>#N/A</v>
      </c>
      <c r="AM352" s="8" t="e">
        <f>IF(OR(ISNA(AM$1),ISNA($A352)),NA(),'临-燃尽0'!BX353)</f>
        <v>#N/A</v>
      </c>
      <c r="AN352" s="8" t="e">
        <f>IF(OR(ISNA(AN$1),ISNA($A352)),NA(),'临-燃尽0'!BY353)</f>
        <v>#N/A</v>
      </c>
      <c r="AO352" s="8" t="e">
        <f>IF(OR(ISNA(AO$1),ISNA($A352)),NA(),'临-燃尽0'!BZ353)</f>
        <v>#N/A</v>
      </c>
      <c r="AP352" s="8" t="e">
        <f>IF(OR(ISNA(AP$1),ISNA($A352)),NA(),'临-燃尽0'!CA353)</f>
        <v>#N/A</v>
      </c>
      <c r="AQ352" s="8" t="e">
        <f>IF(OR(ISNA(AQ$1),ISNA($A352)),NA(),'临-燃尽0'!CB353)</f>
        <v>#N/A</v>
      </c>
      <c r="AR352" s="8" t="e">
        <f>IF(OR(ISNA(AR$1),ISNA($A352)),NA(),'临-燃尽0'!CC353)</f>
        <v>#N/A</v>
      </c>
      <c r="AS352" s="8" t="e">
        <f>IF(OR(ISNA(AS$1),ISNA($A352)),NA(),'临-燃尽0'!CD353)</f>
        <v>#N/A</v>
      </c>
      <c r="AT352" s="8" t="e">
        <f>IF(OR(ISNA(AT$1),ISNA($A352)),NA(),'临-燃尽0'!CE353)</f>
        <v>#N/A</v>
      </c>
      <c r="AU352" s="8" t="e">
        <f>IF(OR(ISNA(AU$1),ISNA($A352)),NA(),'临-燃尽0'!CF353)</f>
        <v>#N/A</v>
      </c>
      <c r="AV352" s="8" t="e">
        <f>IF(OR(ISNA(AV$1),ISNA($A352)),NA(),'临-燃尽0'!CG353)</f>
        <v>#N/A</v>
      </c>
      <c r="AW352" s="8" t="e">
        <f>IF(OR(ISNA(AW$1),ISNA($A352)),NA(),'临-燃尽0'!CH353)</f>
        <v>#N/A</v>
      </c>
      <c r="AX352" s="8" t="e">
        <f>IF(OR(ISNA(AX$1),ISNA($A352)),NA(),'临-燃尽0'!CI353)</f>
        <v>#N/A</v>
      </c>
      <c r="AY352" s="8" t="e">
        <f>IF(OR(ISNA(AY$1),ISNA($A352)),NA(),'临-燃尽0'!CJ353)</f>
        <v>#N/A</v>
      </c>
      <c r="AZ352" s="8" t="e">
        <f>IF(OR(ISNA(AZ$1),ISNA($A352)),NA(),'临-燃尽0'!CK353)</f>
        <v>#N/A</v>
      </c>
    </row>
    <row r="353" spans="1:52">
      <c r="A353" s="8" t="e">
        <f>IF(OR('临-燃尽0'!AL354="",'临-燃尽0'!AL354="总计"),NA(),'临-燃尽0'!AL354)</f>
        <v>#N/A</v>
      </c>
      <c r="B353" s="8" t="e">
        <f>IF(ISNA($A353),NA(),'临-燃尽0'!AM354)</f>
        <v>#N/A</v>
      </c>
      <c r="C353" s="8" t="e">
        <f>IF(ISNA($A353),NA(),'临-燃尽0'!AN354)</f>
        <v>#N/A</v>
      </c>
      <c r="D353" s="8" t="e">
        <f>IF(ISNA($A353),NA(),'临-燃尽0'!AO354)</f>
        <v>#N/A</v>
      </c>
      <c r="E353" s="8" t="e">
        <f>IF(OR(ISNA(E$1),ISNA($A353)),NA(),'临-燃尽0'!AP354)</f>
        <v>#N/A</v>
      </c>
      <c r="F353" s="8" t="e">
        <f>IF(OR(ISNA(F$1),ISNA($A353)),NA(),'临-燃尽0'!AQ354)</f>
        <v>#N/A</v>
      </c>
      <c r="G353" s="8" t="e">
        <f>IF(OR(ISNA(G$1),ISNA($A353)),NA(),'临-燃尽0'!AR354)</f>
        <v>#N/A</v>
      </c>
      <c r="H353" s="8" t="e">
        <f>IF(OR(ISNA(H$1),ISNA($A353)),NA(),'临-燃尽0'!AS354)</f>
        <v>#N/A</v>
      </c>
      <c r="I353" s="8" t="e">
        <f>IF(OR(ISNA(I$1),ISNA($A353)),NA(),'临-燃尽0'!AT354)</f>
        <v>#N/A</v>
      </c>
      <c r="J353" s="8" t="e">
        <f>IF(OR(ISNA(J$1),ISNA($A353)),NA(),'临-燃尽0'!AU354)</f>
        <v>#N/A</v>
      </c>
      <c r="K353" s="8" t="e">
        <f>IF(OR(ISNA(K$1),ISNA($A353)),NA(),'临-燃尽0'!AV354)</f>
        <v>#N/A</v>
      </c>
      <c r="L353" s="8" t="e">
        <f>IF(OR(ISNA(L$1),ISNA($A353)),NA(),'临-燃尽0'!AW354)</f>
        <v>#N/A</v>
      </c>
      <c r="M353" s="8" t="e">
        <f>IF(OR(ISNA(M$1),ISNA($A353)),NA(),'临-燃尽0'!AX354)</f>
        <v>#N/A</v>
      </c>
      <c r="N353" s="8" t="e">
        <f>IF(OR(ISNA(N$1),ISNA($A353)),NA(),'临-燃尽0'!AY354)</f>
        <v>#N/A</v>
      </c>
      <c r="O353" s="8" t="e">
        <f>IF(OR(ISNA(O$1),ISNA($A353)),NA(),'临-燃尽0'!AZ354)</f>
        <v>#N/A</v>
      </c>
      <c r="P353" s="8" t="e">
        <f>IF(OR(ISNA(P$1),ISNA($A353)),NA(),'临-燃尽0'!BA354)</f>
        <v>#N/A</v>
      </c>
      <c r="Q353" s="8" t="e">
        <f>IF(OR(ISNA(Q$1),ISNA($A353)),NA(),'临-燃尽0'!BB354)</f>
        <v>#N/A</v>
      </c>
      <c r="R353" s="8" t="e">
        <f>IF(OR(ISNA(R$1),ISNA($A353)),NA(),'临-燃尽0'!BC354)</f>
        <v>#N/A</v>
      </c>
      <c r="S353" s="8" t="e">
        <f>IF(OR(ISNA(S$1),ISNA($A353)),NA(),'临-燃尽0'!BD354)</f>
        <v>#N/A</v>
      </c>
      <c r="T353" s="8" t="e">
        <f>IF(OR(ISNA(T$1),ISNA($A353)),NA(),'临-燃尽0'!BE354)</f>
        <v>#N/A</v>
      </c>
      <c r="U353" s="8" t="e">
        <f>IF(OR(ISNA(U$1),ISNA($A353)),NA(),'临-燃尽0'!BF354)</f>
        <v>#N/A</v>
      </c>
      <c r="V353" s="8" t="e">
        <f>IF(OR(ISNA(V$1),ISNA($A353)),NA(),'临-燃尽0'!BG354)</f>
        <v>#N/A</v>
      </c>
      <c r="W353" s="8" t="e">
        <f>IF(OR(ISNA(W$1),ISNA($A353)),NA(),'临-燃尽0'!BH354)</f>
        <v>#N/A</v>
      </c>
      <c r="X353" s="8" t="e">
        <f>IF(OR(ISNA(X$1),ISNA($A353)),NA(),'临-燃尽0'!BI354)</f>
        <v>#N/A</v>
      </c>
      <c r="Y353" s="8" t="e">
        <f>IF(OR(ISNA(Y$1),ISNA($A353)),NA(),'临-燃尽0'!BJ354)</f>
        <v>#N/A</v>
      </c>
      <c r="Z353" s="8" t="e">
        <f>IF(OR(ISNA(Z$1),ISNA($A353)),NA(),'临-燃尽0'!BK354)</f>
        <v>#N/A</v>
      </c>
      <c r="AA353" s="8" t="e">
        <f>IF(OR(ISNA(AA$1),ISNA($A353)),NA(),'临-燃尽0'!BL354)</f>
        <v>#N/A</v>
      </c>
      <c r="AB353" s="8" t="e">
        <f>IF(OR(ISNA(AB$1),ISNA($A353)),NA(),'临-燃尽0'!BM354)</f>
        <v>#N/A</v>
      </c>
      <c r="AC353" s="8" t="e">
        <f>IF(OR(ISNA(AC$1),ISNA($A353)),NA(),'临-燃尽0'!BN354)</f>
        <v>#N/A</v>
      </c>
      <c r="AD353" s="8" t="e">
        <f>IF(OR(ISNA(AD$1),ISNA($A353)),NA(),'临-燃尽0'!BO354)</f>
        <v>#N/A</v>
      </c>
      <c r="AE353" s="8" t="e">
        <f>IF(OR(ISNA(AE$1),ISNA($A353)),NA(),'临-燃尽0'!BP354)</f>
        <v>#N/A</v>
      </c>
      <c r="AF353" s="8" t="e">
        <f>IF(OR(ISNA(AF$1),ISNA($A353)),NA(),'临-燃尽0'!BQ354)</f>
        <v>#N/A</v>
      </c>
      <c r="AG353" s="8" t="e">
        <f>IF(OR(ISNA(AG$1),ISNA($A353)),NA(),'临-燃尽0'!BR354)</f>
        <v>#N/A</v>
      </c>
      <c r="AH353" s="8" t="e">
        <f>IF(OR(ISNA(AH$1),ISNA($A353)),NA(),'临-燃尽0'!BS354)</f>
        <v>#N/A</v>
      </c>
      <c r="AI353" s="8" t="e">
        <f>IF(OR(ISNA(AI$1),ISNA($A353)),NA(),'临-燃尽0'!BT354)</f>
        <v>#N/A</v>
      </c>
      <c r="AJ353" s="8" t="e">
        <f>IF(OR(ISNA(AJ$1),ISNA($A353)),NA(),'临-燃尽0'!BU354)</f>
        <v>#N/A</v>
      </c>
      <c r="AK353" s="8" t="e">
        <f>IF(OR(ISNA(AK$1),ISNA($A353)),NA(),'临-燃尽0'!BV354)</f>
        <v>#N/A</v>
      </c>
      <c r="AL353" s="8" t="e">
        <f>IF(OR(ISNA(AL$1),ISNA($A353)),NA(),'临-燃尽0'!BW354)</f>
        <v>#N/A</v>
      </c>
      <c r="AM353" s="8" t="e">
        <f>IF(OR(ISNA(AM$1),ISNA($A353)),NA(),'临-燃尽0'!BX354)</f>
        <v>#N/A</v>
      </c>
      <c r="AN353" s="8" t="e">
        <f>IF(OR(ISNA(AN$1),ISNA($A353)),NA(),'临-燃尽0'!BY354)</f>
        <v>#N/A</v>
      </c>
      <c r="AO353" s="8" t="e">
        <f>IF(OR(ISNA(AO$1),ISNA($A353)),NA(),'临-燃尽0'!BZ354)</f>
        <v>#N/A</v>
      </c>
      <c r="AP353" s="8" t="e">
        <f>IF(OR(ISNA(AP$1),ISNA($A353)),NA(),'临-燃尽0'!CA354)</f>
        <v>#N/A</v>
      </c>
      <c r="AQ353" s="8" t="e">
        <f>IF(OR(ISNA(AQ$1),ISNA($A353)),NA(),'临-燃尽0'!CB354)</f>
        <v>#N/A</v>
      </c>
      <c r="AR353" s="8" t="e">
        <f>IF(OR(ISNA(AR$1),ISNA($A353)),NA(),'临-燃尽0'!CC354)</f>
        <v>#N/A</v>
      </c>
      <c r="AS353" s="8" t="e">
        <f>IF(OR(ISNA(AS$1),ISNA($A353)),NA(),'临-燃尽0'!CD354)</f>
        <v>#N/A</v>
      </c>
      <c r="AT353" s="8" t="e">
        <f>IF(OR(ISNA(AT$1),ISNA($A353)),NA(),'临-燃尽0'!CE354)</f>
        <v>#N/A</v>
      </c>
      <c r="AU353" s="8" t="e">
        <f>IF(OR(ISNA(AU$1),ISNA($A353)),NA(),'临-燃尽0'!CF354)</f>
        <v>#N/A</v>
      </c>
      <c r="AV353" s="8" t="e">
        <f>IF(OR(ISNA(AV$1),ISNA($A353)),NA(),'临-燃尽0'!CG354)</f>
        <v>#N/A</v>
      </c>
      <c r="AW353" s="8" t="e">
        <f>IF(OR(ISNA(AW$1),ISNA($A353)),NA(),'临-燃尽0'!CH354)</f>
        <v>#N/A</v>
      </c>
      <c r="AX353" s="8" t="e">
        <f>IF(OR(ISNA(AX$1),ISNA($A353)),NA(),'临-燃尽0'!CI354)</f>
        <v>#N/A</v>
      </c>
      <c r="AY353" s="8" t="e">
        <f>IF(OR(ISNA(AY$1),ISNA($A353)),NA(),'临-燃尽0'!CJ354)</f>
        <v>#N/A</v>
      </c>
      <c r="AZ353" s="8" t="e">
        <f>IF(OR(ISNA(AZ$1),ISNA($A353)),NA(),'临-燃尽0'!CK354)</f>
        <v>#N/A</v>
      </c>
    </row>
    <row r="354" spans="1:52">
      <c r="A354" s="8" t="e">
        <f>IF(OR('临-燃尽0'!AL355="",'临-燃尽0'!AL355="总计"),NA(),'临-燃尽0'!AL355)</f>
        <v>#N/A</v>
      </c>
      <c r="B354" s="8" t="e">
        <f>IF(ISNA($A354),NA(),'临-燃尽0'!AM355)</f>
        <v>#N/A</v>
      </c>
      <c r="C354" s="8" t="e">
        <f>IF(ISNA($A354),NA(),'临-燃尽0'!AN355)</f>
        <v>#N/A</v>
      </c>
      <c r="D354" s="8" t="e">
        <f>IF(ISNA($A354),NA(),'临-燃尽0'!AO355)</f>
        <v>#N/A</v>
      </c>
      <c r="E354" s="8" t="e">
        <f>IF(OR(ISNA(E$1),ISNA($A354)),NA(),'临-燃尽0'!AP355)</f>
        <v>#N/A</v>
      </c>
      <c r="F354" s="8" t="e">
        <f>IF(OR(ISNA(F$1),ISNA($A354)),NA(),'临-燃尽0'!AQ355)</f>
        <v>#N/A</v>
      </c>
      <c r="G354" s="8" t="e">
        <f>IF(OR(ISNA(G$1),ISNA($A354)),NA(),'临-燃尽0'!AR355)</f>
        <v>#N/A</v>
      </c>
      <c r="H354" s="8" t="e">
        <f>IF(OR(ISNA(H$1),ISNA($A354)),NA(),'临-燃尽0'!AS355)</f>
        <v>#N/A</v>
      </c>
      <c r="I354" s="8" t="e">
        <f>IF(OR(ISNA(I$1),ISNA($A354)),NA(),'临-燃尽0'!AT355)</f>
        <v>#N/A</v>
      </c>
      <c r="J354" s="8" t="e">
        <f>IF(OR(ISNA(J$1),ISNA($A354)),NA(),'临-燃尽0'!AU355)</f>
        <v>#N/A</v>
      </c>
      <c r="K354" s="8" t="e">
        <f>IF(OR(ISNA(K$1),ISNA($A354)),NA(),'临-燃尽0'!AV355)</f>
        <v>#N/A</v>
      </c>
      <c r="L354" s="8" t="e">
        <f>IF(OR(ISNA(L$1),ISNA($A354)),NA(),'临-燃尽0'!AW355)</f>
        <v>#N/A</v>
      </c>
      <c r="M354" s="8" t="e">
        <f>IF(OR(ISNA(M$1),ISNA($A354)),NA(),'临-燃尽0'!AX355)</f>
        <v>#N/A</v>
      </c>
      <c r="N354" s="8" t="e">
        <f>IF(OR(ISNA(N$1),ISNA($A354)),NA(),'临-燃尽0'!AY355)</f>
        <v>#N/A</v>
      </c>
      <c r="O354" s="8" t="e">
        <f>IF(OR(ISNA(O$1),ISNA($A354)),NA(),'临-燃尽0'!AZ355)</f>
        <v>#N/A</v>
      </c>
      <c r="P354" s="8" t="e">
        <f>IF(OR(ISNA(P$1),ISNA($A354)),NA(),'临-燃尽0'!BA355)</f>
        <v>#N/A</v>
      </c>
      <c r="Q354" s="8" t="e">
        <f>IF(OR(ISNA(Q$1),ISNA($A354)),NA(),'临-燃尽0'!BB355)</f>
        <v>#N/A</v>
      </c>
      <c r="R354" s="8" t="e">
        <f>IF(OR(ISNA(R$1),ISNA($A354)),NA(),'临-燃尽0'!BC355)</f>
        <v>#N/A</v>
      </c>
      <c r="S354" s="8" t="e">
        <f>IF(OR(ISNA(S$1),ISNA($A354)),NA(),'临-燃尽0'!BD355)</f>
        <v>#N/A</v>
      </c>
      <c r="T354" s="8" t="e">
        <f>IF(OR(ISNA(T$1),ISNA($A354)),NA(),'临-燃尽0'!BE355)</f>
        <v>#N/A</v>
      </c>
      <c r="U354" s="8" t="e">
        <f>IF(OR(ISNA(U$1),ISNA($A354)),NA(),'临-燃尽0'!BF355)</f>
        <v>#N/A</v>
      </c>
      <c r="V354" s="8" t="e">
        <f>IF(OR(ISNA(V$1),ISNA($A354)),NA(),'临-燃尽0'!BG355)</f>
        <v>#N/A</v>
      </c>
      <c r="W354" s="8" t="e">
        <f>IF(OR(ISNA(W$1),ISNA($A354)),NA(),'临-燃尽0'!BH355)</f>
        <v>#N/A</v>
      </c>
      <c r="X354" s="8" t="e">
        <f>IF(OR(ISNA(X$1),ISNA($A354)),NA(),'临-燃尽0'!BI355)</f>
        <v>#N/A</v>
      </c>
      <c r="Y354" s="8" t="e">
        <f>IF(OR(ISNA(Y$1),ISNA($A354)),NA(),'临-燃尽0'!BJ355)</f>
        <v>#N/A</v>
      </c>
      <c r="Z354" s="8" t="e">
        <f>IF(OR(ISNA(Z$1),ISNA($A354)),NA(),'临-燃尽0'!BK355)</f>
        <v>#N/A</v>
      </c>
      <c r="AA354" s="8" t="e">
        <f>IF(OR(ISNA(AA$1),ISNA($A354)),NA(),'临-燃尽0'!BL355)</f>
        <v>#N/A</v>
      </c>
      <c r="AB354" s="8" t="e">
        <f>IF(OR(ISNA(AB$1),ISNA($A354)),NA(),'临-燃尽0'!BM355)</f>
        <v>#N/A</v>
      </c>
      <c r="AC354" s="8" t="e">
        <f>IF(OR(ISNA(AC$1),ISNA($A354)),NA(),'临-燃尽0'!BN355)</f>
        <v>#N/A</v>
      </c>
      <c r="AD354" s="8" t="e">
        <f>IF(OR(ISNA(AD$1),ISNA($A354)),NA(),'临-燃尽0'!BO355)</f>
        <v>#N/A</v>
      </c>
      <c r="AE354" s="8" t="e">
        <f>IF(OR(ISNA(AE$1),ISNA($A354)),NA(),'临-燃尽0'!BP355)</f>
        <v>#N/A</v>
      </c>
      <c r="AF354" s="8" t="e">
        <f>IF(OR(ISNA(AF$1),ISNA($A354)),NA(),'临-燃尽0'!BQ355)</f>
        <v>#N/A</v>
      </c>
      <c r="AG354" s="8" t="e">
        <f>IF(OR(ISNA(AG$1),ISNA($A354)),NA(),'临-燃尽0'!BR355)</f>
        <v>#N/A</v>
      </c>
      <c r="AH354" s="8" t="e">
        <f>IF(OR(ISNA(AH$1),ISNA($A354)),NA(),'临-燃尽0'!BS355)</f>
        <v>#N/A</v>
      </c>
      <c r="AI354" s="8" t="e">
        <f>IF(OR(ISNA(AI$1),ISNA($A354)),NA(),'临-燃尽0'!BT355)</f>
        <v>#N/A</v>
      </c>
      <c r="AJ354" s="8" t="e">
        <f>IF(OR(ISNA(AJ$1),ISNA($A354)),NA(),'临-燃尽0'!BU355)</f>
        <v>#N/A</v>
      </c>
      <c r="AK354" s="8" t="e">
        <f>IF(OR(ISNA(AK$1),ISNA($A354)),NA(),'临-燃尽0'!BV355)</f>
        <v>#N/A</v>
      </c>
      <c r="AL354" s="8" t="e">
        <f>IF(OR(ISNA(AL$1),ISNA($A354)),NA(),'临-燃尽0'!BW355)</f>
        <v>#N/A</v>
      </c>
      <c r="AM354" s="8" t="e">
        <f>IF(OR(ISNA(AM$1),ISNA($A354)),NA(),'临-燃尽0'!BX355)</f>
        <v>#N/A</v>
      </c>
      <c r="AN354" s="8" t="e">
        <f>IF(OR(ISNA(AN$1),ISNA($A354)),NA(),'临-燃尽0'!BY355)</f>
        <v>#N/A</v>
      </c>
      <c r="AO354" s="8" t="e">
        <f>IF(OR(ISNA(AO$1),ISNA($A354)),NA(),'临-燃尽0'!BZ355)</f>
        <v>#N/A</v>
      </c>
      <c r="AP354" s="8" t="e">
        <f>IF(OR(ISNA(AP$1),ISNA($A354)),NA(),'临-燃尽0'!CA355)</f>
        <v>#N/A</v>
      </c>
      <c r="AQ354" s="8" t="e">
        <f>IF(OR(ISNA(AQ$1),ISNA($A354)),NA(),'临-燃尽0'!CB355)</f>
        <v>#N/A</v>
      </c>
      <c r="AR354" s="8" t="e">
        <f>IF(OR(ISNA(AR$1),ISNA($A354)),NA(),'临-燃尽0'!CC355)</f>
        <v>#N/A</v>
      </c>
      <c r="AS354" s="8" t="e">
        <f>IF(OR(ISNA(AS$1),ISNA($A354)),NA(),'临-燃尽0'!CD355)</f>
        <v>#N/A</v>
      </c>
      <c r="AT354" s="8" t="e">
        <f>IF(OR(ISNA(AT$1),ISNA($A354)),NA(),'临-燃尽0'!CE355)</f>
        <v>#N/A</v>
      </c>
      <c r="AU354" s="8" t="e">
        <f>IF(OR(ISNA(AU$1),ISNA($A354)),NA(),'临-燃尽0'!CF355)</f>
        <v>#N/A</v>
      </c>
      <c r="AV354" s="8" t="e">
        <f>IF(OR(ISNA(AV$1),ISNA($A354)),NA(),'临-燃尽0'!CG355)</f>
        <v>#N/A</v>
      </c>
      <c r="AW354" s="8" t="e">
        <f>IF(OR(ISNA(AW$1),ISNA($A354)),NA(),'临-燃尽0'!CH355)</f>
        <v>#N/A</v>
      </c>
      <c r="AX354" s="8" t="e">
        <f>IF(OR(ISNA(AX$1),ISNA($A354)),NA(),'临-燃尽0'!CI355)</f>
        <v>#N/A</v>
      </c>
      <c r="AY354" s="8" t="e">
        <f>IF(OR(ISNA(AY$1),ISNA($A354)),NA(),'临-燃尽0'!CJ355)</f>
        <v>#N/A</v>
      </c>
      <c r="AZ354" s="8" t="e">
        <f>IF(OR(ISNA(AZ$1),ISNA($A354)),NA(),'临-燃尽0'!CK355)</f>
        <v>#N/A</v>
      </c>
    </row>
    <row r="355" spans="1:52">
      <c r="A355" s="8" t="e">
        <f>IF(OR('临-燃尽0'!AL356="",'临-燃尽0'!AL356="总计"),NA(),'临-燃尽0'!AL356)</f>
        <v>#N/A</v>
      </c>
      <c r="B355" s="8" t="e">
        <f>IF(ISNA($A355),NA(),'临-燃尽0'!AM356)</f>
        <v>#N/A</v>
      </c>
      <c r="C355" s="8" t="e">
        <f>IF(ISNA($A355),NA(),'临-燃尽0'!AN356)</f>
        <v>#N/A</v>
      </c>
      <c r="D355" s="8" t="e">
        <f>IF(ISNA($A355),NA(),'临-燃尽0'!AO356)</f>
        <v>#N/A</v>
      </c>
      <c r="E355" s="8" t="e">
        <f>IF(OR(ISNA(E$1),ISNA($A355)),NA(),'临-燃尽0'!AP356)</f>
        <v>#N/A</v>
      </c>
      <c r="F355" s="8" t="e">
        <f>IF(OR(ISNA(F$1),ISNA($A355)),NA(),'临-燃尽0'!AQ356)</f>
        <v>#N/A</v>
      </c>
      <c r="G355" s="8" t="e">
        <f>IF(OR(ISNA(G$1),ISNA($A355)),NA(),'临-燃尽0'!AR356)</f>
        <v>#N/A</v>
      </c>
      <c r="H355" s="8" t="e">
        <f>IF(OR(ISNA(H$1),ISNA($A355)),NA(),'临-燃尽0'!AS356)</f>
        <v>#N/A</v>
      </c>
      <c r="I355" s="8" t="e">
        <f>IF(OR(ISNA(I$1),ISNA($A355)),NA(),'临-燃尽0'!AT356)</f>
        <v>#N/A</v>
      </c>
      <c r="J355" s="8" t="e">
        <f>IF(OR(ISNA(J$1),ISNA($A355)),NA(),'临-燃尽0'!AU356)</f>
        <v>#N/A</v>
      </c>
      <c r="K355" s="8" t="e">
        <f>IF(OR(ISNA(K$1),ISNA($A355)),NA(),'临-燃尽0'!AV356)</f>
        <v>#N/A</v>
      </c>
      <c r="L355" s="8" t="e">
        <f>IF(OR(ISNA(L$1),ISNA($A355)),NA(),'临-燃尽0'!AW356)</f>
        <v>#N/A</v>
      </c>
      <c r="M355" s="8" t="e">
        <f>IF(OR(ISNA(M$1),ISNA($A355)),NA(),'临-燃尽0'!AX356)</f>
        <v>#N/A</v>
      </c>
      <c r="N355" s="8" t="e">
        <f>IF(OR(ISNA(N$1),ISNA($A355)),NA(),'临-燃尽0'!AY356)</f>
        <v>#N/A</v>
      </c>
      <c r="O355" s="8" t="e">
        <f>IF(OR(ISNA(O$1),ISNA($A355)),NA(),'临-燃尽0'!AZ356)</f>
        <v>#N/A</v>
      </c>
      <c r="P355" s="8" t="e">
        <f>IF(OR(ISNA(P$1),ISNA($A355)),NA(),'临-燃尽0'!BA356)</f>
        <v>#N/A</v>
      </c>
      <c r="Q355" s="8" t="e">
        <f>IF(OR(ISNA(Q$1),ISNA($A355)),NA(),'临-燃尽0'!BB356)</f>
        <v>#N/A</v>
      </c>
      <c r="R355" s="8" t="e">
        <f>IF(OR(ISNA(R$1),ISNA($A355)),NA(),'临-燃尽0'!BC356)</f>
        <v>#N/A</v>
      </c>
      <c r="S355" s="8" t="e">
        <f>IF(OR(ISNA(S$1),ISNA($A355)),NA(),'临-燃尽0'!BD356)</f>
        <v>#N/A</v>
      </c>
      <c r="T355" s="8" t="e">
        <f>IF(OR(ISNA(T$1),ISNA($A355)),NA(),'临-燃尽0'!BE356)</f>
        <v>#N/A</v>
      </c>
      <c r="U355" s="8" t="e">
        <f>IF(OR(ISNA(U$1),ISNA($A355)),NA(),'临-燃尽0'!BF356)</f>
        <v>#N/A</v>
      </c>
      <c r="V355" s="8" t="e">
        <f>IF(OR(ISNA(V$1),ISNA($A355)),NA(),'临-燃尽0'!BG356)</f>
        <v>#N/A</v>
      </c>
      <c r="W355" s="8" t="e">
        <f>IF(OR(ISNA(W$1),ISNA($A355)),NA(),'临-燃尽0'!BH356)</f>
        <v>#N/A</v>
      </c>
      <c r="X355" s="8" t="e">
        <f>IF(OR(ISNA(X$1),ISNA($A355)),NA(),'临-燃尽0'!BI356)</f>
        <v>#N/A</v>
      </c>
      <c r="Y355" s="8" t="e">
        <f>IF(OR(ISNA(Y$1),ISNA($A355)),NA(),'临-燃尽0'!BJ356)</f>
        <v>#N/A</v>
      </c>
      <c r="Z355" s="8" t="e">
        <f>IF(OR(ISNA(Z$1),ISNA($A355)),NA(),'临-燃尽0'!BK356)</f>
        <v>#N/A</v>
      </c>
      <c r="AA355" s="8" t="e">
        <f>IF(OR(ISNA(AA$1),ISNA($A355)),NA(),'临-燃尽0'!BL356)</f>
        <v>#N/A</v>
      </c>
      <c r="AB355" s="8" t="e">
        <f>IF(OR(ISNA(AB$1),ISNA($A355)),NA(),'临-燃尽0'!BM356)</f>
        <v>#N/A</v>
      </c>
      <c r="AC355" s="8" t="e">
        <f>IF(OR(ISNA(AC$1),ISNA($A355)),NA(),'临-燃尽0'!BN356)</f>
        <v>#N/A</v>
      </c>
      <c r="AD355" s="8" t="e">
        <f>IF(OR(ISNA(AD$1),ISNA($A355)),NA(),'临-燃尽0'!BO356)</f>
        <v>#N/A</v>
      </c>
      <c r="AE355" s="8" t="e">
        <f>IF(OR(ISNA(AE$1),ISNA($A355)),NA(),'临-燃尽0'!BP356)</f>
        <v>#N/A</v>
      </c>
      <c r="AF355" s="8" t="e">
        <f>IF(OR(ISNA(AF$1),ISNA($A355)),NA(),'临-燃尽0'!BQ356)</f>
        <v>#N/A</v>
      </c>
      <c r="AG355" s="8" t="e">
        <f>IF(OR(ISNA(AG$1),ISNA($A355)),NA(),'临-燃尽0'!BR356)</f>
        <v>#N/A</v>
      </c>
      <c r="AH355" s="8" t="e">
        <f>IF(OR(ISNA(AH$1),ISNA($A355)),NA(),'临-燃尽0'!BS356)</f>
        <v>#N/A</v>
      </c>
      <c r="AI355" s="8" t="e">
        <f>IF(OR(ISNA(AI$1),ISNA($A355)),NA(),'临-燃尽0'!BT356)</f>
        <v>#N/A</v>
      </c>
      <c r="AJ355" s="8" t="e">
        <f>IF(OR(ISNA(AJ$1),ISNA($A355)),NA(),'临-燃尽0'!BU356)</f>
        <v>#N/A</v>
      </c>
      <c r="AK355" s="8" t="e">
        <f>IF(OR(ISNA(AK$1),ISNA($A355)),NA(),'临-燃尽0'!BV356)</f>
        <v>#N/A</v>
      </c>
      <c r="AL355" s="8" t="e">
        <f>IF(OR(ISNA(AL$1),ISNA($A355)),NA(),'临-燃尽0'!BW356)</f>
        <v>#N/A</v>
      </c>
      <c r="AM355" s="8" t="e">
        <f>IF(OR(ISNA(AM$1),ISNA($A355)),NA(),'临-燃尽0'!BX356)</f>
        <v>#N/A</v>
      </c>
      <c r="AN355" s="8" t="e">
        <f>IF(OR(ISNA(AN$1),ISNA($A355)),NA(),'临-燃尽0'!BY356)</f>
        <v>#N/A</v>
      </c>
      <c r="AO355" s="8" t="e">
        <f>IF(OR(ISNA(AO$1),ISNA($A355)),NA(),'临-燃尽0'!BZ356)</f>
        <v>#N/A</v>
      </c>
      <c r="AP355" s="8" t="e">
        <f>IF(OR(ISNA(AP$1),ISNA($A355)),NA(),'临-燃尽0'!CA356)</f>
        <v>#N/A</v>
      </c>
      <c r="AQ355" s="8" t="e">
        <f>IF(OR(ISNA(AQ$1),ISNA($A355)),NA(),'临-燃尽0'!CB356)</f>
        <v>#N/A</v>
      </c>
      <c r="AR355" s="8" t="e">
        <f>IF(OR(ISNA(AR$1),ISNA($A355)),NA(),'临-燃尽0'!CC356)</f>
        <v>#N/A</v>
      </c>
      <c r="AS355" s="8" t="e">
        <f>IF(OR(ISNA(AS$1),ISNA($A355)),NA(),'临-燃尽0'!CD356)</f>
        <v>#N/A</v>
      </c>
      <c r="AT355" s="8" t="e">
        <f>IF(OR(ISNA(AT$1),ISNA($A355)),NA(),'临-燃尽0'!CE356)</f>
        <v>#N/A</v>
      </c>
      <c r="AU355" s="8" t="e">
        <f>IF(OR(ISNA(AU$1),ISNA($A355)),NA(),'临-燃尽0'!CF356)</f>
        <v>#N/A</v>
      </c>
      <c r="AV355" s="8" t="e">
        <f>IF(OR(ISNA(AV$1),ISNA($A355)),NA(),'临-燃尽0'!CG356)</f>
        <v>#N/A</v>
      </c>
      <c r="AW355" s="8" t="e">
        <f>IF(OR(ISNA(AW$1),ISNA($A355)),NA(),'临-燃尽0'!CH356)</f>
        <v>#N/A</v>
      </c>
      <c r="AX355" s="8" t="e">
        <f>IF(OR(ISNA(AX$1),ISNA($A355)),NA(),'临-燃尽0'!CI356)</f>
        <v>#N/A</v>
      </c>
      <c r="AY355" s="8" t="e">
        <f>IF(OR(ISNA(AY$1),ISNA($A355)),NA(),'临-燃尽0'!CJ356)</f>
        <v>#N/A</v>
      </c>
      <c r="AZ355" s="8" t="e">
        <f>IF(OR(ISNA(AZ$1),ISNA($A355)),NA(),'临-燃尽0'!CK356)</f>
        <v>#N/A</v>
      </c>
    </row>
    <row r="356" spans="1:52">
      <c r="A356" s="8" t="e">
        <f>IF(OR('临-燃尽0'!AL357="",'临-燃尽0'!AL357="总计"),NA(),'临-燃尽0'!AL357)</f>
        <v>#N/A</v>
      </c>
      <c r="B356" s="8" t="e">
        <f>IF(ISNA($A356),NA(),'临-燃尽0'!AM357)</f>
        <v>#N/A</v>
      </c>
      <c r="C356" s="8" t="e">
        <f>IF(ISNA($A356),NA(),'临-燃尽0'!AN357)</f>
        <v>#N/A</v>
      </c>
      <c r="D356" s="8" t="e">
        <f>IF(ISNA($A356),NA(),'临-燃尽0'!AO357)</f>
        <v>#N/A</v>
      </c>
      <c r="E356" s="8" t="e">
        <f>IF(OR(ISNA(E$1),ISNA($A356)),NA(),'临-燃尽0'!AP357)</f>
        <v>#N/A</v>
      </c>
      <c r="F356" s="8" t="e">
        <f>IF(OR(ISNA(F$1),ISNA($A356)),NA(),'临-燃尽0'!AQ357)</f>
        <v>#N/A</v>
      </c>
      <c r="G356" s="8" t="e">
        <f>IF(OR(ISNA(G$1),ISNA($A356)),NA(),'临-燃尽0'!AR357)</f>
        <v>#N/A</v>
      </c>
      <c r="H356" s="8" t="e">
        <f>IF(OR(ISNA(H$1),ISNA($A356)),NA(),'临-燃尽0'!AS357)</f>
        <v>#N/A</v>
      </c>
      <c r="I356" s="8" t="e">
        <f>IF(OR(ISNA(I$1),ISNA($A356)),NA(),'临-燃尽0'!AT357)</f>
        <v>#N/A</v>
      </c>
      <c r="J356" s="8" t="e">
        <f>IF(OR(ISNA(J$1),ISNA($A356)),NA(),'临-燃尽0'!AU357)</f>
        <v>#N/A</v>
      </c>
      <c r="K356" s="8" t="e">
        <f>IF(OR(ISNA(K$1),ISNA($A356)),NA(),'临-燃尽0'!AV357)</f>
        <v>#N/A</v>
      </c>
      <c r="L356" s="8" t="e">
        <f>IF(OR(ISNA(L$1),ISNA($A356)),NA(),'临-燃尽0'!AW357)</f>
        <v>#N/A</v>
      </c>
      <c r="M356" s="8" t="e">
        <f>IF(OR(ISNA(M$1),ISNA($A356)),NA(),'临-燃尽0'!AX357)</f>
        <v>#N/A</v>
      </c>
      <c r="N356" s="8" t="e">
        <f>IF(OR(ISNA(N$1),ISNA($A356)),NA(),'临-燃尽0'!AY357)</f>
        <v>#N/A</v>
      </c>
      <c r="O356" s="8" t="e">
        <f>IF(OR(ISNA(O$1),ISNA($A356)),NA(),'临-燃尽0'!AZ357)</f>
        <v>#N/A</v>
      </c>
      <c r="P356" s="8" t="e">
        <f>IF(OR(ISNA(P$1),ISNA($A356)),NA(),'临-燃尽0'!BA357)</f>
        <v>#N/A</v>
      </c>
      <c r="Q356" s="8" t="e">
        <f>IF(OR(ISNA(Q$1),ISNA($A356)),NA(),'临-燃尽0'!BB357)</f>
        <v>#N/A</v>
      </c>
      <c r="R356" s="8" t="e">
        <f>IF(OR(ISNA(R$1),ISNA($A356)),NA(),'临-燃尽0'!BC357)</f>
        <v>#N/A</v>
      </c>
      <c r="S356" s="8" t="e">
        <f>IF(OR(ISNA(S$1),ISNA($A356)),NA(),'临-燃尽0'!BD357)</f>
        <v>#N/A</v>
      </c>
      <c r="T356" s="8" t="e">
        <f>IF(OR(ISNA(T$1),ISNA($A356)),NA(),'临-燃尽0'!BE357)</f>
        <v>#N/A</v>
      </c>
      <c r="U356" s="8" t="e">
        <f>IF(OR(ISNA(U$1),ISNA($A356)),NA(),'临-燃尽0'!BF357)</f>
        <v>#N/A</v>
      </c>
      <c r="V356" s="8" t="e">
        <f>IF(OR(ISNA(V$1),ISNA($A356)),NA(),'临-燃尽0'!BG357)</f>
        <v>#N/A</v>
      </c>
      <c r="W356" s="8" t="e">
        <f>IF(OR(ISNA(W$1),ISNA($A356)),NA(),'临-燃尽0'!BH357)</f>
        <v>#N/A</v>
      </c>
      <c r="X356" s="8" t="e">
        <f>IF(OR(ISNA(X$1),ISNA($A356)),NA(),'临-燃尽0'!BI357)</f>
        <v>#N/A</v>
      </c>
      <c r="Y356" s="8" t="e">
        <f>IF(OR(ISNA(Y$1),ISNA($A356)),NA(),'临-燃尽0'!BJ357)</f>
        <v>#N/A</v>
      </c>
      <c r="Z356" s="8" t="e">
        <f>IF(OR(ISNA(Z$1),ISNA($A356)),NA(),'临-燃尽0'!BK357)</f>
        <v>#N/A</v>
      </c>
      <c r="AA356" s="8" t="e">
        <f>IF(OR(ISNA(AA$1),ISNA($A356)),NA(),'临-燃尽0'!BL357)</f>
        <v>#N/A</v>
      </c>
      <c r="AB356" s="8" t="e">
        <f>IF(OR(ISNA(AB$1),ISNA($A356)),NA(),'临-燃尽0'!BM357)</f>
        <v>#N/A</v>
      </c>
      <c r="AC356" s="8" t="e">
        <f>IF(OR(ISNA(AC$1),ISNA($A356)),NA(),'临-燃尽0'!BN357)</f>
        <v>#N/A</v>
      </c>
      <c r="AD356" s="8" t="e">
        <f>IF(OR(ISNA(AD$1),ISNA($A356)),NA(),'临-燃尽0'!BO357)</f>
        <v>#N/A</v>
      </c>
      <c r="AE356" s="8" t="e">
        <f>IF(OR(ISNA(AE$1),ISNA($A356)),NA(),'临-燃尽0'!BP357)</f>
        <v>#N/A</v>
      </c>
      <c r="AF356" s="8" t="e">
        <f>IF(OR(ISNA(AF$1),ISNA($A356)),NA(),'临-燃尽0'!BQ357)</f>
        <v>#N/A</v>
      </c>
      <c r="AG356" s="8" t="e">
        <f>IF(OR(ISNA(AG$1),ISNA($A356)),NA(),'临-燃尽0'!BR357)</f>
        <v>#N/A</v>
      </c>
      <c r="AH356" s="8" t="e">
        <f>IF(OR(ISNA(AH$1),ISNA($A356)),NA(),'临-燃尽0'!BS357)</f>
        <v>#N/A</v>
      </c>
      <c r="AI356" s="8" t="e">
        <f>IF(OR(ISNA(AI$1),ISNA($A356)),NA(),'临-燃尽0'!BT357)</f>
        <v>#N/A</v>
      </c>
      <c r="AJ356" s="8" t="e">
        <f>IF(OR(ISNA(AJ$1),ISNA($A356)),NA(),'临-燃尽0'!BU357)</f>
        <v>#N/A</v>
      </c>
      <c r="AK356" s="8" t="e">
        <f>IF(OR(ISNA(AK$1),ISNA($A356)),NA(),'临-燃尽0'!BV357)</f>
        <v>#N/A</v>
      </c>
      <c r="AL356" s="8" t="e">
        <f>IF(OR(ISNA(AL$1),ISNA($A356)),NA(),'临-燃尽0'!BW357)</f>
        <v>#N/A</v>
      </c>
      <c r="AM356" s="8" t="e">
        <f>IF(OR(ISNA(AM$1),ISNA($A356)),NA(),'临-燃尽0'!BX357)</f>
        <v>#N/A</v>
      </c>
      <c r="AN356" s="8" t="e">
        <f>IF(OR(ISNA(AN$1),ISNA($A356)),NA(),'临-燃尽0'!BY357)</f>
        <v>#N/A</v>
      </c>
      <c r="AO356" s="8" t="e">
        <f>IF(OR(ISNA(AO$1),ISNA($A356)),NA(),'临-燃尽0'!BZ357)</f>
        <v>#N/A</v>
      </c>
      <c r="AP356" s="8" t="e">
        <f>IF(OR(ISNA(AP$1),ISNA($A356)),NA(),'临-燃尽0'!CA357)</f>
        <v>#N/A</v>
      </c>
      <c r="AQ356" s="8" t="e">
        <f>IF(OR(ISNA(AQ$1),ISNA($A356)),NA(),'临-燃尽0'!CB357)</f>
        <v>#N/A</v>
      </c>
      <c r="AR356" s="8" t="e">
        <f>IF(OR(ISNA(AR$1),ISNA($A356)),NA(),'临-燃尽0'!CC357)</f>
        <v>#N/A</v>
      </c>
      <c r="AS356" s="8" t="e">
        <f>IF(OR(ISNA(AS$1),ISNA($A356)),NA(),'临-燃尽0'!CD357)</f>
        <v>#N/A</v>
      </c>
      <c r="AT356" s="8" t="e">
        <f>IF(OR(ISNA(AT$1),ISNA($A356)),NA(),'临-燃尽0'!CE357)</f>
        <v>#N/A</v>
      </c>
      <c r="AU356" s="8" t="e">
        <f>IF(OR(ISNA(AU$1),ISNA($A356)),NA(),'临-燃尽0'!CF357)</f>
        <v>#N/A</v>
      </c>
      <c r="AV356" s="8" t="e">
        <f>IF(OR(ISNA(AV$1),ISNA($A356)),NA(),'临-燃尽0'!CG357)</f>
        <v>#N/A</v>
      </c>
      <c r="AW356" s="8" t="e">
        <f>IF(OR(ISNA(AW$1),ISNA($A356)),NA(),'临-燃尽0'!CH357)</f>
        <v>#N/A</v>
      </c>
      <c r="AX356" s="8" t="e">
        <f>IF(OR(ISNA(AX$1),ISNA($A356)),NA(),'临-燃尽0'!CI357)</f>
        <v>#N/A</v>
      </c>
      <c r="AY356" s="8" t="e">
        <f>IF(OR(ISNA(AY$1),ISNA($A356)),NA(),'临-燃尽0'!CJ357)</f>
        <v>#N/A</v>
      </c>
      <c r="AZ356" s="8" t="e">
        <f>IF(OR(ISNA(AZ$1),ISNA($A356)),NA(),'临-燃尽0'!CK357)</f>
        <v>#N/A</v>
      </c>
    </row>
    <row r="357" spans="1:52">
      <c r="A357" s="8" t="e">
        <f>IF(OR('临-燃尽0'!AL358="",'临-燃尽0'!AL358="总计"),NA(),'临-燃尽0'!AL358)</f>
        <v>#N/A</v>
      </c>
      <c r="B357" s="8" t="e">
        <f>IF(ISNA($A357),NA(),'临-燃尽0'!AM358)</f>
        <v>#N/A</v>
      </c>
      <c r="C357" s="8" t="e">
        <f>IF(ISNA($A357),NA(),'临-燃尽0'!AN358)</f>
        <v>#N/A</v>
      </c>
      <c r="D357" s="8" t="e">
        <f>IF(ISNA($A357),NA(),'临-燃尽0'!AO358)</f>
        <v>#N/A</v>
      </c>
      <c r="E357" s="8" t="e">
        <f>IF(OR(ISNA(E$1),ISNA($A357)),NA(),'临-燃尽0'!AP358)</f>
        <v>#N/A</v>
      </c>
      <c r="F357" s="8" t="e">
        <f>IF(OR(ISNA(F$1),ISNA($A357)),NA(),'临-燃尽0'!AQ358)</f>
        <v>#N/A</v>
      </c>
      <c r="G357" s="8" t="e">
        <f>IF(OR(ISNA(G$1),ISNA($A357)),NA(),'临-燃尽0'!AR358)</f>
        <v>#N/A</v>
      </c>
      <c r="H357" s="8" t="e">
        <f>IF(OR(ISNA(H$1),ISNA($A357)),NA(),'临-燃尽0'!AS358)</f>
        <v>#N/A</v>
      </c>
      <c r="I357" s="8" t="e">
        <f>IF(OR(ISNA(I$1),ISNA($A357)),NA(),'临-燃尽0'!AT358)</f>
        <v>#N/A</v>
      </c>
      <c r="J357" s="8" t="e">
        <f>IF(OR(ISNA(J$1),ISNA($A357)),NA(),'临-燃尽0'!AU358)</f>
        <v>#N/A</v>
      </c>
      <c r="K357" s="8" t="e">
        <f>IF(OR(ISNA(K$1),ISNA($A357)),NA(),'临-燃尽0'!AV358)</f>
        <v>#N/A</v>
      </c>
      <c r="L357" s="8" t="e">
        <f>IF(OR(ISNA(L$1),ISNA($A357)),NA(),'临-燃尽0'!AW358)</f>
        <v>#N/A</v>
      </c>
      <c r="M357" s="8" t="e">
        <f>IF(OR(ISNA(M$1),ISNA($A357)),NA(),'临-燃尽0'!AX358)</f>
        <v>#N/A</v>
      </c>
      <c r="N357" s="8" t="e">
        <f>IF(OR(ISNA(N$1),ISNA($A357)),NA(),'临-燃尽0'!AY358)</f>
        <v>#N/A</v>
      </c>
      <c r="O357" s="8" t="e">
        <f>IF(OR(ISNA(O$1),ISNA($A357)),NA(),'临-燃尽0'!AZ358)</f>
        <v>#N/A</v>
      </c>
      <c r="P357" s="8" t="e">
        <f>IF(OR(ISNA(P$1),ISNA($A357)),NA(),'临-燃尽0'!BA358)</f>
        <v>#N/A</v>
      </c>
      <c r="Q357" s="8" t="e">
        <f>IF(OR(ISNA(Q$1),ISNA($A357)),NA(),'临-燃尽0'!BB358)</f>
        <v>#N/A</v>
      </c>
      <c r="R357" s="8" t="e">
        <f>IF(OR(ISNA(R$1),ISNA($A357)),NA(),'临-燃尽0'!BC358)</f>
        <v>#N/A</v>
      </c>
      <c r="S357" s="8" t="e">
        <f>IF(OR(ISNA(S$1),ISNA($A357)),NA(),'临-燃尽0'!BD358)</f>
        <v>#N/A</v>
      </c>
      <c r="T357" s="8" t="e">
        <f>IF(OR(ISNA(T$1),ISNA($A357)),NA(),'临-燃尽0'!BE358)</f>
        <v>#N/A</v>
      </c>
      <c r="U357" s="8" t="e">
        <f>IF(OR(ISNA(U$1),ISNA($A357)),NA(),'临-燃尽0'!BF358)</f>
        <v>#N/A</v>
      </c>
      <c r="V357" s="8" t="e">
        <f>IF(OR(ISNA(V$1),ISNA($A357)),NA(),'临-燃尽0'!BG358)</f>
        <v>#N/A</v>
      </c>
      <c r="W357" s="8" t="e">
        <f>IF(OR(ISNA(W$1),ISNA($A357)),NA(),'临-燃尽0'!BH358)</f>
        <v>#N/A</v>
      </c>
      <c r="X357" s="8" t="e">
        <f>IF(OR(ISNA(X$1),ISNA($A357)),NA(),'临-燃尽0'!BI358)</f>
        <v>#N/A</v>
      </c>
      <c r="Y357" s="8" t="e">
        <f>IF(OR(ISNA(Y$1),ISNA($A357)),NA(),'临-燃尽0'!BJ358)</f>
        <v>#N/A</v>
      </c>
      <c r="Z357" s="8" t="e">
        <f>IF(OR(ISNA(Z$1),ISNA($A357)),NA(),'临-燃尽0'!BK358)</f>
        <v>#N/A</v>
      </c>
      <c r="AA357" s="8" t="e">
        <f>IF(OR(ISNA(AA$1),ISNA($A357)),NA(),'临-燃尽0'!BL358)</f>
        <v>#N/A</v>
      </c>
      <c r="AB357" s="8" t="e">
        <f>IF(OR(ISNA(AB$1),ISNA($A357)),NA(),'临-燃尽0'!BM358)</f>
        <v>#N/A</v>
      </c>
      <c r="AC357" s="8" t="e">
        <f>IF(OR(ISNA(AC$1),ISNA($A357)),NA(),'临-燃尽0'!BN358)</f>
        <v>#N/A</v>
      </c>
      <c r="AD357" s="8" t="e">
        <f>IF(OR(ISNA(AD$1),ISNA($A357)),NA(),'临-燃尽0'!BO358)</f>
        <v>#N/A</v>
      </c>
      <c r="AE357" s="8" t="e">
        <f>IF(OR(ISNA(AE$1),ISNA($A357)),NA(),'临-燃尽0'!BP358)</f>
        <v>#N/A</v>
      </c>
      <c r="AF357" s="8" t="e">
        <f>IF(OR(ISNA(AF$1),ISNA($A357)),NA(),'临-燃尽0'!BQ358)</f>
        <v>#N/A</v>
      </c>
      <c r="AG357" s="8" t="e">
        <f>IF(OR(ISNA(AG$1),ISNA($A357)),NA(),'临-燃尽0'!BR358)</f>
        <v>#N/A</v>
      </c>
      <c r="AH357" s="8" t="e">
        <f>IF(OR(ISNA(AH$1),ISNA($A357)),NA(),'临-燃尽0'!BS358)</f>
        <v>#N/A</v>
      </c>
      <c r="AI357" s="8" t="e">
        <f>IF(OR(ISNA(AI$1),ISNA($A357)),NA(),'临-燃尽0'!BT358)</f>
        <v>#N/A</v>
      </c>
      <c r="AJ357" s="8" t="e">
        <f>IF(OR(ISNA(AJ$1),ISNA($A357)),NA(),'临-燃尽0'!BU358)</f>
        <v>#N/A</v>
      </c>
      <c r="AK357" s="8" t="e">
        <f>IF(OR(ISNA(AK$1),ISNA($A357)),NA(),'临-燃尽0'!BV358)</f>
        <v>#N/A</v>
      </c>
      <c r="AL357" s="8" t="e">
        <f>IF(OR(ISNA(AL$1),ISNA($A357)),NA(),'临-燃尽0'!BW358)</f>
        <v>#N/A</v>
      </c>
      <c r="AM357" s="8" t="e">
        <f>IF(OR(ISNA(AM$1),ISNA($A357)),NA(),'临-燃尽0'!BX358)</f>
        <v>#N/A</v>
      </c>
      <c r="AN357" s="8" t="e">
        <f>IF(OR(ISNA(AN$1),ISNA($A357)),NA(),'临-燃尽0'!BY358)</f>
        <v>#N/A</v>
      </c>
      <c r="AO357" s="8" t="e">
        <f>IF(OR(ISNA(AO$1),ISNA($A357)),NA(),'临-燃尽0'!BZ358)</f>
        <v>#N/A</v>
      </c>
      <c r="AP357" s="8" t="e">
        <f>IF(OR(ISNA(AP$1),ISNA($A357)),NA(),'临-燃尽0'!CA358)</f>
        <v>#N/A</v>
      </c>
      <c r="AQ357" s="8" t="e">
        <f>IF(OR(ISNA(AQ$1),ISNA($A357)),NA(),'临-燃尽0'!CB358)</f>
        <v>#N/A</v>
      </c>
      <c r="AR357" s="8" t="e">
        <f>IF(OR(ISNA(AR$1),ISNA($A357)),NA(),'临-燃尽0'!CC358)</f>
        <v>#N/A</v>
      </c>
      <c r="AS357" s="8" t="e">
        <f>IF(OR(ISNA(AS$1),ISNA($A357)),NA(),'临-燃尽0'!CD358)</f>
        <v>#N/A</v>
      </c>
      <c r="AT357" s="8" t="e">
        <f>IF(OR(ISNA(AT$1),ISNA($A357)),NA(),'临-燃尽0'!CE358)</f>
        <v>#N/A</v>
      </c>
      <c r="AU357" s="8" t="e">
        <f>IF(OR(ISNA(AU$1),ISNA($A357)),NA(),'临-燃尽0'!CF358)</f>
        <v>#N/A</v>
      </c>
      <c r="AV357" s="8" t="e">
        <f>IF(OR(ISNA(AV$1),ISNA($A357)),NA(),'临-燃尽0'!CG358)</f>
        <v>#N/A</v>
      </c>
      <c r="AW357" s="8" t="e">
        <f>IF(OR(ISNA(AW$1),ISNA($A357)),NA(),'临-燃尽0'!CH358)</f>
        <v>#N/A</v>
      </c>
      <c r="AX357" s="8" t="e">
        <f>IF(OR(ISNA(AX$1),ISNA($A357)),NA(),'临-燃尽0'!CI358)</f>
        <v>#N/A</v>
      </c>
      <c r="AY357" s="8" t="e">
        <f>IF(OR(ISNA(AY$1),ISNA($A357)),NA(),'临-燃尽0'!CJ358)</f>
        <v>#N/A</v>
      </c>
      <c r="AZ357" s="8" t="e">
        <f>IF(OR(ISNA(AZ$1),ISNA($A357)),NA(),'临-燃尽0'!CK358)</f>
        <v>#N/A</v>
      </c>
    </row>
    <row r="358" spans="1:52">
      <c r="A358" s="8" t="e">
        <f>IF(OR('临-燃尽0'!AL359="",'临-燃尽0'!AL359="总计"),NA(),'临-燃尽0'!AL359)</f>
        <v>#N/A</v>
      </c>
      <c r="B358" s="8" t="e">
        <f>IF(ISNA($A358),NA(),'临-燃尽0'!AM359)</f>
        <v>#N/A</v>
      </c>
      <c r="C358" s="8" t="e">
        <f>IF(ISNA($A358),NA(),'临-燃尽0'!AN359)</f>
        <v>#N/A</v>
      </c>
      <c r="D358" s="8" t="e">
        <f>IF(ISNA($A358),NA(),'临-燃尽0'!AO359)</f>
        <v>#N/A</v>
      </c>
      <c r="E358" s="8" t="e">
        <f>IF(OR(ISNA(E$1),ISNA($A358)),NA(),'临-燃尽0'!AP359)</f>
        <v>#N/A</v>
      </c>
      <c r="F358" s="8" t="e">
        <f>IF(OR(ISNA(F$1),ISNA($A358)),NA(),'临-燃尽0'!AQ359)</f>
        <v>#N/A</v>
      </c>
      <c r="G358" s="8" t="e">
        <f>IF(OR(ISNA(G$1),ISNA($A358)),NA(),'临-燃尽0'!AR359)</f>
        <v>#N/A</v>
      </c>
      <c r="H358" s="8" t="e">
        <f>IF(OR(ISNA(H$1),ISNA($A358)),NA(),'临-燃尽0'!AS359)</f>
        <v>#N/A</v>
      </c>
      <c r="I358" s="8" t="e">
        <f>IF(OR(ISNA(I$1),ISNA($A358)),NA(),'临-燃尽0'!AT359)</f>
        <v>#N/A</v>
      </c>
      <c r="J358" s="8" t="e">
        <f>IF(OR(ISNA(J$1),ISNA($A358)),NA(),'临-燃尽0'!AU359)</f>
        <v>#N/A</v>
      </c>
      <c r="K358" s="8" t="e">
        <f>IF(OR(ISNA(K$1),ISNA($A358)),NA(),'临-燃尽0'!AV359)</f>
        <v>#N/A</v>
      </c>
      <c r="L358" s="8" t="e">
        <f>IF(OR(ISNA(L$1),ISNA($A358)),NA(),'临-燃尽0'!AW359)</f>
        <v>#N/A</v>
      </c>
      <c r="M358" s="8" t="e">
        <f>IF(OR(ISNA(M$1),ISNA($A358)),NA(),'临-燃尽0'!AX359)</f>
        <v>#N/A</v>
      </c>
      <c r="N358" s="8" t="e">
        <f>IF(OR(ISNA(N$1),ISNA($A358)),NA(),'临-燃尽0'!AY359)</f>
        <v>#N/A</v>
      </c>
      <c r="O358" s="8" t="e">
        <f>IF(OR(ISNA(O$1),ISNA($A358)),NA(),'临-燃尽0'!AZ359)</f>
        <v>#N/A</v>
      </c>
      <c r="P358" s="8" t="e">
        <f>IF(OR(ISNA(P$1),ISNA($A358)),NA(),'临-燃尽0'!BA359)</f>
        <v>#N/A</v>
      </c>
      <c r="Q358" s="8" t="e">
        <f>IF(OR(ISNA(Q$1),ISNA($A358)),NA(),'临-燃尽0'!BB359)</f>
        <v>#N/A</v>
      </c>
      <c r="R358" s="8" t="e">
        <f>IF(OR(ISNA(R$1),ISNA($A358)),NA(),'临-燃尽0'!BC359)</f>
        <v>#N/A</v>
      </c>
      <c r="S358" s="8" t="e">
        <f>IF(OR(ISNA(S$1),ISNA($A358)),NA(),'临-燃尽0'!BD359)</f>
        <v>#N/A</v>
      </c>
      <c r="T358" s="8" t="e">
        <f>IF(OR(ISNA(T$1),ISNA($A358)),NA(),'临-燃尽0'!BE359)</f>
        <v>#N/A</v>
      </c>
      <c r="U358" s="8" t="e">
        <f>IF(OR(ISNA(U$1),ISNA($A358)),NA(),'临-燃尽0'!BF359)</f>
        <v>#N/A</v>
      </c>
      <c r="V358" s="8" t="e">
        <f>IF(OR(ISNA(V$1),ISNA($A358)),NA(),'临-燃尽0'!BG359)</f>
        <v>#N/A</v>
      </c>
      <c r="W358" s="8" t="e">
        <f>IF(OR(ISNA(W$1),ISNA($A358)),NA(),'临-燃尽0'!BH359)</f>
        <v>#N/A</v>
      </c>
      <c r="X358" s="8" t="e">
        <f>IF(OR(ISNA(X$1),ISNA($A358)),NA(),'临-燃尽0'!BI359)</f>
        <v>#N/A</v>
      </c>
      <c r="Y358" s="8" t="e">
        <f>IF(OR(ISNA(Y$1),ISNA($A358)),NA(),'临-燃尽0'!BJ359)</f>
        <v>#N/A</v>
      </c>
      <c r="Z358" s="8" t="e">
        <f>IF(OR(ISNA(Z$1),ISNA($A358)),NA(),'临-燃尽0'!BK359)</f>
        <v>#N/A</v>
      </c>
      <c r="AA358" s="8" t="e">
        <f>IF(OR(ISNA(AA$1),ISNA($A358)),NA(),'临-燃尽0'!BL359)</f>
        <v>#N/A</v>
      </c>
      <c r="AB358" s="8" t="e">
        <f>IF(OR(ISNA(AB$1),ISNA($A358)),NA(),'临-燃尽0'!BM359)</f>
        <v>#N/A</v>
      </c>
      <c r="AC358" s="8" t="e">
        <f>IF(OR(ISNA(AC$1),ISNA($A358)),NA(),'临-燃尽0'!BN359)</f>
        <v>#N/A</v>
      </c>
      <c r="AD358" s="8" t="e">
        <f>IF(OR(ISNA(AD$1),ISNA($A358)),NA(),'临-燃尽0'!BO359)</f>
        <v>#N/A</v>
      </c>
      <c r="AE358" s="8" t="e">
        <f>IF(OR(ISNA(AE$1),ISNA($A358)),NA(),'临-燃尽0'!BP359)</f>
        <v>#N/A</v>
      </c>
      <c r="AF358" s="8" t="e">
        <f>IF(OR(ISNA(AF$1),ISNA($A358)),NA(),'临-燃尽0'!BQ359)</f>
        <v>#N/A</v>
      </c>
      <c r="AG358" s="8" t="e">
        <f>IF(OR(ISNA(AG$1),ISNA($A358)),NA(),'临-燃尽0'!BR359)</f>
        <v>#N/A</v>
      </c>
      <c r="AH358" s="8" t="e">
        <f>IF(OR(ISNA(AH$1),ISNA($A358)),NA(),'临-燃尽0'!BS359)</f>
        <v>#N/A</v>
      </c>
      <c r="AI358" s="8" t="e">
        <f>IF(OR(ISNA(AI$1),ISNA($A358)),NA(),'临-燃尽0'!BT359)</f>
        <v>#N/A</v>
      </c>
      <c r="AJ358" s="8" t="e">
        <f>IF(OR(ISNA(AJ$1),ISNA($A358)),NA(),'临-燃尽0'!BU359)</f>
        <v>#N/A</v>
      </c>
      <c r="AK358" s="8" t="e">
        <f>IF(OR(ISNA(AK$1),ISNA($A358)),NA(),'临-燃尽0'!BV359)</f>
        <v>#N/A</v>
      </c>
      <c r="AL358" s="8" t="e">
        <f>IF(OR(ISNA(AL$1),ISNA($A358)),NA(),'临-燃尽0'!BW359)</f>
        <v>#N/A</v>
      </c>
      <c r="AM358" s="8" t="e">
        <f>IF(OR(ISNA(AM$1),ISNA($A358)),NA(),'临-燃尽0'!BX359)</f>
        <v>#N/A</v>
      </c>
      <c r="AN358" s="8" t="e">
        <f>IF(OR(ISNA(AN$1),ISNA($A358)),NA(),'临-燃尽0'!BY359)</f>
        <v>#N/A</v>
      </c>
      <c r="AO358" s="8" t="e">
        <f>IF(OR(ISNA(AO$1),ISNA($A358)),NA(),'临-燃尽0'!BZ359)</f>
        <v>#N/A</v>
      </c>
      <c r="AP358" s="8" t="e">
        <f>IF(OR(ISNA(AP$1),ISNA($A358)),NA(),'临-燃尽0'!CA359)</f>
        <v>#N/A</v>
      </c>
      <c r="AQ358" s="8" t="e">
        <f>IF(OR(ISNA(AQ$1),ISNA($A358)),NA(),'临-燃尽0'!CB359)</f>
        <v>#N/A</v>
      </c>
      <c r="AR358" s="8" t="e">
        <f>IF(OR(ISNA(AR$1),ISNA($A358)),NA(),'临-燃尽0'!CC359)</f>
        <v>#N/A</v>
      </c>
      <c r="AS358" s="8" t="e">
        <f>IF(OR(ISNA(AS$1),ISNA($A358)),NA(),'临-燃尽0'!CD359)</f>
        <v>#N/A</v>
      </c>
      <c r="AT358" s="8" t="e">
        <f>IF(OR(ISNA(AT$1),ISNA($A358)),NA(),'临-燃尽0'!CE359)</f>
        <v>#N/A</v>
      </c>
      <c r="AU358" s="8" t="e">
        <f>IF(OR(ISNA(AU$1),ISNA($A358)),NA(),'临-燃尽0'!CF359)</f>
        <v>#N/A</v>
      </c>
      <c r="AV358" s="8" t="e">
        <f>IF(OR(ISNA(AV$1),ISNA($A358)),NA(),'临-燃尽0'!CG359)</f>
        <v>#N/A</v>
      </c>
      <c r="AW358" s="8" t="e">
        <f>IF(OR(ISNA(AW$1),ISNA($A358)),NA(),'临-燃尽0'!CH359)</f>
        <v>#N/A</v>
      </c>
      <c r="AX358" s="8" t="e">
        <f>IF(OR(ISNA(AX$1),ISNA($A358)),NA(),'临-燃尽0'!CI359)</f>
        <v>#N/A</v>
      </c>
      <c r="AY358" s="8" t="e">
        <f>IF(OR(ISNA(AY$1),ISNA($A358)),NA(),'临-燃尽0'!CJ359)</f>
        <v>#N/A</v>
      </c>
      <c r="AZ358" s="8" t="e">
        <f>IF(OR(ISNA(AZ$1),ISNA($A358)),NA(),'临-燃尽0'!CK359)</f>
        <v>#N/A</v>
      </c>
    </row>
    <row r="359" spans="1:52">
      <c r="A359" s="8" t="e">
        <f>IF(OR('临-燃尽0'!AL360="",'临-燃尽0'!AL360="总计"),NA(),'临-燃尽0'!AL360)</f>
        <v>#N/A</v>
      </c>
      <c r="B359" s="8" t="e">
        <f>IF(ISNA($A359),NA(),'临-燃尽0'!AM360)</f>
        <v>#N/A</v>
      </c>
      <c r="C359" s="8" t="e">
        <f>IF(ISNA($A359),NA(),'临-燃尽0'!AN360)</f>
        <v>#N/A</v>
      </c>
      <c r="D359" s="8" t="e">
        <f>IF(ISNA($A359),NA(),'临-燃尽0'!AO360)</f>
        <v>#N/A</v>
      </c>
      <c r="E359" s="8" t="e">
        <f>IF(OR(ISNA(E$1),ISNA($A359)),NA(),'临-燃尽0'!AP360)</f>
        <v>#N/A</v>
      </c>
      <c r="F359" s="8" t="e">
        <f>IF(OR(ISNA(F$1),ISNA($A359)),NA(),'临-燃尽0'!AQ360)</f>
        <v>#N/A</v>
      </c>
      <c r="G359" s="8" t="e">
        <f>IF(OR(ISNA(G$1),ISNA($A359)),NA(),'临-燃尽0'!AR360)</f>
        <v>#N/A</v>
      </c>
      <c r="H359" s="8" t="e">
        <f>IF(OR(ISNA(H$1),ISNA($A359)),NA(),'临-燃尽0'!AS360)</f>
        <v>#N/A</v>
      </c>
      <c r="I359" s="8" t="e">
        <f>IF(OR(ISNA(I$1),ISNA($A359)),NA(),'临-燃尽0'!AT360)</f>
        <v>#N/A</v>
      </c>
      <c r="J359" s="8" t="e">
        <f>IF(OR(ISNA(J$1),ISNA($A359)),NA(),'临-燃尽0'!AU360)</f>
        <v>#N/A</v>
      </c>
      <c r="K359" s="8" t="e">
        <f>IF(OR(ISNA(K$1),ISNA($A359)),NA(),'临-燃尽0'!AV360)</f>
        <v>#N/A</v>
      </c>
      <c r="L359" s="8" t="e">
        <f>IF(OR(ISNA(L$1),ISNA($A359)),NA(),'临-燃尽0'!AW360)</f>
        <v>#N/A</v>
      </c>
      <c r="M359" s="8" t="e">
        <f>IF(OR(ISNA(M$1),ISNA($A359)),NA(),'临-燃尽0'!AX360)</f>
        <v>#N/A</v>
      </c>
      <c r="N359" s="8" t="e">
        <f>IF(OR(ISNA(N$1),ISNA($A359)),NA(),'临-燃尽0'!AY360)</f>
        <v>#N/A</v>
      </c>
      <c r="O359" s="8" t="e">
        <f>IF(OR(ISNA(O$1),ISNA($A359)),NA(),'临-燃尽0'!AZ360)</f>
        <v>#N/A</v>
      </c>
      <c r="P359" s="8" t="e">
        <f>IF(OR(ISNA(P$1),ISNA($A359)),NA(),'临-燃尽0'!BA360)</f>
        <v>#N/A</v>
      </c>
      <c r="Q359" s="8" t="e">
        <f>IF(OR(ISNA(Q$1),ISNA($A359)),NA(),'临-燃尽0'!BB360)</f>
        <v>#N/A</v>
      </c>
      <c r="R359" s="8" t="e">
        <f>IF(OR(ISNA(R$1),ISNA($A359)),NA(),'临-燃尽0'!BC360)</f>
        <v>#N/A</v>
      </c>
      <c r="S359" s="8" t="e">
        <f>IF(OR(ISNA(S$1),ISNA($A359)),NA(),'临-燃尽0'!BD360)</f>
        <v>#N/A</v>
      </c>
      <c r="T359" s="8" t="e">
        <f>IF(OR(ISNA(T$1),ISNA($A359)),NA(),'临-燃尽0'!BE360)</f>
        <v>#N/A</v>
      </c>
      <c r="U359" s="8" t="e">
        <f>IF(OR(ISNA(U$1),ISNA($A359)),NA(),'临-燃尽0'!BF360)</f>
        <v>#N/A</v>
      </c>
      <c r="V359" s="8" t="e">
        <f>IF(OR(ISNA(V$1),ISNA($A359)),NA(),'临-燃尽0'!BG360)</f>
        <v>#N/A</v>
      </c>
      <c r="W359" s="8" t="e">
        <f>IF(OR(ISNA(W$1),ISNA($A359)),NA(),'临-燃尽0'!BH360)</f>
        <v>#N/A</v>
      </c>
      <c r="X359" s="8" t="e">
        <f>IF(OR(ISNA(X$1),ISNA($A359)),NA(),'临-燃尽0'!BI360)</f>
        <v>#N/A</v>
      </c>
      <c r="Y359" s="8" t="e">
        <f>IF(OR(ISNA(Y$1),ISNA($A359)),NA(),'临-燃尽0'!BJ360)</f>
        <v>#N/A</v>
      </c>
      <c r="Z359" s="8" t="e">
        <f>IF(OR(ISNA(Z$1),ISNA($A359)),NA(),'临-燃尽0'!BK360)</f>
        <v>#N/A</v>
      </c>
      <c r="AA359" s="8" t="e">
        <f>IF(OR(ISNA(AA$1),ISNA($A359)),NA(),'临-燃尽0'!BL360)</f>
        <v>#N/A</v>
      </c>
      <c r="AB359" s="8" t="e">
        <f>IF(OR(ISNA(AB$1),ISNA($A359)),NA(),'临-燃尽0'!BM360)</f>
        <v>#N/A</v>
      </c>
      <c r="AC359" s="8" t="e">
        <f>IF(OR(ISNA(AC$1),ISNA($A359)),NA(),'临-燃尽0'!BN360)</f>
        <v>#N/A</v>
      </c>
      <c r="AD359" s="8" t="e">
        <f>IF(OR(ISNA(AD$1),ISNA($A359)),NA(),'临-燃尽0'!BO360)</f>
        <v>#N/A</v>
      </c>
      <c r="AE359" s="8" t="e">
        <f>IF(OR(ISNA(AE$1),ISNA($A359)),NA(),'临-燃尽0'!BP360)</f>
        <v>#N/A</v>
      </c>
      <c r="AF359" s="8" t="e">
        <f>IF(OR(ISNA(AF$1),ISNA($A359)),NA(),'临-燃尽0'!BQ360)</f>
        <v>#N/A</v>
      </c>
      <c r="AG359" s="8" t="e">
        <f>IF(OR(ISNA(AG$1),ISNA($A359)),NA(),'临-燃尽0'!BR360)</f>
        <v>#N/A</v>
      </c>
      <c r="AH359" s="8" t="e">
        <f>IF(OR(ISNA(AH$1),ISNA($A359)),NA(),'临-燃尽0'!BS360)</f>
        <v>#N/A</v>
      </c>
      <c r="AI359" s="8" t="e">
        <f>IF(OR(ISNA(AI$1),ISNA($A359)),NA(),'临-燃尽0'!BT360)</f>
        <v>#N/A</v>
      </c>
      <c r="AJ359" s="8" t="e">
        <f>IF(OR(ISNA(AJ$1),ISNA($A359)),NA(),'临-燃尽0'!BU360)</f>
        <v>#N/A</v>
      </c>
      <c r="AK359" s="8" t="e">
        <f>IF(OR(ISNA(AK$1),ISNA($A359)),NA(),'临-燃尽0'!BV360)</f>
        <v>#N/A</v>
      </c>
      <c r="AL359" s="8" t="e">
        <f>IF(OR(ISNA(AL$1),ISNA($A359)),NA(),'临-燃尽0'!BW360)</f>
        <v>#N/A</v>
      </c>
      <c r="AM359" s="8" t="e">
        <f>IF(OR(ISNA(AM$1),ISNA($A359)),NA(),'临-燃尽0'!BX360)</f>
        <v>#N/A</v>
      </c>
      <c r="AN359" s="8" t="e">
        <f>IF(OR(ISNA(AN$1),ISNA($A359)),NA(),'临-燃尽0'!BY360)</f>
        <v>#N/A</v>
      </c>
      <c r="AO359" s="8" t="e">
        <f>IF(OR(ISNA(AO$1),ISNA($A359)),NA(),'临-燃尽0'!BZ360)</f>
        <v>#N/A</v>
      </c>
      <c r="AP359" s="8" t="e">
        <f>IF(OR(ISNA(AP$1),ISNA($A359)),NA(),'临-燃尽0'!CA360)</f>
        <v>#N/A</v>
      </c>
      <c r="AQ359" s="8" t="e">
        <f>IF(OR(ISNA(AQ$1),ISNA($A359)),NA(),'临-燃尽0'!CB360)</f>
        <v>#N/A</v>
      </c>
      <c r="AR359" s="8" t="e">
        <f>IF(OR(ISNA(AR$1),ISNA($A359)),NA(),'临-燃尽0'!CC360)</f>
        <v>#N/A</v>
      </c>
      <c r="AS359" s="8" t="e">
        <f>IF(OR(ISNA(AS$1),ISNA($A359)),NA(),'临-燃尽0'!CD360)</f>
        <v>#N/A</v>
      </c>
      <c r="AT359" s="8" t="e">
        <f>IF(OR(ISNA(AT$1),ISNA($A359)),NA(),'临-燃尽0'!CE360)</f>
        <v>#N/A</v>
      </c>
      <c r="AU359" s="8" t="e">
        <f>IF(OR(ISNA(AU$1),ISNA($A359)),NA(),'临-燃尽0'!CF360)</f>
        <v>#N/A</v>
      </c>
      <c r="AV359" s="8" t="e">
        <f>IF(OR(ISNA(AV$1),ISNA($A359)),NA(),'临-燃尽0'!CG360)</f>
        <v>#N/A</v>
      </c>
      <c r="AW359" s="8" t="e">
        <f>IF(OR(ISNA(AW$1),ISNA($A359)),NA(),'临-燃尽0'!CH360)</f>
        <v>#N/A</v>
      </c>
      <c r="AX359" s="8" t="e">
        <f>IF(OR(ISNA(AX$1),ISNA($A359)),NA(),'临-燃尽0'!CI360)</f>
        <v>#N/A</v>
      </c>
      <c r="AY359" s="8" t="e">
        <f>IF(OR(ISNA(AY$1),ISNA($A359)),NA(),'临-燃尽0'!CJ360)</f>
        <v>#N/A</v>
      </c>
      <c r="AZ359" s="8" t="e">
        <f>IF(OR(ISNA(AZ$1),ISNA($A359)),NA(),'临-燃尽0'!CK360)</f>
        <v>#N/A</v>
      </c>
    </row>
    <row r="360" spans="1:52">
      <c r="A360" s="8" t="e">
        <f>IF(OR('临-燃尽0'!AL361="",'临-燃尽0'!AL361="总计"),NA(),'临-燃尽0'!AL361)</f>
        <v>#N/A</v>
      </c>
      <c r="B360" s="8" t="e">
        <f>IF(ISNA($A360),NA(),'临-燃尽0'!AM361)</f>
        <v>#N/A</v>
      </c>
      <c r="C360" s="8" t="e">
        <f>IF(ISNA($A360),NA(),'临-燃尽0'!AN361)</f>
        <v>#N/A</v>
      </c>
      <c r="D360" s="8" t="e">
        <f>IF(ISNA($A360),NA(),'临-燃尽0'!AO361)</f>
        <v>#N/A</v>
      </c>
      <c r="E360" s="8" t="e">
        <f>IF(OR(ISNA(E$1),ISNA($A360)),NA(),'临-燃尽0'!AP361)</f>
        <v>#N/A</v>
      </c>
      <c r="F360" s="8" t="e">
        <f>IF(OR(ISNA(F$1),ISNA($A360)),NA(),'临-燃尽0'!AQ361)</f>
        <v>#N/A</v>
      </c>
      <c r="G360" s="8" t="e">
        <f>IF(OR(ISNA(G$1),ISNA($A360)),NA(),'临-燃尽0'!AR361)</f>
        <v>#N/A</v>
      </c>
      <c r="H360" s="8" t="e">
        <f>IF(OR(ISNA(H$1),ISNA($A360)),NA(),'临-燃尽0'!AS361)</f>
        <v>#N/A</v>
      </c>
      <c r="I360" s="8" t="e">
        <f>IF(OR(ISNA(I$1),ISNA($A360)),NA(),'临-燃尽0'!AT361)</f>
        <v>#N/A</v>
      </c>
      <c r="J360" s="8" t="e">
        <f>IF(OR(ISNA(J$1),ISNA($A360)),NA(),'临-燃尽0'!AU361)</f>
        <v>#N/A</v>
      </c>
      <c r="K360" s="8" t="e">
        <f>IF(OR(ISNA(K$1),ISNA($A360)),NA(),'临-燃尽0'!AV361)</f>
        <v>#N/A</v>
      </c>
      <c r="L360" s="8" t="e">
        <f>IF(OR(ISNA(L$1),ISNA($A360)),NA(),'临-燃尽0'!AW361)</f>
        <v>#N/A</v>
      </c>
      <c r="M360" s="8" t="e">
        <f>IF(OR(ISNA(M$1),ISNA($A360)),NA(),'临-燃尽0'!AX361)</f>
        <v>#N/A</v>
      </c>
      <c r="N360" s="8" t="e">
        <f>IF(OR(ISNA(N$1),ISNA($A360)),NA(),'临-燃尽0'!AY361)</f>
        <v>#N/A</v>
      </c>
      <c r="O360" s="8" t="e">
        <f>IF(OR(ISNA(O$1),ISNA($A360)),NA(),'临-燃尽0'!AZ361)</f>
        <v>#N/A</v>
      </c>
      <c r="P360" s="8" t="e">
        <f>IF(OR(ISNA(P$1),ISNA($A360)),NA(),'临-燃尽0'!BA361)</f>
        <v>#N/A</v>
      </c>
      <c r="Q360" s="8" t="e">
        <f>IF(OR(ISNA(Q$1),ISNA($A360)),NA(),'临-燃尽0'!BB361)</f>
        <v>#N/A</v>
      </c>
      <c r="R360" s="8" t="e">
        <f>IF(OR(ISNA(R$1),ISNA($A360)),NA(),'临-燃尽0'!BC361)</f>
        <v>#N/A</v>
      </c>
      <c r="S360" s="8" t="e">
        <f>IF(OR(ISNA(S$1),ISNA($A360)),NA(),'临-燃尽0'!BD361)</f>
        <v>#N/A</v>
      </c>
      <c r="T360" s="8" t="e">
        <f>IF(OR(ISNA(T$1),ISNA($A360)),NA(),'临-燃尽0'!BE361)</f>
        <v>#N/A</v>
      </c>
      <c r="U360" s="8" t="e">
        <f>IF(OR(ISNA(U$1),ISNA($A360)),NA(),'临-燃尽0'!BF361)</f>
        <v>#N/A</v>
      </c>
      <c r="V360" s="8" t="e">
        <f>IF(OR(ISNA(V$1),ISNA($A360)),NA(),'临-燃尽0'!BG361)</f>
        <v>#N/A</v>
      </c>
      <c r="W360" s="8" t="e">
        <f>IF(OR(ISNA(W$1),ISNA($A360)),NA(),'临-燃尽0'!BH361)</f>
        <v>#N/A</v>
      </c>
      <c r="X360" s="8" t="e">
        <f>IF(OR(ISNA(X$1),ISNA($A360)),NA(),'临-燃尽0'!BI361)</f>
        <v>#N/A</v>
      </c>
      <c r="Y360" s="8" t="e">
        <f>IF(OR(ISNA(Y$1),ISNA($A360)),NA(),'临-燃尽0'!BJ361)</f>
        <v>#N/A</v>
      </c>
      <c r="Z360" s="8" t="e">
        <f>IF(OR(ISNA(Z$1),ISNA($A360)),NA(),'临-燃尽0'!BK361)</f>
        <v>#N/A</v>
      </c>
      <c r="AA360" s="8" t="e">
        <f>IF(OR(ISNA(AA$1),ISNA($A360)),NA(),'临-燃尽0'!BL361)</f>
        <v>#N/A</v>
      </c>
      <c r="AB360" s="8" t="e">
        <f>IF(OR(ISNA(AB$1),ISNA($A360)),NA(),'临-燃尽0'!BM361)</f>
        <v>#N/A</v>
      </c>
      <c r="AC360" s="8" t="e">
        <f>IF(OR(ISNA(AC$1),ISNA($A360)),NA(),'临-燃尽0'!BN361)</f>
        <v>#N/A</v>
      </c>
      <c r="AD360" s="8" t="e">
        <f>IF(OR(ISNA(AD$1),ISNA($A360)),NA(),'临-燃尽0'!BO361)</f>
        <v>#N/A</v>
      </c>
      <c r="AE360" s="8" t="e">
        <f>IF(OR(ISNA(AE$1),ISNA($A360)),NA(),'临-燃尽0'!BP361)</f>
        <v>#N/A</v>
      </c>
      <c r="AF360" s="8" t="e">
        <f>IF(OR(ISNA(AF$1),ISNA($A360)),NA(),'临-燃尽0'!BQ361)</f>
        <v>#N/A</v>
      </c>
      <c r="AG360" s="8" t="e">
        <f>IF(OR(ISNA(AG$1),ISNA($A360)),NA(),'临-燃尽0'!BR361)</f>
        <v>#N/A</v>
      </c>
      <c r="AH360" s="8" t="e">
        <f>IF(OR(ISNA(AH$1),ISNA($A360)),NA(),'临-燃尽0'!BS361)</f>
        <v>#N/A</v>
      </c>
      <c r="AI360" s="8" t="e">
        <f>IF(OR(ISNA(AI$1),ISNA($A360)),NA(),'临-燃尽0'!BT361)</f>
        <v>#N/A</v>
      </c>
      <c r="AJ360" s="8" t="e">
        <f>IF(OR(ISNA(AJ$1),ISNA($A360)),NA(),'临-燃尽0'!BU361)</f>
        <v>#N/A</v>
      </c>
      <c r="AK360" s="8" t="e">
        <f>IF(OR(ISNA(AK$1),ISNA($A360)),NA(),'临-燃尽0'!BV361)</f>
        <v>#N/A</v>
      </c>
      <c r="AL360" s="8" t="e">
        <f>IF(OR(ISNA(AL$1),ISNA($A360)),NA(),'临-燃尽0'!BW361)</f>
        <v>#N/A</v>
      </c>
      <c r="AM360" s="8" t="e">
        <f>IF(OR(ISNA(AM$1),ISNA($A360)),NA(),'临-燃尽0'!BX361)</f>
        <v>#N/A</v>
      </c>
      <c r="AN360" s="8" t="e">
        <f>IF(OR(ISNA(AN$1),ISNA($A360)),NA(),'临-燃尽0'!BY361)</f>
        <v>#N/A</v>
      </c>
      <c r="AO360" s="8" t="e">
        <f>IF(OR(ISNA(AO$1),ISNA($A360)),NA(),'临-燃尽0'!BZ361)</f>
        <v>#N/A</v>
      </c>
      <c r="AP360" s="8" t="e">
        <f>IF(OR(ISNA(AP$1),ISNA($A360)),NA(),'临-燃尽0'!CA361)</f>
        <v>#N/A</v>
      </c>
      <c r="AQ360" s="8" t="e">
        <f>IF(OR(ISNA(AQ$1),ISNA($A360)),NA(),'临-燃尽0'!CB361)</f>
        <v>#N/A</v>
      </c>
      <c r="AR360" s="8" t="e">
        <f>IF(OR(ISNA(AR$1),ISNA($A360)),NA(),'临-燃尽0'!CC361)</f>
        <v>#N/A</v>
      </c>
      <c r="AS360" s="8" t="e">
        <f>IF(OR(ISNA(AS$1),ISNA($A360)),NA(),'临-燃尽0'!CD361)</f>
        <v>#N/A</v>
      </c>
      <c r="AT360" s="8" t="e">
        <f>IF(OR(ISNA(AT$1),ISNA($A360)),NA(),'临-燃尽0'!CE361)</f>
        <v>#N/A</v>
      </c>
      <c r="AU360" s="8" t="e">
        <f>IF(OR(ISNA(AU$1),ISNA($A360)),NA(),'临-燃尽0'!CF361)</f>
        <v>#N/A</v>
      </c>
      <c r="AV360" s="8" t="e">
        <f>IF(OR(ISNA(AV$1),ISNA($A360)),NA(),'临-燃尽0'!CG361)</f>
        <v>#N/A</v>
      </c>
      <c r="AW360" s="8" t="e">
        <f>IF(OR(ISNA(AW$1),ISNA($A360)),NA(),'临-燃尽0'!CH361)</f>
        <v>#N/A</v>
      </c>
      <c r="AX360" s="8" t="e">
        <f>IF(OR(ISNA(AX$1),ISNA($A360)),NA(),'临-燃尽0'!CI361)</f>
        <v>#N/A</v>
      </c>
      <c r="AY360" s="8" t="e">
        <f>IF(OR(ISNA(AY$1),ISNA($A360)),NA(),'临-燃尽0'!CJ361)</f>
        <v>#N/A</v>
      </c>
      <c r="AZ360" s="8" t="e">
        <f>IF(OR(ISNA(AZ$1),ISNA($A360)),NA(),'临-燃尽0'!CK361)</f>
        <v>#N/A</v>
      </c>
    </row>
    <row r="361" spans="1:52">
      <c r="A361" s="8" t="e">
        <f>IF(OR('临-燃尽0'!AL362="",'临-燃尽0'!AL362="总计"),NA(),'临-燃尽0'!AL362)</f>
        <v>#N/A</v>
      </c>
      <c r="B361" s="8" t="e">
        <f>IF(ISNA($A361),NA(),'临-燃尽0'!AM362)</f>
        <v>#N/A</v>
      </c>
      <c r="C361" s="8" t="e">
        <f>IF(ISNA($A361),NA(),'临-燃尽0'!AN362)</f>
        <v>#N/A</v>
      </c>
      <c r="D361" s="8" t="e">
        <f>IF(ISNA($A361),NA(),'临-燃尽0'!AO362)</f>
        <v>#N/A</v>
      </c>
      <c r="E361" s="8" t="e">
        <f>IF(OR(ISNA(E$1),ISNA($A361)),NA(),'临-燃尽0'!AP362)</f>
        <v>#N/A</v>
      </c>
      <c r="F361" s="8" t="e">
        <f>IF(OR(ISNA(F$1),ISNA($A361)),NA(),'临-燃尽0'!AQ362)</f>
        <v>#N/A</v>
      </c>
      <c r="G361" s="8" t="e">
        <f>IF(OR(ISNA(G$1),ISNA($A361)),NA(),'临-燃尽0'!AR362)</f>
        <v>#N/A</v>
      </c>
      <c r="H361" s="8" t="e">
        <f>IF(OR(ISNA(H$1),ISNA($A361)),NA(),'临-燃尽0'!AS362)</f>
        <v>#N/A</v>
      </c>
      <c r="I361" s="8" t="e">
        <f>IF(OR(ISNA(I$1),ISNA($A361)),NA(),'临-燃尽0'!AT362)</f>
        <v>#N/A</v>
      </c>
      <c r="J361" s="8" t="e">
        <f>IF(OR(ISNA(J$1),ISNA($A361)),NA(),'临-燃尽0'!AU362)</f>
        <v>#N/A</v>
      </c>
      <c r="K361" s="8" t="e">
        <f>IF(OR(ISNA(K$1),ISNA($A361)),NA(),'临-燃尽0'!AV362)</f>
        <v>#N/A</v>
      </c>
      <c r="L361" s="8" t="e">
        <f>IF(OR(ISNA(L$1),ISNA($A361)),NA(),'临-燃尽0'!AW362)</f>
        <v>#N/A</v>
      </c>
      <c r="M361" s="8" t="e">
        <f>IF(OR(ISNA(M$1),ISNA($A361)),NA(),'临-燃尽0'!AX362)</f>
        <v>#N/A</v>
      </c>
      <c r="N361" s="8" t="e">
        <f>IF(OR(ISNA(N$1),ISNA($A361)),NA(),'临-燃尽0'!AY362)</f>
        <v>#N/A</v>
      </c>
      <c r="O361" s="8" t="e">
        <f>IF(OR(ISNA(O$1),ISNA($A361)),NA(),'临-燃尽0'!AZ362)</f>
        <v>#N/A</v>
      </c>
      <c r="P361" s="8" t="e">
        <f>IF(OR(ISNA(P$1),ISNA($A361)),NA(),'临-燃尽0'!BA362)</f>
        <v>#N/A</v>
      </c>
      <c r="Q361" s="8" t="e">
        <f>IF(OR(ISNA(Q$1),ISNA($A361)),NA(),'临-燃尽0'!BB362)</f>
        <v>#N/A</v>
      </c>
      <c r="R361" s="8" t="e">
        <f>IF(OR(ISNA(R$1),ISNA($A361)),NA(),'临-燃尽0'!BC362)</f>
        <v>#N/A</v>
      </c>
      <c r="S361" s="8" t="e">
        <f>IF(OR(ISNA(S$1),ISNA($A361)),NA(),'临-燃尽0'!BD362)</f>
        <v>#N/A</v>
      </c>
      <c r="T361" s="8" t="e">
        <f>IF(OR(ISNA(T$1),ISNA($A361)),NA(),'临-燃尽0'!BE362)</f>
        <v>#N/A</v>
      </c>
      <c r="U361" s="8" t="e">
        <f>IF(OR(ISNA(U$1),ISNA($A361)),NA(),'临-燃尽0'!BF362)</f>
        <v>#N/A</v>
      </c>
      <c r="V361" s="8" t="e">
        <f>IF(OR(ISNA(V$1),ISNA($A361)),NA(),'临-燃尽0'!BG362)</f>
        <v>#N/A</v>
      </c>
      <c r="W361" s="8" t="e">
        <f>IF(OR(ISNA(W$1),ISNA($A361)),NA(),'临-燃尽0'!BH362)</f>
        <v>#N/A</v>
      </c>
      <c r="X361" s="8" t="e">
        <f>IF(OR(ISNA(X$1),ISNA($A361)),NA(),'临-燃尽0'!BI362)</f>
        <v>#N/A</v>
      </c>
      <c r="Y361" s="8" t="e">
        <f>IF(OR(ISNA(Y$1),ISNA($A361)),NA(),'临-燃尽0'!BJ362)</f>
        <v>#N/A</v>
      </c>
      <c r="Z361" s="8" t="e">
        <f>IF(OR(ISNA(Z$1),ISNA($A361)),NA(),'临-燃尽0'!BK362)</f>
        <v>#N/A</v>
      </c>
      <c r="AA361" s="8" t="e">
        <f>IF(OR(ISNA(AA$1),ISNA($A361)),NA(),'临-燃尽0'!BL362)</f>
        <v>#N/A</v>
      </c>
      <c r="AB361" s="8" t="e">
        <f>IF(OR(ISNA(AB$1),ISNA($A361)),NA(),'临-燃尽0'!BM362)</f>
        <v>#N/A</v>
      </c>
      <c r="AC361" s="8" t="e">
        <f>IF(OR(ISNA(AC$1),ISNA($A361)),NA(),'临-燃尽0'!BN362)</f>
        <v>#N/A</v>
      </c>
      <c r="AD361" s="8" t="e">
        <f>IF(OR(ISNA(AD$1),ISNA($A361)),NA(),'临-燃尽0'!BO362)</f>
        <v>#N/A</v>
      </c>
      <c r="AE361" s="8" t="e">
        <f>IF(OR(ISNA(AE$1),ISNA($A361)),NA(),'临-燃尽0'!BP362)</f>
        <v>#N/A</v>
      </c>
      <c r="AF361" s="8" t="e">
        <f>IF(OR(ISNA(AF$1),ISNA($A361)),NA(),'临-燃尽0'!BQ362)</f>
        <v>#N/A</v>
      </c>
      <c r="AG361" s="8" t="e">
        <f>IF(OR(ISNA(AG$1),ISNA($A361)),NA(),'临-燃尽0'!BR362)</f>
        <v>#N/A</v>
      </c>
      <c r="AH361" s="8" t="e">
        <f>IF(OR(ISNA(AH$1),ISNA($A361)),NA(),'临-燃尽0'!BS362)</f>
        <v>#N/A</v>
      </c>
      <c r="AI361" s="8" t="e">
        <f>IF(OR(ISNA(AI$1),ISNA($A361)),NA(),'临-燃尽0'!BT362)</f>
        <v>#N/A</v>
      </c>
      <c r="AJ361" s="8" t="e">
        <f>IF(OR(ISNA(AJ$1),ISNA($A361)),NA(),'临-燃尽0'!BU362)</f>
        <v>#N/A</v>
      </c>
      <c r="AK361" s="8" t="e">
        <f>IF(OR(ISNA(AK$1),ISNA($A361)),NA(),'临-燃尽0'!BV362)</f>
        <v>#N/A</v>
      </c>
      <c r="AL361" s="8" t="e">
        <f>IF(OR(ISNA(AL$1),ISNA($A361)),NA(),'临-燃尽0'!BW362)</f>
        <v>#N/A</v>
      </c>
      <c r="AM361" s="8" t="e">
        <f>IF(OR(ISNA(AM$1),ISNA($A361)),NA(),'临-燃尽0'!BX362)</f>
        <v>#N/A</v>
      </c>
      <c r="AN361" s="8" t="e">
        <f>IF(OR(ISNA(AN$1),ISNA($A361)),NA(),'临-燃尽0'!BY362)</f>
        <v>#N/A</v>
      </c>
      <c r="AO361" s="8" t="e">
        <f>IF(OR(ISNA(AO$1),ISNA($A361)),NA(),'临-燃尽0'!BZ362)</f>
        <v>#N/A</v>
      </c>
      <c r="AP361" s="8" t="e">
        <f>IF(OR(ISNA(AP$1),ISNA($A361)),NA(),'临-燃尽0'!CA362)</f>
        <v>#N/A</v>
      </c>
      <c r="AQ361" s="8" t="e">
        <f>IF(OR(ISNA(AQ$1),ISNA($A361)),NA(),'临-燃尽0'!CB362)</f>
        <v>#N/A</v>
      </c>
      <c r="AR361" s="8" t="e">
        <f>IF(OR(ISNA(AR$1),ISNA($A361)),NA(),'临-燃尽0'!CC362)</f>
        <v>#N/A</v>
      </c>
      <c r="AS361" s="8" t="e">
        <f>IF(OR(ISNA(AS$1),ISNA($A361)),NA(),'临-燃尽0'!CD362)</f>
        <v>#N/A</v>
      </c>
      <c r="AT361" s="8" t="e">
        <f>IF(OR(ISNA(AT$1),ISNA($A361)),NA(),'临-燃尽0'!CE362)</f>
        <v>#N/A</v>
      </c>
      <c r="AU361" s="8" t="e">
        <f>IF(OR(ISNA(AU$1),ISNA($A361)),NA(),'临-燃尽0'!CF362)</f>
        <v>#N/A</v>
      </c>
      <c r="AV361" s="8" t="e">
        <f>IF(OR(ISNA(AV$1),ISNA($A361)),NA(),'临-燃尽0'!CG362)</f>
        <v>#N/A</v>
      </c>
      <c r="AW361" s="8" t="e">
        <f>IF(OR(ISNA(AW$1),ISNA($A361)),NA(),'临-燃尽0'!CH362)</f>
        <v>#N/A</v>
      </c>
      <c r="AX361" s="8" t="e">
        <f>IF(OR(ISNA(AX$1),ISNA($A361)),NA(),'临-燃尽0'!CI362)</f>
        <v>#N/A</v>
      </c>
      <c r="AY361" s="8" t="e">
        <f>IF(OR(ISNA(AY$1),ISNA($A361)),NA(),'临-燃尽0'!CJ362)</f>
        <v>#N/A</v>
      </c>
      <c r="AZ361" s="8" t="e">
        <f>IF(OR(ISNA(AZ$1),ISNA($A361)),NA(),'临-燃尽0'!CK362)</f>
        <v>#N/A</v>
      </c>
    </row>
    <row r="362" spans="1:52">
      <c r="A362" s="8" t="e">
        <f>IF(OR('临-燃尽0'!AL363="",'临-燃尽0'!AL363="总计"),NA(),'临-燃尽0'!AL363)</f>
        <v>#N/A</v>
      </c>
      <c r="B362" s="8" t="e">
        <f>IF(ISNA($A362),NA(),'临-燃尽0'!AM363)</f>
        <v>#N/A</v>
      </c>
      <c r="C362" s="8" t="e">
        <f>IF(ISNA($A362),NA(),'临-燃尽0'!AN363)</f>
        <v>#N/A</v>
      </c>
      <c r="D362" s="8" t="e">
        <f>IF(ISNA($A362),NA(),'临-燃尽0'!AO363)</f>
        <v>#N/A</v>
      </c>
      <c r="E362" s="8" t="e">
        <f>IF(OR(ISNA(E$1),ISNA($A362)),NA(),'临-燃尽0'!AP363)</f>
        <v>#N/A</v>
      </c>
      <c r="F362" s="8" t="e">
        <f>IF(OR(ISNA(F$1),ISNA($A362)),NA(),'临-燃尽0'!AQ363)</f>
        <v>#N/A</v>
      </c>
      <c r="G362" s="8" t="e">
        <f>IF(OR(ISNA(G$1),ISNA($A362)),NA(),'临-燃尽0'!AR363)</f>
        <v>#N/A</v>
      </c>
      <c r="H362" s="8" t="e">
        <f>IF(OR(ISNA(H$1),ISNA($A362)),NA(),'临-燃尽0'!AS363)</f>
        <v>#N/A</v>
      </c>
      <c r="I362" s="8" t="e">
        <f>IF(OR(ISNA(I$1),ISNA($A362)),NA(),'临-燃尽0'!AT363)</f>
        <v>#N/A</v>
      </c>
      <c r="J362" s="8" t="e">
        <f>IF(OR(ISNA(J$1),ISNA($A362)),NA(),'临-燃尽0'!AU363)</f>
        <v>#N/A</v>
      </c>
      <c r="K362" s="8" t="e">
        <f>IF(OR(ISNA(K$1),ISNA($A362)),NA(),'临-燃尽0'!AV363)</f>
        <v>#N/A</v>
      </c>
      <c r="L362" s="8" t="e">
        <f>IF(OR(ISNA(L$1),ISNA($A362)),NA(),'临-燃尽0'!AW363)</f>
        <v>#N/A</v>
      </c>
      <c r="M362" s="8" t="e">
        <f>IF(OR(ISNA(M$1),ISNA($A362)),NA(),'临-燃尽0'!AX363)</f>
        <v>#N/A</v>
      </c>
      <c r="N362" s="8" t="e">
        <f>IF(OR(ISNA(N$1),ISNA($A362)),NA(),'临-燃尽0'!AY363)</f>
        <v>#N/A</v>
      </c>
      <c r="O362" s="8" t="e">
        <f>IF(OR(ISNA(O$1),ISNA($A362)),NA(),'临-燃尽0'!AZ363)</f>
        <v>#N/A</v>
      </c>
      <c r="P362" s="8" t="e">
        <f>IF(OR(ISNA(P$1),ISNA($A362)),NA(),'临-燃尽0'!BA363)</f>
        <v>#N/A</v>
      </c>
      <c r="Q362" s="8" t="e">
        <f>IF(OR(ISNA(Q$1),ISNA($A362)),NA(),'临-燃尽0'!BB363)</f>
        <v>#N/A</v>
      </c>
      <c r="R362" s="8" t="e">
        <f>IF(OR(ISNA(R$1),ISNA($A362)),NA(),'临-燃尽0'!BC363)</f>
        <v>#N/A</v>
      </c>
      <c r="S362" s="8" t="e">
        <f>IF(OR(ISNA(S$1),ISNA($A362)),NA(),'临-燃尽0'!BD363)</f>
        <v>#N/A</v>
      </c>
      <c r="T362" s="8" t="e">
        <f>IF(OR(ISNA(T$1),ISNA($A362)),NA(),'临-燃尽0'!BE363)</f>
        <v>#N/A</v>
      </c>
      <c r="U362" s="8" t="e">
        <f>IF(OR(ISNA(U$1),ISNA($A362)),NA(),'临-燃尽0'!BF363)</f>
        <v>#N/A</v>
      </c>
      <c r="V362" s="8" t="e">
        <f>IF(OR(ISNA(V$1),ISNA($A362)),NA(),'临-燃尽0'!BG363)</f>
        <v>#N/A</v>
      </c>
      <c r="W362" s="8" t="e">
        <f>IF(OR(ISNA(W$1),ISNA($A362)),NA(),'临-燃尽0'!BH363)</f>
        <v>#N/A</v>
      </c>
      <c r="X362" s="8" t="e">
        <f>IF(OR(ISNA(X$1),ISNA($A362)),NA(),'临-燃尽0'!BI363)</f>
        <v>#N/A</v>
      </c>
      <c r="Y362" s="8" t="e">
        <f>IF(OR(ISNA(Y$1),ISNA($A362)),NA(),'临-燃尽0'!BJ363)</f>
        <v>#N/A</v>
      </c>
      <c r="Z362" s="8" t="e">
        <f>IF(OR(ISNA(Z$1),ISNA($A362)),NA(),'临-燃尽0'!BK363)</f>
        <v>#N/A</v>
      </c>
      <c r="AA362" s="8" t="e">
        <f>IF(OR(ISNA(AA$1),ISNA($A362)),NA(),'临-燃尽0'!BL363)</f>
        <v>#N/A</v>
      </c>
      <c r="AB362" s="8" t="e">
        <f>IF(OR(ISNA(AB$1),ISNA($A362)),NA(),'临-燃尽0'!BM363)</f>
        <v>#N/A</v>
      </c>
      <c r="AC362" s="8" t="e">
        <f>IF(OR(ISNA(AC$1),ISNA($A362)),NA(),'临-燃尽0'!BN363)</f>
        <v>#N/A</v>
      </c>
      <c r="AD362" s="8" t="e">
        <f>IF(OR(ISNA(AD$1),ISNA($A362)),NA(),'临-燃尽0'!BO363)</f>
        <v>#N/A</v>
      </c>
      <c r="AE362" s="8" t="e">
        <f>IF(OR(ISNA(AE$1),ISNA($A362)),NA(),'临-燃尽0'!BP363)</f>
        <v>#N/A</v>
      </c>
      <c r="AF362" s="8" t="e">
        <f>IF(OR(ISNA(AF$1),ISNA($A362)),NA(),'临-燃尽0'!BQ363)</f>
        <v>#N/A</v>
      </c>
      <c r="AG362" s="8" t="e">
        <f>IF(OR(ISNA(AG$1),ISNA($A362)),NA(),'临-燃尽0'!BR363)</f>
        <v>#N/A</v>
      </c>
      <c r="AH362" s="8" t="e">
        <f>IF(OR(ISNA(AH$1),ISNA($A362)),NA(),'临-燃尽0'!BS363)</f>
        <v>#N/A</v>
      </c>
      <c r="AI362" s="8" t="e">
        <f>IF(OR(ISNA(AI$1),ISNA($A362)),NA(),'临-燃尽0'!BT363)</f>
        <v>#N/A</v>
      </c>
      <c r="AJ362" s="8" t="e">
        <f>IF(OR(ISNA(AJ$1),ISNA($A362)),NA(),'临-燃尽0'!BU363)</f>
        <v>#N/A</v>
      </c>
      <c r="AK362" s="8" t="e">
        <f>IF(OR(ISNA(AK$1),ISNA($A362)),NA(),'临-燃尽0'!BV363)</f>
        <v>#N/A</v>
      </c>
      <c r="AL362" s="8" t="e">
        <f>IF(OR(ISNA(AL$1),ISNA($A362)),NA(),'临-燃尽0'!BW363)</f>
        <v>#N/A</v>
      </c>
      <c r="AM362" s="8" t="e">
        <f>IF(OR(ISNA(AM$1),ISNA($A362)),NA(),'临-燃尽0'!BX363)</f>
        <v>#N/A</v>
      </c>
      <c r="AN362" s="8" t="e">
        <f>IF(OR(ISNA(AN$1),ISNA($A362)),NA(),'临-燃尽0'!BY363)</f>
        <v>#N/A</v>
      </c>
      <c r="AO362" s="8" t="e">
        <f>IF(OR(ISNA(AO$1),ISNA($A362)),NA(),'临-燃尽0'!BZ363)</f>
        <v>#N/A</v>
      </c>
      <c r="AP362" s="8" t="e">
        <f>IF(OR(ISNA(AP$1),ISNA($A362)),NA(),'临-燃尽0'!CA363)</f>
        <v>#N/A</v>
      </c>
      <c r="AQ362" s="8" t="e">
        <f>IF(OR(ISNA(AQ$1),ISNA($A362)),NA(),'临-燃尽0'!CB363)</f>
        <v>#N/A</v>
      </c>
      <c r="AR362" s="8" t="e">
        <f>IF(OR(ISNA(AR$1),ISNA($A362)),NA(),'临-燃尽0'!CC363)</f>
        <v>#N/A</v>
      </c>
      <c r="AS362" s="8" t="e">
        <f>IF(OR(ISNA(AS$1),ISNA($A362)),NA(),'临-燃尽0'!CD363)</f>
        <v>#N/A</v>
      </c>
      <c r="AT362" s="8" t="e">
        <f>IF(OR(ISNA(AT$1),ISNA($A362)),NA(),'临-燃尽0'!CE363)</f>
        <v>#N/A</v>
      </c>
      <c r="AU362" s="8" t="e">
        <f>IF(OR(ISNA(AU$1),ISNA($A362)),NA(),'临-燃尽0'!CF363)</f>
        <v>#N/A</v>
      </c>
      <c r="AV362" s="8" t="e">
        <f>IF(OR(ISNA(AV$1),ISNA($A362)),NA(),'临-燃尽0'!CG363)</f>
        <v>#N/A</v>
      </c>
      <c r="AW362" s="8" t="e">
        <f>IF(OR(ISNA(AW$1),ISNA($A362)),NA(),'临-燃尽0'!CH363)</f>
        <v>#N/A</v>
      </c>
      <c r="AX362" s="8" t="e">
        <f>IF(OR(ISNA(AX$1),ISNA($A362)),NA(),'临-燃尽0'!CI363)</f>
        <v>#N/A</v>
      </c>
      <c r="AY362" s="8" t="e">
        <f>IF(OR(ISNA(AY$1),ISNA($A362)),NA(),'临-燃尽0'!CJ363)</f>
        <v>#N/A</v>
      </c>
      <c r="AZ362" s="8" t="e">
        <f>IF(OR(ISNA(AZ$1),ISNA($A362)),NA(),'临-燃尽0'!CK363)</f>
        <v>#N/A</v>
      </c>
    </row>
    <row r="363" spans="1:52">
      <c r="A363" s="8" t="e">
        <f>IF(OR('临-燃尽0'!AL364="",'临-燃尽0'!AL364="总计"),NA(),'临-燃尽0'!AL364)</f>
        <v>#N/A</v>
      </c>
      <c r="B363" s="8" t="e">
        <f>IF(ISNA($A363),NA(),'临-燃尽0'!AM364)</f>
        <v>#N/A</v>
      </c>
      <c r="C363" s="8" t="e">
        <f>IF(ISNA($A363),NA(),'临-燃尽0'!AN364)</f>
        <v>#N/A</v>
      </c>
      <c r="D363" s="8" t="e">
        <f>IF(ISNA($A363),NA(),'临-燃尽0'!AO364)</f>
        <v>#N/A</v>
      </c>
      <c r="E363" s="8" t="e">
        <f>IF(OR(ISNA(E$1),ISNA($A363)),NA(),'临-燃尽0'!AP364)</f>
        <v>#N/A</v>
      </c>
      <c r="F363" s="8" t="e">
        <f>IF(OR(ISNA(F$1),ISNA($A363)),NA(),'临-燃尽0'!AQ364)</f>
        <v>#N/A</v>
      </c>
      <c r="G363" s="8" t="e">
        <f>IF(OR(ISNA(G$1),ISNA($A363)),NA(),'临-燃尽0'!AR364)</f>
        <v>#N/A</v>
      </c>
      <c r="H363" s="8" t="e">
        <f>IF(OR(ISNA(H$1),ISNA($A363)),NA(),'临-燃尽0'!AS364)</f>
        <v>#N/A</v>
      </c>
      <c r="I363" s="8" t="e">
        <f>IF(OR(ISNA(I$1),ISNA($A363)),NA(),'临-燃尽0'!AT364)</f>
        <v>#N/A</v>
      </c>
      <c r="J363" s="8" t="e">
        <f>IF(OR(ISNA(J$1),ISNA($A363)),NA(),'临-燃尽0'!AU364)</f>
        <v>#N/A</v>
      </c>
      <c r="K363" s="8" t="e">
        <f>IF(OR(ISNA(K$1),ISNA($A363)),NA(),'临-燃尽0'!AV364)</f>
        <v>#N/A</v>
      </c>
      <c r="L363" s="8" t="e">
        <f>IF(OR(ISNA(L$1),ISNA($A363)),NA(),'临-燃尽0'!AW364)</f>
        <v>#N/A</v>
      </c>
      <c r="M363" s="8" t="e">
        <f>IF(OR(ISNA(M$1),ISNA($A363)),NA(),'临-燃尽0'!AX364)</f>
        <v>#N/A</v>
      </c>
      <c r="N363" s="8" t="e">
        <f>IF(OR(ISNA(N$1),ISNA($A363)),NA(),'临-燃尽0'!AY364)</f>
        <v>#N/A</v>
      </c>
      <c r="O363" s="8" t="e">
        <f>IF(OR(ISNA(O$1),ISNA($A363)),NA(),'临-燃尽0'!AZ364)</f>
        <v>#N/A</v>
      </c>
      <c r="P363" s="8" t="e">
        <f>IF(OR(ISNA(P$1),ISNA($A363)),NA(),'临-燃尽0'!BA364)</f>
        <v>#N/A</v>
      </c>
      <c r="Q363" s="8" t="e">
        <f>IF(OR(ISNA(Q$1),ISNA($A363)),NA(),'临-燃尽0'!BB364)</f>
        <v>#N/A</v>
      </c>
      <c r="R363" s="8" t="e">
        <f>IF(OR(ISNA(R$1),ISNA($A363)),NA(),'临-燃尽0'!BC364)</f>
        <v>#N/A</v>
      </c>
      <c r="S363" s="8" t="e">
        <f>IF(OR(ISNA(S$1),ISNA($A363)),NA(),'临-燃尽0'!BD364)</f>
        <v>#N/A</v>
      </c>
      <c r="T363" s="8" t="e">
        <f>IF(OR(ISNA(T$1),ISNA($A363)),NA(),'临-燃尽0'!BE364)</f>
        <v>#N/A</v>
      </c>
      <c r="U363" s="8" t="e">
        <f>IF(OR(ISNA(U$1),ISNA($A363)),NA(),'临-燃尽0'!BF364)</f>
        <v>#N/A</v>
      </c>
      <c r="V363" s="8" t="e">
        <f>IF(OR(ISNA(V$1),ISNA($A363)),NA(),'临-燃尽0'!BG364)</f>
        <v>#N/A</v>
      </c>
      <c r="W363" s="8" t="e">
        <f>IF(OR(ISNA(W$1),ISNA($A363)),NA(),'临-燃尽0'!BH364)</f>
        <v>#N/A</v>
      </c>
      <c r="X363" s="8" t="e">
        <f>IF(OR(ISNA(X$1),ISNA($A363)),NA(),'临-燃尽0'!BI364)</f>
        <v>#N/A</v>
      </c>
      <c r="Y363" s="8" t="e">
        <f>IF(OR(ISNA(Y$1),ISNA($A363)),NA(),'临-燃尽0'!BJ364)</f>
        <v>#N/A</v>
      </c>
      <c r="Z363" s="8" t="e">
        <f>IF(OR(ISNA(Z$1),ISNA($A363)),NA(),'临-燃尽0'!BK364)</f>
        <v>#N/A</v>
      </c>
      <c r="AA363" s="8" t="e">
        <f>IF(OR(ISNA(AA$1),ISNA($A363)),NA(),'临-燃尽0'!BL364)</f>
        <v>#N/A</v>
      </c>
      <c r="AB363" s="8" t="e">
        <f>IF(OR(ISNA(AB$1),ISNA($A363)),NA(),'临-燃尽0'!BM364)</f>
        <v>#N/A</v>
      </c>
      <c r="AC363" s="8" t="e">
        <f>IF(OR(ISNA(AC$1),ISNA($A363)),NA(),'临-燃尽0'!BN364)</f>
        <v>#N/A</v>
      </c>
      <c r="AD363" s="8" t="e">
        <f>IF(OR(ISNA(AD$1),ISNA($A363)),NA(),'临-燃尽0'!BO364)</f>
        <v>#N/A</v>
      </c>
      <c r="AE363" s="8" t="e">
        <f>IF(OR(ISNA(AE$1),ISNA($A363)),NA(),'临-燃尽0'!BP364)</f>
        <v>#N/A</v>
      </c>
      <c r="AF363" s="8" t="e">
        <f>IF(OR(ISNA(AF$1),ISNA($A363)),NA(),'临-燃尽0'!BQ364)</f>
        <v>#N/A</v>
      </c>
      <c r="AG363" s="8" t="e">
        <f>IF(OR(ISNA(AG$1),ISNA($A363)),NA(),'临-燃尽0'!BR364)</f>
        <v>#N/A</v>
      </c>
      <c r="AH363" s="8" t="e">
        <f>IF(OR(ISNA(AH$1),ISNA($A363)),NA(),'临-燃尽0'!BS364)</f>
        <v>#N/A</v>
      </c>
      <c r="AI363" s="8" t="e">
        <f>IF(OR(ISNA(AI$1),ISNA($A363)),NA(),'临-燃尽0'!BT364)</f>
        <v>#N/A</v>
      </c>
      <c r="AJ363" s="8" t="e">
        <f>IF(OR(ISNA(AJ$1),ISNA($A363)),NA(),'临-燃尽0'!BU364)</f>
        <v>#N/A</v>
      </c>
      <c r="AK363" s="8" t="e">
        <f>IF(OR(ISNA(AK$1),ISNA($A363)),NA(),'临-燃尽0'!BV364)</f>
        <v>#N/A</v>
      </c>
      <c r="AL363" s="8" t="e">
        <f>IF(OR(ISNA(AL$1),ISNA($A363)),NA(),'临-燃尽0'!BW364)</f>
        <v>#N/A</v>
      </c>
      <c r="AM363" s="8" t="e">
        <f>IF(OR(ISNA(AM$1),ISNA($A363)),NA(),'临-燃尽0'!BX364)</f>
        <v>#N/A</v>
      </c>
      <c r="AN363" s="8" t="e">
        <f>IF(OR(ISNA(AN$1),ISNA($A363)),NA(),'临-燃尽0'!BY364)</f>
        <v>#N/A</v>
      </c>
      <c r="AO363" s="8" t="e">
        <f>IF(OR(ISNA(AO$1),ISNA($A363)),NA(),'临-燃尽0'!BZ364)</f>
        <v>#N/A</v>
      </c>
      <c r="AP363" s="8" t="e">
        <f>IF(OR(ISNA(AP$1),ISNA($A363)),NA(),'临-燃尽0'!CA364)</f>
        <v>#N/A</v>
      </c>
      <c r="AQ363" s="8" t="e">
        <f>IF(OR(ISNA(AQ$1),ISNA($A363)),NA(),'临-燃尽0'!CB364)</f>
        <v>#N/A</v>
      </c>
      <c r="AR363" s="8" t="e">
        <f>IF(OR(ISNA(AR$1),ISNA($A363)),NA(),'临-燃尽0'!CC364)</f>
        <v>#N/A</v>
      </c>
      <c r="AS363" s="8" t="e">
        <f>IF(OR(ISNA(AS$1),ISNA($A363)),NA(),'临-燃尽0'!CD364)</f>
        <v>#N/A</v>
      </c>
      <c r="AT363" s="8" t="e">
        <f>IF(OR(ISNA(AT$1),ISNA($A363)),NA(),'临-燃尽0'!CE364)</f>
        <v>#N/A</v>
      </c>
      <c r="AU363" s="8" t="e">
        <f>IF(OR(ISNA(AU$1),ISNA($A363)),NA(),'临-燃尽0'!CF364)</f>
        <v>#N/A</v>
      </c>
      <c r="AV363" s="8" t="e">
        <f>IF(OR(ISNA(AV$1),ISNA($A363)),NA(),'临-燃尽0'!CG364)</f>
        <v>#N/A</v>
      </c>
      <c r="AW363" s="8" t="e">
        <f>IF(OR(ISNA(AW$1),ISNA($A363)),NA(),'临-燃尽0'!CH364)</f>
        <v>#N/A</v>
      </c>
      <c r="AX363" s="8" t="e">
        <f>IF(OR(ISNA(AX$1),ISNA($A363)),NA(),'临-燃尽0'!CI364)</f>
        <v>#N/A</v>
      </c>
      <c r="AY363" s="8" t="e">
        <f>IF(OR(ISNA(AY$1),ISNA($A363)),NA(),'临-燃尽0'!CJ364)</f>
        <v>#N/A</v>
      </c>
      <c r="AZ363" s="8" t="e">
        <f>IF(OR(ISNA(AZ$1),ISNA($A363)),NA(),'临-燃尽0'!CK364)</f>
        <v>#N/A</v>
      </c>
    </row>
    <row r="364" spans="1:52">
      <c r="A364" s="8" t="e">
        <f>IF(OR('临-燃尽0'!AL365="",'临-燃尽0'!AL365="总计"),NA(),'临-燃尽0'!AL365)</f>
        <v>#N/A</v>
      </c>
      <c r="B364" s="8" t="e">
        <f>IF(ISNA($A364),NA(),'临-燃尽0'!AM365)</f>
        <v>#N/A</v>
      </c>
      <c r="C364" s="8" t="e">
        <f>IF(ISNA($A364),NA(),'临-燃尽0'!AN365)</f>
        <v>#N/A</v>
      </c>
      <c r="D364" s="8" t="e">
        <f>IF(ISNA($A364),NA(),'临-燃尽0'!AO365)</f>
        <v>#N/A</v>
      </c>
      <c r="E364" s="8" t="e">
        <f>IF(OR(ISNA(E$1),ISNA($A364)),NA(),'临-燃尽0'!AP365)</f>
        <v>#N/A</v>
      </c>
      <c r="F364" s="8" t="e">
        <f>IF(OR(ISNA(F$1),ISNA($A364)),NA(),'临-燃尽0'!AQ365)</f>
        <v>#N/A</v>
      </c>
      <c r="G364" s="8" t="e">
        <f>IF(OR(ISNA(G$1),ISNA($A364)),NA(),'临-燃尽0'!AR365)</f>
        <v>#N/A</v>
      </c>
      <c r="H364" s="8" t="e">
        <f>IF(OR(ISNA(H$1),ISNA($A364)),NA(),'临-燃尽0'!AS365)</f>
        <v>#N/A</v>
      </c>
      <c r="I364" s="8" t="e">
        <f>IF(OR(ISNA(I$1),ISNA($A364)),NA(),'临-燃尽0'!AT365)</f>
        <v>#N/A</v>
      </c>
      <c r="J364" s="8" t="e">
        <f>IF(OR(ISNA(J$1),ISNA($A364)),NA(),'临-燃尽0'!AU365)</f>
        <v>#N/A</v>
      </c>
      <c r="K364" s="8" t="e">
        <f>IF(OR(ISNA(K$1),ISNA($A364)),NA(),'临-燃尽0'!AV365)</f>
        <v>#N/A</v>
      </c>
      <c r="L364" s="8" t="e">
        <f>IF(OR(ISNA(L$1),ISNA($A364)),NA(),'临-燃尽0'!AW365)</f>
        <v>#N/A</v>
      </c>
      <c r="M364" s="8" t="e">
        <f>IF(OR(ISNA(M$1),ISNA($A364)),NA(),'临-燃尽0'!AX365)</f>
        <v>#N/A</v>
      </c>
      <c r="N364" s="8" t="e">
        <f>IF(OR(ISNA(N$1),ISNA($A364)),NA(),'临-燃尽0'!AY365)</f>
        <v>#N/A</v>
      </c>
      <c r="O364" s="8" t="e">
        <f>IF(OR(ISNA(O$1),ISNA($A364)),NA(),'临-燃尽0'!AZ365)</f>
        <v>#N/A</v>
      </c>
      <c r="P364" s="8" t="e">
        <f>IF(OR(ISNA(P$1),ISNA($A364)),NA(),'临-燃尽0'!BA365)</f>
        <v>#N/A</v>
      </c>
      <c r="Q364" s="8" t="e">
        <f>IF(OR(ISNA(Q$1),ISNA($A364)),NA(),'临-燃尽0'!BB365)</f>
        <v>#N/A</v>
      </c>
      <c r="R364" s="8" t="e">
        <f>IF(OR(ISNA(R$1),ISNA($A364)),NA(),'临-燃尽0'!BC365)</f>
        <v>#N/A</v>
      </c>
      <c r="S364" s="8" t="e">
        <f>IF(OR(ISNA(S$1),ISNA($A364)),NA(),'临-燃尽0'!BD365)</f>
        <v>#N/A</v>
      </c>
      <c r="T364" s="8" t="e">
        <f>IF(OR(ISNA(T$1),ISNA($A364)),NA(),'临-燃尽0'!BE365)</f>
        <v>#N/A</v>
      </c>
      <c r="U364" s="8" t="e">
        <f>IF(OR(ISNA(U$1),ISNA($A364)),NA(),'临-燃尽0'!BF365)</f>
        <v>#N/A</v>
      </c>
      <c r="V364" s="8" t="e">
        <f>IF(OR(ISNA(V$1),ISNA($A364)),NA(),'临-燃尽0'!BG365)</f>
        <v>#N/A</v>
      </c>
      <c r="W364" s="8" t="e">
        <f>IF(OR(ISNA(W$1),ISNA($A364)),NA(),'临-燃尽0'!BH365)</f>
        <v>#N/A</v>
      </c>
      <c r="X364" s="8" t="e">
        <f>IF(OR(ISNA(X$1),ISNA($A364)),NA(),'临-燃尽0'!BI365)</f>
        <v>#N/A</v>
      </c>
      <c r="Y364" s="8" t="e">
        <f>IF(OR(ISNA(Y$1),ISNA($A364)),NA(),'临-燃尽0'!BJ365)</f>
        <v>#N/A</v>
      </c>
      <c r="Z364" s="8" t="e">
        <f>IF(OR(ISNA(Z$1),ISNA($A364)),NA(),'临-燃尽0'!BK365)</f>
        <v>#N/A</v>
      </c>
      <c r="AA364" s="8" t="e">
        <f>IF(OR(ISNA(AA$1),ISNA($A364)),NA(),'临-燃尽0'!BL365)</f>
        <v>#N/A</v>
      </c>
      <c r="AB364" s="8" t="e">
        <f>IF(OR(ISNA(AB$1),ISNA($A364)),NA(),'临-燃尽0'!BM365)</f>
        <v>#N/A</v>
      </c>
      <c r="AC364" s="8" t="e">
        <f>IF(OR(ISNA(AC$1),ISNA($A364)),NA(),'临-燃尽0'!BN365)</f>
        <v>#N/A</v>
      </c>
      <c r="AD364" s="8" t="e">
        <f>IF(OR(ISNA(AD$1),ISNA($A364)),NA(),'临-燃尽0'!BO365)</f>
        <v>#N/A</v>
      </c>
      <c r="AE364" s="8" t="e">
        <f>IF(OR(ISNA(AE$1),ISNA($A364)),NA(),'临-燃尽0'!BP365)</f>
        <v>#N/A</v>
      </c>
      <c r="AF364" s="8" t="e">
        <f>IF(OR(ISNA(AF$1),ISNA($A364)),NA(),'临-燃尽0'!BQ365)</f>
        <v>#N/A</v>
      </c>
      <c r="AG364" s="8" t="e">
        <f>IF(OR(ISNA(AG$1),ISNA($A364)),NA(),'临-燃尽0'!BR365)</f>
        <v>#N/A</v>
      </c>
      <c r="AH364" s="8" t="e">
        <f>IF(OR(ISNA(AH$1),ISNA($A364)),NA(),'临-燃尽0'!BS365)</f>
        <v>#N/A</v>
      </c>
      <c r="AI364" s="8" t="e">
        <f>IF(OR(ISNA(AI$1),ISNA($A364)),NA(),'临-燃尽0'!BT365)</f>
        <v>#N/A</v>
      </c>
      <c r="AJ364" s="8" t="e">
        <f>IF(OR(ISNA(AJ$1),ISNA($A364)),NA(),'临-燃尽0'!BU365)</f>
        <v>#N/A</v>
      </c>
      <c r="AK364" s="8" t="e">
        <f>IF(OR(ISNA(AK$1),ISNA($A364)),NA(),'临-燃尽0'!BV365)</f>
        <v>#N/A</v>
      </c>
      <c r="AL364" s="8" t="e">
        <f>IF(OR(ISNA(AL$1),ISNA($A364)),NA(),'临-燃尽0'!BW365)</f>
        <v>#N/A</v>
      </c>
      <c r="AM364" s="8" t="e">
        <f>IF(OR(ISNA(AM$1),ISNA($A364)),NA(),'临-燃尽0'!BX365)</f>
        <v>#N/A</v>
      </c>
      <c r="AN364" s="8" t="e">
        <f>IF(OR(ISNA(AN$1),ISNA($A364)),NA(),'临-燃尽0'!BY365)</f>
        <v>#N/A</v>
      </c>
      <c r="AO364" s="8" t="e">
        <f>IF(OR(ISNA(AO$1),ISNA($A364)),NA(),'临-燃尽0'!BZ365)</f>
        <v>#N/A</v>
      </c>
      <c r="AP364" s="8" t="e">
        <f>IF(OR(ISNA(AP$1),ISNA($A364)),NA(),'临-燃尽0'!CA365)</f>
        <v>#N/A</v>
      </c>
      <c r="AQ364" s="8" t="e">
        <f>IF(OR(ISNA(AQ$1),ISNA($A364)),NA(),'临-燃尽0'!CB365)</f>
        <v>#N/A</v>
      </c>
      <c r="AR364" s="8" t="e">
        <f>IF(OR(ISNA(AR$1),ISNA($A364)),NA(),'临-燃尽0'!CC365)</f>
        <v>#N/A</v>
      </c>
      <c r="AS364" s="8" t="e">
        <f>IF(OR(ISNA(AS$1),ISNA($A364)),NA(),'临-燃尽0'!CD365)</f>
        <v>#N/A</v>
      </c>
      <c r="AT364" s="8" t="e">
        <f>IF(OR(ISNA(AT$1),ISNA($A364)),NA(),'临-燃尽0'!CE365)</f>
        <v>#N/A</v>
      </c>
      <c r="AU364" s="8" t="e">
        <f>IF(OR(ISNA(AU$1),ISNA($A364)),NA(),'临-燃尽0'!CF365)</f>
        <v>#N/A</v>
      </c>
      <c r="AV364" s="8" t="e">
        <f>IF(OR(ISNA(AV$1),ISNA($A364)),NA(),'临-燃尽0'!CG365)</f>
        <v>#N/A</v>
      </c>
      <c r="AW364" s="8" t="e">
        <f>IF(OR(ISNA(AW$1),ISNA($A364)),NA(),'临-燃尽0'!CH365)</f>
        <v>#N/A</v>
      </c>
      <c r="AX364" s="8" t="e">
        <f>IF(OR(ISNA(AX$1),ISNA($A364)),NA(),'临-燃尽0'!CI365)</f>
        <v>#N/A</v>
      </c>
      <c r="AY364" s="8" t="e">
        <f>IF(OR(ISNA(AY$1),ISNA($A364)),NA(),'临-燃尽0'!CJ365)</f>
        <v>#N/A</v>
      </c>
      <c r="AZ364" s="8" t="e">
        <f>IF(OR(ISNA(AZ$1),ISNA($A364)),NA(),'临-燃尽0'!CK365)</f>
        <v>#N/A</v>
      </c>
    </row>
    <row r="365" spans="1:52">
      <c r="A365" s="8" t="e">
        <f>IF(OR('临-燃尽0'!AL366="",'临-燃尽0'!AL366="总计"),NA(),'临-燃尽0'!AL366)</f>
        <v>#N/A</v>
      </c>
      <c r="B365" s="8" t="e">
        <f>IF(ISNA($A365),NA(),'临-燃尽0'!AM366)</f>
        <v>#N/A</v>
      </c>
      <c r="C365" s="8" t="e">
        <f>IF(ISNA($A365),NA(),'临-燃尽0'!AN366)</f>
        <v>#N/A</v>
      </c>
      <c r="D365" s="8" t="e">
        <f>IF(ISNA($A365),NA(),'临-燃尽0'!AO366)</f>
        <v>#N/A</v>
      </c>
      <c r="E365" s="8" t="e">
        <f>IF(OR(ISNA(E$1),ISNA($A365)),NA(),'临-燃尽0'!AP366)</f>
        <v>#N/A</v>
      </c>
      <c r="F365" s="8" t="e">
        <f>IF(OR(ISNA(F$1),ISNA($A365)),NA(),'临-燃尽0'!AQ366)</f>
        <v>#N/A</v>
      </c>
      <c r="G365" s="8" t="e">
        <f>IF(OR(ISNA(G$1),ISNA($A365)),NA(),'临-燃尽0'!AR366)</f>
        <v>#N/A</v>
      </c>
      <c r="H365" s="8" t="e">
        <f>IF(OR(ISNA(H$1),ISNA($A365)),NA(),'临-燃尽0'!AS366)</f>
        <v>#N/A</v>
      </c>
      <c r="I365" s="8" t="e">
        <f>IF(OR(ISNA(I$1),ISNA($A365)),NA(),'临-燃尽0'!AT366)</f>
        <v>#N/A</v>
      </c>
      <c r="J365" s="8" t="e">
        <f>IF(OR(ISNA(J$1),ISNA($A365)),NA(),'临-燃尽0'!AU366)</f>
        <v>#N/A</v>
      </c>
      <c r="K365" s="8" t="e">
        <f>IF(OR(ISNA(K$1),ISNA($A365)),NA(),'临-燃尽0'!AV366)</f>
        <v>#N/A</v>
      </c>
      <c r="L365" s="8" t="e">
        <f>IF(OR(ISNA(L$1),ISNA($A365)),NA(),'临-燃尽0'!AW366)</f>
        <v>#N/A</v>
      </c>
      <c r="M365" s="8" t="e">
        <f>IF(OR(ISNA(M$1),ISNA($A365)),NA(),'临-燃尽0'!AX366)</f>
        <v>#N/A</v>
      </c>
      <c r="N365" s="8" t="e">
        <f>IF(OR(ISNA(N$1),ISNA($A365)),NA(),'临-燃尽0'!AY366)</f>
        <v>#N/A</v>
      </c>
      <c r="O365" s="8" t="e">
        <f>IF(OR(ISNA(O$1),ISNA($A365)),NA(),'临-燃尽0'!AZ366)</f>
        <v>#N/A</v>
      </c>
      <c r="P365" s="8" t="e">
        <f>IF(OR(ISNA(P$1),ISNA($A365)),NA(),'临-燃尽0'!BA366)</f>
        <v>#N/A</v>
      </c>
      <c r="Q365" s="8" t="e">
        <f>IF(OR(ISNA(Q$1),ISNA($A365)),NA(),'临-燃尽0'!BB366)</f>
        <v>#N/A</v>
      </c>
      <c r="R365" s="8" t="e">
        <f>IF(OR(ISNA(R$1),ISNA($A365)),NA(),'临-燃尽0'!BC366)</f>
        <v>#N/A</v>
      </c>
      <c r="S365" s="8" t="e">
        <f>IF(OR(ISNA(S$1),ISNA($A365)),NA(),'临-燃尽0'!BD366)</f>
        <v>#N/A</v>
      </c>
      <c r="T365" s="8" t="e">
        <f>IF(OR(ISNA(T$1),ISNA($A365)),NA(),'临-燃尽0'!BE366)</f>
        <v>#N/A</v>
      </c>
      <c r="U365" s="8" t="e">
        <f>IF(OR(ISNA(U$1),ISNA($A365)),NA(),'临-燃尽0'!BF366)</f>
        <v>#N/A</v>
      </c>
      <c r="V365" s="8" t="e">
        <f>IF(OR(ISNA(V$1),ISNA($A365)),NA(),'临-燃尽0'!BG366)</f>
        <v>#N/A</v>
      </c>
      <c r="W365" s="8" t="e">
        <f>IF(OR(ISNA(W$1),ISNA($A365)),NA(),'临-燃尽0'!BH366)</f>
        <v>#N/A</v>
      </c>
      <c r="X365" s="8" t="e">
        <f>IF(OR(ISNA(X$1),ISNA($A365)),NA(),'临-燃尽0'!BI366)</f>
        <v>#N/A</v>
      </c>
      <c r="Y365" s="8" t="e">
        <f>IF(OR(ISNA(Y$1),ISNA($A365)),NA(),'临-燃尽0'!BJ366)</f>
        <v>#N/A</v>
      </c>
      <c r="Z365" s="8" t="e">
        <f>IF(OR(ISNA(Z$1),ISNA($A365)),NA(),'临-燃尽0'!BK366)</f>
        <v>#N/A</v>
      </c>
      <c r="AA365" s="8" t="e">
        <f>IF(OR(ISNA(AA$1),ISNA($A365)),NA(),'临-燃尽0'!BL366)</f>
        <v>#N/A</v>
      </c>
      <c r="AB365" s="8" t="e">
        <f>IF(OR(ISNA(AB$1),ISNA($A365)),NA(),'临-燃尽0'!BM366)</f>
        <v>#N/A</v>
      </c>
      <c r="AC365" s="8" t="e">
        <f>IF(OR(ISNA(AC$1),ISNA($A365)),NA(),'临-燃尽0'!BN366)</f>
        <v>#N/A</v>
      </c>
      <c r="AD365" s="8" t="e">
        <f>IF(OR(ISNA(AD$1),ISNA($A365)),NA(),'临-燃尽0'!BO366)</f>
        <v>#N/A</v>
      </c>
      <c r="AE365" s="8" t="e">
        <f>IF(OR(ISNA(AE$1),ISNA($A365)),NA(),'临-燃尽0'!BP366)</f>
        <v>#N/A</v>
      </c>
      <c r="AF365" s="8" t="e">
        <f>IF(OR(ISNA(AF$1),ISNA($A365)),NA(),'临-燃尽0'!BQ366)</f>
        <v>#N/A</v>
      </c>
      <c r="AG365" s="8" t="e">
        <f>IF(OR(ISNA(AG$1),ISNA($A365)),NA(),'临-燃尽0'!BR366)</f>
        <v>#N/A</v>
      </c>
      <c r="AH365" s="8" t="e">
        <f>IF(OR(ISNA(AH$1),ISNA($A365)),NA(),'临-燃尽0'!BS366)</f>
        <v>#N/A</v>
      </c>
      <c r="AI365" s="8" t="e">
        <f>IF(OR(ISNA(AI$1),ISNA($A365)),NA(),'临-燃尽0'!BT366)</f>
        <v>#N/A</v>
      </c>
      <c r="AJ365" s="8" t="e">
        <f>IF(OR(ISNA(AJ$1),ISNA($A365)),NA(),'临-燃尽0'!BU366)</f>
        <v>#N/A</v>
      </c>
      <c r="AK365" s="8" t="e">
        <f>IF(OR(ISNA(AK$1),ISNA($A365)),NA(),'临-燃尽0'!BV366)</f>
        <v>#N/A</v>
      </c>
      <c r="AL365" s="8" t="e">
        <f>IF(OR(ISNA(AL$1),ISNA($A365)),NA(),'临-燃尽0'!BW366)</f>
        <v>#N/A</v>
      </c>
      <c r="AM365" s="8" t="e">
        <f>IF(OR(ISNA(AM$1),ISNA($A365)),NA(),'临-燃尽0'!BX366)</f>
        <v>#N/A</v>
      </c>
      <c r="AN365" s="8" t="e">
        <f>IF(OR(ISNA(AN$1),ISNA($A365)),NA(),'临-燃尽0'!BY366)</f>
        <v>#N/A</v>
      </c>
      <c r="AO365" s="8" t="e">
        <f>IF(OR(ISNA(AO$1),ISNA($A365)),NA(),'临-燃尽0'!BZ366)</f>
        <v>#N/A</v>
      </c>
      <c r="AP365" s="8" t="e">
        <f>IF(OR(ISNA(AP$1),ISNA($A365)),NA(),'临-燃尽0'!CA366)</f>
        <v>#N/A</v>
      </c>
      <c r="AQ365" s="8" t="e">
        <f>IF(OR(ISNA(AQ$1),ISNA($A365)),NA(),'临-燃尽0'!CB366)</f>
        <v>#N/A</v>
      </c>
      <c r="AR365" s="8" t="e">
        <f>IF(OR(ISNA(AR$1),ISNA($A365)),NA(),'临-燃尽0'!CC366)</f>
        <v>#N/A</v>
      </c>
      <c r="AS365" s="8" t="e">
        <f>IF(OR(ISNA(AS$1),ISNA($A365)),NA(),'临-燃尽0'!CD366)</f>
        <v>#N/A</v>
      </c>
      <c r="AT365" s="8" t="e">
        <f>IF(OR(ISNA(AT$1),ISNA($A365)),NA(),'临-燃尽0'!CE366)</f>
        <v>#N/A</v>
      </c>
      <c r="AU365" s="8" t="e">
        <f>IF(OR(ISNA(AU$1),ISNA($A365)),NA(),'临-燃尽0'!CF366)</f>
        <v>#N/A</v>
      </c>
      <c r="AV365" s="8" t="e">
        <f>IF(OR(ISNA(AV$1),ISNA($A365)),NA(),'临-燃尽0'!CG366)</f>
        <v>#N/A</v>
      </c>
      <c r="AW365" s="8" t="e">
        <f>IF(OR(ISNA(AW$1),ISNA($A365)),NA(),'临-燃尽0'!CH366)</f>
        <v>#N/A</v>
      </c>
      <c r="AX365" s="8" t="e">
        <f>IF(OR(ISNA(AX$1),ISNA($A365)),NA(),'临-燃尽0'!CI366)</f>
        <v>#N/A</v>
      </c>
      <c r="AY365" s="8" t="e">
        <f>IF(OR(ISNA(AY$1),ISNA($A365)),NA(),'临-燃尽0'!CJ366)</f>
        <v>#N/A</v>
      </c>
      <c r="AZ365" s="8" t="e">
        <f>IF(OR(ISNA(AZ$1),ISNA($A365)),NA(),'临-燃尽0'!CK366)</f>
        <v>#N/A</v>
      </c>
    </row>
    <row r="366" spans="1:52">
      <c r="A366" s="8" t="e">
        <f>IF(OR('临-燃尽0'!AL367="",'临-燃尽0'!AL367="总计"),NA(),'临-燃尽0'!AL367)</f>
        <v>#N/A</v>
      </c>
      <c r="B366" s="8" t="e">
        <f>IF(ISNA($A366),NA(),'临-燃尽0'!AM367)</f>
        <v>#N/A</v>
      </c>
      <c r="C366" s="8" t="e">
        <f>IF(ISNA($A366),NA(),'临-燃尽0'!AN367)</f>
        <v>#N/A</v>
      </c>
      <c r="D366" s="8" t="e">
        <f>IF(ISNA($A366),NA(),'临-燃尽0'!AO367)</f>
        <v>#N/A</v>
      </c>
      <c r="E366" s="8" t="e">
        <f>IF(OR(ISNA(E$1),ISNA($A366)),NA(),'临-燃尽0'!AP367)</f>
        <v>#N/A</v>
      </c>
      <c r="F366" s="8" t="e">
        <f>IF(OR(ISNA(F$1),ISNA($A366)),NA(),'临-燃尽0'!AQ367)</f>
        <v>#N/A</v>
      </c>
      <c r="G366" s="8" t="e">
        <f>IF(OR(ISNA(G$1),ISNA($A366)),NA(),'临-燃尽0'!AR367)</f>
        <v>#N/A</v>
      </c>
      <c r="H366" s="8" t="e">
        <f>IF(OR(ISNA(H$1),ISNA($A366)),NA(),'临-燃尽0'!AS367)</f>
        <v>#N/A</v>
      </c>
      <c r="I366" s="8" t="e">
        <f>IF(OR(ISNA(I$1),ISNA($A366)),NA(),'临-燃尽0'!AT367)</f>
        <v>#N/A</v>
      </c>
      <c r="J366" s="8" t="e">
        <f>IF(OR(ISNA(J$1),ISNA($A366)),NA(),'临-燃尽0'!AU367)</f>
        <v>#N/A</v>
      </c>
      <c r="K366" s="8" t="e">
        <f>IF(OR(ISNA(K$1),ISNA($A366)),NA(),'临-燃尽0'!AV367)</f>
        <v>#N/A</v>
      </c>
      <c r="L366" s="8" t="e">
        <f>IF(OR(ISNA(L$1),ISNA($A366)),NA(),'临-燃尽0'!AW367)</f>
        <v>#N/A</v>
      </c>
      <c r="M366" s="8" t="e">
        <f>IF(OR(ISNA(M$1),ISNA($A366)),NA(),'临-燃尽0'!AX367)</f>
        <v>#N/A</v>
      </c>
      <c r="N366" s="8" t="e">
        <f>IF(OR(ISNA(N$1),ISNA($A366)),NA(),'临-燃尽0'!AY367)</f>
        <v>#N/A</v>
      </c>
      <c r="O366" s="8" t="e">
        <f>IF(OR(ISNA(O$1),ISNA($A366)),NA(),'临-燃尽0'!AZ367)</f>
        <v>#N/A</v>
      </c>
      <c r="P366" s="8" t="e">
        <f>IF(OR(ISNA(P$1),ISNA($A366)),NA(),'临-燃尽0'!BA367)</f>
        <v>#N/A</v>
      </c>
      <c r="Q366" s="8" t="e">
        <f>IF(OR(ISNA(Q$1),ISNA($A366)),NA(),'临-燃尽0'!BB367)</f>
        <v>#N/A</v>
      </c>
      <c r="R366" s="8" t="e">
        <f>IF(OR(ISNA(R$1),ISNA($A366)),NA(),'临-燃尽0'!BC367)</f>
        <v>#N/A</v>
      </c>
      <c r="S366" s="8" t="e">
        <f>IF(OR(ISNA(S$1),ISNA($A366)),NA(),'临-燃尽0'!BD367)</f>
        <v>#N/A</v>
      </c>
      <c r="T366" s="8" t="e">
        <f>IF(OR(ISNA(T$1),ISNA($A366)),NA(),'临-燃尽0'!BE367)</f>
        <v>#N/A</v>
      </c>
      <c r="U366" s="8" t="e">
        <f>IF(OR(ISNA(U$1),ISNA($A366)),NA(),'临-燃尽0'!BF367)</f>
        <v>#N/A</v>
      </c>
      <c r="V366" s="8" t="e">
        <f>IF(OR(ISNA(V$1),ISNA($A366)),NA(),'临-燃尽0'!BG367)</f>
        <v>#N/A</v>
      </c>
      <c r="W366" s="8" t="e">
        <f>IF(OR(ISNA(W$1),ISNA($A366)),NA(),'临-燃尽0'!BH367)</f>
        <v>#N/A</v>
      </c>
      <c r="X366" s="8" t="e">
        <f>IF(OR(ISNA(X$1),ISNA($A366)),NA(),'临-燃尽0'!BI367)</f>
        <v>#N/A</v>
      </c>
      <c r="Y366" s="8" t="e">
        <f>IF(OR(ISNA(Y$1),ISNA($A366)),NA(),'临-燃尽0'!BJ367)</f>
        <v>#N/A</v>
      </c>
      <c r="Z366" s="8" t="e">
        <f>IF(OR(ISNA(Z$1),ISNA($A366)),NA(),'临-燃尽0'!BK367)</f>
        <v>#N/A</v>
      </c>
      <c r="AA366" s="8" t="e">
        <f>IF(OR(ISNA(AA$1),ISNA($A366)),NA(),'临-燃尽0'!BL367)</f>
        <v>#N/A</v>
      </c>
      <c r="AB366" s="8" t="e">
        <f>IF(OR(ISNA(AB$1),ISNA($A366)),NA(),'临-燃尽0'!BM367)</f>
        <v>#N/A</v>
      </c>
      <c r="AC366" s="8" t="e">
        <f>IF(OR(ISNA(AC$1),ISNA($A366)),NA(),'临-燃尽0'!BN367)</f>
        <v>#N/A</v>
      </c>
      <c r="AD366" s="8" t="e">
        <f>IF(OR(ISNA(AD$1),ISNA($A366)),NA(),'临-燃尽0'!BO367)</f>
        <v>#N/A</v>
      </c>
      <c r="AE366" s="8" t="e">
        <f>IF(OR(ISNA(AE$1),ISNA($A366)),NA(),'临-燃尽0'!BP367)</f>
        <v>#N/A</v>
      </c>
      <c r="AF366" s="8" t="e">
        <f>IF(OR(ISNA(AF$1),ISNA($A366)),NA(),'临-燃尽0'!BQ367)</f>
        <v>#N/A</v>
      </c>
      <c r="AG366" s="8" t="e">
        <f>IF(OR(ISNA(AG$1),ISNA($A366)),NA(),'临-燃尽0'!BR367)</f>
        <v>#N/A</v>
      </c>
      <c r="AH366" s="8" t="e">
        <f>IF(OR(ISNA(AH$1),ISNA($A366)),NA(),'临-燃尽0'!BS367)</f>
        <v>#N/A</v>
      </c>
      <c r="AI366" s="8" t="e">
        <f>IF(OR(ISNA(AI$1),ISNA($A366)),NA(),'临-燃尽0'!BT367)</f>
        <v>#N/A</v>
      </c>
      <c r="AJ366" s="8" t="e">
        <f>IF(OR(ISNA(AJ$1),ISNA($A366)),NA(),'临-燃尽0'!BU367)</f>
        <v>#N/A</v>
      </c>
      <c r="AK366" s="8" t="e">
        <f>IF(OR(ISNA(AK$1),ISNA($A366)),NA(),'临-燃尽0'!BV367)</f>
        <v>#N/A</v>
      </c>
      <c r="AL366" s="8" t="e">
        <f>IF(OR(ISNA(AL$1),ISNA($A366)),NA(),'临-燃尽0'!BW367)</f>
        <v>#N/A</v>
      </c>
      <c r="AM366" s="8" t="e">
        <f>IF(OR(ISNA(AM$1),ISNA($A366)),NA(),'临-燃尽0'!BX367)</f>
        <v>#N/A</v>
      </c>
      <c r="AN366" s="8" t="e">
        <f>IF(OR(ISNA(AN$1),ISNA($A366)),NA(),'临-燃尽0'!BY367)</f>
        <v>#N/A</v>
      </c>
      <c r="AO366" s="8" t="e">
        <f>IF(OR(ISNA(AO$1),ISNA($A366)),NA(),'临-燃尽0'!BZ367)</f>
        <v>#N/A</v>
      </c>
      <c r="AP366" s="8" t="e">
        <f>IF(OR(ISNA(AP$1),ISNA($A366)),NA(),'临-燃尽0'!CA367)</f>
        <v>#N/A</v>
      </c>
      <c r="AQ366" s="8" t="e">
        <f>IF(OR(ISNA(AQ$1),ISNA($A366)),NA(),'临-燃尽0'!CB367)</f>
        <v>#N/A</v>
      </c>
      <c r="AR366" s="8" t="e">
        <f>IF(OR(ISNA(AR$1),ISNA($A366)),NA(),'临-燃尽0'!CC367)</f>
        <v>#N/A</v>
      </c>
      <c r="AS366" s="8" t="e">
        <f>IF(OR(ISNA(AS$1),ISNA($A366)),NA(),'临-燃尽0'!CD367)</f>
        <v>#N/A</v>
      </c>
      <c r="AT366" s="8" t="e">
        <f>IF(OR(ISNA(AT$1),ISNA($A366)),NA(),'临-燃尽0'!CE367)</f>
        <v>#N/A</v>
      </c>
      <c r="AU366" s="8" t="e">
        <f>IF(OR(ISNA(AU$1),ISNA($A366)),NA(),'临-燃尽0'!CF367)</f>
        <v>#N/A</v>
      </c>
      <c r="AV366" s="8" t="e">
        <f>IF(OR(ISNA(AV$1),ISNA($A366)),NA(),'临-燃尽0'!CG367)</f>
        <v>#N/A</v>
      </c>
      <c r="AW366" s="8" t="e">
        <f>IF(OR(ISNA(AW$1),ISNA($A366)),NA(),'临-燃尽0'!CH367)</f>
        <v>#N/A</v>
      </c>
      <c r="AX366" s="8" t="e">
        <f>IF(OR(ISNA(AX$1),ISNA($A366)),NA(),'临-燃尽0'!CI367)</f>
        <v>#N/A</v>
      </c>
      <c r="AY366" s="8" t="e">
        <f>IF(OR(ISNA(AY$1),ISNA($A366)),NA(),'临-燃尽0'!CJ367)</f>
        <v>#N/A</v>
      </c>
      <c r="AZ366" s="8" t="e">
        <f>IF(OR(ISNA(AZ$1),ISNA($A366)),NA(),'临-燃尽0'!CK367)</f>
        <v>#N/A</v>
      </c>
    </row>
    <row r="367" spans="1:52">
      <c r="A367" s="8" t="e">
        <f>IF(OR('临-燃尽0'!AL368="",'临-燃尽0'!AL368="总计"),NA(),'临-燃尽0'!AL368)</f>
        <v>#N/A</v>
      </c>
      <c r="B367" s="8" t="e">
        <f>IF(ISNA($A367),NA(),'临-燃尽0'!AM368)</f>
        <v>#N/A</v>
      </c>
      <c r="C367" s="8" t="e">
        <f>IF(ISNA($A367),NA(),'临-燃尽0'!AN368)</f>
        <v>#N/A</v>
      </c>
      <c r="D367" s="8" t="e">
        <f>IF(ISNA($A367),NA(),'临-燃尽0'!AO368)</f>
        <v>#N/A</v>
      </c>
      <c r="E367" s="8" t="e">
        <f>IF(OR(ISNA(E$1),ISNA($A367)),NA(),'临-燃尽0'!AP368)</f>
        <v>#N/A</v>
      </c>
      <c r="F367" s="8" t="e">
        <f>IF(OR(ISNA(F$1),ISNA($A367)),NA(),'临-燃尽0'!AQ368)</f>
        <v>#N/A</v>
      </c>
      <c r="G367" s="8" t="e">
        <f>IF(OR(ISNA(G$1),ISNA($A367)),NA(),'临-燃尽0'!AR368)</f>
        <v>#N/A</v>
      </c>
      <c r="H367" s="8" t="e">
        <f>IF(OR(ISNA(H$1),ISNA($A367)),NA(),'临-燃尽0'!AS368)</f>
        <v>#N/A</v>
      </c>
      <c r="I367" s="8" t="e">
        <f>IF(OR(ISNA(I$1),ISNA($A367)),NA(),'临-燃尽0'!AT368)</f>
        <v>#N/A</v>
      </c>
      <c r="J367" s="8" t="e">
        <f>IF(OR(ISNA(J$1),ISNA($A367)),NA(),'临-燃尽0'!AU368)</f>
        <v>#N/A</v>
      </c>
      <c r="K367" s="8" t="e">
        <f>IF(OR(ISNA(K$1),ISNA($A367)),NA(),'临-燃尽0'!AV368)</f>
        <v>#N/A</v>
      </c>
      <c r="L367" s="8" t="e">
        <f>IF(OR(ISNA(L$1),ISNA($A367)),NA(),'临-燃尽0'!AW368)</f>
        <v>#N/A</v>
      </c>
      <c r="M367" s="8" t="e">
        <f>IF(OR(ISNA(M$1),ISNA($A367)),NA(),'临-燃尽0'!AX368)</f>
        <v>#N/A</v>
      </c>
      <c r="N367" s="8" t="e">
        <f>IF(OR(ISNA(N$1),ISNA($A367)),NA(),'临-燃尽0'!AY368)</f>
        <v>#N/A</v>
      </c>
      <c r="O367" s="8" t="e">
        <f>IF(OR(ISNA(O$1),ISNA($A367)),NA(),'临-燃尽0'!AZ368)</f>
        <v>#N/A</v>
      </c>
      <c r="P367" s="8" t="e">
        <f>IF(OR(ISNA(P$1),ISNA($A367)),NA(),'临-燃尽0'!BA368)</f>
        <v>#N/A</v>
      </c>
      <c r="Q367" s="8" t="e">
        <f>IF(OR(ISNA(Q$1),ISNA($A367)),NA(),'临-燃尽0'!BB368)</f>
        <v>#N/A</v>
      </c>
      <c r="R367" s="8" t="e">
        <f>IF(OR(ISNA(R$1),ISNA($A367)),NA(),'临-燃尽0'!BC368)</f>
        <v>#N/A</v>
      </c>
      <c r="S367" s="8" t="e">
        <f>IF(OR(ISNA(S$1),ISNA($A367)),NA(),'临-燃尽0'!BD368)</f>
        <v>#N/A</v>
      </c>
      <c r="T367" s="8" t="e">
        <f>IF(OR(ISNA(T$1),ISNA($A367)),NA(),'临-燃尽0'!BE368)</f>
        <v>#N/A</v>
      </c>
      <c r="U367" s="8" t="e">
        <f>IF(OR(ISNA(U$1),ISNA($A367)),NA(),'临-燃尽0'!BF368)</f>
        <v>#N/A</v>
      </c>
      <c r="V367" s="8" t="e">
        <f>IF(OR(ISNA(V$1),ISNA($A367)),NA(),'临-燃尽0'!BG368)</f>
        <v>#N/A</v>
      </c>
      <c r="W367" s="8" t="e">
        <f>IF(OR(ISNA(W$1),ISNA($A367)),NA(),'临-燃尽0'!BH368)</f>
        <v>#N/A</v>
      </c>
      <c r="X367" s="8" t="e">
        <f>IF(OR(ISNA(X$1),ISNA($A367)),NA(),'临-燃尽0'!BI368)</f>
        <v>#N/A</v>
      </c>
      <c r="Y367" s="8" t="e">
        <f>IF(OR(ISNA(Y$1),ISNA($A367)),NA(),'临-燃尽0'!BJ368)</f>
        <v>#N/A</v>
      </c>
      <c r="Z367" s="8" t="e">
        <f>IF(OR(ISNA(Z$1),ISNA($A367)),NA(),'临-燃尽0'!BK368)</f>
        <v>#N/A</v>
      </c>
      <c r="AA367" s="8" t="e">
        <f>IF(OR(ISNA(AA$1),ISNA($A367)),NA(),'临-燃尽0'!BL368)</f>
        <v>#N/A</v>
      </c>
      <c r="AB367" s="8" t="e">
        <f>IF(OR(ISNA(AB$1),ISNA($A367)),NA(),'临-燃尽0'!BM368)</f>
        <v>#N/A</v>
      </c>
      <c r="AC367" s="8" t="e">
        <f>IF(OR(ISNA(AC$1),ISNA($A367)),NA(),'临-燃尽0'!BN368)</f>
        <v>#N/A</v>
      </c>
      <c r="AD367" s="8" t="e">
        <f>IF(OR(ISNA(AD$1),ISNA($A367)),NA(),'临-燃尽0'!BO368)</f>
        <v>#N/A</v>
      </c>
      <c r="AE367" s="8" t="e">
        <f>IF(OR(ISNA(AE$1),ISNA($A367)),NA(),'临-燃尽0'!BP368)</f>
        <v>#N/A</v>
      </c>
      <c r="AF367" s="8" t="e">
        <f>IF(OR(ISNA(AF$1),ISNA($A367)),NA(),'临-燃尽0'!BQ368)</f>
        <v>#N/A</v>
      </c>
      <c r="AG367" s="8" t="e">
        <f>IF(OR(ISNA(AG$1),ISNA($A367)),NA(),'临-燃尽0'!BR368)</f>
        <v>#N/A</v>
      </c>
      <c r="AH367" s="8" t="e">
        <f>IF(OR(ISNA(AH$1),ISNA($A367)),NA(),'临-燃尽0'!BS368)</f>
        <v>#N/A</v>
      </c>
      <c r="AI367" s="8" t="e">
        <f>IF(OR(ISNA(AI$1),ISNA($A367)),NA(),'临-燃尽0'!BT368)</f>
        <v>#N/A</v>
      </c>
      <c r="AJ367" s="8" t="e">
        <f>IF(OR(ISNA(AJ$1),ISNA($A367)),NA(),'临-燃尽0'!BU368)</f>
        <v>#N/A</v>
      </c>
      <c r="AK367" s="8" t="e">
        <f>IF(OR(ISNA(AK$1),ISNA($A367)),NA(),'临-燃尽0'!BV368)</f>
        <v>#N/A</v>
      </c>
      <c r="AL367" s="8" t="e">
        <f>IF(OR(ISNA(AL$1),ISNA($A367)),NA(),'临-燃尽0'!BW368)</f>
        <v>#N/A</v>
      </c>
      <c r="AM367" s="8" t="e">
        <f>IF(OR(ISNA(AM$1),ISNA($A367)),NA(),'临-燃尽0'!BX368)</f>
        <v>#N/A</v>
      </c>
      <c r="AN367" s="8" t="e">
        <f>IF(OR(ISNA(AN$1),ISNA($A367)),NA(),'临-燃尽0'!BY368)</f>
        <v>#N/A</v>
      </c>
      <c r="AO367" s="8" t="e">
        <f>IF(OR(ISNA(AO$1),ISNA($A367)),NA(),'临-燃尽0'!BZ368)</f>
        <v>#N/A</v>
      </c>
      <c r="AP367" s="8" t="e">
        <f>IF(OR(ISNA(AP$1),ISNA($A367)),NA(),'临-燃尽0'!CA368)</f>
        <v>#N/A</v>
      </c>
      <c r="AQ367" s="8" t="e">
        <f>IF(OR(ISNA(AQ$1),ISNA($A367)),NA(),'临-燃尽0'!CB368)</f>
        <v>#N/A</v>
      </c>
      <c r="AR367" s="8" t="e">
        <f>IF(OR(ISNA(AR$1),ISNA($A367)),NA(),'临-燃尽0'!CC368)</f>
        <v>#N/A</v>
      </c>
      <c r="AS367" s="8" t="e">
        <f>IF(OR(ISNA(AS$1),ISNA($A367)),NA(),'临-燃尽0'!CD368)</f>
        <v>#N/A</v>
      </c>
      <c r="AT367" s="8" t="e">
        <f>IF(OR(ISNA(AT$1),ISNA($A367)),NA(),'临-燃尽0'!CE368)</f>
        <v>#N/A</v>
      </c>
      <c r="AU367" s="8" t="e">
        <f>IF(OR(ISNA(AU$1),ISNA($A367)),NA(),'临-燃尽0'!CF368)</f>
        <v>#N/A</v>
      </c>
      <c r="AV367" s="8" t="e">
        <f>IF(OR(ISNA(AV$1),ISNA($A367)),NA(),'临-燃尽0'!CG368)</f>
        <v>#N/A</v>
      </c>
      <c r="AW367" s="8" t="e">
        <f>IF(OR(ISNA(AW$1),ISNA($A367)),NA(),'临-燃尽0'!CH368)</f>
        <v>#N/A</v>
      </c>
      <c r="AX367" s="8" t="e">
        <f>IF(OR(ISNA(AX$1),ISNA($A367)),NA(),'临-燃尽0'!CI368)</f>
        <v>#N/A</v>
      </c>
      <c r="AY367" s="8" t="e">
        <f>IF(OR(ISNA(AY$1),ISNA($A367)),NA(),'临-燃尽0'!CJ368)</f>
        <v>#N/A</v>
      </c>
      <c r="AZ367" s="8" t="e">
        <f>IF(OR(ISNA(AZ$1),ISNA($A367)),NA(),'临-燃尽0'!CK368)</f>
        <v>#N/A</v>
      </c>
    </row>
    <row r="368" spans="1:52">
      <c r="A368" s="8" t="e">
        <f>IF(OR('临-燃尽0'!AL369="",'临-燃尽0'!AL369="总计"),NA(),'临-燃尽0'!AL369)</f>
        <v>#N/A</v>
      </c>
      <c r="B368" s="8" t="e">
        <f>IF(ISNA($A368),NA(),'临-燃尽0'!AM369)</f>
        <v>#N/A</v>
      </c>
      <c r="C368" s="8" t="e">
        <f>IF(ISNA($A368),NA(),'临-燃尽0'!AN369)</f>
        <v>#N/A</v>
      </c>
      <c r="D368" s="8" t="e">
        <f>IF(ISNA($A368),NA(),'临-燃尽0'!AO369)</f>
        <v>#N/A</v>
      </c>
      <c r="E368" s="8" t="e">
        <f>IF(OR(ISNA(E$1),ISNA($A368)),NA(),'临-燃尽0'!AP369)</f>
        <v>#N/A</v>
      </c>
      <c r="F368" s="8" t="e">
        <f>IF(OR(ISNA(F$1),ISNA($A368)),NA(),'临-燃尽0'!AQ369)</f>
        <v>#N/A</v>
      </c>
      <c r="G368" s="8" t="e">
        <f>IF(OR(ISNA(G$1),ISNA($A368)),NA(),'临-燃尽0'!AR369)</f>
        <v>#N/A</v>
      </c>
      <c r="H368" s="8" t="e">
        <f>IF(OR(ISNA(H$1),ISNA($A368)),NA(),'临-燃尽0'!AS369)</f>
        <v>#N/A</v>
      </c>
      <c r="I368" s="8" t="e">
        <f>IF(OR(ISNA(I$1),ISNA($A368)),NA(),'临-燃尽0'!AT369)</f>
        <v>#N/A</v>
      </c>
      <c r="J368" s="8" t="e">
        <f>IF(OR(ISNA(J$1),ISNA($A368)),NA(),'临-燃尽0'!AU369)</f>
        <v>#N/A</v>
      </c>
      <c r="K368" s="8" t="e">
        <f>IF(OR(ISNA(K$1),ISNA($A368)),NA(),'临-燃尽0'!AV369)</f>
        <v>#N/A</v>
      </c>
      <c r="L368" s="8" t="e">
        <f>IF(OR(ISNA(L$1),ISNA($A368)),NA(),'临-燃尽0'!AW369)</f>
        <v>#N/A</v>
      </c>
      <c r="M368" s="8" t="e">
        <f>IF(OR(ISNA(M$1),ISNA($A368)),NA(),'临-燃尽0'!AX369)</f>
        <v>#N/A</v>
      </c>
      <c r="N368" s="8" t="e">
        <f>IF(OR(ISNA(N$1),ISNA($A368)),NA(),'临-燃尽0'!AY369)</f>
        <v>#N/A</v>
      </c>
      <c r="O368" s="8" t="e">
        <f>IF(OR(ISNA(O$1),ISNA($A368)),NA(),'临-燃尽0'!AZ369)</f>
        <v>#N/A</v>
      </c>
      <c r="P368" s="8" t="e">
        <f>IF(OR(ISNA(P$1),ISNA($A368)),NA(),'临-燃尽0'!BA369)</f>
        <v>#N/A</v>
      </c>
      <c r="Q368" s="8" t="e">
        <f>IF(OR(ISNA(Q$1),ISNA($A368)),NA(),'临-燃尽0'!BB369)</f>
        <v>#N/A</v>
      </c>
      <c r="R368" s="8" t="e">
        <f>IF(OR(ISNA(R$1),ISNA($A368)),NA(),'临-燃尽0'!BC369)</f>
        <v>#N/A</v>
      </c>
      <c r="S368" s="8" t="e">
        <f>IF(OR(ISNA(S$1),ISNA($A368)),NA(),'临-燃尽0'!BD369)</f>
        <v>#N/A</v>
      </c>
      <c r="T368" s="8" t="e">
        <f>IF(OR(ISNA(T$1),ISNA($A368)),NA(),'临-燃尽0'!BE369)</f>
        <v>#N/A</v>
      </c>
      <c r="U368" s="8" t="e">
        <f>IF(OR(ISNA(U$1),ISNA($A368)),NA(),'临-燃尽0'!BF369)</f>
        <v>#N/A</v>
      </c>
      <c r="V368" s="8" t="e">
        <f>IF(OR(ISNA(V$1),ISNA($A368)),NA(),'临-燃尽0'!BG369)</f>
        <v>#N/A</v>
      </c>
      <c r="W368" s="8" t="e">
        <f>IF(OR(ISNA(W$1),ISNA($A368)),NA(),'临-燃尽0'!BH369)</f>
        <v>#N/A</v>
      </c>
      <c r="X368" s="8" t="e">
        <f>IF(OR(ISNA(X$1),ISNA($A368)),NA(),'临-燃尽0'!BI369)</f>
        <v>#N/A</v>
      </c>
      <c r="Y368" s="8" t="e">
        <f>IF(OR(ISNA(Y$1),ISNA($A368)),NA(),'临-燃尽0'!BJ369)</f>
        <v>#N/A</v>
      </c>
      <c r="Z368" s="8" t="e">
        <f>IF(OR(ISNA(Z$1),ISNA($A368)),NA(),'临-燃尽0'!BK369)</f>
        <v>#N/A</v>
      </c>
      <c r="AA368" s="8" t="e">
        <f>IF(OR(ISNA(AA$1),ISNA($A368)),NA(),'临-燃尽0'!BL369)</f>
        <v>#N/A</v>
      </c>
      <c r="AB368" s="8" t="e">
        <f>IF(OR(ISNA(AB$1),ISNA($A368)),NA(),'临-燃尽0'!BM369)</f>
        <v>#N/A</v>
      </c>
      <c r="AC368" s="8" t="e">
        <f>IF(OR(ISNA(AC$1),ISNA($A368)),NA(),'临-燃尽0'!BN369)</f>
        <v>#N/A</v>
      </c>
      <c r="AD368" s="8" t="e">
        <f>IF(OR(ISNA(AD$1),ISNA($A368)),NA(),'临-燃尽0'!BO369)</f>
        <v>#N/A</v>
      </c>
      <c r="AE368" s="8" t="e">
        <f>IF(OR(ISNA(AE$1),ISNA($A368)),NA(),'临-燃尽0'!BP369)</f>
        <v>#N/A</v>
      </c>
      <c r="AF368" s="8" t="e">
        <f>IF(OR(ISNA(AF$1),ISNA($A368)),NA(),'临-燃尽0'!BQ369)</f>
        <v>#N/A</v>
      </c>
      <c r="AG368" s="8" t="e">
        <f>IF(OR(ISNA(AG$1),ISNA($A368)),NA(),'临-燃尽0'!BR369)</f>
        <v>#N/A</v>
      </c>
      <c r="AH368" s="8" t="e">
        <f>IF(OR(ISNA(AH$1),ISNA($A368)),NA(),'临-燃尽0'!BS369)</f>
        <v>#N/A</v>
      </c>
      <c r="AI368" s="8" t="e">
        <f>IF(OR(ISNA(AI$1),ISNA($A368)),NA(),'临-燃尽0'!BT369)</f>
        <v>#N/A</v>
      </c>
      <c r="AJ368" s="8" t="e">
        <f>IF(OR(ISNA(AJ$1),ISNA($A368)),NA(),'临-燃尽0'!BU369)</f>
        <v>#N/A</v>
      </c>
      <c r="AK368" s="8" t="e">
        <f>IF(OR(ISNA(AK$1),ISNA($A368)),NA(),'临-燃尽0'!BV369)</f>
        <v>#N/A</v>
      </c>
      <c r="AL368" s="8" t="e">
        <f>IF(OR(ISNA(AL$1),ISNA($A368)),NA(),'临-燃尽0'!BW369)</f>
        <v>#N/A</v>
      </c>
      <c r="AM368" s="8" t="e">
        <f>IF(OR(ISNA(AM$1),ISNA($A368)),NA(),'临-燃尽0'!BX369)</f>
        <v>#N/A</v>
      </c>
      <c r="AN368" s="8" t="e">
        <f>IF(OR(ISNA(AN$1),ISNA($A368)),NA(),'临-燃尽0'!BY369)</f>
        <v>#N/A</v>
      </c>
      <c r="AO368" s="8" t="e">
        <f>IF(OR(ISNA(AO$1),ISNA($A368)),NA(),'临-燃尽0'!BZ369)</f>
        <v>#N/A</v>
      </c>
      <c r="AP368" s="8" t="e">
        <f>IF(OR(ISNA(AP$1),ISNA($A368)),NA(),'临-燃尽0'!CA369)</f>
        <v>#N/A</v>
      </c>
      <c r="AQ368" s="8" t="e">
        <f>IF(OR(ISNA(AQ$1),ISNA($A368)),NA(),'临-燃尽0'!CB369)</f>
        <v>#N/A</v>
      </c>
      <c r="AR368" s="8" t="e">
        <f>IF(OR(ISNA(AR$1),ISNA($A368)),NA(),'临-燃尽0'!CC369)</f>
        <v>#N/A</v>
      </c>
      <c r="AS368" s="8" t="e">
        <f>IF(OR(ISNA(AS$1),ISNA($A368)),NA(),'临-燃尽0'!CD369)</f>
        <v>#N/A</v>
      </c>
      <c r="AT368" s="8" t="e">
        <f>IF(OR(ISNA(AT$1),ISNA($A368)),NA(),'临-燃尽0'!CE369)</f>
        <v>#N/A</v>
      </c>
      <c r="AU368" s="8" t="e">
        <f>IF(OR(ISNA(AU$1),ISNA($A368)),NA(),'临-燃尽0'!CF369)</f>
        <v>#N/A</v>
      </c>
      <c r="AV368" s="8" t="e">
        <f>IF(OR(ISNA(AV$1),ISNA($A368)),NA(),'临-燃尽0'!CG369)</f>
        <v>#N/A</v>
      </c>
      <c r="AW368" s="8" t="e">
        <f>IF(OR(ISNA(AW$1),ISNA($A368)),NA(),'临-燃尽0'!CH369)</f>
        <v>#N/A</v>
      </c>
      <c r="AX368" s="8" t="e">
        <f>IF(OR(ISNA(AX$1),ISNA($A368)),NA(),'临-燃尽0'!CI369)</f>
        <v>#N/A</v>
      </c>
      <c r="AY368" s="8" t="e">
        <f>IF(OR(ISNA(AY$1),ISNA($A368)),NA(),'临-燃尽0'!CJ369)</f>
        <v>#N/A</v>
      </c>
      <c r="AZ368" s="8" t="e">
        <f>IF(OR(ISNA(AZ$1),ISNA($A368)),NA(),'临-燃尽0'!CK369)</f>
        <v>#N/A</v>
      </c>
    </row>
    <row r="369" spans="1:52">
      <c r="A369" s="8" t="e">
        <f>IF(OR('临-燃尽0'!AL370="",'临-燃尽0'!AL370="总计"),NA(),'临-燃尽0'!AL370)</f>
        <v>#N/A</v>
      </c>
      <c r="B369" s="8" t="e">
        <f>IF(ISNA($A369),NA(),'临-燃尽0'!AM370)</f>
        <v>#N/A</v>
      </c>
      <c r="C369" s="8" t="e">
        <f>IF(ISNA($A369),NA(),'临-燃尽0'!AN370)</f>
        <v>#N/A</v>
      </c>
      <c r="D369" s="8" t="e">
        <f>IF(ISNA($A369),NA(),'临-燃尽0'!AO370)</f>
        <v>#N/A</v>
      </c>
      <c r="E369" s="8" t="e">
        <f>IF(OR(ISNA(E$1),ISNA($A369)),NA(),'临-燃尽0'!AP370)</f>
        <v>#N/A</v>
      </c>
      <c r="F369" s="8" t="e">
        <f>IF(OR(ISNA(F$1),ISNA($A369)),NA(),'临-燃尽0'!AQ370)</f>
        <v>#N/A</v>
      </c>
      <c r="G369" s="8" t="e">
        <f>IF(OR(ISNA(G$1),ISNA($A369)),NA(),'临-燃尽0'!AR370)</f>
        <v>#N/A</v>
      </c>
      <c r="H369" s="8" t="e">
        <f>IF(OR(ISNA(H$1),ISNA($A369)),NA(),'临-燃尽0'!AS370)</f>
        <v>#N/A</v>
      </c>
      <c r="I369" s="8" t="e">
        <f>IF(OR(ISNA(I$1),ISNA($A369)),NA(),'临-燃尽0'!AT370)</f>
        <v>#N/A</v>
      </c>
      <c r="J369" s="8" t="e">
        <f>IF(OR(ISNA(J$1),ISNA($A369)),NA(),'临-燃尽0'!AU370)</f>
        <v>#N/A</v>
      </c>
      <c r="K369" s="8" t="e">
        <f>IF(OR(ISNA(K$1),ISNA($A369)),NA(),'临-燃尽0'!AV370)</f>
        <v>#N/A</v>
      </c>
      <c r="L369" s="8" t="e">
        <f>IF(OR(ISNA(L$1),ISNA($A369)),NA(),'临-燃尽0'!AW370)</f>
        <v>#N/A</v>
      </c>
      <c r="M369" s="8" t="e">
        <f>IF(OR(ISNA(M$1),ISNA($A369)),NA(),'临-燃尽0'!AX370)</f>
        <v>#N/A</v>
      </c>
      <c r="N369" s="8" t="e">
        <f>IF(OR(ISNA(N$1),ISNA($A369)),NA(),'临-燃尽0'!AY370)</f>
        <v>#N/A</v>
      </c>
      <c r="O369" s="8" t="e">
        <f>IF(OR(ISNA(O$1),ISNA($A369)),NA(),'临-燃尽0'!AZ370)</f>
        <v>#N/A</v>
      </c>
      <c r="P369" s="8" t="e">
        <f>IF(OR(ISNA(P$1),ISNA($A369)),NA(),'临-燃尽0'!BA370)</f>
        <v>#N/A</v>
      </c>
      <c r="Q369" s="8" t="e">
        <f>IF(OR(ISNA(Q$1),ISNA($A369)),NA(),'临-燃尽0'!BB370)</f>
        <v>#N/A</v>
      </c>
      <c r="R369" s="8" t="e">
        <f>IF(OR(ISNA(R$1),ISNA($A369)),NA(),'临-燃尽0'!BC370)</f>
        <v>#N/A</v>
      </c>
      <c r="S369" s="8" t="e">
        <f>IF(OR(ISNA(S$1),ISNA($A369)),NA(),'临-燃尽0'!BD370)</f>
        <v>#N/A</v>
      </c>
      <c r="T369" s="8" t="e">
        <f>IF(OR(ISNA(T$1),ISNA($A369)),NA(),'临-燃尽0'!BE370)</f>
        <v>#N/A</v>
      </c>
      <c r="U369" s="8" t="e">
        <f>IF(OR(ISNA(U$1),ISNA($A369)),NA(),'临-燃尽0'!BF370)</f>
        <v>#N/A</v>
      </c>
      <c r="V369" s="8" t="e">
        <f>IF(OR(ISNA(V$1),ISNA($A369)),NA(),'临-燃尽0'!BG370)</f>
        <v>#N/A</v>
      </c>
      <c r="W369" s="8" t="e">
        <f>IF(OR(ISNA(W$1),ISNA($A369)),NA(),'临-燃尽0'!BH370)</f>
        <v>#N/A</v>
      </c>
      <c r="X369" s="8" t="e">
        <f>IF(OR(ISNA(X$1),ISNA($A369)),NA(),'临-燃尽0'!BI370)</f>
        <v>#N/A</v>
      </c>
      <c r="Y369" s="8" t="e">
        <f>IF(OR(ISNA(Y$1),ISNA($A369)),NA(),'临-燃尽0'!BJ370)</f>
        <v>#N/A</v>
      </c>
      <c r="Z369" s="8" t="e">
        <f>IF(OR(ISNA(Z$1),ISNA($A369)),NA(),'临-燃尽0'!BK370)</f>
        <v>#N/A</v>
      </c>
      <c r="AA369" s="8" t="e">
        <f>IF(OR(ISNA(AA$1),ISNA($A369)),NA(),'临-燃尽0'!BL370)</f>
        <v>#N/A</v>
      </c>
      <c r="AB369" s="8" t="e">
        <f>IF(OR(ISNA(AB$1),ISNA($A369)),NA(),'临-燃尽0'!BM370)</f>
        <v>#N/A</v>
      </c>
      <c r="AC369" s="8" t="e">
        <f>IF(OR(ISNA(AC$1),ISNA($A369)),NA(),'临-燃尽0'!BN370)</f>
        <v>#N/A</v>
      </c>
      <c r="AD369" s="8" t="e">
        <f>IF(OR(ISNA(AD$1),ISNA($A369)),NA(),'临-燃尽0'!BO370)</f>
        <v>#N/A</v>
      </c>
      <c r="AE369" s="8" t="e">
        <f>IF(OR(ISNA(AE$1),ISNA($A369)),NA(),'临-燃尽0'!BP370)</f>
        <v>#N/A</v>
      </c>
      <c r="AF369" s="8" t="e">
        <f>IF(OR(ISNA(AF$1),ISNA($A369)),NA(),'临-燃尽0'!BQ370)</f>
        <v>#N/A</v>
      </c>
      <c r="AG369" s="8" t="e">
        <f>IF(OR(ISNA(AG$1),ISNA($A369)),NA(),'临-燃尽0'!BR370)</f>
        <v>#N/A</v>
      </c>
      <c r="AH369" s="8" t="e">
        <f>IF(OR(ISNA(AH$1),ISNA($A369)),NA(),'临-燃尽0'!BS370)</f>
        <v>#N/A</v>
      </c>
      <c r="AI369" s="8" t="e">
        <f>IF(OR(ISNA(AI$1),ISNA($A369)),NA(),'临-燃尽0'!BT370)</f>
        <v>#N/A</v>
      </c>
      <c r="AJ369" s="8" t="e">
        <f>IF(OR(ISNA(AJ$1),ISNA($A369)),NA(),'临-燃尽0'!BU370)</f>
        <v>#N/A</v>
      </c>
      <c r="AK369" s="8" t="e">
        <f>IF(OR(ISNA(AK$1),ISNA($A369)),NA(),'临-燃尽0'!BV370)</f>
        <v>#N/A</v>
      </c>
      <c r="AL369" s="8" t="e">
        <f>IF(OR(ISNA(AL$1),ISNA($A369)),NA(),'临-燃尽0'!BW370)</f>
        <v>#N/A</v>
      </c>
      <c r="AM369" s="8" t="e">
        <f>IF(OR(ISNA(AM$1),ISNA($A369)),NA(),'临-燃尽0'!BX370)</f>
        <v>#N/A</v>
      </c>
      <c r="AN369" s="8" t="e">
        <f>IF(OR(ISNA(AN$1),ISNA($A369)),NA(),'临-燃尽0'!BY370)</f>
        <v>#N/A</v>
      </c>
      <c r="AO369" s="8" t="e">
        <f>IF(OR(ISNA(AO$1),ISNA($A369)),NA(),'临-燃尽0'!BZ370)</f>
        <v>#N/A</v>
      </c>
      <c r="AP369" s="8" t="e">
        <f>IF(OR(ISNA(AP$1),ISNA($A369)),NA(),'临-燃尽0'!CA370)</f>
        <v>#N/A</v>
      </c>
      <c r="AQ369" s="8" t="e">
        <f>IF(OR(ISNA(AQ$1),ISNA($A369)),NA(),'临-燃尽0'!CB370)</f>
        <v>#N/A</v>
      </c>
      <c r="AR369" s="8" t="e">
        <f>IF(OR(ISNA(AR$1),ISNA($A369)),NA(),'临-燃尽0'!CC370)</f>
        <v>#N/A</v>
      </c>
      <c r="AS369" s="8" t="e">
        <f>IF(OR(ISNA(AS$1),ISNA($A369)),NA(),'临-燃尽0'!CD370)</f>
        <v>#N/A</v>
      </c>
      <c r="AT369" s="8" t="e">
        <f>IF(OR(ISNA(AT$1),ISNA($A369)),NA(),'临-燃尽0'!CE370)</f>
        <v>#N/A</v>
      </c>
      <c r="AU369" s="8" t="e">
        <f>IF(OR(ISNA(AU$1),ISNA($A369)),NA(),'临-燃尽0'!CF370)</f>
        <v>#N/A</v>
      </c>
      <c r="AV369" s="8" t="e">
        <f>IF(OR(ISNA(AV$1),ISNA($A369)),NA(),'临-燃尽0'!CG370)</f>
        <v>#N/A</v>
      </c>
      <c r="AW369" s="8" t="e">
        <f>IF(OR(ISNA(AW$1),ISNA($A369)),NA(),'临-燃尽0'!CH370)</f>
        <v>#N/A</v>
      </c>
      <c r="AX369" s="8" t="e">
        <f>IF(OR(ISNA(AX$1),ISNA($A369)),NA(),'临-燃尽0'!CI370)</f>
        <v>#N/A</v>
      </c>
      <c r="AY369" s="8" t="e">
        <f>IF(OR(ISNA(AY$1),ISNA($A369)),NA(),'临-燃尽0'!CJ370)</f>
        <v>#N/A</v>
      </c>
      <c r="AZ369" s="8" t="e">
        <f>IF(OR(ISNA(AZ$1),ISNA($A369)),NA(),'临-燃尽0'!CK370)</f>
        <v>#N/A</v>
      </c>
    </row>
    <row r="370" spans="1:52">
      <c r="A370" s="8" t="e">
        <f>IF(OR('临-燃尽0'!AL371="",'临-燃尽0'!AL371="总计"),NA(),'临-燃尽0'!AL371)</f>
        <v>#N/A</v>
      </c>
      <c r="B370" s="8" t="e">
        <f>IF(ISNA($A370),NA(),'临-燃尽0'!AM371)</f>
        <v>#N/A</v>
      </c>
      <c r="C370" s="8" t="e">
        <f>IF(ISNA($A370),NA(),'临-燃尽0'!AN371)</f>
        <v>#N/A</v>
      </c>
      <c r="D370" s="8" t="e">
        <f>IF(ISNA($A370),NA(),'临-燃尽0'!AO371)</f>
        <v>#N/A</v>
      </c>
      <c r="E370" s="8" t="e">
        <f>IF(OR(ISNA(E$1),ISNA($A370)),NA(),'临-燃尽0'!AP371)</f>
        <v>#N/A</v>
      </c>
      <c r="F370" s="8" t="e">
        <f>IF(OR(ISNA(F$1),ISNA($A370)),NA(),'临-燃尽0'!AQ371)</f>
        <v>#N/A</v>
      </c>
      <c r="G370" s="8" t="e">
        <f>IF(OR(ISNA(G$1),ISNA($A370)),NA(),'临-燃尽0'!AR371)</f>
        <v>#N/A</v>
      </c>
      <c r="H370" s="8" t="e">
        <f>IF(OR(ISNA(H$1),ISNA($A370)),NA(),'临-燃尽0'!AS371)</f>
        <v>#N/A</v>
      </c>
      <c r="I370" s="8" t="e">
        <f>IF(OR(ISNA(I$1),ISNA($A370)),NA(),'临-燃尽0'!AT371)</f>
        <v>#N/A</v>
      </c>
      <c r="J370" s="8" t="e">
        <f>IF(OR(ISNA(J$1),ISNA($A370)),NA(),'临-燃尽0'!AU371)</f>
        <v>#N/A</v>
      </c>
      <c r="K370" s="8" t="e">
        <f>IF(OR(ISNA(K$1),ISNA($A370)),NA(),'临-燃尽0'!AV371)</f>
        <v>#N/A</v>
      </c>
      <c r="L370" s="8" t="e">
        <f>IF(OR(ISNA(L$1),ISNA($A370)),NA(),'临-燃尽0'!AW371)</f>
        <v>#N/A</v>
      </c>
      <c r="M370" s="8" t="e">
        <f>IF(OR(ISNA(M$1),ISNA($A370)),NA(),'临-燃尽0'!AX371)</f>
        <v>#N/A</v>
      </c>
      <c r="N370" s="8" t="e">
        <f>IF(OR(ISNA(N$1),ISNA($A370)),NA(),'临-燃尽0'!AY371)</f>
        <v>#N/A</v>
      </c>
      <c r="O370" s="8" t="e">
        <f>IF(OR(ISNA(O$1),ISNA($A370)),NA(),'临-燃尽0'!AZ371)</f>
        <v>#N/A</v>
      </c>
      <c r="P370" s="8" t="e">
        <f>IF(OR(ISNA(P$1),ISNA($A370)),NA(),'临-燃尽0'!BA371)</f>
        <v>#N/A</v>
      </c>
      <c r="Q370" s="8" t="e">
        <f>IF(OR(ISNA(Q$1),ISNA($A370)),NA(),'临-燃尽0'!BB371)</f>
        <v>#N/A</v>
      </c>
      <c r="R370" s="8" t="e">
        <f>IF(OR(ISNA(R$1),ISNA($A370)),NA(),'临-燃尽0'!BC371)</f>
        <v>#N/A</v>
      </c>
      <c r="S370" s="8" t="e">
        <f>IF(OR(ISNA(S$1),ISNA($A370)),NA(),'临-燃尽0'!BD371)</f>
        <v>#N/A</v>
      </c>
      <c r="T370" s="8" t="e">
        <f>IF(OR(ISNA(T$1),ISNA($A370)),NA(),'临-燃尽0'!BE371)</f>
        <v>#N/A</v>
      </c>
      <c r="U370" s="8" t="e">
        <f>IF(OR(ISNA(U$1),ISNA($A370)),NA(),'临-燃尽0'!BF371)</f>
        <v>#N/A</v>
      </c>
      <c r="V370" s="8" t="e">
        <f>IF(OR(ISNA(V$1),ISNA($A370)),NA(),'临-燃尽0'!BG371)</f>
        <v>#N/A</v>
      </c>
      <c r="W370" s="8" t="e">
        <f>IF(OR(ISNA(W$1),ISNA($A370)),NA(),'临-燃尽0'!BH371)</f>
        <v>#N/A</v>
      </c>
      <c r="X370" s="8" t="e">
        <f>IF(OR(ISNA(X$1),ISNA($A370)),NA(),'临-燃尽0'!BI371)</f>
        <v>#N/A</v>
      </c>
      <c r="Y370" s="8" t="e">
        <f>IF(OR(ISNA(Y$1),ISNA($A370)),NA(),'临-燃尽0'!BJ371)</f>
        <v>#N/A</v>
      </c>
      <c r="Z370" s="8" t="e">
        <f>IF(OR(ISNA(Z$1),ISNA($A370)),NA(),'临-燃尽0'!BK371)</f>
        <v>#N/A</v>
      </c>
      <c r="AA370" s="8" t="e">
        <f>IF(OR(ISNA(AA$1),ISNA($A370)),NA(),'临-燃尽0'!BL371)</f>
        <v>#N/A</v>
      </c>
      <c r="AB370" s="8" t="e">
        <f>IF(OR(ISNA(AB$1),ISNA($A370)),NA(),'临-燃尽0'!BM371)</f>
        <v>#N/A</v>
      </c>
      <c r="AC370" s="8" t="e">
        <f>IF(OR(ISNA(AC$1),ISNA($A370)),NA(),'临-燃尽0'!BN371)</f>
        <v>#N/A</v>
      </c>
      <c r="AD370" s="8" t="e">
        <f>IF(OR(ISNA(AD$1),ISNA($A370)),NA(),'临-燃尽0'!BO371)</f>
        <v>#N/A</v>
      </c>
      <c r="AE370" s="8" t="e">
        <f>IF(OR(ISNA(AE$1),ISNA($A370)),NA(),'临-燃尽0'!BP371)</f>
        <v>#N/A</v>
      </c>
      <c r="AF370" s="8" t="e">
        <f>IF(OR(ISNA(AF$1),ISNA($A370)),NA(),'临-燃尽0'!BQ371)</f>
        <v>#N/A</v>
      </c>
      <c r="AG370" s="8" t="e">
        <f>IF(OR(ISNA(AG$1),ISNA($A370)),NA(),'临-燃尽0'!BR371)</f>
        <v>#N/A</v>
      </c>
      <c r="AH370" s="8" t="e">
        <f>IF(OR(ISNA(AH$1),ISNA($A370)),NA(),'临-燃尽0'!BS371)</f>
        <v>#N/A</v>
      </c>
      <c r="AI370" s="8" t="e">
        <f>IF(OR(ISNA(AI$1),ISNA($A370)),NA(),'临-燃尽0'!BT371)</f>
        <v>#N/A</v>
      </c>
      <c r="AJ370" s="8" t="e">
        <f>IF(OR(ISNA(AJ$1),ISNA($A370)),NA(),'临-燃尽0'!BU371)</f>
        <v>#N/A</v>
      </c>
      <c r="AK370" s="8" t="e">
        <f>IF(OR(ISNA(AK$1),ISNA($A370)),NA(),'临-燃尽0'!BV371)</f>
        <v>#N/A</v>
      </c>
      <c r="AL370" s="8" t="e">
        <f>IF(OR(ISNA(AL$1),ISNA($A370)),NA(),'临-燃尽0'!BW371)</f>
        <v>#N/A</v>
      </c>
      <c r="AM370" s="8" t="e">
        <f>IF(OR(ISNA(AM$1),ISNA($A370)),NA(),'临-燃尽0'!BX371)</f>
        <v>#N/A</v>
      </c>
      <c r="AN370" s="8" t="e">
        <f>IF(OR(ISNA(AN$1),ISNA($A370)),NA(),'临-燃尽0'!BY371)</f>
        <v>#N/A</v>
      </c>
      <c r="AO370" s="8" t="e">
        <f>IF(OR(ISNA(AO$1),ISNA($A370)),NA(),'临-燃尽0'!BZ371)</f>
        <v>#N/A</v>
      </c>
      <c r="AP370" s="8" t="e">
        <f>IF(OR(ISNA(AP$1),ISNA($A370)),NA(),'临-燃尽0'!CA371)</f>
        <v>#N/A</v>
      </c>
      <c r="AQ370" s="8" t="e">
        <f>IF(OR(ISNA(AQ$1),ISNA($A370)),NA(),'临-燃尽0'!CB371)</f>
        <v>#N/A</v>
      </c>
      <c r="AR370" s="8" t="e">
        <f>IF(OR(ISNA(AR$1),ISNA($A370)),NA(),'临-燃尽0'!CC371)</f>
        <v>#N/A</v>
      </c>
      <c r="AS370" s="8" t="e">
        <f>IF(OR(ISNA(AS$1),ISNA($A370)),NA(),'临-燃尽0'!CD371)</f>
        <v>#N/A</v>
      </c>
      <c r="AT370" s="8" t="e">
        <f>IF(OR(ISNA(AT$1),ISNA($A370)),NA(),'临-燃尽0'!CE371)</f>
        <v>#N/A</v>
      </c>
      <c r="AU370" s="8" t="e">
        <f>IF(OR(ISNA(AU$1),ISNA($A370)),NA(),'临-燃尽0'!CF371)</f>
        <v>#N/A</v>
      </c>
      <c r="AV370" s="8" t="e">
        <f>IF(OR(ISNA(AV$1),ISNA($A370)),NA(),'临-燃尽0'!CG371)</f>
        <v>#N/A</v>
      </c>
      <c r="AW370" s="8" t="e">
        <f>IF(OR(ISNA(AW$1),ISNA($A370)),NA(),'临-燃尽0'!CH371)</f>
        <v>#N/A</v>
      </c>
      <c r="AX370" s="8" t="e">
        <f>IF(OR(ISNA(AX$1),ISNA($A370)),NA(),'临-燃尽0'!CI371)</f>
        <v>#N/A</v>
      </c>
      <c r="AY370" s="8" t="e">
        <f>IF(OR(ISNA(AY$1),ISNA($A370)),NA(),'临-燃尽0'!CJ371)</f>
        <v>#N/A</v>
      </c>
      <c r="AZ370" s="8" t="e">
        <f>IF(OR(ISNA(AZ$1),ISNA($A370)),NA(),'临-燃尽0'!CK371)</f>
        <v>#N/A</v>
      </c>
    </row>
    <row r="371" spans="1:52">
      <c r="A371" s="8" t="e">
        <f>IF(OR('临-燃尽0'!AL372="",'临-燃尽0'!AL372="总计"),NA(),'临-燃尽0'!AL372)</f>
        <v>#N/A</v>
      </c>
      <c r="B371" s="8" t="e">
        <f>IF(ISNA($A371),NA(),'临-燃尽0'!AM372)</f>
        <v>#N/A</v>
      </c>
      <c r="C371" s="8" t="e">
        <f>IF(ISNA($A371),NA(),'临-燃尽0'!AN372)</f>
        <v>#N/A</v>
      </c>
      <c r="D371" s="8" t="e">
        <f>IF(ISNA($A371),NA(),'临-燃尽0'!AO372)</f>
        <v>#N/A</v>
      </c>
      <c r="E371" s="8" t="e">
        <f>IF(OR(ISNA(E$1),ISNA($A371)),NA(),'临-燃尽0'!AP372)</f>
        <v>#N/A</v>
      </c>
      <c r="F371" s="8" t="e">
        <f>IF(OR(ISNA(F$1),ISNA($A371)),NA(),'临-燃尽0'!AQ372)</f>
        <v>#N/A</v>
      </c>
      <c r="G371" s="8" t="e">
        <f>IF(OR(ISNA(G$1),ISNA($A371)),NA(),'临-燃尽0'!AR372)</f>
        <v>#N/A</v>
      </c>
      <c r="H371" s="8" t="e">
        <f>IF(OR(ISNA(H$1),ISNA($A371)),NA(),'临-燃尽0'!AS372)</f>
        <v>#N/A</v>
      </c>
      <c r="I371" s="8" t="e">
        <f>IF(OR(ISNA(I$1),ISNA($A371)),NA(),'临-燃尽0'!AT372)</f>
        <v>#N/A</v>
      </c>
      <c r="J371" s="8" t="e">
        <f>IF(OR(ISNA(J$1),ISNA($A371)),NA(),'临-燃尽0'!AU372)</f>
        <v>#N/A</v>
      </c>
      <c r="K371" s="8" t="e">
        <f>IF(OR(ISNA(K$1),ISNA($A371)),NA(),'临-燃尽0'!AV372)</f>
        <v>#N/A</v>
      </c>
      <c r="L371" s="8" t="e">
        <f>IF(OR(ISNA(L$1),ISNA($A371)),NA(),'临-燃尽0'!AW372)</f>
        <v>#N/A</v>
      </c>
      <c r="M371" s="8" t="e">
        <f>IF(OR(ISNA(M$1),ISNA($A371)),NA(),'临-燃尽0'!AX372)</f>
        <v>#N/A</v>
      </c>
      <c r="N371" s="8" t="e">
        <f>IF(OR(ISNA(N$1),ISNA($A371)),NA(),'临-燃尽0'!AY372)</f>
        <v>#N/A</v>
      </c>
      <c r="O371" s="8" t="e">
        <f>IF(OR(ISNA(O$1),ISNA($A371)),NA(),'临-燃尽0'!AZ372)</f>
        <v>#N/A</v>
      </c>
      <c r="P371" s="8" t="e">
        <f>IF(OR(ISNA(P$1),ISNA($A371)),NA(),'临-燃尽0'!BA372)</f>
        <v>#N/A</v>
      </c>
      <c r="Q371" s="8" t="e">
        <f>IF(OR(ISNA(Q$1),ISNA($A371)),NA(),'临-燃尽0'!BB372)</f>
        <v>#N/A</v>
      </c>
      <c r="R371" s="8" t="e">
        <f>IF(OR(ISNA(R$1),ISNA($A371)),NA(),'临-燃尽0'!BC372)</f>
        <v>#N/A</v>
      </c>
      <c r="S371" s="8" t="e">
        <f>IF(OR(ISNA(S$1),ISNA($A371)),NA(),'临-燃尽0'!BD372)</f>
        <v>#N/A</v>
      </c>
      <c r="T371" s="8" t="e">
        <f>IF(OR(ISNA(T$1),ISNA($A371)),NA(),'临-燃尽0'!BE372)</f>
        <v>#N/A</v>
      </c>
      <c r="U371" s="8" t="e">
        <f>IF(OR(ISNA(U$1),ISNA($A371)),NA(),'临-燃尽0'!BF372)</f>
        <v>#N/A</v>
      </c>
      <c r="V371" s="8" t="e">
        <f>IF(OR(ISNA(V$1),ISNA($A371)),NA(),'临-燃尽0'!BG372)</f>
        <v>#N/A</v>
      </c>
      <c r="W371" s="8" t="e">
        <f>IF(OR(ISNA(W$1),ISNA($A371)),NA(),'临-燃尽0'!BH372)</f>
        <v>#N/A</v>
      </c>
      <c r="X371" s="8" t="e">
        <f>IF(OR(ISNA(X$1),ISNA($A371)),NA(),'临-燃尽0'!BI372)</f>
        <v>#N/A</v>
      </c>
      <c r="Y371" s="8" t="e">
        <f>IF(OR(ISNA(Y$1),ISNA($A371)),NA(),'临-燃尽0'!BJ372)</f>
        <v>#N/A</v>
      </c>
      <c r="Z371" s="8" t="e">
        <f>IF(OR(ISNA(Z$1),ISNA($A371)),NA(),'临-燃尽0'!BK372)</f>
        <v>#N/A</v>
      </c>
      <c r="AA371" s="8" t="e">
        <f>IF(OR(ISNA(AA$1),ISNA($A371)),NA(),'临-燃尽0'!BL372)</f>
        <v>#N/A</v>
      </c>
      <c r="AB371" s="8" t="e">
        <f>IF(OR(ISNA(AB$1),ISNA($A371)),NA(),'临-燃尽0'!BM372)</f>
        <v>#N/A</v>
      </c>
      <c r="AC371" s="8" t="e">
        <f>IF(OR(ISNA(AC$1),ISNA($A371)),NA(),'临-燃尽0'!BN372)</f>
        <v>#N/A</v>
      </c>
      <c r="AD371" s="8" t="e">
        <f>IF(OR(ISNA(AD$1),ISNA($A371)),NA(),'临-燃尽0'!BO372)</f>
        <v>#N/A</v>
      </c>
      <c r="AE371" s="8" t="e">
        <f>IF(OR(ISNA(AE$1),ISNA($A371)),NA(),'临-燃尽0'!BP372)</f>
        <v>#N/A</v>
      </c>
      <c r="AF371" s="8" t="e">
        <f>IF(OR(ISNA(AF$1),ISNA($A371)),NA(),'临-燃尽0'!BQ372)</f>
        <v>#N/A</v>
      </c>
      <c r="AG371" s="8" t="e">
        <f>IF(OR(ISNA(AG$1),ISNA($A371)),NA(),'临-燃尽0'!BR372)</f>
        <v>#N/A</v>
      </c>
      <c r="AH371" s="8" t="e">
        <f>IF(OR(ISNA(AH$1),ISNA($A371)),NA(),'临-燃尽0'!BS372)</f>
        <v>#N/A</v>
      </c>
      <c r="AI371" s="8" t="e">
        <f>IF(OR(ISNA(AI$1),ISNA($A371)),NA(),'临-燃尽0'!BT372)</f>
        <v>#N/A</v>
      </c>
      <c r="AJ371" s="8" t="e">
        <f>IF(OR(ISNA(AJ$1),ISNA($A371)),NA(),'临-燃尽0'!BU372)</f>
        <v>#N/A</v>
      </c>
      <c r="AK371" s="8" t="e">
        <f>IF(OR(ISNA(AK$1),ISNA($A371)),NA(),'临-燃尽0'!BV372)</f>
        <v>#N/A</v>
      </c>
      <c r="AL371" s="8" t="e">
        <f>IF(OR(ISNA(AL$1),ISNA($A371)),NA(),'临-燃尽0'!BW372)</f>
        <v>#N/A</v>
      </c>
      <c r="AM371" s="8" t="e">
        <f>IF(OR(ISNA(AM$1),ISNA($A371)),NA(),'临-燃尽0'!BX372)</f>
        <v>#N/A</v>
      </c>
      <c r="AN371" s="8" t="e">
        <f>IF(OR(ISNA(AN$1),ISNA($A371)),NA(),'临-燃尽0'!BY372)</f>
        <v>#N/A</v>
      </c>
      <c r="AO371" s="8" t="e">
        <f>IF(OR(ISNA(AO$1),ISNA($A371)),NA(),'临-燃尽0'!BZ372)</f>
        <v>#N/A</v>
      </c>
      <c r="AP371" s="8" t="e">
        <f>IF(OR(ISNA(AP$1),ISNA($A371)),NA(),'临-燃尽0'!CA372)</f>
        <v>#N/A</v>
      </c>
      <c r="AQ371" s="8" t="e">
        <f>IF(OR(ISNA(AQ$1),ISNA($A371)),NA(),'临-燃尽0'!CB372)</f>
        <v>#N/A</v>
      </c>
      <c r="AR371" s="8" t="e">
        <f>IF(OR(ISNA(AR$1),ISNA($A371)),NA(),'临-燃尽0'!CC372)</f>
        <v>#N/A</v>
      </c>
      <c r="AS371" s="8" t="e">
        <f>IF(OR(ISNA(AS$1),ISNA($A371)),NA(),'临-燃尽0'!CD372)</f>
        <v>#N/A</v>
      </c>
      <c r="AT371" s="8" t="e">
        <f>IF(OR(ISNA(AT$1),ISNA($A371)),NA(),'临-燃尽0'!CE372)</f>
        <v>#N/A</v>
      </c>
      <c r="AU371" s="8" t="e">
        <f>IF(OR(ISNA(AU$1),ISNA($A371)),NA(),'临-燃尽0'!CF372)</f>
        <v>#N/A</v>
      </c>
      <c r="AV371" s="8" t="e">
        <f>IF(OR(ISNA(AV$1),ISNA($A371)),NA(),'临-燃尽0'!CG372)</f>
        <v>#N/A</v>
      </c>
      <c r="AW371" s="8" t="e">
        <f>IF(OR(ISNA(AW$1),ISNA($A371)),NA(),'临-燃尽0'!CH372)</f>
        <v>#N/A</v>
      </c>
      <c r="AX371" s="8" t="e">
        <f>IF(OR(ISNA(AX$1),ISNA($A371)),NA(),'临-燃尽0'!CI372)</f>
        <v>#N/A</v>
      </c>
      <c r="AY371" s="8" t="e">
        <f>IF(OR(ISNA(AY$1),ISNA($A371)),NA(),'临-燃尽0'!CJ372)</f>
        <v>#N/A</v>
      </c>
      <c r="AZ371" s="8" t="e">
        <f>IF(OR(ISNA(AZ$1),ISNA($A371)),NA(),'临-燃尽0'!CK372)</f>
        <v>#N/A</v>
      </c>
    </row>
    <row r="372" spans="1:52">
      <c r="A372" s="8" t="e">
        <f>IF(OR('临-燃尽0'!AL373="",'临-燃尽0'!AL373="总计"),NA(),'临-燃尽0'!AL373)</f>
        <v>#N/A</v>
      </c>
      <c r="B372" s="8" t="e">
        <f>IF(ISNA($A372),NA(),'临-燃尽0'!AM373)</f>
        <v>#N/A</v>
      </c>
      <c r="C372" s="8" t="e">
        <f>IF(ISNA($A372),NA(),'临-燃尽0'!AN373)</f>
        <v>#N/A</v>
      </c>
      <c r="D372" s="8" t="e">
        <f>IF(ISNA($A372),NA(),'临-燃尽0'!AO373)</f>
        <v>#N/A</v>
      </c>
      <c r="E372" s="8" t="e">
        <f>IF(OR(ISNA(E$1),ISNA($A372)),NA(),'临-燃尽0'!AP373)</f>
        <v>#N/A</v>
      </c>
      <c r="F372" s="8" t="e">
        <f>IF(OR(ISNA(F$1),ISNA($A372)),NA(),'临-燃尽0'!AQ373)</f>
        <v>#N/A</v>
      </c>
      <c r="G372" s="8" t="e">
        <f>IF(OR(ISNA(G$1),ISNA($A372)),NA(),'临-燃尽0'!AR373)</f>
        <v>#N/A</v>
      </c>
      <c r="H372" s="8" t="e">
        <f>IF(OR(ISNA(H$1),ISNA($A372)),NA(),'临-燃尽0'!AS373)</f>
        <v>#N/A</v>
      </c>
      <c r="I372" s="8" t="e">
        <f>IF(OR(ISNA(I$1),ISNA($A372)),NA(),'临-燃尽0'!AT373)</f>
        <v>#N/A</v>
      </c>
      <c r="J372" s="8" t="e">
        <f>IF(OR(ISNA(J$1),ISNA($A372)),NA(),'临-燃尽0'!AU373)</f>
        <v>#N/A</v>
      </c>
      <c r="K372" s="8" t="e">
        <f>IF(OR(ISNA(K$1),ISNA($A372)),NA(),'临-燃尽0'!AV373)</f>
        <v>#N/A</v>
      </c>
      <c r="L372" s="8" t="e">
        <f>IF(OR(ISNA(L$1),ISNA($A372)),NA(),'临-燃尽0'!AW373)</f>
        <v>#N/A</v>
      </c>
      <c r="M372" s="8" t="e">
        <f>IF(OR(ISNA(M$1),ISNA($A372)),NA(),'临-燃尽0'!AX373)</f>
        <v>#N/A</v>
      </c>
      <c r="N372" s="8" t="e">
        <f>IF(OR(ISNA(N$1),ISNA($A372)),NA(),'临-燃尽0'!AY373)</f>
        <v>#N/A</v>
      </c>
      <c r="O372" s="8" t="e">
        <f>IF(OR(ISNA(O$1),ISNA($A372)),NA(),'临-燃尽0'!AZ373)</f>
        <v>#N/A</v>
      </c>
      <c r="P372" s="8" t="e">
        <f>IF(OR(ISNA(P$1),ISNA($A372)),NA(),'临-燃尽0'!BA373)</f>
        <v>#N/A</v>
      </c>
      <c r="Q372" s="8" t="e">
        <f>IF(OR(ISNA(Q$1),ISNA($A372)),NA(),'临-燃尽0'!BB373)</f>
        <v>#N/A</v>
      </c>
      <c r="R372" s="8" t="e">
        <f>IF(OR(ISNA(R$1),ISNA($A372)),NA(),'临-燃尽0'!BC373)</f>
        <v>#N/A</v>
      </c>
      <c r="S372" s="8" t="e">
        <f>IF(OR(ISNA(S$1),ISNA($A372)),NA(),'临-燃尽0'!BD373)</f>
        <v>#N/A</v>
      </c>
      <c r="T372" s="8" t="e">
        <f>IF(OR(ISNA(T$1),ISNA($A372)),NA(),'临-燃尽0'!BE373)</f>
        <v>#N/A</v>
      </c>
      <c r="U372" s="8" t="e">
        <f>IF(OR(ISNA(U$1),ISNA($A372)),NA(),'临-燃尽0'!BF373)</f>
        <v>#N/A</v>
      </c>
      <c r="V372" s="8" t="e">
        <f>IF(OR(ISNA(V$1),ISNA($A372)),NA(),'临-燃尽0'!BG373)</f>
        <v>#N/A</v>
      </c>
      <c r="W372" s="8" t="e">
        <f>IF(OR(ISNA(W$1),ISNA($A372)),NA(),'临-燃尽0'!BH373)</f>
        <v>#N/A</v>
      </c>
      <c r="X372" s="8" t="e">
        <f>IF(OR(ISNA(X$1),ISNA($A372)),NA(),'临-燃尽0'!BI373)</f>
        <v>#N/A</v>
      </c>
      <c r="Y372" s="8" t="e">
        <f>IF(OR(ISNA(Y$1),ISNA($A372)),NA(),'临-燃尽0'!BJ373)</f>
        <v>#N/A</v>
      </c>
      <c r="Z372" s="8" t="e">
        <f>IF(OR(ISNA(Z$1),ISNA($A372)),NA(),'临-燃尽0'!BK373)</f>
        <v>#N/A</v>
      </c>
      <c r="AA372" s="8" t="e">
        <f>IF(OR(ISNA(AA$1),ISNA($A372)),NA(),'临-燃尽0'!BL373)</f>
        <v>#N/A</v>
      </c>
      <c r="AB372" s="8" t="e">
        <f>IF(OR(ISNA(AB$1),ISNA($A372)),NA(),'临-燃尽0'!BM373)</f>
        <v>#N/A</v>
      </c>
      <c r="AC372" s="8" t="e">
        <f>IF(OR(ISNA(AC$1),ISNA($A372)),NA(),'临-燃尽0'!BN373)</f>
        <v>#N/A</v>
      </c>
      <c r="AD372" s="8" t="e">
        <f>IF(OR(ISNA(AD$1),ISNA($A372)),NA(),'临-燃尽0'!BO373)</f>
        <v>#N/A</v>
      </c>
      <c r="AE372" s="8" t="e">
        <f>IF(OR(ISNA(AE$1),ISNA($A372)),NA(),'临-燃尽0'!BP373)</f>
        <v>#N/A</v>
      </c>
      <c r="AF372" s="8" t="e">
        <f>IF(OR(ISNA(AF$1),ISNA($A372)),NA(),'临-燃尽0'!BQ373)</f>
        <v>#N/A</v>
      </c>
      <c r="AG372" s="8" t="e">
        <f>IF(OR(ISNA(AG$1),ISNA($A372)),NA(),'临-燃尽0'!BR373)</f>
        <v>#N/A</v>
      </c>
      <c r="AH372" s="8" t="e">
        <f>IF(OR(ISNA(AH$1),ISNA($A372)),NA(),'临-燃尽0'!BS373)</f>
        <v>#N/A</v>
      </c>
      <c r="AI372" s="8" t="e">
        <f>IF(OR(ISNA(AI$1),ISNA($A372)),NA(),'临-燃尽0'!BT373)</f>
        <v>#N/A</v>
      </c>
      <c r="AJ372" s="8" t="e">
        <f>IF(OR(ISNA(AJ$1),ISNA($A372)),NA(),'临-燃尽0'!BU373)</f>
        <v>#N/A</v>
      </c>
      <c r="AK372" s="8" t="e">
        <f>IF(OR(ISNA(AK$1),ISNA($A372)),NA(),'临-燃尽0'!BV373)</f>
        <v>#N/A</v>
      </c>
      <c r="AL372" s="8" t="e">
        <f>IF(OR(ISNA(AL$1),ISNA($A372)),NA(),'临-燃尽0'!BW373)</f>
        <v>#N/A</v>
      </c>
      <c r="AM372" s="8" t="e">
        <f>IF(OR(ISNA(AM$1),ISNA($A372)),NA(),'临-燃尽0'!BX373)</f>
        <v>#N/A</v>
      </c>
      <c r="AN372" s="8" t="e">
        <f>IF(OR(ISNA(AN$1),ISNA($A372)),NA(),'临-燃尽0'!BY373)</f>
        <v>#N/A</v>
      </c>
      <c r="AO372" s="8" t="e">
        <f>IF(OR(ISNA(AO$1),ISNA($A372)),NA(),'临-燃尽0'!BZ373)</f>
        <v>#N/A</v>
      </c>
      <c r="AP372" s="8" t="e">
        <f>IF(OR(ISNA(AP$1),ISNA($A372)),NA(),'临-燃尽0'!CA373)</f>
        <v>#N/A</v>
      </c>
      <c r="AQ372" s="8" t="e">
        <f>IF(OR(ISNA(AQ$1),ISNA($A372)),NA(),'临-燃尽0'!CB373)</f>
        <v>#N/A</v>
      </c>
      <c r="AR372" s="8" t="e">
        <f>IF(OR(ISNA(AR$1),ISNA($A372)),NA(),'临-燃尽0'!CC373)</f>
        <v>#N/A</v>
      </c>
      <c r="AS372" s="8" t="e">
        <f>IF(OR(ISNA(AS$1),ISNA($A372)),NA(),'临-燃尽0'!CD373)</f>
        <v>#N/A</v>
      </c>
      <c r="AT372" s="8" t="e">
        <f>IF(OR(ISNA(AT$1),ISNA($A372)),NA(),'临-燃尽0'!CE373)</f>
        <v>#N/A</v>
      </c>
      <c r="AU372" s="8" t="e">
        <f>IF(OR(ISNA(AU$1),ISNA($A372)),NA(),'临-燃尽0'!CF373)</f>
        <v>#N/A</v>
      </c>
      <c r="AV372" s="8" t="e">
        <f>IF(OR(ISNA(AV$1),ISNA($A372)),NA(),'临-燃尽0'!CG373)</f>
        <v>#N/A</v>
      </c>
      <c r="AW372" s="8" t="e">
        <f>IF(OR(ISNA(AW$1),ISNA($A372)),NA(),'临-燃尽0'!CH373)</f>
        <v>#N/A</v>
      </c>
      <c r="AX372" s="8" t="e">
        <f>IF(OR(ISNA(AX$1),ISNA($A372)),NA(),'临-燃尽0'!CI373)</f>
        <v>#N/A</v>
      </c>
      <c r="AY372" s="8" t="e">
        <f>IF(OR(ISNA(AY$1),ISNA($A372)),NA(),'临-燃尽0'!CJ373)</f>
        <v>#N/A</v>
      </c>
      <c r="AZ372" s="8" t="e">
        <f>IF(OR(ISNA(AZ$1),ISNA($A372)),NA(),'临-燃尽0'!CK373)</f>
        <v>#N/A</v>
      </c>
    </row>
    <row r="373" spans="1:52">
      <c r="A373" s="8" t="e">
        <f>IF(OR('临-燃尽0'!AL374="",'临-燃尽0'!AL374="总计"),NA(),'临-燃尽0'!AL374)</f>
        <v>#N/A</v>
      </c>
      <c r="B373" s="8" t="e">
        <f>IF(ISNA($A373),NA(),'临-燃尽0'!AM374)</f>
        <v>#N/A</v>
      </c>
      <c r="C373" s="8" t="e">
        <f>IF(ISNA($A373),NA(),'临-燃尽0'!AN374)</f>
        <v>#N/A</v>
      </c>
      <c r="D373" s="8" t="e">
        <f>IF(ISNA($A373),NA(),'临-燃尽0'!AO374)</f>
        <v>#N/A</v>
      </c>
      <c r="E373" s="8" t="e">
        <f>IF(OR(ISNA(E$1),ISNA($A373)),NA(),'临-燃尽0'!AP374)</f>
        <v>#N/A</v>
      </c>
      <c r="F373" s="8" t="e">
        <f>IF(OR(ISNA(F$1),ISNA($A373)),NA(),'临-燃尽0'!AQ374)</f>
        <v>#N/A</v>
      </c>
      <c r="G373" s="8" t="e">
        <f>IF(OR(ISNA(G$1),ISNA($A373)),NA(),'临-燃尽0'!AR374)</f>
        <v>#N/A</v>
      </c>
      <c r="H373" s="8" t="e">
        <f>IF(OR(ISNA(H$1),ISNA($A373)),NA(),'临-燃尽0'!AS374)</f>
        <v>#N/A</v>
      </c>
      <c r="I373" s="8" t="e">
        <f>IF(OR(ISNA(I$1),ISNA($A373)),NA(),'临-燃尽0'!AT374)</f>
        <v>#N/A</v>
      </c>
      <c r="J373" s="8" t="e">
        <f>IF(OR(ISNA(J$1),ISNA($A373)),NA(),'临-燃尽0'!AU374)</f>
        <v>#N/A</v>
      </c>
      <c r="K373" s="8" t="e">
        <f>IF(OR(ISNA(K$1),ISNA($A373)),NA(),'临-燃尽0'!AV374)</f>
        <v>#N/A</v>
      </c>
      <c r="L373" s="8" t="e">
        <f>IF(OR(ISNA(L$1),ISNA($A373)),NA(),'临-燃尽0'!AW374)</f>
        <v>#N/A</v>
      </c>
      <c r="M373" s="8" t="e">
        <f>IF(OR(ISNA(M$1),ISNA($A373)),NA(),'临-燃尽0'!AX374)</f>
        <v>#N/A</v>
      </c>
      <c r="N373" s="8" t="e">
        <f>IF(OR(ISNA(N$1),ISNA($A373)),NA(),'临-燃尽0'!AY374)</f>
        <v>#N/A</v>
      </c>
      <c r="O373" s="8" t="e">
        <f>IF(OR(ISNA(O$1),ISNA($A373)),NA(),'临-燃尽0'!AZ374)</f>
        <v>#N/A</v>
      </c>
      <c r="P373" s="8" t="e">
        <f>IF(OR(ISNA(P$1),ISNA($A373)),NA(),'临-燃尽0'!BA374)</f>
        <v>#N/A</v>
      </c>
      <c r="Q373" s="8" t="e">
        <f>IF(OR(ISNA(Q$1),ISNA($A373)),NA(),'临-燃尽0'!BB374)</f>
        <v>#N/A</v>
      </c>
      <c r="R373" s="8" t="e">
        <f>IF(OR(ISNA(R$1),ISNA($A373)),NA(),'临-燃尽0'!BC374)</f>
        <v>#N/A</v>
      </c>
      <c r="S373" s="8" t="e">
        <f>IF(OR(ISNA(S$1),ISNA($A373)),NA(),'临-燃尽0'!BD374)</f>
        <v>#N/A</v>
      </c>
      <c r="T373" s="8" t="e">
        <f>IF(OR(ISNA(T$1),ISNA($A373)),NA(),'临-燃尽0'!BE374)</f>
        <v>#N/A</v>
      </c>
      <c r="U373" s="8" t="e">
        <f>IF(OR(ISNA(U$1),ISNA($A373)),NA(),'临-燃尽0'!BF374)</f>
        <v>#N/A</v>
      </c>
      <c r="V373" s="8" t="e">
        <f>IF(OR(ISNA(V$1),ISNA($A373)),NA(),'临-燃尽0'!BG374)</f>
        <v>#N/A</v>
      </c>
      <c r="W373" s="8" t="e">
        <f>IF(OR(ISNA(W$1),ISNA($A373)),NA(),'临-燃尽0'!BH374)</f>
        <v>#N/A</v>
      </c>
      <c r="X373" s="8" t="e">
        <f>IF(OR(ISNA(X$1),ISNA($A373)),NA(),'临-燃尽0'!BI374)</f>
        <v>#N/A</v>
      </c>
      <c r="Y373" s="8" t="e">
        <f>IF(OR(ISNA(Y$1),ISNA($A373)),NA(),'临-燃尽0'!BJ374)</f>
        <v>#N/A</v>
      </c>
      <c r="Z373" s="8" t="e">
        <f>IF(OR(ISNA(Z$1),ISNA($A373)),NA(),'临-燃尽0'!BK374)</f>
        <v>#N/A</v>
      </c>
      <c r="AA373" s="8" t="e">
        <f>IF(OR(ISNA(AA$1),ISNA($A373)),NA(),'临-燃尽0'!BL374)</f>
        <v>#N/A</v>
      </c>
      <c r="AB373" s="8" t="e">
        <f>IF(OR(ISNA(AB$1),ISNA($A373)),NA(),'临-燃尽0'!BM374)</f>
        <v>#N/A</v>
      </c>
      <c r="AC373" s="8" t="e">
        <f>IF(OR(ISNA(AC$1),ISNA($A373)),NA(),'临-燃尽0'!BN374)</f>
        <v>#N/A</v>
      </c>
      <c r="AD373" s="8" t="e">
        <f>IF(OR(ISNA(AD$1),ISNA($A373)),NA(),'临-燃尽0'!BO374)</f>
        <v>#N/A</v>
      </c>
      <c r="AE373" s="8" t="e">
        <f>IF(OR(ISNA(AE$1),ISNA($A373)),NA(),'临-燃尽0'!BP374)</f>
        <v>#N/A</v>
      </c>
      <c r="AF373" s="8" t="e">
        <f>IF(OR(ISNA(AF$1),ISNA($A373)),NA(),'临-燃尽0'!BQ374)</f>
        <v>#N/A</v>
      </c>
      <c r="AG373" s="8" t="e">
        <f>IF(OR(ISNA(AG$1),ISNA($A373)),NA(),'临-燃尽0'!BR374)</f>
        <v>#N/A</v>
      </c>
      <c r="AH373" s="8" t="e">
        <f>IF(OR(ISNA(AH$1),ISNA($A373)),NA(),'临-燃尽0'!BS374)</f>
        <v>#N/A</v>
      </c>
      <c r="AI373" s="8" t="e">
        <f>IF(OR(ISNA(AI$1),ISNA($A373)),NA(),'临-燃尽0'!BT374)</f>
        <v>#N/A</v>
      </c>
      <c r="AJ373" s="8" t="e">
        <f>IF(OR(ISNA(AJ$1),ISNA($A373)),NA(),'临-燃尽0'!BU374)</f>
        <v>#N/A</v>
      </c>
      <c r="AK373" s="8" t="e">
        <f>IF(OR(ISNA(AK$1),ISNA($A373)),NA(),'临-燃尽0'!BV374)</f>
        <v>#N/A</v>
      </c>
      <c r="AL373" s="8" t="e">
        <f>IF(OR(ISNA(AL$1),ISNA($A373)),NA(),'临-燃尽0'!BW374)</f>
        <v>#N/A</v>
      </c>
      <c r="AM373" s="8" t="e">
        <f>IF(OR(ISNA(AM$1),ISNA($A373)),NA(),'临-燃尽0'!BX374)</f>
        <v>#N/A</v>
      </c>
      <c r="AN373" s="8" t="e">
        <f>IF(OR(ISNA(AN$1),ISNA($A373)),NA(),'临-燃尽0'!BY374)</f>
        <v>#N/A</v>
      </c>
      <c r="AO373" s="8" t="e">
        <f>IF(OR(ISNA(AO$1),ISNA($A373)),NA(),'临-燃尽0'!BZ374)</f>
        <v>#N/A</v>
      </c>
      <c r="AP373" s="8" t="e">
        <f>IF(OR(ISNA(AP$1),ISNA($A373)),NA(),'临-燃尽0'!CA374)</f>
        <v>#N/A</v>
      </c>
      <c r="AQ373" s="8" t="e">
        <f>IF(OR(ISNA(AQ$1),ISNA($A373)),NA(),'临-燃尽0'!CB374)</f>
        <v>#N/A</v>
      </c>
      <c r="AR373" s="8" t="e">
        <f>IF(OR(ISNA(AR$1),ISNA($A373)),NA(),'临-燃尽0'!CC374)</f>
        <v>#N/A</v>
      </c>
      <c r="AS373" s="8" t="e">
        <f>IF(OR(ISNA(AS$1),ISNA($A373)),NA(),'临-燃尽0'!CD374)</f>
        <v>#N/A</v>
      </c>
      <c r="AT373" s="8" t="e">
        <f>IF(OR(ISNA(AT$1),ISNA($A373)),NA(),'临-燃尽0'!CE374)</f>
        <v>#N/A</v>
      </c>
      <c r="AU373" s="8" t="e">
        <f>IF(OR(ISNA(AU$1),ISNA($A373)),NA(),'临-燃尽0'!CF374)</f>
        <v>#N/A</v>
      </c>
      <c r="AV373" s="8" t="e">
        <f>IF(OR(ISNA(AV$1),ISNA($A373)),NA(),'临-燃尽0'!CG374)</f>
        <v>#N/A</v>
      </c>
      <c r="AW373" s="8" t="e">
        <f>IF(OR(ISNA(AW$1),ISNA($A373)),NA(),'临-燃尽0'!CH374)</f>
        <v>#N/A</v>
      </c>
      <c r="AX373" s="8" t="e">
        <f>IF(OR(ISNA(AX$1),ISNA($A373)),NA(),'临-燃尽0'!CI374)</f>
        <v>#N/A</v>
      </c>
      <c r="AY373" s="8" t="e">
        <f>IF(OR(ISNA(AY$1),ISNA($A373)),NA(),'临-燃尽0'!CJ374)</f>
        <v>#N/A</v>
      </c>
      <c r="AZ373" s="8" t="e">
        <f>IF(OR(ISNA(AZ$1),ISNA($A373)),NA(),'临-燃尽0'!CK374)</f>
        <v>#N/A</v>
      </c>
    </row>
    <row r="374" spans="1:52">
      <c r="A374" s="8" t="e">
        <f>IF(OR('临-燃尽0'!AL375="",'临-燃尽0'!AL375="总计"),NA(),'临-燃尽0'!AL375)</f>
        <v>#N/A</v>
      </c>
      <c r="B374" s="8" t="e">
        <f>IF(ISNA($A374),NA(),'临-燃尽0'!AM375)</f>
        <v>#N/A</v>
      </c>
      <c r="C374" s="8" t="e">
        <f>IF(ISNA($A374),NA(),'临-燃尽0'!AN375)</f>
        <v>#N/A</v>
      </c>
      <c r="D374" s="8" t="e">
        <f>IF(ISNA($A374),NA(),'临-燃尽0'!AO375)</f>
        <v>#N/A</v>
      </c>
      <c r="E374" s="8" t="e">
        <f>IF(OR(ISNA(E$1),ISNA($A374)),NA(),'临-燃尽0'!AP375)</f>
        <v>#N/A</v>
      </c>
      <c r="F374" s="8" t="e">
        <f>IF(OR(ISNA(F$1),ISNA($A374)),NA(),'临-燃尽0'!AQ375)</f>
        <v>#N/A</v>
      </c>
      <c r="G374" s="8" t="e">
        <f>IF(OR(ISNA(G$1),ISNA($A374)),NA(),'临-燃尽0'!AR375)</f>
        <v>#N/A</v>
      </c>
      <c r="H374" s="8" t="e">
        <f>IF(OR(ISNA(H$1),ISNA($A374)),NA(),'临-燃尽0'!AS375)</f>
        <v>#N/A</v>
      </c>
      <c r="I374" s="8" t="e">
        <f>IF(OR(ISNA(I$1),ISNA($A374)),NA(),'临-燃尽0'!AT375)</f>
        <v>#N/A</v>
      </c>
      <c r="J374" s="8" t="e">
        <f>IF(OR(ISNA(J$1),ISNA($A374)),NA(),'临-燃尽0'!AU375)</f>
        <v>#N/A</v>
      </c>
      <c r="K374" s="8" t="e">
        <f>IF(OR(ISNA(K$1),ISNA($A374)),NA(),'临-燃尽0'!AV375)</f>
        <v>#N/A</v>
      </c>
      <c r="L374" s="8" t="e">
        <f>IF(OR(ISNA(L$1),ISNA($A374)),NA(),'临-燃尽0'!AW375)</f>
        <v>#N/A</v>
      </c>
      <c r="M374" s="8" t="e">
        <f>IF(OR(ISNA(M$1),ISNA($A374)),NA(),'临-燃尽0'!AX375)</f>
        <v>#N/A</v>
      </c>
      <c r="N374" s="8" t="e">
        <f>IF(OR(ISNA(N$1),ISNA($A374)),NA(),'临-燃尽0'!AY375)</f>
        <v>#N/A</v>
      </c>
      <c r="O374" s="8" t="e">
        <f>IF(OR(ISNA(O$1),ISNA($A374)),NA(),'临-燃尽0'!AZ375)</f>
        <v>#N/A</v>
      </c>
      <c r="P374" s="8" t="e">
        <f>IF(OR(ISNA(P$1),ISNA($A374)),NA(),'临-燃尽0'!BA375)</f>
        <v>#N/A</v>
      </c>
      <c r="Q374" s="8" t="e">
        <f>IF(OR(ISNA(Q$1),ISNA($A374)),NA(),'临-燃尽0'!BB375)</f>
        <v>#N/A</v>
      </c>
      <c r="R374" s="8" t="e">
        <f>IF(OR(ISNA(R$1),ISNA($A374)),NA(),'临-燃尽0'!BC375)</f>
        <v>#N/A</v>
      </c>
      <c r="S374" s="8" t="e">
        <f>IF(OR(ISNA(S$1),ISNA($A374)),NA(),'临-燃尽0'!BD375)</f>
        <v>#N/A</v>
      </c>
      <c r="T374" s="8" t="e">
        <f>IF(OR(ISNA(T$1),ISNA($A374)),NA(),'临-燃尽0'!BE375)</f>
        <v>#N/A</v>
      </c>
      <c r="U374" s="8" t="e">
        <f>IF(OR(ISNA(U$1),ISNA($A374)),NA(),'临-燃尽0'!BF375)</f>
        <v>#N/A</v>
      </c>
      <c r="V374" s="8" t="e">
        <f>IF(OR(ISNA(V$1),ISNA($A374)),NA(),'临-燃尽0'!BG375)</f>
        <v>#N/A</v>
      </c>
      <c r="W374" s="8" t="e">
        <f>IF(OR(ISNA(W$1),ISNA($A374)),NA(),'临-燃尽0'!BH375)</f>
        <v>#N/A</v>
      </c>
      <c r="X374" s="8" t="e">
        <f>IF(OR(ISNA(X$1),ISNA($A374)),NA(),'临-燃尽0'!BI375)</f>
        <v>#N/A</v>
      </c>
      <c r="Y374" s="8" t="e">
        <f>IF(OR(ISNA(Y$1),ISNA($A374)),NA(),'临-燃尽0'!BJ375)</f>
        <v>#N/A</v>
      </c>
      <c r="Z374" s="8" t="e">
        <f>IF(OR(ISNA(Z$1),ISNA($A374)),NA(),'临-燃尽0'!BK375)</f>
        <v>#N/A</v>
      </c>
      <c r="AA374" s="8" t="e">
        <f>IF(OR(ISNA(AA$1),ISNA($A374)),NA(),'临-燃尽0'!BL375)</f>
        <v>#N/A</v>
      </c>
      <c r="AB374" s="8" t="e">
        <f>IF(OR(ISNA(AB$1),ISNA($A374)),NA(),'临-燃尽0'!BM375)</f>
        <v>#N/A</v>
      </c>
      <c r="AC374" s="8" t="e">
        <f>IF(OR(ISNA(AC$1),ISNA($A374)),NA(),'临-燃尽0'!BN375)</f>
        <v>#N/A</v>
      </c>
      <c r="AD374" s="8" t="e">
        <f>IF(OR(ISNA(AD$1),ISNA($A374)),NA(),'临-燃尽0'!BO375)</f>
        <v>#N/A</v>
      </c>
      <c r="AE374" s="8" t="e">
        <f>IF(OR(ISNA(AE$1),ISNA($A374)),NA(),'临-燃尽0'!BP375)</f>
        <v>#N/A</v>
      </c>
      <c r="AF374" s="8" t="e">
        <f>IF(OR(ISNA(AF$1),ISNA($A374)),NA(),'临-燃尽0'!BQ375)</f>
        <v>#N/A</v>
      </c>
      <c r="AG374" s="8" t="e">
        <f>IF(OR(ISNA(AG$1),ISNA($A374)),NA(),'临-燃尽0'!BR375)</f>
        <v>#N/A</v>
      </c>
      <c r="AH374" s="8" t="e">
        <f>IF(OR(ISNA(AH$1),ISNA($A374)),NA(),'临-燃尽0'!BS375)</f>
        <v>#N/A</v>
      </c>
      <c r="AI374" s="8" t="e">
        <f>IF(OR(ISNA(AI$1),ISNA($A374)),NA(),'临-燃尽0'!BT375)</f>
        <v>#N/A</v>
      </c>
      <c r="AJ374" s="8" t="e">
        <f>IF(OR(ISNA(AJ$1),ISNA($A374)),NA(),'临-燃尽0'!BU375)</f>
        <v>#N/A</v>
      </c>
      <c r="AK374" s="8" t="e">
        <f>IF(OR(ISNA(AK$1),ISNA($A374)),NA(),'临-燃尽0'!BV375)</f>
        <v>#N/A</v>
      </c>
      <c r="AL374" s="8" t="e">
        <f>IF(OR(ISNA(AL$1),ISNA($A374)),NA(),'临-燃尽0'!BW375)</f>
        <v>#N/A</v>
      </c>
      <c r="AM374" s="8" t="e">
        <f>IF(OR(ISNA(AM$1),ISNA($A374)),NA(),'临-燃尽0'!BX375)</f>
        <v>#N/A</v>
      </c>
      <c r="AN374" s="8" t="e">
        <f>IF(OR(ISNA(AN$1),ISNA($A374)),NA(),'临-燃尽0'!BY375)</f>
        <v>#N/A</v>
      </c>
      <c r="AO374" s="8" t="e">
        <f>IF(OR(ISNA(AO$1),ISNA($A374)),NA(),'临-燃尽0'!BZ375)</f>
        <v>#N/A</v>
      </c>
      <c r="AP374" s="8" t="e">
        <f>IF(OR(ISNA(AP$1),ISNA($A374)),NA(),'临-燃尽0'!CA375)</f>
        <v>#N/A</v>
      </c>
      <c r="AQ374" s="8" t="e">
        <f>IF(OR(ISNA(AQ$1),ISNA($A374)),NA(),'临-燃尽0'!CB375)</f>
        <v>#N/A</v>
      </c>
      <c r="AR374" s="8" t="e">
        <f>IF(OR(ISNA(AR$1),ISNA($A374)),NA(),'临-燃尽0'!CC375)</f>
        <v>#N/A</v>
      </c>
      <c r="AS374" s="8" t="e">
        <f>IF(OR(ISNA(AS$1),ISNA($A374)),NA(),'临-燃尽0'!CD375)</f>
        <v>#N/A</v>
      </c>
      <c r="AT374" s="8" t="e">
        <f>IF(OR(ISNA(AT$1),ISNA($A374)),NA(),'临-燃尽0'!CE375)</f>
        <v>#N/A</v>
      </c>
      <c r="AU374" s="8" t="e">
        <f>IF(OR(ISNA(AU$1),ISNA($A374)),NA(),'临-燃尽0'!CF375)</f>
        <v>#N/A</v>
      </c>
      <c r="AV374" s="8" t="e">
        <f>IF(OR(ISNA(AV$1),ISNA($A374)),NA(),'临-燃尽0'!CG375)</f>
        <v>#N/A</v>
      </c>
      <c r="AW374" s="8" t="e">
        <f>IF(OR(ISNA(AW$1),ISNA($A374)),NA(),'临-燃尽0'!CH375)</f>
        <v>#N/A</v>
      </c>
      <c r="AX374" s="8" t="e">
        <f>IF(OR(ISNA(AX$1),ISNA($A374)),NA(),'临-燃尽0'!CI375)</f>
        <v>#N/A</v>
      </c>
      <c r="AY374" s="8" t="e">
        <f>IF(OR(ISNA(AY$1),ISNA($A374)),NA(),'临-燃尽0'!CJ375)</f>
        <v>#N/A</v>
      </c>
      <c r="AZ374" s="8" t="e">
        <f>IF(OR(ISNA(AZ$1),ISNA($A374)),NA(),'临-燃尽0'!CK375)</f>
        <v>#N/A</v>
      </c>
    </row>
    <row r="375" spans="1:52">
      <c r="A375" s="8" t="e">
        <f>IF(OR('临-燃尽0'!AL376="",'临-燃尽0'!AL376="总计"),NA(),'临-燃尽0'!AL376)</f>
        <v>#N/A</v>
      </c>
      <c r="B375" s="8" t="e">
        <f>IF(ISNA($A375),NA(),'临-燃尽0'!AM376)</f>
        <v>#N/A</v>
      </c>
      <c r="C375" s="8" t="e">
        <f>IF(ISNA($A375),NA(),'临-燃尽0'!AN376)</f>
        <v>#N/A</v>
      </c>
      <c r="D375" s="8" t="e">
        <f>IF(ISNA($A375),NA(),'临-燃尽0'!AO376)</f>
        <v>#N/A</v>
      </c>
      <c r="E375" s="8" t="e">
        <f>IF(OR(ISNA(E$1),ISNA($A375)),NA(),'临-燃尽0'!AP376)</f>
        <v>#N/A</v>
      </c>
      <c r="F375" s="8" t="e">
        <f>IF(OR(ISNA(F$1),ISNA($A375)),NA(),'临-燃尽0'!AQ376)</f>
        <v>#N/A</v>
      </c>
      <c r="G375" s="8" t="e">
        <f>IF(OR(ISNA(G$1),ISNA($A375)),NA(),'临-燃尽0'!AR376)</f>
        <v>#N/A</v>
      </c>
      <c r="H375" s="8" t="e">
        <f>IF(OR(ISNA(H$1),ISNA($A375)),NA(),'临-燃尽0'!AS376)</f>
        <v>#N/A</v>
      </c>
      <c r="I375" s="8" t="e">
        <f>IF(OR(ISNA(I$1),ISNA($A375)),NA(),'临-燃尽0'!AT376)</f>
        <v>#N/A</v>
      </c>
      <c r="J375" s="8" t="e">
        <f>IF(OR(ISNA(J$1),ISNA($A375)),NA(),'临-燃尽0'!AU376)</f>
        <v>#N/A</v>
      </c>
      <c r="K375" s="8" t="e">
        <f>IF(OR(ISNA(K$1),ISNA($A375)),NA(),'临-燃尽0'!AV376)</f>
        <v>#N/A</v>
      </c>
      <c r="L375" s="8" t="e">
        <f>IF(OR(ISNA(L$1),ISNA($A375)),NA(),'临-燃尽0'!AW376)</f>
        <v>#N/A</v>
      </c>
      <c r="M375" s="8" t="e">
        <f>IF(OR(ISNA(M$1),ISNA($A375)),NA(),'临-燃尽0'!AX376)</f>
        <v>#N/A</v>
      </c>
      <c r="N375" s="8" t="e">
        <f>IF(OR(ISNA(N$1),ISNA($A375)),NA(),'临-燃尽0'!AY376)</f>
        <v>#N/A</v>
      </c>
      <c r="O375" s="8" t="e">
        <f>IF(OR(ISNA(O$1),ISNA($A375)),NA(),'临-燃尽0'!AZ376)</f>
        <v>#N/A</v>
      </c>
      <c r="P375" s="8" t="e">
        <f>IF(OR(ISNA(P$1),ISNA($A375)),NA(),'临-燃尽0'!BA376)</f>
        <v>#N/A</v>
      </c>
      <c r="Q375" s="8" t="e">
        <f>IF(OR(ISNA(Q$1),ISNA($A375)),NA(),'临-燃尽0'!BB376)</f>
        <v>#N/A</v>
      </c>
      <c r="R375" s="8" t="e">
        <f>IF(OR(ISNA(R$1),ISNA($A375)),NA(),'临-燃尽0'!BC376)</f>
        <v>#N/A</v>
      </c>
      <c r="S375" s="8" t="e">
        <f>IF(OR(ISNA(S$1),ISNA($A375)),NA(),'临-燃尽0'!BD376)</f>
        <v>#N/A</v>
      </c>
      <c r="T375" s="8" t="e">
        <f>IF(OR(ISNA(T$1),ISNA($A375)),NA(),'临-燃尽0'!BE376)</f>
        <v>#N/A</v>
      </c>
      <c r="U375" s="8" t="e">
        <f>IF(OR(ISNA(U$1),ISNA($A375)),NA(),'临-燃尽0'!BF376)</f>
        <v>#N/A</v>
      </c>
      <c r="V375" s="8" t="e">
        <f>IF(OR(ISNA(V$1),ISNA($A375)),NA(),'临-燃尽0'!BG376)</f>
        <v>#N/A</v>
      </c>
      <c r="W375" s="8" t="e">
        <f>IF(OR(ISNA(W$1),ISNA($A375)),NA(),'临-燃尽0'!BH376)</f>
        <v>#N/A</v>
      </c>
      <c r="X375" s="8" t="e">
        <f>IF(OR(ISNA(X$1),ISNA($A375)),NA(),'临-燃尽0'!BI376)</f>
        <v>#N/A</v>
      </c>
      <c r="Y375" s="8" t="e">
        <f>IF(OR(ISNA(Y$1),ISNA($A375)),NA(),'临-燃尽0'!BJ376)</f>
        <v>#N/A</v>
      </c>
      <c r="Z375" s="8" t="e">
        <f>IF(OR(ISNA(Z$1),ISNA($A375)),NA(),'临-燃尽0'!BK376)</f>
        <v>#N/A</v>
      </c>
      <c r="AA375" s="8" t="e">
        <f>IF(OR(ISNA(AA$1),ISNA($A375)),NA(),'临-燃尽0'!BL376)</f>
        <v>#N/A</v>
      </c>
      <c r="AB375" s="8" t="e">
        <f>IF(OR(ISNA(AB$1),ISNA($A375)),NA(),'临-燃尽0'!BM376)</f>
        <v>#N/A</v>
      </c>
      <c r="AC375" s="8" t="e">
        <f>IF(OR(ISNA(AC$1),ISNA($A375)),NA(),'临-燃尽0'!BN376)</f>
        <v>#N/A</v>
      </c>
      <c r="AD375" s="8" t="e">
        <f>IF(OR(ISNA(AD$1),ISNA($A375)),NA(),'临-燃尽0'!BO376)</f>
        <v>#N/A</v>
      </c>
      <c r="AE375" s="8" t="e">
        <f>IF(OR(ISNA(AE$1),ISNA($A375)),NA(),'临-燃尽0'!BP376)</f>
        <v>#N/A</v>
      </c>
      <c r="AF375" s="8" t="e">
        <f>IF(OR(ISNA(AF$1),ISNA($A375)),NA(),'临-燃尽0'!BQ376)</f>
        <v>#N/A</v>
      </c>
      <c r="AG375" s="8" t="e">
        <f>IF(OR(ISNA(AG$1),ISNA($A375)),NA(),'临-燃尽0'!BR376)</f>
        <v>#N/A</v>
      </c>
      <c r="AH375" s="8" t="e">
        <f>IF(OR(ISNA(AH$1),ISNA($A375)),NA(),'临-燃尽0'!BS376)</f>
        <v>#N/A</v>
      </c>
      <c r="AI375" s="8" t="e">
        <f>IF(OR(ISNA(AI$1),ISNA($A375)),NA(),'临-燃尽0'!BT376)</f>
        <v>#N/A</v>
      </c>
      <c r="AJ375" s="8" t="e">
        <f>IF(OR(ISNA(AJ$1),ISNA($A375)),NA(),'临-燃尽0'!BU376)</f>
        <v>#N/A</v>
      </c>
      <c r="AK375" s="8" t="e">
        <f>IF(OR(ISNA(AK$1),ISNA($A375)),NA(),'临-燃尽0'!BV376)</f>
        <v>#N/A</v>
      </c>
      <c r="AL375" s="8" t="e">
        <f>IF(OR(ISNA(AL$1),ISNA($A375)),NA(),'临-燃尽0'!BW376)</f>
        <v>#N/A</v>
      </c>
      <c r="AM375" s="8" t="e">
        <f>IF(OR(ISNA(AM$1),ISNA($A375)),NA(),'临-燃尽0'!BX376)</f>
        <v>#N/A</v>
      </c>
      <c r="AN375" s="8" t="e">
        <f>IF(OR(ISNA(AN$1),ISNA($A375)),NA(),'临-燃尽0'!BY376)</f>
        <v>#N/A</v>
      </c>
      <c r="AO375" s="8" t="e">
        <f>IF(OR(ISNA(AO$1),ISNA($A375)),NA(),'临-燃尽0'!BZ376)</f>
        <v>#N/A</v>
      </c>
      <c r="AP375" s="8" t="e">
        <f>IF(OR(ISNA(AP$1),ISNA($A375)),NA(),'临-燃尽0'!CA376)</f>
        <v>#N/A</v>
      </c>
      <c r="AQ375" s="8" t="e">
        <f>IF(OR(ISNA(AQ$1),ISNA($A375)),NA(),'临-燃尽0'!CB376)</f>
        <v>#N/A</v>
      </c>
      <c r="AR375" s="8" t="e">
        <f>IF(OR(ISNA(AR$1),ISNA($A375)),NA(),'临-燃尽0'!CC376)</f>
        <v>#N/A</v>
      </c>
      <c r="AS375" s="8" t="e">
        <f>IF(OR(ISNA(AS$1),ISNA($A375)),NA(),'临-燃尽0'!CD376)</f>
        <v>#N/A</v>
      </c>
      <c r="AT375" s="8" t="e">
        <f>IF(OR(ISNA(AT$1),ISNA($A375)),NA(),'临-燃尽0'!CE376)</f>
        <v>#N/A</v>
      </c>
      <c r="AU375" s="8" t="e">
        <f>IF(OR(ISNA(AU$1),ISNA($A375)),NA(),'临-燃尽0'!CF376)</f>
        <v>#N/A</v>
      </c>
      <c r="AV375" s="8" t="e">
        <f>IF(OR(ISNA(AV$1),ISNA($A375)),NA(),'临-燃尽0'!CG376)</f>
        <v>#N/A</v>
      </c>
      <c r="AW375" s="8" t="e">
        <f>IF(OR(ISNA(AW$1),ISNA($A375)),NA(),'临-燃尽0'!CH376)</f>
        <v>#N/A</v>
      </c>
      <c r="AX375" s="8" t="e">
        <f>IF(OR(ISNA(AX$1),ISNA($A375)),NA(),'临-燃尽0'!CI376)</f>
        <v>#N/A</v>
      </c>
      <c r="AY375" s="8" t="e">
        <f>IF(OR(ISNA(AY$1),ISNA($A375)),NA(),'临-燃尽0'!CJ376)</f>
        <v>#N/A</v>
      </c>
      <c r="AZ375" s="8" t="e">
        <f>IF(OR(ISNA(AZ$1),ISNA($A375)),NA(),'临-燃尽0'!CK376)</f>
        <v>#N/A</v>
      </c>
    </row>
    <row r="376" spans="1:52">
      <c r="A376" s="8" t="e">
        <f>IF(OR('临-燃尽0'!AL377="",'临-燃尽0'!AL377="总计"),NA(),'临-燃尽0'!AL377)</f>
        <v>#N/A</v>
      </c>
      <c r="B376" s="8" t="e">
        <f>IF(ISNA($A376),NA(),'临-燃尽0'!AM377)</f>
        <v>#N/A</v>
      </c>
      <c r="C376" s="8" t="e">
        <f>IF(ISNA($A376),NA(),'临-燃尽0'!AN377)</f>
        <v>#N/A</v>
      </c>
      <c r="D376" s="8" t="e">
        <f>IF(ISNA($A376),NA(),'临-燃尽0'!AO377)</f>
        <v>#N/A</v>
      </c>
      <c r="E376" s="8" t="e">
        <f>IF(OR(ISNA(E$1),ISNA($A376)),NA(),'临-燃尽0'!AP377)</f>
        <v>#N/A</v>
      </c>
      <c r="F376" s="8" t="e">
        <f>IF(OR(ISNA(F$1),ISNA($A376)),NA(),'临-燃尽0'!AQ377)</f>
        <v>#N/A</v>
      </c>
      <c r="G376" s="8" t="e">
        <f>IF(OR(ISNA(G$1),ISNA($A376)),NA(),'临-燃尽0'!AR377)</f>
        <v>#N/A</v>
      </c>
      <c r="H376" s="8" t="e">
        <f>IF(OR(ISNA(H$1),ISNA($A376)),NA(),'临-燃尽0'!AS377)</f>
        <v>#N/A</v>
      </c>
      <c r="I376" s="8" t="e">
        <f>IF(OR(ISNA(I$1),ISNA($A376)),NA(),'临-燃尽0'!AT377)</f>
        <v>#N/A</v>
      </c>
      <c r="J376" s="8" t="e">
        <f>IF(OR(ISNA(J$1),ISNA($A376)),NA(),'临-燃尽0'!AU377)</f>
        <v>#N/A</v>
      </c>
      <c r="K376" s="8" t="e">
        <f>IF(OR(ISNA(K$1),ISNA($A376)),NA(),'临-燃尽0'!AV377)</f>
        <v>#N/A</v>
      </c>
      <c r="L376" s="8" t="e">
        <f>IF(OR(ISNA(L$1),ISNA($A376)),NA(),'临-燃尽0'!AW377)</f>
        <v>#N/A</v>
      </c>
      <c r="M376" s="8" t="e">
        <f>IF(OR(ISNA(M$1),ISNA($A376)),NA(),'临-燃尽0'!AX377)</f>
        <v>#N/A</v>
      </c>
      <c r="N376" s="8" t="e">
        <f>IF(OR(ISNA(N$1),ISNA($A376)),NA(),'临-燃尽0'!AY377)</f>
        <v>#N/A</v>
      </c>
      <c r="O376" s="8" t="e">
        <f>IF(OR(ISNA(O$1),ISNA($A376)),NA(),'临-燃尽0'!AZ377)</f>
        <v>#N/A</v>
      </c>
      <c r="P376" s="8" t="e">
        <f>IF(OR(ISNA(P$1),ISNA($A376)),NA(),'临-燃尽0'!BA377)</f>
        <v>#N/A</v>
      </c>
      <c r="Q376" s="8" t="e">
        <f>IF(OR(ISNA(Q$1),ISNA($A376)),NA(),'临-燃尽0'!BB377)</f>
        <v>#N/A</v>
      </c>
      <c r="R376" s="8" t="e">
        <f>IF(OR(ISNA(R$1),ISNA($A376)),NA(),'临-燃尽0'!BC377)</f>
        <v>#N/A</v>
      </c>
      <c r="S376" s="8" t="e">
        <f>IF(OR(ISNA(S$1),ISNA($A376)),NA(),'临-燃尽0'!BD377)</f>
        <v>#N/A</v>
      </c>
      <c r="T376" s="8" t="e">
        <f>IF(OR(ISNA(T$1),ISNA($A376)),NA(),'临-燃尽0'!BE377)</f>
        <v>#N/A</v>
      </c>
      <c r="U376" s="8" t="e">
        <f>IF(OR(ISNA(U$1),ISNA($A376)),NA(),'临-燃尽0'!BF377)</f>
        <v>#N/A</v>
      </c>
      <c r="V376" s="8" t="e">
        <f>IF(OR(ISNA(V$1),ISNA($A376)),NA(),'临-燃尽0'!BG377)</f>
        <v>#N/A</v>
      </c>
      <c r="W376" s="8" t="e">
        <f>IF(OR(ISNA(W$1),ISNA($A376)),NA(),'临-燃尽0'!BH377)</f>
        <v>#N/A</v>
      </c>
      <c r="X376" s="8" t="e">
        <f>IF(OR(ISNA(X$1),ISNA($A376)),NA(),'临-燃尽0'!BI377)</f>
        <v>#N/A</v>
      </c>
      <c r="Y376" s="8" t="e">
        <f>IF(OR(ISNA(Y$1),ISNA($A376)),NA(),'临-燃尽0'!BJ377)</f>
        <v>#N/A</v>
      </c>
      <c r="Z376" s="8" t="e">
        <f>IF(OR(ISNA(Z$1),ISNA($A376)),NA(),'临-燃尽0'!BK377)</f>
        <v>#N/A</v>
      </c>
      <c r="AA376" s="8" t="e">
        <f>IF(OR(ISNA(AA$1),ISNA($A376)),NA(),'临-燃尽0'!BL377)</f>
        <v>#N/A</v>
      </c>
      <c r="AB376" s="8" t="e">
        <f>IF(OR(ISNA(AB$1),ISNA($A376)),NA(),'临-燃尽0'!BM377)</f>
        <v>#N/A</v>
      </c>
      <c r="AC376" s="8" t="e">
        <f>IF(OR(ISNA(AC$1),ISNA($A376)),NA(),'临-燃尽0'!BN377)</f>
        <v>#N/A</v>
      </c>
      <c r="AD376" s="8" t="e">
        <f>IF(OR(ISNA(AD$1),ISNA($A376)),NA(),'临-燃尽0'!BO377)</f>
        <v>#N/A</v>
      </c>
      <c r="AE376" s="8" t="e">
        <f>IF(OR(ISNA(AE$1),ISNA($A376)),NA(),'临-燃尽0'!BP377)</f>
        <v>#N/A</v>
      </c>
      <c r="AF376" s="8" t="e">
        <f>IF(OR(ISNA(AF$1),ISNA($A376)),NA(),'临-燃尽0'!BQ377)</f>
        <v>#N/A</v>
      </c>
      <c r="AG376" s="8" t="e">
        <f>IF(OR(ISNA(AG$1),ISNA($A376)),NA(),'临-燃尽0'!BR377)</f>
        <v>#N/A</v>
      </c>
      <c r="AH376" s="8" t="e">
        <f>IF(OR(ISNA(AH$1),ISNA($A376)),NA(),'临-燃尽0'!BS377)</f>
        <v>#N/A</v>
      </c>
      <c r="AI376" s="8" t="e">
        <f>IF(OR(ISNA(AI$1),ISNA($A376)),NA(),'临-燃尽0'!BT377)</f>
        <v>#N/A</v>
      </c>
      <c r="AJ376" s="8" t="e">
        <f>IF(OR(ISNA(AJ$1),ISNA($A376)),NA(),'临-燃尽0'!BU377)</f>
        <v>#N/A</v>
      </c>
      <c r="AK376" s="8" t="e">
        <f>IF(OR(ISNA(AK$1),ISNA($A376)),NA(),'临-燃尽0'!BV377)</f>
        <v>#N/A</v>
      </c>
      <c r="AL376" s="8" t="e">
        <f>IF(OR(ISNA(AL$1),ISNA($A376)),NA(),'临-燃尽0'!BW377)</f>
        <v>#N/A</v>
      </c>
      <c r="AM376" s="8" t="e">
        <f>IF(OR(ISNA(AM$1),ISNA($A376)),NA(),'临-燃尽0'!BX377)</f>
        <v>#N/A</v>
      </c>
      <c r="AN376" s="8" t="e">
        <f>IF(OR(ISNA(AN$1),ISNA($A376)),NA(),'临-燃尽0'!BY377)</f>
        <v>#N/A</v>
      </c>
      <c r="AO376" s="8" t="e">
        <f>IF(OR(ISNA(AO$1),ISNA($A376)),NA(),'临-燃尽0'!BZ377)</f>
        <v>#N/A</v>
      </c>
      <c r="AP376" s="8" t="e">
        <f>IF(OR(ISNA(AP$1),ISNA($A376)),NA(),'临-燃尽0'!CA377)</f>
        <v>#N/A</v>
      </c>
      <c r="AQ376" s="8" t="e">
        <f>IF(OR(ISNA(AQ$1),ISNA($A376)),NA(),'临-燃尽0'!CB377)</f>
        <v>#N/A</v>
      </c>
      <c r="AR376" s="8" t="e">
        <f>IF(OR(ISNA(AR$1),ISNA($A376)),NA(),'临-燃尽0'!CC377)</f>
        <v>#N/A</v>
      </c>
      <c r="AS376" s="8" t="e">
        <f>IF(OR(ISNA(AS$1),ISNA($A376)),NA(),'临-燃尽0'!CD377)</f>
        <v>#N/A</v>
      </c>
      <c r="AT376" s="8" t="e">
        <f>IF(OR(ISNA(AT$1),ISNA($A376)),NA(),'临-燃尽0'!CE377)</f>
        <v>#N/A</v>
      </c>
      <c r="AU376" s="8" t="e">
        <f>IF(OR(ISNA(AU$1),ISNA($A376)),NA(),'临-燃尽0'!CF377)</f>
        <v>#N/A</v>
      </c>
      <c r="AV376" s="8" t="e">
        <f>IF(OR(ISNA(AV$1),ISNA($A376)),NA(),'临-燃尽0'!CG377)</f>
        <v>#N/A</v>
      </c>
      <c r="AW376" s="8" t="e">
        <f>IF(OR(ISNA(AW$1),ISNA($A376)),NA(),'临-燃尽0'!CH377)</f>
        <v>#N/A</v>
      </c>
      <c r="AX376" s="8" t="e">
        <f>IF(OR(ISNA(AX$1),ISNA($A376)),NA(),'临-燃尽0'!CI377)</f>
        <v>#N/A</v>
      </c>
      <c r="AY376" s="8" t="e">
        <f>IF(OR(ISNA(AY$1),ISNA($A376)),NA(),'临-燃尽0'!CJ377)</f>
        <v>#N/A</v>
      </c>
      <c r="AZ376" s="8" t="e">
        <f>IF(OR(ISNA(AZ$1),ISNA($A376)),NA(),'临-燃尽0'!CK377)</f>
        <v>#N/A</v>
      </c>
    </row>
    <row r="377" spans="1:52">
      <c r="A377" s="8" t="e">
        <f>IF(OR('临-燃尽0'!AL378="",'临-燃尽0'!AL378="总计"),NA(),'临-燃尽0'!AL378)</f>
        <v>#N/A</v>
      </c>
      <c r="B377" s="8" t="e">
        <f>IF(ISNA($A377),NA(),'临-燃尽0'!AM378)</f>
        <v>#N/A</v>
      </c>
      <c r="C377" s="8" t="e">
        <f>IF(ISNA($A377),NA(),'临-燃尽0'!AN378)</f>
        <v>#N/A</v>
      </c>
      <c r="D377" s="8" t="e">
        <f>IF(ISNA($A377),NA(),'临-燃尽0'!AO378)</f>
        <v>#N/A</v>
      </c>
      <c r="E377" s="8" t="e">
        <f>IF(OR(ISNA(E$1),ISNA($A377)),NA(),'临-燃尽0'!AP378)</f>
        <v>#N/A</v>
      </c>
      <c r="F377" s="8" t="e">
        <f>IF(OR(ISNA(F$1),ISNA($A377)),NA(),'临-燃尽0'!AQ378)</f>
        <v>#N/A</v>
      </c>
      <c r="G377" s="8" t="e">
        <f>IF(OR(ISNA(G$1),ISNA($A377)),NA(),'临-燃尽0'!AR378)</f>
        <v>#N/A</v>
      </c>
      <c r="H377" s="8" t="e">
        <f>IF(OR(ISNA(H$1),ISNA($A377)),NA(),'临-燃尽0'!AS378)</f>
        <v>#N/A</v>
      </c>
      <c r="I377" s="8" t="e">
        <f>IF(OR(ISNA(I$1),ISNA($A377)),NA(),'临-燃尽0'!AT378)</f>
        <v>#N/A</v>
      </c>
      <c r="J377" s="8" t="e">
        <f>IF(OR(ISNA(J$1),ISNA($A377)),NA(),'临-燃尽0'!AU378)</f>
        <v>#N/A</v>
      </c>
      <c r="K377" s="8" t="e">
        <f>IF(OR(ISNA(K$1),ISNA($A377)),NA(),'临-燃尽0'!AV378)</f>
        <v>#N/A</v>
      </c>
      <c r="L377" s="8" t="e">
        <f>IF(OR(ISNA(L$1),ISNA($A377)),NA(),'临-燃尽0'!AW378)</f>
        <v>#N/A</v>
      </c>
      <c r="M377" s="8" t="e">
        <f>IF(OR(ISNA(M$1),ISNA($A377)),NA(),'临-燃尽0'!AX378)</f>
        <v>#N/A</v>
      </c>
      <c r="N377" s="8" t="e">
        <f>IF(OR(ISNA(N$1),ISNA($A377)),NA(),'临-燃尽0'!AY378)</f>
        <v>#N/A</v>
      </c>
      <c r="O377" s="8" t="e">
        <f>IF(OR(ISNA(O$1),ISNA($A377)),NA(),'临-燃尽0'!AZ378)</f>
        <v>#N/A</v>
      </c>
      <c r="P377" s="8" t="e">
        <f>IF(OR(ISNA(P$1),ISNA($A377)),NA(),'临-燃尽0'!BA378)</f>
        <v>#N/A</v>
      </c>
      <c r="Q377" s="8" t="e">
        <f>IF(OR(ISNA(Q$1),ISNA($A377)),NA(),'临-燃尽0'!BB378)</f>
        <v>#N/A</v>
      </c>
      <c r="R377" s="8" t="e">
        <f>IF(OR(ISNA(R$1),ISNA($A377)),NA(),'临-燃尽0'!BC378)</f>
        <v>#N/A</v>
      </c>
      <c r="S377" s="8" t="e">
        <f>IF(OR(ISNA(S$1),ISNA($A377)),NA(),'临-燃尽0'!BD378)</f>
        <v>#N/A</v>
      </c>
      <c r="T377" s="8" t="e">
        <f>IF(OR(ISNA(T$1),ISNA($A377)),NA(),'临-燃尽0'!BE378)</f>
        <v>#N/A</v>
      </c>
      <c r="U377" s="8" t="e">
        <f>IF(OR(ISNA(U$1),ISNA($A377)),NA(),'临-燃尽0'!BF378)</f>
        <v>#N/A</v>
      </c>
      <c r="V377" s="8" t="e">
        <f>IF(OR(ISNA(V$1),ISNA($A377)),NA(),'临-燃尽0'!BG378)</f>
        <v>#N/A</v>
      </c>
      <c r="W377" s="8" t="e">
        <f>IF(OR(ISNA(W$1),ISNA($A377)),NA(),'临-燃尽0'!BH378)</f>
        <v>#N/A</v>
      </c>
      <c r="X377" s="8" t="e">
        <f>IF(OR(ISNA(X$1),ISNA($A377)),NA(),'临-燃尽0'!BI378)</f>
        <v>#N/A</v>
      </c>
      <c r="Y377" s="8" t="e">
        <f>IF(OR(ISNA(Y$1),ISNA($A377)),NA(),'临-燃尽0'!BJ378)</f>
        <v>#N/A</v>
      </c>
      <c r="Z377" s="8" t="e">
        <f>IF(OR(ISNA(Z$1),ISNA($A377)),NA(),'临-燃尽0'!BK378)</f>
        <v>#N/A</v>
      </c>
      <c r="AA377" s="8" t="e">
        <f>IF(OR(ISNA(AA$1),ISNA($A377)),NA(),'临-燃尽0'!BL378)</f>
        <v>#N/A</v>
      </c>
      <c r="AB377" s="8" t="e">
        <f>IF(OR(ISNA(AB$1),ISNA($A377)),NA(),'临-燃尽0'!BM378)</f>
        <v>#N/A</v>
      </c>
      <c r="AC377" s="8" t="e">
        <f>IF(OR(ISNA(AC$1),ISNA($A377)),NA(),'临-燃尽0'!BN378)</f>
        <v>#N/A</v>
      </c>
      <c r="AD377" s="8" t="e">
        <f>IF(OR(ISNA(AD$1),ISNA($A377)),NA(),'临-燃尽0'!BO378)</f>
        <v>#N/A</v>
      </c>
      <c r="AE377" s="8" t="e">
        <f>IF(OR(ISNA(AE$1),ISNA($A377)),NA(),'临-燃尽0'!BP378)</f>
        <v>#N/A</v>
      </c>
      <c r="AF377" s="8" t="e">
        <f>IF(OR(ISNA(AF$1),ISNA($A377)),NA(),'临-燃尽0'!BQ378)</f>
        <v>#N/A</v>
      </c>
      <c r="AG377" s="8" t="e">
        <f>IF(OR(ISNA(AG$1),ISNA($A377)),NA(),'临-燃尽0'!BR378)</f>
        <v>#N/A</v>
      </c>
      <c r="AH377" s="8" t="e">
        <f>IF(OR(ISNA(AH$1),ISNA($A377)),NA(),'临-燃尽0'!BS378)</f>
        <v>#N/A</v>
      </c>
      <c r="AI377" s="8" t="e">
        <f>IF(OR(ISNA(AI$1),ISNA($A377)),NA(),'临-燃尽0'!BT378)</f>
        <v>#N/A</v>
      </c>
      <c r="AJ377" s="8" t="e">
        <f>IF(OR(ISNA(AJ$1),ISNA($A377)),NA(),'临-燃尽0'!BU378)</f>
        <v>#N/A</v>
      </c>
      <c r="AK377" s="8" t="e">
        <f>IF(OR(ISNA(AK$1),ISNA($A377)),NA(),'临-燃尽0'!BV378)</f>
        <v>#N/A</v>
      </c>
      <c r="AL377" s="8" t="e">
        <f>IF(OR(ISNA(AL$1),ISNA($A377)),NA(),'临-燃尽0'!BW378)</f>
        <v>#N/A</v>
      </c>
      <c r="AM377" s="8" t="e">
        <f>IF(OR(ISNA(AM$1),ISNA($A377)),NA(),'临-燃尽0'!BX378)</f>
        <v>#N/A</v>
      </c>
      <c r="AN377" s="8" t="e">
        <f>IF(OR(ISNA(AN$1),ISNA($A377)),NA(),'临-燃尽0'!BY378)</f>
        <v>#N/A</v>
      </c>
      <c r="AO377" s="8" t="e">
        <f>IF(OR(ISNA(AO$1),ISNA($A377)),NA(),'临-燃尽0'!BZ378)</f>
        <v>#N/A</v>
      </c>
      <c r="AP377" s="8" t="e">
        <f>IF(OR(ISNA(AP$1),ISNA($A377)),NA(),'临-燃尽0'!CA378)</f>
        <v>#N/A</v>
      </c>
      <c r="AQ377" s="8" t="e">
        <f>IF(OR(ISNA(AQ$1),ISNA($A377)),NA(),'临-燃尽0'!CB378)</f>
        <v>#N/A</v>
      </c>
      <c r="AR377" s="8" t="e">
        <f>IF(OR(ISNA(AR$1),ISNA($A377)),NA(),'临-燃尽0'!CC378)</f>
        <v>#N/A</v>
      </c>
      <c r="AS377" s="8" t="e">
        <f>IF(OR(ISNA(AS$1),ISNA($A377)),NA(),'临-燃尽0'!CD378)</f>
        <v>#N/A</v>
      </c>
      <c r="AT377" s="8" t="e">
        <f>IF(OR(ISNA(AT$1),ISNA($A377)),NA(),'临-燃尽0'!CE378)</f>
        <v>#N/A</v>
      </c>
      <c r="AU377" s="8" t="e">
        <f>IF(OR(ISNA(AU$1),ISNA($A377)),NA(),'临-燃尽0'!CF378)</f>
        <v>#N/A</v>
      </c>
      <c r="AV377" s="8" t="e">
        <f>IF(OR(ISNA(AV$1),ISNA($A377)),NA(),'临-燃尽0'!CG378)</f>
        <v>#N/A</v>
      </c>
      <c r="AW377" s="8" t="e">
        <f>IF(OR(ISNA(AW$1),ISNA($A377)),NA(),'临-燃尽0'!CH378)</f>
        <v>#N/A</v>
      </c>
      <c r="AX377" s="8" t="e">
        <f>IF(OR(ISNA(AX$1),ISNA($A377)),NA(),'临-燃尽0'!CI378)</f>
        <v>#N/A</v>
      </c>
      <c r="AY377" s="8" t="e">
        <f>IF(OR(ISNA(AY$1),ISNA($A377)),NA(),'临-燃尽0'!CJ378)</f>
        <v>#N/A</v>
      </c>
      <c r="AZ377" s="8" t="e">
        <f>IF(OR(ISNA(AZ$1),ISNA($A377)),NA(),'临-燃尽0'!CK378)</f>
        <v>#N/A</v>
      </c>
    </row>
    <row r="378" spans="1:52">
      <c r="A378" s="8" t="e">
        <f>IF(OR('临-燃尽0'!AL379="",'临-燃尽0'!AL379="总计"),NA(),'临-燃尽0'!AL379)</f>
        <v>#N/A</v>
      </c>
      <c r="B378" s="8" t="e">
        <f>IF(ISNA($A378),NA(),'临-燃尽0'!AM379)</f>
        <v>#N/A</v>
      </c>
      <c r="C378" s="8" t="e">
        <f>IF(ISNA($A378),NA(),'临-燃尽0'!AN379)</f>
        <v>#N/A</v>
      </c>
      <c r="D378" s="8" t="e">
        <f>IF(ISNA($A378),NA(),'临-燃尽0'!AO379)</f>
        <v>#N/A</v>
      </c>
      <c r="E378" s="8" t="e">
        <f>IF(OR(ISNA(E$1),ISNA($A378)),NA(),'临-燃尽0'!AP379)</f>
        <v>#N/A</v>
      </c>
      <c r="F378" s="8" t="e">
        <f>IF(OR(ISNA(F$1),ISNA($A378)),NA(),'临-燃尽0'!AQ379)</f>
        <v>#N/A</v>
      </c>
      <c r="G378" s="8" t="e">
        <f>IF(OR(ISNA(G$1),ISNA($A378)),NA(),'临-燃尽0'!AR379)</f>
        <v>#N/A</v>
      </c>
      <c r="H378" s="8" t="e">
        <f>IF(OR(ISNA(H$1),ISNA($A378)),NA(),'临-燃尽0'!AS379)</f>
        <v>#N/A</v>
      </c>
      <c r="I378" s="8" t="e">
        <f>IF(OR(ISNA(I$1),ISNA($A378)),NA(),'临-燃尽0'!AT379)</f>
        <v>#N/A</v>
      </c>
      <c r="J378" s="8" t="e">
        <f>IF(OR(ISNA(J$1),ISNA($A378)),NA(),'临-燃尽0'!AU379)</f>
        <v>#N/A</v>
      </c>
      <c r="K378" s="8" t="e">
        <f>IF(OR(ISNA(K$1),ISNA($A378)),NA(),'临-燃尽0'!AV379)</f>
        <v>#N/A</v>
      </c>
      <c r="L378" s="8" t="e">
        <f>IF(OR(ISNA(L$1),ISNA($A378)),NA(),'临-燃尽0'!AW379)</f>
        <v>#N/A</v>
      </c>
      <c r="M378" s="8" t="e">
        <f>IF(OR(ISNA(M$1),ISNA($A378)),NA(),'临-燃尽0'!AX379)</f>
        <v>#N/A</v>
      </c>
      <c r="N378" s="8" t="e">
        <f>IF(OR(ISNA(N$1),ISNA($A378)),NA(),'临-燃尽0'!AY379)</f>
        <v>#N/A</v>
      </c>
      <c r="O378" s="8" t="e">
        <f>IF(OR(ISNA(O$1),ISNA($A378)),NA(),'临-燃尽0'!AZ379)</f>
        <v>#N/A</v>
      </c>
      <c r="P378" s="8" t="e">
        <f>IF(OR(ISNA(P$1),ISNA($A378)),NA(),'临-燃尽0'!BA379)</f>
        <v>#N/A</v>
      </c>
      <c r="Q378" s="8" t="e">
        <f>IF(OR(ISNA(Q$1),ISNA($A378)),NA(),'临-燃尽0'!BB379)</f>
        <v>#N/A</v>
      </c>
      <c r="R378" s="8" t="e">
        <f>IF(OR(ISNA(R$1),ISNA($A378)),NA(),'临-燃尽0'!BC379)</f>
        <v>#N/A</v>
      </c>
      <c r="S378" s="8" t="e">
        <f>IF(OR(ISNA(S$1),ISNA($A378)),NA(),'临-燃尽0'!BD379)</f>
        <v>#N/A</v>
      </c>
      <c r="T378" s="8" t="e">
        <f>IF(OR(ISNA(T$1),ISNA($A378)),NA(),'临-燃尽0'!BE379)</f>
        <v>#N/A</v>
      </c>
      <c r="U378" s="8" t="e">
        <f>IF(OR(ISNA(U$1),ISNA($A378)),NA(),'临-燃尽0'!BF379)</f>
        <v>#N/A</v>
      </c>
      <c r="V378" s="8" t="e">
        <f>IF(OR(ISNA(V$1),ISNA($A378)),NA(),'临-燃尽0'!BG379)</f>
        <v>#N/A</v>
      </c>
      <c r="W378" s="8" t="e">
        <f>IF(OR(ISNA(W$1),ISNA($A378)),NA(),'临-燃尽0'!BH379)</f>
        <v>#N/A</v>
      </c>
      <c r="X378" s="8" t="e">
        <f>IF(OR(ISNA(X$1),ISNA($A378)),NA(),'临-燃尽0'!BI379)</f>
        <v>#N/A</v>
      </c>
      <c r="Y378" s="8" t="e">
        <f>IF(OR(ISNA(Y$1),ISNA($A378)),NA(),'临-燃尽0'!BJ379)</f>
        <v>#N/A</v>
      </c>
      <c r="Z378" s="8" t="e">
        <f>IF(OR(ISNA(Z$1),ISNA($A378)),NA(),'临-燃尽0'!BK379)</f>
        <v>#N/A</v>
      </c>
      <c r="AA378" s="8" t="e">
        <f>IF(OR(ISNA(AA$1),ISNA($A378)),NA(),'临-燃尽0'!BL379)</f>
        <v>#N/A</v>
      </c>
      <c r="AB378" s="8" t="e">
        <f>IF(OR(ISNA(AB$1),ISNA($A378)),NA(),'临-燃尽0'!BM379)</f>
        <v>#N/A</v>
      </c>
      <c r="AC378" s="8" t="e">
        <f>IF(OR(ISNA(AC$1),ISNA($A378)),NA(),'临-燃尽0'!BN379)</f>
        <v>#N/A</v>
      </c>
      <c r="AD378" s="8" t="e">
        <f>IF(OR(ISNA(AD$1),ISNA($A378)),NA(),'临-燃尽0'!BO379)</f>
        <v>#N/A</v>
      </c>
      <c r="AE378" s="8" t="e">
        <f>IF(OR(ISNA(AE$1),ISNA($A378)),NA(),'临-燃尽0'!BP379)</f>
        <v>#N/A</v>
      </c>
      <c r="AF378" s="8" t="e">
        <f>IF(OR(ISNA(AF$1),ISNA($A378)),NA(),'临-燃尽0'!BQ379)</f>
        <v>#N/A</v>
      </c>
      <c r="AG378" s="8" t="e">
        <f>IF(OR(ISNA(AG$1),ISNA($A378)),NA(),'临-燃尽0'!BR379)</f>
        <v>#N/A</v>
      </c>
      <c r="AH378" s="8" t="e">
        <f>IF(OR(ISNA(AH$1),ISNA($A378)),NA(),'临-燃尽0'!BS379)</f>
        <v>#N/A</v>
      </c>
      <c r="AI378" s="8" t="e">
        <f>IF(OR(ISNA(AI$1),ISNA($A378)),NA(),'临-燃尽0'!BT379)</f>
        <v>#N/A</v>
      </c>
      <c r="AJ378" s="8" t="e">
        <f>IF(OR(ISNA(AJ$1),ISNA($A378)),NA(),'临-燃尽0'!BU379)</f>
        <v>#N/A</v>
      </c>
      <c r="AK378" s="8" t="e">
        <f>IF(OR(ISNA(AK$1),ISNA($A378)),NA(),'临-燃尽0'!BV379)</f>
        <v>#N/A</v>
      </c>
      <c r="AL378" s="8" t="e">
        <f>IF(OR(ISNA(AL$1),ISNA($A378)),NA(),'临-燃尽0'!BW379)</f>
        <v>#N/A</v>
      </c>
      <c r="AM378" s="8" t="e">
        <f>IF(OR(ISNA(AM$1),ISNA($A378)),NA(),'临-燃尽0'!BX379)</f>
        <v>#N/A</v>
      </c>
      <c r="AN378" s="8" t="e">
        <f>IF(OR(ISNA(AN$1),ISNA($A378)),NA(),'临-燃尽0'!BY379)</f>
        <v>#N/A</v>
      </c>
      <c r="AO378" s="8" t="e">
        <f>IF(OR(ISNA(AO$1),ISNA($A378)),NA(),'临-燃尽0'!BZ379)</f>
        <v>#N/A</v>
      </c>
      <c r="AP378" s="8" t="e">
        <f>IF(OR(ISNA(AP$1),ISNA($A378)),NA(),'临-燃尽0'!CA379)</f>
        <v>#N/A</v>
      </c>
      <c r="AQ378" s="8" t="e">
        <f>IF(OR(ISNA(AQ$1),ISNA($A378)),NA(),'临-燃尽0'!CB379)</f>
        <v>#N/A</v>
      </c>
      <c r="AR378" s="8" t="e">
        <f>IF(OR(ISNA(AR$1),ISNA($A378)),NA(),'临-燃尽0'!CC379)</f>
        <v>#N/A</v>
      </c>
      <c r="AS378" s="8" t="e">
        <f>IF(OR(ISNA(AS$1),ISNA($A378)),NA(),'临-燃尽0'!CD379)</f>
        <v>#N/A</v>
      </c>
      <c r="AT378" s="8" t="e">
        <f>IF(OR(ISNA(AT$1),ISNA($A378)),NA(),'临-燃尽0'!CE379)</f>
        <v>#N/A</v>
      </c>
      <c r="AU378" s="8" t="e">
        <f>IF(OR(ISNA(AU$1),ISNA($A378)),NA(),'临-燃尽0'!CF379)</f>
        <v>#N/A</v>
      </c>
      <c r="AV378" s="8" t="e">
        <f>IF(OR(ISNA(AV$1),ISNA($A378)),NA(),'临-燃尽0'!CG379)</f>
        <v>#N/A</v>
      </c>
      <c r="AW378" s="8" t="e">
        <f>IF(OR(ISNA(AW$1),ISNA($A378)),NA(),'临-燃尽0'!CH379)</f>
        <v>#N/A</v>
      </c>
      <c r="AX378" s="8" t="e">
        <f>IF(OR(ISNA(AX$1),ISNA($A378)),NA(),'临-燃尽0'!CI379)</f>
        <v>#N/A</v>
      </c>
      <c r="AY378" s="8" t="e">
        <f>IF(OR(ISNA(AY$1),ISNA($A378)),NA(),'临-燃尽0'!CJ379)</f>
        <v>#N/A</v>
      </c>
      <c r="AZ378" s="8" t="e">
        <f>IF(OR(ISNA(AZ$1),ISNA($A378)),NA(),'临-燃尽0'!CK379)</f>
        <v>#N/A</v>
      </c>
    </row>
    <row r="379" spans="1:52">
      <c r="A379" s="8" t="e">
        <f>IF(OR('临-燃尽0'!AL380="",'临-燃尽0'!AL380="总计"),NA(),'临-燃尽0'!AL380)</f>
        <v>#N/A</v>
      </c>
      <c r="B379" s="8" t="e">
        <f>IF(ISNA($A379),NA(),'临-燃尽0'!AM380)</f>
        <v>#N/A</v>
      </c>
      <c r="C379" s="8" t="e">
        <f>IF(ISNA($A379),NA(),'临-燃尽0'!AN380)</f>
        <v>#N/A</v>
      </c>
      <c r="D379" s="8" t="e">
        <f>IF(ISNA($A379),NA(),'临-燃尽0'!AO380)</f>
        <v>#N/A</v>
      </c>
      <c r="E379" s="8" t="e">
        <f>IF(OR(ISNA(E$1),ISNA($A379)),NA(),'临-燃尽0'!AP380)</f>
        <v>#N/A</v>
      </c>
      <c r="F379" s="8" t="e">
        <f>IF(OR(ISNA(F$1),ISNA($A379)),NA(),'临-燃尽0'!AQ380)</f>
        <v>#N/A</v>
      </c>
      <c r="G379" s="8" t="e">
        <f>IF(OR(ISNA(G$1),ISNA($A379)),NA(),'临-燃尽0'!AR380)</f>
        <v>#N/A</v>
      </c>
      <c r="H379" s="8" t="e">
        <f>IF(OR(ISNA(H$1),ISNA($A379)),NA(),'临-燃尽0'!AS380)</f>
        <v>#N/A</v>
      </c>
      <c r="I379" s="8" t="e">
        <f>IF(OR(ISNA(I$1),ISNA($A379)),NA(),'临-燃尽0'!AT380)</f>
        <v>#N/A</v>
      </c>
      <c r="J379" s="8" t="e">
        <f>IF(OR(ISNA(J$1),ISNA($A379)),NA(),'临-燃尽0'!AU380)</f>
        <v>#N/A</v>
      </c>
      <c r="K379" s="8" t="e">
        <f>IF(OR(ISNA(K$1),ISNA($A379)),NA(),'临-燃尽0'!AV380)</f>
        <v>#N/A</v>
      </c>
      <c r="L379" s="8" t="e">
        <f>IF(OR(ISNA(L$1),ISNA($A379)),NA(),'临-燃尽0'!AW380)</f>
        <v>#N/A</v>
      </c>
      <c r="M379" s="8" t="e">
        <f>IF(OR(ISNA(M$1),ISNA($A379)),NA(),'临-燃尽0'!AX380)</f>
        <v>#N/A</v>
      </c>
      <c r="N379" s="8" t="e">
        <f>IF(OR(ISNA(N$1),ISNA($A379)),NA(),'临-燃尽0'!AY380)</f>
        <v>#N/A</v>
      </c>
      <c r="O379" s="8" t="e">
        <f>IF(OR(ISNA(O$1),ISNA($A379)),NA(),'临-燃尽0'!AZ380)</f>
        <v>#N/A</v>
      </c>
      <c r="P379" s="8" t="e">
        <f>IF(OR(ISNA(P$1),ISNA($A379)),NA(),'临-燃尽0'!BA380)</f>
        <v>#N/A</v>
      </c>
      <c r="Q379" s="8" t="e">
        <f>IF(OR(ISNA(Q$1),ISNA($A379)),NA(),'临-燃尽0'!BB380)</f>
        <v>#N/A</v>
      </c>
      <c r="R379" s="8" t="e">
        <f>IF(OR(ISNA(R$1),ISNA($A379)),NA(),'临-燃尽0'!BC380)</f>
        <v>#N/A</v>
      </c>
      <c r="S379" s="8" t="e">
        <f>IF(OR(ISNA(S$1),ISNA($A379)),NA(),'临-燃尽0'!BD380)</f>
        <v>#N/A</v>
      </c>
      <c r="T379" s="8" t="e">
        <f>IF(OR(ISNA(T$1),ISNA($A379)),NA(),'临-燃尽0'!BE380)</f>
        <v>#N/A</v>
      </c>
      <c r="U379" s="8" t="e">
        <f>IF(OR(ISNA(U$1),ISNA($A379)),NA(),'临-燃尽0'!BF380)</f>
        <v>#N/A</v>
      </c>
      <c r="V379" s="8" t="e">
        <f>IF(OR(ISNA(V$1),ISNA($A379)),NA(),'临-燃尽0'!BG380)</f>
        <v>#N/A</v>
      </c>
      <c r="W379" s="8" t="e">
        <f>IF(OR(ISNA(W$1),ISNA($A379)),NA(),'临-燃尽0'!BH380)</f>
        <v>#N/A</v>
      </c>
      <c r="X379" s="8" t="e">
        <f>IF(OR(ISNA(X$1),ISNA($A379)),NA(),'临-燃尽0'!BI380)</f>
        <v>#N/A</v>
      </c>
      <c r="Y379" s="8" t="e">
        <f>IF(OR(ISNA(Y$1),ISNA($A379)),NA(),'临-燃尽0'!BJ380)</f>
        <v>#N/A</v>
      </c>
      <c r="Z379" s="8" t="e">
        <f>IF(OR(ISNA(Z$1),ISNA($A379)),NA(),'临-燃尽0'!BK380)</f>
        <v>#N/A</v>
      </c>
      <c r="AA379" s="8" t="e">
        <f>IF(OR(ISNA(AA$1),ISNA($A379)),NA(),'临-燃尽0'!BL380)</f>
        <v>#N/A</v>
      </c>
      <c r="AB379" s="8" t="e">
        <f>IF(OR(ISNA(AB$1),ISNA($A379)),NA(),'临-燃尽0'!BM380)</f>
        <v>#N/A</v>
      </c>
      <c r="AC379" s="8" t="e">
        <f>IF(OR(ISNA(AC$1),ISNA($A379)),NA(),'临-燃尽0'!BN380)</f>
        <v>#N/A</v>
      </c>
      <c r="AD379" s="8" t="e">
        <f>IF(OR(ISNA(AD$1),ISNA($A379)),NA(),'临-燃尽0'!BO380)</f>
        <v>#N/A</v>
      </c>
      <c r="AE379" s="8" t="e">
        <f>IF(OR(ISNA(AE$1),ISNA($A379)),NA(),'临-燃尽0'!BP380)</f>
        <v>#N/A</v>
      </c>
      <c r="AF379" s="8" t="e">
        <f>IF(OR(ISNA(AF$1),ISNA($A379)),NA(),'临-燃尽0'!BQ380)</f>
        <v>#N/A</v>
      </c>
      <c r="AG379" s="8" t="e">
        <f>IF(OR(ISNA(AG$1),ISNA($A379)),NA(),'临-燃尽0'!BR380)</f>
        <v>#N/A</v>
      </c>
      <c r="AH379" s="8" t="e">
        <f>IF(OR(ISNA(AH$1),ISNA($A379)),NA(),'临-燃尽0'!BS380)</f>
        <v>#N/A</v>
      </c>
      <c r="AI379" s="8" t="e">
        <f>IF(OR(ISNA(AI$1),ISNA($A379)),NA(),'临-燃尽0'!BT380)</f>
        <v>#N/A</v>
      </c>
      <c r="AJ379" s="8" t="e">
        <f>IF(OR(ISNA(AJ$1),ISNA($A379)),NA(),'临-燃尽0'!BU380)</f>
        <v>#N/A</v>
      </c>
      <c r="AK379" s="8" t="e">
        <f>IF(OR(ISNA(AK$1),ISNA($A379)),NA(),'临-燃尽0'!BV380)</f>
        <v>#N/A</v>
      </c>
      <c r="AL379" s="8" t="e">
        <f>IF(OR(ISNA(AL$1),ISNA($A379)),NA(),'临-燃尽0'!BW380)</f>
        <v>#N/A</v>
      </c>
      <c r="AM379" s="8" t="e">
        <f>IF(OR(ISNA(AM$1),ISNA($A379)),NA(),'临-燃尽0'!BX380)</f>
        <v>#N/A</v>
      </c>
      <c r="AN379" s="8" t="e">
        <f>IF(OR(ISNA(AN$1),ISNA($A379)),NA(),'临-燃尽0'!BY380)</f>
        <v>#N/A</v>
      </c>
      <c r="AO379" s="8" t="e">
        <f>IF(OR(ISNA(AO$1),ISNA($A379)),NA(),'临-燃尽0'!BZ380)</f>
        <v>#N/A</v>
      </c>
      <c r="AP379" s="8" t="e">
        <f>IF(OR(ISNA(AP$1),ISNA($A379)),NA(),'临-燃尽0'!CA380)</f>
        <v>#N/A</v>
      </c>
      <c r="AQ379" s="8" t="e">
        <f>IF(OR(ISNA(AQ$1),ISNA($A379)),NA(),'临-燃尽0'!CB380)</f>
        <v>#N/A</v>
      </c>
      <c r="AR379" s="8" t="e">
        <f>IF(OR(ISNA(AR$1),ISNA($A379)),NA(),'临-燃尽0'!CC380)</f>
        <v>#N/A</v>
      </c>
      <c r="AS379" s="8" t="e">
        <f>IF(OR(ISNA(AS$1),ISNA($A379)),NA(),'临-燃尽0'!CD380)</f>
        <v>#N/A</v>
      </c>
      <c r="AT379" s="8" t="e">
        <f>IF(OR(ISNA(AT$1),ISNA($A379)),NA(),'临-燃尽0'!CE380)</f>
        <v>#N/A</v>
      </c>
      <c r="AU379" s="8" t="e">
        <f>IF(OR(ISNA(AU$1),ISNA($A379)),NA(),'临-燃尽0'!CF380)</f>
        <v>#N/A</v>
      </c>
      <c r="AV379" s="8" t="e">
        <f>IF(OR(ISNA(AV$1),ISNA($A379)),NA(),'临-燃尽0'!CG380)</f>
        <v>#N/A</v>
      </c>
      <c r="AW379" s="8" t="e">
        <f>IF(OR(ISNA(AW$1),ISNA($A379)),NA(),'临-燃尽0'!CH380)</f>
        <v>#N/A</v>
      </c>
      <c r="AX379" s="8" t="e">
        <f>IF(OR(ISNA(AX$1),ISNA($A379)),NA(),'临-燃尽0'!CI380)</f>
        <v>#N/A</v>
      </c>
      <c r="AY379" s="8" t="e">
        <f>IF(OR(ISNA(AY$1),ISNA($A379)),NA(),'临-燃尽0'!CJ380)</f>
        <v>#N/A</v>
      </c>
      <c r="AZ379" s="8" t="e">
        <f>IF(OR(ISNA(AZ$1),ISNA($A379)),NA(),'临-燃尽0'!CK380)</f>
        <v>#N/A</v>
      </c>
    </row>
    <row r="380" spans="1:52">
      <c r="A380" s="8" t="e">
        <f>IF(OR('临-燃尽0'!AL381="",'临-燃尽0'!AL381="总计"),NA(),'临-燃尽0'!AL381)</f>
        <v>#N/A</v>
      </c>
      <c r="B380" s="8" t="e">
        <f>IF(ISNA($A380),NA(),'临-燃尽0'!AM381)</f>
        <v>#N/A</v>
      </c>
      <c r="C380" s="8" t="e">
        <f>IF(ISNA($A380),NA(),'临-燃尽0'!AN381)</f>
        <v>#N/A</v>
      </c>
      <c r="D380" s="8" t="e">
        <f>IF(ISNA($A380),NA(),'临-燃尽0'!AO381)</f>
        <v>#N/A</v>
      </c>
      <c r="E380" s="8" t="e">
        <f>IF(OR(ISNA(E$1),ISNA($A380)),NA(),'临-燃尽0'!AP381)</f>
        <v>#N/A</v>
      </c>
      <c r="F380" s="8" t="e">
        <f>IF(OR(ISNA(F$1),ISNA($A380)),NA(),'临-燃尽0'!AQ381)</f>
        <v>#N/A</v>
      </c>
      <c r="G380" s="8" t="e">
        <f>IF(OR(ISNA(G$1),ISNA($A380)),NA(),'临-燃尽0'!AR381)</f>
        <v>#N/A</v>
      </c>
      <c r="H380" s="8" t="e">
        <f>IF(OR(ISNA(H$1),ISNA($A380)),NA(),'临-燃尽0'!AS381)</f>
        <v>#N/A</v>
      </c>
      <c r="I380" s="8" t="e">
        <f>IF(OR(ISNA(I$1),ISNA($A380)),NA(),'临-燃尽0'!AT381)</f>
        <v>#N/A</v>
      </c>
      <c r="J380" s="8" t="e">
        <f>IF(OR(ISNA(J$1),ISNA($A380)),NA(),'临-燃尽0'!AU381)</f>
        <v>#N/A</v>
      </c>
      <c r="K380" s="8" t="e">
        <f>IF(OR(ISNA(K$1),ISNA($A380)),NA(),'临-燃尽0'!AV381)</f>
        <v>#N/A</v>
      </c>
      <c r="L380" s="8" t="e">
        <f>IF(OR(ISNA(L$1),ISNA($A380)),NA(),'临-燃尽0'!AW381)</f>
        <v>#N/A</v>
      </c>
      <c r="M380" s="8" t="e">
        <f>IF(OR(ISNA(M$1),ISNA($A380)),NA(),'临-燃尽0'!AX381)</f>
        <v>#N/A</v>
      </c>
      <c r="N380" s="8" t="e">
        <f>IF(OR(ISNA(N$1),ISNA($A380)),NA(),'临-燃尽0'!AY381)</f>
        <v>#N/A</v>
      </c>
      <c r="O380" s="8" t="e">
        <f>IF(OR(ISNA(O$1),ISNA($A380)),NA(),'临-燃尽0'!AZ381)</f>
        <v>#N/A</v>
      </c>
      <c r="P380" s="8" t="e">
        <f>IF(OR(ISNA(P$1),ISNA($A380)),NA(),'临-燃尽0'!BA381)</f>
        <v>#N/A</v>
      </c>
      <c r="Q380" s="8" t="e">
        <f>IF(OR(ISNA(Q$1),ISNA($A380)),NA(),'临-燃尽0'!BB381)</f>
        <v>#N/A</v>
      </c>
      <c r="R380" s="8" t="e">
        <f>IF(OR(ISNA(R$1),ISNA($A380)),NA(),'临-燃尽0'!BC381)</f>
        <v>#N/A</v>
      </c>
      <c r="S380" s="8" t="e">
        <f>IF(OR(ISNA(S$1),ISNA($A380)),NA(),'临-燃尽0'!BD381)</f>
        <v>#N/A</v>
      </c>
      <c r="T380" s="8" t="e">
        <f>IF(OR(ISNA(T$1),ISNA($A380)),NA(),'临-燃尽0'!BE381)</f>
        <v>#N/A</v>
      </c>
      <c r="U380" s="8" t="e">
        <f>IF(OR(ISNA(U$1),ISNA($A380)),NA(),'临-燃尽0'!BF381)</f>
        <v>#N/A</v>
      </c>
      <c r="V380" s="8" t="e">
        <f>IF(OR(ISNA(V$1),ISNA($A380)),NA(),'临-燃尽0'!BG381)</f>
        <v>#N/A</v>
      </c>
      <c r="W380" s="8" t="e">
        <f>IF(OR(ISNA(W$1),ISNA($A380)),NA(),'临-燃尽0'!BH381)</f>
        <v>#N/A</v>
      </c>
      <c r="X380" s="8" t="e">
        <f>IF(OR(ISNA(X$1),ISNA($A380)),NA(),'临-燃尽0'!BI381)</f>
        <v>#N/A</v>
      </c>
      <c r="Y380" s="8" t="e">
        <f>IF(OR(ISNA(Y$1),ISNA($A380)),NA(),'临-燃尽0'!BJ381)</f>
        <v>#N/A</v>
      </c>
      <c r="Z380" s="8" t="e">
        <f>IF(OR(ISNA(Z$1),ISNA($A380)),NA(),'临-燃尽0'!BK381)</f>
        <v>#N/A</v>
      </c>
      <c r="AA380" s="8" t="e">
        <f>IF(OR(ISNA(AA$1),ISNA($A380)),NA(),'临-燃尽0'!BL381)</f>
        <v>#N/A</v>
      </c>
      <c r="AB380" s="8" t="e">
        <f>IF(OR(ISNA(AB$1),ISNA($A380)),NA(),'临-燃尽0'!BM381)</f>
        <v>#N/A</v>
      </c>
      <c r="AC380" s="8" t="e">
        <f>IF(OR(ISNA(AC$1),ISNA($A380)),NA(),'临-燃尽0'!BN381)</f>
        <v>#N/A</v>
      </c>
      <c r="AD380" s="8" t="e">
        <f>IF(OR(ISNA(AD$1),ISNA($A380)),NA(),'临-燃尽0'!BO381)</f>
        <v>#N/A</v>
      </c>
      <c r="AE380" s="8" t="e">
        <f>IF(OR(ISNA(AE$1),ISNA($A380)),NA(),'临-燃尽0'!BP381)</f>
        <v>#N/A</v>
      </c>
      <c r="AF380" s="8" t="e">
        <f>IF(OR(ISNA(AF$1),ISNA($A380)),NA(),'临-燃尽0'!BQ381)</f>
        <v>#N/A</v>
      </c>
      <c r="AG380" s="8" t="e">
        <f>IF(OR(ISNA(AG$1),ISNA($A380)),NA(),'临-燃尽0'!BR381)</f>
        <v>#N/A</v>
      </c>
      <c r="AH380" s="8" t="e">
        <f>IF(OR(ISNA(AH$1),ISNA($A380)),NA(),'临-燃尽0'!BS381)</f>
        <v>#N/A</v>
      </c>
      <c r="AI380" s="8" t="e">
        <f>IF(OR(ISNA(AI$1),ISNA($A380)),NA(),'临-燃尽0'!BT381)</f>
        <v>#N/A</v>
      </c>
      <c r="AJ380" s="8" t="e">
        <f>IF(OR(ISNA(AJ$1),ISNA($A380)),NA(),'临-燃尽0'!BU381)</f>
        <v>#N/A</v>
      </c>
      <c r="AK380" s="8" t="e">
        <f>IF(OR(ISNA(AK$1),ISNA($A380)),NA(),'临-燃尽0'!BV381)</f>
        <v>#N/A</v>
      </c>
      <c r="AL380" s="8" t="e">
        <f>IF(OR(ISNA(AL$1),ISNA($A380)),NA(),'临-燃尽0'!BW381)</f>
        <v>#N/A</v>
      </c>
      <c r="AM380" s="8" t="e">
        <f>IF(OR(ISNA(AM$1),ISNA($A380)),NA(),'临-燃尽0'!BX381)</f>
        <v>#N/A</v>
      </c>
      <c r="AN380" s="8" t="e">
        <f>IF(OR(ISNA(AN$1),ISNA($A380)),NA(),'临-燃尽0'!BY381)</f>
        <v>#N/A</v>
      </c>
      <c r="AO380" s="8" t="e">
        <f>IF(OR(ISNA(AO$1),ISNA($A380)),NA(),'临-燃尽0'!BZ381)</f>
        <v>#N/A</v>
      </c>
      <c r="AP380" s="8" t="e">
        <f>IF(OR(ISNA(AP$1),ISNA($A380)),NA(),'临-燃尽0'!CA381)</f>
        <v>#N/A</v>
      </c>
      <c r="AQ380" s="8" t="e">
        <f>IF(OR(ISNA(AQ$1),ISNA($A380)),NA(),'临-燃尽0'!CB381)</f>
        <v>#N/A</v>
      </c>
      <c r="AR380" s="8" t="e">
        <f>IF(OR(ISNA(AR$1),ISNA($A380)),NA(),'临-燃尽0'!CC381)</f>
        <v>#N/A</v>
      </c>
      <c r="AS380" s="8" t="e">
        <f>IF(OR(ISNA(AS$1),ISNA($A380)),NA(),'临-燃尽0'!CD381)</f>
        <v>#N/A</v>
      </c>
      <c r="AT380" s="8" t="e">
        <f>IF(OR(ISNA(AT$1),ISNA($A380)),NA(),'临-燃尽0'!CE381)</f>
        <v>#N/A</v>
      </c>
      <c r="AU380" s="8" t="e">
        <f>IF(OR(ISNA(AU$1),ISNA($A380)),NA(),'临-燃尽0'!CF381)</f>
        <v>#N/A</v>
      </c>
      <c r="AV380" s="8" t="e">
        <f>IF(OR(ISNA(AV$1),ISNA($A380)),NA(),'临-燃尽0'!CG381)</f>
        <v>#N/A</v>
      </c>
      <c r="AW380" s="8" t="e">
        <f>IF(OR(ISNA(AW$1),ISNA($A380)),NA(),'临-燃尽0'!CH381)</f>
        <v>#N/A</v>
      </c>
      <c r="AX380" s="8" t="e">
        <f>IF(OR(ISNA(AX$1),ISNA($A380)),NA(),'临-燃尽0'!CI381)</f>
        <v>#N/A</v>
      </c>
      <c r="AY380" s="8" t="e">
        <f>IF(OR(ISNA(AY$1),ISNA($A380)),NA(),'临-燃尽0'!CJ381)</f>
        <v>#N/A</v>
      </c>
      <c r="AZ380" s="8" t="e">
        <f>IF(OR(ISNA(AZ$1),ISNA($A380)),NA(),'临-燃尽0'!CK381)</f>
        <v>#N/A</v>
      </c>
    </row>
    <row r="381" spans="1:52">
      <c r="A381" s="8" t="e">
        <f>IF(OR('临-燃尽0'!AL382="",'临-燃尽0'!AL382="总计"),NA(),'临-燃尽0'!AL382)</f>
        <v>#N/A</v>
      </c>
      <c r="B381" s="8" t="e">
        <f>IF(ISNA($A381),NA(),'临-燃尽0'!AM382)</f>
        <v>#N/A</v>
      </c>
      <c r="C381" s="8" t="e">
        <f>IF(ISNA($A381),NA(),'临-燃尽0'!AN382)</f>
        <v>#N/A</v>
      </c>
      <c r="D381" s="8" t="e">
        <f>IF(ISNA($A381),NA(),'临-燃尽0'!AO382)</f>
        <v>#N/A</v>
      </c>
      <c r="E381" s="8" t="e">
        <f>IF(OR(ISNA(E$1),ISNA($A381)),NA(),'临-燃尽0'!AP382)</f>
        <v>#N/A</v>
      </c>
      <c r="F381" s="8" t="e">
        <f>IF(OR(ISNA(F$1),ISNA($A381)),NA(),'临-燃尽0'!AQ382)</f>
        <v>#N/A</v>
      </c>
      <c r="G381" s="8" t="e">
        <f>IF(OR(ISNA(G$1),ISNA($A381)),NA(),'临-燃尽0'!AR382)</f>
        <v>#N/A</v>
      </c>
      <c r="H381" s="8" t="e">
        <f>IF(OR(ISNA(H$1),ISNA($A381)),NA(),'临-燃尽0'!AS382)</f>
        <v>#N/A</v>
      </c>
      <c r="I381" s="8" t="e">
        <f>IF(OR(ISNA(I$1),ISNA($A381)),NA(),'临-燃尽0'!AT382)</f>
        <v>#N/A</v>
      </c>
      <c r="J381" s="8" t="e">
        <f>IF(OR(ISNA(J$1),ISNA($A381)),NA(),'临-燃尽0'!AU382)</f>
        <v>#N/A</v>
      </c>
      <c r="K381" s="8" t="e">
        <f>IF(OR(ISNA(K$1),ISNA($A381)),NA(),'临-燃尽0'!AV382)</f>
        <v>#N/A</v>
      </c>
      <c r="L381" s="8" t="e">
        <f>IF(OR(ISNA(L$1),ISNA($A381)),NA(),'临-燃尽0'!AW382)</f>
        <v>#N/A</v>
      </c>
      <c r="M381" s="8" t="e">
        <f>IF(OR(ISNA(M$1),ISNA($A381)),NA(),'临-燃尽0'!AX382)</f>
        <v>#N/A</v>
      </c>
      <c r="N381" s="8" t="e">
        <f>IF(OR(ISNA(N$1),ISNA($A381)),NA(),'临-燃尽0'!AY382)</f>
        <v>#N/A</v>
      </c>
      <c r="O381" s="8" t="e">
        <f>IF(OR(ISNA(O$1),ISNA($A381)),NA(),'临-燃尽0'!AZ382)</f>
        <v>#N/A</v>
      </c>
      <c r="P381" s="8" t="e">
        <f>IF(OR(ISNA(P$1),ISNA($A381)),NA(),'临-燃尽0'!BA382)</f>
        <v>#N/A</v>
      </c>
      <c r="Q381" s="8" t="e">
        <f>IF(OR(ISNA(Q$1),ISNA($A381)),NA(),'临-燃尽0'!BB382)</f>
        <v>#N/A</v>
      </c>
      <c r="R381" s="8" t="e">
        <f>IF(OR(ISNA(R$1),ISNA($A381)),NA(),'临-燃尽0'!BC382)</f>
        <v>#N/A</v>
      </c>
      <c r="S381" s="8" t="e">
        <f>IF(OR(ISNA(S$1),ISNA($A381)),NA(),'临-燃尽0'!BD382)</f>
        <v>#N/A</v>
      </c>
      <c r="T381" s="8" t="e">
        <f>IF(OR(ISNA(T$1),ISNA($A381)),NA(),'临-燃尽0'!BE382)</f>
        <v>#N/A</v>
      </c>
      <c r="U381" s="8" t="e">
        <f>IF(OR(ISNA(U$1),ISNA($A381)),NA(),'临-燃尽0'!BF382)</f>
        <v>#N/A</v>
      </c>
      <c r="V381" s="8" t="e">
        <f>IF(OR(ISNA(V$1),ISNA($A381)),NA(),'临-燃尽0'!BG382)</f>
        <v>#N/A</v>
      </c>
      <c r="W381" s="8" t="e">
        <f>IF(OR(ISNA(W$1),ISNA($A381)),NA(),'临-燃尽0'!BH382)</f>
        <v>#N/A</v>
      </c>
      <c r="X381" s="8" t="e">
        <f>IF(OR(ISNA(X$1),ISNA($A381)),NA(),'临-燃尽0'!BI382)</f>
        <v>#N/A</v>
      </c>
      <c r="Y381" s="8" t="e">
        <f>IF(OR(ISNA(Y$1),ISNA($A381)),NA(),'临-燃尽0'!BJ382)</f>
        <v>#N/A</v>
      </c>
      <c r="Z381" s="8" t="e">
        <f>IF(OR(ISNA(Z$1),ISNA($A381)),NA(),'临-燃尽0'!BK382)</f>
        <v>#N/A</v>
      </c>
      <c r="AA381" s="8" t="e">
        <f>IF(OR(ISNA(AA$1),ISNA($A381)),NA(),'临-燃尽0'!BL382)</f>
        <v>#N/A</v>
      </c>
      <c r="AB381" s="8" t="e">
        <f>IF(OR(ISNA(AB$1),ISNA($A381)),NA(),'临-燃尽0'!BM382)</f>
        <v>#N/A</v>
      </c>
      <c r="AC381" s="8" t="e">
        <f>IF(OR(ISNA(AC$1),ISNA($A381)),NA(),'临-燃尽0'!BN382)</f>
        <v>#N/A</v>
      </c>
      <c r="AD381" s="8" t="e">
        <f>IF(OR(ISNA(AD$1),ISNA($A381)),NA(),'临-燃尽0'!BO382)</f>
        <v>#N/A</v>
      </c>
      <c r="AE381" s="8" t="e">
        <f>IF(OR(ISNA(AE$1),ISNA($A381)),NA(),'临-燃尽0'!BP382)</f>
        <v>#N/A</v>
      </c>
      <c r="AF381" s="8" t="e">
        <f>IF(OR(ISNA(AF$1),ISNA($A381)),NA(),'临-燃尽0'!BQ382)</f>
        <v>#N/A</v>
      </c>
      <c r="AG381" s="8" t="e">
        <f>IF(OR(ISNA(AG$1),ISNA($A381)),NA(),'临-燃尽0'!BR382)</f>
        <v>#N/A</v>
      </c>
      <c r="AH381" s="8" t="e">
        <f>IF(OR(ISNA(AH$1),ISNA($A381)),NA(),'临-燃尽0'!BS382)</f>
        <v>#N/A</v>
      </c>
      <c r="AI381" s="8" t="e">
        <f>IF(OR(ISNA(AI$1),ISNA($A381)),NA(),'临-燃尽0'!BT382)</f>
        <v>#N/A</v>
      </c>
      <c r="AJ381" s="8" t="e">
        <f>IF(OR(ISNA(AJ$1),ISNA($A381)),NA(),'临-燃尽0'!BU382)</f>
        <v>#N/A</v>
      </c>
      <c r="AK381" s="8" t="e">
        <f>IF(OR(ISNA(AK$1),ISNA($A381)),NA(),'临-燃尽0'!BV382)</f>
        <v>#N/A</v>
      </c>
      <c r="AL381" s="8" t="e">
        <f>IF(OR(ISNA(AL$1),ISNA($A381)),NA(),'临-燃尽0'!BW382)</f>
        <v>#N/A</v>
      </c>
      <c r="AM381" s="8" t="e">
        <f>IF(OR(ISNA(AM$1),ISNA($A381)),NA(),'临-燃尽0'!BX382)</f>
        <v>#N/A</v>
      </c>
      <c r="AN381" s="8" t="e">
        <f>IF(OR(ISNA(AN$1),ISNA($A381)),NA(),'临-燃尽0'!BY382)</f>
        <v>#N/A</v>
      </c>
      <c r="AO381" s="8" t="e">
        <f>IF(OR(ISNA(AO$1),ISNA($A381)),NA(),'临-燃尽0'!BZ382)</f>
        <v>#N/A</v>
      </c>
      <c r="AP381" s="8" t="e">
        <f>IF(OR(ISNA(AP$1),ISNA($A381)),NA(),'临-燃尽0'!CA382)</f>
        <v>#N/A</v>
      </c>
      <c r="AQ381" s="8" t="e">
        <f>IF(OR(ISNA(AQ$1),ISNA($A381)),NA(),'临-燃尽0'!CB382)</f>
        <v>#N/A</v>
      </c>
      <c r="AR381" s="8" t="e">
        <f>IF(OR(ISNA(AR$1),ISNA($A381)),NA(),'临-燃尽0'!CC382)</f>
        <v>#N/A</v>
      </c>
      <c r="AS381" s="8" t="e">
        <f>IF(OR(ISNA(AS$1),ISNA($A381)),NA(),'临-燃尽0'!CD382)</f>
        <v>#N/A</v>
      </c>
      <c r="AT381" s="8" t="e">
        <f>IF(OR(ISNA(AT$1),ISNA($A381)),NA(),'临-燃尽0'!CE382)</f>
        <v>#N/A</v>
      </c>
      <c r="AU381" s="8" t="e">
        <f>IF(OR(ISNA(AU$1),ISNA($A381)),NA(),'临-燃尽0'!CF382)</f>
        <v>#N/A</v>
      </c>
      <c r="AV381" s="8" t="e">
        <f>IF(OR(ISNA(AV$1),ISNA($A381)),NA(),'临-燃尽0'!CG382)</f>
        <v>#N/A</v>
      </c>
      <c r="AW381" s="8" t="e">
        <f>IF(OR(ISNA(AW$1),ISNA($A381)),NA(),'临-燃尽0'!CH382)</f>
        <v>#N/A</v>
      </c>
      <c r="AX381" s="8" t="e">
        <f>IF(OR(ISNA(AX$1),ISNA($A381)),NA(),'临-燃尽0'!CI382)</f>
        <v>#N/A</v>
      </c>
      <c r="AY381" s="8" t="e">
        <f>IF(OR(ISNA(AY$1),ISNA($A381)),NA(),'临-燃尽0'!CJ382)</f>
        <v>#N/A</v>
      </c>
      <c r="AZ381" s="8" t="e">
        <f>IF(OR(ISNA(AZ$1),ISNA($A381)),NA(),'临-燃尽0'!CK382)</f>
        <v>#N/A</v>
      </c>
    </row>
    <row r="382" spans="1:52">
      <c r="A382" s="8" t="e">
        <f>IF(OR('临-燃尽0'!AL383="",'临-燃尽0'!AL383="总计"),NA(),'临-燃尽0'!AL383)</f>
        <v>#N/A</v>
      </c>
      <c r="B382" s="8" t="e">
        <f>IF(ISNA($A382),NA(),'临-燃尽0'!AM383)</f>
        <v>#N/A</v>
      </c>
      <c r="C382" s="8" t="e">
        <f>IF(ISNA($A382),NA(),'临-燃尽0'!AN383)</f>
        <v>#N/A</v>
      </c>
      <c r="D382" s="8" t="e">
        <f>IF(ISNA($A382),NA(),'临-燃尽0'!AO383)</f>
        <v>#N/A</v>
      </c>
      <c r="E382" s="8" t="e">
        <f>IF(OR(ISNA(E$1),ISNA($A382)),NA(),'临-燃尽0'!AP383)</f>
        <v>#N/A</v>
      </c>
      <c r="F382" s="8" t="e">
        <f>IF(OR(ISNA(F$1),ISNA($A382)),NA(),'临-燃尽0'!AQ383)</f>
        <v>#N/A</v>
      </c>
      <c r="G382" s="8" t="e">
        <f>IF(OR(ISNA(G$1),ISNA($A382)),NA(),'临-燃尽0'!AR383)</f>
        <v>#N/A</v>
      </c>
      <c r="H382" s="8" t="e">
        <f>IF(OR(ISNA(H$1),ISNA($A382)),NA(),'临-燃尽0'!AS383)</f>
        <v>#N/A</v>
      </c>
      <c r="I382" s="8" t="e">
        <f>IF(OR(ISNA(I$1),ISNA($A382)),NA(),'临-燃尽0'!AT383)</f>
        <v>#N/A</v>
      </c>
      <c r="J382" s="8" t="e">
        <f>IF(OR(ISNA(J$1),ISNA($A382)),NA(),'临-燃尽0'!AU383)</f>
        <v>#N/A</v>
      </c>
      <c r="K382" s="8" t="e">
        <f>IF(OR(ISNA(K$1),ISNA($A382)),NA(),'临-燃尽0'!AV383)</f>
        <v>#N/A</v>
      </c>
      <c r="L382" s="8" t="e">
        <f>IF(OR(ISNA(L$1),ISNA($A382)),NA(),'临-燃尽0'!AW383)</f>
        <v>#N/A</v>
      </c>
      <c r="M382" s="8" t="e">
        <f>IF(OR(ISNA(M$1),ISNA($A382)),NA(),'临-燃尽0'!AX383)</f>
        <v>#N/A</v>
      </c>
      <c r="N382" s="8" t="e">
        <f>IF(OR(ISNA(N$1),ISNA($A382)),NA(),'临-燃尽0'!AY383)</f>
        <v>#N/A</v>
      </c>
      <c r="O382" s="8" t="e">
        <f>IF(OR(ISNA(O$1),ISNA($A382)),NA(),'临-燃尽0'!AZ383)</f>
        <v>#N/A</v>
      </c>
      <c r="P382" s="8" t="e">
        <f>IF(OR(ISNA(P$1),ISNA($A382)),NA(),'临-燃尽0'!BA383)</f>
        <v>#N/A</v>
      </c>
      <c r="Q382" s="8" t="e">
        <f>IF(OR(ISNA(Q$1),ISNA($A382)),NA(),'临-燃尽0'!BB383)</f>
        <v>#N/A</v>
      </c>
      <c r="R382" s="8" t="e">
        <f>IF(OR(ISNA(R$1),ISNA($A382)),NA(),'临-燃尽0'!BC383)</f>
        <v>#N/A</v>
      </c>
      <c r="S382" s="8" t="e">
        <f>IF(OR(ISNA(S$1),ISNA($A382)),NA(),'临-燃尽0'!BD383)</f>
        <v>#N/A</v>
      </c>
      <c r="T382" s="8" t="e">
        <f>IF(OR(ISNA(T$1),ISNA($A382)),NA(),'临-燃尽0'!BE383)</f>
        <v>#N/A</v>
      </c>
      <c r="U382" s="8" t="e">
        <f>IF(OR(ISNA(U$1),ISNA($A382)),NA(),'临-燃尽0'!BF383)</f>
        <v>#N/A</v>
      </c>
      <c r="V382" s="8" t="e">
        <f>IF(OR(ISNA(V$1),ISNA($A382)),NA(),'临-燃尽0'!BG383)</f>
        <v>#N/A</v>
      </c>
      <c r="W382" s="8" t="e">
        <f>IF(OR(ISNA(W$1),ISNA($A382)),NA(),'临-燃尽0'!BH383)</f>
        <v>#N/A</v>
      </c>
      <c r="X382" s="8" t="e">
        <f>IF(OR(ISNA(X$1),ISNA($A382)),NA(),'临-燃尽0'!BI383)</f>
        <v>#N/A</v>
      </c>
      <c r="Y382" s="8" t="e">
        <f>IF(OR(ISNA(Y$1),ISNA($A382)),NA(),'临-燃尽0'!BJ383)</f>
        <v>#N/A</v>
      </c>
      <c r="Z382" s="8" t="e">
        <f>IF(OR(ISNA(Z$1),ISNA($A382)),NA(),'临-燃尽0'!BK383)</f>
        <v>#N/A</v>
      </c>
      <c r="AA382" s="8" t="e">
        <f>IF(OR(ISNA(AA$1),ISNA($A382)),NA(),'临-燃尽0'!BL383)</f>
        <v>#N/A</v>
      </c>
      <c r="AB382" s="8" t="e">
        <f>IF(OR(ISNA(AB$1),ISNA($A382)),NA(),'临-燃尽0'!BM383)</f>
        <v>#N/A</v>
      </c>
      <c r="AC382" s="8" t="e">
        <f>IF(OR(ISNA(AC$1),ISNA($A382)),NA(),'临-燃尽0'!BN383)</f>
        <v>#N/A</v>
      </c>
      <c r="AD382" s="8" t="e">
        <f>IF(OR(ISNA(AD$1),ISNA($A382)),NA(),'临-燃尽0'!BO383)</f>
        <v>#N/A</v>
      </c>
      <c r="AE382" s="8" t="e">
        <f>IF(OR(ISNA(AE$1),ISNA($A382)),NA(),'临-燃尽0'!BP383)</f>
        <v>#N/A</v>
      </c>
      <c r="AF382" s="8" t="e">
        <f>IF(OR(ISNA(AF$1),ISNA($A382)),NA(),'临-燃尽0'!BQ383)</f>
        <v>#N/A</v>
      </c>
      <c r="AG382" s="8" t="e">
        <f>IF(OR(ISNA(AG$1),ISNA($A382)),NA(),'临-燃尽0'!BR383)</f>
        <v>#N/A</v>
      </c>
      <c r="AH382" s="8" t="e">
        <f>IF(OR(ISNA(AH$1),ISNA($A382)),NA(),'临-燃尽0'!BS383)</f>
        <v>#N/A</v>
      </c>
      <c r="AI382" s="8" t="e">
        <f>IF(OR(ISNA(AI$1),ISNA($A382)),NA(),'临-燃尽0'!BT383)</f>
        <v>#N/A</v>
      </c>
      <c r="AJ382" s="8" t="e">
        <f>IF(OR(ISNA(AJ$1),ISNA($A382)),NA(),'临-燃尽0'!BU383)</f>
        <v>#N/A</v>
      </c>
      <c r="AK382" s="8" t="e">
        <f>IF(OR(ISNA(AK$1),ISNA($A382)),NA(),'临-燃尽0'!BV383)</f>
        <v>#N/A</v>
      </c>
      <c r="AL382" s="8" t="e">
        <f>IF(OR(ISNA(AL$1),ISNA($A382)),NA(),'临-燃尽0'!BW383)</f>
        <v>#N/A</v>
      </c>
      <c r="AM382" s="8" t="e">
        <f>IF(OR(ISNA(AM$1),ISNA($A382)),NA(),'临-燃尽0'!BX383)</f>
        <v>#N/A</v>
      </c>
      <c r="AN382" s="8" t="e">
        <f>IF(OR(ISNA(AN$1),ISNA($A382)),NA(),'临-燃尽0'!BY383)</f>
        <v>#N/A</v>
      </c>
      <c r="AO382" s="8" t="e">
        <f>IF(OR(ISNA(AO$1),ISNA($A382)),NA(),'临-燃尽0'!BZ383)</f>
        <v>#N/A</v>
      </c>
      <c r="AP382" s="8" t="e">
        <f>IF(OR(ISNA(AP$1),ISNA($A382)),NA(),'临-燃尽0'!CA383)</f>
        <v>#N/A</v>
      </c>
      <c r="AQ382" s="8" t="e">
        <f>IF(OR(ISNA(AQ$1),ISNA($A382)),NA(),'临-燃尽0'!CB383)</f>
        <v>#N/A</v>
      </c>
      <c r="AR382" s="8" t="e">
        <f>IF(OR(ISNA(AR$1),ISNA($A382)),NA(),'临-燃尽0'!CC383)</f>
        <v>#N/A</v>
      </c>
      <c r="AS382" s="8" t="e">
        <f>IF(OR(ISNA(AS$1),ISNA($A382)),NA(),'临-燃尽0'!CD383)</f>
        <v>#N/A</v>
      </c>
      <c r="AT382" s="8" t="e">
        <f>IF(OR(ISNA(AT$1),ISNA($A382)),NA(),'临-燃尽0'!CE383)</f>
        <v>#N/A</v>
      </c>
      <c r="AU382" s="8" t="e">
        <f>IF(OR(ISNA(AU$1),ISNA($A382)),NA(),'临-燃尽0'!CF383)</f>
        <v>#N/A</v>
      </c>
      <c r="AV382" s="8" t="e">
        <f>IF(OR(ISNA(AV$1),ISNA($A382)),NA(),'临-燃尽0'!CG383)</f>
        <v>#N/A</v>
      </c>
      <c r="AW382" s="8" t="e">
        <f>IF(OR(ISNA(AW$1),ISNA($A382)),NA(),'临-燃尽0'!CH383)</f>
        <v>#N/A</v>
      </c>
      <c r="AX382" s="8" t="e">
        <f>IF(OR(ISNA(AX$1),ISNA($A382)),NA(),'临-燃尽0'!CI383)</f>
        <v>#N/A</v>
      </c>
      <c r="AY382" s="8" t="e">
        <f>IF(OR(ISNA(AY$1),ISNA($A382)),NA(),'临-燃尽0'!CJ383)</f>
        <v>#N/A</v>
      </c>
      <c r="AZ382" s="8" t="e">
        <f>IF(OR(ISNA(AZ$1),ISNA($A382)),NA(),'临-燃尽0'!CK383)</f>
        <v>#N/A</v>
      </c>
    </row>
    <row r="383" spans="1:52">
      <c r="A383" s="8" t="e">
        <f>IF(OR('临-燃尽0'!AL384="",'临-燃尽0'!AL384="总计"),NA(),'临-燃尽0'!AL384)</f>
        <v>#N/A</v>
      </c>
      <c r="B383" s="8" t="e">
        <f>IF(ISNA($A383),NA(),'临-燃尽0'!AM384)</f>
        <v>#N/A</v>
      </c>
      <c r="C383" s="8" t="e">
        <f>IF(ISNA($A383),NA(),'临-燃尽0'!AN384)</f>
        <v>#N/A</v>
      </c>
      <c r="D383" s="8" t="e">
        <f>IF(ISNA($A383),NA(),'临-燃尽0'!AO384)</f>
        <v>#N/A</v>
      </c>
      <c r="E383" s="8" t="e">
        <f>IF(OR(ISNA(E$1),ISNA($A383)),NA(),'临-燃尽0'!AP384)</f>
        <v>#N/A</v>
      </c>
      <c r="F383" s="8" t="e">
        <f>IF(OR(ISNA(F$1),ISNA($A383)),NA(),'临-燃尽0'!AQ384)</f>
        <v>#N/A</v>
      </c>
      <c r="G383" s="8" t="e">
        <f>IF(OR(ISNA(G$1),ISNA($A383)),NA(),'临-燃尽0'!AR384)</f>
        <v>#N/A</v>
      </c>
      <c r="H383" s="8" t="e">
        <f>IF(OR(ISNA(H$1),ISNA($A383)),NA(),'临-燃尽0'!AS384)</f>
        <v>#N/A</v>
      </c>
      <c r="I383" s="8" t="e">
        <f>IF(OR(ISNA(I$1),ISNA($A383)),NA(),'临-燃尽0'!AT384)</f>
        <v>#N/A</v>
      </c>
      <c r="J383" s="8" t="e">
        <f>IF(OR(ISNA(J$1),ISNA($A383)),NA(),'临-燃尽0'!AU384)</f>
        <v>#N/A</v>
      </c>
      <c r="K383" s="8" t="e">
        <f>IF(OR(ISNA(K$1),ISNA($A383)),NA(),'临-燃尽0'!AV384)</f>
        <v>#N/A</v>
      </c>
      <c r="L383" s="8" t="e">
        <f>IF(OR(ISNA(L$1),ISNA($A383)),NA(),'临-燃尽0'!AW384)</f>
        <v>#N/A</v>
      </c>
      <c r="M383" s="8" t="e">
        <f>IF(OR(ISNA(M$1),ISNA($A383)),NA(),'临-燃尽0'!AX384)</f>
        <v>#N/A</v>
      </c>
      <c r="N383" s="8" t="e">
        <f>IF(OR(ISNA(N$1),ISNA($A383)),NA(),'临-燃尽0'!AY384)</f>
        <v>#N/A</v>
      </c>
      <c r="O383" s="8" t="e">
        <f>IF(OR(ISNA(O$1),ISNA($A383)),NA(),'临-燃尽0'!AZ384)</f>
        <v>#N/A</v>
      </c>
      <c r="P383" s="8" t="e">
        <f>IF(OR(ISNA(P$1),ISNA($A383)),NA(),'临-燃尽0'!BA384)</f>
        <v>#N/A</v>
      </c>
      <c r="Q383" s="8" t="e">
        <f>IF(OR(ISNA(Q$1),ISNA($A383)),NA(),'临-燃尽0'!BB384)</f>
        <v>#N/A</v>
      </c>
      <c r="R383" s="8" t="e">
        <f>IF(OR(ISNA(R$1),ISNA($A383)),NA(),'临-燃尽0'!BC384)</f>
        <v>#N/A</v>
      </c>
      <c r="S383" s="8" t="e">
        <f>IF(OR(ISNA(S$1),ISNA($A383)),NA(),'临-燃尽0'!BD384)</f>
        <v>#N/A</v>
      </c>
      <c r="T383" s="8" t="e">
        <f>IF(OR(ISNA(T$1),ISNA($A383)),NA(),'临-燃尽0'!BE384)</f>
        <v>#N/A</v>
      </c>
      <c r="U383" s="8" t="e">
        <f>IF(OR(ISNA(U$1),ISNA($A383)),NA(),'临-燃尽0'!BF384)</f>
        <v>#N/A</v>
      </c>
      <c r="V383" s="8" t="e">
        <f>IF(OR(ISNA(V$1),ISNA($A383)),NA(),'临-燃尽0'!BG384)</f>
        <v>#N/A</v>
      </c>
      <c r="W383" s="8" t="e">
        <f>IF(OR(ISNA(W$1),ISNA($A383)),NA(),'临-燃尽0'!BH384)</f>
        <v>#N/A</v>
      </c>
      <c r="X383" s="8" t="e">
        <f>IF(OR(ISNA(X$1),ISNA($A383)),NA(),'临-燃尽0'!BI384)</f>
        <v>#N/A</v>
      </c>
      <c r="Y383" s="8" t="e">
        <f>IF(OR(ISNA(Y$1),ISNA($A383)),NA(),'临-燃尽0'!BJ384)</f>
        <v>#N/A</v>
      </c>
      <c r="Z383" s="8" t="e">
        <f>IF(OR(ISNA(Z$1),ISNA($A383)),NA(),'临-燃尽0'!BK384)</f>
        <v>#N/A</v>
      </c>
      <c r="AA383" s="8" t="e">
        <f>IF(OR(ISNA(AA$1),ISNA($A383)),NA(),'临-燃尽0'!BL384)</f>
        <v>#N/A</v>
      </c>
      <c r="AB383" s="8" t="e">
        <f>IF(OR(ISNA(AB$1),ISNA($A383)),NA(),'临-燃尽0'!BM384)</f>
        <v>#N/A</v>
      </c>
      <c r="AC383" s="8" t="e">
        <f>IF(OR(ISNA(AC$1),ISNA($A383)),NA(),'临-燃尽0'!BN384)</f>
        <v>#N/A</v>
      </c>
      <c r="AD383" s="8" t="e">
        <f>IF(OR(ISNA(AD$1),ISNA($A383)),NA(),'临-燃尽0'!BO384)</f>
        <v>#N/A</v>
      </c>
      <c r="AE383" s="8" t="e">
        <f>IF(OR(ISNA(AE$1),ISNA($A383)),NA(),'临-燃尽0'!BP384)</f>
        <v>#N/A</v>
      </c>
      <c r="AF383" s="8" t="e">
        <f>IF(OR(ISNA(AF$1),ISNA($A383)),NA(),'临-燃尽0'!BQ384)</f>
        <v>#N/A</v>
      </c>
      <c r="AG383" s="8" t="e">
        <f>IF(OR(ISNA(AG$1),ISNA($A383)),NA(),'临-燃尽0'!BR384)</f>
        <v>#N/A</v>
      </c>
      <c r="AH383" s="8" t="e">
        <f>IF(OR(ISNA(AH$1),ISNA($A383)),NA(),'临-燃尽0'!BS384)</f>
        <v>#N/A</v>
      </c>
      <c r="AI383" s="8" t="e">
        <f>IF(OR(ISNA(AI$1),ISNA($A383)),NA(),'临-燃尽0'!BT384)</f>
        <v>#N/A</v>
      </c>
      <c r="AJ383" s="8" t="e">
        <f>IF(OR(ISNA(AJ$1),ISNA($A383)),NA(),'临-燃尽0'!BU384)</f>
        <v>#N/A</v>
      </c>
      <c r="AK383" s="8" t="e">
        <f>IF(OR(ISNA(AK$1),ISNA($A383)),NA(),'临-燃尽0'!BV384)</f>
        <v>#N/A</v>
      </c>
      <c r="AL383" s="8" t="e">
        <f>IF(OR(ISNA(AL$1),ISNA($A383)),NA(),'临-燃尽0'!BW384)</f>
        <v>#N/A</v>
      </c>
      <c r="AM383" s="8" t="e">
        <f>IF(OR(ISNA(AM$1),ISNA($A383)),NA(),'临-燃尽0'!BX384)</f>
        <v>#N/A</v>
      </c>
      <c r="AN383" s="8" t="e">
        <f>IF(OR(ISNA(AN$1),ISNA($A383)),NA(),'临-燃尽0'!BY384)</f>
        <v>#N/A</v>
      </c>
      <c r="AO383" s="8" t="e">
        <f>IF(OR(ISNA(AO$1),ISNA($A383)),NA(),'临-燃尽0'!BZ384)</f>
        <v>#N/A</v>
      </c>
      <c r="AP383" s="8" t="e">
        <f>IF(OR(ISNA(AP$1),ISNA($A383)),NA(),'临-燃尽0'!CA384)</f>
        <v>#N/A</v>
      </c>
      <c r="AQ383" s="8" t="e">
        <f>IF(OR(ISNA(AQ$1),ISNA($A383)),NA(),'临-燃尽0'!CB384)</f>
        <v>#N/A</v>
      </c>
      <c r="AR383" s="8" t="e">
        <f>IF(OR(ISNA(AR$1),ISNA($A383)),NA(),'临-燃尽0'!CC384)</f>
        <v>#N/A</v>
      </c>
      <c r="AS383" s="8" t="e">
        <f>IF(OR(ISNA(AS$1),ISNA($A383)),NA(),'临-燃尽0'!CD384)</f>
        <v>#N/A</v>
      </c>
      <c r="AT383" s="8" t="e">
        <f>IF(OR(ISNA(AT$1),ISNA($A383)),NA(),'临-燃尽0'!CE384)</f>
        <v>#N/A</v>
      </c>
      <c r="AU383" s="8" t="e">
        <f>IF(OR(ISNA(AU$1),ISNA($A383)),NA(),'临-燃尽0'!CF384)</f>
        <v>#N/A</v>
      </c>
      <c r="AV383" s="8" t="e">
        <f>IF(OR(ISNA(AV$1),ISNA($A383)),NA(),'临-燃尽0'!CG384)</f>
        <v>#N/A</v>
      </c>
      <c r="AW383" s="8" t="e">
        <f>IF(OR(ISNA(AW$1),ISNA($A383)),NA(),'临-燃尽0'!CH384)</f>
        <v>#N/A</v>
      </c>
      <c r="AX383" s="8" t="e">
        <f>IF(OR(ISNA(AX$1),ISNA($A383)),NA(),'临-燃尽0'!CI384)</f>
        <v>#N/A</v>
      </c>
      <c r="AY383" s="8" t="e">
        <f>IF(OR(ISNA(AY$1),ISNA($A383)),NA(),'临-燃尽0'!CJ384)</f>
        <v>#N/A</v>
      </c>
      <c r="AZ383" s="8" t="e">
        <f>IF(OR(ISNA(AZ$1),ISNA($A383)),NA(),'临-燃尽0'!CK384)</f>
        <v>#N/A</v>
      </c>
    </row>
    <row r="384" spans="1:52">
      <c r="A384" s="8" t="e">
        <f>IF(OR('临-燃尽0'!AL385="",'临-燃尽0'!AL385="总计"),NA(),'临-燃尽0'!AL385)</f>
        <v>#N/A</v>
      </c>
      <c r="B384" s="8" t="e">
        <f>IF(ISNA($A384),NA(),'临-燃尽0'!AM385)</f>
        <v>#N/A</v>
      </c>
      <c r="C384" s="8" t="e">
        <f>IF(ISNA($A384),NA(),'临-燃尽0'!AN385)</f>
        <v>#N/A</v>
      </c>
      <c r="D384" s="8" t="e">
        <f>IF(ISNA($A384),NA(),'临-燃尽0'!AO385)</f>
        <v>#N/A</v>
      </c>
      <c r="E384" s="8" t="e">
        <f>IF(OR(ISNA(E$1),ISNA($A384)),NA(),'临-燃尽0'!AP385)</f>
        <v>#N/A</v>
      </c>
      <c r="F384" s="8" t="e">
        <f>IF(OR(ISNA(F$1),ISNA($A384)),NA(),'临-燃尽0'!AQ385)</f>
        <v>#N/A</v>
      </c>
      <c r="G384" s="8" t="e">
        <f>IF(OR(ISNA(G$1),ISNA($A384)),NA(),'临-燃尽0'!AR385)</f>
        <v>#N/A</v>
      </c>
      <c r="H384" s="8" t="e">
        <f>IF(OR(ISNA(H$1),ISNA($A384)),NA(),'临-燃尽0'!AS385)</f>
        <v>#N/A</v>
      </c>
      <c r="I384" s="8" t="e">
        <f>IF(OR(ISNA(I$1),ISNA($A384)),NA(),'临-燃尽0'!AT385)</f>
        <v>#N/A</v>
      </c>
      <c r="J384" s="8" t="e">
        <f>IF(OR(ISNA(J$1),ISNA($A384)),NA(),'临-燃尽0'!AU385)</f>
        <v>#N/A</v>
      </c>
      <c r="K384" s="8" t="e">
        <f>IF(OR(ISNA(K$1),ISNA($A384)),NA(),'临-燃尽0'!AV385)</f>
        <v>#N/A</v>
      </c>
      <c r="L384" s="8" t="e">
        <f>IF(OR(ISNA(L$1),ISNA($A384)),NA(),'临-燃尽0'!AW385)</f>
        <v>#N/A</v>
      </c>
      <c r="M384" s="8" t="e">
        <f>IF(OR(ISNA(M$1),ISNA($A384)),NA(),'临-燃尽0'!AX385)</f>
        <v>#N/A</v>
      </c>
      <c r="N384" s="8" t="e">
        <f>IF(OR(ISNA(N$1),ISNA($A384)),NA(),'临-燃尽0'!AY385)</f>
        <v>#N/A</v>
      </c>
      <c r="O384" s="8" t="e">
        <f>IF(OR(ISNA(O$1),ISNA($A384)),NA(),'临-燃尽0'!AZ385)</f>
        <v>#N/A</v>
      </c>
      <c r="P384" s="8" t="e">
        <f>IF(OR(ISNA(P$1),ISNA($A384)),NA(),'临-燃尽0'!BA385)</f>
        <v>#N/A</v>
      </c>
      <c r="Q384" s="8" t="e">
        <f>IF(OR(ISNA(Q$1),ISNA($A384)),NA(),'临-燃尽0'!BB385)</f>
        <v>#N/A</v>
      </c>
      <c r="R384" s="8" t="e">
        <f>IF(OR(ISNA(R$1),ISNA($A384)),NA(),'临-燃尽0'!BC385)</f>
        <v>#N/A</v>
      </c>
      <c r="S384" s="8" t="e">
        <f>IF(OR(ISNA(S$1),ISNA($A384)),NA(),'临-燃尽0'!BD385)</f>
        <v>#N/A</v>
      </c>
      <c r="T384" s="8" t="e">
        <f>IF(OR(ISNA(T$1),ISNA($A384)),NA(),'临-燃尽0'!BE385)</f>
        <v>#N/A</v>
      </c>
      <c r="U384" s="8" t="e">
        <f>IF(OR(ISNA(U$1),ISNA($A384)),NA(),'临-燃尽0'!BF385)</f>
        <v>#N/A</v>
      </c>
      <c r="V384" s="8" t="e">
        <f>IF(OR(ISNA(V$1),ISNA($A384)),NA(),'临-燃尽0'!BG385)</f>
        <v>#N/A</v>
      </c>
      <c r="W384" s="8" t="e">
        <f>IF(OR(ISNA(W$1),ISNA($A384)),NA(),'临-燃尽0'!BH385)</f>
        <v>#N/A</v>
      </c>
      <c r="X384" s="8" t="e">
        <f>IF(OR(ISNA(X$1),ISNA($A384)),NA(),'临-燃尽0'!BI385)</f>
        <v>#N/A</v>
      </c>
      <c r="Y384" s="8" t="e">
        <f>IF(OR(ISNA(Y$1),ISNA($A384)),NA(),'临-燃尽0'!BJ385)</f>
        <v>#N/A</v>
      </c>
      <c r="Z384" s="8" t="e">
        <f>IF(OR(ISNA(Z$1),ISNA($A384)),NA(),'临-燃尽0'!BK385)</f>
        <v>#N/A</v>
      </c>
      <c r="AA384" s="8" t="e">
        <f>IF(OR(ISNA(AA$1),ISNA($A384)),NA(),'临-燃尽0'!BL385)</f>
        <v>#N/A</v>
      </c>
      <c r="AB384" s="8" t="e">
        <f>IF(OR(ISNA(AB$1),ISNA($A384)),NA(),'临-燃尽0'!BM385)</f>
        <v>#N/A</v>
      </c>
      <c r="AC384" s="8" t="e">
        <f>IF(OR(ISNA(AC$1),ISNA($A384)),NA(),'临-燃尽0'!BN385)</f>
        <v>#N/A</v>
      </c>
      <c r="AD384" s="8" t="e">
        <f>IF(OR(ISNA(AD$1),ISNA($A384)),NA(),'临-燃尽0'!BO385)</f>
        <v>#N/A</v>
      </c>
      <c r="AE384" s="8" t="e">
        <f>IF(OR(ISNA(AE$1),ISNA($A384)),NA(),'临-燃尽0'!BP385)</f>
        <v>#N/A</v>
      </c>
      <c r="AF384" s="8" t="e">
        <f>IF(OR(ISNA(AF$1),ISNA($A384)),NA(),'临-燃尽0'!BQ385)</f>
        <v>#N/A</v>
      </c>
      <c r="AG384" s="8" t="e">
        <f>IF(OR(ISNA(AG$1),ISNA($A384)),NA(),'临-燃尽0'!BR385)</f>
        <v>#N/A</v>
      </c>
      <c r="AH384" s="8" t="e">
        <f>IF(OR(ISNA(AH$1),ISNA($A384)),NA(),'临-燃尽0'!BS385)</f>
        <v>#N/A</v>
      </c>
      <c r="AI384" s="8" t="e">
        <f>IF(OR(ISNA(AI$1),ISNA($A384)),NA(),'临-燃尽0'!BT385)</f>
        <v>#N/A</v>
      </c>
      <c r="AJ384" s="8" t="e">
        <f>IF(OR(ISNA(AJ$1),ISNA($A384)),NA(),'临-燃尽0'!BU385)</f>
        <v>#N/A</v>
      </c>
      <c r="AK384" s="8" t="e">
        <f>IF(OR(ISNA(AK$1),ISNA($A384)),NA(),'临-燃尽0'!BV385)</f>
        <v>#N/A</v>
      </c>
      <c r="AL384" s="8" t="e">
        <f>IF(OR(ISNA(AL$1),ISNA($A384)),NA(),'临-燃尽0'!BW385)</f>
        <v>#N/A</v>
      </c>
      <c r="AM384" s="8" t="e">
        <f>IF(OR(ISNA(AM$1),ISNA($A384)),NA(),'临-燃尽0'!BX385)</f>
        <v>#N/A</v>
      </c>
      <c r="AN384" s="8" t="e">
        <f>IF(OR(ISNA(AN$1),ISNA($A384)),NA(),'临-燃尽0'!BY385)</f>
        <v>#N/A</v>
      </c>
      <c r="AO384" s="8" t="e">
        <f>IF(OR(ISNA(AO$1),ISNA($A384)),NA(),'临-燃尽0'!BZ385)</f>
        <v>#N/A</v>
      </c>
      <c r="AP384" s="8" t="e">
        <f>IF(OR(ISNA(AP$1),ISNA($A384)),NA(),'临-燃尽0'!CA385)</f>
        <v>#N/A</v>
      </c>
      <c r="AQ384" s="8" t="e">
        <f>IF(OR(ISNA(AQ$1),ISNA($A384)),NA(),'临-燃尽0'!CB385)</f>
        <v>#N/A</v>
      </c>
      <c r="AR384" s="8" t="e">
        <f>IF(OR(ISNA(AR$1),ISNA($A384)),NA(),'临-燃尽0'!CC385)</f>
        <v>#N/A</v>
      </c>
      <c r="AS384" s="8" t="e">
        <f>IF(OR(ISNA(AS$1),ISNA($A384)),NA(),'临-燃尽0'!CD385)</f>
        <v>#N/A</v>
      </c>
      <c r="AT384" s="8" t="e">
        <f>IF(OR(ISNA(AT$1),ISNA($A384)),NA(),'临-燃尽0'!CE385)</f>
        <v>#N/A</v>
      </c>
      <c r="AU384" s="8" t="e">
        <f>IF(OR(ISNA(AU$1),ISNA($A384)),NA(),'临-燃尽0'!CF385)</f>
        <v>#N/A</v>
      </c>
      <c r="AV384" s="8" t="e">
        <f>IF(OR(ISNA(AV$1),ISNA($A384)),NA(),'临-燃尽0'!CG385)</f>
        <v>#N/A</v>
      </c>
      <c r="AW384" s="8" t="e">
        <f>IF(OR(ISNA(AW$1),ISNA($A384)),NA(),'临-燃尽0'!CH385)</f>
        <v>#N/A</v>
      </c>
      <c r="AX384" s="8" t="e">
        <f>IF(OR(ISNA(AX$1),ISNA($A384)),NA(),'临-燃尽0'!CI385)</f>
        <v>#N/A</v>
      </c>
      <c r="AY384" s="8" t="e">
        <f>IF(OR(ISNA(AY$1),ISNA($A384)),NA(),'临-燃尽0'!CJ385)</f>
        <v>#N/A</v>
      </c>
      <c r="AZ384" s="8" t="e">
        <f>IF(OR(ISNA(AZ$1),ISNA($A384)),NA(),'临-燃尽0'!CK385)</f>
        <v>#N/A</v>
      </c>
    </row>
    <row r="385" spans="1:52">
      <c r="A385" s="8" t="e">
        <f>IF(OR('临-燃尽0'!AL386="",'临-燃尽0'!AL386="总计"),NA(),'临-燃尽0'!AL386)</f>
        <v>#N/A</v>
      </c>
      <c r="B385" s="8" t="e">
        <f>IF(ISNA($A385),NA(),'临-燃尽0'!AM386)</f>
        <v>#N/A</v>
      </c>
      <c r="C385" s="8" t="e">
        <f>IF(ISNA($A385),NA(),'临-燃尽0'!AN386)</f>
        <v>#N/A</v>
      </c>
      <c r="D385" s="8" t="e">
        <f>IF(ISNA($A385),NA(),'临-燃尽0'!AO386)</f>
        <v>#N/A</v>
      </c>
      <c r="E385" s="8" t="e">
        <f>IF(OR(ISNA(E$1),ISNA($A385)),NA(),'临-燃尽0'!AP386)</f>
        <v>#N/A</v>
      </c>
      <c r="F385" s="8" t="e">
        <f>IF(OR(ISNA(F$1),ISNA($A385)),NA(),'临-燃尽0'!AQ386)</f>
        <v>#N/A</v>
      </c>
      <c r="G385" s="8" t="e">
        <f>IF(OR(ISNA(G$1),ISNA($A385)),NA(),'临-燃尽0'!AR386)</f>
        <v>#N/A</v>
      </c>
      <c r="H385" s="8" t="e">
        <f>IF(OR(ISNA(H$1),ISNA($A385)),NA(),'临-燃尽0'!AS386)</f>
        <v>#N/A</v>
      </c>
      <c r="I385" s="8" t="e">
        <f>IF(OR(ISNA(I$1),ISNA($A385)),NA(),'临-燃尽0'!AT386)</f>
        <v>#N/A</v>
      </c>
      <c r="J385" s="8" t="e">
        <f>IF(OR(ISNA(J$1),ISNA($A385)),NA(),'临-燃尽0'!AU386)</f>
        <v>#N/A</v>
      </c>
      <c r="K385" s="8" t="e">
        <f>IF(OR(ISNA(K$1),ISNA($A385)),NA(),'临-燃尽0'!AV386)</f>
        <v>#N/A</v>
      </c>
      <c r="L385" s="8" t="e">
        <f>IF(OR(ISNA(L$1),ISNA($A385)),NA(),'临-燃尽0'!AW386)</f>
        <v>#N/A</v>
      </c>
      <c r="M385" s="8" t="e">
        <f>IF(OR(ISNA(M$1),ISNA($A385)),NA(),'临-燃尽0'!AX386)</f>
        <v>#N/A</v>
      </c>
      <c r="N385" s="8" t="e">
        <f>IF(OR(ISNA(N$1),ISNA($A385)),NA(),'临-燃尽0'!AY386)</f>
        <v>#N/A</v>
      </c>
      <c r="O385" s="8" t="e">
        <f>IF(OR(ISNA(O$1),ISNA($A385)),NA(),'临-燃尽0'!AZ386)</f>
        <v>#N/A</v>
      </c>
      <c r="P385" s="8" t="e">
        <f>IF(OR(ISNA(P$1),ISNA($A385)),NA(),'临-燃尽0'!BA386)</f>
        <v>#N/A</v>
      </c>
      <c r="Q385" s="8" t="e">
        <f>IF(OR(ISNA(Q$1),ISNA($A385)),NA(),'临-燃尽0'!BB386)</f>
        <v>#N/A</v>
      </c>
      <c r="R385" s="8" t="e">
        <f>IF(OR(ISNA(R$1),ISNA($A385)),NA(),'临-燃尽0'!BC386)</f>
        <v>#N/A</v>
      </c>
      <c r="S385" s="8" t="e">
        <f>IF(OR(ISNA(S$1),ISNA($A385)),NA(),'临-燃尽0'!BD386)</f>
        <v>#N/A</v>
      </c>
      <c r="T385" s="8" t="e">
        <f>IF(OR(ISNA(T$1),ISNA($A385)),NA(),'临-燃尽0'!BE386)</f>
        <v>#N/A</v>
      </c>
      <c r="U385" s="8" t="e">
        <f>IF(OR(ISNA(U$1),ISNA($A385)),NA(),'临-燃尽0'!BF386)</f>
        <v>#N/A</v>
      </c>
      <c r="V385" s="8" t="e">
        <f>IF(OR(ISNA(V$1),ISNA($A385)),NA(),'临-燃尽0'!BG386)</f>
        <v>#N/A</v>
      </c>
      <c r="W385" s="8" t="e">
        <f>IF(OR(ISNA(W$1),ISNA($A385)),NA(),'临-燃尽0'!BH386)</f>
        <v>#N/A</v>
      </c>
      <c r="X385" s="8" t="e">
        <f>IF(OR(ISNA(X$1),ISNA($A385)),NA(),'临-燃尽0'!BI386)</f>
        <v>#N/A</v>
      </c>
      <c r="Y385" s="8" t="e">
        <f>IF(OR(ISNA(Y$1),ISNA($A385)),NA(),'临-燃尽0'!BJ386)</f>
        <v>#N/A</v>
      </c>
      <c r="Z385" s="8" t="e">
        <f>IF(OR(ISNA(Z$1),ISNA($A385)),NA(),'临-燃尽0'!BK386)</f>
        <v>#N/A</v>
      </c>
      <c r="AA385" s="8" t="e">
        <f>IF(OR(ISNA(AA$1),ISNA($A385)),NA(),'临-燃尽0'!BL386)</f>
        <v>#N/A</v>
      </c>
      <c r="AB385" s="8" t="e">
        <f>IF(OR(ISNA(AB$1),ISNA($A385)),NA(),'临-燃尽0'!BM386)</f>
        <v>#N/A</v>
      </c>
      <c r="AC385" s="8" t="e">
        <f>IF(OR(ISNA(AC$1),ISNA($A385)),NA(),'临-燃尽0'!BN386)</f>
        <v>#N/A</v>
      </c>
      <c r="AD385" s="8" t="e">
        <f>IF(OR(ISNA(AD$1),ISNA($A385)),NA(),'临-燃尽0'!BO386)</f>
        <v>#N/A</v>
      </c>
      <c r="AE385" s="8" t="e">
        <f>IF(OR(ISNA(AE$1),ISNA($A385)),NA(),'临-燃尽0'!BP386)</f>
        <v>#N/A</v>
      </c>
      <c r="AF385" s="8" t="e">
        <f>IF(OR(ISNA(AF$1),ISNA($A385)),NA(),'临-燃尽0'!BQ386)</f>
        <v>#N/A</v>
      </c>
      <c r="AG385" s="8" t="e">
        <f>IF(OR(ISNA(AG$1),ISNA($A385)),NA(),'临-燃尽0'!BR386)</f>
        <v>#N/A</v>
      </c>
      <c r="AH385" s="8" t="e">
        <f>IF(OR(ISNA(AH$1),ISNA($A385)),NA(),'临-燃尽0'!BS386)</f>
        <v>#N/A</v>
      </c>
      <c r="AI385" s="8" t="e">
        <f>IF(OR(ISNA(AI$1),ISNA($A385)),NA(),'临-燃尽0'!BT386)</f>
        <v>#N/A</v>
      </c>
      <c r="AJ385" s="8" t="e">
        <f>IF(OR(ISNA(AJ$1),ISNA($A385)),NA(),'临-燃尽0'!BU386)</f>
        <v>#N/A</v>
      </c>
      <c r="AK385" s="8" t="e">
        <f>IF(OR(ISNA(AK$1),ISNA($A385)),NA(),'临-燃尽0'!BV386)</f>
        <v>#N/A</v>
      </c>
      <c r="AL385" s="8" t="e">
        <f>IF(OR(ISNA(AL$1),ISNA($A385)),NA(),'临-燃尽0'!BW386)</f>
        <v>#N/A</v>
      </c>
      <c r="AM385" s="8" t="e">
        <f>IF(OR(ISNA(AM$1),ISNA($A385)),NA(),'临-燃尽0'!BX386)</f>
        <v>#N/A</v>
      </c>
      <c r="AN385" s="8" t="e">
        <f>IF(OR(ISNA(AN$1),ISNA($A385)),NA(),'临-燃尽0'!BY386)</f>
        <v>#N/A</v>
      </c>
      <c r="AO385" s="8" t="e">
        <f>IF(OR(ISNA(AO$1),ISNA($A385)),NA(),'临-燃尽0'!BZ386)</f>
        <v>#N/A</v>
      </c>
      <c r="AP385" s="8" t="e">
        <f>IF(OR(ISNA(AP$1),ISNA($A385)),NA(),'临-燃尽0'!CA386)</f>
        <v>#N/A</v>
      </c>
      <c r="AQ385" s="8" t="e">
        <f>IF(OR(ISNA(AQ$1),ISNA($A385)),NA(),'临-燃尽0'!CB386)</f>
        <v>#N/A</v>
      </c>
      <c r="AR385" s="8" t="e">
        <f>IF(OR(ISNA(AR$1),ISNA($A385)),NA(),'临-燃尽0'!CC386)</f>
        <v>#N/A</v>
      </c>
      <c r="AS385" s="8" t="e">
        <f>IF(OR(ISNA(AS$1),ISNA($A385)),NA(),'临-燃尽0'!CD386)</f>
        <v>#N/A</v>
      </c>
      <c r="AT385" s="8" t="e">
        <f>IF(OR(ISNA(AT$1),ISNA($A385)),NA(),'临-燃尽0'!CE386)</f>
        <v>#N/A</v>
      </c>
      <c r="AU385" s="8" t="e">
        <f>IF(OR(ISNA(AU$1),ISNA($A385)),NA(),'临-燃尽0'!CF386)</f>
        <v>#N/A</v>
      </c>
      <c r="AV385" s="8" t="e">
        <f>IF(OR(ISNA(AV$1),ISNA($A385)),NA(),'临-燃尽0'!CG386)</f>
        <v>#N/A</v>
      </c>
      <c r="AW385" s="8" t="e">
        <f>IF(OR(ISNA(AW$1),ISNA($A385)),NA(),'临-燃尽0'!CH386)</f>
        <v>#N/A</v>
      </c>
      <c r="AX385" s="8" t="e">
        <f>IF(OR(ISNA(AX$1),ISNA($A385)),NA(),'临-燃尽0'!CI386)</f>
        <v>#N/A</v>
      </c>
      <c r="AY385" s="8" t="e">
        <f>IF(OR(ISNA(AY$1),ISNA($A385)),NA(),'临-燃尽0'!CJ386)</f>
        <v>#N/A</v>
      </c>
      <c r="AZ385" s="8" t="e">
        <f>IF(OR(ISNA(AZ$1),ISNA($A385)),NA(),'临-燃尽0'!CK386)</f>
        <v>#N/A</v>
      </c>
    </row>
    <row r="386" spans="1:52">
      <c r="A386" s="8" t="e">
        <f>IF(OR('临-燃尽0'!AL387="",'临-燃尽0'!AL387="总计"),NA(),'临-燃尽0'!AL387)</f>
        <v>#N/A</v>
      </c>
      <c r="B386" s="8" t="e">
        <f>IF(ISNA($A386),NA(),'临-燃尽0'!AM387)</f>
        <v>#N/A</v>
      </c>
      <c r="C386" s="8" t="e">
        <f>IF(ISNA($A386),NA(),'临-燃尽0'!AN387)</f>
        <v>#N/A</v>
      </c>
      <c r="D386" s="8" t="e">
        <f>IF(ISNA($A386),NA(),'临-燃尽0'!AO387)</f>
        <v>#N/A</v>
      </c>
      <c r="E386" s="8" t="e">
        <f>IF(OR(ISNA(E$1),ISNA($A386)),NA(),'临-燃尽0'!AP387)</f>
        <v>#N/A</v>
      </c>
      <c r="F386" s="8" t="e">
        <f>IF(OR(ISNA(F$1),ISNA($A386)),NA(),'临-燃尽0'!AQ387)</f>
        <v>#N/A</v>
      </c>
      <c r="G386" s="8" t="e">
        <f>IF(OR(ISNA(G$1),ISNA($A386)),NA(),'临-燃尽0'!AR387)</f>
        <v>#N/A</v>
      </c>
      <c r="H386" s="8" t="e">
        <f>IF(OR(ISNA(H$1),ISNA($A386)),NA(),'临-燃尽0'!AS387)</f>
        <v>#N/A</v>
      </c>
      <c r="I386" s="8" t="e">
        <f>IF(OR(ISNA(I$1),ISNA($A386)),NA(),'临-燃尽0'!AT387)</f>
        <v>#N/A</v>
      </c>
      <c r="J386" s="8" t="e">
        <f>IF(OR(ISNA(J$1),ISNA($A386)),NA(),'临-燃尽0'!AU387)</f>
        <v>#N/A</v>
      </c>
      <c r="K386" s="8" t="e">
        <f>IF(OR(ISNA(K$1),ISNA($A386)),NA(),'临-燃尽0'!AV387)</f>
        <v>#N/A</v>
      </c>
      <c r="L386" s="8" t="e">
        <f>IF(OR(ISNA(L$1),ISNA($A386)),NA(),'临-燃尽0'!AW387)</f>
        <v>#N/A</v>
      </c>
      <c r="M386" s="8" t="e">
        <f>IF(OR(ISNA(M$1),ISNA($A386)),NA(),'临-燃尽0'!AX387)</f>
        <v>#N/A</v>
      </c>
      <c r="N386" s="8" t="e">
        <f>IF(OR(ISNA(N$1),ISNA($A386)),NA(),'临-燃尽0'!AY387)</f>
        <v>#N/A</v>
      </c>
      <c r="O386" s="8" t="e">
        <f>IF(OR(ISNA(O$1),ISNA($A386)),NA(),'临-燃尽0'!AZ387)</f>
        <v>#N/A</v>
      </c>
      <c r="P386" s="8" t="e">
        <f>IF(OR(ISNA(P$1),ISNA($A386)),NA(),'临-燃尽0'!BA387)</f>
        <v>#N/A</v>
      </c>
      <c r="Q386" s="8" t="e">
        <f>IF(OR(ISNA(Q$1),ISNA($A386)),NA(),'临-燃尽0'!BB387)</f>
        <v>#N/A</v>
      </c>
      <c r="R386" s="8" t="e">
        <f>IF(OR(ISNA(R$1),ISNA($A386)),NA(),'临-燃尽0'!BC387)</f>
        <v>#N/A</v>
      </c>
      <c r="S386" s="8" t="e">
        <f>IF(OR(ISNA(S$1),ISNA($A386)),NA(),'临-燃尽0'!BD387)</f>
        <v>#N/A</v>
      </c>
      <c r="T386" s="8" t="e">
        <f>IF(OR(ISNA(T$1),ISNA($A386)),NA(),'临-燃尽0'!BE387)</f>
        <v>#N/A</v>
      </c>
      <c r="U386" s="8" t="e">
        <f>IF(OR(ISNA(U$1),ISNA($A386)),NA(),'临-燃尽0'!BF387)</f>
        <v>#N/A</v>
      </c>
      <c r="V386" s="8" t="e">
        <f>IF(OR(ISNA(V$1),ISNA($A386)),NA(),'临-燃尽0'!BG387)</f>
        <v>#N/A</v>
      </c>
      <c r="W386" s="8" t="e">
        <f>IF(OR(ISNA(W$1),ISNA($A386)),NA(),'临-燃尽0'!BH387)</f>
        <v>#N/A</v>
      </c>
      <c r="X386" s="8" t="e">
        <f>IF(OR(ISNA(X$1),ISNA($A386)),NA(),'临-燃尽0'!BI387)</f>
        <v>#N/A</v>
      </c>
      <c r="Y386" s="8" t="e">
        <f>IF(OR(ISNA(Y$1),ISNA($A386)),NA(),'临-燃尽0'!BJ387)</f>
        <v>#N/A</v>
      </c>
      <c r="Z386" s="8" t="e">
        <f>IF(OR(ISNA(Z$1),ISNA($A386)),NA(),'临-燃尽0'!BK387)</f>
        <v>#N/A</v>
      </c>
      <c r="AA386" s="8" t="e">
        <f>IF(OR(ISNA(AA$1),ISNA($A386)),NA(),'临-燃尽0'!BL387)</f>
        <v>#N/A</v>
      </c>
      <c r="AB386" s="8" t="e">
        <f>IF(OR(ISNA(AB$1),ISNA($A386)),NA(),'临-燃尽0'!BM387)</f>
        <v>#N/A</v>
      </c>
      <c r="AC386" s="8" t="e">
        <f>IF(OR(ISNA(AC$1),ISNA($A386)),NA(),'临-燃尽0'!BN387)</f>
        <v>#N/A</v>
      </c>
      <c r="AD386" s="8" t="e">
        <f>IF(OR(ISNA(AD$1),ISNA($A386)),NA(),'临-燃尽0'!BO387)</f>
        <v>#N/A</v>
      </c>
      <c r="AE386" s="8" t="e">
        <f>IF(OR(ISNA(AE$1),ISNA($A386)),NA(),'临-燃尽0'!BP387)</f>
        <v>#N/A</v>
      </c>
      <c r="AF386" s="8" t="e">
        <f>IF(OR(ISNA(AF$1),ISNA($A386)),NA(),'临-燃尽0'!BQ387)</f>
        <v>#N/A</v>
      </c>
      <c r="AG386" s="8" t="e">
        <f>IF(OR(ISNA(AG$1),ISNA($A386)),NA(),'临-燃尽0'!BR387)</f>
        <v>#N/A</v>
      </c>
      <c r="AH386" s="8" t="e">
        <f>IF(OR(ISNA(AH$1),ISNA($A386)),NA(),'临-燃尽0'!BS387)</f>
        <v>#N/A</v>
      </c>
      <c r="AI386" s="8" t="e">
        <f>IF(OR(ISNA(AI$1),ISNA($A386)),NA(),'临-燃尽0'!BT387)</f>
        <v>#N/A</v>
      </c>
      <c r="AJ386" s="8" t="e">
        <f>IF(OR(ISNA(AJ$1),ISNA($A386)),NA(),'临-燃尽0'!BU387)</f>
        <v>#N/A</v>
      </c>
      <c r="AK386" s="8" t="e">
        <f>IF(OR(ISNA(AK$1),ISNA($A386)),NA(),'临-燃尽0'!BV387)</f>
        <v>#N/A</v>
      </c>
      <c r="AL386" s="8" t="e">
        <f>IF(OR(ISNA(AL$1),ISNA($A386)),NA(),'临-燃尽0'!BW387)</f>
        <v>#N/A</v>
      </c>
      <c r="AM386" s="8" t="e">
        <f>IF(OR(ISNA(AM$1),ISNA($A386)),NA(),'临-燃尽0'!BX387)</f>
        <v>#N/A</v>
      </c>
      <c r="AN386" s="8" t="e">
        <f>IF(OR(ISNA(AN$1),ISNA($A386)),NA(),'临-燃尽0'!BY387)</f>
        <v>#N/A</v>
      </c>
      <c r="AO386" s="8" t="e">
        <f>IF(OR(ISNA(AO$1),ISNA($A386)),NA(),'临-燃尽0'!BZ387)</f>
        <v>#N/A</v>
      </c>
      <c r="AP386" s="8" t="e">
        <f>IF(OR(ISNA(AP$1),ISNA($A386)),NA(),'临-燃尽0'!CA387)</f>
        <v>#N/A</v>
      </c>
      <c r="AQ386" s="8" t="e">
        <f>IF(OR(ISNA(AQ$1),ISNA($A386)),NA(),'临-燃尽0'!CB387)</f>
        <v>#N/A</v>
      </c>
      <c r="AR386" s="8" t="e">
        <f>IF(OR(ISNA(AR$1),ISNA($A386)),NA(),'临-燃尽0'!CC387)</f>
        <v>#N/A</v>
      </c>
      <c r="AS386" s="8" t="e">
        <f>IF(OR(ISNA(AS$1),ISNA($A386)),NA(),'临-燃尽0'!CD387)</f>
        <v>#N/A</v>
      </c>
      <c r="AT386" s="8" t="e">
        <f>IF(OR(ISNA(AT$1),ISNA($A386)),NA(),'临-燃尽0'!CE387)</f>
        <v>#N/A</v>
      </c>
      <c r="AU386" s="8" t="e">
        <f>IF(OR(ISNA(AU$1),ISNA($A386)),NA(),'临-燃尽0'!CF387)</f>
        <v>#N/A</v>
      </c>
      <c r="AV386" s="8" t="e">
        <f>IF(OR(ISNA(AV$1),ISNA($A386)),NA(),'临-燃尽0'!CG387)</f>
        <v>#N/A</v>
      </c>
      <c r="AW386" s="8" t="e">
        <f>IF(OR(ISNA(AW$1),ISNA($A386)),NA(),'临-燃尽0'!CH387)</f>
        <v>#N/A</v>
      </c>
      <c r="AX386" s="8" t="e">
        <f>IF(OR(ISNA(AX$1),ISNA($A386)),NA(),'临-燃尽0'!CI387)</f>
        <v>#N/A</v>
      </c>
      <c r="AY386" s="8" t="e">
        <f>IF(OR(ISNA(AY$1),ISNA($A386)),NA(),'临-燃尽0'!CJ387)</f>
        <v>#N/A</v>
      </c>
      <c r="AZ386" s="8" t="e">
        <f>IF(OR(ISNA(AZ$1),ISNA($A386)),NA(),'临-燃尽0'!CK387)</f>
        <v>#N/A</v>
      </c>
    </row>
    <row r="387" spans="1:52">
      <c r="A387" s="8" t="e">
        <f>IF(OR('临-燃尽0'!AL388="",'临-燃尽0'!AL388="总计"),NA(),'临-燃尽0'!AL388)</f>
        <v>#N/A</v>
      </c>
      <c r="B387" s="8" t="e">
        <f>IF(ISNA($A387),NA(),'临-燃尽0'!AM388)</f>
        <v>#N/A</v>
      </c>
      <c r="C387" s="8" t="e">
        <f>IF(ISNA($A387),NA(),'临-燃尽0'!AN388)</f>
        <v>#N/A</v>
      </c>
      <c r="D387" s="8" t="e">
        <f>IF(ISNA($A387),NA(),'临-燃尽0'!AO388)</f>
        <v>#N/A</v>
      </c>
      <c r="E387" s="8" t="e">
        <f>IF(OR(ISNA(E$1),ISNA($A387)),NA(),'临-燃尽0'!AP388)</f>
        <v>#N/A</v>
      </c>
      <c r="F387" s="8" t="e">
        <f>IF(OR(ISNA(F$1),ISNA($A387)),NA(),'临-燃尽0'!AQ388)</f>
        <v>#N/A</v>
      </c>
      <c r="G387" s="8" t="e">
        <f>IF(OR(ISNA(G$1),ISNA($A387)),NA(),'临-燃尽0'!AR388)</f>
        <v>#N/A</v>
      </c>
      <c r="H387" s="8" t="e">
        <f>IF(OR(ISNA(H$1),ISNA($A387)),NA(),'临-燃尽0'!AS388)</f>
        <v>#N/A</v>
      </c>
      <c r="I387" s="8" t="e">
        <f>IF(OR(ISNA(I$1),ISNA($A387)),NA(),'临-燃尽0'!AT388)</f>
        <v>#N/A</v>
      </c>
      <c r="J387" s="8" t="e">
        <f>IF(OR(ISNA(J$1),ISNA($A387)),NA(),'临-燃尽0'!AU388)</f>
        <v>#N/A</v>
      </c>
      <c r="K387" s="8" t="e">
        <f>IF(OR(ISNA(K$1),ISNA($A387)),NA(),'临-燃尽0'!AV388)</f>
        <v>#N/A</v>
      </c>
      <c r="L387" s="8" t="e">
        <f>IF(OR(ISNA(L$1),ISNA($A387)),NA(),'临-燃尽0'!AW388)</f>
        <v>#N/A</v>
      </c>
      <c r="M387" s="8" t="e">
        <f>IF(OR(ISNA(M$1),ISNA($A387)),NA(),'临-燃尽0'!AX388)</f>
        <v>#N/A</v>
      </c>
      <c r="N387" s="8" t="e">
        <f>IF(OR(ISNA(N$1),ISNA($A387)),NA(),'临-燃尽0'!AY388)</f>
        <v>#N/A</v>
      </c>
      <c r="O387" s="8" t="e">
        <f>IF(OR(ISNA(O$1),ISNA($A387)),NA(),'临-燃尽0'!AZ388)</f>
        <v>#N/A</v>
      </c>
      <c r="P387" s="8" t="e">
        <f>IF(OR(ISNA(P$1),ISNA($A387)),NA(),'临-燃尽0'!BA388)</f>
        <v>#N/A</v>
      </c>
      <c r="Q387" s="8" t="e">
        <f>IF(OR(ISNA(Q$1),ISNA($A387)),NA(),'临-燃尽0'!BB388)</f>
        <v>#N/A</v>
      </c>
      <c r="R387" s="8" t="e">
        <f>IF(OR(ISNA(R$1),ISNA($A387)),NA(),'临-燃尽0'!BC388)</f>
        <v>#N/A</v>
      </c>
      <c r="S387" s="8" t="e">
        <f>IF(OR(ISNA(S$1),ISNA($A387)),NA(),'临-燃尽0'!BD388)</f>
        <v>#N/A</v>
      </c>
      <c r="T387" s="8" t="e">
        <f>IF(OR(ISNA(T$1),ISNA($A387)),NA(),'临-燃尽0'!BE388)</f>
        <v>#N/A</v>
      </c>
      <c r="U387" s="8" t="e">
        <f>IF(OR(ISNA(U$1),ISNA($A387)),NA(),'临-燃尽0'!BF388)</f>
        <v>#N/A</v>
      </c>
      <c r="V387" s="8" t="e">
        <f>IF(OR(ISNA(V$1),ISNA($A387)),NA(),'临-燃尽0'!BG388)</f>
        <v>#N/A</v>
      </c>
      <c r="W387" s="8" t="e">
        <f>IF(OR(ISNA(W$1),ISNA($A387)),NA(),'临-燃尽0'!BH388)</f>
        <v>#N/A</v>
      </c>
      <c r="X387" s="8" t="e">
        <f>IF(OR(ISNA(X$1),ISNA($A387)),NA(),'临-燃尽0'!BI388)</f>
        <v>#N/A</v>
      </c>
      <c r="Y387" s="8" t="e">
        <f>IF(OR(ISNA(Y$1),ISNA($A387)),NA(),'临-燃尽0'!BJ388)</f>
        <v>#N/A</v>
      </c>
      <c r="Z387" s="8" t="e">
        <f>IF(OR(ISNA(Z$1),ISNA($A387)),NA(),'临-燃尽0'!BK388)</f>
        <v>#N/A</v>
      </c>
      <c r="AA387" s="8" t="e">
        <f>IF(OR(ISNA(AA$1),ISNA($A387)),NA(),'临-燃尽0'!BL388)</f>
        <v>#N/A</v>
      </c>
      <c r="AB387" s="8" t="e">
        <f>IF(OR(ISNA(AB$1),ISNA($A387)),NA(),'临-燃尽0'!BM388)</f>
        <v>#N/A</v>
      </c>
      <c r="AC387" s="8" t="e">
        <f>IF(OR(ISNA(AC$1),ISNA($A387)),NA(),'临-燃尽0'!BN388)</f>
        <v>#N/A</v>
      </c>
      <c r="AD387" s="8" t="e">
        <f>IF(OR(ISNA(AD$1),ISNA($A387)),NA(),'临-燃尽0'!BO388)</f>
        <v>#N/A</v>
      </c>
      <c r="AE387" s="8" t="e">
        <f>IF(OR(ISNA(AE$1),ISNA($A387)),NA(),'临-燃尽0'!BP388)</f>
        <v>#N/A</v>
      </c>
      <c r="AF387" s="8" t="e">
        <f>IF(OR(ISNA(AF$1),ISNA($A387)),NA(),'临-燃尽0'!BQ388)</f>
        <v>#N/A</v>
      </c>
      <c r="AG387" s="8" t="e">
        <f>IF(OR(ISNA(AG$1),ISNA($A387)),NA(),'临-燃尽0'!BR388)</f>
        <v>#N/A</v>
      </c>
      <c r="AH387" s="8" t="e">
        <f>IF(OR(ISNA(AH$1),ISNA($A387)),NA(),'临-燃尽0'!BS388)</f>
        <v>#N/A</v>
      </c>
      <c r="AI387" s="8" t="e">
        <f>IF(OR(ISNA(AI$1),ISNA($A387)),NA(),'临-燃尽0'!BT388)</f>
        <v>#N/A</v>
      </c>
      <c r="AJ387" s="8" t="e">
        <f>IF(OR(ISNA(AJ$1),ISNA($A387)),NA(),'临-燃尽0'!BU388)</f>
        <v>#N/A</v>
      </c>
      <c r="AK387" s="8" t="e">
        <f>IF(OR(ISNA(AK$1),ISNA($A387)),NA(),'临-燃尽0'!BV388)</f>
        <v>#N/A</v>
      </c>
      <c r="AL387" s="8" t="e">
        <f>IF(OR(ISNA(AL$1),ISNA($A387)),NA(),'临-燃尽0'!BW388)</f>
        <v>#N/A</v>
      </c>
      <c r="AM387" s="8" t="e">
        <f>IF(OR(ISNA(AM$1),ISNA($A387)),NA(),'临-燃尽0'!BX388)</f>
        <v>#N/A</v>
      </c>
      <c r="AN387" s="8" t="e">
        <f>IF(OR(ISNA(AN$1),ISNA($A387)),NA(),'临-燃尽0'!BY388)</f>
        <v>#N/A</v>
      </c>
      <c r="AO387" s="8" t="e">
        <f>IF(OR(ISNA(AO$1),ISNA($A387)),NA(),'临-燃尽0'!BZ388)</f>
        <v>#N/A</v>
      </c>
      <c r="AP387" s="8" t="e">
        <f>IF(OR(ISNA(AP$1),ISNA($A387)),NA(),'临-燃尽0'!CA388)</f>
        <v>#N/A</v>
      </c>
      <c r="AQ387" s="8" t="e">
        <f>IF(OR(ISNA(AQ$1),ISNA($A387)),NA(),'临-燃尽0'!CB388)</f>
        <v>#N/A</v>
      </c>
      <c r="AR387" s="8" t="e">
        <f>IF(OR(ISNA(AR$1),ISNA($A387)),NA(),'临-燃尽0'!CC388)</f>
        <v>#N/A</v>
      </c>
      <c r="AS387" s="8" t="e">
        <f>IF(OR(ISNA(AS$1),ISNA($A387)),NA(),'临-燃尽0'!CD388)</f>
        <v>#N/A</v>
      </c>
      <c r="AT387" s="8" t="e">
        <f>IF(OR(ISNA(AT$1),ISNA($A387)),NA(),'临-燃尽0'!CE388)</f>
        <v>#N/A</v>
      </c>
      <c r="AU387" s="8" t="e">
        <f>IF(OR(ISNA(AU$1),ISNA($A387)),NA(),'临-燃尽0'!CF388)</f>
        <v>#N/A</v>
      </c>
      <c r="AV387" s="8" t="e">
        <f>IF(OR(ISNA(AV$1),ISNA($A387)),NA(),'临-燃尽0'!CG388)</f>
        <v>#N/A</v>
      </c>
      <c r="AW387" s="8" t="e">
        <f>IF(OR(ISNA(AW$1),ISNA($A387)),NA(),'临-燃尽0'!CH388)</f>
        <v>#N/A</v>
      </c>
      <c r="AX387" s="8" t="e">
        <f>IF(OR(ISNA(AX$1),ISNA($A387)),NA(),'临-燃尽0'!CI388)</f>
        <v>#N/A</v>
      </c>
      <c r="AY387" s="8" t="e">
        <f>IF(OR(ISNA(AY$1),ISNA($A387)),NA(),'临-燃尽0'!CJ388)</f>
        <v>#N/A</v>
      </c>
      <c r="AZ387" s="8" t="e">
        <f>IF(OR(ISNA(AZ$1),ISNA($A387)),NA(),'临-燃尽0'!CK388)</f>
        <v>#N/A</v>
      </c>
    </row>
    <row r="388" spans="1:52">
      <c r="A388" s="8" t="e">
        <f>IF(OR('临-燃尽0'!AL389="",'临-燃尽0'!AL389="总计"),NA(),'临-燃尽0'!AL389)</f>
        <v>#N/A</v>
      </c>
      <c r="B388" s="8" t="e">
        <f>IF(ISNA($A388),NA(),'临-燃尽0'!AM389)</f>
        <v>#N/A</v>
      </c>
      <c r="C388" s="8" t="e">
        <f>IF(ISNA($A388),NA(),'临-燃尽0'!AN389)</f>
        <v>#N/A</v>
      </c>
      <c r="D388" s="8" t="e">
        <f>IF(ISNA($A388),NA(),'临-燃尽0'!AO389)</f>
        <v>#N/A</v>
      </c>
      <c r="E388" s="8" t="e">
        <f>IF(OR(ISNA(E$1),ISNA($A388)),NA(),'临-燃尽0'!AP389)</f>
        <v>#N/A</v>
      </c>
      <c r="F388" s="8" t="e">
        <f>IF(OR(ISNA(F$1),ISNA($A388)),NA(),'临-燃尽0'!AQ389)</f>
        <v>#N/A</v>
      </c>
      <c r="G388" s="8" t="e">
        <f>IF(OR(ISNA(G$1),ISNA($A388)),NA(),'临-燃尽0'!AR389)</f>
        <v>#N/A</v>
      </c>
      <c r="H388" s="8" t="e">
        <f>IF(OR(ISNA(H$1),ISNA($A388)),NA(),'临-燃尽0'!AS389)</f>
        <v>#N/A</v>
      </c>
      <c r="I388" s="8" t="e">
        <f>IF(OR(ISNA(I$1),ISNA($A388)),NA(),'临-燃尽0'!AT389)</f>
        <v>#N/A</v>
      </c>
      <c r="J388" s="8" t="e">
        <f>IF(OR(ISNA(J$1),ISNA($A388)),NA(),'临-燃尽0'!AU389)</f>
        <v>#N/A</v>
      </c>
      <c r="K388" s="8" t="e">
        <f>IF(OR(ISNA(K$1),ISNA($A388)),NA(),'临-燃尽0'!AV389)</f>
        <v>#N/A</v>
      </c>
      <c r="L388" s="8" t="e">
        <f>IF(OR(ISNA(L$1),ISNA($A388)),NA(),'临-燃尽0'!AW389)</f>
        <v>#N/A</v>
      </c>
      <c r="M388" s="8" t="e">
        <f>IF(OR(ISNA(M$1),ISNA($A388)),NA(),'临-燃尽0'!AX389)</f>
        <v>#N/A</v>
      </c>
      <c r="N388" s="8" t="e">
        <f>IF(OR(ISNA(N$1),ISNA($A388)),NA(),'临-燃尽0'!AY389)</f>
        <v>#N/A</v>
      </c>
      <c r="O388" s="8" t="e">
        <f>IF(OR(ISNA(O$1),ISNA($A388)),NA(),'临-燃尽0'!AZ389)</f>
        <v>#N/A</v>
      </c>
      <c r="P388" s="8" t="e">
        <f>IF(OR(ISNA(P$1),ISNA($A388)),NA(),'临-燃尽0'!BA389)</f>
        <v>#N/A</v>
      </c>
      <c r="Q388" s="8" t="e">
        <f>IF(OR(ISNA(Q$1),ISNA($A388)),NA(),'临-燃尽0'!BB389)</f>
        <v>#N/A</v>
      </c>
      <c r="R388" s="8" t="e">
        <f>IF(OR(ISNA(R$1),ISNA($A388)),NA(),'临-燃尽0'!BC389)</f>
        <v>#N/A</v>
      </c>
      <c r="S388" s="8" t="e">
        <f>IF(OR(ISNA(S$1),ISNA($A388)),NA(),'临-燃尽0'!BD389)</f>
        <v>#N/A</v>
      </c>
      <c r="T388" s="8" t="e">
        <f>IF(OR(ISNA(T$1),ISNA($A388)),NA(),'临-燃尽0'!BE389)</f>
        <v>#N/A</v>
      </c>
      <c r="U388" s="8" t="e">
        <f>IF(OR(ISNA(U$1),ISNA($A388)),NA(),'临-燃尽0'!BF389)</f>
        <v>#N/A</v>
      </c>
      <c r="V388" s="8" t="e">
        <f>IF(OR(ISNA(V$1),ISNA($A388)),NA(),'临-燃尽0'!BG389)</f>
        <v>#N/A</v>
      </c>
      <c r="W388" s="8" t="e">
        <f>IF(OR(ISNA(W$1),ISNA($A388)),NA(),'临-燃尽0'!BH389)</f>
        <v>#N/A</v>
      </c>
      <c r="X388" s="8" t="e">
        <f>IF(OR(ISNA(X$1),ISNA($A388)),NA(),'临-燃尽0'!BI389)</f>
        <v>#N/A</v>
      </c>
      <c r="Y388" s="8" t="e">
        <f>IF(OR(ISNA(Y$1),ISNA($A388)),NA(),'临-燃尽0'!BJ389)</f>
        <v>#N/A</v>
      </c>
      <c r="Z388" s="8" t="e">
        <f>IF(OR(ISNA(Z$1),ISNA($A388)),NA(),'临-燃尽0'!BK389)</f>
        <v>#N/A</v>
      </c>
      <c r="AA388" s="8" t="e">
        <f>IF(OR(ISNA(AA$1),ISNA($A388)),NA(),'临-燃尽0'!BL389)</f>
        <v>#N/A</v>
      </c>
      <c r="AB388" s="8" t="e">
        <f>IF(OR(ISNA(AB$1),ISNA($A388)),NA(),'临-燃尽0'!BM389)</f>
        <v>#N/A</v>
      </c>
      <c r="AC388" s="8" t="e">
        <f>IF(OR(ISNA(AC$1),ISNA($A388)),NA(),'临-燃尽0'!BN389)</f>
        <v>#N/A</v>
      </c>
      <c r="AD388" s="8" t="e">
        <f>IF(OR(ISNA(AD$1),ISNA($A388)),NA(),'临-燃尽0'!BO389)</f>
        <v>#N/A</v>
      </c>
      <c r="AE388" s="8" t="e">
        <f>IF(OR(ISNA(AE$1),ISNA($A388)),NA(),'临-燃尽0'!BP389)</f>
        <v>#N/A</v>
      </c>
      <c r="AF388" s="8" t="e">
        <f>IF(OR(ISNA(AF$1),ISNA($A388)),NA(),'临-燃尽0'!BQ389)</f>
        <v>#N/A</v>
      </c>
      <c r="AG388" s="8" t="e">
        <f>IF(OR(ISNA(AG$1),ISNA($A388)),NA(),'临-燃尽0'!BR389)</f>
        <v>#N/A</v>
      </c>
      <c r="AH388" s="8" t="e">
        <f>IF(OR(ISNA(AH$1),ISNA($A388)),NA(),'临-燃尽0'!BS389)</f>
        <v>#N/A</v>
      </c>
      <c r="AI388" s="8" t="e">
        <f>IF(OR(ISNA(AI$1),ISNA($A388)),NA(),'临-燃尽0'!BT389)</f>
        <v>#N/A</v>
      </c>
      <c r="AJ388" s="8" t="e">
        <f>IF(OR(ISNA(AJ$1),ISNA($A388)),NA(),'临-燃尽0'!BU389)</f>
        <v>#N/A</v>
      </c>
      <c r="AK388" s="8" t="e">
        <f>IF(OR(ISNA(AK$1),ISNA($A388)),NA(),'临-燃尽0'!BV389)</f>
        <v>#N/A</v>
      </c>
      <c r="AL388" s="8" t="e">
        <f>IF(OR(ISNA(AL$1),ISNA($A388)),NA(),'临-燃尽0'!BW389)</f>
        <v>#N/A</v>
      </c>
      <c r="AM388" s="8" t="e">
        <f>IF(OR(ISNA(AM$1),ISNA($A388)),NA(),'临-燃尽0'!BX389)</f>
        <v>#N/A</v>
      </c>
      <c r="AN388" s="8" t="e">
        <f>IF(OR(ISNA(AN$1),ISNA($A388)),NA(),'临-燃尽0'!BY389)</f>
        <v>#N/A</v>
      </c>
      <c r="AO388" s="8" t="e">
        <f>IF(OR(ISNA(AO$1),ISNA($A388)),NA(),'临-燃尽0'!BZ389)</f>
        <v>#N/A</v>
      </c>
      <c r="AP388" s="8" t="e">
        <f>IF(OR(ISNA(AP$1),ISNA($A388)),NA(),'临-燃尽0'!CA389)</f>
        <v>#N/A</v>
      </c>
      <c r="AQ388" s="8" t="e">
        <f>IF(OR(ISNA(AQ$1),ISNA($A388)),NA(),'临-燃尽0'!CB389)</f>
        <v>#N/A</v>
      </c>
      <c r="AR388" s="8" t="e">
        <f>IF(OR(ISNA(AR$1),ISNA($A388)),NA(),'临-燃尽0'!CC389)</f>
        <v>#N/A</v>
      </c>
      <c r="AS388" s="8" t="e">
        <f>IF(OR(ISNA(AS$1),ISNA($A388)),NA(),'临-燃尽0'!CD389)</f>
        <v>#N/A</v>
      </c>
      <c r="AT388" s="8" t="e">
        <f>IF(OR(ISNA(AT$1),ISNA($A388)),NA(),'临-燃尽0'!CE389)</f>
        <v>#N/A</v>
      </c>
      <c r="AU388" s="8" t="e">
        <f>IF(OR(ISNA(AU$1),ISNA($A388)),NA(),'临-燃尽0'!CF389)</f>
        <v>#N/A</v>
      </c>
      <c r="AV388" s="8" t="e">
        <f>IF(OR(ISNA(AV$1),ISNA($A388)),NA(),'临-燃尽0'!CG389)</f>
        <v>#N/A</v>
      </c>
      <c r="AW388" s="8" t="e">
        <f>IF(OR(ISNA(AW$1),ISNA($A388)),NA(),'临-燃尽0'!CH389)</f>
        <v>#N/A</v>
      </c>
      <c r="AX388" s="8" t="e">
        <f>IF(OR(ISNA(AX$1),ISNA($A388)),NA(),'临-燃尽0'!CI389)</f>
        <v>#N/A</v>
      </c>
      <c r="AY388" s="8" t="e">
        <f>IF(OR(ISNA(AY$1),ISNA($A388)),NA(),'临-燃尽0'!CJ389)</f>
        <v>#N/A</v>
      </c>
      <c r="AZ388" s="8" t="e">
        <f>IF(OR(ISNA(AZ$1),ISNA($A388)),NA(),'临-燃尽0'!CK389)</f>
        <v>#N/A</v>
      </c>
    </row>
    <row r="389" spans="1:52">
      <c r="A389" s="8" t="e">
        <f>IF(OR('临-燃尽0'!AL390="",'临-燃尽0'!AL390="总计"),NA(),'临-燃尽0'!AL390)</f>
        <v>#N/A</v>
      </c>
      <c r="B389" s="8" t="e">
        <f>IF(ISNA($A389),NA(),'临-燃尽0'!AM390)</f>
        <v>#N/A</v>
      </c>
      <c r="C389" s="8" t="e">
        <f>IF(ISNA($A389),NA(),'临-燃尽0'!AN390)</f>
        <v>#N/A</v>
      </c>
      <c r="D389" s="8" t="e">
        <f>IF(ISNA($A389),NA(),'临-燃尽0'!AO390)</f>
        <v>#N/A</v>
      </c>
      <c r="E389" s="8" t="e">
        <f>IF(OR(ISNA(E$1),ISNA($A389)),NA(),'临-燃尽0'!AP390)</f>
        <v>#N/A</v>
      </c>
      <c r="F389" s="8" t="e">
        <f>IF(OR(ISNA(F$1),ISNA($A389)),NA(),'临-燃尽0'!AQ390)</f>
        <v>#N/A</v>
      </c>
      <c r="G389" s="8" t="e">
        <f>IF(OR(ISNA(G$1),ISNA($A389)),NA(),'临-燃尽0'!AR390)</f>
        <v>#N/A</v>
      </c>
      <c r="H389" s="8" t="e">
        <f>IF(OR(ISNA(H$1),ISNA($A389)),NA(),'临-燃尽0'!AS390)</f>
        <v>#N/A</v>
      </c>
      <c r="I389" s="8" t="e">
        <f>IF(OR(ISNA(I$1),ISNA($A389)),NA(),'临-燃尽0'!AT390)</f>
        <v>#N/A</v>
      </c>
      <c r="J389" s="8" t="e">
        <f>IF(OR(ISNA(J$1),ISNA($A389)),NA(),'临-燃尽0'!AU390)</f>
        <v>#N/A</v>
      </c>
      <c r="K389" s="8" t="e">
        <f>IF(OR(ISNA(K$1),ISNA($A389)),NA(),'临-燃尽0'!AV390)</f>
        <v>#N/A</v>
      </c>
      <c r="L389" s="8" t="e">
        <f>IF(OR(ISNA(L$1),ISNA($A389)),NA(),'临-燃尽0'!AW390)</f>
        <v>#N/A</v>
      </c>
      <c r="M389" s="8" t="e">
        <f>IF(OR(ISNA(M$1),ISNA($A389)),NA(),'临-燃尽0'!AX390)</f>
        <v>#N/A</v>
      </c>
      <c r="N389" s="8" t="e">
        <f>IF(OR(ISNA(N$1),ISNA($A389)),NA(),'临-燃尽0'!AY390)</f>
        <v>#N/A</v>
      </c>
      <c r="O389" s="8" t="e">
        <f>IF(OR(ISNA(O$1),ISNA($A389)),NA(),'临-燃尽0'!AZ390)</f>
        <v>#N/A</v>
      </c>
      <c r="P389" s="8" t="e">
        <f>IF(OR(ISNA(P$1),ISNA($A389)),NA(),'临-燃尽0'!BA390)</f>
        <v>#N/A</v>
      </c>
      <c r="Q389" s="8" t="e">
        <f>IF(OR(ISNA(Q$1),ISNA($A389)),NA(),'临-燃尽0'!BB390)</f>
        <v>#N/A</v>
      </c>
      <c r="R389" s="8" t="e">
        <f>IF(OR(ISNA(R$1),ISNA($A389)),NA(),'临-燃尽0'!BC390)</f>
        <v>#N/A</v>
      </c>
      <c r="S389" s="8" t="e">
        <f>IF(OR(ISNA(S$1),ISNA($A389)),NA(),'临-燃尽0'!BD390)</f>
        <v>#N/A</v>
      </c>
      <c r="T389" s="8" t="e">
        <f>IF(OR(ISNA(T$1),ISNA($A389)),NA(),'临-燃尽0'!BE390)</f>
        <v>#N/A</v>
      </c>
      <c r="U389" s="8" t="e">
        <f>IF(OR(ISNA(U$1),ISNA($A389)),NA(),'临-燃尽0'!BF390)</f>
        <v>#N/A</v>
      </c>
      <c r="V389" s="8" t="e">
        <f>IF(OR(ISNA(V$1),ISNA($A389)),NA(),'临-燃尽0'!BG390)</f>
        <v>#N/A</v>
      </c>
      <c r="W389" s="8" t="e">
        <f>IF(OR(ISNA(W$1),ISNA($A389)),NA(),'临-燃尽0'!BH390)</f>
        <v>#N/A</v>
      </c>
      <c r="X389" s="8" t="e">
        <f>IF(OR(ISNA(X$1),ISNA($A389)),NA(),'临-燃尽0'!BI390)</f>
        <v>#N/A</v>
      </c>
      <c r="Y389" s="8" t="e">
        <f>IF(OR(ISNA(Y$1),ISNA($A389)),NA(),'临-燃尽0'!BJ390)</f>
        <v>#N/A</v>
      </c>
      <c r="Z389" s="8" t="e">
        <f>IF(OR(ISNA(Z$1),ISNA($A389)),NA(),'临-燃尽0'!BK390)</f>
        <v>#N/A</v>
      </c>
      <c r="AA389" s="8" t="e">
        <f>IF(OR(ISNA(AA$1),ISNA($A389)),NA(),'临-燃尽0'!BL390)</f>
        <v>#N/A</v>
      </c>
      <c r="AB389" s="8" t="e">
        <f>IF(OR(ISNA(AB$1),ISNA($A389)),NA(),'临-燃尽0'!BM390)</f>
        <v>#N/A</v>
      </c>
      <c r="AC389" s="8" t="e">
        <f>IF(OR(ISNA(AC$1),ISNA($A389)),NA(),'临-燃尽0'!BN390)</f>
        <v>#N/A</v>
      </c>
      <c r="AD389" s="8" t="e">
        <f>IF(OR(ISNA(AD$1),ISNA($A389)),NA(),'临-燃尽0'!BO390)</f>
        <v>#N/A</v>
      </c>
      <c r="AE389" s="8" t="e">
        <f>IF(OR(ISNA(AE$1),ISNA($A389)),NA(),'临-燃尽0'!BP390)</f>
        <v>#N/A</v>
      </c>
      <c r="AF389" s="8" t="e">
        <f>IF(OR(ISNA(AF$1),ISNA($A389)),NA(),'临-燃尽0'!BQ390)</f>
        <v>#N/A</v>
      </c>
      <c r="AG389" s="8" t="e">
        <f>IF(OR(ISNA(AG$1),ISNA($A389)),NA(),'临-燃尽0'!BR390)</f>
        <v>#N/A</v>
      </c>
      <c r="AH389" s="8" t="e">
        <f>IF(OR(ISNA(AH$1),ISNA($A389)),NA(),'临-燃尽0'!BS390)</f>
        <v>#N/A</v>
      </c>
      <c r="AI389" s="8" t="e">
        <f>IF(OR(ISNA(AI$1),ISNA($A389)),NA(),'临-燃尽0'!BT390)</f>
        <v>#N/A</v>
      </c>
      <c r="AJ389" s="8" t="e">
        <f>IF(OR(ISNA(AJ$1),ISNA($A389)),NA(),'临-燃尽0'!BU390)</f>
        <v>#N/A</v>
      </c>
      <c r="AK389" s="8" t="e">
        <f>IF(OR(ISNA(AK$1),ISNA($A389)),NA(),'临-燃尽0'!BV390)</f>
        <v>#N/A</v>
      </c>
      <c r="AL389" s="8" t="e">
        <f>IF(OR(ISNA(AL$1),ISNA($A389)),NA(),'临-燃尽0'!BW390)</f>
        <v>#N/A</v>
      </c>
      <c r="AM389" s="8" t="e">
        <f>IF(OR(ISNA(AM$1),ISNA($A389)),NA(),'临-燃尽0'!BX390)</f>
        <v>#N/A</v>
      </c>
      <c r="AN389" s="8" t="e">
        <f>IF(OR(ISNA(AN$1),ISNA($A389)),NA(),'临-燃尽0'!BY390)</f>
        <v>#N/A</v>
      </c>
      <c r="AO389" s="8" t="e">
        <f>IF(OR(ISNA(AO$1),ISNA($A389)),NA(),'临-燃尽0'!BZ390)</f>
        <v>#N/A</v>
      </c>
      <c r="AP389" s="8" t="e">
        <f>IF(OR(ISNA(AP$1),ISNA($A389)),NA(),'临-燃尽0'!CA390)</f>
        <v>#N/A</v>
      </c>
      <c r="AQ389" s="8" t="e">
        <f>IF(OR(ISNA(AQ$1),ISNA($A389)),NA(),'临-燃尽0'!CB390)</f>
        <v>#N/A</v>
      </c>
      <c r="AR389" s="8" t="e">
        <f>IF(OR(ISNA(AR$1),ISNA($A389)),NA(),'临-燃尽0'!CC390)</f>
        <v>#N/A</v>
      </c>
      <c r="AS389" s="8" t="e">
        <f>IF(OR(ISNA(AS$1),ISNA($A389)),NA(),'临-燃尽0'!CD390)</f>
        <v>#N/A</v>
      </c>
      <c r="AT389" s="8" t="e">
        <f>IF(OR(ISNA(AT$1),ISNA($A389)),NA(),'临-燃尽0'!CE390)</f>
        <v>#N/A</v>
      </c>
      <c r="AU389" s="8" t="e">
        <f>IF(OR(ISNA(AU$1),ISNA($A389)),NA(),'临-燃尽0'!CF390)</f>
        <v>#N/A</v>
      </c>
      <c r="AV389" s="8" t="e">
        <f>IF(OR(ISNA(AV$1),ISNA($A389)),NA(),'临-燃尽0'!CG390)</f>
        <v>#N/A</v>
      </c>
      <c r="AW389" s="8" t="e">
        <f>IF(OR(ISNA(AW$1),ISNA($A389)),NA(),'临-燃尽0'!CH390)</f>
        <v>#N/A</v>
      </c>
      <c r="AX389" s="8" t="e">
        <f>IF(OR(ISNA(AX$1),ISNA($A389)),NA(),'临-燃尽0'!CI390)</f>
        <v>#N/A</v>
      </c>
      <c r="AY389" s="8" t="e">
        <f>IF(OR(ISNA(AY$1),ISNA($A389)),NA(),'临-燃尽0'!CJ390)</f>
        <v>#N/A</v>
      </c>
      <c r="AZ389" s="8" t="e">
        <f>IF(OR(ISNA(AZ$1),ISNA($A389)),NA(),'临-燃尽0'!CK390)</f>
        <v>#N/A</v>
      </c>
    </row>
    <row r="390" spans="1:52">
      <c r="A390" s="8" t="e">
        <f>IF(OR('临-燃尽0'!AL391="",'临-燃尽0'!AL391="总计"),NA(),'临-燃尽0'!AL391)</f>
        <v>#N/A</v>
      </c>
      <c r="B390" s="8" t="e">
        <f>IF(ISNA($A390),NA(),'临-燃尽0'!AM391)</f>
        <v>#N/A</v>
      </c>
      <c r="C390" s="8" t="e">
        <f>IF(ISNA($A390),NA(),'临-燃尽0'!AN391)</f>
        <v>#N/A</v>
      </c>
      <c r="D390" s="8" t="e">
        <f>IF(ISNA($A390),NA(),'临-燃尽0'!AO391)</f>
        <v>#N/A</v>
      </c>
      <c r="E390" s="8" t="e">
        <f>IF(OR(ISNA(E$1),ISNA($A390)),NA(),'临-燃尽0'!AP391)</f>
        <v>#N/A</v>
      </c>
      <c r="F390" s="8" t="e">
        <f>IF(OR(ISNA(F$1),ISNA($A390)),NA(),'临-燃尽0'!AQ391)</f>
        <v>#N/A</v>
      </c>
      <c r="G390" s="8" t="e">
        <f>IF(OR(ISNA(G$1),ISNA($A390)),NA(),'临-燃尽0'!AR391)</f>
        <v>#N/A</v>
      </c>
      <c r="H390" s="8" t="e">
        <f>IF(OR(ISNA(H$1),ISNA($A390)),NA(),'临-燃尽0'!AS391)</f>
        <v>#N/A</v>
      </c>
      <c r="I390" s="8" t="e">
        <f>IF(OR(ISNA(I$1),ISNA($A390)),NA(),'临-燃尽0'!AT391)</f>
        <v>#N/A</v>
      </c>
      <c r="J390" s="8" t="e">
        <f>IF(OR(ISNA(J$1),ISNA($A390)),NA(),'临-燃尽0'!AU391)</f>
        <v>#N/A</v>
      </c>
      <c r="K390" s="8" t="e">
        <f>IF(OR(ISNA(K$1),ISNA($A390)),NA(),'临-燃尽0'!AV391)</f>
        <v>#N/A</v>
      </c>
      <c r="L390" s="8" t="e">
        <f>IF(OR(ISNA(L$1),ISNA($A390)),NA(),'临-燃尽0'!AW391)</f>
        <v>#N/A</v>
      </c>
      <c r="M390" s="8" t="e">
        <f>IF(OR(ISNA(M$1),ISNA($A390)),NA(),'临-燃尽0'!AX391)</f>
        <v>#N/A</v>
      </c>
      <c r="N390" s="8" t="e">
        <f>IF(OR(ISNA(N$1),ISNA($A390)),NA(),'临-燃尽0'!AY391)</f>
        <v>#N/A</v>
      </c>
      <c r="O390" s="8" t="e">
        <f>IF(OR(ISNA(O$1),ISNA($A390)),NA(),'临-燃尽0'!AZ391)</f>
        <v>#N/A</v>
      </c>
      <c r="P390" s="8" t="e">
        <f>IF(OR(ISNA(P$1),ISNA($A390)),NA(),'临-燃尽0'!BA391)</f>
        <v>#N/A</v>
      </c>
      <c r="Q390" s="8" t="e">
        <f>IF(OR(ISNA(Q$1),ISNA($A390)),NA(),'临-燃尽0'!BB391)</f>
        <v>#N/A</v>
      </c>
      <c r="R390" s="8" t="e">
        <f>IF(OR(ISNA(R$1),ISNA($A390)),NA(),'临-燃尽0'!BC391)</f>
        <v>#N/A</v>
      </c>
      <c r="S390" s="8" t="e">
        <f>IF(OR(ISNA(S$1),ISNA($A390)),NA(),'临-燃尽0'!BD391)</f>
        <v>#N/A</v>
      </c>
      <c r="T390" s="8" t="e">
        <f>IF(OR(ISNA(T$1),ISNA($A390)),NA(),'临-燃尽0'!BE391)</f>
        <v>#N/A</v>
      </c>
      <c r="U390" s="8" t="e">
        <f>IF(OR(ISNA(U$1),ISNA($A390)),NA(),'临-燃尽0'!BF391)</f>
        <v>#N/A</v>
      </c>
      <c r="V390" s="8" t="e">
        <f>IF(OR(ISNA(V$1),ISNA($A390)),NA(),'临-燃尽0'!BG391)</f>
        <v>#N/A</v>
      </c>
      <c r="W390" s="8" t="e">
        <f>IF(OR(ISNA(W$1),ISNA($A390)),NA(),'临-燃尽0'!BH391)</f>
        <v>#N/A</v>
      </c>
      <c r="X390" s="8" t="e">
        <f>IF(OR(ISNA(X$1),ISNA($A390)),NA(),'临-燃尽0'!BI391)</f>
        <v>#N/A</v>
      </c>
      <c r="Y390" s="8" t="e">
        <f>IF(OR(ISNA(Y$1),ISNA($A390)),NA(),'临-燃尽0'!BJ391)</f>
        <v>#N/A</v>
      </c>
      <c r="Z390" s="8" t="e">
        <f>IF(OR(ISNA(Z$1),ISNA($A390)),NA(),'临-燃尽0'!BK391)</f>
        <v>#N/A</v>
      </c>
      <c r="AA390" s="8" t="e">
        <f>IF(OR(ISNA(AA$1),ISNA($A390)),NA(),'临-燃尽0'!BL391)</f>
        <v>#N/A</v>
      </c>
      <c r="AB390" s="8" t="e">
        <f>IF(OR(ISNA(AB$1),ISNA($A390)),NA(),'临-燃尽0'!BM391)</f>
        <v>#N/A</v>
      </c>
      <c r="AC390" s="8" t="e">
        <f>IF(OR(ISNA(AC$1),ISNA($A390)),NA(),'临-燃尽0'!BN391)</f>
        <v>#N/A</v>
      </c>
      <c r="AD390" s="8" t="e">
        <f>IF(OR(ISNA(AD$1),ISNA($A390)),NA(),'临-燃尽0'!BO391)</f>
        <v>#N/A</v>
      </c>
      <c r="AE390" s="8" t="e">
        <f>IF(OR(ISNA(AE$1),ISNA($A390)),NA(),'临-燃尽0'!BP391)</f>
        <v>#N/A</v>
      </c>
      <c r="AF390" s="8" t="e">
        <f>IF(OR(ISNA(AF$1),ISNA($A390)),NA(),'临-燃尽0'!BQ391)</f>
        <v>#N/A</v>
      </c>
      <c r="AG390" s="8" t="e">
        <f>IF(OR(ISNA(AG$1),ISNA($A390)),NA(),'临-燃尽0'!BR391)</f>
        <v>#N/A</v>
      </c>
      <c r="AH390" s="8" t="e">
        <f>IF(OR(ISNA(AH$1),ISNA($A390)),NA(),'临-燃尽0'!BS391)</f>
        <v>#N/A</v>
      </c>
      <c r="AI390" s="8" t="e">
        <f>IF(OR(ISNA(AI$1),ISNA($A390)),NA(),'临-燃尽0'!BT391)</f>
        <v>#N/A</v>
      </c>
      <c r="AJ390" s="8" t="e">
        <f>IF(OR(ISNA(AJ$1),ISNA($A390)),NA(),'临-燃尽0'!BU391)</f>
        <v>#N/A</v>
      </c>
      <c r="AK390" s="8" t="e">
        <f>IF(OR(ISNA(AK$1),ISNA($A390)),NA(),'临-燃尽0'!BV391)</f>
        <v>#N/A</v>
      </c>
      <c r="AL390" s="8" t="e">
        <f>IF(OR(ISNA(AL$1),ISNA($A390)),NA(),'临-燃尽0'!BW391)</f>
        <v>#N/A</v>
      </c>
      <c r="AM390" s="8" t="e">
        <f>IF(OR(ISNA(AM$1),ISNA($A390)),NA(),'临-燃尽0'!BX391)</f>
        <v>#N/A</v>
      </c>
      <c r="AN390" s="8" t="e">
        <f>IF(OR(ISNA(AN$1),ISNA($A390)),NA(),'临-燃尽0'!BY391)</f>
        <v>#N/A</v>
      </c>
      <c r="AO390" s="8" t="e">
        <f>IF(OR(ISNA(AO$1),ISNA($A390)),NA(),'临-燃尽0'!BZ391)</f>
        <v>#N/A</v>
      </c>
      <c r="AP390" s="8" t="e">
        <f>IF(OR(ISNA(AP$1),ISNA($A390)),NA(),'临-燃尽0'!CA391)</f>
        <v>#N/A</v>
      </c>
      <c r="AQ390" s="8" t="e">
        <f>IF(OR(ISNA(AQ$1),ISNA($A390)),NA(),'临-燃尽0'!CB391)</f>
        <v>#N/A</v>
      </c>
      <c r="AR390" s="8" t="e">
        <f>IF(OR(ISNA(AR$1),ISNA($A390)),NA(),'临-燃尽0'!CC391)</f>
        <v>#N/A</v>
      </c>
      <c r="AS390" s="8" t="e">
        <f>IF(OR(ISNA(AS$1),ISNA($A390)),NA(),'临-燃尽0'!CD391)</f>
        <v>#N/A</v>
      </c>
      <c r="AT390" s="8" t="e">
        <f>IF(OR(ISNA(AT$1),ISNA($A390)),NA(),'临-燃尽0'!CE391)</f>
        <v>#N/A</v>
      </c>
      <c r="AU390" s="8" t="e">
        <f>IF(OR(ISNA(AU$1),ISNA($A390)),NA(),'临-燃尽0'!CF391)</f>
        <v>#N/A</v>
      </c>
      <c r="AV390" s="8" t="e">
        <f>IF(OR(ISNA(AV$1),ISNA($A390)),NA(),'临-燃尽0'!CG391)</f>
        <v>#N/A</v>
      </c>
      <c r="AW390" s="8" t="e">
        <f>IF(OR(ISNA(AW$1),ISNA($A390)),NA(),'临-燃尽0'!CH391)</f>
        <v>#N/A</v>
      </c>
      <c r="AX390" s="8" t="e">
        <f>IF(OR(ISNA(AX$1),ISNA($A390)),NA(),'临-燃尽0'!CI391)</f>
        <v>#N/A</v>
      </c>
      <c r="AY390" s="8" t="e">
        <f>IF(OR(ISNA(AY$1),ISNA($A390)),NA(),'临-燃尽0'!CJ391)</f>
        <v>#N/A</v>
      </c>
      <c r="AZ390" s="8" t="e">
        <f>IF(OR(ISNA(AZ$1),ISNA($A390)),NA(),'临-燃尽0'!CK391)</f>
        <v>#N/A</v>
      </c>
    </row>
    <row r="391" spans="1:52">
      <c r="A391" s="8" t="e">
        <f>IF(OR('临-燃尽0'!AL392="",'临-燃尽0'!AL392="总计"),NA(),'临-燃尽0'!AL392)</f>
        <v>#N/A</v>
      </c>
      <c r="B391" s="8" t="e">
        <f>IF(ISNA($A391),NA(),'临-燃尽0'!AM392)</f>
        <v>#N/A</v>
      </c>
      <c r="C391" s="8" t="e">
        <f>IF(ISNA($A391),NA(),'临-燃尽0'!AN392)</f>
        <v>#N/A</v>
      </c>
      <c r="D391" s="8" t="e">
        <f>IF(ISNA($A391),NA(),'临-燃尽0'!AO392)</f>
        <v>#N/A</v>
      </c>
      <c r="E391" s="8" t="e">
        <f>IF(OR(ISNA(E$1),ISNA($A391)),NA(),'临-燃尽0'!AP392)</f>
        <v>#N/A</v>
      </c>
      <c r="F391" s="8" t="e">
        <f>IF(OR(ISNA(F$1),ISNA($A391)),NA(),'临-燃尽0'!AQ392)</f>
        <v>#N/A</v>
      </c>
      <c r="G391" s="8" t="e">
        <f>IF(OR(ISNA(G$1),ISNA($A391)),NA(),'临-燃尽0'!AR392)</f>
        <v>#N/A</v>
      </c>
      <c r="H391" s="8" t="e">
        <f>IF(OR(ISNA(H$1),ISNA($A391)),NA(),'临-燃尽0'!AS392)</f>
        <v>#N/A</v>
      </c>
      <c r="I391" s="8" t="e">
        <f>IF(OR(ISNA(I$1),ISNA($A391)),NA(),'临-燃尽0'!AT392)</f>
        <v>#N/A</v>
      </c>
      <c r="J391" s="8" t="e">
        <f>IF(OR(ISNA(J$1),ISNA($A391)),NA(),'临-燃尽0'!AU392)</f>
        <v>#N/A</v>
      </c>
      <c r="K391" s="8" t="e">
        <f>IF(OR(ISNA(K$1),ISNA($A391)),NA(),'临-燃尽0'!AV392)</f>
        <v>#N/A</v>
      </c>
      <c r="L391" s="8" t="e">
        <f>IF(OR(ISNA(L$1),ISNA($A391)),NA(),'临-燃尽0'!AW392)</f>
        <v>#N/A</v>
      </c>
      <c r="M391" s="8" t="e">
        <f>IF(OR(ISNA(M$1),ISNA($A391)),NA(),'临-燃尽0'!AX392)</f>
        <v>#N/A</v>
      </c>
      <c r="N391" s="8" t="e">
        <f>IF(OR(ISNA(N$1),ISNA($A391)),NA(),'临-燃尽0'!AY392)</f>
        <v>#N/A</v>
      </c>
      <c r="O391" s="8" t="e">
        <f>IF(OR(ISNA(O$1),ISNA($A391)),NA(),'临-燃尽0'!AZ392)</f>
        <v>#N/A</v>
      </c>
      <c r="P391" s="8" t="e">
        <f>IF(OR(ISNA(P$1),ISNA($A391)),NA(),'临-燃尽0'!BA392)</f>
        <v>#N/A</v>
      </c>
      <c r="Q391" s="8" t="e">
        <f>IF(OR(ISNA(Q$1),ISNA($A391)),NA(),'临-燃尽0'!BB392)</f>
        <v>#N/A</v>
      </c>
      <c r="R391" s="8" t="e">
        <f>IF(OR(ISNA(R$1),ISNA($A391)),NA(),'临-燃尽0'!BC392)</f>
        <v>#N/A</v>
      </c>
      <c r="S391" s="8" t="e">
        <f>IF(OR(ISNA(S$1),ISNA($A391)),NA(),'临-燃尽0'!BD392)</f>
        <v>#N/A</v>
      </c>
      <c r="T391" s="8" t="e">
        <f>IF(OR(ISNA(T$1),ISNA($A391)),NA(),'临-燃尽0'!BE392)</f>
        <v>#N/A</v>
      </c>
      <c r="U391" s="8" t="e">
        <f>IF(OR(ISNA(U$1),ISNA($A391)),NA(),'临-燃尽0'!BF392)</f>
        <v>#N/A</v>
      </c>
      <c r="V391" s="8" t="e">
        <f>IF(OR(ISNA(V$1),ISNA($A391)),NA(),'临-燃尽0'!BG392)</f>
        <v>#N/A</v>
      </c>
      <c r="W391" s="8" t="e">
        <f>IF(OR(ISNA(W$1),ISNA($A391)),NA(),'临-燃尽0'!BH392)</f>
        <v>#N/A</v>
      </c>
      <c r="X391" s="8" t="e">
        <f>IF(OR(ISNA(X$1),ISNA($A391)),NA(),'临-燃尽0'!BI392)</f>
        <v>#N/A</v>
      </c>
      <c r="Y391" s="8" t="e">
        <f>IF(OR(ISNA(Y$1),ISNA($A391)),NA(),'临-燃尽0'!BJ392)</f>
        <v>#N/A</v>
      </c>
      <c r="Z391" s="8" t="e">
        <f>IF(OR(ISNA(Z$1),ISNA($A391)),NA(),'临-燃尽0'!BK392)</f>
        <v>#N/A</v>
      </c>
      <c r="AA391" s="8" t="e">
        <f>IF(OR(ISNA(AA$1),ISNA($A391)),NA(),'临-燃尽0'!BL392)</f>
        <v>#N/A</v>
      </c>
      <c r="AB391" s="8" t="e">
        <f>IF(OR(ISNA(AB$1),ISNA($A391)),NA(),'临-燃尽0'!BM392)</f>
        <v>#N/A</v>
      </c>
      <c r="AC391" s="8" t="e">
        <f>IF(OR(ISNA(AC$1),ISNA($A391)),NA(),'临-燃尽0'!BN392)</f>
        <v>#N/A</v>
      </c>
      <c r="AD391" s="8" t="e">
        <f>IF(OR(ISNA(AD$1),ISNA($A391)),NA(),'临-燃尽0'!BO392)</f>
        <v>#N/A</v>
      </c>
      <c r="AE391" s="8" t="e">
        <f>IF(OR(ISNA(AE$1),ISNA($A391)),NA(),'临-燃尽0'!BP392)</f>
        <v>#N/A</v>
      </c>
      <c r="AF391" s="8" t="e">
        <f>IF(OR(ISNA(AF$1),ISNA($A391)),NA(),'临-燃尽0'!BQ392)</f>
        <v>#N/A</v>
      </c>
      <c r="AG391" s="8" t="e">
        <f>IF(OR(ISNA(AG$1),ISNA($A391)),NA(),'临-燃尽0'!BR392)</f>
        <v>#N/A</v>
      </c>
      <c r="AH391" s="8" t="e">
        <f>IF(OR(ISNA(AH$1),ISNA($A391)),NA(),'临-燃尽0'!BS392)</f>
        <v>#N/A</v>
      </c>
      <c r="AI391" s="8" t="e">
        <f>IF(OR(ISNA(AI$1),ISNA($A391)),NA(),'临-燃尽0'!BT392)</f>
        <v>#N/A</v>
      </c>
      <c r="AJ391" s="8" t="e">
        <f>IF(OR(ISNA(AJ$1),ISNA($A391)),NA(),'临-燃尽0'!BU392)</f>
        <v>#N/A</v>
      </c>
      <c r="AK391" s="8" t="e">
        <f>IF(OR(ISNA(AK$1),ISNA($A391)),NA(),'临-燃尽0'!BV392)</f>
        <v>#N/A</v>
      </c>
      <c r="AL391" s="8" t="e">
        <f>IF(OR(ISNA(AL$1),ISNA($A391)),NA(),'临-燃尽0'!BW392)</f>
        <v>#N/A</v>
      </c>
      <c r="AM391" s="8" t="e">
        <f>IF(OR(ISNA(AM$1),ISNA($A391)),NA(),'临-燃尽0'!BX392)</f>
        <v>#N/A</v>
      </c>
      <c r="AN391" s="8" t="e">
        <f>IF(OR(ISNA(AN$1),ISNA($A391)),NA(),'临-燃尽0'!BY392)</f>
        <v>#N/A</v>
      </c>
      <c r="AO391" s="8" t="e">
        <f>IF(OR(ISNA(AO$1),ISNA($A391)),NA(),'临-燃尽0'!BZ392)</f>
        <v>#N/A</v>
      </c>
      <c r="AP391" s="8" t="e">
        <f>IF(OR(ISNA(AP$1),ISNA($A391)),NA(),'临-燃尽0'!CA392)</f>
        <v>#N/A</v>
      </c>
      <c r="AQ391" s="8" t="e">
        <f>IF(OR(ISNA(AQ$1),ISNA($A391)),NA(),'临-燃尽0'!CB392)</f>
        <v>#N/A</v>
      </c>
      <c r="AR391" s="8" t="e">
        <f>IF(OR(ISNA(AR$1),ISNA($A391)),NA(),'临-燃尽0'!CC392)</f>
        <v>#N/A</v>
      </c>
      <c r="AS391" s="8" t="e">
        <f>IF(OR(ISNA(AS$1),ISNA($A391)),NA(),'临-燃尽0'!CD392)</f>
        <v>#N/A</v>
      </c>
      <c r="AT391" s="8" t="e">
        <f>IF(OR(ISNA(AT$1),ISNA($A391)),NA(),'临-燃尽0'!CE392)</f>
        <v>#N/A</v>
      </c>
      <c r="AU391" s="8" t="e">
        <f>IF(OR(ISNA(AU$1),ISNA($A391)),NA(),'临-燃尽0'!CF392)</f>
        <v>#N/A</v>
      </c>
      <c r="AV391" s="8" t="e">
        <f>IF(OR(ISNA(AV$1),ISNA($A391)),NA(),'临-燃尽0'!CG392)</f>
        <v>#N/A</v>
      </c>
      <c r="AW391" s="8" t="e">
        <f>IF(OR(ISNA(AW$1),ISNA($A391)),NA(),'临-燃尽0'!CH392)</f>
        <v>#N/A</v>
      </c>
      <c r="AX391" s="8" t="e">
        <f>IF(OR(ISNA(AX$1),ISNA($A391)),NA(),'临-燃尽0'!CI392)</f>
        <v>#N/A</v>
      </c>
      <c r="AY391" s="8" t="e">
        <f>IF(OR(ISNA(AY$1),ISNA($A391)),NA(),'临-燃尽0'!CJ392)</f>
        <v>#N/A</v>
      </c>
      <c r="AZ391" s="8" t="e">
        <f>IF(OR(ISNA(AZ$1),ISNA($A391)),NA(),'临-燃尽0'!CK392)</f>
        <v>#N/A</v>
      </c>
    </row>
    <row r="392" spans="1:52">
      <c r="A392" s="8" t="e">
        <f>IF(OR('临-燃尽0'!AL393="",'临-燃尽0'!AL393="总计"),NA(),'临-燃尽0'!AL393)</f>
        <v>#N/A</v>
      </c>
      <c r="B392" s="8" t="e">
        <f>IF(ISNA($A392),NA(),'临-燃尽0'!AM393)</f>
        <v>#N/A</v>
      </c>
      <c r="C392" s="8" t="e">
        <f>IF(ISNA($A392),NA(),'临-燃尽0'!AN393)</f>
        <v>#N/A</v>
      </c>
      <c r="D392" s="8" t="e">
        <f>IF(ISNA($A392),NA(),'临-燃尽0'!AO393)</f>
        <v>#N/A</v>
      </c>
      <c r="E392" s="8" t="e">
        <f>IF(OR(ISNA(E$1),ISNA($A392)),NA(),'临-燃尽0'!AP393)</f>
        <v>#N/A</v>
      </c>
      <c r="F392" s="8" t="e">
        <f>IF(OR(ISNA(F$1),ISNA($A392)),NA(),'临-燃尽0'!AQ393)</f>
        <v>#N/A</v>
      </c>
      <c r="G392" s="8" t="e">
        <f>IF(OR(ISNA(G$1),ISNA($A392)),NA(),'临-燃尽0'!AR393)</f>
        <v>#N/A</v>
      </c>
      <c r="H392" s="8" t="e">
        <f>IF(OR(ISNA(H$1),ISNA($A392)),NA(),'临-燃尽0'!AS393)</f>
        <v>#N/A</v>
      </c>
      <c r="I392" s="8" t="e">
        <f>IF(OR(ISNA(I$1),ISNA($A392)),NA(),'临-燃尽0'!AT393)</f>
        <v>#N/A</v>
      </c>
      <c r="J392" s="8" t="e">
        <f>IF(OR(ISNA(J$1),ISNA($A392)),NA(),'临-燃尽0'!AU393)</f>
        <v>#N/A</v>
      </c>
      <c r="K392" s="8" t="e">
        <f>IF(OR(ISNA(K$1),ISNA($A392)),NA(),'临-燃尽0'!AV393)</f>
        <v>#N/A</v>
      </c>
      <c r="L392" s="8" t="e">
        <f>IF(OR(ISNA(L$1),ISNA($A392)),NA(),'临-燃尽0'!AW393)</f>
        <v>#N/A</v>
      </c>
      <c r="M392" s="8" t="e">
        <f>IF(OR(ISNA(M$1),ISNA($A392)),NA(),'临-燃尽0'!AX393)</f>
        <v>#N/A</v>
      </c>
      <c r="N392" s="8" t="e">
        <f>IF(OR(ISNA(N$1),ISNA($A392)),NA(),'临-燃尽0'!AY393)</f>
        <v>#N/A</v>
      </c>
      <c r="O392" s="8" t="e">
        <f>IF(OR(ISNA(O$1),ISNA($A392)),NA(),'临-燃尽0'!AZ393)</f>
        <v>#N/A</v>
      </c>
      <c r="P392" s="8" t="e">
        <f>IF(OR(ISNA(P$1),ISNA($A392)),NA(),'临-燃尽0'!BA393)</f>
        <v>#N/A</v>
      </c>
      <c r="Q392" s="8" t="e">
        <f>IF(OR(ISNA(Q$1),ISNA($A392)),NA(),'临-燃尽0'!BB393)</f>
        <v>#N/A</v>
      </c>
      <c r="R392" s="8" t="e">
        <f>IF(OR(ISNA(R$1),ISNA($A392)),NA(),'临-燃尽0'!BC393)</f>
        <v>#N/A</v>
      </c>
      <c r="S392" s="8" t="e">
        <f>IF(OR(ISNA(S$1),ISNA($A392)),NA(),'临-燃尽0'!BD393)</f>
        <v>#N/A</v>
      </c>
      <c r="T392" s="8" t="e">
        <f>IF(OR(ISNA(T$1),ISNA($A392)),NA(),'临-燃尽0'!BE393)</f>
        <v>#N/A</v>
      </c>
      <c r="U392" s="8" t="e">
        <f>IF(OR(ISNA(U$1),ISNA($A392)),NA(),'临-燃尽0'!BF393)</f>
        <v>#N/A</v>
      </c>
      <c r="V392" s="8" t="e">
        <f>IF(OR(ISNA(V$1),ISNA($A392)),NA(),'临-燃尽0'!BG393)</f>
        <v>#N/A</v>
      </c>
      <c r="W392" s="8" t="e">
        <f>IF(OR(ISNA(W$1),ISNA($A392)),NA(),'临-燃尽0'!BH393)</f>
        <v>#N/A</v>
      </c>
      <c r="X392" s="8" t="e">
        <f>IF(OR(ISNA(X$1),ISNA($A392)),NA(),'临-燃尽0'!BI393)</f>
        <v>#N/A</v>
      </c>
      <c r="Y392" s="8" t="e">
        <f>IF(OR(ISNA(Y$1),ISNA($A392)),NA(),'临-燃尽0'!BJ393)</f>
        <v>#N/A</v>
      </c>
      <c r="Z392" s="8" t="e">
        <f>IF(OR(ISNA(Z$1),ISNA($A392)),NA(),'临-燃尽0'!BK393)</f>
        <v>#N/A</v>
      </c>
      <c r="AA392" s="8" t="e">
        <f>IF(OR(ISNA(AA$1),ISNA($A392)),NA(),'临-燃尽0'!BL393)</f>
        <v>#N/A</v>
      </c>
      <c r="AB392" s="8" t="e">
        <f>IF(OR(ISNA(AB$1),ISNA($A392)),NA(),'临-燃尽0'!BM393)</f>
        <v>#N/A</v>
      </c>
      <c r="AC392" s="8" t="e">
        <f>IF(OR(ISNA(AC$1),ISNA($A392)),NA(),'临-燃尽0'!BN393)</f>
        <v>#N/A</v>
      </c>
      <c r="AD392" s="8" t="e">
        <f>IF(OR(ISNA(AD$1),ISNA($A392)),NA(),'临-燃尽0'!BO393)</f>
        <v>#N/A</v>
      </c>
      <c r="AE392" s="8" t="e">
        <f>IF(OR(ISNA(AE$1),ISNA($A392)),NA(),'临-燃尽0'!BP393)</f>
        <v>#N/A</v>
      </c>
      <c r="AF392" s="8" t="e">
        <f>IF(OR(ISNA(AF$1),ISNA($A392)),NA(),'临-燃尽0'!BQ393)</f>
        <v>#N/A</v>
      </c>
      <c r="AG392" s="8" t="e">
        <f>IF(OR(ISNA(AG$1),ISNA($A392)),NA(),'临-燃尽0'!BR393)</f>
        <v>#N/A</v>
      </c>
      <c r="AH392" s="8" t="e">
        <f>IF(OR(ISNA(AH$1),ISNA($A392)),NA(),'临-燃尽0'!BS393)</f>
        <v>#N/A</v>
      </c>
      <c r="AI392" s="8" t="e">
        <f>IF(OR(ISNA(AI$1),ISNA($A392)),NA(),'临-燃尽0'!BT393)</f>
        <v>#N/A</v>
      </c>
      <c r="AJ392" s="8" t="e">
        <f>IF(OR(ISNA(AJ$1),ISNA($A392)),NA(),'临-燃尽0'!BU393)</f>
        <v>#N/A</v>
      </c>
      <c r="AK392" s="8" t="e">
        <f>IF(OR(ISNA(AK$1),ISNA($A392)),NA(),'临-燃尽0'!BV393)</f>
        <v>#N/A</v>
      </c>
      <c r="AL392" s="8" t="e">
        <f>IF(OR(ISNA(AL$1),ISNA($A392)),NA(),'临-燃尽0'!BW393)</f>
        <v>#N/A</v>
      </c>
      <c r="AM392" s="8" t="e">
        <f>IF(OR(ISNA(AM$1),ISNA($A392)),NA(),'临-燃尽0'!BX393)</f>
        <v>#N/A</v>
      </c>
      <c r="AN392" s="8" t="e">
        <f>IF(OR(ISNA(AN$1),ISNA($A392)),NA(),'临-燃尽0'!BY393)</f>
        <v>#N/A</v>
      </c>
      <c r="AO392" s="8" t="e">
        <f>IF(OR(ISNA(AO$1),ISNA($A392)),NA(),'临-燃尽0'!BZ393)</f>
        <v>#N/A</v>
      </c>
      <c r="AP392" s="8" t="e">
        <f>IF(OR(ISNA(AP$1),ISNA($A392)),NA(),'临-燃尽0'!CA393)</f>
        <v>#N/A</v>
      </c>
      <c r="AQ392" s="8" t="e">
        <f>IF(OR(ISNA(AQ$1),ISNA($A392)),NA(),'临-燃尽0'!CB393)</f>
        <v>#N/A</v>
      </c>
      <c r="AR392" s="8" t="e">
        <f>IF(OR(ISNA(AR$1),ISNA($A392)),NA(),'临-燃尽0'!CC393)</f>
        <v>#N/A</v>
      </c>
      <c r="AS392" s="8" t="e">
        <f>IF(OR(ISNA(AS$1),ISNA($A392)),NA(),'临-燃尽0'!CD393)</f>
        <v>#N/A</v>
      </c>
      <c r="AT392" s="8" t="e">
        <f>IF(OR(ISNA(AT$1),ISNA($A392)),NA(),'临-燃尽0'!CE393)</f>
        <v>#N/A</v>
      </c>
      <c r="AU392" s="8" t="e">
        <f>IF(OR(ISNA(AU$1),ISNA($A392)),NA(),'临-燃尽0'!CF393)</f>
        <v>#N/A</v>
      </c>
      <c r="AV392" s="8" t="e">
        <f>IF(OR(ISNA(AV$1),ISNA($A392)),NA(),'临-燃尽0'!CG393)</f>
        <v>#N/A</v>
      </c>
      <c r="AW392" s="8" t="e">
        <f>IF(OR(ISNA(AW$1),ISNA($A392)),NA(),'临-燃尽0'!CH393)</f>
        <v>#N/A</v>
      </c>
      <c r="AX392" s="8" t="e">
        <f>IF(OR(ISNA(AX$1),ISNA($A392)),NA(),'临-燃尽0'!CI393)</f>
        <v>#N/A</v>
      </c>
      <c r="AY392" s="8" t="e">
        <f>IF(OR(ISNA(AY$1),ISNA($A392)),NA(),'临-燃尽0'!CJ393)</f>
        <v>#N/A</v>
      </c>
      <c r="AZ392" s="8" t="e">
        <f>IF(OR(ISNA(AZ$1),ISNA($A392)),NA(),'临-燃尽0'!CK393)</f>
        <v>#N/A</v>
      </c>
    </row>
    <row r="393" spans="1:52">
      <c r="A393" s="8" t="e">
        <f>IF(OR('临-燃尽0'!AL394="",'临-燃尽0'!AL394="总计"),NA(),'临-燃尽0'!AL394)</f>
        <v>#N/A</v>
      </c>
      <c r="B393" s="8" t="e">
        <f>IF(ISNA($A393),NA(),'临-燃尽0'!AM394)</f>
        <v>#N/A</v>
      </c>
      <c r="C393" s="8" t="e">
        <f>IF(ISNA($A393),NA(),'临-燃尽0'!AN394)</f>
        <v>#N/A</v>
      </c>
      <c r="D393" s="8" t="e">
        <f>IF(ISNA($A393),NA(),'临-燃尽0'!AO394)</f>
        <v>#N/A</v>
      </c>
      <c r="E393" s="8" t="e">
        <f>IF(OR(ISNA(E$1),ISNA($A393)),NA(),'临-燃尽0'!AP394)</f>
        <v>#N/A</v>
      </c>
      <c r="F393" s="8" t="e">
        <f>IF(OR(ISNA(F$1),ISNA($A393)),NA(),'临-燃尽0'!AQ394)</f>
        <v>#N/A</v>
      </c>
      <c r="G393" s="8" t="e">
        <f>IF(OR(ISNA(G$1),ISNA($A393)),NA(),'临-燃尽0'!AR394)</f>
        <v>#N/A</v>
      </c>
      <c r="H393" s="8" t="e">
        <f>IF(OR(ISNA(H$1),ISNA($A393)),NA(),'临-燃尽0'!AS394)</f>
        <v>#N/A</v>
      </c>
      <c r="I393" s="8" t="e">
        <f>IF(OR(ISNA(I$1),ISNA($A393)),NA(),'临-燃尽0'!AT394)</f>
        <v>#N/A</v>
      </c>
      <c r="J393" s="8" t="e">
        <f>IF(OR(ISNA(J$1),ISNA($A393)),NA(),'临-燃尽0'!AU394)</f>
        <v>#N/A</v>
      </c>
      <c r="K393" s="8" t="e">
        <f>IF(OR(ISNA(K$1),ISNA($A393)),NA(),'临-燃尽0'!AV394)</f>
        <v>#N/A</v>
      </c>
      <c r="L393" s="8" t="e">
        <f>IF(OR(ISNA(L$1),ISNA($A393)),NA(),'临-燃尽0'!AW394)</f>
        <v>#N/A</v>
      </c>
      <c r="M393" s="8" t="e">
        <f>IF(OR(ISNA(M$1),ISNA($A393)),NA(),'临-燃尽0'!AX394)</f>
        <v>#N/A</v>
      </c>
      <c r="N393" s="8" t="e">
        <f>IF(OR(ISNA(N$1),ISNA($A393)),NA(),'临-燃尽0'!AY394)</f>
        <v>#N/A</v>
      </c>
      <c r="O393" s="8" t="e">
        <f>IF(OR(ISNA(O$1),ISNA($A393)),NA(),'临-燃尽0'!AZ394)</f>
        <v>#N/A</v>
      </c>
      <c r="P393" s="8" t="e">
        <f>IF(OR(ISNA(P$1),ISNA($A393)),NA(),'临-燃尽0'!BA394)</f>
        <v>#N/A</v>
      </c>
      <c r="Q393" s="8" t="e">
        <f>IF(OR(ISNA(Q$1),ISNA($A393)),NA(),'临-燃尽0'!BB394)</f>
        <v>#N/A</v>
      </c>
      <c r="R393" s="8" t="e">
        <f>IF(OR(ISNA(R$1),ISNA($A393)),NA(),'临-燃尽0'!BC394)</f>
        <v>#N/A</v>
      </c>
      <c r="S393" s="8" t="e">
        <f>IF(OR(ISNA(S$1),ISNA($A393)),NA(),'临-燃尽0'!BD394)</f>
        <v>#N/A</v>
      </c>
      <c r="T393" s="8" t="e">
        <f>IF(OR(ISNA(T$1),ISNA($A393)),NA(),'临-燃尽0'!BE394)</f>
        <v>#N/A</v>
      </c>
      <c r="U393" s="8" t="e">
        <f>IF(OR(ISNA(U$1),ISNA($A393)),NA(),'临-燃尽0'!BF394)</f>
        <v>#N/A</v>
      </c>
      <c r="V393" s="8" t="e">
        <f>IF(OR(ISNA(V$1),ISNA($A393)),NA(),'临-燃尽0'!BG394)</f>
        <v>#N/A</v>
      </c>
      <c r="W393" s="8" t="e">
        <f>IF(OR(ISNA(W$1),ISNA($A393)),NA(),'临-燃尽0'!BH394)</f>
        <v>#N/A</v>
      </c>
      <c r="X393" s="8" t="e">
        <f>IF(OR(ISNA(X$1),ISNA($A393)),NA(),'临-燃尽0'!BI394)</f>
        <v>#N/A</v>
      </c>
      <c r="Y393" s="8" t="e">
        <f>IF(OR(ISNA(Y$1),ISNA($A393)),NA(),'临-燃尽0'!BJ394)</f>
        <v>#N/A</v>
      </c>
      <c r="Z393" s="8" t="e">
        <f>IF(OR(ISNA(Z$1),ISNA($A393)),NA(),'临-燃尽0'!BK394)</f>
        <v>#N/A</v>
      </c>
      <c r="AA393" s="8" t="e">
        <f>IF(OR(ISNA(AA$1),ISNA($A393)),NA(),'临-燃尽0'!BL394)</f>
        <v>#N/A</v>
      </c>
      <c r="AB393" s="8" t="e">
        <f>IF(OR(ISNA(AB$1),ISNA($A393)),NA(),'临-燃尽0'!BM394)</f>
        <v>#N/A</v>
      </c>
      <c r="AC393" s="8" t="e">
        <f>IF(OR(ISNA(AC$1),ISNA($A393)),NA(),'临-燃尽0'!BN394)</f>
        <v>#N/A</v>
      </c>
      <c r="AD393" s="8" t="e">
        <f>IF(OR(ISNA(AD$1),ISNA($A393)),NA(),'临-燃尽0'!BO394)</f>
        <v>#N/A</v>
      </c>
      <c r="AE393" s="8" t="e">
        <f>IF(OR(ISNA(AE$1),ISNA($A393)),NA(),'临-燃尽0'!BP394)</f>
        <v>#N/A</v>
      </c>
      <c r="AF393" s="8" t="e">
        <f>IF(OR(ISNA(AF$1),ISNA($A393)),NA(),'临-燃尽0'!BQ394)</f>
        <v>#N/A</v>
      </c>
      <c r="AG393" s="8" t="e">
        <f>IF(OR(ISNA(AG$1),ISNA($A393)),NA(),'临-燃尽0'!BR394)</f>
        <v>#N/A</v>
      </c>
      <c r="AH393" s="8" t="e">
        <f>IF(OR(ISNA(AH$1),ISNA($A393)),NA(),'临-燃尽0'!BS394)</f>
        <v>#N/A</v>
      </c>
      <c r="AI393" s="8" t="e">
        <f>IF(OR(ISNA(AI$1),ISNA($A393)),NA(),'临-燃尽0'!BT394)</f>
        <v>#N/A</v>
      </c>
      <c r="AJ393" s="8" t="e">
        <f>IF(OR(ISNA(AJ$1),ISNA($A393)),NA(),'临-燃尽0'!BU394)</f>
        <v>#N/A</v>
      </c>
      <c r="AK393" s="8" t="e">
        <f>IF(OR(ISNA(AK$1),ISNA($A393)),NA(),'临-燃尽0'!BV394)</f>
        <v>#N/A</v>
      </c>
      <c r="AL393" s="8" t="e">
        <f>IF(OR(ISNA(AL$1),ISNA($A393)),NA(),'临-燃尽0'!BW394)</f>
        <v>#N/A</v>
      </c>
      <c r="AM393" s="8" t="e">
        <f>IF(OR(ISNA(AM$1),ISNA($A393)),NA(),'临-燃尽0'!BX394)</f>
        <v>#N/A</v>
      </c>
      <c r="AN393" s="8" t="e">
        <f>IF(OR(ISNA(AN$1),ISNA($A393)),NA(),'临-燃尽0'!BY394)</f>
        <v>#N/A</v>
      </c>
      <c r="AO393" s="8" t="e">
        <f>IF(OR(ISNA(AO$1),ISNA($A393)),NA(),'临-燃尽0'!BZ394)</f>
        <v>#N/A</v>
      </c>
      <c r="AP393" s="8" t="e">
        <f>IF(OR(ISNA(AP$1),ISNA($A393)),NA(),'临-燃尽0'!CA394)</f>
        <v>#N/A</v>
      </c>
      <c r="AQ393" s="8" t="e">
        <f>IF(OR(ISNA(AQ$1),ISNA($A393)),NA(),'临-燃尽0'!CB394)</f>
        <v>#N/A</v>
      </c>
      <c r="AR393" s="8" t="e">
        <f>IF(OR(ISNA(AR$1),ISNA($A393)),NA(),'临-燃尽0'!CC394)</f>
        <v>#N/A</v>
      </c>
      <c r="AS393" s="8" t="e">
        <f>IF(OR(ISNA(AS$1),ISNA($A393)),NA(),'临-燃尽0'!CD394)</f>
        <v>#N/A</v>
      </c>
      <c r="AT393" s="8" t="e">
        <f>IF(OR(ISNA(AT$1),ISNA($A393)),NA(),'临-燃尽0'!CE394)</f>
        <v>#N/A</v>
      </c>
      <c r="AU393" s="8" t="e">
        <f>IF(OR(ISNA(AU$1),ISNA($A393)),NA(),'临-燃尽0'!CF394)</f>
        <v>#N/A</v>
      </c>
      <c r="AV393" s="8" t="e">
        <f>IF(OR(ISNA(AV$1),ISNA($A393)),NA(),'临-燃尽0'!CG394)</f>
        <v>#N/A</v>
      </c>
      <c r="AW393" s="8" t="e">
        <f>IF(OR(ISNA(AW$1),ISNA($A393)),NA(),'临-燃尽0'!CH394)</f>
        <v>#N/A</v>
      </c>
      <c r="AX393" s="8" t="e">
        <f>IF(OR(ISNA(AX$1),ISNA($A393)),NA(),'临-燃尽0'!CI394)</f>
        <v>#N/A</v>
      </c>
      <c r="AY393" s="8" t="e">
        <f>IF(OR(ISNA(AY$1),ISNA($A393)),NA(),'临-燃尽0'!CJ394)</f>
        <v>#N/A</v>
      </c>
      <c r="AZ393" s="8" t="e">
        <f>IF(OR(ISNA(AZ$1),ISNA($A393)),NA(),'临-燃尽0'!CK394)</f>
        <v>#N/A</v>
      </c>
    </row>
    <row r="394" spans="1:52">
      <c r="A394" s="8" t="e">
        <f>IF(OR('临-燃尽0'!AL395="",'临-燃尽0'!AL395="总计"),NA(),'临-燃尽0'!AL395)</f>
        <v>#N/A</v>
      </c>
      <c r="B394" s="8" t="e">
        <f>IF(ISNA($A394),NA(),'临-燃尽0'!AM395)</f>
        <v>#N/A</v>
      </c>
      <c r="C394" s="8" t="e">
        <f>IF(ISNA($A394),NA(),'临-燃尽0'!AN395)</f>
        <v>#N/A</v>
      </c>
      <c r="D394" s="8" t="e">
        <f>IF(ISNA($A394),NA(),'临-燃尽0'!AO395)</f>
        <v>#N/A</v>
      </c>
      <c r="E394" s="8" t="e">
        <f>IF(OR(ISNA(E$1),ISNA($A394)),NA(),'临-燃尽0'!AP395)</f>
        <v>#N/A</v>
      </c>
      <c r="F394" s="8" t="e">
        <f>IF(OR(ISNA(F$1),ISNA($A394)),NA(),'临-燃尽0'!AQ395)</f>
        <v>#N/A</v>
      </c>
      <c r="G394" s="8" t="e">
        <f>IF(OR(ISNA(G$1),ISNA($A394)),NA(),'临-燃尽0'!AR395)</f>
        <v>#N/A</v>
      </c>
      <c r="H394" s="8" t="e">
        <f>IF(OR(ISNA(H$1),ISNA($A394)),NA(),'临-燃尽0'!AS395)</f>
        <v>#N/A</v>
      </c>
      <c r="I394" s="8" t="e">
        <f>IF(OR(ISNA(I$1),ISNA($A394)),NA(),'临-燃尽0'!AT395)</f>
        <v>#N/A</v>
      </c>
      <c r="J394" s="8" t="e">
        <f>IF(OR(ISNA(J$1),ISNA($A394)),NA(),'临-燃尽0'!AU395)</f>
        <v>#N/A</v>
      </c>
      <c r="K394" s="8" t="e">
        <f>IF(OR(ISNA(K$1),ISNA($A394)),NA(),'临-燃尽0'!AV395)</f>
        <v>#N/A</v>
      </c>
      <c r="L394" s="8" t="e">
        <f>IF(OR(ISNA(L$1),ISNA($A394)),NA(),'临-燃尽0'!AW395)</f>
        <v>#N/A</v>
      </c>
      <c r="M394" s="8" t="e">
        <f>IF(OR(ISNA(M$1),ISNA($A394)),NA(),'临-燃尽0'!AX395)</f>
        <v>#N/A</v>
      </c>
      <c r="N394" s="8" t="e">
        <f>IF(OR(ISNA(N$1),ISNA($A394)),NA(),'临-燃尽0'!AY395)</f>
        <v>#N/A</v>
      </c>
      <c r="O394" s="8" t="e">
        <f>IF(OR(ISNA(O$1),ISNA($A394)),NA(),'临-燃尽0'!AZ395)</f>
        <v>#N/A</v>
      </c>
      <c r="P394" s="8" t="e">
        <f>IF(OR(ISNA(P$1),ISNA($A394)),NA(),'临-燃尽0'!BA395)</f>
        <v>#N/A</v>
      </c>
      <c r="Q394" s="8" t="e">
        <f>IF(OR(ISNA(Q$1),ISNA($A394)),NA(),'临-燃尽0'!BB395)</f>
        <v>#N/A</v>
      </c>
      <c r="R394" s="8" t="e">
        <f>IF(OR(ISNA(R$1),ISNA($A394)),NA(),'临-燃尽0'!BC395)</f>
        <v>#N/A</v>
      </c>
      <c r="S394" s="8" t="e">
        <f>IF(OR(ISNA(S$1),ISNA($A394)),NA(),'临-燃尽0'!BD395)</f>
        <v>#N/A</v>
      </c>
      <c r="T394" s="8" t="e">
        <f>IF(OR(ISNA(T$1),ISNA($A394)),NA(),'临-燃尽0'!BE395)</f>
        <v>#N/A</v>
      </c>
      <c r="U394" s="8" t="e">
        <f>IF(OR(ISNA(U$1),ISNA($A394)),NA(),'临-燃尽0'!BF395)</f>
        <v>#N/A</v>
      </c>
      <c r="V394" s="8" t="e">
        <f>IF(OR(ISNA(V$1),ISNA($A394)),NA(),'临-燃尽0'!BG395)</f>
        <v>#N/A</v>
      </c>
      <c r="W394" s="8" t="e">
        <f>IF(OR(ISNA(W$1),ISNA($A394)),NA(),'临-燃尽0'!BH395)</f>
        <v>#N/A</v>
      </c>
      <c r="X394" s="8" t="e">
        <f>IF(OR(ISNA(X$1),ISNA($A394)),NA(),'临-燃尽0'!BI395)</f>
        <v>#N/A</v>
      </c>
      <c r="Y394" s="8" t="e">
        <f>IF(OR(ISNA(Y$1),ISNA($A394)),NA(),'临-燃尽0'!BJ395)</f>
        <v>#N/A</v>
      </c>
      <c r="Z394" s="8" t="e">
        <f>IF(OR(ISNA(Z$1),ISNA($A394)),NA(),'临-燃尽0'!BK395)</f>
        <v>#N/A</v>
      </c>
      <c r="AA394" s="8" t="e">
        <f>IF(OR(ISNA(AA$1),ISNA($A394)),NA(),'临-燃尽0'!BL395)</f>
        <v>#N/A</v>
      </c>
      <c r="AB394" s="8" t="e">
        <f>IF(OR(ISNA(AB$1),ISNA($A394)),NA(),'临-燃尽0'!BM395)</f>
        <v>#N/A</v>
      </c>
      <c r="AC394" s="8" t="e">
        <f>IF(OR(ISNA(AC$1),ISNA($A394)),NA(),'临-燃尽0'!BN395)</f>
        <v>#N/A</v>
      </c>
      <c r="AD394" s="8" t="e">
        <f>IF(OR(ISNA(AD$1),ISNA($A394)),NA(),'临-燃尽0'!BO395)</f>
        <v>#N/A</v>
      </c>
      <c r="AE394" s="8" t="e">
        <f>IF(OR(ISNA(AE$1),ISNA($A394)),NA(),'临-燃尽0'!BP395)</f>
        <v>#N/A</v>
      </c>
      <c r="AF394" s="8" t="e">
        <f>IF(OR(ISNA(AF$1),ISNA($A394)),NA(),'临-燃尽0'!BQ395)</f>
        <v>#N/A</v>
      </c>
      <c r="AG394" s="8" t="e">
        <f>IF(OR(ISNA(AG$1),ISNA($A394)),NA(),'临-燃尽0'!BR395)</f>
        <v>#N/A</v>
      </c>
      <c r="AH394" s="8" t="e">
        <f>IF(OR(ISNA(AH$1),ISNA($A394)),NA(),'临-燃尽0'!BS395)</f>
        <v>#N/A</v>
      </c>
      <c r="AI394" s="8" t="e">
        <f>IF(OR(ISNA(AI$1),ISNA($A394)),NA(),'临-燃尽0'!BT395)</f>
        <v>#N/A</v>
      </c>
      <c r="AJ394" s="8" t="e">
        <f>IF(OR(ISNA(AJ$1),ISNA($A394)),NA(),'临-燃尽0'!BU395)</f>
        <v>#N/A</v>
      </c>
      <c r="AK394" s="8" t="e">
        <f>IF(OR(ISNA(AK$1),ISNA($A394)),NA(),'临-燃尽0'!BV395)</f>
        <v>#N/A</v>
      </c>
      <c r="AL394" s="8" t="e">
        <f>IF(OR(ISNA(AL$1),ISNA($A394)),NA(),'临-燃尽0'!BW395)</f>
        <v>#N/A</v>
      </c>
      <c r="AM394" s="8" t="e">
        <f>IF(OR(ISNA(AM$1),ISNA($A394)),NA(),'临-燃尽0'!BX395)</f>
        <v>#N/A</v>
      </c>
      <c r="AN394" s="8" t="e">
        <f>IF(OR(ISNA(AN$1),ISNA($A394)),NA(),'临-燃尽0'!BY395)</f>
        <v>#N/A</v>
      </c>
      <c r="AO394" s="8" t="e">
        <f>IF(OR(ISNA(AO$1),ISNA($A394)),NA(),'临-燃尽0'!BZ395)</f>
        <v>#N/A</v>
      </c>
      <c r="AP394" s="8" t="e">
        <f>IF(OR(ISNA(AP$1),ISNA($A394)),NA(),'临-燃尽0'!CA395)</f>
        <v>#N/A</v>
      </c>
      <c r="AQ394" s="8" t="e">
        <f>IF(OR(ISNA(AQ$1),ISNA($A394)),NA(),'临-燃尽0'!CB395)</f>
        <v>#N/A</v>
      </c>
      <c r="AR394" s="8" t="e">
        <f>IF(OR(ISNA(AR$1),ISNA($A394)),NA(),'临-燃尽0'!CC395)</f>
        <v>#N/A</v>
      </c>
      <c r="AS394" s="8" t="e">
        <f>IF(OR(ISNA(AS$1),ISNA($A394)),NA(),'临-燃尽0'!CD395)</f>
        <v>#N/A</v>
      </c>
      <c r="AT394" s="8" t="e">
        <f>IF(OR(ISNA(AT$1),ISNA($A394)),NA(),'临-燃尽0'!CE395)</f>
        <v>#N/A</v>
      </c>
      <c r="AU394" s="8" t="e">
        <f>IF(OR(ISNA(AU$1),ISNA($A394)),NA(),'临-燃尽0'!CF395)</f>
        <v>#N/A</v>
      </c>
      <c r="AV394" s="8" t="e">
        <f>IF(OR(ISNA(AV$1),ISNA($A394)),NA(),'临-燃尽0'!CG395)</f>
        <v>#N/A</v>
      </c>
      <c r="AW394" s="8" t="e">
        <f>IF(OR(ISNA(AW$1),ISNA($A394)),NA(),'临-燃尽0'!CH395)</f>
        <v>#N/A</v>
      </c>
      <c r="AX394" s="8" t="e">
        <f>IF(OR(ISNA(AX$1),ISNA($A394)),NA(),'临-燃尽0'!CI395)</f>
        <v>#N/A</v>
      </c>
      <c r="AY394" s="8" t="e">
        <f>IF(OR(ISNA(AY$1),ISNA($A394)),NA(),'临-燃尽0'!CJ395)</f>
        <v>#N/A</v>
      </c>
      <c r="AZ394" s="8" t="e">
        <f>IF(OR(ISNA(AZ$1),ISNA($A394)),NA(),'临-燃尽0'!CK395)</f>
        <v>#N/A</v>
      </c>
    </row>
    <row r="395" spans="1:52">
      <c r="A395" s="8" t="e">
        <f>IF(OR('临-燃尽0'!AL396="",'临-燃尽0'!AL396="总计"),NA(),'临-燃尽0'!AL396)</f>
        <v>#N/A</v>
      </c>
      <c r="B395" s="8" t="e">
        <f>IF(ISNA($A395),NA(),'临-燃尽0'!AM396)</f>
        <v>#N/A</v>
      </c>
      <c r="C395" s="8" t="e">
        <f>IF(ISNA($A395),NA(),'临-燃尽0'!AN396)</f>
        <v>#N/A</v>
      </c>
      <c r="D395" s="8" t="e">
        <f>IF(ISNA($A395),NA(),'临-燃尽0'!AO396)</f>
        <v>#N/A</v>
      </c>
      <c r="E395" s="8" t="e">
        <f>IF(OR(ISNA(E$1),ISNA($A395)),NA(),'临-燃尽0'!AP396)</f>
        <v>#N/A</v>
      </c>
      <c r="F395" s="8" t="e">
        <f>IF(OR(ISNA(F$1),ISNA($A395)),NA(),'临-燃尽0'!AQ396)</f>
        <v>#N/A</v>
      </c>
      <c r="G395" s="8" t="e">
        <f>IF(OR(ISNA(G$1),ISNA($A395)),NA(),'临-燃尽0'!AR396)</f>
        <v>#N/A</v>
      </c>
      <c r="H395" s="8" t="e">
        <f>IF(OR(ISNA(H$1),ISNA($A395)),NA(),'临-燃尽0'!AS396)</f>
        <v>#N/A</v>
      </c>
      <c r="I395" s="8" t="e">
        <f>IF(OR(ISNA(I$1),ISNA($A395)),NA(),'临-燃尽0'!AT396)</f>
        <v>#N/A</v>
      </c>
      <c r="J395" s="8" t="e">
        <f>IF(OR(ISNA(J$1),ISNA($A395)),NA(),'临-燃尽0'!AU396)</f>
        <v>#N/A</v>
      </c>
      <c r="K395" s="8" t="e">
        <f>IF(OR(ISNA(K$1),ISNA($A395)),NA(),'临-燃尽0'!AV396)</f>
        <v>#N/A</v>
      </c>
      <c r="L395" s="8" t="e">
        <f>IF(OR(ISNA(L$1),ISNA($A395)),NA(),'临-燃尽0'!AW396)</f>
        <v>#N/A</v>
      </c>
      <c r="M395" s="8" t="e">
        <f>IF(OR(ISNA(M$1),ISNA($A395)),NA(),'临-燃尽0'!AX396)</f>
        <v>#N/A</v>
      </c>
      <c r="N395" s="8" t="e">
        <f>IF(OR(ISNA(N$1),ISNA($A395)),NA(),'临-燃尽0'!AY396)</f>
        <v>#N/A</v>
      </c>
      <c r="O395" s="8" t="e">
        <f>IF(OR(ISNA(O$1),ISNA($A395)),NA(),'临-燃尽0'!AZ396)</f>
        <v>#N/A</v>
      </c>
      <c r="P395" s="8" t="e">
        <f>IF(OR(ISNA(P$1),ISNA($A395)),NA(),'临-燃尽0'!BA396)</f>
        <v>#N/A</v>
      </c>
      <c r="Q395" s="8" t="e">
        <f>IF(OR(ISNA(Q$1),ISNA($A395)),NA(),'临-燃尽0'!BB396)</f>
        <v>#N/A</v>
      </c>
      <c r="R395" s="8" t="e">
        <f>IF(OR(ISNA(R$1),ISNA($A395)),NA(),'临-燃尽0'!BC396)</f>
        <v>#N/A</v>
      </c>
      <c r="S395" s="8" t="e">
        <f>IF(OR(ISNA(S$1),ISNA($A395)),NA(),'临-燃尽0'!BD396)</f>
        <v>#N/A</v>
      </c>
      <c r="T395" s="8" t="e">
        <f>IF(OR(ISNA(T$1),ISNA($A395)),NA(),'临-燃尽0'!BE396)</f>
        <v>#N/A</v>
      </c>
      <c r="U395" s="8" t="e">
        <f>IF(OR(ISNA(U$1),ISNA($A395)),NA(),'临-燃尽0'!BF396)</f>
        <v>#N/A</v>
      </c>
      <c r="V395" s="8" t="e">
        <f>IF(OR(ISNA(V$1),ISNA($A395)),NA(),'临-燃尽0'!BG396)</f>
        <v>#N/A</v>
      </c>
      <c r="W395" s="8" t="e">
        <f>IF(OR(ISNA(W$1),ISNA($A395)),NA(),'临-燃尽0'!BH396)</f>
        <v>#N/A</v>
      </c>
      <c r="X395" s="8" t="e">
        <f>IF(OR(ISNA(X$1),ISNA($A395)),NA(),'临-燃尽0'!BI396)</f>
        <v>#N/A</v>
      </c>
      <c r="Y395" s="8" t="e">
        <f>IF(OR(ISNA(Y$1),ISNA($A395)),NA(),'临-燃尽0'!BJ396)</f>
        <v>#N/A</v>
      </c>
      <c r="Z395" s="8" t="e">
        <f>IF(OR(ISNA(Z$1),ISNA($A395)),NA(),'临-燃尽0'!BK396)</f>
        <v>#N/A</v>
      </c>
      <c r="AA395" s="8" t="e">
        <f>IF(OR(ISNA(AA$1),ISNA($A395)),NA(),'临-燃尽0'!BL396)</f>
        <v>#N/A</v>
      </c>
      <c r="AB395" s="8" t="e">
        <f>IF(OR(ISNA(AB$1),ISNA($A395)),NA(),'临-燃尽0'!BM396)</f>
        <v>#N/A</v>
      </c>
      <c r="AC395" s="8" t="e">
        <f>IF(OR(ISNA(AC$1),ISNA($A395)),NA(),'临-燃尽0'!BN396)</f>
        <v>#N/A</v>
      </c>
      <c r="AD395" s="8" t="e">
        <f>IF(OR(ISNA(AD$1),ISNA($A395)),NA(),'临-燃尽0'!BO396)</f>
        <v>#N/A</v>
      </c>
      <c r="AE395" s="8" t="e">
        <f>IF(OR(ISNA(AE$1),ISNA($A395)),NA(),'临-燃尽0'!BP396)</f>
        <v>#N/A</v>
      </c>
      <c r="AF395" s="8" t="e">
        <f>IF(OR(ISNA(AF$1),ISNA($A395)),NA(),'临-燃尽0'!BQ396)</f>
        <v>#N/A</v>
      </c>
      <c r="AG395" s="8" t="e">
        <f>IF(OR(ISNA(AG$1),ISNA($A395)),NA(),'临-燃尽0'!BR396)</f>
        <v>#N/A</v>
      </c>
      <c r="AH395" s="8" t="e">
        <f>IF(OR(ISNA(AH$1),ISNA($A395)),NA(),'临-燃尽0'!BS396)</f>
        <v>#N/A</v>
      </c>
      <c r="AI395" s="8" t="e">
        <f>IF(OR(ISNA(AI$1),ISNA($A395)),NA(),'临-燃尽0'!BT396)</f>
        <v>#N/A</v>
      </c>
      <c r="AJ395" s="8" t="e">
        <f>IF(OR(ISNA(AJ$1),ISNA($A395)),NA(),'临-燃尽0'!BU396)</f>
        <v>#N/A</v>
      </c>
      <c r="AK395" s="8" t="e">
        <f>IF(OR(ISNA(AK$1),ISNA($A395)),NA(),'临-燃尽0'!BV396)</f>
        <v>#N/A</v>
      </c>
      <c r="AL395" s="8" t="e">
        <f>IF(OR(ISNA(AL$1),ISNA($A395)),NA(),'临-燃尽0'!BW396)</f>
        <v>#N/A</v>
      </c>
      <c r="AM395" s="8" t="e">
        <f>IF(OR(ISNA(AM$1),ISNA($A395)),NA(),'临-燃尽0'!BX396)</f>
        <v>#N/A</v>
      </c>
      <c r="AN395" s="8" t="e">
        <f>IF(OR(ISNA(AN$1),ISNA($A395)),NA(),'临-燃尽0'!BY396)</f>
        <v>#N/A</v>
      </c>
      <c r="AO395" s="8" t="e">
        <f>IF(OR(ISNA(AO$1),ISNA($A395)),NA(),'临-燃尽0'!BZ396)</f>
        <v>#N/A</v>
      </c>
      <c r="AP395" s="8" t="e">
        <f>IF(OR(ISNA(AP$1),ISNA($A395)),NA(),'临-燃尽0'!CA396)</f>
        <v>#N/A</v>
      </c>
      <c r="AQ395" s="8" t="e">
        <f>IF(OR(ISNA(AQ$1),ISNA($A395)),NA(),'临-燃尽0'!CB396)</f>
        <v>#N/A</v>
      </c>
      <c r="AR395" s="8" t="e">
        <f>IF(OR(ISNA(AR$1),ISNA($A395)),NA(),'临-燃尽0'!CC396)</f>
        <v>#N/A</v>
      </c>
      <c r="AS395" s="8" t="e">
        <f>IF(OR(ISNA(AS$1),ISNA($A395)),NA(),'临-燃尽0'!CD396)</f>
        <v>#N/A</v>
      </c>
      <c r="AT395" s="8" t="e">
        <f>IF(OR(ISNA(AT$1),ISNA($A395)),NA(),'临-燃尽0'!CE396)</f>
        <v>#N/A</v>
      </c>
      <c r="AU395" s="8" t="e">
        <f>IF(OR(ISNA(AU$1),ISNA($A395)),NA(),'临-燃尽0'!CF396)</f>
        <v>#N/A</v>
      </c>
      <c r="AV395" s="8" t="e">
        <f>IF(OR(ISNA(AV$1),ISNA($A395)),NA(),'临-燃尽0'!CG396)</f>
        <v>#N/A</v>
      </c>
      <c r="AW395" s="8" t="e">
        <f>IF(OR(ISNA(AW$1),ISNA($A395)),NA(),'临-燃尽0'!CH396)</f>
        <v>#N/A</v>
      </c>
      <c r="AX395" s="8" t="e">
        <f>IF(OR(ISNA(AX$1),ISNA($A395)),NA(),'临-燃尽0'!CI396)</f>
        <v>#N/A</v>
      </c>
      <c r="AY395" s="8" t="e">
        <f>IF(OR(ISNA(AY$1),ISNA($A395)),NA(),'临-燃尽0'!CJ396)</f>
        <v>#N/A</v>
      </c>
      <c r="AZ395" s="8" t="e">
        <f>IF(OR(ISNA(AZ$1),ISNA($A395)),NA(),'临-燃尽0'!CK396)</f>
        <v>#N/A</v>
      </c>
    </row>
    <row r="396" spans="1:52">
      <c r="A396" s="8" t="e">
        <f>IF(OR('临-燃尽0'!AL397="",'临-燃尽0'!AL397="总计"),NA(),'临-燃尽0'!AL397)</f>
        <v>#N/A</v>
      </c>
      <c r="B396" s="8" t="e">
        <f>IF(ISNA($A396),NA(),'临-燃尽0'!AM397)</f>
        <v>#N/A</v>
      </c>
      <c r="C396" s="8" t="e">
        <f>IF(ISNA($A396),NA(),'临-燃尽0'!AN397)</f>
        <v>#N/A</v>
      </c>
      <c r="D396" s="8" t="e">
        <f>IF(ISNA($A396),NA(),'临-燃尽0'!AO397)</f>
        <v>#N/A</v>
      </c>
      <c r="E396" s="8" t="e">
        <f>IF(OR(ISNA(E$1),ISNA($A396)),NA(),'临-燃尽0'!AP397)</f>
        <v>#N/A</v>
      </c>
      <c r="F396" s="8" t="e">
        <f>IF(OR(ISNA(F$1),ISNA($A396)),NA(),'临-燃尽0'!AQ397)</f>
        <v>#N/A</v>
      </c>
      <c r="G396" s="8" t="e">
        <f>IF(OR(ISNA(G$1),ISNA($A396)),NA(),'临-燃尽0'!AR397)</f>
        <v>#N/A</v>
      </c>
      <c r="H396" s="8" t="e">
        <f>IF(OR(ISNA(H$1),ISNA($A396)),NA(),'临-燃尽0'!AS397)</f>
        <v>#N/A</v>
      </c>
      <c r="I396" s="8" t="e">
        <f>IF(OR(ISNA(I$1),ISNA($A396)),NA(),'临-燃尽0'!AT397)</f>
        <v>#N/A</v>
      </c>
      <c r="J396" s="8" t="e">
        <f>IF(OR(ISNA(J$1),ISNA($A396)),NA(),'临-燃尽0'!AU397)</f>
        <v>#N/A</v>
      </c>
      <c r="K396" s="8" t="e">
        <f>IF(OR(ISNA(K$1),ISNA($A396)),NA(),'临-燃尽0'!AV397)</f>
        <v>#N/A</v>
      </c>
      <c r="L396" s="8" t="e">
        <f>IF(OR(ISNA(L$1),ISNA($A396)),NA(),'临-燃尽0'!AW397)</f>
        <v>#N/A</v>
      </c>
      <c r="M396" s="8" t="e">
        <f>IF(OR(ISNA(M$1),ISNA($A396)),NA(),'临-燃尽0'!AX397)</f>
        <v>#N/A</v>
      </c>
      <c r="N396" s="8" t="e">
        <f>IF(OR(ISNA(N$1),ISNA($A396)),NA(),'临-燃尽0'!AY397)</f>
        <v>#N/A</v>
      </c>
      <c r="O396" s="8" t="e">
        <f>IF(OR(ISNA(O$1),ISNA($A396)),NA(),'临-燃尽0'!AZ397)</f>
        <v>#N/A</v>
      </c>
      <c r="P396" s="8" t="e">
        <f>IF(OR(ISNA(P$1),ISNA($A396)),NA(),'临-燃尽0'!BA397)</f>
        <v>#N/A</v>
      </c>
      <c r="Q396" s="8" t="e">
        <f>IF(OR(ISNA(Q$1),ISNA($A396)),NA(),'临-燃尽0'!BB397)</f>
        <v>#N/A</v>
      </c>
      <c r="R396" s="8" t="e">
        <f>IF(OR(ISNA(R$1),ISNA($A396)),NA(),'临-燃尽0'!BC397)</f>
        <v>#N/A</v>
      </c>
      <c r="S396" s="8" t="e">
        <f>IF(OR(ISNA(S$1),ISNA($A396)),NA(),'临-燃尽0'!BD397)</f>
        <v>#N/A</v>
      </c>
      <c r="T396" s="8" t="e">
        <f>IF(OR(ISNA(T$1),ISNA($A396)),NA(),'临-燃尽0'!BE397)</f>
        <v>#N/A</v>
      </c>
      <c r="U396" s="8" t="e">
        <f>IF(OR(ISNA(U$1),ISNA($A396)),NA(),'临-燃尽0'!BF397)</f>
        <v>#N/A</v>
      </c>
      <c r="V396" s="8" t="e">
        <f>IF(OR(ISNA(V$1),ISNA($A396)),NA(),'临-燃尽0'!BG397)</f>
        <v>#N/A</v>
      </c>
      <c r="W396" s="8" t="e">
        <f>IF(OR(ISNA(W$1),ISNA($A396)),NA(),'临-燃尽0'!BH397)</f>
        <v>#N/A</v>
      </c>
      <c r="X396" s="8" t="e">
        <f>IF(OR(ISNA(X$1),ISNA($A396)),NA(),'临-燃尽0'!BI397)</f>
        <v>#N/A</v>
      </c>
      <c r="Y396" s="8" t="e">
        <f>IF(OR(ISNA(Y$1),ISNA($A396)),NA(),'临-燃尽0'!BJ397)</f>
        <v>#N/A</v>
      </c>
      <c r="Z396" s="8" t="e">
        <f>IF(OR(ISNA(Z$1),ISNA($A396)),NA(),'临-燃尽0'!BK397)</f>
        <v>#N/A</v>
      </c>
      <c r="AA396" s="8" t="e">
        <f>IF(OR(ISNA(AA$1),ISNA($A396)),NA(),'临-燃尽0'!BL397)</f>
        <v>#N/A</v>
      </c>
      <c r="AB396" s="8" t="e">
        <f>IF(OR(ISNA(AB$1),ISNA($A396)),NA(),'临-燃尽0'!BM397)</f>
        <v>#N/A</v>
      </c>
      <c r="AC396" s="8" t="e">
        <f>IF(OR(ISNA(AC$1),ISNA($A396)),NA(),'临-燃尽0'!BN397)</f>
        <v>#N/A</v>
      </c>
      <c r="AD396" s="8" t="e">
        <f>IF(OR(ISNA(AD$1),ISNA($A396)),NA(),'临-燃尽0'!BO397)</f>
        <v>#N/A</v>
      </c>
      <c r="AE396" s="8" t="e">
        <f>IF(OR(ISNA(AE$1),ISNA($A396)),NA(),'临-燃尽0'!BP397)</f>
        <v>#N/A</v>
      </c>
      <c r="AF396" s="8" t="e">
        <f>IF(OR(ISNA(AF$1),ISNA($A396)),NA(),'临-燃尽0'!BQ397)</f>
        <v>#N/A</v>
      </c>
      <c r="AG396" s="8" t="e">
        <f>IF(OR(ISNA(AG$1),ISNA($A396)),NA(),'临-燃尽0'!BR397)</f>
        <v>#N/A</v>
      </c>
      <c r="AH396" s="8" t="e">
        <f>IF(OR(ISNA(AH$1),ISNA($A396)),NA(),'临-燃尽0'!BS397)</f>
        <v>#N/A</v>
      </c>
      <c r="AI396" s="8" t="e">
        <f>IF(OR(ISNA(AI$1),ISNA($A396)),NA(),'临-燃尽0'!BT397)</f>
        <v>#N/A</v>
      </c>
      <c r="AJ396" s="8" t="e">
        <f>IF(OR(ISNA(AJ$1),ISNA($A396)),NA(),'临-燃尽0'!BU397)</f>
        <v>#N/A</v>
      </c>
      <c r="AK396" s="8" t="e">
        <f>IF(OR(ISNA(AK$1),ISNA($A396)),NA(),'临-燃尽0'!BV397)</f>
        <v>#N/A</v>
      </c>
      <c r="AL396" s="8" t="e">
        <f>IF(OR(ISNA(AL$1),ISNA($A396)),NA(),'临-燃尽0'!BW397)</f>
        <v>#N/A</v>
      </c>
      <c r="AM396" s="8" t="e">
        <f>IF(OR(ISNA(AM$1),ISNA($A396)),NA(),'临-燃尽0'!BX397)</f>
        <v>#N/A</v>
      </c>
      <c r="AN396" s="8" t="e">
        <f>IF(OR(ISNA(AN$1),ISNA($A396)),NA(),'临-燃尽0'!BY397)</f>
        <v>#N/A</v>
      </c>
      <c r="AO396" s="8" t="e">
        <f>IF(OR(ISNA(AO$1),ISNA($A396)),NA(),'临-燃尽0'!BZ397)</f>
        <v>#N/A</v>
      </c>
      <c r="AP396" s="8" t="e">
        <f>IF(OR(ISNA(AP$1),ISNA($A396)),NA(),'临-燃尽0'!CA397)</f>
        <v>#N/A</v>
      </c>
      <c r="AQ396" s="8" t="e">
        <f>IF(OR(ISNA(AQ$1),ISNA($A396)),NA(),'临-燃尽0'!CB397)</f>
        <v>#N/A</v>
      </c>
      <c r="AR396" s="8" t="e">
        <f>IF(OR(ISNA(AR$1),ISNA($A396)),NA(),'临-燃尽0'!CC397)</f>
        <v>#N/A</v>
      </c>
      <c r="AS396" s="8" t="e">
        <f>IF(OR(ISNA(AS$1),ISNA($A396)),NA(),'临-燃尽0'!CD397)</f>
        <v>#N/A</v>
      </c>
      <c r="AT396" s="8" t="e">
        <f>IF(OR(ISNA(AT$1),ISNA($A396)),NA(),'临-燃尽0'!CE397)</f>
        <v>#N/A</v>
      </c>
      <c r="AU396" s="8" t="e">
        <f>IF(OR(ISNA(AU$1),ISNA($A396)),NA(),'临-燃尽0'!CF397)</f>
        <v>#N/A</v>
      </c>
      <c r="AV396" s="8" t="e">
        <f>IF(OR(ISNA(AV$1),ISNA($A396)),NA(),'临-燃尽0'!CG397)</f>
        <v>#N/A</v>
      </c>
      <c r="AW396" s="8" t="e">
        <f>IF(OR(ISNA(AW$1),ISNA($A396)),NA(),'临-燃尽0'!CH397)</f>
        <v>#N/A</v>
      </c>
      <c r="AX396" s="8" t="e">
        <f>IF(OR(ISNA(AX$1),ISNA($A396)),NA(),'临-燃尽0'!CI397)</f>
        <v>#N/A</v>
      </c>
      <c r="AY396" s="8" t="e">
        <f>IF(OR(ISNA(AY$1),ISNA($A396)),NA(),'临-燃尽0'!CJ397)</f>
        <v>#N/A</v>
      </c>
      <c r="AZ396" s="8" t="e">
        <f>IF(OR(ISNA(AZ$1),ISNA($A396)),NA(),'临-燃尽0'!CK397)</f>
        <v>#N/A</v>
      </c>
    </row>
    <row r="397" spans="1:52">
      <c r="A397" s="8" t="e">
        <f>IF(OR('临-燃尽0'!AL398="",'临-燃尽0'!AL398="总计"),NA(),'临-燃尽0'!AL398)</f>
        <v>#N/A</v>
      </c>
      <c r="B397" s="8" t="e">
        <f>IF(ISNA($A397),NA(),'临-燃尽0'!AM398)</f>
        <v>#N/A</v>
      </c>
      <c r="C397" s="8" t="e">
        <f>IF(ISNA($A397),NA(),'临-燃尽0'!AN398)</f>
        <v>#N/A</v>
      </c>
      <c r="D397" s="8" t="e">
        <f>IF(ISNA($A397),NA(),'临-燃尽0'!AO398)</f>
        <v>#N/A</v>
      </c>
      <c r="E397" s="8" t="e">
        <f>IF(OR(ISNA(E$1),ISNA($A397)),NA(),'临-燃尽0'!AP398)</f>
        <v>#N/A</v>
      </c>
      <c r="F397" s="8" t="e">
        <f>IF(OR(ISNA(F$1),ISNA($A397)),NA(),'临-燃尽0'!AQ398)</f>
        <v>#N/A</v>
      </c>
      <c r="G397" s="8" t="e">
        <f>IF(OR(ISNA(G$1),ISNA($A397)),NA(),'临-燃尽0'!AR398)</f>
        <v>#N/A</v>
      </c>
      <c r="H397" s="8" t="e">
        <f>IF(OR(ISNA(H$1),ISNA($A397)),NA(),'临-燃尽0'!AS398)</f>
        <v>#N/A</v>
      </c>
      <c r="I397" s="8" t="e">
        <f>IF(OR(ISNA(I$1),ISNA($A397)),NA(),'临-燃尽0'!AT398)</f>
        <v>#N/A</v>
      </c>
      <c r="J397" s="8" t="e">
        <f>IF(OR(ISNA(J$1),ISNA($A397)),NA(),'临-燃尽0'!AU398)</f>
        <v>#N/A</v>
      </c>
      <c r="K397" s="8" t="e">
        <f>IF(OR(ISNA(K$1),ISNA($A397)),NA(),'临-燃尽0'!AV398)</f>
        <v>#N/A</v>
      </c>
      <c r="L397" s="8" t="e">
        <f>IF(OR(ISNA(L$1),ISNA($A397)),NA(),'临-燃尽0'!AW398)</f>
        <v>#N/A</v>
      </c>
      <c r="M397" s="8" t="e">
        <f>IF(OR(ISNA(M$1),ISNA($A397)),NA(),'临-燃尽0'!AX398)</f>
        <v>#N/A</v>
      </c>
      <c r="N397" s="8" t="e">
        <f>IF(OR(ISNA(N$1),ISNA($A397)),NA(),'临-燃尽0'!AY398)</f>
        <v>#N/A</v>
      </c>
      <c r="O397" s="8" t="e">
        <f>IF(OR(ISNA(O$1),ISNA($A397)),NA(),'临-燃尽0'!AZ398)</f>
        <v>#N/A</v>
      </c>
      <c r="P397" s="8" t="e">
        <f>IF(OR(ISNA(P$1),ISNA($A397)),NA(),'临-燃尽0'!BA398)</f>
        <v>#N/A</v>
      </c>
      <c r="Q397" s="8" t="e">
        <f>IF(OR(ISNA(Q$1),ISNA($A397)),NA(),'临-燃尽0'!BB398)</f>
        <v>#N/A</v>
      </c>
      <c r="R397" s="8" t="e">
        <f>IF(OR(ISNA(R$1),ISNA($A397)),NA(),'临-燃尽0'!BC398)</f>
        <v>#N/A</v>
      </c>
      <c r="S397" s="8" t="e">
        <f>IF(OR(ISNA(S$1),ISNA($A397)),NA(),'临-燃尽0'!BD398)</f>
        <v>#N/A</v>
      </c>
      <c r="T397" s="8" t="e">
        <f>IF(OR(ISNA(T$1),ISNA($A397)),NA(),'临-燃尽0'!BE398)</f>
        <v>#N/A</v>
      </c>
      <c r="U397" s="8" t="e">
        <f>IF(OR(ISNA(U$1),ISNA($A397)),NA(),'临-燃尽0'!BF398)</f>
        <v>#N/A</v>
      </c>
      <c r="V397" s="8" t="e">
        <f>IF(OR(ISNA(V$1),ISNA($A397)),NA(),'临-燃尽0'!BG398)</f>
        <v>#N/A</v>
      </c>
      <c r="W397" s="8" t="e">
        <f>IF(OR(ISNA(W$1),ISNA($A397)),NA(),'临-燃尽0'!BH398)</f>
        <v>#N/A</v>
      </c>
      <c r="X397" s="8" t="e">
        <f>IF(OR(ISNA(X$1),ISNA($A397)),NA(),'临-燃尽0'!BI398)</f>
        <v>#N/A</v>
      </c>
      <c r="Y397" s="8" t="e">
        <f>IF(OR(ISNA(Y$1),ISNA($A397)),NA(),'临-燃尽0'!BJ398)</f>
        <v>#N/A</v>
      </c>
      <c r="Z397" s="8" t="e">
        <f>IF(OR(ISNA(Z$1),ISNA($A397)),NA(),'临-燃尽0'!BK398)</f>
        <v>#N/A</v>
      </c>
      <c r="AA397" s="8" t="e">
        <f>IF(OR(ISNA(AA$1),ISNA($A397)),NA(),'临-燃尽0'!BL398)</f>
        <v>#N/A</v>
      </c>
      <c r="AB397" s="8" t="e">
        <f>IF(OR(ISNA(AB$1),ISNA($A397)),NA(),'临-燃尽0'!BM398)</f>
        <v>#N/A</v>
      </c>
      <c r="AC397" s="8" t="e">
        <f>IF(OR(ISNA(AC$1),ISNA($A397)),NA(),'临-燃尽0'!BN398)</f>
        <v>#N/A</v>
      </c>
      <c r="AD397" s="8" t="e">
        <f>IF(OR(ISNA(AD$1),ISNA($A397)),NA(),'临-燃尽0'!BO398)</f>
        <v>#N/A</v>
      </c>
      <c r="AE397" s="8" t="e">
        <f>IF(OR(ISNA(AE$1),ISNA($A397)),NA(),'临-燃尽0'!BP398)</f>
        <v>#N/A</v>
      </c>
      <c r="AF397" s="8" t="e">
        <f>IF(OR(ISNA(AF$1),ISNA($A397)),NA(),'临-燃尽0'!BQ398)</f>
        <v>#N/A</v>
      </c>
      <c r="AG397" s="8" t="e">
        <f>IF(OR(ISNA(AG$1),ISNA($A397)),NA(),'临-燃尽0'!BR398)</f>
        <v>#N/A</v>
      </c>
      <c r="AH397" s="8" t="e">
        <f>IF(OR(ISNA(AH$1),ISNA($A397)),NA(),'临-燃尽0'!BS398)</f>
        <v>#N/A</v>
      </c>
      <c r="AI397" s="8" t="e">
        <f>IF(OR(ISNA(AI$1),ISNA($A397)),NA(),'临-燃尽0'!BT398)</f>
        <v>#N/A</v>
      </c>
      <c r="AJ397" s="8" t="e">
        <f>IF(OR(ISNA(AJ$1),ISNA($A397)),NA(),'临-燃尽0'!BU398)</f>
        <v>#N/A</v>
      </c>
      <c r="AK397" s="8" t="e">
        <f>IF(OR(ISNA(AK$1),ISNA($A397)),NA(),'临-燃尽0'!BV398)</f>
        <v>#N/A</v>
      </c>
      <c r="AL397" s="8" t="e">
        <f>IF(OR(ISNA(AL$1),ISNA($A397)),NA(),'临-燃尽0'!BW398)</f>
        <v>#N/A</v>
      </c>
      <c r="AM397" s="8" t="e">
        <f>IF(OR(ISNA(AM$1),ISNA($A397)),NA(),'临-燃尽0'!BX398)</f>
        <v>#N/A</v>
      </c>
      <c r="AN397" s="8" t="e">
        <f>IF(OR(ISNA(AN$1),ISNA($A397)),NA(),'临-燃尽0'!BY398)</f>
        <v>#N/A</v>
      </c>
      <c r="AO397" s="8" t="e">
        <f>IF(OR(ISNA(AO$1),ISNA($A397)),NA(),'临-燃尽0'!BZ398)</f>
        <v>#N/A</v>
      </c>
      <c r="AP397" s="8" t="e">
        <f>IF(OR(ISNA(AP$1),ISNA($A397)),NA(),'临-燃尽0'!CA398)</f>
        <v>#N/A</v>
      </c>
      <c r="AQ397" s="8" t="e">
        <f>IF(OR(ISNA(AQ$1),ISNA($A397)),NA(),'临-燃尽0'!CB398)</f>
        <v>#N/A</v>
      </c>
      <c r="AR397" s="8" t="e">
        <f>IF(OR(ISNA(AR$1),ISNA($A397)),NA(),'临-燃尽0'!CC398)</f>
        <v>#N/A</v>
      </c>
      <c r="AS397" s="8" t="e">
        <f>IF(OR(ISNA(AS$1),ISNA($A397)),NA(),'临-燃尽0'!CD398)</f>
        <v>#N/A</v>
      </c>
      <c r="AT397" s="8" t="e">
        <f>IF(OR(ISNA(AT$1),ISNA($A397)),NA(),'临-燃尽0'!CE398)</f>
        <v>#N/A</v>
      </c>
      <c r="AU397" s="8" t="e">
        <f>IF(OR(ISNA(AU$1),ISNA($A397)),NA(),'临-燃尽0'!CF398)</f>
        <v>#N/A</v>
      </c>
      <c r="AV397" s="8" t="e">
        <f>IF(OR(ISNA(AV$1),ISNA($A397)),NA(),'临-燃尽0'!CG398)</f>
        <v>#N/A</v>
      </c>
      <c r="AW397" s="8" t="e">
        <f>IF(OR(ISNA(AW$1),ISNA($A397)),NA(),'临-燃尽0'!CH398)</f>
        <v>#N/A</v>
      </c>
      <c r="AX397" s="8" t="e">
        <f>IF(OR(ISNA(AX$1),ISNA($A397)),NA(),'临-燃尽0'!CI398)</f>
        <v>#N/A</v>
      </c>
      <c r="AY397" s="8" t="e">
        <f>IF(OR(ISNA(AY$1),ISNA($A397)),NA(),'临-燃尽0'!CJ398)</f>
        <v>#N/A</v>
      </c>
      <c r="AZ397" s="8" t="e">
        <f>IF(OR(ISNA(AZ$1),ISNA($A397)),NA(),'临-燃尽0'!CK398)</f>
        <v>#N/A</v>
      </c>
    </row>
    <row r="398" spans="1:52">
      <c r="A398" s="8" t="e">
        <f>IF(OR('临-燃尽0'!AL399="",'临-燃尽0'!AL399="总计"),NA(),'临-燃尽0'!AL399)</f>
        <v>#N/A</v>
      </c>
      <c r="B398" s="8" t="e">
        <f>IF(ISNA($A398),NA(),'临-燃尽0'!AM399)</f>
        <v>#N/A</v>
      </c>
      <c r="C398" s="8" t="e">
        <f>IF(ISNA($A398),NA(),'临-燃尽0'!AN399)</f>
        <v>#N/A</v>
      </c>
      <c r="D398" s="8" t="e">
        <f>IF(ISNA($A398),NA(),'临-燃尽0'!AO399)</f>
        <v>#N/A</v>
      </c>
      <c r="E398" s="8" t="e">
        <f>IF(OR(ISNA(E$1),ISNA($A398)),NA(),'临-燃尽0'!AP399)</f>
        <v>#N/A</v>
      </c>
      <c r="F398" s="8" t="e">
        <f>IF(OR(ISNA(F$1),ISNA($A398)),NA(),'临-燃尽0'!AQ399)</f>
        <v>#N/A</v>
      </c>
      <c r="G398" s="8" t="e">
        <f>IF(OR(ISNA(G$1),ISNA($A398)),NA(),'临-燃尽0'!AR399)</f>
        <v>#N/A</v>
      </c>
      <c r="H398" s="8" t="e">
        <f>IF(OR(ISNA(H$1),ISNA($A398)),NA(),'临-燃尽0'!AS399)</f>
        <v>#N/A</v>
      </c>
      <c r="I398" s="8" t="e">
        <f>IF(OR(ISNA(I$1),ISNA($A398)),NA(),'临-燃尽0'!AT399)</f>
        <v>#N/A</v>
      </c>
      <c r="J398" s="8" t="e">
        <f>IF(OR(ISNA(J$1),ISNA($A398)),NA(),'临-燃尽0'!AU399)</f>
        <v>#N/A</v>
      </c>
      <c r="K398" s="8" t="e">
        <f>IF(OR(ISNA(K$1),ISNA($A398)),NA(),'临-燃尽0'!AV399)</f>
        <v>#N/A</v>
      </c>
      <c r="L398" s="8" t="e">
        <f>IF(OR(ISNA(L$1),ISNA($A398)),NA(),'临-燃尽0'!AW399)</f>
        <v>#N/A</v>
      </c>
      <c r="M398" s="8" t="e">
        <f>IF(OR(ISNA(M$1),ISNA($A398)),NA(),'临-燃尽0'!AX399)</f>
        <v>#N/A</v>
      </c>
      <c r="N398" s="8" t="e">
        <f>IF(OR(ISNA(N$1),ISNA($A398)),NA(),'临-燃尽0'!AY399)</f>
        <v>#N/A</v>
      </c>
      <c r="O398" s="8" t="e">
        <f>IF(OR(ISNA(O$1),ISNA($A398)),NA(),'临-燃尽0'!AZ399)</f>
        <v>#N/A</v>
      </c>
      <c r="P398" s="8" t="e">
        <f>IF(OR(ISNA(P$1),ISNA($A398)),NA(),'临-燃尽0'!BA399)</f>
        <v>#N/A</v>
      </c>
      <c r="Q398" s="8" t="e">
        <f>IF(OR(ISNA(Q$1),ISNA($A398)),NA(),'临-燃尽0'!BB399)</f>
        <v>#N/A</v>
      </c>
      <c r="R398" s="8" t="e">
        <f>IF(OR(ISNA(R$1),ISNA($A398)),NA(),'临-燃尽0'!BC399)</f>
        <v>#N/A</v>
      </c>
      <c r="S398" s="8" t="e">
        <f>IF(OR(ISNA(S$1),ISNA($A398)),NA(),'临-燃尽0'!BD399)</f>
        <v>#N/A</v>
      </c>
      <c r="T398" s="8" t="e">
        <f>IF(OR(ISNA(T$1),ISNA($A398)),NA(),'临-燃尽0'!BE399)</f>
        <v>#N/A</v>
      </c>
      <c r="U398" s="8" t="e">
        <f>IF(OR(ISNA(U$1),ISNA($A398)),NA(),'临-燃尽0'!BF399)</f>
        <v>#N/A</v>
      </c>
      <c r="V398" s="8" t="e">
        <f>IF(OR(ISNA(V$1),ISNA($A398)),NA(),'临-燃尽0'!BG399)</f>
        <v>#N/A</v>
      </c>
      <c r="W398" s="8" t="e">
        <f>IF(OR(ISNA(W$1),ISNA($A398)),NA(),'临-燃尽0'!BH399)</f>
        <v>#N/A</v>
      </c>
      <c r="X398" s="8" t="e">
        <f>IF(OR(ISNA(X$1),ISNA($A398)),NA(),'临-燃尽0'!BI399)</f>
        <v>#N/A</v>
      </c>
      <c r="Y398" s="8" t="e">
        <f>IF(OR(ISNA(Y$1),ISNA($A398)),NA(),'临-燃尽0'!BJ399)</f>
        <v>#N/A</v>
      </c>
      <c r="Z398" s="8" t="e">
        <f>IF(OR(ISNA(Z$1),ISNA($A398)),NA(),'临-燃尽0'!BK399)</f>
        <v>#N/A</v>
      </c>
      <c r="AA398" s="8" t="e">
        <f>IF(OR(ISNA(AA$1),ISNA($A398)),NA(),'临-燃尽0'!BL399)</f>
        <v>#N/A</v>
      </c>
      <c r="AB398" s="8" t="e">
        <f>IF(OR(ISNA(AB$1),ISNA($A398)),NA(),'临-燃尽0'!BM399)</f>
        <v>#N/A</v>
      </c>
      <c r="AC398" s="8" t="e">
        <f>IF(OR(ISNA(AC$1),ISNA($A398)),NA(),'临-燃尽0'!BN399)</f>
        <v>#N/A</v>
      </c>
      <c r="AD398" s="8" t="e">
        <f>IF(OR(ISNA(AD$1),ISNA($A398)),NA(),'临-燃尽0'!BO399)</f>
        <v>#N/A</v>
      </c>
      <c r="AE398" s="8" t="e">
        <f>IF(OR(ISNA(AE$1),ISNA($A398)),NA(),'临-燃尽0'!BP399)</f>
        <v>#N/A</v>
      </c>
      <c r="AF398" s="8" t="e">
        <f>IF(OR(ISNA(AF$1),ISNA($A398)),NA(),'临-燃尽0'!BQ399)</f>
        <v>#N/A</v>
      </c>
      <c r="AG398" s="8" t="e">
        <f>IF(OR(ISNA(AG$1),ISNA($A398)),NA(),'临-燃尽0'!BR399)</f>
        <v>#N/A</v>
      </c>
      <c r="AH398" s="8" t="e">
        <f>IF(OR(ISNA(AH$1),ISNA($A398)),NA(),'临-燃尽0'!BS399)</f>
        <v>#N/A</v>
      </c>
      <c r="AI398" s="8" t="e">
        <f>IF(OR(ISNA(AI$1),ISNA($A398)),NA(),'临-燃尽0'!BT399)</f>
        <v>#N/A</v>
      </c>
      <c r="AJ398" s="8" t="e">
        <f>IF(OR(ISNA(AJ$1),ISNA($A398)),NA(),'临-燃尽0'!BU399)</f>
        <v>#N/A</v>
      </c>
      <c r="AK398" s="8" t="e">
        <f>IF(OR(ISNA(AK$1),ISNA($A398)),NA(),'临-燃尽0'!BV399)</f>
        <v>#N/A</v>
      </c>
      <c r="AL398" s="8" t="e">
        <f>IF(OR(ISNA(AL$1),ISNA($A398)),NA(),'临-燃尽0'!BW399)</f>
        <v>#N/A</v>
      </c>
      <c r="AM398" s="8" t="e">
        <f>IF(OR(ISNA(AM$1),ISNA($A398)),NA(),'临-燃尽0'!BX399)</f>
        <v>#N/A</v>
      </c>
      <c r="AN398" s="8" t="e">
        <f>IF(OR(ISNA(AN$1),ISNA($A398)),NA(),'临-燃尽0'!BY399)</f>
        <v>#N/A</v>
      </c>
      <c r="AO398" s="8" t="e">
        <f>IF(OR(ISNA(AO$1),ISNA($A398)),NA(),'临-燃尽0'!BZ399)</f>
        <v>#N/A</v>
      </c>
      <c r="AP398" s="8" t="e">
        <f>IF(OR(ISNA(AP$1),ISNA($A398)),NA(),'临-燃尽0'!CA399)</f>
        <v>#N/A</v>
      </c>
      <c r="AQ398" s="8" t="e">
        <f>IF(OR(ISNA(AQ$1),ISNA($A398)),NA(),'临-燃尽0'!CB399)</f>
        <v>#N/A</v>
      </c>
      <c r="AR398" s="8" t="e">
        <f>IF(OR(ISNA(AR$1),ISNA($A398)),NA(),'临-燃尽0'!CC399)</f>
        <v>#N/A</v>
      </c>
      <c r="AS398" s="8" t="e">
        <f>IF(OR(ISNA(AS$1),ISNA($A398)),NA(),'临-燃尽0'!CD399)</f>
        <v>#N/A</v>
      </c>
      <c r="AT398" s="8" t="e">
        <f>IF(OR(ISNA(AT$1),ISNA($A398)),NA(),'临-燃尽0'!CE399)</f>
        <v>#N/A</v>
      </c>
      <c r="AU398" s="8" t="e">
        <f>IF(OR(ISNA(AU$1),ISNA($A398)),NA(),'临-燃尽0'!CF399)</f>
        <v>#N/A</v>
      </c>
      <c r="AV398" s="8" t="e">
        <f>IF(OR(ISNA(AV$1),ISNA($A398)),NA(),'临-燃尽0'!CG399)</f>
        <v>#N/A</v>
      </c>
      <c r="AW398" s="8" t="e">
        <f>IF(OR(ISNA(AW$1),ISNA($A398)),NA(),'临-燃尽0'!CH399)</f>
        <v>#N/A</v>
      </c>
      <c r="AX398" s="8" t="e">
        <f>IF(OR(ISNA(AX$1),ISNA($A398)),NA(),'临-燃尽0'!CI399)</f>
        <v>#N/A</v>
      </c>
      <c r="AY398" s="8" t="e">
        <f>IF(OR(ISNA(AY$1),ISNA($A398)),NA(),'临-燃尽0'!CJ399)</f>
        <v>#N/A</v>
      </c>
      <c r="AZ398" s="8" t="e">
        <f>IF(OR(ISNA(AZ$1),ISNA($A398)),NA(),'临-燃尽0'!CK399)</f>
        <v>#N/A</v>
      </c>
    </row>
    <row r="399" spans="1:52">
      <c r="A399" s="8" t="e">
        <f>IF(OR('临-燃尽0'!AL400="",'临-燃尽0'!AL400="总计"),NA(),'临-燃尽0'!AL400)</f>
        <v>#N/A</v>
      </c>
      <c r="B399" s="8" t="e">
        <f>IF(ISNA($A399),NA(),'临-燃尽0'!AM400)</f>
        <v>#N/A</v>
      </c>
      <c r="C399" s="8" t="e">
        <f>IF(ISNA($A399),NA(),'临-燃尽0'!AN400)</f>
        <v>#N/A</v>
      </c>
      <c r="D399" s="8" t="e">
        <f>IF(ISNA($A399),NA(),'临-燃尽0'!AO400)</f>
        <v>#N/A</v>
      </c>
      <c r="E399" s="8" t="e">
        <f>IF(OR(ISNA(E$1),ISNA($A399)),NA(),'临-燃尽0'!AP400)</f>
        <v>#N/A</v>
      </c>
      <c r="F399" s="8" t="e">
        <f>IF(OR(ISNA(F$1),ISNA($A399)),NA(),'临-燃尽0'!AQ400)</f>
        <v>#N/A</v>
      </c>
      <c r="G399" s="8" t="e">
        <f>IF(OR(ISNA(G$1),ISNA($A399)),NA(),'临-燃尽0'!AR400)</f>
        <v>#N/A</v>
      </c>
      <c r="H399" s="8" t="e">
        <f>IF(OR(ISNA(H$1),ISNA($A399)),NA(),'临-燃尽0'!AS400)</f>
        <v>#N/A</v>
      </c>
      <c r="I399" s="8" t="e">
        <f>IF(OR(ISNA(I$1),ISNA($A399)),NA(),'临-燃尽0'!AT400)</f>
        <v>#N/A</v>
      </c>
      <c r="J399" s="8" t="e">
        <f>IF(OR(ISNA(J$1),ISNA($A399)),NA(),'临-燃尽0'!AU400)</f>
        <v>#N/A</v>
      </c>
      <c r="K399" s="8" t="e">
        <f>IF(OR(ISNA(K$1),ISNA($A399)),NA(),'临-燃尽0'!AV400)</f>
        <v>#N/A</v>
      </c>
      <c r="L399" s="8" t="e">
        <f>IF(OR(ISNA(L$1),ISNA($A399)),NA(),'临-燃尽0'!AW400)</f>
        <v>#N/A</v>
      </c>
      <c r="M399" s="8" t="e">
        <f>IF(OR(ISNA(M$1),ISNA($A399)),NA(),'临-燃尽0'!AX400)</f>
        <v>#N/A</v>
      </c>
      <c r="N399" s="8" t="e">
        <f>IF(OR(ISNA(N$1),ISNA($A399)),NA(),'临-燃尽0'!AY400)</f>
        <v>#N/A</v>
      </c>
      <c r="O399" s="8" t="e">
        <f>IF(OR(ISNA(O$1),ISNA($A399)),NA(),'临-燃尽0'!AZ400)</f>
        <v>#N/A</v>
      </c>
      <c r="P399" s="8" t="e">
        <f>IF(OR(ISNA(P$1),ISNA($A399)),NA(),'临-燃尽0'!BA400)</f>
        <v>#N/A</v>
      </c>
      <c r="Q399" s="8" t="e">
        <f>IF(OR(ISNA(Q$1),ISNA($A399)),NA(),'临-燃尽0'!BB400)</f>
        <v>#N/A</v>
      </c>
      <c r="R399" s="8" t="e">
        <f>IF(OR(ISNA(R$1),ISNA($A399)),NA(),'临-燃尽0'!BC400)</f>
        <v>#N/A</v>
      </c>
      <c r="S399" s="8" t="e">
        <f>IF(OR(ISNA(S$1),ISNA($A399)),NA(),'临-燃尽0'!BD400)</f>
        <v>#N/A</v>
      </c>
      <c r="T399" s="8" t="e">
        <f>IF(OR(ISNA(T$1),ISNA($A399)),NA(),'临-燃尽0'!BE400)</f>
        <v>#N/A</v>
      </c>
      <c r="U399" s="8" t="e">
        <f>IF(OR(ISNA(U$1),ISNA($A399)),NA(),'临-燃尽0'!BF400)</f>
        <v>#N/A</v>
      </c>
      <c r="V399" s="8" t="e">
        <f>IF(OR(ISNA(V$1),ISNA($A399)),NA(),'临-燃尽0'!BG400)</f>
        <v>#N/A</v>
      </c>
      <c r="W399" s="8" t="e">
        <f>IF(OR(ISNA(W$1),ISNA($A399)),NA(),'临-燃尽0'!BH400)</f>
        <v>#N/A</v>
      </c>
      <c r="X399" s="8" t="e">
        <f>IF(OR(ISNA(X$1),ISNA($A399)),NA(),'临-燃尽0'!BI400)</f>
        <v>#N/A</v>
      </c>
      <c r="Y399" s="8" t="e">
        <f>IF(OR(ISNA(Y$1),ISNA($A399)),NA(),'临-燃尽0'!BJ400)</f>
        <v>#N/A</v>
      </c>
      <c r="Z399" s="8" t="e">
        <f>IF(OR(ISNA(Z$1),ISNA($A399)),NA(),'临-燃尽0'!BK400)</f>
        <v>#N/A</v>
      </c>
      <c r="AA399" s="8" t="e">
        <f>IF(OR(ISNA(AA$1),ISNA($A399)),NA(),'临-燃尽0'!BL400)</f>
        <v>#N/A</v>
      </c>
      <c r="AB399" s="8" t="e">
        <f>IF(OR(ISNA(AB$1),ISNA($A399)),NA(),'临-燃尽0'!BM400)</f>
        <v>#N/A</v>
      </c>
      <c r="AC399" s="8" t="e">
        <f>IF(OR(ISNA(AC$1),ISNA($A399)),NA(),'临-燃尽0'!BN400)</f>
        <v>#N/A</v>
      </c>
      <c r="AD399" s="8" t="e">
        <f>IF(OR(ISNA(AD$1),ISNA($A399)),NA(),'临-燃尽0'!BO400)</f>
        <v>#N/A</v>
      </c>
      <c r="AE399" s="8" t="e">
        <f>IF(OR(ISNA(AE$1),ISNA($A399)),NA(),'临-燃尽0'!BP400)</f>
        <v>#N/A</v>
      </c>
      <c r="AF399" s="8" t="e">
        <f>IF(OR(ISNA(AF$1),ISNA($A399)),NA(),'临-燃尽0'!BQ400)</f>
        <v>#N/A</v>
      </c>
      <c r="AG399" s="8" t="e">
        <f>IF(OR(ISNA(AG$1),ISNA($A399)),NA(),'临-燃尽0'!BR400)</f>
        <v>#N/A</v>
      </c>
      <c r="AH399" s="8" t="e">
        <f>IF(OR(ISNA(AH$1),ISNA($A399)),NA(),'临-燃尽0'!BS400)</f>
        <v>#N/A</v>
      </c>
      <c r="AI399" s="8" t="e">
        <f>IF(OR(ISNA(AI$1),ISNA($A399)),NA(),'临-燃尽0'!BT400)</f>
        <v>#N/A</v>
      </c>
      <c r="AJ399" s="8" t="e">
        <f>IF(OR(ISNA(AJ$1),ISNA($A399)),NA(),'临-燃尽0'!BU400)</f>
        <v>#N/A</v>
      </c>
      <c r="AK399" s="8" t="e">
        <f>IF(OR(ISNA(AK$1),ISNA($A399)),NA(),'临-燃尽0'!BV400)</f>
        <v>#N/A</v>
      </c>
      <c r="AL399" s="8" t="e">
        <f>IF(OR(ISNA(AL$1),ISNA($A399)),NA(),'临-燃尽0'!BW400)</f>
        <v>#N/A</v>
      </c>
      <c r="AM399" s="8" t="e">
        <f>IF(OR(ISNA(AM$1),ISNA($A399)),NA(),'临-燃尽0'!BX400)</f>
        <v>#N/A</v>
      </c>
      <c r="AN399" s="8" t="e">
        <f>IF(OR(ISNA(AN$1),ISNA($A399)),NA(),'临-燃尽0'!BY400)</f>
        <v>#N/A</v>
      </c>
      <c r="AO399" s="8" t="e">
        <f>IF(OR(ISNA(AO$1),ISNA($A399)),NA(),'临-燃尽0'!BZ400)</f>
        <v>#N/A</v>
      </c>
      <c r="AP399" s="8" t="e">
        <f>IF(OR(ISNA(AP$1),ISNA($A399)),NA(),'临-燃尽0'!CA400)</f>
        <v>#N/A</v>
      </c>
      <c r="AQ399" s="8" t="e">
        <f>IF(OR(ISNA(AQ$1),ISNA($A399)),NA(),'临-燃尽0'!CB400)</f>
        <v>#N/A</v>
      </c>
      <c r="AR399" s="8" t="e">
        <f>IF(OR(ISNA(AR$1),ISNA($A399)),NA(),'临-燃尽0'!CC400)</f>
        <v>#N/A</v>
      </c>
      <c r="AS399" s="8" t="e">
        <f>IF(OR(ISNA(AS$1),ISNA($A399)),NA(),'临-燃尽0'!CD400)</f>
        <v>#N/A</v>
      </c>
      <c r="AT399" s="8" t="e">
        <f>IF(OR(ISNA(AT$1),ISNA($A399)),NA(),'临-燃尽0'!CE400)</f>
        <v>#N/A</v>
      </c>
      <c r="AU399" s="8" t="e">
        <f>IF(OR(ISNA(AU$1),ISNA($A399)),NA(),'临-燃尽0'!CF400)</f>
        <v>#N/A</v>
      </c>
      <c r="AV399" s="8" t="e">
        <f>IF(OR(ISNA(AV$1),ISNA($A399)),NA(),'临-燃尽0'!CG400)</f>
        <v>#N/A</v>
      </c>
      <c r="AW399" s="8" t="e">
        <f>IF(OR(ISNA(AW$1),ISNA($A399)),NA(),'临-燃尽0'!CH400)</f>
        <v>#N/A</v>
      </c>
      <c r="AX399" s="8" t="e">
        <f>IF(OR(ISNA(AX$1),ISNA($A399)),NA(),'临-燃尽0'!CI400)</f>
        <v>#N/A</v>
      </c>
      <c r="AY399" s="8" t="e">
        <f>IF(OR(ISNA(AY$1),ISNA($A399)),NA(),'临-燃尽0'!CJ400)</f>
        <v>#N/A</v>
      </c>
      <c r="AZ399" s="8" t="e">
        <f>IF(OR(ISNA(AZ$1),ISNA($A399)),NA(),'临-燃尽0'!CK400)</f>
        <v>#N/A</v>
      </c>
    </row>
    <row r="400" spans="1:52">
      <c r="A400" s="8" t="e">
        <f>IF(OR('临-燃尽0'!AL401="",'临-燃尽0'!AL401="总计"),NA(),'临-燃尽0'!AL401)</f>
        <v>#N/A</v>
      </c>
      <c r="B400" s="8" t="e">
        <f>IF(ISNA($A400),NA(),'临-燃尽0'!AM401)</f>
        <v>#N/A</v>
      </c>
      <c r="C400" s="8" t="e">
        <f>IF(ISNA($A400),NA(),'临-燃尽0'!AN401)</f>
        <v>#N/A</v>
      </c>
      <c r="D400" s="8" t="e">
        <f>IF(ISNA($A400),NA(),'临-燃尽0'!AO401)</f>
        <v>#N/A</v>
      </c>
      <c r="E400" s="8" t="e">
        <f>IF(OR(ISNA(E$1),ISNA($A400)),NA(),'临-燃尽0'!AP401)</f>
        <v>#N/A</v>
      </c>
      <c r="F400" s="8" t="e">
        <f>IF(OR(ISNA(F$1),ISNA($A400)),NA(),'临-燃尽0'!AQ401)</f>
        <v>#N/A</v>
      </c>
      <c r="G400" s="8" t="e">
        <f>IF(OR(ISNA(G$1),ISNA($A400)),NA(),'临-燃尽0'!AR401)</f>
        <v>#N/A</v>
      </c>
      <c r="H400" s="8" t="e">
        <f>IF(OR(ISNA(H$1),ISNA($A400)),NA(),'临-燃尽0'!AS401)</f>
        <v>#N/A</v>
      </c>
      <c r="I400" s="8" t="e">
        <f>IF(OR(ISNA(I$1),ISNA($A400)),NA(),'临-燃尽0'!AT401)</f>
        <v>#N/A</v>
      </c>
      <c r="J400" s="8" t="e">
        <f>IF(OR(ISNA(J$1),ISNA($A400)),NA(),'临-燃尽0'!AU401)</f>
        <v>#N/A</v>
      </c>
      <c r="K400" s="8" t="e">
        <f>IF(OR(ISNA(K$1),ISNA($A400)),NA(),'临-燃尽0'!AV401)</f>
        <v>#N/A</v>
      </c>
      <c r="L400" s="8" t="e">
        <f>IF(OR(ISNA(L$1),ISNA($A400)),NA(),'临-燃尽0'!AW401)</f>
        <v>#N/A</v>
      </c>
      <c r="M400" s="8" t="e">
        <f>IF(OR(ISNA(M$1),ISNA($A400)),NA(),'临-燃尽0'!AX401)</f>
        <v>#N/A</v>
      </c>
      <c r="N400" s="8" t="e">
        <f>IF(OR(ISNA(N$1),ISNA($A400)),NA(),'临-燃尽0'!AY401)</f>
        <v>#N/A</v>
      </c>
      <c r="O400" s="8" t="e">
        <f>IF(OR(ISNA(O$1),ISNA($A400)),NA(),'临-燃尽0'!AZ401)</f>
        <v>#N/A</v>
      </c>
      <c r="P400" s="8" t="e">
        <f>IF(OR(ISNA(P$1),ISNA($A400)),NA(),'临-燃尽0'!BA401)</f>
        <v>#N/A</v>
      </c>
      <c r="Q400" s="8" t="e">
        <f>IF(OR(ISNA(Q$1),ISNA($A400)),NA(),'临-燃尽0'!BB401)</f>
        <v>#N/A</v>
      </c>
      <c r="R400" s="8" t="e">
        <f>IF(OR(ISNA(R$1),ISNA($A400)),NA(),'临-燃尽0'!BC401)</f>
        <v>#N/A</v>
      </c>
      <c r="S400" s="8" t="e">
        <f>IF(OR(ISNA(S$1),ISNA($A400)),NA(),'临-燃尽0'!BD401)</f>
        <v>#N/A</v>
      </c>
      <c r="T400" s="8" t="e">
        <f>IF(OR(ISNA(T$1),ISNA($A400)),NA(),'临-燃尽0'!BE401)</f>
        <v>#N/A</v>
      </c>
      <c r="U400" s="8" t="e">
        <f>IF(OR(ISNA(U$1),ISNA($A400)),NA(),'临-燃尽0'!BF401)</f>
        <v>#N/A</v>
      </c>
      <c r="V400" s="8" t="e">
        <f>IF(OR(ISNA(V$1),ISNA($A400)),NA(),'临-燃尽0'!BG401)</f>
        <v>#N/A</v>
      </c>
      <c r="W400" s="8" t="e">
        <f>IF(OR(ISNA(W$1),ISNA($A400)),NA(),'临-燃尽0'!BH401)</f>
        <v>#N/A</v>
      </c>
      <c r="X400" s="8" t="e">
        <f>IF(OR(ISNA(X$1),ISNA($A400)),NA(),'临-燃尽0'!BI401)</f>
        <v>#N/A</v>
      </c>
      <c r="Y400" s="8" t="e">
        <f>IF(OR(ISNA(Y$1),ISNA($A400)),NA(),'临-燃尽0'!BJ401)</f>
        <v>#N/A</v>
      </c>
      <c r="Z400" s="8" t="e">
        <f>IF(OR(ISNA(Z$1),ISNA($A400)),NA(),'临-燃尽0'!BK401)</f>
        <v>#N/A</v>
      </c>
      <c r="AA400" s="8" t="e">
        <f>IF(OR(ISNA(AA$1),ISNA($A400)),NA(),'临-燃尽0'!BL401)</f>
        <v>#N/A</v>
      </c>
      <c r="AB400" s="8" t="e">
        <f>IF(OR(ISNA(AB$1),ISNA($A400)),NA(),'临-燃尽0'!BM401)</f>
        <v>#N/A</v>
      </c>
      <c r="AC400" s="8" t="e">
        <f>IF(OR(ISNA(AC$1),ISNA($A400)),NA(),'临-燃尽0'!BN401)</f>
        <v>#N/A</v>
      </c>
      <c r="AD400" s="8" t="e">
        <f>IF(OR(ISNA(AD$1),ISNA($A400)),NA(),'临-燃尽0'!BO401)</f>
        <v>#N/A</v>
      </c>
      <c r="AE400" s="8" t="e">
        <f>IF(OR(ISNA(AE$1),ISNA($A400)),NA(),'临-燃尽0'!BP401)</f>
        <v>#N/A</v>
      </c>
      <c r="AF400" s="8" t="e">
        <f>IF(OR(ISNA(AF$1),ISNA($A400)),NA(),'临-燃尽0'!BQ401)</f>
        <v>#N/A</v>
      </c>
      <c r="AG400" s="8" t="e">
        <f>IF(OR(ISNA(AG$1),ISNA($A400)),NA(),'临-燃尽0'!BR401)</f>
        <v>#N/A</v>
      </c>
      <c r="AH400" s="8" t="e">
        <f>IF(OR(ISNA(AH$1),ISNA($A400)),NA(),'临-燃尽0'!BS401)</f>
        <v>#N/A</v>
      </c>
      <c r="AI400" s="8" t="e">
        <f>IF(OR(ISNA(AI$1),ISNA($A400)),NA(),'临-燃尽0'!BT401)</f>
        <v>#N/A</v>
      </c>
      <c r="AJ400" s="8" t="e">
        <f>IF(OR(ISNA(AJ$1),ISNA($A400)),NA(),'临-燃尽0'!BU401)</f>
        <v>#N/A</v>
      </c>
      <c r="AK400" s="8" t="e">
        <f>IF(OR(ISNA(AK$1),ISNA($A400)),NA(),'临-燃尽0'!BV401)</f>
        <v>#N/A</v>
      </c>
      <c r="AL400" s="8" t="e">
        <f>IF(OR(ISNA(AL$1),ISNA($A400)),NA(),'临-燃尽0'!BW401)</f>
        <v>#N/A</v>
      </c>
      <c r="AM400" s="8" t="e">
        <f>IF(OR(ISNA(AM$1),ISNA($A400)),NA(),'临-燃尽0'!BX401)</f>
        <v>#N/A</v>
      </c>
      <c r="AN400" s="8" t="e">
        <f>IF(OR(ISNA(AN$1),ISNA($A400)),NA(),'临-燃尽0'!BY401)</f>
        <v>#N/A</v>
      </c>
      <c r="AO400" s="8" t="e">
        <f>IF(OR(ISNA(AO$1),ISNA($A400)),NA(),'临-燃尽0'!BZ401)</f>
        <v>#N/A</v>
      </c>
      <c r="AP400" s="8" t="e">
        <f>IF(OR(ISNA(AP$1),ISNA($A400)),NA(),'临-燃尽0'!CA401)</f>
        <v>#N/A</v>
      </c>
      <c r="AQ400" s="8" t="e">
        <f>IF(OR(ISNA(AQ$1),ISNA($A400)),NA(),'临-燃尽0'!CB401)</f>
        <v>#N/A</v>
      </c>
      <c r="AR400" s="8" t="e">
        <f>IF(OR(ISNA(AR$1),ISNA($A400)),NA(),'临-燃尽0'!CC401)</f>
        <v>#N/A</v>
      </c>
      <c r="AS400" s="8" t="e">
        <f>IF(OR(ISNA(AS$1),ISNA($A400)),NA(),'临-燃尽0'!CD401)</f>
        <v>#N/A</v>
      </c>
      <c r="AT400" s="8" t="e">
        <f>IF(OR(ISNA(AT$1),ISNA($A400)),NA(),'临-燃尽0'!CE401)</f>
        <v>#N/A</v>
      </c>
      <c r="AU400" s="8" t="e">
        <f>IF(OR(ISNA(AU$1),ISNA($A400)),NA(),'临-燃尽0'!CF401)</f>
        <v>#N/A</v>
      </c>
      <c r="AV400" s="8" t="e">
        <f>IF(OR(ISNA(AV$1),ISNA($A400)),NA(),'临-燃尽0'!CG401)</f>
        <v>#N/A</v>
      </c>
      <c r="AW400" s="8" t="e">
        <f>IF(OR(ISNA(AW$1),ISNA($A400)),NA(),'临-燃尽0'!CH401)</f>
        <v>#N/A</v>
      </c>
      <c r="AX400" s="8" t="e">
        <f>IF(OR(ISNA(AX$1),ISNA($A400)),NA(),'临-燃尽0'!CI401)</f>
        <v>#N/A</v>
      </c>
      <c r="AY400" s="8" t="e">
        <f>IF(OR(ISNA(AY$1),ISNA($A400)),NA(),'临-燃尽0'!CJ401)</f>
        <v>#N/A</v>
      </c>
      <c r="AZ400" s="8" t="e">
        <f>IF(OR(ISNA(AZ$1),ISNA($A400)),NA(),'临-燃尽0'!CK401)</f>
        <v>#N/A</v>
      </c>
    </row>
    <row r="401" spans="1:52">
      <c r="A401" s="8" t="e">
        <f>IF(OR('临-燃尽0'!AL402="",'临-燃尽0'!AL402="总计"),NA(),'临-燃尽0'!AL402)</f>
        <v>#N/A</v>
      </c>
      <c r="B401" s="8" t="e">
        <f>IF(ISNA($A401),NA(),'临-燃尽0'!AM402)</f>
        <v>#N/A</v>
      </c>
      <c r="C401" s="8" t="e">
        <f>IF(ISNA($A401),NA(),'临-燃尽0'!AN402)</f>
        <v>#N/A</v>
      </c>
      <c r="D401" s="8" t="e">
        <f>IF(ISNA($A401),NA(),'临-燃尽0'!AO402)</f>
        <v>#N/A</v>
      </c>
      <c r="E401" s="8" t="e">
        <f>IF(OR(ISNA(E$1),ISNA($A401)),NA(),'临-燃尽0'!AP402)</f>
        <v>#N/A</v>
      </c>
      <c r="F401" s="8" t="e">
        <f>IF(OR(ISNA(F$1),ISNA($A401)),NA(),'临-燃尽0'!AQ402)</f>
        <v>#N/A</v>
      </c>
      <c r="G401" s="8" t="e">
        <f>IF(OR(ISNA(G$1),ISNA($A401)),NA(),'临-燃尽0'!AR402)</f>
        <v>#N/A</v>
      </c>
      <c r="H401" s="8" t="e">
        <f>IF(OR(ISNA(H$1),ISNA($A401)),NA(),'临-燃尽0'!AS402)</f>
        <v>#N/A</v>
      </c>
      <c r="I401" s="8" t="e">
        <f>IF(OR(ISNA(I$1),ISNA($A401)),NA(),'临-燃尽0'!AT402)</f>
        <v>#N/A</v>
      </c>
      <c r="J401" s="8" t="e">
        <f>IF(OR(ISNA(J$1),ISNA($A401)),NA(),'临-燃尽0'!AU402)</f>
        <v>#N/A</v>
      </c>
      <c r="K401" s="8" t="e">
        <f>IF(OR(ISNA(K$1),ISNA($A401)),NA(),'临-燃尽0'!AV402)</f>
        <v>#N/A</v>
      </c>
      <c r="L401" s="8" t="e">
        <f>IF(OR(ISNA(L$1),ISNA($A401)),NA(),'临-燃尽0'!AW402)</f>
        <v>#N/A</v>
      </c>
      <c r="M401" s="8" t="e">
        <f>IF(OR(ISNA(M$1),ISNA($A401)),NA(),'临-燃尽0'!AX402)</f>
        <v>#N/A</v>
      </c>
      <c r="N401" s="8" t="e">
        <f>IF(OR(ISNA(N$1),ISNA($A401)),NA(),'临-燃尽0'!AY402)</f>
        <v>#N/A</v>
      </c>
      <c r="O401" s="8" t="e">
        <f>IF(OR(ISNA(O$1),ISNA($A401)),NA(),'临-燃尽0'!AZ402)</f>
        <v>#N/A</v>
      </c>
      <c r="P401" s="8" t="e">
        <f>IF(OR(ISNA(P$1),ISNA($A401)),NA(),'临-燃尽0'!BA402)</f>
        <v>#N/A</v>
      </c>
      <c r="Q401" s="8" t="e">
        <f>IF(OR(ISNA(Q$1),ISNA($A401)),NA(),'临-燃尽0'!BB402)</f>
        <v>#N/A</v>
      </c>
      <c r="R401" s="8" t="e">
        <f>IF(OR(ISNA(R$1),ISNA($A401)),NA(),'临-燃尽0'!BC402)</f>
        <v>#N/A</v>
      </c>
      <c r="S401" s="8" t="e">
        <f>IF(OR(ISNA(S$1),ISNA($A401)),NA(),'临-燃尽0'!BD402)</f>
        <v>#N/A</v>
      </c>
      <c r="T401" s="8" t="e">
        <f>IF(OR(ISNA(T$1),ISNA($A401)),NA(),'临-燃尽0'!BE402)</f>
        <v>#N/A</v>
      </c>
      <c r="U401" s="8" t="e">
        <f>IF(OR(ISNA(U$1),ISNA($A401)),NA(),'临-燃尽0'!BF402)</f>
        <v>#N/A</v>
      </c>
      <c r="V401" s="8" t="e">
        <f>IF(OR(ISNA(V$1),ISNA($A401)),NA(),'临-燃尽0'!BG402)</f>
        <v>#N/A</v>
      </c>
      <c r="W401" s="8" t="e">
        <f>IF(OR(ISNA(W$1),ISNA($A401)),NA(),'临-燃尽0'!BH402)</f>
        <v>#N/A</v>
      </c>
      <c r="X401" s="8" t="e">
        <f>IF(OR(ISNA(X$1),ISNA($A401)),NA(),'临-燃尽0'!BI402)</f>
        <v>#N/A</v>
      </c>
      <c r="Y401" s="8" t="e">
        <f>IF(OR(ISNA(Y$1),ISNA($A401)),NA(),'临-燃尽0'!BJ402)</f>
        <v>#N/A</v>
      </c>
      <c r="Z401" s="8" t="e">
        <f>IF(OR(ISNA(Z$1),ISNA($A401)),NA(),'临-燃尽0'!BK402)</f>
        <v>#N/A</v>
      </c>
      <c r="AA401" s="8" t="e">
        <f>IF(OR(ISNA(AA$1),ISNA($A401)),NA(),'临-燃尽0'!BL402)</f>
        <v>#N/A</v>
      </c>
      <c r="AB401" s="8" t="e">
        <f>IF(OR(ISNA(AB$1),ISNA($A401)),NA(),'临-燃尽0'!BM402)</f>
        <v>#N/A</v>
      </c>
      <c r="AC401" s="8" t="e">
        <f>IF(OR(ISNA(AC$1),ISNA($A401)),NA(),'临-燃尽0'!BN402)</f>
        <v>#N/A</v>
      </c>
      <c r="AD401" s="8" t="e">
        <f>IF(OR(ISNA(AD$1),ISNA($A401)),NA(),'临-燃尽0'!BO402)</f>
        <v>#N/A</v>
      </c>
      <c r="AE401" s="8" t="e">
        <f>IF(OR(ISNA(AE$1),ISNA($A401)),NA(),'临-燃尽0'!BP402)</f>
        <v>#N/A</v>
      </c>
      <c r="AF401" s="8" t="e">
        <f>IF(OR(ISNA(AF$1),ISNA($A401)),NA(),'临-燃尽0'!BQ402)</f>
        <v>#N/A</v>
      </c>
      <c r="AG401" s="8" t="e">
        <f>IF(OR(ISNA(AG$1),ISNA($A401)),NA(),'临-燃尽0'!BR402)</f>
        <v>#N/A</v>
      </c>
      <c r="AH401" s="8" t="e">
        <f>IF(OR(ISNA(AH$1),ISNA($A401)),NA(),'临-燃尽0'!BS402)</f>
        <v>#N/A</v>
      </c>
      <c r="AI401" s="8" t="e">
        <f>IF(OR(ISNA(AI$1),ISNA($A401)),NA(),'临-燃尽0'!BT402)</f>
        <v>#N/A</v>
      </c>
      <c r="AJ401" s="8" t="e">
        <f>IF(OR(ISNA(AJ$1),ISNA($A401)),NA(),'临-燃尽0'!BU402)</f>
        <v>#N/A</v>
      </c>
      <c r="AK401" s="8" t="e">
        <f>IF(OR(ISNA(AK$1),ISNA($A401)),NA(),'临-燃尽0'!BV402)</f>
        <v>#N/A</v>
      </c>
      <c r="AL401" s="8" t="e">
        <f>IF(OR(ISNA(AL$1),ISNA($A401)),NA(),'临-燃尽0'!BW402)</f>
        <v>#N/A</v>
      </c>
      <c r="AM401" s="8" t="e">
        <f>IF(OR(ISNA(AM$1),ISNA($A401)),NA(),'临-燃尽0'!BX402)</f>
        <v>#N/A</v>
      </c>
      <c r="AN401" s="8" t="e">
        <f>IF(OR(ISNA(AN$1),ISNA($A401)),NA(),'临-燃尽0'!BY402)</f>
        <v>#N/A</v>
      </c>
      <c r="AO401" s="8" t="e">
        <f>IF(OR(ISNA(AO$1),ISNA($A401)),NA(),'临-燃尽0'!BZ402)</f>
        <v>#N/A</v>
      </c>
      <c r="AP401" s="8" t="e">
        <f>IF(OR(ISNA(AP$1),ISNA($A401)),NA(),'临-燃尽0'!CA402)</f>
        <v>#N/A</v>
      </c>
      <c r="AQ401" s="8" t="e">
        <f>IF(OR(ISNA(AQ$1),ISNA($A401)),NA(),'临-燃尽0'!CB402)</f>
        <v>#N/A</v>
      </c>
      <c r="AR401" s="8" t="e">
        <f>IF(OR(ISNA(AR$1),ISNA($A401)),NA(),'临-燃尽0'!CC402)</f>
        <v>#N/A</v>
      </c>
      <c r="AS401" s="8" t="e">
        <f>IF(OR(ISNA(AS$1),ISNA($A401)),NA(),'临-燃尽0'!CD402)</f>
        <v>#N/A</v>
      </c>
      <c r="AT401" s="8" t="e">
        <f>IF(OR(ISNA(AT$1),ISNA($A401)),NA(),'临-燃尽0'!CE402)</f>
        <v>#N/A</v>
      </c>
      <c r="AU401" s="8" t="e">
        <f>IF(OR(ISNA(AU$1),ISNA($A401)),NA(),'临-燃尽0'!CF402)</f>
        <v>#N/A</v>
      </c>
      <c r="AV401" s="8" t="e">
        <f>IF(OR(ISNA(AV$1),ISNA($A401)),NA(),'临-燃尽0'!CG402)</f>
        <v>#N/A</v>
      </c>
      <c r="AW401" s="8" t="e">
        <f>IF(OR(ISNA(AW$1),ISNA($A401)),NA(),'临-燃尽0'!CH402)</f>
        <v>#N/A</v>
      </c>
      <c r="AX401" s="8" t="e">
        <f>IF(OR(ISNA(AX$1),ISNA($A401)),NA(),'临-燃尽0'!CI402)</f>
        <v>#N/A</v>
      </c>
      <c r="AY401" s="8" t="e">
        <f>IF(OR(ISNA(AY$1),ISNA($A401)),NA(),'临-燃尽0'!CJ402)</f>
        <v>#N/A</v>
      </c>
      <c r="AZ401" s="8" t="e">
        <f>IF(OR(ISNA(AZ$1),ISNA($A401)),NA(),'临-燃尽0'!CK402)</f>
        <v>#N/A</v>
      </c>
    </row>
    <row r="402" spans="1:52">
      <c r="A402" s="8" t="e">
        <f>IF(OR('临-燃尽0'!AL403="",'临-燃尽0'!AL403="总计"),NA(),'临-燃尽0'!AL403)</f>
        <v>#N/A</v>
      </c>
      <c r="B402" s="8" t="e">
        <f>IF(ISNA($A402),NA(),'临-燃尽0'!AM403)</f>
        <v>#N/A</v>
      </c>
      <c r="C402" s="8" t="e">
        <f>IF(ISNA($A402),NA(),'临-燃尽0'!AN403)</f>
        <v>#N/A</v>
      </c>
      <c r="D402" s="8" t="e">
        <f>IF(ISNA($A402),NA(),'临-燃尽0'!AO403)</f>
        <v>#N/A</v>
      </c>
      <c r="E402" s="8" t="e">
        <f>IF(OR(ISNA(E$1),ISNA($A402)),NA(),'临-燃尽0'!AP403)</f>
        <v>#N/A</v>
      </c>
      <c r="F402" s="8" t="e">
        <f>IF(OR(ISNA(F$1),ISNA($A402)),NA(),'临-燃尽0'!AQ403)</f>
        <v>#N/A</v>
      </c>
      <c r="G402" s="8" t="e">
        <f>IF(OR(ISNA(G$1),ISNA($A402)),NA(),'临-燃尽0'!AR403)</f>
        <v>#N/A</v>
      </c>
      <c r="H402" s="8" t="e">
        <f>IF(OR(ISNA(H$1),ISNA($A402)),NA(),'临-燃尽0'!AS403)</f>
        <v>#N/A</v>
      </c>
      <c r="I402" s="8" t="e">
        <f>IF(OR(ISNA(I$1),ISNA($A402)),NA(),'临-燃尽0'!AT403)</f>
        <v>#N/A</v>
      </c>
      <c r="J402" s="8" t="e">
        <f>IF(OR(ISNA(J$1),ISNA($A402)),NA(),'临-燃尽0'!AU403)</f>
        <v>#N/A</v>
      </c>
      <c r="K402" s="8" t="e">
        <f>IF(OR(ISNA(K$1),ISNA($A402)),NA(),'临-燃尽0'!AV403)</f>
        <v>#N/A</v>
      </c>
      <c r="L402" s="8" t="e">
        <f>IF(OR(ISNA(L$1),ISNA($A402)),NA(),'临-燃尽0'!AW403)</f>
        <v>#N/A</v>
      </c>
      <c r="M402" s="8" t="e">
        <f>IF(OR(ISNA(M$1),ISNA($A402)),NA(),'临-燃尽0'!AX403)</f>
        <v>#N/A</v>
      </c>
      <c r="N402" s="8" t="e">
        <f>IF(OR(ISNA(N$1),ISNA($A402)),NA(),'临-燃尽0'!AY403)</f>
        <v>#N/A</v>
      </c>
      <c r="O402" s="8" t="e">
        <f>IF(OR(ISNA(O$1),ISNA($A402)),NA(),'临-燃尽0'!AZ403)</f>
        <v>#N/A</v>
      </c>
      <c r="P402" s="8" t="e">
        <f>IF(OR(ISNA(P$1),ISNA($A402)),NA(),'临-燃尽0'!BA403)</f>
        <v>#N/A</v>
      </c>
      <c r="Q402" s="8" t="e">
        <f>IF(OR(ISNA(Q$1),ISNA($A402)),NA(),'临-燃尽0'!BB403)</f>
        <v>#N/A</v>
      </c>
      <c r="R402" s="8" t="e">
        <f>IF(OR(ISNA(R$1),ISNA($A402)),NA(),'临-燃尽0'!BC403)</f>
        <v>#N/A</v>
      </c>
      <c r="S402" s="8" t="e">
        <f>IF(OR(ISNA(S$1),ISNA($A402)),NA(),'临-燃尽0'!BD403)</f>
        <v>#N/A</v>
      </c>
      <c r="T402" s="8" t="e">
        <f>IF(OR(ISNA(T$1),ISNA($A402)),NA(),'临-燃尽0'!BE403)</f>
        <v>#N/A</v>
      </c>
      <c r="U402" s="8" t="e">
        <f>IF(OR(ISNA(U$1),ISNA($A402)),NA(),'临-燃尽0'!BF403)</f>
        <v>#N/A</v>
      </c>
      <c r="V402" s="8" t="e">
        <f>IF(OR(ISNA(V$1),ISNA($A402)),NA(),'临-燃尽0'!BG403)</f>
        <v>#N/A</v>
      </c>
      <c r="W402" s="8" t="e">
        <f>IF(OR(ISNA(W$1),ISNA($A402)),NA(),'临-燃尽0'!BH403)</f>
        <v>#N/A</v>
      </c>
      <c r="X402" s="8" t="e">
        <f>IF(OR(ISNA(X$1),ISNA($A402)),NA(),'临-燃尽0'!BI403)</f>
        <v>#N/A</v>
      </c>
      <c r="Y402" s="8" t="e">
        <f>IF(OR(ISNA(Y$1),ISNA($A402)),NA(),'临-燃尽0'!BJ403)</f>
        <v>#N/A</v>
      </c>
      <c r="Z402" s="8" t="e">
        <f>IF(OR(ISNA(Z$1),ISNA($A402)),NA(),'临-燃尽0'!BK403)</f>
        <v>#N/A</v>
      </c>
      <c r="AA402" s="8" t="e">
        <f>IF(OR(ISNA(AA$1),ISNA($A402)),NA(),'临-燃尽0'!BL403)</f>
        <v>#N/A</v>
      </c>
      <c r="AB402" s="8" t="e">
        <f>IF(OR(ISNA(AB$1),ISNA($A402)),NA(),'临-燃尽0'!BM403)</f>
        <v>#N/A</v>
      </c>
      <c r="AC402" s="8" t="e">
        <f>IF(OR(ISNA(AC$1),ISNA($A402)),NA(),'临-燃尽0'!BN403)</f>
        <v>#N/A</v>
      </c>
      <c r="AD402" s="8" t="e">
        <f>IF(OR(ISNA(AD$1),ISNA($A402)),NA(),'临-燃尽0'!BO403)</f>
        <v>#N/A</v>
      </c>
      <c r="AE402" s="8" t="e">
        <f>IF(OR(ISNA(AE$1),ISNA($A402)),NA(),'临-燃尽0'!BP403)</f>
        <v>#N/A</v>
      </c>
      <c r="AF402" s="8" t="e">
        <f>IF(OR(ISNA(AF$1),ISNA($A402)),NA(),'临-燃尽0'!BQ403)</f>
        <v>#N/A</v>
      </c>
      <c r="AG402" s="8" t="e">
        <f>IF(OR(ISNA(AG$1),ISNA($A402)),NA(),'临-燃尽0'!BR403)</f>
        <v>#N/A</v>
      </c>
      <c r="AH402" s="8" t="e">
        <f>IF(OR(ISNA(AH$1),ISNA($A402)),NA(),'临-燃尽0'!BS403)</f>
        <v>#N/A</v>
      </c>
      <c r="AI402" s="8" t="e">
        <f>IF(OR(ISNA(AI$1),ISNA($A402)),NA(),'临-燃尽0'!BT403)</f>
        <v>#N/A</v>
      </c>
      <c r="AJ402" s="8" t="e">
        <f>IF(OR(ISNA(AJ$1),ISNA($A402)),NA(),'临-燃尽0'!BU403)</f>
        <v>#N/A</v>
      </c>
      <c r="AK402" s="8" t="e">
        <f>IF(OR(ISNA(AK$1),ISNA($A402)),NA(),'临-燃尽0'!BV403)</f>
        <v>#N/A</v>
      </c>
      <c r="AL402" s="8" t="e">
        <f>IF(OR(ISNA(AL$1),ISNA($A402)),NA(),'临-燃尽0'!BW403)</f>
        <v>#N/A</v>
      </c>
      <c r="AM402" s="8" t="e">
        <f>IF(OR(ISNA(AM$1),ISNA($A402)),NA(),'临-燃尽0'!BX403)</f>
        <v>#N/A</v>
      </c>
      <c r="AN402" s="8" t="e">
        <f>IF(OR(ISNA(AN$1),ISNA($A402)),NA(),'临-燃尽0'!BY403)</f>
        <v>#N/A</v>
      </c>
      <c r="AO402" s="8" t="e">
        <f>IF(OR(ISNA(AO$1),ISNA($A402)),NA(),'临-燃尽0'!BZ403)</f>
        <v>#N/A</v>
      </c>
      <c r="AP402" s="8" t="e">
        <f>IF(OR(ISNA(AP$1),ISNA($A402)),NA(),'临-燃尽0'!CA403)</f>
        <v>#N/A</v>
      </c>
      <c r="AQ402" s="8" t="e">
        <f>IF(OR(ISNA(AQ$1),ISNA($A402)),NA(),'临-燃尽0'!CB403)</f>
        <v>#N/A</v>
      </c>
      <c r="AR402" s="8" t="e">
        <f>IF(OR(ISNA(AR$1),ISNA($A402)),NA(),'临-燃尽0'!CC403)</f>
        <v>#N/A</v>
      </c>
      <c r="AS402" s="8" t="e">
        <f>IF(OR(ISNA(AS$1),ISNA($A402)),NA(),'临-燃尽0'!CD403)</f>
        <v>#N/A</v>
      </c>
      <c r="AT402" s="8" t="e">
        <f>IF(OR(ISNA(AT$1),ISNA($A402)),NA(),'临-燃尽0'!CE403)</f>
        <v>#N/A</v>
      </c>
      <c r="AU402" s="8" t="e">
        <f>IF(OR(ISNA(AU$1),ISNA($A402)),NA(),'临-燃尽0'!CF403)</f>
        <v>#N/A</v>
      </c>
      <c r="AV402" s="8" t="e">
        <f>IF(OR(ISNA(AV$1),ISNA($A402)),NA(),'临-燃尽0'!CG403)</f>
        <v>#N/A</v>
      </c>
      <c r="AW402" s="8" t="e">
        <f>IF(OR(ISNA(AW$1),ISNA($A402)),NA(),'临-燃尽0'!CH403)</f>
        <v>#N/A</v>
      </c>
      <c r="AX402" s="8" t="e">
        <f>IF(OR(ISNA(AX$1),ISNA($A402)),NA(),'临-燃尽0'!CI403)</f>
        <v>#N/A</v>
      </c>
      <c r="AY402" s="8" t="e">
        <f>IF(OR(ISNA(AY$1),ISNA($A402)),NA(),'临-燃尽0'!CJ403)</f>
        <v>#N/A</v>
      </c>
      <c r="AZ402" s="8" t="e">
        <f>IF(OR(ISNA(AZ$1),ISNA($A402)),NA(),'临-燃尽0'!CK403)</f>
        <v>#N/A</v>
      </c>
    </row>
    <row r="403" spans="1:52">
      <c r="A403" s="8" t="e">
        <f>IF(OR('临-燃尽0'!AL404="",'临-燃尽0'!AL404="总计"),NA(),'临-燃尽0'!AL404)</f>
        <v>#N/A</v>
      </c>
      <c r="B403" s="8" t="e">
        <f>IF(ISNA($A403),NA(),'临-燃尽0'!AM404)</f>
        <v>#N/A</v>
      </c>
      <c r="C403" s="8" t="e">
        <f>IF(ISNA($A403),NA(),'临-燃尽0'!AN404)</f>
        <v>#N/A</v>
      </c>
      <c r="D403" s="8" t="e">
        <f>IF(ISNA($A403),NA(),'临-燃尽0'!AO404)</f>
        <v>#N/A</v>
      </c>
      <c r="E403" s="8" t="e">
        <f>IF(OR(ISNA(E$1),ISNA($A403)),NA(),'临-燃尽0'!AP404)</f>
        <v>#N/A</v>
      </c>
      <c r="F403" s="8" t="e">
        <f>IF(OR(ISNA(F$1),ISNA($A403)),NA(),'临-燃尽0'!AQ404)</f>
        <v>#N/A</v>
      </c>
      <c r="G403" s="8" t="e">
        <f>IF(OR(ISNA(G$1),ISNA($A403)),NA(),'临-燃尽0'!AR404)</f>
        <v>#N/A</v>
      </c>
      <c r="H403" s="8" t="e">
        <f>IF(OR(ISNA(H$1),ISNA($A403)),NA(),'临-燃尽0'!AS404)</f>
        <v>#N/A</v>
      </c>
      <c r="I403" s="8" t="e">
        <f>IF(OR(ISNA(I$1),ISNA($A403)),NA(),'临-燃尽0'!AT404)</f>
        <v>#N/A</v>
      </c>
      <c r="J403" s="8" t="e">
        <f>IF(OR(ISNA(J$1),ISNA($A403)),NA(),'临-燃尽0'!AU404)</f>
        <v>#N/A</v>
      </c>
      <c r="K403" s="8" t="e">
        <f>IF(OR(ISNA(K$1),ISNA($A403)),NA(),'临-燃尽0'!AV404)</f>
        <v>#N/A</v>
      </c>
      <c r="L403" s="8" t="e">
        <f>IF(OR(ISNA(L$1),ISNA($A403)),NA(),'临-燃尽0'!AW404)</f>
        <v>#N/A</v>
      </c>
      <c r="M403" s="8" t="e">
        <f>IF(OR(ISNA(M$1),ISNA($A403)),NA(),'临-燃尽0'!AX404)</f>
        <v>#N/A</v>
      </c>
      <c r="N403" s="8" t="e">
        <f>IF(OR(ISNA(N$1),ISNA($A403)),NA(),'临-燃尽0'!AY404)</f>
        <v>#N/A</v>
      </c>
      <c r="O403" s="8" t="e">
        <f>IF(OR(ISNA(O$1),ISNA($A403)),NA(),'临-燃尽0'!AZ404)</f>
        <v>#N/A</v>
      </c>
      <c r="P403" s="8" t="e">
        <f>IF(OR(ISNA(P$1),ISNA($A403)),NA(),'临-燃尽0'!BA404)</f>
        <v>#N/A</v>
      </c>
      <c r="Q403" s="8" t="e">
        <f>IF(OR(ISNA(Q$1),ISNA($A403)),NA(),'临-燃尽0'!BB404)</f>
        <v>#N/A</v>
      </c>
      <c r="R403" s="8" t="e">
        <f>IF(OR(ISNA(R$1),ISNA($A403)),NA(),'临-燃尽0'!BC404)</f>
        <v>#N/A</v>
      </c>
      <c r="S403" s="8" t="e">
        <f>IF(OR(ISNA(S$1),ISNA($A403)),NA(),'临-燃尽0'!BD404)</f>
        <v>#N/A</v>
      </c>
      <c r="T403" s="8" t="e">
        <f>IF(OR(ISNA(T$1),ISNA($A403)),NA(),'临-燃尽0'!BE404)</f>
        <v>#N/A</v>
      </c>
      <c r="U403" s="8" t="e">
        <f>IF(OR(ISNA(U$1),ISNA($A403)),NA(),'临-燃尽0'!BF404)</f>
        <v>#N/A</v>
      </c>
      <c r="V403" s="8" t="e">
        <f>IF(OR(ISNA(V$1),ISNA($A403)),NA(),'临-燃尽0'!BG404)</f>
        <v>#N/A</v>
      </c>
      <c r="W403" s="8" t="e">
        <f>IF(OR(ISNA(W$1),ISNA($A403)),NA(),'临-燃尽0'!BH404)</f>
        <v>#N/A</v>
      </c>
      <c r="X403" s="8" t="e">
        <f>IF(OR(ISNA(X$1),ISNA($A403)),NA(),'临-燃尽0'!BI404)</f>
        <v>#N/A</v>
      </c>
      <c r="Y403" s="8" t="e">
        <f>IF(OR(ISNA(Y$1),ISNA($A403)),NA(),'临-燃尽0'!BJ404)</f>
        <v>#N/A</v>
      </c>
      <c r="Z403" s="8" t="e">
        <f>IF(OR(ISNA(Z$1),ISNA($A403)),NA(),'临-燃尽0'!BK404)</f>
        <v>#N/A</v>
      </c>
      <c r="AA403" s="8" t="e">
        <f>IF(OR(ISNA(AA$1),ISNA($A403)),NA(),'临-燃尽0'!BL404)</f>
        <v>#N/A</v>
      </c>
      <c r="AB403" s="8" t="e">
        <f>IF(OR(ISNA(AB$1),ISNA($A403)),NA(),'临-燃尽0'!BM404)</f>
        <v>#N/A</v>
      </c>
      <c r="AC403" s="8" t="e">
        <f>IF(OR(ISNA(AC$1),ISNA($A403)),NA(),'临-燃尽0'!BN404)</f>
        <v>#N/A</v>
      </c>
      <c r="AD403" s="8" t="e">
        <f>IF(OR(ISNA(AD$1),ISNA($A403)),NA(),'临-燃尽0'!BO404)</f>
        <v>#N/A</v>
      </c>
      <c r="AE403" s="8" t="e">
        <f>IF(OR(ISNA(AE$1),ISNA($A403)),NA(),'临-燃尽0'!BP404)</f>
        <v>#N/A</v>
      </c>
      <c r="AF403" s="8" t="e">
        <f>IF(OR(ISNA(AF$1),ISNA($A403)),NA(),'临-燃尽0'!BQ404)</f>
        <v>#N/A</v>
      </c>
      <c r="AG403" s="8" t="e">
        <f>IF(OR(ISNA(AG$1),ISNA($A403)),NA(),'临-燃尽0'!BR404)</f>
        <v>#N/A</v>
      </c>
      <c r="AH403" s="8" t="e">
        <f>IF(OR(ISNA(AH$1),ISNA($A403)),NA(),'临-燃尽0'!BS404)</f>
        <v>#N/A</v>
      </c>
      <c r="AI403" s="8" t="e">
        <f>IF(OR(ISNA(AI$1),ISNA($A403)),NA(),'临-燃尽0'!BT404)</f>
        <v>#N/A</v>
      </c>
      <c r="AJ403" s="8" t="e">
        <f>IF(OR(ISNA(AJ$1),ISNA($A403)),NA(),'临-燃尽0'!BU404)</f>
        <v>#N/A</v>
      </c>
      <c r="AK403" s="8" t="e">
        <f>IF(OR(ISNA(AK$1),ISNA($A403)),NA(),'临-燃尽0'!BV404)</f>
        <v>#N/A</v>
      </c>
      <c r="AL403" s="8" t="e">
        <f>IF(OR(ISNA(AL$1),ISNA($A403)),NA(),'临-燃尽0'!BW404)</f>
        <v>#N/A</v>
      </c>
      <c r="AM403" s="8" t="e">
        <f>IF(OR(ISNA(AM$1),ISNA($A403)),NA(),'临-燃尽0'!BX404)</f>
        <v>#N/A</v>
      </c>
      <c r="AN403" s="8" t="e">
        <f>IF(OR(ISNA(AN$1),ISNA($A403)),NA(),'临-燃尽0'!BY404)</f>
        <v>#N/A</v>
      </c>
      <c r="AO403" s="8" t="e">
        <f>IF(OR(ISNA(AO$1),ISNA($A403)),NA(),'临-燃尽0'!BZ404)</f>
        <v>#N/A</v>
      </c>
      <c r="AP403" s="8" t="e">
        <f>IF(OR(ISNA(AP$1),ISNA($A403)),NA(),'临-燃尽0'!CA404)</f>
        <v>#N/A</v>
      </c>
      <c r="AQ403" s="8" t="e">
        <f>IF(OR(ISNA(AQ$1),ISNA($A403)),NA(),'临-燃尽0'!CB404)</f>
        <v>#N/A</v>
      </c>
      <c r="AR403" s="8" t="e">
        <f>IF(OR(ISNA(AR$1),ISNA($A403)),NA(),'临-燃尽0'!CC404)</f>
        <v>#N/A</v>
      </c>
      <c r="AS403" s="8" t="e">
        <f>IF(OR(ISNA(AS$1),ISNA($A403)),NA(),'临-燃尽0'!CD404)</f>
        <v>#N/A</v>
      </c>
      <c r="AT403" s="8" t="e">
        <f>IF(OR(ISNA(AT$1),ISNA($A403)),NA(),'临-燃尽0'!CE404)</f>
        <v>#N/A</v>
      </c>
      <c r="AU403" s="8" t="e">
        <f>IF(OR(ISNA(AU$1),ISNA($A403)),NA(),'临-燃尽0'!CF404)</f>
        <v>#N/A</v>
      </c>
      <c r="AV403" s="8" t="e">
        <f>IF(OR(ISNA(AV$1),ISNA($A403)),NA(),'临-燃尽0'!CG404)</f>
        <v>#N/A</v>
      </c>
      <c r="AW403" s="8" t="e">
        <f>IF(OR(ISNA(AW$1),ISNA($A403)),NA(),'临-燃尽0'!CH404)</f>
        <v>#N/A</v>
      </c>
      <c r="AX403" s="8" t="e">
        <f>IF(OR(ISNA(AX$1),ISNA($A403)),NA(),'临-燃尽0'!CI404)</f>
        <v>#N/A</v>
      </c>
      <c r="AY403" s="8" t="e">
        <f>IF(OR(ISNA(AY$1),ISNA($A403)),NA(),'临-燃尽0'!CJ404)</f>
        <v>#N/A</v>
      </c>
      <c r="AZ403" s="8" t="e">
        <f>IF(OR(ISNA(AZ$1),ISNA($A403)),NA(),'临-燃尽0'!CK404)</f>
        <v>#N/A</v>
      </c>
    </row>
    <row r="404" spans="1:52">
      <c r="A404" s="8" t="e">
        <f>IF(OR('临-燃尽0'!AL405="",'临-燃尽0'!AL405="总计"),NA(),'临-燃尽0'!AL405)</f>
        <v>#N/A</v>
      </c>
      <c r="B404" s="8" t="e">
        <f>IF(ISNA($A404),NA(),'临-燃尽0'!AM405)</f>
        <v>#N/A</v>
      </c>
      <c r="C404" s="8" t="e">
        <f>IF(ISNA($A404),NA(),'临-燃尽0'!AN405)</f>
        <v>#N/A</v>
      </c>
      <c r="D404" s="8" t="e">
        <f>IF(ISNA($A404),NA(),'临-燃尽0'!AO405)</f>
        <v>#N/A</v>
      </c>
      <c r="E404" s="8" t="e">
        <f>IF(OR(ISNA(E$1),ISNA($A404)),NA(),'临-燃尽0'!AP405)</f>
        <v>#N/A</v>
      </c>
      <c r="F404" s="8" t="e">
        <f>IF(OR(ISNA(F$1),ISNA($A404)),NA(),'临-燃尽0'!AQ405)</f>
        <v>#N/A</v>
      </c>
      <c r="G404" s="8" t="e">
        <f>IF(OR(ISNA(G$1),ISNA($A404)),NA(),'临-燃尽0'!AR405)</f>
        <v>#N/A</v>
      </c>
      <c r="H404" s="8" t="e">
        <f>IF(OR(ISNA(H$1),ISNA($A404)),NA(),'临-燃尽0'!AS405)</f>
        <v>#N/A</v>
      </c>
      <c r="I404" s="8" t="e">
        <f>IF(OR(ISNA(I$1),ISNA($A404)),NA(),'临-燃尽0'!AT405)</f>
        <v>#N/A</v>
      </c>
      <c r="J404" s="8" t="e">
        <f>IF(OR(ISNA(J$1),ISNA($A404)),NA(),'临-燃尽0'!AU405)</f>
        <v>#N/A</v>
      </c>
      <c r="K404" s="8" t="e">
        <f>IF(OR(ISNA(K$1),ISNA($A404)),NA(),'临-燃尽0'!AV405)</f>
        <v>#N/A</v>
      </c>
      <c r="L404" s="8" t="e">
        <f>IF(OR(ISNA(L$1),ISNA($A404)),NA(),'临-燃尽0'!AW405)</f>
        <v>#N/A</v>
      </c>
      <c r="M404" s="8" t="e">
        <f>IF(OR(ISNA(M$1),ISNA($A404)),NA(),'临-燃尽0'!AX405)</f>
        <v>#N/A</v>
      </c>
      <c r="N404" s="8" t="e">
        <f>IF(OR(ISNA(N$1),ISNA($A404)),NA(),'临-燃尽0'!AY405)</f>
        <v>#N/A</v>
      </c>
      <c r="O404" s="8" t="e">
        <f>IF(OR(ISNA(O$1),ISNA($A404)),NA(),'临-燃尽0'!AZ405)</f>
        <v>#N/A</v>
      </c>
      <c r="P404" s="8" t="e">
        <f>IF(OR(ISNA(P$1),ISNA($A404)),NA(),'临-燃尽0'!BA405)</f>
        <v>#N/A</v>
      </c>
      <c r="Q404" s="8" t="e">
        <f>IF(OR(ISNA(Q$1),ISNA($A404)),NA(),'临-燃尽0'!BB405)</f>
        <v>#N/A</v>
      </c>
      <c r="R404" s="8" t="e">
        <f>IF(OR(ISNA(R$1),ISNA($A404)),NA(),'临-燃尽0'!BC405)</f>
        <v>#N/A</v>
      </c>
      <c r="S404" s="8" t="e">
        <f>IF(OR(ISNA(S$1),ISNA($A404)),NA(),'临-燃尽0'!BD405)</f>
        <v>#N/A</v>
      </c>
      <c r="T404" s="8" t="e">
        <f>IF(OR(ISNA(T$1),ISNA($A404)),NA(),'临-燃尽0'!BE405)</f>
        <v>#N/A</v>
      </c>
      <c r="U404" s="8" t="e">
        <f>IF(OR(ISNA(U$1),ISNA($A404)),NA(),'临-燃尽0'!BF405)</f>
        <v>#N/A</v>
      </c>
      <c r="V404" s="8" t="e">
        <f>IF(OR(ISNA(V$1),ISNA($A404)),NA(),'临-燃尽0'!BG405)</f>
        <v>#N/A</v>
      </c>
      <c r="W404" s="8" t="e">
        <f>IF(OR(ISNA(W$1),ISNA($A404)),NA(),'临-燃尽0'!BH405)</f>
        <v>#N/A</v>
      </c>
      <c r="X404" s="8" t="e">
        <f>IF(OR(ISNA(X$1),ISNA($A404)),NA(),'临-燃尽0'!BI405)</f>
        <v>#N/A</v>
      </c>
      <c r="Y404" s="8" t="e">
        <f>IF(OR(ISNA(Y$1),ISNA($A404)),NA(),'临-燃尽0'!BJ405)</f>
        <v>#N/A</v>
      </c>
      <c r="Z404" s="8" t="e">
        <f>IF(OR(ISNA(Z$1),ISNA($A404)),NA(),'临-燃尽0'!BK405)</f>
        <v>#N/A</v>
      </c>
      <c r="AA404" s="8" t="e">
        <f>IF(OR(ISNA(AA$1),ISNA($A404)),NA(),'临-燃尽0'!BL405)</f>
        <v>#N/A</v>
      </c>
      <c r="AB404" s="8" t="e">
        <f>IF(OR(ISNA(AB$1),ISNA($A404)),NA(),'临-燃尽0'!BM405)</f>
        <v>#N/A</v>
      </c>
      <c r="AC404" s="8" t="e">
        <f>IF(OR(ISNA(AC$1),ISNA($A404)),NA(),'临-燃尽0'!BN405)</f>
        <v>#N/A</v>
      </c>
      <c r="AD404" s="8" t="e">
        <f>IF(OR(ISNA(AD$1),ISNA($A404)),NA(),'临-燃尽0'!BO405)</f>
        <v>#N/A</v>
      </c>
      <c r="AE404" s="8" t="e">
        <f>IF(OR(ISNA(AE$1),ISNA($A404)),NA(),'临-燃尽0'!BP405)</f>
        <v>#N/A</v>
      </c>
      <c r="AF404" s="8" t="e">
        <f>IF(OR(ISNA(AF$1),ISNA($A404)),NA(),'临-燃尽0'!BQ405)</f>
        <v>#N/A</v>
      </c>
      <c r="AG404" s="8" t="e">
        <f>IF(OR(ISNA(AG$1),ISNA($A404)),NA(),'临-燃尽0'!BR405)</f>
        <v>#N/A</v>
      </c>
      <c r="AH404" s="8" t="e">
        <f>IF(OR(ISNA(AH$1),ISNA($A404)),NA(),'临-燃尽0'!BS405)</f>
        <v>#N/A</v>
      </c>
      <c r="AI404" s="8" t="e">
        <f>IF(OR(ISNA(AI$1),ISNA($A404)),NA(),'临-燃尽0'!BT405)</f>
        <v>#N/A</v>
      </c>
      <c r="AJ404" s="8" t="e">
        <f>IF(OR(ISNA(AJ$1),ISNA($A404)),NA(),'临-燃尽0'!BU405)</f>
        <v>#N/A</v>
      </c>
      <c r="AK404" s="8" t="e">
        <f>IF(OR(ISNA(AK$1),ISNA($A404)),NA(),'临-燃尽0'!BV405)</f>
        <v>#N/A</v>
      </c>
      <c r="AL404" s="8" t="e">
        <f>IF(OR(ISNA(AL$1),ISNA($A404)),NA(),'临-燃尽0'!BW405)</f>
        <v>#N/A</v>
      </c>
      <c r="AM404" s="8" t="e">
        <f>IF(OR(ISNA(AM$1),ISNA($A404)),NA(),'临-燃尽0'!BX405)</f>
        <v>#N/A</v>
      </c>
      <c r="AN404" s="8" t="e">
        <f>IF(OR(ISNA(AN$1),ISNA($A404)),NA(),'临-燃尽0'!BY405)</f>
        <v>#N/A</v>
      </c>
      <c r="AO404" s="8" t="e">
        <f>IF(OR(ISNA(AO$1),ISNA($A404)),NA(),'临-燃尽0'!BZ405)</f>
        <v>#N/A</v>
      </c>
      <c r="AP404" s="8" t="e">
        <f>IF(OR(ISNA(AP$1),ISNA($A404)),NA(),'临-燃尽0'!CA405)</f>
        <v>#N/A</v>
      </c>
      <c r="AQ404" s="8" t="e">
        <f>IF(OR(ISNA(AQ$1),ISNA($A404)),NA(),'临-燃尽0'!CB405)</f>
        <v>#N/A</v>
      </c>
      <c r="AR404" s="8" t="e">
        <f>IF(OR(ISNA(AR$1),ISNA($A404)),NA(),'临-燃尽0'!CC405)</f>
        <v>#N/A</v>
      </c>
      <c r="AS404" s="8" t="e">
        <f>IF(OR(ISNA(AS$1),ISNA($A404)),NA(),'临-燃尽0'!CD405)</f>
        <v>#N/A</v>
      </c>
      <c r="AT404" s="8" t="e">
        <f>IF(OR(ISNA(AT$1),ISNA($A404)),NA(),'临-燃尽0'!CE405)</f>
        <v>#N/A</v>
      </c>
      <c r="AU404" s="8" t="e">
        <f>IF(OR(ISNA(AU$1),ISNA($A404)),NA(),'临-燃尽0'!CF405)</f>
        <v>#N/A</v>
      </c>
      <c r="AV404" s="8" t="e">
        <f>IF(OR(ISNA(AV$1),ISNA($A404)),NA(),'临-燃尽0'!CG405)</f>
        <v>#N/A</v>
      </c>
      <c r="AW404" s="8" t="e">
        <f>IF(OR(ISNA(AW$1),ISNA($A404)),NA(),'临-燃尽0'!CH405)</f>
        <v>#N/A</v>
      </c>
      <c r="AX404" s="8" t="e">
        <f>IF(OR(ISNA(AX$1),ISNA($A404)),NA(),'临-燃尽0'!CI405)</f>
        <v>#N/A</v>
      </c>
      <c r="AY404" s="8" t="e">
        <f>IF(OR(ISNA(AY$1),ISNA($A404)),NA(),'临-燃尽0'!CJ405)</f>
        <v>#N/A</v>
      </c>
      <c r="AZ404" s="8" t="e">
        <f>IF(OR(ISNA(AZ$1),ISNA($A404)),NA(),'临-燃尽0'!CK405)</f>
        <v>#N/A</v>
      </c>
    </row>
    <row r="405" spans="1:52">
      <c r="A405" s="8" t="e">
        <f>IF(OR('临-燃尽0'!AL406="",'临-燃尽0'!AL406="总计"),NA(),'临-燃尽0'!AL406)</f>
        <v>#N/A</v>
      </c>
      <c r="B405" s="8" t="e">
        <f>IF(ISNA($A405),NA(),'临-燃尽0'!AM406)</f>
        <v>#N/A</v>
      </c>
      <c r="C405" s="8" t="e">
        <f>IF(ISNA($A405),NA(),'临-燃尽0'!AN406)</f>
        <v>#N/A</v>
      </c>
      <c r="D405" s="8" t="e">
        <f>IF(ISNA($A405),NA(),'临-燃尽0'!AO406)</f>
        <v>#N/A</v>
      </c>
      <c r="E405" s="8" t="e">
        <f>IF(OR(ISNA(E$1),ISNA($A405)),NA(),'临-燃尽0'!AP406)</f>
        <v>#N/A</v>
      </c>
      <c r="F405" s="8" t="e">
        <f>IF(OR(ISNA(F$1),ISNA($A405)),NA(),'临-燃尽0'!AQ406)</f>
        <v>#N/A</v>
      </c>
      <c r="G405" s="8" t="e">
        <f>IF(OR(ISNA(G$1),ISNA($A405)),NA(),'临-燃尽0'!AR406)</f>
        <v>#N/A</v>
      </c>
      <c r="H405" s="8" t="e">
        <f>IF(OR(ISNA(H$1),ISNA($A405)),NA(),'临-燃尽0'!AS406)</f>
        <v>#N/A</v>
      </c>
      <c r="I405" s="8" t="e">
        <f>IF(OR(ISNA(I$1),ISNA($A405)),NA(),'临-燃尽0'!AT406)</f>
        <v>#N/A</v>
      </c>
      <c r="J405" s="8" t="e">
        <f>IF(OR(ISNA(J$1),ISNA($A405)),NA(),'临-燃尽0'!AU406)</f>
        <v>#N/A</v>
      </c>
      <c r="K405" s="8" t="e">
        <f>IF(OR(ISNA(K$1),ISNA($A405)),NA(),'临-燃尽0'!AV406)</f>
        <v>#N/A</v>
      </c>
      <c r="L405" s="8" t="e">
        <f>IF(OR(ISNA(L$1),ISNA($A405)),NA(),'临-燃尽0'!AW406)</f>
        <v>#N/A</v>
      </c>
      <c r="M405" s="8" t="e">
        <f>IF(OR(ISNA(M$1),ISNA($A405)),NA(),'临-燃尽0'!AX406)</f>
        <v>#N/A</v>
      </c>
      <c r="N405" s="8" t="e">
        <f>IF(OR(ISNA(N$1),ISNA($A405)),NA(),'临-燃尽0'!AY406)</f>
        <v>#N/A</v>
      </c>
      <c r="O405" s="8" t="e">
        <f>IF(OR(ISNA(O$1),ISNA($A405)),NA(),'临-燃尽0'!AZ406)</f>
        <v>#N/A</v>
      </c>
      <c r="P405" s="8" t="e">
        <f>IF(OR(ISNA(P$1),ISNA($A405)),NA(),'临-燃尽0'!BA406)</f>
        <v>#N/A</v>
      </c>
      <c r="Q405" s="8" t="e">
        <f>IF(OR(ISNA(Q$1),ISNA($A405)),NA(),'临-燃尽0'!BB406)</f>
        <v>#N/A</v>
      </c>
      <c r="R405" s="8" t="e">
        <f>IF(OR(ISNA(R$1),ISNA($A405)),NA(),'临-燃尽0'!BC406)</f>
        <v>#N/A</v>
      </c>
      <c r="S405" s="8" t="e">
        <f>IF(OR(ISNA(S$1),ISNA($A405)),NA(),'临-燃尽0'!BD406)</f>
        <v>#N/A</v>
      </c>
      <c r="T405" s="8" t="e">
        <f>IF(OR(ISNA(T$1),ISNA($A405)),NA(),'临-燃尽0'!BE406)</f>
        <v>#N/A</v>
      </c>
      <c r="U405" s="8" t="e">
        <f>IF(OR(ISNA(U$1),ISNA($A405)),NA(),'临-燃尽0'!BF406)</f>
        <v>#N/A</v>
      </c>
      <c r="V405" s="8" t="e">
        <f>IF(OR(ISNA(V$1),ISNA($A405)),NA(),'临-燃尽0'!BG406)</f>
        <v>#N/A</v>
      </c>
      <c r="W405" s="8" t="e">
        <f>IF(OR(ISNA(W$1),ISNA($A405)),NA(),'临-燃尽0'!BH406)</f>
        <v>#N/A</v>
      </c>
      <c r="X405" s="8" t="e">
        <f>IF(OR(ISNA(X$1),ISNA($A405)),NA(),'临-燃尽0'!BI406)</f>
        <v>#N/A</v>
      </c>
      <c r="Y405" s="8" t="e">
        <f>IF(OR(ISNA(Y$1),ISNA($A405)),NA(),'临-燃尽0'!BJ406)</f>
        <v>#N/A</v>
      </c>
      <c r="Z405" s="8" t="e">
        <f>IF(OR(ISNA(Z$1),ISNA($A405)),NA(),'临-燃尽0'!BK406)</f>
        <v>#N/A</v>
      </c>
      <c r="AA405" s="8" t="e">
        <f>IF(OR(ISNA(AA$1),ISNA($A405)),NA(),'临-燃尽0'!BL406)</f>
        <v>#N/A</v>
      </c>
      <c r="AB405" s="8" t="e">
        <f>IF(OR(ISNA(AB$1),ISNA($A405)),NA(),'临-燃尽0'!BM406)</f>
        <v>#N/A</v>
      </c>
      <c r="AC405" s="8" t="e">
        <f>IF(OR(ISNA(AC$1),ISNA($A405)),NA(),'临-燃尽0'!BN406)</f>
        <v>#N/A</v>
      </c>
      <c r="AD405" s="8" t="e">
        <f>IF(OR(ISNA(AD$1),ISNA($A405)),NA(),'临-燃尽0'!BO406)</f>
        <v>#N/A</v>
      </c>
      <c r="AE405" s="8" t="e">
        <f>IF(OR(ISNA(AE$1),ISNA($A405)),NA(),'临-燃尽0'!BP406)</f>
        <v>#N/A</v>
      </c>
      <c r="AF405" s="8" t="e">
        <f>IF(OR(ISNA(AF$1),ISNA($A405)),NA(),'临-燃尽0'!BQ406)</f>
        <v>#N/A</v>
      </c>
      <c r="AG405" s="8" t="e">
        <f>IF(OR(ISNA(AG$1),ISNA($A405)),NA(),'临-燃尽0'!BR406)</f>
        <v>#N/A</v>
      </c>
      <c r="AH405" s="8" t="e">
        <f>IF(OR(ISNA(AH$1),ISNA($A405)),NA(),'临-燃尽0'!BS406)</f>
        <v>#N/A</v>
      </c>
      <c r="AI405" s="8" t="e">
        <f>IF(OR(ISNA(AI$1),ISNA($A405)),NA(),'临-燃尽0'!BT406)</f>
        <v>#N/A</v>
      </c>
      <c r="AJ405" s="8" t="e">
        <f>IF(OR(ISNA(AJ$1),ISNA($A405)),NA(),'临-燃尽0'!BU406)</f>
        <v>#N/A</v>
      </c>
      <c r="AK405" s="8" t="e">
        <f>IF(OR(ISNA(AK$1),ISNA($A405)),NA(),'临-燃尽0'!BV406)</f>
        <v>#N/A</v>
      </c>
      <c r="AL405" s="8" t="e">
        <f>IF(OR(ISNA(AL$1),ISNA($A405)),NA(),'临-燃尽0'!BW406)</f>
        <v>#N/A</v>
      </c>
      <c r="AM405" s="8" t="e">
        <f>IF(OR(ISNA(AM$1),ISNA($A405)),NA(),'临-燃尽0'!BX406)</f>
        <v>#N/A</v>
      </c>
      <c r="AN405" s="8" t="e">
        <f>IF(OR(ISNA(AN$1),ISNA($A405)),NA(),'临-燃尽0'!BY406)</f>
        <v>#N/A</v>
      </c>
      <c r="AO405" s="8" t="e">
        <f>IF(OR(ISNA(AO$1),ISNA($A405)),NA(),'临-燃尽0'!BZ406)</f>
        <v>#N/A</v>
      </c>
      <c r="AP405" s="8" t="e">
        <f>IF(OR(ISNA(AP$1),ISNA($A405)),NA(),'临-燃尽0'!CA406)</f>
        <v>#N/A</v>
      </c>
      <c r="AQ405" s="8" t="e">
        <f>IF(OR(ISNA(AQ$1),ISNA($A405)),NA(),'临-燃尽0'!CB406)</f>
        <v>#N/A</v>
      </c>
      <c r="AR405" s="8" t="e">
        <f>IF(OR(ISNA(AR$1),ISNA($A405)),NA(),'临-燃尽0'!CC406)</f>
        <v>#N/A</v>
      </c>
      <c r="AS405" s="8" t="e">
        <f>IF(OR(ISNA(AS$1),ISNA($A405)),NA(),'临-燃尽0'!CD406)</f>
        <v>#N/A</v>
      </c>
      <c r="AT405" s="8" t="e">
        <f>IF(OR(ISNA(AT$1),ISNA($A405)),NA(),'临-燃尽0'!CE406)</f>
        <v>#N/A</v>
      </c>
      <c r="AU405" s="8" t="e">
        <f>IF(OR(ISNA(AU$1),ISNA($A405)),NA(),'临-燃尽0'!CF406)</f>
        <v>#N/A</v>
      </c>
      <c r="AV405" s="8" t="e">
        <f>IF(OR(ISNA(AV$1),ISNA($A405)),NA(),'临-燃尽0'!CG406)</f>
        <v>#N/A</v>
      </c>
      <c r="AW405" s="8" t="e">
        <f>IF(OR(ISNA(AW$1),ISNA($A405)),NA(),'临-燃尽0'!CH406)</f>
        <v>#N/A</v>
      </c>
      <c r="AX405" s="8" t="e">
        <f>IF(OR(ISNA(AX$1),ISNA($A405)),NA(),'临-燃尽0'!CI406)</f>
        <v>#N/A</v>
      </c>
      <c r="AY405" s="8" t="e">
        <f>IF(OR(ISNA(AY$1),ISNA($A405)),NA(),'临-燃尽0'!CJ406)</f>
        <v>#N/A</v>
      </c>
      <c r="AZ405" s="8" t="e">
        <f>IF(OR(ISNA(AZ$1),ISNA($A405)),NA(),'临-燃尽0'!CK406)</f>
        <v>#N/A</v>
      </c>
    </row>
    <row r="406" spans="1:52">
      <c r="A406" s="8" t="e">
        <f>IF(OR('临-燃尽0'!AL407="",'临-燃尽0'!AL407="总计"),NA(),'临-燃尽0'!AL407)</f>
        <v>#N/A</v>
      </c>
      <c r="B406" s="8" t="e">
        <f>IF(ISNA($A406),NA(),'临-燃尽0'!AM407)</f>
        <v>#N/A</v>
      </c>
      <c r="C406" s="8" t="e">
        <f>IF(ISNA($A406),NA(),'临-燃尽0'!AN407)</f>
        <v>#N/A</v>
      </c>
      <c r="D406" s="8" t="e">
        <f>IF(ISNA($A406),NA(),'临-燃尽0'!AO407)</f>
        <v>#N/A</v>
      </c>
      <c r="E406" s="8" t="e">
        <f>IF(OR(ISNA(E$1),ISNA($A406)),NA(),'临-燃尽0'!AP407)</f>
        <v>#N/A</v>
      </c>
      <c r="F406" s="8" t="e">
        <f>IF(OR(ISNA(F$1),ISNA($A406)),NA(),'临-燃尽0'!AQ407)</f>
        <v>#N/A</v>
      </c>
      <c r="G406" s="8" t="e">
        <f>IF(OR(ISNA(G$1),ISNA($A406)),NA(),'临-燃尽0'!AR407)</f>
        <v>#N/A</v>
      </c>
      <c r="H406" s="8" t="e">
        <f>IF(OR(ISNA(H$1),ISNA($A406)),NA(),'临-燃尽0'!AS407)</f>
        <v>#N/A</v>
      </c>
      <c r="I406" s="8" t="e">
        <f>IF(OR(ISNA(I$1),ISNA($A406)),NA(),'临-燃尽0'!AT407)</f>
        <v>#N/A</v>
      </c>
      <c r="J406" s="8" t="e">
        <f>IF(OR(ISNA(J$1),ISNA($A406)),NA(),'临-燃尽0'!AU407)</f>
        <v>#N/A</v>
      </c>
      <c r="K406" s="8" t="e">
        <f>IF(OR(ISNA(K$1),ISNA($A406)),NA(),'临-燃尽0'!AV407)</f>
        <v>#N/A</v>
      </c>
      <c r="L406" s="8" t="e">
        <f>IF(OR(ISNA(L$1),ISNA($A406)),NA(),'临-燃尽0'!AW407)</f>
        <v>#N/A</v>
      </c>
      <c r="M406" s="8" t="e">
        <f>IF(OR(ISNA(M$1),ISNA($A406)),NA(),'临-燃尽0'!AX407)</f>
        <v>#N/A</v>
      </c>
      <c r="N406" s="8" t="e">
        <f>IF(OR(ISNA(N$1),ISNA($A406)),NA(),'临-燃尽0'!AY407)</f>
        <v>#N/A</v>
      </c>
      <c r="O406" s="8" t="e">
        <f>IF(OR(ISNA(O$1),ISNA($A406)),NA(),'临-燃尽0'!AZ407)</f>
        <v>#N/A</v>
      </c>
      <c r="P406" s="8" t="e">
        <f>IF(OR(ISNA(P$1),ISNA($A406)),NA(),'临-燃尽0'!BA407)</f>
        <v>#N/A</v>
      </c>
      <c r="Q406" s="8" t="e">
        <f>IF(OR(ISNA(Q$1),ISNA($A406)),NA(),'临-燃尽0'!BB407)</f>
        <v>#N/A</v>
      </c>
      <c r="R406" s="8" t="e">
        <f>IF(OR(ISNA(R$1),ISNA($A406)),NA(),'临-燃尽0'!BC407)</f>
        <v>#N/A</v>
      </c>
      <c r="S406" s="8" t="e">
        <f>IF(OR(ISNA(S$1),ISNA($A406)),NA(),'临-燃尽0'!BD407)</f>
        <v>#N/A</v>
      </c>
      <c r="T406" s="8" t="e">
        <f>IF(OR(ISNA(T$1),ISNA($A406)),NA(),'临-燃尽0'!BE407)</f>
        <v>#N/A</v>
      </c>
      <c r="U406" s="8" t="e">
        <f>IF(OR(ISNA(U$1),ISNA($A406)),NA(),'临-燃尽0'!BF407)</f>
        <v>#N/A</v>
      </c>
      <c r="V406" s="8" t="e">
        <f>IF(OR(ISNA(V$1),ISNA($A406)),NA(),'临-燃尽0'!BG407)</f>
        <v>#N/A</v>
      </c>
      <c r="W406" s="8" t="e">
        <f>IF(OR(ISNA(W$1),ISNA($A406)),NA(),'临-燃尽0'!BH407)</f>
        <v>#N/A</v>
      </c>
      <c r="X406" s="8" t="e">
        <f>IF(OR(ISNA(X$1),ISNA($A406)),NA(),'临-燃尽0'!BI407)</f>
        <v>#N/A</v>
      </c>
      <c r="Y406" s="8" t="e">
        <f>IF(OR(ISNA(Y$1),ISNA($A406)),NA(),'临-燃尽0'!BJ407)</f>
        <v>#N/A</v>
      </c>
      <c r="Z406" s="8" t="e">
        <f>IF(OR(ISNA(Z$1),ISNA($A406)),NA(),'临-燃尽0'!BK407)</f>
        <v>#N/A</v>
      </c>
      <c r="AA406" s="8" t="e">
        <f>IF(OR(ISNA(AA$1),ISNA($A406)),NA(),'临-燃尽0'!BL407)</f>
        <v>#N/A</v>
      </c>
      <c r="AB406" s="8" t="e">
        <f>IF(OR(ISNA(AB$1),ISNA($A406)),NA(),'临-燃尽0'!BM407)</f>
        <v>#N/A</v>
      </c>
      <c r="AC406" s="8" t="e">
        <f>IF(OR(ISNA(AC$1),ISNA($A406)),NA(),'临-燃尽0'!BN407)</f>
        <v>#N/A</v>
      </c>
      <c r="AD406" s="8" t="e">
        <f>IF(OR(ISNA(AD$1),ISNA($A406)),NA(),'临-燃尽0'!BO407)</f>
        <v>#N/A</v>
      </c>
      <c r="AE406" s="8" t="e">
        <f>IF(OR(ISNA(AE$1),ISNA($A406)),NA(),'临-燃尽0'!BP407)</f>
        <v>#N/A</v>
      </c>
      <c r="AF406" s="8" t="e">
        <f>IF(OR(ISNA(AF$1),ISNA($A406)),NA(),'临-燃尽0'!BQ407)</f>
        <v>#N/A</v>
      </c>
      <c r="AG406" s="8" t="e">
        <f>IF(OR(ISNA(AG$1),ISNA($A406)),NA(),'临-燃尽0'!BR407)</f>
        <v>#N/A</v>
      </c>
      <c r="AH406" s="8" t="e">
        <f>IF(OR(ISNA(AH$1),ISNA($A406)),NA(),'临-燃尽0'!BS407)</f>
        <v>#N/A</v>
      </c>
      <c r="AI406" s="8" t="e">
        <f>IF(OR(ISNA(AI$1),ISNA($A406)),NA(),'临-燃尽0'!BT407)</f>
        <v>#N/A</v>
      </c>
      <c r="AJ406" s="8" t="e">
        <f>IF(OR(ISNA(AJ$1),ISNA($A406)),NA(),'临-燃尽0'!BU407)</f>
        <v>#N/A</v>
      </c>
      <c r="AK406" s="8" t="e">
        <f>IF(OR(ISNA(AK$1),ISNA($A406)),NA(),'临-燃尽0'!BV407)</f>
        <v>#N/A</v>
      </c>
      <c r="AL406" s="8" t="e">
        <f>IF(OR(ISNA(AL$1),ISNA($A406)),NA(),'临-燃尽0'!BW407)</f>
        <v>#N/A</v>
      </c>
      <c r="AM406" s="8" t="e">
        <f>IF(OR(ISNA(AM$1),ISNA($A406)),NA(),'临-燃尽0'!BX407)</f>
        <v>#N/A</v>
      </c>
      <c r="AN406" s="8" t="e">
        <f>IF(OR(ISNA(AN$1),ISNA($A406)),NA(),'临-燃尽0'!BY407)</f>
        <v>#N/A</v>
      </c>
      <c r="AO406" s="8" t="e">
        <f>IF(OR(ISNA(AO$1),ISNA($A406)),NA(),'临-燃尽0'!BZ407)</f>
        <v>#N/A</v>
      </c>
      <c r="AP406" s="8" t="e">
        <f>IF(OR(ISNA(AP$1),ISNA($A406)),NA(),'临-燃尽0'!CA407)</f>
        <v>#N/A</v>
      </c>
      <c r="AQ406" s="8" t="e">
        <f>IF(OR(ISNA(AQ$1),ISNA($A406)),NA(),'临-燃尽0'!CB407)</f>
        <v>#N/A</v>
      </c>
      <c r="AR406" s="8" t="e">
        <f>IF(OR(ISNA(AR$1),ISNA($A406)),NA(),'临-燃尽0'!CC407)</f>
        <v>#N/A</v>
      </c>
      <c r="AS406" s="8" t="e">
        <f>IF(OR(ISNA(AS$1),ISNA($A406)),NA(),'临-燃尽0'!CD407)</f>
        <v>#N/A</v>
      </c>
      <c r="AT406" s="8" t="e">
        <f>IF(OR(ISNA(AT$1),ISNA($A406)),NA(),'临-燃尽0'!CE407)</f>
        <v>#N/A</v>
      </c>
      <c r="AU406" s="8" t="e">
        <f>IF(OR(ISNA(AU$1),ISNA($A406)),NA(),'临-燃尽0'!CF407)</f>
        <v>#N/A</v>
      </c>
      <c r="AV406" s="8" t="e">
        <f>IF(OR(ISNA(AV$1),ISNA($A406)),NA(),'临-燃尽0'!CG407)</f>
        <v>#N/A</v>
      </c>
      <c r="AW406" s="8" t="e">
        <f>IF(OR(ISNA(AW$1),ISNA($A406)),NA(),'临-燃尽0'!CH407)</f>
        <v>#N/A</v>
      </c>
      <c r="AX406" s="8" t="e">
        <f>IF(OR(ISNA(AX$1),ISNA($A406)),NA(),'临-燃尽0'!CI407)</f>
        <v>#N/A</v>
      </c>
      <c r="AY406" s="8" t="e">
        <f>IF(OR(ISNA(AY$1),ISNA($A406)),NA(),'临-燃尽0'!CJ407)</f>
        <v>#N/A</v>
      </c>
      <c r="AZ406" s="8" t="e">
        <f>IF(OR(ISNA(AZ$1),ISNA($A406)),NA(),'临-燃尽0'!CK407)</f>
        <v>#N/A</v>
      </c>
    </row>
    <row r="407" spans="1:52">
      <c r="A407" s="8" t="e">
        <f>IF(OR('临-燃尽0'!AL408="",'临-燃尽0'!AL408="总计"),NA(),'临-燃尽0'!AL408)</f>
        <v>#N/A</v>
      </c>
      <c r="B407" s="8" t="e">
        <f>IF(ISNA($A407),NA(),'临-燃尽0'!AM408)</f>
        <v>#N/A</v>
      </c>
      <c r="C407" s="8" t="e">
        <f>IF(ISNA($A407),NA(),'临-燃尽0'!AN408)</f>
        <v>#N/A</v>
      </c>
      <c r="D407" s="8" t="e">
        <f>IF(ISNA($A407),NA(),'临-燃尽0'!AO408)</f>
        <v>#N/A</v>
      </c>
      <c r="E407" s="8" t="e">
        <f>IF(OR(ISNA(E$1),ISNA($A407)),NA(),'临-燃尽0'!AP408)</f>
        <v>#N/A</v>
      </c>
      <c r="F407" s="8" t="e">
        <f>IF(OR(ISNA(F$1),ISNA($A407)),NA(),'临-燃尽0'!AQ408)</f>
        <v>#N/A</v>
      </c>
      <c r="G407" s="8" t="e">
        <f>IF(OR(ISNA(G$1),ISNA($A407)),NA(),'临-燃尽0'!AR408)</f>
        <v>#N/A</v>
      </c>
      <c r="H407" s="8" t="e">
        <f>IF(OR(ISNA(H$1),ISNA($A407)),NA(),'临-燃尽0'!AS408)</f>
        <v>#N/A</v>
      </c>
      <c r="I407" s="8" t="e">
        <f>IF(OR(ISNA(I$1),ISNA($A407)),NA(),'临-燃尽0'!AT408)</f>
        <v>#N/A</v>
      </c>
      <c r="J407" s="8" t="e">
        <f>IF(OR(ISNA(J$1),ISNA($A407)),NA(),'临-燃尽0'!AU408)</f>
        <v>#N/A</v>
      </c>
      <c r="K407" s="8" t="e">
        <f>IF(OR(ISNA(K$1),ISNA($A407)),NA(),'临-燃尽0'!AV408)</f>
        <v>#N/A</v>
      </c>
      <c r="L407" s="8" t="e">
        <f>IF(OR(ISNA(L$1),ISNA($A407)),NA(),'临-燃尽0'!AW408)</f>
        <v>#N/A</v>
      </c>
      <c r="M407" s="8" t="e">
        <f>IF(OR(ISNA(M$1),ISNA($A407)),NA(),'临-燃尽0'!AX408)</f>
        <v>#N/A</v>
      </c>
      <c r="N407" s="8" t="e">
        <f>IF(OR(ISNA(N$1),ISNA($A407)),NA(),'临-燃尽0'!AY408)</f>
        <v>#N/A</v>
      </c>
      <c r="O407" s="8" t="e">
        <f>IF(OR(ISNA(O$1),ISNA($A407)),NA(),'临-燃尽0'!AZ408)</f>
        <v>#N/A</v>
      </c>
      <c r="P407" s="8" t="e">
        <f>IF(OR(ISNA(P$1),ISNA($A407)),NA(),'临-燃尽0'!BA408)</f>
        <v>#N/A</v>
      </c>
      <c r="Q407" s="8" t="e">
        <f>IF(OR(ISNA(Q$1),ISNA($A407)),NA(),'临-燃尽0'!BB408)</f>
        <v>#N/A</v>
      </c>
      <c r="R407" s="8" t="e">
        <f>IF(OR(ISNA(R$1),ISNA($A407)),NA(),'临-燃尽0'!BC408)</f>
        <v>#N/A</v>
      </c>
      <c r="S407" s="8" t="e">
        <f>IF(OR(ISNA(S$1),ISNA($A407)),NA(),'临-燃尽0'!BD408)</f>
        <v>#N/A</v>
      </c>
      <c r="T407" s="8" t="e">
        <f>IF(OR(ISNA(T$1),ISNA($A407)),NA(),'临-燃尽0'!BE408)</f>
        <v>#N/A</v>
      </c>
      <c r="U407" s="8" t="e">
        <f>IF(OR(ISNA(U$1),ISNA($A407)),NA(),'临-燃尽0'!BF408)</f>
        <v>#N/A</v>
      </c>
      <c r="V407" s="8" t="e">
        <f>IF(OR(ISNA(V$1),ISNA($A407)),NA(),'临-燃尽0'!BG408)</f>
        <v>#N/A</v>
      </c>
      <c r="W407" s="8" t="e">
        <f>IF(OR(ISNA(W$1),ISNA($A407)),NA(),'临-燃尽0'!BH408)</f>
        <v>#N/A</v>
      </c>
      <c r="X407" s="8" t="e">
        <f>IF(OR(ISNA(X$1),ISNA($A407)),NA(),'临-燃尽0'!BI408)</f>
        <v>#N/A</v>
      </c>
      <c r="Y407" s="8" t="e">
        <f>IF(OR(ISNA(Y$1),ISNA($A407)),NA(),'临-燃尽0'!BJ408)</f>
        <v>#N/A</v>
      </c>
      <c r="Z407" s="8" t="e">
        <f>IF(OR(ISNA(Z$1),ISNA($A407)),NA(),'临-燃尽0'!BK408)</f>
        <v>#N/A</v>
      </c>
      <c r="AA407" s="8" t="e">
        <f>IF(OR(ISNA(AA$1),ISNA($A407)),NA(),'临-燃尽0'!BL408)</f>
        <v>#N/A</v>
      </c>
      <c r="AB407" s="8" t="e">
        <f>IF(OR(ISNA(AB$1),ISNA($A407)),NA(),'临-燃尽0'!BM408)</f>
        <v>#N/A</v>
      </c>
      <c r="AC407" s="8" t="e">
        <f>IF(OR(ISNA(AC$1),ISNA($A407)),NA(),'临-燃尽0'!BN408)</f>
        <v>#N/A</v>
      </c>
      <c r="AD407" s="8" t="e">
        <f>IF(OR(ISNA(AD$1),ISNA($A407)),NA(),'临-燃尽0'!BO408)</f>
        <v>#N/A</v>
      </c>
      <c r="AE407" s="8" t="e">
        <f>IF(OR(ISNA(AE$1),ISNA($A407)),NA(),'临-燃尽0'!BP408)</f>
        <v>#N/A</v>
      </c>
      <c r="AF407" s="8" t="e">
        <f>IF(OR(ISNA(AF$1),ISNA($A407)),NA(),'临-燃尽0'!BQ408)</f>
        <v>#N/A</v>
      </c>
      <c r="AG407" s="8" t="e">
        <f>IF(OR(ISNA(AG$1),ISNA($A407)),NA(),'临-燃尽0'!BR408)</f>
        <v>#N/A</v>
      </c>
      <c r="AH407" s="8" t="e">
        <f>IF(OR(ISNA(AH$1),ISNA($A407)),NA(),'临-燃尽0'!BS408)</f>
        <v>#N/A</v>
      </c>
      <c r="AI407" s="8" t="e">
        <f>IF(OR(ISNA(AI$1),ISNA($A407)),NA(),'临-燃尽0'!BT408)</f>
        <v>#N/A</v>
      </c>
      <c r="AJ407" s="8" t="e">
        <f>IF(OR(ISNA(AJ$1),ISNA($A407)),NA(),'临-燃尽0'!BU408)</f>
        <v>#N/A</v>
      </c>
      <c r="AK407" s="8" t="e">
        <f>IF(OR(ISNA(AK$1),ISNA($A407)),NA(),'临-燃尽0'!BV408)</f>
        <v>#N/A</v>
      </c>
      <c r="AL407" s="8" t="e">
        <f>IF(OR(ISNA(AL$1),ISNA($A407)),NA(),'临-燃尽0'!BW408)</f>
        <v>#N/A</v>
      </c>
      <c r="AM407" s="8" t="e">
        <f>IF(OR(ISNA(AM$1),ISNA($A407)),NA(),'临-燃尽0'!BX408)</f>
        <v>#N/A</v>
      </c>
      <c r="AN407" s="8" t="e">
        <f>IF(OR(ISNA(AN$1),ISNA($A407)),NA(),'临-燃尽0'!BY408)</f>
        <v>#N/A</v>
      </c>
      <c r="AO407" s="8" t="e">
        <f>IF(OR(ISNA(AO$1),ISNA($A407)),NA(),'临-燃尽0'!BZ408)</f>
        <v>#N/A</v>
      </c>
      <c r="AP407" s="8" t="e">
        <f>IF(OR(ISNA(AP$1),ISNA($A407)),NA(),'临-燃尽0'!CA408)</f>
        <v>#N/A</v>
      </c>
      <c r="AQ407" s="8" t="e">
        <f>IF(OR(ISNA(AQ$1),ISNA($A407)),NA(),'临-燃尽0'!CB408)</f>
        <v>#N/A</v>
      </c>
      <c r="AR407" s="8" t="e">
        <f>IF(OR(ISNA(AR$1),ISNA($A407)),NA(),'临-燃尽0'!CC408)</f>
        <v>#N/A</v>
      </c>
      <c r="AS407" s="8" t="e">
        <f>IF(OR(ISNA(AS$1),ISNA($A407)),NA(),'临-燃尽0'!CD408)</f>
        <v>#N/A</v>
      </c>
      <c r="AT407" s="8" t="e">
        <f>IF(OR(ISNA(AT$1),ISNA($A407)),NA(),'临-燃尽0'!CE408)</f>
        <v>#N/A</v>
      </c>
      <c r="AU407" s="8" t="e">
        <f>IF(OR(ISNA(AU$1),ISNA($A407)),NA(),'临-燃尽0'!CF408)</f>
        <v>#N/A</v>
      </c>
      <c r="AV407" s="8" t="e">
        <f>IF(OR(ISNA(AV$1),ISNA($A407)),NA(),'临-燃尽0'!CG408)</f>
        <v>#N/A</v>
      </c>
      <c r="AW407" s="8" t="e">
        <f>IF(OR(ISNA(AW$1),ISNA($A407)),NA(),'临-燃尽0'!CH408)</f>
        <v>#N/A</v>
      </c>
      <c r="AX407" s="8" t="e">
        <f>IF(OR(ISNA(AX$1),ISNA($A407)),NA(),'临-燃尽0'!CI408)</f>
        <v>#N/A</v>
      </c>
      <c r="AY407" s="8" t="e">
        <f>IF(OR(ISNA(AY$1),ISNA($A407)),NA(),'临-燃尽0'!CJ408)</f>
        <v>#N/A</v>
      </c>
      <c r="AZ407" s="8" t="e">
        <f>IF(OR(ISNA(AZ$1),ISNA($A407)),NA(),'临-燃尽0'!CK408)</f>
        <v>#N/A</v>
      </c>
    </row>
    <row r="408" spans="1:52">
      <c r="A408" s="8" t="e">
        <f>IF(OR('临-燃尽0'!AL409="",'临-燃尽0'!AL409="总计"),NA(),'临-燃尽0'!AL409)</f>
        <v>#N/A</v>
      </c>
      <c r="B408" s="8" t="e">
        <f>IF(ISNA($A408),NA(),'临-燃尽0'!AM409)</f>
        <v>#N/A</v>
      </c>
      <c r="C408" s="8" t="e">
        <f>IF(ISNA($A408),NA(),'临-燃尽0'!AN409)</f>
        <v>#N/A</v>
      </c>
      <c r="D408" s="8" t="e">
        <f>IF(ISNA($A408),NA(),'临-燃尽0'!AO409)</f>
        <v>#N/A</v>
      </c>
      <c r="E408" s="8" t="e">
        <f>IF(OR(ISNA(E$1),ISNA($A408)),NA(),'临-燃尽0'!AP409)</f>
        <v>#N/A</v>
      </c>
      <c r="F408" s="8" t="e">
        <f>IF(OR(ISNA(F$1),ISNA($A408)),NA(),'临-燃尽0'!AQ409)</f>
        <v>#N/A</v>
      </c>
      <c r="G408" s="8" t="e">
        <f>IF(OR(ISNA(G$1),ISNA($A408)),NA(),'临-燃尽0'!AR409)</f>
        <v>#N/A</v>
      </c>
      <c r="H408" s="8" t="e">
        <f>IF(OR(ISNA(H$1),ISNA($A408)),NA(),'临-燃尽0'!AS409)</f>
        <v>#N/A</v>
      </c>
      <c r="I408" s="8" t="e">
        <f>IF(OR(ISNA(I$1),ISNA($A408)),NA(),'临-燃尽0'!AT409)</f>
        <v>#N/A</v>
      </c>
      <c r="J408" s="8" t="e">
        <f>IF(OR(ISNA(J$1),ISNA($A408)),NA(),'临-燃尽0'!AU409)</f>
        <v>#N/A</v>
      </c>
      <c r="K408" s="8" t="e">
        <f>IF(OR(ISNA(K$1),ISNA($A408)),NA(),'临-燃尽0'!AV409)</f>
        <v>#N/A</v>
      </c>
      <c r="L408" s="8" t="e">
        <f>IF(OR(ISNA(L$1),ISNA($A408)),NA(),'临-燃尽0'!AW409)</f>
        <v>#N/A</v>
      </c>
      <c r="M408" s="8" t="e">
        <f>IF(OR(ISNA(M$1),ISNA($A408)),NA(),'临-燃尽0'!AX409)</f>
        <v>#N/A</v>
      </c>
      <c r="N408" s="8" t="e">
        <f>IF(OR(ISNA(N$1),ISNA($A408)),NA(),'临-燃尽0'!AY409)</f>
        <v>#N/A</v>
      </c>
      <c r="O408" s="8" t="e">
        <f>IF(OR(ISNA(O$1),ISNA($A408)),NA(),'临-燃尽0'!AZ409)</f>
        <v>#N/A</v>
      </c>
      <c r="P408" s="8" t="e">
        <f>IF(OR(ISNA(P$1),ISNA($A408)),NA(),'临-燃尽0'!BA409)</f>
        <v>#N/A</v>
      </c>
      <c r="Q408" s="8" t="e">
        <f>IF(OR(ISNA(Q$1),ISNA($A408)),NA(),'临-燃尽0'!BB409)</f>
        <v>#N/A</v>
      </c>
      <c r="R408" s="8" t="e">
        <f>IF(OR(ISNA(R$1),ISNA($A408)),NA(),'临-燃尽0'!BC409)</f>
        <v>#N/A</v>
      </c>
      <c r="S408" s="8" t="e">
        <f>IF(OR(ISNA(S$1),ISNA($A408)),NA(),'临-燃尽0'!BD409)</f>
        <v>#N/A</v>
      </c>
      <c r="T408" s="8" t="e">
        <f>IF(OR(ISNA(T$1),ISNA($A408)),NA(),'临-燃尽0'!BE409)</f>
        <v>#N/A</v>
      </c>
      <c r="U408" s="8" t="e">
        <f>IF(OR(ISNA(U$1),ISNA($A408)),NA(),'临-燃尽0'!BF409)</f>
        <v>#N/A</v>
      </c>
      <c r="V408" s="8" t="e">
        <f>IF(OR(ISNA(V$1),ISNA($A408)),NA(),'临-燃尽0'!BG409)</f>
        <v>#N/A</v>
      </c>
      <c r="W408" s="8" t="e">
        <f>IF(OR(ISNA(W$1),ISNA($A408)),NA(),'临-燃尽0'!BH409)</f>
        <v>#N/A</v>
      </c>
      <c r="X408" s="8" t="e">
        <f>IF(OR(ISNA(X$1),ISNA($A408)),NA(),'临-燃尽0'!BI409)</f>
        <v>#N/A</v>
      </c>
      <c r="Y408" s="8" t="e">
        <f>IF(OR(ISNA(Y$1),ISNA($A408)),NA(),'临-燃尽0'!BJ409)</f>
        <v>#N/A</v>
      </c>
      <c r="Z408" s="8" t="e">
        <f>IF(OR(ISNA(Z$1),ISNA($A408)),NA(),'临-燃尽0'!BK409)</f>
        <v>#N/A</v>
      </c>
      <c r="AA408" s="8" t="e">
        <f>IF(OR(ISNA(AA$1),ISNA($A408)),NA(),'临-燃尽0'!BL409)</f>
        <v>#N/A</v>
      </c>
      <c r="AB408" s="8" t="e">
        <f>IF(OR(ISNA(AB$1),ISNA($A408)),NA(),'临-燃尽0'!BM409)</f>
        <v>#N/A</v>
      </c>
      <c r="AC408" s="8" t="e">
        <f>IF(OR(ISNA(AC$1),ISNA($A408)),NA(),'临-燃尽0'!BN409)</f>
        <v>#N/A</v>
      </c>
      <c r="AD408" s="8" t="e">
        <f>IF(OR(ISNA(AD$1),ISNA($A408)),NA(),'临-燃尽0'!BO409)</f>
        <v>#N/A</v>
      </c>
      <c r="AE408" s="8" t="e">
        <f>IF(OR(ISNA(AE$1),ISNA($A408)),NA(),'临-燃尽0'!BP409)</f>
        <v>#N/A</v>
      </c>
      <c r="AF408" s="8" t="e">
        <f>IF(OR(ISNA(AF$1),ISNA($A408)),NA(),'临-燃尽0'!BQ409)</f>
        <v>#N/A</v>
      </c>
      <c r="AG408" s="8" t="e">
        <f>IF(OR(ISNA(AG$1),ISNA($A408)),NA(),'临-燃尽0'!BR409)</f>
        <v>#N/A</v>
      </c>
      <c r="AH408" s="8" t="e">
        <f>IF(OR(ISNA(AH$1),ISNA($A408)),NA(),'临-燃尽0'!BS409)</f>
        <v>#N/A</v>
      </c>
      <c r="AI408" s="8" t="e">
        <f>IF(OR(ISNA(AI$1),ISNA($A408)),NA(),'临-燃尽0'!BT409)</f>
        <v>#N/A</v>
      </c>
      <c r="AJ408" s="8" t="e">
        <f>IF(OR(ISNA(AJ$1),ISNA($A408)),NA(),'临-燃尽0'!BU409)</f>
        <v>#N/A</v>
      </c>
      <c r="AK408" s="8" t="e">
        <f>IF(OR(ISNA(AK$1),ISNA($A408)),NA(),'临-燃尽0'!BV409)</f>
        <v>#N/A</v>
      </c>
      <c r="AL408" s="8" t="e">
        <f>IF(OR(ISNA(AL$1),ISNA($A408)),NA(),'临-燃尽0'!BW409)</f>
        <v>#N/A</v>
      </c>
      <c r="AM408" s="8" t="e">
        <f>IF(OR(ISNA(AM$1),ISNA($A408)),NA(),'临-燃尽0'!BX409)</f>
        <v>#N/A</v>
      </c>
      <c r="AN408" s="8" t="e">
        <f>IF(OR(ISNA(AN$1),ISNA($A408)),NA(),'临-燃尽0'!BY409)</f>
        <v>#N/A</v>
      </c>
      <c r="AO408" s="8" t="e">
        <f>IF(OR(ISNA(AO$1),ISNA($A408)),NA(),'临-燃尽0'!BZ409)</f>
        <v>#N/A</v>
      </c>
      <c r="AP408" s="8" t="e">
        <f>IF(OR(ISNA(AP$1),ISNA($A408)),NA(),'临-燃尽0'!CA409)</f>
        <v>#N/A</v>
      </c>
      <c r="AQ408" s="8" t="e">
        <f>IF(OR(ISNA(AQ$1),ISNA($A408)),NA(),'临-燃尽0'!CB409)</f>
        <v>#N/A</v>
      </c>
      <c r="AR408" s="8" t="e">
        <f>IF(OR(ISNA(AR$1),ISNA($A408)),NA(),'临-燃尽0'!CC409)</f>
        <v>#N/A</v>
      </c>
      <c r="AS408" s="8" t="e">
        <f>IF(OR(ISNA(AS$1),ISNA($A408)),NA(),'临-燃尽0'!CD409)</f>
        <v>#N/A</v>
      </c>
      <c r="AT408" s="8" t="e">
        <f>IF(OR(ISNA(AT$1),ISNA($A408)),NA(),'临-燃尽0'!CE409)</f>
        <v>#N/A</v>
      </c>
      <c r="AU408" s="8" t="e">
        <f>IF(OR(ISNA(AU$1),ISNA($A408)),NA(),'临-燃尽0'!CF409)</f>
        <v>#N/A</v>
      </c>
      <c r="AV408" s="8" t="e">
        <f>IF(OR(ISNA(AV$1),ISNA($A408)),NA(),'临-燃尽0'!CG409)</f>
        <v>#N/A</v>
      </c>
      <c r="AW408" s="8" t="e">
        <f>IF(OR(ISNA(AW$1),ISNA($A408)),NA(),'临-燃尽0'!CH409)</f>
        <v>#N/A</v>
      </c>
      <c r="AX408" s="8" t="e">
        <f>IF(OR(ISNA(AX$1),ISNA($A408)),NA(),'临-燃尽0'!CI409)</f>
        <v>#N/A</v>
      </c>
      <c r="AY408" s="8" t="e">
        <f>IF(OR(ISNA(AY$1),ISNA($A408)),NA(),'临-燃尽0'!CJ409)</f>
        <v>#N/A</v>
      </c>
      <c r="AZ408" s="8" t="e">
        <f>IF(OR(ISNA(AZ$1),ISNA($A408)),NA(),'临-燃尽0'!CK409)</f>
        <v>#N/A</v>
      </c>
    </row>
    <row r="409" spans="1:52">
      <c r="A409" s="8" t="e">
        <f>IF(OR('临-燃尽0'!AL410="",'临-燃尽0'!AL410="总计"),NA(),'临-燃尽0'!AL410)</f>
        <v>#N/A</v>
      </c>
      <c r="B409" s="8" t="e">
        <f>IF(ISNA($A409),NA(),'临-燃尽0'!AM410)</f>
        <v>#N/A</v>
      </c>
      <c r="C409" s="8" t="e">
        <f>IF(ISNA($A409),NA(),'临-燃尽0'!AN410)</f>
        <v>#N/A</v>
      </c>
      <c r="D409" s="8" t="e">
        <f>IF(ISNA($A409),NA(),'临-燃尽0'!AO410)</f>
        <v>#N/A</v>
      </c>
      <c r="E409" s="8" t="e">
        <f>IF(OR(ISNA(E$1),ISNA($A409)),NA(),'临-燃尽0'!AP410)</f>
        <v>#N/A</v>
      </c>
      <c r="F409" s="8" t="e">
        <f>IF(OR(ISNA(F$1),ISNA($A409)),NA(),'临-燃尽0'!AQ410)</f>
        <v>#N/A</v>
      </c>
      <c r="G409" s="8" t="e">
        <f>IF(OR(ISNA(G$1),ISNA($A409)),NA(),'临-燃尽0'!AR410)</f>
        <v>#N/A</v>
      </c>
      <c r="H409" s="8" t="e">
        <f>IF(OR(ISNA(H$1),ISNA($A409)),NA(),'临-燃尽0'!AS410)</f>
        <v>#N/A</v>
      </c>
      <c r="I409" s="8" t="e">
        <f>IF(OR(ISNA(I$1),ISNA($A409)),NA(),'临-燃尽0'!AT410)</f>
        <v>#N/A</v>
      </c>
      <c r="J409" s="8" t="e">
        <f>IF(OR(ISNA(J$1),ISNA($A409)),NA(),'临-燃尽0'!AU410)</f>
        <v>#N/A</v>
      </c>
      <c r="K409" s="8" t="e">
        <f>IF(OR(ISNA(K$1),ISNA($A409)),NA(),'临-燃尽0'!AV410)</f>
        <v>#N/A</v>
      </c>
      <c r="L409" s="8" t="e">
        <f>IF(OR(ISNA(L$1),ISNA($A409)),NA(),'临-燃尽0'!AW410)</f>
        <v>#N/A</v>
      </c>
      <c r="M409" s="8" t="e">
        <f>IF(OR(ISNA(M$1),ISNA($A409)),NA(),'临-燃尽0'!AX410)</f>
        <v>#N/A</v>
      </c>
      <c r="N409" s="8" t="e">
        <f>IF(OR(ISNA(N$1),ISNA($A409)),NA(),'临-燃尽0'!AY410)</f>
        <v>#N/A</v>
      </c>
      <c r="O409" s="8" t="e">
        <f>IF(OR(ISNA(O$1),ISNA($A409)),NA(),'临-燃尽0'!AZ410)</f>
        <v>#N/A</v>
      </c>
      <c r="P409" s="8" t="e">
        <f>IF(OR(ISNA(P$1),ISNA($A409)),NA(),'临-燃尽0'!BA410)</f>
        <v>#N/A</v>
      </c>
      <c r="Q409" s="8" t="e">
        <f>IF(OR(ISNA(Q$1),ISNA($A409)),NA(),'临-燃尽0'!BB410)</f>
        <v>#N/A</v>
      </c>
      <c r="R409" s="8" t="e">
        <f>IF(OR(ISNA(R$1),ISNA($A409)),NA(),'临-燃尽0'!BC410)</f>
        <v>#N/A</v>
      </c>
      <c r="S409" s="8" t="e">
        <f>IF(OR(ISNA(S$1),ISNA($A409)),NA(),'临-燃尽0'!BD410)</f>
        <v>#N/A</v>
      </c>
      <c r="T409" s="8" t="e">
        <f>IF(OR(ISNA(T$1),ISNA($A409)),NA(),'临-燃尽0'!BE410)</f>
        <v>#N/A</v>
      </c>
      <c r="U409" s="8" t="e">
        <f>IF(OR(ISNA(U$1),ISNA($A409)),NA(),'临-燃尽0'!BF410)</f>
        <v>#N/A</v>
      </c>
      <c r="V409" s="8" t="e">
        <f>IF(OR(ISNA(V$1),ISNA($A409)),NA(),'临-燃尽0'!BG410)</f>
        <v>#N/A</v>
      </c>
      <c r="W409" s="8" t="e">
        <f>IF(OR(ISNA(W$1),ISNA($A409)),NA(),'临-燃尽0'!BH410)</f>
        <v>#N/A</v>
      </c>
      <c r="X409" s="8" t="e">
        <f>IF(OR(ISNA(X$1),ISNA($A409)),NA(),'临-燃尽0'!BI410)</f>
        <v>#N/A</v>
      </c>
      <c r="Y409" s="8" t="e">
        <f>IF(OR(ISNA(Y$1),ISNA($A409)),NA(),'临-燃尽0'!BJ410)</f>
        <v>#N/A</v>
      </c>
      <c r="Z409" s="8" t="e">
        <f>IF(OR(ISNA(Z$1),ISNA($A409)),NA(),'临-燃尽0'!BK410)</f>
        <v>#N/A</v>
      </c>
      <c r="AA409" s="8" t="e">
        <f>IF(OR(ISNA(AA$1),ISNA($A409)),NA(),'临-燃尽0'!BL410)</f>
        <v>#N/A</v>
      </c>
      <c r="AB409" s="8" t="e">
        <f>IF(OR(ISNA(AB$1),ISNA($A409)),NA(),'临-燃尽0'!BM410)</f>
        <v>#N/A</v>
      </c>
      <c r="AC409" s="8" t="e">
        <f>IF(OR(ISNA(AC$1),ISNA($A409)),NA(),'临-燃尽0'!BN410)</f>
        <v>#N/A</v>
      </c>
      <c r="AD409" s="8" t="e">
        <f>IF(OR(ISNA(AD$1),ISNA($A409)),NA(),'临-燃尽0'!BO410)</f>
        <v>#N/A</v>
      </c>
      <c r="AE409" s="8" t="e">
        <f>IF(OR(ISNA(AE$1),ISNA($A409)),NA(),'临-燃尽0'!BP410)</f>
        <v>#N/A</v>
      </c>
      <c r="AF409" s="8" t="e">
        <f>IF(OR(ISNA(AF$1),ISNA($A409)),NA(),'临-燃尽0'!BQ410)</f>
        <v>#N/A</v>
      </c>
      <c r="AG409" s="8" t="e">
        <f>IF(OR(ISNA(AG$1),ISNA($A409)),NA(),'临-燃尽0'!BR410)</f>
        <v>#N/A</v>
      </c>
      <c r="AH409" s="8" t="e">
        <f>IF(OR(ISNA(AH$1),ISNA($A409)),NA(),'临-燃尽0'!BS410)</f>
        <v>#N/A</v>
      </c>
      <c r="AI409" s="8" t="e">
        <f>IF(OR(ISNA(AI$1),ISNA($A409)),NA(),'临-燃尽0'!BT410)</f>
        <v>#N/A</v>
      </c>
      <c r="AJ409" s="8" t="e">
        <f>IF(OR(ISNA(AJ$1),ISNA($A409)),NA(),'临-燃尽0'!BU410)</f>
        <v>#N/A</v>
      </c>
      <c r="AK409" s="8" t="e">
        <f>IF(OR(ISNA(AK$1),ISNA($A409)),NA(),'临-燃尽0'!BV410)</f>
        <v>#N/A</v>
      </c>
      <c r="AL409" s="8" t="e">
        <f>IF(OR(ISNA(AL$1),ISNA($A409)),NA(),'临-燃尽0'!BW410)</f>
        <v>#N/A</v>
      </c>
      <c r="AM409" s="8" t="e">
        <f>IF(OR(ISNA(AM$1),ISNA($A409)),NA(),'临-燃尽0'!BX410)</f>
        <v>#N/A</v>
      </c>
      <c r="AN409" s="8" t="e">
        <f>IF(OR(ISNA(AN$1),ISNA($A409)),NA(),'临-燃尽0'!BY410)</f>
        <v>#N/A</v>
      </c>
      <c r="AO409" s="8" t="e">
        <f>IF(OR(ISNA(AO$1),ISNA($A409)),NA(),'临-燃尽0'!BZ410)</f>
        <v>#N/A</v>
      </c>
      <c r="AP409" s="8" t="e">
        <f>IF(OR(ISNA(AP$1),ISNA($A409)),NA(),'临-燃尽0'!CA410)</f>
        <v>#N/A</v>
      </c>
      <c r="AQ409" s="8" t="e">
        <f>IF(OR(ISNA(AQ$1),ISNA($A409)),NA(),'临-燃尽0'!CB410)</f>
        <v>#N/A</v>
      </c>
      <c r="AR409" s="8" t="e">
        <f>IF(OR(ISNA(AR$1),ISNA($A409)),NA(),'临-燃尽0'!CC410)</f>
        <v>#N/A</v>
      </c>
      <c r="AS409" s="8" t="e">
        <f>IF(OR(ISNA(AS$1),ISNA($A409)),NA(),'临-燃尽0'!CD410)</f>
        <v>#N/A</v>
      </c>
      <c r="AT409" s="8" t="e">
        <f>IF(OR(ISNA(AT$1),ISNA($A409)),NA(),'临-燃尽0'!CE410)</f>
        <v>#N/A</v>
      </c>
      <c r="AU409" s="8" t="e">
        <f>IF(OR(ISNA(AU$1),ISNA($A409)),NA(),'临-燃尽0'!CF410)</f>
        <v>#N/A</v>
      </c>
      <c r="AV409" s="8" t="e">
        <f>IF(OR(ISNA(AV$1),ISNA($A409)),NA(),'临-燃尽0'!CG410)</f>
        <v>#N/A</v>
      </c>
      <c r="AW409" s="8" t="e">
        <f>IF(OR(ISNA(AW$1),ISNA($A409)),NA(),'临-燃尽0'!CH410)</f>
        <v>#N/A</v>
      </c>
      <c r="AX409" s="8" t="e">
        <f>IF(OR(ISNA(AX$1),ISNA($A409)),NA(),'临-燃尽0'!CI410)</f>
        <v>#N/A</v>
      </c>
      <c r="AY409" s="8" t="e">
        <f>IF(OR(ISNA(AY$1),ISNA($A409)),NA(),'临-燃尽0'!CJ410)</f>
        <v>#N/A</v>
      </c>
      <c r="AZ409" s="8" t="e">
        <f>IF(OR(ISNA(AZ$1),ISNA($A409)),NA(),'临-燃尽0'!CK410)</f>
        <v>#N/A</v>
      </c>
    </row>
    <row r="410" spans="1:52">
      <c r="A410" s="8" t="e">
        <f>IF(OR('临-燃尽0'!AL411="",'临-燃尽0'!AL411="总计"),NA(),'临-燃尽0'!AL411)</f>
        <v>#N/A</v>
      </c>
      <c r="B410" s="8" t="e">
        <f>IF(ISNA($A410),NA(),'临-燃尽0'!AM411)</f>
        <v>#N/A</v>
      </c>
      <c r="C410" s="8" t="e">
        <f>IF(ISNA($A410),NA(),'临-燃尽0'!AN411)</f>
        <v>#N/A</v>
      </c>
      <c r="D410" s="8" t="e">
        <f>IF(ISNA($A410),NA(),'临-燃尽0'!AO411)</f>
        <v>#N/A</v>
      </c>
      <c r="E410" s="8" t="e">
        <f>IF(OR(ISNA(E$1),ISNA($A410)),NA(),'临-燃尽0'!AP411)</f>
        <v>#N/A</v>
      </c>
      <c r="F410" s="8" t="e">
        <f>IF(OR(ISNA(F$1),ISNA($A410)),NA(),'临-燃尽0'!AQ411)</f>
        <v>#N/A</v>
      </c>
      <c r="G410" s="8" t="e">
        <f>IF(OR(ISNA(G$1),ISNA($A410)),NA(),'临-燃尽0'!AR411)</f>
        <v>#N/A</v>
      </c>
      <c r="H410" s="8" t="e">
        <f>IF(OR(ISNA(H$1),ISNA($A410)),NA(),'临-燃尽0'!AS411)</f>
        <v>#N/A</v>
      </c>
      <c r="I410" s="8" t="e">
        <f>IF(OR(ISNA(I$1),ISNA($A410)),NA(),'临-燃尽0'!AT411)</f>
        <v>#N/A</v>
      </c>
      <c r="J410" s="8" t="e">
        <f>IF(OR(ISNA(J$1),ISNA($A410)),NA(),'临-燃尽0'!AU411)</f>
        <v>#N/A</v>
      </c>
      <c r="K410" s="8" t="e">
        <f>IF(OR(ISNA(K$1),ISNA($A410)),NA(),'临-燃尽0'!AV411)</f>
        <v>#N/A</v>
      </c>
      <c r="L410" s="8" t="e">
        <f>IF(OR(ISNA(L$1),ISNA($A410)),NA(),'临-燃尽0'!AW411)</f>
        <v>#N/A</v>
      </c>
      <c r="M410" s="8" t="e">
        <f>IF(OR(ISNA(M$1),ISNA($A410)),NA(),'临-燃尽0'!AX411)</f>
        <v>#N/A</v>
      </c>
      <c r="N410" s="8" t="e">
        <f>IF(OR(ISNA(N$1),ISNA($A410)),NA(),'临-燃尽0'!AY411)</f>
        <v>#N/A</v>
      </c>
      <c r="O410" s="8" t="e">
        <f>IF(OR(ISNA(O$1),ISNA($A410)),NA(),'临-燃尽0'!AZ411)</f>
        <v>#N/A</v>
      </c>
      <c r="P410" s="8" t="e">
        <f>IF(OR(ISNA(P$1),ISNA($A410)),NA(),'临-燃尽0'!BA411)</f>
        <v>#N/A</v>
      </c>
      <c r="Q410" s="8" t="e">
        <f>IF(OR(ISNA(Q$1),ISNA($A410)),NA(),'临-燃尽0'!BB411)</f>
        <v>#N/A</v>
      </c>
      <c r="R410" s="8" t="e">
        <f>IF(OR(ISNA(R$1),ISNA($A410)),NA(),'临-燃尽0'!BC411)</f>
        <v>#N/A</v>
      </c>
      <c r="S410" s="8" t="e">
        <f>IF(OR(ISNA(S$1),ISNA($A410)),NA(),'临-燃尽0'!BD411)</f>
        <v>#N/A</v>
      </c>
      <c r="T410" s="8" t="e">
        <f>IF(OR(ISNA(T$1),ISNA($A410)),NA(),'临-燃尽0'!BE411)</f>
        <v>#N/A</v>
      </c>
      <c r="U410" s="8" t="e">
        <f>IF(OR(ISNA(U$1),ISNA($A410)),NA(),'临-燃尽0'!BF411)</f>
        <v>#N/A</v>
      </c>
      <c r="V410" s="8" t="e">
        <f>IF(OR(ISNA(V$1),ISNA($A410)),NA(),'临-燃尽0'!BG411)</f>
        <v>#N/A</v>
      </c>
      <c r="W410" s="8" t="e">
        <f>IF(OR(ISNA(W$1),ISNA($A410)),NA(),'临-燃尽0'!BH411)</f>
        <v>#N/A</v>
      </c>
      <c r="X410" s="8" t="e">
        <f>IF(OR(ISNA(X$1),ISNA($A410)),NA(),'临-燃尽0'!BI411)</f>
        <v>#N/A</v>
      </c>
      <c r="Y410" s="8" t="e">
        <f>IF(OR(ISNA(Y$1),ISNA($A410)),NA(),'临-燃尽0'!BJ411)</f>
        <v>#N/A</v>
      </c>
      <c r="Z410" s="8" t="e">
        <f>IF(OR(ISNA(Z$1),ISNA($A410)),NA(),'临-燃尽0'!BK411)</f>
        <v>#N/A</v>
      </c>
      <c r="AA410" s="8" t="e">
        <f>IF(OR(ISNA(AA$1),ISNA($A410)),NA(),'临-燃尽0'!BL411)</f>
        <v>#N/A</v>
      </c>
      <c r="AB410" s="8" t="e">
        <f>IF(OR(ISNA(AB$1),ISNA($A410)),NA(),'临-燃尽0'!BM411)</f>
        <v>#N/A</v>
      </c>
      <c r="AC410" s="8" t="e">
        <f>IF(OR(ISNA(AC$1),ISNA($A410)),NA(),'临-燃尽0'!BN411)</f>
        <v>#N/A</v>
      </c>
      <c r="AD410" s="8" t="e">
        <f>IF(OR(ISNA(AD$1),ISNA($A410)),NA(),'临-燃尽0'!BO411)</f>
        <v>#N/A</v>
      </c>
      <c r="AE410" s="8" t="e">
        <f>IF(OR(ISNA(AE$1),ISNA($A410)),NA(),'临-燃尽0'!BP411)</f>
        <v>#N/A</v>
      </c>
      <c r="AF410" s="8" t="e">
        <f>IF(OR(ISNA(AF$1),ISNA($A410)),NA(),'临-燃尽0'!BQ411)</f>
        <v>#N/A</v>
      </c>
      <c r="AG410" s="8" t="e">
        <f>IF(OR(ISNA(AG$1),ISNA($A410)),NA(),'临-燃尽0'!BR411)</f>
        <v>#N/A</v>
      </c>
      <c r="AH410" s="8" t="e">
        <f>IF(OR(ISNA(AH$1),ISNA($A410)),NA(),'临-燃尽0'!BS411)</f>
        <v>#N/A</v>
      </c>
      <c r="AI410" s="8" t="e">
        <f>IF(OR(ISNA(AI$1),ISNA($A410)),NA(),'临-燃尽0'!BT411)</f>
        <v>#N/A</v>
      </c>
      <c r="AJ410" s="8" t="e">
        <f>IF(OR(ISNA(AJ$1),ISNA($A410)),NA(),'临-燃尽0'!BU411)</f>
        <v>#N/A</v>
      </c>
      <c r="AK410" s="8" t="e">
        <f>IF(OR(ISNA(AK$1),ISNA($A410)),NA(),'临-燃尽0'!BV411)</f>
        <v>#N/A</v>
      </c>
      <c r="AL410" s="8" t="e">
        <f>IF(OR(ISNA(AL$1),ISNA($A410)),NA(),'临-燃尽0'!BW411)</f>
        <v>#N/A</v>
      </c>
      <c r="AM410" s="8" t="e">
        <f>IF(OR(ISNA(AM$1),ISNA($A410)),NA(),'临-燃尽0'!BX411)</f>
        <v>#N/A</v>
      </c>
      <c r="AN410" s="8" t="e">
        <f>IF(OR(ISNA(AN$1),ISNA($A410)),NA(),'临-燃尽0'!BY411)</f>
        <v>#N/A</v>
      </c>
      <c r="AO410" s="8" t="e">
        <f>IF(OR(ISNA(AO$1),ISNA($A410)),NA(),'临-燃尽0'!BZ411)</f>
        <v>#N/A</v>
      </c>
      <c r="AP410" s="8" t="e">
        <f>IF(OR(ISNA(AP$1),ISNA($A410)),NA(),'临-燃尽0'!CA411)</f>
        <v>#N/A</v>
      </c>
      <c r="AQ410" s="8" t="e">
        <f>IF(OR(ISNA(AQ$1),ISNA($A410)),NA(),'临-燃尽0'!CB411)</f>
        <v>#N/A</v>
      </c>
      <c r="AR410" s="8" t="e">
        <f>IF(OR(ISNA(AR$1),ISNA($A410)),NA(),'临-燃尽0'!CC411)</f>
        <v>#N/A</v>
      </c>
      <c r="AS410" s="8" t="e">
        <f>IF(OR(ISNA(AS$1),ISNA($A410)),NA(),'临-燃尽0'!CD411)</f>
        <v>#N/A</v>
      </c>
      <c r="AT410" s="8" t="e">
        <f>IF(OR(ISNA(AT$1),ISNA($A410)),NA(),'临-燃尽0'!CE411)</f>
        <v>#N/A</v>
      </c>
      <c r="AU410" s="8" t="e">
        <f>IF(OR(ISNA(AU$1),ISNA($A410)),NA(),'临-燃尽0'!CF411)</f>
        <v>#N/A</v>
      </c>
      <c r="AV410" s="8" t="e">
        <f>IF(OR(ISNA(AV$1),ISNA($A410)),NA(),'临-燃尽0'!CG411)</f>
        <v>#N/A</v>
      </c>
      <c r="AW410" s="8" t="e">
        <f>IF(OR(ISNA(AW$1),ISNA($A410)),NA(),'临-燃尽0'!CH411)</f>
        <v>#N/A</v>
      </c>
      <c r="AX410" s="8" t="e">
        <f>IF(OR(ISNA(AX$1),ISNA($A410)),NA(),'临-燃尽0'!CI411)</f>
        <v>#N/A</v>
      </c>
      <c r="AY410" s="8" t="e">
        <f>IF(OR(ISNA(AY$1),ISNA($A410)),NA(),'临-燃尽0'!CJ411)</f>
        <v>#N/A</v>
      </c>
      <c r="AZ410" s="8" t="e">
        <f>IF(OR(ISNA(AZ$1),ISNA($A410)),NA(),'临-燃尽0'!CK411)</f>
        <v>#N/A</v>
      </c>
    </row>
    <row r="411" spans="1:52">
      <c r="A411" s="8" t="e">
        <f>IF(OR('临-燃尽0'!AL412="",'临-燃尽0'!AL412="总计"),NA(),'临-燃尽0'!AL412)</f>
        <v>#N/A</v>
      </c>
      <c r="B411" s="8" t="e">
        <f>IF(ISNA($A411),NA(),'临-燃尽0'!AM412)</f>
        <v>#N/A</v>
      </c>
      <c r="C411" s="8" t="e">
        <f>IF(ISNA($A411),NA(),'临-燃尽0'!AN412)</f>
        <v>#N/A</v>
      </c>
      <c r="D411" s="8" t="e">
        <f>IF(ISNA($A411),NA(),'临-燃尽0'!AO412)</f>
        <v>#N/A</v>
      </c>
      <c r="E411" s="8" t="e">
        <f>IF(OR(ISNA(E$1),ISNA($A411)),NA(),'临-燃尽0'!AP412)</f>
        <v>#N/A</v>
      </c>
      <c r="F411" s="8" t="e">
        <f>IF(OR(ISNA(F$1),ISNA($A411)),NA(),'临-燃尽0'!AQ412)</f>
        <v>#N/A</v>
      </c>
      <c r="G411" s="8" t="e">
        <f>IF(OR(ISNA(G$1),ISNA($A411)),NA(),'临-燃尽0'!AR412)</f>
        <v>#N/A</v>
      </c>
      <c r="H411" s="8" t="e">
        <f>IF(OR(ISNA(H$1),ISNA($A411)),NA(),'临-燃尽0'!AS412)</f>
        <v>#N/A</v>
      </c>
      <c r="I411" s="8" t="e">
        <f>IF(OR(ISNA(I$1),ISNA($A411)),NA(),'临-燃尽0'!AT412)</f>
        <v>#N/A</v>
      </c>
      <c r="J411" s="8" t="e">
        <f>IF(OR(ISNA(J$1),ISNA($A411)),NA(),'临-燃尽0'!AU412)</f>
        <v>#N/A</v>
      </c>
      <c r="K411" s="8" t="e">
        <f>IF(OR(ISNA(K$1),ISNA($A411)),NA(),'临-燃尽0'!AV412)</f>
        <v>#N/A</v>
      </c>
      <c r="L411" s="8" t="e">
        <f>IF(OR(ISNA(L$1),ISNA($A411)),NA(),'临-燃尽0'!AW412)</f>
        <v>#N/A</v>
      </c>
      <c r="M411" s="8" t="e">
        <f>IF(OR(ISNA(M$1),ISNA($A411)),NA(),'临-燃尽0'!AX412)</f>
        <v>#N/A</v>
      </c>
      <c r="N411" s="8" t="e">
        <f>IF(OR(ISNA(N$1),ISNA($A411)),NA(),'临-燃尽0'!AY412)</f>
        <v>#N/A</v>
      </c>
      <c r="O411" s="8" t="e">
        <f>IF(OR(ISNA(O$1),ISNA($A411)),NA(),'临-燃尽0'!AZ412)</f>
        <v>#N/A</v>
      </c>
      <c r="P411" s="8" t="e">
        <f>IF(OR(ISNA(P$1),ISNA($A411)),NA(),'临-燃尽0'!BA412)</f>
        <v>#N/A</v>
      </c>
      <c r="Q411" s="8" t="e">
        <f>IF(OR(ISNA(Q$1),ISNA($A411)),NA(),'临-燃尽0'!BB412)</f>
        <v>#N/A</v>
      </c>
      <c r="R411" s="8" t="e">
        <f>IF(OR(ISNA(R$1),ISNA($A411)),NA(),'临-燃尽0'!BC412)</f>
        <v>#N/A</v>
      </c>
      <c r="S411" s="8" t="e">
        <f>IF(OR(ISNA(S$1),ISNA($A411)),NA(),'临-燃尽0'!BD412)</f>
        <v>#N/A</v>
      </c>
      <c r="T411" s="8" t="e">
        <f>IF(OR(ISNA(T$1),ISNA($A411)),NA(),'临-燃尽0'!BE412)</f>
        <v>#N/A</v>
      </c>
      <c r="U411" s="8" t="e">
        <f>IF(OR(ISNA(U$1),ISNA($A411)),NA(),'临-燃尽0'!BF412)</f>
        <v>#N/A</v>
      </c>
      <c r="V411" s="8" t="e">
        <f>IF(OR(ISNA(V$1),ISNA($A411)),NA(),'临-燃尽0'!BG412)</f>
        <v>#N/A</v>
      </c>
      <c r="W411" s="8" t="e">
        <f>IF(OR(ISNA(W$1),ISNA($A411)),NA(),'临-燃尽0'!BH412)</f>
        <v>#N/A</v>
      </c>
      <c r="X411" s="8" t="e">
        <f>IF(OR(ISNA(X$1),ISNA($A411)),NA(),'临-燃尽0'!BI412)</f>
        <v>#N/A</v>
      </c>
      <c r="Y411" s="8" t="e">
        <f>IF(OR(ISNA(Y$1),ISNA($A411)),NA(),'临-燃尽0'!BJ412)</f>
        <v>#N/A</v>
      </c>
      <c r="Z411" s="8" t="e">
        <f>IF(OR(ISNA(Z$1),ISNA($A411)),NA(),'临-燃尽0'!BK412)</f>
        <v>#N/A</v>
      </c>
      <c r="AA411" s="8" t="e">
        <f>IF(OR(ISNA(AA$1),ISNA($A411)),NA(),'临-燃尽0'!BL412)</f>
        <v>#N/A</v>
      </c>
      <c r="AB411" s="8" t="e">
        <f>IF(OR(ISNA(AB$1),ISNA($A411)),NA(),'临-燃尽0'!BM412)</f>
        <v>#N/A</v>
      </c>
      <c r="AC411" s="8" t="e">
        <f>IF(OR(ISNA(AC$1),ISNA($A411)),NA(),'临-燃尽0'!BN412)</f>
        <v>#N/A</v>
      </c>
      <c r="AD411" s="8" t="e">
        <f>IF(OR(ISNA(AD$1),ISNA($A411)),NA(),'临-燃尽0'!BO412)</f>
        <v>#N/A</v>
      </c>
      <c r="AE411" s="8" t="e">
        <f>IF(OR(ISNA(AE$1),ISNA($A411)),NA(),'临-燃尽0'!BP412)</f>
        <v>#N/A</v>
      </c>
      <c r="AF411" s="8" t="e">
        <f>IF(OR(ISNA(AF$1),ISNA($A411)),NA(),'临-燃尽0'!BQ412)</f>
        <v>#N/A</v>
      </c>
      <c r="AG411" s="8" t="e">
        <f>IF(OR(ISNA(AG$1),ISNA($A411)),NA(),'临-燃尽0'!BR412)</f>
        <v>#N/A</v>
      </c>
      <c r="AH411" s="8" t="e">
        <f>IF(OR(ISNA(AH$1),ISNA($A411)),NA(),'临-燃尽0'!BS412)</f>
        <v>#N/A</v>
      </c>
      <c r="AI411" s="8" t="e">
        <f>IF(OR(ISNA(AI$1),ISNA($A411)),NA(),'临-燃尽0'!BT412)</f>
        <v>#N/A</v>
      </c>
      <c r="AJ411" s="8" t="e">
        <f>IF(OR(ISNA(AJ$1),ISNA($A411)),NA(),'临-燃尽0'!BU412)</f>
        <v>#N/A</v>
      </c>
      <c r="AK411" s="8" t="e">
        <f>IF(OR(ISNA(AK$1),ISNA($A411)),NA(),'临-燃尽0'!BV412)</f>
        <v>#N/A</v>
      </c>
      <c r="AL411" s="8" t="e">
        <f>IF(OR(ISNA(AL$1),ISNA($A411)),NA(),'临-燃尽0'!BW412)</f>
        <v>#N/A</v>
      </c>
      <c r="AM411" s="8" t="e">
        <f>IF(OR(ISNA(AM$1),ISNA($A411)),NA(),'临-燃尽0'!BX412)</f>
        <v>#N/A</v>
      </c>
      <c r="AN411" s="8" t="e">
        <f>IF(OR(ISNA(AN$1),ISNA($A411)),NA(),'临-燃尽0'!BY412)</f>
        <v>#N/A</v>
      </c>
      <c r="AO411" s="8" t="e">
        <f>IF(OR(ISNA(AO$1),ISNA($A411)),NA(),'临-燃尽0'!BZ412)</f>
        <v>#N/A</v>
      </c>
      <c r="AP411" s="8" t="e">
        <f>IF(OR(ISNA(AP$1),ISNA($A411)),NA(),'临-燃尽0'!CA412)</f>
        <v>#N/A</v>
      </c>
      <c r="AQ411" s="8" t="e">
        <f>IF(OR(ISNA(AQ$1),ISNA($A411)),NA(),'临-燃尽0'!CB412)</f>
        <v>#N/A</v>
      </c>
      <c r="AR411" s="8" t="e">
        <f>IF(OR(ISNA(AR$1),ISNA($A411)),NA(),'临-燃尽0'!CC412)</f>
        <v>#N/A</v>
      </c>
      <c r="AS411" s="8" t="e">
        <f>IF(OR(ISNA(AS$1),ISNA($A411)),NA(),'临-燃尽0'!CD412)</f>
        <v>#N/A</v>
      </c>
      <c r="AT411" s="8" t="e">
        <f>IF(OR(ISNA(AT$1),ISNA($A411)),NA(),'临-燃尽0'!CE412)</f>
        <v>#N/A</v>
      </c>
      <c r="AU411" s="8" t="e">
        <f>IF(OR(ISNA(AU$1),ISNA($A411)),NA(),'临-燃尽0'!CF412)</f>
        <v>#N/A</v>
      </c>
      <c r="AV411" s="8" t="e">
        <f>IF(OR(ISNA(AV$1),ISNA($A411)),NA(),'临-燃尽0'!CG412)</f>
        <v>#N/A</v>
      </c>
      <c r="AW411" s="8" t="e">
        <f>IF(OR(ISNA(AW$1),ISNA($A411)),NA(),'临-燃尽0'!CH412)</f>
        <v>#N/A</v>
      </c>
      <c r="AX411" s="8" t="e">
        <f>IF(OR(ISNA(AX$1),ISNA($A411)),NA(),'临-燃尽0'!CI412)</f>
        <v>#N/A</v>
      </c>
      <c r="AY411" s="8" t="e">
        <f>IF(OR(ISNA(AY$1),ISNA($A411)),NA(),'临-燃尽0'!CJ412)</f>
        <v>#N/A</v>
      </c>
      <c r="AZ411" s="8" t="e">
        <f>IF(OR(ISNA(AZ$1),ISNA($A411)),NA(),'临-燃尽0'!CK412)</f>
        <v>#N/A</v>
      </c>
    </row>
    <row r="412" spans="1:52">
      <c r="A412" s="8" t="e">
        <f>IF(OR('临-燃尽0'!AL413="",'临-燃尽0'!AL413="总计"),NA(),'临-燃尽0'!AL413)</f>
        <v>#N/A</v>
      </c>
      <c r="B412" s="8" t="e">
        <f>IF(ISNA($A412),NA(),'临-燃尽0'!AM413)</f>
        <v>#N/A</v>
      </c>
      <c r="C412" s="8" t="e">
        <f>IF(ISNA($A412),NA(),'临-燃尽0'!AN413)</f>
        <v>#N/A</v>
      </c>
      <c r="D412" s="8" t="e">
        <f>IF(ISNA($A412),NA(),'临-燃尽0'!AO413)</f>
        <v>#N/A</v>
      </c>
      <c r="E412" s="8" t="e">
        <f>IF(OR(ISNA(E$1),ISNA($A412)),NA(),'临-燃尽0'!AP413)</f>
        <v>#N/A</v>
      </c>
      <c r="F412" s="8" t="e">
        <f>IF(OR(ISNA(F$1),ISNA($A412)),NA(),'临-燃尽0'!AQ413)</f>
        <v>#N/A</v>
      </c>
      <c r="G412" s="8" t="e">
        <f>IF(OR(ISNA(G$1),ISNA($A412)),NA(),'临-燃尽0'!AR413)</f>
        <v>#N/A</v>
      </c>
      <c r="H412" s="8" t="e">
        <f>IF(OR(ISNA(H$1),ISNA($A412)),NA(),'临-燃尽0'!AS413)</f>
        <v>#N/A</v>
      </c>
      <c r="I412" s="8" t="e">
        <f>IF(OR(ISNA(I$1),ISNA($A412)),NA(),'临-燃尽0'!AT413)</f>
        <v>#N/A</v>
      </c>
      <c r="J412" s="8" t="e">
        <f>IF(OR(ISNA(J$1),ISNA($A412)),NA(),'临-燃尽0'!AU413)</f>
        <v>#N/A</v>
      </c>
      <c r="K412" s="8" t="e">
        <f>IF(OR(ISNA(K$1),ISNA($A412)),NA(),'临-燃尽0'!AV413)</f>
        <v>#N/A</v>
      </c>
      <c r="L412" s="8" t="e">
        <f>IF(OR(ISNA(L$1),ISNA($A412)),NA(),'临-燃尽0'!AW413)</f>
        <v>#N/A</v>
      </c>
      <c r="M412" s="8" t="e">
        <f>IF(OR(ISNA(M$1),ISNA($A412)),NA(),'临-燃尽0'!AX413)</f>
        <v>#N/A</v>
      </c>
      <c r="N412" s="8" t="e">
        <f>IF(OR(ISNA(N$1),ISNA($A412)),NA(),'临-燃尽0'!AY413)</f>
        <v>#N/A</v>
      </c>
      <c r="O412" s="8" t="e">
        <f>IF(OR(ISNA(O$1),ISNA($A412)),NA(),'临-燃尽0'!AZ413)</f>
        <v>#N/A</v>
      </c>
      <c r="P412" s="8" t="e">
        <f>IF(OR(ISNA(P$1),ISNA($A412)),NA(),'临-燃尽0'!BA413)</f>
        <v>#N/A</v>
      </c>
      <c r="Q412" s="8" t="e">
        <f>IF(OR(ISNA(Q$1),ISNA($A412)),NA(),'临-燃尽0'!BB413)</f>
        <v>#N/A</v>
      </c>
      <c r="R412" s="8" t="e">
        <f>IF(OR(ISNA(R$1),ISNA($A412)),NA(),'临-燃尽0'!BC413)</f>
        <v>#N/A</v>
      </c>
      <c r="S412" s="8" t="e">
        <f>IF(OR(ISNA(S$1),ISNA($A412)),NA(),'临-燃尽0'!BD413)</f>
        <v>#N/A</v>
      </c>
      <c r="T412" s="8" t="e">
        <f>IF(OR(ISNA(T$1),ISNA($A412)),NA(),'临-燃尽0'!BE413)</f>
        <v>#N/A</v>
      </c>
      <c r="U412" s="8" t="e">
        <f>IF(OR(ISNA(U$1),ISNA($A412)),NA(),'临-燃尽0'!BF413)</f>
        <v>#N/A</v>
      </c>
      <c r="V412" s="8" t="e">
        <f>IF(OR(ISNA(V$1),ISNA($A412)),NA(),'临-燃尽0'!BG413)</f>
        <v>#N/A</v>
      </c>
      <c r="W412" s="8" t="e">
        <f>IF(OR(ISNA(W$1),ISNA($A412)),NA(),'临-燃尽0'!BH413)</f>
        <v>#N/A</v>
      </c>
      <c r="X412" s="8" t="e">
        <f>IF(OR(ISNA(X$1),ISNA($A412)),NA(),'临-燃尽0'!BI413)</f>
        <v>#N/A</v>
      </c>
      <c r="Y412" s="8" t="e">
        <f>IF(OR(ISNA(Y$1),ISNA($A412)),NA(),'临-燃尽0'!BJ413)</f>
        <v>#N/A</v>
      </c>
      <c r="Z412" s="8" t="e">
        <f>IF(OR(ISNA(Z$1),ISNA($A412)),NA(),'临-燃尽0'!BK413)</f>
        <v>#N/A</v>
      </c>
      <c r="AA412" s="8" t="e">
        <f>IF(OR(ISNA(AA$1),ISNA($A412)),NA(),'临-燃尽0'!BL413)</f>
        <v>#N/A</v>
      </c>
      <c r="AB412" s="8" t="e">
        <f>IF(OR(ISNA(AB$1),ISNA($A412)),NA(),'临-燃尽0'!BM413)</f>
        <v>#N/A</v>
      </c>
      <c r="AC412" s="8" t="e">
        <f>IF(OR(ISNA(AC$1),ISNA($A412)),NA(),'临-燃尽0'!BN413)</f>
        <v>#N/A</v>
      </c>
      <c r="AD412" s="8" t="e">
        <f>IF(OR(ISNA(AD$1),ISNA($A412)),NA(),'临-燃尽0'!BO413)</f>
        <v>#N/A</v>
      </c>
      <c r="AE412" s="8" t="e">
        <f>IF(OR(ISNA(AE$1),ISNA($A412)),NA(),'临-燃尽0'!BP413)</f>
        <v>#N/A</v>
      </c>
      <c r="AF412" s="8" t="e">
        <f>IF(OR(ISNA(AF$1),ISNA($A412)),NA(),'临-燃尽0'!BQ413)</f>
        <v>#N/A</v>
      </c>
      <c r="AG412" s="8" t="e">
        <f>IF(OR(ISNA(AG$1),ISNA($A412)),NA(),'临-燃尽0'!BR413)</f>
        <v>#N/A</v>
      </c>
      <c r="AH412" s="8" t="e">
        <f>IF(OR(ISNA(AH$1),ISNA($A412)),NA(),'临-燃尽0'!BS413)</f>
        <v>#N/A</v>
      </c>
      <c r="AI412" s="8" t="e">
        <f>IF(OR(ISNA(AI$1),ISNA($A412)),NA(),'临-燃尽0'!BT413)</f>
        <v>#N/A</v>
      </c>
      <c r="AJ412" s="8" t="e">
        <f>IF(OR(ISNA(AJ$1),ISNA($A412)),NA(),'临-燃尽0'!BU413)</f>
        <v>#N/A</v>
      </c>
      <c r="AK412" s="8" t="e">
        <f>IF(OR(ISNA(AK$1),ISNA($A412)),NA(),'临-燃尽0'!BV413)</f>
        <v>#N/A</v>
      </c>
      <c r="AL412" s="8" t="e">
        <f>IF(OR(ISNA(AL$1),ISNA($A412)),NA(),'临-燃尽0'!BW413)</f>
        <v>#N/A</v>
      </c>
      <c r="AM412" s="8" t="e">
        <f>IF(OR(ISNA(AM$1),ISNA($A412)),NA(),'临-燃尽0'!BX413)</f>
        <v>#N/A</v>
      </c>
      <c r="AN412" s="8" t="e">
        <f>IF(OR(ISNA(AN$1),ISNA($A412)),NA(),'临-燃尽0'!BY413)</f>
        <v>#N/A</v>
      </c>
      <c r="AO412" s="8" t="e">
        <f>IF(OR(ISNA(AO$1),ISNA($A412)),NA(),'临-燃尽0'!BZ413)</f>
        <v>#N/A</v>
      </c>
      <c r="AP412" s="8" t="e">
        <f>IF(OR(ISNA(AP$1),ISNA($A412)),NA(),'临-燃尽0'!CA413)</f>
        <v>#N/A</v>
      </c>
      <c r="AQ412" s="8" t="e">
        <f>IF(OR(ISNA(AQ$1),ISNA($A412)),NA(),'临-燃尽0'!CB413)</f>
        <v>#N/A</v>
      </c>
      <c r="AR412" s="8" t="e">
        <f>IF(OR(ISNA(AR$1),ISNA($A412)),NA(),'临-燃尽0'!CC413)</f>
        <v>#N/A</v>
      </c>
      <c r="AS412" s="8" t="e">
        <f>IF(OR(ISNA(AS$1),ISNA($A412)),NA(),'临-燃尽0'!CD413)</f>
        <v>#N/A</v>
      </c>
      <c r="AT412" s="8" t="e">
        <f>IF(OR(ISNA(AT$1),ISNA($A412)),NA(),'临-燃尽0'!CE413)</f>
        <v>#N/A</v>
      </c>
      <c r="AU412" s="8" t="e">
        <f>IF(OR(ISNA(AU$1),ISNA($A412)),NA(),'临-燃尽0'!CF413)</f>
        <v>#N/A</v>
      </c>
      <c r="AV412" s="8" t="e">
        <f>IF(OR(ISNA(AV$1),ISNA($A412)),NA(),'临-燃尽0'!CG413)</f>
        <v>#N/A</v>
      </c>
      <c r="AW412" s="8" t="e">
        <f>IF(OR(ISNA(AW$1),ISNA($A412)),NA(),'临-燃尽0'!CH413)</f>
        <v>#N/A</v>
      </c>
      <c r="AX412" s="8" t="e">
        <f>IF(OR(ISNA(AX$1),ISNA($A412)),NA(),'临-燃尽0'!CI413)</f>
        <v>#N/A</v>
      </c>
      <c r="AY412" s="8" t="e">
        <f>IF(OR(ISNA(AY$1),ISNA($A412)),NA(),'临-燃尽0'!CJ413)</f>
        <v>#N/A</v>
      </c>
      <c r="AZ412" s="8" t="e">
        <f>IF(OR(ISNA(AZ$1),ISNA($A412)),NA(),'临-燃尽0'!CK413)</f>
        <v>#N/A</v>
      </c>
    </row>
    <row r="413" spans="1:52">
      <c r="A413" s="8" t="e">
        <f>IF(OR('临-燃尽0'!AL414="",'临-燃尽0'!AL414="总计"),NA(),'临-燃尽0'!AL414)</f>
        <v>#N/A</v>
      </c>
      <c r="B413" s="8" t="e">
        <f>IF(ISNA($A413),NA(),'临-燃尽0'!AM414)</f>
        <v>#N/A</v>
      </c>
      <c r="C413" s="8" t="e">
        <f>IF(ISNA($A413),NA(),'临-燃尽0'!AN414)</f>
        <v>#N/A</v>
      </c>
      <c r="D413" s="8" t="e">
        <f>IF(ISNA($A413),NA(),'临-燃尽0'!AO414)</f>
        <v>#N/A</v>
      </c>
      <c r="E413" s="8" t="e">
        <f>IF(OR(ISNA(E$1),ISNA($A413)),NA(),'临-燃尽0'!AP414)</f>
        <v>#N/A</v>
      </c>
      <c r="F413" s="8" t="e">
        <f>IF(OR(ISNA(F$1),ISNA($A413)),NA(),'临-燃尽0'!AQ414)</f>
        <v>#N/A</v>
      </c>
      <c r="G413" s="8" t="e">
        <f>IF(OR(ISNA(G$1),ISNA($A413)),NA(),'临-燃尽0'!AR414)</f>
        <v>#N/A</v>
      </c>
      <c r="H413" s="8" t="e">
        <f>IF(OR(ISNA(H$1),ISNA($A413)),NA(),'临-燃尽0'!AS414)</f>
        <v>#N/A</v>
      </c>
      <c r="I413" s="8" t="e">
        <f>IF(OR(ISNA(I$1),ISNA($A413)),NA(),'临-燃尽0'!AT414)</f>
        <v>#N/A</v>
      </c>
      <c r="J413" s="8" t="e">
        <f>IF(OR(ISNA(J$1),ISNA($A413)),NA(),'临-燃尽0'!AU414)</f>
        <v>#N/A</v>
      </c>
      <c r="K413" s="8" t="e">
        <f>IF(OR(ISNA(K$1),ISNA($A413)),NA(),'临-燃尽0'!AV414)</f>
        <v>#N/A</v>
      </c>
      <c r="L413" s="8" t="e">
        <f>IF(OR(ISNA(L$1),ISNA($A413)),NA(),'临-燃尽0'!AW414)</f>
        <v>#N/A</v>
      </c>
      <c r="M413" s="8" t="e">
        <f>IF(OR(ISNA(M$1),ISNA($A413)),NA(),'临-燃尽0'!AX414)</f>
        <v>#N/A</v>
      </c>
      <c r="N413" s="8" t="e">
        <f>IF(OR(ISNA(N$1),ISNA($A413)),NA(),'临-燃尽0'!AY414)</f>
        <v>#N/A</v>
      </c>
      <c r="O413" s="8" t="e">
        <f>IF(OR(ISNA(O$1),ISNA($A413)),NA(),'临-燃尽0'!AZ414)</f>
        <v>#N/A</v>
      </c>
      <c r="P413" s="8" t="e">
        <f>IF(OR(ISNA(P$1),ISNA($A413)),NA(),'临-燃尽0'!BA414)</f>
        <v>#N/A</v>
      </c>
      <c r="Q413" s="8" t="e">
        <f>IF(OR(ISNA(Q$1),ISNA($A413)),NA(),'临-燃尽0'!BB414)</f>
        <v>#N/A</v>
      </c>
      <c r="R413" s="8" t="e">
        <f>IF(OR(ISNA(R$1),ISNA($A413)),NA(),'临-燃尽0'!BC414)</f>
        <v>#N/A</v>
      </c>
      <c r="S413" s="8" t="e">
        <f>IF(OR(ISNA(S$1),ISNA($A413)),NA(),'临-燃尽0'!BD414)</f>
        <v>#N/A</v>
      </c>
      <c r="T413" s="8" t="e">
        <f>IF(OR(ISNA(T$1),ISNA($A413)),NA(),'临-燃尽0'!BE414)</f>
        <v>#N/A</v>
      </c>
      <c r="U413" s="8" t="e">
        <f>IF(OR(ISNA(U$1),ISNA($A413)),NA(),'临-燃尽0'!BF414)</f>
        <v>#N/A</v>
      </c>
      <c r="V413" s="8" t="e">
        <f>IF(OR(ISNA(V$1),ISNA($A413)),NA(),'临-燃尽0'!BG414)</f>
        <v>#N/A</v>
      </c>
      <c r="W413" s="8" t="e">
        <f>IF(OR(ISNA(W$1),ISNA($A413)),NA(),'临-燃尽0'!BH414)</f>
        <v>#N/A</v>
      </c>
      <c r="X413" s="8" t="e">
        <f>IF(OR(ISNA(X$1),ISNA($A413)),NA(),'临-燃尽0'!BI414)</f>
        <v>#N/A</v>
      </c>
      <c r="Y413" s="8" t="e">
        <f>IF(OR(ISNA(Y$1),ISNA($A413)),NA(),'临-燃尽0'!BJ414)</f>
        <v>#N/A</v>
      </c>
      <c r="Z413" s="8" t="e">
        <f>IF(OR(ISNA(Z$1),ISNA($A413)),NA(),'临-燃尽0'!BK414)</f>
        <v>#N/A</v>
      </c>
      <c r="AA413" s="8" t="e">
        <f>IF(OR(ISNA(AA$1),ISNA($A413)),NA(),'临-燃尽0'!BL414)</f>
        <v>#N/A</v>
      </c>
      <c r="AB413" s="8" t="e">
        <f>IF(OR(ISNA(AB$1),ISNA($A413)),NA(),'临-燃尽0'!BM414)</f>
        <v>#N/A</v>
      </c>
      <c r="AC413" s="8" t="e">
        <f>IF(OR(ISNA(AC$1),ISNA($A413)),NA(),'临-燃尽0'!BN414)</f>
        <v>#N/A</v>
      </c>
      <c r="AD413" s="8" t="e">
        <f>IF(OR(ISNA(AD$1),ISNA($A413)),NA(),'临-燃尽0'!BO414)</f>
        <v>#N/A</v>
      </c>
      <c r="AE413" s="8" t="e">
        <f>IF(OR(ISNA(AE$1),ISNA($A413)),NA(),'临-燃尽0'!BP414)</f>
        <v>#N/A</v>
      </c>
      <c r="AF413" s="8" t="e">
        <f>IF(OR(ISNA(AF$1),ISNA($A413)),NA(),'临-燃尽0'!BQ414)</f>
        <v>#N/A</v>
      </c>
      <c r="AG413" s="8" t="e">
        <f>IF(OR(ISNA(AG$1),ISNA($A413)),NA(),'临-燃尽0'!BR414)</f>
        <v>#N/A</v>
      </c>
      <c r="AH413" s="8" t="e">
        <f>IF(OR(ISNA(AH$1),ISNA($A413)),NA(),'临-燃尽0'!BS414)</f>
        <v>#N/A</v>
      </c>
      <c r="AI413" s="8" t="e">
        <f>IF(OR(ISNA(AI$1),ISNA($A413)),NA(),'临-燃尽0'!BT414)</f>
        <v>#N/A</v>
      </c>
      <c r="AJ413" s="8" t="e">
        <f>IF(OR(ISNA(AJ$1),ISNA($A413)),NA(),'临-燃尽0'!BU414)</f>
        <v>#N/A</v>
      </c>
      <c r="AK413" s="8" t="e">
        <f>IF(OR(ISNA(AK$1),ISNA($A413)),NA(),'临-燃尽0'!BV414)</f>
        <v>#N/A</v>
      </c>
      <c r="AL413" s="8" t="e">
        <f>IF(OR(ISNA(AL$1),ISNA($A413)),NA(),'临-燃尽0'!BW414)</f>
        <v>#N/A</v>
      </c>
      <c r="AM413" s="8" t="e">
        <f>IF(OR(ISNA(AM$1),ISNA($A413)),NA(),'临-燃尽0'!BX414)</f>
        <v>#N/A</v>
      </c>
      <c r="AN413" s="8" t="e">
        <f>IF(OR(ISNA(AN$1),ISNA($A413)),NA(),'临-燃尽0'!BY414)</f>
        <v>#N/A</v>
      </c>
      <c r="AO413" s="8" t="e">
        <f>IF(OR(ISNA(AO$1),ISNA($A413)),NA(),'临-燃尽0'!BZ414)</f>
        <v>#N/A</v>
      </c>
      <c r="AP413" s="8" t="e">
        <f>IF(OR(ISNA(AP$1),ISNA($A413)),NA(),'临-燃尽0'!CA414)</f>
        <v>#N/A</v>
      </c>
      <c r="AQ413" s="8" t="e">
        <f>IF(OR(ISNA(AQ$1),ISNA($A413)),NA(),'临-燃尽0'!CB414)</f>
        <v>#N/A</v>
      </c>
      <c r="AR413" s="8" t="e">
        <f>IF(OR(ISNA(AR$1),ISNA($A413)),NA(),'临-燃尽0'!CC414)</f>
        <v>#N/A</v>
      </c>
      <c r="AS413" s="8" t="e">
        <f>IF(OR(ISNA(AS$1),ISNA($A413)),NA(),'临-燃尽0'!CD414)</f>
        <v>#N/A</v>
      </c>
      <c r="AT413" s="8" t="e">
        <f>IF(OR(ISNA(AT$1),ISNA($A413)),NA(),'临-燃尽0'!CE414)</f>
        <v>#N/A</v>
      </c>
      <c r="AU413" s="8" t="e">
        <f>IF(OR(ISNA(AU$1),ISNA($A413)),NA(),'临-燃尽0'!CF414)</f>
        <v>#N/A</v>
      </c>
      <c r="AV413" s="8" t="e">
        <f>IF(OR(ISNA(AV$1),ISNA($A413)),NA(),'临-燃尽0'!CG414)</f>
        <v>#N/A</v>
      </c>
      <c r="AW413" s="8" t="e">
        <f>IF(OR(ISNA(AW$1),ISNA($A413)),NA(),'临-燃尽0'!CH414)</f>
        <v>#N/A</v>
      </c>
      <c r="AX413" s="8" t="e">
        <f>IF(OR(ISNA(AX$1),ISNA($A413)),NA(),'临-燃尽0'!CI414)</f>
        <v>#N/A</v>
      </c>
      <c r="AY413" s="8" t="e">
        <f>IF(OR(ISNA(AY$1),ISNA($A413)),NA(),'临-燃尽0'!CJ414)</f>
        <v>#N/A</v>
      </c>
      <c r="AZ413" s="8" t="e">
        <f>IF(OR(ISNA(AZ$1),ISNA($A413)),NA(),'临-燃尽0'!CK414)</f>
        <v>#N/A</v>
      </c>
    </row>
    <row r="414" spans="1:52">
      <c r="A414" s="8" t="e">
        <f>IF(OR('临-燃尽0'!AL415="",'临-燃尽0'!AL415="总计"),NA(),'临-燃尽0'!AL415)</f>
        <v>#N/A</v>
      </c>
      <c r="B414" s="8" t="e">
        <f>IF(ISNA($A414),NA(),'临-燃尽0'!AM415)</f>
        <v>#N/A</v>
      </c>
      <c r="C414" s="8" t="e">
        <f>IF(ISNA($A414),NA(),'临-燃尽0'!AN415)</f>
        <v>#N/A</v>
      </c>
      <c r="D414" s="8" t="e">
        <f>IF(ISNA($A414),NA(),'临-燃尽0'!AO415)</f>
        <v>#N/A</v>
      </c>
      <c r="E414" s="8" t="e">
        <f>IF(OR(ISNA(E$1),ISNA($A414)),NA(),'临-燃尽0'!AP415)</f>
        <v>#N/A</v>
      </c>
      <c r="F414" s="8" t="e">
        <f>IF(OR(ISNA(F$1),ISNA($A414)),NA(),'临-燃尽0'!AQ415)</f>
        <v>#N/A</v>
      </c>
      <c r="G414" s="8" t="e">
        <f>IF(OR(ISNA(G$1),ISNA($A414)),NA(),'临-燃尽0'!AR415)</f>
        <v>#N/A</v>
      </c>
      <c r="H414" s="8" t="e">
        <f>IF(OR(ISNA(H$1),ISNA($A414)),NA(),'临-燃尽0'!AS415)</f>
        <v>#N/A</v>
      </c>
      <c r="I414" s="8" t="e">
        <f>IF(OR(ISNA(I$1),ISNA($A414)),NA(),'临-燃尽0'!AT415)</f>
        <v>#N/A</v>
      </c>
      <c r="J414" s="8" t="e">
        <f>IF(OR(ISNA(J$1),ISNA($A414)),NA(),'临-燃尽0'!AU415)</f>
        <v>#N/A</v>
      </c>
      <c r="K414" s="8" t="e">
        <f>IF(OR(ISNA(K$1),ISNA($A414)),NA(),'临-燃尽0'!AV415)</f>
        <v>#N/A</v>
      </c>
      <c r="L414" s="8" t="e">
        <f>IF(OR(ISNA(L$1),ISNA($A414)),NA(),'临-燃尽0'!AW415)</f>
        <v>#N/A</v>
      </c>
      <c r="M414" s="8" t="e">
        <f>IF(OR(ISNA(M$1),ISNA($A414)),NA(),'临-燃尽0'!AX415)</f>
        <v>#N/A</v>
      </c>
      <c r="N414" s="8" t="e">
        <f>IF(OR(ISNA(N$1),ISNA($A414)),NA(),'临-燃尽0'!AY415)</f>
        <v>#N/A</v>
      </c>
      <c r="O414" s="8" t="e">
        <f>IF(OR(ISNA(O$1),ISNA($A414)),NA(),'临-燃尽0'!AZ415)</f>
        <v>#N/A</v>
      </c>
      <c r="P414" s="8" t="e">
        <f>IF(OR(ISNA(P$1),ISNA($A414)),NA(),'临-燃尽0'!BA415)</f>
        <v>#N/A</v>
      </c>
      <c r="Q414" s="8" t="e">
        <f>IF(OR(ISNA(Q$1),ISNA($A414)),NA(),'临-燃尽0'!BB415)</f>
        <v>#N/A</v>
      </c>
      <c r="R414" s="8" t="e">
        <f>IF(OR(ISNA(R$1),ISNA($A414)),NA(),'临-燃尽0'!BC415)</f>
        <v>#N/A</v>
      </c>
      <c r="S414" s="8" t="e">
        <f>IF(OR(ISNA(S$1),ISNA($A414)),NA(),'临-燃尽0'!BD415)</f>
        <v>#N/A</v>
      </c>
      <c r="T414" s="8" t="e">
        <f>IF(OR(ISNA(T$1),ISNA($A414)),NA(),'临-燃尽0'!BE415)</f>
        <v>#N/A</v>
      </c>
      <c r="U414" s="8" t="e">
        <f>IF(OR(ISNA(U$1),ISNA($A414)),NA(),'临-燃尽0'!BF415)</f>
        <v>#N/A</v>
      </c>
      <c r="V414" s="8" t="e">
        <f>IF(OR(ISNA(V$1),ISNA($A414)),NA(),'临-燃尽0'!BG415)</f>
        <v>#N/A</v>
      </c>
      <c r="W414" s="8" t="e">
        <f>IF(OR(ISNA(W$1),ISNA($A414)),NA(),'临-燃尽0'!BH415)</f>
        <v>#N/A</v>
      </c>
      <c r="X414" s="8" t="e">
        <f>IF(OR(ISNA(X$1),ISNA($A414)),NA(),'临-燃尽0'!BI415)</f>
        <v>#N/A</v>
      </c>
      <c r="Y414" s="8" t="e">
        <f>IF(OR(ISNA(Y$1),ISNA($A414)),NA(),'临-燃尽0'!BJ415)</f>
        <v>#N/A</v>
      </c>
      <c r="Z414" s="8" t="e">
        <f>IF(OR(ISNA(Z$1),ISNA($A414)),NA(),'临-燃尽0'!BK415)</f>
        <v>#N/A</v>
      </c>
      <c r="AA414" s="8" t="e">
        <f>IF(OR(ISNA(AA$1),ISNA($A414)),NA(),'临-燃尽0'!BL415)</f>
        <v>#N/A</v>
      </c>
      <c r="AB414" s="8" t="e">
        <f>IF(OR(ISNA(AB$1),ISNA($A414)),NA(),'临-燃尽0'!BM415)</f>
        <v>#N/A</v>
      </c>
      <c r="AC414" s="8" t="e">
        <f>IF(OR(ISNA(AC$1),ISNA($A414)),NA(),'临-燃尽0'!BN415)</f>
        <v>#N/A</v>
      </c>
      <c r="AD414" s="8" t="e">
        <f>IF(OR(ISNA(AD$1),ISNA($A414)),NA(),'临-燃尽0'!BO415)</f>
        <v>#N/A</v>
      </c>
      <c r="AE414" s="8" t="e">
        <f>IF(OR(ISNA(AE$1),ISNA($A414)),NA(),'临-燃尽0'!BP415)</f>
        <v>#N/A</v>
      </c>
      <c r="AF414" s="8" t="e">
        <f>IF(OR(ISNA(AF$1),ISNA($A414)),NA(),'临-燃尽0'!BQ415)</f>
        <v>#N/A</v>
      </c>
      <c r="AG414" s="8" t="e">
        <f>IF(OR(ISNA(AG$1),ISNA($A414)),NA(),'临-燃尽0'!BR415)</f>
        <v>#N/A</v>
      </c>
      <c r="AH414" s="8" t="e">
        <f>IF(OR(ISNA(AH$1),ISNA($A414)),NA(),'临-燃尽0'!BS415)</f>
        <v>#N/A</v>
      </c>
      <c r="AI414" s="8" t="e">
        <f>IF(OR(ISNA(AI$1),ISNA($A414)),NA(),'临-燃尽0'!BT415)</f>
        <v>#N/A</v>
      </c>
      <c r="AJ414" s="8" t="e">
        <f>IF(OR(ISNA(AJ$1),ISNA($A414)),NA(),'临-燃尽0'!BU415)</f>
        <v>#N/A</v>
      </c>
      <c r="AK414" s="8" t="e">
        <f>IF(OR(ISNA(AK$1),ISNA($A414)),NA(),'临-燃尽0'!BV415)</f>
        <v>#N/A</v>
      </c>
      <c r="AL414" s="8" t="e">
        <f>IF(OR(ISNA(AL$1),ISNA($A414)),NA(),'临-燃尽0'!BW415)</f>
        <v>#N/A</v>
      </c>
      <c r="AM414" s="8" t="e">
        <f>IF(OR(ISNA(AM$1),ISNA($A414)),NA(),'临-燃尽0'!BX415)</f>
        <v>#N/A</v>
      </c>
      <c r="AN414" s="8" t="e">
        <f>IF(OR(ISNA(AN$1),ISNA($A414)),NA(),'临-燃尽0'!BY415)</f>
        <v>#N/A</v>
      </c>
      <c r="AO414" s="8" t="e">
        <f>IF(OR(ISNA(AO$1),ISNA($A414)),NA(),'临-燃尽0'!BZ415)</f>
        <v>#N/A</v>
      </c>
      <c r="AP414" s="8" t="e">
        <f>IF(OR(ISNA(AP$1),ISNA($A414)),NA(),'临-燃尽0'!CA415)</f>
        <v>#N/A</v>
      </c>
      <c r="AQ414" s="8" t="e">
        <f>IF(OR(ISNA(AQ$1),ISNA($A414)),NA(),'临-燃尽0'!CB415)</f>
        <v>#N/A</v>
      </c>
      <c r="AR414" s="8" t="e">
        <f>IF(OR(ISNA(AR$1),ISNA($A414)),NA(),'临-燃尽0'!CC415)</f>
        <v>#N/A</v>
      </c>
      <c r="AS414" s="8" t="e">
        <f>IF(OR(ISNA(AS$1),ISNA($A414)),NA(),'临-燃尽0'!CD415)</f>
        <v>#N/A</v>
      </c>
      <c r="AT414" s="8" t="e">
        <f>IF(OR(ISNA(AT$1),ISNA($A414)),NA(),'临-燃尽0'!CE415)</f>
        <v>#N/A</v>
      </c>
      <c r="AU414" s="8" t="e">
        <f>IF(OR(ISNA(AU$1),ISNA($A414)),NA(),'临-燃尽0'!CF415)</f>
        <v>#N/A</v>
      </c>
      <c r="AV414" s="8" t="e">
        <f>IF(OR(ISNA(AV$1),ISNA($A414)),NA(),'临-燃尽0'!CG415)</f>
        <v>#N/A</v>
      </c>
      <c r="AW414" s="8" t="e">
        <f>IF(OR(ISNA(AW$1),ISNA($A414)),NA(),'临-燃尽0'!CH415)</f>
        <v>#N/A</v>
      </c>
      <c r="AX414" s="8" t="e">
        <f>IF(OR(ISNA(AX$1),ISNA($A414)),NA(),'临-燃尽0'!CI415)</f>
        <v>#N/A</v>
      </c>
      <c r="AY414" s="8" t="e">
        <f>IF(OR(ISNA(AY$1),ISNA($A414)),NA(),'临-燃尽0'!CJ415)</f>
        <v>#N/A</v>
      </c>
      <c r="AZ414" s="8" t="e">
        <f>IF(OR(ISNA(AZ$1),ISNA($A414)),NA(),'临-燃尽0'!CK415)</f>
        <v>#N/A</v>
      </c>
    </row>
    <row r="415" spans="1:52">
      <c r="A415" s="8" t="e">
        <f>IF(OR('临-燃尽0'!AL416="",'临-燃尽0'!AL416="总计"),NA(),'临-燃尽0'!AL416)</f>
        <v>#N/A</v>
      </c>
      <c r="B415" s="8" t="e">
        <f>IF(ISNA($A415),NA(),'临-燃尽0'!AM416)</f>
        <v>#N/A</v>
      </c>
      <c r="C415" s="8" t="e">
        <f>IF(ISNA($A415),NA(),'临-燃尽0'!AN416)</f>
        <v>#N/A</v>
      </c>
      <c r="D415" s="8" t="e">
        <f>IF(ISNA($A415),NA(),'临-燃尽0'!AO416)</f>
        <v>#N/A</v>
      </c>
      <c r="E415" s="8" t="e">
        <f>IF(OR(ISNA(E$1),ISNA($A415)),NA(),'临-燃尽0'!AP416)</f>
        <v>#N/A</v>
      </c>
      <c r="F415" s="8" t="e">
        <f>IF(OR(ISNA(F$1),ISNA($A415)),NA(),'临-燃尽0'!AQ416)</f>
        <v>#N/A</v>
      </c>
      <c r="G415" s="8" t="e">
        <f>IF(OR(ISNA(G$1),ISNA($A415)),NA(),'临-燃尽0'!AR416)</f>
        <v>#N/A</v>
      </c>
      <c r="H415" s="8" t="e">
        <f>IF(OR(ISNA(H$1),ISNA($A415)),NA(),'临-燃尽0'!AS416)</f>
        <v>#N/A</v>
      </c>
      <c r="I415" s="8" t="e">
        <f>IF(OR(ISNA(I$1),ISNA($A415)),NA(),'临-燃尽0'!AT416)</f>
        <v>#N/A</v>
      </c>
      <c r="J415" s="8" t="e">
        <f>IF(OR(ISNA(J$1),ISNA($A415)),NA(),'临-燃尽0'!AU416)</f>
        <v>#N/A</v>
      </c>
      <c r="K415" s="8" t="e">
        <f>IF(OR(ISNA(K$1),ISNA($A415)),NA(),'临-燃尽0'!AV416)</f>
        <v>#N/A</v>
      </c>
      <c r="L415" s="8" t="e">
        <f>IF(OR(ISNA(L$1),ISNA($A415)),NA(),'临-燃尽0'!AW416)</f>
        <v>#N/A</v>
      </c>
      <c r="M415" s="8" t="e">
        <f>IF(OR(ISNA(M$1),ISNA($A415)),NA(),'临-燃尽0'!AX416)</f>
        <v>#N/A</v>
      </c>
      <c r="N415" s="8" t="e">
        <f>IF(OR(ISNA(N$1),ISNA($A415)),NA(),'临-燃尽0'!AY416)</f>
        <v>#N/A</v>
      </c>
      <c r="O415" s="8" t="e">
        <f>IF(OR(ISNA(O$1),ISNA($A415)),NA(),'临-燃尽0'!AZ416)</f>
        <v>#N/A</v>
      </c>
      <c r="P415" s="8" t="e">
        <f>IF(OR(ISNA(P$1),ISNA($A415)),NA(),'临-燃尽0'!BA416)</f>
        <v>#N/A</v>
      </c>
      <c r="Q415" s="8" t="e">
        <f>IF(OR(ISNA(Q$1),ISNA($A415)),NA(),'临-燃尽0'!BB416)</f>
        <v>#N/A</v>
      </c>
      <c r="R415" s="8" t="e">
        <f>IF(OR(ISNA(R$1),ISNA($A415)),NA(),'临-燃尽0'!BC416)</f>
        <v>#N/A</v>
      </c>
      <c r="S415" s="8" t="e">
        <f>IF(OR(ISNA(S$1),ISNA($A415)),NA(),'临-燃尽0'!BD416)</f>
        <v>#N/A</v>
      </c>
      <c r="T415" s="8" t="e">
        <f>IF(OR(ISNA(T$1),ISNA($A415)),NA(),'临-燃尽0'!BE416)</f>
        <v>#N/A</v>
      </c>
      <c r="U415" s="8" t="e">
        <f>IF(OR(ISNA(U$1),ISNA($A415)),NA(),'临-燃尽0'!BF416)</f>
        <v>#N/A</v>
      </c>
      <c r="V415" s="8" t="e">
        <f>IF(OR(ISNA(V$1),ISNA($A415)),NA(),'临-燃尽0'!BG416)</f>
        <v>#N/A</v>
      </c>
      <c r="W415" s="8" t="e">
        <f>IF(OR(ISNA(W$1),ISNA($A415)),NA(),'临-燃尽0'!BH416)</f>
        <v>#N/A</v>
      </c>
      <c r="X415" s="8" t="e">
        <f>IF(OR(ISNA(X$1),ISNA($A415)),NA(),'临-燃尽0'!BI416)</f>
        <v>#N/A</v>
      </c>
      <c r="Y415" s="8" t="e">
        <f>IF(OR(ISNA(Y$1),ISNA($A415)),NA(),'临-燃尽0'!BJ416)</f>
        <v>#N/A</v>
      </c>
      <c r="Z415" s="8" t="e">
        <f>IF(OR(ISNA(Z$1),ISNA($A415)),NA(),'临-燃尽0'!BK416)</f>
        <v>#N/A</v>
      </c>
      <c r="AA415" s="8" t="e">
        <f>IF(OR(ISNA(AA$1),ISNA($A415)),NA(),'临-燃尽0'!BL416)</f>
        <v>#N/A</v>
      </c>
      <c r="AB415" s="8" t="e">
        <f>IF(OR(ISNA(AB$1),ISNA($A415)),NA(),'临-燃尽0'!BM416)</f>
        <v>#N/A</v>
      </c>
      <c r="AC415" s="8" t="e">
        <f>IF(OR(ISNA(AC$1),ISNA($A415)),NA(),'临-燃尽0'!BN416)</f>
        <v>#N/A</v>
      </c>
      <c r="AD415" s="8" t="e">
        <f>IF(OR(ISNA(AD$1),ISNA($A415)),NA(),'临-燃尽0'!BO416)</f>
        <v>#N/A</v>
      </c>
      <c r="AE415" s="8" t="e">
        <f>IF(OR(ISNA(AE$1),ISNA($A415)),NA(),'临-燃尽0'!BP416)</f>
        <v>#N/A</v>
      </c>
      <c r="AF415" s="8" t="e">
        <f>IF(OR(ISNA(AF$1),ISNA($A415)),NA(),'临-燃尽0'!BQ416)</f>
        <v>#N/A</v>
      </c>
      <c r="AG415" s="8" t="e">
        <f>IF(OR(ISNA(AG$1),ISNA($A415)),NA(),'临-燃尽0'!BR416)</f>
        <v>#N/A</v>
      </c>
      <c r="AH415" s="8" t="e">
        <f>IF(OR(ISNA(AH$1),ISNA($A415)),NA(),'临-燃尽0'!BS416)</f>
        <v>#N/A</v>
      </c>
      <c r="AI415" s="8" t="e">
        <f>IF(OR(ISNA(AI$1),ISNA($A415)),NA(),'临-燃尽0'!BT416)</f>
        <v>#N/A</v>
      </c>
      <c r="AJ415" s="8" t="e">
        <f>IF(OR(ISNA(AJ$1),ISNA($A415)),NA(),'临-燃尽0'!BU416)</f>
        <v>#N/A</v>
      </c>
      <c r="AK415" s="8" t="e">
        <f>IF(OR(ISNA(AK$1),ISNA($A415)),NA(),'临-燃尽0'!BV416)</f>
        <v>#N/A</v>
      </c>
      <c r="AL415" s="8" t="e">
        <f>IF(OR(ISNA(AL$1),ISNA($A415)),NA(),'临-燃尽0'!BW416)</f>
        <v>#N/A</v>
      </c>
      <c r="AM415" s="8" t="e">
        <f>IF(OR(ISNA(AM$1),ISNA($A415)),NA(),'临-燃尽0'!BX416)</f>
        <v>#N/A</v>
      </c>
      <c r="AN415" s="8" t="e">
        <f>IF(OR(ISNA(AN$1),ISNA($A415)),NA(),'临-燃尽0'!BY416)</f>
        <v>#N/A</v>
      </c>
      <c r="AO415" s="8" t="e">
        <f>IF(OR(ISNA(AO$1),ISNA($A415)),NA(),'临-燃尽0'!BZ416)</f>
        <v>#N/A</v>
      </c>
      <c r="AP415" s="8" t="e">
        <f>IF(OR(ISNA(AP$1),ISNA($A415)),NA(),'临-燃尽0'!CA416)</f>
        <v>#N/A</v>
      </c>
      <c r="AQ415" s="8" t="e">
        <f>IF(OR(ISNA(AQ$1),ISNA($A415)),NA(),'临-燃尽0'!CB416)</f>
        <v>#N/A</v>
      </c>
      <c r="AR415" s="8" t="e">
        <f>IF(OR(ISNA(AR$1),ISNA($A415)),NA(),'临-燃尽0'!CC416)</f>
        <v>#N/A</v>
      </c>
      <c r="AS415" s="8" t="e">
        <f>IF(OR(ISNA(AS$1),ISNA($A415)),NA(),'临-燃尽0'!CD416)</f>
        <v>#N/A</v>
      </c>
      <c r="AT415" s="8" t="e">
        <f>IF(OR(ISNA(AT$1),ISNA($A415)),NA(),'临-燃尽0'!CE416)</f>
        <v>#N/A</v>
      </c>
      <c r="AU415" s="8" t="e">
        <f>IF(OR(ISNA(AU$1),ISNA($A415)),NA(),'临-燃尽0'!CF416)</f>
        <v>#N/A</v>
      </c>
      <c r="AV415" s="8" t="e">
        <f>IF(OR(ISNA(AV$1),ISNA($A415)),NA(),'临-燃尽0'!CG416)</f>
        <v>#N/A</v>
      </c>
      <c r="AW415" s="8" t="e">
        <f>IF(OR(ISNA(AW$1),ISNA($A415)),NA(),'临-燃尽0'!CH416)</f>
        <v>#N/A</v>
      </c>
      <c r="AX415" s="8" t="e">
        <f>IF(OR(ISNA(AX$1),ISNA($A415)),NA(),'临-燃尽0'!CI416)</f>
        <v>#N/A</v>
      </c>
      <c r="AY415" s="8" t="e">
        <f>IF(OR(ISNA(AY$1),ISNA($A415)),NA(),'临-燃尽0'!CJ416)</f>
        <v>#N/A</v>
      </c>
      <c r="AZ415" s="8" t="e">
        <f>IF(OR(ISNA(AZ$1),ISNA($A415)),NA(),'临-燃尽0'!CK416)</f>
        <v>#N/A</v>
      </c>
    </row>
    <row r="416" spans="1:52">
      <c r="A416" s="8" t="e">
        <f>IF(OR('临-燃尽0'!AL417="",'临-燃尽0'!AL417="总计"),NA(),'临-燃尽0'!AL417)</f>
        <v>#N/A</v>
      </c>
      <c r="B416" s="8" t="e">
        <f>IF(ISNA($A416),NA(),'临-燃尽0'!AM417)</f>
        <v>#N/A</v>
      </c>
      <c r="C416" s="8" t="e">
        <f>IF(ISNA($A416),NA(),'临-燃尽0'!AN417)</f>
        <v>#N/A</v>
      </c>
      <c r="D416" s="8" t="e">
        <f>IF(ISNA($A416),NA(),'临-燃尽0'!AO417)</f>
        <v>#N/A</v>
      </c>
      <c r="E416" s="8" t="e">
        <f>IF(OR(ISNA(E$1),ISNA($A416)),NA(),'临-燃尽0'!AP417)</f>
        <v>#N/A</v>
      </c>
      <c r="F416" s="8" t="e">
        <f>IF(OR(ISNA(F$1),ISNA($A416)),NA(),'临-燃尽0'!AQ417)</f>
        <v>#N/A</v>
      </c>
      <c r="G416" s="8" t="e">
        <f>IF(OR(ISNA(G$1),ISNA($A416)),NA(),'临-燃尽0'!AR417)</f>
        <v>#N/A</v>
      </c>
      <c r="H416" s="8" t="e">
        <f>IF(OR(ISNA(H$1),ISNA($A416)),NA(),'临-燃尽0'!AS417)</f>
        <v>#N/A</v>
      </c>
      <c r="I416" s="8" t="e">
        <f>IF(OR(ISNA(I$1),ISNA($A416)),NA(),'临-燃尽0'!AT417)</f>
        <v>#N/A</v>
      </c>
      <c r="J416" s="8" t="e">
        <f>IF(OR(ISNA(J$1),ISNA($A416)),NA(),'临-燃尽0'!AU417)</f>
        <v>#N/A</v>
      </c>
      <c r="K416" s="8" t="e">
        <f>IF(OR(ISNA(K$1),ISNA($A416)),NA(),'临-燃尽0'!AV417)</f>
        <v>#N/A</v>
      </c>
      <c r="L416" s="8" t="e">
        <f>IF(OR(ISNA(L$1),ISNA($A416)),NA(),'临-燃尽0'!AW417)</f>
        <v>#N/A</v>
      </c>
      <c r="M416" s="8" t="e">
        <f>IF(OR(ISNA(M$1),ISNA($A416)),NA(),'临-燃尽0'!AX417)</f>
        <v>#N/A</v>
      </c>
      <c r="N416" s="8" t="e">
        <f>IF(OR(ISNA(N$1),ISNA($A416)),NA(),'临-燃尽0'!AY417)</f>
        <v>#N/A</v>
      </c>
      <c r="O416" s="8" t="e">
        <f>IF(OR(ISNA(O$1),ISNA($A416)),NA(),'临-燃尽0'!AZ417)</f>
        <v>#N/A</v>
      </c>
      <c r="P416" s="8" t="e">
        <f>IF(OR(ISNA(P$1),ISNA($A416)),NA(),'临-燃尽0'!BA417)</f>
        <v>#N/A</v>
      </c>
      <c r="Q416" s="8" t="e">
        <f>IF(OR(ISNA(Q$1),ISNA($A416)),NA(),'临-燃尽0'!BB417)</f>
        <v>#N/A</v>
      </c>
      <c r="R416" s="8" t="e">
        <f>IF(OR(ISNA(R$1),ISNA($A416)),NA(),'临-燃尽0'!BC417)</f>
        <v>#N/A</v>
      </c>
      <c r="S416" s="8" t="e">
        <f>IF(OR(ISNA(S$1),ISNA($A416)),NA(),'临-燃尽0'!BD417)</f>
        <v>#N/A</v>
      </c>
      <c r="T416" s="8" t="e">
        <f>IF(OR(ISNA(T$1),ISNA($A416)),NA(),'临-燃尽0'!BE417)</f>
        <v>#N/A</v>
      </c>
      <c r="U416" s="8" t="e">
        <f>IF(OR(ISNA(U$1),ISNA($A416)),NA(),'临-燃尽0'!BF417)</f>
        <v>#N/A</v>
      </c>
      <c r="V416" s="8" t="e">
        <f>IF(OR(ISNA(V$1),ISNA($A416)),NA(),'临-燃尽0'!BG417)</f>
        <v>#N/A</v>
      </c>
      <c r="W416" s="8" t="e">
        <f>IF(OR(ISNA(W$1),ISNA($A416)),NA(),'临-燃尽0'!BH417)</f>
        <v>#N/A</v>
      </c>
      <c r="X416" s="8" t="e">
        <f>IF(OR(ISNA(X$1),ISNA($A416)),NA(),'临-燃尽0'!BI417)</f>
        <v>#N/A</v>
      </c>
      <c r="Y416" s="8" t="e">
        <f>IF(OR(ISNA(Y$1),ISNA($A416)),NA(),'临-燃尽0'!BJ417)</f>
        <v>#N/A</v>
      </c>
      <c r="Z416" s="8" t="e">
        <f>IF(OR(ISNA(Z$1),ISNA($A416)),NA(),'临-燃尽0'!BK417)</f>
        <v>#N/A</v>
      </c>
      <c r="AA416" s="8" t="e">
        <f>IF(OR(ISNA(AA$1),ISNA($A416)),NA(),'临-燃尽0'!BL417)</f>
        <v>#N/A</v>
      </c>
      <c r="AB416" s="8" t="e">
        <f>IF(OR(ISNA(AB$1),ISNA($A416)),NA(),'临-燃尽0'!BM417)</f>
        <v>#N/A</v>
      </c>
      <c r="AC416" s="8" t="e">
        <f>IF(OR(ISNA(AC$1),ISNA($A416)),NA(),'临-燃尽0'!BN417)</f>
        <v>#N/A</v>
      </c>
      <c r="AD416" s="8" t="e">
        <f>IF(OR(ISNA(AD$1),ISNA($A416)),NA(),'临-燃尽0'!BO417)</f>
        <v>#N/A</v>
      </c>
      <c r="AE416" s="8" t="e">
        <f>IF(OR(ISNA(AE$1),ISNA($A416)),NA(),'临-燃尽0'!BP417)</f>
        <v>#N/A</v>
      </c>
      <c r="AF416" s="8" t="e">
        <f>IF(OR(ISNA(AF$1),ISNA($A416)),NA(),'临-燃尽0'!BQ417)</f>
        <v>#N/A</v>
      </c>
      <c r="AG416" s="8" t="e">
        <f>IF(OR(ISNA(AG$1),ISNA($A416)),NA(),'临-燃尽0'!BR417)</f>
        <v>#N/A</v>
      </c>
      <c r="AH416" s="8" t="e">
        <f>IF(OR(ISNA(AH$1),ISNA($A416)),NA(),'临-燃尽0'!BS417)</f>
        <v>#N/A</v>
      </c>
      <c r="AI416" s="8" t="e">
        <f>IF(OR(ISNA(AI$1),ISNA($A416)),NA(),'临-燃尽0'!BT417)</f>
        <v>#N/A</v>
      </c>
      <c r="AJ416" s="8" t="e">
        <f>IF(OR(ISNA(AJ$1),ISNA($A416)),NA(),'临-燃尽0'!BU417)</f>
        <v>#N/A</v>
      </c>
      <c r="AK416" s="8" t="e">
        <f>IF(OR(ISNA(AK$1),ISNA($A416)),NA(),'临-燃尽0'!BV417)</f>
        <v>#N/A</v>
      </c>
      <c r="AL416" s="8" t="e">
        <f>IF(OR(ISNA(AL$1),ISNA($A416)),NA(),'临-燃尽0'!BW417)</f>
        <v>#N/A</v>
      </c>
      <c r="AM416" s="8" t="e">
        <f>IF(OR(ISNA(AM$1),ISNA($A416)),NA(),'临-燃尽0'!BX417)</f>
        <v>#N/A</v>
      </c>
      <c r="AN416" s="8" t="e">
        <f>IF(OR(ISNA(AN$1),ISNA($A416)),NA(),'临-燃尽0'!BY417)</f>
        <v>#N/A</v>
      </c>
      <c r="AO416" s="8" t="e">
        <f>IF(OR(ISNA(AO$1),ISNA($A416)),NA(),'临-燃尽0'!BZ417)</f>
        <v>#N/A</v>
      </c>
      <c r="AP416" s="8" t="e">
        <f>IF(OR(ISNA(AP$1),ISNA($A416)),NA(),'临-燃尽0'!CA417)</f>
        <v>#N/A</v>
      </c>
      <c r="AQ416" s="8" t="e">
        <f>IF(OR(ISNA(AQ$1),ISNA($A416)),NA(),'临-燃尽0'!CB417)</f>
        <v>#N/A</v>
      </c>
      <c r="AR416" s="8" t="e">
        <f>IF(OR(ISNA(AR$1),ISNA($A416)),NA(),'临-燃尽0'!CC417)</f>
        <v>#N/A</v>
      </c>
      <c r="AS416" s="8" t="e">
        <f>IF(OR(ISNA(AS$1),ISNA($A416)),NA(),'临-燃尽0'!CD417)</f>
        <v>#N/A</v>
      </c>
      <c r="AT416" s="8" t="e">
        <f>IF(OR(ISNA(AT$1),ISNA($A416)),NA(),'临-燃尽0'!CE417)</f>
        <v>#N/A</v>
      </c>
      <c r="AU416" s="8" t="e">
        <f>IF(OR(ISNA(AU$1),ISNA($A416)),NA(),'临-燃尽0'!CF417)</f>
        <v>#N/A</v>
      </c>
      <c r="AV416" s="8" t="e">
        <f>IF(OR(ISNA(AV$1),ISNA($A416)),NA(),'临-燃尽0'!CG417)</f>
        <v>#N/A</v>
      </c>
      <c r="AW416" s="8" t="e">
        <f>IF(OR(ISNA(AW$1),ISNA($A416)),NA(),'临-燃尽0'!CH417)</f>
        <v>#N/A</v>
      </c>
      <c r="AX416" s="8" t="e">
        <f>IF(OR(ISNA(AX$1),ISNA($A416)),NA(),'临-燃尽0'!CI417)</f>
        <v>#N/A</v>
      </c>
      <c r="AY416" s="8" t="e">
        <f>IF(OR(ISNA(AY$1),ISNA($A416)),NA(),'临-燃尽0'!CJ417)</f>
        <v>#N/A</v>
      </c>
      <c r="AZ416" s="8" t="e">
        <f>IF(OR(ISNA(AZ$1),ISNA($A416)),NA(),'临-燃尽0'!CK417)</f>
        <v>#N/A</v>
      </c>
    </row>
    <row r="417" spans="1:52">
      <c r="A417" s="8" t="e">
        <f>IF(OR('临-燃尽0'!AL418="",'临-燃尽0'!AL418="总计"),NA(),'临-燃尽0'!AL418)</f>
        <v>#N/A</v>
      </c>
      <c r="B417" s="8" t="e">
        <f>IF(ISNA($A417),NA(),'临-燃尽0'!AM418)</f>
        <v>#N/A</v>
      </c>
      <c r="C417" s="8" t="e">
        <f>IF(ISNA($A417),NA(),'临-燃尽0'!AN418)</f>
        <v>#N/A</v>
      </c>
      <c r="D417" s="8" t="e">
        <f>IF(ISNA($A417),NA(),'临-燃尽0'!AO418)</f>
        <v>#N/A</v>
      </c>
      <c r="E417" s="8" t="e">
        <f>IF(OR(ISNA(E$1),ISNA($A417)),NA(),'临-燃尽0'!AP418)</f>
        <v>#N/A</v>
      </c>
      <c r="F417" s="8" t="e">
        <f>IF(OR(ISNA(F$1),ISNA($A417)),NA(),'临-燃尽0'!AQ418)</f>
        <v>#N/A</v>
      </c>
      <c r="G417" s="8" t="e">
        <f>IF(OR(ISNA(G$1),ISNA($A417)),NA(),'临-燃尽0'!AR418)</f>
        <v>#N/A</v>
      </c>
      <c r="H417" s="8" t="e">
        <f>IF(OR(ISNA(H$1),ISNA($A417)),NA(),'临-燃尽0'!AS418)</f>
        <v>#N/A</v>
      </c>
      <c r="I417" s="8" t="e">
        <f>IF(OR(ISNA(I$1),ISNA($A417)),NA(),'临-燃尽0'!AT418)</f>
        <v>#N/A</v>
      </c>
      <c r="J417" s="8" t="e">
        <f>IF(OR(ISNA(J$1),ISNA($A417)),NA(),'临-燃尽0'!AU418)</f>
        <v>#N/A</v>
      </c>
      <c r="K417" s="8" t="e">
        <f>IF(OR(ISNA(K$1),ISNA($A417)),NA(),'临-燃尽0'!AV418)</f>
        <v>#N/A</v>
      </c>
      <c r="L417" s="8" t="e">
        <f>IF(OR(ISNA(L$1),ISNA($A417)),NA(),'临-燃尽0'!AW418)</f>
        <v>#N/A</v>
      </c>
      <c r="M417" s="8" t="e">
        <f>IF(OR(ISNA(M$1),ISNA($A417)),NA(),'临-燃尽0'!AX418)</f>
        <v>#N/A</v>
      </c>
      <c r="N417" s="8" t="e">
        <f>IF(OR(ISNA(N$1),ISNA($A417)),NA(),'临-燃尽0'!AY418)</f>
        <v>#N/A</v>
      </c>
      <c r="O417" s="8" t="e">
        <f>IF(OR(ISNA(O$1),ISNA($A417)),NA(),'临-燃尽0'!AZ418)</f>
        <v>#N/A</v>
      </c>
      <c r="P417" s="8" t="e">
        <f>IF(OR(ISNA(P$1),ISNA($A417)),NA(),'临-燃尽0'!BA418)</f>
        <v>#N/A</v>
      </c>
      <c r="Q417" s="8" t="e">
        <f>IF(OR(ISNA(Q$1),ISNA($A417)),NA(),'临-燃尽0'!BB418)</f>
        <v>#N/A</v>
      </c>
      <c r="R417" s="8" t="e">
        <f>IF(OR(ISNA(R$1),ISNA($A417)),NA(),'临-燃尽0'!BC418)</f>
        <v>#N/A</v>
      </c>
      <c r="S417" s="8" t="e">
        <f>IF(OR(ISNA(S$1),ISNA($A417)),NA(),'临-燃尽0'!BD418)</f>
        <v>#N/A</v>
      </c>
      <c r="T417" s="8" t="e">
        <f>IF(OR(ISNA(T$1),ISNA($A417)),NA(),'临-燃尽0'!BE418)</f>
        <v>#N/A</v>
      </c>
      <c r="U417" s="8" t="e">
        <f>IF(OR(ISNA(U$1),ISNA($A417)),NA(),'临-燃尽0'!BF418)</f>
        <v>#N/A</v>
      </c>
      <c r="V417" s="8" t="e">
        <f>IF(OR(ISNA(V$1),ISNA($A417)),NA(),'临-燃尽0'!BG418)</f>
        <v>#N/A</v>
      </c>
      <c r="W417" s="8" t="e">
        <f>IF(OR(ISNA(W$1),ISNA($A417)),NA(),'临-燃尽0'!BH418)</f>
        <v>#N/A</v>
      </c>
      <c r="X417" s="8" t="e">
        <f>IF(OR(ISNA(X$1),ISNA($A417)),NA(),'临-燃尽0'!BI418)</f>
        <v>#N/A</v>
      </c>
      <c r="Y417" s="8" t="e">
        <f>IF(OR(ISNA(Y$1),ISNA($A417)),NA(),'临-燃尽0'!BJ418)</f>
        <v>#N/A</v>
      </c>
      <c r="Z417" s="8" t="e">
        <f>IF(OR(ISNA(Z$1),ISNA($A417)),NA(),'临-燃尽0'!BK418)</f>
        <v>#N/A</v>
      </c>
      <c r="AA417" s="8" t="e">
        <f>IF(OR(ISNA(AA$1),ISNA($A417)),NA(),'临-燃尽0'!BL418)</f>
        <v>#N/A</v>
      </c>
      <c r="AB417" s="8" t="e">
        <f>IF(OR(ISNA(AB$1),ISNA($A417)),NA(),'临-燃尽0'!BM418)</f>
        <v>#N/A</v>
      </c>
      <c r="AC417" s="8" t="e">
        <f>IF(OR(ISNA(AC$1),ISNA($A417)),NA(),'临-燃尽0'!BN418)</f>
        <v>#N/A</v>
      </c>
      <c r="AD417" s="8" t="e">
        <f>IF(OR(ISNA(AD$1),ISNA($A417)),NA(),'临-燃尽0'!BO418)</f>
        <v>#N/A</v>
      </c>
      <c r="AE417" s="8" t="e">
        <f>IF(OR(ISNA(AE$1),ISNA($A417)),NA(),'临-燃尽0'!BP418)</f>
        <v>#N/A</v>
      </c>
      <c r="AF417" s="8" t="e">
        <f>IF(OR(ISNA(AF$1),ISNA($A417)),NA(),'临-燃尽0'!BQ418)</f>
        <v>#N/A</v>
      </c>
      <c r="AG417" s="8" t="e">
        <f>IF(OR(ISNA(AG$1),ISNA($A417)),NA(),'临-燃尽0'!BR418)</f>
        <v>#N/A</v>
      </c>
      <c r="AH417" s="8" t="e">
        <f>IF(OR(ISNA(AH$1),ISNA($A417)),NA(),'临-燃尽0'!BS418)</f>
        <v>#N/A</v>
      </c>
      <c r="AI417" s="8" t="e">
        <f>IF(OR(ISNA(AI$1),ISNA($A417)),NA(),'临-燃尽0'!BT418)</f>
        <v>#N/A</v>
      </c>
      <c r="AJ417" s="8" t="e">
        <f>IF(OR(ISNA(AJ$1),ISNA($A417)),NA(),'临-燃尽0'!BU418)</f>
        <v>#N/A</v>
      </c>
      <c r="AK417" s="8" t="e">
        <f>IF(OR(ISNA(AK$1),ISNA($A417)),NA(),'临-燃尽0'!BV418)</f>
        <v>#N/A</v>
      </c>
      <c r="AL417" s="8" t="e">
        <f>IF(OR(ISNA(AL$1),ISNA($A417)),NA(),'临-燃尽0'!BW418)</f>
        <v>#N/A</v>
      </c>
      <c r="AM417" s="8" t="e">
        <f>IF(OR(ISNA(AM$1),ISNA($A417)),NA(),'临-燃尽0'!BX418)</f>
        <v>#N/A</v>
      </c>
      <c r="AN417" s="8" t="e">
        <f>IF(OR(ISNA(AN$1),ISNA($A417)),NA(),'临-燃尽0'!BY418)</f>
        <v>#N/A</v>
      </c>
      <c r="AO417" s="8" t="e">
        <f>IF(OR(ISNA(AO$1),ISNA($A417)),NA(),'临-燃尽0'!BZ418)</f>
        <v>#N/A</v>
      </c>
      <c r="AP417" s="8" t="e">
        <f>IF(OR(ISNA(AP$1),ISNA($A417)),NA(),'临-燃尽0'!CA418)</f>
        <v>#N/A</v>
      </c>
      <c r="AQ417" s="8" t="e">
        <f>IF(OR(ISNA(AQ$1),ISNA($A417)),NA(),'临-燃尽0'!CB418)</f>
        <v>#N/A</v>
      </c>
      <c r="AR417" s="8" t="e">
        <f>IF(OR(ISNA(AR$1),ISNA($A417)),NA(),'临-燃尽0'!CC418)</f>
        <v>#N/A</v>
      </c>
      <c r="AS417" s="8" t="e">
        <f>IF(OR(ISNA(AS$1),ISNA($A417)),NA(),'临-燃尽0'!CD418)</f>
        <v>#N/A</v>
      </c>
      <c r="AT417" s="8" t="e">
        <f>IF(OR(ISNA(AT$1),ISNA($A417)),NA(),'临-燃尽0'!CE418)</f>
        <v>#N/A</v>
      </c>
      <c r="AU417" s="8" t="e">
        <f>IF(OR(ISNA(AU$1),ISNA($A417)),NA(),'临-燃尽0'!CF418)</f>
        <v>#N/A</v>
      </c>
      <c r="AV417" s="8" t="e">
        <f>IF(OR(ISNA(AV$1),ISNA($A417)),NA(),'临-燃尽0'!CG418)</f>
        <v>#N/A</v>
      </c>
      <c r="AW417" s="8" t="e">
        <f>IF(OR(ISNA(AW$1),ISNA($A417)),NA(),'临-燃尽0'!CH418)</f>
        <v>#N/A</v>
      </c>
      <c r="AX417" s="8" t="e">
        <f>IF(OR(ISNA(AX$1),ISNA($A417)),NA(),'临-燃尽0'!CI418)</f>
        <v>#N/A</v>
      </c>
      <c r="AY417" s="8" t="e">
        <f>IF(OR(ISNA(AY$1),ISNA($A417)),NA(),'临-燃尽0'!CJ418)</f>
        <v>#N/A</v>
      </c>
      <c r="AZ417" s="8" t="e">
        <f>IF(OR(ISNA(AZ$1),ISNA($A417)),NA(),'临-燃尽0'!CK418)</f>
        <v>#N/A</v>
      </c>
    </row>
    <row r="418" spans="1:52">
      <c r="A418" s="8" t="e">
        <f>IF(OR('临-燃尽0'!AL419="",'临-燃尽0'!AL419="总计"),NA(),'临-燃尽0'!AL419)</f>
        <v>#N/A</v>
      </c>
      <c r="B418" s="8" t="e">
        <f>IF(ISNA($A418),NA(),'临-燃尽0'!AM419)</f>
        <v>#N/A</v>
      </c>
      <c r="C418" s="8" t="e">
        <f>IF(ISNA($A418),NA(),'临-燃尽0'!AN419)</f>
        <v>#N/A</v>
      </c>
      <c r="D418" s="8" t="e">
        <f>IF(ISNA($A418),NA(),'临-燃尽0'!AO419)</f>
        <v>#N/A</v>
      </c>
      <c r="E418" s="8" t="e">
        <f>IF(OR(ISNA(E$1),ISNA($A418)),NA(),'临-燃尽0'!AP419)</f>
        <v>#N/A</v>
      </c>
      <c r="F418" s="8" t="e">
        <f>IF(OR(ISNA(F$1),ISNA($A418)),NA(),'临-燃尽0'!AQ419)</f>
        <v>#N/A</v>
      </c>
      <c r="G418" s="8" t="e">
        <f>IF(OR(ISNA(G$1),ISNA($A418)),NA(),'临-燃尽0'!AR419)</f>
        <v>#N/A</v>
      </c>
      <c r="H418" s="8" t="e">
        <f>IF(OR(ISNA(H$1),ISNA($A418)),NA(),'临-燃尽0'!AS419)</f>
        <v>#N/A</v>
      </c>
      <c r="I418" s="8" t="e">
        <f>IF(OR(ISNA(I$1),ISNA($A418)),NA(),'临-燃尽0'!AT419)</f>
        <v>#N/A</v>
      </c>
      <c r="J418" s="8" t="e">
        <f>IF(OR(ISNA(J$1),ISNA($A418)),NA(),'临-燃尽0'!AU419)</f>
        <v>#N/A</v>
      </c>
      <c r="K418" s="8" t="e">
        <f>IF(OR(ISNA(K$1),ISNA($A418)),NA(),'临-燃尽0'!AV419)</f>
        <v>#N/A</v>
      </c>
      <c r="L418" s="8" t="e">
        <f>IF(OR(ISNA(L$1),ISNA($A418)),NA(),'临-燃尽0'!AW419)</f>
        <v>#N/A</v>
      </c>
      <c r="M418" s="8" t="e">
        <f>IF(OR(ISNA(M$1),ISNA($A418)),NA(),'临-燃尽0'!AX419)</f>
        <v>#N/A</v>
      </c>
      <c r="N418" s="8" t="e">
        <f>IF(OR(ISNA(N$1),ISNA($A418)),NA(),'临-燃尽0'!AY419)</f>
        <v>#N/A</v>
      </c>
      <c r="O418" s="8" t="e">
        <f>IF(OR(ISNA(O$1),ISNA($A418)),NA(),'临-燃尽0'!AZ419)</f>
        <v>#N/A</v>
      </c>
      <c r="P418" s="8" t="e">
        <f>IF(OR(ISNA(P$1),ISNA($A418)),NA(),'临-燃尽0'!BA419)</f>
        <v>#N/A</v>
      </c>
      <c r="Q418" s="8" t="e">
        <f>IF(OR(ISNA(Q$1),ISNA($A418)),NA(),'临-燃尽0'!BB419)</f>
        <v>#N/A</v>
      </c>
      <c r="R418" s="8" t="e">
        <f>IF(OR(ISNA(R$1),ISNA($A418)),NA(),'临-燃尽0'!BC419)</f>
        <v>#N/A</v>
      </c>
      <c r="S418" s="8" t="e">
        <f>IF(OR(ISNA(S$1),ISNA($A418)),NA(),'临-燃尽0'!BD419)</f>
        <v>#N/A</v>
      </c>
      <c r="T418" s="8" t="e">
        <f>IF(OR(ISNA(T$1),ISNA($A418)),NA(),'临-燃尽0'!BE419)</f>
        <v>#N/A</v>
      </c>
      <c r="U418" s="8" t="e">
        <f>IF(OR(ISNA(U$1),ISNA($A418)),NA(),'临-燃尽0'!BF419)</f>
        <v>#N/A</v>
      </c>
      <c r="V418" s="8" t="e">
        <f>IF(OR(ISNA(V$1),ISNA($A418)),NA(),'临-燃尽0'!BG419)</f>
        <v>#N/A</v>
      </c>
      <c r="W418" s="8" t="e">
        <f>IF(OR(ISNA(W$1),ISNA($A418)),NA(),'临-燃尽0'!BH419)</f>
        <v>#N/A</v>
      </c>
      <c r="X418" s="8" t="e">
        <f>IF(OR(ISNA(X$1),ISNA($A418)),NA(),'临-燃尽0'!BI419)</f>
        <v>#N/A</v>
      </c>
      <c r="Y418" s="8" t="e">
        <f>IF(OR(ISNA(Y$1),ISNA($A418)),NA(),'临-燃尽0'!BJ419)</f>
        <v>#N/A</v>
      </c>
      <c r="Z418" s="8" t="e">
        <f>IF(OR(ISNA(Z$1),ISNA($A418)),NA(),'临-燃尽0'!BK419)</f>
        <v>#N/A</v>
      </c>
      <c r="AA418" s="8" t="e">
        <f>IF(OR(ISNA(AA$1),ISNA($A418)),NA(),'临-燃尽0'!BL419)</f>
        <v>#N/A</v>
      </c>
      <c r="AB418" s="8" t="e">
        <f>IF(OR(ISNA(AB$1),ISNA($A418)),NA(),'临-燃尽0'!BM419)</f>
        <v>#N/A</v>
      </c>
      <c r="AC418" s="8" t="e">
        <f>IF(OR(ISNA(AC$1),ISNA($A418)),NA(),'临-燃尽0'!BN419)</f>
        <v>#N/A</v>
      </c>
      <c r="AD418" s="8" t="e">
        <f>IF(OR(ISNA(AD$1),ISNA($A418)),NA(),'临-燃尽0'!BO419)</f>
        <v>#N/A</v>
      </c>
      <c r="AE418" s="8" t="e">
        <f>IF(OR(ISNA(AE$1),ISNA($A418)),NA(),'临-燃尽0'!BP419)</f>
        <v>#N/A</v>
      </c>
      <c r="AF418" s="8" t="e">
        <f>IF(OR(ISNA(AF$1),ISNA($A418)),NA(),'临-燃尽0'!BQ419)</f>
        <v>#N/A</v>
      </c>
      <c r="AG418" s="8" t="e">
        <f>IF(OR(ISNA(AG$1),ISNA($A418)),NA(),'临-燃尽0'!BR419)</f>
        <v>#N/A</v>
      </c>
      <c r="AH418" s="8" t="e">
        <f>IF(OR(ISNA(AH$1),ISNA($A418)),NA(),'临-燃尽0'!BS419)</f>
        <v>#N/A</v>
      </c>
      <c r="AI418" s="8" t="e">
        <f>IF(OR(ISNA(AI$1),ISNA($A418)),NA(),'临-燃尽0'!BT419)</f>
        <v>#N/A</v>
      </c>
      <c r="AJ418" s="8" t="e">
        <f>IF(OR(ISNA(AJ$1),ISNA($A418)),NA(),'临-燃尽0'!BU419)</f>
        <v>#N/A</v>
      </c>
      <c r="AK418" s="8" t="e">
        <f>IF(OR(ISNA(AK$1),ISNA($A418)),NA(),'临-燃尽0'!BV419)</f>
        <v>#N/A</v>
      </c>
      <c r="AL418" s="8" t="e">
        <f>IF(OR(ISNA(AL$1),ISNA($A418)),NA(),'临-燃尽0'!BW419)</f>
        <v>#N/A</v>
      </c>
      <c r="AM418" s="8" t="e">
        <f>IF(OR(ISNA(AM$1),ISNA($A418)),NA(),'临-燃尽0'!BX419)</f>
        <v>#N/A</v>
      </c>
      <c r="AN418" s="8" t="e">
        <f>IF(OR(ISNA(AN$1),ISNA($A418)),NA(),'临-燃尽0'!BY419)</f>
        <v>#N/A</v>
      </c>
      <c r="AO418" s="8" t="e">
        <f>IF(OR(ISNA(AO$1),ISNA($A418)),NA(),'临-燃尽0'!BZ419)</f>
        <v>#N/A</v>
      </c>
      <c r="AP418" s="8" t="e">
        <f>IF(OR(ISNA(AP$1),ISNA($A418)),NA(),'临-燃尽0'!CA419)</f>
        <v>#N/A</v>
      </c>
      <c r="AQ418" s="8" t="e">
        <f>IF(OR(ISNA(AQ$1),ISNA($A418)),NA(),'临-燃尽0'!CB419)</f>
        <v>#N/A</v>
      </c>
      <c r="AR418" s="8" t="e">
        <f>IF(OR(ISNA(AR$1),ISNA($A418)),NA(),'临-燃尽0'!CC419)</f>
        <v>#N/A</v>
      </c>
      <c r="AS418" s="8" t="e">
        <f>IF(OR(ISNA(AS$1),ISNA($A418)),NA(),'临-燃尽0'!CD419)</f>
        <v>#N/A</v>
      </c>
      <c r="AT418" s="8" t="e">
        <f>IF(OR(ISNA(AT$1),ISNA($A418)),NA(),'临-燃尽0'!CE419)</f>
        <v>#N/A</v>
      </c>
      <c r="AU418" s="8" t="e">
        <f>IF(OR(ISNA(AU$1),ISNA($A418)),NA(),'临-燃尽0'!CF419)</f>
        <v>#N/A</v>
      </c>
      <c r="AV418" s="8" t="e">
        <f>IF(OR(ISNA(AV$1),ISNA($A418)),NA(),'临-燃尽0'!CG419)</f>
        <v>#N/A</v>
      </c>
      <c r="AW418" s="8" t="e">
        <f>IF(OR(ISNA(AW$1),ISNA($A418)),NA(),'临-燃尽0'!CH419)</f>
        <v>#N/A</v>
      </c>
      <c r="AX418" s="8" t="e">
        <f>IF(OR(ISNA(AX$1),ISNA($A418)),NA(),'临-燃尽0'!CI419)</f>
        <v>#N/A</v>
      </c>
      <c r="AY418" s="8" t="e">
        <f>IF(OR(ISNA(AY$1),ISNA($A418)),NA(),'临-燃尽0'!CJ419)</f>
        <v>#N/A</v>
      </c>
      <c r="AZ418" s="8" t="e">
        <f>IF(OR(ISNA(AZ$1),ISNA($A418)),NA(),'临-燃尽0'!CK419)</f>
        <v>#N/A</v>
      </c>
    </row>
    <row r="419" spans="1:52">
      <c r="A419" s="8" t="e">
        <f>IF(OR('临-燃尽0'!AL420="",'临-燃尽0'!AL420="总计"),NA(),'临-燃尽0'!AL420)</f>
        <v>#N/A</v>
      </c>
      <c r="B419" s="8" t="e">
        <f>IF(ISNA($A419),NA(),'临-燃尽0'!AM420)</f>
        <v>#N/A</v>
      </c>
      <c r="C419" s="8" t="e">
        <f>IF(ISNA($A419),NA(),'临-燃尽0'!AN420)</f>
        <v>#N/A</v>
      </c>
      <c r="D419" s="8" t="e">
        <f>IF(ISNA($A419),NA(),'临-燃尽0'!AO420)</f>
        <v>#N/A</v>
      </c>
      <c r="E419" s="8" t="e">
        <f>IF(OR(ISNA(E$1),ISNA($A419)),NA(),'临-燃尽0'!AP420)</f>
        <v>#N/A</v>
      </c>
      <c r="F419" s="8" t="e">
        <f>IF(OR(ISNA(F$1),ISNA($A419)),NA(),'临-燃尽0'!AQ420)</f>
        <v>#N/A</v>
      </c>
      <c r="G419" s="8" t="e">
        <f>IF(OR(ISNA(G$1),ISNA($A419)),NA(),'临-燃尽0'!AR420)</f>
        <v>#N/A</v>
      </c>
      <c r="H419" s="8" t="e">
        <f>IF(OR(ISNA(H$1),ISNA($A419)),NA(),'临-燃尽0'!AS420)</f>
        <v>#N/A</v>
      </c>
      <c r="I419" s="8" t="e">
        <f>IF(OR(ISNA(I$1),ISNA($A419)),NA(),'临-燃尽0'!AT420)</f>
        <v>#N/A</v>
      </c>
      <c r="J419" s="8" t="e">
        <f>IF(OR(ISNA(J$1),ISNA($A419)),NA(),'临-燃尽0'!AU420)</f>
        <v>#N/A</v>
      </c>
      <c r="K419" s="8" t="e">
        <f>IF(OR(ISNA(K$1),ISNA($A419)),NA(),'临-燃尽0'!AV420)</f>
        <v>#N/A</v>
      </c>
      <c r="L419" s="8" t="e">
        <f>IF(OR(ISNA(L$1),ISNA($A419)),NA(),'临-燃尽0'!AW420)</f>
        <v>#N/A</v>
      </c>
      <c r="M419" s="8" t="e">
        <f>IF(OR(ISNA(M$1),ISNA($A419)),NA(),'临-燃尽0'!AX420)</f>
        <v>#N/A</v>
      </c>
      <c r="N419" s="8" t="e">
        <f>IF(OR(ISNA(N$1),ISNA($A419)),NA(),'临-燃尽0'!AY420)</f>
        <v>#N/A</v>
      </c>
      <c r="O419" s="8" t="e">
        <f>IF(OR(ISNA(O$1),ISNA($A419)),NA(),'临-燃尽0'!AZ420)</f>
        <v>#N/A</v>
      </c>
      <c r="P419" s="8" t="e">
        <f>IF(OR(ISNA(P$1),ISNA($A419)),NA(),'临-燃尽0'!BA420)</f>
        <v>#N/A</v>
      </c>
      <c r="Q419" s="8" t="e">
        <f>IF(OR(ISNA(Q$1),ISNA($A419)),NA(),'临-燃尽0'!BB420)</f>
        <v>#N/A</v>
      </c>
      <c r="R419" s="8" t="e">
        <f>IF(OR(ISNA(R$1),ISNA($A419)),NA(),'临-燃尽0'!BC420)</f>
        <v>#N/A</v>
      </c>
      <c r="S419" s="8" t="e">
        <f>IF(OR(ISNA(S$1),ISNA($A419)),NA(),'临-燃尽0'!BD420)</f>
        <v>#N/A</v>
      </c>
      <c r="T419" s="8" t="e">
        <f>IF(OR(ISNA(T$1),ISNA($A419)),NA(),'临-燃尽0'!BE420)</f>
        <v>#N/A</v>
      </c>
      <c r="U419" s="8" t="e">
        <f>IF(OR(ISNA(U$1),ISNA($A419)),NA(),'临-燃尽0'!BF420)</f>
        <v>#N/A</v>
      </c>
      <c r="V419" s="8" t="e">
        <f>IF(OR(ISNA(V$1),ISNA($A419)),NA(),'临-燃尽0'!BG420)</f>
        <v>#N/A</v>
      </c>
      <c r="W419" s="8" t="e">
        <f>IF(OR(ISNA(W$1),ISNA($A419)),NA(),'临-燃尽0'!BH420)</f>
        <v>#N/A</v>
      </c>
      <c r="X419" s="8" t="e">
        <f>IF(OR(ISNA(X$1),ISNA($A419)),NA(),'临-燃尽0'!BI420)</f>
        <v>#N/A</v>
      </c>
      <c r="Y419" s="8" t="e">
        <f>IF(OR(ISNA(Y$1),ISNA($A419)),NA(),'临-燃尽0'!BJ420)</f>
        <v>#N/A</v>
      </c>
      <c r="Z419" s="8" t="e">
        <f>IF(OR(ISNA(Z$1),ISNA($A419)),NA(),'临-燃尽0'!BK420)</f>
        <v>#N/A</v>
      </c>
      <c r="AA419" s="8" t="e">
        <f>IF(OR(ISNA(AA$1),ISNA($A419)),NA(),'临-燃尽0'!BL420)</f>
        <v>#N/A</v>
      </c>
      <c r="AB419" s="8" t="e">
        <f>IF(OR(ISNA(AB$1),ISNA($A419)),NA(),'临-燃尽0'!BM420)</f>
        <v>#N/A</v>
      </c>
      <c r="AC419" s="8" t="e">
        <f>IF(OR(ISNA(AC$1),ISNA($A419)),NA(),'临-燃尽0'!BN420)</f>
        <v>#N/A</v>
      </c>
      <c r="AD419" s="8" t="e">
        <f>IF(OR(ISNA(AD$1),ISNA($A419)),NA(),'临-燃尽0'!BO420)</f>
        <v>#N/A</v>
      </c>
      <c r="AE419" s="8" t="e">
        <f>IF(OR(ISNA(AE$1),ISNA($A419)),NA(),'临-燃尽0'!BP420)</f>
        <v>#N/A</v>
      </c>
      <c r="AF419" s="8" t="e">
        <f>IF(OR(ISNA(AF$1),ISNA($A419)),NA(),'临-燃尽0'!BQ420)</f>
        <v>#N/A</v>
      </c>
      <c r="AG419" s="8" t="e">
        <f>IF(OR(ISNA(AG$1),ISNA($A419)),NA(),'临-燃尽0'!BR420)</f>
        <v>#N/A</v>
      </c>
      <c r="AH419" s="8" t="e">
        <f>IF(OR(ISNA(AH$1),ISNA($A419)),NA(),'临-燃尽0'!BS420)</f>
        <v>#N/A</v>
      </c>
      <c r="AI419" s="8" t="e">
        <f>IF(OR(ISNA(AI$1),ISNA($A419)),NA(),'临-燃尽0'!BT420)</f>
        <v>#N/A</v>
      </c>
      <c r="AJ419" s="8" t="e">
        <f>IF(OR(ISNA(AJ$1),ISNA($A419)),NA(),'临-燃尽0'!BU420)</f>
        <v>#N/A</v>
      </c>
      <c r="AK419" s="8" t="e">
        <f>IF(OR(ISNA(AK$1),ISNA($A419)),NA(),'临-燃尽0'!BV420)</f>
        <v>#N/A</v>
      </c>
      <c r="AL419" s="8" t="e">
        <f>IF(OR(ISNA(AL$1),ISNA($A419)),NA(),'临-燃尽0'!BW420)</f>
        <v>#N/A</v>
      </c>
      <c r="AM419" s="8" t="e">
        <f>IF(OR(ISNA(AM$1),ISNA($A419)),NA(),'临-燃尽0'!BX420)</f>
        <v>#N/A</v>
      </c>
      <c r="AN419" s="8" t="e">
        <f>IF(OR(ISNA(AN$1),ISNA($A419)),NA(),'临-燃尽0'!BY420)</f>
        <v>#N/A</v>
      </c>
      <c r="AO419" s="8" t="e">
        <f>IF(OR(ISNA(AO$1),ISNA($A419)),NA(),'临-燃尽0'!BZ420)</f>
        <v>#N/A</v>
      </c>
      <c r="AP419" s="8" t="e">
        <f>IF(OR(ISNA(AP$1),ISNA($A419)),NA(),'临-燃尽0'!CA420)</f>
        <v>#N/A</v>
      </c>
      <c r="AQ419" s="8" t="e">
        <f>IF(OR(ISNA(AQ$1),ISNA($A419)),NA(),'临-燃尽0'!CB420)</f>
        <v>#N/A</v>
      </c>
      <c r="AR419" s="8" t="e">
        <f>IF(OR(ISNA(AR$1),ISNA($A419)),NA(),'临-燃尽0'!CC420)</f>
        <v>#N/A</v>
      </c>
      <c r="AS419" s="8" t="e">
        <f>IF(OR(ISNA(AS$1),ISNA($A419)),NA(),'临-燃尽0'!CD420)</f>
        <v>#N/A</v>
      </c>
      <c r="AT419" s="8" t="e">
        <f>IF(OR(ISNA(AT$1),ISNA($A419)),NA(),'临-燃尽0'!CE420)</f>
        <v>#N/A</v>
      </c>
      <c r="AU419" s="8" t="e">
        <f>IF(OR(ISNA(AU$1),ISNA($A419)),NA(),'临-燃尽0'!CF420)</f>
        <v>#N/A</v>
      </c>
      <c r="AV419" s="8" t="e">
        <f>IF(OR(ISNA(AV$1),ISNA($A419)),NA(),'临-燃尽0'!CG420)</f>
        <v>#N/A</v>
      </c>
      <c r="AW419" s="8" t="e">
        <f>IF(OR(ISNA(AW$1),ISNA($A419)),NA(),'临-燃尽0'!CH420)</f>
        <v>#N/A</v>
      </c>
      <c r="AX419" s="8" t="e">
        <f>IF(OR(ISNA(AX$1),ISNA($A419)),NA(),'临-燃尽0'!CI420)</f>
        <v>#N/A</v>
      </c>
      <c r="AY419" s="8" t="e">
        <f>IF(OR(ISNA(AY$1),ISNA($A419)),NA(),'临-燃尽0'!CJ420)</f>
        <v>#N/A</v>
      </c>
      <c r="AZ419" s="8" t="e">
        <f>IF(OR(ISNA(AZ$1),ISNA($A419)),NA(),'临-燃尽0'!CK420)</f>
        <v>#N/A</v>
      </c>
    </row>
    <row r="420" spans="1:52">
      <c r="A420" s="8" t="e">
        <f>IF(OR('临-燃尽0'!AL421="",'临-燃尽0'!AL421="总计"),NA(),'临-燃尽0'!AL421)</f>
        <v>#N/A</v>
      </c>
      <c r="B420" s="8" t="e">
        <f>IF(ISNA($A420),NA(),'临-燃尽0'!AM421)</f>
        <v>#N/A</v>
      </c>
      <c r="C420" s="8" t="e">
        <f>IF(ISNA($A420),NA(),'临-燃尽0'!AN421)</f>
        <v>#N/A</v>
      </c>
      <c r="D420" s="8" t="e">
        <f>IF(ISNA($A420),NA(),'临-燃尽0'!AO421)</f>
        <v>#N/A</v>
      </c>
      <c r="E420" s="8" t="e">
        <f>IF(OR(ISNA(E$1),ISNA($A420)),NA(),'临-燃尽0'!AP421)</f>
        <v>#N/A</v>
      </c>
      <c r="F420" s="8" t="e">
        <f>IF(OR(ISNA(F$1),ISNA($A420)),NA(),'临-燃尽0'!AQ421)</f>
        <v>#N/A</v>
      </c>
      <c r="G420" s="8" t="e">
        <f>IF(OR(ISNA(G$1),ISNA($A420)),NA(),'临-燃尽0'!AR421)</f>
        <v>#N/A</v>
      </c>
      <c r="H420" s="8" t="e">
        <f>IF(OR(ISNA(H$1),ISNA($A420)),NA(),'临-燃尽0'!AS421)</f>
        <v>#N/A</v>
      </c>
      <c r="I420" s="8" t="e">
        <f>IF(OR(ISNA(I$1),ISNA($A420)),NA(),'临-燃尽0'!AT421)</f>
        <v>#N/A</v>
      </c>
      <c r="J420" s="8" t="e">
        <f>IF(OR(ISNA(J$1),ISNA($A420)),NA(),'临-燃尽0'!AU421)</f>
        <v>#N/A</v>
      </c>
      <c r="K420" s="8" t="e">
        <f>IF(OR(ISNA(K$1),ISNA($A420)),NA(),'临-燃尽0'!AV421)</f>
        <v>#N/A</v>
      </c>
      <c r="L420" s="8" t="e">
        <f>IF(OR(ISNA(L$1),ISNA($A420)),NA(),'临-燃尽0'!AW421)</f>
        <v>#N/A</v>
      </c>
      <c r="M420" s="8" t="e">
        <f>IF(OR(ISNA(M$1),ISNA($A420)),NA(),'临-燃尽0'!AX421)</f>
        <v>#N/A</v>
      </c>
      <c r="N420" s="8" t="e">
        <f>IF(OR(ISNA(N$1),ISNA($A420)),NA(),'临-燃尽0'!AY421)</f>
        <v>#N/A</v>
      </c>
      <c r="O420" s="8" t="e">
        <f>IF(OR(ISNA(O$1),ISNA($A420)),NA(),'临-燃尽0'!AZ421)</f>
        <v>#N/A</v>
      </c>
      <c r="P420" s="8" t="e">
        <f>IF(OR(ISNA(P$1),ISNA($A420)),NA(),'临-燃尽0'!BA421)</f>
        <v>#N/A</v>
      </c>
      <c r="Q420" s="8" t="e">
        <f>IF(OR(ISNA(Q$1),ISNA($A420)),NA(),'临-燃尽0'!BB421)</f>
        <v>#N/A</v>
      </c>
      <c r="R420" s="8" t="e">
        <f>IF(OR(ISNA(R$1),ISNA($A420)),NA(),'临-燃尽0'!BC421)</f>
        <v>#N/A</v>
      </c>
      <c r="S420" s="8" t="e">
        <f>IF(OR(ISNA(S$1),ISNA($A420)),NA(),'临-燃尽0'!BD421)</f>
        <v>#N/A</v>
      </c>
      <c r="T420" s="8" t="e">
        <f>IF(OR(ISNA(T$1),ISNA($A420)),NA(),'临-燃尽0'!BE421)</f>
        <v>#N/A</v>
      </c>
      <c r="U420" s="8" t="e">
        <f>IF(OR(ISNA(U$1),ISNA($A420)),NA(),'临-燃尽0'!BF421)</f>
        <v>#N/A</v>
      </c>
      <c r="V420" s="8" t="e">
        <f>IF(OR(ISNA(V$1),ISNA($A420)),NA(),'临-燃尽0'!BG421)</f>
        <v>#N/A</v>
      </c>
      <c r="W420" s="8" t="e">
        <f>IF(OR(ISNA(W$1),ISNA($A420)),NA(),'临-燃尽0'!BH421)</f>
        <v>#N/A</v>
      </c>
      <c r="X420" s="8" t="e">
        <f>IF(OR(ISNA(X$1),ISNA($A420)),NA(),'临-燃尽0'!BI421)</f>
        <v>#N/A</v>
      </c>
      <c r="Y420" s="8" t="e">
        <f>IF(OR(ISNA(Y$1),ISNA($A420)),NA(),'临-燃尽0'!BJ421)</f>
        <v>#N/A</v>
      </c>
      <c r="Z420" s="8" t="e">
        <f>IF(OR(ISNA(Z$1),ISNA($A420)),NA(),'临-燃尽0'!BK421)</f>
        <v>#N/A</v>
      </c>
      <c r="AA420" s="8" t="e">
        <f>IF(OR(ISNA(AA$1),ISNA($A420)),NA(),'临-燃尽0'!BL421)</f>
        <v>#N/A</v>
      </c>
      <c r="AB420" s="8" t="e">
        <f>IF(OR(ISNA(AB$1),ISNA($A420)),NA(),'临-燃尽0'!BM421)</f>
        <v>#N/A</v>
      </c>
      <c r="AC420" s="8" t="e">
        <f>IF(OR(ISNA(AC$1),ISNA($A420)),NA(),'临-燃尽0'!BN421)</f>
        <v>#N/A</v>
      </c>
      <c r="AD420" s="8" t="e">
        <f>IF(OR(ISNA(AD$1),ISNA($A420)),NA(),'临-燃尽0'!BO421)</f>
        <v>#N/A</v>
      </c>
      <c r="AE420" s="8" t="e">
        <f>IF(OR(ISNA(AE$1),ISNA($A420)),NA(),'临-燃尽0'!BP421)</f>
        <v>#N/A</v>
      </c>
      <c r="AF420" s="8" t="e">
        <f>IF(OR(ISNA(AF$1),ISNA($A420)),NA(),'临-燃尽0'!BQ421)</f>
        <v>#N/A</v>
      </c>
      <c r="AG420" s="8" t="e">
        <f>IF(OR(ISNA(AG$1),ISNA($A420)),NA(),'临-燃尽0'!BR421)</f>
        <v>#N/A</v>
      </c>
      <c r="AH420" s="8" t="e">
        <f>IF(OR(ISNA(AH$1),ISNA($A420)),NA(),'临-燃尽0'!BS421)</f>
        <v>#N/A</v>
      </c>
      <c r="AI420" s="8" t="e">
        <f>IF(OR(ISNA(AI$1),ISNA($A420)),NA(),'临-燃尽0'!BT421)</f>
        <v>#N/A</v>
      </c>
      <c r="AJ420" s="8" t="e">
        <f>IF(OR(ISNA(AJ$1),ISNA($A420)),NA(),'临-燃尽0'!BU421)</f>
        <v>#N/A</v>
      </c>
      <c r="AK420" s="8" t="e">
        <f>IF(OR(ISNA(AK$1),ISNA($A420)),NA(),'临-燃尽0'!BV421)</f>
        <v>#N/A</v>
      </c>
      <c r="AL420" s="8" t="e">
        <f>IF(OR(ISNA(AL$1),ISNA($A420)),NA(),'临-燃尽0'!BW421)</f>
        <v>#N/A</v>
      </c>
      <c r="AM420" s="8" t="e">
        <f>IF(OR(ISNA(AM$1),ISNA($A420)),NA(),'临-燃尽0'!BX421)</f>
        <v>#N/A</v>
      </c>
      <c r="AN420" s="8" t="e">
        <f>IF(OR(ISNA(AN$1),ISNA($A420)),NA(),'临-燃尽0'!BY421)</f>
        <v>#N/A</v>
      </c>
      <c r="AO420" s="8" t="e">
        <f>IF(OR(ISNA(AO$1),ISNA($A420)),NA(),'临-燃尽0'!BZ421)</f>
        <v>#N/A</v>
      </c>
      <c r="AP420" s="8" t="e">
        <f>IF(OR(ISNA(AP$1),ISNA($A420)),NA(),'临-燃尽0'!CA421)</f>
        <v>#N/A</v>
      </c>
      <c r="AQ420" s="8" t="e">
        <f>IF(OR(ISNA(AQ$1),ISNA($A420)),NA(),'临-燃尽0'!CB421)</f>
        <v>#N/A</v>
      </c>
      <c r="AR420" s="8" t="e">
        <f>IF(OR(ISNA(AR$1),ISNA($A420)),NA(),'临-燃尽0'!CC421)</f>
        <v>#N/A</v>
      </c>
      <c r="AS420" s="8" t="e">
        <f>IF(OR(ISNA(AS$1),ISNA($A420)),NA(),'临-燃尽0'!CD421)</f>
        <v>#N/A</v>
      </c>
      <c r="AT420" s="8" t="e">
        <f>IF(OR(ISNA(AT$1),ISNA($A420)),NA(),'临-燃尽0'!CE421)</f>
        <v>#N/A</v>
      </c>
      <c r="AU420" s="8" t="e">
        <f>IF(OR(ISNA(AU$1),ISNA($A420)),NA(),'临-燃尽0'!CF421)</f>
        <v>#N/A</v>
      </c>
      <c r="AV420" s="8" t="e">
        <f>IF(OR(ISNA(AV$1),ISNA($A420)),NA(),'临-燃尽0'!CG421)</f>
        <v>#N/A</v>
      </c>
      <c r="AW420" s="8" t="e">
        <f>IF(OR(ISNA(AW$1),ISNA($A420)),NA(),'临-燃尽0'!CH421)</f>
        <v>#N/A</v>
      </c>
      <c r="AX420" s="8" t="e">
        <f>IF(OR(ISNA(AX$1),ISNA($A420)),NA(),'临-燃尽0'!CI421)</f>
        <v>#N/A</v>
      </c>
      <c r="AY420" s="8" t="e">
        <f>IF(OR(ISNA(AY$1),ISNA($A420)),NA(),'临-燃尽0'!CJ421)</f>
        <v>#N/A</v>
      </c>
      <c r="AZ420" s="8" t="e">
        <f>IF(OR(ISNA(AZ$1),ISNA($A420)),NA(),'临-燃尽0'!CK421)</f>
        <v>#N/A</v>
      </c>
    </row>
    <row r="421" spans="1:52">
      <c r="A421" s="8" t="e">
        <f>IF(OR('临-燃尽0'!AL422="",'临-燃尽0'!AL422="总计"),NA(),'临-燃尽0'!AL422)</f>
        <v>#N/A</v>
      </c>
      <c r="B421" s="8" t="e">
        <f>IF(ISNA($A421),NA(),'临-燃尽0'!AM422)</f>
        <v>#N/A</v>
      </c>
      <c r="C421" s="8" t="e">
        <f>IF(ISNA($A421),NA(),'临-燃尽0'!AN422)</f>
        <v>#N/A</v>
      </c>
      <c r="D421" s="8" t="e">
        <f>IF(ISNA($A421),NA(),'临-燃尽0'!AO422)</f>
        <v>#N/A</v>
      </c>
      <c r="E421" s="8" t="e">
        <f>IF(OR(ISNA(E$1),ISNA($A421)),NA(),'临-燃尽0'!AP422)</f>
        <v>#N/A</v>
      </c>
      <c r="F421" s="8" t="e">
        <f>IF(OR(ISNA(F$1),ISNA($A421)),NA(),'临-燃尽0'!AQ422)</f>
        <v>#N/A</v>
      </c>
      <c r="G421" s="8" t="e">
        <f>IF(OR(ISNA(G$1),ISNA($A421)),NA(),'临-燃尽0'!AR422)</f>
        <v>#N/A</v>
      </c>
      <c r="H421" s="8" t="e">
        <f>IF(OR(ISNA(H$1),ISNA($A421)),NA(),'临-燃尽0'!AS422)</f>
        <v>#N/A</v>
      </c>
      <c r="I421" s="8" t="e">
        <f>IF(OR(ISNA(I$1),ISNA($A421)),NA(),'临-燃尽0'!AT422)</f>
        <v>#N/A</v>
      </c>
      <c r="J421" s="8" t="e">
        <f>IF(OR(ISNA(J$1),ISNA($A421)),NA(),'临-燃尽0'!AU422)</f>
        <v>#N/A</v>
      </c>
      <c r="K421" s="8" t="e">
        <f>IF(OR(ISNA(K$1),ISNA($A421)),NA(),'临-燃尽0'!AV422)</f>
        <v>#N/A</v>
      </c>
      <c r="L421" s="8" t="e">
        <f>IF(OR(ISNA(L$1),ISNA($A421)),NA(),'临-燃尽0'!AW422)</f>
        <v>#N/A</v>
      </c>
      <c r="M421" s="8" t="e">
        <f>IF(OR(ISNA(M$1),ISNA($A421)),NA(),'临-燃尽0'!AX422)</f>
        <v>#N/A</v>
      </c>
      <c r="N421" s="8" t="e">
        <f>IF(OR(ISNA(N$1),ISNA($A421)),NA(),'临-燃尽0'!AY422)</f>
        <v>#N/A</v>
      </c>
      <c r="O421" s="8" t="e">
        <f>IF(OR(ISNA(O$1),ISNA($A421)),NA(),'临-燃尽0'!AZ422)</f>
        <v>#N/A</v>
      </c>
      <c r="P421" s="8" t="e">
        <f>IF(OR(ISNA(P$1),ISNA($A421)),NA(),'临-燃尽0'!BA422)</f>
        <v>#N/A</v>
      </c>
      <c r="Q421" s="8" t="e">
        <f>IF(OR(ISNA(Q$1),ISNA($A421)),NA(),'临-燃尽0'!BB422)</f>
        <v>#N/A</v>
      </c>
      <c r="R421" s="8" t="e">
        <f>IF(OR(ISNA(R$1),ISNA($A421)),NA(),'临-燃尽0'!BC422)</f>
        <v>#N/A</v>
      </c>
      <c r="S421" s="8" t="e">
        <f>IF(OR(ISNA(S$1),ISNA($A421)),NA(),'临-燃尽0'!BD422)</f>
        <v>#N/A</v>
      </c>
      <c r="T421" s="8" t="e">
        <f>IF(OR(ISNA(T$1),ISNA($A421)),NA(),'临-燃尽0'!BE422)</f>
        <v>#N/A</v>
      </c>
      <c r="U421" s="8" t="e">
        <f>IF(OR(ISNA(U$1),ISNA($A421)),NA(),'临-燃尽0'!BF422)</f>
        <v>#N/A</v>
      </c>
      <c r="V421" s="8" t="e">
        <f>IF(OR(ISNA(V$1),ISNA($A421)),NA(),'临-燃尽0'!BG422)</f>
        <v>#N/A</v>
      </c>
      <c r="W421" s="8" t="e">
        <f>IF(OR(ISNA(W$1),ISNA($A421)),NA(),'临-燃尽0'!BH422)</f>
        <v>#N/A</v>
      </c>
      <c r="X421" s="8" t="e">
        <f>IF(OR(ISNA(X$1),ISNA($A421)),NA(),'临-燃尽0'!BI422)</f>
        <v>#N/A</v>
      </c>
      <c r="Y421" s="8" t="e">
        <f>IF(OR(ISNA(Y$1),ISNA($A421)),NA(),'临-燃尽0'!BJ422)</f>
        <v>#N/A</v>
      </c>
      <c r="Z421" s="8" t="e">
        <f>IF(OR(ISNA(Z$1),ISNA($A421)),NA(),'临-燃尽0'!BK422)</f>
        <v>#N/A</v>
      </c>
      <c r="AA421" s="8" t="e">
        <f>IF(OR(ISNA(AA$1),ISNA($A421)),NA(),'临-燃尽0'!BL422)</f>
        <v>#N/A</v>
      </c>
      <c r="AB421" s="8" t="e">
        <f>IF(OR(ISNA(AB$1),ISNA($A421)),NA(),'临-燃尽0'!BM422)</f>
        <v>#N/A</v>
      </c>
      <c r="AC421" s="8" t="e">
        <f>IF(OR(ISNA(AC$1),ISNA($A421)),NA(),'临-燃尽0'!BN422)</f>
        <v>#N/A</v>
      </c>
      <c r="AD421" s="8" t="e">
        <f>IF(OR(ISNA(AD$1),ISNA($A421)),NA(),'临-燃尽0'!BO422)</f>
        <v>#N/A</v>
      </c>
      <c r="AE421" s="8" t="e">
        <f>IF(OR(ISNA(AE$1),ISNA($A421)),NA(),'临-燃尽0'!BP422)</f>
        <v>#N/A</v>
      </c>
      <c r="AF421" s="8" t="e">
        <f>IF(OR(ISNA(AF$1),ISNA($A421)),NA(),'临-燃尽0'!BQ422)</f>
        <v>#N/A</v>
      </c>
      <c r="AG421" s="8" t="e">
        <f>IF(OR(ISNA(AG$1),ISNA($A421)),NA(),'临-燃尽0'!BR422)</f>
        <v>#N/A</v>
      </c>
      <c r="AH421" s="8" t="e">
        <f>IF(OR(ISNA(AH$1),ISNA($A421)),NA(),'临-燃尽0'!BS422)</f>
        <v>#N/A</v>
      </c>
      <c r="AI421" s="8" t="e">
        <f>IF(OR(ISNA(AI$1),ISNA($A421)),NA(),'临-燃尽0'!BT422)</f>
        <v>#N/A</v>
      </c>
      <c r="AJ421" s="8" t="e">
        <f>IF(OR(ISNA(AJ$1),ISNA($A421)),NA(),'临-燃尽0'!BU422)</f>
        <v>#N/A</v>
      </c>
      <c r="AK421" s="8" t="e">
        <f>IF(OR(ISNA(AK$1),ISNA($A421)),NA(),'临-燃尽0'!BV422)</f>
        <v>#N/A</v>
      </c>
      <c r="AL421" s="8" t="e">
        <f>IF(OR(ISNA(AL$1),ISNA($A421)),NA(),'临-燃尽0'!BW422)</f>
        <v>#N/A</v>
      </c>
      <c r="AM421" s="8" t="e">
        <f>IF(OR(ISNA(AM$1),ISNA($A421)),NA(),'临-燃尽0'!BX422)</f>
        <v>#N/A</v>
      </c>
      <c r="AN421" s="8" t="e">
        <f>IF(OR(ISNA(AN$1),ISNA($A421)),NA(),'临-燃尽0'!BY422)</f>
        <v>#N/A</v>
      </c>
      <c r="AO421" s="8" t="e">
        <f>IF(OR(ISNA(AO$1),ISNA($A421)),NA(),'临-燃尽0'!BZ422)</f>
        <v>#N/A</v>
      </c>
      <c r="AP421" s="8" t="e">
        <f>IF(OR(ISNA(AP$1),ISNA($A421)),NA(),'临-燃尽0'!CA422)</f>
        <v>#N/A</v>
      </c>
      <c r="AQ421" s="8" t="e">
        <f>IF(OR(ISNA(AQ$1),ISNA($A421)),NA(),'临-燃尽0'!CB422)</f>
        <v>#N/A</v>
      </c>
      <c r="AR421" s="8" t="e">
        <f>IF(OR(ISNA(AR$1),ISNA($A421)),NA(),'临-燃尽0'!CC422)</f>
        <v>#N/A</v>
      </c>
      <c r="AS421" s="8" t="e">
        <f>IF(OR(ISNA(AS$1),ISNA($A421)),NA(),'临-燃尽0'!CD422)</f>
        <v>#N/A</v>
      </c>
      <c r="AT421" s="8" t="e">
        <f>IF(OR(ISNA(AT$1),ISNA($A421)),NA(),'临-燃尽0'!CE422)</f>
        <v>#N/A</v>
      </c>
      <c r="AU421" s="8" t="e">
        <f>IF(OR(ISNA(AU$1),ISNA($A421)),NA(),'临-燃尽0'!CF422)</f>
        <v>#N/A</v>
      </c>
      <c r="AV421" s="8" t="e">
        <f>IF(OR(ISNA(AV$1),ISNA($A421)),NA(),'临-燃尽0'!CG422)</f>
        <v>#N/A</v>
      </c>
      <c r="AW421" s="8" t="e">
        <f>IF(OR(ISNA(AW$1),ISNA($A421)),NA(),'临-燃尽0'!CH422)</f>
        <v>#N/A</v>
      </c>
      <c r="AX421" s="8" t="e">
        <f>IF(OR(ISNA(AX$1),ISNA($A421)),NA(),'临-燃尽0'!CI422)</f>
        <v>#N/A</v>
      </c>
      <c r="AY421" s="8" t="e">
        <f>IF(OR(ISNA(AY$1),ISNA($A421)),NA(),'临-燃尽0'!CJ422)</f>
        <v>#N/A</v>
      </c>
      <c r="AZ421" s="8" t="e">
        <f>IF(OR(ISNA(AZ$1),ISNA($A421)),NA(),'临-燃尽0'!CK422)</f>
        <v>#N/A</v>
      </c>
    </row>
    <row r="422" spans="1:52">
      <c r="A422" s="8" t="e">
        <f>IF(OR('临-燃尽0'!AL423="",'临-燃尽0'!AL423="总计"),NA(),'临-燃尽0'!AL423)</f>
        <v>#N/A</v>
      </c>
      <c r="B422" s="8" t="e">
        <f>IF(ISNA($A422),NA(),'临-燃尽0'!AM423)</f>
        <v>#N/A</v>
      </c>
      <c r="C422" s="8" t="e">
        <f>IF(ISNA($A422),NA(),'临-燃尽0'!AN423)</f>
        <v>#N/A</v>
      </c>
      <c r="D422" s="8" t="e">
        <f>IF(ISNA($A422),NA(),'临-燃尽0'!AO423)</f>
        <v>#N/A</v>
      </c>
      <c r="E422" s="8" t="e">
        <f>IF(OR(ISNA(E$1),ISNA($A422)),NA(),'临-燃尽0'!AP423)</f>
        <v>#N/A</v>
      </c>
      <c r="F422" s="8" t="e">
        <f>IF(OR(ISNA(F$1),ISNA($A422)),NA(),'临-燃尽0'!AQ423)</f>
        <v>#N/A</v>
      </c>
      <c r="G422" s="8" t="e">
        <f>IF(OR(ISNA(G$1),ISNA($A422)),NA(),'临-燃尽0'!AR423)</f>
        <v>#N/A</v>
      </c>
      <c r="H422" s="8" t="e">
        <f>IF(OR(ISNA(H$1),ISNA($A422)),NA(),'临-燃尽0'!AS423)</f>
        <v>#N/A</v>
      </c>
      <c r="I422" s="8" t="e">
        <f>IF(OR(ISNA(I$1),ISNA($A422)),NA(),'临-燃尽0'!AT423)</f>
        <v>#N/A</v>
      </c>
      <c r="J422" s="8" t="e">
        <f>IF(OR(ISNA(J$1),ISNA($A422)),NA(),'临-燃尽0'!AU423)</f>
        <v>#N/A</v>
      </c>
      <c r="K422" s="8" t="e">
        <f>IF(OR(ISNA(K$1),ISNA($A422)),NA(),'临-燃尽0'!AV423)</f>
        <v>#N/A</v>
      </c>
      <c r="L422" s="8" t="e">
        <f>IF(OR(ISNA(L$1),ISNA($A422)),NA(),'临-燃尽0'!AW423)</f>
        <v>#N/A</v>
      </c>
      <c r="M422" s="8" t="e">
        <f>IF(OR(ISNA(M$1),ISNA($A422)),NA(),'临-燃尽0'!AX423)</f>
        <v>#N/A</v>
      </c>
      <c r="N422" s="8" t="e">
        <f>IF(OR(ISNA(N$1),ISNA($A422)),NA(),'临-燃尽0'!AY423)</f>
        <v>#N/A</v>
      </c>
      <c r="O422" s="8" t="e">
        <f>IF(OR(ISNA(O$1),ISNA($A422)),NA(),'临-燃尽0'!AZ423)</f>
        <v>#N/A</v>
      </c>
      <c r="P422" s="8" t="e">
        <f>IF(OR(ISNA(P$1),ISNA($A422)),NA(),'临-燃尽0'!BA423)</f>
        <v>#N/A</v>
      </c>
      <c r="Q422" s="8" t="e">
        <f>IF(OR(ISNA(Q$1),ISNA($A422)),NA(),'临-燃尽0'!BB423)</f>
        <v>#N/A</v>
      </c>
      <c r="R422" s="8" t="e">
        <f>IF(OR(ISNA(R$1),ISNA($A422)),NA(),'临-燃尽0'!BC423)</f>
        <v>#N/A</v>
      </c>
      <c r="S422" s="8" t="e">
        <f>IF(OR(ISNA(S$1),ISNA($A422)),NA(),'临-燃尽0'!BD423)</f>
        <v>#N/A</v>
      </c>
      <c r="T422" s="8" t="e">
        <f>IF(OR(ISNA(T$1),ISNA($A422)),NA(),'临-燃尽0'!BE423)</f>
        <v>#N/A</v>
      </c>
      <c r="U422" s="8" t="e">
        <f>IF(OR(ISNA(U$1),ISNA($A422)),NA(),'临-燃尽0'!BF423)</f>
        <v>#N/A</v>
      </c>
      <c r="V422" s="8" t="e">
        <f>IF(OR(ISNA(V$1),ISNA($A422)),NA(),'临-燃尽0'!BG423)</f>
        <v>#N/A</v>
      </c>
      <c r="W422" s="8" t="e">
        <f>IF(OR(ISNA(W$1),ISNA($A422)),NA(),'临-燃尽0'!BH423)</f>
        <v>#N/A</v>
      </c>
      <c r="X422" s="8" t="e">
        <f>IF(OR(ISNA(X$1),ISNA($A422)),NA(),'临-燃尽0'!BI423)</f>
        <v>#N/A</v>
      </c>
      <c r="Y422" s="8" t="e">
        <f>IF(OR(ISNA(Y$1),ISNA($A422)),NA(),'临-燃尽0'!BJ423)</f>
        <v>#N/A</v>
      </c>
      <c r="Z422" s="8" t="e">
        <f>IF(OR(ISNA(Z$1),ISNA($A422)),NA(),'临-燃尽0'!BK423)</f>
        <v>#N/A</v>
      </c>
      <c r="AA422" s="8" t="e">
        <f>IF(OR(ISNA(AA$1),ISNA($A422)),NA(),'临-燃尽0'!BL423)</f>
        <v>#N/A</v>
      </c>
      <c r="AB422" s="8" t="e">
        <f>IF(OR(ISNA(AB$1),ISNA($A422)),NA(),'临-燃尽0'!BM423)</f>
        <v>#N/A</v>
      </c>
      <c r="AC422" s="8" t="e">
        <f>IF(OR(ISNA(AC$1),ISNA($A422)),NA(),'临-燃尽0'!BN423)</f>
        <v>#N/A</v>
      </c>
      <c r="AD422" s="8" t="e">
        <f>IF(OR(ISNA(AD$1),ISNA($A422)),NA(),'临-燃尽0'!BO423)</f>
        <v>#N/A</v>
      </c>
      <c r="AE422" s="8" t="e">
        <f>IF(OR(ISNA(AE$1),ISNA($A422)),NA(),'临-燃尽0'!BP423)</f>
        <v>#N/A</v>
      </c>
      <c r="AF422" s="8" t="e">
        <f>IF(OR(ISNA(AF$1),ISNA($A422)),NA(),'临-燃尽0'!BQ423)</f>
        <v>#N/A</v>
      </c>
      <c r="AG422" s="8" t="e">
        <f>IF(OR(ISNA(AG$1),ISNA($A422)),NA(),'临-燃尽0'!BR423)</f>
        <v>#N/A</v>
      </c>
      <c r="AH422" s="8" t="e">
        <f>IF(OR(ISNA(AH$1),ISNA($A422)),NA(),'临-燃尽0'!BS423)</f>
        <v>#N/A</v>
      </c>
      <c r="AI422" s="8" t="e">
        <f>IF(OR(ISNA(AI$1),ISNA($A422)),NA(),'临-燃尽0'!BT423)</f>
        <v>#N/A</v>
      </c>
      <c r="AJ422" s="8" t="e">
        <f>IF(OR(ISNA(AJ$1),ISNA($A422)),NA(),'临-燃尽0'!BU423)</f>
        <v>#N/A</v>
      </c>
      <c r="AK422" s="8" t="e">
        <f>IF(OR(ISNA(AK$1),ISNA($A422)),NA(),'临-燃尽0'!BV423)</f>
        <v>#N/A</v>
      </c>
      <c r="AL422" s="8" t="e">
        <f>IF(OR(ISNA(AL$1),ISNA($A422)),NA(),'临-燃尽0'!BW423)</f>
        <v>#N/A</v>
      </c>
      <c r="AM422" s="8" t="e">
        <f>IF(OR(ISNA(AM$1),ISNA($A422)),NA(),'临-燃尽0'!BX423)</f>
        <v>#N/A</v>
      </c>
      <c r="AN422" s="8" t="e">
        <f>IF(OR(ISNA(AN$1),ISNA($A422)),NA(),'临-燃尽0'!BY423)</f>
        <v>#N/A</v>
      </c>
      <c r="AO422" s="8" t="e">
        <f>IF(OR(ISNA(AO$1),ISNA($A422)),NA(),'临-燃尽0'!BZ423)</f>
        <v>#N/A</v>
      </c>
      <c r="AP422" s="8" t="e">
        <f>IF(OR(ISNA(AP$1),ISNA($A422)),NA(),'临-燃尽0'!CA423)</f>
        <v>#N/A</v>
      </c>
      <c r="AQ422" s="8" t="e">
        <f>IF(OR(ISNA(AQ$1),ISNA($A422)),NA(),'临-燃尽0'!CB423)</f>
        <v>#N/A</v>
      </c>
      <c r="AR422" s="8" t="e">
        <f>IF(OR(ISNA(AR$1),ISNA($A422)),NA(),'临-燃尽0'!CC423)</f>
        <v>#N/A</v>
      </c>
      <c r="AS422" s="8" t="e">
        <f>IF(OR(ISNA(AS$1),ISNA($A422)),NA(),'临-燃尽0'!CD423)</f>
        <v>#N/A</v>
      </c>
      <c r="AT422" s="8" t="e">
        <f>IF(OR(ISNA(AT$1),ISNA($A422)),NA(),'临-燃尽0'!CE423)</f>
        <v>#N/A</v>
      </c>
      <c r="AU422" s="8" t="e">
        <f>IF(OR(ISNA(AU$1),ISNA($A422)),NA(),'临-燃尽0'!CF423)</f>
        <v>#N/A</v>
      </c>
      <c r="AV422" s="8" t="e">
        <f>IF(OR(ISNA(AV$1),ISNA($A422)),NA(),'临-燃尽0'!CG423)</f>
        <v>#N/A</v>
      </c>
      <c r="AW422" s="8" t="e">
        <f>IF(OR(ISNA(AW$1),ISNA($A422)),NA(),'临-燃尽0'!CH423)</f>
        <v>#N/A</v>
      </c>
      <c r="AX422" s="8" t="e">
        <f>IF(OR(ISNA(AX$1),ISNA($A422)),NA(),'临-燃尽0'!CI423)</f>
        <v>#N/A</v>
      </c>
      <c r="AY422" s="8" t="e">
        <f>IF(OR(ISNA(AY$1),ISNA($A422)),NA(),'临-燃尽0'!CJ423)</f>
        <v>#N/A</v>
      </c>
      <c r="AZ422" s="8" t="e">
        <f>IF(OR(ISNA(AZ$1),ISNA($A422)),NA(),'临-燃尽0'!CK423)</f>
        <v>#N/A</v>
      </c>
    </row>
    <row r="423" spans="1:52">
      <c r="A423" s="8" t="e">
        <f>IF(OR('临-燃尽0'!AL424="",'临-燃尽0'!AL424="总计"),NA(),'临-燃尽0'!AL424)</f>
        <v>#N/A</v>
      </c>
      <c r="B423" s="8" t="e">
        <f>IF(ISNA($A423),NA(),'临-燃尽0'!AM424)</f>
        <v>#N/A</v>
      </c>
      <c r="C423" s="8" t="e">
        <f>IF(ISNA($A423),NA(),'临-燃尽0'!AN424)</f>
        <v>#N/A</v>
      </c>
      <c r="D423" s="8" t="e">
        <f>IF(ISNA($A423),NA(),'临-燃尽0'!AO424)</f>
        <v>#N/A</v>
      </c>
      <c r="E423" s="8" t="e">
        <f>IF(OR(ISNA(E$1),ISNA($A423)),NA(),'临-燃尽0'!AP424)</f>
        <v>#N/A</v>
      </c>
      <c r="F423" s="8" t="e">
        <f>IF(OR(ISNA(F$1),ISNA($A423)),NA(),'临-燃尽0'!AQ424)</f>
        <v>#N/A</v>
      </c>
      <c r="G423" s="8" t="e">
        <f>IF(OR(ISNA(G$1),ISNA($A423)),NA(),'临-燃尽0'!AR424)</f>
        <v>#N/A</v>
      </c>
      <c r="H423" s="8" t="e">
        <f>IF(OR(ISNA(H$1),ISNA($A423)),NA(),'临-燃尽0'!AS424)</f>
        <v>#N/A</v>
      </c>
      <c r="I423" s="8" t="e">
        <f>IF(OR(ISNA(I$1),ISNA($A423)),NA(),'临-燃尽0'!AT424)</f>
        <v>#N/A</v>
      </c>
      <c r="J423" s="8" t="e">
        <f>IF(OR(ISNA(J$1),ISNA($A423)),NA(),'临-燃尽0'!AU424)</f>
        <v>#N/A</v>
      </c>
      <c r="K423" s="8" t="e">
        <f>IF(OR(ISNA(K$1),ISNA($A423)),NA(),'临-燃尽0'!AV424)</f>
        <v>#N/A</v>
      </c>
      <c r="L423" s="8" t="e">
        <f>IF(OR(ISNA(L$1),ISNA($A423)),NA(),'临-燃尽0'!AW424)</f>
        <v>#N/A</v>
      </c>
      <c r="M423" s="8" t="e">
        <f>IF(OR(ISNA(M$1),ISNA($A423)),NA(),'临-燃尽0'!AX424)</f>
        <v>#N/A</v>
      </c>
      <c r="N423" s="8" t="e">
        <f>IF(OR(ISNA(N$1),ISNA($A423)),NA(),'临-燃尽0'!AY424)</f>
        <v>#N/A</v>
      </c>
      <c r="O423" s="8" t="e">
        <f>IF(OR(ISNA(O$1),ISNA($A423)),NA(),'临-燃尽0'!AZ424)</f>
        <v>#N/A</v>
      </c>
      <c r="P423" s="8" t="e">
        <f>IF(OR(ISNA(P$1),ISNA($A423)),NA(),'临-燃尽0'!BA424)</f>
        <v>#N/A</v>
      </c>
      <c r="Q423" s="8" t="e">
        <f>IF(OR(ISNA(Q$1),ISNA($A423)),NA(),'临-燃尽0'!BB424)</f>
        <v>#N/A</v>
      </c>
      <c r="R423" s="8" t="e">
        <f>IF(OR(ISNA(R$1),ISNA($A423)),NA(),'临-燃尽0'!BC424)</f>
        <v>#N/A</v>
      </c>
      <c r="S423" s="8" t="e">
        <f>IF(OR(ISNA(S$1),ISNA($A423)),NA(),'临-燃尽0'!BD424)</f>
        <v>#N/A</v>
      </c>
      <c r="T423" s="8" t="e">
        <f>IF(OR(ISNA(T$1),ISNA($A423)),NA(),'临-燃尽0'!BE424)</f>
        <v>#N/A</v>
      </c>
      <c r="U423" s="8" t="e">
        <f>IF(OR(ISNA(U$1),ISNA($A423)),NA(),'临-燃尽0'!BF424)</f>
        <v>#N/A</v>
      </c>
      <c r="V423" s="8" t="e">
        <f>IF(OR(ISNA(V$1),ISNA($A423)),NA(),'临-燃尽0'!BG424)</f>
        <v>#N/A</v>
      </c>
      <c r="W423" s="8" t="e">
        <f>IF(OR(ISNA(W$1),ISNA($A423)),NA(),'临-燃尽0'!BH424)</f>
        <v>#N/A</v>
      </c>
      <c r="X423" s="8" t="e">
        <f>IF(OR(ISNA(X$1),ISNA($A423)),NA(),'临-燃尽0'!BI424)</f>
        <v>#N/A</v>
      </c>
      <c r="Y423" s="8" t="e">
        <f>IF(OR(ISNA(Y$1),ISNA($A423)),NA(),'临-燃尽0'!BJ424)</f>
        <v>#N/A</v>
      </c>
      <c r="Z423" s="8" t="e">
        <f>IF(OR(ISNA(Z$1),ISNA($A423)),NA(),'临-燃尽0'!BK424)</f>
        <v>#N/A</v>
      </c>
      <c r="AA423" s="8" t="e">
        <f>IF(OR(ISNA(AA$1),ISNA($A423)),NA(),'临-燃尽0'!BL424)</f>
        <v>#N/A</v>
      </c>
      <c r="AB423" s="8" t="e">
        <f>IF(OR(ISNA(AB$1),ISNA($A423)),NA(),'临-燃尽0'!BM424)</f>
        <v>#N/A</v>
      </c>
      <c r="AC423" s="8" t="e">
        <f>IF(OR(ISNA(AC$1),ISNA($A423)),NA(),'临-燃尽0'!BN424)</f>
        <v>#N/A</v>
      </c>
      <c r="AD423" s="8" t="e">
        <f>IF(OR(ISNA(AD$1),ISNA($A423)),NA(),'临-燃尽0'!BO424)</f>
        <v>#N/A</v>
      </c>
      <c r="AE423" s="8" t="e">
        <f>IF(OR(ISNA(AE$1),ISNA($A423)),NA(),'临-燃尽0'!BP424)</f>
        <v>#N/A</v>
      </c>
      <c r="AF423" s="8" t="e">
        <f>IF(OR(ISNA(AF$1),ISNA($A423)),NA(),'临-燃尽0'!BQ424)</f>
        <v>#N/A</v>
      </c>
      <c r="AG423" s="8" t="e">
        <f>IF(OR(ISNA(AG$1),ISNA($A423)),NA(),'临-燃尽0'!BR424)</f>
        <v>#N/A</v>
      </c>
      <c r="AH423" s="8" t="e">
        <f>IF(OR(ISNA(AH$1),ISNA($A423)),NA(),'临-燃尽0'!BS424)</f>
        <v>#N/A</v>
      </c>
      <c r="AI423" s="8" t="e">
        <f>IF(OR(ISNA(AI$1),ISNA($A423)),NA(),'临-燃尽0'!BT424)</f>
        <v>#N/A</v>
      </c>
      <c r="AJ423" s="8" t="e">
        <f>IF(OR(ISNA(AJ$1),ISNA($A423)),NA(),'临-燃尽0'!BU424)</f>
        <v>#N/A</v>
      </c>
      <c r="AK423" s="8" t="e">
        <f>IF(OR(ISNA(AK$1),ISNA($A423)),NA(),'临-燃尽0'!BV424)</f>
        <v>#N/A</v>
      </c>
      <c r="AL423" s="8" t="e">
        <f>IF(OR(ISNA(AL$1),ISNA($A423)),NA(),'临-燃尽0'!BW424)</f>
        <v>#N/A</v>
      </c>
      <c r="AM423" s="8" t="e">
        <f>IF(OR(ISNA(AM$1),ISNA($A423)),NA(),'临-燃尽0'!BX424)</f>
        <v>#N/A</v>
      </c>
      <c r="AN423" s="8" t="e">
        <f>IF(OR(ISNA(AN$1),ISNA($A423)),NA(),'临-燃尽0'!BY424)</f>
        <v>#N/A</v>
      </c>
      <c r="AO423" s="8" t="e">
        <f>IF(OR(ISNA(AO$1),ISNA($A423)),NA(),'临-燃尽0'!BZ424)</f>
        <v>#N/A</v>
      </c>
      <c r="AP423" s="8" t="e">
        <f>IF(OR(ISNA(AP$1),ISNA($A423)),NA(),'临-燃尽0'!CA424)</f>
        <v>#N/A</v>
      </c>
      <c r="AQ423" s="8" t="e">
        <f>IF(OR(ISNA(AQ$1),ISNA($A423)),NA(),'临-燃尽0'!CB424)</f>
        <v>#N/A</v>
      </c>
      <c r="AR423" s="8" t="e">
        <f>IF(OR(ISNA(AR$1),ISNA($A423)),NA(),'临-燃尽0'!CC424)</f>
        <v>#N/A</v>
      </c>
      <c r="AS423" s="8" t="e">
        <f>IF(OR(ISNA(AS$1),ISNA($A423)),NA(),'临-燃尽0'!CD424)</f>
        <v>#N/A</v>
      </c>
      <c r="AT423" s="8" t="e">
        <f>IF(OR(ISNA(AT$1),ISNA($A423)),NA(),'临-燃尽0'!CE424)</f>
        <v>#N/A</v>
      </c>
      <c r="AU423" s="8" t="e">
        <f>IF(OR(ISNA(AU$1),ISNA($A423)),NA(),'临-燃尽0'!CF424)</f>
        <v>#N/A</v>
      </c>
      <c r="AV423" s="8" t="e">
        <f>IF(OR(ISNA(AV$1),ISNA($A423)),NA(),'临-燃尽0'!CG424)</f>
        <v>#N/A</v>
      </c>
      <c r="AW423" s="8" t="e">
        <f>IF(OR(ISNA(AW$1),ISNA($A423)),NA(),'临-燃尽0'!CH424)</f>
        <v>#N/A</v>
      </c>
      <c r="AX423" s="8" t="e">
        <f>IF(OR(ISNA(AX$1),ISNA($A423)),NA(),'临-燃尽0'!CI424)</f>
        <v>#N/A</v>
      </c>
      <c r="AY423" s="8" t="e">
        <f>IF(OR(ISNA(AY$1),ISNA($A423)),NA(),'临-燃尽0'!CJ424)</f>
        <v>#N/A</v>
      </c>
      <c r="AZ423" s="8" t="e">
        <f>IF(OR(ISNA(AZ$1),ISNA($A423)),NA(),'临-燃尽0'!CK424)</f>
        <v>#N/A</v>
      </c>
    </row>
    <row r="424" spans="1:52">
      <c r="A424" s="8" t="e">
        <f>IF(OR('临-燃尽0'!AL425="",'临-燃尽0'!AL425="总计"),NA(),'临-燃尽0'!AL425)</f>
        <v>#N/A</v>
      </c>
      <c r="B424" s="8" t="e">
        <f>IF(ISNA($A424),NA(),'临-燃尽0'!AM425)</f>
        <v>#N/A</v>
      </c>
      <c r="C424" s="8" t="e">
        <f>IF(ISNA($A424),NA(),'临-燃尽0'!AN425)</f>
        <v>#N/A</v>
      </c>
      <c r="D424" s="8" t="e">
        <f>IF(ISNA($A424),NA(),'临-燃尽0'!AO425)</f>
        <v>#N/A</v>
      </c>
      <c r="E424" s="8" t="e">
        <f>IF(OR(ISNA(E$1),ISNA($A424)),NA(),'临-燃尽0'!AP425)</f>
        <v>#N/A</v>
      </c>
      <c r="F424" s="8" t="e">
        <f>IF(OR(ISNA(F$1),ISNA($A424)),NA(),'临-燃尽0'!AQ425)</f>
        <v>#N/A</v>
      </c>
      <c r="G424" s="8" t="e">
        <f>IF(OR(ISNA(G$1),ISNA($A424)),NA(),'临-燃尽0'!AR425)</f>
        <v>#N/A</v>
      </c>
      <c r="H424" s="8" t="e">
        <f>IF(OR(ISNA(H$1),ISNA($A424)),NA(),'临-燃尽0'!AS425)</f>
        <v>#N/A</v>
      </c>
      <c r="I424" s="8" t="e">
        <f>IF(OR(ISNA(I$1),ISNA($A424)),NA(),'临-燃尽0'!AT425)</f>
        <v>#N/A</v>
      </c>
      <c r="J424" s="8" t="e">
        <f>IF(OR(ISNA(J$1),ISNA($A424)),NA(),'临-燃尽0'!AU425)</f>
        <v>#N/A</v>
      </c>
      <c r="K424" s="8" t="e">
        <f>IF(OR(ISNA(K$1),ISNA($A424)),NA(),'临-燃尽0'!AV425)</f>
        <v>#N/A</v>
      </c>
      <c r="L424" s="8" t="e">
        <f>IF(OR(ISNA(L$1),ISNA($A424)),NA(),'临-燃尽0'!AW425)</f>
        <v>#N/A</v>
      </c>
      <c r="M424" s="8" t="e">
        <f>IF(OR(ISNA(M$1),ISNA($A424)),NA(),'临-燃尽0'!AX425)</f>
        <v>#N/A</v>
      </c>
      <c r="N424" s="8" t="e">
        <f>IF(OR(ISNA(N$1),ISNA($A424)),NA(),'临-燃尽0'!AY425)</f>
        <v>#N/A</v>
      </c>
      <c r="O424" s="8" t="e">
        <f>IF(OR(ISNA(O$1),ISNA($A424)),NA(),'临-燃尽0'!AZ425)</f>
        <v>#N/A</v>
      </c>
      <c r="P424" s="8" t="e">
        <f>IF(OR(ISNA(P$1),ISNA($A424)),NA(),'临-燃尽0'!BA425)</f>
        <v>#N/A</v>
      </c>
      <c r="Q424" s="8" t="e">
        <f>IF(OR(ISNA(Q$1),ISNA($A424)),NA(),'临-燃尽0'!BB425)</f>
        <v>#N/A</v>
      </c>
      <c r="R424" s="8" t="e">
        <f>IF(OR(ISNA(R$1),ISNA($A424)),NA(),'临-燃尽0'!BC425)</f>
        <v>#N/A</v>
      </c>
      <c r="S424" s="8" t="e">
        <f>IF(OR(ISNA(S$1),ISNA($A424)),NA(),'临-燃尽0'!BD425)</f>
        <v>#N/A</v>
      </c>
      <c r="T424" s="8" t="e">
        <f>IF(OR(ISNA(T$1),ISNA($A424)),NA(),'临-燃尽0'!BE425)</f>
        <v>#N/A</v>
      </c>
      <c r="U424" s="8" t="e">
        <f>IF(OR(ISNA(U$1),ISNA($A424)),NA(),'临-燃尽0'!BF425)</f>
        <v>#N/A</v>
      </c>
      <c r="V424" s="8" t="e">
        <f>IF(OR(ISNA(V$1),ISNA($A424)),NA(),'临-燃尽0'!BG425)</f>
        <v>#N/A</v>
      </c>
      <c r="W424" s="8" t="e">
        <f>IF(OR(ISNA(W$1),ISNA($A424)),NA(),'临-燃尽0'!BH425)</f>
        <v>#N/A</v>
      </c>
      <c r="X424" s="8" t="e">
        <f>IF(OR(ISNA(X$1),ISNA($A424)),NA(),'临-燃尽0'!BI425)</f>
        <v>#N/A</v>
      </c>
      <c r="Y424" s="8" t="e">
        <f>IF(OR(ISNA(Y$1),ISNA($A424)),NA(),'临-燃尽0'!BJ425)</f>
        <v>#N/A</v>
      </c>
      <c r="Z424" s="8" t="e">
        <f>IF(OR(ISNA(Z$1),ISNA($A424)),NA(),'临-燃尽0'!BK425)</f>
        <v>#N/A</v>
      </c>
      <c r="AA424" s="8" t="e">
        <f>IF(OR(ISNA(AA$1),ISNA($A424)),NA(),'临-燃尽0'!BL425)</f>
        <v>#N/A</v>
      </c>
      <c r="AB424" s="8" t="e">
        <f>IF(OR(ISNA(AB$1),ISNA($A424)),NA(),'临-燃尽0'!BM425)</f>
        <v>#N/A</v>
      </c>
      <c r="AC424" s="8" t="e">
        <f>IF(OR(ISNA(AC$1),ISNA($A424)),NA(),'临-燃尽0'!BN425)</f>
        <v>#N/A</v>
      </c>
      <c r="AD424" s="8" t="e">
        <f>IF(OR(ISNA(AD$1),ISNA($A424)),NA(),'临-燃尽0'!BO425)</f>
        <v>#N/A</v>
      </c>
      <c r="AE424" s="8" t="e">
        <f>IF(OR(ISNA(AE$1),ISNA($A424)),NA(),'临-燃尽0'!BP425)</f>
        <v>#N/A</v>
      </c>
      <c r="AF424" s="8" t="e">
        <f>IF(OR(ISNA(AF$1),ISNA($A424)),NA(),'临-燃尽0'!BQ425)</f>
        <v>#N/A</v>
      </c>
      <c r="AG424" s="8" t="e">
        <f>IF(OR(ISNA(AG$1),ISNA($A424)),NA(),'临-燃尽0'!BR425)</f>
        <v>#N/A</v>
      </c>
      <c r="AH424" s="8" t="e">
        <f>IF(OR(ISNA(AH$1),ISNA($A424)),NA(),'临-燃尽0'!BS425)</f>
        <v>#N/A</v>
      </c>
      <c r="AI424" s="8" t="e">
        <f>IF(OR(ISNA(AI$1),ISNA($A424)),NA(),'临-燃尽0'!BT425)</f>
        <v>#N/A</v>
      </c>
      <c r="AJ424" s="8" t="e">
        <f>IF(OR(ISNA(AJ$1),ISNA($A424)),NA(),'临-燃尽0'!BU425)</f>
        <v>#N/A</v>
      </c>
      <c r="AK424" s="8" t="e">
        <f>IF(OR(ISNA(AK$1),ISNA($A424)),NA(),'临-燃尽0'!BV425)</f>
        <v>#N/A</v>
      </c>
      <c r="AL424" s="8" t="e">
        <f>IF(OR(ISNA(AL$1),ISNA($A424)),NA(),'临-燃尽0'!BW425)</f>
        <v>#N/A</v>
      </c>
      <c r="AM424" s="8" t="e">
        <f>IF(OR(ISNA(AM$1),ISNA($A424)),NA(),'临-燃尽0'!BX425)</f>
        <v>#N/A</v>
      </c>
      <c r="AN424" s="8" t="e">
        <f>IF(OR(ISNA(AN$1),ISNA($A424)),NA(),'临-燃尽0'!BY425)</f>
        <v>#N/A</v>
      </c>
      <c r="AO424" s="8" t="e">
        <f>IF(OR(ISNA(AO$1),ISNA($A424)),NA(),'临-燃尽0'!BZ425)</f>
        <v>#N/A</v>
      </c>
      <c r="AP424" s="8" t="e">
        <f>IF(OR(ISNA(AP$1),ISNA($A424)),NA(),'临-燃尽0'!CA425)</f>
        <v>#N/A</v>
      </c>
      <c r="AQ424" s="8" t="e">
        <f>IF(OR(ISNA(AQ$1),ISNA($A424)),NA(),'临-燃尽0'!CB425)</f>
        <v>#N/A</v>
      </c>
      <c r="AR424" s="8" t="e">
        <f>IF(OR(ISNA(AR$1),ISNA($A424)),NA(),'临-燃尽0'!CC425)</f>
        <v>#N/A</v>
      </c>
      <c r="AS424" s="8" t="e">
        <f>IF(OR(ISNA(AS$1),ISNA($A424)),NA(),'临-燃尽0'!CD425)</f>
        <v>#N/A</v>
      </c>
      <c r="AT424" s="8" t="e">
        <f>IF(OR(ISNA(AT$1),ISNA($A424)),NA(),'临-燃尽0'!CE425)</f>
        <v>#N/A</v>
      </c>
      <c r="AU424" s="8" t="e">
        <f>IF(OR(ISNA(AU$1),ISNA($A424)),NA(),'临-燃尽0'!CF425)</f>
        <v>#N/A</v>
      </c>
      <c r="AV424" s="8" t="e">
        <f>IF(OR(ISNA(AV$1),ISNA($A424)),NA(),'临-燃尽0'!CG425)</f>
        <v>#N/A</v>
      </c>
      <c r="AW424" s="8" t="e">
        <f>IF(OR(ISNA(AW$1),ISNA($A424)),NA(),'临-燃尽0'!CH425)</f>
        <v>#N/A</v>
      </c>
      <c r="AX424" s="8" t="e">
        <f>IF(OR(ISNA(AX$1),ISNA($A424)),NA(),'临-燃尽0'!CI425)</f>
        <v>#N/A</v>
      </c>
      <c r="AY424" s="8" t="e">
        <f>IF(OR(ISNA(AY$1),ISNA($A424)),NA(),'临-燃尽0'!CJ425)</f>
        <v>#N/A</v>
      </c>
      <c r="AZ424" s="8" t="e">
        <f>IF(OR(ISNA(AZ$1),ISNA($A424)),NA(),'临-燃尽0'!CK425)</f>
        <v>#N/A</v>
      </c>
    </row>
    <row r="425" spans="1:52">
      <c r="A425" s="8" t="e">
        <f>IF(OR('临-燃尽0'!AL426="",'临-燃尽0'!AL426="总计"),NA(),'临-燃尽0'!AL426)</f>
        <v>#N/A</v>
      </c>
      <c r="B425" s="8" t="e">
        <f>IF(ISNA($A425),NA(),'临-燃尽0'!AM426)</f>
        <v>#N/A</v>
      </c>
      <c r="C425" s="8" t="e">
        <f>IF(ISNA($A425),NA(),'临-燃尽0'!AN426)</f>
        <v>#N/A</v>
      </c>
      <c r="D425" s="8" t="e">
        <f>IF(ISNA($A425),NA(),'临-燃尽0'!AO426)</f>
        <v>#N/A</v>
      </c>
      <c r="E425" s="8" t="e">
        <f>IF(OR(ISNA(E$1),ISNA($A425)),NA(),'临-燃尽0'!AP426)</f>
        <v>#N/A</v>
      </c>
      <c r="F425" s="8" t="e">
        <f>IF(OR(ISNA(F$1),ISNA($A425)),NA(),'临-燃尽0'!AQ426)</f>
        <v>#N/A</v>
      </c>
      <c r="G425" s="8" t="e">
        <f>IF(OR(ISNA(G$1),ISNA($A425)),NA(),'临-燃尽0'!AR426)</f>
        <v>#N/A</v>
      </c>
      <c r="H425" s="8" t="e">
        <f>IF(OR(ISNA(H$1),ISNA($A425)),NA(),'临-燃尽0'!AS426)</f>
        <v>#N/A</v>
      </c>
      <c r="I425" s="8" t="e">
        <f>IF(OR(ISNA(I$1),ISNA($A425)),NA(),'临-燃尽0'!AT426)</f>
        <v>#N/A</v>
      </c>
      <c r="J425" s="8" t="e">
        <f>IF(OR(ISNA(J$1),ISNA($A425)),NA(),'临-燃尽0'!AU426)</f>
        <v>#N/A</v>
      </c>
      <c r="K425" s="8" t="e">
        <f>IF(OR(ISNA(K$1),ISNA($A425)),NA(),'临-燃尽0'!AV426)</f>
        <v>#N/A</v>
      </c>
      <c r="L425" s="8" t="e">
        <f>IF(OR(ISNA(L$1),ISNA($A425)),NA(),'临-燃尽0'!AW426)</f>
        <v>#N/A</v>
      </c>
      <c r="M425" s="8" t="e">
        <f>IF(OR(ISNA(M$1),ISNA($A425)),NA(),'临-燃尽0'!AX426)</f>
        <v>#N/A</v>
      </c>
      <c r="N425" s="8" t="e">
        <f>IF(OR(ISNA(N$1),ISNA($A425)),NA(),'临-燃尽0'!AY426)</f>
        <v>#N/A</v>
      </c>
      <c r="O425" s="8" t="e">
        <f>IF(OR(ISNA(O$1),ISNA($A425)),NA(),'临-燃尽0'!AZ426)</f>
        <v>#N/A</v>
      </c>
      <c r="P425" s="8" t="e">
        <f>IF(OR(ISNA(P$1),ISNA($A425)),NA(),'临-燃尽0'!BA426)</f>
        <v>#N/A</v>
      </c>
      <c r="Q425" s="8" t="e">
        <f>IF(OR(ISNA(Q$1),ISNA($A425)),NA(),'临-燃尽0'!BB426)</f>
        <v>#N/A</v>
      </c>
      <c r="R425" s="8" t="e">
        <f>IF(OR(ISNA(R$1),ISNA($A425)),NA(),'临-燃尽0'!BC426)</f>
        <v>#N/A</v>
      </c>
      <c r="S425" s="8" t="e">
        <f>IF(OR(ISNA(S$1),ISNA($A425)),NA(),'临-燃尽0'!BD426)</f>
        <v>#N/A</v>
      </c>
      <c r="T425" s="8" t="e">
        <f>IF(OR(ISNA(T$1),ISNA($A425)),NA(),'临-燃尽0'!BE426)</f>
        <v>#N/A</v>
      </c>
      <c r="U425" s="8" t="e">
        <f>IF(OR(ISNA(U$1),ISNA($A425)),NA(),'临-燃尽0'!BF426)</f>
        <v>#N/A</v>
      </c>
      <c r="V425" s="8" t="e">
        <f>IF(OR(ISNA(V$1),ISNA($A425)),NA(),'临-燃尽0'!BG426)</f>
        <v>#N/A</v>
      </c>
      <c r="W425" s="8" t="e">
        <f>IF(OR(ISNA(W$1),ISNA($A425)),NA(),'临-燃尽0'!BH426)</f>
        <v>#N/A</v>
      </c>
      <c r="X425" s="8" t="e">
        <f>IF(OR(ISNA(X$1),ISNA($A425)),NA(),'临-燃尽0'!BI426)</f>
        <v>#N/A</v>
      </c>
      <c r="Y425" s="8" t="e">
        <f>IF(OR(ISNA(Y$1),ISNA($A425)),NA(),'临-燃尽0'!BJ426)</f>
        <v>#N/A</v>
      </c>
      <c r="Z425" s="8" t="e">
        <f>IF(OR(ISNA(Z$1),ISNA($A425)),NA(),'临-燃尽0'!BK426)</f>
        <v>#N/A</v>
      </c>
      <c r="AA425" s="8" t="e">
        <f>IF(OR(ISNA(AA$1),ISNA($A425)),NA(),'临-燃尽0'!BL426)</f>
        <v>#N/A</v>
      </c>
      <c r="AB425" s="8" t="e">
        <f>IF(OR(ISNA(AB$1),ISNA($A425)),NA(),'临-燃尽0'!BM426)</f>
        <v>#N/A</v>
      </c>
      <c r="AC425" s="8" t="e">
        <f>IF(OR(ISNA(AC$1),ISNA($A425)),NA(),'临-燃尽0'!BN426)</f>
        <v>#N/A</v>
      </c>
      <c r="AD425" s="8" t="e">
        <f>IF(OR(ISNA(AD$1),ISNA($A425)),NA(),'临-燃尽0'!BO426)</f>
        <v>#N/A</v>
      </c>
      <c r="AE425" s="8" t="e">
        <f>IF(OR(ISNA(AE$1),ISNA($A425)),NA(),'临-燃尽0'!BP426)</f>
        <v>#N/A</v>
      </c>
      <c r="AF425" s="8" t="e">
        <f>IF(OR(ISNA(AF$1),ISNA($A425)),NA(),'临-燃尽0'!BQ426)</f>
        <v>#N/A</v>
      </c>
      <c r="AG425" s="8" t="e">
        <f>IF(OR(ISNA(AG$1),ISNA($A425)),NA(),'临-燃尽0'!BR426)</f>
        <v>#N/A</v>
      </c>
      <c r="AH425" s="8" t="e">
        <f>IF(OR(ISNA(AH$1),ISNA($A425)),NA(),'临-燃尽0'!BS426)</f>
        <v>#N/A</v>
      </c>
      <c r="AI425" s="8" t="e">
        <f>IF(OR(ISNA(AI$1),ISNA($A425)),NA(),'临-燃尽0'!BT426)</f>
        <v>#N/A</v>
      </c>
      <c r="AJ425" s="8" t="e">
        <f>IF(OR(ISNA(AJ$1),ISNA($A425)),NA(),'临-燃尽0'!BU426)</f>
        <v>#N/A</v>
      </c>
      <c r="AK425" s="8" t="e">
        <f>IF(OR(ISNA(AK$1),ISNA($A425)),NA(),'临-燃尽0'!BV426)</f>
        <v>#N/A</v>
      </c>
      <c r="AL425" s="8" t="e">
        <f>IF(OR(ISNA(AL$1),ISNA($A425)),NA(),'临-燃尽0'!BW426)</f>
        <v>#N/A</v>
      </c>
      <c r="AM425" s="8" t="e">
        <f>IF(OR(ISNA(AM$1),ISNA($A425)),NA(),'临-燃尽0'!BX426)</f>
        <v>#N/A</v>
      </c>
      <c r="AN425" s="8" t="e">
        <f>IF(OR(ISNA(AN$1),ISNA($A425)),NA(),'临-燃尽0'!BY426)</f>
        <v>#N/A</v>
      </c>
      <c r="AO425" s="8" t="e">
        <f>IF(OR(ISNA(AO$1),ISNA($A425)),NA(),'临-燃尽0'!BZ426)</f>
        <v>#N/A</v>
      </c>
      <c r="AP425" s="8" t="e">
        <f>IF(OR(ISNA(AP$1),ISNA($A425)),NA(),'临-燃尽0'!CA426)</f>
        <v>#N/A</v>
      </c>
      <c r="AQ425" s="8" t="e">
        <f>IF(OR(ISNA(AQ$1),ISNA($A425)),NA(),'临-燃尽0'!CB426)</f>
        <v>#N/A</v>
      </c>
      <c r="AR425" s="8" t="e">
        <f>IF(OR(ISNA(AR$1),ISNA($A425)),NA(),'临-燃尽0'!CC426)</f>
        <v>#N/A</v>
      </c>
      <c r="AS425" s="8" t="e">
        <f>IF(OR(ISNA(AS$1),ISNA($A425)),NA(),'临-燃尽0'!CD426)</f>
        <v>#N/A</v>
      </c>
      <c r="AT425" s="8" t="e">
        <f>IF(OR(ISNA(AT$1),ISNA($A425)),NA(),'临-燃尽0'!CE426)</f>
        <v>#N/A</v>
      </c>
      <c r="AU425" s="8" t="e">
        <f>IF(OR(ISNA(AU$1),ISNA($A425)),NA(),'临-燃尽0'!CF426)</f>
        <v>#N/A</v>
      </c>
      <c r="AV425" s="8" t="e">
        <f>IF(OR(ISNA(AV$1),ISNA($A425)),NA(),'临-燃尽0'!CG426)</f>
        <v>#N/A</v>
      </c>
      <c r="AW425" s="8" t="e">
        <f>IF(OR(ISNA(AW$1),ISNA($A425)),NA(),'临-燃尽0'!CH426)</f>
        <v>#N/A</v>
      </c>
      <c r="AX425" s="8" t="e">
        <f>IF(OR(ISNA(AX$1),ISNA($A425)),NA(),'临-燃尽0'!CI426)</f>
        <v>#N/A</v>
      </c>
      <c r="AY425" s="8" t="e">
        <f>IF(OR(ISNA(AY$1),ISNA($A425)),NA(),'临-燃尽0'!CJ426)</f>
        <v>#N/A</v>
      </c>
      <c r="AZ425" s="8" t="e">
        <f>IF(OR(ISNA(AZ$1),ISNA($A425)),NA(),'临-燃尽0'!CK426)</f>
        <v>#N/A</v>
      </c>
    </row>
    <row r="426" spans="1:52">
      <c r="A426" s="8" t="e">
        <f>IF(OR('临-燃尽0'!AL427="",'临-燃尽0'!AL427="总计"),NA(),'临-燃尽0'!AL427)</f>
        <v>#N/A</v>
      </c>
      <c r="B426" s="8" t="e">
        <f>IF(ISNA($A426),NA(),'临-燃尽0'!AM427)</f>
        <v>#N/A</v>
      </c>
      <c r="C426" s="8" t="e">
        <f>IF(ISNA($A426),NA(),'临-燃尽0'!AN427)</f>
        <v>#N/A</v>
      </c>
      <c r="D426" s="8" t="e">
        <f>IF(ISNA($A426),NA(),'临-燃尽0'!AO427)</f>
        <v>#N/A</v>
      </c>
      <c r="E426" s="8" t="e">
        <f>IF(OR(ISNA(E$1),ISNA($A426)),NA(),'临-燃尽0'!AP427)</f>
        <v>#N/A</v>
      </c>
      <c r="F426" s="8" t="e">
        <f>IF(OR(ISNA(F$1),ISNA($A426)),NA(),'临-燃尽0'!AQ427)</f>
        <v>#N/A</v>
      </c>
      <c r="G426" s="8" t="e">
        <f>IF(OR(ISNA(G$1),ISNA($A426)),NA(),'临-燃尽0'!AR427)</f>
        <v>#N/A</v>
      </c>
      <c r="H426" s="8" t="e">
        <f>IF(OR(ISNA(H$1),ISNA($A426)),NA(),'临-燃尽0'!AS427)</f>
        <v>#N/A</v>
      </c>
      <c r="I426" s="8" t="e">
        <f>IF(OR(ISNA(I$1),ISNA($A426)),NA(),'临-燃尽0'!AT427)</f>
        <v>#N/A</v>
      </c>
      <c r="J426" s="8" t="e">
        <f>IF(OR(ISNA(J$1),ISNA($A426)),NA(),'临-燃尽0'!AU427)</f>
        <v>#N/A</v>
      </c>
      <c r="K426" s="8" t="e">
        <f>IF(OR(ISNA(K$1),ISNA($A426)),NA(),'临-燃尽0'!AV427)</f>
        <v>#N/A</v>
      </c>
      <c r="L426" s="8" t="e">
        <f>IF(OR(ISNA(L$1),ISNA($A426)),NA(),'临-燃尽0'!AW427)</f>
        <v>#N/A</v>
      </c>
      <c r="M426" s="8" t="e">
        <f>IF(OR(ISNA(M$1),ISNA($A426)),NA(),'临-燃尽0'!AX427)</f>
        <v>#N/A</v>
      </c>
      <c r="N426" s="8" t="e">
        <f>IF(OR(ISNA(N$1),ISNA($A426)),NA(),'临-燃尽0'!AY427)</f>
        <v>#N/A</v>
      </c>
      <c r="O426" s="8" t="e">
        <f>IF(OR(ISNA(O$1),ISNA($A426)),NA(),'临-燃尽0'!AZ427)</f>
        <v>#N/A</v>
      </c>
      <c r="P426" s="8" t="e">
        <f>IF(OR(ISNA(P$1),ISNA($A426)),NA(),'临-燃尽0'!BA427)</f>
        <v>#N/A</v>
      </c>
      <c r="Q426" s="8" t="e">
        <f>IF(OR(ISNA(Q$1),ISNA($A426)),NA(),'临-燃尽0'!BB427)</f>
        <v>#N/A</v>
      </c>
      <c r="R426" s="8" t="e">
        <f>IF(OR(ISNA(R$1),ISNA($A426)),NA(),'临-燃尽0'!BC427)</f>
        <v>#N/A</v>
      </c>
      <c r="S426" s="8" t="e">
        <f>IF(OR(ISNA(S$1),ISNA($A426)),NA(),'临-燃尽0'!BD427)</f>
        <v>#N/A</v>
      </c>
      <c r="T426" s="8" t="e">
        <f>IF(OR(ISNA(T$1),ISNA($A426)),NA(),'临-燃尽0'!BE427)</f>
        <v>#N/A</v>
      </c>
      <c r="U426" s="8" t="e">
        <f>IF(OR(ISNA(U$1),ISNA($A426)),NA(),'临-燃尽0'!BF427)</f>
        <v>#N/A</v>
      </c>
      <c r="V426" s="8" t="e">
        <f>IF(OR(ISNA(V$1),ISNA($A426)),NA(),'临-燃尽0'!BG427)</f>
        <v>#N/A</v>
      </c>
      <c r="W426" s="8" t="e">
        <f>IF(OR(ISNA(W$1),ISNA($A426)),NA(),'临-燃尽0'!BH427)</f>
        <v>#N/A</v>
      </c>
      <c r="X426" s="8" t="e">
        <f>IF(OR(ISNA(X$1),ISNA($A426)),NA(),'临-燃尽0'!BI427)</f>
        <v>#N/A</v>
      </c>
      <c r="Y426" s="8" t="e">
        <f>IF(OR(ISNA(Y$1),ISNA($A426)),NA(),'临-燃尽0'!BJ427)</f>
        <v>#N/A</v>
      </c>
      <c r="Z426" s="8" t="e">
        <f>IF(OR(ISNA(Z$1),ISNA($A426)),NA(),'临-燃尽0'!BK427)</f>
        <v>#N/A</v>
      </c>
      <c r="AA426" s="8" t="e">
        <f>IF(OR(ISNA(AA$1),ISNA($A426)),NA(),'临-燃尽0'!BL427)</f>
        <v>#N/A</v>
      </c>
      <c r="AB426" s="8" t="e">
        <f>IF(OR(ISNA(AB$1),ISNA($A426)),NA(),'临-燃尽0'!BM427)</f>
        <v>#N/A</v>
      </c>
      <c r="AC426" s="8" t="e">
        <f>IF(OR(ISNA(AC$1),ISNA($A426)),NA(),'临-燃尽0'!BN427)</f>
        <v>#N/A</v>
      </c>
      <c r="AD426" s="8" t="e">
        <f>IF(OR(ISNA(AD$1),ISNA($A426)),NA(),'临-燃尽0'!BO427)</f>
        <v>#N/A</v>
      </c>
      <c r="AE426" s="8" t="e">
        <f>IF(OR(ISNA(AE$1),ISNA($A426)),NA(),'临-燃尽0'!BP427)</f>
        <v>#N/A</v>
      </c>
      <c r="AF426" s="8" t="e">
        <f>IF(OR(ISNA(AF$1),ISNA($A426)),NA(),'临-燃尽0'!BQ427)</f>
        <v>#N/A</v>
      </c>
      <c r="AG426" s="8" t="e">
        <f>IF(OR(ISNA(AG$1),ISNA($A426)),NA(),'临-燃尽0'!BR427)</f>
        <v>#N/A</v>
      </c>
      <c r="AH426" s="8" t="e">
        <f>IF(OR(ISNA(AH$1),ISNA($A426)),NA(),'临-燃尽0'!BS427)</f>
        <v>#N/A</v>
      </c>
      <c r="AI426" s="8" t="e">
        <f>IF(OR(ISNA(AI$1),ISNA($A426)),NA(),'临-燃尽0'!BT427)</f>
        <v>#N/A</v>
      </c>
      <c r="AJ426" s="8" t="e">
        <f>IF(OR(ISNA(AJ$1),ISNA($A426)),NA(),'临-燃尽0'!BU427)</f>
        <v>#N/A</v>
      </c>
      <c r="AK426" s="8" t="e">
        <f>IF(OR(ISNA(AK$1),ISNA($A426)),NA(),'临-燃尽0'!BV427)</f>
        <v>#N/A</v>
      </c>
      <c r="AL426" s="8" t="e">
        <f>IF(OR(ISNA(AL$1),ISNA($A426)),NA(),'临-燃尽0'!BW427)</f>
        <v>#N/A</v>
      </c>
      <c r="AM426" s="8" t="e">
        <f>IF(OR(ISNA(AM$1),ISNA($A426)),NA(),'临-燃尽0'!BX427)</f>
        <v>#N/A</v>
      </c>
      <c r="AN426" s="8" t="e">
        <f>IF(OR(ISNA(AN$1),ISNA($A426)),NA(),'临-燃尽0'!BY427)</f>
        <v>#N/A</v>
      </c>
      <c r="AO426" s="8" t="e">
        <f>IF(OR(ISNA(AO$1),ISNA($A426)),NA(),'临-燃尽0'!BZ427)</f>
        <v>#N/A</v>
      </c>
      <c r="AP426" s="8" t="e">
        <f>IF(OR(ISNA(AP$1),ISNA($A426)),NA(),'临-燃尽0'!CA427)</f>
        <v>#N/A</v>
      </c>
      <c r="AQ426" s="8" t="e">
        <f>IF(OR(ISNA(AQ$1),ISNA($A426)),NA(),'临-燃尽0'!CB427)</f>
        <v>#N/A</v>
      </c>
      <c r="AR426" s="8" t="e">
        <f>IF(OR(ISNA(AR$1),ISNA($A426)),NA(),'临-燃尽0'!CC427)</f>
        <v>#N/A</v>
      </c>
      <c r="AS426" s="8" t="e">
        <f>IF(OR(ISNA(AS$1),ISNA($A426)),NA(),'临-燃尽0'!CD427)</f>
        <v>#N/A</v>
      </c>
      <c r="AT426" s="8" t="e">
        <f>IF(OR(ISNA(AT$1),ISNA($A426)),NA(),'临-燃尽0'!CE427)</f>
        <v>#N/A</v>
      </c>
      <c r="AU426" s="8" t="e">
        <f>IF(OR(ISNA(AU$1),ISNA($A426)),NA(),'临-燃尽0'!CF427)</f>
        <v>#N/A</v>
      </c>
      <c r="AV426" s="8" t="e">
        <f>IF(OR(ISNA(AV$1),ISNA($A426)),NA(),'临-燃尽0'!CG427)</f>
        <v>#N/A</v>
      </c>
      <c r="AW426" s="8" t="e">
        <f>IF(OR(ISNA(AW$1),ISNA($A426)),NA(),'临-燃尽0'!CH427)</f>
        <v>#N/A</v>
      </c>
      <c r="AX426" s="8" t="e">
        <f>IF(OR(ISNA(AX$1),ISNA($A426)),NA(),'临-燃尽0'!CI427)</f>
        <v>#N/A</v>
      </c>
      <c r="AY426" s="8" t="e">
        <f>IF(OR(ISNA(AY$1),ISNA($A426)),NA(),'临-燃尽0'!CJ427)</f>
        <v>#N/A</v>
      </c>
      <c r="AZ426" s="8" t="e">
        <f>IF(OR(ISNA(AZ$1),ISNA($A426)),NA(),'临-燃尽0'!CK427)</f>
        <v>#N/A</v>
      </c>
    </row>
    <row r="427" spans="1:52">
      <c r="A427" s="8" t="e">
        <f>IF(OR('临-燃尽0'!AL428="",'临-燃尽0'!AL428="总计"),NA(),'临-燃尽0'!AL428)</f>
        <v>#N/A</v>
      </c>
      <c r="B427" s="8" t="e">
        <f>IF(ISNA($A427),NA(),'临-燃尽0'!AM428)</f>
        <v>#N/A</v>
      </c>
      <c r="C427" s="8" t="e">
        <f>IF(ISNA($A427),NA(),'临-燃尽0'!AN428)</f>
        <v>#N/A</v>
      </c>
      <c r="D427" s="8" t="e">
        <f>IF(ISNA($A427),NA(),'临-燃尽0'!AO428)</f>
        <v>#N/A</v>
      </c>
      <c r="E427" s="8" t="e">
        <f>IF(OR(ISNA(E$1),ISNA($A427)),NA(),'临-燃尽0'!AP428)</f>
        <v>#N/A</v>
      </c>
      <c r="F427" s="8" t="e">
        <f>IF(OR(ISNA(F$1),ISNA($A427)),NA(),'临-燃尽0'!AQ428)</f>
        <v>#N/A</v>
      </c>
      <c r="G427" s="8" t="e">
        <f>IF(OR(ISNA(G$1),ISNA($A427)),NA(),'临-燃尽0'!AR428)</f>
        <v>#N/A</v>
      </c>
      <c r="H427" s="8" t="e">
        <f>IF(OR(ISNA(H$1),ISNA($A427)),NA(),'临-燃尽0'!AS428)</f>
        <v>#N/A</v>
      </c>
      <c r="I427" s="8" t="e">
        <f>IF(OR(ISNA(I$1),ISNA($A427)),NA(),'临-燃尽0'!AT428)</f>
        <v>#N/A</v>
      </c>
      <c r="J427" s="8" t="e">
        <f>IF(OR(ISNA(J$1),ISNA($A427)),NA(),'临-燃尽0'!AU428)</f>
        <v>#N/A</v>
      </c>
      <c r="K427" s="8" t="e">
        <f>IF(OR(ISNA(K$1),ISNA($A427)),NA(),'临-燃尽0'!AV428)</f>
        <v>#N/A</v>
      </c>
      <c r="L427" s="8" t="e">
        <f>IF(OR(ISNA(L$1),ISNA($A427)),NA(),'临-燃尽0'!AW428)</f>
        <v>#N/A</v>
      </c>
      <c r="M427" s="8" t="e">
        <f>IF(OR(ISNA(M$1),ISNA($A427)),NA(),'临-燃尽0'!AX428)</f>
        <v>#N/A</v>
      </c>
      <c r="N427" s="8" t="e">
        <f>IF(OR(ISNA(N$1),ISNA($A427)),NA(),'临-燃尽0'!AY428)</f>
        <v>#N/A</v>
      </c>
      <c r="O427" s="8" t="e">
        <f>IF(OR(ISNA(O$1),ISNA($A427)),NA(),'临-燃尽0'!AZ428)</f>
        <v>#N/A</v>
      </c>
      <c r="P427" s="8" t="e">
        <f>IF(OR(ISNA(P$1),ISNA($A427)),NA(),'临-燃尽0'!BA428)</f>
        <v>#N/A</v>
      </c>
      <c r="Q427" s="8" t="e">
        <f>IF(OR(ISNA(Q$1),ISNA($A427)),NA(),'临-燃尽0'!BB428)</f>
        <v>#N/A</v>
      </c>
      <c r="R427" s="8" t="e">
        <f>IF(OR(ISNA(R$1),ISNA($A427)),NA(),'临-燃尽0'!BC428)</f>
        <v>#N/A</v>
      </c>
      <c r="S427" s="8" t="e">
        <f>IF(OR(ISNA(S$1),ISNA($A427)),NA(),'临-燃尽0'!BD428)</f>
        <v>#N/A</v>
      </c>
      <c r="T427" s="8" t="e">
        <f>IF(OR(ISNA(T$1),ISNA($A427)),NA(),'临-燃尽0'!BE428)</f>
        <v>#N/A</v>
      </c>
      <c r="U427" s="8" t="e">
        <f>IF(OR(ISNA(U$1),ISNA($A427)),NA(),'临-燃尽0'!BF428)</f>
        <v>#N/A</v>
      </c>
      <c r="V427" s="8" t="e">
        <f>IF(OR(ISNA(V$1),ISNA($A427)),NA(),'临-燃尽0'!BG428)</f>
        <v>#N/A</v>
      </c>
      <c r="W427" s="8" t="e">
        <f>IF(OR(ISNA(W$1),ISNA($A427)),NA(),'临-燃尽0'!BH428)</f>
        <v>#N/A</v>
      </c>
      <c r="X427" s="8" t="e">
        <f>IF(OR(ISNA(X$1),ISNA($A427)),NA(),'临-燃尽0'!BI428)</f>
        <v>#N/A</v>
      </c>
      <c r="Y427" s="8" t="e">
        <f>IF(OR(ISNA(Y$1),ISNA($A427)),NA(),'临-燃尽0'!BJ428)</f>
        <v>#N/A</v>
      </c>
      <c r="Z427" s="8" t="e">
        <f>IF(OR(ISNA(Z$1),ISNA($A427)),NA(),'临-燃尽0'!BK428)</f>
        <v>#N/A</v>
      </c>
      <c r="AA427" s="8" t="e">
        <f>IF(OR(ISNA(AA$1),ISNA($A427)),NA(),'临-燃尽0'!BL428)</f>
        <v>#N/A</v>
      </c>
      <c r="AB427" s="8" t="e">
        <f>IF(OR(ISNA(AB$1),ISNA($A427)),NA(),'临-燃尽0'!BM428)</f>
        <v>#N/A</v>
      </c>
      <c r="AC427" s="8" t="e">
        <f>IF(OR(ISNA(AC$1),ISNA($A427)),NA(),'临-燃尽0'!BN428)</f>
        <v>#N/A</v>
      </c>
      <c r="AD427" s="8" t="e">
        <f>IF(OR(ISNA(AD$1),ISNA($A427)),NA(),'临-燃尽0'!BO428)</f>
        <v>#N/A</v>
      </c>
      <c r="AE427" s="8" t="e">
        <f>IF(OR(ISNA(AE$1),ISNA($A427)),NA(),'临-燃尽0'!BP428)</f>
        <v>#N/A</v>
      </c>
      <c r="AF427" s="8" t="e">
        <f>IF(OR(ISNA(AF$1),ISNA($A427)),NA(),'临-燃尽0'!BQ428)</f>
        <v>#N/A</v>
      </c>
      <c r="AG427" s="8" t="e">
        <f>IF(OR(ISNA(AG$1),ISNA($A427)),NA(),'临-燃尽0'!BR428)</f>
        <v>#N/A</v>
      </c>
      <c r="AH427" s="8" t="e">
        <f>IF(OR(ISNA(AH$1),ISNA($A427)),NA(),'临-燃尽0'!BS428)</f>
        <v>#N/A</v>
      </c>
      <c r="AI427" s="8" t="e">
        <f>IF(OR(ISNA(AI$1),ISNA($A427)),NA(),'临-燃尽0'!BT428)</f>
        <v>#N/A</v>
      </c>
      <c r="AJ427" s="8" t="e">
        <f>IF(OR(ISNA(AJ$1),ISNA($A427)),NA(),'临-燃尽0'!BU428)</f>
        <v>#N/A</v>
      </c>
      <c r="AK427" s="8" t="e">
        <f>IF(OR(ISNA(AK$1),ISNA($A427)),NA(),'临-燃尽0'!BV428)</f>
        <v>#N/A</v>
      </c>
      <c r="AL427" s="8" t="e">
        <f>IF(OR(ISNA(AL$1),ISNA($A427)),NA(),'临-燃尽0'!BW428)</f>
        <v>#N/A</v>
      </c>
      <c r="AM427" s="8" t="e">
        <f>IF(OR(ISNA(AM$1),ISNA($A427)),NA(),'临-燃尽0'!BX428)</f>
        <v>#N/A</v>
      </c>
      <c r="AN427" s="8" t="e">
        <f>IF(OR(ISNA(AN$1),ISNA($A427)),NA(),'临-燃尽0'!BY428)</f>
        <v>#N/A</v>
      </c>
      <c r="AO427" s="8" t="e">
        <f>IF(OR(ISNA(AO$1),ISNA($A427)),NA(),'临-燃尽0'!BZ428)</f>
        <v>#N/A</v>
      </c>
      <c r="AP427" s="8" t="e">
        <f>IF(OR(ISNA(AP$1),ISNA($A427)),NA(),'临-燃尽0'!CA428)</f>
        <v>#N/A</v>
      </c>
      <c r="AQ427" s="8" t="e">
        <f>IF(OR(ISNA(AQ$1),ISNA($A427)),NA(),'临-燃尽0'!CB428)</f>
        <v>#N/A</v>
      </c>
      <c r="AR427" s="8" t="e">
        <f>IF(OR(ISNA(AR$1),ISNA($A427)),NA(),'临-燃尽0'!CC428)</f>
        <v>#N/A</v>
      </c>
      <c r="AS427" s="8" t="e">
        <f>IF(OR(ISNA(AS$1),ISNA($A427)),NA(),'临-燃尽0'!CD428)</f>
        <v>#N/A</v>
      </c>
      <c r="AT427" s="8" t="e">
        <f>IF(OR(ISNA(AT$1),ISNA($A427)),NA(),'临-燃尽0'!CE428)</f>
        <v>#N/A</v>
      </c>
      <c r="AU427" s="8" t="e">
        <f>IF(OR(ISNA(AU$1),ISNA($A427)),NA(),'临-燃尽0'!CF428)</f>
        <v>#N/A</v>
      </c>
      <c r="AV427" s="8" t="e">
        <f>IF(OR(ISNA(AV$1),ISNA($A427)),NA(),'临-燃尽0'!CG428)</f>
        <v>#N/A</v>
      </c>
      <c r="AW427" s="8" t="e">
        <f>IF(OR(ISNA(AW$1),ISNA($A427)),NA(),'临-燃尽0'!CH428)</f>
        <v>#N/A</v>
      </c>
      <c r="AX427" s="8" t="e">
        <f>IF(OR(ISNA(AX$1),ISNA($A427)),NA(),'临-燃尽0'!CI428)</f>
        <v>#N/A</v>
      </c>
      <c r="AY427" s="8" t="e">
        <f>IF(OR(ISNA(AY$1),ISNA($A427)),NA(),'临-燃尽0'!CJ428)</f>
        <v>#N/A</v>
      </c>
      <c r="AZ427" s="8" t="e">
        <f>IF(OR(ISNA(AZ$1),ISNA($A427)),NA(),'临-燃尽0'!CK428)</f>
        <v>#N/A</v>
      </c>
    </row>
    <row r="428" spans="1:52">
      <c r="A428" s="8" t="e">
        <f>IF(OR('临-燃尽0'!AL429="",'临-燃尽0'!AL429="总计"),NA(),'临-燃尽0'!AL429)</f>
        <v>#N/A</v>
      </c>
      <c r="B428" s="8" t="e">
        <f>IF(ISNA($A428),NA(),'临-燃尽0'!AM429)</f>
        <v>#N/A</v>
      </c>
      <c r="C428" s="8" t="e">
        <f>IF(ISNA($A428),NA(),'临-燃尽0'!AN429)</f>
        <v>#N/A</v>
      </c>
      <c r="D428" s="8" t="e">
        <f>IF(ISNA($A428),NA(),'临-燃尽0'!AO429)</f>
        <v>#N/A</v>
      </c>
      <c r="E428" s="8" t="e">
        <f>IF(OR(ISNA(E$1),ISNA($A428)),NA(),'临-燃尽0'!AP429)</f>
        <v>#N/A</v>
      </c>
      <c r="F428" s="8" t="e">
        <f>IF(OR(ISNA(F$1),ISNA($A428)),NA(),'临-燃尽0'!AQ429)</f>
        <v>#N/A</v>
      </c>
      <c r="G428" s="8" t="e">
        <f>IF(OR(ISNA(G$1),ISNA($A428)),NA(),'临-燃尽0'!AR429)</f>
        <v>#N/A</v>
      </c>
      <c r="H428" s="8" t="e">
        <f>IF(OR(ISNA(H$1),ISNA($A428)),NA(),'临-燃尽0'!AS429)</f>
        <v>#N/A</v>
      </c>
      <c r="I428" s="8" t="e">
        <f>IF(OR(ISNA(I$1),ISNA($A428)),NA(),'临-燃尽0'!AT429)</f>
        <v>#N/A</v>
      </c>
      <c r="J428" s="8" t="e">
        <f>IF(OR(ISNA(J$1),ISNA($A428)),NA(),'临-燃尽0'!AU429)</f>
        <v>#N/A</v>
      </c>
      <c r="K428" s="8" t="e">
        <f>IF(OR(ISNA(K$1),ISNA($A428)),NA(),'临-燃尽0'!AV429)</f>
        <v>#N/A</v>
      </c>
      <c r="L428" s="8" t="e">
        <f>IF(OR(ISNA(L$1),ISNA($A428)),NA(),'临-燃尽0'!AW429)</f>
        <v>#N/A</v>
      </c>
      <c r="M428" s="8" t="e">
        <f>IF(OR(ISNA(M$1),ISNA($A428)),NA(),'临-燃尽0'!AX429)</f>
        <v>#N/A</v>
      </c>
      <c r="N428" s="8" t="e">
        <f>IF(OR(ISNA(N$1),ISNA($A428)),NA(),'临-燃尽0'!AY429)</f>
        <v>#N/A</v>
      </c>
      <c r="O428" s="8" t="e">
        <f>IF(OR(ISNA(O$1),ISNA($A428)),NA(),'临-燃尽0'!AZ429)</f>
        <v>#N/A</v>
      </c>
      <c r="P428" s="8" t="e">
        <f>IF(OR(ISNA(P$1),ISNA($A428)),NA(),'临-燃尽0'!BA429)</f>
        <v>#N/A</v>
      </c>
      <c r="Q428" s="8" t="e">
        <f>IF(OR(ISNA(Q$1),ISNA($A428)),NA(),'临-燃尽0'!BB429)</f>
        <v>#N/A</v>
      </c>
      <c r="R428" s="8" t="e">
        <f>IF(OR(ISNA(R$1),ISNA($A428)),NA(),'临-燃尽0'!BC429)</f>
        <v>#N/A</v>
      </c>
      <c r="S428" s="8" t="e">
        <f>IF(OR(ISNA(S$1),ISNA($A428)),NA(),'临-燃尽0'!BD429)</f>
        <v>#N/A</v>
      </c>
      <c r="T428" s="8" t="e">
        <f>IF(OR(ISNA(T$1),ISNA($A428)),NA(),'临-燃尽0'!BE429)</f>
        <v>#N/A</v>
      </c>
      <c r="U428" s="8" t="e">
        <f>IF(OR(ISNA(U$1),ISNA($A428)),NA(),'临-燃尽0'!BF429)</f>
        <v>#N/A</v>
      </c>
      <c r="V428" s="8" t="e">
        <f>IF(OR(ISNA(V$1),ISNA($A428)),NA(),'临-燃尽0'!BG429)</f>
        <v>#N/A</v>
      </c>
      <c r="W428" s="8" t="e">
        <f>IF(OR(ISNA(W$1),ISNA($A428)),NA(),'临-燃尽0'!BH429)</f>
        <v>#N/A</v>
      </c>
      <c r="X428" s="8" t="e">
        <f>IF(OR(ISNA(X$1),ISNA($A428)),NA(),'临-燃尽0'!BI429)</f>
        <v>#N/A</v>
      </c>
      <c r="Y428" s="8" t="e">
        <f>IF(OR(ISNA(Y$1),ISNA($A428)),NA(),'临-燃尽0'!BJ429)</f>
        <v>#N/A</v>
      </c>
      <c r="Z428" s="8" t="e">
        <f>IF(OR(ISNA(Z$1),ISNA($A428)),NA(),'临-燃尽0'!BK429)</f>
        <v>#N/A</v>
      </c>
      <c r="AA428" s="8" t="e">
        <f>IF(OR(ISNA(AA$1),ISNA($A428)),NA(),'临-燃尽0'!BL429)</f>
        <v>#N/A</v>
      </c>
      <c r="AB428" s="8" t="e">
        <f>IF(OR(ISNA(AB$1),ISNA($A428)),NA(),'临-燃尽0'!BM429)</f>
        <v>#N/A</v>
      </c>
      <c r="AC428" s="8" t="e">
        <f>IF(OR(ISNA(AC$1),ISNA($A428)),NA(),'临-燃尽0'!BN429)</f>
        <v>#N/A</v>
      </c>
      <c r="AD428" s="8" t="e">
        <f>IF(OR(ISNA(AD$1),ISNA($A428)),NA(),'临-燃尽0'!BO429)</f>
        <v>#N/A</v>
      </c>
      <c r="AE428" s="8" t="e">
        <f>IF(OR(ISNA(AE$1),ISNA($A428)),NA(),'临-燃尽0'!BP429)</f>
        <v>#N/A</v>
      </c>
      <c r="AF428" s="8" t="e">
        <f>IF(OR(ISNA(AF$1),ISNA($A428)),NA(),'临-燃尽0'!BQ429)</f>
        <v>#N/A</v>
      </c>
      <c r="AG428" s="8" t="e">
        <f>IF(OR(ISNA(AG$1),ISNA($A428)),NA(),'临-燃尽0'!BR429)</f>
        <v>#N/A</v>
      </c>
      <c r="AH428" s="8" t="e">
        <f>IF(OR(ISNA(AH$1),ISNA($A428)),NA(),'临-燃尽0'!BS429)</f>
        <v>#N/A</v>
      </c>
      <c r="AI428" s="8" t="e">
        <f>IF(OR(ISNA(AI$1),ISNA($A428)),NA(),'临-燃尽0'!BT429)</f>
        <v>#N/A</v>
      </c>
      <c r="AJ428" s="8" t="e">
        <f>IF(OR(ISNA(AJ$1),ISNA($A428)),NA(),'临-燃尽0'!BU429)</f>
        <v>#N/A</v>
      </c>
      <c r="AK428" s="8" t="e">
        <f>IF(OR(ISNA(AK$1),ISNA($A428)),NA(),'临-燃尽0'!BV429)</f>
        <v>#N/A</v>
      </c>
      <c r="AL428" s="8" t="e">
        <f>IF(OR(ISNA(AL$1),ISNA($A428)),NA(),'临-燃尽0'!BW429)</f>
        <v>#N/A</v>
      </c>
      <c r="AM428" s="8" t="e">
        <f>IF(OR(ISNA(AM$1),ISNA($A428)),NA(),'临-燃尽0'!BX429)</f>
        <v>#N/A</v>
      </c>
      <c r="AN428" s="8" t="e">
        <f>IF(OR(ISNA(AN$1),ISNA($A428)),NA(),'临-燃尽0'!BY429)</f>
        <v>#N/A</v>
      </c>
      <c r="AO428" s="8" t="e">
        <f>IF(OR(ISNA(AO$1),ISNA($A428)),NA(),'临-燃尽0'!BZ429)</f>
        <v>#N/A</v>
      </c>
      <c r="AP428" s="8" t="e">
        <f>IF(OR(ISNA(AP$1),ISNA($A428)),NA(),'临-燃尽0'!CA429)</f>
        <v>#N/A</v>
      </c>
      <c r="AQ428" s="8" t="e">
        <f>IF(OR(ISNA(AQ$1),ISNA($A428)),NA(),'临-燃尽0'!CB429)</f>
        <v>#N/A</v>
      </c>
      <c r="AR428" s="8" t="e">
        <f>IF(OR(ISNA(AR$1),ISNA($A428)),NA(),'临-燃尽0'!CC429)</f>
        <v>#N/A</v>
      </c>
      <c r="AS428" s="8" t="e">
        <f>IF(OR(ISNA(AS$1),ISNA($A428)),NA(),'临-燃尽0'!CD429)</f>
        <v>#N/A</v>
      </c>
      <c r="AT428" s="8" t="e">
        <f>IF(OR(ISNA(AT$1),ISNA($A428)),NA(),'临-燃尽0'!CE429)</f>
        <v>#N/A</v>
      </c>
      <c r="AU428" s="8" t="e">
        <f>IF(OR(ISNA(AU$1),ISNA($A428)),NA(),'临-燃尽0'!CF429)</f>
        <v>#N/A</v>
      </c>
      <c r="AV428" s="8" t="e">
        <f>IF(OR(ISNA(AV$1),ISNA($A428)),NA(),'临-燃尽0'!CG429)</f>
        <v>#N/A</v>
      </c>
      <c r="AW428" s="8" t="e">
        <f>IF(OR(ISNA(AW$1),ISNA($A428)),NA(),'临-燃尽0'!CH429)</f>
        <v>#N/A</v>
      </c>
      <c r="AX428" s="8" t="e">
        <f>IF(OR(ISNA(AX$1),ISNA($A428)),NA(),'临-燃尽0'!CI429)</f>
        <v>#N/A</v>
      </c>
      <c r="AY428" s="8" t="e">
        <f>IF(OR(ISNA(AY$1),ISNA($A428)),NA(),'临-燃尽0'!CJ429)</f>
        <v>#N/A</v>
      </c>
      <c r="AZ428" s="8" t="e">
        <f>IF(OR(ISNA(AZ$1),ISNA($A428)),NA(),'临-燃尽0'!CK429)</f>
        <v>#N/A</v>
      </c>
    </row>
    <row r="429" spans="1:52">
      <c r="A429" s="8" t="e">
        <f>IF(OR('临-燃尽0'!AL430="",'临-燃尽0'!AL430="总计"),NA(),'临-燃尽0'!AL430)</f>
        <v>#N/A</v>
      </c>
      <c r="B429" s="8" t="e">
        <f>IF(ISNA($A429),NA(),'临-燃尽0'!AM430)</f>
        <v>#N/A</v>
      </c>
      <c r="C429" s="8" t="e">
        <f>IF(ISNA($A429),NA(),'临-燃尽0'!AN430)</f>
        <v>#N/A</v>
      </c>
      <c r="D429" s="8" t="e">
        <f>IF(ISNA($A429),NA(),'临-燃尽0'!AO430)</f>
        <v>#N/A</v>
      </c>
      <c r="E429" s="8" t="e">
        <f>IF(OR(ISNA(E$1),ISNA($A429)),NA(),'临-燃尽0'!AP430)</f>
        <v>#N/A</v>
      </c>
      <c r="F429" s="8" t="e">
        <f>IF(OR(ISNA(F$1),ISNA($A429)),NA(),'临-燃尽0'!AQ430)</f>
        <v>#N/A</v>
      </c>
      <c r="G429" s="8" t="e">
        <f>IF(OR(ISNA(G$1),ISNA($A429)),NA(),'临-燃尽0'!AR430)</f>
        <v>#N/A</v>
      </c>
      <c r="H429" s="8" t="e">
        <f>IF(OR(ISNA(H$1),ISNA($A429)),NA(),'临-燃尽0'!AS430)</f>
        <v>#N/A</v>
      </c>
      <c r="I429" s="8" t="e">
        <f>IF(OR(ISNA(I$1),ISNA($A429)),NA(),'临-燃尽0'!AT430)</f>
        <v>#N/A</v>
      </c>
      <c r="J429" s="8" t="e">
        <f>IF(OR(ISNA(J$1),ISNA($A429)),NA(),'临-燃尽0'!AU430)</f>
        <v>#N/A</v>
      </c>
      <c r="K429" s="8" t="e">
        <f>IF(OR(ISNA(K$1),ISNA($A429)),NA(),'临-燃尽0'!AV430)</f>
        <v>#N/A</v>
      </c>
      <c r="L429" s="8" t="e">
        <f>IF(OR(ISNA(L$1),ISNA($A429)),NA(),'临-燃尽0'!AW430)</f>
        <v>#N/A</v>
      </c>
      <c r="M429" s="8" t="e">
        <f>IF(OR(ISNA(M$1),ISNA($A429)),NA(),'临-燃尽0'!AX430)</f>
        <v>#N/A</v>
      </c>
      <c r="N429" s="8" t="e">
        <f>IF(OR(ISNA(N$1),ISNA($A429)),NA(),'临-燃尽0'!AY430)</f>
        <v>#N/A</v>
      </c>
      <c r="O429" s="8" t="e">
        <f>IF(OR(ISNA(O$1),ISNA($A429)),NA(),'临-燃尽0'!AZ430)</f>
        <v>#N/A</v>
      </c>
      <c r="P429" s="8" t="e">
        <f>IF(OR(ISNA(P$1),ISNA($A429)),NA(),'临-燃尽0'!BA430)</f>
        <v>#N/A</v>
      </c>
      <c r="Q429" s="8" t="e">
        <f>IF(OR(ISNA(Q$1),ISNA($A429)),NA(),'临-燃尽0'!BB430)</f>
        <v>#N/A</v>
      </c>
      <c r="R429" s="8" t="e">
        <f>IF(OR(ISNA(R$1),ISNA($A429)),NA(),'临-燃尽0'!BC430)</f>
        <v>#N/A</v>
      </c>
      <c r="S429" s="8" t="e">
        <f>IF(OR(ISNA(S$1),ISNA($A429)),NA(),'临-燃尽0'!BD430)</f>
        <v>#N/A</v>
      </c>
      <c r="T429" s="8" t="e">
        <f>IF(OR(ISNA(T$1),ISNA($A429)),NA(),'临-燃尽0'!BE430)</f>
        <v>#N/A</v>
      </c>
      <c r="U429" s="8" t="e">
        <f>IF(OR(ISNA(U$1),ISNA($A429)),NA(),'临-燃尽0'!BF430)</f>
        <v>#N/A</v>
      </c>
      <c r="V429" s="8" t="e">
        <f>IF(OR(ISNA(V$1),ISNA($A429)),NA(),'临-燃尽0'!BG430)</f>
        <v>#N/A</v>
      </c>
      <c r="W429" s="8" t="e">
        <f>IF(OR(ISNA(W$1),ISNA($A429)),NA(),'临-燃尽0'!BH430)</f>
        <v>#N/A</v>
      </c>
      <c r="X429" s="8" t="e">
        <f>IF(OR(ISNA(X$1),ISNA($A429)),NA(),'临-燃尽0'!BI430)</f>
        <v>#N/A</v>
      </c>
      <c r="Y429" s="8" t="e">
        <f>IF(OR(ISNA(Y$1),ISNA($A429)),NA(),'临-燃尽0'!BJ430)</f>
        <v>#N/A</v>
      </c>
      <c r="Z429" s="8" t="e">
        <f>IF(OR(ISNA(Z$1),ISNA($A429)),NA(),'临-燃尽0'!BK430)</f>
        <v>#N/A</v>
      </c>
      <c r="AA429" s="8" t="e">
        <f>IF(OR(ISNA(AA$1),ISNA($A429)),NA(),'临-燃尽0'!BL430)</f>
        <v>#N/A</v>
      </c>
      <c r="AB429" s="8" t="e">
        <f>IF(OR(ISNA(AB$1),ISNA($A429)),NA(),'临-燃尽0'!BM430)</f>
        <v>#N/A</v>
      </c>
      <c r="AC429" s="8" t="e">
        <f>IF(OR(ISNA(AC$1),ISNA($A429)),NA(),'临-燃尽0'!BN430)</f>
        <v>#N/A</v>
      </c>
      <c r="AD429" s="8" t="e">
        <f>IF(OR(ISNA(AD$1),ISNA($A429)),NA(),'临-燃尽0'!BO430)</f>
        <v>#N/A</v>
      </c>
      <c r="AE429" s="8" t="e">
        <f>IF(OR(ISNA(AE$1),ISNA($A429)),NA(),'临-燃尽0'!BP430)</f>
        <v>#N/A</v>
      </c>
      <c r="AF429" s="8" t="e">
        <f>IF(OR(ISNA(AF$1),ISNA($A429)),NA(),'临-燃尽0'!BQ430)</f>
        <v>#N/A</v>
      </c>
      <c r="AG429" s="8" t="e">
        <f>IF(OR(ISNA(AG$1),ISNA($A429)),NA(),'临-燃尽0'!BR430)</f>
        <v>#N/A</v>
      </c>
      <c r="AH429" s="8" t="e">
        <f>IF(OR(ISNA(AH$1),ISNA($A429)),NA(),'临-燃尽0'!BS430)</f>
        <v>#N/A</v>
      </c>
      <c r="AI429" s="8" t="e">
        <f>IF(OR(ISNA(AI$1),ISNA($A429)),NA(),'临-燃尽0'!BT430)</f>
        <v>#N/A</v>
      </c>
      <c r="AJ429" s="8" t="e">
        <f>IF(OR(ISNA(AJ$1),ISNA($A429)),NA(),'临-燃尽0'!BU430)</f>
        <v>#N/A</v>
      </c>
      <c r="AK429" s="8" t="e">
        <f>IF(OR(ISNA(AK$1),ISNA($A429)),NA(),'临-燃尽0'!BV430)</f>
        <v>#N/A</v>
      </c>
      <c r="AL429" s="8" t="e">
        <f>IF(OR(ISNA(AL$1),ISNA($A429)),NA(),'临-燃尽0'!BW430)</f>
        <v>#N/A</v>
      </c>
      <c r="AM429" s="8" t="e">
        <f>IF(OR(ISNA(AM$1),ISNA($A429)),NA(),'临-燃尽0'!BX430)</f>
        <v>#N/A</v>
      </c>
      <c r="AN429" s="8" t="e">
        <f>IF(OR(ISNA(AN$1),ISNA($A429)),NA(),'临-燃尽0'!BY430)</f>
        <v>#N/A</v>
      </c>
      <c r="AO429" s="8" t="e">
        <f>IF(OR(ISNA(AO$1),ISNA($A429)),NA(),'临-燃尽0'!BZ430)</f>
        <v>#N/A</v>
      </c>
      <c r="AP429" s="8" t="e">
        <f>IF(OR(ISNA(AP$1),ISNA($A429)),NA(),'临-燃尽0'!CA430)</f>
        <v>#N/A</v>
      </c>
      <c r="AQ429" s="8" t="e">
        <f>IF(OR(ISNA(AQ$1),ISNA($A429)),NA(),'临-燃尽0'!CB430)</f>
        <v>#N/A</v>
      </c>
      <c r="AR429" s="8" t="e">
        <f>IF(OR(ISNA(AR$1),ISNA($A429)),NA(),'临-燃尽0'!CC430)</f>
        <v>#N/A</v>
      </c>
      <c r="AS429" s="8" t="e">
        <f>IF(OR(ISNA(AS$1),ISNA($A429)),NA(),'临-燃尽0'!CD430)</f>
        <v>#N/A</v>
      </c>
      <c r="AT429" s="8" t="e">
        <f>IF(OR(ISNA(AT$1),ISNA($A429)),NA(),'临-燃尽0'!CE430)</f>
        <v>#N/A</v>
      </c>
      <c r="AU429" s="8" t="e">
        <f>IF(OR(ISNA(AU$1),ISNA($A429)),NA(),'临-燃尽0'!CF430)</f>
        <v>#N/A</v>
      </c>
      <c r="AV429" s="8" t="e">
        <f>IF(OR(ISNA(AV$1),ISNA($A429)),NA(),'临-燃尽0'!CG430)</f>
        <v>#N/A</v>
      </c>
      <c r="AW429" s="8" t="e">
        <f>IF(OR(ISNA(AW$1),ISNA($A429)),NA(),'临-燃尽0'!CH430)</f>
        <v>#N/A</v>
      </c>
      <c r="AX429" s="8" t="e">
        <f>IF(OR(ISNA(AX$1),ISNA($A429)),NA(),'临-燃尽0'!CI430)</f>
        <v>#N/A</v>
      </c>
      <c r="AY429" s="8" t="e">
        <f>IF(OR(ISNA(AY$1),ISNA($A429)),NA(),'临-燃尽0'!CJ430)</f>
        <v>#N/A</v>
      </c>
      <c r="AZ429" s="8" t="e">
        <f>IF(OR(ISNA(AZ$1),ISNA($A429)),NA(),'临-燃尽0'!CK430)</f>
        <v>#N/A</v>
      </c>
    </row>
    <row r="430" spans="1:52">
      <c r="A430" s="8" t="e">
        <f>IF(OR('临-燃尽0'!AL431="",'临-燃尽0'!AL431="总计"),NA(),'临-燃尽0'!AL431)</f>
        <v>#N/A</v>
      </c>
      <c r="B430" s="8" t="e">
        <f>IF(ISNA($A430),NA(),'临-燃尽0'!AM431)</f>
        <v>#N/A</v>
      </c>
      <c r="C430" s="8" t="e">
        <f>IF(ISNA($A430),NA(),'临-燃尽0'!AN431)</f>
        <v>#N/A</v>
      </c>
      <c r="D430" s="8" t="e">
        <f>IF(ISNA($A430),NA(),'临-燃尽0'!AO431)</f>
        <v>#N/A</v>
      </c>
      <c r="E430" s="8" t="e">
        <f>IF(OR(ISNA(E$1),ISNA($A430)),NA(),'临-燃尽0'!AP431)</f>
        <v>#N/A</v>
      </c>
      <c r="F430" s="8" t="e">
        <f>IF(OR(ISNA(F$1),ISNA($A430)),NA(),'临-燃尽0'!AQ431)</f>
        <v>#N/A</v>
      </c>
      <c r="G430" s="8" t="e">
        <f>IF(OR(ISNA(G$1),ISNA($A430)),NA(),'临-燃尽0'!AR431)</f>
        <v>#N/A</v>
      </c>
      <c r="H430" s="8" t="e">
        <f>IF(OR(ISNA(H$1),ISNA($A430)),NA(),'临-燃尽0'!AS431)</f>
        <v>#N/A</v>
      </c>
      <c r="I430" s="8" t="e">
        <f>IF(OR(ISNA(I$1),ISNA($A430)),NA(),'临-燃尽0'!AT431)</f>
        <v>#N/A</v>
      </c>
      <c r="J430" s="8" t="e">
        <f>IF(OR(ISNA(J$1),ISNA($A430)),NA(),'临-燃尽0'!AU431)</f>
        <v>#N/A</v>
      </c>
      <c r="K430" s="8" t="e">
        <f>IF(OR(ISNA(K$1),ISNA($A430)),NA(),'临-燃尽0'!AV431)</f>
        <v>#N/A</v>
      </c>
      <c r="L430" s="8" t="e">
        <f>IF(OR(ISNA(L$1),ISNA($A430)),NA(),'临-燃尽0'!AW431)</f>
        <v>#N/A</v>
      </c>
      <c r="M430" s="8" t="e">
        <f>IF(OR(ISNA(M$1),ISNA($A430)),NA(),'临-燃尽0'!AX431)</f>
        <v>#N/A</v>
      </c>
      <c r="N430" s="8" t="e">
        <f>IF(OR(ISNA(N$1),ISNA($A430)),NA(),'临-燃尽0'!AY431)</f>
        <v>#N/A</v>
      </c>
      <c r="O430" s="8" t="e">
        <f>IF(OR(ISNA(O$1),ISNA($A430)),NA(),'临-燃尽0'!AZ431)</f>
        <v>#N/A</v>
      </c>
      <c r="P430" s="8" t="e">
        <f>IF(OR(ISNA(P$1),ISNA($A430)),NA(),'临-燃尽0'!BA431)</f>
        <v>#N/A</v>
      </c>
      <c r="Q430" s="8" t="e">
        <f>IF(OR(ISNA(Q$1),ISNA($A430)),NA(),'临-燃尽0'!BB431)</f>
        <v>#N/A</v>
      </c>
      <c r="R430" s="8" t="e">
        <f>IF(OR(ISNA(R$1),ISNA($A430)),NA(),'临-燃尽0'!BC431)</f>
        <v>#N/A</v>
      </c>
      <c r="S430" s="8" t="e">
        <f>IF(OR(ISNA(S$1),ISNA($A430)),NA(),'临-燃尽0'!BD431)</f>
        <v>#N/A</v>
      </c>
      <c r="T430" s="8" t="e">
        <f>IF(OR(ISNA(T$1),ISNA($A430)),NA(),'临-燃尽0'!BE431)</f>
        <v>#N/A</v>
      </c>
      <c r="U430" s="8" t="e">
        <f>IF(OR(ISNA(U$1),ISNA($A430)),NA(),'临-燃尽0'!BF431)</f>
        <v>#N/A</v>
      </c>
      <c r="V430" s="8" t="e">
        <f>IF(OR(ISNA(V$1),ISNA($A430)),NA(),'临-燃尽0'!BG431)</f>
        <v>#N/A</v>
      </c>
      <c r="W430" s="8" t="e">
        <f>IF(OR(ISNA(W$1),ISNA($A430)),NA(),'临-燃尽0'!BH431)</f>
        <v>#N/A</v>
      </c>
      <c r="X430" s="8" t="e">
        <f>IF(OR(ISNA(X$1),ISNA($A430)),NA(),'临-燃尽0'!BI431)</f>
        <v>#N/A</v>
      </c>
      <c r="Y430" s="8" t="e">
        <f>IF(OR(ISNA(Y$1),ISNA($A430)),NA(),'临-燃尽0'!BJ431)</f>
        <v>#N/A</v>
      </c>
      <c r="Z430" s="8" t="e">
        <f>IF(OR(ISNA(Z$1),ISNA($A430)),NA(),'临-燃尽0'!BK431)</f>
        <v>#N/A</v>
      </c>
      <c r="AA430" s="8" t="e">
        <f>IF(OR(ISNA(AA$1),ISNA($A430)),NA(),'临-燃尽0'!BL431)</f>
        <v>#N/A</v>
      </c>
      <c r="AB430" s="8" t="e">
        <f>IF(OR(ISNA(AB$1),ISNA($A430)),NA(),'临-燃尽0'!BM431)</f>
        <v>#N/A</v>
      </c>
      <c r="AC430" s="8" t="e">
        <f>IF(OR(ISNA(AC$1),ISNA($A430)),NA(),'临-燃尽0'!BN431)</f>
        <v>#N/A</v>
      </c>
      <c r="AD430" s="8" t="e">
        <f>IF(OR(ISNA(AD$1),ISNA($A430)),NA(),'临-燃尽0'!BO431)</f>
        <v>#N/A</v>
      </c>
      <c r="AE430" s="8" t="e">
        <f>IF(OR(ISNA(AE$1),ISNA($A430)),NA(),'临-燃尽0'!BP431)</f>
        <v>#N/A</v>
      </c>
      <c r="AF430" s="8" t="e">
        <f>IF(OR(ISNA(AF$1),ISNA($A430)),NA(),'临-燃尽0'!BQ431)</f>
        <v>#N/A</v>
      </c>
      <c r="AG430" s="8" t="e">
        <f>IF(OR(ISNA(AG$1),ISNA($A430)),NA(),'临-燃尽0'!BR431)</f>
        <v>#N/A</v>
      </c>
      <c r="AH430" s="8" t="e">
        <f>IF(OR(ISNA(AH$1),ISNA($A430)),NA(),'临-燃尽0'!BS431)</f>
        <v>#N/A</v>
      </c>
      <c r="AI430" s="8" t="e">
        <f>IF(OR(ISNA(AI$1),ISNA($A430)),NA(),'临-燃尽0'!BT431)</f>
        <v>#N/A</v>
      </c>
      <c r="AJ430" s="8" t="e">
        <f>IF(OR(ISNA(AJ$1),ISNA($A430)),NA(),'临-燃尽0'!BU431)</f>
        <v>#N/A</v>
      </c>
      <c r="AK430" s="8" t="e">
        <f>IF(OR(ISNA(AK$1),ISNA($A430)),NA(),'临-燃尽0'!BV431)</f>
        <v>#N/A</v>
      </c>
      <c r="AL430" s="8" t="e">
        <f>IF(OR(ISNA(AL$1),ISNA($A430)),NA(),'临-燃尽0'!BW431)</f>
        <v>#N/A</v>
      </c>
      <c r="AM430" s="8" t="e">
        <f>IF(OR(ISNA(AM$1),ISNA($A430)),NA(),'临-燃尽0'!BX431)</f>
        <v>#N/A</v>
      </c>
      <c r="AN430" s="8" t="e">
        <f>IF(OR(ISNA(AN$1),ISNA($A430)),NA(),'临-燃尽0'!BY431)</f>
        <v>#N/A</v>
      </c>
      <c r="AO430" s="8" t="e">
        <f>IF(OR(ISNA(AO$1),ISNA($A430)),NA(),'临-燃尽0'!BZ431)</f>
        <v>#N/A</v>
      </c>
      <c r="AP430" s="8" t="e">
        <f>IF(OR(ISNA(AP$1),ISNA($A430)),NA(),'临-燃尽0'!CA431)</f>
        <v>#N/A</v>
      </c>
      <c r="AQ430" s="8" t="e">
        <f>IF(OR(ISNA(AQ$1),ISNA($A430)),NA(),'临-燃尽0'!CB431)</f>
        <v>#N/A</v>
      </c>
      <c r="AR430" s="8" t="e">
        <f>IF(OR(ISNA(AR$1),ISNA($A430)),NA(),'临-燃尽0'!CC431)</f>
        <v>#N/A</v>
      </c>
      <c r="AS430" s="8" t="e">
        <f>IF(OR(ISNA(AS$1),ISNA($A430)),NA(),'临-燃尽0'!CD431)</f>
        <v>#N/A</v>
      </c>
      <c r="AT430" s="8" t="e">
        <f>IF(OR(ISNA(AT$1),ISNA($A430)),NA(),'临-燃尽0'!CE431)</f>
        <v>#N/A</v>
      </c>
      <c r="AU430" s="8" t="e">
        <f>IF(OR(ISNA(AU$1),ISNA($A430)),NA(),'临-燃尽0'!CF431)</f>
        <v>#N/A</v>
      </c>
      <c r="AV430" s="8" t="e">
        <f>IF(OR(ISNA(AV$1),ISNA($A430)),NA(),'临-燃尽0'!CG431)</f>
        <v>#N/A</v>
      </c>
      <c r="AW430" s="8" t="e">
        <f>IF(OR(ISNA(AW$1),ISNA($A430)),NA(),'临-燃尽0'!CH431)</f>
        <v>#N/A</v>
      </c>
      <c r="AX430" s="8" t="e">
        <f>IF(OR(ISNA(AX$1),ISNA($A430)),NA(),'临-燃尽0'!CI431)</f>
        <v>#N/A</v>
      </c>
      <c r="AY430" s="8" t="e">
        <f>IF(OR(ISNA(AY$1),ISNA($A430)),NA(),'临-燃尽0'!CJ431)</f>
        <v>#N/A</v>
      </c>
      <c r="AZ430" s="8" t="e">
        <f>IF(OR(ISNA(AZ$1),ISNA($A430)),NA(),'临-燃尽0'!CK431)</f>
        <v>#N/A</v>
      </c>
    </row>
    <row r="431" spans="1:52">
      <c r="A431" s="8" t="e">
        <f>IF(OR('临-燃尽0'!AL432="",'临-燃尽0'!AL432="总计"),NA(),'临-燃尽0'!AL432)</f>
        <v>#N/A</v>
      </c>
      <c r="B431" s="8" t="e">
        <f>IF(ISNA($A431),NA(),'临-燃尽0'!AM432)</f>
        <v>#N/A</v>
      </c>
      <c r="C431" s="8" t="e">
        <f>IF(ISNA($A431),NA(),'临-燃尽0'!AN432)</f>
        <v>#N/A</v>
      </c>
      <c r="D431" s="8" t="e">
        <f>IF(ISNA($A431),NA(),'临-燃尽0'!AO432)</f>
        <v>#N/A</v>
      </c>
      <c r="E431" s="8" t="e">
        <f>IF(OR(ISNA(E$1),ISNA($A431)),NA(),'临-燃尽0'!AP432)</f>
        <v>#N/A</v>
      </c>
      <c r="F431" s="8" t="e">
        <f>IF(OR(ISNA(F$1),ISNA($A431)),NA(),'临-燃尽0'!AQ432)</f>
        <v>#N/A</v>
      </c>
      <c r="G431" s="8" t="e">
        <f>IF(OR(ISNA(G$1),ISNA($A431)),NA(),'临-燃尽0'!AR432)</f>
        <v>#N/A</v>
      </c>
      <c r="H431" s="8" t="e">
        <f>IF(OR(ISNA(H$1),ISNA($A431)),NA(),'临-燃尽0'!AS432)</f>
        <v>#N/A</v>
      </c>
      <c r="I431" s="8" t="e">
        <f>IF(OR(ISNA(I$1),ISNA($A431)),NA(),'临-燃尽0'!AT432)</f>
        <v>#N/A</v>
      </c>
      <c r="J431" s="8" t="e">
        <f>IF(OR(ISNA(J$1),ISNA($A431)),NA(),'临-燃尽0'!AU432)</f>
        <v>#N/A</v>
      </c>
      <c r="K431" s="8" t="e">
        <f>IF(OR(ISNA(K$1),ISNA($A431)),NA(),'临-燃尽0'!AV432)</f>
        <v>#N/A</v>
      </c>
      <c r="L431" s="8" t="e">
        <f>IF(OR(ISNA(L$1),ISNA($A431)),NA(),'临-燃尽0'!AW432)</f>
        <v>#N/A</v>
      </c>
      <c r="M431" s="8" t="e">
        <f>IF(OR(ISNA(M$1),ISNA($A431)),NA(),'临-燃尽0'!AX432)</f>
        <v>#N/A</v>
      </c>
      <c r="N431" s="8" t="e">
        <f>IF(OR(ISNA(N$1),ISNA($A431)),NA(),'临-燃尽0'!AY432)</f>
        <v>#N/A</v>
      </c>
      <c r="O431" s="8" t="e">
        <f>IF(OR(ISNA(O$1),ISNA($A431)),NA(),'临-燃尽0'!AZ432)</f>
        <v>#N/A</v>
      </c>
      <c r="P431" s="8" t="e">
        <f>IF(OR(ISNA(P$1),ISNA($A431)),NA(),'临-燃尽0'!BA432)</f>
        <v>#N/A</v>
      </c>
      <c r="Q431" s="8" t="e">
        <f>IF(OR(ISNA(Q$1),ISNA($A431)),NA(),'临-燃尽0'!BB432)</f>
        <v>#N/A</v>
      </c>
      <c r="R431" s="8" t="e">
        <f>IF(OR(ISNA(R$1),ISNA($A431)),NA(),'临-燃尽0'!BC432)</f>
        <v>#N/A</v>
      </c>
      <c r="S431" s="8" t="e">
        <f>IF(OR(ISNA(S$1),ISNA($A431)),NA(),'临-燃尽0'!BD432)</f>
        <v>#N/A</v>
      </c>
      <c r="T431" s="8" t="e">
        <f>IF(OR(ISNA(T$1),ISNA($A431)),NA(),'临-燃尽0'!BE432)</f>
        <v>#N/A</v>
      </c>
      <c r="U431" s="8" t="e">
        <f>IF(OR(ISNA(U$1),ISNA($A431)),NA(),'临-燃尽0'!BF432)</f>
        <v>#N/A</v>
      </c>
      <c r="V431" s="8" t="e">
        <f>IF(OR(ISNA(V$1),ISNA($A431)),NA(),'临-燃尽0'!BG432)</f>
        <v>#N/A</v>
      </c>
      <c r="W431" s="8" t="e">
        <f>IF(OR(ISNA(W$1),ISNA($A431)),NA(),'临-燃尽0'!BH432)</f>
        <v>#N/A</v>
      </c>
      <c r="X431" s="8" t="e">
        <f>IF(OR(ISNA(X$1),ISNA($A431)),NA(),'临-燃尽0'!BI432)</f>
        <v>#N/A</v>
      </c>
      <c r="Y431" s="8" t="e">
        <f>IF(OR(ISNA(Y$1),ISNA($A431)),NA(),'临-燃尽0'!BJ432)</f>
        <v>#N/A</v>
      </c>
      <c r="Z431" s="8" t="e">
        <f>IF(OR(ISNA(Z$1),ISNA($A431)),NA(),'临-燃尽0'!BK432)</f>
        <v>#N/A</v>
      </c>
      <c r="AA431" s="8" t="e">
        <f>IF(OR(ISNA(AA$1),ISNA($A431)),NA(),'临-燃尽0'!BL432)</f>
        <v>#N/A</v>
      </c>
      <c r="AB431" s="8" t="e">
        <f>IF(OR(ISNA(AB$1),ISNA($A431)),NA(),'临-燃尽0'!BM432)</f>
        <v>#N/A</v>
      </c>
      <c r="AC431" s="8" t="e">
        <f>IF(OR(ISNA(AC$1),ISNA($A431)),NA(),'临-燃尽0'!BN432)</f>
        <v>#N/A</v>
      </c>
      <c r="AD431" s="8" t="e">
        <f>IF(OR(ISNA(AD$1),ISNA($A431)),NA(),'临-燃尽0'!BO432)</f>
        <v>#N/A</v>
      </c>
      <c r="AE431" s="8" t="e">
        <f>IF(OR(ISNA(AE$1),ISNA($A431)),NA(),'临-燃尽0'!BP432)</f>
        <v>#N/A</v>
      </c>
      <c r="AF431" s="8" t="e">
        <f>IF(OR(ISNA(AF$1),ISNA($A431)),NA(),'临-燃尽0'!BQ432)</f>
        <v>#N/A</v>
      </c>
      <c r="AG431" s="8" t="e">
        <f>IF(OR(ISNA(AG$1),ISNA($A431)),NA(),'临-燃尽0'!BR432)</f>
        <v>#N/A</v>
      </c>
      <c r="AH431" s="8" t="e">
        <f>IF(OR(ISNA(AH$1),ISNA($A431)),NA(),'临-燃尽0'!BS432)</f>
        <v>#N/A</v>
      </c>
      <c r="AI431" s="8" t="e">
        <f>IF(OR(ISNA(AI$1),ISNA($A431)),NA(),'临-燃尽0'!BT432)</f>
        <v>#N/A</v>
      </c>
      <c r="AJ431" s="8" t="e">
        <f>IF(OR(ISNA(AJ$1),ISNA($A431)),NA(),'临-燃尽0'!BU432)</f>
        <v>#N/A</v>
      </c>
      <c r="AK431" s="8" t="e">
        <f>IF(OR(ISNA(AK$1),ISNA($A431)),NA(),'临-燃尽0'!BV432)</f>
        <v>#N/A</v>
      </c>
      <c r="AL431" s="8" t="e">
        <f>IF(OR(ISNA(AL$1),ISNA($A431)),NA(),'临-燃尽0'!BW432)</f>
        <v>#N/A</v>
      </c>
      <c r="AM431" s="8" t="e">
        <f>IF(OR(ISNA(AM$1),ISNA($A431)),NA(),'临-燃尽0'!BX432)</f>
        <v>#N/A</v>
      </c>
      <c r="AN431" s="8" t="e">
        <f>IF(OR(ISNA(AN$1),ISNA($A431)),NA(),'临-燃尽0'!BY432)</f>
        <v>#N/A</v>
      </c>
      <c r="AO431" s="8" t="e">
        <f>IF(OR(ISNA(AO$1),ISNA($A431)),NA(),'临-燃尽0'!BZ432)</f>
        <v>#N/A</v>
      </c>
      <c r="AP431" s="8" t="e">
        <f>IF(OR(ISNA(AP$1),ISNA($A431)),NA(),'临-燃尽0'!CA432)</f>
        <v>#N/A</v>
      </c>
      <c r="AQ431" s="8" t="e">
        <f>IF(OR(ISNA(AQ$1),ISNA($A431)),NA(),'临-燃尽0'!CB432)</f>
        <v>#N/A</v>
      </c>
      <c r="AR431" s="8" t="e">
        <f>IF(OR(ISNA(AR$1),ISNA($A431)),NA(),'临-燃尽0'!CC432)</f>
        <v>#N/A</v>
      </c>
      <c r="AS431" s="8" t="e">
        <f>IF(OR(ISNA(AS$1),ISNA($A431)),NA(),'临-燃尽0'!CD432)</f>
        <v>#N/A</v>
      </c>
      <c r="AT431" s="8" t="e">
        <f>IF(OR(ISNA(AT$1),ISNA($A431)),NA(),'临-燃尽0'!CE432)</f>
        <v>#N/A</v>
      </c>
      <c r="AU431" s="8" t="e">
        <f>IF(OR(ISNA(AU$1),ISNA($A431)),NA(),'临-燃尽0'!CF432)</f>
        <v>#N/A</v>
      </c>
      <c r="AV431" s="8" t="e">
        <f>IF(OR(ISNA(AV$1),ISNA($A431)),NA(),'临-燃尽0'!CG432)</f>
        <v>#N/A</v>
      </c>
      <c r="AW431" s="8" t="e">
        <f>IF(OR(ISNA(AW$1),ISNA($A431)),NA(),'临-燃尽0'!CH432)</f>
        <v>#N/A</v>
      </c>
      <c r="AX431" s="8" t="e">
        <f>IF(OR(ISNA(AX$1),ISNA($A431)),NA(),'临-燃尽0'!CI432)</f>
        <v>#N/A</v>
      </c>
      <c r="AY431" s="8" t="e">
        <f>IF(OR(ISNA(AY$1),ISNA($A431)),NA(),'临-燃尽0'!CJ432)</f>
        <v>#N/A</v>
      </c>
      <c r="AZ431" s="8" t="e">
        <f>IF(OR(ISNA(AZ$1),ISNA($A431)),NA(),'临-燃尽0'!CK432)</f>
        <v>#N/A</v>
      </c>
    </row>
    <row r="432" spans="1:52">
      <c r="A432" s="8" t="e">
        <f>IF(OR('临-燃尽0'!AL433="",'临-燃尽0'!AL433="总计"),NA(),'临-燃尽0'!AL433)</f>
        <v>#N/A</v>
      </c>
      <c r="B432" s="8" t="e">
        <f>IF(ISNA($A432),NA(),'临-燃尽0'!AM433)</f>
        <v>#N/A</v>
      </c>
      <c r="C432" s="8" t="e">
        <f>IF(ISNA($A432),NA(),'临-燃尽0'!AN433)</f>
        <v>#N/A</v>
      </c>
      <c r="D432" s="8" t="e">
        <f>IF(ISNA($A432),NA(),'临-燃尽0'!AO433)</f>
        <v>#N/A</v>
      </c>
      <c r="E432" s="8" t="e">
        <f>IF(OR(ISNA(E$1),ISNA($A432)),NA(),'临-燃尽0'!AP433)</f>
        <v>#N/A</v>
      </c>
      <c r="F432" s="8" t="e">
        <f>IF(OR(ISNA(F$1),ISNA($A432)),NA(),'临-燃尽0'!AQ433)</f>
        <v>#N/A</v>
      </c>
      <c r="G432" s="8" t="e">
        <f>IF(OR(ISNA(G$1),ISNA($A432)),NA(),'临-燃尽0'!AR433)</f>
        <v>#N/A</v>
      </c>
      <c r="H432" s="8" t="e">
        <f>IF(OR(ISNA(H$1),ISNA($A432)),NA(),'临-燃尽0'!AS433)</f>
        <v>#N/A</v>
      </c>
      <c r="I432" s="8" t="e">
        <f>IF(OR(ISNA(I$1),ISNA($A432)),NA(),'临-燃尽0'!AT433)</f>
        <v>#N/A</v>
      </c>
      <c r="J432" s="8" t="e">
        <f>IF(OR(ISNA(J$1),ISNA($A432)),NA(),'临-燃尽0'!AU433)</f>
        <v>#N/A</v>
      </c>
      <c r="K432" s="8" t="e">
        <f>IF(OR(ISNA(K$1),ISNA($A432)),NA(),'临-燃尽0'!AV433)</f>
        <v>#N/A</v>
      </c>
      <c r="L432" s="8" t="e">
        <f>IF(OR(ISNA(L$1),ISNA($A432)),NA(),'临-燃尽0'!AW433)</f>
        <v>#N/A</v>
      </c>
      <c r="M432" s="8" t="e">
        <f>IF(OR(ISNA(M$1),ISNA($A432)),NA(),'临-燃尽0'!AX433)</f>
        <v>#N/A</v>
      </c>
      <c r="N432" s="8" t="e">
        <f>IF(OR(ISNA(N$1),ISNA($A432)),NA(),'临-燃尽0'!AY433)</f>
        <v>#N/A</v>
      </c>
      <c r="O432" s="8" t="e">
        <f>IF(OR(ISNA(O$1),ISNA($A432)),NA(),'临-燃尽0'!AZ433)</f>
        <v>#N/A</v>
      </c>
      <c r="P432" s="8" t="e">
        <f>IF(OR(ISNA(P$1),ISNA($A432)),NA(),'临-燃尽0'!BA433)</f>
        <v>#N/A</v>
      </c>
      <c r="Q432" s="8" t="e">
        <f>IF(OR(ISNA(Q$1),ISNA($A432)),NA(),'临-燃尽0'!BB433)</f>
        <v>#N/A</v>
      </c>
      <c r="R432" s="8" t="e">
        <f>IF(OR(ISNA(R$1),ISNA($A432)),NA(),'临-燃尽0'!BC433)</f>
        <v>#N/A</v>
      </c>
      <c r="S432" s="8" t="e">
        <f>IF(OR(ISNA(S$1),ISNA($A432)),NA(),'临-燃尽0'!BD433)</f>
        <v>#N/A</v>
      </c>
      <c r="T432" s="8" t="e">
        <f>IF(OR(ISNA(T$1),ISNA($A432)),NA(),'临-燃尽0'!BE433)</f>
        <v>#N/A</v>
      </c>
      <c r="U432" s="8" t="e">
        <f>IF(OR(ISNA(U$1),ISNA($A432)),NA(),'临-燃尽0'!BF433)</f>
        <v>#N/A</v>
      </c>
      <c r="V432" s="8" t="e">
        <f>IF(OR(ISNA(V$1),ISNA($A432)),NA(),'临-燃尽0'!BG433)</f>
        <v>#N/A</v>
      </c>
      <c r="W432" s="8" t="e">
        <f>IF(OR(ISNA(W$1),ISNA($A432)),NA(),'临-燃尽0'!BH433)</f>
        <v>#N/A</v>
      </c>
      <c r="X432" s="8" t="e">
        <f>IF(OR(ISNA(X$1),ISNA($A432)),NA(),'临-燃尽0'!BI433)</f>
        <v>#N/A</v>
      </c>
      <c r="Y432" s="8" t="e">
        <f>IF(OR(ISNA(Y$1),ISNA($A432)),NA(),'临-燃尽0'!BJ433)</f>
        <v>#N/A</v>
      </c>
      <c r="Z432" s="8" t="e">
        <f>IF(OR(ISNA(Z$1),ISNA($A432)),NA(),'临-燃尽0'!BK433)</f>
        <v>#N/A</v>
      </c>
      <c r="AA432" s="8" t="e">
        <f>IF(OR(ISNA(AA$1),ISNA($A432)),NA(),'临-燃尽0'!BL433)</f>
        <v>#N/A</v>
      </c>
      <c r="AB432" s="8" t="e">
        <f>IF(OR(ISNA(AB$1),ISNA($A432)),NA(),'临-燃尽0'!BM433)</f>
        <v>#N/A</v>
      </c>
      <c r="AC432" s="8" t="e">
        <f>IF(OR(ISNA(AC$1),ISNA($A432)),NA(),'临-燃尽0'!BN433)</f>
        <v>#N/A</v>
      </c>
      <c r="AD432" s="8" t="e">
        <f>IF(OR(ISNA(AD$1),ISNA($A432)),NA(),'临-燃尽0'!BO433)</f>
        <v>#N/A</v>
      </c>
      <c r="AE432" s="8" t="e">
        <f>IF(OR(ISNA(AE$1),ISNA($A432)),NA(),'临-燃尽0'!BP433)</f>
        <v>#N/A</v>
      </c>
      <c r="AF432" s="8" t="e">
        <f>IF(OR(ISNA(AF$1),ISNA($A432)),NA(),'临-燃尽0'!BQ433)</f>
        <v>#N/A</v>
      </c>
      <c r="AG432" s="8" t="e">
        <f>IF(OR(ISNA(AG$1),ISNA($A432)),NA(),'临-燃尽0'!BR433)</f>
        <v>#N/A</v>
      </c>
      <c r="AH432" s="8" t="e">
        <f>IF(OR(ISNA(AH$1),ISNA($A432)),NA(),'临-燃尽0'!BS433)</f>
        <v>#N/A</v>
      </c>
      <c r="AI432" s="8" t="e">
        <f>IF(OR(ISNA(AI$1),ISNA($A432)),NA(),'临-燃尽0'!BT433)</f>
        <v>#N/A</v>
      </c>
      <c r="AJ432" s="8" t="e">
        <f>IF(OR(ISNA(AJ$1),ISNA($A432)),NA(),'临-燃尽0'!BU433)</f>
        <v>#N/A</v>
      </c>
      <c r="AK432" s="8" t="e">
        <f>IF(OR(ISNA(AK$1),ISNA($A432)),NA(),'临-燃尽0'!BV433)</f>
        <v>#N/A</v>
      </c>
      <c r="AL432" s="8" t="e">
        <f>IF(OR(ISNA(AL$1),ISNA($A432)),NA(),'临-燃尽0'!BW433)</f>
        <v>#N/A</v>
      </c>
      <c r="AM432" s="8" t="e">
        <f>IF(OR(ISNA(AM$1),ISNA($A432)),NA(),'临-燃尽0'!BX433)</f>
        <v>#N/A</v>
      </c>
      <c r="AN432" s="8" t="e">
        <f>IF(OR(ISNA(AN$1),ISNA($A432)),NA(),'临-燃尽0'!BY433)</f>
        <v>#N/A</v>
      </c>
      <c r="AO432" s="8" t="e">
        <f>IF(OR(ISNA(AO$1),ISNA($A432)),NA(),'临-燃尽0'!BZ433)</f>
        <v>#N/A</v>
      </c>
      <c r="AP432" s="8" t="e">
        <f>IF(OR(ISNA(AP$1),ISNA($A432)),NA(),'临-燃尽0'!CA433)</f>
        <v>#N/A</v>
      </c>
      <c r="AQ432" s="8" t="e">
        <f>IF(OR(ISNA(AQ$1),ISNA($A432)),NA(),'临-燃尽0'!CB433)</f>
        <v>#N/A</v>
      </c>
      <c r="AR432" s="8" t="e">
        <f>IF(OR(ISNA(AR$1),ISNA($A432)),NA(),'临-燃尽0'!CC433)</f>
        <v>#N/A</v>
      </c>
      <c r="AS432" s="8" t="e">
        <f>IF(OR(ISNA(AS$1),ISNA($A432)),NA(),'临-燃尽0'!CD433)</f>
        <v>#N/A</v>
      </c>
      <c r="AT432" s="8" t="e">
        <f>IF(OR(ISNA(AT$1),ISNA($A432)),NA(),'临-燃尽0'!CE433)</f>
        <v>#N/A</v>
      </c>
      <c r="AU432" s="8" t="e">
        <f>IF(OR(ISNA(AU$1),ISNA($A432)),NA(),'临-燃尽0'!CF433)</f>
        <v>#N/A</v>
      </c>
      <c r="AV432" s="8" t="e">
        <f>IF(OR(ISNA(AV$1),ISNA($A432)),NA(),'临-燃尽0'!CG433)</f>
        <v>#N/A</v>
      </c>
      <c r="AW432" s="8" t="e">
        <f>IF(OR(ISNA(AW$1),ISNA($A432)),NA(),'临-燃尽0'!CH433)</f>
        <v>#N/A</v>
      </c>
      <c r="AX432" s="8" t="e">
        <f>IF(OR(ISNA(AX$1),ISNA($A432)),NA(),'临-燃尽0'!CI433)</f>
        <v>#N/A</v>
      </c>
      <c r="AY432" s="8" t="e">
        <f>IF(OR(ISNA(AY$1),ISNA($A432)),NA(),'临-燃尽0'!CJ433)</f>
        <v>#N/A</v>
      </c>
      <c r="AZ432" s="8" t="e">
        <f>IF(OR(ISNA(AZ$1),ISNA($A432)),NA(),'临-燃尽0'!CK433)</f>
        <v>#N/A</v>
      </c>
    </row>
    <row r="433" spans="1:52">
      <c r="A433" s="8" t="e">
        <f>IF(OR('临-燃尽0'!AL434="",'临-燃尽0'!AL434="总计"),NA(),'临-燃尽0'!AL434)</f>
        <v>#N/A</v>
      </c>
      <c r="B433" s="8" t="e">
        <f>IF(ISNA($A433),NA(),'临-燃尽0'!AM434)</f>
        <v>#N/A</v>
      </c>
      <c r="C433" s="8" t="e">
        <f>IF(ISNA($A433),NA(),'临-燃尽0'!AN434)</f>
        <v>#N/A</v>
      </c>
      <c r="D433" s="8" t="e">
        <f>IF(ISNA($A433),NA(),'临-燃尽0'!AO434)</f>
        <v>#N/A</v>
      </c>
      <c r="E433" s="8" t="e">
        <f>IF(OR(ISNA(E$1),ISNA($A433)),NA(),'临-燃尽0'!AP434)</f>
        <v>#N/A</v>
      </c>
      <c r="F433" s="8" t="e">
        <f>IF(OR(ISNA(F$1),ISNA($A433)),NA(),'临-燃尽0'!AQ434)</f>
        <v>#N/A</v>
      </c>
      <c r="G433" s="8" t="e">
        <f>IF(OR(ISNA(G$1),ISNA($A433)),NA(),'临-燃尽0'!AR434)</f>
        <v>#N/A</v>
      </c>
      <c r="H433" s="8" t="e">
        <f>IF(OR(ISNA(H$1),ISNA($A433)),NA(),'临-燃尽0'!AS434)</f>
        <v>#N/A</v>
      </c>
      <c r="I433" s="8" t="e">
        <f>IF(OR(ISNA(I$1),ISNA($A433)),NA(),'临-燃尽0'!AT434)</f>
        <v>#N/A</v>
      </c>
      <c r="J433" s="8" t="e">
        <f>IF(OR(ISNA(J$1),ISNA($A433)),NA(),'临-燃尽0'!AU434)</f>
        <v>#N/A</v>
      </c>
      <c r="K433" s="8" t="e">
        <f>IF(OR(ISNA(K$1),ISNA($A433)),NA(),'临-燃尽0'!AV434)</f>
        <v>#N/A</v>
      </c>
      <c r="L433" s="8" t="e">
        <f>IF(OR(ISNA(L$1),ISNA($A433)),NA(),'临-燃尽0'!AW434)</f>
        <v>#N/A</v>
      </c>
      <c r="M433" s="8" t="e">
        <f>IF(OR(ISNA(M$1),ISNA($A433)),NA(),'临-燃尽0'!AX434)</f>
        <v>#N/A</v>
      </c>
      <c r="N433" s="8" t="e">
        <f>IF(OR(ISNA(N$1),ISNA($A433)),NA(),'临-燃尽0'!AY434)</f>
        <v>#N/A</v>
      </c>
      <c r="O433" s="8" t="e">
        <f>IF(OR(ISNA(O$1),ISNA($A433)),NA(),'临-燃尽0'!AZ434)</f>
        <v>#N/A</v>
      </c>
      <c r="P433" s="8" t="e">
        <f>IF(OR(ISNA(P$1),ISNA($A433)),NA(),'临-燃尽0'!BA434)</f>
        <v>#N/A</v>
      </c>
      <c r="Q433" s="8" t="e">
        <f>IF(OR(ISNA(Q$1),ISNA($A433)),NA(),'临-燃尽0'!BB434)</f>
        <v>#N/A</v>
      </c>
      <c r="R433" s="8" t="e">
        <f>IF(OR(ISNA(R$1),ISNA($A433)),NA(),'临-燃尽0'!BC434)</f>
        <v>#N/A</v>
      </c>
      <c r="S433" s="8" t="e">
        <f>IF(OR(ISNA(S$1),ISNA($A433)),NA(),'临-燃尽0'!BD434)</f>
        <v>#N/A</v>
      </c>
      <c r="T433" s="8" t="e">
        <f>IF(OR(ISNA(T$1),ISNA($A433)),NA(),'临-燃尽0'!BE434)</f>
        <v>#N/A</v>
      </c>
      <c r="U433" s="8" t="e">
        <f>IF(OR(ISNA(U$1),ISNA($A433)),NA(),'临-燃尽0'!BF434)</f>
        <v>#N/A</v>
      </c>
      <c r="V433" s="8" t="e">
        <f>IF(OR(ISNA(V$1),ISNA($A433)),NA(),'临-燃尽0'!BG434)</f>
        <v>#N/A</v>
      </c>
      <c r="W433" s="8" t="e">
        <f>IF(OR(ISNA(W$1),ISNA($A433)),NA(),'临-燃尽0'!BH434)</f>
        <v>#N/A</v>
      </c>
      <c r="X433" s="8" t="e">
        <f>IF(OR(ISNA(X$1),ISNA($A433)),NA(),'临-燃尽0'!BI434)</f>
        <v>#N/A</v>
      </c>
      <c r="Y433" s="8" t="e">
        <f>IF(OR(ISNA(Y$1),ISNA($A433)),NA(),'临-燃尽0'!BJ434)</f>
        <v>#N/A</v>
      </c>
      <c r="Z433" s="8" t="e">
        <f>IF(OR(ISNA(Z$1),ISNA($A433)),NA(),'临-燃尽0'!BK434)</f>
        <v>#N/A</v>
      </c>
      <c r="AA433" s="8" t="e">
        <f>IF(OR(ISNA(AA$1),ISNA($A433)),NA(),'临-燃尽0'!BL434)</f>
        <v>#N/A</v>
      </c>
      <c r="AB433" s="8" t="e">
        <f>IF(OR(ISNA(AB$1),ISNA($A433)),NA(),'临-燃尽0'!BM434)</f>
        <v>#N/A</v>
      </c>
      <c r="AC433" s="8" t="e">
        <f>IF(OR(ISNA(AC$1),ISNA($A433)),NA(),'临-燃尽0'!BN434)</f>
        <v>#N/A</v>
      </c>
      <c r="AD433" s="8" t="e">
        <f>IF(OR(ISNA(AD$1),ISNA($A433)),NA(),'临-燃尽0'!BO434)</f>
        <v>#N/A</v>
      </c>
      <c r="AE433" s="8" t="e">
        <f>IF(OR(ISNA(AE$1),ISNA($A433)),NA(),'临-燃尽0'!BP434)</f>
        <v>#N/A</v>
      </c>
      <c r="AF433" s="8" t="e">
        <f>IF(OR(ISNA(AF$1),ISNA($A433)),NA(),'临-燃尽0'!BQ434)</f>
        <v>#N/A</v>
      </c>
      <c r="AG433" s="8" t="e">
        <f>IF(OR(ISNA(AG$1),ISNA($A433)),NA(),'临-燃尽0'!BR434)</f>
        <v>#N/A</v>
      </c>
      <c r="AH433" s="8" t="e">
        <f>IF(OR(ISNA(AH$1),ISNA($A433)),NA(),'临-燃尽0'!BS434)</f>
        <v>#N/A</v>
      </c>
      <c r="AI433" s="8" t="e">
        <f>IF(OR(ISNA(AI$1),ISNA($A433)),NA(),'临-燃尽0'!BT434)</f>
        <v>#N/A</v>
      </c>
      <c r="AJ433" s="8" t="e">
        <f>IF(OR(ISNA(AJ$1),ISNA($A433)),NA(),'临-燃尽0'!BU434)</f>
        <v>#N/A</v>
      </c>
      <c r="AK433" s="8" t="e">
        <f>IF(OR(ISNA(AK$1),ISNA($A433)),NA(),'临-燃尽0'!BV434)</f>
        <v>#N/A</v>
      </c>
      <c r="AL433" s="8" t="e">
        <f>IF(OR(ISNA(AL$1),ISNA($A433)),NA(),'临-燃尽0'!BW434)</f>
        <v>#N/A</v>
      </c>
      <c r="AM433" s="8" t="e">
        <f>IF(OR(ISNA(AM$1),ISNA($A433)),NA(),'临-燃尽0'!BX434)</f>
        <v>#N/A</v>
      </c>
      <c r="AN433" s="8" t="e">
        <f>IF(OR(ISNA(AN$1),ISNA($A433)),NA(),'临-燃尽0'!BY434)</f>
        <v>#N/A</v>
      </c>
      <c r="AO433" s="8" t="e">
        <f>IF(OR(ISNA(AO$1),ISNA($A433)),NA(),'临-燃尽0'!BZ434)</f>
        <v>#N/A</v>
      </c>
      <c r="AP433" s="8" t="e">
        <f>IF(OR(ISNA(AP$1),ISNA($A433)),NA(),'临-燃尽0'!CA434)</f>
        <v>#N/A</v>
      </c>
      <c r="AQ433" s="8" t="e">
        <f>IF(OR(ISNA(AQ$1),ISNA($A433)),NA(),'临-燃尽0'!CB434)</f>
        <v>#N/A</v>
      </c>
      <c r="AR433" s="8" t="e">
        <f>IF(OR(ISNA(AR$1),ISNA($A433)),NA(),'临-燃尽0'!CC434)</f>
        <v>#N/A</v>
      </c>
      <c r="AS433" s="8" t="e">
        <f>IF(OR(ISNA(AS$1),ISNA($A433)),NA(),'临-燃尽0'!CD434)</f>
        <v>#N/A</v>
      </c>
      <c r="AT433" s="8" t="e">
        <f>IF(OR(ISNA(AT$1),ISNA($A433)),NA(),'临-燃尽0'!CE434)</f>
        <v>#N/A</v>
      </c>
      <c r="AU433" s="8" t="e">
        <f>IF(OR(ISNA(AU$1),ISNA($A433)),NA(),'临-燃尽0'!CF434)</f>
        <v>#N/A</v>
      </c>
      <c r="AV433" s="8" t="e">
        <f>IF(OR(ISNA(AV$1),ISNA($A433)),NA(),'临-燃尽0'!CG434)</f>
        <v>#N/A</v>
      </c>
      <c r="AW433" s="8" t="e">
        <f>IF(OR(ISNA(AW$1),ISNA($A433)),NA(),'临-燃尽0'!CH434)</f>
        <v>#N/A</v>
      </c>
      <c r="AX433" s="8" t="e">
        <f>IF(OR(ISNA(AX$1),ISNA($A433)),NA(),'临-燃尽0'!CI434)</f>
        <v>#N/A</v>
      </c>
      <c r="AY433" s="8" t="e">
        <f>IF(OR(ISNA(AY$1),ISNA($A433)),NA(),'临-燃尽0'!CJ434)</f>
        <v>#N/A</v>
      </c>
      <c r="AZ433" s="8" t="e">
        <f>IF(OR(ISNA(AZ$1),ISNA($A433)),NA(),'临-燃尽0'!CK434)</f>
        <v>#N/A</v>
      </c>
    </row>
    <row r="434" spans="1:52">
      <c r="A434" s="8" t="e">
        <f>IF(OR('临-燃尽0'!AL435="",'临-燃尽0'!AL435="总计"),NA(),'临-燃尽0'!AL435)</f>
        <v>#N/A</v>
      </c>
      <c r="B434" s="8" t="e">
        <f>IF(ISNA($A434),NA(),'临-燃尽0'!AM435)</f>
        <v>#N/A</v>
      </c>
      <c r="C434" s="8" t="e">
        <f>IF(ISNA($A434),NA(),'临-燃尽0'!AN435)</f>
        <v>#N/A</v>
      </c>
      <c r="D434" s="8" t="e">
        <f>IF(ISNA($A434),NA(),'临-燃尽0'!AO435)</f>
        <v>#N/A</v>
      </c>
      <c r="E434" s="8" t="e">
        <f>IF(OR(ISNA(E$1),ISNA($A434)),NA(),'临-燃尽0'!AP435)</f>
        <v>#N/A</v>
      </c>
      <c r="F434" s="8" t="e">
        <f>IF(OR(ISNA(F$1),ISNA($A434)),NA(),'临-燃尽0'!AQ435)</f>
        <v>#N/A</v>
      </c>
      <c r="G434" s="8" t="e">
        <f>IF(OR(ISNA(G$1),ISNA($A434)),NA(),'临-燃尽0'!AR435)</f>
        <v>#N/A</v>
      </c>
      <c r="H434" s="8" t="e">
        <f>IF(OR(ISNA(H$1),ISNA($A434)),NA(),'临-燃尽0'!AS435)</f>
        <v>#N/A</v>
      </c>
      <c r="I434" s="8" t="e">
        <f>IF(OR(ISNA(I$1),ISNA($A434)),NA(),'临-燃尽0'!AT435)</f>
        <v>#N/A</v>
      </c>
      <c r="J434" s="8" t="e">
        <f>IF(OR(ISNA(J$1),ISNA($A434)),NA(),'临-燃尽0'!AU435)</f>
        <v>#N/A</v>
      </c>
      <c r="K434" s="8" t="e">
        <f>IF(OR(ISNA(K$1),ISNA($A434)),NA(),'临-燃尽0'!AV435)</f>
        <v>#N/A</v>
      </c>
      <c r="L434" s="8" t="e">
        <f>IF(OR(ISNA(L$1),ISNA($A434)),NA(),'临-燃尽0'!AW435)</f>
        <v>#N/A</v>
      </c>
      <c r="M434" s="8" t="e">
        <f>IF(OR(ISNA(M$1),ISNA($A434)),NA(),'临-燃尽0'!AX435)</f>
        <v>#N/A</v>
      </c>
      <c r="N434" s="8" t="e">
        <f>IF(OR(ISNA(N$1),ISNA($A434)),NA(),'临-燃尽0'!AY435)</f>
        <v>#N/A</v>
      </c>
      <c r="O434" s="8" t="e">
        <f>IF(OR(ISNA(O$1),ISNA($A434)),NA(),'临-燃尽0'!AZ435)</f>
        <v>#N/A</v>
      </c>
      <c r="P434" s="8" t="e">
        <f>IF(OR(ISNA(P$1),ISNA($A434)),NA(),'临-燃尽0'!BA435)</f>
        <v>#N/A</v>
      </c>
      <c r="Q434" s="8" t="e">
        <f>IF(OR(ISNA(Q$1),ISNA($A434)),NA(),'临-燃尽0'!BB435)</f>
        <v>#N/A</v>
      </c>
      <c r="R434" s="8" t="e">
        <f>IF(OR(ISNA(R$1),ISNA($A434)),NA(),'临-燃尽0'!BC435)</f>
        <v>#N/A</v>
      </c>
      <c r="S434" s="8" t="e">
        <f>IF(OR(ISNA(S$1),ISNA($A434)),NA(),'临-燃尽0'!BD435)</f>
        <v>#N/A</v>
      </c>
      <c r="T434" s="8" t="e">
        <f>IF(OR(ISNA(T$1),ISNA($A434)),NA(),'临-燃尽0'!BE435)</f>
        <v>#N/A</v>
      </c>
      <c r="U434" s="8" t="e">
        <f>IF(OR(ISNA(U$1),ISNA($A434)),NA(),'临-燃尽0'!BF435)</f>
        <v>#N/A</v>
      </c>
      <c r="V434" s="8" t="e">
        <f>IF(OR(ISNA(V$1),ISNA($A434)),NA(),'临-燃尽0'!BG435)</f>
        <v>#N/A</v>
      </c>
      <c r="W434" s="8" t="e">
        <f>IF(OR(ISNA(W$1),ISNA($A434)),NA(),'临-燃尽0'!BH435)</f>
        <v>#N/A</v>
      </c>
      <c r="X434" s="8" t="e">
        <f>IF(OR(ISNA(X$1),ISNA($A434)),NA(),'临-燃尽0'!BI435)</f>
        <v>#N/A</v>
      </c>
      <c r="Y434" s="8" t="e">
        <f>IF(OR(ISNA(Y$1),ISNA($A434)),NA(),'临-燃尽0'!BJ435)</f>
        <v>#N/A</v>
      </c>
      <c r="Z434" s="8" t="e">
        <f>IF(OR(ISNA(Z$1),ISNA($A434)),NA(),'临-燃尽0'!BK435)</f>
        <v>#N/A</v>
      </c>
      <c r="AA434" s="8" t="e">
        <f>IF(OR(ISNA(AA$1),ISNA($A434)),NA(),'临-燃尽0'!BL435)</f>
        <v>#N/A</v>
      </c>
      <c r="AB434" s="8" t="e">
        <f>IF(OR(ISNA(AB$1),ISNA($A434)),NA(),'临-燃尽0'!BM435)</f>
        <v>#N/A</v>
      </c>
      <c r="AC434" s="8" t="e">
        <f>IF(OR(ISNA(AC$1),ISNA($A434)),NA(),'临-燃尽0'!BN435)</f>
        <v>#N/A</v>
      </c>
      <c r="AD434" s="8" t="e">
        <f>IF(OR(ISNA(AD$1),ISNA($A434)),NA(),'临-燃尽0'!BO435)</f>
        <v>#N/A</v>
      </c>
      <c r="AE434" s="8" t="e">
        <f>IF(OR(ISNA(AE$1),ISNA($A434)),NA(),'临-燃尽0'!BP435)</f>
        <v>#N/A</v>
      </c>
      <c r="AF434" s="8" t="e">
        <f>IF(OR(ISNA(AF$1),ISNA($A434)),NA(),'临-燃尽0'!BQ435)</f>
        <v>#N/A</v>
      </c>
      <c r="AG434" s="8" t="e">
        <f>IF(OR(ISNA(AG$1),ISNA($A434)),NA(),'临-燃尽0'!BR435)</f>
        <v>#N/A</v>
      </c>
      <c r="AH434" s="8" t="e">
        <f>IF(OR(ISNA(AH$1),ISNA($A434)),NA(),'临-燃尽0'!BS435)</f>
        <v>#N/A</v>
      </c>
      <c r="AI434" s="8" t="e">
        <f>IF(OR(ISNA(AI$1),ISNA($A434)),NA(),'临-燃尽0'!BT435)</f>
        <v>#N/A</v>
      </c>
      <c r="AJ434" s="8" t="e">
        <f>IF(OR(ISNA(AJ$1),ISNA($A434)),NA(),'临-燃尽0'!BU435)</f>
        <v>#N/A</v>
      </c>
      <c r="AK434" s="8" t="e">
        <f>IF(OR(ISNA(AK$1),ISNA($A434)),NA(),'临-燃尽0'!BV435)</f>
        <v>#N/A</v>
      </c>
      <c r="AL434" s="8" t="e">
        <f>IF(OR(ISNA(AL$1),ISNA($A434)),NA(),'临-燃尽0'!BW435)</f>
        <v>#N/A</v>
      </c>
      <c r="AM434" s="8" t="e">
        <f>IF(OR(ISNA(AM$1),ISNA($A434)),NA(),'临-燃尽0'!BX435)</f>
        <v>#N/A</v>
      </c>
      <c r="AN434" s="8" t="e">
        <f>IF(OR(ISNA(AN$1),ISNA($A434)),NA(),'临-燃尽0'!BY435)</f>
        <v>#N/A</v>
      </c>
      <c r="AO434" s="8" t="e">
        <f>IF(OR(ISNA(AO$1),ISNA($A434)),NA(),'临-燃尽0'!BZ435)</f>
        <v>#N/A</v>
      </c>
      <c r="AP434" s="8" t="e">
        <f>IF(OR(ISNA(AP$1),ISNA($A434)),NA(),'临-燃尽0'!CA435)</f>
        <v>#N/A</v>
      </c>
      <c r="AQ434" s="8" t="e">
        <f>IF(OR(ISNA(AQ$1),ISNA($A434)),NA(),'临-燃尽0'!CB435)</f>
        <v>#N/A</v>
      </c>
      <c r="AR434" s="8" t="e">
        <f>IF(OR(ISNA(AR$1),ISNA($A434)),NA(),'临-燃尽0'!CC435)</f>
        <v>#N/A</v>
      </c>
      <c r="AS434" s="8" t="e">
        <f>IF(OR(ISNA(AS$1),ISNA($A434)),NA(),'临-燃尽0'!CD435)</f>
        <v>#N/A</v>
      </c>
      <c r="AT434" s="8" t="e">
        <f>IF(OR(ISNA(AT$1),ISNA($A434)),NA(),'临-燃尽0'!CE435)</f>
        <v>#N/A</v>
      </c>
      <c r="AU434" s="8" t="e">
        <f>IF(OR(ISNA(AU$1),ISNA($A434)),NA(),'临-燃尽0'!CF435)</f>
        <v>#N/A</v>
      </c>
      <c r="AV434" s="8" t="e">
        <f>IF(OR(ISNA(AV$1),ISNA($A434)),NA(),'临-燃尽0'!CG435)</f>
        <v>#N/A</v>
      </c>
      <c r="AW434" s="8" t="e">
        <f>IF(OR(ISNA(AW$1),ISNA($A434)),NA(),'临-燃尽0'!CH435)</f>
        <v>#N/A</v>
      </c>
      <c r="AX434" s="8" t="e">
        <f>IF(OR(ISNA(AX$1),ISNA($A434)),NA(),'临-燃尽0'!CI435)</f>
        <v>#N/A</v>
      </c>
      <c r="AY434" s="8" t="e">
        <f>IF(OR(ISNA(AY$1),ISNA($A434)),NA(),'临-燃尽0'!CJ435)</f>
        <v>#N/A</v>
      </c>
      <c r="AZ434" s="8" t="e">
        <f>IF(OR(ISNA(AZ$1),ISNA($A434)),NA(),'临-燃尽0'!CK435)</f>
        <v>#N/A</v>
      </c>
    </row>
    <row r="435" spans="1:52">
      <c r="A435" s="8" t="e">
        <f>IF(OR('临-燃尽0'!AL436="",'临-燃尽0'!AL436="总计"),NA(),'临-燃尽0'!AL436)</f>
        <v>#N/A</v>
      </c>
      <c r="B435" s="8" t="e">
        <f>IF(ISNA($A435),NA(),'临-燃尽0'!AM436)</f>
        <v>#N/A</v>
      </c>
      <c r="C435" s="8" t="e">
        <f>IF(ISNA($A435),NA(),'临-燃尽0'!AN436)</f>
        <v>#N/A</v>
      </c>
      <c r="D435" s="8" t="e">
        <f>IF(ISNA($A435),NA(),'临-燃尽0'!AO436)</f>
        <v>#N/A</v>
      </c>
      <c r="E435" s="8" t="e">
        <f>IF(OR(ISNA(E$1),ISNA($A435)),NA(),'临-燃尽0'!AP436)</f>
        <v>#N/A</v>
      </c>
      <c r="F435" s="8" t="e">
        <f>IF(OR(ISNA(F$1),ISNA($A435)),NA(),'临-燃尽0'!AQ436)</f>
        <v>#N/A</v>
      </c>
      <c r="G435" s="8" t="e">
        <f>IF(OR(ISNA(G$1),ISNA($A435)),NA(),'临-燃尽0'!AR436)</f>
        <v>#N/A</v>
      </c>
      <c r="H435" s="8" t="e">
        <f>IF(OR(ISNA(H$1),ISNA($A435)),NA(),'临-燃尽0'!AS436)</f>
        <v>#N/A</v>
      </c>
      <c r="I435" s="8" t="e">
        <f>IF(OR(ISNA(I$1),ISNA($A435)),NA(),'临-燃尽0'!AT436)</f>
        <v>#N/A</v>
      </c>
      <c r="J435" s="8" t="e">
        <f>IF(OR(ISNA(J$1),ISNA($A435)),NA(),'临-燃尽0'!AU436)</f>
        <v>#N/A</v>
      </c>
      <c r="K435" s="8" t="e">
        <f>IF(OR(ISNA(K$1),ISNA($A435)),NA(),'临-燃尽0'!AV436)</f>
        <v>#N/A</v>
      </c>
      <c r="L435" s="8" t="e">
        <f>IF(OR(ISNA(L$1),ISNA($A435)),NA(),'临-燃尽0'!AW436)</f>
        <v>#N/A</v>
      </c>
      <c r="M435" s="8" t="e">
        <f>IF(OR(ISNA(M$1),ISNA($A435)),NA(),'临-燃尽0'!AX436)</f>
        <v>#N/A</v>
      </c>
      <c r="N435" s="8" t="e">
        <f>IF(OR(ISNA(N$1),ISNA($A435)),NA(),'临-燃尽0'!AY436)</f>
        <v>#N/A</v>
      </c>
      <c r="O435" s="8" t="e">
        <f>IF(OR(ISNA(O$1),ISNA($A435)),NA(),'临-燃尽0'!AZ436)</f>
        <v>#N/A</v>
      </c>
      <c r="P435" s="8" t="e">
        <f>IF(OR(ISNA(P$1),ISNA($A435)),NA(),'临-燃尽0'!BA436)</f>
        <v>#N/A</v>
      </c>
      <c r="Q435" s="8" t="e">
        <f>IF(OR(ISNA(Q$1),ISNA($A435)),NA(),'临-燃尽0'!BB436)</f>
        <v>#N/A</v>
      </c>
      <c r="R435" s="8" t="e">
        <f>IF(OR(ISNA(R$1),ISNA($A435)),NA(),'临-燃尽0'!BC436)</f>
        <v>#N/A</v>
      </c>
      <c r="S435" s="8" t="e">
        <f>IF(OR(ISNA(S$1),ISNA($A435)),NA(),'临-燃尽0'!BD436)</f>
        <v>#N/A</v>
      </c>
      <c r="T435" s="8" t="e">
        <f>IF(OR(ISNA(T$1),ISNA($A435)),NA(),'临-燃尽0'!BE436)</f>
        <v>#N/A</v>
      </c>
      <c r="U435" s="8" t="e">
        <f>IF(OR(ISNA(U$1),ISNA($A435)),NA(),'临-燃尽0'!BF436)</f>
        <v>#N/A</v>
      </c>
      <c r="V435" s="8" t="e">
        <f>IF(OR(ISNA(V$1),ISNA($A435)),NA(),'临-燃尽0'!BG436)</f>
        <v>#N/A</v>
      </c>
      <c r="W435" s="8" t="e">
        <f>IF(OR(ISNA(W$1),ISNA($A435)),NA(),'临-燃尽0'!BH436)</f>
        <v>#N/A</v>
      </c>
      <c r="X435" s="8" t="e">
        <f>IF(OR(ISNA(X$1),ISNA($A435)),NA(),'临-燃尽0'!BI436)</f>
        <v>#N/A</v>
      </c>
      <c r="Y435" s="8" t="e">
        <f>IF(OR(ISNA(Y$1),ISNA($A435)),NA(),'临-燃尽0'!BJ436)</f>
        <v>#N/A</v>
      </c>
      <c r="Z435" s="8" t="e">
        <f>IF(OR(ISNA(Z$1),ISNA($A435)),NA(),'临-燃尽0'!BK436)</f>
        <v>#N/A</v>
      </c>
      <c r="AA435" s="8" t="e">
        <f>IF(OR(ISNA(AA$1),ISNA($A435)),NA(),'临-燃尽0'!BL436)</f>
        <v>#N/A</v>
      </c>
      <c r="AB435" s="8" t="e">
        <f>IF(OR(ISNA(AB$1),ISNA($A435)),NA(),'临-燃尽0'!BM436)</f>
        <v>#N/A</v>
      </c>
      <c r="AC435" s="8" t="e">
        <f>IF(OR(ISNA(AC$1),ISNA($A435)),NA(),'临-燃尽0'!BN436)</f>
        <v>#N/A</v>
      </c>
      <c r="AD435" s="8" t="e">
        <f>IF(OR(ISNA(AD$1),ISNA($A435)),NA(),'临-燃尽0'!BO436)</f>
        <v>#N/A</v>
      </c>
      <c r="AE435" s="8" t="e">
        <f>IF(OR(ISNA(AE$1),ISNA($A435)),NA(),'临-燃尽0'!BP436)</f>
        <v>#N/A</v>
      </c>
      <c r="AF435" s="8" t="e">
        <f>IF(OR(ISNA(AF$1),ISNA($A435)),NA(),'临-燃尽0'!BQ436)</f>
        <v>#N/A</v>
      </c>
      <c r="AG435" s="8" t="e">
        <f>IF(OR(ISNA(AG$1),ISNA($A435)),NA(),'临-燃尽0'!BR436)</f>
        <v>#N/A</v>
      </c>
      <c r="AH435" s="8" t="e">
        <f>IF(OR(ISNA(AH$1),ISNA($A435)),NA(),'临-燃尽0'!BS436)</f>
        <v>#N/A</v>
      </c>
      <c r="AI435" s="8" t="e">
        <f>IF(OR(ISNA(AI$1),ISNA($A435)),NA(),'临-燃尽0'!BT436)</f>
        <v>#N/A</v>
      </c>
      <c r="AJ435" s="8" t="e">
        <f>IF(OR(ISNA(AJ$1),ISNA($A435)),NA(),'临-燃尽0'!BU436)</f>
        <v>#N/A</v>
      </c>
      <c r="AK435" s="8" t="e">
        <f>IF(OR(ISNA(AK$1),ISNA($A435)),NA(),'临-燃尽0'!BV436)</f>
        <v>#N/A</v>
      </c>
      <c r="AL435" s="8" t="e">
        <f>IF(OR(ISNA(AL$1),ISNA($A435)),NA(),'临-燃尽0'!BW436)</f>
        <v>#N/A</v>
      </c>
      <c r="AM435" s="8" t="e">
        <f>IF(OR(ISNA(AM$1),ISNA($A435)),NA(),'临-燃尽0'!BX436)</f>
        <v>#N/A</v>
      </c>
      <c r="AN435" s="8" t="e">
        <f>IF(OR(ISNA(AN$1),ISNA($A435)),NA(),'临-燃尽0'!BY436)</f>
        <v>#N/A</v>
      </c>
      <c r="AO435" s="8" t="e">
        <f>IF(OR(ISNA(AO$1),ISNA($A435)),NA(),'临-燃尽0'!BZ436)</f>
        <v>#N/A</v>
      </c>
      <c r="AP435" s="8" t="e">
        <f>IF(OR(ISNA(AP$1),ISNA($A435)),NA(),'临-燃尽0'!CA436)</f>
        <v>#N/A</v>
      </c>
      <c r="AQ435" s="8" t="e">
        <f>IF(OR(ISNA(AQ$1),ISNA($A435)),NA(),'临-燃尽0'!CB436)</f>
        <v>#N/A</v>
      </c>
      <c r="AR435" s="8" t="e">
        <f>IF(OR(ISNA(AR$1),ISNA($A435)),NA(),'临-燃尽0'!CC436)</f>
        <v>#N/A</v>
      </c>
      <c r="AS435" s="8" t="e">
        <f>IF(OR(ISNA(AS$1),ISNA($A435)),NA(),'临-燃尽0'!CD436)</f>
        <v>#N/A</v>
      </c>
      <c r="AT435" s="8" t="e">
        <f>IF(OR(ISNA(AT$1),ISNA($A435)),NA(),'临-燃尽0'!CE436)</f>
        <v>#N/A</v>
      </c>
      <c r="AU435" s="8" t="e">
        <f>IF(OR(ISNA(AU$1),ISNA($A435)),NA(),'临-燃尽0'!CF436)</f>
        <v>#N/A</v>
      </c>
      <c r="AV435" s="8" t="e">
        <f>IF(OR(ISNA(AV$1),ISNA($A435)),NA(),'临-燃尽0'!CG436)</f>
        <v>#N/A</v>
      </c>
      <c r="AW435" s="8" t="e">
        <f>IF(OR(ISNA(AW$1),ISNA($A435)),NA(),'临-燃尽0'!CH436)</f>
        <v>#N/A</v>
      </c>
      <c r="AX435" s="8" t="e">
        <f>IF(OR(ISNA(AX$1),ISNA($A435)),NA(),'临-燃尽0'!CI436)</f>
        <v>#N/A</v>
      </c>
      <c r="AY435" s="8" t="e">
        <f>IF(OR(ISNA(AY$1),ISNA($A435)),NA(),'临-燃尽0'!CJ436)</f>
        <v>#N/A</v>
      </c>
      <c r="AZ435" s="8" t="e">
        <f>IF(OR(ISNA(AZ$1),ISNA($A435)),NA(),'临-燃尽0'!CK436)</f>
        <v>#N/A</v>
      </c>
    </row>
    <row r="436" spans="1:52">
      <c r="A436" s="8" t="e">
        <f>IF(OR('临-燃尽0'!AL437="",'临-燃尽0'!AL437="总计"),NA(),'临-燃尽0'!AL437)</f>
        <v>#N/A</v>
      </c>
      <c r="B436" s="8" t="e">
        <f>IF(ISNA($A436),NA(),'临-燃尽0'!AM437)</f>
        <v>#N/A</v>
      </c>
      <c r="C436" s="8" t="e">
        <f>IF(ISNA($A436),NA(),'临-燃尽0'!AN437)</f>
        <v>#N/A</v>
      </c>
      <c r="D436" s="8" t="e">
        <f>IF(ISNA($A436),NA(),'临-燃尽0'!AO437)</f>
        <v>#N/A</v>
      </c>
      <c r="E436" s="8" t="e">
        <f>IF(OR(ISNA(E$1),ISNA($A436)),NA(),'临-燃尽0'!AP437)</f>
        <v>#N/A</v>
      </c>
      <c r="F436" s="8" t="e">
        <f>IF(OR(ISNA(F$1),ISNA($A436)),NA(),'临-燃尽0'!AQ437)</f>
        <v>#N/A</v>
      </c>
      <c r="G436" s="8" t="e">
        <f>IF(OR(ISNA(G$1),ISNA($A436)),NA(),'临-燃尽0'!AR437)</f>
        <v>#N/A</v>
      </c>
      <c r="H436" s="8" t="e">
        <f>IF(OR(ISNA(H$1),ISNA($A436)),NA(),'临-燃尽0'!AS437)</f>
        <v>#N/A</v>
      </c>
      <c r="I436" s="8" t="e">
        <f>IF(OR(ISNA(I$1),ISNA($A436)),NA(),'临-燃尽0'!AT437)</f>
        <v>#N/A</v>
      </c>
      <c r="J436" s="8" t="e">
        <f>IF(OR(ISNA(J$1),ISNA($A436)),NA(),'临-燃尽0'!AU437)</f>
        <v>#N/A</v>
      </c>
      <c r="K436" s="8" t="e">
        <f>IF(OR(ISNA(K$1),ISNA($A436)),NA(),'临-燃尽0'!AV437)</f>
        <v>#N/A</v>
      </c>
      <c r="L436" s="8" t="e">
        <f>IF(OR(ISNA(L$1),ISNA($A436)),NA(),'临-燃尽0'!AW437)</f>
        <v>#N/A</v>
      </c>
      <c r="M436" s="8" t="e">
        <f>IF(OR(ISNA(M$1),ISNA($A436)),NA(),'临-燃尽0'!AX437)</f>
        <v>#N/A</v>
      </c>
      <c r="N436" s="8" t="e">
        <f>IF(OR(ISNA(N$1),ISNA($A436)),NA(),'临-燃尽0'!AY437)</f>
        <v>#N/A</v>
      </c>
      <c r="O436" s="8" t="e">
        <f>IF(OR(ISNA(O$1),ISNA($A436)),NA(),'临-燃尽0'!AZ437)</f>
        <v>#N/A</v>
      </c>
      <c r="P436" s="8" t="e">
        <f>IF(OR(ISNA(P$1),ISNA($A436)),NA(),'临-燃尽0'!BA437)</f>
        <v>#N/A</v>
      </c>
      <c r="Q436" s="8" t="e">
        <f>IF(OR(ISNA(Q$1),ISNA($A436)),NA(),'临-燃尽0'!BB437)</f>
        <v>#N/A</v>
      </c>
      <c r="R436" s="8" t="e">
        <f>IF(OR(ISNA(R$1),ISNA($A436)),NA(),'临-燃尽0'!BC437)</f>
        <v>#N/A</v>
      </c>
      <c r="S436" s="8" t="e">
        <f>IF(OR(ISNA(S$1),ISNA($A436)),NA(),'临-燃尽0'!BD437)</f>
        <v>#N/A</v>
      </c>
      <c r="T436" s="8" t="e">
        <f>IF(OR(ISNA(T$1),ISNA($A436)),NA(),'临-燃尽0'!BE437)</f>
        <v>#N/A</v>
      </c>
      <c r="U436" s="8" t="e">
        <f>IF(OR(ISNA(U$1),ISNA($A436)),NA(),'临-燃尽0'!BF437)</f>
        <v>#N/A</v>
      </c>
      <c r="V436" s="8" t="e">
        <f>IF(OR(ISNA(V$1),ISNA($A436)),NA(),'临-燃尽0'!BG437)</f>
        <v>#N/A</v>
      </c>
      <c r="W436" s="8" t="e">
        <f>IF(OR(ISNA(W$1),ISNA($A436)),NA(),'临-燃尽0'!BH437)</f>
        <v>#N/A</v>
      </c>
      <c r="X436" s="8" t="e">
        <f>IF(OR(ISNA(X$1),ISNA($A436)),NA(),'临-燃尽0'!BI437)</f>
        <v>#N/A</v>
      </c>
      <c r="Y436" s="8" t="e">
        <f>IF(OR(ISNA(Y$1),ISNA($A436)),NA(),'临-燃尽0'!BJ437)</f>
        <v>#N/A</v>
      </c>
      <c r="Z436" s="8" t="e">
        <f>IF(OR(ISNA(Z$1),ISNA($A436)),NA(),'临-燃尽0'!BK437)</f>
        <v>#N/A</v>
      </c>
      <c r="AA436" s="8" t="e">
        <f>IF(OR(ISNA(AA$1),ISNA($A436)),NA(),'临-燃尽0'!BL437)</f>
        <v>#N/A</v>
      </c>
      <c r="AB436" s="8" t="e">
        <f>IF(OR(ISNA(AB$1),ISNA($A436)),NA(),'临-燃尽0'!BM437)</f>
        <v>#N/A</v>
      </c>
      <c r="AC436" s="8" t="e">
        <f>IF(OR(ISNA(AC$1),ISNA($A436)),NA(),'临-燃尽0'!BN437)</f>
        <v>#N/A</v>
      </c>
      <c r="AD436" s="8" t="e">
        <f>IF(OR(ISNA(AD$1),ISNA($A436)),NA(),'临-燃尽0'!BO437)</f>
        <v>#N/A</v>
      </c>
      <c r="AE436" s="8" t="e">
        <f>IF(OR(ISNA(AE$1),ISNA($A436)),NA(),'临-燃尽0'!BP437)</f>
        <v>#N/A</v>
      </c>
      <c r="AF436" s="8" t="e">
        <f>IF(OR(ISNA(AF$1),ISNA($A436)),NA(),'临-燃尽0'!BQ437)</f>
        <v>#N/A</v>
      </c>
      <c r="AG436" s="8" t="e">
        <f>IF(OR(ISNA(AG$1),ISNA($A436)),NA(),'临-燃尽0'!BR437)</f>
        <v>#N/A</v>
      </c>
      <c r="AH436" s="8" t="e">
        <f>IF(OR(ISNA(AH$1),ISNA($A436)),NA(),'临-燃尽0'!BS437)</f>
        <v>#N/A</v>
      </c>
      <c r="AI436" s="8" t="e">
        <f>IF(OR(ISNA(AI$1),ISNA($A436)),NA(),'临-燃尽0'!BT437)</f>
        <v>#N/A</v>
      </c>
      <c r="AJ436" s="8" t="e">
        <f>IF(OR(ISNA(AJ$1),ISNA($A436)),NA(),'临-燃尽0'!BU437)</f>
        <v>#N/A</v>
      </c>
      <c r="AK436" s="8" t="e">
        <f>IF(OR(ISNA(AK$1),ISNA($A436)),NA(),'临-燃尽0'!BV437)</f>
        <v>#N/A</v>
      </c>
      <c r="AL436" s="8" t="e">
        <f>IF(OR(ISNA(AL$1),ISNA($A436)),NA(),'临-燃尽0'!BW437)</f>
        <v>#N/A</v>
      </c>
      <c r="AM436" s="8" t="e">
        <f>IF(OR(ISNA(AM$1),ISNA($A436)),NA(),'临-燃尽0'!BX437)</f>
        <v>#N/A</v>
      </c>
      <c r="AN436" s="8" t="e">
        <f>IF(OR(ISNA(AN$1),ISNA($A436)),NA(),'临-燃尽0'!BY437)</f>
        <v>#N/A</v>
      </c>
      <c r="AO436" s="8" t="e">
        <f>IF(OR(ISNA(AO$1),ISNA($A436)),NA(),'临-燃尽0'!BZ437)</f>
        <v>#N/A</v>
      </c>
      <c r="AP436" s="8" t="e">
        <f>IF(OR(ISNA(AP$1),ISNA($A436)),NA(),'临-燃尽0'!CA437)</f>
        <v>#N/A</v>
      </c>
      <c r="AQ436" s="8" t="e">
        <f>IF(OR(ISNA(AQ$1),ISNA($A436)),NA(),'临-燃尽0'!CB437)</f>
        <v>#N/A</v>
      </c>
      <c r="AR436" s="8" t="e">
        <f>IF(OR(ISNA(AR$1),ISNA($A436)),NA(),'临-燃尽0'!CC437)</f>
        <v>#N/A</v>
      </c>
      <c r="AS436" s="8" t="e">
        <f>IF(OR(ISNA(AS$1),ISNA($A436)),NA(),'临-燃尽0'!CD437)</f>
        <v>#N/A</v>
      </c>
      <c r="AT436" s="8" t="e">
        <f>IF(OR(ISNA(AT$1),ISNA($A436)),NA(),'临-燃尽0'!CE437)</f>
        <v>#N/A</v>
      </c>
      <c r="AU436" s="8" t="e">
        <f>IF(OR(ISNA(AU$1),ISNA($A436)),NA(),'临-燃尽0'!CF437)</f>
        <v>#N/A</v>
      </c>
      <c r="AV436" s="8" t="e">
        <f>IF(OR(ISNA(AV$1),ISNA($A436)),NA(),'临-燃尽0'!CG437)</f>
        <v>#N/A</v>
      </c>
      <c r="AW436" s="8" t="e">
        <f>IF(OR(ISNA(AW$1),ISNA($A436)),NA(),'临-燃尽0'!CH437)</f>
        <v>#N/A</v>
      </c>
      <c r="AX436" s="8" t="e">
        <f>IF(OR(ISNA(AX$1),ISNA($A436)),NA(),'临-燃尽0'!CI437)</f>
        <v>#N/A</v>
      </c>
      <c r="AY436" s="8" t="e">
        <f>IF(OR(ISNA(AY$1),ISNA($A436)),NA(),'临-燃尽0'!CJ437)</f>
        <v>#N/A</v>
      </c>
      <c r="AZ436" s="8" t="e">
        <f>IF(OR(ISNA(AZ$1),ISNA($A436)),NA(),'临-燃尽0'!CK437)</f>
        <v>#N/A</v>
      </c>
    </row>
    <row r="437" spans="1:52">
      <c r="A437" s="8" t="e">
        <f>IF(OR('临-燃尽0'!AL438="",'临-燃尽0'!AL438="总计"),NA(),'临-燃尽0'!AL438)</f>
        <v>#N/A</v>
      </c>
      <c r="B437" s="8" t="e">
        <f>IF(ISNA($A437),NA(),'临-燃尽0'!AM438)</f>
        <v>#N/A</v>
      </c>
      <c r="C437" s="8" t="e">
        <f>IF(ISNA($A437),NA(),'临-燃尽0'!AN438)</f>
        <v>#N/A</v>
      </c>
      <c r="D437" s="8" t="e">
        <f>IF(ISNA($A437),NA(),'临-燃尽0'!AO438)</f>
        <v>#N/A</v>
      </c>
      <c r="E437" s="8" t="e">
        <f>IF(OR(ISNA(E$1),ISNA($A437)),NA(),'临-燃尽0'!AP438)</f>
        <v>#N/A</v>
      </c>
      <c r="F437" s="8" t="e">
        <f>IF(OR(ISNA(F$1),ISNA($A437)),NA(),'临-燃尽0'!AQ438)</f>
        <v>#N/A</v>
      </c>
      <c r="G437" s="8" t="e">
        <f>IF(OR(ISNA(G$1),ISNA($A437)),NA(),'临-燃尽0'!AR438)</f>
        <v>#N/A</v>
      </c>
      <c r="H437" s="8" t="e">
        <f>IF(OR(ISNA(H$1),ISNA($A437)),NA(),'临-燃尽0'!AS438)</f>
        <v>#N/A</v>
      </c>
      <c r="I437" s="8" t="e">
        <f>IF(OR(ISNA(I$1),ISNA($A437)),NA(),'临-燃尽0'!AT438)</f>
        <v>#N/A</v>
      </c>
      <c r="J437" s="8" t="e">
        <f>IF(OR(ISNA(J$1),ISNA($A437)),NA(),'临-燃尽0'!AU438)</f>
        <v>#N/A</v>
      </c>
      <c r="K437" s="8" t="e">
        <f>IF(OR(ISNA(K$1),ISNA($A437)),NA(),'临-燃尽0'!AV438)</f>
        <v>#N/A</v>
      </c>
      <c r="L437" s="8" t="e">
        <f>IF(OR(ISNA(L$1),ISNA($A437)),NA(),'临-燃尽0'!AW438)</f>
        <v>#N/A</v>
      </c>
      <c r="M437" s="8" t="e">
        <f>IF(OR(ISNA(M$1),ISNA($A437)),NA(),'临-燃尽0'!AX438)</f>
        <v>#N/A</v>
      </c>
      <c r="N437" s="8" t="e">
        <f>IF(OR(ISNA(N$1),ISNA($A437)),NA(),'临-燃尽0'!AY438)</f>
        <v>#N/A</v>
      </c>
      <c r="O437" s="8" t="e">
        <f>IF(OR(ISNA(O$1),ISNA($A437)),NA(),'临-燃尽0'!AZ438)</f>
        <v>#N/A</v>
      </c>
      <c r="P437" s="8" t="e">
        <f>IF(OR(ISNA(P$1),ISNA($A437)),NA(),'临-燃尽0'!BA438)</f>
        <v>#N/A</v>
      </c>
      <c r="Q437" s="8" t="e">
        <f>IF(OR(ISNA(Q$1),ISNA($A437)),NA(),'临-燃尽0'!BB438)</f>
        <v>#N/A</v>
      </c>
      <c r="R437" s="8" t="e">
        <f>IF(OR(ISNA(R$1),ISNA($A437)),NA(),'临-燃尽0'!BC438)</f>
        <v>#N/A</v>
      </c>
      <c r="S437" s="8" t="e">
        <f>IF(OR(ISNA(S$1),ISNA($A437)),NA(),'临-燃尽0'!BD438)</f>
        <v>#N/A</v>
      </c>
      <c r="T437" s="8" t="e">
        <f>IF(OR(ISNA(T$1),ISNA($A437)),NA(),'临-燃尽0'!BE438)</f>
        <v>#N/A</v>
      </c>
      <c r="U437" s="8" t="e">
        <f>IF(OR(ISNA(U$1),ISNA($A437)),NA(),'临-燃尽0'!BF438)</f>
        <v>#N/A</v>
      </c>
      <c r="V437" s="8" t="e">
        <f>IF(OR(ISNA(V$1),ISNA($A437)),NA(),'临-燃尽0'!BG438)</f>
        <v>#N/A</v>
      </c>
      <c r="W437" s="8" t="e">
        <f>IF(OR(ISNA(W$1),ISNA($A437)),NA(),'临-燃尽0'!BH438)</f>
        <v>#N/A</v>
      </c>
      <c r="X437" s="8" t="e">
        <f>IF(OR(ISNA(X$1),ISNA($A437)),NA(),'临-燃尽0'!BI438)</f>
        <v>#N/A</v>
      </c>
      <c r="Y437" s="8" t="e">
        <f>IF(OR(ISNA(Y$1),ISNA($A437)),NA(),'临-燃尽0'!BJ438)</f>
        <v>#N/A</v>
      </c>
      <c r="Z437" s="8" t="e">
        <f>IF(OR(ISNA(Z$1),ISNA($A437)),NA(),'临-燃尽0'!BK438)</f>
        <v>#N/A</v>
      </c>
      <c r="AA437" s="8" t="e">
        <f>IF(OR(ISNA(AA$1),ISNA($A437)),NA(),'临-燃尽0'!BL438)</f>
        <v>#N/A</v>
      </c>
      <c r="AB437" s="8" t="e">
        <f>IF(OR(ISNA(AB$1),ISNA($A437)),NA(),'临-燃尽0'!BM438)</f>
        <v>#N/A</v>
      </c>
      <c r="AC437" s="8" t="e">
        <f>IF(OR(ISNA(AC$1),ISNA($A437)),NA(),'临-燃尽0'!BN438)</f>
        <v>#N/A</v>
      </c>
      <c r="AD437" s="8" t="e">
        <f>IF(OR(ISNA(AD$1),ISNA($A437)),NA(),'临-燃尽0'!BO438)</f>
        <v>#N/A</v>
      </c>
      <c r="AE437" s="8" t="e">
        <f>IF(OR(ISNA(AE$1),ISNA($A437)),NA(),'临-燃尽0'!BP438)</f>
        <v>#N/A</v>
      </c>
      <c r="AF437" s="8" t="e">
        <f>IF(OR(ISNA(AF$1),ISNA($A437)),NA(),'临-燃尽0'!BQ438)</f>
        <v>#N/A</v>
      </c>
      <c r="AG437" s="8" t="e">
        <f>IF(OR(ISNA(AG$1),ISNA($A437)),NA(),'临-燃尽0'!BR438)</f>
        <v>#N/A</v>
      </c>
      <c r="AH437" s="8" t="e">
        <f>IF(OR(ISNA(AH$1),ISNA($A437)),NA(),'临-燃尽0'!BS438)</f>
        <v>#N/A</v>
      </c>
      <c r="AI437" s="8" t="e">
        <f>IF(OR(ISNA(AI$1),ISNA($A437)),NA(),'临-燃尽0'!BT438)</f>
        <v>#N/A</v>
      </c>
      <c r="AJ437" s="8" t="e">
        <f>IF(OR(ISNA(AJ$1),ISNA($A437)),NA(),'临-燃尽0'!BU438)</f>
        <v>#N/A</v>
      </c>
      <c r="AK437" s="8" t="e">
        <f>IF(OR(ISNA(AK$1),ISNA($A437)),NA(),'临-燃尽0'!BV438)</f>
        <v>#N/A</v>
      </c>
      <c r="AL437" s="8" t="e">
        <f>IF(OR(ISNA(AL$1),ISNA($A437)),NA(),'临-燃尽0'!BW438)</f>
        <v>#N/A</v>
      </c>
      <c r="AM437" s="8" t="e">
        <f>IF(OR(ISNA(AM$1),ISNA($A437)),NA(),'临-燃尽0'!BX438)</f>
        <v>#N/A</v>
      </c>
      <c r="AN437" s="8" t="e">
        <f>IF(OR(ISNA(AN$1),ISNA($A437)),NA(),'临-燃尽0'!BY438)</f>
        <v>#N/A</v>
      </c>
      <c r="AO437" s="8" t="e">
        <f>IF(OR(ISNA(AO$1),ISNA($A437)),NA(),'临-燃尽0'!BZ438)</f>
        <v>#N/A</v>
      </c>
      <c r="AP437" s="8" t="e">
        <f>IF(OR(ISNA(AP$1),ISNA($A437)),NA(),'临-燃尽0'!CA438)</f>
        <v>#N/A</v>
      </c>
      <c r="AQ437" s="8" t="e">
        <f>IF(OR(ISNA(AQ$1),ISNA($A437)),NA(),'临-燃尽0'!CB438)</f>
        <v>#N/A</v>
      </c>
      <c r="AR437" s="8" t="e">
        <f>IF(OR(ISNA(AR$1),ISNA($A437)),NA(),'临-燃尽0'!CC438)</f>
        <v>#N/A</v>
      </c>
      <c r="AS437" s="8" t="e">
        <f>IF(OR(ISNA(AS$1),ISNA($A437)),NA(),'临-燃尽0'!CD438)</f>
        <v>#N/A</v>
      </c>
      <c r="AT437" s="8" t="e">
        <f>IF(OR(ISNA(AT$1),ISNA($A437)),NA(),'临-燃尽0'!CE438)</f>
        <v>#N/A</v>
      </c>
      <c r="AU437" s="8" t="e">
        <f>IF(OR(ISNA(AU$1),ISNA($A437)),NA(),'临-燃尽0'!CF438)</f>
        <v>#N/A</v>
      </c>
      <c r="AV437" s="8" t="e">
        <f>IF(OR(ISNA(AV$1),ISNA($A437)),NA(),'临-燃尽0'!CG438)</f>
        <v>#N/A</v>
      </c>
      <c r="AW437" s="8" t="e">
        <f>IF(OR(ISNA(AW$1),ISNA($A437)),NA(),'临-燃尽0'!CH438)</f>
        <v>#N/A</v>
      </c>
      <c r="AX437" s="8" t="e">
        <f>IF(OR(ISNA(AX$1),ISNA($A437)),NA(),'临-燃尽0'!CI438)</f>
        <v>#N/A</v>
      </c>
      <c r="AY437" s="8" t="e">
        <f>IF(OR(ISNA(AY$1),ISNA($A437)),NA(),'临-燃尽0'!CJ438)</f>
        <v>#N/A</v>
      </c>
      <c r="AZ437" s="8" t="e">
        <f>IF(OR(ISNA(AZ$1),ISNA($A437)),NA(),'临-燃尽0'!CK438)</f>
        <v>#N/A</v>
      </c>
    </row>
    <row r="438" spans="1:52">
      <c r="A438" s="8" t="e">
        <f>IF(OR('临-燃尽0'!AL439="",'临-燃尽0'!AL439="总计"),NA(),'临-燃尽0'!AL439)</f>
        <v>#N/A</v>
      </c>
      <c r="B438" s="8" t="e">
        <f>IF(ISNA($A438),NA(),'临-燃尽0'!AM439)</f>
        <v>#N/A</v>
      </c>
      <c r="C438" s="8" t="e">
        <f>IF(ISNA($A438),NA(),'临-燃尽0'!AN439)</f>
        <v>#N/A</v>
      </c>
      <c r="D438" s="8" t="e">
        <f>IF(ISNA($A438),NA(),'临-燃尽0'!AO439)</f>
        <v>#N/A</v>
      </c>
      <c r="E438" s="8" t="e">
        <f>IF(OR(ISNA(E$1),ISNA($A438)),NA(),'临-燃尽0'!AP439)</f>
        <v>#N/A</v>
      </c>
      <c r="F438" s="8" t="e">
        <f>IF(OR(ISNA(F$1),ISNA($A438)),NA(),'临-燃尽0'!AQ439)</f>
        <v>#N/A</v>
      </c>
      <c r="G438" s="8" t="e">
        <f>IF(OR(ISNA(G$1),ISNA($A438)),NA(),'临-燃尽0'!AR439)</f>
        <v>#N/A</v>
      </c>
      <c r="H438" s="8" t="e">
        <f>IF(OR(ISNA(H$1),ISNA($A438)),NA(),'临-燃尽0'!AS439)</f>
        <v>#N/A</v>
      </c>
      <c r="I438" s="8" t="e">
        <f>IF(OR(ISNA(I$1),ISNA($A438)),NA(),'临-燃尽0'!AT439)</f>
        <v>#N/A</v>
      </c>
      <c r="J438" s="8" t="e">
        <f>IF(OR(ISNA(J$1),ISNA($A438)),NA(),'临-燃尽0'!AU439)</f>
        <v>#N/A</v>
      </c>
      <c r="K438" s="8" t="e">
        <f>IF(OR(ISNA(K$1),ISNA($A438)),NA(),'临-燃尽0'!AV439)</f>
        <v>#N/A</v>
      </c>
      <c r="L438" s="8" t="e">
        <f>IF(OR(ISNA(L$1),ISNA($A438)),NA(),'临-燃尽0'!AW439)</f>
        <v>#N/A</v>
      </c>
      <c r="M438" s="8" t="e">
        <f>IF(OR(ISNA(M$1),ISNA($A438)),NA(),'临-燃尽0'!AX439)</f>
        <v>#N/A</v>
      </c>
      <c r="N438" s="8" t="e">
        <f>IF(OR(ISNA(N$1),ISNA($A438)),NA(),'临-燃尽0'!AY439)</f>
        <v>#N/A</v>
      </c>
      <c r="O438" s="8" t="e">
        <f>IF(OR(ISNA(O$1),ISNA($A438)),NA(),'临-燃尽0'!AZ439)</f>
        <v>#N/A</v>
      </c>
      <c r="P438" s="8" t="e">
        <f>IF(OR(ISNA(P$1),ISNA($A438)),NA(),'临-燃尽0'!BA439)</f>
        <v>#N/A</v>
      </c>
      <c r="Q438" s="8" t="e">
        <f>IF(OR(ISNA(Q$1),ISNA($A438)),NA(),'临-燃尽0'!BB439)</f>
        <v>#N/A</v>
      </c>
      <c r="R438" s="8" t="e">
        <f>IF(OR(ISNA(R$1),ISNA($A438)),NA(),'临-燃尽0'!BC439)</f>
        <v>#N/A</v>
      </c>
      <c r="S438" s="8" t="e">
        <f>IF(OR(ISNA(S$1),ISNA($A438)),NA(),'临-燃尽0'!BD439)</f>
        <v>#N/A</v>
      </c>
      <c r="T438" s="8" t="e">
        <f>IF(OR(ISNA(T$1),ISNA($A438)),NA(),'临-燃尽0'!BE439)</f>
        <v>#N/A</v>
      </c>
      <c r="U438" s="8" t="e">
        <f>IF(OR(ISNA(U$1),ISNA($A438)),NA(),'临-燃尽0'!BF439)</f>
        <v>#N/A</v>
      </c>
      <c r="V438" s="8" t="e">
        <f>IF(OR(ISNA(V$1),ISNA($A438)),NA(),'临-燃尽0'!BG439)</f>
        <v>#N/A</v>
      </c>
      <c r="W438" s="8" t="e">
        <f>IF(OR(ISNA(W$1),ISNA($A438)),NA(),'临-燃尽0'!BH439)</f>
        <v>#N/A</v>
      </c>
      <c r="X438" s="8" t="e">
        <f>IF(OR(ISNA(X$1),ISNA($A438)),NA(),'临-燃尽0'!BI439)</f>
        <v>#N/A</v>
      </c>
      <c r="Y438" s="8" t="e">
        <f>IF(OR(ISNA(Y$1),ISNA($A438)),NA(),'临-燃尽0'!BJ439)</f>
        <v>#N/A</v>
      </c>
      <c r="Z438" s="8" t="e">
        <f>IF(OR(ISNA(Z$1),ISNA($A438)),NA(),'临-燃尽0'!BK439)</f>
        <v>#N/A</v>
      </c>
      <c r="AA438" s="8" t="e">
        <f>IF(OR(ISNA(AA$1),ISNA($A438)),NA(),'临-燃尽0'!BL439)</f>
        <v>#N/A</v>
      </c>
      <c r="AB438" s="8" t="e">
        <f>IF(OR(ISNA(AB$1),ISNA($A438)),NA(),'临-燃尽0'!BM439)</f>
        <v>#N/A</v>
      </c>
      <c r="AC438" s="8" t="e">
        <f>IF(OR(ISNA(AC$1),ISNA($A438)),NA(),'临-燃尽0'!BN439)</f>
        <v>#N/A</v>
      </c>
      <c r="AD438" s="8" t="e">
        <f>IF(OR(ISNA(AD$1),ISNA($A438)),NA(),'临-燃尽0'!BO439)</f>
        <v>#N/A</v>
      </c>
      <c r="AE438" s="8" t="e">
        <f>IF(OR(ISNA(AE$1),ISNA($A438)),NA(),'临-燃尽0'!BP439)</f>
        <v>#N/A</v>
      </c>
      <c r="AF438" s="8" t="e">
        <f>IF(OR(ISNA(AF$1),ISNA($A438)),NA(),'临-燃尽0'!BQ439)</f>
        <v>#N/A</v>
      </c>
      <c r="AG438" s="8" t="e">
        <f>IF(OR(ISNA(AG$1),ISNA($A438)),NA(),'临-燃尽0'!BR439)</f>
        <v>#N/A</v>
      </c>
      <c r="AH438" s="8" t="e">
        <f>IF(OR(ISNA(AH$1),ISNA($A438)),NA(),'临-燃尽0'!BS439)</f>
        <v>#N/A</v>
      </c>
      <c r="AI438" s="8" t="e">
        <f>IF(OR(ISNA(AI$1),ISNA($A438)),NA(),'临-燃尽0'!BT439)</f>
        <v>#N/A</v>
      </c>
      <c r="AJ438" s="8" t="e">
        <f>IF(OR(ISNA(AJ$1),ISNA($A438)),NA(),'临-燃尽0'!BU439)</f>
        <v>#N/A</v>
      </c>
      <c r="AK438" s="8" t="e">
        <f>IF(OR(ISNA(AK$1),ISNA($A438)),NA(),'临-燃尽0'!BV439)</f>
        <v>#N/A</v>
      </c>
      <c r="AL438" s="8" t="e">
        <f>IF(OR(ISNA(AL$1),ISNA($A438)),NA(),'临-燃尽0'!BW439)</f>
        <v>#N/A</v>
      </c>
      <c r="AM438" s="8" t="e">
        <f>IF(OR(ISNA(AM$1),ISNA($A438)),NA(),'临-燃尽0'!BX439)</f>
        <v>#N/A</v>
      </c>
      <c r="AN438" s="8" t="e">
        <f>IF(OR(ISNA(AN$1),ISNA($A438)),NA(),'临-燃尽0'!BY439)</f>
        <v>#N/A</v>
      </c>
      <c r="AO438" s="8" t="e">
        <f>IF(OR(ISNA(AO$1),ISNA($A438)),NA(),'临-燃尽0'!BZ439)</f>
        <v>#N/A</v>
      </c>
      <c r="AP438" s="8" t="e">
        <f>IF(OR(ISNA(AP$1),ISNA($A438)),NA(),'临-燃尽0'!CA439)</f>
        <v>#N/A</v>
      </c>
      <c r="AQ438" s="8" t="e">
        <f>IF(OR(ISNA(AQ$1),ISNA($A438)),NA(),'临-燃尽0'!CB439)</f>
        <v>#N/A</v>
      </c>
      <c r="AR438" s="8" t="e">
        <f>IF(OR(ISNA(AR$1),ISNA($A438)),NA(),'临-燃尽0'!CC439)</f>
        <v>#N/A</v>
      </c>
      <c r="AS438" s="8" t="e">
        <f>IF(OR(ISNA(AS$1),ISNA($A438)),NA(),'临-燃尽0'!CD439)</f>
        <v>#N/A</v>
      </c>
      <c r="AT438" s="8" t="e">
        <f>IF(OR(ISNA(AT$1),ISNA($A438)),NA(),'临-燃尽0'!CE439)</f>
        <v>#N/A</v>
      </c>
      <c r="AU438" s="8" t="e">
        <f>IF(OR(ISNA(AU$1),ISNA($A438)),NA(),'临-燃尽0'!CF439)</f>
        <v>#N/A</v>
      </c>
      <c r="AV438" s="8" t="e">
        <f>IF(OR(ISNA(AV$1),ISNA($A438)),NA(),'临-燃尽0'!CG439)</f>
        <v>#N/A</v>
      </c>
      <c r="AW438" s="8" t="e">
        <f>IF(OR(ISNA(AW$1),ISNA($A438)),NA(),'临-燃尽0'!CH439)</f>
        <v>#N/A</v>
      </c>
      <c r="AX438" s="8" t="e">
        <f>IF(OR(ISNA(AX$1),ISNA($A438)),NA(),'临-燃尽0'!CI439)</f>
        <v>#N/A</v>
      </c>
      <c r="AY438" s="8" t="e">
        <f>IF(OR(ISNA(AY$1),ISNA($A438)),NA(),'临-燃尽0'!CJ439)</f>
        <v>#N/A</v>
      </c>
      <c r="AZ438" s="8" t="e">
        <f>IF(OR(ISNA(AZ$1),ISNA($A438)),NA(),'临-燃尽0'!CK439)</f>
        <v>#N/A</v>
      </c>
    </row>
    <row r="439" spans="1:52">
      <c r="A439" s="8" t="e">
        <f>IF(OR('临-燃尽0'!AL440="",'临-燃尽0'!AL440="总计"),NA(),'临-燃尽0'!AL440)</f>
        <v>#N/A</v>
      </c>
      <c r="B439" s="8" t="e">
        <f>IF(ISNA($A439),NA(),'临-燃尽0'!AM440)</f>
        <v>#N/A</v>
      </c>
      <c r="C439" s="8" t="e">
        <f>IF(ISNA($A439),NA(),'临-燃尽0'!AN440)</f>
        <v>#N/A</v>
      </c>
      <c r="D439" s="8" t="e">
        <f>IF(ISNA($A439),NA(),'临-燃尽0'!AO440)</f>
        <v>#N/A</v>
      </c>
      <c r="E439" s="8" t="e">
        <f>IF(OR(ISNA(E$1),ISNA($A439)),NA(),'临-燃尽0'!AP440)</f>
        <v>#N/A</v>
      </c>
      <c r="F439" s="8" t="e">
        <f>IF(OR(ISNA(F$1),ISNA($A439)),NA(),'临-燃尽0'!AQ440)</f>
        <v>#N/A</v>
      </c>
      <c r="G439" s="8" t="e">
        <f>IF(OR(ISNA(G$1),ISNA($A439)),NA(),'临-燃尽0'!AR440)</f>
        <v>#N/A</v>
      </c>
      <c r="H439" s="8" t="e">
        <f>IF(OR(ISNA(H$1),ISNA($A439)),NA(),'临-燃尽0'!AS440)</f>
        <v>#N/A</v>
      </c>
      <c r="I439" s="8" t="e">
        <f>IF(OR(ISNA(I$1),ISNA($A439)),NA(),'临-燃尽0'!AT440)</f>
        <v>#N/A</v>
      </c>
      <c r="J439" s="8" t="e">
        <f>IF(OR(ISNA(J$1),ISNA($A439)),NA(),'临-燃尽0'!AU440)</f>
        <v>#N/A</v>
      </c>
      <c r="K439" s="8" t="e">
        <f>IF(OR(ISNA(K$1),ISNA($A439)),NA(),'临-燃尽0'!AV440)</f>
        <v>#N/A</v>
      </c>
      <c r="L439" s="8" t="e">
        <f>IF(OR(ISNA(L$1),ISNA($A439)),NA(),'临-燃尽0'!AW440)</f>
        <v>#N/A</v>
      </c>
      <c r="M439" s="8" t="e">
        <f>IF(OR(ISNA(M$1),ISNA($A439)),NA(),'临-燃尽0'!AX440)</f>
        <v>#N/A</v>
      </c>
      <c r="N439" s="8" t="e">
        <f>IF(OR(ISNA(N$1),ISNA($A439)),NA(),'临-燃尽0'!AY440)</f>
        <v>#N/A</v>
      </c>
      <c r="O439" s="8" t="e">
        <f>IF(OR(ISNA(O$1),ISNA($A439)),NA(),'临-燃尽0'!AZ440)</f>
        <v>#N/A</v>
      </c>
      <c r="P439" s="8" t="e">
        <f>IF(OR(ISNA(P$1),ISNA($A439)),NA(),'临-燃尽0'!BA440)</f>
        <v>#N/A</v>
      </c>
      <c r="Q439" s="8" t="e">
        <f>IF(OR(ISNA(Q$1),ISNA($A439)),NA(),'临-燃尽0'!BB440)</f>
        <v>#N/A</v>
      </c>
      <c r="R439" s="8" t="e">
        <f>IF(OR(ISNA(R$1),ISNA($A439)),NA(),'临-燃尽0'!BC440)</f>
        <v>#N/A</v>
      </c>
      <c r="S439" s="8" t="e">
        <f>IF(OR(ISNA(S$1),ISNA($A439)),NA(),'临-燃尽0'!BD440)</f>
        <v>#N/A</v>
      </c>
      <c r="T439" s="8" t="e">
        <f>IF(OR(ISNA(T$1),ISNA($A439)),NA(),'临-燃尽0'!BE440)</f>
        <v>#N/A</v>
      </c>
      <c r="U439" s="8" t="e">
        <f>IF(OR(ISNA(U$1),ISNA($A439)),NA(),'临-燃尽0'!BF440)</f>
        <v>#N/A</v>
      </c>
      <c r="V439" s="8" t="e">
        <f>IF(OR(ISNA(V$1),ISNA($A439)),NA(),'临-燃尽0'!BG440)</f>
        <v>#N/A</v>
      </c>
      <c r="W439" s="8" t="e">
        <f>IF(OR(ISNA(W$1),ISNA($A439)),NA(),'临-燃尽0'!BH440)</f>
        <v>#N/A</v>
      </c>
      <c r="X439" s="8" t="e">
        <f>IF(OR(ISNA(X$1),ISNA($A439)),NA(),'临-燃尽0'!BI440)</f>
        <v>#N/A</v>
      </c>
      <c r="Y439" s="8" t="e">
        <f>IF(OR(ISNA(Y$1),ISNA($A439)),NA(),'临-燃尽0'!BJ440)</f>
        <v>#N/A</v>
      </c>
      <c r="Z439" s="8" t="e">
        <f>IF(OR(ISNA(Z$1),ISNA($A439)),NA(),'临-燃尽0'!BK440)</f>
        <v>#N/A</v>
      </c>
      <c r="AA439" s="8" t="e">
        <f>IF(OR(ISNA(AA$1),ISNA($A439)),NA(),'临-燃尽0'!BL440)</f>
        <v>#N/A</v>
      </c>
      <c r="AB439" s="8" t="e">
        <f>IF(OR(ISNA(AB$1),ISNA($A439)),NA(),'临-燃尽0'!BM440)</f>
        <v>#N/A</v>
      </c>
      <c r="AC439" s="8" t="e">
        <f>IF(OR(ISNA(AC$1),ISNA($A439)),NA(),'临-燃尽0'!BN440)</f>
        <v>#N/A</v>
      </c>
      <c r="AD439" s="8" t="e">
        <f>IF(OR(ISNA(AD$1),ISNA($A439)),NA(),'临-燃尽0'!BO440)</f>
        <v>#N/A</v>
      </c>
      <c r="AE439" s="8" t="e">
        <f>IF(OR(ISNA(AE$1),ISNA($A439)),NA(),'临-燃尽0'!BP440)</f>
        <v>#N/A</v>
      </c>
      <c r="AF439" s="8" t="e">
        <f>IF(OR(ISNA(AF$1),ISNA($A439)),NA(),'临-燃尽0'!BQ440)</f>
        <v>#N/A</v>
      </c>
      <c r="AG439" s="8" t="e">
        <f>IF(OR(ISNA(AG$1),ISNA($A439)),NA(),'临-燃尽0'!BR440)</f>
        <v>#N/A</v>
      </c>
      <c r="AH439" s="8" t="e">
        <f>IF(OR(ISNA(AH$1),ISNA($A439)),NA(),'临-燃尽0'!BS440)</f>
        <v>#N/A</v>
      </c>
      <c r="AI439" s="8" t="e">
        <f>IF(OR(ISNA(AI$1),ISNA($A439)),NA(),'临-燃尽0'!BT440)</f>
        <v>#N/A</v>
      </c>
      <c r="AJ439" s="8" t="e">
        <f>IF(OR(ISNA(AJ$1),ISNA($A439)),NA(),'临-燃尽0'!BU440)</f>
        <v>#N/A</v>
      </c>
      <c r="AK439" s="8" t="e">
        <f>IF(OR(ISNA(AK$1),ISNA($A439)),NA(),'临-燃尽0'!BV440)</f>
        <v>#N/A</v>
      </c>
      <c r="AL439" s="8" t="e">
        <f>IF(OR(ISNA(AL$1),ISNA($A439)),NA(),'临-燃尽0'!BW440)</f>
        <v>#N/A</v>
      </c>
      <c r="AM439" s="8" t="e">
        <f>IF(OR(ISNA(AM$1),ISNA($A439)),NA(),'临-燃尽0'!BX440)</f>
        <v>#N/A</v>
      </c>
      <c r="AN439" s="8" t="e">
        <f>IF(OR(ISNA(AN$1),ISNA($A439)),NA(),'临-燃尽0'!BY440)</f>
        <v>#N/A</v>
      </c>
      <c r="AO439" s="8" t="e">
        <f>IF(OR(ISNA(AO$1),ISNA($A439)),NA(),'临-燃尽0'!BZ440)</f>
        <v>#N/A</v>
      </c>
      <c r="AP439" s="8" t="e">
        <f>IF(OR(ISNA(AP$1),ISNA($A439)),NA(),'临-燃尽0'!CA440)</f>
        <v>#N/A</v>
      </c>
      <c r="AQ439" s="8" t="e">
        <f>IF(OR(ISNA(AQ$1),ISNA($A439)),NA(),'临-燃尽0'!CB440)</f>
        <v>#N/A</v>
      </c>
      <c r="AR439" s="8" t="e">
        <f>IF(OR(ISNA(AR$1),ISNA($A439)),NA(),'临-燃尽0'!CC440)</f>
        <v>#N/A</v>
      </c>
      <c r="AS439" s="8" t="e">
        <f>IF(OR(ISNA(AS$1),ISNA($A439)),NA(),'临-燃尽0'!CD440)</f>
        <v>#N/A</v>
      </c>
      <c r="AT439" s="8" t="e">
        <f>IF(OR(ISNA(AT$1),ISNA($A439)),NA(),'临-燃尽0'!CE440)</f>
        <v>#N/A</v>
      </c>
      <c r="AU439" s="8" t="e">
        <f>IF(OR(ISNA(AU$1),ISNA($A439)),NA(),'临-燃尽0'!CF440)</f>
        <v>#N/A</v>
      </c>
      <c r="AV439" s="8" t="e">
        <f>IF(OR(ISNA(AV$1),ISNA($A439)),NA(),'临-燃尽0'!CG440)</f>
        <v>#N/A</v>
      </c>
      <c r="AW439" s="8" t="e">
        <f>IF(OR(ISNA(AW$1),ISNA($A439)),NA(),'临-燃尽0'!CH440)</f>
        <v>#N/A</v>
      </c>
      <c r="AX439" s="8" t="e">
        <f>IF(OR(ISNA(AX$1),ISNA($A439)),NA(),'临-燃尽0'!CI440)</f>
        <v>#N/A</v>
      </c>
      <c r="AY439" s="8" t="e">
        <f>IF(OR(ISNA(AY$1),ISNA($A439)),NA(),'临-燃尽0'!CJ440)</f>
        <v>#N/A</v>
      </c>
      <c r="AZ439" s="8" t="e">
        <f>IF(OR(ISNA(AZ$1),ISNA($A439)),NA(),'临-燃尽0'!CK440)</f>
        <v>#N/A</v>
      </c>
    </row>
    <row r="440" spans="1:52">
      <c r="A440" s="8" t="e">
        <f>IF(OR('临-燃尽0'!AL441="",'临-燃尽0'!AL441="总计"),NA(),'临-燃尽0'!AL441)</f>
        <v>#N/A</v>
      </c>
      <c r="B440" s="8" t="e">
        <f>IF(ISNA($A440),NA(),'临-燃尽0'!AM441)</f>
        <v>#N/A</v>
      </c>
      <c r="C440" s="8" t="e">
        <f>IF(ISNA($A440),NA(),'临-燃尽0'!AN441)</f>
        <v>#N/A</v>
      </c>
      <c r="D440" s="8" t="e">
        <f>IF(ISNA($A440),NA(),'临-燃尽0'!AO441)</f>
        <v>#N/A</v>
      </c>
      <c r="E440" s="8" t="e">
        <f>IF(OR(ISNA(E$1),ISNA($A440)),NA(),'临-燃尽0'!AP441)</f>
        <v>#N/A</v>
      </c>
      <c r="F440" s="8" t="e">
        <f>IF(OR(ISNA(F$1),ISNA($A440)),NA(),'临-燃尽0'!AQ441)</f>
        <v>#N/A</v>
      </c>
      <c r="G440" s="8" t="e">
        <f>IF(OR(ISNA(G$1),ISNA($A440)),NA(),'临-燃尽0'!AR441)</f>
        <v>#N/A</v>
      </c>
      <c r="H440" s="8" t="e">
        <f>IF(OR(ISNA(H$1),ISNA($A440)),NA(),'临-燃尽0'!AS441)</f>
        <v>#N/A</v>
      </c>
      <c r="I440" s="8" t="e">
        <f>IF(OR(ISNA(I$1),ISNA($A440)),NA(),'临-燃尽0'!AT441)</f>
        <v>#N/A</v>
      </c>
      <c r="J440" s="8" t="e">
        <f>IF(OR(ISNA(J$1),ISNA($A440)),NA(),'临-燃尽0'!AU441)</f>
        <v>#N/A</v>
      </c>
      <c r="K440" s="8" t="e">
        <f>IF(OR(ISNA(K$1),ISNA($A440)),NA(),'临-燃尽0'!AV441)</f>
        <v>#N/A</v>
      </c>
      <c r="L440" s="8" t="e">
        <f>IF(OR(ISNA(L$1),ISNA($A440)),NA(),'临-燃尽0'!AW441)</f>
        <v>#N/A</v>
      </c>
      <c r="M440" s="8" t="e">
        <f>IF(OR(ISNA(M$1),ISNA($A440)),NA(),'临-燃尽0'!AX441)</f>
        <v>#N/A</v>
      </c>
      <c r="N440" s="8" t="e">
        <f>IF(OR(ISNA(N$1),ISNA($A440)),NA(),'临-燃尽0'!AY441)</f>
        <v>#N/A</v>
      </c>
      <c r="O440" s="8" t="e">
        <f>IF(OR(ISNA(O$1),ISNA($A440)),NA(),'临-燃尽0'!AZ441)</f>
        <v>#N/A</v>
      </c>
      <c r="P440" s="8" t="e">
        <f>IF(OR(ISNA(P$1),ISNA($A440)),NA(),'临-燃尽0'!BA441)</f>
        <v>#N/A</v>
      </c>
      <c r="Q440" s="8" t="e">
        <f>IF(OR(ISNA(Q$1),ISNA($A440)),NA(),'临-燃尽0'!BB441)</f>
        <v>#N/A</v>
      </c>
      <c r="R440" s="8" t="e">
        <f>IF(OR(ISNA(R$1),ISNA($A440)),NA(),'临-燃尽0'!BC441)</f>
        <v>#N/A</v>
      </c>
      <c r="S440" s="8" t="e">
        <f>IF(OR(ISNA(S$1),ISNA($A440)),NA(),'临-燃尽0'!BD441)</f>
        <v>#N/A</v>
      </c>
      <c r="T440" s="8" t="e">
        <f>IF(OR(ISNA(T$1),ISNA($A440)),NA(),'临-燃尽0'!BE441)</f>
        <v>#N/A</v>
      </c>
      <c r="U440" s="8" t="e">
        <f>IF(OR(ISNA(U$1),ISNA($A440)),NA(),'临-燃尽0'!BF441)</f>
        <v>#N/A</v>
      </c>
      <c r="V440" s="8" t="e">
        <f>IF(OR(ISNA(V$1),ISNA($A440)),NA(),'临-燃尽0'!BG441)</f>
        <v>#N/A</v>
      </c>
      <c r="W440" s="8" t="e">
        <f>IF(OR(ISNA(W$1),ISNA($A440)),NA(),'临-燃尽0'!BH441)</f>
        <v>#N/A</v>
      </c>
      <c r="X440" s="8" t="e">
        <f>IF(OR(ISNA(X$1),ISNA($A440)),NA(),'临-燃尽0'!BI441)</f>
        <v>#N/A</v>
      </c>
      <c r="Y440" s="8" t="e">
        <f>IF(OR(ISNA(Y$1),ISNA($A440)),NA(),'临-燃尽0'!BJ441)</f>
        <v>#N/A</v>
      </c>
      <c r="Z440" s="8" t="e">
        <f>IF(OR(ISNA(Z$1),ISNA($A440)),NA(),'临-燃尽0'!BK441)</f>
        <v>#N/A</v>
      </c>
      <c r="AA440" s="8" t="e">
        <f>IF(OR(ISNA(AA$1),ISNA($A440)),NA(),'临-燃尽0'!BL441)</f>
        <v>#N/A</v>
      </c>
      <c r="AB440" s="8" t="e">
        <f>IF(OR(ISNA(AB$1),ISNA($A440)),NA(),'临-燃尽0'!BM441)</f>
        <v>#N/A</v>
      </c>
      <c r="AC440" s="8" t="e">
        <f>IF(OR(ISNA(AC$1),ISNA($A440)),NA(),'临-燃尽0'!BN441)</f>
        <v>#N/A</v>
      </c>
      <c r="AD440" s="8" t="e">
        <f>IF(OR(ISNA(AD$1),ISNA($A440)),NA(),'临-燃尽0'!BO441)</f>
        <v>#N/A</v>
      </c>
      <c r="AE440" s="8" t="e">
        <f>IF(OR(ISNA(AE$1),ISNA($A440)),NA(),'临-燃尽0'!BP441)</f>
        <v>#N/A</v>
      </c>
      <c r="AF440" s="8" t="e">
        <f>IF(OR(ISNA(AF$1),ISNA($A440)),NA(),'临-燃尽0'!BQ441)</f>
        <v>#N/A</v>
      </c>
      <c r="AG440" s="8" t="e">
        <f>IF(OR(ISNA(AG$1),ISNA($A440)),NA(),'临-燃尽0'!BR441)</f>
        <v>#N/A</v>
      </c>
      <c r="AH440" s="8" t="e">
        <f>IF(OR(ISNA(AH$1),ISNA($A440)),NA(),'临-燃尽0'!BS441)</f>
        <v>#N/A</v>
      </c>
      <c r="AI440" s="8" t="e">
        <f>IF(OR(ISNA(AI$1),ISNA($A440)),NA(),'临-燃尽0'!BT441)</f>
        <v>#N/A</v>
      </c>
      <c r="AJ440" s="8" t="e">
        <f>IF(OR(ISNA(AJ$1),ISNA($A440)),NA(),'临-燃尽0'!BU441)</f>
        <v>#N/A</v>
      </c>
      <c r="AK440" s="8" t="e">
        <f>IF(OR(ISNA(AK$1),ISNA($A440)),NA(),'临-燃尽0'!BV441)</f>
        <v>#N/A</v>
      </c>
      <c r="AL440" s="8" t="e">
        <f>IF(OR(ISNA(AL$1),ISNA($A440)),NA(),'临-燃尽0'!BW441)</f>
        <v>#N/A</v>
      </c>
      <c r="AM440" s="8" t="e">
        <f>IF(OR(ISNA(AM$1),ISNA($A440)),NA(),'临-燃尽0'!BX441)</f>
        <v>#N/A</v>
      </c>
      <c r="AN440" s="8" t="e">
        <f>IF(OR(ISNA(AN$1),ISNA($A440)),NA(),'临-燃尽0'!BY441)</f>
        <v>#N/A</v>
      </c>
      <c r="AO440" s="8" t="e">
        <f>IF(OR(ISNA(AO$1),ISNA($A440)),NA(),'临-燃尽0'!BZ441)</f>
        <v>#N/A</v>
      </c>
      <c r="AP440" s="8" t="e">
        <f>IF(OR(ISNA(AP$1),ISNA($A440)),NA(),'临-燃尽0'!CA441)</f>
        <v>#N/A</v>
      </c>
      <c r="AQ440" s="8" t="e">
        <f>IF(OR(ISNA(AQ$1),ISNA($A440)),NA(),'临-燃尽0'!CB441)</f>
        <v>#N/A</v>
      </c>
      <c r="AR440" s="8" t="e">
        <f>IF(OR(ISNA(AR$1),ISNA($A440)),NA(),'临-燃尽0'!CC441)</f>
        <v>#N/A</v>
      </c>
      <c r="AS440" s="8" t="e">
        <f>IF(OR(ISNA(AS$1),ISNA($A440)),NA(),'临-燃尽0'!CD441)</f>
        <v>#N/A</v>
      </c>
      <c r="AT440" s="8" t="e">
        <f>IF(OR(ISNA(AT$1),ISNA($A440)),NA(),'临-燃尽0'!CE441)</f>
        <v>#N/A</v>
      </c>
      <c r="AU440" s="8" t="e">
        <f>IF(OR(ISNA(AU$1),ISNA($A440)),NA(),'临-燃尽0'!CF441)</f>
        <v>#N/A</v>
      </c>
      <c r="AV440" s="8" t="e">
        <f>IF(OR(ISNA(AV$1),ISNA($A440)),NA(),'临-燃尽0'!CG441)</f>
        <v>#N/A</v>
      </c>
      <c r="AW440" s="8" t="e">
        <f>IF(OR(ISNA(AW$1),ISNA($A440)),NA(),'临-燃尽0'!CH441)</f>
        <v>#N/A</v>
      </c>
      <c r="AX440" s="8" t="e">
        <f>IF(OR(ISNA(AX$1),ISNA($A440)),NA(),'临-燃尽0'!CI441)</f>
        <v>#N/A</v>
      </c>
      <c r="AY440" s="8" t="e">
        <f>IF(OR(ISNA(AY$1),ISNA($A440)),NA(),'临-燃尽0'!CJ441)</f>
        <v>#N/A</v>
      </c>
      <c r="AZ440" s="8" t="e">
        <f>IF(OR(ISNA(AZ$1),ISNA($A440)),NA(),'临-燃尽0'!CK441)</f>
        <v>#N/A</v>
      </c>
    </row>
    <row r="441" spans="1:52">
      <c r="A441" s="8" t="e">
        <f>IF(OR('临-燃尽0'!AL442="",'临-燃尽0'!AL442="总计"),NA(),'临-燃尽0'!AL442)</f>
        <v>#N/A</v>
      </c>
      <c r="B441" s="8" t="e">
        <f>IF(ISNA($A441),NA(),'临-燃尽0'!AM442)</f>
        <v>#N/A</v>
      </c>
      <c r="C441" s="8" t="e">
        <f>IF(ISNA($A441),NA(),'临-燃尽0'!AN442)</f>
        <v>#N/A</v>
      </c>
      <c r="D441" s="8" t="e">
        <f>IF(ISNA($A441),NA(),'临-燃尽0'!AO442)</f>
        <v>#N/A</v>
      </c>
      <c r="E441" s="8" t="e">
        <f>IF(OR(ISNA(E$1),ISNA($A441)),NA(),'临-燃尽0'!AP442)</f>
        <v>#N/A</v>
      </c>
      <c r="F441" s="8" t="e">
        <f>IF(OR(ISNA(F$1),ISNA($A441)),NA(),'临-燃尽0'!AQ442)</f>
        <v>#N/A</v>
      </c>
      <c r="G441" s="8" t="e">
        <f>IF(OR(ISNA(G$1),ISNA($A441)),NA(),'临-燃尽0'!AR442)</f>
        <v>#N/A</v>
      </c>
      <c r="H441" s="8" t="e">
        <f>IF(OR(ISNA(H$1),ISNA($A441)),NA(),'临-燃尽0'!AS442)</f>
        <v>#N/A</v>
      </c>
      <c r="I441" s="8" t="e">
        <f>IF(OR(ISNA(I$1),ISNA($A441)),NA(),'临-燃尽0'!AT442)</f>
        <v>#N/A</v>
      </c>
      <c r="J441" s="8" t="e">
        <f>IF(OR(ISNA(J$1),ISNA($A441)),NA(),'临-燃尽0'!AU442)</f>
        <v>#N/A</v>
      </c>
      <c r="K441" s="8" t="e">
        <f>IF(OR(ISNA(K$1),ISNA($A441)),NA(),'临-燃尽0'!AV442)</f>
        <v>#N/A</v>
      </c>
      <c r="L441" s="8" t="e">
        <f>IF(OR(ISNA(L$1),ISNA($A441)),NA(),'临-燃尽0'!AW442)</f>
        <v>#N/A</v>
      </c>
      <c r="M441" s="8" t="e">
        <f>IF(OR(ISNA(M$1),ISNA($A441)),NA(),'临-燃尽0'!AX442)</f>
        <v>#N/A</v>
      </c>
      <c r="N441" s="8" t="e">
        <f>IF(OR(ISNA(N$1),ISNA($A441)),NA(),'临-燃尽0'!AY442)</f>
        <v>#N/A</v>
      </c>
      <c r="O441" s="8" t="e">
        <f>IF(OR(ISNA(O$1),ISNA($A441)),NA(),'临-燃尽0'!AZ442)</f>
        <v>#N/A</v>
      </c>
      <c r="P441" s="8" t="e">
        <f>IF(OR(ISNA(P$1),ISNA($A441)),NA(),'临-燃尽0'!BA442)</f>
        <v>#N/A</v>
      </c>
      <c r="Q441" s="8" t="e">
        <f>IF(OR(ISNA(Q$1),ISNA($A441)),NA(),'临-燃尽0'!BB442)</f>
        <v>#N/A</v>
      </c>
      <c r="R441" s="8" t="e">
        <f>IF(OR(ISNA(R$1),ISNA($A441)),NA(),'临-燃尽0'!BC442)</f>
        <v>#N/A</v>
      </c>
      <c r="S441" s="8" t="e">
        <f>IF(OR(ISNA(S$1),ISNA($A441)),NA(),'临-燃尽0'!BD442)</f>
        <v>#N/A</v>
      </c>
      <c r="T441" s="8" t="e">
        <f>IF(OR(ISNA(T$1),ISNA($A441)),NA(),'临-燃尽0'!BE442)</f>
        <v>#N/A</v>
      </c>
      <c r="U441" s="8" t="e">
        <f>IF(OR(ISNA(U$1),ISNA($A441)),NA(),'临-燃尽0'!BF442)</f>
        <v>#N/A</v>
      </c>
      <c r="V441" s="8" t="e">
        <f>IF(OR(ISNA(V$1),ISNA($A441)),NA(),'临-燃尽0'!BG442)</f>
        <v>#N/A</v>
      </c>
      <c r="W441" s="8" t="e">
        <f>IF(OR(ISNA(W$1),ISNA($A441)),NA(),'临-燃尽0'!BH442)</f>
        <v>#N/A</v>
      </c>
      <c r="X441" s="8" t="e">
        <f>IF(OR(ISNA(X$1),ISNA($A441)),NA(),'临-燃尽0'!BI442)</f>
        <v>#N/A</v>
      </c>
      <c r="Y441" s="8" t="e">
        <f>IF(OR(ISNA(Y$1),ISNA($A441)),NA(),'临-燃尽0'!BJ442)</f>
        <v>#N/A</v>
      </c>
      <c r="Z441" s="8" t="e">
        <f>IF(OR(ISNA(Z$1),ISNA($A441)),NA(),'临-燃尽0'!BK442)</f>
        <v>#N/A</v>
      </c>
      <c r="AA441" s="8" t="e">
        <f>IF(OR(ISNA(AA$1),ISNA($A441)),NA(),'临-燃尽0'!BL442)</f>
        <v>#N/A</v>
      </c>
      <c r="AB441" s="8" t="e">
        <f>IF(OR(ISNA(AB$1),ISNA($A441)),NA(),'临-燃尽0'!BM442)</f>
        <v>#N/A</v>
      </c>
      <c r="AC441" s="8" t="e">
        <f>IF(OR(ISNA(AC$1),ISNA($A441)),NA(),'临-燃尽0'!BN442)</f>
        <v>#N/A</v>
      </c>
      <c r="AD441" s="8" t="e">
        <f>IF(OR(ISNA(AD$1),ISNA($A441)),NA(),'临-燃尽0'!BO442)</f>
        <v>#N/A</v>
      </c>
      <c r="AE441" s="8" t="e">
        <f>IF(OR(ISNA(AE$1),ISNA($A441)),NA(),'临-燃尽0'!BP442)</f>
        <v>#N/A</v>
      </c>
      <c r="AF441" s="8" t="e">
        <f>IF(OR(ISNA(AF$1),ISNA($A441)),NA(),'临-燃尽0'!BQ442)</f>
        <v>#N/A</v>
      </c>
      <c r="AG441" s="8" t="e">
        <f>IF(OR(ISNA(AG$1),ISNA($A441)),NA(),'临-燃尽0'!BR442)</f>
        <v>#N/A</v>
      </c>
      <c r="AH441" s="8" t="e">
        <f>IF(OR(ISNA(AH$1),ISNA($A441)),NA(),'临-燃尽0'!BS442)</f>
        <v>#N/A</v>
      </c>
      <c r="AI441" s="8" t="e">
        <f>IF(OR(ISNA(AI$1),ISNA($A441)),NA(),'临-燃尽0'!BT442)</f>
        <v>#N/A</v>
      </c>
      <c r="AJ441" s="8" t="e">
        <f>IF(OR(ISNA(AJ$1),ISNA($A441)),NA(),'临-燃尽0'!BU442)</f>
        <v>#N/A</v>
      </c>
      <c r="AK441" s="8" t="e">
        <f>IF(OR(ISNA(AK$1),ISNA($A441)),NA(),'临-燃尽0'!BV442)</f>
        <v>#N/A</v>
      </c>
      <c r="AL441" s="8" t="e">
        <f>IF(OR(ISNA(AL$1),ISNA($A441)),NA(),'临-燃尽0'!BW442)</f>
        <v>#N/A</v>
      </c>
      <c r="AM441" s="8" t="e">
        <f>IF(OR(ISNA(AM$1),ISNA($A441)),NA(),'临-燃尽0'!BX442)</f>
        <v>#N/A</v>
      </c>
      <c r="AN441" s="8" t="e">
        <f>IF(OR(ISNA(AN$1),ISNA($A441)),NA(),'临-燃尽0'!BY442)</f>
        <v>#N/A</v>
      </c>
      <c r="AO441" s="8" t="e">
        <f>IF(OR(ISNA(AO$1),ISNA($A441)),NA(),'临-燃尽0'!BZ442)</f>
        <v>#N/A</v>
      </c>
      <c r="AP441" s="8" t="e">
        <f>IF(OR(ISNA(AP$1),ISNA($A441)),NA(),'临-燃尽0'!CA442)</f>
        <v>#N/A</v>
      </c>
      <c r="AQ441" s="8" t="e">
        <f>IF(OR(ISNA(AQ$1),ISNA($A441)),NA(),'临-燃尽0'!CB442)</f>
        <v>#N/A</v>
      </c>
      <c r="AR441" s="8" t="e">
        <f>IF(OR(ISNA(AR$1),ISNA($A441)),NA(),'临-燃尽0'!CC442)</f>
        <v>#N/A</v>
      </c>
      <c r="AS441" s="8" t="e">
        <f>IF(OR(ISNA(AS$1),ISNA($A441)),NA(),'临-燃尽0'!CD442)</f>
        <v>#N/A</v>
      </c>
      <c r="AT441" s="8" t="e">
        <f>IF(OR(ISNA(AT$1),ISNA($A441)),NA(),'临-燃尽0'!CE442)</f>
        <v>#N/A</v>
      </c>
      <c r="AU441" s="8" t="e">
        <f>IF(OR(ISNA(AU$1),ISNA($A441)),NA(),'临-燃尽0'!CF442)</f>
        <v>#N/A</v>
      </c>
      <c r="AV441" s="8" t="e">
        <f>IF(OR(ISNA(AV$1),ISNA($A441)),NA(),'临-燃尽0'!CG442)</f>
        <v>#N/A</v>
      </c>
      <c r="AW441" s="8" t="e">
        <f>IF(OR(ISNA(AW$1),ISNA($A441)),NA(),'临-燃尽0'!CH442)</f>
        <v>#N/A</v>
      </c>
      <c r="AX441" s="8" t="e">
        <f>IF(OR(ISNA(AX$1),ISNA($A441)),NA(),'临-燃尽0'!CI442)</f>
        <v>#N/A</v>
      </c>
      <c r="AY441" s="8" t="e">
        <f>IF(OR(ISNA(AY$1),ISNA($A441)),NA(),'临-燃尽0'!CJ442)</f>
        <v>#N/A</v>
      </c>
      <c r="AZ441" s="8" t="e">
        <f>IF(OR(ISNA(AZ$1),ISNA($A441)),NA(),'临-燃尽0'!CK442)</f>
        <v>#N/A</v>
      </c>
    </row>
    <row r="442" spans="1:52">
      <c r="A442" s="8" t="e">
        <f>IF(OR('临-燃尽0'!AL443="",'临-燃尽0'!AL443="总计"),NA(),'临-燃尽0'!AL443)</f>
        <v>#N/A</v>
      </c>
      <c r="B442" s="8" t="e">
        <f>IF(ISNA($A442),NA(),'临-燃尽0'!AM443)</f>
        <v>#N/A</v>
      </c>
      <c r="C442" s="8" t="e">
        <f>IF(ISNA($A442),NA(),'临-燃尽0'!AN443)</f>
        <v>#N/A</v>
      </c>
      <c r="D442" s="8" t="e">
        <f>IF(ISNA($A442),NA(),'临-燃尽0'!AO443)</f>
        <v>#N/A</v>
      </c>
      <c r="E442" s="8" t="e">
        <f>IF(OR(ISNA(E$1),ISNA($A442)),NA(),'临-燃尽0'!AP443)</f>
        <v>#N/A</v>
      </c>
      <c r="F442" s="8" t="e">
        <f>IF(OR(ISNA(F$1),ISNA($A442)),NA(),'临-燃尽0'!AQ443)</f>
        <v>#N/A</v>
      </c>
      <c r="G442" s="8" t="e">
        <f>IF(OR(ISNA(G$1),ISNA($A442)),NA(),'临-燃尽0'!AR443)</f>
        <v>#N/A</v>
      </c>
      <c r="H442" s="8" t="e">
        <f>IF(OR(ISNA(H$1),ISNA($A442)),NA(),'临-燃尽0'!AS443)</f>
        <v>#N/A</v>
      </c>
      <c r="I442" s="8" t="e">
        <f>IF(OR(ISNA(I$1),ISNA($A442)),NA(),'临-燃尽0'!AT443)</f>
        <v>#N/A</v>
      </c>
      <c r="J442" s="8" t="e">
        <f>IF(OR(ISNA(J$1),ISNA($A442)),NA(),'临-燃尽0'!AU443)</f>
        <v>#N/A</v>
      </c>
      <c r="K442" s="8" t="e">
        <f>IF(OR(ISNA(K$1),ISNA($A442)),NA(),'临-燃尽0'!AV443)</f>
        <v>#N/A</v>
      </c>
      <c r="L442" s="8" t="e">
        <f>IF(OR(ISNA(L$1),ISNA($A442)),NA(),'临-燃尽0'!AW443)</f>
        <v>#N/A</v>
      </c>
      <c r="M442" s="8" t="e">
        <f>IF(OR(ISNA(M$1),ISNA($A442)),NA(),'临-燃尽0'!AX443)</f>
        <v>#N/A</v>
      </c>
      <c r="N442" s="8" t="e">
        <f>IF(OR(ISNA(N$1),ISNA($A442)),NA(),'临-燃尽0'!AY443)</f>
        <v>#N/A</v>
      </c>
      <c r="O442" s="8" t="e">
        <f>IF(OR(ISNA(O$1),ISNA($A442)),NA(),'临-燃尽0'!AZ443)</f>
        <v>#N/A</v>
      </c>
      <c r="P442" s="8" t="e">
        <f>IF(OR(ISNA(P$1),ISNA($A442)),NA(),'临-燃尽0'!BA443)</f>
        <v>#N/A</v>
      </c>
      <c r="Q442" s="8" t="e">
        <f>IF(OR(ISNA(Q$1),ISNA($A442)),NA(),'临-燃尽0'!BB443)</f>
        <v>#N/A</v>
      </c>
      <c r="R442" s="8" t="e">
        <f>IF(OR(ISNA(R$1),ISNA($A442)),NA(),'临-燃尽0'!BC443)</f>
        <v>#N/A</v>
      </c>
      <c r="S442" s="8" t="e">
        <f>IF(OR(ISNA(S$1),ISNA($A442)),NA(),'临-燃尽0'!BD443)</f>
        <v>#N/A</v>
      </c>
      <c r="T442" s="8" t="e">
        <f>IF(OR(ISNA(T$1),ISNA($A442)),NA(),'临-燃尽0'!BE443)</f>
        <v>#N/A</v>
      </c>
      <c r="U442" s="8" t="e">
        <f>IF(OR(ISNA(U$1),ISNA($A442)),NA(),'临-燃尽0'!BF443)</f>
        <v>#N/A</v>
      </c>
      <c r="V442" s="8" t="e">
        <f>IF(OR(ISNA(V$1),ISNA($A442)),NA(),'临-燃尽0'!BG443)</f>
        <v>#N/A</v>
      </c>
      <c r="W442" s="8" t="e">
        <f>IF(OR(ISNA(W$1),ISNA($A442)),NA(),'临-燃尽0'!BH443)</f>
        <v>#N/A</v>
      </c>
      <c r="X442" s="8" t="e">
        <f>IF(OR(ISNA(X$1),ISNA($A442)),NA(),'临-燃尽0'!BI443)</f>
        <v>#N/A</v>
      </c>
      <c r="Y442" s="8" t="e">
        <f>IF(OR(ISNA(Y$1),ISNA($A442)),NA(),'临-燃尽0'!BJ443)</f>
        <v>#N/A</v>
      </c>
      <c r="Z442" s="8" t="e">
        <f>IF(OR(ISNA(Z$1),ISNA($A442)),NA(),'临-燃尽0'!BK443)</f>
        <v>#N/A</v>
      </c>
      <c r="AA442" s="8" t="e">
        <f>IF(OR(ISNA(AA$1),ISNA($A442)),NA(),'临-燃尽0'!BL443)</f>
        <v>#N/A</v>
      </c>
      <c r="AB442" s="8" t="e">
        <f>IF(OR(ISNA(AB$1),ISNA($A442)),NA(),'临-燃尽0'!BM443)</f>
        <v>#N/A</v>
      </c>
      <c r="AC442" s="8" t="e">
        <f>IF(OR(ISNA(AC$1),ISNA($A442)),NA(),'临-燃尽0'!BN443)</f>
        <v>#N/A</v>
      </c>
      <c r="AD442" s="8" t="e">
        <f>IF(OR(ISNA(AD$1),ISNA($A442)),NA(),'临-燃尽0'!BO443)</f>
        <v>#N/A</v>
      </c>
      <c r="AE442" s="8" t="e">
        <f>IF(OR(ISNA(AE$1),ISNA($A442)),NA(),'临-燃尽0'!BP443)</f>
        <v>#N/A</v>
      </c>
      <c r="AF442" s="8" t="e">
        <f>IF(OR(ISNA(AF$1),ISNA($A442)),NA(),'临-燃尽0'!BQ443)</f>
        <v>#N/A</v>
      </c>
      <c r="AG442" s="8" t="e">
        <f>IF(OR(ISNA(AG$1),ISNA($A442)),NA(),'临-燃尽0'!BR443)</f>
        <v>#N/A</v>
      </c>
      <c r="AH442" s="8" t="e">
        <f>IF(OR(ISNA(AH$1),ISNA($A442)),NA(),'临-燃尽0'!BS443)</f>
        <v>#N/A</v>
      </c>
      <c r="AI442" s="8" t="e">
        <f>IF(OR(ISNA(AI$1),ISNA($A442)),NA(),'临-燃尽0'!BT443)</f>
        <v>#N/A</v>
      </c>
      <c r="AJ442" s="8" t="e">
        <f>IF(OR(ISNA(AJ$1),ISNA($A442)),NA(),'临-燃尽0'!BU443)</f>
        <v>#N/A</v>
      </c>
      <c r="AK442" s="8" t="e">
        <f>IF(OR(ISNA(AK$1),ISNA($A442)),NA(),'临-燃尽0'!BV443)</f>
        <v>#N/A</v>
      </c>
      <c r="AL442" s="8" t="e">
        <f>IF(OR(ISNA(AL$1),ISNA($A442)),NA(),'临-燃尽0'!BW443)</f>
        <v>#N/A</v>
      </c>
      <c r="AM442" s="8" t="e">
        <f>IF(OR(ISNA(AM$1),ISNA($A442)),NA(),'临-燃尽0'!BX443)</f>
        <v>#N/A</v>
      </c>
      <c r="AN442" s="8" t="e">
        <f>IF(OR(ISNA(AN$1),ISNA($A442)),NA(),'临-燃尽0'!BY443)</f>
        <v>#N/A</v>
      </c>
      <c r="AO442" s="8" t="e">
        <f>IF(OR(ISNA(AO$1),ISNA($A442)),NA(),'临-燃尽0'!BZ443)</f>
        <v>#N/A</v>
      </c>
      <c r="AP442" s="8" t="e">
        <f>IF(OR(ISNA(AP$1),ISNA($A442)),NA(),'临-燃尽0'!CA443)</f>
        <v>#N/A</v>
      </c>
      <c r="AQ442" s="8" t="e">
        <f>IF(OR(ISNA(AQ$1),ISNA($A442)),NA(),'临-燃尽0'!CB443)</f>
        <v>#N/A</v>
      </c>
      <c r="AR442" s="8" t="e">
        <f>IF(OR(ISNA(AR$1),ISNA($A442)),NA(),'临-燃尽0'!CC443)</f>
        <v>#N/A</v>
      </c>
      <c r="AS442" s="8" t="e">
        <f>IF(OR(ISNA(AS$1),ISNA($A442)),NA(),'临-燃尽0'!CD443)</f>
        <v>#N/A</v>
      </c>
      <c r="AT442" s="8" t="e">
        <f>IF(OR(ISNA(AT$1),ISNA($A442)),NA(),'临-燃尽0'!CE443)</f>
        <v>#N/A</v>
      </c>
      <c r="AU442" s="8" t="e">
        <f>IF(OR(ISNA(AU$1),ISNA($A442)),NA(),'临-燃尽0'!CF443)</f>
        <v>#N/A</v>
      </c>
      <c r="AV442" s="8" t="e">
        <f>IF(OR(ISNA(AV$1),ISNA($A442)),NA(),'临-燃尽0'!CG443)</f>
        <v>#N/A</v>
      </c>
      <c r="AW442" s="8" t="e">
        <f>IF(OR(ISNA(AW$1),ISNA($A442)),NA(),'临-燃尽0'!CH443)</f>
        <v>#N/A</v>
      </c>
      <c r="AX442" s="8" t="e">
        <f>IF(OR(ISNA(AX$1),ISNA($A442)),NA(),'临-燃尽0'!CI443)</f>
        <v>#N/A</v>
      </c>
      <c r="AY442" s="8" t="e">
        <f>IF(OR(ISNA(AY$1),ISNA($A442)),NA(),'临-燃尽0'!CJ443)</f>
        <v>#N/A</v>
      </c>
      <c r="AZ442" s="8" t="e">
        <f>IF(OR(ISNA(AZ$1),ISNA($A442)),NA(),'临-燃尽0'!CK443)</f>
        <v>#N/A</v>
      </c>
    </row>
    <row r="443" spans="1:52">
      <c r="A443" s="8" t="e">
        <f>IF(OR('临-燃尽0'!AL444="",'临-燃尽0'!AL444="总计"),NA(),'临-燃尽0'!AL444)</f>
        <v>#N/A</v>
      </c>
      <c r="B443" s="8" t="e">
        <f>IF(ISNA($A443),NA(),'临-燃尽0'!AM444)</f>
        <v>#N/A</v>
      </c>
      <c r="C443" s="8" t="e">
        <f>IF(ISNA($A443),NA(),'临-燃尽0'!AN444)</f>
        <v>#N/A</v>
      </c>
      <c r="D443" s="8" t="e">
        <f>IF(ISNA($A443),NA(),'临-燃尽0'!AO444)</f>
        <v>#N/A</v>
      </c>
      <c r="E443" s="8" t="e">
        <f>IF(OR(ISNA(E$1),ISNA($A443)),NA(),'临-燃尽0'!AP444)</f>
        <v>#N/A</v>
      </c>
      <c r="F443" s="8" t="e">
        <f>IF(OR(ISNA(F$1),ISNA($A443)),NA(),'临-燃尽0'!AQ444)</f>
        <v>#N/A</v>
      </c>
      <c r="G443" s="8" t="e">
        <f>IF(OR(ISNA(G$1),ISNA($A443)),NA(),'临-燃尽0'!AR444)</f>
        <v>#N/A</v>
      </c>
      <c r="H443" s="8" t="e">
        <f>IF(OR(ISNA(H$1),ISNA($A443)),NA(),'临-燃尽0'!AS444)</f>
        <v>#N/A</v>
      </c>
      <c r="I443" s="8" t="e">
        <f>IF(OR(ISNA(I$1),ISNA($A443)),NA(),'临-燃尽0'!AT444)</f>
        <v>#N/A</v>
      </c>
      <c r="J443" s="8" t="e">
        <f>IF(OR(ISNA(J$1),ISNA($A443)),NA(),'临-燃尽0'!AU444)</f>
        <v>#N/A</v>
      </c>
      <c r="K443" s="8" t="e">
        <f>IF(OR(ISNA(K$1),ISNA($A443)),NA(),'临-燃尽0'!AV444)</f>
        <v>#N/A</v>
      </c>
      <c r="L443" s="8" t="e">
        <f>IF(OR(ISNA(L$1),ISNA($A443)),NA(),'临-燃尽0'!AW444)</f>
        <v>#N/A</v>
      </c>
      <c r="M443" s="8" t="e">
        <f>IF(OR(ISNA(M$1),ISNA($A443)),NA(),'临-燃尽0'!AX444)</f>
        <v>#N/A</v>
      </c>
      <c r="N443" s="8" t="e">
        <f>IF(OR(ISNA(N$1),ISNA($A443)),NA(),'临-燃尽0'!AY444)</f>
        <v>#N/A</v>
      </c>
      <c r="O443" s="8" t="e">
        <f>IF(OR(ISNA(O$1),ISNA($A443)),NA(),'临-燃尽0'!AZ444)</f>
        <v>#N/A</v>
      </c>
      <c r="P443" s="8" t="e">
        <f>IF(OR(ISNA(P$1),ISNA($A443)),NA(),'临-燃尽0'!BA444)</f>
        <v>#N/A</v>
      </c>
      <c r="Q443" s="8" t="e">
        <f>IF(OR(ISNA(Q$1),ISNA($A443)),NA(),'临-燃尽0'!BB444)</f>
        <v>#N/A</v>
      </c>
      <c r="R443" s="8" t="e">
        <f>IF(OR(ISNA(R$1),ISNA($A443)),NA(),'临-燃尽0'!BC444)</f>
        <v>#N/A</v>
      </c>
      <c r="S443" s="8" t="e">
        <f>IF(OR(ISNA(S$1),ISNA($A443)),NA(),'临-燃尽0'!BD444)</f>
        <v>#N/A</v>
      </c>
      <c r="T443" s="8" t="e">
        <f>IF(OR(ISNA(T$1),ISNA($A443)),NA(),'临-燃尽0'!BE444)</f>
        <v>#N/A</v>
      </c>
      <c r="U443" s="8" t="e">
        <f>IF(OR(ISNA(U$1),ISNA($A443)),NA(),'临-燃尽0'!BF444)</f>
        <v>#N/A</v>
      </c>
      <c r="V443" s="8" t="e">
        <f>IF(OR(ISNA(V$1),ISNA($A443)),NA(),'临-燃尽0'!BG444)</f>
        <v>#N/A</v>
      </c>
      <c r="W443" s="8" t="e">
        <f>IF(OR(ISNA(W$1),ISNA($A443)),NA(),'临-燃尽0'!BH444)</f>
        <v>#N/A</v>
      </c>
      <c r="X443" s="8" t="e">
        <f>IF(OR(ISNA(X$1),ISNA($A443)),NA(),'临-燃尽0'!BI444)</f>
        <v>#N/A</v>
      </c>
      <c r="Y443" s="8" t="e">
        <f>IF(OR(ISNA(Y$1),ISNA($A443)),NA(),'临-燃尽0'!BJ444)</f>
        <v>#N/A</v>
      </c>
      <c r="Z443" s="8" t="e">
        <f>IF(OR(ISNA(Z$1),ISNA($A443)),NA(),'临-燃尽0'!BK444)</f>
        <v>#N/A</v>
      </c>
      <c r="AA443" s="8" t="e">
        <f>IF(OR(ISNA(AA$1),ISNA($A443)),NA(),'临-燃尽0'!BL444)</f>
        <v>#N/A</v>
      </c>
      <c r="AB443" s="8" t="e">
        <f>IF(OR(ISNA(AB$1),ISNA($A443)),NA(),'临-燃尽0'!BM444)</f>
        <v>#N/A</v>
      </c>
      <c r="AC443" s="8" t="e">
        <f>IF(OR(ISNA(AC$1),ISNA($A443)),NA(),'临-燃尽0'!BN444)</f>
        <v>#N/A</v>
      </c>
      <c r="AD443" s="8" t="e">
        <f>IF(OR(ISNA(AD$1),ISNA($A443)),NA(),'临-燃尽0'!BO444)</f>
        <v>#N/A</v>
      </c>
      <c r="AE443" s="8" t="e">
        <f>IF(OR(ISNA(AE$1),ISNA($A443)),NA(),'临-燃尽0'!BP444)</f>
        <v>#N/A</v>
      </c>
      <c r="AF443" s="8" t="e">
        <f>IF(OR(ISNA(AF$1),ISNA($A443)),NA(),'临-燃尽0'!BQ444)</f>
        <v>#N/A</v>
      </c>
      <c r="AG443" s="8" t="e">
        <f>IF(OR(ISNA(AG$1),ISNA($A443)),NA(),'临-燃尽0'!BR444)</f>
        <v>#N/A</v>
      </c>
      <c r="AH443" s="8" t="e">
        <f>IF(OR(ISNA(AH$1),ISNA($A443)),NA(),'临-燃尽0'!BS444)</f>
        <v>#N/A</v>
      </c>
      <c r="AI443" s="8" t="e">
        <f>IF(OR(ISNA(AI$1),ISNA($A443)),NA(),'临-燃尽0'!BT444)</f>
        <v>#N/A</v>
      </c>
      <c r="AJ443" s="8" t="e">
        <f>IF(OR(ISNA(AJ$1),ISNA($A443)),NA(),'临-燃尽0'!BU444)</f>
        <v>#N/A</v>
      </c>
      <c r="AK443" s="8" t="e">
        <f>IF(OR(ISNA(AK$1),ISNA($A443)),NA(),'临-燃尽0'!BV444)</f>
        <v>#N/A</v>
      </c>
      <c r="AL443" s="8" t="e">
        <f>IF(OR(ISNA(AL$1),ISNA($A443)),NA(),'临-燃尽0'!BW444)</f>
        <v>#N/A</v>
      </c>
      <c r="AM443" s="8" t="e">
        <f>IF(OR(ISNA(AM$1),ISNA($A443)),NA(),'临-燃尽0'!BX444)</f>
        <v>#N/A</v>
      </c>
      <c r="AN443" s="8" t="e">
        <f>IF(OR(ISNA(AN$1),ISNA($A443)),NA(),'临-燃尽0'!BY444)</f>
        <v>#N/A</v>
      </c>
      <c r="AO443" s="8" t="e">
        <f>IF(OR(ISNA(AO$1),ISNA($A443)),NA(),'临-燃尽0'!BZ444)</f>
        <v>#N/A</v>
      </c>
      <c r="AP443" s="8" t="e">
        <f>IF(OR(ISNA(AP$1),ISNA($A443)),NA(),'临-燃尽0'!CA444)</f>
        <v>#N/A</v>
      </c>
      <c r="AQ443" s="8" t="e">
        <f>IF(OR(ISNA(AQ$1),ISNA($A443)),NA(),'临-燃尽0'!CB444)</f>
        <v>#N/A</v>
      </c>
      <c r="AR443" s="8" t="e">
        <f>IF(OR(ISNA(AR$1),ISNA($A443)),NA(),'临-燃尽0'!CC444)</f>
        <v>#N/A</v>
      </c>
      <c r="AS443" s="8" t="e">
        <f>IF(OR(ISNA(AS$1),ISNA($A443)),NA(),'临-燃尽0'!CD444)</f>
        <v>#N/A</v>
      </c>
      <c r="AT443" s="8" t="e">
        <f>IF(OR(ISNA(AT$1),ISNA($A443)),NA(),'临-燃尽0'!CE444)</f>
        <v>#N/A</v>
      </c>
      <c r="AU443" s="8" t="e">
        <f>IF(OR(ISNA(AU$1),ISNA($A443)),NA(),'临-燃尽0'!CF444)</f>
        <v>#N/A</v>
      </c>
      <c r="AV443" s="8" t="e">
        <f>IF(OR(ISNA(AV$1),ISNA($A443)),NA(),'临-燃尽0'!CG444)</f>
        <v>#N/A</v>
      </c>
      <c r="AW443" s="8" t="e">
        <f>IF(OR(ISNA(AW$1),ISNA($A443)),NA(),'临-燃尽0'!CH444)</f>
        <v>#N/A</v>
      </c>
      <c r="AX443" s="8" t="e">
        <f>IF(OR(ISNA(AX$1),ISNA($A443)),NA(),'临-燃尽0'!CI444)</f>
        <v>#N/A</v>
      </c>
      <c r="AY443" s="8" t="e">
        <f>IF(OR(ISNA(AY$1),ISNA($A443)),NA(),'临-燃尽0'!CJ444)</f>
        <v>#N/A</v>
      </c>
      <c r="AZ443" s="8" t="e">
        <f>IF(OR(ISNA(AZ$1),ISNA($A443)),NA(),'临-燃尽0'!CK444)</f>
        <v>#N/A</v>
      </c>
    </row>
    <row r="444" spans="1:52">
      <c r="A444" s="8" t="e">
        <f>IF(OR('临-燃尽0'!AL445="",'临-燃尽0'!AL445="总计"),NA(),'临-燃尽0'!AL445)</f>
        <v>#N/A</v>
      </c>
      <c r="B444" s="8" t="e">
        <f>IF(ISNA($A444),NA(),'临-燃尽0'!AM445)</f>
        <v>#N/A</v>
      </c>
      <c r="C444" s="8" t="e">
        <f>IF(ISNA($A444),NA(),'临-燃尽0'!AN445)</f>
        <v>#N/A</v>
      </c>
      <c r="D444" s="8" t="e">
        <f>IF(ISNA($A444),NA(),'临-燃尽0'!AO445)</f>
        <v>#N/A</v>
      </c>
      <c r="E444" s="8" t="e">
        <f>IF(OR(ISNA(E$1),ISNA($A444)),NA(),'临-燃尽0'!AP445)</f>
        <v>#N/A</v>
      </c>
      <c r="F444" s="8" t="e">
        <f>IF(OR(ISNA(F$1),ISNA($A444)),NA(),'临-燃尽0'!AQ445)</f>
        <v>#N/A</v>
      </c>
      <c r="G444" s="8" t="e">
        <f>IF(OR(ISNA(G$1),ISNA($A444)),NA(),'临-燃尽0'!AR445)</f>
        <v>#N/A</v>
      </c>
      <c r="H444" s="8" t="e">
        <f>IF(OR(ISNA(H$1),ISNA($A444)),NA(),'临-燃尽0'!AS445)</f>
        <v>#N/A</v>
      </c>
      <c r="I444" s="8" t="e">
        <f>IF(OR(ISNA(I$1),ISNA($A444)),NA(),'临-燃尽0'!AT445)</f>
        <v>#N/A</v>
      </c>
      <c r="J444" s="8" t="e">
        <f>IF(OR(ISNA(J$1),ISNA($A444)),NA(),'临-燃尽0'!AU445)</f>
        <v>#N/A</v>
      </c>
      <c r="K444" s="8" t="e">
        <f>IF(OR(ISNA(K$1),ISNA($A444)),NA(),'临-燃尽0'!AV445)</f>
        <v>#N/A</v>
      </c>
      <c r="L444" s="8" t="e">
        <f>IF(OR(ISNA(L$1),ISNA($A444)),NA(),'临-燃尽0'!AW445)</f>
        <v>#N/A</v>
      </c>
      <c r="M444" s="8" t="e">
        <f>IF(OR(ISNA(M$1),ISNA($A444)),NA(),'临-燃尽0'!AX445)</f>
        <v>#N/A</v>
      </c>
      <c r="N444" s="8" t="e">
        <f>IF(OR(ISNA(N$1),ISNA($A444)),NA(),'临-燃尽0'!AY445)</f>
        <v>#N/A</v>
      </c>
      <c r="O444" s="8" t="e">
        <f>IF(OR(ISNA(O$1),ISNA($A444)),NA(),'临-燃尽0'!AZ445)</f>
        <v>#N/A</v>
      </c>
      <c r="P444" s="8" t="e">
        <f>IF(OR(ISNA(P$1),ISNA($A444)),NA(),'临-燃尽0'!BA445)</f>
        <v>#N/A</v>
      </c>
      <c r="Q444" s="8" t="e">
        <f>IF(OR(ISNA(Q$1),ISNA($A444)),NA(),'临-燃尽0'!BB445)</f>
        <v>#N/A</v>
      </c>
      <c r="R444" s="8" t="e">
        <f>IF(OR(ISNA(R$1),ISNA($A444)),NA(),'临-燃尽0'!BC445)</f>
        <v>#N/A</v>
      </c>
      <c r="S444" s="8" t="e">
        <f>IF(OR(ISNA(S$1),ISNA($A444)),NA(),'临-燃尽0'!BD445)</f>
        <v>#N/A</v>
      </c>
      <c r="T444" s="8" t="e">
        <f>IF(OR(ISNA(T$1),ISNA($A444)),NA(),'临-燃尽0'!BE445)</f>
        <v>#N/A</v>
      </c>
      <c r="U444" s="8" t="e">
        <f>IF(OR(ISNA(U$1),ISNA($A444)),NA(),'临-燃尽0'!BF445)</f>
        <v>#N/A</v>
      </c>
      <c r="V444" s="8" t="e">
        <f>IF(OR(ISNA(V$1),ISNA($A444)),NA(),'临-燃尽0'!BG445)</f>
        <v>#N/A</v>
      </c>
      <c r="W444" s="8" t="e">
        <f>IF(OR(ISNA(W$1),ISNA($A444)),NA(),'临-燃尽0'!BH445)</f>
        <v>#N/A</v>
      </c>
      <c r="X444" s="8" t="e">
        <f>IF(OR(ISNA(X$1),ISNA($A444)),NA(),'临-燃尽0'!BI445)</f>
        <v>#N/A</v>
      </c>
      <c r="Y444" s="8" t="e">
        <f>IF(OR(ISNA(Y$1),ISNA($A444)),NA(),'临-燃尽0'!BJ445)</f>
        <v>#N/A</v>
      </c>
      <c r="Z444" s="8" t="e">
        <f>IF(OR(ISNA(Z$1),ISNA($A444)),NA(),'临-燃尽0'!BK445)</f>
        <v>#N/A</v>
      </c>
      <c r="AA444" s="8" t="e">
        <f>IF(OR(ISNA(AA$1),ISNA($A444)),NA(),'临-燃尽0'!BL445)</f>
        <v>#N/A</v>
      </c>
      <c r="AB444" s="8" t="e">
        <f>IF(OR(ISNA(AB$1),ISNA($A444)),NA(),'临-燃尽0'!BM445)</f>
        <v>#N/A</v>
      </c>
      <c r="AC444" s="8" t="e">
        <f>IF(OR(ISNA(AC$1),ISNA($A444)),NA(),'临-燃尽0'!BN445)</f>
        <v>#N/A</v>
      </c>
      <c r="AD444" s="8" t="e">
        <f>IF(OR(ISNA(AD$1),ISNA($A444)),NA(),'临-燃尽0'!BO445)</f>
        <v>#N/A</v>
      </c>
      <c r="AE444" s="8" t="e">
        <f>IF(OR(ISNA(AE$1),ISNA($A444)),NA(),'临-燃尽0'!BP445)</f>
        <v>#N/A</v>
      </c>
      <c r="AF444" s="8" t="e">
        <f>IF(OR(ISNA(AF$1),ISNA($A444)),NA(),'临-燃尽0'!BQ445)</f>
        <v>#N/A</v>
      </c>
      <c r="AG444" s="8" t="e">
        <f>IF(OR(ISNA(AG$1),ISNA($A444)),NA(),'临-燃尽0'!BR445)</f>
        <v>#N/A</v>
      </c>
      <c r="AH444" s="8" t="e">
        <f>IF(OR(ISNA(AH$1),ISNA($A444)),NA(),'临-燃尽0'!BS445)</f>
        <v>#N/A</v>
      </c>
      <c r="AI444" s="8" t="e">
        <f>IF(OR(ISNA(AI$1),ISNA($A444)),NA(),'临-燃尽0'!BT445)</f>
        <v>#N/A</v>
      </c>
      <c r="AJ444" s="8" t="e">
        <f>IF(OR(ISNA(AJ$1),ISNA($A444)),NA(),'临-燃尽0'!BU445)</f>
        <v>#N/A</v>
      </c>
      <c r="AK444" s="8" t="e">
        <f>IF(OR(ISNA(AK$1),ISNA($A444)),NA(),'临-燃尽0'!BV445)</f>
        <v>#N/A</v>
      </c>
      <c r="AL444" s="8" t="e">
        <f>IF(OR(ISNA(AL$1),ISNA($A444)),NA(),'临-燃尽0'!BW445)</f>
        <v>#N/A</v>
      </c>
      <c r="AM444" s="8" t="e">
        <f>IF(OR(ISNA(AM$1),ISNA($A444)),NA(),'临-燃尽0'!BX445)</f>
        <v>#N/A</v>
      </c>
      <c r="AN444" s="8" t="e">
        <f>IF(OR(ISNA(AN$1),ISNA($A444)),NA(),'临-燃尽0'!BY445)</f>
        <v>#N/A</v>
      </c>
      <c r="AO444" s="8" t="e">
        <f>IF(OR(ISNA(AO$1),ISNA($A444)),NA(),'临-燃尽0'!BZ445)</f>
        <v>#N/A</v>
      </c>
      <c r="AP444" s="8" t="e">
        <f>IF(OR(ISNA(AP$1),ISNA($A444)),NA(),'临-燃尽0'!CA445)</f>
        <v>#N/A</v>
      </c>
      <c r="AQ444" s="8" t="e">
        <f>IF(OR(ISNA(AQ$1),ISNA($A444)),NA(),'临-燃尽0'!CB445)</f>
        <v>#N/A</v>
      </c>
      <c r="AR444" s="8" t="e">
        <f>IF(OR(ISNA(AR$1),ISNA($A444)),NA(),'临-燃尽0'!CC445)</f>
        <v>#N/A</v>
      </c>
      <c r="AS444" s="8" t="e">
        <f>IF(OR(ISNA(AS$1),ISNA($A444)),NA(),'临-燃尽0'!CD445)</f>
        <v>#N/A</v>
      </c>
      <c r="AT444" s="8" t="e">
        <f>IF(OR(ISNA(AT$1),ISNA($A444)),NA(),'临-燃尽0'!CE445)</f>
        <v>#N/A</v>
      </c>
      <c r="AU444" s="8" t="e">
        <f>IF(OR(ISNA(AU$1),ISNA($A444)),NA(),'临-燃尽0'!CF445)</f>
        <v>#N/A</v>
      </c>
      <c r="AV444" s="8" t="e">
        <f>IF(OR(ISNA(AV$1),ISNA($A444)),NA(),'临-燃尽0'!CG445)</f>
        <v>#N/A</v>
      </c>
      <c r="AW444" s="8" t="e">
        <f>IF(OR(ISNA(AW$1),ISNA($A444)),NA(),'临-燃尽0'!CH445)</f>
        <v>#N/A</v>
      </c>
      <c r="AX444" s="8" t="e">
        <f>IF(OR(ISNA(AX$1),ISNA($A444)),NA(),'临-燃尽0'!CI445)</f>
        <v>#N/A</v>
      </c>
      <c r="AY444" s="8" t="e">
        <f>IF(OR(ISNA(AY$1),ISNA($A444)),NA(),'临-燃尽0'!CJ445)</f>
        <v>#N/A</v>
      </c>
      <c r="AZ444" s="8" t="e">
        <f>IF(OR(ISNA(AZ$1),ISNA($A444)),NA(),'临-燃尽0'!CK445)</f>
        <v>#N/A</v>
      </c>
    </row>
    <row r="445" spans="1:52">
      <c r="A445" s="8" t="e">
        <f>IF(OR('临-燃尽0'!AL446="",'临-燃尽0'!AL446="总计"),NA(),'临-燃尽0'!AL446)</f>
        <v>#N/A</v>
      </c>
      <c r="B445" s="8" t="e">
        <f>IF(ISNA($A445),NA(),'临-燃尽0'!AM446)</f>
        <v>#N/A</v>
      </c>
      <c r="C445" s="8" t="e">
        <f>IF(ISNA($A445),NA(),'临-燃尽0'!AN446)</f>
        <v>#N/A</v>
      </c>
      <c r="D445" s="8" t="e">
        <f>IF(ISNA($A445),NA(),'临-燃尽0'!AO446)</f>
        <v>#N/A</v>
      </c>
      <c r="E445" s="8" t="e">
        <f>IF(OR(ISNA(E$1),ISNA($A445)),NA(),'临-燃尽0'!AP446)</f>
        <v>#N/A</v>
      </c>
      <c r="F445" s="8" t="e">
        <f>IF(OR(ISNA(F$1),ISNA($A445)),NA(),'临-燃尽0'!AQ446)</f>
        <v>#N/A</v>
      </c>
      <c r="G445" s="8" t="e">
        <f>IF(OR(ISNA(G$1),ISNA($A445)),NA(),'临-燃尽0'!AR446)</f>
        <v>#N/A</v>
      </c>
      <c r="H445" s="8" t="e">
        <f>IF(OR(ISNA(H$1),ISNA($A445)),NA(),'临-燃尽0'!AS446)</f>
        <v>#N/A</v>
      </c>
      <c r="I445" s="8" t="e">
        <f>IF(OR(ISNA(I$1),ISNA($A445)),NA(),'临-燃尽0'!AT446)</f>
        <v>#N/A</v>
      </c>
      <c r="J445" s="8" t="e">
        <f>IF(OR(ISNA(J$1),ISNA($A445)),NA(),'临-燃尽0'!AU446)</f>
        <v>#N/A</v>
      </c>
      <c r="K445" s="8" t="e">
        <f>IF(OR(ISNA(K$1),ISNA($A445)),NA(),'临-燃尽0'!AV446)</f>
        <v>#N/A</v>
      </c>
      <c r="L445" s="8" t="e">
        <f>IF(OR(ISNA(L$1),ISNA($A445)),NA(),'临-燃尽0'!AW446)</f>
        <v>#N/A</v>
      </c>
      <c r="M445" s="8" t="e">
        <f>IF(OR(ISNA(M$1),ISNA($A445)),NA(),'临-燃尽0'!AX446)</f>
        <v>#N/A</v>
      </c>
      <c r="N445" s="8" t="e">
        <f>IF(OR(ISNA(N$1),ISNA($A445)),NA(),'临-燃尽0'!AY446)</f>
        <v>#N/A</v>
      </c>
      <c r="O445" s="8" t="e">
        <f>IF(OR(ISNA(O$1),ISNA($A445)),NA(),'临-燃尽0'!AZ446)</f>
        <v>#N/A</v>
      </c>
      <c r="P445" s="8" t="e">
        <f>IF(OR(ISNA(P$1),ISNA($A445)),NA(),'临-燃尽0'!BA446)</f>
        <v>#N/A</v>
      </c>
      <c r="Q445" s="8" t="e">
        <f>IF(OR(ISNA(Q$1),ISNA($A445)),NA(),'临-燃尽0'!BB446)</f>
        <v>#N/A</v>
      </c>
      <c r="R445" s="8" t="e">
        <f>IF(OR(ISNA(R$1),ISNA($A445)),NA(),'临-燃尽0'!BC446)</f>
        <v>#N/A</v>
      </c>
      <c r="S445" s="8" t="e">
        <f>IF(OR(ISNA(S$1),ISNA($A445)),NA(),'临-燃尽0'!BD446)</f>
        <v>#N/A</v>
      </c>
      <c r="T445" s="8" t="e">
        <f>IF(OR(ISNA(T$1),ISNA($A445)),NA(),'临-燃尽0'!BE446)</f>
        <v>#N/A</v>
      </c>
      <c r="U445" s="8" t="e">
        <f>IF(OR(ISNA(U$1),ISNA($A445)),NA(),'临-燃尽0'!BF446)</f>
        <v>#N/A</v>
      </c>
      <c r="V445" s="8" t="e">
        <f>IF(OR(ISNA(V$1),ISNA($A445)),NA(),'临-燃尽0'!BG446)</f>
        <v>#N/A</v>
      </c>
      <c r="W445" s="8" t="e">
        <f>IF(OR(ISNA(W$1),ISNA($A445)),NA(),'临-燃尽0'!BH446)</f>
        <v>#N/A</v>
      </c>
      <c r="X445" s="8" t="e">
        <f>IF(OR(ISNA(X$1),ISNA($A445)),NA(),'临-燃尽0'!BI446)</f>
        <v>#N/A</v>
      </c>
      <c r="Y445" s="8" t="e">
        <f>IF(OR(ISNA(Y$1),ISNA($A445)),NA(),'临-燃尽0'!BJ446)</f>
        <v>#N/A</v>
      </c>
      <c r="Z445" s="8" t="e">
        <f>IF(OR(ISNA(Z$1),ISNA($A445)),NA(),'临-燃尽0'!BK446)</f>
        <v>#N/A</v>
      </c>
      <c r="AA445" s="8" t="e">
        <f>IF(OR(ISNA(AA$1),ISNA($A445)),NA(),'临-燃尽0'!BL446)</f>
        <v>#N/A</v>
      </c>
      <c r="AB445" s="8" t="e">
        <f>IF(OR(ISNA(AB$1),ISNA($A445)),NA(),'临-燃尽0'!BM446)</f>
        <v>#N/A</v>
      </c>
      <c r="AC445" s="8" t="e">
        <f>IF(OR(ISNA(AC$1),ISNA($A445)),NA(),'临-燃尽0'!BN446)</f>
        <v>#N/A</v>
      </c>
      <c r="AD445" s="8" t="e">
        <f>IF(OR(ISNA(AD$1),ISNA($A445)),NA(),'临-燃尽0'!BO446)</f>
        <v>#N/A</v>
      </c>
      <c r="AE445" s="8" t="e">
        <f>IF(OR(ISNA(AE$1),ISNA($A445)),NA(),'临-燃尽0'!BP446)</f>
        <v>#N/A</v>
      </c>
      <c r="AF445" s="8" t="e">
        <f>IF(OR(ISNA(AF$1),ISNA($A445)),NA(),'临-燃尽0'!BQ446)</f>
        <v>#N/A</v>
      </c>
      <c r="AG445" s="8" t="e">
        <f>IF(OR(ISNA(AG$1),ISNA($A445)),NA(),'临-燃尽0'!BR446)</f>
        <v>#N/A</v>
      </c>
      <c r="AH445" s="8" t="e">
        <f>IF(OR(ISNA(AH$1),ISNA($A445)),NA(),'临-燃尽0'!BS446)</f>
        <v>#N/A</v>
      </c>
      <c r="AI445" s="8" t="e">
        <f>IF(OR(ISNA(AI$1),ISNA($A445)),NA(),'临-燃尽0'!BT446)</f>
        <v>#N/A</v>
      </c>
      <c r="AJ445" s="8" t="e">
        <f>IF(OR(ISNA(AJ$1),ISNA($A445)),NA(),'临-燃尽0'!BU446)</f>
        <v>#N/A</v>
      </c>
      <c r="AK445" s="8" t="e">
        <f>IF(OR(ISNA(AK$1),ISNA($A445)),NA(),'临-燃尽0'!BV446)</f>
        <v>#N/A</v>
      </c>
      <c r="AL445" s="8" t="e">
        <f>IF(OR(ISNA(AL$1),ISNA($A445)),NA(),'临-燃尽0'!BW446)</f>
        <v>#N/A</v>
      </c>
      <c r="AM445" s="8" t="e">
        <f>IF(OR(ISNA(AM$1),ISNA($A445)),NA(),'临-燃尽0'!BX446)</f>
        <v>#N/A</v>
      </c>
      <c r="AN445" s="8" t="e">
        <f>IF(OR(ISNA(AN$1),ISNA($A445)),NA(),'临-燃尽0'!BY446)</f>
        <v>#N/A</v>
      </c>
      <c r="AO445" s="8" t="e">
        <f>IF(OR(ISNA(AO$1),ISNA($A445)),NA(),'临-燃尽0'!BZ446)</f>
        <v>#N/A</v>
      </c>
      <c r="AP445" s="8" t="e">
        <f>IF(OR(ISNA(AP$1),ISNA($A445)),NA(),'临-燃尽0'!CA446)</f>
        <v>#N/A</v>
      </c>
      <c r="AQ445" s="8" t="e">
        <f>IF(OR(ISNA(AQ$1),ISNA($A445)),NA(),'临-燃尽0'!CB446)</f>
        <v>#N/A</v>
      </c>
      <c r="AR445" s="8" t="e">
        <f>IF(OR(ISNA(AR$1),ISNA($A445)),NA(),'临-燃尽0'!CC446)</f>
        <v>#N/A</v>
      </c>
      <c r="AS445" s="8" t="e">
        <f>IF(OR(ISNA(AS$1),ISNA($A445)),NA(),'临-燃尽0'!CD446)</f>
        <v>#N/A</v>
      </c>
      <c r="AT445" s="8" t="e">
        <f>IF(OR(ISNA(AT$1),ISNA($A445)),NA(),'临-燃尽0'!CE446)</f>
        <v>#N/A</v>
      </c>
      <c r="AU445" s="8" t="e">
        <f>IF(OR(ISNA(AU$1),ISNA($A445)),NA(),'临-燃尽0'!CF446)</f>
        <v>#N/A</v>
      </c>
      <c r="AV445" s="8" t="e">
        <f>IF(OR(ISNA(AV$1),ISNA($A445)),NA(),'临-燃尽0'!CG446)</f>
        <v>#N/A</v>
      </c>
      <c r="AW445" s="8" t="e">
        <f>IF(OR(ISNA(AW$1),ISNA($A445)),NA(),'临-燃尽0'!CH446)</f>
        <v>#N/A</v>
      </c>
      <c r="AX445" s="8" t="e">
        <f>IF(OR(ISNA(AX$1),ISNA($A445)),NA(),'临-燃尽0'!CI446)</f>
        <v>#N/A</v>
      </c>
      <c r="AY445" s="8" t="e">
        <f>IF(OR(ISNA(AY$1),ISNA($A445)),NA(),'临-燃尽0'!CJ446)</f>
        <v>#N/A</v>
      </c>
      <c r="AZ445" s="8" t="e">
        <f>IF(OR(ISNA(AZ$1),ISNA($A445)),NA(),'临-燃尽0'!CK446)</f>
        <v>#N/A</v>
      </c>
    </row>
    <row r="446" spans="1:52">
      <c r="A446" s="8" t="e">
        <f>IF(OR('临-燃尽0'!AL447="",'临-燃尽0'!AL447="总计"),NA(),'临-燃尽0'!AL447)</f>
        <v>#N/A</v>
      </c>
      <c r="B446" s="8" t="e">
        <f>IF(ISNA($A446),NA(),'临-燃尽0'!AM447)</f>
        <v>#N/A</v>
      </c>
      <c r="C446" s="8" t="e">
        <f>IF(ISNA($A446),NA(),'临-燃尽0'!AN447)</f>
        <v>#N/A</v>
      </c>
      <c r="D446" s="8" t="e">
        <f>IF(ISNA($A446),NA(),'临-燃尽0'!AO447)</f>
        <v>#N/A</v>
      </c>
      <c r="E446" s="8" t="e">
        <f>IF(OR(ISNA(E$1),ISNA($A446)),NA(),'临-燃尽0'!AP447)</f>
        <v>#N/A</v>
      </c>
      <c r="F446" s="8" t="e">
        <f>IF(OR(ISNA(F$1),ISNA($A446)),NA(),'临-燃尽0'!AQ447)</f>
        <v>#N/A</v>
      </c>
      <c r="G446" s="8" t="e">
        <f>IF(OR(ISNA(G$1),ISNA($A446)),NA(),'临-燃尽0'!AR447)</f>
        <v>#N/A</v>
      </c>
      <c r="H446" s="8" t="e">
        <f>IF(OR(ISNA(H$1),ISNA($A446)),NA(),'临-燃尽0'!AS447)</f>
        <v>#N/A</v>
      </c>
      <c r="I446" s="8" t="e">
        <f>IF(OR(ISNA(I$1),ISNA($A446)),NA(),'临-燃尽0'!AT447)</f>
        <v>#N/A</v>
      </c>
      <c r="J446" s="8" t="e">
        <f>IF(OR(ISNA(J$1),ISNA($A446)),NA(),'临-燃尽0'!AU447)</f>
        <v>#N/A</v>
      </c>
      <c r="K446" s="8" t="e">
        <f>IF(OR(ISNA(K$1),ISNA($A446)),NA(),'临-燃尽0'!AV447)</f>
        <v>#N/A</v>
      </c>
      <c r="L446" s="8" t="e">
        <f>IF(OR(ISNA(L$1),ISNA($A446)),NA(),'临-燃尽0'!AW447)</f>
        <v>#N/A</v>
      </c>
      <c r="M446" s="8" t="e">
        <f>IF(OR(ISNA(M$1),ISNA($A446)),NA(),'临-燃尽0'!AX447)</f>
        <v>#N/A</v>
      </c>
      <c r="N446" s="8" t="e">
        <f>IF(OR(ISNA(N$1),ISNA($A446)),NA(),'临-燃尽0'!AY447)</f>
        <v>#N/A</v>
      </c>
      <c r="O446" s="8" t="e">
        <f>IF(OR(ISNA(O$1),ISNA($A446)),NA(),'临-燃尽0'!AZ447)</f>
        <v>#N/A</v>
      </c>
      <c r="P446" s="8" t="e">
        <f>IF(OR(ISNA(P$1),ISNA($A446)),NA(),'临-燃尽0'!BA447)</f>
        <v>#N/A</v>
      </c>
      <c r="Q446" s="8" t="e">
        <f>IF(OR(ISNA(Q$1),ISNA($A446)),NA(),'临-燃尽0'!BB447)</f>
        <v>#N/A</v>
      </c>
      <c r="R446" s="8" t="e">
        <f>IF(OR(ISNA(R$1),ISNA($A446)),NA(),'临-燃尽0'!BC447)</f>
        <v>#N/A</v>
      </c>
      <c r="S446" s="8" t="e">
        <f>IF(OR(ISNA(S$1),ISNA($A446)),NA(),'临-燃尽0'!BD447)</f>
        <v>#N/A</v>
      </c>
      <c r="T446" s="8" t="e">
        <f>IF(OR(ISNA(T$1),ISNA($A446)),NA(),'临-燃尽0'!BE447)</f>
        <v>#N/A</v>
      </c>
      <c r="U446" s="8" t="e">
        <f>IF(OR(ISNA(U$1),ISNA($A446)),NA(),'临-燃尽0'!BF447)</f>
        <v>#N/A</v>
      </c>
      <c r="V446" s="8" t="e">
        <f>IF(OR(ISNA(V$1),ISNA($A446)),NA(),'临-燃尽0'!BG447)</f>
        <v>#N/A</v>
      </c>
      <c r="W446" s="8" t="e">
        <f>IF(OR(ISNA(W$1),ISNA($A446)),NA(),'临-燃尽0'!BH447)</f>
        <v>#N/A</v>
      </c>
      <c r="X446" s="8" t="e">
        <f>IF(OR(ISNA(X$1),ISNA($A446)),NA(),'临-燃尽0'!BI447)</f>
        <v>#N/A</v>
      </c>
      <c r="Y446" s="8" t="e">
        <f>IF(OR(ISNA(Y$1),ISNA($A446)),NA(),'临-燃尽0'!BJ447)</f>
        <v>#N/A</v>
      </c>
      <c r="Z446" s="8" t="e">
        <f>IF(OR(ISNA(Z$1),ISNA($A446)),NA(),'临-燃尽0'!BK447)</f>
        <v>#N/A</v>
      </c>
      <c r="AA446" s="8" t="e">
        <f>IF(OR(ISNA(AA$1),ISNA($A446)),NA(),'临-燃尽0'!BL447)</f>
        <v>#N/A</v>
      </c>
      <c r="AB446" s="8" t="e">
        <f>IF(OR(ISNA(AB$1),ISNA($A446)),NA(),'临-燃尽0'!BM447)</f>
        <v>#N/A</v>
      </c>
      <c r="AC446" s="8" t="e">
        <f>IF(OR(ISNA(AC$1),ISNA($A446)),NA(),'临-燃尽0'!BN447)</f>
        <v>#N/A</v>
      </c>
      <c r="AD446" s="8" t="e">
        <f>IF(OR(ISNA(AD$1),ISNA($A446)),NA(),'临-燃尽0'!BO447)</f>
        <v>#N/A</v>
      </c>
      <c r="AE446" s="8" t="e">
        <f>IF(OR(ISNA(AE$1),ISNA($A446)),NA(),'临-燃尽0'!BP447)</f>
        <v>#N/A</v>
      </c>
      <c r="AF446" s="8" t="e">
        <f>IF(OR(ISNA(AF$1),ISNA($A446)),NA(),'临-燃尽0'!BQ447)</f>
        <v>#N/A</v>
      </c>
      <c r="AG446" s="8" t="e">
        <f>IF(OR(ISNA(AG$1),ISNA($A446)),NA(),'临-燃尽0'!BR447)</f>
        <v>#N/A</v>
      </c>
      <c r="AH446" s="8" t="e">
        <f>IF(OR(ISNA(AH$1),ISNA($A446)),NA(),'临-燃尽0'!BS447)</f>
        <v>#N/A</v>
      </c>
      <c r="AI446" s="8" t="e">
        <f>IF(OR(ISNA(AI$1),ISNA($A446)),NA(),'临-燃尽0'!BT447)</f>
        <v>#N/A</v>
      </c>
      <c r="AJ446" s="8" t="e">
        <f>IF(OR(ISNA(AJ$1),ISNA($A446)),NA(),'临-燃尽0'!BU447)</f>
        <v>#N/A</v>
      </c>
      <c r="AK446" s="8" t="e">
        <f>IF(OR(ISNA(AK$1),ISNA($A446)),NA(),'临-燃尽0'!BV447)</f>
        <v>#N/A</v>
      </c>
      <c r="AL446" s="8" t="e">
        <f>IF(OR(ISNA(AL$1),ISNA($A446)),NA(),'临-燃尽0'!BW447)</f>
        <v>#N/A</v>
      </c>
      <c r="AM446" s="8" t="e">
        <f>IF(OR(ISNA(AM$1),ISNA($A446)),NA(),'临-燃尽0'!BX447)</f>
        <v>#N/A</v>
      </c>
      <c r="AN446" s="8" t="e">
        <f>IF(OR(ISNA(AN$1),ISNA($A446)),NA(),'临-燃尽0'!BY447)</f>
        <v>#N/A</v>
      </c>
      <c r="AO446" s="8" t="e">
        <f>IF(OR(ISNA(AO$1),ISNA($A446)),NA(),'临-燃尽0'!BZ447)</f>
        <v>#N/A</v>
      </c>
      <c r="AP446" s="8" t="e">
        <f>IF(OR(ISNA(AP$1),ISNA($A446)),NA(),'临-燃尽0'!CA447)</f>
        <v>#N/A</v>
      </c>
      <c r="AQ446" s="8" t="e">
        <f>IF(OR(ISNA(AQ$1),ISNA($A446)),NA(),'临-燃尽0'!CB447)</f>
        <v>#N/A</v>
      </c>
      <c r="AR446" s="8" t="e">
        <f>IF(OR(ISNA(AR$1),ISNA($A446)),NA(),'临-燃尽0'!CC447)</f>
        <v>#N/A</v>
      </c>
      <c r="AS446" s="8" t="e">
        <f>IF(OR(ISNA(AS$1),ISNA($A446)),NA(),'临-燃尽0'!CD447)</f>
        <v>#N/A</v>
      </c>
      <c r="AT446" s="8" t="e">
        <f>IF(OR(ISNA(AT$1),ISNA($A446)),NA(),'临-燃尽0'!CE447)</f>
        <v>#N/A</v>
      </c>
      <c r="AU446" s="8" t="e">
        <f>IF(OR(ISNA(AU$1),ISNA($A446)),NA(),'临-燃尽0'!CF447)</f>
        <v>#N/A</v>
      </c>
      <c r="AV446" s="8" t="e">
        <f>IF(OR(ISNA(AV$1),ISNA($A446)),NA(),'临-燃尽0'!CG447)</f>
        <v>#N/A</v>
      </c>
      <c r="AW446" s="8" t="e">
        <f>IF(OR(ISNA(AW$1),ISNA($A446)),NA(),'临-燃尽0'!CH447)</f>
        <v>#N/A</v>
      </c>
      <c r="AX446" s="8" t="e">
        <f>IF(OR(ISNA(AX$1),ISNA($A446)),NA(),'临-燃尽0'!CI447)</f>
        <v>#N/A</v>
      </c>
      <c r="AY446" s="8" t="e">
        <f>IF(OR(ISNA(AY$1),ISNA($A446)),NA(),'临-燃尽0'!CJ447)</f>
        <v>#N/A</v>
      </c>
      <c r="AZ446" s="8" t="e">
        <f>IF(OR(ISNA(AZ$1),ISNA($A446)),NA(),'临-燃尽0'!CK447)</f>
        <v>#N/A</v>
      </c>
    </row>
    <row r="447" spans="1:52">
      <c r="A447" s="8" t="e">
        <f>IF(OR('临-燃尽0'!AL448="",'临-燃尽0'!AL448="总计"),NA(),'临-燃尽0'!AL448)</f>
        <v>#N/A</v>
      </c>
      <c r="B447" s="8" t="e">
        <f>IF(ISNA($A447),NA(),'临-燃尽0'!AM448)</f>
        <v>#N/A</v>
      </c>
      <c r="C447" s="8" t="e">
        <f>IF(ISNA($A447),NA(),'临-燃尽0'!AN448)</f>
        <v>#N/A</v>
      </c>
      <c r="D447" s="8" t="e">
        <f>IF(ISNA($A447),NA(),'临-燃尽0'!AO448)</f>
        <v>#N/A</v>
      </c>
      <c r="E447" s="8" t="e">
        <f>IF(OR(ISNA(E$1),ISNA($A447)),NA(),'临-燃尽0'!AP448)</f>
        <v>#N/A</v>
      </c>
      <c r="F447" s="8" t="e">
        <f>IF(OR(ISNA(F$1),ISNA($A447)),NA(),'临-燃尽0'!AQ448)</f>
        <v>#N/A</v>
      </c>
      <c r="G447" s="8" t="e">
        <f>IF(OR(ISNA(G$1),ISNA($A447)),NA(),'临-燃尽0'!AR448)</f>
        <v>#N/A</v>
      </c>
      <c r="H447" s="8" t="e">
        <f>IF(OR(ISNA(H$1),ISNA($A447)),NA(),'临-燃尽0'!AS448)</f>
        <v>#N/A</v>
      </c>
      <c r="I447" s="8" t="e">
        <f>IF(OR(ISNA(I$1),ISNA($A447)),NA(),'临-燃尽0'!AT448)</f>
        <v>#N/A</v>
      </c>
      <c r="J447" s="8" t="e">
        <f>IF(OR(ISNA(J$1),ISNA($A447)),NA(),'临-燃尽0'!AU448)</f>
        <v>#N/A</v>
      </c>
      <c r="K447" s="8" t="e">
        <f>IF(OR(ISNA(K$1),ISNA($A447)),NA(),'临-燃尽0'!AV448)</f>
        <v>#N/A</v>
      </c>
      <c r="L447" s="8" t="e">
        <f>IF(OR(ISNA(L$1),ISNA($A447)),NA(),'临-燃尽0'!AW448)</f>
        <v>#N/A</v>
      </c>
      <c r="M447" s="8" t="e">
        <f>IF(OR(ISNA(M$1),ISNA($A447)),NA(),'临-燃尽0'!AX448)</f>
        <v>#N/A</v>
      </c>
      <c r="N447" s="8" t="e">
        <f>IF(OR(ISNA(N$1),ISNA($A447)),NA(),'临-燃尽0'!AY448)</f>
        <v>#N/A</v>
      </c>
      <c r="O447" s="8" t="e">
        <f>IF(OR(ISNA(O$1),ISNA($A447)),NA(),'临-燃尽0'!AZ448)</f>
        <v>#N/A</v>
      </c>
      <c r="P447" s="8" t="e">
        <f>IF(OR(ISNA(P$1),ISNA($A447)),NA(),'临-燃尽0'!BA448)</f>
        <v>#N/A</v>
      </c>
      <c r="Q447" s="8" t="e">
        <f>IF(OR(ISNA(Q$1),ISNA($A447)),NA(),'临-燃尽0'!BB448)</f>
        <v>#N/A</v>
      </c>
      <c r="R447" s="8" t="e">
        <f>IF(OR(ISNA(R$1),ISNA($A447)),NA(),'临-燃尽0'!BC448)</f>
        <v>#N/A</v>
      </c>
      <c r="S447" s="8" t="e">
        <f>IF(OR(ISNA(S$1),ISNA($A447)),NA(),'临-燃尽0'!BD448)</f>
        <v>#N/A</v>
      </c>
      <c r="T447" s="8" t="e">
        <f>IF(OR(ISNA(T$1),ISNA($A447)),NA(),'临-燃尽0'!BE448)</f>
        <v>#N/A</v>
      </c>
      <c r="U447" s="8" t="e">
        <f>IF(OR(ISNA(U$1),ISNA($A447)),NA(),'临-燃尽0'!BF448)</f>
        <v>#N/A</v>
      </c>
      <c r="V447" s="8" t="e">
        <f>IF(OR(ISNA(V$1),ISNA($A447)),NA(),'临-燃尽0'!BG448)</f>
        <v>#N/A</v>
      </c>
      <c r="W447" s="8" t="e">
        <f>IF(OR(ISNA(W$1),ISNA($A447)),NA(),'临-燃尽0'!BH448)</f>
        <v>#N/A</v>
      </c>
      <c r="X447" s="8" t="e">
        <f>IF(OR(ISNA(X$1),ISNA($A447)),NA(),'临-燃尽0'!BI448)</f>
        <v>#N/A</v>
      </c>
      <c r="Y447" s="8" t="e">
        <f>IF(OR(ISNA(Y$1),ISNA($A447)),NA(),'临-燃尽0'!BJ448)</f>
        <v>#N/A</v>
      </c>
      <c r="Z447" s="8" t="e">
        <f>IF(OR(ISNA(Z$1),ISNA($A447)),NA(),'临-燃尽0'!BK448)</f>
        <v>#N/A</v>
      </c>
      <c r="AA447" s="8" t="e">
        <f>IF(OR(ISNA(AA$1),ISNA($A447)),NA(),'临-燃尽0'!BL448)</f>
        <v>#N/A</v>
      </c>
      <c r="AB447" s="8" t="e">
        <f>IF(OR(ISNA(AB$1),ISNA($A447)),NA(),'临-燃尽0'!BM448)</f>
        <v>#N/A</v>
      </c>
      <c r="AC447" s="8" t="e">
        <f>IF(OR(ISNA(AC$1),ISNA($A447)),NA(),'临-燃尽0'!BN448)</f>
        <v>#N/A</v>
      </c>
      <c r="AD447" s="8" t="e">
        <f>IF(OR(ISNA(AD$1),ISNA($A447)),NA(),'临-燃尽0'!BO448)</f>
        <v>#N/A</v>
      </c>
      <c r="AE447" s="8" t="e">
        <f>IF(OR(ISNA(AE$1),ISNA($A447)),NA(),'临-燃尽0'!BP448)</f>
        <v>#N/A</v>
      </c>
      <c r="AF447" s="8" t="e">
        <f>IF(OR(ISNA(AF$1),ISNA($A447)),NA(),'临-燃尽0'!BQ448)</f>
        <v>#N/A</v>
      </c>
      <c r="AG447" s="8" t="e">
        <f>IF(OR(ISNA(AG$1),ISNA($A447)),NA(),'临-燃尽0'!BR448)</f>
        <v>#N/A</v>
      </c>
      <c r="AH447" s="8" t="e">
        <f>IF(OR(ISNA(AH$1),ISNA($A447)),NA(),'临-燃尽0'!BS448)</f>
        <v>#N/A</v>
      </c>
      <c r="AI447" s="8" t="e">
        <f>IF(OR(ISNA(AI$1),ISNA($A447)),NA(),'临-燃尽0'!BT448)</f>
        <v>#N/A</v>
      </c>
      <c r="AJ447" s="8" t="e">
        <f>IF(OR(ISNA(AJ$1),ISNA($A447)),NA(),'临-燃尽0'!BU448)</f>
        <v>#N/A</v>
      </c>
      <c r="AK447" s="8" t="e">
        <f>IF(OR(ISNA(AK$1),ISNA($A447)),NA(),'临-燃尽0'!BV448)</f>
        <v>#N/A</v>
      </c>
      <c r="AL447" s="8" t="e">
        <f>IF(OR(ISNA(AL$1),ISNA($A447)),NA(),'临-燃尽0'!BW448)</f>
        <v>#N/A</v>
      </c>
      <c r="AM447" s="8" t="e">
        <f>IF(OR(ISNA(AM$1),ISNA($A447)),NA(),'临-燃尽0'!BX448)</f>
        <v>#N/A</v>
      </c>
      <c r="AN447" s="8" t="e">
        <f>IF(OR(ISNA(AN$1),ISNA($A447)),NA(),'临-燃尽0'!BY448)</f>
        <v>#N/A</v>
      </c>
      <c r="AO447" s="8" t="e">
        <f>IF(OR(ISNA(AO$1),ISNA($A447)),NA(),'临-燃尽0'!BZ448)</f>
        <v>#N/A</v>
      </c>
      <c r="AP447" s="8" t="e">
        <f>IF(OR(ISNA(AP$1),ISNA($A447)),NA(),'临-燃尽0'!CA448)</f>
        <v>#N/A</v>
      </c>
      <c r="AQ447" s="8" t="e">
        <f>IF(OR(ISNA(AQ$1),ISNA($A447)),NA(),'临-燃尽0'!CB448)</f>
        <v>#N/A</v>
      </c>
      <c r="AR447" s="8" t="e">
        <f>IF(OR(ISNA(AR$1),ISNA($A447)),NA(),'临-燃尽0'!CC448)</f>
        <v>#N/A</v>
      </c>
      <c r="AS447" s="8" t="e">
        <f>IF(OR(ISNA(AS$1),ISNA($A447)),NA(),'临-燃尽0'!CD448)</f>
        <v>#N/A</v>
      </c>
      <c r="AT447" s="8" t="e">
        <f>IF(OR(ISNA(AT$1),ISNA($A447)),NA(),'临-燃尽0'!CE448)</f>
        <v>#N/A</v>
      </c>
      <c r="AU447" s="8" t="e">
        <f>IF(OR(ISNA(AU$1),ISNA($A447)),NA(),'临-燃尽0'!CF448)</f>
        <v>#N/A</v>
      </c>
      <c r="AV447" s="8" t="e">
        <f>IF(OR(ISNA(AV$1),ISNA($A447)),NA(),'临-燃尽0'!CG448)</f>
        <v>#N/A</v>
      </c>
      <c r="AW447" s="8" t="e">
        <f>IF(OR(ISNA(AW$1),ISNA($A447)),NA(),'临-燃尽0'!CH448)</f>
        <v>#N/A</v>
      </c>
      <c r="AX447" s="8" t="e">
        <f>IF(OR(ISNA(AX$1),ISNA($A447)),NA(),'临-燃尽0'!CI448)</f>
        <v>#N/A</v>
      </c>
      <c r="AY447" s="8" t="e">
        <f>IF(OR(ISNA(AY$1),ISNA($A447)),NA(),'临-燃尽0'!CJ448)</f>
        <v>#N/A</v>
      </c>
      <c r="AZ447" s="8" t="e">
        <f>IF(OR(ISNA(AZ$1),ISNA($A447)),NA(),'临-燃尽0'!CK448)</f>
        <v>#N/A</v>
      </c>
    </row>
    <row r="448" spans="1:52">
      <c r="A448" s="8" t="e">
        <f>IF(OR('临-燃尽0'!AL449="",'临-燃尽0'!AL449="总计"),NA(),'临-燃尽0'!AL449)</f>
        <v>#N/A</v>
      </c>
      <c r="B448" s="8" t="e">
        <f>IF(ISNA($A448),NA(),'临-燃尽0'!AM449)</f>
        <v>#N/A</v>
      </c>
      <c r="C448" s="8" t="e">
        <f>IF(ISNA($A448),NA(),'临-燃尽0'!AN449)</f>
        <v>#N/A</v>
      </c>
      <c r="D448" s="8" t="e">
        <f>IF(ISNA($A448),NA(),'临-燃尽0'!AO449)</f>
        <v>#N/A</v>
      </c>
      <c r="E448" s="8" t="e">
        <f>IF(OR(ISNA(E$1),ISNA($A448)),NA(),'临-燃尽0'!AP449)</f>
        <v>#N/A</v>
      </c>
      <c r="F448" s="8" t="e">
        <f>IF(OR(ISNA(F$1),ISNA($A448)),NA(),'临-燃尽0'!AQ449)</f>
        <v>#N/A</v>
      </c>
      <c r="G448" s="8" t="e">
        <f>IF(OR(ISNA(G$1),ISNA($A448)),NA(),'临-燃尽0'!AR449)</f>
        <v>#N/A</v>
      </c>
      <c r="H448" s="8" t="e">
        <f>IF(OR(ISNA(H$1),ISNA($A448)),NA(),'临-燃尽0'!AS449)</f>
        <v>#N/A</v>
      </c>
      <c r="I448" s="8" t="e">
        <f>IF(OR(ISNA(I$1),ISNA($A448)),NA(),'临-燃尽0'!AT449)</f>
        <v>#N/A</v>
      </c>
      <c r="J448" s="8" t="e">
        <f>IF(OR(ISNA(J$1),ISNA($A448)),NA(),'临-燃尽0'!AU449)</f>
        <v>#N/A</v>
      </c>
      <c r="K448" s="8" t="e">
        <f>IF(OR(ISNA(K$1),ISNA($A448)),NA(),'临-燃尽0'!AV449)</f>
        <v>#N/A</v>
      </c>
      <c r="L448" s="8" t="e">
        <f>IF(OR(ISNA(L$1),ISNA($A448)),NA(),'临-燃尽0'!AW449)</f>
        <v>#N/A</v>
      </c>
      <c r="M448" s="8" t="e">
        <f>IF(OR(ISNA(M$1),ISNA($A448)),NA(),'临-燃尽0'!AX449)</f>
        <v>#N/A</v>
      </c>
      <c r="N448" s="8" t="e">
        <f>IF(OR(ISNA(N$1),ISNA($A448)),NA(),'临-燃尽0'!AY449)</f>
        <v>#N/A</v>
      </c>
      <c r="O448" s="8" t="e">
        <f>IF(OR(ISNA(O$1),ISNA($A448)),NA(),'临-燃尽0'!AZ449)</f>
        <v>#N/A</v>
      </c>
      <c r="P448" s="8" t="e">
        <f>IF(OR(ISNA(P$1),ISNA($A448)),NA(),'临-燃尽0'!BA449)</f>
        <v>#N/A</v>
      </c>
      <c r="Q448" s="8" t="e">
        <f>IF(OR(ISNA(Q$1),ISNA($A448)),NA(),'临-燃尽0'!BB449)</f>
        <v>#N/A</v>
      </c>
      <c r="R448" s="8" t="e">
        <f>IF(OR(ISNA(R$1),ISNA($A448)),NA(),'临-燃尽0'!BC449)</f>
        <v>#N/A</v>
      </c>
      <c r="S448" s="8" t="e">
        <f>IF(OR(ISNA(S$1),ISNA($A448)),NA(),'临-燃尽0'!BD449)</f>
        <v>#N/A</v>
      </c>
      <c r="T448" s="8" t="e">
        <f>IF(OR(ISNA(T$1),ISNA($A448)),NA(),'临-燃尽0'!BE449)</f>
        <v>#N/A</v>
      </c>
      <c r="U448" s="8" t="e">
        <f>IF(OR(ISNA(U$1),ISNA($A448)),NA(),'临-燃尽0'!BF449)</f>
        <v>#N/A</v>
      </c>
      <c r="V448" s="8" t="e">
        <f>IF(OR(ISNA(V$1),ISNA($A448)),NA(),'临-燃尽0'!BG449)</f>
        <v>#N/A</v>
      </c>
      <c r="W448" s="8" t="e">
        <f>IF(OR(ISNA(W$1),ISNA($A448)),NA(),'临-燃尽0'!BH449)</f>
        <v>#N/A</v>
      </c>
      <c r="X448" s="8" t="e">
        <f>IF(OR(ISNA(X$1),ISNA($A448)),NA(),'临-燃尽0'!BI449)</f>
        <v>#N/A</v>
      </c>
      <c r="Y448" s="8" t="e">
        <f>IF(OR(ISNA(Y$1),ISNA($A448)),NA(),'临-燃尽0'!BJ449)</f>
        <v>#N/A</v>
      </c>
      <c r="Z448" s="8" t="e">
        <f>IF(OR(ISNA(Z$1),ISNA($A448)),NA(),'临-燃尽0'!BK449)</f>
        <v>#N/A</v>
      </c>
      <c r="AA448" s="8" t="e">
        <f>IF(OR(ISNA(AA$1),ISNA($A448)),NA(),'临-燃尽0'!BL449)</f>
        <v>#N/A</v>
      </c>
      <c r="AB448" s="8" t="e">
        <f>IF(OR(ISNA(AB$1),ISNA($A448)),NA(),'临-燃尽0'!BM449)</f>
        <v>#N/A</v>
      </c>
      <c r="AC448" s="8" t="e">
        <f>IF(OR(ISNA(AC$1),ISNA($A448)),NA(),'临-燃尽0'!BN449)</f>
        <v>#N/A</v>
      </c>
      <c r="AD448" s="8" t="e">
        <f>IF(OR(ISNA(AD$1),ISNA($A448)),NA(),'临-燃尽0'!BO449)</f>
        <v>#N/A</v>
      </c>
      <c r="AE448" s="8" t="e">
        <f>IF(OR(ISNA(AE$1),ISNA($A448)),NA(),'临-燃尽0'!BP449)</f>
        <v>#N/A</v>
      </c>
      <c r="AF448" s="8" t="e">
        <f>IF(OR(ISNA(AF$1),ISNA($A448)),NA(),'临-燃尽0'!BQ449)</f>
        <v>#N/A</v>
      </c>
      <c r="AG448" s="8" t="e">
        <f>IF(OR(ISNA(AG$1),ISNA($A448)),NA(),'临-燃尽0'!BR449)</f>
        <v>#N/A</v>
      </c>
      <c r="AH448" s="8" t="e">
        <f>IF(OR(ISNA(AH$1),ISNA($A448)),NA(),'临-燃尽0'!BS449)</f>
        <v>#N/A</v>
      </c>
      <c r="AI448" s="8" t="e">
        <f>IF(OR(ISNA(AI$1),ISNA($A448)),NA(),'临-燃尽0'!BT449)</f>
        <v>#N/A</v>
      </c>
      <c r="AJ448" s="8" t="e">
        <f>IF(OR(ISNA(AJ$1),ISNA($A448)),NA(),'临-燃尽0'!BU449)</f>
        <v>#N/A</v>
      </c>
      <c r="AK448" s="8" t="e">
        <f>IF(OR(ISNA(AK$1),ISNA($A448)),NA(),'临-燃尽0'!BV449)</f>
        <v>#N/A</v>
      </c>
      <c r="AL448" s="8" t="e">
        <f>IF(OR(ISNA(AL$1),ISNA($A448)),NA(),'临-燃尽0'!BW449)</f>
        <v>#N/A</v>
      </c>
      <c r="AM448" s="8" t="e">
        <f>IF(OR(ISNA(AM$1),ISNA($A448)),NA(),'临-燃尽0'!BX449)</f>
        <v>#N/A</v>
      </c>
      <c r="AN448" s="8" t="e">
        <f>IF(OR(ISNA(AN$1),ISNA($A448)),NA(),'临-燃尽0'!BY449)</f>
        <v>#N/A</v>
      </c>
      <c r="AO448" s="8" t="e">
        <f>IF(OR(ISNA(AO$1),ISNA($A448)),NA(),'临-燃尽0'!BZ449)</f>
        <v>#N/A</v>
      </c>
      <c r="AP448" s="8" t="e">
        <f>IF(OR(ISNA(AP$1),ISNA($A448)),NA(),'临-燃尽0'!CA449)</f>
        <v>#N/A</v>
      </c>
      <c r="AQ448" s="8" t="e">
        <f>IF(OR(ISNA(AQ$1),ISNA($A448)),NA(),'临-燃尽0'!CB449)</f>
        <v>#N/A</v>
      </c>
      <c r="AR448" s="8" t="e">
        <f>IF(OR(ISNA(AR$1),ISNA($A448)),NA(),'临-燃尽0'!CC449)</f>
        <v>#N/A</v>
      </c>
      <c r="AS448" s="8" t="e">
        <f>IF(OR(ISNA(AS$1),ISNA($A448)),NA(),'临-燃尽0'!CD449)</f>
        <v>#N/A</v>
      </c>
      <c r="AT448" s="8" t="e">
        <f>IF(OR(ISNA(AT$1),ISNA($A448)),NA(),'临-燃尽0'!CE449)</f>
        <v>#N/A</v>
      </c>
      <c r="AU448" s="8" t="e">
        <f>IF(OR(ISNA(AU$1),ISNA($A448)),NA(),'临-燃尽0'!CF449)</f>
        <v>#N/A</v>
      </c>
      <c r="AV448" s="8" t="e">
        <f>IF(OR(ISNA(AV$1),ISNA($A448)),NA(),'临-燃尽0'!CG449)</f>
        <v>#N/A</v>
      </c>
      <c r="AW448" s="8" t="e">
        <f>IF(OR(ISNA(AW$1),ISNA($A448)),NA(),'临-燃尽0'!CH449)</f>
        <v>#N/A</v>
      </c>
      <c r="AX448" s="8" t="e">
        <f>IF(OR(ISNA(AX$1),ISNA($A448)),NA(),'临-燃尽0'!CI449)</f>
        <v>#N/A</v>
      </c>
      <c r="AY448" s="8" t="e">
        <f>IF(OR(ISNA(AY$1),ISNA($A448)),NA(),'临-燃尽0'!CJ449)</f>
        <v>#N/A</v>
      </c>
      <c r="AZ448" s="8" t="e">
        <f>IF(OR(ISNA(AZ$1),ISNA($A448)),NA(),'临-燃尽0'!CK449)</f>
        <v>#N/A</v>
      </c>
    </row>
    <row r="449" spans="1:52">
      <c r="A449" s="8" t="e">
        <f>IF(OR('临-燃尽0'!AL450="",'临-燃尽0'!AL450="总计"),NA(),'临-燃尽0'!AL450)</f>
        <v>#N/A</v>
      </c>
      <c r="B449" s="8" t="e">
        <f>IF(ISNA($A449),NA(),'临-燃尽0'!AM450)</f>
        <v>#N/A</v>
      </c>
      <c r="C449" s="8" t="e">
        <f>IF(ISNA($A449),NA(),'临-燃尽0'!AN450)</f>
        <v>#N/A</v>
      </c>
      <c r="D449" s="8" t="e">
        <f>IF(ISNA($A449),NA(),'临-燃尽0'!AO450)</f>
        <v>#N/A</v>
      </c>
      <c r="E449" s="8" t="e">
        <f>IF(OR(ISNA(E$1),ISNA($A449)),NA(),'临-燃尽0'!AP450)</f>
        <v>#N/A</v>
      </c>
      <c r="F449" s="8" t="e">
        <f>IF(OR(ISNA(F$1),ISNA($A449)),NA(),'临-燃尽0'!AQ450)</f>
        <v>#N/A</v>
      </c>
      <c r="G449" s="8" t="e">
        <f>IF(OR(ISNA(G$1),ISNA($A449)),NA(),'临-燃尽0'!AR450)</f>
        <v>#N/A</v>
      </c>
      <c r="H449" s="8" t="e">
        <f>IF(OR(ISNA(H$1),ISNA($A449)),NA(),'临-燃尽0'!AS450)</f>
        <v>#N/A</v>
      </c>
      <c r="I449" s="8" t="e">
        <f>IF(OR(ISNA(I$1),ISNA($A449)),NA(),'临-燃尽0'!AT450)</f>
        <v>#N/A</v>
      </c>
      <c r="J449" s="8" t="e">
        <f>IF(OR(ISNA(J$1),ISNA($A449)),NA(),'临-燃尽0'!AU450)</f>
        <v>#N/A</v>
      </c>
      <c r="K449" s="8" t="e">
        <f>IF(OR(ISNA(K$1),ISNA($A449)),NA(),'临-燃尽0'!AV450)</f>
        <v>#N/A</v>
      </c>
      <c r="L449" s="8" t="e">
        <f>IF(OR(ISNA(L$1),ISNA($A449)),NA(),'临-燃尽0'!AW450)</f>
        <v>#N/A</v>
      </c>
      <c r="M449" s="8" t="e">
        <f>IF(OR(ISNA(M$1),ISNA($A449)),NA(),'临-燃尽0'!AX450)</f>
        <v>#N/A</v>
      </c>
      <c r="N449" s="8" t="e">
        <f>IF(OR(ISNA(N$1),ISNA($A449)),NA(),'临-燃尽0'!AY450)</f>
        <v>#N/A</v>
      </c>
      <c r="O449" s="8" t="e">
        <f>IF(OR(ISNA(O$1),ISNA($A449)),NA(),'临-燃尽0'!AZ450)</f>
        <v>#N/A</v>
      </c>
      <c r="P449" s="8" t="e">
        <f>IF(OR(ISNA(P$1),ISNA($A449)),NA(),'临-燃尽0'!BA450)</f>
        <v>#N/A</v>
      </c>
      <c r="Q449" s="8" t="e">
        <f>IF(OR(ISNA(Q$1),ISNA($A449)),NA(),'临-燃尽0'!BB450)</f>
        <v>#N/A</v>
      </c>
      <c r="R449" s="8" t="e">
        <f>IF(OR(ISNA(R$1),ISNA($A449)),NA(),'临-燃尽0'!BC450)</f>
        <v>#N/A</v>
      </c>
      <c r="S449" s="8" t="e">
        <f>IF(OR(ISNA(S$1),ISNA($A449)),NA(),'临-燃尽0'!BD450)</f>
        <v>#N/A</v>
      </c>
      <c r="T449" s="8" t="e">
        <f>IF(OR(ISNA(T$1),ISNA($A449)),NA(),'临-燃尽0'!BE450)</f>
        <v>#N/A</v>
      </c>
      <c r="U449" s="8" t="e">
        <f>IF(OR(ISNA(U$1),ISNA($A449)),NA(),'临-燃尽0'!BF450)</f>
        <v>#N/A</v>
      </c>
      <c r="V449" s="8" t="e">
        <f>IF(OR(ISNA(V$1),ISNA($A449)),NA(),'临-燃尽0'!BG450)</f>
        <v>#N/A</v>
      </c>
      <c r="W449" s="8" t="e">
        <f>IF(OR(ISNA(W$1),ISNA($A449)),NA(),'临-燃尽0'!BH450)</f>
        <v>#N/A</v>
      </c>
      <c r="X449" s="8" t="e">
        <f>IF(OR(ISNA(X$1),ISNA($A449)),NA(),'临-燃尽0'!BI450)</f>
        <v>#N/A</v>
      </c>
      <c r="Y449" s="8" t="e">
        <f>IF(OR(ISNA(Y$1),ISNA($A449)),NA(),'临-燃尽0'!BJ450)</f>
        <v>#N/A</v>
      </c>
      <c r="Z449" s="8" t="e">
        <f>IF(OR(ISNA(Z$1),ISNA($A449)),NA(),'临-燃尽0'!BK450)</f>
        <v>#N/A</v>
      </c>
      <c r="AA449" s="8" t="e">
        <f>IF(OR(ISNA(AA$1),ISNA($A449)),NA(),'临-燃尽0'!BL450)</f>
        <v>#N/A</v>
      </c>
      <c r="AB449" s="8" t="e">
        <f>IF(OR(ISNA(AB$1),ISNA($A449)),NA(),'临-燃尽0'!BM450)</f>
        <v>#N/A</v>
      </c>
      <c r="AC449" s="8" t="e">
        <f>IF(OR(ISNA(AC$1),ISNA($A449)),NA(),'临-燃尽0'!BN450)</f>
        <v>#N/A</v>
      </c>
      <c r="AD449" s="8" t="e">
        <f>IF(OR(ISNA(AD$1),ISNA($A449)),NA(),'临-燃尽0'!BO450)</f>
        <v>#N/A</v>
      </c>
      <c r="AE449" s="8" t="e">
        <f>IF(OR(ISNA(AE$1),ISNA($A449)),NA(),'临-燃尽0'!BP450)</f>
        <v>#N/A</v>
      </c>
      <c r="AF449" s="8" t="e">
        <f>IF(OR(ISNA(AF$1),ISNA($A449)),NA(),'临-燃尽0'!BQ450)</f>
        <v>#N/A</v>
      </c>
      <c r="AG449" s="8" t="e">
        <f>IF(OR(ISNA(AG$1),ISNA($A449)),NA(),'临-燃尽0'!BR450)</f>
        <v>#N/A</v>
      </c>
      <c r="AH449" s="8" t="e">
        <f>IF(OR(ISNA(AH$1),ISNA($A449)),NA(),'临-燃尽0'!BS450)</f>
        <v>#N/A</v>
      </c>
      <c r="AI449" s="8" t="e">
        <f>IF(OR(ISNA(AI$1),ISNA($A449)),NA(),'临-燃尽0'!BT450)</f>
        <v>#N/A</v>
      </c>
      <c r="AJ449" s="8" t="e">
        <f>IF(OR(ISNA(AJ$1),ISNA($A449)),NA(),'临-燃尽0'!BU450)</f>
        <v>#N/A</v>
      </c>
      <c r="AK449" s="8" t="e">
        <f>IF(OR(ISNA(AK$1),ISNA($A449)),NA(),'临-燃尽0'!BV450)</f>
        <v>#N/A</v>
      </c>
      <c r="AL449" s="8" t="e">
        <f>IF(OR(ISNA(AL$1),ISNA($A449)),NA(),'临-燃尽0'!BW450)</f>
        <v>#N/A</v>
      </c>
      <c r="AM449" s="8" t="e">
        <f>IF(OR(ISNA(AM$1),ISNA($A449)),NA(),'临-燃尽0'!BX450)</f>
        <v>#N/A</v>
      </c>
      <c r="AN449" s="8" t="e">
        <f>IF(OR(ISNA(AN$1),ISNA($A449)),NA(),'临-燃尽0'!BY450)</f>
        <v>#N/A</v>
      </c>
      <c r="AO449" s="8" t="e">
        <f>IF(OR(ISNA(AO$1),ISNA($A449)),NA(),'临-燃尽0'!BZ450)</f>
        <v>#N/A</v>
      </c>
      <c r="AP449" s="8" t="e">
        <f>IF(OR(ISNA(AP$1),ISNA($A449)),NA(),'临-燃尽0'!CA450)</f>
        <v>#N/A</v>
      </c>
      <c r="AQ449" s="8" t="e">
        <f>IF(OR(ISNA(AQ$1),ISNA($A449)),NA(),'临-燃尽0'!CB450)</f>
        <v>#N/A</v>
      </c>
      <c r="AR449" s="8" t="e">
        <f>IF(OR(ISNA(AR$1),ISNA($A449)),NA(),'临-燃尽0'!CC450)</f>
        <v>#N/A</v>
      </c>
      <c r="AS449" s="8" t="e">
        <f>IF(OR(ISNA(AS$1),ISNA($A449)),NA(),'临-燃尽0'!CD450)</f>
        <v>#N/A</v>
      </c>
      <c r="AT449" s="8" t="e">
        <f>IF(OR(ISNA(AT$1),ISNA($A449)),NA(),'临-燃尽0'!CE450)</f>
        <v>#N/A</v>
      </c>
      <c r="AU449" s="8" t="e">
        <f>IF(OR(ISNA(AU$1),ISNA($A449)),NA(),'临-燃尽0'!CF450)</f>
        <v>#N/A</v>
      </c>
      <c r="AV449" s="8" t="e">
        <f>IF(OR(ISNA(AV$1),ISNA($A449)),NA(),'临-燃尽0'!CG450)</f>
        <v>#N/A</v>
      </c>
      <c r="AW449" s="8" t="e">
        <f>IF(OR(ISNA(AW$1),ISNA($A449)),NA(),'临-燃尽0'!CH450)</f>
        <v>#N/A</v>
      </c>
      <c r="AX449" s="8" t="e">
        <f>IF(OR(ISNA(AX$1),ISNA($A449)),NA(),'临-燃尽0'!CI450)</f>
        <v>#N/A</v>
      </c>
      <c r="AY449" s="8" t="e">
        <f>IF(OR(ISNA(AY$1),ISNA($A449)),NA(),'临-燃尽0'!CJ450)</f>
        <v>#N/A</v>
      </c>
      <c r="AZ449" s="8" t="e">
        <f>IF(OR(ISNA(AZ$1),ISNA($A449)),NA(),'临-燃尽0'!CK450)</f>
        <v>#N/A</v>
      </c>
    </row>
    <row r="450" spans="1:52">
      <c r="A450" s="8" t="e">
        <f>IF(OR('临-燃尽0'!AL451="",'临-燃尽0'!AL451="总计"),NA(),'临-燃尽0'!AL451)</f>
        <v>#N/A</v>
      </c>
      <c r="B450" s="8" t="e">
        <f>IF(ISNA($A450),NA(),'临-燃尽0'!AM451)</f>
        <v>#N/A</v>
      </c>
      <c r="C450" s="8" t="e">
        <f>IF(ISNA($A450),NA(),'临-燃尽0'!AN451)</f>
        <v>#N/A</v>
      </c>
      <c r="D450" s="8" t="e">
        <f>IF(ISNA($A450),NA(),'临-燃尽0'!AO451)</f>
        <v>#N/A</v>
      </c>
      <c r="E450" s="8" t="e">
        <f>IF(OR(ISNA(E$1),ISNA($A450)),NA(),'临-燃尽0'!AP451)</f>
        <v>#N/A</v>
      </c>
      <c r="F450" s="8" t="e">
        <f>IF(OR(ISNA(F$1),ISNA($A450)),NA(),'临-燃尽0'!AQ451)</f>
        <v>#N/A</v>
      </c>
      <c r="G450" s="8" t="e">
        <f>IF(OR(ISNA(G$1),ISNA($A450)),NA(),'临-燃尽0'!AR451)</f>
        <v>#N/A</v>
      </c>
      <c r="H450" s="8" t="e">
        <f>IF(OR(ISNA(H$1),ISNA($A450)),NA(),'临-燃尽0'!AS451)</f>
        <v>#N/A</v>
      </c>
      <c r="I450" s="8" t="e">
        <f>IF(OR(ISNA(I$1),ISNA($A450)),NA(),'临-燃尽0'!AT451)</f>
        <v>#N/A</v>
      </c>
      <c r="J450" s="8" t="e">
        <f>IF(OR(ISNA(J$1),ISNA($A450)),NA(),'临-燃尽0'!AU451)</f>
        <v>#N/A</v>
      </c>
      <c r="K450" s="8" t="e">
        <f>IF(OR(ISNA(K$1),ISNA($A450)),NA(),'临-燃尽0'!AV451)</f>
        <v>#N/A</v>
      </c>
      <c r="L450" s="8" t="e">
        <f>IF(OR(ISNA(L$1),ISNA($A450)),NA(),'临-燃尽0'!AW451)</f>
        <v>#N/A</v>
      </c>
      <c r="M450" s="8" t="e">
        <f>IF(OR(ISNA(M$1),ISNA($A450)),NA(),'临-燃尽0'!AX451)</f>
        <v>#N/A</v>
      </c>
      <c r="N450" s="8" t="e">
        <f>IF(OR(ISNA(N$1),ISNA($A450)),NA(),'临-燃尽0'!AY451)</f>
        <v>#N/A</v>
      </c>
      <c r="O450" s="8" t="e">
        <f>IF(OR(ISNA(O$1),ISNA($A450)),NA(),'临-燃尽0'!AZ451)</f>
        <v>#N/A</v>
      </c>
      <c r="P450" s="8" t="e">
        <f>IF(OR(ISNA(P$1),ISNA($A450)),NA(),'临-燃尽0'!BA451)</f>
        <v>#N/A</v>
      </c>
      <c r="Q450" s="8" t="e">
        <f>IF(OR(ISNA(Q$1),ISNA($A450)),NA(),'临-燃尽0'!BB451)</f>
        <v>#N/A</v>
      </c>
      <c r="R450" s="8" t="e">
        <f>IF(OR(ISNA(R$1),ISNA($A450)),NA(),'临-燃尽0'!BC451)</f>
        <v>#N/A</v>
      </c>
      <c r="S450" s="8" t="e">
        <f>IF(OR(ISNA(S$1),ISNA($A450)),NA(),'临-燃尽0'!BD451)</f>
        <v>#N/A</v>
      </c>
      <c r="T450" s="8" t="e">
        <f>IF(OR(ISNA(T$1),ISNA($A450)),NA(),'临-燃尽0'!BE451)</f>
        <v>#N/A</v>
      </c>
      <c r="U450" s="8" t="e">
        <f>IF(OR(ISNA(U$1),ISNA($A450)),NA(),'临-燃尽0'!BF451)</f>
        <v>#N/A</v>
      </c>
      <c r="V450" s="8" t="e">
        <f>IF(OR(ISNA(V$1),ISNA($A450)),NA(),'临-燃尽0'!BG451)</f>
        <v>#N/A</v>
      </c>
      <c r="W450" s="8" t="e">
        <f>IF(OR(ISNA(W$1),ISNA($A450)),NA(),'临-燃尽0'!BH451)</f>
        <v>#N/A</v>
      </c>
      <c r="X450" s="8" t="e">
        <f>IF(OR(ISNA(X$1),ISNA($A450)),NA(),'临-燃尽0'!BI451)</f>
        <v>#N/A</v>
      </c>
      <c r="Y450" s="8" t="e">
        <f>IF(OR(ISNA(Y$1),ISNA($A450)),NA(),'临-燃尽0'!BJ451)</f>
        <v>#N/A</v>
      </c>
      <c r="Z450" s="8" t="e">
        <f>IF(OR(ISNA(Z$1),ISNA($A450)),NA(),'临-燃尽0'!BK451)</f>
        <v>#N/A</v>
      </c>
      <c r="AA450" s="8" t="e">
        <f>IF(OR(ISNA(AA$1),ISNA($A450)),NA(),'临-燃尽0'!BL451)</f>
        <v>#N/A</v>
      </c>
      <c r="AB450" s="8" t="e">
        <f>IF(OR(ISNA(AB$1),ISNA($A450)),NA(),'临-燃尽0'!BM451)</f>
        <v>#N/A</v>
      </c>
      <c r="AC450" s="8" t="e">
        <f>IF(OR(ISNA(AC$1),ISNA($A450)),NA(),'临-燃尽0'!BN451)</f>
        <v>#N/A</v>
      </c>
      <c r="AD450" s="8" t="e">
        <f>IF(OR(ISNA(AD$1),ISNA($A450)),NA(),'临-燃尽0'!BO451)</f>
        <v>#N/A</v>
      </c>
      <c r="AE450" s="8" t="e">
        <f>IF(OR(ISNA(AE$1),ISNA($A450)),NA(),'临-燃尽0'!BP451)</f>
        <v>#N/A</v>
      </c>
      <c r="AF450" s="8" t="e">
        <f>IF(OR(ISNA(AF$1),ISNA($A450)),NA(),'临-燃尽0'!BQ451)</f>
        <v>#N/A</v>
      </c>
      <c r="AG450" s="8" t="e">
        <f>IF(OR(ISNA(AG$1),ISNA($A450)),NA(),'临-燃尽0'!BR451)</f>
        <v>#N/A</v>
      </c>
      <c r="AH450" s="8" t="e">
        <f>IF(OR(ISNA(AH$1),ISNA($A450)),NA(),'临-燃尽0'!BS451)</f>
        <v>#N/A</v>
      </c>
      <c r="AI450" s="8" t="e">
        <f>IF(OR(ISNA(AI$1),ISNA($A450)),NA(),'临-燃尽0'!BT451)</f>
        <v>#N/A</v>
      </c>
      <c r="AJ450" s="8" t="e">
        <f>IF(OR(ISNA(AJ$1),ISNA($A450)),NA(),'临-燃尽0'!BU451)</f>
        <v>#N/A</v>
      </c>
      <c r="AK450" s="8" t="e">
        <f>IF(OR(ISNA(AK$1),ISNA($A450)),NA(),'临-燃尽0'!BV451)</f>
        <v>#N/A</v>
      </c>
      <c r="AL450" s="8" t="e">
        <f>IF(OR(ISNA(AL$1),ISNA($A450)),NA(),'临-燃尽0'!BW451)</f>
        <v>#N/A</v>
      </c>
      <c r="AM450" s="8" t="e">
        <f>IF(OR(ISNA(AM$1),ISNA($A450)),NA(),'临-燃尽0'!BX451)</f>
        <v>#N/A</v>
      </c>
      <c r="AN450" s="8" t="e">
        <f>IF(OR(ISNA(AN$1),ISNA($A450)),NA(),'临-燃尽0'!BY451)</f>
        <v>#N/A</v>
      </c>
      <c r="AO450" s="8" t="e">
        <f>IF(OR(ISNA(AO$1),ISNA($A450)),NA(),'临-燃尽0'!BZ451)</f>
        <v>#N/A</v>
      </c>
      <c r="AP450" s="8" t="e">
        <f>IF(OR(ISNA(AP$1),ISNA($A450)),NA(),'临-燃尽0'!CA451)</f>
        <v>#N/A</v>
      </c>
      <c r="AQ450" s="8" t="e">
        <f>IF(OR(ISNA(AQ$1),ISNA($A450)),NA(),'临-燃尽0'!CB451)</f>
        <v>#N/A</v>
      </c>
      <c r="AR450" s="8" t="e">
        <f>IF(OR(ISNA(AR$1),ISNA($A450)),NA(),'临-燃尽0'!CC451)</f>
        <v>#N/A</v>
      </c>
      <c r="AS450" s="8" t="e">
        <f>IF(OR(ISNA(AS$1),ISNA($A450)),NA(),'临-燃尽0'!CD451)</f>
        <v>#N/A</v>
      </c>
      <c r="AT450" s="8" t="e">
        <f>IF(OR(ISNA(AT$1),ISNA($A450)),NA(),'临-燃尽0'!CE451)</f>
        <v>#N/A</v>
      </c>
      <c r="AU450" s="8" t="e">
        <f>IF(OR(ISNA(AU$1),ISNA($A450)),NA(),'临-燃尽0'!CF451)</f>
        <v>#N/A</v>
      </c>
      <c r="AV450" s="8" t="e">
        <f>IF(OR(ISNA(AV$1),ISNA($A450)),NA(),'临-燃尽0'!CG451)</f>
        <v>#N/A</v>
      </c>
      <c r="AW450" s="8" t="e">
        <f>IF(OR(ISNA(AW$1),ISNA($A450)),NA(),'临-燃尽0'!CH451)</f>
        <v>#N/A</v>
      </c>
      <c r="AX450" s="8" t="e">
        <f>IF(OR(ISNA(AX$1),ISNA($A450)),NA(),'临-燃尽0'!CI451)</f>
        <v>#N/A</v>
      </c>
      <c r="AY450" s="8" t="e">
        <f>IF(OR(ISNA(AY$1),ISNA($A450)),NA(),'临-燃尽0'!CJ451)</f>
        <v>#N/A</v>
      </c>
      <c r="AZ450" s="8" t="e">
        <f>IF(OR(ISNA(AZ$1),ISNA($A450)),NA(),'临-燃尽0'!CK451)</f>
        <v>#N/A</v>
      </c>
    </row>
    <row r="451" spans="1:52">
      <c r="A451" s="8" t="e">
        <f>IF(OR('临-燃尽0'!AL452="",'临-燃尽0'!AL452="总计"),NA(),'临-燃尽0'!AL452)</f>
        <v>#N/A</v>
      </c>
      <c r="B451" s="8" t="e">
        <f>IF(ISNA($A451),NA(),'临-燃尽0'!AM452)</f>
        <v>#N/A</v>
      </c>
      <c r="C451" s="8" t="e">
        <f>IF(ISNA($A451),NA(),'临-燃尽0'!AN452)</f>
        <v>#N/A</v>
      </c>
      <c r="D451" s="8" t="e">
        <f>IF(ISNA($A451),NA(),'临-燃尽0'!AO452)</f>
        <v>#N/A</v>
      </c>
      <c r="E451" s="8" t="e">
        <f>IF(OR(ISNA(E$1),ISNA($A451)),NA(),'临-燃尽0'!AP452)</f>
        <v>#N/A</v>
      </c>
      <c r="F451" s="8" t="e">
        <f>IF(OR(ISNA(F$1),ISNA($A451)),NA(),'临-燃尽0'!AQ452)</f>
        <v>#N/A</v>
      </c>
      <c r="G451" s="8" t="e">
        <f>IF(OR(ISNA(G$1),ISNA($A451)),NA(),'临-燃尽0'!AR452)</f>
        <v>#N/A</v>
      </c>
      <c r="H451" s="8" t="e">
        <f>IF(OR(ISNA(H$1),ISNA($A451)),NA(),'临-燃尽0'!AS452)</f>
        <v>#N/A</v>
      </c>
      <c r="I451" s="8" t="e">
        <f>IF(OR(ISNA(I$1),ISNA($A451)),NA(),'临-燃尽0'!AT452)</f>
        <v>#N/A</v>
      </c>
      <c r="J451" s="8" t="e">
        <f>IF(OR(ISNA(J$1),ISNA($A451)),NA(),'临-燃尽0'!AU452)</f>
        <v>#N/A</v>
      </c>
      <c r="K451" s="8" t="e">
        <f>IF(OR(ISNA(K$1),ISNA($A451)),NA(),'临-燃尽0'!AV452)</f>
        <v>#N/A</v>
      </c>
      <c r="L451" s="8" t="e">
        <f>IF(OR(ISNA(L$1),ISNA($A451)),NA(),'临-燃尽0'!AW452)</f>
        <v>#N/A</v>
      </c>
      <c r="M451" s="8" t="e">
        <f>IF(OR(ISNA(M$1),ISNA($A451)),NA(),'临-燃尽0'!AX452)</f>
        <v>#N/A</v>
      </c>
      <c r="N451" s="8" t="e">
        <f>IF(OR(ISNA(N$1),ISNA($A451)),NA(),'临-燃尽0'!AY452)</f>
        <v>#N/A</v>
      </c>
      <c r="O451" s="8" t="e">
        <f>IF(OR(ISNA(O$1),ISNA($A451)),NA(),'临-燃尽0'!AZ452)</f>
        <v>#N/A</v>
      </c>
      <c r="P451" s="8" t="e">
        <f>IF(OR(ISNA(P$1),ISNA($A451)),NA(),'临-燃尽0'!BA452)</f>
        <v>#N/A</v>
      </c>
      <c r="Q451" s="8" t="e">
        <f>IF(OR(ISNA(Q$1),ISNA($A451)),NA(),'临-燃尽0'!BB452)</f>
        <v>#N/A</v>
      </c>
      <c r="R451" s="8" t="e">
        <f>IF(OR(ISNA(R$1),ISNA($A451)),NA(),'临-燃尽0'!BC452)</f>
        <v>#N/A</v>
      </c>
      <c r="S451" s="8" t="e">
        <f>IF(OR(ISNA(S$1),ISNA($A451)),NA(),'临-燃尽0'!BD452)</f>
        <v>#N/A</v>
      </c>
      <c r="T451" s="8" t="e">
        <f>IF(OR(ISNA(T$1),ISNA($A451)),NA(),'临-燃尽0'!BE452)</f>
        <v>#N/A</v>
      </c>
      <c r="U451" s="8" t="e">
        <f>IF(OR(ISNA(U$1),ISNA($A451)),NA(),'临-燃尽0'!BF452)</f>
        <v>#N/A</v>
      </c>
      <c r="V451" s="8" t="e">
        <f>IF(OR(ISNA(V$1),ISNA($A451)),NA(),'临-燃尽0'!BG452)</f>
        <v>#N/A</v>
      </c>
      <c r="W451" s="8" t="e">
        <f>IF(OR(ISNA(W$1),ISNA($A451)),NA(),'临-燃尽0'!BH452)</f>
        <v>#N/A</v>
      </c>
      <c r="X451" s="8" t="e">
        <f>IF(OR(ISNA(X$1),ISNA($A451)),NA(),'临-燃尽0'!BI452)</f>
        <v>#N/A</v>
      </c>
      <c r="Y451" s="8" t="e">
        <f>IF(OR(ISNA(Y$1),ISNA($A451)),NA(),'临-燃尽0'!BJ452)</f>
        <v>#N/A</v>
      </c>
      <c r="Z451" s="8" t="e">
        <f>IF(OR(ISNA(Z$1),ISNA($A451)),NA(),'临-燃尽0'!BK452)</f>
        <v>#N/A</v>
      </c>
      <c r="AA451" s="8" t="e">
        <f>IF(OR(ISNA(AA$1),ISNA($A451)),NA(),'临-燃尽0'!BL452)</f>
        <v>#N/A</v>
      </c>
      <c r="AB451" s="8" t="e">
        <f>IF(OR(ISNA(AB$1),ISNA($A451)),NA(),'临-燃尽0'!BM452)</f>
        <v>#N/A</v>
      </c>
      <c r="AC451" s="8" t="e">
        <f>IF(OR(ISNA(AC$1),ISNA($A451)),NA(),'临-燃尽0'!BN452)</f>
        <v>#N/A</v>
      </c>
      <c r="AD451" s="8" t="e">
        <f>IF(OR(ISNA(AD$1),ISNA($A451)),NA(),'临-燃尽0'!BO452)</f>
        <v>#N/A</v>
      </c>
      <c r="AE451" s="8" t="e">
        <f>IF(OR(ISNA(AE$1),ISNA($A451)),NA(),'临-燃尽0'!BP452)</f>
        <v>#N/A</v>
      </c>
      <c r="AF451" s="8" t="e">
        <f>IF(OR(ISNA(AF$1),ISNA($A451)),NA(),'临-燃尽0'!BQ452)</f>
        <v>#N/A</v>
      </c>
      <c r="AG451" s="8" t="e">
        <f>IF(OR(ISNA(AG$1),ISNA($A451)),NA(),'临-燃尽0'!BR452)</f>
        <v>#N/A</v>
      </c>
      <c r="AH451" s="8" t="e">
        <f>IF(OR(ISNA(AH$1),ISNA($A451)),NA(),'临-燃尽0'!BS452)</f>
        <v>#N/A</v>
      </c>
      <c r="AI451" s="8" t="e">
        <f>IF(OR(ISNA(AI$1),ISNA($A451)),NA(),'临-燃尽0'!BT452)</f>
        <v>#N/A</v>
      </c>
      <c r="AJ451" s="8" t="e">
        <f>IF(OR(ISNA(AJ$1),ISNA($A451)),NA(),'临-燃尽0'!BU452)</f>
        <v>#N/A</v>
      </c>
      <c r="AK451" s="8" t="e">
        <f>IF(OR(ISNA(AK$1),ISNA($A451)),NA(),'临-燃尽0'!BV452)</f>
        <v>#N/A</v>
      </c>
      <c r="AL451" s="8" t="e">
        <f>IF(OR(ISNA(AL$1),ISNA($A451)),NA(),'临-燃尽0'!BW452)</f>
        <v>#N/A</v>
      </c>
      <c r="AM451" s="8" t="e">
        <f>IF(OR(ISNA(AM$1),ISNA($A451)),NA(),'临-燃尽0'!BX452)</f>
        <v>#N/A</v>
      </c>
      <c r="AN451" s="8" t="e">
        <f>IF(OR(ISNA(AN$1),ISNA($A451)),NA(),'临-燃尽0'!BY452)</f>
        <v>#N/A</v>
      </c>
      <c r="AO451" s="8" t="e">
        <f>IF(OR(ISNA(AO$1),ISNA($A451)),NA(),'临-燃尽0'!BZ452)</f>
        <v>#N/A</v>
      </c>
      <c r="AP451" s="8" t="e">
        <f>IF(OR(ISNA(AP$1),ISNA($A451)),NA(),'临-燃尽0'!CA452)</f>
        <v>#N/A</v>
      </c>
      <c r="AQ451" s="8" t="e">
        <f>IF(OR(ISNA(AQ$1),ISNA($A451)),NA(),'临-燃尽0'!CB452)</f>
        <v>#N/A</v>
      </c>
      <c r="AR451" s="8" t="e">
        <f>IF(OR(ISNA(AR$1),ISNA($A451)),NA(),'临-燃尽0'!CC452)</f>
        <v>#N/A</v>
      </c>
      <c r="AS451" s="8" t="e">
        <f>IF(OR(ISNA(AS$1),ISNA($A451)),NA(),'临-燃尽0'!CD452)</f>
        <v>#N/A</v>
      </c>
      <c r="AT451" s="8" t="e">
        <f>IF(OR(ISNA(AT$1),ISNA($A451)),NA(),'临-燃尽0'!CE452)</f>
        <v>#N/A</v>
      </c>
      <c r="AU451" s="8" t="e">
        <f>IF(OR(ISNA(AU$1),ISNA($A451)),NA(),'临-燃尽0'!CF452)</f>
        <v>#N/A</v>
      </c>
      <c r="AV451" s="8" t="e">
        <f>IF(OR(ISNA(AV$1),ISNA($A451)),NA(),'临-燃尽0'!CG452)</f>
        <v>#N/A</v>
      </c>
      <c r="AW451" s="8" t="e">
        <f>IF(OR(ISNA(AW$1),ISNA($A451)),NA(),'临-燃尽0'!CH452)</f>
        <v>#N/A</v>
      </c>
      <c r="AX451" s="8" t="e">
        <f>IF(OR(ISNA(AX$1),ISNA($A451)),NA(),'临-燃尽0'!CI452)</f>
        <v>#N/A</v>
      </c>
      <c r="AY451" s="8" t="e">
        <f>IF(OR(ISNA(AY$1),ISNA($A451)),NA(),'临-燃尽0'!CJ452)</f>
        <v>#N/A</v>
      </c>
      <c r="AZ451" s="8" t="e">
        <f>IF(OR(ISNA(AZ$1),ISNA($A451)),NA(),'临-燃尽0'!CK452)</f>
        <v>#N/A</v>
      </c>
    </row>
    <row r="452" spans="1:52">
      <c r="A452" s="8" t="e">
        <f>IF(OR('临-燃尽0'!AL453="",'临-燃尽0'!AL453="总计"),NA(),'临-燃尽0'!AL453)</f>
        <v>#N/A</v>
      </c>
      <c r="B452" s="8" t="e">
        <f>IF(ISNA($A452),NA(),'临-燃尽0'!AM453)</f>
        <v>#N/A</v>
      </c>
      <c r="C452" s="8" t="e">
        <f>IF(ISNA($A452),NA(),'临-燃尽0'!AN453)</f>
        <v>#N/A</v>
      </c>
      <c r="D452" s="8" t="e">
        <f>IF(ISNA($A452),NA(),'临-燃尽0'!AO453)</f>
        <v>#N/A</v>
      </c>
      <c r="E452" s="8" t="e">
        <f>IF(OR(ISNA(E$1),ISNA($A452)),NA(),'临-燃尽0'!AP453)</f>
        <v>#N/A</v>
      </c>
      <c r="F452" s="8" t="e">
        <f>IF(OR(ISNA(F$1),ISNA($A452)),NA(),'临-燃尽0'!AQ453)</f>
        <v>#N/A</v>
      </c>
      <c r="G452" s="8" t="e">
        <f>IF(OR(ISNA(G$1),ISNA($A452)),NA(),'临-燃尽0'!AR453)</f>
        <v>#N/A</v>
      </c>
      <c r="H452" s="8" t="e">
        <f>IF(OR(ISNA(H$1),ISNA($A452)),NA(),'临-燃尽0'!AS453)</f>
        <v>#N/A</v>
      </c>
      <c r="I452" s="8" t="e">
        <f>IF(OR(ISNA(I$1),ISNA($A452)),NA(),'临-燃尽0'!AT453)</f>
        <v>#N/A</v>
      </c>
      <c r="J452" s="8" t="e">
        <f>IF(OR(ISNA(J$1),ISNA($A452)),NA(),'临-燃尽0'!AU453)</f>
        <v>#N/A</v>
      </c>
      <c r="K452" s="8" t="e">
        <f>IF(OR(ISNA(K$1),ISNA($A452)),NA(),'临-燃尽0'!AV453)</f>
        <v>#N/A</v>
      </c>
      <c r="L452" s="8" t="e">
        <f>IF(OR(ISNA(L$1),ISNA($A452)),NA(),'临-燃尽0'!AW453)</f>
        <v>#N/A</v>
      </c>
      <c r="M452" s="8" t="e">
        <f>IF(OR(ISNA(M$1),ISNA($A452)),NA(),'临-燃尽0'!AX453)</f>
        <v>#N/A</v>
      </c>
      <c r="N452" s="8" t="e">
        <f>IF(OR(ISNA(N$1),ISNA($A452)),NA(),'临-燃尽0'!AY453)</f>
        <v>#N/A</v>
      </c>
      <c r="O452" s="8" t="e">
        <f>IF(OR(ISNA(O$1),ISNA($A452)),NA(),'临-燃尽0'!AZ453)</f>
        <v>#N/A</v>
      </c>
      <c r="P452" s="8" t="e">
        <f>IF(OR(ISNA(P$1),ISNA($A452)),NA(),'临-燃尽0'!BA453)</f>
        <v>#N/A</v>
      </c>
      <c r="Q452" s="8" t="e">
        <f>IF(OR(ISNA(Q$1),ISNA($A452)),NA(),'临-燃尽0'!BB453)</f>
        <v>#N/A</v>
      </c>
      <c r="R452" s="8" t="e">
        <f>IF(OR(ISNA(R$1),ISNA($A452)),NA(),'临-燃尽0'!BC453)</f>
        <v>#N/A</v>
      </c>
      <c r="S452" s="8" t="e">
        <f>IF(OR(ISNA(S$1),ISNA($A452)),NA(),'临-燃尽0'!BD453)</f>
        <v>#N/A</v>
      </c>
      <c r="T452" s="8" t="e">
        <f>IF(OR(ISNA(T$1),ISNA($A452)),NA(),'临-燃尽0'!BE453)</f>
        <v>#N/A</v>
      </c>
      <c r="U452" s="8" t="e">
        <f>IF(OR(ISNA(U$1),ISNA($A452)),NA(),'临-燃尽0'!BF453)</f>
        <v>#N/A</v>
      </c>
      <c r="V452" s="8" t="e">
        <f>IF(OR(ISNA(V$1),ISNA($A452)),NA(),'临-燃尽0'!BG453)</f>
        <v>#N/A</v>
      </c>
      <c r="W452" s="8" t="e">
        <f>IF(OR(ISNA(W$1),ISNA($A452)),NA(),'临-燃尽0'!BH453)</f>
        <v>#N/A</v>
      </c>
      <c r="X452" s="8" t="e">
        <f>IF(OR(ISNA(X$1),ISNA($A452)),NA(),'临-燃尽0'!BI453)</f>
        <v>#N/A</v>
      </c>
      <c r="Y452" s="8" t="e">
        <f>IF(OR(ISNA(Y$1),ISNA($A452)),NA(),'临-燃尽0'!BJ453)</f>
        <v>#N/A</v>
      </c>
      <c r="Z452" s="8" t="e">
        <f>IF(OR(ISNA(Z$1),ISNA($A452)),NA(),'临-燃尽0'!BK453)</f>
        <v>#N/A</v>
      </c>
      <c r="AA452" s="8" t="e">
        <f>IF(OR(ISNA(AA$1),ISNA($A452)),NA(),'临-燃尽0'!BL453)</f>
        <v>#N/A</v>
      </c>
      <c r="AB452" s="8" t="e">
        <f>IF(OR(ISNA(AB$1),ISNA($A452)),NA(),'临-燃尽0'!BM453)</f>
        <v>#N/A</v>
      </c>
      <c r="AC452" s="8" t="e">
        <f>IF(OR(ISNA(AC$1),ISNA($A452)),NA(),'临-燃尽0'!BN453)</f>
        <v>#N/A</v>
      </c>
      <c r="AD452" s="8" t="e">
        <f>IF(OR(ISNA(AD$1),ISNA($A452)),NA(),'临-燃尽0'!BO453)</f>
        <v>#N/A</v>
      </c>
      <c r="AE452" s="8" t="e">
        <f>IF(OR(ISNA(AE$1),ISNA($A452)),NA(),'临-燃尽0'!BP453)</f>
        <v>#N/A</v>
      </c>
      <c r="AF452" s="8" t="e">
        <f>IF(OR(ISNA(AF$1),ISNA($A452)),NA(),'临-燃尽0'!BQ453)</f>
        <v>#N/A</v>
      </c>
      <c r="AG452" s="8" t="e">
        <f>IF(OR(ISNA(AG$1),ISNA($A452)),NA(),'临-燃尽0'!BR453)</f>
        <v>#N/A</v>
      </c>
      <c r="AH452" s="8" t="e">
        <f>IF(OR(ISNA(AH$1),ISNA($A452)),NA(),'临-燃尽0'!BS453)</f>
        <v>#N/A</v>
      </c>
      <c r="AI452" s="8" t="e">
        <f>IF(OR(ISNA(AI$1),ISNA($A452)),NA(),'临-燃尽0'!BT453)</f>
        <v>#N/A</v>
      </c>
      <c r="AJ452" s="8" t="e">
        <f>IF(OR(ISNA(AJ$1),ISNA($A452)),NA(),'临-燃尽0'!BU453)</f>
        <v>#N/A</v>
      </c>
      <c r="AK452" s="8" t="e">
        <f>IF(OR(ISNA(AK$1),ISNA($A452)),NA(),'临-燃尽0'!BV453)</f>
        <v>#N/A</v>
      </c>
      <c r="AL452" s="8" t="e">
        <f>IF(OR(ISNA(AL$1),ISNA($A452)),NA(),'临-燃尽0'!BW453)</f>
        <v>#N/A</v>
      </c>
      <c r="AM452" s="8" t="e">
        <f>IF(OR(ISNA(AM$1),ISNA($A452)),NA(),'临-燃尽0'!BX453)</f>
        <v>#N/A</v>
      </c>
      <c r="AN452" s="8" t="e">
        <f>IF(OR(ISNA(AN$1),ISNA($A452)),NA(),'临-燃尽0'!BY453)</f>
        <v>#N/A</v>
      </c>
      <c r="AO452" s="8" t="e">
        <f>IF(OR(ISNA(AO$1),ISNA($A452)),NA(),'临-燃尽0'!BZ453)</f>
        <v>#N/A</v>
      </c>
      <c r="AP452" s="8" t="e">
        <f>IF(OR(ISNA(AP$1),ISNA($A452)),NA(),'临-燃尽0'!CA453)</f>
        <v>#N/A</v>
      </c>
      <c r="AQ452" s="8" t="e">
        <f>IF(OR(ISNA(AQ$1),ISNA($A452)),NA(),'临-燃尽0'!CB453)</f>
        <v>#N/A</v>
      </c>
      <c r="AR452" s="8" t="e">
        <f>IF(OR(ISNA(AR$1),ISNA($A452)),NA(),'临-燃尽0'!CC453)</f>
        <v>#N/A</v>
      </c>
      <c r="AS452" s="8" t="e">
        <f>IF(OR(ISNA(AS$1),ISNA($A452)),NA(),'临-燃尽0'!CD453)</f>
        <v>#N/A</v>
      </c>
      <c r="AT452" s="8" t="e">
        <f>IF(OR(ISNA(AT$1),ISNA($A452)),NA(),'临-燃尽0'!CE453)</f>
        <v>#N/A</v>
      </c>
      <c r="AU452" s="8" t="e">
        <f>IF(OR(ISNA(AU$1),ISNA($A452)),NA(),'临-燃尽0'!CF453)</f>
        <v>#N/A</v>
      </c>
      <c r="AV452" s="8" t="e">
        <f>IF(OR(ISNA(AV$1),ISNA($A452)),NA(),'临-燃尽0'!CG453)</f>
        <v>#N/A</v>
      </c>
      <c r="AW452" s="8" t="e">
        <f>IF(OR(ISNA(AW$1),ISNA($A452)),NA(),'临-燃尽0'!CH453)</f>
        <v>#N/A</v>
      </c>
      <c r="AX452" s="8" t="e">
        <f>IF(OR(ISNA(AX$1),ISNA($A452)),NA(),'临-燃尽0'!CI453)</f>
        <v>#N/A</v>
      </c>
      <c r="AY452" s="8" t="e">
        <f>IF(OR(ISNA(AY$1),ISNA($A452)),NA(),'临-燃尽0'!CJ453)</f>
        <v>#N/A</v>
      </c>
      <c r="AZ452" s="8" t="e">
        <f>IF(OR(ISNA(AZ$1),ISNA($A452)),NA(),'临-燃尽0'!CK453)</f>
        <v>#N/A</v>
      </c>
    </row>
    <row r="453" spans="1:52">
      <c r="A453" s="8" t="e">
        <f>IF(OR('临-燃尽0'!AL454="",'临-燃尽0'!AL454="总计"),NA(),'临-燃尽0'!AL454)</f>
        <v>#N/A</v>
      </c>
      <c r="B453" s="8" t="e">
        <f>IF(ISNA($A453),NA(),'临-燃尽0'!AM454)</f>
        <v>#N/A</v>
      </c>
      <c r="C453" s="8" t="e">
        <f>IF(ISNA($A453),NA(),'临-燃尽0'!AN454)</f>
        <v>#N/A</v>
      </c>
      <c r="D453" s="8" t="e">
        <f>IF(ISNA($A453),NA(),'临-燃尽0'!AO454)</f>
        <v>#N/A</v>
      </c>
      <c r="E453" s="8" t="e">
        <f>IF(OR(ISNA(E$1),ISNA($A453)),NA(),'临-燃尽0'!AP454)</f>
        <v>#N/A</v>
      </c>
      <c r="F453" s="8" t="e">
        <f>IF(OR(ISNA(F$1),ISNA($A453)),NA(),'临-燃尽0'!AQ454)</f>
        <v>#N/A</v>
      </c>
      <c r="G453" s="8" t="e">
        <f>IF(OR(ISNA(G$1),ISNA($A453)),NA(),'临-燃尽0'!AR454)</f>
        <v>#N/A</v>
      </c>
      <c r="H453" s="8" t="e">
        <f>IF(OR(ISNA(H$1),ISNA($A453)),NA(),'临-燃尽0'!AS454)</f>
        <v>#N/A</v>
      </c>
      <c r="I453" s="8" t="e">
        <f>IF(OR(ISNA(I$1),ISNA($A453)),NA(),'临-燃尽0'!AT454)</f>
        <v>#N/A</v>
      </c>
      <c r="J453" s="8" t="e">
        <f>IF(OR(ISNA(J$1),ISNA($A453)),NA(),'临-燃尽0'!AU454)</f>
        <v>#N/A</v>
      </c>
      <c r="K453" s="8" t="e">
        <f>IF(OR(ISNA(K$1),ISNA($A453)),NA(),'临-燃尽0'!AV454)</f>
        <v>#N/A</v>
      </c>
      <c r="L453" s="8" t="e">
        <f>IF(OR(ISNA(L$1),ISNA($A453)),NA(),'临-燃尽0'!AW454)</f>
        <v>#N/A</v>
      </c>
      <c r="M453" s="8" t="e">
        <f>IF(OR(ISNA(M$1),ISNA($A453)),NA(),'临-燃尽0'!AX454)</f>
        <v>#N/A</v>
      </c>
      <c r="N453" s="8" t="e">
        <f>IF(OR(ISNA(N$1),ISNA($A453)),NA(),'临-燃尽0'!AY454)</f>
        <v>#N/A</v>
      </c>
      <c r="O453" s="8" t="e">
        <f>IF(OR(ISNA(O$1),ISNA($A453)),NA(),'临-燃尽0'!AZ454)</f>
        <v>#N/A</v>
      </c>
      <c r="P453" s="8" t="e">
        <f>IF(OR(ISNA(P$1),ISNA($A453)),NA(),'临-燃尽0'!BA454)</f>
        <v>#N/A</v>
      </c>
      <c r="Q453" s="8" t="e">
        <f>IF(OR(ISNA(Q$1),ISNA($A453)),NA(),'临-燃尽0'!BB454)</f>
        <v>#N/A</v>
      </c>
      <c r="R453" s="8" t="e">
        <f>IF(OR(ISNA(R$1),ISNA($A453)),NA(),'临-燃尽0'!BC454)</f>
        <v>#N/A</v>
      </c>
      <c r="S453" s="8" t="e">
        <f>IF(OR(ISNA(S$1),ISNA($A453)),NA(),'临-燃尽0'!BD454)</f>
        <v>#N/A</v>
      </c>
      <c r="T453" s="8" t="e">
        <f>IF(OR(ISNA(T$1),ISNA($A453)),NA(),'临-燃尽0'!BE454)</f>
        <v>#N/A</v>
      </c>
      <c r="U453" s="8" t="e">
        <f>IF(OR(ISNA(U$1),ISNA($A453)),NA(),'临-燃尽0'!BF454)</f>
        <v>#N/A</v>
      </c>
      <c r="V453" s="8" t="e">
        <f>IF(OR(ISNA(V$1),ISNA($A453)),NA(),'临-燃尽0'!BG454)</f>
        <v>#N/A</v>
      </c>
      <c r="W453" s="8" t="e">
        <f>IF(OR(ISNA(W$1),ISNA($A453)),NA(),'临-燃尽0'!BH454)</f>
        <v>#N/A</v>
      </c>
      <c r="X453" s="8" t="e">
        <f>IF(OR(ISNA(X$1),ISNA($A453)),NA(),'临-燃尽0'!BI454)</f>
        <v>#N/A</v>
      </c>
      <c r="Y453" s="8" t="e">
        <f>IF(OR(ISNA(Y$1),ISNA($A453)),NA(),'临-燃尽0'!BJ454)</f>
        <v>#N/A</v>
      </c>
      <c r="Z453" s="8" t="e">
        <f>IF(OR(ISNA(Z$1),ISNA($A453)),NA(),'临-燃尽0'!BK454)</f>
        <v>#N/A</v>
      </c>
      <c r="AA453" s="8" t="e">
        <f>IF(OR(ISNA(AA$1),ISNA($A453)),NA(),'临-燃尽0'!BL454)</f>
        <v>#N/A</v>
      </c>
      <c r="AB453" s="8" t="e">
        <f>IF(OR(ISNA(AB$1),ISNA($A453)),NA(),'临-燃尽0'!BM454)</f>
        <v>#N/A</v>
      </c>
      <c r="AC453" s="8" t="e">
        <f>IF(OR(ISNA(AC$1),ISNA($A453)),NA(),'临-燃尽0'!BN454)</f>
        <v>#N/A</v>
      </c>
      <c r="AD453" s="8" t="e">
        <f>IF(OR(ISNA(AD$1),ISNA($A453)),NA(),'临-燃尽0'!BO454)</f>
        <v>#N/A</v>
      </c>
      <c r="AE453" s="8" t="e">
        <f>IF(OR(ISNA(AE$1),ISNA($A453)),NA(),'临-燃尽0'!BP454)</f>
        <v>#N/A</v>
      </c>
      <c r="AF453" s="8" t="e">
        <f>IF(OR(ISNA(AF$1),ISNA($A453)),NA(),'临-燃尽0'!BQ454)</f>
        <v>#N/A</v>
      </c>
      <c r="AG453" s="8" t="e">
        <f>IF(OR(ISNA(AG$1),ISNA($A453)),NA(),'临-燃尽0'!BR454)</f>
        <v>#N/A</v>
      </c>
      <c r="AH453" s="8" t="e">
        <f>IF(OR(ISNA(AH$1),ISNA($A453)),NA(),'临-燃尽0'!BS454)</f>
        <v>#N/A</v>
      </c>
      <c r="AI453" s="8" t="e">
        <f>IF(OR(ISNA(AI$1),ISNA($A453)),NA(),'临-燃尽0'!BT454)</f>
        <v>#N/A</v>
      </c>
      <c r="AJ453" s="8" t="e">
        <f>IF(OR(ISNA(AJ$1),ISNA($A453)),NA(),'临-燃尽0'!BU454)</f>
        <v>#N/A</v>
      </c>
      <c r="AK453" s="8" t="e">
        <f>IF(OR(ISNA(AK$1),ISNA($A453)),NA(),'临-燃尽0'!BV454)</f>
        <v>#N/A</v>
      </c>
      <c r="AL453" s="8" t="e">
        <f>IF(OR(ISNA(AL$1),ISNA($A453)),NA(),'临-燃尽0'!BW454)</f>
        <v>#N/A</v>
      </c>
      <c r="AM453" s="8" t="e">
        <f>IF(OR(ISNA(AM$1),ISNA($A453)),NA(),'临-燃尽0'!BX454)</f>
        <v>#N/A</v>
      </c>
      <c r="AN453" s="8" t="e">
        <f>IF(OR(ISNA(AN$1),ISNA($A453)),NA(),'临-燃尽0'!BY454)</f>
        <v>#N/A</v>
      </c>
      <c r="AO453" s="8" t="e">
        <f>IF(OR(ISNA(AO$1),ISNA($A453)),NA(),'临-燃尽0'!BZ454)</f>
        <v>#N/A</v>
      </c>
      <c r="AP453" s="8" t="e">
        <f>IF(OR(ISNA(AP$1),ISNA($A453)),NA(),'临-燃尽0'!CA454)</f>
        <v>#N/A</v>
      </c>
      <c r="AQ453" s="8" t="e">
        <f>IF(OR(ISNA(AQ$1),ISNA($A453)),NA(),'临-燃尽0'!CB454)</f>
        <v>#N/A</v>
      </c>
      <c r="AR453" s="8" t="e">
        <f>IF(OR(ISNA(AR$1),ISNA($A453)),NA(),'临-燃尽0'!CC454)</f>
        <v>#N/A</v>
      </c>
      <c r="AS453" s="8" t="e">
        <f>IF(OR(ISNA(AS$1),ISNA($A453)),NA(),'临-燃尽0'!CD454)</f>
        <v>#N/A</v>
      </c>
      <c r="AT453" s="8" t="e">
        <f>IF(OR(ISNA(AT$1),ISNA($A453)),NA(),'临-燃尽0'!CE454)</f>
        <v>#N/A</v>
      </c>
      <c r="AU453" s="8" t="e">
        <f>IF(OR(ISNA(AU$1),ISNA($A453)),NA(),'临-燃尽0'!CF454)</f>
        <v>#N/A</v>
      </c>
      <c r="AV453" s="8" t="e">
        <f>IF(OR(ISNA(AV$1),ISNA($A453)),NA(),'临-燃尽0'!CG454)</f>
        <v>#N/A</v>
      </c>
      <c r="AW453" s="8" t="e">
        <f>IF(OR(ISNA(AW$1),ISNA($A453)),NA(),'临-燃尽0'!CH454)</f>
        <v>#N/A</v>
      </c>
      <c r="AX453" s="8" t="e">
        <f>IF(OR(ISNA(AX$1),ISNA($A453)),NA(),'临-燃尽0'!CI454)</f>
        <v>#N/A</v>
      </c>
      <c r="AY453" s="8" t="e">
        <f>IF(OR(ISNA(AY$1),ISNA($A453)),NA(),'临-燃尽0'!CJ454)</f>
        <v>#N/A</v>
      </c>
      <c r="AZ453" s="8" t="e">
        <f>IF(OR(ISNA(AZ$1),ISNA($A453)),NA(),'临-燃尽0'!CK454)</f>
        <v>#N/A</v>
      </c>
    </row>
    <row r="454" spans="1:52">
      <c r="A454" s="8" t="e">
        <f>IF(OR('临-燃尽0'!AL455="",'临-燃尽0'!AL455="总计"),NA(),'临-燃尽0'!AL455)</f>
        <v>#N/A</v>
      </c>
      <c r="B454" s="8" t="e">
        <f>IF(ISNA($A454),NA(),'临-燃尽0'!AM455)</f>
        <v>#N/A</v>
      </c>
      <c r="C454" s="8" t="e">
        <f>IF(ISNA($A454),NA(),'临-燃尽0'!AN455)</f>
        <v>#N/A</v>
      </c>
      <c r="D454" s="8" t="e">
        <f>IF(ISNA($A454),NA(),'临-燃尽0'!AO455)</f>
        <v>#N/A</v>
      </c>
      <c r="E454" s="8" t="e">
        <f>IF(OR(ISNA(E$1),ISNA($A454)),NA(),'临-燃尽0'!AP455)</f>
        <v>#N/A</v>
      </c>
      <c r="F454" s="8" t="e">
        <f>IF(OR(ISNA(F$1),ISNA($A454)),NA(),'临-燃尽0'!AQ455)</f>
        <v>#N/A</v>
      </c>
      <c r="G454" s="8" t="e">
        <f>IF(OR(ISNA(G$1),ISNA($A454)),NA(),'临-燃尽0'!AR455)</f>
        <v>#N/A</v>
      </c>
      <c r="H454" s="8" t="e">
        <f>IF(OR(ISNA(H$1),ISNA($A454)),NA(),'临-燃尽0'!AS455)</f>
        <v>#N/A</v>
      </c>
      <c r="I454" s="8" t="e">
        <f>IF(OR(ISNA(I$1),ISNA($A454)),NA(),'临-燃尽0'!AT455)</f>
        <v>#N/A</v>
      </c>
      <c r="J454" s="8" t="e">
        <f>IF(OR(ISNA(J$1),ISNA($A454)),NA(),'临-燃尽0'!AU455)</f>
        <v>#N/A</v>
      </c>
      <c r="K454" s="8" t="e">
        <f>IF(OR(ISNA(K$1),ISNA($A454)),NA(),'临-燃尽0'!AV455)</f>
        <v>#N/A</v>
      </c>
      <c r="L454" s="8" t="e">
        <f>IF(OR(ISNA(L$1),ISNA($A454)),NA(),'临-燃尽0'!AW455)</f>
        <v>#N/A</v>
      </c>
      <c r="M454" s="8" t="e">
        <f>IF(OR(ISNA(M$1),ISNA($A454)),NA(),'临-燃尽0'!AX455)</f>
        <v>#N/A</v>
      </c>
      <c r="N454" s="8" t="e">
        <f>IF(OR(ISNA(N$1),ISNA($A454)),NA(),'临-燃尽0'!AY455)</f>
        <v>#N/A</v>
      </c>
      <c r="O454" s="8" t="e">
        <f>IF(OR(ISNA(O$1),ISNA($A454)),NA(),'临-燃尽0'!AZ455)</f>
        <v>#N/A</v>
      </c>
      <c r="P454" s="8" t="e">
        <f>IF(OR(ISNA(P$1),ISNA($A454)),NA(),'临-燃尽0'!BA455)</f>
        <v>#N/A</v>
      </c>
      <c r="Q454" s="8" t="e">
        <f>IF(OR(ISNA(Q$1),ISNA($A454)),NA(),'临-燃尽0'!BB455)</f>
        <v>#N/A</v>
      </c>
      <c r="R454" s="8" t="e">
        <f>IF(OR(ISNA(R$1),ISNA($A454)),NA(),'临-燃尽0'!BC455)</f>
        <v>#N/A</v>
      </c>
      <c r="S454" s="8" t="e">
        <f>IF(OR(ISNA(S$1),ISNA($A454)),NA(),'临-燃尽0'!BD455)</f>
        <v>#N/A</v>
      </c>
      <c r="T454" s="8" t="e">
        <f>IF(OR(ISNA(T$1),ISNA($A454)),NA(),'临-燃尽0'!BE455)</f>
        <v>#N/A</v>
      </c>
      <c r="U454" s="8" t="e">
        <f>IF(OR(ISNA(U$1),ISNA($A454)),NA(),'临-燃尽0'!BF455)</f>
        <v>#N/A</v>
      </c>
      <c r="V454" s="8" t="e">
        <f>IF(OR(ISNA(V$1),ISNA($A454)),NA(),'临-燃尽0'!BG455)</f>
        <v>#N/A</v>
      </c>
      <c r="W454" s="8" t="e">
        <f>IF(OR(ISNA(W$1),ISNA($A454)),NA(),'临-燃尽0'!BH455)</f>
        <v>#N/A</v>
      </c>
      <c r="X454" s="8" t="e">
        <f>IF(OR(ISNA(X$1),ISNA($A454)),NA(),'临-燃尽0'!BI455)</f>
        <v>#N/A</v>
      </c>
      <c r="Y454" s="8" t="e">
        <f>IF(OR(ISNA(Y$1),ISNA($A454)),NA(),'临-燃尽0'!BJ455)</f>
        <v>#N/A</v>
      </c>
      <c r="Z454" s="8" t="e">
        <f>IF(OR(ISNA(Z$1),ISNA($A454)),NA(),'临-燃尽0'!BK455)</f>
        <v>#N/A</v>
      </c>
      <c r="AA454" s="8" t="e">
        <f>IF(OR(ISNA(AA$1),ISNA($A454)),NA(),'临-燃尽0'!BL455)</f>
        <v>#N/A</v>
      </c>
      <c r="AB454" s="8" t="e">
        <f>IF(OR(ISNA(AB$1),ISNA($A454)),NA(),'临-燃尽0'!BM455)</f>
        <v>#N/A</v>
      </c>
      <c r="AC454" s="8" t="e">
        <f>IF(OR(ISNA(AC$1),ISNA($A454)),NA(),'临-燃尽0'!BN455)</f>
        <v>#N/A</v>
      </c>
      <c r="AD454" s="8" t="e">
        <f>IF(OR(ISNA(AD$1),ISNA($A454)),NA(),'临-燃尽0'!BO455)</f>
        <v>#N/A</v>
      </c>
      <c r="AE454" s="8" t="e">
        <f>IF(OR(ISNA(AE$1),ISNA($A454)),NA(),'临-燃尽0'!BP455)</f>
        <v>#N/A</v>
      </c>
      <c r="AF454" s="8" t="e">
        <f>IF(OR(ISNA(AF$1),ISNA($A454)),NA(),'临-燃尽0'!BQ455)</f>
        <v>#N/A</v>
      </c>
      <c r="AG454" s="8" t="e">
        <f>IF(OR(ISNA(AG$1),ISNA($A454)),NA(),'临-燃尽0'!BR455)</f>
        <v>#N/A</v>
      </c>
      <c r="AH454" s="8" t="e">
        <f>IF(OR(ISNA(AH$1),ISNA($A454)),NA(),'临-燃尽0'!BS455)</f>
        <v>#N/A</v>
      </c>
      <c r="AI454" s="8" t="e">
        <f>IF(OR(ISNA(AI$1),ISNA($A454)),NA(),'临-燃尽0'!BT455)</f>
        <v>#N/A</v>
      </c>
      <c r="AJ454" s="8" t="e">
        <f>IF(OR(ISNA(AJ$1),ISNA($A454)),NA(),'临-燃尽0'!BU455)</f>
        <v>#N/A</v>
      </c>
      <c r="AK454" s="8" t="e">
        <f>IF(OR(ISNA(AK$1),ISNA($A454)),NA(),'临-燃尽0'!BV455)</f>
        <v>#N/A</v>
      </c>
      <c r="AL454" s="8" t="e">
        <f>IF(OR(ISNA(AL$1),ISNA($A454)),NA(),'临-燃尽0'!BW455)</f>
        <v>#N/A</v>
      </c>
      <c r="AM454" s="8" t="e">
        <f>IF(OR(ISNA(AM$1),ISNA($A454)),NA(),'临-燃尽0'!BX455)</f>
        <v>#N/A</v>
      </c>
      <c r="AN454" s="8" t="e">
        <f>IF(OR(ISNA(AN$1),ISNA($A454)),NA(),'临-燃尽0'!BY455)</f>
        <v>#N/A</v>
      </c>
      <c r="AO454" s="8" t="e">
        <f>IF(OR(ISNA(AO$1),ISNA($A454)),NA(),'临-燃尽0'!BZ455)</f>
        <v>#N/A</v>
      </c>
      <c r="AP454" s="8" t="e">
        <f>IF(OR(ISNA(AP$1),ISNA($A454)),NA(),'临-燃尽0'!CA455)</f>
        <v>#N/A</v>
      </c>
      <c r="AQ454" s="8" t="e">
        <f>IF(OR(ISNA(AQ$1),ISNA($A454)),NA(),'临-燃尽0'!CB455)</f>
        <v>#N/A</v>
      </c>
      <c r="AR454" s="8" t="e">
        <f>IF(OR(ISNA(AR$1),ISNA($A454)),NA(),'临-燃尽0'!CC455)</f>
        <v>#N/A</v>
      </c>
      <c r="AS454" s="8" t="e">
        <f>IF(OR(ISNA(AS$1),ISNA($A454)),NA(),'临-燃尽0'!CD455)</f>
        <v>#N/A</v>
      </c>
      <c r="AT454" s="8" t="e">
        <f>IF(OR(ISNA(AT$1),ISNA($A454)),NA(),'临-燃尽0'!CE455)</f>
        <v>#N/A</v>
      </c>
      <c r="AU454" s="8" t="e">
        <f>IF(OR(ISNA(AU$1),ISNA($A454)),NA(),'临-燃尽0'!CF455)</f>
        <v>#N/A</v>
      </c>
      <c r="AV454" s="8" t="e">
        <f>IF(OR(ISNA(AV$1),ISNA($A454)),NA(),'临-燃尽0'!CG455)</f>
        <v>#N/A</v>
      </c>
      <c r="AW454" s="8" t="e">
        <f>IF(OR(ISNA(AW$1),ISNA($A454)),NA(),'临-燃尽0'!CH455)</f>
        <v>#N/A</v>
      </c>
      <c r="AX454" s="8" t="e">
        <f>IF(OR(ISNA(AX$1),ISNA($A454)),NA(),'临-燃尽0'!CI455)</f>
        <v>#N/A</v>
      </c>
      <c r="AY454" s="8" t="e">
        <f>IF(OR(ISNA(AY$1),ISNA($A454)),NA(),'临-燃尽0'!CJ455)</f>
        <v>#N/A</v>
      </c>
      <c r="AZ454" s="8" t="e">
        <f>IF(OR(ISNA(AZ$1),ISNA($A454)),NA(),'临-燃尽0'!CK455)</f>
        <v>#N/A</v>
      </c>
    </row>
    <row r="455" spans="1:52">
      <c r="A455" s="8" t="e">
        <f>IF(OR('临-燃尽0'!AL456="",'临-燃尽0'!AL456="总计"),NA(),'临-燃尽0'!AL456)</f>
        <v>#N/A</v>
      </c>
      <c r="B455" s="8" t="e">
        <f>IF(ISNA($A455),NA(),'临-燃尽0'!AM456)</f>
        <v>#N/A</v>
      </c>
      <c r="C455" s="8" t="e">
        <f>IF(ISNA($A455),NA(),'临-燃尽0'!AN456)</f>
        <v>#N/A</v>
      </c>
      <c r="D455" s="8" t="e">
        <f>IF(ISNA($A455),NA(),'临-燃尽0'!AO456)</f>
        <v>#N/A</v>
      </c>
      <c r="E455" s="8" t="e">
        <f>IF(OR(ISNA(E$1),ISNA($A455)),NA(),'临-燃尽0'!AP456)</f>
        <v>#N/A</v>
      </c>
      <c r="F455" s="8" t="e">
        <f>IF(OR(ISNA(F$1),ISNA($A455)),NA(),'临-燃尽0'!AQ456)</f>
        <v>#N/A</v>
      </c>
      <c r="G455" s="8" t="e">
        <f>IF(OR(ISNA(G$1),ISNA($A455)),NA(),'临-燃尽0'!AR456)</f>
        <v>#N/A</v>
      </c>
      <c r="H455" s="8" t="e">
        <f>IF(OR(ISNA(H$1),ISNA($A455)),NA(),'临-燃尽0'!AS456)</f>
        <v>#N/A</v>
      </c>
      <c r="I455" s="8" t="e">
        <f>IF(OR(ISNA(I$1),ISNA($A455)),NA(),'临-燃尽0'!AT456)</f>
        <v>#N/A</v>
      </c>
      <c r="J455" s="8" t="e">
        <f>IF(OR(ISNA(J$1),ISNA($A455)),NA(),'临-燃尽0'!AU456)</f>
        <v>#N/A</v>
      </c>
      <c r="K455" s="8" t="e">
        <f>IF(OR(ISNA(K$1),ISNA($A455)),NA(),'临-燃尽0'!AV456)</f>
        <v>#N/A</v>
      </c>
      <c r="L455" s="8" t="e">
        <f>IF(OR(ISNA(L$1),ISNA($A455)),NA(),'临-燃尽0'!AW456)</f>
        <v>#N/A</v>
      </c>
      <c r="M455" s="8" t="e">
        <f>IF(OR(ISNA(M$1),ISNA($A455)),NA(),'临-燃尽0'!AX456)</f>
        <v>#N/A</v>
      </c>
      <c r="N455" s="8" t="e">
        <f>IF(OR(ISNA(N$1),ISNA($A455)),NA(),'临-燃尽0'!AY456)</f>
        <v>#N/A</v>
      </c>
      <c r="O455" s="8" t="e">
        <f>IF(OR(ISNA(O$1),ISNA($A455)),NA(),'临-燃尽0'!AZ456)</f>
        <v>#N/A</v>
      </c>
      <c r="P455" s="8" t="e">
        <f>IF(OR(ISNA(P$1),ISNA($A455)),NA(),'临-燃尽0'!BA456)</f>
        <v>#N/A</v>
      </c>
      <c r="Q455" s="8" t="e">
        <f>IF(OR(ISNA(Q$1),ISNA($A455)),NA(),'临-燃尽0'!BB456)</f>
        <v>#N/A</v>
      </c>
      <c r="R455" s="8" t="e">
        <f>IF(OR(ISNA(R$1),ISNA($A455)),NA(),'临-燃尽0'!BC456)</f>
        <v>#N/A</v>
      </c>
      <c r="S455" s="8" t="e">
        <f>IF(OR(ISNA(S$1),ISNA($A455)),NA(),'临-燃尽0'!BD456)</f>
        <v>#N/A</v>
      </c>
      <c r="T455" s="8" t="e">
        <f>IF(OR(ISNA(T$1),ISNA($A455)),NA(),'临-燃尽0'!BE456)</f>
        <v>#N/A</v>
      </c>
      <c r="U455" s="8" t="e">
        <f>IF(OR(ISNA(U$1),ISNA($A455)),NA(),'临-燃尽0'!BF456)</f>
        <v>#N/A</v>
      </c>
      <c r="V455" s="8" t="e">
        <f>IF(OR(ISNA(V$1),ISNA($A455)),NA(),'临-燃尽0'!BG456)</f>
        <v>#N/A</v>
      </c>
      <c r="W455" s="8" t="e">
        <f>IF(OR(ISNA(W$1),ISNA($A455)),NA(),'临-燃尽0'!BH456)</f>
        <v>#N/A</v>
      </c>
      <c r="X455" s="8" t="e">
        <f>IF(OR(ISNA(X$1),ISNA($A455)),NA(),'临-燃尽0'!BI456)</f>
        <v>#N/A</v>
      </c>
      <c r="Y455" s="8" t="e">
        <f>IF(OR(ISNA(Y$1),ISNA($A455)),NA(),'临-燃尽0'!BJ456)</f>
        <v>#N/A</v>
      </c>
      <c r="Z455" s="8" t="e">
        <f>IF(OR(ISNA(Z$1),ISNA($A455)),NA(),'临-燃尽0'!BK456)</f>
        <v>#N/A</v>
      </c>
      <c r="AA455" s="8" t="e">
        <f>IF(OR(ISNA(AA$1),ISNA($A455)),NA(),'临-燃尽0'!BL456)</f>
        <v>#N/A</v>
      </c>
      <c r="AB455" s="8" t="e">
        <f>IF(OR(ISNA(AB$1),ISNA($A455)),NA(),'临-燃尽0'!BM456)</f>
        <v>#N/A</v>
      </c>
      <c r="AC455" s="8" t="e">
        <f>IF(OR(ISNA(AC$1),ISNA($A455)),NA(),'临-燃尽0'!BN456)</f>
        <v>#N/A</v>
      </c>
      <c r="AD455" s="8" t="e">
        <f>IF(OR(ISNA(AD$1),ISNA($A455)),NA(),'临-燃尽0'!BO456)</f>
        <v>#N/A</v>
      </c>
      <c r="AE455" s="8" t="e">
        <f>IF(OR(ISNA(AE$1),ISNA($A455)),NA(),'临-燃尽0'!BP456)</f>
        <v>#N/A</v>
      </c>
      <c r="AF455" s="8" t="e">
        <f>IF(OR(ISNA(AF$1),ISNA($A455)),NA(),'临-燃尽0'!BQ456)</f>
        <v>#N/A</v>
      </c>
      <c r="AG455" s="8" t="e">
        <f>IF(OR(ISNA(AG$1),ISNA($A455)),NA(),'临-燃尽0'!BR456)</f>
        <v>#N/A</v>
      </c>
      <c r="AH455" s="8" t="e">
        <f>IF(OR(ISNA(AH$1),ISNA($A455)),NA(),'临-燃尽0'!BS456)</f>
        <v>#N/A</v>
      </c>
      <c r="AI455" s="8" t="e">
        <f>IF(OR(ISNA(AI$1),ISNA($A455)),NA(),'临-燃尽0'!BT456)</f>
        <v>#N/A</v>
      </c>
      <c r="AJ455" s="8" t="e">
        <f>IF(OR(ISNA(AJ$1),ISNA($A455)),NA(),'临-燃尽0'!BU456)</f>
        <v>#N/A</v>
      </c>
      <c r="AK455" s="8" t="e">
        <f>IF(OR(ISNA(AK$1),ISNA($A455)),NA(),'临-燃尽0'!BV456)</f>
        <v>#N/A</v>
      </c>
      <c r="AL455" s="8" t="e">
        <f>IF(OR(ISNA(AL$1),ISNA($A455)),NA(),'临-燃尽0'!BW456)</f>
        <v>#N/A</v>
      </c>
      <c r="AM455" s="8" t="e">
        <f>IF(OR(ISNA(AM$1),ISNA($A455)),NA(),'临-燃尽0'!BX456)</f>
        <v>#N/A</v>
      </c>
      <c r="AN455" s="8" t="e">
        <f>IF(OR(ISNA(AN$1),ISNA($A455)),NA(),'临-燃尽0'!BY456)</f>
        <v>#N/A</v>
      </c>
      <c r="AO455" s="8" t="e">
        <f>IF(OR(ISNA(AO$1),ISNA($A455)),NA(),'临-燃尽0'!BZ456)</f>
        <v>#N/A</v>
      </c>
      <c r="AP455" s="8" t="e">
        <f>IF(OR(ISNA(AP$1),ISNA($A455)),NA(),'临-燃尽0'!CA456)</f>
        <v>#N/A</v>
      </c>
      <c r="AQ455" s="8" t="e">
        <f>IF(OR(ISNA(AQ$1),ISNA($A455)),NA(),'临-燃尽0'!CB456)</f>
        <v>#N/A</v>
      </c>
      <c r="AR455" s="8" t="e">
        <f>IF(OR(ISNA(AR$1),ISNA($A455)),NA(),'临-燃尽0'!CC456)</f>
        <v>#N/A</v>
      </c>
      <c r="AS455" s="8" t="e">
        <f>IF(OR(ISNA(AS$1),ISNA($A455)),NA(),'临-燃尽0'!CD456)</f>
        <v>#N/A</v>
      </c>
      <c r="AT455" s="8" t="e">
        <f>IF(OR(ISNA(AT$1),ISNA($A455)),NA(),'临-燃尽0'!CE456)</f>
        <v>#N/A</v>
      </c>
      <c r="AU455" s="8" t="e">
        <f>IF(OR(ISNA(AU$1),ISNA($A455)),NA(),'临-燃尽0'!CF456)</f>
        <v>#N/A</v>
      </c>
      <c r="AV455" s="8" t="e">
        <f>IF(OR(ISNA(AV$1),ISNA($A455)),NA(),'临-燃尽0'!CG456)</f>
        <v>#N/A</v>
      </c>
      <c r="AW455" s="8" t="e">
        <f>IF(OR(ISNA(AW$1),ISNA($A455)),NA(),'临-燃尽0'!CH456)</f>
        <v>#N/A</v>
      </c>
      <c r="AX455" s="8" t="e">
        <f>IF(OR(ISNA(AX$1),ISNA($A455)),NA(),'临-燃尽0'!CI456)</f>
        <v>#N/A</v>
      </c>
      <c r="AY455" s="8" t="e">
        <f>IF(OR(ISNA(AY$1),ISNA($A455)),NA(),'临-燃尽0'!CJ456)</f>
        <v>#N/A</v>
      </c>
      <c r="AZ455" s="8" t="e">
        <f>IF(OR(ISNA(AZ$1),ISNA($A455)),NA(),'临-燃尽0'!CK456)</f>
        <v>#N/A</v>
      </c>
    </row>
    <row r="456" spans="1:52">
      <c r="A456" s="8" t="e">
        <f>IF(OR('临-燃尽0'!AL457="",'临-燃尽0'!AL457="总计"),NA(),'临-燃尽0'!AL457)</f>
        <v>#N/A</v>
      </c>
      <c r="B456" s="8" t="e">
        <f>IF(ISNA($A456),NA(),'临-燃尽0'!AM457)</f>
        <v>#N/A</v>
      </c>
      <c r="C456" s="8" t="e">
        <f>IF(ISNA($A456),NA(),'临-燃尽0'!AN457)</f>
        <v>#N/A</v>
      </c>
      <c r="D456" s="8" t="e">
        <f>IF(ISNA($A456),NA(),'临-燃尽0'!AO457)</f>
        <v>#N/A</v>
      </c>
      <c r="E456" s="8" t="e">
        <f>IF(OR(ISNA(E$1),ISNA($A456)),NA(),'临-燃尽0'!AP457)</f>
        <v>#N/A</v>
      </c>
      <c r="F456" s="8" t="e">
        <f>IF(OR(ISNA(F$1),ISNA($A456)),NA(),'临-燃尽0'!AQ457)</f>
        <v>#N/A</v>
      </c>
      <c r="G456" s="8" t="e">
        <f>IF(OR(ISNA(G$1),ISNA($A456)),NA(),'临-燃尽0'!AR457)</f>
        <v>#N/A</v>
      </c>
      <c r="H456" s="8" t="e">
        <f>IF(OR(ISNA(H$1),ISNA($A456)),NA(),'临-燃尽0'!AS457)</f>
        <v>#N/A</v>
      </c>
      <c r="I456" s="8" t="e">
        <f>IF(OR(ISNA(I$1),ISNA($A456)),NA(),'临-燃尽0'!AT457)</f>
        <v>#N/A</v>
      </c>
      <c r="J456" s="8" t="e">
        <f>IF(OR(ISNA(J$1),ISNA($A456)),NA(),'临-燃尽0'!AU457)</f>
        <v>#N/A</v>
      </c>
      <c r="K456" s="8" t="e">
        <f>IF(OR(ISNA(K$1),ISNA($A456)),NA(),'临-燃尽0'!AV457)</f>
        <v>#N/A</v>
      </c>
      <c r="L456" s="8" t="e">
        <f>IF(OR(ISNA(L$1),ISNA($A456)),NA(),'临-燃尽0'!AW457)</f>
        <v>#N/A</v>
      </c>
      <c r="M456" s="8" t="e">
        <f>IF(OR(ISNA(M$1),ISNA($A456)),NA(),'临-燃尽0'!AX457)</f>
        <v>#N/A</v>
      </c>
      <c r="N456" s="8" t="e">
        <f>IF(OR(ISNA(N$1),ISNA($A456)),NA(),'临-燃尽0'!AY457)</f>
        <v>#N/A</v>
      </c>
      <c r="O456" s="8" t="e">
        <f>IF(OR(ISNA(O$1),ISNA($A456)),NA(),'临-燃尽0'!AZ457)</f>
        <v>#N/A</v>
      </c>
      <c r="P456" s="8" t="e">
        <f>IF(OR(ISNA(P$1),ISNA($A456)),NA(),'临-燃尽0'!BA457)</f>
        <v>#N/A</v>
      </c>
      <c r="Q456" s="8" t="e">
        <f>IF(OR(ISNA(Q$1),ISNA($A456)),NA(),'临-燃尽0'!BB457)</f>
        <v>#N/A</v>
      </c>
      <c r="R456" s="8" t="e">
        <f>IF(OR(ISNA(R$1),ISNA($A456)),NA(),'临-燃尽0'!BC457)</f>
        <v>#N/A</v>
      </c>
      <c r="S456" s="8" t="e">
        <f>IF(OR(ISNA(S$1),ISNA($A456)),NA(),'临-燃尽0'!BD457)</f>
        <v>#N/A</v>
      </c>
      <c r="T456" s="8" t="e">
        <f>IF(OR(ISNA(T$1),ISNA($A456)),NA(),'临-燃尽0'!BE457)</f>
        <v>#N/A</v>
      </c>
      <c r="U456" s="8" t="e">
        <f>IF(OR(ISNA(U$1),ISNA($A456)),NA(),'临-燃尽0'!BF457)</f>
        <v>#N/A</v>
      </c>
      <c r="V456" s="8" t="e">
        <f>IF(OR(ISNA(V$1),ISNA($A456)),NA(),'临-燃尽0'!BG457)</f>
        <v>#N/A</v>
      </c>
      <c r="W456" s="8" t="e">
        <f>IF(OR(ISNA(W$1),ISNA($A456)),NA(),'临-燃尽0'!BH457)</f>
        <v>#N/A</v>
      </c>
      <c r="X456" s="8" t="e">
        <f>IF(OR(ISNA(X$1),ISNA($A456)),NA(),'临-燃尽0'!BI457)</f>
        <v>#N/A</v>
      </c>
      <c r="Y456" s="8" t="e">
        <f>IF(OR(ISNA(Y$1),ISNA($A456)),NA(),'临-燃尽0'!BJ457)</f>
        <v>#N/A</v>
      </c>
      <c r="Z456" s="8" t="e">
        <f>IF(OR(ISNA(Z$1),ISNA($A456)),NA(),'临-燃尽0'!BK457)</f>
        <v>#N/A</v>
      </c>
      <c r="AA456" s="8" t="e">
        <f>IF(OR(ISNA(AA$1),ISNA($A456)),NA(),'临-燃尽0'!BL457)</f>
        <v>#N/A</v>
      </c>
      <c r="AB456" s="8" t="e">
        <f>IF(OR(ISNA(AB$1),ISNA($A456)),NA(),'临-燃尽0'!BM457)</f>
        <v>#N/A</v>
      </c>
      <c r="AC456" s="8" t="e">
        <f>IF(OR(ISNA(AC$1),ISNA($A456)),NA(),'临-燃尽0'!BN457)</f>
        <v>#N/A</v>
      </c>
      <c r="AD456" s="8" t="e">
        <f>IF(OR(ISNA(AD$1),ISNA($A456)),NA(),'临-燃尽0'!BO457)</f>
        <v>#N/A</v>
      </c>
      <c r="AE456" s="8" t="e">
        <f>IF(OR(ISNA(AE$1),ISNA($A456)),NA(),'临-燃尽0'!BP457)</f>
        <v>#N/A</v>
      </c>
      <c r="AF456" s="8" t="e">
        <f>IF(OR(ISNA(AF$1),ISNA($A456)),NA(),'临-燃尽0'!BQ457)</f>
        <v>#N/A</v>
      </c>
      <c r="AG456" s="8" t="e">
        <f>IF(OR(ISNA(AG$1),ISNA($A456)),NA(),'临-燃尽0'!BR457)</f>
        <v>#N/A</v>
      </c>
      <c r="AH456" s="8" t="e">
        <f>IF(OR(ISNA(AH$1),ISNA($A456)),NA(),'临-燃尽0'!BS457)</f>
        <v>#N/A</v>
      </c>
      <c r="AI456" s="8" t="e">
        <f>IF(OR(ISNA(AI$1),ISNA($A456)),NA(),'临-燃尽0'!BT457)</f>
        <v>#N/A</v>
      </c>
      <c r="AJ456" s="8" t="e">
        <f>IF(OR(ISNA(AJ$1),ISNA($A456)),NA(),'临-燃尽0'!BU457)</f>
        <v>#N/A</v>
      </c>
      <c r="AK456" s="8" t="e">
        <f>IF(OR(ISNA(AK$1),ISNA($A456)),NA(),'临-燃尽0'!BV457)</f>
        <v>#N/A</v>
      </c>
      <c r="AL456" s="8" t="e">
        <f>IF(OR(ISNA(AL$1),ISNA($A456)),NA(),'临-燃尽0'!BW457)</f>
        <v>#N/A</v>
      </c>
      <c r="AM456" s="8" t="e">
        <f>IF(OR(ISNA(AM$1),ISNA($A456)),NA(),'临-燃尽0'!BX457)</f>
        <v>#N/A</v>
      </c>
      <c r="AN456" s="8" t="e">
        <f>IF(OR(ISNA(AN$1),ISNA($A456)),NA(),'临-燃尽0'!BY457)</f>
        <v>#N/A</v>
      </c>
      <c r="AO456" s="8" t="e">
        <f>IF(OR(ISNA(AO$1),ISNA($A456)),NA(),'临-燃尽0'!BZ457)</f>
        <v>#N/A</v>
      </c>
      <c r="AP456" s="8" t="e">
        <f>IF(OR(ISNA(AP$1),ISNA($A456)),NA(),'临-燃尽0'!CA457)</f>
        <v>#N/A</v>
      </c>
      <c r="AQ456" s="8" t="e">
        <f>IF(OR(ISNA(AQ$1),ISNA($A456)),NA(),'临-燃尽0'!CB457)</f>
        <v>#N/A</v>
      </c>
      <c r="AR456" s="8" t="e">
        <f>IF(OR(ISNA(AR$1),ISNA($A456)),NA(),'临-燃尽0'!CC457)</f>
        <v>#N/A</v>
      </c>
      <c r="AS456" s="8" t="e">
        <f>IF(OR(ISNA(AS$1),ISNA($A456)),NA(),'临-燃尽0'!CD457)</f>
        <v>#N/A</v>
      </c>
      <c r="AT456" s="8" t="e">
        <f>IF(OR(ISNA(AT$1),ISNA($A456)),NA(),'临-燃尽0'!CE457)</f>
        <v>#N/A</v>
      </c>
      <c r="AU456" s="8" t="e">
        <f>IF(OR(ISNA(AU$1),ISNA($A456)),NA(),'临-燃尽0'!CF457)</f>
        <v>#N/A</v>
      </c>
      <c r="AV456" s="8" t="e">
        <f>IF(OR(ISNA(AV$1),ISNA($A456)),NA(),'临-燃尽0'!CG457)</f>
        <v>#N/A</v>
      </c>
      <c r="AW456" s="8" t="e">
        <f>IF(OR(ISNA(AW$1),ISNA($A456)),NA(),'临-燃尽0'!CH457)</f>
        <v>#N/A</v>
      </c>
      <c r="AX456" s="8" t="e">
        <f>IF(OR(ISNA(AX$1),ISNA($A456)),NA(),'临-燃尽0'!CI457)</f>
        <v>#N/A</v>
      </c>
      <c r="AY456" s="8" t="e">
        <f>IF(OR(ISNA(AY$1),ISNA($A456)),NA(),'临-燃尽0'!CJ457)</f>
        <v>#N/A</v>
      </c>
      <c r="AZ456" s="8" t="e">
        <f>IF(OR(ISNA(AZ$1),ISNA($A456)),NA(),'临-燃尽0'!CK457)</f>
        <v>#N/A</v>
      </c>
    </row>
    <row r="457" spans="1:52">
      <c r="A457" s="8" t="e">
        <f>IF(OR('临-燃尽0'!AL458="",'临-燃尽0'!AL458="总计"),NA(),'临-燃尽0'!AL458)</f>
        <v>#N/A</v>
      </c>
      <c r="B457" s="8" t="e">
        <f>IF(ISNA($A457),NA(),'临-燃尽0'!AM458)</f>
        <v>#N/A</v>
      </c>
      <c r="C457" s="8" t="e">
        <f>IF(ISNA($A457),NA(),'临-燃尽0'!AN458)</f>
        <v>#N/A</v>
      </c>
      <c r="D457" s="8" t="e">
        <f>IF(ISNA($A457),NA(),'临-燃尽0'!AO458)</f>
        <v>#N/A</v>
      </c>
      <c r="E457" s="8" t="e">
        <f>IF(OR(ISNA(E$1),ISNA($A457)),NA(),'临-燃尽0'!AP458)</f>
        <v>#N/A</v>
      </c>
      <c r="F457" s="8" t="e">
        <f>IF(OR(ISNA(F$1),ISNA($A457)),NA(),'临-燃尽0'!AQ458)</f>
        <v>#N/A</v>
      </c>
      <c r="G457" s="8" t="e">
        <f>IF(OR(ISNA(G$1),ISNA($A457)),NA(),'临-燃尽0'!AR458)</f>
        <v>#N/A</v>
      </c>
      <c r="H457" s="8" t="e">
        <f>IF(OR(ISNA(H$1),ISNA($A457)),NA(),'临-燃尽0'!AS458)</f>
        <v>#N/A</v>
      </c>
      <c r="I457" s="8" t="e">
        <f>IF(OR(ISNA(I$1),ISNA($A457)),NA(),'临-燃尽0'!AT458)</f>
        <v>#N/A</v>
      </c>
      <c r="J457" s="8" t="e">
        <f>IF(OR(ISNA(J$1),ISNA($A457)),NA(),'临-燃尽0'!AU458)</f>
        <v>#N/A</v>
      </c>
      <c r="K457" s="8" t="e">
        <f>IF(OR(ISNA(K$1),ISNA($A457)),NA(),'临-燃尽0'!AV458)</f>
        <v>#N/A</v>
      </c>
      <c r="L457" s="8" t="e">
        <f>IF(OR(ISNA(L$1),ISNA($A457)),NA(),'临-燃尽0'!AW458)</f>
        <v>#N/A</v>
      </c>
      <c r="M457" s="8" t="e">
        <f>IF(OR(ISNA(M$1),ISNA($A457)),NA(),'临-燃尽0'!AX458)</f>
        <v>#N/A</v>
      </c>
      <c r="N457" s="8" t="e">
        <f>IF(OR(ISNA(N$1),ISNA($A457)),NA(),'临-燃尽0'!AY458)</f>
        <v>#N/A</v>
      </c>
      <c r="O457" s="8" t="e">
        <f>IF(OR(ISNA(O$1),ISNA($A457)),NA(),'临-燃尽0'!AZ458)</f>
        <v>#N/A</v>
      </c>
      <c r="P457" s="8" t="e">
        <f>IF(OR(ISNA(P$1),ISNA($A457)),NA(),'临-燃尽0'!BA458)</f>
        <v>#N/A</v>
      </c>
      <c r="Q457" s="8" t="e">
        <f>IF(OR(ISNA(Q$1),ISNA($A457)),NA(),'临-燃尽0'!BB458)</f>
        <v>#N/A</v>
      </c>
      <c r="R457" s="8" t="e">
        <f>IF(OR(ISNA(R$1),ISNA($A457)),NA(),'临-燃尽0'!BC458)</f>
        <v>#N/A</v>
      </c>
      <c r="S457" s="8" t="e">
        <f>IF(OR(ISNA(S$1),ISNA($A457)),NA(),'临-燃尽0'!BD458)</f>
        <v>#N/A</v>
      </c>
      <c r="T457" s="8" t="e">
        <f>IF(OR(ISNA(T$1),ISNA($A457)),NA(),'临-燃尽0'!BE458)</f>
        <v>#N/A</v>
      </c>
      <c r="U457" s="8" t="e">
        <f>IF(OR(ISNA(U$1),ISNA($A457)),NA(),'临-燃尽0'!BF458)</f>
        <v>#N/A</v>
      </c>
      <c r="V457" s="8" t="e">
        <f>IF(OR(ISNA(V$1),ISNA($A457)),NA(),'临-燃尽0'!BG458)</f>
        <v>#N/A</v>
      </c>
      <c r="W457" s="8" t="e">
        <f>IF(OR(ISNA(W$1),ISNA($A457)),NA(),'临-燃尽0'!BH458)</f>
        <v>#N/A</v>
      </c>
      <c r="X457" s="8" t="e">
        <f>IF(OR(ISNA(X$1),ISNA($A457)),NA(),'临-燃尽0'!BI458)</f>
        <v>#N/A</v>
      </c>
      <c r="Y457" s="8" t="e">
        <f>IF(OR(ISNA(Y$1),ISNA($A457)),NA(),'临-燃尽0'!BJ458)</f>
        <v>#N/A</v>
      </c>
      <c r="Z457" s="8" t="e">
        <f>IF(OR(ISNA(Z$1),ISNA($A457)),NA(),'临-燃尽0'!BK458)</f>
        <v>#N/A</v>
      </c>
      <c r="AA457" s="8" t="e">
        <f>IF(OR(ISNA(AA$1),ISNA($A457)),NA(),'临-燃尽0'!BL458)</f>
        <v>#N/A</v>
      </c>
      <c r="AB457" s="8" t="e">
        <f>IF(OR(ISNA(AB$1),ISNA($A457)),NA(),'临-燃尽0'!BM458)</f>
        <v>#N/A</v>
      </c>
      <c r="AC457" s="8" t="e">
        <f>IF(OR(ISNA(AC$1),ISNA($A457)),NA(),'临-燃尽0'!BN458)</f>
        <v>#N/A</v>
      </c>
      <c r="AD457" s="8" t="e">
        <f>IF(OR(ISNA(AD$1),ISNA($A457)),NA(),'临-燃尽0'!BO458)</f>
        <v>#N/A</v>
      </c>
      <c r="AE457" s="8" t="e">
        <f>IF(OR(ISNA(AE$1),ISNA($A457)),NA(),'临-燃尽0'!BP458)</f>
        <v>#N/A</v>
      </c>
      <c r="AF457" s="8" t="e">
        <f>IF(OR(ISNA(AF$1),ISNA($A457)),NA(),'临-燃尽0'!BQ458)</f>
        <v>#N/A</v>
      </c>
      <c r="AG457" s="8" t="e">
        <f>IF(OR(ISNA(AG$1),ISNA($A457)),NA(),'临-燃尽0'!BR458)</f>
        <v>#N/A</v>
      </c>
      <c r="AH457" s="8" t="e">
        <f>IF(OR(ISNA(AH$1),ISNA($A457)),NA(),'临-燃尽0'!BS458)</f>
        <v>#N/A</v>
      </c>
      <c r="AI457" s="8" t="e">
        <f>IF(OR(ISNA(AI$1),ISNA($A457)),NA(),'临-燃尽0'!BT458)</f>
        <v>#N/A</v>
      </c>
      <c r="AJ457" s="8" t="e">
        <f>IF(OR(ISNA(AJ$1),ISNA($A457)),NA(),'临-燃尽0'!BU458)</f>
        <v>#N/A</v>
      </c>
      <c r="AK457" s="8" t="e">
        <f>IF(OR(ISNA(AK$1),ISNA($A457)),NA(),'临-燃尽0'!BV458)</f>
        <v>#N/A</v>
      </c>
      <c r="AL457" s="8" t="e">
        <f>IF(OR(ISNA(AL$1),ISNA($A457)),NA(),'临-燃尽0'!BW458)</f>
        <v>#N/A</v>
      </c>
      <c r="AM457" s="8" t="e">
        <f>IF(OR(ISNA(AM$1),ISNA($A457)),NA(),'临-燃尽0'!BX458)</f>
        <v>#N/A</v>
      </c>
      <c r="AN457" s="8" t="e">
        <f>IF(OR(ISNA(AN$1),ISNA($A457)),NA(),'临-燃尽0'!BY458)</f>
        <v>#N/A</v>
      </c>
      <c r="AO457" s="8" t="e">
        <f>IF(OR(ISNA(AO$1),ISNA($A457)),NA(),'临-燃尽0'!BZ458)</f>
        <v>#N/A</v>
      </c>
      <c r="AP457" s="8" t="e">
        <f>IF(OR(ISNA(AP$1),ISNA($A457)),NA(),'临-燃尽0'!CA458)</f>
        <v>#N/A</v>
      </c>
      <c r="AQ457" s="8" t="e">
        <f>IF(OR(ISNA(AQ$1),ISNA($A457)),NA(),'临-燃尽0'!CB458)</f>
        <v>#N/A</v>
      </c>
      <c r="AR457" s="8" t="e">
        <f>IF(OR(ISNA(AR$1),ISNA($A457)),NA(),'临-燃尽0'!CC458)</f>
        <v>#N/A</v>
      </c>
      <c r="AS457" s="8" t="e">
        <f>IF(OR(ISNA(AS$1),ISNA($A457)),NA(),'临-燃尽0'!CD458)</f>
        <v>#N/A</v>
      </c>
      <c r="AT457" s="8" t="e">
        <f>IF(OR(ISNA(AT$1),ISNA($A457)),NA(),'临-燃尽0'!CE458)</f>
        <v>#N/A</v>
      </c>
      <c r="AU457" s="8" t="e">
        <f>IF(OR(ISNA(AU$1),ISNA($A457)),NA(),'临-燃尽0'!CF458)</f>
        <v>#N/A</v>
      </c>
      <c r="AV457" s="8" t="e">
        <f>IF(OR(ISNA(AV$1),ISNA($A457)),NA(),'临-燃尽0'!CG458)</f>
        <v>#N/A</v>
      </c>
      <c r="AW457" s="8" t="e">
        <f>IF(OR(ISNA(AW$1),ISNA($A457)),NA(),'临-燃尽0'!CH458)</f>
        <v>#N/A</v>
      </c>
      <c r="AX457" s="8" t="e">
        <f>IF(OR(ISNA(AX$1),ISNA($A457)),NA(),'临-燃尽0'!CI458)</f>
        <v>#N/A</v>
      </c>
      <c r="AY457" s="8" t="e">
        <f>IF(OR(ISNA(AY$1),ISNA($A457)),NA(),'临-燃尽0'!CJ458)</f>
        <v>#N/A</v>
      </c>
      <c r="AZ457" s="8" t="e">
        <f>IF(OR(ISNA(AZ$1),ISNA($A457)),NA(),'临-燃尽0'!CK458)</f>
        <v>#N/A</v>
      </c>
    </row>
    <row r="458" spans="1:52">
      <c r="A458" s="8" t="e">
        <f>IF(OR('临-燃尽0'!AL459="",'临-燃尽0'!AL459="总计"),NA(),'临-燃尽0'!AL459)</f>
        <v>#N/A</v>
      </c>
      <c r="B458" s="8" t="e">
        <f>IF(ISNA($A458),NA(),'临-燃尽0'!AM459)</f>
        <v>#N/A</v>
      </c>
      <c r="C458" s="8" t="e">
        <f>IF(ISNA($A458),NA(),'临-燃尽0'!AN459)</f>
        <v>#N/A</v>
      </c>
      <c r="D458" s="8" t="e">
        <f>IF(ISNA($A458),NA(),'临-燃尽0'!AO459)</f>
        <v>#N/A</v>
      </c>
      <c r="E458" s="8" t="e">
        <f>IF(OR(ISNA(E$1),ISNA($A458)),NA(),'临-燃尽0'!AP459)</f>
        <v>#N/A</v>
      </c>
      <c r="F458" s="8" t="e">
        <f>IF(OR(ISNA(F$1),ISNA($A458)),NA(),'临-燃尽0'!AQ459)</f>
        <v>#N/A</v>
      </c>
      <c r="G458" s="8" t="e">
        <f>IF(OR(ISNA(G$1),ISNA($A458)),NA(),'临-燃尽0'!AR459)</f>
        <v>#N/A</v>
      </c>
      <c r="H458" s="8" t="e">
        <f>IF(OR(ISNA(H$1),ISNA($A458)),NA(),'临-燃尽0'!AS459)</f>
        <v>#N/A</v>
      </c>
      <c r="I458" s="8" t="e">
        <f>IF(OR(ISNA(I$1),ISNA($A458)),NA(),'临-燃尽0'!AT459)</f>
        <v>#N/A</v>
      </c>
      <c r="J458" s="8" t="e">
        <f>IF(OR(ISNA(J$1),ISNA($A458)),NA(),'临-燃尽0'!AU459)</f>
        <v>#N/A</v>
      </c>
      <c r="K458" s="8" t="e">
        <f>IF(OR(ISNA(K$1),ISNA($A458)),NA(),'临-燃尽0'!AV459)</f>
        <v>#N/A</v>
      </c>
      <c r="L458" s="8" t="e">
        <f>IF(OR(ISNA(L$1),ISNA($A458)),NA(),'临-燃尽0'!AW459)</f>
        <v>#N/A</v>
      </c>
      <c r="M458" s="8" t="e">
        <f>IF(OR(ISNA(M$1),ISNA($A458)),NA(),'临-燃尽0'!AX459)</f>
        <v>#N/A</v>
      </c>
      <c r="N458" s="8" t="e">
        <f>IF(OR(ISNA(N$1),ISNA($A458)),NA(),'临-燃尽0'!AY459)</f>
        <v>#N/A</v>
      </c>
      <c r="O458" s="8" t="e">
        <f>IF(OR(ISNA(O$1),ISNA($A458)),NA(),'临-燃尽0'!AZ459)</f>
        <v>#N/A</v>
      </c>
      <c r="P458" s="8" t="e">
        <f>IF(OR(ISNA(P$1),ISNA($A458)),NA(),'临-燃尽0'!BA459)</f>
        <v>#N/A</v>
      </c>
      <c r="Q458" s="8" t="e">
        <f>IF(OR(ISNA(Q$1),ISNA($A458)),NA(),'临-燃尽0'!BB459)</f>
        <v>#N/A</v>
      </c>
      <c r="R458" s="8" t="e">
        <f>IF(OR(ISNA(R$1),ISNA($A458)),NA(),'临-燃尽0'!BC459)</f>
        <v>#N/A</v>
      </c>
      <c r="S458" s="8" t="e">
        <f>IF(OR(ISNA(S$1),ISNA($A458)),NA(),'临-燃尽0'!BD459)</f>
        <v>#N/A</v>
      </c>
      <c r="T458" s="8" t="e">
        <f>IF(OR(ISNA(T$1),ISNA($A458)),NA(),'临-燃尽0'!BE459)</f>
        <v>#N/A</v>
      </c>
      <c r="U458" s="8" t="e">
        <f>IF(OR(ISNA(U$1),ISNA($A458)),NA(),'临-燃尽0'!BF459)</f>
        <v>#N/A</v>
      </c>
      <c r="V458" s="8" t="e">
        <f>IF(OR(ISNA(V$1),ISNA($A458)),NA(),'临-燃尽0'!BG459)</f>
        <v>#N/A</v>
      </c>
      <c r="W458" s="8" t="e">
        <f>IF(OR(ISNA(W$1),ISNA($A458)),NA(),'临-燃尽0'!BH459)</f>
        <v>#N/A</v>
      </c>
      <c r="X458" s="8" t="e">
        <f>IF(OR(ISNA(X$1),ISNA($A458)),NA(),'临-燃尽0'!BI459)</f>
        <v>#N/A</v>
      </c>
      <c r="Y458" s="8" t="e">
        <f>IF(OR(ISNA(Y$1),ISNA($A458)),NA(),'临-燃尽0'!BJ459)</f>
        <v>#N/A</v>
      </c>
      <c r="Z458" s="8" t="e">
        <f>IF(OR(ISNA(Z$1),ISNA($A458)),NA(),'临-燃尽0'!BK459)</f>
        <v>#N/A</v>
      </c>
      <c r="AA458" s="8" t="e">
        <f>IF(OR(ISNA(AA$1),ISNA($A458)),NA(),'临-燃尽0'!BL459)</f>
        <v>#N/A</v>
      </c>
      <c r="AB458" s="8" t="e">
        <f>IF(OR(ISNA(AB$1),ISNA($A458)),NA(),'临-燃尽0'!BM459)</f>
        <v>#N/A</v>
      </c>
      <c r="AC458" s="8" t="e">
        <f>IF(OR(ISNA(AC$1),ISNA($A458)),NA(),'临-燃尽0'!BN459)</f>
        <v>#N/A</v>
      </c>
      <c r="AD458" s="8" t="e">
        <f>IF(OR(ISNA(AD$1),ISNA($A458)),NA(),'临-燃尽0'!BO459)</f>
        <v>#N/A</v>
      </c>
      <c r="AE458" s="8" t="e">
        <f>IF(OR(ISNA(AE$1),ISNA($A458)),NA(),'临-燃尽0'!BP459)</f>
        <v>#N/A</v>
      </c>
      <c r="AF458" s="8" t="e">
        <f>IF(OR(ISNA(AF$1),ISNA($A458)),NA(),'临-燃尽0'!BQ459)</f>
        <v>#N/A</v>
      </c>
      <c r="AG458" s="8" t="e">
        <f>IF(OR(ISNA(AG$1),ISNA($A458)),NA(),'临-燃尽0'!BR459)</f>
        <v>#N/A</v>
      </c>
      <c r="AH458" s="8" t="e">
        <f>IF(OR(ISNA(AH$1),ISNA($A458)),NA(),'临-燃尽0'!BS459)</f>
        <v>#N/A</v>
      </c>
      <c r="AI458" s="8" t="e">
        <f>IF(OR(ISNA(AI$1),ISNA($A458)),NA(),'临-燃尽0'!BT459)</f>
        <v>#N/A</v>
      </c>
      <c r="AJ458" s="8" t="e">
        <f>IF(OR(ISNA(AJ$1),ISNA($A458)),NA(),'临-燃尽0'!BU459)</f>
        <v>#N/A</v>
      </c>
      <c r="AK458" s="8" t="e">
        <f>IF(OR(ISNA(AK$1),ISNA($A458)),NA(),'临-燃尽0'!BV459)</f>
        <v>#N/A</v>
      </c>
      <c r="AL458" s="8" t="e">
        <f>IF(OR(ISNA(AL$1),ISNA($A458)),NA(),'临-燃尽0'!BW459)</f>
        <v>#N/A</v>
      </c>
      <c r="AM458" s="8" t="e">
        <f>IF(OR(ISNA(AM$1),ISNA($A458)),NA(),'临-燃尽0'!BX459)</f>
        <v>#N/A</v>
      </c>
      <c r="AN458" s="8" t="e">
        <f>IF(OR(ISNA(AN$1),ISNA($A458)),NA(),'临-燃尽0'!BY459)</f>
        <v>#N/A</v>
      </c>
      <c r="AO458" s="8" t="e">
        <f>IF(OR(ISNA(AO$1),ISNA($A458)),NA(),'临-燃尽0'!BZ459)</f>
        <v>#N/A</v>
      </c>
      <c r="AP458" s="8" t="e">
        <f>IF(OR(ISNA(AP$1),ISNA($A458)),NA(),'临-燃尽0'!CA459)</f>
        <v>#N/A</v>
      </c>
      <c r="AQ458" s="8" t="e">
        <f>IF(OR(ISNA(AQ$1),ISNA($A458)),NA(),'临-燃尽0'!CB459)</f>
        <v>#N/A</v>
      </c>
      <c r="AR458" s="8" t="e">
        <f>IF(OR(ISNA(AR$1),ISNA($A458)),NA(),'临-燃尽0'!CC459)</f>
        <v>#N/A</v>
      </c>
      <c r="AS458" s="8" t="e">
        <f>IF(OR(ISNA(AS$1),ISNA($A458)),NA(),'临-燃尽0'!CD459)</f>
        <v>#N/A</v>
      </c>
      <c r="AT458" s="8" t="e">
        <f>IF(OR(ISNA(AT$1),ISNA($A458)),NA(),'临-燃尽0'!CE459)</f>
        <v>#N/A</v>
      </c>
      <c r="AU458" s="8" t="e">
        <f>IF(OR(ISNA(AU$1),ISNA($A458)),NA(),'临-燃尽0'!CF459)</f>
        <v>#N/A</v>
      </c>
      <c r="AV458" s="8" t="e">
        <f>IF(OR(ISNA(AV$1),ISNA($A458)),NA(),'临-燃尽0'!CG459)</f>
        <v>#N/A</v>
      </c>
      <c r="AW458" s="8" t="e">
        <f>IF(OR(ISNA(AW$1),ISNA($A458)),NA(),'临-燃尽0'!CH459)</f>
        <v>#N/A</v>
      </c>
      <c r="AX458" s="8" t="e">
        <f>IF(OR(ISNA(AX$1),ISNA($A458)),NA(),'临-燃尽0'!CI459)</f>
        <v>#N/A</v>
      </c>
      <c r="AY458" s="8" t="e">
        <f>IF(OR(ISNA(AY$1),ISNA($A458)),NA(),'临-燃尽0'!CJ459)</f>
        <v>#N/A</v>
      </c>
      <c r="AZ458" s="8" t="e">
        <f>IF(OR(ISNA(AZ$1),ISNA($A458)),NA(),'临-燃尽0'!CK459)</f>
        <v>#N/A</v>
      </c>
    </row>
    <row r="459" spans="1:52">
      <c r="A459" s="8" t="e">
        <f>IF(OR('临-燃尽0'!AL460="",'临-燃尽0'!AL460="总计"),NA(),'临-燃尽0'!AL460)</f>
        <v>#N/A</v>
      </c>
      <c r="B459" s="8" t="e">
        <f>IF(ISNA($A459),NA(),'临-燃尽0'!AM460)</f>
        <v>#N/A</v>
      </c>
      <c r="C459" s="8" t="e">
        <f>IF(ISNA($A459),NA(),'临-燃尽0'!AN460)</f>
        <v>#N/A</v>
      </c>
      <c r="D459" s="8" t="e">
        <f>IF(ISNA($A459),NA(),'临-燃尽0'!AO460)</f>
        <v>#N/A</v>
      </c>
      <c r="E459" s="8" t="e">
        <f>IF(OR(ISNA(E$1),ISNA($A459)),NA(),'临-燃尽0'!AP460)</f>
        <v>#N/A</v>
      </c>
      <c r="F459" s="8" t="e">
        <f>IF(OR(ISNA(F$1),ISNA($A459)),NA(),'临-燃尽0'!AQ460)</f>
        <v>#N/A</v>
      </c>
      <c r="G459" s="8" t="e">
        <f>IF(OR(ISNA(G$1),ISNA($A459)),NA(),'临-燃尽0'!AR460)</f>
        <v>#N/A</v>
      </c>
      <c r="H459" s="8" t="e">
        <f>IF(OR(ISNA(H$1),ISNA($A459)),NA(),'临-燃尽0'!AS460)</f>
        <v>#N/A</v>
      </c>
      <c r="I459" s="8" t="e">
        <f>IF(OR(ISNA(I$1),ISNA($A459)),NA(),'临-燃尽0'!AT460)</f>
        <v>#N/A</v>
      </c>
      <c r="J459" s="8" t="e">
        <f>IF(OR(ISNA(J$1),ISNA($A459)),NA(),'临-燃尽0'!AU460)</f>
        <v>#N/A</v>
      </c>
      <c r="K459" s="8" t="e">
        <f>IF(OR(ISNA(K$1),ISNA($A459)),NA(),'临-燃尽0'!AV460)</f>
        <v>#N/A</v>
      </c>
      <c r="L459" s="8" t="e">
        <f>IF(OR(ISNA(L$1),ISNA($A459)),NA(),'临-燃尽0'!AW460)</f>
        <v>#N/A</v>
      </c>
      <c r="M459" s="8" t="e">
        <f>IF(OR(ISNA(M$1),ISNA($A459)),NA(),'临-燃尽0'!AX460)</f>
        <v>#N/A</v>
      </c>
      <c r="N459" s="8" t="e">
        <f>IF(OR(ISNA(N$1),ISNA($A459)),NA(),'临-燃尽0'!AY460)</f>
        <v>#N/A</v>
      </c>
      <c r="O459" s="8" t="e">
        <f>IF(OR(ISNA(O$1),ISNA($A459)),NA(),'临-燃尽0'!AZ460)</f>
        <v>#N/A</v>
      </c>
      <c r="P459" s="8" t="e">
        <f>IF(OR(ISNA(P$1),ISNA($A459)),NA(),'临-燃尽0'!BA460)</f>
        <v>#N/A</v>
      </c>
      <c r="Q459" s="8" t="e">
        <f>IF(OR(ISNA(Q$1),ISNA($A459)),NA(),'临-燃尽0'!BB460)</f>
        <v>#N/A</v>
      </c>
      <c r="R459" s="8" t="e">
        <f>IF(OR(ISNA(R$1),ISNA($A459)),NA(),'临-燃尽0'!BC460)</f>
        <v>#N/A</v>
      </c>
      <c r="S459" s="8" t="e">
        <f>IF(OR(ISNA(S$1),ISNA($A459)),NA(),'临-燃尽0'!BD460)</f>
        <v>#N/A</v>
      </c>
      <c r="T459" s="8" t="e">
        <f>IF(OR(ISNA(T$1),ISNA($A459)),NA(),'临-燃尽0'!BE460)</f>
        <v>#N/A</v>
      </c>
      <c r="U459" s="8" t="e">
        <f>IF(OR(ISNA(U$1),ISNA($A459)),NA(),'临-燃尽0'!BF460)</f>
        <v>#N/A</v>
      </c>
      <c r="V459" s="8" t="e">
        <f>IF(OR(ISNA(V$1),ISNA($A459)),NA(),'临-燃尽0'!BG460)</f>
        <v>#N/A</v>
      </c>
      <c r="W459" s="8" t="e">
        <f>IF(OR(ISNA(W$1),ISNA($A459)),NA(),'临-燃尽0'!BH460)</f>
        <v>#N/A</v>
      </c>
      <c r="X459" s="8" t="e">
        <f>IF(OR(ISNA(X$1),ISNA($A459)),NA(),'临-燃尽0'!BI460)</f>
        <v>#N/A</v>
      </c>
      <c r="Y459" s="8" t="e">
        <f>IF(OR(ISNA(Y$1),ISNA($A459)),NA(),'临-燃尽0'!BJ460)</f>
        <v>#N/A</v>
      </c>
      <c r="Z459" s="8" t="e">
        <f>IF(OR(ISNA(Z$1),ISNA($A459)),NA(),'临-燃尽0'!BK460)</f>
        <v>#N/A</v>
      </c>
      <c r="AA459" s="8" t="e">
        <f>IF(OR(ISNA(AA$1),ISNA($A459)),NA(),'临-燃尽0'!BL460)</f>
        <v>#N/A</v>
      </c>
      <c r="AB459" s="8" t="e">
        <f>IF(OR(ISNA(AB$1),ISNA($A459)),NA(),'临-燃尽0'!BM460)</f>
        <v>#N/A</v>
      </c>
      <c r="AC459" s="8" t="e">
        <f>IF(OR(ISNA(AC$1),ISNA($A459)),NA(),'临-燃尽0'!BN460)</f>
        <v>#N/A</v>
      </c>
      <c r="AD459" s="8" t="e">
        <f>IF(OR(ISNA(AD$1),ISNA($A459)),NA(),'临-燃尽0'!BO460)</f>
        <v>#N/A</v>
      </c>
      <c r="AE459" s="8" t="e">
        <f>IF(OR(ISNA(AE$1),ISNA($A459)),NA(),'临-燃尽0'!BP460)</f>
        <v>#N/A</v>
      </c>
      <c r="AF459" s="8" t="e">
        <f>IF(OR(ISNA(AF$1),ISNA($A459)),NA(),'临-燃尽0'!BQ460)</f>
        <v>#N/A</v>
      </c>
      <c r="AG459" s="8" t="e">
        <f>IF(OR(ISNA(AG$1),ISNA($A459)),NA(),'临-燃尽0'!BR460)</f>
        <v>#N/A</v>
      </c>
      <c r="AH459" s="8" t="e">
        <f>IF(OR(ISNA(AH$1),ISNA($A459)),NA(),'临-燃尽0'!BS460)</f>
        <v>#N/A</v>
      </c>
      <c r="AI459" s="8" t="e">
        <f>IF(OR(ISNA(AI$1),ISNA($A459)),NA(),'临-燃尽0'!BT460)</f>
        <v>#N/A</v>
      </c>
      <c r="AJ459" s="8" t="e">
        <f>IF(OR(ISNA(AJ$1),ISNA($A459)),NA(),'临-燃尽0'!BU460)</f>
        <v>#N/A</v>
      </c>
      <c r="AK459" s="8" t="e">
        <f>IF(OR(ISNA(AK$1),ISNA($A459)),NA(),'临-燃尽0'!BV460)</f>
        <v>#N/A</v>
      </c>
      <c r="AL459" s="8" t="e">
        <f>IF(OR(ISNA(AL$1),ISNA($A459)),NA(),'临-燃尽0'!BW460)</f>
        <v>#N/A</v>
      </c>
      <c r="AM459" s="8" t="e">
        <f>IF(OR(ISNA(AM$1),ISNA($A459)),NA(),'临-燃尽0'!BX460)</f>
        <v>#N/A</v>
      </c>
      <c r="AN459" s="8" t="e">
        <f>IF(OR(ISNA(AN$1),ISNA($A459)),NA(),'临-燃尽0'!BY460)</f>
        <v>#N/A</v>
      </c>
      <c r="AO459" s="8" t="e">
        <f>IF(OR(ISNA(AO$1),ISNA($A459)),NA(),'临-燃尽0'!BZ460)</f>
        <v>#N/A</v>
      </c>
      <c r="AP459" s="8" t="e">
        <f>IF(OR(ISNA(AP$1),ISNA($A459)),NA(),'临-燃尽0'!CA460)</f>
        <v>#N/A</v>
      </c>
      <c r="AQ459" s="8" t="e">
        <f>IF(OR(ISNA(AQ$1),ISNA($A459)),NA(),'临-燃尽0'!CB460)</f>
        <v>#N/A</v>
      </c>
      <c r="AR459" s="8" t="e">
        <f>IF(OR(ISNA(AR$1),ISNA($A459)),NA(),'临-燃尽0'!CC460)</f>
        <v>#N/A</v>
      </c>
      <c r="AS459" s="8" t="e">
        <f>IF(OR(ISNA(AS$1),ISNA($A459)),NA(),'临-燃尽0'!CD460)</f>
        <v>#N/A</v>
      </c>
      <c r="AT459" s="8" t="e">
        <f>IF(OR(ISNA(AT$1),ISNA($A459)),NA(),'临-燃尽0'!CE460)</f>
        <v>#N/A</v>
      </c>
      <c r="AU459" s="8" t="e">
        <f>IF(OR(ISNA(AU$1),ISNA($A459)),NA(),'临-燃尽0'!CF460)</f>
        <v>#N/A</v>
      </c>
      <c r="AV459" s="8" t="e">
        <f>IF(OR(ISNA(AV$1),ISNA($A459)),NA(),'临-燃尽0'!CG460)</f>
        <v>#N/A</v>
      </c>
      <c r="AW459" s="8" t="e">
        <f>IF(OR(ISNA(AW$1),ISNA($A459)),NA(),'临-燃尽0'!CH460)</f>
        <v>#N/A</v>
      </c>
      <c r="AX459" s="8" t="e">
        <f>IF(OR(ISNA(AX$1),ISNA($A459)),NA(),'临-燃尽0'!CI460)</f>
        <v>#N/A</v>
      </c>
      <c r="AY459" s="8" t="e">
        <f>IF(OR(ISNA(AY$1),ISNA($A459)),NA(),'临-燃尽0'!CJ460)</f>
        <v>#N/A</v>
      </c>
      <c r="AZ459" s="8" t="e">
        <f>IF(OR(ISNA(AZ$1),ISNA($A459)),NA(),'临-燃尽0'!CK460)</f>
        <v>#N/A</v>
      </c>
    </row>
    <row r="460" spans="1:52">
      <c r="A460" s="8" t="e">
        <f>IF(OR('临-燃尽0'!AL461="",'临-燃尽0'!AL461="总计"),NA(),'临-燃尽0'!AL461)</f>
        <v>#N/A</v>
      </c>
      <c r="B460" s="8" t="e">
        <f>IF(ISNA($A460),NA(),'临-燃尽0'!AM461)</f>
        <v>#N/A</v>
      </c>
      <c r="C460" s="8" t="e">
        <f>IF(ISNA($A460),NA(),'临-燃尽0'!AN461)</f>
        <v>#N/A</v>
      </c>
      <c r="D460" s="8" t="e">
        <f>IF(ISNA($A460),NA(),'临-燃尽0'!AO461)</f>
        <v>#N/A</v>
      </c>
      <c r="E460" s="8" t="e">
        <f>IF(OR(ISNA(E$1),ISNA($A460)),NA(),'临-燃尽0'!AP461)</f>
        <v>#N/A</v>
      </c>
      <c r="F460" s="8" t="e">
        <f>IF(OR(ISNA(F$1),ISNA($A460)),NA(),'临-燃尽0'!AQ461)</f>
        <v>#N/A</v>
      </c>
      <c r="G460" s="8" t="e">
        <f>IF(OR(ISNA(G$1),ISNA($A460)),NA(),'临-燃尽0'!AR461)</f>
        <v>#N/A</v>
      </c>
      <c r="H460" s="8" t="e">
        <f>IF(OR(ISNA(H$1),ISNA($A460)),NA(),'临-燃尽0'!AS461)</f>
        <v>#N/A</v>
      </c>
      <c r="I460" s="8" t="e">
        <f>IF(OR(ISNA(I$1),ISNA($A460)),NA(),'临-燃尽0'!AT461)</f>
        <v>#N/A</v>
      </c>
      <c r="J460" s="8" t="e">
        <f>IF(OR(ISNA(J$1),ISNA($A460)),NA(),'临-燃尽0'!AU461)</f>
        <v>#N/A</v>
      </c>
      <c r="K460" s="8" t="e">
        <f>IF(OR(ISNA(K$1),ISNA($A460)),NA(),'临-燃尽0'!AV461)</f>
        <v>#N/A</v>
      </c>
      <c r="L460" s="8" t="e">
        <f>IF(OR(ISNA(L$1),ISNA($A460)),NA(),'临-燃尽0'!AW461)</f>
        <v>#N/A</v>
      </c>
      <c r="M460" s="8" t="e">
        <f>IF(OR(ISNA(M$1),ISNA($A460)),NA(),'临-燃尽0'!AX461)</f>
        <v>#N/A</v>
      </c>
      <c r="N460" s="8" t="e">
        <f>IF(OR(ISNA(N$1),ISNA($A460)),NA(),'临-燃尽0'!AY461)</f>
        <v>#N/A</v>
      </c>
      <c r="O460" s="8" t="e">
        <f>IF(OR(ISNA(O$1),ISNA($A460)),NA(),'临-燃尽0'!AZ461)</f>
        <v>#N/A</v>
      </c>
      <c r="P460" s="8" t="e">
        <f>IF(OR(ISNA(P$1),ISNA($A460)),NA(),'临-燃尽0'!BA461)</f>
        <v>#N/A</v>
      </c>
      <c r="Q460" s="8" t="e">
        <f>IF(OR(ISNA(Q$1),ISNA($A460)),NA(),'临-燃尽0'!BB461)</f>
        <v>#N/A</v>
      </c>
      <c r="R460" s="8" t="e">
        <f>IF(OR(ISNA(R$1),ISNA($A460)),NA(),'临-燃尽0'!BC461)</f>
        <v>#N/A</v>
      </c>
      <c r="S460" s="8" t="e">
        <f>IF(OR(ISNA(S$1),ISNA($A460)),NA(),'临-燃尽0'!BD461)</f>
        <v>#N/A</v>
      </c>
      <c r="T460" s="8" t="e">
        <f>IF(OR(ISNA(T$1),ISNA($A460)),NA(),'临-燃尽0'!BE461)</f>
        <v>#N/A</v>
      </c>
      <c r="U460" s="8" t="e">
        <f>IF(OR(ISNA(U$1),ISNA($A460)),NA(),'临-燃尽0'!BF461)</f>
        <v>#N/A</v>
      </c>
      <c r="V460" s="8" t="e">
        <f>IF(OR(ISNA(V$1),ISNA($A460)),NA(),'临-燃尽0'!BG461)</f>
        <v>#N/A</v>
      </c>
      <c r="W460" s="8" t="e">
        <f>IF(OR(ISNA(W$1),ISNA($A460)),NA(),'临-燃尽0'!BH461)</f>
        <v>#N/A</v>
      </c>
      <c r="X460" s="8" t="e">
        <f>IF(OR(ISNA(X$1),ISNA($A460)),NA(),'临-燃尽0'!BI461)</f>
        <v>#N/A</v>
      </c>
      <c r="Y460" s="8" t="e">
        <f>IF(OR(ISNA(Y$1),ISNA($A460)),NA(),'临-燃尽0'!BJ461)</f>
        <v>#N/A</v>
      </c>
      <c r="Z460" s="8" t="e">
        <f>IF(OR(ISNA(Z$1),ISNA($A460)),NA(),'临-燃尽0'!BK461)</f>
        <v>#N/A</v>
      </c>
      <c r="AA460" s="8" t="e">
        <f>IF(OR(ISNA(AA$1),ISNA($A460)),NA(),'临-燃尽0'!BL461)</f>
        <v>#N/A</v>
      </c>
      <c r="AB460" s="8" t="e">
        <f>IF(OR(ISNA(AB$1),ISNA($A460)),NA(),'临-燃尽0'!BM461)</f>
        <v>#N/A</v>
      </c>
      <c r="AC460" s="8" t="e">
        <f>IF(OR(ISNA(AC$1),ISNA($A460)),NA(),'临-燃尽0'!BN461)</f>
        <v>#N/A</v>
      </c>
      <c r="AD460" s="8" t="e">
        <f>IF(OR(ISNA(AD$1),ISNA($A460)),NA(),'临-燃尽0'!BO461)</f>
        <v>#N/A</v>
      </c>
      <c r="AE460" s="8" t="e">
        <f>IF(OR(ISNA(AE$1),ISNA($A460)),NA(),'临-燃尽0'!BP461)</f>
        <v>#N/A</v>
      </c>
      <c r="AF460" s="8" t="e">
        <f>IF(OR(ISNA(AF$1),ISNA($A460)),NA(),'临-燃尽0'!BQ461)</f>
        <v>#N/A</v>
      </c>
      <c r="AG460" s="8" t="e">
        <f>IF(OR(ISNA(AG$1),ISNA($A460)),NA(),'临-燃尽0'!BR461)</f>
        <v>#N/A</v>
      </c>
      <c r="AH460" s="8" t="e">
        <f>IF(OR(ISNA(AH$1),ISNA($A460)),NA(),'临-燃尽0'!BS461)</f>
        <v>#N/A</v>
      </c>
      <c r="AI460" s="8" t="e">
        <f>IF(OR(ISNA(AI$1),ISNA($A460)),NA(),'临-燃尽0'!BT461)</f>
        <v>#N/A</v>
      </c>
      <c r="AJ460" s="8" t="e">
        <f>IF(OR(ISNA(AJ$1),ISNA($A460)),NA(),'临-燃尽0'!BU461)</f>
        <v>#N/A</v>
      </c>
      <c r="AK460" s="8" t="e">
        <f>IF(OR(ISNA(AK$1),ISNA($A460)),NA(),'临-燃尽0'!BV461)</f>
        <v>#N/A</v>
      </c>
      <c r="AL460" s="8" t="e">
        <f>IF(OR(ISNA(AL$1),ISNA($A460)),NA(),'临-燃尽0'!BW461)</f>
        <v>#N/A</v>
      </c>
      <c r="AM460" s="8" t="e">
        <f>IF(OR(ISNA(AM$1),ISNA($A460)),NA(),'临-燃尽0'!BX461)</f>
        <v>#N/A</v>
      </c>
      <c r="AN460" s="8" t="e">
        <f>IF(OR(ISNA(AN$1),ISNA($A460)),NA(),'临-燃尽0'!BY461)</f>
        <v>#N/A</v>
      </c>
      <c r="AO460" s="8" t="e">
        <f>IF(OR(ISNA(AO$1),ISNA($A460)),NA(),'临-燃尽0'!BZ461)</f>
        <v>#N/A</v>
      </c>
      <c r="AP460" s="8" t="e">
        <f>IF(OR(ISNA(AP$1),ISNA($A460)),NA(),'临-燃尽0'!CA461)</f>
        <v>#N/A</v>
      </c>
      <c r="AQ460" s="8" t="e">
        <f>IF(OR(ISNA(AQ$1),ISNA($A460)),NA(),'临-燃尽0'!CB461)</f>
        <v>#N/A</v>
      </c>
      <c r="AR460" s="8" t="e">
        <f>IF(OR(ISNA(AR$1),ISNA($A460)),NA(),'临-燃尽0'!CC461)</f>
        <v>#N/A</v>
      </c>
      <c r="AS460" s="8" t="e">
        <f>IF(OR(ISNA(AS$1),ISNA($A460)),NA(),'临-燃尽0'!CD461)</f>
        <v>#N/A</v>
      </c>
      <c r="AT460" s="8" t="e">
        <f>IF(OR(ISNA(AT$1),ISNA($A460)),NA(),'临-燃尽0'!CE461)</f>
        <v>#N/A</v>
      </c>
      <c r="AU460" s="8" t="e">
        <f>IF(OR(ISNA(AU$1),ISNA($A460)),NA(),'临-燃尽0'!CF461)</f>
        <v>#N/A</v>
      </c>
      <c r="AV460" s="8" t="e">
        <f>IF(OR(ISNA(AV$1),ISNA($A460)),NA(),'临-燃尽0'!CG461)</f>
        <v>#N/A</v>
      </c>
      <c r="AW460" s="8" t="e">
        <f>IF(OR(ISNA(AW$1),ISNA($A460)),NA(),'临-燃尽0'!CH461)</f>
        <v>#N/A</v>
      </c>
      <c r="AX460" s="8" t="e">
        <f>IF(OR(ISNA(AX$1),ISNA($A460)),NA(),'临-燃尽0'!CI461)</f>
        <v>#N/A</v>
      </c>
      <c r="AY460" s="8" t="e">
        <f>IF(OR(ISNA(AY$1),ISNA($A460)),NA(),'临-燃尽0'!CJ461)</f>
        <v>#N/A</v>
      </c>
      <c r="AZ460" s="8" t="e">
        <f>IF(OR(ISNA(AZ$1),ISNA($A460)),NA(),'临-燃尽0'!CK461)</f>
        <v>#N/A</v>
      </c>
    </row>
    <row r="461" spans="1:52">
      <c r="A461" s="8" t="e">
        <f>IF(OR('临-燃尽0'!AL462="",'临-燃尽0'!AL462="总计"),NA(),'临-燃尽0'!AL462)</f>
        <v>#N/A</v>
      </c>
      <c r="B461" s="8" t="e">
        <f>IF(ISNA($A461),NA(),'临-燃尽0'!AM462)</f>
        <v>#N/A</v>
      </c>
      <c r="C461" s="8" t="e">
        <f>IF(ISNA($A461),NA(),'临-燃尽0'!AN462)</f>
        <v>#N/A</v>
      </c>
      <c r="D461" s="8" t="e">
        <f>IF(ISNA($A461),NA(),'临-燃尽0'!AO462)</f>
        <v>#N/A</v>
      </c>
      <c r="E461" s="8" t="e">
        <f>IF(OR(ISNA(E$1),ISNA($A461)),NA(),'临-燃尽0'!AP462)</f>
        <v>#N/A</v>
      </c>
      <c r="F461" s="8" t="e">
        <f>IF(OR(ISNA(F$1),ISNA($A461)),NA(),'临-燃尽0'!AQ462)</f>
        <v>#N/A</v>
      </c>
      <c r="G461" s="8" t="e">
        <f>IF(OR(ISNA(G$1),ISNA($A461)),NA(),'临-燃尽0'!AR462)</f>
        <v>#N/A</v>
      </c>
      <c r="H461" s="8" t="e">
        <f>IF(OR(ISNA(H$1),ISNA($A461)),NA(),'临-燃尽0'!AS462)</f>
        <v>#N/A</v>
      </c>
      <c r="I461" s="8" t="e">
        <f>IF(OR(ISNA(I$1),ISNA($A461)),NA(),'临-燃尽0'!AT462)</f>
        <v>#N/A</v>
      </c>
      <c r="J461" s="8" t="e">
        <f>IF(OR(ISNA(J$1),ISNA($A461)),NA(),'临-燃尽0'!AU462)</f>
        <v>#N/A</v>
      </c>
      <c r="K461" s="8" t="e">
        <f>IF(OR(ISNA(K$1),ISNA($A461)),NA(),'临-燃尽0'!AV462)</f>
        <v>#N/A</v>
      </c>
      <c r="L461" s="8" t="e">
        <f>IF(OR(ISNA(L$1),ISNA($A461)),NA(),'临-燃尽0'!AW462)</f>
        <v>#N/A</v>
      </c>
      <c r="M461" s="8" t="e">
        <f>IF(OR(ISNA(M$1),ISNA($A461)),NA(),'临-燃尽0'!AX462)</f>
        <v>#N/A</v>
      </c>
      <c r="N461" s="8" t="e">
        <f>IF(OR(ISNA(N$1),ISNA($A461)),NA(),'临-燃尽0'!AY462)</f>
        <v>#N/A</v>
      </c>
      <c r="O461" s="8" t="e">
        <f>IF(OR(ISNA(O$1),ISNA($A461)),NA(),'临-燃尽0'!AZ462)</f>
        <v>#N/A</v>
      </c>
      <c r="P461" s="8" t="e">
        <f>IF(OR(ISNA(P$1),ISNA($A461)),NA(),'临-燃尽0'!BA462)</f>
        <v>#N/A</v>
      </c>
      <c r="Q461" s="8" t="e">
        <f>IF(OR(ISNA(Q$1),ISNA($A461)),NA(),'临-燃尽0'!BB462)</f>
        <v>#N/A</v>
      </c>
      <c r="R461" s="8" t="e">
        <f>IF(OR(ISNA(R$1),ISNA($A461)),NA(),'临-燃尽0'!BC462)</f>
        <v>#N/A</v>
      </c>
      <c r="S461" s="8" t="e">
        <f>IF(OR(ISNA(S$1),ISNA($A461)),NA(),'临-燃尽0'!BD462)</f>
        <v>#N/A</v>
      </c>
      <c r="T461" s="8" t="e">
        <f>IF(OR(ISNA(T$1),ISNA($A461)),NA(),'临-燃尽0'!BE462)</f>
        <v>#N/A</v>
      </c>
      <c r="U461" s="8" t="e">
        <f>IF(OR(ISNA(U$1),ISNA($A461)),NA(),'临-燃尽0'!BF462)</f>
        <v>#N/A</v>
      </c>
      <c r="V461" s="8" t="e">
        <f>IF(OR(ISNA(V$1),ISNA($A461)),NA(),'临-燃尽0'!BG462)</f>
        <v>#N/A</v>
      </c>
      <c r="W461" s="8" t="e">
        <f>IF(OR(ISNA(W$1),ISNA($A461)),NA(),'临-燃尽0'!BH462)</f>
        <v>#N/A</v>
      </c>
      <c r="X461" s="8" t="e">
        <f>IF(OR(ISNA(X$1),ISNA($A461)),NA(),'临-燃尽0'!BI462)</f>
        <v>#N/A</v>
      </c>
      <c r="Y461" s="8" t="e">
        <f>IF(OR(ISNA(Y$1),ISNA($A461)),NA(),'临-燃尽0'!BJ462)</f>
        <v>#N/A</v>
      </c>
      <c r="Z461" s="8" t="e">
        <f>IF(OR(ISNA(Z$1),ISNA($A461)),NA(),'临-燃尽0'!BK462)</f>
        <v>#N/A</v>
      </c>
      <c r="AA461" s="8" t="e">
        <f>IF(OR(ISNA(AA$1),ISNA($A461)),NA(),'临-燃尽0'!BL462)</f>
        <v>#N/A</v>
      </c>
      <c r="AB461" s="8" t="e">
        <f>IF(OR(ISNA(AB$1),ISNA($A461)),NA(),'临-燃尽0'!BM462)</f>
        <v>#N/A</v>
      </c>
      <c r="AC461" s="8" t="e">
        <f>IF(OR(ISNA(AC$1),ISNA($A461)),NA(),'临-燃尽0'!BN462)</f>
        <v>#N/A</v>
      </c>
      <c r="AD461" s="8" t="e">
        <f>IF(OR(ISNA(AD$1),ISNA($A461)),NA(),'临-燃尽0'!BO462)</f>
        <v>#N/A</v>
      </c>
      <c r="AE461" s="8" t="e">
        <f>IF(OR(ISNA(AE$1),ISNA($A461)),NA(),'临-燃尽0'!BP462)</f>
        <v>#N/A</v>
      </c>
      <c r="AF461" s="8" t="e">
        <f>IF(OR(ISNA(AF$1),ISNA($A461)),NA(),'临-燃尽0'!BQ462)</f>
        <v>#N/A</v>
      </c>
      <c r="AG461" s="8" t="e">
        <f>IF(OR(ISNA(AG$1),ISNA($A461)),NA(),'临-燃尽0'!BR462)</f>
        <v>#N/A</v>
      </c>
      <c r="AH461" s="8" t="e">
        <f>IF(OR(ISNA(AH$1),ISNA($A461)),NA(),'临-燃尽0'!BS462)</f>
        <v>#N/A</v>
      </c>
      <c r="AI461" s="8" t="e">
        <f>IF(OR(ISNA(AI$1),ISNA($A461)),NA(),'临-燃尽0'!BT462)</f>
        <v>#N/A</v>
      </c>
      <c r="AJ461" s="8" t="e">
        <f>IF(OR(ISNA(AJ$1),ISNA($A461)),NA(),'临-燃尽0'!BU462)</f>
        <v>#N/A</v>
      </c>
      <c r="AK461" s="8" t="e">
        <f>IF(OR(ISNA(AK$1),ISNA($A461)),NA(),'临-燃尽0'!BV462)</f>
        <v>#N/A</v>
      </c>
      <c r="AL461" s="8" t="e">
        <f>IF(OR(ISNA(AL$1),ISNA($A461)),NA(),'临-燃尽0'!BW462)</f>
        <v>#N/A</v>
      </c>
      <c r="AM461" s="8" t="e">
        <f>IF(OR(ISNA(AM$1),ISNA($A461)),NA(),'临-燃尽0'!BX462)</f>
        <v>#N/A</v>
      </c>
      <c r="AN461" s="8" t="e">
        <f>IF(OR(ISNA(AN$1),ISNA($A461)),NA(),'临-燃尽0'!BY462)</f>
        <v>#N/A</v>
      </c>
      <c r="AO461" s="8" t="e">
        <f>IF(OR(ISNA(AO$1),ISNA($A461)),NA(),'临-燃尽0'!BZ462)</f>
        <v>#N/A</v>
      </c>
      <c r="AP461" s="8" t="e">
        <f>IF(OR(ISNA(AP$1),ISNA($A461)),NA(),'临-燃尽0'!CA462)</f>
        <v>#N/A</v>
      </c>
      <c r="AQ461" s="8" t="e">
        <f>IF(OR(ISNA(AQ$1),ISNA($A461)),NA(),'临-燃尽0'!CB462)</f>
        <v>#N/A</v>
      </c>
      <c r="AR461" s="8" t="e">
        <f>IF(OR(ISNA(AR$1),ISNA($A461)),NA(),'临-燃尽0'!CC462)</f>
        <v>#N/A</v>
      </c>
      <c r="AS461" s="8" t="e">
        <f>IF(OR(ISNA(AS$1),ISNA($A461)),NA(),'临-燃尽0'!CD462)</f>
        <v>#N/A</v>
      </c>
      <c r="AT461" s="8" t="e">
        <f>IF(OR(ISNA(AT$1),ISNA($A461)),NA(),'临-燃尽0'!CE462)</f>
        <v>#N/A</v>
      </c>
      <c r="AU461" s="8" t="e">
        <f>IF(OR(ISNA(AU$1),ISNA($A461)),NA(),'临-燃尽0'!CF462)</f>
        <v>#N/A</v>
      </c>
      <c r="AV461" s="8" t="e">
        <f>IF(OR(ISNA(AV$1),ISNA($A461)),NA(),'临-燃尽0'!CG462)</f>
        <v>#N/A</v>
      </c>
      <c r="AW461" s="8" t="e">
        <f>IF(OR(ISNA(AW$1),ISNA($A461)),NA(),'临-燃尽0'!CH462)</f>
        <v>#N/A</v>
      </c>
      <c r="AX461" s="8" t="e">
        <f>IF(OR(ISNA(AX$1),ISNA($A461)),NA(),'临-燃尽0'!CI462)</f>
        <v>#N/A</v>
      </c>
      <c r="AY461" s="8" t="e">
        <f>IF(OR(ISNA(AY$1),ISNA($A461)),NA(),'临-燃尽0'!CJ462)</f>
        <v>#N/A</v>
      </c>
      <c r="AZ461" s="8" t="e">
        <f>IF(OR(ISNA(AZ$1),ISNA($A461)),NA(),'临-燃尽0'!CK462)</f>
        <v>#N/A</v>
      </c>
    </row>
    <row r="462" spans="1:52">
      <c r="A462" s="8" t="e">
        <f>IF(OR('临-燃尽0'!AL463="",'临-燃尽0'!AL463="总计"),NA(),'临-燃尽0'!AL463)</f>
        <v>#N/A</v>
      </c>
      <c r="B462" s="8" t="e">
        <f>IF(ISNA($A462),NA(),'临-燃尽0'!AM463)</f>
        <v>#N/A</v>
      </c>
      <c r="C462" s="8" t="e">
        <f>IF(ISNA($A462),NA(),'临-燃尽0'!AN463)</f>
        <v>#N/A</v>
      </c>
      <c r="D462" s="8" t="e">
        <f>IF(ISNA($A462),NA(),'临-燃尽0'!AO463)</f>
        <v>#N/A</v>
      </c>
      <c r="E462" s="8" t="e">
        <f>IF(OR(ISNA(E$1),ISNA($A462)),NA(),'临-燃尽0'!AP463)</f>
        <v>#N/A</v>
      </c>
      <c r="F462" s="8" t="e">
        <f>IF(OR(ISNA(F$1),ISNA($A462)),NA(),'临-燃尽0'!AQ463)</f>
        <v>#N/A</v>
      </c>
      <c r="G462" s="8" t="e">
        <f>IF(OR(ISNA(G$1),ISNA($A462)),NA(),'临-燃尽0'!AR463)</f>
        <v>#N/A</v>
      </c>
      <c r="H462" s="8" t="e">
        <f>IF(OR(ISNA(H$1),ISNA($A462)),NA(),'临-燃尽0'!AS463)</f>
        <v>#N/A</v>
      </c>
      <c r="I462" s="8" t="e">
        <f>IF(OR(ISNA(I$1),ISNA($A462)),NA(),'临-燃尽0'!AT463)</f>
        <v>#N/A</v>
      </c>
      <c r="J462" s="8" t="e">
        <f>IF(OR(ISNA(J$1),ISNA($A462)),NA(),'临-燃尽0'!AU463)</f>
        <v>#N/A</v>
      </c>
      <c r="K462" s="8" t="e">
        <f>IF(OR(ISNA(K$1),ISNA($A462)),NA(),'临-燃尽0'!AV463)</f>
        <v>#N/A</v>
      </c>
      <c r="L462" s="8" t="e">
        <f>IF(OR(ISNA(L$1),ISNA($A462)),NA(),'临-燃尽0'!AW463)</f>
        <v>#N/A</v>
      </c>
      <c r="M462" s="8" t="e">
        <f>IF(OR(ISNA(M$1),ISNA($A462)),NA(),'临-燃尽0'!AX463)</f>
        <v>#N/A</v>
      </c>
      <c r="N462" s="8" t="e">
        <f>IF(OR(ISNA(N$1),ISNA($A462)),NA(),'临-燃尽0'!AY463)</f>
        <v>#N/A</v>
      </c>
      <c r="O462" s="8" t="e">
        <f>IF(OR(ISNA(O$1),ISNA($A462)),NA(),'临-燃尽0'!AZ463)</f>
        <v>#N/A</v>
      </c>
      <c r="P462" s="8" t="e">
        <f>IF(OR(ISNA(P$1),ISNA($A462)),NA(),'临-燃尽0'!BA463)</f>
        <v>#N/A</v>
      </c>
      <c r="Q462" s="8" t="e">
        <f>IF(OR(ISNA(Q$1),ISNA($A462)),NA(),'临-燃尽0'!BB463)</f>
        <v>#N/A</v>
      </c>
      <c r="R462" s="8" t="e">
        <f>IF(OR(ISNA(R$1),ISNA($A462)),NA(),'临-燃尽0'!BC463)</f>
        <v>#N/A</v>
      </c>
      <c r="S462" s="8" t="e">
        <f>IF(OR(ISNA(S$1),ISNA($A462)),NA(),'临-燃尽0'!BD463)</f>
        <v>#N/A</v>
      </c>
      <c r="T462" s="8" t="e">
        <f>IF(OR(ISNA(T$1),ISNA($A462)),NA(),'临-燃尽0'!BE463)</f>
        <v>#N/A</v>
      </c>
      <c r="U462" s="8" t="e">
        <f>IF(OR(ISNA(U$1),ISNA($A462)),NA(),'临-燃尽0'!BF463)</f>
        <v>#N/A</v>
      </c>
      <c r="V462" s="8" t="e">
        <f>IF(OR(ISNA(V$1),ISNA($A462)),NA(),'临-燃尽0'!BG463)</f>
        <v>#N/A</v>
      </c>
      <c r="W462" s="8" t="e">
        <f>IF(OR(ISNA(W$1),ISNA($A462)),NA(),'临-燃尽0'!BH463)</f>
        <v>#N/A</v>
      </c>
      <c r="X462" s="8" t="e">
        <f>IF(OR(ISNA(X$1),ISNA($A462)),NA(),'临-燃尽0'!BI463)</f>
        <v>#N/A</v>
      </c>
      <c r="Y462" s="8" t="e">
        <f>IF(OR(ISNA(Y$1),ISNA($A462)),NA(),'临-燃尽0'!BJ463)</f>
        <v>#N/A</v>
      </c>
      <c r="Z462" s="8" t="e">
        <f>IF(OR(ISNA(Z$1),ISNA($A462)),NA(),'临-燃尽0'!BK463)</f>
        <v>#N/A</v>
      </c>
      <c r="AA462" s="8" t="e">
        <f>IF(OR(ISNA(AA$1),ISNA($A462)),NA(),'临-燃尽0'!BL463)</f>
        <v>#N/A</v>
      </c>
      <c r="AB462" s="8" t="e">
        <f>IF(OR(ISNA(AB$1),ISNA($A462)),NA(),'临-燃尽0'!BM463)</f>
        <v>#N/A</v>
      </c>
      <c r="AC462" s="8" t="e">
        <f>IF(OR(ISNA(AC$1),ISNA($A462)),NA(),'临-燃尽0'!BN463)</f>
        <v>#N/A</v>
      </c>
      <c r="AD462" s="8" t="e">
        <f>IF(OR(ISNA(AD$1),ISNA($A462)),NA(),'临-燃尽0'!BO463)</f>
        <v>#N/A</v>
      </c>
      <c r="AE462" s="8" t="e">
        <f>IF(OR(ISNA(AE$1),ISNA($A462)),NA(),'临-燃尽0'!BP463)</f>
        <v>#N/A</v>
      </c>
      <c r="AF462" s="8" t="e">
        <f>IF(OR(ISNA(AF$1),ISNA($A462)),NA(),'临-燃尽0'!BQ463)</f>
        <v>#N/A</v>
      </c>
      <c r="AG462" s="8" t="e">
        <f>IF(OR(ISNA(AG$1),ISNA($A462)),NA(),'临-燃尽0'!BR463)</f>
        <v>#N/A</v>
      </c>
      <c r="AH462" s="8" t="e">
        <f>IF(OR(ISNA(AH$1),ISNA($A462)),NA(),'临-燃尽0'!BS463)</f>
        <v>#N/A</v>
      </c>
      <c r="AI462" s="8" t="e">
        <f>IF(OR(ISNA(AI$1),ISNA($A462)),NA(),'临-燃尽0'!BT463)</f>
        <v>#N/A</v>
      </c>
      <c r="AJ462" s="8" t="e">
        <f>IF(OR(ISNA(AJ$1),ISNA($A462)),NA(),'临-燃尽0'!BU463)</f>
        <v>#N/A</v>
      </c>
      <c r="AK462" s="8" t="e">
        <f>IF(OR(ISNA(AK$1),ISNA($A462)),NA(),'临-燃尽0'!BV463)</f>
        <v>#N/A</v>
      </c>
      <c r="AL462" s="8" t="e">
        <f>IF(OR(ISNA(AL$1),ISNA($A462)),NA(),'临-燃尽0'!BW463)</f>
        <v>#N/A</v>
      </c>
      <c r="AM462" s="8" t="e">
        <f>IF(OR(ISNA(AM$1),ISNA($A462)),NA(),'临-燃尽0'!BX463)</f>
        <v>#N/A</v>
      </c>
      <c r="AN462" s="8" t="e">
        <f>IF(OR(ISNA(AN$1),ISNA($A462)),NA(),'临-燃尽0'!BY463)</f>
        <v>#N/A</v>
      </c>
      <c r="AO462" s="8" t="e">
        <f>IF(OR(ISNA(AO$1),ISNA($A462)),NA(),'临-燃尽0'!BZ463)</f>
        <v>#N/A</v>
      </c>
      <c r="AP462" s="8" t="e">
        <f>IF(OR(ISNA(AP$1),ISNA($A462)),NA(),'临-燃尽0'!CA463)</f>
        <v>#N/A</v>
      </c>
      <c r="AQ462" s="8" t="e">
        <f>IF(OR(ISNA(AQ$1),ISNA($A462)),NA(),'临-燃尽0'!CB463)</f>
        <v>#N/A</v>
      </c>
      <c r="AR462" s="8" t="e">
        <f>IF(OR(ISNA(AR$1),ISNA($A462)),NA(),'临-燃尽0'!CC463)</f>
        <v>#N/A</v>
      </c>
      <c r="AS462" s="8" t="e">
        <f>IF(OR(ISNA(AS$1),ISNA($A462)),NA(),'临-燃尽0'!CD463)</f>
        <v>#N/A</v>
      </c>
      <c r="AT462" s="8" t="e">
        <f>IF(OR(ISNA(AT$1),ISNA($A462)),NA(),'临-燃尽0'!CE463)</f>
        <v>#N/A</v>
      </c>
      <c r="AU462" s="8" t="e">
        <f>IF(OR(ISNA(AU$1),ISNA($A462)),NA(),'临-燃尽0'!CF463)</f>
        <v>#N/A</v>
      </c>
      <c r="AV462" s="8" t="e">
        <f>IF(OR(ISNA(AV$1),ISNA($A462)),NA(),'临-燃尽0'!CG463)</f>
        <v>#N/A</v>
      </c>
      <c r="AW462" s="8" t="e">
        <f>IF(OR(ISNA(AW$1),ISNA($A462)),NA(),'临-燃尽0'!CH463)</f>
        <v>#N/A</v>
      </c>
      <c r="AX462" s="8" t="e">
        <f>IF(OR(ISNA(AX$1),ISNA($A462)),NA(),'临-燃尽0'!CI463)</f>
        <v>#N/A</v>
      </c>
      <c r="AY462" s="8" t="e">
        <f>IF(OR(ISNA(AY$1),ISNA($A462)),NA(),'临-燃尽0'!CJ463)</f>
        <v>#N/A</v>
      </c>
      <c r="AZ462" s="8" t="e">
        <f>IF(OR(ISNA(AZ$1),ISNA($A462)),NA(),'临-燃尽0'!CK463)</f>
        <v>#N/A</v>
      </c>
    </row>
    <row r="463" spans="1:52">
      <c r="A463" s="8" t="e">
        <f>IF(OR('临-燃尽0'!AL464="",'临-燃尽0'!AL464="总计"),NA(),'临-燃尽0'!AL464)</f>
        <v>#N/A</v>
      </c>
      <c r="B463" s="8" t="e">
        <f>IF(ISNA($A463),NA(),'临-燃尽0'!AM464)</f>
        <v>#N/A</v>
      </c>
      <c r="C463" s="8" t="e">
        <f>IF(ISNA($A463),NA(),'临-燃尽0'!AN464)</f>
        <v>#N/A</v>
      </c>
      <c r="D463" s="8" t="e">
        <f>IF(ISNA($A463),NA(),'临-燃尽0'!AO464)</f>
        <v>#N/A</v>
      </c>
      <c r="E463" s="8" t="e">
        <f>IF(OR(ISNA(E$1),ISNA($A463)),NA(),'临-燃尽0'!AP464)</f>
        <v>#N/A</v>
      </c>
      <c r="F463" s="8" t="e">
        <f>IF(OR(ISNA(F$1),ISNA($A463)),NA(),'临-燃尽0'!AQ464)</f>
        <v>#N/A</v>
      </c>
      <c r="G463" s="8" t="e">
        <f>IF(OR(ISNA(G$1),ISNA($A463)),NA(),'临-燃尽0'!AR464)</f>
        <v>#N/A</v>
      </c>
      <c r="H463" s="8" t="e">
        <f>IF(OR(ISNA(H$1),ISNA($A463)),NA(),'临-燃尽0'!AS464)</f>
        <v>#N/A</v>
      </c>
      <c r="I463" s="8" t="e">
        <f>IF(OR(ISNA(I$1),ISNA($A463)),NA(),'临-燃尽0'!AT464)</f>
        <v>#N/A</v>
      </c>
      <c r="J463" s="8" t="e">
        <f>IF(OR(ISNA(J$1),ISNA($A463)),NA(),'临-燃尽0'!AU464)</f>
        <v>#N/A</v>
      </c>
      <c r="K463" s="8" t="e">
        <f>IF(OR(ISNA(K$1),ISNA($A463)),NA(),'临-燃尽0'!AV464)</f>
        <v>#N/A</v>
      </c>
      <c r="L463" s="8" t="e">
        <f>IF(OR(ISNA(L$1),ISNA($A463)),NA(),'临-燃尽0'!AW464)</f>
        <v>#N/A</v>
      </c>
      <c r="M463" s="8" t="e">
        <f>IF(OR(ISNA(M$1),ISNA($A463)),NA(),'临-燃尽0'!AX464)</f>
        <v>#N/A</v>
      </c>
      <c r="N463" s="8" t="e">
        <f>IF(OR(ISNA(N$1),ISNA($A463)),NA(),'临-燃尽0'!AY464)</f>
        <v>#N/A</v>
      </c>
      <c r="O463" s="8" t="e">
        <f>IF(OR(ISNA(O$1),ISNA($A463)),NA(),'临-燃尽0'!AZ464)</f>
        <v>#N/A</v>
      </c>
      <c r="P463" s="8" t="e">
        <f>IF(OR(ISNA(P$1),ISNA($A463)),NA(),'临-燃尽0'!BA464)</f>
        <v>#N/A</v>
      </c>
      <c r="Q463" s="8" t="e">
        <f>IF(OR(ISNA(Q$1),ISNA($A463)),NA(),'临-燃尽0'!BB464)</f>
        <v>#N/A</v>
      </c>
      <c r="R463" s="8" t="e">
        <f>IF(OR(ISNA(R$1),ISNA($A463)),NA(),'临-燃尽0'!BC464)</f>
        <v>#N/A</v>
      </c>
      <c r="S463" s="8" t="e">
        <f>IF(OR(ISNA(S$1),ISNA($A463)),NA(),'临-燃尽0'!BD464)</f>
        <v>#N/A</v>
      </c>
      <c r="T463" s="8" t="e">
        <f>IF(OR(ISNA(T$1),ISNA($A463)),NA(),'临-燃尽0'!BE464)</f>
        <v>#N/A</v>
      </c>
      <c r="U463" s="8" t="e">
        <f>IF(OR(ISNA(U$1),ISNA($A463)),NA(),'临-燃尽0'!BF464)</f>
        <v>#N/A</v>
      </c>
      <c r="V463" s="8" t="e">
        <f>IF(OR(ISNA(V$1),ISNA($A463)),NA(),'临-燃尽0'!BG464)</f>
        <v>#N/A</v>
      </c>
      <c r="W463" s="8" t="e">
        <f>IF(OR(ISNA(W$1),ISNA($A463)),NA(),'临-燃尽0'!BH464)</f>
        <v>#N/A</v>
      </c>
      <c r="X463" s="8" t="e">
        <f>IF(OR(ISNA(X$1),ISNA($A463)),NA(),'临-燃尽0'!BI464)</f>
        <v>#N/A</v>
      </c>
      <c r="Y463" s="8" t="e">
        <f>IF(OR(ISNA(Y$1),ISNA($A463)),NA(),'临-燃尽0'!BJ464)</f>
        <v>#N/A</v>
      </c>
      <c r="Z463" s="8" t="e">
        <f>IF(OR(ISNA(Z$1),ISNA($A463)),NA(),'临-燃尽0'!BK464)</f>
        <v>#N/A</v>
      </c>
      <c r="AA463" s="8" t="e">
        <f>IF(OR(ISNA(AA$1),ISNA($A463)),NA(),'临-燃尽0'!BL464)</f>
        <v>#N/A</v>
      </c>
      <c r="AB463" s="8" t="e">
        <f>IF(OR(ISNA(AB$1),ISNA($A463)),NA(),'临-燃尽0'!BM464)</f>
        <v>#N/A</v>
      </c>
      <c r="AC463" s="8" t="e">
        <f>IF(OR(ISNA(AC$1),ISNA($A463)),NA(),'临-燃尽0'!BN464)</f>
        <v>#N/A</v>
      </c>
      <c r="AD463" s="8" t="e">
        <f>IF(OR(ISNA(AD$1),ISNA($A463)),NA(),'临-燃尽0'!BO464)</f>
        <v>#N/A</v>
      </c>
      <c r="AE463" s="8" t="e">
        <f>IF(OR(ISNA(AE$1),ISNA($A463)),NA(),'临-燃尽0'!BP464)</f>
        <v>#N/A</v>
      </c>
      <c r="AF463" s="8" t="e">
        <f>IF(OR(ISNA(AF$1),ISNA($A463)),NA(),'临-燃尽0'!BQ464)</f>
        <v>#N/A</v>
      </c>
      <c r="AG463" s="8" t="e">
        <f>IF(OR(ISNA(AG$1),ISNA($A463)),NA(),'临-燃尽0'!BR464)</f>
        <v>#N/A</v>
      </c>
      <c r="AH463" s="8" t="e">
        <f>IF(OR(ISNA(AH$1),ISNA($A463)),NA(),'临-燃尽0'!BS464)</f>
        <v>#N/A</v>
      </c>
      <c r="AI463" s="8" t="e">
        <f>IF(OR(ISNA(AI$1),ISNA($A463)),NA(),'临-燃尽0'!BT464)</f>
        <v>#N/A</v>
      </c>
      <c r="AJ463" s="8" t="e">
        <f>IF(OR(ISNA(AJ$1),ISNA($A463)),NA(),'临-燃尽0'!BU464)</f>
        <v>#N/A</v>
      </c>
      <c r="AK463" s="8" t="e">
        <f>IF(OR(ISNA(AK$1),ISNA($A463)),NA(),'临-燃尽0'!BV464)</f>
        <v>#N/A</v>
      </c>
      <c r="AL463" s="8" t="e">
        <f>IF(OR(ISNA(AL$1),ISNA($A463)),NA(),'临-燃尽0'!BW464)</f>
        <v>#N/A</v>
      </c>
      <c r="AM463" s="8" t="e">
        <f>IF(OR(ISNA(AM$1),ISNA($A463)),NA(),'临-燃尽0'!BX464)</f>
        <v>#N/A</v>
      </c>
      <c r="AN463" s="8" t="e">
        <f>IF(OR(ISNA(AN$1),ISNA($A463)),NA(),'临-燃尽0'!BY464)</f>
        <v>#N/A</v>
      </c>
      <c r="AO463" s="8" t="e">
        <f>IF(OR(ISNA(AO$1),ISNA($A463)),NA(),'临-燃尽0'!BZ464)</f>
        <v>#N/A</v>
      </c>
      <c r="AP463" s="8" t="e">
        <f>IF(OR(ISNA(AP$1),ISNA($A463)),NA(),'临-燃尽0'!CA464)</f>
        <v>#N/A</v>
      </c>
      <c r="AQ463" s="8" t="e">
        <f>IF(OR(ISNA(AQ$1),ISNA($A463)),NA(),'临-燃尽0'!CB464)</f>
        <v>#N/A</v>
      </c>
      <c r="AR463" s="8" t="e">
        <f>IF(OR(ISNA(AR$1),ISNA($A463)),NA(),'临-燃尽0'!CC464)</f>
        <v>#N/A</v>
      </c>
      <c r="AS463" s="8" t="e">
        <f>IF(OR(ISNA(AS$1),ISNA($A463)),NA(),'临-燃尽0'!CD464)</f>
        <v>#N/A</v>
      </c>
      <c r="AT463" s="8" t="e">
        <f>IF(OR(ISNA(AT$1),ISNA($A463)),NA(),'临-燃尽0'!CE464)</f>
        <v>#N/A</v>
      </c>
      <c r="AU463" s="8" t="e">
        <f>IF(OR(ISNA(AU$1),ISNA($A463)),NA(),'临-燃尽0'!CF464)</f>
        <v>#N/A</v>
      </c>
      <c r="AV463" s="8" t="e">
        <f>IF(OR(ISNA(AV$1),ISNA($A463)),NA(),'临-燃尽0'!CG464)</f>
        <v>#N/A</v>
      </c>
      <c r="AW463" s="8" t="e">
        <f>IF(OR(ISNA(AW$1),ISNA($A463)),NA(),'临-燃尽0'!CH464)</f>
        <v>#N/A</v>
      </c>
      <c r="AX463" s="8" t="e">
        <f>IF(OR(ISNA(AX$1),ISNA($A463)),NA(),'临-燃尽0'!CI464)</f>
        <v>#N/A</v>
      </c>
      <c r="AY463" s="8" t="e">
        <f>IF(OR(ISNA(AY$1),ISNA($A463)),NA(),'临-燃尽0'!CJ464)</f>
        <v>#N/A</v>
      </c>
      <c r="AZ463" s="8" t="e">
        <f>IF(OR(ISNA(AZ$1),ISNA($A463)),NA(),'临-燃尽0'!CK464)</f>
        <v>#N/A</v>
      </c>
    </row>
    <row r="464" spans="1:52">
      <c r="A464" s="8" t="e">
        <f>IF(OR('临-燃尽0'!AL465="",'临-燃尽0'!AL465="总计"),NA(),'临-燃尽0'!AL465)</f>
        <v>#N/A</v>
      </c>
      <c r="B464" s="8" t="e">
        <f>IF(ISNA($A464),NA(),'临-燃尽0'!AM465)</f>
        <v>#N/A</v>
      </c>
      <c r="C464" s="8" t="e">
        <f>IF(ISNA($A464),NA(),'临-燃尽0'!AN465)</f>
        <v>#N/A</v>
      </c>
      <c r="D464" s="8" t="e">
        <f>IF(ISNA($A464),NA(),'临-燃尽0'!AO465)</f>
        <v>#N/A</v>
      </c>
      <c r="E464" s="8" t="e">
        <f>IF(OR(ISNA(E$1),ISNA($A464)),NA(),'临-燃尽0'!AP465)</f>
        <v>#N/A</v>
      </c>
      <c r="F464" s="8" t="e">
        <f>IF(OR(ISNA(F$1),ISNA($A464)),NA(),'临-燃尽0'!AQ465)</f>
        <v>#N/A</v>
      </c>
      <c r="G464" s="8" t="e">
        <f>IF(OR(ISNA(G$1),ISNA($A464)),NA(),'临-燃尽0'!AR465)</f>
        <v>#N/A</v>
      </c>
      <c r="H464" s="8" t="e">
        <f>IF(OR(ISNA(H$1),ISNA($A464)),NA(),'临-燃尽0'!AS465)</f>
        <v>#N/A</v>
      </c>
      <c r="I464" s="8" t="e">
        <f>IF(OR(ISNA(I$1),ISNA($A464)),NA(),'临-燃尽0'!AT465)</f>
        <v>#N/A</v>
      </c>
      <c r="J464" s="8" t="e">
        <f>IF(OR(ISNA(J$1),ISNA($A464)),NA(),'临-燃尽0'!AU465)</f>
        <v>#N/A</v>
      </c>
      <c r="K464" s="8" t="e">
        <f>IF(OR(ISNA(K$1),ISNA($A464)),NA(),'临-燃尽0'!AV465)</f>
        <v>#N/A</v>
      </c>
      <c r="L464" s="8" t="e">
        <f>IF(OR(ISNA(L$1),ISNA($A464)),NA(),'临-燃尽0'!AW465)</f>
        <v>#N/A</v>
      </c>
      <c r="M464" s="8" t="e">
        <f>IF(OR(ISNA(M$1),ISNA($A464)),NA(),'临-燃尽0'!AX465)</f>
        <v>#N/A</v>
      </c>
      <c r="N464" s="8" t="e">
        <f>IF(OR(ISNA(N$1),ISNA($A464)),NA(),'临-燃尽0'!AY465)</f>
        <v>#N/A</v>
      </c>
      <c r="O464" s="8" t="e">
        <f>IF(OR(ISNA(O$1),ISNA($A464)),NA(),'临-燃尽0'!AZ465)</f>
        <v>#N/A</v>
      </c>
      <c r="P464" s="8" t="e">
        <f>IF(OR(ISNA(P$1),ISNA($A464)),NA(),'临-燃尽0'!BA465)</f>
        <v>#N/A</v>
      </c>
      <c r="Q464" s="8" t="e">
        <f>IF(OR(ISNA(Q$1),ISNA($A464)),NA(),'临-燃尽0'!BB465)</f>
        <v>#N/A</v>
      </c>
      <c r="R464" s="8" t="e">
        <f>IF(OR(ISNA(R$1),ISNA($A464)),NA(),'临-燃尽0'!BC465)</f>
        <v>#N/A</v>
      </c>
      <c r="S464" s="8" t="e">
        <f>IF(OR(ISNA(S$1),ISNA($A464)),NA(),'临-燃尽0'!BD465)</f>
        <v>#N/A</v>
      </c>
      <c r="T464" s="8" t="e">
        <f>IF(OR(ISNA(T$1),ISNA($A464)),NA(),'临-燃尽0'!BE465)</f>
        <v>#N/A</v>
      </c>
      <c r="U464" s="8" t="e">
        <f>IF(OR(ISNA(U$1),ISNA($A464)),NA(),'临-燃尽0'!BF465)</f>
        <v>#N/A</v>
      </c>
      <c r="V464" s="8" t="e">
        <f>IF(OR(ISNA(V$1),ISNA($A464)),NA(),'临-燃尽0'!BG465)</f>
        <v>#N/A</v>
      </c>
      <c r="W464" s="8" t="e">
        <f>IF(OR(ISNA(W$1),ISNA($A464)),NA(),'临-燃尽0'!BH465)</f>
        <v>#N/A</v>
      </c>
      <c r="X464" s="8" t="e">
        <f>IF(OR(ISNA(X$1),ISNA($A464)),NA(),'临-燃尽0'!BI465)</f>
        <v>#N/A</v>
      </c>
      <c r="Y464" s="8" t="e">
        <f>IF(OR(ISNA(Y$1),ISNA($A464)),NA(),'临-燃尽0'!BJ465)</f>
        <v>#N/A</v>
      </c>
      <c r="Z464" s="8" t="e">
        <f>IF(OR(ISNA(Z$1),ISNA($A464)),NA(),'临-燃尽0'!BK465)</f>
        <v>#N/A</v>
      </c>
      <c r="AA464" s="8" t="e">
        <f>IF(OR(ISNA(AA$1),ISNA($A464)),NA(),'临-燃尽0'!BL465)</f>
        <v>#N/A</v>
      </c>
      <c r="AB464" s="8" t="e">
        <f>IF(OR(ISNA(AB$1),ISNA($A464)),NA(),'临-燃尽0'!BM465)</f>
        <v>#N/A</v>
      </c>
      <c r="AC464" s="8" t="e">
        <f>IF(OR(ISNA(AC$1),ISNA($A464)),NA(),'临-燃尽0'!BN465)</f>
        <v>#N/A</v>
      </c>
      <c r="AD464" s="8" t="e">
        <f>IF(OR(ISNA(AD$1),ISNA($A464)),NA(),'临-燃尽0'!BO465)</f>
        <v>#N/A</v>
      </c>
      <c r="AE464" s="8" t="e">
        <f>IF(OR(ISNA(AE$1),ISNA($A464)),NA(),'临-燃尽0'!BP465)</f>
        <v>#N/A</v>
      </c>
      <c r="AF464" s="8" t="e">
        <f>IF(OR(ISNA(AF$1),ISNA($A464)),NA(),'临-燃尽0'!BQ465)</f>
        <v>#N/A</v>
      </c>
      <c r="AG464" s="8" t="e">
        <f>IF(OR(ISNA(AG$1),ISNA($A464)),NA(),'临-燃尽0'!BR465)</f>
        <v>#N/A</v>
      </c>
      <c r="AH464" s="8" t="e">
        <f>IF(OR(ISNA(AH$1),ISNA($A464)),NA(),'临-燃尽0'!BS465)</f>
        <v>#N/A</v>
      </c>
      <c r="AI464" s="8" t="e">
        <f>IF(OR(ISNA(AI$1),ISNA($A464)),NA(),'临-燃尽0'!BT465)</f>
        <v>#N/A</v>
      </c>
      <c r="AJ464" s="8" t="e">
        <f>IF(OR(ISNA(AJ$1),ISNA($A464)),NA(),'临-燃尽0'!BU465)</f>
        <v>#N/A</v>
      </c>
      <c r="AK464" s="8" t="e">
        <f>IF(OR(ISNA(AK$1),ISNA($A464)),NA(),'临-燃尽0'!BV465)</f>
        <v>#N/A</v>
      </c>
      <c r="AL464" s="8" t="e">
        <f>IF(OR(ISNA(AL$1),ISNA($A464)),NA(),'临-燃尽0'!BW465)</f>
        <v>#N/A</v>
      </c>
      <c r="AM464" s="8" t="e">
        <f>IF(OR(ISNA(AM$1),ISNA($A464)),NA(),'临-燃尽0'!BX465)</f>
        <v>#N/A</v>
      </c>
      <c r="AN464" s="8" t="e">
        <f>IF(OR(ISNA(AN$1),ISNA($A464)),NA(),'临-燃尽0'!BY465)</f>
        <v>#N/A</v>
      </c>
      <c r="AO464" s="8" t="e">
        <f>IF(OR(ISNA(AO$1),ISNA($A464)),NA(),'临-燃尽0'!BZ465)</f>
        <v>#N/A</v>
      </c>
      <c r="AP464" s="8" t="e">
        <f>IF(OR(ISNA(AP$1),ISNA($A464)),NA(),'临-燃尽0'!CA465)</f>
        <v>#N/A</v>
      </c>
      <c r="AQ464" s="8" t="e">
        <f>IF(OR(ISNA(AQ$1),ISNA($A464)),NA(),'临-燃尽0'!CB465)</f>
        <v>#N/A</v>
      </c>
      <c r="AR464" s="8" t="e">
        <f>IF(OR(ISNA(AR$1),ISNA($A464)),NA(),'临-燃尽0'!CC465)</f>
        <v>#N/A</v>
      </c>
      <c r="AS464" s="8" t="e">
        <f>IF(OR(ISNA(AS$1),ISNA($A464)),NA(),'临-燃尽0'!CD465)</f>
        <v>#N/A</v>
      </c>
      <c r="AT464" s="8" t="e">
        <f>IF(OR(ISNA(AT$1),ISNA($A464)),NA(),'临-燃尽0'!CE465)</f>
        <v>#N/A</v>
      </c>
      <c r="AU464" s="8" t="e">
        <f>IF(OR(ISNA(AU$1),ISNA($A464)),NA(),'临-燃尽0'!CF465)</f>
        <v>#N/A</v>
      </c>
      <c r="AV464" s="8" t="e">
        <f>IF(OR(ISNA(AV$1),ISNA($A464)),NA(),'临-燃尽0'!CG465)</f>
        <v>#N/A</v>
      </c>
      <c r="AW464" s="8" t="e">
        <f>IF(OR(ISNA(AW$1),ISNA($A464)),NA(),'临-燃尽0'!CH465)</f>
        <v>#N/A</v>
      </c>
      <c r="AX464" s="8" t="e">
        <f>IF(OR(ISNA(AX$1),ISNA($A464)),NA(),'临-燃尽0'!CI465)</f>
        <v>#N/A</v>
      </c>
      <c r="AY464" s="8" t="e">
        <f>IF(OR(ISNA(AY$1),ISNA($A464)),NA(),'临-燃尽0'!CJ465)</f>
        <v>#N/A</v>
      </c>
      <c r="AZ464" s="8" t="e">
        <f>IF(OR(ISNA(AZ$1),ISNA($A464)),NA(),'临-燃尽0'!CK465)</f>
        <v>#N/A</v>
      </c>
    </row>
    <row r="465" spans="1:52">
      <c r="A465" s="8" t="e">
        <f>IF(OR('临-燃尽0'!AL466="",'临-燃尽0'!AL466="总计"),NA(),'临-燃尽0'!AL466)</f>
        <v>#N/A</v>
      </c>
      <c r="B465" s="8" t="e">
        <f>IF(ISNA($A465),NA(),'临-燃尽0'!AM466)</f>
        <v>#N/A</v>
      </c>
      <c r="C465" s="8" t="e">
        <f>IF(ISNA($A465),NA(),'临-燃尽0'!AN466)</f>
        <v>#N/A</v>
      </c>
      <c r="D465" s="8" t="e">
        <f>IF(ISNA($A465),NA(),'临-燃尽0'!AO466)</f>
        <v>#N/A</v>
      </c>
      <c r="E465" s="8" t="e">
        <f>IF(OR(ISNA(E$1),ISNA($A465)),NA(),'临-燃尽0'!AP466)</f>
        <v>#N/A</v>
      </c>
      <c r="F465" s="8" t="e">
        <f>IF(OR(ISNA(F$1),ISNA($A465)),NA(),'临-燃尽0'!AQ466)</f>
        <v>#N/A</v>
      </c>
      <c r="G465" s="8" t="e">
        <f>IF(OR(ISNA(G$1),ISNA($A465)),NA(),'临-燃尽0'!AR466)</f>
        <v>#N/A</v>
      </c>
      <c r="H465" s="8" t="e">
        <f>IF(OR(ISNA(H$1),ISNA($A465)),NA(),'临-燃尽0'!AS466)</f>
        <v>#N/A</v>
      </c>
      <c r="I465" s="8" t="e">
        <f>IF(OR(ISNA(I$1),ISNA($A465)),NA(),'临-燃尽0'!AT466)</f>
        <v>#N/A</v>
      </c>
      <c r="J465" s="8" t="e">
        <f>IF(OR(ISNA(J$1),ISNA($A465)),NA(),'临-燃尽0'!AU466)</f>
        <v>#N/A</v>
      </c>
      <c r="K465" s="8" t="e">
        <f>IF(OR(ISNA(K$1),ISNA($A465)),NA(),'临-燃尽0'!AV466)</f>
        <v>#N/A</v>
      </c>
      <c r="L465" s="8" t="e">
        <f>IF(OR(ISNA(L$1),ISNA($A465)),NA(),'临-燃尽0'!AW466)</f>
        <v>#N/A</v>
      </c>
      <c r="M465" s="8" t="e">
        <f>IF(OR(ISNA(M$1),ISNA($A465)),NA(),'临-燃尽0'!AX466)</f>
        <v>#N/A</v>
      </c>
      <c r="N465" s="8" t="e">
        <f>IF(OR(ISNA(N$1),ISNA($A465)),NA(),'临-燃尽0'!AY466)</f>
        <v>#N/A</v>
      </c>
      <c r="O465" s="8" t="e">
        <f>IF(OR(ISNA(O$1),ISNA($A465)),NA(),'临-燃尽0'!AZ466)</f>
        <v>#N/A</v>
      </c>
      <c r="P465" s="8" t="e">
        <f>IF(OR(ISNA(P$1),ISNA($A465)),NA(),'临-燃尽0'!BA466)</f>
        <v>#N/A</v>
      </c>
      <c r="Q465" s="8" t="e">
        <f>IF(OR(ISNA(Q$1),ISNA($A465)),NA(),'临-燃尽0'!BB466)</f>
        <v>#N/A</v>
      </c>
      <c r="R465" s="8" t="e">
        <f>IF(OR(ISNA(R$1),ISNA($A465)),NA(),'临-燃尽0'!BC466)</f>
        <v>#N/A</v>
      </c>
      <c r="S465" s="8" t="e">
        <f>IF(OR(ISNA(S$1),ISNA($A465)),NA(),'临-燃尽0'!BD466)</f>
        <v>#N/A</v>
      </c>
      <c r="T465" s="8" t="e">
        <f>IF(OR(ISNA(T$1),ISNA($A465)),NA(),'临-燃尽0'!BE466)</f>
        <v>#N/A</v>
      </c>
      <c r="U465" s="8" t="e">
        <f>IF(OR(ISNA(U$1),ISNA($A465)),NA(),'临-燃尽0'!BF466)</f>
        <v>#N/A</v>
      </c>
      <c r="V465" s="8" t="e">
        <f>IF(OR(ISNA(V$1),ISNA($A465)),NA(),'临-燃尽0'!BG466)</f>
        <v>#N/A</v>
      </c>
      <c r="W465" s="8" t="e">
        <f>IF(OR(ISNA(W$1),ISNA($A465)),NA(),'临-燃尽0'!BH466)</f>
        <v>#N/A</v>
      </c>
      <c r="X465" s="8" t="e">
        <f>IF(OR(ISNA(X$1),ISNA($A465)),NA(),'临-燃尽0'!BI466)</f>
        <v>#N/A</v>
      </c>
      <c r="Y465" s="8" t="e">
        <f>IF(OR(ISNA(Y$1),ISNA($A465)),NA(),'临-燃尽0'!BJ466)</f>
        <v>#N/A</v>
      </c>
      <c r="Z465" s="8" t="e">
        <f>IF(OR(ISNA(Z$1),ISNA($A465)),NA(),'临-燃尽0'!BK466)</f>
        <v>#N/A</v>
      </c>
      <c r="AA465" s="8" t="e">
        <f>IF(OR(ISNA(AA$1),ISNA($A465)),NA(),'临-燃尽0'!BL466)</f>
        <v>#N/A</v>
      </c>
      <c r="AB465" s="8" t="e">
        <f>IF(OR(ISNA(AB$1),ISNA($A465)),NA(),'临-燃尽0'!BM466)</f>
        <v>#N/A</v>
      </c>
      <c r="AC465" s="8" t="e">
        <f>IF(OR(ISNA(AC$1),ISNA($A465)),NA(),'临-燃尽0'!BN466)</f>
        <v>#N/A</v>
      </c>
      <c r="AD465" s="8" t="e">
        <f>IF(OR(ISNA(AD$1),ISNA($A465)),NA(),'临-燃尽0'!BO466)</f>
        <v>#N/A</v>
      </c>
      <c r="AE465" s="8" t="e">
        <f>IF(OR(ISNA(AE$1),ISNA($A465)),NA(),'临-燃尽0'!BP466)</f>
        <v>#N/A</v>
      </c>
      <c r="AF465" s="8" t="e">
        <f>IF(OR(ISNA(AF$1),ISNA($A465)),NA(),'临-燃尽0'!BQ466)</f>
        <v>#N/A</v>
      </c>
      <c r="AG465" s="8" t="e">
        <f>IF(OR(ISNA(AG$1),ISNA($A465)),NA(),'临-燃尽0'!BR466)</f>
        <v>#N/A</v>
      </c>
      <c r="AH465" s="8" t="e">
        <f>IF(OR(ISNA(AH$1),ISNA($A465)),NA(),'临-燃尽0'!BS466)</f>
        <v>#N/A</v>
      </c>
      <c r="AI465" s="8" t="e">
        <f>IF(OR(ISNA(AI$1),ISNA($A465)),NA(),'临-燃尽0'!BT466)</f>
        <v>#N/A</v>
      </c>
      <c r="AJ465" s="8" t="e">
        <f>IF(OR(ISNA(AJ$1),ISNA($A465)),NA(),'临-燃尽0'!BU466)</f>
        <v>#N/A</v>
      </c>
      <c r="AK465" s="8" t="e">
        <f>IF(OR(ISNA(AK$1),ISNA($A465)),NA(),'临-燃尽0'!BV466)</f>
        <v>#N/A</v>
      </c>
      <c r="AL465" s="8" t="e">
        <f>IF(OR(ISNA(AL$1),ISNA($A465)),NA(),'临-燃尽0'!BW466)</f>
        <v>#N/A</v>
      </c>
      <c r="AM465" s="8" t="e">
        <f>IF(OR(ISNA(AM$1),ISNA($A465)),NA(),'临-燃尽0'!BX466)</f>
        <v>#N/A</v>
      </c>
      <c r="AN465" s="8" t="e">
        <f>IF(OR(ISNA(AN$1),ISNA($A465)),NA(),'临-燃尽0'!BY466)</f>
        <v>#N/A</v>
      </c>
      <c r="AO465" s="8" t="e">
        <f>IF(OR(ISNA(AO$1),ISNA($A465)),NA(),'临-燃尽0'!BZ466)</f>
        <v>#N/A</v>
      </c>
      <c r="AP465" s="8" t="e">
        <f>IF(OR(ISNA(AP$1),ISNA($A465)),NA(),'临-燃尽0'!CA466)</f>
        <v>#N/A</v>
      </c>
      <c r="AQ465" s="8" t="e">
        <f>IF(OR(ISNA(AQ$1),ISNA($A465)),NA(),'临-燃尽0'!CB466)</f>
        <v>#N/A</v>
      </c>
      <c r="AR465" s="8" t="e">
        <f>IF(OR(ISNA(AR$1),ISNA($A465)),NA(),'临-燃尽0'!CC466)</f>
        <v>#N/A</v>
      </c>
      <c r="AS465" s="8" t="e">
        <f>IF(OR(ISNA(AS$1),ISNA($A465)),NA(),'临-燃尽0'!CD466)</f>
        <v>#N/A</v>
      </c>
      <c r="AT465" s="8" t="e">
        <f>IF(OR(ISNA(AT$1),ISNA($A465)),NA(),'临-燃尽0'!CE466)</f>
        <v>#N/A</v>
      </c>
      <c r="AU465" s="8" t="e">
        <f>IF(OR(ISNA(AU$1),ISNA($A465)),NA(),'临-燃尽0'!CF466)</f>
        <v>#N/A</v>
      </c>
      <c r="AV465" s="8" t="e">
        <f>IF(OR(ISNA(AV$1),ISNA($A465)),NA(),'临-燃尽0'!CG466)</f>
        <v>#N/A</v>
      </c>
      <c r="AW465" s="8" t="e">
        <f>IF(OR(ISNA(AW$1),ISNA($A465)),NA(),'临-燃尽0'!CH466)</f>
        <v>#N/A</v>
      </c>
      <c r="AX465" s="8" t="e">
        <f>IF(OR(ISNA(AX$1),ISNA($A465)),NA(),'临-燃尽0'!CI466)</f>
        <v>#N/A</v>
      </c>
      <c r="AY465" s="8" t="e">
        <f>IF(OR(ISNA(AY$1),ISNA($A465)),NA(),'临-燃尽0'!CJ466)</f>
        <v>#N/A</v>
      </c>
      <c r="AZ465" s="8" t="e">
        <f>IF(OR(ISNA(AZ$1),ISNA($A465)),NA(),'临-燃尽0'!CK466)</f>
        <v>#N/A</v>
      </c>
    </row>
    <row r="466" spans="1:52">
      <c r="A466" s="8" t="e">
        <f>IF(OR('临-燃尽0'!AL467="",'临-燃尽0'!AL467="总计"),NA(),'临-燃尽0'!AL467)</f>
        <v>#N/A</v>
      </c>
      <c r="B466" s="8" t="e">
        <f>IF(ISNA($A466),NA(),'临-燃尽0'!AM467)</f>
        <v>#N/A</v>
      </c>
      <c r="C466" s="8" t="e">
        <f>IF(ISNA($A466),NA(),'临-燃尽0'!AN467)</f>
        <v>#N/A</v>
      </c>
      <c r="D466" s="8" t="e">
        <f>IF(ISNA($A466),NA(),'临-燃尽0'!AO467)</f>
        <v>#N/A</v>
      </c>
      <c r="E466" s="8" t="e">
        <f>IF(OR(ISNA(E$1),ISNA($A466)),NA(),'临-燃尽0'!AP467)</f>
        <v>#N/A</v>
      </c>
      <c r="F466" s="8" t="e">
        <f>IF(OR(ISNA(F$1),ISNA($A466)),NA(),'临-燃尽0'!AQ467)</f>
        <v>#N/A</v>
      </c>
      <c r="G466" s="8" t="e">
        <f>IF(OR(ISNA(G$1),ISNA($A466)),NA(),'临-燃尽0'!AR467)</f>
        <v>#N/A</v>
      </c>
      <c r="H466" s="8" t="e">
        <f>IF(OR(ISNA(H$1),ISNA($A466)),NA(),'临-燃尽0'!AS467)</f>
        <v>#N/A</v>
      </c>
      <c r="I466" s="8" t="e">
        <f>IF(OR(ISNA(I$1),ISNA($A466)),NA(),'临-燃尽0'!AT467)</f>
        <v>#N/A</v>
      </c>
      <c r="J466" s="8" t="e">
        <f>IF(OR(ISNA(J$1),ISNA($A466)),NA(),'临-燃尽0'!AU467)</f>
        <v>#N/A</v>
      </c>
      <c r="K466" s="8" t="e">
        <f>IF(OR(ISNA(K$1),ISNA($A466)),NA(),'临-燃尽0'!AV467)</f>
        <v>#N/A</v>
      </c>
      <c r="L466" s="8" t="e">
        <f>IF(OR(ISNA(L$1),ISNA($A466)),NA(),'临-燃尽0'!AW467)</f>
        <v>#N/A</v>
      </c>
      <c r="M466" s="8" t="e">
        <f>IF(OR(ISNA(M$1),ISNA($A466)),NA(),'临-燃尽0'!AX467)</f>
        <v>#N/A</v>
      </c>
      <c r="N466" s="8" t="e">
        <f>IF(OR(ISNA(N$1),ISNA($A466)),NA(),'临-燃尽0'!AY467)</f>
        <v>#N/A</v>
      </c>
      <c r="O466" s="8" t="e">
        <f>IF(OR(ISNA(O$1),ISNA($A466)),NA(),'临-燃尽0'!AZ467)</f>
        <v>#N/A</v>
      </c>
      <c r="P466" s="8" t="e">
        <f>IF(OR(ISNA(P$1),ISNA($A466)),NA(),'临-燃尽0'!BA467)</f>
        <v>#N/A</v>
      </c>
      <c r="Q466" s="8" t="e">
        <f>IF(OR(ISNA(Q$1),ISNA($A466)),NA(),'临-燃尽0'!BB467)</f>
        <v>#N/A</v>
      </c>
      <c r="R466" s="8" t="e">
        <f>IF(OR(ISNA(R$1),ISNA($A466)),NA(),'临-燃尽0'!BC467)</f>
        <v>#N/A</v>
      </c>
      <c r="S466" s="8" t="e">
        <f>IF(OR(ISNA(S$1),ISNA($A466)),NA(),'临-燃尽0'!BD467)</f>
        <v>#N/A</v>
      </c>
      <c r="T466" s="8" t="e">
        <f>IF(OR(ISNA(T$1),ISNA($A466)),NA(),'临-燃尽0'!BE467)</f>
        <v>#N/A</v>
      </c>
      <c r="U466" s="8" t="e">
        <f>IF(OR(ISNA(U$1),ISNA($A466)),NA(),'临-燃尽0'!BF467)</f>
        <v>#N/A</v>
      </c>
      <c r="V466" s="8" t="e">
        <f>IF(OR(ISNA(V$1),ISNA($A466)),NA(),'临-燃尽0'!BG467)</f>
        <v>#N/A</v>
      </c>
      <c r="W466" s="8" t="e">
        <f>IF(OR(ISNA(W$1),ISNA($A466)),NA(),'临-燃尽0'!BH467)</f>
        <v>#N/A</v>
      </c>
      <c r="X466" s="8" t="e">
        <f>IF(OR(ISNA(X$1),ISNA($A466)),NA(),'临-燃尽0'!BI467)</f>
        <v>#N/A</v>
      </c>
      <c r="Y466" s="8" t="e">
        <f>IF(OR(ISNA(Y$1),ISNA($A466)),NA(),'临-燃尽0'!BJ467)</f>
        <v>#N/A</v>
      </c>
      <c r="Z466" s="8" t="e">
        <f>IF(OR(ISNA(Z$1),ISNA($A466)),NA(),'临-燃尽0'!BK467)</f>
        <v>#N/A</v>
      </c>
      <c r="AA466" s="8" t="e">
        <f>IF(OR(ISNA(AA$1),ISNA($A466)),NA(),'临-燃尽0'!BL467)</f>
        <v>#N/A</v>
      </c>
      <c r="AB466" s="8" t="e">
        <f>IF(OR(ISNA(AB$1),ISNA($A466)),NA(),'临-燃尽0'!BM467)</f>
        <v>#N/A</v>
      </c>
      <c r="AC466" s="8" t="e">
        <f>IF(OR(ISNA(AC$1),ISNA($A466)),NA(),'临-燃尽0'!BN467)</f>
        <v>#N/A</v>
      </c>
      <c r="AD466" s="8" t="e">
        <f>IF(OR(ISNA(AD$1),ISNA($A466)),NA(),'临-燃尽0'!BO467)</f>
        <v>#N/A</v>
      </c>
      <c r="AE466" s="8" t="e">
        <f>IF(OR(ISNA(AE$1),ISNA($A466)),NA(),'临-燃尽0'!BP467)</f>
        <v>#N/A</v>
      </c>
      <c r="AF466" s="8" t="e">
        <f>IF(OR(ISNA(AF$1),ISNA($A466)),NA(),'临-燃尽0'!BQ467)</f>
        <v>#N/A</v>
      </c>
      <c r="AG466" s="8" t="e">
        <f>IF(OR(ISNA(AG$1),ISNA($A466)),NA(),'临-燃尽0'!BR467)</f>
        <v>#N/A</v>
      </c>
      <c r="AH466" s="8" t="e">
        <f>IF(OR(ISNA(AH$1),ISNA($A466)),NA(),'临-燃尽0'!BS467)</f>
        <v>#N/A</v>
      </c>
      <c r="AI466" s="8" t="e">
        <f>IF(OR(ISNA(AI$1),ISNA($A466)),NA(),'临-燃尽0'!BT467)</f>
        <v>#N/A</v>
      </c>
      <c r="AJ466" s="8" t="e">
        <f>IF(OR(ISNA(AJ$1),ISNA($A466)),NA(),'临-燃尽0'!BU467)</f>
        <v>#N/A</v>
      </c>
      <c r="AK466" s="8" t="e">
        <f>IF(OR(ISNA(AK$1),ISNA($A466)),NA(),'临-燃尽0'!BV467)</f>
        <v>#N/A</v>
      </c>
      <c r="AL466" s="8" t="e">
        <f>IF(OR(ISNA(AL$1),ISNA($A466)),NA(),'临-燃尽0'!BW467)</f>
        <v>#N/A</v>
      </c>
      <c r="AM466" s="8" t="e">
        <f>IF(OR(ISNA(AM$1),ISNA($A466)),NA(),'临-燃尽0'!BX467)</f>
        <v>#N/A</v>
      </c>
      <c r="AN466" s="8" t="e">
        <f>IF(OR(ISNA(AN$1),ISNA($A466)),NA(),'临-燃尽0'!BY467)</f>
        <v>#N/A</v>
      </c>
      <c r="AO466" s="8" t="e">
        <f>IF(OR(ISNA(AO$1),ISNA($A466)),NA(),'临-燃尽0'!BZ467)</f>
        <v>#N/A</v>
      </c>
      <c r="AP466" s="8" t="e">
        <f>IF(OR(ISNA(AP$1),ISNA($A466)),NA(),'临-燃尽0'!CA467)</f>
        <v>#N/A</v>
      </c>
      <c r="AQ466" s="8" t="e">
        <f>IF(OR(ISNA(AQ$1),ISNA($A466)),NA(),'临-燃尽0'!CB467)</f>
        <v>#N/A</v>
      </c>
      <c r="AR466" s="8" t="e">
        <f>IF(OR(ISNA(AR$1),ISNA($A466)),NA(),'临-燃尽0'!CC467)</f>
        <v>#N/A</v>
      </c>
      <c r="AS466" s="8" t="e">
        <f>IF(OR(ISNA(AS$1),ISNA($A466)),NA(),'临-燃尽0'!CD467)</f>
        <v>#N/A</v>
      </c>
      <c r="AT466" s="8" t="e">
        <f>IF(OR(ISNA(AT$1),ISNA($A466)),NA(),'临-燃尽0'!CE467)</f>
        <v>#N/A</v>
      </c>
      <c r="AU466" s="8" t="e">
        <f>IF(OR(ISNA(AU$1),ISNA($A466)),NA(),'临-燃尽0'!CF467)</f>
        <v>#N/A</v>
      </c>
      <c r="AV466" s="8" t="e">
        <f>IF(OR(ISNA(AV$1),ISNA($A466)),NA(),'临-燃尽0'!CG467)</f>
        <v>#N/A</v>
      </c>
      <c r="AW466" s="8" t="e">
        <f>IF(OR(ISNA(AW$1),ISNA($A466)),NA(),'临-燃尽0'!CH467)</f>
        <v>#N/A</v>
      </c>
      <c r="AX466" s="8" t="e">
        <f>IF(OR(ISNA(AX$1),ISNA($A466)),NA(),'临-燃尽0'!CI467)</f>
        <v>#N/A</v>
      </c>
      <c r="AY466" s="8" t="e">
        <f>IF(OR(ISNA(AY$1),ISNA($A466)),NA(),'临-燃尽0'!CJ467)</f>
        <v>#N/A</v>
      </c>
      <c r="AZ466" s="8" t="e">
        <f>IF(OR(ISNA(AZ$1),ISNA($A466)),NA(),'临-燃尽0'!CK467)</f>
        <v>#N/A</v>
      </c>
    </row>
    <row r="467" spans="1:52">
      <c r="A467" s="8" t="e">
        <f>IF(OR('临-燃尽0'!AL468="",'临-燃尽0'!AL468="总计"),NA(),'临-燃尽0'!AL468)</f>
        <v>#N/A</v>
      </c>
      <c r="B467" s="8" t="e">
        <f>IF(ISNA($A467),NA(),'临-燃尽0'!AM468)</f>
        <v>#N/A</v>
      </c>
      <c r="C467" s="8" t="e">
        <f>IF(ISNA($A467),NA(),'临-燃尽0'!AN468)</f>
        <v>#N/A</v>
      </c>
      <c r="D467" s="8" t="e">
        <f>IF(ISNA($A467),NA(),'临-燃尽0'!AO468)</f>
        <v>#N/A</v>
      </c>
      <c r="E467" s="8" t="e">
        <f>IF(OR(ISNA(E$1),ISNA($A467)),NA(),'临-燃尽0'!AP468)</f>
        <v>#N/A</v>
      </c>
      <c r="F467" s="8" t="e">
        <f>IF(OR(ISNA(F$1),ISNA($A467)),NA(),'临-燃尽0'!AQ468)</f>
        <v>#N/A</v>
      </c>
      <c r="G467" s="8" t="e">
        <f>IF(OR(ISNA(G$1),ISNA($A467)),NA(),'临-燃尽0'!AR468)</f>
        <v>#N/A</v>
      </c>
      <c r="H467" s="8" t="e">
        <f>IF(OR(ISNA(H$1),ISNA($A467)),NA(),'临-燃尽0'!AS468)</f>
        <v>#N/A</v>
      </c>
      <c r="I467" s="8" t="e">
        <f>IF(OR(ISNA(I$1),ISNA($A467)),NA(),'临-燃尽0'!AT468)</f>
        <v>#N/A</v>
      </c>
      <c r="J467" s="8" t="e">
        <f>IF(OR(ISNA(J$1),ISNA($A467)),NA(),'临-燃尽0'!AU468)</f>
        <v>#N/A</v>
      </c>
      <c r="K467" s="8" t="e">
        <f>IF(OR(ISNA(K$1),ISNA($A467)),NA(),'临-燃尽0'!AV468)</f>
        <v>#N/A</v>
      </c>
      <c r="L467" s="8" t="e">
        <f>IF(OR(ISNA(L$1),ISNA($A467)),NA(),'临-燃尽0'!AW468)</f>
        <v>#N/A</v>
      </c>
      <c r="M467" s="8" t="e">
        <f>IF(OR(ISNA(M$1),ISNA($A467)),NA(),'临-燃尽0'!AX468)</f>
        <v>#N/A</v>
      </c>
      <c r="N467" s="8" t="e">
        <f>IF(OR(ISNA(N$1),ISNA($A467)),NA(),'临-燃尽0'!AY468)</f>
        <v>#N/A</v>
      </c>
      <c r="O467" s="8" t="e">
        <f>IF(OR(ISNA(O$1),ISNA($A467)),NA(),'临-燃尽0'!AZ468)</f>
        <v>#N/A</v>
      </c>
      <c r="P467" s="8" t="e">
        <f>IF(OR(ISNA(P$1),ISNA($A467)),NA(),'临-燃尽0'!BA468)</f>
        <v>#N/A</v>
      </c>
      <c r="Q467" s="8" t="e">
        <f>IF(OR(ISNA(Q$1),ISNA($A467)),NA(),'临-燃尽0'!BB468)</f>
        <v>#N/A</v>
      </c>
      <c r="R467" s="8" t="e">
        <f>IF(OR(ISNA(R$1),ISNA($A467)),NA(),'临-燃尽0'!BC468)</f>
        <v>#N/A</v>
      </c>
      <c r="S467" s="8" t="e">
        <f>IF(OR(ISNA(S$1),ISNA($A467)),NA(),'临-燃尽0'!BD468)</f>
        <v>#N/A</v>
      </c>
      <c r="T467" s="8" t="e">
        <f>IF(OR(ISNA(T$1),ISNA($A467)),NA(),'临-燃尽0'!BE468)</f>
        <v>#N/A</v>
      </c>
      <c r="U467" s="8" t="e">
        <f>IF(OR(ISNA(U$1),ISNA($A467)),NA(),'临-燃尽0'!BF468)</f>
        <v>#N/A</v>
      </c>
      <c r="V467" s="8" t="e">
        <f>IF(OR(ISNA(V$1),ISNA($A467)),NA(),'临-燃尽0'!BG468)</f>
        <v>#N/A</v>
      </c>
      <c r="W467" s="8" t="e">
        <f>IF(OR(ISNA(W$1),ISNA($A467)),NA(),'临-燃尽0'!BH468)</f>
        <v>#N/A</v>
      </c>
      <c r="X467" s="8" t="e">
        <f>IF(OR(ISNA(X$1),ISNA($A467)),NA(),'临-燃尽0'!BI468)</f>
        <v>#N/A</v>
      </c>
      <c r="Y467" s="8" t="e">
        <f>IF(OR(ISNA(Y$1),ISNA($A467)),NA(),'临-燃尽0'!BJ468)</f>
        <v>#N/A</v>
      </c>
      <c r="Z467" s="8" t="e">
        <f>IF(OR(ISNA(Z$1),ISNA($A467)),NA(),'临-燃尽0'!BK468)</f>
        <v>#N/A</v>
      </c>
      <c r="AA467" s="8" t="e">
        <f>IF(OR(ISNA(AA$1),ISNA($A467)),NA(),'临-燃尽0'!BL468)</f>
        <v>#N/A</v>
      </c>
      <c r="AB467" s="8" t="e">
        <f>IF(OR(ISNA(AB$1),ISNA($A467)),NA(),'临-燃尽0'!BM468)</f>
        <v>#N/A</v>
      </c>
      <c r="AC467" s="8" t="e">
        <f>IF(OR(ISNA(AC$1),ISNA($A467)),NA(),'临-燃尽0'!BN468)</f>
        <v>#N/A</v>
      </c>
      <c r="AD467" s="8" t="e">
        <f>IF(OR(ISNA(AD$1),ISNA($A467)),NA(),'临-燃尽0'!BO468)</f>
        <v>#N/A</v>
      </c>
      <c r="AE467" s="8" t="e">
        <f>IF(OR(ISNA(AE$1),ISNA($A467)),NA(),'临-燃尽0'!BP468)</f>
        <v>#N/A</v>
      </c>
      <c r="AF467" s="8" t="e">
        <f>IF(OR(ISNA(AF$1),ISNA($A467)),NA(),'临-燃尽0'!BQ468)</f>
        <v>#N/A</v>
      </c>
      <c r="AG467" s="8" t="e">
        <f>IF(OR(ISNA(AG$1),ISNA($A467)),NA(),'临-燃尽0'!BR468)</f>
        <v>#N/A</v>
      </c>
      <c r="AH467" s="8" t="e">
        <f>IF(OR(ISNA(AH$1),ISNA($A467)),NA(),'临-燃尽0'!BS468)</f>
        <v>#N/A</v>
      </c>
      <c r="AI467" s="8" t="e">
        <f>IF(OR(ISNA(AI$1),ISNA($A467)),NA(),'临-燃尽0'!BT468)</f>
        <v>#N/A</v>
      </c>
      <c r="AJ467" s="8" t="e">
        <f>IF(OR(ISNA(AJ$1),ISNA($A467)),NA(),'临-燃尽0'!BU468)</f>
        <v>#N/A</v>
      </c>
      <c r="AK467" s="8" t="e">
        <f>IF(OR(ISNA(AK$1),ISNA($A467)),NA(),'临-燃尽0'!BV468)</f>
        <v>#N/A</v>
      </c>
      <c r="AL467" s="8" t="e">
        <f>IF(OR(ISNA(AL$1),ISNA($A467)),NA(),'临-燃尽0'!BW468)</f>
        <v>#N/A</v>
      </c>
      <c r="AM467" s="8" t="e">
        <f>IF(OR(ISNA(AM$1),ISNA($A467)),NA(),'临-燃尽0'!BX468)</f>
        <v>#N/A</v>
      </c>
      <c r="AN467" s="8" t="e">
        <f>IF(OR(ISNA(AN$1),ISNA($A467)),NA(),'临-燃尽0'!BY468)</f>
        <v>#N/A</v>
      </c>
      <c r="AO467" s="8" t="e">
        <f>IF(OR(ISNA(AO$1),ISNA($A467)),NA(),'临-燃尽0'!BZ468)</f>
        <v>#N/A</v>
      </c>
      <c r="AP467" s="8" t="e">
        <f>IF(OR(ISNA(AP$1),ISNA($A467)),NA(),'临-燃尽0'!CA468)</f>
        <v>#N/A</v>
      </c>
      <c r="AQ467" s="8" t="e">
        <f>IF(OR(ISNA(AQ$1),ISNA($A467)),NA(),'临-燃尽0'!CB468)</f>
        <v>#N/A</v>
      </c>
      <c r="AR467" s="8" t="e">
        <f>IF(OR(ISNA(AR$1),ISNA($A467)),NA(),'临-燃尽0'!CC468)</f>
        <v>#N/A</v>
      </c>
      <c r="AS467" s="8" t="e">
        <f>IF(OR(ISNA(AS$1),ISNA($A467)),NA(),'临-燃尽0'!CD468)</f>
        <v>#N/A</v>
      </c>
      <c r="AT467" s="8" t="e">
        <f>IF(OR(ISNA(AT$1),ISNA($A467)),NA(),'临-燃尽0'!CE468)</f>
        <v>#N/A</v>
      </c>
      <c r="AU467" s="8" t="e">
        <f>IF(OR(ISNA(AU$1),ISNA($A467)),NA(),'临-燃尽0'!CF468)</f>
        <v>#N/A</v>
      </c>
      <c r="AV467" s="8" t="e">
        <f>IF(OR(ISNA(AV$1),ISNA($A467)),NA(),'临-燃尽0'!CG468)</f>
        <v>#N/A</v>
      </c>
      <c r="AW467" s="8" t="e">
        <f>IF(OR(ISNA(AW$1),ISNA($A467)),NA(),'临-燃尽0'!CH468)</f>
        <v>#N/A</v>
      </c>
      <c r="AX467" s="8" t="e">
        <f>IF(OR(ISNA(AX$1),ISNA($A467)),NA(),'临-燃尽0'!CI468)</f>
        <v>#N/A</v>
      </c>
      <c r="AY467" s="8" t="e">
        <f>IF(OR(ISNA(AY$1),ISNA($A467)),NA(),'临-燃尽0'!CJ468)</f>
        <v>#N/A</v>
      </c>
      <c r="AZ467" s="8" t="e">
        <f>IF(OR(ISNA(AZ$1),ISNA($A467)),NA(),'临-燃尽0'!CK468)</f>
        <v>#N/A</v>
      </c>
    </row>
    <row r="468" spans="1:52">
      <c r="A468" s="8" t="e">
        <f>IF(OR('临-燃尽0'!AL469="",'临-燃尽0'!AL469="总计"),NA(),'临-燃尽0'!AL469)</f>
        <v>#N/A</v>
      </c>
      <c r="B468" s="8" t="e">
        <f>IF(ISNA($A468),NA(),'临-燃尽0'!AM469)</f>
        <v>#N/A</v>
      </c>
      <c r="C468" s="8" t="e">
        <f>IF(ISNA($A468),NA(),'临-燃尽0'!AN469)</f>
        <v>#N/A</v>
      </c>
      <c r="D468" s="8" t="e">
        <f>IF(ISNA($A468),NA(),'临-燃尽0'!AO469)</f>
        <v>#N/A</v>
      </c>
      <c r="E468" s="8" t="e">
        <f>IF(OR(ISNA(E$1),ISNA($A468)),NA(),'临-燃尽0'!AP469)</f>
        <v>#N/A</v>
      </c>
      <c r="F468" s="8" t="e">
        <f>IF(OR(ISNA(F$1),ISNA($A468)),NA(),'临-燃尽0'!AQ469)</f>
        <v>#N/A</v>
      </c>
      <c r="G468" s="8" t="e">
        <f>IF(OR(ISNA(G$1),ISNA($A468)),NA(),'临-燃尽0'!AR469)</f>
        <v>#N/A</v>
      </c>
      <c r="H468" s="8" t="e">
        <f>IF(OR(ISNA(H$1),ISNA($A468)),NA(),'临-燃尽0'!AS469)</f>
        <v>#N/A</v>
      </c>
      <c r="I468" s="8" t="e">
        <f>IF(OR(ISNA(I$1),ISNA($A468)),NA(),'临-燃尽0'!AT469)</f>
        <v>#N/A</v>
      </c>
      <c r="J468" s="8" t="e">
        <f>IF(OR(ISNA(J$1),ISNA($A468)),NA(),'临-燃尽0'!AU469)</f>
        <v>#N/A</v>
      </c>
      <c r="K468" s="8" t="e">
        <f>IF(OR(ISNA(K$1),ISNA($A468)),NA(),'临-燃尽0'!AV469)</f>
        <v>#N/A</v>
      </c>
      <c r="L468" s="8" t="e">
        <f>IF(OR(ISNA(L$1),ISNA($A468)),NA(),'临-燃尽0'!AW469)</f>
        <v>#N/A</v>
      </c>
      <c r="M468" s="8" t="e">
        <f>IF(OR(ISNA(M$1),ISNA($A468)),NA(),'临-燃尽0'!AX469)</f>
        <v>#N/A</v>
      </c>
      <c r="N468" s="8" t="e">
        <f>IF(OR(ISNA(N$1),ISNA($A468)),NA(),'临-燃尽0'!AY469)</f>
        <v>#N/A</v>
      </c>
      <c r="O468" s="8" t="e">
        <f>IF(OR(ISNA(O$1),ISNA($A468)),NA(),'临-燃尽0'!AZ469)</f>
        <v>#N/A</v>
      </c>
      <c r="P468" s="8" t="e">
        <f>IF(OR(ISNA(P$1),ISNA($A468)),NA(),'临-燃尽0'!BA469)</f>
        <v>#N/A</v>
      </c>
      <c r="Q468" s="8" t="e">
        <f>IF(OR(ISNA(Q$1),ISNA($A468)),NA(),'临-燃尽0'!BB469)</f>
        <v>#N/A</v>
      </c>
      <c r="R468" s="8" t="e">
        <f>IF(OR(ISNA(R$1),ISNA($A468)),NA(),'临-燃尽0'!BC469)</f>
        <v>#N/A</v>
      </c>
      <c r="S468" s="8" t="e">
        <f>IF(OR(ISNA(S$1),ISNA($A468)),NA(),'临-燃尽0'!BD469)</f>
        <v>#N/A</v>
      </c>
      <c r="T468" s="8" t="e">
        <f>IF(OR(ISNA(T$1),ISNA($A468)),NA(),'临-燃尽0'!BE469)</f>
        <v>#N/A</v>
      </c>
      <c r="U468" s="8" t="e">
        <f>IF(OR(ISNA(U$1),ISNA($A468)),NA(),'临-燃尽0'!BF469)</f>
        <v>#N/A</v>
      </c>
      <c r="V468" s="8" t="e">
        <f>IF(OR(ISNA(V$1),ISNA($A468)),NA(),'临-燃尽0'!BG469)</f>
        <v>#N/A</v>
      </c>
      <c r="W468" s="8" t="e">
        <f>IF(OR(ISNA(W$1),ISNA($A468)),NA(),'临-燃尽0'!BH469)</f>
        <v>#N/A</v>
      </c>
      <c r="X468" s="8" t="e">
        <f>IF(OR(ISNA(X$1),ISNA($A468)),NA(),'临-燃尽0'!BI469)</f>
        <v>#N/A</v>
      </c>
      <c r="Y468" s="8" t="e">
        <f>IF(OR(ISNA(Y$1),ISNA($A468)),NA(),'临-燃尽0'!BJ469)</f>
        <v>#N/A</v>
      </c>
      <c r="Z468" s="8" t="e">
        <f>IF(OR(ISNA(Z$1),ISNA($A468)),NA(),'临-燃尽0'!BK469)</f>
        <v>#N/A</v>
      </c>
      <c r="AA468" s="8" t="e">
        <f>IF(OR(ISNA(AA$1),ISNA($A468)),NA(),'临-燃尽0'!BL469)</f>
        <v>#N/A</v>
      </c>
      <c r="AB468" s="8" t="e">
        <f>IF(OR(ISNA(AB$1),ISNA($A468)),NA(),'临-燃尽0'!BM469)</f>
        <v>#N/A</v>
      </c>
      <c r="AC468" s="8" t="e">
        <f>IF(OR(ISNA(AC$1),ISNA($A468)),NA(),'临-燃尽0'!BN469)</f>
        <v>#N/A</v>
      </c>
      <c r="AD468" s="8" t="e">
        <f>IF(OR(ISNA(AD$1),ISNA($A468)),NA(),'临-燃尽0'!BO469)</f>
        <v>#N/A</v>
      </c>
      <c r="AE468" s="8" t="e">
        <f>IF(OR(ISNA(AE$1),ISNA($A468)),NA(),'临-燃尽0'!BP469)</f>
        <v>#N/A</v>
      </c>
      <c r="AF468" s="8" t="e">
        <f>IF(OR(ISNA(AF$1),ISNA($A468)),NA(),'临-燃尽0'!BQ469)</f>
        <v>#N/A</v>
      </c>
      <c r="AG468" s="8" t="e">
        <f>IF(OR(ISNA(AG$1),ISNA($A468)),NA(),'临-燃尽0'!BR469)</f>
        <v>#N/A</v>
      </c>
      <c r="AH468" s="8" t="e">
        <f>IF(OR(ISNA(AH$1),ISNA($A468)),NA(),'临-燃尽0'!BS469)</f>
        <v>#N/A</v>
      </c>
      <c r="AI468" s="8" t="e">
        <f>IF(OR(ISNA(AI$1),ISNA($A468)),NA(),'临-燃尽0'!BT469)</f>
        <v>#N/A</v>
      </c>
      <c r="AJ468" s="8" t="e">
        <f>IF(OR(ISNA(AJ$1),ISNA($A468)),NA(),'临-燃尽0'!BU469)</f>
        <v>#N/A</v>
      </c>
      <c r="AK468" s="8" t="e">
        <f>IF(OR(ISNA(AK$1),ISNA($A468)),NA(),'临-燃尽0'!BV469)</f>
        <v>#N/A</v>
      </c>
      <c r="AL468" s="8" t="e">
        <f>IF(OR(ISNA(AL$1),ISNA($A468)),NA(),'临-燃尽0'!BW469)</f>
        <v>#N/A</v>
      </c>
      <c r="AM468" s="8" t="e">
        <f>IF(OR(ISNA(AM$1),ISNA($A468)),NA(),'临-燃尽0'!BX469)</f>
        <v>#N/A</v>
      </c>
      <c r="AN468" s="8" t="e">
        <f>IF(OR(ISNA(AN$1),ISNA($A468)),NA(),'临-燃尽0'!BY469)</f>
        <v>#N/A</v>
      </c>
      <c r="AO468" s="8" t="e">
        <f>IF(OR(ISNA(AO$1),ISNA($A468)),NA(),'临-燃尽0'!BZ469)</f>
        <v>#N/A</v>
      </c>
      <c r="AP468" s="8" t="e">
        <f>IF(OR(ISNA(AP$1),ISNA($A468)),NA(),'临-燃尽0'!CA469)</f>
        <v>#N/A</v>
      </c>
      <c r="AQ468" s="8" t="e">
        <f>IF(OR(ISNA(AQ$1),ISNA($A468)),NA(),'临-燃尽0'!CB469)</f>
        <v>#N/A</v>
      </c>
      <c r="AR468" s="8" t="e">
        <f>IF(OR(ISNA(AR$1),ISNA($A468)),NA(),'临-燃尽0'!CC469)</f>
        <v>#N/A</v>
      </c>
      <c r="AS468" s="8" t="e">
        <f>IF(OR(ISNA(AS$1),ISNA($A468)),NA(),'临-燃尽0'!CD469)</f>
        <v>#N/A</v>
      </c>
      <c r="AT468" s="8" t="e">
        <f>IF(OR(ISNA(AT$1),ISNA($A468)),NA(),'临-燃尽0'!CE469)</f>
        <v>#N/A</v>
      </c>
      <c r="AU468" s="8" t="e">
        <f>IF(OR(ISNA(AU$1),ISNA($A468)),NA(),'临-燃尽0'!CF469)</f>
        <v>#N/A</v>
      </c>
      <c r="AV468" s="8" t="e">
        <f>IF(OR(ISNA(AV$1),ISNA($A468)),NA(),'临-燃尽0'!CG469)</f>
        <v>#N/A</v>
      </c>
      <c r="AW468" s="8" t="e">
        <f>IF(OR(ISNA(AW$1),ISNA($A468)),NA(),'临-燃尽0'!CH469)</f>
        <v>#N/A</v>
      </c>
      <c r="AX468" s="8" t="e">
        <f>IF(OR(ISNA(AX$1),ISNA($A468)),NA(),'临-燃尽0'!CI469)</f>
        <v>#N/A</v>
      </c>
      <c r="AY468" s="8" t="e">
        <f>IF(OR(ISNA(AY$1),ISNA($A468)),NA(),'临-燃尽0'!CJ469)</f>
        <v>#N/A</v>
      </c>
      <c r="AZ468" s="8" t="e">
        <f>IF(OR(ISNA(AZ$1),ISNA($A468)),NA(),'临-燃尽0'!CK469)</f>
        <v>#N/A</v>
      </c>
    </row>
    <row r="469" spans="1:52">
      <c r="A469" s="8" t="e">
        <f>IF(OR('临-燃尽0'!AL470="",'临-燃尽0'!AL470="总计"),NA(),'临-燃尽0'!AL470)</f>
        <v>#N/A</v>
      </c>
      <c r="B469" s="8" t="e">
        <f>IF(ISNA($A469),NA(),'临-燃尽0'!AM470)</f>
        <v>#N/A</v>
      </c>
      <c r="C469" s="8" t="e">
        <f>IF(ISNA($A469),NA(),'临-燃尽0'!AN470)</f>
        <v>#N/A</v>
      </c>
      <c r="D469" s="8" t="e">
        <f>IF(ISNA($A469),NA(),'临-燃尽0'!AO470)</f>
        <v>#N/A</v>
      </c>
      <c r="E469" s="8" t="e">
        <f>IF(OR(ISNA(E$1),ISNA($A469)),NA(),'临-燃尽0'!AP470)</f>
        <v>#N/A</v>
      </c>
      <c r="F469" s="8" t="e">
        <f>IF(OR(ISNA(F$1),ISNA($A469)),NA(),'临-燃尽0'!AQ470)</f>
        <v>#N/A</v>
      </c>
      <c r="G469" s="8" t="e">
        <f>IF(OR(ISNA(G$1),ISNA($A469)),NA(),'临-燃尽0'!AR470)</f>
        <v>#N/A</v>
      </c>
      <c r="H469" s="8" t="e">
        <f>IF(OR(ISNA(H$1),ISNA($A469)),NA(),'临-燃尽0'!AS470)</f>
        <v>#N/A</v>
      </c>
      <c r="I469" s="8" t="e">
        <f>IF(OR(ISNA(I$1),ISNA($A469)),NA(),'临-燃尽0'!AT470)</f>
        <v>#N/A</v>
      </c>
      <c r="J469" s="8" t="e">
        <f>IF(OR(ISNA(J$1),ISNA($A469)),NA(),'临-燃尽0'!AU470)</f>
        <v>#N/A</v>
      </c>
      <c r="K469" s="8" t="e">
        <f>IF(OR(ISNA(K$1),ISNA($A469)),NA(),'临-燃尽0'!AV470)</f>
        <v>#N/A</v>
      </c>
      <c r="L469" s="8" t="e">
        <f>IF(OR(ISNA(L$1),ISNA($A469)),NA(),'临-燃尽0'!AW470)</f>
        <v>#N/A</v>
      </c>
      <c r="M469" s="8" t="e">
        <f>IF(OR(ISNA(M$1),ISNA($A469)),NA(),'临-燃尽0'!AX470)</f>
        <v>#N/A</v>
      </c>
      <c r="N469" s="8" t="e">
        <f>IF(OR(ISNA(N$1),ISNA($A469)),NA(),'临-燃尽0'!AY470)</f>
        <v>#N/A</v>
      </c>
      <c r="O469" s="8" t="e">
        <f>IF(OR(ISNA(O$1),ISNA($A469)),NA(),'临-燃尽0'!AZ470)</f>
        <v>#N/A</v>
      </c>
      <c r="P469" s="8" t="e">
        <f>IF(OR(ISNA(P$1),ISNA($A469)),NA(),'临-燃尽0'!BA470)</f>
        <v>#N/A</v>
      </c>
      <c r="Q469" s="8" t="e">
        <f>IF(OR(ISNA(Q$1),ISNA($A469)),NA(),'临-燃尽0'!BB470)</f>
        <v>#N/A</v>
      </c>
      <c r="R469" s="8" t="e">
        <f>IF(OR(ISNA(R$1),ISNA($A469)),NA(),'临-燃尽0'!BC470)</f>
        <v>#N/A</v>
      </c>
      <c r="S469" s="8" t="e">
        <f>IF(OR(ISNA(S$1),ISNA($A469)),NA(),'临-燃尽0'!BD470)</f>
        <v>#N/A</v>
      </c>
      <c r="T469" s="8" t="e">
        <f>IF(OR(ISNA(T$1),ISNA($A469)),NA(),'临-燃尽0'!BE470)</f>
        <v>#N/A</v>
      </c>
      <c r="U469" s="8" t="e">
        <f>IF(OR(ISNA(U$1),ISNA($A469)),NA(),'临-燃尽0'!BF470)</f>
        <v>#N/A</v>
      </c>
      <c r="V469" s="8" t="e">
        <f>IF(OR(ISNA(V$1),ISNA($A469)),NA(),'临-燃尽0'!BG470)</f>
        <v>#N/A</v>
      </c>
      <c r="W469" s="8" t="e">
        <f>IF(OR(ISNA(W$1),ISNA($A469)),NA(),'临-燃尽0'!BH470)</f>
        <v>#N/A</v>
      </c>
      <c r="X469" s="8" t="e">
        <f>IF(OR(ISNA(X$1),ISNA($A469)),NA(),'临-燃尽0'!BI470)</f>
        <v>#N/A</v>
      </c>
      <c r="Y469" s="8" t="e">
        <f>IF(OR(ISNA(Y$1),ISNA($A469)),NA(),'临-燃尽0'!BJ470)</f>
        <v>#N/A</v>
      </c>
      <c r="Z469" s="8" t="e">
        <f>IF(OR(ISNA(Z$1),ISNA($A469)),NA(),'临-燃尽0'!BK470)</f>
        <v>#N/A</v>
      </c>
      <c r="AA469" s="8" t="e">
        <f>IF(OR(ISNA(AA$1),ISNA($A469)),NA(),'临-燃尽0'!BL470)</f>
        <v>#N/A</v>
      </c>
      <c r="AB469" s="8" t="e">
        <f>IF(OR(ISNA(AB$1),ISNA($A469)),NA(),'临-燃尽0'!BM470)</f>
        <v>#N/A</v>
      </c>
      <c r="AC469" s="8" t="e">
        <f>IF(OR(ISNA(AC$1),ISNA($A469)),NA(),'临-燃尽0'!BN470)</f>
        <v>#N/A</v>
      </c>
      <c r="AD469" s="8" t="e">
        <f>IF(OR(ISNA(AD$1),ISNA($A469)),NA(),'临-燃尽0'!BO470)</f>
        <v>#N/A</v>
      </c>
      <c r="AE469" s="8" t="e">
        <f>IF(OR(ISNA(AE$1),ISNA($A469)),NA(),'临-燃尽0'!BP470)</f>
        <v>#N/A</v>
      </c>
      <c r="AF469" s="8" t="e">
        <f>IF(OR(ISNA(AF$1),ISNA($A469)),NA(),'临-燃尽0'!BQ470)</f>
        <v>#N/A</v>
      </c>
      <c r="AG469" s="8" t="e">
        <f>IF(OR(ISNA(AG$1),ISNA($A469)),NA(),'临-燃尽0'!BR470)</f>
        <v>#N/A</v>
      </c>
      <c r="AH469" s="8" t="e">
        <f>IF(OR(ISNA(AH$1),ISNA($A469)),NA(),'临-燃尽0'!BS470)</f>
        <v>#N/A</v>
      </c>
      <c r="AI469" s="8" t="e">
        <f>IF(OR(ISNA(AI$1),ISNA($A469)),NA(),'临-燃尽0'!BT470)</f>
        <v>#N/A</v>
      </c>
      <c r="AJ469" s="8" t="e">
        <f>IF(OR(ISNA(AJ$1),ISNA($A469)),NA(),'临-燃尽0'!BU470)</f>
        <v>#N/A</v>
      </c>
      <c r="AK469" s="8" t="e">
        <f>IF(OR(ISNA(AK$1),ISNA($A469)),NA(),'临-燃尽0'!BV470)</f>
        <v>#N/A</v>
      </c>
      <c r="AL469" s="8" t="e">
        <f>IF(OR(ISNA(AL$1),ISNA($A469)),NA(),'临-燃尽0'!BW470)</f>
        <v>#N/A</v>
      </c>
      <c r="AM469" s="8" t="e">
        <f>IF(OR(ISNA(AM$1),ISNA($A469)),NA(),'临-燃尽0'!BX470)</f>
        <v>#N/A</v>
      </c>
      <c r="AN469" s="8" t="e">
        <f>IF(OR(ISNA(AN$1),ISNA($A469)),NA(),'临-燃尽0'!BY470)</f>
        <v>#N/A</v>
      </c>
      <c r="AO469" s="8" t="e">
        <f>IF(OR(ISNA(AO$1),ISNA($A469)),NA(),'临-燃尽0'!BZ470)</f>
        <v>#N/A</v>
      </c>
      <c r="AP469" s="8" t="e">
        <f>IF(OR(ISNA(AP$1),ISNA($A469)),NA(),'临-燃尽0'!CA470)</f>
        <v>#N/A</v>
      </c>
      <c r="AQ469" s="8" t="e">
        <f>IF(OR(ISNA(AQ$1),ISNA($A469)),NA(),'临-燃尽0'!CB470)</f>
        <v>#N/A</v>
      </c>
      <c r="AR469" s="8" t="e">
        <f>IF(OR(ISNA(AR$1),ISNA($A469)),NA(),'临-燃尽0'!CC470)</f>
        <v>#N/A</v>
      </c>
      <c r="AS469" s="8" t="e">
        <f>IF(OR(ISNA(AS$1),ISNA($A469)),NA(),'临-燃尽0'!CD470)</f>
        <v>#N/A</v>
      </c>
      <c r="AT469" s="8" t="e">
        <f>IF(OR(ISNA(AT$1),ISNA($A469)),NA(),'临-燃尽0'!CE470)</f>
        <v>#N/A</v>
      </c>
      <c r="AU469" s="8" t="e">
        <f>IF(OR(ISNA(AU$1),ISNA($A469)),NA(),'临-燃尽0'!CF470)</f>
        <v>#N/A</v>
      </c>
      <c r="AV469" s="8" t="e">
        <f>IF(OR(ISNA(AV$1),ISNA($A469)),NA(),'临-燃尽0'!CG470)</f>
        <v>#N/A</v>
      </c>
      <c r="AW469" s="8" t="e">
        <f>IF(OR(ISNA(AW$1),ISNA($A469)),NA(),'临-燃尽0'!CH470)</f>
        <v>#N/A</v>
      </c>
      <c r="AX469" s="8" t="e">
        <f>IF(OR(ISNA(AX$1),ISNA($A469)),NA(),'临-燃尽0'!CI470)</f>
        <v>#N/A</v>
      </c>
      <c r="AY469" s="8" t="e">
        <f>IF(OR(ISNA(AY$1),ISNA($A469)),NA(),'临-燃尽0'!CJ470)</f>
        <v>#N/A</v>
      </c>
      <c r="AZ469" s="8" t="e">
        <f>IF(OR(ISNA(AZ$1),ISNA($A469)),NA(),'临-燃尽0'!CK470)</f>
        <v>#N/A</v>
      </c>
    </row>
    <row r="470" spans="1:52">
      <c r="A470" s="8" t="e">
        <f>IF(OR('临-燃尽0'!AL471="",'临-燃尽0'!AL471="总计"),NA(),'临-燃尽0'!AL471)</f>
        <v>#N/A</v>
      </c>
      <c r="B470" s="8" t="e">
        <f>IF(ISNA($A470),NA(),'临-燃尽0'!AM471)</f>
        <v>#N/A</v>
      </c>
      <c r="C470" s="8" t="e">
        <f>IF(ISNA($A470),NA(),'临-燃尽0'!AN471)</f>
        <v>#N/A</v>
      </c>
      <c r="D470" s="8" t="e">
        <f>IF(ISNA($A470),NA(),'临-燃尽0'!AO471)</f>
        <v>#N/A</v>
      </c>
      <c r="E470" s="8" t="e">
        <f>IF(OR(ISNA(E$1),ISNA($A470)),NA(),'临-燃尽0'!AP471)</f>
        <v>#N/A</v>
      </c>
      <c r="F470" s="8" t="e">
        <f>IF(OR(ISNA(F$1),ISNA($A470)),NA(),'临-燃尽0'!AQ471)</f>
        <v>#N/A</v>
      </c>
      <c r="G470" s="8" t="e">
        <f>IF(OR(ISNA(G$1),ISNA($A470)),NA(),'临-燃尽0'!AR471)</f>
        <v>#N/A</v>
      </c>
      <c r="H470" s="8" t="e">
        <f>IF(OR(ISNA(H$1),ISNA($A470)),NA(),'临-燃尽0'!AS471)</f>
        <v>#N/A</v>
      </c>
      <c r="I470" s="8" t="e">
        <f>IF(OR(ISNA(I$1),ISNA($A470)),NA(),'临-燃尽0'!AT471)</f>
        <v>#N/A</v>
      </c>
      <c r="J470" s="8" t="e">
        <f>IF(OR(ISNA(J$1),ISNA($A470)),NA(),'临-燃尽0'!AU471)</f>
        <v>#N/A</v>
      </c>
      <c r="K470" s="8" t="e">
        <f>IF(OR(ISNA(K$1),ISNA($A470)),NA(),'临-燃尽0'!AV471)</f>
        <v>#N/A</v>
      </c>
      <c r="L470" s="8" t="e">
        <f>IF(OR(ISNA(L$1),ISNA($A470)),NA(),'临-燃尽0'!AW471)</f>
        <v>#N/A</v>
      </c>
      <c r="M470" s="8" t="e">
        <f>IF(OR(ISNA(M$1),ISNA($A470)),NA(),'临-燃尽0'!AX471)</f>
        <v>#N/A</v>
      </c>
      <c r="N470" s="8" t="e">
        <f>IF(OR(ISNA(N$1),ISNA($A470)),NA(),'临-燃尽0'!AY471)</f>
        <v>#N/A</v>
      </c>
      <c r="O470" s="8" t="e">
        <f>IF(OR(ISNA(O$1),ISNA($A470)),NA(),'临-燃尽0'!AZ471)</f>
        <v>#N/A</v>
      </c>
      <c r="P470" s="8" t="e">
        <f>IF(OR(ISNA(P$1),ISNA($A470)),NA(),'临-燃尽0'!BA471)</f>
        <v>#N/A</v>
      </c>
      <c r="Q470" s="8" t="e">
        <f>IF(OR(ISNA(Q$1),ISNA($A470)),NA(),'临-燃尽0'!BB471)</f>
        <v>#N/A</v>
      </c>
      <c r="R470" s="8" t="e">
        <f>IF(OR(ISNA(R$1),ISNA($A470)),NA(),'临-燃尽0'!BC471)</f>
        <v>#N/A</v>
      </c>
      <c r="S470" s="8" t="e">
        <f>IF(OR(ISNA(S$1),ISNA($A470)),NA(),'临-燃尽0'!BD471)</f>
        <v>#N/A</v>
      </c>
      <c r="T470" s="8" t="e">
        <f>IF(OR(ISNA(T$1),ISNA($A470)),NA(),'临-燃尽0'!BE471)</f>
        <v>#N/A</v>
      </c>
      <c r="U470" s="8" t="e">
        <f>IF(OR(ISNA(U$1),ISNA($A470)),NA(),'临-燃尽0'!BF471)</f>
        <v>#N/A</v>
      </c>
      <c r="V470" s="8" t="e">
        <f>IF(OR(ISNA(V$1),ISNA($A470)),NA(),'临-燃尽0'!BG471)</f>
        <v>#N/A</v>
      </c>
      <c r="W470" s="8" t="e">
        <f>IF(OR(ISNA(W$1),ISNA($A470)),NA(),'临-燃尽0'!BH471)</f>
        <v>#N/A</v>
      </c>
      <c r="X470" s="8" t="e">
        <f>IF(OR(ISNA(X$1),ISNA($A470)),NA(),'临-燃尽0'!BI471)</f>
        <v>#N/A</v>
      </c>
      <c r="Y470" s="8" t="e">
        <f>IF(OR(ISNA(Y$1),ISNA($A470)),NA(),'临-燃尽0'!BJ471)</f>
        <v>#N/A</v>
      </c>
      <c r="Z470" s="8" t="e">
        <f>IF(OR(ISNA(Z$1),ISNA($A470)),NA(),'临-燃尽0'!BK471)</f>
        <v>#N/A</v>
      </c>
      <c r="AA470" s="8" t="e">
        <f>IF(OR(ISNA(AA$1),ISNA($A470)),NA(),'临-燃尽0'!BL471)</f>
        <v>#N/A</v>
      </c>
      <c r="AB470" s="8" t="e">
        <f>IF(OR(ISNA(AB$1),ISNA($A470)),NA(),'临-燃尽0'!BM471)</f>
        <v>#N/A</v>
      </c>
      <c r="AC470" s="8" t="e">
        <f>IF(OR(ISNA(AC$1),ISNA($A470)),NA(),'临-燃尽0'!BN471)</f>
        <v>#N/A</v>
      </c>
      <c r="AD470" s="8" t="e">
        <f>IF(OR(ISNA(AD$1),ISNA($A470)),NA(),'临-燃尽0'!BO471)</f>
        <v>#N/A</v>
      </c>
      <c r="AE470" s="8" t="e">
        <f>IF(OR(ISNA(AE$1),ISNA($A470)),NA(),'临-燃尽0'!BP471)</f>
        <v>#N/A</v>
      </c>
      <c r="AF470" s="8" t="e">
        <f>IF(OR(ISNA(AF$1),ISNA($A470)),NA(),'临-燃尽0'!BQ471)</f>
        <v>#N/A</v>
      </c>
      <c r="AG470" s="8" t="e">
        <f>IF(OR(ISNA(AG$1),ISNA($A470)),NA(),'临-燃尽0'!BR471)</f>
        <v>#N/A</v>
      </c>
      <c r="AH470" s="8" t="e">
        <f>IF(OR(ISNA(AH$1),ISNA($A470)),NA(),'临-燃尽0'!BS471)</f>
        <v>#N/A</v>
      </c>
      <c r="AI470" s="8" t="e">
        <f>IF(OR(ISNA(AI$1),ISNA($A470)),NA(),'临-燃尽0'!BT471)</f>
        <v>#N/A</v>
      </c>
      <c r="AJ470" s="8" t="e">
        <f>IF(OR(ISNA(AJ$1),ISNA($A470)),NA(),'临-燃尽0'!BU471)</f>
        <v>#N/A</v>
      </c>
      <c r="AK470" s="8" t="e">
        <f>IF(OR(ISNA(AK$1),ISNA($A470)),NA(),'临-燃尽0'!BV471)</f>
        <v>#N/A</v>
      </c>
      <c r="AL470" s="8" t="e">
        <f>IF(OR(ISNA(AL$1),ISNA($A470)),NA(),'临-燃尽0'!BW471)</f>
        <v>#N/A</v>
      </c>
      <c r="AM470" s="8" t="e">
        <f>IF(OR(ISNA(AM$1),ISNA($A470)),NA(),'临-燃尽0'!BX471)</f>
        <v>#N/A</v>
      </c>
      <c r="AN470" s="8" t="e">
        <f>IF(OR(ISNA(AN$1),ISNA($A470)),NA(),'临-燃尽0'!BY471)</f>
        <v>#N/A</v>
      </c>
      <c r="AO470" s="8" t="e">
        <f>IF(OR(ISNA(AO$1),ISNA($A470)),NA(),'临-燃尽0'!BZ471)</f>
        <v>#N/A</v>
      </c>
      <c r="AP470" s="8" t="e">
        <f>IF(OR(ISNA(AP$1),ISNA($A470)),NA(),'临-燃尽0'!CA471)</f>
        <v>#N/A</v>
      </c>
      <c r="AQ470" s="8" t="e">
        <f>IF(OR(ISNA(AQ$1),ISNA($A470)),NA(),'临-燃尽0'!CB471)</f>
        <v>#N/A</v>
      </c>
      <c r="AR470" s="8" t="e">
        <f>IF(OR(ISNA(AR$1),ISNA($A470)),NA(),'临-燃尽0'!CC471)</f>
        <v>#N/A</v>
      </c>
      <c r="AS470" s="8" t="e">
        <f>IF(OR(ISNA(AS$1),ISNA($A470)),NA(),'临-燃尽0'!CD471)</f>
        <v>#N/A</v>
      </c>
      <c r="AT470" s="8" t="e">
        <f>IF(OR(ISNA(AT$1),ISNA($A470)),NA(),'临-燃尽0'!CE471)</f>
        <v>#N/A</v>
      </c>
      <c r="AU470" s="8" t="e">
        <f>IF(OR(ISNA(AU$1),ISNA($A470)),NA(),'临-燃尽0'!CF471)</f>
        <v>#N/A</v>
      </c>
      <c r="AV470" s="8" t="e">
        <f>IF(OR(ISNA(AV$1),ISNA($A470)),NA(),'临-燃尽0'!CG471)</f>
        <v>#N/A</v>
      </c>
      <c r="AW470" s="8" t="e">
        <f>IF(OR(ISNA(AW$1),ISNA($A470)),NA(),'临-燃尽0'!CH471)</f>
        <v>#N/A</v>
      </c>
      <c r="AX470" s="8" t="e">
        <f>IF(OR(ISNA(AX$1),ISNA($A470)),NA(),'临-燃尽0'!CI471)</f>
        <v>#N/A</v>
      </c>
      <c r="AY470" s="8" t="e">
        <f>IF(OR(ISNA(AY$1),ISNA($A470)),NA(),'临-燃尽0'!CJ471)</f>
        <v>#N/A</v>
      </c>
      <c r="AZ470" s="8" t="e">
        <f>IF(OR(ISNA(AZ$1),ISNA($A470)),NA(),'临-燃尽0'!CK471)</f>
        <v>#N/A</v>
      </c>
    </row>
    <row r="471" spans="1:52">
      <c r="A471" s="8" t="e">
        <f>IF(OR('临-燃尽0'!AL472="",'临-燃尽0'!AL472="总计"),NA(),'临-燃尽0'!AL472)</f>
        <v>#N/A</v>
      </c>
      <c r="B471" s="8" t="e">
        <f>IF(ISNA($A471),NA(),'临-燃尽0'!AM472)</f>
        <v>#N/A</v>
      </c>
      <c r="C471" s="8" t="e">
        <f>IF(ISNA($A471),NA(),'临-燃尽0'!AN472)</f>
        <v>#N/A</v>
      </c>
      <c r="D471" s="8" t="e">
        <f>IF(ISNA($A471),NA(),'临-燃尽0'!AO472)</f>
        <v>#N/A</v>
      </c>
      <c r="E471" s="8" t="e">
        <f>IF(OR(ISNA(E$1),ISNA($A471)),NA(),'临-燃尽0'!AP472)</f>
        <v>#N/A</v>
      </c>
      <c r="F471" s="8" t="e">
        <f>IF(OR(ISNA(F$1),ISNA($A471)),NA(),'临-燃尽0'!AQ472)</f>
        <v>#N/A</v>
      </c>
      <c r="G471" s="8" t="e">
        <f>IF(OR(ISNA(G$1),ISNA($A471)),NA(),'临-燃尽0'!AR472)</f>
        <v>#N/A</v>
      </c>
      <c r="H471" s="8" t="e">
        <f>IF(OR(ISNA(H$1),ISNA($A471)),NA(),'临-燃尽0'!AS472)</f>
        <v>#N/A</v>
      </c>
      <c r="I471" s="8" t="e">
        <f>IF(OR(ISNA(I$1),ISNA($A471)),NA(),'临-燃尽0'!AT472)</f>
        <v>#N/A</v>
      </c>
      <c r="J471" s="8" t="e">
        <f>IF(OR(ISNA(J$1),ISNA($A471)),NA(),'临-燃尽0'!AU472)</f>
        <v>#N/A</v>
      </c>
      <c r="K471" s="8" t="e">
        <f>IF(OR(ISNA(K$1),ISNA($A471)),NA(),'临-燃尽0'!AV472)</f>
        <v>#N/A</v>
      </c>
      <c r="L471" s="8" t="e">
        <f>IF(OR(ISNA(L$1),ISNA($A471)),NA(),'临-燃尽0'!AW472)</f>
        <v>#N/A</v>
      </c>
      <c r="M471" s="8" t="e">
        <f>IF(OR(ISNA(M$1),ISNA($A471)),NA(),'临-燃尽0'!AX472)</f>
        <v>#N/A</v>
      </c>
      <c r="N471" s="8" t="e">
        <f>IF(OR(ISNA(N$1),ISNA($A471)),NA(),'临-燃尽0'!AY472)</f>
        <v>#N/A</v>
      </c>
      <c r="O471" s="8" t="e">
        <f>IF(OR(ISNA(O$1),ISNA($A471)),NA(),'临-燃尽0'!AZ472)</f>
        <v>#N/A</v>
      </c>
      <c r="P471" s="8" t="e">
        <f>IF(OR(ISNA(P$1),ISNA($A471)),NA(),'临-燃尽0'!BA472)</f>
        <v>#N/A</v>
      </c>
      <c r="Q471" s="8" t="e">
        <f>IF(OR(ISNA(Q$1),ISNA($A471)),NA(),'临-燃尽0'!BB472)</f>
        <v>#N/A</v>
      </c>
      <c r="R471" s="8" t="e">
        <f>IF(OR(ISNA(R$1),ISNA($A471)),NA(),'临-燃尽0'!BC472)</f>
        <v>#N/A</v>
      </c>
      <c r="S471" s="8" t="e">
        <f>IF(OR(ISNA(S$1),ISNA($A471)),NA(),'临-燃尽0'!BD472)</f>
        <v>#N/A</v>
      </c>
      <c r="T471" s="8" t="e">
        <f>IF(OR(ISNA(T$1),ISNA($A471)),NA(),'临-燃尽0'!BE472)</f>
        <v>#N/A</v>
      </c>
      <c r="U471" s="8" t="e">
        <f>IF(OR(ISNA(U$1),ISNA($A471)),NA(),'临-燃尽0'!BF472)</f>
        <v>#N/A</v>
      </c>
      <c r="V471" s="8" t="e">
        <f>IF(OR(ISNA(V$1),ISNA($A471)),NA(),'临-燃尽0'!BG472)</f>
        <v>#N/A</v>
      </c>
      <c r="W471" s="8" t="e">
        <f>IF(OR(ISNA(W$1),ISNA($A471)),NA(),'临-燃尽0'!BH472)</f>
        <v>#N/A</v>
      </c>
      <c r="X471" s="8" t="e">
        <f>IF(OR(ISNA(X$1),ISNA($A471)),NA(),'临-燃尽0'!BI472)</f>
        <v>#N/A</v>
      </c>
      <c r="Y471" s="8" t="e">
        <f>IF(OR(ISNA(Y$1),ISNA($A471)),NA(),'临-燃尽0'!BJ472)</f>
        <v>#N/A</v>
      </c>
      <c r="Z471" s="8" t="e">
        <f>IF(OR(ISNA(Z$1),ISNA($A471)),NA(),'临-燃尽0'!BK472)</f>
        <v>#N/A</v>
      </c>
      <c r="AA471" s="8" t="e">
        <f>IF(OR(ISNA(AA$1),ISNA($A471)),NA(),'临-燃尽0'!BL472)</f>
        <v>#N/A</v>
      </c>
      <c r="AB471" s="8" t="e">
        <f>IF(OR(ISNA(AB$1),ISNA($A471)),NA(),'临-燃尽0'!BM472)</f>
        <v>#N/A</v>
      </c>
      <c r="AC471" s="8" t="e">
        <f>IF(OR(ISNA(AC$1),ISNA($A471)),NA(),'临-燃尽0'!BN472)</f>
        <v>#N/A</v>
      </c>
      <c r="AD471" s="8" t="e">
        <f>IF(OR(ISNA(AD$1),ISNA($A471)),NA(),'临-燃尽0'!BO472)</f>
        <v>#N/A</v>
      </c>
      <c r="AE471" s="8" t="e">
        <f>IF(OR(ISNA(AE$1),ISNA($A471)),NA(),'临-燃尽0'!BP472)</f>
        <v>#N/A</v>
      </c>
      <c r="AF471" s="8" t="e">
        <f>IF(OR(ISNA(AF$1),ISNA($A471)),NA(),'临-燃尽0'!BQ472)</f>
        <v>#N/A</v>
      </c>
      <c r="AG471" s="8" t="e">
        <f>IF(OR(ISNA(AG$1),ISNA($A471)),NA(),'临-燃尽0'!BR472)</f>
        <v>#N/A</v>
      </c>
      <c r="AH471" s="8" t="e">
        <f>IF(OR(ISNA(AH$1),ISNA($A471)),NA(),'临-燃尽0'!BS472)</f>
        <v>#N/A</v>
      </c>
      <c r="AI471" s="8" t="e">
        <f>IF(OR(ISNA(AI$1),ISNA($A471)),NA(),'临-燃尽0'!BT472)</f>
        <v>#N/A</v>
      </c>
      <c r="AJ471" s="8" t="e">
        <f>IF(OR(ISNA(AJ$1),ISNA($A471)),NA(),'临-燃尽0'!BU472)</f>
        <v>#N/A</v>
      </c>
      <c r="AK471" s="8" t="e">
        <f>IF(OR(ISNA(AK$1),ISNA($A471)),NA(),'临-燃尽0'!BV472)</f>
        <v>#N/A</v>
      </c>
      <c r="AL471" s="8" t="e">
        <f>IF(OR(ISNA(AL$1),ISNA($A471)),NA(),'临-燃尽0'!BW472)</f>
        <v>#N/A</v>
      </c>
      <c r="AM471" s="8" t="e">
        <f>IF(OR(ISNA(AM$1),ISNA($A471)),NA(),'临-燃尽0'!BX472)</f>
        <v>#N/A</v>
      </c>
      <c r="AN471" s="8" t="e">
        <f>IF(OR(ISNA(AN$1),ISNA($A471)),NA(),'临-燃尽0'!BY472)</f>
        <v>#N/A</v>
      </c>
      <c r="AO471" s="8" t="e">
        <f>IF(OR(ISNA(AO$1),ISNA($A471)),NA(),'临-燃尽0'!BZ472)</f>
        <v>#N/A</v>
      </c>
      <c r="AP471" s="8" t="e">
        <f>IF(OR(ISNA(AP$1),ISNA($A471)),NA(),'临-燃尽0'!CA472)</f>
        <v>#N/A</v>
      </c>
      <c r="AQ471" s="8" t="e">
        <f>IF(OR(ISNA(AQ$1),ISNA($A471)),NA(),'临-燃尽0'!CB472)</f>
        <v>#N/A</v>
      </c>
      <c r="AR471" s="8" t="e">
        <f>IF(OR(ISNA(AR$1),ISNA($A471)),NA(),'临-燃尽0'!CC472)</f>
        <v>#N/A</v>
      </c>
      <c r="AS471" s="8" t="e">
        <f>IF(OR(ISNA(AS$1),ISNA($A471)),NA(),'临-燃尽0'!CD472)</f>
        <v>#N/A</v>
      </c>
      <c r="AT471" s="8" t="e">
        <f>IF(OR(ISNA(AT$1),ISNA($A471)),NA(),'临-燃尽0'!CE472)</f>
        <v>#N/A</v>
      </c>
      <c r="AU471" s="8" t="e">
        <f>IF(OR(ISNA(AU$1),ISNA($A471)),NA(),'临-燃尽0'!CF472)</f>
        <v>#N/A</v>
      </c>
      <c r="AV471" s="8" t="e">
        <f>IF(OR(ISNA(AV$1),ISNA($A471)),NA(),'临-燃尽0'!CG472)</f>
        <v>#N/A</v>
      </c>
      <c r="AW471" s="8" t="e">
        <f>IF(OR(ISNA(AW$1),ISNA($A471)),NA(),'临-燃尽0'!CH472)</f>
        <v>#N/A</v>
      </c>
      <c r="AX471" s="8" t="e">
        <f>IF(OR(ISNA(AX$1),ISNA($A471)),NA(),'临-燃尽0'!CI472)</f>
        <v>#N/A</v>
      </c>
      <c r="AY471" s="8" t="e">
        <f>IF(OR(ISNA(AY$1),ISNA($A471)),NA(),'临-燃尽0'!CJ472)</f>
        <v>#N/A</v>
      </c>
      <c r="AZ471" s="8" t="e">
        <f>IF(OR(ISNA(AZ$1),ISNA($A471)),NA(),'临-燃尽0'!CK472)</f>
        <v>#N/A</v>
      </c>
    </row>
    <row r="472" spans="1:52">
      <c r="A472" s="8" t="e">
        <f>IF(OR('临-燃尽0'!AL473="",'临-燃尽0'!AL473="总计"),NA(),'临-燃尽0'!AL473)</f>
        <v>#N/A</v>
      </c>
      <c r="B472" s="8" t="e">
        <f>IF(ISNA($A472),NA(),'临-燃尽0'!AM473)</f>
        <v>#N/A</v>
      </c>
      <c r="C472" s="8" t="e">
        <f>IF(ISNA($A472),NA(),'临-燃尽0'!AN473)</f>
        <v>#N/A</v>
      </c>
      <c r="D472" s="8" t="e">
        <f>IF(ISNA($A472),NA(),'临-燃尽0'!AO473)</f>
        <v>#N/A</v>
      </c>
      <c r="E472" s="8" t="e">
        <f>IF(OR(ISNA(E$1),ISNA($A472)),NA(),'临-燃尽0'!AP473)</f>
        <v>#N/A</v>
      </c>
      <c r="F472" s="8" t="e">
        <f>IF(OR(ISNA(F$1),ISNA($A472)),NA(),'临-燃尽0'!AQ473)</f>
        <v>#N/A</v>
      </c>
      <c r="G472" s="8" t="e">
        <f>IF(OR(ISNA(G$1),ISNA($A472)),NA(),'临-燃尽0'!AR473)</f>
        <v>#N/A</v>
      </c>
      <c r="H472" s="8" t="e">
        <f>IF(OR(ISNA(H$1),ISNA($A472)),NA(),'临-燃尽0'!AS473)</f>
        <v>#N/A</v>
      </c>
      <c r="I472" s="8" t="e">
        <f>IF(OR(ISNA(I$1),ISNA($A472)),NA(),'临-燃尽0'!AT473)</f>
        <v>#N/A</v>
      </c>
      <c r="J472" s="8" t="e">
        <f>IF(OR(ISNA(J$1),ISNA($A472)),NA(),'临-燃尽0'!AU473)</f>
        <v>#N/A</v>
      </c>
      <c r="K472" s="8" t="e">
        <f>IF(OR(ISNA(K$1),ISNA($A472)),NA(),'临-燃尽0'!AV473)</f>
        <v>#N/A</v>
      </c>
      <c r="L472" s="8" t="e">
        <f>IF(OR(ISNA(L$1),ISNA($A472)),NA(),'临-燃尽0'!AW473)</f>
        <v>#N/A</v>
      </c>
      <c r="M472" s="8" t="e">
        <f>IF(OR(ISNA(M$1),ISNA($A472)),NA(),'临-燃尽0'!AX473)</f>
        <v>#N/A</v>
      </c>
      <c r="N472" s="8" t="e">
        <f>IF(OR(ISNA(N$1),ISNA($A472)),NA(),'临-燃尽0'!AY473)</f>
        <v>#N/A</v>
      </c>
      <c r="O472" s="8" t="e">
        <f>IF(OR(ISNA(O$1),ISNA($A472)),NA(),'临-燃尽0'!AZ473)</f>
        <v>#N/A</v>
      </c>
      <c r="P472" s="8" t="e">
        <f>IF(OR(ISNA(P$1),ISNA($A472)),NA(),'临-燃尽0'!BA473)</f>
        <v>#N/A</v>
      </c>
      <c r="Q472" s="8" t="e">
        <f>IF(OR(ISNA(Q$1),ISNA($A472)),NA(),'临-燃尽0'!BB473)</f>
        <v>#N/A</v>
      </c>
      <c r="R472" s="8" t="e">
        <f>IF(OR(ISNA(R$1),ISNA($A472)),NA(),'临-燃尽0'!BC473)</f>
        <v>#N/A</v>
      </c>
      <c r="S472" s="8" t="e">
        <f>IF(OR(ISNA(S$1),ISNA($A472)),NA(),'临-燃尽0'!BD473)</f>
        <v>#N/A</v>
      </c>
      <c r="T472" s="8" t="e">
        <f>IF(OR(ISNA(T$1),ISNA($A472)),NA(),'临-燃尽0'!BE473)</f>
        <v>#N/A</v>
      </c>
      <c r="U472" s="8" t="e">
        <f>IF(OR(ISNA(U$1),ISNA($A472)),NA(),'临-燃尽0'!BF473)</f>
        <v>#N/A</v>
      </c>
      <c r="V472" s="8" t="e">
        <f>IF(OR(ISNA(V$1),ISNA($A472)),NA(),'临-燃尽0'!BG473)</f>
        <v>#N/A</v>
      </c>
      <c r="W472" s="8" t="e">
        <f>IF(OR(ISNA(W$1),ISNA($A472)),NA(),'临-燃尽0'!BH473)</f>
        <v>#N/A</v>
      </c>
      <c r="X472" s="8" t="e">
        <f>IF(OR(ISNA(X$1),ISNA($A472)),NA(),'临-燃尽0'!BI473)</f>
        <v>#N/A</v>
      </c>
      <c r="Y472" s="8" t="e">
        <f>IF(OR(ISNA(Y$1),ISNA($A472)),NA(),'临-燃尽0'!BJ473)</f>
        <v>#N/A</v>
      </c>
      <c r="Z472" s="8" t="e">
        <f>IF(OR(ISNA(Z$1),ISNA($A472)),NA(),'临-燃尽0'!BK473)</f>
        <v>#N/A</v>
      </c>
      <c r="AA472" s="8" t="e">
        <f>IF(OR(ISNA(AA$1),ISNA($A472)),NA(),'临-燃尽0'!BL473)</f>
        <v>#N/A</v>
      </c>
      <c r="AB472" s="8" t="e">
        <f>IF(OR(ISNA(AB$1),ISNA($A472)),NA(),'临-燃尽0'!BM473)</f>
        <v>#N/A</v>
      </c>
      <c r="AC472" s="8" t="e">
        <f>IF(OR(ISNA(AC$1),ISNA($A472)),NA(),'临-燃尽0'!BN473)</f>
        <v>#N/A</v>
      </c>
      <c r="AD472" s="8" t="e">
        <f>IF(OR(ISNA(AD$1),ISNA($A472)),NA(),'临-燃尽0'!BO473)</f>
        <v>#N/A</v>
      </c>
      <c r="AE472" s="8" t="e">
        <f>IF(OR(ISNA(AE$1),ISNA($A472)),NA(),'临-燃尽0'!BP473)</f>
        <v>#N/A</v>
      </c>
      <c r="AF472" s="8" t="e">
        <f>IF(OR(ISNA(AF$1),ISNA($A472)),NA(),'临-燃尽0'!BQ473)</f>
        <v>#N/A</v>
      </c>
      <c r="AG472" s="8" t="e">
        <f>IF(OR(ISNA(AG$1),ISNA($A472)),NA(),'临-燃尽0'!BR473)</f>
        <v>#N/A</v>
      </c>
      <c r="AH472" s="8" t="e">
        <f>IF(OR(ISNA(AH$1),ISNA($A472)),NA(),'临-燃尽0'!BS473)</f>
        <v>#N/A</v>
      </c>
      <c r="AI472" s="8" t="e">
        <f>IF(OR(ISNA(AI$1),ISNA($A472)),NA(),'临-燃尽0'!BT473)</f>
        <v>#N/A</v>
      </c>
      <c r="AJ472" s="8" t="e">
        <f>IF(OR(ISNA(AJ$1),ISNA($A472)),NA(),'临-燃尽0'!BU473)</f>
        <v>#N/A</v>
      </c>
      <c r="AK472" s="8" t="e">
        <f>IF(OR(ISNA(AK$1),ISNA($A472)),NA(),'临-燃尽0'!BV473)</f>
        <v>#N/A</v>
      </c>
      <c r="AL472" s="8" t="e">
        <f>IF(OR(ISNA(AL$1),ISNA($A472)),NA(),'临-燃尽0'!BW473)</f>
        <v>#N/A</v>
      </c>
      <c r="AM472" s="8" t="e">
        <f>IF(OR(ISNA(AM$1),ISNA($A472)),NA(),'临-燃尽0'!BX473)</f>
        <v>#N/A</v>
      </c>
      <c r="AN472" s="8" t="e">
        <f>IF(OR(ISNA(AN$1),ISNA($A472)),NA(),'临-燃尽0'!BY473)</f>
        <v>#N/A</v>
      </c>
      <c r="AO472" s="8" t="e">
        <f>IF(OR(ISNA(AO$1),ISNA($A472)),NA(),'临-燃尽0'!BZ473)</f>
        <v>#N/A</v>
      </c>
      <c r="AP472" s="8" t="e">
        <f>IF(OR(ISNA(AP$1),ISNA($A472)),NA(),'临-燃尽0'!CA473)</f>
        <v>#N/A</v>
      </c>
      <c r="AQ472" s="8" t="e">
        <f>IF(OR(ISNA(AQ$1),ISNA($A472)),NA(),'临-燃尽0'!CB473)</f>
        <v>#N/A</v>
      </c>
      <c r="AR472" s="8" t="e">
        <f>IF(OR(ISNA(AR$1),ISNA($A472)),NA(),'临-燃尽0'!CC473)</f>
        <v>#N/A</v>
      </c>
      <c r="AS472" s="8" t="e">
        <f>IF(OR(ISNA(AS$1),ISNA($A472)),NA(),'临-燃尽0'!CD473)</f>
        <v>#N/A</v>
      </c>
      <c r="AT472" s="8" t="e">
        <f>IF(OR(ISNA(AT$1),ISNA($A472)),NA(),'临-燃尽0'!CE473)</f>
        <v>#N/A</v>
      </c>
      <c r="AU472" s="8" t="e">
        <f>IF(OR(ISNA(AU$1),ISNA($A472)),NA(),'临-燃尽0'!CF473)</f>
        <v>#N/A</v>
      </c>
      <c r="AV472" s="8" t="e">
        <f>IF(OR(ISNA(AV$1),ISNA($A472)),NA(),'临-燃尽0'!CG473)</f>
        <v>#N/A</v>
      </c>
      <c r="AW472" s="8" t="e">
        <f>IF(OR(ISNA(AW$1),ISNA($A472)),NA(),'临-燃尽0'!CH473)</f>
        <v>#N/A</v>
      </c>
      <c r="AX472" s="8" t="e">
        <f>IF(OR(ISNA(AX$1),ISNA($A472)),NA(),'临-燃尽0'!CI473)</f>
        <v>#N/A</v>
      </c>
      <c r="AY472" s="8" t="e">
        <f>IF(OR(ISNA(AY$1),ISNA($A472)),NA(),'临-燃尽0'!CJ473)</f>
        <v>#N/A</v>
      </c>
      <c r="AZ472" s="8" t="e">
        <f>IF(OR(ISNA(AZ$1),ISNA($A472)),NA(),'临-燃尽0'!CK473)</f>
        <v>#N/A</v>
      </c>
    </row>
    <row r="473" spans="1:52">
      <c r="A473" s="8" t="e">
        <f>IF(OR('临-燃尽0'!AL474="",'临-燃尽0'!AL474="总计"),NA(),'临-燃尽0'!AL474)</f>
        <v>#N/A</v>
      </c>
      <c r="B473" s="8" t="e">
        <f>IF(ISNA($A473),NA(),'临-燃尽0'!AM474)</f>
        <v>#N/A</v>
      </c>
      <c r="C473" s="8" t="e">
        <f>IF(ISNA($A473),NA(),'临-燃尽0'!AN474)</f>
        <v>#N/A</v>
      </c>
      <c r="D473" s="8" t="e">
        <f>IF(ISNA($A473),NA(),'临-燃尽0'!AO474)</f>
        <v>#N/A</v>
      </c>
      <c r="E473" s="8" t="e">
        <f>IF(OR(ISNA(E$1),ISNA($A473)),NA(),'临-燃尽0'!AP474)</f>
        <v>#N/A</v>
      </c>
      <c r="F473" s="8" t="e">
        <f>IF(OR(ISNA(F$1),ISNA($A473)),NA(),'临-燃尽0'!AQ474)</f>
        <v>#N/A</v>
      </c>
      <c r="G473" s="8" t="e">
        <f>IF(OR(ISNA(G$1),ISNA($A473)),NA(),'临-燃尽0'!AR474)</f>
        <v>#N/A</v>
      </c>
      <c r="H473" s="8" t="e">
        <f>IF(OR(ISNA(H$1),ISNA($A473)),NA(),'临-燃尽0'!AS474)</f>
        <v>#N/A</v>
      </c>
      <c r="I473" s="8" t="e">
        <f>IF(OR(ISNA(I$1),ISNA($A473)),NA(),'临-燃尽0'!AT474)</f>
        <v>#N/A</v>
      </c>
      <c r="J473" s="8" t="e">
        <f>IF(OR(ISNA(J$1),ISNA($A473)),NA(),'临-燃尽0'!AU474)</f>
        <v>#N/A</v>
      </c>
      <c r="K473" s="8" t="e">
        <f>IF(OR(ISNA(K$1),ISNA($A473)),NA(),'临-燃尽0'!AV474)</f>
        <v>#N/A</v>
      </c>
      <c r="L473" s="8" t="e">
        <f>IF(OR(ISNA(L$1),ISNA($A473)),NA(),'临-燃尽0'!AW474)</f>
        <v>#N/A</v>
      </c>
      <c r="M473" s="8" t="e">
        <f>IF(OR(ISNA(M$1),ISNA($A473)),NA(),'临-燃尽0'!AX474)</f>
        <v>#N/A</v>
      </c>
      <c r="N473" s="8" t="e">
        <f>IF(OR(ISNA(N$1),ISNA($A473)),NA(),'临-燃尽0'!AY474)</f>
        <v>#N/A</v>
      </c>
      <c r="O473" s="8" t="e">
        <f>IF(OR(ISNA(O$1),ISNA($A473)),NA(),'临-燃尽0'!AZ474)</f>
        <v>#N/A</v>
      </c>
      <c r="P473" s="8" t="e">
        <f>IF(OR(ISNA(P$1),ISNA($A473)),NA(),'临-燃尽0'!BA474)</f>
        <v>#N/A</v>
      </c>
      <c r="Q473" s="8" t="e">
        <f>IF(OR(ISNA(Q$1),ISNA($A473)),NA(),'临-燃尽0'!BB474)</f>
        <v>#N/A</v>
      </c>
      <c r="R473" s="8" t="e">
        <f>IF(OR(ISNA(R$1),ISNA($A473)),NA(),'临-燃尽0'!BC474)</f>
        <v>#N/A</v>
      </c>
      <c r="S473" s="8" t="e">
        <f>IF(OR(ISNA(S$1),ISNA($A473)),NA(),'临-燃尽0'!BD474)</f>
        <v>#N/A</v>
      </c>
      <c r="T473" s="8" t="e">
        <f>IF(OR(ISNA(T$1),ISNA($A473)),NA(),'临-燃尽0'!BE474)</f>
        <v>#N/A</v>
      </c>
      <c r="U473" s="8" t="e">
        <f>IF(OR(ISNA(U$1),ISNA($A473)),NA(),'临-燃尽0'!BF474)</f>
        <v>#N/A</v>
      </c>
      <c r="V473" s="8" t="e">
        <f>IF(OR(ISNA(V$1),ISNA($A473)),NA(),'临-燃尽0'!BG474)</f>
        <v>#N/A</v>
      </c>
      <c r="W473" s="8" t="e">
        <f>IF(OR(ISNA(W$1),ISNA($A473)),NA(),'临-燃尽0'!BH474)</f>
        <v>#N/A</v>
      </c>
      <c r="X473" s="8" t="e">
        <f>IF(OR(ISNA(X$1),ISNA($A473)),NA(),'临-燃尽0'!BI474)</f>
        <v>#N/A</v>
      </c>
      <c r="Y473" s="8" t="e">
        <f>IF(OR(ISNA(Y$1),ISNA($A473)),NA(),'临-燃尽0'!BJ474)</f>
        <v>#N/A</v>
      </c>
      <c r="Z473" s="8" t="e">
        <f>IF(OR(ISNA(Z$1),ISNA($A473)),NA(),'临-燃尽0'!BK474)</f>
        <v>#N/A</v>
      </c>
      <c r="AA473" s="8" t="e">
        <f>IF(OR(ISNA(AA$1),ISNA($A473)),NA(),'临-燃尽0'!BL474)</f>
        <v>#N/A</v>
      </c>
      <c r="AB473" s="8" t="e">
        <f>IF(OR(ISNA(AB$1),ISNA($A473)),NA(),'临-燃尽0'!BM474)</f>
        <v>#N/A</v>
      </c>
      <c r="AC473" s="8" t="e">
        <f>IF(OR(ISNA(AC$1),ISNA($A473)),NA(),'临-燃尽0'!BN474)</f>
        <v>#N/A</v>
      </c>
      <c r="AD473" s="8" t="e">
        <f>IF(OR(ISNA(AD$1),ISNA($A473)),NA(),'临-燃尽0'!BO474)</f>
        <v>#N/A</v>
      </c>
      <c r="AE473" s="8" t="e">
        <f>IF(OR(ISNA(AE$1),ISNA($A473)),NA(),'临-燃尽0'!BP474)</f>
        <v>#N/A</v>
      </c>
      <c r="AF473" s="8" t="e">
        <f>IF(OR(ISNA(AF$1),ISNA($A473)),NA(),'临-燃尽0'!BQ474)</f>
        <v>#N/A</v>
      </c>
      <c r="AG473" s="8" t="e">
        <f>IF(OR(ISNA(AG$1),ISNA($A473)),NA(),'临-燃尽0'!BR474)</f>
        <v>#N/A</v>
      </c>
      <c r="AH473" s="8" t="e">
        <f>IF(OR(ISNA(AH$1),ISNA($A473)),NA(),'临-燃尽0'!BS474)</f>
        <v>#N/A</v>
      </c>
      <c r="AI473" s="8" t="e">
        <f>IF(OR(ISNA(AI$1),ISNA($A473)),NA(),'临-燃尽0'!BT474)</f>
        <v>#N/A</v>
      </c>
      <c r="AJ473" s="8" t="e">
        <f>IF(OR(ISNA(AJ$1),ISNA($A473)),NA(),'临-燃尽0'!BU474)</f>
        <v>#N/A</v>
      </c>
      <c r="AK473" s="8" t="e">
        <f>IF(OR(ISNA(AK$1),ISNA($A473)),NA(),'临-燃尽0'!BV474)</f>
        <v>#N/A</v>
      </c>
      <c r="AL473" s="8" t="e">
        <f>IF(OR(ISNA(AL$1),ISNA($A473)),NA(),'临-燃尽0'!BW474)</f>
        <v>#N/A</v>
      </c>
      <c r="AM473" s="8" t="e">
        <f>IF(OR(ISNA(AM$1),ISNA($A473)),NA(),'临-燃尽0'!BX474)</f>
        <v>#N/A</v>
      </c>
      <c r="AN473" s="8" t="e">
        <f>IF(OR(ISNA(AN$1),ISNA($A473)),NA(),'临-燃尽0'!BY474)</f>
        <v>#N/A</v>
      </c>
      <c r="AO473" s="8" t="e">
        <f>IF(OR(ISNA(AO$1),ISNA($A473)),NA(),'临-燃尽0'!BZ474)</f>
        <v>#N/A</v>
      </c>
      <c r="AP473" s="8" t="e">
        <f>IF(OR(ISNA(AP$1),ISNA($A473)),NA(),'临-燃尽0'!CA474)</f>
        <v>#N/A</v>
      </c>
      <c r="AQ473" s="8" t="e">
        <f>IF(OR(ISNA(AQ$1),ISNA($A473)),NA(),'临-燃尽0'!CB474)</f>
        <v>#N/A</v>
      </c>
      <c r="AR473" s="8" t="e">
        <f>IF(OR(ISNA(AR$1),ISNA($A473)),NA(),'临-燃尽0'!CC474)</f>
        <v>#N/A</v>
      </c>
      <c r="AS473" s="8" t="e">
        <f>IF(OR(ISNA(AS$1),ISNA($A473)),NA(),'临-燃尽0'!CD474)</f>
        <v>#N/A</v>
      </c>
      <c r="AT473" s="8" t="e">
        <f>IF(OR(ISNA(AT$1),ISNA($A473)),NA(),'临-燃尽0'!CE474)</f>
        <v>#N/A</v>
      </c>
      <c r="AU473" s="8" t="e">
        <f>IF(OR(ISNA(AU$1),ISNA($A473)),NA(),'临-燃尽0'!CF474)</f>
        <v>#N/A</v>
      </c>
      <c r="AV473" s="8" t="e">
        <f>IF(OR(ISNA(AV$1),ISNA($A473)),NA(),'临-燃尽0'!CG474)</f>
        <v>#N/A</v>
      </c>
      <c r="AW473" s="8" t="e">
        <f>IF(OR(ISNA(AW$1),ISNA($A473)),NA(),'临-燃尽0'!CH474)</f>
        <v>#N/A</v>
      </c>
      <c r="AX473" s="8" t="e">
        <f>IF(OR(ISNA(AX$1),ISNA($A473)),NA(),'临-燃尽0'!CI474)</f>
        <v>#N/A</v>
      </c>
      <c r="AY473" s="8" t="e">
        <f>IF(OR(ISNA(AY$1),ISNA($A473)),NA(),'临-燃尽0'!CJ474)</f>
        <v>#N/A</v>
      </c>
      <c r="AZ473" s="8" t="e">
        <f>IF(OR(ISNA(AZ$1),ISNA($A473)),NA(),'临-燃尽0'!CK474)</f>
        <v>#N/A</v>
      </c>
    </row>
    <row r="474" spans="1:52">
      <c r="A474" s="8" t="e">
        <f>IF(OR('临-燃尽0'!AL475="",'临-燃尽0'!AL475="总计"),NA(),'临-燃尽0'!AL475)</f>
        <v>#N/A</v>
      </c>
      <c r="B474" s="8" t="e">
        <f>IF(ISNA($A474),NA(),'临-燃尽0'!AM475)</f>
        <v>#N/A</v>
      </c>
      <c r="C474" s="8" t="e">
        <f>IF(ISNA($A474),NA(),'临-燃尽0'!AN475)</f>
        <v>#N/A</v>
      </c>
      <c r="D474" s="8" t="e">
        <f>IF(ISNA($A474),NA(),'临-燃尽0'!AO475)</f>
        <v>#N/A</v>
      </c>
      <c r="E474" s="8" t="e">
        <f>IF(OR(ISNA(E$1),ISNA($A474)),NA(),'临-燃尽0'!AP475)</f>
        <v>#N/A</v>
      </c>
      <c r="F474" s="8" t="e">
        <f>IF(OR(ISNA(F$1),ISNA($A474)),NA(),'临-燃尽0'!AQ475)</f>
        <v>#N/A</v>
      </c>
      <c r="G474" s="8" t="e">
        <f>IF(OR(ISNA(G$1),ISNA($A474)),NA(),'临-燃尽0'!AR475)</f>
        <v>#N/A</v>
      </c>
      <c r="H474" s="8" t="e">
        <f>IF(OR(ISNA(H$1),ISNA($A474)),NA(),'临-燃尽0'!AS475)</f>
        <v>#N/A</v>
      </c>
      <c r="I474" s="8" t="e">
        <f>IF(OR(ISNA(I$1),ISNA($A474)),NA(),'临-燃尽0'!AT475)</f>
        <v>#N/A</v>
      </c>
      <c r="J474" s="8" t="e">
        <f>IF(OR(ISNA(J$1),ISNA($A474)),NA(),'临-燃尽0'!AU475)</f>
        <v>#N/A</v>
      </c>
      <c r="K474" s="8" t="e">
        <f>IF(OR(ISNA(K$1),ISNA($A474)),NA(),'临-燃尽0'!AV475)</f>
        <v>#N/A</v>
      </c>
      <c r="L474" s="8" t="e">
        <f>IF(OR(ISNA(L$1),ISNA($A474)),NA(),'临-燃尽0'!AW475)</f>
        <v>#N/A</v>
      </c>
      <c r="M474" s="8" t="e">
        <f>IF(OR(ISNA(M$1),ISNA($A474)),NA(),'临-燃尽0'!AX475)</f>
        <v>#N/A</v>
      </c>
      <c r="N474" s="8" t="e">
        <f>IF(OR(ISNA(N$1),ISNA($A474)),NA(),'临-燃尽0'!AY475)</f>
        <v>#N/A</v>
      </c>
      <c r="O474" s="8" t="e">
        <f>IF(OR(ISNA(O$1),ISNA($A474)),NA(),'临-燃尽0'!AZ475)</f>
        <v>#N/A</v>
      </c>
      <c r="P474" s="8" t="e">
        <f>IF(OR(ISNA(P$1),ISNA($A474)),NA(),'临-燃尽0'!BA475)</f>
        <v>#N/A</v>
      </c>
      <c r="Q474" s="8" t="e">
        <f>IF(OR(ISNA(Q$1),ISNA($A474)),NA(),'临-燃尽0'!BB475)</f>
        <v>#N/A</v>
      </c>
      <c r="R474" s="8" t="e">
        <f>IF(OR(ISNA(R$1),ISNA($A474)),NA(),'临-燃尽0'!BC475)</f>
        <v>#N/A</v>
      </c>
      <c r="S474" s="8" t="e">
        <f>IF(OR(ISNA(S$1),ISNA($A474)),NA(),'临-燃尽0'!BD475)</f>
        <v>#N/A</v>
      </c>
      <c r="T474" s="8" t="e">
        <f>IF(OR(ISNA(T$1),ISNA($A474)),NA(),'临-燃尽0'!BE475)</f>
        <v>#N/A</v>
      </c>
      <c r="U474" s="8" t="e">
        <f>IF(OR(ISNA(U$1),ISNA($A474)),NA(),'临-燃尽0'!BF475)</f>
        <v>#N/A</v>
      </c>
      <c r="V474" s="8" t="e">
        <f>IF(OR(ISNA(V$1),ISNA($A474)),NA(),'临-燃尽0'!BG475)</f>
        <v>#N/A</v>
      </c>
      <c r="W474" s="8" t="e">
        <f>IF(OR(ISNA(W$1),ISNA($A474)),NA(),'临-燃尽0'!BH475)</f>
        <v>#N/A</v>
      </c>
      <c r="X474" s="8" t="e">
        <f>IF(OR(ISNA(X$1),ISNA($A474)),NA(),'临-燃尽0'!BI475)</f>
        <v>#N/A</v>
      </c>
      <c r="Y474" s="8" t="e">
        <f>IF(OR(ISNA(Y$1),ISNA($A474)),NA(),'临-燃尽0'!BJ475)</f>
        <v>#N/A</v>
      </c>
      <c r="Z474" s="8" t="e">
        <f>IF(OR(ISNA(Z$1),ISNA($A474)),NA(),'临-燃尽0'!BK475)</f>
        <v>#N/A</v>
      </c>
      <c r="AA474" s="8" t="e">
        <f>IF(OR(ISNA(AA$1),ISNA($A474)),NA(),'临-燃尽0'!BL475)</f>
        <v>#N/A</v>
      </c>
      <c r="AB474" s="8" t="e">
        <f>IF(OR(ISNA(AB$1),ISNA($A474)),NA(),'临-燃尽0'!BM475)</f>
        <v>#N/A</v>
      </c>
      <c r="AC474" s="8" t="e">
        <f>IF(OR(ISNA(AC$1),ISNA($A474)),NA(),'临-燃尽0'!BN475)</f>
        <v>#N/A</v>
      </c>
      <c r="AD474" s="8" t="e">
        <f>IF(OR(ISNA(AD$1),ISNA($A474)),NA(),'临-燃尽0'!BO475)</f>
        <v>#N/A</v>
      </c>
      <c r="AE474" s="8" t="e">
        <f>IF(OR(ISNA(AE$1),ISNA($A474)),NA(),'临-燃尽0'!BP475)</f>
        <v>#N/A</v>
      </c>
      <c r="AF474" s="8" t="e">
        <f>IF(OR(ISNA(AF$1),ISNA($A474)),NA(),'临-燃尽0'!BQ475)</f>
        <v>#N/A</v>
      </c>
      <c r="AG474" s="8" t="e">
        <f>IF(OR(ISNA(AG$1),ISNA($A474)),NA(),'临-燃尽0'!BR475)</f>
        <v>#N/A</v>
      </c>
      <c r="AH474" s="8" t="e">
        <f>IF(OR(ISNA(AH$1),ISNA($A474)),NA(),'临-燃尽0'!BS475)</f>
        <v>#N/A</v>
      </c>
      <c r="AI474" s="8" t="e">
        <f>IF(OR(ISNA(AI$1),ISNA($A474)),NA(),'临-燃尽0'!BT475)</f>
        <v>#N/A</v>
      </c>
      <c r="AJ474" s="8" t="e">
        <f>IF(OR(ISNA(AJ$1),ISNA($A474)),NA(),'临-燃尽0'!BU475)</f>
        <v>#N/A</v>
      </c>
      <c r="AK474" s="8" t="e">
        <f>IF(OR(ISNA(AK$1),ISNA($A474)),NA(),'临-燃尽0'!BV475)</f>
        <v>#N/A</v>
      </c>
      <c r="AL474" s="8" t="e">
        <f>IF(OR(ISNA(AL$1),ISNA($A474)),NA(),'临-燃尽0'!BW475)</f>
        <v>#N/A</v>
      </c>
      <c r="AM474" s="8" t="e">
        <f>IF(OR(ISNA(AM$1),ISNA($A474)),NA(),'临-燃尽0'!BX475)</f>
        <v>#N/A</v>
      </c>
      <c r="AN474" s="8" t="e">
        <f>IF(OR(ISNA(AN$1),ISNA($A474)),NA(),'临-燃尽0'!BY475)</f>
        <v>#N/A</v>
      </c>
      <c r="AO474" s="8" t="e">
        <f>IF(OR(ISNA(AO$1),ISNA($A474)),NA(),'临-燃尽0'!BZ475)</f>
        <v>#N/A</v>
      </c>
      <c r="AP474" s="8" t="e">
        <f>IF(OR(ISNA(AP$1),ISNA($A474)),NA(),'临-燃尽0'!CA475)</f>
        <v>#N/A</v>
      </c>
      <c r="AQ474" s="8" t="e">
        <f>IF(OR(ISNA(AQ$1),ISNA($A474)),NA(),'临-燃尽0'!CB475)</f>
        <v>#N/A</v>
      </c>
      <c r="AR474" s="8" t="e">
        <f>IF(OR(ISNA(AR$1),ISNA($A474)),NA(),'临-燃尽0'!CC475)</f>
        <v>#N/A</v>
      </c>
      <c r="AS474" s="8" t="e">
        <f>IF(OR(ISNA(AS$1),ISNA($A474)),NA(),'临-燃尽0'!CD475)</f>
        <v>#N/A</v>
      </c>
      <c r="AT474" s="8" t="e">
        <f>IF(OR(ISNA(AT$1),ISNA($A474)),NA(),'临-燃尽0'!CE475)</f>
        <v>#N/A</v>
      </c>
      <c r="AU474" s="8" t="e">
        <f>IF(OR(ISNA(AU$1),ISNA($A474)),NA(),'临-燃尽0'!CF475)</f>
        <v>#N/A</v>
      </c>
      <c r="AV474" s="8" t="e">
        <f>IF(OR(ISNA(AV$1),ISNA($A474)),NA(),'临-燃尽0'!CG475)</f>
        <v>#N/A</v>
      </c>
      <c r="AW474" s="8" t="e">
        <f>IF(OR(ISNA(AW$1),ISNA($A474)),NA(),'临-燃尽0'!CH475)</f>
        <v>#N/A</v>
      </c>
      <c r="AX474" s="8" t="e">
        <f>IF(OR(ISNA(AX$1),ISNA($A474)),NA(),'临-燃尽0'!CI475)</f>
        <v>#N/A</v>
      </c>
      <c r="AY474" s="8" t="e">
        <f>IF(OR(ISNA(AY$1),ISNA($A474)),NA(),'临-燃尽0'!CJ475)</f>
        <v>#N/A</v>
      </c>
      <c r="AZ474" s="8" t="e">
        <f>IF(OR(ISNA(AZ$1),ISNA($A474)),NA(),'临-燃尽0'!CK475)</f>
        <v>#N/A</v>
      </c>
    </row>
    <row r="475" spans="1:52">
      <c r="A475" s="8" t="e">
        <f>IF(OR('临-燃尽0'!AL476="",'临-燃尽0'!AL476="总计"),NA(),'临-燃尽0'!AL476)</f>
        <v>#N/A</v>
      </c>
      <c r="B475" s="8" t="e">
        <f>IF(ISNA($A475),NA(),'临-燃尽0'!AM476)</f>
        <v>#N/A</v>
      </c>
      <c r="C475" s="8" t="e">
        <f>IF(ISNA($A475),NA(),'临-燃尽0'!AN476)</f>
        <v>#N/A</v>
      </c>
      <c r="D475" s="8" t="e">
        <f>IF(ISNA($A475),NA(),'临-燃尽0'!AO476)</f>
        <v>#N/A</v>
      </c>
      <c r="E475" s="8" t="e">
        <f>IF(OR(ISNA(E$1),ISNA($A475)),NA(),'临-燃尽0'!AP476)</f>
        <v>#N/A</v>
      </c>
      <c r="F475" s="8" t="e">
        <f>IF(OR(ISNA(F$1),ISNA($A475)),NA(),'临-燃尽0'!AQ476)</f>
        <v>#N/A</v>
      </c>
      <c r="G475" s="8" t="e">
        <f>IF(OR(ISNA(G$1),ISNA($A475)),NA(),'临-燃尽0'!AR476)</f>
        <v>#N/A</v>
      </c>
      <c r="H475" s="8" t="e">
        <f>IF(OR(ISNA(H$1),ISNA($A475)),NA(),'临-燃尽0'!AS476)</f>
        <v>#N/A</v>
      </c>
      <c r="I475" s="8" t="e">
        <f>IF(OR(ISNA(I$1),ISNA($A475)),NA(),'临-燃尽0'!AT476)</f>
        <v>#N/A</v>
      </c>
      <c r="J475" s="8" t="e">
        <f>IF(OR(ISNA(J$1),ISNA($A475)),NA(),'临-燃尽0'!AU476)</f>
        <v>#N/A</v>
      </c>
      <c r="K475" s="8" t="e">
        <f>IF(OR(ISNA(K$1),ISNA($A475)),NA(),'临-燃尽0'!AV476)</f>
        <v>#N/A</v>
      </c>
      <c r="L475" s="8" t="e">
        <f>IF(OR(ISNA(L$1),ISNA($A475)),NA(),'临-燃尽0'!AW476)</f>
        <v>#N/A</v>
      </c>
      <c r="M475" s="8" t="e">
        <f>IF(OR(ISNA(M$1),ISNA($A475)),NA(),'临-燃尽0'!AX476)</f>
        <v>#N/A</v>
      </c>
      <c r="N475" s="8" t="e">
        <f>IF(OR(ISNA(N$1),ISNA($A475)),NA(),'临-燃尽0'!AY476)</f>
        <v>#N/A</v>
      </c>
      <c r="O475" s="8" t="e">
        <f>IF(OR(ISNA(O$1),ISNA($A475)),NA(),'临-燃尽0'!AZ476)</f>
        <v>#N/A</v>
      </c>
      <c r="P475" s="8" t="e">
        <f>IF(OR(ISNA(P$1),ISNA($A475)),NA(),'临-燃尽0'!BA476)</f>
        <v>#N/A</v>
      </c>
      <c r="Q475" s="8" t="e">
        <f>IF(OR(ISNA(Q$1),ISNA($A475)),NA(),'临-燃尽0'!BB476)</f>
        <v>#N/A</v>
      </c>
      <c r="R475" s="8" t="e">
        <f>IF(OR(ISNA(R$1),ISNA($A475)),NA(),'临-燃尽0'!BC476)</f>
        <v>#N/A</v>
      </c>
      <c r="S475" s="8" t="e">
        <f>IF(OR(ISNA(S$1),ISNA($A475)),NA(),'临-燃尽0'!BD476)</f>
        <v>#N/A</v>
      </c>
      <c r="T475" s="8" t="e">
        <f>IF(OR(ISNA(T$1),ISNA($A475)),NA(),'临-燃尽0'!BE476)</f>
        <v>#N/A</v>
      </c>
      <c r="U475" s="8" t="e">
        <f>IF(OR(ISNA(U$1),ISNA($A475)),NA(),'临-燃尽0'!BF476)</f>
        <v>#N/A</v>
      </c>
      <c r="V475" s="8" t="e">
        <f>IF(OR(ISNA(V$1),ISNA($A475)),NA(),'临-燃尽0'!BG476)</f>
        <v>#N/A</v>
      </c>
      <c r="W475" s="8" t="e">
        <f>IF(OR(ISNA(W$1),ISNA($A475)),NA(),'临-燃尽0'!BH476)</f>
        <v>#N/A</v>
      </c>
      <c r="X475" s="8" t="e">
        <f>IF(OR(ISNA(X$1),ISNA($A475)),NA(),'临-燃尽0'!BI476)</f>
        <v>#N/A</v>
      </c>
      <c r="Y475" s="8" t="e">
        <f>IF(OR(ISNA(Y$1),ISNA($A475)),NA(),'临-燃尽0'!BJ476)</f>
        <v>#N/A</v>
      </c>
      <c r="Z475" s="8" t="e">
        <f>IF(OR(ISNA(Z$1),ISNA($A475)),NA(),'临-燃尽0'!BK476)</f>
        <v>#N/A</v>
      </c>
      <c r="AA475" s="8" t="e">
        <f>IF(OR(ISNA(AA$1),ISNA($A475)),NA(),'临-燃尽0'!BL476)</f>
        <v>#N/A</v>
      </c>
      <c r="AB475" s="8" t="e">
        <f>IF(OR(ISNA(AB$1),ISNA($A475)),NA(),'临-燃尽0'!BM476)</f>
        <v>#N/A</v>
      </c>
      <c r="AC475" s="8" t="e">
        <f>IF(OR(ISNA(AC$1),ISNA($A475)),NA(),'临-燃尽0'!BN476)</f>
        <v>#N/A</v>
      </c>
      <c r="AD475" s="8" t="e">
        <f>IF(OR(ISNA(AD$1),ISNA($A475)),NA(),'临-燃尽0'!BO476)</f>
        <v>#N/A</v>
      </c>
      <c r="AE475" s="8" t="e">
        <f>IF(OR(ISNA(AE$1),ISNA($A475)),NA(),'临-燃尽0'!BP476)</f>
        <v>#N/A</v>
      </c>
      <c r="AF475" s="8" t="e">
        <f>IF(OR(ISNA(AF$1),ISNA($A475)),NA(),'临-燃尽0'!BQ476)</f>
        <v>#N/A</v>
      </c>
      <c r="AG475" s="8" t="e">
        <f>IF(OR(ISNA(AG$1),ISNA($A475)),NA(),'临-燃尽0'!BR476)</f>
        <v>#N/A</v>
      </c>
      <c r="AH475" s="8" t="e">
        <f>IF(OR(ISNA(AH$1),ISNA($A475)),NA(),'临-燃尽0'!BS476)</f>
        <v>#N/A</v>
      </c>
      <c r="AI475" s="8" t="e">
        <f>IF(OR(ISNA(AI$1),ISNA($A475)),NA(),'临-燃尽0'!BT476)</f>
        <v>#N/A</v>
      </c>
      <c r="AJ475" s="8" t="e">
        <f>IF(OR(ISNA(AJ$1),ISNA($A475)),NA(),'临-燃尽0'!BU476)</f>
        <v>#N/A</v>
      </c>
      <c r="AK475" s="8" t="e">
        <f>IF(OR(ISNA(AK$1),ISNA($A475)),NA(),'临-燃尽0'!BV476)</f>
        <v>#N/A</v>
      </c>
      <c r="AL475" s="8" t="e">
        <f>IF(OR(ISNA(AL$1),ISNA($A475)),NA(),'临-燃尽0'!BW476)</f>
        <v>#N/A</v>
      </c>
      <c r="AM475" s="8" t="e">
        <f>IF(OR(ISNA(AM$1),ISNA($A475)),NA(),'临-燃尽0'!BX476)</f>
        <v>#N/A</v>
      </c>
      <c r="AN475" s="8" t="e">
        <f>IF(OR(ISNA(AN$1),ISNA($A475)),NA(),'临-燃尽0'!BY476)</f>
        <v>#N/A</v>
      </c>
      <c r="AO475" s="8" t="e">
        <f>IF(OR(ISNA(AO$1),ISNA($A475)),NA(),'临-燃尽0'!BZ476)</f>
        <v>#N/A</v>
      </c>
      <c r="AP475" s="8" t="e">
        <f>IF(OR(ISNA(AP$1),ISNA($A475)),NA(),'临-燃尽0'!CA476)</f>
        <v>#N/A</v>
      </c>
      <c r="AQ475" s="8" t="e">
        <f>IF(OR(ISNA(AQ$1),ISNA($A475)),NA(),'临-燃尽0'!CB476)</f>
        <v>#N/A</v>
      </c>
      <c r="AR475" s="8" t="e">
        <f>IF(OR(ISNA(AR$1),ISNA($A475)),NA(),'临-燃尽0'!CC476)</f>
        <v>#N/A</v>
      </c>
      <c r="AS475" s="8" t="e">
        <f>IF(OR(ISNA(AS$1),ISNA($A475)),NA(),'临-燃尽0'!CD476)</f>
        <v>#N/A</v>
      </c>
      <c r="AT475" s="8" t="e">
        <f>IF(OR(ISNA(AT$1),ISNA($A475)),NA(),'临-燃尽0'!CE476)</f>
        <v>#N/A</v>
      </c>
      <c r="AU475" s="8" t="e">
        <f>IF(OR(ISNA(AU$1),ISNA($A475)),NA(),'临-燃尽0'!CF476)</f>
        <v>#N/A</v>
      </c>
      <c r="AV475" s="8" t="e">
        <f>IF(OR(ISNA(AV$1),ISNA($A475)),NA(),'临-燃尽0'!CG476)</f>
        <v>#N/A</v>
      </c>
      <c r="AW475" s="8" t="e">
        <f>IF(OR(ISNA(AW$1),ISNA($A475)),NA(),'临-燃尽0'!CH476)</f>
        <v>#N/A</v>
      </c>
      <c r="AX475" s="8" t="e">
        <f>IF(OR(ISNA(AX$1),ISNA($A475)),NA(),'临-燃尽0'!CI476)</f>
        <v>#N/A</v>
      </c>
      <c r="AY475" s="8" t="e">
        <f>IF(OR(ISNA(AY$1),ISNA($A475)),NA(),'临-燃尽0'!CJ476)</f>
        <v>#N/A</v>
      </c>
      <c r="AZ475" s="8" t="e">
        <f>IF(OR(ISNA(AZ$1),ISNA($A475)),NA(),'临-燃尽0'!CK476)</f>
        <v>#N/A</v>
      </c>
    </row>
    <row r="476" spans="1:52">
      <c r="A476" s="8" t="e">
        <f>IF(OR('临-燃尽0'!AL477="",'临-燃尽0'!AL477="总计"),NA(),'临-燃尽0'!AL477)</f>
        <v>#N/A</v>
      </c>
      <c r="B476" s="8" t="e">
        <f>IF(ISNA($A476),NA(),'临-燃尽0'!AM477)</f>
        <v>#N/A</v>
      </c>
      <c r="C476" s="8" t="e">
        <f>IF(ISNA($A476),NA(),'临-燃尽0'!AN477)</f>
        <v>#N/A</v>
      </c>
      <c r="D476" s="8" t="e">
        <f>IF(ISNA($A476),NA(),'临-燃尽0'!AO477)</f>
        <v>#N/A</v>
      </c>
      <c r="E476" s="8" t="e">
        <f>IF(OR(ISNA(E$1),ISNA($A476)),NA(),'临-燃尽0'!AP477)</f>
        <v>#N/A</v>
      </c>
      <c r="F476" s="8" t="e">
        <f>IF(OR(ISNA(F$1),ISNA($A476)),NA(),'临-燃尽0'!AQ477)</f>
        <v>#N/A</v>
      </c>
      <c r="G476" s="8" t="e">
        <f>IF(OR(ISNA(G$1),ISNA($A476)),NA(),'临-燃尽0'!AR477)</f>
        <v>#N/A</v>
      </c>
      <c r="H476" s="8" t="e">
        <f>IF(OR(ISNA(H$1),ISNA($A476)),NA(),'临-燃尽0'!AS477)</f>
        <v>#N/A</v>
      </c>
      <c r="I476" s="8" t="e">
        <f>IF(OR(ISNA(I$1),ISNA($A476)),NA(),'临-燃尽0'!AT477)</f>
        <v>#N/A</v>
      </c>
      <c r="J476" s="8" t="e">
        <f>IF(OR(ISNA(J$1),ISNA($A476)),NA(),'临-燃尽0'!AU477)</f>
        <v>#N/A</v>
      </c>
      <c r="K476" s="8" t="e">
        <f>IF(OR(ISNA(K$1),ISNA($A476)),NA(),'临-燃尽0'!AV477)</f>
        <v>#N/A</v>
      </c>
      <c r="L476" s="8" t="e">
        <f>IF(OR(ISNA(L$1),ISNA($A476)),NA(),'临-燃尽0'!AW477)</f>
        <v>#N/A</v>
      </c>
      <c r="M476" s="8" t="e">
        <f>IF(OR(ISNA(M$1),ISNA($A476)),NA(),'临-燃尽0'!AX477)</f>
        <v>#N/A</v>
      </c>
      <c r="N476" s="8" t="e">
        <f>IF(OR(ISNA(N$1),ISNA($A476)),NA(),'临-燃尽0'!AY477)</f>
        <v>#N/A</v>
      </c>
      <c r="O476" s="8" t="e">
        <f>IF(OR(ISNA(O$1),ISNA($A476)),NA(),'临-燃尽0'!AZ477)</f>
        <v>#N/A</v>
      </c>
      <c r="P476" s="8" t="e">
        <f>IF(OR(ISNA(P$1),ISNA($A476)),NA(),'临-燃尽0'!BA477)</f>
        <v>#N/A</v>
      </c>
      <c r="Q476" s="8" t="e">
        <f>IF(OR(ISNA(Q$1),ISNA($A476)),NA(),'临-燃尽0'!BB477)</f>
        <v>#N/A</v>
      </c>
      <c r="R476" s="8" t="e">
        <f>IF(OR(ISNA(R$1),ISNA($A476)),NA(),'临-燃尽0'!BC477)</f>
        <v>#N/A</v>
      </c>
      <c r="S476" s="8" t="e">
        <f>IF(OR(ISNA(S$1),ISNA($A476)),NA(),'临-燃尽0'!BD477)</f>
        <v>#N/A</v>
      </c>
      <c r="T476" s="8" t="e">
        <f>IF(OR(ISNA(T$1),ISNA($A476)),NA(),'临-燃尽0'!BE477)</f>
        <v>#N/A</v>
      </c>
      <c r="U476" s="8" t="e">
        <f>IF(OR(ISNA(U$1),ISNA($A476)),NA(),'临-燃尽0'!BF477)</f>
        <v>#N/A</v>
      </c>
      <c r="V476" s="8" t="e">
        <f>IF(OR(ISNA(V$1),ISNA($A476)),NA(),'临-燃尽0'!BG477)</f>
        <v>#N/A</v>
      </c>
      <c r="W476" s="8" t="e">
        <f>IF(OR(ISNA(W$1),ISNA($A476)),NA(),'临-燃尽0'!BH477)</f>
        <v>#N/A</v>
      </c>
      <c r="X476" s="8" t="e">
        <f>IF(OR(ISNA(X$1),ISNA($A476)),NA(),'临-燃尽0'!BI477)</f>
        <v>#N/A</v>
      </c>
      <c r="Y476" s="8" t="e">
        <f>IF(OR(ISNA(Y$1),ISNA($A476)),NA(),'临-燃尽0'!BJ477)</f>
        <v>#N/A</v>
      </c>
      <c r="Z476" s="8" t="e">
        <f>IF(OR(ISNA(Z$1),ISNA($A476)),NA(),'临-燃尽0'!BK477)</f>
        <v>#N/A</v>
      </c>
      <c r="AA476" s="8" t="e">
        <f>IF(OR(ISNA(AA$1),ISNA($A476)),NA(),'临-燃尽0'!BL477)</f>
        <v>#N/A</v>
      </c>
      <c r="AB476" s="8" t="e">
        <f>IF(OR(ISNA(AB$1),ISNA($A476)),NA(),'临-燃尽0'!BM477)</f>
        <v>#N/A</v>
      </c>
      <c r="AC476" s="8" t="e">
        <f>IF(OR(ISNA(AC$1),ISNA($A476)),NA(),'临-燃尽0'!BN477)</f>
        <v>#N/A</v>
      </c>
      <c r="AD476" s="8" t="e">
        <f>IF(OR(ISNA(AD$1),ISNA($A476)),NA(),'临-燃尽0'!BO477)</f>
        <v>#N/A</v>
      </c>
      <c r="AE476" s="8" t="e">
        <f>IF(OR(ISNA(AE$1),ISNA($A476)),NA(),'临-燃尽0'!BP477)</f>
        <v>#N/A</v>
      </c>
      <c r="AF476" s="8" t="e">
        <f>IF(OR(ISNA(AF$1),ISNA($A476)),NA(),'临-燃尽0'!BQ477)</f>
        <v>#N/A</v>
      </c>
      <c r="AG476" s="8" t="e">
        <f>IF(OR(ISNA(AG$1),ISNA($A476)),NA(),'临-燃尽0'!BR477)</f>
        <v>#N/A</v>
      </c>
      <c r="AH476" s="8" t="e">
        <f>IF(OR(ISNA(AH$1),ISNA($A476)),NA(),'临-燃尽0'!BS477)</f>
        <v>#N/A</v>
      </c>
      <c r="AI476" s="8" t="e">
        <f>IF(OR(ISNA(AI$1),ISNA($A476)),NA(),'临-燃尽0'!BT477)</f>
        <v>#N/A</v>
      </c>
      <c r="AJ476" s="8" t="e">
        <f>IF(OR(ISNA(AJ$1),ISNA($A476)),NA(),'临-燃尽0'!BU477)</f>
        <v>#N/A</v>
      </c>
      <c r="AK476" s="8" t="e">
        <f>IF(OR(ISNA(AK$1),ISNA($A476)),NA(),'临-燃尽0'!BV477)</f>
        <v>#N/A</v>
      </c>
      <c r="AL476" s="8" t="e">
        <f>IF(OR(ISNA(AL$1),ISNA($A476)),NA(),'临-燃尽0'!BW477)</f>
        <v>#N/A</v>
      </c>
      <c r="AM476" s="8" t="e">
        <f>IF(OR(ISNA(AM$1),ISNA($A476)),NA(),'临-燃尽0'!BX477)</f>
        <v>#N/A</v>
      </c>
      <c r="AN476" s="8" t="e">
        <f>IF(OR(ISNA(AN$1),ISNA($A476)),NA(),'临-燃尽0'!BY477)</f>
        <v>#N/A</v>
      </c>
      <c r="AO476" s="8" t="e">
        <f>IF(OR(ISNA(AO$1),ISNA($A476)),NA(),'临-燃尽0'!BZ477)</f>
        <v>#N/A</v>
      </c>
      <c r="AP476" s="8" t="e">
        <f>IF(OR(ISNA(AP$1),ISNA($A476)),NA(),'临-燃尽0'!CA477)</f>
        <v>#N/A</v>
      </c>
      <c r="AQ476" s="8" t="e">
        <f>IF(OR(ISNA(AQ$1),ISNA($A476)),NA(),'临-燃尽0'!CB477)</f>
        <v>#N/A</v>
      </c>
      <c r="AR476" s="8" t="e">
        <f>IF(OR(ISNA(AR$1),ISNA($A476)),NA(),'临-燃尽0'!CC477)</f>
        <v>#N/A</v>
      </c>
      <c r="AS476" s="8" t="e">
        <f>IF(OR(ISNA(AS$1),ISNA($A476)),NA(),'临-燃尽0'!CD477)</f>
        <v>#N/A</v>
      </c>
      <c r="AT476" s="8" t="e">
        <f>IF(OR(ISNA(AT$1),ISNA($A476)),NA(),'临-燃尽0'!CE477)</f>
        <v>#N/A</v>
      </c>
      <c r="AU476" s="8" t="e">
        <f>IF(OR(ISNA(AU$1),ISNA($A476)),NA(),'临-燃尽0'!CF477)</f>
        <v>#N/A</v>
      </c>
      <c r="AV476" s="8" t="e">
        <f>IF(OR(ISNA(AV$1),ISNA($A476)),NA(),'临-燃尽0'!CG477)</f>
        <v>#N/A</v>
      </c>
      <c r="AW476" s="8" t="e">
        <f>IF(OR(ISNA(AW$1),ISNA($A476)),NA(),'临-燃尽0'!CH477)</f>
        <v>#N/A</v>
      </c>
      <c r="AX476" s="8" t="e">
        <f>IF(OR(ISNA(AX$1),ISNA($A476)),NA(),'临-燃尽0'!CI477)</f>
        <v>#N/A</v>
      </c>
      <c r="AY476" s="8" t="e">
        <f>IF(OR(ISNA(AY$1),ISNA($A476)),NA(),'临-燃尽0'!CJ477)</f>
        <v>#N/A</v>
      </c>
      <c r="AZ476" s="8" t="e">
        <f>IF(OR(ISNA(AZ$1),ISNA($A476)),NA(),'临-燃尽0'!CK477)</f>
        <v>#N/A</v>
      </c>
    </row>
    <row r="477" spans="1:52">
      <c r="A477" s="8" t="e">
        <f>IF(OR('临-燃尽0'!AL478="",'临-燃尽0'!AL478="总计"),NA(),'临-燃尽0'!AL478)</f>
        <v>#N/A</v>
      </c>
      <c r="B477" s="8" t="e">
        <f>IF(ISNA($A477),NA(),'临-燃尽0'!AM478)</f>
        <v>#N/A</v>
      </c>
      <c r="C477" s="8" t="e">
        <f>IF(ISNA($A477),NA(),'临-燃尽0'!AN478)</f>
        <v>#N/A</v>
      </c>
      <c r="D477" s="8" t="e">
        <f>IF(ISNA($A477),NA(),'临-燃尽0'!AO478)</f>
        <v>#N/A</v>
      </c>
      <c r="E477" s="8" t="e">
        <f>IF(OR(ISNA(E$1),ISNA($A477)),NA(),'临-燃尽0'!AP478)</f>
        <v>#N/A</v>
      </c>
      <c r="F477" s="8" t="e">
        <f>IF(OR(ISNA(F$1),ISNA($A477)),NA(),'临-燃尽0'!AQ478)</f>
        <v>#N/A</v>
      </c>
      <c r="G477" s="8" t="e">
        <f>IF(OR(ISNA(G$1),ISNA($A477)),NA(),'临-燃尽0'!AR478)</f>
        <v>#N/A</v>
      </c>
      <c r="H477" s="8" t="e">
        <f>IF(OR(ISNA(H$1),ISNA($A477)),NA(),'临-燃尽0'!AS478)</f>
        <v>#N/A</v>
      </c>
      <c r="I477" s="8" t="e">
        <f>IF(OR(ISNA(I$1),ISNA($A477)),NA(),'临-燃尽0'!AT478)</f>
        <v>#N/A</v>
      </c>
      <c r="J477" s="8" t="e">
        <f>IF(OR(ISNA(J$1),ISNA($A477)),NA(),'临-燃尽0'!AU478)</f>
        <v>#N/A</v>
      </c>
      <c r="K477" s="8" t="e">
        <f>IF(OR(ISNA(K$1),ISNA($A477)),NA(),'临-燃尽0'!AV478)</f>
        <v>#N/A</v>
      </c>
      <c r="L477" s="8" t="e">
        <f>IF(OR(ISNA(L$1),ISNA($A477)),NA(),'临-燃尽0'!AW478)</f>
        <v>#N/A</v>
      </c>
      <c r="M477" s="8" t="e">
        <f>IF(OR(ISNA(M$1),ISNA($A477)),NA(),'临-燃尽0'!AX478)</f>
        <v>#N/A</v>
      </c>
      <c r="N477" s="8" t="e">
        <f>IF(OR(ISNA(N$1),ISNA($A477)),NA(),'临-燃尽0'!AY478)</f>
        <v>#N/A</v>
      </c>
      <c r="O477" s="8" t="e">
        <f>IF(OR(ISNA(O$1),ISNA($A477)),NA(),'临-燃尽0'!AZ478)</f>
        <v>#N/A</v>
      </c>
      <c r="P477" s="8" t="e">
        <f>IF(OR(ISNA(P$1),ISNA($A477)),NA(),'临-燃尽0'!BA478)</f>
        <v>#N/A</v>
      </c>
      <c r="Q477" s="8" t="e">
        <f>IF(OR(ISNA(Q$1),ISNA($A477)),NA(),'临-燃尽0'!BB478)</f>
        <v>#N/A</v>
      </c>
      <c r="R477" s="8" t="e">
        <f>IF(OR(ISNA(R$1),ISNA($A477)),NA(),'临-燃尽0'!BC478)</f>
        <v>#N/A</v>
      </c>
      <c r="S477" s="8" t="e">
        <f>IF(OR(ISNA(S$1),ISNA($A477)),NA(),'临-燃尽0'!BD478)</f>
        <v>#N/A</v>
      </c>
      <c r="T477" s="8" t="e">
        <f>IF(OR(ISNA(T$1),ISNA($A477)),NA(),'临-燃尽0'!BE478)</f>
        <v>#N/A</v>
      </c>
      <c r="U477" s="8" t="e">
        <f>IF(OR(ISNA(U$1),ISNA($A477)),NA(),'临-燃尽0'!BF478)</f>
        <v>#N/A</v>
      </c>
      <c r="V477" s="8" t="e">
        <f>IF(OR(ISNA(V$1),ISNA($A477)),NA(),'临-燃尽0'!BG478)</f>
        <v>#N/A</v>
      </c>
      <c r="W477" s="8" t="e">
        <f>IF(OR(ISNA(W$1),ISNA($A477)),NA(),'临-燃尽0'!BH478)</f>
        <v>#N/A</v>
      </c>
      <c r="X477" s="8" t="e">
        <f>IF(OR(ISNA(X$1),ISNA($A477)),NA(),'临-燃尽0'!BI478)</f>
        <v>#N/A</v>
      </c>
      <c r="Y477" s="8" t="e">
        <f>IF(OR(ISNA(Y$1),ISNA($A477)),NA(),'临-燃尽0'!BJ478)</f>
        <v>#N/A</v>
      </c>
      <c r="Z477" s="8" t="e">
        <f>IF(OR(ISNA(Z$1),ISNA($A477)),NA(),'临-燃尽0'!BK478)</f>
        <v>#N/A</v>
      </c>
      <c r="AA477" s="8" t="e">
        <f>IF(OR(ISNA(AA$1),ISNA($A477)),NA(),'临-燃尽0'!BL478)</f>
        <v>#N/A</v>
      </c>
      <c r="AB477" s="8" t="e">
        <f>IF(OR(ISNA(AB$1),ISNA($A477)),NA(),'临-燃尽0'!BM478)</f>
        <v>#N/A</v>
      </c>
      <c r="AC477" s="8" t="e">
        <f>IF(OR(ISNA(AC$1),ISNA($A477)),NA(),'临-燃尽0'!BN478)</f>
        <v>#N/A</v>
      </c>
      <c r="AD477" s="8" t="e">
        <f>IF(OR(ISNA(AD$1),ISNA($A477)),NA(),'临-燃尽0'!BO478)</f>
        <v>#N/A</v>
      </c>
      <c r="AE477" s="8" t="e">
        <f>IF(OR(ISNA(AE$1),ISNA($A477)),NA(),'临-燃尽0'!BP478)</f>
        <v>#N/A</v>
      </c>
      <c r="AF477" s="8" t="e">
        <f>IF(OR(ISNA(AF$1),ISNA($A477)),NA(),'临-燃尽0'!BQ478)</f>
        <v>#N/A</v>
      </c>
      <c r="AG477" s="8" t="e">
        <f>IF(OR(ISNA(AG$1),ISNA($A477)),NA(),'临-燃尽0'!BR478)</f>
        <v>#N/A</v>
      </c>
      <c r="AH477" s="8" t="e">
        <f>IF(OR(ISNA(AH$1),ISNA($A477)),NA(),'临-燃尽0'!BS478)</f>
        <v>#N/A</v>
      </c>
      <c r="AI477" s="8" t="e">
        <f>IF(OR(ISNA(AI$1),ISNA($A477)),NA(),'临-燃尽0'!BT478)</f>
        <v>#N/A</v>
      </c>
      <c r="AJ477" s="8" t="e">
        <f>IF(OR(ISNA(AJ$1),ISNA($A477)),NA(),'临-燃尽0'!BU478)</f>
        <v>#N/A</v>
      </c>
      <c r="AK477" s="8" t="e">
        <f>IF(OR(ISNA(AK$1),ISNA($A477)),NA(),'临-燃尽0'!BV478)</f>
        <v>#N/A</v>
      </c>
      <c r="AL477" s="8" t="e">
        <f>IF(OR(ISNA(AL$1),ISNA($A477)),NA(),'临-燃尽0'!BW478)</f>
        <v>#N/A</v>
      </c>
      <c r="AM477" s="8" t="e">
        <f>IF(OR(ISNA(AM$1),ISNA($A477)),NA(),'临-燃尽0'!BX478)</f>
        <v>#N/A</v>
      </c>
      <c r="AN477" s="8" t="e">
        <f>IF(OR(ISNA(AN$1),ISNA($A477)),NA(),'临-燃尽0'!BY478)</f>
        <v>#N/A</v>
      </c>
      <c r="AO477" s="8" t="e">
        <f>IF(OR(ISNA(AO$1),ISNA($A477)),NA(),'临-燃尽0'!BZ478)</f>
        <v>#N/A</v>
      </c>
      <c r="AP477" s="8" t="e">
        <f>IF(OR(ISNA(AP$1),ISNA($A477)),NA(),'临-燃尽0'!CA478)</f>
        <v>#N/A</v>
      </c>
      <c r="AQ477" s="8" t="e">
        <f>IF(OR(ISNA(AQ$1),ISNA($A477)),NA(),'临-燃尽0'!CB478)</f>
        <v>#N/A</v>
      </c>
      <c r="AR477" s="8" t="e">
        <f>IF(OR(ISNA(AR$1),ISNA($A477)),NA(),'临-燃尽0'!CC478)</f>
        <v>#N/A</v>
      </c>
      <c r="AS477" s="8" t="e">
        <f>IF(OR(ISNA(AS$1),ISNA($A477)),NA(),'临-燃尽0'!CD478)</f>
        <v>#N/A</v>
      </c>
      <c r="AT477" s="8" t="e">
        <f>IF(OR(ISNA(AT$1),ISNA($A477)),NA(),'临-燃尽0'!CE478)</f>
        <v>#N/A</v>
      </c>
      <c r="AU477" s="8" t="e">
        <f>IF(OR(ISNA(AU$1),ISNA($A477)),NA(),'临-燃尽0'!CF478)</f>
        <v>#N/A</v>
      </c>
      <c r="AV477" s="8" t="e">
        <f>IF(OR(ISNA(AV$1),ISNA($A477)),NA(),'临-燃尽0'!CG478)</f>
        <v>#N/A</v>
      </c>
      <c r="AW477" s="8" t="e">
        <f>IF(OR(ISNA(AW$1),ISNA($A477)),NA(),'临-燃尽0'!CH478)</f>
        <v>#N/A</v>
      </c>
      <c r="AX477" s="8" t="e">
        <f>IF(OR(ISNA(AX$1),ISNA($A477)),NA(),'临-燃尽0'!CI478)</f>
        <v>#N/A</v>
      </c>
      <c r="AY477" s="8" t="e">
        <f>IF(OR(ISNA(AY$1),ISNA($A477)),NA(),'临-燃尽0'!CJ478)</f>
        <v>#N/A</v>
      </c>
      <c r="AZ477" s="8" t="e">
        <f>IF(OR(ISNA(AZ$1),ISNA($A477)),NA(),'临-燃尽0'!CK478)</f>
        <v>#N/A</v>
      </c>
    </row>
    <row r="478" spans="1:52">
      <c r="A478" s="8" t="e">
        <f>IF(OR('临-燃尽0'!AL479="",'临-燃尽0'!AL479="总计"),NA(),'临-燃尽0'!AL479)</f>
        <v>#N/A</v>
      </c>
      <c r="B478" s="8" t="e">
        <f>IF(ISNA($A478),NA(),'临-燃尽0'!AM479)</f>
        <v>#N/A</v>
      </c>
      <c r="C478" s="8" t="e">
        <f>IF(ISNA($A478),NA(),'临-燃尽0'!AN479)</f>
        <v>#N/A</v>
      </c>
      <c r="D478" s="8" t="e">
        <f>IF(ISNA($A478),NA(),'临-燃尽0'!AO479)</f>
        <v>#N/A</v>
      </c>
      <c r="E478" s="8" t="e">
        <f>IF(OR(ISNA(E$1),ISNA($A478)),NA(),'临-燃尽0'!AP479)</f>
        <v>#N/A</v>
      </c>
      <c r="F478" s="8" t="e">
        <f>IF(OR(ISNA(F$1),ISNA($A478)),NA(),'临-燃尽0'!AQ479)</f>
        <v>#N/A</v>
      </c>
      <c r="G478" s="8" t="e">
        <f>IF(OR(ISNA(G$1),ISNA($A478)),NA(),'临-燃尽0'!AR479)</f>
        <v>#N/A</v>
      </c>
      <c r="H478" s="8" t="e">
        <f>IF(OR(ISNA(H$1),ISNA($A478)),NA(),'临-燃尽0'!AS479)</f>
        <v>#N/A</v>
      </c>
      <c r="I478" s="8" t="e">
        <f>IF(OR(ISNA(I$1),ISNA($A478)),NA(),'临-燃尽0'!AT479)</f>
        <v>#N/A</v>
      </c>
      <c r="J478" s="8" t="e">
        <f>IF(OR(ISNA(J$1),ISNA($A478)),NA(),'临-燃尽0'!AU479)</f>
        <v>#N/A</v>
      </c>
      <c r="K478" s="8" t="e">
        <f>IF(OR(ISNA(K$1),ISNA($A478)),NA(),'临-燃尽0'!AV479)</f>
        <v>#N/A</v>
      </c>
      <c r="L478" s="8" t="e">
        <f>IF(OR(ISNA(L$1),ISNA($A478)),NA(),'临-燃尽0'!AW479)</f>
        <v>#N/A</v>
      </c>
      <c r="M478" s="8" t="e">
        <f>IF(OR(ISNA(M$1),ISNA($A478)),NA(),'临-燃尽0'!AX479)</f>
        <v>#N/A</v>
      </c>
      <c r="N478" s="8" t="e">
        <f>IF(OR(ISNA(N$1),ISNA($A478)),NA(),'临-燃尽0'!AY479)</f>
        <v>#N/A</v>
      </c>
      <c r="O478" s="8" t="e">
        <f>IF(OR(ISNA(O$1),ISNA($A478)),NA(),'临-燃尽0'!AZ479)</f>
        <v>#N/A</v>
      </c>
      <c r="P478" s="8" t="e">
        <f>IF(OR(ISNA(P$1),ISNA($A478)),NA(),'临-燃尽0'!BA479)</f>
        <v>#N/A</v>
      </c>
      <c r="Q478" s="8" t="e">
        <f>IF(OR(ISNA(Q$1),ISNA($A478)),NA(),'临-燃尽0'!BB479)</f>
        <v>#N/A</v>
      </c>
      <c r="R478" s="8" t="e">
        <f>IF(OR(ISNA(R$1),ISNA($A478)),NA(),'临-燃尽0'!BC479)</f>
        <v>#N/A</v>
      </c>
      <c r="S478" s="8" t="e">
        <f>IF(OR(ISNA(S$1),ISNA($A478)),NA(),'临-燃尽0'!BD479)</f>
        <v>#N/A</v>
      </c>
      <c r="T478" s="8" t="e">
        <f>IF(OR(ISNA(T$1),ISNA($A478)),NA(),'临-燃尽0'!BE479)</f>
        <v>#N/A</v>
      </c>
      <c r="U478" s="8" t="e">
        <f>IF(OR(ISNA(U$1),ISNA($A478)),NA(),'临-燃尽0'!BF479)</f>
        <v>#N/A</v>
      </c>
      <c r="V478" s="8" t="e">
        <f>IF(OR(ISNA(V$1),ISNA($A478)),NA(),'临-燃尽0'!BG479)</f>
        <v>#N/A</v>
      </c>
      <c r="W478" s="8" t="e">
        <f>IF(OR(ISNA(W$1),ISNA($A478)),NA(),'临-燃尽0'!BH479)</f>
        <v>#N/A</v>
      </c>
      <c r="X478" s="8" t="e">
        <f>IF(OR(ISNA(X$1),ISNA($A478)),NA(),'临-燃尽0'!BI479)</f>
        <v>#N/A</v>
      </c>
      <c r="Y478" s="8" t="e">
        <f>IF(OR(ISNA(Y$1),ISNA($A478)),NA(),'临-燃尽0'!BJ479)</f>
        <v>#N/A</v>
      </c>
      <c r="Z478" s="8" t="e">
        <f>IF(OR(ISNA(Z$1),ISNA($A478)),NA(),'临-燃尽0'!BK479)</f>
        <v>#N/A</v>
      </c>
      <c r="AA478" s="8" t="e">
        <f>IF(OR(ISNA(AA$1),ISNA($A478)),NA(),'临-燃尽0'!BL479)</f>
        <v>#N/A</v>
      </c>
      <c r="AB478" s="8" t="e">
        <f>IF(OR(ISNA(AB$1),ISNA($A478)),NA(),'临-燃尽0'!BM479)</f>
        <v>#N/A</v>
      </c>
      <c r="AC478" s="8" t="e">
        <f>IF(OR(ISNA(AC$1),ISNA($A478)),NA(),'临-燃尽0'!BN479)</f>
        <v>#N/A</v>
      </c>
      <c r="AD478" s="8" t="e">
        <f>IF(OR(ISNA(AD$1),ISNA($A478)),NA(),'临-燃尽0'!BO479)</f>
        <v>#N/A</v>
      </c>
      <c r="AE478" s="8" t="e">
        <f>IF(OR(ISNA(AE$1),ISNA($A478)),NA(),'临-燃尽0'!BP479)</f>
        <v>#N/A</v>
      </c>
      <c r="AF478" s="8" t="e">
        <f>IF(OR(ISNA(AF$1),ISNA($A478)),NA(),'临-燃尽0'!BQ479)</f>
        <v>#N/A</v>
      </c>
      <c r="AG478" s="8" t="e">
        <f>IF(OR(ISNA(AG$1),ISNA($A478)),NA(),'临-燃尽0'!BR479)</f>
        <v>#N/A</v>
      </c>
      <c r="AH478" s="8" t="e">
        <f>IF(OR(ISNA(AH$1),ISNA($A478)),NA(),'临-燃尽0'!BS479)</f>
        <v>#N/A</v>
      </c>
      <c r="AI478" s="8" t="e">
        <f>IF(OR(ISNA(AI$1),ISNA($A478)),NA(),'临-燃尽0'!BT479)</f>
        <v>#N/A</v>
      </c>
      <c r="AJ478" s="8" t="e">
        <f>IF(OR(ISNA(AJ$1),ISNA($A478)),NA(),'临-燃尽0'!BU479)</f>
        <v>#N/A</v>
      </c>
      <c r="AK478" s="8" t="e">
        <f>IF(OR(ISNA(AK$1),ISNA($A478)),NA(),'临-燃尽0'!BV479)</f>
        <v>#N/A</v>
      </c>
      <c r="AL478" s="8" t="e">
        <f>IF(OR(ISNA(AL$1),ISNA($A478)),NA(),'临-燃尽0'!BW479)</f>
        <v>#N/A</v>
      </c>
      <c r="AM478" s="8" t="e">
        <f>IF(OR(ISNA(AM$1),ISNA($A478)),NA(),'临-燃尽0'!BX479)</f>
        <v>#N/A</v>
      </c>
      <c r="AN478" s="8" t="e">
        <f>IF(OR(ISNA(AN$1),ISNA($A478)),NA(),'临-燃尽0'!BY479)</f>
        <v>#N/A</v>
      </c>
      <c r="AO478" s="8" t="e">
        <f>IF(OR(ISNA(AO$1),ISNA($A478)),NA(),'临-燃尽0'!BZ479)</f>
        <v>#N/A</v>
      </c>
      <c r="AP478" s="8" t="e">
        <f>IF(OR(ISNA(AP$1),ISNA($A478)),NA(),'临-燃尽0'!CA479)</f>
        <v>#N/A</v>
      </c>
      <c r="AQ478" s="8" t="e">
        <f>IF(OR(ISNA(AQ$1),ISNA($A478)),NA(),'临-燃尽0'!CB479)</f>
        <v>#N/A</v>
      </c>
      <c r="AR478" s="8" t="e">
        <f>IF(OR(ISNA(AR$1),ISNA($A478)),NA(),'临-燃尽0'!CC479)</f>
        <v>#N/A</v>
      </c>
      <c r="AS478" s="8" t="e">
        <f>IF(OR(ISNA(AS$1),ISNA($A478)),NA(),'临-燃尽0'!CD479)</f>
        <v>#N/A</v>
      </c>
      <c r="AT478" s="8" t="e">
        <f>IF(OR(ISNA(AT$1),ISNA($A478)),NA(),'临-燃尽0'!CE479)</f>
        <v>#N/A</v>
      </c>
      <c r="AU478" s="8" t="e">
        <f>IF(OR(ISNA(AU$1),ISNA($A478)),NA(),'临-燃尽0'!CF479)</f>
        <v>#N/A</v>
      </c>
      <c r="AV478" s="8" t="e">
        <f>IF(OR(ISNA(AV$1),ISNA($A478)),NA(),'临-燃尽0'!CG479)</f>
        <v>#N/A</v>
      </c>
      <c r="AW478" s="8" t="e">
        <f>IF(OR(ISNA(AW$1),ISNA($A478)),NA(),'临-燃尽0'!CH479)</f>
        <v>#N/A</v>
      </c>
      <c r="AX478" s="8" t="e">
        <f>IF(OR(ISNA(AX$1),ISNA($A478)),NA(),'临-燃尽0'!CI479)</f>
        <v>#N/A</v>
      </c>
      <c r="AY478" s="8" t="e">
        <f>IF(OR(ISNA(AY$1),ISNA($A478)),NA(),'临-燃尽0'!CJ479)</f>
        <v>#N/A</v>
      </c>
      <c r="AZ478" s="8" t="e">
        <f>IF(OR(ISNA(AZ$1),ISNA($A478)),NA(),'临-燃尽0'!CK479)</f>
        <v>#N/A</v>
      </c>
    </row>
    <row r="479" spans="1:52">
      <c r="A479" s="8" t="e">
        <f>IF(OR('临-燃尽0'!AL480="",'临-燃尽0'!AL480="总计"),NA(),'临-燃尽0'!AL480)</f>
        <v>#N/A</v>
      </c>
      <c r="B479" s="8" t="e">
        <f>IF(ISNA($A479),NA(),'临-燃尽0'!AM480)</f>
        <v>#N/A</v>
      </c>
      <c r="C479" s="8" t="e">
        <f>IF(ISNA($A479),NA(),'临-燃尽0'!AN480)</f>
        <v>#N/A</v>
      </c>
      <c r="D479" s="8" t="e">
        <f>IF(ISNA($A479),NA(),'临-燃尽0'!AO480)</f>
        <v>#N/A</v>
      </c>
      <c r="E479" s="8" t="e">
        <f>IF(OR(ISNA(E$1),ISNA($A479)),NA(),'临-燃尽0'!AP480)</f>
        <v>#N/A</v>
      </c>
      <c r="F479" s="8" t="e">
        <f>IF(OR(ISNA(F$1),ISNA($A479)),NA(),'临-燃尽0'!AQ480)</f>
        <v>#N/A</v>
      </c>
      <c r="G479" s="8" t="e">
        <f>IF(OR(ISNA(G$1),ISNA($A479)),NA(),'临-燃尽0'!AR480)</f>
        <v>#N/A</v>
      </c>
      <c r="H479" s="8" t="e">
        <f>IF(OR(ISNA(H$1),ISNA($A479)),NA(),'临-燃尽0'!AS480)</f>
        <v>#N/A</v>
      </c>
      <c r="I479" s="8" t="e">
        <f>IF(OR(ISNA(I$1),ISNA($A479)),NA(),'临-燃尽0'!AT480)</f>
        <v>#N/A</v>
      </c>
      <c r="J479" s="8" t="e">
        <f>IF(OR(ISNA(J$1),ISNA($A479)),NA(),'临-燃尽0'!AU480)</f>
        <v>#N/A</v>
      </c>
      <c r="K479" s="8" t="e">
        <f>IF(OR(ISNA(K$1),ISNA($A479)),NA(),'临-燃尽0'!AV480)</f>
        <v>#N/A</v>
      </c>
      <c r="L479" s="8" t="e">
        <f>IF(OR(ISNA(L$1),ISNA($A479)),NA(),'临-燃尽0'!AW480)</f>
        <v>#N/A</v>
      </c>
      <c r="M479" s="8" t="e">
        <f>IF(OR(ISNA(M$1),ISNA($A479)),NA(),'临-燃尽0'!AX480)</f>
        <v>#N/A</v>
      </c>
      <c r="N479" s="8" t="e">
        <f>IF(OR(ISNA(N$1),ISNA($A479)),NA(),'临-燃尽0'!AY480)</f>
        <v>#N/A</v>
      </c>
      <c r="O479" s="8" t="e">
        <f>IF(OR(ISNA(O$1),ISNA($A479)),NA(),'临-燃尽0'!AZ480)</f>
        <v>#N/A</v>
      </c>
      <c r="P479" s="8" t="e">
        <f>IF(OR(ISNA(P$1),ISNA($A479)),NA(),'临-燃尽0'!BA480)</f>
        <v>#N/A</v>
      </c>
      <c r="Q479" s="8" t="e">
        <f>IF(OR(ISNA(Q$1),ISNA($A479)),NA(),'临-燃尽0'!BB480)</f>
        <v>#N/A</v>
      </c>
      <c r="R479" s="8" t="e">
        <f>IF(OR(ISNA(R$1),ISNA($A479)),NA(),'临-燃尽0'!BC480)</f>
        <v>#N/A</v>
      </c>
      <c r="S479" s="8" t="e">
        <f>IF(OR(ISNA(S$1),ISNA($A479)),NA(),'临-燃尽0'!BD480)</f>
        <v>#N/A</v>
      </c>
      <c r="T479" s="8" t="e">
        <f>IF(OR(ISNA(T$1),ISNA($A479)),NA(),'临-燃尽0'!BE480)</f>
        <v>#N/A</v>
      </c>
      <c r="U479" s="8" t="e">
        <f>IF(OR(ISNA(U$1),ISNA($A479)),NA(),'临-燃尽0'!BF480)</f>
        <v>#N/A</v>
      </c>
      <c r="V479" s="8" t="e">
        <f>IF(OR(ISNA(V$1),ISNA($A479)),NA(),'临-燃尽0'!BG480)</f>
        <v>#N/A</v>
      </c>
      <c r="W479" s="8" t="e">
        <f>IF(OR(ISNA(W$1),ISNA($A479)),NA(),'临-燃尽0'!BH480)</f>
        <v>#N/A</v>
      </c>
      <c r="X479" s="8" t="e">
        <f>IF(OR(ISNA(X$1),ISNA($A479)),NA(),'临-燃尽0'!BI480)</f>
        <v>#N/A</v>
      </c>
      <c r="Y479" s="8" t="e">
        <f>IF(OR(ISNA(Y$1),ISNA($A479)),NA(),'临-燃尽0'!BJ480)</f>
        <v>#N/A</v>
      </c>
      <c r="Z479" s="8" t="e">
        <f>IF(OR(ISNA(Z$1),ISNA($A479)),NA(),'临-燃尽0'!BK480)</f>
        <v>#N/A</v>
      </c>
      <c r="AA479" s="8" t="e">
        <f>IF(OR(ISNA(AA$1),ISNA($A479)),NA(),'临-燃尽0'!BL480)</f>
        <v>#N/A</v>
      </c>
      <c r="AB479" s="8" t="e">
        <f>IF(OR(ISNA(AB$1),ISNA($A479)),NA(),'临-燃尽0'!BM480)</f>
        <v>#N/A</v>
      </c>
      <c r="AC479" s="8" t="e">
        <f>IF(OR(ISNA(AC$1),ISNA($A479)),NA(),'临-燃尽0'!BN480)</f>
        <v>#N/A</v>
      </c>
      <c r="AD479" s="8" t="e">
        <f>IF(OR(ISNA(AD$1),ISNA($A479)),NA(),'临-燃尽0'!BO480)</f>
        <v>#N/A</v>
      </c>
      <c r="AE479" s="8" t="e">
        <f>IF(OR(ISNA(AE$1),ISNA($A479)),NA(),'临-燃尽0'!BP480)</f>
        <v>#N/A</v>
      </c>
      <c r="AF479" s="8" t="e">
        <f>IF(OR(ISNA(AF$1),ISNA($A479)),NA(),'临-燃尽0'!BQ480)</f>
        <v>#N/A</v>
      </c>
      <c r="AG479" s="8" t="e">
        <f>IF(OR(ISNA(AG$1),ISNA($A479)),NA(),'临-燃尽0'!BR480)</f>
        <v>#N/A</v>
      </c>
      <c r="AH479" s="8" t="e">
        <f>IF(OR(ISNA(AH$1),ISNA($A479)),NA(),'临-燃尽0'!BS480)</f>
        <v>#N/A</v>
      </c>
      <c r="AI479" s="8" t="e">
        <f>IF(OR(ISNA(AI$1),ISNA($A479)),NA(),'临-燃尽0'!BT480)</f>
        <v>#N/A</v>
      </c>
      <c r="AJ479" s="8" t="e">
        <f>IF(OR(ISNA(AJ$1),ISNA($A479)),NA(),'临-燃尽0'!BU480)</f>
        <v>#N/A</v>
      </c>
      <c r="AK479" s="8" t="e">
        <f>IF(OR(ISNA(AK$1),ISNA($A479)),NA(),'临-燃尽0'!BV480)</f>
        <v>#N/A</v>
      </c>
      <c r="AL479" s="8" t="e">
        <f>IF(OR(ISNA(AL$1),ISNA($A479)),NA(),'临-燃尽0'!BW480)</f>
        <v>#N/A</v>
      </c>
      <c r="AM479" s="8" t="e">
        <f>IF(OR(ISNA(AM$1),ISNA($A479)),NA(),'临-燃尽0'!BX480)</f>
        <v>#N/A</v>
      </c>
      <c r="AN479" s="8" t="e">
        <f>IF(OR(ISNA(AN$1),ISNA($A479)),NA(),'临-燃尽0'!BY480)</f>
        <v>#N/A</v>
      </c>
      <c r="AO479" s="8" t="e">
        <f>IF(OR(ISNA(AO$1),ISNA($A479)),NA(),'临-燃尽0'!BZ480)</f>
        <v>#N/A</v>
      </c>
      <c r="AP479" s="8" t="e">
        <f>IF(OR(ISNA(AP$1),ISNA($A479)),NA(),'临-燃尽0'!CA480)</f>
        <v>#N/A</v>
      </c>
      <c r="AQ479" s="8" t="e">
        <f>IF(OR(ISNA(AQ$1),ISNA($A479)),NA(),'临-燃尽0'!CB480)</f>
        <v>#N/A</v>
      </c>
      <c r="AR479" s="8" t="e">
        <f>IF(OR(ISNA(AR$1),ISNA($A479)),NA(),'临-燃尽0'!CC480)</f>
        <v>#N/A</v>
      </c>
      <c r="AS479" s="8" t="e">
        <f>IF(OR(ISNA(AS$1),ISNA($A479)),NA(),'临-燃尽0'!CD480)</f>
        <v>#N/A</v>
      </c>
      <c r="AT479" s="8" t="e">
        <f>IF(OR(ISNA(AT$1),ISNA($A479)),NA(),'临-燃尽0'!CE480)</f>
        <v>#N/A</v>
      </c>
      <c r="AU479" s="8" t="e">
        <f>IF(OR(ISNA(AU$1),ISNA($A479)),NA(),'临-燃尽0'!CF480)</f>
        <v>#N/A</v>
      </c>
      <c r="AV479" s="8" t="e">
        <f>IF(OR(ISNA(AV$1),ISNA($A479)),NA(),'临-燃尽0'!CG480)</f>
        <v>#N/A</v>
      </c>
      <c r="AW479" s="8" t="e">
        <f>IF(OR(ISNA(AW$1),ISNA($A479)),NA(),'临-燃尽0'!CH480)</f>
        <v>#N/A</v>
      </c>
      <c r="AX479" s="8" t="e">
        <f>IF(OR(ISNA(AX$1),ISNA($A479)),NA(),'临-燃尽0'!CI480)</f>
        <v>#N/A</v>
      </c>
      <c r="AY479" s="8" t="e">
        <f>IF(OR(ISNA(AY$1),ISNA($A479)),NA(),'临-燃尽0'!CJ480)</f>
        <v>#N/A</v>
      </c>
      <c r="AZ479" s="8" t="e">
        <f>IF(OR(ISNA(AZ$1),ISNA($A479)),NA(),'临-燃尽0'!CK480)</f>
        <v>#N/A</v>
      </c>
    </row>
    <row r="480" spans="1:52">
      <c r="A480" s="8" t="e">
        <f>IF(OR('临-燃尽0'!AL481="",'临-燃尽0'!AL481="总计"),NA(),'临-燃尽0'!AL481)</f>
        <v>#N/A</v>
      </c>
      <c r="B480" s="8" t="e">
        <f>IF(ISNA($A480),NA(),'临-燃尽0'!AM481)</f>
        <v>#N/A</v>
      </c>
      <c r="C480" s="8" t="e">
        <f>IF(ISNA($A480),NA(),'临-燃尽0'!AN481)</f>
        <v>#N/A</v>
      </c>
      <c r="D480" s="8" t="e">
        <f>IF(ISNA($A480),NA(),'临-燃尽0'!AO481)</f>
        <v>#N/A</v>
      </c>
      <c r="E480" s="8" t="e">
        <f>IF(OR(ISNA(E$1),ISNA($A480)),NA(),'临-燃尽0'!AP481)</f>
        <v>#N/A</v>
      </c>
      <c r="F480" s="8" t="e">
        <f>IF(OR(ISNA(F$1),ISNA($A480)),NA(),'临-燃尽0'!AQ481)</f>
        <v>#N/A</v>
      </c>
      <c r="G480" s="8" t="e">
        <f>IF(OR(ISNA(G$1),ISNA($A480)),NA(),'临-燃尽0'!AR481)</f>
        <v>#N/A</v>
      </c>
      <c r="H480" s="8" t="e">
        <f>IF(OR(ISNA(H$1),ISNA($A480)),NA(),'临-燃尽0'!AS481)</f>
        <v>#N/A</v>
      </c>
      <c r="I480" s="8" t="e">
        <f>IF(OR(ISNA(I$1),ISNA($A480)),NA(),'临-燃尽0'!AT481)</f>
        <v>#N/A</v>
      </c>
      <c r="J480" s="8" t="e">
        <f>IF(OR(ISNA(J$1),ISNA($A480)),NA(),'临-燃尽0'!AU481)</f>
        <v>#N/A</v>
      </c>
      <c r="K480" s="8" t="e">
        <f>IF(OR(ISNA(K$1),ISNA($A480)),NA(),'临-燃尽0'!AV481)</f>
        <v>#N/A</v>
      </c>
      <c r="L480" s="8" t="e">
        <f>IF(OR(ISNA(L$1),ISNA($A480)),NA(),'临-燃尽0'!AW481)</f>
        <v>#N/A</v>
      </c>
      <c r="M480" s="8" t="e">
        <f>IF(OR(ISNA(M$1),ISNA($A480)),NA(),'临-燃尽0'!AX481)</f>
        <v>#N/A</v>
      </c>
      <c r="N480" s="8" t="e">
        <f>IF(OR(ISNA(N$1),ISNA($A480)),NA(),'临-燃尽0'!AY481)</f>
        <v>#N/A</v>
      </c>
      <c r="O480" s="8" t="e">
        <f>IF(OR(ISNA(O$1),ISNA($A480)),NA(),'临-燃尽0'!AZ481)</f>
        <v>#N/A</v>
      </c>
      <c r="P480" s="8" t="e">
        <f>IF(OR(ISNA(P$1),ISNA($A480)),NA(),'临-燃尽0'!BA481)</f>
        <v>#N/A</v>
      </c>
      <c r="Q480" s="8" t="e">
        <f>IF(OR(ISNA(Q$1),ISNA($A480)),NA(),'临-燃尽0'!BB481)</f>
        <v>#N/A</v>
      </c>
      <c r="R480" s="8" t="e">
        <f>IF(OR(ISNA(R$1),ISNA($A480)),NA(),'临-燃尽0'!BC481)</f>
        <v>#N/A</v>
      </c>
      <c r="S480" s="8" t="e">
        <f>IF(OR(ISNA(S$1),ISNA($A480)),NA(),'临-燃尽0'!BD481)</f>
        <v>#N/A</v>
      </c>
      <c r="T480" s="8" t="e">
        <f>IF(OR(ISNA(T$1),ISNA($A480)),NA(),'临-燃尽0'!BE481)</f>
        <v>#N/A</v>
      </c>
      <c r="U480" s="8" t="e">
        <f>IF(OR(ISNA(U$1),ISNA($A480)),NA(),'临-燃尽0'!BF481)</f>
        <v>#N/A</v>
      </c>
      <c r="V480" s="8" t="e">
        <f>IF(OR(ISNA(V$1),ISNA($A480)),NA(),'临-燃尽0'!BG481)</f>
        <v>#N/A</v>
      </c>
      <c r="W480" s="8" t="e">
        <f>IF(OR(ISNA(W$1),ISNA($A480)),NA(),'临-燃尽0'!BH481)</f>
        <v>#N/A</v>
      </c>
      <c r="X480" s="8" t="e">
        <f>IF(OR(ISNA(X$1),ISNA($A480)),NA(),'临-燃尽0'!BI481)</f>
        <v>#N/A</v>
      </c>
      <c r="Y480" s="8" t="e">
        <f>IF(OR(ISNA(Y$1),ISNA($A480)),NA(),'临-燃尽0'!BJ481)</f>
        <v>#N/A</v>
      </c>
      <c r="Z480" s="8" t="e">
        <f>IF(OR(ISNA(Z$1),ISNA($A480)),NA(),'临-燃尽0'!BK481)</f>
        <v>#N/A</v>
      </c>
      <c r="AA480" s="8" t="e">
        <f>IF(OR(ISNA(AA$1),ISNA($A480)),NA(),'临-燃尽0'!BL481)</f>
        <v>#N/A</v>
      </c>
      <c r="AB480" s="8" t="e">
        <f>IF(OR(ISNA(AB$1),ISNA($A480)),NA(),'临-燃尽0'!BM481)</f>
        <v>#N/A</v>
      </c>
      <c r="AC480" s="8" t="e">
        <f>IF(OR(ISNA(AC$1),ISNA($A480)),NA(),'临-燃尽0'!BN481)</f>
        <v>#N/A</v>
      </c>
      <c r="AD480" s="8" t="e">
        <f>IF(OR(ISNA(AD$1),ISNA($A480)),NA(),'临-燃尽0'!BO481)</f>
        <v>#N/A</v>
      </c>
      <c r="AE480" s="8" t="e">
        <f>IF(OR(ISNA(AE$1),ISNA($A480)),NA(),'临-燃尽0'!BP481)</f>
        <v>#N/A</v>
      </c>
      <c r="AF480" s="8" t="e">
        <f>IF(OR(ISNA(AF$1),ISNA($A480)),NA(),'临-燃尽0'!BQ481)</f>
        <v>#N/A</v>
      </c>
      <c r="AG480" s="8" t="e">
        <f>IF(OR(ISNA(AG$1),ISNA($A480)),NA(),'临-燃尽0'!BR481)</f>
        <v>#N/A</v>
      </c>
      <c r="AH480" s="8" t="e">
        <f>IF(OR(ISNA(AH$1),ISNA($A480)),NA(),'临-燃尽0'!BS481)</f>
        <v>#N/A</v>
      </c>
      <c r="AI480" s="8" t="e">
        <f>IF(OR(ISNA(AI$1),ISNA($A480)),NA(),'临-燃尽0'!BT481)</f>
        <v>#N/A</v>
      </c>
      <c r="AJ480" s="8" t="e">
        <f>IF(OR(ISNA(AJ$1),ISNA($A480)),NA(),'临-燃尽0'!BU481)</f>
        <v>#N/A</v>
      </c>
      <c r="AK480" s="8" t="e">
        <f>IF(OR(ISNA(AK$1),ISNA($A480)),NA(),'临-燃尽0'!BV481)</f>
        <v>#N/A</v>
      </c>
      <c r="AL480" s="8" t="e">
        <f>IF(OR(ISNA(AL$1),ISNA($A480)),NA(),'临-燃尽0'!BW481)</f>
        <v>#N/A</v>
      </c>
      <c r="AM480" s="8" t="e">
        <f>IF(OR(ISNA(AM$1),ISNA($A480)),NA(),'临-燃尽0'!BX481)</f>
        <v>#N/A</v>
      </c>
      <c r="AN480" s="8" t="e">
        <f>IF(OR(ISNA(AN$1),ISNA($A480)),NA(),'临-燃尽0'!BY481)</f>
        <v>#N/A</v>
      </c>
      <c r="AO480" s="8" t="e">
        <f>IF(OR(ISNA(AO$1),ISNA($A480)),NA(),'临-燃尽0'!BZ481)</f>
        <v>#N/A</v>
      </c>
      <c r="AP480" s="8" t="e">
        <f>IF(OR(ISNA(AP$1),ISNA($A480)),NA(),'临-燃尽0'!CA481)</f>
        <v>#N/A</v>
      </c>
      <c r="AQ480" s="8" t="e">
        <f>IF(OR(ISNA(AQ$1),ISNA($A480)),NA(),'临-燃尽0'!CB481)</f>
        <v>#N/A</v>
      </c>
      <c r="AR480" s="8" t="e">
        <f>IF(OR(ISNA(AR$1),ISNA($A480)),NA(),'临-燃尽0'!CC481)</f>
        <v>#N/A</v>
      </c>
      <c r="AS480" s="8" t="e">
        <f>IF(OR(ISNA(AS$1),ISNA($A480)),NA(),'临-燃尽0'!CD481)</f>
        <v>#N/A</v>
      </c>
      <c r="AT480" s="8" t="e">
        <f>IF(OR(ISNA(AT$1),ISNA($A480)),NA(),'临-燃尽0'!CE481)</f>
        <v>#N/A</v>
      </c>
      <c r="AU480" s="8" t="e">
        <f>IF(OR(ISNA(AU$1),ISNA($A480)),NA(),'临-燃尽0'!CF481)</f>
        <v>#N/A</v>
      </c>
      <c r="AV480" s="8" t="e">
        <f>IF(OR(ISNA(AV$1),ISNA($A480)),NA(),'临-燃尽0'!CG481)</f>
        <v>#N/A</v>
      </c>
      <c r="AW480" s="8" t="e">
        <f>IF(OR(ISNA(AW$1),ISNA($A480)),NA(),'临-燃尽0'!CH481)</f>
        <v>#N/A</v>
      </c>
      <c r="AX480" s="8" t="e">
        <f>IF(OR(ISNA(AX$1),ISNA($A480)),NA(),'临-燃尽0'!CI481)</f>
        <v>#N/A</v>
      </c>
      <c r="AY480" s="8" t="e">
        <f>IF(OR(ISNA(AY$1),ISNA($A480)),NA(),'临-燃尽0'!CJ481)</f>
        <v>#N/A</v>
      </c>
      <c r="AZ480" s="8" t="e">
        <f>IF(OR(ISNA(AZ$1),ISNA($A480)),NA(),'临-燃尽0'!CK481)</f>
        <v>#N/A</v>
      </c>
    </row>
    <row r="481" spans="1:52">
      <c r="A481" s="8" t="e">
        <f>IF(OR('临-燃尽0'!AL482="",'临-燃尽0'!AL482="总计"),NA(),'临-燃尽0'!AL482)</f>
        <v>#N/A</v>
      </c>
      <c r="B481" s="8" t="e">
        <f>IF(ISNA($A481),NA(),'临-燃尽0'!AM482)</f>
        <v>#N/A</v>
      </c>
      <c r="C481" s="8" t="e">
        <f>IF(ISNA($A481),NA(),'临-燃尽0'!AN482)</f>
        <v>#N/A</v>
      </c>
      <c r="D481" s="8" t="e">
        <f>IF(ISNA($A481),NA(),'临-燃尽0'!AO482)</f>
        <v>#N/A</v>
      </c>
      <c r="E481" s="8" t="e">
        <f>IF(OR(ISNA(E$1),ISNA($A481)),NA(),'临-燃尽0'!AP482)</f>
        <v>#N/A</v>
      </c>
      <c r="F481" s="8" t="e">
        <f>IF(OR(ISNA(F$1),ISNA($A481)),NA(),'临-燃尽0'!AQ482)</f>
        <v>#N/A</v>
      </c>
      <c r="G481" s="8" t="e">
        <f>IF(OR(ISNA(G$1),ISNA($A481)),NA(),'临-燃尽0'!AR482)</f>
        <v>#N/A</v>
      </c>
      <c r="H481" s="8" t="e">
        <f>IF(OR(ISNA(H$1),ISNA($A481)),NA(),'临-燃尽0'!AS482)</f>
        <v>#N/A</v>
      </c>
      <c r="I481" s="8" t="e">
        <f>IF(OR(ISNA(I$1),ISNA($A481)),NA(),'临-燃尽0'!AT482)</f>
        <v>#N/A</v>
      </c>
      <c r="J481" s="8" t="e">
        <f>IF(OR(ISNA(J$1),ISNA($A481)),NA(),'临-燃尽0'!AU482)</f>
        <v>#N/A</v>
      </c>
      <c r="K481" s="8" t="e">
        <f>IF(OR(ISNA(K$1),ISNA($A481)),NA(),'临-燃尽0'!AV482)</f>
        <v>#N/A</v>
      </c>
      <c r="L481" s="8" t="e">
        <f>IF(OR(ISNA(L$1),ISNA($A481)),NA(),'临-燃尽0'!AW482)</f>
        <v>#N/A</v>
      </c>
      <c r="M481" s="8" t="e">
        <f>IF(OR(ISNA(M$1),ISNA($A481)),NA(),'临-燃尽0'!AX482)</f>
        <v>#N/A</v>
      </c>
      <c r="N481" s="8" t="e">
        <f>IF(OR(ISNA(N$1),ISNA($A481)),NA(),'临-燃尽0'!AY482)</f>
        <v>#N/A</v>
      </c>
      <c r="O481" s="8" t="e">
        <f>IF(OR(ISNA(O$1),ISNA($A481)),NA(),'临-燃尽0'!AZ482)</f>
        <v>#N/A</v>
      </c>
      <c r="P481" s="8" t="e">
        <f>IF(OR(ISNA(P$1),ISNA($A481)),NA(),'临-燃尽0'!BA482)</f>
        <v>#N/A</v>
      </c>
      <c r="Q481" s="8" t="e">
        <f>IF(OR(ISNA(Q$1),ISNA($A481)),NA(),'临-燃尽0'!BB482)</f>
        <v>#N/A</v>
      </c>
      <c r="R481" s="8" t="e">
        <f>IF(OR(ISNA(R$1),ISNA($A481)),NA(),'临-燃尽0'!BC482)</f>
        <v>#N/A</v>
      </c>
      <c r="S481" s="8" t="e">
        <f>IF(OR(ISNA(S$1),ISNA($A481)),NA(),'临-燃尽0'!BD482)</f>
        <v>#N/A</v>
      </c>
      <c r="T481" s="8" t="e">
        <f>IF(OR(ISNA(T$1),ISNA($A481)),NA(),'临-燃尽0'!BE482)</f>
        <v>#N/A</v>
      </c>
      <c r="U481" s="8" t="e">
        <f>IF(OR(ISNA(U$1),ISNA($A481)),NA(),'临-燃尽0'!BF482)</f>
        <v>#N/A</v>
      </c>
      <c r="V481" s="8" t="e">
        <f>IF(OR(ISNA(V$1),ISNA($A481)),NA(),'临-燃尽0'!BG482)</f>
        <v>#N/A</v>
      </c>
      <c r="W481" s="8" t="e">
        <f>IF(OR(ISNA(W$1),ISNA($A481)),NA(),'临-燃尽0'!BH482)</f>
        <v>#N/A</v>
      </c>
      <c r="X481" s="8" t="e">
        <f>IF(OR(ISNA(X$1),ISNA($A481)),NA(),'临-燃尽0'!BI482)</f>
        <v>#N/A</v>
      </c>
      <c r="Y481" s="8" t="e">
        <f>IF(OR(ISNA(Y$1),ISNA($A481)),NA(),'临-燃尽0'!BJ482)</f>
        <v>#N/A</v>
      </c>
      <c r="Z481" s="8" t="e">
        <f>IF(OR(ISNA(Z$1),ISNA($A481)),NA(),'临-燃尽0'!BK482)</f>
        <v>#N/A</v>
      </c>
      <c r="AA481" s="8" t="e">
        <f>IF(OR(ISNA(AA$1),ISNA($A481)),NA(),'临-燃尽0'!BL482)</f>
        <v>#N/A</v>
      </c>
      <c r="AB481" s="8" t="e">
        <f>IF(OR(ISNA(AB$1),ISNA($A481)),NA(),'临-燃尽0'!BM482)</f>
        <v>#N/A</v>
      </c>
      <c r="AC481" s="8" t="e">
        <f>IF(OR(ISNA(AC$1),ISNA($A481)),NA(),'临-燃尽0'!BN482)</f>
        <v>#N/A</v>
      </c>
      <c r="AD481" s="8" t="e">
        <f>IF(OR(ISNA(AD$1),ISNA($A481)),NA(),'临-燃尽0'!BO482)</f>
        <v>#N/A</v>
      </c>
      <c r="AE481" s="8" t="e">
        <f>IF(OR(ISNA(AE$1),ISNA($A481)),NA(),'临-燃尽0'!BP482)</f>
        <v>#N/A</v>
      </c>
      <c r="AF481" s="8" t="e">
        <f>IF(OR(ISNA(AF$1),ISNA($A481)),NA(),'临-燃尽0'!BQ482)</f>
        <v>#N/A</v>
      </c>
      <c r="AG481" s="8" t="e">
        <f>IF(OR(ISNA(AG$1),ISNA($A481)),NA(),'临-燃尽0'!BR482)</f>
        <v>#N/A</v>
      </c>
      <c r="AH481" s="8" t="e">
        <f>IF(OR(ISNA(AH$1),ISNA($A481)),NA(),'临-燃尽0'!BS482)</f>
        <v>#N/A</v>
      </c>
      <c r="AI481" s="8" t="e">
        <f>IF(OR(ISNA(AI$1),ISNA($A481)),NA(),'临-燃尽0'!BT482)</f>
        <v>#N/A</v>
      </c>
      <c r="AJ481" s="8" t="e">
        <f>IF(OR(ISNA(AJ$1),ISNA($A481)),NA(),'临-燃尽0'!BU482)</f>
        <v>#N/A</v>
      </c>
      <c r="AK481" s="8" t="e">
        <f>IF(OR(ISNA(AK$1),ISNA($A481)),NA(),'临-燃尽0'!BV482)</f>
        <v>#N/A</v>
      </c>
      <c r="AL481" s="8" t="e">
        <f>IF(OR(ISNA(AL$1),ISNA($A481)),NA(),'临-燃尽0'!BW482)</f>
        <v>#N/A</v>
      </c>
      <c r="AM481" s="8" t="e">
        <f>IF(OR(ISNA(AM$1),ISNA($A481)),NA(),'临-燃尽0'!BX482)</f>
        <v>#N/A</v>
      </c>
      <c r="AN481" s="8" t="e">
        <f>IF(OR(ISNA(AN$1),ISNA($A481)),NA(),'临-燃尽0'!BY482)</f>
        <v>#N/A</v>
      </c>
      <c r="AO481" s="8" t="e">
        <f>IF(OR(ISNA(AO$1),ISNA($A481)),NA(),'临-燃尽0'!BZ482)</f>
        <v>#N/A</v>
      </c>
      <c r="AP481" s="8" t="e">
        <f>IF(OR(ISNA(AP$1),ISNA($A481)),NA(),'临-燃尽0'!CA482)</f>
        <v>#N/A</v>
      </c>
      <c r="AQ481" s="8" t="e">
        <f>IF(OR(ISNA(AQ$1),ISNA($A481)),NA(),'临-燃尽0'!CB482)</f>
        <v>#N/A</v>
      </c>
      <c r="AR481" s="8" t="e">
        <f>IF(OR(ISNA(AR$1),ISNA($A481)),NA(),'临-燃尽0'!CC482)</f>
        <v>#N/A</v>
      </c>
      <c r="AS481" s="8" t="e">
        <f>IF(OR(ISNA(AS$1),ISNA($A481)),NA(),'临-燃尽0'!CD482)</f>
        <v>#N/A</v>
      </c>
      <c r="AT481" s="8" t="e">
        <f>IF(OR(ISNA(AT$1),ISNA($A481)),NA(),'临-燃尽0'!CE482)</f>
        <v>#N/A</v>
      </c>
      <c r="AU481" s="8" t="e">
        <f>IF(OR(ISNA(AU$1),ISNA($A481)),NA(),'临-燃尽0'!CF482)</f>
        <v>#N/A</v>
      </c>
      <c r="AV481" s="8" t="e">
        <f>IF(OR(ISNA(AV$1),ISNA($A481)),NA(),'临-燃尽0'!CG482)</f>
        <v>#N/A</v>
      </c>
      <c r="AW481" s="8" t="e">
        <f>IF(OR(ISNA(AW$1),ISNA($A481)),NA(),'临-燃尽0'!CH482)</f>
        <v>#N/A</v>
      </c>
      <c r="AX481" s="8" t="e">
        <f>IF(OR(ISNA(AX$1),ISNA($A481)),NA(),'临-燃尽0'!CI482)</f>
        <v>#N/A</v>
      </c>
      <c r="AY481" s="8" t="e">
        <f>IF(OR(ISNA(AY$1),ISNA($A481)),NA(),'临-燃尽0'!CJ482)</f>
        <v>#N/A</v>
      </c>
      <c r="AZ481" s="8" t="e">
        <f>IF(OR(ISNA(AZ$1),ISNA($A481)),NA(),'临-燃尽0'!CK482)</f>
        <v>#N/A</v>
      </c>
    </row>
    <row r="482" spans="1:52">
      <c r="A482" s="8" t="e">
        <f>IF(OR('临-燃尽0'!AL483="",'临-燃尽0'!AL483="总计"),NA(),'临-燃尽0'!AL483)</f>
        <v>#N/A</v>
      </c>
      <c r="B482" s="8" t="e">
        <f>IF(ISNA($A482),NA(),'临-燃尽0'!AM483)</f>
        <v>#N/A</v>
      </c>
      <c r="C482" s="8" t="e">
        <f>IF(ISNA($A482),NA(),'临-燃尽0'!AN483)</f>
        <v>#N/A</v>
      </c>
      <c r="D482" s="8" t="e">
        <f>IF(ISNA($A482),NA(),'临-燃尽0'!AO483)</f>
        <v>#N/A</v>
      </c>
      <c r="E482" s="8" t="e">
        <f>IF(OR(ISNA(E$1),ISNA($A482)),NA(),'临-燃尽0'!AP483)</f>
        <v>#N/A</v>
      </c>
      <c r="F482" s="8" t="e">
        <f>IF(OR(ISNA(F$1),ISNA($A482)),NA(),'临-燃尽0'!AQ483)</f>
        <v>#N/A</v>
      </c>
      <c r="G482" s="8" t="e">
        <f>IF(OR(ISNA(G$1),ISNA($A482)),NA(),'临-燃尽0'!AR483)</f>
        <v>#N/A</v>
      </c>
      <c r="H482" s="8" t="e">
        <f>IF(OR(ISNA(H$1),ISNA($A482)),NA(),'临-燃尽0'!AS483)</f>
        <v>#N/A</v>
      </c>
      <c r="I482" s="8" t="e">
        <f>IF(OR(ISNA(I$1),ISNA($A482)),NA(),'临-燃尽0'!AT483)</f>
        <v>#N/A</v>
      </c>
      <c r="J482" s="8" t="e">
        <f>IF(OR(ISNA(J$1),ISNA($A482)),NA(),'临-燃尽0'!AU483)</f>
        <v>#N/A</v>
      </c>
      <c r="K482" s="8" t="e">
        <f>IF(OR(ISNA(K$1),ISNA($A482)),NA(),'临-燃尽0'!AV483)</f>
        <v>#N/A</v>
      </c>
      <c r="L482" s="8" t="e">
        <f>IF(OR(ISNA(L$1),ISNA($A482)),NA(),'临-燃尽0'!AW483)</f>
        <v>#N/A</v>
      </c>
      <c r="M482" s="8" t="e">
        <f>IF(OR(ISNA(M$1),ISNA($A482)),NA(),'临-燃尽0'!AX483)</f>
        <v>#N/A</v>
      </c>
      <c r="N482" s="8" t="e">
        <f>IF(OR(ISNA(N$1),ISNA($A482)),NA(),'临-燃尽0'!AY483)</f>
        <v>#N/A</v>
      </c>
      <c r="O482" s="8" t="e">
        <f>IF(OR(ISNA(O$1),ISNA($A482)),NA(),'临-燃尽0'!AZ483)</f>
        <v>#N/A</v>
      </c>
      <c r="P482" s="8" t="e">
        <f>IF(OR(ISNA(P$1),ISNA($A482)),NA(),'临-燃尽0'!BA483)</f>
        <v>#N/A</v>
      </c>
      <c r="Q482" s="8" t="e">
        <f>IF(OR(ISNA(Q$1),ISNA($A482)),NA(),'临-燃尽0'!BB483)</f>
        <v>#N/A</v>
      </c>
      <c r="R482" s="8" t="e">
        <f>IF(OR(ISNA(R$1),ISNA($A482)),NA(),'临-燃尽0'!BC483)</f>
        <v>#N/A</v>
      </c>
      <c r="S482" s="8" t="e">
        <f>IF(OR(ISNA(S$1),ISNA($A482)),NA(),'临-燃尽0'!BD483)</f>
        <v>#N/A</v>
      </c>
      <c r="T482" s="8" t="e">
        <f>IF(OR(ISNA(T$1),ISNA($A482)),NA(),'临-燃尽0'!BE483)</f>
        <v>#N/A</v>
      </c>
      <c r="U482" s="8" t="e">
        <f>IF(OR(ISNA(U$1),ISNA($A482)),NA(),'临-燃尽0'!BF483)</f>
        <v>#N/A</v>
      </c>
      <c r="V482" s="8" t="e">
        <f>IF(OR(ISNA(V$1),ISNA($A482)),NA(),'临-燃尽0'!BG483)</f>
        <v>#N/A</v>
      </c>
      <c r="W482" s="8" t="e">
        <f>IF(OR(ISNA(W$1),ISNA($A482)),NA(),'临-燃尽0'!BH483)</f>
        <v>#N/A</v>
      </c>
      <c r="X482" s="8" t="e">
        <f>IF(OR(ISNA(X$1),ISNA($A482)),NA(),'临-燃尽0'!BI483)</f>
        <v>#N/A</v>
      </c>
      <c r="Y482" s="8" t="e">
        <f>IF(OR(ISNA(Y$1),ISNA($A482)),NA(),'临-燃尽0'!BJ483)</f>
        <v>#N/A</v>
      </c>
      <c r="Z482" s="8" t="e">
        <f>IF(OR(ISNA(Z$1),ISNA($A482)),NA(),'临-燃尽0'!BK483)</f>
        <v>#N/A</v>
      </c>
      <c r="AA482" s="8" t="e">
        <f>IF(OR(ISNA(AA$1),ISNA($A482)),NA(),'临-燃尽0'!BL483)</f>
        <v>#N/A</v>
      </c>
      <c r="AB482" s="8" t="e">
        <f>IF(OR(ISNA(AB$1),ISNA($A482)),NA(),'临-燃尽0'!BM483)</f>
        <v>#N/A</v>
      </c>
      <c r="AC482" s="8" t="e">
        <f>IF(OR(ISNA(AC$1),ISNA($A482)),NA(),'临-燃尽0'!BN483)</f>
        <v>#N/A</v>
      </c>
      <c r="AD482" s="8" t="e">
        <f>IF(OR(ISNA(AD$1),ISNA($A482)),NA(),'临-燃尽0'!BO483)</f>
        <v>#N/A</v>
      </c>
      <c r="AE482" s="8" t="e">
        <f>IF(OR(ISNA(AE$1),ISNA($A482)),NA(),'临-燃尽0'!BP483)</f>
        <v>#N/A</v>
      </c>
      <c r="AF482" s="8" t="e">
        <f>IF(OR(ISNA(AF$1),ISNA($A482)),NA(),'临-燃尽0'!BQ483)</f>
        <v>#N/A</v>
      </c>
      <c r="AG482" s="8" t="e">
        <f>IF(OR(ISNA(AG$1),ISNA($A482)),NA(),'临-燃尽0'!BR483)</f>
        <v>#N/A</v>
      </c>
      <c r="AH482" s="8" t="e">
        <f>IF(OR(ISNA(AH$1),ISNA($A482)),NA(),'临-燃尽0'!BS483)</f>
        <v>#N/A</v>
      </c>
      <c r="AI482" s="8" t="e">
        <f>IF(OR(ISNA(AI$1),ISNA($A482)),NA(),'临-燃尽0'!BT483)</f>
        <v>#N/A</v>
      </c>
      <c r="AJ482" s="8" t="e">
        <f>IF(OR(ISNA(AJ$1),ISNA($A482)),NA(),'临-燃尽0'!BU483)</f>
        <v>#N/A</v>
      </c>
      <c r="AK482" s="8" t="e">
        <f>IF(OR(ISNA(AK$1),ISNA($A482)),NA(),'临-燃尽0'!BV483)</f>
        <v>#N/A</v>
      </c>
      <c r="AL482" s="8" t="e">
        <f>IF(OR(ISNA(AL$1),ISNA($A482)),NA(),'临-燃尽0'!BW483)</f>
        <v>#N/A</v>
      </c>
      <c r="AM482" s="8" t="e">
        <f>IF(OR(ISNA(AM$1),ISNA($A482)),NA(),'临-燃尽0'!BX483)</f>
        <v>#N/A</v>
      </c>
      <c r="AN482" s="8" t="e">
        <f>IF(OR(ISNA(AN$1),ISNA($A482)),NA(),'临-燃尽0'!BY483)</f>
        <v>#N/A</v>
      </c>
      <c r="AO482" s="8" t="e">
        <f>IF(OR(ISNA(AO$1),ISNA($A482)),NA(),'临-燃尽0'!BZ483)</f>
        <v>#N/A</v>
      </c>
      <c r="AP482" s="8" t="e">
        <f>IF(OR(ISNA(AP$1),ISNA($A482)),NA(),'临-燃尽0'!CA483)</f>
        <v>#N/A</v>
      </c>
      <c r="AQ482" s="8" t="e">
        <f>IF(OR(ISNA(AQ$1),ISNA($A482)),NA(),'临-燃尽0'!CB483)</f>
        <v>#N/A</v>
      </c>
      <c r="AR482" s="8" t="e">
        <f>IF(OR(ISNA(AR$1),ISNA($A482)),NA(),'临-燃尽0'!CC483)</f>
        <v>#N/A</v>
      </c>
      <c r="AS482" s="8" t="e">
        <f>IF(OR(ISNA(AS$1),ISNA($A482)),NA(),'临-燃尽0'!CD483)</f>
        <v>#N/A</v>
      </c>
      <c r="AT482" s="8" t="e">
        <f>IF(OR(ISNA(AT$1),ISNA($A482)),NA(),'临-燃尽0'!CE483)</f>
        <v>#N/A</v>
      </c>
      <c r="AU482" s="8" t="e">
        <f>IF(OR(ISNA(AU$1),ISNA($A482)),NA(),'临-燃尽0'!CF483)</f>
        <v>#N/A</v>
      </c>
      <c r="AV482" s="8" t="e">
        <f>IF(OR(ISNA(AV$1),ISNA($A482)),NA(),'临-燃尽0'!CG483)</f>
        <v>#N/A</v>
      </c>
      <c r="AW482" s="8" t="e">
        <f>IF(OR(ISNA(AW$1),ISNA($A482)),NA(),'临-燃尽0'!CH483)</f>
        <v>#N/A</v>
      </c>
      <c r="AX482" s="8" t="e">
        <f>IF(OR(ISNA(AX$1),ISNA($A482)),NA(),'临-燃尽0'!CI483)</f>
        <v>#N/A</v>
      </c>
      <c r="AY482" s="8" t="e">
        <f>IF(OR(ISNA(AY$1),ISNA($A482)),NA(),'临-燃尽0'!CJ483)</f>
        <v>#N/A</v>
      </c>
      <c r="AZ482" s="8" t="e">
        <f>IF(OR(ISNA(AZ$1),ISNA($A482)),NA(),'临-燃尽0'!CK483)</f>
        <v>#N/A</v>
      </c>
    </row>
    <row r="483" spans="1:52">
      <c r="A483" s="8" t="e">
        <f>IF(OR('临-燃尽0'!AL484="",'临-燃尽0'!AL484="总计"),NA(),'临-燃尽0'!AL484)</f>
        <v>#N/A</v>
      </c>
      <c r="B483" s="8" t="e">
        <f>IF(ISNA($A483),NA(),'临-燃尽0'!AM484)</f>
        <v>#N/A</v>
      </c>
      <c r="C483" s="8" t="e">
        <f>IF(ISNA($A483),NA(),'临-燃尽0'!AN484)</f>
        <v>#N/A</v>
      </c>
      <c r="D483" s="8" t="e">
        <f>IF(ISNA($A483),NA(),'临-燃尽0'!AO484)</f>
        <v>#N/A</v>
      </c>
      <c r="E483" s="8" t="e">
        <f>IF(OR(ISNA(E$1),ISNA($A483)),NA(),'临-燃尽0'!AP484)</f>
        <v>#N/A</v>
      </c>
      <c r="F483" s="8" t="e">
        <f>IF(OR(ISNA(F$1),ISNA($A483)),NA(),'临-燃尽0'!AQ484)</f>
        <v>#N/A</v>
      </c>
      <c r="G483" s="8" t="e">
        <f>IF(OR(ISNA(G$1),ISNA($A483)),NA(),'临-燃尽0'!AR484)</f>
        <v>#N/A</v>
      </c>
      <c r="H483" s="8" t="e">
        <f>IF(OR(ISNA(H$1),ISNA($A483)),NA(),'临-燃尽0'!AS484)</f>
        <v>#N/A</v>
      </c>
      <c r="I483" s="8" t="e">
        <f>IF(OR(ISNA(I$1),ISNA($A483)),NA(),'临-燃尽0'!AT484)</f>
        <v>#N/A</v>
      </c>
      <c r="J483" s="8" t="e">
        <f>IF(OR(ISNA(J$1),ISNA($A483)),NA(),'临-燃尽0'!AU484)</f>
        <v>#N/A</v>
      </c>
      <c r="K483" s="8" t="e">
        <f>IF(OR(ISNA(K$1),ISNA($A483)),NA(),'临-燃尽0'!AV484)</f>
        <v>#N/A</v>
      </c>
      <c r="L483" s="8" t="e">
        <f>IF(OR(ISNA(L$1),ISNA($A483)),NA(),'临-燃尽0'!AW484)</f>
        <v>#N/A</v>
      </c>
      <c r="M483" s="8" t="e">
        <f>IF(OR(ISNA(M$1),ISNA($A483)),NA(),'临-燃尽0'!AX484)</f>
        <v>#N/A</v>
      </c>
      <c r="N483" s="8" t="e">
        <f>IF(OR(ISNA(N$1),ISNA($A483)),NA(),'临-燃尽0'!AY484)</f>
        <v>#N/A</v>
      </c>
      <c r="O483" s="8" t="e">
        <f>IF(OR(ISNA(O$1),ISNA($A483)),NA(),'临-燃尽0'!AZ484)</f>
        <v>#N/A</v>
      </c>
      <c r="P483" s="8" t="e">
        <f>IF(OR(ISNA(P$1),ISNA($A483)),NA(),'临-燃尽0'!BA484)</f>
        <v>#N/A</v>
      </c>
      <c r="Q483" s="8" t="e">
        <f>IF(OR(ISNA(Q$1),ISNA($A483)),NA(),'临-燃尽0'!BB484)</f>
        <v>#N/A</v>
      </c>
      <c r="R483" s="8" t="e">
        <f>IF(OR(ISNA(R$1),ISNA($A483)),NA(),'临-燃尽0'!BC484)</f>
        <v>#N/A</v>
      </c>
      <c r="S483" s="8" t="e">
        <f>IF(OR(ISNA(S$1),ISNA($A483)),NA(),'临-燃尽0'!BD484)</f>
        <v>#N/A</v>
      </c>
      <c r="T483" s="8" t="e">
        <f>IF(OR(ISNA(T$1),ISNA($A483)),NA(),'临-燃尽0'!BE484)</f>
        <v>#N/A</v>
      </c>
      <c r="U483" s="8" t="e">
        <f>IF(OR(ISNA(U$1),ISNA($A483)),NA(),'临-燃尽0'!BF484)</f>
        <v>#N/A</v>
      </c>
      <c r="V483" s="8" t="e">
        <f>IF(OR(ISNA(V$1),ISNA($A483)),NA(),'临-燃尽0'!BG484)</f>
        <v>#N/A</v>
      </c>
      <c r="W483" s="8" t="e">
        <f>IF(OR(ISNA(W$1),ISNA($A483)),NA(),'临-燃尽0'!BH484)</f>
        <v>#N/A</v>
      </c>
      <c r="X483" s="8" t="e">
        <f>IF(OR(ISNA(X$1),ISNA($A483)),NA(),'临-燃尽0'!BI484)</f>
        <v>#N/A</v>
      </c>
      <c r="Y483" s="8" t="e">
        <f>IF(OR(ISNA(Y$1),ISNA($A483)),NA(),'临-燃尽0'!BJ484)</f>
        <v>#N/A</v>
      </c>
      <c r="Z483" s="8" t="e">
        <f>IF(OR(ISNA(Z$1),ISNA($A483)),NA(),'临-燃尽0'!BK484)</f>
        <v>#N/A</v>
      </c>
      <c r="AA483" s="8" t="e">
        <f>IF(OR(ISNA(AA$1),ISNA($A483)),NA(),'临-燃尽0'!BL484)</f>
        <v>#N/A</v>
      </c>
      <c r="AB483" s="8" t="e">
        <f>IF(OR(ISNA(AB$1),ISNA($A483)),NA(),'临-燃尽0'!BM484)</f>
        <v>#N/A</v>
      </c>
      <c r="AC483" s="8" t="e">
        <f>IF(OR(ISNA(AC$1),ISNA($A483)),NA(),'临-燃尽0'!BN484)</f>
        <v>#N/A</v>
      </c>
      <c r="AD483" s="8" t="e">
        <f>IF(OR(ISNA(AD$1),ISNA($A483)),NA(),'临-燃尽0'!BO484)</f>
        <v>#N/A</v>
      </c>
      <c r="AE483" s="8" t="e">
        <f>IF(OR(ISNA(AE$1),ISNA($A483)),NA(),'临-燃尽0'!BP484)</f>
        <v>#N/A</v>
      </c>
      <c r="AF483" s="8" t="e">
        <f>IF(OR(ISNA(AF$1),ISNA($A483)),NA(),'临-燃尽0'!BQ484)</f>
        <v>#N/A</v>
      </c>
      <c r="AG483" s="8" t="e">
        <f>IF(OR(ISNA(AG$1),ISNA($A483)),NA(),'临-燃尽0'!BR484)</f>
        <v>#N/A</v>
      </c>
      <c r="AH483" s="8" t="e">
        <f>IF(OR(ISNA(AH$1),ISNA($A483)),NA(),'临-燃尽0'!BS484)</f>
        <v>#N/A</v>
      </c>
      <c r="AI483" s="8" t="e">
        <f>IF(OR(ISNA(AI$1),ISNA($A483)),NA(),'临-燃尽0'!BT484)</f>
        <v>#N/A</v>
      </c>
      <c r="AJ483" s="8" t="e">
        <f>IF(OR(ISNA(AJ$1),ISNA($A483)),NA(),'临-燃尽0'!BU484)</f>
        <v>#N/A</v>
      </c>
      <c r="AK483" s="8" t="e">
        <f>IF(OR(ISNA(AK$1),ISNA($A483)),NA(),'临-燃尽0'!BV484)</f>
        <v>#N/A</v>
      </c>
      <c r="AL483" s="8" t="e">
        <f>IF(OR(ISNA(AL$1),ISNA($A483)),NA(),'临-燃尽0'!BW484)</f>
        <v>#N/A</v>
      </c>
      <c r="AM483" s="8" t="e">
        <f>IF(OR(ISNA(AM$1),ISNA($A483)),NA(),'临-燃尽0'!BX484)</f>
        <v>#N/A</v>
      </c>
      <c r="AN483" s="8" t="e">
        <f>IF(OR(ISNA(AN$1),ISNA($A483)),NA(),'临-燃尽0'!BY484)</f>
        <v>#N/A</v>
      </c>
      <c r="AO483" s="8" t="e">
        <f>IF(OR(ISNA(AO$1),ISNA($A483)),NA(),'临-燃尽0'!BZ484)</f>
        <v>#N/A</v>
      </c>
      <c r="AP483" s="8" t="e">
        <f>IF(OR(ISNA(AP$1),ISNA($A483)),NA(),'临-燃尽0'!CA484)</f>
        <v>#N/A</v>
      </c>
      <c r="AQ483" s="8" t="e">
        <f>IF(OR(ISNA(AQ$1),ISNA($A483)),NA(),'临-燃尽0'!CB484)</f>
        <v>#N/A</v>
      </c>
      <c r="AR483" s="8" t="e">
        <f>IF(OR(ISNA(AR$1),ISNA($A483)),NA(),'临-燃尽0'!CC484)</f>
        <v>#N/A</v>
      </c>
      <c r="AS483" s="8" t="e">
        <f>IF(OR(ISNA(AS$1),ISNA($A483)),NA(),'临-燃尽0'!CD484)</f>
        <v>#N/A</v>
      </c>
      <c r="AT483" s="8" t="e">
        <f>IF(OR(ISNA(AT$1),ISNA($A483)),NA(),'临-燃尽0'!CE484)</f>
        <v>#N/A</v>
      </c>
      <c r="AU483" s="8" t="e">
        <f>IF(OR(ISNA(AU$1),ISNA($A483)),NA(),'临-燃尽0'!CF484)</f>
        <v>#N/A</v>
      </c>
      <c r="AV483" s="8" t="e">
        <f>IF(OR(ISNA(AV$1),ISNA($A483)),NA(),'临-燃尽0'!CG484)</f>
        <v>#N/A</v>
      </c>
      <c r="AW483" s="8" t="e">
        <f>IF(OR(ISNA(AW$1),ISNA($A483)),NA(),'临-燃尽0'!CH484)</f>
        <v>#N/A</v>
      </c>
      <c r="AX483" s="8" t="e">
        <f>IF(OR(ISNA(AX$1),ISNA($A483)),NA(),'临-燃尽0'!CI484)</f>
        <v>#N/A</v>
      </c>
      <c r="AY483" s="8" t="e">
        <f>IF(OR(ISNA(AY$1),ISNA($A483)),NA(),'临-燃尽0'!CJ484)</f>
        <v>#N/A</v>
      </c>
      <c r="AZ483" s="8" t="e">
        <f>IF(OR(ISNA(AZ$1),ISNA($A483)),NA(),'临-燃尽0'!CK484)</f>
        <v>#N/A</v>
      </c>
    </row>
    <row r="484" spans="1:52">
      <c r="A484" s="8" t="e">
        <f>IF(OR('临-燃尽0'!AL485="",'临-燃尽0'!AL485="总计"),NA(),'临-燃尽0'!AL485)</f>
        <v>#N/A</v>
      </c>
      <c r="B484" s="8" t="e">
        <f>IF(ISNA($A484),NA(),'临-燃尽0'!AM485)</f>
        <v>#N/A</v>
      </c>
      <c r="C484" s="8" t="e">
        <f>IF(ISNA($A484),NA(),'临-燃尽0'!AN485)</f>
        <v>#N/A</v>
      </c>
      <c r="D484" s="8" t="e">
        <f>IF(ISNA($A484),NA(),'临-燃尽0'!AO485)</f>
        <v>#N/A</v>
      </c>
      <c r="E484" s="8" t="e">
        <f>IF(OR(ISNA(E$1),ISNA($A484)),NA(),'临-燃尽0'!AP485)</f>
        <v>#N/A</v>
      </c>
      <c r="F484" s="8" t="e">
        <f>IF(OR(ISNA(F$1),ISNA($A484)),NA(),'临-燃尽0'!AQ485)</f>
        <v>#N/A</v>
      </c>
      <c r="G484" s="8" t="e">
        <f>IF(OR(ISNA(G$1),ISNA($A484)),NA(),'临-燃尽0'!AR485)</f>
        <v>#N/A</v>
      </c>
      <c r="H484" s="8" t="e">
        <f>IF(OR(ISNA(H$1),ISNA($A484)),NA(),'临-燃尽0'!AS485)</f>
        <v>#N/A</v>
      </c>
      <c r="I484" s="8" t="e">
        <f>IF(OR(ISNA(I$1),ISNA($A484)),NA(),'临-燃尽0'!AT485)</f>
        <v>#N/A</v>
      </c>
      <c r="J484" s="8" t="e">
        <f>IF(OR(ISNA(J$1),ISNA($A484)),NA(),'临-燃尽0'!AU485)</f>
        <v>#N/A</v>
      </c>
      <c r="K484" s="8" t="e">
        <f>IF(OR(ISNA(K$1),ISNA($A484)),NA(),'临-燃尽0'!AV485)</f>
        <v>#N/A</v>
      </c>
      <c r="L484" s="8" t="e">
        <f>IF(OR(ISNA(L$1),ISNA($A484)),NA(),'临-燃尽0'!AW485)</f>
        <v>#N/A</v>
      </c>
      <c r="M484" s="8" t="e">
        <f>IF(OR(ISNA(M$1),ISNA($A484)),NA(),'临-燃尽0'!AX485)</f>
        <v>#N/A</v>
      </c>
      <c r="N484" s="8" t="e">
        <f>IF(OR(ISNA(N$1),ISNA($A484)),NA(),'临-燃尽0'!AY485)</f>
        <v>#N/A</v>
      </c>
      <c r="O484" s="8" t="e">
        <f>IF(OR(ISNA(O$1),ISNA($A484)),NA(),'临-燃尽0'!AZ485)</f>
        <v>#N/A</v>
      </c>
      <c r="P484" s="8" t="e">
        <f>IF(OR(ISNA(P$1),ISNA($A484)),NA(),'临-燃尽0'!BA485)</f>
        <v>#N/A</v>
      </c>
      <c r="Q484" s="8" t="e">
        <f>IF(OR(ISNA(Q$1),ISNA($A484)),NA(),'临-燃尽0'!BB485)</f>
        <v>#N/A</v>
      </c>
      <c r="R484" s="8" t="e">
        <f>IF(OR(ISNA(R$1),ISNA($A484)),NA(),'临-燃尽0'!BC485)</f>
        <v>#N/A</v>
      </c>
      <c r="S484" s="8" t="e">
        <f>IF(OR(ISNA(S$1),ISNA($A484)),NA(),'临-燃尽0'!BD485)</f>
        <v>#N/A</v>
      </c>
      <c r="T484" s="8" t="e">
        <f>IF(OR(ISNA(T$1),ISNA($A484)),NA(),'临-燃尽0'!BE485)</f>
        <v>#N/A</v>
      </c>
      <c r="U484" s="8" t="e">
        <f>IF(OR(ISNA(U$1),ISNA($A484)),NA(),'临-燃尽0'!BF485)</f>
        <v>#N/A</v>
      </c>
      <c r="V484" s="8" t="e">
        <f>IF(OR(ISNA(V$1),ISNA($A484)),NA(),'临-燃尽0'!BG485)</f>
        <v>#N/A</v>
      </c>
      <c r="W484" s="8" t="e">
        <f>IF(OR(ISNA(W$1),ISNA($A484)),NA(),'临-燃尽0'!BH485)</f>
        <v>#N/A</v>
      </c>
      <c r="X484" s="8" t="e">
        <f>IF(OR(ISNA(X$1),ISNA($A484)),NA(),'临-燃尽0'!BI485)</f>
        <v>#N/A</v>
      </c>
      <c r="Y484" s="8" t="e">
        <f>IF(OR(ISNA(Y$1),ISNA($A484)),NA(),'临-燃尽0'!BJ485)</f>
        <v>#N/A</v>
      </c>
      <c r="Z484" s="8" t="e">
        <f>IF(OR(ISNA(Z$1),ISNA($A484)),NA(),'临-燃尽0'!BK485)</f>
        <v>#N/A</v>
      </c>
      <c r="AA484" s="8" t="e">
        <f>IF(OR(ISNA(AA$1),ISNA($A484)),NA(),'临-燃尽0'!BL485)</f>
        <v>#N/A</v>
      </c>
      <c r="AB484" s="8" t="e">
        <f>IF(OR(ISNA(AB$1),ISNA($A484)),NA(),'临-燃尽0'!BM485)</f>
        <v>#N/A</v>
      </c>
      <c r="AC484" s="8" t="e">
        <f>IF(OR(ISNA(AC$1),ISNA($A484)),NA(),'临-燃尽0'!BN485)</f>
        <v>#N/A</v>
      </c>
      <c r="AD484" s="8" t="e">
        <f>IF(OR(ISNA(AD$1),ISNA($A484)),NA(),'临-燃尽0'!BO485)</f>
        <v>#N/A</v>
      </c>
      <c r="AE484" s="8" t="e">
        <f>IF(OR(ISNA(AE$1),ISNA($A484)),NA(),'临-燃尽0'!BP485)</f>
        <v>#N/A</v>
      </c>
      <c r="AF484" s="8" t="e">
        <f>IF(OR(ISNA(AF$1),ISNA($A484)),NA(),'临-燃尽0'!BQ485)</f>
        <v>#N/A</v>
      </c>
      <c r="AG484" s="8" t="e">
        <f>IF(OR(ISNA(AG$1),ISNA($A484)),NA(),'临-燃尽0'!BR485)</f>
        <v>#N/A</v>
      </c>
      <c r="AH484" s="8" t="e">
        <f>IF(OR(ISNA(AH$1),ISNA($A484)),NA(),'临-燃尽0'!BS485)</f>
        <v>#N/A</v>
      </c>
      <c r="AI484" s="8" t="e">
        <f>IF(OR(ISNA(AI$1),ISNA($A484)),NA(),'临-燃尽0'!BT485)</f>
        <v>#N/A</v>
      </c>
      <c r="AJ484" s="8" t="e">
        <f>IF(OR(ISNA(AJ$1),ISNA($A484)),NA(),'临-燃尽0'!BU485)</f>
        <v>#N/A</v>
      </c>
      <c r="AK484" s="8" t="e">
        <f>IF(OR(ISNA(AK$1),ISNA($A484)),NA(),'临-燃尽0'!BV485)</f>
        <v>#N/A</v>
      </c>
      <c r="AL484" s="8" t="e">
        <f>IF(OR(ISNA(AL$1),ISNA($A484)),NA(),'临-燃尽0'!BW485)</f>
        <v>#N/A</v>
      </c>
      <c r="AM484" s="8" t="e">
        <f>IF(OR(ISNA(AM$1),ISNA($A484)),NA(),'临-燃尽0'!BX485)</f>
        <v>#N/A</v>
      </c>
      <c r="AN484" s="8" t="e">
        <f>IF(OR(ISNA(AN$1),ISNA($A484)),NA(),'临-燃尽0'!BY485)</f>
        <v>#N/A</v>
      </c>
      <c r="AO484" s="8" t="e">
        <f>IF(OR(ISNA(AO$1),ISNA($A484)),NA(),'临-燃尽0'!BZ485)</f>
        <v>#N/A</v>
      </c>
      <c r="AP484" s="8" t="e">
        <f>IF(OR(ISNA(AP$1),ISNA($A484)),NA(),'临-燃尽0'!CA485)</f>
        <v>#N/A</v>
      </c>
      <c r="AQ484" s="8" t="e">
        <f>IF(OR(ISNA(AQ$1),ISNA($A484)),NA(),'临-燃尽0'!CB485)</f>
        <v>#N/A</v>
      </c>
      <c r="AR484" s="8" t="e">
        <f>IF(OR(ISNA(AR$1),ISNA($A484)),NA(),'临-燃尽0'!CC485)</f>
        <v>#N/A</v>
      </c>
      <c r="AS484" s="8" t="e">
        <f>IF(OR(ISNA(AS$1),ISNA($A484)),NA(),'临-燃尽0'!CD485)</f>
        <v>#N/A</v>
      </c>
      <c r="AT484" s="8" t="e">
        <f>IF(OR(ISNA(AT$1),ISNA($A484)),NA(),'临-燃尽0'!CE485)</f>
        <v>#N/A</v>
      </c>
      <c r="AU484" s="8" t="e">
        <f>IF(OR(ISNA(AU$1),ISNA($A484)),NA(),'临-燃尽0'!CF485)</f>
        <v>#N/A</v>
      </c>
      <c r="AV484" s="8" t="e">
        <f>IF(OR(ISNA(AV$1),ISNA($A484)),NA(),'临-燃尽0'!CG485)</f>
        <v>#N/A</v>
      </c>
      <c r="AW484" s="8" t="e">
        <f>IF(OR(ISNA(AW$1),ISNA($A484)),NA(),'临-燃尽0'!CH485)</f>
        <v>#N/A</v>
      </c>
      <c r="AX484" s="8" t="e">
        <f>IF(OR(ISNA(AX$1),ISNA($A484)),NA(),'临-燃尽0'!CI485)</f>
        <v>#N/A</v>
      </c>
      <c r="AY484" s="8" t="e">
        <f>IF(OR(ISNA(AY$1),ISNA($A484)),NA(),'临-燃尽0'!CJ485)</f>
        <v>#N/A</v>
      </c>
      <c r="AZ484" s="8" t="e">
        <f>IF(OR(ISNA(AZ$1),ISNA($A484)),NA(),'临-燃尽0'!CK485)</f>
        <v>#N/A</v>
      </c>
    </row>
    <row r="485" spans="1:52">
      <c r="A485" s="8" t="e">
        <f>IF(OR('临-燃尽0'!AL486="",'临-燃尽0'!AL486="总计"),NA(),'临-燃尽0'!AL486)</f>
        <v>#N/A</v>
      </c>
      <c r="B485" s="8" t="e">
        <f>IF(ISNA($A485),NA(),'临-燃尽0'!AM486)</f>
        <v>#N/A</v>
      </c>
      <c r="C485" s="8" t="e">
        <f>IF(ISNA($A485),NA(),'临-燃尽0'!AN486)</f>
        <v>#N/A</v>
      </c>
      <c r="D485" s="8" t="e">
        <f>IF(ISNA($A485),NA(),'临-燃尽0'!AO486)</f>
        <v>#N/A</v>
      </c>
      <c r="E485" s="8" t="e">
        <f>IF(OR(ISNA(E$1),ISNA($A485)),NA(),'临-燃尽0'!AP486)</f>
        <v>#N/A</v>
      </c>
      <c r="F485" s="8" t="e">
        <f>IF(OR(ISNA(F$1),ISNA($A485)),NA(),'临-燃尽0'!AQ486)</f>
        <v>#N/A</v>
      </c>
      <c r="G485" s="8" t="e">
        <f>IF(OR(ISNA(G$1),ISNA($A485)),NA(),'临-燃尽0'!AR486)</f>
        <v>#N/A</v>
      </c>
      <c r="H485" s="8" t="e">
        <f>IF(OR(ISNA(H$1),ISNA($A485)),NA(),'临-燃尽0'!AS486)</f>
        <v>#N/A</v>
      </c>
      <c r="I485" s="8" t="e">
        <f>IF(OR(ISNA(I$1),ISNA($A485)),NA(),'临-燃尽0'!AT486)</f>
        <v>#N/A</v>
      </c>
      <c r="J485" s="8" t="e">
        <f>IF(OR(ISNA(J$1),ISNA($A485)),NA(),'临-燃尽0'!AU486)</f>
        <v>#N/A</v>
      </c>
      <c r="K485" s="8" t="e">
        <f>IF(OR(ISNA(K$1),ISNA($A485)),NA(),'临-燃尽0'!AV486)</f>
        <v>#N/A</v>
      </c>
      <c r="L485" s="8" t="e">
        <f>IF(OR(ISNA(L$1),ISNA($A485)),NA(),'临-燃尽0'!AW486)</f>
        <v>#N/A</v>
      </c>
      <c r="M485" s="8" t="e">
        <f>IF(OR(ISNA(M$1),ISNA($A485)),NA(),'临-燃尽0'!AX486)</f>
        <v>#N/A</v>
      </c>
      <c r="N485" s="8" t="e">
        <f>IF(OR(ISNA(N$1),ISNA($A485)),NA(),'临-燃尽0'!AY486)</f>
        <v>#N/A</v>
      </c>
      <c r="O485" s="8" t="e">
        <f>IF(OR(ISNA(O$1),ISNA($A485)),NA(),'临-燃尽0'!AZ486)</f>
        <v>#N/A</v>
      </c>
      <c r="P485" s="8" t="e">
        <f>IF(OR(ISNA(P$1),ISNA($A485)),NA(),'临-燃尽0'!BA486)</f>
        <v>#N/A</v>
      </c>
      <c r="Q485" s="8" t="e">
        <f>IF(OR(ISNA(Q$1),ISNA($A485)),NA(),'临-燃尽0'!BB486)</f>
        <v>#N/A</v>
      </c>
      <c r="R485" s="8" t="e">
        <f>IF(OR(ISNA(R$1),ISNA($A485)),NA(),'临-燃尽0'!BC486)</f>
        <v>#N/A</v>
      </c>
      <c r="S485" s="8" t="e">
        <f>IF(OR(ISNA(S$1),ISNA($A485)),NA(),'临-燃尽0'!BD486)</f>
        <v>#N/A</v>
      </c>
      <c r="T485" s="8" t="e">
        <f>IF(OR(ISNA(T$1),ISNA($A485)),NA(),'临-燃尽0'!BE486)</f>
        <v>#N/A</v>
      </c>
      <c r="U485" s="8" t="e">
        <f>IF(OR(ISNA(U$1),ISNA($A485)),NA(),'临-燃尽0'!BF486)</f>
        <v>#N/A</v>
      </c>
      <c r="V485" s="8" t="e">
        <f>IF(OR(ISNA(V$1),ISNA($A485)),NA(),'临-燃尽0'!BG486)</f>
        <v>#N/A</v>
      </c>
      <c r="W485" s="8" t="e">
        <f>IF(OR(ISNA(W$1),ISNA($A485)),NA(),'临-燃尽0'!BH486)</f>
        <v>#N/A</v>
      </c>
      <c r="X485" s="8" t="e">
        <f>IF(OR(ISNA(X$1),ISNA($A485)),NA(),'临-燃尽0'!BI486)</f>
        <v>#N/A</v>
      </c>
      <c r="Y485" s="8" t="e">
        <f>IF(OR(ISNA(Y$1),ISNA($A485)),NA(),'临-燃尽0'!BJ486)</f>
        <v>#N/A</v>
      </c>
      <c r="Z485" s="8" t="e">
        <f>IF(OR(ISNA(Z$1),ISNA($A485)),NA(),'临-燃尽0'!BK486)</f>
        <v>#N/A</v>
      </c>
      <c r="AA485" s="8" t="e">
        <f>IF(OR(ISNA(AA$1),ISNA($A485)),NA(),'临-燃尽0'!BL486)</f>
        <v>#N/A</v>
      </c>
      <c r="AB485" s="8" t="e">
        <f>IF(OR(ISNA(AB$1),ISNA($A485)),NA(),'临-燃尽0'!BM486)</f>
        <v>#N/A</v>
      </c>
      <c r="AC485" s="8" t="e">
        <f>IF(OR(ISNA(AC$1),ISNA($A485)),NA(),'临-燃尽0'!BN486)</f>
        <v>#N/A</v>
      </c>
      <c r="AD485" s="8" t="e">
        <f>IF(OR(ISNA(AD$1),ISNA($A485)),NA(),'临-燃尽0'!BO486)</f>
        <v>#N/A</v>
      </c>
      <c r="AE485" s="8" t="e">
        <f>IF(OR(ISNA(AE$1),ISNA($A485)),NA(),'临-燃尽0'!BP486)</f>
        <v>#N/A</v>
      </c>
      <c r="AF485" s="8" t="e">
        <f>IF(OR(ISNA(AF$1),ISNA($A485)),NA(),'临-燃尽0'!BQ486)</f>
        <v>#N/A</v>
      </c>
      <c r="AG485" s="8" t="e">
        <f>IF(OR(ISNA(AG$1),ISNA($A485)),NA(),'临-燃尽0'!BR486)</f>
        <v>#N/A</v>
      </c>
      <c r="AH485" s="8" t="e">
        <f>IF(OR(ISNA(AH$1),ISNA($A485)),NA(),'临-燃尽0'!BS486)</f>
        <v>#N/A</v>
      </c>
      <c r="AI485" s="8" t="e">
        <f>IF(OR(ISNA(AI$1),ISNA($A485)),NA(),'临-燃尽0'!BT486)</f>
        <v>#N/A</v>
      </c>
      <c r="AJ485" s="8" t="e">
        <f>IF(OR(ISNA(AJ$1),ISNA($A485)),NA(),'临-燃尽0'!BU486)</f>
        <v>#N/A</v>
      </c>
      <c r="AK485" s="8" t="e">
        <f>IF(OR(ISNA(AK$1),ISNA($A485)),NA(),'临-燃尽0'!BV486)</f>
        <v>#N/A</v>
      </c>
      <c r="AL485" s="8" t="e">
        <f>IF(OR(ISNA(AL$1),ISNA($A485)),NA(),'临-燃尽0'!BW486)</f>
        <v>#N/A</v>
      </c>
      <c r="AM485" s="8" t="e">
        <f>IF(OR(ISNA(AM$1),ISNA($A485)),NA(),'临-燃尽0'!BX486)</f>
        <v>#N/A</v>
      </c>
      <c r="AN485" s="8" t="e">
        <f>IF(OR(ISNA(AN$1),ISNA($A485)),NA(),'临-燃尽0'!BY486)</f>
        <v>#N/A</v>
      </c>
      <c r="AO485" s="8" t="e">
        <f>IF(OR(ISNA(AO$1),ISNA($A485)),NA(),'临-燃尽0'!BZ486)</f>
        <v>#N/A</v>
      </c>
      <c r="AP485" s="8" t="e">
        <f>IF(OR(ISNA(AP$1),ISNA($A485)),NA(),'临-燃尽0'!CA486)</f>
        <v>#N/A</v>
      </c>
      <c r="AQ485" s="8" t="e">
        <f>IF(OR(ISNA(AQ$1),ISNA($A485)),NA(),'临-燃尽0'!CB486)</f>
        <v>#N/A</v>
      </c>
      <c r="AR485" s="8" t="e">
        <f>IF(OR(ISNA(AR$1),ISNA($A485)),NA(),'临-燃尽0'!CC486)</f>
        <v>#N/A</v>
      </c>
      <c r="AS485" s="8" t="e">
        <f>IF(OR(ISNA(AS$1),ISNA($A485)),NA(),'临-燃尽0'!CD486)</f>
        <v>#N/A</v>
      </c>
      <c r="AT485" s="8" t="e">
        <f>IF(OR(ISNA(AT$1),ISNA($A485)),NA(),'临-燃尽0'!CE486)</f>
        <v>#N/A</v>
      </c>
      <c r="AU485" s="8" t="e">
        <f>IF(OR(ISNA(AU$1),ISNA($A485)),NA(),'临-燃尽0'!CF486)</f>
        <v>#N/A</v>
      </c>
      <c r="AV485" s="8" t="e">
        <f>IF(OR(ISNA(AV$1),ISNA($A485)),NA(),'临-燃尽0'!CG486)</f>
        <v>#N/A</v>
      </c>
      <c r="AW485" s="8" t="e">
        <f>IF(OR(ISNA(AW$1),ISNA($A485)),NA(),'临-燃尽0'!CH486)</f>
        <v>#N/A</v>
      </c>
      <c r="AX485" s="8" t="e">
        <f>IF(OR(ISNA(AX$1),ISNA($A485)),NA(),'临-燃尽0'!CI486)</f>
        <v>#N/A</v>
      </c>
      <c r="AY485" s="8" t="e">
        <f>IF(OR(ISNA(AY$1),ISNA($A485)),NA(),'临-燃尽0'!CJ486)</f>
        <v>#N/A</v>
      </c>
      <c r="AZ485" s="8" t="e">
        <f>IF(OR(ISNA(AZ$1),ISNA($A485)),NA(),'临-燃尽0'!CK486)</f>
        <v>#N/A</v>
      </c>
    </row>
    <row r="486" spans="1:52">
      <c r="A486" s="8" t="e">
        <f>IF(OR('临-燃尽0'!AL487="",'临-燃尽0'!AL487="总计"),NA(),'临-燃尽0'!AL487)</f>
        <v>#N/A</v>
      </c>
      <c r="B486" s="8" t="e">
        <f>IF(ISNA($A486),NA(),'临-燃尽0'!AM487)</f>
        <v>#N/A</v>
      </c>
      <c r="C486" s="8" t="e">
        <f>IF(ISNA($A486),NA(),'临-燃尽0'!AN487)</f>
        <v>#N/A</v>
      </c>
      <c r="D486" s="8" t="e">
        <f>IF(ISNA($A486),NA(),'临-燃尽0'!AO487)</f>
        <v>#N/A</v>
      </c>
      <c r="E486" s="8" t="e">
        <f>IF(OR(ISNA(E$1),ISNA($A486)),NA(),'临-燃尽0'!AP487)</f>
        <v>#N/A</v>
      </c>
      <c r="F486" s="8" t="e">
        <f>IF(OR(ISNA(F$1),ISNA($A486)),NA(),'临-燃尽0'!AQ487)</f>
        <v>#N/A</v>
      </c>
      <c r="G486" s="8" t="e">
        <f>IF(OR(ISNA(G$1),ISNA($A486)),NA(),'临-燃尽0'!AR487)</f>
        <v>#N/A</v>
      </c>
      <c r="H486" s="8" t="e">
        <f>IF(OR(ISNA(H$1),ISNA($A486)),NA(),'临-燃尽0'!AS487)</f>
        <v>#N/A</v>
      </c>
      <c r="I486" s="8" t="e">
        <f>IF(OR(ISNA(I$1),ISNA($A486)),NA(),'临-燃尽0'!AT487)</f>
        <v>#N/A</v>
      </c>
      <c r="J486" s="8" t="e">
        <f>IF(OR(ISNA(J$1),ISNA($A486)),NA(),'临-燃尽0'!AU487)</f>
        <v>#N/A</v>
      </c>
      <c r="K486" s="8" t="e">
        <f>IF(OR(ISNA(K$1),ISNA($A486)),NA(),'临-燃尽0'!AV487)</f>
        <v>#N/A</v>
      </c>
      <c r="L486" s="8" t="e">
        <f>IF(OR(ISNA(L$1),ISNA($A486)),NA(),'临-燃尽0'!AW487)</f>
        <v>#N/A</v>
      </c>
      <c r="M486" s="8" t="e">
        <f>IF(OR(ISNA(M$1),ISNA($A486)),NA(),'临-燃尽0'!AX487)</f>
        <v>#N/A</v>
      </c>
      <c r="N486" s="8" t="e">
        <f>IF(OR(ISNA(N$1),ISNA($A486)),NA(),'临-燃尽0'!AY487)</f>
        <v>#N/A</v>
      </c>
      <c r="O486" s="8" t="e">
        <f>IF(OR(ISNA(O$1),ISNA($A486)),NA(),'临-燃尽0'!AZ487)</f>
        <v>#N/A</v>
      </c>
      <c r="P486" s="8" t="e">
        <f>IF(OR(ISNA(P$1),ISNA($A486)),NA(),'临-燃尽0'!BA487)</f>
        <v>#N/A</v>
      </c>
      <c r="Q486" s="8" t="e">
        <f>IF(OR(ISNA(Q$1),ISNA($A486)),NA(),'临-燃尽0'!BB487)</f>
        <v>#N/A</v>
      </c>
      <c r="R486" s="8" t="e">
        <f>IF(OR(ISNA(R$1),ISNA($A486)),NA(),'临-燃尽0'!BC487)</f>
        <v>#N/A</v>
      </c>
      <c r="S486" s="8" t="e">
        <f>IF(OR(ISNA(S$1),ISNA($A486)),NA(),'临-燃尽0'!BD487)</f>
        <v>#N/A</v>
      </c>
      <c r="T486" s="8" t="e">
        <f>IF(OR(ISNA(T$1),ISNA($A486)),NA(),'临-燃尽0'!BE487)</f>
        <v>#N/A</v>
      </c>
      <c r="U486" s="8" t="e">
        <f>IF(OR(ISNA(U$1),ISNA($A486)),NA(),'临-燃尽0'!BF487)</f>
        <v>#N/A</v>
      </c>
      <c r="V486" s="8" t="e">
        <f>IF(OR(ISNA(V$1),ISNA($A486)),NA(),'临-燃尽0'!BG487)</f>
        <v>#N/A</v>
      </c>
      <c r="W486" s="8" t="e">
        <f>IF(OR(ISNA(W$1),ISNA($A486)),NA(),'临-燃尽0'!BH487)</f>
        <v>#N/A</v>
      </c>
      <c r="X486" s="8" t="e">
        <f>IF(OR(ISNA(X$1),ISNA($A486)),NA(),'临-燃尽0'!BI487)</f>
        <v>#N/A</v>
      </c>
      <c r="Y486" s="8" t="e">
        <f>IF(OR(ISNA(Y$1),ISNA($A486)),NA(),'临-燃尽0'!BJ487)</f>
        <v>#N/A</v>
      </c>
      <c r="Z486" s="8" t="e">
        <f>IF(OR(ISNA(Z$1),ISNA($A486)),NA(),'临-燃尽0'!BK487)</f>
        <v>#N/A</v>
      </c>
      <c r="AA486" s="8" t="e">
        <f>IF(OR(ISNA(AA$1),ISNA($A486)),NA(),'临-燃尽0'!BL487)</f>
        <v>#N/A</v>
      </c>
      <c r="AB486" s="8" t="e">
        <f>IF(OR(ISNA(AB$1),ISNA($A486)),NA(),'临-燃尽0'!BM487)</f>
        <v>#N/A</v>
      </c>
      <c r="AC486" s="8" t="e">
        <f>IF(OR(ISNA(AC$1),ISNA($A486)),NA(),'临-燃尽0'!BN487)</f>
        <v>#N/A</v>
      </c>
      <c r="AD486" s="8" t="e">
        <f>IF(OR(ISNA(AD$1),ISNA($A486)),NA(),'临-燃尽0'!BO487)</f>
        <v>#N/A</v>
      </c>
      <c r="AE486" s="8" t="e">
        <f>IF(OR(ISNA(AE$1),ISNA($A486)),NA(),'临-燃尽0'!BP487)</f>
        <v>#N/A</v>
      </c>
      <c r="AF486" s="8" t="e">
        <f>IF(OR(ISNA(AF$1),ISNA($A486)),NA(),'临-燃尽0'!BQ487)</f>
        <v>#N/A</v>
      </c>
      <c r="AG486" s="8" t="e">
        <f>IF(OR(ISNA(AG$1),ISNA($A486)),NA(),'临-燃尽0'!BR487)</f>
        <v>#N/A</v>
      </c>
      <c r="AH486" s="8" t="e">
        <f>IF(OR(ISNA(AH$1),ISNA($A486)),NA(),'临-燃尽0'!BS487)</f>
        <v>#N/A</v>
      </c>
      <c r="AI486" s="8" t="e">
        <f>IF(OR(ISNA(AI$1),ISNA($A486)),NA(),'临-燃尽0'!BT487)</f>
        <v>#N/A</v>
      </c>
      <c r="AJ486" s="8" t="e">
        <f>IF(OR(ISNA(AJ$1),ISNA($A486)),NA(),'临-燃尽0'!BU487)</f>
        <v>#N/A</v>
      </c>
      <c r="AK486" s="8" t="e">
        <f>IF(OR(ISNA(AK$1),ISNA($A486)),NA(),'临-燃尽0'!BV487)</f>
        <v>#N/A</v>
      </c>
      <c r="AL486" s="8" t="e">
        <f>IF(OR(ISNA(AL$1),ISNA($A486)),NA(),'临-燃尽0'!BW487)</f>
        <v>#N/A</v>
      </c>
      <c r="AM486" s="8" t="e">
        <f>IF(OR(ISNA(AM$1),ISNA($A486)),NA(),'临-燃尽0'!BX487)</f>
        <v>#N/A</v>
      </c>
      <c r="AN486" s="8" t="e">
        <f>IF(OR(ISNA(AN$1),ISNA($A486)),NA(),'临-燃尽0'!BY487)</f>
        <v>#N/A</v>
      </c>
      <c r="AO486" s="8" t="e">
        <f>IF(OR(ISNA(AO$1),ISNA($A486)),NA(),'临-燃尽0'!BZ487)</f>
        <v>#N/A</v>
      </c>
      <c r="AP486" s="8" t="e">
        <f>IF(OR(ISNA(AP$1),ISNA($A486)),NA(),'临-燃尽0'!CA487)</f>
        <v>#N/A</v>
      </c>
      <c r="AQ486" s="8" t="e">
        <f>IF(OR(ISNA(AQ$1),ISNA($A486)),NA(),'临-燃尽0'!CB487)</f>
        <v>#N/A</v>
      </c>
      <c r="AR486" s="8" t="e">
        <f>IF(OR(ISNA(AR$1),ISNA($A486)),NA(),'临-燃尽0'!CC487)</f>
        <v>#N/A</v>
      </c>
      <c r="AS486" s="8" t="e">
        <f>IF(OR(ISNA(AS$1),ISNA($A486)),NA(),'临-燃尽0'!CD487)</f>
        <v>#N/A</v>
      </c>
      <c r="AT486" s="8" t="e">
        <f>IF(OR(ISNA(AT$1),ISNA($A486)),NA(),'临-燃尽0'!CE487)</f>
        <v>#N/A</v>
      </c>
      <c r="AU486" s="8" t="e">
        <f>IF(OR(ISNA(AU$1),ISNA($A486)),NA(),'临-燃尽0'!CF487)</f>
        <v>#N/A</v>
      </c>
      <c r="AV486" s="8" t="e">
        <f>IF(OR(ISNA(AV$1),ISNA($A486)),NA(),'临-燃尽0'!CG487)</f>
        <v>#N/A</v>
      </c>
      <c r="AW486" s="8" t="e">
        <f>IF(OR(ISNA(AW$1),ISNA($A486)),NA(),'临-燃尽0'!CH487)</f>
        <v>#N/A</v>
      </c>
      <c r="AX486" s="8" t="e">
        <f>IF(OR(ISNA(AX$1),ISNA($A486)),NA(),'临-燃尽0'!CI487)</f>
        <v>#N/A</v>
      </c>
      <c r="AY486" s="8" t="e">
        <f>IF(OR(ISNA(AY$1),ISNA($A486)),NA(),'临-燃尽0'!CJ487)</f>
        <v>#N/A</v>
      </c>
      <c r="AZ486" s="8" t="e">
        <f>IF(OR(ISNA(AZ$1),ISNA($A486)),NA(),'临-燃尽0'!CK487)</f>
        <v>#N/A</v>
      </c>
    </row>
    <row r="487" spans="1:52">
      <c r="A487" s="8" t="e">
        <f>IF(OR('临-燃尽0'!AL488="",'临-燃尽0'!AL488="总计"),NA(),'临-燃尽0'!AL488)</f>
        <v>#N/A</v>
      </c>
      <c r="B487" s="8" t="e">
        <f>IF(ISNA($A487),NA(),'临-燃尽0'!AM488)</f>
        <v>#N/A</v>
      </c>
      <c r="C487" s="8" t="e">
        <f>IF(ISNA($A487),NA(),'临-燃尽0'!AN488)</f>
        <v>#N/A</v>
      </c>
      <c r="D487" s="8" t="e">
        <f>IF(ISNA($A487),NA(),'临-燃尽0'!AO488)</f>
        <v>#N/A</v>
      </c>
      <c r="E487" s="8" t="e">
        <f>IF(OR(ISNA(E$1),ISNA($A487)),NA(),'临-燃尽0'!AP488)</f>
        <v>#N/A</v>
      </c>
      <c r="F487" s="8" t="e">
        <f>IF(OR(ISNA(F$1),ISNA($A487)),NA(),'临-燃尽0'!AQ488)</f>
        <v>#N/A</v>
      </c>
      <c r="G487" s="8" t="e">
        <f>IF(OR(ISNA(G$1),ISNA($A487)),NA(),'临-燃尽0'!AR488)</f>
        <v>#N/A</v>
      </c>
      <c r="H487" s="8" t="e">
        <f>IF(OR(ISNA(H$1),ISNA($A487)),NA(),'临-燃尽0'!AS488)</f>
        <v>#N/A</v>
      </c>
      <c r="I487" s="8" t="e">
        <f>IF(OR(ISNA(I$1),ISNA($A487)),NA(),'临-燃尽0'!AT488)</f>
        <v>#N/A</v>
      </c>
      <c r="J487" s="8" t="e">
        <f>IF(OR(ISNA(J$1),ISNA($A487)),NA(),'临-燃尽0'!AU488)</f>
        <v>#N/A</v>
      </c>
      <c r="K487" s="8" t="e">
        <f>IF(OR(ISNA(K$1),ISNA($A487)),NA(),'临-燃尽0'!AV488)</f>
        <v>#N/A</v>
      </c>
      <c r="L487" s="8" t="e">
        <f>IF(OR(ISNA(L$1),ISNA($A487)),NA(),'临-燃尽0'!AW488)</f>
        <v>#N/A</v>
      </c>
      <c r="M487" s="8" t="e">
        <f>IF(OR(ISNA(M$1),ISNA($A487)),NA(),'临-燃尽0'!AX488)</f>
        <v>#N/A</v>
      </c>
      <c r="N487" s="8" t="e">
        <f>IF(OR(ISNA(N$1),ISNA($A487)),NA(),'临-燃尽0'!AY488)</f>
        <v>#N/A</v>
      </c>
      <c r="O487" s="8" t="e">
        <f>IF(OR(ISNA(O$1),ISNA($A487)),NA(),'临-燃尽0'!AZ488)</f>
        <v>#N/A</v>
      </c>
      <c r="P487" s="8" t="e">
        <f>IF(OR(ISNA(P$1),ISNA($A487)),NA(),'临-燃尽0'!BA488)</f>
        <v>#N/A</v>
      </c>
      <c r="Q487" s="8" t="e">
        <f>IF(OR(ISNA(Q$1),ISNA($A487)),NA(),'临-燃尽0'!BB488)</f>
        <v>#N/A</v>
      </c>
      <c r="R487" s="8" t="e">
        <f>IF(OR(ISNA(R$1),ISNA($A487)),NA(),'临-燃尽0'!BC488)</f>
        <v>#N/A</v>
      </c>
      <c r="S487" s="8" t="e">
        <f>IF(OR(ISNA(S$1),ISNA($A487)),NA(),'临-燃尽0'!BD488)</f>
        <v>#N/A</v>
      </c>
      <c r="T487" s="8" t="e">
        <f>IF(OR(ISNA(T$1),ISNA($A487)),NA(),'临-燃尽0'!BE488)</f>
        <v>#N/A</v>
      </c>
      <c r="U487" s="8" t="e">
        <f>IF(OR(ISNA(U$1),ISNA($A487)),NA(),'临-燃尽0'!BF488)</f>
        <v>#N/A</v>
      </c>
      <c r="V487" s="8" t="e">
        <f>IF(OR(ISNA(V$1),ISNA($A487)),NA(),'临-燃尽0'!BG488)</f>
        <v>#N/A</v>
      </c>
      <c r="W487" s="8" t="e">
        <f>IF(OR(ISNA(W$1),ISNA($A487)),NA(),'临-燃尽0'!BH488)</f>
        <v>#N/A</v>
      </c>
      <c r="X487" s="8" t="e">
        <f>IF(OR(ISNA(X$1),ISNA($A487)),NA(),'临-燃尽0'!BI488)</f>
        <v>#N/A</v>
      </c>
      <c r="Y487" s="8" t="e">
        <f>IF(OR(ISNA(Y$1),ISNA($A487)),NA(),'临-燃尽0'!BJ488)</f>
        <v>#N/A</v>
      </c>
      <c r="Z487" s="8" t="e">
        <f>IF(OR(ISNA(Z$1),ISNA($A487)),NA(),'临-燃尽0'!BK488)</f>
        <v>#N/A</v>
      </c>
      <c r="AA487" s="8" t="e">
        <f>IF(OR(ISNA(AA$1),ISNA($A487)),NA(),'临-燃尽0'!BL488)</f>
        <v>#N/A</v>
      </c>
      <c r="AB487" s="8" t="e">
        <f>IF(OR(ISNA(AB$1),ISNA($A487)),NA(),'临-燃尽0'!BM488)</f>
        <v>#N/A</v>
      </c>
      <c r="AC487" s="8" t="e">
        <f>IF(OR(ISNA(AC$1),ISNA($A487)),NA(),'临-燃尽0'!BN488)</f>
        <v>#N/A</v>
      </c>
      <c r="AD487" s="8" t="e">
        <f>IF(OR(ISNA(AD$1),ISNA($A487)),NA(),'临-燃尽0'!BO488)</f>
        <v>#N/A</v>
      </c>
      <c r="AE487" s="8" t="e">
        <f>IF(OR(ISNA(AE$1),ISNA($A487)),NA(),'临-燃尽0'!BP488)</f>
        <v>#N/A</v>
      </c>
      <c r="AF487" s="8" t="e">
        <f>IF(OR(ISNA(AF$1),ISNA($A487)),NA(),'临-燃尽0'!BQ488)</f>
        <v>#N/A</v>
      </c>
      <c r="AG487" s="8" t="e">
        <f>IF(OR(ISNA(AG$1),ISNA($A487)),NA(),'临-燃尽0'!BR488)</f>
        <v>#N/A</v>
      </c>
      <c r="AH487" s="8" t="e">
        <f>IF(OR(ISNA(AH$1),ISNA($A487)),NA(),'临-燃尽0'!BS488)</f>
        <v>#N/A</v>
      </c>
      <c r="AI487" s="8" t="e">
        <f>IF(OR(ISNA(AI$1),ISNA($A487)),NA(),'临-燃尽0'!BT488)</f>
        <v>#N/A</v>
      </c>
      <c r="AJ487" s="8" t="e">
        <f>IF(OR(ISNA(AJ$1),ISNA($A487)),NA(),'临-燃尽0'!BU488)</f>
        <v>#N/A</v>
      </c>
      <c r="AK487" s="8" t="e">
        <f>IF(OR(ISNA(AK$1),ISNA($A487)),NA(),'临-燃尽0'!BV488)</f>
        <v>#N/A</v>
      </c>
      <c r="AL487" s="8" t="e">
        <f>IF(OR(ISNA(AL$1),ISNA($A487)),NA(),'临-燃尽0'!BW488)</f>
        <v>#N/A</v>
      </c>
      <c r="AM487" s="8" t="e">
        <f>IF(OR(ISNA(AM$1),ISNA($A487)),NA(),'临-燃尽0'!BX488)</f>
        <v>#N/A</v>
      </c>
      <c r="AN487" s="8" t="e">
        <f>IF(OR(ISNA(AN$1),ISNA($A487)),NA(),'临-燃尽0'!BY488)</f>
        <v>#N/A</v>
      </c>
      <c r="AO487" s="8" t="e">
        <f>IF(OR(ISNA(AO$1),ISNA($A487)),NA(),'临-燃尽0'!BZ488)</f>
        <v>#N/A</v>
      </c>
      <c r="AP487" s="8" t="e">
        <f>IF(OR(ISNA(AP$1),ISNA($A487)),NA(),'临-燃尽0'!CA488)</f>
        <v>#N/A</v>
      </c>
      <c r="AQ487" s="8" t="e">
        <f>IF(OR(ISNA(AQ$1),ISNA($A487)),NA(),'临-燃尽0'!CB488)</f>
        <v>#N/A</v>
      </c>
      <c r="AR487" s="8" t="e">
        <f>IF(OR(ISNA(AR$1),ISNA($A487)),NA(),'临-燃尽0'!CC488)</f>
        <v>#N/A</v>
      </c>
      <c r="AS487" s="8" t="e">
        <f>IF(OR(ISNA(AS$1),ISNA($A487)),NA(),'临-燃尽0'!CD488)</f>
        <v>#N/A</v>
      </c>
      <c r="AT487" s="8" t="e">
        <f>IF(OR(ISNA(AT$1),ISNA($A487)),NA(),'临-燃尽0'!CE488)</f>
        <v>#N/A</v>
      </c>
      <c r="AU487" s="8" t="e">
        <f>IF(OR(ISNA(AU$1),ISNA($A487)),NA(),'临-燃尽0'!CF488)</f>
        <v>#N/A</v>
      </c>
      <c r="AV487" s="8" t="e">
        <f>IF(OR(ISNA(AV$1),ISNA($A487)),NA(),'临-燃尽0'!CG488)</f>
        <v>#N/A</v>
      </c>
      <c r="AW487" s="8" t="e">
        <f>IF(OR(ISNA(AW$1),ISNA($A487)),NA(),'临-燃尽0'!CH488)</f>
        <v>#N/A</v>
      </c>
      <c r="AX487" s="8" t="e">
        <f>IF(OR(ISNA(AX$1),ISNA($A487)),NA(),'临-燃尽0'!CI488)</f>
        <v>#N/A</v>
      </c>
      <c r="AY487" s="8" t="e">
        <f>IF(OR(ISNA(AY$1),ISNA($A487)),NA(),'临-燃尽0'!CJ488)</f>
        <v>#N/A</v>
      </c>
      <c r="AZ487" s="8" t="e">
        <f>IF(OR(ISNA(AZ$1),ISNA($A487)),NA(),'临-燃尽0'!CK488)</f>
        <v>#N/A</v>
      </c>
    </row>
    <row r="488" spans="1:52">
      <c r="A488" s="8" t="e">
        <f>IF(OR('临-燃尽0'!AL489="",'临-燃尽0'!AL489="总计"),NA(),'临-燃尽0'!AL489)</f>
        <v>#N/A</v>
      </c>
      <c r="B488" s="8" t="e">
        <f>IF(ISNA($A488),NA(),'临-燃尽0'!AM489)</f>
        <v>#N/A</v>
      </c>
      <c r="C488" s="8" t="e">
        <f>IF(ISNA($A488),NA(),'临-燃尽0'!AN489)</f>
        <v>#N/A</v>
      </c>
      <c r="D488" s="8" t="e">
        <f>IF(ISNA($A488),NA(),'临-燃尽0'!AO489)</f>
        <v>#N/A</v>
      </c>
      <c r="E488" s="8" t="e">
        <f>IF(OR(ISNA(E$1),ISNA($A488)),NA(),'临-燃尽0'!AP489)</f>
        <v>#N/A</v>
      </c>
      <c r="F488" s="8" t="e">
        <f>IF(OR(ISNA(F$1),ISNA($A488)),NA(),'临-燃尽0'!AQ489)</f>
        <v>#N/A</v>
      </c>
      <c r="G488" s="8" t="e">
        <f>IF(OR(ISNA(G$1),ISNA($A488)),NA(),'临-燃尽0'!AR489)</f>
        <v>#N/A</v>
      </c>
      <c r="H488" s="8" t="e">
        <f>IF(OR(ISNA(H$1),ISNA($A488)),NA(),'临-燃尽0'!AS489)</f>
        <v>#N/A</v>
      </c>
      <c r="I488" s="8" t="e">
        <f>IF(OR(ISNA(I$1),ISNA($A488)),NA(),'临-燃尽0'!AT489)</f>
        <v>#N/A</v>
      </c>
      <c r="J488" s="8" t="e">
        <f>IF(OR(ISNA(J$1),ISNA($A488)),NA(),'临-燃尽0'!AU489)</f>
        <v>#N/A</v>
      </c>
      <c r="K488" s="8" t="e">
        <f>IF(OR(ISNA(K$1),ISNA($A488)),NA(),'临-燃尽0'!AV489)</f>
        <v>#N/A</v>
      </c>
      <c r="L488" s="8" t="e">
        <f>IF(OR(ISNA(L$1),ISNA($A488)),NA(),'临-燃尽0'!AW489)</f>
        <v>#N/A</v>
      </c>
      <c r="M488" s="8" t="e">
        <f>IF(OR(ISNA(M$1),ISNA($A488)),NA(),'临-燃尽0'!AX489)</f>
        <v>#N/A</v>
      </c>
      <c r="N488" s="8" t="e">
        <f>IF(OR(ISNA(N$1),ISNA($A488)),NA(),'临-燃尽0'!AY489)</f>
        <v>#N/A</v>
      </c>
      <c r="O488" s="8" t="e">
        <f>IF(OR(ISNA(O$1),ISNA($A488)),NA(),'临-燃尽0'!AZ489)</f>
        <v>#N/A</v>
      </c>
      <c r="P488" s="8" t="e">
        <f>IF(OR(ISNA(P$1),ISNA($A488)),NA(),'临-燃尽0'!BA489)</f>
        <v>#N/A</v>
      </c>
      <c r="Q488" s="8" t="e">
        <f>IF(OR(ISNA(Q$1),ISNA($A488)),NA(),'临-燃尽0'!BB489)</f>
        <v>#N/A</v>
      </c>
      <c r="R488" s="8" t="e">
        <f>IF(OR(ISNA(R$1),ISNA($A488)),NA(),'临-燃尽0'!BC489)</f>
        <v>#N/A</v>
      </c>
      <c r="S488" s="8" t="e">
        <f>IF(OR(ISNA(S$1),ISNA($A488)),NA(),'临-燃尽0'!BD489)</f>
        <v>#N/A</v>
      </c>
      <c r="T488" s="8" t="e">
        <f>IF(OR(ISNA(T$1),ISNA($A488)),NA(),'临-燃尽0'!BE489)</f>
        <v>#N/A</v>
      </c>
      <c r="U488" s="8" t="e">
        <f>IF(OR(ISNA(U$1),ISNA($A488)),NA(),'临-燃尽0'!BF489)</f>
        <v>#N/A</v>
      </c>
      <c r="V488" s="8" t="e">
        <f>IF(OR(ISNA(V$1),ISNA($A488)),NA(),'临-燃尽0'!BG489)</f>
        <v>#N/A</v>
      </c>
      <c r="W488" s="8" t="e">
        <f>IF(OR(ISNA(W$1),ISNA($A488)),NA(),'临-燃尽0'!BH489)</f>
        <v>#N/A</v>
      </c>
      <c r="X488" s="8" t="e">
        <f>IF(OR(ISNA(X$1),ISNA($A488)),NA(),'临-燃尽0'!BI489)</f>
        <v>#N/A</v>
      </c>
      <c r="Y488" s="8" t="e">
        <f>IF(OR(ISNA(Y$1),ISNA($A488)),NA(),'临-燃尽0'!BJ489)</f>
        <v>#N/A</v>
      </c>
      <c r="Z488" s="8" t="e">
        <f>IF(OR(ISNA(Z$1),ISNA($A488)),NA(),'临-燃尽0'!BK489)</f>
        <v>#N/A</v>
      </c>
      <c r="AA488" s="8" t="e">
        <f>IF(OR(ISNA(AA$1),ISNA($A488)),NA(),'临-燃尽0'!BL489)</f>
        <v>#N/A</v>
      </c>
      <c r="AB488" s="8" t="e">
        <f>IF(OR(ISNA(AB$1),ISNA($A488)),NA(),'临-燃尽0'!BM489)</f>
        <v>#N/A</v>
      </c>
      <c r="AC488" s="8" t="e">
        <f>IF(OR(ISNA(AC$1),ISNA($A488)),NA(),'临-燃尽0'!BN489)</f>
        <v>#N/A</v>
      </c>
      <c r="AD488" s="8" t="e">
        <f>IF(OR(ISNA(AD$1),ISNA($A488)),NA(),'临-燃尽0'!BO489)</f>
        <v>#N/A</v>
      </c>
      <c r="AE488" s="8" t="e">
        <f>IF(OR(ISNA(AE$1),ISNA($A488)),NA(),'临-燃尽0'!BP489)</f>
        <v>#N/A</v>
      </c>
      <c r="AF488" s="8" t="e">
        <f>IF(OR(ISNA(AF$1),ISNA($A488)),NA(),'临-燃尽0'!BQ489)</f>
        <v>#N/A</v>
      </c>
      <c r="AG488" s="8" t="e">
        <f>IF(OR(ISNA(AG$1),ISNA($A488)),NA(),'临-燃尽0'!BR489)</f>
        <v>#N/A</v>
      </c>
      <c r="AH488" s="8" t="e">
        <f>IF(OR(ISNA(AH$1),ISNA($A488)),NA(),'临-燃尽0'!BS489)</f>
        <v>#N/A</v>
      </c>
      <c r="AI488" s="8" t="e">
        <f>IF(OR(ISNA(AI$1),ISNA($A488)),NA(),'临-燃尽0'!BT489)</f>
        <v>#N/A</v>
      </c>
      <c r="AJ488" s="8" t="e">
        <f>IF(OR(ISNA(AJ$1),ISNA($A488)),NA(),'临-燃尽0'!BU489)</f>
        <v>#N/A</v>
      </c>
      <c r="AK488" s="8" t="e">
        <f>IF(OR(ISNA(AK$1),ISNA($A488)),NA(),'临-燃尽0'!BV489)</f>
        <v>#N/A</v>
      </c>
      <c r="AL488" s="8" t="e">
        <f>IF(OR(ISNA(AL$1),ISNA($A488)),NA(),'临-燃尽0'!BW489)</f>
        <v>#N/A</v>
      </c>
      <c r="AM488" s="8" t="e">
        <f>IF(OR(ISNA(AM$1),ISNA($A488)),NA(),'临-燃尽0'!BX489)</f>
        <v>#N/A</v>
      </c>
      <c r="AN488" s="8" t="e">
        <f>IF(OR(ISNA(AN$1),ISNA($A488)),NA(),'临-燃尽0'!BY489)</f>
        <v>#N/A</v>
      </c>
      <c r="AO488" s="8" t="e">
        <f>IF(OR(ISNA(AO$1),ISNA($A488)),NA(),'临-燃尽0'!BZ489)</f>
        <v>#N/A</v>
      </c>
      <c r="AP488" s="8" t="e">
        <f>IF(OR(ISNA(AP$1),ISNA($A488)),NA(),'临-燃尽0'!CA489)</f>
        <v>#N/A</v>
      </c>
      <c r="AQ488" s="8" t="e">
        <f>IF(OR(ISNA(AQ$1),ISNA($A488)),NA(),'临-燃尽0'!CB489)</f>
        <v>#N/A</v>
      </c>
      <c r="AR488" s="8" t="e">
        <f>IF(OR(ISNA(AR$1),ISNA($A488)),NA(),'临-燃尽0'!CC489)</f>
        <v>#N/A</v>
      </c>
      <c r="AS488" s="8" t="e">
        <f>IF(OR(ISNA(AS$1),ISNA($A488)),NA(),'临-燃尽0'!CD489)</f>
        <v>#N/A</v>
      </c>
      <c r="AT488" s="8" t="e">
        <f>IF(OR(ISNA(AT$1),ISNA($A488)),NA(),'临-燃尽0'!CE489)</f>
        <v>#N/A</v>
      </c>
      <c r="AU488" s="8" t="e">
        <f>IF(OR(ISNA(AU$1),ISNA($A488)),NA(),'临-燃尽0'!CF489)</f>
        <v>#N/A</v>
      </c>
      <c r="AV488" s="8" t="e">
        <f>IF(OR(ISNA(AV$1),ISNA($A488)),NA(),'临-燃尽0'!CG489)</f>
        <v>#N/A</v>
      </c>
      <c r="AW488" s="8" t="e">
        <f>IF(OR(ISNA(AW$1),ISNA($A488)),NA(),'临-燃尽0'!CH489)</f>
        <v>#N/A</v>
      </c>
      <c r="AX488" s="8" t="e">
        <f>IF(OR(ISNA(AX$1),ISNA($A488)),NA(),'临-燃尽0'!CI489)</f>
        <v>#N/A</v>
      </c>
      <c r="AY488" s="8" t="e">
        <f>IF(OR(ISNA(AY$1),ISNA($A488)),NA(),'临-燃尽0'!CJ489)</f>
        <v>#N/A</v>
      </c>
      <c r="AZ488" s="8" t="e">
        <f>IF(OR(ISNA(AZ$1),ISNA($A488)),NA(),'临-燃尽0'!CK489)</f>
        <v>#N/A</v>
      </c>
    </row>
    <row r="489" spans="1:52">
      <c r="A489" s="8" t="e">
        <f>IF(OR('临-燃尽0'!AL490="",'临-燃尽0'!AL490="总计"),NA(),'临-燃尽0'!AL490)</f>
        <v>#N/A</v>
      </c>
      <c r="B489" s="8" t="e">
        <f>IF(ISNA($A489),NA(),'临-燃尽0'!AM490)</f>
        <v>#N/A</v>
      </c>
      <c r="C489" s="8" t="e">
        <f>IF(ISNA($A489),NA(),'临-燃尽0'!AN490)</f>
        <v>#N/A</v>
      </c>
      <c r="D489" s="8" t="e">
        <f>IF(ISNA($A489),NA(),'临-燃尽0'!AO490)</f>
        <v>#N/A</v>
      </c>
      <c r="E489" s="8" t="e">
        <f>IF(OR(ISNA(E$1),ISNA($A489)),NA(),'临-燃尽0'!AP490)</f>
        <v>#N/A</v>
      </c>
      <c r="F489" s="8" t="e">
        <f>IF(OR(ISNA(F$1),ISNA($A489)),NA(),'临-燃尽0'!AQ490)</f>
        <v>#N/A</v>
      </c>
      <c r="G489" s="8" t="e">
        <f>IF(OR(ISNA(G$1),ISNA($A489)),NA(),'临-燃尽0'!AR490)</f>
        <v>#N/A</v>
      </c>
      <c r="H489" s="8" t="e">
        <f>IF(OR(ISNA(H$1),ISNA($A489)),NA(),'临-燃尽0'!AS490)</f>
        <v>#N/A</v>
      </c>
      <c r="I489" s="8" t="e">
        <f>IF(OR(ISNA(I$1),ISNA($A489)),NA(),'临-燃尽0'!AT490)</f>
        <v>#N/A</v>
      </c>
      <c r="J489" s="8" t="e">
        <f>IF(OR(ISNA(J$1),ISNA($A489)),NA(),'临-燃尽0'!AU490)</f>
        <v>#N/A</v>
      </c>
      <c r="K489" s="8" t="e">
        <f>IF(OR(ISNA(K$1),ISNA($A489)),NA(),'临-燃尽0'!AV490)</f>
        <v>#N/A</v>
      </c>
      <c r="L489" s="8" t="e">
        <f>IF(OR(ISNA(L$1),ISNA($A489)),NA(),'临-燃尽0'!AW490)</f>
        <v>#N/A</v>
      </c>
      <c r="M489" s="8" t="e">
        <f>IF(OR(ISNA(M$1),ISNA($A489)),NA(),'临-燃尽0'!AX490)</f>
        <v>#N/A</v>
      </c>
      <c r="N489" s="8" t="e">
        <f>IF(OR(ISNA(N$1),ISNA($A489)),NA(),'临-燃尽0'!AY490)</f>
        <v>#N/A</v>
      </c>
      <c r="O489" s="8" t="e">
        <f>IF(OR(ISNA(O$1),ISNA($A489)),NA(),'临-燃尽0'!AZ490)</f>
        <v>#N/A</v>
      </c>
      <c r="P489" s="8" t="e">
        <f>IF(OR(ISNA(P$1),ISNA($A489)),NA(),'临-燃尽0'!BA490)</f>
        <v>#N/A</v>
      </c>
      <c r="Q489" s="8" t="e">
        <f>IF(OR(ISNA(Q$1),ISNA($A489)),NA(),'临-燃尽0'!BB490)</f>
        <v>#N/A</v>
      </c>
      <c r="R489" s="8" t="e">
        <f>IF(OR(ISNA(R$1),ISNA($A489)),NA(),'临-燃尽0'!BC490)</f>
        <v>#N/A</v>
      </c>
      <c r="S489" s="8" t="e">
        <f>IF(OR(ISNA(S$1),ISNA($A489)),NA(),'临-燃尽0'!BD490)</f>
        <v>#N/A</v>
      </c>
      <c r="T489" s="8" t="e">
        <f>IF(OR(ISNA(T$1),ISNA($A489)),NA(),'临-燃尽0'!BE490)</f>
        <v>#N/A</v>
      </c>
      <c r="U489" s="8" t="e">
        <f>IF(OR(ISNA(U$1),ISNA($A489)),NA(),'临-燃尽0'!BF490)</f>
        <v>#N/A</v>
      </c>
      <c r="V489" s="8" t="e">
        <f>IF(OR(ISNA(V$1),ISNA($A489)),NA(),'临-燃尽0'!BG490)</f>
        <v>#N/A</v>
      </c>
      <c r="W489" s="8" t="e">
        <f>IF(OR(ISNA(W$1),ISNA($A489)),NA(),'临-燃尽0'!BH490)</f>
        <v>#N/A</v>
      </c>
      <c r="X489" s="8" t="e">
        <f>IF(OR(ISNA(X$1),ISNA($A489)),NA(),'临-燃尽0'!BI490)</f>
        <v>#N/A</v>
      </c>
      <c r="Y489" s="8" t="e">
        <f>IF(OR(ISNA(Y$1),ISNA($A489)),NA(),'临-燃尽0'!BJ490)</f>
        <v>#N/A</v>
      </c>
      <c r="Z489" s="8" t="e">
        <f>IF(OR(ISNA(Z$1),ISNA($A489)),NA(),'临-燃尽0'!BK490)</f>
        <v>#N/A</v>
      </c>
      <c r="AA489" s="8" t="e">
        <f>IF(OR(ISNA(AA$1),ISNA($A489)),NA(),'临-燃尽0'!BL490)</f>
        <v>#N/A</v>
      </c>
      <c r="AB489" s="8" t="e">
        <f>IF(OR(ISNA(AB$1),ISNA($A489)),NA(),'临-燃尽0'!BM490)</f>
        <v>#N/A</v>
      </c>
      <c r="AC489" s="8" t="e">
        <f>IF(OR(ISNA(AC$1),ISNA($A489)),NA(),'临-燃尽0'!BN490)</f>
        <v>#N/A</v>
      </c>
      <c r="AD489" s="8" t="e">
        <f>IF(OR(ISNA(AD$1),ISNA($A489)),NA(),'临-燃尽0'!BO490)</f>
        <v>#N/A</v>
      </c>
      <c r="AE489" s="8" t="e">
        <f>IF(OR(ISNA(AE$1),ISNA($A489)),NA(),'临-燃尽0'!BP490)</f>
        <v>#N/A</v>
      </c>
      <c r="AF489" s="8" t="e">
        <f>IF(OR(ISNA(AF$1),ISNA($A489)),NA(),'临-燃尽0'!BQ490)</f>
        <v>#N/A</v>
      </c>
      <c r="AG489" s="8" t="e">
        <f>IF(OR(ISNA(AG$1),ISNA($A489)),NA(),'临-燃尽0'!BR490)</f>
        <v>#N/A</v>
      </c>
      <c r="AH489" s="8" t="e">
        <f>IF(OR(ISNA(AH$1),ISNA($A489)),NA(),'临-燃尽0'!BS490)</f>
        <v>#N/A</v>
      </c>
      <c r="AI489" s="8" t="e">
        <f>IF(OR(ISNA(AI$1),ISNA($A489)),NA(),'临-燃尽0'!BT490)</f>
        <v>#N/A</v>
      </c>
      <c r="AJ489" s="8" t="e">
        <f>IF(OR(ISNA(AJ$1),ISNA($A489)),NA(),'临-燃尽0'!BU490)</f>
        <v>#N/A</v>
      </c>
      <c r="AK489" s="8" t="e">
        <f>IF(OR(ISNA(AK$1),ISNA($A489)),NA(),'临-燃尽0'!BV490)</f>
        <v>#N/A</v>
      </c>
      <c r="AL489" s="8" t="e">
        <f>IF(OR(ISNA(AL$1),ISNA($A489)),NA(),'临-燃尽0'!BW490)</f>
        <v>#N/A</v>
      </c>
      <c r="AM489" s="8" t="e">
        <f>IF(OR(ISNA(AM$1),ISNA($A489)),NA(),'临-燃尽0'!BX490)</f>
        <v>#N/A</v>
      </c>
      <c r="AN489" s="8" t="e">
        <f>IF(OR(ISNA(AN$1),ISNA($A489)),NA(),'临-燃尽0'!BY490)</f>
        <v>#N/A</v>
      </c>
      <c r="AO489" s="8" t="e">
        <f>IF(OR(ISNA(AO$1),ISNA($A489)),NA(),'临-燃尽0'!BZ490)</f>
        <v>#N/A</v>
      </c>
      <c r="AP489" s="8" t="e">
        <f>IF(OR(ISNA(AP$1),ISNA($A489)),NA(),'临-燃尽0'!CA490)</f>
        <v>#N/A</v>
      </c>
      <c r="AQ489" s="8" t="e">
        <f>IF(OR(ISNA(AQ$1),ISNA($A489)),NA(),'临-燃尽0'!CB490)</f>
        <v>#N/A</v>
      </c>
      <c r="AR489" s="8" t="e">
        <f>IF(OR(ISNA(AR$1),ISNA($A489)),NA(),'临-燃尽0'!CC490)</f>
        <v>#N/A</v>
      </c>
      <c r="AS489" s="8" t="e">
        <f>IF(OR(ISNA(AS$1),ISNA($A489)),NA(),'临-燃尽0'!CD490)</f>
        <v>#N/A</v>
      </c>
      <c r="AT489" s="8" t="e">
        <f>IF(OR(ISNA(AT$1),ISNA($A489)),NA(),'临-燃尽0'!CE490)</f>
        <v>#N/A</v>
      </c>
      <c r="AU489" s="8" t="e">
        <f>IF(OR(ISNA(AU$1),ISNA($A489)),NA(),'临-燃尽0'!CF490)</f>
        <v>#N/A</v>
      </c>
      <c r="AV489" s="8" t="e">
        <f>IF(OR(ISNA(AV$1),ISNA($A489)),NA(),'临-燃尽0'!CG490)</f>
        <v>#N/A</v>
      </c>
      <c r="AW489" s="8" t="e">
        <f>IF(OR(ISNA(AW$1),ISNA($A489)),NA(),'临-燃尽0'!CH490)</f>
        <v>#N/A</v>
      </c>
      <c r="AX489" s="8" t="e">
        <f>IF(OR(ISNA(AX$1),ISNA($A489)),NA(),'临-燃尽0'!CI490)</f>
        <v>#N/A</v>
      </c>
      <c r="AY489" s="8" t="e">
        <f>IF(OR(ISNA(AY$1),ISNA($A489)),NA(),'临-燃尽0'!CJ490)</f>
        <v>#N/A</v>
      </c>
      <c r="AZ489" s="8" t="e">
        <f>IF(OR(ISNA(AZ$1),ISNA($A489)),NA(),'临-燃尽0'!CK490)</f>
        <v>#N/A</v>
      </c>
    </row>
    <row r="490" spans="1:52">
      <c r="A490" s="8" t="e">
        <f>IF(OR('临-燃尽0'!AL491="",'临-燃尽0'!AL491="总计"),NA(),'临-燃尽0'!AL491)</f>
        <v>#N/A</v>
      </c>
      <c r="B490" s="8" t="e">
        <f>IF(ISNA($A490),NA(),'临-燃尽0'!AM491)</f>
        <v>#N/A</v>
      </c>
      <c r="C490" s="8" t="e">
        <f>IF(ISNA($A490),NA(),'临-燃尽0'!AN491)</f>
        <v>#N/A</v>
      </c>
      <c r="D490" s="8" t="e">
        <f>IF(ISNA($A490),NA(),'临-燃尽0'!AO491)</f>
        <v>#N/A</v>
      </c>
      <c r="E490" s="8" t="e">
        <f>IF(OR(ISNA(E$1),ISNA($A490)),NA(),'临-燃尽0'!AP491)</f>
        <v>#N/A</v>
      </c>
      <c r="F490" s="8" t="e">
        <f>IF(OR(ISNA(F$1),ISNA($A490)),NA(),'临-燃尽0'!AQ491)</f>
        <v>#N/A</v>
      </c>
      <c r="G490" s="8" t="e">
        <f>IF(OR(ISNA(G$1),ISNA($A490)),NA(),'临-燃尽0'!AR491)</f>
        <v>#N/A</v>
      </c>
      <c r="H490" s="8" t="e">
        <f>IF(OR(ISNA(H$1),ISNA($A490)),NA(),'临-燃尽0'!AS491)</f>
        <v>#N/A</v>
      </c>
      <c r="I490" s="8" t="e">
        <f>IF(OR(ISNA(I$1),ISNA($A490)),NA(),'临-燃尽0'!AT491)</f>
        <v>#N/A</v>
      </c>
      <c r="J490" s="8" t="e">
        <f>IF(OR(ISNA(J$1),ISNA($A490)),NA(),'临-燃尽0'!AU491)</f>
        <v>#N/A</v>
      </c>
      <c r="K490" s="8" t="e">
        <f>IF(OR(ISNA(K$1),ISNA($A490)),NA(),'临-燃尽0'!AV491)</f>
        <v>#N/A</v>
      </c>
      <c r="L490" s="8" t="e">
        <f>IF(OR(ISNA(L$1),ISNA($A490)),NA(),'临-燃尽0'!AW491)</f>
        <v>#N/A</v>
      </c>
      <c r="M490" s="8" t="e">
        <f>IF(OR(ISNA(M$1),ISNA($A490)),NA(),'临-燃尽0'!AX491)</f>
        <v>#N/A</v>
      </c>
      <c r="N490" s="8" t="e">
        <f>IF(OR(ISNA(N$1),ISNA($A490)),NA(),'临-燃尽0'!AY491)</f>
        <v>#N/A</v>
      </c>
      <c r="O490" s="8" t="e">
        <f>IF(OR(ISNA(O$1),ISNA($A490)),NA(),'临-燃尽0'!AZ491)</f>
        <v>#N/A</v>
      </c>
      <c r="P490" s="8" t="e">
        <f>IF(OR(ISNA(P$1),ISNA($A490)),NA(),'临-燃尽0'!BA491)</f>
        <v>#N/A</v>
      </c>
      <c r="Q490" s="8" t="e">
        <f>IF(OR(ISNA(Q$1),ISNA($A490)),NA(),'临-燃尽0'!BB491)</f>
        <v>#N/A</v>
      </c>
      <c r="R490" s="8" t="e">
        <f>IF(OR(ISNA(R$1),ISNA($A490)),NA(),'临-燃尽0'!BC491)</f>
        <v>#N/A</v>
      </c>
      <c r="S490" s="8" t="e">
        <f>IF(OR(ISNA(S$1),ISNA($A490)),NA(),'临-燃尽0'!BD491)</f>
        <v>#N/A</v>
      </c>
      <c r="T490" s="8" t="e">
        <f>IF(OR(ISNA(T$1),ISNA($A490)),NA(),'临-燃尽0'!BE491)</f>
        <v>#N/A</v>
      </c>
      <c r="U490" s="8" t="e">
        <f>IF(OR(ISNA(U$1),ISNA($A490)),NA(),'临-燃尽0'!BF491)</f>
        <v>#N/A</v>
      </c>
      <c r="V490" s="8" t="e">
        <f>IF(OR(ISNA(V$1),ISNA($A490)),NA(),'临-燃尽0'!BG491)</f>
        <v>#N/A</v>
      </c>
      <c r="W490" s="8" t="e">
        <f>IF(OR(ISNA(W$1),ISNA($A490)),NA(),'临-燃尽0'!BH491)</f>
        <v>#N/A</v>
      </c>
      <c r="X490" s="8" t="e">
        <f>IF(OR(ISNA(X$1),ISNA($A490)),NA(),'临-燃尽0'!BI491)</f>
        <v>#N/A</v>
      </c>
      <c r="Y490" s="8" t="e">
        <f>IF(OR(ISNA(Y$1),ISNA($A490)),NA(),'临-燃尽0'!BJ491)</f>
        <v>#N/A</v>
      </c>
      <c r="Z490" s="8" t="e">
        <f>IF(OR(ISNA(Z$1),ISNA($A490)),NA(),'临-燃尽0'!BK491)</f>
        <v>#N/A</v>
      </c>
      <c r="AA490" s="8" t="e">
        <f>IF(OR(ISNA(AA$1),ISNA($A490)),NA(),'临-燃尽0'!BL491)</f>
        <v>#N/A</v>
      </c>
      <c r="AB490" s="8" t="e">
        <f>IF(OR(ISNA(AB$1),ISNA($A490)),NA(),'临-燃尽0'!BM491)</f>
        <v>#N/A</v>
      </c>
      <c r="AC490" s="8" t="e">
        <f>IF(OR(ISNA(AC$1),ISNA($A490)),NA(),'临-燃尽0'!BN491)</f>
        <v>#N/A</v>
      </c>
      <c r="AD490" s="8" t="e">
        <f>IF(OR(ISNA(AD$1),ISNA($A490)),NA(),'临-燃尽0'!BO491)</f>
        <v>#N/A</v>
      </c>
      <c r="AE490" s="8" t="e">
        <f>IF(OR(ISNA(AE$1),ISNA($A490)),NA(),'临-燃尽0'!BP491)</f>
        <v>#N/A</v>
      </c>
      <c r="AF490" s="8" t="e">
        <f>IF(OR(ISNA(AF$1),ISNA($A490)),NA(),'临-燃尽0'!BQ491)</f>
        <v>#N/A</v>
      </c>
      <c r="AG490" s="8" t="e">
        <f>IF(OR(ISNA(AG$1),ISNA($A490)),NA(),'临-燃尽0'!BR491)</f>
        <v>#N/A</v>
      </c>
      <c r="AH490" s="8" t="e">
        <f>IF(OR(ISNA(AH$1),ISNA($A490)),NA(),'临-燃尽0'!BS491)</f>
        <v>#N/A</v>
      </c>
      <c r="AI490" s="8" t="e">
        <f>IF(OR(ISNA(AI$1),ISNA($A490)),NA(),'临-燃尽0'!BT491)</f>
        <v>#N/A</v>
      </c>
      <c r="AJ490" s="8" t="e">
        <f>IF(OR(ISNA(AJ$1),ISNA($A490)),NA(),'临-燃尽0'!BU491)</f>
        <v>#N/A</v>
      </c>
      <c r="AK490" s="8" t="e">
        <f>IF(OR(ISNA(AK$1),ISNA($A490)),NA(),'临-燃尽0'!BV491)</f>
        <v>#N/A</v>
      </c>
      <c r="AL490" s="8" t="e">
        <f>IF(OR(ISNA(AL$1),ISNA($A490)),NA(),'临-燃尽0'!BW491)</f>
        <v>#N/A</v>
      </c>
      <c r="AM490" s="8" t="e">
        <f>IF(OR(ISNA(AM$1),ISNA($A490)),NA(),'临-燃尽0'!BX491)</f>
        <v>#N/A</v>
      </c>
      <c r="AN490" s="8" t="e">
        <f>IF(OR(ISNA(AN$1),ISNA($A490)),NA(),'临-燃尽0'!BY491)</f>
        <v>#N/A</v>
      </c>
      <c r="AO490" s="8" t="e">
        <f>IF(OR(ISNA(AO$1),ISNA($A490)),NA(),'临-燃尽0'!BZ491)</f>
        <v>#N/A</v>
      </c>
      <c r="AP490" s="8" t="e">
        <f>IF(OR(ISNA(AP$1),ISNA($A490)),NA(),'临-燃尽0'!CA491)</f>
        <v>#N/A</v>
      </c>
      <c r="AQ490" s="8" t="e">
        <f>IF(OR(ISNA(AQ$1),ISNA($A490)),NA(),'临-燃尽0'!CB491)</f>
        <v>#N/A</v>
      </c>
      <c r="AR490" s="8" t="e">
        <f>IF(OR(ISNA(AR$1),ISNA($A490)),NA(),'临-燃尽0'!CC491)</f>
        <v>#N/A</v>
      </c>
      <c r="AS490" s="8" t="e">
        <f>IF(OR(ISNA(AS$1),ISNA($A490)),NA(),'临-燃尽0'!CD491)</f>
        <v>#N/A</v>
      </c>
      <c r="AT490" s="8" t="e">
        <f>IF(OR(ISNA(AT$1),ISNA($A490)),NA(),'临-燃尽0'!CE491)</f>
        <v>#N/A</v>
      </c>
      <c r="AU490" s="8" t="e">
        <f>IF(OR(ISNA(AU$1),ISNA($A490)),NA(),'临-燃尽0'!CF491)</f>
        <v>#N/A</v>
      </c>
      <c r="AV490" s="8" t="e">
        <f>IF(OR(ISNA(AV$1),ISNA($A490)),NA(),'临-燃尽0'!CG491)</f>
        <v>#N/A</v>
      </c>
      <c r="AW490" s="8" t="e">
        <f>IF(OR(ISNA(AW$1),ISNA($A490)),NA(),'临-燃尽0'!CH491)</f>
        <v>#N/A</v>
      </c>
      <c r="AX490" s="8" t="e">
        <f>IF(OR(ISNA(AX$1),ISNA($A490)),NA(),'临-燃尽0'!CI491)</f>
        <v>#N/A</v>
      </c>
      <c r="AY490" s="8" t="e">
        <f>IF(OR(ISNA(AY$1),ISNA($A490)),NA(),'临-燃尽0'!CJ491)</f>
        <v>#N/A</v>
      </c>
      <c r="AZ490" s="8" t="e">
        <f>IF(OR(ISNA(AZ$1),ISNA($A490)),NA(),'临-燃尽0'!CK491)</f>
        <v>#N/A</v>
      </c>
    </row>
    <row r="491" spans="1:52">
      <c r="A491" s="8" t="e">
        <f>IF(OR('临-燃尽0'!AL492="",'临-燃尽0'!AL492="总计"),NA(),'临-燃尽0'!AL492)</f>
        <v>#N/A</v>
      </c>
      <c r="B491" s="8" t="e">
        <f>IF(ISNA($A491),NA(),'临-燃尽0'!AM492)</f>
        <v>#N/A</v>
      </c>
      <c r="C491" s="8" t="e">
        <f>IF(ISNA($A491),NA(),'临-燃尽0'!AN492)</f>
        <v>#N/A</v>
      </c>
      <c r="D491" s="8" t="e">
        <f>IF(ISNA($A491),NA(),'临-燃尽0'!AO492)</f>
        <v>#N/A</v>
      </c>
      <c r="E491" s="8" t="e">
        <f>IF(OR(ISNA(E$1),ISNA($A491)),NA(),'临-燃尽0'!AP492)</f>
        <v>#N/A</v>
      </c>
      <c r="F491" s="8" t="e">
        <f>IF(OR(ISNA(F$1),ISNA($A491)),NA(),'临-燃尽0'!AQ492)</f>
        <v>#N/A</v>
      </c>
      <c r="G491" s="8" t="e">
        <f>IF(OR(ISNA(G$1),ISNA($A491)),NA(),'临-燃尽0'!AR492)</f>
        <v>#N/A</v>
      </c>
      <c r="H491" s="8" t="e">
        <f>IF(OR(ISNA(H$1),ISNA($A491)),NA(),'临-燃尽0'!AS492)</f>
        <v>#N/A</v>
      </c>
      <c r="I491" s="8" t="e">
        <f>IF(OR(ISNA(I$1),ISNA($A491)),NA(),'临-燃尽0'!AT492)</f>
        <v>#N/A</v>
      </c>
      <c r="J491" s="8" t="e">
        <f>IF(OR(ISNA(J$1),ISNA($A491)),NA(),'临-燃尽0'!AU492)</f>
        <v>#N/A</v>
      </c>
      <c r="K491" s="8" t="e">
        <f>IF(OR(ISNA(K$1),ISNA($A491)),NA(),'临-燃尽0'!AV492)</f>
        <v>#N/A</v>
      </c>
      <c r="L491" s="8" t="e">
        <f>IF(OR(ISNA(L$1),ISNA($A491)),NA(),'临-燃尽0'!AW492)</f>
        <v>#N/A</v>
      </c>
      <c r="M491" s="8" t="e">
        <f>IF(OR(ISNA(M$1),ISNA($A491)),NA(),'临-燃尽0'!AX492)</f>
        <v>#N/A</v>
      </c>
      <c r="N491" s="8" t="e">
        <f>IF(OR(ISNA(N$1),ISNA($A491)),NA(),'临-燃尽0'!AY492)</f>
        <v>#N/A</v>
      </c>
      <c r="O491" s="8" t="e">
        <f>IF(OR(ISNA(O$1),ISNA($A491)),NA(),'临-燃尽0'!AZ492)</f>
        <v>#N/A</v>
      </c>
      <c r="P491" s="8" t="e">
        <f>IF(OR(ISNA(P$1),ISNA($A491)),NA(),'临-燃尽0'!BA492)</f>
        <v>#N/A</v>
      </c>
      <c r="Q491" s="8" t="e">
        <f>IF(OR(ISNA(Q$1),ISNA($A491)),NA(),'临-燃尽0'!BB492)</f>
        <v>#N/A</v>
      </c>
      <c r="R491" s="8" t="e">
        <f>IF(OR(ISNA(R$1),ISNA($A491)),NA(),'临-燃尽0'!BC492)</f>
        <v>#N/A</v>
      </c>
      <c r="S491" s="8" t="e">
        <f>IF(OR(ISNA(S$1),ISNA($A491)),NA(),'临-燃尽0'!BD492)</f>
        <v>#N/A</v>
      </c>
      <c r="T491" s="8" t="e">
        <f>IF(OR(ISNA(T$1),ISNA($A491)),NA(),'临-燃尽0'!BE492)</f>
        <v>#N/A</v>
      </c>
      <c r="U491" s="8" t="e">
        <f>IF(OR(ISNA(U$1),ISNA($A491)),NA(),'临-燃尽0'!BF492)</f>
        <v>#N/A</v>
      </c>
      <c r="V491" s="8" t="e">
        <f>IF(OR(ISNA(V$1),ISNA($A491)),NA(),'临-燃尽0'!BG492)</f>
        <v>#N/A</v>
      </c>
      <c r="W491" s="8" t="e">
        <f>IF(OR(ISNA(W$1),ISNA($A491)),NA(),'临-燃尽0'!BH492)</f>
        <v>#N/A</v>
      </c>
      <c r="X491" s="8" t="e">
        <f>IF(OR(ISNA(X$1),ISNA($A491)),NA(),'临-燃尽0'!BI492)</f>
        <v>#N/A</v>
      </c>
      <c r="Y491" s="8" t="e">
        <f>IF(OR(ISNA(Y$1),ISNA($A491)),NA(),'临-燃尽0'!BJ492)</f>
        <v>#N/A</v>
      </c>
      <c r="Z491" s="8" t="e">
        <f>IF(OR(ISNA(Z$1),ISNA($A491)),NA(),'临-燃尽0'!BK492)</f>
        <v>#N/A</v>
      </c>
      <c r="AA491" s="8" t="e">
        <f>IF(OR(ISNA(AA$1),ISNA($A491)),NA(),'临-燃尽0'!BL492)</f>
        <v>#N/A</v>
      </c>
      <c r="AB491" s="8" t="e">
        <f>IF(OR(ISNA(AB$1),ISNA($A491)),NA(),'临-燃尽0'!BM492)</f>
        <v>#N/A</v>
      </c>
      <c r="AC491" s="8" t="e">
        <f>IF(OR(ISNA(AC$1),ISNA($A491)),NA(),'临-燃尽0'!BN492)</f>
        <v>#N/A</v>
      </c>
      <c r="AD491" s="8" t="e">
        <f>IF(OR(ISNA(AD$1),ISNA($A491)),NA(),'临-燃尽0'!BO492)</f>
        <v>#N/A</v>
      </c>
      <c r="AE491" s="8" t="e">
        <f>IF(OR(ISNA(AE$1),ISNA($A491)),NA(),'临-燃尽0'!BP492)</f>
        <v>#N/A</v>
      </c>
      <c r="AF491" s="8" t="e">
        <f>IF(OR(ISNA(AF$1),ISNA($A491)),NA(),'临-燃尽0'!BQ492)</f>
        <v>#N/A</v>
      </c>
      <c r="AG491" s="8" t="e">
        <f>IF(OR(ISNA(AG$1),ISNA($A491)),NA(),'临-燃尽0'!BR492)</f>
        <v>#N/A</v>
      </c>
      <c r="AH491" s="8" t="e">
        <f>IF(OR(ISNA(AH$1),ISNA($A491)),NA(),'临-燃尽0'!BS492)</f>
        <v>#N/A</v>
      </c>
      <c r="AI491" s="8" t="e">
        <f>IF(OR(ISNA(AI$1),ISNA($A491)),NA(),'临-燃尽0'!BT492)</f>
        <v>#N/A</v>
      </c>
      <c r="AJ491" s="8" t="e">
        <f>IF(OR(ISNA(AJ$1),ISNA($A491)),NA(),'临-燃尽0'!BU492)</f>
        <v>#N/A</v>
      </c>
      <c r="AK491" s="8" t="e">
        <f>IF(OR(ISNA(AK$1),ISNA($A491)),NA(),'临-燃尽0'!BV492)</f>
        <v>#N/A</v>
      </c>
      <c r="AL491" s="8" t="e">
        <f>IF(OR(ISNA(AL$1),ISNA($A491)),NA(),'临-燃尽0'!BW492)</f>
        <v>#N/A</v>
      </c>
      <c r="AM491" s="8" t="e">
        <f>IF(OR(ISNA(AM$1),ISNA($A491)),NA(),'临-燃尽0'!BX492)</f>
        <v>#N/A</v>
      </c>
      <c r="AN491" s="8" t="e">
        <f>IF(OR(ISNA(AN$1),ISNA($A491)),NA(),'临-燃尽0'!BY492)</f>
        <v>#N/A</v>
      </c>
      <c r="AO491" s="8" t="e">
        <f>IF(OR(ISNA(AO$1),ISNA($A491)),NA(),'临-燃尽0'!BZ492)</f>
        <v>#N/A</v>
      </c>
      <c r="AP491" s="8" t="e">
        <f>IF(OR(ISNA(AP$1),ISNA($A491)),NA(),'临-燃尽0'!CA492)</f>
        <v>#N/A</v>
      </c>
      <c r="AQ491" s="8" t="e">
        <f>IF(OR(ISNA(AQ$1),ISNA($A491)),NA(),'临-燃尽0'!CB492)</f>
        <v>#N/A</v>
      </c>
      <c r="AR491" s="8" t="e">
        <f>IF(OR(ISNA(AR$1),ISNA($A491)),NA(),'临-燃尽0'!CC492)</f>
        <v>#N/A</v>
      </c>
      <c r="AS491" s="8" t="e">
        <f>IF(OR(ISNA(AS$1),ISNA($A491)),NA(),'临-燃尽0'!CD492)</f>
        <v>#N/A</v>
      </c>
      <c r="AT491" s="8" t="e">
        <f>IF(OR(ISNA(AT$1),ISNA($A491)),NA(),'临-燃尽0'!CE492)</f>
        <v>#N/A</v>
      </c>
      <c r="AU491" s="8" t="e">
        <f>IF(OR(ISNA(AU$1),ISNA($A491)),NA(),'临-燃尽0'!CF492)</f>
        <v>#N/A</v>
      </c>
      <c r="AV491" s="8" t="e">
        <f>IF(OR(ISNA(AV$1),ISNA($A491)),NA(),'临-燃尽0'!CG492)</f>
        <v>#N/A</v>
      </c>
      <c r="AW491" s="8" t="e">
        <f>IF(OR(ISNA(AW$1),ISNA($A491)),NA(),'临-燃尽0'!CH492)</f>
        <v>#N/A</v>
      </c>
      <c r="AX491" s="8" t="e">
        <f>IF(OR(ISNA(AX$1),ISNA($A491)),NA(),'临-燃尽0'!CI492)</f>
        <v>#N/A</v>
      </c>
      <c r="AY491" s="8" t="e">
        <f>IF(OR(ISNA(AY$1),ISNA($A491)),NA(),'临-燃尽0'!CJ492)</f>
        <v>#N/A</v>
      </c>
      <c r="AZ491" s="8" t="e">
        <f>IF(OR(ISNA(AZ$1),ISNA($A491)),NA(),'临-燃尽0'!CK492)</f>
        <v>#N/A</v>
      </c>
    </row>
    <row r="492" spans="1:52">
      <c r="A492" s="8" t="e">
        <f>IF(OR('临-燃尽0'!AL493="",'临-燃尽0'!AL493="总计"),NA(),'临-燃尽0'!AL493)</f>
        <v>#N/A</v>
      </c>
      <c r="B492" s="8" t="e">
        <f>IF(ISNA($A492),NA(),'临-燃尽0'!AM493)</f>
        <v>#N/A</v>
      </c>
      <c r="C492" s="8" t="e">
        <f>IF(ISNA($A492),NA(),'临-燃尽0'!AN493)</f>
        <v>#N/A</v>
      </c>
      <c r="D492" s="8" t="e">
        <f>IF(ISNA($A492),NA(),'临-燃尽0'!AO493)</f>
        <v>#N/A</v>
      </c>
      <c r="E492" s="8" t="e">
        <f>IF(OR(ISNA(E$1),ISNA($A492)),NA(),'临-燃尽0'!AP493)</f>
        <v>#N/A</v>
      </c>
      <c r="F492" s="8" t="e">
        <f>IF(OR(ISNA(F$1),ISNA($A492)),NA(),'临-燃尽0'!AQ493)</f>
        <v>#N/A</v>
      </c>
      <c r="G492" s="8" t="e">
        <f>IF(OR(ISNA(G$1),ISNA($A492)),NA(),'临-燃尽0'!AR493)</f>
        <v>#N/A</v>
      </c>
      <c r="H492" s="8" t="e">
        <f>IF(OR(ISNA(H$1),ISNA($A492)),NA(),'临-燃尽0'!AS493)</f>
        <v>#N/A</v>
      </c>
      <c r="I492" s="8" t="e">
        <f>IF(OR(ISNA(I$1),ISNA($A492)),NA(),'临-燃尽0'!AT493)</f>
        <v>#N/A</v>
      </c>
      <c r="J492" s="8" t="e">
        <f>IF(OR(ISNA(J$1),ISNA($A492)),NA(),'临-燃尽0'!AU493)</f>
        <v>#N/A</v>
      </c>
      <c r="K492" s="8" t="e">
        <f>IF(OR(ISNA(K$1),ISNA($A492)),NA(),'临-燃尽0'!AV493)</f>
        <v>#N/A</v>
      </c>
      <c r="L492" s="8" t="e">
        <f>IF(OR(ISNA(L$1),ISNA($A492)),NA(),'临-燃尽0'!AW493)</f>
        <v>#N/A</v>
      </c>
      <c r="M492" s="8" t="e">
        <f>IF(OR(ISNA(M$1),ISNA($A492)),NA(),'临-燃尽0'!AX493)</f>
        <v>#N/A</v>
      </c>
      <c r="N492" s="8" t="e">
        <f>IF(OR(ISNA(N$1),ISNA($A492)),NA(),'临-燃尽0'!AY493)</f>
        <v>#N/A</v>
      </c>
      <c r="O492" s="8" t="e">
        <f>IF(OR(ISNA(O$1),ISNA($A492)),NA(),'临-燃尽0'!AZ493)</f>
        <v>#N/A</v>
      </c>
      <c r="P492" s="8" t="e">
        <f>IF(OR(ISNA(P$1),ISNA($A492)),NA(),'临-燃尽0'!BA493)</f>
        <v>#N/A</v>
      </c>
      <c r="Q492" s="8" t="e">
        <f>IF(OR(ISNA(Q$1),ISNA($A492)),NA(),'临-燃尽0'!BB493)</f>
        <v>#N/A</v>
      </c>
      <c r="R492" s="8" t="e">
        <f>IF(OR(ISNA(R$1),ISNA($A492)),NA(),'临-燃尽0'!BC493)</f>
        <v>#N/A</v>
      </c>
      <c r="S492" s="8" t="e">
        <f>IF(OR(ISNA(S$1),ISNA($A492)),NA(),'临-燃尽0'!BD493)</f>
        <v>#N/A</v>
      </c>
      <c r="T492" s="8" t="e">
        <f>IF(OR(ISNA(T$1),ISNA($A492)),NA(),'临-燃尽0'!BE493)</f>
        <v>#N/A</v>
      </c>
      <c r="U492" s="8" t="e">
        <f>IF(OR(ISNA(U$1),ISNA($A492)),NA(),'临-燃尽0'!BF493)</f>
        <v>#N/A</v>
      </c>
      <c r="V492" s="8" t="e">
        <f>IF(OR(ISNA(V$1),ISNA($A492)),NA(),'临-燃尽0'!BG493)</f>
        <v>#N/A</v>
      </c>
      <c r="W492" s="8" t="e">
        <f>IF(OR(ISNA(W$1),ISNA($A492)),NA(),'临-燃尽0'!BH493)</f>
        <v>#N/A</v>
      </c>
      <c r="X492" s="8" t="e">
        <f>IF(OR(ISNA(X$1),ISNA($A492)),NA(),'临-燃尽0'!BI493)</f>
        <v>#N/A</v>
      </c>
      <c r="Y492" s="8" t="e">
        <f>IF(OR(ISNA(Y$1),ISNA($A492)),NA(),'临-燃尽0'!BJ493)</f>
        <v>#N/A</v>
      </c>
      <c r="Z492" s="8" t="e">
        <f>IF(OR(ISNA(Z$1),ISNA($A492)),NA(),'临-燃尽0'!BK493)</f>
        <v>#N/A</v>
      </c>
      <c r="AA492" s="8" t="e">
        <f>IF(OR(ISNA(AA$1),ISNA($A492)),NA(),'临-燃尽0'!BL493)</f>
        <v>#N/A</v>
      </c>
      <c r="AB492" s="8" t="e">
        <f>IF(OR(ISNA(AB$1),ISNA($A492)),NA(),'临-燃尽0'!BM493)</f>
        <v>#N/A</v>
      </c>
      <c r="AC492" s="8" t="e">
        <f>IF(OR(ISNA(AC$1),ISNA($A492)),NA(),'临-燃尽0'!BN493)</f>
        <v>#N/A</v>
      </c>
      <c r="AD492" s="8" t="e">
        <f>IF(OR(ISNA(AD$1),ISNA($A492)),NA(),'临-燃尽0'!BO493)</f>
        <v>#N/A</v>
      </c>
      <c r="AE492" s="8" t="e">
        <f>IF(OR(ISNA(AE$1),ISNA($A492)),NA(),'临-燃尽0'!BP493)</f>
        <v>#N/A</v>
      </c>
      <c r="AF492" s="8" t="e">
        <f>IF(OR(ISNA(AF$1),ISNA($A492)),NA(),'临-燃尽0'!BQ493)</f>
        <v>#N/A</v>
      </c>
      <c r="AG492" s="8" t="e">
        <f>IF(OR(ISNA(AG$1),ISNA($A492)),NA(),'临-燃尽0'!BR493)</f>
        <v>#N/A</v>
      </c>
      <c r="AH492" s="8" t="e">
        <f>IF(OR(ISNA(AH$1),ISNA($A492)),NA(),'临-燃尽0'!BS493)</f>
        <v>#N/A</v>
      </c>
      <c r="AI492" s="8" t="e">
        <f>IF(OR(ISNA(AI$1),ISNA($A492)),NA(),'临-燃尽0'!BT493)</f>
        <v>#N/A</v>
      </c>
      <c r="AJ492" s="8" t="e">
        <f>IF(OR(ISNA(AJ$1),ISNA($A492)),NA(),'临-燃尽0'!BU493)</f>
        <v>#N/A</v>
      </c>
      <c r="AK492" s="8" t="e">
        <f>IF(OR(ISNA(AK$1),ISNA($A492)),NA(),'临-燃尽0'!BV493)</f>
        <v>#N/A</v>
      </c>
      <c r="AL492" s="8" t="e">
        <f>IF(OR(ISNA(AL$1),ISNA($A492)),NA(),'临-燃尽0'!BW493)</f>
        <v>#N/A</v>
      </c>
      <c r="AM492" s="8" t="e">
        <f>IF(OR(ISNA(AM$1),ISNA($A492)),NA(),'临-燃尽0'!BX493)</f>
        <v>#N/A</v>
      </c>
      <c r="AN492" s="8" t="e">
        <f>IF(OR(ISNA(AN$1),ISNA($A492)),NA(),'临-燃尽0'!BY493)</f>
        <v>#N/A</v>
      </c>
      <c r="AO492" s="8" t="e">
        <f>IF(OR(ISNA(AO$1),ISNA($A492)),NA(),'临-燃尽0'!BZ493)</f>
        <v>#N/A</v>
      </c>
      <c r="AP492" s="8" t="e">
        <f>IF(OR(ISNA(AP$1),ISNA($A492)),NA(),'临-燃尽0'!CA493)</f>
        <v>#N/A</v>
      </c>
      <c r="AQ492" s="8" t="e">
        <f>IF(OR(ISNA(AQ$1),ISNA($A492)),NA(),'临-燃尽0'!CB493)</f>
        <v>#N/A</v>
      </c>
      <c r="AR492" s="8" t="e">
        <f>IF(OR(ISNA(AR$1),ISNA($A492)),NA(),'临-燃尽0'!CC493)</f>
        <v>#N/A</v>
      </c>
      <c r="AS492" s="8" t="e">
        <f>IF(OR(ISNA(AS$1),ISNA($A492)),NA(),'临-燃尽0'!CD493)</f>
        <v>#N/A</v>
      </c>
      <c r="AT492" s="8" t="e">
        <f>IF(OR(ISNA(AT$1),ISNA($A492)),NA(),'临-燃尽0'!CE493)</f>
        <v>#N/A</v>
      </c>
      <c r="AU492" s="8" t="e">
        <f>IF(OR(ISNA(AU$1),ISNA($A492)),NA(),'临-燃尽0'!CF493)</f>
        <v>#N/A</v>
      </c>
      <c r="AV492" s="8" t="e">
        <f>IF(OR(ISNA(AV$1),ISNA($A492)),NA(),'临-燃尽0'!CG493)</f>
        <v>#N/A</v>
      </c>
      <c r="AW492" s="8" t="e">
        <f>IF(OR(ISNA(AW$1),ISNA($A492)),NA(),'临-燃尽0'!CH493)</f>
        <v>#N/A</v>
      </c>
      <c r="AX492" s="8" t="e">
        <f>IF(OR(ISNA(AX$1),ISNA($A492)),NA(),'临-燃尽0'!CI493)</f>
        <v>#N/A</v>
      </c>
      <c r="AY492" s="8" t="e">
        <f>IF(OR(ISNA(AY$1),ISNA($A492)),NA(),'临-燃尽0'!CJ493)</f>
        <v>#N/A</v>
      </c>
      <c r="AZ492" s="8" t="e">
        <f>IF(OR(ISNA(AZ$1),ISNA($A492)),NA(),'临-燃尽0'!CK493)</f>
        <v>#N/A</v>
      </c>
    </row>
    <row r="493" spans="1:52">
      <c r="A493" s="8" t="e">
        <f>IF(OR('临-燃尽0'!AL494="",'临-燃尽0'!AL494="总计"),NA(),'临-燃尽0'!AL494)</f>
        <v>#N/A</v>
      </c>
      <c r="B493" s="8" t="e">
        <f>IF(ISNA($A493),NA(),'临-燃尽0'!AM494)</f>
        <v>#N/A</v>
      </c>
      <c r="C493" s="8" t="e">
        <f>IF(ISNA($A493),NA(),'临-燃尽0'!AN494)</f>
        <v>#N/A</v>
      </c>
      <c r="D493" s="8" t="e">
        <f>IF(ISNA($A493),NA(),'临-燃尽0'!AO494)</f>
        <v>#N/A</v>
      </c>
      <c r="E493" s="8" t="e">
        <f>IF(OR(ISNA(E$1),ISNA($A493)),NA(),'临-燃尽0'!AP494)</f>
        <v>#N/A</v>
      </c>
      <c r="F493" s="8" t="e">
        <f>IF(OR(ISNA(F$1),ISNA($A493)),NA(),'临-燃尽0'!AQ494)</f>
        <v>#N/A</v>
      </c>
      <c r="G493" s="8" t="e">
        <f>IF(OR(ISNA(G$1),ISNA($A493)),NA(),'临-燃尽0'!AR494)</f>
        <v>#N/A</v>
      </c>
      <c r="H493" s="8" t="e">
        <f>IF(OR(ISNA(H$1),ISNA($A493)),NA(),'临-燃尽0'!AS494)</f>
        <v>#N/A</v>
      </c>
      <c r="I493" s="8" t="e">
        <f>IF(OR(ISNA(I$1),ISNA($A493)),NA(),'临-燃尽0'!AT494)</f>
        <v>#N/A</v>
      </c>
      <c r="J493" s="8" t="e">
        <f>IF(OR(ISNA(J$1),ISNA($A493)),NA(),'临-燃尽0'!AU494)</f>
        <v>#N/A</v>
      </c>
      <c r="K493" s="8" t="e">
        <f>IF(OR(ISNA(K$1),ISNA($A493)),NA(),'临-燃尽0'!AV494)</f>
        <v>#N/A</v>
      </c>
      <c r="L493" s="8" t="e">
        <f>IF(OR(ISNA(L$1),ISNA($A493)),NA(),'临-燃尽0'!AW494)</f>
        <v>#N/A</v>
      </c>
      <c r="M493" s="8" t="e">
        <f>IF(OR(ISNA(M$1),ISNA($A493)),NA(),'临-燃尽0'!AX494)</f>
        <v>#N/A</v>
      </c>
      <c r="N493" s="8" t="e">
        <f>IF(OR(ISNA(N$1),ISNA($A493)),NA(),'临-燃尽0'!AY494)</f>
        <v>#N/A</v>
      </c>
      <c r="O493" s="8" t="e">
        <f>IF(OR(ISNA(O$1),ISNA($A493)),NA(),'临-燃尽0'!AZ494)</f>
        <v>#N/A</v>
      </c>
      <c r="P493" s="8" t="e">
        <f>IF(OR(ISNA(P$1),ISNA($A493)),NA(),'临-燃尽0'!BA494)</f>
        <v>#N/A</v>
      </c>
      <c r="Q493" s="8" t="e">
        <f>IF(OR(ISNA(Q$1),ISNA($A493)),NA(),'临-燃尽0'!BB494)</f>
        <v>#N/A</v>
      </c>
      <c r="R493" s="8" t="e">
        <f>IF(OR(ISNA(R$1),ISNA($A493)),NA(),'临-燃尽0'!BC494)</f>
        <v>#N/A</v>
      </c>
      <c r="S493" s="8" t="e">
        <f>IF(OR(ISNA(S$1),ISNA($A493)),NA(),'临-燃尽0'!BD494)</f>
        <v>#N/A</v>
      </c>
      <c r="T493" s="8" t="e">
        <f>IF(OR(ISNA(T$1),ISNA($A493)),NA(),'临-燃尽0'!BE494)</f>
        <v>#N/A</v>
      </c>
      <c r="U493" s="8" t="e">
        <f>IF(OR(ISNA(U$1),ISNA($A493)),NA(),'临-燃尽0'!BF494)</f>
        <v>#N/A</v>
      </c>
      <c r="V493" s="8" t="e">
        <f>IF(OR(ISNA(V$1),ISNA($A493)),NA(),'临-燃尽0'!BG494)</f>
        <v>#N/A</v>
      </c>
      <c r="W493" s="8" t="e">
        <f>IF(OR(ISNA(W$1),ISNA($A493)),NA(),'临-燃尽0'!BH494)</f>
        <v>#N/A</v>
      </c>
      <c r="X493" s="8" t="e">
        <f>IF(OR(ISNA(X$1),ISNA($A493)),NA(),'临-燃尽0'!BI494)</f>
        <v>#N/A</v>
      </c>
      <c r="Y493" s="8" t="e">
        <f>IF(OR(ISNA(Y$1),ISNA($A493)),NA(),'临-燃尽0'!BJ494)</f>
        <v>#N/A</v>
      </c>
      <c r="Z493" s="8" t="e">
        <f>IF(OR(ISNA(Z$1),ISNA($A493)),NA(),'临-燃尽0'!BK494)</f>
        <v>#N/A</v>
      </c>
      <c r="AA493" s="8" t="e">
        <f>IF(OR(ISNA(AA$1),ISNA($A493)),NA(),'临-燃尽0'!BL494)</f>
        <v>#N/A</v>
      </c>
      <c r="AB493" s="8" t="e">
        <f>IF(OR(ISNA(AB$1),ISNA($A493)),NA(),'临-燃尽0'!BM494)</f>
        <v>#N/A</v>
      </c>
      <c r="AC493" s="8" t="e">
        <f>IF(OR(ISNA(AC$1),ISNA($A493)),NA(),'临-燃尽0'!BN494)</f>
        <v>#N/A</v>
      </c>
      <c r="AD493" s="8" t="e">
        <f>IF(OR(ISNA(AD$1),ISNA($A493)),NA(),'临-燃尽0'!BO494)</f>
        <v>#N/A</v>
      </c>
      <c r="AE493" s="8" t="e">
        <f>IF(OR(ISNA(AE$1),ISNA($A493)),NA(),'临-燃尽0'!BP494)</f>
        <v>#N/A</v>
      </c>
      <c r="AF493" s="8" t="e">
        <f>IF(OR(ISNA(AF$1),ISNA($A493)),NA(),'临-燃尽0'!BQ494)</f>
        <v>#N/A</v>
      </c>
      <c r="AG493" s="8" t="e">
        <f>IF(OR(ISNA(AG$1),ISNA($A493)),NA(),'临-燃尽0'!BR494)</f>
        <v>#N/A</v>
      </c>
      <c r="AH493" s="8" t="e">
        <f>IF(OR(ISNA(AH$1),ISNA($A493)),NA(),'临-燃尽0'!BS494)</f>
        <v>#N/A</v>
      </c>
      <c r="AI493" s="8" t="e">
        <f>IF(OR(ISNA(AI$1),ISNA($A493)),NA(),'临-燃尽0'!BT494)</f>
        <v>#N/A</v>
      </c>
      <c r="AJ493" s="8" t="e">
        <f>IF(OR(ISNA(AJ$1),ISNA($A493)),NA(),'临-燃尽0'!BU494)</f>
        <v>#N/A</v>
      </c>
      <c r="AK493" s="8" t="e">
        <f>IF(OR(ISNA(AK$1),ISNA($A493)),NA(),'临-燃尽0'!BV494)</f>
        <v>#N/A</v>
      </c>
      <c r="AL493" s="8" t="e">
        <f>IF(OR(ISNA(AL$1),ISNA($A493)),NA(),'临-燃尽0'!BW494)</f>
        <v>#N/A</v>
      </c>
      <c r="AM493" s="8" t="e">
        <f>IF(OR(ISNA(AM$1),ISNA($A493)),NA(),'临-燃尽0'!BX494)</f>
        <v>#N/A</v>
      </c>
      <c r="AN493" s="8" t="e">
        <f>IF(OR(ISNA(AN$1),ISNA($A493)),NA(),'临-燃尽0'!BY494)</f>
        <v>#N/A</v>
      </c>
      <c r="AO493" s="8" t="e">
        <f>IF(OR(ISNA(AO$1),ISNA($A493)),NA(),'临-燃尽0'!BZ494)</f>
        <v>#N/A</v>
      </c>
      <c r="AP493" s="8" t="e">
        <f>IF(OR(ISNA(AP$1),ISNA($A493)),NA(),'临-燃尽0'!CA494)</f>
        <v>#N/A</v>
      </c>
      <c r="AQ493" s="8" t="e">
        <f>IF(OR(ISNA(AQ$1),ISNA($A493)),NA(),'临-燃尽0'!CB494)</f>
        <v>#N/A</v>
      </c>
      <c r="AR493" s="8" t="e">
        <f>IF(OR(ISNA(AR$1),ISNA($A493)),NA(),'临-燃尽0'!CC494)</f>
        <v>#N/A</v>
      </c>
      <c r="AS493" s="8" t="e">
        <f>IF(OR(ISNA(AS$1),ISNA($A493)),NA(),'临-燃尽0'!CD494)</f>
        <v>#N/A</v>
      </c>
      <c r="AT493" s="8" t="e">
        <f>IF(OR(ISNA(AT$1),ISNA($A493)),NA(),'临-燃尽0'!CE494)</f>
        <v>#N/A</v>
      </c>
      <c r="AU493" s="8" t="e">
        <f>IF(OR(ISNA(AU$1),ISNA($A493)),NA(),'临-燃尽0'!CF494)</f>
        <v>#N/A</v>
      </c>
      <c r="AV493" s="8" t="e">
        <f>IF(OR(ISNA(AV$1),ISNA($A493)),NA(),'临-燃尽0'!CG494)</f>
        <v>#N/A</v>
      </c>
      <c r="AW493" s="8" t="e">
        <f>IF(OR(ISNA(AW$1),ISNA($A493)),NA(),'临-燃尽0'!CH494)</f>
        <v>#N/A</v>
      </c>
      <c r="AX493" s="8" t="e">
        <f>IF(OR(ISNA(AX$1),ISNA($A493)),NA(),'临-燃尽0'!CI494)</f>
        <v>#N/A</v>
      </c>
      <c r="AY493" s="8" t="e">
        <f>IF(OR(ISNA(AY$1),ISNA($A493)),NA(),'临-燃尽0'!CJ494)</f>
        <v>#N/A</v>
      </c>
      <c r="AZ493" s="8" t="e">
        <f>IF(OR(ISNA(AZ$1),ISNA($A493)),NA(),'临-燃尽0'!CK494)</f>
        <v>#N/A</v>
      </c>
    </row>
    <row r="494" spans="1:52">
      <c r="A494" s="8" t="e">
        <f>IF(OR('临-燃尽0'!AL495="",'临-燃尽0'!AL495="总计"),NA(),'临-燃尽0'!AL495)</f>
        <v>#N/A</v>
      </c>
      <c r="B494" s="8" t="e">
        <f>IF(ISNA($A494),NA(),'临-燃尽0'!AM495)</f>
        <v>#N/A</v>
      </c>
      <c r="C494" s="8" t="e">
        <f>IF(ISNA($A494),NA(),'临-燃尽0'!AN495)</f>
        <v>#N/A</v>
      </c>
      <c r="D494" s="8" t="e">
        <f>IF(ISNA($A494),NA(),'临-燃尽0'!AO495)</f>
        <v>#N/A</v>
      </c>
      <c r="E494" s="8" t="e">
        <f>IF(OR(ISNA(E$1),ISNA($A494)),NA(),'临-燃尽0'!AP495)</f>
        <v>#N/A</v>
      </c>
      <c r="F494" s="8" t="e">
        <f>IF(OR(ISNA(F$1),ISNA($A494)),NA(),'临-燃尽0'!AQ495)</f>
        <v>#N/A</v>
      </c>
      <c r="G494" s="8" t="e">
        <f>IF(OR(ISNA(G$1),ISNA($A494)),NA(),'临-燃尽0'!AR495)</f>
        <v>#N/A</v>
      </c>
      <c r="H494" s="8" t="e">
        <f>IF(OR(ISNA(H$1),ISNA($A494)),NA(),'临-燃尽0'!AS495)</f>
        <v>#N/A</v>
      </c>
      <c r="I494" s="8" t="e">
        <f>IF(OR(ISNA(I$1),ISNA($A494)),NA(),'临-燃尽0'!AT495)</f>
        <v>#N/A</v>
      </c>
      <c r="J494" s="8" t="e">
        <f>IF(OR(ISNA(J$1),ISNA($A494)),NA(),'临-燃尽0'!AU495)</f>
        <v>#N/A</v>
      </c>
      <c r="K494" s="8" t="e">
        <f>IF(OR(ISNA(K$1),ISNA($A494)),NA(),'临-燃尽0'!AV495)</f>
        <v>#N/A</v>
      </c>
      <c r="L494" s="8" t="e">
        <f>IF(OR(ISNA(L$1),ISNA($A494)),NA(),'临-燃尽0'!AW495)</f>
        <v>#N/A</v>
      </c>
      <c r="M494" s="8" t="e">
        <f>IF(OR(ISNA(M$1),ISNA($A494)),NA(),'临-燃尽0'!AX495)</f>
        <v>#N/A</v>
      </c>
      <c r="N494" s="8" t="e">
        <f>IF(OR(ISNA(N$1),ISNA($A494)),NA(),'临-燃尽0'!AY495)</f>
        <v>#N/A</v>
      </c>
      <c r="O494" s="8" t="e">
        <f>IF(OR(ISNA(O$1),ISNA($A494)),NA(),'临-燃尽0'!AZ495)</f>
        <v>#N/A</v>
      </c>
      <c r="P494" s="8" t="e">
        <f>IF(OR(ISNA(P$1),ISNA($A494)),NA(),'临-燃尽0'!BA495)</f>
        <v>#N/A</v>
      </c>
      <c r="Q494" s="8" t="e">
        <f>IF(OR(ISNA(Q$1),ISNA($A494)),NA(),'临-燃尽0'!BB495)</f>
        <v>#N/A</v>
      </c>
      <c r="R494" s="8" t="e">
        <f>IF(OR(ISNA(R$1),ISNA($A494)),NA(),'临-燃尽0'!BC495)</f>
        <v>#N/A</v>
      </c>
      <c r="S494" s="8" t="e">
        <f>IF(OR(ISNA(S$1),ISNA($A494)),NA(),'临-燃尽0'!BD495)</f>
        <v>#N/A</v>
      </c>
      <c r="T494" s="8" t="e">
        <f>IF(OR(ISNA(T$1),ISNA($A494)),NA(),'临-燃尽0'!BE495)</f>
        <v>#N/A</v>
      </c>
      <c r="U494" s="8" t="e">
        <f>IF(OR(ISNA(U$1),ISNA($A494)),NA(),'临-燃尽0'!BF495)</f>
        <v>#N/A</v>
      </c>
      <c r="V494" s="8" t="e">
        <f>IF(OR(ISNA(V$1),ISNA($A494)),NA(),'临-燃尽0'!BG495)</f>
        <v>#N/A</v>
      </c>
      <c r="W494" s="8" t="e">
        <f>IF(OR(ISNA(W$1),ISNA($A494)),NA(),'临-燃尽0'!BH495)</f>
        <v>#N/A</v>
      </c>
      <c r="X494" s="8" t="e">
        <f>IF(OR(ISNA(X$1),ISNA($A494)),NA(),'临-燃尽0'!BI495)</f>
        <v>#N/A</v>
      </c>
      <c r="Y494" s="8" t="e">
        <f>IF(OR(ISNA(Y$1),ISNA($A494)),NA(),'临-燃尽0'!BJ495)</f>
        <v>#N/A</v>
      </c>
      <c r="Z494" s="8" t="e">
        <f>IF(OR(ISNA(Z$1),ISNA($A494)),NA(),'临-燃尽0'!BK495)</f>
        <v>#N/A</v>
      </c>
      <c r="AA494" s="8" t="e">
        <f>IF(OR(ISNA(AA$1),ISNA($A494)),NA(),'临-燃尽0'!BL495)</f>
        <v>#N/A</v>
      </c>
      <c r="AB494" s="8" t="e">
        <f>IF(OR(ISNA(AB$1),ISNA($A494)),NA(),'临-燃尽0'!BM495)</f>
        <v>#N/A</v>
      </c>
      <c r="AC494" s="8" t="e">
        <f>IF(OR(ISNA(AC$1),ISNA($A494)),NA(),'临-燃尽0'!BN495)</f>
        <v>#N/A</v>
      </c>
      <c r="AD494" s="8" t="e">
        <f>IF(OR(ISNA(AD$1),ISNA($A494)),NA(),'临-燃尽0'!BO495)</f>
        <v>#N/A</v>
      </c>
      <c r="AE494" s="8" t="e">
        <f>IF(OR(ISNA(AE$1),ISNA($A494)),NA(),'临-燃尽0'!BP495)</f>
        <v>#N/A</v>
      </c>
      <c r="AF494" s="8" t="e">
        <f>IF(OR(ISNA(AF$1),ISNA($A494)),NA(),'临-燃尽0'!BQ495)</f>
        <v>#N/A</v>
      </c>
      <c r="AG494" s="8" t="e">
        <f>IF(OR(ISNA(AG$1),ISNA($A494)),NA(),'临-燃尽0'!BR495)</f>
        <v>#N/A</v>
      </c>
      <c r="AH494" s="8" t="e">
        <f>IF(OR(ISNA(AH$1),ISNA($A494)),NA(),'临-燃尽0'!BS495)</f>
        <v>#N/A</v>
      </c>
      <c r="AI494" s="8" t="e">
        <f>IF(OR(ISNA(AI$1),ISNA($A494)),NA(),'临-燃尽0'!BT495)</f>
        <v>#N/A</v>
      </c>
      <c r="AJ494" s="8" t="e">
        <f>IF(OR(ISNA(AJ$1),ISNA($A494)),NA(),'临-燃尽0'!BU495)</f>
        <v>#N/A</v>
      </c>
      <c r="AK494" s="8" t="e">
        <f>IF(OR(ISNA(AK$1),ISNA($A494)),NA(),'临-燃尽0'!BV495)</f>
        <v>#N/A</v>
      </c>
      <c r="AL494" s="8" t="e">
        <f>IF(OR(ISNA(AL$1),ISNA($A494)),NA(),'临-燃尽0'!BW495)</f>
        <v>#N/A</v>
      </c>
      <c r="AM494" s="8" t="e">
        <f>IF(OR(ISNA(AM$1),ISNA($A494)),NA(),'临-燃尽0'!BX495)</f>
        <v>#N/A</v>
      </c>
      <c r="AN494" s="8" t="e">
        <f>IF(OR(ISNA(AN$1),ISNA($A494)),NA(),'临-燃尽0'!BY495)</f>
        <v>#N/A</v>
      </c>
      <c r="AO494" s="8" t="e">
        <f>IF(OR(ISNA(AO$1),ISNA($A494)),NA(),'临-燃尽0'!BZ495)</f>
        <v>#N/A</v>
      </c>
      <c r="AP494" s="8" t="e">
        <f>IF(OR(ISNA(AP$1),ISNA($A494)),NA(),'临-燃尽0'!CA495)</f>
        <v>#N/A</v>
      </c>
      <c r="AQ494" s="8" t="e">
        <f>IF(OR(ISNA(AQ$1),ISNA($A494)),NA(),'临-燃尽0'!CB495)</f>
        <v>#N/A</v>
      </c>
      <c r="AR494" s="8" t="e">
        <f>IF(OR(ISNA(AR$1),ISNA($A494)),NA(),'临-燃尽0'!CC495)</f>
        <v>#N/A</v>
      </c>
      <c r="AS494" s="8" t="e">
        <f>IF(OR(ISNA(AS$1),ISNA($A494)),NA(),'临-燃尽0'!CD495)</f>
        <v>#N/A</v>
      </c>
      <c r="AT494" s="8" t="e">
        <f>IF(OR(ISNA(AT$1),ISNA($A494)),NA(),'临-燃尽0'!CE495)</f>
        <v>#N/A</v>
      </c>
      <c r="AU494" s="8" t="e">
        <f>IF(OR(ISNA(AU$1),ISNA($A494)),NA(),'临-燃尽0'!CF495)</f>
        <v>#N/A</v>
      </c>
      <c r="AV494" s="8" t="e">
        <f>IF(OR(ISNA(AV$1),ISNA($A494)),NA(),'临-燃尽0'!CG495)</f>
        <v>#N/A</v>
      </c>
      <c r="AW494" s="8" t="e">
        <f>IF(OR(ISNA(AW$1),ISNA($A494)),NA(),'临-燃尽0'!CH495)</f>
        <v>#N/A</v>
      </c>
      <c r="AX494" s="8" t="e">
        <f>IF(OR(ISNA(AX$1),ISNA($A494)),NA(),'临-燃尽0'!CI495)</f>
        <v>#N/A</v>
      </c>
      <c r="AY494" s="8" t="e">
        <f>IF(OR(ISNA(AY$1),ISNA($A494)),NA(),'临-燃尽0'!CJ495)</f>
        <v>#N/A</v>
      </c>
      <c r="AZ494" s="8" t="e">
        <f>IF(OR(ISNA(AZ$1),ISNA($A494)),NA(),'临-燃尽0'!CK495)</f>
        <v>#N/A</v>
      </c>
    </row>
    <row r="495" spans="1:52">
      <c r="A495" s="8" t="e">
        <f>IF(OR('临-燃尽0'!AL496="",'临-燃尽0'!AL496="总计"),NA(),'临-燃尽0'!AL496)</f>
        <v>#N/A</v>
      </c>
      <c r="B495" s="8" t="e">
        <f>IF(ISNA($A495),NA(),'临-燃尽0'!AM496)</f>
        <v>#N/A</v>
      </c>
      <c r="C495" s="8" t="e">
        <f>IF(ISNA($A495),NA(),'临-燃尽0'!AN496)</f>
        <v>#N/A</v>
      </c>
      <c r="D495" s="8" t="e">
        <f>IF(ISNA($A495),NA(),'临-燃尽0'!AO496)</f>
        <v>#N/A</v>
      </c>
      <c r="E495" s="8" t="e">
        <f>IF(OR(ISNA(E$1),ISNA($A495)),NA(),'临-燃尽0'!AP496)</f>
        <v>#N/A</v>
      </c>
      <c r="F495" s="8" t="e">
        <f>IF(OR(ISNA(F$1),ISNA($A495)),NA(),'临-燃尽0'!AQ496)</f>
        <v>#N/A</v>
      </c>
      <c r="G495" s="8" t="e">
        <f>IF(OR(ISNA(G$1),ISNA($A495)),NA(),'临-燃尽0'!AR496)</f>
        <v>#N/A</v>
      </c>
      <c r="H495" s="8" t="e">
        <f>IF(OR(ISNA(H$1),ISNA($A495)),NA(),'临-燃尽0'!AS496)</f>
        <v>#N/A</v>
      </c>
      <c r="I495" s="8" t="e">
        <f>IF(OR(ISNA(I$1),ISNA($A495)),NA(),'临-燃尽0'!AT496)</f>
        <v>#N/A</v>
      </c>
      <c r="J495" s="8" t="e">
        <f>IF(OR(ISNA(J$1),ISNA($A495)),NA(),'临-燃尽0'!AU496)</f>
        <v>#N/A</v>
      </c>
      <c r="K495" s="8" t="e">
        <f>IF(OR(ISNA(K$1),ISNA($A495)),NA(),'临-燃尽0'!AV496)</f>
        <v>#N/A</v>
      </c>
      <c r="L495" s="8" t="e">
        <f>IF(OR(ISNA(L$1),ISNA($A495)),NA(),'临-燃尽0'!AW496)</f>
        <v>#N/A</v>
      </c>
      <c r="M495" s="8" t="e">
        <f>IF(OR(ISNA(M$1),ISNA($A495)),NA(),'临-燃尽0'!AX496)</f>
        <v>#N/A</v>
      </c>
      <c r="N495" s="8" t="e">
        <f>IF(OR(ISNA(N$1),ISNA($A495)),NA(),'临-燃尽0'!AY496)</f>
        <v>#N/A</v>
      </c>
      <c r="O495" s="8" t="e">
        <f>IF(OR(ISNA(O$1),ISNA($A495)),NA(),'临-燃尽0'!AZ496)</f>
        <v>#N/A</v>
      </c>
      <c r="P495" s="8" t="e">
        <f>IF(OR(ISNA(P$1),ISNA($A495)),NA(),'临-燃尽0'!BA496)</f>
        <v>#N/A</v>
      </c>
      <c r="Q495" s="8" t="e">
        <f>IF(OR(ISNA(Q$1),ISNA($A495)),NA(),'临-燃尽0'!BB496)</f>
        <v>#N/A</v>
      </c>
      <c r="R495" s="8" t="e">
        <f>IF(OR(ISNA(R$1),ISNA($A495)),NA(),'临-燃尽0'!BC496)</f>
        <v>#N/A</v>
      </c>
      <c r="S495" s="8" t="e">
        <f>IF(OR(ISNA(S$1),ISNA($A495)),NA(),'临-燃尽0'!BD496)</f>
        <v>#N/A</v>
      </c>
      <c r="T495" s="8" t="e">
        <f>IF(OR(ISNA(T$1),ISNA($A495)),NA(),'临-燃尽0'!BE496)</f>
        <v>#N/A</v>
      </c>
      <c r="U495" s="8" t="e">
        <f>IF(OR(ISNA(U$1),ISNA($A495)),NA(),'临-燃尽0'!BF496)</f>
        <v>#N/A</v>
      </c>
      <c r="V495" s="8" t="e">
        <f>IF(OR(ISNA(V$1),ISNA($A495)),NA(),'临-燃尽0'!BG496)</f>
        <v>#N/A</v>
      </c>
      <c r="W495" s="8" t="e">
        <f>IF(OR(ISNA(W$1),ISNA($A495)),NA(),'临-燃尽0'!BH496)</f>
        <v>#N/A</v>
      </c>
      <c r="X495" s="8" t="e">
        <f>IF(OR(ISNA(X$1),ISNA($A495)),NA(),'临-燃尽0'!BI496)</f>
        <v>#N/A</v>
      </c>
      <c r="Y495" s="8" t="e">
        <f>IF(OR(ISNA(Y$1),ISNA($A495)),NA(),'临-燃尽0'!BJ496)</f>
        <v>#N/A</v>
      </c>
      <c r="Z495" s="8" t="e">
        <f>IF(OR(ISNA(Z$1),ISNA($A495)),NA(),'临-燃尽0'!BK496)</f>
        <v>#N/A</v>
      </c>
      <c r="AA495" s="8" t="e">
        <f>IF(OR(ISNA(AA$1),ISNA($A495)),NA(),'临-燃尽0'!BL496)</f>
        <v>#N/A</v>
      </c>
      <c r="AB495" s="8" t="e">
        <f>IF(OR(ISNA(AB$1),ISNA($A495)),NA(),'临-燃尽0'!BM496)</f>
        <v>#N/A</v>
      </c>
      <c r="AC495" s="8" t="e">
        <f>IF(OR(ISNA(AC$1),ISNA($A495)),NA(),'临-燃尽0'!BN496)</f>
        <v>#N/A</v>
      </c>
      <c r="AD495" s="8" t="e">
        <f>IF(OR(ISNA(AD$1),ISNA($A495)),NA(),'临-燃尽0'!BO496)</f>
        <v>#N/A</v>
      </c>
      <c r="AE495" s="8" t="e">
        <f>IF(OR(ISNA(AE$1),ISNA($A495)),NA(),'临-燃尽0'!BP496)</f>
        <v>#N/A</v>
      </c>
      <c r="AF495" s="8" t="e">
        <f>IF(OR(ISNA(AF$1),ISNA($A495)),NA(),'临-燃尽0'!BQ496)</f>
        <v>#N/A</v>
      </c>
      <c r="AG495" s="8" t="e">
        <f>IF(OR(ISNA(AG$1),ISNA($A495)),NA(),'临-燃尽0'!BR496)</f>
        <v>#N/A</v>
      </c>
      <c r="AH495" s="8" t="e">
        <f>IF(OR(ISNA(AH$1),ISNA($A495)),NA(),'临-燃尽0'!BS496)</f>
        <v>#N/A</v>
      </c>
      <c r="AI495" s="8" t="e">
        <f>IF(OR(ISNA(AI$1),ISNA($A495)),NA(),'临-燃尽0'!BT496)</f>
        <v>#N/A</v>
      </c>
      <c r="AJ495" s="8" t="e">
        <f>IF(OR(ISNA(AJ$1),ISNA($A495)),NA(),'临-燃尽0'!BU496)</f>
        <v>#N/A</v>
      </c>
      <c r="AK495" s="8" t="e">
        <f>IF(OR(ISNA(AK$1),ISNA($A495)),NA(),'临-燃尽0'!BV496)</f>
        <v>#N/A</v>
      </c>
      <c r="AL495" s="8" t="e">
        <f>IF(OR(ISNA(AL$1),ISNA($A495)),NA(),'临-燃尽0'!BW496)</f>
        <v>#N/A</v>
      </c>
      <c r="AM495" s="8" t="e">
        <f>IF(OR(ISNA(AM$1),ISNA($A495)),NA(),'临-燃尽0'!BX496)</f>
        <v>#N/A</v>
      </c>
      <c r="AN495" s="8" t="e">
        <f>IF(OR(ISNA(AN$1),ISNA($A495)),NA(),'临-燃尽0'!BY496)</f>
        <v>#N/A</v>
      </c>
      <c r="AO495" s="8" t="e">
        <f>IF(OR(ISNA(AO$1),ISNA($A495)),NA(),'临-燃尽0'!BZ496)</f>
        <v>#N/A</v>
      </c>
      <c r="AP495" s="8" t="e">
        <f>IF(OR(ISNA(AP$1),ISNA($A495)),NA(),'临-燃尽0'!CA496)</f>
        <v>#N/A</v>
      </c>
      <c r="AQ495" s="8" t="e">
        <f>IF(OR(ISNA(AQ$1),ISNA($A495)),NA(),'临-燃尽0'!CB496)</f>
        <v>#N/A</v>
      </c>
      <c r="AR495" s="8" t="e">
        <f>IF(OR(ISNA(AR$1),ISNA($A495)),NA(),'临-燃尽0'!CC496)</f>
        <v>#N/A</v>
      </c>
      <c r="AS495" s="8" t="e">
        <f>IF(OR(ISNA(AS$1),ISNA($A495)),NA(),'临-燃尽0'!CD496)</f>
        <v>#N/A</v>
      </c>
      <c r="AT495" s="8" t="e">
        <f>IF(OR(ISNA(AT$1),ISNA($A495)),NA(),'临-燃尽0'!CE496)</f>
        <v>#N/A</v>
      </c>
      <c r="AU495" s="8" t="e">
        <f>IF(OR(ISNA(AU$1),ISNA($A495)),NA(),'临-燃尽0'!CF496)</f>
        <v>#N/A</v>
      </c>
      <c r="AV495" s="8" t="e">
        <f>IF(OR(ISNA(AV$1),ISNA($A495)),NA(),'临-燃尽0'!CG496)</f>
        <v>#N/A</v>
      </c>
      <c r="AW495" s="8" t="e">
        <f>IF(OR(ISNA(AW$1),ISNA($A495)),NA(),'临-燃尽0'!CH496)</f>
        <v>#N/A</v>
      </c>
      <c r="AX495" s="8" t="e">
        <f>IF(OR(ISNA(AX$1),ISNA($A495)),NA(),'临-燃尽0'!CI496)</f>
        <v>#N/A</v>
      </c>
      <c r="AY495" s="8" t="e">
        <f>IF(OR(ISNA(AY$1),ISNA($A495)),NA(),'临-燃尽0'!CJ496)</f>
        <v>#N/A</v>
      </c>
      <c r="AZ495" s="8" t="e">
        <f>IF(OR(ISNA(AZ$1),ISNA($A495)),NA(),'临-燃尽0'!CK496)</f>
        <v>#N/A</v>
      </c>
    </row>
    <row r="496" spans="1:52">
      <c r="A496" s="8" t="e">
        <f>IF(OR('临-燃尽0'!AL497="",'临-燃尽0'!AL497="总计"),NA(),'临-燃尽0'!AL497)</f>
        <v>#N/A</v>
      </c>
      <c r="B496" s="8" t="e">
        <f>IF(ISNA($A496),NA(),'临-燃尽0'!AM497)</f>
        <v>#N/A</v>
      </c>
      <c r="C496" s="8" t="e">
        <f>IF(ISNA($A496),NA(),'临-燃尽0'!AN497)</f>
        <v>#N/A</v>
      </c>
      <c r="D496" s="8" t="e">
        <f>IF(ISNA($A496),NA(),'临-燃尽0'!AO497)</f>
        <v>#N/A</v>
      </c>
      <c r="E496" s="8" t="e">
        <f>IF(OR(ISNA(E$1),ISNA($A496)),NA(),'临-燃尽0'!AP497)</f>
        <v>#N/A</v>
      </c>
      <c r="F496" s="8" t="e">
        <f>IF(OR(ISNA(F$1),ISNA($A496)),NA(),'临-燃尽0'!AQ497)</f>
        <v>#N/A</v>
      </c>
      <c r="G496" s="8" t="e">
        <f>IF(OR(ISNA(G$1),ISNA($A496)),NA(),'临-燃尽0'!AR497)</f>
        <v>#N/A</v>
      </c>
      <c r="H496" s="8" t="e">
        <f>IF(OR(ISNA(H$1),ISNA($A496)),NA(),'临-燃尽0'!AS497)</f>
        <v>#N/A</v>
      </c>
      <c r="I496" s="8" t="e">
        <f>IF(OR(ISNA(I$1),ISNA($A496)),NA(),'临-燃尽0'!AT497)</f>
        <v>#N/A</v>
      </c>
      <c r="J496" s="8" t="e">
        <f>IF(OR(ISNA(J$1),ISNA($A496)),NA(),'临-燃尽0'!AU497)</f>
        <v>#N/A</v>
      </c>
      <c r="K496" s="8" t="e">
        <f>IF(OR(ISNA(K$1),ISNA($A496)),NA(),'临-燃尽0'!AV497)</f>
        <v>#N/A</v>
      </c>
      <c r="L496" s="8" t="e">
        <f>IF(OR(ISNA(L$1),ISNA($A496)),NA(),'临-燃尽0'!AW497)</f>
        <v>#N/A</v>
      </c>
      <c r="M496" s="8" t="e">
        <f>IF(OR(ISNA(M$1),ISNA($A496)),NA(),'临-燃尽0'!AX497)</f>
        <v>#N/A</v>
      </c>
      <c r="N496" s="8" t="e">
        <f>IF(OR(ISNA(N$1),ISNA($A496)),NA(),'临-燃尽0'!AY497)</f>
        <v>#N/A</v>
      </c>
      <c r="O496" s="8" t="e">
        <f>IF(OR(ISNA(O$1),ISNA($A496)),NA(),'临-燃尽0'!AZ497)</f>
        <v>#N/A</v>
      </c>
      <c r="P496" s="8" t="e">
        <f>IF(OR(ISNA(P$1),ISNA($A496)),NA(),'临-燃尽0'!BA497)</f>
        <v>#N/A</v>
      </c>
      <c r="Q496" s="8" t="e">
        <f>IF(OR(ISNA(Q$1),ISNA($A496)),NA(),'临-燃尽0'!BB497)</f>
        <v>#N/A</v>
      </c>
      <c r="R496" s="8" t="e">
        <f>IF(OR(ISNA(R$1),ISNA($A496)),NA(),'临-燃尽0'!BC497)</f>
        <v>#N/A</v>
      </c>
      <c r="S496" s="8" t="e">
        <f>IF(OR(ISNA(S$1),ISNA($A496)),NA(),'临-燃尽0'!BD497)</f>
        <v>#N/A</v>
      </c>
      <c r="T496" s="8" t="e">
        <f>IF(OR(ISNA(T$1),ISNA($A496)),NA(),'临-燃尽0'!BE497)</f>
        <v>#N/A</v>
      </c>
      <c r="U496" s="8" t="e">
        <f>IF(OR(ISNA(U$1),ISNA($A496)),NA(),'临-燃尽0'!BF497)</f>
        <v>#N/A</v>
      </c>
      <c r="V496" s="8" t="e">
        <f>IF(OR(ISNA(V$1),ISNA($A496)),NA(),'临-燃尽0'!BG497)</f>
        <v>#N/A</v>
      </c>
      <c r="W496" s="8" t="e">
        <f>IF(OR(ISNA(W$1),ISNA($A496)),NA(),'临-燃尽0'!BH497)</f>
        <v>#N/A</v>
      </c>
      <c r="X496" s="8" t="e">
        <f>IF(OR(ISNA(X$1),ISNA($A496)),NA(),'临-燃尽0'!BI497)</f>
        <v>#N/A</v>
      </c>
      <c r="Y496" s="8" t="e">
        <f>IF(OR(ISNA(Y$1),ISNA($A496)),NA(),'临-燃尽0'!BJ497)</f>
        <v>#N/A</v>
      </c>
      <c r="Z496" s="8" t="e">
        <f>IF(OR(ISNA(Z$1),ISNA($A496)),NA(),'临-燃尽0'!BK497)</f>
        <v>#N/A</v>
      </c>
      <c r="AA496" s="8" t="e">
        <f>IF(OR(ISNA(AA$1),ISNA($A496)),NA(),'临-燃尽0'!BL497)</f>
        <v>#N/A</v>
      </c>
      <c r="AB496" s="8" t="e">
        <f>IF(OR(ISNA(AB$1),ISNA($A496)),NA(),'临-燃尽0'!BM497)</f>
        <v>#N/A</v>
      </c>
      <c r="AC496" s="8" t="e">
        <f>IF(OR(ISNA(AC$1),ISNA($A496)),NA(),'临-燃尽0'!BN497)</f>
        <v>#N/A</v>
      </c>
      <c r="AD496" s="8" t="e">
        <f>IF(OR(ISNA(AD$1),ISNA($A496)),NA(),'临-燃尽0'!BO497)</f>
        <v>#N/A</v>
      </c>
      <c r="AE496" s="8" t="e">
        <f>IF(OR(ISNA(AE$1),ISNA($A496)),NA(),'临-燃尽0'!BP497)</f>
        <v>#N/A</v>
      </c>
      <c r="AF496" s="8" t="e">
        <f>IF(OR(ISNA(AF$1),ISNA($A496)),NA(),'临-燃尽0'!BQ497)</f>
        <v>#N/A</v>
      </c>
      <c r="AG496" s="8" t="e">
        <f>IF(OR(ISNA(AG$1),ISNA($A496)),NA(),'临-燃尽0'!BR497)</f>
        <v>#N/A</v>
      </c>
      <c r="AH496" s="8" t="e">
        <f>IF(OR(ISNA(AH$1),ISNA($A496)),NA(),'临-燃尽0'!BS497)</f>
        <v>#N/A</v>
      </c>
      <c r="AI496" s="8" t="e">
        <f>IF(OR(ISNA(AI$1),ISNA($A496)),NA(),'临-燃尽0'!BT497)</f>
        <v>#N/A</v>
      </c>
      <c r="AJ496" s="8" t="e">
        <f>IF(OR(ISNA(AJ$1),ISNA($A496)),NA(),'临-燃尽0'!BU497)</f>
        <v>#N/A</v>
      </c>
      <c r="AK496" s="8" t="e">
        <f>IF(OR(ISNA(AK$1),ISNA($A496)),NA(),'临-燃尽0'!BV497)</f>
        <v>#N/A</v>
      </c>
      <c r="AL496" s="8" t="e">
        <f>IF(OR(ISNA(AL$1),ISNA($A496)),NA(),'临-燃尽0'!BW497)</f>
        <v>#N/A</v>
      </c>
      <c r="AM496" s="8" t="e">
        <f>IF(OR(ISNA(AM$1),ISNA($A496)),NA(),'临-燃尽0'!BX497)</f>
        <v>#N/A</v>
      </c>
      <c r="AN496" s="8" t="e">
        <f>IF(OR(ISNA(AN$1),ISNA($A496)),NA(),'临-燃尽0'!BY497)</f>
        <v>#N/A</v>
      </c>
      <c r="AO496" s="8" t="e">
        <f>IF(OR(ISNA(AO$1),ISNA($A496)),NA(),'临-燃尽0'!BZ497)</f>
        <v>#N/A</v>
      </c>
      <c r="AP496" s="8" t="e">
        <f>IF(OR(ISNA(AP$1),ISNA($A496)),NA(),'临-燃尽0'!CA497)</f>
        <v>#N/A</v>
      </c>
      <c r="AQ496" s="8" t="e">
        <f>IF(OR(ISNA(AQ$1),ISNA($A496)),NA(),'临-燃尽0'!CB497)</f>
        <v>#N/A</v>
      </c>
      <c r="AR496" s="8" t="e">
        <f>IF(OR(ISNA(AR$1),ISNA($A496)),NA(),'临-燃尽0'!CC497)</f>
        <v>#N/A</v>
      </c>
      <c r="AS496" s="8" t="e">
        <f>IF(OR(ISNA(AS$1),ISNA($A496)),NA(),'临-燃尽0'!CD497)</f>
        <v>#N/A</v>
      </c>
      <c r="AT496" s="8" t="e">
        <f>IF(OR(ISNA(AT$1),ISNA($A496)),NA(),'临-燃尽0'!CE497)</f>
        <v>#N/A</v>
      </c>
      <c r="AU496" s="8" t="e">
        <f>IF(OR(ISNA(AU$1),ISNA($A496)),NA(),'临-燃尽0'!CF497)</f>
        <v>#N/A</v>
      </c>
      <c r="AV496" s="8" t="e">
        <f>IF(OR(ISNA(AV$1),ISNA($A496)),NA(),'临-燃尽0'!CG497)</f>
        <v>#N/A</v>
      </c>
      <c r="AW496" s="8" t="e">
        <f>IF(OR(ISNA(AW$1),ISNA($A496)),NA(),'临-燃尽0'!CH497)</f>
        <v>#N/A</v>
      </c>
      <c r="AX496" s="8" t="e">
        <f>IF(OR(ISNA(AX$1),ISNA($A496)),NA(),'临-燃尽0'!CI497)</f>
        <v>#N/A</v>
      </c>
      <c r="AY496" s="8" t="e">
        <f>IF(OR(ISNA(AY$1),ISNA($A496)),NA(),'临-燃尽0'!CJ497)</f>
        <v>#N/A</v>
      </c>
      <c r="AZ496" s="8" t="e">
        <f>IF(OR(ISNA(AZ$1),ISNA($A496)),NA(),'临-燃尽0'!CK497)</f>
        <v>#N/A</v>
      </c>
    </row>
    <row r="497" spans="1:52">
      <c r="A497" s="8" t="e">
        <f>IF(OR('临-燃尽0'!AL498="",'临-燃尽0'!AL498="总计"),NA(),'临-燃尽0'!AL498)</f>
        <v>#N/A</v>
      </c>
      <c r="B497" s="8" t="e">
        <f>IF(ISNA($A497),NA(),'临-燃尽0'!AM498)</f>
        <v>#N/A</v>
      </c>
      <c r="C497" s="8" t="e">
        <f>IF(ISNA($A497),NA(),'临-燃尽0'!AN498)</f>
        <v>#N/A</v>
      </c>
      <c r="D497" s="8" t="e">
        <f>IF(ISNA($A497),NA(),'临-燃尽0'!AO498)</f>
        <v>#N/A</v>
      </c>
      <c r="E497" s="8" t="e">
        <f>IF(OR(ISNA(E$1),ISNA($A497)),NA(),'临-燃尽0'!AP498)</f>
        <v>#N/A</v>
      </c>
      <c r="F497" s="8" t="e">
        <f>IF(OR(ISNA(F$1),ISNA($A497)),NA(),'临-燃尽0'!AQ498)</f>
        <v>#N/A</v>
      </c>
      <c r="G497" s="8" t="e">
        <f>IF(OR(ISNA(G$1),ISNA($A497)),NA(),'临-燃尽0'!AR498)</f>
        <v>#N/A</v>
      </c>
      <c r="H497" s="8" t="e">
        <f>IF(OR(ISNA(H$1),ISNA($A497)),NA(),'临-燃尽0'!AS498)</f>
        <v>#N/A</v>
      </c>
      <c r="I497" s="8" t="e">
        <f>IF(OR(ISNA(I$1),ISNA($A497)),NA(),'临-燃尽0'!AT498)</f>
        <v>#N/A</v>
      </c>
      <c r="J497" s="8" t="e">
        <f>IF(OR(ISNA(J$1),ISNA($A497)),NA(),'临-燃尽0'!AU498)</f>
        <v>#N/A</v>
      </c>
      <c r="K497" s="8" t="e">
        <f>IF(OR(ISNA(K$1),ISNA($A497)),NA(),'临-燃尽0'!AV498)</f>
        <v>#N/A</v>
      </c>
      <c r="L497" s="8" t="e">
        <f>IF(OR(ISNA(L$1),ISNA($A497)),NA(),'临-燃尽0'!AW498)</f>
        <v>#N/A</v>
      </c>
      <c r="M497" s="8" t="e">
        <f>IF(OR(ISNA(M$1),ISNA($A497)),NA(),'临-燃尽0'!AX498)</f>
        <v>#N/A</v>
      </c>
      <c r="N497" s="8" t="e">
        <f>IF(OR(ISNA(N$1),ISNA($A497)),NA(),'临-燃尽0'!AY498)</f>
        <v>#N/A</v>
      </c>
      <c r="O497" s="8" t="e">
        <f>IF(OR(ISNA(O$1),ISNA($A497)),NA(),'临-燃尽0'!AZ498)</f>
        <v>#N/A</v>
      </c>
      <c r="P497" s="8" t="e">
        <f>IF(OR(ISNA(P$1),ISNA($A497)),NA(),'临-燃尽0'!BA498)</f>
        <v>#N/A</v>
      </c>
      <c r="Q497" s="8" t="e">
        <f>IF(OR(ISNA(Q$1),ISNA($A497)),NA(),'临-燃尽0'!BB498)</f>
        <v>#N/A</v>
      </c>
      <c r="R497" s="8" t="e">
        <f>IF(OR(ISNA(R$1),ISNA($A497)),NA(),'临-燃尽0'!BC498)</f>
        <v>#N/A</v>
      </c>
      <c r="S497" s="8" t="e">
        <f>IF(OR(ISNA(S$1),ISNA($A497)),NA(),'临-燃尽0'!BD498)</f>
        <v>#N/A</v>
      </c>
      <c r="T497" s="8" t="e">
        <f>IF(OR(ISNA(T$1),ISNA($A497)),NA(),'临-燃尽0'!BE498)</f>
        <v>#N/A</v>
      </c>
      <c r="U497" s="8" t="e">
        <f>IF(OR(ISNA(U$1),ISNA($A497)),NA(),'临-燃尽0'!BF498)</f>
        <v>#N/A</v>
      </c>
      <c r="V497" s="8" t="e">
        <f>IF(OR(ISNA(V$1),ISNA($A497)),NA(),'临-燃尽0'!BG498)</f>
        <v>#N/A</v>
      </c>
      <c r="W497" s="8" t="e">
        <f>IF(OR(ISNA(W$1),ISNA($A497)),NA(),'临-燃尽0'!BH498)</f>
        <v>#N/A</v>
      </c>
      <c r="X497" s="8" t="e">
        <f>IF(OR(ISNA(X$1),ISNA($A497)),NA(),'临-燃尽0'!BI498)</f>
        <v>#N/A</v>
      </c>
      <c r="Y497" s="8" t="e">
        <f>IF(OR(ISNA(Y$1),ISNA($A497)),NA(),'临-燃尽0'!BJ498)</f>
        <v>#N/A</v>
      </c>
      <c r="Z497" s="8" t="e">
        <f>IF(OR(ISNA(Z$1),ISNA($A497)),NA(),'临-燃尽0'!BK498)</f>
        <v>#N/A</v>
      </c>
      <c r="AA497" s="8" t="e">
        <f>IF(OR(ISNA(AA$1),ISNA($A497)),NA(),'临-燃尽0'!BL498)</f>
        <v>#N/A</v>
      </c>
      <c r="AB497" s="8" t="e">
        <f>IF(OR(ISNA(AB$1),ISNA($A497)),NA(),'临-燃尽0'!BM498)</f>
        <v>#N/A</v>
      </c>
      <c r="AC497" s="8" t="e">
        <f>IF(OR(ISNA(AC$1),ISNA($A497)),NA(),'临-燃尽0'!BN498)</f>
        <v>#N/A</v>
      </c>
      <c r="AD497" s="8" t="e">
        <f>IF(OR(ISNA(AD$1),ISNA($A497)),NA(),'临-燃尽0'!BO498)</f>
        <v>#N/A</v>
      </c>
      <c r="AE497" s="8" t="e">
        <f>IF(OR(ISNA(AE$1),ISNA($A497)),NA(),'临-燃尽0'!BP498)</f>
        <v>#N/A</v>
      </c>
      <c r="AF497" s="8" t="e">
        <f>IF(OR(ISNA(AF$1),ISNA($A497)),NA(),'临-燃尽0'!BQ498)</f>
        <v>#N/A</v>
      </c>
      <c r="AG497" s="8" t="e">
        <f>IF(OR(ISNA(AG$1),ISNA($A497)),NA(),'临-燃尽0'!BR498)</f>
        <v>#N/A</v>
      </c>
      <c r="AH497" s="8" t="e">
        <f>IF(OR(ISNA(AH$1),ISNA($A497)),NA(),'临-燃尽0'!BS498)</f>
        <v>#N/A</v>
      </c>
      <c r="AI497" s="8" t="e">
        <f>IF(OR(ISNA(AI$1),ISNA($A497)),NA(),'临-燃尽0'!BT498)</f>
        <v>#N/A</v>
      </c>
      <c r="AJ497" s="8" t="e">
        <f>IF(OR(ISNA(AJ$1),ISNA($A497)),NA(),'临-燃尽0'!BU498)</f>
        <v>#N/A</v>
      </c>
      <c r="AK497" s="8" t="e">
        <f>IF(OR(ISNA(AK$1),ISNA($A497)),NA(),'临-燃尽0'!BV498)</f>
        <v>#N/A</v>
      </c>
      <c r="AL497" s="8" t="e">
        <f>IF(OR(ISNA(AL$1),ISNA($A497)),NA(),'临-燃尽0'!BW498)</f>
        <v>#N/A</v>
      </c>
      <c r="AM497" s="8" t="e">
        <f>IF(OR(ISNA(AM$1),ISNA($A497)),NA(),'临-燃尽0'!BX498)</f>
        <v>#N/A</v>
      </c>
      <c r="AN497" s="8" t="e">
        <f>IF(OR(ISNA(AN$1),ISNA($A497)),NA(),'临-燃尽0'!BY498)</f>
        <v>#N/A</v>
      </c>
      <c r="AO497" s="8" t="e">
        <f>IF(OR(ISNA(AO$1),ISNA($A497)),NA(),'临-燃尽0'!BZ498)</f>
        <v>#N/A</v>
      </c>
      <c r="AP497" s="8" t="e">
        <f>IF(OR(ISNA(AP$1),ISNA($A497)),NA(),'临-燃尽0'!CA498)</f>
        <v>#N/A</v>
      </c>
      <c r="AQ497" s="8" t="e">
        <f>IF(OR(ISNA(AQ$1),ISNA($A497)),NA(),'临-燃尽0'!CB498)</f>
        <v>#N/A</v>
      </c>
      <c r="AR497" s="8" t="e">
        <f>IF(OR(ISNA(AR$1),ISNA($A497)),NA(),'临-燃尽0'!CC498)</f>
        <v>#N/A</v>
      </c>
      <c r="AS497" s="8" t="e">
        <f>IF(OR(ISNA(AS$1),ISNA($A497)),NA(),'临-燃尽0'!CD498)</f>
        <v>#N/A</v>
      </c>
      <c r="AT497" s="8" t="e">
        <f>IF(OR(ISNA(AT$1),ISNA($A497)),NA(),'临-燃尽0'!CE498)</f>
        <v>#N/A</v>
      </c>
      <c r="AU497" s="8" t="e">
        <f>IF(OR(ISNA(AU$1),ISNA($A497)),NA(),'临-燃尽0'!CF498)</f>
        <v>#N/A</v>
      </c>
      <c r="AV497" s="8" t="e">
        <f>IF(OR(ISNA(AV$1),ISNA($A497)),NA(),'临-燃尽0'!CG498)</f>
        <v>#N/A</v>
      </c>
      <c r="AW497" s="8" t="e">
        <f>IF(OR(ISNA(AW$1),ISNA($A497)),NA(),'临-燃尽0'!CH498)</f>
        <v>#N/A</v>
      </c>
      <c r="AX497" s="8" t="e">
        <f>IF(OR(ISNA(AX$1),ISNA($A497)),NA(),'临-燃尽0'!CI498)</f>
        <v>#N/A</v>
      </c>
      <c r="AY497" s="8" t="e">
        <f>IF(OR(ISNA(AY$1),ISNA($A497)),NA(),'临-燃尽0'!CJ498)</f>
        <v>#N/A</v>
      </c>
      <c r="AZ497" s="8" t="e">
        <f>IF(OR(ISNA(AZ$1),ISNA($A497)),NA(),'临-燃尽0'!CK498)</f>
        <v>#N/A</v>
      </c>
    </row>
    <row r="498" spans="1:52">
      <c r="A498" s="8" t="e">
        <f>IF(OR('临-燃尽0'!AL499="",'临-燃尽0'!AL499="总计"),NA(),'临-燃尽0'!AL499)</f>
        <v>#N/A</v>
      </c>
      <c r="B498" s="8" t="e">
        <f>IF(ISNA($A498),NA(),'临-燃尽0'!AM499)</f>
        <v>#N/A</v>
      </c>
      <c r="C498" s="8" t="e">
        <f>IF(ISNA($A498),NA(),'临-燃尽0'!AN499)</f>
        <v>#N/A</v>
      </c>
      <c r="D498" s="8" t="e">
        <f>IF(ISNA($A498),NA(),'临-燃尽0'!AO499)</f>
        <v>#N/A</v>
      </c>
      <c r="E498" s="8" t="e">
        <f>IF(OR(ISNA(E$1),ISNA($A498)),NA(),'临-燃尽0'!AP499)</f>
        <v>#N/A</v>
      </c>
      <c r="F498" s="8" t="e">
        <f>IF(OR(ISNA(F$1),ISNA($A498)),NA(),'临-燃尽0'!AQ499)</f>
        <v>#N/A</v>
      </c>
      <c r="G498" s="8" t="e">
        <f>IF(OR(ISNA(G$1),ISNA($A498)),NA(),'临-燃尽0'!AR499)</f>
        <v>#N/A</v>
      </c>
      <c r="H498" s="8" t="e">
        <f>IF(OR(ISNA(H$1),ISNA($A498)),NA(),'临-燃尽0'!AS499)</f>
        <v>#N/A</v>
      </c>
      <c r="I498" s="8" t="e">
        <f>IF(OR(ISNA(I$1),ISNA($A498)),NA(),'临-燃尽0'!AT499)</f>
        <v>#N/A</v>
      </c>
      <c r="J498" s="8" t="e">
        <f>IF(OR(ISNA(J$1),ISNA($A498)),NA(),'临-燃尽0'!AU499)</f>
        <v>#N/A</v>
      </c>
      <c r="K498" s="8" t="e">
        <f>IF(OR(ISNA(K$1),ISNA($A498)),NA(),'临-燃尽0'!AV499)</f>
        <v>#N/A</v>
      </c>
      <c r="L498" s="8" t="e">
        <f>IF(OR(ISNA(L$1),ISNA($A498)),NA(),'临-燃尽0'!AW499)</f>
        <v>#N/A</v>
      </c>
      <c r="M498" s="8" t="e">
        <f>IF(OR(ISNA(M$1),ISNA($A498)),NA(),'临-燃尽0'!AX499)</f>
        <v>#N/A</v>
      </c>
      <c r="N498" s="8" t="e">
        <f>IF(OR(ISNA(N$1),ISNA($A498)),NA(),'临-燃尽0'!AY499)</f>
        <v>#N/A</v>
      </c>
      <c r="O498" s="8" t="e">
        <f>IF(OR(ISNA(O$1),ISNA($A498)),NA(),'临-燃尽0'!AZ499)</f>
        <v>#N/A</v>
      </c>
      <c r="P498" s="8" t="e">
        <f>IF(OR(ISNA(P$1),ISNA($A498)),NA(),'临-燃尽0'!BA499)</f>
        <v>#N/A</v>
      </c>
      <c r="Q498" s="8" t="e">
        <f>IF(OR(ISNA(Q$1),ISNA($A498)),NA(),'临-燃尽0'!BB499)</f>
        <v>#N/A</v>
      </c>
      <c r="R498" s="8" t="e">
        <f>IF(OR(ISNA(R$1),ISNA($A498)),NA(),'临-燃尽0'!BC499)</f>
        <v>#N/A</v>
      </c>
      <c r="S498" s="8" t="e">
        <f>IF(OR(ISNA(S$1),ISNA($A498)),NA(),'临-燃尽0'!BD499)</f>
        <v>#N/A</v>
      </c>
      <c r="T498" s="8" t="e">
        <f>IF(OR(ISNA(T$1),ISNA($A498)),NA(),'临-燃尽0'!BE499)</f>
        <v>#N/A</v>
      </c>
      <c r="U498" s="8" t="e">
        <f>IF(OR(ISNA(U$1),ISNA($A498)),NA(),'临-燃尽0'!BF499)</f>
        <v>#N/A</v>
      </c>
      <c r="V498" s="8" t="e">
        <f>IF(OR(ISNA(V$1),ISNA($A498)),NA(),'临-燃尽0'!BG499)</f>
        <v>#N/A</v>
      </c>
      <c r="W498" s="8" t="e">
        <f>IF(OR(ISNA(W$1),ISNA($A498)),NA(),'临-燃尽0'!BH499)</f>
        <v>#N/A</v>
      </c>
      <c r="X498" s="8" t="e">
        <f>IF(OR(ISNA(X$1),ISNA($A498)),NA(),'临-燃尽0'!BI499)</f>
        <v>#N/A</v>
      </c>
      <c r="Y498" s="8" t="e">
        <f>IF(OR(ISNA(Y$1),ISNA($A498)),NA(),'临-燃尽0'!BJ499)</f>
        <v>#N/A</v>
      </c>
      <c r="Z498" s="8" t="e">
        <f>IF(OR(ISNA(Z$1),ISNA($A498)),NA(),'临-燃尽0'!BK499)</f>
        <v>#N/A</v>
      </c>
      <c r="AA498" s="8" t="e">
        <f>IF(OR(ISNA(AA$1),ISNA($A498)),NA(),'临-燃尽0'!BL499)</f>
        <v>#N/A</v>
      </c>
      <c r="AB498" s="8" t="e">
        <f>IF(OR(ISNA(AB$1),ISNA($A498)),NA(),'临-燃尽0'!BM499)</f>
        <v>#N/A</v>
      </c>
      <c r="AC498" s="8" t="e">
        <f>IF(OR(ISNA(AC$1),ISNA($A498)),NA(),'临-燃尽0'!BN499)</f>
        <v>#N/A</v>
      </c>
      <c r="AD498" s="8" t="e">
        <f>IF(OR(ISNA(AD$1),ISNA($A498)),NA(),'临-燃尽0'!BO499)</f>
        <v>#N/A</v>
      </c>
      <c r="AE498" s="8" t="e">
        <f>IF(OR(ISNA(AE$1),ISNA($A498)),NA(),'临-燃尽0'!BP499)</f>
        <v>#N/A</v>
      </c>
      <c r="AF498" s="8" t="e">
        <f>IF(OR(ISNA(AF$1),ISNA($A498)),NA(),'临-燃尽0'!BQ499)</f>
        <v>#N/A</v>
      </c>
      <c r="AG498" s="8" t="e">
        <f>IF(OR(ISNA(AG$1),ISNA($A498)),NA(),'临-燃尽0'!BR499)</f>
        <v>#N/A</v>
      </c>
      <c r="AH498" s="8" t="e">
        <f>IF(OR(ISNA(AH$1),ISNA($A498)),NA(),'临-燃尽0'!BS499)</f>
        <v>#N/A</v>
      </c>
      <c r="AI498" s="8" t="e">
        <f>IF(OR(ISNA(AI$1),ISNA($A498)),NA(),'临-燃尽0'!BT499)</f>
        <v>#N/A</v>
      </c>
      <c r="AJ498" s="8" t="e">
        <f>IF(OR(ISNA(AJ$1),ISNA($A498)),NA(),'临-燃尽0'!BU499)</f>
        <v>#N/A</v>
      </c>
      <c r="AK498" s="8" t="e">
        <f>IF(OR(ISNA(AK$1),ISNA($A498)),NA(),'临-燃尽0'!BV499)</f>
        <v>#N/A</v>
      </c>
      <c r="AL498" s="8" t="e">
        <f>IF(OR(ISNA(AL$1),ISNA($A498)),NA(),'临-燃尽0'!BW499)</f>
        <v>#N/A</v>
      </c>
      <c r="AM498" s="8" t="e">
        <f>IF(OR(ISNA(AM$1),ISNA($A498)),NA(),'临-燃尽0'!BX499)</f>
        <v>#N/A</v>
      </c>
      <c r="AN498" s="8" t="e">
        <f>IF(OR(ISNA(AN$1),ISNA($A498)),NA(),'临-燃尽0'!BY499)</f>
        <v>#N/A</v>
      </c>
      <c r="AO498" s="8" t="e">
        <f>IF(OR(ISNA(AO$1),ISNA($A498)),NA(),'临-燃尽0'!BZ499)</f>
        <v>#N/A</v>
      </c>
      <c r="AP498" s="8" t="e">
        <f>IF(OR(ISNA(AP$1),ISNA($A498)),NA(),'临-燃尽0'!CA499)</f>
        <v>#N/A</v>
      </c>
      <c r="AQ498" s="8" t="e">
        <f>IF(OR(ISNA(AQ$1),ISNA($A498)),NA(),'临-燃尽0'!CB499)</f>
        <v>#N/A</v>
      </c>
      <c r="AR498" s="8" t="e">
        <f>IF(OR(ISNA(AR$1),ISNA($A498)),NA(),'临-燃尽0'!CC499)</f>
        <v>#N/A</v>
      </c>
      <c r="AS498" s="8" t="e">
        <f>IF(OR(ISNA(AS$1),ISNA($A498)),NA(),'临-燃尽0'!CD499)</f>
        <v>#N/A</v>
      </c>
      <c r="AT498" s="8" t="e">
        <f>IF(OR(ISNA(AT$1),ISNA($A498)),NA(),'临-燃尽0'!CE499)</f>
        <v>#N/A</v>
      </c>
      <c r="AU498" s="8" t="e">
        <f>IF(OR(ISNA(AU$1),ISNA($A498)),NA(),'临-燃尽0'!CF499)</f>
        <v>#N/A</v>
      </c>
      <c r="AV498" s="8" t="e">
        <f>IF(OR(ISNA(AV$1),ISNA($A498)),NA(),'临-燃尽0'!CG499)</f>
        <v>#N/A</v>
      </c>
      <c r="AW498" s="8" t="e">
        <f>IF(OR(ISNA(AW$1),ISNA($A498)),NA(),'临-燃尽0'!CH499)</f>
        <v>#N/A</v>
      </c>
      <c r="AX498" s="8" t="e">
        <f>IF(OR(ISNA(AX$1),ISNA($A498)),NA(),'临-燃尽0'!CI499)</f>
        <v>#N/A</v>
      </c>
      <c r="AY498" s="8" t="e">
        <f>IF(OR(ISNA(AY$1),ISNA($A498)),NA(),'临-燃尽0'!CJ499)</f>
        <v>#N/A</v>
      </c>
      <c r="AZ498" s="8" t="e">
        <f>IF(OR(ISNA(AZ$1),ISNA($A498)),NA(),'临-燃尽0'!CK499)</f>
        <v>#N/A</v>
      </c>
    </row>
    <row r="499" spans="1:52">
      <c r="A499" s="8" t="e">
        <f>IF(OR('临-燃尽0'!AL500="",'临-燃尽0'!AL500="总计"),NA(),'临-燃尽0'!AL500)</f>
        <v>#N/A</v>
      </c>
      <c r="B499" s="8" t="e">
        <f>IF(ISNA($A499),NA(),'临-燃尽0'!AM500)</f>
        <v>#N/A</v>
      </c>
      <c r="C499" s="8" t="e">
        <f>IF(ISNA($A499),NA(),'临-燃尽0'!AN500)</f>
        <v>#N/A</v>
      </c>
      <c r="D499" s="8" t="e">
        <f>IF(ISNA($A499),NA(),'临-燃尽0'!AO500)</f>
        <v>#N/A</v>
      </c>
      <c r="E499" s="8" t="e">
        <f>IF(OR(ISNA(E$1),ISNA($A499)),NA(),'临-燃尽0'!AP500)</f>
        <v>#N/A</v>
      </c>
      <c r="F499" s="8" t="e">
        <f>IF(OR(ISNA(F$1),ISNA($A499)),NA(),'临-燃尽0'!AQ500)</f>
        <v>#N/A</v>
      </c>
      <c r="G499" s="8" t="e">
        <f>IF(OR(ISNA(G$1),ISNA($A499)),NA(),'临-燃尽0'!AR500)</f>
        <v>#N/A</v>
      </c>
      <c r="H499" s="8" t="e">
        <f>IF(OR(ISNA(H$1),ISNA($A499)),NA(),'临-燃尽0'!AS500)</f>
        <v>#N/A</v>
      </c>
      <c r="I499" s="8" t="e">
        <f>IF(OR(ISNA(I$1),ISNA($A499)),NA(),'临-燃尽0'!AT500)</f>
        <v>#N/A</v>
      </c>
      <c r="J499" s="8" t="e">
        <f>IF(OR(ISNA(J$1),ISNA($A499)),NA(),'临-燃尽0'!AU500)</f>
        <v>#N/A</v>
      </c>
      <c r="K499" s="8" t="e">
        <f>IF(OR(ISNA(K$1),ISNA($A499)),NA(),'临-燃尽0'!AV500)</f>
        <v>#N/A</v>
      </c>
      <c r="L499" s="8" t="e">
        <f>IF(OR(ISNA(L$1),ISNA($A499)),NA(),'临-燃尽0'!AW500)</f>
        <v>#N/A</v>
      </c>
      <c r="M499" s="8" t="e">
        <f>IF(OR(ISNA(M$1),ISNA($A499)),NA(),'临-燃尽0'!AX500)</f>
        <v>#N/A</v>
      </c>
      <c r="N499" s="8" t="e">
        <f>IF(OR(ISNA(N$1),ISNA($A499)),NA(),'临-燃尽0'!AY500)</f>
        <v>#N/A</v>
      </c>
      <c r="O499" s="8" t="e">
        <f>IF(OR(ISNA(O$1),ISNA($A499)),NA(),'临-燃尽0'!AZ500)</f>
        <v>#N/A</v>
      </c>
      <c r="P499" s="8" t="e">
        <f>IF(OR(ISNA(P$1),ISNA($A499)),NA(),'临-燃尽0'!BA500)</f>
        <v>#N/A</v>
      </c>
      <c r="Q499" s="8" t="e">
        <f>IF(OR(ISNA(Q$1),ISNA($A499)),NA(),'临-燃尽0'!BB500)</f>
        <v>#N/A</v>
      </c>
      <c r="R499" s="8" t="e">
        <f>IF(OR(ISNA(R$1),ISNA($A499)),NA(),'临-燃尽0'!BC500)</f>
        <v>#N/A</v>
      </c>
      <c r="S499" s="8" t="e">
        <f>IF(OR(ISNA(S$1),ISNA($A499)),NA(),'临-燃尽0'!BD500)</f>
        <v>#N/A</v>
      </c>
      <c r="T499" s="8" t="e">
        <f>IF(OR(ISNA(T$1),ISNA($A499)),NA(),'临-燃尽0'!BE500)</f>
        <v>#N/A</v>
      </c>
      <c r="U499" s="8" t="e">
        <f>IF(OR(ISNA(U$1),ISNA($A499)),NA(),'临-燃尽0'!BF500)</f>
        <v>#N/A</v>
      </c>
      <c r="V499" s="8" t="e">
        <f>IF(OR(ISNA(V$1),ISNA($A499)),NA(),'临-燃尽0'!BG500)</f>
        <v>#N/A</v>
      </c>
      <c r="W499" s="8" t="e">
        <f>IF(OR(ISNA(W$1),ISNA($A499)),NA(),'临-燃尽0'!BH500)</f>
        <v>#N/A</v>
      </c>
      <c r="X499" s="8" t="e">
        <f>IF(OR(ISNA(X$1),ISNA($A499)),NA(),'临-燃尽0'!BI500)</f>
        <v>#N/A</v>
      </c>
      <c r="Y499" s="8" t="e">
        <f>IF(OR(ISNA(Y$1),ISNA($A499)),NA(),'临-燃尽0'!BJ500)</f>
        <v>#N/A</v>
      </c>
      <c r="Z499" s="8" t="e">
        <f>IF(OR(ISNA(Z$1),ISNA($A499)),NA(),'临-燃尽0'!BK500)</f>
        <v>#N/A</v>
      </c>
      <c r="AA499" s="8" t="e">
        <f>IF(OR(ISNA(AA$1),ISNA($A499)),NA(),'临-燃尽0'!BL500)</f>
        <v>#N/A</v>
      </c>
      <c r="AB499" s="8" t="e">
        <f>IF(OR(ISNA(AB$1),ISNA($A499)),NA(),'临-燃尽0'!BM500)</f>
        <v>#N/A</v>
      </c>
      <c r="AC499" s="8" t="e">
        <f>IF(OR(ISNA(AC$1),ISNA($A499)),NA(),'临-燃尽0'!BN500)</f>
        <v>#N/A</v>
      </c>
      <c r="AD499" s="8" t="e">
        <f>IF(OR(ISNA(AD$1),ISNA($A499)),NA(),'临-燃尽0'!BO500)</f>
        <v>#N/A</v>
      </c>
      <c r="AE499" s="8" t="e">
        <f>IF(OR(ISNA(AE$1),ISNA($A499)),NA(),'临-燃尽0'!BP500)</f>
        <v>#N/A</v>
      </c>
      <c r="AF499" s="8" t="e">
        <f>IF(OR(ISNA(AF$1),ISNA($A499)),NA(),'临-燃尽0'!BQ500)</f>
        <v>#N/A</v>
      </c>
      <c r="AG499" s="8" t="e">
        <f>IF(OR(ISNA(AG$1),ISNA($A499)),NA(),'临-燃尽0'!BR500)</f>
        <v>#N/A</v>
      </c>
      <c r="AH499" s="8" t="e">
        <f>IF(OR(ISNA(AH$1),ISNA($A499)),NA(),'临-燃尽0'!BS500)</f>
        <v>#N/A</v>
      </c>
      <c r="AI499" s="8" t="e">
        <f>IF(OR(ISNA(AI$1),ISNA($A499)),NA(),'临-燃尽0'!BT500)</f>
        <v>#N/A</v>
      </c>
      <c r="AJ499" s="8" t="e">
        <f>IF(OR(ISNA(AJ$1),ISNA($A499)),NA(),'临-燃尽0'!BU500)</f>
        <v>#N/A</v>
      </c>
      <c r="AK499" s="8" t="e">
        <f>IF(OR(ISNA(AK$1),ISNA($A499)),NA(),'临-燃尽0'!BV500)</f>
        <v>#N/A</v>
      </c>
      <c r="AL499" s="8" t="e">
        <f>IF(OR(ISNA(AL$1),ISNA($A499)),NA(),'临-燃尽0'!BW500)</f>
        <v>#N/A</v>
      </c>
      <c r="AM499" s="8" t="e">
        <f>IF(OR(ISNA(AM$1),ISNA($A499)),NA(),'临-燃尽0'!BX500)</f>
        <v>#N/A</v>
      </c>
      <c r="AN499" s="8" t="e">
        <f>IF(OR(ISNA(AN$1),ISNA($A499)),NA(),'临-燃尽0'!BY500)</f>
        <v>#N/A</v>
      </c>
      <c r="AO499" s="8" t="e">
        <f>IF(OR(ISNA(AO$1),ISNA($A499)),NA(),'临-燃尽0'!BZ500)</f>
        <v>#N/A</v>
      </c>
      <c r="AP499" s="8" t="e">
        <f>IF(OR(ISNA(AP$1),ISNA($A499)),NA(),'临-燃尽0'!CA500)</f>
        <v>#N/A</v>
      </c>
      <c r="AQ499" s="8" t="e">
        <f>IF(OR(ISNA(AQ$1),ISNA($A499)),NA(),'临-燃尽0'!CB500)</f>
        <v>#N/A</v>
      </c>
      <c r="AR499" s="8" t="e">
        <f>IF(OR(ISNA(AR$1),ISNA($A499)),NA(),'临-燃尽0'!CC500)</f>
        <v>#N/A</v>
      </c>
      <c r="AS499" s="8" t="e">
        <f>IF(OR(ISNA(AS$1),ISNA($A499)),NA(),'临-燃尽0'!CD500)</f>
        <v>#N/A</v>
      </c>
      <c r="AT499" s="8" t="e">
        <f>IF(OR(ISNA(AT$1),ISNA($A499)),NA(),'临-燃尽0'!CE500)</f>
        <v>#N/A</v>
      </c>
      <c r="AU499" s="8" t="e">
        <f>IF(OR(ISNA(AU$1),ISNA($A499)),NA(),'临-燃尽0'!CF500)</f>
        <v>#N/A</v>
      </c>
      <c r="AV499" s="8" t="e">
        <f>IF(OR(ISNA(AV$1),ISNA($A499)),NA(),'临-燃尽0'!CG500)</f>
        <v>#N/A</v>
      </c>
      <c r="AW499" s="8" t="e">
        <f>IF(OR(ISNA(AW$1),ISNA($A499)),NA(),'临-燃尽0'!CH500)</f>
        <v>#N/A</v>
      </c>
      <c r="AX499" s="8" t="e">
        <f>IF(OR(ISNA(AX$1),ISNA($A499)),NA(),'临-燃尽0'!CI500)</f>
        <v>#N/A</v>
      </c>
      <c r="AY499" s="8" t="e">
        <f>IF(OR(ISNA(AY$1),ISNA($A499)),NA(),'临-燃尽0'!CJ500)</f>
        <v>#N/A</v>
      </c>
      <c r="AZ499" s="8" t="e">
        <f>IF(OR(ISNA(AZ$1),ISNA($A499)),NA(),'临-燃尽0'!CK500)</f>
        <v>#N/A</v>
      </c>
    </row>
    <row r="500" spans="1:52">
      <c r="A500" s="8" t="e">
        <f>IF(OR('临-燃尽0'!AL501="",'临-燃尽0'!AL501="总计"),NA(),'临-燃尽0'!AL501)</f>
        <v>#N/A</v>
      </c>
      <c r="B500" s="8" t="e">
        <f>IF(ISNA($A500),NA(),'临-燃尽0'!AM501)</f>
        <v>#N/A</v>
      </c>
      <c r="C500" s="8" t="e">
        <f>IF(ISNA($A500),NA(),'临-燃尽0'!AN501)</f>
        <v>#N/A</v>
      </c>
      <c r="D500" s="8" t="e">
        <f>IF(ISNA($A500),NA(),'临-燃尽0'!AO501)</f>
        <v>#N/A</v>
      </c>
      <c r="E500" s="8" t="e">
        <f>IF(OR(ISNA(E$1),ISNA($A500)),NA(),'临-燃尽0'!AP501)</f>
        <v>#N/A</v>
      </c>
      <c r="F500" s="8" t="e">
        <f>IF(OR(ISNA(F$1),ISNA($A500)),NA(),'临-燃尽0'!AQ501)</f>
        <v>#N/A</v>
      </c>
      <c r="G500" s="8" t="e">
        <f>IF(OR(ISNA(G$1),ISNA($A500)),NA(),'临-燃尽0'!AR501)</f>
        <v>#N/A</v>
      </c>
      <c r="H500" s="8" t="e">
        <f>IF(OR(ISNA(H$1),ISNA($A500)),NA(),'临-燃尽0'!AS501)</f>
        <v>#N/A</v>
      </c>
      <c r="I500" s="8" t="e">
        <f>IF(OR(ISNA(I$1),ISNA($A500)),NA(),'临-燃尽0'!AT501)</f>
        <v>#N/A</v>
      </c>
      <c r="J500" s="8" t="e">
        <f>IF(OR(ISNA(J$1),ISNA($A500)),NA(),'临-燃尽0'!AU501)</f>
        <v>#N/A</v>
      </c>
      <c r="K500" s="8" t="e">
        <f>IF(OR(ISNA(K$1),ISNA($A500)),NA(),'临-燃尽0'!AV501)</f>
        <v>#N/A</v>
      </c>
      <c r="L500" s="8" t="e">
        <f>IF(OR(ISNA(L$1),ISNA($A500)),NA(),'临-燃尽0'!AW501)</f>
        <v>#N/A</v>
      </c>
      <c r="M500" s="8" t="e">
        <f>IF(OR(ISNA(M$1),ISNA($A500)),NA(),'临-燃尽0'!AX501)</f>
        <v>#N/A</v>
      </c>
      <c r="N500" s="8" t="e">
        <f>IF(OR(ISNA(N$1),ISNA($A500)),NA(),'临-燃尽0'!AY501)</f>
        <v>#N/A</v>
      </c>
      <c r="O500" s="8" t="e">
        <f>IF(OR(ISNA(O$1),ISNA($A500)),NA(),'临-燃尽0'!AZ501)</f>
        <v>#N/A</v>
      </c>
      <c r="P500" s="8" t="e">
        <f>IF(OR(ISNA(P$1),ISNA($A500)),NA(),'临-燃尽0'!BA501)</f>
        <v>#N/A</v>
      </c>
      <c r="Q500" s="8" t="e">
        <f>IF(OR(ISNA(Q$1),ISNA($A500)),NA(),'临-燃尽0'!BB501)</f>
        <v>#N/A</v>
      </c>
      <c r="R500" s="8" t="e">
        <f>IF(OR(ISNA(R$1),ISNA($A500)),NA(),'临-燃尽0'!BC501)</f>
        <v>#N/A</v>
      </c>
      <c r="S500" s="8" t="e">
        <f>IF(OR(ISNA(S$1),ISNA($A500)),NA(),'临-燃尽0'!BD501)</f>
        <v>#N/A</v>
      </c>
      <c r="T500" s="8" t="e">
        <f>IF(OR(ISNA(T$1),ISNA($A500)),NA(),'临-燃尽0'!BE501)</f>
        <v>#N/A</v>
      </c>
      <c r="U500" s="8" t="e">
        <f>IF(OR(ISNA(U$1),ISNA($A500)),NA(),'临-燃尽0'!BF501)</f>
        <v>#N/A</v>
      </c>
      <c r="V500" s="8" t="e">
        <f>IF(OR(ISNA(V$1),ISNA($A500)),NA(),'临-燃尽0'!BG501)</f>
        <v>#N/A</v>
      </c>
      <c r="W500" s="8" t="e">
        <f>IF(OR(ISNA(W$1),ISNA($A500)),NA(),'临-燃尽0'!BH501)</f>
        <v>#N/A</v>
      </c>
      <c r="X500" s="8" t="e">
        <f>IF(OR(ISNA(X$1),ISNA($A500)),NA(),'临-燃尽0'!BI501)</f>
        <v>#N/A</v>
      </c>
      <c r="Y500" s="8" t="e">
        <f>IF(OR(ISNA(Y$1),ISNA($A500)),NA(),'临-燃尽0'!BJ501)</f>
        <v>#N/A</v>
      </c>
      <c r="Z500" s="8" t="e">
        <f>IF(OR(ISNA(Z$1),ISNA($A500)),NA(),'临-燃尽0'!BK501)</f>
        <v>#N/A</v>
      </c>
      <c r="AA500" s="8" t="e">
        <f>IF(OR(ISNA(AA$1),ISNA($A500)),NA(),'临-燃尽0'!BL501)</f>
        <v>#N/A</v>
      </c>
      <c r="AB500" s="8" t="e">
        <f>IF(OR(ISNA(AB$1),ISNA($A500)),NA(),'临-燃尽0'!BM501)</f>
        <v>#N/A</v>
      </c>
      <c r="AC500" s="8" t="e">
        <f>IF(OR(ISNA(AC$1),ISNA($A500)),NA(),'临-燃尽0'!BN501)</f>
        <v>#N/A</v>
      </c>
      <c r="AD500" s="8" t="e">
        <f>IF(OR(ISNA(AD$1),ISNA($A500)),NA(),'临-燃尽0'!BO501)</f>
        <v>#N/A</v>
      </c>
      <c r="AE500" s="8" t="e">
        <f>IF(OR(ISNA(AE$1),ISNA($A500)),NA(),'临-燃尽0'!BP501)</f>
        <v>#N/A</v>
      </c>
      <c r="AF500" s="8" t="e">
        <f>IF(OR(ISNA(AF$1),ISNA($A500)),NA(),'临-燃尽0'!BQ501)</f>
        <v>#N/A</v>
      </c>
      <c r="AG500" s="8" t="e">
        <f>IF(OR(ISNA(AG$1),ISNA($A500)),NA(),'临-燃尽0'!BR501)</f>
        <v>#N/A</v>
      </c>
      <c r="AH500" s="8" t="e">
        <f>IF(OR(ISNA(AH$1),ISNA($A500)),NA(),'临-燃尽0'!BS501)</f>
        <v>#N/A</v>
      </c>
      <c r="AI500" s="8" t="e">
        <f>IF(OR(ISNA(AI$1),ISNA($A500)),NA(),'临-燃尽0'!BT501)</f>
        <v>#N/A</v>
      </c>
      <c r="AJ500" s="8" t="e">
        <f>IF(OR(ISNA(AJ$1),ISNA($A500)),NA(),'临-燃尽0'!BU501)</f>
        <v>#N/A</v>
      </c>
      <c r="AK500" s="8" t="e">
        <f>IF(OR(ISNA(AK$1),ISNA($A500)),NA(),'临-燃尽0'!BV501)</f>
        <v>#N/A</v>
      </c>
      <c r="AL500" s="8" t="e">
        <f>IF(OR(ISNA(AL$1),ISNA($A500)),NA(),'临-燃尽0'!BW501)</f>
        <v>#N/A</v>
      </c>
      <c r="AM500" s="8" t="e">
        <f>IF(OR(ISNA(AM$1),ISNA($A500)),NA(),'临-燃尽0'!BX501)</f>
        <v>#N/A</v>
      </c>
      <c r="AN500" s="8" t="e">
        <f>IF(OR(ISNA(AN$1),ISNA($A500)),NA(),'临-燃尽0'!BY501)</f>
        <v>#N/A</v>
      </c>
      <c r="AO500" s="8" t="e">
        <f>IF(OR(ISNA(AO$1),ISNA($A500)),NA(),'临-燃尽0'!BZ501)</f>
        <v>#N/A</v>
      </c>
      <c r="AP500" s="8" t="e">
        <f>IF(OR(ISNA(AP$1),ISNA($A500)),NA(),'临-燃尽0'!CA501)</f>
        <v>#N/A</v>
      </c>
      <c r="AQ500" s="8" t="e">
        <f>IF(OR(ISNA(AQ$1),ISNA($A500)),NA(),'临-燃尽0'!CB501)</f>
        <v>#N/A</v>
      </c>
      <c r="AR500" s="8" t="e">
        <f>IF(OR(ISNA(AR$1),ISNA($A500)),NA(),'临-燃尽0'!CC501)</f>
        <v>#N/A</v>
      </c>
      <c r="AS500" s="8" t="e">
        <f>IF(OR(ISNA(AS$1),ISNA($A500)),NA(),'临-燃尽0'!CD501)</f>
        <v>#N/A</v>
      </c>
      <c r="AT500" s="8" t="e">
        <f>IF(OR(ISNA(AT$1),ISNA($A500)),NA(),'临-燃尽0'!CE501)</f>
        <v>#N/A</v>
      </c>
      <c r="AU500" s="8" t="e">
        <f>IF(OR(ISNA(AU$1),ISNA($A500)),NA(),'临-燃尽0'!CF501)</f>
        <v>#N/A</v>
      </c>
      <c r="AV500" s="8" t="e">
        <f>IF(OR(ISNA(AV$1),ISNA($A500)),NA(),'临-燃尽0'!CG501)</f>
        <v>#N/A</v>
      </c>
      <c r="AW500" s="8" t="e">
        <f>IF(OR(ISNA(AW$1),ISNA($A500)),NA(),'临-燃尽0'!CH501)</f>
        <v>#N/A</v>
      </c>
      <c r="AX500" s="8" t="e">
        <f>IF(OR(ISNA(AX$1),ISNA($A500)),NA(),'临-燃尽0'!CI501)</f>
        <v>#N/A</v>
      </c>
      <c r="AY500" s="8" t="e">
        <f>IF(OR(ISNA(AY$1),ISNA($A500)),NA(),'临-燃尽0'!CJ501)</f>
        <v>#N/A</v>
      </c>
      <c r="AZ500" s="8" t="e">
        <f>IF(OR(ISNA(AZ$1),ISNA($A500)),NA(),'临-燃尽0'!CK501)</f>
        <v>#N/A</v>
      </c>
    </row>
  </sheetData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ED500"/>
  <sheetViews>
    <sheetView topLeftCell="AH1" workbookViewId="0">
      <selection activeCell="AM5" sqref="AM5"/>
    </sheetView>
  </sheetViews>
  <sheetFormatPr defaultRowHeight="13.5"/>
  <cols>
    <col min="1" max="1" width="16.125" customWidth="1"/>
    <col min="2" max="2" width="19.75" customWidth="1"/>
    <col min="3" max="3" width="5.875" customWidth="1"/>
    <col min="4" max="4" width="4.875" customWidth="1"/>
    <col min="5" max="5" width="16.125" customWidth="1"/>
    <col min="6" max="6" width="22" customWidth="1"/>
    <col min="7" max="7" width="4.875" customWidth="1"/>
    <col min="8" max="8" width="4" customWidth="1"/>
    <col min="9" max="9" width="11.625" customWidth="1"/>
    <col min="10" max="10" width="4" customWidth="1"/>
    <col min="11" max="11" width="12.875" style="92" customWidth="1"/>
    <col min="13" max="13" width="13" style="151" customWidth="1"/>
    <col min="14" max="14" width="8.25" style="152" customWidth="1"/>
    <col min="15" max="15" width="7.25" style="144" customWidth="1"/>
    <col min="16" max="16" width="5.75" style="144" customWidth="1"/>
    <col min="17" max="18" width="6.125" style="144" customWidth="1"/>
    <col min="20" max="20" width="16.125" bestFit="1" customWidth="1"/>
    <col min="21" max="21" width="17.625" customWidth="1"/>
    <col min="22" max="23" width="19.75" bestFit="1" customWidth="1"/>
    <col min="24" max="24" width="4" customWidth="1"/>
    <col min="25" max="25" width="12.5" customWidth="1"/>
    <col min="26" max="26" width="3.625" customWidth="1"/>
    <col min="38" max="38" width="9.75" customWidth="1"/>
    <col min="39" max="39" width="14.125" customWidth="1"/>
    <col min="40" max="40" width="9.75" customWidth="1"/>
    <col min="41" max="41" width="14.125" customWidth="1"/>
    <col min="42" max="43" width="5.75" customWidth="1"/>
    <col min="44" max="44" width="10.25" customWidth="1"/>
    <col min="49" max="49" width="9.75" customWidth="1"/>
    <col min="50" max="50" width="9.125" customWidth="1"/>
    <col min="51" max="51" width="14.125" customWidth="1"/>
    <col min="52" max="52" width="8" customWidth="1"/>
    <col min="53" max="53" width="9.75" customWidth="1"/>
    <col min="54" max="54" width="14.125" customWidth="1"/>
    <col min="55" max="55" width="8" customWidth="1"/>
    <col min="56" max="56" width="9.75" customWidth="1"/>
    <col min="57" max="57" width="14.125" customWidth="1"/>
    <col min="58" max="58" width="8" customWidth="1"/>
    <col min="59" max="59" width="14.125" customWidth="1"/>
    <col min="60" max="60" width="8" customWidth="1"/>
    <col min="61" max="61" width="14.125" customWidth="1"/>
    <col min="62" max="62" width="8" customWidth="1"/>
    <col min="63" max="63" width="14.125" customWidth="1"/>
    <col min="64" max="64" width="8" customWidth="1"/>
    <col min="65" max="65" width="14.125" customWidth="1"/>
    <col min="66" max="66" width="8" customWidth="1"/>
    <col min="67" max="67" width="14.125" customWidth="1"/>
    <col min="68" max="68" width="8" customWidth="1"/>
    <col min="69" max="69" width="14.125" customWidth="1"/>
    <col min="70" max="70" width="8" customWidth="1"/>
    <col min="71" max="71" width="14.125" customWidth="1"/>
    <col min="72" max="72" width="8" customWidth="1"/>
    <col min="73" max="73" width="14.125" customWidth="1"/>
    <col min="74" max="74" width="9.125" customWidth="1"/>
    <col min="75" max="75" width="14.125" customWidth="1"/>
    <col min="76" max="76" width="9.125" customWidth="1"/>
    <col min="77" max="77" width="14.125" customWidth="1"/>
    <col min="78" max="78" width="9.125" customWidth="1"/>
    <col min="79" max="79" width="14.125" customWidth="1"/>
    <col min="80" max="80" width="9.125" customWidth="1"/>
    <col min="81" max="81" width="14.125" customWidth="1"/>
    <col min="82" max="82" width="9.125" customWidth="1"/>
    <col min="83" max="83" width="14.125" customWidth="1"/>
    <col min="84" max="84" width="9.125" customWidth="1"/>
    <col min="85" max="85" width="14.125" customWidth="1"/>
    <col min="86" max="86" width="9.125" customWidth="1"/>
    <col min="87" max="87" width="14.125" customWidth="1"/>
    <col min="88" max="88" width="9.125" customWidth="1"/>
    <col min="89" max="89" width="14.125" customWidth="1"/>
    <col min="90" max="90" width="9.125" customWidth="1"/>
    <col min="91" max="91" width="14.125" customWidth="1"/>
    <col min="92" max="92" width="9.125" customWidth="1"/>
    <col min="93" max="93" width="14.125" customWidth="1"/>
    <col min="94" max="94" width="9.125" customWidth="1"/>
    <col min="95" max="95" width="14.125" customWidth="1"/>
    <col min="96" max="96" width="9.125" customWidth="1"/>
    <col min="97" max="97" width="14.125" customWidth="1"/>
    <col min="98" max="98" width="9.125" customWidth="1"/>
    <col min="99" max="99" width="2.875" customWidth="1"/>
    <col min="100" max="100" width="14.125" customWidth="1"/>
    <col min="101" max="101" width="9.75" customWidth="1"/>
    <col min="102" max="102" width="14.125" customWidth="1"/>
    <col min="103" max="103" width="6.875" customWidth="1"/>
    <col min="104" max="104" width="5.75" customWidth="1"/>
    <col min="105" max="128" width="9.75" customWidth="1"/>
    <col min="129" max="134" width="14.125" customWidth="1"/>
  </cols>
  <sheetData>
    <row r="1" spans="1:134" s="12" customFormat="1" ht="69" customHeight="1">
      <c r="A1" s="140" t="s">
        <v>449</v>
      </c>
      <c r="B1" s="12" t="s">
        <v>443</v>
      </c>
      <c r="E1" s="140" t="s">
        <v>449</v>
      </c>
      <c r="F1" s="12" t="s">
        <v>443</v>
      </c>
      <c r="K1" s="141" t="s">
        <v>546</v>
      </c>
      <c r="L1" s="12" t="s">
        <v>545</v>
      </c>
      <c r="M1" s="146" t="s">
        <v>543</v>
      </c>
      <c r="N1" s="147" t="s">
        <v>544</v>
      </c>
      <c r="O1" s="145" t="s">
        <v>560</v>
      </c>
      <c r="P1" s="145" t="s">
        <v>561</v>
      </c>
      <c r="Q1" s="145" t="s">
        <v>562</v>
      </c>
      <c r="R1" s="145" t="s">
        <v>572</v>
      </c>
      <c r="T1"/>
      <c r="U1"/>
      <c r="V1"/>
      <c r="W1"/>
      <c r="AA1" s="12" t="s">
        <v>579</v>
      </c>
      <c r="AB1" s="12" t="s">
        <v>578</v>
      </c>
      <c r="AC1" s="12" t="s">
        <v>584</v>
      </c>
      <c r="AD1" s="12" t="s">
        <v>581</v>
      </c>
      <c r="AE1" s="12" t="s">
        <v>580</v>
      </c>
      <c r="AF1" s="12" t="s">
        <v>544</v>
      </c>
      <c r="AG1" s="12" t="s">
        <v>582</v>
      </c>
      <c r="AH1" s="12" t="s">
        <v>583</v>
      </c>
      <c r="AI1" s="12" t="s">
        <v>585</v>
      </c>
      <c r="AL1" s="77" t="s">
        <v>586</v>
      </c>
      <c r="AM1" s="77" t="s">
        <v>540</v>
      </c>
      <c r="AN1"/>
      <c r="AO1"/>
      <c r="AP1"/>
      <c r="AQ1"/>
      <c r="AR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</row>
    <row r="2" spans="1:134">
      <c r="A2" s="77" t="s">
        <v>541</v>
      </c>
      <c r="B2" t="s">
        <v>443</v>
      </c>
      <c r="E2" s="77" t="s">
        <v>541</v>
      </c>
      <c r="F2" t="s">
        <v>443</v>
      </c>
      <c r="I2" t="s">
        <v>542</v>
      </c>
      <c r="K2" s="142" t="str">
        <f ca="1">IF(ROW()-$I$19&lt;$I$8,OFFSET($A$1,ROW()-$I$19+$I$4,COLUMN()-$I$21+$I$6),IF(ROW()-$I$19&lt;$I$8+$I$16,OFFSET($A$1,ROW()-$I$19-$I$8+$I$12,COLUMN()-$I$21+$I$14),""))</f>
        <v>基础架构搭建</v>
      </c>
      <c r="L2" s="142">
        <f ca="1">IF(ROW()-$I$19&lt;$I$8,OFFSET($A$1,ROW()-$I$19+$I$4,COLUMN()-$I$21+$I$6),IF(ROW()-$I$19&lt;$I$8+$I$16,OFFSET($A$1,ROW()-$I$19-$I$8+$I$12,COLUMN()-$I$21+$I$14),""))</f>
        <v>1</v>
      </c>
      <c r="M2" s="148" t="str">
        <f ca="1">IF(K2="","",IF(NOT(ISNUMBER(K2)),K2,M1))</f>
        <v>基础架构搭建</v>
      </c>
      <c r="N2" s="149">
        <f ca="1">IF(K2="","",IF(ISNUMBER(K2),K2,IF(ISNUMBER(K3),K3,"")))</f>
        <v>-19</v>
      </c>
      <c r="O2" s="150">
        <f ca="1">IF(AND(ROW()-$I$19&lt;$I$8,NOT(ISNUMBER(K2))),L2,"")</f>
        <v>1</v>
      </c>
      <c r="P2" s="150" t="str">
        <f ca="1">IF(AND(K2&lt;&gt;"",ISNUMBER(K2),ROW()-$I$19&lt;$I$8),L2,"")</f>
        <v/>
      </c>
      <c r="Q2" s="150" t="str">
        <f ca="1">IF(AND(K2&lt;&gt;"",ISNUMBER(K2),ROW()-$I$19&gt;=$I$8),L2,"")</f>
        <v/>
      </c>
      <c r="R2" s="153"/>
      <c r="AA2" s="8" t="str">
        <f ca="1">IF(ROW()-$Y$11&lt;$Y$8,OFFSET($A$1,ROW()-$Y$11+$Y$4,COLUMN()-$Y$13+$Y$6),"")</f>
        <v>行标签</v>
      </c>
      <c r="AB2" s="8" t="str">
        <f ca="1">IF(ROW()-$Y$11&lt;$Y$8,IF(ISNUMBER(AA2),AB1,OFFSET($A$1,ROW()-$Y$11+$Y$4,COLUMN()-$Y$13+$Y$6)),"")</f>
        <v>求和项:总工作量</v>
      </c>
      <c r="AC2" s="8" t="str">
        <f ca="1">IF(AND(ISNUMBER(AA2),ROW()-$Y$11&lt;$Y$8),OFFSET($A$1,ROW()-$Y$11+$Y$4,COLUMN()-$Y$13+$Y$6),"")</f>
        <v/>
      </c>
      <c r="AD2" s="8" t="str">
        <f ca="1">IF(AND(ISNUMBER(AA2),ROW()-$Y$11&lt;$Y$8),OFFSET($A$1,ROW()-$Y$11+$Y$4,COLUMN()-$Y$13+$Y$6),"")</f>
        <v/>
      </c>
      <c r="AE2" s="40" t="str">
        <f ca="1">IF(ISNUMBER(AA2),AE1,AA2)</f>
        <v>行标签</v>
      </c>
      <c r="AF2" s="40" t="str">
        <f ca="1">IF(ISNUMBER(AA2),AA2,"")</f>
        <v/>
      </c>
      <c r="AG2" s="8" t="str">
        <f ca="1">IF(AC2="","",IF(AC1="",AC2,AG1+AC2))</f>
        <v/>
      </c>
      <c r="AH2" s="8" t="str">
        <f ca="1">IF(AD2="","",IF(AD1="",AD2,AH1+AD2))</f>
        <v/>
      </c>
      <c r="AI2" s="8" t="str">
        <f ca="1">IF(AG2&lt;&gt;"",AG2-AH2,"")</f>
        <v/>
      </c>
      <c r="AL2" s="77" t="s">
        <v>403</v>
      </c>
      <c r="AM2" t="s">
        <v>151</v>
      </c>
      <c r="AN2" t="s">
        <v>147</v>
      </c>
      <c r="AO2" t="s">
        <v>365</v>
      </c>
      <c r="AP2" t="s">
        <v>406</v>
      </c>
    </row>
    <row r="3" spans="1:134">
      <c r="I3" s="8" t="s">
        <v>552</v>
      </c>
      <c r="K3" s="142">
        <f ca="1">IF(ROW()-$I$19&lt;$I$8,OFFSET($A$1,ROW()-$I$19+$I$4,COLUMN()-$I$21+$I$6),IF(ROW()-$I$19&lt;$I$8+$I$16,OFFSET($A$1,ROW()-$I$19-$I$8+$I$12,COLUMN()-$I$21+$I$14),""))</f>
        <v>-19</v>
      </c>
      <c r="L3" s="142">
        <f ca="1">IF(ROW()-$I$19&lt;$I$8,OFFSET($A$1,ROW()-$I$19+$I$4,COLUMN()-$I$21+$I$6),IF(ROW()-$I$19&lt;$I$8+$I$16,OFFSET($A$1,ROW()-$I$19-$I$8+$I$12,COLUMN()-$I$21+$I$14),""))</f>
        <v>1</v>
      </c>
      <c r="M3" s="148" t="str">
        <f ca="1">IF(K3="","",IF(NOT(ISNUMBER(K3)),K3,M2))</f>
        <v>基础架构搭建</v>
      </c>
      <c r="N3" s="149">
        <f ca="1">IF(K3="","",IF(ISNUMBER(K3),K3,IF(ISNUMBER(K4),K4,"")))</f>
        <v>-19</v>
      </c>
      <c r="O3" s="150" t="str">
        <f ca="1">IF(AND(ROW()-$I$19&lt;$I$8,NOT(ISNUMBER(K3))),L3,"")</f>
        <v/>
      </c>
      <c r="P3" s="150">
        <f ca="1">IF(AND(K3&lt;&gt;"",ISNUMBER(K3),ROW()-$I$19&lt;$I$8),L3,"")</f>
        <v>1</v>
      </c>
      <c r="Q3" s="150" t="str">
        <f ca="1">IF(AND(K3&lt;&gt;"",ISNUMBER(K3),ROW()-$I$19&gt;=$I$8),L3,"")</f>
        <v/>
      </c>
      <c r="R3" s="153"/>
      <c r="U3" s="77" t="s">
        <v>715</v>
      </c>
      <c r="Y3" s="8" t="s">
        <v>573</v>
      </c>
      <c r="AA3" s="8" t="str">
        <f ca="1">IF(ROW()-$Y$11&lt;$Y$8,OFFSET($A$1,ROW()-$Y$11+$Y$4,COLUMN()-$Y$13+$Y$6),"")</f>
        <v>基础架构搭建</v>
      </c>
      <c r="AB3" s="8">
        <f ca="1">IF(ROW()-$Y$11&lt;$Y$8,IF(ISNUMBER(AA3),AB2,OFFSET($A$1,ROW()-$Y$11+$Y$4,COLUMN()-$Y$13+$Y$6)),"")</f>
        <v>1</v>
      </c>
      <c r="AC3" s="8" t="str">
        <f ca="1">IF(AND(ISNUMBER(AA3),ROW()-$Y$11&lt;$Y$8),OFFSET($A$1,ROW()-$Y$11+$Y$4,COLUMN()-$Y$13+$Y$6),"")</f>
        <v/>
      </c>
      <c r="AD3" s="8" t="str">
        <f ca="1">IF(AND(ISNUMBER(AA3),ROW()-$Y$11&lt;$Y$8),OFFSET($A$1,ROW()-$Y$11+$Y$4,COLUMN()-$Y$13+$Y$6),"")</f>
        <v/>
      </c>
      <c r="AE3" s="40" t="str">
        <f ca="1">IF(ISNUMBER(AA3),AE2,AA3)</f>
        <v>基础架构搭建</v>
      </c>
      <c r="AF3" s="40" t="str">
        <f ca="1">IF(ISNUMBER(AA3),AA3,"")</f>
        <v/>
      </c>
      <c r="AG3" s="8" t="str">
        <f ca="1">IF(AC3="","",IF(AC2="",AC3,AG2+AC3))</f>
        <v/>
      </c>
      <c r="AH3" s="8" t="str">
        <f ca="1">IF(AD3="","",IF(AD2="",AD3,AH2+AD3))</f>
        <v/>
      </c>
      <c r="AI3" s="8" t="str">
        <f ca="1">IF(AG3&lt;&gt;"",AG3-AH3,"")</f>
        <v/>
      </c>
      <c r="AL3" s="78">
        <v>-37</v>
      </c>
      <c r="AM3" s="92"/>
      <c r="AN3" s="92"/>
      <c r="AO3" s="92">
        <v>4</v>
      </c>
      <c r="AP3" s="92">
        <v>4</v>
      </c>
    </row>
    <row r="4" spans="1:134">
      <c r="A4" s="77" t="s">
        <v>403</v>
      </c>
      <c r="B4" t="s">
        <v>519</v>
      </c>
      <c r="E4" s="77" t="s">
        <v>403</v>
      </c>
      <c r="F4" t="s">
        <v>520</v>
      </c>
      <c r="I4" s="8">
        <v>4</v>
      </c>
      <c r="K4" s="142" t="str">
        <f ca="1">IF(ROW()-$I$19&lt;$I$8,OFFSET($A$1,ROW()-$I$19+$I$4,COLUMN()-$I$21+$I$6),IF(ROW()-$I$19&lt;$I$8+$I$16,OFFSET($A$1,ROW()-$I$19-$I$8+$I$12,COLUMN()-$I$21+$I$14),""))</f>
        <v>需求调研</v>
      </c>
      <c r="L4" s="142">
        <f ca="1">IF(ROW()-$I$19&lt;$I$8,OFFSET($A$1,ROW()-$I$19+$I$4,COLUMN()-$I$21+$I$6),IF(ROW()-$I$19&lt;$I$8+$I$16,OFFSET($A$1,ROW()-$I$19-$I$8+$I$12,COLUMN()-$I$21+$I$14),""))</f>
        <v>10</v>
      </c>
      <c r="M4" s="148" t="str">
        <f ca="1">IF(K4="","",IF(NOT(ISNUMBER(K4)),K4,M3))</f>
        <v>需求调研</v>
      </c>
      <c r="N4" s="149">
        <f ca="1">IF(K4="","",IF(ISNUMBER(K4),K4,IF(ISNUMBER(K5),K5,"")))</f>
        <v>-2</v>
      </c>
      <c r="O4" s="150">
        <f ca="1">IF(AND(ROW()-$I$19&lt;$I$8,NOT(ISNUMBER(K4))),L4,"")</f>
        <v>10</v>
      </c>
      <c r="P4" s="150" t="str">
        <f ca="1">IF(AND(K4&lt;&gt;"",ISNUMBER(K4),ROW()-$I$19&lt;$I$8),L4,"")</f>
        <v/>
      </c>
      <c r="Q4" s="150" t="str">
        <f ca="1">IF(AND(K4&lt;&gt;"",ISNUMBER(K4),ROW()-$I$19&gt;=$I$8),L4,"")</f>
        <v/>
      </c>
      <c r="R4" s="153"/>
      <c r="T4" s="77" t="s">
        <v>403</v>
      </c>
      <c r="U4" t="s">
        <v>571</v>
      </c>
      <c r="V4" t="s">
        <v>563</v>
      </c>
      <c r="W4" t="s">
        <v>564</v>
      </c>
      <c r="Y4" s="8">
        <v>3</v>
      </c>
      <c r="AA4" s="8">
        <f ca="1">IF(ROW()-$Y$11&lt;$Y$8,OFFSET($A$1,ROW()-$Y$11+$Y$4,COLUMN()-$Y$13+$Y$6),"")</f>
        <v>-24</v>
      </c>
      <c r="AB4" s="8">
        <f ca="1">IF(ROW()-$Y$11&lt;$Y$8,IF(ISNUMBER(AA4),AB3,OFFSET($A$1,ROW()-$Y$11+$Y$4,COLUMN()-$Y$13+$Y$6)),"")</f>
        <v>1</v>
      </c>
      <c r="AC4" s="8">
        <f ca="1">IF(AND(ISNUMBER(AA4),ROW()-$Y$11&lt;$Y$8),OFFSET($A$1,ROW()-$Y$11+$Y$4,COLUMN()-$Y$13+$Y$6),"")</f>
        <v>0</v>
      </c>
      <c r="AD4" s="8">
        <f ca="1">IF(AND(ISNUMBER(AA4),ROW()-$Y$11&lt;$Y$8),OFFSET($A$1,ROW()-$Y$11+$Y$4,COLUMN()-$Y$13+$Y$6),"")</f>
        <v>1</v>
      </c>
      <c r="AE4" s="40" t="str">
        <f ca="1">IF(ISNUMBER(AA4),AE3,AA4)</f>
        <v>基础架构搭建</v>
      </c>
      <c r="AF4" s="40">
        <f ca="1">IF(ISNUMBER(AA4),AA4,"")</f>
        <v>-24</v>
      </c>
      <c r="AG4" s="8">
        <f ca="1">IF(AC4="","",IF(AC3="",AC4,AG3+AC4))</f>
        <v>0</v>
      </c>
      <c r="AH4" s="8">
        <f ca="1">IF(AD4="","",IF(AD3="",AD4,AH3+AD4))</f>
        <v>1</v>
      </c>
      <c r="AI4" s="8">
        <f ca="1">IF(AG4&lt;&gt;"",AG4-AH4,"")</f>
        <v>-1</v>
      </c>
      <c r="AL4" s="78">
        <v>-36</v>
      </c>
      <c r="AM4" s="92"/>
      <c r="AN4" s="92"/>
      <c r="AO4" s="92">
        <v>6</v>
      </c>
      <c r="AP4" s="92">
        <v>6</v>
      </c>
    </row>
    <row r="5" spans="1:134">
      <c r="A5" s="78" t="s">
        <v>151</v>
      </c>
      <c r="B5" s="92">
        <v>1</v>
      </c>
      <c r="C5" s="92"/>
      <c r="E5" s="78" t="s">
        <v>151</v>
      </c>
      <c r="F5" s="92">
        <v>1</v>
      </c>
      <c r="I5" s="8" t="s">
        <v>553</v>
      </c>
      <c r="K5" s="142">
        <f ca="1">IF(ROW()-$I$19&lt;$I$8,OFFSET($A$1,ROW()-$I$19+$I$4,COLUMN()-$I$21+$I$6),IF(ROW()-$I$19&lt;$I$8+$I$16,OFFSET($A$1,ROW()-$I$19-$I$8+$I$12,COLUMN()-$I$21+$I$14),""))</f>
        <v>-2</v>
      </c>
      <c r="L5" s="142">
        <f ca="1">IF(ROW()-$I$19&lt;$I$8,OFFSET($A$1,ROW()-$I$19+$I$4,COLUMN()-$I$21+$I$6),IF(ROW()-$I$19&lt;$I$8+$I$16,OFFSET($A$1,ROW()-$I$19-$I$8+$I$12,COLUMN()-$I$21+$I$14),""))</f>
        <v>8</v>
      </c>
      <c r="M5" s="148" t="str">
        <f ca="1">IF(K5="","",IF(NOT(ISNUMBER(K5)),K5,M4))</f>
        <v>需求调研</v>
      </c>
      <c r="N5" s="149">
        <f ca="1">IF(K5="","",IF(ISNUMBER(K5),K5,IF(ISNUMBER(K6),K6,"")))</f>
        <v>-2</v>
      </c>
      <c r="O5" s="150" t="str">
        <f ca="1">IF(AND(ROW()-$I$19&lt;$I$8,NOT(ISNUMBER(K5))),L5,"")</f>
        <v/>
      </c>
      <c r="P5" s="150">
        <f ca="1">IF(AND(K5&lt;&gt;"",ISNUMBER(K5),ROW()-$I$19&lt;$I$8),L5,"")</f>
        <v>8</v>
      </c>
      <c r="Q5" s="150" t="str">
        <f ca="1">IF(AND(K5&lt;&gt;"",ISNUMBER(K5),ROW()-$I$19&gt;=$I$8),L5,"")</f>
        <v/>
      </c>
      <c r="R5" s="153"/>
      <c r="T5" s="78" t="s">
        <v>151</v>
      </c>
      <c r="U5" s="92">
        <v>1</v>
      </c>
      <c r="V5" s="92">
        <v>1</v>
      </c>
      <c r="W5" s="92">
        <v>1</v>
      </c>
      <c r="Y5" s="8" t="s">
        <v>574</v>
      </c>
      <c r="AA5" s="8">
        <f ca="1">IF(ROW()-$Y$11&lt;$Y$8,OFFSET($A$1,ROW()-$Y$11+$Y$4,COLUMN()-$Y$13+$Y$6),"")</f>
        <v>-14</v>
      </c>
      <c r="AB5" s="8">
        <f ca="1">IF(ROW()-$Y$11&lt;$Y$8,IF(ISNUMBER(AA5),AB4,OFFSET($A$1,ROW()-$Y$11+$Y$4,COLUMN()-$Y$13+$Y$6)),"")</f>
        <v>1</v>
      </c>
      <c r="AC5" s="8">
        <f ca="1">IF(AND(ISNUMBER(AA5),ROW()-$Y$11&lt;$Y$8),OFFSET($A$1,ROW()-$Y$11+$Y$4,COLUMN()-$Y$13+$Y$6),"")</f>
        <v>1</v>
      </c>
      <c r="AD5" s="8">
        <f ca="1">IF(AND(ISNUMBER(AA5),ROW()-$Y$11&lt;$Y$8),OFFSET($A$1,ROW()-$Y$11+$Y$4,COLUMN()-$Y$13+$Y$6),"")</f>
        <v>0</v>
      </c>
      <c r="AE5" s="40" t="str">
        <f ca="1">IF(ISNUMBER(AA5),AE4,AA5)</f>
        <v>基础架构搭建</v>
      </c>
      <c r="AF5" s="40">
        <f ca="1">IF(ISNUMBER(AA5),AA5,"")</f>
        <v>-14</v>
      </c>
      <c r="AG5" s="8">
        <f ca="1">IF(AC5="","",IF(AC4="",AC5,AG4+AC5))</f>
        <v>1</v>
      </c>
      <c r="AH5" s="8">
        <f ca="1">IF(AD5="","",IF(AD4="",AD5,AH4+AD5))</f>
        <v>1</v>
      </c>
      <c r="AI5" s="8">
        <f ca="1">IF(AG5&lt;&gt;"",AG5-AH5,"")</f>
        <v>0</v>
      </c>
      <c r="AL5" s="78">
        <v>-24</v>
      </c>
      <c r="AM5" s="92">
        <v>-1</v>
      </c>
      <c r="AN5" s="92"/>
      <c r="AO5" s="92"/>
      <c r="AP5" s="92">
        <v>-1</v>
      </c>
    </row>
    <row r="6" spans="1:134">
      <c r="A6" s="79">
        <v>-19</v>
      </c>
      <c r="B6" s="92">
        <v>1</v>
      </c>
      <c r="C6" s="92"/>
      <c r="E6" s="79">
        <v>-29</v>
      </c>
      <c r="F6" s="92">
        <v>1</v>
      </c>
      <c r="I6" s="8">
        <v>0</v>
      </c>
      <c r="K6" s="142">
        <f ca="1">IF(ROW()-$I$19&lt;$I$8,OFFSET($A$1,ROW()-$I$19+$I$4,COLUMN()-$I$21+$I$6),IF(ROW()-$I$19&lt;$I$8+$I$16,OFFSET($A$1,ROW()-$I$19-$I$8+$I$12,COLUMN()-$I$21+$I$14),""))</f>
        <v>1</v>
      </c>
      <c r="L6" s="142">
        <f ca="1">IF(ROW()-$I$19&lt;$I$8,OFFSET($A$1,ROW()-$I$19+$I$4,COLUMN()-$I$21+$I$6),IF(ROW()-$I$19&lt;$I$8+$I$16,OFFSET($A$1,ROW()-$I$19-$I$8+$I$12,COLUMN()-$I$21+$I$14),""))</f>
        <v>2</v>
      </c>
      <c r="M6" s="148" t="str">
        <f ca="1">IF(K6="","",IF(NOT(ISNUMBER(K6)),K6,M5))</f>
        <v>需求调研</v>
      </c>
      <c r="N6" s="149">
        <f ca="1">IF(K6="","",IF(ISNUMBER(K6),K6,IF(ISNUMBER(K7),K7,"")))</f>
        <v>1</v>
      </c>
      <c r="O6" s="150" t="str">
        <f ca="1">IF(AND(ROW()-$I$19&lt;$I$8,NOT(ISNUMBER(K6))),L6,"")</f>
        <v/>
      </c>
      <c r="P6" s="150">
        <f ca="1">IF(AND(K6&lt;&gt;"",ISNUMBER(K6),ROW()-$I$19&lt;$I$8),L6,"")</f>
        <v>2</v>
      </c>
      <c r="Q6" s="150" t="str">
        <f ca="1">IF(AND(K6&lt;&gt;"",ISNUMBER(K6),ROW()-$I$19&gt;=$I$8),L6,"")</f>
        <v/>
      </c>
      <c r="R6" s="153"/>
      <c r="T6" s="79">
        <v>-24</v>
      </c>
      <c r="U6" s="92">
        <v>0</v>
      </c>
      <c r="V6" s="92">
        <v>0</v>
      </c>
      <c r="W6" s="92">
        <v>1</v>
      </c>
      <c r="Y6" s="8">
        <v>19</v>
      </c>
      <c r="AA6" s="8" t="str">
        <f ca="1">IF(ROW()-$Y$11&lt;$Y$8,OFFSET($A$1,ROW()-$Y$11+$Y$4,COLUMN()-$Y$13+$Y$6),"")</f>
        <v>需求调研</v>
      </c>
      <c r="AB6" s="8">
        <f ca="1">IF(ROW()-$Y$11&lt;$Y$8,IF(ISNUMBER(AA6),AB5,OFFSET($A$1,ROW()-$Y$11+$Y$4,COLUMN()-$Y$13+$Y$6)),"")</f>
        <v>10</v>
      </c>
      <c r="AC6" s="8" t="str">
        <f ca="1">IF(AND(ISNUMBER(AA6),ROW()-$Y$11&lt;$Y$8),OFFSET($A$1,ROW()-$Y$11+$Y$4,COLUMN()-$Y$13+$Y$6),"")</f>
        <v/>
      </c>
      <c r="AD6" s="8" t="str">
        <f ca="1">IF(AND(ISNUMBER(AA6),ROW()-$Y$11&lt;$Y$8),OFFSET($A$1,ROW()-$Y$11+$Y$4,COLUMN()-$Y$13+$Y$6),"")</f>
        <v/>
      </c>
      <c r="AE6" s="40" t="str">
        <f ca="1">IF(ISNUMBER(AA6),AE5,AA6)</f>
        <v>需求调研</v>
      </c>
      <c r="AF6" s="40" t="str">
        <f ca="1">IF(ISNUMBER(AA6),AA6,"")</f>
        <v/>
      </c>
      <c r="AG6" s="8" t="str">
        <f ca="1">IF(AC6="","",IF(AC5="",AC6,AG5+AC6))</f>
        <v/>
      </c>
      <c r="AH6" s="8" t="str">
        <f ca="1">IF(AD6="","",IF(AD5="",AD6,AH5+AD6))</f>
        <v/>
      </c>
      <c r="AI6" s="8" t="str">
        <f ca="1">IF(AG6&lt;&gt;"",AG6-AH6,"")</f>
        <v/>
      </c>
      <c r="AL6" s="78">
        <v>-19</v>
      </c>
      <c r="AM6" s="92"/>
      <c r="AN6" s="92">
        <v>-8</v>
      </c>
      <c r="AO6" s="92"/>
      <c r="AP6" s="92">
        <v>-8</v>
      </c>
    </row>
    <row r="7" spans="1:134">
      <c r="A7" s="78" t="s">
        <v>147</v>
      </c>
      <c r="B7" s="92">
        <v>10</v>
      </c>
      <c r="C7" s="92"/>
      <c r="E7" s="78" t="s">
        <v>147</v>
      </c>
      <c r="F7" s="92">
        <v>10</v>
      </c>
      <c r="I7" s="8" t="s">
        <v>554</v>
      </c>
      <c r="K7" s="142" t="str">
        <f ca="1">IF(ROW()-$I$19&lt;$I$8,OFFSET($A$1,ROW()-$I$19+$I$4,COLUMN()-$I$21+$I$6),IF(ROW()-$I$19&lt;$I$8+$I$16,OFFSET($A$1,ROW()-$I$19-$I$8+$I$12,COLUMN()-$I$21+$I$14),""))</f>
        <v>用户授权功能</v>
      </c>
      <c r="L7" s="142">
        <f ca="1">IF(ROW()-$I$19&lt;$I$8,OFFSET($A$1,ROW()-$I$19+$I$4,COLUMN()-$I$21+$I$6),IF(ROW()-$I$19&lt;$I$8+$I$16,OFFSET($A$1,ROW()-$I$19-$I$8+$I$12,COLUMN()-$I$21+$I$14),""))</f>
        <v>6</v>
      </c>
      <c r="M7" s="148" t="str">
        <f ca="1">IF(K7="","",IF(NOT(ISNUMBER(K7)),K7,M6))</f>
        <v>用户授权功能</v>
      </c>
      <c r="N7" s="149">
        <f ca="1">IF(K7="","",IF(ISNUMBER(K7),K7,IF(ISNUMBER(K8),K8,"")))</f>
        <v>-42</v>
      </c>
      <c r="O7" s="150">
        <f ca="1">IF(AND(ROW()-$I$19&lt;$I$8,NOT(ISNUMBER(K7))),L7,"")</f>
        <v>6</v>
      </c>
      <c r="P7" s="150" t="str">
        <f ca="1">IF(AND(K7&lt;&gt;"",ISNUMBER(K7),ROW()-$I$19&lt;$I$8),L7,"")</f>
        <v/>
      </c>
      <c r="Q7" s="150" t="str">
        <f ca="1">IF(AND(K7&lt;&gt;"",ISNUMBER(K7),ROW()-$I$19&gt;=$I$8),L7,"")</f>
        <v/>
      </c>
      <c r="R7" s="153"/>
      <c r="T7" s="79">
        <v>-14</v>
      </c>
      <c r="U7" s="92">
        <v>1</v>
      </c>
      <c r="V7" s="92">
        <v>1</v>
      </c>
      <c r="W7" s="92">
        <v>0</v>
      </c>
      <c r="Y7" s="8" t="s">
        <v>575</v>
      </c>
      <c r="AA7" s="8">
        <f ca="1">IF(ROW()-$Y$11&lt;$Y$8,OFFSET($A$1,ROW()-$Y$11+$Y$4,COLUMN()-$Y$13+$Y$6),"")</f>
        <v>-19</v>
      </c>
      <c r="AB7" s="8">
        <f ca="1">IF(ROW()-$Y$11&lt;$Y$8,IF(ISNUMBER(AA7),AB6,OFFSET($A$1,ROW()-$Y$11+$Y$4,COLUMN()-$Y$13+$Y$6)),"")</f>
        <v>10</v>
      </c>
      <c r="AC7" s="8">
        <f ca="1">IF(AND(ISNUMBER(AA7),ROW()-$Y$11&lt;$Y$8),OFFSET($A$1,ROW()-$Y$11+$Y$4,COLUMN()-$Y$13+$Y$6),"")</f>
        <v>0</v>
      </c>
      <c r="AD7" s="8">
        <f ca="1">IF(AND(ISNUMBER(AA7),ROW()-$Y$11&lt;$Y$8),OFFSET($A$1,ROW()-$Y$11+$Y$4,COLUMN()-$Y$13+$Y$6),"")</f>
        <v>8</v>
      </c>
      <c r="AE7" s="40" t="str">
        <f ca="1">IF(ISNUMBER(AA7),AE6,AA7)</f>
        <v>需求调研</v>
      </c>
      <c r="AF7" s="40">
        <f ca="1">IF(ISNUMBER(AA7),AA7,"")</f>
        <v>-19</v>
      </c>
      <c r="AG7" s="8">
        <f ca="1">IF(AC7="","",IF(AC6="",AC7,AG6+AC7))</f>
        <v>0</v>
      </c>
      <c r="AH7" s="8">
        <f ca="1">IF(AD7="","",IF(AD6="",AD7,AH6+AD7))</f>
        <v>8</v>
      </c>
      <c r="AI7" s="8">
        <f ca="1">IF(AG7&lt;&gt;"",AG7-AH7,"")</f>
        <v>-8</v>
      </c>
      <c r="AL7" s="78">
        <v>-14</v>
      </c>
      <c r="AM7" s="92">
        <v>0</v>
      </c>
      <c r="AN7" s="92"/>
      <c r="AO7" s="92"/>
      <c r="AP7" s="92">
        <v>0</v>
      </c>
    </row>
    <row r="8" spans="1:134">
      <c r="A8" s="79">
        <v>-2</v>
      </c>
      <c r="B8" s="92">
        <v>8</v>
      </c>
      <c r="C8" s="92"/>
      <c r="E8" s="79">
        <v>-19</v>
      </c>
      <c r="F8" s="92">
        <v>8</v>
      </c>
      <c r="I8" s="8">
        <f>MATCH("总计",$A:$A,0)-5</f>
        <v>8</v>
      </c>
      <c r="K8" s="142">
        <f ca="1">IF(ROW()-$I$19&lt;$I$8,OFFSET($A$1,ROW()-$I$19+$I$4,COLUMN()-$I$21+$I$6),IF(ROW()-$I$19&lt;$I$8+$I$16,OFFSET($A$1,ROW()-$I$19-$I$8+$I$12,COLUMN()-$I$21+$I$14),""))</f>
        <v>-42</v>
      </c>
      <c r="L8" s="142">
        <f ca="1">IF(ROW()-$I$19&lt;$I$8,OFFSET($A$1,ROW()-$I$19+$I$4,COLUMN()-$I$21+$I$6),IF(ROW()-$I$19&lt;$I$8+$I$16,OFFSET($A$1,ROW()-$I$19-$I$8+$I$12,COLUMN()-$I$21+$I$14),""))</f>
        <v>4</v>
      </c>
      <c r="M8" s="148" t="str">
        <f ca="1">IF(K8="","",IF(NOT(ISNUMBER(K8)),K8,M7))</f>
        <v>用户授权功能</v>
      </c>
      <c r="N8" s="149">
        <f ca="1">IF(K8="","",IF(ISNUMBER(K8),K8,IF(ISNUMBER(K9),K9,"")))</f>
        <v>-42</v>
      </c>
      <c r="O8" s="150" t="str">
        <f ca="1">IF(AND(ROW()-$I$19&lt;$I$8,NOT(ISNUMBER(K8))),L8,"")</f>
        <v/>
      </c>
      <c r="P8" s="150">
        <f ca="1">IF(AND(K8&lt;&gt;"",ISNUMBER(K8),ROW()-$I$19&lt;$I$8),L8,"")</f>
        <v>4</v>
      </c>
      <c r="Q8" s="150" t="str">
        <f ca="1">IF(AND(K8&lt;&gt;"",ISNUMBER(K8),ROW()-$I$19&gt;=$I$8),L8,"")</f>
        <v/>
      </c>
      <c r="R8" s="153"/>
      <c r="T8" s="78" t="s">
        <v>147</v>
      </c>
      <c r="U8" s="92">
        <v>10</v>
      </c>
      <c r="V8" s="92">
        <v>10</v>
      </c>
      <c r="W8" s="92">
        <v>10</v>
      </c>
      <c r="Y8" s="8">
        <f>MATCH("总计",$T:$T,0)-4</f>
        <v>13</v>
      </c>
      <c r="AA8" s="8">
        <f ca="1">IF(ROW()-$Y$11&lt;$Y$8,OFFSET($A$1,ROW()-$Y$11+$Y$4,COLUMN()-$Y$13+$Y$6),"")</f>
        <v>-2</v>
      </c>
      <c r="AB8" s="8">
        <f ca="1">IF(ROW()-$Y$11&lt;$Y$8,IF(ISNUMBER(AA8),AB7,OFFSET($A$1,ROW()-$Y$11+$Y$4,COLUMN()-$Y$13+$Y$6)),"")</f>
        <v>10</v>
      </c>
      <c r="AC8" s="8">
        <f ca="1">IF(AND(ISNUMBER(AA8),ROW()-$Y$11&lt;$Y$8),OFFSET($A$1,ROW()-$Y$11+$Y$4,COLUMN()-$Y$13+$Y$6),"")</f>
        <v>8</v>
      </c>
      <c r="AD8" s="8">
        <f ca="1">IF(AND(ISNUMBER(AA8),ROW()-$Y$11&lt;$Y$8),OFFSET($A$1,ROW()-$Y$11+$Y$4,COLUMN()-$Y$13+$Y$6),"")</f>
        <v>0</v>
      </c>
      <c r="AE8" s="40" t="str">
        <f ca="1">IF(ISNUMBER(AA8),AE7,AA8)</f>
        <v>需求调研</v>
      </c>
      <c r="AF8" s="40">
        <f ca="1">IF(ISNUMBER(AA8),AA8,"")</f>
        <v>-2</v>
      </c>
      <c r="AG8" s="8">
        <f ca="1">IF(AC8="","",IF(AC7="",AC8,AG7+AC8))</f>
        <v>8</v>
      </c>
      <c r="AH8" s="8">
        <f ca="1">IF(AD8="","",IF(AD7="",AD8,AH7+AD8))</f>
        <v>8</v>
      </c>
      <c r="AI8" s="8">
        <f ca="1">IF(AG8&lt;&gt;"",AG8-AH8,"")</f>
        <v>0</v>
      </c>
      <c r="AL8" s="78">
        <v>-2</v>
      </c>
      <c r="AM8" s="92"/>
      <c r="AN8" s="92">
        <v>0</v>
      </c>
      <c r="AO8" s="92"/>
      <c r="AP8" s="92">
        <v>0</v>
      </c>
    </row>
    <row r="9" spans="1:134">
      <c r="A9" s="79">
        <v>1</v>
      </c>
      <c r="B9" s="92">
        <v>2</v>
      </c>
      <c r="C9" s="92"/>
      <c r="E9" s="79">
        <v>2</v>
      </c>
      <c r="F9" s="92">
        <v>2</v>
      </c>
      <c r="K9" s="142">
        <f ca="1">IF(ROW()-$I$19&lt;$I$8,OFFSET($A$1,ROW()-$I$19+$I$4,COLUMN()-$I$21+$I$6),IF(ROW()-$I$19&lt;$I$8+$I$16,OFFSET($A$1,ROW()-$I$19-$I$8+$I$12,COLUMN()-$I$21+$I$14),""))</f>
        <v>-41</v>
      </c>
      <c r="L9" s="142">
        <f ca="1">IF(ROW()-$I$19&lt;$I$8,OFFSET($A$1,ROW()-$I$19+$I$4,COLUMN()-$I$21+$I$6),IF(ROW()-$I$19&lt;$I$8+$I$16,OFFSET($A$1,ROW()-$I$19-$I$8+$I$12,COLUMN()-$I$21+$I$14),""))</f>
        <v>2</v>
      </c>
      <c r="M9" s="148" t="str">
        <f ca="1">IF(K9="","",IF(NOT(ISNUMBER(K9)),K9,M8))</f>
        <v>用户授权功能</v>
      </c>
      <c r="N9" s="149">
        <f ca="1">IF(K9="","",IF(ISNUMBER(K9),K9,IF(ISNUMBER(K10),K10,"")))</f>
        <v>-41</v>
      </c>
      <c r="O9" s="150" t="str">
        <f ca="1">IF(AND(ROW()-$I$19&lt;$I$8,NOT(ISNUMBER(K9))),L9,"")</f>
        <v/>
      </c>
      <c r="P9" s="150">
        <f ca="1">IF(AND(K9&lt;&gt;"",ISNUMBER(K9),ROW()-$I$19&lt;$I$8),L9,"")</f>
        <v>2</v>
      </c>
      <c r="Q9" s="150" t="str">
        <f ca="1">IF(AND(K9&lt;&gt;"",ISNUMBER(K9),ROW()-$I$19&gt;=$I$8),L9,"")</f>
        <v/>
      </c>
      <c r="R9" s="153"/>
      <c r="T9" s="79">
        <v>-19</v>
      </c>
      <c r="U9" s="92">
        <v>0</v>
      </c>
      <c r="V9" s="92">
        <v>0</v>
      </c>
      <c r="W9" s="92">
        <v>8</v>
      </c>
      <c r="AA9" s="8">
        <f ca="1">IF(ROW()-$Y$11&lt;$Y$8,OFFSET($A$1,ROW()-$Y$11+$Y$4,COLUMN()-$Y$13+$Y$6),"")</f>
        <v>1</v>
      </c>
      <c r="AB9" s="8">
        <f ca="1">IF(ROW()-$Y$11&lt;$Y$8,IF(ISNUMBER(AA9),AB8,OFFSET($A$1,ROW()-$Y$11+$Y$4,COLUMN()-$Y$13+$Y$6)),"")</f>
        <v>10</v>
      </c>
      <c r="AC9" s="8">
        <f ca="1">IF(AND(ISNUMBER(AA9),ROW()-$Y$11&lt;$Y$8),OFFSET($A$1,ROW()-$Y$11+$Y$4,COLUMN()-$Y$13+$Y$6),"")</f>
        <v>2</v>
      </c>
      <c r="AD9" s="8">
        <f ca="1">IF(AND(ISNUMBER(AA9),ROW()-$Y$11&lt;$Y$8),OFFSET($A$1,ROW()-$Y$11+$Y$4,COLUMN()-$Y$13+$Y$6),"")</f>
        <v>0</v>
      </c>
      <c r="AE9" s="40" t="str">
        <f ca="1">IF(ISNUMBER(AA9),AE8,AA9)</f>
        <v>需求调研</v>
      </c>
      <c r="AF9" s="40">
        <f ca="1">IF(ISNUMBER(AA9),AA9,"")</f>
        <v>1</v>
      </c>
      <c r="AG9" s="8">
        <f ca="1">IF(AC9="","",IF(AC8="",AC9,AG8+AC9))</f>
        <v>10</v>
      </c>
      <c r="AH9" s="8">
        <f ca="1">IF(AD9="","",IF(AD8="",AD9,AH8+AD9))</f>
        <v>8</v>
      </c>
      <c r="AI9" s="8">
        <f ca="1">IF(AG9&lt;&gt;"",AG9-AH9,"")</f>
        <v>2</v>
      </c>
      <c r="AL9" s="78">
        <v>0</v>
      </c>
      <c r="AM9" s="92"/>
      <c r="AN9" s="92"/>
      <c r="AO9" s="92">
        <v>6</v>
      </c>
      <c r="AP9" s="92">
        <v>6</v>
      </c>
    </row>
    <row r="10" spans="1:134">
      <c r="A10" s="78" t="s">
        <v>365</v>
      </c>
      <c r="B10" s="92">
        <v>6</v>
      </c>
      <c r="C10" s="92"/>
      <c r="E10" s="78" t="s">
        <v>365</v>
      </c>
      <c r="F10" s="92">
        <v>0</v>
      </c>
      <c r="K10" s="142" t="str">
        <f ca="1">IF(ROW()-$I$19&lt;$I$8,OFFSET($A$1,ROW()-$I$19+$I$4,COLUMN()-$I$21+$I$6),IF(ROW()-$I$19&lt;$I$8+$I$16,OFFSET($A$1,ROW()-$I$19-$I$8+$I$12,COLUMN()-$I$21+$I$14),""))</f>
        <v>基础架构搭建</v>
      </c>
      <c r="L10" s="142">
        <f ca="1">IF(ROW()-$I$19&lt;$I$8,OFFSET($A$1,ROW()-$I$19+$I$4,COLUMN()-$I$21+$I$6),IF(ROW()-$I$19&lt;$I$8+$I$16,OFFSET($A$1,ROW()-$I$19-$I$8+$I$12,COLUMN()-$I$21+$I$14),""))</f>
        <v>1</v>
      </c>
      <c r="M10" s="148" t="str">
        <f ca="1">IF(K10="","",IF(NOT(ISNUMBER(K10)),K10,M9))</f>
        <v>基础架构搭建</v>
      </c>
      <c r="N10" s="149">
        <f ca="1">IF(K10="","",IF(ISNUMBER(K10),K10,IF(ISNUMBER(K11),K11,"")))</f>
        <v>-29</v>
      </c>
      <c r="O10" s="150" t="str">
        <f ca="1">IF(AND(ROW()-$I$19&lt;$I$8,NOT(ISNUMBER(K10))),L10,"")</f>
        <v/>
      </c>
      <c r="P10" s="150" t="str">
        <f ca="1">IF(AND(K10&lt;&gt;"",ISNUMBER(K10),ROW()-$I$19&lt;$I$8),L10,"")</f>
        <v/>
      </c>
      <c r="Q10" s="150" t="str">
        <f ca="1">IF(AND(K10&lt;&gt;"",ISNUMBER(K10),ROW()-$I$19&gt;=$I$8),L10,"")</f>
        <v/>
      </c>
      <c r="R10" s="153"/>
      <c r="T10" s="79">
        <v>-2</v>
      </c>
      <c r="U10" s="92">
        <v>10</v>
      </c>
      <c r="V10" s="92">
        <v>8</v>
      </c>
      <c r="W10" s="92">
        <v>0</v>
      </c>
      <c r="Y10" s="8" t="s">
        <v>576</v>
      </c>
      <c r="AA10" s="8">
        <f ca="1">IF(ROW()-$Y$11&lt;$Y$8,OFFSET($A$1,ROW()-$Y$11+$Y$4,COLUMN()-$Y$13+$Y$6),"")</f>
        <v>2</v>
      </c>
      <c r="AB10" s="8">
        <f ca="1">IF(ROW()-$Y$11&lt;$Y$8,IF(ISNUMBER(AA10),AB9,OFFSET($A$1,ROW()-$Y$11+$Y$4,COLUMN()-$Y$13+$Y$6)),"")</f>
        <v>10</v>
      </c>
      <c r="AC10" s="8">
        <f ca="1">IF(AND(ISNUMBER(AA10),ROW()-$Y$11&lt;$Y$8),OFFSET($A$1,ROW()-$Y$11+$Y$4,COLUMN()-$Y$13+$Y$6),"")</f>
        <v>0</v>
      </c>
      <c r="AD10" s="8">
        <f ca="1">IF(AND(ISNUMBER(AA10),ROW()-$Y$11&lt;$Y$8),OFFSET($A$1,ROW()-$Y$11+$Y$4,COLUMN()-$Y$13+$Y$6),"")</f>
        <v>2</v>
      </c>
      <c r="AE10" s="40" t="str">
        <f ca="1">IF(ISNUMBER(AA10),AE9,AA10)</f>
        <v>需求调研</v>
      </c>
      <c r="AF10" s="40">
        <f ca="1">IF(ISNUMBER(AA10),AA10,"")</f>
        <v>2</v>
      </c>
      <c r="AG10" s="8">
        <f ca="1">IF(AC10="","",IF(AC9="",AC10,AG9+AC10))</f>
        <v>10</v>
      </c>
      <c r="AH10" s="8">
        <f ca="1">IF(AD10="","",IF(AD9="",AD10,AH9+AD10))</f>
        <v>10</v>
      </c>
      <c r="AI10" s="8">
        <f ca="1">IF(AG10&lt;&gt;"",AG10-AH10,"")</f>
        <v>0</v>
      </c>
      <c r="AL10" s="78">
        <v>1</v>
      </c>
      <c r="AM10" s="92"/>
      <c r="AN10" s="92">
        <v>2</v>
      </c>
      <c r="AO10" s="92"/>
      <c r="AP10" s="92">
        <v>2</v>
      </c>
    </row>
    <row r="11" spans="1:134">
      <c r="A11" s="79">
        <v>-42</v>
      </c>
      <c r="B11" s="92">
        <v>4</v>
      </c>
      <c r="C11" s="92"/>
      <c r="E11" s="79"/>
      <c r="F11" s="92">
        <v>0</v>
      </c>
      <c r="I11" s="8" t="s">
        <v>555</v>
      </c>
      <c r="K11" s="142">
        <f ca="1">IF(ROW()-$I$19&lt;$I$8,OFFSET($A$1,ROW()-$I$19+$I$4,COLUMN()-$I$21+$I$6),IF(ROW()-$I$19&lt;$I$8+$I$16,OFFSET($A$1,ROW()-$I$19-$I$8+$I$12,COLUMN()-$I$21+$I$14),""))</f>
        <v>-29</v>
      </c>
      <c r="L11" s="142">
        <f ca="1">IF(ROW()-$I$19&lt;$I$8,OFFSET($A$1,ROW()-$I$19+$I$4,COLUMN()-$I$21+$I$6),IF(ROW()-$I$19&lt;$I$8+$I$16,OFFSET($A$1,ROW()-$I$19-$I$8+$I$12,COLUMN()-$I$21+$I$14),""))</f>
        <v>1</v>
      </c>
      <c r="M11" s="148" t="str">
        <f ca="1">IF(K11="","",IF(NOT(ISNUMBER(K11)),K11,M10))</f>
        <v>基础架构搭建</v>
      </c>
      <c r="N11" s="149">
        <f ca="1">IF(K11="","",IF(ISNUMBER(K11),K11,IF(ISNUMBER(K12),K12,"")))</f>
        <v>-29</v>
      </c>
      <c r="O11" s="150" t="str">
        <f ca="1">IF(AND(ROW()-$I$19&lt;$I$8,NOT(ISNUMBER(K11))),L11,"")</f>
        <v/>
      </c>
      <c r="P11" s="150" t="str">
        <f ca="1">IF(AND(K11&lt;&gt;"",ISNUMBER(K11),ROW()-$I$19&lt;$I$8),L11,"")</f>
        <v/>
      </c>
      <c r="Q11" s="150">
        <f ca="1">IF(AND(K11&lt;&gt;"",ISNUMBER(K11),ROW()-$I$19&gt;=$I$8),L11,"")</f>
        <v>1</v>
      </c>
      <c r="R11" s="153"/>
      <c r="T11" s="79">
        <v>1</v>
      </c>
      <c r="U11" s="92">
        <v>0</v>
      </c>
      <c r="V11" s="92">
        <v>2</v>
      </c>
      <c r="W11" s="92">
        <v>0</v>
      </c>
      <c r="Y11" s="8">
        <v>2</v>
      </c>
      <c r="AA11" s="8" t="str">
        <f ca="1">IF(ROW()-$Y$11&lt;$Y$8,OFFSET($A$1,ROW()-$Y$11+$Y$4,COLUMN()-$Y$13+$Y$6),"")</f>
        <v>用户授权功能</v>
      </c>
      <c r="AB11" s="8">
        <f ca="1">IF(ROW()-$Y$11&lt;$Y$8,IF(ISNUMBER(AA11),AB10,OFFSET($A$1,ROW()-$Y$11+$Y$4,COLUMN()-$Y$13+$Y$6)),"")</f>
        <v>6</v>
      </c>
      <c r="AC11" s="8" t="str">
        <f ca="1">IF(AND(ISNUMBER(AA11),ROW()-$Y$11&lt;$Y$8),OFFSET($A$1,ROW()-$Y$11+$Y$4,COLUMN()-$Y$13+$Y$6),"")</f>
        <v/>
      </c>
      <c r="AD11" s="8" t="str">
        <f ca="1">IF(AND(ISNUMBER(AA11),ROW()-$Y$11&lt;$Y$8),OFFSET($A$1,ROW()-$Y$11+$Y$4,COLUMN()-$Y$13+$Y$6),"")</f>
        <v/>
      </c>
      <c r="AE11" s="40" t="str">
        <f ca="1">IF(ISNUMBER(AA11),AE10,AA11)</f>
        <v>用户授权功能</v>
      </c>
      <c r="AF11" s="40" t="str">
        <f ca="1">IF(ISNUMBER(AA11),AA11,"")</f>
        <v/>
      </c>
      <c r="AG11" s="8" t="str">
        <f ca="1">IF(AC11="","",IF(AC10="",AC11,AG10+AC11))</f>
        <v/>
      </c>
      <c r="AH11" s="8" t="str">
        <f ca="1">IF(AD11="","",IF(AD10="",AD11,AH10+AD11))</f>
        <v/>
      </c>
      <c r="AI11" s="8" t="str">
        <f ca="1">IF(AG11&lt;&gt;"",AG11-AH11,"")</f>
        <v/>
      </c>
      <c r="AL11" s="78">
        <v>2</v>
      </c>
      <c r="AM11" s="92"/>
      <c r="AN11" s="92">
        <v>0</v>
      </c>
      <c r="AO11" s="92"/>
      <c r="AP11" s="92">
        <v>0</v>
      </c>
    </row>
    <row r="12" spans="1:134">
      <c r="A12" s="79">
        <v>-41</v>
      </c>
      <c r="B12" s="92">
        <v>2</v>
      </c>
      <c r="C12" s="92"/>
      <c r="E12" s="78" t="s">
        <v>406</v>
      </c>
      <c r="F12" s="92">
        <v>11</v>
      </c>
      <c r="I12" s="8">
        <v>4</v>
      </c>
      <c r="K12" s="142" t="str">
        <f ca="1">IF(ROW()-$I$19&lt;$I$8,OFFSET($A$1,ROW()-$I$19+$I$4,COLUMN()-$I$21+$I$6),IF(ROW()-$I$19&lt;$I$8+$I$16,OFFSET($A$1,ROW()-$I$19-$I$8+$I$12,COLUMN()-$I$21+$I$14),""))</f>
        <v>需求调研</v>
      </c>
      <c r="L12" s="142">
        <f ca="1">IF(ROW()-$I$19&lt;$I$8,OFFSET($A$1,ROW()-$I$19+$I$4,COLUMN()-$I$21+$I$6),IF(ROW()-$I$19&lt;$I$8+$I$16,OFFSET($A$1,ROW()-$I$19-$I$8+$I$12,COLUMN()-$I$21+$I$14),""))</f>
        <v>10</v>
      </c>
      <c r="M12" s="148" t="str">
        <f ca="1">IF(K12="","",IF(NOT(ISNUMBER(K12)),K12,M11))</f>
        <v>需求调研</v>
      </c>
      <c r="N12" s="149">
        <f ca="1">IF(K12="","",IF(ISNUMBER(K12),K12,IF(ISNUMBER(K13),K13,"")))</f>
        <v>-19</v>
      </c>
      <c r="O12" s="150" t="str">
        <f ca="1">IF(AND(ROW()-$I$19&lt;$I$8,NOT(ISNUMBER(K12))),L12,"")</f>
        <v/>
      </c>
      <c r="P12" s="150" t="str">
        <f ca="1">IF(AND(K12&lt;&gt;"",ISNUMBER(K12),ROW()-$I$19&lt;$I$8),L12,"")</f>
        <v/>
      </c>
      <c r="Q12" s="150" t="str">
        <f ca="1">IF(AND(K12&lt;&gt;"",ISNUMBER(K12),ROW()-$I$19&gt;=$I$8),L12,"")</f>
        <v/>
      </c>
      <c r="R12" s="153"/>
      <c r="T12" s="79">
        <v>2</v>
      </c>
      <c r="U12" s="92">
        <v>0</v>
      </c>
      <c r="V12" s="92">
        <v>0</v>
      </c>
      <c r="W12" s="92">
        <v>2</v>
      </c>
      <c r="Y12" s="8" t="s">
        <v>577</v>
      </c>
      <c r="AA12" s="8">
        <f ca="1">IF(ROW()-$Y$11&lt;$Y$8,OFFSET($A$1,ROW()-$Y$11+$Y$4,COLUMN()-$Y$13+$Y$6),"")</f>
        <v>-37</v>
      </c>
      <c r="AB12" s="8">
        <f ca="1">IF(ROW()-$Y$11&lt;$Y$8,IF(ISNUMBER(AA12),AB11,OFFSET($A$1,ROW()-$Y$11+$Y$4,COLUMN()-$Y$13+$Y$6)),"")</f>
        <v>6</v>
      </c>
      <c r="AC12" s="8">
        <f ca="1">IF(AND(ISNUMBER(AA12),ROW()-$Y$11&lt;$Y$8),OFFSET($A$1,ROW()-$Y$11+$Y$4,COLUMN()-$Y$13+$Y$6),"")</f>
        <v>4</v>
      </c>
      <c r="AD12" s="8">
        <f ca="1">IF(AND(ISNUMBER(AA12),ROW()-$Y$11&lt;$Y$8),OFFSET($A$1,ROW()-$Y$11+$Y$4,COLUMN()-$Y$13+$Y$6),"")</f>
        <v>0</v>
      </c>
      <c r="AE12" s="40" t="str">
        <f ca="1">IF(ISNUMBER(AA12),AE11,AA12)</f>
        <v>用户授权功能</v>
      </c>
      <c r="AF12" s="40">
        <f ca="1">IF(ISNUMBER(AA12),AA12,"")</f>
        <v>-37</v>
      </c>
      <c r="AG12" s="8">
        <f ca="1">IF(AC12="","",IF(AC11="",AC12,AG11+AC12))</f>
        <v>4</v>
      </c>
      <c r="AH12" s="8">
        <f ca="1">IF(AD12="","",IF(AD11="",AD12,AH11+AD12))</f>
        <v>0</v>
      </c>
      <c r="AI12" s="8">
        <f ca="1">IF(AG12&lt;&gt;"",AG12-AH12,"")</f>
        <v>4</v>
      </c>
      <c r="AL12" s="78"/>
      <c r="AM12" s="92">
        <v>0</v>
      </c>
      <c r="AN12" s="92">
        <v>0</v>
      </c>
      <c r="AO12" s="92">
        <v>0</v>
      </c>
      <c r="AP12" s="92">
        <v>0</v>
      </c>
    </row>
    <row r="13" spans="1:134">
      <c r="A13" s="78" t="s">
        <v>406</v>
      </c>
      <c r="B13" s="92">
        <v>17</v>
      </c>
      <c r="I13" s="8" t="s">
        <v>556</v>
      </c>
      <c r="K13" s="142">
        <f ca="1">IF(ROW()-$I$19&lt;$I$8,OFFSET($A$1,ROW()-$I$19+$I$4,COLUMN()-$I$21+$I$6),IF(ROW()-$I$19&lt;$I$8+$I$16,OFFSET($A$1,ROW()-$I$19-$I$8+$I$12,COLUMN()-$I$21+$I$14),""))</f>
        <v>-19</v>
      </c>
      <c r="L13" s="142">
        <f ca="1">IF(ROW()-$I$19&lt;$I$8,OFFSET($A$1,ROW()-$I$19+$I$4,COLUMN()-$I$21+$I$6),IF(ROW()-$I$19&lt;$I$8+$I$16,OFFSET($A$1,ROW()-$I$19-$I$8+$I$12,COLUMN()-$I$21+$I$14),""))</f>
        <v>8</v>
      </c>
      <c r="M13" s="148" t="str">
        <f ca="1">IF(K13="","",IF(NOT(ISNUMBER(K13)),K13,M12))</f>
        <v>需求调研</v>
      </c>
      <c r="N13" s="149">
        <f ca="1">IF(K13="","",IF(ISNUMBER(K13),K13,IF(ISNUMBER(K14),K14,"")))</f>
        <v>-19</v>
      </c>
      <c r="O13" s="150" t="str">
        <f ca="1">IF(AND(ROW()-$I$19&lt;$I$8,NOT(ISNUMBER(K13))),L13,"")</f>
        <v/>
      </c>
      <c r="P13" s="150" t="str">
        <f ca="1">IF(AND(K13&lt;&gt;"",ISNUMBER(K13),ROW()-$I$19&lt;$I$8),L13,"")</f>
        <v/>
      </c>
      <c r="Q13" s="150">
        <f ca="1">IF(AND(K13&lt;&gt;"",ISNUMBER(K13),ROW()-$I$19&gt;=$I$8),L13,"")</f>
        <v>8</v>
      </c>
      <c r="R13" s="153"/>
      <c r="T13" s="78" t="s">
        <v>365</v>
      </c>
      <c r="U13" s="92">
        <v>6</v>
      </c>
      <c r="V13" s="92">
        <v>6</v>
      </c>
      <c r="W13" s="92">
        <v>0</v>
      </c>
      <c r="Y13" s="8">
        <v>27</v>
      </c>
      <c r="AA13" s="8">
        <f ca="1">IF(ROW()-$Y$11&lt;$Y$8,OFFSET($A$1,ROW()-$Y$11+$Y$4,COLUMN()-$Y$13+$Y$6),"")</f>
        <v>-36</v>
      </c>
      <c r="AB13" s="8">
        <f ca="1">IF(ROW()-$Y$11&lt;$Y$8,IF(ISNUMBER(AA13),AB12,OFFSET($A$1,ROW()-$Y$11+$Y$4,COLUMN()-$Y$13+$Y$6)),"")</f>
        <v>6</v>
      </c>
      <c r="AC13" s="8">
        <f ca="1">IF(AND(ISNUMBER(AA13),ROW()-$Y$11&lt;$Y$8),OFFSET($A$1,ROW()-$Y$11+$Y$4,COLUMN()-$Y$13+$Y$6),"")</f>
        <v>2</v>
      </c>
      <c r="AD13" s="8">
        <f ca="1">IF(AND(ISNUMBER(AA13),ROW()-$Y$11&lt;$Y$8),OFFSET($A$1,ROW()-$Y$11+$Y$4,COLUMN()-$Y$13+$Y$6),"")</f>
        <v>0</v>
      </c>
      <c r="AE13" s="40" t="str">
        <f ca="1">IF(ISNUMBER(AA13),AE12,AA13)</f>
        <v>用户授权功能</v>
      </c>
      <c r="AF13" s="40">
        <f ca="1">IF(ISNUMBER(AA13),AA13,"")</f>
        <v>-36</v>
      </c>
      <c r="AG13" s="8">
        <f ca="1">IF(AC13="","",IF(AC12="",AC13,AG12+AC13))</f>
        <v>6</v>
      </c>
      <c r="AH13" s="8">
        <f ca="1">IF(AD13="","",IF(AD12="",AD13,AH12+AD13))</f>
        <v>0</v>
      </c>
      <c r="AI13" s="8">
        <f ca="1">IF(AG13&lt;&gt;"",AG13-AH13,"")</f>
        <v>6</v>
      </c>
      <c r="AL13" s="78" t="s">
        <v>406</v>
      </c>
      <c r="AM13" s="92">
        <v>-1</v>
      </c>
      <c r="AN13" s="92">
        <v>-6</v>
      </c>
      <c r="AO13" s="92">
        <v>16</v>
      </c>
      <c r="AP13" s="92">
        <v>9</v>
      </c>
    </row>
    <row r="14" spans="1:134">
      <c r="I14" s="8">
        <v>4</v>
      </c>
      <c r="K14" s="142">
        <f ca="1">IF(ROW()-$I$19&lt;$I$8,OFFSET($A$1,ROW()-$I$19+$I$4,COLUMN()-$I$21+$I$6),IF(ROW()-$I$19&lt;$I$8+$I$16,OFFSET($A$1,ROW()-$I$19-$I$8+$I$12,COLUMN()-$I$21+$I$14),""))</f>
        <v>2</v>
      </c>
      <c r="L14" s="142">
        <f ca="1">IF(ROW()-$I$19&lt;$I$8,OFFSET($A$1,ROW()-$I$19+$I$4,COLUMN()-$I$21+$I$6),IF(ROW()-$I$19&lt;$I$8+$I$16,OFFSET($A$1,ROW()-$I$19-$I$8+$I$12,COLUMN()-$I$21+$I$14),""))</f>
        <v>2</v>
      </c>
      <c r="M14" s="148" t="str">
        <f ca="1">IF(K14="","",IF(NOT(ISNUMBER(K14)),K14,M13))</f>
        <v>需求调研</v>
      </c>
      <c r="N14" s="149">
        <f ca="1">IF(K14="","",IF(ISNUMBER(K14),K14,IF(ISNUMBER(K15),K15,"")))</f>
        <v>2</v>
      </c>
      <c r="O14" s="150" t="str">
        <f ca="1">IF(AND(ROW()-$I$19&lt;$I$8,NOT(ISNUMBER(K14))),L14,"")</f>
        <v/>
      </c>
      <c r="P14" s="150" t="str">
        <f ca="1">IF(AND(K14&lt;&gt;"",ISNUMBER(K14),ROW()-$I$19&lt;$I$8),L14,"")</f>
        <v/>
      </c>
      <c r="Q14" s="150">
        <f ca="1">IF(AND(K14&lt;&gt;"",ISNUMBER(K14),ROW()-$I$19&gt;=$I$8),L14,"")</f>
        <v>2</v>
      </c>
      <c r="R14" s="153"/>
      <c r="T14" s="79">
        <v>-37</v>
      </c>
      <c r="U14" s="92">
        <v>6</v>
      </c>
      <c r="V14" s="92">
        <v>4</v>
      </c>
      <c r="W14" s="92">
        <v>0</v>
      </c>
      <c r="AA14" s="8">
        <f ca="1">IF(ROW()-$Y$11&lt;$Y$8,OFFSET($A$1,ROW()-$Y$11+$Y$4,COLUMN()-$Y$13+$Y$6),"")</f>
        <v>0</v>
      </c>
      <c r="AB14" s="8">
        <f ca="1">IF(ROW()-$Y$11&lt;$Y$8,IF(ISNUMBER(AA14),AB13,OFFSET($A$1,ROW()-$Y$11+$Y$4,COLUMN()-$Y$13+$Y$6)),"")</f>
        <v>6</v>
      </c>
      <c r="AC14" s="8">
        <f ca="1">IF(AND(ISNUMBER(AA14),ROW()-$Y$11&lt;$Y$8),OFFSET($A$1,ROW()-$Y$11+$Y$4,COLUMN()-$Y$13+$Y$6),"")</f>
        <v>0</v>
      </c>
      <c r="AD14" s="8">
        <f ca="1">IF(AND(ISNUMBER(AA14),ROW()-$Y$11&lt;$Y$8),OFFSET($A$1,ROW()-$Y$11+$Y$4,COLUMN()-$Y$13+$Y$6),"")</f>
        <v>0</v>
      </c>
      <c r="AE14" s="40" t="str">
        <f ca="1">IF(ISNUMBER(AA14),AE13,AA14)</f>
        <v>用户授权功能</v>
      </c>
      <c r="AF14" s="40">
        <f ca="1">IF(ISNUMBER(AA14),AA14,"")</f>
        <v>0</v>
      </c>
      <c r="AG14" s="8">
        <f ca="1">IF(AC14="","",IF(AC13="",AC14,AG13+AC14))</f>
        <v>6</v>
      </c>
      <c r="AH14" s="8">
        <f ca="1">IF(AD14="","",IF(AD13="",AD14,AH13+AD14))</f>
        <v>0</v>
      </c>
      <c r="AI14" s="8">
        <f ca="1">IF(AG14&lt;&gt;"",AG14-AH14,"")</f>
        <v>6</v>
      </c>
    </row>
    <row r="15" spans="1:134">
      <c r="I15" s="8" t="s">
        <v>557</v>
      </c>
      <c r="K15" s="142" t="str">
        <f ca="1">IF(ROW()-$I$19&lt;$I$8,OFFSET($A$1,ROW()-$I$19+$I$4,COLUMN()-$I$21+$I$6),IF(ROW()-$I$19&lt;$I$8+$I$16,OFFSET($A$1,ROW()-$I$19-$I$8+$I$12,COLUMN()-$I$21+$I$14),""))</f>
        <v>用户授权功能</v>
      </c>
      <c r="L15" s="142">
        <f ca="1">IF(ROW()-$I$19&lt;$I$8,OFFSET($A$1,ROW()-$I$19+$I$4,COLUMN()-$I$21+$I$6),IF(ROW()-$I$19&lt;$I$8+$I$16,OFFSET($A$1,ROW()-$I$19-$I$8+$I$12,COLUMN()-$I$21+$I$14),""))</f>
        <v>0</v>
      </c>
      <c r="M15" s="148" t="str">
        <f ca="1">IF(K15="","",IF(NOT(ISNUMBER(K15)),K15,M14))</f>
        <v>用户授权功能</v>
      </c>
      <c r="N15" s="149">
        <f ca="1">IF(K15="","",IF(ISNUMBER(K15),K15,IF(ISNUMBER(K16),K16,"")))</f>
        <v>0</v>
      </c>
      <c r="O15" s="150" t="str">
        <f ca="1">IF(AND(ROW()-$I$19&lt;$I$8,NOT(ISNUMBER(K15))),L15,"")</f>
        <v/>
      </c>
      <c r="P15" s="150" t="str">
        <f ca="1">IF(AND(K15&lt;&gt;"",ISNUMBER(K15),ROW()-$I$19&lt;$I$8),L15,"")</f>
        <v/>
      </c>
      <c r="Q15" s="150" t="str">
        <f ca="1">IF(AND(K15&lt;&gt;"",ISNUMBER(K15),ROW()-$I$19&gt;=$I$8),L15,"")</f>
        <v/>
      </c>
      <c r="R15" s="153"/>
      <c r="T15" s="79">
        <v>-36</v>
      </c>
      <c r="U15" s="92">
        <v>0</v>
      </c>
      <c r="V15" s="92">
        <v>2</v>
      </c>
      <c r="W15" s="92">
        <v>0</v>
      </c>
      <c r="AA15" s="8" t="str">
        <f ca="1">IF(ROW()-$Y$11&lt;$Y$8,OFFSET($A$1,ROW()-$Y$11+$Y$4,COLUMN()-$Y$13+$Y$6),"")</f>
        <v/>
      </c>
      <c r="AB15" s="8" t="str">
        <f ca="1">IF(ROW()-$Y$11&lt;$Y$8,IF(ISNUMBER(AA15),AB14,OFFSET($A$1,ROW()-$Y$11+$Y$4,COLUMN()-$Y$13+$Y$6)),"")</f>
        <v/>
      </c>
      <c r="AC15" s="8" t="str">
        <f ca="1">IF(AND(ISNUMBER(AA15),ROW()-$Y$11&lt;$Y$8),OFFSET($A$1,ROW()-$Y$11+$Y$4,COLUMN()-$Y$13+$Y$6),"")</f>
        <v/>
      </c>
      <c r="AD15" s="8" t="str">
        <f ca="1">IF(AND(ISNUMBER(AA15),ROW()-$Y$11&lt;$Y$8),OFFSET($A$1,ROW()-$Y$11+$Y$4,COLUMN()-$Y$13+$Y$6),"")</f>
        <v/>
      </c>
      <c r="AE15" s="40" t="str">
        <f ca="1">IF(ISNUMBER(AA15),AE14,AA15)</f>
        <v/>
      </c>
      <c r="AF15" s="40" t="str">
        <f ca="1">IF(ISNUMBER(AA15),AA15,"")</f>
        <v/>
      </c>
      <c r="AG15" s="8" t="str">
        <f ca="1">IF(AC15="","",IF(AC14="",AC15,AG14+AC15))</f>
        <v/>
      </c>
      <c r="AH15" s="8" t="str">
        <f ca="1">IF(AD15="","",IF(AD14="",AD15,AH14+AD15))</f>
        <v/>
      </c>
      <c r="AI15" s="8" t="str">
        <f ca="1">IF(AG15&lt;&gt;"",AG15-AH15,"")</f>
        <v/>
      </c>
    </row>
    <row r="16" spans="1:134">
      <c r="I16" s="8">
        <f>MATCH("总计",$E:$E,0)-5</f>
        <v>7</v>
      </c>
      <c r="K16" s="142">
        <f ca="1">IF(ROW()-$I$19&lt;$I$8,OFFSET($A$1,ROW()-$I$19+$I$4,COLUMN()-$I$21+$I$6),IF(ROW()-$I$19&lt;$I$8+$I$16,OFFSET($A$1,ROW()-$I$19-$I$8+$I$12,COLUMN()-$I$21+$I$14),""))</f>
        <v>0</v>
      </c>
      <c r="L16" s="142">
        <f ca="1">IF(ROW()-$I$19&lt;$I$8,OFFSET($A$1,ROW()-$I$19+$I$4,COLUMN()-$I$21+$I$6),IF(ROW()-$I$19&lt;$I$8+$I$16,OFFSET($A$1,ROW()-$I$19-$I$8+$I$12,COLUMN()-$I$21+$I$14),""))</f>
        <v>0</v>
      </c>
      <c r="M16" s="148" t="str">
        <f ca="1">IF(K16="","",IF(NOT(ISNUMBER(K16)),K16,M15))</f>
        <v>用户授权功能</v>
      </c>
      <c r="N16" s="149">
        <f ca="1">IF(K16="","",IF(ISNUMBER(K16),K16,IF(ISNUMBER(K17),K17,"")))</f>
        <v>0</v>
      </c>
      <c r="O16" s="150" t="str">
        <f ca="1">IF(AND(ROW()-$I$19&lt;$I$8,NOT(ISNUMBER(K16))),L16,"")</f>
        <v/>
      </c>
      <c r="P16" s="150" t="str">
        <f ca="1">IF(AND(K16&lt;&gt;"",ISNUMBER(K16),ROW()-$I$19&lt;$I$8),L16,"")</f>
        <v/>
      </c>
      <c r="Q16" s="150">
        <f ca="1">IF(AND(K16&lt;&gt;"",ISNUMBER(K16),ROW()-$I$19&gt;=$I$8),L16,"")</f>
        <v>0</v>
      </c>
      <c r="R16" s="153"/>
      <c r="T16" s="79">
        <v>0</v>
      </c>
      <c r="U16" s="92">
        <v>0</v>
      </c>
      <c r="V16" s="92">
        <v>0</v>
      </c>
      <c r="W16" s="92">
        <v>0</v>
      </c>
      <c r="AA16" s="8" t="str">
        <f ca="1">IF(ROW()-$Y$11&lt;$Y$8,OFFSET($A$1,ROW()-$Y$11+$Y$4,COLUMN()-$Y$13+$Y$6),"")</f>
        <v/>
      </c>
      <c r="AB16" s="8" t="str">
        <f ca="1">IF(ROW()-$Y$11&lt;$Y$8,IF(ISNUMBER(AA16),AB15,OFFSET($A$1,ROW()-$Y$11+$Y$4,COLUMN()-$Y$13+$Y$6)),"")</f>
        <v/>
      </c>
      <c r="AC16" s="8" t="str">
        <f ca="1">IF(AND(ISNUMBER(AA16),ROW()-$Y$11&lt;$Y$8),OFFSET($A$1,ROW()-$Y$11+$Y$4,COLUMN()-$Y$13+$Y$6),"")</f>
        <v/>
      </c>
      <c r="AD16" s="8" t="str">
        <f ca="1">IF(AND(ISNUMBER(AA16),ROW()-$Y$11&lt;$Y$8),OFFSET($A$1,ROW()-$Y$11+$Y$4,COLUMN()-$Y$13+$Y$6),"")</f>
        <v/>
      </c>
      <c r="AE16" s="40" t="str">
        <f ca="1">IF(ISNUMBER(AA16),AE15,AA16)</f>
        <v/>
      </c>
      <c r="AF16" s="40" t="str">
        <f ca="1">IF(ISNUMBER(AA16),AA16,"")</f>
        <v/>
      </c>
      <c r="AG16" s="8" t="str">
        <f ca="1">IF(AC16="","",IF(AC15="",AC16,AG15+AC16))</f>
        <v/>
      </c>
      <c r="AH16" s="8" t="str">
        <f ca="1">IF(AD16="","",IF(AD15="",AD16,AH15+AD16))</f>
        <v/>
      </c>
      <c r="AI16" s="8" t="str">
        <f ca="1">IF(AG16&lt;&gt;"",AG16-AH16,"")</f>
        <v/>
      </c>
    </row>
    <row r="17" spans="9:35">
      <c r="K17" s="142" t="str">
        <f ca="1">IF(ROW()-$I$19&lt;$I$8,OFFSET($A$1,ROW()-$I$19+$I$4,COLUMN()-$I$21+$I$6),IF(ROW()-$I$19&lt;$I$8+$I$16,OFFSET($A$1,ROW()-$I$19-$I$8+$I$12,COLUMN()-$I$21+$I$14),""))</f>
        <v/>
      </c>
      <c r="L17" s="142" t="str">
        <f ca="1">IF(ROW()-$I$19&lt;$I$8,OFFSET($A$1,ROW()-$I$19+$I$4,COLUMN()-$I$21+$I$6),IF(ROW()-$I$19&lt;$I$8+$I$16,OFFSET($A$1,ROW()-$I$19-$I$8+$I$12,COLUMN()-$I$21+$I$14),""))</f>
        <v/>
      </c>
      <c r="M17" s="148" t="str">
        <f ca="1">IF(K17="","",IF(NOT(ISNUMBER(K17)),K17,M16))</f>
        <v/>
      </c>
      <c r="N17" s="149" t="str">
        <f ca="1">IF(K17="","",IF(ISNUMBER(K17),K17,IF(ISNUMBER(K18),K18,"")))</f>
        <v/>
      </c>
      <c r="O17" s="150" t="str">
        <f ca="1">IF(AND(ROW()-$I$19&lt;$I$8,NOT(ISNUMBER(K17))),L17,"")</f>
        <v/>
      </c>
      <c r="P17" s="150" t="str">
        <f ca="1">IF(AND(K17&lt;&gt;"",ISNUMBER(K17),ROW()-$I$19&lt;$I$8),L17,"")</f>
        <v/>
      </c>
      <c r="Q17" s="150" t="str">
        <f ca="1">IF(AND(K17&lt;&gt;"",ISNUMBER(K17),ROW()-$I$19&gt;=$I$8),L17,"")</f>
        <v/>
      </c>
      <c r="R17" s="153"/>
      <c r="T17" s="78" t="s">
        <v>406</v>
      </c>
      <c r="U17" s="92">
        <v>17</v>
      </c>
      <c r="V17" s="92">
        <v>17</v>
      </c>
      <c r="W17" s="92">
        <v>11</v>
      </c>
      <c r="AA17" s="8" t="str">
        <f ca="1">IF(ROW()-$Y$11&lt;$Y$8,OFFSET($A$1,ROW()-$Y$11+$Y$4,COLUMN()-$Y$13+$Y$6),"")</f>
        <v/>
      </c>
      <c r="AB17" s="8" t="str">
        <f ca="1">IF(ROW()-$Y$11&lt;$Y$8,IF(ISNUMBER(AA17),AB16,OFFSET($A$1,ROW()-$Y$11+$Y$4,COLUMN()-$Y$13+$Y$6)),"")</f>
        <v/>
      </c>
      <c r="AC17" s="8" t="str">
        <f ca="1">IF(AND(ISNUMBER(AA17),ROW()-$Y$11&lt;$Y$8),OFFSET($A$1,ROW()-$Y$11+$Y$4,COLUMN()-$Y$13+$Y$6),"")</f>
        <v/>
      </c>
      <c r="AD17" s="8" t="str">
        <f ca="1">IF(AND(ISNUMBER(AA17),ROW()-$Y$11&lt;$Y$8),OFFSET($A$1,ROW()-$Y$11+$Y$4,COLUMN()-$Y$13+$Y$6),"")</f>
        <v/>
      </c>
      <c r="AE17" s="40" t="str">
        <f ca="1">IF(ISNUMBER(AA17),AE16,AA17)</f>
        <v/>
      </c>
      <c r="AF17" s="40" t="str">
        <f ca="1">IF(ISNUMBER(AA17),AA17,"")</f>
        <v/>
      </c>
      <c r="AG17" s="8" t="str">
        <f ca="1">IF(AC17="","",IF(AC16="",AC17,AG16+AC17))</f>
        <v/>
      </c>
      <c r="AH17" s="8" t="str">
        <f ca="1">IF(AD17="","",IF(AD16="",AD17,AH16+AD17))</f>
        <v/>
      </c>
      <c r="AI17" s="8" t="str">
        <f ca="1">IF(AG17&lt;&gt;"",AG17-AH17,"")</f>
        <v/>
      </c>
    </row>
    <row r="18" spans="9:35">
      <c r="I18" s="8" t="s">
        <v>558</v>
      </c>
      <c r="K18" s="142" t="str">
        <f ca="1">IF(ROW()-$I$19&lt;$I$8,OFFSET($A$1,ROW()-$I$19+$I$4,COLUMN()-$I$21+$I$6),IF(ROW()-$I$19&lt;$I$8+$I$16,OFFSET($A$1,ROW()-$I$19-$I$8+$I$12,COLUMN()-$I$21+$I$14),""))</f>
        <v/>
      </c>
      <c r="L18" s="142" t="str">
        <f ca="1">IF(ROW()-$I$19&lt;$I$8,OFFSET($A$1,ROW()-$I$19+$I$4,COLUMN()-$I$21+$I$6),IF(ROW()-$I$19&lt;$I$8+$I$16,OFFSET($A$1,ROW()-$I$19-$I$8+$I$12,COLUMN()-$I$21+$I$14),""))</f>
        <v/>
      </c>
      <c r="M18" s="148" t="str">
        <f ca="1">IF(K18="","",IF(NOT(ISNUMBER(K18)),K18,M17))</f>
        <v/>
      </c>
      <c r="N18" s="149" t="str">
        <f ca="1">IF(K18="","",IF(ISNUMBER(K18),K18,IF(ISNUMBER(K19),K19,"")))</f>
        <v/>
      </c>
      <c r="O18" s="150" t="str">
        <f ca="1">IF(AND(ROW()-$I$19&lt;$I$8,NOT(ISNUMBER(K18))),L18,"")</f>
        <v/>
      </c>
      <c r="P18" s="150" t="str">
        <f ca="1">IF(AND(K18&lt;&gt;"",ISNUMBER(K18),ROW()-$I$19&lt;$I$8),L18,"")</f>
        <v/>
      </c>
      <c r="Q18" s="150" t="str">
        <f ca="1">IF(AND(K18&lt;&gt;"",ISNUMBER(K18),ROW()-$I$19&gt;=$I$8),L18,"")</f>
        <v/>
      </c>
      <c r="R18" s="153"/>
      <c r="AA18" s="8" t="str">
        <f ca="1">IF(ROW()-$Y$11&lt;$Y$8,OFFSET($A$1,ROW()-$Y$11+$Y$4,COLUMN()-$Y$13+$Y$6),"")</f>
        <v/>
      </c>
      <c r="AB18" s="8" t="str">
        <f ca="1">IF(ROW()-$Y$11&lt;$Y$8,IF(ISNUMBER(AA18),AB17,OFFSET($A$1,ROW()-$Y$11+$Y$4,COLUMN()-$Y$13+$Y$6)),"")</f>
        <v/>
      </c>
      <c r="AC18" s="8" t="str">
        <f ca="1">IF(AND(ISNUMBER(AA18),ROW()-$Y$11&lt;$Y$8),OFFSET($A$1,ROW()-$Y$11+$Y$4,COLUMN()-$Y$13+$Y$6),"")</f>
        <v/>
      </c>
      <c r="AD18" s="8" t="str">
        <f ca="1">IF(AND(ISNUMBER(AA18),ROW()-$Y$11&lt;$Y$8),OFFSET($A$1,ROW()-$Y$11+$Y$4,COLUMN()-$Y$13+$Y$6),"")</f>
        <v/>
      </c>
      <c r="AE18" s="40" t="str">
        <f ca="1">IF(ISNUMBER(AA18),AE17,AA18)</f>
        <v/>
      </c>
      <c r="AF18" s="40" t="str">
        <f ca="1">IF(ISNUMBER(AA18),AA18,"")</f>
        <v/>
      </c>
      <c r="AG18" s="8" t="str">
        <f ca="1">IF(AC18="","",IF(AC17="",AC18,AG17+AC18))</f>
        <v/>
      </c>
      <c r="AH18" s="8" t="str">
        <f ca="1">IF(AD18="","",IF(AD17="",AD18,AH17+AD18))</f>
        <v/>
      </c>
      <c r="AI18" s="8" t="str">
        <f ca="1">IF(AG18&lt;&gt;"",AG18-AH18,"")</f>
        <v/>
      </c>
    </row>
    <row r="19" spans="9:35">
      <c r="I19" s="8">
        <v>2</v>
      </c>
      <c r="K19" s="142" t="str">
        <f ca="1">IF(ROW()-$I$19&lt;$I$8,OFFSET($A$1,ROW()-$I$19+$I$4,COLUMN()-$I$21+$I$6),IF(ROW()-$I$19&lt;$I$8+$I$16,OFFSET($A$1,ROW()-$I$19-$I$8+$I$12,COLUMN()-$I$21+$I$14),""))</f>
        <v/>
      </c>
      <c r="L19" s="142" t="str">
        <f ca="1">IF(ROW()-$I$19&lt;$I$8,OFFSET($A$1,ROW()-$I$19+$I$4,COLUMN()-$I$21+$I$6),IF(ROW()-$I$19&lt;$I$8+$I$16,OFFSET($A$1,ROW()-$I$19-$I$8+$I$12,COLUMN()-$I$21+$I$14),""))</f>
        <v/>
      </c>
      <c r="M19" s="148" t="str">
        <f ca="1">IF(K19="","",IF(NOT(ISNUMBER(K19)),K19,M18))</f>
        <v/>
      </c>
      <c r="N19" s="149" t="str">
        <f ca="1">IF(K19="","",IF(ISNUMBER(K19),K19,IF(ISNUMBER(K20),K20,"")))</f>
        <v/>
      </c>
      <c r="O19" s="150" t="str">
        <f ca="1">IF(AND(ROW()-$I$19&lt;$I$8,NOT(ISNUMBER(K19))),L19,"")</f>
        <v/>
      </c>
      <c r="P19" s="150" t="str">
        <f ca="1">IF(AND(K19&lt;&gt;"",ISNUMBER(K19),ROW()-$I$19&lt;$I$8),L19,"")</f>
        <v/>
      </c>
      <c r="Q19" s="150" t="str">
        <f ca="1">IF(AND(K19&lt;&gt;"",ISNUMBER(K19),ROW()-$I$19&gt;=$I$8),L19,"")</f>
        <v/>
      </c>
      <c r="R19" s="153"/>
      <c r="AA19" s="8" t="str">
        <f ca="1">IF(ROW()-$Y$11&lt;$Y$8,OFFSET($A$1,ROW()-$Y$11+$Y$4,COLUMN()-$Y$13+$Y$6),"")</f>
        <v/>
      </c>
      <c r="AB19" s="8" t="str">
        <f ca="1">IF(ROW()-$Y$11&lt;$Y$8,IF(ISNUMBER(AA19),AB18,OFFSET($A$1,ROW()-$Y$11+$Y$4,COLUMN()-$Y$13+$Y$6)),"")</f>
        <v/>
      </c>
      <c r="AC19" s="8" t="str">
        <f ca="1">IF(AND(ISNUMBER(AA19),ROW()-$Y$11&lt;$Y$8),OFFSET($A$1,ROW()-$Y$11+$Y$4,COLUMN()-$Y$13+$Y$6),"")</f>
        <v/>
      </c>
      <c r="AD19" s="8" t="str">
        <f ca="1">IF(AND(ISNUMBER(AA19),ROW()-$Y$11&lt;$Y$8),OFFSET($A$1,ROW()-$Y$11+$Y$4,COLUMN()-$Y$13+$Y$6),"")</f>
        <v/>
      </c>
      <c r="AE19" s="40" t="str">
        <f ca="1">IF(ISNUMBER(AA19),AE18,AA19)</f>
        <v/>
      </c>
      <c r="AF19" s="40" t="str">
        <f ca="1">IF(ISNUMBER(AA19),AA19,"")</f>
        <v/>
      </c>
      <c r="AG19" s="8" t="str">
        <f ca="1">IF(AC19="","",IF(AC18="",AC19,AG18+AC19))</f>
        <v/>
      </c>
      <c r="AH19" s="8" t="str">
        <f ca="1">IF(AD19="","",IF(AD18="",AD19,AH18+AD19))</f>
        <v/>
      </c>
      <c r="AI19" s="8" t="str">
        <f ca="1">IF(AG19&lt;&gt;"",AG19-AH19,"")</f>
        <v/>
      </c>
    </row>
    <row r="20" spans="9:35">
      <c r="I20" s="8" t="s">
        <v>559</v>
      </c>
      <c r="K20" s="142" t="str">
        <f ca="1">IF(ROW()-$I$19&lt;$I$8,OFFSET($A$1,ROW()-$I$19+$I$4,COLUMN()-$I$21+$I$6),IF(ROW()-$I$19&lt;$I$8+$I$16,OFFSET($A$1,ROW()-$I$19-$I$8+$I$12,COLUMN()-$I$21+$I$14),""))</f>
        <v/>
      </c>
      <c r="L20" s="142" t="str">
        <f ca="1">IF(ROW()-$I$19&lt;$I$8,OFFSET($A$1,ROW()-$I$19+$I$4,COLUMN()-$I$21+$I$6),IF(ROW()-$I$19&lt;$I$8+$I$16,OFFSET($A$1,ROW()-$I$19-$I$8+$I$12,COLUMN()-$I$21+$I$14),""))</f>
        <v/>
      </c>
      <c r="M20" s="148" t="str">
        <f ca="1">IF(K20="","",IF(NOT(ISNUMBER(K20)),K20,M19))</f>
        <v/>
      </c>
      <c r="N20" s="149" t="str">
        <f ca="1">IF(K20="","",IF(ISNUMBER(K20),K20,IF(ISNUMBER(K21),K21,"")))</f>
        <v/>
      </c>
      <c r="O20" s="150" t="str">
        <f ca="1">IF(AND(ROW()-$I$19&lt;$I$8,NOT(ISNUMBER(K20))),L20,"")</f>
        <v/>
      </c>
      <c r="P20" s="150" t="str">
        <f ca="1">IF(AND(K20&lt;&gt;"",ISNUMBER(K20),ROW()-$I$19&lt;$I$8),L20,"")</f>
        <v/>
      </c>
      <c r="Q20" s="150" t="str">
        <f ca="1">IF(AND(K20&lt;&gt;"",ISNUMBER(K20),ROW()-$I$19&gt;=$I$8),L20,"")</f>
        <v/>
      </c>
      <c r="R20" s="153"/>
      <c r="AA20" s="8" t="str">
        <f ca="1">IF(ROW()-$Y$11&lt;$Y$8,OFFSET($A$1,ROW()-$Y$11+$Y$4,COLUMN()-$Y$13+$Y$6),"")</f>
        <v/>
      </c>
      <c r="AB20" s="8" t="str">
        <f ca="1">IF(ROW()-$Y$11&lt;$Y$8,IF(ISNUMBER(AA20),AB19,OFFSET($A$1,ROW()-$Y$11+$Y$4,COLUMN()-$Y$13+$Y$6)),"")</f>
        <v/>
      </c>
      <c r="AC20" s="8" t="str">
        <f ca="1">IF(ROW()-$Y$11&lt;$Y$8,OFFSET($A$1,ROW()-$Y$11+$Y$4,COLUMN()-$Y$13+$Y$6),"")</f>
        <v/>
      </c>
      <c r="AD20" s="8" t="str">
        <f ca="1">IF(ROW()-$Y$11&lt;$Y$8,OFFSET($A$1,ROW()-$Y$11+$Y$4,COLUMN()-$Y$13+$Y$6),"")</f>
        <v/>
      </c>
      <c r="AE20" s="40" t="str">
        <f ca="1">IF(ISNUMBER(AA20),AE19,AA20)</f>
        <v/>
      </c>
      <c r="AF20" s="40" t="str">
        <f ca="1">IF(ISNUMBER(AA20),AA20,"")</f>
        <v/>
      </c>
      <c r="AG20" s="8" t="str">
        <f ca="1">IF(AC20="","",IF(AC19="",AC20,AG19+AC20))</f>
        <v/>
      </c>
      <c r="AH20" s="8" t="str">
        <f ca="1">IF(AD20="","",IF(AD19="",AD20,AH19+AD20))</f>
        <v/>
      </c>
      <c r="AI20" s="8" t="str">
        <f ca="1">IF(AG20&lt;&gt;"",AG20-AH20,"")</f>
        <v/>
      </c>
    </row>
    <row r="21" spans="9:35">
      <c r="I21" s="8">
        <v>11</v>
      </c>
      <c r="K21" s="142" t="str">
        <f ca="1">IF(ROW()-$I$19&lt;$I$8,OFFSET($A$1,ROW()-$I$19+$I$4,COLUMN()-$I$21+$I$6),IF(ROW()-$I$19&lt;$I$8+$I$16,OFFSET($A$1,ROW()-$I$19-$I$8+$I$12,COLUMN()-$I$21+$I$14),""))</f>
        <v/>
      </c>
      <c r="L21" s="142" t="str">
        <f ca="1">IF(ROW()-$I$19&lt;$I$8,OFFSET($A$1,ROW()-$I$19+$I$4,COLUMN()-$I$21+$I$6),IF(ROW()-$I$19&lt;$I$8+$I$16,OFFSET($A$1,ROW()-$I$19-$I$8+$I$12,COLUMN()-$I$21+$I$14),""))</f>
        <v/>
      </c>
      <c r="M21" s="148" t="str">
        <f ca="1">IF(K21="","",IF(NOT(ISNUMBER(K21)),K21,M20))</f>
        <v/>
      </c>
      <c r="N21" s="149" t="str">
        <f ca="1">IF(K21="","",IF(ISNUMBER(K21),K21,IF(ISNUMBER(K22),K22,"")))</f>
        <v/>
      </c>
      <c r="O21" s="150" t="str">
        <f ca="1">IF(AND(ROW()-$I$19&lt;$I$8,NOT(ISNUMBER(K21))),L21,"")</f>
        <v/>
      </c>
      <c r="P21" s="150" t="str">
        <f ca="1">IF(AND(K21&lt;&gt;"",ISNUMBER(K21),ROW()-$I$19&lt;$I$8),L21,"")</f>
        <v/>
      </c>
      <c r="Q21" s="150" t="str">
        <f ca="1">IF(AND(K21&lt;&gt;"",ISNUMBER(K21),ROW()-$I$19&gt;=$I$8),L21,"")</f>
        <v/>
      </c>
      <c r="R21" s="153"/>
      <c r="AA21" s="8" t="str">
        <f ca="1">IF(ROW()-$Y$11&lt;$Y$8,OFFSET($A$1,ROW()-$Y$11+$Y$4,COLUMN()-$Y$13+$Y$6),"")</f>
        <v/>
      </c>
      <c r="AB21" s="8" t="str">
        <f ca="1">IF(ROW()-$Y$11&lt;$Y$8,IF(ISNUMBER(AA21),AB20,OFFSET($A$1,ROW()-$Y$11+$Y$4,COLUMN()-$Y$13+$Y$6)),"")</f>
        <v/>
      </c>
      <c r="AC21" s="8" t="str">
        <f ca="1">IF(ROW()-$Y$11&lt;$Y$8,OFFSET($A$1,ROW()-$Y$11+$Y$4,COLUMN()-$Y$13+$Y$6),"")</f>
        <v/>
      </c>
      <c r="AD21" s="8" t="str">
        <f ca="1">IF(ROW()-$Y$11&lt;$Y$8,OFFSET($A$1,ROW()-$Y$11+$Y$4,COLUMN()-$Y$13+$Y$6),"")</f>
        <v/>
      </c>
      <c r="AE21" s="40" t="str">
        <f ca="1">IF(ISNUMBER(AA21),AE20,AA21)</f>
        <v/>
      </c>
      <c r="AF21" s="40" t="str">
        <f ca="1">IF(ISNUMBER(AA21),AA21,"")</f>
        <v/>
      </c>
      <c r="AG21" s="8" t="str">
        <f ca="1">IF(AC21="","",IF(AC20="",AC21,AG20+AC21))</f>
        <v/>
      </c>
      <c r="AH21" s="8" t="str">
        <f ca="1">IF(AD21="","",IF(AD20="",AD21,AH20+AD21))</f>
        <v/>
      </c>
      <c r="AI21" s="8" t="str">
        <f ca="1">IF(AG21&lt;&gt;"",AG21-AH21,"")</f>
        <v/>
      </c>
    </row>
    <row r="22" spans="9:35">
      <c r="K22" s="142" t="str">
        <f ca="1">IF(ROW()-$I$19&lt;$I$8,OFFSET($A$1,ROW()-$I$19+$I$4,COLUMN()-$I$21+$I$6),IF(ROW()-$I$19&lt;$I$8+$I$16,OFFSET($A$1,ROW()-$I$19-$I$8+$I$12,COLUMN()-$I$21+$I$14),""))</f>
        <v/>
      </c>
      <c r="L22" s="142" t="str">
        <f ca="1">IF(ROW()-$I$19&lt;$I$8,OFFSET($A$1,ROW()-$I$19+$I$4,COLUMN()-$I$21+$I$6),IF(ROW()-$I$19&lt;$I$8+$I$16,OFFSET($A$1,ROW()-$I$19-$I$8+$I$12,COLUMN()-$I$21+$I$14),""))</f>
        <v/>
      </c>
      <c r="M22" s="148" t="str">
        <f ca="1">IF(K22="","",IF(NOT(ISNUMBER(K22)),K22,M21))</f>
        <v/>
      </c>
      <c r="N22" s="149" t="str">
        <f ca="1">IF(K22="","",IF(ISNUMBER(K22),K22,IF(ISNUMBER(K23),K23,"")))</f>
        <v/>
      </c>
      <c r="O22" s="150" t="str">
        <f ca="1">IF(AND(ROW()-$I$19&lt;$I$8,NOT(ISNUMBER(K22))),L22,"")</f>
        <v/>
      </c>
      <c r="P22" s="150" t="str">
        <f ca="1">IF(AND(K22&lt;&gt;"",ISNUMBER(K22),ROW()-$I$19&lt;$I$8),L22,"")</f>
        <v/>
      </c>
      <c r="Q22" s="150" t="str">
        <f ca="1">IF(AND(K22&lt;&gt;"",ISNUMBER(K22),ROW()-$I$19&gt;=$I$8),L22,"")</f>
        <v/>
      </c>
      <c r="R22" s="153"/>
      <c r="AA22" s="8" t="str">
        <f ca="1">IF(ROW()-$Y$11&lt;$Y$8,OFFSET($A$1,ROW()-$Y$11+$Y$4,COLUMN()-$Y$13+$Y$6),"")</f>
        <v/>
      </c>
      <c r="AB22" s="8" t="str">
        <f ca="1">IF(ROW()-$Y$11&lt;$Y$8,IF(ISNUMBER(AA22),AB21,OFFSET($A$1,ROW()-$Y$11+$Y$4,COLUMN()-$Y$13+$Y$6)),"")</f>
        <v/>
      </c>
      <c r="AC22" s="8" t="str">
        <f ca="1">IF(ROW()-$Y$11&lt;$Y$8,OFFSET($A$1,ROW()-$Y$11+$Y$4,COLUMN()-$Y$13+$Y$6),"")</f>
        <v/>
      </c>
      <c r="AD22" s="8" t="str">
        <f ca="1">IF(ROW()-$Y$11&lt;$Y$8,OFFSET($A$1,ROW()-$Y$11+$Y$4,COLUMN()-$Y$13+$Y$6),"")</f>
        <v/>
      </c>
      <c r="AE22" s="40" t="str">
        <f ca="1">IF(ISNUMBER(AA22),AE21,AA22)</f>
        <v/>
      </c>
      <c r="AF22" s="40" t="str">
        <f ca="1">IF(ISNUMBER(AA22),AA22,"")</f>
        <v/>
      </c>
      <c r="AG22" s="8" t="str">
        <f ca="1">IF(AC22="","",IF(AC21="",AC22,AG21+AC22))</f>
        <v/>
      </c>
      <c r="AH22" s="8" t="str">
        <f ca="1">IF(AD22="","",IF(AD21="",AD22,AH21+AD22))</f>
        <v/>
      </c>
      <c r="AI22" s="8" t="str">
        <f ca="1">IF(AG22&lt;&gt;"",AG22-AH22,"")</f>
        <v/>
      </c>
    </row>
    <row r="23" spans="9:35">
      <c r="I23" s="8" t="s">
        <v>570</v>
      </c>
      <c r="K23" s="142" t="str">
        <f ca="1">IF(ROW()-$I$19&lt;$I$8,OFFSET($A$1,ROW()-$I$19+$I$4,COLUMN()-$I$21+$I$6),IF(ROW()-$I$19&lt;$I$8+$I$16,OFFSET($A$1,ROW()-$I$19-$I$8+$I$12,COLUMN()-$I$21+$I$14),""))</f>
        <v/>
      </c>
      <c r="L23" s="142" t="str">
        <f ca="1">IF(ROW()-$I$19&lt;$I$8,OFFSET($A$1,ROW()-$I$19+$I$4,COLUMN()-$I$21+$I$6),IF(ROW()-$I$19&lt;$I$8+$I$16,OFFSET($A$1,ROW()-$I$19-$I$8+$I$12,COLUMN()-$I$21+$I$14),""))</f>
        <v/>
      </c>
      <c r="M23" s="148" t="str">
        <f ca="1">IF(K23="","",IF(NOT(ISNUMBER(K23)),K23,M22))</f>
        <v/>
      </c>
      <c r="N23" s="149" t="str">
        <f ca="1">IF(K23="","",IF(ISNUMBER(K23),K23,IF(ISNUMBER(K24),K24,"")))</f>
        <v/>
      </c>
      <c r="O23" s="150" t="str">
        <f ca="1">IF(AND(ROW()-$I$19&lt;$I$8,NOT(ISNUMBER(K23))),L23,"")</f>
        <v/>
      </c>
      <c r="P23" s="150" t="str">
        <f ca="1">IF(AND(K23&lt;&gt;"",ISNUMBER(K23),ROW()-$I$19&lt;$I$8),L23,"")</f>
        <v/>
      </c>
      <c r="Q23" s="150" t="str">
        <f ca="1">IF(AND(K23&lt;&gt;"",ISNUMBER(K23),ROW()-$I$19&gt;=$I$8),L23,"")</f>
        <v/>
      </c>
      <c r="R23" s="153"/>
      <c r="AA23" s="8" t="str">
        <f ca="1">IF(ROW()-$Y$11&lt;$Y$8,OFFSET($A$1,ROW()-$Y$11+$Y$4,COLUMN()-$Y$13+$Y$6),"")</f>
        <v/>
      </c>
      <c r="AB23" s="8" t="str">
        <f ca="1">IF(ROW()-$Y$11&lt;$Y$8,IF(ISNUMBER(AA23),AB22,OFFSET($A$1,ROW()-$Y$11+$Y$4,COLUMN()-$Y$13+$Y$6)),"")</f>
        <v/>
      </c>
      <c r="AC23" s="8" t="str">
        <f ca="1">IF(ROW()-$Y$11&lt;$Y$8,OFFSET($A$1,ROW()-$Y$11+$Y$4,COLUMN()-$Y$13+$Y$6),"")</f>
        <v/>
      </c>
      <c r="AD23" s="8" t="str">
        <f ca="1">IF(ROW()-$Y$11&lt;$Y$8,OFFSET($A$1,ROW()-$Y$11+$Y$4,COLUMN()-$Y$13+$Y$6),"")</f>
        <v/>
      </c>
      <c r="AE23" s="40" t="str">
        <f ca="1">IF(ISNUMBER(AA23),AE22,AA23)</f>
        <v/>
      </c>
      <c r="AF23" s="40" t="str">
        <f ca="1">IF(ISNUMBER(AA23),AA23,"")</f>
        <v/>
      </c>
      <c r="AG23" s="8" t="str">
        <f ca="1">IF(AC23="","",IF(AC22="",AC23,AG22+AC23))</f>
        <v/>
      </c>
      <c r="AH23" s="8" t="str">
        <f ca="1">IF(AD23="","",IF(AD22="",AD23,AH22+AD23))</f>
        <v/>
      </c>
      <c r="AI23" s="8" t="str">
        <f ca="1">IF(AG23&lt;&gt;"",AG23-AH23,"")</f>
        <v/>
      </c>
    </row>
    <row r="24" spans="9:35">
      <c r="I24" s="8">
        <f ca="1">MAX(项目阶段与里程碑!$H:$H)</f>
        <v>22</v>
      </c>
      <c r="K24" s="142" t="str">
        <f ca="1">IF(ROW()-$I$19&lt;$I$8,OFFSET($A$1,ROW()-$I$19+$I$4,COLUMN()-$I$21+$I$6),IF(ROW()-$I$19&lt;$I$8+$I$16,OFFSET($A$1,ROW()-$I$19-$I$8+$I$12,COLUMN()-$I$21+$I$14),""))</f>
        <v/>
      </c>
      <c r="L24" s="142" t="str">
        <f ca="1">IF(ROW()-$I$19&lt;$I$8,OFFSET($A$1,ROW()-$I$19+$I$4,COLUMN()-$I$21+$I$6),IF(ROW()-$I$19&lt;$I$8+$I$16,OFFSET($A$1,ROW()-$I$19-$I$8+$I$12,COLUMN()-$I$21+$I$14),""))</f>
        <v/>
      </c>
      <c r="M24" s="148" t="str">
        <f ca="1">IF(K24="","",IF(NOT(ISNUMBER(K24)),K24,M23))</f>
        <v/>
      </c>
      <c r="N24" s="149" t="str">
        <f ca="1">IF(K24="","",IF(ISNUMBER(K24),K24,IF(ISNUMBER(K25),K25,"")))</f>
        <v/>
      </c>
      <c r="O24" s="150" t="str">
        <f ca="1">IF(AND(ROW()-$I$19&lt;$I$8,NOT(ISNUMBER(K24))),L24,"")</f>
        <v/>
      </c>
      <c r="P24" s="150" t="str">
        <f ca="1">IF(AND(K24&lt;&gt;"",ISNUMBER(K24),ROW()-$I$19&lt;$I$8),L24,"")</f>
        <v/>
      </c>
      <c r="Q24" s="150" t="str">
        <f ca="1">IF(AND(K24&lt;&gt;"",ISNUMBER(K24),ROW()-$I$19&gt;=$I$8),L24,"")</f>
        <v/>
      </c>
      <c r="R24" s="153"/>
      <c r="AA24" s="8" t="str">
        <f ca="1">IF(ROW()-$Y$11&lt;$Y$8,OFFSET($A$1,ROW()-$Y$11+$Y$4,COLUMN()-$Y$13+$Y$6),"")</f>
        <v/>
      </c>
      <c r="AB24" s="8" t="str">
        <f ca="1">IF(ROW()-$Y$11&lt;$Y$8,IF(ISNUMBER(AA24),AB23,OFFSET($A$1,ROW()-$Y$11+$Y$4,COLUMN()-$Y$13+$Y$6)),"")</f>
        <v/>
      </c>
      <c r="AC24" s="8" t="str">
        <f ca="1">IF(ROW()-$Y$11&lt;$Y$8,OFFSET($A$1,ROW()-$Y$11+$Y$4,COLUMN()-$Y$13+$Y$6),"")</f>
        <v/>
      </c>
      <c r="AD24" s="8" t="str">
        <f ca="1">IF(ROW()-$Y$11&lt;$Y$8,OFFSET($A$1,ROW()-$Y$11+$Y$4,COLUMN()-$Y$13+$Y$6),"")</f>
        <v/>
      </c>
      <c r="AE24" s="40" t="str">
        <f ca="1">IF(ISNUMBER(AA24),AE23,AA24)</f>
        <v/>
      </c>
      <c r="AF24" s="40" t="str">
        <f ca="1">IF(ISNUMBER(AA24),AA24,"")</f>
        <v/>
      </c>
      <c r="AG24" s="8" t="str">
        <f ca="1">IF(AC24="","",IF(AC23="",AC24,AG23+AC24))</f>
        <v/>
      </c>
      <c r="AH24" s="8" t="str">
        <f ca="1">IF(AD24="","",IF(AD23="",AD24,AH23+AD24))</f>
        <v/>
      </c>
      <c r="AI24" s="8" t="str">
        <f ca="1">IF(AG24&lt;&gt;"",AG24-AH24,"")</f>
        <v/>
      </c>
    </row>
    <row r="25" spans="9:35">
      <c r="K25" s="142" t="str">
        <f ca="1">IF(ROW()-$I$19&lt;$I$8,OFFSET($A$1,ROW()-$I$19+$I$4,COLUMN()-$I$21+$I$6),IF(ROW()-$I$19&lt;$I$8+$I$16,OFFSET($A$1,ROW()-$I$19-$I$8+$I$12,COLUMN()-$I$21+$I$14),""))</f>
        <v/>
      </c>
      <c r="L25" s="142" t="str">
        <f ca="1">IF(ROW()-$I$19&lt;$I$8,OFFSET(#REF!,ROW()-$I$19+$I$4,COLUMN()-$I$21+$I$6),IF(ROW()-$I$19&lt;$I$8+$I$16,OFFSET(#REF!,ROW()-$I$19-$I$8+$I$12,COLUMN()-$I$21+$I$14),""))</f>
        <v/>
      </c>
      <c r="M25" s="148" t="str">
        <f ca="1">IF(K25="","",IF(NOT(ISNUMBER(K25)),K25,M24))</f>
        <v/>
      </c>
      <c r="N25" s="149" t="str">
        <f ca="1">IF(K25="","",IF(ISNUMBER(K25),K25,IF(ISNUMBER(K26),K26,"")))</f>
        <v/>
      </c>
      <c r="O25" s="150" t="str">
        <f ca="1">IF(AND(ROW()-$I$19&lt;$I$8,NOT(ISNUMBER(K25))),L25,"")</f>
        <v/>
      </c>
      <c r="P25" s="150" t="str">
        <f ca="1">IF(AND(K25&lt;&gt;"",ISNUMBER(K25),ROW()-$I$19&lt;$I$8),L25,"")</f>
        <v/>
      </c>
      <c r="Q25" s="150" t="str">
        <f ca="1">IF(AND(K25&lt;&gt;"",ISNUMBER(K25),ROW()-$I$19&gt;=$I$8),L25,"")</f>
        <v/>
      </c>
      <c r="R25" s="153"/>
      <c r="AA25" s="8" t="str">
        <f ca="1">IF(ROW()-$Y$11&lt;$Y$8,OFFSET($A$1,ROW()-$Y$11+$Y$4,COLUMN()-$Y$13+$Y$6),"")</f>
        <v/>
      </c>
      <c r="AB25" s="8" t="str">
        <f ca="1">IF(ROW()-$Y$11&lt;$Y$8,IF(ISNUMBER(AA25),AB24,OFFSET($A$1,ROW()-$Y$11+$Y$4,COLUMN()-$Y$13+$Y$6)),"")</f>
        <v/>
      </c>
      <c r="AC25" s="8" t="str">
        <f ca="1">IF(ROW()-$Y$11&lt;$Y$8,OFFSET($A$1,ROW()-$Y$11+$Y$4,COLUMN()-$Y$13+$Y$6),"")</f>
        <v/>
      </c>
      <c r="AD25" s="8" t="str">
        <f ca="1">IF(ROW()-$Y$11&lt;$Y$8,OFFSET($A$1,ROW()-$Y$11+$Y$4,COLUMN()-$Y$13+$Y$6),"")</f>
        <v/>
      </c>
      <c r="AE25" s="40" t="str">
        <f ca="1">IF(ISNUMBER(AA25),AE24,AA25)</f>
        <v/>
      </c>
      <c r="AF25" s="40" t="str">
        <f ca="1">IF(ISNUMBER(AA25),AA25,"")</f>
        <v/>
      </c>
      <c r="AG25" s="8" t="str">
        <f ca="1">IF(AC25="","",IF(AC24="",AC25,AG24+AC25))</f>
        <v/>
      </c>
      <c r="AH25" s="8" t="str">
        <f ca="1">IF(AD25="","",IF(AD24="",AD25,AH24+AD25))</f>
        <v/>
      </c>
      <c r="AI25" s="8" t="str">
        <f ca="1">IF(AG25&lt;&gt;"",AG25-AH25,"")</f>
        <v/>
      </c>
    </row>
    <row r="26" spans="9:35">
      <c r="K26" s="142" t="str">
        <f ca="1">IF(ROW()-$I$19&lt;$I$8,OFFSET($A$1,ROW()-$I$19+$I$4,COLUMN()-$I$21+$I$6),IF(ROW()-$I$19&lt;$I$8+$I$16,OFFSET($A$1,ROW()-$I$19-$I$8+$I$12,COLUMN()-$I$21+$I$14),""))</f>
        <v/>
      </c>
      <c r="L26" s="142" t="str">
        <f ca="1">IF(ROW()-$I$19&lt;$I$8,OFFSET(#REF!,ROW()-$I$19+$I$4,COLUMN()-$I$21+$I$6),IF(ROW()-$I$19&lt;$I$8+$I$16,OFFSET(#REF!,ROW()-$I$19-$I$8+$I$12,COLUMN()-$I$21+$I$14),""))</f>
        <v/>
      </c>
      <c r="M26" s="148" t="str">
        <f ca="1">IF(K26="","",IF(NOT(ISNUMBER(K26)),K26,M25))</f>
        <v/>
      </c>
      <c r="N26" s="149" t="str">
        <f ca="1">IF(K26="","",IF(ISNUMBER(K26),K26,IF(ISNUMBER(K27),K27,"")))</f>
        <v/>
      </c>
      <c r="O26" s="150" t="str">
        <f ca="1">IF(AND(ROW()-$I$19&lt;$I$8,NOT(ISNUMBER(K26))),L26,"")</f>
        <v/>
      </c>
      <c r="P26" s="150" t="str">
        <f ca="1">IF(AND(K26&lt;&gt;"",ISNUMBER(K26),ROW()-$I$19&lt;$I$8),L26,"")</f>
        <v/>
      </c>
      <c r="Q26" s="150" t="str">
        <f ca="1">IF(AND(K26&lt;&gt;"",ISNUMBER(K26),ROW()-$I$19&gt;=$I$8),L26,"")</f>
        <v/>
      </c>
      <c r="R26" s="153"/>
      <c r="AA26" s="8" t="str">
        <f ca="1">IF(ROW()-$Y$11&lt;$Y$8,OFFSET($A$1,ROW()-$Y$11+$Y$4,COLUMN()-$Y$13+$Y$6),"")</f>
        <v/>
      </c>
      <c r="AB26" s="8" t="str">
        <f ca="1">IF(ROW()-$Y$11&lt;$Y$8,IF(ISNUMBER(AA26),AB25,OFFSET($A$1,ROW()-$Y$11+$Y$4,COLUMN()-$Y$13+$Y$6)),"")</f>
        <v/>
      </c>
      <c r="AC26" s="8" t="str">
        <f ca="1">IF(ROW()-$Y$11&lt;$Y$8,OFFSET($A$1,ROW()-$Y$11+$Y$4,COLUMN()-$Y$13+$Y$6),"")</f>
        <v/>
      </c>
      <c r="AD26" s="8" t="str">
        <f ca="1">IF(ROW()-$Y$11&lt;$Y$8,OFFSET($A$1,ROW()-$Y$11+$Y$4,COLUMN()-$Y$13+$Y$6),"")</f>
        <v/>
      </c>
      <c r="AE26" s="40" t="str">
        <f ca="1">IF(ISNUMBER(AA26),AE25,AA26)</f>
        <v/>
      </c>
      <c r="AF26" s="40" t="str">
        <f ca="1">IF(ISNUMBER(AA26),AA26,"")</f>
        <v/>
      </c>
      <c r="AG26" s="8" t="str">
        <f ca="1">IF(AC26="","",IF(AC25="",AC26,AG25+AC26))</f>
        <v/>
      </c>
      <c r="AH26" s="8" t="str">
        <f ca="1">IF(AD26="","",IF(AD25="",AD26,AH25+AD26))</f>
        <v/>
      </c>
      <c r="AI26" s="8" t="str">
        <f ca="1">IF(AG26&lt;&gt;"",AG26-AH26,"")</f>
        <v/>
      </c>
    </row>
    <row r="27" spans="9:35">
      <c r="K27" s="142" t="str">
        <f ca="1">IF(ROW()-$I$19&lt;$I$8,OFFSET($A$1,ROW()-$I$19+$I$4,COLUMN()-$I$21+$I$6),IF(ROW()-$I$19&lt;$I$8+$I$16,OFFSET($A$1,ROW()-$I$19-$I$8+$I$12,COLUMN()-$I$21+$I$14),""))</f>
        <v/>
      </c>
      <c r="L27" s="142" t="str">
        <f ca="1">IF(ROW()-$I$19&lt;$I$8,OFFSET(#REF!,ROW()-$I$19+$I$4,COLUMN()-$I$21+$I$6),IF(ROW()-$I$19&lt;$I$8+$I$16,OFFSET(#REF!,ROW()-$I$19-$I$8+$I$12,COLUMN()-$I$21+$I$14),""))</f>
        <v/>
      </c>
      <c r="M27" s="148" t="str">
        <f ca="1">IF(K27="","",IF(NOT(ISNUMBER(K27)),K27,M26))</f>
        <v/>
      </c>
      <c r="N27" s="149" t="str">
        <f ca="1">IF(K27="","",IF(ISNUMBER(K27),K27,IF(ISNUMBER(K28),K28,"")))</f>
        <v/>
      </c>
      <c r="O27" s="150" t="str">
        <f ca="1">IF(AND(ROW()-$I$19&lt;$I$8,NOT(ISNUMBER(K27))),L27,"")</f>
        <v/>
      </c>
      <c r="P27" s="150" t="str">
        <f ca="1">IF(AND(K27&lt;&gt;"",ISNUMBER(K27),ROW()-$I$19&lt;$I$8),L27,"")</f>
        <v/>
      </c>
      <c r="Q27" s="150" t="str">
        <f ca="1">IF(AND(K27&lt;&gt;"",ISNUMBER(K27),ROW()-$I$19&gt;=$I$8),L27,"")</f>
        <v/>
      </c>
      <c r="R27" s="153"/>
      <c r="AA27" s="8" t="str">
        <f ca="1">IF(ROW()-$Y$11&lt;$Y$8,OFFSET($A$1,ROW()-$Y$11+$Y$4,COLUMN()-$Y$13+$Y$6),"")</f>
        <v/>
      </c>
      <c r="AB27" s="8" t="str">
        <f ca="1">IF(ROW()-$Y$11&lt;$Y$8,IF(ISNUMBER(AA27),AB26,OFFSET($A$1,ROW()-$Y$11+$Y$4,COLUMN()-$Y$13+$Y$6)),"")</f>
        <v/>
      </c>
      <c r="AC27" s="8" t="str">
        <f ca="1">IF(ROW()-$Y$11&lt;$Y$8,OFFSET($A$1,ROW()-$Y$11+$Y$4,COLUMN()-$Y$13+$Y$6),"")</f>
        <v/>
      </c>
      <c r="AD27" s="8" t="str">
        <f ca="1">IF(ROW()-$Y$11&lt;$Y$8,OFFSET($A$1,ROW()-$Y$11+$Y$4,COLUMN()-$Y$13+$Y$6),"")</f>
        <v/>
      </c>
      <c r="AE27" s="40" t="str">
        <f ca="1">IF(ISNUMBER(AA27),AE26,AA27)</f>
        <v/>
      </c>
      <c r="AF27" s="40" t="str">
        <f ca="1">IF(ISNUMBER(AA27),AA27,"")</f>
        <v/>
      </c>
      <c r="AG27" s="8" t="str">
        <f ca="1">IF(AC27="","",IF(AC26="",AC27,AG26+AC27))</f>
        <v/>
      </c>
      <c r="AH27" s="8" t="str">
        <f ca="1">IF(AD27="","",IF(AD26="",AD27,AH26+AD27))</f>
        <v/>
      </c>
      <c r="AI27" s="8" t="str">
        <f ca="1">IF(AG27&lt;&gt;"",AG27-AH27,"")</f>
        <v/>
      </c>
    </row>
    <row r="28" spans="9:35">
      <c r="K28" s="142" t="str">
        <f ca="1">IF(ROW()-$I$19&lt;$I$8,OFFSET($A$1,ROW()-$I$19+$I$4,COLUMN()-$I$21+$I$6),IF(ROW()-$I$19&lt;$I$8+$I$16,OFFSET($A$1,ROW()-$I$19-$I$8+$I$12,COLUMN()-$I$21+$I$14),""))</f>
        <v/>
      </c>
      <c r="L28" s="142" t="str">
        <f ca="1">IF(ROW()-$I$19&lt;$I$8,OFFSET(#REF!,ROW()-$I$19+$I$4,COLUMN()-$I$21+$I$6),IF(ROW()-$I$19&lt;$I$8+$I$16,OFFSET(#REF!,ROW()-$I$19-$I$8+$I$12,COLUMN()-$I$21+$I$14),""))</f>
        <v/>
      </c>
      <c r="M28" s="148" t="str">
        <f ca="1">IF(K28="","",IF(NOT(ISNUMBER(K28)),K28,M27))</f>
        <v/>
      </c>
      <c r="N28" s="149" t="str">
        <f ca="1">IF(K28="","",IF(ISNUMBER(K28),K28,IF(ISNUMBER(K29),K29,"")))</f>
        <v/>
      </c>
      <c r="O28" s="150" t="str">
        <f ca="1">IF(AND(ROW()-$I$19&lt;$I$8,NOT(ISNUMBER(K28))),L28,"")</f>
        <v/>
      </c>
      <c r="P28" s="150" t="str">
        <f ca="1">IF(AND(K28&lt;&gt;"",ISNUMBER(K28),ROW()-$I$19&lt;$I$8),L28,"")</f>
        <v/>
      </c>
      <c r="Q28" s="150" t="str">
        <f ca="1">IF(AND(K28&lt;&gt;"",ISNUMBER(K28),ROW()-$I$19&gt;=$I$8),L28,"")</f>
        <v/>
      </c>
      <c r="R28" s="153"/>
      <c r="AA28" s="8" t="str">
        <f ca="1">IF(ROW()-$Y$11&lt;$Y$8,OFFSET($A$1,ROW()-$Y$11+$Y$4,COLUMN()-$Y$13+$Y$6),"")</f>
        <v/>
      </c>
      <c r="AB28" s="8" t="str">
        <f ca="1">IF(ROW()-$Y$11&lt;$Y$8,IF(ISNUMBER(AA28),AB27,OFFSET($A$1,ROW()-$Y$11+$Y$4,COLUMN()-$Y$13+$Y$6)),"")</f>
        <v/>
      </c>
      <c r="AC28" s="8" t="str">
        <f ca="1">IF(ROW()-$Y$11&lt;$Y$8,OFFSET($A$1,ROW()-$Y$11+$Y$4,COLUMN()-$Y$13+$Y$6),"")</f>
        <v/>
      </c>
      <c r="AD28" s="8" t="str">
        <f ca="1">IF(ROW()-$Y$11&lt;$Y$8,OFFSET($A$1,ROW()-$Y$11+$Y$4,COLUMN()-$Y$13+$Y$6),"")</f>
        <v/>
      </c>
      <c r="AE28" s="40" t="str">
        <f ca="1">IF(ISNUMBER(AA28),AE27,AA28)</f>
        <v/>
      </c>
      <c r="AF28" s="40" t="str">
        <f ca="1">IF(ISNUMBER(AA28),AA28,"")</f>
        <v/>
      </c>
      <c r="AG28" s="8" t="str">
        <f ca="1">IF(AC28="","",IF(AC27="",AC28,AG27+AC28))</f>
        <v/>
      </c>
      <c r="AH28" s="8" t="str">
        <f ca="1">IF(AD28="","",IF(AD27="",AD28,AH27+AD28))</f>
        <v/>
      </c>
      <c r="AI28" s="8" t="str">
        <f ca="1">IF(AG28&lt;&gt;"",AG28-AH28,"")</f>
        <v/>
      </c>
    </row>
    <row r="29" spans="9:35">
      <c r="K29" s="142" t="str">
        <f ca="1">IF(ROW()-$I$19&lt;$I$8,OFFSET($A$1,ROW()-$I$19+$I$4,COLUMN()-$I$21+$I$6),IF(ROW()-$I$19&lt;$I$8+$I$16,OFFSET($A$1,ROW()-$I$19-$I$8+$I$12,COLUMN()-$I$21+$I$14),""))</f>
        <v/>
      </c>
      <c r="L29" s="142" t="str">
        <f ca="1">IF(ROW()-$I$19&lt;$I$8,OFFSET(#REF!,ROW()-$I$19+$I$4,COLUMN()-$I$21+$I$6),IF(ROW()-$I$19&lt;$I$8+$I$16,OFFSET(#REF!,ROW()-$I$19-$I$8+$I$12,COLUMN()-$I$21+$I$14),""))</f>
        <v/>
      </c>
      <c r="M29" s="148" t="str">
        <f ca="1">IF(K29="","",IF(NOT(ISNUMBER(K29)),K29,M28))</f>
        <v/>
      </c>
      <c r="N29" s="149" t="str">
        <f ca="1">IF(K29="","",IF(ISNUMBER(K29),K29,IF(ISNUMBER(K30),K30,"")))</f>
        <v/>
      </c>
      <c r="O29" s="150" t="str">
        <f ca="1">IF(AND(ROW()-$I$19&lt;$I$8,NOT(ISNUMBER(K29))),L29,"")</f>
        <v/>
      </c>
      <c r="P29" s="150" t="str">
        <f ca="1">IF(AND(K29&lt;&gt;"",ISNUMBER(K29),ROW()-$I$19&lt;$I$8),L29,"")</f>
        <v/>
      </c>
      <c r="Q29" s="150" t="str">
        <f ca="1">IF(AND(K29&lt;&gt;"",ISNUMBER(K29),ROW()-$I$19&gt;=$I$8),L29,"")</f>
        <v/>
      </c>
      <c r="R29" s="153"/>
      <c r="AA29" s="8" t="str">
        <f ca="1">IF(ROW()-$Y$11&lt;$Y$8,OFFSET($A$1,ROW()-$Y$11+$Y$4,COLUMN()-$Y$13+$Y$6),"")</f>
        <v/>
      </c>
      <c r="AB29" s="8" t="str">
        <f ca="1">IF(ROW()-$Y$11&lt;$Y$8,IF(ISNUMBER(AA29),AB28,OFFSET($A$1,ROW()-$Y$11+$Y$4,COLUMN()-$Y$13+$Y$6)),"")</f>
        <v/>
      </c>
      <c r="AC29" s="8" t="str">
        <f ca="1">IF(ROW()-$Y$11&lt;$Y$8,OFFSET($A$1,ROW()-$Y$11+$Y$4,COLUMN()-$Y$13+$Y$6),"")</f>
        <v/>
      </c>
      <c r="AD29" s="8" t="str">
        <f ca="1">IF(ROW()-$Y$11&lt;$Y$8,OFFSET($A$1,ROW()-$Y$11+$Y$4,COLUMN()-$Y$13+$Y$6),"")</f>
        <v/>
      </c>
      <c r="AE29" s="40" t="str">
        <f ca="1">IF(ISNUMBER(AA29),AE28,AA29)</f>
        <v/>
      </c>
      <c r="AF29" s="40" t="str">
        <f ca="1">IF(ISNUMBER(AA29),AA29,"")</f>
        <v/>
      </c>
      <c r="AG29" s="8" t="str">
        <f ca="1">IF(AC29="","",IF(AC28="",AC29,AG28+AC29))</f>
        <v/>
      </c>
      <c r="AH29" s="8" t="str">
        <f ca="1">IF(AD29="","",IF(AD28="",AD29,AH28+AD29))</f>
        <v/>
      </c>
      <c r="AI29" s="8" t="str">
        <f ca="1">IF(AG29&lt;&gt;"",AG29-AH29,"")</f>
        <v/>
      </c>
    </row>
    <row r="30" spans="9:35">
      <c r="K30" s="142" t="str">
        <f ca="1">IF(ROW()-$I$19&lt;$I$8,OFFSET($A$1,ROW()-$I$19+$I$4,COLUMN()-$I$21+$I$6),IF(ROW()-$I$19&lt;$I$8+$I$16,OFFSET($A$1,ROW()-$I$19-$I$8+$I$12,COLUMN()-$I$21+$I$14),""))</f>
        <v/>
      </c>
      <c r="L30" s="142" t="str">
        <f ca="1">IF(ROW()-$I$19&lt;$I$8,OFFSET(#REF!,ROW()-$I$19+$I$4,COLUMN()-$I$21+$I$6),IF(ROW()-$I$19&lt;$I$8+$I$16,OFFSET(#REF!,ROW()-$I$19-$I$8+$I$12,COLUMN()-$I$21+$I$14),""))</f>
        <v/>
      </c>
      <c r="M30" s="148" t="str">
        <f ca="1">IF(K30="","",IF(NOT(ISNUMBER(K30)),K30,M29))</f>
        <v/>
      </c>
      <c r="N30" s="149" t="str">
        <f ca="1">IF(K30="","",IF(ISNUMBER(K30),K30,IF(ISNUMBER(K31),K31,"")))</f>
        <v/>
      </c>
      <c r="O30" s="150" t="str">
        <f ca="1">IF(AND(ROW()-$I$19&lt;$I$8,NOT(ISNUMBER(K30))),L30,"")</f>
        <v/>
      </c>
      <c r="P30" s="150" t="str">
        <f ca="1">IF(AND(K30&lt;&gt;"",ISNUMBER(K30),ROW()-$I$19&lt;$I$8),L30,"")</f>
        <v/>
      </c>
      <c r="Q30" s="150" t="str">
        <f ca="1">IF(AND(K30&lt;&gt;"",ISNUMBER(K30),ROW()-$I$19&gt;=$I$8),L30,"")</f>
        <v/>
      </c>
      <c r="R30" s="153"/>
      <c r="AA30" s="8" t="str">
        <f ca="1">IF(ROW()-$Y$11&lt;$Y$8,OFFSET($A$1,ROW()-$Y$11+$Y$4,COLUMN()-$Y$13+$Y$6),"")</f>
        <v/>
      </c>
      <c r="AB30" s="8" t="str">
        <f ca="1">IF(ROW()-$Y$11&lt;$Y$8,IF(ISNUMBER(AA30),AB29,OFFSET($A$1,ROW()-$Y$11+$Y$4,COLUMN()-$Y$13+$Y$6)),"")</f>
        <v/>
      </c>
      <c r="AC30" s="8" t="str">
        <f ca="1">IF(ROW()-$Y$11&lt;$Y$8,OFFSET($A$1,ROW()-$Y$11+$Y$4,COLUMN()-$Y$13+$Y$6),"")</f>
        <v/>
      </c>
      <c r="AD30" s="8" t="str">
        <f ca="1">IF(ROW()-$Y$11&lt;$Y$8,OFFSET($A$1,ROW()-$Y$11+$Y$4,COLUMN()-$Y$13+$Y$6),"")</f>
        <v/>
      </c>
      <c r="AE30" s="40" t="str">
        <f ca="1">IF(ISNUMBER(AA30),AE29,AA30)</f>
        <v/>
      </c>
      <c r="AF30" s="40" t="str">
        <f ca="1">IF(ISNUMBER(AA30),AA30,"")</f>
        <v/>
      </c>
      <c r="AG30" s="8" t="str">
        <f ca="1">IF(AC30="","",IF(AC29="",AC30,AG29+AC30))</f>
        <v/>
      </c>
      <c r="AH30" s="8" t="str">
        <f ca="1">IF(AD30="","",IF(AD29="",AD30,AH29+AD30))</f>
        <v/>
      </c>
      <c r="AI30" s="8" t="str">
        <f ca="1">IF(AG30&lt;&gt;"",AG30-AH30,"")</f>
        <v/>
      </c>
    </row>
    <row r="31" spans="9:35">
      <c r="K31" s="142" t="str">
        <f ca="1">IF(ROW()-$I$19&lt;$I$8,OFFSET($A$1,ROW()-$I$19+$I$4,COLUMN()-$I$21+$I$6),IF(ROW()-$I$19&lt;$I$8+$I$16,OFFSET($A$1,ROW()-$I$19-$I$8+$I$12,COLUMN()-$I$21+$I$14),""))</f>
        <v/>
      </c>
      <c r="L31" s="142" t="str">
        <f ca="1">IF(ROW()-$I$19&lt;$I$8,OFFSET(#REF!,ROW()-$I$19+$I$4,COLUMN()-$I$21+$I$6),IF(ROW()-$I$19&lt;$I$8+$I$16,OFFSET(#REF!,ROW()-$I$19-$I$8+$I$12,COLUMN()-$I$21+$I$14),""))</f>
        <v/>
      </c>
      <c r="M31" s="148" t="str">
        <f ca="1">IF(K31="","",IF(NOT(ISNUMBER(K31)),K31,M30))</f>
        <v/>
      </c>
      <c r="N31" s="149" t="str">
        <f ca="1">IF(K31="","",IF(ISNUMBER(K31),K31,IF(ISNUMBER(K32),K32,"")))</f>
        <v/>
      </c>
      <c r="O31" s="150" t="str">
        <f ca="1">IF(AND(ROW()-$I$19&lt;$I$8,NOT(ISNUMBER(K31))),L31,"")</f>
        <v/>
      </c>
      <c r="P31" s="150" t="str">
        <f ca="1">IF(AND(K31&lt;&gt;"",ISNUMBER(K31),ROW()-$I$19&lt;$I$8),L31,"")</f>
        <v/>
      </c>
      <c r="Q31" s="150" t="str">
        <f ca="1">IF(AND(K31&lt;&gt;"",ISNUMBER(K31),ROW()-$I$19&gt;=$I$8),L31,"")</f>
        <v/>
      </c>
      <c r="R31" s="153"/>
      <c r="AA31" s="8" t="str">
        <f ca="1">IF(ROW()-$Y$11&lt;$Y$8,OFFSET($A$1,ROW()-$Y$11+$Y$4,COLUMN()-$Y$13+$Y$6),"")</f>
        <v/>
      </c>
      <c r="AB31" s="8" t="str">
        <f ca="1">IF(ROW()-$Y$11&lt;$Y$8,IF(ISNUMBER(AA31),AB30,OFFSET($A$1,ROW()-$Y$11+$Y$4,COLUMN()-$Y$13+$Y$6)),"")</f>
        <v/>
      </c>
      <c r="AC31" s="8" t="str">
        <f ca="1">IF(ROW()-$Y$11&lt;$Y$8,OFFSET($A$1,ROW()-$Y$11+$Y$4,COLUMN()-$Y$13+$Y$6),"")</f>
        <v/>
      </c>
      <c r="AD31" s="8" t="str">
        <f ca="1">IF(ROW()-$Y$11&lt;$Y$8,OFFSET($A$1,ROW()-$Y$11+$Y$4,COLUMN()-$Y$13+$Y$6),"")</f>
        <v/>
      </c>
      <c r="AE31" s="40" t="str">
        <f ca="1">IF(ISNUMBER(AA31),AE30,AA31)</f>
        <v/>
      </c>
      <c r="AF31" s="40" t="str">
        <f ca="1">IF(ISNUMBER(AA31),AA31,"")</f>
        <v/>
      </c>
      <c r="AG31" s="8" t="str">
        <f ca="1">IF(AC31="","",IF(AC30="",AC31,AG30+AC31))</f>
        <v/>
      </c>
      <c r="AH31" s="8" t="str">
        <f ca="1">IF(AD31="","",IF(AD30="",AD31,AH30+AD31))</f>
        <v/>
      </c>
      <c r="AI31" s="8" t="str">
        <f ca="1">IF(AG31&lt;&gt;"",AG31-AH31,"")</f>
        <v/>
      </c>
    </row>
    <row r="32" spans="9:35">
      <c r="K32" s="142" t="str">
        <f ca="1">IF(ROW()-$I$19&lt;$I$8,OFFSET($A$1,ROW()-$I$19+$I$4,COLUMN()-$I$21+$I$6),IF(ROW()-$I$19&lt;$I$8+$I$16,OFFSET($A$1,ROW()-$I$19-$I$8+$I$12,COLUMN()-$I$21+$I$14),""))</f>
        <v/>
      </c>
      <c r="L32" s="142" t="str">
        <f ca="1">IF(ROW()-$I$19&lt;$I$8,OFFSET(#REF!,ROW()-$I$19+$I$4,COLUMN()-$I$21+$I$6),IF(ROW()-$I$19&lt;$I$8+$I$16,OFFSET(#REF!,ROW()-$I$19-$I$8+$I$12,COLUMN()-$I$21+$I$14),""))</f>
        <v/>
      </c>
      <c r="M32" s="148" t="str">
        <f ca="1">IF(K32="","",IF(NOT(ISNUMBER(K32)),K32,M31))</f>
        <v/>
      </c>
      <c r="N32" s="149" t="str">
        <f ca="1">IF(K32="","",IF(ISNUMBER(K32),K32,IF(ISNUMBER(K33),K33,"")))</f>
        <v/>
      </c>
      <c r="O32" s="150" t="str">
        <f ca="1">IF(AND(ROW()-$I$19&lt;$I$8,NOT(ISNUMBER(K32))),L32,"")</f>
        <v/>
      </c>
      <c r="P32" s="150" t="str">
        <f ca="1">IF(AND(K32&lt;&gt;"",ISNUMBER(K32),ROW()-$I$19&lt;$I$8),L32,"")</f>
        <v/>
      </c>
      <c r="Q32" s="150" t="str">
        <f ca="1">IF(AND(K32&lt;&gt;"",ISNUMBER(K32),ROW()-$I$19&gt;=$I$8),L32,"")</f>
        <v/>
      </c>
      <c r="R32" s="153"/>
      <c r="AA32" s="8" t="str">
        <f ca="1">IF(ROW()-$Y$11&lt;$Y$8,OFFSET($A$1,ROW()-$Y$11+$Y$4,COLUMN()-$Y$13+$Y$6),"")</f>
        <v/>
      </c>
      <c r="AB32" s="8" t="str">
        <f ca="1">IF(ROW()-$Y$11&lt;$Y$8,IF(ISNUMBER(AA32),AB31,OFFSET($A$1,ROW()-$Y$11+$Y$4,COLUMN()-$Y$13+$Y$6)),"")</f>
        <v/>
      </c>
      <c r="AC32" s="8" t="str">
        <f ca="1">IF(ROW()-$Y$11&lt;$Y$8,OFFSET($A$1,ROW()-$Y$11+$Y$4,COLUMN()-$Y$13+$Y$6),"")</f>
        <v/>
      </c>
      <c r="AD32" s="8" t="str">
        <f ca="1">IF(ROW()-$Y$11&lt;$Y$8,OFFSET($A$1,ROW()-$Y$11+$Y$4,COLUMN()-$Y$13+$Y$6),"")</f>
        <v/>
      </c>
      <c r="AE32" s="40" t="str">
        <f ca="1">IF(ISNUMBER(AA32),AE31,AA32)</f>
        <v/>
      </c>
      <c r="AF32" s="40" t="str">
        <f ca="1">IF(ISNUMBER(AA32),AA32,"")</f>
        <v/>
      </c>
      <c r="AG32" s="8" t="str">
        <f ca="1">IF(AC32="","",IF(AC31="",AC32,AG31+AC32))</f>
        <v/>
      </c>
      <c r="AH32" s="8" t="str">
        <f ca="1">IF(AD32="","",IF(AD31="",AD32,AH31+AD32))</f>
        <v/>
      </c>
      <c r="AI32" s="8" t="str">
        <f ca="1">IF(AG32&lt;&gt;"",AG32-AH32,"")</f>
        <v/>
      </c>
    </row>
    <row r="33" spans="11:35">
      <c r="K33" s="142" t="str">
        <f ca="1">IF(ROW()-$I$19&lt;$I$8,OFFSET($A$1,ROW()-$I$19+$I$4,COLUMN()-$I$21+$I$6),IF(ROW()-$I$19&lt;$I$8+$I$16,OFFSET($A$1,ROW()-$I$19-$I$8+$I$12,COLUMN()-$I$21+$I$14),""))</f>
        <v/>
      </c>
      <c r="L33" s="142" t="str">
        <f ca="1">IF(ROW()-$I$19&lt;$I$8,OFFSET(#REF!,ROW()-$I$19+$I$4,COLUMN()-$I$21+$I$6),IF(ROW()-$I$19&lt;$I$8+$I$16,OFFSET(#REF!,ROW()-$I$19-$I$8+$I$12,COLUMN()-$I$21+$I$14),""))</f>
        <v/>
      </c>
      <c r="M33" s="148" t="str">
        <f ca="1">IF(K33="","",IF(NOT(ISNUMBER(K33)),K33,M32))</f>
        <v/>
      </c>
      <c r="N33" s="149" t="str">
        <f ca="1">IF(K33="","",IF(ISNUMBER(K33),K33,IF(ISNUMBER(K34),K34,"")))</f>
        <v/>
      </c>
      <c r="O33" s="150" t="str">
        <f ca="1">IF(AND(ROW()-$I$19&lt;$I$8,NOT(ISNUMBER(K33))),L33,"")</f>
        <v/>
      </c>
      <c r="P33" s="150" t="str">
        <f ca="1">IF(AND(K33&lt;&gt;"",ISNUMBER(K33),ROW()-$I$19&lt;$I$8),L33,"")</f>
        <v/>
      </c>
      <c r="Q33" s="150" t="str">
        <f ca="1">IF(AND(K33&lt;&gt;"",ISNUMBER(K33),ROW()-$I$19&gt;=$I$8),L33,"")</f>
        <v/>
      </c>
      <c r="R33" s="153"/>
      <c r="AA33" s="8" t="str">
        <f ca="1">IF(ROW()-$Y$11&lt;$Y$8,OFFSET($A$1,ROW()-$Y$11+$Y$4,COLUMN()-$Y$13+$Y$6),"")</f>
        <v/>
      </c>
      <c r="AB33" s="8" t="str">
        <f ca="1">IF(ROW()-$Y$11&lt;$Y$8,IF(ISNUMBER(AA33),AB32,OFFSET($A$1,ROW()-$Y$11+$Y$4,COLUMN()-$Y$13+$Y$6)),"")</f>
        <v/>
      </c>
      <c r="AC33" s="8" t="str">
        <f ca="1">IF(ROW()-$Y$11&lt;$Y$8,OFFSET($A$1,ROW()-$Y$11+$Y$4,COLUMN()-$Y$13+$Y$6),"")</f>
        <v/>
      </c>
      <c r="AD33" s="8" t="str">
        <f ca="1">IF(ROW()-$Y$11&lt;$Y$8,OFFSET($A$1,ROW()-$Y$11+$Y$4,COLUMN()-$Y$13+$Y$6),"")</f>
        <v/>
      </c>
      <c r="AE33" s="40" t="str">
        <f ca="1">IF(ISNUMBER(AA33),AE32,AA33)</f>
        <v/>
      </c>
      <c r="AF33" s="40" t="str">
        <f ca="1">IF(ISNUMBER(AA33),AA33,"")</f>
        <v/>
      </c>
      <c r="AG33" s="8" t="str">
        <f ca="1">IF(AC33="","",IF(AC32="",AC33,AG32+AC33))</f>
        <v/>
      </c>
      <c r="AH33" s="8" t="str">
        <f ca="1">IF(AD33="","",IF(AD32="",AD33,AH32+AD33))</f>
        <v/>
      </c>
      <c r="AI33" s="8" t="str">
        <f ca="1">IF(AG33&lt;&gt;"",AG33-AH33,"")</f>
        <v/>
      </c>
    </row>
    <row r="34" spans="11:35">
      <c r="K34" s="142" t="str">
        <f ca="1">IF(ROW()-$I$19&lt;$I$8,OFFSET($A$1,ROW()-$I$19+$I$4,COLUMN()-$I$21+$I$6),IF(ROW()-$I$19&lt;$I$8+$I$16,OFFSET($A$1,ROW()-$I$19-$I$8+$I$12,COLUMN()-$I$21+$I$14),""))</f>
        <v/>
      </c>
      <c r="L34" s="142" t="str">
        <f ca="1">IF(ROW()-$I$19&lt;$I$8,OFFSET(#REF!,ROW()-$I$19+$I$4,COLUMN()-$I$21+$I$6),IF(ROW()-$I$19&lt;$I$8+$I$16,OFFSET(#REF!,ROW()-$I$19-$I$8+$I$12,COLUMN()-$I$21+$I$14),""))</f>
        <v/>
      </c>
      <c r="M34" s="148" t="str">
        <f ca="1">IF(K34="","",IF(NOT(ISNUMBER(K34)),K34,M33))</f>
        <v/>
      </c>
      <c r="N34" s="149" t="str">
        <f ca="1">IF(K34="","",IF(ISNUMBER(K34),K34,IF(ISNUMBER(K35),K35,"")))</f>
        <v/>
      </c>
      <c r="O34" s="150" t="str">
        <f ca="1">IF(AND(ROW()-$I$19&lt;$I$8,NOT(ISNUMBER(K34))),L34,"")</f>
        <v/>
      </c>
      <c r="P34" s="150" t="str">
        <f ca="1">IF(AND(K34&lt;&gt;"",ISNUMBER(K34),ROW()-$I$19&lt;$I$8),L34,"")</f>
        <v/>
      </c>
      <c r="Q34" s="150" t="str">
        <f ca="1">IF(AND(K34&lt;&gt;"",ISNUMBER(K34),ROW()-$I$19&gt;=$I$8),L34,"")</f>
        <v/>
      </c>
      <c r="R34" s="153"/>
      <c r="AA34" s="8" t="str">
        <f ca="1">IF(ROW()-$Y$11&lt;$Y$8,OFFSET($A$1,ROW()-$Y$11+$Y$4,COLUMN()-$Y$13+$Y$6),"")</f>
        <v/>
      </c>
      <c r="AB34" s="8" t="str">
        <f ca="1">IF(ROW()-$Y$11&lt;$Y$8,IF(ISNUMBER(AA34),AB33,OFFSET($A$1,ROW()-$Y$11+$Y$4,COLUMN()-$Y$13+$Y$6)),"")</f>
        <v/>
      </c>
      <c r="AC34" s="8" t="str">
        <f ca="1">IF(ROW()-$Y$11&lt;$Y$8,OFFSET($A$1,ROW()-$Y$11+$Y$4,COLUMN()-$Y$13+$Y$6),"")</f>
        <v/>
      </c>
      <c r="AD34" s="8" t="str">
        <f ca="1">IF(ROW()-$Y$11&lt;$Y$8,OFFSET($A$1,ROW()-$Y$11+$Y$4,COLUMN()-$Y$13+$Y$6),"")</f>
        <v/>
      </c>
      <c r="AE34" s="40" t="str">
        <f ca="1">IF(ISNUMBER(AA34),AE33,AA34)</f>
        <v/>
      </c>
      <c r="AF34" s="40" t="str">
        <f ca="1">IF(ISNUMBER(AA34),AA34,"")</f>
        <v/>
      </c>
      <c r="AG34" s="8" t="str">
        <f ca="1">IF(AC34="","",IF(AC33="",AC34,AG33+AC34))</f>
        <v/>
      </c>
      <c r="AH34" s="8" t="str">
        <f ca="1">IF(AD34="","",IF(AD33="",AD34,AH33+AD34))</f>
        <v/>
      </c>
      <c r="AI34" s="8" t="str">
        <f ca="1">IF(AG34&lt;&gt;"",AG34-AH34,"")</f>
        <v/>
      </c>
    </row>
    <row r="35" spans="11:35">
      <c r="K35" s="142" t="str">
        <f ca="1">IF(ROW()-$I$19&lt;$I$8,OFFSET($A$1,ROW()-$I$19+$I$4,COLUMN()-$I$21+$I$6),IF(ROW()-$I$19&lt;$I$8+$I$16,OFFSET($A$1,ROW()-$I$19-$I$8+$I$12,COLUMN()-$I$21+$I$14),""))</f>
        <v/>
      </c>
      <c r="L35" s="142" t="str">
        <f ca="1">IF(ROW()-$I$19&lt;$I$8,OFFSET(#REF!,ROW()-$I$19+$I$4,COLUMN()-$I$21+$I$6),IF(ROW()-$I$19&lt;$I$8+$I$16,OFFSET(#REF!,ROW()-$I$19-$I$8+$I$12,COLUMN()-$I$21+$I$14),""))</f>
        <v/>
      </c>
      <c r="M35" s="148" t="str">
        <f ca="1">IF(K35="","",IF(NOT(ISNUMBER(K35)),K35,M34))</f>
        <v/>
      </c>
      <c r="N35" s="149" t="str">
        <f ca="1">IF(K35="","",IF(ISNUMBER(K35),K35,IF(ISNUMBER(K36),K36,"")))</f>
        <v/>
      </c>
      <c r="O35" s="150" t="str">
        <f ca="1">IF(AND(ROW()-$I$19&lt;$I$8,NOT(ISNUMBER(K35))),L35,"")</f>
        <v/>
      </c>
      <c r="P35" s="150" t="str">
        <f ca="1">IF(AND(K35&lt;&gt;"",ISNUMBER(K35),ROW()-$I$19&lt;$I$8),L35,"")</f>
        <v/>
      </c>
      <c r="Q35" s="150" t="str">
        <f ca="1">IF(AND(K35&lt;&gt;"",ISNUMBER(K35),ROW()-$I$19&gt;=$I$8),L35,"")</f>
        <v/>
      </c>
      <c r="R35" s="153"/>
      <c r="AA35" s="8" t="str">
        <f ca="1">IF(ROW()-$Y$11&lt;$Y$8,OFFSET($A$1,ROW()-$Y$11+$Y$4,COLUMN()-$Y$13+$Y$6),"")</f>
        <v/>
      </c>
      <c r="AB35" s="8" t="str">
        <f ca="1">IF(ROW()-$Y$11&lt;$Y$8,IF(ISNUMBER(AA35),AB34,OFFSET($A$1,ROW()-$Y$11+$Y$4,COLUMN()-$Y$13+$Y$6)),"")</f>
        <v/>
      </c>
      <c r="AC35" s="8" t="str">
        <f ca="1">IF(ROW()-$Y$11&lt;$Y$8,OFFSET($A$1,ROW()-$Y$11+$Y$4,COLUMN()-$Y$13+$Y$6),"")</f>
        <v/>
      </c>
      <c r="AD35" s="8" t="str">
        <f ca="1">IF(ROW()-$Y$11&lt;$Y$8,OFFSET($A$1,ROW()-$Y$11+$Y$4,COLUMN()-$Y$13+$Y$6),"")</f>
        <v/>
      </c>
      <c r="AE35" s="40" t="str">
        <f ca="1">IF(ISNUMBER(AA35),AE34,AA35)</f>
        <v/>
      </c>
      <c r="AF35" s="40" t="str">
        <f ca="1">IF(ISNUMBER(AA35),AA35,"")</f>
        <v/>
      </c>
      <c r="AG35" s="8" t="str">
        <f ca="1">IF(AC35="","",IF(AC34="",AC35,AG34+AC35))</f>
        <v/>
      </c>
      <c r="AH35" s="8" t="str">
        <f ca="1">IF(AD35="","",IF(AD34="",AD35,AH34+AD35))</f>
        <v/>
      </c>
      <c r="AI35" s="8" t="str">
        <f ca="1">IF(AG35&lt;&gt;"",AG35-AH35,"")</f>
        <v/>
      </c>
    </row>
    <row r="36" spans="11:35">
      <c r="K36" s="142" t="str">
        <f ca="1">IF(ROW()-$I$19&lt;$I$8,OFFSET($A$1,ROW()-$I$19+$I$4,COLUMN()-$I$21+$I$6),IF(ROW()-$I$19&lt;$I$8+$I$16,OFFSET($A$1,ROW()-$I$19-$I$8+$I$12,COLUMN()-$I$21+$I$14),""))</f>
        <v/>
      </c>
      <c r="L36" s="142" t="str">
        <f ca="1">IF(ROW()-$I$19&lt;$I$8,OFFSET(#REF!,ROW()-$I$19+$I$4,COLUMN()-$I$21+$I$6),IF(ROW()-$I$19&lt;$I$8+$I$16,OFFSET(#REF!,ROW()-$I$19-$I$8+$I$12,COLUMN()-$I$21+$I$14),""))</f>
        <v/>
      </c>
      <c r="M36" s="148" t="str">
        <f ca="1">IF(K36="","",IF(NOT(ISNUMBER(K36)),K36,M35))</f>
        <v/>
      </c>
      <c r="N36" s="149" t="str">
        <f ca="1">IF(K36="","",IF(ISNUMBER(K36),K36,IF(ISNUMBER(K37),K37,"")))</f>
        <v/>
      </c>
      <c r="O36" s="150" t="str">
        <f ca="1">IF(AND(ROW()-$I$19&lt;$I$8,NOT(ISNUMBER(K36))),L36,"")</f>
        <v/>
      </c>
      <c r="P36" s="150" t="str">
        <f ca="1">IF(AND(K36&lt;&gt;"",ISNUMBER(K36),ROW()-$I$19&lt;$I$8),L36,"")</f>
        <v/>
      </c>
      <c r="Q36" s="150" t="str">
        <f ca="1">IF(AND(K36&lt;&gt;"",ISNUMBER(K36),ROW()-$I$19&gt;=$I$8),L36,"")</f>
        <v/>
      </c>
      <c r="R36" s="153"/>
      <c r="AA36" s="8" t="str">
        <f ca="1">IF(ROW()-$Y$11&lt;$Y$8,OFFSET($A$1,ROW()-$Y$11+$Y$4,COLUMN()-$Y$13+$Y$6),"")</f>
        <v/>
      </c>
      <c r="AB36" s="8" t="str">
        <f ca="1">IF(ROW()-$Y$11&lt;$Y$8,IF(ISNUMBER(AA36),AB35,OFFSET($A$1,ROW()-$Y$11+$Y$4,COLUMN()-$Y$13+$Y$6)),"")</f>
        <v/>
      </c>
      <c r="AC36" s="8" t="str">
        <f ca="1">IF(ROW()-$Y$11&lt;$Y$8,OFFSET($A$1,ROW()-$Y$11+$Y$4,COLUMN()-$Y$13+$Y$6),"")</f>
        <v/>
      </c>
      <c r="AD36" s="8" t="str">
        <f ca="1">IF(ROW()-$Y$11&lt;$Y$8,OFFSET($A$1,ROW()-$Y$11+$Y$4,COLUMN()-$Y$13+$Y$6),"")</f>
        <v/>
      </c>
      <c r="AE36" s="40" t="str">
        <f ca="1">IF(ISNUMBER(AA36),AE35,AA36)</f>
        <v/>
      </c>
      <c r="AF36" s="40" t="str">
        <f ca="1">IF(ISNUMBER(AA36),AA36,"")</f>
        <v/>
      </c>
      <c r="AG36" s="8" t="str">
        <f ca="1">IF(AC36="","",IF(AC35="",AC36,AG35+AC36))</f>
        <v/>
      </c>
      <c r="AH36" s="8" t="str">
        <f ca="1">IF(AD36="","",IF(AD35="",AD36,AH35+AD36))</f>
        <v/>
      </c>
      <c r="AI36" s="8" t="str">
        <f ca="1">IF(AG36&lt;&gt;"",AG36-AH36,"")</f>
        <v/>
      </c>
    </row>
    <row r="37" spans="11:35">
      <c r="K37" s="142" t="str">
        <f ca="1">IF(ROW()-$I$19&lt;$I$8,OFFSET($A$1,ROW()-$I$19+$I$4,COLUMN()-$I$21+$I$6),IF(ROW()-$I$19&lt;$I$8+$I$16,OFFSET($A$1,ROW()-$I$19-$I$8+$I$12,COLUMN()-$I$21+$I$14),""))</f>
        <v/>
      </c>
      <c r="L37" s="142" t="str">
        <f ca="1">IF(ROW()-$I$19&lt;$I$8,OFFSET(#REF!,ROW()-$I$19+$I$4,COLUMN()-$I$21+$I$6),IF(ROW()-$I$19&lt;$I$8+$I$16,OFFSET(#REF!,ROW()-$I$19-$I$8+$I$12,COLUMN()-$I$21+$I$14),""))</f>
        <v/>
      </c>
      <c r="M37" s="148" t="str">
        <f ca="1">IF(K37="","",IF(NOT(ISNUMBER(K37)),K37,M36))</f>
        <v/>
      </c>
      <c r="N37" s="149" t="str">
        <f ca="1">IF(K37="","",IF(ISNUMBER(K37),K37,IF(ISNUMBER(K38),K38,"")))</f>
        <v/>
      </c>
      <c r="O37" s="150" t="str">
        <f ca="1">IF(AND(ROW()-$I$19&lt;$I$8,NOT(ISNUMBER(K37))),L37,"")</f>
        <v/>
      </c>
      <c r="P37" s="150" t="str">
        <f ca="1">IF(AND(K37&lt;&gt;"",ISNUMBER(K37),ROW()-$I$19&lt;$I$8),L37,"")</f>
        <v/>
      </c>
      <c r="Q37" s="150" t="str">
        <f ca="1">IF(AND(K37&lt;&gt;"",ISNUMBER(K37),ROW()-$I$19&gt;=$I$8),L37,"")</f>
        <v/>
      </c>
      <c r="R37" s="153"/>
      <c r="AA37" s="8" t="str">
        <f ca="1">IF(ROW()-$Y$11&lt;$Y$8,OFFSET($A$1,ROW()-$Y$11+$Y$4,COLUMN()-$Y$13+$Y$6),"")</f>
        <v/>
      </c>
      <c r="AB37" s="8" t="str">
        <f ca="1">IF(ROW()-$Y$11&lt;$Y$8,IF(ISNUMBER(AA37),AB36,OFFSET($A$1,ROW()-$Y$11+$Y$4,COLUMN()-$Y$13+$Y$6)),"")</f>
        <v/>
      </c>
      <c r="AC37" s="8" t="str">
        <f ca="1">IF(ROW()-$Y$11&lt;$Y$8,OFFSET($A$1,ROW()-$Y$11+$Y$4,COLUMN()-$Y$13+$Y$6),"")</f>
        <v/>
      </c>
      <c r="AD37" s="8" t="str">
        <f ca="1">IF(ROW()-$Y$11&lt;$Y$8,OFFSET($A$1,ROW()-$Y$11+$Y$4,COLUMN()-$Y$13+$Y$6),"")</f>
        <v/>
      </c>
      <c r="AE37" s="40" t="str">
        <f ca="1">IF(ISNUMBER(AA37),AE36,AA37)</f>
        <v/>
      </c>
      <c r="AF37" s="40" t="str">
        <f ca="1">IF(ISNUMBER(AA37),AA37,"")</f>
        <v/>
      </c>
      <c r="AG37" s="8" t="str">
        <f ca="1">IF(AC37="","",IF(AC36="",AC37,AG36+AC37))</f>
        <v/>
      </c>
      <c r="AH37" s="8" t="str">
        <f ca="1">IF(AD37="","",IF(AD36="",AD37,AH36+AD37))</f>
        <v/>
      </c>
      <c r="AI37" s="8" t="str">
        <f ca="1">IF(AG37&lt;&gt;"",AG37-AH37,"")</f>
        <v/>
      </c>
    </row>
    <row r="38" spans="11:35">
      <c r="K38" s="142" t="str">
        <f ca="1">IF(ROW()-$I$19&lt;$I$8,OFFSET($A$1,ROW()-$I$19+$I$4,COLUMN()-$I$21+$I$6),IF(ROW()-$I$19&lt;$I$8+$I$16,OFFSET($A$1,ROW()-$I$19-$I$8+$I$12,COLUMN()-$I$21+$I$14),""))</f>
        <v/>
      </c>
      <c r="L38" s="142" t="str">
        <f ca="1">IF(ROW()-$I$19&lt;$I$8,OFFSET(#REF!,ROW()-$I$19+$I$4,COLUMN()-$I$21+$I$6),IF(ROW()-$I$19&lt;$I$8+$I$16,OFFSET(#REF!,ROW()-$I$19-$I$8+$I$12,COLUMN()-$I$21+$I$14),""))</f>
        <v/>
      </c>
      <c r="M38" s="148" t="str">
        <f ca="1">IF(K38="","",IF(NOT(ISNUMBER(K38)),K38,M37))</f>
        <v/>
      </c>
      <c r="N38" s="149" t="str">
        <f ca="1">IF(K38="","",IF(ISNUMBER(K38),K38,IF(ISNUMBER(K39),K39,"")))</f>
        <v/>
      </c>
      <c r="O38" s="150" t="str">
        <f ca="1">IF(AND(ROW()-$I$19&lt;$I$8,NOT(ISNUMBER(K38))),L38,"")</f>
        <v/>
      </c>
      <c r="P38" s="150" t="str">
        <f ca="1">IF(AND(K38&lt;&gt;"",ISNUMBER(K38),ROW()-$I$19&lt;$I$8),L38,"")</f>
        <v/>
      </c>
      <c r="Q38" s="150" t="str">
        <f ca="1">IF(AND(K38&lt;&gt;"",ISNUMBER(K38),ROW()-$I$19&gt;=$I$8),L38,"")</f>
        <v/>
      </c>
      <c r="R38" s="153"/>
      <c r="AA38" s="8" t="str">
        <f ca="1">IF(ROW()-$Y$11&lt;$Y$8,OFFSET($A$1,ROW()-$Y$11+$Y$4,COLUMN()-$Y$13+$Y$6),"")</f>
        <v/>
      </c>
      <c r="AB38" s="8" t="str">
        <f ca="1">IF(ROW()-$Y$11&lt;$Y$8,IF(ISNUMBER(AA38),AB37,OFFSET($A$1,ROW()-$Y$11+$Y$4,COLUMN()-$Y$13+$Y$6)),"")</f>
        <v/>
      </c>
      <c r="AC38" s="8" t="str">
        <f ca="1">IF(ROW()-$Y$11&lt;$Y$8,OFFSET($A$1,ROW()-$Y$11+$Y$4,COLUMN()-$Y$13+$Y$6),"")</f>
        <v/>
      </c>
      <c r="AD38" s="8" t="str">
        <f ca="1">IF(ROW()-$Y$11&lt;$Y$8,OFFSET($A$1,ROW()-$Y$11+$Y$4,COLUMN()-$Y$13+$Y$6),"")</f>
        <v/>
      </c>
      <c r="AE38" s="40" t="str">
        <f ca="1">IF(ISNUMBER(AA38),AE37,AA38)</f>
        <v/>
      </c>
      <c r="AF38" s="40" t="str">
        <f ca="1">IF(ISNUMBER(AA38),AA38,"")</f>
        <v/>
      </c>
      <c r="AG38" s="8" t="str">
        <f ca="1">IF(AC38="","",IF(AC37="",AC38,AG37+AC38))</f>
        <v/>
      </c>
      <c r="AH38" s="8" t="str">
        <f ca="1">IF(AD38="","",IF(AD37="",AD38,AH37+AD38))</f>
        <v/>
      </c>
      <c r="AI38" s="8" t="str">
        <f ca="1">IF(AG38&lt;&gt;"",AG38-AH38,"")</f>
        <v/>
      </c>
    </row>
    <row r="39" spans="11:35">
      <c r="K39" s="142" t="str">
        <f ca="1">IF(ROW()-$I$19&lt;$I$8,OFFSET($A$1,ROW()-$I$19+$I$4,COLUMN()-$I$21+$I$6),IF(ROW()-$I$19&lt;$I$8+$I$16,OFFSET($A$1,ROW()-$I$19-$I$8+$I$12,COLUMN()-$I$21+$I$14),""))</f>
        <v/>
      </c>
      <c r="L39" s="142" t="str">
        <f ca="1">IF(ROW()-$I$19&lt;$I$8,OFFSET(#REF!,ROW()-$I$19+$I$4,COLUMN()-$I$21+$I$6),IF(ROW()-$I$19&lt;$I$8+$I$16,OFFSET(#REF!,ROW()-$I$19-$I$8+$I$12,COLUMN()-$I$21+$I$14),""))</f>
        <v/>
      </c>
      <c r="M39" s="148" t="str">
        <f ca="1">IF(K39="","",IF(NOT(ISNUMBER(K39)),K39,M38))</f>
        <v/>
      </c>
      <c r="N39" s="149" t="str">
        <f ca="1">IF(K39="","",IF(ISNUMBER(K39),K39,IF(ISNUMBER(K40),K40,"")))</f>
        <v/>
      </c>
      <c r="O39" s="150" t="str">
        <f ca="1">IF(AND(ROW()-$I$19&lt;$I$8,NOT(ISNUMBER(K39))),L39,"")</f>
        <v/>
      </c>
      <c r="P39" s="150" t="str">
        <f ca="1">IF(AND(K39&lt;&gt;"",ISNUMBER(K39),ROW()-$I$19&lt;$I$8),L39,"")</f>
        <v/>
      </c>
      <c r="Q39" s="150" t="str">
        <f ca="1">IF(AND(K39&lt;&gt;"",ISNUMBER(K39),ROW()-$I$19&gt;=$I$8),L39,"")</f>
        <v/>
      </c>
      <c r="R39" s="153"/>
      <c r="AA39" s="8" t="str">
        <f ca="1">IF(ROW()-$Y$11&lt;$Y$8,OFFSET($A$1,ROW()-$Y$11+$Y$4,COLUMN()-$Y$13+$Y$6),"")</f>
        <v/>
      </c>
      <c r="AB39" s="8" t="str">
        <f ca="1">IF(ROW()-$Y$11&lt;$Y$8,IF(ISNUMBER(AA39),AB38,OFFSET($A$1,ROW()-$Y$11+$Y$4,COLUMN()-$Y$13+$Y$6)),"")</f>
        <v/>
      </c>
      <c r="AC39" s="8" t="str">
        <f ca="1">IF(ROW()-$Y$11&lt;$Y$8,OFFSET($A$1,ROW()-$Y$11+$Y$4,COLUMN()-$Y$13+$Y$6),"")</f>
        <v/>
      </c>
      <c r="AD39" s="8" t="str">
        <f ca="1">IF(ROW()-$Y$11&lt;$Y$8,OFFSET($A$1,ROW()-$Y$11+$Y$4,COLUMN()-$Y$13+$Y$6),"")</f>
        <v/>
      </c>
      <c r="AE39" s="40" t="str">
        <f ca="1">IF(ISNUMBER(AA39),AE38,AA39)</f>
        <v/>
      </c>
      <c r="AF39" s="40" t="str">
        <f ca="1">IF(ISNUMBER(AA39),AA39,"")</f>
        <v/>
      </c>
      <c r="AG39" s="8" t="str">
        <f ca="1">IF(AC39="","",IF(AC38="",AC39,AG38+AC39))</f>
        <v/>
      </c>
      <c r="AH39" s="8" t="str">
        <f ca="1">IF(AD39="","",IF(AD38="",AD39,AH38+AD39))</f>
        <v/>
      </c>
      <c r="AI39" s="8" t="str">
        <f ca="1">IF(AG39&lt;&gt;"",AG39-AH39,"")</f>
        <v/>
      </c>
    </row>
    <row r="40" spans="11:35">
      <c r="K40" s="142" t="str">
        <f ca="1">IF(ROW()-$I$19&lt;$I$8,OFFSET($A$1,ROW()-$I$19+$I$4,COLUMN()-$I$21+$I$6),IF(ROW()-$I$19&lt;$I$8+$I$16,OFFSET($A$1,ROW()-$I$19-$I$8+$I$12,COLUMN()-$I$21+$I$14),""))</f>
        <v/>
      </c>
      <c r="L40" s="142" t="str">
        <f ca="1">IF(ROW()-$I$19&lt;$I$8,OFFSET(#REF!,ROW()-$I$19+$I$4,COLUMN()-$I$21+$I$6),IF(ROW()-$I$19&lt;$I$8+$I$16,OFFSET(#REF!,ROW()-$I$19-$I$8+$I$12,COLUMN()-$I$21+$I$14),""))</f>
        <v/>
      </c>
      <c r="M40" s="148" t="str">
        <f ca="1">IF(K40="","",IF(NOT(ISNUMBER(K40)),K40,M39))</f>
        <v/>
      </c>
      <c r="N40" s="149" t="str">
        <f ca="1">IF(K40="","",IF(ISNUMBER(K40),K40,IF(ISNUMBER(K41),K41,"")))</f>
        <v/>
      </c>
      <c r="O40" s="150" t="str">
        <f ca="1">IF(AND(ROW()-$I$19&lt;$I$8,NOT(ISNUMBER(K40))),L40,"")</f>
        <v/>
      </c>
      <c r="P40" s="150" t="str">
        <f ca="1">IF(AND(K40&lt;&gt;"",ISNUMBER(K40),ROW()-$I$19&lt;$I$8),L40,"")</f>
        <v/>
      </c>
      <c r="Q40" s="150" t="str">
        <f ca="1">IF(AND(K40&lt;&gt;"",ISNUMBER(K40),ROW()-$I$19&gt;=$I$8),L40,"")</f>
        <v/>
      </c>
      <c r="R40" s="153"/>
      <c r="AA40" s="8" t="str">
        <f ca="1">IF(ROW()-$Y$11&lt;$Y$8,OFFSET($A$1,ROW()-$Y$11+$Y$4,COLUMN()-$Y$13+$Y$6),"")</f>
        <v/>
      </c>
      <c r="AB40" s="8" t="str">
        <f ca="1">IF(ROW()-$Y$11&lt;$Y$8,IF(ISNUMBER(AA40),AB39,OFFSET($A$1,ROW()-$Y$11+$Y$4,COLUMN()-$Y$13+$Y$6)),"")</f>
        <v/>
      </c>
      <c r="AC40" s="8" t="str">
        <f ca="1">IF(ROW()-$Y$11&lt;$Y$8,OFFSET($A$1,ROW()-$Y$11+$Y$4,COLUMN()-$Y$13+$Y$6),"")</f>
        <v/>
      </c>
      <c r="AD40" s="8" t="str">
        <f ca="1">IF(ROW()-$Y$11&lt;$Y$8,OFFSET($A$1,ROW()-$Y$11+$Y$4,COLUMN()-$Y$13+$Y$6),"")</f>
        <v/>
      </c>
      <c r="AE40" s="40" t="str">
        <f ca="1">IF(ISNUMBER(AA40),AE39,AA40)</f>
        <v/>
      </c>
      <c r="AF40" s="40" t="str">
        <f ca="1">IF(ISNUMBER(AA40),AA40,"")</f>
        <v/>
      </c>
      <c r="AG40" s="8" t="str">
        <f ca="1">IF(AC40="","",IF(AC39="",AC40,AG39+AC40))</f>
        <v/>
      </c>
      <c r="AH40" s="8" t="str">
        <f ca="1">IF(AD40="","",IF(AD39="",AD40,AH39+AD40))</f>
        <v/>
      </c>
      <c r="AI40" s="8" t="str">
        <f ca="1">IF(AG40&lt;&gt;"",AG40-AH40,"")</f>
        <v/>
      </c>
    </row>
    <row r="41" spans="11:35">
      <c r="K41" s="142" t="str">
        <f ca="1">IF(ROW()-$I$19&lt;$I$8,OFFSET($A$1,ROW()-$I$19+$I$4,COLUMN()-$I$21+$I$6),IF(ROW()-$I$19&lt;$I$8+$I$16,OFFSET($A$1,ROW()-$I$19-$I$8+$I$12,COLUMN()-$I$21+$I$14),""))</f>
        <v/>
      </c>
      <c r="L41" s="142" t="str">
        <f ca="1">IF(ROW()-$I$19&lt;$I$8,OFFSET(#REF!,ROW()-$I$19+$I$4,COLUMN()-$I$21+$I$6),IF(ROW()-$I$19&lt;$I$8+$I$16,OFFSET(#REF!,ROW()-$I$19-$I$8+$I$12,COLUMN()-$I$21+$I$14),""))</f>
        <v/>
      </c>
      <c r="M41" s="148" t="str">
        <f ca="1">IF(K41="","",IF(NOT(ISNUMBER(K41)),K41,M40))</f>
        <v/>
      </c>
      <c r="N41" s="149" t="str">
        <f ca="1">IF(K41="","",IF(ISNUMBER(K41),K41,IF(ISNUMBER(K42),K42,"")))</f>
        <v/>
      </c>
      <c r="O41" s="150" t="str">
        <f ca="1">IF(AND(ROW()-$I$19&lt;$I$8,NOT(ISNUMBER(K41))),L41,"")</f>
        <v/>
      </c>
      <c r="P41" s="150" t="str">
        <f ca="1">IF(AND(K41&lt;&gt;"",ISNUMBER(K41),ROW()-$I$19&lt;$I$8),L41,"")</f>
        <v/>
      </c>
      <c r="Q41" s="150" t="str">
        <f ca="1">IF(AND(K41&lt;&gt;"",ISNUMBER(K41),ROW()-$I$19&gt;=$I$8),L41,"")</f>
        <v/>
      </c>
      <c r="R41" s="153"/>
      <c r="AA41" s="8" t="str">
        <f ca="1">IF(ROW()-$Y$11&lt;$Y$8,OFFSET($A$1,ROW()-$Y$11+$Y$4,COLUMN()-$Y$13+$Y$6),"")</f>
        <v/>
      </c>
      <c r="AB41" s="8" t="str">
        <f ca="1">IF(ROW()-$Y$11&lt;$Y$8,IF(ISNUMBER(AA41),AB40,OFFSET($A$1,ROW()-$Y$11+$Y$4,COLUMN()-$Y$13+$Y$6)),"")</f>
        <v/>
      </c>
      <c r="AC41" s="8" t="str">
        <f ca="1">IF(ROW()-$Y$11&lt;$Y$8,OFFSET($A$1,ROW()-$Y$11+$Y$4,COLUMN()-$Y$13+$Y$6),"")</f>
        <v/>
      </c>
      <c r="AD41" s="8" t="str">
        <f ca="1">IF(ROW()-$Y$11&lt;$Y$8,OFFSET($A$1,ROW()-$Y$11+$Y$4,COLUMN()-$Y$13+$Y$6),"")</f>
        <v/>
      </c>
      <c r="AE41" s="40" t="str">
        <f ca="1">IF(ISNUMBER(AA41),AE40,AA41)</f>
        <v/>
      </c>
      <c r="AF41" s="40" t="str">
        <f ca="1">IF(ISNUMBER(AA41),AA41,"")</f>
        <v/>
      </c>
      <c r="AG41" s="8" t="str">
        <f ca="1">IF(AC41="","",IF(AC40="",AC41,AG40+AC41))</f>
        <v/>
      </c>
      <c r="AH41" s="8" t="str">
        <f ca="1">IF(AD41="","",IF(AD40="",AD41,AH40+AD41))</f>
        <v/>
      </c>
      <c r="AI41" s="8" t="str">
        <f ca="1">IF(AG41&lt;&gt;"",AG41-AH41,"")</f>
        <v/>
      </c>
    </row>
    <row r="42" spans="11:35">
      <c r="K42" s="142" t="str">
        <f ca="1">IF(ROW()-$I$19&lt;$I$8,OFFSET($A$1,ROW()-$I$19+$I$4,COLUMN()-$I$21+$I$6),IF(ROW()-$I$19&lt;$I$8+$I$16,OFFSET($A$1,ROW()-$I$19-$I$8+$I$12,COLUMN()-$I$21+$I$14),""))</f>
        <v/>
      </c>
      <c r="L42" s="142" t="str">
        <f ca="1">IF(ROW()-$I$19&lt;$I$8,OFFSET(#REF!,ROW()-$I$19+$I$4,COLUMN()-$I$21+$I$6),IF(ROW()-$I$19&lt;$I$8+$I$16,OFFSET(#REF!,ROW()-$I$19-$I$8+$I$12,COLUMN()-$I$21+$I$14),""))</f>
        <v/>
      </c>
      <c r="M42" s="148" t="str">
        <f ca="1">IF(K42="","",IF(NOT(ISNUMBER(K42)),K42,M41))</f>
        <v/>
      </c>
      <c r="N42" s="149" t="str">
        <f ca="1">IF(K42="","",IF(ISNUMBER(K42),K42,IF(ISNUMBER(K43),K43,"")))</f>
        <v/>
      </c>
      <c r="O42" s="150" t="str">
        <f ca="1">IF(AND(ROW()-$I$19&lt;$I$8,NOT(ISNUMBER(K42))),L42,"")</f>
        <v/>
      </c>
      <c r="P42" s="150" t="str">
        <f ca="1">IF(AND(K42&lt;&gt;"",ISNUMBER(K42),ROW()-$I$19&lt;$I$8),L42,"")</f>
        <v/>
      </c>
      <c r="Q42" s="150" t="str">
        <f ca="1">IF(AND(K42&lt;&gt;"",ISNUMBER(K42),ROW()-$I$19&gt;=$I$8),L42,"")</f>
        <v/>
      </c>
      <c r="R42" s="153"/>
      <c r="AA42" s="8" t="str">
        <f ca="1">IF(ROW()-$Y$11&lt;$Y$8,OFFSET($A$1,ROW()-$Y$11+$Y$4,COLUMN()-$Y$13+$Y$6),"")</f>
        <v/>
      </c>
      <c r="AB42" s="8" t="str">
        <f ca="1">IF(ROW()-$Y$11&lt;$Y$8,IF(ISNUMBER(AA42),AB41,OFFSET($A$1,ROW()-$Y$11+$Y$4,COLUMN()-$Y$13+$Y$6)),"")</f>
        <v/>
      </c>
      <c r="AC42" s="8" t="str">
        <f ca="1">IF(ROW()-$Y$11&lt;$Y$8,OFFSET($A$1,ROW()-$Y$11+$Y$4,COLUMN()-$Y$13+$Y$6),"")</f>
        <v/>
      </c>
      <c r="AD42" s="8" t="str">
        <f ca="1">IF(ROW()-$Y$11&lt;$Y$8,OFFSET($A$1,ROW()-$Y$11+$Y$4,COLUMN()-$Y$13+$Y$6),"")</f>
        <v/>
      </c>
      <c r="AE42" s="40" t="str">
        <f ca="1">IF(ISNUMBER(AA42),AE41,AA42)</f>
        <v/>
      </c>
      <c r="AF42" s="40" t="str">
        <f ca="1">IF(ISNUMBER(AA42),AA42,"")</f>
        <v/>
      </c>
      <c r="AG42" s="8" t="str">
        <f ca="1">IF(AC42="","",IF(AC41="",AC42,AG41+AC42))</f>
        <v/>
      </c>
      <c r="AH42" s="8" t="str">
        <f ca="1">IF(AD42="","",IF(AD41="",AD42,AH41+AD42))</f>
        <v/>
      </c>
      <c r="AI42" s="8" t="str">
        <f ca="1">IF(AG42&lt;&gt;"",AG42-AH42,"")</f>
        <v/>
      </c>
    </row>
    <row r="43" spans="11:35">
      <c r="K43" s="142" t="str">
        <f ca="1">IF(ROW()-$I$19&lt;$I$8,OFFSET($A$1,ROW()-$I$19+$I$4,COLUMN()-$I$21+$I$6),IF(ROW()-$I$19&lt;$I$8+$I$16,OFFSET($A$1,ROW()-$I$19-$I$8+$I$12,COLUMN()-$I$21+$I$14),""))</f>
        <v/>
      </c>
      <c r="L43" s="142" t="str">
        <f ca="1">IF(ROW()-$I$19&lt;$I$8,OFFSET(#REF!,ROW()-$I$19+$I$4,COLUMN()-$I$21+$I$6),IF(ROW()-$I$19&lt;$I$8+$I$16,OFFSET(#REF!,ROW()-$I$19-$I$8+$I$12,COLUMN()-$I$21+$I$14),""))</f>
        <v/>
      </c>
      <c r="M43" s="148" t="str">
        <f ca="1">IF(K43="","",IF(NOT(ISNUMBER(K43)),K43,M42))</f>
        <v/>
      </c>
      <c r="N43" s="149" t="str">
        <f ca="1">IF(K43="","",IF(ISNUMBER(K43),K43,IF(ISNUMBER(K44),K44,"")))</f>
        <v/>
      </c>
      <c r="O43" s="150" t="str">
        <f ca="1">IF(AND(ROW()-$I$19&lt;$I$8,NOT(ISNUMBER(K43))),L43,"")</f>
        <v/>
      </c>
      <c r="P43" s="150" t="str">
        <f ca="1">IF(AND(K43&lt;&gt;"",ISNUMBER(K43),ROW()-$I$19&lt;$I$8),L43,"")</f>
        <v/>
      </c>
      <c r="Q43" s="150" t="str">
        <f ca="1">IF(AND(K43&lt;&gt;"",ISNUMBER(K43),ROW()-$I$19&gt;=$I$8),L43,"")</f>
        <v/>
      </c>
      <c r="R43" s="153"/>
      <c r="AA43" s="8" t="str">
        <f ca="1">IF(ROW()-$Y$11&lt;$Y$8,OFFSET($A$1,ROW()-$Y$11+$Y$4,COLUMN()-$Y$13+$Y$6),"")</f>
        <v/>
      </c>
      <c r="AB43" s="8" t="str">
        <f ca="1">IF(ROW()-$Y$11&lt;$Y$8,IF(ISNUMBER(AA43),AB42,OFFSET($A$1,ROW()-$Y$11+$Y$4,COLUMN()-$Y$13+$Y$6)),"")</f>
        <v/>
      </c>
      <c r="AC43" s="8" t="str">
        <f ca="1">IF(ROW()-$Y$11&lt;$Y$8,OFFSET($A$1,ROW()-$Y$11+$Y$4,COLUMN()-$Y$13+$Y$6),"")</f>
        <v/>
      </c>
      <c r="AD43" s="8" t="str">
        <f ca="1">IF(ROW()-$Y$11&lt;$Y$8,OFFSET($A$1,ROW()-$Y$11+$Y$4,COLUMN()-$Y$13+$Y$6),"")</f>
        <v/>
      </c>
      <c r="AE43" s="40" t="str">
        <f ca="1">IF(ISNUMBER(AA43),AE42,AA43)</f>
        <v/>
      </c>
      <c r="AF43" s="40" t="str">
        <f ca="1">IF(ISNUMBER(AA43),AA43,"")</f>
        <v/>
      </c>
      <c r="AG43" s="8" t="str">
        <f ca="1">IF(AC43="","",IF(AC42="",AC43,AG42+AC43))</f>
        <v/>
      </c>
      <c r="AH43" s="8" t="str">
        <f ca="1">IF(AD43="","",IF(AD42="",AD43,AH42+AD43))</f>
        <v/>
      </c>
      <c r="AI43" s="8" t="str">
        <f ca="1">IF(AG43&lt;&gt;"",AG43-AH43,"")</f>
        <v/>
      </c>
    </row>
    <row r="44" spans="11:35">
      <c r="K44" s="142" t="str">
        <f ca="1">IF(ROW()-$I$19&lt;$I$8,OFFSET($A$1,ROW()-$I$19+$I$4,COLUMN()-$I$21+$I$6),IF(ROW()-$I$19&lt;$I$8+$I$16,OFFSET($A$1,ROW()-$I$19-$I$8+$I$12,COLUMN()-$I$21+$I$14),""))</f>
        <v/>
      </c>
      <c r="L44" s="142" t="str">
        <f ca="1">IF(ROW()-$I$19&lt;$I$8,OFFSET(#REF!,ROW()-$I$19+$I$4,COLUMN()-$I$21+$I$6),IF(ROW()-$I$19&lt;$I$8+$I$16,OFFSET(#REF!,ROW()-$I$19-$I$8+$I$12,COLUMN()-$I$21+$I$14),""))</f>
        <v/>
      </c>
      <c r="M44" s="148" t="str">
        <f ca="1">IF(K44="","",IF(NOT(ISNUMBER(K44)),K44,M43))</f>
        <v/>
      </c>
      <c r="N44" s="149" t="str">
        <f ca="1">IF(K44="","",IF(ISNUMBER(K44),K44,IF(ISNUMBER(K45),K45,"")))</f>
        <v/>
      </c>
      <c r="O44" s="150" t="str">
        <f ca="1">IF(AND(ROW()-$I$19&lt;$I$8,NOT(ISNUMBER(K44))),L44,"")</f>
        <v/>
      </c>
      <c r="P44" s="150" t="str">
        <f ca="1">IF(AND(K44&lt;&gt;"",ISNUMBER(K44),ROW()-$I$19&lt;$I$8),L44,"")</f>
        <v/>
      </c>
      <c r="Q44" s="150" t="str">
        <f ca="1">IF(AND(K44&lt;&gt;"",ISNUMBER(K44),ROW()-$I$19&gt;=$I$8),L44,"")</f>
        <v/>
      </c>
      <c r="R44" s="153"/>
      <c r="AA44" s="8" t="str">
        <f ca="1">IF(ROW()-$Y$11&lt;$Y$8,OFFSET($A$1,ROW()-$Y$11+$Y$4,COLUMN()-$Y$13+$Y$6),"")</f>
        <v/>
      </c>
      <c r="AB44" s="8" t="str">
        <f ca="1">IF(ROW()-$Y$11&lt;$Y$8,IF(ISNUMBER(AA44),AB43,OFFSET($A$1,ROW()-$Y$11+$Y$4,COLUMN()-$Y$13+$Y$6)),"")</f>
        <v/>
      </c>
      <c r="AC44" s="8" t="str">
        <f ca="1">IF(ROW()-$Y$11&lt;$Y$8,OFFSET($A$1,ROW()-$Y$11+$Y$4,COLUMN()-$Y$13+$Y$6),"")</f>
        <v/>
      </c>
      <c r="AD44" s="8" t="str">
        <f ca="1">IF(ROW()-$Y$11&lt;$Y$8,OFFSET($A$1,ROW()-$Y$11+$Y$4,COLUMN()-$Y$13+$Y$6),"")</f>
        <v/>
      </c>
      <c r="AE44" s="40" t="str">
        <f ca="1">IF(ISNUMBER(AA44),AE43,AA44)</f>
        <v/>
      </c>
      <c r="AF44" s="40" t="str">
        <f ca="1">IF(ISNUMBER(AA44),AA44,"")</f>
        <v/>
      </c>
      <c r="AG44" s="8" t="str">
        <f ca="1">IF(AC44="","",IF(AC43="",AC44,AG43+AC44))</f>
        <v/>
      </c>
      <c r="AH44" s="8" t="str">
        <f ca="1">IF(AD44="","",IF(AD43="",AD44,AH43+AD44))</f>
        <v/>
      </c>
      <c r="AI44" s="8" t="str">
        <f ca="1">IF(AG44&lt;&gt;"",AG44-AH44,"")</f>
        <v/>
      </c>
    </row>
    <row r="45" spans="11:35">
      <c r="K45" s="142" t="str">
        <f ca="1">IF(ROW()-$I$19&lt;$I$8,OFFSET($A$1,ROW()-$I$19+$I$4,COLUMN()-$I$21+$I$6),IF(ROW()-$I$19&lt;$I$8+$I$16,OFFSET($A$1,ROW()-$I$19-$I$8+$I$12,COLUMN()-$I$21+$I$14),""))</f>
        <v/>
      </c>
      <c r="L45" s="142" t="str">
        <f ca="1">IF(ROW()-$I$19&lt;$I$8,OFFSET(#REF!,ROW()-$I$19+$I$4,COLUMN()-$I$21+$I$6),IF(ROW()-$I$19&lt;$I$8+$I$16,OFFSET(#REF!,ROW()-$I$19-$I$8+$I$12,COLUMN()-$I$21+$I$14),""))</f>
        <v/>
      </c>
      <c r="M45" s="148" t="str">
        <f ca="1">IF(K45="","",IF(NOT(ISNUMBER(K45)),K45,M44))</f>
        <v/>
      </c>
      <c r="N45" s="149" t="str">
        <f ca="1">IF(K45="","",IF(ISNUMBER(K45),K45,IF(ISNUMBER(K46),K46,"")))</f>
        <v/>
      </c>
      <c r="O45" s="150" t="str">
        <f ca="1">IF(AND(ROW()-$I$19&lt;$I$8,NOT(ISNUMBER(K45))),L45,"")</f>
        <v/>
      </c>
      <c r="P45" s="150" t="str">
        <f ca="1">IF(AND(K45&lt;&gt;"",ISNUMBER(K45),ROW()-$I$19&lt;$I$8),L45,"")</f>
        <v/>
      </c>
      <c r="Q45" s="150" t="str">
        <f ca="1">IF(AND(K45&lt;&gt;"",ISNUMBER(K45),ROW()-$I$19&gt;=$I$8),L45,"")</f>
        <v/>
      </c>
      <c r="R45" s="153"/>
      <c r="AA45" s="8" t="str">
        <f ca="1">IF(ROW()-$Y$11&lt;$Y$8,OFFSET($A$1,ROW()-$Y$11+$Y$4,COLUMN()-$Y$13+$Y$6),"")</f>
        <v/>
      </c>
      <c r="AB45" s="8" t="str">
        <f ca="1">IF(ROW()-$Y$11&lt;$Y$8,IF(ISNUMBER(AA45),AB44,OFFSET($A$1,ROW()-$Y$11+$Y$4,COLUMN()-$Y$13+$Y$6)),"")</f>
        <v/>
      </c>
      <c r="AC45" s="8" t="str">
        <f ca="1">IF(ROW()-$Y$11&lt;$Y$8,OFFSET($A$1,ROW()-$Y$11+$Y$4,COLUMN()-$Y$13+$Y$6),"")</f>
        <v/>
      </c>
      <c r="AD45" s="8" t="str">
        <f ca="1">IF(ROW()-$Y$11&lt;$Y$8,OFFSET($A$1,ROW()-$Y$11+$Y$4,COLUMN()-$Y$13+$Y$6),"")</f>
        <v/>
      </c>
      <c r="AE45" s="40" t="str">
        <f ca="1">IF(ISNUMBER(AA45),AE44,AA45)</f>
        <v/>
      </c>
      <c r="AF45" s="40" t="str">
        <f ca="1">IF(ISNUMBER(AA45),AA45,"")</f>
        <v/>
      </c>
      <c r="AG45" s="8" t="str">
        <f ca="1">IF(AC45="","",IF(AC44="",AC45,AG44+AC45))</f>
        <v/>
      </c>
      <c r="AH45" s="8" t="str">
        <f ca="1">IF(AD45="","",IF(AD44="",AD45,AH44+AD45))</f>
        <v/>
      </c>
      <c r="AI45" s="8" t="str">
        <f ca="1">IF(AG45&lt;&gt;"",AG45-AH45,"")</f>
        <v/>
      </c>
    </row>
    <row r="46" spans="11:35">
      <c r="K46" s="142" t="str">
        <f ca="1">IF(ROW()-$I$19&lt;$I$8,OFFSET($A$1,ROW()-$I$19+$I$4,COLUMN()-$I$21+$I$6),IF(ROW()-$I$19&lt;$I$8+$I$16,OFFSET($A$1,ROW()-$I$19-$I$8+$I$12,COLUMN()-$I$21+$I$14),""))</f>
        <v/>
      </c>
      <c r="L46" s="142" t="str">
        <f ca="1">IF(ROW()-$I$19&lt;$I$8,OFFSET(#REF!,ROW()-$I$19+$I$4,COLUMN()-$I$21+$I$6),IF(ROW()-$I$19&lt;$I$8+$I$16,OFFSET(#REF!,ROW()-$I$19-$I$8+$I$12,COLUMN()-$I$21+$I$14),""))</f>
        <v/>
      </c>
      <c r="M46" s="148" t="str">
        <f ca="1">IF(K46="","",IF(NOT(ISNUMBER(K46)),K46,M45))</f>
        <v/>
      </c>
      <c r="N46" s="149" t="str">
        <f ca="1">IF(K46="","",IF(ISNUMBER(K46),K46,IF(ISNUMBER(K47),K47,"")))</f>
        <v/>
      </c>
      <c r="O46" s="150" t="str">
        <f ca="1">IF(AND(ROW()-$I$19&lt;$I$8,NOT(ISNUMBER(K46))),L46,"")</f>
        <v/>
      </c>
      <c r="P46" s="150" t="str">
        <f ca="1">IF(AND(K46&lt;&gt;"",ISNUMBER(K46),ROW()-$I$19&lt;$I$8),L46,"")</f>
        <v/>
      </c>
      <c r="Q46" s="150" t="str">
        <f ca="1">IF(AND(K46&lt;&gt;"",ISNUMBER(K46),ROW()-$I$19&gt;=$I$8),L46,"")</f>
        <v/>
      </c>
      <c r="R46" s="153"/>
      <c r="AA46" s="8" t="str">
        <f ca="1">IF(ROW()-$Y$11&lt;$Y$8,OFFSET($A$1,ROW()-$Y$11+$Y$4,COLUMN()-$Y$13+$Y$6),"")</f>
        <v/>
      </c>
      <c r="AB46" s="8" t="str">
        <f ca="1">IF(ROW()-$Y$11&lt;$Y$8,IF(ISNUMBER(AA46),AB45,OFFSET($A$1,ROW()-$Y$11+$Y$4,COLUMN()-$Y$13+$Y$6)),"")</f>
        <v/>
      </c>
      <c r="AC46" s="8" t="str">
        <f ca="1">IF(ROW()-$Y$11&lt;$Y$8,OFFSET($A$1,ROW()-$Y$11+$Y$4,COLUMN()-$Y$13+$Y$6),"")</f>
        <v/>
      </c>
      <c r="AD46" s="8" t="str">
        <f ca="1">IF(ROW()-$Y$11&lt;$Y$8,OFFSET($A$1,ROW()-$Y$11+$Y$4,COLUMN()-$Y$13+$Y$6),"")</f>
        <v/>
      </c>
      <c r="AE46" s="40" t="str">
        <f ca="1">IF(ISNUMBER(AA46),AE45,AA46)</f>
        <v/>
      </c>
      <c r="AF46" s="40" t="str">
        <f ca="1">IF(ISNUMBER(AA46),AA46,"")</f>
        <v/>
      </c>
      <c r="AG46" s="8" t="str">
        <f ca="1">IF(AC46="","",IF(AC45="",AC46,AG45+AC46))</f>
        <v/>
      </c>
      <c r="AH46" s="8" t="str">
        <f ca="1">IF(AD46="","",IF(AD45="",AD46,AH45+AD46))</f>
        <v/>
      </c>
      <c r="AI46" s="8" t="str">
        <f ca="1">IF(AG46&lt;&gt;"",AG46-AH46,"")</f>
        <v/>
      </c>
    </row>
    <row r="47" spans="11:35">
      <c r="K47" s="142" t="str">
        <f ca="1">IF(ROW()-$I$19&lt;$I$8,OFFSET($A$1,ROW()-$I$19+$I$4,COLUMN()-$I$21+$I$6),IF(ROW()-$I$19&lt;$I$8+$I$16,OFFSET($A$1,ROW()-$I$19-$I$8+$I$12,COLUMN()-$I$21+$I$14),""))</f>
        <v/>
      </c>
      <c r="L47" s="142" t="str">
        <f ca="1">IF(ROW()-$I$19&lt;$I$8,OFFSET(#REF!,ROW()-$I$19+$I$4,COLUMN()-$I$21+$I$6),IF(ROW()-$I$19&lt;$I$8+$I$16,OFFSET(#REF!,ROW()-$I$19-$I$8+$I$12,COLUMN()-$I$21+$I$14),""))</f>
        <v/>
      </c>
      <c r="M47" s="148" t="str">
        <f ca="1">IF(K47="","",IF(NOT(ISNUMBER(K47)),K47,M46))</f>
        <v/>
      </c>
      <c r="N47" s="149" t="str">
        <f ca="1">IF(K47="","",IF(ISNUMBER(K47),K47,IF(ISNUMBER(K48),K48,"")))</f>
        <v/>
      </c>
      <c r="O47" s="150" t="str">
        <f ca="1">IF(AND(ROW()-$I$19&lt;$I$8,NOT(ISNUMBER(K47))),L47,"")</f>
        <v/>
      </c>
      <c r="P47" s="150" t="str">
        <f ca="1">IF(AND(K47&lt;&gt;"",ISNUMBER(K47),ROW()-$I$19&lt;$I$8),L47,"")</f>
        <v/>
      </c>
      <c r="Q47" s="150" t="str">
        <f ca="1">IF(AND(K47&lt;&gt;"",ISNUMBER(K47),ROW()-$I$19&gt;=$I$8),L47,"")</f>
        <v/>
      </c>
      <c r="R47" s="153"/>
      <c r="AA47" s="8" t="str">
        <f ca="1">IF(ROW()-$Y$11&lt;$Y$8,OFFSET($A$1,ROW()-$Y$11+$Y$4,COLUMN()-$Y$13+$Y$6),"")</f>
        <v/>
      </c>
      <c r="AB47" s="8" t="str">
        <f ca="1">IF(ROW()-$Y$11&lt;$Y$8,IF(ISNUMBER(AA47),AB46,OFFSET($A$1,ROW()-$Y$11+$Y$4,COLUMN()-$Y$13+$Y$6)),"")</f>
        <v/>
      </c>
      <c r="AC47" s="8" t="str">
        <f ca="1">IF(ROW()-$Y$11&lt;$Y$8,OFFSET($A$1,ROW()-$Y$11+$Y$4,COLUMN()-$Y$13+$Y$6),"")</f>
        <v/>
      </c>
      <c r="AD47" s="8" t="str">
        <f ca="1">IF(ROW()-$Y$11&lt;$Y$8,OFFSET($A$1,ROW()-$Y$11+$Y$4,COLUMN()-$Y$13+$Y$6),"")</f>
        <v/>
      </c>
      <c r="AE47" s="40" t="str">
        <f ca="1">IF(ISNUMBER(AA47),AE46,AA47)</f>
        <v/>
      </c>
      <c r="AF47" s="40" t="str">
        <f ca="1">IF(ISNUMBER(AA47),AA47,"")</f>
        <v/>
      </c>
      <c r="AG47" s="8" t="str">
        <f ca="1">IF(AC47="","",IF(AC46="",AC47,AG46+AC47))</f>
        <v/>
      </c>
      <c r="AH47" s="8" t="str">
        <f ca="1">IF(AD47="","",IF(AD46="",AD47,AH46+AD47))</f>
        <v/>
      </c>
      <c r="AI47" s="8" t="str">
        <f ca="1">IF(AG47&lt;&gt;"",AG47-AH47,"")</f>
        <v/>
      </c>
    </row>
    <row r="48" spans="11:35">
      <c r="K48" s="142" t="str">
        <f ca="1">IF(ROW()-$I$19&lt;$I$8,OFFSET($A$1,ROW()-$I$19+$I$4,COLUMN()-$I$21+$I$6),IF(ROW()-$I$19&lt;$I$8+$I$16,OFFSET($A$1,ROW()-$I$19-$I$8+$I$12,COLUMN()-$I$21+$I$14),""))</f>
        <v/>
      </c>
      <c r="L48" s="142" t="str">
        <f ca="1">IF(ROW()-$I$19&lt;$I$8,OFFSET(#REF!,ROW()-$I$19+$I$4,COLUMN()-$I$21+$I$6),IF(ROW()-$I$19&lt;$I$8+$I$16,OFFSET(#REF!,ROW()-$I$19-$I$8+$I$12,COLUMN()-$I$21+$I$14),""))</f>
        <v/>
      </c>
      <c r="M48" s="148" t="str">
        <f ca="1">IF(K48="","",IF(NOT(ISNUMBER(K48)),K48,M47))</f>
        <v/>
      </c>
      <c r="N48" s="149" t="str">
        <f ca="1">IF(K48="","",IF(ISNUMBER(K48),K48,IF(ISNUMBER(K49),K49,"")))</f>
        <v/>
      </c>
      <c r="O48" s="150" t="str">
        <f ca="1">IF(AND(ROW()-$I$19&lt;$I$8,NOT(ISNUMBER(K48))),L48,"")</f>
        <v/>
      </c>
      <c r="P48" s="150" t="str">
        <f ca="1">IF(AND(K48&lt;&gt;"",ISNUMBER(K48),ROW()-$I$19&lt;$I$8),L48,"")</f>
        <v/>
      </c>
      <c r="Q48" s="150" t="str">
        <f ca="1">IF(AND(K48&lt;&gt;"",ISNUMBER(K48),ROW()-$I$19&gt;=$I$8),L48,"")</f>
        <v/>
      </c>
      <c r="R48" s="153"/>
      <c r="AA48" s="8" t="str">
        <f ca="1">IF(ROW()-$Y$11&lt;$Y$8,OFFSET($A$1,ROW()-$Y$11+$Y$4,COLUMN()-$Y$13+$Y$6),"")</f>
        <v/>
      </c>
      <c r="AB48" s="8" t="str">
        <f ca="1">IF(ROW()-$Y$11&lt;$Y$8,IF(ISNUMBER(AA48),AB47,OFFSET($A$1,ROW()-$Y$11+$Y$4,COLUMN()-$Y$13+$Y$6)),"")</f>
        <v/>
      </c>
      <c r="AC48" s="8" t="str">
        <f ca="1">IF(ROW()-$Y$11&lt;$Y$8,OFFSET($A$1,ROW()-$Y$11+$Y$4,COLUMN()-$Y$13+$Y$6),"")</f>
        <v/>
      </c>
      <c r="AD48" s="8" t="str">
        <f ca="1">IF(ROW()-$Y$11&lt;$Y$8,OFFSET($A$1,ROW()-$Y$11+$Y$4,COLUMN()-$Y$13+$Y$6),"")</f>
        <v/>
      </c>
      <c r="AE48" s="40" t="str">
        <f ca="1">IF(ISNUMBER(AA48),AE47,AA48)</f>
        <v/>
      </c>
      <c r="AF48" s="40" t="str">
        <f ca="1">IF(ISNUMBER(AA48),AA48,"")</f>
        <v/>
      </c>
      <c r="AG48" s="8" t="str">
        <f ca="1">IF(AC48="","",IF(AC47="",AC48,AG47+AC48))</f>
        <v/>
      </c>
      <c r="AH48" s="8" t="str">
        <f ca="1">IF(AD48="","",IF(AD47="",AD48,AH47+AD48))</f>
        <v/>
      </c>
      <c r="AI48" s="8" t="str">
        <f ca="1">IF(AG48&lt;&gt;"",AG48-AH48,"")</f>
        <v/>
      </c>
    </row>
    <row r="49" spans="11:35">
      <c r="K49" s="142" t="str">
        <f ca="1">IF(ROW()-$I$19&lt;$I$8,OFFSET($A$1,ROW()-$I$19+$I$4,COLUMN()-$I$21+$I$6),IF(ROW()-$I$19&lt;$I$8+$I$16,OFFSET($A$1,ROW()-$I$19-$I$8+$I$12,COLUMN()-$I$21+$I$14),""))</f>
        <v/>
      </c>
      <c r="L49" s="142" t="str">
        <f ca="1">IF(ROW()-$I$19&lt;$I$8,OFFSET(#REF!,ROW()-$I$19+$I$4,COLUMN()-$I$21+$I$6),IF(ROW()-$I$19&lt;$I$8+$I$16,OFFSET(#REF!,ROW()-$I$19-$I$8+$I$12,COLUMN()-$I$21+$I$14),""))</f>
        <v/>
      </c>
      <c r="M49" s="148" t="str">
        <f ca="1">IF(K49="","",IF(NOT(ISNUMBER(K49)),K49,M48))</f>
        <v/>
      </c>
      <c r="N49" s="149" t="str">
        <f ca="1">IF(K49="","",IF(ISNUMBER(K49),K49,IF(ISNUMBER(K50),K50,"")))</f>
        <v/>
      </c>
      <c r="O49" s="150" t="str">
        <f ca="1">IF(AND(ROW()-$I$19&lt;$I$8,NOT(ISNUMBER(K49))),L49,"")</f>
        <v/>
      </c>
      <c r="P49" s="150" t="str">
        <f ca="1">IF(AND(K49&lt;&gt;"",ISNUMBER(K49),ROW()-$I$19&lt;$I$8),L49,"")</f>
        <v/>
      </c>
      <c r="Q49" s="150" t="str">
        <f ca="1">IF(AND(K49&lt;&gt;"",ISNUMBER(K49),ROW()-$I$19&gt;=$I$8),L49,"")</f>
        <v/>
      </c>
      <c r="R49" s="153"/>
      <c r="AA49" s="8" t="str">
        <f ca="1">IF(ROW()-$Y$11&lt;$Y$8,OFFSET($A$1,ROW()-$Y$11+$Y$4,COLUMN()-$Y$13+$Y$6),"")</f>
        <v/>
      </c>
      <c r="AB49" s="8" t="str">
        <f ca="1">IF(ROW()-$Y$11&lt;$Y$8,IF(ISNUMBER(AA49),AB48,OFFSET($A$1,ROW()-$Y$11+$Y$4,COLUMN()-$Y$13+$Y$6)),"")</f>
        <v/>
      </c>
      <c r="AC49" s="8" t="str">
        <f ca="1">IF(ROW()-$Y$11&lt;$Y$8,OFFSET($A$1,ROW()-$Y$11+$Y$4,COLUMN()-$Y$13+$Y$6),"")</f>
        <v/>
      </c>
      <c r="AD49" s="8" t="str">
        <f ca="1">IF(ROW()-$Y$11&lt;$Y$8,OFFSET($A$1,ROW()-$Y$11+$Y$4,COLUMN()-$Y$13+$Y$6),"")</f>
        <v/>
      </c>
      <c r="AE49" s="40" t="str">
        <f ca="1">IF(ISNUMBER(AA49),AE48,AA49)</f>
        <v/>
      </c>
      <c r="AF49" s="40" t="str">
        <f ca="1">IF(ISNUMBER(AA49),AA49,"")</f>
        <v/>
      </c>
      <c r="AG49" s="8" t="str">
        <f ca="1">IF(AC49="","",IF(AC48="",AC49,AG48+AC49))</f>
        <v/>
      </c>
      <c r="AH49" s="8" t="str">
        <f ca="1">IF(AD49="","",IF(AD48="",AD49,AH48+AD49))</f>
        <v/>
      </c>
      <c r="AI49" s="8" t="str">
        <f ca="1">IF(AG49&lt;&gt;"",AG49-AH49,"")</f>
        <v/>
      </c>
    </row>
    <row r="50" spans="11:35">
      <c r="K50" s="142" t="str">
        <f ca="1">IF(ROW()-$I$19&lt;$I$8,OFFSET($A$1,ROW()-$I$19+$I$4,COLUMN()-$I$21+$I$6),IF(ROW()-$I$19&lt;$I$8+$I$16,OFFSET($A$1,ROW()-$I$19-$I$8+$I$12,COLUMN()-$I$21+$I$14),""))</f>
        <v/>
      </c>
      <c r="L50" s="142" t="str">
        <f ca="1">IF(ROW()-$I$19&lt;$I$8,OFFSET(#REF!,ROW()-$I$19+$I$4,COLUMN()-$I$21+$I$6),IF(ROW()-$I$19&lt;$I$8+$I$16,OFFSET(#REF!,ROW()-$I$19-$I$8+$I$12,COLUMN()-$I$21+$I$14),""))</f>
        <v/>
      </c>
      <c r="M50" s="148" t="str">
        <f ca="1">IF(K50="","",IF(NOT(ISNUMBER(K50)),K50,M49))</f>
        <v/>
      </c>
      <c r="N50" s="149" t="str">
        <f ca="1">IF(K50="","",IF(ISNUMBER(K50),K50,IF(ISNUMBER(K51),K51,"")))</f>
        <v/>
      </c>
      <c r="O50" s="150" t="str">
        <f ca="1">IF(AND(ROW()-$I$19&lt;$I$8,NOT(ISNUMBER(K50))),L50,"")</f>
        <v/>
      </c>
      <c r="P50" s="150" t="str">
        <f ca="1">IF(AND(K50&lt;&gt;"",ISNUMBER(K50),ROW()-$I$19&lt;$I$8),L50,"")</f>
        <v/>
      </c>
      <c r="Q50" s="150" t="str">
        <f ca="1">IF(AND(K50&lt;&gt;"",ISNUMBER(K50),ROW()-$I$19&gt;=$I$8),L50,"")</f>
        <v/>
      </c>
      <c r="R50" s="153"/>
      <c r="AA50" s="8" t="str">
        <f ca="1">IF(ROW()-$Y$11&lt;$Y$8,OFFSET($A$1,ROW()-$Y$11+$Y$4,COLUMN()-$Y$13+$Y$6),"")</f>
        <v/>
      </c>
      <c r="AB50" s="8" t="str">
        <f ca="1">IF(ROW()-$Y$11&lt;$Y$8,IF(ISNUMBER(AA50),AB49,OFFSET($A$1,ROW()-$Y$11+$Y$4,COLUMN()-$Y$13+$Y$6)),"")</f>
        <v/>
      </c>
      <c r="AC50" s="8" t="str">
        <f ca="1">IF(ROW()-$Y$11&lt;$Y$8,OFFSET($A$1,ROW()-$Y$11+$Y$4,COLUMN()-$Y$13+$Y$6),"")</f>
        <v/>
      </c>
      <c r="AD50" s="8" t="str">
        <f ca="1">IF(ROW()-$Y$11&lt;$Y$8,OFFSET($A$1,ROW()-$Y$11+$Y$4,COLUMN()-$Y$13+$Y$6),"")</f>
        <v/>
      </c>
      <c r="AE50" s="40" t="str">
        <f ca="1">IF(ISNUMBER(AA50),AE49,AA50)</f>
        <v/>
      </c>
      <c r="AF50" s="40" t="str">
        <f ca="1">IF(ISNUMBER(AA50),AA50,"")</f>
        <v/>
      </c>
      <c r="AG50" s="8" t="str">
        <f ca="1">IF(AC50="","",IF(AC49="",AC50,AG49+AC50))</f>
        <v/>
      </c>
      <c r="AH50" s="8" t="str">
        <f ca="1">IF(AD50="","",IF(AD49="",AD50,AH49+AD50))</f>
        <v/>
      </c>
      <c r="AI50" s="8" t="str">
        <f ca="1">IF(AG50&lt;&gt;"",AG50-AH50,"")</f>
        <v/>
      </c>
    </row>
    <row r="51" spans="11:35">
      <c r="K51" s="142" t="str">
        <f ca="1">IF(ROW()-$I$19&lt;$I$8,OFFSET($A$1,ROW()-$I$19+$I$4,COLUMN()-$I$21+$I$6),IF(ROW()-$I$19&lt;$I$8+$I$16,OFFSET($A$1,ROW()-$I$19-$I$8+$I$12,COLUMN()-$I$21+$I$14),""))</f>
        <v/>
      </c>
      <c r="L51" s="142" t="str">
        <f ca="1">IF(ROW()-$I$19&lt;$I$8,OFFSET(#REF!,ROW()-$I$19+$I$4,COLUMN()-$I$21+$I$6),IF(ROW()-$I$19&lt;$I$8+$I$16,OFFSET(#REF!,ROW()-$I$19-$I$8+$I$12,COLUMN()-$I$21+$I$14),""))</f>
        <v/>
      </c>
      <c r="M51" s="148" t="str">
        <f ca="1">IF(K51="","",IF(NOT(ISNUMBER(K51)),K51,M50))</f>
        <v/>
      </c>
      <c r="N51" s="149" t="str">
        <f ca="1">IF(K51="","",IF(ISNUMBER(K51),K51,IF(ISNUMBER(K52),K52,"")))</f>
        <v/>
      </c>
      <c r="O51" s="150" t="str">
        <f ca="1">IF(AND(ROW()-$I$19&lt;$I$8,NOT(ISNUMBER(K51))),L51,"")</f>
        <v/>
      </c>
      <c r="P51" s="150" t="str">
        <f ca="1">IF(AND(K51&lt;&gt;"",ISNUMBER(K51),ROW()-$I$19&lt;$I$8),L51,"")</f>
        <v/>
      </c>
      <c r="Q51" s="150" t="str">
        <f ca="1">IF(AND(K51&lt;&gt;"",ISNUMBER(K51),ROW()-$I$19&gt;=$I$8),L51,"")</f>
        <v/>
      </c>
      <c r="R51" s="153"/>
      <c r="AA51" s="8" t="str">
        <f ca="1">IF(ROW()-$Y$11&lt;$Y$8,OFFSET($A$1,ROW()-$Y$11+$Y$4,COLUMN()-$Y$13+$Y$6),"")</f>
        <v/>
      </c>
      <c r="AB51" s="8" t="str">
        <f ca="1">IF(ROW()-$Y$11&lt;$Y$8,IF(ISNUMBER(AA51),AB50,OFFSET($A$1,ROW()-$Y$11+$Y$4,COLUMN()-$Y$13+$Y$6)),"")</f>
        <v/>
      </c>
      <c r="AC51" s="8" t="str">
        <f ca="1">IF(ROW()-$Y$11&lt;$Y$8,OFFSET($A$1,ROW()-$Y$11+$Y$4,COLUMN()-$Y$13+$Y$6),"")</f>
        <v/>
      </c>
      <c r="AD51" s="8" t="str">
        <f ca="1">IF(ROW()-$Y$11&lt;$Y$8,OFFSET($A$1,ROW()-$Y$11+$Y$4,COLUMN()-$Y$13+$Y$6),"")</f>
        <v/>
      </c>
      <c r="AE51" s="40" t="str">
        <f ca="1">IF(ISNUMBER(AA51),AE50,AA51)</f>
        <v/>
      </c>
      <c r="AF51" s="40" t="str">
        <f ca="1">IF(ISNUMBER(AA51),AA51,"")</f>
        <v/>
      </c>
      <c r="AG51" s="8" t="str">
        <f ca="1">IF(AC51="","",IF(AC50="",AC51,AG50+AC51))</f>
        <v/>
      </c>
      <c r="AH51" s="8" t="str">
        <f ca="1">IF(AD51="","",IF(AD50="",AD51,AH50+AD51))</f>
        <v/>
      </c>
      <c r="AI51" s="8" t="str">
        <f ca="1">IF(AG51&lt;&gt;"",AG51-AH51,"")</f>
        <v/>
      </c>
    </row>
    <row r="52" spans="11:35">
      <c r="K52" s="142" t="str">
        <f ca="1">IF(ROW()-$I$19&lt;$I$8,OFFSET($A$1,ROW()-$I$19+$I$4,COLUMN()-$I$21+$I$6),IF(ROW()-$I$19&lt;$I$8+$I$16,OFFSET($A$1,ROW()-$I$19-$I$8+$I$12,COLUMN()-$I$21+$I$14),""))</f>
        <v/>
      </c>
      <c r="L52" s="142" t="str">
        <f ca="1">IF(ROW()-$I$19&lt;$I$8,OFFSET(#REF!,ROW()-$I$19+$I$4,COLUMN()-$I$21+$I$6),IF(ROW()-$I$19&lt;$I$8+$I$16,OFFSET(#REF!,ROW()-$I$19-$I$8+$I$12,COLUMN()-$I$21+$I$14),""))</f>
        <v/>
      </c>
      <c r="M52" s="148" t="str">
        <f ca="1">IF(K52="","",IF(NOT(ISNUMBER(K52)),K52,M51))</f>
        <v/>
      </c>
      <c r="N52" s="149" t="str">
        <f ca="1">IF(K52="","",IF(ISNUMBER(K52),K52,IF(ISNUMBER(K53),K53,"")))</f>
        <v/>
      </c>
      <c r="O52" s="150" t="str">
        <f ca="1">IF(AND(ROW()-$I$19&lt;$I$8,NOT(ISNUMBER(K52))),L52,"")</f>
        <v/>
      </c>
      <c r="P52" s="150" t="str">
        <f ca="1">IF(AND(K52&lt;&gt;"",ISNUMBER(K52),ROW()-$I$19&lt;$I$8),L52,"")</f>
        <v/>
      </c>
      <c r="Q52" s="150" t="str">
        <f ca="1">IF(AND(K52&lt;&gt;"",ISNUMBER(K52),ROW()-$I$19&gt;=$I$8),L52,"")</f>
        <v/>
      </c>
      <c r="R52" s="153"/>
      <c r="AA52" s="8" t="str">
        <f ca="1">IF(ROW()-$Y$11&lt;$Y$8,OFFSET($A$1,ROW()-$Y$11+$Y$4,COLUMN()-$Y$13+$Y$6),"")</f>
        <v/>
      </c>
      <c r="AB52" s="8" t="str">
        <f ca="1">IF(ROW()-$Y$11&lt;$Y$8,IF(ISNUMBER(AA52),AB51,OFFSET($A$1,ROW()-$Y$11+$Y$4,COLUMN()-$Y$13+$Y$6)),"")</f>
        <v/>
      </c>
      <c r="AC52" s="8" t="str">
        <f ca="1">IF(ROW()-$Y$11&lt;$Y$8,OFFSET($A$1,ROW()-$Y$11+$Y$4,COLUMN()-$Y$13+$Y$6),"")</f>
        <v/>
      </c>
      <c r="AD52" s="8" t="str">
        <f ca="1">IF(ROW()-$Y$11&lt;$Y$8,OFFSET($A$1,ROW()-$Y$11+$Y$4,COLUMN()-$Y$13+$Y$6),"")</f>
        <v/>
      </c>
      <c r="AE52" s="40" t="str">
        <f ca="1">IF(ISNUMBER(AA52),AE51,AA52)</f>
        <v/>
      </c>
      <c r="AF52" s="40" t="str">
        <f ca="1">IF(ISNUMBER(AA52),AA52,"")</f>
        <v/>
      </c>
      <c r="AG52" s="8" t="str">
        <f ca="1">IF(AC52="","",IF(AC51="",AC52,AG51+AC52))</f>
        <v/>
      </c>
      <c r="AH52" s="8" t="str">
        <f ca="1">IF(AD52="","",IF(AD51="",AD52,AH51+AD52))</f>
        <v/>
      </c>
      <c r="AI52" s="8" t="str">
        <f ca="1">IF(AG52&lt;&gt;"",AG52-AH52,"")</f>
        <v/>
      </c>
    </row>
    <row r="53" spans="11:35">
      <c r="K53" s="142" t="str">
        <f ca="1">IF(ROW()-$I$19&lt;$I$8,OFFSET($A$1,ROW()-$I$19+$I$4,COLUMN()-$I$21+$I$6),IF(ROW()-$I$19&lt;$I$8+$I$16,OFFSET($A$1,ROW()-$I$19-$I$8+$I$12,COLUMN()-$I$21+$I$14),""))</f>
        <v/>
      </c>
      <c r="L53" s="142" t="str">
        <f ca="1">IF(ROW()-$I$19&lt;$I$8,OFFSET(#REF!,ROW()-$I$19+$I$4,COLUMN()-$I$21+$I$6),IF(ROW()-$I$19&lt;$I$8+$I$16,OFFSET(#REF!,ROW()-$I$19-$I$8+$I$12,COLUMN()-$I$21+$I$14),""))</f>
        <v/>
      </c>
      <c r="M53" s="148" t="str">
        <f ca="1">IF(K53="","",IF(NOT(ISNUMBER(K53)),K53,M52))</f>
        <v/>
      </c>
      <c r="N53" s="149" t="str">
        <f ca="1">IF(K53="","",IF(ISNUMBER(K53),K53,IF(ISNUMBER(K54),K54,"")))</f>
        <v/>
      </c>
      <c r="O53" s="150" t="str">
        <f ca="1">IF(AND(ROW()-$I$19&lt;$I$8,NOT(ISNUMBER(K53))),L53,"")</f>
        <v/>
      </c>
      <c r="P53" s="150" t="str">
        <f ca="1">IF(AND(K53&lt;&gt;"",ISNUMBER(K53),ROW()-$I$19&lt;$I$8),L53,"")</f>
        <v/>
      </c>
      <c r="Q53" s="150" t="str">
        <f ca="1">IF(AND(K53&lt;&gt;"",ISNUMBER(K53),ROW()-$I$19&gt;=$I$8),L53,"")</f>
        <v/>
      </c>
      <c r="R53" s="153"/>
      <c r="AA53" s="8" t="str">
        <f ca="1">IF(ROW()-$Y$11&lt;$Y$8,OFFSET($A$1,ROW()-$Y$11+$Y$4,COLUMN()-$Y$13+$Y$6),"")</f>
        <v/>
      </c>
      <c r="AB53" s="8" t="str">
        <f ca="1">IF(ROW()-$Y$11&lt;$Y$8,IF(ISNUMBER(AA53),AB52,OFFSET($A$1,ROW()-$Y$11+$Y$4,COLUMN()-$Y$13+$Y$6)),"")</f>
        <v/>
      </c>
      <c r="AC53" s="8" t="str">
        <f ca="1">IF(ROW()-$Y$11&lt;$Y$8,OFFSET($A$1,ROW()-$Y$11+$Y$4,COLUMN()-$Y$13+$Y$6),"")</f>
        <v/>
      </c>
      <c r="AD53" s="8" t="str">
        <f ca="1">IF(ROW()-$Y$11&lt;$Y$8,OFFSET($A$1,ROW()-$Y$11+$Y$4,COLUMN()-$Y$13+$Y$6),"")</f>
        <v/>
      </c>
      <c r="AE53" s="40" t="str">
        <f ca="1">IF(ISNUMBER(AA53),AE52,AA53)</f>
        <v/>
      </c>
      <c r="AF53" s="40" t="str">
        <f ca="1">IF(ISNUMBER(AA53),AA53,"")</f>
        <v/>
      </c>
      <c r="AG53" s="8" t="str">
        <f ca="1">IF(AC53="","",IF(AC52="",AC53,AG52+AC53))</f>
        <v/>
      </c>
      <c r="AH53" s="8" t="str">
        <f ca="1">IF(AD53="","",IF(AD52="",AD53,AH52+AD53))</f>
        <v/>
      </c>
      <c r="AI53" s="8" t="str">
        <f ca="1">IF(AG53&lt;&gt;"",AG53-AH53,"")</f>
        <v/>
      </c>
    </row>
    <row r="54" spans="11:35">
      <c r="K54" s="142" t="str">
        <f ca="1">IF(ROW()-$I$19&lt;$I$8,OFFSET($A$1,ROW()-$I$19+$I$4,COLUMN()-$I$21+$I$6),IF(ROW()-$I$19&lt;$I$8+$I$16,OFFSET($A$1,ROW()-$I$19-$I$8+$I$12,COLUMN()-$I$21+$I$14),""))</f>
        <v/>
      </c>
      <c r="L54" s="142" t="str">
        <f ca="1">IF(ROW()-$I$19&lt;$I$8,OFFSET(#REF!,ROW()-$I$19+$I$4,COLUMN()-$I$21+$I$6),IF(ROW()-$I$19&lt;$I$8+$I$16,OFFSET(#REF!,ROW()-$I$19-$I$8+$I$12,COLUMN()-$I$21+$I$14),""))</f>
        <v/>
      </c>
      <c r="M54" s="148" t="str">
        <f ca="1">IF(K54="","",IF(NOT(ISNUMBER(K54)),K54,M53))</f>
        <v/>
      </c>
      <c r="N54" s="149" t="str">
        <f ca="1">IF(K54="","",IF(ISNUMBER(K54),K54,IF(ISNUMBER(K55),K55,"")))</f>
        <v/>
      </c>
      <c r="O54" s="150" t="str">
        <f ca="1">IF(AND(ROW()-$I$19&lt;$I$8,NOT(ISNUMBER(K54))),L54,"")</f>
        <v/>
      </c>
      <c r="P54" s="150" t="str">
        <f ca="1">IF(AND(K54&lt;&gt;"",ISNUMBER(K54),ROW()-$I$19&lt;$I$8),L54,"")</f>
        <v/>
      </c>
      <c r="Q54" s="150" t="str">
        <f ca="1">IF(AND(K54&lt;&gt;"",ISNUMBER(K54),ROW()-$I$19&gt;=$I$8),L54,"")</f>
        <v/>
      </c>
      <c r="R54" s="153"/>
      <c r="AA54" s="8" t="str">
        <f ca="1">IF(ROW()-$Y$11&lt;$Y$8,OFFSET($A$1,ROW()-$Y$11+$Y$4,COLUMN()-$Y$13+$Y$6),"")</f>
        <v/>
      </c>
      <c r="AB54" s="8" t="str">
        <f ca="1">IF(ROW()-$Y$11&lt;$Y$8,IF(ISNUMBER(AA54),AB53,OFFSET($A$1,ROW()-$Y$11+$Y$4,COLUMN()-$Y$13+$Y$6)),"")</f>
        <v/>
      </c>
      <c r="AC54" s="8" t="str">
        <f ca="1">IF(ROW()-$Y$11&lt;$Y$8,OFFSET($A$1,ROW()-$Y$11+$Y$4,COLUMN()-$Y$13+$Y$6),"")</f>
        <v/>
      </c>
      <c r="AD54" s="8" t="str">
        <f ca="1">IF(ROW()-$Y$11&lt;$Y$8,OFFSET($A$1,ROW()-$Y$11+$Y$4,COLUMN()-$Y$13+$Y$6),"")</f>
        <v/>
      </c>
      <c r="AE54" s="40" t="str">
        <f ca="1">IF(ISNUMBER(AA54),AE53,AA54)</f>
        <v/>
      </c>
      <c r="AF54" s="40" t="str">
        <f ca="1">IF(ISNUMBER(AA54),AA54,"")</f>
        <v/>
      </c>
      <c r="AG54" s="8" t="str">
        <f ca="1">IF(AC54="","",IF(AC53="",AC54,AG53+AC54))</f>
        <v/>
      </c>
      <c r="AH54" s="8" t="str">
        <f ca="1">IF(AD54="","",IF(AD53="",AD54,AH53+AD54))</f>
        <v/>
      </c>
      <c r="AI54" s="8" t="str">
        <f ca="1">IF(AG54&lt;&gt;"",AG54-AH54,"")</f>
        <v/>
      </c>
    </row>
    <row r="55" spans="11:35">
      <c r="K55" s="142" t="str">
        <f ca="1">IF(ROW()-$I$19&lt;$I$8,OFFSET($A$1,ROW()-$I$19+$I$4,COLUMN()-$I$21+$I$6),IF(ROW()-$I$19&lt;$I$8+$I$16,OFFSET($A$1,ROW()-$I$19-$I$8+$I$12,COLUMN()-$I$21+$I$14),""))</f>
        <v/>
      </c>
      <c r="L55" s="142" t="str">
        <f ca="1">IF(ROW()-$I$19&lt;$I$8,OFFSET(#REF!,ROW()-$I$19+$I$4,COLUMN()-$I$21+$I$6),IF(ROW()-$I$19&lt;$I$8+$I$16,OFFSET(#REF!,ROW()-$I$19-$I$8+$I$12,COLUMN()-$I$21+$I$14),""))</f>
        <v/>
      </c>
      <c r="M55" s="148" t="str">
        <f ca="1">IF(K55="","",IF(NOT(ISNUMBER(K55)),K55,M54))</f>
        <v/>
      </c>
      <c r="N55" s="149" t="str">
        <f ca="1">IF(K55="","",IF(ISNUMBER(K55),K55,IF(ISNUMBER(K56),K56,"")))</f>
        <v/>
      </c>
      <c r="O55" s="150" t="str">
        <f ca="1">IF(AND(ROW()-$I$19&lt;$I$8,NOT(ISNUMBER(K55))),L55,"")</f>
        <v/>
      </c>
      <c r="P55" s="150" t="str">
        <f ca="1">IF(AND(K55&lt;&gt;"",ISNUMBER(K55),ROW()-$I$19&lt;$I$8),L55,"")</f>
        <v/>
      </c>
      <c r="Q55" s="150" t="str">
        <f ca="1">IF(AND(K55&lt;&gt;"",ISNUMBER(K55),ROW()-$I$19&gt;=$I$8),L55,"")</f>
        <v/>
      </c>
      <c r="R55" s="153"/>
      <c r="AA55" s="8" t="str">
        <f ca="1">IF(ROW()-$Y$11&lt;$Y$8,OFFSET($A$1,ROW()-$Y$11+$Y$4,COLUMN()-$Y$13+$Y$6),"")</f>
        <v/>
      </c>
      <c r="AB55" s="8" t="str">
        <f ca="1">IF(ROW()-$Y$11&lt;$Y$8,IF(ISNUMBER(AA55),AB54,OFFSET($A$1,ROW()-$Y$11+$Y$4,COLUMN()-$Y$13+$Y$6)),"")</f>
        <v/>
      </c>
      <c r="AC55" s="8" t="str">
        <f ca="1">IF(ROW()-$Y$11&lt;$Y$8,OFFSET($A$1,ROW()-$Y$11+$Y$4,COLUMN()-$Y$13+$Y$6),"")</f>
        <v/>
      </c>
      <c r="AD55" s="8" t="str">
        <f ca="1">IF(ROW()-$Y$11&lt;$Y$8,OFFSET($A$1,ROW()-$Y$11+$Y$4,COLUMN()-$Y$13+$Y$6),"")</f>
        <v/>
      </c>
      <c r="AE55" s="40" t="str">
        <f ca="1">IF(ISNUMBER(AA55),AE54,AA55)</f>
        <v/>
      </c>
      <c r="AF55" s="40" t="str">
        <f ca="1">IF(ISNUMBER(AA55),AA55,"")</f>
        <v/>
      </c>
      <c r="AG55" s="8" t="str">
        <f ca="1">IF(AC55="","",IF(AC54="",AC55,AG54+AC55))</f>
        <v/>
      </c>
      <c r="AH55" s="8" t="str">
        <f ca="1">IF(AD55="","",IF(AD54="",AD55,AH54+AD55))</f>
        <v/>
      </c>
      <c r="AI55" s="8" t="str">
        <f ca="1">IF(AG55&lt;&gt;"",AG55-AH55,"")</f>
        <v/>
      </c>
    </row>
    <row r="56" spans="11:35">
      <c r="K56" s="142" t="str">
        <f ca="1">IF(ROW()-$I$19&lt;$I$8,OFFSET($A$1,ROW()-$I$19+$I$4,COLUMN()-$I$21+$I$6),IF(ROW()-$I$19&lt;$I$8+$I$16,OFFSET($A$1,ROW()-$I$19-$I$8+$I$12,COLUMN()-$I$21+$I$14),""))</f>
        <v/>
      </c>
      <c r="L56" s="142" t="str">
        <f ca="1">IF(ROW()-$I$19&lt;$I$8,OFFSET(#REF!,ROW()-$I$19+$I$4,COLUMN()-$I$21+$I$6),IF(ROW()-$I$19&lt;$I$8+$I$16,OFFSET(#REF!,ROW()-$I$19-$I$8+$I$12,COLUMN()-$I$21+$I$14),""))</f>
        <v/>
      </c>
      <c r="M56" s="148" t="str">
        <f ca="1">IF(K56="","",IF(NOT(ISNUMBER(K56)),K56,M55))</f>
        <v/>
      </c>
      <c r="N56" s="149" t="str">
        <f ca="1">IF(K56="","",IF(ISNUMBER(K56),K56,IF(ISNUMBER(K57),K57,"")))</f>
        <v/>
      </c>
      <c r="O56" s="150" t="str">
        <f ca="1">IF(AND(ROW()-$I$19&lt;$I$8,NOT(ISNUMBER(K56))),L56,"")</f>
        <v/>
      </c>
      <c r="P56" s="150" t="str">
        <f ca="1">IF(AND(K56&lt;&gt;"",ISNUMBER(K56),ROW()-$I$19&lt;$I$8),L56,"")</f>
        <v/>
      </c>
      <c r="Q56" s="150" t="str">
        <f ca="1">IF(AND(K56&lt;&gt;"",ISNUMBER(K56),ROW()-$I$19&gt;=$I$8),L56,"")</f>
        <v/>
      </c>
      <c r="R56" s="153"/>
      <c r="AA56" s="8" t="str">
        <f ca="1">IF(ROW()-$Y$11&lt;$Y$8,OFFSET($A$1,ROW()-$Y$11+$Y$4,COLUMN()-$Y$13+$Y$6),"")</f>
        <v/>
      </c>
      <c r="AB56" s="8" t="str">
        <f ca="1">IF(ROW()-$Y$11&lt;$Y$8,IF(ISNUMBER(AA56),AB55,OFFSET($A$1,ROW()-$Y$11+$Y$4,COLUMN()-$Y$13+$Y$6)),"")</f>
        <v/>
      </c>
      <c r="AC56" s="8" t="str">
        <f ca="1">IF(ROW()-$Y$11&lt;$Y$8,OFFSET($A$1,ROW()-$Y$11+$Y$4,COLUMN()-$Y$13+$Y$6),"")</f>
        <v/>
      </c>
      <c r="AD56" s="8" t="str">
        <f ca="1">IF(ROW()-$Y$11&lt;$Y$8,OFFSET($A$1,ROW()-$Y$11+$Y$4,COLUMN()-$Y$13+$Y$6),"")</f>
        <v/>
      </c>
      <c r="AE56" s="40" t="str">
        <f ca="1">IF(ISNUMBER(AA56),AE55,AA56)</f>
        <v/>
      </c>
      <c r="AF56" s="40" t="str">
        <f ca="1">IF(ISNUMBER(AA56),AA56,"")</f>
        <v/>
      </c>
      <c r="AG56" s="8" t="str">
        <f ca="1">IF(AC56="","",IF(AC55="",AC56,AG55+AC56))</f>
        <v/>
      </c>
      <c r="AH56" s="8" t="str">
        <f ca="1">IF(AD56="","",IF(AD55="",AD56,AH55+AD56))</f>
        <v/>
      </c>
      <c r="AI56" s="8" t="str">
        <f ca="1">IF(AG56&lt;&gt;"",AG56-AH56,"")</f>
        <v/>
      </c>
    </row>
    <row r="57" spans="11:35">
      <c r="K57" s="142" t="str">
        <f ca="1">IF(ROW()-$I$19&lt;$I$8,OFFSET($A$1,ROW()-$I$19+$I$4,COLUMN()-$I$21+$I$6),IF(ROW()-$I$19&lt;$I$8+$I$16,OFFSET($A$1,ROW()-$I$19-$I$8+$I$12,COLUMN()-$I$21+$I$14),""))</f>
        <v/>
      </c>
      <c r="L57" s="142" t="str">
        <f ca="1">IF(ROW()-$I$19&lt;$I$8,OFFSET(#REF!,ROW()-$I$19+$I$4,COLUMN()-$I$21+$I$6),IF(ROW()-$I$19&lt;$I$8+$I$16,OFFSET(#REF!,ROW()-$I$19-$I$8+$I$12,COLUMN()-$I$21+$I$14),""))</f>
        <v/>
      </c>
      <c r="M57" s="148" t="str">
        <f ca="1">IF(K57="","",IF(NOT(ISNUMBER(K57)),K57,M56))</f>
        <v/>
      </c>
      <c r="N57" s="149" t="str">
        <f ca="1">IF(K57="","",IF(ISNUMBER(K57),K57,IF(ISNUMBER(K58),K58,"")))</f>
        <v/>
      </c>
      <c r="O57" s="150" t="str">
        <f ca="1">IF(AND(ROW()-$I$19&lt;$I$8,NOT(ISNUMBER(K57))),L57,"")</f>
        <v/>
      </c>
      <c r="P57" s="150" t="str">
        <f ca="1">IF(AND(K57&lt;&gt;"",ISNUMBER(K57),ROW()-$I$19&lt;$I$8),L57,"")</f>
        <v/>
      </c>
      <c r="Q57" s="150" t="str">
        <f ca="1">IF(AND(K57&lt;&gt;"",ISNUMBER(K57),ROW()-$I$19&gt;=$I$8),L57,"")</f>
        <v/>
      </c>
      <c r="R57" s="153"/>
      <c r="AA57" s="8" t="str">
        <f ca="1">IF(ROW()-$Y$11&lt;$Y$8,OFFSET($A$1,ROW()-$Y$11+$Y$4,COLUMN()-$Y$13+$Y$6),"")</f>
        <v/>
      </c>
      <c r="AB57" s="8" t="str">
        <f ca="1">IF(ROW()-$Y$11&lt;$Y$8,IF(ISNUMBER(AA57),AB56,OFFSET($A$1,ROW()-$Y$11+$Y$4,COLUMN()-$Y$13+$Y$6)),"")</f>
        <v/>
      </c>
      <c r="AC57" s="8" t="str">
        <f ca="1">IF(ROW()-$Y$11&lt;$Y$8,OFFSET($A$1,ROW()-$Y$11+$Y$4,COLUMN()-$Y$13+$Y$6),"")</f>
        <v/>
      </c>
      <c r="AD57" s="8" t="str">
        <f ca="1">IF(ROW()-$Y$11&lt;$Y$8,OFFSET($A$1,ROW()-$Y$11+$Y$4,COLUMN()-$Y$13+$Y$6),"")</f>
        <v/>
      </c>
      <c r="AE57" s="40" t="str">
        <f ca="1">IF(ISNUMBER(AA57),AE56,AA57)</f>
        <v/>
      </c>
      <c r="AF57" s="40" t="str">
        <f ca="1">IF(ISNUMBER(AA57),AA57,"")</f>
        <v/>
      </c>
      <c r="AG57" s="8" t="str">
        <f ca="1">IF(AC57="","",IF(AC56="",AC57,AG56+AC57))</f>
        <v/>
      </c>
      <c r="AH57" s="8" t="str">
        <f ca="1">IF(AD57="","",IF(AD56="",AD57,AH56+AD57))</f>
        <v/>
      </c>
      <c r="AI57" s="8" t="str">
        <f ca="1">IF(AG57&lt;&gt;"",AG57-AH57,"")</f>
        <v/>
      </c>
    </row>
    <row r="58" spans="11:35">
      <c r="K58" s="142" t="str">
        <f ca="1">IF(ROW()-$I$19&lt;$I$8,OFFSET($A$1,ROW()-$I$19+$I$4,COLUMN()-$I$21+$I$6),IF(ROW()-$I$19&lt;$I$8+$I$16,OFFSET($A$1,ROW()-$I$19-$I$8+$I$12,COLUMN()-$I$21+$I$14),""))</f>
        <v/>
      </c>
      <c r="L58" s="142" t="str">
        <f ca="1">IF(ROW()-$I$19&lt;$I$8,OFFSET(#REF!,ROW()-$I$19+$I$4,COLUMN()-$I$21+$I$6),IF(ROW()-$I$19&lt;$I$8+$I$16,OFFSET(#REF!,ROW()-$I$19-$I$8+$I$12,COLUMN()-$I$21+$I$14),""))</f>
        <v/>
      </c>
      <c r="M58" s="148" t="str">
        <f ca="1">IF(K58="","",IF(NOT(ISNUMBER(K58)),K58,M57))</f>
        <v/>
      </c>
      <c r="N58" s="149" t="str">
        <f ca="1">IF(K58="","",IF(ISNUMBER(K58),K58,IF(ISNUMBER(K59),K59,"")))</f>
        <v/>
      </c>
      <c r="O58" s="150" t="str">
        <f ca="1">IF(AND(ROW()-$I$19&lt;$I$8,NOT(ISNUMBER(K58))),L58,"")</f>
        <v/>
      </c>
      <c r="P58" s="150" t="str">
        <f ca="1">IF(AND(K58&lt;&gt;"",ISNUMBER(K58),ROW()-$I$19&lt;$I$8),L58,"")</f>
        <v/>
      </c>
      <c r="Q58" s="150" t="str">
        <f ca="1">IF(AND(K58&lt;&gt;"",ISNUMBER(K58),ROW()-$I$19&gt;=$I$8),L58,"")</f>
        <v/>
      </c>
      <c r="R58" s="153"/>
      <c r="AA58" s="8" t="str">
        <f ca="1">IF(ROW()-$Y$11&lt;$Y$8,OFFSET($A$1,ROW()-$Y$11+$Y$4,COLUMN()-$Y$13+$Y$6),"")</f>
        <v/>
      </c>
      <c r="AB58" s="8" t="str">
        <f ca="1">IF(ROW()-$Y$11&lt;$Y$8,IF(ISNUMBER(AA58),AB57,OFFSET($A$1,ROW()-$Y$11+$Y$4,COLUMN()-$Y$13+$Y$6)),"")</f>
        <v/>
      </c>
      <c r="AC58" s="8" t="str">
        <f ca="1">IF(ROW()-$Y$11&lt;$Y$8,OFFSET($A$1,ROW()-$Y$11+$Y$4,COLUMN()-$Y$13+$Y$6),"")</f>
        <v/>
      </c>
      <c r="AD58" s="8" t="str">
        <f ca="1">IF(ROW()-$Y$11&lt;$Y$8,OFFSET($A$1,ROW()-$Y$11+$Y$4,COLUMN()-$Y$13+$Y$6),"")</f>
        <v/>
      </c>
      <c r="AE58" s="40" t="str">
        <f ca="1">IF(ISNUMBER(AA58),AE57,AA58)</f>
        <v/>
      </c>
      <c r="AF58" s="40" t="str">
        <f ca="1">IF(ISNUMBER(AA58),AA58,"")</f>
        <v/>
      </c>
      <c r="AG58" s="8" t="str">
        <f ca="1">IF(AC58="","",IF(AC57="",AC58,AG57+AC58))</f>
        <v/>
      </c>
      <c r="AH58" s="8" t="str">
        <f ca="1">IF(AD58="","",IF(AD57="",AD58,AH57+AD58))</f>
        <v/>
      </c>
      <c r="AI58" s="8" t="str">
        <f ca="1">IF(AG58&lt;&gt;"",AG58-AH58,"")</f>
        <v/>
      </c>
    </row>
    <row r="59" spans="11:35">
      <c r="K59" s="142" t="str">
        <f ca="1">IF(ROW()-$I$19&lt;$I$8,OFFSET($A$1,ROW()-$I$19+$I$4,COLUMN()-$I$21+$I$6),IF(ROW()-$I$19&lt;$I$8+$I$16,OFFSET($A$1,ROW()-$I$19-$I$8+$I$12,COLUMN()-$I$21+$I$14),""))</f>
        <v/>
      </c>
      <c r="L59" s="142" t="str">
        <f ca="1">IF(ROW()-$I$19&lt;$I$8,OFFSET(#REF!,ROW()-$I$19+$I$4,COLUMN()-$I$21+$I$6),IF(ROW()-$I$19&lt;$I$8+$I$16,OFFSET(#REF!,ROW()-$I$19-$I$8+$I$12,COLUMN()-$I$21+$I$14),""))</f>
        <v/>
      </c>
      <c r="M59" s="148" t="str">
        <f ca="1">IF(K59="","",IF(NOT(ISNUMBER(K59)),K59,M58))</f>
        <v/>
      </c>
      <c r="N59" s="149" t="str">
        <f ca="1">IF(K59="","",IF(ISNUMBER(K59),K59,IF(ISNUMBER(K60),K60,"")))</f>
        <v/>
      </c>
      <c r="O59" s="150" t="str">
        <f ca="1">IF(AND(ROW()-$I$19&lt;$I$8,NOT(ISNUMBER(K59))),L59,"")</f>
        <v/>
      </c>
      <c r="P59" s="150" t="str">
        <f ca="1">IF(AND(K59&lt;&gt;"",ISNUMBER(K59),ROW()-$I$19&lt;$I$8),L59,"")</f>
        <v/>
      </c>
      <c r="Q59" s="150" t="str">
        <f ca="1">IF(AND(K59&lt;&gt;"",ISNUMBER(K59),ROW()-$I$19&gt;=$I$8),L59,"")</f>
        <v/>
      </c>
      <c r="R59" s="153"/>
      <c r="AA59" s="8" t="str">
        <f ca="1">IF(ROW()-$Y$11&lt;$Y$8,OFFSET($A$1,ROW()-$Y$11+$Y$4,COLUMN()-$Y$13+$Y$6),"")</f>
        <v/>
      </c>
      <c r="AB59" s="8" t="str">
        <f ca="1">IF(ROW()-$Y$11&lt;$Y$8,IF(ISNUMBER(AA59),AB58,OFFSET($A$1,ROW()-$Y$11+$Y$4,COLUMN()-$Y$13+$Y$6)),"")</f>
        <v/>
      </c>
      <c r="AC59" s="8" t="str">
        <f ca="1">IF(ROW()-$Y$11&lt;$Y$8,OFFSET($A$1,ROW()-$Y$11+$Y$4,COLUMN()-$Y$13+$Y$6),"")</f>
        <v/>
      </c>
      <c r="AD59" s="8" t="str">
        <f ca="1">IF(ROW()-$Y$11&lt;$Y$8,OFFSET($A$1,ROW()-$Y$11+$Y$4,COLUMN()-$Y$13+$Y$6),"")</f>
        <v/>
      </c>
      <c r="AE59" s="40" t="str">
        <f ca="1">IF(ISNUMBER(AA59),AE58,AA59)</f>
        <v/>
      </c>
      <c r="AF59" s="40" t="str">
        <f ca="1">IF(ISNUMBER(AA59),AA59,"")</f>
        <v/>
      </c>
      <c r="AG59" s="8" t="str">
        <f ca="1">IF(AC59="","",IF(AC58="",AC59,AG58+AC59))</f>
        <v/>
      </c>
      <c r="AH59" s="8" t="str">
        <f ca="1">IF(AD59="","",IF(AD58="",AD59,AH58+AD59))</f>
        <v/>
      </c>
      <c r="AI59" s="8" t="str">
        <f ca="1">IF(AG59&lt;&gt;"",AG59-AH59,"")</f>
        <v/>
      </c>
    </row>
    <row r="60" spans="11:35">
      <c r="K60" s="142" t="str">
        <f ca="1">IF(ROW()-$I$19&lt;$I$8,OFFSET($A$1,ROW()-$I$19+$I$4,COLUMN()-$I$21+$I$6),IF(ROW()-$I$19&lt;$I$8+$I$16,OFFSET($A$1,ROW()-$I$19-$I$8+$I$12,COLUMN()-$I$21+$I$14),""))</f>
        <v/>
      </c>
      <c r="L60" s="142" t="str">
        <f ca="1">IF(ROW()-$I$19&lt;$I$8,OFFSET(#REF!,ROW()-$I$19+$I$4,COLUMN()-$I$21+$I$6),IF(ROW()-$I$19&lt;$I$8+$I$16,OFFSET(#REF!,ROW()-$I$19-$I$8+$I$12,COLUMN()-$I$21+$I$14),""))</f>
        <v/>
      </c>
      <c r="M60" s="148" t="str">
        <f ca="1">IF(K60="","",IF(NOT(ISNUMBER(K60)),K60,M59))</f>
        <v/>
      </c>
      <c r="N60" s="149" t="str">
        <f ca="1">IF(K60="","",IF(ISNUMBER(K60),K60,IF(ISNUMBER(K61),K61,"")))</f>
        <v/>
      </c>
      <c r="O60" s="150" t="str">
        <f ca="1">IF(AND(ROW()-$I$19&lt;$I$8,NOT(ISNUMBER(K60))),L60,"")</f>
        <v/>
      </c>
      <c r="P60" s="150" t="str">
        <f ca="1">IF(AND(K60&lt;&gt;"",ISNUMBER(K60),ROW()-$I$19&lt;$I$8),L60,"")</f>
        <v/>
      </c>
      <c r="Q60" s="150" t="str">
        <f ca="1">IF(AND(K60&lt;&gt;"",ISNUMBER(K60),ROW()-$I$19&gt;=$I$8),L60,"")</f>
        <v/>
      </c>
      <c r="R60" s="153"/>
      <c r="AA60" s="8" t="str">
        <f ca="1">IF(ROW()-$Y$11&lt;$Y$8,OFFSET($A$1,ROW()-$Y$11+$Y$4,COLUMN()-$Y$13+$Y$6),"")</f>
        <v/>
      </c>
      <c r="AB60" s="8" t="str">
        <f ca="1">IF(ROW()-$Y$11&lt;$Y$8,IF(ISNUMBER(AA60),AB59,OFFSET($A$1,ROW()-$Y$11+$Y$4,COLUMN()-$Y$13+$Y$6)),"")</f>
        <v/>
      </c>
      <c r="AC60" s="8" t="str">
        <f ca="1">IF(ROW()-$Y$11&lt;$Y$8,OFFSET($A$1,ROW()-$Y$11+$Y$4,COLUMN()-$Y$13+$Y$6),"")</f>
        <v/>
      </c>
      <c r="AD60" s="8" t="str">
        <f ca="1">IF(ROW()-$Y$11&lt;$Y$8,OFFSET($A$1,ROW()-$Y$11+$Y$4,COLUMN()-$Y$13+$Y$6),"")</f>
        <v/>
      </c>
      <c r="AE60" s="40" t="str">
        <f ca="1">IF(ISNUMBER(AA60),AE59,AA60)</f>
        <v/>
      </c>
      <c r="AF60" s="40" t="str">
        <f ca="1">IF(ISNUMBER(AA60),AA60,"")</f>
        <v/>
      </c>
      <c r="AG60" s="8" t="str">
        <f ca="1">IF(AC60="","",IF(AC59="",AC60,AG59+AC60))</f>
        <v/>
      </c>
      <c r="AH60" s="8" t="str">
        <f ca="1">IF(AD60="","",IF(AD59="",AD60,AH59+AD60))</f>
        <v/>
      </c>
      <c r="AI60" s="8" t="str">
        <f ca="1">IF(AG60&lt;&gt;"",AG60-AH60,"")</f>
        <v/>
      </c>
    </row>
    <row r="61" spans="11:35">
      <c r="K61" s="142" t="str">
        <f ca="1">IF(ROW()-$I$19&lt;$I$8,OFFSET($A$1,ROW()-$I$19+$I$4,COLUMN()-$I$21+$I$6),IF(ROW()-$I$19&lt;$I$8+$I$16,OFFSET($A$1,ROW()-$I$19-$I$8+$I$12,COLUMN()-$I$21+$I$14),""))</f>
        <v/>
      </c>
      <c r="L61" s="142" t="str">
        <f ca="1">IF(ROW()-$I$19&lt;$I$8,OFFSET(#REF!,ROW()-$I$19+$I$4,COLUMN()-$I$21+$I$6),IF(ROW()-$I$19&lt;$I$8+$I$16,OFFSET(#REF!,ROW()-$I$19-$I$8+$I$12,COLUMN()-$I$21+$I$14),""))</f>
        <v/>
      </c>
      <c r="M61" s="148" t="str">
        <f ca="1">IF(K61="","",IF(NOT(ISNUMBER(K61)),K61,M60))</f>
        <v/>
      </c>
      <c r="N61" s="149" t="str">
        <f ca="1">IF(K61="","",IF(ISNUMBER(K61),K61,IF(ISNUMBER(K62),K62,"")))</f>
        <v/>
      </c>
      <c r="O61" s="150" t="str">
        <f ca="1">IF(AND(ROW()-$I$19&lt;$I$8,NOT(ISNUMBER(K61))),L61,"")</f>
        <v/>
      </c>
      <c r="P61" s="150" t="str">
        <f ca="1">IF(AND(K61&lt;&gt;"",ISNUMBER(K61),ROW()-$I$19&lt;$I$8),L61,"")</f>
        <v/>
      </c>
      <c r="Q61" s="150" t="str">
        <f ca="1">IF(AND(K61&lt;&gt;"",ISNUMBER(K61),ROW()-$I$19&gt;=$I$8),L61,"")</f>
        <v/>
      </c>
      <c r="R61" s="153"/>
      <c r="AA61" s="8" t="str">
        <f ca="1">IF(ROW()-$Y$11&lt;$Y$8,OFFSET($A$1,ROW()-$Y$11+$Y$4,COLUMN()-$Y$13+$Y$6),"")</f>
        <v/>
      </c>
      <c r="AB61" s="8" t="str">
        <f ca="1">IF(ROW()-$Y$11&lt;$Y$8,IF(ISNUMBER(AA61),AB60,OFFSET($A$1,ROW()-$Y$11+$Y$4,COLUMN()-$Y$13+$Y$6)),"")</f>
        <v/>
      </c>
      <c r="AC61" s="8" t="str">
        <f ca="1">IF(ROW()-$Y$11&lt;$Y$8,OFFSET($A$1,ROW()-$Y$11+$Y$4,COLUMN()-$Y$13+$Y$6),"")</f>
        <v/>
      </c>
      <c r="AD61" s="8" t="str">
        <f ca="1">IF(ROW()-$Y$11&lt;$Y$8,OFFSET($A$1,ROW()-$Y$11+$Y$4,COLUMN()-$Y$13+$Y$6),"")</f>
        <v/>
      </c>
      <c r="AE61" s="40" t="str">
        <f ca="1">IF(ISNUMBER(AA61),AE60,AA61)</f>
        <v/>
      </c>
      <c r="AF61" s="40" t="str">
        <f ca="1">IF(ISNUMBER(AA61),AA61,"")</f>
        <v/>
      </c>
      <c r="AG61" s="8" t="str">
        <f ca="1">IF(AC61="","",IF(AC60="",AC61,AG60+AC61))</f>
        <v/>
      </c>
      <c r="AH61" s="8" t="str">
        <f ca="1">IF(AD61="","",IF(AD60="",AD61,AH60+AD61))</f>
        <v/>
      </c>
      <c r="AI61" s="8" t="str">
        <f ca="1">IF(AG61&lt;&gt;"",AG61-AH61,"")</f>
        <v/>
      </c>
    </row>
    <row r="62" spans="11:35">
      <c r="K62" s="142" t="str">
        <f ca="1">IF(ROW()-$I$19&lt;$I$8,OFFSET($A$1,ROW()-$I$19+$I$4,COLUMN()-$I$21+$I$6),IF(ROW()-$I$19&lt;$I$8+$I$16,OFFSET($A$1,ROW()-$I$19-$I$8+$I$12,COLUMN()-$I$21+$I$14),""))</f>
        <v/>
      </c>
      <c r="L62" s="142" t="str">
        <f ca="1">IF(ROW()-$I$19&lt;$I$8,OFFSET(#REF!,ROW()-$I$19+$I$4,COLUMN()-$I$21+$I$6),IF(ROW()-$I$19&lt;$I$8+$I$16,OFFSET(#REF!,ROW()-$I$19-$I$8+$I$12,COLUMN()-$I$21+$I$14),""))</f>
        <v/>
      </c>
      <c r="M62" s="148" t="str">
        <f ca="1">IF(K62="","",IF(NOT(ISNUMBER(K62)),K62,M61))</f>
        <v/>
      </c>
      <c r="N62" s="149" t="str">
        <f ca="1">IF(K62="","",IF(ISNUMBER(K62),K62,IF(ISNUMBER(K63),K63,"")))</f>
        <v/>
      </c>
      <c r="O62" s="150" t="str">
        <f ca="1">IF(AND(ROW()-$I$19&lt;$I$8,NOT(ISNUMBER(K62))),L62,"")</f>
        <v/>
      </c>
      <c r="P62" s="150" t="str">
        <f ca="1">IF(AND(K62&lt;&gt;"",ISNUMBER(K62),ROW()-$I$19&lt;$I$8),L62,"")</f>
        <v/>
      </c>
      <c r="Q62" s="150" t="str">
        <f ca="1">IF(AND(K62&lt;&gt;"",ISNUMBER(K62),ROW()-$I$19&gt;=$I$8),L62,"")</f>
        <v/>
      </c>
      <c r="R62" s="153"/>
      <c r="AA62" s="8" t="str">
        <f ca="1">IF(ROW()-$Y$11&lt;$Y$8,OFFSET($A$1,ROW()-$Y$11+$Y$4,COLUMN()-$Y$13+$Y$6),"")</f>
        <v/>
      </c>
      <c r="AB62" s="8" t="str">
        <f ca="1">IF(ROW()-$Y$11&lt;$Y$8,IF(ISNUMBER(AA62),AB61,OFFSET($A$1,ROW()-$Y$11+$Y$4,COLUMN()-$Y$13+$Y$6)),"")</f>
        <v/>
      </c>
      <c r="AC62" s="8" t="str">
        <f ca="1">IF(ROW()-$Y$11&lt;$Y$8,OFFSET($A$1,ROW()-$Y$11+$Y$4,COLUMN()-$Y$13+$Y$6),"")</f>
        <v/>
      </c>
      <c r="AD62" s="8" t="str">
        <f ca="1">IF(ROW()-$Y$11&lt;$Y$8,OFFSET($A$1,ROW()-$Y$11+$Y$4,COLUMN()-$Y$13+$Y$6),"")</f>
        <v/>
      </c>
      <c r="AE62" s="40" t="str">
        <f ca="1">IF(ISNUMBER(AA62),AE61,AA62)</f>
        <v/>
      </c>
      <c r="AF62" s="40" t="str">
        <f ca="1">IF(ISNUMBER(AA62),AA62,"")</f>
        <v/>
      </c>
      <c r="AG62" s="8" t="str">
        <f ca="1">IF(AC62="","",IF(AC61="",AC62,AG61+AC62))</f>
        <v/>
      </c>
      <c r="AH62" s="8" t="str">
        <f ca="1">IF(AD62="","",IF(AD61="",AD62,AH61+AD62))</f>
        <v/>
      </c>
      <c r="AI62" s="8" t="str">
        <f ca="1">IF(AG62&lt;&gt;"",AG62-AH62,"")</f>
        <v/>
      </c>
    </row>
    <row r="63" spans="11:35">
      <c r="K63" s="142" t="str">
        <f ca="1">IF(ROW()-$I$19&lt;$I$8,OFFSET($A$1,ROW()-$I$19+$I$4,COLUMN()-$I$21+$I$6),IF(ROW()-$I$19&lt;$I$8+$I$16,OFFSET($A$1,ROW()-$I$19-$I$8+$I$12,COLUMN()-$I$21+$I$14),""))</f>
        <v/>
      </c>
      <c r="L63" s="142" t="str">
        <f ca="1">IF(ROW()-$I$19&lt;$I$8,OFFSET(#REF!,ROW()-$I$19+$I$4,COLUMN()-$I$21+$I$6),IF(ROW()-$I$19&lt;$I$8+$I$16,OFFSET(#REF!,ROW()-$I$19-$I$8+$I$12,COLUMN()-$I$21+$I$14),""))</f>
        <v/>
      </c>
      <c r="M63" s="148" t="str">
        <f ca="1">IF(K63="","",IF(NOT(ISNUMBER(K63)),K63,M62))</f>
        <v/>
      </c>
      <c r="N63" s="149" t="str">
        <f ca="1">IF(K63="","",IF(ISNUMBER(K63),K63,IF(ISNUMBER(K64),K64,"")))</f>
        <v/>
      </c>
      <c r="O63" s="150" t="str">
        <f ca="1">IF(AND(ROW()-$I$19&lt;$I$8,NOT(ISNUMBER(K63))),L63,"")</f>
        <v/>
      </c>
      <c r="P63" s="150" t="str">
        <f ca="1">IF(AND(K63&lt;&gt;"",ISNUMBER(K63),ROW()-$I$19&lt;$I$8),L63,"")</f>
        <v/>
      </c>
      <c r="Q63" s="150" t="str">
        <f ca="1">IF(AND(K63&lt;&gt;"",ISNUMBER(K63),ROW()-$I$19&gt;=$I$8),L63,"")</f>
        <v/>
      </c>
      <c r="R63" s="153"/>
      <c r="AA63" s="8" t="str">
        <f ca="1">IF(ROW()-$Y$11&lt;$Y$8,OFFSET($A$1,ROW()-$Y$11+$Y$4,COLUMN()-$Y$13+$Y$6),"")</f>
        <v/>
      </c>
      <c r="AB63" s="8" t="str">
        <f ca="1">IF(ROW()-$Y$11&lt;$Y$8,IF(ISNUMBER(AA63),AB62,OFFSET($A$1,ROW()-$Y$11+$Y$4,COLUMN()-$Y$13+$Y$6)),"")</f>
        <v/>
      </c>
      <c r="AC63" s="8" t="str">
        <f ca="1">IF(ROW()-$Y$11&lt;$Y$8,OFFSET($A$1,ROW()-$Y$11+$Y$4,COLUMN()-$Y$13+$Y$6),"")</f>
        <v/>
      </c>
      <c r="AD63" s="8" t="str">
        <f ca="1">IF(ROW()-$Y$11&lt;$Y$8,OFFSET($A$1,ROW()-$Y$11+$Y$4,COLUMN()-$Y$13+$Y$6),"")</f>
        <v/>
      </c>
      <c r="AE63" s="40" t="str">
        <f ca="1">IF(ISNUMBER(AA63),AE62,AA63)</f>
        <v/>
      </c>
      <c r="AF63" s="40" t="str">
        <f ca="1">IF(ISNUMBER(AA63),AA63,"")</f>
        <v/>
      </c>
      <c r="AG63" s="8" t="str">
        <f ca="1">IF(AC63="","",IF(AC62="",AC63,AG62+AC63))</f>
        <v/>
      </c>
      <c r="AH63" s="8" t="str">
        <f ca="1">IF(AD63="","",IF(AD62="",AD63,AH62+AD63))</f>
        <v/>
      </c>
      <c r="AI63" s="8" t="str">
        <f ca="1">IF(AG63&lt;&gt;"",AG63-AH63,"")</f>
        <v/>
      </c>
    </row>
    <row r="64" spans="11:35">
      <c r="K64" s="142" t="str">
        <f ca="1">IF(ROW()-$I$19&lt;$I$8,OFFSET($A$1,ROW()-$I$19+$I$4,COLUMN()-$I$21+$I$6),IF(ROW()-$I$19&lt;$I$8+$I$16,OFFSET($A$1,ROW()-$I$19-$I$8+$I$12,COLUMN()-$I$21+$I$14),""))</f>
        <v/>
      </c>
      <c r="L64" s="142" t="str">
        <f ca="1">IF(ROW()-$I$19&lt;$I$8,OFFSET(#REF!,ROW()-$I$19+$I$4,COLUMN()-$I$21+$I$6),IF(ROW()-$I$19&lt;$I$8+$I$16,OFFSET(#REF!,ROW()-$I$19-$I$8+$I$12,COLUMN()-$I$21+$I$14),""))</f>
        <v/>
      </c>
      <c r="M64" s="148" t="str">
        <f ca="1">IF(K64="","",IF(NOT(ISNUMBER(K64)),K64,M63))</f>
        <v/>
      </c>
      <c r="N64" s="149" t="str">
        <f ca="1">IF(K64="","",IF(ISNUMBER(K64),K64,IF(ISNUMBER(K65),K65,"")))</f>
        <v/>
      </c>
      <c r="O64" s="150" t="str">
        <f ca="1">IF(AND(ROW()-$I$19&lt;$I$8,NOT(ISNUMBER(K64))),L64,"")</f>
        <v/>
      </c>
      <c r="P64" s="150" t="str">
        <f ca="1">IF(AND(K64&lt;&gt;"",ISNUMBER(K64),ROW()-$I$19&lt;$I$8),L64,"")</f>
        <v/>
      </c>
      <c r="Q64" s="150" t="str">
        <f ca="1">IF(AND(K64&lt;&gt;"",ISNUMBER(K64),ROW()-$I$19&gt;=$I$8),L64,"")</f>
        <v/>
      </c>
      <c r="R64" s="153"/>
      <c r="AA64" s="8" t="str">
        <f ca="1">IF(ROW()-$Y$11&lt;$Y$8,OFFSET($A$1,ROW()-$Y$11+$Y$4,COLUMN()-$Y$13+$Y$6),"")</f>
        <v/>
      </c>
      <c r="AB64" s="8" t="str">
        <f ca="1">IF(ROW()-$Y$11&lt;$Y$8,IF(ISNUMBER(AA64),AB63,OFFSET($A$1,ROW()-$Y$11+$Y$4,COLUMN()-$Y$13+$Y$6)),"")</f>
        <v/>
      </c>
      <c r="AC64" s="8" t="str">
        <f ca="1">IF(ROW()-$Y$11&lt;$Y$8,OFFSET($A$1,ROW()-$Y$11+$Y$4,COLUMN()-$Y$13+$Y$6),"")</f>
        <v/>
      </c>
      <c r="AD64" s="8" t="str">
        <f ca="1">IF(ROW()-$Y$11&lt;$Y$8,OFFSET($A$1,ROW()-$Y$11+$Y$4,COLUMN()-$Y$13+$Y$6),"")</f>
        <v/>
      </c>
      <c r="AE64" s="40" t="str">
        <f ca="1">IF(ISNUMBER(AA64),AE63,AA64)</f>
        <v/>
      </c>
      <c r="AF64" s="40" t="str">
        <f ca="1">IF(ISNUMBER(AA64),AA64,"")</f>
        <v/>
      </c>
      <c r="AG64" s="8" t="str">
        <f ca="1">IF(AC64="","",IF(AC63="",AC64,AG63+AC64))</f>
        <v/>
      </c>
      <c r="AH64" s="8" t="str">
        <f ca="1">IF(AD64="","",IF(AD63="",AD64,AH63+AD64))</f>
        <v/>
      </c>
      <c r="AI64" s="8" t="str">
        <f ca="1">IF(AG64&lt;&gt;"",AG64-AH64,"")</f>
        <v/>
      </c>
    </row>
    <row r="65" spans="11:35">
      <c r="K65" s="142" t="str">
        <f ca="1">IF(ROW()-$I$19&lt;$I$8,OFFSET($A$1,ROW()-$I$19+$I$4,COLUMN()-$I$21+$I$6),IF(ROW()-$I$19&lt;$I$8+$I$16,OFFSET($A$1,ROW()-$I$19-$I$8+$I$12,COLUMN()-$I$21+$I$14),""))</f>
        <v/>
      </c>
      <c r="L65" s="142" t="str">
        <f ca="1">IF(ROW()-$I$19&lt;$I$8,OFFSET(#REF!,ROW()-$I$19+$I$4,COLUMN()-$I$21+$I$6),IF(ROW()-$I$19&lt;$I$8+$I$16,OFFSET(#REF!,ROW()-$I$19-$I$8+$I$12,COLUMN()-$I$21+$I$14),""))</f>
        <v/>
      </c>
      <c r="M65" s="148" t="str">
        <f ca="1">IF(K65="","",IF(NOT(ISNUMBER(K65)),K65,M64))</f>
        <v/>
      </c>
      <c r="N65" s="149" t="str">
        <f ca="1">IF(K65="","",IF(ISNUMBER(K65),K65,IF(ISNUMBER(K66),K66,"")))</f>
        <v/>
      </c>
      <c r="O65" s="150" t="str">
        <f ca="1">IF(AND(ROW()-$I$19&lt;$I$8,NOT(ISNUMBER(K65))),L65,"")</f>
        <v/>
      </c>
      <c r="P65" s="150" t="str">
        <f ca="1">IF(AND(K65&lt;&gt;"",ISNUMBER(K65),ROW()-$I$19&lt;$I$8),L65,"")</f>
        <v/>
      </c>
      <c r="Q65" s="150" t="str">
        <f ca="1">IF(AND(K65&lt;&gt;"",ISNUMBER(K65),ROW()-$I$19&gt;=$I$8),L65,"")</f>
        <v/>
      </c>
      <c r="R65" s="153"/>
      <c r="AA65" s="8" t="str">
        <f ca="1">IF(ROW()-$Y$11&lt;$Y$8,OFFSET($A$1,ROW()-$Y$11+$Y$4,COLUMN()-$Y$13+$Y$6),"")</f>
        <v/>
      </c>
      <c r="AB65" s="8" t="str">
        <f ca="1">IF(ROW()-$Y$11&lt;$Y$8,IF(ISNUMBER(AA65),AB64,OFFSET($A$1,ROW()-$Y$11+$Y$4,COLUMN()-$Y$13+$Y$6)),"")</f>
        <v/>
      </c>
      <c r="AC65" s="8" t="str">
        <f ca="1">IF(ROW()-$Y$11&lt;$Y$8,OFFSET($A$1,ROW()-$Y$11+$Y$4,COLUMN()-$Y$13+$Y$6),"")</f>
        <v/>
      </c>
      <c r="AD65" s="8" t="str">
        <f ca="1">IF(ROW()-$Y$11&lt;$Y$8,OFFSET($A$1,ROW()-$Y$11+$Y$4,COLUMN()-$Y$13+$Y$6),"")</f>
        <v/>
      </c>
      <c r="AE65" s="40" t="str">
        <f ca="1">IF(ISNUMBER(AA65),AE64,AA65)</f>
        <v/>
      </c>
      <c r="AF65" s="40" t="str">
        <f ca="1">IF(ISNUMBER(AA65),AA65,"")</f>
        <v/>
      </c>
      <c r="AG65" s="8" t="str">
        <f ca="1">IF(AC65="","",IF(AC64="",AC65,AG64+AC65))</f>
        <v/>
      </c>
      <c r="AH65" s="8" t="str">
        <f ca="1">IF(AD65="","",IF(AD64="",AD65,AH64+AD65))</f>
        <v/>
      </c>
      <c r="AI65" s="8" t="str">
        <f ca="1">IF(AG65&lt;&gt;"",AG65-AH65,"")</f>
        <v/>
      </c>
    </row>
    <row r="66" spans="11:35">
      <c r="K66" s="142" t="str">
        <f ca="1">IF(ROW()-$I$19&lt;$I$8,OFFSET($A$1,ROW()-$I$19+$I$4,COLUMN()-$I$21+$I$6),IF(ROW()-$I$19&lt;$I$8+$I$16,OFFSET($A$1,ROW()-$I$19-$I$8+$I$12,COLUMN()-$I$21+$I$14),""))</f>
        <v/>
      </c>
      <c r="L66" s="142" t="str">
        <f ca="1">IF(ROW()-$I$19&lt;$I$8,OFFSET(#REF!,ROW()-$I$19+$I$4,COLUMN()-$I$21+$I$6),IF(ROW()-$I$19&lt;$I$8+$I$16,OFFSET(#REF!,ROW()-$I$19-$I$8+$I$12,COLUMN()-$I$21+$I$14),""))</f>
        <v/>
      </c>
      <c r="M66" s="148" t="str">
        <f ca="1">IF(K66="","",IF(NOT(ISNUMBER(K66)),K66,M65))</f>
        <v/>
      </c>
      <c r="N66" s="149" t="str">
        <f ca="1">IF(K66="","",IF(ISNUMBER(K66),K66,IF(ISNUMBER(K67),K67,"")))</f>
        <v/>
      </c>
      <c r="O66" s="150" t="str">
        <f ca="1">IF(AND(ROW()-$I$19&lt;$I$8,NOT(ISNUMBER(K66))),L66,"")</f>
        <v/>
      </c>
      <c r="P66" s="150" t="str">
        <f ca="1">IF(AND(K66&lt;&gt;"",ISNUMBER(K66),ROW()-$I$19&lt;$I$8),L66,"")</f>
        <v/>
      </c>
      <c r="Q66" s="150" t="str">
        <f ca="1">IF(AND(K66&lt;&gt;"",ISNUMBER(K66),ROW()-$I$19&gt;=$I$8),L66,"")</f>
        <v/>
      </c>
      <c r="R66" s="153"/>
      <c r="AA66" s="8" t="str">
        <f ca="1">IF(ROW()-$Y$11&lt;$Y$8,OFFSET($A$1,ROW()-$Y$11+$Y$4,COLUMN()-$Y$13+$Y$6),"")</f>
        <v/>
      </c>
      <c r="AB66" s="8" t="str">
        <f ca="1">IF(ROW()-$Y$11&lt;$Y$8,IF(ISNUMBER(AA66),AB65,OFFSET($A$1,ROW()-$Y$11+$Y$4,COLUMN()-$Y$13+$Y$6)),"")</f>
        <v/>
      </c>
      <c r="AC66" s="8" t="str">
        <f ca="1">IF(ROW()-$Y$11&lt;$Y$8,OFFSET($A$1,ROW()-$Y$11+$Y$4,COLUMN()-$Y$13+$Y$6),"")</f>
        <v/>
      </c>
      <c r="AD66" s="8" t="str">
        <f ca="1">IF(ROW()-$Y$11&lt;$Y$8,OFFSET($A$1,ROW()-$Y$11+$Y$4,COLUMN()-$Y$13+$Y$6),"")</f>
        <v/>
      </c>
      <c r="AE66" s="40" t="str">
        <f ca="1">IF(ISNUMBER(AA66),AE65,AA66)</f>
        <v/>
      </c>
      <c r="AF66" s="40" t="str">
        <f ca="1">IF(ISNUMBER(AA66),AA66,"")</f>
        <v/>
      </c>
      <c r="AG66" s="8" t="str">
        <f ca="1">IF(AC66="","",IF(AC65="",AC66,AG65+AC66))</f>
        <v/>
      </c>
      <c r="AH66" s="8" t="str">
        <f ca="1">IF(AD66="","",IF(AD65="",AD66,AH65+AD66))</f>
        <v/>
      </c>
      <c r="AI66" s="8" t="str">
        <f ca="1">IF(AG66&lt;&gt;"",AG66-AH66,"")</f>
        <v/>
      </c>
    </row>
    <row r="67" spans="11:35">
      <c r="K67" s="142" t="str">
        <f ca="1">IF(ROW()-$I$19&lt;$I$8,OFFSET($A$1,ROW()-$I$19+$I$4,COLUMN()-$I$21+$I$6),IF(ROW()-$I$19&lt;$I$8+$I$16,OFFSET($A$1,ROW()-$I$19-$I$8+$I$12,COLUMN()-$I$21+$I$14),""))</f>
        <v/>
      </c>
      <c r="L67" s="142" t="str">
        <f ca="1">IF(ROW()-$I$19&lt;$I$8,OFFSET(#REF!,ROW()-$I$19+$I$4,COLUMN()-$I$21+$I$6),IF(ROW()-$I$19&lt;$I$8+$I$16,OFFSET(#REF!,ROW()-$I$19-$I$8+$I$12,COLUMN()-$I$21+$I$14),""))</f>
        <v/>
      </c>
      <c r="M67" s="148" t="str">
        <f ca="1">IF(K67="","",IF(NOT(ISNUMBER(K67)),K67,M66))</f>
        <v/>
      </c>
      <c r="N67" s="149" t="str">
        <f ca="1">IF(K67="","",IF(ISNUMBER(K67),K67,IF(ISNUMBER(K68),K68,"")))</f>
        <v/>
      </c>
      <c r="O67" s="150" t="str">
        <f ca="1">IF(AND(ROW()-$I$19&lt;$I$8,NOT(ISNUMBER(K67))),L67,"")</f>
        <v/>
      </c>
      <c r="P67" s="150" t="str">
        <f ca="1">IF(AND(K67&lt;&gt;"",ISNUMBER(K67),ROW()-$I$19&lt;$I$8),L67,"")</f>
        <v/>
      </c>
      <c r="Q67" s="150" t="str">
        <f ca="1">IF(AND(K67&lt;&gt;"",ISNUMBER(K67),ROW()-$I$19&gt;=$I$8),L67,"")</f>
        <v/>
      </c>
      <c r="R67" s="153"/>
      <c r="AA67" s="8" t="str">
        <f ca="1">IF(ROW()-$Y$11&lt;$Y$8,OFFSET($A$1,ROW()-$Y$11+$Y$4,COLUMN()-$Y$13+$Y$6),"")</f>
        <v/>
      </c>
      <c r="AB67" s="8" t="str">
        <f ca="1">IF(ROW()-$Y$11&lt;$Y$8,IF(ISNUMBER(AA67),AB66,OFFSET($A$1,ROW()-$Y$11+$Y$4,COLUMN()-$Y$13+$Y$6)),"")</f>
        <v/>
      </c>
      <c r="AC67" s="8" t="str">
        <f ca="1">IF(ROW()-$Y$11&lt;$Y$8,OFFSET($A$1,ROW()-$Y$11+$Y$4,COLUMN()-$Y$13+$Y$6),"")</f>
        <v/>
      </c>
      <c r="AD67" s="8" t="str">
        <f ca="1">IF(ROW()-$Y$11&lt;$Y$8,OFFSET($A$1,ROW()-$Y$11+$Y$4,COLUMN()-$Y$13+$Y$6),"")</f>
        <v/>
      </c>
      <c r="AE67" s="40" t="str">
        <f ca="1">IF(ISNUMBER(AA67),AE66,AA67)</f>
        <v/>
      </c>
      <c r="AF67" s="40" t="str">
        <f ca="1">IF(ISNUMBER(AA67),AA67,"")</f>
        <v/>
      </c>
      <c r="AG67" s="8" t="str">
        <f ca="1">IF(AC67="","",IF(AC66="",AC67,AG66+AC67))</f>
        <v/>
      </c>
      <c r="AH67" s="8" t="str">
        <f ca="1">IF(AD67="","",IF(AD66="",AD67,AH66+AD67))</f>
        <v/>
      </c>
      <c r="AI67" s="8" t="str">
        <f ca="1">IF(AG67&lt;&gt;"",AG67-AH67,"")</f>
        <v/>
      </c>
    </row>
    <row r="68" spans="11:35">
      <c r="K68" s="142" t="str">
        <f ca="1">IF(ROW()-$I$19&lt;$I$8,OFFSET($A$1,ROW()-$I$19+$I$4,COLUMN()-$I$21+$I$6),IF(ROW()-$I$19&lt;$I$8+$I$16,OFFSET($A$1,ROW()-$I$19-$I$8+$I$12,COLUMN()-$I$21+$I$14),""))</f>
        <v/>
      </c>
      <c r="L68" s="142" t="str">
        <f ca="1">IF(ROW()-$I$19&lt;$I$8,OFFSET(#REF!,ROW()-$I$19+$I$4,COLUMN()-$I$21+$I$6),IF(ROW()-$I$19&lt;$I$8+$I$16,OFFSET(#REF!,ROW()-$I$19-$I$8+$I$12,COLUMN()-$I$21+$I$14),""))</f>
        <v/>
      </c>
      <c r="M68" s="148" t="str">
        <f ca="1">IF(K68="","",IF(NOT(ISNUMBER(K68)),K68,M67))</f>
        <v/>
      </c>
      <c r="N68" s="149" t="str">
        <f ca="1">IF(K68="","",IF(ISNUMBER(K68),K68,IF(ISNUMBER(K69),K69,"")))</f>
        <v/>
      </c>
      <c r="O68" s="150" t="str">
        <f ca="1">IF(AND(ROW()-$I$19&lt;$I$8,NOT(ISNUMBER(K68))),L68,"")</f>
        <v/>
      </c>
      <c r="P68" s="150" t="str">
        <f ca="1">IF(AND(K68&lt;&gt;"",ISNUMBER(K68),ROW()-$I$19&lt;$I$8),L68,"")</f>
        <v/>
      </c>
      <c r="Q68" s="150" t="str">
        <f ca="1">IF(AND(K68&lt;&gt;"",ISNUMBER(K68),ROW()-$I$19&gt;=$I$8),L68,"")</f>
        <v/>
      </c>
      <c r="R68" s="153"/>
      <c r="AA68" s="8" t="str">
        <f ca="1">IF(ROW()-$Y$11&lt;$Y$8,OFFSET($A$1,ROW()-$Y$11+$Y$4,COLUMN()-$Y$13+$Y$6),"")</f>
        <v/>
      </c>
      <c r="AB68" s="8" t="str">
        <f ca="1">IF(ROW()-$Y$11&lt;$Y$8,IF(ISNUMBER(AA68),AB67,OFFSET($A$1,ROW()-$Y$11+$Y$4,COLUMN()-$Y$13+$Y$6)),"")</f>
        <v/>
      </c>
      <c r="AC68" s="8" t="str">
        <f ca="1">IF(ROW()-$Y$11&lt;$Y$8,OFFSET($A$1,ROW()-$Y$11+$Y$4,COLUMN()-$Y$13+$Y$6),"")</f>
        <v/>
      </c>
      <c r="AD68" s="8" t="str">
        <f ca="1">IF(ROW()-$Y$11&lt;$Y$8,OFFSET($A$1,ROW()-$Y$11+$Y$4,COLUMN()-$Y$13+$Y$6),"")</f>
        <v/>
      </c>
      <c r="AE68" s="40" t="str">
        <f ca="1">IF(ISNUMBER(AA68),AE67,AA68)</f>
        <v/>
      </c>
      <c r="AF68" s="40" t="str">
        <f ca="1">IF(ISNUMBER(AA68),AA68,"")</f>
        <v/>
      </c>
      <c r="AG68" s="8" t="str">
        <f ca="1">IF(AC68="","",IF(AC67="",AC68,AG67+AC68))</f>
        <v/>
      </c>
      <c r="AH68" s="8" t="str">
        <f ca="1">IF(AD68="","",IF(AD67="",AD68,AH67+AD68))</f>
        <v/>
      </c>
      <c r="AI68" s="8" t="str">
        <f ca="1">IF(AG68&lt;&gt;"",AG68-AH68,"")</f>
        <v/>
      </c>
    </row>
    <row r="69" spans="11:35">
      <c r="K69" s="142" t="str">
        <f ca="1">IF(ROW()-$I$19&lt;$I$8,OFFSET($A$1,ROW()-$I$19+$I$4,COLUMN()-$I$21+$I$6),IF(ROW()-$I$19&lt;$I$8+$I$16,OFFSET($A$1,ROW()-$I$19-$I$8+$I$12,COLUMN()-$I$21+$I$14),""))</f>
        <v/>
      </c>
      <c r="L69" s="142" t="str">
        <f ca="1">IF(ROW()-$I$19&lt;$I$8,OFFSET(#REF!,ROW()-$I$19+$I$4,COLUMN()-$I$21+$I$6),IF(ROW()-$I$19&lt;$I$8+$I$16,OFFSET(#REF!,ROW()-$I$19-$I$8+$I$12,COLUMN()-$I$21+$I$14),""))</f>
        <v/>
      </c>
      <c r="M69" s="148" t="str">
        <f ca="1">IF(K69="","",IF(NOT(ISNUMBER(K69)),K69,M68))</f>
        <v/>
      </c>
      <c r="N69" s="149" t="str">
        <f ca="1">IF(K69="","",IF(ISNUMBER(K69),K69,IF(ISNUMBER(K70),K70,"")))</f>
        <v/>
      </c>
      <c r="O69" s="150" t="str">
        <f ca="1">IF(AND(ROW()-$I$19&lt;$I$8,NOT(ISNUMBER(K69))),L69,"")</f>
        <v/>
      </c>
      <c r="P69" s="150" t="str">
        <f ca="1">IF(AND(K69&lt;&gt;"",ISNUMBER(K69),ROW()-$I$19&lt;$I$8),L69,"")</f>
        <v/>
      </c>
      <c r="Q69" s="150" t="str">
        <f ca="1">IF(AND(K69&lt;&gt;"",ISNUMBER(K69),ROW()-$I$19&gt;=$I$8),L69,"")</f>
        <v/>
      </c>
      <c r="R69" s="153"/>
      <c r="AA69" s="8" t="str">
        <f ca="1">IF(ROW()-$Y$11&lt;$Y$8,OFFSET($A$1,ROW()-$Y$11+$Y$4,COLUMN()-$Y$13+$Y$6),"")</f>
        <v/>
      </c>
      <c r="AB69" s="8" t="str">
        <f ca="1">IF(ROW()-$Y$11&lt;$Y$8,IF(ISNUMBER(AA69),AB68,OFFSET($A$1,ROW()-$Y$11+$Y$4,COLUMN()-$Y$13+$Y$6)),"")</f>
        <v/>
      </c>
      <c r="AC69" s="8" t="str">
        <f ca="1">IF(ROW()-$Y$11&lt;$Y$8,OFFSET($A$1,ROW()-$Y$11+$Y$4,COLUMN()-$Y$13+$Y$6),"")</f>
        <v/>
      </c>
      <c r="AD69" s="8" t="str">
        <f ca="1">IF(ROW()-$Y$11&lt;$Y$8,OFFSET($A$1,ROW()-$Y$11+$Y$4,COLUMN()-$Y$13+$Y$6),"")</f>
        <v/>
      </c>
      <c r="AE69" s="40" t="str">
        <f ca="1">IF(ISNUMBER(AA69),AE68,AA69)</f>
        <v/>
      </c>
      <c r="AF69" s="40" t="str">
        <f ca="1">IF(ISNUMBER(AA69),AA69,"")</f>
        <v/>
      </c>
      <c r="AG69" s="8" t="str">
        <f ca="1">IF(AC69="","",IF(AC68="",AC69,AG68+AC69))</f>
        <v/>
      </c>
      <c r="AH69" s="8" t="str">
        <f ca="1">IF(AD69="","",IF(AD68="",AD69,AH68+AD69))</f>
        <v/>
      </c>
      <c r="AI69" s="8" t="str">
        <f ca="1">IF(AG69&lt;&gt;"",AG69-AH69,"")</f>
        <v/>
      </c>
    </row>
    <row r="70" spans="11:35">
      <c r="K70" s="142" t="str">
        <f ca="1">IF(ROW()-$I$19&lt;$I$8,OFFSET($A$1,ROW()-$I$19+$I$4,COLUMN()-$I$21+$I$6),IF(ROW()-$I$19&lt;$I$8+$I$16,OFFSET($A$1,ROW()-$I$19-$I$8+$I$12,COLUMN()-$I$21+$I$14),""))</f>
        <v/>
      </c>
      <c r="L70" s="142" t="str">
        <f ca="1">IF(ROW()-$I$19&lt;$I$8,OFFSET(#REF!,ROW()-$I$19+$I$4,COLUMN()-$I$21+$I$6),IF(ROW()-$I$19&lt;$I$8+$I$16,OFFSET(#REF!,ROW()-$I$19-$I$8+$I$12,COLUMN()-$I$21+$I$14),""))</f>
        <v/>
      </c>
      <c r="M70" s="148" t="str">
        <f ca="1">IF(K70="","",IF(NOT(ISNUMBER(K70)),K70,M69))</f>
        <v/>
      </c>
      <c r="N70" s="149" t="str">
        <f ca="1">IF(K70="","",IF(ISNUMBER(K70),K70,IF(ISNUMBER(K71),K71,"")))</f>
        <v/>
      </c>
      <c r="O70" s="150" t="str">
        <f ca="1">IF(AND(ROW()-$I$19&lt;$I$8,NOT(ISNUMBER(K70))),L70,"")</f>
        <v/>
      </c>
      <c r="P70" s="150" t="str">
        <f ca="1">IF(AND(K70&lt;&gt;"",ISNUMBER(K70),ROW()-$I$19&lt;$I$8),L70,"")</f>
        <v/>
      </c>
      <c r="Q70" s="150" t="str">
        <f ca="1">IF(AND(K70&lt;&gt;"",ISNUMBER(K70),ROW()-$I$19&gt;=$I$8),L70,"")</f>
        <v/>
      </c>
      <c r="R70" s="153"/>
      <c r="AA70" s="8" t="str">
        <f ca="1">IF(ROW()-$Y$11&lt;$Y$8,OFFSET($A$1,ROW()-$Y$11+$Y$4,COLUMN()-$Y$13+$Y$6),"")</f>
        <v/>
      </c>
      <c r="AB70" s="8" t="str">
        <f ca="1">IF(ROW()-$Y$11&lt;$Y$8,IF(ISNUMBER(AA70),AB69,OFFSET($A$1,ROW()-$Y$11+$Y$4,COLUMN()-$Y$13+$Y$6)),"")</f>
        <v/>
      </c>
      <c r="AC70" s="8" t="str">
        <f ca="1">IF(ROW()-$Y$11&lt;$Y$8,OFFSET($A$1,ROW()-$Y$11+$Y$4,COLUMN()-$Y$13+$Y$6),"")</f>
        <v/>
      </c>
      <c r="AD70" s="8" t="str">
        <f ca="1">IF(ROW()-$Y$11&lt;$Y$8,OFFSET($A$1,ROW()-$Y$11+$Y$4,COLUMN()-$Y$13+$Y$6),"")</f>
        <v/>
      </c>
      <c r="AE70" s="40" t="str">
        <f ca="1">IF(ISNUMBER(AA70),AE69,AA70)</f>
        <v/>
      </c>
      <c r="AF70" s="40" t="str">
        <f ca="1">IF(ISNUMBER(AA70),AA70,"")</f>
        <v/>
      </c>
      <c r="AG70" s="8" t="str">
        <f ca="1">IF(AC70="","",IF(AC69="",AC70,AG69+AC70))</f>
        <v/>
      </c>
      <c r="AH70" s="8" t="str">
        <f ca="1">IF(AD70="","",IF(AD69="",AD70,AH69+AD70))</f>
        <v/>
      </c>
      <c r="AI70" s="8" t="str">
        <f ca="1">IF(AG70&lt;&gt;"",AG70-AH70,"")</f>
        <v/>
      </c>
    </row>
    <row r="71" spans="11:35">
      <c r="K71" s="142" t="str">
        <f ca="1">IF(ROW()-$I$19&lt;$I$8,OFFSET($A$1,ROW()-$I$19+$I$4,COLUMN()-$I$21+$I$6),IF(ROW()-$I$19&lt;$I$8+$I$16,OFFSET($A$1,ROW()-$I$19-$I$8+$I$12,COLUMN()-$I$21+$I$14),""))</f>
        <v/>
      </c>
      <c r="L71" s="142" t="str">
        <f ca="1">IF(ROW()-$I$19&lt;$I$8,OFFSET(#REF!,ROW()-$I$19+$I$4,COLUMN()-$I$21+$I$6),IF(ROW()-$I$19&lt;$I$8+$I$16,OFFSET(#REF!,ROW()-$I$19-$I$8+$I$12,COLUMN()-$I$21+$I$14),""))</f>
        <v/>
      </c>
      <c r="M71" s="148" t="str">
        <f ca="1">IF(K71="","",IF(NOT(ISNUMBER(K71)),K71,M70))</f>
        <v/>
      </c>
      <c r="N71" s="149" t="str">
        <f ca="1">IF(K71="","",IF(ISNUMBER(K71),K71,IF(ISNUMBER(K72),K72,"")))</f>
        <v/>
      </c>
      <c r="O71" s="150" t="str">
        <f ca="1">IF(AND(ROW()-$I$19&lt;$I$8,NOT(ISNUMBER(K71))),L71,"")</f>
        <v/>
      </c>
      <c r="P71" s="150" t="str">
        <f ca="1">IF(AND(K71&lt;&gt;"",ISNUMBER(K71),ROW()-$I$19&lt;$I$8),L71,"")</f>
        <v/>
      </c>
      <c r="Q71" s="150" t="str">
        <f ca="1">IF(AND(K71&lt;&gt;"",ISNUMBER(K71),ROW()-$I$19&gt;=$I$8),L71,"")</f>
        <v/>
      </c>
      <c r="R71" s="153"/>
      <c r="AA71" s="8" t="str">
        <f ca="1">IF(ROW()-$Y$11&lt;$Y$8,OFFSET($A$1,ROW()-$Y$11+$Y$4,COLUMN()-$Y$13+$Y$6),"")</f>
        <v/>
      </c>
      <c r="AB71" s="8" t="str">
        <f ca="1">IF(ROW()-$Y$11&lt;$Y$8,IF(ISNUMBER(AA71),AB70,OFFSET($A$1,ROW()-$Y$11+$Y$4,COLUMN()-$Y$13+$Y$6)),"")</f>
        <v/>
      </c>
      <c r="AC71" s="8" t="str">
        <f ca="1">IF(ROW()-$Y$11&lt;$Y$8,OFFSET($A$1,ROW()-$Y$11+$Y$4,COLUMN()-$Y$13+$Y$6),"")</f>
        <v/>
      </c>
      <c r="AD71" s="8" t="str">
        <f ca="1">IF(ROW()-$Y$11&lt;$Y$8,OFFSET($A$1,ROW()-$Y$11+$Y$4,COLUMN()-$Y$13+$Y$6),"")</f>
        <v/>
      </c>
      <c r="AE71" s="40" t="str">
        <f ca="1">IF(ISNUMBER(AA71),AE70,AA71)</f>
        <v/>
      </c>
      <c r="AF71" s="40" t="str">
        <f ca="1">IF(ISNUMBER(AA71),AA71,"")</f>
        <v/>
      </c>
      <c r="AG71" s="8" t="str">
        <f ca="1">IF(AC71="","",IF(AC70="",AC71,AG70+AC71))</f>
        <v/>
      </c>
      <c r="AH71" s="8" t="str">
        <f ca="1">IF(AD71="","",IF(AD70="",AD71,AH70+AD71))</f>
        <v/>
      </c>
      <c r="AI71" s="8" t="str">
        <f ca="1">IF(AG71&lt;&gt;"",AG71-AH71,"")</f>
        <v/>
      </c>
    </row>
    <row r="72" spans="11:35">
      <c r="K72" s="142" t="str">
        <f ca="1">IF(ROW()-$I$19&lt;$I$8,OFFSET($A$1,ROW()-$I$19+$I$4,COLUMN()-$I$21+$I$6),IF(ROW()-$I$19&lt;$I$8+$I$16,OFFSET($A$1,ROW()-$I$19-$I$8+$I$12,COLUMN()-$I$21+$I$14),""))</f>
        <v/>
      </c>
      <c r="L72" s="142" t="str">
        <f ca="1">IF(ROW()-$I$19&lt;$I$8,OFFSET(#REF!,ROW()-$I$19+$I$4,COLUMN()-$I$21+$I$6),IF(ROW()-$I$19&lt;$I$8+$I$16,OFFSET(#REF!,ROW()-$I$19-$I$8+$I$12,COLUMN()-$I$21+$I$14),""))</f>
        <v/>
      </c>
      <c r="M72" s="148" t="str">
        <f ca="1">IF(K72="","",IF(NOT(ISNUMBER(K72)),K72,M71))</f>
        <v/>
      </c>
      <c r="N72" s="149" t="str">
        <f ca="1">IF(K72="","",IF(ISNUMBER(K72),K72,IF(ISNUMBER(K73),K73,"")))</f>
        <v/>
      </c>
      <c r="O72" s="150" t="str">
        <f ca="1">IF(AND(ROW()-$I$19&lt;$I$8,NOT(ISNUMBER(K72))),L72,"")</f>
        <v/>
      </c>
      <c r="P72" s="150" t="str">
        <f ca="1">IF(AND(K72&lt;&gt;"",ISNUMBER(K72),ROW()-$I$19&lt;$I$8),L72,"")</f>
        <v/>
      </c>
      <c r="Q72" s="150" t="str">
        <f ca="1">IF(AND(K72&lt;&gt;"",ISNUMBER(K72),ROW()-$I$19&gt;=$I$8),L72,"")</f>
        <v/>
      </c>
      <c r="R72" s="153"/>
      <c r="AA72" s="8" t="str">
        <f ca="1">IF(ROW()-$Y$11&lt;$Y$8,OFFSET($A$1,ROW()-$Y$11+$Y$4,COLUMN()-$Y$13+$Y$6),"")</f>
        <v/>
      </c>
      <c r="AB72" s="8" t="str">
        <f ca="1">IF(ROW()-$Y$11&lt;$Y$8,IF(ISNUMBER(AA72),AB71,OFFSET($A$1,ROW()-$Y$11+$Y$4,COLUMN()-$Y$13+$Y$6)),"")</f>
        <v/>
      </c>
      <c r="AC72" s="8" t="str">
        <f ca="1">IF(ROW()-$Y$11&lt;$Y$8,OFFSET($A$1,ROW()-$Y$11+$Y$4,COLUMN()-$Y$13+$Y$6),"")</f>
        <v/>
      </c>
      <c r="AD72" s="8" t="str">
        <f ca="1">IF(ROW()-$Y$11&lt;$Y$8,OFFSET($A$1,ROW()-$Y$11+$Y$4,COLUMN()-$Y$13+$Y$6),"")</f>
        <v/>
      </c>
      <c r="AE72" s="40" t="str">
        <f ca="1">IF(ISNUMBER(AA72),AE71,AA72)</f>
        <v/>
      </c>
      <c r="AF72" s="40" t="str">
        <f ca="1">IF(ISNUMBER(AA72),AA72,"")</f>
        <v/>
      </c>
      <c r="AG72" s="8" t="str">
        <f ca="1">IF(AC72="","",IF(AC71="",AC72,AG71+AC72))</f>
        <v/>
      </c>
      <c r="AH72" s="8" t="str">
        <f ca="1">IF(AD72="","",IF(AD71="",AD72,AH71+AD72))</f>
        <v/>
      </c>
      <c r="AI72" s="8" t="str">
        <f ca="1">IF(AG72&lt;&gt;"",AG72-AH72,"")</f>
        <v/>
      </c>
    </row>
    <row r="73" spans="11:35">
      <c r="K73" s="142" t="str">
        <f ca="1">IF(ROW()-$I$19&lt;$I$8,OFFSET($A$1,ROW()-$I$19+$I$4,COLUMN()-$I$21+$I$6),IF(ROW()-$I$19&lt;$I$8+$I$16,OFFSET($A$1,ROW()-$I$19-$I$8+$I$12,COLUMN()-$I$21+$I$14),""))</f>
        <v/>
      </c>
      <c r="L73" s="142" t="str">
        <f ca="1">IF(ROW()-$I$19&lt;$I$8,OFFSET(#REF!,ROW()-$I$19+$I$4,COLUMN()-$I$21+$I$6),IF(ROW()-$I$19&lt;$I$8+$I$16,OFFSET(#REF!,ROW()-$I$19-$I$8+$I$12,COLUMN()-$I$21+$I$14),""))</f>
        <v/>
      </c>
      <c r="M73" s="148" t="str">
        <f ca="1">IF(K73="","",IF(NOT(ISNUMBER(K73)),K73,M72))</f>
        <v/>
      </c>
      <c r="N73" s="149" t="str">
        <f ca="1">IF(K73="","",IF(ISNUMBER(K73),K73,IF(ISNUMBER(K74),K74,"")))</f>
        <v/>
      </c>
      <c r="O73" s="150" t="str">
        <f ca="1">IF(AND(ROW()-$I$19&lt;$I$8,NOT(ISNUMBER(K73))),L73,"")</f>
        <v/>
      </c>
      <c r="P73" s="150" t="str">
        <f ca="1">IF(AND(K73&lt;&gt;"",ISNUMBER(K73),ROW()-$I$19&lt;$I$8),L73,"")</f>
        <v/>
      </c>
      <c r="Q73" s="150" t="str">
        <f ca="1">IF(AND(K73&lt;&gt;"",ISNUMBER(K73),ROW()-$I$19&gt;=$I$8),L73,"")</f>
        <v/>
      </c>
      <c r="R73" s="153"/>
      <c r="AA73" s="8" t="str">
        <f ca="1">IF(ROW()-$Y$11&lt;$Y$8,OFFSET($A$1,ROW()-$Y$11+$Y$4,COLUMN()-$Y$13+$Y$6),"")</f>
        <v/>
      </c>
      <c r="AB73" s="8" t="str">
        <f ca="1">IF(ROW()-$Y$11&lt;$Y$8,IF(ISNUMBER(AA73),AB72,OFFSET($A$1,ROW()-$Y$11+$Y$4,COLUMN()-$Y$13+$Y$6)),"")</f>
        <v/>
      </c>
      <c r="AC73" s="8" t="str">
        <f ca="1">IF(ROW()-$Y$11&lt;$Y$8,OFFSET($A$1,ROW()-$Y$11+$Y$4,COLUMN()-$Y$13+$Y$6),"")</f>
        <v/>
      </c>
      <c r="AD73" s="8" t="str">
        <f ca="1">IF(ROW()-$Y$11&lt;$Y$8,OFFSET($A$1,ROW()-$Y$11+$Y$4,COLUMN()-$Y$13+$Y$6),"")</f>
        <v/>
      </c>
      <c r="AE73" s="40" t="str">
        <f ca="1">IF(ISNUMBER(AA73),AE72,AA73)</f>
        <v/>
      </c>
      <c r="AF73" s="40" t="str">
        <f ca="1">IF(ISNUMBER(AA73),AA73,"")</f>
        <v/>
      </c>
      <c r="AG73" s="8" t="str">
        <f ca="1">IF(AC73="","",IF(AC72="",AC73,AG72+AC73))</f>
        <v/>
      </c>
      <c r="AH73" s="8" t="str">
        <f ca="1">IF(AD73="","",IF(AD72="",AD73,AH72+AD73))</f>
        <v/>
      </c>
      <c r="AI73" s="8" t="str">
        <f ca="1">IF(AG73&lt;&gt;"",AG73-AH73,"")</f>
        <v/>
      </c>
    </row>
    <row r="74" spans="11:35">
      <c r="K74" s="142" t="str">
        <f ca="1">IF(ROW()-$I$19&lt;$I$8,OFFSET($A$1,ROW()-$I$19+$I$4,COLUMN()-$I$21+$I$6),IF(ROW()-$I$19&lt;$I$8+$I$16,OFFSET($A$1,ROW()-$I$19-$I$8+$I$12,COLUMN()-$I$21+$I$14),""))</f>
        <v/>
      </c>
      <c r="L74" s="142" t="str">
        <f ca="1">IF(ROW()-$I$19&lt;$I$8,OFFSET(#REF!,ROW()-$I$19+$I$4,COLUMN()-$I$21+$I$6),IF(ROW()-$I$19&lt;$I$8+$I$16,OFFSET(#REF!,ROW()-$I$19-$I$8+$I$12,COLUMN()-$I$21+$I$14),""))</f>
        <v/>
      </c>
      <c r="M74" s="148" t="str">
        <f ca="1">IF(K74="","",IF(NOT(ISNUMBER(K74)),K74,M73))</f>
        <v/>
      </c>
      <c r="N74" s="149" t="str">
        <f ca="1">IF(K74="","",IF(ISNUMBER(K74),K74,IF(ISNUMBER(K75),K75,"")))</f>
        <v/>
      </c>
      <c r="O74" s="150" t="str">
        <f ca="1">IF(AND(ROW()-$I$19&lt;$I$8,NOT(ISNUMBER(K74))),L74,"")</f>
        <v/>
      </c>
      <c r="P74" s="150" t="str">
        <f ca="1">IF(AND(K74&lt;&gt;"",ISNUMBER(K74),ROW()-$I$19&lt;$I$8),L74,"")</f>
        <v/>
      </c>
      <c r="Q74" s="150" t="str">
        <f ca="1">IF(AND(K74&lt;&gt;"",ISNUMBER(K74),ROW()-$I$19&gt;=$I$8),L74,"")</f>
        <v/>
      </c>
      <c r="R74" s="153"/>
      <c r="AA74" s="8" t="str">
        <f ca="1">IF(ROW()-$Y$11&lt;$Y$8,OFFSET($A$1,ROW()-$Y$11+$Y$4,COLUMN()-$Y$13+$Y$6),"")</f>
        <v/>
      </c>
      <c r="AB74" s="8" t="str">
        <f ca="1">IF(ROW()-$Y$11&lt;$Y$8,IF(ISNUMBER(AA74),AB73,OFFSET($A$1,ROW()-$Y$11+$Y$4,COLUMN()-$Y$13+$Y$6)),"")</f>
        <v/>
      </c>
      <c r="AC74" s="8" t="str">
        <f ca="1">IF(ROW()-$Y$11&lt;$Y$8,OFFSET($A$1,ROW()-$Y$11+$Y$4,COLUMN()-$Y$13+$Y$6),"")</f>
        <v/>
      </c>
      <c r="AD74" s="8" t="str">
        <f ca="1">IF(ROW()-$Y$11&lt;$Y$8,OFFSET($A$1,ROW()-$Y$11+$Y$4,COLUMN()-$Y$13+$Y$6),"")</f>
        <v/>
      </c>
      <c r="AE74" s="40" t="str">
        <f ca="1">IF(ISNUMBER(AA74),AE73,AA74)</f>
        <v/>
      </c>
      <c r="AF74" s="40" t="str">
        <f ca="1">IF(ISNUMBER(AA74),AA74,"")</f>
        <v/>
      </c>
      <c r="AG74" s="8" t="str">
        <f ca="1">IF(AC74="","",IF(AC73="",AC74,AG73+AC74))</f>
        <v/>
      </c>
      <c r="AH74" s="8" t="str">
        <f ca="1">IF(AD74="","",IF(AD73="",AD74,AH73+AD74))</f>
        <v/>
      </c>
      <c r="AI74" s="8" t="str">
        <f ca="1">IF(AG74&lt;&gt;"",AG74-AH74,"")</f>
        <v/>
      </c>
    </row>
    <row r="75" spans="11:35">
      <c r="K75" s="142" t="str">
        <f ca="1">IF(ROW()-$I$19&lt;$I$8,OFFSET($A$1,ROW()-$I$19+$I$4,COLUMN()-$I$21+$I$6),IF(ROW()-$I$19&lt;$I$8+$I$16,OFFSET($A$1,ROW()-$I$19-$I$8+$I$12,COLUMN()-$I$21+$I$14),""))</f>
        <v/>
      </c>
      <c r="L75" s="142" t="str">
        <f ca="1">IF(ROW()-$I$19&lt;$I$8,OFFSET(#REF!,ROW()-$I$19+$I$4,COLUMN()-$I$21+$I$6),IF(ROW()-$I$19&lt;$I$8+$I$16,OFFSET(#REF!,ROW()-$I$19-$I$8+$I$12,COLUMN()-$I$21+$I$14),""))</f>
        <v/>
      </c>
      <c r="M75" s="148" t="str">
        <f ca="1">IF(K75="","",IF(NOT(ISNUMBER(K75)),K75,M74))</f>
        <v/>
      </c>
      <c r="N75" s="149" t="str">
        <f ca="1">IF(K75="","",IF(ISNUMBER(K75),K75,IF(ISNUMBER(K76),K76,"")))</f>
        <v/>
      </c>
      <c r="O75" s="150" t="str">
        <f ca="1">IF(AND(ROW()-$I$19&lt;$I$8,NOT(ISNUMBER(K75))),L75,"")</f>
        <v/>
      </c>
      <c r="P75" s="150" t="str">
        <f ca="1">IF(AND(K75&lt;&gt;"",ISNUMBER(K75),ROW()-$I$19&lt;$I$8),L75,"")</f>
        <v/>
      </c>
      <c r="Q75" s="150" t="str">
        <f ca="1">IF(AND(K75&lt;&gt;"",ISNUMBER(K75),ROW()-$I$19&gt;=$I$8),L75,"")</f>
        <v/>
      </c>
      <c r="R75" s="153"/>
      <c r="AA75" s="8" t="str">
        <f ca="1">IF(ROW()-$Y$11&lt;$Y$8,OFFSET($A$1,ROW()-$Y$11+$Y$4,COLUMN()-$Y$13+$Y$6),"")</f>
        <v/>
      </c>
      <c r="AB75" s="8" t="str">
        <f ca="1">IF(ROW()-$Y$11&lt;$Y$8,IF(ISNUMBER(AA75),AB74,OFFSET($A$1,ROW()-$Y$11+$Y$4,COLUMN()-$Y$13+$Y$6)),"")</f>
        <v/>
      </c>
      <c r="AC75" s="8" t="str">
        <f ca="1">IF(ROW()-$Y$11&lt;$Y$8,OFFSET($A$1,ROW()-$Y$11+$Y$4,COLUMN()-$Y$13+$Y$6),"")</f>
        <v/>
      </c>
      <c r="AD75" s="8" t="str">
        <f ca="1">IF(ROW()-$Y$11&lt;$Y$8,OFFSET($A$1,ROW()-$Y$11+$Y$4,COLUMN()-$Y$13+$Y$6),"")</f>
        <v/>
      </c>
      <c r="AE75" s="40" t="str">
        <f ca="1">IF(ISNUMBER(AA75),AE74,AA75)</f>
        <v/>
      </c>
      <c r="AF75" s="40" t="str">
        <f ca="1">IF(ISNUMBER(AA75),AA75,"")</f>
        <v/>
      </c>
      <c r="AG75" s="8" t="str">
        <f ca="1">IF(AC75="","",IF(AC74="",AC75,AG74+AC75))</f>
        <v/>
      </c>
      <c r="AH75" s="8" t="str">
        <f ca="1">IF(AD75="","",IF(AD74="",AD75,AH74+AD75))</f>
        <v/>
      </c>
      <c r="AI75" s="8" t="str">
        <f ca="1">IF(AG75&lt;&gt;"",AG75-AH75,"")</f>
        <v/>
      </c>
    </row>
    <row r="76" spans="11:35">
      <c r="K76" s="142" t="str">
        <f ca="1">IF(ROW()-$I$19&lt;$I$8,OFFSET($A$1,ROW()-$I$19+$I$4,COLUMN()-$I$21+$I$6),IF(ROW()-$I$19&lt;$I$8+$I$16,OFFSET($A$1,ROW()-$I$19-$I$8+$I$12,COLUMN()-$I$21+$I$14),""))</f>
        <v/>
      </c>
      <c r="L76" s="142" t="str">
        <f ca="1">IF(ROW()-$I$19&lt;$I$8,OFFSET(#REF!,ROW()-$I$19+$I$4,COLUMN()-$I$21+$I$6),IF(ROW()-$I$19&lt;$I$8+$I$16,OFFSET(#REF!,ROW()-$I$19-$I$8+$I$12,COLUMN()-$I$21+$I$14),""))</f>
        <v/>
      </c>
      <c r="M76" s="148" t="str">
        <f ca="1">IF(K76="","",IF(NOT(ISNUMBER(K76)),K76,M75))</f>
        <v/>
      </c>
      <c r="N76" s="149" t="str">
        <f ca="1">IF(K76="","",IF(ISNUMBER(K76),K76,IF(ISNUMBER(K77),K77,"")))</f>
        <v/>
      </c>
      <c r="O76" s="150" t="str">
        <f ca="1">IF(AND(ROW()-$I$19&lt;$I$8,NOT(ISNUMBER(K76))),L76,"")</f>
        <v/>
      </c>
      <c r="P76" s="150" t="str">
        <f ca="1">IF(AND(K76&lt;&gt;"",ISNUMBER(K76),ROW()-$I$19&lt;$I$8),L76,"")</f>
        <v/>
      </c>
      <c r="Q76" s="150" t="str">
        <f ca="1">IF(AND(K76&lt;&gt;"",ISNUMBER(K76),ROW()-$I$19&gt;=$I$8),L76,"")</f>
        <v/>
      </c>
      <c r="R76" s="153"/>
      <c r="AA76" s="8" t="str">
        <f ca="1">IF(ROW()-$Y$11&lt;$Y$8,OFFSET($A$1,ROW()-$Y$11+$Y$4,COLUMN()-$Y$13+$Y$6),"")</f>
        <v/>
      </c>
      <c r="AB76" s="8" t="str">
        <f ca="1">IF(ROW()-$Y$11&lt;$Y$8,IF(ISNUMBER(AA76),AB75,OFFSET($A$1,ROW()-$Y$11+$Y$4,COLUMN()-$Y$13+$Y$6)),"")</f>
        <v/>
      </c>
      <c r="AC76" s="8" t="str">
        <f ca="1">IF(ROW()-$Y$11&lt;$Y$8,OFFSET($A$1,ROW()-$Y$11+$Y$4,COLUMN()-$Y$13+$Y$6),"")</f>
        <v/>
      </c>
      <c r="AD76" s="8" t="str">
        <f ca="1">IF(ROW()-$Y$11&lt;$Y$8,OFFSET($A$1,ROW()-$Y$11+$Y$4,COLUMN()-$Y$13+$Y$6),"")</f>
        <v/>
      </c>
      <c r="AE76" s="40" t="str">
        <f ca="1">IF(ISNUMBER(AA76),AE75,AA76)</f>
        <v/>
      </c>
      <c r="AF76" s="40" t="str">
        <f ca="1">IF(ISNUMBER(AA76),AA76,"")</f>
        <v/>
      </c>
      <c r="AG76" s="8" t="str">
        <f ca="1">IF(AC76="","",IF(AC75="",AC76,AG75+AC76))</f>
        <v/>
      </c>
      <c r="AH76" s="8" t="str">
        <f ca="1">IF(AD76="","",IF(AD75="",AD76,AH75+AD76))</f>
        <v/>
      </c>
      <c r="AI76" s="8" t="str">
        <f ca="1">IF(AG76&lt;&gt;"",AG76-AH76,"")</f>
        <v/>
      </c>
    </row>
    <row r="77" spans="11:35">
      <c r="K77" s="142" t="str">
        <f ca="1">IF(ROW()-$I$19&lt;$I$8,OFFSET($A$1,ROW()-$I$19+$I$4,COLUMN()-$I$21+$I$6),IF(ROW()-$I$19&lt;$I$8+$I$16,OFFSET($A$1,ROW()-$I$19-$I$8+$I$12,COLUMN()-$I$21+$I$14),""))</f>
        <v/>
      </c>
      <c r="L77" s="142" t="str">
        <f ca="1">IF(ROW()-$I$19&lt;$I$8,OFFSET(#REF!,ROW()-$I$19+$I$4,COLUMN()-$I$21+$I$6),IF(ROW()-$I$19&lt;$I$8+$I$16,OFFSET(#REF!,ROW()-$I$19-$I$8+$I$12,COLUMN()-$I$21+$I$14),""))</f>
        <v/>
      </c>
      <c r="M77" s="148" t="str">
        <f ca="1">IF(K77="","",IF(NOT(ISNUMBER(K77)),K77,M76))</f>
        <v/>
      </c>
      <c r="N77" s="149" t="str">
        <f ca="1">IF(K77="","",IF(ISNUMBER(K77),K77,IF(ISNUMBER(K78),K78,"")))</f>
        <v/>
      </c>
      <c r="O77" s="150" t="str">
        <f ca="1">IF(AND(ROW()-$I$19&lt;$I$8,NOT(ISNUMBER(K77))),L77,"")</f>
        <v/>
      </c>
      <c r="P77" s="150" t="str">
        <f ca="1">IF(AND(K77&lt;&gt;"",ISNUMBER(K77),ROW()-$I$19&lt;$I$8),L77,"")</f>
        <v/>
      </c>
      <c r="Q77" s="150" t="str">
        <f ca="1">IF(AND(K77&lt;&gt;"",ISNUMBER(K77),ROW()-$I$19&gt;=$I$8),L77,"")</f>
        <v/>
      </c>
      <c r="R77" s="153"/>
      <c r="AA77" s="8" t="str">
        <f ca="1">IF(ROW()-$Y$11&lt;$Y$8,OFFSET($A$1,ROW()-$Y$11+$Y$4,COLUMN()-$Y$13+$Y$6),"")</f>
        <v/>
      </c>
      <c r="AB77" s="8" t="str">
        <f ca="1">IF(ROW()-$Y$11&lt;$Y$8,IF(ISNUMBER(AA77),AB76,OFFSET($A$1,ROW()-$Y$11+$Y$4,COLUMN()-$Y$13+$Y$6)),"")</f>
        <v/>
      </c>
      <c r="AC77" s="8" t="str">
        <f ca="1">IF(ROW()-$Y$11&lt;$Y$8,OFFSET($A$1,ROW()-$Y$11+$Y$4,COLUMN()-$Y$13+$Y$6),"")</f>
        <v/>
      </c>
      <c r="AD77" s="8" t="str">
        <f ca="1">IF(ROW()-$Y$11&lt;$Y$8,OFFSET($A$1,ROW()-$Y$11+$Y$4,COLUMN()-$Y$13+$Y$6),"")</f>
        <v/>
      </c>
      <c r="AE77" s="40" t="str">
        <f ca="1">IF(ISNUMBER(AA77),AE76,AA77)</f>
        <v/>
      </c>
      <c r="AF77" s="40" t="str">
        <f ca="1">IF(ISNUMBER(AA77),AA77,"")</f>
        <v/>
      </c>
      <c r="AG77" s="8" t="str">
        <f ca="1">IF(AC77="","",IF(AC76="",AC77,AG76+AC77))</f>
        <v/>
      </c>
      <c r="AH77" s="8" t="str">
        <f ca="1">IF(AD77="","",IF(AD76="",AD77,AH76+AD77))</f>
        <v/>
      </c>
      <c r="AI77" s="8" t="str">
        <f ca="1">IF(AG77&lt;&gt;"",AG77-AH77,"")</f>
        <v/>
      </c>
    </row>
    <row r="78" spans="11:35">
      <c r="K78" s="142" t="str">
        <f ca="1">IF(ROW()-$I$19&lt;$I$8,OFFSET($A$1,ROW()-$I$19+$I$4,COLUMN()-$I$21+$I$6),IF(ROW()-$I$19&lt;$I$8+$I$16,OFFSET($A$1,ROW()-$I$19-$I$8+$I$12,COLUMN()-$I$21+$I$14),""))</f>
        <v/>
      </c>
      <c r="L78" s="142" t="str">
        <f ca="1">IF(ROW()-$I$19&lt;$I$8,OFFSET(#REF!,ROW()-$I$19+$I$4,COLUMN()-$I$21+$I$6),IF(ROW()-$I$19&lt;$I$8+$I$16,OFFSET(#REF!,ROW()-$I$19-$I$8+$I$12,COLUMN()-$I$21+$I$14),""))</f>
        <v/>
      </c>
      <c r="M78" s="148" t="str">
        <f ca="1">IF(K78="","",IF(NOT(ISNUMBER(K78)),K78,M77))</f>
        <v/>
      </c>
      <c r="N78" s="149" t="str">
        <f ca="1">IF(K78="","",IF(ISNUMBER(K78),K78,IF(ISNUMBER(K79),K79,"")))</f>
        <v/>
      </c>
      <c r="O78" s="150" t="str">
        <f ca="1">IF(AND(ROW()-$I$19&lt;$I$8,NOT(ISNUMBER(K78))),L78,"")</f>
        <v/>
      </c>
      <c r="P78" s="150" t="str">
        <f ca="1">IF(AND(K78&lt;&gt;"",ISNUMBER(K78),ROW()-$I$19&lt;$I$8),L78,"")</f>
        <v/>
      </c>
      <c r="Q78" s="150" t="str">
        <f ca="1">IF(AND(K78&lt;&gt;"",ISNUMBER(K78),ROW()-$I$19&gt;=$I$8),L78,"")</f>
        <v/>
      </c>
      <c r="R78" s="153"/>
      <c r="AA78" s="8" t="str">
        <f ca="1">IF(ROW()-$Y$11&lt;$Y$8,OFFSET($A$1,ROW()-$Y$11+$Y$4,COLUMN()-$Y$13+$Y$6),"")</f>
        <v/>
      </c>
      <c r="AB78" s="8" t="str">
        <f ca="1">IF(ROW()-$Y$11&lt;$Y$8,IF(ISNUMBER(AA78),AB77,OFFSET($A$1,ROW()-$Y$11+$Y$4,COLUMN()-$Y$13+$Y$6)),"")</f>
        <v/>
      </c>
      <c r="AC78" s="8" t="str">
        <f ca="1">IF(ROW()-$Y$11&lt;$Y$8,OFFSET($A$1,ROW()-$Y$11+$Y$4,COLUMN()-$Y$13+$Y$6),"")</f>
        <v/>
      </c>
      <c r="AD78" s="8" t="str">
        <f ca="1">IF(ROW()-$Y$11&lt;$Y$8,OFFSET($A$1,ROW()-$Y$11+$Y$4,COLUMN()-$Y$13+$Y$6),"")</f>
        <v/>
      </c>
      <c r="AE78" s="40" t="str">
        <f ca="1">IF(ISNUMBER(AA78),AE77,AA78)</f>
        <v/>
      </c>
      <c r="AF78" s="40" t="str">
        <f ca="1">IF(ISNUMBER(AA78),AA78,"")</f>
        <v/>
      </c>
      <c r="AG78" s="8" t="str">
        <f ca="1">IF(AC78="","",IF(AC77="",AC78,AG77+AC78))</f>
        <v/>
      </c>
      <c r="AH78" s="8" t="str">
        <f ca="1">IF(AD78="","",IF(AD77="",AD78,AH77+AD78))</f>
        <v/>
      </c>
      <c r="AI78" s="8" t="str">
        <f ca="1">IF(AG78&lt;&gt;"",AG78-AH78,"")</f>
        <v/>
      </c>
    </row>
    <row r="79" spans="11:35">
      <c r="K79" s="142" t="str">
        <f ca="1">IF(ROW()-$I$19&lt;$I$8,OFFSET($A$1,ROW()-$I$19+$I$4,COLUMN()-$I$21+$I$6),IF(ROW()-$I$19&lt;$I$8+$I$16,OFFSET($A$1,ROW()-$I$19-$I$8+$I$12,COLUMN()-$I$21+$I$14),""))</f>
        <v/>
      </c>
      <c r="L79" s="142" t="str">
        <f ca="1">IF(ROW()-$I$19&lt;$I$8,OFFSET(#REF!,ROW()-$I$19+$I$4,COLUMN()-$I$21+$I$6),IF(ROW()-$I$19&lt;$I$8+$I$16,OFFSET(#REF!,ROW()-$I$19-$I$8+$I$12,COLUMN()-$I$21+$I$14),""))</f>
        <v/>
      </c>
      <c r="M79" s="148" t="str">
        <f ca="1">IF(K79="","",IF(NOT(ISNUMBER(K79)),K79,M78))</f>
        <v/>
      </c>
      <c r="N79" s="149" t="str">
        <f ca="1">IF(K79="","",IF(ISNUMBER(K79),K79,IF(ISNUMBER(K80),K80,"")))</f>
        <v/>
      </c>
      <c r="O79" s="150" t="str">
        <f ca="1">IF(AND(ROW()-$I$19&lt;$I$8,NOT(ISNUMBER(K79))),L79,"")</f>
        <v/>
      </c>
      <c r="P79" s="150" t="str">
        <f ca="1">IF(AND(K79&lt;&gt;"",ISNUMBER(K79),ROW()-$I$19&lt;$I$8),L79,"")</f>
        <v/>
      </c>
      <c r="Q79" s="150" t="str">
        <f ca="1">IF(AND(K79&lt;&gt;"",ISNUMBER(K79),ROW()-$I$19&gt;=$I$8),L79,"")</f>
        <v/>
      </c>
      <c r="R79" s="153"/>
      <c r="AA79" s="8" t="str">
        <f ca="1">IF(ROW()-$Y$11&lt;$Y$8,OFFSET($A$1,ROW()-$Y$11+$Y$4,COLUMN()-$Y$13+$Y$6),"")</f>
        <v/>
      </c>
      <c r="AB79" s="8" t="str">
        <f ca="1">IF(ROW()-$Y$11&lt;$Y$8,IF(ISNUMBER(AA79),AB78,OFFSET($A$1,ROW()-$Y$11+$Y$4,COLUMN()-$Y$13+$Y$6)),"")</f>
        <v/>
      </c>
      <c r="AC79" s="8" t="str">
        <f ca="1">IF(ROW()-$Y$11&lt;$Y$8,OFFSET($A$1,ROW()-$Y$11+$Y$4,COLUMN()-$Y$13+$Y$6),"")</f>
        <v/>
      </c>
      <c r="AD79" s="8" t="str">
        <f ca="1">IF(ROW()-$Y$11&lt;$Y$8,OFFSET($A$1,ROW()-$Y$11+$Y$4,COLUMN()-$Y$13+$Y$6),"")</f>
        <v/>
      </c>
      <c r="AE79" s="40" t="str">
        <f ca="1">IF(ISNUMBER(AA79),AE78,AA79)</f>
        <v/>
      </c>
      <c r="AF79" s="40" t="str">
        <f ca="1">IF(ISNUMBER(AA79),AA79,"")</f>
        <v/>
      </c>
      <c r="AG79" s="8" t="str">
        <f ca="1">IF(AC79="","",IF(AC78="",AC79,AG78+AC79))</f>
        <v/>
      </c>
      <c r="AH79" s="8" t="str">
        <f ca="1">IF(AD79="","",IF(AD78="",AD79,AH78+AD79))</f>
        <v/>
      </c>
      <c r="AI79" s="8" t="str">
        <f ca="1">IF(AG79&lt;&gt;"",AG79-AH79,"")</f>
        <v/>
      </c>
    </row>
    <row r="80" spans="11:35">
      <c r="K80" s="142" t="str">
        <f ca="1">IF(ROW()-$I$19&lt;$I$8,OFFSET($A$1,ROW()-$I$19+$I$4,COLUMN()-$I$21+$I$6),IF(ROW()-$I$19&lt;$I$8+$I$16,OFFSET($A$1,ROW()-$I$19-$I$8+$I$12,COLUMN()-$I$21+$I$14),""))</f>
        <v/>
      </c>
      <c r="L80" s="142" t="str">
        <f ca="1">IF(ROW()-$I$19&lt;$I$8,OFFSET(#REF!,ROW()-$I$19+$I$4,COLUMN()-$I$21+$I$6),IF(ROW()-$I$19&lt;$I$8+$I$16,OFFSET(#REF!,ROW()-$I$19-$I$8+$I$12,COLUMN()-$I$21+$I$14),""))</f>
        <v/>
      </c>
      <c r="M80" s="148" t="str">
        <f ca="1">IF(K80="","",IF(NOT(ISNUMBER(K80)),K80,M79))</f>
        <v/>
      </c>
      <c r="N80" s="149" t="str">
        <f ca="1">IF(K80="","",IF(ISNUMBER(K80),K80,IF(ISNUMBER(K81),K81,"")))</f>
        <v/>
      </c>
      <c r="O80" s="150" t="str">
        <f ca="1">IF(AND(ROW()-$I$19&lt;$I$8,NOT(ISNUMBER(K80))),L80,"")</f>
        <v/>
      </c>
      <c r="P80" s="150" t="str">
        <f ca="1">IF(AND(K80&lt;&gt;"",ISNUMBER(K80),ROW()-$I$19&lt;$I$8),L80,"")</f>
        <v/>
      </c>
      <c r="Q80" s="150" t="str">
        <f ca="1">IF(AND(K80&lt;&gt;"",ISNUMBER(K80),ROW()-$I$19&gt;=$I$8),L80,"")</f>
        <v/>
      </c>
      <c r="R80" s="153"/>
      <c r="AA80" s="8" t="str">
        <f ca="1">IF(ROW()-$Y$11&lt;$Y$8,OFFSET($A$1,ROW()-$Y$11+$Y$4,COLUMN()-$Y$13+$Y$6),"")</f>
        <v/>
      </c>
      <c r="AB80" s="8" t="str">
        <f ca="1">IF(ROW()-$Y$11&lt;$Y$8,IF(ISNUMBER(AA80),AB79,OFFSET($A$1,ROW()-$Y$11+$Y$4,COLUMN()-$Y$13+$Y$6)),"")</f>
        <v/>
      </c>
      <c r="AC80" s="8" t="str">
        <f ca="1">IF(ROW()-$Y$11&lt;$Y$8,OFFSET($A$1,ROW()-$Y$11+$Y$4,COLUMN()-$Y$13+$Y$6),"")</f>
        <v/>
      </c>
      <c r="AD80" s="8" t="str">
        <f ca="1">IF(ROW()-$Y$11&lt;$Y$8,OFFSET($A$1,ROW()-$Y$11+$Y$4,COLUMN()-$Y$13+$Y$6),"")</f>
        <v/>
      </c>
      <c r="AE80" s="40" t="str">
        <f ca="1">IF(ISNUMBER(AA80),AE79,AA80)</f>
        <v/>
      </c>
      <c r="AF80" s="40" t="str">
        <f ca="1">IF(ISNUMBER(AA80),AA80,"")</f>
        <v/>
      </c>
      <c r="AG80" s="8" t="str">
        <f ca="1">IF(AC80="","",IF(AC79="",AC80,AG79+AC80))</f>
        <v/>
      </c>
      <c r="AH80" s="8" t="str">
        <f ca="1">IF(AD80="","",IF(AD79="",AD80,AH79+AD80))</f>
        <v/>
      </c>
      <c r="AI80" s="8" t="str">
        <f ca="1">IF(AG80&lt;&gt;"",AG80-AH80,"")</f>
        <v/>
      </c>
    </row>
    <row r="81" spans="11:35">
      <c r="K81" s="142" t="str">
        <f ca="1">IF(ROW()-$I$19&lt;$I$8,OFFSET($A$1,ROW()-$I$19+$I$4,COLUMN()-$I$21+$I$6),IF(ROW()-$I$19&lt;$I$8+$I$16,OFFSET($A$1,ROW()-$I$19-$I$8+$I$12,COLUMN()-$I$21+$I$14),""))</f>
        <v/>
      </c>
      <c r="L81" s="142" t="str">
        <f ca="1">IF(ROW()-$I$19&lt;$I$8,OFFSET(#REF!,ROW()-$I$19+$I$4,COLUMN()-$I$21+$I$6),IF(ROW()-$I$19&lt;$I$8+$I$16,OFFSET(#REF!,ROW()-$I$19-$I$8+$I$12,COLUMN()-$I$21+$I$14),""))</f>
        <v/>
      </c>
      <c r="M81" s="148" t="str">
        <f ca="1">IF(K81="","",IF(NOT(ISNUMBER(K81)),K81,M80))</f>
        <v/>
      </c>
      <c r="N81" s="149" t="str">
        <f ca="1">IF(K81="","",IF(ISNUMBER(K81),K81,IF(ISNUMBER(K82),K82,"")))</f>
        <v/>
      </c>
      <c r="O81" s="150" t="str">
        <f ca="1">IF(AND(ROW()-$I$19&lt;$I$8,NOT(ISNUMBER(K81))),L81,"")</f>
        <v/>
      </c>
      <c r="P81" s="150" t="str">
        <f ca="1">IF(AND(K81&lt;&gt;"",ISNUMBER(K81),ROW()-$I$19&lt;$I$8),L81,"")</f>
        <v/>
      </c>
      <c r="Q81" s="150" t="str">
        <f ca="1">IF(AND(K81&lt;&gt;"",ISNUMBER(K81),ROW()-$I$19&gt;=$I$8),L81,"")</f>
        <v/>
      </c>
      <c r="R81" s="153"/>
      <c r="AA81" s="8" t="str">
        <f ca="1">IF(ROW()-$Y$11&lt;$Y$8,OFFSET($A$1,ROW()-$Y$11+$Y$4,COLUMN()-$Y$13+$Y$6),"")</f>
        <v/>
      </c>
      <c r="AB81" s="8" t="str">
        <f ca="1">IF(ROW()-$Y$11&lt;$Y$8,IF(ISNUMBER(AA81),AB80,OFFSET($A$1,ROW()-$Y$11+$Y$4,COLUMN()-$Y$13+$Y$6)),"")</f>
        <v/>
      </c>
      <c r="AC81" s="8" t="str">
        <f ca="1">IF(ROW()-$Y$11&lt;$Y$8,OFFSET($A$1,ROW()-$Y$11+$Y$4,COLUMN()-$Y$13+$Y$6),"")</f>
        <v/>
      </c>
      <c r="AD81" s="8" t="str">
        <f ca="1">IF(ROW()-$Y$11&lt;$Y$8,OFFSET($A$1,ROW()-$Y$11+$Y$4,COLUMN()-$Y$13+$Y$6),"")</f>
        <v/>
      </c>
      <c r="AE81" s="40" t="str">
        <f ca="1">IF(ISNUMBER(AA81),AE80,AA81)</f>
        <v/>
      </c>
      <c r="AF81" s="40" t="str">
        <f ca="1">IF(ISNUMBER(AA81),AA81,"")</f>
        <v/>
      </c>
      <c r="AG81" s="8" t="str">
        <f ca="1">IF(AC81="","",IF(AC80="",AC81,AG80+AC81))</f>
        <v/>
      </c>
      <c r="AH81" s="8" t="str">
        <f ca="1">IF(AD81="","",IF(AD80="",AD81,AH80+AD81))</f>
        <v/>
      </c>
      <c r="AI81" s="8" t="str">
        <f ca="1">IF(AG81&lt;&gt;"",AG81-AH81,"")</f>
        <v/>
      </c>
    </row>
    <row r="82" spans="11:35">
      <c r="K82" s="142" t="str">
        <f ca="1">IF(ROW()-$I$19&lt;$I$8,OFFSET($A$1,ROW()-$I$19+$I$4,COLUMN()-$I$21+$I$6),IF(ROW()-$I$19&lt;$I$8+$I$16,OFFSET($A$1,ROW()-$I$19-$I$8+$I$12,COLUMN()-$I$21+$I$14),""))</f>
        <v/>
      </c>
      <c r="L82" s="142" t="str">
        <f ca="1">IF(ROW()-$I$19&lt;$I$8,OFFSET(#REF!,ROW()-$I$19+$I$4,COLUMN()-$I$21+$I$6),IF(ROW()-$I$19&lt;$I$8+$I$16,OFFSET(#REF!,ROW()-$I$19-$I$8+$I$12,COLUMN()-$I$21+$I$14),""))</f>
        <v/>
      </c>
      <c r="M82" s="148" t="str">
        <f ca="1">IF(K82="","",IF(NOT(ISNUMBER(K82)),K82,M81))</f>
        <v/>
      </c>
      <c r="N82" s="149" t="str">
        <f ca="1">IF(K82="","",IF(ISNUMBER(K82),K82,IF(ISNUMBER(K83),K83,"")))</f>
        <v/>
      </c>
      <c r="O82" s="150" t="str">
        <f ca="1">IF(AND(ROW()-$I$19&lt;$I$8,NOT(ISNUMBER(K82))),L82,"")</f>
        <v/>
      </c>
      <c r="P82" s="150" t="str">
        <f ca="1">IF(AND(K82&lt;&gt;"",ISNUMBER(K82),ROW()-$I$19&lt;$I$8),L82,"")</f>
        <v/>
      </c>
      <c r="Q82" s="150" t="str">
        <f ca="1">IF(AND(K82&lt;&gt;"",ISNUMBER(K82),ROW()-$I$19&gt;=$I$8),L82,"")</f>
        <v/>
      </c>
      <c r="R82" s="153"/>
      <c r="AA82" s="8" t="str">
        <f ca="1">IF(ROW()-$Y$11&lt;$Y$8,OFFSET($A$1,ROW()-$Y$11+$Y$4,COLUMN()-$Y$13+$Y$6),"")</f>
        <v/>
      </c>
      <c r="AB82" s="8" t="str">
        <f ca="1">IF(ROW()-$Y$11&lt;$Y$8,IF(ISNUMBER(AA82),AB81,OFFSET($A$1,ROW()-$Y$11+$Y$4,COLUMN()-$Y$13+$Y$6)),"")</f>
        <v/>
      </c>
      <c r="AC82" s="8" t="str">
        <f ca="1">IF(ROW()-$Y$11&lt;$Y$8,OFFSET($A$1,ROW()-$Y$11+$Y$4,COLUMN()-$Y$13+$Y$6),"")</f>
        <v/>
      </c>
      <c r="AD82" s="8" t="str">
        <f ca="1">IF(ROW()-$Y$11&lt;$Y$8,OFFSET($A$1,ROW()-$Y$11+$Y$4,COLUMN()-$Y$13+$Y$6),"")</f>
        <v/>
      </c>
      <c r="AE82" s="40" t="str">
        <f ca="1">IF(ISNUMBER(AA82),AE81,AA82)</f>
        <v/>
      </c>
      <c r="AF82" s="40" t="str">
        <f ca="1">IF(ISNUMBER(AA82),AA82,"")</f>
        <v/>
      </c>
      <c r="AG82" s="8" t="str">
        <f ca="1">IF(AC82="","",IF(AC81="",AC82,AG81+AC82))</f>
        <v/>
      </c>
      <c r="AH82" s="8" t="str">
        <f ca="1">IF(AD82="","",IF(AD81="",AD82,AH81+AD82))</f>
        <v/>
      </c>
      <c r="AI82" s="8" t="str">
        <f ca="1">IF(AG82&lt;&gt;"",AG82-AH82,"")</f>
        <v/>
      </c>
    </row>
    <row r="83" spans="11:35">
      <c r="K83" s="142" t="str">
        <f ca="1">IF(ROW()-$I$19&lt;$I$8,OFFSET($A$1,ROW()-$I$19+$I$4,COLUMN()-$I$21+$I$6),IF(ROW()-$I$19&lt;$I$8+$I$16,OFFSET($A$1,ROW()-$I$19-$I$8+$I$12,COLUMN()-$I$21+$I$14),""))</f>
        <v/>
      </c>
      <c r="L83" s="142" t="str">
        <f ca="1">IF(ROW()-$I$19&lt;$I$8,OFFSET(#REF!,ROW()-$I$19+$I$4,COLUMN()-$I$21+$I$6),IF(ROW()-$I$19&lt;$I$8+$I$16,OFFSET(#REF!,ROW()-$I$19-$I$8+$I$12,COLUMN()-$I$21+$I$14),""))</f>
        <v/>
      </c>
      <c r="M83" s="148" t="str">
        <f ca="1">IF(K83="","",IF(NOT(ISNUMBER(K83)),K83,M82))</f>
        <v/>
      </c>
      <c r="N83" s="149" t="str">
        <f ca="1">IF(K83="","",IF(ISNUMBER(K83),K83,IF(ISNUMBER(K84),K84,"")))</f>
        <v/>
      </c>
      <c r="O83" s="150" t="str">
        <f ca="1">IF(AND(ROW()-$I$19&lt;$I$8,NOT(ISNUMBER(K83))),L83,"")</f>
        <v/>
      </c>
      <c r="P83" s="150" t="str">
        <f ca="1">IF(AND(K83&lt;&gt;"",ISNUMBER(K83),ROW()-$I$19&lt;$I$8),L83,"")</f>
        <v/>
      </c>
      <c r="Q83" s="150" t="str">
        <f ca="1">IF(AND(K83&lt;&gt;"",ISNUMBER(K83),ROW()-$I$19&gt;=$I$8),L83,"")</f>
        <v/>
      </c>
      <c r="R83" s="153"/>
      <c r="AA83" s="8" t="str">
        <f ca="1">IF(ROW()-$Y$11&lt;$Y$8,OFFSET($A$1,ROW()-$Y$11+$Y$4,COLUMN()-$Y$13+$Y$6),"")</f>
        <v/>
      </c>
      <c r="AB83" s="8" t="str">
        <f ca="1">IF(ROW()-$Y$11&lt;$Y$8,IF(ISNUMBER(AA83),AB82,OFFSET($A$1,ROW()-$Y$11+$Y$4,COLUMN()-$Y$13+$Y$6)),"")</f>
        <v/>
      </c>
      <c r="AC83" s="8" t="str">
        <f ca="1">IF(ROW()-$Y$11&lt;$Y$8,OFFSET($A$1,ROW()-$Y$11+$Y$4,COLUMN()-$Y$13+$Y$6),"")</f>
        <v/>
      </c>
      <c r="AD83" s="8" t="str">
        <f ca="1">IF(ROW()-$Y$11&lt;$Y$8,OFFSET($A$1,ROW()-$Y$11+$Y$4,COLUMN()-$Y$13+$Y$6),"")</f>
        <v/>
      </c>
      <c r="AE83" s="40" t="str">
        <f ca="1">IF(ISNUMBER(AA83),AE82,AA83)</f>
        <v/>
      </c>
      <c r="AF83" s="40" t="str">
        <f ca="1">IF(ISNUMBER(AA83),AA83,"")</f>
        <v/>
      </c>
      <c r="AG83" s="8" t="str">
        <f ca="1">IF(AC83="","",IF(AC82="",AC83,AG82+AC83))</f>
        <v/>
      </c>
      <c r="AH83" s="8" t="str">
        <f ca="1">IF(AD83="","",IF(AD82="",AD83,AH82+AD83))</f>
        <v/>
      </c>
      <c r="AI83" s="8" t="str">
        <f ca="1">IF(AG83&lt;&gt;"",AG83-AH83,"")</f>
        <v/>
      </c>
    </row>
    <row r="84" spans="11:35">
      <c r="K84" s="142" t="str">
        <f ca="1">IF(ROW()-$I$19&lt;$I$8,OFFSET($A$1,ROW()-$I$19+$I$4,COLUMN()-$I$21+$I$6),IF(ROW()-$I$19&lt;$I$8+$I$16,OFFSET($A$1,ROW()-$I$19-$I$8+$I$12,COLUMN()-$I$21+$I$14),""))</f>
        <v/>
      </c>
      <c r="L84" s="142" t="str">
        <f ca="1">IF(ROW()-$I$19&lt;$I$8,OFFSET(#REF!,ROW()-$I$19+$I$4,COLUMN()-$I$21+$I$6),IF(ROW()-$I$19&lt;$I$8+$I$16,OFFSET(#REF!,ROW()-$I$19-$I$8+$I$12,COLUMN()-$I$21+$I$14),""))</f>
        <v/>
      </c>
      <c r="M84" s="148" t="str">
        <f ca="1">IF(K84="","",IF(NOT(ISNUMBER(K84)),K84,M83))</f>
        <v/>
      </c>
      <c r="N84" s="149" t="str">
        <f ca="1">IF(K84="","",IF(ISNUMBER(K84),K84,IF(ISNUMBER(K85),K85,"")))</f>
        <v/>
      </c>
      <c r="O84" s="150" t="str">
        <f ca="1">IF(AND(ROW()-$I$19&lt;$I$8,NOT(ISNUMBER(K84))),L84,"")</f>
        <v/>
      </c>
      <c r="P84" s="150" t="str">
        <f ca="1">IF(AND(K84&lt;&gt;"",ISNUMBER(K84),ROW()-$I$19&lt;$I$8),L84,"")</f>
        <v/>
      </c>
      <c r="Q84" s="150" t="str">
        <f ca="1">IF(AND(K84&lt;&gt;"",ISNUMBER(K84),ROW()-$I$19&gt;=$I$8),L84,"")</f>
        <v/>
      </c>
      <c r="R84" s="153"/>
      <c r="AA84" s="8" t="str">
        <f ca="1">IF(ROW()-$Y$11&lt;$Y$8,OFFSET($A$1,ROW()-$Y$11+$Y$4,COLUMN()-$Y$13+$Y$6),"")</f>
        <v/>
      </c>
      <c r="AB84" s="8" t="str">
        <f ca="1">IF(ROW()-$Y$11&lt;$Y$8,IF(ISNUMBER(AA84),AB83,OFFSET($A$1,ROW()-$Y$11+$Y$4,COLUMN()-$Y$13+$Y$6)),"")</f>
        <v/>
      </c>
      <c r="AC84" s="8" t="str">
        <f ca="1">IF(ROW()-$Y$11&lt;$Y$8,OFFSET($A$1,ROW()-$Y$11+$Y$4,COLUMN()-$Y$13+$Y$6),"")</f>
        <v/>
      </c>
      <c r="AD84" s="8" t="str">
        <f ca="1">IF(ROW()-$Y$11&lt;$Y$8,OFFSET($A$1,ROW()-$Y$11+$Y$4,COLUMN()-$Y$13+$Y$6),"")</f>
        <v/>
      </c>
      <c r="AE84" s="40" t="str">
        <f ca="1">IF(ISNUMBER(AA84),AE83,AA84)</f>
        <v/>
      </c>
      <c r="AF84" s="40" t="str">
        <f ca="1">IF(ISNUMBER(AA84),AA84,"")</f>
        <v/>
      </c>
      <c r="AG84" s="8" t="str">
        <f ca="1">IF(AC84="","",IF(AC83="",AC84,AG83+AC84))</f>
        <v/>
      </c>
      <c r="AH84" s="8" t="str">
        <f ca="1">IF(AD84="","",IF(AD83="",AD84,AH83+AD84))</f>
        <v/>
      </c>
      <c r="AI84" s="8" t="str">
        <f ca="1">IF(AG84&lt;&gt;"",AG84-AH84,"")</f>
        <v/>
      </c>
    </row>
    <row r="85" spans="11:35">
      <c r="K85" s="142" t="str">
        <f ca="1">IF(ROW()-$I$19&lt;$I$8,OFFSET($A$1,ROW()-$I$19+$I$4,COLUMN()-$I$21+$I$6),IF(ROW()-$I$19&lt;$I$8+$I$16,OFFSET($A$1,ROW()-$I$19-$I$8+$I$12,COLUMN()-$I$21+$I$14),""))</f>
        <v/>
      </c>
      <c r="L85" s="142" t="str">
        <f ca="1">IF(ROW()-$I$19&lt;$I$8,OFFSET(#REF!,ROW()-$I$19+$I$4,COLUMN()-$I$21+$I$6),IF(ROW()-$I$19&lt;$I$8+$I$16,OFFSET(#REF!,ROW()-$I$19-$I$8+$I$12,COLUMN()-$I$21+$I$14),""))</f>
        <v/>
      </c>
      <c r="M85" s="148" t="str">
        <f ca="1">IF(K85="","",IF(NOT(ISNUMBER(K85)),K85,M84))</f>
        <v/>
      </c>
      <c r="N85" s="149" t="str">
        <f ca="1">IF(K85="","",IF(ISNUMBER(K85),K85,IF(ISNUMBER(K86),K86,"")))</f>
        <v/>
      </c>
      <c r="O85" s="150" t="str">
        <f ca="1">IF(AND(ROW()-$I$19&lt;$I$8,NOT(ISNUMBER(K85))),L85,"")</f>
        <v/>
      </c>
      <c r="P85" s="150" t="str">
        <f ca="1">IF(AND(K85&lt;&gt;"",ISNUMBER(K85),ROW()-$I$19&lt;$I$8),L85,"")</f>
        <v/>
      </c>
      <c r="Q85" s="150" t="str">
        <f ca="1">IF(AND(K85&lt;&gt;"",ISNUMBER(K85),ROW()-$I$19&gt;=$I$8),L85,"")</f>
        <v/>
      </c>
      <c r="R85" s="153"/>
      <c r="AA85" s="8" t="str">
        <f ca="1">IF(ROW()-$Y$11&lt;$Y$8,OFFSET($A$1,ROW()-$Y$11+$Y$4,COLUMN()-$Y$13+$Y$6),"")</f>
        <v/>
      </c>
      <c r="AB85" s="8" t="str">
        <f ca="1">IF(ROW()-$Y$11&lt;$Y$8,IF(ISNUMBER(AA85),AB84,OFFSET($A$1,ROW()-$Y$11+$Y$4,COLUMN()-$Y$13+$Y$6)),"")</f>
        <v/>
      </c>
      <c r="AC85" s="8" t="str">
        <f ca="1">IF(ROW()-$Y$11&lt;$Y$8,OFFSET($A$1,ROW()-$Y$11+$Y$4,COLUMN()-$Y$13+$Y$6),"")</f>
        <v/>
      </c>
      <c r="AD85" s="8" t="str">
        <f ca="1">IF(ROW()-$Y$11&lt;$Y$8,OFFSET($A$1,ROW()-$Y$11+$Y$4,COLUMN()-$Y$13+$Y$6),"")</f>
        <v/>
      </c>
      <c r="AE85" s="40" t="str">
        <f ca="1">IF(ISNUMBER(AA85),AE84,AA85)</f>
        <v/>
      </c>
      <c r="AF85" s="40" t="str">
        <f ca="1">IF(ISNUMBER(AA85),AA85,"")</f>
        <v/>
      </c>
      <c r="AG85" s="8" t="str">
        <f ca="1">IF(AC85="","",IF(AC84="",AC85,AG84+AC85))</f>
        <v/>
      </c>
      <c r="AH85" s="8" t="str">
        <f ca="1">IF(AD85="","",IF(AD84="",AD85,AH84+AD85))</f>
        <v/>
      </c>
      <c r="AI85" s="8" t="str">
        <f ca="1">IF(AG85&lt;&gt;"",AG85-AH85,"")</f>
        <v/>
      </c>
    </row>
    <row r="86" spans="11:35">
      <c r="K86" s="142" t="str">
        <f ca="1">IF(ROW()-$I$19&lt;$I$8,OFFSET($A$1,ROW()-$I$19+$I$4,COLUMN()-$I$21+$I$6),IF(ROW()-$I$19&lt;$I$8+$I$16,OFFSET($A$1,ROW()-$I$19-$I$8+$I$12,COLUMN()-$I$21+$I$14),""))</f>
        <v/>
      </c>
      <c r="L86" s="142" t="str">
        <f ca="1">IF(ROW()-$I$19&lt;$I$8,OFFSET(#REF!,ROW()-$I$19+$I$4,COLUMN()-$I$21+$I$6),IF(ROW()-$I$19&lt;$I$8+$I$16,OFFSET(#REF!,ROW()-$I$19-$I$8+$I$12,COLUMN()-$I$21+$I$14),""))</f>
        <v/>
      </c>
      <c r="M86" s="148" t="str">
        <f ca="1">IF(K86="","",IF(NOT(ISNUMBER(K86)),K86,M85))</f>
        <v/>
      </c>
      <c r="N86" s="149" t="str">
        <f ca="1">IF(K86="","",IF(ISNUMBER(K86),K86,IF(ISNUMBER(K87),K87,"")))</f>
        <v/>
      </c>
      <c r="O86" s="150" t="str">
        <f ca="1">IF(AND(ROW()-$I$19&lt;$I$8,NOT(ISNUMBER(K86))),L86,"")</f>
        <v/>
      </c>
      <c r="P86" s="150" t="str">
        <f ca="1">IF(AND(K86&lt;&gt;"",ISNUMBER(K86),ROW()-$I$19&lt;$I$8),L86,"")</f>
        <v/>
      </c>
      <c r="Q86" s="150" t="str">
        <f ca="1">IF(AND(K86&lt;&gt;"",ISNUMBER(K86),ROW()-$I$19&gt;=$I$8),L86,"")</f>
        <v/>
      </c>
      <c r="R86" s="153"/>
      <c r="AA86" s="8" t="str">
        <f ca="1">IF(ROW()-$Y$11&lt;$Y$8,OFFSET($A$1,ROW()-$Y$11+$Y$4,COLUMN()-$Y$13+$Y$6),"")</f>
        <v/>
      </c>
      <c r="AB86" s="8" t="str">
        <f ca="1">IF(ROW()-$Y$11&lt;$Y$8,IF(ISNUMBER(AA86),AB85,OFFSET($A$1,ROW()-$Y$11+$Y$4,COLUMN()-$Y$13+$Y$6)),"")</f>
        <v/>
      </c>
      <c r="AC86" s="8" t="str">
        <f ca="1">IF(ROW()-$Y$11&lt;$Y$8,OFFSET($A$1,ROW()-$Y$11+$Y$4,COLUMN()-$Y$13+$Y$6),"")</f>
        <v/>
      </c>
      <c r="AD86" s="8" t="str">
        <f ca="1">IF(ROW()-$Y$11&lt;$Y$8,OFFSET($A$1,ROW()-$Y$11+$Y$4,COLUMN()-$Y$13+$Y$6),"")</f>
        <v/>
      </c>
      <c r="AE86" s="40" t="str">
        <f ca="1">IF(ISNUMBER(AA86),AE85,AA86)</f>
        <v/>
      </c>
      <c r="AF86" s="40" t="str">
        <f ca="1">IF(ISNUMBER(AA86),AA86,"")</f>
        <v/>
      </c>
      <c r="AG86" s="8" t="str">
        <f ca="1">IF(AC86="","",IF(AC85="",AC86,AG85+AC86))</f>
        <v/>
      </c>
      <c r="AH86" s="8" t="str">
        <f ca="1">IF(AD86="","",IF(AD85="",AD86,AH85+AD86))</f>
        <v/>
      </c>
      <c r="AI86" s="8" t="str">
        <f ca="1">IF(AG86&lt;&gt;"",AG86-AH86,"")</f>
        <v/>
      </c>
    </row>
    <row r="87" spans="11:35">
      <c r="K87" s="142" t="str">
        <f ca="1">IF(ROW()-$I$19&lt;$I$8,OFFSET($A$1,ROW()-$I$19+$I$4,COLUMN()-$I$21+$I$6),IF(ROW()-$I$19&lt;$I$8+$I$16,OFFSET($A$1,ROW()-$I$19-$I$8+$I$12,COLUMN()-$I$21+$I$14),""))</f>
        <v/>
      </c>
      <c r="L87" s="142" t="str">
        <f ca="1">IF(ROW()-$I$19&lt;$I$8,OFFSET(#REF!,ROW()-$I$19+$I$4,COLUMN()-$I$21+$I$6),IF(ROW()-$I$19&lt;$I$8+$I$16,OFFSET(#REF!,ROW()-$I$19-$I$8+$I$12,COLUMN()-$I$21+$I$14),""))</f>
        <v/>
      </c>
      <c r="M87" s="148" t="str">
        <f ca="1">IF(K87="","",IF(NOT(ISNUMBER(K87)),K87,M86))</f>
        <v/>
      </c>
      <c r="N87" s="149" t="str">
        <f ca="1">IF(K87="","",IF(ISNUMBER(K87),K87,IF(ISNUMBER(K88),K88,"")))</f>
        <v/>
      </c>
      <c r="O87" s="150" t="str">
        <f ca="1">IF(AND(ROW()-$I$19&lt;$I$8,NOT(ISNUMBER(K87))),L87,"")</f>
        <v/>
      </c>
      <c r="P87" s="150" t="str">
        <f ca="1">IF(AND(K87&lt;&gt;"",ISNUMBER(K87),ROW()-$I$19&lt;$I$8),L87,"")</f>
        <v/>
      </c>
      <c r="Q87" s="150" t="str">
        <f ca="1">IF(AND(K87&lt;&gt;"",ISNUMBER(K87),ROW()-$I$19&gt;=$I$8),L87,"")</f>
        <v/>
      </c>
      <c r="R87" s="153"/>
      <c r="AA87" s="8" t="str">
        <f ca="1">IF(ROW()-$Y$11&lt;$Y$8,OFFSET($A$1,ROW()-$Y$11+$Y$4,COLUMN()-$Y$13+$Y$6),"")</f>
        <v/>
      </c>
      <c r="AB87" s="8" t="str">
        <f ca="1">IF(ROW()-$Y$11&lt;$Y$8,IF(ISNUMBER(AA87),AB86,OFFSET($A$1,ROW()-$Y$11+$Y$4,COLUMN()-$Y$13+$Y$6)),"")</f>
        <v/>
      </c>
      <c r="AC87" s="8" t="str">
        <f ca="1">IF(ROW()-$Y$11&lt;$Y$8,OFFSET($A$1,ROW()-$Y$11+$Y$4,COLUMN()-$Y$13+$Y$6),"")</f>
        <v/>
      </c>
      <c r="AD87" s="8" t="str">
        <f ca="1">IF(ROW()-$Y$11&lt;$Y$8,OFFSET($A$1,ROW()-$Y$11+$Y$4,COLUMN()-$Y$13+$Y$6),"")</f>
        <v/>
      </c>
      <c r="AE87" s="40" t="str">
        <f ca="1">IF(ISNUMBER(AA87),AE86,AA87)</f>
        <v/>
      </c>
      <c r="AF87" s="40" t="str">
        <f ca="1">IF(ISNUMBER(AA87),AA87,"")</f>
        <v/>
      </c>
      <c r="AG87" s="8" t="str">
        <f ca="1">IF(AC87="","",IF(AC86="",AC87,AG86+AC87))</f>
        <v/>
      </c>
      <c r="AH87" s="8" t="str">
        <f ca="1">IF(AD87="","",IF(AD86="",AD87,AH86+AD87))</f>
        <v/>
      </c>
      <c r="AI87" s="8" t="str">
        <f ca="1">IF(AG87&lt;&gt;"",AG87-AH87,"")</f>
        <v/>
      </c>
    </row>
    <row r="88" spans="11:35">
      <c r="K88" s="142" t="str">
        <f ca="1">IF(ROW()-$I$19&lt;$I$8,OFFSET($A$1,ROW()-$I$19+$I$4,COLUMN()-$I$21+$I$6),IF(ROW()-$I$19&lt;$I$8+$I$16,OFFSET($A$1,ROW()-$I$19-$I$8+$I$12,COLUMN()-$I$21+$I$14),""))</f>
        <v/>
      </c>
      <c r="L88" s="142" t="str">
        <f ca="1">IF(ROW()-$I$19&lt;$I$8,OFFSET(#REF!,ROW()-$I$19+$I$4,COLUMN()-$I$21+$I$6),IF(ROW()-$I$19&lt;$I$8+$I$16,OFFSET(#REF!,ROW()-$I$19-$I$8+$I$12,COLUMN()-$I$21+$I$14),""))</f>
        <v/>
      </c>
      <c r="M88" s="148" t="str">
        <f ca="1">IF(K88="","",IF(NOT(ISNUMBER(K88)),K88,M87))</f>
        <v/>
      </c>
      <c r="N88" s="149" t="str">
        <f ca="1">IF(K88="","",IF(ISNUMBER(K88),K88,IF(ISNUMBER(K89),K89,"")))</f>
        <v/>
      </c>
      <c r="O88" s="150" t="str">
        <f ca="1">IF(AND(ROW()-$I$19&lt;$I$8,NOT(ISNUMBER(K88))),L88,"")</f>
        <v/>
      </c>
      <c r="P88" s="150" t="str">
        <f ca="1">IF(AND(K88&lt;&gt;"",ISNUMBER(K88),ROW()-$I$19&lt;$I$8),L88,"")</f>
        <v/>
      </c>
      <c r="Q88" s="150" t="str">
        <f ca="1">IF(AND(K88&lt;&gt;"",ISNUMBER(K88),ROW()-$I$19&gt;=$I$8),L88,"")</f>
        <v/>
      </c>
      <c r="R88" s="153"/>
      <c r="AA88" s="8" t="str">
        <f ca="1">IF(ROW()-$Y$11&lt;$Y$8,OFFSET($A$1,ROW()-$Y$11+$Y$4,COLUMN()-$Y$13+$Y$6),"")</f>
        <v/>
      </c>
      <c r="AB88" s="8" t="str">
        <f ca="1">IF(ROW()-$Y$11&lt;$Y$8,IF(ISNUMBER(AA88),AB87,OFFSET($A$1,ROW()-$Y$11+$Y$4,COLUMN()-$Y$13+$Y$6)),"")</f>
        <v/>
      </c>
      <c r="AC88" s="8" t="str">
        <f ca="1">IF(ROW()-$Y$11&lt;$Y$8,OFFSET($A$1,ROW()-$Y$11+$Y$4,COLUMN()-$Y$13+$Y$6),"")</f>
        <v/>
      </c>
      <c r="AD88" s="8" t="str">
        <f ca="1">IF(ROW()-$Y$11&lt;$Y$8,OFFSET($A$1,ROW()-$Y$11+$Y$4,COLUMN()-$Y$13+$Y$6),"")</f>
        <v/>
      </c>
      <c r="AE88" s="40" t="str">
        <f ca="1">IF(ISNUMBER(AA88),AE87,AA88)</f>
        <v/>
      </c>
      <c r="AF88" s="40" t="str">
        <f ca="1">IF(ISNUMBER(AA88),AA88,"")</f>
        <v/>
      </c>
      <c r="AG88" s="8" t="str">
        <f ca="1">IF(AC88="","",IF(AC87="",AC88,AG87+AC88))</f>
        <v/>
      </c>
      <c r="AH88" s="8" t="str">
        <f ca="1">IF(AD88="","",IF(AD87="",AD88,AH87+AD88))</f>
        <v/>
      </c>
      <c r="AI88" s="8" t="str">
        <f ca="1">IF(AG88&lt;&gt;"",AG88-AH88,"")</f>
        <v/>
      </c>
    </row>
    <row r="89" spans="11:35">
      <c r="K89" s="142" t="str">
        <f ca="1">IF(ROW()-$I$19&lt;$I$8,OFFSET($A$1,ROW()-$I$19+$I$4,COLUMN()-$I$21+$I$6),IF(ROW()-$I$19&lt;$I$8+$I$16,OFFSET($A$1,ROW()-$I$19-$I$8+$I$12,COLUMN()-$I$21+$I$14),""))</f>
        <v/>
      </c>
      <c r="L89" s="142" t="str">
        <f ca="1">IF(ROW()-$I$19&lt;$I$8,OFFSET(#REF!,ROW()-$I$19+$I$4,COLUMN()-$I$21+$I$6),IF(ROW()-$I$19&lt;$I$8+$I$16,OFFSET(#REF!,ROW()-$I$19-$I$8+$I$12,COLUMN()-$I$21+$I$14),""))</f>
        <v/>
      </c>
      <c r="M89" s="148" t="str">
        <f ca="1">IF(K89="","",IF(NOT(ISNUMBER(K89)),K89,M88))</f>
        <v/>
      </c>
      <c r="N89" s="149" t="str">
        <f ca="1">IF(K89="","",IF(ISNUMBER(K89),K89,IF(ISNUMBER(K90),K90,"")))</f>
        <v/>
      </c>
      <c r="O89" s="150" t="str">
        <f ca="1">IF(AND(ROW()-$I$19&lt;$I$8,NOT(ISNUMBER(K89))),L89,"")</f>
        <v/>
      </c>
      <c r="P89" s="150" t="str">
        <f ca="1">IF(AND(K89&lt;&gt;"",ISNUMBER(K89),ROW()-$I$19&lt;$I$8),L89,"")</f>
        <v/>
      </c>
      <c r="Q89" s="150" t="str">
        <f ca="1">IF(AND(K89&lt;&gt;"",ISNUMBER(K89),ROW()-$I$19&gt;=$I$8),L89,"")</f>
        <v/>
      </c>
      <c r="R89" s="153"/>
      <c r="AA89" s="8" t="str">
        <f ca="1">IF(ROW()-$Y$11&lt;$Y$8,OFFSET($A$1,ROW()-$Y$11+$Y$4,COLUMN()-$Y$13+$Y$6),"")</f>
        <v/>
      </c>
      <c r="AB89" s="8" t="str">
        <f ca="1">IF(ROW()-$Y$11&lt;$Y$8,IF(ISNUMBER(AA89),AB88,OFFSET($A$1,ROW()-$Y$11+$Y$4,COLUMN()-$Y$13+$Y$6)),"")</f>
        <v/>
      </c>
      <c r="AC89" s="8" t="str">
        <f ca="1">IF(ROW()-$Y$11&lt;$Y$8,OFFSET($A$1,ROW()-$Y$11+$Y$4,COLUMN()-$Y$13+$Y$6),"")</f>
        <v/>
      </c>
      <c r="AD89" s="8" t="str">
        <f ca="1">IF(ROW()-$Y$11&lt;$Y$8,OFFSET($A$1,ROW()-$Y$11+$Y$4,COLUMN()-$Y$13+$Y$6),"")</f>
        <v/>
      </c>
      <c r="AE89" s="40" t="str">
        <f ca="1">IF(ISNUMBER(AA89),AE88,AA89)</f>
        <v/>
      </c>
      <c r="AF89" s="40" t="str">
        <f ca="1">IF(ISNUMBER(AA89),AA89,"")</f>
        <v/>
      </c>
      <c r="AG89" s="8" t="str">
        <f ca="1">IF(AC89="","",IF(AC88="",AC89,AG88+AC89))</f>
        <v/>
      </c>
      <c r="AH89" s="8" t="str">
        <f ca="1">IF(AD89="","",IF(AD88="",AD89,AH88+AD89))</f>
        <v/>
      </c>
      <c r="AI89" s="8" t="str">
        <f ca="1">IF(AG89&lt;&gt;"",AG89-AH89,"")</f>
        <v/>
      </c>
    </row>
    <row r="90" spans="11:35">
      <c r="K90" s="142" t="str">
        <f ca="1">IF(ROW()-$I$19&lt;$I$8,OFFSET($A$1,ROW()-$I$19+$I$4,COLUMN()-$I$21+$I$6),IF(ROW()-$I$19&lt;$I$8+$I$16,OFFSET($A$1,ROW()-$I$19-$I$8+$I$12,COLUMN()-$I$21+$I$14),""))</f>
        <v/>
      </c>
      <c r="L90" s="142" t="str">
        <f ca="1">IF(ROW()-$I$19&lt;$I$8,OFFSET(#REF!,ROW()-$I$19+$I$4,COLUMN()-$I$21+$I$6),IF(ROW()-$I$19&lt;$I$8+$I$16,OFFSET(#REF!,ROW()-$I$19-$I$8+$I$12,COLUMN()-$I$21+$I$14),""))</f>
        <v/>
      </c>
      <c r="M90" s="148" t="str">
        <f ca="1">IF(K90="","",IF(NOT(ISNUMBER(K90)),K90,M89))</f>
        <v/>
      </c>
      <c r="N90" s="149" t="str">
        <f ca="1">IF(K90="","",IF(ISNUMBER(K90),K90,IF(ISNUMBER(K91),K91,"")))</f>
        <v/>
      </c>
      <c r="O90" s="150" t="str">
        <f ca="1">IF(AND(ROW()-$I$19&lt;$I$8,NOT(ISNUMBER(K90))),L90,"")</f>
        <v/>
      </c>
      <c r="P90" s="150" t="str">
        <f ca="1">IF(AND(K90&lt;&gt;"",ISNUMBER(K90),ROW()-$I$19&lt;$I$8),L90,"")</f>
        <v/>
      </c>
      <c r="Q90" s="150" t="str">
        <f ca="1">IF(AND(K90&lt;&gt;"",ISNUMBER(K90),ROW()-$I$19&gt;=$I$8),L90,"")</f>
        <v/>
      </c>
      <c r="R90" s="153"/>
      <c r="AA90" s="8" t="str">
        <f ca="1">IF(ROW()-$Y$11&lt;$Y$8,OFFSET($A$1,ROW()-$Y$11+$Y$4,COLUMN()-$Y$13+$Y$6),"")</f>
        <v/>
      </c>
      <c r="AB90" s="8" t="str">
        <f ca="1">IF(ROW()-$Y$11&lt;$Y$8,IF(ISNUMBER(AA90),AB89,OFFSET($A$1,ROW()-$Y$11+$Y$4,COLUMN()-$Y$13+$Y$6)),"")</f>
        <v/>
      </c>
      <c r="AC90" s="8" t="str">
        <f ca="1">IF(ROW()-$Y$11&lt;$Y$8,OFFSET($A$1,ROW()-$Y$11+$Y$4,COLUMN()-$Y$13+$Y$6),"")</f>
        <v/>
      </c>
      <c r="AD90" s="8" t="str">
        <f ca="1">IF(ROW()-$Y$11&lt;$Y$8,OFFSET($A$1,ROW()-$Y$11+$Y$4,COLUMN()-$Y$13+$Y$6),"")</f>
        <v/>
      </c>
      <c r="AE90" s="40" t="str">
        <f ca="1">IF(ISNUMBER(AA90),AE89,AA90)</f>
        <v/>
      </c>
      <c r="AF90" s="40" t="str">
        <f ca="1">IF(ISNUMBER(AA90),AA90,"")</f>
        <v/>
      </c>
      <c r="AG90" s="8" t="str">
        <f ca="1">IF(AC90="","",IF(AC89="",AC90,AG89+AC90))</f>
        <v/>
      </c>
      <c r="AH90" s="8" t="str">
        <f ca="1">IF(AD90="","",IF(AD89="",AD90,AH89+AD90))</f>
        <v/>
      </c>
      <c r="AI90" s="8" t="str">
        <f ca="1">IF(AG90&lt;&gt;"",AG90-AH90,"")</f>
        <v/>
      </c>
    </row>
    <row r="91" spans="11:35">
      <c r="K91" s="142" t="str">
        <f ca="1">IF(ROW()-$I$19&lt;$I$8,OFFSET($A$1,ROW()-$I$19+$I$4,COLUMN()-$I$21+$I$6),IF(ROW()-$I$19&lt;$I$8+$I$16,OFFSET($A$1,ROW()-$I$19-$I$8+$I$12,COLUMN()-$I$21+$I$14),""))</f>
        <v/>
      </c>
      <c r="L91" s="142" t="str">
        <f ca="1">IF(ROW()-$I$19&lt;$I$8,OFFSET(#REF!,ROW()-$I$19+$I$4,COLUMN()-$I$21+$I$6),IF(ROW()-$I$19&lt;$I$8+$I$16,OFFSET(#REF!,ROW()-$I$19-$I$8+$I$12,COLUMN()-$I$21+$I$14),""))</f>
        <v/>
      </c>
      <c r="M91" s="148" t="str">
        <f ca="1">IF(K91="","",IF(NOT(ISNUMBER(K91)),K91,M90))</f>
        <v/>
      </c>
      <c r="N91" s="149" t="str">
        <f ca="1">IF(K91="","",IF(ISNUMBER(K91),K91,IF(ISNUMBER(K92),K92,"")))</f>
        <v/>
      </c>
      <c r="O91" s="150" t="str">
        <f ca="1">IF(AND(ROW()-$I$19&lt;$I$8,NOT(ISNUMBER(K91))),L91,"")</f>
        <v/>
      </c>
      <c r="P91" s="150" t="str">
        <f ca="1">IF(AND(K91&lt;&gt;"",ISNUMBER(K91),ROW()-$I$19&lt;$I$8),L91,"")</f>
        <v/>
      </c>
      <c r="Q91" s="150" t="str">
        <f ca="1">IF(AND(K91&lt;&gt;"",ISNUMBER(K91),ROW()-$I$19&gt;=$I$8),L91,"")</f>
        <v/>
      </c>
      <c r="R91" s="153"/>
      <c r="AA91" s="8" t="str">
        <f ca="1">IF(ROW()-$Y$11&lt;$Y$8,OFFSET($A$1,ROW()-$Y$11+$Y$4,COLUMN()-$Y$13+$Y$6),"")</f>
        <v/>
      </c>
      <c r="AB91" s="8" t="str">
        <f ca="1">IF(ROW()-$Y$11&lt;$Y$8,IF(ISNUMBER(AA91),AB90,OFFSET($A$1,ROW()-$Y$11+$Y$4,COLUMN()-$Y$13+$Y$6)),"")</f>
        <v/>
      </c>
      <c r="AC91" s="8" t="str">
        <f ca="1">IF(ROW()-$Y$11&lt;$Y$8,OFFSET($A$1,ROW()-$Y$11+$Y$4,COLUMN()-$Y$13+$Y$6),"")</f>
        <v/>
      </c>
      <c r="AD91" s="8" t="str">
        <f ca="1">IF(ROW()-$Y$11&lt;$Y$8,OFFSET($A$1,ROW()-$Y$11+$Y$4,COLUMN()-$Y$13+$Y$6),"")</f>
        <v/>
      </c>
      <c r="AE91" s="40" t="str">
        <f ca="1">IF(ISNUMBER(AA91),AE90,AA91)</f>
        <v/>
      </c>
      <c r="AF91" s="40" t="str">
        <f ca="1">IF(ISNUMBER(AA91),AA91,"")</f>
        <v/>
      </c>
      <c r="AG91" s="8" t="str">
        <f ca="1">IF(AC91="","",IF(AC90="",AC91,AG90+AC91))</f>
        <v/>
      </c>
      <c r="AH91" s="8" t="str">
        <f ca="1">IF(AD91="","",IF(AD90="",AD91,AH90+AD91))</f>
        <v/>
      </c>
      <c r="AI91" s="8" t="str">
        <f ca="1">IF(AG91&lt;&gt;"",AG91-AH91,"")</f>
        <v/>
      </c>
    </row>
    <row r="92" spans="11:35">
      <c r="K92" s="142" t="str">
        <f ca="1">IF(ROW()-$I$19&lt;$I$8,OFFSET($A$1,ROW()-$I$19+$I$4,COLUMN()-$I$21+$I$6),IF(ROW()-$I$19&lt;$I$8+$I$16,OFFSET($A$1,ROW()-$I$19-$I$8+$I$12,COLUMN()-$I$21+$I$14),""))</f>
        <v/>
      </c>
      <c r="L92" s="142" t="str">
        <f ca="1">IF(ROW()-$I$19&lt;$I$8,OFFSET(#REF!,ROW()-$I$19+$I$4,COLUMN()-$I$21+$I$6),IF(ROW()-$I$19&lt;$I$8+$I$16,OFFSET(#REF!,ROW()-$I$19-$I$8+$I$12,COLUMN()-$I$21+$I$14),""))</f>
        <v/>
      </c>
      <c r="M92" s="148" t="str">
        <f ca="1">IF(K92="","",IF(NOT(ISNUMBER(K92)),K92,M91))</f>
        <v/>
      </c>
      <c r="N92" s="149" t="str">
        <f ca="1">IF(K92="","",IF(ISNUMBER(K92),K92,IF(ISNUMBER(K93),K93,"")))</f>
        <v/>
      </c>
      <c r="O92" s="150" t="str">
        <f ca="1">IF(AND(ROW()-$I$19&lt;$I$8,NOT(ISNUMBER(K92))),L92,"")</f>
        <v/>
      </c>
      <c r="P92" s="150" t="str">
        <f ca="1">IF(AND(K92&lt;&gt;"",ISNUMBER(K92),ROW()-$I$19&lt;$I$8),L92,"")</f>
        <v/>
      </c>
      <c r="Q92" s="150" t="str">
        <f ca="1">IF(AND(K92&lt;&gt;"",ISNUMBER(K92),ROW()-$I$19&gt;=$I$8),L92,"")</f>
        <v/>
      </c>
      <c r="R92" s="153"/>
      <c r="AA92" s="8" t="str">
        <f ca="1">IF(ROW()-$Y$11&lt;$Y$8,OFFSET($A$1,ROW()-$Y$11+$Y$4,COLUMN()-$Y$13+$Y$6),"")</f>
        <v/>
      </c>
      <c r="AB92" s="8" t="str">
        <f ca="1">IF(ROW()-$Y$11&lt;$Y$8,IF(ISNUMBER(AA92),AB91,OFFSET($A$1,ROW()-$Y$11+$Y$4,COLUMN()-$Y$13+$Y$6)),"")</f>
        <v/>
      </c>
      <c r="AC92" s="8" t="str">
        <f ca="1">IF(ROW()-$Y$11&lt;$Y$8,OFFSET($A$1,ROW()-$Y$11+$Y$4,COLUMN()-$Y$13+$Y$6),"")</f>
        <v/>
      </c>
      <c r="AD92" s="8" t="str">
        <f ca="1">IF(ROW()-$Y$11&lt;$Y$8,OFFSET($A$1,ROW()-$Y$11+$Y$4,COLUMN()-$Y$13+$Y$6),"")</f>
        <v/>
      </c>
      <c r="AE92" s="40" t="str">
        <f ca="1">IF(ISNUMBER(AA92),AE91,AA92)</f>
        <v/>
      </c>
      <c r="AF92" s="40" t="str">
        <f ca="1">IF(ISNUMBER(AA92),AA92,"")</f>
        <v/>
      </c>
      <c r="AG92" s="8" t="str">
        <f ca="1">IF(AC92="","",IF(AC91="",AC92,AG91+AC92))</f>
        <v/>
      </c>
      <c r="AH92" s="8" t="str">
        <f ca="1">IF(AD92="","",IF(AD91="",AD92,AH91+AD92))</f>
        <v/>
      </c>
      <c r="AI92" s="8" t="str">
        <f ca="1">IF(AG92&lt;&gt;"",AG92-AH92,"")</f>
        <v/>
      </c>
    </row>
    <row r="93" spans="11:35">
      <c r="K93" s="142" t="str">
        <f ca="1">IF(ROW()-$I$19&lt;$I$8,OFFSET($A$1,ROW()-$I$19+$I$4,COLUMN()-$I$21+$I$6),IF(ROW()-$I$19&lt;$I$8+$I$16,OFFSET($A$1,ROW()-$I$19-$I$8+$I$12,COLUMN()-$I$21+$I$14),""))</f>
        <v/>
      </c>
      <c r="L93" s="142" t="str">
        <f ca="1">IF(ROW()-$I$19&lt;$I$8,OFFSET(#REF!,ROW()-$I$19+$I$4,COLUMN()-$I$21+$I$6),IF(ROW()-$I$19&lt;$I$8+$I$16,OFFSET(#REF!,ROW()-$I$19-$I$8+$I$12,COLUMN()-$I$21+$I$14),""))</f>
        <v/>
      </c>
      <c r="M93" s="148" t="str">
        <f ca="1">IF(K93="","",IF(NOT(ISNUMBER(K93)),K93,M92))</f>
        <v/>
      </c>
      <c r="N93" s="149" t="str">
        <f ca="1">IF(K93="","",IF(ISNUMBER(K93),K93,IF(ISNUMBER(K94),K94,"")))</f>
        <v/>
      </c>
      <c r="O93" s="150" t="str">
        <f ca="1">IF(AND(ROW()-$I$19&lt;$I$8,NOT(ISNUMBER(K93))),L93,"")</f>
        <v/>
      </c>
      <c r="P93" s="150" t="str">
        <f ca="1">IF(AND(K93&lt;&gt;"",ISNUMBER(K93),ROW()-$I$19&lt;$I$8),L93,"")</f>
        <v/>
      </c>
      <c r="Q93" s="150" t="str">
        <f ca="1">IF(AND(K93&lt;&gt;"",ISNUMBER(K93),ROW()-$I$19&gt;=$I$8),L93,"")</f>
        <v/>
      </c>
      <c r="R93" s="153"/>
      <c r="AA93" s="8" t="str">
        <f ca="1">IF(ROW()-$Y$11&lt;$Y$8,OFFSET($A$1,ROW()-$Y$11+$Y$4,COLUMN()-$Y$13+$Y$6),"")</f>
        <v/>
      </c>
      <c r="AB93" s="8" t="str">
        <f ca="1">IF(ROW()-$Y$11&lt;$Y$8,IF(ISNUMBER(AA93),AB92,OFFSET($A$1,ROW()-$Y$11+$Y$4,COLUMN()-$Y$13+$Y$6)),"")</f>
        <v/>
      </c>
      <c r="AC93" s="8" t="str">
        <f ca="1">IF(ROW()-$Y$11&lt;$Y$8,OFFSET($A$1,ROW()-$Y$11+$Y$4,COLUMN()-$Y$13+$Y$6),"")</f>
        <v/>
      </c>
      <c r="AD93" s="8" t="str">
        <f ca="1">IF(ROW()-$Y$11&lt;$Y$8,OFFSET($A$1,ROW()-$Y$11+$Y$4,COLUMN()-$Y$13+$Y$6),"")</f>
        <v/>
      </c>
      <c r="AE93" s="40" t="str">
        <f ca="1">IF(ISNUMBER(AA93),AE92,AA93)</f>
        <v/>
      </c>
      <c r="AF93" s="40" t="str">
        <f ca="1">IF(ISNUMBER(AA93),AA93,"")</f>
        <v/>
      </c>
      <c r="AG93" s="8" t="str">
        <f ca="1">IF(AC93="","",IF(AC92="",AC93,AG92+AC93))</f>
        <v/>
      </c>
      <c r="AH93" s="8" t="str">
        <f ca="1">IF(AD93="","",IF(AD92="",AD93,AH92+AD93))</f>
        <v/>
      </c>
      <c r="AI93" s="8" t="str">
        <f ca="1">IF(AG93&lt;&gt;"",AG93-AH93,"")</f>
        <v/>
      </c>
    </row>
    <row r="94" spans="11:35">
      <c r="K94" s="142" t="str">
        <f ca="1">IF(ROW()-$I$19&lt;$I$8,OFFSET($A$1,ROW()-$I$19+$I$4,COLUMN()-$I$21+$I$6),IF(ROW()-$I$19&lt;$I$8+$I$16,OFFSET($A$1,ROW()-$I$19-$I$8+$I$12,COLUMN()-$I$21+$I$14),""))</f>
        <v/>
      </c>
      <c r="L94" s="142" t="str">
        <f ca="1">IF(ROW()-$I$19&lt;$I$8,OFFSET(#REF!,ROW()-$I$19+$I$4,COLUMN()-$I$21+$I$6),IF(ROW()-$I$19&lt;$I$8+$I$16,OFFSET(#REF!,ROW()-$I$19-$I$8+$I$12,COLUMN()-$I$21+$I$14),""))</f>
        <v/>
      </c>
      <c r="M94" s="148" t="str">
        <f ca="1">IF(K94="","",IF(NOT(ISNUMBER(K94)),K94,M93))</f>
        <v/>
      </c>
      <c r="N94" s="149" t="str">
        <f ca="1">IF(K94="","",IF(ISNUMBER(K94),K94,IF(ISNUMBER(K95),K95,"")))</f>
        <v/>
      </c>
      <c r="O94" s="150" t="str">
        <f ca="1">IF(AND(ROW()-$I$19&lt;$I$8,NOT(ISNUMBER(K94))),L94,"")</f>
        <v/>
      </c>
      <c r="P94" s="150" t="str">
        <f ca="1">IF(AND(K94&lt;&gt;"",ISNUMBER(K94),ROW()-$I$19&lt;$I$8),L94,"")</f>
        <v/>
      </c>
      <c r="Q94" s="150" t="str">
        <f ca="1">IF(AND(K94&lt;&gt;"",ISNUMBER(K94),ROW()-$I$19&gt;=$I$8),L94,"")</f>
        <v/>
      </c>
      <c r="R94" s="153"/>
      <c r="AA94" s="8" t="str">
        <f ca="1">IF(ROW()-$Y$11&lt;$Y$8,OFFSET($A$1,ROW()-$Y$11+$Y$4,COLUMN()-$Y$13+$Y$6),"")</f>
        <v/>
      </c>
      <c r="AB94" s="8" t="str">
        <f ca="1">IF(ROW()-$Y$11&lt;$Y$8,IF(ISNUMBER(AA94),AB93,OFFSET($A$1,ROW()-$Y$11+$Y$4,COLUMN()-$Y$13+$Y$6)),"")</f>
        <v/>
      </c>
      <c r="AC94" s="8" t="str">
        <f ca="1">IF(ROW()-$Y$11&lt;$Y$8,OFFSET($A$1,ROW()-$Y$11+$Y$4,COLUMN()-$Y$13+$Y$6),"")</f>
        <v/>
      </c>
      <c r="AD94" s="8" t="str">
        <f ca="1">IF(ROW()-$Y$11&lt;$Y$8,OFFSET($A$1,ROW()-$Y$11+$Y$4,COLUMN()-$Y$13+$Y$6),"")</f>
        <v/>
      </c>
      <c r="AE94" s="40" t="str">
        <f ca="1">IF(ISNUMBER(AA94),AE93,AA94)</f>
        <v/>
      </c>
      <c r="AF94" s="40" t="str">
        <f ca="1">IF(ISNUMBER(AA94),AA94,"")</f>
        <v/>
      </c>
      <c r="AG94" s="8" t="str">
        <f ca="1">IF(AC94="","",IF(AC93="",AC94,AG93+AC94))</f>
        <v/>
      </c>
      <c r="AH94" s="8" t="str">
        <f ca="1">IF(AD94="","",IF(AD93="",AD94,AH93+AD94))</f>
        <v/>
      </c>
      <c r="AI94" s="8" t="str">
        <f ca="1">IF(AG94&lt;&gt;"",AG94-AH94,"")</f>
        <v/>
      </c>
    </row>
    <row r="95" spans="11:35">
      <c r="K95" s="142" t="str">
        <f ca="1">IF(ROW()-$I$19&lt;$I$8,OFFSET($A$1,ROW()-$I$19+$I$4,COLUMN()-$I$21+$I$6),IF(ROW()-$I$19&lt;$I$8+$I$16,OFFSET($A$1,ROW()-$I$19-$I$8+$I$12,COLUMN()-$I$21+$I$14),""))</f>
        <v/>
      </c>
      <c r="L95" s="142" t="str">
        <f ca="1">IF(ROW()-$I$19&lt;$I$8,OFFSET(#REF!,ROW()-$I$19+$I$4,COLUMN()-$I$21+$I$6),IF(ROW()-$I$19&lt;$I$8+$I$16,OFFSET(#REF!,ROW()-$I$19-$I$8+$I$12,COLUMN()-$I$21+$I$14),""))</f>
        <v/>
      </c>
      <c r="M95" s="148" t="str">
        <f ca="1">IF(K95="","",IF(NOT(ISNUMBER(K95)),K95,M94))</f>
        <v/>
      </c>
      <c r="N95" s="149" t="str">
        <f ca="1">IF(K95="","",IF(ISNUMBER(K95),K95,IF(ISNUMBER(K96),K96,"")))</f>
        <v/>
      </c>
      <c r="O95" s="150" t="str">
        <f ca="1">IF(AND(ROW()-$I$19&lt;$I$8,NOT(ISNUMBER(K95))),L95,"")</f>
        <v/>
      </c>
      <c r="P95" s="150" t="str">
        <f ca="1">IF(AND(K95&lt;&gt;"",ISNUMBER(K95),ROW()-$I$19&lt;$I$8),L95,"")</f>
        <v/>
      </c>
      <c r="Q95" s="150" t="str">
        <f ca="1">IF(AND(K95&lt;&gt;"",ISNUMBER(K95),ROW()-$I$19&gt;=$I$8),L95,"")</f>
        <v/>
      </c>
      <c r="R95" s="153"/>
      <c r="AA95" s="8" t="str">
        <f ca="1">IF(ROW()-$Y$11&lt;$Y$8,OFFSET($A$1,ROW()-$Y$11+$Y$4,COLUMN()-$Y$13+$Y$6),"")</f>
        <v/>
      </c>
      <c r="AB95" s="8" t="str">
        <f ca="1">IF(ROW()-$Y$11&lt;$Y$8,IF(ISNUMBER(AA95),AB94,OFFSET($A$1,ROW()-$Y$11+$Y$4,COLUMN()-$Y$13+$Y$6)),"")</f>
        <v/>
      </c>
      <c r="AC95" s="8" t="str">
        <f ca="1">IF(ROW()-$Y$11&lt;$Y$8,OFFSET($A$1,ROW()-$Y$11+$Y$4,COLUMN()-$Y$13+$Y$6),"")</f>
        <v/>
      </c>
      <c r="AD95" s="8" t="str">
        <f ca="1">IF(ROW()-$Y$11&lt;$Y$8,OFFSET($A$1,ROW()-$Y$11+$Y$4,COLUMN()-$Y$13+$Y$6),"")</f>
        <v/>
      </c>
      <c r="AE95" s="40" t="str">
        <f ca="1">IF(ISNUMBER(AA95),AE94,AA95)</f>
        <v/>
      </c>
      <c r="AF95" s="40" t="str">
        <f ca="1">IF(ISNUMBER(AA95),AA95,"")</f>
        <v/>
      </c>
      <c r="AG95" s="8" t="str">
        <f ca="1">IF(AC95="","",IF(AC94="",AC95,AG94+AC95))</f>
        <v/>
      </c>
      <c r="AH95" s="8" t="str">
        <f ca="1">IF(AD95="","",IF(AD94="",AD95,AH94+AD95))</f>
        <v/>
      </c>
      <c r="AI95" s="8" t="str">
        <f ca="1">IF(AG95&lt;&gt;"",AG95-AH95,"")</f>
        <v/>
      </c>
    </row>
    <row r="96" spans="11:35">
      <c r="K96" s="142" t="str">
        <f ca="1">IF(ROW()-$I$19&lt;$I$8,OFFSET($A$1,ROW()-$I$19+$I$4,COLUMN()-$I$21+$I$6),IF(ROW()-$I$19&lt;$I$8+$I$16,OFFSET($A$1,ROW()-$I$19-$I$8+$I$12,COLUMN()-$I$21+$I$14),""))</f>
        <v/>
      </c>
      <c r="L96" s="142" t="str">
        <f ca="1">IF(ROW()-$I$19&lt;$I$8,OFFSET(#REF!,ROW()-$I$19+$I$4,COLUMN()-$I$21+$I$6),IF(ROW()-$I$19&lt;$I$8+$I$16,OFFSET(#REF!,ROW()-$I$19-$I$8+$I$12,COLUMN()-$I$21+$I$14),""))</f>
        <v/>
      </c>
      <c r="M96" s="148" t="str">
        <f ca="1">IF(K96="","",IF(NOT(ISNUMBER(K96)),K96,M95))</f>
        <v/>
      </c>
      <c r="N96" s="149" t="str">
        <f ca="1">IF(K96="","",IF(ISNUMBER(K96),K96,IF(ISNUMBER(K97),K97,"")))</f>
        <v/>
      </c>
      <c r="O96" s="150" t="str">
        <f ca="1">IF(AND(ROW()-$I$19&lt;$I$8,NOT(ISNUMBER(K96))),L96,"")</f>
        <v/>
      </c>
      <c r="P96" s="150" t="str">
        <f ca="1">IF(AND(K96&lt;&gt;"",ISNUMBER(K96),ROW()-$I$19&lt;$I$8),L96,"")</f>
        <v/>
      </c>
      <c r="Q96" s="150" t="str">
        <f ca="1">IF(AND(K96&lt;&gt;"",ISNUMBER(K96),ROW()-$I$19&gt;=$I$8),L96,"")</f>
        <v/>
      </c>
      <c r="R96" s="153"/>
      <c r="AA96" s="8" t="str">
        <f ca="1">IF(ROW()-$Y$11&lt;$Y$8,OFFSET($A$1,ROW()-$Y$11+$Y$4,COLUMN()-$Y$13+$Y$6),"")</f>
        <v/>
      </c>
      <c r="AB96" s="8" t="str">
        <f ca="1">IF(ROW()-$Y$11&lt;$Y$8,IF(ISNUMBER(AA96),AB95,OFFSET($A$1,ROW()-$Y$11+$Y$4,COLUMN()-$Y$13+$Y$6)),"")</f>
        <v/>
      </c>
      <c r="AC96" s="8" t="str">
        <f ca="1">IF(ROW()-$Y$11&lt;$Y$8,OFFSET($A$1,ROW()-$Y$11+$Y$4,COLUMN()-$Y$13+$Y$6),"")</f>
        <v/>
      </c>
      <c r="AD96" s="8" t="str">
        <f ca="1">IF(ROW()-$Y$11&lt;$Y$8,OFFSET($A$1,ROW()-$Y$11+$Y$4,COLUMN()-$Y$13+$Y$6),"")</f>
        <v/>
      </c>
      <c r="AE96" s="40" t="str">
        <f ca="1">IF(ISNUMBER(AA96),AE95,AA96)</f>
        <v/>
      </c>
      <c r="AF96" s="40" t="str">
        <f ca="1">IF(ISNUMBER(AA96),AA96,"")</f>
        <v/>
      </c>
      <c r="AG96" s="8" t="str">
        <f ca="1">IF(AC96="","",IF(AC95="",AC96,AG95+AC96))</f>
        <v/>
      </c>
      <c r="AH96" s="8" t="str">
        <f ca="1">IF(AD96="","",IF(AD95="",AD96,AH95+AD96))</f>
        <v/>
      </c>
      <c r="AI96" s="8" t="str">
        <f ca="1">IF(AG96&lt;&gt;"",AG96-AH96,"")</f>
        <v/>
      </c>
    </row>
    <row r="97" spans="11:35">
      <c r="K97" s="142" t="str">
        <f ca="1">IF(ROW()-$I$19&lt;$I$8,OFFSET($A$1,ROW()-$I$19+$I$4,COLUMN()-$I$21+$I$6),IF(ROW()-$I$19&lt;$I$8+$I$16,OFFSET($A$1,ROW()-$I$19-$I$8+$I$12,COLUMN()-$I$21+$I$14),""))</f>
        <v/>
      </c>
      <c r="L97" s="142" t="str">
        <f ca="1">IF(ROW()-$I$19&lt;$I$8,OFFSET(#REF!,ROW()-$I$19+$I$4,COLUMN()-$I$21+$I$6),IF(ROW()-$I$19&lt;$I$8+$I$16,OFFSET(#REF!,ROW()-$I$19-$I$8+$I$12,COLUMN()-$I$21+$I$14),""))</f>
        <v/>
      </c>
      <c r="M97" s="148" t="str">
        <f ca="1">IF(K97="","",IF(NOT(ISNUMBER(K97)),K97,M96))</f>
        <v/>
      </c>
      <c r="N97" s="149" t="str">
        <f ca="1">IF(K97="","",IF(ISNUMBER(K97),K97,IF(ISNUMBER(K98),K98,"")))</f>
        <v/>
      </c>
      <c r="O97" s="150" t="str">
        <f ca="1">IF(AND(ROW()-$I$19&lt;$I$8,NOT(ISNUMBER(K97))),L97,"")</f>
        <v/>
      </c>
      <c r="P97" s="150" t="str">
        <f ca="1">IF(AND(K97&lt;&gt;"",ISNUMBER(K97),ROW()-$I$19&lt;$I$8),L97,"")</f>
        <v/>
      </c>
      <c r="Q97" s="150" t="str">
        <f ca="1">IF(AND(K97&lt;&gt;"",ISNUMBER(K97),ROW()-$I$19&gt;=$I$8),L97,"")</f>
        <v/>
      </c>
      <c r="R97" s="153"/>
      <c r="AA97" s="8" t="str">
        <f ca="1">IF(ROW()-$Y$11&lt;$Y$8,OFFSET($A$1,ROW()-$Y$11+$Y$4,COLUMN()-$Y$13+$Y$6),"")</f>
        <v/>
      </c>
      <c r="AB97" s="8" t="str">
        <f ca="1">IF(ROW()-$Y$11&lt;$Y$8,IF(ISNUMBER(AA97),AB96,OFFSET($A$1,ROW()-$Y$11+$Y$4,COLUMN()-$Y$13+$Y$6)),"")</f>
        <v/>
      </c>
      <c r="AC97" s="8" t="str">
        <f ca="1">IF(ROW()-$Y$11&lt;$Y$8,OFFSET($A$1,ROW()-$Y$11+$Y$4,COLUMN()-$Y$13+$Y$6),"")</f>
        <v/>
      </c>
      <c r="AD97" s="8" t="str">
        <f ca="1">IF(ROW()-$Y$11&lt;$Y$8,OFFSET($A$1,ROW()-$Y$11+$Y$4,COLUMN()-$Y$13+$Y$6),"")</f>
        <v/>
      </c>
      <c r="AE97" s="40" t="str">
        <f ca="1">IF(ISNUMBER(AA97),AE96,AA97)</f>
        <v/>
      </c>
      <c r="AF97" s="40" t="str">
        <f ca="1">IF(ISNUMBER(AA97),AA97,"")</f>
        <v/>
      </c>
      <c r="AG97" s="8" t="str">
        <f ca="1">IF(AC97="","",IF(AC96="",AC97,AG96+AC97))</f>
        <v/>
      </c>
      <c r="AH97" s="8" t="str">
        <f ca="1">IF(AD97="","",IF(AD96="",AD97,AH96+AD97))</f>
        <v/>
      </c>
      <c r="AI97" s="8" t="str">
        <f ca="1">IF(AG97&lt;&gt;"",AG97-AH97,"")</f>
        <v/>
      </c>
    </row>
    <row r="98" spans="11:35">
      <c r="K98" s="142" t="str">
        <f ca="1">IF(ROW()-$I$19&lt;$I$8,OFFSET($A$1,ROW()-$I$19+$I$4,COLUMN()-$I$21+$I$6),IF(ROW()-$I$19&lt;$I$8+$I$16,OFFSET($A$1,ROW()-$I$19-$I$8+$I$12,COLUMN()-$I$21+$I$14),""))</f>
        <v/>
      </c>
      <c r="L98" s="142" t="str">
        <f ca="1">IF(ROW()-$I$19&lt;$I$8,OFFSET(#REF!,ROW()-$I$19+$I$4,COLUMN()-$I$21+$I$6),IF(ROW()-$I$19&lt;$I$8+$I$16,OFFSET(#REF!,ROW()-$I$19-$I$8+$I$12,COLUMN()-$I$21+$I$14),""))</f>
        <v/>
      </c>
      <c r="M98" s="148" t="str">
        <f ca="1">IF(K98="","",IF(NOT(ISNUMBER(K98)),K98,M97))</f>
        <v/>
      </c>
      <c r="N98" s="149" t="str">
        <f ca="1">IF(K98="","",IF(ISNUMBER(K98),K98,IF(ISNUMBER(K99),K99,"")))</f>
        <v/>
      </c>
      <c r="O98" s="150" t="str">
        <f ca="1">IF(AND(ROW()-$I$19&lt;$I$8,NOT(ISNUMBER(K98))),L98,"")</f>
        <v/>
      </c>
      <c r="P98" s="150" t="str">
        <f ca="1">IF(AND(K98&lt;&gt;"",ISNUMBER(K98),ROW()-$I$19&lt;$I$8),L98,"")</f>
        <v/>
      </c>
      <c r="Q98" s="150" t="str">
        <f ca="1">IF(AND(K98&lt;&gt;"",ISNUMBER(K98),ROW()-$I$19&gt;=$I$8),L98,"")</f>
        <v/>
      </c>
      <c r="R98" s="153"/>
      <c r="AA98" s="8" t="str">
        <f ca="1">IF(ROW()-$Y$11&lt;$Y$8,OFFSET($A$1,ROW()-$Y$11+$Y$4,COLUMN()-$Y$13+$Y$6),"")</f>
        <v/>
      </c>
      <c r="AB98" s="8" t="str">
        <f ca="1">IF(ROW()-$Y$11&lt;$Y$8,IF(ISNUMBER(AA98),AB97,OFFSET($A$1,ROW()-$Y$11+$Y$4,COLUMN()-$Y$13+$Y$6)),"")</f>
        <v/>
      </c>
      <c r="AC98" s="8" t="str">
        <f ca="1">IF(ROW()-$Y$11&lt;$Y$8,OFFSET($A$1,ROW()-$Y$11+$Y$4,COLUMN()-$Y$13+$Y$6),"")</f>
        <v/>
      </c>
      <c r="AD98" s="8" t="str">
        <f ca="1">IF(ROW()-$Y$11&lt;$Y$8,OFFSET($A$1,ROW()-$Y$11+$Y$4,COLUMN()-$Y$13+$Y$6),"")</f>
        <v/>
      </c>
      <c r="AE98" s="40" t="str">
        <f ca="1">IF(ISNUMBER(AA98),AE97,AA98)</f>
        <v/>
      </c>
      <c r="AF98" s="40" t="str">
        <f ca="1">IF(ISNUMBER(AA98),AA98,"")</f>
        <v/>
      </c>
      <c r="AG98" s="8" t="str">
        <f ca="1">IF(AC98="","",IF(AC97="",AC98,AG97+AC98))</f>
        <v/>
      </c>
      <c r="AH98" s="8" t="str">
        <f ca="1">IF(AD98="","",IF(AD97="",AD98,AH97+AD98))</f>
        <v/>
      </c>
      <c r="AI98" s="8" t="str">
        <f ca="1">IF(AG98&lt;&gt;"",AG98-AH98,"")</f>
        <v/>
      </c>
    </row>
    <row r="99" spans="11:35">
      <c r="K99" s="142" t="str">
        <f ca="1">IF(ROW()-$I$19&lt;$I$8,OFFSET($A$1,ROW()-$I$19+$I$4,COLUMN()-$I$21+$I$6),IF(ROW()-$I$19&lt;$I$8+$I$16,OFFSET($A$1,ROW()-$I$19-$I$8+$I$12,COLUMN()-$I$21+$I$14),""))</f>
        <v/>
      </c>
      <c r="L99" s="142" t="str">
        <f ca="1">IF(ROW()-$I$19&lt;$I$8,OFFSET(#REF!,ROW()-$I$19+$I$4,COLUMN()-$I$21+$I$6),IF(ROW()-$I$19&lt;$I$8+$I$16,OFFSET(#REF!,ROW()-$I$19-$I$8+$I$12,COLUMN()-$I$21+$I$14),""))</f>
        <v/>
      </c>
      <c r="M99" s="148" t="str">
        <f ca="1">IF(K99="","",IF(NOT(ISNUMBER(K99)),K99,M98))</f>
        <v/>
      </c>
      <c r="N99" s="149" t="str">
        <f ca="1">IF(K99="","",IF(ISNUMBER(K99),K99,IF(ISNUMBER(K100),K100,"")))</f>
        <v/>
      </c>
      <c r="O99" s="150" t="str">
        <f ca="1">IF(AND(ROW()-$I$19&lt;$I$8,NOT(ISNUMBER(K99))),L99,"")</f>
        <v/>
      </c>
      <c r="P99" s="150" t="str">
        <f ca="1">IF(AND(K99&lt;&gt;"",ISNUMBER(K99),ROW()-$I$19&lt;$I$8),L99,"")</f>
        <v/>
      </c>
      <c r="Q99" s="150" t="str">
        <f ca="1">IF(AND(K99&lt;&gt;"",ISNUMBER(K99),ROW()-$I$19&gt;=$I$8),L99,"")</f>
        <v/>
      </c>
      <c r="R99" s="153"/>
      <c r="AA99" s="8" t="str">
        <f ca="1">IF(ROW()-$Y$11&lt;$Y$8,OFFSET($A$1,ROW()-$Y$11+$Y$4,COLUMN()-$Y$13+$Y$6),"")</f>
        <v/>
      </c>
      <c r="AB99" s="8" t="str">
        <f ca="1">IF(ROW()-$Y$11&lt;$Y$8,IF(ISNUMBER(AA99),AB98,OFFSET($A$1,ROW()-$Y$11+$Y$4,COLUMN()-$Y$13+$Y$6)),"")</f>
        <v/>
      </c>
      <c r="AC99" s="8" t="str">
        <f ca="1">IF(ROW()-$Y$11&lt;$Y$8,OFFSET($A$1,ROW()-$Y$11+$Y$4,COLUMN()-$Y$13+$Y$6),"")</f>
        <v/>
      </c>
      <c r="AD99" s="8" t="str">
        <f ca="1">IF(ROW()-$Y$11&lt;$Y$8,OFFSET($A$1,ROW()-$Y$11+$Y$4,COLUMN()-$Y$13+$Y$6),"")</f>
        <v/>
      </c>
      <c r="AE99" s="40" t="str">
        <f ca="1">IF(ISNUMBER(AA99),AE98,AA99)</f>
        <v/>
      </c>
      <c r="AF99" s="40" t="str">
        <f ca="1">IF(ISNUMBER(AA99),AA99,"")</f>
        <v/>
      </c>
      <c r="AG99" s="8" t="str">
        <f ca="1">IF(AC99="","",IF(AC98="",AC99,AG98+AC99))</f>
        <v/>
      </c>
      <c r="AH99" s="8" t="str">
        <f ca="1">IF(AD99="","",IF(AD98="",AD99,AH98+AD99))</f>
        <v/>
      </c>
      <c r="AI99" s="8" t="str">
        <f ca="1">IF(AG99&lt;&gt;"",AG99-AH99,"")</f>
        <v/>
      </c>
    </row>
    <row r="100" spans="11:35">
      <c r="K100" s="142" t="str">
        <f ca="1">IF(ROW()-$I$19&lt;$I$8,OFFSET($A$1,ROW()-$I$19+$I$4,COLUMN()-$I$21+$I$6),IF(ROW()-$I$19&lt;$I$8+$I$16,OFFSET($A$1,ROW()-$I$19-$I$8+$I$12,COLUMN()-$I$21+$I$14),""))</f>
        <v/>
      </c>
      <c r="L100" s="142" t="str">
        <f ca="1">IF(ROW()-$I$19&lt;$I$8,OFFSET(#REF!,ROW()-$I$19+$I$4,COLUMN()-$I$21+$I$6),IF(ROW()-$I$19&lt;$I$8+$I$16,OFFSET(#REF!,ROW()-$I$19-$I$8+$I$12,COLUMN()-$I$21+$I$14),""))</f>
        <v/>
      </c>
      <c r="M100" s="148" t="str">
        <f ca="1">IF(K100="","",IF(NOT(ISNUMBER(K100)),K100,M99))</f>
        <v/>
      </c>
      <c r="N100" s="149" t="str">
        <f ca="1">IF(K100="","",IF(ISNUMBER(K100),K100,IF(ISNUMBER(K101),K101,"")))</f>
        <v/>
      </c>
      <c r="O100" s="150" t="str">
        <f ca="1">IF(AND(ROW()-$I$19&lt;$I$8,NOT(ISNUMBER(K100))),L100,"")</f>
        <v/>
      </c>
      <c r="P100" s="150" t="str">
        <f ca="1">IF(AND(K100&lt;&gt;"",ISNUMBER(K100),ROW()-$I$19&lt;$I$8),L100,"")</f>
        <v/>
      </c>
      <c r="Q100" s="150" t="str">
        <f ca="1">IF(AND(K100&lt;&gt;"",ISNUMBER(K100),ROW()-$I$19&gt;=$I$8),L100,"")</f>
        <v/>
      </c>
      <c r="R100" s="153"/>
      <c r="AA100" s="8" t="str">
        <f ca="1">IF(ROW()-$Y$11&lt;$Y$8,OFFSET($A$1,ROW()-$Y$11+$Y$4,COLUMN()-$Y$13+$Y$6),"")</f>
        <v/>
      </c>
      <c r="AB100" s="8" t="str">
        <f ca="1">IF(ROW()-$Y$11&lt;$Y$8,IF(ISNUMBER(AA100),AB99,OFFSET($A$1,ROW()-$Y$11+$Y$4,COLUMN()-$Y$13+$Y$6)),"")</f>
        <v/>
      </c>
      <c r="AC100" s="8" t="str">
        <f ca="1">IF(ROW()-$Y$11&lt;$Y$8,OFFSET($A$1,ROW()-$Y$11+$Y$4,COLUMN()-$Y$13+$Y$6),"")</f>
        <v/>
      </c>
      <c r="AD100" s="8" t="str">
        <f ca="1">IF(ROW()-$Y$11&lt;$Y$8,OFFSET($A$1,ROW()-$Y$11+$Y$4,COLUMN()-$Y$13+$Y$6),"")</f>
        <v/>
      </c>
      <c r="AE100" s="40" t="str">
        <f ca="1">IF(ISNUMBER(AA100),AE99,AA100)</f>
        <v/>
      </c>
      <c r="AF100" s="40" t="str">
        <f ca="1">IF(ISNUMBER(AA100),AA100,"")</f>
        <v/>
      </c>
      <c r="AG100" s="8" t="str">
        <f ca="1">IF(AC100="","",IF(AC99="",AC100,AG99+AC100))</f>
        <v/>
      </c>
      <c r="AH100" s="8" t="str">
        <f ca="1">IF(AD100="","",IF(AD99="",AD100,AH99+AD100))</f>
        <v/>
      </c>
      <c r="AI100" s="8" t="str">
        <f ca="1">IF(AG100&lt;&gt;"",AG100-AH100,"")</f>
        <v/>
      </c>
    </row>
    <row r="101" spans="11:35">
      <c r="K101" s="142" t="str">
        <f ca="1">IF(ROW()-$I$19&lt;$I$8,OFFSET($A$1,ROW()-$I$19+$I$4,COLUMN()-$I$21+$I$6),IF(ROW()-$I$19&lt;$I$8+$I$16,OFFSET($A$1,ROW()-$I$19-$I$8+$I$12,COLUMN()-$I$21+$I$14),""))</f>
        <v/>
      </c>
      <c r="L101" s="142" t="str">
        <f ca="1">IF(ROW()-$I$19&lt;$I$8,OFFSET(#REF!,ROW()-$I$19+$I$4,COLUMN()-$I$21+$I$6),IF(ROW()-$I$19&lt;$I$8+$I$16,OFFSET(#REF!,ROW()-$I$19-$I$8+$I$12,COLUMN()-$I$21+$I$14),""))</f>
        <v/>
      </c>
      <c r="M101" s="148" t="str">
        <f ca="1">IF(K101="","",IF(NOT(ISNUMBER(K101)),K101,M100))</f>
        <v/>
      </c>
      <c r="N101" s="149" t="str">
        <f ca="1">IF(K101="","",IF(ISNUMBER(K101),K101,IF(ISNUMBER(K102),K102,"")))</f>
        <v/>
      </c>
      <c r="O101" s="150" t="str">
        <f ca="1">IF(AND(ROW()-$I$19&lt;$I$8,NOT(ISNUMBER(K101))),L101,"")</f>
        <v/>
      </c>
      <c r="P101" s="150" t="str">
        <f ca="1">IF(AND(K101&lt;&gt;"",ISNUMBER(K101),ROW()-$I$19&lt;$I$8),L101,"")</f>
        <v/>
      </c>
      <c r="Q101" s="150" t="str">
        <f ca="1">IF(AND(K101&lt;&gt;"",ISNUMBER(K101),ROW()-$I$19&gt;=$I$8),L101,"")</f>
        <v/>
      </c>
      <c r="R101" s="153"/>
      <c r="AA101" s="8" t="str">
        <f ca="1">IF(ROW()-$Y$11&lt;$Y$8,OFFSET($A$1,ROW()-$Y$11+$Y$4,COLUMN()-$Y$13+$Y$6),"")</f>
        <v/>
      </c>
      <c r="AB101" s="8" t="str">
        <f ca="1">IF(ROW()-$Y$11&lt;$Y$8,IF(ISNUMBER(AA101),AB100,OFFSET($A$1,ROW()-$Y$11+$Y$4,COLUMN()-$Y$13+$Y$6)),"")</f>
        <v/>
      </c>
      <c r="AC101" s="8" t="str">
        <f ca="1">IF(ROW()-$Y$11&lt;$Y$8,OFFSET($A$1,ROW()-$Y$11+$Y$4,COLUMN()-$Y$13+$Y$6),"")</f>
        <v/>
      </c>
      <c r="AD101" s="8" t="str">
        <f ca="1">IF(ROW()-$Y$11&lt;$Y$8,OFFSET($A$1,ROW()-$Y$11+$Y$4,COLUMN()-$Y$13+$Y$6),"")</f>
        <v/>
      </c>
      <c r="AE101" s="40" t="str">
        <f ca="1">IF(ISNUMBER(AA101),AE100,AA101)</f>
        <v/>
      </c>
      <c r="AF101" s="40" t="str">
        <f ca="1">IF(ISNUMBER(AA101),AA101,"")</f>
        <v/>
      </c>
      <c r="AG101" s="8" t="str">
        <f ca="1">IF(AC101="","",IF(AC100="",AC101,AG100+AC101))</f>
        <v/>
      </c>
      <c r="AH101" s="8" t="str">
        <f ca="1">IF(AD101="","",IF(AD100="",AD101,AH100+AD101))</f>
        <v/>
      </c>
      <c r="AI101" s="8" t="str">
        <f ca="1">IF(AG101&lt;&gt;"",AG101-AH101,"")</f>
        <v/>
      </c>
    </row>
    <row r="102" spans="11:35">
      <c r="K102" s="142" t="str">
        <f ca="1">IF(ROW()-$I$19&lt;$I$8,OFFSET($A$1,ROW()-$I$19+$I$4,COLUMN()-$I$21+$I$6),IF(ROW()-$I$19&lt;$I$8+$I$16,OFFSET($A$1,ROW()-$I$19-$I$8+$I$12,COLUMN()-$I$21+$I$14),""))</f>
        <v/>
      </c>
      <c r="L102" s="142" t="str">
        <f ca="1">IF(ROW()-$I$19&lt;$I$8,OFFSET(#REF!,ROW()-$I$19+$I$4,COLUMN()-$I$21+$I$6),IF(ROW()-$I$19&lt;$I$8+$I$16,OFFSET(#REF!,ROW()-$I$19-$I$8+$I$12,COLUMN()-$I$21+$I$14),""))</f>
        <v/>
      </c>
      <c r="M102" s="148" t="str">
        <f ca="1">IF(K102="","",IF(NOT(ISNUMBER(K102)),K102,M101))</f>
        <v/>
      </c>
      <c r="N102" s="149" t="str">
        <f ca="1">IF(K102="","",IF(ISNUMBER(K102),K102,IF(ISNUMBER(K103),K103,"")))</f>
        <v/>
      </c>
      <c r="O102" s="150" t="str">
        <f ca="1">IF(AND(ROW()-$I$19&lt;$I$8,NOT(ISNUMBER(K102))),L102,"")</f>
        <v/>
      </c>
      <c r="P102" s="150" t="str">
        <f ca="1">IF(AND(K102&lt;&gt;"",ISNUMBER(K102),ROW()-$I$19&lt;$I$8),L102,"")</f>
        <v/>
      </c>
      <c r="Q102" s="150" t="str">
        <f ca="1">IF(AND(K102&lt;&gt;"",ISNUMBER(K102),ROW()-$I$19&gt;=$I$8),L102,"")</f>
        <v/>
      </c>
      <c r="R102" s="153"/>
      <c r="AA102" s="8" t="str">
        <f ca="1">IF(ROW()-$Y$11&lt;$Y$8,OFFSET($A$1,ROW()-$Y$11+$Y$4,COLUMN()-$Y$13+$Y$6),"")</f>
        <v/>
      </c>
      <c r="AB102" s="8" t="str">
        <f ca="1">IF(ROW()-$Y$11&lt;$Y$8,IF(ISNUMBER(AA102),AB101,OFFSET($A$1,ROW()-$Y$11+$Y$4,COLUMN()-$Y$13+$Y$6)),"")</f>
        <v/>
      </c>
      <c r="AC102" s="8" t="str">
        <f ca="1">IF(ROW()-$Y$11&lt;$Y$8,OFFSET($A$1,ROW()-$Y$11+$Y$4,COLUMN()-$Y$13+$Y$6),"")</f>
        <v/>
      </c>
      <c r="AD102" s="8" t="str">
        <f ca="1">IF(ROW()-$Y$11&lt;$Y$8,OFFSET($A$1,ROW()-$Y$11+$Y$4,COLUMN()-$Y$13+$Y$6),"")</f>
        <v/>
      </c>
      <c r="AE102" s="40" t="str">
        <f ca="1">IF(ISNUMBER(AA102),AE101,AA102)</f>
        <v/>
      </c>
      <c r="AF102" s="40" t="str">
        <f ca="1">IF(ISNUMBER(AA102),AA102,"")</f>
        <v/>
      </c>
      <c r="AG102" s="8" t="str">
        <f ca="1">IF(AC102="","",IF(AC101="",AC102,AG101+AC102))</f>
        <v/>
      </c>
      <c r="AH102" s="8" t="str">
        <f ca="1">IF(AD102="","",IF(AD101="",AD102,AH101+AD102))</f>
        <v/>
      </c>
      <c r="AI102" s="8" t="str">
        <f ca="1">IF(AG102&lt;&gt;"",AG102-AH102,"")</f>
        <v/>
      </c>
    </row>
    <row r="103" spans="11:35">
      <c r="K103" s="142" t="str">
        <f ca="1">IF(ROW()-$I$19&lt;$I$8,OFFSET($A$1,ROW()-$I$19+$I$4,COLUMN()-$I$21+$I$6),IF(ROW()-$I$19&lt;$I$8+$I$16,OFFSET($A$1,ROW()-$I$19-$I$8+$I$12,COLUMN()-$I$21+$I$14),""))</f>
        <v/>
      </c>
      <c r="L103" s="142" t="str">
        <f ca="1">IF(ROW()-$I$19&lt;$I$8,OFFSET(#REF!,ROW()-$I$19+$I$4,COLUMN()-$I$21+$I$6),IF(ROW()-$I$19&lt;$I$8+$I$16,OFFSET(#REF!,ROW()-$I$19-$I$8+$I$12,COLUMN()-$I$21+$I$14),""))</f>
        <v/>
      </c>
      <c r="M103" s="148" t="str">
        <f ca="1">IF(K103="","",IF(NOT(ISNUMBER(K103)),K103,M102))</f>
        <v/>
      </c>
      <c r="N103" s="149" t="str">
        <f ca="1">IF(K103="","",IF(ISNUMBER(K103),K103,IF(ISNUMBER(K104),K104,"")))</f>
        <v/>
      </c>
      <c r="O103" s="150" t="str">
        <f ca="1">IF(AND(ROW()-$I$19&lt;$I$8,NOT(ISNUMBER(K103))),L103,"")</f>
        <v/>
      </c>
      <c r="P103" s="150" t="str">
        <f ca="1">IF(AND(K103&lt;&gt;"",ISNUMBER(K103),ROW()-$I$19&lt;$I$8),L103,"")</f>
        <v/>
      </c>
      <c r="Q103" s="150" t="str">
        <f ca="1">IF(AND(K103&lt;&gt;"",ISNUMBER(K103),ROW()-$I$19&gt;=$I$8),L103,"")</f>
        <v/>
      </c>
      <c r="R103" s="153"/>
      <c r="AA103" s="8" t="str">
        <f ca="1">IF(ROW()-$Y$11&lt;$Y$8,OFFSET($A$1,ROW()-$Y$11+$Y$4,COLUMN()-$Y$13+$Y$6),"")</f>
        <v/>
      </c>
      <c r="AB103" s="8" t="str">
        <f ca="1">IF(ROW()-$Y$11&lt;$Y$8,IF(ISNUMBER(AA103),AB102,OFFSET($A$1,ROW()-$Y$11+$Y$4,COLUMN()-$Y$13+$Y$6)),"")</f>
        <v/>
      </c>
      <c r="AC103" s="8" t="str">
        <f ca="1">IF(ROW()-$Y$11&lt;$Y$8,OFFSET($A$1,ROW()-$Y$11+$Y$4,COLUMN()-$Y$13+$Y$6),"")</f>
        <v/>
      </c>
      <c r="AD103" s="8" t="str">
        <f ca="1">IF(ROW()-$Y$11&lt;$Y$8,OFFSET($A$1,ROW()-$Y$11+$Y$4,COLUMN()-$Y$13+$Y$6),"")</f>
        <v/>
      </c>
      <c r="AE103" s="40" t="str">
        <f ca="1">IF(ISNUMBER(AA103),AE102,AA103)</f>
        <v/>
      </c>
      <c r="AF103" s="40" t="str">
        <f ca="1">IF(ISNUMBER(AA103),AA103,"")</f>
        <v/>
      </c>
      <c r="AG103" s="8" t="str">
        <f ca="1">IF(AC103="","",IF(AC102="",AC103,AG102+AC103))</f>
        <v/>
      </c>
      <c r="AH103" s="8" t="str">
        <f ca="1">IF(AD103="","",IF(AD102="",AD103,AH102+AD103))</f>
        <v/>
      </c>
      <c r="AI103" s="8" t="str">
        <f ca="1">IF(AG103&lt;&gt;"",AG103-AH103,"")</f>
        <v/>
      </c>
    </row>
    <row r="104" spans="11:35">
      <c r="K104" s="142" t="str">
        <f ca="1">IF(ROW()-$I$19&lt;$I$8,OFFSET($A$1,ROW()-$I$19+$I$4,COLUMN()-$I$21+$I$6),IF(ROW()-$I$19&lt;$I$8+$I$16,OFFSET($A$1,ROW()-$I$19-$I$8+$I$12,COLUMN()-$I$21+$I$14),""))</f>
        <v/>
      </c>
      <c r="L104" s="142" t="str">
        <f ca="1">IF(ROW()-$I$19&lt;$I$8,OFFSET(#REF!,ROW()-$I$19+$I$4,COLUMN()-$I$21+$I$6),IF(ROW()-$I$19&lt;$I$8+$I$16,OFFSET(#REF!,ROW()-$I$19-$I$8+$I$12,COLUMN()-$I$21+$I$14),""))</f>
        <v/>
      </c>
      <c r="M104" s="148" t="str">
        <f ca="1">IF(K104="","",IF(NOT(ISNUMBER(K104)),K104,M103))</f>
        <v/>
      </c>
      <c r="N104" s="149" t="str">
        <f ca="1">IF(K104="","",IF(ISNUMBER(K104),K104,IF(ISNUMBER(K105),K105,"")))</f>
        <v/>
      </c>
      <c r="O104" s="150" t="str">
        <f ca="1">IF(AND(ROW()-$I$19&lt;$I$8,NOT(ISNUMBER(K104))),L104,"")</f>
        <v/>
      </c>
      <c r="P104" s="150" t="str">
        <f ca="1">IF(AND(K104&lt;&gt;"",ISNUMBER(K104),ROW()-$I$19&lt;$I$8),L104,"")</f>
        <v/>
      </c>
      <c r="Q104" s="150" t="str">
        <f ca="1">IF(AND(K104&lt;&gt;"",ISNUMBER(K104),ROW()-$I$19&gt;=$I$8),L104,"")</f>
        <v/>
      </c>
      <c r="R104" s="153"/>
      <c r="AA104" s="8" t="str">
        <f ca="1">IF(ROW()-$Y$11&lt;$Y$8,OFFSET($A$1,ROW()-$Y$11+$Y$4,COLUMN()-$Y$13+$Y$6),"")</f>
        <v/>
      </c>
      <c r="AB104" s="8" t="str">
        <f ca="1">IF(ROW()-$Y$11&lt;$Y$8,IF(ISNUMBER(AA104),AB103,OFFSET($A$1,ROW()-$Y$11+$Y$4,COLUMN()-$Y$13+$Y$6)),"")</f>
        <v/>
      </c>
      <c r="AC104" s="8" t="str">
        <f ca="1">IF(ROW()-$Y$11&lt;$Y$8,OFFSET($A$1,ROW()-$Y$11+$Y$4,COLUMN()-$Y$13+$Y$6),"")</f>
        <v/>
      </c>
      <c r="AD104" s="8" t="str">
        <f ca="1">IF(ROW()-$Y$11&lt;$Y$8,OFFSET($A$1,ROW()-$Y$11+$Y$4,COLUMN()-$Y$13+$Y$6),"")</f>
        <v/>
      </c>
      <c r="AE104" s="40" t="str">
        <f ca="1">IF(ISNUMBER(AA104),AE103,AA104)</f>
        <v/>
      </c>
      <c r="AF104" s="40" t="str">
        <f ca="1">IF(ISNUMBER(AA104),AA104,"")</f>
        <v/>
      </c>
      <c r="AG104" s="8" t="str">
        <f ca="1">IF(AC104="","",IF(AC103="",AC104,AG103+AC104))</f>
        <v/>
      </c>
      <c r="AH104" s="8" t="str">
        <f ca="1">IF(AD104="","",IF(AD103="",AD104,AH103+AD104))</f>
        <v/>
      </c>
      <c r="AI104" s="8" t="str">
        <f ca="1">IF(AG104&lt;&gt;"",AG104-AH104,"")</f>
        <v/>
      </c>
    </row>
    <row r="105" spans="11:35">
      <c r="K105" s="142" t="str">
        <f ca="1">IF(ROW()-$I$19&lt;$I$8,OFFSET($A$1,ROW()-$I$19+$I$4,COLUMN()-$I$21+$I$6),IF(ROW()-$I$19&lt;$I$8+$I$16,OFFSET($A$1,ROW()-$I$19-$I$8+$I$12,COLUMN()-$I$21+$I$14),""))</f>
        <v/>
      </c>
      <c r="L105" s="142" t="str">
        <f ca="1">IF(ROW()-$I$19&lt;$I$8,OFFSET(#REF!,ROW()-$I$19+$I$4,COLUMN()-$I$21+$I$6),IF(ROW()-$I$19&lt;$I$8+$I$16,OFFSET(#REF!,ROW()-$I$19-$I$8+$I$12,COLUMN()-$I$21+$I$14),""))</f>
        <v/>
      </c>
      <c r="M105" s="148" t="str">
        <f ca="1">IF(K105="","",IF(NOT(ISNUMBER(K105)),K105,M104))</f>
        <v/>
      </c>
      <c r="N105" s="149" t="str">
        <f ca="1">IF(K105="","",IF(ISNUMBER(K105),K105,IF(ISNUMBER(K106),K106,"")))</f>
        <v/>
      </c>
      <c r="O105" s="150" t="str">
        <f ca="1">IF(AND(ROW()-$I$19&lt;$I$8,NOT(ISNUMBER(K105))),L105,"")</f>
        <v/>
      </c>
      <c r="P105" s="150" t="str">
        <f ca="1">IF(AND(K105&lt;&gt;"",ISNUMBER(K105),ROW()-$I$19&lt;$I$8),L105,"")</f>
        <v/>
      </c>
      <c r="Q105" s="150" t="str">
        <f ca="1">IF(AND(K105&lt;&gt;"",ISNUMBER(K105),ROW()-$I$19&gt;=$I$8),L105,"")</f>
        <v/>
      </c>
      <c r="R105" s="153"/>
      <c r="AA105" s="8" t="str">
        <f ca="1">IF(ROW()-$Y$11&lt;$Y$8,OFFSET($A$1,ROW()-$Y$11+$Y$4,COLUMN()-$Y$13+$Y$6),"")</f>
        <v/>
      </c>
      <c r="AB105" s="8" t="str">
        <f ca="1">IF(ROW()-$Y$11&lt;$Y$8,IF(ISNUMBER(AA105),AB104,OFFSET($A$1,ROW()-$Y$11+$Y$4,COLUMN()-$Y$13+$Y$6)),"")</f>
        <v/>
      </c>
      <c r="AC105" s="8" t="str">
        <f ca="1">IF(ROW()-$Y$11&lt;$Y$8,OFFSET($A$1,ROW()-$Y$11+$Y$4,COLUMN()-$Y$13+$Y$6),"")</f>
        <v/>
      </c>
      <c r="AD105" s="8" t="str">
        <f ca="1">IF(ROW()-$Y$11&lt;$Y$8,OFFSET($A$1,ROW()-$Y$11+$Y$4,COLUMN()-$Y$13+$Y$6),"")</f>
        <v/>
      </c>
      <c r="AE105" s="40" t="str">
        <f ca="1">IF(ISNUMBER(AA105),AE104,AA105)</f>
        <v/>
      </c>
      <c r="AF105" s="40" t="str">
        <f ca="1">IF(ISNUMBER(AA105),AA105,"")</f>
        <v/>
      </c>
      <c r="AG105" s="8" t="str">
        <f ca="1">IF(AC105="","",IF(AC104="",AC105,AG104+AC105))</f>
        <v/>
      </c>
      <c r="AH105" s="8" t="str">
        <f ca="1">IF(AD105="","",IF(AD104="",AD105,AH104+AD105))</f>
        <v/>
      </c>
      <c r="AI105" s="8" t="str">
        <f ca="1">IF(AG105&lt;&gt;"",AG105-AH105,"")</f>
        <v/>
      </c>
    </row>
    <row r="106" spans="11:35">
      <c r="K106" s="142" t="str">
        <f ca="1">IF(ROW()-$I$19&lt;$I$8,OFFSET($A$1,ROW()-$I$19+$I$4,COLUMN()-$I$21+$I$6),IF(ROW()-$I$19&lt;$I$8+$I$16,OFFSET($A$1,ROW()-$I$19-$I$8+$I$12,COLUMN()-$I$21+$I$14),""))</f>
        <v/>
      </c>
      <c r="L106" s="142" t="str">
        <f ca="1">IF(ROW()-$I$19&lt;$I$8,OFFSET(#REF!,ROW()-$I$19+$I$4,COLUMN()-$I$21+$I$6),IF(ROW()-$I$19&lt;$I$8+$I$16,OFFSET(#REF!,ROW()-$I$19-$I$8+$I$12,COLUMN()-$I$21+$I$14),""))</f>
        <v/>
      </c>
      <c r="M106" s="148" t="str">
        <f ca="1">IF(K106="","",IF(NOT(ISNUMBER(K106)),K106,M105))</f>
        <v/>
      </c>
      <c r="N106" s="149" t="str">
        <f ca="1">IF(K106="","",IF(ISNUMBER(K106),K106,IF(ISNUMBER(K107),K107,"")))</f>
        <v/>
      </c>
      <c r="O106" s="150" t="str">
        <f ca="1">IF(AND(ROW()-$I$19&lt;$I$8,NOT(ISNUMBER(K106))),L106,"")</f>
        <v/>
      </c>
      <c r="P106" s="150" t="str">
        <f ca="1">IF(AND(K106&lt;&gt;"",ISNUMBER(K106),ROW()-$I$19&lt;$I$8),L106,"")</f>
        <v/>
      </c>
      <c r="Q106" s="150" t="str">
        <f ca="1">IF(AND(K106&lt;&gt;"",ISNUMBER(K106),ROW()-$I$19&gt;=$I$8),L106,"")</f>
        <v/>
      </c>
      <c r="R106" s="153"/>
      <c r="AA106" s="8" t="str">
        <f ca="1">IF(ROW()-$Y$11&lt;$Y$8,OFFSET($A$1,ROW()-$Y$11+$Y$4,COLUMN()-$Y$13+$Y$6),"")</f>
        <v/>
      </c>
      <c r="AB106" s="8" t="str">
        <f ca="1">IF(ROW()-$Y$11&lt;$Y$8,IF(ISNUMBER(AA106),AB105,OFFSET($A$1,ROW()-$Y$11+$Y$4,COLUMN()-$Y$13+$Y$6)),"")</f>
        <v/>
      </c>
      <c r="AC106" s="8" t="str">
        <f ca="1">IF(ROW()-$Y$11&lt;$Y$8,OFFSET($A$1,ROW()-$Y$11+$Y$4,COLUMN()-$Y$13+$Y$6),"")</f>
        <v/>
      </c>
      <c r="AD106" s="8" t="str">
        <f ca="1">IF(ROW()-$Y$11&lt;$Y$8,OFFSET($A$1,ROW()-$Y$11+$Y$4,COLUMN()-$Y$13+$Y$6),"")</f>
        <v/>
      </c>
      <c r="AE106" s="40" t="str">
        <f ca="1">IF(ISNUMBER(AA106),AE105,AA106)</f>
        <v/>
      </c>
      <c r="AF106" s="40" t="str">
        <f ca="1">IF(ISNUMBER(AA106),AA106,"")</f>
        <v/>
      </c>
      <c r="AG106" s="8" t="str">
        <f ca="1">IF(AC106="","",IF(AC105="",AC106,AG105+AC106))</f>
        <v/>
      </c>
      <c r="AH106" s="8" t="str">
        <f ca="1">IF(AD106="","",IF(AD105="",AD106,AH105+AD106))</f>
        <v/>
      </c>
      <c r="AI106" s="8" t="str">
        <f ca="1">IF(AG106&lt;&gt;"",AG106-AH106,"")</f>
        <v/>
      </c>
    </row>
    <row r="107" spans="11:35">
      <c r="K107" s="142" t="str">
        <f ca="1">IF(ROW()-$I$19&lt;$I$8,OFFSET($A$1,ROW()-$I$19+$I$4,COLUMN()-$I$21+$I$6),IF(ROW()-$I$19&lt;$I$8+$I$16,OFFSET($A$1,ROW()-$I$19-$I$8+$I$12,COLUMN()-$I$21+$I$14),""))</f>
        <v/>
      </c>
      <c r="L107" s="142" t="str">
        <f ca="1">IF(ROW()-$I$19&lt;$I$8,OFFSET(#REF!,ROW()-$I$19+$I$4,COLUMN()-$I$21+$I$6),IF(ROW()-$I$19&lt;$I$8+$I$16,OFFSET(#REF!,ROW()-$I$19-$I$8+$I$12,COLUMN()-$I$21+$I$14),""))</f>
        <v/>
      </c>
      <c r="M107" s="148" t="str">
        <f ca="1">IF(K107="","",IF(NOT(ISNUMBER(K107)),K107,M106))</f>
        <v/>
      </c>
      <c r="N107" s="149" t="str">
        <f ca="1">IF(K107="","",IF(ISNUMBER(K107),K107,IF(ISNUMBER(K108),K108,"")))</f>
        <v/>
      </c>
      <c r="O107" s="150" t="str">
        <f ca="1">IF(AND(ROW()-$I$19&lt;$I$8,NOT(ISNUMBER(K107))),L107,"")</f>
        <v/>
      </c>
      <c r="P107" s="150" t="str">
        <f ca="1">IF(AND(K107&lt;&gt;"",ISNUMBER(K107),ROW()-$I$19&lt;$I$8),L107,"")</f>
        <v/>
      </c>
      <c r="Q107" s="150" t="str">
        <f ca="1">IF(AND(K107&lt;&gt;"",ISNUMBER(K107),ROW()-$I$19&gt;=$I$8),L107,"")</f>
        <v/>
      </c>
      <c r="R107" s="153"/>
      <c r="AA107" s="8" t="str">
        <f ca="1">IF(ROW()-$Y$11&lt;$Y$8,OFFSET($A$1,ROW()-$Y$11+$Y$4,COLUMN()-$Y$13+$Y$6),"")</f>
        <v/>
      </c>
      <c r="AB107" s="8" t="str">
        <f ca="1">IF(ROW()-$Y$11&lt;$Y$8,IF(ISNUMBER(AA107),AB106,OFFSET($A$1,ROW()-$Y$11+$Y$4,COLUMN()-$Y$13+$Y$6)),"")</f>
        <v/>
      </c>
      <c r="AC107" s="8" t="str">
        <f ca="1">IF(ROW()-$Y$11&lt;$Y$8,OFFSET($A$1,ROW()-$Y$11+$Y$4,COLUMN()-$Y$13+$Y$6),"")</f>
        <v/>
      </c>
      <c r="AD107" s="8" t="str">
        <f ca="1">IF(ROW()-$Y$11&lt;$Y$8,OFFSET($A$1,ROW()-$Y$11+$Y$4,COLUMN()-$Y$13+$Y$6),"")</f>
        <v/>
      </c>
      <c r="AE107" s="40" t="str">
        <f ca="1">IF(ISNUMBER(AA107),AE106,AA107)</f>
        <v/>
      </c>
      <c r="AF107" s="40" t="str">
        <f ca="1">IF(ISNUMBER(AA107),AA107,"")</f>
        <v/>
      </c>
      <c r="AG107" s="8" t="str">
        <f ca="1">IF(AC107="","",IF(AC106="",AC107,AG106+AC107))</f>
        <v/>
      </c>
      <c r="AH107" s="8" t="str">
        <f ca="1">IF(AD107="","",IF(AD106="",AD107,AH106+AD107))</f>
        <v/>
      </c>
      <c r="AI107" s="8" t="str">
        <f ca="1">IF(AG107&lt;&gt;"",AG107-AH107,"")</f>
        <v/>
      </c>
    </row>
    <row r="108" spans="11:35">
      <c r="K108" s="142" t="str">
        <f ca="1">IF(ROW()-$I$19&lt;$I$8,OFFSET($A$1,ROW()-$I$19+$I$4,COLUMN()-$I$21+$I$6),IF(ROW()-$I$19&lt;$I$8+$I$16,OFFSET($A$1,ROW()-$I$19-$I$8+$I$12,COLUMN()-$I$21+$I$14),""))</f>
        <v/>
      </c>
      <c r="L108" s="142" t="str">
        <f ca="1">IF(ROW()-$I$19&lt;$I$8,OFFSET(#REF!,ROW()-$I$19+$I$4,COLUMN()-$I$21+$I$6),IF(ROW()-$I$19&lt;$I$8+$I$16,OFFSET(#REF!,ROW()-$I$19-$I$8+$I$12,COLUMN()-$I$21+$I$14),""))</f>
        <v/>
      </c>
      <c r="M108" s="148" t="str">
        <f ca="1">IF(K108="","",IF(NOT(ISNUMBER(K108)),K108,M107))</f>
        <v/>
      </c>
      <c r="N108" s="149" t="str">
        <f ca="1">IF(K108="","",IF(ISNUMBER(K108),K108,IF(ISNUMBER(K109),K109,"")))</f>
        <v/>
      </c>
      <c r="O108" s="150" t="str">
        <f ca="1">IF(AND(ROW()-$I$19&lt;$I$8,NOT(ISNUMBER(K108))),L108,"")</f>
        <v/>
      </c>
      <c r="P108" s="150" t="str">
        <f ca="1">IF(AND(K108&lt;&gt;"",ISNUMBER(K108),ROW()-$I$19&lt;$I$8),L108,"")</f>
        <v/>
      </c>
      <c r="Q108" s="150" t="str">
        <f ca="1">IF(AND(K108&lt;&gt;"",ISNUMBER(K108),ROW()-$I$19&gt;=$I$8),L108,"")</f>
        <v/>
      </c>
      <c r="R108" s="153"/>
      <c r="AA108" s="8" t="str">
        <f ca="1">IF(ROW()-$Y$11&lt;$Y$8,OFFSET($A$1,ROW()-$Y$11+$Y$4,COLUMN()-$Y$13+$Y$6),"")</f>
        <v/>
      </c>
      <c r="AB108" s="8" t="str">
        <f ca="1">IF(ROW()-$Y$11&lt;$Y$8,IF(ISNUMBER(AA108),AB107,OFFSET($A$1,ROW()-$Y$11+$Y$4,COLUMN()-$Y$13+$Y$6)),"")</f>
        <v/>
      </c>
      <c r="AC108" s="8" t="str">
        <f ca="1">IF(ROW()-$Y$11&lt;$Y$8,OFFSET($A$1,ROW()-$Y$11+$Y$4,COLUMN()-$Y$13+$Y$6),"")</f>
        <v/>
      </c>
      <c r="AD108" s="8" t="str">
        <f ca="1">IF(ROW()-$Y$11&lt;$Y$8,OFFSET($A$1,ROW()-$Y$11+$Y$4,COLUMN()-$Y$13+$Y$6),"")</f>
        <v/>
      </c>
      <c r="AE108" s="40" t="str">
        <f ca="1">IF(ISNUMBER(AA108),AE107,AA108)</f>
        <v/>
      </c>
      <c r="AF108" s="40" t="str">
        <f ca="1">IF(ISNUMBER(AA108),AA108,"")</f>
        <v/>
      </c>
      <c r="AG108" s="8" t="str">
        <f ca="1">IF(AC108="","",IF(AC107="",AC108,AG107+AC108))</f>
        <v/>
      </c>
      <c r="AH108" s="8" t="str">
        <f ca="1">IF(AD108="","",IF(AD107="",AD108,AH107+AD108))</f>
        <v/>
      </c>
      <c r="AI108" s="8" t="str">
        <f ca="1">IF(AG108&lt;&gt;"",AG108-AH108,"")</f>
        <v/>
      </c>
    </row>
    <row r="109" spans="11:35">
      <c r="K109" s="142" t="str">
        <f ca="1">IF(ROW()-$I$19&lt;$I$8,OFFSET($A$1,ROW()-$I$19+$I$4,COLUMN()-$I$21+$I$6),IF(ROW()-$I$19&lt;$I$8+$I$16,OFFSET($A$1,ROW()-$I$19-$I$8+$I$12,COLUMN()-$I$21+$I$14),""))</f>
        <v/>
      </c>
      <c r="L109" s="142" t="str">
        <f ca="1">IF(ROW()-$I$19&lt;$I$8,OFFSET(#REF!,ROW()-$I$19+$I$4,COLUMN()-$I$21+$I$6),IF(ROW()-$I$19&lt;$I$8+$I$16,OFFSET(#REF!,ROW()-$I$19-$I$8+$I$12,COLUMN()-$I$21+$I$14),""))</f>
        <v/>
      </c>
      <c r="M109" s="148" t="str">
        <f ca="1">IF(K109="","",IF(NOT(ISNUMBER(K109)),K109,M108))</f>
        <v/>
      </c>
      <c r="N109" s="149" t="str">
        <f ca="1">IF(K109="","",IF(ISNUMBER(K109),K109,IF(ISNUMBER(K110),K110,"")))</f>
        <v/>
      </c>
      <c r="O109" s="150" t="str">
        <f ca="1">IF(AND(ROW()-$I$19&lt;$I$8,NOT(ISNUMBER(K109))),L109,"")</f>
        <v/>
      </c>
      <c r="P109" s="150" t="str">
        <f ca="1">IF(AND(K109&lt;&gt;"",ISNUMBER(K109),ROW()-$I$19&lt;$I$8),L109,"")</f>
        <v/>
      </c>
      <c r="Q109" s="150" t="str">
        <f ca="1">IF(AND(K109&lt;&gt;"",ISNUMBER(K109),ROW()-$I$19&gt;=$I$8),L109,"")</f>
        <v/>
      </c>
      <c r="R109" s="153"/>
      <c r="AA109" s="8" t="str">
        <f ca="1">IF(ROW()-$Y$11&lt;$Y$8,OFFSET($A$1,ROW()-$Y$11+$Y$4,COLUMN()-$Y$13+$Y$6),"")</f>
        <v/>
      </c>
      <c r="AB109" s="8" t="str">
        <f ca="1">IF(ROW()-$Y$11&lt;$Y$8,IF(ISNUMBER(AA109),AB108,OFFSET($A$1,ROW()-$Y$11+$Y$4,COLUMN()-$Y$13+$Y$6)),"")</f>
        <v/>
      </c>
      <c r="AC109" s="8" t="str">
        <f ca="1">IF(ROW()-$Y$11&lt;$Y$8,OFFSET($A$1,ROW()-$Y$11+$Y$4,COLUMN()-$Y$13+$Y$6),"")</f>
        <v/>
      </c>
      <c r="AD109" s="8" t="str">
        <f ca="1">IF(ROW()-$Y$11&lt;$Y$8,OFFSET($A$1,ROW()-$Y$11+$Y$4,COLUMN()-$Y$13+$Y$6),"")</f>
        <v/>
      </c>
      <c r="AE109" s="40" t="str">
        <f ca="1">IF(ISNUMBER(AA109),AE108,AA109)</f>
        <v/>
      </c>
      <c r="AF109" s="40" t="str">
        <f ca="1">IF(ISNUMBER(AA109),AA109,"")</f>
        <v/>
      </c>
      <c r="AG109" s="8" t="str">
        <f ca="1">IF(AC109="","",IF(AC108="",AC109,AG108+AC109))</f>
        <v/>
      </c>
      <c r="AH109" s="8" t="str">
        <f ca="1">IF(AD109="","",IF(AD108="",AD109,AH108+AD109))</f>
        <v/>
      </c>
      <c r="AI109" s="8" t="str">
        <f ca="1">IF(AG109&lt;&gt;"",AG109-AH109,"")</f>
        <v/>
      </c>
    </row>
    <row r="110" spans="11:35">
      <c r="K110" s="142" t="str">
        <f ca="1">IF(ROW()-$I$19&lt;$I$8,OFFSET($A$1,ROW()-$I$19+$I$4,COLUMN()-$I$21+$I$6),IF(ROW()-$I$19&lt;$I$8+$I$16,OFFSET($A$1,ROW()-$I$19-$I$8+$I$12,COLUMN()-$I$21+$I$14),""))</f>
        <v/>
      </c>
      <c r="L110" s="142" t="str">
        <f ca="1">IF(ROW()-$I$19&lt;$I$8,OFFSET(#REF!,ROW()-$I$19+$I$4,COLUMN()-$I$21+$I$6),IF(ROW()-$I$19&lt;$I$8+$I$16,OFFSET(#REF!,ROW()-$I$19-$I$8+$I$12,COLUMN()-$I$21+$I$14),""))</f>
        <v/>
      </c>
      <c r="M110" s="148" t="str">
        <f ca="1">IF(K110="","",IF(NOT(ISNUMBER(K110)),K110,M109))</f>
        <v/>
      </c>
      <c r="N110" s="149" t="str">
        <f ca="1">IF(K110="","",IF(ISNUMBER(K110),K110,IF(ISNUMBER(K111),K111,"")))</f>
        <v/>
      </c>
      <c r="O110" s="150" t="str">
        <f ca="1">IF(AND(ROW()-$I$19&lt;$I$8,NOT(ISNUMBER(K110))),L110,"")</f>
        <v/>
      </c>
      <c r="P110" s="150" t="str">
        <f ca="1">IF(AND(K110&lt;&gt;"",ISNUMBER(K110),ROW()-$I$19&lt;$I$8),L110,"")</f>
        <v/>
      </c>
      <c r="Q110" s="150" t="str">
        <f ca="1">IF(AND(K110&lt;&gt;"",ISNUMBER(K110),ROW()-$I$19&gt;=$I$8),L110,"")</f>
        <v/>
      </c>
      <c r="R110" s="153"/>
      <c r="AA110" s="8" t="str">
        <f ca="1">IF(ROW()-$Y$11&lt;$Y$8,OFFSET($A$1,ROW()-$Y$11+$Y$4,COLUMN()-$Y$13+$Y$6),"")</f>
        <v/>
      </c>
      <c r="AB110" s="8" t="str">
        <f ca="1">IF(ROW()-$Y$11&lt;$Y$8,IF(ISNUMBER(AA110),AB109,OFFSET($A$1,ROW()-$Y$11+$Y$4,COLUMN()-$Y$13+$Y$6)),"")</f>
        <v/>
      </c>
      <c r="AC110" s="8" t="str">
        <f ca="1">IF(ROW()-$Y$11&lt;$Y$8,OFFSET($A$1,ROW()-$Y$11+$Y$4,COLUMN()-$Y$13+$Y$6),"")</f>
        <v/>
      </c>
      <c r="AD110" s="8" t="str">
        <f ca="1">IF(ROW()-$Y$11&lt;$Y$8,OFFSET($A$1,ROW()-$Y$11+$Y$4,COLUMN()-$Y$13+$Y$6),"")</f>
        <v/>
      </c>
      <c r="AE110" s="40" t="str">
        <f ca="1">IF(ISNUMBER(AA110),AE109,AA110)</f>
        <v/>
      </c>
      <c r="AF110" s="40" t="str">
        <f ca="1">IF(ISNUMBER(AA110),AA110,"")</f>
        <v/>
      </c>
      <c r="AG110" s="8" t="str">
        <f ca="1">IF(AC110="","",IF(AC109="",AC110,AG109+AC110))</f>
        <v/>
      </c>
      <c r="AH110" s="8" t="str">
        <f ca="1">IF(AD110="","",IF(AD109="",AD110,AH109+AD110))</f>
        <v/>
      </c>
      <c r="AI110" s="8" t="str">
        <f ca="1">IF(AG110&lt;&gt;"",AG110-AH110,"")</f>
        <v/>
      </c>
    </row>
    <row r="111" spans="11:35">
      <c r="K111" s="142" t="str">
        <f ca="1">IF(ROW()-$I$19&lt;$I$8,OFFSET($A$1,ROW()-$I$19+$I$4,COLUMN()-$I$21+$I$6),IF(ROW()-$I$19&lt;$I$8+$I$16,OFFSET($A$1,ROW()-$I$19-$I$8+$I$12,COLUMN()-$I$21+$I$14),""))</f>
        <v/>
      </c>
      <c r="L111" s="142" t="str">
        <f ca="1">IF(ROW()-$I$19&lt;$I$8,OFFSET(#REF!,ROW()-$I$19+$I$4,COLUMN()-$I$21+$I$6),IF(ROW()-$I$19&lt;$I$8+$I$16,OFFSET(#REF!,ROW()-$I$19-$I$8+$I$12,COLUMN()-$I$21+$I$14),""))</f>
        <v/>
      </c>
      <c r="M111" s="148" t="str">
        <f ca="1">IF(K111="","",IF(NOT(ISNUMBER(K111)),K111,M110))</f>
        <v/>
      </c>
      <c r="N111" s="149" t="str">
        <f ca="1">IF(K111="","",IF(ISNUMBER(K111),K111,IF(ISNUMBER(K112),K112,"")))</f>
        <v/>
      </c>
      <c r="O111" s="150" t="str">
        <f ca="1">IF(AND(ROW()-$I$19&lt;$I$8,NOT(ISNUMBER(K111))),L111,"")</f>
        <v/>
      </c>
      <c r="P111" s="150" t="str">
        <f ca="1">IF(AND(K111&lt;&gt;"",ISNUMBER(K111),ROW()-$I$19&lt;$I$8),L111,"")</f>
        <v/>
      </c>
      <c r="Q111" s="150" t="str">
        <f ca="1">IF(AND(K111&lt;&gt;"",ISNUMBER(K111),ROW()-$I$19&gt;=$I$8),L111,"")</f>
        <v/>
      </c>
      <c r="R111" s="153"/>
      <c r="AA111" s="8" t="str">
        <f ca="1">IF(ROW()-$Y$11&lt;$Y$8,OFFSET($A$1,ROW()-$Y$11+$Y$4,COLUMN()-$Y$13+$Y$6),"")</f>
        <v/>
      </c>
      <c r="AB111" s="8" t="str">
        <f ca="1">IF(ROW()-$Y$11&lt;$Y$8,IF(ISNUMBER(AA111),AB110,OFFSET($A$1,ROW()-$Y$11+$Y$4,COLUMN()-$Y$13+$Y$6)),"")</f>
        <v/>
      </c>
      <c r="AC111" s="8" t="str">
        <f ca="1">IF(ROW()-$Y$11&lt;$Y$8,OFFSET($A$1,ROW()-$Y$11+$Y$4,COLUMN()-$Y$13+$Y$6),"")</f>
        <v/>
      </c>
      <c r="AD111" s="8" t="str">
        <f ca="1">IF(ROW()-$Y$11&lt;$Y$8,OFFSET($A$1,ROW()-$Y$11+$Y$4,COLUMN()-$Y$13+$Y$6),"")</f>
        <v/>
      </c>
      <c r="AE111" s="40" t="str">
        <f ca="1">IF(ISNUMBER(AA111),AE110,AA111)</f>
        <v/>
      </c>
      <c r="AF111" s="40" t="str">
        <f ca="1">IF(ISNUMBER(AA111),AA111,"")</f>
        <v/>
      </c>
      <c r="AG111" s="8" t="str">
        <f ca="1">IF(AC111="","",IF(AC110="",AC111,AG110+AC111))</f>
        <v/>
      </c>
      <c r="AH111" s="8" t="str">
        <f ca="1">IF(AD111="","",IF(AD110="",AD111,AH110+AD111))</f>
        <v/>
      </c>
      <c r="AI111" s="8" t="str">
        <f ca="1">IF(AG111&lt;&gt;"",AG111-AH111,"")</f>
        <v/>
      </c>
    </row>
    <row r="112" spans="11:35">
      <c r="K112" s="142" t="str">
        <f ca="1">IF(ROW()-$I$19&lt;$I$8,OFFSET($A$1,ROW()-$I$19+$I$4,COLUMN()-$I$21+$I$6),IF(ROW()-$I$19&lt;$I$8+$I$16,OFFSET($A$1,ROW()-$I$19-$I$8+$I$12,COLUMN()-$I$21+$I$14),""))</f>
        <v/>
      </c>
      <c r="L112" s="142" t="str">
        <f ca="1">IF(ROW()-$I$19&lt;$I$8,OFFSET(#REF!,ROW()-$I$19+$I$4,COLUMN()-$I$21+$I$6),IF(ROW()-$I$19&lt;$I$8+$I$16,OFFSET(#REF!,ROW()-$I$19-$I$8+$I$12,COLUMN()-$I$21+$I$14),""))</f>
        <v/>
      </c>
      <c r="M112" s="148" t="str">
        <f ca="1">IF(K112="","",IF(NOT(ISNUMBER(K112)),K112,M111))</f>
        <v/>
      </c>
      <c r="N112" s="149" t="str">
        <f ca="1">IF(K112="","",IF(ISNUMBER(K112),K112,IF(ISNUMBER(K113),K113,"")))</f>
        <v/>
      </c>
      <c r="O112" s="150" t="str">
        <f ca="1">IF(AND(ROW()-$I$19&lt;$I$8,NOT(ISNUMBER(K112))),L112,"")</f>
        <v/>
      </c>
      <c r="P112" s="150" t="str">
        <f ca="1">IF(AND(K112&lt;&gt;"",ISNUMBER(K112),ROW()-$I$19&lt;$I$8),L112,"")</f>
        <v/>
      </c>
      <c r="Q112" s="150" t="str">
        <f ca="1">IF(AND(K112&lt;&gt;"",ISNUMBER(K112),ROW()-$I$19&gt;=$I$8),L112,"")</f>
        <v/>
      </c>
      <c r="R112" s="153"/>
      <c r="AA112" s="8" t="str">
        <f ca="1">IF(ROW()-$Y$11&lt;$Y$8,OFFSET($A$1,ROW()-$Y$11+$Y$4,COLUMN()-$Y$13+$Y$6),"")</f>
        <v/>
      </c>
      <c r="AB112" s="8" t="str">
        <f ca="1">IF(ROW()-$Y$11&lt;$Y$8,IF(ISNUMBER(AA112),AB111,OFFSET($A$1,ROW()-$Y$11+$Y$4,COLUMN()-$Y$13+$Y$6)),"")</f>
        <v/>
      </c>
      <c r="AC112" s="8" t="str">
        <f ca="1">IF(ROW()-$Y$11&lt;$Y$8,OFFSET($A$1,ROW()-$Y$11+$Y$4,COLUMN()-$Y$13+$Y$6),"")</f>
        <v/>
      </c>
      <c r="AD112" s="8" t="str">
        <f ca="1">IF(ROW()-$Y$11&lt;$Y$8,OFFSET($A$1,ROW()-$Y$11+$Y$4,COLUMN()-$Y$13+$Y$6),"")</f>
        <v/>
      </c>
      <c r="AE112" s="40" t="str">
        <f ca="1">IF(ISNUMBER(AA112),AE111,AA112)</f>
        <v/>
      </c>
      <c r="AF112" s="40" t="str">
        <f ca="1">IF(ISNUMBER(AA112),AA112,"")</f>
        <v/>
      </c>
      <c r="AG112" s="8" t="str">
        <f ca="1">IF(AC112="","",IF(AC111="",AC112,AG111+AC112))</f>
        <v/>
      </c>
      <c r="AH112" s="8" t="str">
        <f ca="1">IF(AD112="","",IF(AD111="",AD112,AH111+AD112))</f>
        <v/>
      </c>
      <c r="AI112" s="8" t="str">
        <f ca="1">IF(AG112&lt;&gt;"",AG112-AH112,"")</f>
        <v/>
      </c>
    </row>
    <row r="113" spans="11:35">
      <c r="K113" s="142" t="str">
        <f ca="1">IF(ROW()-$I$19&lt;$I$8,OFFSET($A$1,ROW()-$I$19+$I$4,COLUMN()-$I$21+$I$6),IF(ROW()-$I$19&lt;$I$8+$I$16,OFFSET($A$1,ROW()-$I$19-$I$8+$I$12,COLUMN()-$I$21+$I$14),""))</f>
        <v/>
      </c>
      <c r="L113" s="142" t="str">
        <f ca="1">IF(ROW()-$I$19&lt;$I$8,OFFSET(#REF!,ROW()-$I$19+$I$4,COLUMN()-$I$21+$I$6),IF(ROW()-$I$19&lt;$I$8+$I$16,OFFSET(#REF!,ROW()-$I$19-$I$8+$I$12,COLUMN()-$I$21+$I$14),""))</f>
        <v/>
      </c>
      <c r="M113" s="148" t="str">
        <f ca="1">IF(K113="","",IF(NOT(ISNUMBER(K113)),K113,M112))</f>
        <v/>
      </c>
      <c r="N113" s="149" t="str">
        <f ca="1">IF(K113="","",IF(ISNUMBER(K113),K113,IF(ISNUMBER(K114),K114,"")))</f>
        <v/>
      </c>
      <c r="O113" s="150" t="str">
        <f ca="1">IF(AND(ROW()-$I$19&lt;$I$8,NOT(ISNUMBER(K113))),L113,"")</f>
        <v/>
      </c>
      <c r="P113" s="150" t="str">
        <f ca="1">IF(AND(K113&lt;&gt;"",ISNUMBER(K113),ROW()-$I$19&lt;$I$8),L113,"")</f>
        <v/>
      </c>
      <c r="Q113" s="150" t="str">
        <f ca="1">IF(AND(K113&lt;&gt;"",ISNUMBER(K113),ROW()-$I$19&gt;=$I$8),L113,"")</f>
        <v/>
      </c>
      <c r="R113" s="153"/>
      <c r="AA113" s="8" t="str">
        <f ca="1">IF(ROW()-$Y$11&lt;$Y$8,OFFSET($A$1,ROW()-$Y$11+$Y$4,COLUMN()-$Y$13+$Y$6),"")</f>
        <v/>
      </c>
      <c r="AB113" s="8" t="str">
        <f ca="1">IF(ROW()-$Y$11&lt;$Y$8,IF(ISNUMBER(AA113),AB112,OFFSET($A$1,ROW()-$Y$11+$Y$4,COLUMN()-$Y$13+$Y$6)),"")</f>
        <v/>
      </c>
      <c r="AC113" s="8" t="str">
        <f ca="1">IF(ROW()-$Y$11&lt;$Y$8,OFFSET($A$1,ROW()-$Y$11+$Y$4,COLUMN()-$Y$13+$Y$6),"")</f>
        <v/>
      </c>
      <c r="AD113" s="8" t="str">
        <f ca="1">IF(ROW()-$Y$11&lt;$Y$8,OFFSET($A$1,ROW()-$Y$11+$Y$4,COLUMN()-$Y$13+$Y$6),"")</f>
        <v/>
      </c>
      <c r="AE113" s="40" t="str">
        <f ca="1">IF(ISNUMBER(AA113),AE112,AA113)</f>
        <v/>
      </c>
      <c r="AF113" s="40" t="str">
        <f ca="1">IF(ISNUMBER(AA113),AA113,"")</f>
        <v/>
      </c>
      <c r="AG113" s="8" t="str">
        <f ca="1">IF(AC113="","",IF(AC112="",AC113,AG112+AC113))</f>
        <v/>
      </c>
      <c r="AH113" s="8" t="str">
        <f ca="1">IF(AD113="","",IF(AD112="",AD113,AH112+AD113))</f>
        <v/>
      </c>
      <c r="AI113" s="8" t="str">
        <f ca="1">IF(AG113&lt;&gt;"",AG113-AH113,"")</f>
        <v/>
      </c>
    </row>
    <row r="114" spans="11:35">
      <c r="K114" s="142" t="str">
        <f ca="1">IF(ROW()-$I$19&lt;$I$8,OFFSET($A$1,ROW()-$I$19+$I$4,COLUMN()-$I$21+$I$6),IF(ROW()-$I$19&lt;$I$8+$I$16,OFFSET($A$1,ROW()-$I$19-$I$8+$I$12,COLUMN()-$I$21+$I$14),""))</f>
        <v/>
      </c>
      <c r="L114" s="142" t="str">
        <f ca="1">IF(ROW()-$I$19&lt;$I$8,OFFSET(#REF!,ROW()-$I$19+$I$4,COLUMN()-$I$21+$I$6),IF(ROW()-$I$19&lt;$I$8+$I$16,OFFSET(#REF!,ROW()-$I$19-$I$8+$I$12,COLUMN()-$I$21+$I$14),""))</f>
        <v/>
      </c>
      <c r="M114" s="148" t="str">
        <f ca="1">IF(K114="","",IF(NOT(ISNUMBER(K114)),K114,M113))</f>
        <v/>
      </c>
      <c r="N114" s="149" t="str">
        <f ca="1">IF(K114="","",IF(ISNUMBER(K114),K114,IF(ISNUMBER(K115),K115,"")))</f>
        <v/>
      </c>
      <c r="O114" s="150" t="str">
        <f ca="1">IF(AND(ROW()-$I$19&lt;$I$8,NOT(ISNUMBER(K114))),L114,"")</f>
        <v/>
      </c>
      <c r="P114" s="150" t="str">
        <f ca="1">IF(AND(K114&lt;&gt;"",ISNUMBER(K114),ROW()-$I$19&lt;$I$8),L114,"")</f>
        <v/>
      </c>
      <c r="Q114" s="150" t="str">
        <f ca="1">IF(AND(K114&lt;&gt;"",ISNUMBER(K114),ROW()-$I$19&gt;=$I$8),L114,"")</f>
        <v/>
      </c>
      <c r="R114" s="153"/>
      <c r="AA114" s="8" t="str">
        <f ca="1">IF(ROW()-$Y$11&lt;$Y$8,OFFSET($A$1,ROW()-$Y$11+$Y$4,COLUMN()-$Y$13+$Y$6),"")</f>
        <v/>
      </c>
      <c r="AB114" s="8" t="str">
        <f ca="1">IF(ROW()-$Y$11&lt;$Y$8,IF(ISNUMBER(AA114),AB113,OFFSET($A$1,ROW()-$Y$11+$Y$4,COLUMN()-$Y$13+$Y$6)),"")</f>
        <v/>
      </c>
      <c r="AC114" s="8" t="str">
        <f ca="1">IF(ROW()-$Y$11&lt;$Y$8,OFFSET($A$1,ROW()-$Y$11+$Y$4,COLUMN()-$Y$13+$Y$6),"")</f>
        <v/>
      </c>
      <c r="AD114" s="8" t="str">
        <f ca="1">IF(ROW()-$Y$11&lt;$Y$8,OFFSET($A$1,ROW()-$Y$11+$Y$4,COLUMN()-$Y$13+$Y$6),"")</f>
        <v/>
      </c>
      <c r="AE114" s="40" t="str">
        <f ca="1">IF(ISNUMBER(AA114),AE113,AA114)</f>
        <v/>
      </c>
      <c r="AF114" s="40" t="str">
        <f ca="1">IF(ISNUMBER(AA114),AA114,"")</f>
        <v/>
      </c>
      <c r="AG114" s="8" t="str">
        <f ca="1">IF(AC114="","",IF(AC113="",AC114,AG113+AC114))</f>
        <v/>
      </c>
      <c r="AH114" s="8" t="str">
        <f ca="1">IF(AD114="","",IF(AD113="",AD114,AH113+AD114))</f>
        <v/>
      </c>
      <c r="AI114" s="8" t="str">
        <f ca="1">IF(AG114&lt;&gt;"",AG114-AH114,"")</f>
        <v/>
      </c>
    </row>
    <row r="115" spans="11:35">
      <c r="K115" s="142" t="str">
        <f ca="1">IF(ROW()-$I$19&lt;$I$8,OFFSET($A$1,ROW()-$I$19+$I$4,COLUMN()-$I$21+$I$6),IF(ROW()-$I$19&lt;$I$8+$I$16,OFFSET($A$1,ROW()-$I$19-$I$8+$I$12,COLUMN()-$I$21+$I$14),""))</f>
        <v/>
      </c>
      <c r="L115" s="142" t="str">
        <f ca="1">IF(ROW()-$I$19&lt;$I$8,OFFSET(#REF!,ROW()-$I$19+$I$4,COLUMN()-$I$21+$I$6),IF(ROW()-$I$19&lt;$I$8+$I$16,OFFSET(#REF!,ROW()-$I$19-$I$8+$I$12,COLUMN()-$I$21+$I$14),""))</f>
        <v/>
      </c>
      <c r="M115" s="148" t="str">
        <f ca="1">IF(K115="","",IF(NOT(ISNUMBER(K115)),K115,M114))</f>
        <v/>
      </c>
      <c r="N115" s="149" t="str">
        <f ca="1">IF(K115="","",IF(ISNUMBER(K115),K115,IF(ISNUMBER(K116),K116,"")))</f>
        <v/>
      </c>
      <c r="O115" s="150" t="str">
        <f ca="1">IF(AND(ROW()-$I$19&lt;$I$8,NOT(ISNUMBER(K115))),L115,"")</f>
        <v/>
      </c>
      <c r="P115" s="150" t="str">
        <f ca="1">IF(AND(K115&lt;&gt;"",ISNUMBER(K115),ROW()-$I$19&lt;$I$8),L115,"")</f>
        <v/>
      </c>
      <c r="Q115" s="150" t="str">
        <f ca="1">IF(AND(K115&lt;&gt;"",ISNUMBER(K115),ROW()-$I$19&gt;=$I$8),L115,"")</f>
        <v/>
      </c>
      <c r="R115" s="153"/>
      <c r="AA115" s="8" t="str">
        <f ca="1">IF(ROW()-$Y$11&lt;$Y$8,OFFSET($A$1,ROW()-$Y$11+$Y$4,COLUMN()-$Y$13+$Y$6),"")</f>
        <v/>
      </c>
      <c r="AB115" s="8" t="str">
        <f ca="1">IF(ROW()-$Y$11&lt;$Y$8,IF(ISNUMBER(AA115),AB114,OFFSET($A$1,ROW()-$Y$11+$Y$4,COLUMN()-$Y$13+$Y$6)),"")</f>
        <v/>
      </c>
      <c r="AC115" s="8" t="str">
        <f ca="1">IF(ROW()-$Y$11&lt;$Y$8,OFFSET($A$1,ROW()-$Y$11+$Y$4,COLUMN()-$Y$13+$Y$6),"")</f>
        <v/>
      </c>
      <c r="AD115" s="8" t="str">
        <f ca="1">IF(ROW()-$Y$11&lt;$Y$8,OFFSET($A$1,ROW()-$Y$11+$Y$4,COLUMN()-$Y$13+$Y$6),"")</f>
        <v/>
      </c>
      <c r="AE115" s="40" t="str">
        <f ca="1">IF(ISNUMBER(AA115),AE114,AA115)</f>
        <v/>
      </c>
      <c r="AF115" s="40" t="str">
        <f ca="1">IF(ISNUMBER(AA115),AA115,"")</f>
        <v/>
      </c>
      <c r="AG115" s="8" t="str">
        <f ca="1">IF(AC115="","",IF(AC114="",AC115,AG114+AC115))</f>
        <v/>
      </c>
      <c r="AH115" s="8" t="str">
        <f ca="1">IF(AD115="","",IF(AD114="",AD115,AH114+AD115))</f>
        <v/>
      </c>
      <c r="AI115" s="8" t="str">
        <f ca="1">IF(AG115&lt;&gt;"",AG115-AH115,"")</f>
        <v/>
      </c>
    </row>
    <row r="116" spans="11:35">
      <c r="K116" s="142" t="str">
        <f ca="1">IF(ROW()-$I$19&lt;$I$8,OFFSET($A$1,ROW()-$I$19+$I$4,COLUMN()-$I$21+$I$6),IF(ROW()-$I$19&lt;$I$8+$I$16,OFFSET($A$1,ROW()-$I$19-$I$8+$I$12,COLUMN()-$I$21+$I$14),""))</f>
        <v/>
      </c>
      <c r="L116" s="142" t="str">
        <f ca="1">IF(ROW()-$I$19&lt;$I$8,OFFSET(#REF!,ROW()-$I$19+$I$4,COLUMN()-$I$21+$I$6),IF(ROW()-$I$19&lt;$I$8+$I$16,OFFSET(#REF!,ROW()-$I$19-$I$8+$I$12,COLUMN()-$I$21+$I$14),""))</f>
        <v/>
      </c>
      <c r="M116" s="148" t="str">
        <f ca="1">IF(K116="","",IF(NOT(ISNUMBER(K116)),K116,M115))</f>
        <v/>
      </c>
      <c r="N116" s="149" t="str">
        <f ca="1">IF(K116="","",IF(ISNUMBER(K116),K116,IF(ISNUMBER(K117),K117,"")))</f>
        <v/>
      </c>
      <c r="O116" s="150" t="str">
        <f ca="1">IF(AND(ROW()-$I$19&lt;$I$8,NOT(ISNUMBER(K116))),L116,"")</f>
        <v/>
      </c>
      <c r="P116" s="150" t="str">
        <f ca="1">IF(AND(K116&lt;&gt;"",ISNUMBER(K116),ROW()-$I$19&lt;$I$8),L116,"")</f>
        <v/>
      </c>
      <c r="Q116" s="150" t="str">
        <f ca="1">IF(AND(K116&lt;&gt;"",ISNUMBER(K116),ROW()-$I$19&gt;=$I$8),L116,"")</f>
        <v/>
      </c>
      <c r="R116" s="153"/>
      <c r="AA116" s="8" t="str">
        <f ca="1">IF(ROW()-$Y$11&lt;$Y$8,OFFSET($A$1,ROW()-$Y$11+$Y$4,COLUMN()-$Y$13+$Y$6),"")</f>
        <v/>
      </c>
      <c r="AB116" s="8" t="str">
        <f ca="1">IF(ROW()-$Y$11&lt;$Y$8,IF(ISNUMBER(AA116),AB115,OFFSET($A$1,ROW()-$Y$11+$Y$4,COLUMN()-$Y$13+$Y$6)),"")</f>
        <v/>
      </c>
      <c r="AC116" s="8" t="str">
        <f ca="1">IF(ROW()-$Y$11&lt;$Y$8,OFFSET($A$1,ROW()-$Y$11+$Y$4,COLUMN()-$Y$13+$Y$6),"")</f>
        <v/>
      </c>
      <c r="AD116" s="8" t="str">
        <f ca="1">IF(ROW()-$Y$11&lt;$Y$8,OFFSET($A$1,ROW()-$Y$11+$Y$4,COLUMN()-$Y$13+$Y$6),"")</f>
        <v/>
      </c>
      <c r="AE116" s="40" t="str">
        <f ca="1">IF(ISNUMBER(AA116),AE115,AA116)</f>
        <v/>
      </c>
      <c r="AF116" s="40" t="str">
        <f ca="1">IF(ISNUMBER(AA116),AA116,"")</f>
        <v/>
      </c>
      <c r="AG116" s="8" t="str">
        <f ca="1">IF(AC116="","",IF(AC115="",AC116,AG115+AC116))</f>
        <v/>
      </c>
      <c r="AH116" s="8" t="str">
        <f ca="1">IF(AD116="","",IF(AD115="",AD116,AH115+AD116))</f>
        <v/>
      </c>
      <c r="AI116" s="8" t="str">
        <f ca="1">IF(AG116&lt;&gt;"",AG116-AH116,"")</f>
        <v/>
      </c>
    </row>
    <row r="117" spans="11:35">
      <c r="K117" s="142" t="str">
        <f ca="1">IF(ROW()-$I$19&lt;$I$8,OFFSET($A$1,ROW()-$I$19+$I$4,COLUMN()-$I$21+$I$6),IF(ROW()-$I$19&lt;$I$8+$I$16,OFFSET($A$1,ROW()-$I$19-$I$8+$I$12,COLUMN()-$I$21+$I$14),""))</f>
        <v/>
      </c>
      <c r="L117" s="142" t="str">
        <f ca="1">IF(ROW()-$I$19&lt;$I$8,OFFSET(#REF!,ROW()-$I$19+$I$4,COLUMN()-$I$21+$I$6),IF(ROW()-$I$19&lt;$I$8+$I$16,OFFSET(#REF!,ROW()-$I$19-$I$8+$I$12,COLUMN()-$I$21+$I$14),""))</f>
        <v/>
      </c>
      <c r="M117" s="148" t="str">
        <f ca="1">IF(K117="","",IF(NOT(ISNUMBER(K117)),K117,M116))</f>
        <v/>
      </c>
      <c r="N117" s="149" t="str">
        <f ca="1">IF(K117="","",IF(ISNUMBER(K117),K117,IF(ISNUMBER(K118),K118,"")))</f>
        <v/>
      </c>
      <c r="O117" s="150" t="str">
        <f ca="1">IF(AND(ROW()-$I$19&lt;$I$8,NOT(ISNUMBER(K117))),L117,"")</f>
        <v/>
      </c>
      <c r="P117" s="150" t="str">
        <f ca="1">IF(AND(K117&lt;&gt;"",ISNUMBER(K117),ROW()-$I$19&lt;$I$8),L117,"")</f>
        <v/>
      </c>
      <c r="Q117" s="150" t="str">
        <f ca="1">IF(AND(K117&lt;&gt;"",ISNUMBER(K117),ROW()-$I$19&gt;=$I$8),L117,"")</f>
        <v/>
      </c>
      <c r="R117" s="153"/>
      <c r="AA117" s="8" t="str">
        <f ca="1">IF(ROW()-$Y$11&lt;$Y$8,OFFSET($A$1,ROW()-$Y$11+$Y$4,COLUMN()-$Y$13+$Y$6),"")</f>
        <v/>
      </c>
      <c r="AB117" s="8" t="str">
        <f ca="1">IF(ROW()-$Y$11&lt;$Y$8,IF(ISNUMBER(AA117),AB116,OFFSET($A$1,ROW()-$Y$11+$Y$4,COLUMN()-$Y$13+$Y$6)),"")</f>
        <v/>
      </c>
      <c r="AC117" s="8" t="str">
        <f ca="1">IF(ROW()-$Y$11&lt;$Y$8,OFFSET($A$1,ROW()-$Y$11+$Y$4,COLUMN()-$Y$13+$Y$6),"")</f>
        <v/>
      </c>
      <c r="AD117" s="8" t="str">
        <f ca="1">IF(ROW()-$Y$11&lt;$Y$8,OFFSET($A$1,ROW()-$Y$11+$Y$4,COLUMN()-$Y$13+$Y$6),"")</f>
        <v/>
      </c>
      <c r="AE117" s="40" t="str">
        <f ca="1">IF(ISNUMBER(AA117),AE116,AA117)</f>
        <v/>
      </c>
      <c r="AF117" s="40" t="str">
        <f ca="1">IF(ISNUMBER(AA117),AA117,"")</f>
        <v/>
      </c>
      <c r="AG117" s="8" t="str">
        <f ca="1">IF(AC117="","",IF(AC116="",AC117,AG116+AC117))</f>
        <v/>
      </c>
      <c r="AH117" s="8" t="str">
        <f ca="1">IF(AD117="","",IF(AD116="",AD117,AH116+AD117))</f>
        <v/>
      </c>
      <c r="AI117" s="8" t="str">
        <f ca="1">IF(AG117&lt;&gt;"",AG117-AH117,"")</f>
        <v/>
      </c>
    </row>
    <row r="118" spans="11:35">
      <c r="K118" s="142" t="str">
        <f ca="1">IF(ROW()-$I$19&lt;$I$8,OFFSET($A$1,ROW()-$I$19+$I$4,COLUMN()-$I$21+$I$6),IF(ROW()-$I$19&lt;$I$8+$I$16,OFFSET($A$1,ROW()-$I$19-$I$8+$I$12,COLUMN()-$I$21+$I$14),""))</f>
        <v/>
      </c>
      <c r="L118" s="142" t="str">
        <f ca="1">IF(ROW()-$I$19&lt;$I$8,OFFSET(#REF!,ROW()-$I$19+$I$4,COLUMN()-$I$21+$I$6),IF(ROW()-$I$19&lt;$I$8+$I$16,OFFSET(#REF!,ROW()-$I$19-$I$8+$I$12,COLUMN()-$I$21+$I$14),""))</f>
        <v/>
      </c>
      <c r="M118" s="148" t="str">
        <f ca="1">IF(K118="","",IF(NOT(ISNUMBER(K118)),K118,M117))</f>
        <v/>
      </c>
      <c r="N118" s="149" t="str">
        <f ca="1">IF(K118="","",IF(ISNUMBER(K118),K118,IF(ISNUMBER(K119),K119,"")))</f>
        <v/>
      </c>
      <c r="O118" s="150" t="str">
        <f ca="1">IF(AND(ROW()-$I$19&lt;$I$8,NOT(ISNUMBER(K118))),L118,"")</f>
        <v/>
      </c>
      <c r="P118" s="150" t="str">
        <f ca="1">IF(AND(K118&lt;&gt;"",ISNUMBER(K118),ROW()-$I$19&lt;$I$8),L118,"")</f>
        <v/>
      </c>
      <c r="Q118" s="150" t="str">
        <f ca="1">IF(AND(K118&lt;&gt;"",ISNUMBER(K118),ROW()-$I$19&gt;=$I$8),L118,"")</f>
        <v/>
      </c>
      <c r="R118" s="153"/>
      <c r="AA118" s="8" t="str">
        <f ca="1">IF(ROW()-$Y$11&lt;$Y$8,OFFSET($A$1,ROW()-$Y$11+$Y$4,COLUMN()-$Y$13+$Y$6),"")</f>
        <v/>
      </c>
      <c r="AB118" s="8" t="str">
        <f ca="1">IF(ROW()-$Y$11&lt;$Y$8,IF(ISNUMBER(AA118),AB117,OFFSET($A$1,ROW()-$Y$11+$Y$4,COLUMN()-$Y$13+$Y$6)),"")</f>
        <v/>
      </c>
      <c r="AC118" s="8" t="str">
        <f ca="1">IF(ROW()-$Y$11&lt;$Y$8,OFFSET($A$1,ROW()-$Y$11+$Y$4,COLUMN()-$Y$13+$Y$6),"")</f>
        <v/>
      </c>
      <c r="AD118" s="8" t="str">
        <f ca="1">IF(ROW()-$Y$11&lt;$Y$8,OFFSET($A$1,ROW()-$Y$11+$Y$4,COLUMN()-$Y$13+$Y$6),"")</f>
        <v/>
      </c>
      <c r="AE118" s="40" t="str">
        <f ca="1">IF(ISNUMBER(AA118),AE117,AA118)</f>
        <v/>
      </c>
      <c r="AF118" s="40" t="str">
        <f ca="1">IF(ISNUMBER(AA118),AA118,"")</f>
        <v/>
      </c>
      <c r="AG118" s="8" t="str">
        <f ca="1">IF(AC118="","",IF(AC117="",AC118,AG117+AC118))</f>
        <v/>
      </c>
      <c r="AH118" s="8" t="str">
        <f ca="1">IF(AD118="","",IF(AD117="",AD118,AH117+AD118))</f>
        <v/>
      </c>
      <c r="AI118" s="8" t="str">
        <f ca="1">IF(AG118&lt;&gt;"",AG118-AH118,"")</f>
        <v/>
      </c>
    </row>
    <row r="119" spans="11:35">
      <c r="K119" s="142" t="str">
        <f ca="1">IF(ROW()-$I$19&lt;$I$8,OFFSET($A$1,ROW()-$I$19+$I$4,COLUMN()-$I$21+$I$6),IF(ROW()-$I$19&lt;$I$8+$I$16,OFFSET($A$1,ROW()-$I$19-$I$8+$I$12,COLUMN()-$I$21+$I$14),""))</f>
        <v/>
      </c>
      <c r="L119" s="142" t="str">
        <f ca="1">IF(ROW()-$I$19&lt;$I$8,OFFSET(#REF!,ROW()-$I$19+$I$4,COLUMN()-$I$21+$I$6),IF(ROW()-$I$19&lt;$I$8+$I$16,OFFSET(#REF!,ROW()-$I$19-$I$8+$I$12,COLUMN()-$I$21+$I$14),""))</f>
        <v/>
      </c>
      <c r="M119" s="148" t="str">
        <f ca="1">IF(K119="","",IF(NOT(ISNUMBER(K119)),K119,M118))</f>
        <v/>
      </c>
      <c r="N119" s="149" t="str">
        <f ca="1">IF(K119="","",IF(ISNUMBER(K119),K119,IF(ISNUMBER(K120),K120,"")))</f>
        <v/>
      </c>
      <c r="O119" s="150" t="str">
        <f ca="1">IF(AND(ROW()-$I$19&lt;$I$8,NOT(ISNUMBER(K119))),L119,"")</f>
        <v/>
      </c>
      <c r="P119" s="150" t="str">
        <f ca="1">IF(AND(K119&lt;&gt;"",ISNUMBER(K119),ROW()-$I$19&lt;$I$8),L119,"")</f>
        <v/>
      </c>
      <c r="Q119" s="150" t="str">
        <f ca="1">IF(AND(K119&lt;&gt;"",ISNUMBER(K119),ROW()-$I$19&gt;=$I$8),L119,"")</f>
        <v/>
      </c>
      <c r="R119" s="153"/>
      <c r="AA119" s="8" t="str">
        <f ca="1">IF(ROW()-$Y$11&lt;$Y$8,OFFSET($A$1,ROW()-$Y$11+$Y$4,COLUMN()-$Y$13+$Y$6),"")</f>
        <v/>
      </c>
      <c r="AB119" s="8" t="str">
        <f ca="1">IF(ROW()-$Y$11&lt;$Y$8,IF(ISNUMBER(AA119),AB118,OFFSET($A$1,ROW()-$Y$11+$Y$4,COLUMN()-$Y$13+$Y$6)),"")</f>
        <v/>
      </c>
      <c r="AC119" s="8" t="str">
        <f ca="1">IF(ROW()-$Y$11&lt;$Y$8,OFFSET($A$1,ROW()-$Y$11+$Y$4,COLUMN()-$Y$13+$Y$6),"")</f>
        <v/>
      </c>
      <c r="AD119" s="8" t="str">
        <f ca="1">IF(ROW()-$Y$11&lt;$Y$8,OFFSET($A$1,ROW()-$Y$11+$Y$4,COLUMN()-$Y$13+$Y$6),"")</f>
        <v/>
      </c>
      <c r="AE119" s="40" t="str">
        <f ca="1">IF(ISNUMBER(AA119),AE118,AA119)</f>
        <v/>
      </c>
      <c r="AF119" s="40" t="str">
        <f ca="1">IF(ISNUMBER(AA119),AA119,"")</f>
        <v/>
      </c>
      <c r="AG119" s="8" t="str">
        <f ca="1">IF(AC119="","",IF(AC118="",AC119,AG118+AC119))</f>
        <v/>
      </c>
      <c r="AH119" s="8" t="str">
        <f ca="1">IF(AD119="","",IF(AD118="",AD119,AH118+AD119))</f>
        <v/>
      </c>
      <c r="AI119" s="8" t="str">
        <f ca="1">IF(AG119&lt;&gt;"",AG119-AH119,"")</f>
        <v/>
      </c>
    </row>
    <row r="120" spans="11:35">
      <c r="K120" s="142" t="str">
        <f ca="1">IF(ROW()-$I$19&lt;$I$8,OFFSET($A$1,ROW()-$I$19+$I$4,COLUMN()-$I$21+$I$6),IF(ROW()-$I$19&lt;$I$8+$I$16,OFFSET($A$1,ROW()-$I$19-$I$8+$I$12,COLUMN()-$I$21+$I$14),""))</f>
        <v/>
      </c>
      <c r="L120" s="142" t="str">
        <f ca="1">IF(ROW()-$I$19&lt;$I$8,OFFSET(#REF!,ROW()-$I$19+$I$4,COLUMN()-$I$21+$I$6),IF(ROW()-$I$19&lt;$I$8+$I$16,OFFSET(#REF!,ROW()-$I$19-$I$8+$I$12,COLUMN()-$I$21+$I$14),""))</f>
        <v/>
      </c>
      <c r="M120" s="148" t="str">
        <f ca="1">IF(K120="","",IF(NOT(ISNUMBER(K120)),K120,M119))</f>
        <v/>
      </c>
      <c r="N120" s="149" t="str">
        <f ca="1">IF(K120="","",IF(ISNUMBER(K120),K120,IF(ISNUMBER(K121),K121,"")))</f>
        <v/>
      </c>
      <c r="O120" s="150" t="str">
        <f ca="1">IF(AND(ROW()-$I$19&lt;$I$8,NOT(ISNUMBER(K120))),L120,"")</f>
        <v/>
      </c>
      <c r="P120" s="150" t="str">
        <f ca="1">IF(AND(K120&lt;&gt;"",ISNUMBER(K120),ROW()-$I$19&lt;$I$8),L120,"")</f>
        <v/>
      </c>
      <c r="Q120" s="150" t="str">
        <f ca="1">IF(AND(K120&lt;&gt;"",ISNUMBER(K120),ROW()-$I$19&gt;=$I$8),L120,"")</f>
        <v/>
      </c>
      <c r="R120" s="153"/>
      <c r="AA120" s="8" t="str">
        <f ca="1">IF(ROW()-$Y$11&lt;$Y$8,OFFSET($A$1,ROW()-$Y$11+$Y$4,COLUMN()-$Y$13+$Y$6),"")</f>
        <v/>
      </c>
      <c r="AB120" s="8" t="str">
        <f ca="1">IF(ROW()-$Y$11&lt;$Y$8,IF(ISNUMBER(AA120),AB119,OFFSET($A$1,ROW()-$Y$11+$Y$4,COLUMN()-$Y$13+$Y$6)),"")</f>
        <v/>
      </c>
      <c r="AC120" s="8" t="str">
        <f ca="1">IF(ROW()-$Y$11&lt;$Y$8,OFFSET($A$1,ROW()-$Y$11+$Y$4,COLUMN()-$Y$13+$Y$6),"")</f>
        <v/>
      </c>
      <c r="AD120" s="8" t="str">
        <f ca="1">IF(ROW()-$Y$11&lt;$Y$8,OFFSET($A$1,ROW()-$Y$11+$Y$4,COLUMN()-$Y$13+$Y$6),"")</f>
        <v/>
      </c>
      <c r="AE120" s="40" t="str">
        <f ca="1">IF(ISNUMBER(AA120),AE119,AA120)</f>
        <v/>
      </c>
      <c r="AF120" s="40" t="str">
        <f ca="1">IF(ISNUMBER(AA120),AA120,"")</f>
        <v/>
      </c>
      <c r="AG120" s="8" t="str">
        <f ca="1">IF(AC120="","",IF(AC119="",AC120,AG119+AC120))</f>
        <v/>
      </c>
      <c r="AH120" s="8" t="str">
        <f ca="1">IF(AD120="","",IF(AD119="",AD120,AH119+AD120))</f>
        <v/>
      </c>
      <c r="AI120" s="8" t="str">
        <f ca="1">IF(AG120&lt;&gt;"",AG120-AH120,"")</f>
        <v/>
      </c>
    </row>
    <row r="121" spans="11:35">
      <c r="K121" s="142" t="str">
        <f ca="1">IF(ROW()-$I$19&lt;$I$8,OFFSET($A$1,ROW()-$I$19+$I$4,COLUMN()-$I$21+$I$6),IF(ROW()-$I$19&lt;$I$8+$I$16,OFFSET($A$1,ROW()-$I$19-$I$8+$I$12,COLUMN()-$I$21+$I$14),""))</f>
        <v/>
      </c>
      <c r="L121" s="142" t="str">
        <f ca="1">IF(ROW()-$I$19&lt;$I$8,OFFSET(#REF!,ROW()-$I$19+$I$4,COLUMN()-$I$21+$I$6),IF(ROW()-$I$19&lt;$I$8+$I$16,OFFSET(#REF!,ROW()-$I$19-$I$8+$I$12,COLUMN()-$I$21+$I$14),""))</f>
        <v/>
      </c>
      <c r="M121" s="148" t="str">
        <f ca="1">IF(K121="","",IF(NOT(ISNUMBER(K121)),K121,M120))</f>
        <v/>
      </c>
      <c r="N121" s="149" t="str">
        <f ca="1">IF(K121="","",IF(ISNUMBER(K121),K121,IF(ISNUMBER(K122),K122,"")))</f>
        <v/>
      </c>
      <c r="O121" s="150" t="str">
        <f ca="1">IF(AND(ROW()-$I$19&lt;$I$8,NOT(ISNUMBER(K121))),L121,"")</f>
        <v/>
      </c>
      <c r="P121" s="150" t="str">
        <f ca="1">IF(AND(K121&lt;&gt;"",ISNUMBER(K121),ROW()-$I$19&lt;$I$8),L121,"")</f>
        <v/>
      </c>
      <c r="Q121" s="150" t="str">
        <f ca="1">IF(AND(K121&lt;&gt;"",ISNUMBER(K121),ROW()-$I$19&gt;=$I$8),L121,"")</f>
        <v/>
      </c>
      <c r="R121" s="153"/>
      <c r="AA121" s="8" t="str">
        <f ca="1">IF(ROW()-$Y$11&lt;$Y$8,OFFSET($A$1,ROW()-$Y$11+$Y$4,COLUMN()-$Y$13+$Y$6),"")</f>
        <v/>
      </c>
      <c r="AB121" s="8" t="str">
        <f ca="1">IF(ROW()-$Y$11&lt;$Y$8,IF(ISNUMBER(AA121),AB120,OFFSET($A$1,ROW()-$Y$11+$Y$4,COLUMN()-$Y$13+$Y$6)),"")</f>
        <v/>
      </c>
      <c r="AC121" s="8" t="str">
        <f ca="1">IF(ROW()-$Y$11&lt;$Y$8,OFFSET($A$1,ROW()-$Y$11+$Y$4,COLUMN()-$Y$13+$Y$6),"")</f>
        <v/>
      </c>
      <c r="AD121" s="8" t="str">
        <f ca="1">IF(ROW()-$Y$11&lt;$Y$8,OFFSET($A$1,ROW()-$Y$11+$Y$4,COLUMN()-$Y$13+$Y$6),"")</f>
        <v/>
      </c>
      <c r="AE121" s="40" t="str">
        <f ca="1">IF(ISNUMBER(AA121),AE120,AA121)</f>
        <v/>
      </c>
      <c r="AF121" s="40" t="str">
        <f ca="1">IF(ISNUMBER(AA121),AA121,"")</f>
        <v/>
      </c>
      <c r="AG121" s="8" t="str">
        <f ca="1">IF(AC121="","",IF(AC120="",AC121,AG120+AC121))</f>
        <v/>
      </c>
      <c r="AH121" s="8" t="str">
        <f ca="1">IF(AD121="","",IF(AD120="",AD121,AH120+AD121))</f>
        <v/>
      </c>
      <c r="AI121" s="8" t="str">
        <f ca="1">IF(AG121&lt;&gt;"",AG121-AH121,"")</f>
        <v/>
      </c>
    </row>
    <row r="122" spans="11:35">
      <c r="K122" s="142" t="str">
        <f ca="1">IF(ROW()-$I$19&lt;$I$8,OFFSET($A$1,ROW()-$I$19+$I$4,COLUMN()-$I$21+$I$6),IF(ROW()-$I$19&lt;$I$8+$I$16,OFFSET($A$1,ROW()-$I$19-$I$8+$I$12,COLUMN()-$I$21+$I$14),""))</f>
        <v/>
      </c>
      <c r="L122" s="142" t="str">
        <f ca="1">IF(ROW()-$I$19&lt;$I$8,OFFSET(#REF!,ROW()-$I$19+$I$4,COLUMN()-$I$21+$I$6),IF(ROW()-$I$19&lt;$I$8+$I$16,OFFSET(#REF!,ROW()-$I$19-$I$8+$I$12,COLUMN()-$I$21+$I$14),""))</f>
        <v/>
      </c>
      <c r="M122" s="148" t="str">
        <f ca="1">IF(K122="","",IF(NOT(ISNUMBER(K122)),K122,M121))</f>
        <v/>
      </c>
      <c r="N122" s="149" t="str">
        <f ca="1">IF(K122="","",IF(ISNUMBER(K122),K122,IF(ISNUMBER(K123),K123,"")))</f>
        <v/>
      </c>
      <c r="O122" s="150" t="str">
        <f ca="1">IF(AND(ROW()-$I$19&lt;$I$8,NOT(ISNUMBER(K122))),L122,"")</f>
        <v/>
      </c>
      <c r="P122" s="150" t="str">
        <f ca="1">IF(AND(K122&lt;&gt;"",ISNUMBER(K122),ROW()-$I$19&lt;$I$8),L122,"")</f>
        <v/>
      </c>
      <c r="Q122" s="150" t="str">
        <f ca="1">IF(AND(K122&lt;&gt;"",ISNUMBER(K122),ROW()-$I$19&gt;=$I$8),L122,"")</f>
        <v/>
      </c>
      <c r="R122" s="153"/>
      <c r="AA122" s="8" t="str">
        <f ca="1">IF(ROW()-$Y$11&lt;$Y$8,OFFSET($A$1,ROW()-$Y$11+$Y$4,COLUMN()-$Y$13+$Y$6),"")</f>
        <v/>
      </c>
      <c r="AB122" s="8" t="str">
        <f ca="1">IF(ROW()-$Y$11&lt;$Y$8,IF(ISNUMBER(AA122),AB121,OFFSET($A$1,ROW()-$Y$11+$Y$4,COLUMN()-$Y$13+$Y$6)),"")</f>
        <v/>
      </c>
      <c r="AC122" s="8" t="str">
        <f ca="1">IF(ROW()-$Y$11&lt;$Y$8,OFFSET($A$1,ROW()-$Y$11+$Y$4,COLUMN()-$Y$13+$Y$6),"")</f>
        <v/>
      </c>
      <c r="AD122" s="8" t="str">
        <f ca="1">IF(ROW()-$Y$11&lt;$Y$8,OFFSET($A$1,ROW()-$Y$11+$Y$4,COLUMN()-$Y$13+$Y$6),"")</f>
        <v/>
      </c>
      <c r="AE122" s="40" t="str">
        <f ca="1">IF(ISNUMBER(AA122),AE121,AA122)</f>
        <v/>
      </c>
      <c r="AF122" s="40" t="str">
        <f ca="1">IF(ISNUMBER(AA122),AA122,"")</f>
        <v/>
      </c>
      <c r="AG122" s="8" t="str">
        <f ca="1">IF(AC122="","",IF(AC121="",AC122,AG121+AC122))</f>
        <v/>
      </c>
      <c r="AH122" s="8" t="str">
        <f ca="1">IF(AD122="","",IF(AD121="",AD122,AH121+AD122))</f>
        <v/>
      </c>
      <c r="AI122" s="8" t="str">
        <f ca="1">IF(AG122&lt;&gt;"",AG122-AH122,"")</f>
        <v/>
      </c>
    </row>
    <row r="123" spans="11:35">
      <c r="K123" s="142" t="str">
        <f ca="1">IF(ROW()-$I$19&lt;$I$8,OFFSET($A$1,ROW()-$I$19+$I$4,COLUMN()-$I$21+$I$6),IF(ROW()-$I$19&lt;$I$8+$I$16,OFFSET($A$1,ROW()-$I$19-$I$8+$I$12,COLUMN()-$I$21+$I$14),""))</f>
        <v/>
      </c>
      <c r="L123" s="142" t="str">
        <f ca="1">IF(ROW()-$I$19&lt;$I$8,OFFSET(#REF!,ROW()-$I$19+$I$4,COLUMN()-$I$21+$I$6),IF(ROW()-$I$19&lt;$I$8+$I$16,OFFSET(#REF!,ROW()-$I$19-$I$8+$I$12,COLUMN()-$I$21+$I$14),""))</f>
        <v/>
      </c>
      <c r="M123" s="148" t="str">
        <f ca="1">IF(K123="","",IF(NOT(ISNUMBER(K123)),K123,M122))</f>
        <v/>
      </c>
      <c r="N123" s="149" t="str">
        <f ca="1">IF(K123="","",IF(ISNUMBER(K123),K123,IF(ISNUMBER(K124),K124,"")))</f>
        <v/>
      </c>
      <c r="O123" s="150" t="str">
        <f ca="1">IF(AND(ROW()-$I$19&lt;$I$8,NOT(ISNUMBER(K123))),L123,"")</f>
        <v/>
      </c>
      <c r="P123" s="150" t="str">
        <f ca="1">IF(AND(K123&lt;&gt;"",ISNUMBER(K123),ROW()-$I$19&lt;$I$8),L123,"")</f>
        <v/>
      </c>
      <c r="Q123" s="150" t="str">
        <f ca="1">IF(AND(K123&lt;&gt;"",ISNUMBER(K123),ROW()-$I$19&gt;=$I$8),L123,"")</f>
        <v/>
      </c>
      <c r="R123" s="153"/>
      <c r="AA123" s="8" t="str">
        <f ca="1">IF(ROW()-$Y$11&lt;$Y$8,OFFSET($A$1,ROW()-$Y$11+$Y$4,COLUMN()-$Y$13+$Y$6),"")</f>
        <v/>
      </c>
      <c r="AB123" s="8" t="str">
        <f ca="1">IF(ROW()-$Y$11&lt;$Y$8,IF(ISNUMBER(AA123),AB122,OFFSET($A$1,ROW()-$Y$11+$Y$4,COLUMN()-$Y$13+$Y$6)),"")</f>
        <v/>
      </c>
      <c r="AC123" s="8" t="str">
        <f ca="1">IF(ROW()-$Y$11&lt;$Y$8,OFFSET($A$1,ROW()-$Y$11+$Y$4,COLUMN()-$Y$13+$Y$6),"")</f>
        <v/>
      </c>
      <c r="AD123" s="8" t="str">
        <f ca="1">IF(ROW()-$Y$11&lt;$Y$8,OFFSET($A$1,ROW()-$Y$11+$Y$4,COLUMN()-$Y$13+$Y$6),"")</f>
        <v/>
      </c>
      <c r="AE123" s="40" t="str">
        <f ca="1">IF(ISNUMBER(AA123),AE122,AA123)</f>
        <v/>
      </c>
      <c r="AF123" s="40" t="str">
        <f ca="1">IF(ISNUMBER(AA123),AA123,"")</f>
        <v/>
      </c>
      <c r="AG123" s="8" t="str">
        <f ca="1">IF(AC123="","",IF(AC122="",AC123,AG122+AC123))</f>
        <v/>
      </c>
      <c r="AH123" s="8" t="str">
        <f ca="1">IF(AD123="","",IF(AD122="",AD123,AH122+AD123))</f>
        <v/>
      </c>
      <c r="AI123" s="8" t="str">
        <f ca="1">IF(AG123&lt;&gt;"",AG123-AH123,"")</f>
        <v/>
      </c>
    </row>
    <row r="124" spans="11:35">
      <c r="K124" s="142" t="str">
        <f ca="1">IF(ROW()-$I$19&lt;$I$8,OFFSET($A$1,ROW()-$I$19+$I$4,COLUMN()-$I$21+$I$6),IF(ROW()-$I$19&lt;$I$8+$I$16,OFFSET($A$1,ROW()-$I$19-$I$8+$I$12,COLUMN()-$I$21+$I$14),""))</f>
        <v/>
      </c>
      <c r="L124" s="142" t="str">
        <f ca="1">IF(ROW()-$I$19&lt;$I$8,OFFSET(#REF!,ROW()-$I$19+$I$4,COLUMN()-$I$21+$I$6),IF(ROW()-$I$19&lt;$I$8+$I$16,OFFSET(#REF!,ROW()-$I$19-$I$8+$I$12,COLUMN()-$I$21+$I$14),""))</f>
        <v/>
      </c>
      <c r="M124" s="148" t="str">
        <f ca="1">IF(K124="","",IF(NOT(ISNUMBER(K124)),K124,M123))</f>
        <v/>
      </c>
      <c r="N124" s="149" t="str">
        <f ca="1">IF(K124="","",IF(ISNUMBER(K124),K124,IF(ISNUMBER(K125),K125,"")))</f>
        <v/>
      </c>
      <c r="O124" s="150" t="str">
        <f ca="1">IF(AND(ROW()-$I$19&lt;$I$8,NOT(ISNUMBER(K124))),L124,"")</f>
        <v/>
      </c>
      <c r="P124" s="150" t="str">
        <f ca="1">IF(AND(K124&lt;&gt;"",ISNUMBER(K124),ROW()-$I$19&lt;$I$8),L124,"")</f>
        <v/>
      </c>
      <c r="Q124" s="150" t="str">
        <f ca="1">IF(AND(K124&lt;&gt;"",ISNUMBER(K124),ROW()-$I$19&gt;=$I$8),L124,"")</f>
        <v/>
      </c>
      <c r="R124" s="153"/>
      <c r="AA124" s="8" t="str">
        <f ca="1">IF(ROW()-$Y$11&lt;$Y$8,OFFSET($A$1,ROW()-$Y$11+$Y$4,COLUMN()-$Y$13+$Y$6),"")</f>
        <v/>
      </c>
      <c r="AB124" s="8" t="str">
        <f ca="1">IF(ROW()-$Y$11&lt;$Y$8,IF(ISNUMBER(AA124),AB123,OFFSET($A$1,ROW()-$Y$11+$Y$4,COLUMN()-$Y$13+$Y$6)),"")</f>
        <v/>
      </c>
      <c r="AC124" s="8" t="str">
        <f ca="1">IF(ROW()-$Y$11&lt;$Y$8,OFFSET($A$1,ROW()-$Y$11+$Y$4,COLUMN()-$Y$13+$Y$6),"")</f>
        <v/>
      </c>
      <c r="AD124" s="8" t="str">
        <f ca="1">IF(ROW()-$Y$11&lt;$Y$8,OFFSET($A$1,ROW()-$Y$11+$Y$4,COLUMN()-$Y$13+$Y$6),"")</f>
        <v/>
      </c>
      <c r="AE124" s="40" t="str">
        <f ca="1">IF(ISNUMBER(AA124),AE123,AA124)</f>
        <v/>
      </c>
      <c r="AF124" s="40" t="str">
        <f ca="1">IF(ISNUMBER(AA124),AA124,"")</f>
        <v/>
      </c>
      <c r="AG124" s="8" t="str">
        <f ca="1">IF(AC124="","",IF(AC123="",AC124,AG123+AC124))</f>
        <v/>
      </c>
      <c r="AH124" s="8" t="str">
        <f ca="1">IF(AD124="","",IF(AD123="",AD124,AH123+AD124))</f>
        <v/>
      </c>
      <c r="AI124" s="8" t="str">
        <f ca="1">IF(AG124&lt;&gt;"",AG124-AH124,"")</f>
        <v/>
      </c>
    </row>
    <row r="125" spans="11:35">
      <c r="K125" s="142" t="str">
        <f ca="1">IF(ROW()-$I$19&lt;$I$8,OFFSET($A$1,ROW()-$I$19+$I$4,COLUMN()-$I$21+$I$6),IF(ROW()-$I$19&lt;$I$8+$I$16,OFFSET($A$1,ROW()-$I$19-$I$8+$I$12,COLUMN()-$I$21+$I$14),""))</f>
        <v/>
      </c>
      <c r="L125" s="142" t="str">
        <f ca="1">IF(ROW()-$I$19&lt;$I$8,OFFSET(#REF!,ROW()-$I$19+$I$4,COLUMN()-$I$21+$I$6),IF(ROW()-$I$19&lt;$I$8+$I$16,OFFSET(#REF!,ROW()-$I$19-$I$8+$I$12,COLUMN()-$I$21+$I$14),""))</f>
        <v/>
      </c>
      <c r="M125" s="148" t="str">
        <f ca="1">IF(K125="","",IF(NOT(ISNUMBER(K125)),K125,M124))</f>
        <v/>
      </c>
      <c r="N125" s="149" t="str">
        <f ca="1">IF(K125="","",IF(ISNUMBER(K125),K125,IF(ISNUMBER(K126),K126,"")))</f>
        <v/>
      </c>
      <c r="O125" s="150" t="str">
        <f ca="1">IF(AND(ROW()-$I$19&lt;$I$8,NOT(ISNUMBER(K125))),L125,"")</f>
        <v/>
      </c>
      <c r="P125" s="150" t="str">
        <f ca="1">IF(AND(K125&lt;&gt;"",ISNUMBER(K125),ROW()-$I$19&lt;$I$8),L125,"")</f>
        <v/>
      </c>
      <c r="Q125" s="150" t="str">
        <f ca="1">IF(AND(K125&lt;&gt;"",ISNUMBER(K125),ROW()-$I$19&gt;=$I$8),L125,"")</f>
        <v/>
      </c>
      <c r="R125" s="153"/>
      <c r="AA125" s="8" t="str">
        <f ca="1">IF(ROW()-$Y$11&lt;$Y$8,OFFSET($A$1,ROW()-$Y$11+$Y$4,COLUMN()-$Y$13+$Y$6),"")</f>
        <v/>
      </c>
      <c r="AB125" s="8" t="str">
        <f ca="1">IF(ROW()-$Y$11&lt;$Y$8,IF(ISNUMBER(AA125),AB124,OFFSET($A$1,ROW()-$Y$11+$Y$4,COLUMN()-$Y$13+$Y$6)),"")</f>
        <v/>
      </c>
      <c r="AC125" s="8" t="str">
        <f ca="1">IF(ROW()-$Y$11&lt;$Y$8,OFFSET($A$1,ROW()-$Y$11+$Y$4,COLUMN()-$Y$13+$Y$6),"")</f>
        <v/>
      </c>
      <c r="AD125" s="8" t="str">
        <f ca="1">IF(ROW()-$Y$11&lt;$Y$8,OFFSET($A$1,ROW()-$Y$11+$Y$4,COLUMN()-$Y$13+$Y$6),"")</f>
        <v/>
      </c>
      <c r="AE125" s="40" t="str">
        <f ca="1">IF(ISNUMBER(AA125),AE124,AA125)</f>
        <v/>
      </c>
      <c r="AF125" s="40" t="str">
        <f ca="1">IF(ISNUMBER(AA125),AA125,"")</f>
        <v/>
      </c>
      <c r="AG125" s="8" t="str">
        <f ca="1">IF(AC125="","",IF(AC124="",AC125,AG124+AC125))</f>
        <v/>
      </c>
      <c r="AH125" s="8" t="str">
        <f ca="1">IF(AD125="","",IF(AD124="",AD125,AH124+AD125))</f>
        <v/>
      </c>
      <c r="AI125" s="8" t="str">
        <f ca="1">IF(AG125&lt;&gt;"",AG125-AH125,"")</f>
        <v/>
      </c>
    </row>
    <row r="126" spans="11:35">
      <c r="K126" s="142" t="str">
        <f ca="1">IF(ROW()-$I$19&lt;$I$8,OFFSET($A$1,ROW()-$I$19+$I$4,COLUMN()-$I$21+$I$6),IF(ROW()-$I$19&lt;$I$8+$I$16,OFFSET($A$1,ROW()-$I$19-$I$8+$I$12,COLUMN()-$I$21+$I$14),""))</f>
        <v/>
      </c>
      <c r="L126" s="142" t="str">
        <f ca="1">IF(ROW()-$I$19&lt;$I$8,OFFSET(#REF!,ROW()-$I$19+$I$4,COLUMN()-$I$21+$I$6),IF(ROW()-$I$19&lt;$I$8+$I$16,OFFSET(#REF!,ROW()-$I$19-$I$8+$I$12,COLUMN()-$I$21+$I$14),""))</f>
        <v/>
      </c>
      <c r="M126" s="148" t="str">
        <f ca="1">IF(K126="","",IF(NOT(ISNUMBER(K126)),K126,M125))</f>
        <v/>
      </c>
      <c r="N126" s="149" t="str">
        <f ca="1">IF(K126="","",IF(ISNUMBER(K126),K126,IF(ISNUMBER(K127),K127,"")))</f>
        <v/>
      </c>
      <c r="O126" s="150" t="str">
        <f ca="1">IF(AND(ROW()-$I$19&lt;$I$8,NOT(ISNUMBER(K126))),L126,"")</f>
        <v/>
      </c>
      <c r="P126" s="150" t="str">
        <f ca="1">IF(AND(K126&lt;&gt;"",ISNUMBER(K126),ROW()-$I$19&lt;$I$8),L126,"")</f>
        <v/>
      </c>
      <c r="Q126" s="150" t="str">
        <f ca="1">IF(AND(K126&lt;&gt;"",ISNUMBER(K126),ROW()-$I$19&gt;=$I$8),L126,"")</f>
        <v/>
      </c>
      <c r="R126" s="153"/>
      <c r="AA126" s="8" t="str">
        <f ca="1">IF(ROW()-$Y$11&lt;$Y$8,OFFSET($A$1,ROW()-$Y$11+$Y$4,COLUMN()-$Y$13+$Y$6),"")</f>
        <v/>
      </c>
      <c r="AB126" s="8" t="str">
        <f ca="1">IF(ROW()-$Y$11&lt;$Y$8,IF(ISNUMBER(AA126),AB125,OFFSET($A$1,ROW()-$Y$11+$Y$4,COLUMN()-$Y$13+$Y$6)),"")</f>
        <v/>
      </c>
      <c r="AC126" s="8" t="str">
        <f ca="1">IF(ROW()-$Y$11&lt;$Y$8,OFFSET($A$1,ROW()-$Y$11+$Y$4,COLUMN()-$Y$13+$Y$6),"")</f>
        <v/>
      </c>
      <c r="AD126" s="8" t="str">
        <f ca="1">IF(ROW()-$Y$11&lt;$Y$8,OFFSET($A$1,ROW()-$Y$11+$Y$4,COLUMN()-$Y$13+$Y$6),"")</f>
        <v/>
      </c>
      <c r="AE126" s="40" t="str">
        <f ca="1">IF(ISNUMBER(AA126),AE125,AA126)</f>
        <v/>
      </c>
      <c r="AF126" s="40" t="str">
        <f ca="1">IF(ISNUMBER(AA126),AA126,"")</f>
        <v/>
      </c>
      <c r="AG126" s="8" t="str">
        <f ca="1">IF(AC126="","",IF(AC125="",AC126,AG125+AC126))</f>
        <v/>
      </c>
      <c r="AH126" s="8" t="str">
        <f ca="1">IF(AD126="","",IF(AD125="",AD126,AH125+AD126))</f>
        <v/>
      </c>
      <c r="AI126" s="8" t="str">
        <f ca="1">IF(AG126&lt;&gt;"",AG126-AH126,"")</f>
        <v/>
      </c>
    </row>
    <row r="127" spans="11:35">
      <c r="K127" s="142" t="str">
        <f ca="1">IF(ROW()-$I$19&lt;$I$8,OFFSET($A$1,ROW()-$I$19+$I$4,COLUMN()-$I$21+$I$6),IF(ROW()-$I$19&lt;$I$8+$I$16,OFFSET($A$1,ROW()-$I$19-$I$8+$I$12,COLUMN()-$I$21+$I$14),""))</f>
        <v/>
      </c>
      <c r="L127" s="142" t="str">
        <f ca="1">IF(ROW()-$I$19&lt;$I$8,OFFSET(#REF!,ROW()-$I$19+$I$4,COLUMN()-$I$21+$I$6),IF(ROW()-$I$19&lt;$I$8+$I$16,OFFSET(#REF!,ROW()-$I$19-$I$8+$I$12,COLUMN()-$I$21+$I$14),""))</f>
        <v/>
      </c>
      <c r="M127" s="148" t="str">
        <f ca="1">IF(K127="","",IF(NOT(ISNUMBER(K127)),K127,M126))</f>
        <v/>
      </c>
      <c r="N127" s="149" t="str">
        <f ca="1">IF(K127="","",IF(ISNUMBER(K127),K127,IF(ISNUMBER(K128),K128,"")))</f>
        <v/>
      </c>
      <c r="O127" s="150" t="str">
        <f ca="1">IF(AND(ROW()-$I$19&lt;$I$8,NOT(ISNUMBER(K127))),L127,"")</f>
        <v/>
      </c>
      <c r="P127" s="150" t="str">
        <f ca="1">IF(AND(K127&lt;&gt;"",ISNUMBER(K127),ROW()-$I$19&lt;$I$8),L127,"")</f>
        <v/>
      </c>
      <c r="Q127" s="150" t="str">
        <f ca="1">IF(AND(K127&lt;&gt;"",ISNUMBER(K127),ROW()-$I$19&gt;=$I$8),L127,"")</f>
        <v/>
      </c>
      <c r="R127" s="153"/>
      <c r="AA127" s="8" t="str">
        <f ca="1">IF(ROW()-$Y$11&lt;$Y$8,OFFSET($A$1,ROW()-$Y$11+$Y$4,COLUMN()-$Y$13+$Y$6),"")</f>
        <v/>
      </c>
      <c r="AB127" s="8" t="str">
        <f ca="1">IF(ROW()-$Y$11&lt;$Y$8,IF(ISNUMBER(AA127),AB126,OFFSET($A$1,ROW()-$Y$11+$Y$4,COLUMN()-$Y$13+$Y$6)),"")</f>
        <v/>
      </c>
      <c r="AC127" s="8" t="str">
        <f ca="1">IF(ROW()-$Y$11&lt;$Y$8,OFFSET($A$1,ROW()-$Y$11+$Y$4,COLUMN()-$Y$13+$Y$6),"")</f>
        <v/>
      </c>
      <c r="AD127" s="8" t="str">
        <f ca="1">IF(ROW()-$Y$11&lt;$Y$8,OFFSET($A$1,ROW()-$Y$11+$Y$4,COLUMN()-$Y$13+$Y$6),"")</f>
        <v/>
      </c>
      <c r="AE127" s="40" t="str">
        <f ca="1">IF(ISNUMBER(AA127),AE126,AA127)</f>
        <v/>
      </c>
      <c r="AF127" s="40" t="str">
        <f ca="1">IF(ISNUMBER(AA127),AA127,"")</f>
        <v/>
      </c>
      <c r="AG127" s="8" t="str">
        <f ca="1">IF(AC127="","",IF(AC126="",AC127,AG126+AC127))</f>
        <v/>
      </c>
      <c r="AH127" s="8" t="str">
        <f ca="1">IF(AD127="","",IF(AD126="",AD127,AH126+AD127))</f>
        <v/>
      </c>
      <c r="AI127" s="8" t="str">
        <f ca="1">IF(AG127&lt;&gt;"",AG127-AH127,"")</f>
        <v/>
      </c>
    </row>
    <row r="128" spans="11:35">
      <c r="K128" s="142" t="str">
        <f ca="1">IF(ROW()-$I$19&lt;$I$8,OFFSET($A$1,ROW()-$I$19+$I$4,COLUMN()-$I$21+$I$6),IF(ROW()-$I$19&lt;$I$8+$I$16,OFFSET($A$1,ROW()-$I$19-$I$8+$I$12,COLUMN()-$I$21+$I$14),""))</f>
        <v/>
      </c>
      <c r="L128" s="142" t="str">
        <f ca="1">IF(ROW()-$I$19&lt;$I$8,OFFSET(#REF!,ROW()-$I$19+$I$4,COLUMN()-$I$21+$I$6),IF(ROW()-$I$19&lt;$I$8+$I$16,OFFSET(#REF!,ROW()-$I$19-$I$8+$I$12,COLUMN()-$I$21+$I$14),""))</f>
        <v/>
      </c>
      <c r="M128" s="148" t="str">
        <f ca="1">IF(K128="","",IF(NOT(ISNUMBER(K128)),K128,M127))</f>
        <v/>
      </c>
      <c r="N128" s="149" t="str">
        <f ca="1">IF(K128="","",IF(ISNUMBER(K128),K128,IF(ISNUMBER(K129),K129,"")))</f>
        <v/>
      </c>
      <c r="O128" s="150" t="str">
        <f ca="1">IF(AND(ROW()-$I$19&lt;$I$8,NOT(ISNUMBER(K128))),L128,"")</f>
        <v/>
      </c>
      <c r="P128" s="150" t="str">
        <f ca="1">IF(AND(K128&lt;&gt;"",ISNUMBER(K128),ROW()-$I$19&lt;$I$8),L128,"")</f>
        <v/>
      </c>
      <c r="Q128" s="150" t="str">
        <f ca="1">IF(AND(K128&lt;&gt;"",ISNUMBER(K128),ROW()-$I$19&gt;=$I$8),L128,"")</f>
        <v/>
      </c>
      <c r="R128" s="153"/>
      <c r="AA128" s="8" t="str">
        <f ca="1">IF(ROW()-$Y$11&lt;$Y$8,OFFSET($A$1,ROW()-$Y$11+$Y$4,COLUMN()-$Y$13+$Y$6),"")</f>
        <v/>
      </c>
      <c r="AB128" s="8" t="str">
        <f ca="1">IF(ROW()-$Y$11&lt;$Y$8,IF(ISNUMBER(AA128),AB127,OFFSET($A$1,ROW()-$Y$11+$Y$4,COLUMN()-$Y$13+$Y$6)),"")</f>
        <v/>
      </c>
      <c r="AC128" s="8" t="str">
        <f ca="1">IF(ROW()-$Y$11&lt;$Y$8,OFFSET($A$1,ROW()-$Y$11+$Y$4,COLUMN()-$Y$13+$Y$6),"")</f>
        <v/>
      </c>
      <c r="AD128" s="8" t="str">
        <f ca="1">IF(ROW()-$Y$11&lt;$Y$8,OFFSET($A$1,ROW()-$Y$11+$Y$4,COLUMN()-$Y$13+$Y$6),"")</f>
        <v/>
      </c>
      <c r="AE128" s="40" t="str">
        <f ca="1">IF(ISNUMBER(AA128),AE127,AA128)</f>
        <v/>
      </c>
      <c r="AF128" s="40" t="str">
        <f ca="1">IF(ISNUMBER(AA128),AA128,"")</f>
        <v/>
      </c>
      <c r="AG128" s="8" t="str">
        <f ca="1">IF(AC128="","",IF(AC127="",AC128,AG127+AC128))</f>
        <v/>
      </c>
      <c r="AH128" s="8" t="str">
        <f ca="1">IF(AD128="","",IF(AD127="",AD128,AH127+AD128))</f>
        <v/>
      </c>
      <c r="AI128" s="8" t="str">
        <f ca="1">IF(AG128&lt;&gt;"",AG128-AH128,"")</f>
        <v/>
      </c>
    </row>
    <row r="129" spans="11:35">
      <c r="K129" s="142" t="str">
        <f ca="1">IF(ROW()-$I$19&lt;$I$8,OFFSET($A$1,ROW()-$I$19+$I$4,COLUMN()-$I$21+$I$6),IF(ROW()-$I$19&lt;$I$8+$I$16,OFFSET($A$1,ROW()-$I$19-$I$8+$I$12,COLUMN()-$I$21+$I$14),""))</f>
        <v/>
      </c>
      <c r="L129" s="142" t="str">
        <f ca="1">IF(ROW()-$I$19&lt;$I$8,OFFSET(#REF!,ROW()-$I$19+$I$4,COLUMN()-$I$21+$I$6),IF(ROW()-$I$19&lt;$I$8+$I$16,OFFSET(#REF!,ROW()-$I$19-$I$8+$I$12,COLUMN()-$I$21+$I$14),""))</f>
        <v/>
      </c>
      <c r="M129" s="148" t="str">
        <f ca="1">IF(K129="","",IF(NOT(ISNUMBER(K129)),K129,M128))</f>
        <v/>
      </c>
      <c r="N129" s="149" t="str">
        <f ca="1">IF(K129="","",IF(ISNUMBER(K129),K129,IF(ISNUMBER(K130),K130,"")))</f>
        <v/>
      </c>
      <c r="O129" s="150" t="str">
        <f ca="1">IF(AND(ROW()-$I$19&lt;$I$8,NOT(ISNUMBER(K129))),L129,"")</f>
        <v/>
      </c>
      <c r="P129" s="150" t="str">
        <f ca="1">IF(AND(K129&lt;&gt;"",ISNUMBER(K129),ROW()-$I$19&lt;$I$8),L129,"")</f>
        <v/>
      </c>
      <c r="Q129" s="150" t="str">
        <f ca="1">IF(AND(K129&lt;&gt;"",ISNUMBER(K129),ROW()-$I$19&gt;=$I$8),L129,"")</f>
        <v/>
      </c>
      <c r="R129" s="153"/>
      <c r="AA129" s="8" t="str">
        <f ca="1">IF(ROW()-$Y$11&lt;$Y$8,OFFSET($A$1,ROW()-$Y$11+$Y$4,COLUMN()-$Y$13+$Y$6),"")</f>
        <v/>
      </c>
      <c r="AB129" s="8" t="str">
        <f ca="1">IF(ROW()-$Y$11&lt;$Y$8,IF(ISNUMBER(AA129),AB128,OFFSET($A$1,ROW()-$Y$11+$Y$4,COLUMN()-$Y$13+$Y$6)),"")</f>
        <v/>
      </c>
      <c r="AC129" s="8" t="str">
        <f ca="1">IF(ROW()-$Y$11&lt;$Y$8,OFFSET($A$1,ROW()-$Y$11+$Y$4,COLUMN()-$Y$13+$Y$6),"")</f>
        <v/>
      </c>
      <c r="AD129" s="8" t="str">
        <f ca="1">IF(ROW()-$Y$11&lt;$Y$8,OFFSET($A$1,ROW()-$Y$11+$Y$4,COLUMN()-$Y$13+$Y$6),"")</f>
        <v/>
      </c>
      <c r="AE129" s="40" t="str">
        <f ca="1">IF(ISNUMBER(AA129),AE128,AA129)</f>
        <v/>
      </c>
      <c r="AF129" s="40" t="str">
        <f ca="1">IF(ISNUMBER(AA129),AA129,"")</f>
        <v/>
      </c>
      <c r="AG129" s="8" t="str">
        <f ca="1">IF(AC129="","",IF(AC128="",AC129,AG128+AC129))</f>
        <v/>
      </c>
      <c r="AH129" s="8" t="str">
        <f ca="1">IF(AD129="","",IF(AD128="",AD129,AH128+AD129))</f>
        <v/>
      </c>
      <c r="AI129" s="8" t="str">
        <f ca="1">IF(AG129&lt;&gt;"",AG129-AH129,"")</f>
        <v/>
      </c>
    </row>
    <row r="130" spans="11:35">
      <c r="K130" s="142" t="str">
        <f ca="1">IF(ROW()-$I$19&lt;$I$8,OFFSET($A$1,ROW()-$I$19+$I$4,COLUMN()-$I$21+$I$6),IF(ROW()-$I$19&lt;$I$8+$I$16,OFFSET($A$1,ROW()-$I$19-$I$8+$I$12,COLUMN()-$I$21+$I$14),""))</f>
        <v/>
      </c>
      <c r="L130" s="142" t="str">
        <f ca="1">IF(ROW()-$I$19&lt;$I$8,OFFSET(#REF!,ROW()-$I$19+$I$4,COLUMN()-$I$21+$I$6),IF(ROW()-$I$19&lt;$I$8+$I$16,OFFSET(#REF!,ROW()-$I$19-$I$8+$I$12,COLUMN()-$I$21+$I$14),""))</f>
        <v/>
      </c>
      <c r="M130" s="148" t="str">
        <f ca="1">IF(K130="","",IF(NOT(ISNUMBER(K130)),K130,M129))</f>
        <v/>
      </c>
      <c r="N130" s="149" t="str">
        <f ca="1">IF(K130="","",IF(ISNUMBER(K130),K130,IF(ISNUMBER(K131),K131,"")))</f>
        <v/>
      </c>
      <c r="O130" s="150" t="str">
        <f ca="1">IF(AND(ROW()-$I$19&lt;$I$8,NOT(ISNUMBER(K130))),L130,"")</f>
        <v/>
      </c>
      <c r="P130" s="150" t="str">
        <f ca="1">IF(AND(K130&lt;&gt;"",ISNUMBER(K130),ROW()-$I$19&lt;$I$8),L130,"")</f>
        <v/>
      </c>
      <c r="Q130" s="150" t="str">
        <f ca="1">IF(AND(K130&lt;&gt;"",ISNUMBER(K130),ROW()-$I$19&gt;=$I$8),L130,"")</f>
        <v/>
      </c>
      <c r="R130" s="153"/>
      <c r="AA130" s="8" t="str">
        <f ca="1">IF(ROW()-$Y$11&lt;$Y$8,OFFSET($A$1,ROW()-$Y$11+$Y$4,COLUMN()-$Y$13+$Y$6),"")</f>
        <v/>
      </c>
      <c r="AB130" s="8" t="str">
        <f ca="1">IF(ROW()-$Y$11&lt;$Y$8,IF(ISNUMBER(AA130),AB129,OFFSET($A$1,ROW()-$Y$11+$Y$4,COLUMN()-$Y$13+$Y$6)),"")</f>
        <v/>
      </c>
      <c r="AC130" s="8" t="str">
        <f ca="1">IF(ROW()-$Y$11&lt;$Y$8,OFFSET($A$1,ROW()-$Y$11+$Y$4,COLUMN()-$Y$13+$Y$6),"")</f>
        <v/>
      </c>
      <c r="AD130" s="8" t="str">
        <f ca="1">IF(ROW()-$Y$11&lt;$Y$8,OFFSET($A$1,ROW()-$Y$11+$Y$4,COLUMN()-$Y$13+$Y$6),"")</f>
        <v/>
      </c>
      <c r="AE130" s="40" t="str">
        <f ca="1">IF(ISNUMBER(AA130),AE129,AA130)</f>
        <v/>
      </c>
      <c r="AF130" s="40" t="str">
        <f ca="1">IF(ISNUMBER(AA130),AA130,"")</f>
        <v/>
      </c>
      <c r="AG130" s="8" t="str">
        <f ca="1">IF(AC130="","",IF(AC129="",AC130,AG129+AC130))</f>
        <v/>
      </c>
      <c r="AH130" s="8" t="str">
        <f ca="1">IF(AD130="","",IF(AD129="",AD130,AH129+AD130))</f>
        <v/>
      </c>
      <c r="AI130" s="8" t="str">
        <f ca="1">IF(AG130&lt;&gt;"",AG130-AH130,"")</f>
        <v/>
      </c>
    </row>
    <row r="131" spans="11:35">
      <c r="K131" s="142" t="str">
        <f ca="1">IF(ROW()-$I$19&lt;$I$8,OFFSET($A$1,ROW()-$I$19+$I$4,COLUMN()-$I$21+$I$6),IF(ROW()-$I$19&lt;$I$8+$I$16,OFFSET($A$1,ROW()-$I$19-$I$8+$I$12,COLUMN()-$I$21+$I$14),""))</f>
        <v/>
      </c>
      <c r="L131" s="142" t="str">
        <f ca="1">IF(ROW()-$I$19&lt;$I$8,OFFSET(#REF!,ROW()-$I$19+$I$4,COLUMN()-$I$21+$I$6),IF(ROW()-$I$19&lt;$I$8+$I$16,OFFSET(#REF!,ROW()-$I$19-$I$8+$I$12,COLUMN()-$I$21+$I$14),""))</f>
        <v/>
      </c>
      <c r="M131" s="148" t="str">
        <f ca="1">IF(K131="","",IF(NOT(ISNUMBER(K131)),K131,M130))</f>
        <v/>
      </c>
      <c r="N131" s="149" t="str">
        <f ca="1">IF(K131="","",IF(ISNUMBER(K131),K131,IF(ISNUMBER(K132),K132,"")))</f>
        <v/>
      </c>
      <c r="O131" s="150" t="str">
        <f ca="1">IF(AND(ROW()-$I$19&lt;$I$8,NOT(ISNUMBER(K131))),L131,"")</f>
        <v/>
      </c>
      <c r="P131" s="150" t="str">
        <f ca="1">IF(AND(K131&lt;&gt;"",ISNUMBER(K131),ROW()-$I$19&lt;$I$8),L131,"")</f>
        <v/>
      </c>
      <c r="Q131" s="150" t="str">
        <f ca="1">IF(AND(K131&lt;&gt;"",ISNUMBER(K131),ROW()-$I$19&gt;=$I$8),L131,"")</f>
        <v/>
      </c>
      <c r="R131" s="153"/>
      <c r="AA131" s="8" t="str">
        <f ca="1">IF(ROW()-$Y$11&lt;$Y$8,OFFSET($A$1,ROW()-$Y$11+$Y$4,COLUMN()-$Y$13+$Y$6),"")</f>
        <v/>
      </c>
      <c r="AB131" s="8" t="str">
        <f ca="1">IF(ROW()-$Y$11&lt;$Y$8,IF(ISNUMBER(AA131),AB130,OFFSET($A$1,ROW()-$Y$11+$Y$4,COLUMN()-$Y$13+$Y$6)),"")</f>
        <v/>
      </c>
      <c r="AC131" s="8" t="str">
        <f ca="1">IF(ROW()-$Y$11&lt;$Y$8,OFFSET($A$1,ROW()-$Y$11+$Y$4,COLUMN()-$Y$13+$Y$6),"")</f>
        <v/>
      </c>
      <c r="AD131" s="8" t="str">
        <f ca="1">IF(ROW()-$Y$11&lt;$Y$8,OFFSET($A$1,ROW()-$Y$11+$Y$4,COLUMN()-$Y$13+$Y$6),"")</f>
        <v/>
      </c>
      <c r="AE131" s="40" t="str">
        <f ca="1">IF(ISNUMBER(AA131),AE130,AA131)</f>
        <v/>
      </c>
      <c r="AF131" s="40" t="str">
        <f ca="1">IF(ISNUMBER(AA131),AA131,"")</f>
        <v/>
      </c>
      <c r="AG131" s="8" t="str">
        <f ca="1">IF(AC131="","",IF(AC130="",AC131,AG130+AC131))</f>
        <v/>
      </c>
      <c r="AH131" s="8" t="str">
        <f ca="1">IF(AD131="","",IF(AD130="",AD131,AH130+AD131))</f>
        <v/>
      </c>
      <c r="AI131" s="8" t="str">
        <f ca="1">IF(AG131&lt;&gt;"",AG131-AH131,"")</f>
        <v/>
      </c>
    </row>
    <row r="132" spans="11:35">
      <c r="K132" s="142" t="str">
        <f ca="1">IF(ROW()-$I$19&lt;$I$8,OFFSET($A$1,ROW()-$I$19+$I$4,COLUMN()-$I$21+$I$6),IF(ROW()-$I$19&lt;$I$8+$I$16,OFFSET($A$1,ROW()-$I$19-$I$8+$I$12,COLUMN()-$I$21+$I$14),""))</f>
        <v/>
      </c>
      <c r="L132" s="142" t="str">
        <f ca="1">IF(ROW()-$I$19&lt;$I$8,OFFSET(#REF!,ROW()-$I$19+$I$4,COLUMN()-$I$21+$I$6),IF(ROW()-$I$19&lt;$I$8+$I$16,OFFSET(#REF!,ROW()-$I$19-$I$8+$I$12,COLUMN()-$I$21+$I$14),""))</f>
        <v/>
      </c>
      <c r="M132" s="148" t="str">
        <f ca="1">IF(K132="","",IF(NOT(ISNUMBER(K132)),K132,M131))</f>
        <v/>
      </c>
      <c r="N132" s="149" t="str">
        <f ca="1">IF(K132="","",IF(ISNUMBER(K132),K132,IF(ISNUMBER(K133),K133,"")))</f>
        <v/>
      </c>
      <c r="O132" s="150" t="str">
        <f ca="1">IF(AND(ROW()-$I$19&lt;$I$8,NOT(ISNUMBER(K132))),L132,"")</f>
        <v/>
      </c>
      <c r="P132" s="150" t="str">
        <f ca="1">IF(AND(K132&lt;&gt;"",ISNUMBER(K132),ROW()-$I$19&lt;$I$8),L132,"")</f>
        <v/>
      </c>
      <c r="Q132" s="150" t="str">
        <f ca="1">IF(AND(K132&lt;&gt;"",ISNUMBER(K132),ROW()-$I$19&gt;=$I$8),L132,"")</f>
        <v/>
      </c>
      <c r="R132" s="153"/>
      <c r="AA132" s="8" t="str">
        <f ca="1">IF(ROW()-$Y$11&lt;$Y$8,OFFSET($A$1,ROW()-$Y$11+$Y$4,COLUMN()-$Y$13+$Y$6),"")</f>
        <v/>
      </c>
      <c r="AB132" s="8" t="str">
        <f ca="1">IF(ROW()-$Y$11&lt;$Y$8,IF(ISNUMBER(AA132),AB131,OFFSET($A$1,ROW()-$Y$11+$Y$4,COLUMN()-$Y$13+$Y$6)),"")</f>
        <v/>
      </c>
      <c r="AC132" s="8" t="str">
        <f ca="1">IF(ROW()-$Y$11&lt;$Y$8,OFFSET($A$1,ROW()-$Y$11+$Y$4,COLUMN()-$Y$13+$Y$6),"")</f>
        <v/>
      </c>
      <c r="AD132" s="8" t="str">
        <f ca="1">IF(ROW()-$Y$11&lt;$Y$8,OFFSET($A$1,ROW()-$Y$11+$Y$4,COLUMN()-$Y$13+$Y$6),"")</f>
        <v/>
      </c>
      <c r="AE132" s="40" t="str">
        <f ca="1">IF(ISNUMBER(AA132),AE131,AA132)</f>
        <v/>
      </c>
      <c r="AF132" s="40" t="str">
        <f ca="1">IF(ISNUMBER(AA132),AA132,"")</f>
        <v/>
      </c>
      <c r="AG132" s="8" t="str">
        <f ca="1">IF(AC132="","",IF(AC131="",AC132,AG131+AC132))</f>
        <v/>
      </c>
      <c r="AH132" s="8" t="str">
        <f ca="1">IF(AD132="","",IF(AD131="",AD132,AH131+AD132))</f>
        <v/>
      </c>
      <c r="AI132" s="8" t="str">
        <f ca="1">IF(AG132&lt;&gt;"",AG132-AH132,"")</f>
        <v/>
      </c>
    </row>
    <row r="133" spans="11:35">
      <c r="K133" s="142" t="str">
        <f ca="1">IF(ROW()-$I$19&lt;$I$8,OFFSET($A$1,ROW()-$I$19+$I$4,COLUMN()-$I$21+$I$6),IF(ROW()-$I$19&lt;$I$8+$I$16,OFFSET($A$1,ROW()-$I$19-$I$8+$I$12,COLUMN()-$I$21+$I$14),""))</f>
        <v/>
      </c>
      <c r="L133" s="142" t="str">
        <f ca="1">IF(ROW()-$I$19&lt;$I$8,OFFSET(#REF!,ROW()-$I$19+$I$4,COLUMN()-$I$21+$I$6),IF(ROW()-$I$19&lt;$I$8+$I$16,OFFSET(#REF!,ROW()-$I$19-$I$8+$I$12,COLUMN()-$I$21+$I$14),""))</f>
        <v/>
      </c>
      <c r="M133" s="148" t="str">
        <f ca="1">IF(K133="","",IF(NOT(ISNUMBER(K133)),K133,M132))</f>
        <v/>
      </c>
      <c r="N133" s="149" t="str">
        <f ca="1">IF(K133="","",IF(ISNUMBER(K133),K133,IF(ISNUMBER(K134),K134,"")))</f>
        <v/>
      </c>
      <c r="O133" s="150" t="str">
        <f ca="1">IF(AND(ROW()-$I$19&lt;$I$8,NOT(ISNUMBER(K133))),L133,"")</f>
        <v/>
      </c>
      <c r="P133" s="150" t="str">
        <f ca="1">IF(AND(K133&lt;&gt;"",ISNUMBER(K133),ROW()-$I$19&lt;$I$8),L133,"")</f>
        <v/>
      </c>
      <c r="Q133" s="150" t="str">
        <f ca="1">IF(AND(K133&lt;&gt;"",ISNUMBER(K133),ROW()-$I$19&gt;=$I$8),L133,"")</f>
        <v/>
      </c>
      <c r="R133" s="153"/>
      <c r="AA133" s="8" t="str">
        <f ca="1">IF(ROW()-$Y$11&lt;$Y$8,OFFSET($A$1,ROW()-$Y$11+$Y$4,COLUMN()-$Y$13+$Y$6),"")</f>
        <v/>
      </c>
      <c r="AB133" s="8" t="str">
        <f ca="1">IF(ROW()-$Y$11&lt;$Y$8,IF(ISNUMBER(AA133),AB132,OFFSET($A$1,ROW()-$Y$11+$Y$4,COLUMN()-$Y$13+$Y$6)),"")</f>
        <v/>
      </c>
      <c r="AC133" s="8" t="str">
        <f ca="1">IF(ROW()-$Y$11&lt;$Y$8,OFFSET($A$1,ROW()-$Y$11+$Y$4,COLUMN()-$Y$13+$Y$6),"")</f>
        <v/>
      </c>
      <c r="AD133" s="8" t="str">
        <f ca="1">IF(ROW()-$Y$11&lt;$Y$8,OFFSET($A$1,ROW()-$Y$11+$Y$4,COLUMN()-$Y$13+$Y$6),"")</f>
        <v/>
      </c>
      <c r="AE133" s="40" t="str">
        <f ca="1">IF(ISNUMBER(AA133),AE132,AA133)</f>
        <v/>
      </c>
      <c r="AF133" s="40" t="str">
        <f ca="1">IF(ISNUMBER(AA133),AA133,"")</f>
        <v/>
      </c>
      <c r="AG133" s="8" t="str">
        <f ca="1">IF(AC133="","",IF(AC132="",AC133,AG132+AC133))</f>
        <v/>
      </c>
      <c r="AH133" s="8" t="str">
        <f ca="1">IF(AD133="","",IF(AD132="",AD133,AH132+AD133))</f>
        <v/>
      </c>
      <c r="AI133" s="8" t="str">
        <f ca="1">IF(AG133&lt;&gt;"",AG133-AH133,"")</f>
        <v/>
      </c>
    </row>
    <row r="134" spans="11:35">
      <c r="K134" s="142" t="str">
        <f ca="1">IF(ROW()-$I$19&lt;$I$8,OFFSET($A$1,ROW()-$I$19+$I$4,COLUMN()-$I$21+$I$6),IF(ROW()-$I$19&lt;$I$8+$I$16,OFFSET($A$1,ROW()-$I$19-$I$8+$I$12,COLUMN()-$I$21+$I$14),""))</f>
        <v/>
      </c>
      <c r="L134" s="142" t="str">
        <f ca="1">IF(ROW()-$I$19&lt;$I$8,OFFSET(#REF!,ROW()-$I$19+$I$4,COLUMN()-$I$21+$I$6),IF(ROW()-$I$19&lt;$I$8+$I$16,OFFSET(#REF!,ROW()-$I$19-$I$8+$I$12,COLUMN()-$I$21+$I$14),""))</f>
        <v/>
      </c>
      <c r="M134" s="148" t="str">
        <f ca="1">IF(K134="","",IF(NOT(ISNUMBER(K134)),K134,M133))</f>
        <v/>
      </c>
      <c r="N134" s="149" t="str">
        <f ca="1">IF(K134="","",IF(ISNUMBER(K134),K134,IF(ISNUMBER(K135),K135,"")))</f>
        <v/>
      </c>
      <c r="O134" s="150" t="str">
        <f ca="1">IF(AND(ROW()-$I$19&lt;$I$8,NOT(ISNUMBER(K134))),L134,"")</f>
        <v/>
      </c>
      <c r="P134" s="150" t="str">
        <f ca="1">IF(AND(K134&lt;&gt;"",ISNUMBER(K134),ROW()-$I$19&lt;$I$8),L134,"")</f>
        <v/>
      </c>
      <c r="Q134" s="150" t="str">
        <f ca="1">IF(AND(K134&lt;&gt;"",ISNUMBER(K134),ROW()-$I$19&gt;=$I$8),L134,"")</f>
        <v/>
      </c>
      <c r="R134" s="153"/>
      <c r="AA134" s="8" t="str">
        <f ca="1">IF(ROW()-$Y$11&lt;$Y$8,OFFSET($A$1,ROW()-$Y$11+$Y$4,COLUMN()-$Y$13+$Y$6),"")</f>
        <v/>
      </c>
      <c r="AB134" s="8" t="str">
        <f ca="1">IF(ROW()-$Y$11&lt;$Y$8,IF(ISNUMBER(AA134),AB133,OFFSET($A$1,ROW()-$Y$11+$Y$4,COLUMN()-$Y$13+$Y$6)),"")</f>
        <v/>
      </c>
      <c r="AC134" s="8" t="str">
        <f ca="1">IF(ROW()-$Y$11&lt;$Y$8,OFFSET($A$1,ROW()-$Y$11+$Y$4,COLUMN()-$Y$13+$Y$6),"")</f>
        <v/>
      </c>
      <c r="AD134" s="8" t="str">
        <f ca="1">IF(ROW()-$Y$11&lt;$Y$8,OFFSET($A$1,ROW()-$Y$11+$Y$4,COLUMN()-$Y$13+$Y$6),"")</f>
        <v/>
      </c>
      <c r="AE134" s="40" t="str">
        <f ca="1">IF(ISNUMBER(AA134),AE133,AA134)</f>
        <v/>
      </c>
      <c r="AF134" s="40" t="str">
        <f ca="1">IF(ISNUMBER(AA134),AA134,"")</f>
        <v/>
      </c>
      <c r="AG134" s="8" t="str">
        <f ca="1">IF(AC134="","",IF(AC133="",AC134,AG133+AC134))</f>
        <v/>
      </c>
      <c r="AH134" s="8" t="str">
        <f ca="1">IF(AD134="","",IF(AD133="",AD134,AH133+AD134))</f>
        <v/>
      </c>
      <c r="AI134" s="8" t="str">
        <f ca="1">IF(AG134&lt;&gt;"",AG134-AH134,"")</f>
        <v/>
      </c>
    </row>
    <row r="135" spans="11:35">
      <c r="K135" s="142" t="str">
        <f ca="1">IF(ROW()-$I$19&lt;$I$8,OFFSET($A$1,ROW()-$I$19+$I$4,COLUMN()-$I$21+$I$6),IF(ROW()-$I$19&lt;$I$8+$I$16,OFFSET($A$1,ROW()-$I$19-$I$8+$I$12,COLUMN()-$I$21+$I$14),""))</f>
        <v/>
      </c>
      <c r="L135" s="142" t="str">
        <f ca="1">IF(ROW()-$I$19&lt;$I$8,OFFSET(#REF!,ROW()-$I$19+$I$4,COLUMN()-$I$21+$I$6),IF(ROW()-$I$19&lt;$I$8+$I$16,OFFSET(#REF!,ROW()-$I$19-$I$8+$I$12,COLUMN()-$I$21+$I$14),""))</f>
        <v/>
      </c>
      <c r="M135" s="148" t="str">
        <f ca="1">IF(K135="","",IF(NOT(ISNUMBER(K135)),K135,M134))</f>
        <v/>
      </c>
      <c r="N135" s="149" t="str">
        <f ca="1">IF(K135="","",IF(ISNUMBER(K135),K135,IF(ISNUMBER(K136),K136,"")))</f>
        <v/>
      </c>
      <c r="O135" s="150" t="str">
        <f ca="1">IF(AND(ROW()-$I$19&lt;$I$8,NOT(ISNUMBER(K135))),L135,"")</f>
        <v/>
      </c>
      <c r="P135" s="150" t="str">
        <f ca="1">IF(AND(K135&lt;&gt;"",ISNUMBER(K135),ROW()-$I$19&lt;$I$8),L135,"")</f>
        <v/>
      </c>
      <c r="Q135" s="150" t="str">
        <f ca="1">IF(AND(K135&lt;&gt;"",ISNUMBER(K135),ROW()-$I$19&gt;=$I$8),L135,"")</f>
        <v/>
      </c>
      <c r="R135" s="153"/>
      <c r="AA135" s="8" t="str">
        <f ca="1">IF(ROW()-$Y$11&lt;$Y$8,OFFSET($A$1,ROW()-$Y$11+$Y$4,COLUMN()-$Y$13+$Y$6),"")</f>
        <v/>
      </c>
      <c r="AB135" s="8" t="str">
        <f ca="1">IF(ROW()-$Y$11&lt;$Y$8,IF(ISNUMBER(AA135),AB134,OFFSET($A$1,ROW()-$Y$11+$Y$4,COLUMN()-$Y$13+$Y$6)),"")</f>
        <v/>
      </c>
      <c r="AC135" s="8" t="str">
        <f ca="1">IF(ROW()-$Y$11&lt;$Y$8,OFFSET($A$1,ROW()-$Y$11+$Y$4,COLUMN()-$Y$13+$Y$6),"")</f>
        <v/>
      </c>
      <c r="AD135" s="8" t="str">
        <f ca="1">IF(ROW()-$Y$11&lt;$Y$8,OFFSET($A$1,ROW()-$Y$11+$Y$4,COLUMN()-$Y$13+$Y$6),"")</f>
        <v/>
      </c>
      <c r="AE135" s="40" t="str">
        <f ca="1">IF(ISNUMBER(AA135),AE134,AA135)</f>
        <v/>
      </c>
      <c r="AF135" s="40" t="str">
        <f ca="1">IF(ISNUMBER(AA135),AA135,"")</f>
        <v/>
      </c>
      <c r="AG135" s="8" t="str">
        <f ca="1">IF(AC135="","",IF(AC134="",AC135,AG134+AC135))</f>
        <v/>
      </c>
      <c r="AH135" s="8" t="str">
        <f ca="1">IF(AD135="","",IF(AD134="",AD135,AH134+AD135))</f>
        <v/>
      </c>
      <c r="AI135" s="8" t="str">
        <f ca="1">IF(AG135&lt;&gt;"",AG135-AH135,"")</f>
        <v/>
      </c>
    </row>
    <row r="136" spans="11:35">
      <c r="K136" s="142" t="str">
        <f ca="1">IF(ROW()-$I$19&lt;$I$8,OFFSET($A$1,ROW()-$I$19+$I$4,COLUMN()-$I$21+$I$6),IF(ROW()-$I$19&lt;$I$8+$I$16,OFFSET($A$1,ROW()-$I$19-$I$8+$I$12,COLUMN()-$I$21+$I$14),""))</f>
        <v/>
      </c>
      <c r="L136" s="142" t="str">
        <f ca="1">IF(ROW()-$I$19&lt;$I$8,OFFSET(#REF!,ROW()-$I$19+$I$4,COLUMN()-$I$21+$I$6),IF(ROW()-$I$19&lt;$I$8+$I$16,OFFSET(#REF!,ROW()-$I$19-$I$8+$I$12,COLUMN()-$I$21+$I$14),""))</f>
        <v/>
      </c>
      <c r="M136" s="148" t="str">
        <f ca="1">IF(K136="","",IF(NOT(ISNUMBER(K136)),K136,M135))</f>
        <v/>
      </c>
      <c r="N136" s="149" t="str">
        <f ca="1">IF(K136="","",IF(ISNUMBER(K136),K136,IF(ISNUMBER(K137),K137,"")))</f>
        <v/>
      </c>
      <c r="O136" s="150" t="str">
        <f ca="1">IF(AND(ROW()-$I$19&lt;$I$8,NOT(ISNUMBER(K136))),L136,"")</f>
        <v/>
      </c>
      <c r="P136" s="150" t="str">
        <f ca="1">IF(AND(K136&lt;&gt;"",ISNUMBER(K136),ROW()-$I$19&lt;$I$8),L136,"")</f>
        <v/>
      </c>
      <c r="Q136" s="150" t="str">
        <f ca="1">IF(AND(K136&lt;&gt;"",ISNUMBER(K136),ROW()-$I$19&gt;=$I$8),L136,"")</f>
        <v/>
      </c>
      <c r="R136" s="153"/>
      <c r="AA136" s="8" t="str">
        <f ca="1">IF(ROW()-$Y$11&lt;$Y$8,OFFSET($A$1,ROW()-$Y$11+$Y$4,COLUMN()-$Y$13+$Y$6),"")</f>
        <v/>
      </c>
      <c r="AB136" s="8" t="str">
        <f ca="1">IF(ROW()-$Y$11&lt;$Y$8,IF(ISNUMBER(AA136),AB135,OFFSET($A$1,ROW()-$Y$11+$Y$4,COLUMN()-$Y$13+$Y$6)),"")</f>
        <v/>
      </c>
      <c r="AC136" s="8" t="str">
        <f ca="1">IF(ROW()-$Y$11&lt;$Y$8,OFFSET($A$1,ROW()-$Y$11+$Y$4,COLUMN()-$Y$13+$Y$6),"")</f>
        <v/>
      </c>
      <c r="AD136" s="8" t="str">
        <f ca="1">IF(ROW()-$Y$11&lt;$Y$8,OFFSET($A$1,ROW()-$Y$11+$Y$4,COLUMN()-$Y$13+$Y$6),"")</f>
        <v/>
      </c>
      <c r="AE136" s="40" t="str">
        <f ca="1">IF(ISNUMBER(AA136),AE135,AA136)</f>
        <v/>
      </c>
      <c r="AF136" s="40" t="str">
        <f ca="1">IF(ISNUMBER(AA136),AA136,"")</f>
        <v/>
      </c>
      <c r="AG136" s="8" t="str">
        <f ca="1">IF(AC136="","",IF(AC135="",AC136,AG135+AC136))</f>
        <v/>
      </c>
      <c r="AH136" s="8" t="str">
        <f ca="1">IF(AD136="","",IF(AD135="",AD136,AH135+AD136))</f>
        <v/>
      </c>
      <c r="AI136" s="8" t="str">
        <f ca="1">IF(AG136&lt;&gt;"",AG136-AH136,"")</f>
        <v/>
      </c>
    </row>
    <row r="137" spans="11:35">
      <c r="K137" s="142" t="str">
        <f ca="1">IF(ROW()-$I$19&lt;$I$8,OFFSET($A$1,ROW()-$I$19+$I$4,COLUMN()-$I$21+$I$6),IF(ROW()-$I$19&lt;$I$8+$I$16,OFFSET($A$1,ROW()-$I$19-$I$8+$I$12,COLUMN()-$I$21+$I$14),""))</f>
        <v/>
      </c>
      <c r="L137" s="142" t="str">
        <f ca="1">IF(ROW()-$I$19&lt;$I$8,OFFSET(#REF!,ROW()-$I$19+$I$4,COLUMN()-$I$21+$I$6),IF(ROW()-$I$19&lt;$I$8+$I$16,OFFSET(#REF!,ROW()-$I$19-$I$8+$I$12,COLUMN()-$I$21+$I$14),""))</f>
        <v/>
      </c>
      <c r="M137" s="148" t="str">
        <f ca="1">IF(K137="","",IF(NOT(ISNUMBER(K137)),K137,M136))</f>
        <v/>
      </c>
      <c r="N137" s="149" t="str">
        <f ca="1">IF(K137="","",IF(ISNUMBER(K137),K137,IF(ISNUMBER(K138),K138,"")))</f>
        <v/>
      </c>
      <c r="O137" s="150" t="str">
        <f ca="1">IF(AND(ROW()-$I$19&lt;$I$8,NOT(ISNUMBER(K137))),L137,"")</f>
        <v/>
      </c>
      <c r="P137" s="150" t="str">
        <f ca="1">IF(AND(K137&lt;&gt;"",ISNUMBER(K137),ROW()-$I$19&lt;$I$8),L137,"")</f>
        <v/>
      </c>
      <c r="Q137" s="150" t="str">
        <f ca="1">IF(AND(K137&lt;&gt;"",ISNUMBER(K137),ROW()-$I$19&gt;=$I$8),L137,"")</f>
        <v/>
      </c>
      <c r="R137" s="153"/>
      <c r="AA137" s="8" t="str">
        <f ca="1">IF(ROW()-$Y$11&lt;$Y$8,OFFSET($A$1,ROW()-$Y$11+$Y$4,COLUMN()-$Y$13+$Y$6),"")</f>
        <v/>
      </c>
      <c r="AB137" s="8" t="str">
        <f ca="1">IF(ROW()-$Y$11&lt;$Y$8,IF(ISNUMBER(AA137),AB136,OFFSET($A$1,ROW()-$Y$11+$Y$4,COLUMN()-$Y$13+$Y$6)),"")</f>
        <v/>
      </c>
      <c r="AC137" s="8" t="str">
        <f ca="1">IF(ROW()-$Y$11&lt;$Y$8,OFFSET($A$1,ROW()-$Y$11+$Y$4,COLUMN()-$Y$13+$Y$6),"")</f>
        <v/>
      </c>
      <c r="AD137" s="8" t="str">
        <f ca="1">IF(ROW()-$Y$11&lt;$Y$8,OFFSET($A$1,ROW()-$Y$11+$Y$4,COLUMN()-$Y$13+$Y$6),"")</f>
        <v/>
      </c>
      <c r="AE137" s="40" t="str">
        <f ca="1">IF(ISNUMBER(AA137),AE136,AA137)</f>
        <v/>
      </c>
      <c r="AF137" s="40" t="str">
        <f ca="1">IF(ISNUMBER(AA137),AA137,"")</f>
        <v/>
      </c>
      <c r="AG137" s="8" t="str">
        <f ca="1">IF(AC137="","",IF(AC136="",AC137,AG136+AC137))</f>
        <v/>
      </c>
      <c r="AH137" s="8" t="str">
        <f ca="1">IF(AD137="","",IF(AD136="",AD137,AH136+AD137))</f>
        <v/>
      </c>
      <c r="AI137" s="8" t="str">
        <f ca="1">IF(AG137&lt;&gt;"",AG137-AH137,"")</f>
        <v/>
      </c>
    </row>
    <row r="138" spans="11:35">
      <c r="K138" s="142" t="str">
        <f ca="1">IF(ROW()-$I$19&lt;$I$8,OFFSET($A$1,ROW()-$I$19+$I$4,COLUMN()-$I$21+$I$6),IF(ROW()-$I$19&lt;$I$8+$I$16,OFFSET($A$1,ROW()-$I$19-$I$8+$I$12,COLUMN()-$I$21+$I$14),""))</f>
        <v/>
      </c>
      <c r="L138" s="142" t="str">
        <f ca="1">IF(ROW()-$I$19&lt;$I$8,OFFSET(#REF!,ROW()-$I$19+$I$4,COLUMN()-$I$21+$I$6),IF(ROW()-$I$19&lt;$I$8+$I$16,OFFSET(#REF!,ROW()-$I$19-$I$8+$I$12,COLUMN()-$I$21+$I$14),""))</f>
        <v/>
      </c>
      <c r="M138" s="148" t="str">
        <f ca="1">IF(K138="","",IF(NOT(ISNUMBER(K138)),K138,M137))</f>
        <v/>
      </c>
      <c r="N138" s="149" t="str">
        <f ca="1">IF(K138="","",IF(ISNUMBER(K138),K138,IF(ISNUMBER(K139),K139,"")))</f>
        <v/>
      </c>
      <c r="O138" s="150" t="str">
        <f ca="1">IF(AND(ROW()-$I$19&lt;$I$8,NOT(ISNUMBER(K138))),L138,"")</f>
        <v/>
      </c>
      <c r="P138" s="150" t="str">
        <f ca="1">IF(AND(K138&lt;&gt;"",ISNUMBER(K138),ROW()-$I$19&lt;$I$8),L138,"")</f>
        <v/>
      </c>
      <c r="Q138" s="150" t="str">
        <f ca="1">IF(AND(K138&lt;&gt;"",ISNUMBER(K138),ROW()-$I$19&gt;=$I$8),L138,"")</f>
        <v/>
      </c>
      <c r="R138" s="153"/>
      <c r="AA138" s="8" t="str">
        <f ca="1">IF(ROW()-$Y$11&lt;$Y$8,OFFSET($A$1,ROW()-$Y$11+$Y$4,COLUMN()-$Y$13+$Y$6),"")</f>
        <v/>
      </c>
      <c r="AB138" s="8" t="str">
        <f ca="1">IF(ROW()-$Y$11&lt;$Y$8,IF(ISNUMBER(AA138),AB137,OFFSET($A$1,ROW()-$Y$11+$Y$4,COLUMN()-$Y$13+$Y$6)),"")</f>
        <v/>
      </c>
      <c r="AC138" s="8" t="str">
        <f ca="1">IF(ROW()-$Y$11&lt;$Y$8,OFFSET($A$1,ROW()-$Y$11+$Y$4,COLUMN()-$Y$13+$Y$6),"")</f>
        <v/>
      </c>
      <c r="AD138" s="8" t="str">
        <f ca="1">IF(ROW()-$Y$11&lt;$Y$8,OFFSET($A$1,ROW()-$Y$11+$Y$4,COLUMN()-$Y$13+$Y$6),"")</f>
        <v/>
      </c>
      <c r="AE138" s="40" t="str">
        <f ca="1">IF(ISNUMBER(AA138),AE137,AA138)</f>
        <v/>
      </c>
      <c r="AF138" s="40" t="str">
        <f ca="1">IF(ISNUMBER(AA138),AA138,"")</f>
        <v/>
      </c>
      <c r="AG138" s="8" t="str">
        <f ca="1">IF(AC138="","",IF(AC137="",AC138,AG137+AC138))</f>
        <v/>
      </c>
      <c r="AH138" s="8" t="str">
        <f ca="1">IF(AD138="","",IF(AD137="",AD138,AH137+AD138))</f>
        <v/>
      </c>
      <c r="AI138" s="8" t="str">
        <f ca="1">IF(AG138&lt;&gt;"",AG138-AH138,"")</f>
        <v/>
      </c>
    </row>
    <row r="139" spans="11:35">
      <c r="K139" s="142" t="str">
        <f ca="1">IF(ROW()-$I$19&lt;$I$8,OFFSET($A$1,ROW()-$I$19+$I$4,COLUMN()-$I$21+$I$6),IF(ROW()-$I$19&lt;$I$8+$I$16,OFFSET($A$1,ROW()-$I$19-$I$8+$I$12,COLUMN()-$I$21+$I$14),""))</f>
        <v/>
      </c>
      <c r="L139" s="142" t="str">
        <f ca="1">IF(ROW()-$I$19&lt;$I$8,OFFSET(#REF!,ROW()-$I$19+$I$4,COLUMN()-$I$21+$I$6),IF(ROW()-$I$19&lt;$I$8+$I$16,OFFSET(#REF!,ROW()-$I$19-$I$8+$I$12,COLUMN()-$I$21+$I$14),""))</f>
        <v/>
      </c>
      <c r="M139" s="148" t="str">
        <f ca="1">IF(K139="","",IF(NOT(ISNUMBER(K139)),K139,M138))</f>
        <v/>
      </c>
      <c r="N139" s="149" t="str">
        <f ca="1">IF(K139="","",IF(ISNUMBER(K139),K139,IF(ISNUMBER(K140),K140,"")))</f>
        <v/>
      </c>
      <c r="O139" s="150" t="str">
        <f ca="1">IF(AND(ROW()-$I$19&lt;$I$8,NOT(ISNUMBER(K139))),L139,"")</f>
        <v/>
      </c>
      <c r="P139" s="150" t="str">
        <f ca="1">IF(AND(K139&lt;&gt;"",ISNUMBER(K139),ROW()-$I$19&lt;$I$8),L139,"")</f>
        <v/>
      </c>
      <c r="Q139" s="150" t="str">
        <f ca="1">IF(AND(K139&lt;&gt;"",ISNUMBER(K139),ROW()-$I$19&gt;=$I$8),L139,"")</f>
        <v/>
      </c>
      <c r="R139" s="153"/>
      <c r="AA139" s="8" t="str">
        <f ca="1">IF(ROW()-$Y$11&lt;$Y$8,OFFSET($A$1,ROW()-$Y$11+$Y$4,COLUMN()-$Y$13+$Y$6),"")</f>
        <v/>
      </c>
      <c r="AB139" s="8" t="str">
        <f ca="1">IF(ROW()-$Y$11&lt;$Y$8,IF(ISNUMBER(AA139),AB138,OFFSET($A$1,ROW()-$Y$11+$Y$4,COLUMN()-$Y$13+$Y$6)),"")</f>
        <v/>
      </c>
      <c r="AC139" s="8" t="str">
        <f ca="1">IF(ROW()-$Y$11&lt;$Y$8,OFFSET($A$1,ROW()-$Y$11+$Y$4,COLUMN()-$Y$13+$Y$6),"")</f>
        <v/>
      </c>
      <c r="AD139" s="8" t="str">
        <f ca="1">IF(ROW()-$Y$11&lt;$Y$8,OFFSET($A$1,ROW()-$Y$11+$Y$4,COLUMN()-$Y$13+$Y$6),"")</f>
        <v/>
      </c>
      <c r="AE139" s="40" t="str">
        <f ca="1">IF(ISNUMBER(AA139),AE138,AA139)</f>
        <v/>
      </c>
      <c r="AF139" s="40" t="str">
        <f ca="1">IF(ISNUMBER(AA139),AA139,"")</f>
        <v/>
      </c>
      <c r="AG139" s="8" t="str">
        <f ca="1">IF(AC139="","",IF(AC138="",AC139,AG138+AC139))</f>
        <v/>
      </c>
      <c r="AH139" s="8" t="str">
        <f ca="1">IF(AD139="","",IF(AD138="",AD139,AH138+AD139))</f>
        <v/>
      </c>
      <c r="AI139" s="8" t="str">
        <f ca="1">IF(AG139&lt;&gt;"",AG139-AH139,"")</f>
        <v/>
      </c>
    </row>
    <row r="140" spans="11:35">
      <c r="K140" s="142" t="str">
        <f ca="1">IF(ROW()-$I$19&lt;$I$8,OFFSET($A$1,ROW()-$I$19+$I$4,COLUMN()-$I$21+$I$6),IF(ROW()-$I$19&lt;$I$8+$I$16,OFFSET($A$1,ROW()-$I$19-$I$8+$I$12,COLUMN()-$I$21+$I$14),""))</f>
        <v/>
      </c>
      <c r="L140" s="142" t="str">
        <f ca="1">IF(ROW()-$I$19&lt;$I$8,OFFSET(#REF!,ROW()-$I$19+$I$4,COLUMN()-$I$21+$I$6),IF(ROW()-$I$19&lt;$I$8+$I$16,OFFSET(#REF!,ROW()-$I$19-$I$8+$I$12,COLUMN()-$I$21+$I$14),""))</f>
        <v/>
      </c>
      <c r="M140" s="148" t="str">
        <f ca="1">IF(K140="","",IF(NOT(ISNUMBER(K140)),K140,M139))</f>
        <v/>
      </c>
      <c r="N140" s="149" t="str">
        <f ca="1">IF(K140="","",IF(ISNUMBER(K140),K140,IF(ISNUMBER(K141),K141,"")))</f>
        <v/>
      </c>
      <c r="O140" s="150" t="str">
        <f ca="1">IF(AND(ROW()-$I$19&lt;$I$8,NOT(ISNUMBER(K140))),L140,"")</f>
        <v/>
      </c>
      <c r="P140" s="150" t="str">
        <f ca="1">IF(AND(K140&lt;&gt;"",ISNUMBER(K140),ROW()-$I$19&lt;$I$8),L140,"")</f>
        <v/>
      </c>
      <c r="Q140" s="150" t="str">
        <f ca="1">IF(AND(K140&lt;&gt;"",ISNUMBER(K140),ROW()-$I$19&gt;=$I$8),L140,"")</f>
        <v/>
      </c>
      <c r="R140" s="153"/>
      <c r="AA140" s="8" t="str">
        <f ca="1">IF(ROW()-$Y$11&lt;$Y$8,OFFSET($A$1,ROW()-$Y$11+$Y$4,COLUMN()-$Y$13+$Y$6),"")</f>
        <v/>
      </c>
      <c r="AB140" s="8" t="str">
        <f ca="1">IF(ROW()-$Y$11&lt;$Y$8,IF(ISNUMBER(AA140),AB139,OFFSET($A$1,ROW()-$Y$11+$Y$4,COLUMN()-$Y$13+$Y$6)),"")</f>
        <v/>
      </c>
      <c r="AC140" s="8" t="str">
        <f ca="1">IF(ROW()-$Y$11&lt;$Y$8,OFFSET($A$1,ROW()-$Y$11+$Y$4,COLUMN()-$Y$13+$Y$6),"")</f>
        <v/>
      </c>
      <c r="AD140" s="8" t="str">
        <f ca="1">IF(ROW()-$Y$11&lt;$Y$8,OFFSET($A$1,ROW()-$Y$11+$Y$4,COLUMN()-$Y$13+$Y$6),"")</f>
        <v/>
      </c>
      <c r="AE140" s="40" t="str">
        <f ca="1">IF(ISNUMBER(AA140),AE139,AA140)</f>
        <v/>
      </c>
      <c r="AF140" s="40" t="str">
        <f ca="1">IF(ISNUMBER(AA140),AA140,"")</f>
        <v/>
      </c>
      <c r="AG140" s="8" t="str">
        <f ca="1">IF(AC140="","",IF(AC139="",AC140,AG139+AC140))</f>
        <v/>
      </c>
      <c r="AH140" s="8" t="str">
        <f ca="1">IF(AD140="","",IF(AD139="",AD140,AH139+AD140))</f>
        <v/>
      </c>
      <c r="AI140" s="8" t="str">
        <f ca="1">IF(AG140&lt;&gt;"",AG140-AH140,"")</f>
        <v/>
      </c>
    </row>
    <row r="141" spans="11:35">
      <c r="K141" s="142" t="str">
        <f ca="1">IF(ROW()-$I$19&lt;$I$8,OFFSET($A$1,ROW()-$I$19+$I$4,COLUMN()-$I$21+$I$6),IF(ROW()-$I$19&lt;$I$8+$I$16,OFFSET($A$1,ROW()-$I$19-$I$8+$I$12,COLUMN()-$I$21+$I$14),""))</f>
        <v/>
      </c>
      <c r="L141" s="142" t="str">
        <f ca="1">IF(ROW()-$I$19&lt;$I$8,OFFSET(#REF!,ROW()-$I$19+$I$4,COLUMN()-$I$21+$I$6),IF(ROW()-$I$19&lt;$I$8+$I$16,OFFSET(#REF!,ROW()-$I$19-$I$8+$I$12,COLUMN()-$I$21+$I$14),""))</f>
        <v/>
      </c>
      <c r="M141" s="148" t="str">
        <f ca="1">IF(K141="","",IF(NOT(ISNUMBER(K141)),K141,M140))</f>
        <v/>
      </c>
      <c r="N141" s="149" t="str">
        <f ca="1">IF(K141="","",IF(ISNUMBER(K141),K141,IF(ISNUMBER(K142),K142,"")))</f>
        <v/>
      </c>
      <c r="O141" s="150" t="str">
        <f ca="1">IF(AND(ROW()-$I$19&lt;$I$8,NOT(ISNUMBER(K141))),L141,"")</f>
        <v/>
      </c>
      <c r="P141" s="150" t="str">
        <f ca="1">IF(AND(K141&lt;&gt;"",ISNUMBER(K141),ROW()-$I$19&lt;$I$8),L141,"")</f>
        <v/>
      </c>
      <c r="Q141" s="150" t="str">
        <f ca="1">IF(AND(K141&lt;&gt;"",ISNUMBER(K141),ROW()-$I$19&gt;=$I$8),L141,"")</f>
        <v/>
      </c>
      <c r="R141" s="153"/>
      <c r="AA141" s="8" t="str">
        <f ca="1">IF(ROW()-$Y$11&lt;$Y$8,OFFSET($A$1,ROW()-$Y$11+$Y$4,COLUMN()-$Y$13+$Y$6),"")</f>
        <v/>
      </c>
      <c r="AB141" s="8" t="str">
        <f ca="1">IF(ROW()-$Y$11&lt;$Y$8,IF(ISNUMBER(AA141),AB140,OFFSET($A$1,ROW()-$Y$11+$Y$4,COLUMN()-$Y$13+$Y$6)),"")</f>
        <v/>
      </c>
      <c r="AC141" s="8" t="str">
        <f ca="1">IF(ROW()-$Y$11&lt;$Y$8,OFFSET($A$1,ROW()-$Y$11+$Y$4,COLUMN()-$Y$13+$Y$6),"")</f>
        <v/>
      </c>
      <c r="AD141" s="8" t="str">
        <f ca="1">IF(ROW()-$Y$11&lt;$Y$8,OFFSET($A$1,ROW()-$Y$11+$Y$4,COLUMN()-$Y$13+$Y$6),"")</f>
        <v/>
      </c>
      <c r="AE141" s="40" t="str">
        <f ca="1">IF(ISNUMBER(AA141),AE140,AA141)</f>
        <v/>
      </c>
      <c r="AF141" s="40" t="str">
        <f ca="1">IF(ISNUMBER(AA141),AA141,"")</f>
        <v/>
      </c>
      <c r="AG141" s="8" t="str">
        <f ca="1">IF(AC141="","",IF(AC140="",AC141,AG140+AC141))</f>
        <v/>
      </c>
      <c r="AH141" s="8" t="str">
        <f ca="1">IF(AD141="","",IF(AD140="",AD141,AH140+AD141))</f>
        <v/>
      </c>
      <c r="AI141" s="8" t="str">
        <f ca="1">IF(AG141&lt;&gt;"",AG141-AH141,"")</f>
        <v/>
      </c>
    </row>
    <row r="142" spans="11:35">
      <c r="K142" s="142" t="str">
        <f ca="1">IF(ROW()-$I$19&lt;$I$8,OFFSET($A$1,ROW()-$I$19+$I$4,COLUMN()-$I$21+$I$6),IF(ROW()-$I$19&lt;$I$8+$I$16,OFFSET($A$1,ROW()-$I$19-$I$8+$I$12,COLUMN()-$I$21+$I$14),""))</f>
        <v/>
      </c>
      <c r="L142" s="142" t="str">
        <f ca="1">IF(ROW()-$I$19&lt;$I$8,OFFSET(#REF!,ROW()-$I$19+$I$4,COLUMN()-$I$21+$I$6),IF(ROW()-$I$19&lt;$I$8+$I$16,OFFSET(#REF!,ROW()-$I$19-$I$8+$I$12,COLUMN()-$I$21+$I$14),""))</f>
        <v/>
      </c>
      <c r="M142" s="148" t="str">
        <f ca="1">IF(K142="","",IF(NOT(ISNUMBER(K142)),K142,M141))</f>
        <v/>
      </c>
      <c r="N142" s="149" t="str">
        <f ca="1">IF(K142="","",IF(ISNUMBER(K142),K142,IF(ISNUMBER(K143),K143,"")))</f>
        <v/>
      </c>
      <c r="O142" s="150" t="str">
        <f ca="1">IF(AND(ROW()-$I$19&lt;$I$8,NOT(ISNUMBER(K142))),L142,"")</f>
        <v/>
      </c>
      <c r="P142" s="150" t="str">
        <f ca="1">IF(AND(K142&lt;&gt;"",ISNUMBER(K142),ROW()-$I$19&lt;$I$8),L142,"")</f>
        <v/>
      </c>
      <c r="Q142" s="150" t="str">
        <f ca="1">IF(AND(K142&lt;&gt;"",ISNUMBER(K142),ROW()-$I$19&gt;=$I$8),L142,"")</f>
        <v/>
      </c>
      <c r="R142" s="153"/>
      <c r="AA142" s="8" t="str">
        <f ca="1">IF(ROW()-$Y$11&lt;$Y$8,OFFSET($A$1,ROW()-$Y$11+$Y$4,COLUMN()-$Y$13+$Y$6),"")</f>
        <v/>
      </c>
      <c r="AB142" s="8" t="str">
        <f ca="1">IF(ROW()-$Y$11&lt;$Y$8,IF(ISNUMBER(AA142),AB141,OFFSET($A$1,ROW()-$Y$11+$Y$4,COLUMN()-$Y$13+$Y$6)),"")</f>
        <v/>
      </c>
      <c r="AC142" s="8" t="str">
        <f ca="1">IF(ROW()-$Y$11&lt;$Y$8,OFFSET($A$1,ROW()-$Y$11+$Y$4,COLUMN()-$Y$13+$Y$6),"")</f>
        <v/>
      </c>
      <c r="AD142" s="8" t="str">
        <f ca="1">IF(ROW()-$Y$11&lt;$Y$8,OFFSET($A$1,ROW()-$Y$11+$Y$4,COLUMN()-$Y$13+$Y$6),"")</f>
        <v/>
      </c>
      <c r="AE142" s="40" t="str">
        <f ca="1">IF(ISNUMBER(AA142),AE141,AA142)</f>
        <v/>
      </c>
      <c r="AF142" s="40" t="str">
        <f ca="1">IF(ISNUMBER(AA142),AA142,"")</f>
        <v/>
      </c>
      <c r="AG142" s="8" t="str">
        <f ca="1">IF(AC142="","",IF(AC141="",AC142,AG141+AC142))</f>
        <v/>
      </c>
      <c r="AH142" s="8" t="str">
        <f ca="1">IF(AD142="","",IF(AD141="",AD142,AH141+AD142))</f>
        <v/>
      </c>
      <c r="AI142" s="8" t="str">
        <f ca="1">IF(AG142&lt;&gt;"",AG142-AH142,"")</f>
        <v/>
      </c>
    </row>
    <row r="143" spans="11:35">
      <c r="K143" s="142" t="str">
        <f ca="1">IF(ROW()-$I$19&lt;$I$8,OFFSET($A$1,ROW()-$I$19+$I$4,COLUMN()-$I$21+$I$6),IF(ROW()-$I$19&lt;$I$8+$I$16,OFFSET($A$1,ROW()-$I$19-$I$8+$I$12,COLUMN()-$I$21+$I$14),""))</f>
        <v/>
      </c>
      <c r="L143" s="142" t="str">
        <f ca="1">IF(ROW()-$I$19&lt;$I$8,OFFSET(#REF!,ROW()-$I$19+$I$4,COLUMN()-$I$21+$I$6),IF(ROW()-$I$19&lt;$I$8+$I$16,OFFSET(#REF!,ROW()-$I$19-$I$8+$I$12,COLUMN()-$I$21+$I$14),""))</f>
        <v/>
      </c>
      <c r="M143" s="148" t="str">
        <f ca="1">IF(K143="","",IF(NOT(ISNUMBER(K143)),K143,M142))</f>
        <v/>
      </c>
      <c r="N143" s="149" t="str">
        <f ca="1">IF(K143="","",IF(ISNUMBER(K143),K143,IF(ISNUMBER(K144),K144,"")))</f>
        <v/>
      </c>
      <c r="O143" s="150" t="str">
        <f ca="1">IF(AND(ROW()-$I$19&lt;$I$8,NOT(ISNUMBER(K143))),L143,"")</f>
        <v/>
      </c>
      <c r="P143" s="150" t="str">
        <f ca="1">IF(AND(K143&lt;&gt;"",ISNUMBER(K143),ROW()-$I$19&lt;$I$8),L143,"")</f>
        <v/>
      </c>
      <c r="Q143" s="150" t="str">
        <f ca="1">IF(AND(K143&lt;&gt;"",ISNUMBER(K143),ROW()-$I$19&gt;=$I$8),L143,"")</f>
        <v/>
      </c>
      <c r="R143" s="153"/>
      <c r="AA143" s="8" t="str">
        <f ca="1">IF(ROW()-$Y$11&lt;$Y$8,OFFSET($A$1,ROW()-$Y$11+$Y$4,COLUMN()-$Y$13+$Y$6),"")</f>
        <v/>
      </c>
      <c r="AB143" s="8" t="str">
        <f ca="1">IF(ROW()-$Y$11&lt;$Y$8,IF(ISNUMBER(AA143),AB142,OFFSET($A$1,ROW()-$Y$11+$Y$4,COLUMN()-$Y$13+$Y$6)),"")</f>
        <v/>
      </c>
      <c r="AC143" s="8" t="str">
        <f ca="1">IF(ROW()-$Y$11&lt;$Y$8,OFFSET($A$1,ROW()-$Y$11+$Y$4,COLUMN()-$Y$13+$Y$6),"")</f>
        <v/>
      </c>
      <c r="AD143" s="8" t="str">
        <f ca="1">IF(ROW()-$Y$11&lt;$Y$8,OFFSET($A$1,ROW()-$Y$11+$Y$4,COLUMN()-$Y$13+$Y$6),"")</f>
        <v/>
      </c>
      <c r="AE143" s="40" t="str">
        <f ca="1">IF(ISNUMBER(AA143),AE142,AA143)</f>
        <v/>
      </c>
      <c r="AF143" s="40" t="str">
        <f ca="1">IF(ISNUMBER(AA143),AA143,"")</f>
        <v/>
      </c>
      <c r="AG143" s="8" t="str">
        <f ca="1">IF(AC143="","",IF(AC142="",AC143,AG142+AC143))</f>
        <v/>
      </c>
      <c r="AH143" s="8" t="str">
        <f ca="1">IF(AD143="","",IF(AD142="",AD143,AH142+AD143))</f>
        <v/>
      </c>
      <c r="AI143" s="8" t="str">
        <f ca="1">IF(AG143&lt;&gt;"",AG143-AH143,"")</f>
        <v/>
      </c>
    </row>
    <row r="144" spans="11:35">
      <c r="K144" s="142" t="str">
        <f ca="1">IF(ROW()-$I$19&lt;$I$8,OFFSET($A$1,ROW()-$I$19+$I$4,COLUMN()-$I$21+$I$6),IF(ROW()-$I$19&lt;$I$8+$I$16,OFFSET($A$1,ROW()-$I$19-$I$8+$I$12,COLUMN()-$I$21+$I$14),""))</f>
        <v/>
      </c>
      <c r="L144" s="142" t="str">
        <f ca="1">IF(ROW()-$I$19&lt;$I$8,OFFSET(#REF!,ROW()-$I$19+$I$4,COLUMN()-$I$21+$I$6),IF(ROW()-$I$19&lt;$I$8+$I$16,OFFSET(#REF!,ROW()-$I$19-$I$8+$I$12,COLUMN()-$I$21+$I$14),""))</f>
        <v/>
      </c>
      <c r="M144" s="148" t="str">
        <f ca="1">IF(K144="","",IF(NOT(ISNUMBER(K144)),K144,M143))</f>
        <v/>
      </c>
      <c r="N144" s="149" t="str">
        <f ca="1">IF(K144="","",IF(ISNUMBER(K144),K144,IF(ISNUMBER(K145),K145,"")))</f>
        <v/>
      </c>
      <c r="O144" s="150" t="str">
        <f ca="1">IF(AND(ROW()-$I$19&lt;$I$8,NOT(ISNUMBER(K144))),L144,"")</f>
        <v/>
      </c>
      <c r="P144" s="150" t="str">
        <f ca="1">IF(AND(K144&lt;&gt;"",ISNUMBER(K144),ROW()-$I$19&lt;$I$8),L144,"")</f>
        <v/>
      </c>
      <c r="Q144" s="150" t="str">
        <f ca="1">IF(AND(K144&lt;&gt;"",ISNUMBER(K144),ROW()-$I$19&gt;=$I$8),L144,"")</f>
        <v/>
      </c>
      <c r="R144" s="153"/>
      <c r="AA144" s="8" t="str">
        <f ca="1">IF(ROW()-$Y$11&lt;$Y$8,OFFSET($A$1,ROW()-$Y$11+$Y$4,COLUMN()-$Y$13+$Y$6),"")</f>
        <v/>
      </c>
      <c r="AB144" s="8" t="str">
        <f ca="1">IF(ROW()-$Y$11&lt;$Y$8,IF(ISNUMBER(AA144),AB143,OFFSET($A$1,ROW()-$Y$11+$Y$4,COLUMN()-$Y$13+$Y$6)),"")</f>
        <v/>
      </c>
      <c r="AC144" s="8" t="str">
        <f ca="1">IF(ROW()-$Y$11&lt;$Y$8,OFFSET($A$1,ROW()-$Y$11+$Y$4,COLUMN()-$Y$13+$Y$6),"")</f>
        <v/>
      </c>
      <c r="AD144" s="8" t="str">
        <f ca="1">IF(ROW()-$Y$11&lt;$Y$8,OFFSET($A$1,ROW()-$Y$11+$Y$4,COLUMN()-$Y$13+$Y$6),"")</f>
        <v/>
      </c>
      <c r="AE144" s="40" t="str">
        <f ca="1">IF(ISNUMBER(AA144),AE143,AA144)</f>
        <v/>
      </c>
      <c r="AF144" s="40" t="str">
        <f ca="1">IF(ISNUMBER(AA144),AA144,"")</f>
        <v/>
      </c>
      <c r="AG144" s="8" t="str">
        <f ca="1">IF(AC144="","",IF(AC143="",AC144,AG143+AC144))</f>
        <v/>
      </c>
      <c r="AH144" s="8" t="str">
        <f ca="1">IF(AD144="","",IF(AD143="",AD144,AH143+AD144))</f>
        <v/>
      </c>
      <c r="AI144" s="8" t="str">
        <f ca="1">IF(AG144&lt;&gt;"",AG144-AH144,"")</f>
        <v/>
      </c>
    </row>
    <row r="145" spans="11:35">
      <c r="K145" s="142" t="str">
        <f ca="1">IF(ROW()-$I$19&lt;$I$8,OFFSET($A$1,ROW()-$I$19+$I$4,COLUMN()-$I$21+$I$6),IF(ROW()-$I$19&lt;$I$8+$I$16,OFFSET($A$1,ROW()-$I$19-$I$8+$I$12,COLUMN()-$I$21+$I$14),""))</f>
        <v/>
      </c>
      <c r="L145" s="142" t="str">
        <f ca="1">IF(ROW()-$I$19&lt;$I$8,OFFSET(#REF!,ROW()-$I$19+$I$4,COLUMN()-$I$21+$I$6),IF(ROW()-$I$19&lt;$I$8+$I$16,OFFSET(#REF!,ROW()-$I$19-$I$8+$I$12,COLUMN()-$I$21+$I$14),""))</f>
        <v/>
      </c>
      <c r="M145" s="148" t="str">
        <f ca="1">IF(K145="","",IF(NOT(ISNUMBER(K145)),K145,M144))</f>
        <v/>
      </c>
      <c r="N145" s="149" t="str">
        <f ca="1">IF(K145="","",IF(ISNUMBER(K145),K145,IF(ISNUMBER(K146),K146,"")))</f>
        <v/>
      </c>
      <c r="O145" s="150" t="str">
        <f ca="1">IF(AND(ROW()-$I$19&lt;$I$8,NOT(ISNUMBER(K145))),L145,"")</f>
        <v/>
      </c>
      <c r="P145" s="150" t="str">
        <f ca="1">IF(AND(K145&lt;&gt;"",ISNUMBER(K145),ROW()-$I$19&lt;$I$8),L145,"")</f>
        <v/>
      </c>
      <c r="Q145" s="150" t="str">
        <f ca="1">IF(AND(K145&lt;&gt;"",ISNUMBER(K145),ROW()-$I$19&gt;=$I$8),L145,"")</f>
        <v/>
      </c>
      <c r="R145" s="153"/>
      <c r="AA145" s="8" t="str">
        <f ca="1">IF(ROW()-$Y$11&lt;$Y$8,OFFSET($A$1,ROW()-$Y$11+$Y$4,COLUMN()-$Y$13+$Y$6),"")</f>
        <v/>
      </c>
      <c r="AB145" s="8" t="str">
        <f ca="1">IF(ROW()-$Y$11&lt;$Y$8,IF(ISNUMBER(AA145),AB144,OFFSET($A$1,ROW()-$Y$11+$Y$4,COLUMN()-$Y$13+$Y$6)),"")</f>
        <v/>
      </c>
      <c r="AC145" s="8" t="str">
        <f ca="1">IF(ROW()-$Y$11&lt;$Y$8,OFFSET($A$1,ROW()-$Y$11+$Y$4,COLUMN()-$Y$13+$Y$6),"")</f>
        <v/>
      </c>
      <c r="AD145" s="8" t="str">
        <f ca="1">IF(ROW()-$Y$11&lt;$Y$8,OFFSET($A$1,ROW()-$Y$11+$Y$4,COLUMN()-$Y$13+$Y$6),"")</f>
        <v/>
      </c>
      <c r="AE145" s="40" t="str">
        <f ca="1">IF(ISNUMBER(AA145),AE144,AA145)</f>
        <v/>
      </c>
      <c r="AF145" s="40" t="str">
        <f ca="1">IF(ISNUMBER(AA145),AA145,"")</f>
        <v/>
      </c>
      <c r="AG145" s="8" t="str">
        <f ca="1">IF(AC145="","",IF(AC144="",AC145,AG144+AC145))</f>
        <v/>
      </c>
      <c r="AH145" s="8" t="str">
        <f ca="1">IF(AD145="","",IF(AD144="",AD145,AH144+AD145))</f>
        <v/>
      </c>
      <c r="AI145" s="8" t="str">
        <f ca="1">IF(AG145&lt;&gt;"",AG145-AH145,"")</f>
        <v/>
      </c>
    </row>
    <row r="146" spans="11:35">
      <c r="K146" s="142" t="str">
        <f ca="1">IF(ROW()-$I$19&lt;$I$8,OFFSET($A$1,ROW()-$I$19+$I$4,COLUMN()-$I$21+$I$6),IF(ROW()-$I$19&lt;$I$8+$I$16,OFFSET($A$1,ROW()-$I$19-$I$8+$I$12,COLUMN()-$I$21+$I$14),""))</f>
        <v/>
      </c>
      <c r="L146" s="142" t="str">
        <f ca="1">IF(ROW()-$I$19&lt;$I$8,OFFSET(#REF!,ROW()-$I$19+$I$4,COLUMN()-$I$21+$I$6),IF(ROW()-$I$19&lt;$I$8+$I$16,OFFSET(#REF!,ROW()-$I$19-$I$8+$I$12,COLUMN()-$I$21+$I$14),""))</f>
        <v/>
      </c>
      <c r="M146" s="148" t="str">
        <f ca="1">IF(K146="","",IF(NOT(ISNUMBER(K146)),K146,M145))</f>
        <v/>
      </c>
      <c r="N146" s="149" t="str">
        <f ca="1">IF(K146="","",IF(ISNUMBER(K146),K146,IF(ISNUMBER(K147),K147,"")))</f>
        <v/>
      </c>
      <c r="O146" s="150" t="str">
        <f ca="1">IF(AND(ROW()-$I$19&lt;$I$8,NOT(ISNUMBER(K146))),L146,"")</f>
        <v/>
      </c>
      <c r="P146" s="150" t="str">
        <f ca="1">IF(AND(K146&lt;&gt;"",ISNUMBER(K146),ROW()-$I$19&lt;$I$8),L146,"")</f>
        <v/>
      </c>
      <c r="Q146" s="150" t="str">
        <f ca="1">IF(AND(K146&lt;&gt;"",ISNUMBER(K146),ROW()-$I$19&gt;=$I$8),L146,"")</f>
        <v/>
      </c>
      <c r="R146" s="153"/>
      <c r="AA146" s="8" t="str">
        <f ca="1">IF(ROW()-$Y$11&lt;$Y$8,OFFSET($A$1,ROW()-$Y$11+$Y$4,COLUMN()-$Y$13+$Y$6),"")</f>
        <v/>
      </c>
      <c r="AB146" s="8" t="str">
        <f ca="1">IF(ROW()-$Y$11&lt;$Y$8,IF(ISNUMBER(AA146),AB145,OFFSET($A$1,ROW()-$Y$11+$Y$4,COLUMN()-$Y$13+$Y$6)),"")</f>
        <v/>
      </c>
      <c r="AC146" s="8" t="str">
        <f ca="1">IF(ROW()-$Y$11&lt;$Y$8,OFFSET($A$1,ROW()-$Y$11+$Y$4,COLUMN()-$Y$13+$Y$6),"")</f>
        <v/>
      </c>
      <c r="AD146" s="8" t="str">
        <f ca="1">IF(ROW()-$Y$11&lt;$Y$8,OFFSET($A$1,ROW()-$Y$11+$Y$4,COLUMN()-$Y$13+$Y$6),"")</f>
        <v/>
      </c>
      <c r="AE146" s="40" t="str">
        <f ca="1">IF(ISNUMBER(AA146),AE145,AA146)</f>
        <v/>
      </c>
      <c r="AF146" s="40" t="str">
        <f ca="1">IF(ISNUMBER(AA146),AA146,"")</f>
        <v/>
      </c>
      <c r="AG146" s="8" t="str">
        <f ca="1">IF(AC146="","",IF(AC145="",AC146,AG145+AC146))</f>
        <v/>
      </c>
      <c r="AH146" s="8" t="str">
        <f ca="1">IF(AD146="","",IF(AD145="",AD146,AH145+AD146))</f>
        <v/>
      </c>
      <c r="AI146" s="8" t="str">
        <f ca="1">IF(AG146&lt;&gt;"",AG146-AH146,"")</f>
        <v/>
      </c>
    </row>
    <row r="147" spans="11:35">
      <c r="K147" s="142" t="str">
        <f ca="1">IF(ROW()-$I$19&lt;$I$8,OFFSET($A$1,ROW()-$I$19+$I$4,COLUMN()-$I$21+$I$6),IF(ROW()-$I$19&lt;$I$8+$I$16,OFFSET($A$1,ROW()-$I$19-$I$8+$I$12,COLUMN()-$I$21+$I$14),""))</f>
        <v/>
      </c>
      <c r="L147" s="142" t="str">
        <f ca="1">IF(ROW()-$I$19&lt;$I$8,OFFSET(#REF!,ROW()-$I$19+$I$4,COLUMN()-$I$21+$I$6),IF(ROW()-$I$19&lt;$I$8+$I$16,OFFSET(#REF!,ROW()-$I$19-$I$8+$I$12,COLUMN()-$I$21+$I$14),""))</f>
        <v/>
      </c>
      <c r="M147" s="148" t="str">
        <f ca="1">IF(K147="","",IF(NOT(ISNUMBER(K147)),K147,M146))</f>
        <v/>
      </c>
      <c r="N147" s="149" t="str">
        <f ca="1">IF(K147="","",IF(ISNUMBER(K147),K147,IF(ISNUMBER(K148),K148,"")))</f>
        <v/>
      </c>
      <c r="O147" s="150" t="str">
        <f ca="1">IF(AND(ROW()-$I$19&lt;$I$8,NOT(ISNUMBER(K147))),L147,"")</f>
        <v/>
      </c>
      <c r="P147" s="150" t="str">
        <f ca="1">IF(AND(K147&lt;&gt;"",ISNUMBER(K147),ROW()-$I$19&lt;$I$8),L147,"")</f>
        <v/>
      </c>
      <c r="Q147" s="150" t="str">
        <f ca="1">IF(AND(K147&lt;&gt;"",ISNUMBER(K147),ROW()-$I$19&gt;=$I$8),L147,"")</f>
        <v/>
      </c>
      <c r="R147" s="153"/>
      <c r="AA147" s="8" t="str">
        <f ca="1">IF(ROW()-$Y$11&lt;$Y$8,OFFSET($A$1,ROW()-$Y$11+$Y$4,COLUMN()-$Y$13+$Y$6),"")</f>
        <v/>
      </c>
      <c r="AB147" s="8" t="str">
        <f ca="1">IF(ROW()-$Y$11&lt;$Y$8,IF(ISNUMBER(AA147),AB146,OFFSET($A$1,ROW()-$Y$11+$Y$4,COLUMN()-$Y$13+$Y$6)),"")</f>
        <v/>
      </c>
      <c r="AC147" s="8" t="str">
        <f ca="1">IF(ROW()-$Y$11&lt;$Y$8,OFFSET($A$1,ROW()-$Y$11+$Y$4,COLUMN()-$Y$13+$Y$6),"")</f>
        <v/>
      </c>
      <c r="AD147" s="8" t="str">
        <f ca="1">IF(ROW()-$Y$11&lt;$Y$8,OFFSET($A$1,ROW()-$Y$11+$Y$4,COLUMN()-$Y$13+$Y$6),"")</f>
        <v/>
      </c>
      <c r="AE147" s="40" t="str">
        <f ca="1">IF(ISNUMBER(AA147),AE146,AA147)</f>
        <v/>
      </c>
      <c r="AF147" s="40" t="str">
        <f ca="1">IF(ISNUMBER(AA147),AA147,"")</f>
        <v/>
      </c>
      <c r="AG147" s="8" t="str">
        <f ca="1">IF(AC147="","",IF(AC146="",AC147,AG146+AC147))</f>
        <v/>
      </c>
      <c r="AH147" s="8" t="str">
        <f ca="1">IF(AD147="","",IF(AD146="",AD147,AH146+AD147))</f>
        <v/>
      </c>
      <c r="AI147" s="8" t="str">
        <f ca="1">IF(AG147&lt;&gt;"",AG147-AH147,"")</f>
        <v/>
      </c>
    </row>
    <row r="148" spans="11:35">
      <c r="K148" s="142" t="str">
        <f ca="1">IF(ROW()-$I$19&lt;$I$8,OFFSET($A$1,ROW()-$I$19+$I$4,COLUMN()-$I$21+$I$6),IF(ROW()-$I$19&lt;$I$8+$I$16,OFFSET($A$1,ROW()-$I$19-$I$8+$I$12,COLUMN()-$I$21+$I$14),""))</f>
        <v/>
      </c>
      <c r="L148" s="142" t="str">
        <f ca="1">IF(ROW()-$I$19&lt;$I$8,OFFSET(#REF!,ROW()-$I$19+$I$4,COLUMN()-$I$21+$I$6),IF(ROW()-$I$19&lt;$I$8+$I$16,OFFSET(#REF!,ROW()-$I$19-$I$8+$I$12,COLUMN()-$I$21+$I$14),""))</f>
        <v/>
      </c>
      <c r="M148" s="148" t="str">
        <f ca="1">IF(K148="","",IF(NOT(ISNUMBER(K148)),K148,M147))</f>
        <v/>
      </c>
      <c r="N148" s="149" t="str">
        <f ca="1">IF(K148="","",IF(ISNUMBER(K148),K148,IF(ISNUMBER(K149),K149,"")))</f>
        <v/>
      </c>
      <c r="O148" s="150" t="str">
        <f ca="1">IF(AND(ROW()-$I$19&lt;$I$8,NOT(ISNUMBER(K148))),L148,"")</f>
        <v/>
      </c>
      <c r="P148" s="150" t="str">
        <f ca="1">IF(AND(K148&lt;&gt;"",ISNUMBER(K148),ROW()-$I$19&lt;$I$8),L148,"")</f>
        <v/>
      </c>
      <c r="Q148" s="150" t="str">
        <f ca="1">IF(AND(K148&lt;&gt;"",ISNUMBER(K148),ROW()-$I$19&gt;=$I$8),L148,"")</f>
        <v/>
      </c>
      <c r="R148" s="153"/>
      <c r="AA148" s="8" t="str">
        <f ca="1">IF(ROW()-$Y$11&lt;$Y$8,OFFSET($A$1,ROW()-$Y$11+$Y$4,COLUMN()-$Y$13+$Y$6),"")</f>
        <v/>
      </c>
      <c r="AB148" s="8" t="str">
        <f ca="1">IF(ROW()-$Y$11&lt;$Y$8,IF(ISNUMBER(AA148),AB147,OFFSET($A$1,ROW()-$Y$11+$Y$4,COLUMN()-$Y$13+$Y$6)),"")</f>
        <v/>
      </c>
      <c r="AC148" s="8" t="str">
        <f ca="1">IF(ROW()-$Y$11&lt;$Y$8,OFFSET($A$1,ROW()-$Y$11+$Y$4,COLUMN()-$Y$13+$Y$6),"")</f>
        <v/>
      </c>
      <c r="AD148" s="8" t="str">
        <f ca="1">IF(ROW()-$Y$11&lt;$Y$8,OFFSET($A$1,ROW()-$Y$11+$Y$4,COLUMN()-$Y$13+$Y$6),"")</f>
        <v/>
      </c>
      <c r="AE148" s="40" t="str">
        <f ca="1">IF(ISNUMBER(AA148),AE147,AA148)</f>
        <v/>
      </c>
      <c r="AF148" s="40" t="str">
        <f ca="1">IF(ISNUMBER(AA148),AA148,"")</f>
        <v/>
      </c>
      <c r="AG148" s="8" t="str">
        <f ca="1">IF(AC148="","",IF(AC147="",AC148,AG147+AC148))</f>
        <v/>
      </c>
      <c r="AH148" s="8" t="str">
        <f ca="1">IF(AD148="","",IF(AD147="",AD148,AH147+AD148))</f>
        <v/>
      </c>
      <c r="AI148" s="8" t="str">
        <f ca="1">IF(AG148&lt;&gt;"",AG148-AH148,"")</f>
        <v/>
      </c>
    </row>
    <row r="149" spans="11:35">
      <c r="K149" s="142" t="str">
        <f ca="1">IF(ROW()-$I$19&lt;$I$8,OFFSET($A$1,ROW()-$I$19+$I$4,COLUMN()-$I$21+$I$6),IF(ROW()-$I$19&lt;$I$8+$I$16,OFFSET($A$1,ROW()-$I$19-$I$8+$I$12,COLUMN()-$I$21+$I$14),""))</f>
        <v/>
      </c>
      <c r="L149" s="142" t="str">
        <f ca="1">IF(ROW()-$I$19&lt;$I$8,OFFSET(#REF!,ROW()-$I$19+$I$4,COLUMN()-$I$21+$I$6),IF(ROW()-$I$19&lt;$I$8+$I$16,OFFSET(#REF!,ROW()-$I$19-$I$8+$I$12,COLUMN()-$I$21+$I$14),""))</f>
        <v/>
      </c>
      <c r="M149" s="148" t="str">
        <f ca="1">IF(K149="","",IF(NOT(ISNUMBER(K149)),K149,M148))</f>
        <v/>
      </c>
      <c r="N149" s="149" t="str">
        <f ca="1">IF(K149="","",IF(ISNUMBER(K149),K149,IF(ISNUMBER(K150),K150,"")))</f>
        <v/>
      </c>
      <c r="O149" s="150" t="str">
        <f ca="1">IF(AND(ROW()-$I$19&lt;$I$8,NOT(ISNUMBER(K149))),L149,"")</f>
        <v/>
      </c>
      <c r="P149" s="150" t="str">
        <f ca="1">IF(AND(K149&lt;&gt;"",ISNUMBER(K149),ROW()-$I$19&lt;$I$8),L149,"")</f>
        <v/>
      </c>
      <c r="Q149" s="150" t="str">
        <f ca="1">IF(AND(K149&lt;&gt;"",ISNUMBER(K149),ROW()-$I$19&gt;=$I$8),L149,"")</f>
        <v/>
      </c>
      <c r="R149" s="153"/>
      <c r="AA149" s="8" t="str">
        <f ca="1">IF(ROW()-$Y$11&lt;$Y$8,OFFSET($A$1,ROW()-$Y$11+$Y$4,COLUMN()-$Y$13+$Y$6),"")</f>
        <v/>
      </c>
      <c r="AB149" s="8" t="str">
        <f ca="1">IF(ROW()-$Y$11&lt;$Y$8,IF(ISNUMBER(AA149),AB148,OFFSET($A$1,ROW()-$Y$11+$Y$4,COLUMN()-$Y$13+$Y$6)),"")</f>
        <v/>
      </c>
      <c r="AC149" s="8" t="str">
        <f ca="1">IF(ROW()-$Y$11&lt;$Y$8,OFFSET($A$1,ROW()-$Y$11+$Y$4,COLUMN()-$Y$13+$Y$6),"")</f>
        <v/>
      </c>
      <c r="AD149" s="8" t="str">
        <f ca="1">IF(ROW()-$Y$11&lt;$Y$8,OFFSET($A$1,ROW()-$Y$11+$Y$4,COLUMN()-$Y$13+$Y$6),"")</f>
        <v/>
      </c>
      <c r="AE149" s="40" t="str">
        <f ca="1">IF(ISNUMBER(AA149),AE148,AA149)</f>
        <v/>
      </c>
      <c r="AF149" s="40" t="str">
        <f ca="1">IF(ISNUMBER(AA149),AA149,"")</f>
        <v/>
      </c>
      <c r="AG149" s="8" t="str">
        <f ca="1">IF(AC149="","",IF(AC148="",AC149,AG148+AC149))</f>
        <v/>
      </c>
      <c r="AH149" s="8" t="str">
        <f ca="1">IF(AD149="","",IF(AD148="",AD149,AH148+AD149))</f>
        <v/>
      </c>
      <c r="AI149" s="8" t="str">
        <f ca="1">IF(AG149&lt;&gt;"",AG149-AH149,"")</f>
        <v/>
      </c>
    </row>
    <row r="150" spans="11:35">
      <c r="K150" s="142" t="str">
        <f ca="1">IF(ROW()-$I$19&lt;$I$8,OFFSET($A$1,ROW()-$I$19+$I$4,COLUMN()-$I$21+$I$6),IF(ROW()-$I$19&lt;$I$8+$I$16,OFFSET($A$1,ROW()-$I$19-$I$8+$I$12,COLUMN()-$I$21+$I$14),""))</f>
        <v/>
      </c>
      <c r="L150" s="142" t="str">
        <f ca="1">IF(ROW()-$I$19&lt;$I$8,OFFSET(#REF!,ROW()-$I$19+$I$4,COLUMN()-$I$21+$I$6),IF(ROW()-$I$19&lt;$I$8+$I$16,OFFSET(#REF!,ROW()-$I$19-$I$8+$I$12,COLUMN()-$I$21+$I$14),""))</f>
        <v/>
      </c>
      <c r="M150" s="148" t="str">
        <f ca="1">IF(K150="","",IF(NOT(ISNUMBER(K150)),K150,M149))</f>
        <v/>
      </c>
      <c r="N150" s="149" t="str">
        <f ca="1">IF(K150="","",IF(ISNUMBER(K150),K150,IF(ISNUMBER(K151),K151,"")))</f>
        <v/>
      </c>
      <c r="O150" s="150" t="str">
        <f ca="1">IF(AND(ROW()-$I$19&lt;$I$8,NOT(ISNUMBER(K150))),L150,"")</f>
        <v/>
      </c>
      <c r="P150" s="150" t="str">
        <f ca="1">IF(AND(K150&lt;&gt;"",ISNUMBER(K150),ROW()-$I$19&lt;$I$8),L150,"")</f>
        <v/>
      </c>
      <c r="Q150" s="150" t="str">
        <f ca="1">IF(AND(K150&lt;&gt;"",ISNUMBER(K150),ROW()-$I$19&gt;=$I$8),L150,"")</f>
        <v/>
      </c>
      <c r="R150" s="153"/>
      <c r="AA150" s="8" t="str">
        <f ca="1">IF(ROW()-$Y$11&lt;$Y$8,OFFSET($A$1,ROW()-$Y$11+$Y$4,COLUMN()-$Y$13+$Y$6),"")</f>
        <v/>
      </c>
      <c r="AB150" s="8" t="str">
        <f ca="1">IF(ROW()-$Y$11&lt;$Y$8,IF(ISNUMBER(AA150),AB149,OFFSET($A$1,ROW()-$Y$11+$Y$4,COLUMN()-$Y$13+$Y$6)),"")</f>
        <v/>
      </c>
      <c r="AC150" s="8" t="str">
        <f ca="1">IF(ROW()-$Y$11&lt;$Y$8,OFFSET($A$1,ROW()-$Y$11+$Y$4,COLUMN()-$Y$13+$Y$6),"")</f>
        <v/>
      </c>
      <c r="AD150" s="8" t="str">
        <f ca="1">IF(ROW()-$Y$11&lt;$Y$8,OFFSET($A$1,ROW()-$Y$11+$Y$4,COLUMN()-$Y$13+$Y$6),"")</f>
        <v/>
      </c>
      <c r="AE150" s="40" t="str">
        <f ca="1">IF(ISNUMBER(AA150),AE149,AA150)</f>
        <v/>
      </c>
      <c r="AF150" s="40" t="str">
        <f ca="1">IF(ISNUMBER(AA150),AA150,"")</f>
        <v/>
      </c>
      <c r="AG150" s="8" t="str">
        <f ca="1">IF(AC150="","",IF(AC149="",AC150,AG149+AC150))</f>
        <v/>
      </c>
      <c r="AH150" s="8" t="str">
        <f ca="1">IF(AD150="","",IF(AD149="",AD150,AH149+AD150))</f>
        <v/>
      </c>
      <c r="AI150" s="8" t="str">
        <f ca="1">IF(AG150&lt;&gt;"",AG150-AH150,"")</f>
        <v/>
      </c>
    </row>
    <row r="151" spans="11:35">
      <c r="K151" s="142" t="str">
        <f ca="1">IF(ROW()-$I$19&lt;$I$8,OFFSET($A$1,ROW()-$I$19+$I$4,COLUMN()-$I$21+$I$6),IF(ROW()-$I$19&lt;$I$8+$I$16,OFFSET($A$1,ROW()-$I$19-$I$8+$I$12,COLUMN()-$I$21+$I$14),""))</f>
        <v/>
      </c>
      <c r="L151" s="142" t="str">
        <f ca="1">IF(ROW()-$I$19&lt;$I$8,OFFSET(#REF!,ROW()-$I$19+$I$4,COLUMN()-$I$21+$I$6),IF(ROW()-$I$19&lt;$I$8+$I$16,OFFSET(#REF!,ROW()-$I$19-$I$8+$I$12,COLUMN()-$I$21+$I$14),""))</f>
        <v/>
      </c>
      <c r="M151" s="148" t="str">
        <f ca="1">IF(K151="","",IF(NOT(ISNUMBER(K151)),K151,M150))</f>
        <v/>
      </c>
      <c r="N151" s="149" t="str">
        <f ca="1">IF(K151="","",IF(ISNUMBER(K151),K151,IF(ISNUMBER(K152),K152,"")))</f>
        <v/>
      </c>
      <c r="O151" s="150" t="str">
        <f ca="1">IF(AND(ROW()-$I$19&lt;$I$8,NOT(ISNUMBER(K151))),L151,"")</f>
        <v/>
      </c>
      <c r="P151" s="150" t="str">
        <f ca="1">IF(AND(K151&lt;&gt;"",ISNUMBER(K151),ROW()-$I$19&lt;$I$8),L151,"")</f>
        <v/>
      </c>
      <c r="Q151" s="150" t="str">
        <f ca="1">IF(AND(K151&lt;&gt;"",ISNUMBER(K151),ROW()-$I$19&gt;=$I$8),L151,"")</f>
        <v/>
      </c>
      <c r="R151" s="153"/>
      <c r="AA151" s="8" t="str">
        <f ca="1">IF(ROW()-$Y$11&lt;$Y$8,OFFSET($A$1,ROW()-$Y$11+$Y$4,COLUMN()-$Y$13+$Y$6),"")</f>
        <v/>
      </c>
      <c r="AB151" s="8" t="str">
        <f ca="1">IF(ROW()-$Y$11&lt;$Y$8,IF(ISNUMBER(AA151),AB150,OFFSET($A$1,ROW()-$Y$11+$Y$4,COLUMN()-$Y$13+$Y$6)),"")</f>
        <v/>
      </c>
      <c r="AC151" s="8" t="str">
        <f ca="1">IF(ROW()-$Y$11&lt;$Y$8,OFFSET($A$1,ROW()-$Y$11+$Y$4,COLUMN()-$Y$13+$Y$6),"")</f>
        <v/>
      </c>
      <c r="AD151" s="8" t="str">
        <f ca="1">IF(ROW()-$Y$11&lt;$Y$8,OFFSET($A$1,ROW()-$Y$11+$Y$4,COLUMN()-$Y$13+$Y$6),"")</f>
        <v/>
      </c>
      <c r="AE151" s="40" t="str">
        <f ca="1">IF(ISNUMBER(AA151),AE150,AA151)</f>
        <v/>
      </c>
      <c r="AF151" s="40" t="str">
        <f ca="1">IF(ISNUMBER(AA151),AA151,"")</f>
        <v/>
      </c>
      <c r="AG151" s="8" t="str">
        <f ca="1">IF(AC151="","",IF(AC150="",AC151,AG150+AC151))</f>
        <v/>
      </c>
      <c r="AH151" s="8" t="str">
        <f ca="1">IF(AD151="","",IF(AD150="",AD151,AH150+AD151))</f>
        <v/>
      </c>
      <c r="AI151" s="8" t="str">
        <f ca="1">IF(AG151&lt;&gt;"",AG151-AH151,"")</f>
        <v/>
      </c>
    </row>
    <row r="152" spans="11:35">
      <c r="K152" s="142" t="str">
        <f ca="1">IF(ROW()-$I$19&lt;$I$8,OFFSET($A$1,ROW()-$I$19+$I$4,COLUMN()-$I$21+$I$6),IF(ROW()-$I$19&lt;$I$8+$I$16,OFFSET($A$1,ROW()-$I$19-$I$8+$I$12,COLUMN()-$I$21+$I$14),""))</f>
        <v/>
      </c>
      <c r="L152" s="142" t="str">
        <f ca="1">IF(ROW()-$I$19&lt;$I$8,OFFSET(#REF!,ROW()-$I$19+$I$4,COLUMN()-$I$21+$I$6),IF(ROW()-$I$19&lt;$I$8+$I$16,OFFSET(#REF!,ROW()-$I$19-$I$8+$I$12,COLUMN()-$I$21+$I$14),""))</f>
        <v/>
      </c>
      <c r="M152" s="148" t="str">
        <f ca="1">IF(K152="","",IF(NOT(ISNUMBER(K152)),K152,M151))</f>
        <v/>
      </c>
      <c r="N152" s="149" t="str">
        <f ca="1">IF(K152="","",IF(ISNUMBER(K152),K152,IF(ISNUMBER(K153),K153,"")))</f>
        <v/>
      </c>
      <c r="O152" s="150" t="str">
        <f ca="1">IF(AND(ROW()-$I$19&lt;$I$8,NOT(ISNUMBER(K152))),L152,"")</f>
        <v/>
      </c>
      <c r="P152" s="150" t="str">
        <f ca="1">IF(AND(K152&lt;&gt;"",ISNUMBER(K152),ROW()-$I$19&lt;$I$8),L152,"")</f>
        <v/>
      </c>
      <c r="Q152" s="150" t="str">
        <f ca="1">IF(AND(K152&lt;&gt;"",ISNUMBER(K152),ROW()-$I$19&gt;=$I$8),L152,"")</f>
        <v/>
      </c>
      <c r="R152" s="153"/>
      <c r="AA152" s="8" t="str">
        <f ca="1">IF(ROW()-$Y$11&lt;$Y$8,OFFSET($A$1,ROW()-$Y$11+$Y$4,COLUMN()-$Y$13+$Y$6),"")</f>
        <v/>
      </c>
      <c r="AB152" s="8" t="str">
        <f ca="1">IF(ROW()-$Y$11&lt;$Y$8,IF(ISNUMBER(AA152),AB151,OFFSET($A$1,ROW()-$Y$11+$Y$4,COLUMN()-$Y$13+$Y$6)),"")</f>
        <v/>
      </c>
      <c r="AC152" s="8" t="str">
        <f ca="1">IF(ROW()-$Y$11&lt;$Y$8,OFFSET($A$1,ROW()-$Y$11+$Y$4,COLUMN()-$Y$13+$Y$6),"")</f>
        <v/>
      </c>
      <c r="AD152" s="8" t="str">
        <f ca="1">IF(ROW()-$Y$11&lt;$Y$8,OFFSET($A$1,ROW()-$Y$11+$Y$4,COLUMN()-$Y$13+$Y$6),"")</f>
        <v/>
      </c>
      <c r="AE152" s="40" t="str">
        <f ca="1">IF(ISNUMBER(AA152),AE151,AA152)</f>
        <v/>
      </c>
      <c r="AF152" s="40" t="str">
        <f ca="1">IF(ISNUMBER(AA152),AA152,"")</f>
        <v/>
      </c>
      <c r="AG152" s="8" t="str">
        <f ca="1">IF(AC152="","",IF(AC151="",AC152,AG151+AC152))</f>
        <v/>
      </c>
      <c r="AH152" s="8" t="str">
        <f ca="1">IF(AD152="","",IF(AD151="",AD152,AH151+AD152))</f>
        <v/>
      </c>
      <c r="AI152" s="8" t="str">
        <f ca="1">IF(AG152&lt;&gt;"",AG152-AH152,"")</f>
        <v/>
      </c>
    </row>
    <row r="153" spans="11:35">
      <c r="K153" s="142" t="str">
        <f ca="1">IF(ROW()-$I$19&lt;$I$8,OFFSET($A$1,ROW()-$I$19+$I$4,COLUMN()-$I$21+$I$6),IF(ROW()-$I$19&lt;$I$8+$I$16,OFFSET($A$1,ROW()-$I$19-$I$8+$I$12,COLUMN()-$I$21+$I$14),""))</f>
        <v/>
      </c>
      <c r="L153" s="142" t="str">
        <f ca="1">IF(ROW()-$I$19&lt;$I$8,OFFSET(#REF!,ROW()-$I$19+$I$4,COLUMN()-$I$21+$I$6),IF(ROW()-$I$19&lt;$I$8+$I$16,OFFSET(#REF!,ROW()-$I$19-$I$8+$I$12,COLUMN()-$I$21+$I$14),""))</f>
        <v/>
      </c>
      <c r="M153" s="148" t="str">
        <f ca="1">IF(K153="","",IF(NOT(ISNUMBER(K153)),K153,M152))</f>
        <v/>
      </c>
      <c r="N153" s="149" t="str">
        <f ca="1">IF(K153="","",IF(ISNUMBER(K153),K153,IF(ISNUMBER(K154),K154,"")))</f>
        <v/>
      </c>
      <c r="O153" s="150" t="str">
        <f ca="1">IF(AND(ROW()-$I$19&lt;$I$8,NOT(ISNUMBER(K153))),L153,"")</f>
        <v/>
      </c>
      <c r="P153" s="150" t="str">
        <f ca="1">IF(AND(K153&lt;&gt;"",ISNUMBER(K153),ROW()-$I$19&lt;$I$8),L153,"")</f>
        <v/>
      </c>
      <c r="Q153" s="150" t="str">
        <f ca="1">IF(AND(K153&lt;&gt;"",ISNUMBER(K153),ROW()-$I$19&gt;=$I$8),L153,"")</f>
        <v/>
      </c>
      <c r="R153" s="153"/>
      <c r="AA153" s="8" t="str">
        <f ca="1">IF(ROW()-$Y$11&lt;$Y$8,OFFSET($A$1,ROW()-$Y$11+$Y$4,COLUMN()-$Y$13+$Y$6),"")</f>
        <v/>
      </c>
      <c r="AB153" s="8" t="str">
        <f ca="1">IF(ROW()-$Y$11&lt;$Y$8,IF(ISNUMBER(AA153),AB152,OFFSET($A$1,ROW()-$Y$11+$Y$4,COLUMN()-$Y$13+$Y$6)),"")</f>
        <v/>
      </c>
      <c r="AC153" s="8" t="str">
        <f ca="1">IF(ROW()-$Y$11&lt;$Y$8,OFFSET($A$1,ROW()-$Y$11+$Y$4,COLUMN()-$Y$13+$Y$6),"")</f>
        <v/>
      </c>
      <c r="AD153" s="8" t="str">
        <f ca="1">IF(ROW()-$Y$11&lt;$Y$8,OFFSET($A$1,ROW()-$Y$11+$Y$4,COLUMN()-$Y$13+$Y$6),"")</f>
        <v/>
      </c>
      <c r="AE153" s="40" t="str">
        <f ca="1">IF(ISNUMBER(AA153),AE152,AA153)</f>
        <v/>
      </c>
      <c r="AF153" s="40" t="str">
        <f ca="1">IF(ISNUMBER(AA153),AA153,"")</f>
        <v/>
      </c>
      <c r="AG153" s="8" t="str">
        <f ca="1">IF(AC153="","",IF(AC152="",AC153,AG152+AC153))</f>
        <v/>
      </c>
      <c r="AH153" s="8" t="str">
        <f ca="1">IF(AD153="","",IF(AD152="",AD153,AH152+AD153))</f>
        <v/>
      </c>
      <c r="AI153" s="8" t="str">
        <f ca="1">IF(AG153&lt;&gt;"",AG153-AH153,"")</f>
        <v/>
      </c>
    </row>
    <row r="154" spans="11:35">
      <c r="K154" s="142" t="str">
        <f ca="1">IF(ROW()-$I$19&lt;$I$8,OFFSET($A$1,ROW()-$I$19+$I$4,COLUMN()-$I$21+$I$6),IF(ROW()-$I$19&lt;$I$8+$I$16,OFFSET($A$1,ROW()-$I$19-$I$8+$I$12,COLUMN()-$I$21+$I$14),""))</f>
        <v/>
      </c>
      <c r="L154" s="142" t="str">
        <f ca="1">IF(ROW()-$I$19&lt;$I$8,OFFSET(#REF!,ROW()-$I$19+$I$4,COLUMN()-$I$21+$I$6),IF(ROW()-$I$19&lt;$I$8+$I$16,OFFSET(#REF!,ROW()-$I$19-$I$8+$I$12,COLUMN()-$I$21+$I$14),""))</f>
        <v/>
      </c>
      <c r="M154" s="148" t="str">
        <f ca="1">IF(K154="","",IF(NOT(ISNUMBER(K154)),K154,M153))</f>
        <v/>
      </c>
      <c r="N154" s="149" t="str">
        <f ca="1">IF(K154="","",IF(ISNUMBER(K154),K154,IF(ISNUMBER(K155),K155,"")))</f>
        <v/>
      </c>
      <c r="O154" s="150" t="str">
        <f ca="1">IF(AND(ROW()-$I$19&lt;$I$8,NOT(ISNUMBER(K154))),L154,"")</f>
        <v/>
      </c>
      <c r="P154" s="150" t="str">
        <f ca="1">IF(AND(K154&lt;&gt;"",ISNUMBER(K154),ROW()-$I$19&lt;$I$8),L154,"")</f>
        <v/>
      </c>
      <c r="Q154" s="150" t="str">
        <f ca="1">IF(AND(K154&lt;&gt;"",ISNUMBER(K154),ROW()-$I$19&gt;=$I$8),L154,"")</f>
        <v/>
      </c>
      <c r="R154" s="153"/>
      <c r="AA154" s="8" t="str">
        <f ca="1">IF(ROW()-$Y$11&lt;$Y$8,OFFSET($A$1,ROW()-$Y$11+$Y$4,COLUMN()-$Y$13+$Y$6),"")</f>
        <v/>
      </c>
      <c r="AB154" s="8" t="str">
        <f ca="1">IF(ROW()-$Y$11&lt;$Y$8,IF(ISNUMBER(AA154),AB153,OFFSET($A$1,ROW()-$Y$11+$Y$4,COLUMN()-$Y$13+$Y$6)),"")</f>
        <v/>
      </c>
      <c r="AC154" s="8" t="str">
        <f ca="1">IF(ROW()-$Y$11&lt;$Y$8,OFFSET($A$1,ROW()-$Y$11+$Y$4,COLUMN()-$Y$13+$Y$6),"")</f>
        <v/>
      </c>
      <c r="AD154" s="8" t="str">
        <f ca="1">IF(ROW()-$Y$11&lt;$Y$8,OFFSET($A$1,ROW()-$Y$11+$Y$4,COLUMN()-$Y$13+$Y$6),"")</f>
        <v/>
      </c>
      <c r="AE154" s="40" t="str">
        <f ca="1">IF(ISNUMBER(AA154),AE153,AA154)</f>
        <v/>
      </c>
      <c r="AF154" s="40" t="str">
        <f ca="1">IF(ISNUMBER(AA154),AA154,"")</f>
        <v/>
      </c>
      <c r="AG154" s="8" t="str">
        <f ca="1">IF(AC154="","",IF(AC153="",AC154,AG153+AC154))</f>
        <v/>
      </c>
      <c r="AH154" s="8" t="str">
        <f ca="1">IF(AD154="","",IF(AD153="",AD154,AH153+AD154))</f>
        <v/>
      </c>
      <c r="AI154" s="8" t="str">
        <f ca="1">IF(AG154&lt;&gt;"",AG154-AH154,"")</f>
        <v/>
      </c>
    </row>
    <row r="155" spans="11:35">
      <c r="K155" s="142" t="str">
        <f ca="1">IF(ROW()-$I$19&lt;$I$8,OFFSET($A$1,ROW()-$I$19+$I$4,COLUMN()-$I$21+$I$6),IF(ROW()-$I$19&lt;$I$8+$I$16,OFFSET($A$1,ROW()-$I$19-$I$8+$I$12,COLUMN()-$I$21+$I$14),""))</f>
        <v/>
      </c>
      <c r="L155" s="142" t="str">
        <f ca="1">IF(ROW()-$I$19&lt;$I$8,OFFSET(#REF!,ROW()-$I$19+$I$4,COLUMN()-$I$21+$I$6),IF(ROW()-$I$19&lt;$I$8+$I$16,OFFSET(#REF!,ROW()-$I$19-$I$8+$I$12,COLUMN()-$I$21+$I$14),""))</f>
        <v/>
      </c>
      <c r="M155" s="148" t="str">
        <f ca="1">IF(K155="","",IF(NOT(ISNUMBER(K155)),K155,M154))</f>
        <v/>
      </c>
      <c r="N155" s="149" t="str">
        <f ca="1">IF(K155="","",IF(ISNUMBER(K155),K155,IF(ISNUMBER(K156),K156,"")))</f>
        <v/>
      </c>
      <c r="O155" s="150" t="str">
        <f ca="1">IF(AND(ROW()-$I$19&lt;$I$8,NOT(ISNUMBER(K155))),L155,"")</f>
        <v/>
      </c>
      <c r="P155" s="150" t="str">
        <f ca="1">IF(AND(K155&lt;&gt;"",ISNUMBER(K155),ROW()-$I$19&lt;$I$8),L155,"")</f>
        <v/>
      </c>
      <c r="Q155" s="150" t="str">
        <f ca="1">IF(AND(K155&lt;&gt;"",ISNUMBER(K155),ROW()-$I$19&gt;=$I$8),L155,"")</f>
        <v/>
      </c>
      <c r="R155" s="153"/>
      <c r="AA155" s="8" t="str">
        <f ca="1">IF(ROW()-$Y$11&lt;$Y$8,OFFSET($A$1,ROW()-$Y$11+$Y$4,COLUMN()-$Y$13+$Y$6),"")</f>
        <v/>
      </c>
      <c r="AB155" s="8" t="str">
        <f ca="1">IF(ROW()-$Y$11&lt;$Y$8,IF(ISNUMBER(AA155),AB154,OFFSET($A$1,ROW()-$Y$11+$Y$4,COLUMN()-$Y$13+$Y$6)),"")</f>
        <v/>
      </c>
      <c r="AC155" s="8" t="str">
        <f ca="1">IF(ROW()-$Y$11&lt;$Y$8,OFFSET($A$1,ROW()-$Y$11+$Y$4,COLUMN()-$Y$13+$Y$6),"")</f>
        <v/>
      </c>
      <c r="AD155" s="8" t="str">
        <f ca="1">IF(ROW()-$Y$11&lt;$Y$8,OFFSET($A$1,ROW()-$Y$11+$Y$4,COLUMN()-$Y$13+$Y$6),"")</f>
        <v/>
      </c>
      <c r="AE155" s="40" t="str">
        <f ca="1">IF(ISNUMBER(AA155),AE154,AA155)</f>
        <v/>
      </c>
      <c r="AF155" s="40" t="str">
        <f ca="1">IF(ISNUMBER(AA155),AA155,"")</f>
        <v/>
      </c>
      <c r="AG155" s="8" t="str">
        <f ca="1">IF(AC155="","",IF(AC154="",AC155,AG154+AC155))</f>
        <v/>
      </c>
      <c r="AH155" s="8" t="str">
        <f ca="1">IF(AD155="","",IF(AD154="",AD155,AH154+AD155))</f>
        <v/>
      </c>
      <c r="AI155" s="8" t="str">
        <f ca="1">IF(AG155&lt;&gt;"",AG155-AH155,"")</f>
        <v/>
      </c>
    </row>
    <row r="156" spans="11:35">
      <c r="K156" s="142" t="str">
        <f ca="1">IF(ROW()-$I$19&lt;$I$8,OFFSET($A$1,ROW()-$I$19+$I$4,COLUMN()-$I$21+$I$6),IF(ROW()-$I$19&lt;$I$8+$I$16,OFFSET($A$1,ROW()-$I$19-$I$8+$I$12,COLUMN()-$I$21+$I$14),""))</f>
        <v/>
      </c>
      <c r="L156" s="142" t="str">
        <f ca="1">IF(ROW()-$I$19&lt;$I$8,OFFSET(#REF!,ROW()-$I$19+$I$4,COLUMN()-$I$21+$I$6),IF(ROW()-$I$19&lt;$I$8+$I$16,OFFSET(#REF!,ROW()-$I$19-$I$8+$I$12,COLUMN()-$I$21+$I$14),""))</f>
        <v/>
      </c>
      <c r="M156" s="148" t="str">
        <f ca="1">IF(K156="","",IF(NOT(ISNUMBER(K156)),K156,M155))</f>
        <v/>
      </c>
      <c r="N156" s="149" t="str">
        <f ca="1">IF(K156="","",IF(ISNUMBER(K156),K156,IF(ISNUMBER(K157),K157,"")))</f>
        <v/>
      </c>
      <c r="O156" s="150" t="str">
        <f ca="1">IF(AND(ROW()-$I$19&lt;$I$8,NOT(ISNUMBER(K156))),L156,"")</f>
        <v/>
      </c>
      <c r="P156" s="150" t="str">
        <f ca="1">IF(AND(K156&lt;&gt;"",ISNUMBER(K156),ROW()-$I$19&lt;$I$8),L156,"")</f>
        <v/>
      </c>
      <c r="Q156" s="150" t="str">
        <f ca="1">IF(AND(K156&lt;&gt;"",ISNUMBER(K156),ROW()-$I$19&gt;=$I$8),L156,"")</f>
        <v/>
      </c>
      <c r="R156" s="153"/>
      <c r="AA156" s="8" t="str">
        <f ca="1">IF(ROW()-$Y$11&lt;$Y$8,OFFSET($A$1,ROW()-$Y$11+$Y$4,COLUMN()-$Y$13+$Y$6),"")</f>
        <v/>
      </c>
      <c r="AB156" s="8" t="str">
        <f ca="1">IF(ROW()-$Y$11&lt;$Y$8,IF(ISNUMBER(AA156),AB155,OFFSET($A$1,ROW()-$Y$11+$Y$4,COLUMN()-$Y$13+$Y$6)),"")</f>
        <v/>
      </c>
      <c r="AC156" s="8" t="str">
        <f ca="1">IF(ROW()-$Y$11&lt;$Y$8,OFFSET($A$1,ROW()-$Y$11+$Y$4,COLUMN()-$Y$13+$Y$6),"")</f>
        <v/>
      </c>
      <c r="AD156" s="8" t="str">
        <f ca="1">IF(ROW()-$Y$11&lt;$Y$8,OFFSET($A$1,ROW()-$Y$11+$Y$4,COLUMN()-$Y$13+$Y$6),"")</f>
        <v/>
      </c>
      <c r="AE156" s="40" t="str">
        <f ca="1">IF(ISNUMBER(AA156),AE155,AA156)</f>
        <v/>
      </c>
      <c r="AF156" s="40" t="str">
        <f ca="1">IF(ISNUMBER(AA156),AA156,"")</f>
        <v/>
      </c>
      <c r="AG156" s="8" t="str">
        <f ca="1">IF(AC156="","",IF(AC155="",AC156,AG155+AC156))</f>
        <v/>
      </c>
      <c r="AH156" s="8" t="str">
        <f ca="1">IF(AD156="","",IF(AD155="",AD156,AH155+AD156))</f>
        <v/>
      </c>
      <c r="AI156" s="8" t="str">
        <f ca="1">IF(AG156&lt;&gt;"",AG156-AH156,"")</f>
        <v/>
      </c>
    </row>
    <row r="157" spans="11:35">
      <c r="K157" s="142" t="str">
        <f ca="1">IF(ROW()-$I$19&lt;$I$8,OFFSET($A$1,ROW()-$I$19+$I$4,COLUMN()-$I$21+$I$6),IF(ROW()-$I$19&lt;$I$8+$I$16,OFFSET($A$1,ROW()-$I$19-$I$8+$I$12,COLUMN()-$I$21+$I$14),""))</f>
        <v/>
      </c>
      <c r="L157" s="142" t="str">
        <f ca="1">IF(ROW()-$I$19&lt;$I$8,OFFSET(#REF!,ROW()-$I$19+$I$4,COLUMN()-$I$21+$I$6),IF(ROW()-$I$19&lt;$I$8+$I$16,OFFSET(#REF!,ROW()-$I$19-$I$8+$I$12,COLUMN()-$I$21+$I$14),""))</f>
        <v/>
      </c>
      <c r="M157" s="148" t="str">
        <f ca="1">IF(K157="","",IF(NOT(ISNUMBER(K157)),K157,M156))</f>
        <v/>
      </c>
      <c r="N157" s="149" t="str">
        <f ca="1">IF(K157="","",IF(ISNUMBER(K157),K157,IF(ISNUMBER(K158),K158,"")))</f>
        <v/>
      </c>
      <c r="O157" s="150" t="str">
        <f ca="1">IF(AND(ROW()-$I$19&lt;$I$8,NOT(ISNUMBER(K157))),L157,"")</f>
        <v/>
      </c>
      <c r="P157" s="150" t="str">
        <f ca="1">IF(AND(K157&lt;&gt;"",ISNUMBER(K157),ROW()-$I$19&lt;$I$8),L157,"")</f>
        <v/>
      </c>
      <c r="Q157" s="150" t="str">
        <f ca="1">IF(AND(K157&lt;&gt;"",ISNUMBER(K157),ROW()-$I$19&gt;=$I$8),L157,"")</f>
        <v/>
      </c>
      <c r="R157" s="153"/>
      <c r="AA157" s="8" t="str">
        <f ca="1">IF(ROW()-$Y$11&lt;$Y$8,OFFSET($A$1,ROW()-$Y$11+$Y$4,COLUMN()-$Y$13+$Y$6),"")</f>
        <v/>
      </c>
      <c r="AB157" s="8" t="str">
        <f ca="1">IF(ROW()-$Y$11&lt;$Y$8,IF(ISNUMBER(AA157),AB156,OFFSET($A$1,ROW()-$Y$11+$Y$4,COLUMN()-$Y$13+$Y$6)),"")</f>
        <v/>
      </c>
      <c r="AC157" s="8" t="str">
        <f ca="1">IF(ROW()-$Y$11&lt;$Y$8,OFFSET($A$1,ROW()-$Y$11+$Y$4,COLUMN()-$Y$13+$Y$6),"")</f>
        <v/>
      </c>
      <c r="AD157" s="8" t="str">
        <f ca="1">IF(ROW()-$Y$11&lt;$Y$8,OFFSET($A$1,ROW()-$Y$11+$Y$4,COLUMN()-$Y$13+$Y$6),"")</f>
        <v/>
      </c>
      <c r="AE157" s="40" t="str">
        <f ca="1">IF(ISNUMBER(AA157),AE156,AA157)</f>
        <v/>
      </c>
      <c r="AF157" s="40" t="str">
        <f ca="1">IF(ISNUMBER(AA157),AA157,"")</f>
        <v/>
      </c>
      <c r="AG157" s="8" t="str">
        <f ca="1">IF(AC157="","",IF(AC156="",AC157,AG156+AC157))</f>
        <v/>
      </c>
      <c r="AH157" s="8" t="str">
        <f ca="1">IF(AD157="","",IF(AD156="",AD157,AH156+AD157))</f>
        <v/>
      </c>
      <c r="AI157" s="8" t="str">
        <f ca="1">IF(AG157&lt;&gt;"",AG157-AH157,"")</f>
        <v/>
      </c>
    </row>
    <row r="158" spans="11:35">
      <c r="K158" s="142" t="str">
        <f ca="1">IF(ROW()-$I$19&lt;$I$8,OFFSET($A$1,ROW()-$I$19+$I$4,COLUMN()-$I$21+$I$6),IF(ROW()-$I$19&lt;$I$8+$I$16,OFFSET($A$1,ROW()-$I$19-$I$8+$I$12,COLUMN()-$I$21+$I$14),""))</f>
        <v/>
      </c>
      <c r="L158" s="142" t="str">
        <f ca="1">IF(ROW()-$I$19&lt;$I$8,OFFSET(#REF!,ROW()-$I$19+$I$4,COLUMN()-$I$21+$I$6),IF(ROW()-$I$19&lt;$I$8+$I$16,OFFSET(#REF!,ROW()-$I$19-$I$8+$I$12,COLUMN()-$I$21+$I$14),""))</f>
        <v/>
      </c>
      <c r="M158" s="148" t="str">
        <f ca="1">IF(K158="","",IF(NOT(ISNUMBER(K158)),K158,M157))</f>
        <v/>
      </c>
      <c r="N158" s="149" t="str">
        <f ca="1">IF(K158="","",IF(ISNUMBER(K158),K158,IF(ISNUMBER(K159),K159,"")))</f>
        <v/>
      </c>
      <c r="O158" s="150" t="str">
        <f ca="1">IF(AND(ROW()-$I$19&lt;$I$8,NOT(ISNUMBER(K158))),L158,"")</f>
        <v/>
      </c>
      <c r="P158" s="150" t="str">
        <f ca="1">IF(AND(K158&lt;&gt;"",ISNUMBER(K158),ROW()-$I$19&lt;$I$8),L158,"")</f>
        <v/>
      </c>
      <c r="Q158" s="150" t="str">
        <f ca="1">IF(AND(K158&lt;&gt;"",ISNUMBER(K158),ROW()-$I$19&gt;=$I$8),L158,"")</f>
        <v/>
      </c>
      <c r="R158" s="153"/>
      <c r="AA158" s="8" t="str">
        <f ca="1">IF(ROW()-$Y$11&lt;$Y$8,OFFSET($A$1,ROW()-$Y$11+$Y$4,COLUMN()-$Y$13+$Y$6),"")</f>
        <v/>
      </c>
      <c r="AB158" s="8" t="str">
        <f ca="1">IF(ROW()-$Y$11&lt;$Y$8,IF(ISNUMBER(AA158),AB157,OFFSET($A$1,ROW()-$Y$11+$Y$4,COLUMN()-$Y$13+$Y$6)),"")</f>
        <v/>
      </c>
      <c r="AC158" s="8" t="str">
        <f ca="1">IF(ROW()-$Y$11&lt;$Y$8,OFFSET($A$1,ROW()-$Y$11+$Y$4,COLUMN()-$Y$13+$Y$6),"")</f>
        <v/>
      </c>
      <c r="AD158" s="8" t="str">
        <f ca="1">IF(ROW()-$Y$11&lt;$Y$8,OFFSET($A$1,ROW()-$Y$11+$Y$4,COLUMN()-$Y$13+$Y$6),"")</f>
        <v/>
      </c>
      <c r="AE158" s="40" t="str">
        <f ca="1">IF(ISNUMBER(AA158),AE157,AA158)</f>
        <v/>
      </c>
      <c r="AF158" s="40" t="str">
        <f ca="1">IF(ISNUMBER(AA158),AA158,"")</f>
        <v/>
      </c>
      <c r="AG158" s="8" t="str">
        <f ca="1">IF(AC158="","",IF(AC157="",AC158,AG157+AC158))</f>
        <v/>
      </c>
      <c r="AH158" s="8" t="str">
        <f ca="1">IF(AD158="","",IF(AD157="",AD158,AH157+AD158))</f>
        <v/>
      </c>
      <c r="AI158" s="8" t="str">
        <f ca="1">IF(AG158&lt;&gt;"",AG158-AH158,"")</f>
        <v/>
      </c>
    </row>
    <row r="159" spans="11:35">
      <c r="K159" s="142" t="str">
        <f ca="1">IF(ROW()-$I$19&lt;$I$8,OFFSET($A$1,ROW()-$I$19+$I$4,COLUMN()-$I$21+$I$6),IF(ROW()-$I$19&lt;$I$8+$I$16,OFFSET($A$1,ROW()-$I$19-$I$8+$I$12,COLUMN()-$I$21+$I$14),""))</f>
        <v/>
      </c>
      <c r="L159" s="142" t="str">
        <f ca="1">IF(ROW()-$I$19&lt;$I$8,OFFSET(#REF!,ROW()-$I$19+$I$4,COLUMN()-$I$21+$I$6),IF(ROW()-$I$19&lt;$I$8+$I$16,OFFSET(#REF!,ROW()-$I$19-$I$8+$I$12,COLUMN()-$I$21+$I$14),""))</f>
        <v/>
      </c>
      <c r="M159" s="148" t="str">
        <f ca="1">IF(K159="","",IF(NOT(ISNUMBER(K159)),K159,M158))</f>
        <v/>
      </c>
      <c r="N159" s="149" t="str">
        <f ca="1">IF(K159="","",IF(ISNUMBER(K159),K159,IF(ISNUMBER(K160),K160,"")))</f>
        <v/>
      </c>
      <c r="O159" s="150" t="str">
        <f ca="1">IF(AND(ROW()-$I$19&lt;$I$8,NOT(ISNUMBER(K159))),L159,"")</f>
        <v/>
      </c>
      <c r="P159" s="150" t="str">
        <f ca="1">IF(AND(K159&lt;&gt;"",ISNUMBER(K159),ROW()-$I$19&lt;$I$8),L159,"")</f>
        <v/>
      </c>
      <c r="Q159" s="150" t="str">
        <f ca="1">IF(AND(K159&lt;&gt;"",ISNUMBER(K159),ROW()-$I$19&gt;=$I$8),L159,"")</f>
        <v/>
      </c>
      <c r="R159" s="153"/>
      <c r="AA159" s="8" t="str">
        <f ca="1">IF(ROW()-$Y$11&lt;$Y$8,OFFSET($A$1,ROW()-$Y$11+$Y$4,COLUMN()-$Y$13+$Y$6),"")</f>
        <v/>
      </c>
      <c r="AB159" s="8" t="str">
        <f ca="1">IF(ROW()-$Y$11&lt;$Y$8,IF(ISNUMBER(AA159),AB158,OFFSET($A$1,ROW()-$Y$11+$Y$4,COLUMN()-$Y$13+$Y$6)),"")</f>
        <v/>
      </c>
      <c r="AC159" s="8" t="str">
        <f ca="1">IF(ROW()-$Y$11&lt;$Y$8,OFFSET($A$1,ROW()-$Y$11+$Y$4,COLUMN()-$Y$13+$Y$6),"")</f>
        <v/>
      </c>
      <c r="AD159" s="8" t="str">
        <f ca="1">IF(ROW()-$Y$11&lt;$Y$8,OFFSET($A$1,ROW()-$Y$11+$Y$4,COLUMN()-$Y$13+$Y$6),"")</f>
        <v/>
      </c>
      <c r="AE159" s="40" t="str">
        <f ca="1">IF(ISNUMBER(AA159),AE158,AA159)</f>
        <v/>
      </c>
      <c r="AF159" s="40" t="str">
        <f ca="1">IF(ISNUMBER(AA159),AA159,"")</f>
        <v/>
      </c>
      <c r="AG159" s="8" t="str">
        <f ca="1">IF(AC159="","",IF(AC158="",AC159,AG158+AC159))</f>
        <v/>
      </c>
      <c r="AH159" s="8" t="str">
        <f ca="1">IF(AD159="","",IF(AD158="",AD159,AH158+AD159))</f>
        <v/>
      </c>
      <c r="AI159" s="8" t="str">
        <f ca="1">IF(AG159&lt;&gt;"",AG159-AH159,"")</f>
        <v/>
      </c>
    </row>
    <row r="160" spans="11:35">
      <c r="K160" s="142" t="str">
        <f ca="1">IF(ROW()-$I$19&lt;$I$8,OFFSET($A$1,ROW()-$I$19+$I$4,COLUMN()-$I$21+$I$6),IF(ROW()-$I$19&lt;$I$8+$I$16,OFFSET($A$1,ROW()-$I$19-$I$8+$I$12,COLUMN()-$I$21+$I$14),""))</f>
        <v/>
      </c>
      <c r="L160" s="142" t="str">
        <f ca="1">IF(ROW()-$I$19&lt;$I$8,OFFSET(#REF!,ROW()-$I$19+$I$4,COLUMN()-$I$21+$I$6),IF(ROW()-$I$19&lt;$I$8+$I$16,OFFSET(#REF!,ROW()-$I$19-$I$8+$I$12,COLUMN()-$I$21+$I$14),""))</f>
        <v/>
      </c>
      <c r="M160" s="148" t="str">
        <f ca="1">IF(K160="","",IF(NOT(ISNUMBER(K160)),K160,M159))</f>
        <v/>
      </c>
      <c r="N160" s="149" t="str">
        <f ca="1">IF(K160="","",IF(ISNUMBER(K160),K160,IF(ISNUMBER(K161),K161,"")))</f>
        <v/>
      </c>
      <c r="O160" s="150" t="str">
        <f ca="1">IF(AND(ROW()-$I$19&lt;$I$8,NOT(ISNUMBER(K160))),L160,"")</f>
        <v/>
      </c>
      <c r="P160" s="150" t="str">
        <f ca="1">IF(AND(K160&lt;&gt;"",ISNUMBER(K160),ROW()-$I$19&lt;$I$8),L160,"")</f>
        <v/>
      </c>
      <c r="Q160" s="150" t="str">
        <f ca="1">IF(AND(K160&lt;&gt;"",ISNUMBER(K160),ROW()-$I$19&gt;=$I$8),L160,"")</f>
        <v/>
      </c>
      <c r="R160" s="153"/>
      <c r="AA160" s="8" t="str">
        <f ca="1">IF(ROW()-$Y$11&lt;$Y$8,OFFSET($A$1,ROW()-$Y$11+$Y$4,COLUMN()-$Y$13+$Y$6),"")</f>
        <v/>
      </c>
      <c r="AB160" s="8" t="str">
        <f ca="1">IF(ROW()-$Y$11&lt;$Y$8,IF(ISNUMBER(AA160),AB159,OFFSET($A$1,ROW()-$Y$11+$Y$4,COLUMN()-$Y$13+$Y$6)),"")</f>
        <v/>
      </c>
      <c r="AC160" s="8" t="str">
        <f ca="1">IF(ROW()-$Y$11&lt;$Y$8,OFFSET($A$1,ROW()-$Y$11+$Y$4,COLUMN()-$Y$13+$Y$6),"")</f>
        <v/>
      </c>
      <c r="AD160" s="8" t="str">
        <f ca="1">IF(ROW()-$Y$11&lt;$Y$8,OFFSET($A$1,ROW()-$Y$11+$Y$4,COLUMN()-$Y$13+$Y$6),"")</f>
        <v/>
      </c>
      <c r="AE160" s="40" t="str">
        <f ca="1">IF(ISNUMBER(AA160),AE159,AA160)</f>
        <v/>
      </c>
      <c r="AF160" s="40" t="str">
        <f ca="1">IF(ISNUMBER(AA160),AA160,"")</f>
        <v/>
      </c>
      <c r="AG160" s="8" t="str">
        <f ca="1">IF(AC160="","",IF(AC159="",AC160,AG159+AC160))</f>
        <v/>
      </c>
      <c r="AH160" s="8" t="str">
        <f ca="1">IF(AD160="","",IF(AD159="",AD160,AH159+AD160))</f>
        <v/>
      </c>
      <c r="AI160" s="8" t="str">
        <f ca="1">IF(AG160&lt;&gt;"",AG160-AH160,"")</f>
        <v/>
      </c>
    </row>
    <row r="161" spans="11:35">
      <c r="K161" s="142" t="str">
        <f ca="1">IF(ROW()-$I$19&lt;$I$8,OFFSET($A$1,ROW()-$I$19+$I$4,COLUMN()-$I$21+$I$6),IF(ROW()-$I$19&lt;$I$8+$I$16,OFFSET($A$1,ROW()-$I$19-$I$8+$I$12,COLUMN()-$I$21+$I$14),""))</f>
        <v/>
      </c>
      <c r="L161" s="142" t="str">
        <f ca="1">IF(ROW()-$I$19&lt;$I$8,OFFSET(#REF!,ROW()-$I$19+$I$4,COLUMN()-$I$21+$I$6),IF(ROW()-$I$19&lt;$I$8+$I$16,OFFSET(#REF!,ROW()-$I$19-$I$8+$I$12,COLUMN()-$I$21+$I$14),""))</f>
        <v/>
      </c>
      <c r="M161" s="148" t="str">
        <f ca="1">IF(K161="","",IF(NOT(ISNUMBER(K161)),K161,M160))</f>
        <v/>
      </c>
      <c r="N161" s="149" t="str">
        <f ca="1">IF(K161="","",IF(ISNUMBER(K161),K161,IF(ISNUMBER(K162),K162,"")))</f>
        <v/>
      </c>
      <c r="O161" s="150" t="str">
        <f ca="1">IF(AND(ROW()-$I$19&lt;$I$8,NOT(ISNUMBER(K161))),L161,"")</f>
        <v/>
      </c>
      <c r="P161" s="150" t="str">
        <f ca="1">IF(AND(K161&lt;&gt;"",ISNUMBER(K161),ROW()-$I$19&lt;$I$8),L161,"")</f>
        <v/>
      </c>
      <c r="Q161" s="150" t="str">
        <f ca="1">IF(AND(K161&lt;&gt;"",ISNUMBER(K161),ROW()-$I$19&gt;=$I$8),L161,"")</f>
        <v/>
      </c>
      <c r="R161" s="153"/>
      <c r="AA161" s="8" t="str">
        <f ca="1">IF(ROW()-$Y$11&lt;$Y$8,OFFSET($A$1,ROW()-$Y$11+$Y$4,COLUMN()-$Y$13+$Y$6),"")</f>
        <v/>
      </c>
      <c r="AB161" s="8" t="str">
        <f ca="1">IF(ROW()-$Y$11&lt;$Y$8,IF(ISNUMBER(AA161),AB160,OFFSET($A$1,ROW()-$Y$11+$Y$4,COLUMN()-$Y$13+$Y$6)),"")</f>
        <v/>
      </c>
      <c r="AC161" s="8" t="str">
        <f ca="1">IF(ROW()-$Y$11&lt;$Y$8,OFFSET($A$1,ROW()-$Y$11+$Y$4,COLUMN()-$Y$13+$Y$6),"")</f>
        <v/>
      </c>
      <c r="AD161" s="8" t="str">
        <f ca="1">IF(ROW()-$Y$11&lt;$Y$8,OFFSET($A$1,ROW()-$Y$11+$Y$4,COLUMN()-$Y$13+$Y$6),"")</f>
        <v/>
      </c>
      <c r="AE161" s="40" t="str">
        <f ca="1">IF(ISNUMBER(AA161),AE160,AA161)</f>
        <v/>
      </c>
      <c r="AF161" s="40" t="str">
        <f ca="1">IF(ISNUMBER(AA161),AA161,"")</f>
        <v/>
      </c>
      <c r="AG161" s="8" t="str">
        <f ca="1">IF(AC161="","",IF(AC160="",AC161,AG160+AC161))</f>
        <v/>
      </c>
      <c r="AH161" s="8" t="str">
        <f ca="1">IF(AD161="","",IF(AD160="",AD161,AH160+AD161))</f>
        <v/>
      </c>
      <c r="AI161" s="8" t="str">
        <f ca="1">IF(AG161&lt;&gt;"",AG161-AH161,"")</f>
        <v/>
      </c>
    </row>
    <row r="162" spans="11:35">
      <c r="K162" s="142" t="str">
        <f ca="1">IF(ROW()-$I$19&lt;$I$8,OFFSET($A$1,ROW()-$I$19+$I$4,COLUMN()-$I$21+$I$6),IF(ROW()-$I$19&lt;$I$8+$I$16,OFFSET($A$1,ROW()-$I$19-$I$8+$I$12,COLUMN()-$I$21+$I$14),""))</f>
        <v/>
      </c>
      <c r="L162" s="142" t="str">
        <f ca="1">IF(ROW()-$I$19&lt;$I$8,OFFSET(#REF!,ROW()-$I$19+$I$4,COLUMN()-$I$21+$I$6),IF(ROW()-$I$19&lt;$I$8+$I$16,OFFSET(#REF!,ROW()-$I$19-$I$8+$I$12,COLUMN()-$I$21+$I$14),""))</f>
        <v/>
      </c>
      <c r="M162" s="148" t="str">
        <f ca="1">IF(K162="","",IF(NOT(ISNUMBER(K162)),K162,M161))</f>
        <v/>
      </c>
      <c r="N162" s="149" t="str">
        <f ca="1">IF(K162="","",IF(ISNUMBER(K162),K162,IF(ISNUMBER(K163),K163,"")))</f>
        <v/>
      </c>
      <c r="O162" s="150" t="str">
        <f ca="1">IF(AND(ROW()-$I$19&lt;$I$8,NOT(ISNUMBER(K162))),L162,"")</f>
        <v/>
      </c>
      <c r="P162" s="150" t="str">
        <f ca="1">IF(AND(K162&lt;&gt;"",ISNUMBER(K162),ROW()-$I$19&lt;$I$8),L162,"")</f>
        <v/>
      </c>
      <c r="Q162" s="150" t="str">
        <f ca="1">IF(AND(K162&lt;&gt;"",ISNUMBER(K162),ROW()-$I$19&gt;=$I$8),L162,"")</f>
        <v/>
      </c>
      <c r="R162" s="153"/>
      <c r="AA162" s="8" t="str">
        <f ca="1">IF(ROW()-$Y$11&lt;$Y$8,OFFSET($A$1,ROW()-$Y$11+$Y$4,COLUMN()-$Y$13+$Y$6),"")</f>
        <v/>
      </c>
      <c r="AB162" s="8" t="str">
        <f ca="1">IF(ROW()-$Y$11&lt;$Y$8,IF(ISNUMBER(AA162),AB161,OFFSET($A$1,ROW()-$Y$11+$Y$4,COLUMN()-$Y$13+$Y$6)),"")</f>
        <v/>
      </c>
      <c r="AC162" s="8" t="str">
        <f ca="1">IF(ROW()-$Y$11&lt;$Y$8,OFFSET($A$1,ROW()-$Y$11+$Y$4,COLUMN()-$Y$13+$Y$6),"")</f>
        <v/>
      </c>
      <c r="AD162" s="8" t="str">
        <f ca="1">IF(ROW()-$Y$11&lt;$Y$8,OFFSET($A$1,ROW()-$Y$11+$Y$4,COLUMN()-$Y$13+$Y$6),"")</f>
        <v/>
      </c>
      <c r="AE162" s="40" t="str">
        <f ca="1">IF(ISNUMBER(AA162),AE161,AA162)</f>
        <v/>
      </c>
      <c r="AF162" s="40" t="str">
        <f ca="1">IF(ISNUMBER(AA162),AA162,"")</f>
        <v/>
      </c>
      <c r="AG162" s="8" t="str">
        <f ca="1">IF(AC162="","",IF(AC161="",AC162,AG161+AC162))</f>
        <v/>
      </c>
      <c r="AH162" s="8" t="str">
        <f ca="1">IF(AD162="","",IF(AD161="",AD162,AH161+AD162))</f>
        <v/>
      </c>
      <c r="AI162" s="8" t="str">
        <f ca="1">IF(AG162&lt;&gt;"",AG162-AH162,"")</f>
        <v/>
      </c>
    </row>
    <row r="163" spans="11:35">
      <c r="K163" s="142" t="str">
        <f ca="1">IF(ROW()-$I$19&lt;$I$8,OFFSET($A$1,ROW()-$I$19+$I$4,COLUMN()-$I$21+$I$6),IF(ROW()-$I$19&lt;$I$8+$I$16,OFFSET($A$1,ROW()-$I$19-$I$8+$I$12,COLUMN()-$I$21+$I$14),""))</f>
        <v/>
      </c>
      <c r="L163" s="142" t="str">
        <f ca="1">IF(ROW()-$I$19&lt;$I$8,OFFSET(#REF!,ROW()-$I$19+$I$4,COLUMN()-$I$21+$I$6),IF(ROW()-$I$19&lt;$I$8+$I$16,OFFSET(#REF!,ROW()-$I$19-$I$8+$I$12,COLUMN()-$I$21+$I$14),""))</f>
        <v/>
      </c>
      <c r="M163" s="148" t="str">
        <f ca="1">IF(K163="","",IF(NOT(ISNUMBER(K163)),K163,M162))</f>
        <v/>
      </c>
      <c r="N163" s="149" t="str">
        <f ca="1">IF(K163="","",IF(ISNUMBER(K163),K163,IF(ISNUMBER(K164),K164,"")))</f>
        <v/>
      </c>
      <c r="O163" s="150" t="str">
        <f ca="1">IF(AND(ROW()-$I$19&lt;$I$8,NOT(ISNUMBER(K163))),L163,"")</f>
        <v/>
      </c>
      <c r="P163" s="150" t="str">
        <f ca="1">IF(AND(K163&lt;&gt;"",ISNUMBER(K163),ROW()-$I$19&lt;$I$8),L163,"")</f>
        <v/>
      </c>
      <c r="Q163" s="150" t="str">
        <f ca="1">IF(AND(K163&lt;&gt;"",ISNUMBER(K163),ROW()-$I$19&gt;=$I$8),L163,"")</f>
        <v/>
      </c>
      <c r="R163" s="153"/>
      <c r="AA163" s="8" t="str">
        <f ca="1">IF(ROW()-$Y$11&lt;$Y$8,OFFSET($A$1,ROW()-$Y$11+$Y$4,COLUMN()-$Y$13+$Y$6),"")</f>
        <v/>
      </c>
      <c r="AB163" s="8" t="str">
        <f ca="1">IF(ROW()-$Y$11&lt;$Y$8,IF(ISNUMBER(AA163),AB162,OFFSET($A$1,ROW()-$Y$11+$Y$4,COLUMN()-$Y$13+$Y$6)),"")</f>
        <v/>
      </c>
      <c r="AC163" s="8" t="str">
        <f ca="1">IF(ROW()-$Y$11&lt;$Y$8,OFFSET($A$1,ROW()-$Y$11+$Y$4,COLUMN()-$Y$13+$Y$6),"")</f>
        <v/>
      </c>
      <c r="AD163" s="8" t="str">
        <f ca="1">IF(ROW()-$Y$11&lt;$Y$8,OFFSET($A$1,ROW()-$Y$11+$Y$4,COLUMN()-$Y$13+$Y$6),"")</f>
        <v/>
      </c>
      <c r="AE163" s="40" t="str">
        <f ca="1">IF(ISNUMBER(AA163),AE162,AA163)</f>
        <v/>
      </c>
      <c r="AF163" s="40" t="str">
        <f ca="1">IF(ISNUMBER(AA163),AA163,"")</f>
        <v/>
      </c>
      <c r="AG163" s="8" t="str">
        <f ca="1">IF(AC163="","",IF(AC162="",AC163,AG162+AC163))</f>
        <v/>
      </c>
      <c r="AH163" s="8" t="str">
        <f ca="1">IF(AD163="","",IF(AD162="",AD163,AH162+AD163))</f>
        <v/>
      </c>
      <c r="AI163" s="8" t="str">
        <f ca="1">IF(AG163&lt;&gt;"",AG163-AH163,"")</f>
        <v/>
      </c>
    </row>
    <row r="164" spans="11:35">
      <c r="K164" s="142" t="str">
        <f ca="1">IF(ROW()-$I$19&lt;$I$8,OFFSET($A$1,ROW()-$I$19+$I$4,COLUMN()-$I$21+$I$6),IF(ROW()-$I$19&lt;$I$8+$I$16,OFFSET($A$1,ROW()-$I$19-$I$8+$I$12,COLUMN()-$I$21+$I$14),""))</f>
        <v/>
      </c>
      <c r="L164" s="142" t="str">
        <f ca="1">IF(ROW()-$I$19&lt;$I$8,OFFSET(#REF!,ROW()-$I$19+$I$4,COLUMN()-$I$21+$I$6),IF(ROW()-$I$19&lt;$I$8+$I$16,OFFSET(#REF!,ROW()-$I$19-$I$8+$I$12,COLUMN()-$I$21+$I$14),""))</f>
        <v/>
      </c>
      <c r="M164" s="148" t="str">
        <f ca="1">IF(K164="","",IF(NOT(ISNUMBER(K164)),K164,M163))</f>
        <v/>
      </c>
      <c r="N164" s="149" t="str">
        <f ca="1">IF(K164="","",IF(ISNUMBER(K164),K164,IF(ISNUMBER(K165),K165,"")))</f>
        <v/>
      </c>
      <c r="O164" s="150" t="str">
        <f ca="1">IF(AND(ROW()-$I$19&lt;$I$8,NOT(ISNUMBER(K164))),L164,"")</f>
        <v/>
      </c>
      <c r="P164" s="150" t="str">
        <f ca="1">IF(AND(K164&lt;&gt;"",ISNUMBER(K164),ROW()-$I$19&lt;$I$8),L164,"")</f>
        <v/>
      </c>
      <c r="Q164" s="150" t="str">
        <f ca="1">IF(AND(K164&lt;&gt;"",ISNUMBER(K164),ROW()-$I$19&gt;=$I$8),L164,"")</f>
        <v/>
      </c>
      <c r="R164" s="153"/>
      <c r="AA164" s="8" t="str">
        <f ca="1">IF(ROW()-$Y$11&lt;$Y$8,OFFSET($A$1,ROW()-$Y$11+$Y$4,COLUMN()-$Y$13+$Y$6),"")</f>
        <v/>
      </c>
      <c r="AB164" s="8" t="str">
        <f ca="1">IF(ROW()-$Y$11&lt;$Y$8,IF(ISNUMBER(AA164),AB163,OFFSET($A$1,ROW()-$Y$11+$Y$4,COLUMN()-$Y$13+$Y$6)),"")</f>
        <v/>
      </c>
      <c r="AC164" s="8" t="str">
        <f ca="1">IF(ROW()-$Y$11&lt;$Y$8,OFFSET($A$1,ROW()-$Y$11+$Y$4,COLUMN()-$Y$13+$Y$6),"")</f>
        <v/>
      </c>
      <c r="AD164" s="8" t="str">
        <f ca="1">IF(ROW()-$Y$11&lt;$Y$8,OFFSET($A$1,ROW()-$Y$11+$Y$4,COLUMN()-$Y$13+$Y$6),"")</f>
        <v/>
      </c>
      <c r="AE164" s="40" t="str">
        <f ca="1">IF(ISNUMBER(AA164),AE163,AA164)</f>
        <v/>
      </c>
      <c r="AF164" s="40" t="str">
        <f ca="1">IF(ISNUMBER(AA164),AA164,"")</f>
        <v/>
      </c>
      <c r="AG164" s="8" t="str">
        <f ca="1">IF(AC164="","",IF(AC163="",AC164,AG163+AC164))</f>
        <v/>
      </c>
      <c r="AH164" s="8" t="str">
        <f ca="1">IF(AD164="","",IF(AD163="",AD164,AH163+AD164))</f>
        <v/>
      </c>
      <c r="AI164" s="8" t="str">
        <f ca="1">IF(AG164&lt;&gt;"",AG164-AH164,"")</f>
        <v/>
      </c>
    </row>
    <row r="165" spans="11:35">
      <c r="K165" s="142" t="str">
        <f ca="1">IF(ROW()-$I$19&lt;$I$8,OFFSET($A$1,ROW()-$I$19+$I$4,COLUMN()-$I$21+$I$6),IF(ROW()-$I$19&lt;$I$8+$I$16,OFFSET($A$1,ROW()-$I$19-$I$8+$I$12,COLUMN()-$I$21+$I$14),""))</f>
        <v/>
      </c>
      <c r="L165" s="142" t="str">
        <f ca="1">IF(ROW()-$I$19&lt;$I$8,OFFSET(#REF!,ROW()-$I$19+$I$4,COLUMN()-$I$21+$I$6),IF(ROW()-$I$19&lt;$I$8+$I$16,OFFSET(#REF!,ROW()-$I$19-$I$8+$I$12,COLUMN()-$I$21+$I$14),""))</f>
        <v/>
      </c>
      <c r="M165" s="148" t="str">
        <f ca="1">IF(K165="","",IF(NOT(ISNUMBER(K165)),K165,M164))</f>
        <v/>
      </c>
      <c r="N165" s="149" t="str">
        <f ca="1">IF(K165="","",IF(ISNUMBER(K165),K165,IF(ISNUMBER(K166),K166,"")))</f>
        <v/>
      </c>
      <c r="O165" s="150" t="str">
        <f ca="1">IF(AND(ROW()-$I$19&lt;$I$8,NOT(ISNUMBER(K165))),L165,"")</f>
        <v/>
      </c>
      <c r="P165" s="150" t="str">
        <f ca="1">IF(AND(K165&lt;&gt;"",ISNUMBER(K165),ROW()-$I$19&lt;$I$8),L165,"")</f>
        <v/>
      </c>
      <c r="Q165" s="150" t="str">
        <f ca="1">IF(AND(K165&lt;&gt;"",ISNUMBER(K165),ROW()-$I$19&gt;=$I$8),L165,"")</f>
        <v/>
      </c>
      <c r="R165" s="153"/>
      <c r="AA165" s="8" t="str">
        <f ca="1">IF(ROW()-$Y$11&lt;$Y$8,OFFSET($A$1,ROW()-$Y$11+$Y$4,COLUMN()-$Y$13+$Y$6),"")</f>
        <v/>
      </c>
      <c r="AB165" s="8" t="str">
        <f ca="1">IF(ROW()-$Y$11&lt;$Y$8,IF(ISNUMBER(AA165),AB164,OFFSET($A$1,ROW()-$Y$11+$Y$4,COLUMN()-$Y$13+$Y$6)),"")</f>
        <v/>
      </c>
      <c r="AC165" s="8" t="str">
        <f ca="1">IF(ROW()-$Y$11&lt;$Y$8,OFFSET($A$1,ROW()-$Y$11+$Y$4,COLUMN()-$Y$13+$Y$6),"")</f>
        <v/>
      </c>
      <c r="AD165" s="8" t="str">
        <f ca="1">IF(ROW()-$Y$11&lt;$Y$8,OFFSET($A$1,ROW()-$Y$11+$Y$4,COLUMN()-$Y$13+$Y$6),"")</f>
        <v/>
      </c>
      <c r="AE165" s="40" t="str">
        <f ca="1">IF(ISNUMBER(AA165),AE164,AA165)</f>
        <v/>
      </c>
      <c r="AF165" s="40" t="str">
        <f ca="1">IF(ISNUMBER(AA165),AA165,"")</f>
        <v/>
      </c>
      <c r="AG165" s="8" t="str">
        <f ca="1">IF(AC165="","",IF(AC164="",AC165,AG164+AC165))</f>
        <v/>
      </c>
      <c r="AH165" s="8" t="str">
        <f ca="1">IF(AD165="","",IF(AD164="",AD165,AH164+AD165))</f>
        <v/>
      </c>
      <c r="AI165" s="8" t="str">
        <f ca="1">IF(AG165&lt;&gt;"",AG165-AH165,"")</f>
        <v/>
      </c>
    </row>
    <row r="166" spans="11:35">
      <c r="K166" s="142" t="str">
        <f ca="1">IF(ROW()-$I$19&lt;$I$8,OFFSET($A$1,ROW()-$I$19+$I$4,COLUMN()-$I$21+$I$6),IF(ROW()-$I$19&lt;$I$8+$I$16,OFFSET($A$1,ROW()-$I$19-$I$8+$I$12,COLUMN()-$I$21+$I$14),""))</f>
        <v/>
      </c>
      <c r="L166" s="142" t="str">
        <f ca="1">IF(ROW()-$I$19&lt;$I$8,OFFSET(#REF!,ROW()-$I$19+$I$4,COLUMN()-$I$21+$I$6),IF(ROW()-$I$19&lt;$I$8+$I$16,OFFSET(#REF!,ROW()-$I$19-$I$8+$I$12,COLUMN()-$I$21+$I$14),""))</f>
        <v/>
      </c>
      <c r="M166" s="148" t="str">
        <f ca="1">IF(K166="","",IF(NOT(ISNUMBER(K166)),K166,M165))</f>
        <v/>
      </c>
      <c r="N166" s="149" t="str">
        <f ca="1">IF(K166="","",IF(ISNUMBER(K166),K166,IF(ISNUMBER(K167),K167,"")))</f>
        <v/>
      </c>
      <c r="O166" s="150" t="str">
        <f ca="1">IF(AND(ROW()-$I$19&lt;$I$8,NOT(ISNUMBER(K166))),L166,"")</f>
        <v/>
      </c>
      <c r="P166" s="150" t="str">
        <f ca="1">IF(AND(K166&lt;&gt;"",ISNUMBER(K166),ROW()-$I$19&lt;$I$8),L166,"")</f>
        <v/>
      </c>
      <c r="Q166" s="150" t="str">
        <f ca="1">IF(AND(K166&lt;&gt;"",ISNUMBER(K166),ROW()-$I$19&gt;=$I$8),L166,"")</f>
        <v/>
      </c>
      <c r="R166" s="153"/>
      <c r="AA166" s="8" t="str">
        <f ca="1">IF(ROW()-$Y$11&lt;$Y$8,OFFSET($A$1,ROW()-$Y$11+$Y$4,COLUMN()-$Y$13+$Y$6),"")</f>
        <v/>
      </c>
      <c r="AB166" s="8" t="str">
        <f ca="1">IF(ROW()-$Y$11&lt;$Y$8,IF(ISNUMBER(AA166),AB165,OFFSET($A$1,ROW()-$Y$11+$Y$4,COLUMN()-$Y$13+$Y$6)),"")</f>
        <v/>
      </c>
      <c r="AC166" s="8" t="str">
        <f ca="1">IF(ROW()-$Y$11&lt;$Y$8,OFFSET($A$1,ROW()-$Y$11+$Y$4,COLUMN()-$Y$13+$Y$6),"")</f>
        <v/>
      </c>
      <c r="AD166" s="8" t="str">
        <f ca="1">IF(ROW()-$Y$11&lt;$Y$8,OFFSET($A$1,ROW()-$Y$11+$Y$4,COLUMN()-$Y$13+$Y$6),"")</f>
        <v/>
      </c>
      <c r="AE166" s="40" t="str">
        <f ca="1">IF(ISNUMBER(AA166),AE165,AA166)</f>
        <v/>
      </c>
      <c r="AF166" s="40" t="str">
        <f ca="1">IF(ISNUMBER(AA166),AA166,"")</f>
        <v/>
      </c>
      <c r="AG166" s="8" t="str">
        <f ca="1">IF(AC166="","",IF(AC165="",AC166,AG165+AC166))</f>
        <v/>
      </c>
      <c r="AH166" s="8" t="str">
        <f ca="1">IF(AD166="","",IF(AD165="",AD166,AH165+AD166))</f>
        <v/>
      </c>
      <c r="AI166" s="8" t="str">
        <f ca="1">IF(AG166&lt;&gt;"",AG166-AH166,"")</f>
        <v/>
      </c>
    </row>
    <row r="167" spans="11:35">
      <c r="K167" s="142" t="str">
        <f ca="1">IF(ROW()-$I$19&lt;$I$8,OFFSET($A$1,ROW()-$I$19+$I$4,COLUMN()-$I$21+$I$6),IF(ROW()-$I$19&lt;$I$8+$I$16,OFFSET($A$1,ROW()-$I$19-$I$8+$I$12,COLUMN()-$I$21+$I$14),""))</f>
        <v/>
      </c>
      <c r="L167" s="142" t="str">
        <f ca="1">IF(ROW()-$I$19&lt;$I$8,OFFSET(#REF!,ROW()-$I$19+$I$4,COLUMN()-$I$21+$I$6),IF(ROW()-$I$19&lt;$I$8+$I$16,OFFSET(#REF!,ROW()-$I$19-$I$8+$I$12,COLUMN()-$I$21+$I$14),""))</f>
        <v/>
      </c>
      <c r="M167" s="148" t="str">
        <f ca="1">IF(K167="","",IF(NOT(ISNUMBER(K167)),K167,M166))</f>
        <v/>
      </c>
      <c r="N167" s="149" t="str">
        <f ca="1">IF(K167="","",IF(ISNUMBER(K167),K167,IF(ISNUMBER(K168),K168,"")))</f>
        <v/>
      </c>
      <c r="O167" s="150" t="str">
        <f ca="1">IF(AND(ROW()-$I$19&lt;$I$8,NOT(ISNUMBER(K167))),L167,"")</f>
        <v/>
      </c>
      <c r="P167" s="150" t="str">
        <f ca="1">IF(AND(K167&lt;&gt;"",ISNUMBER(K167),ROW()-$I$19&lt;$I$8),L167,"")</f>
        <v/>
      </c>
      <c r="Q167" s="150" t="str">
        <f ca="1">IF(AND(K167&lt;&gt;"",ISNUMBER(K167),ROW()-$I$19&gt;=$I$8),L167,"")</f>
        <v/>
      </c>
      <c r="R167" s="153"/>
      <c r="AA167" s="8" t="str">
        <f ca="1">IF(ROW()-$Y$11&lt;$Y$8,OFFSET($A$1,ROW()-$Y$11+$Y$4,COLUMN()-$Y$13+$Y$6),"")</f>
        <v/>
      </c>
      <c r="AB167" s="8" t="str">
        <f ca="1">IF(ROW()-$Y$11&lt;$Y$8,IF(ISNUMBER(AA167),AB166,OFFSET($A$1,ROW()-$Y$11+$Y$4,COLUMN()-$Y$13+$Y$6)),"")</f>
        <v/>
      </c>
      <c r="AC167" s="8" t="str">
        <f ca="1">IF(ROW()-$Y$11&lt;$Y$8,OFFSET($A$1,ROW()-$Y$11+$Y$4,COLUMN()-$Y$13+$Y$6),"")</f>
        <v/>
      </c>
      <c r="AD167" s="8" t="str">
        <f ca="1">IF(ROW()-$Y$11&lt;$Y$8,OFFSET($A$1,ROW()-$Y$11+$Y$4,COLUMN()-$Y$13+$Y$6),"")</f>
        <v/>
      </c>
      <c r="AE167" s="40" t="str">
        <f ca="1">IF(ISNUMBER(AA167),AE166,AA167)</f>
        <v/>
      </c>
      <c r="AF167" s="40" t="str">
        <f ca="1">IF(ISNUMBER(AA167),AA167,"")</f>
        <v/>
      </c>
      <c r="AG167" s="8" t="str">
        <f ca="1">IF(AC167="","",IF(AC166="",AC167,AG166+AC167))</f>
        <v/>
      </c>
      <c r="AH167" s="8" t="str">
        <f ca="1">IF(AD167="","",IF(AD166="",AD167,AH166+AD167))</f>
        <v/>
      </c>
      <c r="AI167" s="8" t="str">
        <f ca="1">IF(AG167&lt;&gt;"",AG167-AH167,"")</f>
        <v/>
      </c>
    </row>
    <row r="168" spans="11:35">
      <c r="K168" s="142" t="str">
        <f ca="1">IF(ROW()-$I$19&lt;$I$8,OFFSET($A$1,ROW()-$I$19+$I$4,COLUMN()-$I$21+$I$6),IF(ROW()-$I$19&lt;$I$8+$I$16,OFFSET($A$1,ROW()-$I$19-$I$8+$I$12,COLUMN()-$I$21+$I$14),""))</f>
        <v/>
      </c>
      <c r="L168" s="142" t="str">
        <f ca="1">IF(ROW()-$I$19&lt;$I$8,OFFSET(#REF!,ROW()-$I$19+$I$4,COLUMN()-$I$21+$I$6),IF(ROW()-$I$19&lt;$I$8+$I$16,OFFSET(#REF!,ROW()-$I$19-$I$8+$I$12,COLUMN()-$I$21+$I$14),""))</f>
        <v/>
      </c>
      <c r="M168" s="148" t="str">
        <f ca="1">IF(K168="","",IF(NOT(ISNUMBER(K168)),K168,M167))</f>
        <v/>
      </c>
      <c r="N168" s="149" t="str">
        <f ca="1">IF(K168="","",IF(ISNUMBER(K168),K168,IF(ISNUMBER(K169),K169,"")))</f>
        <v/>
      </c>
      <c r="O168" s="150" t="str">
        <f ca="1">IF(AND(ROW()-$I$19&lt;$I$8,NOT(ISNUMBER(K168))),L168,"")</f>
        <v/>
      </c>
      <c r="P168" s="150" t="str">
        <f ca="1">IF(AND(K168&lt;&gt;"",ISNUMBER(K168),ROW()-$I$19&lt;$I$8),L168,"")</f>
        <v/>
      </c>
      <c r="Q168" s="150" t="str">
        <f ca="1">IF(AND(K168&lt;&gt;"",ISNUMBER(K168),ROW()-$I$19&gt;=$I$8),L168,"")</f>
        <v/>
      </c>
      <c r="R168" s="153"/>
      <c r="AA168" s="8" t="str">
        <f ca="1">IF(ROW()-$Y$11&lt;$Y$8,OFFSET($A$1,ROW()-$Y$11+$Y$4,COLUMN()-$Y$13+$Y$6),"")</f>
        <v/>
      </c>
      <c r="AB168" s="8" t="str">
        <f ca="1">IF(ROW()-$Y$11&lt;$Y$8,IF(ISNUMBER(AA168),AB167,OFFSET($A$1,ROW()-$Y$11+$Y$4,COLUMN()-$Y$13+$Y$6)),"")</f>
        <v/>
      </c>
      <c r="AC168" s="8" t="str">
        <f ca="1">IF(ROW()-$Y$11&lt;$Y$8,OFFSET($A$1,ROW()-$Y$11+$Y$4,COLUMN()-$Y$13+$Y$6),"")</f>
        <v/>
      </c>
      <c r="AD168" s="8" t="str">
        <f ca="1">IF(ROW()-$Y$11&lt;$Y$8,OFFSET($A$1,ROW()-$Y$11+$Y$4,COLUMN()-$Y$13+$Y$6),"")</f>
        <v/>
      </c>
      <c r="AE168" s="40" t="str">
        <f ca="1">IF(ISNUMBER(AA168),AE167,AA168)</f>
        <v/>
      </c>
      <c r="AF168" s="40" t="str">
        <f ca="1">IF(ISNUMBER(AA168),AA168,"")</f>
        <v/>
      </c>
      <c r="AG168" s="8" t="str">
        <f ca="1">IF(AC168="","",IF(AC167="",AC168,AG167+AC168))</f>
        <v/>
      </c>
      <c r="AH168" s="8" t="str">
        <f ca="1">IF(AD168="","",IF(AD167="",AD168,AH167+AD168))</f>
        <v/>
      </c>
      <c r="AI168" s="8" t="str">
        <f ca="1">IF(AG168&lt;&gt;"",AG168-AH168,"")</f>
        <v/>
      </c>
    </row>
    <row r="169" spans="11:35">
      <c r="K169" s="142" t="str">
        <f ca="1">IF(ROW()-$I$19&lt;$I$8,OFFSET($A$1,ROW()-$I$19+$I$4,COLUMN()-$I$21+$I$6),IF(ROW()-$I$19&lt;$I$8+$I$16,OFFSET($A$1,ROW()-$I$19-$I$8+$I$12,COLUMN()-$I$21+$I$14),""))</f>
        <v/>
      </c>
      <c r="L169" s="142" t="str">
        <f ca="1">IF(ROW()-$I$19&lt;$I$8,OFFSET(#REF!,ROW()-$I$19+$I$4,COLUMN()-$I$21+$I$6),IF(ROW()-$I$19&lt;$I$8+$I$16,OFFSET(#REF!,ROW()-$I$19-$I$8+$I$12,COLUMN()-$I$21+$I$14),""))</f>
        <v/>
      </c>
      <c r="M169" s="148" t="str">
        <f ca="1">IF(K169="","",IF(NOT(ISNUMBER(K169)),K169,M168))</f>
        <v/>
      </c>
      <c r="N169" s="149" t="str">
        <f ca="1">IF(K169="","",IF(ISNUMBER(K169),K169,IF(ISNUMBER(K170),K170,"")))</f>
        <v/>
      </c>
      <c r="O169" s="150" t="str">
        <f ca="1">IF(AND(ROW()-$I$19&lt;$I$8,NOT(ISNUMBER(K169))),L169,"")</f>
        <v/>
      </c>
      <c r="P169" s="150" t="str">
        <f ca="1">IF(AND(K169&lt;&gt;"",ISNUMBER(K169),ROW()-$I$19&lt;$I$8),L169,"")</f>
        <v/>
      </c>
      <c r="Q169" s="150" t="str">
        <f ca="1">IF(AND(K169&lt;&gt;"",ISNUMBER(K169),ROW()-$I$19&gt;=$I$8),L169,"")</f>
        <v/>
      </c>
      <c r="R169" s="153"/>
      <c r="AA169" s="8" t="str">
        <f ca="1">IF(ROW()-$Y$11&lt;$Y$8,OFFSET($A$1,ROW()-$Y$11+$Y$4,COLUMN()-$Y$13+$Y$6),"")</f>
        <v/>
      </c>
      <c r="AB169" s="8" t="str">
        <f ca="1">IF(ROW()-$Y$11&lt;$Y$8,IF(ISNUMBER(AA169),AB168,OFFSET($A$1,ROW()-$Y$11+$Y$4,COLUMN()-$Y$13+$Y$6)),"")</f>
        <v/>
      </c>
      <c r="AC169" s="8" t="str">
        <f ca="1">IF(ROW()-$Y$11&lt;$Y$8,OFFSET($A$1,ROW()-$Y$11+$Y$4,COLUMN()-$Y$13+$Y$6),"")</f>
        <v/>
      </c>
      <c r="AD169" s="8" t="str">
        <f ca="1">IF(ROW()-$Y$11&lt;$Y$8,OFFSET($A$1,ROW()-$Y$11+$Y$4,COLUMN()-$Y$13+$Y$6),"")</f>
        <v/>
      </c>
      <c r="AE169" s="40" t="str">
        <f ca="1">IF(ISNUMBER(AA169),AE168,AA169)</f>
        <v/>
      </c>
      <c r="AF169" s="40" t="str">
        <f ca="1">IF(ISNUMBER(AA169),AA169,"")</f>
        <v/>
      </c>
      <c r="AG169" s="8" t="str">
        <f ca="1">IF(AC169="","",IF(AC168="",AC169,AG168+AC169))</f>
        <v/>
      </c>
      <c r="AH169" s="8" t="str">
        <f ca="1">IF(AD169="","",IF(AD168="",AD169,AH168+AD169))</f>
        <v/>
      </c>
      <c r="AI169" s="8" t="str">
        <f ca="1">IF(AG169&lt;&gt;"",AG169-AH169,"")</f>
        <v/>
      </c>
    </row>
    <row r="170" spans="11:35">
      <c r="K170" s="142" t="str">
        <f ca="1">IF(ROW()-$I$19&lt;$I$8,OFFSET($A$1,ROW()-$I$19+$I$4,COLUMN()-$I$21+$I$6),IF(ROW()-$I$19&lt;$I$8+$I$16,OFFSET($A$1,ROW()-$I$19-$I$8+$I$12,COLUMN()-$I$21+$I$14),""))</f>
        <v/>
      </c>
      <c r="L170" s="142" t="str">
        <f ca="1">IF(ROW()-$I$19&lt;$I$8,OFFSET(#REF!,ROW()-$I$19+$I$4,COLUMN()-$I$21+$I$6),IF(ROW()-$I$19&lt;$I$8+$I$16,OFFSET(#REF!,ROW()-$I$19-$I$8+$I$12,COLUMN()-$I$21+$I$14),""))</f>
        <v/>
      </c>
      <c r="M170" s="148" t="str">
        <f ca="1">IF(K170="","",IF(NOT(ISNUMBER(K170)),K170,M169))</f>
        <v/>
      </c>
      <c r="N170" s="149" t="str">
        <f ca="1">IF(K170="","",IF(ISNUMBER(K170),K170,IF(ISNUMBER(K171),K171,"")))</f>
        <v/>
      </c>
      <c r="O170" s="150" t="str">
        <f ca="1">IF(AND(ROW()-$I$19&lt;$I$8,NOT(ISNUMBER(K170))),L170,"")</f>
        <v/>
      </c>
      <c r="P170" s="150" t="str">
        <f ca="1">IF(AND(K170&lt;&gt;"",ISNUMBER(K170),ROW()-$I$19&lt;$I$8),L170,"")</f>
        <v/>
      </c>
      <c r="Q170" s="150" t="str">
        <f ca="1">IF(AND(K170&lt;&gt;"",ISNUMBER(K170),ROW()-$I$19&gt;=$I$8),L170,"")</f>
        <v/>
      </c>
      <c r="R170" s="153"/>
      <c r="AA170" s="8" t="str">
        <f ca="1">IF(ROW()-$Y$11&lt;$Y$8,OFFSET($A$1,ROW()-$Y$11+$Y$4,COLUMN()-$Y$13+$Y$6),"")</f>
        <v/>
      </c>
      <c r="AB170" s="8" t="str">
        <f ca="1">IF(ROW()-$Y$11&lt;$Y$8,IF(ISNUMBER(AA170),AB169,OFFSET($A$1,ROW()-$Y$11+$Y$4,COLUMN()-$Y$13+$Y$6)),"")</f>
        <v/>
      </c>
      <c r="AC170" s="8" t="str">
        <f ca="1">IF(ROW()-$Y$11&lt;$Y$8,OFFSET($A$1,ROW()-$Y$11+$Y$4,COLUMN()-$Y$13+$Y$6),"")</f>
        <v/>
      </c>
      <c r="AD170" s="8" t="str">
        <f ca="1">IF(ROW()-$Y$11&lt;$Y$8,OFFSET($A$1,ROW()-$Y$11+$Y$4,COLUMN()-$Y$13+$Y$6),"")</f>
        <v/>
      </c>
      <c r="AE170" s="40" t="str">
        <f ca="1">IF(ISNUMBER(AA170),AE169,AA170)</f>
        <v/>
      </c>
      <c r="AF170" s="40" t="str">
        <f ca="1">IF(ISNUMBER(AA170),AA170,"")</f>
        <v/>
      </c>
      <c r="AG170" s="8" t="str">
        <f ca="1">IF(AC170="","",IF(AC169="",AC170,AG169+AC170))</f>
        <v/>
      </c>
      <c r="AH170" s="8" t="str">
        <f ca="1">IF(AD170="","",IF(AD169="",AD170,AH169+AD170))</f>
        <v/>
      </c>
      <c r="AI170" s="8" t="str">
        <f ca="1">IF(AG170&lt;&gt;"",AG170-AH170,"")</f>
        <v/>
      </c>
    </row>
    <row r="171" spans="11:35">
      <c r="K171" s="142" t="str">
        <f ca="1">IF(ROW()-$I$19&lt;$I$8,OFFSET($A$1,ROW()-$I$19+$I$4,COLUMN()-$I$21+$I$6),IF(ROW()-$I$19&lt;$I$8+$I$16,OFFSET($A$1,ROW()-$I$19-$I$8+$I$12,COLUMN()-$I$21+$I$14),""))</f>
        <v/>
      </c>
      <c r="L171" s="142" t="str">
        <f ca="1">IF(ROW()-$I$19&lt;$I$8,OFFSET(#REF!,ROW()-$I$19+$I$4,COLUMN()-$I$21+$I$6),IF(ROW()-$I$19&lt;$I$8+$I$16,OFFSET(#REF!,ROW()-$I$19-$I$8+$I$12,COLUMN()-$I$21+$I$14),""))</f>
        <v/>
      </c>
      <c r="M171" s="148" t="str">
        <f ca="1">IF(K171="","",IF(NOT(ISNUMBER(K171)),K171,M170))</f>
        <v/>
      </c>
      <c r="N171" s="149" t="str">
        <f ca="1">IF(K171="","",IF(ISNUMBER(K171),K171,IF(ISNUMBER(K172),K172,"")))</f>
        <v/>
      </c>
      <c r="O171" s="150" t="str">
        <f ca="1">IF(AND(ROW()-$I$19&lt;$I$8,NOT(ISNUMBER(K171))),L171,"")</f>
        <v/>
      </c>
      <c r="P171" s="150" t="str">
        <f ca="1">IF(AND(K171&lt;&gt;"",ISNUMBER(K171),ROW()-$I$19&lt;$I$8),L171,"")</f>
        <v/>
      </c>
      <c r="Q171" s="150" t="str">
        <f ca="1">IF(AND(K171&lt;&gt;"",ISNUMBER(K171),ROW()-$I$19&gt;=$I$8),L171,"")</f>
        <v/>
      </c>
      <c r="R171" s="153"/>
      <c r="AA171" s="8" t="str">
        <f ca="1">IF(ROW()-$Y$11&lt;$Y$8,OFFSET($A$1,ROW()-$Y$11+$Y$4,COLUMN()-$Y$13+$Y$6),"")</f>
        <v/>
      </c>
      <c r="AB171" s="8" t="str">
        <f ca="1">IF(ROW()-$Y$11&lt;$Y$8,IF(ISNUMBER(AA171),AB170,OFFSET($A$1,ROW()-$Y$11+$Y$4,COLUMN()-$Y$13+$Y$6)),"")</f>
        <v/>
      </c>
      <c r="AC171" s="8" t="str">
        <f ca="1">IF(ROW()-$Y$11&lt;$Y$8,OFFSET($A$1,ROW()-$Y$11+$Y$4,COLUMN()-$Y$13+$Y$6),"")</f>
        <v/>
      </c>
      <c r="AD171" s="8" t="str">
        <f ca="1">IF(ROW()-$Y$11&lt;$Y$8,OFFSET($A$1,ROW()-$Y$11+$Y$4,COLUMN()-$Y$13+$Y$6),"")</f>
        <v/>
      </c>
      <c r="AE171" s="40" t="str">
        <f ca="1">IF(ISNUMBER(AA171),AE170,AA171)</f>
        <v/>
      </c>
      <c r="AF171" s="40" t="str">
        <f ca="1">IF(ISNUMBER(AA171),AA171,"")</f>
        <v/>
      </c>
      <c r="AG171" s="8" t="str">
        <f ca="1">IF(AC171="","",IF(AC170="",AC171,AG170+AC171))</f>
        <v/>
      </c>
      <c r="AH171" s="8" t="str">
        <f ca="1">IF(AD171="","",IF(AD170="",AD171,AH170+AD171))</f>
        <v/>
      </c>
      <c r="AI171" s="8" t="str">
        <f ca="1">IF(AG171&lt;&gt;"",AG171-AH171,"")</f>
        <v/>
      </c>
    </row>
    <row r="172" spans="11:35">
      <c r="K172" s="142" t="str">
        <f ca="1">IF(ROW()-$I$19&lt;$I$8,OFFSET($A$1,ROW()-$I$19+$I$4,COLUMN()-$I$21+$I$6),IF(ROW()-$I$19&lt;$I$8+$I$16,OFFSET($A$1,ROW()-$I$19-$I$8+$I$12,COLUMN()-$I$21+$I$14),""))</f>
        <v/>
      </c>
      <c r="L172" s="142" t="str">
        <f ca="1">IF(ROW()-$I$19&lt;$I$8,OFFSET(#REF!,ROW()-$I$19+$I$4,COLUMN()-$I$21+$I$6),IF(ROW()-$I$19&lt;$I$8+$I$16,OFFSET(#REF!,ROW()-$I$19-$I$8+$I$12,COLUMN()-$I$21+$I$14),""))</f>
        <v/>
      </c>
      <c r="M172" s="148" t="str">
        <f ca="1">IF(K172="","",IF(NOT(ISNUMBER(K172)),K172,M171))</f>
        <v/>
      </c>
      <c r="N172" s="149" t="str">
        <f ca="1">IF(K172="","",IF(ISNUMBER(K172),K172,IF(ISNUMBER(K173),K173,"")))</f>
        <v/>
      </c>
      <c r="O172" s="150" t="str">
        <f ca="1">IF(AND(ROW()-$I$19&lt;$I$8,NOT(ISNUMBER(K172))),L172,"")</f>
        <v/>
      </c>
      <c r="P172" s="150" t="str">
        <f ca="1">IF(AND(K172&lt;&gt;"",ISNUMBER(K172),ROW()-$I$19&lt;$I$8),L172,"")</f>
        <v/>
      </c>
      <c r="Q172" s="150" t="str">
        <f ca="1">IF(AND(K172&lt;&gt;"",ISNUMBER(K172),ROW()-$I$19&gt;=$I$8),L172,"")</f>
        <v/>
      </c>
      <c r="R172" s="153"/>
      <c r="AA172" s="8" t="str">
        <f ca="1">IF(ROW()-$Y$11&lt;$Y$8,OFFSET($A$1,ROW()-$Y$11+$Y$4,COLUMN()-$Y$13+$Y$6),"")</f>
        <v/>
      </c>
      <c r="AB172" s="8" t="str">
        <f ca="1">IF(ROW()-$Y$11&lt;$Y$8,IF(ISNUMBER(AA172),AB171,OFFSET($A$1,ROW()-$Y$11+$Y$4,COLUMN()-$Y$13+$Y$6)),"")</f>
        <v/>
      </c>
      <c r="AC172" s="8" t="str">
        <f ca="1">IF(ROW()-$Y$11&lt;$Y$8,OFFSET($A$1,ROW()-$Y$11+$Y$4,COLUMN()-$Y$13+$Y$6),"")</f>
        <v/>
      </c>
      <c r="AD172" s="8" t="str">
        <f ca="1">IF(ROW()-$Y$11&lt;$Y$8,OFFSET($A$1,ROW()-$Y$11+$Y$4,COLUMN()-$Y$13+$Y$6),"")</f>
        <v/>
      </c>
      <c r="AE172" s="40" t="str">
        <f ca="1">IF(ISNUMBER(AA172),AE171,AA172)</f>
        <v/>
      </c>
      <c r="AF172" s="40" t="str">
        <f ca="1">IF(ISNUMBER(AA172),AA172,"")</f>
        <v/>
      </c>
      <c r="AG172" s="8" t="str">
        <f ca="1">IF(AC172="","",IF(AC171="",AC172,AG171+AC172))</f>
        <v/>
      </c>
      <c r="AH172" s="8" t="str">
        <f ca="1">IF(AD172="","",IF(AD171="",AD172,AH171+AD172))</f>
        <v/>
      </c>
      <c r="AI172" s="8" t="str">
        <f ca="1">IF(AG172&lt;&gt;"",AG172-AH172,"")</f>
        <v/>
      </c>
    </row>
    <row r="173" spans="11:35">
      <c r="K173" s="142" t="str">
        <f ca="1">IF(ROW()-$I$19&lt;$I$8,OFFSET($A$1,ROW()-$I$19+$I$4,COLUMN()-$I$21+$I$6),IF(ROW()-$I$19&lt;$I$8+$I$16,OFFSET($A$1,ROW()-$I$19-$I$8+$I$12,COLUMN()-$I$21+$I$14),""))</f>
        <v/>
      </c>
      <c r="L173" s="142" t="str">
        <f ca="1">IF(ROW()-$I$19&lt;$I$8,OFFSET(#REF!,ROW()-$I$19+$I$4,COLUMN()-$I$21+$I$6),IF(ROW()-$I$19&lt;$I$8+$I$16,OFFSET(#REF!,ROW()-$I$19-$I$8+$I$12,COLUMN()-$I$21+$I$14),""))</f>
        <v/>
      </c>
      <c r="M173" s="148" t="str">
        <f ca="1">IF(K173="","",IF(NOT(ISNUMBER(K173)),K173,M172))</f>
        <v/>
      </c>
      <c r="N173" s="149" t="str">
        <f ca="1">IF(K173="","",IF(ISNUMBER(K173),K173,IF(ISNUMBER(K174),K174,"")))</f>
        <v/>
      </c>
      <c r="O173" s="150" t="str">
        <f ca="1">IF(AND(ROW()-$I$19&lt;$I$8,NOT(ISNUMBER(K173))),L173,"")</f>
        <v/>
      </c>
      <c r="P173" s="150" t="str">
        <f ca="1">IF(AND(K173&lt;&gt;"",ISNUMBER(K173),ROW()-$I$19&lt;$I$8),L173,"")</f>
        <v/>
      </c>
      <c r="Q173" s="150" t="str">
        <f ca="1">IF(AND(K173&lt;&gt;"",ISNUMBER(K173),ROW()-$I$19&gt;=$I$8),L173,"")</f>
        <v/>
      </c>
      <c r="R173" s="153"/>
      <c r="AA173" s="8" t="str">
        <f ca="1">IF(ROW()-$Y$11&lt;$Y$8,OFFSET($A$1,ROW()-$Y$11+$Y$4,COLUMN()-$Y$13+$Y$6),"")</f>
        <v/>
      </c>
      <c r="AB173" s="8" t="str">
        <f ca="1">IF(ROW()-$Y$11&lt;$Y$8,IF(ISNUMBER(AA173),AB172,OFFSET($A$1,ROW()-$Y$11+$Y$4,COLUMN()-$Y$13+$Y$6)),"")</f>
        <v/>
      </c>
      <c r="AC173" s="8" t="str">
        <f ca="1">IF(ROW()-$Y$11&lt;$Y$8,OFFSET($A$1,ROW()-$Y$11+$Y$4,COLUMN()-$Y$13+$Y$6),"")</f>
        <v/>
      </c>
      <c r="AD173" s="8" t="str">
        <f ca="1">IF(ROW()-$Y$11&lt;$Y$8,OFFSET($A$1,ROW()-$Y$11+$Y$4,COLUMN()-$Y$13+$Y$6),"")</f>
        <v/>
      </c>
      <c r="AE173" s="40" t="str">
        <f ca="1">IF(ISNUMBER(AA173),AE172,AA173)</f>
        <v/>
      </c>
      <c r="AF173" s="40" t="str">
        <f ca="1">IF(ISNUMBER(AA173),AA173,"")</f>
        <v/>
      </c>
      <c r="AG173" s="8" t="str">
        <f ca="1">IF(AC173="","",IF(AC172="",AC173,AG172+AC173))</f>
        <v/>
      </c>
      <c r="AH173" s="8" t="str">
        <f ca="1">IF(AD173="","",IF(AD172="",AD173,AH172+AD173))</f>
        <v/>
      </c>
      <c r="AI173" s="8" t="str">
        <f ca="1">IF(AG173&lt;&gt;"",AG173-AH173,"")</f>
        <v/>
      </c>
    </row>
    <row r="174" spans="11:35">
      <c r="K174" s="142" t="str">
        <f ca="1">IF(ROW()-$I$19&lt;$I$8,OFFSET($A$1,ROW()-$I$19+$I$4,COLUMN()-$I$21+$I$6),IF(ROW()-$I$19&lt;$I$8+$I$16,OFFSET($A$1,ROW()-$I$19-$I$8+$I$12,COLUMN()-$I$21+$I$14),""))</f>
        <v/>
      </c>
      <c r="L174" s="142" t="str">
        <f ca="1">IF(ROW()-$I$19&lt;$I$8,OFFSET(#REF!,ROW()-$I$19+$I$4,COLUMN()-$I$21+$I$6),IF(ROW()-$I$19&lt;$I$8+$I$16,OFFSET(#REF!,ROW()-$I$19-$I$8+$I$12,COLUMN()-$I$21+$I$14),""))</f>
        <v/>
      </c>
      <c r="M174" s="148" t="str">
        <f ca="1">IF(K174="","",IF(NOT(ISNUMBER(K174)),K174,M173))</f>
        <v/>
      </c>
      <c r="N174" s="149" t="str">
        <f ca="1">IF(K174="","",IF(ISNUMBER(K174),K174,IF(ISNUMBER(K175),K175,"")))</f>
        <v/>
      </c>
      <c r="O174" s="150" t="str">
        <f ca="1">IF(AND(ROW()-$I$19&lt;$I$8,NOT(ISNUMBER(K174))),L174,"")</f>
        <v/>
      </c>
      <c r="P174" s="150" t="str">
        <f ca="1">IF(AND(K174&lt;&gt;"",ISNUMBER(K174),ROW()-$I$19&lt;$I$8),L174,"")</f>
        <v/>
      </c>
      <c r="Q174" s="150" t="str">
        <f ca="1">IF(AND(K174&lt;&gt;"",ISNUMBER(K174),ROW()-$I$19&gt;=$I$8),L174,"")</f>
        <v/>
      </c>
      <c r="R174" s="153"/>
      <c r="AA174" s="8" t="str">
        <f ca="1">IF(ROW()-$Y$11&lt;$Y$8,OFFSET($A$1,ROW()-$Y$11+$Y$4,COLUMN()-$Y$13+$Y$6),"")</f>
        <v/>
      </c>
      <c r="AB174" s="8" t="str">
        <f ca="1">IF(ROW()-$Y$11&lt;$Y$8,IF(ISNUMBER(AA174),AB173,OFFSET($A$1,ROW()-$Y$11+$Y$4,COLUMN()-$Y$13+$Y$6)),"")</f>
        <v/>
      </c>
      <c r="AC174" s="8" t="str">
        <f ca="1">IF(ROW()-$Y$11&lt;$Y$8,OFFSET($A$1,ROW()-$Y$11+$Y$4,COLUMN()-$Y$13+$Y$6),"")</f>
        <v/>
      </c>
      <c r="AD174" s="8" t="str">
        <f ca="1">IF(ROW()-$Y$11&lt;$Y$8,OFFSET($A$1,ROW()-$Y$11+$Y$4,COLUMN()-$Y$13+$Y$6),"")</f>
        <v/>
      </c>
      <c r="AE174" s="40" t="str">
        <f ca="1">IF(ISNUMBER(AA174),AE173,AA174)</f>
        <v/>
      </c>
      <c r="AF174" s="40" t="str">
        <f ca="1">IF(ISNUMBER(AA174),AA174,"")</f>
        <v/>
      </c>
      <c r="AG174" s="8" t="str">
        <f ca="1">IF(AC174="","",IF(AC173="",AC174,AG173+AC174))</f>
        <v/>
      </c>
      <c r="AH174" s="8" t="str">
        <f ca="1">IF(AD174="","",IF(AD173="",AD174,AH173+AD174))</f>
        <v/>
      </c>
      <c r="AI174" s="8" t="str">
        <f ca="1">IF(AG174&lt;&gt;"",AG174-AH174,"")</f>
        <v/>
      </c>
    </row>
    <row r="175" spans="11:35">
      <c r="K175" s="142" t="str">
        <f ca="1">IF(ROW()-$I$19&lt;$I$8,OFFSET($A$1,ROW()-$I$19+$I$4,COLUMN()-$I$21+$I$6),IF(ROW()-$I$19&lt;$I$8+$I$16,OFFSET($A$1,ROW()-$I$19-$I$8+$I$12,COLUMN()-$I$21+$I$14),""))</f>
        <v/>
      </c>
      <c r="L175" s="142" t="str">
        <f ca="1">IF(ROW()-$I$19&lt;$I$8,OFFSET(#REF!,ROW()-$I$19+$I$4,COLUMN()-$I$21+$I$6),IF(ROW()-$I$19&lt;$I$8+$I$16,OFFSET(#REF!,ROW()-$I$19-$I$8+$I$12,COLUMN()-$I$21+$I$14),""))</f>
        <v/>
      </c>
      <c r="M175" s="148" t="str">
        <f ca="1">IF(K175="","",IF(NOT(ISNUMBER(K175)),K175,M174))</f>
        <v/>
      </c>
      <c r="N175" s="149" t="str">
        <f ca="1">IF(K175="","",IF(ISNUMBER(K175),K175,IF(ISNUMBER(K176),K176,"")))</f>
        <v/>
      </c>
      <c r="O175" s="150" t="str">
        <f ca="1">IF(AND(ROW()-$I$19&lt;$I$8,NOT(ISNUMBER(K175))),L175,"")</f>
        <v/>
      </c>
      <c r="P175" s="150" t="str">
        <f ca="1">IF(AND(K175&lt;&gt;"",ISNUMBER(K175),ROW()-$I$19&lt;$I$8),L175,"")</f>
        <v/>
      </c>
      <c r="Q175" s="150" t="str">
        <f ca="1">IF(AND(K175&lt;&gt;"",ISNUMBER(K175),ROW()-$I$19&gt;=$I$8),L175,"")</f>
        <v/>
      </c>
      <c r="R175" s="153"/>
      <c r="AA175" s="8" t="str">
        <f ca="1">IF(ROW()-$Y$11&lt;$Y$8,OFFSET($A$1,ROW()-$Y$11+$Y$4,COLUMN()-$Y$13+$Y$6),"")</f>
        <v/>
      </c>
      <c r="AB175" s="8" t="str">
        <f ca="1">IF(ROW()-$Y$11&lt;$Y$8,IF(ISNUMBER(AA175),AB174,OFFSET($A$1,ROW()-$Y$11+$Y$4,COLUMN()-$Y$13+$Y$6)),"")</f>
        <v/>
      </c>
      <c r="AC175" s="8" t="str">
        <f ca="1">IF(ROW()-$Y$11&lt;$Y$8,OFFSET($A$1,ROW()-$Y$11+$Y$4,COLUMN()-$Y$13+$Y$6),"")</f>
        <v/>
      </c>
      <c r="AD175" s="8" t="str">
        <f ca="1">IF(ROW()-$Y$11&lt;$Y$8,OFFSET($A$1,ROW()-$Y$11+$Y$4,COLUMN()-$Y$13+$Y$6),"")</f>
        <v/>
      </c>
      <c r="AE175" s="40" t="str">
        <f ca="1">IF(ISNUMBER(AA175),AE174,AA175)</f>
        <v/>
      </c>
      <c r="AF175" s="40" t="str">
        <f ca="1">IF(ISNUMBER(AA175),AA175,"")</f>
        <v/>
      </c>
      <c r="AG175" s="8" t="str">
        <f ca="1">IF(AC175="","",IF(AC174="",AC175,AG174+AC175))</f>
        <v/>
      </c>
      <c r="AH175" s="8" t="str">
        <f ca="1">IF(AD175="","",IF(AD174="",AD175,AH174+AD175))</f>
        <v/>
      </c>
      <c r="AI175" s="8" t="str">
        <f ca="1">IF(AG175&lt;&gt;"",AG175-AH175,"")</f>
        <v/>
      </c>
    </row>
    <row r="176" spans="11:35">
      <c r="K176" s="142" t="str">
        <f ca="1">IF(ROW()-$I$19&lt;$I$8,OFFSET($A$1,ROW()-$I$19+$I$4,COLUMN()-$I$21+$I$6),IF(ROW()-$I$19&lt;$I$8+$I$16,OFFSET($A$1,ROW()-$I$19-$I$8+$I$12,COLUMN()-$I$21+$I$14),""))</f>
        <v/>
      </c>
      <c r="L176" s="142" t="str">
        <f ca="1">IF(ROW()-$I$19&lt;$I$8,OFFSET(#REF!,ROW()-$I$19+$I$4,COLUMN()-$I$21+$I$6),IF(ROW()-$I$19&lt;$I$8+$I$16,OFFSET(#REF!,ROW()-$I$19-$I$8+$I$12,COLUMN()-$I$21+$I$14),""))</f>
        <v/>
      </c>
      <c r="M176" s="148" t="str">
        <f ca="1">IF(K176="","",IF(NOT(ISNUMBER(K176)),K176,M175))</f>
        <v/>
      </c>
      <c r="N176" s="149" t="str">
        <f ca="1">IF(K176="","",IF(ISNUMBER(K176),K176,IF(ISNUMBER(K177),K177,"")))</f>
        <v/>
      </c>
      <c r="O176" s="150" t="str">
        <f ca="1">IF(AND(ROW()-$I$19&lt;$I$8,NOT(ISNUMBER(K176))),L176,"")</f>
        <v/>
      </c>
      <c r="P176" s="150" t="str">
        <f ca="1">IF(AND(K176&lt;&gt;"",ISNUMBER(K176),ROW()-$I$19&lt;$I$8),L176,"")</f>
        <v/>
      </c>
      <c r="Q176" s="150" t="str">
        <f ca="1">IF(AND(K176&lt;&gt;"",ISNUMBER(K176),ROW()-$I$19&gt;=$I$8),L176,"")</f>
        <v/>
      </c>
      <c r="R176" s="153"/>
      <c r="AA176" s="8" t="str">
        <f ca="1">IF(ROW()-$Y$11&lt;$Y$8,OFFSET($A$1,ROW()-$Y$11+$Y$4,COLUMN()-$Y$13+$Y$6),"")</f>
        <v/>
      </c>
      <c r="AB176" s="8" t="str">
        <f ca="1">IF(ROW()-$Y$11&lt;$Y$8,IF(ISNUMBER(AA176),AB175,OFFSET($A$1,ROW()-$Y$11+$Y$4,COLUMN()-$Y$13+$Y$6)),"")</f>
        <v/>
      </c>
      <c r="AC176" s="8" t="str">
        <f ca="1">IF(ROW()-$Y$11&lt;$Y$8,OFFSET($A$1,ROW()-$Y$11+$Y$4,COLUMN()-$Y$13+$Y$6),"")</f>
        <v/>
      </c>
      <c r="AD176" s="8" t="str">
        <f ca="1">IF(ROW()-$Y$11&lt;$Y$8,OFFSET($A$1,ROW()-$Y$11+$Y$4,COLUMN()-$Y$13+$Y$6),"")</f>
        <v/>
      </c>
      <c r="AE176" s="40" t="str">
        <f ca="1">IF(ISNUMBER(AA176),AE175,AA176)</f>
        <v/>
      </c>
      <c r="AF176" s="40" t="str">
        <f ca="1">IF(ISNUMBER(AA176),AA176,"")</f>
        <v/>
      </c>
      <c r="AG176" s="8" t="str">
        <f ca="1">IF(AC176="","",IF(AC175="",AC176,AG175+AC176))</f>
        <v/>
      </c>
      <c r="AH176" s="8" t="str">
        <f ca="1">IF(AD176="","",IF(AD175="",AD176,AH175+AD176))</f>
        <v/>
      </c>
      <c r="AI176" s="8" t="str">
        <f ca="1">IF(AG176&lt;&gt;"",AG176-AH176,"")</f>
        <v/>
      </c>
    </row>
    <row r="177" spans="11:35">
      <c r="K177" s="142" t="str">
        <f ca="1">IF(ROW()-$I$19&lt;$I$8,OFFSET($A$1,ROW()-$I$19+$I$4,COLUMN()-$I$21+$I$6),IF(ROW()-$I$19&lt;$I$8+$I$16,OFFSET($A$1,ROW()-$I$19-$I$8+$I$12,COLUMN()-$I$21+$I$14),""))</f>
        <v/>
      </c>
      <c r="L177" s="142" t="str">
        <f ca="1">IF(ROW()-$I$19&lt;$I$8,OFFSET(#REF!,ROW()-$I$19+$I$4,COLUMN()-$I$21+$I$6),IF(ROW()-$I$19&lt;$I$8+$I$16,OFFSET(#REF!,ROW()-$I$19-$I$8+$I$12,COLUMN()-$I$21+$I$14),""))</f>
        <v/>
      </c>
      <c r="M177" s="148" t="str">
        <f ca="1">IF(K177="","",IF(NOT(ISNUMBER(K177)),K177,M176))</f>
        <v/>
      </c>
      <c r="N177" s="149" t="str">
        <f ca="1">IF(K177="","",IF(ISNUMBER(K177),K177,IF(ISNUMBER(K178),K178,"")))</f>
        <v/>
      </c>
      <c r="O177" s="150" t="str">
        <f ca="1">IF(AND(ROW()-$I$19&lt;$I$8,NOT(ISNUMBER(K177))),L177,"")</f>
        <v/>
      </c>
      <c r="P177" s="150" t="str">
        <f ca="1">IF(AND(K177&lt;&gt;"",ISNUMBER(K177),ROW()-$I$19&lt;$I$8),L177,"")</f>
        <v/>
      </c>
      <c r="Q177" s="150" t="str">
        <f ca="1">IF(AND(K177&lt;&gt;"",ISNUMBER(K177),ROW()-$I$19&gt;=$I$8),L177,"")</f>
        <v/>
      </c>
      <c r="R177" s="153"/>
      <c r="AA177" s="8" t="str">
        <f ca="1">IF(ROW()-$Y$11&lt;$Y$8,OFFSET($A$1,ROW()-$Y$11+$Y$4,COLUMN()-$Y$13+$Y$6),"")</f>
        <v/>
      </c>
      <c r="AB177" s="8" t="str">
        <f ca="1">IF(ROW()-$Y$11&lt;$Y$8,IF(ISNUMBER(AA177),AB176,OFFSET($A$1,ROW()-$Y$11+$Y$4,COLUMN()-$Y$13+$Y$6)),"")</f>
        <v/>
      </c>
      <c r="AC177" s="8" t="str">
        <f ca="1">IF(ROW()-$Y$11&lt;$Y$8,OFFSET($A$1,ROW()-$Y$11+$Y$4,COLUMN()-$Y$13+$Y$6),"")</f>
        <v/>
      </c>
      <c r="AD177" s="8" t="str">
        <f ca="1">IF(ROW()-$Y$11&lt;$Y$8,OFFSET($A$1,ROW()-$Y$11+$Y$4,COLUMN()-$Y$13+$Y$6),"")</f>
        <v/>
      </c>
      <c r="AE177" s="40" t="str">
        <f ca="1">IF(ISNUMBER(AA177),AE176,AA177)</f>
        <v/>
      </c>
      <c r="AF177" s="40" t="str">
        <f ca="1">IF(ISNUMBER(AA177),AA177,"")</f>
        <v/>
      </c>
      <c r="AG177" s="8" t="str">
        <f ca="1">IF(AC177="","",IF(AC176="",AC177,AG176+AC177))</f>
        <v/>
      </c>
      <c r="AH177" s="8" t="str">
        <f ca="1">IF(AD177="","",IF(AD176="",AD177,AH176+AD177))</f>
        <v/>
      </c>
      <c r="AI177" s="8" t="str">
        <f ca="1">IF(AG177&lt;&gt;"",AG177-AH177,"")</f>
        <v/>
      </c>
    </row>
    <row r="178" spans="11:35">
      <c r="K178" s="142" t="str">
        <f ca="1">IF(ROW()-$I$19&lt;$I$8,OFFSET($A$1,ROW()-$I$19+$I$4,COLUMN()-$I$21+$I$6),IF(ROW()-$I$19&lt;$I$8+$I$16,OFFSET($A$1,ROW()-$I$19-$I$8+$I$12,COLUMN()-$I$21+$I$14),""))</f>
        <v/>
      </c>
      <c r="L178" s="142" t="str">
        <f ca="1">IF(ROW()-$I$19&lt;$I$8,OFFSET(#REF!,ROW()-$I$19+$I$4,COLUMN()-$I$21+$I$6),IF(ROW()-$I$19&lt;$I$8+$I$16,OFFSET(#REF!,ROW()-$I$19-$I$8+$I$12,COLUMN()-$I$21+$I$14),""))</f>
        <v/>
      </c>
      <c r="M178" s="148" t="str">
        <f ca="1">IF(K178="","",IF(NOT(ISNUMBER(K178)),K178,M177))</f>
        <v/>
      </c>
      <c r="N178" s="149" t="str">
        <f ca="1">IF(K178="","",IF(ISNUMBER(K178),K178,IF(ISNUMBER(K179),K179,"")))</f>
        <v/>
      </c>
      <c r="O178" s="150" t="str">
        <f ca="1">IF(AND(ROW()-$I$19&lt;$I$8,NOT(ISNUMBER(K178))),L178,"")</f>
        <v/>
      </c>
      <c r="P178" s="150" t="str">
        <f ca="1">IF(AND(K178&lt;&gt;"",ISNUMBER(K178),ROW()-$I$19&lt;$I$8),L178,"")</f>
        <v/>
      </c>
      <c r="Q178" s="150" t="str">
        <f ca="1">IF(AND(K178&lt;&gt;"",ISNUMBER(K178),ROW()-$I$19&gt;=$I$8),L178,"")</f>
        <v/>
      </c>
      <c r="R178" s="153"/>
      <c r="AA178" s="8" t="str">
        <f ca="1">IF(ROW()-$Y$11&lt;$Y$8,OFFSET($A$1,ROW()-$Y$11+$Y$4,COLUMN()-$Y$13+$Y$6),"")</f>
        <v/>
      </c>
      <c r="AB178" s="8" t="str">
        <f ca="1">IF(ROW()-$Y$11&lt;$Y$8,IF(ISNUMBER(AA178),AB177,OFFSET($A$1,ROW()-$Y$11+$Y$4,COLUMN()-$Y$13+$Y$6)),"")</f>
        <v/>
      </c>
      <c r="AC178" s="8" t="str">
        <f ca="1">IF(ROW()-$Y$11&lt;$Y$8,OFFSET($A$1,ROW()-$Y$11+$Y$4,COLUMN()-$Y$13+$Y$6),"")</f>
        <v/>
      </c>
      <c r="AD178" s="8" t="str">
        <f ca="1">IF(ROW()-$Y$11&lt;$Y$8,OFFSET($A$1,ROW()-$Y$11+$Y$4,COLUMN()-$Y$13+$Y$6),"")</f>
        <v/>
      </c>
      <c r="AE178" s="40" t="str">
        <f ca="1">IF(ISNUMBER(AA178),AE177,AA178)</f>
        <v/>
      </c>
      <c r="AF178" s="40" t="str">
        <f ca="1">IF(ISNUMBER(AA178),AA178,"")</f>
        <v/>
      </c>
      <c r="AG178" s="8" t="str">
        <f ca="1">IF(AC178="","",IF(AC177="",AC178,AG177+AC178))</f>
        <v/>
      </c>
      <c r="AH178" s="8" t="str">
        <f ca="1">IF(AD178="","",IF(AD177="",AD178,AH177+AD178))</f>
        <v/>
      </c>
      <c r="AI178" s="8" t="str">
        <f ca="1">IF(AG178&lt;&gt;"",AG178-AH178,"")</f>
        <v/>
      </c>
    </row>
    <row r="179" spans="11:35">
      <c r="K179" s="142" t="str">
        <f ca="1">IF(ROW()-$I$19&lt;$I$8,OFFSET($A$1,ROW()-$I$19+$I$4,COLUMN()-$I$21+$I$6),IF(ROW()-$I$19&lt;$I$8+$I$16,OFFSET($A$1,ROW()-$I$19-$I$8+$I$12,COLUMN()-$I$21+$I$14),""))</f>
        <v/>
      </c>
      <c r="L179" s="142" t="str">
        <f ca="1">IF(ROW()-$I$19&lt;$I$8,OFFSET(#REF!,ROW()-$I$19+$I$4,COLUMN()-$I$21+$I$6),IF(ROW()-$I$19&lt;$I$8+$I$16,OFFSET(#REF!,ROW()-$I$19-$I$8+$I$12,COLUMN()-$I$21+$I$14),""))</f>
        <v/>
      </c>
      <c r="M179" s="148" t="str">
        <f ca="1">IF(K179="","",IF(NOT(ISNUMBER(K179)),K179,M178))</f>
        <v/>
      </c>
      <c r="N179" s="149" t="str">
        <f ca="1">IF(K179="","",IF(ISNUMBER(K179),K179,IF(ISNUMBER(K180),K180,"")))</f>
        <v/>
      </c>
      <c r="O179" s="150" t="str">
        <f ca="1">IF(AND(ROW()-$I$19&lt;$I$8,NOT(ISNUMBER(K179))),L179,"")</f>
        <v/>
      </c>
      <c r="P179" s="150" t="str">
        <f ca="1">IF(AND(K179&lt;&gt;"",ISNUMBER(K179),ROW()-$I$19&lt;$I$8),L179,"")</f>
        <v/>
      </c>
      <c r="Q179" s="150" t="str">
        <f ca="1">IF(AND(K179&lt;&gt;"",ISNUMBER(K179),ROW()-$I$19&gt;=$I$8),L179,"")</f>
        <v/>
      </c>
      <c r="R179" s="153"/>
      <c r="AA179" s="8" t="str">
        <f ca="1">IF(ROW()-$Y$11&lt;$Y$8,OFFSET($A$1,ROW()-$Y$11+$Y$4,COLUMN()-$Y$13+$Y$6),"")</f>
        <v/>
      </c>
      <c r="AB179" s="8" t="str">
        <f ca="1">IF(ROW()-$Y$11&lt;$Y$8,IF(ISNUMBER(AA179),AB178,OFFSET($A$1,ROW()-$Y$11+$Y$4,COLUMN()-$Y$13+$Y$6)),"")</f>
        <v/>
      </c>
      <c r="AC179" s="8" t="str">
        <f ca="1">IF(ROW()-$Y$11&lt;$Y$8,OFFSET($A$1,ROW()-$Y$11+$Y$4,COLUMN()-$Y$13+$Y$6),"")</f>
        <v/>
      </c>
      <c r="AD179" s="8" t="str">
        <f ca="1">IF(ROW()-$Y$11&lt;$Y$8,OFFSET($A$1,ROW()-$Y$11+$Y$4,COLUMN()-$Y$13+$Y$6),"")</f>
        <v/>
      </c>
      <c r="AE179" s="40" t="str">
        <f ca="1">IF(ISNUMBER(AA179),AE178,AA179)</f>
        <v/>
      </c>
      <c r="AF179" s="40" t="str">
        <f ca="1">IF(ISNUMBER(AA179),AA179,"")</f>
        <v/>
      </c>
      <c r="AG179" s="8" t="str">
        <f ca="1">IF(AC179="","",IF(AC178="",AC179,AG178+AC179))</f>
        <v/>
      </c>
      <c r="AH179" s="8" t="str">
        <f ca="1">IF(AD179="","",IF(AD178="",AD179,AH178+AD179))</f>
        <v/>
      </c>
      <c r="AI179" s="8" t="str">
        <f ca="1">IF(AG179&lt;&gt;"",AG179-AH179,"")</f>
        <v/>
      </c>
    </row>
    <row r="180" spans="11:35">
      <c r="K180" s="142" t="str">
        <f ca="1">IF(ROW()-$I$19&lt;$I$8,OFFSET($A$1,ROW()-$I$19+$I$4,COLUMN()-$I$21+$I$6),IF(ROW()-$I$19&lt;$I$8+$I$16,OFFSET($A$1,ROW()-$I$19-$I$8+$I$12,COLUMN()-$I$21+$I$14),""))</f>
        <v/>
      </c>
      <c r="L180" s="142" t="str">
        <f ca="1">IF(ROW()-$I$19&lt;$I$8,OFFSET(#REF!,ROW()-$I$19+$I$4,COLUMN()-$I$21+$I$6),IF(ROW()-$I$19&lt;$I$8+$I$16,OFFSET(#REF!,ROW()-$I$19-$I$8+$I$12,COLUMN()-$I$21+$I$14),""))</f>
        <v/>
      </c>
      <c r="M180" s="148" t="str">
        <f ca="1">IF(K180="","",IF(NOT(ISNUMBER(K180)),K180,M179))</f>
        <v/>
      </c>
      <c r="N180" s="149" t="str">
        <f ca="1">IF(K180="","",IF(ISNUMBER(K180),K180,IF(ISNUMBER(K181),K181,"")))</f>
        <v/>
      </c>
      <c r="O180" s="150" t="str">
        <f ca="1">IF(AND(ROW()-$I$19&lt;$I$8,NOT(ISNUMBER(K180))),L180,"")</f>
        <v/>
      </c>
      <c r="P180" s="150" t="str">
        <f ca="1">IF(AND(K180&lt;&gt;"",ISNUMBER(K180),ROW()-$I$19&lt;$I$8),L180,"")</f>
        <v/>
      </c>
      <c r="Q180" s="150" t="str">
        <f ca="1">IF(AND(K180&lt;&gt;"",ISNUMBER(K180),ROW()-$I$19&gt;=$I$8),L180,"")</f>
        <v/>
      </c>
      <c r="R180" s="153"/>
      <c r="AA180" s="8" t="str">
        <f ca="1">IF(ROW()-$Y$11&lt;$Y$8,OFFSET($A$1,ROW()-$Y$11+$Y$4,COLUMN()-$Y$13+$Y$6),"")</f>
        <v/>
      </c>
      <c r="AB180" s="8" t="str">
        <f ca="1">IF(ROW()-$Y$11&lt;$Y$8,IF(ISNUMBER(AA180),AB179,OFFSET($A$1,ROW()-$Y$11+$Y$4,COLUMN()-$Y$13+$Y$6)),"")</f>
        <v/>
      </c>
      <c r="AC180" s="8" t="str">
        <f ca="1">IF(ROW()-$Y$11&lt;$Y$8,OFFSET($A$1,ROW()-$Y$11+$Y$4,COLUMN()-$Y$13+$Y$6),"")</f>
        <v/>
      </c>
      <c r="AD180" s="8" t="str">
        <f ca="1">IF(ROW()-$Y$11&lt;$Y$8,OFFSET($A$1,ROW()-$Y$11+$Y$4,COLUMN()-$Y$13+$Y$6),"")</f>
        <v/>
      </c>
      <c r="AE180" s="40" t="str">
        <f ca="1">IF(ISNUMBER(AA180),AE179,AA180)</f>
        <v/>
      </c>
      <c r="AF180" s="40" t="str">
        <f ca="1">IF(ISNUMBER(AA180),AA180,"")</f>
        <v/>
      </c>
      <c r="AG180" s="8" t="str">
        <f ca="1">IF(AC180="","",IF(AC179="",AC180,AG179+AC180))</f>
        <v/>
      </c>
      <c r="AH180" s="8" t="str">
        <f ca="1">IF(AD180="","",IF(AD179="",AD180,AH179+AD180))</f>
        <v/>
      </c>
      <c r="AI180" s="8" t="str">
        <f ca="1">IF(AG180&lt;&gt;"",AG180-AH180,"")</f>
        <v/>
      </c>
    </row>
    <row r="181" spans="11:35">
      <c r="K181" s="142" t="str">
        <f ca="1">IF(ROW()-$I$19&lt;$I$8,OFFSET($A$1,ROW()-$I$19+$I$4,COLUMN()-$I$21+$I$6),IF(ROW()-$I$19&lt;$I$8+$I$16,OFFSET($A$1,ROW()-$I$19-$I$8+$I$12,COLUMN()-$I$21+$I$14),""))</f>
        <v/>
      </c>
      <c r="L181" s="142" t="str">
        <f ca="1">IF(ROW()-$I$19&lt;$I$8,OFFSET(#REF!,ROW()-$I$19+$I$4,COLUMN()-$I$21+$I$6),IF(ROW()-$I$19&lt;$I$8+$I$16,OFFSET(#REF!,ROW()-$I$19-$I$8+$I$12,COLUMN()-$I$21+$I$14),""))</f>
        <v/>
      </c>
      <c r="M181" s="148" t="str">
        <f ca="1">IF(K181="","",IF(NOT(ISNUMBER(K181)),K181,M180))</f>
        <v/>
      </c>
      <c r="N181" s="149" t="str">
        <f ca="1">IF(K181="","",IF(ISNUMBER(K181),K181,IF(ISNUMBER(K182),K182,"")))</f>
        <v/>
      </c>
      <c r="O181" s="150" t="str">
        <f ca="1">IF(AND(ROW()-$I$19&lt;$I$8,NOT(ISNUMBER(K181))),L181,"")</f>
        <v/>
      </c>
      <c r="P181" s="150" t="str">
        <f ca="1">IF(AND(K181&lt;&gt;"",ISNUMBER(K181),ROW()-$I$19&lt;$I$8),L181,"")</f>
        <v/>
      </c>
      <c r="Q181" s="150" t="str">
        <f ca="1">IF(AND(K181&lt;&gt;"",ISNUMBER(K181),ROW()-$I$19&gt;=$I$8),L181,"")</f>
        <v/>
      </c>
      <c r="R181" s="153"/>
      <c r="AA181" s="8" t="str">
        <f ca="1">IF(ROW()-$Y$11&lt;$Y$8,OFFSET($A$1,ROW()-$Y$11+$Y$4,COLUMN()-$Y$13+$Y$6),"")</f>
        <v/>
      </c>
      <c r="AB181" s="8" t="str">
        <f ca="1">IF(ROW()-$Y$11&lt;$Y$8,IF(ISNUMBER(AA181),AB180,OFFSET($A$1,ROW()-$Y$11+$Y$4,COLUMN()-$Y$13+$Y$6)),"")</f>
        <v/>
      </c>
      <c r="AC181" s="8" t="str">
        <f ca="1">IF(ROW()-$Y$11&lt;$Y$8,OFFSET($A$1,ROW()-$Y$11+$Y$4,COLUMN()-$Y$13+$Y$6),"")</f>
        <v/>
      </c>
      <c r="AD181" s="8" t="str">
        <f ca="1">IF(ROW()-$Y$11&lt;$Y$8,OFFSET($A$1,ROW()-$Y$11+$Y$4,COLUMN()-$Y$13+$Y$6),"")</f>
        <v/>
      </c>
      <c r="AE181" s="40" t="str">
        <f ca="1">IF(ISNUMBER(AA181),AE180,AA181)</f>
        <v/>
      </c>
      <c r="AF181" s="40" t="str">
        <f ca="1">IF(ISNUMBER(AA181),AA181,"")</f>
        <v/>
      </c>
      <c r="AG181" s="8" t="str">
        <f ca="1">IF(AC181="","",IF(AC180="",AC181,AG180+AC181))</f>
        <v/>
      </c>
      <c r="AH181" s="8" t="str">
        <f ca="1">IF(AD181="","",IF(AD180="",AD181,AH180+AD181))</f>
        <v/>
      </c>
      <c r="AI181" s="8" t="str">
        <f ca="1">IF(AG181&lt;&gt;"",AG181-AH181,"")</f>
        <v/>
      </c>
    </row>
    <row r="182" spans="11:35">
      <c r="K182" s="142" t="str">
        <f ca="1">IF(ROW()-$I$19&lt;$I$8,OFFSET($A$1,ROW()-$I$19+$I$4,COLUMN()-$I$21+$I$6),IF(ROW()-$I$19&lt;$I$8+$I$16,OFFSET($A$1,ROW()-$I$19-$I$8+$I$12,COLUMN()-$I$21+$I$14),""))</f>
        <v/>
      </c>
      <c r="L182" s="142" t="str">
        <f ca="1">IF(ROW()-$I$19&lt;$I$8,OFFSET(#REF!,ROW()-$I$19+$I$4,COLUMN()-$I$21+$I$6),IF(ROW()-$I$19&lt;$I$8+$I$16,OFFSET(#REF!,ROW()-$I$19-$I$8+$I$12,COLUMN()-$I$21+$I$14),""))</f>
        <v/>
      </c>
      <c r="M182" s="148" t="str">
        <f ca="1">IF(K182="","",IF(NOT(ISNUMBER(K182)),K182,M181))</f>
        <v/>
      </c>
      <c r="N182" s="149" t="str">
        <f ca="1">IF(K182="","",IF(ISNUMBER(K182),K182,IF(ISNUMBER(K183),K183,"")))</f>
        <v/>
      </c>
      <c r="O182" s="150" t="str">
        <f ca="1">IF(AND(ROW()-$I$19&lt;$I$8,NOT(ISNUMBER(K182))),L182,"")</f>
        <v/>
      </c>
      <c r="P182" s="150" t="str">
        <f ca="1">IF(AND(K182&lt;&gt;"",ISNUMBER(K182),ROW()-$I$19&lt;$I$8),L182,"")</f>
        <v/>
      </c>
      <c r="Q182" s="150" t="str">
        <f ca="1">IF(AND(K182&lt;&gt;"",ISNUMBER(K182),ROW()-$I$19&gt;=$I$8),L182,"")</f>
        <v/>
      </c>
      <c r="R182" s="153"/>
      <c r="AA182" s="8" t="str">
        <f ca="1">IF(ROW()-$Y$11&lt;$Y$8,OFFSET($A$1,ROW()-$Y$11+$Y$4,COLUMN()-$Y$13+$Y$6),"")</f>
        <v/>
      </c>
      <c r="AB182" s="8" t="str">
        <f ca="1">IF(ROW()-$Y$11&lt;$Y$8,IF(ISNUMBER(AA182),AB181,OFFSET($A$1,ROW()-$Y$11+$Y$4,COLUMN()-$Y$13+$Y$6)),"")</f>
        <v/>
      </c>
      <c r="AC182" s="8" t="str">
        <f ca="1">IF(ROW()-$Y$11&lt;$Y$8,OFFSET($A$1,ROW()-$Y$11+$Y$4,COLUMN()-$Y$13+$Y$6),"")</f>
        <v/>
      </c>
      <c r="AD182" s="8" t="str">
        <f ca="1">IF(ROW()-$Y$11&lt;$Y$8,OFFSET($A$1,ROW()-$Y$11+$Y$4,COLUMN()-$Y$13+$Y$6),"")</f>
        <v/>
      </c>
      <c r="AE182" s="40" t="str">
        <f ca="1">IF(ISNUMBER(AA182),AE181,AA182)</f>
        <v/>
      </c>
      <c r="AF182" s="40" t="str">
        <f ca="1">IF(ISNUMBER(AA182),AA182,"")</f>
        <v/>
      </c>
      <c r="AG182" s="8" t="str">
        <f ca="1">IF(AC182="","",IF(AC181="",AC182,AG181+AC182))</f>
        <v/>
      </c>
      <c r="AH182" s="8" t="str">
        <f ca="1">IF(AD182="","",IF(AD181="",AD182,AH181+AD182))</f>
        <v/>
      </c>
      <c r="AI182" s="8" t="str">
        <f ca="1">IF(AG182&lt;&gt;"",AG182-AH182,"")</f>
        <v/>
      </c>
    </row>
    <row r="183" spans="11:35">
      <c r="K183" s="142" t="str">
        <f ca="1">IF(ROW()-$I$19&lt;$I$8,OFFSET($A$1,ROW()-$I$19+$I$4,COLUMN()-$I$21+$I$6),IF(ROW()-$I$19&lt;$I$8+$I$16,OFFSET($A$1,ROW()-$I$19-$I$8+$I$12,COLUMN()-$I$21+$I$14),""))</f>
        <v/>
      </c>
      <c r="L183" s="142" t="str">
        <f ca="1">IF(ROW()-$I$19&lt;$I$8,OFFSET(#REF!,ROW()-$I$19+$I$4,COLUMN()-$I$21+$I$6),IF(ROW()-$I$19&lt;$I$8+$I$16,OFFSET(#REF!,ROW()-$I$19-$I$8+$I$12,COLUMN()-$I$21+$I$14),""))</f>
        <v/>
      </c>
      <c r="M183" s="148" t="str">
        <f ca="1">IF(K183="","",IF(NOT(ISNUMBER(K183)),K183,M182))</f>
        <v/>
      </c>
      <c r="N183" s="149" t="str">
        <f ca="1">IF(K183="","",IF(ISNUMBER(K183),K183,IF(ISNUMBER(K184),K184,"")))</f>
        <v/>
      </c>
      <c r="O183" s="150" t="str">
        <f ca="1">IF(AND(ROW()-$I$19&lt;$I$8,NOT(ISNUMBER(K183))),L183,"")</f>
        <v/>
      </c>
      <c r="P183" s="150" t="str">
        <f ca="1">IF(AND(K183&lt;&gt;"",ISNUMBER(K183),ROW()-$I$19&lt;$I$8),L183,"")</f>
        <v/>
      </c>
      <c r="Q183" s="150" t="str">
        <f ca="1">IF(AND(K183&lt;&gt;"",ISNUMBER(K183),ROW()-$I$19&gt;=$I$8),L183,"")</f>
        <v/>
      </c>
      <c r="R183" s="153"/>
      <c r="AA183" s="8" t="str">
        <f ca="1">IF(ROW()-$Y$11&lt;$Y$8,OFFSET($A$1,ROW()-$Y$11+$Y$4,COLUMN()-$Y$13+$Y$6),"")</f>
        <v/>
      </c>
      <c r="AB183" s="8" t="str">
        <f ca="1">IF(ROW()-$Y$11&lt;$Y$8,IF(ISNUMBER(AA183),AB182,OFFSET($A$1,ROW()-$Y$11+$Y$4,COLUMN()-$Y$13+$Y$6)),"")</f>
        <v/>
      </c>
      <c r="AC183" s="8" t="str">
        <f ca="1">IF(ROW()-$Y$11&lt;$Y$8,OFFSET($A$1,ROW()-$Y$11+$Y$4,COLUMN()-$Y$13+$Y$6),"")</f>
        <v/>
      </c>
      <c r="AD183" s="8" t="str">
        <f ca="1">IF(ROW()-$Y$11&lt;$Y$8,OFFSET($A$1,ROW()-$Y$11+$Y$4,COLUMN()-$Y$13+$Y$6),"")</f>
        <v/>
      </c>
      <c r="AE183" s="40" t="str">
        <f ca="1">IF(ISNUMBER(AA183),AE182,AA183)</f>
        <v/>
      </c>
      <c r="AF183" s="40" t="str">
        <f ca="1">IF(ISNUMBER(AA183),AA183,"")</f>
        <v/>
      </c>
      <c r="AG183" s="8" t="str">
        <f ca="1">IF(AC183="","",IF(AC182="",AC183,AG182+AC183))</f>
        <v/>
      </c>
      <c r="AH183" s="8" t="str">
        <f ca="1">IF(AD183="","",IF(AD182="",AD183,AH182+AD183))</f>
        <v/>
      </c>
      <c r="AI183" s="8" t="str">
        <f ca="1">IF(AG183&lt;&gt;"",AG183-AH183,"")</f>
        <v/>
      </c>
    </row>
    <row r="184" spans="11:35">
      <c r="K184" s="142" t="str">
        <f ca="1">IF(ROW()-$I$19&lt;$I$8,OFFSET($A$1,ROW()-$I$19+$I$4,COLUMN()-$I$21+$I$6),IF(ROW()-$I$19&lt;$I$8+$I$16,OFFSET($A$1,ROW()-$I$19-$I$8+$I$12,COLUMN()-$I$21+$I$14),""))</f>
        <v/>
      </c>
      <c r="L184" s="142" t="str">
        <f ca="1">IF(ROW()-$I$19&lt;$I$8,OFFSET(#REF!,ROW()-$I$19+$I$4,COLUMN()-$I$21+$I$6),IF(ROW()-$I$19&lt;$I$8+$I$16,OFFSET(#REF!,ROW()-$I$19-$I$8+$I$12,COLUMN()-$I$21+$I$14),""))</f>
        <v/>
      </c>
      <c r="M184" s="148" t="str">
        <f ca="1">IF(K184="","",IF(NOT(ISNUMBER(K184)),K184,M183))</f>
        <v/>
      </c>
      <c r="N184" s="149" t="str">
        <f ca="1">IF(K184="","",IF(ISNUMBER(K184),K184,IF(ISNUMBER(K185),K185,"")))</f>
        <v/>
      </c>
      <c r="O184" s="150" t="str">
        <f ca="1">IF(AND(ROW()-$I$19&lt;$I$8,NOT(ISNUMBER(K184))),L184,"")</f>
        <v/>
      </c>
      <c r="P184" s="150" t="str">
        <f ca="1">IF(AND(K184&lt;&gt;"",ISNUMBER(K184),ROW()-$I$19&lt;$I$8),L184,"")</f>
        <v/>
      </c>
      <c r="Q184" s="150" t="str">
        <f ca="1">IF(AND(K184&lt;&gt;"",ISNUMBER(K184),ROW()-$I$19&gt;=$I$8),L184,"")</f>
        <v/>
      </c>
      <c r="R184" s="153"/>
      <c r="AA184" s="8" t="str">
        <f ca="1">IF(ROW()-$Y$11&lt;$Y$8,OFFSET($A$1,ROW()-$Y$11+$Y$4,COLUMN()-$Y$13+$Y$6),"")</f>
        <v/>
      </c>
      <c r="AB184" s="8" t="str">
        <f ca="1">IF(ROW()-$Y$11&lt;$Y$8,IF(ISNUMBER(AA184),AB183,OFFSET($A$1,ROW()-$Y$11+$Y$4,COLUMN()-$Y$13+$Y$6)),"")</f>
        <v/>
      </c>
      <c r="AC184" s="8" t="str">
        <f ca="1">IF(ROW()-$Y$11&lt;$Y$8,OFFSET($A$1,ROW()-$Y$11+$Y$4,COLUMN()-$Y$13+$Y$6),"")</f>
        <v/>
      </c>
      <c r="AD184" s="8" t="str">
        <f ca="1">IF(ROW()-$Y$11&lt;$Y$8,OFFSET($A$1,ROW()-$Y$11+$Y$4,COLUMN()-$Y$13+$Y$6),"")</f>
        <v/>
      </c>
      <c r="AE184" s="40" t="str">
        <f ca="1">IF(ISNUMBER(AA184),AE183,AA184)</f>
        <v/>
      </c>
      <c r="AF184" s="40" t="str">
        <f ca="1">IF(ISNUMBER(AA184),AA184,"")</f>
        <v/>
      </c>
      <c r="AG184" s="8" t="str">
        <f ca="1">IF(AC184="","",IF(AC183="",AC184,AG183+AC184))</f>
        <v/>
      </c>
      <c r="AH184" s="8" t="str">
        <f ca="1">IF(AD184="","",IF(AD183="",AD184,AH183+AD184))</f>
        <v/>
      </c>
      <c r="AI184" s="8" t="str">
        <f ca="1">IF(AG184&lt;&gt;"",AG184-AH184,"")</f>
        <v/>
      </c>
    </row>
    <row r="185" spans="11:35">
      <c r="K185" s="142" t="str">
        <f ca="1">IF(ROW()-$I$19&lt;$I$8,OFFSET($A$1,ROW()-$I$19+$I$4,COLUMN()-$I$21+$I$6),IF(ROW()-$I$19&lt;$I$8+$I$16,OFFSET($A$1,ROW()-$I$19-$I$8+$I$12,COLUMN()-$I$21+$I$14),""))</f>
        <v/>
      </c>
      <c r="L185" s="142" t="str">
        <f ca="1">IF(ROW()-$I$19&lt;$I$8,OFFSET(#REF!,ROW()-$I$19+$I$4,COLUMN()-$I$21+$I$6),IF(ROW()-$I$19&lt;$I$8+$I$16,OFFSET(#REF!,ROW()-$I$19-$I$8+$I$12,COLUMN()-$I$21+$I$14),""))</f>
        <v/>
      </c>
      <c r="M185" s="148" t="str">
        <f ca="1">IF(K185="","",IF(NOT(ISNUMBER(K185)),K185,M184))</f>
        <v/>
      </c>
      <c r="N185" s="149" t="str">
        <f ca="1">IF(K185="","",IF(ISNUMBER(K185),K185,IF(ISNUMBER(K186),K186,"")))</f>
        <v/>
      </c>
      <c r="O185" s="150" t="str">
        <f ca="1">IF(AND(ROW()-$I$19&lt;$I$8,NOT(ISNUMBER(K185))),L185,"")</f>
        <v/>
      </c>
      <c r="P185" s="150" t="str">
        <f ca="1">IF(AND(K185&lt;&gt;"",ISNUMBER(K185),ROW()-$I$19&lt;$I$8),L185,"")</f>
        <v/>
      </c>
      <c r="Q185" s="150" t="str">
        <f ca="1">IF(AND(K185&lt;&gt;"",ISNUMBER(K185),ROW()-$I$19&gt;=$I$8),L185,"")</f>
        <v/>
      </c>
      <c r="R185" s="153"/>
      <c r="AA185" s="8" t="str">
        <f ca="1">IF(ROW()-$Y$11&lt;$Y$8,OFFSET($A$1,ROW()-$Y$11+$Y$4,COLUMN()-$Y$13+$Y$6),"")</f>
        <v/>
      </c>
      <c r="AB185" s="8" t="str">
        <f ca="1">IF(ROW()-$Y$11&lt;$Y$8,IF(ISNUMBER(AA185),AB184,OFFSET($A$1,ROW()-$Y$11+$Y$4,COLUMN()-$Y$13+$Y$6)),"")</f>
        <v/>
      </c>
      <c r="AC185" s="8" t="str">
        <f ca="1">IF(ROW()-$Y$11&lt;$Y$8,OFFSET($A$1,ROW()-$Y$11+$Y$4,COLUMN()-$Y$13+$Y$6),"")</f>
        <v/>
      </c>
      <c r="AD185" s="8" t="str">
        <f ca="1">IF(ROW()-$Y$11&lt;$Y$8,OFFSET($A$1,ROW()-$Y$11+$Y$4,COLUMN()-$Y$13+$Y$6),"")</f>
        <v/>
      </c>
      <c r="AE185" s="40" t="str">
        <f ca="1">IF(ISNUMBER(AA185),AE184,AA185)</f>
        <v/>
      </c>
      <c r="AF185" s="40" t="str">
        <f ca="1">IF(ISNUMBER(AA185),AA185,"")</f>
        <v/>
      </c>
      <c r="AG185" s="8" t="str">
        <f ca="1">IF(AC185="","",IF(AC184="",AC185,AG184+AC185))</f>
        <v/>
      </c>
      <c r="AH185" s="8" t="str">
        <f ca="1">IF(AD185="","",IF(AD184="",AD185,AH184+AD185))</f>
        <v/>
      </c>
      <c r="AI185" s="8" t="str">
        <f ca="1">IF(AG185&lt;&gt;"",AG185-AH185,"")</f>
        <v/>
      </c>
    </row>
    <row r="186" spans="11:35">
      <c r="K186" s="142" t="str">
        <f ca="1">IF(ROW()-$I$19&lt;$I$8,OFFSET($A$1,ROW()-$I$19+$I$4,COLUMN()-$I$21+$I$6),IF(ROW()-$I$19&lt;$I$8+$I$16,OFFSET($A$1,ROW()-$I$19-$I$8+$I$12,COLUMN()-$I$21+$I$14),""))</f>
        <v/>
      </c>
      <c r="L186" s="142" t="str">
        <f ca="1">IF(ROW()-$I$19&lt;$I$8,OFFSET(#REF!,ROW()-$I$19+$I$4,COLUMN()-$I$21+$I$6),IF(ROW()-$I$19&lt;$I$8+$I$16,OFFSET(#REF!,ROW()-$I$19-$I$8+$I$12,COLUMN()-$I$21+$I$14),""))</f>
        <v/>
      </c>
      <c r="M186" s="148" t="str">
        <f ca="1">IF(K186="","",IF(NOT(ISNUMBER(K186)),K186,M185))</f>
        <v/>
      </c>
      <c r="N186" s="149" t="str">
        <f ca="1">IF(K186="","",IF(ISNUMBER(K186),K186,IF(ISNUMBER(K187),K187,"")))</f>
        <v/>
      </c>
      <c r="O186" s="150" t="str">
        <f ca="1">IF(AND(ROW()-$I$19&lt;$I$8,NOT(ISNUMBER(K186))),L186,"")</f>
        <v/>
      </c>
      <c r="P186" s="150" t="str">
        <f ca="1">IF(AND(K186&lt;&gt;"",ISNUMBER(K186),ROW()-$I$19&lt;$I$8),L186,"")</f>
        <v/>
      </c>
      <c r="Q186" s="150" t="str">
        <f ca="1">IF(AND(K186&lt;&gt;"",ISNUMBER(K186),ROW()-$I$19&gt;=$I$8),L186,"")</f>
        <v/>
      </c>
      <c r="R186" s="153"/>
      <c r="AA186" s="8" t="str">
        <f ca="1">IF(ROW()-$Y$11&lt;$Y$8,OFFSET($A$1,ROW()-$Y$11+$Y$4,COLUMN()-$Y$13+$Y$6),"")</f>
        <v/>
      </c>
      <c r="AB186" s="8" t="str">
        <f ca="1">IF(ROW()-$Y$11&lt;$Y$8,IF(ISNUMBER(AA186),AB185,OFFSET($A$1,ROW()-$Y$11+$Y$4,COLUMN()-$Y$13+$Y$6)),"")</f>
        <v/>
      </c>
      <c r="AC186" s="8" t="str">
        <f ca="1">IF(ROW()-$Y$11&lt;$Y$8,OFFSET($A$1,ROW()-$Y$11+$Y$4,COLUMN()-$Y$13+$Y$6),"")</f>
        <v/>
      </c>
      <c r="AD186" s="8" t="str">
        <f ca="1">IF(ROW()-$Y$11&lt;$Y$8,OFFSET($A$1,ROW()-$Y$11+$Y$4,COLUMN()-$Y$13+$Y$6),"")</f>
        <v/>
      </c>
      <c r="AE186" s="40" t="str">
        <f ca="1">IF(ISNUMBER(AA186),AE185,AA186)</f>
        <v/>
      </c>
      <c r="AF186" s="40" t="str">
        <f ca="1">IF(ISNUMBER(AA186),AA186,"")</f>
        <v/>
      </c>
      <c r="AG186" s="8" t="str">
        <f ca="1">IF(AC186="","",IF(AC185="",AC186,AG185+AC186))</f>
        <v/>
      </c>
      <c r="AH186" s="8" t="str">
        <f ca="1">IF(AD186="","",IF(AD185="",AD186,AH185+AD186))</f>
        <v/>
      </c>
      <c r="AI186" s="8" t="str">
        <f ca="1">IF(AG186&lt;&gt;"",AG186-AH186,"")</f>
        <v/>
      </c>
    </row>
    <row r="187" spans="11:35">
      <c r="K187" s="142" t="str">
        <f ca="1">IF(ROW()-$I$19&lt;$I$8,OFFSET($A$1,ROW()-$I$19+$I$4,COLUMN()-$I$21+$I$6),IF(ROW()-$I$19&lt;$I$8+$I$16,OFFSET($A$1,ROW()-$I$19-$I$8+$I$12,COLUMN()-$I$21+$I$14),""))</f>
        <v/>
      </c>
      <c r="L187" s="142" t="str">
        <f ca="1">IF(ROW()-$I$19&lt;$I$8,OFFSET(#REF!,ROW()-$I$19+$I$4,COLUMN()-$I$21+$I$6),IF(ROW()-$I$19&lt;$I$8+$I$16,OFFSET(#REF!,ROW()-$I$19-$I$8+$I$12,COLUMN()-$I$21+$I$14),""))</f>
        <v/>
      </c>
      <c r="M187" s="148" t="str">
        <f ca="1">IF(K187="","",IF(NOT(ISNUMBER(K187)),K187,M186))</f>
        <v/>
      </c>
      <c r="N187" s="149" t="str">
        <f ca="1">IF(K187="","",IF(ISNUMBER(K187),K187,IF(ISNUMBER(K188),K188,"")))</f>
        <v/>
      </c>
      <c r="O187" s="150" t="str">
        <f ca="1">IF(AND(ROW()-$I$19&lt;$I$8,NOT(ISNUMBER(K187))),L187,"")</f>
        <v/>
      </c>
      <c r="P187" s="150" t="str">
        <f ca="1">IF(AND(K187&lt;&gt;"",ISNUMBER(K187),ROW()-$I$19&lt;$I$8),L187,"")</f>
        <v/>
      </c>
      <c r="Q187" s="150" t="str">
        <f ca="1">IF(AND(K187&lt;&gt;"",ISNUMBER(K187),ROW()-$I$19&gt;=$I$8),L187,"")</f>
        <v/>
      </c>
      <c r="R187" s="153"/>
      <c r="AA187" s="8" t="str">
        <f ca="1">IF(ROW()-$Y$11&lt;$Y$8,OFFSET($A$1,ROW()-$Y$11+$Y$4,COLUMN()-$Y$13+$Y$6),"")</f>
        <v/>
      </c>
      <c r="AB187" s="8" t="str">
        <f ca="1">IF(ROW()-$Y$11&lt;$Y$8,IF(ISNUMBER(AA187),AB186,OFFSET($A$1,ROW()-$Y$11+$Y$4,COLUMN()-$Y$13+$Y$6)),"")</f>
        <v/>
      </c>
      <c r="AC187" s="8" t="str">
        <f ca="1">IF(ROW()-$Y$11&lt;$Y$8,OFFSET($A$1,ROW()-$Y$11+$Y$4,COLUMN()-$Y$13+$Y$6),"")</f>
        <v/>
      </c>
      <c r="AD187" s="8" t="str">
        <f ca="1">IF(ROW()-$Y$11&lt;$Y$8,OFFSET($A$1,ROW()-$Y$11+$Y$4,COLUMN()-$Y$13+$Y$6),"")</f>
        <v/>
      </c>
      <c r="AE187" s="40" t="str">
        <f ca="1">IF(ISNUMBER(AA187),AE186,AA187)</f>
        <v/>
      </c>
      <c r="AF187" s="40" t="str">
        <f ca="1">IF(ISNUMBER(AA187),AA187,"")</f>
        <v/>
      </c>
      <c r="AG187" s="8" t="str">
        <f ca="1">IF(AC187="","",IF(AC186="",AC187,AG186+AC187))</f>
        <v/>
      </c>
      <c r="AH187" s="8" t="str">
        <f ca="1">IF(AD187="","",IF(AD186="",AD187,AH186+AD187))</f>
        <v/>
      </c>
      <c r="AI187" s="8" t="str">
        <f ca="1">IF(AG187&lt;&gt;"",AG187-AH187,"")</f>
        <v/>
      </c>
    </row>
    <row r="188" spans="11:35">
      <c r="K188" s="142" t="str">
        <f ca="1">IF(ROW()-$I$19&lt;$I$8,OFFSET($A$1,ROW()-$I$19+$I$4,COLUMN()-$I$21+$I$6),IF(ROW()-$I$19&lt;$I$8+$I$16,OFFSET($A$1,ROW()-$I$19-$I$8+$I$12,COLUMN()-$I$21+$I$14),""))</f>
        <v/>
      </c>
      <c r="L188" s="142" t="str">
        <f ca="1">IF(ROW()-$I$19&lt;$I$8,OFFSET(#REF!,ROW()-$I$19+$I$4,COLUMN()-$I$21+$I$6),IF(ROW()-$I$19&lt;$I$8+$I$16,OFFSET(#REF!,ROW()-$I$19-$I$8+$I$12,COLUMN()-$I$21+$I$14),""))</f>
        <v/>
      </c>
      <c r="M188" s="148" t="str">
        <f ca="1">IF(K188="","",IF(NOT(ISNUMBER(K188)),K188,M187))</f>
        <v/>
      </c>
      <c r="N188" s="149" t="str">
        <f ca="1">IF(K188="","",IF(ISNUMBER(K188),K188,IF(ISNUMBER(K189),K189,"")))</f>
        <v/>
      </c>
      <c r="O188" s="150" t="str">
        <f ca="1">IF(AND(ROW()-$I$19&lt;$I$8,NOT(ISNUMBER(K188))),L188,"")</f>
        <v/>
      </c>
      <c r="P188" s="150" t="str">
        <f ca="1">IF(AND(K188&lt;&gt;"",ISNUMBER(K188),ROW()-$I$19&lt;$I$8),L188,"")</f>
        <v/>
      </c>
      <c r="Q188" s="150" t="str">
        <f ca="1">IF(AND(K188&lt;&gt;"",ISNUMBER(K188),ROW()-$I$19&gt;=$I$8),L188,"")</f>
        <v/>
      </c>
      <c r="R188" s="153"/>
      <c r="AA188" s="8" t="str">
        <f ca="1">IF(ROW()-$Y$11&lt;$Y$8,OFFSET($A$1,ROW()-$Y$11+$Y$4,COLUMN()-$Y$13+$Y$6),"")</f>
        <v/>
      </c>
      <c r="AB188" s="8" t="str">
        <f ca="1">IF(ROW()-$Y$11&lt;$Y$8,IF(ISNUMBER(AA188),AB187,OFFSET($A$1,ROW()-$Y$11+$Y$4,COLUMN()-$Y$13+$Y$6)),"")</f>
        <v/>
      </c>
      <c r="AC188" s="8" t="str">
        <f ca="1">IF(ROW()-$Y$11&lt;$Y$8,OFFSET($A$1,ROW()-$Y$11+$Y$4,COLUMN()-$Y$13+$Y$6),"")</f>
        <v/>
      </c>
      <c r="AD188" s="8" t="str">
        <f ca="1">IF(ROW()-$Y$11&lt;$Y$8,OFFSET($A$1,ROW()-$Y$11+$Y$4,COLUMN()-$Y$13+$Y$6),"")</f>
        <v/>
      </c>
      <c r="AE188" s="40" t="str">
        <f ca="1">IF(ISNUMBER(AA188),AE187,AA188)</f>
        <v/>
      </c>
      <c r="AF188" s="40" t="str">
        <f ca="1">IF(ISNUMBER(AA188),AA188,"")</f>
        <v/>
      </c>
      <c r="AG188" s="8" t="str">
        <f ca="1">IF(AC188="","",IF(AC187="",AC188,AG187+AC188))</f>
        <v/>
      </c>
      <c r="AH188" s="8" t="str">
        <f ca="1">IF(AD188="","",IF(AD187="",AD188,AH187+AD188))</f>
        <v/>
      </c>
      <c r="AI188" s="8" t="str">
        <f ca="1">IF(AG188&lt;&gt;"",AG188-AH188,"")</f>
        <v/>
      </c>
    </row>
    <row r="189" spans="11:35">
      <c r="K189" s="142" t="str">
        <f ca="1">IF(ROW()-$I$19&lt;$I$8,OFFSET($A$1,ROW()-$I$19+$I$4,COLUMN()-$I$21+$I$6),IF(ROW()-$I$19&lt;$I$8+$I$16,OFFSET($A$1,ROW()-$I$19-$I$8+$I$12,COLUMN()-$I$21+$I$14),""))</f>
        <v/>
      </c>
      <c r="L189" s="142" t="str">
        <f ca="1">IF(ROW()-$I$19&lt;$I$8,OFFSET(#REF!,ROW()-$I$19+$I$4,COLUMN()-$I$21+$I$6),IF(ROW()-$I$19&lt;$I$8+$I$16,OFFSET(#REF!,ROW()-$I$19-$I$8+$I$12,COLUMN()-$I$21+$I$14),""))</f>
        <v/>
      </c>
      <c r="M189" s="148" t="str">
        <f ca="1">IF(K189="","",IF(NOT(ISNUMBER(K189)),K189,M188))</f>
        <v/>
      </c>
      <c r="N189" s="149" t="str">
        <f ca="1">IF(K189="","",IF(ISNUMBER(K189),K189,IF(ISNUMBER(K190),K190,"")))</f>
        <v/>
      </c>
      <c r="O189" s="150" t="str">
        <f ca="1">IF(AND(ROW()-$I$19&lt;$I$8,NOT(ISNUMBER(K189))),L189,"")</f>
        <v/>
      </c>
      <c r="P189" s="150" t="str">
        <f ca="1">IF(AND(K189&lt;&gt;"",ISNUMBER(K189),ROW()-$I$19&lt;$I$8),L189,"")</f>
        <v/>
      </c>
      <c r="Q189" s="150" t="str">
        <f ca="1">IF(AND(K189&lt;&gt;"",ISNUMBER(K189),ROW()-$I$19&gt;=$I$8),L189,"")</f>
        <v/>
      </c>
      <c r="R189" s="153"/>
      <c r="AA189" s="8" t="str">
        <f ca="1">IF(ROW()-$Y$11&lt;$Y$8,OFFSET($A$1,ROW()-$Y$11+$Y$4,COLUMN()-$Y$13+$Y$6),"")</f>
        <v/>
      </c>
      <c r="AB189" s="8" t="str">
        <f ca="1">IF(ROW()-$Y$11&lt;$Y$8,IF(ISNUMBER(AA189),AB188,OFFSET($A$1,ROW()-$Y$11+$Y$4,COLUMN()-$Y$13+$Y$6)),"")</f>
        <v/>
      </c>
      <c r="AC189" s="8" t="str">
        <f ca="1">IF(ROW()-$Y$11&lt;$Y$8,OFFSET($A$1,ROW()-$Y$11+$Y$4,COLUMN()-$Y$13+$Y$6),"")</f>
        <v/>
      </c>
      <c r="AD189" s="8" t="str">
        <f ca="1">IF(ROW()-$Y$11&lt;$Y$8,OFFSET($A$1,ROW()-$Y$11+$Y$4,COLUMN()-$Y$13+$Y$6),"")</f>
        <v/>
      </c>
      <c r="AE189" s="40" t="str">
        <f ca="1">IF(ISNUMBER(AA189),AE188,AA189)</f>
        <v/>
      </c>
      <c r="AF189" s="40" t="str">
        <f ca="1">IF(ISNUMBER(AA189),AA189,"")</f>
        <v/>
      </c>
      <c r="AG189" s="8" t="str">
        <f ca="1">IF(AC189="","",IF(AC188="",AC189,AG188+AC189))</f>
        <v/>
      </c>
      <c r="AH189" s="8" t="str">
        <f ca="1">IF(AD189="","",IF(AD188="",AD189,AH188+AD189))</f>
        <v/>
      </c>
      <c r="AI189" s="8" t="str">
        <f ca="1">IF(AG189&lt;&gt;"",AG189-AH189,"")</f>
        <v/>
      </c>
    </row>
    <row r="190" spans="11:35">
      <c r="K190" s="142" t="str">
        <f ca="1">IF(ROW()-$I$19&lt;$I$8,OFFSET($A$1,ROW()-$I$19+$I$4,COLUMN()-$I$21+$I$6),IF(ROW()-$I$19&lt;$I$8+$I$16,OFFSET($A$1,ROW()-$I$19-$I$8+$I$12,COLUMN()-$I$21+$I$14),""))</f>
        <v/>
      </c>
      <c r="L190" s="142" t="str">
        <f ca="1">IF(ROW()-$I$19&lt;$I$8,OFFSET(#REF!,ROW()-$I$19+$I$4,COLUMN()-$I$21+$I$6),IF(ROW()-$I$19&lt;$I$8+$I$16,OFFSET(#REF!,ROW()-$I$19-$I$8+$I$12,COLUMN()-$I$21+$I$14),""))</f>
        <v/>
      </c>
      <c r="M190" s="148" t="str">
        <f ca="1">IF(K190="","",IF(NOT(ISNUMBER(K190)),K190,M189))</f>
        <v/>
      </c>
      <c r="N190" s="149" t="str">
        <f ca="1">IF(K190="","",IF(ISNUMBER(K190),K190,IF(ISNUMBER(K191),K191,"")))</f>
        <v/>
      </c>
      <c r="O190" s="150" t="str">
        <f ca="1">IF(AND(ROW()-$I$19&lt;$I$8,NOT(ISNUMBER(K190))),L190,"")</f>
        <v/>
      </c>
      <c r="P190" s="150" t="str">
        <f ca="1">IF(AND(K190&lt;&gt;"",ISNUMBER(K190),ROW()-$I$19&lt;$I$8),L190,"")</f>
        <v/>
      </c>
      <c r="Q190" s="150" t="str">
        <f ca="1">IF(AND(K190&lt;&gt;"",ISNUMBER(K190),ROW()-$I$19&gt;=$I$8),L190,"")</f>
        <v/>
      </c>
      <c r="R190" s="153"/>
      <c r="AA190" s="8" t="str">
        <f ca="1">IF(ROW()-$Y$11&lt;$Y$8,OFFSET($A$1,ROW()-$Y$11+$Y$4,COLUMN()-$Y$13+$Y$6),"")</f>
        <v/>
      </c>
      <c r="AB190" s="8" t="str">
        <f ca="1">IF(ROW()-$Y$11&lt;$Y$8,IF(ISNUMBER(AA190),AB189,OFFSET($A$1,ROW()-$Y$11+$Y$4,COLUMN()-$Y$13+$Y$6)),"")</f>
        <v/>
      </c>
      <c r="AC190" s="8" t="str">
        <f ca="1">IF(ROW()-$Y$11&lt;$Y$8,OFFSET($A$1,ROW()-$Y$11+$Y$4,COLUMN()-$Y$13+$Y$6),"")</f>
        <v/>
      </c>
      <c r="AD190" s="8" t="str">
        <f ca="1">IF(ROW()-$Y$11&lt;$Y$8,OFFSET($A$1,ROW()-$Y$11+$Y$4,COLUMN()-$Y$13+$Y$6),"")</f>
        <v/>
      </c>
      <c r="AE190" s="40" t="str">
        <f ca="1">IF(ISNUMBER(AA190),AE189,AA190)</f>
        <v/>
      </c>
      <c r="AF190" s="40" t="str">
        <f ca="1">IF(ISNUMBER(AA190),AA190,"")</f>
        <v/>
      </c>
      <c r="AG190" s="8" t="str">
        <f ca="1">IF(AC190="","",IF(AC189="",AC190,AG189+AC190))</f>
        <v/>
      </c>
      <c r="AH190" s="8" t="str">
        <f ca="1">IF(AD190="","",IF(AD189="",AD190,AH189+AD190))</f>
        <v/>
      </c>
      <c r="AI190" s="8" t="str">
        <f ca="1">IF(AG190&lt;&gt;"",AG190-AH190,"")</f>
        <v/>
      </c>
    </row>
    <row r="191" spans="11:35">
      <c r="K191" s="142" t="str">
        <f ca="1">IF(ROW()-$I$19&lt;$I$8,OFFSET($A$1,ROW()-$I$19+$I$4,COLUMN()-$I$21+$I$6),IF(ROW()-$I$19&lt;$I$8+$I$16,OFFSET($A$1,ROW()-$I$19-$I$8+$I$12,COLUMN()-$I$21+$I$14),""))</f>
        <v/>
      </c>
      <c r="L191" s="142" t="str">
        <f ca="1">IF(ROW()-$I$19&lt;$I$8,OFFSET(#REF!,ROW()-$I$19+$I$4,COLUMN()-$I$21+$I$6),IF(ROW()-$I$19&lt;$I$8+$I$16,OFFSET(#REF!,ROW()-$I$19-$I$8+$I$12,COLUMN()-$I$21+$I$14),""))</f>
        <v/>
      </c>
      <c r="M191" s="148" t="str">
        <f ca="1">IF(K191="","",IF(NOT(ISNUMBER(K191)),K191,M190))</f>
        <v/>
      </c>
      <c r="N191" s="149" t="str">
        <f ca="1">IF(K191="","",IF(ISNUMBER(K191),K191,IF(ISNUMBER(K192),K192,"")))</f>
        <v/>
      </c>
      <c r="O191" s="150" t="str">
        <f ca="1">IF(AND(ROW()-$I$19&lt;$I$8,NOT(ISNUMBER(K191))),L191,"")</f>
        <v/>
      </c>
      <c r="P191" s="150" t="str">
        <f ca="1">IF(AND(K191&lt;&gt;"",ISNUMBER(K191),ROW()-$I$19&lt;$I$8),L191,"")</f>
        <v/>
      </c>
      <c r="Q191" s="150" t="str">
        <f ca="1">IF(AND(K191&lt;&gt;"",ISNUMBER(K191),ROW()-$I$19&gt;=$I$8),L191,"")</f>
        <v/>
      </c>
      <c r="R191" s="153"/>
      <c r="AA191" s="8" t="str">
        <f ca="1">IF(ROW()-$Y$11&lt;$Y$8,OFFSET($A$1,ROW()-$Y$11+$Y$4,COLUMN()-$Y$13+$Y$6),"")</f>
        <v/>
      </c>
      <c r="AB191" s="8" t="str">
        <f ca="1">IF(ROW()-$Y$11&lt;$Y$8,IF(ISNUMBER(AA191),AB190,OFFSET($A$1,ROW()-$Y$11+$Y$4,COLUMN()-$Y$13+$Y$6)),"")</f>
        <v/>
      </c>
      <c r="AC191" s="8" t="str">
        <f ca="1">IF(ROW()-$Y$11&lt;$Y$8,OFFSET($A$1,ROW()-$Y$11+$Y$4,COLUMN()-$Y$13+$Y$6),"")</f>
        <v/>
      </c>
      <c r="AD191" s="8" t="str">
        <f ca="1">IF(ROW()-$Y$11&lt;$Y$8,OFFSET($A$1,ROW()-$Y$11+$Y$4,COLUMN()-$Y$13+$Y$6),"")</f>
        <v/>
      </c>
      <c r="AE191" s="40" t="str">
        <f ca="1">IF(ISNUMBER(AA191),AE190,AA191)</f>
        <v/>
      </c>
      <c r="AF191" s="40" t="str">
        <f ca="1">IF(ISNUMBER(AA191),AA191,"")</f>
        <v/>
      </c>
      <c r="AG191" s="8" t="str">
        <f ca="1">IF(AC191="","",IF(AC190="",AC191,AG190+AC191))</f>
        <v/>
      </c>
      <c r="AH191" s="8" t="str">
        <f ca="1">IF(AD191="","",IF(AD190="",AD191,AH190+AD191))</f>
        <v/>
      </c>
      <c r="AI191" s="8" t="str">
        <f ca="1">IF(AG191&lt;&gt;"",AG191-AH191,"")</f>
        <v/>
      </c>
    </row>
    <row r="192" spans="11:35">
      <c r="K192" s="142" t="str">
        <f ca="1">IF(ROW()-$I$19&lt;$I$8,OFFSET($A$1,ROW()-$I$19+$I$4,COLUMN()-$I$21+$I$6),IF(ROW()-$I$19&lt;$I$8+$I$16,OFFSET($A$1,ROW()-$I$19-$I$8+$I$12,COLUMN()-$I$21+$I$14),""))</f>
        <v/>
      </c>
      <c r="L192" s="142" t="str">
        <f ca="1">IF(ROW()-$I$19&lt;$I$8,OFFSET(#REF!,ROW()-$I$19+$I$4,COLUMN()-$I$21+$I$6),IF(ROW()-$I$19&lt;$I$8+$I$16,OFFSET(#REF!,ROW()-$I$19-$I$8+$I$12,COLUMN()-$I$21+$I$14),""))</f>
        <v/>
      </c>
      <c r="M192" s="148" t="str">
        <f ca="1">IF(K192="","",IF(NOT(ISNUMBER(K192)),K192,M191))</f>
        <v/>
      </c>
      <c r="N192" s="149" t="str">
        <f ca="1">IF(K192="","",IF(ISNUMBER(K192),K192,IF(ISNUMBER(K193),K193,"")))</f>
        <v/>
      </c>
      <c r="O192" s="150" t="str">
        <f ca="1">IF(AND(ROW()-$I$19&lt;$I$8,NOT(ISNUMBER(K192))),L192,"")</f>
        <v/>
      </c>
      <c r="P192" s="150" t="str">
        <f ca="1">IF(AND(K192&lt;&gt;"",ISNUMBER(K192),ROW()-$I$19&lt;$I$8),L192,"")</f>
        <v/>
      </c>
      <c r="Q192" s="150" t="str">
        <f ca="1">IF(AND(K192&lt;&gt;"",ISNUMBER(K192),ROW()-$I$19&gt;=$I$8),L192,"")</f>
        <v/>
      </c>
      <c r="R192" s="153"/>
      <c r="AA192" s="8" t="str">
        <f ca="1">IF(ROW()-$Y$11&lt;$Y$8,OFFSET($A$1,ROW()-$Y$11+$Y$4,COLUMN()-$Y$13+$Y$6),"")</f>
        <v/>
      </c>
      <c r="AB192" s="8" t="str">
        <f ca="1">IF(ROW()-$Y$11&lt;$Y$8,IF(ISNUMBER(AA192),AB191,OFFSET($A$1,ROW()-$Y$11+$Y$4,COLUMN()-$Y$13+$Y$6)),"")</f>
        <v/>
      </c>
      <c r="AC192" s="8" t="str">
        <f ca="1">IF(ROW()-$Y$11&lt;$Y$8,OFFSET($A$1,ROW()-$Y$11+$Y$4,COLUMN()-$Y$13+$Y$6),"")</f>
        <v/>
      </c>
      <c r="AD192" s="8" t="str">
        <f ca="1">IF(ROW()-$Y$11&lt;$Y$8,OFFSET($A$1,ROW()-$Y$11+$Y$4,COLUMN()-$Y$13+$Y$6),"")</f>
        <v/>
      </c>
      <c r="AE192" s="40" t="str">
        <f ca="1">IF(ISNUMBER(AA192),AE191,AA192)</f>
        <v/>
      </c>
      <c r="AF192" s="40" t="str">
        <f ca="1">IF(ISNUMBER(AA192),AA192,"")</f>
        <v/>
      </c>
      <c r="AG192" s="8" t="str">
        <f ca="1">IF(AC192="","",IF(AC191="",AC192,AG191+AC192))</f>
        <v/>
      </c>
      <c r="AH192" s="8" t="str">
        <f ca="1">IF(AD192="","",IF(AD191="",AD192,AH191+AD192))</f>
        <v/>
      </c>
      <c r="AI192" s="8" t="str">
        <f ca="1">IF(AG192&lt;&gt;"",AG192-AH192,"")</f>
        <v/>
      </c>
    </row>
    <row r="193" spans="11:35">
      <c r="K193" s="142" t="str">
        <f ca="1">IF(ROW()-$I$19&lt;$I$8,OFFSET($A$1,ROW()-$I$19+$I$4,COLUMN()-$I$21+$I$6),IF(ROW()-$I$19&lt;$I$8+$I$16,OFFSET($A$1,ROW()-$I$19-$I$8+$I$12,COLUMN()-$I$21+$I$14),""))</f>
        <v/>
      </c>
      <c r="L193" s="142" t="str">
        <f ca="1">IF(ROW()-$I$19&lt;$I$8,OFFSET(#REF!,ROW()-$I$19+$I$4,COLUMN()-$I$21+$I$6),IF(ROW()-$I$19&lt;$I$8+$I$16,OFFSET(#REF!,ROW()-$I$19-$I$8+$I$12,COLUMN()-$I$21+$I$14),""))</f>
        <v/>
      </c>
      <c r="M193" s="148" t="str">
        <f ca="1">IF(K193="","",IF(NOT(ISNUMBER(K193)),K193,M192))</f>
        <v/>
      </c>
      <c r="N193" s="149" t="str">
        <f ca="1">IF(K193="","",IF(ISNUMBER(K193),K193,IF(ISNUMBER(K194),K194,"")))</f>
        <v/>
      </c>
      <c r="O193" s="150" t="str">
        <f ca="1">IF(AND(ROW()-$I$19&lt;$I$8,NOT(ISNUMBER(K193))),L193,"")</f>
        <v/>
      </c>
      <c r="P193" s="150" t="str">
        <f ca="1">IF(AND(K193&lt;&gt;"",ISNUMBER(K193),ROW()-$I$19&lt;$I$8),L193,"")</f>
        <v/>
      </c>
      <c r="Q193" s="150" t="str">
        <f ca="1">IF(AND(K193&lt;&gt;"",ISNUMBER(K193),ROW()-$I$19&gt;=$I$8),L193,"")</f>
        <v/>
      </c>
      <c r="R193" s="153"/>
      <c r="AA193" s="8" t="str">
        <f ca="1">IF(ROW()-$Y$11&lt;$Y$8,OFFSET($A$1,ROW()-$Y$11+$Y$4,COLUMN()-$Y$13+$Y$6),"")</f>
        <v/>
      </c>
      <c r="AB193" s="8" t="str">
        <f ca="1">IF(ROW()-$Y$11&lt;$Y$8,IF(ISNUMBER(AA193),AB192,OFFSET($A$1,ROW()-$Y$11+$Y$4,COLUMN()-$Y$13+$Y$6)),"")</f>
        <v/>
      </c>
      <c r="AC193" s="8" t="str">
        <f ca="1">IF(ROW()-$Y$11&lt;$Y$8,OFFSET($A$1,ROW()-$Y$11+$Y$4,COLUMN()-$Y$13+$Y$6),"")</f>
        <v/>
      </c>
      <c r="AD193" s="8" t="str">
        <f ca="1">IF(ROW()-$Y$11&lt;$Y$8,OFFSET($A$1,ROW()-$Y$11+$Y$4,COLUMN()-$Y$13+$Y$6),"")</f>
        <v/>
      </c>
      <c r="AE193" s="40" t="str">
        <f ca="1">IF(ISNUMBER(AA193),AE192,AA193)</f>
        <v/>
      </c>
      <c r="AF193" s="40" t="str">
        <f ca="1">IF(ISNUMBER(AA193),AA193,"")</f>
        <v/>
      </c>
      <c r="AG193" s="8" t="str">
        <f ca="1">IF(AC193="","",IF(AC192="",AC193,AG192+AC193))</f>
        <v/>
      </c>
      <c r="AH193" s="8" t="str">
        <f ca="1">IF(AD193="","",IF(AD192="",AD193,AH192+AD193))</f>
        <v/>
      </c>
      <c r="AI193" s="8" t="str">
        <f ca="1">IF(AG193&lt;&gt;"",AG193-AH193,"")</f>
        <v/>
      </c>
    </row>
    <row r="194" spans="11:35">
      <c r="K194" s="142" t="str">
        <f ca="1">IF(ROW()-$I$19&lt;$I$8,OFFSET($A$1,ROW()-$I$19+$I$4,COLUMN()-$I$21+$I$6),IF(ROW()-$I$19&lt;$I$8+$I$16,OFFSET($A$1,ROW()-$I$19-$I$8+$I$12,COLUMN()-$I$21+$I$14),""))</f>
        <v/>
      </c>
      <c r="L194" s="142" t="str">
        <f ca="1">IF(ROW()-$I$19&lt;$I$8,OFFSET(#REF!,ROW()-$I$19+$I$4,COLUMN()-$I$21+$I$6),IF(ROW()-$I$19&lt;$I$8+$I$16,OFFSET(#REF!,ROW()-$I$19-$I$8+$I$12,COLUMN()-$I$21+$I$14),""))</f>
        <v/>
      </c>
      <c r="M194" s="148" t="str">
        <f ca="1">IF(K194="","",IF(NOT(ISNUMBER(K194)),K194,M193))</f>
        <v/>
      </c>
      <c r="N194" s="149" t="str">
        <f ca="1">IF(K194="","",IF(ISNUMBER(K194),K194,IF(ISNUMBER(K195),K195,"")))</f>
        <v/>
      </c>
      <c r="O194" s="150" t="str">
        <f ca="1">IF(AND(ROW()-$I$19&lt;$I$8,NOT(ISNUMBER(K194))),L194,"")</f>
        <v/>
      </c>
      <c r="P194" s="150" t="str">
        <f ca="1">IF(AND(K194&lt;&gt;"",ISNUMBER(K194),ROW()-$I$19&lt;$I$8),L194,"")</f>
        <v/>
      </c>
      <c r="Q194" s="150" t="str">
        <f ca="1">IF(AND(K194&lt;&gt;"",ISNUMBER(K194),ROW()-$I$19&gt;=$I$8),L194,"")</f>
        <v/>
      </c>
      <c r="R194" s="153"/>
      <c r="AA194" s="8" t="str">
        <f ca="1">IF(ROW()-$Y$11&lt;$Y$8,OFFSET($A$1,ROW()-$Y$11+$Y$4,COLUMN()-$Y$13+$Y$6),"")</f>
        <v/>
      </c>
      <c r="AB194" s="8" t="str">
        <f ca="1">IF(ROW()-$Y$11&lt;$Y$8,IF(ISNUMBER(AA194),AB193,OFFSET($A$1,ROW()-$Y$11+$Y$4,COLUMN()-$Y$13+$Y$6)),"")</f>
        <v/>
      </c>
      <c r="AC194" s="8" t="str">
        <f ca="1">IF(ROW()-$Y$11&lt;$Y$8,OFFSET($A$1,ROW()-$Y$11+$Y$4,COLUMN()-$Y$13+$Y$6),"")</f>
        <v/>
      </c>
      <c r="AD194" s="8" t="str">
        <f ca="1">IF(ROW()-$Y$11&lt;$Y$8,OFFSET($A$1,ROW()-$Y$11+$Y$4,COLUMN()-$Y$13+$Y$6),"")</f>
        <v/>
      </c>
      <c r="AE194" s="40" t="str">
        <f ca="1">IF(ISNUMBER(AA194),AE193,AA194)</f>
        <v/>
      </c>
      <c r="AF194" s="40" t="str">
        <f ca="1">IF(ISNUMBER(AA194),AA194,"")</f>
        <v/>
      </c>
      <c r="AG194" s="8" t="str">
        <f ca="1">IF(AC194="","",IF(AC193="",AC194,AG193+AC194))</f>
        <v/>
      </c>
      <c r="AH194" s="8" t="str">
        <f ca="1">IF(AD194="","",IF(AD193="",AD194,AH193+AD194))</f>
        <v/>
      </c>
      <c r="AI194" s="8" t="str">
        <f ca="1">IF(AG194&lt;&gt;"",AG194-AH194,"")</f>
        <v/>
      </c>
    </row>
    <row r="195" spans="11:35">
      <c r="K195" s="142" t="str">
        <f ca="1">IF(ROW()-$I$19&lt;$I$8,OFFSET($A$1,ROW()-$I$19+$I$4,COLUMN()-$I$21+$I$6),IF(ROW()-$I$19&lt;$I$8+$I$16,OFFSET($A$1,ROW()-$I$19-$I$8+$I$12,COLUMN()-$I$21+$I$14),""))</f>
        <v/>
      </c>
      <c r="L195" s="142" t="str">
        <f ca="1">IF(ROW()-$I$19&lt;$I$8,OFFSET(#REF!,ROW()-$I$19+$I$4,COLUMN()-$I$21+$I$6),IF(ROW()-$I$19&lt;$I$8+$I$16,OFFSET(#REF!,ROW()-$I$19-$I$8+$I$12,COLUMN()-$I$21+$I$14),""))</f>
        <v/>
      </c>
      <c r="M195" s="148" t="str">
        <f ca="1">IF(K195="","",IF(NOT(ISNUMBER(K195)),K195,M194))</f>
        <v/>
      </c>
      <c r="N195" s="149" t="str">
        <f ca="1">IF(K195="","",IF(ISNUMBER(K195),K195,IF(ISNUMBER(K196),K196,"")))</f>
        <v/>
      </c>
      <c r="O195" s="150" t="str">
        <f ca="1">IF(AND(ROW()-$I$19&lt;$I$8,NOT(ISNUMBER(K195))),L195,"")</f>
        <v/>
      </c>
      <c r="P195" s="150" t="str">
        <f ca="1">IF(AND(K195&lt;&gt;"",ISNUMBER(K195),ROW()-$I$19&lt;$I$8),L195,"")</f>
        <v/>
      </c>
      <c r="Q195" s="150" t="str">
        <f ca="1">IF(AND(K195&lt;&gt;"",ISNUMBER(K195),ROW()-$I$19&gt;=$I$8),L195,"")</f>
        <v/>
      </c>
      <c r="R195" s="153"/>
      <c r="AA195" s="8" t="str">
        <f ca="1">IF(ROW()-$Y$11&lt;$Y$8,OFFSET($A$1,ROW()-$Y$11+$Y$4,COLUMN()-$Y$13+$Y$6),"")</f>
        <v/>
      </c>
      <c r="AB195" s="8" t="str">
        <f ca="1">IF(ROW()-$Y$11&lt;$Y$8,IF(ISNUMBER(AA195),AB194,OFFSET($A$1,ROW()-$Y$11+$Y$4,COLUMN()-$Y$13+$Y$6)),"")</f>
        <v/>
      </c>
      <c r="AC195" s="8" t="str">
        <f ca="1">IF(ROW()-$Y$11&lt;$Y$8,OFFSET($A$1,ROW()-$Y$11+$Y$4,COLUMN()-$Y$13+$Y$6),"")</f>
        <v/>
      </c>
      <c r="AD195" s="8" t="str">
        <f ca="1">IF(ROW()-$Y$11&lt;$Y$8,OFFSET($A$1,ROW()-$Y$11+$Y$4,COLUMN()-$Y$13+$Y$6),"")</f>
        <v/>
      </c>
      <c r="AE195" s="40" t="str">
        <f ca="1">IF(ISNUMBER(AA195),AE194,AA195)</f>
        <v/>
      </c>
      <c r="AF195" s="40" t="str">
        <f ca="1">IF(ISNUMBER(AA195),AA195,"")</f>
        <v/>
      </c>
      <c r="AG195" s="8" t="str">
        <f ca="1">IF(AC195="","",IF(AC194="",AC195,AG194+AC195))</f>
        <v/>
      </c>
      <c r="AH195" s="8" t="str">
        <f ca="1">IF(AD195="","",IF(AD194="",AD195,AH194+AD195))</f>
        <v/>
      </c>
      <c r="AI195" s="8" t="str">
        <f ca="1">IF(AG195&lt;&gt;"",AG195-AH195,"")</f>
        <v/>
      </c>
    </row>
    <row r="196" spans="11:35">
      <c r="K196" s="142" t="str">
        <f ca="1">IF(ROW()-$I$19&lt;$I$8,OFFSET($A$1,ROW()-$I$19+$I$4,COLUMN()-$I$21+$I$6),IF(ROW()-$I$19&lt;$I$8+$I$16,OFFSET($A$1,ROW()-$I$19-$I$8+$I$12,COLUMN()-$I$21+$I$14),""))</f>
        <v/>
      </c>
      <c r="L196" s="142" t="str">
        <f ca="1">IF(ROW()-$I$19&lt;$I$8,OFFSET(#REF!,ROW()-$I$19+$I$4,COLUMN()-$I$21+$I$6),IF(ROW()-$I$19&lt;$I$8+$I$16,OFFSET(#REF!,ROW()-$I$19-$I$8+$I$12,COLUMN()-$I$21+$I$14),""))</f>
        <v/>
      </c>
      <c r="M196" s="148" t="str">
        <f ca="1">IF(K196="","",IF(NOT(ISNUMBER(K196)),K196,M195))</f>
        <v/>
      </c>
      <c r="N196" s="149" t="str">
        <f ca="1">IF(K196="","",IF(ISNUMBER(K196),K196,IF(ISNUMBER(K197),K197,"")))</f>
        <v/>
      </c>
      <c r="O196" s="150" t="str">
        <f ca="1">IF(AND(ROW()-$I$19&lt;$I$8,NOT(ISNUMBER(K196))),L196,"")</f>
        <v/>
      </c>
      <c r="P196" s="150" t="str">
        <f ca="1">IF(AND(K196&lt;&gt;"",ISNUMBER(K196),ROW()-$I$19&lt;$I$8),L196,"")</f>
        <v/>
      </c>
      <c r="Q196" s="150" t="str">
        <f ca="1">IF(AND(K196&lt;&gt;"",ISNUMBER(K196),ROW()-$I$19&gt;=$I$8),L196,"")</f>
        <v/>
      </c>
      <c r="R196" s="153"/>
      <c r="AA196" s="8" t="str">
        <f ca="1">IF(ROW()-$Y$11&lt;$Y$8,OFFSET($A$1,ROW()-$Y$11+$Y$4,COLUMN()-$Y$13+$Y$6),"")</f>
        <v/>
      </c>
      <c r="AB196" s="8" t="str">
        <f ca="1">IF(ROW()-$Y$11&lt;$Y$8,IF(ISNUMBER(AA196),AB195,OFFSET($A$1,ROW()-$Y$11+$Y$4,COLUMN()-$Y$13+$Y$6)),"")</f>
        <v/>
      </c>
      <c r="AC196" s="8" t="str">
        <f ca="1">IF(ROW()-$Y$11&lt;$Y$8,OFFSET($A$1,ROW()-$Y$11+$Y$4,COLUMN()-$Y$13+$Y$6),"")</f>
        <v/>
      </c>
      <c r="AD196" s="8" t="str">
        <f ca="1">IF(ROW()-$Y$11&lt;$Y$8,OFFSET($A$1,ROW()-$Y$11+$Y$4,COLUMN()-$Y$13+$Y$6),"")</f>
        <v/>
      </c>
      <c r="AE196" s="40" t="str">
        <f ca="1">IF(ISNUMBER(AA196),AE195,AA196)</f>
        <v/>
      </c>
      <c r="AF196" s="40" t="str">
        <f ca="1">IF(ISNUMBER(AA196),AA196,"")</f>
        <v/>
      </c>
      <c r="AG196" s="8" t="str">
        <f ca="1">IF(AC196="","",IF(AC195="",AC196,AG195+AC196))</f>
        <v/>
      </c>
      <c r="AH196" s="8" t="str">
        <f ca="1">IF(AD196="","",IF(AD195="",AD196,AH195+AD196))</f>
        <v/>
      </c>
      <c r="AI196" s="8" t="str">
        <f ca="1">IF(AG196&lt;&gt;"",AG196-AH196,"")</f>
        <v/>
      </c>
    </row>
    <row r="197" spans="11:35">
      <c r="K197" s="142" t="str">
        <f ca="1">IF(ROW()-$I$19&lt;$I$8,OFFSET($A$1,ROW()-$I$19+$I$4,COLUMN()-$I$21+$I$6),IF(ROW()-$I$19&lt;$I$8+$I$16,OFFSET($A$1,ROW()-$I$19-$I$8+$I$12,COLUMN()-$I$21+$I$14),""))</f>
        <v/>
      </c>
      <c r="L197" s="142" t="str">
        <f ca="1">IF(ROW()-$I$19&lt;$I$8,OFFSET(#REF!,ROW()-$I$19+$I$4,COLUMN()-$I$21+$I$6),IF(ROW()-$I$19&lt;$I$8+$I$16,OFFSET(#REF!,ROW()-$I$19-$I$8+$I$12,COLUMN()-$I$21+$I$14),""))</f>
        <v/>
      </c>
      <c r="M197" s="148" t="str">
        <f ca="1">IF(K197="","",IF(NOT(ISNUMBER(K197)),K197,M196))</f>
        <v/>
      </c>
      <c r="N197" s="149" t="str">
        <f ca="1">IF(K197="","",IF(ISNUMBER(K197),K197,IF(ISNUMBER(K198),K198,"")))</f>
        <v/>
      </c>
      <c r="O197" s="150" t="str">
        <f ca="1">IF(AND(ROW()-$I$19&lt;$I$8,NOT(ISNUMBER(K197))),L197,"")</f>
        <v/>
      </c>
      <c r="P197" s="150" t="str">
        <f ca="1">IF(AND(K197&lt;&gt;"",ISNUMBER(K197),ROW()-$I$19&lt;$I$8),L197,"")</f>
        <v/>
      </c>
      <c r="Q197" s="150" t="str">
        <f ca="1">IF(AND(K197&lt;&gt;"",ISNUMBER(K197),ROW()-$I$19&gt;=$I$8),L197,"")</f>
        <v/>
      </c>
      <c r="R197" s="153"/>
      <c r="AA197" s="8" t="str">
        <f ca="1">IF(ROW()-$Y$11&lt;$Y$8,OFFSET($A$1,ROW()-$Y$11+$Y$4,COLUMN()-$Y$13+$Y$6),"")</f>
        <v/>
      </c>
      <c r="AB197" s="8" t="str">
        <f ca="1">IF(ROW()-$Y$11&lt;$Y$8,IF(ISNUMBER(AA197),AB196,OFFSET($A$1,ROW()-$Y$11+$Y$4,COLUMN()-$Y$13+$Y$6)),"")</f>
        <v/>
      </c>
      <c r="AC197" s="8" t="str">
        <f ca="1">IF(ROW()-$Y$11&lt;$Y$8,OFFSET($A$1,ROW()-$Y$11+$Y$4,COLUMN()-$Y$13+$Y$6),"")</f>
        <v/>
      </c>
      <c r="AD197" s="8" t="str">
        <f ca="1">IF(ROW()-$Y$11&lt;$Y$8,OFFSET($A$1,ROW()-$Y$11+$Y$4,COLUMN()-$Y$13+$Y$6),"")</f>
        <v/>
      </c>
      <c r="AE197" s="40" t="str">
        <f ca="1">IF(ISNUMBER(AA197),AE196,AA197)</f>
        <v/>
      </c>
      <c r="AF197" s="40" t="str">
        <f ca="1">IF(ISNUMBER(AA197),AA197,"")</f>
        <v/>
      </c>
      <c r="AG197" s="8" t="str">
        <f ca="1">IF(AC197="","",IF(AC196="",AC197,AG196+AC197))</f>
        <v/>
      </c>
      <c r="AH197" s="8" t="str">
        <f ca="1">IF(AD197="","",IF(AD196="",AD197,AH196+AD197))</f>
        <v/>
      </c>
      <c r="AI197" s="8" t="str">
        <f ca="1">IF(AG197&lt;&gt;"",AG197-AH197,"")</f>
        <v/>
      </c>
    </row>
    <row r="198" spans="11:35">
      <c r="K198" s="142" t="str">
        <f ca="1">IF(ROW()-$I$19&lt;$I$8,OFFSET($A$1,ROW()-$I$19+$I$4,COLUMN()-$I$21+$I$6),IF(ROW()-$I$19&lt;$I$8+$I$16,OFFSET($A$1,ROW()-$I$19-$I$8+$I$12,COLUMN()-$I$21+$I$14),""))</f>
        <v/>
      </c>
      <c r="L198" s="142" t="str">
        <f ca="1">IF(ROW()-$I$19&lt;$I$8,OFFSET(#REF!,ROW()-$I$19+$I$4,COLUMN()-$I$21+$I$6),IF(ROW()-$I$19&lt;$I$8+$I$16,OFFSET(#REF!,ROW()-$I$19-$I$8+$I$12,COLUMN()-$I$21+$I$14),""))</f>
        <v/>
      </c>
      <c r="M198" s="148" t="str">
        <f ca="1">IF(K198="","",IF(NOT(ISNUMBER(K198)),K198,M197))</f>
        <v/>
      </c>
      <c r="N198" s="149" t="str">
        <f ca="1">IF(K198="","",IF(ISNUMBER(K198),K198,IF(ISNUMBER(K199),K199,"")))</f>
        <v/>
      </c>
      <c r="O198" s="150" t="str">
        <f ca="1">IF(AND(ROW()-$I$19&lt;$I$8,NOT(ISNUMBER(K198))),L198,"")</f>
        <v/>
      </c>
      <c r="P198" s="150" t="str">
        <f ca="1">IF(AND(K198&lt;&gt;"",ISNUMBER(K198),ROW()-$I$19&lt;$I$8),L198,"")</f>
        <v/>
      </c>
      <c r="Q198" s="150" t="str">
        <f ca="1">IF(AND(K198&lt;&gt;"",ISNUMBER(K198),ROW()-$I$19&gt;=$I$8),L198,"")</f>
        <v/>
      </c>
      <c r="R198" s="153"/>
      <c r="AA198" s="8" t="str">
        <f ca="1">IF(ROW()-$Y$11&lt;$Y$8,OFFSET($A$1,ROW()-$Y$11+$Y$4,COLUMN()-$Y$13+$Y$6),"")</f>
        <v/>
      </c>
      <c r="AB198" s="8" t="str">
        <f ca="1">IF(ROW()-$Y$11&lt;$Y$8,IF(ISNUMBER(AA198),AB197,OFFSET($A$1,ROW()-$Y$11+$Y$4,COLUMN()-$Y$13+$Y$6)),"")</f>
        <v/>
      </c>
      <c r="AC198" s="8" t="str">
        <f ca="1">IF(ROW()-$Y$11&lt;$Y$8,OFFSET($A$1,ROW()-$Y$11+$Y$4,COLUMN()-$Y$13+$Y$6),"")</f>
        <v/>
      </c>
      <c r="AD198" s="8" t="str">
        <f ca="1">IF(ROW()-$Y$11&lt;$Y$8,OFFSET($A$1,ROW()-$Y$11+$Y$4,COLUMN()-$Y$13+$Y$6),"")</f>
        <v/>
      </c>
      <c r="AE198" s="40" t="str">
        <f ca="1">IF(ISNUMBER(AA198),AE197,AA198)</f>
        <v/>
      </c>
      <c r="AF198" s="40" t="str">
        <f ca="1">IF(ISNUMBER(AA198),AA198,"")</f>
        <v/>
      </c>
      <c r="AG198" s="8" t="str">
        <f ca="1">IF(AC198="","",IF(AC197="",AC198,AG197+AC198))</f>
        <v/>
      </c>
      <c r="AH198" s="8" t="str">
        <f ca="1">IF(AD198="","",IF(AD197="",AD198,AH197+AD198))</f>
        <v/>
      </c>
      <c r="AI198" s="8" t="str">
        <f ca="1">IF(AG198&lt;&gt;"",AG198-AH198,"")</f>
        <v/>
      </c>
    </row>
    <row r="199" spans="11:35">
      <c r="K199" s="142" t="str">
        <f ca="1">IF(ROW()-$I$19&lt;$I$8,OFFSET($A$1,ROW()-$I$19+$I$4,COLUMN()-$I$21+$I$6),IF(ROW()-$I$19&lt;$I$8+$I$16,OFFSET($A$1,ROW()-$I$19-$I$8+$I$12,COLUMN()-$I$21+$I$14),""))</f>
        <v/>
      </c>
      <c r="L199" s="142" t="str">
        <f ca="1">IF(ROW()-$I$19&lt;$I$8,OFFSET(#REF!,ROW()-$I$19+$I$4,COLUMN()-$I$21+$I$6),IF(ROW()-$I$19&lt;$I$8+$I$16,OFFSET(#REF!,ROW()-$I$19-$I$8+$I$12,COLUMN()-$I$21+$I$14),""))</f>
        <v/>
      </c>
      <c r="M199" s="148" t="str">
        <f ca="1">IF(K199="","",IF(NOT(ISNUMBER(K199)),K199,M198))</f>
        <v/>
      </c>
      <c r="N199" s="149" t="str">
        <f ca="1">IF(K199="","",IF(ISNUMBER(K199),K199,IF(ISNUMBER(K200),K200,"")))</f>
        <v/>
      </c>
      <c r="O199" s="150" t="str">
        <f ca="1">IF(AND(ROW()-$I$19&lt;$I$8,NOT(ISNUMBER(K199))),L199,"")</f>
        <v/>
      </c>
      <c r="P199" s="150" t="str">
        <f ca="1">IF(AND(K199&lt;&gt;"",ISNUMBER(K199),ROW()-$I$19&lt;$I$8),L199,"")</f>
        <v/>
      </c>
      <c r="Q199" s="150" t="str">
        <f ca="1">IF(AND(K199&lt;&gt;"",ISNUMBER(K199),ROW()-$I$19&gt;=$I$8),L199,"")</f>
        <v/>
      </c>
      <c r="R199" s="153"/>
      <c r="AA199" s="8" t="str">
        <f ca="1">IF(ROW()-$Y$11&lt;$Y$8,OFFSET($A$1,ROW()-$Y$11+$Y$4,COLUMN()-$Y$13+$Y$6),"")</f>
        <v/>
      </c>
      <c r="AB199" s="8" t="str">
        <f ca="1">IF(ROW()-$Y$11&lt;$Y$8,IF(ISNUMBER(AA199),AB198,OFFSET($A$1,ROW()-$Y$11+$Y$4,COLUMN()-$Y$13+$Y$6)),"")</f>
        <v/>
      </c>
      <c r="AC199" s="8" t="str">
        <f ca="1">IF(ROW()-$Y$11&lt;$Y$8,OFFSET($A$1,ROW()-$Y$11+$Y$4,COLUMN()-$Y$13+$Y$6),"")</f>
        <v/>
      </c>
      <c r="AD199" s="8" t="str">
        <f ca="1">IF(ROW()-$Y$11&lt;$Y$8,OFFSET($A$1,ROW()-$Y$11+$Y$4,COLUMN()-$Y$13+$Y$6),"")</f>
        <v/>
      </c>
      <c r="AE199" s="40" t="str">
        <f ca="1">IF(ISNUMBER(AA199),AE198,AA199)</f>
        <v/>
      </c>
      <c r="AF199" s="40" t="str">
        <f ca="1">IF(ISNUMBER(AA199),AA199,"")</f>
        <v/>
      </c>
      <c r="AG199" s="8" t="str">
        <f ca="1">IF(AC199="","",IF(AC198="",AC199,AG198+AC199))</f>
        <v/>
      </c>
      <c r="AH199" s="8" t="str">
        <f ca="1">IF(AD199="","",IF(AD198="",AD199,AH198+AD199))</f>
        <v/>
      </c>
      <c r="AI199" s="8" t="str">
        <f ca="1">IF(AG199&lt;&gt;"",AG199-AH199,"")</f>
        <v/>
      </c>
    </row>
    <row r="200" spans="11:35">
      <c r="K200" s="142" t="str">
        <f ca="1">IF(ROW()-$I$19&lt;$I$8,OFFSET($A$1,ROW()-$I$19+$I$4,COLUMN()-$I$21+$I$6),IF(ROW()-$I$19&lt;$I$8+$I$16,OFFSET($A$1,ROW()-$I$19-$I$8+$I$12,COLUMN()-$I$21+$I$14),""))</f>
        <v/>
      </c>
      <c r="L200" s="142" t="str">
        <f ca="1">IF(ROW()-$I$19&lt;$I$8,OFFSET(#REF!,ROW()-$I$19+$I$4,COLUMN()-$I$21+$I$6),IF(ROW()-$I$19&lt;$I$8+$I$16,OFFSET(#REF!,ROW()-$I$19-$I$8+$I$12,COLUMN()-$I$21+$I$14),""))</f>
        <v/>
      </c>
      <c r="M200" s="148" t="str">
        <f ca="1">IF(K200="","",IF(NOT(ISNUMBER(K200)),K200,M199))</f>
        <v/>
      </c>
      <c r="N200" s="149" t="str">
        <f ca="1">IF(K200="","",IF(ISNUMBER(K200),K200,IF(ISNUMBER(K201),K201,"")))</f>
        <v/>
      </c>
      <c r="O200" s="150" t="str">
        <f ca="1">IF(AND(ROW()-$I$19&lt;$I$8,NOT(ISNUMBER(K200))),L200,"")</f>
        <v/>
      </c>
      <c r="P200" s="150" t="str">
        <f ca="1">IF(AND(K200&lt;&gt;"",ISNUMBER(K200),ROW()-$I$19&lt;$I$8),L200,"")</f>
        <v/>
      </c>
      <c r="Q200" s="150" t="str">
        <f ca="1">IF(AND(K200&lt;&gt;"",ISNUMBER(K200),ROW()-$I$19&gt;=$I$8),L200,"")</f>
        <v/>
      </c>
      <c r="R200" s="153"/>
      <c r="AA200" s="8" t="str">
        <f ca="1">IF(ROW()-$Y$11&lt;$Y$8,OFFSET($A$1,ROW()-$Y$11+$Y$4,COLUMN()-$Y$13+$Y$6),"")</f>
        <v/>
      </c>
      <c r="AB200" s="8" t="str">
        <f ca="1">IF(ROW()-$Y$11&lt;$Y$8,IF(ISNUMBER(AA200),AB199,OFFSET($A$1,ROW()-$Y$11+$Y$4,COLUMN()-$Y$13+$Y$6)),"")</f>
        <v/>
      </c>
      <c r="AC200" s="8" t="str">
        <f ca="1">IF(ROW()-$Y$11&lt;$Y$8,OFFSET($A$1,ROW()-$Y$11+$Y$4,COLUMN()-$Y$13+$Y$6),"")</f>
        <v/>
      </c>
      <c r="AD200" s="8" t="str">
        <f ca="1">IF(ROW()-$Y$11&lt;$Y$8,OFFSET($A$1,ROW()-$Y$11+$Y$4,COLUMN()-$Y$13+$Y$6),"")</f>
        <v/>
      </c>
      <c r="AE200" s="40" t="str">
        <f ca="1">IF(ISNUMBER(AA200),AE199,AA200)</f>
        <v/>
      </c>
      <c r="AF200" s="40" t="str">
        <f ca="1">IF(ISNUMBER(AA200),AA200,"")</f>
        <v/>
      </c>
      <c r="AG200" s="8" t="str">
        <f ca="1">IF(AC200="","",IF(AC199="",AC200,AG199+AC200))</f>
        <v/>
      </c>
      <c r="AH200" s="8" t="str">
        <f ca="1">IF(AD200="","",IF(AD199="",AD200,AH199+AD200))</f>
        <v/>
      </c>
      <c r="AI200" s="8" t="str">
        <f ca="1">IF(AG200&lt;&gt;"",AG200-AH200,"")</f>
        <v/>
      </c>
    </row>
    <row r="201" spans="11:35">
      <c r="K201" s="142" t="str">
        <f ca="1">IF(ROW()-$I$19&lt;$I$8,OFFSET($A$1,ROW()-$I$19+$I$4,COLUMN()-$I$21+$I$6),IF(ROW()-$I$19&lt;$I$8+$I$16,OFFSET($A$1,ROW()-$I$19-$I$8+$I$12,COLUMN()-$I$21+$I$14),""))</f>
        <v/>
      </c>
      <c r="L201" s="142" t="str">
        <f ca="1">IF(ROW()-$I$19&lt;$I$8,OFFSET(#REF!,ROW()-$I$19+$I$4,COLUMN()-$I$21+$I$6),IF(ROW()-$I$19&lt;$I$8+$I$16,OFFSET(#REF!,ROW()-$I$19-$I$8+$I$12,COLUMN()-$I$21+$I$14),""))</f>
        <v/>
      </c>
      <c r="M201" s="148" t="str">
        <f ca="1">IF(K201="","",IF(NOT(ISNUMBER(K201)),K201,M200))</f>
        <v/>
      </c>
      <c r="N201" s="149" t="str">
        <f ca="1">IF(K201="","",IF(ISNUMBER(K201),K201,IF(ISNUMBER(K202),K202,"")))</f>
        <v/>
      </c>
      <c r="O201" s="150" t="str">
        <f ca="1">IF(AND(ROW()-$I$19&lt;$I$8,NOT(ISNUMBER(K201))),L201,"")</f>
        <v/>
      </c>
      <c r="P201" s="150" t="str">
        <f ca="1">IF(AND(K201&lt;&gt;"",ISNUMBER(K201),ROW()-$I$19&lt;$I$8),L201,"")</f>
        <v/>
      </c>
      <c r="Q201" s="150" t="str">
        <f ca="1">IF(AND(K201&lt;&gt;"",ISNUMBER(K201),ROW()-$I$19&gt;=$I$8),L201,"")</f>
        <v/>
      </c>
      <c r="R201" s="153"/>
      <c r="AA201" s="8" t="str">
        <f ca="1">IF(ROW()-$Y$11&lt;$Y$8,OFFSET($A$1,ROW()-$Y$11+$Y$4,COLUMN()-$Y$13+$Y$6),"")</f>
        <v/>
      </c>
      <c r="AB201" s="8" t="str">
        <f ca="1">IF(ROW()-$Y$11&lt;$Y$8,IF(ISNUMBER(AA201),AB200,OFFSET($A$1,ROW()-$Y$11+$Y$4,COLUMN()-$Y$13+$Y$6)),"")</f>
        <v/>
      </c>
      <c r="AC201" s="8" t="str">
        <f ca="1">IF(ROW()-$Y$11&lt;$Y$8,OFFSET($A$1,ROW()-$Y$11+$Y$4,COLUMN()-$Y$13+$Y$6),"")</f>
        <v/>
      </c>
      <c r="AD201" s="8" t="str">
        <f ca="1">IF(ROW()-$Y$11&lt;$Y$8,OFFSET($A$1,ROW()-$Y$11+$Y$4,COLUMN()-$Y$13+$Y$6),"")</f>
        <v/>
      </c>
      <c r="AE201" s="40" t="str">
        <f ca="1">IF(ISNUMBER(AA201),AE200,AA201)</f>
        <v/>
      </c>
      <c r="AF201" s="40" t="str">
        <f ca="1">IF(ISNUMBER(AA201),AA201,"")</f>
        <v/>
      </c>
      <c r="AG201" s="8" t="str">
        <f ca="1">IF(AC201="","",IF(AC200="",AC201,AG200+AC201))</f>
        <v/>
      </c>
      <c r="AH201" s="8" t="str">
        <f ca="1">IF(AD201="","",IF(AD200="",AD201,AH200+AD201))</f>
        <v/>
      </c>
      <c r="AI201" s="8" t="str">
        <f ca="1">IF(AG201&lt;&gt;"",AG201-AH201,"")</f>
        <v/>
      </c>
    </row>
    <row r="202" spans="11:35">
      <c r="K202" s="142" t="str">
        <f ca="1">IF(ROW()-$I$19&lt;$I$8,OFFSET($A$1,ROW()-$I$19+$I$4,COLUMN()-$I$21+$I$6),IF(ROW()-$I$19&lt;$I$8+$I$16,OFFSET($A$1,ROW()-$I$19-$I$8+$I$12,COLUMN()-$I$21+$I$14),""))</f>
        <v/>
      </c>
      <c r="L202" s="142" t="str">
        <f ca="1">IF(ROW()-$I$19&lt;$I$8,OFFSET(#REF!,ROW()-$I$19+$I$4,COLUMN()-$I$21+$I$6),IF(ROW()-$I$19&lt;$I$8+$I$16,OFFSET(#REF!,ROW()-$I$19-$I$8+$I$12,COLUMN()-$I$21+$I$14),""))</f>
        <v/>
      </c>
      <c r="M202" s="148" t="str">
        <f ca="1">IF(K202="","",IF(NOT(ISNUMBER(K202)),K202,M201))</f>
        <v/>
      </c>
      <c r="N202" s="149" t="str">
        <f ca="1">IF(K202="","",IF(ISNUMBER(K202),K202,IF(ISNUMBER(K203),K203,"")))</f>
        <v/>
      </c>
      <c r="O202" s="150" t="str">
        <f ca="1">IF(AND(ROW()-$I$19&lt;$I$8,NOT(ISNUMBER(K202))),L202,"")</f>
        <v/>
      </c>
      <c r="P202" s="150" t="str">
        <f ca="1">IF(AND(K202&lt;&gt;"",ISNUMBER(K202),ROW()-$I$19&lt;$I$8),L202,"")</f>
        <v/>
      </c>
      <c r="Q202" s="150" t="str">
        <f ca="1">IF(AND(K202&lt;&gt;"",ISNUMBER(K202),ROW()-$I$19&gt;=$I$8),L202,"")</f>
        <v/>
      </c>
      <c r="R202" s="153"/>
      <c r="AA202" s="8" t="str">
        <f ca="1">IF(ROW()-$Y$11&lt;$Y$8,OFFSET($A$1,ROW()-$Y$11+$Y$4,COLUMN()-$Y$13+$Y$6),"")</f>
        <v/>
      </c>
      <c r="AB202" s="8" t="str">
        <f ca="1">IF(ROW()-$Y$11&lt;$Y$8,IF(ISNUMBER(AA202),AB201,OFFSET($A$1,ROW()-$Y$11+$Y$4,COLUMN()-$Y$13+$Y$6)),"")</f>
        <v/>
      </c>
      <c r="AC202" s="8" t="str">
        <f ca="1">IF(ROW()-$Y$11&lt;$Y$8,OFFSET($A$1,ROW()-$Y$11+$Y$4,COLUMN()-$Y$13+$Y$6),"")</f>
        <v/>
      </c>
      <c r="AD202" s="8" t="str">
        <f ca="1">IF(ROW()-$Y$11&lt;$Y$8,OFFSET($A$1,ROW()-$Y$11+$Y$4,COLUMN()-$Y$13+$Y$6),"")</f>
        <v/>
      </c>
      <c r="AE202" s="40" t="str">
        <f ca="1">IF(ISNUMBER(AA202),AE201,AA202)</f>
        <v/>
      </c>
      <c r="AF202" s="40" t="str">
        <f ca="1">IF(ISNUMBER(AA202),AA202,"")</f>
        <v/>
      </c>
      <c r="AG202" s="8" t="str">
        <f ca="1">IF(AC202="","",IF(AC201="",AC202,AG201+AC202))</f>
        <v/>
      </c>
      <c r="AH202" s="8" t="str">
        <f ca="1">IF(AD202="","",IF(AD201="",AD202,AH201+AD202))</f>
        <v/>
      </c>
      <c r="AI202" s="8" t="str">
        <f ca="1">IF(AG202&lt;&gt;"",AG202-AH202,"")</f>
        <v/>
      </c>
    </row>
    <row r="203" spans="11:35">
      <c r="K203" s="142" t="str">
        <f ca="1">IF(ROW()-$I$19&lt;$I$8,OFFSET($A$1,ROW()-$I$19+$I$4,COLUMN()-$I$21+$I$6),IF(ROW()-$I$19&lt;$I$8+$I$16,OFFSET($A$1,ROW()-$I$19-$I$8+$I$12,COLUMN()-$I$21+$I$14),""))</f>
        <v/>
      </c>
      <c r="L203" s="142" t="str">
        <f ca="1">IF(ROW()-$I$19&lt;$I$8,OFFSET(#REF!,ROW()-$I$19+$I$4,COLUMN()-$I$21+$I$6),IF(ROW()-$I$19&lt;$I$8+$I$16,OFFSET(#REF!,ROW()-$I$19-$I$8+$I$12,COLUMN()-$I$21+$I$14),""))</f>
        <v/>
      </c>
      <c r="M203" s="148" t="str">
        <f ca="1">IF(K203="","",IF(NOT(ISNUMBER(K203)),K203,M202))</f>
        <v/>
      </c>
      <c r="N203" s="149" t="str">
        <f ca="1">IF(K203="","",IF(ISNUMBER(K203),K203,IF(ISNUMBER(K204),K204,"")))</f>
        <v/>
      </c>
      <c r="O203" s="150" t="str">
        <f ca="1">IF(AND(ROW()-$I$19&lt;$I$8,NOT(ISNUMBER(K203))),L203,"")</f>
        <v/>
      </c>
      <c r="P203" s="150" t="str">
        <f ca="1">IF(AND(K203&lt;&gt;"",ISNUMBER(K203),ROW()-$I$19&lt;$I$8),L203,"")</f>
        <v/>
      </c>
      <c r="Q203" s="150" t="str">
        <f ca="1">IF(AND(K203&lt;&gt;"",ISNUMBER(K203),ROW()-$I$19&gt;=$I$8),L203,"")</f>
        <v/>
      </c>
      <c r="R203" s="153"/>
      <c r="AA203" s="8" t="str">
        <f ca="1">IF(ROW()-$Y$11&lt;$Y$8,OFFSET($A$1,ROW()-$Y$11+$Y$4,COLUMN()-$Y$13+$Y$6),"")</f>
        <v/>
      </c>
      <c r="AB203" s="8" t="str">
        <f ca="1">IF(ROW()-$Y$11&lt;$Y$8,IF(ISNUMBER(AA203),AB202,OFFSET($A$1,ROW()-$Y$11+$Y$4,COLUMN()-$Y$13+$Y$6)),"")</f>
        <v/>
      </c>
      <c r="AC203" s="8" t="str">
        <f ca="1">IF(ROW()-$Y$11&lt;$Y$8,OFFSET($A$1,ROW()-$Y$11+$Y$4,COLUMN()-$Y$13+$Y$6),"")</f>
        <v/>
      </c>
      <c r="AD203" s="8" t="str">
        <f ca="1">IF(ROW()-$Y$11&lt;$Y$8,OFFSET($A$1,ROW()-$Y$11+$Y$4,COLUMN()-$Y$13+$Y$6),"")</f>
        <v/>
      </c>
      <c r="AE203" s="40" t="str">
        <f ca="1">IF(ISNUMBER(AA203),AE202,AA203)</f>
        <v/>
      </c>
      <c r="AF203" s="40" t="str">
        <f ca="1">IF(ISNUMBER(AA203),AA203,"")</f>
        <v/>
      </c>
      <c r="AG203" s="8" t="str">
        <f ca="1">IF(AC203="","",IF(AC202="",AC203,AG202+AC203))</f>
        <v/>
      </c>
      <c r="AH203" s="8" t="str">
        <f ca="1">IF(AD203="","",IF(AD202="",AD203,AH202+AD203))</f>
        <v/>
      </c>
      <c r="AI203" s="8" t="str">
        <f ca="1">IF(AG203&lt;&gt;"",AG203-AH203,"")</f>
        <v/>
      </c>
    </row>
    <row r="204" spans="11:35">
      <c r="K204" s="142" t="str">
        <f ca="1">IF(ROW()-$I$19&lt;$I$8,OFFSET($A$1,ROW()-$I$19+$I$4,COLUMN()-$I$21+$I$6),IF(ROW()-$I$19&lt;$I$8+$I$16,OFFSET($A$1,ROW()-$I$19-$I$8+$I$12,COLUMN()-$I$21+$I$14),""))</f>
        <v/>
      </c>
      <c r="L204" s="142" t="str">
        <f ca="1">IF(ROW()-$I$19&lt;$I$8,OFFSET(#REF!,ROW()-$I$19+$I$4,COLUMN()-$I$21+$I$6),IF(ROW()-$I$19&lt;$I$8+$I$16,OFFSET(#REF!,ROW()-$I$19-$I$8+$I$12,COLUMN()-$I$21+$I$14),""))</f>
        <v/>
      </c>
      <c r="M204" s="148" t="str">
        <f ca="1">IF(K204="","",IF(NOT(ISNUMBER(K204)),K204,M203))</f>
        <v/>
      </c>
      <c r="N204" s="149" t="str">
        <f ca="1">IF(K204="","",IF(ISNUMBER(K204),K204,IF(ISNUMBER(K205),K205,"")))</f>
        <v/>
      </c>
      <c r="O204" s="150" t="str">
        <f ca="1">IF(AND(ROW()-$I$19&lt;$I$8,NOT(ISNUMBER(K204))),L204,"")</f>
        <v/>
      </c>
      <c r="P204" s="150" t="str">
        <f ca="1">IF(AND(K204&lt;&gt;"",ISNUMBER(K204),ROW()-$I$19&lt;$I$8),L204,"")</f>
        <v/>
      </c>
      <c r="Q204" s="150" t="str">
        <f ca="1">IF(AND(K204&lt;&gt;"",ISNUMBER(K204),ROW()-$I$19&gt;=$I$8),L204,"")</f>
        <v/>
      </c>
      <c r="R204" s="153"/>
      <c r="AA204" s="8" t="str">
        <f ca="1">IF(ROW()-$Y$11&lt;$Y$8,OFFSET($A$1,ROW()-$Y$11+$Y$4,COLUMN()-$Y$13+$Y$6),"")</f>
        <v/>
      </c>
      <c r="AB204" s="8" t="str">
        <f ca="1">IF(ROW()-$Y$11&lt;$Y$8,IF(ISNUMBER(AA204),AB203,OFFSET($A$1,ROW()-$Y$11+$Y$4,COLUMN()-$Y$13+$Y$6)),"")</f>
        <v/>
      </c>
      <c r="AC204" s="8" t="str">
        <f ca="1">IF(ROW()-$Y$11&lt;$Y$8,OFFSET($A$1,ROW()-$Y$11+$Y$4,COLUMN()-$Y$13+$Y$6),"")</f>
        <v/>
      </c>
      <c r="AD204" s="8" t="str">
        <f ca="1">IF(ROW()-$Y$11&lt;$Y$8,OFFSET($A$1,ROW()-$Y$11+$Y$4,COLUMN()-$Y$13+$Y$6),"")</f>
        <v/>
      </c>
      <c r="AE204" s="40" t="str">
        <f ca="1">IF(ISNUMBER(AA204),AE203,AA204)</f>
        <v/>
      </c>
      <c r="AF204" s="40" t="str">
        <f ca="1">IF(ISNUMBER(AA204),AA204,"")</f>
        <v/>
      </c>
      <c r="AG204" s="8" t="str">
        <f ca="1">IF(AC204="","",IF(AC203="",AC204,AG203+AC204))</f>
        <v/>
      </c>
      <c r="AH204" s="8" t="str">
        <f ca="1">IF(AD204="","",IF(AD203="",AD204,AH203+AD204))</f>
        <v/>
      </c>
      <c r="AI204" s="8" t="str">
        <f ca="1">IF(AG204&lt;&gt;"",AG204-AH204,"")</f>
        <v/>
      </c>
    </row>
    <row r="205" spans="11:35">
      <c r="K205" s="142" t="str">
        <f ca="1">IF(ROW()-$I$19&lt;$I$8,OFFSET($A$1,ROW()-$I$19+$I$4,COLUMN()-$I$21+$I$6),IF(ROW()-$I$19&lt;$I$8+$I$16,OFFSET($A$1,ROW()-$I$19-$I$8+$I$12,COLUMN()-$I$21+$I$14),""))</f>
        <v/>
      </c>
      <c r="L205" s="142" t="str">
        <f ca="1">IF(ROW()-$I$19&lt;$I$8,OFFSET(#REF!,ROW()-$I$19+$I$4,COLUMN()-$I$21+$I$6),IF(ROW()-$I$19&lt;$I$8+$I$16,OFFSET(#REF!,ROW()-$I$19-$I$8+$I$12,COLUMN()-$I$21+$I$14),""))</f>
        <v/>
      </c>
      <c r="M205" s="148" t="str">
        <f ca="1">IF(K205="","",IF(NOT(ISNUMBER(K205)),K205,M204))</f>
        <v/>
      </c>
      <c r="N205" s="149" t="str">
        <f ca="1">IF(K205="","",IF(ISNUMBER(K205),K205,IF(ISNUMBER(K206),K206,"")))</f>
        <v/>
      </c>
      <c r="O205" s="150" t="str">
        <f ca="1">IF(AND(ROW()-$I$19&lt;$I$8,NOT(ISNUMBER(K205))),L205,"")</f>
        <v/>
      </c>
      <c r="P205" s="150" t="str">
        <f ca="1">IF(AND(K205&lt;&gt;"",ISNUMBER(K205),ROW()-$I$19&lt;$I$8),L205,"")</f>
        <v/>
      </c>
      <c r="Q205" s="150" t="str">
        <f ca="1">IF(AND(K205&lt;&gt;"",ISNUMBER(K205),ROW()-$I$19&gt;=$I$8),L205,"")</f>
        <v/>
      </c>
      <c r="R205" s="153"/>
      <c r="AA205" s="8" t="str">
        <f ca="1">IF(ROW()-$Y$11&lt;$Y$8,OFFSET($A$1,ROW()-$Y$11+$Y$4,COLUMN()-$Y$13+$Y$6),"")</f>
        <v/>
      </c>
      <c r="AB205" s="8" t="str">
        <f ca="1">IF(ROW()-$Y$11&lt;$Y$8,IF(ISNUMBER(AA205),AB204,OFFSET($A$1,ROW()-$Y$11+$Y$4,COLUMN()-$Y$13+$Y$6)),"")</f>
        <v/>
      </c>
      <c r="AC205" s="8" t="str">
        <f ca="1">IF(ROW()-$Y$11&lt;$Y$8,OFFSET($A$1,ROW()-$Y$11+$Y$4,COLUMN()-$Y$13+$Y$6),"")</f>
        <v/>
      </c>
      <c r="AD205" s="8" t="str">
        <f ca="1">IF(ROW()-$Y$11&lt;$Y$8,OFFSET($A$1,ROW()-$Y$11+$Y$4,COLUMN()-$Y$13+$Y$6),"")</f>
        <v/>
      </c>
      <c r="AE205" s="40" t="str">
        <f ca="1">IF(ISNUMBER(AA205),AE204,AA205)</f>
        <v/>
      </c>
      <c r="AF205" s="40" t="str">
        <f ca="1">IF(ISNUMBER(AA205),AA205,"")</f>
        <v/>
      </c>
      <c r="AG205" s="8" t="str">
        <f ca="1">IF(AC205="","",IF(AC204="",AC205,AG204+AC205))</f>
        <v/>
      </c>
      <c r="AH205" s="8" t="str">
        <f ca="1">IF(AD205="","",IF(AD204="",AD205,AH204+AD205))</f>
        <v/>
      </c>
      <c r="AI205" s="8" t="str">
        <f ca="1">IF(AG205&lt;&gt;"",AG205-AH205,"")</f>
        <v/>
      </c>
    </row>
    <row r="206" spans="11:35">
      <c r="K206" s="142" t="str">
        <f ca="1">IF(ROW()-$I$19&lt;$I$8,OFFSET($A$1,ROW()-$I$19+$I$4,COLUMN()-$I$21+$I$6),IF(ROW()-$I$19&lt;$I$8+$I$16,OFFSET($A$1,ROW()-$I$19-$I$8+$I$12,COLUMN()-$I$21+$I$14),""))</f>
        <v/>
      </c>
      <c r="L206" s="142" t="str">
        <f ca="1">IF(ROW()-$I$19&lt;$I$8,OFFSET(#REF!,ROW()-$I$19+$I$4,COLUMN()-$I$21+$I$6),IF(ROW()-$I$19&lt;$I$8+$I$16,OFFSET(#REF!,ROW()-$I$19-$I$8+$I$12,COLUMN()-$I$21+$I$14),""))</f>
        <v/>
      </c>
      <c r="M206" s="148" t="str">
        <f ca="1">IF(K206="","",IF(NOT(ISNUMBER(K206)),K206,M205))</f>
        <v/>
      </c>
      <c r="N206" s="149" t="str">
        <f ca="1">IF(K206="","",IF(ISNUMBER(K206),K206,IF(ISNUMBER(K207),K207,"")))</f>
        <v/>
      </c>
      <c r="O206" s="150" t="str">
        <f ca="1">IF(AND(ROW()-$I$19&lt;$I$8,NOT(ISNUMBER(K206))),L206,"")</f>
        <v/>
      </c>
      <c r="P206" s="150" t="str">
        <f ca="1">IF(AND(K206&lt;&gt;"",ISNUMBER(K206),ROW()-$I$19&lt;$I$8),L206,"")</f>
        <v/>
      </c>
      <c r="Q206" s="150" t="str">
        <f ca="1">IF(AND(K206&lt;&gt;"",ISNUMBER(K206),ROW()-$I$19&gt;=$I$8),L206,"")</f>
        <v/>
      </c>
      <c r="R206" s="153"/>
      <c r="AA206" s="8" t="str">
        <f ca="1">IF(ROW()-$Y$11&lt;$Y$8,OFFSET($A$1,ROW()-$Y$11+$Y$4,COLUMN()-$Y$13+$Y$6),"")</f>
        <v/>
      </c>
      <c r="AB206" s="8" t="str">
        <f ca="1">IF(ROW()-$Y$11&lt;$Y$8,IF(ISNUMBER(AA206),AB205,OFFSET($A$1,ROW()-$Y$11+$Y$4,COLUMN()-$Y$13+$Y$6)),"")</f>
        <v/>
      </c>
      <c r="AC206" s="8" t="str">
        <f ca="1">IF(ROW()-$Y$11&lt;$Y$8,OFFSET($A$1,ROW()-$Y$11+$Y$4,COLUMN()-$Y$13+$Y$6),"")</f>
        <v/>
      </c>
      <c r="AD206" s="8" t="str">
        <f ca="1">IF(ROW()-$Y$11&lt;$Y$8,OFFSET($A$1,ROW()-$Y$11+$Y$4,COLUMN()-$Y$13+$Y$6),"")</f>
        <v/>
      </c>
      <c r="AE206" s="40" t="str">
        <f ca="1">IF(ISNUMBER(AA206),AE205,AA206)</f>
        <v/>
      </c>
      <c r="AF206" s="40" t="str">
        <f ca="1">IF(ISNUMBER(AA206),AA206,"")</f>
        <v/>
      </c>
      <c r="AG206" s="8" t="str">
        <f ca="1">IF(AC206="","",IF(AC205="",AC206,AG205+AC206))</f>
        <v/>
      </c>
      <c r="AH206" s="8" t="str">
        <f ca="1">IF(AD206="","",IF(AD205="",AD206,AH205+AD206))</f>
        <v/>
      </c>
      <c r="AI206" s="8" t="str">
        <f ca="1">IF(AG206&lt;&gt;"",AG206-AH206,"")</f>
        <v/>
      </c>
    </row>
    <row r="207" spans="11:35">
      <c r="K207" s="142" t="str">
        <f ca="1">IF(ROW()-$I$19&lt;$I$8,OFFSET($A$1,ROW()-$I$19+$I$4,COLUMN()-$I$21+$I$6),IF(ROW()-$I$19&lt;$I$8+$I$16,OFFSET($A$1,ROW()-$I$19-$I$8+$I$12,COLUMN()-$I$21+$I$14),""))</f>
        <v/>
      </c>
      <c r="L207" s="142" t="str">
        <f ca="1">IF(ROW()-$I$19&lt;$I$8,OFFSET(#REF!,ROW()-$I$19+$I$4,COLUMN()-$I$21+$I$6),IF(ROW()-$I$19&lt;$I$8+$I$16,OFFSET(#REF!,ROW()-$I$19-$I$8+$I$12,COLUMN()-$I$21+$I$14),""))</f>
        <v/>
      </c>
      <c r="M207" s="148" t="str">
        <f ca="1">IF(K207="","",IF(NOT(ISNUMBER(K207)),K207,M206))</f>
        <v/>
      </c>
      <c r="N207" s="149" t="str">
        <f ca="1">IF(K207="","",IF(ISNUMBER(K207),K207,IF(ISNUMBER(K208),K208,"")))</f>
        <v/>
      </c>
      <c r="O207" s="150" t="str">
        <f ca="1">IF(AND(ROW()-$I$19&lt;$I$8,NOT(ISNUMBER(K207))),L207,"")</f>
        <v/>
      </c>
      <c r="P207" s="150" t="str">
        <f ca="1">IF(AND(K207&lt;&gt;"",ISNUMBER(K207),ROW()-$I$19&lt;$I$8),L207,"")</f>
        <v/>
      </c>
      <c r="Q207" s="150" t="str">
        <f ca="1">IF(AND(K207&lt;&gt;"",ISNUMBER(K207),ROW()-$I$19&gt;=$I$8),L207,"")</f>
        <v/>
      </c>
      <c r="R207" s="153"/>
      <c r="AA207" s="8" t="str">
        <f ca="1">IF(ROW()-$Y$11&lt;$Y$8,OFFSET($A$1,ROW()-$Y$11+$Y$4,COLUMN()-$Y$13+$Y$6),"")</f>
        <v/>
      </c>
      <c r="AB207" s="8" t="str">
        <f ca="1">IF(ROW()-$Y$11&lt;$Y$8,IF(ISNUMBER(AA207),AB206,OFFSET($A$1,ROW()-$Y$11+$Y$4,COLUMN()-$Y$13+$Y$6)),"")</f>
        <v/>
      </c>
      <c r="AC207" s="8" t="str">
        <f ca="1">IF(ROW()-$Y$11&lt;$Y$8,OFFSET($A$1,ROW()-$Y$11+$Y$4,COLUMN()-$Y$13+$Y$6),"")</f>
        <v/>
      </c>
      <c r="AD207" s="8" t="str">
        <f ca="1">IF(ROW()-$Y$11&lt;$Y$8,OFFSET($A$1,ROW()-$Y$11+$Y$4,COLUMN()-$Y$13+$Y$6),"")</f>
        <v/>
      </c>
      <c r="AE207" s="40" t="str">
        <f ca="1">IF(ISNUMBER(AA207),AE206,AA207)</f>
        <v/>
      </c>
      <c r="AF207" s="40" t="str">
        <f ca="1">IF(ISNUMBER(AA207),AA207,"")</f>
        <v/>
      </c>
      <c r="AG207" s="8" t="str">
        <f ca="1">IF(AC207="","",IF(AC206="",AC207,AG206+AC207))</f>
        <v/>
      </c>
      <c r="AH207" s="8" t="str">
        <f ca="1">IF(AD207="","",IF(AD206="",AD207,AH206+AD207))</f>
        <v/>
      </c>
      <c r="AI207" s="8" t="str">
        <f ca="1">IF(AG207&lt;&gt;"",AG207-AH207,"")</f>
        <v/>
      </c>
    </row>
    <row r="208" spans="11:35">
      <c r="K208" s="142" t="str">
        <f ca="1">IF(ROW()-$I$19&lt;$I$8,OFFSET($A$1,ROW()-$I$19+$I$4,COLUMN()-$I$21+$I$6),IF(ROW()-$I$19&lt;$I$8+$I$16,OFFSET($A$1,ROW()-$I$19-$I$8+$I$12,COLUMN()-$I$21+$I$14),""))</f>
        <v/>
      </c>
      <c r="L208" s="142" t="str">
        <f ca="1">IF(ROW()-$I$19&lt;$I$8,OFFSET(#REF!,ROW()-$I$19+$I$4,COLUMN()-$I$21+$I$6),IF(ROW()-$I$19&lt;$I$8+$I$16,OFFSET(#REF!,ROW()-$I$19-$I$8+$I$12,COLUMN()-$I$21+$I$14),""))</f>
        <v/>
      </c>
      <c r="M208" s="148" t="str">
        <f ca="1">IF(K208="","",IF(NOT(ISNUMBER(K208)),K208,M207))</f>
        <v/>
      </c>
      <c r="N208" s="149" t="str">
        <f ca="1">IF(K208="","",IF(ISNUMBER(K208),K208,IF(ISNUMBER(K209),K209,"")))</f>
        <v/>
      </c>
      <c r="O208" s="150" t="str">
        <f ca="1">IF(AND(ROW()-$I$19&lt;$I$8,NOT(ISNUMBER(K208))),L208,"")</f>
        <v/>
      </c>
      <c r="P208" s="150" t="str">
        <f ca="1">IF(AND(K208&lt;&gt;"",ISNUMBER(K208),ROW()-$I$19&lt;$I$8),L208,"")</f>
        <v/>
      </c>
      <c r="Q208" s="150" t="str">
        <f ca="1">IF(AND(K208&lt;&gt;"",ISNUMBER(K208),ROW()-$I$19&gt;=$I$8),L208,"")</f>
        <v/>
      </c>
      <c r="R208" s="153"/>
      <c r="AA208" s="8" t="str">
        <f ca="1">IF(ROW()-$Y$11&lt;$Y$8,OFFSET($A$1,ROW()-$Y$11+$Y$4,COLUMN()-$Y$13+$Y$6),"")</f>
        <v/>
      </c>
      <c r="AB208" s="8" t="str">
        <f ca="1">IF(ROW()-$Y$11&lt;$Y$8,IF(ISNUMBER(AA208),AB207,OFFSET($A$1,ROW()-$Y$11+$Y$4,COLUMN()-$Y$13+$Y$6)),"")</f>
        <v/>
      </c>
      <c r="AC208" s="8" t="str">
        <f ca="1">IF(ROW()-$Y$11&lt;$Y$8,OFFSET($A$1,ROW()-$Y$11+$Y$4,COLUMN()-$Y$13+$Y$6),"")</f>
        <v/>
      </c>
      <c r="AD208" s="8" t="str">
        <f ca="1">IF(ROW()-$Y$11&lt;$Y$8,OFFSET($A$1,ROW()-$Y$11+$Y$4,COLUMN()-$Y$13+$Y$6),"")</f>
        <v/>
      </c>
      <c r="AE208" s="40" t="str">
        <f ca="1">IF(ISNUMBER(AA208),AE207,AA208)</f>
        <v/>
      </c>
      <c r="AF208" s="40" t="str">
        <f ca="1">IF(ISNUMBER(AA208),AA208,"")</f>
        <v/>
      </c>
      <c r="AG208" s="8" t="str">
        <f ca="1">IF(AC208="","",IF(AC207="",AC208,AG207+AC208))</f>
        <v/>
      </c>
      <c r="AH208" s="8" t="str">
        <f ca="1">IF(AD208="","",IF(AD207="",AD208,AH207+AD208))</f>
        <v/>
      </c>
      <c r="AI208" s="8" t="str">
        <f ca="1">IF(AG208&lt;&gt;"",AG208-AH208,"")</f>
        <v/>
      </c>
    </row>
    <row r="209" spans="11:35">
      <c r="K209" s="142" t="str">
        <f ca="1">IF(ROW()-$I$19&lt;$I$8,OFFSET($A$1,ROW()-$I$19+$I$4,COLUMN()-$I$21+$I$6),IF(ROW()-$I$19&lt;$I$8+$I$16,OFFSET($A$1,ROW()-$I$19-$I$8+$I$12,COLUMN()-$I$21+$I$14),""))</f>
        <v/>
      </c>
      <c r="L209" s="142" t="str">
        <f ca="1">IF(ROW()-$I$19&lt;$I$8,OFFSET(#REF!,ROW()-$I$19+$I$4,COLUMN()-$I$21+$I$6),IF(ROW()-$I$19&lt;$I$8+$I$16,OFFSET(#REF!,ROW()-$I$19-$I$8+$I$12,COLUMN()-$I$21+$I$14),""))</f>
        <v/>
      </c>
      <c r="M209" s="148" t="str">
        <f ca="1">IF(K209="","",IF(NOT(ISNUMBER(K209)),K209,M208))</f>
        <v/>
      </c>
      <c r="N209" s="149" t="str">
        <f ca="1">IF(K209="","",IF(ISNUMBER(K209),K209,IF(ISNUMBER(K210),K210,"")))</f>
        <v/>
      </c>
      <c r="O209" s="150" t="str">
        <f ca="1">IF(AND(ROW()-$I$19&lt;$I$8,NOT(ISNUMBER(K209))),L209,"")</f>
        <v/>
      </c>
      <c r="P209" s="150" t="str">
        <f ca="1">IF(AND(K209&lt;&gt;"",ISNUMBER(K209),ROW()-$I$19&lt;$I$8),L209,"")</f>
        <v/>
      </c>
      <c r="Q209" s="150" t="str">
        <f ca="1">IF(AND(K209&lt;&gt;"",ISNUMBER(K209),ROW()-$I$19&gt;=$I$8),L209,"")</f>
        <v/>
      </c>
      <c r="R209" s="153"/>
      <c r="AA209" s="8" t="str">
        <f ca="1">IF(ROW()-$Y$11&lt;$Y$8,OFFSET($A$1,ROW()-$Y$11+$Y$4,COLUMN()-$Y$13+$Y$6),"")</f>
        <v/>
      </c>
      <c r="AB209" s="8" t="str">
        <f ca="1">IF(ROW()-$Y$11&lt;$Y$8,IF(ISNUMBER(AA209),AB208,OFFSET($A$1,ROW()-$Y$11+$Y$4,COLUMN()-$Y$13+$Y$6)),"")</f>
        <v/>
      </c>
      <c r="AC209" s="8" t="str">
        <f ca="1">IF(ROW()-$Y$11&lt;$Y$8,OFFSET($A$1,ROW()-$Y$11+$Y$4,COLUMN()-$Y$13+$Y$6),"")</f>
        <v/>
      </c>
      <c r="AD209" s="8" t="str">
        <f ca="1">IF(ROW()-$Y$11&lt;$Y$8,OFFSET($A$1,ROW()-$Y$11+$Y$4,COLUMN()-$Y$13+$Y$6),"")</f>
        <v/>
      </c>
      <c r="AE209" s="40" t="str">
        <f ca="1">IF(ISNUMBER(AA209),AE208,AA209)</f>
        <v/>
      </c>
      <c r="AF209" s="40" t="str">
        <f ca="1">IF(ISNUMBER(AA209),AA209,"")</f>
        <v/>
      </c>
      <c r="AG209" s="8" t="str">
        <f ca="1">IF(AC209="","",IF(AC208="",AC209,AG208+AC209))</f>
        <v/>
      </c>
      <c r="AH209" s="8" t="str">
        <f ca="1">IF(AD209="","",IF(AD208="",AD209,AH208+AD209))</f>
        <v/>
      </c>
      <c r="AI209" s="8" t="str">
        <f ca="1">IF(AG209&lt;&gt;"",AG209-AH209,"")</f>
        <v/>
      </c>
    </row>
    <row r="210" spans="11:35">
      <c r="K210" s="142" t="str">
        <f ca="1">IF(ROW()-$I$19&lt;$I$8,OFFSET($A$1,ROW()-$I$19+$I$4,COLUMN()-$I$21+$I$6),IF(ROW()-$I$19&lt;$I$8+$I$16,OFFSET($A$1,ROW()-$I$19-$I$8+$I$12,COLUMN()-$I$21+$I$14),""))</f>
        <v/>
      </c>
      <c r="L210" s="142" t="str">
        <f ca="1">IF(ROW()-$I$19&lt;$I$8,OFFSET(#REF!,ROW()-$I$19+$I$4,COLUMN()-$I$21+$I$6),IF(ROW()-$I$19&lt;$I$8+$I$16,OFFSET(#REF!,ROW()-$I$19-$I$8+$I$12,COLUMN()-$I$21+$I$14),""))</f>
        <v/>
      </c>
      <c r="M210" s="148" t="str">
        <f ca="1">IF(K210="","",IF(NOT(ISNUMBER(K210)),K210,M209))</f>
        <v/>
      </c>
      <c r="N210" s="149" t="str">
        <f ca="1">IF(K210="","",IF(ISNUMBER(K210),K210,IF(ISNUMBER(K211),K211,"")))</f>
        <v/>
      </c>
      <c r="O210" s="150" t="str">
        <f ca="1">IF(AND(ROW()-$I$19&lt;$I$8,NOT(ISNUMBER(K210))),L210,"")</f>
        <v/>
      </c>
      <c r="P210" s="150" t="str">
        <f ca="1">IF(AND(K210&lt;&gt;"",ISNUMBER(K210),ROW()-$I$19&lt;$I$8),L210,"")</f>
        <v/>
      </c>
      <c r="Q210" s="150" t="str">
        <f ca="1">IF(AND(K210&lt;&gt;"",ISNUMBER(K210),ROW()-$I$19&gt;=$I$8),L210,"")</f>
        <v/>
      </c>
      <c r="R210" s="153"/>
      <c r="AA210" s="8" t="str">
        <f ca="1">IF(ROW()-$Y$11&lt;$Y$8,OFFSET($A$1,ROW()-$Y$11+$Y$4,COLUMN()-$Y$13+$Y$6),"")</f>
        <v/>
      </c>
      <c r="AB210" s="8" t="str">
        <f ca="1">IF(ROW()-$Y$11&lt;$Y$8,IF(ISNUMBER(AA210),AB209,OFFSET($A$1,ROW()-$Y$11+$Y$4,COLUMN()-$Y$13+$Y$6)),"")</f>
        <v/>
      </c>
      <c r="AC210" s="8" t="str">
        <f ca="1">IF(ROW()-$Y$11&lt;$Y$8,OFFSET($A$1,ROW()-$Y$11+$Y$4,COLUMN()-$Y$13+$Y$6),"")</f>
        <v/>
      </c>
      <c r="AD210" s="8" t="str">
        <f ca="1">IF(ROW()-$Y$11&lt;$Y$8,OFFSET($A$1,ROW()-$Y$11+$Y$4,COLUMN()-$Y$13+$Y$6),"")</f>
        <v/>
      </c>
      <c r="AE210" s="40" t="str">
        <f ca="1">IF(ISNUMBER(AA210),AE209,AA210)</f>
        <v/>
      </c>
      <c r="AF210" s="40" t="str">
        <f ca="1">IF(ISNUMBER(AA210),AA210,"")</f>
        <v/>
      </c>
      <c r="AG210" s="8" t="str">
        <f ca="1">IF(AC210="","",IF(AC209="",AC210,AG209+AC210))</f>
        <v/>
      </c>
      <c r="AH210" s="8" t="str">
        <f ca="1">IF(AD210="","",IF(AD209="",AD210,AH209+AD210))</f>
        <v/>
      </c>
      <c r="AI210" s="8" t="str">
        <f ca="1">IF(AG210&lt;&gt;"",AG210-AH210,"")</f>
        <v/>
      </c>
    </row>
    <row r="211" spans="11:35">
      <c r="K211" s="142" t="str">
        <f ca="1">IF(ROW()-$I$19&lt;$I$8,OFFSET($A$1,ROW()-$I$19+$I$4,COLUMN()-$I$21+$I$6),IF(ROW()-$I$19&lt;$I$8+$I$16,OFFSET($A$1,ROW()-$I$19-$I$8+$I$12,COLUMN()-$I$21+$I$14),""))</f>
        <v/>
      </c>
      <c r="L211" s="142" t="str">
        <f ca="1">IF(ROW()-$I$19&lt;$I$8,OFFSET(#REF!,ROW()-$I$19+$I$4,COLUMN()-$I$21+$I$6),IF(ROW()-$I$19&lt;$I$8+$I$16,OFFSET(#REF!,ROW()-$I$19-$I$8+$I$12,COLUMN()-$I$21+$I$14),""))</f>
        <v/>
      </c>
      <c r="M211" s="148" t="str">
        <f ca="1">IF(K211="","",IF(NOT(ISNUMBER(K211)),K211,M210))</f>
        <v/>
      </c>
      <c r="N211" s="149" t="str">
        <f ca="1">IF(K211="","",IF(ISNUMBER(K211),K211,IF(ISNUMBER(K212),K212,"")))</f>
        <v/>
      </c>
      <c r="O211" s="150" t="str">
        <f ca="1">IF(AND(ROW()-$I$19&lt;$I$8,NOT(ISNUMBER(K211))),L211,"")</f>
        <v/>
      </c>
      <c r="P211" s="150" t="str">
        <f ca="1">IF(AND(K211&lt;&gt;"",ISNUMBER(K211),ROW()-$I$19&lt;$I$8),L211,"")</f>
        <v/>
      </c>
      <c r="Q211" s="150" t="str">
        <f ca="1">IF(AND(K211&lt;&gt;"",ISNUMBER(K211),ROW()-$I$19&gt;=$I$8),L211,"")</f>
        <v/>
      </c>
      <c r="R211" s="153"/>
      <c r="AA211" s="8" t="str">
        <f ca="1">IF(ROW()-$Y$11&lt;$Y$8,OFFSET($A$1,ROW()-$Y$11+$Y$4,COLUMN()-$Y$13+$Y$6),"")</f>
        <v/>
      </c>
      <c r="AB211" s="8" t="str">
        <f ca="1">IF(ROW()-$Y$11&lt;$Y$8,IF(ISNUMBER(AA211),AB210,OFFSET($A$1,ROW()-$Y$11+$Y$4,COLUMN()-$Y$13+$Y$6)),"")</f>
        <v/>
      </c>
      <c r="AC211" s="8" t="str">
        <f ca="1">IF(ROW()-$Y$11&lt;$Y$8,OFFSET($A$1,ROW()-$Y$11+$Y$4,COLUMN()-$Y$13+$Y$6),"")</f>
        <v/>
      </c>
      <c r="AD211" s="8" t="str">
        <f ca="1">IF(ROW()-$Y$11&lt;$Y$8,OFFSET($A$1,ROW()-$Y$11+$Y$4,COLUMN()-$Y$13+$Y$6),"")</f>
        <v/>
      </c>
      <c r="AE211" s="40" t="str">
        <f ca="1">IF(ISNUMBER(AA211),AE210,AA211)</f>
        <v/>
      </c>
      <c r="AF211" s="40" t="str">
        <f ca="1">IF(ISNUMBER(AA211),AA211,"")</f>
        <v/>
      </c>
      <c r="AG211" s="8" t="str">
        <f ca="1">IF(AC211="","",IF(AC210="",AC211,AG210+AC211))</f>
        <v/>
      </c>
      <c r="AH211" s="8" t="str">
        <f ca="1">IF(AD211="","",IF(AD210="",AD211,AH210+AD211))</f>
        <v/>
      </c>
      <c r="AI211" s="8" t="str">
        <f ca="1">IF(AG211&lt;&gt;"",AG211-AH211,"")</f>
        <v/>
      </c>
    </row>
    <row r="212" spans="11:35">
      <c r="K212" s="142" t="str">
        <f ca="1">IF(ROW()-$I$19&lt;$I$8,OFFSET($A$1,ROW()-$I$19+$I$4,COLUMN()-$I$21+$I$6),IF(ROW()-$I$19&lt;$I$8+$I$16,OFFSET($A$1,ROW()-$I$19-$I$8+$I$12,COLUMN()-$I$21+$I$14),""))</f>
        <v/>
      </c>
      <c r="L212" s="142" t="str">
        <f ca="1">IF(ROW()-$I$19&lt;$I$8,OFFSET(#REF!,ROW()-$I$19+$I$4,COLUMN()-$I$21+$I$6),IF(ROW()-$I$19&lt;$I$8+$I$16,OFFSET(#REF!,ROW()-$I$19-$I$8+$I$12,COLUMN()-$I$21+$I$14),""))</f>
        <v/>
      </c>
      <c r="M212" s="148" t="str">
        <f ca="1">IF(K212="","",IF(NOT(ISNUMBER(K212)),K212,M211))</f>
        <v/>
      </c>
      <c r="N212" s="149" t="str">
        <f ca="1">IF(K212="","",IF(ISNUMBER(K212),K212,IF(ISNUMBER(K213),K213,"")))</f>
        <v/>
      </c>
      <c r="O212" s="150" t="str">
        <f ca="1">IF(AND(ROW()-$I$19&lt;$I$8,NOT(ISNUMBER(K212))),L212,"")</f>
        <v/>
      </c>
      <c r="P212" s="150" t="str">
        <f ca="1">IF(AND(K212&lt;&gt;"",ISNUMBER(K212),ROW()-$I$19&lt;$I$8),L212,"")</f>
        <v/>
      </c>
      <c r="Q212" s="150" t="str">
        <f ca="1">IF(AND(K212&lt;&gt;"",ISNUMBER(K212),ROW()-$I$19&gt;=$I$8),L212,"")</f>
        <v/>
      </c>
      <c r="R212" s="153"/>
      <c r="AA212" s="8" t="str">
        <f ca="1">IF(ROW()-$Y$11&lt;$Y$8,OFFSET($A$1,ROW()-$Y$11+$Y$4,COLUMN()-$Y$13+$Y$6),"")</f>
        <v/>
      </c>
      <c r="AB212" s="8" t="str">
        <f ca="1">IF(ROW()-$Y$11&lt;$Y$8,IF(ISNUMBER(AA212),AB211,OFFSET($A$1,ROW()-$Y$11+$Y$4,COLUMN()-$Y$13+$Y$6)),"")</f>
        <v/>
      </c>
      <c r="AC212" s="8" t="str">
        <f ca="1">IF(ROW()-$Y$11&lt;$Y$8,OFFSET($A$1,ROW()-$Y$11+$Y$4,COLUMN()-$Y$13+$Y$6),"")</f>
        <v/>
      </c>
      <c r="AD212" s="8" t="str">
        <f ca="1">IF(ROW()-$Y$11&lt;$Y$8,OFFSET($A$1,ROW()-$Y$11+$Y$4,COLUMN()-$Y$13+$Y$6),"")</f>
        <v/>
      </c>
      <c r="AE212" s="40" t="str">
        <f ca="1">IF(ISNUMBER(AA212),AE211,AA212)</f>
        <v/>
      </c>
      <c r="AF212" s="40" t="str">
        <f ca="1">IF(ISNUMBER(AA212),AA212,"")</f>
        <v/>
      </c>
      <c r="AG212" s="8" t="str">
        <f ca="1">IF(AC212="","",IF(AC211="",AC212,AG211+AC212))</f>
        <v/>
      </c>
      <c r="AH212" s="8" t="str">
        <f ca="1">IF(AD212="","",IF(AD211="",AD212,AH211+AD212))</f>
        <v/>
      </c>
      <c r="AI212" s="8" t="str">
        <f ca="1">IF(AG212&lt;&gt;"",AG212-AH212,"")</f>
        <v/>
      </c>
    </row>
    <row r="213" spans="11:35">
      <c r="K213" s="142" t="str">
        <f ca="1">IF(ROW()-$I$19&lt;$I$8,OFFSET($A$1,ROW()-$I$19+$I$4,COLUMN()-$I$21+$I$6),IF(ROW()-$I$19&lt;$I$8+$I$16,OFFSET($A$1,ROW()-$I$19-$I$8+$I$12,COLUMN()-$I$21+$I$14),""))</f>
        <v/>
      </c>
      <c r="L213" s="142" t="str">
        <f ca="1">IF(ROW()-$I$19&lt;$I$8,OFFSET(#REF!,ROW()-$I$19+$I$4,COLUMN()-$I$21+$I$6),IF(ROW()-$I$19&lt;$I$8+$I$16,OFFSET(#REF!,ROW()-$I$19-$I$8+$I$12,COLUMN()-$I$21+$I$14),""))</f>
        <v/>
      </c>
      <c r="M213" s="148" t="str">
        <f ca="1">IF(K213="","",IF(NOT(ISNUMBER(K213)),K213,M212))</f>
        <v/>
      </c>
      <c r="N213" s="149" t="str">
        <f ca="1">IF(K213="","",IF(ISNUMBER(K213),K213,IF(ISNUMBER(K214),K214,"")))</f>
        <v/>
      </c>
      <c r="O213" s="150" t="str">
        <f ca="1">IF(AND(ROW()-$I$19&lt;$I$8,NOT(ISNUMBER(K213))),L213,"")</f>
        <v/>
      </c>
      <c r="P213" s="150" t="str">
        <f ca="1">IF(AND(K213&lt;&gt;"",ISNUMBER(K213),ROW()-$I$19&lt;$I$8),L213,"")</f>
        <v/>
      </c>
      <c r="Q213" s="150" t="str">
        <f ca="1">IF(AND(K213&lt;&gt;"",ISNUMBER(K213),ROW()-$I$19&gt;=$I$8),L213,"")</f>
        <v/>
      </c>
      <c r="R213" s="153"/>
      <c r="AA213" s="8" t="str">
        <f ca="1">IF(ROW()-$Y$11&lt;$Y$8,OFFSET($A$1,ROW()-$Y$11+$Y$4,COLUMN()-$Y$13+$Y$6),"")</f>
        <v/>
      </c>
      <c r="AB213" s="8" t="str">
        <f ca="1">IF(ROW()-$Y$11&lt;$Y$8,IF(ISNUMBER(AA213),AB212,OFFSET($A$1,ROW()-$Y$11+$Y$4,COLUMN()-$Y$13+$Y$6)),"")</f>
        <v/>
      </c>
      <c r="AC213" s="8" t="str">
        <f ca="1">IF(ROW()-$Y$11&lt;$Y$8,OFFSET($A$1,ROW()-$Y$11+$Y$4,COLUMN()-$Y$13+$Y$6),"")</f>
        <v/>
      </c>
      <c r="AD213" s="8" t="str">
        <f ca="1">IF(ROW()-$Y$11&lt;$Y$8,OFFSET($A$1,ROW()-$Y$11+$Y$4,COLUMN()-$Y$13+$Y$6),"")</f>
        <v/>
      </c>
      <c r="AE213" s="40" t="str">
        <f ca="1">IF(ISNUMBER(AA213),AE212,AA213)</f>
        <v/>
      </c>
      <c r="AF213" s="40" t="str">
        <f ca="1">IF(ISNUMBER(AA213),AA213,"")</f>
        <v/>
      </c>
      <c r="AG213" s="8" t="str">
        <f ca="1">IF(AC213="","",IF(AC212="",AC213,AG212+AC213))</f>
        <v/>
      </c>
      <c r="AH213" s="8" t="str">
        <f ca="1">IF(AD213="","",IF(AD212="",AD213,AH212+AD213))</f>
        <v/>
      </c>
      <c r="AI213" s="8" t="str">
        <f ca="1">IF(AG213&lt;&gt;"",AG213-AH213,"")</f>
        <v/>
      </c>
    </row>
    <row r="214" spans="11:35">
      <c r="K214" s="142" t="str">
        <f ca="1">IF(ROW()-$I$19&lt;$I$8,OFFSET($A$1,ROW()-$I$19+$I$4,COLUMN()-$I$21+$I$6),IF(ROW()-$I$19&lt;$I$8+$I$16,OFFSET($A$1,ROW()-$I$19-$I$8+$I$12,COLUMN()-$I$21+$I$14),""))</f>
        <v/>
      </c>
      <c r="L214" s="142" t="str">
        <f ca="1">IF(ROW()-$I$19&lt;$I$8,OFFSET(#REF!,ROW()-$I$19+$I$4,COLUMN()-$I$21+$I$6),IF(ROW()-$I$19&lt;$I$8+$I$16,OFFSET(#REF!,ROW()-$I$19-$I$8+$I$12,COLUMN()-$I$21+$I$14),""))</f>
        <v/>
      </c>
      <c r="M214" s="148" t="str">
        <f ca="1">IF(K214="","",IF(NOT(ISNUMBER(K214)),K214,M213))</f>
        <v/>
      </c>
      <c r="N214" s="149" t="str">
        <f ca="1">IF(K214="","",IF(ISNUMBER(K214),K214,IF(ISNUMBER(K215),K215,"")))</f>
        <v/>
      </c>
      <c r="O214" s="150" t="str">
        <f ca="1">IF(AND(ROW()-$I$19&lt;$I$8,NOT(ISNUMBER(K214))),L214,"")</f>
        <v/>
      </c>
      <c r="P214" s="150" t="str">
        <f ca="1">IF(AND(K214&lt;&gt;"",ISNUMBER(K214),ROW()-$I$19&lt;$I$8),L214,"")</f>
        <v/>
      </c>
      <c r="Q214" s="150" t="str">
        <f ca="1">IF(AND(K214&lt;&gt;"",ISNUMBER(K214),ROW()-$I$19&gt;=$I$8),L214,"")</f>
        <v/>
      </c>
      <c r="R214" s="153"/>
      <c r="AA214" s="8" t="str">
        <f ca="1">IF(ROW()-$Y$11&lt;$Y$8,OFFSET($A$1,ROW()-$Y$11+$Y$4,COLUMN()-$Y$13+$Y$6),"")</f>
        <v/>
      </c>
      <c r="AB214" s="8" t="str">
        <f ca="1">IF(ROW()-$Y$11&lt;$Y$8,IF(ISNUMBER(AA214),AB213,OFFSET($A$1,ROW()-$Y$11+$Y$4,COLUMN()-$Y$13+$Y$6)),"")</f>
        <v/>
      </c>
      <c r="AC214" s="8" t="str">
        <f ca="1">IF(ROW()-$Y$11&lt;$Y$8,OFFSET($A$1,ROW()-$Y$11+$Y$4,COLUMN()-$Y$13+$Y$6),"")</f>
        <v/>
      </c>
      <c r="AD214" s="8" t="str">
        <f ca="1">IF(ROW()-$Y$11&lt;$Y$8,OFFSET($A$1,ROW()-$Y$11+$Y$4,COLUMN()-$Y$13+$Y$6),"")</f>
        <v/>
      </c>
      <c r="AE214" s="40" t="str">
        <f ca="1">IF(ISNUMBER(AA214),AE213,AA214)</f>
        <v/>
      </c>
      <c r="AF214" s="40" t="str">
        <f ca="1">IF(ISNUMBER(AA214),AA214,"")</f>
        <v/>
      </c>
      <c r="AG214" s="8" t="str">
        <f ca="1">IF(AC214="","",IF(AC213="",AC214,AG213+AC214))</f>
        <v/>
      </c>
      <c r="AH214" s="8" t="str">
        <f ca="1">IF(AD214="","",IF(AD213="",AD214,AH213+AD214))</f>
        <v/>
      </c>
      <c r="AI214" s="8" t="str">
        <f ca="1">IF(AG214&lt;&gt;"",AG214-AH214,"")</f>
        <v/>
      </c>
    </row>
    <row r="215" spans="11:35">
      <c r="K215" s="142" t="str">
        <f ca="1">IF(ROW()-$I$19&lt;$I$8,OFFSET($A$1,ROW()-$I$19+$I$4,COLUMN()-$I$21+$I$6),IF(ROW()-$I$19&lt;$I$8+$I$16,OFFSET($A$1,ROW()-$I$19-$I$8+$I$12,COLUMN()-$I$21+$I$14),""))</f>
        <v/>
      </c>
      <c r="L215" s="142" t="str">
        <f ca="1">IF(ROW()-$I$19&lt;$I$8,OFFSET(#REF!,ROW()-$I$19+$I$4,COLUMN()-$I$21+$I$6),IF(ROW()-$I$19&lt;$I$8+$I$16,OFFSET(#REF!,ROW()-$I$19-$I$8+$I$12,COLUMN()-$I$21+$I$14),""))</f>
        <v/>
      </c>
      <c r="M215" s="148" t="str">
        <f ca="1">IF(K215="","",IF(NOT(ISNUMBER(K215)),K215,M214))</f>
        <v/>
      </c>
      <c r="N215" s="149" t="str">
        <f ca="1">IF(K215="","",IF(ISNUMBER(K215),K215,IF(ISNUMBER(K216),K216,"")))</f>
        <v/>
      </c>
      <c r="O215" s="150" t="str">
        <f ca="1">IF(AND(ROW()-$I$19&lt;$I$8,NOT(ISNUMBER(K215))),L215,"")</f>
        <v/>
      </c>
      <c r="P215" s="150" t="str">
        <f ca="1">IF(AND(K215&lt;&gt;"",ISNUMBER(K215),ROW()-$I$19&lt;$I$8),L215,"")</f>
        <v/>
      </c>
      <c r="Q215" s="150" t="str">
        <f ca="1">IF(AND(K215&lt;&gt;"",ISNUMBER(K215),ROW()-$I$19&gt;=$I$8),L215,"")</f>
        <v/>
      </c>
      <c r="R215" s="153"/>
      <c r="AA215" s="8" t="str">
        <f ca="1">IF(ROW()-$Y$11&lt;$Y$8,OFFSET($A$1,ROW()-$Y$11+$Y$4,COLUMN()-$Y$13+$Y$6),"")</f>
        <v/>
      </c>
      <c r="AB215" s="8" t="str">
        <f ca="1">IF(ROW()-$Y$11&lt;$Y$8,IF(ISNUMBER(AA215),AB214,OFFSET($A$1,ROW()-$Y$11+$Y$4,COLUMN()-$Y$13+$Y$6)),"")</f>
        <v/>
      </c>
      <c r="AC215" s="8" t="str">
        <f ca="1">IF(ROW()-$Y$11&lt;$Y$8,OFFSET($A$1,ROW()-$Y$11+$Y$4,COLUMN()-$Y$13+$Y$6),"")</f>
        <v/>
      </c>
      <c r="AD215" s="8" t="str">
        <f ca="1">IF(ROW()-$Y$11&lt;$Y$8,OFFSET($A$1,ROW()-$Y$11+$Y$4,COLUMN()-$Y$13+$Y$6),"")</f>
        <v/>
      </c>
      <c r="AE215" s="40" t="str">
        <f ca="1">IF(ISNUMBER(AA215),AE214,AA215)</f>
        <v/>
      </c>
      <c r="AF215" s="40" t="str">
        <f ca="1">IF(ISNUMBER(AA215),AA215,"")</f>
        <v/>
      </c>
      <c r="AG215" s="8" t="str">
        <f ca="1">IF(AC215="","",IF(AC214="",AC215,AG214+AC215))</f>
        <v/>
      </c>
      <c r="AH215" s="8" t="str">
        <f ca="1">IF(AD215="","",IF(AD214="",AD215,AH214+AD215))</f>
        <v/>
      </c>
      <c r="AI215" s="8" t="str">
        <f ca="1">IF(AG215&lt;&gt;"",AG215-AH215,"")</f>
        <v/>
      </c>
    </row>
    <row r="216" spans="11:35">
      <c r="K216" s="142" t="str">
        <f ca="1">IF(ROW()-$I$19&lt;$I$8,OFFSET($A$1,ROW()-$I$19+$I$4,COLUMN()-$I$21+$I$6),IF(ROW()-$I$19&lt;$I$8+$I$16,OFFSET($A$1,ROW()-$I$19-$I$8+$I$12,COLUMN()-$I$21+$I$14),""))</f>
        <v/>
      </c>
      <c r="L216" s="142" t="str">
        <f ca="1">IF(ROW()-$I$19&lt;$I$8,OFFSET(#REF!,ROW()-$I$19+$I$4,COLUMN()-$I$21+$I$6),IF(ROW()-$I$19&lt;$I$8+$I$16,OFFSET(#REF!,ROW()-$I$19-$I$8+$I$12,COLUMN()-$I$21+$I$14),""))</f>
        <v/>
      </c>
      <c r="M216" s="148" t="str">
        <f ca="1">IF(K216="","",IF(NOT(ISNUMBER(K216)),K216,M215))</f>
        <v/>
      </c>
      <c r="N216" s="149" t="str">
        <f ca="1">IF(K216="","",IF(ISNUMBER(K216),K216,IF(ISNUMBER(K217),K217,"")))</f>
        <v/>
      </c>
      <c r="O216" s="150" t="str">
        <f ca="1">IF(AND(ROW()-$I$19&lt;$I$8,NOT(ISNUMBER(K216))),L216,"")</f>
        <v/>
      </c>
      <c r="P216" s="150" t="str">
        <f ca="1">IF(AND(K216&lt;&gt;"",ISNUMBER(K216),ROW()-$I$19&lt;$I$8),L216,"")</f>
        <v/>
      </c>
      <c r="Q216" s="150" t="str">
        <f ca="1">IF(AND(K216&lt;&gt;"",ISNUMBER(K216),ROW()-$I$19&gt;=$I$8),L216,"")</f>
        <v/>
      </c>
      <c r="R216" s="153"/>
      <c r="AA216" s="8" t="str">
        <f ca="1">IF(ROW()-$Y$11&lt;$Y$8,OFFSET($A$1,ROW()-$Y$11+$Y$4,COLUMN()-$Y$13+$Y$6),"")</f>
        <v/>
      </c>
      <c r="AB216" s="8" t="str">
        <f ca="1">IF(ROW()-$Y$11&lt;$Y$8,IF(ISNUMBER(AA216),AB215,OFFSET($A$1,ROW()-$Y$11+$Y$4,COLUMN()-$Y$13+$Y$6)),"")</f>
        <v/>
      </c>
      <c r="AC216" s="8" t="str">
        <f ca="1">IF(ROW()-$Y$11&lt;$Y$8,OFFSET($A$1,ROW()-$Y$11+$Y$4,COLUMN()-$Y$13+$Y$6),"")</f>
        <v/>
      </c>
      <c r="AD216" s="8" t="str">
        <f ca="1">IF(ROW()-$Y$11&lt;$Y$8,OFFSET($A$1,ROW()-$Y$11+$Y$4,COLUMN()-$Y$13+$Y$6),"")</f>
        <v/>
      </c>
      <c r="AE216" s="40" t="str">
        <f ca="1">IF(ISNUMBER(AA216),AE215,AA216)</f>
        <v/>
      </c>
      <c r="AF216" s="40" t="str">
        <f ca="1">IF(ISNUMBER(AA216),AA216,"")</f>
        <v/>
      </c>
      <c r="AG216" s="8" t="str">
        <f ca="1">IF(AC216="","",IF(AC215="",AC216,AG215+AC216))</f>
        <v/>
      </c>
      <c r="AH216" s="8" t="str">
        <f ca="1">IF(AD216="","",IF(AD215="",AD216,AH215+AD216))</f>
        <v/>
      </c>
      <c r="AI216" s="8" t="str">
        <f ca="1">IF(AG216&lt;&gt;"",AG216-AH216,"")</f>
        <v/>
      </c>
    </row>
    <row r="217" spans="11:35">
      <c r="K217" s="142" t="str">
        <f ca="1">IF(ROW()-$I$19&lt;$I$8,OFFSET($A$1,ROW()-$I$19+$I$4,COLUMN()-$I$21+$I$6),IF(ROW()-$I$19&lt;$I$8+$I$16,OFFSET($A$1,ROW()-$I$19-$I$8+$I$12,COLUMN()-$I$21+$I$14),""))</f>
        <v/>
      </c>
      <c r="L217" s="142" t="str">
        <f ca="1">IF(ROW()-$I$19&lt;$I$8,OFFSET(#REF!,ROW()-$I$19+$I$4,COLUMN()-$I$21+$I$6),IF(ROW()-$I$19&lt;$I$8+$I$16,OFFSET(#REF!,ROW()-$I$19-$I$8+$I$12,COLUMN()-$I$21+$I$14),""))</f>
        <v/>
      </c>
      <c r="M217" s="148" t="str">
        <f ca="1">IF(K217="","",IF(NOT(ISNUMBER(K217)),K217,M216))</f>
        <v/>
      </c>
      <c r="N217" s="149" t="str">
        <f ca="1">IF(K217="","",IF(ISNUMBER(K217),K217,IF(ISNUMBER(K218),K218,"")))</f>
        <v/>
      </c>
      <c r="O217" s="150" t="str">
        <f ca="1">IF(AND(ROW()-$I$19&lt;$I$8,NOT(ISNUMBER(K217))),L217,"")</f>
        <v/>
      </c>
      <c r="P217" s="150" t="str">
        <f ca="1">IF(AND(K217&lt;&gt;"",ISNUMBER(K217),ROW()-$I$19&lt;$I$8),L217,"")</f>
        <v/>
      </c>
      <c r="Q217" s="150" t="str">
        <f ca="1">IF(AND(K217&lt;&gt;"",ISNUMBER(K217),ROW()-$I$19&gt;=$I$8),L217,"")</f>
        <v/>
      </c>
      <c r="R217" s="153"/>
      <c r="AA217" s="8" t="str">
        <f ca="1">IF(ROW()-$Y$11&lt;$Y$8,OFFSET($A$1,ROW()-$Y$11+$Y$4,COLUMN()-$Y$13+$Y$6),"")</f>
        <v/>
      </c>
      <c r="AB217" s="8" t="str">
        <f ca="1">IF(ROW()-$Y$11&lt;$Y$8,IF(ISNUMBER(AA217),AB216,OFFSET($A$1,ROW()-$Y$11+$Y$4,COLUMN()-$Y$13+$Y$6)),"")</f>
        <v/>
      </c>
      <c r="AC217" s="8" t="str">
        <f ca="1">IF(ROW()-$Y$11&lt;$Y$8,OFFSET($A$1,ROW()-$Y$11+$Y$4,COLUMN()-$Y$13+$Y$6),"")</f>
        <v/>
      </c>
      <c r="AD217" s="8" t="str">
        <f ca="1">IF(ROW()-$Y$11&lt;$Y$8,OFFSET($A$1,ROW()-$Y$11+$Y$4,COLUMN()-$Y$13+$Y$6),"")</f>
        <v/>
      </c>
      <c r="AE217" s="40" t="str">
        <f ca="1">IF(ISNUMBER(AA217),AE216,AA217)</f>
        <v/>
      </c>
      <c r="AF217" s="40" t="str">
        <f ca="1">IF(ISNUMBER(AA217),AA217,"")</f>
        <v/>
      </c>
      <c r="AG217" s="8" t="str">
        <f ca="1">IF(AC217="","",IF(AC216="",AC217,AG216+AC217))</f>
        <v/>
      </c>
      <c r="AH217" s="8" t="str">
        <f ca="1">IF(AD217="","",IF(AD216="",AD217,AH216+AD217))</f>
        <v/>
      </c>
      <c r="AI217" s="8" t="str">
        <f ca="1">IF(AG217&lt;&gt;"",AG217-AH217,"")</f>
        <v/>
      </c>
    </row>
    <row r="218" spans="11:35">
      <c r="K218" s="142" t="str">
        <f ca="1">IF(ROW()-$I$19&lt;$I$8,OFFSET($A$1,ROW()-$I$19+$I$4,COLUMN()-$I$21+$I$6),IF(ROW()-$I$19&lt;$I$8+$I$16,OFFSET($A$1,ROW()-$I$19-$I$8+$I$12,COLUMN()-$I$21+$I$14),""))</f>
        <v/>
      </c>
      <c r="L218" s="142" t="str">
        <f ca="1">IF(ROW()-$I$19&lt;$I$8,OFFSET(#REF!,ROW()-$I$19+$I$4,COLUMN()-$I$21+$I$6),IF(ROW()-$I$19&lt;$I$8+$I$16,OFFSET(#REF!,ROW()-$I$19-$I$8+$I$12,COLUMN()-$I$21+$I$14),""))</f>
        <v/>
      </c>
      <c r="M218" s="148" t="str">
        <f ca="1">IF(K218="","",IF(NOT(ISNUMBER(K218)),K218,M217))</f>
        <v/>
      </c>
      <c r="N218" s="149" t="str">
        <f ca="1">IF(K218="","",IF(ISNUMBER(K218),K218,IF(ISNUMBER(K219),K219,"")))</f>
        <v/>
      </c>
      <c r="O218" s="150" t="str">
        <f ca="1">IF(AND(ROW()-$I$19&lt;$I$8,NOT(ISNUMBER(K218))),L218,"")</f>
        <v/>
      </c>
      <c r="P218" s="150" t="str">
        <f ca="1">IF(AND(K218&lt;&gt;"",ISNUMBER(K218),ROW()-$I$19&lt;$I$8),L218,"")</f>
        <v/>
      </c>
      <c r="Q218" s="150" t="str">
        <f ca="1">IF(AND(K218&lt;&gt;"",ISNUMBER(K218),ROW()-$I$19&gt;=$I$8),L218,"")</f>
        <v/>
      </c>
      <c r="R218" s="153"/>
      <c r="AA218" s="8" t="str">
        <f ca="1">IF(ROW()-$Y$11&lt;$Y$8,OFFSET($A$1,ROW()-$Y$11+$Y$4,COLUMN()-$Y$13+$Y$6),"")</f>
        <v/>
      </c>
      <c r="AB218" s="8" t="str">
        <f ca="1">IF(ROW()-$Y$11&lt;$Y$8,IF(ISNUMBER(AA218),AB217,OFFSET($A$1,ROW()-$Y$11+$Y$4,COLUMN()-$Y$13+$Y$6)),"")</f>
        <v/>
      </c>
      <c r="AC218" s="8" t="str">
        <f ca="1">IF(ROW()-$Y$11&lt;$Y$8,OFFSET($A$1,ROW()-$Y$11+$Y$4,COLUMN()-$Y$13+$Y$6),"")</f>
        <v/>
      </c>
      <c r="AD218" s="8" t="str">
        <f ca="1">IF(ROW()-$Y$11&lt;$Y$8,OFFSET($A$1,ROW()-$Y$11+$Y$4,COLUMN()-$Y$13+$Y$6),"")</f>
        <v/>
      </c>
      <c r="AE218" s="40" t="str">
        <f ca="1">IF(ISNUMBER(AA218),AE217,AA218)</f>
        <v/>
      </c>
      <c r="AF218" s="40" t="str">
        <f ca="1">IF(ISNUMBER(AA218),AA218,"")</f>
        <v/>
      </c>
      <c r="AG218" s="8" t="str">
        <f ca="1">IF(AC218="","",IF(AC217="",AC218,AG217+AC218))</f>
        <v/>
      </c>
      <c r="AH218" s="8" t="str">
        <f ca="1">IF(AD218="","",IF(AD217="",AD218,AH217+AD218))</f>
        <v/>
      </c>
      <c r="AI218" s="8" t="str">
        <f ca="1">IF(AG218&lt;&gt;"",AG218-AH218,"")</f>
        <v/>
      </c>
    </row>
    <row r="219" spans="11:35">
      <c r="K219" s="142" t="str">
        <f ca="1">IF(ROW()-$I$19&lt;$I$8,OFFSET($A$1,ROW()-$I$19+$I$4,COLUMN()-$I$21+$I$6),IF(ROW()-$I$19&lt;$I$8+$I$16,OFFSET($A$1,ROW()-$I$19-$I$8+$I$12,COLUMN()-$I$21+$I$14),""))</f>
        <v/>
      </c>
      <c r="L219" s="142" t="str">
        <f ca="1">IF(ROW()-$I$19&lt;$I$8,OFFSET(#REF!,ROW()-$I$19+$I$4,COLUMN()-$I$21+$I$6),IF(ROW()-$I$19&lt;$I$8+$I$16,OFFSET(#REF!,ROW()-$I$19-$I$8+$I$12,COLUMN()-$I$21+$I$14),""))</f>
        <v/>
      </c>
      <c r="M219" s="148" t="str">
        <f ca="1">IF(K219="","",IF(NOT(ISNUMBER(K219)),K219,M218))</f>
        <v/>
      </c>
      <c r="N219" s="149" t="str">
        <f ca="1">IF(K219="","",IF(ISNUMBER(K219),K219,IF(ISNUMBER(K220),K220,"")))</f>
        <v/>
      </c>
      <c r="O219" s="150" t="str">
        <f ca="1">IF(AND(ROW()-$I$19&lt;$I$8,NOT(ISNUMBER(K219))),L219,"")</f>
        <v/>
      </c>
      <c r="P219" s="150" t="str">
        <f ca="1">IF(AND(K219&lt;&gt;"",ISNUMBER(K219),ROW()-$I$19&lt;$I$8),L219,"")</f>
        <v/>
      </c>
      <c r="Q219" s="150" t="str">
        <f ca="1">IF(AND(K219&lt;&gt;"",ISNUMBER(K219),ROW()-$I$19&gt;=$I$8),L219,"")</f>
        <v/>
      </c>
      <c r="R219" s="153"/>
      <c r="AA219" s="8" t="str">
        <f ca="1">IF(ROW()-$Y$11&lt;$Y$8,OFFSET($A$1,ROW()-$Y$11+$Y$4,COLUMN()-$Y$13+$Y$6),"")</f>
        <v/>
      </c>
      <c r="AB219" s="8" t="str">
        <f ca="1">IF(ROW()-$Y$11&lt;$Y$8,IF(ISNUMBER(AA219),AB218,OFFSET($A$1,ROW()-$Y$11+$Y$4,COLUMN()-$Y$13+$Y$6)),"")</f>
        <v/>
      </c>
      <c r="AC219" s="8" t="str">
        <f ca="1">IF(ROW()-$Y$11&lt;$Y$8,OFFSET($A$1,ROW()-$Y$11+$Y$4,COLUMN()-$Y$13+$Y$6),"")</f>
        <v/>
      </c>
      <c r="AD219" s="8" t="str">
        <f ca="1">IF(ROW()-$Y$11&lt;$Y$8,OFFSET($A$1,ROW()-$Y$11+$Y$4,COLUMN()-$Y$13+$Y$6),"")</f>
        <v/>
      </c>
      <c r="AE219" s="40" t="str">
        <f ca="1">IF(ISNUMBER(AA219),AE218,AA219)</f>
        <v/>
      </c>
      <c r="AF219" s="40" t="str">
        <f ca="1">IF(ISNUMBER(AA219),AA219,"")</f>
        <v/>
      </c>
      <c r="AG219" s="8" t="str">
        <f ca="1">IF(AC219="","",IF(AC218="",AC219,AG218+AC219))</f>
        <v/>
      </c>
      <c r="AH219" s="8" t="str">
        <f ca="1">IF(AD219="","",IF(AD218="",AD219,AH218+AD219))</f>
        <v/>
      </c>
      <c r="AI219" s="8" t="str">
        <f ca="1">IF(AG219&lt;&gt;"",AG219-AH219,"")</f>
        <v/>
      </c>
    </row>
    <row r="220" spans="11:35">
      <c r="K220" s="142" t="str">
        <f ca="1">IF(ROW()-$I$19&lt;$I$8,OFFSET($A$1,ROW()-$I$19+$I$4,COLUMN()-$I$21+$I$6),IF(ROW()-$I$19&lt;$I$8+$I$16,OFFSET($A$1,ROW()-$I$19-$I$8+$I$12,COLUMN()-$I$21+$I$14),""))</f>
        <v/>
      </c>
      <c r="L220" s="142" t="str">
        <f ca="1">IF(ROW()-$I$19&lt;$I$8,OFFSET(#REF!,ROW()-$I$19+$I$4,COLUMN()-$I$21+$I$6),IF(ROW()-$I$19&lt;$I$8+$I$16,OFFSET(#REF!,ROW()-$I$19-$I$8+$I$12,COLUMN()-$I$21+$I$14),""))</f>
        <v/>
      </c>
      <c r="M220" s="148" t="str">
        <f ca="1">IF(K220="","",IF(NOT(ISNUMBER(K220)),K220,M219))</f>
        <v/>
      </c>
      <c r="N220" s="149" t="str">
        <f ca="1">IF(K220="","",IF(ISNUMBER(K220),K220,IF(ISNUMBER(K221),K221,"")))</f>
        <v/>
      </c>
      <c r="O220" s="150" t="str">
        <f ca="1">IF(AND(ROW()-$I$19&lt;$I$8,NOT(ISNUMBER(K220))),L220,"")</f>
        <v/>
      </c>
      <c r="P220" s="150" t="str">
        <f ca="1">IF(AND(K220&lt;&gt;"",ISNUMBER(K220),ROW()-$I$19&lt;$I$8),L220,"")</f>
        <v/>
      </c>
      <c r="Q220" s="150" t="str">
        <f ca="1">IF(AND(K220&lt;&gt;"",ISNUMBER(K220),ROW()-$I$19&gt;=$I$8),L220,"")</f>
        <v/>
      </c>
      <c r="R220" s="153"/>
      <c r="AA220" s="8" t="str">
        <f ca="1">IF(ROW()-$Y$11&lt;$Y$8,OFFSET($A$1,ROW()-$Y$11+$Y$4,COLUMN()-$Y$13+$Y$6),"")</f>
        <v/>
      </c>
      <c r="AB220" s="8" t="str">
        <f ca="1">IF(ROW()-$Y$11&lt;$Y$8,IF(ISNUMBER(AA220),AB219,OFFSET($A$1,ROW()-$Y$11+$Y$4,COLUMN()-$Y$13+$Y$6)),"")</f>
        <v/>
      </c>
      <c r="AC220" s="8" t="str">
        <f ca="1">IF(ROW()-$Y$11&lt;$Y$8,OFFSET($A$1,ROW()-$Y$11+$Y$4,COLUMN()-$Y$13+$Y$6),"")</f>
        <v/>
      </c>
      <c r="AD220" s="8" t="str">
        <f ca="1">IF(ROW()-$Y$11&lt;$Y$8,OFFSET($A$1,ROW()-$Y$11+$Y$4,COLUMN()-$Y$13+$Y$6),"")</f>
        <v/>
      </c>
      <c r="AE220" s="40" t="str">
        <f ca="1">IF(ISNUMBER(AA220),AE219,AA220)</f>
        <v/>
      </c>
      <c r="AF220" s="40" t="str">
        <f ca="1">IF(ISNUMBER(AA220),AA220,"")</f>
        <v/>
      </c>
      <c r="AG220" s="8" t="str">
        <f ca="1">IF(AC220="","",IF(AC219="",AC220,AG219+AC220))</f>
        <v/>
      </c>
      <c r="AH220" s="8" t="str">
        <f ca="1">IF(AD220="","",IF(AD219="",AD220,AH219+AD220))</f>
        <v/>
      </c>
      <c r="AI220" s="8" t="str">
        <f ca="1">IF(AG220&lt;&gt;"",AG220-AH220,"")</f>
        <v/>
      </c>
    </row>
    <row r="221" spans="11:35">
      <c r="K221" s="142" t="str">
        <f ca="1">IF(ROW()-$I$19&lt;$I$8,OFFSET($A$1,ROW()-$I$19+$I$4,COLUMN()-$I$21+$I$6),IF(ROW()-$I$19&lt;$I$8+$I$16,OFFSET($A$1,ROW()-$I$19-$I$8+$I$12,COLUMN()-$I$21+$I$14),""))</f>
        <v/>
      </c>
      <c r="L221" s="142" t="str">
        <f ca="1">IF(ROW()-$I$19&lt;$I$8,OFFSET(#REF!,ROW()-$I$19+$I$4,COLUMN()-$I$21+$I$6),IF(ROW()-$I$19&lt;$I$8+$I$16,OFFSET(#REF!,ROW()-$I$19-$I$8+$I$12,COLUMN()-$I$21+$I$14),""))</f>
        <v/>
      </c>
      <c r="M221" s="148" t="str">
        <f ca="1">IF(K221="","",IF(NOT(ISNUMBER(K221)),K221,M220))</f>
        <v/>
      </c>
      <c r="N221" s="149" t="str">
        <f ca="1">IF(K221="","",IF(ISNUMBER(K221),K221,IF(ISNUMBER(K222),K222,"")))</f>
        <v/>
      </c>
      <c r="O221" s="150" t="str">
        <f ca="1">IF(AND(ROW()-$I$19&lt;$I$8,NOT(ISNUMBER(K221))),L221,"")</f>
        <v/>
      </c>
      <c r="P221" s="150" t="str">
        <f ca="1">IF(AND(K221&lt;&gt;"",ISNUMBER(K221),ROW()-$I$19&lt;$I$8),L221,"")</f>
        <v/>
      </c>
      <c r="Q221" s="150" t="str">
        <f ca="1">IF(AND(K221&lt;&gt;"",ISNUMBER(K221),ROW()-$I$19&gt;=$I$8),L221,"")</f>
        <v/>
      </c>
      <c r="R221" s="153"/>
      <c r="AA221" s="8" t="str">
        <f ca="1">IF(ROW()-$Y$11&lt;$Y$8,OFFSET($A$1,ROW()-$Y$11+$Y$4,COLUMN()-$Y$13+$Y$6),"")</f>
        <v/>
      </c>
      <c r="AB221" s="8" t="str">
        <f ca="1">IF(ROW()-$Y$11&lt;$Y$8,IF(ISNUMBER(AA221),AB220,OFFSET($A$1,ROW()-$Y$11+$Y$4,COLUMN()-$Y$13+$Y$6)),"")</f>
        <v/>
      </c>
      <c r="AC221" s="8" t="str">
        <f ca="1">IF(ROW()-$Y$11&lt;$Y$8,OFFSET($A$1,ROW()-$Y$11+$Y$4,COLUMN()-$Y$13+$Y$6),"")</f>
        <v/>
      </c>
      <c r="AD221" s="8" t="str">
        <f ca="1">IF(ROW()-$Y$11&lt;$Y$8,OFFSET($A$1,ROW()-$Y$11+$Y$4,COLUMN()-$Y$13+$Y$6),"")</f>
        <v/>
      </c>
      <c r="AE221" s="40" t="str">
        <f ca="1">IF(ISNUMBER(AA221),AE220,AA221)</f>
        <v/>
      </c>
      <c r="AF221" s="40" t="str">
        <f ca="1">IF(ISNUMBER(AA221),AA221,"")</f>
        <v/>
      </c>
      <c r="AG221" s="8" t="str">
        <f ca="1">IF(AC221="","",IF(AC220="",AC221,AG220+AC221))</f>
        <v/>
      </c>
      <c r="AH221" s="8" t="str">
        <f ca="1">IF(AD221="","",IF(AD220="",AD221,AH220+AD221))</f>
        <v/>
      </c>
      <c r="AI221" s="8" t="str">
        <f ca="1">IF(AG221&lt;&gt;"",AG221-AH221,"")</f>
        <v/>
      </c>
    </row>
    <row r="222" spans="11:35">
      <c r="K222" s="142" t="str">
        <f ca="1">IF(ROW()-$I$19&lt;$I$8,OFFSET($A$1,ROW()-$I$19+$I$4,COLUMN()-$I$21+$I$6),IF(ROW()-$I$19&lt;$I$8+$I$16,OFFSET($A$1,ROW()-$I$19-$I$8+$I$12,COLUMN()-$I$21+$I$14),""))</f>
        <v/>
      </c>
      <c r="L222" s="142" t="str">
        <f ca="1">IF(ROW()-$I$19&lt;$I$8,OFFSET(#REF!,ROW()-$I$19+$I$4,COLUMN()-$I$21+$I$6),IF(ROW()-$I$19&lt;$I$8+$I$16,OFFSET(#REF!,ROW()-$I$19-$I$8+$I$12,COLUMN()-$I$21+$I$14),""))</f>
        <v/>
      </c>
      <c r="M222" s="148" t="str">
        <f ca="1">IF(K222="","",IF(NOT(ISNUMBER(K222)),K222,M221))</f>
        <v/>
      </c>
      <c r="N222" s="149" t="str">
        <f ca="1">IF(K222="","",IF(ISNUMBER(K222),K222,IF(ISNUMBER(K223),K223,"")))</f>
        <v/>
      </c>
      <c r="O222" s="150" t="str">
        <f ca="1">IF(AND(ROW()-$I$19&lt;$I$8,NOT(ISNUMBER(K222))),L222,"")</f>
        <v/>
      </c>
      <c r="P222" s="150" t="str">
        <f ca="1">IF(AND(K222&lt;&gt;"",ISNUMBER(K222),ROW()-$I$19&lt;$I$8),L222,"")</f>
        <v/>
      </c>
      <c r="Q222" s="150" t="str">
        <f ca="1">IF(AND(K222&lt;&gt;"",ISNUMBER(K222),ROW()-$I$19&gt;=$I$8),L222,"")</f>
        <v/>
      </c>
      <c r="R222" s="153"/>
      <c r="AA222" s="8" t="str">
        <f ca="1">IF(ROW()-$Y$11&lt;$Y$8,OFFSET($A$1,ROW()-$Y$11+$Y$4,COLUMN()-$Y$13+$Y$6),"")</f>
        <v/>
      </c>
      <c r="AB222" s="8" t="str">
        <f ca="1">IF(ROW()-$Y$11&lt;$Y$8,IF(ISNUMBER(AA222),AB221,OFFSET($A$1,ROW()-$Y$11+$Y$4,COLUMN()-$Y$13+$Y$6)),"")</f>
        <v/>
      </c>
      <c r="AC222" s="8" t="str">
        <f ca="1">IF(ROW()-$Y$11&lt;$Y$8,OFFSET($A$1,ROW()-$Y$11+$Y$4,COLUMN()-$Y$13+$Y$6),"")</f>
        <v/>
      </c>
      <c r="AD222" s="8" t="str">
        <f ca="1">IF(ROW()-$Y$11&lt;$Y$8,OFFSET($A$1,ROW()-$Y$11+$Y$4,COLUMN()-$Y$13+$Y$6),"")</f>
        <v/>
      </c>
      <c r="AE222" s="40" t="str">
        <f ca="1">IF(ISNUMBER(AA222),AE221,AA222)</f>
        <v/>
      </c>
      <c r="AF222" s="40" t="str">
        <f ca="1">IF(ISNUMBER(AA222),AA222,"")</f>
        <v/>
      </c>
      <c r="AG222" s="8" t="str">
        <f ca="1">IF(AC222="","",IF(AC221="",AC222,AG221+AC222))</f>
        <v/>
      </c>
      <c r="AH222" s="8" t="str">
        <f ca="1">IF(AD222="","",IF(AD221="",AD222,AH221+AD222))</f>
        <v/>
      </c>
      <c r="AI222" s="8" t="str">
        <f ca="1">IF(AG222&lt;&gt;"",AG222-AH222,"")</f>
        <v/>
      </c>
    </row>
    <row r="223" spans="11:35">
      <c r="K223" s="142" t="str">
        <f ca="1">IF(ROW()-$I$19&lt;$I$8,OFFSET($A$1,ROW()-$I$19+$I$4,COLUMN()-$I$21+$I$6),IF(ROW()-$I$19&lt;$I$8+$I$16,OFFSET($A$1,ROW()-$I$19-$I$8+$I$12,COLUMN()-$I$21+$I$14),""))</f>
        <v/>
      </c>
      <c r="L223" s="142" t="str">
        <f ca="1">IF(ROW()-$I$19&lt;$I$8,OFFSET(#REF!,ROW()-$I$19+$I$4,COLUMN()-$I$21+$I$6),IF(ROW()-$I$19&lt;$I$8+$I$16,OFFSET(#REF!,ROW()-$I$19-$I$8+$I$12,COLUMN()-$I$21+$I$14),""))</f>
        <v/>
      </c>
      <c r="M223" s="148" t="str">
        <f ca="1">IF(K223="","",IF(NOT(ISNUMBER(K223)),K223,M222))</f>
        <v/>
      </c>
      <c r="N223" s="149" t="str">
        <f ca="1">IF(K223="","",IF(ISNUMBER(K223),K223,IF(ISNUMBER(K224),K224,"")))</f>
        <v/>
      </c>
      <c r="O223" s="150" t="str">
        <f ca="1">IF(AND(ROW()-$I$19&lt;$I$8,NOT(ISNUMBER(K223))),L223,"")</f>
        <v/>
      </c>
      <c r="P223" s="150" t="str">
        <f ca="1">IF(AND(K223&lt;&gt;"",ISNUMBER(K223),ROW()-$I$19&lt;$I$8),L223,"")</f>
        <v/>
      </c>
      <c r="Q223" s="150" t="str">
        <f ca="1">IF(AND(K223&lt;&gt;"",ISNUMBER(K223),ROW()-$I$19&gt;=$I$8),L223,"")</f>
        <v/>
      </c>
      <c r="R223" s="153"/>
      <c r="AA223" s="8" t="str">
        <f ca="1">IF(ROW()-$Y$11&lt;$Y$8,OFFSET($A$1,ROW()-$Y$11+$Y$4,COLUMN()-$Y$13+$Y$6),"")</f>
        <v/>
      </c>
      <c r="AB223" s="8" t="str">
        <f ca="1">IF(ROW()-$Y$11&lt;$Y$8,IF(ISNUMBER(AA223),AB222,OFFSET($A$1,ROW()-$Y$11+$Y$4,COLUMN()-$Y$13+$Y$6)),"")</f>
        <v/>
      </c>
      <c r="AC223" s="8" t="str">
        <f ca="1">IF(ROW()-$Y$11&lt;$Y$8,OFFSET($A$1,ROW()-$Y$11+$Y$4,COLUMN()-$Y$13+$Y$6),"")</f>
        <v/>
      </c>
      <c r="AD223" s="8" t="str">
        <f ca="1">IF(ROW()-$Y$11&lt;$Y$8,OFFSET($A$1,ROW()-$Y$11+$Y$4,COLUMN()-$Y$13+$Y$6),"")</f>
        <v/>
      </c>
      <c r="AE223" s="40" t="str">
        <f ca="1">IF(ISNUMBER(AA223),AE222,AA223)</f>
        <v/>
      </c>
      <c r="AF223" s="40" t="str">
        <f ca="1">IF(ISNUMBER(AA223),AA223,"")</f>
        <v/>
      </c>
      <c r="AG223" s="8" t="str">
        <f ca="1">IF(AC223="","",IF(AC222="",AC223,AG222+AC223))</f>
        <v/>
      </c>
      <c r="AH223" s="8" t="str">
        <f ca="1">IF(AD223="","",IF(AD222="",AD223,AH222+AD223))</f>
        <v/>
      </c>
      <c r="AI223" s="8" t="str">
        <f ca="1">IF(AG223&lt;&gt;"",AG223-AH223,"")</f>
        <v/>
      </c>
    </row>
    <row r="224" spans="11:35">
      <c r="K224" s="142" t="str">
        <f ca="1">IF(ROW()-$I$19&lt;$I$8,OFFSET($A$1,ROW()-$I$19+$I$4,COLUMN()-$I$21+$I$6),IF(ROW()-$I$19&lt;$I$8+$I$16,OFFSET($A$1,ROW()-$I$19-$I$8+$I$12,COLUMN()-$I$21+$I$14),""))</f>
        <v/>
      </c>
      <c r="L224" s="142" t="str">
        <f ca="1">IF(ROW()-$I$19&lt;$I$8,OFFSET(#REF!,ROW()-$I$19+$I$4,COLUMN()-$I$21+$I$6),IF(ROW()-$I$19&lt;$I$8+$I$16,OFFSET(#REF!,ROW()-$I$19-$I$8+$I$12,COLUMN()-$I$21+$I$14),""))</f>
        <v/>
      </c>
      <c r="M224" s="148" t="str">
        <f ca="1">IF(K224="","",IF(NOT(ISNUMBER(K224)),K224,M223))</f>
        <v/>
      </c>
      <c r="N224" s="149" t="str">
        <f ca="1">IF(K224="","",IF(ISNUMBER(K224),K224,IF(ISNUMBER(K225),K225,"")))</f>
        <v/>
      </c>
      <c r="O224" s="150" t="str">
        <f ca="1">IF(AND(ROW()-$I$19&lt;$I$8,NOT(ISNUMBER(K224))),L224,"")</f>
        <v/>
      </c>
      <c r="P224" s="150" t="str">
        <f ca="1">IF(AND(K224&lt;&gt;"",ISNUMBER(K224),ROW()-$I$19&lt;$I$8),L224,"")</f>
        <v/>
      </c>
      <c r="Q224" s="150" t="str">
        <f ca="1">IF(AND(K224&lt;&gt;"",ISNUMBER(K224),ROW()-$I$19&gt;=$I$8),L224,"")</f>
        <v/>
      </c>
      <c r="R224" s="153"/>
      <c r="AA224" s="8" t="str">
        <f ca="1">IF(ROW()-$Y$11&lt;$Y$8,OFFSET($A$1,ROW()-$Y$11+$Y$4,COLUMN()-$Y$13+$Y$6),"")</f>
        <v/>
      </c>
      <c r="AB224" s="8" t="str">
        <f ca="1">IF(ROW()-$Y$11&lt;$Y$8,IF(ISNUMBER(AA224),AB223,OFFSET($A$1,ROW()-$Y$11+$Y$4,COLUMN()-$Y$13+$Y$6)),"")</f>
        <v/>
      </c>
      <c r="AC224" s="8" t="str">
        <f ca="1">IF(ROW()-$Y$11&lt;$Y$8,OFFSET($A$1,ROW()-$Y$11+$Y$4,COLUMN()-$Y$13+$Y$6),"")</f>
        <v/>
      </c>
      <c r="AD224" s="8" t="str">
        <f ca="1">IF(ROW()-$Y$11&lt;$Y$8,OFFSET($A$1,ROW()-$Y$11+$Y$4,COLUMN()-$Y$13+$Y$6),"")</f>
        <v/>
      </c>
      <c r="AE224" s="40" t="str">
        <f ca="1">IF(ISNUMBER(AA224),AE223,AA224)</f>
        <v/>
      </c>
      <c r="AF224" s="40" t="str">
        <f ca="1">IF(ISNUMBER(AA224),AA224,"")</f>
        <v/>
      </c>
      <c r="AG224" s="8" t="str">
        <f ca="1">IF(AC224="","",IF(AC223="",AC224,AG223+AC224))</f>
        <v/>
      </c>
      <c r="AH224" s="8" t="str">
        <f ca="1">IF(AD224="","",IF(AD223="",AD224,AH223+AD224))</f>
        <v/>
      </c>
      <c r="AI224" s="8" t="str">
        <f ca="1">IF(AG224&lt;&gt;"",AG224-AH224,"")</f>
        <v/>
      </c>
    </row>
    <row r="225" spans="11:35">
      <c r="K225" s="142" t="str">
        <f ca="1">IF(ROW()-$I$19&lt;$I$8,OFFSET($A$1,ROW()-$I$19+$I$4,COLUMN()-$I$21+$I$6),IF(ROW()-$I$19&lt;$I$8+$I$16,OFFSET($A$1,ROW()-$I$19-$I$8+$I$12,COLUMN()-$I$21+$I$14),""))</f>
        <v/>
      </c>
      <c r="L225" s="142" t="str">
        <f ca="1">IF(ROW()-$I$19&lt;$I$8,OFFSET(#REF!,ROW()-$I$19+$I$4,COLUMN()-$I$21+$I$6),IF(ROW()-$I$19&lt;$I$8+$I$16,OFFSET(#REF!,ROW()-$I$19-$I$8+$I$12,COLUMN()-$I$21+$I$14),""))</f>
        <v/>
      </c>
      <c r="M225" s="148" t="str">
        <f ca="1">IF(K225="","",IF(NOT(ISNUMBER(K225)),K225,M224))</f>
        <v/>
      </c>
      <c r="N225" s="149" t="str">
        <f ca="1">IF(K225="","",IF(ISNUMBER(K225),K225,IF(ISNUMBER(K226),K226,"")))</f>
        <v/>
      </c>
      <c r="O225" s="150" t="str">
        <f ca="1">IF(AND(ROW()-$I$19&lt;$I$8,NOT(ISNUMBER(K225))),L225,"")</f>
        <v/>
      </c>
      <c r="P225" s="150" t="str">
        <f ca="1">IF(AND(K225&lt;&gt;"",ISNUMBER(K225),ROW()-$I$19&lt;$I$8),L225,"")</f>
        <v/>
      </c>
      <c r="Q225" s="150" t="str">
        <f ca="1">IF(AND(K225&lt;&gt;"",ISNUMBER(K225),ROW()-$I$19&gt;=$I$8),L225,"")</f>
        <v/>
      </c>
      <c r="R225" s="153"/>
      <c r="AA225" s="8" t="str">
        <f ca="1">IF(ROW()-$Y$11&lt;$Y$8,OFFSET($A$1,ROW()-$Y$11+$Y$4,COLUMN()-$Y$13+$Y$6),"")</f>
        <v/>
      </c>
      <c r="AB225" s="8" t="str">
        <f ca="1">IF(ROW()-$Y$11&lt;$Y$8,IF(ISNUMBER(AA225),AB224,OFFSET($A$1,ROW()-$Y$11+$Y$4,COLUMN()-$Y$13+$Y$6)),"")</f>
        <v/>
      </c>
      <c r="AC225" s="8" t="str">
        <f ca="1">IF(ROW()-$Y$11&lt;$Y$8,OFFSET($A$1,ROW()-$Y$11+$Y$4,COLUMN()-$Y$13+$Y$6),"")</f>
        <v/>
      </c>
      <c r="AD225" s="8" t="str">
        <f ca="1">IF(ROW()-$Y$11&lt;$Y$8,OFFSET($A$1,ROW()-$Y$11+$Y$4,COLUMN()-$Y$13+$Y$6),"")</f>
        <v/>
      </c>
      <c r="AE225" s="40" t="str">
        <f ca="1">IF(ISNUMBER(AA225),AE224,AA225)</f>
        <v/>
      </c>
      <c r="AF225" s="40" t="str">
        <f ca="1">IF(ISNUMBER(AA225),AA225,"")</f>
        <v/>
      </c>
      <c r="AG225" s="8" t="str">
        <f ca="1">IF(AC225="","",IF(AC224="",AC225,AG224+AC225))</f>
        <v/>
      </c>
      <c r="AH225" s="8" t="str">
        <f ca="1">IF(AD225="","",IF(AD224="",AD225,AH224+AD225))</f>
        <v/>
      </c>
      <c r="AI225" s="8" t="str">
        <f ca="1">IF(AG225&lt;&gt;"",AG225-AH225,"")</f>
        <v/>
      </c>
    </row>
    <row r="226" spans="11:35">
      <c r="K226" s="142" t="str">
        <f ca="1">IF(ROW()-$I$19&lt;$I$8,OFFSET($A$1,ROW()-$I$19+$I$4,COLUMN()-$I$21+$I$6),IF(ROW()-$I$19&lt;$I$8+$I$16,OFFSET($A$1,ROW()-$I$19-$I$8+$I$12,COLUMN()-$I$21+$I$14),""))</f>
        <v/>
      </c>
      <c r="L226" s="142" t="str">
        <f ca="1">IF(ROW()-$I$19&lt;$I$8,OFFSET(#REF!,ROW()-$I$19+$I$4,COLUMN()-$I$21+$I$6),IF(ROW()-$I$19&lt;$I$8+$I$16,OFFSET(#REF!,ROW()-$I$19-$I$8+$I$12,COLUMN()-$I$21+$I$14),""))</f>
        <v/>
      </c>
      <c r="M226" s="148" t="str">
        <f ca="1">IF(K226="","",IF(NOT(ISNUMBER(K226)),K226,M225))</f>
        <v/>
      </c>
      <c r="N226" s="149" t="str">
        <f ca="1">IF(K226="","",IF(ISNUMBER(K226),K226,IF(ISNUMBER(K227),K227,"")))</f>
        <v/>
      </c>
      <c r="O226" s="150" t="str">
        <f ca="1">IF(AND(ROW()-$I$19&lt;$I$8,NOT(ISNUMBER(K226))),L226,"")</f>
        <v/>
      </c>
      <c r="P226" s="150" t="str">
        <f ca="1">IF(AND(K226&lt;&gt;"",ISNUMBER(K226),ROW()-$I$19&lt;$I$8),L226,"")</f>
        <v/>
      </c>
      <c r="Q226" s="150" t="str">
        <f ca="1">IF(AND(K226&lt;&gt;"",ISNUMBER(K226),ROW()-$I$19&gt;=$I$8),L226,"")</f>
        <v/>
      </c>
      <c r="R226" s="153"/>
      <c r="AA226" s="8" t="str">
        <f ca="1">IF(ROW()-$Y$11&lt;$Y$8,OFFSET($A$1,ROW()-$Y$11+$Y$4,COLUMN()-$Y$13+$Y$6),"")</f>
        <v/>
      </c>
      <c r="AB226" s="8" t="str">
        <f ca="1">IF(ROW()-$Y$11&lt;$Y$8,IF(ISNUMBER(AA226),AB225,OFFSET($A$1,ROW()-$Y$11+$Y$4,COLUMN()-$Y$13+$Y$6)),"")</f>
        <v/>
      </c>
      <c r="AC226" s="8" t="str">
        <f ca="1">IF(ROW()-$Y$11&lt;$Y$8,OFFSET($A$1,ROW()-$Y$11+$Y$4,COLUMN()-$Y$13+$Y$6),"")</f>
        <v/>
      </c>
      <c r="AD226" s="8" t="str">
        <f ca="1">IF(ROW()-$Y$11&lt;$Y$8,OFFSET($A$1,ROW()-$Y$11+$Y$4,COLUMN()-$Y$13+$Y$6),"")</f>
        <v/>
      </c>
      <c r="AE226" s="40" t="str">
        <f ca="1">IF(ISNUMBER(AA226),AE225,AA226)</f>
        <v/>
      </c>
      <c r="AF226" s="40" t="str">
        <f ca="1">IF(ISNUMBER(AA226),AA226,"")</f>
        <v/>
      </c>
      <c r="AG226" s="8" t="str">
        <f ca="1">IF(AC226="","",IF(AC225="",AC226,AG225+AC226))</f>
        <v/>
      </c>
      <c r="AH226" s="8" t="str">
        <f ca="1">IF(AD226="","",IF(AD225="",AD226,AH225+AD226))</f>
        <v/>
      </c>
      <c r="AI226" s="8" t="str">
        <f ca="1">IF(AG226&lt;&gt;"",AG226-AH226,"")</f>
        <v/>
      </c>
    </row>
    <row r="227" spans="11:35">
      <c r="K227" s="142" t="str">
        <f ca="1">IF(ROW()-$I$19&lt;$I$8,OFFSET($A$1,ROW()-$I$19+$I$4,COLUMN()-$I$21+$I$6),IF(ROW()-$I$19&lt;$I$8+$I$16,OFFSET($A$1,ROW()-$I$19-$I$8+$I$12,COLUMN()-$I$21+$I$14),""))</f>
        <v/>
      </c>
      <c r="L227" s="142" t="str">
        <f ca="1">IF(ROW()-$I$19&lt;$I$8,OFFSET(#REF!,ROW()-$I$19+$I$4,COLUMN()-$I$21+$I$6),IF(ROW()-$I$19&lt;$I$8+$I$16,OFFSET(#REF!,ROW()-$I$19-$I$8+$I$12,COLUMN()-$I$21+$I$14),""))</f>
        <v/>
      </c>
      <c r="M227" s="148" t="str">
        <f ca="1">IF(K227="","",IF(NOT(ISNUMBER(K227)),K227,M226))</f>
        <v/>
      </c>
      <c r="N227" s="149" t="str">
        <f ca="1">IF(K227="","",IF(ISNUMBER(K227),K227,IF(ISNUMBER(K228),K228,"")))</f>
        <v/>
      </c>
      <c r="O227" s="150" t="str">
        <f ca="1">IF(AND(ROW()-$I$19&lt;$I$8,NOT(ISNUMBER(K227))),L227,"")</f>
        <v/>
      </c>
      <c r="P227" s="150" t="str">
        <f ca="1">IF(AND(K227&lt;&gt;"",ISNUMBER(K227),ROW()-$I$19&lt;$I$8),L227,"")</f>
        <v/>
      </c>
      <c r="Q227" s="150" t="str">
        <f ca="1">IF(AND(K227&lt;&gt;"",ISNUMBER(K227),ROW()-$I$19&gt;=$I$8),L227,"")</f>
        <v/>
      </c>
      <c r="R227" s="153"/>
      <c r="AA227" s="8" t="str">
        <f ca="1">IF(ROW()-$Y$11&lt;$Y$8,OFFSET($A$1,ROW()-$Y$11+$Y$4,COLUMN()-$Y$13+$Y$6),"")</f>
        <v/>
      </c>
      <c r="AB227" s="8" t="str">
        <f ca="1">IF(ROW()-$Y$11&lt;$Y$8,IF(ISNUMBER(AA227),AB226,OFFSET($A$1,ROW()-$Y$11+$Y$4,COLUMN()-$Y$13+$Y$6)),"")</f>
        <v/>
      </c>
      <c r="AC227" s="8" t="str">
        <f ca="1">IF(ROW()-$Y$11&lt;$Y$8,OFFSET($A$1,ROW()-$Y$11+$Y$4,COLUMN()-$Y$13+$Y$6),"")</f>
        <v/>
      </c>
      <c r="AD227" s="8" t="str">
        <f ca="1">IF(ROW()-$Y$11&lt;$Y$8,OFFSET($A$1,ROW()-$Y$11+$Y$4,COLUMN()-$Y$13+$Y$6),"")</f>
        <v/>
      </c>
      <c r="AE227" s="40" t="str">
        <f ca="1">IF(ISNUMBER(AA227),AE226,AA227)</f>
        <v/>
      </c>
      <c r="AF227" s="40" t="str">
        <f ca="1">IF(ISNUMBER(AA227),AA227,"")</f>
        <v/>
      </c>
      <c r="AG227" s="8" t="str">
        <f ca="1">IF(AC227="","",IF(AC226="",AC227,AG226+AC227))</f>
        <v/>
      </c>
      <c r="AH227" s="8" t="str">
        <f ca="1">IF(AD227="","",IF(AD226="",AD227,AH226+AD227))</f>
        <v/>
      </c>
      <c r="AI227" s="8" t="str">
        <f ca="1">IF(AG227&lt;&gt;"",AG227-AH227,"")</f>
        <v/>
      </c>
    </row>
    <row r="228" spans="11:35">
      <c r="K228" s="142" t="str">
        <f ca="1">IF(ROW()-$I$19&lt;$I$8,OFFSET($A$1,ROW()-$I$19+$I$4,COLUMN()-$I$21+$I$6),IF(ROW()-$I$19&lt;$I$8+$I$16,OFFSET($A$1,ROW()-$I$19-$I$8+$I$12,COLUMN()-$I$21+$I$14),""))</f>
        <v/>
      </c>
      <c r="L228" s="142" t="str">
        <f ca="1">IF(ROW()-$I$19&lt;$I$8,OFFSET(#REF!,ROW()-$I$19+$I$4,COLUMN()-$I$21+$I$6),IF(ROW()-$I$19&lt;$I$8+$I$16,OFFSET(#REF!,ROW()-$I$19-$I$8+$I$12,COLUMN()-$I$21+$I$14),""))</f>
        <v/>
      </c>
      <c r="M228" s="148" t="str">
        <f ca="1">IF(K228="","",IF(NOT(ISNUMBER(K228)),K228,M227))</f>
        <v/>
      </c>
      <c r="N228" s="149" t="str">
        <f ca="1">IF(K228="","",IF(ISNUMBER(K228),K228,IF(ISNUMBER(K229),K229,"")))</f>
        <v/>
      </c>
      <c r="O228" s="150" t="str">
        <f ca="1">IF(AND(ROW()-$I$19&lt;$I$8,NOT(ISNUMBER(K228))),L228,"")</f>
        <v/>
      </c>
      <c r="P228" s="150" t="str">
        <f ca="1">IF(AND(K228&lt;&gt;"",ISNUMBER(K228),ROW()-$I$19&lt;$I$8),L228,"")</f>
        <v/>
      </c>
      <c r="Q228" s="150" t="str">
        <f ca="1">IF(AND(K228&lt;&gt;"",ISNUMBER(K228),ROW()-$I$19&gt;=$I$8),L228,"")</f>
        <v/>
      </c>
      <c r="R228" s="153"/>
      <c r="AA228" s="8" t="str">
        <f ca="1">IF(ROW()-$Y$11&lt;$Y$8,OFFSET($A$1,ROW()-$Y$11+$Y$4,COLUMN()-$Y$13+$Y$6),"")</f>
        <v/>
      </c>
      <c r="AB228" s="8" t="str">
        <f ca="1">IF(ROW()-$Y$11&lt;$Y$8,IF(ISNUMBER(AA228),AB227,OFFSET($A$1,ROW()-$Y$11+$Y$4,COLUMN()-$Y$13+$Y$6)),"")</f>
        <v/>
      </c>
      <c r="AC228" s="8" t="str">
        <f ca="1">IF(ROW()-$Y$11&lt;$Y$8,OFFSET($A$1,ROW()-$Y$11+$Y$4,COLUMN()-$Y$13+$Y$6),"")</f>
        <v/>
      </c>
      <c r="AD228" s="8" t="str">
        <f ca="1">IF(ROW()-$Y$11&lt;$Y$8,OFFSET($A$1,ROW()-$Y$11+$Y$4,COLUMN()-$Y$13+$Y$6),"")</f>
        <v/>
      </c>
      <c r="AE228" s="40" t="str">
        <f ca="1">IF(ISNUMBER(AA228),AE227,AA228)</f>
        <v/>
      </c>
      <c r="AF228" s="40" t="str">
        <f ca="1">IF(ISNUMBER(AA228),AA228,"")</f>
        <v/>
      </c>
      <c r="AG228" s="8" t="str">
        <f ca="1">IF(AC228="","",IF(AC227="",AC228,AG227+AC228))</f>
        <v/>
      </c>
      <c r="AH228" s="8" t="str">
        <f ca="1">IF(AD228="","",IF(AD227="",AD228,AH227+AD228))</f>
        <v/>
      </c>
      <c r="AI228" s="8" t="str">
        <f ca="1">IF(AG228&lt;&gt;"",AG228-AH228,"")</f>
        <v/>
      </c>
    </row>
    <row r="229" spans="11:35">
      <c r="K229" s="142" t="str">
        <f ca="1">IF(ROW()-$I$19&lt;$I$8,OFFSET($A$1,ROW()-$I$19+$I$4,COLUMN()-$I$21+$I$6),IF(ROW()-$I$19&lt;$I$8+$I$16,OFFSET($A$1,ROW()-$I$19-$I$8+$I$12,COLUMN()-$I$21+$I$14),""))</f>
        <v/>
      </c>
      <c r="L229" s="142" t="str">
        <f ca="1">IF(ROW()-$I$19&lt;$I$8,OFFSET(#REF!,ROW()-$I$19+$I$4,COLUMN()-$I$21+$I$6),IF(ROW()-$I$19&lt;$I$8+$I$16,OFFSET(#REF!,ROW()-$I$19-$I$8+$I$12,COLUMN()-$I$21+$I$14),""))</f>
        <v/>
      </c>
      <c r="M229" s="148" t="str">
        <f ca="1">IF(K229="","",IF(NOT(ISNUMBER(K229)),K229,M228))</f>
        <v/>
      </c>
      <c r="N229" s="149" t="str">
        <f ca="1">IF(K229="","",IF(ISNUMBER(K229),K229,IF(ISNUMBER(K230),K230,"")))</f>
        <v/>
      </c>
      <c r="O229" s="150" t="str">
        <f ca="1">IF(AND(ROW()-$I$19&lt;$I$8,NOT(ISNUMBER(K229))),L229,"")</f>
        <v/>
      </c>
      <c r="P229" s="150" t="str">
        <f ca="1">IF(AND(K229&lt;&gt;"",ISNUMBER(K229),ROW()-$I$19&lt;$I$8),L229,"")</f>
        <v/>
      </c>
      <c r="Q229" s="150" t="str">
        <f ca="1">IF(AND(K229&lt;&gt;"",ISNUMBER(K229),ROW()-$I$19&gt;=$I$8),L229,"")</f>
        <v/>
      </c>
      <c r="R229" s="153"/>
      <c r="AA229" s="8" t="str">
        <f ca="1">IF(ROW()-$Y$11&lt;$Y$8,OFFSET($A$1,ROW()-$Y$11+$Y$4,COLUMN()-$Y$13+$Y$6),"")</f>
        <v/>
      </c>
      <c r="AB229" s="8" t="str">
        <f ca="1">IF(ROW()-$Y$11&lt;$Y$8,IF(ISNUMBER(AA229),AB228,OFFSET($A$1,ROW()-$Y$11+$Y$4,COLUMN()-$Y$13+$Y$6)),"")</f>
        <v/>
      </c>
      <c r="AC229" s="8" t="str">
        <f ca="1">IF(ROW()-$Y$11&lt;$Y$8,OFFSET($A$1,ROW()-$Y$11+$Y$4,COLUMN()-$Y$13+$Y$6),"")</f>
        <v/>
      </c>
      <c r="AD229" s="8" t="str">
        <f ca="1">IF(ROW()-$Y$11&lt;$Y$8,OFFSET($A$1,ROW()-$Y$11+$Y$4,COLUMN()-$Y$13+$Y$6),"")</f>
        <v/>
      </c>
      <c r="AE229" s="40" t="str">
        <f ca="1">IF(ISNUMBER(AA229),AE228,AA229)</f>
        <v/>
      </c>
      <c r="AF229" s="40" t="str">
        <f ca="1">IF(ISNUMBER(AA229),AA229,"")</f>
        <v/>
      </c>
      <c r="AG229" s="8" t="str">
        <f ca="1">IF(AC229="","",IF(AC228="",AC229,AG228+AC229))</f>
        <v/>
      </c>
      <c r="AH229" s="8" t="str">
        <f ca="1">IF(AD229="","",IF(AD228="",AD229,AH228+AD229))</f>
        <v/>
      </c>
      <c r="AI229" s="8" t="str">
        <f ca="1">IF(AG229&lt;&gt;"",AG229-AH229,"")</f>
        <v/>
      </c>
    </row>
    <row r="230" spans="11:35">
      <c r="K230" s="142" t="str">
        <f ca="1">IF(ROW()-$I$19&lt;$I$8,OFFSET($A$1,ROW()-$I$19+$I$4,COLUMN()-$I$21+$I$6),IF(ROW()-$I$19&lt;$I$8+$I$16,OFFSET($A$1,ROW()-$I$19-$I$8+$I$12,COLUMN()-$I$21+$I$14),""))</f>
        <v/>
      </c>
      <c r="L230" s="142" t="str">
        <f ca="1">IF(ROW()-$I$19&lt;$I$8,OFFSET(#REF!,ROW()-$I$19+$I$4,COLUMN()-$I$21+$I$6),IF(ROW()-$I$19&lt;$I$8+$I$16,OFFSET(#REF!,ROW()-$I$19-$I$8+$I$12,COLUMN()-$I$21+$I$14),""))</f>
        <v/>
      </c>
      <c r="M230" s="148" t="str">
        <f ca="1">IF(K230="","",IF(NOT(ISNUMBER(K230)),K230,M229))</f>
        <v/>
      </c>
      <c r="N230" s="149" t="str">
        <f ca="1">IF(K230="","",IF(ISNUMBER(K230),K230,IF(ISNUMBER(K231),K231,"")))</f>
        <v/>
      </c>
      <c r="O230" s="150" t="str">
        <f ca="1">IF(AND(ROW()-$I$19&lt;$I$8,NOT(ISNUMBER(K230))),L230,"")</f>
        <v/>
      </c>
      <c r="P230" s="150" t="str">
        <f ca="1">IF(AND(K230&lt;&gt;"",ISNUMBER(K230),ROW()-$I$19&lt;$I$8),L230,"")</f>
        <v/>
      </c>
      <c r="Q230" s="150" t="str">
        <f ca="1">IF(AND(K230&lt;&gt;"",ISNUMBER(K230),ROW()-$I$19&gt;=$I$8),L230,"")</f>
        <v/>
      </c>
      <c r="R230" s="153"/>
      <c r="AA230" s="8" t="str">
        <f ca="1">IF(ROW()-$Y$11&lt;$Y$8,OFFSET($A$1,ROW()-$Y$11+$Y$4,COLUMN()-$Y$13+$Y$6),"")</f>
        <v/>
      </c>
      <c r="AB230" s="8" t="str">
        <f ca="1">IF(ROW()-$Y$11&lt;$Y$8,IF(ISNUMBER(AA230),AB229,OFFSET($A$1,ROW()-$Y$11+$Y$4,COLUMN()-$Y$13+$Y$6)),"")</f>
        <v/>
      </c>
      <c r="AC230" s="8" t="str">
        <f ca="1">IF(ROW()-$Y$11&lt;$Y$8,OFFSET($A$1,ROW()-$Y$11+$Y$4,COLUMN()-$Y$13+$Y$6),"")</f>
        <v/>
      </c>
      <c r="AD230" s="8" t="str">
        <f ca="1">IF(ROW()-$Y$11&lt;$Y$8,OFFSET($A$1,ROW()-$Y$11+$Y$4,COLUMN()-$Y$13+$Y$6),"")</f>
        <v/>
      </c>
      <c r="AE230" s="40" t="str">
        <f ca="1">IF(ISNUMBER(AA230),AE229,AA230)</f>
        <v/>
      </c>
      <c r="AF230" s="40" t="str">
        <f ca="1">IF(ISNUMBER(AA230),AA230,"")</f>
        <v/>
      </c>
      <c r="AG230" s="8" t="str">
        <f ca="1">IF(AC230="","",IF(AC229="",AC230,AG229+AC230))</f>
        <v/>
      </c>
      <c r="AH230" s="8" t="str">
        <f ca="1">IF(AD230="","",IF(AD229="",AD230,AH229+AD230))</f>
        <v/>
      </c>
      <c r="AI230" s="8" t="str">
        <f ca="1">IF(AG230&lt;&gt;"",AG230-AH230,"")</f>
        <v/>
      </c>
    </row>
    <row r="231" spans="11:35">
      <c r="K231" s="142" t="str">
        <f ca="1">IF(ROW()-$I$19&lt;$I$8,OFFSET($A$1,ROW()-$I$19+$I$4,COLUMN()-$I$21+$I$6),IF(ROW()-$I$19&lt;$I$8+$I$16,OFFSET($A$1,ROW()-$I$19-$I$8+$I$12,COLUMN()-$I$21+$I$14),""))</f>
        <v/>
      </c>
      <c r="L231" s="142" t="str">
        <f ca="1">IF(ROW()-$I$19&lt;$I$8,OFFSET(#REF!,ROW()-$I$19+$I$4,COLUMN()-$I$21+$I$6),IF(ROW()-$I$19&lt;$I$8+$I$16,OFFSET(#REF!,ROW()-$I$19-$I$8+$I$12,COLUMN()-$I$21+$I$14),""))</f>
        <v/>
      </c>
      <c r="M231" s="148" t="str">
        <f ca="1">IF(K231="","",IF(NOT(ISNUMBER(K231)),K231,M230))</f>
        <v/>
      </c>
      <c r="N231" s="149" t="str">
        <f ca="1">IF(K231="","",IF(ISNUMBER(K231),K231,IF(ISNUMBER(K232),K232,"")))</f>
        <v/>
      </c>
      <c r="O231" s="150" t="str">
        <f ca="1">IF(AND(ROW()-$I$19&lt;$I$8,NOT(ISNUMBER(K231))),L231,"")</f>
        <v/>
      </c>
      <c r="P231" s="150" t="str">
        <f ca="1">IF(AND(K231&lt;&gt;"",ISNUMBER(K231),ROW()-$I$19&lt;$I$8),L231,"")</f>
        <v/>
      </c>
      <c r="Q231" s="150" t="str">
        <f ca="1">IF(AND(K231&lt;&gt;"",ISNUMBER(K231),ROW()-$I$19&gt;=$I$8),L231,"")</f>
        <v/>
      </c>
      <c r="R231" s="153"/>
      <c r="AA231" s="8" t="str">
        <f ca="1">IF(ROW()-$Y$11&lt;$Y$8,OFFSET($A$1,ROW()-$Y$11+$Y$4,COLUMN()-$Y$13+$Y$6),"")</f>
        <v/>
      </c>
      <c r="AB231" s="8" t="str">
        <f ca="1">IF(ROW()-$Y$11&lt;$Y$8,IF(ISNUMBER(AA231),AB230,OFFSET($A$1,ROW()-$Y$11+$Y$4,COLUMN()-$Y$13+$Y$6)),"")</f>
        <v/>
      </c>
      <c r="AC231" s="8" t="str">
        <f ca="1">IF(ROW()-$Y$11&lt;$Y$8,OFFSET($A$1,ROW()-$Y$11+$Y$4,COLUMN()-$Y$13+$Y$6),"")</f>
        <v/>
      </c>
      <c r="AD231" s="8" t="str">
        <f ca="1">IF(ROW()-$Y$11&lt;$Y$8,OFFSET($A$1,ROW()-$Y$11+$Y$4,COLUMN()-$Y$13+$Y$6),"")</f>
        <v/>
      </c>
      <c r="AE231" s="40" t="str">
        <f ca="1">IF(ISNUMBER(AA231),AE230,AA231)</f>
        <v/>
      </c>
      <c r="AF231" s="40" t="str">
        <f ca="1">IF(ISNUMBER(AA231),AA231,"")</f>
        <v/>
      </c>
      <c r="AG231" s="8" t="str">
        <f ca="1">IF(AC231="","",IF(AC230="",AC231,AG230+AC231))</f>
        <v/>
      </c>
      <c r="AH231" s="8" t="str">
        <f ca="1">IF(AD231="","",IF(AD230="",AD231,AH230+AD231))</f>
        <v/>
      </c>
      <c r="AI231" s="8" t="str">
        <f ca="1">IF(AG231&lt;&gt;"",AG231-AH231,"")</f>
        <v/>
      </c>
    </row>
    <row r="232" spans="11:35">
      <c r="K232" s="142" t="str">
        <f ca="1">IF(ROW()-$I$19&lt;$I$8,OFFSET($A$1,ROW()-$I$19+$I$4,COLUMN()-$I$21+$I$6),IF(ROW()-$I$19&lt;$I$8+$I$16,OFFSET($A$1,ROW()-$I$19-$I$8+$I$12,COLUMN()-$I$21+$I$14),""))</f>
        <v/>
      </c>
      <c r="L232" s="142" t="str">
        <f ca="1">IF(ROW()-$I$19&lt;$I$8,OFFSET(#REF!,ROW()-$I$19+$I$4,COLUMN()-$I$21+$I$6),IF(ROW()-$I$19&lt;$I$8+$I$16,OFFSET(#REF!,ROW()-$I$19-$I$8+$I$12,COLUMN()-$I$21+$I$14),""))</f>
        <v/>
      </c>
      <c r="M232" s="148" t="str">
        <f ca="1">IF(K232="","",IF(NOT(ISNUMBER(K232)),K232,M231))</f>
        <v/>
      </c>
      <c r="N232" s="149" t="str">
        <f ca="1">IF(K232="","",IF(ISNUMBER(K232),K232,IF(ISNUMBER(K233),K233,"")))</f>
        <v/>
      </c>
      <c r="O232" s="150" t="str">
        <f ca="1">IF(AND(ROW()-$I$19&lt;$I$8,NOT(ISNUMBER(K232))),L232,"")</f>
        <v/>
      </c>
      <c r="P232" s="150" t="str">
        <f ca="1">IF(AND(K232&lt;&gt;"",ISNUMBER(K232),ROW()-$I$19&lt;$I$8),L232,"")</f>
        <v/>
      </c>
      <c r="Q232" s="150" t="str">
        <f ca="1">IF(AND(K232&lt;&gt;"",ISNUMBER(K232),ROW()-$I$19&gt;=$I$8),L232,"")</f>
        <v/>
      </c>
      <c r="R232" s="153"/>
      <c r="AA232" s="8" t="str">
        <f ca="1">IF(ROW()-$Y$11&lt;$Y$8,OFFSET($A$1,ROW()-$Y$11+$Y$4,COLUMN()-$Y$13+$Y$6),"")</f>
        <v/>
      </c>
      <c r="AB232" s="8" t="str">
        <f ca="1">IF(ROW()-$Y$11&lt;$Y$8,IF(ISNUMBER(AA232),AB231,OFFSET($A$1,ROW()-$Y$11+$Y$4,COLUMN()-$Y$13+$Y$6)),"")</f>
        <v/>
      </c>
      <c r="AC232" s="8" t="str">
        <f ca="1">IF(ROW()-$Y$11&lt;$Y$8,OFFSET($A$1,ROW()-$Y$11+$Y$4,COLUMN()-$Y$13+$Y$6),"")</f>
        <v/>
      </c>
      <c r="AD232" s="8" t="str">
        <f ca="1">IF(ROW()-$Y$11&lt;$Y$8,OFFSET($A$1,ROW()-$Y$11+$Y$4,COLUMN()-$Y$13+$Y$6),"")</f>
        <v/>
      </c>
      <c r="AE232" s="40" t="str">
        <f ca="1">IF(ISNUMBER(AA232),AE231,AA232)</f>
        <v/>
      </c>
      <c r="AF232" s="40" t="str">
        <f ca="1">IF(ISNUMBER(AA232),AA232,"")</f>
        <v/>
      </c>
      <c r="AG232" s="8" t="str">
        <f ca="1">IF(AC232="","",IF(AC231="",AC232,AG231+AC232))</f>
        <v/>
      </c>
      <c r="AH232" s="8" t="str">
        <f ca="1">IF(AD232="","",IF(AD231="",AD232,AH231+AD232))</f>
        <v/>
      </c>
      <c r="AI232" s="8" t="str">
        <f ca="1">IF(AG232&lt;&gt;"",AG232-AH232,"")</f>
        <v/>
      </c>
    </row>
    <row r="233" spans="11:35">
      <c r="K233" s="142" t="str">
        <f ca="1">IF(ROW()-$I$19&lt;$I$8,OFFSET($A$1,ROW()-$I$19+$I$4,COLUMN()-$I$21+$I$6),IF(ROW()-$I$19&lt;$I$8+$I$16,OFFSET($A$1,ROW()-$I$19-$I$8+$I$12,COLUMN()-$I$21+$I$14),""))</f>
        <v/>
      </c>
      <c r="L233" s="142" t="str">
        <f ca="1">IF(ROW()-$I$19&lt;$I$8,OFFSET(#REF!,ROW()-$I$19+$I$4,COLUMN()-$I$21+$I$6),IF(ROW()-$I$19&lt;$I$8+$I$16,OFFSET(#REF!,ROW()-$I$19-$I$8+$I$12,COLUMN()-$I$21+$I$14),""))</f>
        <v/>
      </c>
      <c r="M233" s="148" t="str">
        <f ca="1">IF(K233="","",IF(NOT(ISNUMBER(K233)),K233,M232))</f>
        <v/>
      </c>
      <c r="N233" s="149" t="str">
        <f ca="1">IF(K233="","",IF(ISNUMBER(K233),K233,IF(ISNUMBER(K234),K234,"")))</f>
        <v/>
      </c>
      <c r="O233" s="150" t="str">
        <f ca="1">IF(AND(ROW()-$I$19&lt;$I$8,NOT(ISNUMBER(K233))),L233,"")</f>
        <v/>
      </c>
      <c r="P233" s="150" t="str">
        <f ca="1">IF(AND(K233&lt;&gt;"",ISNUMBER(K233),ROW()-$I$19&lt;$I$8),L233,"")</f>
        <v/>
      </c>
      <c r="Q233" s="150" t="str">
        <f ca="1">IF(AND(K233&lt;&gt;"",ISNUMBER(K233),ROW()-$I$19&gt;=$I$8),L233,"")</f>
        <v/>
      </c>
      <c r="R233" s="153"/>
      <c r="AA233" s="8" t="str">
        <f ca="1">IF(ROW()-$Y$11&lt;$Y$8,OFFSET($A$1,ROW()-$Y$11+$Y$4,COLUMN()-$Y$13+$Y$6),"")</f>
        <v/>
      </c>
      <c r="AB233" s="8" t="str">
        <f ca="1">IF(ROW()-$Y$11&lt;$Y$8,IF(ISNUMBER(AA233),AB232,OFFSET($A$1,ROW()-$Y$11+$Y$4,COLUMN()-$Y$13+$Y$6)),"")</f>
        <v/>
      </c>
      <c r="AC233" s="8" t="str">
        <f ca="1">IF(ROW()-$Y$11&lt;$Y$8,OFFSET($A$1,ROW()-$Y$11+$Y$4,COLUMN()-$Y$13+$Y$6),"")</f>
        <v/>
      </c>
      <c r="AD233" s="8" t="str">
        <f ca="1">IF(ROW()-$Y$11&lt;$Y$8,OFFSET($A$1,ROW()-$Y$11+$Y$4,COLUMN()-$Y$13+$Y$6),"")</f>
        <v/>
      </c>
      <c r="AE233" s="40" t="str">
        <f ca="1">IF(ISNUMBER(AA233),AE232,AA233)</f>
        <v/>
      </c>
      <c r="AF233" s="40" t="str">
        <f ca="1">IF(ISNUMBER(AA233),AA233,"")</f>
        <v/>
      </c>
      <c r="AG233" s="8" t="str">
        <f ca="1">IF(AC233="","",IF(AC232="",AC233,AG232+AC233))</f>
        <v/>
      </c>
      <c r="AH233" s="8" t="str">
        <f ca="1">IF(AD233="","",IF(AD232="",AD233,AH232+AD233))</f>
        <v/>
      </c>
      <c r="AI233" s="8" t="str">
        <f ca="1">IF(AG233&lt;&gt;"",AG233-AH233,"")</f>
        <v/>
      </c>
    </row>
    <row r="234" spans="11:35">
      <c r="K234" s="142" t="str">
        <f ca="1">IF(ROW()-$I$19&lt;$I$8,OFFSET($A$1,ROW()-$I$19+$I$4,COLUMN()-$I$21+$I$6),IF(ROW()-$I$19&lt;$I$8+$I$16,OFFSET($A$1,ROW()-$I$19-$I$8+$I$12,COLUMN()-$I$21+$I$14),""))</f>
        <v/>
      </c>
      <c r="L234" s="142" t="str">
        <f ca="1">IF(ROW()-$I$19&lt;$I$8,OFFSET(#REF!,ROW()-$I$19+$I$4,COLUMN()-$I$21+$I$6),IF(ROW()-$I$19&lt;$I$8+$I$16,OFFSET(#REF!,ROW()-$I$19-$I$8+$I$12,COLUMN()-$I$21+$I$14),""))</f>
        <v/>
      </c>
      <c r="M234" s="148" t="str">
        <f ca="1">IF(K234="","",IF(NOT(ISNUMBER(K234)),K234,M233))</f>
        <v/>
      </c>
      <c r="N234" s="149" t="str">
        <f ca="1">IF(K234="","",IF(ISNUMBER(K234),K234,IF(ISNUMBER(K235),K235,"")))</f>
        <v/>
      </c>
      <c r="O234" s="150" t="str">
        <f ca="1">IF(AND(ROW()-$I$19&lt;$I$8,NOT(ISNUMBER(K234))),L234,"")</f>
        <v/>
      </c>
      <c r="P234" s="150" t="str">
        <f ca="1">IF(AND(K234&lt;&gt;"",ISNUMBER(K234),ROW()-$I$19&lt;$I$8),L234,"")</f>
        <v/>
      </c>
      <c r="Q234" s="150" t="str">
        <f ca="1">IF(AND(K234&lt;&gt;"",ISNUMBER(K234),ROW()-$I$19&gt;=$I$8),L234,"")</f>
        <v/>
      </c>
      <c r="R234" s="153"/>
      <c r="AA234" s="8" t="str">
        <f ca="1">IF(ROW()-$Y$11&lt;$Y$8,OFFSET($A$1,ROW()-$Y$11+$Y$4,COLUMN()-$Y$13+$Y$6),"")</f>
        <v/>
      </c>
      <c r="AB234" s="8" t="str">
        <f ca="1">IF(ROW()-$Y$11&lt;$Y$8,IF(ISNUMBER(AA234),AB233,OFFSET($A$1,ROW()-$Y$11+$Y$4,COLUMN()-$Y$13+$Y$6)),"")</f>
        <v/>
      </c>
      <c r="AC234" s="8" t="str">
        <f ca="1">IF(ROW()-$Y$11&lt;$Y$8,OFFSET($A$1,ROW()-$Y$11+$Y$4,COLUMN()-$Y$13+$Y$6),"")</f>
        <v/>
      </c>
      <c r="AD234" s="8" t="str">
        <f ca="1">IF(ROW()-$Y$11&lt;$Y$8,OFFSET($A$1,ROW()-$Y$11+$Y$4,COLUMN()-$Y$13+$Y$6),"")</f>
        <v/>
      </c>
      <c r="AE234" s="40" t="str">
        <f ca="1">IF(ISNUMBER(AA234),AE233,AA234)</f>
        <v/>
      </c>
      <c r="AF234" s="40" t="str">
        <f ca="1">IF(ISNUMBER(AA234),AA234,"")</f>
        <v/>
      </c>
      <c r="AG234" s="8" t="str">
        <f ca="1">IF(AC234="","",IF(AC233="",AC234,AG233+AC234))</f>
        <v/>
      </c>
      <c r="AH234" s="8" t="str">
        <f ca="1">IF(AD234="","",IF(AD233="",AD234,AH233+AD234))</f>
        <v/>
      </c>
      <c r="AI234" s="8" t="str">
        <f ca="1">IF(AG234&lt;&gt;"",AG234-AH234,"")</f>
        <v/>
      </c>
    </row>
    <row r="235" spans="11:35">
      <c r="K235" s="142" t="str">
        <f ca="1">IF(ROW()-$I$19&lt;$I$8,OFFSET($A$1,ROW()-$I$19+$I$4,COLUMN()-$I$21+$I$6),IF(ROW()-$I$19&lt;$I$8+$I$16,OFFSET($A$1,ROW()-$I$19-$I$8+$I$12,COLUMN()-$I$21+$I$14),""))</f>
        <v/>
      </c>
      <c r="L235" s="142" t="str">
        <f ca="1">IF(ROW()-$I$19&lt;$I$8,OFFSET(#REF!,ROW()-$I$19+$I$4,COLUMN()-$I$21+$I$6),IF(ROW()-$I$19&lt;$I$8+$I$16,OFFSET(#REF!,ROW()-$I$19-$I$8+$I$12,COLUMN()-$I$21+$I$14),""))</f>
        <v/>
      </c>
      <c r="M235" s="148" t="str">
        <f ca="1">IF(K235="","",IF(NOT(ISNUMBER(K235)),K235,M234))</f>
        <v/>
      </c>
      <c r="N235" s="149" t="str">
        <f ca="1">IF(K235="","",IF(ISNUMBER(K235),K235,IF(ISNUMBER(K236),K236,"")))</f>
        <v/>
      </c>
      <c r="O235" s="150" t="str">
        <f ca="1">IF(AND(ROW()-$I$19&lt;$I$8,NOT(ISNUMBER(K235))),L235,"")</f>
        <v/>
      </c>
      <c r="P235" s="150" t="str">
        <f ca="1">IF(AND(K235&lt;&gt;"",ISNUMBER(K235),ROW()-$I$19&lt;$I$8),L235,"")</f>
        <v/>
      </c>
      <c r="Q235" s="150" t="str">
        <f ca="1">IF(AND(K235&lt;&gt;"",ISNUMBER(K235),ROW()-$I$19&gt;=$I$8),L235,"")</f>
        <v/>
      </c>
      <c r="R235" s="153"/>
      <c r="AA235" s="8" t="str">
        <f ca="1">IF(ROW()-$Y$11&lt;$Y$8,OFFSET($A$1,ROW()-$Y$11+$Y$4,COLUMN()-$Y$13+$Y$6),"")</f>
        <v/>
      </c>
      <c r="AB235" s="8" t="str">
        <f ca="1">IF(ROW()-$Y$11&lt;$Y$8,IF(ISNUMBER(AA235),AB234,OFFSET($A$1,ROW()-$Y$11+$Y$4,COLUMN()-$Y$13+$Y$6)),"")</f>
        <v/>
      </c>
      <c r="AC235" s="8" t="str">
        <f ca="1">IF(ROW()-$Y$11&lt;$Y$8,OFFSET($A$1,ROW()-$Y$11+$Y$4,COLUMN()-$Y$13+$Y$6),"")</f>
        <v/>
      </c>
      <c r="AD235" s="8" t="str">
        <f ca="1">IF(ROW()-$Y$11&lt;$Y$8,OFFSET($A$1,ROW()-$Y$11+$Y$4,COLUMN()-$Y$13+$Y$6),"")</f>
        <v/>
      </c>
      <c r="AE235" s="40" t="str">
        <f ca="1">IF(ISNUMBER(AA235),AE234,AA235)</f>
        <v/>
      </c>
      <c r="AF235" s="40" t="str">
        <f ca="1">IF(ISNUMBER(AA235),AA235,"")</f>
        <v/>
      </c>
      <c r="AG235" s="8" t="str">
        <f ca="1">IF(AC235="","",IF(AC234="",AC235,AG234+AC235))</f>
        <v/>
      </c>
      <c r="AH235" s="8" t="str">
        <f ca="1">IF(AD235="","",IF(AD234="",AD235,AH234+AD235))</f>
        <v/>
      </c>
      <c r="AI235" s="8" t="str">
        <f ca="1">IF(AG235&lt;&gt;"",AG235-AH235,"")</f>
        <v/>
      </c>
    </row>
    <row r="236" spans="11:35">
      <c r="K236" s="142" t="str">
        <f ca="1">IF(ROW()-$I$19&lt;$I$8,OFFSET($A$1,ROW()-$I$19+$I$4,COLUMN()-$I$21+$I$6),IF(ROW()-$I$19&lt;$I$8+$I$16,OFFSET($A$1,ROW()-$I$19-$I$8+$I$12,COLUMN()-$I$21+$I$14),""))</f>
        <v/>
      </c>
      <c r="L236" s="142" t="str">
        <f ca="1">IF(ROW()-$I$19&lt;$I$8,OFFSET(#REF!,ROW()-$I$19+$I$4,COLUMN()-$I$21+$I$6),IF(ROW()-$I$19&lt;$I$8+$I$16,OFFSET(#REF!,ROW()-$I$19-$I$8+$I$12,COLUMN()-$I$21+$I$14),""))</f>
        <v/>
      </c>
      <c r="M236" s="148" t="str">
        <f ca="1">IF(K236="","",IF(NOT(ISNUMBER(K236)),K236,M235))</f>
        <v/>
      </c>
      <c r="N236" s="149" t="str">
        <f ca="1">IF(K236="","",IF(ISNUMBER(K236),K236,IF(ISNUMBER(K237),K237,"")))</f>
        <v/>
      </c>
      <c r="O236" s="150" t="str">
        <f ca="1">IF(AND(ROW()-$I$19&lt;$I$8,NOT(ISNUMBER(K236))),L236,"")</f>
        <v/>
      </c>
      <c r="P236" s="150" t="str">
        <f ca="1">IF(AND(K236&lt;&gt;"",ISNUMBER(K236),ROW()-$I$19&lt;$I$8),L236,"")</f>
        <v/>
      </c>
      <c r="Q236" s="150" t="str">
        <f ca="1">IF(AND(K236&lt;&gt;"",ISNUMBER(K236),ROW()-$I$19&gt;=$I$8),L236,"")</f>
        <v/>
      </c>
      <c r="R236" s="153"/>
      <c r="AA236" s="8" t="str">
        <f ca="1">IF(ROW()-$Y$11&lt;$Y$8,OFFSET($A$1,ROW()-$Y$11+$Y$4,COLUMN()-$Y$13+$Y$6),"")</f>
        <v/>
      </c>
      <c r="AB236" s="8" t="str">
        <f ca="1">IF(ROW()-$Y$11&lt;$Y$8,IF(ISNUMBER(AA236),AB235,OFFSET($A$1,ROW()-$Y$11+$Y$4,COLUMN()-$Y$13+$Y$6)),"")</f>
        <v/>
      </c>
      <c r="AC236" s="8" t="str">
        <f ca="1">IF(ROW()-$Y$11&lt;$Y$8,OFFSET($A$1,ROW()-$Y$11+$Y$4,COLUMN()-$Y$13+$Y$6),"")</f>
        <v/>
      </c>
      <c r="AD236" s="8" t="str">
        <f ca="1">IF(ROW()-$Y$11&lt;$Y$8,OFFSET($A$1,ROW()-$Y$11+$Y$4,COLUMN()-$Y$13+$Y$6),"")</f>
        <v/>
      </c>
      <c r="AE236" s="40" t="str">
        <f ca="1">IF(ISNUMBER(AA236),AE235,AA236)</f>
        <v/>
      </c>
      <c r="AF236" s="40" t="str">
        <f ca="1">IF(ISNUMBER(AA236),AA236,"")</f>
        <v/>
      </c>
      <c r="AG236" s="8" t="str">
        <f ca="1">IF(AC236="","",IF(AC235="",AC236,AG235+AC236))</f>
        <v/>
      </c>
      <c r="AH236" s="8" t="str">
        <f ca="1">IF(AD236="","",IF(AD235="",AD236,AH235+AD236))</f>
        <v/>
      </c>
      <c r="AI236" s="8" t="str">
        <f ca="1">IF(AG236&lt;&gt;"",AG236-AH236,"")</f>
        <v/>
      </c>
    </row>
    <row r="237" spans="11:35">
      <c r="K237" s="142" t="str">
        <f ca="1">IF(ROW()-$I$19&lt;$I$8,OFFSET($A$1,ROW()-$I$19+$I$4,COLUMN()-$I$21+$I$6),IF(ROW()-$I$19&lt;$I$8+$I$16,OFFSET($A$1,ROW()-$I$19-$I$8+$I$12,COLUMN()-$I$21+$I$14),""))</f>
        <v/>
      </c>
      <c r="L237" s="142" t="str">
        <f ca="1">IF(ROW()-$I$19&lt;$I$8,OFFSET(#REF!,ROW()-$I$19+$I$4,COLUMN()-$I$21+$I$6),IF(ROW()-$I$19&lt;$I$8+$I$16,OFFSET(#REF!,ROW()-$I$19-$I$8+$I$12,COLUMN()-$I$21+$I$14),""))</f>
        <v/>
      </c>
      <c r="M237" s="148" t="str">
        <f ca="1">IF(K237="","",IF(NOT(ISNUMBER(K237)),K237,M236))</f>
        <v/>
      </c>
      <c r="N237" s="149" t="str">
        <f ca="1">IF(K237="","",IF(ISNUMBER(K237),K237,IF(ISNUMBER(K238),K238,"")))</f>
        <v/>
      </c>
      <c r="O237" s="150" t="str">
        <f ca="1">IF(AND(ROW()-$I$19&lt;$I$8,NOT(ISNUMBER(K237))),L237,"")</f>
        <v/>
      </c>
      <c r="P237" s="150" t="str">
        <f ca="1">IF(AND(K237&lt;&gt;"",ISNUMBER(K237),ROW()-$I$19&lt;$I$8),L237,"")</f>
        <v/>
      </c>
      <c r="Q237" s="150" t="str">
        <f ca="1">IF(AND(K237&lt;&gt;"",ISNUMBER(K237),ROW()-$I$19&gt;=$I$8),L237,"")</f>
        <v/>
      </c>
      <c r="R237" s="153"/>
      <c r="AA237" s="8" t="str">
        <f ca="1">IF(ROW()-$Y$11&lt;$Y$8,OFFSET($A$1,ROW()-$Y$11+$Y$4,COLUMN()-$Y$13+$Y$6),"")</f>
        <v/>
      </c>
      <c r="AB237" s="8" t="str">
        <f ca="1">IF(ROW()-$Y$11&lt;$Y$8,IF(ISNUMBER(AA237),AB236,OFFSET($A$1,ROW()-$Y$11+$Y$4,COLUMN()-$Y$13+$Y$6)),"")</f>
        <v/>
      </c>
      <c r="AC237" s="8" t="str">
        <f ca="1">IF(ROW()-$Y$11&lt;$Y$8,OFFSET($A$1,ROW()-$Y$11+$Y$4,COLUMN()-$Y$13+$Y$6),"")</f>
        <v/>
      </c>
      <c r="AD237" s="8" t="str">
        <f ca="1">IF(ROW()-$Y$11&lt;$Y$8,OFFSET($A$1,ROW()-$Y$11+$Y$4,COLUMN()-$Y$13+$Y$6),"")</f>
        <v/>
      </c>
      <c r="AE237" s="40" t="str">
        <f ca="1">IF(ISNUMBER(AA237),AE236,AA237)</f>
        <v/>
      </c>
      <c r="AF237" s="40" t="str">
        <f ca="1">IF(ISNUMBER(AA237),AA237,"")</f>
        <v/>
      </c>
      <c r="AG237" s="8" t="str">
        <f ca="1">IF(AC237="","",IF(AC236="",AC237,AG236+AC237))</f>
        <v/>
      </c>
      <c r="AH237" s="8" t="str">
        <f ca="1">IF(AD237="","",IF(AD236="",AD237,AH236+AD237))</f>
        <v/>
      </c>
      <c r="AI237" s="8" t="str">
        <f ca="1">IF(AG237&lt;&gt;"",AG237-AH237,"")</f>
        <v/>
      </c>
    </row>
    <row r="238" spans="11:35">
      <c r="K238" s="142" t="str">
        <f ca="1">IF(ROW()-$I$19&lt;$I$8,OFFSET($A$1,ROW()-$I$19+$I$4,COLUMN()-$I$21+$I$6),IF(ROW()-$I$19&lt;$I$8+$I$16,OFFSET($A$1,ROW()-$I$19-$I$8+$I$12,COLUMN()-$I$21+$I$14),""))</f>
        <v/>
      </c>
      <c r="L238" s="142" t="str">
        <f ca="1">IF(ROW()-$I$19&lt;$I$8,OFFSET(#REF!,ROW()-$I$19+$I$4,COLUMN()-$I$21+$I$6),IF(ROW()-$I$19&lt;$I$8+$I$16,OFFSET(#REF!,ROW()-$I$19-$I$8+$I$12,COLUMN()-$I$21+$I$14),""))</f>
        <v/>
      </c>
      <c r="M238" s="148" t="str">
        <f ca="1">IF(K238="","",IF(NOT(ISNUMBER(K238)),K238,M237))</f>
        <v/>
      </c>
      <c r="N238" s="149" t="str">
        <f ca="1">IF(K238="","",IF(ISNUMBER(K238),K238,IF(ISNUMBER(K239),K239,"")))</f>
        <v/>
      </c>
      <c r="O238" s="150" t="str">
        <f ca="1">IF(AND(ROW()-$I$19&lt;$I$8,NOT(ISNUMBER(K238))),L238,"")</f>
        <v/>
      </c>
      <c r="P238" s="150" t="str">
        <f ca="1">IF(AND(K238&lt;&gt;"",ISNUMBER(K238),ROW()-$I$19&lt;$I$8),L238,"")</f>
        <v/>
      </c>
      <c r="Q238" s="150" t="str">
        <f ca="1">IF(AND(K238&lt;&gt;"",ISNUMBER(K238),ROW()-$I$19&gt;=$I$8),L238,"")</f>
        <v/>
      </c>
      <c r="R238" s="153"/>
      <c r="AA238" s="8" t="str">
        <f ca="1">IF(ROW()-$Y$11&lt;$Y$8,OFFSET($A$1,ROW()-$Y$11+$Y$4,COLUMN()-$Y$13+$Y$6),"")</f>
        <v/>
      </c>
      <c r="AB238" s="8" t="str">
        <f ca="1">IF(ROW()-$Y$11&lt;$Y$8,IF(ISNUMBER(AA238),AB237,OFFSET($A$1,ROW()-$Y$11+$Y$4,COLUMN()-$Y$13+$Y$6)),"")</f>
        <v/>
      </c>
      <c r="AC238" s="8" t="str">
        <f ca="1">IF(ROW()-$Y$11&lt;$Y$8,OFFSET($A$1,ROW()-$Y$11+$Y$4,COLUMN()-$Y$13+$Y$6),"")</f>
        <v/>
      </c>
      <c r="AD238" s="8" t="str">
        <f ca="1">IF(ROW()-$Y$11&lt;$Y$8,OFFSET($A$1,ROW()-$Y$11+$Y$4,COLUMN()-$Y$13+$Y$6),"")</f>
        <v/>
      </c>
      <c r="AE238" s="40" t="str">
        <f ca="1">IF(ISNUMBER(AA238),AE237,AA238)</f>
        <v/>
      </c>
      <c r="AF238" s="40" t="str">
        <f ca="1">IF(ISNUMBER(AA238),AA238,"")</f>
        <v/>
      </c>
      <c r="AG238" s="8" t="str">
        <f ca="1">IF(AC238="","",IF(AC237="",AC238,AG237+AC238))</f>
        <v/>
      </c>
      <c r="AH238" s="8" t="str">
        <f ca="1">IF(AD238="","",IF(AD237="",AD238,AH237+AD238))</f>
        <v/>
      </c>
      <c r="AI238" s="8" t="str">
        <f ca="1">IF(AG238&lt;&gt;"",AG238-AH238,"")</f>
        <v/>
      </c>
    </row>
    <row r="239" spans="11:35">
      <c r="K239" s="142" t="str">
        <f ca="1">IF(ROW()-$I$19&lt;$I$8,OFFSET($A$1,ROW()-$I$19+$I$4,COLUMN()-$I$21+$I$6),IF(ROW()-$I$19&lt;$I$8+$I$16,OFFSET($A$1,ROW()-$I$19-$I$8+$I$12,COLUMN()-$I$21+$I$14),""))</f>
        <v/>
      </c>
      <c r="L239" s="142" t="str">
        <f ca="1">IF(ROW()-$I$19&lt;$I$8,OFFSET(#REF!,ROW()-$I$19+$I$4,COLUMN()-$I$21+$I$6),IF(ROW()-$I$19&lt;$I$8+$I$16,OFFSET(#REF!,ROW()-$I$19-$I$8+$I$12,COLUMN()-$I$21+$I$14),""))</f>
        <v/>
      </c>
      <c r="M239" s="148" t="str">
        <f ca="1">IF(K239="","",IF(NOT(ISNUMBER(K239)),K239,M238))</f>
        <v/>
      </c>
      <c r="N239" s="149" t="str">
        <f ca="1">IF(K239="","",IF(ISNUMBER(K239),K239,IF(ISNUMBER(K240),K240,"")))</f>
        <v/>
      </c>
      <c r="O239" s="150" t="str">
        <f ca="1">IF(AND(ROW()-$I$19&lt;$I$8,NOT(ISNUMBER(K239))),L239,"")</f>
        <v/>
      </c>
      <c r="P239" s="150" t="str">
        <f ca="1">IF(AND(K239&lt;&gt;"",ISNUMBER(K239),ROW()-$I$19&lt;$I$8),L239,"")</f>
        <v/>
      </c>
      <c r="Q239" s="150" t="str">
        <f ca="1">IF(AND(K239&lt;&gt;"",ISNUMBER(K239),ROW()-$I$19&gt;=$I$8),L239,"")</f>
        <v/>
      </c>
      <c r="R239" s="153"/>
      <c r="AA239" s="8" t="str">
        <f ca="1">IF(ROW()-$Y$11&lt;$Y$8,OFFSET($A$1,ROW()-$Y$11+$Y$4,COLUMN()-$Y$13+$Y$6),"")</f>
        <v/>
      </c>
      <c r="AB239" s="8" t="str">
        <f ca="1">IF(ROW()-$Y$11&lt;$Y$8,IF(ISNUMBER(AA239),AB238,OFFSET($A$1,ROW()-$Y$11+$Y$4,COLUMN()-$Y$13+$Y$6)),"")</f>
        <v/>
      </c>
      <c r="AC239" s="8" t="str">
        <f ca="1">IF(ROW()-$Y$11&lt;$Y$8,OFFSET($A$1,ROW()-$Y$11+$Y$4,COLUMN()-$Y$13+$Y$6),"")</f>
        <v/>
      </c>
      <c r="AD239" s="8" t="str">
        <f ca="1">IF(ROW()-$Y$11&lt;$Y$8,OFFSET($A$1,ROW()-$Y$11+$Y$4,COLUMN()-$Y$13+$Y$6),"")</f>
        <v/>
      </c>
      <c r="AE239" s="40" t="str">
        <f ca="1">IF(ISNUMBER(AA239),AE238,AA239)</f>
        <v/>
      </c>
      <c r="AF239" s="40" t="str">
        <f ca="1">IF(ISNUMBER(AA239),AA239,"")</f>
        <v/>
      </c>
      <c r="AG239" s="8" t="str">
        <f ca="1">IF(AC239="","",IF(AC238="",AC239,AG238+AC239))</f>
        <v/>
      </c>
      <c r="AH239" s="8" t="str">
        <f ca="1">IF(AD239="","",IF(AD238="",AD239,AH238+AD239))</f>
        <v/>
      </c>
      <c r="AI239" s="8" t="str">
        <f ca="1">IF(AG239&lt;&gt;"",AG239-AH239,"")</f>
        <v/>
      </c>
    </row>
    <row r="240" spans="11:35">
      <c r="K240" s="142" t="str">
        <f ca="1">IF(ROW()-$I$19&lt;$I$8,OFFSET($A$1,ROW()-$I$19+$I$4,COLUMN()-$I$21+$I$6),IF(ROW()-$I$19&lt;$I$8+$I$16,OFFSET($A$1,ROW()-$I$19-$I$8+$I$12,COLUMN()-$I$21+$I$14),""))</f>
        <v/>
      </c>
      <c r="L240" s="142" t="str">
        <f ca="1">IF(ROW()-$I$19&lt;$I$8,OFFSET(#REF!,ROW()-$I$19+$I$4,COLUMN()-$I$21+$I$6),IF(ROW()-$I$19&lt;$I$8+$I$16,OFFSET(#REF!,ROW()-$I$19-$I$8+$I$12,COLUMN()-$I$21+$I$14),""))</f>
        <v/>
      </c>
      <c r="M240" s="148" t="str">
        <f ca="1">IF(K240="","",IF(NOT(ISNUMBER(K240)),K240,M239))</f>
        <v/>
      </c>
      <c r="N240" s="149" t="str">
        <f ca="1">IF(K240="","",IF(ISNUMBER(K240),K240,IF(ISNUMBER(K241),K241,"")))</f>
        <v/>
      </c>
      <c r="O240" s="150" t="str">
        <f ca="1">IF(AND(ROW()-$I$19&lt;$I$8,NOT(ISNUMBER(K240))),L240,"")</f>
        <v/>
      </c>
      <c r="P240" s="150" t="str">
        <f ca="1">IF(AND(K240&lt;&gt;"",ISNUMBER(K240),ROW()-$I$19&lt;$I$8),L240,"")</f>
        <v/>
      </c>
      <c r="Q240" s="150" t="str">
        <f ca="1">IF(AND(K240&lt;&gt;"",ISNUMBER(K240),ROW()-$I$19&gt;=$I$8),L240,"")</f>
        <v/>
      </c>
      <c r="R240" s="153"/>
      <c r="AA240" s="8" t="str">
        <f ca="1">IF(ROW()-$Y$11&lt;$Y$8,OFFSET($A$1,ROW()-$Y$11+$Y$4,COLUMN()-$Y$13+$Y$6),"")</f>
        <v/>
      </c>
      <c r="AB240" s="8" t="str">
        <f ca="1">IF(ROW()-$Y$11&lt;$Y$8,IF(ISNUMBER(AA240),AB239,OFFSET($A$1,ROW()-$Y$11+$Y$4,COLUMN()-$Y$13+$Y$6)),"")</f>
        <v/>
      </c>
      <c r="AC240" s="8" t="str">
        <f ca="1">IF(ROW()-$Y$11&lt;$Y$8,OFFSET($A$1,ROW()-$Y$11+$Y$4,COLUMN()-$Y$13+$Y$6),"")</f>
        <v/>
      </c>
      <c r="AD240" s="8" t="str">
        <f ca="1">IF(ROW()-$Y$11&lt;$Y$8,OFFSET($A$1,ROW()-$Y$11+$Y$4,COLUMN()-$Y$13+$Y$6),"")</f>
        <v/>
      </c>
      <c r="AE240" s="40" t="str">
        <f ca="1">IF(ISNUMBER(AA240),AE239,AA240)</f>
        <v/>
      </c>
      <c r="AF240" s="40" t="str">
        <f ca="1">IF(ISNUMBER(AA240),AA240,"")</f>
        <v/>
      </c>
      <c r="AG240" s="8" t="str">
        <f ca="1">IF(AC240="","",IF(AC239="",AC240,AG239+AC240))</f>
        <v/>
      </c>
      <c r="AH240" s="8" t="str">
        <f ca="1">IF(AD240="","",IF(AD239="",AD240,AH239+AD240))</f>
        <v/>
      </c>
      <c r="AI240" s="8" t="str">
        <f ca="1">IF(AG240&lt;&gt;"",AG240-AH240,"")</f>
        <v/>
      </c>
    </row>
    <row r="241" spans="11:35">
      <c r="K241" s="142" t="str">
        <f ca="1">IF(ROW()-$I$19&lt;$I$8,OFFSET($A$1,ROW()-$I$19+$I$4,COLUMN()-$I$21+$I$6),IF(ROW()-$I$19&lt;$I$8+$I$16,OFFSET($A$1,ROW()-$I$19-$I$8+$I$12,COLUMN()-$I$21+$I$14),""))</f>
        <v/>
      </c>
      <c r="L241" s="142" t="str">
        <f ca="1">IF(ROW()-$I$19&lt;$I$8,OFFSET(#REF!,ROW()-$I$19+$I$4,COLUMN()-$I$21+$I$6),IF(ROW()-$I$19&lt;$I$8+$I$16,OFFSET(#REF!,ROW()-$I$19-$I$8+$I$12,COLUMN()-$I$21+$I$14),""))</f>
        <v/>
      </c>
      <c r="M241" s="148" t="str">
        <f ca="1">IF(K241="","",IF(NOT(ISNUMBER(K241)),K241,M240))</f>
        <v/>
      </c>
      <c r="N241" s="149" t="str">
        <f ca="1">IF(K241="","",IF(ISNUMBER(K241),K241,IF(ISNUMBER(K242),K242,"")))</f>
        <v/>
      </c>
      <c r="O241" s="150" t="str">
        <f ca="1">IF(AND(ROW()-$I$19&lt;$I$8,NOT(ISNUMBER(K241))),L241,"")</f>
        <v/>
      </c>
      <c r="P241" s="150" t="str">
        <f ca="1">IF(AND(K241&lt;&gt;"",ISNUMBER(K241),ROW()-$I$19&lt;$I$8),L241,"")</f>
        <v/>
      </c>
      <c r="Q241" s="150" t="str">
        <f ca="1">IF(AND(K241&lt;&gt;"",ISNUMBER(K241),ROW()-$I$19&gt;=$I$8),L241,"")</f>
        <v/>
      </c>
      <c r="R241" s="153"/>
      <c r="AA241" s="8" t="str">
        <f ca="1">IF(ROW()-$Y$11&lt;$Y$8,OFFSET($A$1,ROW()-$Y$11+$Y$4,COLUMN()-$Y$13+$Y$6),"")</f>
        <v/>
      </c>
      <c r="AB241" s="8" t="str">
        <f ca="1">IF(ROW()-$Y$11&lt;$Y$8,IF(ISNUMBER(AA241),AB240,OFFSET($A$1,ROW()-$Y$11+$Y$4,COLUMN()-$Y$13+$Y$6)),"")</f>
        <v/>
      </c>
      <c r="AC241" s="8" t="str">
        <f ca="1">IF(ROW()-$Y$11&lt;$Y$8,OFFSET($A$1,ROW()-$Y$11+$Y$4,COLUMN()-$Y$13+$Y$6),"")</f>
        <v/>
      </c>
      <c r="AD241" s="8" t="str">
        <f ca="1">IF(ROW()-$Y$11&lt;$Y$8,OFFSET($A$1,ROW()-$Y$11+$Y$4,COLUMN()-$Y$13+$Y$6),"")</f>
        <v/>
      </c>
      <c r="AE241" s="40" t="str">
        <f ca="1">IF(ISNUMBER(AA241),AE240,AA241)</f>
        <v/>
      </c>
      <c r="AF241" s="40" t="str">
        <f ca="1">IF(ISNUMBER(AA241),AA241,"")</f>
        <v/>
      </c>
      <c r="AG241" s="8" t="str">
        <f ca="1">IF(AC241="","",IF(AC240="",AC241,AG240+AC241))</f>
        <v/>
      </c>
      <c r="AH241" s="8" t="str">
        <f ca="1">IF(AD241="","",IF(AD240="",AD241,AH240+AD241))</f>
        <v/>
      </c>
      <c r="AI241" s="8" t="str">
        <f ca="1">IF(AG241&lt;&gt;"",AG241-AH241,"")</f>
        <v/>
      </c>
    </row>
    <row r="242" spans="11:35">
      <c r="K242" s="142" t="str">
        <f ca="1">IF(ROW()-$I$19&lt;$I$8,OFFSET($A$1,ROW()-$I$19+$I$4,COLUMN()-$I$21+$I$6),IF(ROW()-$I$19&lt;$I$8+$I$16,OFFSET($A$1,ROW()-$I$19-$I$8+$I$12,COLUMN()-$I$21+$I$14),""))</f>
        <v/>
      </c>
      <c r="L242" s="142" t="str">
        <f ca="1">IF(ROW()-$I$19&lt;$I$8,OFFSET(#REF!,ROW()-$I$19+$I$4,COLUMN()-$I$21+$I$6),IF(ROW()-$I$19&lt;$I$8+$I$16,OFFSET(#REF!,ROW()-$I$19-$I$8+$I$12,COLUMN()-$I$21+$I$14),""))</f>
        <v/>
      </c>
      <c r="M242" s="148" t="str">
        <f ca="1">IF(K242="","",IF(NOT(ISNUMBER(K242)),K242,M241))</f>
        <v/>
      </c>
      <c r="N242" s="149" t="str">
        <f ca="1">IF(K242="","",IF(ISNUMBER(K242),K242,IF(ISNUMBER(K243),K243,"")))</f>
        <v/>
      </c>
      <c r="O242" s="150" t="str">
        <f ca="1">IF(AND(ROW()-$I$19&lt;$I$8,NOT(ISNUMBER(K242))),L242,"")</f>
        <v/>
      </c>
      <c r="P242" s="150" t="str">
        <f ca="1">IF(AND(K242&lt;&gt;"",ISNUMBER(K242),ROW()-$I$19&lt;$I$8),L242,"")</f>
        <v/>
      </c>
      <c r="Q242" s="150" t="str">
        <f ca="1">IF(AND(K242&lt;&gt;"",ISNUMBER(K242),ROW()-$I$19&gt;=$I$8),L242,"")</f>
        <v/>
      </c>
      <c r="R242" s="153"/>
      <c r="AA242" s="8" t="str">
        <f ca="1">IF(ROW()-$Y$11&lt;$Y$8,OFFSET($A$1,ROW()-$Y$11+$Y$4,COLUMN()-$Y$13+$Y$6),"")</f>
        <v/>
      </c>
      <c r="AB242" s="8" t="str">
        <f ca="1">IF(ROW()-$Y$11&lt;$Y$8,IF(ISNUMBER(AA242),AB241,OFFSET($A$1,ROW()-$Y$11+$Y$4,COLUMN()-$Y$13+$Y$6)),"")</f>
        <v/>
      </c>
      <c r="AC242" s="8" t="str">
        <f ca="1">IF(ROW()-$Y$11&lt;$Y$8,OFFSET($A$1,ROW()-$Y$11+$Y$4,COLUMN()-$Y$13+$Y$6),"")</f>
        <v/>
      </c>
      <c r="AD242" s="8" t="str">
        <f ca="1">IF(ROW()-$Y$11&lt;$Y$8,OFFSET($A$1,ROW()-$Y$11+$Y$4,COLUMN()-$Y$13+$Y$6),"")</f>
        <v/>
      </c>
      <c r="AE242" s="40" t="str">
        <f ca="1">IF(ISNUMBER(AA242),AE241,AA242)</f>
        <v/>
      </c>
      <c r="AF242" s="40" t="str">
        <f ca="1">IF(ISNUMBER(AA242),AA242,"")</f>
        <v/>
      </c>
      <c r="AG242" s="8" t="str">
        <f ca="1">IF(AC242="","",IF(AC241="",AC242,AG241+AC242))</f>
        <v/>
      </c>
      <c r="AH242" s="8" t="str">
        <f ca="1">IF(AD242="","",IF(AD241="",AD242,AH241+AD242))</f>
        <v/>
      </c>
      <c r="AI242" s="8" t="str">
        <f ca="1">IF(AG242&lt;&gt;"",AG242-AH242,"")</f>
        <v/>
      </c>
    </row>
    <row r="243" spans="11:35">
      <c r="K243" s="142" t="str">
        <f ca="1">IF(ROW()-$I$19&lt;$I$8,OFFSET($A$1,ROW()-$I$19+$I$4,COLUMN()-$I$21+$I$6),IF(ROW()-$I$19&lt;$I$8+$I$16,OFFSET($A$1,ROW()-$I$19-$I$8+$I$12,COLUMN()-$I$21+$I$14),""))</f>
        <v/>
      </c>
      <c r="L243" s="142" t="str">
        <f ca="1">IF(ROW()-$I$19&lt;$I$8,OFFSET(#REF!,ROW()-$I$19+$I$4,COLUMN()-$I$21+$I$6),IF(ROW()-$I$19&lt;$I$8+$I$16,OFFSET(#REF!,ROW()-$I$19-$I$8+$I$12,COLUMN()-$I$21+$I$14),""))</f>
        <v/>
      </c>
      <c r="M243" s="148" t="str">
        <f ca="1">IF(K243="","",IF(NOT(ISNUMBER(K243)),K243,M242))</f>
        <v/>
      </c>
      <c r="N243" s="149" t="str">
        <f ca="1">IF(K243="","",IF(ISNUMBER(K243),K243,IF(ISNUMBER(K244),K244,"")))</f>
        <v/>
      </c>
      <c r="O243" s="150" t="str">
        <f ca="1">IF(AND(ROW()-$I$19&lt;$I$8,NOT(ISNUMBER(K243))),L243,"")</f>
        <v/>
      </c>
      <c r="P243" s="150" t="str">
        <f ca="1">IF(AND(K243&lt;&gt;"",ISNUMBER(K243),ROW()-$I$19&lt;$I$8),L243,"")</f>
        <v/>
      </c>
      <c r="Q243" s="150" t="str">
        <f ca="1">IF(AND(K243&lt;&gt;"",ISNUMBER(K243),ROW()-$I$19&gt;=$I$8),L243,"")</f>
        <v/>
      </c>
      <c r="R243" s="153"/>
      <c r="AA243" s="8" t="str">
        <f ca="1">IF(ROW()-$Y$11&lt;$Y$8,OFFSET($A$1,ROW()-$Y$11+$Y$4,COLUMN()-$Y$13+$Y$6),"")</f>
        <v/>
      </c>
      <c r="AB243" s="8" t="str">
        <f ca="1">IF(ROW()-$Y$11&lt;$Y$8,IF(ISNUMBER(AA243),AB242,OFFSET($A$1,ROW()-$Y$11+$Y$4,COLUMN()-$Y$13+$Y$6)),"")</f>
        <v/>
      </c>
      <c r="AC243" s="8" t="str">
        <f ca="1">IF(ROW()-$Y$11&lt;$Y$8,OFFSET($A$1,ROW()-$Y$11+$Y$4,COLUMN()-$Y$13+$Y$6),"")</f>
        <v/>
      </c>
      <c r="AD243" s="8" t="str">
        <f ca="1">IF(ROW()-$Y$11&lt;$Y$8,OFFSET($A$1,ROW()-$Y$11+$Y$4,COLUMN()-$Y$13+$Y$6),"")</f>
        <v/>
      </c>
      <c r="AE243" s="40" t="str">
        <f ca="1">IF(ISNUMBER(AA243),AE242,AA243)</f>
        <v/>
      </c>
      <c r="AF243" s="40" t="str">
        <f ca="1">IF(ISNUMBER(AA243),AA243,"")</f>
        <v/>
      </c>
      <c r="AG243" s="8" t="str">
        <f ca="1">IF(AC243="","",IF(AC242="",AC243,AG242+AC243))</f>
        <v/>
      </c>
      <c r="AH243" s="8" t="str">
        <f ca="1">IF(AD243="","",IF(AD242="",AD243,AH242+AD243))</f>
        <v/>
      </c>
      <c r="AI243" s="8" t="str">
        <f ca="1">IF(AG243&lt;&gt;"",AG243-AH243,"")</f>
        <v/>
      </c>
    </row>
    <row r="244" spans="11:35">
      <c r="K244" s="142" t="str">
        <f ca="1">IF(ROW()-$I$19&lt;$I$8,OFFSET($A$1,ROW()-$I$19+$I$4,COLUMN()-$I$21+$I$6),IF(ROW()-$I$19&lt;$I$8+$I$16,OFFSET($A$1,ROW()-$I$19-$I$8+$I$12,COLUMN()-$I$21+$I$14),""))</f>
        <v/>
      </c>
      <c r="L244" s="142" t="str">
        <f ca="1">IF(ROW()-$I$19&lt;$I$8,OFFSET(#REF!,ROW()-$I$19+$I$4,COLUMN()-$I$21+$I$6),IF(ROW()-$I$19&lt;$I$8+$I$16,OFFSET(#REF!,ROW()-$I$19-$I$8+$I$12,COLUMN()-$I$21+$I$14),""))</f>
        <v/>
      </c>
      <c r="M244" s="148" t="str">
        <f ca="1">IF(K244="","",IF(NOT(ISNUMBER(K244)),K244,M243))</f>
        <v/>
      </c>
      <c r="N244" s="149" t="str">
        <f ca="1">IF(K244="","",IF(ISNUMBER(K244),K244,IF(ISNUMBER(K245),K245,"")))</f>
        <v/>
      </c>
      <c r="O244" s="150" t="str">
        <f ca="1">IF(AND(ROW()-$I$19&lt;$I$8,NOT(ISNUMBER(K244))),L244,"")</f>
        <v/>
      </c>
      <c r="P244" s="150" t="str">
        <f ca="1">IF(AND(K244&lt;&gt;"",ISNUMBER(K244),ROW()-$I$19&lt;$I$8),L244,"")</f>
        <v/>
      </c>
      <c r="Q244" s="150" t="str">
        <f ca="1">IF(AND(K244&lt;&gt;"",ISNUMBER(K244),ROW()-$I$19&gt;=$I$8),L244,"")</f>
        <v/>
      </c>
      <c r="R244" s="153"/>
      <c r="AA244" s="8" t="str">
        <f ca="1">IF(ROW()-$Y$11&lt;$Y$8,OFFSET($A$1,ROW()-$Y$11+$Y$4,COLUMN()-$Y$13+$Y$6),"")</f>
        <v/>
      </c>
      <c r="AB244" s="8" t="str">
        <f ca="1">IF(ROW()-$Y$11&lt;$Y$8,IF(ISNUMBER(AA244),AB243,OFFSET($A$1,ROW()-$Y$11+$Y$4,COLUMN()-$Y$13+$Y$6)),"")</f>
        <v/>
      </c>
      <c r="AC244" s="8" t="str">
        <f ca="1">IF(ROW()-$Y$11&lt;$Y$8,OFFSET($A$1,ROW()-$Y$11+$Y$4,COLUMN()-$Y$13+$Y$6),"")</f>
        <v/>
      </c>
      <c r="AD244" s="8" t="str">
        <f ca="1">IF(ROW()-$Y$11&lt;$Y$8,OFFSET($A$1,ROW()-$Y$11+$Y$4,COLUMN()-$Y$13+$Y$6),"")</f>
        <v/>
      </c>
      <c r="AE244" s="40" t="str">
        <f ca="1">IF(ISNUMBER(AA244),AE243,AA244)</f>
        <v/>
      </c>
      <c r="AF244" s="40" t="str">
        <f ca="1">IF(ISNUMBER(AA244),AA244,"")</f>
        <v/>
      </c>
      <c r="AG244" s="8" t="str">
        <f ca="1">IF(AC244="","",IF(AC243="",AC244,AG243+AC244))</f>
        <v/>
      </c>
      <c r="AH244" s="8" t="str">
        <f ca="1">IF(AD244="","",IF(AD243="",AD244,AH243+AD244))</f>
        <v/>
      </c>
      <c r="AI244" s="8" t="str">
        <f ca="1">IF(AG244&lt;&gt;"",AG244-AH244,"")</f>
        <v/>
      </c>
    </row>
    <row r="245" spans="11:35">
      <c r="K245" s="142" t="str">
        <f ca="1">IF(ROW()-$I$19&lt;$I$8,OFFSET($A$1,ROW()-$I$19+$I$4,COLUMN()-$I$21+$I$6),IF(ROW()-$I$19&lt;$I$8+$I$16,OFFSET($A$1,ROW()-$I$19-$I$8+$I$12,COLUMN()-$I$21+$I$14),""))</f>
        <v/>
      </c>
      <c r="L245" s="142" t="str">
        <f ca="1">IF(ROW()-$I$19&lt;$I$8,OFFSET(#REF!,ROW()-$I$19+$I$4,COLUMN()-$I$21+$I$6),IF(ROW()-$I$19&lt;$I$8+$I$16,OFFSET(#REF!,ROW()-$I$19-$I$8+$I$12,COLUMN()-$I$21+$I$14),""))</f>
        <v/>
      </c>
      <c r="M245" s="148" t="str">
        <f ca="1">IF(K245="","",IF(NOT(ISNUMBER(K245)),K245,M244))</f>
        <v/>
      </c>
      <c r="N245" s="149" t="str">
        <f ca="1">IF(K245="","",IF(ISNUMBER(K245),K245,IF(ISNUMBER(K246),K246,"")))</f>
        <v/>
      </c>
      <c r="O245" s="150" t="str">
        <f ca="1">IF(AND(ROW()-$I$19&lt;$I$8,NOT(ISNUMBER(K245))),L245,"")</f>
        <v/>
      </c>
      <c r="P245" s="150" t="str">
        <f ca="1">IF(AND(K245&lt;&gt;"",ISNUMBER(K245),ROW()-$I$19&lt;$I$8),L245,"")</f>
        <v/>
      </c>
      <c r="Q245" s="150" t="str">
        <f ca="1">IF(AND(K245&lt;&gt;"",ISNUMBER(K245),ROW()-$I$19&gt;=$I$8),L245,"")</f>
        <v/>
      </c>
      <c r="R245" s="153"/>
      <c r="AA245" s="8" t="str">
        <f ca="1">IF(ROW()-$Y$11&lt;$Y$8,OFFSET($A$1,ROW()-$Y$11+$Y$4,COLUMN()-$Y$13+$Y$6),"")</f>
        <v/>
      </c>
      <c r="AB245" s="8" t="str">
        <f ca="1">IF(ROW()-$Y$11&lt;$Y$8,IF(ISNUMBER(AA245),AB244,OFFSET($A$1,ROW()-$Y$11+$Y$4,COLUMN()-$Y$13+$Y$6)),"")</f>
        <v/>
      </c>
      <c r="AC245" s="8" t="str">
        <f ca="1">IF(ROW()-$Y$11&lt;$Y$8,OFFSET($A$1,ROW()-$Y$11+$Y$4,COLUMN()-$Y$13+$Y$6),"")</f>
        <v/>
      </c>
      <c r="AD245" s="8" t="str">
        <f ca="1">IF(ROW()-$Y$11&lt;$Y$8,OFFSET($A$1,ROW()-$Y$11+$Y$4,COLUMN()-$Y$13+$Y$6),"")</f>
        <v/>
      </c>
      <c r="AE245" s="40" t="str">
        <f ca="1">IF(ISNUMBER(AA245),AE244,AA245)</f>
        <v/>
      </c>
      <c r="AF245" s="40" t="str">
        <f ca="1">IF(ISNUMBER(AA245),AA245,"")</f>
        <v/>
      </c>
      <c r="AG245" s="8" t="str">
        <f ca="1">IF(AC245="","",IF(AC244="",AC245,AG244+AC245))</f>
        <v/>
      </c>
      <c r="AH245" s="8" t="str">
        <f ca="1">IF(AD245="","",IF(AD244="",AD245,AH244+AD245))</f>
        <v/>
      </c>
      <c r="AI245" s="8" t="str">
        <f ca="1">IF(AG245&lt;&gt;"",AG245-AH245,"")</f>
        <v/>
      </c>
    </row>
    <row r="246" spans="11:35">
      <c r="K246" s="142" t="str">
        <f ca="1">IF(ROW()-$I$19&lt;$I$8,OFFSET($A$1,ROW()-$I$19+$I$4,COLUMN()-$I$21+$I$6),IF(ROW()-$I$19&lt;$I$8+$I$16,OFFSET($A$1,ROW()-$I$19-$I$8+$I$12,COLUMN()-$I$21+$I$14),""))</f>
        <v/>
      </c>
      <c r="L246" s="142" t="str">
        <f ca="1">IF(ROW()-$I$19&lt;$I$8,OFFSET(#REF!,ROW()-$I$19+$I$4,COLUMN()-$I$21+$I$6),IF(ROW()-$I$19&lt;$I$8+$I$16,OFFSET(#REF!,ROW()-$I$19-$I$8+$I$12,COLUMN()-$I$21+$I$14),""))</f>
        <v/>
      </c>
      <c r="M246" s="148" t="str">
        <f ca="1">IF(K246="","",IF(NOT(ISNUMBER(K246)),K246,M245))</f>
        <v/>
      </c>
      <c r="N246" s="149" t="str">
        <f ca="1">IF(K246="","",IF(ISNUMBER(K246),K246,IF(ISNUMBER(K247),K247,"")))</f>
        <v/>
      </c>
      <c r="O246" s="150" t="str">
        <f ca="1">IF(AND(ROW()-$I$19&lt;$I$8,NOT(ISNUMBER(K246))),L246,"")</f>
        <v/>
      </c>
      <c r="P246" s="150" t="str">
        <f ca="1">IF(AND(K246&lt;&gt;"",ISNUMBER(K246),ROW()-$I$19&lt;$I$8),L246,"")</f>
        <v/>
      </c>
      <c r="Q246" s="150" t="str">
        <f ca="1">IF(AND(K246&lt;&gt;"",ISNUMBER(K246),ROW()-$I$19&gt;=$I$8),L246,"")</f>
        <v/>
      </c>
      <c r="R246" s="153"/>
      <c r="AA246" s="8" t="str">
        <f ca="1">IF(ROW()-$Y$11&lt;$Y$8,OFFSET($A$1,ROW()-$Y$11+$Y$4,COLUMN()-$Y$13+$Y$6),"")</f>
        <v/>
      </c>
      <c r="AB246" s="8" t="str">
        <f ca="1">IF(ROW()-$Y$11&lt;$Y$8,IF(ISNUMBER(AA246),AB245,OFFSET($A$1,ROW()-$Y$11+$Y$4,COLUMN()-$Y$13+$Y$6)),"")</f>
        <v/>
      </c>
      <c r="AC246" s="8" t="str">
        <f ca="1">IF(ROW()-$Y$11&lt;$Y$8,OFFSET($A$1,ROW()-$Y$11+$Y$4,COLUMN()-$Y$13+$Y$6),"")</f>
        <v/>
      </c>
      <c r="AD246" s="8" t="str">
        <f ca="1">IF(ROW()-$Y$11&lt;$Y$8,OFFSET($A$1,ROW()-$Y$11+$Y$4,COLUMN()-$Y$13+$Y$6),"")</f>
        <v/>
      </c>
      <c r="AE246" s="40" t="str">
        <f ca="1">IF(ISNUMBER(AA246),AE245,AA246)</f>
        <v/>
      </c>
      <c r="AF246" s="40" t="str">
        <f ca="1">IF(ISNUMBER(AA246),AA246,"")</f>
        <v/>
      </c>
      <c r="AG246" s="8" t="str">
        <f ca="1">IF(AC246="","",IF(AC245="",AC246,AG245+AC246))</f>
        <v/>
      </c>
      <c r="AH246" s="8" t="str">
        <f ca="1">IF(AD246="","",IF(AD245="",AD246,AH245+AD246))</f>
        <v/>
      </c>
      <c r="AI246" s="8" t="str">
        <f ca="1">IF(AG246&lt;&gt;"",AG246-AH246,"")</f>
        <v/>
      </c>
    </row>
    <row r="247" spans="11:35">
      <c r="K247" s="142" t="str">
        <f ca="1">IF(ROW()-$I$19&lt;$I$8,OFFSET($A$1,ROW()-$I$19+$I$4,COLUMN()-$I$21+$I$6),IF(ROW()-$I$19&lt;$I$8+$I$16,OFFSET($A$1,ROW()-$I$19-$I$8+$I$12,COLUMN()-$I$21+$I$14),""))</f>
        <v/>
      </c>
      <c r="L247" s="142" t="str">
        <f ca="1">IF(ROW()-$I$19&lt;$I$8,OFFSET(#REF!,ROW()-$I$19+$I$4,COLUMN()-$I$21+$I$6),IF(ROW()-$I$19&lt;$I$8+$I$16,OFFSET(#REF!,ROW()-$I$19-$I$8+$I$12,COLUMN()-$I$21+$I$14),""))</f>
        <v/>
      </c>
      <c r="M247" s="148" t="str">
        <f ca="1">IF(K247="","",IF(NOT(ISNUMBER(K247)),K247,M246))</f>
        <v/>
      </c>
      <c r="N247" s="149" t="str">
        <f ca="1">IF(K247="","",IF(ISNUMBER(K247),K247,IF(ISNUMBER(K248),K248,"")))</f>
        <v/>
      </c>
      <c r="O247" s="150" t="str">
        <f ca="1">IF(AND(ROW()-$I$19&lt;$I$8,NOT(ISNUMBER(K247))),L247,"")</f>
        <v/>
      </c>
      <c r="P247" s="150" t="str">
        <f ca="1">IF(AND(K247&lt;&gt;"",ISNUMBER(K247),ROW()-$I$19&lt;$I$8),L247,"")</f>
        <v/>
      </c>
      <c r="Q247" s="150" t="str">
        <f ca="1">IF(AND(K247&lt;&gt;"",ISNUMBER(K247),ROW()-$I$19&gt;=$I$8),L247,"")</f>
        <v/>
      </c>
      <c r="R247" s="153"/>
      <c r="AA247" s="8" t="str">
        <f ca="1">IF(ROW()-$Y$11&lt;$Y$8,OFFSET($A$1,ROW()-$Y$11+$Y$4,COLUMN()-$Y$13+$Y$6),"")</f>
        <v/>
      </c>
      <c r="AB247" s="8" t="str">
        <f ca="1">IF(ROW()-$Y$11&lt;$Y$8,IF(ISNUMBER(AA247),AB246,OFFSET($A$1,ROW()-$Y$11+$Y$4,COLUMN()-$Y$13+$Y$6)),"")</f>
        <v/>
      </c>
      <c r="AC247" s="8" t="str">
        <f ca="1">IF(ROW()-$Y$11&lt;$Y$8,OFFSET($A$1,ROW()-$Y$11+$Y$4,COLUMN()-$Y$13+$Y$6),"")</f>
        <v/>
      </c>
      <c r="AD247" s="8" t="str">
        <f ca="1">IF(ROW()-$Y$11&lt;$Y$8,OFFSET($A$1,ROW()-$Y$11+$Y$4,COLUMN()-$Y$13+$Y$6),"")</f>
        <v/>
      </c>
      <c r="AE247" s="40" t="str">
        <f ca="1">IF(ISNUMBER(AA247),AE246,AA247)</f>
        <v/>
      </c>
      <c r="AF247" s="40" t="str">
        <f ca="1">IF(ISNUMBER(AA247),AA247,"")</f>
        <v/>
      </c>
      <c r="AG247" s="8" t="str">
        <f ca="1">IF(AC247="","",IF(AC246="",AC247,AG246+AC247))</f>
        <v/>
      </c>
      <c r="AH247" s="8" t="str">
        <f ca="1">IF(AD247="","",IF(AD246="",AD247,AH246+AD247))</f>
        <v/>
      </c>
      <c r="AI247" s="8" t="str">
        <f ca="1">IF(AG247&lt;&gt;"",AG247-AH247,"")</f>
        <v/>
      </c>
    </row>
    <row r="248" spans="11:35">
      <c r="K248" s="142" t="str">
        <f ca="1">IF(ROW()-$I$19&lt;$I$8,OFFSET($A$1,ROW()-$I$19+$I$4,COLUMN()-$I$21+$I$6),IF(ROW()-$I$19&lt;$I$8+$I$16,OFFSET($A$1,ROW()-$I$19-$I$8+$I$12,COLUMN()-$I$21+$I$14),""))</f>
        <v/>
      </c>
      <c r="L248" s="142" t="str">
        <f ca="1">IF(ROW()-$I$19&lt;$I$8,OFFSET(#REF!,ROW()-$I$19+$I$4,COLUMN()-$I$21+$I$6),IF(ROW()-$I$19&lt;$I$8+$I$16,OFFSET(#REF!,ROW()-$I$19-$I$8+$I$12,COLUMN()-$I$21+$I$14),""))</f>
        <v/>
      </c>
      <c r="M248" s="148" t="str">
        <f ca="1">IF(K248="","",IF(NOT(ISNUMBER(K248)),K248,M247))</f>
        <v/>
      </c>
      <c r="N248" s="149" t="str">
        <f ca="1">IF(K248="","",IF(ISNUMBER(K248),K248,IF(ISNUMBER(K249),K249,"")))</f>
        <v/>
      </c>
      <c r="O248" s="150" t="str">
        <f ca="1">IF(AND(ROW()-$I$19&lt;$I$8,NOT(ISNUMBER(K248))),L248,"")</f>
        <v/>
      </c>
      <c r="P248" s="150" t="str">
        <f ca="1">IF(AND(K248&lt;&gt;"",ISNUMBER(K248),ROW()-$I$19&lt;$I$8),L248,"")</f>
        <v/>
      </c>
      <c r="Q248" s="150" t="str">
        <f ca="1">IF(AND(K248&lt;&gt;"",ISNUMBER(K248),ROW()-$I$19&gt;=$I$8),L248,"")</f>
        <v/>
      </c>
      <c r="R248" s="153"/>
      <c r="AA248" s="8" t="str">
        <f ca="1">IF(ROW()-$Y$11&lt;$Y$8,OFFSET($A$1,ROW()-$Y$11+$Y$4,COLUMN()-$Y$13+$Y$6),"")</f>
        <v/>
      </c>
      <c r="AB248" s="8" t="str">
        <f ca="1">IF(ROW()-$Y$11&lt;$Y$8,IF(ISNUMBER(AA248),AB247,OFFSET($A$1,ROW()-$Y$11+$Y$4,COLUMN()-$Y$13+$Y$6)),"")</f>
        <v/>
      </c>
      <c r="AC248" s="8" t="str">
        <f ca="1">IF(ROW()-$Y$11&lt;$Y$8,OFFSET($A$1,ROW()-$Y$11+$Y$4,COLUMN()-$Y$13+$Y$6),"")</f>
        <v/>
      </c>
      <c r="AD248" s="8" t="str">
        <f ca="1">IF(ROW()-$Y$11&lt;$Y$8,OFFSET($A$1,ROW()-$Y$11+$Y$4,COLUMN()-$Y$13+$Y$6),"")</f>
        <v/>
      </c>
      <c r="AE248" s="40" t="str">
        <f ca="1">IF(ISNUMBER(AA248),AE247,AA248)</f>
        <v/>
      </c>
      <c r="AF248" s="40" t="str">
        <f ca="1">IF(ISNUMBER(AA248),AA248,"")</f>
        <v/>
      </c>
      <c r="AG248" s="8" t="str">
        <f ca="1">IF(AC248="","",IF(AC247="",AC248,AG247+AC248))</f>
        <v/>
      </c>
      <c r="AH248" s="8" t="str">
        <f ca="1">IF(AD248="","",IF(AD247="",AD248,AH247+AD248))</f>
        <v/>
      </c>
      <c r="AI248" s="8" t="str">
        <f ca="1">IF(AG248&lt;&gt;"",AG248-AH248,"")</f>
        <v/>
      </c>
    </row>
    <row r="249" spans="11:35">
      <c r="K249" s="142" t="str">
        <f ca="1">IF(ROW()-$I$19&lt;$I$8,OFFSET($A$1,ROW()-$I$19+$I$4,COLUMN()-$I$21+$I$6),IF(ROW()-$I$19&lt;$I$8+$I$16,OFFSET($A$1,ROW()-$I$19-$I$8+$I$12,COLUMN()-$I$21+$I$14),""))</f>
        <v/>
      </c>
      <c r="L249" s="142" t="str">
        <f ca="1">IF(ROW()-$I$19&lt;$I$8,OFFSET(#REF!,ROW()-$I$19+$I$4,COLUMN()-$I$21+$I$6),IF(ROW()-$I$19&lt;$I$8+$I$16,OFFSET(#REF!,ROW()-$I$19-$I$8+$I$12,COLUMN()-$I$21+$I$14),""))</f>
        <v/>
      </c>
      <c r="M249" s="148" t="str">
        <f ca="1">IF(K249="","",IF(NOT(ISNUMBER(K249)),K249,M248))</f>
        <v/>
      </c>
      <c r="N249" s="149" t="str">
        <f ca="1">IF(K249="","",IF(ISNUMBER(K249),K249,IF(ISNUMBER(K250),K250,"")))</f>
        <v/>
      </c>
      <c r="O249" s="150" t="str">
        <f ca="1">IF(AND(ROW()-$I$19&lt;$I$8,NOT(ISNUMBER(K249))),L249,"")</f>
        <v/>
      </c>
      <c r="P249" s="150" t="str">
        <f ca="1">IF(AND(K249&lt;&gt;"",ISNUMBER(K249),ROW()-$I$19&lt;$I$8),L249,"")</f>
        <v/>
      </c>
      <c r="Q249" s="150" t="str">
        <f ca="1">IF(AND(K249&lt;&gt;"",ISNUMBER(K249),ROW()-$I$19&gt;=$I$8),L249,"")</f>
        <v/>
      </c>
      <c r="R249" s="153"/>
      <c r="AA249" s="8" t="str">
        <f ca="1">IF(ROW()-$Y$11&lt;$Y$8,OFFSET($A$1,ROW()-$Y$11+$Y$4,COLUMN()-$Y$13+$Y$6),"")</f>
        <v/>
      </c>
      <c r="AB249" s="8" t="str">
        <f ca="1">IF(ROW()-$Y$11&lt;$Y$8,IF(ISNUMBER(AA249),AB248,OFFSET($A$1,ROW()-$Y$11+$Y$4,COLUMN()-$Y$13+$Y$6)),"")</f>
        <v/>
      </c>
      <c r="AC249" s="8" t="str">
        <f ca="1">IF(ROW()-$Y$11&lt;$Y$8,OFFSET($A$1,ROW()-$Y$11+$Y$4,COLUMN()-$Y$13+$Y$6),"")</f>
        <v/>
      </c>
      <c r="AD249" s="8" t="str">
        <f ca="1">IF(ROW()-$Y$11&lt;$Y$8,OFFSET($A$1,ROW()-$Y$11+$Y$4,COLUMN()-$Y$13+$Y$6),"")</f>
        <v/>
      </c>
      <c r="AE249" s="40" t="str">
        <f ca="1">IF(ISNUMBER(AA249),AE248,AA249)</f>
        <v/>
      </c>
      <c r="AF249" s="40" t="str">
        <f ca="1">IF(ISNUMBER(AA249),AA249,"")</f>
        <v/>
      </c>
      <c r="AG249" s="8" t="str">
        <f ca="1">IF(AC249="","",IF(AC248="",AC249,AG248+AC249))</f>
        <v/>
      </c>
      <c r="AH249" s="8" t="str">
        <f ca="1">IF(AD249="","",IF(AD248="",AD249,AH248+AD249))</f>
        <v/>
      </c>
      <c r="AI249" s="8" t="str">
        <f ca="1">IF(AG249&lt;&gt;"",AG249-AH249,"")</f>
        <v/>
      </c>
    </row>
    <row r="250" spans="11:35">
      <c r="K250" s="142" t="str">
        <f ca="1">IF(ROW()-$I$19&lt;$I$8,OFFSET($A$1,ROW()-$I$19+$I$4,COLUMN()-$I$21+$I$6),IF(ROW()-$I$19&lt;$I$8+$I$16,OFFSET($A$1,ROW()-$I$19-$I$8+$I$12,COLUMN()-$I$21+$I$14),""))</f>
        <v/>
      </c>
      <c r="L250" s="142" t="str">
        <f ca="1">IF(ROW()-$I$19&lt;$I$8,OFFSET(#REF!,ROW()-$I$19+$I$4,COLUMN()-$I$21+$I$6),IF(ROW()-$I$19&lt;$I$8+$I$16,OFFSET(#REF!,ROW()-$I$19-$I$8+$I$12,COLUMN()-$I$21+$I$14),""))</f>
        <v/>
      </c>
      <c r="M250" s="148" t="str">
        <f ca="1">IF(K250="","",IF(NOT(ISNUMBER(K250)),K250,M249))</f>
        <v/>
      </c>
      <c r="N250" s="149" t="str">
        <f ca="1">IF(K250="","",IF(ISNUMBER(K250),K250,IF(ISNUMBER(K251),K251,"")))</f>
        <v/>
      </c>
      <c r="O250" s="150" t="str">
        <f ca="1">IF(AND(ROW()-$I$19&lt;$I$8,NOT(ISNUMBER(K250))),L250,"")</f>
        <v/>
      </c>
      <c r="P250" s="150" t="str">
        <f ca="1">IF(AND(K250&lt;&gt;"",ISNUMBER(K250),ROW()-$I$19&lt;$I$8),L250,"")</f>
        <v/>
      </c>
      <c r="Q250" s="150" t="str">
        <f ca="1">IF(AND(K250&lt;&gt;"",ISNUMBER(K250),ROW()-$I$19&gt;=$I$8),L250,"")</f>
        <v/>
      </c>
      <c r="R250" s="153"/>
      <c r="AA250" s="8" t="str">
        <f ca="1">IF(ROW()-$Y$11&lt;$Y$8,OFFSET($A$1,ROW()-$Y$11+$Y$4,COLUMN()-$Y$13+$Y$6),"")</f>
        <v/>
      </c>
      <c r="AB250" s="8" t="str">
        <f ca="1">IF(ROW()-$Y$11&lt;$Y$8,IF(ISNUMBER(AA250),AB249,OFFSET($A$1,ROW()-$Y$11+$Y$4,COLUMN()-$Y$13+$Y$6)),"")</f>
        <v/>
      </c>
      <c r="AC250" s="8" t="str">
        <f ca="1">IF(ROW()-$Y$11&lt;$Y$8,OFFSET($A$1,ROW()-$Y$11+$Y$4,COLUMN()-$Y$13+$Y$6),"")</f>
        <v/>
      </c>
      <c r="AD250" s="8" t="str">
        <f ca="1">IF(ROW()-$Y$11&lt;$Y$8,OFFSET($A$1,ROW()-$Y$11+$Y$4,COLUMN()-$Y$13+$Y$6),"")</f>
        <v/>
      </c>
      <c r="AE250" s="40" t="str">
        <f ca="1">IF(ISNUMBER(AA250),AE249,AA250)</f>
        <v/>
      </c>
      <c r="AF250" s="40" t="str">
        <f ca="1">IF(ISNUMBER(AA250),AA250,"")</f>
        <v/>
      </c>
      <c r="AG250" s="8" t="str">
        <f ca="1">IF(AC250="","",IF(AC249="",AC250,AG249+AC250))</f>
        <v/>
      </c>
      <c r="AH250" s="8" t="str">
        <f ca="1">IF(AD250="","",IF(AD249="",AD250,AH249+AD250))</f>
        <v/>
      </c>
      <c r="AI250" s="8" t="str">
        <f ca="1">IF(AG250&lt;&gt;"",AG250-AH250,"")</f>
        <v/>
      </c>
    </row>
    <row r="251" spans="11:35">
      <c r="K251" s="142" t="str">
        <f ca="1">IF(ROW()-$I$19&lt;$I$8,OFFSET($A$1,ROW()-$I$19+$I$4,COLUMN()-$I$21+$I$6),IF(ROW()-$I$19&lt;$I$8+$I$16,OFFSET($A$1,ROW()-$I$19-$I$8+$I$12,COLUMN()-$I$21+$I$14),""))</f>
        <v/>
      </c>
      <c r="L251" s="142" t="str">
        <f ca="1">IF(ROW()-$I$19&lt;$I$8,OFFSET(#REF!,ROW()-$I$19+$I$4,COLUMN()-$I$21+$I$6),IF(ROW()-$I$19&lt;$I$8+$I$16,OFFSET(#REF!,ROW()-$I$19-$I$8+$I$12,COLUMN()-$I$21+$I$14),""))</f>
        <v/>
      </c>
      <c r="M251" s="148" t="str">
        <f ca="1">IF(K251="","",IF(NOT(ISNUMBER(K251)),K251,M250))</f>
        <v/>
      </c>
      <c r="N251" s="149" t="str">
        <f ca="1">IF(K251="","",IF(ISNUMBER(K251),K251,IF(ISNUMBER(K252),K252,"")))</f>
        <v/>
      </c>
      <c r="O251" s="150" t="str">
        <f ca="1">IF(AND(ROW()-$I$19&lt;$I$8,NOT(ISNUMBER(K251))),L251,"")</f>
        <v/>
      </c>
      <c r="P251" s="150" t="str">
        <f ca="1">IF(AND(K251&lt;&gt;"",ISNUMBER(K251),ROW()-$I$19&lt;$I$8),L251,"")</f>
        <v/>
      </c>
      <c r="Q251" s="150" t="str">
        <f ca="1">IF(AND(K251&lt;&gt;"",ISNUMBER(K251),ROW()-$I$19&gt;=$I$8),L251,"")</f>
        <v/>
      </c>
      <c r="R251" s="153"/>
      <c r="AA251" s="8" t="str">
        <f ca="1">IF(ROW()-$Y$11&lt;$Y$8,OFFSET($A$1,ROW()-$Y$11+$Y$4,COLUMN()-$Y$13+$Y$6),"")</f>
        <v/>
      </c>
      <c r="AB251" s="8" t="str">
        <f ca="1">IF(ROW()-$Y$11&lt;$Y$8,IF(ISNUMBER(AA251),AB250,OFFSET($A$1,ROW()-$Y$11+$Y$4,COLUMN()-$Y$13+$Y$6)),"")</f>
        <v/>
      </c>
      <c r="AC251" s="8" t="str">
        <f ca="1">IF(ROW()-$Y$11&lt;$Y$8,OFFSET($A$1,ROW()-$Y$11+$Y$4,COLUMN()-$Y$13+$Y$6),"")</f>
        <v/>
      </c>
      <c r="AD251" s="8" t="str">
        <f ca="1">IF(ROW()-$Y$11&lt;$Y$8,OFFSET($A$1,ROW()-$Y$11+$Y$4,COLUMN()-$Y$13+$Y$6),"")</f>
        <v/>
      </c>
      <c r="AE251" s="40" t="str">
        <f ca="1">IF(ISNUMBER(AA251),AE250,AA251)</f>
        <v/>
      </c>
      <c r="AF251" s="40" t="str">
        <f ca="1">IF(ISNUMBER(AA251),AA251,"")</f>
        <v/>
      </c>
      <c r="AG251" s="8" t="str">
        <f ca="1">IF(AC251="","",IF(AC250="",AC251,AG250+AC251))</f>
        <v/>
      </c>
      <c r="AH251" s="8" t="str">
        <f ca="1">IF(AD251="","",IF(AD250="",AD251,AH250+AD251))</f>
        <v/>
      </c>
      <c r="AI251" s="8" t="str">
        <f ca="1">IF(AG251&lt;&gt;"",AG251-AH251,"")</f>
        <v/>
      </c>
    </row>
    <row r="252" spans="11:35">
      <c r="K252" s="142" t="str">
        <f ca="1">IF(ROW()-$I$19&lt;$I$8,OFFSET($A$1,ROW()-$I$19+$I$4,COLUMN()-$I$21+$I$6),IF(ROW()-$I$19&lt;$I$8+$I$16,OFFSET($A$1,ROW()-$I$19-$I$8+$I$12,COLUMN()-$I$21+$I$14),""))</f>
        <v/>
      </c>
      <c r="L252" s="142" t="str">
        <f ca="1">IF(ROW()-$I$19&lt;$I$8,OFFSET(#REF!,ROW()-$I$19+$I$4,COLUMN()-$I$21+$I$6),IF(ROW()-$I$19&lt;$I$8+$I$16,OFFSET(#REF!,ROW()-$I$19-$I$8+$I$12,COLUMN()-$I$21+$I$14),""))</f>
        <v/>
      </c>
      <c r="M252" s="148" t="str">
        <f ca="1">IF(K252="","",IF(NOT(ISNUMBER(K252)),K252,M251))</f>
        <v/>
      </c>
      <c r="N252" s="149" t="str">
        <f ca="1">IF(K252="","",IF(ISNUMBER(K252),K252,IF(ISNUMBER(K253),K253,"")))</f>
        <v/>
      </c>
      <c r="O252" s="150" t="str">
        <f ca="1">IF(AND(ROW()-$I$19&lt;$I$8,NOT(ISNUMBER(K252))),L252,"")</f>
        <v/>
      </c>
      <c r="P252" s="150" t="str">
        <f ca="1">IF(AND(K252&lt;&gt;"",ISNUMBER(K252),ROW()-$I$19&lt;$I$8),L252,"")</f>
        <v/>
      </c>
      <c r="Q252" s="150" t="str">
        <f ca="1">IF(AND(K252&lt;&gt;"",ISNUMBER(K252),ROW()-$I$19&gt;=$I$8),L252,"")</f>
        <v/>
      </c>
      <c r="R252" s="153"/>
      <c r="AA252" s="8" t="str">
        <f ca="1">IF(ROW()-$Y$11&lt;$Y$8,OFFSET($A$1,ROW()-$Y$11+$Y$4,COLUMN()-$Y$13+$Y$6),"")</f>
        <v/>
      </c>
      <c r="AB252" s="8" t="str">
        <f ca="1">IF(ROW()-$Y$11&lt;$Y$8,IF(ISNUMBER(AA252),AB251,OFFSET($A$1,ROW()-$Y$11+$Y$4,COLUMN()-$Y$13+$Y$6)),"")</f>
        <v/>
      </c>
      <c r="AC252" s="8" t="str">
        <f ca="1">IF(ROW()-$Y$11&lt;$Y$8,OFFSET($A$1,ROW()-$Y$11+$Y$4,COLUMN()-$Y$13+$Y$6),"")</f>
        <v/>
      </c>
      <c r="AD252" s="8" t="str">
        <f ca="1">IF(ROW()-$Y$11&lt;$Y$8,OFFSET($A$1,ROW()-$Y$11+$Y$4,COLUMN()-$Y$13+$Y$6),"")</f>
        <v/>
      </c>
      <c r="AE252" s="40" t="str">
        <f ca="1">IF(ISNUMBER(AA252),AE251,AA252)</f>
        <v/>
      </c>
      <c r="AF252" s="40" t="str">
        <f ca="1">IF(ISNUMBER(AA252),AA252,"")</f>
        <v/>
      </c>
      <c r="AG252" s="8" t="str">
        <f ca="1">IF(AC252="","",IF(AC251="",AC252,AG251+AC252))</f>
        <v/>
      </c>
      <c r="AH252" s="8" t="str">
        <f ca="1">IF(AD252="","",IF(AD251="",AD252,AH251+AD252))</f>
        <v/>
      </c>
      <c r="AI252" s="8" t="str">
        <f ca="1">IF(AG252&lt;&gt;"",AG252-AH252,"")</f>
        <v/>
      </c>
    </row>
    <row r="253" spans="11:35">
      <c r="K253" s="142" t="str">
        <f ca="1">IF(ROW()-$I$19&lt;$I$8,OFFSET($A$1,ROW()-$I$19+$I$4,COLUMN()-$I$21+$I$6),IF(ROW()-$I$19&lt;$I$8+$I$16,OFFSET($A$1,ROW()-$I$19-$I$8+$I$12,COLUMN()-$I$21+$I$14),""))</f>
        <v/>
      </c>
      <c r="L253" s="142" t="str">
        <f ca="1">IF(ROW()-$I$19&lt;$I$8,OFFSET(#REF!,ROW()-$I$19+$I$4,COLUMN()-$I$21+$I$6),IF(ROW()-$I$19&lt;$I$8+$I$16,OFFSET(#REF!,ROW()-$I$19-$I$8+$I$12,COLUMN()-$I$21+$I$14),""))</f>
        <v/>
      </c>
      <c r="M253" s="148" t="str">
        <f ca="1">IF(K253="","",IF(NOT(ISNUMBER(K253)),K253,M252))</f>
        <v/>
      </c>
      <c r="N253" s="149" t="str">
        <f ca="1">IF(K253="","",IF(ISNUMBER(K253),K253,IF(ISNUMBER(K254),K254,"")))</f>
        <v/>
      </c>
      <c r="O253" s="150" t="str">
        <f ca="1">IF(AND(ROW()-$I$19&lt;$I$8,NOT(ISNUMBER(K253))),L253,"")</f>
        <v/>
      </c>
      <c r="P253" s="150" t="str">
        <f ca="1">IF(AND(K253&lt;&gt;"",ISNUMBER(K253),ROW()-$I$19&lt;$I$8),L253,"")</f>
        <v/>
      </c>
      <c r="Q253" s="150" t="str">
        <f ca="1">IF(AND(K253&lt;&gt;"",ISNUMBER(K253),ROW()-$I$19&gt;=$I$8),L253,"")</f>
        <v/>
      </c>
      <c r="R253" s="153"/>
      <c r="AA253" s="8" t="str">
        <f ca="1">IF(ROW()-$Y$11&lt;$Y$8,OFFSET($A$1,ROW()-$Y$11+$Y$4,COLUMN()-$Y$13+$Y$6),"")</f>
        <v/>
      </c>
      <c r="AB253" s="8" t="str">
        <f ca="1">IF(ROW()-$Y$11&lt;$Y$8,IF(ISNUMBER(AA253),AB252,OFFSET($A$1,ROW()-$Y$11+$Y$4,COLUMN()-$Y$13+$Y$6)),"")</f>
        <v/>
      </c>
      <c r="AC253" s="8" t="str">
        <f ca="1">IF(ROW()-$Y$11&lt;$Y$8,OFFSET($A$1,ROW()-$Y$11+$Y$4,COLUMN()-$Y$13+$Y$6),"")</f>
        <v/>
      </c>
      <c r="AD253" s="8" t="str">
        <f ca="1">IF(ROW()-$Y$11&lt;$Y$8,OFFSET($A$1,ROW()-$Y$11+$Y$4,COLUMN()-$Y$13+$Y$6),"")</f>
        <v/>
      </c>
      <c r="AE253" s="40" t="str">
        <f ca="1">IF(ISNUMBER(AA253),AE252,AA253)</f>
        <v/>
      </c>
      <c r="AF253" s="40" t="str">
        <f ca="1">IF(ISNUMBER(AA253),AA253,"")</f>
        <v/>
      </c>
      <c r="AG253" s="8" t="str">
        <f ca="1">IF(AC253="","",IF(AC252="",AC253,AG252+AC253))</f>
        <v/>
      </c>
      <c r="AH253" s="8" t="str">
        <f ca="1">IF(AD253="","",IF(AD252="",AD253,AH252+AD253))</f>
        <v/>
      </c>
      <c r="AI253" s="8" t="str">
        <f ca="1">IF(AG253&lt;&gt;"",AG253-AH253,"")</f>
        <v/>
      </c>
    </row>
    <row r="254" spans="11:35">
      <c r="K254" s="142" t="str">
        <f ca="1">IF(ROW()-$I$19&lt;$I$8,OFFSET($A$1,ROW()-$I$19+$I$4,COLUMN()-$I$21+$I$6),IF(ROW()-$I$19&lt;$I$8+$I$16,OFFSET($A$1,ROW()-$I$19-$I$8+$I$12,COLUMN()-$I$21+$I$14),""))</f>
        <v/>
      </c>
      <c r="L254" s="142" t="str">
        <f ca="1">IF(ROW()-$I$19&lt;$I$8,OFFSET(#REF!,ROW()-$I$19+$I$4,COLUMN()-$I$21+$I$6),IF(ROW()-$I$19&lt;$I$8+$I$16,OFFSET(#REF!,ROW()-$I$19-$I$8+$I$12,COLUMN()-$I$21+$I$14),""))</f>
        <v/>
      </c>
      <c r="M254" s="148" t="str">
        <f ca="1">IF(K254="","",IF(NOT(ISNUMBER(K254)),K254,M253))</f>
        <v/>
      </c>
      <c r="N254" s="149" t="str">
        <f ca="1">IF(K254="","",IF(ISNUMBER(K254),K254,IF(ISNUMBER(K255),K255,"")))</f>
        <v/>
      </c>
      <c r="O254" s="150" t="str">
        <f ca="1">IF(AND(ROW()-$I$19&lt;$I$8,NOT(ISNUMBER(K254))),L254,"")</f>
        <v/>
      </c>
      <c r="P254" s="150" t="str">
        <f ca="1">IF(AND(K254&lt;&gt;"",ISNUMBER(K254),ROW()-$I$19&lt;$I$8),L254,"")</f>
        <v/>
      </c>
      <c r="Q254" s="150" t="str">
        <f ca="1">IF(AND(K254&lt;&gt;"",ISNUMBER(K254),ROW()-$I$19&gt;=$I$8),L254,"")</f>
        <v/>
      </c>
      <c r="R254" s="153"/>
      <c r="AA254" s="8" t="str">
        <f ca="1">IF(ROW()-$Y$11&lt;$Y$8,OFFSET($A$1,ROW()-$Y$11+$Y$4,COLUMN()-$Y$13+$Y$6),"")</f>
        <v/>
      </c>
      <c r="AB254" s="8" t="str">
        <f ca="1">IF(ROW()-$Y$11&lt;$Y$8,IF(ISNUMBER(AA254),AB253,OFFSET($A$1,ROW()-$Y$11+$Y$4,COLUMN()-$Y$13+$Y$6)),"")</f>
        <v/>
      </c>
      <c r="AC254" s="8" t="str">
        <f ca="1">IF(ROW()-$Y$11&lt;$Y$8,OFFSET($A$1,ROW()-$Y$11+$Y$4,COLUMN()-$Y$13+$Y$6),"")</f>
        <v/>
      </c>
      <c r="AD254" s="8" t="str">
        <f ca="1">IF(ROW()-$Y$11&lt;$Y$8,OFFSET($A$1,ROW()-$Y$11+$Y$4,COLUMN()-$Y$13+$Y$6),"")</f>
        <v/>
      </c>
      <c r="AE254" s="40" t="str">
        <f ca="1">IF(ISNUMBER(AA254),AE253,AA254)</f>
        <v/>
      </c>
      <c r="AF254" s="40" t="str">
        <f ca="1">IF(ISNUMBER(AA254),AA254,"")</f>
        <v/>
      </c>
      <c r="AG254" s="8" t="str">
        <f ca="1">IF(AC254="","",IF(AC253="",AC254,AG253+AC254))</f>
        <v/>
      </c>
      <c r="AH254" s="8" t="str">
        <f ca="1">IF(AD254="","",IF(AD253="",AD254,AH253+AD254))</f>
        <v/>
      </c>
      <c r="AI254" s="8" t="str">
        <f ca="1">IF(AG254&lt;&gt;"",AG254-AH254,"")</f>
        <v/>
      </c>
    </row>
    <row r="255" spans="11:35">
      <c r="K255" s="142" t="str">
        <f ca="1">IF(ROW()-$I$19&lt;$I$8,OFFSET($A$1,ROW()-$I$19+$I$4,COLUMN()-$I$21+$I$6),IF(ROW()-$I$19&lt;$I$8+$I$16,OFFSET($A$1,ROW()-$I$19-$I$8+$I$12,COLUMN()-$I$21+$I$14),""))</f>
        <v/>
      </c>
      <c r="L255" s="142" t="str">
        <f ca="1">IF(ROW()-$I$19&lt;$I$8,OFFSET(#REF!,ROW()-$I$19+$I$4,COLUMN()-$I$21+$I$6),IF(ROW()-$I$19&lt;$I$8+$I$16,OFFSET(#REF!,ROW()-$I$19-$I$8+$I$12,COLUMN()-$I$21+$I$14),""))</f>
        <v/>
      </c>
      <c r="M255" s="148" t="str">
        <f ca="1">IF(K255="","",IF(NOT(ISNUMBER(K255)),K255,M254))</f>
        <v/>
      </c>
      <c r="N255" s="149" t="str">
        <f ca="1">IF(K255="","",IF(ISNUMBER(K255),K255,IF(ISNUMBER(K256),K256,"")))</f>
        <v/>
      </c>
      <c r="O255" s="150" t="str">
        <f ca="1">IF(AND(ROW()-$I$19&lt;$I$8,NOT(ISNUMBER(K255))),L255,"")</f>
        <v/>
      </c>
      <c r="P255" s="150" t="str">
        <f ca="1">IF(AND(K255&lt;&gt;"",ISNUMBER(K255),ROW()-$I$19&lt;$I$8),L255,"")</f>
        <v/>
      </c>
      <c r="Q255" s="150" t="str">
        <f ca="1">IF(AND(K255&lt;&gt;"",ISNUMBER(K255),ROW()-$I$19&gt;=$I$8),L255,"")</f>
        <v/>
      </c>
      <c r="R255" s="153"/>
      <c r="AA255" s="8" t="str">
        <f ca="1">IF(ROW()-$Y$11&lt;$Y$8,OFFSET($A$1,ROW()-$Y$11+$Y$4,COLUMN()-$Y$13+$Y$6),"")</f>
        <v/>
      </c>
      <c r="AB255" s="8" t="str">
        <f ca="1">IF(ROW()-$Y$11&lt;$Y$8,IF(ISNUMBER(AA255),AB254,OFFSET($A$1,ROW()-$Y$11+$Y$4,COLUMN()-$Y$13+$Y$6)),"")</f>
        <v/>
      </c>
      <c r="AC255" s="8" t="str">
        <f ca="1">IF(ROW()-$Y$11&lt;$Y$8,OFFSET($A$1,ROW()-$Y$11+$Y$4,COLUMN()-$Y$13+$Y$6),"")</f>
        <v/>
      </c>
      <c r="AD255" s="8" t="str">
        <f ca="1">IF(ROW()-$Y$11&lt;$Y$8,OFFSET($A$1,ROW()-$Y$11+$Y$4,COLUMN()-$Y$13+$Y$6),"")</f>
        <v/>
      </c>
      <c r="AE255" s="40" t="str">
        <f ca="1">IF(ISNUMBER(AA255),AE254,AA255)</f>
        <v/>
      </c>
      <c r="AF255" s="40" t="str">
        <f ca="1">IF(ISNUMBER(AA255),AA255,"")</f>
        <v/>
      </c>
      <c r="AG255" s="8" t="str">
        <f ca="1">IF(AC255="","",IF(AC254="",AC255,AG254+AC255))</f>
        <v/>
      </c>
      <c r="AH255" s="8" t="str">
        <f ca="1">IF(AD255="","",IF(AD254="",AD255,AH254+AD255))</f>
        <v/>
      </c>
      <c r="AI255" s="8" t="str">
        <f ca="1">IF(AG255&lt;&gt;"",AG255-AH255,"")</f>
        <v/>
      </c>
    </row>
    <row r="256" spans="11:35">
      <c r="K256" s="142" t="str">
        <f ca="1">IF(ROW()-$I$19&lt;$I$8,OFFSET($A$1,ROW()-$I$19+$I$4,COLUMN()-$I$21+$I$6),IF(ROW()-$I$19&lt;$I$8+$I$16,OFFSET($A$1,ROW()-$I$19-$I$8+$I$12,COLUMN()-$I$21+$I$14),""))</f>
        <v/>
      </c>
      <c r="L256" s="142" t="str">
        <f ca="1">IF(ROW()-$I$19&lt;$I$8,OFFSET(#REF!,ROW()-$I$19+$I$4,COLUMN()-$I$21+$I$6),IF(ROW()-$I$19&lt;$I$8+$I$16,OFFSET(#REF!,ROW()-$I$19-$I$8+$I$12,COLUMN()-$I$21+$I$14),""))</f>
        <v/>
      </c>
      <c r="M256" s="148" t="str">
        <f ca="1">IF(K256="","",IF(NOT(ISNUMBER(K256)),K256,M255))</f>
        <v/>
      </c>
      <c r="N256" s="149" t="str">
        <f ca="1">IF(K256="","",IF(ISNUMBER(K256),K256,IF(ISNUMBER(K257),K257,"")))</f>
        <v/>
      </c>
      <c r="O256" s="150" t="str">
        <f ca="1">IF(AND(ROW()-$I$19&lt;$I$8,NOT(ISNUMBER(K256))),L256,"")</f>
        <v/>
      </c>
      <c r="P256" s="150" t="str">
        <f ca="1">IF(AND(K256&lt;&gt;"",ISNUMBER(K256),ROW()-$I$19&lt;$I$8),L256,"")</f>
        <v/>
      </c>
      <c r="Q256" s="150" t="str">
        <f ca="1">IF(AND(K256&lt;&gt;"",ISNUMBER(K256),ROW()-$I$19&gt;=$I$8),L256,"")</f>
        <v/>
      </c>
      <c r="R256" s="153"/>
      <c r="AA256" s="8" t="str">
        <f ca="1">IF(ROW()-$Y$11&lt;$Y$8,OFFSET($A$1,ROW()-$Y$11+$Y$4,COLUMN()-$Y$13+$Y$6),"")</f>
        <v/>
      </c>
      <c r="AB256" s="8" t="str">
        <f ca="1">IF(ROW()-$Y$11&lt;$Y$8,IF(ISNUMBER(AA256),AB255,OFFSET($A$1,ROW()-$Y$11+$Y$4,COLUMN()-$Y$13+$Y$6)),"")</f>
        <v/>
      </c>
      <c r="AC256" s="8" t="str">
        <f ca="1">IF(ROW()-$Y$11&lt;$Y$8,OFFSET($A$1,ROW()-$Y$11+$Y$4,COLUMN()-$Y$13+$Y$6),"")</f>
        <v/>
      </c>
      <c r="AD256" s="8" t="str">
        <f ca="1">IF(ROW()-$Y$11&lt;$Y$8,OFFSET($A$1,ROW()-$Y$11+$Y$4,COLUMN()-$Y$13+$Y$6),"")</f>
        <v/>
      </c>
      <c r="AE256" s="40" t="str">
        <f ca="1">IF(ISNUMBER(AA256),AE255,AA256)</f>
        <v/>
      </c>
      <c r="AF256" s="40" t="str">
        <f ca="1">IF(ISNUMBER(AA256),AA256,"")</f>
        <v/>
      </c>
      <c r="AG256" s="8" t="str">
        <f ca="1">IF(AC256="","",IF(AC255="",AC256,AG255+AC256))</f>
        <v/>
      </c>
      <c r="AH256" s="8" t="str">
        <f ca="1">IF(AD256="","",IF(AD255="",AD256,AH255+AD256))</f>
        <v/>
      </c>
      <c r="AI256" s="8" t="str">
        <f ca="1">IF(AG256&lt;&gt;"",AG256-AH256,"")</f>
        <v/>
      </c>
    </row>
    <row r="257" spans="11:35">
      <c r="K257" s="142" t="str">
        <f ca="1">IF(ROW()-$I$19&lt;$I$8,OFFSET($A$1,ROW()-$I$19+$I$4,COLUMN()-$I$21+$I$6),IF(ROW()-$I$19&lt;$I$8+$I$16,OFFSET($A$1,ROW()-$I$19-$I$8+$I$12,COLUMN()-$I$21+$I$14),""))</f>
        <v/>
      </c>
      <c r="L257" s="142" t="str">
        <f ca="1">IF(ROW()-$I$19&lt;$I$8,OFFSET(#REF!,ROW()-$I$19+$I$4,COLUMN()-$I$21+$I$6),IF(ROW()-$I$19&lt;$I$8+$I$16,OFFSET(#REF!,ROW()-$I$19-$I$8+$I$12,COLUMN()-$I$21+$I$14),""))</f>
        <v/>
      </c>
      <c r="M257" s="148" t="str">
        <f ca="1">IF(K257="","",IF(NOT(ISNUMBER(K257)),K257,M256))</f>
        <v/>
      </c>
      <c r="N257" s="149" t="str">
        <f ca="1">IF(K257="","",IF(ISNUMBER(K257),K257,IF(ISNUMBER(K258),K258,"")))</f>
        <v/>
      </c>
      <c r="O257" s="150" t="str">
        <f ca="1">IF(AND(ROW()-$I$19&lt;$I$8,NOT(ISNUMBER(K257))),L257,"")</f>
        <v/>
      </c>
      <c r="P257" s="150" t="str">
        <f ca="1">IF(AND(K257&lt;&gt;"",ISNUMBER(K257),ROW()-$I$19&lt;$I$8),L257,"")</f>
        <v/>
      </c>
      <c r="Q257" s="150" t="str">
        <f ca="1">IF(AND(K257&lt;&gt;"",ISNUMBER(K257),ROW()-$I$19&gt;=$I$8),L257,"")</f>
        <v/>
      </c>
      <c r="R257" s="153"/>
      <c r="AA257" s="8" t="str">
        <f ca="1">IF(ROW()-$Y$11&lt;$Y$8,OFFSET($A$1,ROW()-$Y$11+$Y$4,COLUMN()-$Y$13+$Y$6),"")</f>
        <v/>
      </c>
      <c r="AB257" s="8" t="str">
        <f ca="1">IF(ROW()-$Y$11&lt;$Y$8,IF(ISNUMBER(AA257),AB256,OFFSET($A$1,ROW()-$Y$11+$Y$4,COLUMN()-$Y$13+$Y$6)),"")</f>
        <v/>
      </c>
      <c r="AC257" s="8" t="str">
        <f ca="1">IF(ROW()-$Y$11&lt;$Y$8,OFFSET($A$1,ROW()-$Y$11+$Y$4,COLUMN()-$Y$13+$Y$6),"")</f>
        <v/>
      </c>
      <c r="AD257" s="8" t="str">
        <f ca="1">IF(ROW()-$Y$11&lt;$Y$8,OFFSET($A$1,ROW()-$Y$11+$Y$4,COLUMN()-$Y$13+$Y$6),"")</f>
        <v/>
      </c>
      <c r="AE257" s="40" t="str">
        <f ca="1">IF(ISNUMBER(AA257),AE256,AA257)</f>
        <v/>
      </c>
      <c r="AF257" s="40" t="str">
        <f ca="1">IF(ISNUMBER(AA257),AA257,"")</f>
        <v/>
      </c>
      <c r="AG257" s="8" t="str">
        <f ca="1">IF(AC257="","",IF(AC256="",AC257,AG256+AC257))</f>
        <v/>
      </c>
      <c r="AH257" s="8" t="str">
        <f ca="1">IF(AD257="","",IF(AD256="",AD257,AH256+AD257))</f>
        <v/>
      </c>
      <c r="AI257" s="8" t="str">
        <f ca="1">IF(AG257&lt;&gt;"",AG257-AH257,"")</f>
        <v/>
      </c>
    </row>
    <row r="258" spans="11:35">
      <c r="K258" s="142" t="str">
        <f ca="1">IF(ROW()-$I$19&lt;$I$8,OFFSET($A$1,ROW()-$I$19+$I$4,COLUMN()-$I$21+$I$6),IF(ROW()-$I$19&lt;$I$8+$I$16,OFFSET($A$1,ROW()-$I$19-$I$8+$I$12,COLUMN()-$I$21+$I$14),""))</f>
        <v/>
      </c>
      <c r="L258" s="142" t="str">
        <f ca="1">IF(ROW()-$I$19&lt;$I$8,OFFSET(#REF!,ROW()-$I$19+$I$4,COLUMN()-$I$21+$I$6),IF(ROW()-$I$19&lt;$I$8+$I$16,OFFSET(#REF!,ROW()-$I$19-$I$8+$I$12,COLUMN()-$I$21+$I$14),""))</f>
        <v/>
      </c>
      <c r="M258" s="148" t="str">
        <f ca="1">IF(K258="","",IF(NOT(ISNUMBER(K258)),K258,M257))</f>
        <v/>
      </c>
      <c r="N258" s="149" t="str">
        <f ca="1">IF(K258="","",IF(ISNUMBER(K258),K258,IF(ISNUMBER(K259),K259,"")))</f>
        <v/>
      </c>
      <c r="O258" s="150" t="str">
        <f ca="1">IF(AND(ROW()-$I$19&lt;$I$8,NOT(ISNUMBER(K258))),L258,"")</f>
        <v/>
      </c>
      <c r="P258" s="150" t="str">
        <f ca="1">IF(AND(K258&lt;&gt;"",ISNUMBER(K258),ROW()-$I$19&lt;$I$8),L258,"")</f>
        <v/>
      </c>
      <c r="Q258" s="150" t="str">
        <f ca="1">IF(AND(K258&lt;&gt;"",ISNUMBER(K258),ROW()-$I$19&gt;=$I$8),L258,"")</f>
        <v/>
      </c>
      <c r="R258" s="153"/>
      <c r="AA258" s="8" t="str">
        <f ca="1">IF(ROW()-$Y$11&lt;$Y$8,OFFSET($A$1,ROW()-$Y$11+$Y$4,COLUMN()-$Y$13+$Y$6),"")</f>
        <v/>
      </c>
      <c r="AB258" s="8" t="str">
        <f ca="1">IF(ROW()-$Y$11&lt;$Y$8,IF(ISNUMBER(AA258),AB257,OFFSET($A$1,ROW()-$Y$11+$Y$4,COLUMN()-$Y$13+$Y$6)),"")</f>
        <v/>
      </c>
      <c r="AC258" s="8" t="str">
        <f ca="1">IF(ROW()-$Y$11&lt;$Y$8,OFFSET($A$1,ROW()-$Y$11+$Y$4,COLUMN()-$Y$13+$Y$6),"")</f>
        <v/>
      </c>
      <c r="AD258" s="8" t="str">
        <f ca="1">IF(ROW()-$Y$11&lt;$Y$8,OFFSET($A$1,ROW()-$Y$11+$Y$4,COLUMN()-$Y$13+$Y$6),"")</f>
        <v/>
      </c>
      <c r="AE258" s="40" t="str">
        <f ca="1">IF(ISNUMBER(AA258),AE257,AA258)</f>
        <v/>
      </c>
      <c r="AF258" s="40" t="str">
        <f ca="1">IF(ISNUMBER(AA258),AA258,"")</f>
        <v/>
      </c>
      <c r="AG258" s="8" t="str">
        <f ca="1">IF(AC258="","",IF(AC257="",AC258,AG257+AC258))</f>
        <v/>
      </c>
      <c r="AH258" s="8" t="str">
        <f ca="1">IF(AD258="","",IF(AD257="",AD258,AH257+AD258))</f>
        <v/>
      </c>
      <c r="AI258" s="8" t="str">
        <f ca="1">IF(AG258&lt;&gt;"",AG258-AH258,"")</f>
        <v/>
      </c>
    </row>
    <row r="259" spans="11:35">
      <c r="K259" s="142" t="str">
        <f ca="1">IF(ROW()-$I$19&lt;$I$8,OFFSET($A$1,ROW()-$I$19+$I$4,COLUMN()-$I$21+$I$6),IF(ROW()-$I$19&lt;$I$8+$I$16,OFFSET($A$1,ROW()-$I$19-$I$8+$I$12,COLUMN()-$I$21+$I$14),""))</f>
        <v/>
      </c>
      <c r="L259" s="142" t="str">
        <f ca="1">IF(ROW()-$I$19&lt;$I$8,OFFSET(#REF!,ROW()-$I$19+$I$4,COLUMN()-$I$21+$I$6),IF(ROW()-$I$19&lt;$I$8+$I$16,OFFSET(#REF!,ROW()-$I$19-$I$8+$I$12,COLUMN()-$I$21+$I$14),""))</f>
        <v/>
      </c>
      <c r="M259" s="148" t="str">
        <f ca="1">IF(K259="","",IF(NOT(ISNUMBER(K259)),K259,M258))</f>
        <v/>
      </c>
      <c r="N259" s="149" t="str">
        <f ca="1">IF(K259="","",IF(ISNUMBER(K259),K259,IF(ISNUMBER(K260),K260,"")))</f>
        <v/>
      </c>
      <c r="O259" s="150" t="str">
        <f ca="1">IF(AND(ROW()-$I$19&lt;$I$8,NOT(ISNUMBER(K259))),L259,"")</f>
        <v/>
      </c>
      <c r="P259" s="150" t="str">
        <f ca="1">IF(AND(K259&lt;&gt;"",ISNUMBER(K259),ROW()-$I$19&lt;$I$8),L259,"")</f>
        <v/>
      </c>
      <c r="Q259" s="150" t="str">
        <f ca="1">IF(AND(K259&lt;&gt;"",ISNUMBER(K259),ROW()-$I$19&gt;=$I$8),L259,"")</f>
        <v/>
      </c>
      <c r="R259" s="153"/>
      <c r="AA259" s="8" t="str">
        <f ca="1">IF(ROW()-$Y$11&lt;$Y$8,OFFSET($A$1,ROW()-$Y$11+$Y$4,COLUMN()-$Y$13+$Y$6),"")</f>
        <v/>
      </c>
      <c r="AB259" s="8" t="str">
        <f ca="1">IF(ROW()-$Y$11&lt;$Y$8,IF(ISNUMBER(AA259),AB258,OFFSET($A$1,ROW()-$Y$11+$Y$4,COLUMN()-$Y$13+$Y$6)),"")</f>
        <v/>
      </c>
      <c r="AC259" s="8" t="str">
        <f ca="1">IF(ROW()-$Y$11&lt;$Y$8,OFFSET($A$1,ROW()-$Y$11+$Y$4,COLUMN()-$Y$13+$Y$6),"")</f>
        <v/>
      </c>
      <c r="AD259" s="8" t="str">
        <f ca="1">IF(ROW()-$Y$11&lt;$Y$8,OFFSET($A$1,ROW()-$Y$11+$Y$4,COLUMN()-$Y$13+$Y$6),"")</f>
        <v/>
      </c>
      <c r="AE259" s="40" t="str">
        <f ca="1">IF(ISNUMBER(AA259),AE258,AA259)</f>
        <v/>
      </c>
      <c r="AF259" s="40" t="str">
        <f ca="1">IF(ISNUMBER(AA259),AA259,"")</f>
        <v/>
      </c>
      <c r="AG259" s="8" t="str">
        <f ca="1">IF(AC259="","",IF(AC258="",AC259,AG258+AC259))</f>
        <v/>
      </c>
      <c r="AH259" s="8" t="str">
        <f ca="1">IF(AD259="","",IF(AD258="",AD259,AH258+AD259))</f>
        <v/>
      </c>
      <c r="AI259" s="8" t="str">
        <f ca="1">IF(AG259&lt;&gt;"",AG259-AH259,"")</f>
        <v/>
      </c>
    </row>
    <row r="260" spans="11:35">
      <c r="K260" s="142" t="str">
        <f ca="1">IF(ROW()-$I$19&lt;$I$8,OFFSET($A$1,ROW()-$I$19+$I$4,COLUMN()-$I$21+$I$6),IF(ROW()-$I$19&lt;$I$8+$I$16,OFFSET($A$1,ROW()-$I$19-$I$8+$I$12,COLUMN()-$I$21+$I$14),""))</f>
        <v/>
      </c>
      <c r="L260" s="142" t="str">
        <f ca="1">IF(ROW()-$I$19&lt;$I$8,OFFSET(#REF!,ROW()-$I$19+$I$4,COLUMN()-$I$21+$I$6),IF(ROW()-$I$19&lt;$I$8+$I$16,OFFSET(#REF!,ROW()-$I$19-$I$8+$I$12,COLUMN()-$I$21+$I$14),""))</f>
        <v/>
      </c>
      <c r="M260" s="148" t="str">
        <f ca="1">IF(K260="","",IF(NOT(ISNUMBER(K260)),K260,M259))</f>
        <v/>
      </c>
      <c r="N260" s="149" t="str">
        <f ca="1">IF(K260="","",IF(ISNUMBER(K260),K260,IF(ISNUMBER(K261),K261,"")))</f>
        <v/>
      </c>
      <c r="O260" s="150" t="str">
        <f ca="1">IF(AND(ROW()-$I$19&lt;$I$8,NOT(ISNUMBER(K260))),L260,"")</f>
        <v/>
      </c>
      <c r="P260" s="150" t="str">
        <f ca="1">IF(AND(K260&lt;&gt;"",ISNUMBER(K260),ROW()-$I$19&lt;$I$8),L260,"")</f>
        <v/>
      </c>
      <c r="Q260" s="150" t="str">
        <f ca="1">IF(AND(K260&lt;&gt;"",ISNUMBER(K260),ROW()-$I$19&gt;=$I$8),L260,"")</f>
        <v/>
      </c>
      <c r="R260" s="153"/>
      <c r="AA260" s="8" t="str">
        <f ca="1">IF(ROW()-$Y$11&lt;$Y$8,OFFSET($A$1,ROW()-$Y$11+$Y$4,COLUMN()-$Y$13+$Y$6),"")</f>
        <v/>
      </c>
      <c r="AB260" s="8" t="str">
        <f ca="1">IF(ROW()-$Y$11&lt;$Y$8,IF(ISNUMBER(AA260),AB259,OFFSET($A$1,ROW()-$Y$11+$Y$4,COLUMN()-$Y$13+$Y$6)),"")</f>
        <v/>
      </c>
      <c r="AC260" s="8" t="str">
        <f ca="1">IF(ROW()-$Y$11&lt;$Y$8,OFFSET($A$1,ROW()-$Y$11+$Y$4,COLUMN()-$Y$13+$Y$6),"")</f>
        <v/>
      </c>
      <c r="AD260" s="8" t="str">
        <f ca="1">IF(ROW()-$Y$11&lt;$Y$8,OFFSET($A$1,ROW()-$Y$11+$Y$4,COLUMN()-$Y$13+$Y$6),"")</f>
        <v/>
      </c>
      <c r="AE260" s="40" t="str">
        <f ca="1">IF(ISNUMBER(AA260),AE259,AA260)</f>
        <v/>
      </c>
      <c r="AF260" s="40" t="str">
        <f ca="1">IF(ISNUMBER(AA260),AA260,"")</f>
        <v/>
      </c>
      <c r="AG260" s="8" t="str">
        <f ca="1">IF(AC260="","",IF(AC259="",AC260,AG259+AC260))</f>
        <v/>
      </c>
      <c r="AH260" s="8" t="str">
        <f ca="1">IF(AD260="","",IF(AD259="",AD260,AH259+AD260))</f>
        <v/>
      </c>
      <c r="AI260" s="8" t="str">
        <f ca="1">IF(AG260&lt;&gt;"",AG260-AH260,"")</f>
        <v/>
      </c>
    </row>
    <row r="261" spans="11:35">
      <c r="K261" s="142" t="str">
        <f ca="1">IF(ROW()-$I$19&lt;$I$8,OFFSET($A$1,ROW()-$I$19+$I$4,COLUMN()-$I$21+$I$6),IF(ROW()-$I$19&lt;$I$8+$I$16,OFFSET($A$1,ROW()-$I$19-$I$8+$I$12,COLUMN()-$I$21+$I$14),""))</f>
        <v/>
      </c>
      <c r="L261" s="142" t="str">
        <f ca="1">IF(ROW()-$I$19&lt;$I$8,OFFSET(#REF!,ROW()-$I$19+$I$4,COLUMN()-$I$21+$I$6),IF(ROW()-$I$19&lt;$I$8+$I$16,OFFSET(#REF!,ROW()-$I$19-$I$8+$I$12,COLUMN()-$I$21+$I$14),""))</f>
        <v/>
      </c>
      <c r="M261" s="148" t="str">
        <f ca="1">IF(K261="","",IF(NOT(ISNUMBER(K261)),K261,M260))</f>
        <v/>
      </c>
      <c r="N261" s="149" t="str">
        <f ca="1">IF(K261="","",IF(ISNUMBER(K261),K261,IF(ISNUMBER(K262),K262,"")))</f>
        <v/>
      </c>
      <c r="O261" s="150" t="str">
        <f ca="1">IF(AND(ROW()-$I$19&lt;$I$8,NOT(ISNUMBER(K261))),L261,"")</f>
        <v/>
      </c>
      <c r="P261" s="150" t="str">
        <f ca="1">IF(AND(K261&lt;&gt;"",ISNUMBER(K261),ROW()-$I$19&lt;$I$8),L261,"")</f>
        <v/>
      </c>
      <c r="Q261" s="150" t="str">
        <f ca="1">IF(AND(K261&lt;&gt;"",ISNUMBER(K261),ROW()-$I$19&gt;=$I$8),L261,"")</f>
        <v/>
      </c>
      <c r="R261" s="153"/>
      <c r="AA261" s="8" t="str">
        <f ca="1">IF(ROW()-$Y$11&lt;$Y$8,OFFSET($A$1,ROW()-$Y$11+$Y$4,COLUMN()-$Y$13+$Y$6),"")</f>
        <v/>
      </c>
      <c r="AB261" s="8" t="str">
        <f ca="1">IF(ROW()-$Y$11&lt;$Y$8,IF(ISNUMBER(AA261),AB260,OFFSET($A$1,ROW()-$Y$11+$Y$4,COLUMN()-$Y$13+$Y$6)),"")</f>
        <v/>
      </c>
      <c r="AC261" s="8" t="str">
        <f ca="1">IF(ROW()-$Y$11&lt;$Y$8,OFFSET($A$1,ROW()-$Y$11+$Y$4,COLUMN()-$Y$13+$Y$6),"")</f>
        <v/>
      </c>
      <c r="AD261" s="8" t="str">
        <f ca="1">IF(ROW()-$Y$11&lt;$Y$8,OFFSET($A$1,ROW()-$Y$11+$Y$4,COLUMN()-$Y$13+$Y$6),"")</f>
        <v/>
      </c>
      <c r="AE261" s="40" t="str">
        <f ca="1">IF(ISNUMBER(AA261),AE260,AA261)</f>
        <v/>
      </c>
      <c r="AF261" s="40" t="str">
        <f ca="1">IF(ISNUMBER(AA261),AA261,"")</f>
        <v/>
      </c>
      <c r="AG261" s="8" t="str">
        <f ca="1">IF(AC261="","",IF(AC260="",AC261,AG260+AC261))</f>
        <v/>
      </c>
      <c r="AH261" s="8" t="str">
        <f ca="1">IF(AD261="","",IF(AD260="",AD261,AH260+AD261))</f>
        <v/>
      </c>
      <c r="AI261" s="8" t="str">
        <f ca="1">IF(AG261&lt;&gt;"",AG261-AH261,"")</f>
        <v/>
      </c>
    </row>
    <row r="262" spans="11:35">
      <c r="K262" s="142" t="str">
        <f ca="1">IF(ROW()-$I$19&lt;$I$8,OFFSET($A$1,ROW()-$I$19+$I$4,COLUMN()-$I$21+$I$6),IF(ROW()-$I$19&lt;$I$8+$I$16,OFFSET($A$1,ROW()-$I$19-$I$8+$I$12,COLUMN()-$I$21+$I$14),""))</f>
        <v/>
      </c>
      <c r="L262" s="142" t="str">
        <f ca="1">IF(ROW()-$I$19&lt;$I$8,OFFSET(#REF!,ROW()-$I$19+$I$4,COLUMN()-$I$21+$I$6),IF(ROW()-$I$19&lt;$I$8+$I$16,OFFSET(#REF!,ROW()-$I$19-$I$8+$I$12,COLUMN()-$I$21+$I$14),""))</f>
        <v/>
      </c>
      <c r="M262" s="148" t="str">
        <f ca="1">IF(K262="","",IF(NOT(ISNUMBER(K262)),K262,M261))</f>
        <v/>
      </c>
      <c r="N262" s="149" t="str">
        <f ca="1">IF(K262="","",IF(ISNUMBER(K262),K262,IF(ISNUMBER(K263),K263,"")))</f>
        <v/>
      </c>
      <c r="O262" s="150" t="str">
        <f ca="1">IF(AND(ROW()-$I$19&lt;$I$8,NOT(ISNUMBER(K262))),L262,"")</f>
        <v/>
      </c>
      <c r="P262" s="150" t="str">
        <f ca="1">IF(AND(K262&lt;&gt;"",ISNUMBER(K262),ROW()-$I$19&lt;$I$8),L262,"")</f>
        <v/>
      </c>
      <c r="Q262" s="150" t="str">
        <f ca="1">IF(AND(K262&lt;&gt;"",ISNUMBER(K262),ROW()-$I$19&gt;=$I$8),L262,"")</f>
        <v/>
      </c>
      <c r="R262" s="153"/>
      <c r="AA262" s="8" t="str">
        <f ca="1">IF(ROW()-$Y$11&lt;$Y$8,OFFSET($A$1,ROW()-$Y$11+$Y$4,COLUMN()-$Y$13+$Y$6),"")</f>
        <v/>
      </c>
      <c r="AB262" s="8" t="str">
        <f ca="1">IF(ROW()-$Y$11&lt;$Y$8,IF(ISNUMBER(AA262),AB261,OFFSET($A$1,ROW()-$Y$11+$Y$4,COLUMN()-$Y$13+$Y$6)),"")</f>
        <v/>
      </c>
      <c r="AC262" s="8" t="str">
        <f ca="1">IF(ROW()-$Y$11&lt;$Y$8,OFFSET($A$1,ROW()-$Y$11+$Y$4,COLUMN()-$Y$13+$Y$6),"")</f>
        <v/>
      </c>
      <c r="AD262" s="8" t="str">
        <f ca="1">IF(ROW()-$Y$11&lt;$Y$8,OFFSET($A$1,ROW()-$Y$11+$Y$4,COLUMN()-$Y$13+$Y$6),"")</f>
        <v/>
      </c>
      <c r="AE262" s="40" t="str">
        <f ca="1">IF(ISNUMBER(AA262),AE261,AA262)</f>
        <v/>
      </c>
      <c r="AF262" s="40" t="str">
        <f ca="1">IF(ISNUMBER(AA262),AA262,"")</f>
        <v/>
      </c>
      <c r="AG262" s="8" t="str">
        <f ca="1">IF(AC262="","",IF(AC261="",AC262,AG261+AC262))</f>
        <v/>
      </c>
      <c r="AH262" s="8" t="str">
        <f ca="1">IF(AD262="","",IF(AD261="",AD262,AH261+AD262))</f>
        <v/>
      </c>
      <c r="AI262" s="8" t="str">
        <f ca="1">IF(AG262&lt;&gt;"",AG262-AH262,"")</f>
        <v/>
      </c>
    </row>
    <row r="263" spans="11:35">
      <c r="K263" s="142" t="str">
        <f ca="1">IF(ROW()-$I$19&lt;$I$8,OFFSET($A$1,ROW()-$I$19+$I$4,COLUMN()-$I$21+$I$6),IF(ROW()-$I$19&lt;$I$8+$I$16,OFFSET($A$1,ROW()-$I$19-$I$8+$I$12,COLUMN()-$I$21+$I$14),""))</f>
        <v/>
      </c>
      <c r="L263" s="142" t="str">
        <f ca="1">IF(ROW()-$I$19&lt;$I$8,OFFSET(#REF!,ROW()-$I$19+$I$4,COLUMN()-$I$21+$I$6),IF(ROW()-$I$19&lt;$I$8+$I$16,OFFSET(#REF!,ROW()-$I$19-$I$8+$I$12,COLUMN()-$I$21+$I$14),""))</f>
        <v/>
      </c>
      <c r="M263" s="148" t="str">
        <f ca="1">IF(K263="","",IF(NOT(ISNUMBER(K263)),K263,M262))</f>
        <v/>
      </c>
      <c r="N263" s="149" t="str">
        <f ca="1">IF(K263="","",IF(ISNUMBER(K263),K263,IF(ISNUMBER(K264),K264,"")))</f>
        <v/>
      </c>
      <c r="O263" s="150" t="str">
        <f ca="1">IF(AND(ROW()-$I$19&lt;$I$8,NOT(ISNUMBER(K263))),L263,"")</f>
        <v/>
      </c>
      <c r="P263" s="150" t="str">
        <f ca="1">IF(AND(K263&lt;&gt;"",ISNUMBER(K263),ROW()-$I$19&lt;$I$8),L263,"")</f>
        <v/>
      </c>
      <c r="Q263" s="150" t="str">
        <f ca="1">IF(AND(K263&lt;&gt;"",ISNUMBER(K263),ROW()-$I$19&gt;=$I$8),L263,"")</f>
        <v/>
      </c>
      <c r="R263" s="153"/>
      <c r="AA263" s="8" t="str">
        <f ca="1">IF(ROW()-$Y$11&lt;$Y$8,OFFSET($A$1,ROW()-$Y$11+$Y$4,COLUMN()-$Y$13+$Y$6),"")</f>
        <v/>
      </c>
      <c r="AB263" s="8" t="str">
        <f ca="1">IF(ROW()-$Y$11&lt;$Y$8,IF(ISNUMBER(AA263),AB262,OFFSET($A$1,ROW()-$Y$11+$Y$4,COLUMN()-$Y$13+$Y$6)),"")</f>
        <v/>
      </c>
      <c r="AC263" s="8" t="str">
        <f ca="1">IF(ROW()-$Y$11&lt;$Y$8,OFFSET($A$1,ROW()-$Y$11+$Y$4,COLUMN()-$Y$13+$Y$6),"")</f>
        <v/>
      </c>
      <c r="AD263" s="8" t="str">
        <f ca="1">IF(ROW()-$Y$11&lt;$Y$8,OFFSET($A$1,ROW()-$Y$11+$Y$4,COLUMN()-$Y$13+$Y$6),"")</f>
        <v/>
      </c>
      <c r="AE263" s="40" t="str">
        <f ca="1">IF(ISNUMBER(AA263),AE262,AA263)</f>
        <v/>
      </c>
      <c r="AF263" s="40" t="str">
        <f ca="1">IF(ISNUMBER(AA263),AA263,"")</f>
        <v/>
      </c>
      <c r="AG263" s="8" t="str">
        <f ca="1">IF(AC263="","",IF(AC262="",AC263,AG262+AC263))</f>
        <v/>
      </c>
      <c r="AH263" s="8" t="str">
        <f ca="1">IF(AD263="","",IF(AD262="",AD263,AH262+AD263))</f>
        <v/>
      </c>
      <c r="AI263" s="8" t="str">
        <f ca="1">IF(AG263&lt;&gt;"",AG263-AH263,"")</f>
        <v/>
      </c>
    </row>
    <row r="264" spans="11:35">
      <c r="K264" s="142" t="str">
        <f ca="1">IF(ROW()-$I$19&lt;$I$8,OFFSET($A$1,ROW()-$I$19+$I$4,COLUMN()-$I$21+$I$6),IF(ROW()-$I$19&lt;$I$8+$I$16,OFFSET($A$1,ROW()-$I$19-$I$8+$I$12,COLUMN()-$I$21+$I$14),""))</f>
        <v/>
      </c>
      <c r="L264" s="142" t="str">
        <f ca="1">IF(ROW()-$I$19&lt;$I$8,OFFSET(#REF!,ROW()-$I$19+$I$4,COLUMN()-$I$21+$I$6),IF(ROW()-$I$19&lt;$I$8+$I$16,OFFSET(#REF!,ROW()-$I$19-$I$8+$I$12,COLUMN()-$I$21+$I$14),""))</f>
        <v/>
      </c>
      <c r="M264" s="148" t="str">
        <f ca="1">IF(K264="","",IF(NOT(ISNUMBER(K264)),K264,M263))</f>
        <v/>
      </c>
      <c r="N264" s="149" t="str">
        <f ca="1">IF(K264="","",IF(ISNUMBER(K264),K264,IF(ISNUMBER(K265),K265,"")))</f>
        <v/>
      </c>
      <c r="O264" s="150" t="str">
        <f ca="1">IF(AND(ROW()-$I$19&lt;$I$8,NOT(ISNUMBER(K264))),L264,"")</f>
        <v/>
      </c>
      <c r="P264" s="150" t="str">
        <f ca="1">IF(AND(K264&lt;&gt;"",ISNUMBER(K264),ROW()-$I$19&lt;$I$8),L264,"")</f>
        <v/>
      </c>
      <c r="Q264" s="150" t="str">
        <f ca="1">IF(AND(K264&lt;&gt;"",ISNUMBER(K264),ROW()-$I$19&gt;=$I$8),L264,"")</f>
        <v/>
      </c>
      <c r="R264" s="153"/>
      <c r="AA264" s="8" t="str">
        <f ca="1">IF(ROW()-$Y$11&lt;$Y$8,OFFSET($A$1,ROW()-$Y$11+$Y$4,COLUMN()-$Y$13+$Y$6),"")</f>
        <v/>
      </c>
      <c r="AB264" s="8" t="str">
        <f ca="1">IF(ROW()-$Y$11&lt;$Y$8,IF(ISNUMBER(AA264),AB263,OFFSET($A$1,ROW()-$Y$11+$Y$4,COLUMN()-$Y$13+$Y$6)),"")</f>
        <v/>
      </c>
      <c r="AC264" s="8" t="str">
        <f ca="1">IF(ROW()-$Y$11&lt;$Y$8,OFFSET($A$1,ROW()-$Y$11+$Y$4,COLUMN()-$Y$13+$Y$6),"")</f>
        <v/>
      </c>
      <c r="AD264" s="8" t="str">
        <f ca="1">IF(ROW()-$Y$11&lt;$Y$8,OFFSET($A$1,ROW()-$Y$11+$Y$4,COLUMN()-$Y$13+$Y$6),"")</f>
        <v/>
      </c>
      <c r="AE264" s="40" t="str">
        <f ca="1">IF(ISNUMBER(AA264),AE263,AA264)</f>
        <v/>
      </c>
      <c r="AF264" s="40" t="str">
        <f ca="1">IF(ISNUMBER(AA264),AA264,"")</f>
        <v/>
      </c>
      <c r="AG264" s="8" t="str">
        <f ca="1">IF(AC264="","",IF(AC263="",AC264,AG263+AC264))</f>
        <v/>
      </c>
      <c r="AH264" s="8" t="str">
        <f ca="1">IF(AD264="","",IF(AD263="",AD264,AH263+AD264))</f>
        <v/>
      </c>
      <c r="AI264" s="8" t="str">
        <f ca="1">IF(AG264&lt;&gt;"",AG264-AH264,"")</f>
        <v/>
      </c>
    </row>
    <row r="265" spans="11:35">
      <c r="K265" s="142" t="str">
        <f ca="1">IF(ROW()-$I$19&lt;$I$8,OFFSET($A$1,ROW()-$I$19+$I$4,COLUMN()-$I$21+$I$6),IF(ROW()-$I$19&lt;$I$8+$I$16,OFFSET($A$1,ROW()-$I$19-$I$8+$I$12,COLUMN()-$I$21+$I$14),""))</f>
        <v/>
      </c>
      <c r="L265" s="142" t="str">
        <f ca="1">IF(ROW()-$I$19&lt;$I$8,OFFSET(#REF!,ROW()-$I$19+$I$4,COLUMN()-$I$21+$I$6),IF(ROW()-$I$19&lt;$I$8+$I$16,OFFSET(#REF!,ROW()-$I$19-$I$8+$I$12,COLUMN()-$I$21+$I$14),""))</f>
        <v/>
      </c>
      <c r="M265" s="148" t="str">
        <f ca="1">IF(K265="","",IF(NOT(ISNUMBER(K265)),K265,M264))</f>
        <v/>
      </c>
      <c r="N265" s="149" t="str">
        <f ca="1">IF(K265="","",IF(ISNUMBER(K265),K265,IF(ISNUMBER(K266),K266,"")))</f>
        <v/>
      </c>
      <c r="O265" s="150" t="str">
        <f ca="1">IF(AND(ROW()-$I$19&lt;$I$8,NOT(ISNUMBER(K265))),L265,"")</f>
        <v/>
      </c>
      <c r="P265" s="150" t="str">
        <f ca="1">IF(AND(K265&lt;&gt;"",ISNUMBER(K265),ROW()-$I$19&lt;$I$8),L265,"")</f>
        <v/>
      </c>
      <c r="Q265" s="150" t="str">
        <f ca="1">IF(AND(K265&lt;&gt;"",ISNUMBER(K265),ROW()-$I$19&gt;=$I$8),L265,"")</f>
        <v/>
      </c>
      <c r="R265" s="153"/>
      <c r="AA265" s="8" t="str">
        <f ca="1">IF(ROW()-$Y$11&lt;$Y$8,OFFSET($A$1,ROW()-$Y$11+$Y$4,COLUMN()-$Y$13+$Y$6),"")</f>
        <v/>
      </c>
      <c r="AB265" s="8" t="str">
        <f ca="1">IF(ROW()-$Y$11&lt;$Y$8,IF(ISNUMBER(AA265),AB264,OFFSET($A$1,ROW()-$Y$11+$Y$4,COLUMN()-$Y$13+$Y$6)),"")</f>
        <v/>
      </c>
      <c r="AC265" s="8" t="str">
        <f ca="1">IF(ROW()-$Y$11&lt;$Y$8,OFFSET($A$1,ROW()-$Y$11+$Y$4,COLUMN()-$Y$13+$Y$6),"")</f>
        <v/>
      </c>
      <c r="AD265" s="8" t="str">
        <f ca="1">IF(ROW()-$Y$11&lt;$Y$8,OFFSET($A$1,ROW()-$Y$11+$Y$4,COLUMN()-$Y$13+$Y$6),"")</f>
        <v/>
      </c>
      <c r="AE265" s="40" t="str">
        <f ca="1">IF(ISNUMBER(AA265),AE264,AA265)</f>
        <v/>
      </c>
      <c r="AF265" s="40" t="str">
        <f ca="1">IF(ISNUMBER(AA265),AA265,"")</f>
        <v/>
      </c>
      <c r="AG265" s="8" t="str">
        <f ca="1">IF(AC265="","",IF(AC264="",AC265,AG264+AC265))</f>
        <v/>
      </c>
      <c r="AH265" s="8" t="str">
        <f ca="1">IF(AD265="","",IF(AD264="",AD265,AH264+AD265))</f>
        <v/>
      </c>
      <c r="AI265" s="8" t="str">
        <f ca="1">IF(AG265&lt;&gt;"",AG265-AH265,"")</f>
        <v/>
      </c>
    </row>
    <row r="266" spans="11:35">
      <c r="K266" s="142" t="str">
        <f ca="1">IF(ROW()-$I$19&lt;$I$8,OFFSET($A$1,ROW()-$I$19+$I$4,COLUMN()-$I$21+$I$6),IF(ROW()-$I$19&lt;$I$8+$I$16,OFFSET($A$1,ROW()-$I$19-$I$8+$I$12,COLUMN()-$I$21+$I$14),""))</f>
        <v/>
      </c>
      <c r="L266" s="142" t="str">
        <f ca="1">IF(ROW()-$I$19&lt;$I$8,OFFSET(#REF!,ROW()-$I$19+$I$4,COLUMN()-$I$21+$I$6),IF(ROW()-$I$19&lt;$I$8+$I$16,OFFSET(#REF!,ROW()-$I$19-$I$8+$I$12,COLUMN()-$I$21+$I$14),""))</f>
        <v/>
      </c>
      <c r="M266" s="148" t="str">
        <f ca="1">IF(K266="","",IF(NOT(ISNUMBER(K266)),K266,M265))</f>
        <v/>
      </c>
      <c r="N266" s="149" t="str">
        <f ca="1">IF(K266="","",IF(ISNUMBER(K266),K266,IF(ISNUMBER(K267),K267,"")))</f>
        <v/>
      </c>
      <c r="O266" s="150" t="str">
        <f ca="1">IF(AND(ROW()-$I$19&lt;$I$8,NOT(ISNUMBER(K266))),L266,"")</f>
        <v/>
      </c>
      <c r="P266" s="150" t="str">
        <f ca="1">IF(AND(K266&lt;&gt;"",ISNUMBER(K266),ROW()-$I$19&lt;$I$8),L266,"")</f>
        <v/>
      </c>
      <c r="Q266" s="150" t="str">
        <f ca="1">IF(AND(K266&lt;&gt;"",ISNUMBER(K266),ROW()-$I$19&gt;=$I$8),L266,"")</f>
        <v/>
      </c>
      <c r="R266" s="153"/>
      <c r="AA266" s="8" t="str">
        <f ca="1">IF(ROW()-$Y$11&lt;$Y$8,OFFSET($A$1,ROW()-$Y$11+$Y$4,COLUMN()-$Y$13+$Y$6),"")</f>
        <v/>
      </c>
      <c r="AB266" s="8" t="str">
        <f ca="1">IF(ROW()-$Y$11&lt;$Y$8,IF(ISNUMBER(AA266),AB265,OFFSET($A$1,ROW()-$Y$11+$Y$4,COLUMN()-$Y$13+$Y$6)),"")</f>
        <v/>
      </c>
      <c r="AC266" s="8" t="str">
        <f ca="1">IF(ROW()-$Y$11&lt;$Y$8,OFFSET($A$1,ROW()-$Y$11+$Y$4,COLUMN()-$Y$13+$Y$6),"")</f>
        <v/>
      </c>
      <c r="AD266" s="8" t="str">
        <f ca="1">IF(ROW()-$Y$11&lt;$Y$8,OFFSET($A$1,ROW()-$Y$11+$Y$4,COLUMN()-$Y$13+$Y$6),"")</f>
        <v/>
      </c>
      <c r="AE266" s="40" t="str">
        <f ca="1">IF(ISNUMBER(AA266),AE265,AA266)</f>
        <v/>
      </c>
      <c r="AF266" s="40" t="str">
        <f ca="1">IF(ISNUMBER(AA266),AA266,"")</f>
        <v/>
      </c>
      <c r="AG266" s="8" t="str">
        <f ca="1">IF(AC266="","",IF(AC265="",AC266,AG265+AC266))</f>
        <v/>
      </c>
      <c r="AH266" s="8" t="str">
        <f ca="1">IF(AD266="","",IF(AD265="",AD266,AH265+AD266))</f>
        <v/>
      </c>
      <c r="AI266" s="8" t="str">
        <f ca="1">IF(AG266&lt;&gt;"",AG266-AH266,"")</f>
        <v/>
      </c>
    </row>
    <row r="267" spans="11:35">
      <c r="K267" s="142" t="str">
        <f ca="1">IF(ROW()-$I$19&lt;$I$8,OFFSET($A$1,ROW()-$I$19+$I$4,COLUMN()-$I$21+$I$6),IF(ROW()-$I$19&lt;$I$8+$I$16,OFFSET($A$1,ROW()-$I$19-$I$8+$I$12,COLUMN()-$I$21+$I$14),""))</f>
        <v/>
      </c>
      <c r="L267" s="142" t="str">
        <f ca="1">IF(ROW()-$I$19&lt;$I$8,OFFSET(#REF!,ROW()-$I$19+$I$4,COLUMN()-$I$21+$I$6),IF(ROW()-$I$19&lt;$I$8+$I$16,OFFSET(#REF!,ROW()-$I$19-$I$8+$I$12,COLUMN()-$I$21+$I$14),""))</f>
        <v/>
      </c>
      <c r="M267" s="148" t="str">
        <f ca="1">IF(K267="","",IF(NOT(ISNUMBER(K267)),K267,M266))</f>
        <v/>
      </c>
      <c r="N267" s="149" t="str">
        <f ca="1">IF(K267="","",IF(ISNUMBER(K267),K267,IF(ISNUMBER(K268),K268,"")))</f>
        <v/>
      </c>
      <c r="O267" s="150" t="str">
        <f ca="1">IF(AND(ROW()-$I$19&lt;$I$8,NOT(ISNUMBER(K267))),L267,"")</f>
        <v/>
      </c>
      <c r="P267" s="150" t="str">
        <f ca="1">IF(AND(K267&lt;&gt;"",ISNUMBER(K267),ROW()-$I$19&lt;$I$8),L267,"")</f>
        <v/>
      </c>
      <c r="Q267" s="150" t="str">
        <f ca="1">IF(AND(K267&lt;&gt;"",ISNUMBER(K267),ROW()-$I$19&gt;=$I$8),L267,"")</f>
        <v/>
      </c>
      <c r="R267" s="153"/>
      <c r="AA267" s="8" t="str">
        <f ca="1">IF(ROW()-$Y$11&lt;$Y$8,OFFSET($A$1,ROW()-$Y$11+$Y$4,COLUMN()-$Y$13+$Y$6),"")</f>
        <v/>
      </c>
      <c r="AB267" s="8" t="str">
        <f ca="1">IF(ROW()-$Y$11&lt;$Y$8,IF(ISNUMBER(AA267),AB266,OFFSET($A$1,ROW()-$Y$11+$Y$4,COLUMN()-$Y$13+$Y$6)),"")</f>
        <v/>
      </c>
      <c r="AC267" s="8" t="str">
        <f ca="1">IF(ROW()-$Y$11&lt;$Y$8,OFFSET($A$1,ROW()-$Y$11+$Y$4,COLUMN()-$Y$13+$Y$6),"")</f>
        <v/>
      </c>
      <c r="AD267" s="8" t="str">
        <f ca="1">IF(ROW()-$Y$11&lt;$Y$8,OFFSET($A$1,ROW()-$Y$11+$Y$4,COLUMN()-$Y$13+$Y$6),"")</f>
        <v/>
      </c>
      <c r="AE267" s="40" t="str">
        <f ca="1">IF(ISNUMBER(AA267),AE266,AA267)</f>
        <v/>
      </c>
      <c r="AF267" s="40" t="str">
        <f ca="1">IF(ISNUMBER(AA267),AA267,"")</f>
        <v/>
      </c>
      <c r="AG267" s="8" t="str">
        <f ca="1">IF(AC267="","",IF(AC266="",AC267,AG266+AC267))</f>
        <v/>
      </c>
      <c r="AH267" s="8" t="str">
        <f ca="1">IF(AD267="","",IF(AD266="",AD267,AH266+AD267))</f>
        <v/>
      </c>
      <c r="AI267" s="8" t="str">
        <f ca="1">IF(AG267&lt;&gt;"",AG267-AH267,"")</f>
        <v/>
      </c>
    </row>
    <row r="268" spans="11:35">
      <c r="K268" s="142" t="str">
        <f ca="1">IF(ROW()-$I$19&lt;$I$8,OFFSET($A$1,ROW()-$I$19+$I$4,COLUMN()-$I$21+$I$6),IF(ROW()-$I$19&lt;$I$8+$I$16,OFFSET($A$1,ROW()-$I$19-$I$8+$I$12,COLUMN()-$I$21+$I$14),""))</f>
        <v/>
      </c>
      <c r="L268" s="142" t="str">
        <f ca="1">IF(ROW()-$I$19&lt;$I$8,OFFSET(#REF!,ROW()-$I$19+$I$4,COLUMN()-$I$21+$I$6),IF(ROW()-$I$19&lt;$I$8+$I$16,OFFSET(#REF!,ROW()-$I$19-$I$8+$I$12,COLUMN()-$I$21+$I$14),""))</f>
        <v/>
      </c>
      <c r="M268" s="148" t="str">
        <f ca="1">IF(K268="","",IF(NOT(ISNUMBER(K268)),K268,M267))</f>
        <v/>
      </c>
      <c r="N268" s="149" t="str">
        <f ca="1">IF(K268="","",IF(ISNUMBER(K268),K268,IF(ISNUMBER(K269),K269,"")))</f>
        <v/>
      </c>
      <c r="O268" s="150" t="str">
        <f ca="1">IF(AND(ROW()-$I$19&lt;$I$8,NOT(ISNUMBER(K268))),L268,"")</f>
        <v/>
      </c>
      <c r="P268" s="150" t="str">
        <f ca="1">IF(AND(K268&lt;&gt;"",ISNUMBER(K268),ROW()-$I$19&lt;$I$8),L268,"")</f>
        <v/>
      </c>
      <c r="Q268" s="150" t="str">
        <f ca="1">IF(AND(K268&lt;&gt;"",ISNUMBER(K268),ROW()-$I$19&gt;=$I$8),L268,"")</f>
        <v/>
      </c>
      <c r="R268" s="153"/>
      <c r="AA268" s="8" t="str">
        <f ca="1">IF(ROW()-$Y$11&lt;$Y$8,OFFSET($A$1,ROW()-$Y$11+$Y$4,COLUMN()-$Y$13+$Y$6),"")</f>
        <v/>
      </c>
      <c r="AB268" s="8" t="str">
        <f ca="1">IF(ROW()-$Y$11&lt;$Y$8,IF(ISNUMBER(AA268),AB267,OFFSET($A$1,ROW()-$Y$11+$Y$4,COLUMN()-$Y$13+$Y$6)),"")</f>
        <v/>
      </c>
      <c r="AC268" s="8" t="str">
        <f ca="1">IF(ROW()-$Y$11&lt;$Y$8,OFFSET($A$1,ROW()-$Y$11+$Y$4,COLUMN()-$Y$13+$Y$6),"")</f>
        <v/>
      </c>
      <c r="AD268" s="8" t="str">
        <f ca="1">IF(ROW()-$Y$11&lt;$Y$8,OFFSET($A$1,ROW()-$Y$11+$Y$4,COLUMN()-$Y$13+$Y$6),"")</f>
        <v/>
      </c>
      <c r="AE268" s="40" t="str">
        <f ca="1">IF(ISNUMBER(AA268),AE267,AA268)</f>
        <v/>
      </c>
      <c r="AF268" s="40" t="str">
        <f ca="1">IF(ISNUMBER(AA268),AA268,"")</f>
        <v/>
      </c>
      <c r="AG268" s="8" t="str">
        <f ca="1">IF(AC268="","",IF(AC267="",AC268,AG267+AC268))</f>
        <v/>
      </c>
      <c r="AH268" s="8" t="str">
        <f ca="1">IF(AD268="","",IF(AD267="",AD268,AH267+AD268))</f>
        <v/>
      </c>
      <c r="AI268" s="8" t="str">
        <f ca="1">IF(AG268&lt;&gt;"",AG268-AH268,"")</f>
        <v/>
      </c>
    </row>
    <row r="269" spans="11:35">
      <c r="K269" s="142" t="str">
        <f ca="1">IF(ROW()-$I$19&lt;$I$8,OFFSET($A$1,ROW()-$I$19+$I$4,COLUMN()-$I$21+$I$6),IF(ROW()-$I$19&lt;$I$8+$I$16,OFFSET($A$1,ROW()-$I$19-$I$8+$I$12,COLUMN()-$I$21+$I$14),""))</f>
        <v/>
      </c>
      <c r="L269" s="142" t="str">
        <f ca="1">IF(ROW()-$I$19&lt;$I$8,OFFSET(#REF!,ROW()-$I$19+$I$4,COLUMN()-$I$21+$I$6),IF(ROW()-$I$19&lt;$I$8+$I$16,OFFSET(#REF!,ROW()-$I$19-$I$8+$I$12,COLUMN()-$I$21+$I$14),""))</f>
        <v/>
      </c>
      <c r="M269" s="148" t="str">
        <f ca="1">IF(K269="","",IF(NOT(ISNUMBER(K269)),K269,M268))</f>
        <v/>
      </c>
      <c r="N269" s="149" t="str">
        <f ca="1">IF(K269="","",IF(ISNUMBER(K269),K269,IF(ISNUMBER(K270),K270,"")))</f>
        <v/>
      </c>
      <c r="O269" s="150" t="str">
        <f ca="1">IF(AND(ROW()-$I$19&lt;$I$8,NOT(ISNUMBER(K269))),L269,"")</f>
        <v/>
      </c>
      <c r="P269" s="150" t="str">
        <f ca="1">IF(AND(K269&lt;&gt;"",ISNUMBER(K269),ROW()-$I$19&lt;$I$8),L269,"")</f>
        <v/>
      </c>
      <c r="Q269" s="150" t="str">
        <f ca="1">IF(AND(K269&lt;&gt;"",ISNUMBER(K269),ROW()-$I$19&gt;=$I$8),L269,"")</f>
        <v/>
      </c>
      <c r="R269" s="153"/>
      <c r="AA269" s="8" t="str">
        <f ca="1">IF(ROW()-$Y$11&lt;$Y$8,OFFSET($A$1,ROW()-$Y$11+$Y$4,COLUMN()-$Y$13+$Y$6),"")</f>
        <v/>
      </c>
      <c r="AB269" s="8" t="str">
        <f ca="1">IF(ROW()-$Y$11&lt;$Y$8,IF(ISNUMBER(AA269),AB268,OFFSET($A$1,ROW()-$Y$11+$Y$4,COLUMN()-$Y$13+$Y$6)),"")</f>
        <v/>
      </c>
      <c r="AC269" s="8" t="str">
        <f ca="1">IF(ROW()-$Y$11&lt;$Y$8,OFFSET($A$1,ROW()-$Y$11+$Y$4,COLUMN()-$Y$13+$Y$6),"")</f>
        <v/>
      </c>
      <c r="AD269" s="8" t="str">
        <f ca="1">IF(ROW()-$Y$11&lt;$Y$8,OFFSET($A$1,ROW()-$Y$11+$Y$4,COLUMN()-$Y$13+$Y$6),"")</f>
        <v/>
      </c>
      <c r="AE269" s="40" t="str">
        <f ca="1">IF(ISNUMBER(AA269),AE268,AA269)</f>
        <v/>
      </c>
      <c r="AF269" s="40" t="str">
        <f ca="1">IF(ISNUMBER(AA269),AA269,"")</f>
        <v/>
      </c>
      <c r="AG269" s="8" t="str">
        <f ca="1">IF(AC269="","",IF(AC268="",AC269,AG268+AC269))</f>
        <v/>
      </c>
      <c r="AH269" s="8" t="str">
        <f ca="1">IF(AD269="","",IF(AD268="",AD269,AH268+AD269))</f>
        <v/>
      </c>
      <c r="AI269" s="8" t="str">
        <f ca="1">IF(AG269&lt;&gt;"",AG269-AH269,"")</f>
        <v/>
      </c>
    </row>
    <row r="270" spans="11:35">
      <c r="K270" s="142" t="str">
        <f ca="1">IF(ROW()-$I$19&lt;$I$8,OFFSET($A$1,ROW()-$I$19+$I$4,COLUMN()-$I$21+$I$6),IF(ROW()-$I$19&lt;$I$8+$I$16,OFFSET($A$1,ROW()-$I$19-$I$8+$I$12,COLUMN()-$I$21+$I$14),""))</f>
        <v/>
      </c>
      <c r="L270" s="142" t="str">
        <f ca="1">IF(ROW()-$I$19&lt;$I$8,OFFSET(#REF!,ROW()-$I$19+$I$4,COLUMN()-$I$21+$I$6),IF(ROW()-$I$19&lt;$I$8+$I$16,OFFSET(#REF!,ROW()-$I$19-$I$8+$I$12,COLUMN()-$I$21+$I$14),""))</f>
        <v/>
      </c>
      <c r="M270" s="148" t="str">
        <f ca="1">IF(K270="","",IF(NOT(ISNUMBER(K270)),K270,M269))</f>
        <v/>
      </c>
      <c r="N270" s="149" t="str">
        <f ca="1">IF(K270="","",IF(ISNUMBER(K270),K270,IF(ISNUMBER(K271),K271,"")))</f>
        <v/>
      </c>
      <c r="O270" s="150" t="str">
        <f ca="1">IF(AND(ROW()-$I$19&lt;$I$8,NOT(ISNUMBER(K270))),L270,"")</f>
        <v/>
      </c>
      <c r="P270" s="150" t="str">
        <f ca="1">IF(AND(K270&lt;&gt;"",ISNUMBER(K270),ROW()-$I$19&lt;$I$8),L270,"")</f>
        <v/>
      </c>
      <c r="Q270" s="150" t="str">
        <f ca="1">IF(AND(K270&lt;&gt;"",ISNUMBER(K270),ROW()-$I$19&gt;=$I$8),L270,"")</f>
        <v/>
      </c>
      <c r="R270" s="153"/>
      <c r="AA270" s="8" t="str">
        <f ca="1">IF(ROW()-$Y$11&lt;$Y$8,OFFSET($A$1,ROW()-$Y$11+$Y$4,COLUMN()-$Y$13+$Y$6),"")</f>
        <v/>
      </c>
      <c r="AB270" s="8" t="str">
        <f ca="1">IF(ROW()-$Y$11&lt;$Y$8,IF(ISNUMBER(AA270),AB269,OFFSET($A$1,ROW()-$Y$11+$Y$4,COLUMN()-$Y$13+$Y$6)),"")</f>
        <v/>
      </c>
      <c r="AC270" s="8" t="str">
        <f ca="1">IF(ROW()-$Y$11&lt;$Y$8,OFFSET($A$1,ROW()-$Y$11+$Y$4,COLUMN()-$Y$13+$Y$6),"")</f>
        <v/>
      </c>
      <c r="AD270" s="8" t="str">
        <f ca="1">IF(ROW()-$Y$11&lt;$Y$8,OFFSET($A$1,ROW()-$Y$11+$Y$4,COLUMN()-$Y$13+$Y$6),"")</f>
        <v/>
      </c>
      <c r="AE270" s="40" t="str">
        <f ca="1">IF(ISNUMBER(AA270),AE269,AA270)</f>
        <v/>
      </c>
      <c r="AF270" s="40" t="str">
        <f ca="1">IF(ISNUMBER(AA270),AA270,"")</f>
        <v/>
      </c>
      <c r="AG270" s="8" t="str">
        <f ca="1">IF(AC270="","",IF(AC269="",AC270,AG269+AC270))</f>
        <v/>
      </c>
      <c r="AH270" s="8" t="str">
        <f ca="1">IF(AD270="","",IF(AD269="",AD270,AH269+AD270))</f>
        <v/>
      </c>
      <c r="AI270" s="8" t="str">
        <f ca="1">IF(AG270&lt;&gt;"",AG270-AH270,"")</f>
        <v/>
      </c>
    </row>
    <row r="271" spans="11:35">
      <c r="K271" s="142" t="str">
        <f ca="1">IF(ROW()-$I$19&lt;$I$8,OFFSET($A$1,ROW()-$I$19+$I$4,COLUMN()-$I$21+$I$6),IF(ROW()-$I$19&lt;$I$8+$I$16,OFFSET($A$1,ROW()-$I$19-$I$8+$I$12,COLUMN()-$I$21+$I$14),""))</f>
        <v/>
      </c>
      <c r="L271" s="142" t="str">
        <f ca="1">IF(ROW()-$I$19&lt;$I$8,OFFSET(#REF!,ROW()-$I$19+$I$4,COLUMN()-$I$21+$I$6),IF(ROW()-$I$19&lt;$I$8+$I$16,OFFSET(#REF!,ROW()-$I$19-$I$8+$I$12,COLUMN()-$I$21+$I$14),""))</f>
        <v/>
      </c>
      <c r="M271" s="148" t="str">
        <f ca="1">IF(K271="","",IF(NOT(ISNUMBER(K271)),K271,M270))</f>
        <v/>
      </c>
      <c r="N271" s="149" t="str">
        <f ca="1">IF(K271="","",IF(ISNUMBER(K271),K271,IF(ISNUMBER(K272),K272,"")))</f>
        <v/>
      </c>
      <c r="O271" s="150" t="str">
        <f ca="1">IF(AND(ROW()-$I$19&lt;$I$8,NOT(ISNUMBER(K271))),L271,"")</f>
        <v/>
      </c>
      <c r="P271" s="150" t="str">
        <f ca="1">IF(AND(K271&lt;&gt;"",ISNUMBER(K271),ROW()-$I$19&lt;$I$8),L271,"")</f>
        <v/>
      </c>
      <c r="Q271" s="150" t="str">
        <f ca="1">IF(AND(K271&lt;&gt;"",ISNUMBER(K271),ROW()-$I$19&gt;=$I$8),L271,"")</f>
        <v/>
      </c>
      <c r="R271" s="153"/>
      <c r="AA271" s="8" t="str">
        <f ca="1">IF(ROW()-$Y$11&lt;$Y$8,OFFSET($A$1,ROW()-$Y$11+$Y$4,COLUMN()-$Y$13+$Y$6),"")</f>
        <v/>
      </c>
      <c r="AB271" s="8" t="str">
        <f ca="1">IF(ROW()-$Y$11&lt;$Y$8,IF(ISNUMBER(AA271),AB270,OFFSET($A$1,ROW()-$Y$11+$Y$4,COLUMN()-$Y$13+$Y$6)),"")</f>
        <v/>
      </c>
      <c r="AC271" s="8" t="str">
        <f ca="1">IF(ROW()-$Y$11&lt;$Y$8,OFFSET($A$1,ROW()-$Y$11+$Y$4,COLUMN()-$Y$13+$Y$6),"")</f>
        <v/>
      </c>
      <c r="AD271" s="8" t="str">
        <f ca="1">IF(ROW()-$Y$11&lt;$Y$8,OFFSET($A$1,ROW()-$Y$11+$Y$4,COLUMN()-$Y$13+$Y$6),"")</f>
        <v/>
      </c>
      <c r="AE271" s="40" t="str">
        <f ca="1">IF(ISNUMBER(AA271),AE270,AA271)</f>
        <v/>
      </c>
      <c r="AF271" s="40" t="str">
        <f ca="1">IF(ISNUMBER(AA271),AA271,"")</f>
        <v/>
      </c>
      <c r="AG271" s="8" t="str">
        <f ca="1">IF(AC271="","",IF(AC270="",AC271,AG270+AC271))</f>
        <v/>
      </c>
      <c r="AH271" s="8" t="str">
        <f ca="1">IF(AD271="","",IF(AD270="",AD271,AH270+AD271))</f>
        <v/>
      </c>
      <c r="AI271" s="8" t="str">
        <f ca="1">IF(AG271&lt;&gt;"",AG271-AH271,"")</f>
        <v/>
      </c>
    </row>
    <row r="272" spans="11:35">
      <c r="K272" s="142" t="str">
        <f ca="1">IF(ROW()-$I$19&lt;$I$8,OFFSET($A$1,ROW()-$I$19+$I$4,COLUMN()-$I$21+$I$6),IF(ROW()-$I$19&lt;$I$8+$I$16,OFFSET($A$1,ROW()-$I$19-$I$8+$I$12,COLUMN()-$I$21+$I$14),""))</f>
        <v/>
      </c>
      <c r="L272" s="142" t="str">
        <f ca="1">IF(ROW()-$I$19&lt;$I$8,OFFSET(#REF!,ROW()-$I$19+$I$4,COLUMN()-$I$21+$I$6),IF(ROW()-$I$19&lt;$I$8+$I$16,OFFSET(#REF!,ROW()-$I$19-$I$8+$I$12,COLUMN()-$I$21+$I$14),""))</f>
        <v/>
      </c>
      <c r="M272" s="148" t="str">
        <f ca="1">IF(K272="","",IF(NOT(ISNUMBER(K272)),K272,M271))</f>
        <v/>
      </c>
      <c r="N272" s="149" t="str">
        <f ca="1">IF(K272="","",IF(ISNUMBER(K272),K272,IF(ISNUMBER(K273),K273,"")))</f>
        <v/>
      </c>
      <c r="O272" s="150" t="str">
        <f ca="1">IF(AND(ROW()-$I$19&lt;$I$8,NOT(ISNUMBER(K272))),L272,"")</f>
        <v/>
      </c>
      <c r="P272" s="150" t="str">
        <f ca="1">IF(AND(K272&lt;&gt;"",ISNUMBER(K272),ROW()-$I$19&lt;$I$8),L272,"")</f>
        <v/>
      </c>
      <c r="Q272" s="150" t="str">
        <f ca="1">IF(AND(K272&lt;&gt;"",ISNUMBER(K272),ROW()-$I$19&gt;=$I$8),L272,"")</f>
        <v/>
      </c>
      <c r="R272" s="153"/>
      <c r="AA272" s="8" t="str">
        <f ca="1">IF(ROW()-$Y$11&lt;$Y$8,OFFSET($A$1,ROW()-$Y$11+$Y$4,COLUMN()-$Y$13+$Y$6),"")</f>
        <v/>
      </c>
      <c r="AB272" s="8" t="str">
        <f ca="1">IF(ROW()-$Y$11&lt;$Y$8,IF(ISNUMBER(AA272),AB271,OFFSET($A$1,ROW()-$Y$11+$Y$4,COLUMN()-$Y$13+$Y$6)),"")</f>
        <v/>
      </c>
      <c r="AC272" s="8" t="str">
        <f ca="1">IF(ROW()-$Y$11&lt;$Y$8,OFFSET($A$1,ROW()-$Y$11+$Y$4,COLUMN()-$Y$13+$Y$6),"")</f>
        <v/>
      </c>
      <c r="AD272" s="8" t="str">
        <f ca="1">IF(ROW()-$Y$11&lt;$Y$8,OFFSET($A$1,ROW()-$Y$11+$Y$4,COLUMN()-$Y$13+$Y$6),"")</f>
        <v/>
      </c>
      <c r="AE272" s="40" t="str">
        <f ca="1">IF(ISNUMBER(AA272),AE271,AA272)</f>
        <v/>
      </c>
      <c r="AF272" s="40" t="str">
        <f ca="1">IF(ISNUMBER(AA272),AA272,"")</f>
        <v/>
      </c>
      <c r="AG272" s="8" t="str">
        <f ca="1">IF(AC272="","",IF(AC271="",AC272,AG271+AC272))</f>
        <v/>
      </c>
      <c r="AH272" s="8" t="str">
        <f ca="1">IF(AD272="","",IF(AD271="",AD272,AH271+AD272))</f>
        <v/>
      </c>
      <c r="AI272" s="8" t="str">
        <f ca="1">IF(AG272&lt;&gt;"",AG272-AH272,"")</f>
        <v/>
      </c>
    </row>
    <row r="273" spans="11:35">
      <c r="K273" s="142" t="str">
        <f ca="1">IF(ROW()-$I$19&lt;$I$8,OFFSET($A$1,ROW()-$I$19+$I$4,COLUMN()-$I$21+$I$6),IF(ROW()-$I$19&lt;$I$8+$I$16,OFFSET($A$1,ROW()-$I$19-$I$8+$I$12,COLUMN()-$I$21+$I$14),""))</f>
        <v/>
      </c>
      <c r="L273" s="142" t="str">
        <f ca="1">IF(ROW()-$I$19&lt;$I$8,OFFSET(#REF!,ROW()-$I$19+$I$4,COLUMN()-$I$21+$I$6),IF(ROW()-$I$19&lt;$I$8+$I$16,OFFSET(#REF!,ROW()-$I$19-$I$8+$I$12,COLUMN()-$I$21+$I$14),""))</f>
        <v/>
      </c>
      <c r="M273" s="148" t="str">
        <f ca="1">IF(K273="","",IF(NOT(ISNUMBER(K273)),K273,M272))</f>
        <v/>
      </c>
      <c r="N273" s="149" t="str">
        <f ca="1">IF(K273="","",IF(ISNUMBER(K273),K273,IF(ISNUMBER(K274),K274,"")))</f>
        <v/>
      </c>
      <c r="O273" s="150" t="str">
        <f ca="1">IF(AND(ROW()-$I$19&lt;$I$8,NOT(ISNUMBER(K273))),L273,"")</f>
        <v/>
      </c>
      <c r="P273" s="150" t="str">
        <f ca="1">IF(AND(K273&lt;&gt;"",ISNUMBER(K273),ROW()-$I$19&lt;$I$8),L273,"")</f>
        <v/>
      </c>
      <c r="Q273" s="150" t="str">
        <f ca="1">IF(AND(K273&lt;&gt;"",ISNUMBER(K273),ROW()-$I$19&gt;=$I$8),L273,"")</f>
        <v/>
      </c>
      <c r="R273" s="153"/>
      <c r="AA273" s="8" t="str">
        <f ca="1">IF(ROW()-$Y$11&lt;$Y$8,OFFSET($A$1,ROW()-$Y$11+$Y$4,COLUMN()-$Y$13+$Y$6),"")</f>
        <v/>
      </c>
      <c r="AB273" s="8" t="str">
        <f ca="1">IF(ROW()-$Y$11&lt;$Y$8,IF(ISNUMBER(AA273),AB272,OFFSET($A$1,ROW()-$Y$11+$Y$4,COLUMN()-$Y$13+$Y$6)),"")</f>
        <v/>
      </c>
      <c r="AC273" s="8" t="str">
        <f ca="1">IF(ROW()-$Y$11&lt;$Y$8,OFFSET($A$1,ROW()-$Y$11+$Y$4,COLUMN()-$Y$13+$Y$6),"")</f>
        <v/>
      </c>
      <c r="AD273" s="8" t="str">
        <f ca="1">IF(ROW()-$Y$11&lt;$Y$8,OFFSET($A$1,ROW()-$Y$11+$Y$4,COLUMN()-$Y$13+$Y$6),"")</f>
        <v/>
      </c>
      <c r="AE273" s="40" t="str">
        <f ca="1">IF(ISNUMBER(AA273),AE272,AA273)</f>
        <v/>
      </c>
      <c r="AF273" s="40" t="str">
        <f ca="1">IF(ISNUMBER(AA273),AA273,"")</f>
        <v/>
      </c>
      <c r="AG273" s="8" t="str">
        <f ca="1">IF(AC273="","",IF(AC272="",AC273,AG272+AC273))</f>
        <v/>
      </c>
      <c r="AH273" s="8" t="str">
        <f ca="1">IF(AD273="","",IF(AD272="",AD273,AH272+AD273))</f>
        <v/>
      </c>
      <c r="AI273" s="8" t="str">
        <f ca="1">IF(AG273&lt;&gt;"",AG273-AH273,"")</f>
        <v/>
      </c>
    </row>
    <row r="274" spans="11:35">
      <c r="K274" s="142" t="str">
        <f ca="1">IF(ROW()-$I$19&lt;$I$8,OFFSET($A$1,ROW()-$I$19+$I$4,COLUMN()-$I$21+$I$6),IF(ROW()-$I$19&lt;$I$8+$I$16,OFFSET($A$1,ROW()-$I$19-$I$8+$I$12,COLUMN()-$I$21+$I$14),""))</f>
        <v/>
      </c>
      <c r="L274" s="142" t="str">
        <f ca="1">IF(ROW()-$I$19&lt;$I$8,OFFSET(#REF!,ROW()-$I$19+$I$4,COLUMN()-$I$21+$I$6),IF(ROW()-$I$19&lt;$I$8+$I$16,OFFSET(#REF!,ROW()-$I$19-$I$8+$I$12,COLUMN()-$I$21+$I$14),""))</f>
        <v/>
      </c>
      <c r="M274" s="148" t="str">
        <f ca="1">IF(K274="","",IF(NOT(ISNUMBER(K274)),K274,M273))</f>
        <v/>
      </c>
      <c r="N274" s="149" t="str">
        <f ca="1">IF(K274="","",IF(ISNUMBER(K274),K274,IF(ISNUMBER(K275),K275,"")))</f>
        <v/>
      </c>
      <c r="O274" s="150" t="str">
        <f ca="1">IF(AND(ROW()-$I$19&lt;$I$8,NOT(ISNUMBER(K274))),L274,"")</f>
        <v/>
      </c>
      <c r="P274" s="150" t="str">
        <f ca="1">IF(AND(K274&lt;&gt;"",ISNUMBER(K274),ROW()-$I$19&lt;$I$8),L274,"")</f>
        <v/>
      </c>
      <c r="Q274" s="150" t="str">
        <f ca="1">IF(AND(K274&lt;&gt;"",ISNUMBER(K274),ROW()-$I$19&gt;=$I$8),L274,"")</f>
        <v/>
      </c>
      <c r="R274" s="153"/>
      <c r="AA274" s="8" t="str">
        <f ca="1">IF(ROW()-$Y$11&lt;$Y$8,OFFSET($A$1,ROW()-$Y$11+$Y$4,COLUMN()-$Y$13+$Y$6),"")</f>
        <v/>
      </c>
      <c r="AB274" s="8" t="str">
        <f ca="1">IF(ROW()-$Y$11&lt;$Y$8,IF(ISNUMBER(AA274),AB273,OFFSET($A$1,ROW()-$Y$11+$Y$4,COLUMN()-$Y$13+$Y$6)),"")</f>
        <v/>
      </c>
      <c r="AC274" s="8" t="str">
        <f ca="1">IF(ROW()-$Y$11&lt;$Y$8,OFFSET($A$1,ROW()-$Y$11+$Y$4,COLUMN()-$Y$13+$Y$6),"")</f>
        <v/>
      </c>
      <c r="AD274" s="8" t="str">
        <f ca="1">IF(ROW()-$Y$11&lt;$Y$8,OFFSET($A$1,ROW()-$Y$11+$Y$4,COLUMN()-$Y$13+$Y$6),"")</f>
        <v/>
      </c>
      <c r="AE274" s="40" t="str">
        <f ca="1">IF(ISNUMBER(AA274),AE273,AA274)</f>
        <v/>
      </c>
      <c r="AF274" s="40" t="str">
        <f ca="1">IF(ISNUMBER(AA274),AA274,"")</f>
        <v/>
      </c>
      <c r="AG274" s="8" t="str">
        <f ca="1">IF(AC274="","",IF(AC273="",AC274,AG273+AC274))</f>
        <v/>
      </c>
      <c r="AH274" s="8" t="str">
        <f ca="1">IF(AD274="","",IF(AD273="",AD274,AH273+AD274))</f>
        <v/>
      </c>
      <c r="AI274" s="8" t="str">
        <f ca="1">IF(AG274&lt;&gt;"",AG274-AH274,"")</f>
        <v/>
      </c>
    </row>
    <row r="275" spans="11:35">
      <c r="K275" s="142" t="str">
        <f ca="1">IF(ROW()-$I$19&lt;$I$8,OFFSET($A$1,ROW()-$I$19+$I$4,COLUMN()-$I$21+$I$6),IF(ROW()-$I$19&lt;$I$8+$I$16,OFFSET($A$1,ROW()-$I$19-$I$8+$I$12,COLUMN()-$I$21+$I$14),""))</f>
        <v/>
      </c>
      <c r="L275" s="142" t="str">
        <f ca="1">IF(ROW()-$I$19&lt;$I$8,OFFSET(#REF!,ROW()-$I$19+$I$4,COLUMN()-$I$21+$I$6),IF(ROW()-$I$19&lt;$I$8+$I$16,OFFSET(#REF!,ROW()-$I$19-$I$8+$I$12,COLUMN()-$I$21+$I$14),""))</f>
        <v/>
      </c>
      <c r="M275" s="148" t="str">
        <f ca="1">IF(K275="","",IF(NOT(ISNUMBER(K275)),K275,M274))</f>
        <v/>
      </c>
      <c r="N275" s="149" t="str">
        <f ca="1">IF(K275="","",IF(ISNUMBER(K275),K275,IF(ISNUMBER(K276),K276,"")))</f>
        <v/>
      </c>
      <c r="O275" s="150" t="str">
        <f ca="1">IF(AND(ROW()-$I$19&lt;$I$8,NOT(ISNUMBER(K275))),L275,"")</f>
        <v/>
      </c>
      <c r="P275" s="150" t="str">
        <f ca="1">IF(AND(K275&lt;&gt;"",ISNUMBER(K275),ROW()-$I$19&lt;$I$8),L275,"")</f>
        <v/>
      </c>
      <c r="Q275" s="150" t="str">
        <f ca="1">IF(AND(K275&lt;&gt;"",ISNUMBER(K275),ROW()-$I$19&gt;=$I$8),L275,"")</f>
        <v/>
      </c>
      <c r="R275" s="153"/>
      <c r="AA275" s="8" t="str">
        <f ca="1">IF(ROW()-$Y$11&lt;$Y$8,OFFSET($A$1,ROW()-$Y$11+$Y$4,COLUMN()-$Y$13+$Y$6),"")</f>
        <v/>
      </c>
      <c r="AB275" s="8" t="str">
        <f ca="1">IF(ROW()-$Y$11&lt;$Y$8,IF(ISNUMBER(AA275),AB274,OFFSET($A$1,ROW()-$Y$11+$Y$4,COLUMN()-$Y$13+$Y$6)),"")</f>
        <v/>
      </c>
      <c r="AC275" s="8" t="str">
        <f ca="1">IF(ROW()-$Y$11&lt;$Y$8,OFFSET($A$1,ROW()-$Y$11+$Y$4,COLUMN()-$Y$13+$Y$6),"")</f>
        <v/>
      </c>
      <c r="AD275" s="8" t="str">
        <f ca="1">IF(ROW()-$Y$11&lt;$Y$8,OFFSET($A$1,ROW()-$Y$11+$Y$4,COLUMN()-$Y$13+$Y$6),"")</f>
        <v/>
      </c>
      <c r="AE275" s="40" t="str">
        <f ca="1">IF(ISNUMBER(AA275),AE274,AA275)</f>
        <v/>
      </c>
      <c r="AF275" s="40" t="str">
        <f ca="1">IF(ISNUMBER(AA275),AA275,"")</f>
        <v/>
      </c>
      <c r="AG275" s="8" t="str">
        <f ca="1">IF(AC275="","",IF(AC274="",AC275,AG274+AC275))</f>
        <v/>
      </c>
      <c r="AH275" s="8" t="str">
        <f ca="1">IF(AD275="","",IF(AD274="",AD275,AH274+AD275))</f>
        <v/>
      </c>
      <c r="AI275" s="8" t="str">
        <f ca="1">IF(AG275&lt;&gt;"",AG275-AH275,"")</f>
        <v/>
      </c>
    </row>
    <row r="276" spans="11:35">
      <c r="K276" s="142" t="str">
        <f ca="1">IF(ROW()-$I$19&lt;$I$8,OFFSET($A$1,ROW()-$I$19+$I$4,COLUMN()-$I$21+$I$6),IF(ROW()-$I$19&lt;$I$8+$I$16,OFFSET($A$1,ROW()-$I$19-$I$8+$I$12,COLUMN()-$I$21+$I$14),""))</f>
        <v/>
      </c>
      <c r="L276" s="142" t="str">
        <f ca="1">IF(ROW()-$I$19&lt;$I$8,OFFSET(#REF!,ROW()-$I$19+$I$4,COLUMN()-$I$21+$I$6),IF(ROW()-$I$19&lt;$I$8+$I$16,OFFSET(#REF!,ROW()-$I$19-$I$8+$I$12,COLUMN()-$I$21+$I$14),""))</f>
        <v/>
      </c>
      <c r="M276" s="148" t="str">
        <f ca="1">IF(K276="","",IF(NOT(ISNUMBER(K276)),K276,M275))</f>
        <v/>
      </c>
      <c r="N276" s="149" t="str">
        <f ca="1">IF(K276="","",IF(ISNUMBER(K276),K276,IF(ISNUMBER(K277),K277,"")))</f>
        <v/>
      </c>
      <c r="O276" s="150" t="str">
        <f ca="1">IF(AND(ROW()-$I$19&lt;$I$8,NOT(ISNUMBER(K276))),L276,"")</f>
        <v/>
      </c>
      <c r="P276" s="150" t="str">
        <f ca="1">IF(AND(K276&lt;&gt;"",ISNUMBER(K276),ROW()-$I$19&lt;$I$8),L276,"")</f>
        <v/>
      </c>
      <c r="Q276" s="150" t="str">
        <f ca="1">IF(AND(K276&lt;&gt;"",ISNUMBER(K276),ROW()-$I$19&gt;=$I$8),L276,"")</f>
        <v/>
      </c>
      <c r="R276" s="153"/>
      <c r="AA276" s="8" t="str">
        <f ca="1">IF(ROW()-$Y$11&lt;$Y$8,OFFSET($A$1,ROW()-$Y$11+$Y$4,COLUMN()-$Y$13+$Y$6),"")</f>
        <v/>
      </c>
      <c r="AB276" s="8" t="str">
        <f ca="1">IF(ROW()-$Y$11&lt;$Y$8,IF(ISNUMBER(AA276),AB275,OFFSET($A$1,ROW()-$Y$11+$Y$4,COLUMN()-$Y$13+$Y$6)),"")</f>
        <v/>
      </c>
      <c r="AC276" s="8" t="str">
        <f ca="1">IF(ROW()-$Y$11&lt;$Y$8,OFFSET($A$1,ROW()-$Y$11+$Y$4,COLUMN()-$Y$13+$Y$6),"")</f>
        <v/>
      </c>
      <c r="AD276" s="8" t="str">
        <f ca="1">IF(ROW()-$Y$11&lt;$Y$8,OFFSET($A$1,ROW()-$Y$11+$Y$4,COLUMN()-$Y$13+$Y$6),"")</f>
        <v/>
      </c>
      <c r="AE276" s="40" t="str">
        <f ca="1">IF(ISNUMBER(AA276),AE275,AA276)</f>
        <v/>
      </c>
      <c r="AF276" s="40" t="str">
        <f ca="1">IF(ISNUMBER(AA276),AA276,"")</f>
        <v/>
      </c>
      <c r="AG276" s="8" t="str">
        <f ca="1">IF(AC276="","",IF(AC275="",AC276,AG275+AC276))</f>
        <v/>
      </c>
      <c r="AH276" s="8" t="str">
        <f ca="1">IF(AD276="","",IF(AD275="",AD276,AH275+AD276))</f>
        <v/>
      </c>
      <c r="AI276" s="8" t="str">
        <f ca="1">IF(AG276&lt;&gt;"",AG276-AH276,"")</f>
        <v/>
      </c>
    </row>
    <row r="277" spans="11:35">
      <c r="K277" s="142" t="str">
        <f ca="1">IF(ROW()-$I$19&lt;$I$8,OFFSET($A$1,ROW()-$I$19+$I$4,COLUMN()-$I$21+$I$6),IF(ROW()-$I$19&lt;$I$8+$I$16,OFFSET($A$1,ROW()-$I$19-$I$8+$I$12,COLUMN()-$I$21+$I$14),""))</f>
        <v/>
      </c>
      <c r="L277" s="142" t="str">
        <f ca="1">IF(ROW()-$I$19&lt;$I$8,OFFSET(#REF!,ROW()-$I$19+$I$4,COLUMN()-$I$21+$I$6),IF(ROW()-$I$19&lt;$I$8+$I$16,OFFSET(#REF!,ROW()-$I$19-$I$8+$I$12,COLUMN()-$I$21+$I$14),""))</f>
        <v/>
      </c>
      <c r="M277" s="148" t="str">
        <f ca="1">IF(K277="","",IF(NOT(ISNUMBER(K277)),K277,M276))</f>
        <v/>
      </c>
      <c r="N277" s="149" t="str">
        <f ca="1">IF(K277="","",IF(ISNUMBER(K277),K277,IF(ISNUMBER(K278),K278,"")))</f>
        <v/>
      </c>
      <c r="O277" s="150" t="str">
        <f ca="1">IF(AND(ROW()-$I$19&lt;$I$8,NOT(ISNUMBER(K277))),L277,"")</f>
        <v/>
      </c>
      <c r="P277" s="150" t="str">
        <f ca="1">IF(AND(K277&lt;&gt;"",ISNUMBER(K277),ROW()-$I$19&lt;$I$8),L277,"")</f>
        <v/>
      </c>
      <c r="Q277" s="150" t="str">
        <f ca="1">IF(AND(K277&lt;&gt;"",ISNUMBER(K277),ROW()-$I$19&gt;=$I$8),L277,"")</f>
        <v/>
      </c>
      <c r="R277" s="153"/>
      <c r="AA277" s="8" t="str">
        <f ca="1">IF(ROW()-$Y$11&lt;$Y$8,OFFSET($A$1,ROW()-$Y$11+$Y$4,COLUMN()-$Y$13+$Y$6),"")</f>
        <v/>
      </c>
      <c r="AB277" s="8" t="str">
        <f ca="1">IF(ROW()-$Y$11&lt;$Y$8,IF(ISNUMBER(AA277),AB276,OFFSET($A$1,ROW()-$Y$11+$Y$4,COLUMN()-$Y$13+$Y$6)),"")</f>
        <v/>
      </c>
      <c r="AC277" s="8" t="str">
        <f ca="1">IF(ROW()-$Y$11&lt;$Y$8,OFFSET($A$1,ROW()-$Y$11+$Y$4,COLUMN()-$Y$13+$Y$6),"")</f>
        <v/>
      </c>
      <c r="AD277" s="8" t="str">
        <f ca="1">IF(ROW()-$Y$11&lt;$Y$8,OFFSET($A$1,ROW()-$Y$11+$Y$4,COLUMN()-$Y$13+$Y$6),"")</f>
        <v/>
      </c>
      <c r="AE277" s="40" t="str">
        <f ca="1">IF(ISNUMBER(AA277),AE276,AA277)</f>
        <v/>
      </c>
      <c r="AF277" s="40" t="str">
        <f ca="1">IF(ISNUMBER(AA277),AA277,"")</f>
        <v/>
      </c>
      <c r="AG277" s="8" t="str">
        <f ca="1">IF(AC277="","",IF(AC276="",AC277,AG276+AC277))</f>
        <v/>
      </c>
      <c r="AH277" s="8" t="str">
        <f ca="1">IF(AD277="","",IF(AD276="",AD277,AH276+AD277))</f>
        <v/>
      </c>
      <c r="AI277" s="8" t="str">
        <f ca="1">IF(AG277&lt;&gt;"",AG277-AH277,"")</f>
        <v/>
      </c>
    </row>
    <row r="278" spans="11:35">
      <c r="K278" s="142" t="str">
        <f ca="1">IF(ROW()-$I$19&lt;$I$8,OFFSET($A$1,ROW()-$I$19+$I$4,COLUMN()-$I$21+$I$6),IF(ROW()-$I$19&lt;$I$8+$I$16,OFFSET($A$1,ROW()-$I$19-$I$8+$I$12,COLUMN()-$I$21+$I$14),""))</f>
        <v/>
      </c>
      <c r="L278" s="142" t="str">
        <f ca="1">IF(ROW()-$I$19&lt;$I$8,OFFSET(#REF!,ROW()-$I$19+$I$4,COLUMN()-$I$21+$I$6),IF(ROW()-$I$19&lt;$I$8+$I$16,OFFSET(#REF!,ROW()-$I$19-$I$8+$I$12,COLUMN()-$I$21+$I$14),""))</f>
        <v/>
      </c>
      <c r="M278" s="148" t="str">
        <f ca="1">IF(K278="","",IF(NOT(ISNUMBER(K278)),K278,M277))</f>
        <v/>
      </c>
      <c r="N278" s="149" t="str">
        <f ca="1">IF(K278="","",IF(ISNUMBER(K278),K278,IF(ISNUMBER(K279),K279,"")))</f>
        <v/>
      </c>
      <c r="O278" s="150" t="str">
        <f ca="1">IF(AND(ROW()-$I$19&lt;$I$8,NOT(ISNUMBER(K278))),L278,"")</f>
        <v/>
      </c>
      <c r="P278" s="150" t="str">
        <f ca="1">IF(AND(K278&lt;&gt;"",ISNUMBER(K278),ROW()-$I$19&lt;$I$8),L278,"")</f>
        <v/>
      </c>
      <c r="Q278" s="150" t="str">
        <f ca="1">IF(AND(K278&lt;&gt;"",ISNUMBER(K278),ROW()-$I$19&gt;=$I$8),L278,"")</f>
        <v/>
      </c>
      <c r="R278" s="153"/>
      <c r="AA278" s="8" t="str">
        <f ca="1">IF(ROW()-$Y$11&lt;$Y$8,OFFSET($A$1,ROW()-$Y$11+$Y$4,COLUMN()-$Y$13+$Y$6),"")</f>
        <v/>
      </c>
      <c r="AB278" s="8" t="str">
        <f ca="1">IF(ROW()-$Y$11&lt;$Y$8,IF(ISNUMBER(AA278),AB277,OFFSET($A$1,ROW()-$Y$11+$Y$4,COLUMN()-$Y$13+$Y$6)),"")</f>
        <v/>
      </c>
      <c r="AC278" s="8" t="str">
        <f ca="1">IF(ROW()-$Y$11&lt;$Y$8,OFFSET($A$1,ROW()-$Y$11+$Y$4,COLUMN()-$Y$13+$Y$6),"")</f>
        <v/>
      </c>
      <c r="AD278" s="8" t="str">
        <f ca="1">IF(ROW()-$Y$11&lt;$Y$8,OFFSET($A$1,ROW()-$Y$11+$Y$4,COLUMN()-$Y$13+$Y$6),"")</f>
        <v/>
      </c>
      <c r="AE278" s="40" t="str">
        <f ca="1">IF(ISNUMBER(AA278),AE277,AA278)</f>
        <v/>
      </c>
      <c r="AF278" s="40" t="str">
        <f ca="1">IF(ISNUMBER(AA278),AA278,"")</f>
        <v/>
      </c>
      <c r="AG278" s="8" t="str">
        <f ca="1">IF(AC278="","",IF(AC277="",AC278,AG277+AC278))</f>
        <v/>
      </c>
      <c r="AH278" s="8" t="str">
        <f ca="1">IF(AD278="","",IF(AD277="",AD278,AH277+AD278))</f>
        <v/>
      </c>
      <c r="AI278" s="8" t="str">
        <f ca="1">IF(AG278&lt;&gt;"",AG278-AH278,"")</f>
        <v/>
      </c>
    </row>
    <row r="279" spans="11:35">
      <c r="K279" s="142" t="str">
        <f ca="1">IF(ROW()-$I$19&lt;$I$8,OFFSET($A$1,ROW()-$I$19+$I$4,COLUMN()-$I$21+$I$6),IF(ROW()-$I$19&lt;$I$8+$I$16,OFFSET($A$1,ROW()-$I$19-$I$8+$I$12,COLUMN()-$I$21+$I$14),""))</f>
        <v/>
      </c>
      <c r="L279" s="142" t="str">
        <f ca="1">IF(ROW()-$I$19&lt;$I$8,OFFSET(#REF!,ROW()-$I$19+$I$4,COLUMN()-$I$21+$I$6),IF(ROW()-$I$19&lt;$I$8+$I$16,OFFSET(#REF!,ROW()-$I$19-$I$8+$I$12,COLUMN()-$I$21+$I$14),""))</f>
        <v/>
      </c>
      <c r="M279" s="148" t="str">
        <f ca="1">IF(K279="","",IF(NOT(ISNUMBER(K279)),K279,M278))</f>
        <v/>
      </c>
      <c r="N279" s="149" t="str">
        <f ca="1">IF(K279="","",IF(ISNUMBER(K279),K279,IF(ISNUMBER(K280),K280,"")))</f>
        <v/>
      </c>
      <c r="O279" s="150" t="str">
        <f ca="1">IF(AND(ROW()-$I$19&lt;$I$8,NOT(ISNUMBER(K279))),L279,"")</f>
        <v/>
      </c>
      <c r="P279" s="150" t="str">
        <f ca="1">IF(AND(K279&lt;&gt;"",ISNUMBER(K279),ROW()-$I$19&lt;$I$8),L279,"")</f>
        <v/>
      </c>
      <c r="Q279" s="150" t="str">
        <f ca="1">IF(AND(K279&lt;&gt;"",ISNUMBER(K279),ROW()-$I$19&gt;=$I$8),L279,"")</f>
        <v/>
      </c>
      <c r="R279" s="153"/>
      <c r="AA279" s="8" t="str">
        <f ca="1">IF(ROW()-$Y$11&lt;$Y$8,OFFSET($A$1,ROW()-$Y$11+$Y$4,COLUMN()-$Y$13+$Y$6),"")</f>
        <v/>
      </c>
      <c r="AB279" s="8" t="str">
        <f ca="1">IF(ROW()-$Y$11&lt;$Y$8,IF(ISNUMBER(AA279),AB278,OFFSET($A$1,ROW()-$Y$11+$Y$4,COLUMN()-$Y$13+$Y$6)),"")</f>
        <v/>
      </c>
      <c r="AC279" s="8" t="str">
        <f ca="1">IF(ROW()-$Y$11&lt;$Y$8,OFFSET($A$1,ROW()-$Y$11+$Y$4,COLUMN()-$Y$13+$Y$6),"")</f>
        <v/>
      </c>
      <c r="AD279" s="8" t="str">
        <f ca="1">IF(ROW()-$Y$11&lt;$Y$8,OFFSET($A$1,ROW()-$Y$11+$Y$4,COLUMN()-$Y$13+$Y$6),"")</f>
        <v/>
      </c>
      <c r="AE279" s="40" t="str">
        <f ca="1">IF(ISNUMBER(AA279),AE278,AA279)</f>
        <v/>
      </c>
      <c r="AF279" s="40" t="str">
        <f ca="1">IF(ISNUMBER(AA279),AA279,"")</f>
        <v/>
      </c>
      <c r="AG279" s="8" t="str">
        <f ca="1">IF(AC279="","",IF(AC278="",AC279,AG278+AC279))</f>
        <v/>
      </c>
      <c r="AH279" s="8" t="str">
        <f ca="1">IF(AD279="","",IF(AD278="",AD279,AH278+AD279))</f>
        <v/>
      </c>
      <c r="AI279" s="8" t="str">
        <f ca="1">IF(AG279&lt;&gt;"",AG279-AH279,"")</f>
        <v/>
      </c>
    </row>
    <row r="280" spans="11:35">
      <c r="K280" s="142" t="str">
        <f ca="1">IF(ROW()-$I$19&lt;$I$8,OFFSET($A$1,ROW()-$I$19+$I$4,COLUMN()-$I$21+$I$6),IF(ROW()-$I$19&lt;$I$8+$I$16,OFFSET($A$1,ROW()-$I$19-$I$8+$I$12,COLUMN()-$I$21+$I$14),""))</f>
        <v/>
      </c>
      <c r="L280" s="142" t="str">
        <f ca="1">IF(ROW()-$I$19&lt;$I$8,OFFSET(#REF!,ROW()-$I$19+$I$4,COLUMN()-$I$21+$I$6),IF(ROW()-$I$19&lt;$I$8+$I$16,OFFSET(#REF!,ROW()-$I$19-$I$8+$I$12,COLUMN()-$I$21+$I$14),""))</f>
        <v/>
      </c>
      <c r="M280" s="148" t="str">
        <f ca="1">IF(K280="","",IF(NOT(ISNUMBER(K280)),K280,M279))</f>
        <v/>
      </c>
      <c r="N280" s="149" t="str">
        <f ca="1">IF(K280="","",IF(ISNUMBER(K280),K280,IF(ISNUMBER(K281),K281,"")))</f>
        <v/>
      </c>
      <c r="O280" s="150" t="str">
        <f ca="1">IF(AND(ROW()-$I$19&lt;$I$8,NOT(ISNUMBER(K280))),L280,"")</f>
        <v/>
      </c>
      <c r="P280" s="150" t="str">
        <f ca="1">IF(AND(K280&lt;&gt;"",ISNUMBER(K280),ROW()-$I$19&lt;$I$8),L280,"")</f>
        <v/>
      </c>
      <c r="Q280" s="150" t="str">
        <f ca="1">IF(AND(K280&lt;&gt;"",ISNUMBER(K280),ROW()-$I$19&gt;=$I$8),L280,"")</f>
        <v/>
      </c>
      <c r="R280" s="153"/>
      <c r="AA280" s="8" t="str">
        <f ca="1">IF(ROW()-$Y$11&lt;$Y$8,OFFSET($A$1,ROW()-$Y$11+$Y$4,COLUMN()-$Y$13+$Y$6),"")</f>
        <v/>
      </c>
      <c r="AB280" s="8" t="str">
        <f ca="1">IF(ROW()-$Y$11&lt;$Y$8,IF(ISNUMBER(AA280),AB279,OFFSET($A$1,ROW()-$Y$11+$Y$4,COLUMN()-$Y$13+$Y$6)),"")</f>
        <v/>
      </c>
      <c r="AC280" s="8" t="str">
        <f ca="1">IF(ROW()-$Y$11&lt;$Y$8,OFFSET($A$1,ROW()-$Y$11+$Y$4,COLUMN()-$Y$13+$Y$6),"")</f>
        <v/>
      </c>
      <c r="AD280" s="8" t="str">
        <f ca="1">IF(ROW()-$Y$11&lt;$Y$8,OFFSET($A$1,ROW()-$Y$11+$Y$4,COLUMN()-$Y$13+$Y$6),"")</f>
        <v/>
      </c>
      <c r="AE280" s="40" t="str">
        <f ca="1">IF(ISNUMBER(AA280),AE279,AA280)</f>
        <v/>
      </c>
      <c r="AF280" s="40" t="str">
        <f ca="1">IF(ISNUMBER(AA280),AA280,"")</f>
        <v/>
      </c>
      <c r="AG280" s="8" t="str">
        <f ca="1">IF(AC280="","",IF(AC279="",AC280,AG279+AC280))</f>
        <v/>
      </c>
      <c r="AH280" s="8" t="str">
        <f ca="1">IF(AD280="","",IF(AD279="",AD280,AH279+AD280))</f>
        <v/>
      </c>
      <c r="AI280" s="8" t="str">
        <f ca="1">IF(AG280&lt;&gt;"",AG280-AH280,"")</f>
        <v/>
      </c>
    </row>
    <row r="281" spans="11:35">
      <c r="K281" s="142" t="str">
        <f ca="1">IF(ROW()-$I$19&lt;$I$8,OFFSET($A$1,ROW()-$I$19+$I$4,COLUMN()-$I$21+$I$6),IF(ROW()-$I$19&lt;$I$8+$I$16,OFFSET($A$1,ROW()-$I$19-$I$8+$I$12,COLUMN()-$I$21+$I$14),""))</f>
        <v/>
      </c>
      <c r="L281" s="142" t="str">
        <f ca="1">IF(ROW()-$I$19&lt;$I$8,OFFSET(#REF!,ROW()-$I$19+$I$4,COLUMN()-$I$21+$I$6),IF(ROW()-$I$19&lt;$I$8+$I$16,OFFSET(#REF!,ROW()-$I$19-$I$8+$I$12,COLUMN()-$I$21+$I$14),""))</f>
        <v/>
      </c>
      <c r="M281" s="148" t="str">
        <f ca="1">IF(K281="","",IF(NOT(ISNUMBER(K281)),K281,M280))</f>
        <v/>
      </c>
      <c r="N281" s="149" t="str">
        <f ca="1">IF(K281="","",IF(ISNUMBER(K281),K281,IF(ISNUMBER(K282),K282,"")))</f>
        <v/>
      </c>
      <c r="O281" s="150" t="str">
        <f ca="1">IF(AND(ROW()-$I$19&lt;$I$8,NOT(ISNUMBER(K281))),L281,"")</f>
        <v/>
      </c>
      <c r="P281" s="150" t="str">
        <f ca="1">IF(AND(K281&lt;&gt;"",ISNUMBER(K281),ROW()-$I$19&lt;$I$8),L281,"")</f>
        <v/>
      </c>
      <c r="Q281" s="150" t="str">
        <f ca="1">IF(AND(K281&lt;&gt;"",ISNUMBER(K281),ROW()-$I$19&gt;=$I$8),L281,"")</f>
        <v/>
      </c>
      <c r="R281" s="153"/>
      <c r="AA281" s="8" t="str">
        <f ca="1">IF(ROW()-$Y$11&lt;$Y$8,OFFSET($A$1,ROW()-$Y$11+$Y$4,COLUMN()-$Y$13+$Y$6),"")</f>
        <v/>
      </c>
      <c r="AB281" s="8" t="str">
        <f ca="1">IF(ROW()-$Y$11&lt;$Y$8,IF(ISNUMBER(AA281),AB280,OFFSET($A$1,ROW()-$Y$11+$Y$4,COLUMN()-$Y$13+$Y$6)),"")</f>
        <v/>
      </c>
      <c r="AC281" s="8" t="str">
        <f ca="1">IF(ROW()-$Y$11&lt;$Y$8,OFFSET($A$1,ROW()-$Y$11+$Y$4,COLUMN()-$Y$13+$Y$6),"")</f>
        <v/>
      </c>
      <c r="AD281" s="8" t="str">
        <f ca="1">IF(ROW()-$Y$11&lt;$Y$8,OFFSET($A$1,ROW()-$Y$11+$Y$4,COLUMN()-$Y$13+$Y$6),"")</f>
        <v/>
      </c>
      <c r="AE281" s="40" t="str">
        <f ca="1">IF(ISNUMBER(AA281),AE280,AA281)</f>
        <v/>
      </c>
      <c r="AF281" s="40" t="str">
        <f ca="1">IF(ISNUMBER(AA281),AA281,"")</f>
        <v/>
      </c>
      <c r="AG281" s="8" t="str">
        <f ca="1">IF(AC281="","",IF(AC280="",AC281,AG280+AC281))</f>
        <v/>
      </c>
      <c r="AH281" s="8" t="str">
        <f ca="1">IF(AD281="","",IF(AD280="",AD281,AH280+AD281))</f>
        <v/>
      </c>
      <c r="AI281" s="8" t="str">
        <f ca="1">IF(AG281&lt;&gt;"",AG281-AH281,"")</f>
        <v/>
      </c>
    </row>
    <row r="282" spans="11:35">
      <c r="K282" s="142" t="str">
        <f ca="1">IF(ROW()-$I$19&lt;$I$8,OFFSET($A$1,ROW()-$I$19+$I$4,COLUMN()-$I$21+$I$6),IF(ROW()-$I$19&lt;$I$8+$I$16,OFFSET($A$1,ROW()-$I$19-$I$8+$I$12,COLUMN()-$I$21+$I$14),""))</f>
        <v/>
      </c>
      <c r="L282" s="142" t="str">
        <f ca="1">IF(ROW()-$I$19&lt;$I$8,OFFSET(#REF!,ROW()-$I$19+$I$4,COLUMN()-$I$21+$I$6),IF(ROW()-$I$19&lt;$I$8+$I$16,OFFSET(#REF!,ROW()-$I$19-$I$8+$I$12,COLUMN()-$I$21+$I$14),""))</f>
        <v/>
      </c>
      <c r="M282" s="148" t="str">
        <f ca="1">IF(K282="","",IF(NOT(ISNUMBER(K282)),K282,M281))</f>
        <v/>
      </c>
      <c r="N282" s="149" t="str">
        <f ca="1">IF(K282="","",IF(ISNUMBER(K282),K282,IF(ISNUMBER(K283),K283,"")))</f>
        <v/>
      </c>
      <c r="O282" s="150" t="str">
        <f ca="1">IF(AND(ROW()-$I$19&lt;$I$8,NOT(ISNUMBER(K282))),L282,"")</f>
        <v/>
      </c>
      <c r="P282" s="150" t="str">
        <f ca="1">IF(AND(K282&lt;&gt;"",ISNUMBER(K282),ROW()-$I$19&lt;$I$8),L282,"")</f>
        <v/>
      </c>
      <c r="Q282" s="150" t="str">
        <f ca="1">IF(AND(K282&lt;&gt;"",ISNUMBER(K282),ROW()-$I$19&gt;=$I$8),L282,"")</f>
        <v/>
      </c>
      <c r="R282" s="153"/>
      <c r="AA282" s="8" t="str">
        <f ca="1">IF(ROW()-$Y$11&lt;$Y$8,OFFSET($A$1,ROW()-$Y$11+$Y$4,COLUMN()-$Y$13+$Y$6),"")</f>
        <v/>
      </c>
      <c r="AB282" s="8" t="str">
        <f ca="1">IF(ROW()-$Y$11&lt;$Y$8,IF(ISNUMBER(AA282),AB281,OFFSET($A$1,ROW()-$Y$11+$Y$4,COLUMN()-$Y$13+$Y$6)),"")</f>
        <v/>
      </c>
      <c r="AC282" s="8" t="str">
        <f ca="1">IF(ROW()-$Y$11&lt;$Y$8,OFFSET($A$1,ROW()-$Y$11+$Y$4,COLUMN()-$Y$13+$Y$6),"")</f>
        <v/>
      </c>
      <c r="AD282" s="8" t="str">
        <f ca="1">IF(ROW()-$Y$11&lt;$Y$8,OFFSET($A$1,ROW()-$Y$11+$Y$4,COLUMN()-$Y$13+$Y$6),"")</f>
        <v/>
      </c>
      <c r="AE282" s="40" t="str">
        <f ca="1">IF(ISNUMBER(AA282),AE281,AA282)</f>
        <v/>
      </c>
      <c r="AF282" s="40" t="str">
        <f ca="1">IF(ISNUMBER(AA282),AA282,"")</f>
        <v/>
      </c>
      <c r="AG282" s="8" t="str">
        <f ca="1">IF(AC282="","",IF(AC281="",AC282,AG281+AC282))</f>
        <v/>
      </c>
      <c r="AH282" s="8" t="str">
        <f ca="1">IF(AD282="","",IF(AD281="",AD282,AH281+AD282))</f>
        <v/>
      </c>
      <c r="AI282" s="8" t="str">
        <f ca="1">IF(AG282&lt;&gt;"",AG282-AH282,"")</f>
        <v/>
      </c>
    </row>
    <row r="283" spans="11:35">
      <c r="K283" s="142" t="str">
        <f ca="1">IF(ROW()-$I$19&lt;$I$8,OFFSET($A$1,ROW()-$I$19+$I$4,COLUMN()-$I$21+$I$6),IF(ROW()-$I$19&lt;$I$8+$I$16,OFFSET($A$1,ROW()-$I$19-$I$8+$I$12,COLUMN()-$I$21+$I$14),""))</f>
        <v/>
      </c>
      <c r="L283" s="142" t="str">
        <f ca="1">IF(ROW()-$I$19&lt;$I$8,OFFSET(#REF!,ROW()-$I$19+$I$4,COLUMN()-$I$21+$I$6),IF(ROW()-$I$19&lt;$I$8+$I$16,OFFSET(#REF!,ROW()-$I$19-$I$8+$I$12,COLUMN()-$I$21+$I$14),""))</f>
        <v/>
      </c>
      <c r="M283" s="148" t="str">
        <f ca="1">IF(K283="","",IF(NOT(ISNUMBER(K283)),K283,M282))</f>
        <v/>
      </c>
      <c r="N283" s="149" t="str">
        <f ca="1">IF(K283="","",IF(ISNUMBER(K283),K283,IF(ISNUMBER(K284),K284,"")))</f>
        <v/>
      </c>
      <c r="O283" s="150" t="str">
        <f ca="1">IF(AND(ROW()-$I$19&lt;$I$8,NOT(ISNUMBER(K283))),L283,"")</f>
        <v/>
      </c>
      <c r="P283" s="150" t="str">
        <f ca="1">IF(AND(K283&lt;&gt;"",ISNUMBER(K283),ROW()-$I$19&lt;$I$8),L283,"")</f>
        <v/>
      </c>
      <c r="Q283" s="150" t="str">
        <f ca="1">IF(AND(K283&lt;&gt;"",ISNUMBER(K283),ROW()-$I$19&gt;=$I$8),L283,"")</f>
        <v/>
      </c>
      <c r="R283" s="153"/>
      <c r="AA283" s="8" t="str">
        <f ca="1">IF(ROW()-$Y$11&lt;$Y$8,OFFSET($A$1,ROW()-$Y$11+$Y$4,COLUMN()-$Y$13+$Y$6),"")</f>
        <v/>
      </c>
      <c r="AB283" s="8" t="str">
        <f ca="1">IF(ROW()-$Y$11&lt;$Y$8,IF(ISNUMBER(AA283),AB282,OFFSET($A$1,ROW()-$Y$11+$Y$4,COLUMN()-$Y$13+$Y$6)),"")</f>
        <v/>
      </c>
      <c r="AC283" s="8" t="str">
        <f ca="1">IF(ROW()-$Y$11&lt;$Y$8,OFFSET($A$1,ROW()-$Y$11+$Y$4,COLUMN()-$Y$13+$Y$6),"")</f>
        <v/>
      </c>
      <c r="AD283" s="8" t="str">
        <f ca="1">IF(ROW()-$Y$11&lt;$Y$8,OFFSET($A$1,ROW()-$Y$11+$Y$4,COLUMN()-$Y$13+$Y$6),"")</f>
        <v/>
      </c>
      <c r="AE283" s="40" t="str">
        <f ca="1">IF(ISNUMBER(AA283),AE282,AA283)</f>
        <v/>
      </c>
      <c r="AF283" s="40" t="str">
        <f ca="1">IF(ISNUMBER(AA283),AA283,"")</f>
        <v/>
      </c>
      <c r="AG283" s="8" t="str">
        <f ca="1">IF(AC283="","",IF(AC282="",AC283,AG282+AC283))</f>
        <v/>
      </c>
      <c r="AH283" s="8" t="str">
        <f ca="1">IF(AD283="","",IF(AD282="",AD283,AH282+AD283))</f>
        <v/>
      </c>
      <c r="AI283" s="8" t="str">
        <f ca="1">IF(AG283&lt;&gt;"",AG283-AH283,"")</f>
        <v/>
      </c>
    </row>
    <row r="284" spans="11:35">
      <c r="K284" s="142" t="str">
        <f ca="1">IF(ROW()-$I$19&lt;$I$8,OFFSET($A$1,ROW()-$I$19+$I$4,COLUMN()-$I$21+$I$6),IF(ROW()-$I$19&lt;$I$8+$I$16,OFFSET($A$1,ROW()-$I$19-$I$8+$I$12,COLUMN()-$I$21+$I$14),""))</f>
        <v/>
      </c>
      <c r="L284" s="142" t="str">
        <f ca="1">IF(ROW()-$I$19&lt;$I$8,OFFSET(#REF!,ROW()-$I$19+$I$4,COLUMN()-$I$21+$I$6),IF(ROW()-$I$19&lt;$I$8+$I$16,OFFSET(#REF!,ROW()-$I$19-$I$8+$I$12,COLUMN()-$I$21+$I$14),""))</f>
        <v/>
      </c>
      <c r="M284" s="148" t="str">
        <f ca="1">IF(K284="","",IF(NOT(ISNUMBER(K284)),K284,M283))</f>
        <v/>
      </c>
      <c r="N284" s="149" t="str">
        <f ca="1">IF(K284="","",IF(ISNUMBER(K284),K284,IF(ISNUMBER(K285),K285,"")))</f>
        <v/>
      </c>
      <c r="O284" s="150" t="str">
        <f ca="1">IF(AND(ROW()-$I$19&lt;$I$8,NOT(ISNUMBER(K284))),L284,"")</f>
        <v/>
      </c>
      <c r="P284" s="150" t="str">
        <f ca="1">IF(AND(K284&lt;&gt;"",ISNUMBER(K284),ROW()-$I$19&lt;$I$8),L284,"")</f>
        <v/>
      </c>
      <c r="Q284" s="150" t="str">
        <f ca="1">IF(AND(K284&lt;&gt;"",ISNUMBER(K284),ROW()-$I$19&gt;=$I$8),L284,"")</f>
        <v/>
      </c>
      <c r="R284" s="153"/>
      <c r="AA284" s="8" t="str">
        <f ca="1">IF(ROW()-$Y$11&lt;$Y$8,OFFSET($A$1,ROW()-$Y$11+$Y$4,COLUMN()-$Y$13+$Y$6),"")</f>
        <v/>
      </c>
      <c r="AB284" s="8" t="str">
        <f ca="1">IF(ROW()-$Y$11&lt;$Y$8,IF(ISNUMBER(AA284),AB283,OFFSET($A$1,ROW()-$Y$11+$Y$4,COLUMN()-$Y$13+$Y$6)),"")</f>
        <v/>
      </c>
      <c r="AC284" s="8" t="str">
        <f ca="1">IF(ROW()-$Y$11&lt;$Y$8,OFFSET($A$1,ROW()-$Y$11+$Y$4,COLUMN()-$Y$13+$Y$6),"")</f>
        <v/>
      </c>
      <c r="AD284" s="8" t="str">
        <f ca="1">IF(ROW()-$Y$11&lt;$Y$8,OFFSET($A$1,ROW()-$Y$11+$Y$4,COLUMN()-$Y$13+$Y$6),"")</f>
        <v/>
      </c>
      <c r="AE284" s="40" t="str">
        <f ca="1">IF(ISNUMBER(AA284),AE283,AA284)</f>
        <v/>
      </c>
      <c r="AF284" s="40" t="str">
        <f ca="1">IF(ISNUMBER(AA284),AA284,"")</f>
        <v/>
      </c>
      <c r="AG284" s="8" t="str">
        <f ca="1">IF(AC284="","",IF(AC283="",AC284,AG283+AC284))</f>
        <v/>
      </c>
      <c r="AH284" s="8" t="str">
        <f ca="1">IF(AD284="","",IF(AD283="",AD284,AH283+AD284))</f>
        <v/>
      </c>
      <c r="AI284" s="8" t="str">
        <f ca="1">IF(AG284&lt;&gt;"",AG284-AH284,"")</f>
        <v/>
      </c>
    </row>
    <row r="285" spans="11:35">
      <c r="K285" s="142" t="str">
        <f ca="1">IF(ROW()-$I$19&lt;$I$8,OFFSET($A$1,ROW()-$I$19+$I$4,COLUMN()-$I$21+$I$6),IF(ROW()-$I$19&lt;$I$8+$I$16,OFFSET($A$1,ROW()-$I$19-$I$8+$I$12,COLUMN()-$I$21+$I$14),""))</f>
        <v/>
      </c>
      <c r="L285" s="142" t="str">
        <f ca="1">IF(ROW()-$I$19&lt;$I$8,OFFSET(#REF!,ROW()-$I$19+$I$4,COLUMN()-$I$21+$I$6),IF(ROW()-$I$19&lt;$I$8+$I$16,OFFSET(#REF!,ROW()-$I$19-$I$8+$I$12,COLUMN()-$I$21+$I$14),""))</f>
        <v/>
      </c>
      <c r="M285" s="148" t="str">
        <f ca="1">IF(K285="","",IF(NOT(ISNUMBER(K285)),K285,M284))</f>
        <v/>
      </c>
      <c r="N285" s="149" t="str">
        <f ca="1">IF(K285="","",IF(ISNUMBER(K285),K285,IF(ISNUMBER(K286),K286,"")))</f>
        <v/>
      </c>
      <c r="O285" s="150" t="str">
        <f ca="1">IF(AND(ROW()-$I$19&lt;$I$8,NOT(ISNUMBER(K285))),L285,"")</f>
        <v/>
      </c>
      <c r="P285" s="150" t="str">
        <f ca="1">IF(AND(K285&lt;&gt;"",ISNUMBER(K285),ROW()-$I$19&lt;$I$8),L285,"")</f>
        <v/>
      </c>
      <c r="Q285" s="150" t="str">
        <f ca="1">IF(AND(K285&lt;&gt;"",ISNUMBER(K285),ROW()-$I$19&gt;=$I$8),L285,"")</f>
        <v/>
      </c>
      <c r="R285" s="153"/>
      <c r="AA285" s="8" t="str">
        <f ca="1">IF(ROW()-$Y$11&lt;$Y$8,OFFSET($A$1,ROW()-$Y$11+$Y$4,COLUMN()-$Y$13+$Y$6),"")</f>
        <v/>
      </c>
      <c r="AB285" s="8" t="str">
        <f ca="1">IF(ROW()-$Y$11&lt;$Y$8,IF(ISNUMBER(AA285),AB284,OFFSET($A$1,ROW()-$Y$11+$Y$4,COLUMN()-$Y$13+$Y$6)),"")</f>
        <v/>
      </c>
      <c r="AC285" s="8" t="str">
        <f ca="1">IF(ROW()-$Y$11&lt;$Y$8,OFFSET($A$1,ROW()-$Y$11+$Y$4,COLUMN()-$Y$13+$Y$6),"")</f>
        <v/>
      </c>
      <c r="AD285" s="8" t="str">
        <f ca="1">IF(ROW()-$Y$11&lt;$Y$8,OFFSET($A$1,ROW()-$Y$11+$Y$4,COLUMN()-$Y$13+$Y$6),"")</f>
        <v/>
      </c>
      <c r="AE285" s="40" t="str">
        <f ca="1">IF(ISNUMBER(AA285),AE284,AA285)</f>
        <v/>
      </c>
      <c r="AF285" s="40" t="str">
        <f ca="1">IF(ISNUMBER(AA285),AA285,"")</f>
        <v/>
      </c>
      <c r="AG285" s="8" t="str">
        <f ca="1">IF(AC285="","",IF(AC284="",AC285,AG284+AC285))</f>
        <v/>
      </c>
      <c r="AH285" s="8" t="str">
        <f ca="1">IF(AD285="","",IF(AD284="",AD285,AH284+AD285))</f>
        <v/>
      </c>
      <c r="AI285" s="8" t="str">
        <f ca="1">IF(AG285&lt;&gt;"",AG285-AH285,"")</f>
        <v/>
      </c>
    </row>
    <row r="286" spans="11:35">
      <c r="K286" s="142" t="str">
        <f ca="1">IF(ROW()-$I$19&lt;$I$8,OFFSET($A$1,ROW()-$I$19+$I$4,COLUMN()-$I$21+$I$6),IF(ROW()-$I$19&lt;$I$8+$I$16,OFFSET($A$1,ROW()-$I$19-$I$8+$I$12,COLUMN()-$I$21+$I$14),""))</f>
        <v/>
      </c>
      <c r="L286" s="142" t="str">
        <f ca="1">IF(ROW()-$I$19&lt;$I$8,OFFSET(#REF!,ROW()-$I$19+$I$4,COLUMN()-$I$21+$I$6),IF(ROW()-$I$19&lt;$I$8+$I$16,OFFSET(#REF!,ROW()-$I$19-$I$8+$I$12,COLUMN()-$I$21+$I$14),""))</f>
        <v/>
      </c>
      <c r="M286" s="148" t="str">
        <f ca="1">IF(K286="","",IF(NOT(ISNUMBER(K286)),K286,M285))</f>
        <v/>
      </c>
      <c r="N286" s="149" t="str">
        <f ca="1">IF(K286="","",IF(ISNUMBER(K286),K286,IF(ISNUMBER(K287),K287,"")))</f>
        <v/>
      </c>
      <c r="O286" s="150" t="str">
        <f ca="1">IF(AND(ROW()-$I$19&lt;$I$8,NOT(ISNUMBER(K286))),L286,"")</f>
        <v/>
      </c>
      <c r="P286" s="150" t="str">
        <f ca="1">IF(AND(K286&lt;&gt;"",ISNUMBER(K286),ROW()-$I$19&lt;$I$8),L286,"")</f>
        <v/>
      </c>
      <c r="Q286" s="150" t="str">
        <f ca="1">IF(AND(K286&lt;&gt;"",ISNUMBER(K286),ROW()-$I$19&gt;=$I$8),L286,"")</f>
        <v/>
      </c>
      <c r="R286" s="153"/>
      <c r="AA286" s="8" t="str">
        <f ca="1">IF(ROW()-$Y$11&lt;$Y$8,OFFSET($A$1,ROW()-$Y$11+$Y$4,COLUMN()-$Y$13+$Y$6),"")</f>
        <v/>
      </c>
      <c r="AB286" s="8" t="str">
        <f ca="1">IF(ROW()-$Y$11&lt;$Y$8,IF(ISNUMBER(AA286),AB285,OFFSET($A$1,ROW()-$Y$11+$Y$4,COLUMN()-$Y$13+$Y$6)),"")</f>
        <v/>
      </c>
      <c r="AC286" s="8" t="str">
        <f ca="1">IF(ROW()-$Y$11&lt;$Y$8,OFFSET($A$1,ROW()-$Y$11+$Y$4,COLUMN()-$Y$13+$Y$6),"")</f>
        <v/>
      </c>
      <c r="AD286" s="8" t="str">
        <f ca="1">IF(ROW()-$Y$11&lt;$Y$8,OFFSET($A$1,ROW()-$Y$11+$Y$4,COLUMN()-$Y$13+$Y$6),"")</f>
        <v/>
      </c>
      <c r="AE286" s="40" t="str">
        <f ca="1">IF(ISNUMBER(AA286),AE285,AA286)</f>
        <v/>
      </c>
      <c r="AF286" s="40" t="str">
        <f ca="1">IF(ISNUMBER(AA286),AA286,"")</f>
        <v/>
      </c>
      <c r="AG286" s="8" t="str">
        <f ca="1">IF(AC286="","",IF(AC285="",AC286,AG285+AC286))</f>
        <v/>
      </c>
      <c r="AH286" s="8" t="str">
        <f ca="1">IF(AD286="","",IF(AD285="",AD286,AH285+AD286))</f>
        <v/>
      </c>
      <c r="AI286" s="8" t="str">
        <f ca="1">IF(AG286&lt;&gt;"",AG286-AH286,"")</f>
        <v/>
      </c>
    </row>
    <row r="287" spans="11:35">
      <c r="K287" s="142" t="str">
        <f ca="1">IF(ROW()-$I$19&lt;$I$8,OFFSET($A$1,ROW()-$I$19+$I$4,COLUMN()-$I$21+$I$6),IF(ROW()-$I$19&lt;$I$8+$I$16,OFFSET($A$1,ROW()-$I$19-$I$8+$I$12,COLUMN()-$I$21+$I$14),""))</f>
        <v/>
      </c>
      <c r="L287" s="142" t="str">
        <f ca="1">IF(ROW()-$I$19&lt;$I$8,OFFSET(#REF!,ROW()-$I$19+$I$4,COLUMN()-$I$21+$I$6),IF(ROW()-$I$19&lt;$I$8+$I$16,OFFSET(#REF!,ROW()-$I$19-$I$8+$I$12,COLUMN()-$I$21+$I$14),""))</f>
        <v/>
      </c>
      <c r="M287" s="148" t="str">
        <f ca="1">IF(K287="","",IF(NOT(ISNUMBER(K287)),K287,M286))</f>
        <v/>
      </c>
      <c r="N287" s="149" t="str">
        <f ca="1">IF(K287="","",IF(ISNUMBER(K287),K287,IF(ISNUMBER(K288),K288,"")))</f>
        <v/>
      </c>
      <c r="O287" s="150" t="str">
        <f ca="1">IF(AND(ROW()-$I$19&lt;$I$8,NOT(ISNUMBER(K287))),L287,"")</f>
        <v/>
      </c>
      <c r="P287" s="150" t="str">
        <f ca="1">IF(AND(K287&lt;&gt;"",ISNUMBER(K287),ROW()-$I$19&lt;$I$8),L287,"")</f>
        <v/>
      </c>
      <c r="Q287" s="150" t="str">
        <f ca="1">IF(AND(K287&lt;&gt;"",ISNUMBER(K287),ROW()-$I$19&gt;=$I$8),L287,"")</f>
        <v/>
      </c>
      <c r="R287" s="153"/>
      <c r="AA287" s="8" t="str">
        <f ca="1">IF(ROW()-$Y$11&lt;$Y$8,OFFSET($A$1,ROW()-$Y$11+$Y$4,COLUMN()-$Y$13+$Y$6),"")</f>
        <v/>
      </c>
      <c r="AB287" s="8" t="str">
        <f ca="1">IF(ROW()-$Y$11&lt;$Y$8,IF(ISNUMBER(AA287),AB286,OFFSET($A$1,ROW()-$Y$11+$Y$4,COLUMN()-$Y$13+$Y$6)),"")</f>
        <v/>
      </c>
      <c r="AC287" s="8" t="str">
        <f ca="1">IF(ROW()-$Y$11&lt;$Y$8,OFFSET($A$1,ROW()-$Y$11+$Y$4,COLUMN()-$Y$13+$Y$6),"")</f>
        <v/>
      </c>
      <c r="AD287" s="8" t="str">
        <f ca="1">IF(ROW()-$Y$11&lt;$Y$8,OFFSET($A$1,ROW()-$Y$11+$Y$4,COLUMN()-$Y$13+$Y$6),"")</f>
        <v/>
      </c>
      <c r="AE287" s="40" t="str">
        <f ca="1">IF(ISNUMBER(AA287),AE286,AA287)</f>
        <v/>
      </c>
      <c r="AF287" s="40" t="str">
        <f ca="1">IF(ISNUMBER(AA287),AA287,"")</f>
        <v/>
      </c>
      <c r="AG287" s="8" t="str">
        <f ca="1">IF(AC287="","",IF(AC286="",AC287,AG286+AC287))</f>
        <v/>
      </c>
      <c r="AH287" s="8" t="str">
        <f ca="1">IF(AD287="","",IF(AD286="",AD287,AH286+AD287))</f>
        <v/>
      </c>
      <c r="AI287" s="8" t="str">
        <f ca="1">IF(AG287&lt;&gt;"",AG287-AH287,"")</f>
        <v/>
      </c>
    </row>
    <row r="288" spans="11:35">
      <c r="K288" s="142" t="str">
        <f ca="1">IF(ROW()-$I$19&lt;$I$8,OFFSET($A$1,ROW()-$I$19+$I$4,COLUMN()-$I$21+$I$6),IF(ROW()-$I$19&lt;$I$8+$I$16,OFFSET($A$1,ROW()-$I$19-$I$8+$I$12,COLUMN()-$I$21+$I$14),""))</f>
        <v/>
      </c>
      <c r="L288" s="142" t="str">
        <f ca="1">IF(ROW()-$I$19&lt;$I$8,OFFSET(#REF!,ROW()-$I$19+$I$4,COLUMN()-$I$21+$I$6),IF(ROW()-$I$19&lt;$I$8+$I$16,OFFSET(#REF!,ROW()-$I$19-$I$8+$I$12,COLUMN()-$I$21+$I$14),""))</f>
        <v/>
      </c>
      <c r="M288" s="148" t="str">
        <f ca="1">IF(K288="","",IF(NOT(ISNUMBER(K288)),K288,M287))</f>
        <v/>
      </c>
      <c r="N288" s="149" t="str">
        <f ca="1">IF(K288="","",IF(ISNUMBER(K288),K288,IF(ISNUMBER(K289),K289,"")))</f>
        <v/>
      </c>
      <c r="O288" s="150" t="str">
        <f ca="1">IF(AND(ROW()-$I$19&lt;$I$8,NOT(ISNUMBER(K288))),L288,"")</f>
        <v/>
      </c>
      <c r="P288" s="150" t="str">
        <f ca="1">IF(AND(K288&lt;&gt;"",ISNUMBER(K288),ROW()-$I$19&lt;$I$8),L288,"")</f>
        <v/>
      </c>
      <c r="Q288" s="150" t="str">
        <f ca="1">IF(AND(K288&lt;&gt;"",ISNUMBER(K288),ROW()-$I$19&gt;=$I$8),L288,"")</f>
        <v/>
      </c>
      <c r="R288" s="153"/>
      <c r="AA288" s="8" t="str">
        <f ca="1">IF(ROW()-$Y$11&lt;$Y$8,OFFSET($A$1,ROW()-$Y$11+$Y$4,COLUMN()-$Y$13+$Y$6),"")</f>
        <v/>
      </c>
      <c r="AB288" s="8" t="str">
        <f ca="1">IF(ROW()-$Y$11&lt;$Y$8,IF(ISNUMBER(AA288),AB287,OFFSET($A$1,ROW()-$Y$11+$Y$4,COLUMN()-$Y$13+$Y$6)),"")</f>
        <v/>
      </c>
      <c r="AC288" s="8" t="str">
        <f ca="1">IF(ROW()-$Y$11&lt;$Y$8,OFFSET($A$1,ROW()-$Y$11+$Y$4,COLUMN()-$Y$13+$Y$6),"")</f>
        <v/>
      </c>
      <c r="AD288" s="8" t="str">
        <f ca="1">IF(ROW()-$Y$11&lt;$Y$8,OFFSET($A$1,ROW()-$Y$11+$Y$4,COLUMN()-$Y$13+$Y$6),"")</f>
        <v/>
      </c>
      <c r="AE288" s="40" t="str">
        <f ca="1">IF(ISNUMBER(AA288),AE287,AA288)</f>
        <v/>
      </c>
      <c r="AF288" s="40" t="str">
        <f ca="1">IF(ISNUMBER(AA288),AA288,"")</f>
        <v/>
      </c>
      <c r="AG288" s="8" t="str">
        <f ca="1">IF(AC288="","",IF(AC287="",AC288,AG287+AC288))</f>
        <v/>
      </c>
      <c r="AH288" s="8" t="str">
        <f ca="1">IF(AD288="","",IF(AD287="",AD288,AH287+AD288))</f>
        <v/>
      </c>
      <c r="AI288" s="8" t="str">
        <f ca="1">IF(AG288&lt;&gt;"",AG288-AH288,"")</f>
        <v/>
      </c>
    </row>
    <row r="289" spans="11:35">
      <c r="K289" s="142" t="str">
        <f ca="1">IF(ROW()-$I$19&lt;$I$8,OFFSET($A$1,ROW()-$I$19+$I$4,COLUMN()-$I$21+$I$6),IF(ROW()-$I$19&lt;$I$8+$I$16,OFFSET($A$1,ROW()-$I$19-$I$8+$I$12,COLUMN()-$I$21+$I$14),""))</f>
        <v/>
      </c>
      <c r="L289" s="142" t="str">
        <f ca="1">IF(ROW()-$I$19&lt;$I$8,OFFSET(#REF!,ROW()-$I$19+$I$4,COLUMN()-$I$21+$I$6),IF(ROW()-$I$19&lt;$I$8+$I$16,OFFSET(#REF!,ROW()-$I$19-$I$8+$I$12,COLUMN()-$I$21+$I$14),""))</f>
        <v/>
      </c>
      <c r="M289" s="148" t="str">
        <f ca="1">IF(K289="","",IF(NOT(ISNUMBER(K289)),K289,M288))</f>
        <v/>
      </c>
      <c r="N289" s="149" t="str">
        <f ca="1">IF(K289="","",IF(ISNUMBER(K289),K289,IF(ISNUMBER(K290),K290,"")))</f>
        <v/>
      </c>
      <c r="O289" s="150" t="str">
        <f ca="1">IF(AND(ROW()-$I$19&lt;$I$8,NOT(ISNUMBER(K289))),L289,"")</f>
        <v/>
      </c>
      <c r="P289" s="150" t="str">
        <f ca="1">IF(AND(K289&lt;&gt;"",ISNUMBER(K289),ROW()-$I$19&lt;$I$8),L289,"")</f>
        <v/>
      </c>
      <c r="Q289" s="150" t="str">
        <f ca="1">IF(AND(K289&lt;&gt;"",ISNUMBER(K289),ROW()-$I$19&gt;=$I$8),L289,"")</f>
        <v/>
      </c>
      <c r="R289" s="153"/>
      <c r="AA289" s="8" t="str">
        <f ca="1">IF(ROW()-$Y$11&lt;$Y$8,OFFSET($A$1,ROW()-$Y$11+$Y$4,COLUMN()-$Y$13+$Y$6),"")</f>
        <v/>
      </c>
      <c r="AB289" s="8" t="str">
        <f ca="1">IF(ROW()-$Y$11&lt;$Y$8,IF(ISNUMBER(AA289),AB288,OFFSET($A$1,ROW()-$Y$11+$Y$4,COLUMN()-$Y$13+$Y$6)),"")</f>
        <v/>
      </c>
      <c r="AC289" s="8" t="str">
        <f ca="1">IF(ROW()-$Y$11&lt;$Y$8,OFFSET($A$1,ROW()-$Y$11+$Y$4,COLUMN()-$Y$13+$Y$6),"")</f>
        <v/>
      </c>
      <c r="AD289" s="8" t="str">
        <f ca="1">IF(ROW()-$Y$11&lt;$Y$8,OFFSET($A$1,ROW()-$Y$11+$Y$4,COLUMN()-$Y$13+$Y$6),"")</f>
        <v/>
      </c>
      <c r="AE289" s="40" t="str">
        <f ca="1">IF(ISNUMBER(AA289),AE288,AA289)</f>
        <v/>
      </c>
      <c r="AF289" s="40" t="str">
        <f ca="1">IF(ISNUMBER(AA289),AA289,"")</f>
        <v/>
      </c>
      <c r="AG289" s="8" t="str">
        <f ca="1">IF(AC289="","",IF(AC288="",AC289,AG288+AC289))</f>
        <v/>
      </c>
      <c r="AH289" s="8" t="str">
        <f ca="1">IF(AD289="","",IF(AD288="",AD289,AH288+AD289))</f>
        <v/>
      </c>
      <c r="AI289" s="8" t="str">
        <f ca="1">IF(AG289&lt;&gt;"",AG289-AH289,"")</f>
        <v/>
      </c>
    </row>
    <row r="290" spans="11:35">
      <c r="K290" s="142" t="str">
        <f ca="1">IF(ROW()-$I$19&lt;$I$8,OFFSET($A$1,ROW()-$I$19+$I$4,COLUMN()-$I$21+$I$6),IF(ROW()-$I$19&lt;$I$8+$I$16,OFFSET($A$1,ROW()-$I$19-$I$8+$I$12,COLUMN()-$I$21+$I$14),""))</f>
        <v/>
      </c>
      <c r="L290" s="142" t="str">
        <f ca="1">IF(ROW()-$I$19&lt;$I$8,OFFSET(#REF!,ROW()-$I$19+$I$4,COLUMN()-$I$21+$I$6),IF(ROW()-$I$19&lt;$I$8+$I$16,OFFSET(#REF!,ROW()-$I$19-$I$8+$I$12,COLUMN()-$I$21+$I$14),""))</f>
        <v/>
      </c>
      <c r="M290" s="148" t="str">
        <f ca="1">IF(K290="","",IF(NOT(ISNUMBER(K290)),K290,M289))</f>
        <v/>
      </c>
      <c r="N290" s="149" t="str">
        <f ca="1">IF(K290="","",IF(ISNUMBER(K290),K290,IF(ISNUMBER(K291),K291,"")))</f>
        <v/>
      </c>
      <c r="O290" s="150" t="str">
        <f ca="1">IF(AND(ROW()-$I$19&lt;$I$8,NOT(ISNUMBER(K290))),L290,"")</f>
        <v/>
      </c>
      <c r="P290" s="150" t="str">
        <f ca="1">IF(AND(K290&lt;&gt;"",ISNUMBER(K290),ROW()-$I$19&lt;$I$8),L290,"")</f>
        <v/>
      </c>
      <c r="Q290" s="150" t="str">
        <f ca="1">IF(AND(K290&lt;&gt;"",ISNUMBER(K290),ROW()-$I$19&gt;=$I$8),L290,"")</f>
        <v/>
      </c>
      <c r="R290" s="153"/>
      <c r="AA290" s="8" t="str">
        <f ca="1">IF(ROW()-$Y$11&lt;$Y$8,OFFSET($A$1,ROW()-$Y$11+$Y$4,COLUMN()-$Y$13+$Y$6),"")</f>
        <v/>
      </c>
      <c r="AB290" s="8" t="str">
        <f ca="1">IF(ROW()-$Y$11&lt;$Y$8,IF(ISNUMBER(AA290),AB289,OFFSET($A$1,ROW()-$Y$11+$Y$4,COLUMN()-$Y$13+$Y$6)),"")</f>
        <v/>
      </c>
      <c r="AC290" s="8" t="str">
        <f ca="1">IF(ROW()-$Y$11&lt;$Y$8,OFFSET($A$1,ROW()-$Y$11+$Y$4,COLUMN()-$Y$13+$Y$6),"")</f>
        <v/>
      </c>
      <c r="AD290" s="8" t="str">
        <f ca="1">IF(ROW()-$Y$11&lt;$Y$8,OFFSET($A$1,ROW()-$Y$11+$Y$4,COLUMN()-$Y$13+$Y$6),"")</f>
        <v/>
      </c>
      <c r="AE290" s="40" t="str">
        <f ca="1">IF(ISNUMBER(AA290),AE289,AA290)</f>
        <v/>
      </c>
      <c r="AF290" s="40" t="str">
        <f ca="1">IF(ISNUMBER(AA290),AA290,"")</f>
        <v/>
      </c>
      <c r="AG290" s="8" t="str">
        <f ca="1">IF(AC290="","",IF(AC289="",AC290,AG289+AC290))</f>
        <v/>
      </c>
      <c r="AH290" s="8" t="str">
        <f ca="1">IF(AD290="","",IF(AD289="",AD290,AH289+AD290))</f>
        <v/>
      </c>
      <c r="AI290" s="8" t="str">
        <f ca="1">IF(AG290&lt;&gt;"",AG290-AH290,"")</f>
        <v/>
      </c>
    </row>
    <row r="291" spans="11:35">
      <c r="K291" s="142" t="str">
        <f ca="1">IF(ROW()-$I$19&lt;$I$8,OFFSET($A$1,ROW()-$I$19+$I$4,COLUMN()-$I$21+$I$6),IF(ROW()-$I$19&lt;$I$8+$I$16,OFFSET($A$1,ROW()-$I$19-$I$8+$I$12,COLUMN()-$I$21+$I$14),""))</f>
        <v/>
      </c>
      <c r="L291" s="142" t="str">
        <f ca="1">IF(ROW()-$I$19&lt;$I$8,OFFSET(#REF!,ROW()-$I$19+$I$4,COLUMN()-$I$21+$I$6),IF(ROW()-$I$19&lt;$I$8+$I$16,OFFSET(#REF!,ROW()-$I$19-$I$8+$I$12,COLUMN()-$I$21+$I$14),""))</f>
        <v/>
      </c>
      <c r="M291" s="148" t="str">
        <f ca="1">IF(K291="","",IF(NOT(ISNUMBER(K291)),K291,M290))</f>
        <v/>
      </c>
      <c r="N291" s="149" t="str">
        <f ca="1">IF(K291="","",IF(ISNUMBER(K291),K291,IF(ISNUMBER(K292),K292,"")))</f>
        <v/>
      </c>
      <c r="O291" s="150" t="str">
        <f ca="1">IF(AND(ROW()-$I$19&lt;$I$8,NOT(ISNUMBER(K291))),L291,"")</f>
        <v/>
      </c>
      <c r="P291" s="150" t="str">
        <f ca="1">IF(AND(K291&lt;&gt;"",ISNUMBER(K291),ROW()-$I$19&lt;$I$8),L291,"")</f>
        <v/>
      </c>
      <c r="Q291" s="150" t="str">
        <f ca="1">IF(AND(K291&lt;&gt;"",ISNUMBER(K291),ROW()-$I$19&gt;=$I$8),L291,"")</f>
        <v/>
      </c>
      <c r="R291" s="153"/>
      <c r="AA291" s="8" t="str">
        <f ca="1">IF(ROW()-$Y$11&lt;$Y$8,OFFSET($A$1,ROW()-$Y$11+$Y$4,COLUMN()-$Y$13+$Y$6),"")</f>
        <v/>
      </c>
      <c r="AB291" s="8" t="str">
        <f ca="1">IF(ROW()-$Y$11&lt;$Y$8,IF(ISNUMBER(AA291),AB290,OFFSET($A$1,ROW()-$Y$11+$Y$4,COLUMN()-$Y$13+$Y$6)),"")</f>
        <v/>
      </c>
      <c r="AC291" s="8" t="str">
        <f ca="1">IF(ROW()-$Y$11&lt;$Y$8,OFFSET($A$1,ROW()-$Y$11+$Y$4,COLUMN()-$Y$13+$Y$6),"")</f>
        <v/>
      </c>
      <c r="AD291" s="8" t="str">
        <f ca="1">IF(ROW()-$Y$11&lt;$Y$8,OFFSET($A$1,ROW()-$Y$11+$Y$4,COLUMN()-$Y$13+$Y$6),"")</f>
        <v/>
      </c>
      <c r="AE291" s="40" t="str">
        <f ca="1">IF(ISNUMBER(AA291),AE290,AA291)</f>
        <v/>
      </c>
      <c r="AF291" s="40" t="str">
        <f ca="1">IF(ISNUMBER(AA291),AA291,"")</f>
        <v/>
      </c>
      <c r="AG291" s="8" t="str">
        <f ca="1">IF(AC291="","",IF(AC290="",AC291,AG290+AC291))</f>
        <v/>
      </c>
      <c r="AH291" s="8" t="str">
        <f ca="1">IF(AD291="","",IF(AD290="",AD291,AH290+AD291))</f>
        <v/>
      </c>
      <c r="AI291" s="8" t="str">
        <f ca="1">IF(AG291&lt;&gt;"",AG291-AH291,"")</f>
        <v/>
      </c>
    </row>
    <row r="292" spans="11:35">
      <c r="K292" s="142" t="str">
        <f ca="1">IF(ROW()-$I$19&lt;$I$8,OFFSET($A$1,ROW()-$I$19+$I$4,COLUMN()-$I$21+$I$6),IF(ROW()-$I$19&lt;$I$8+$I$16,OFFSET($A$1,ROW()-$I$19-$I$8+$I$12,COLUMN()-$I$21+$I$14),""))</f>
        <v/>
      </c>
      <c r="L292" s="142" t="str">
        <f ca="1">IF(ROW()-$I$19&lt;$I$8,OFFSET(#REF!,ROW()-$I$19+$I$4,COLUMN()-$I$21+$I$6),IF(ROW()-$I$19&lt;$I$8+$I$16,OFFSET(#REF!,ROW()-$I$19-$I$8+$I$12,COLUMN()-$I$21+$I$14),""))</f>
        <v/>
      </c>
      <c r="M292" s="148" t="str">
        <f ca="1">IF(K292="","",IF(NOT(ISNUMBER(K292)),K292,M291))</f>
        <v/>
      </c>
      <c r="N292" s="149" t="str">
        <f ca="1">IF(K292="","",IF(ISNUMBER(K292),K292,IF(ISNUMBER(K293),K293,"")))</f>
        <v/>
      </c>
      <c r="O292" s="150" t="str">
        <f ca="1">IF(AND(ROW()-$I$19&lt;$I$8,NOT(ISNUMBER(K292))),L292,"")</f>
        <v/>
      </c>
      <c r="P292" s="150" t="str">
        <f ca="1">IF(AND(K292&lt;&gt;"",ISNUMBER(K292),ROW()-$I$19&lt;$I$8),L292,"")</f>
        <v/>
      </c>
      <c r="Q292" s="150" t="str">
        <f ca="1">IF(AND(K292&lt;&gt;"",ISNUMBER(K292),ROW()-$I$19&gt;=$I$8),L292,"")</f>
        <v/>
      </c>
      <c r="R292" s="153"/>
      <c r="AA292" s="8" t="str">
        <f ca="1">IF(ROW()-$Y$11&lt;$Y$8,OFFSET($A$1,ROW()-$Y$11+$Y$4,COLUMN()-$Y$13+$Y$6),"")</f>
        <v/>
      </c>
      <c r="AB292" s="8" t="str">
        <f ca="1">IF(ROW()-$Y$11&lt;$Y$8,IF(ISNUMBER(AA292),AB291,OFFSET($A$1,ROW()-$Y$11+$Y$4,COLUMN()-$Y$13+$Y$6)),"")</f>
        <v/>
      </c>
      <c r="AC292" s="8" t="str">
        <f ca="1">IF(ROW()-$Y$11&lt;$Y$8,OFFSET($A$1,ROW()-$Y$11+$Y$4,COLUMN()-$Y$13+$Y$6),"")</f>
        <v/>
      </c>
      <c r="AD292" s="8" t="str">
        <f ca="1">IF(ROW()-$Y$11&lt;$Y$8,OFFSET($A$1,ROW()-$Y$11+$Y$4,COLUMN()-$Y$13+$Y$6),"")</f>
        <v/>
      </c>
      <c r="AE292" s="40" t="str">
        <f ca="1">IF(ISNUMBER(AA292),AE291,AA292)</f>
        <v/>
      </c>
      <c r="AF292" s="40" t="str">
        <f ca="1">IF(ISNUMBER(AA292),AA292,"")</f>
        <v/>
      </c>
      <c r="AG292" s="8" t="str">
        <f ca="1">IF(AC292="","",IF(AC291="",AC292,AG291+AC292))</f>
        <v/>
      </c>
      <c r="AH292" s="8" t="str">
        <f ca="1">IF(AD292="","",IF(AD291="",AD292,AH291+AD292))</f>
        <v/>
      </c>
      <c r="AI292" s="8" t="str">
        <f ca="1">IF(AG292&lt;&gt;"",AG292-AH292,"")</f>
        <v/>
      </c>
    </row>
    <row r="293" spans="11:35">
      <c r="K293" s="142" t="str">
        <f ca="1">IF(ROW()-$I$19&lt;$I$8,OFFSET($A$1,ROW()-$I$19+$I$4,COLUMN()-$I$21+$I$6),IF(ROW()-$I$19&lt;$I$8+$I$16,OFFSET($A$1,ROW()-$I$19-$I$8+$I$12,COLUMN()-$I$21+$I$14),""))</f>
        <v/>
      </c>
      <c r="L293" s="142" t="str">
        <f ca="1">IF(ROW()-$I$19&lt;$I$8,OFFSET(#REF!,ROW()-$I$19+$I$4,COLUMN()-$I$21+$I$6),IF(ROW()-$I$19&lt;$I$8+$I$16,OFFSET(#REF!,ROW()-$I$19-$I$8+$I$12,COLUMN()-$I$21+$I$14),""))</f>
        <v/>
      </c>
      <c r="M293" s="148" t="str">
        <f ca="1">IF(K293="","",IF(NOT(ISNUMBER(K293)),K293,M292))</f>
        <v/>
      </c>
      <c r="N293" s="149" t="str">
        <f ca="1">IF(K293="","",IF(ISNUMBER(K293),K293,IF(ISNUMBER(K294),K294,"")))</f>
        <v/>
      </c>
      <c r="O293" s="150" t="str">
        <f ca="1">IF(AND(ROW()-$I$19&lt;$I$8,NOT(ISNUMBER(K293))),L293,"")</f>
        <v/>
      </c>
      <c r="P293" s="150" t="str">
        <f ca="1">IF(AND(K293&lt;&gt;"",ISNUMBER(K293),ROW()-$I$19&lt;$I$8),L293,"")</f>
        <v/>
      </c>
      <c r="Q293" s="150" t="str">
        <f ca="1">IF(AND(K293&lt;&gt;"",ISNUMBER(K293),ROW()-$I$19&gt;=$I$8),L293,"")</f>
        <v/>
      </c>
      <c r="R293" s="153"/>
      <c r="AA293" s="8" t="str">
        <f ca="1">IF(ROW()-$Y$11&lt;$Y$8,OFFSET($A$1,ROW()-$Y$11+$Y$4,COLUMN()-$Y$13+$Y$6),"")</f>
        <v/>
      </c>
      <c r="AB293" s="8" t="str">
        <f ca="1">IF(ROW()-$Y$11&lt;$Y$8,IF(ISNUMBER(AA293),AB292,OFFSET($A$1,ROW()-$Y$11+$Y$4,COLUMN()-$Y$13+$Y$6)),"")</f>
        <v/>
      </c>
      <c r="AC293" s="8" t="str">
        <f ca="1">IF(ROW()-$Y$11&lt;$Y$8,OFFSET($A$1,ROW()-$Y$11+$Y$4,COLUMN()-$Y$13+$Y$6),"")</f>
        <v/>
      </c>
      <c r="AD293" s="8" t="str">
        <f ca="1">IF(ROW()-$Y$11&lt;$Y$8,OFFSET($A$1,ROW()-$Y$11+$Y$4,COLUMN()-$Y$13+$Y$6),"")</f>
        <v/>
      </c>
      <c r="AE293" s="40" t="str">
        <f ca="1">IF(ISNUMBER(AA293),AE292,AA293)</f>
        <v/>
      </c>
      <c r="AF293" s="40" t="str">
        <f ca="1">IF(ISNUMBER(AA293),AA293,"")</f>
        <v/>
      </c>
      <c r="AG293" s="8" t="str">
        <f ca="1">IF(AC293="","",IF(AC292="",AC293,AG292+AC293))</f>
        <v/>
      </c>
      <c r="AH293" s="8" t="str">
        <f ca="1">IF(AD293="","",IF(AD292="",AD293,AH292+AD293))</f>
        <v/>
      </c>
      <c r="AI293" s="8" t="str">
        <f ca="1">IF(AG293&lt;&gt;"",AG293-AH293,"")</f>
        <v/>
      </c>
    </row>
    <row r="294" spans="11:35">
      <c r="K294" s="142" t="str">
        <f ca="1">IF(ROW()-$I$19&lt;$I$8,OFFSET($A$1,ROW()-$I$19+$I$4,COLUMN()-$I$21+$I$6),IF(ROW()-$I$19&lt;$I$8+$I$16,OFFSET($A$1,ROW()-$I$19-$I$8+$I$12,COLUMN()-$I$21+$I$14),""))</f>
        <v/>
      </c>
      <c r="L294" s="142" t="str">
        <f ca="1">IF(ROW()-$I$19&lt;$I$8,OFFSET(#REF!,ROW()-$I$19+$I$4,COLUMN()-$I$21+$I$6),IF(ROW()-$I$19&lt;$I$8+$I$16,OFFSET(#REF!,ROW()-$I$19-$I$8+$I$12,COLUMN()-$I$21+$I$14),""))</f>
        <v/>
      </c>
      <c r="M294" s="148" t="str">
        <f ca="1">IF(K294="","",IF(NOT(ISNUMBER(K294)),K294,M293))</f>
        <v/>
      </c>
      <c r="N294" s="149" t="str">
        <f ca="1">IF(K294="","",IF(ISNUMBER(K294),K294,IF(ISNUMBER(K295),K295,"")))</f>
        <v/>
      </c>
      <c r="O294" s="150" t="str">
        <f ca="1">IF(AND(ROW()-$I$19&lt;$I$8,NOT(ISNUMBER(K294))),L294,"")</f>
        <v/>
      </c>
      <c r="P294" s="150" t="str">
        <f ca="1">IF(AND(K294&lt;&gt;"",ISNUMBER(K294),ROW()-$I$19&lt;$I$8),L294,"")</f>
        <v/>
      </c>
      <c r="Q294" s="150" t="str">
        <f ca="1">IF(AND(K294&lt;&gt;"",ISNUMBER(K294),ROW()-$I$19&gt;=$I$8),L294,"")</f>
        <v/>
      </c>
      <c r="R294" s="153"/>
      <c r="AA294" s="8" t="str">
        <f ca="1">IF(ROW()-$Y$11&lt;$Y$8,OFFSET($A$1,ROW()-$Y$11+$Y$4,COLUMN()-$Y$13+$Y$6),"")</f>
        <v/>
      </c>
      <c r="AB294" s="8" t="str">
        <f ca="1">IF(ROW()-$Y$11&lt;$Y$8,IF(ISNUMBER(AA294),AB293,OFFSET($A$1,ROW()-$Y$11+$Y$4,COLUMN()-$Y$13+$Y$6)),"")</f>
        <v/>
      </c>
      <c r="AC294" s="8" t="str">
        <f ca="1">IF(ROW()-$Y$11&lt;$Y$8,OFFSET($A$1,ROW()-$Y$11+$Y$4,COLUMN()-$Y$13+$Y$6),"")</f>
        <v/>
      </c>
      <c r="AD294" s="8" t="str">
        <f ca="1">IF(ROW()-$Y$11&lt;$Y$8,OFFSET($A$1,ROW()-$Y$11+$Y$4,COLUMN()-$Y$13+$Y$6),"")</f>
        <v/>
      </c>
      <c r="AE294" s="40" t="str">
        <f ca="1">IF(ISNUMBER(AA294),AE293,AA294)</f>
        <v/>
      </c>
      <c r="AF294" s="40" t="str">
        <f ca="1">IF(ISNUMBER(AA294),AA294,"")</f>
        <v/>
      </c>
      <c r="AG294" s="8" t="str">
        <f ca="1">IF(AC294="","",IF(AC293="",AC294,AG293+AC294))</f>
        <v/>
      </c>
      <c r="AH294" s="8" t="str">
        <f ca="1">IF(AD294="","",IF(AD293="",AD294,AH293+AD294))</f>
        <v/>
      </c>
      <c r="AI294" s="8" t="str">
        <f ca="1">IF(AG294&lt;&gt;"",AG294-AH294,"")</f>
        <v/>
      </c>
    </row>
    <row r="295" spans="11:35">
      <c r="K295" s="142" t="str">
        <f ca="1">IF(ROW()-$I$19&lt;$I$8,OFFSET($A$1,ROW()-$I$19+$I$4,COLUMN()-$I$21+$I$6),IF(ROW()-$I$19&lt;$I$8+$I$16,OFFSET($A$1,ROW()-$I$19-$I$8+$I$12,COLUMN()-$I$21+$I$14),""))</f>
        <v/>
      </c>
      <c r="L295" s="142" t="str">
        <f ca="1">IF(ROW()-$I$19&lt;$I$8,OFFSET(#REF!,ROW()-$I$19+$I$4,COLUMN()-$I$21+$I$6),IF(ROW()-$I$19&lt;$I$8+$I$16,OFFSET(#REF!,ROW()-$I$19-$I$8+$I$12,COLUMN()-$I$21+$I$14),""))</f>
        <v/>
      </c>
      <c r="M295" s="148" t="str">
        <f ca="1">IF(K295="","",IF(NOT(ISNUMBER(K295)),K295,M294))</f>
        <v/>
      </c>
      <c r="N295" s="149" t="str">
        <f ca="1">IF(K295="","",IF(ISNUMBER(K295),K295,IF(ISNUMBER(K296),K296,"")))</f>
        <v/>
      </c>
      <c r="O295" s="150" t="str">
        <f ca="1">IF(AND(ROW()-$I$19&lt;$I$8,NOT(ISNUMBER(K295))),L295,"")</f>
        <v/>
      </c>
      <c r="P295" s="150" t="str">
        <f ca="1">IF(AND(K295&lt;&gt;"",ISNUMBER(K295),ROW()-$I$19&lt;$I$8),L295,"")</f>
        <v/>
      </c>
      <c r="Q295" s="150" t="str">
        <f ca="1">IF(AND(K295&lt;&gt;"",ISNUMBER(K295),ROW()-$I$19&gt;=$I$8),L295,"")</f>
        <v/>
      </c>
      <c r="R295" s="153"/>
      <c r="AA295" s="8" t="str">
        <f ca="1">IF(ROW()-$Y$11&lt;$Y$8,OFFSET($A$1,ROW()-$Y$11+$Y$4,COLUMN()-$Y$13+$Y$6),"")</f>
        <v/>
      </c>
      <c r="AB295" s="8" t="str">
        <f ca="1">IF(ROW()-$Y$11&lt;$Y$8,IF(ISNUMBER(AA295),AB294,OFFSET($A$1,ROW()-$Y$11+$Y$4,COLUMN()-$Y$13+$Y$6)),"")</f>
        <v/>
      </c>
      <c r="AC295" s="8" t="str">
        <f ca="1">IF(ROW()-$Y$11&lt;$Y$8,OFFSET($A$1,ROW()-$Y$11+$Y$4,COLUMN()-$Y$13+$Y$6),"")</f>
        <v/>
      </c>
      <c r="AD295" s="8" t="str">
        <f ca="1">IF(ROW()-$Y$11&lt;$Y$8,OFFSET($A$1,ROW()-$Y$11+$Y$4,COLUMN()-$Y$13+$Y$6),"")</f>
        <v/>
      </c>
      <c r="AE295" s="40" t="str">
        <f ca="1">IF(ISNUMBER(AA295),AE294,AA295)</f>
        <v/>
      </c>
      <c r="AF295" s="40" t="str">
        <f ca="1">IF(ISNUMBER(AA295),AA295,"")</f>
        <v/>
      </c>
      <c r="AG295" s="8" t="str">
        <f ca="1">IF(AC295="","",IF(AC294="",AC295,AG294+AC295))</f>
        <v/>
      </c>
      <c r="AH295" s="8" t="str">
        <f ca="1">IF(AD295="","",IF(AD294="",AD295,AH294+AD295))</f>
        <v/>
      </c>
      <c r="AI295" s="8" t="str">
        <f ca="1">IF(AG295&lt;&gt;"",AG295-AH295,"")</f>
        <v/>
      </c>
    </row>
    <row r="296" spans="11:35">
      <c r="K296" s="142" t="str">
        <f ca="1">IF(ROW()-$I$19&lt;$I$8,OFFSET($A$1,ROW()-$I$19+$I$4,COLUMN()-$I$21+$I$6),IF(ROW()-$I$19&lt;$I$8+$I$16,OFFSET($A$1,ROW()-$I$19-$I$8+$I$12,COLUMN()-$I$21+$I$14),""))</f>
        <v/>
      </c>
      <c r="L296" s="142" t="str">
        <f ca="1">IF(ROW()-$I$19&lt;$I$8,OFFSET(#REF!,ROW()-$I$19+$I$4,COLUMN()-$I$21+$I$6),IF(ROW()-$I$19&lt;$I$8+$I$16,OFFSET(#REF!,ROW()-$I$19-$I$8+$I$12,COLUMN()-$I$21+$I$14),""))</f>
        <v/>
      </c>
      <c r="M296" s="148" t="str">
        <f ca="1">IF(K296="","",IF(NOT(ISNUMBER(K296)),K296,M295))</f>
        <v/>
      </c>
      <c r="N296" s="149" t="str">
        <f ca="1">IF(K296="","",IF(ISNUMBER(K296),K296,IF(ISNUMBER(K297),K297,"")))</f>
        <v/>
      </c>
      <c r="O296" s="150" t="str">
        <f ca="1">IF(AND(ROW()-$I$19&lt;$I$8,NOT(ISNUMBER(K296))),L296,"")</f>
        <v/>
      </c>
      <c r="P296" s="150" t="str">
        <f ca="1">IF(AND(K296&lt;&gt;"",ISNUMBER(K296),ROW()-$I$19&lt;$I$8),L296,"")</f>
        <v/>
      </c>
      <c r="Q296" s="150" t="str">
        <f ca="1">IF(AND(K296&lt;&gt;"",ISNUMBER(K296),ROW()-$I$19&gt;=$I$8),L296,"")</f>
        <v/>
      </c>
      <c r="R296" s="153"/>
      <c r="AA296" s="8" t="str">
        <f ca="1">IF(ROW()-$Y$11&lt;$Y$8,OFFSET($A$1,ROW()-$Y$11+$Y$4,COLUMN()-$Y$13+$Y$6),"")</f>
        <v/>
      </c>
      <c r="AB296" s="8" t="str">
        <f ca="1">IF(ROW()-$Y$11&lt;$Y$8,IF(ISNUMBER(AA296),AB295,OFFSET($A$1,ROW()-$Y$11+$Y$4,COLUMN()-$Y$13+$Y$6)),"")</f>
        <v/>
      </c>
      <c r="AC296" s="8" t="str">
        <f ca="1">IF(ROW()-$Y$11&lt;$Y$8,OFFSET($A$1,ROW()-$Y$11+$Y$4,COLUMN()-$Y$13+$Y$6),"")</f>
        <v/>
      </c>
      <c r="AD296" s="8" t="str">
        <f ca="1">IF(ROW()-$Y$11&lt;$Y$8,OFFSET($A$1,ROW()-$Y$11+$Y$4,COLUMN()-$Y$13+$Y$6),"")</f>
        <v/>
      </c>
      <c r="AE296" s="40" t="str">
        <f ca="1">IF(ISNUMBER(AA296),AE295,AA296)</f>
        <v/>
      </c>
      <c r="AF296" s="40" t="str">
        <f ca="1">IF(ISNUMBER(AA296),AA296,"")</f>
        <v/>
      </c>
      <c r="AG296" s="8" t="str">
        <f ca="1">IF(AC296="","",IF(AC295="",AC296,AG295+AC296))</f>
        <v/>
      </c>
      <c r="AH296" s="8" t="str">
        <f ca="1">IF(AD296="","",IF(AD295="",AD296,AH295+AD296))</f>
        <v/>
      </c>
      <c r="AI296" s="8" t="str">
        <f ca="1">IF(AG296&lt;&gt;"",AG296-AH296,"")</f>
        <v/>
      </c>
    </row>
    <row r="297" spans="11:35">
      <c r="K297" s="142" t="str">
        <f ca="1">IF(ROW()-$I$19&lt;$I$8,OFFSET($A$1,ROW()-$I$19+$I$4,COLUMN()-$I$21+$I$6),IF(ROW()-$I$19&lt;$I$8+$I$16,OFFSET($A$1,ROW()-$I$19-$I$8+$I$12,COLUMN()-$I$21+$I$14),""))</f>
        <v/>
      </c>
      <c r="L297" s="142" t="str">
        <f ca="1">IF(ROW()-$I$19&lt;$I$8,OFFSET(#REF!,ROW()-$I$19+$I$4,COLUMN()-$I$21+$I$6),IF(ROW()-$I$19&lt;$I$8+$I$16,OFFSET(#REF!,ROW()-$I$19-$I$8+$I$12,COLUMN()-$I$21+$I$14),""))</f>
        <v/>
      </c>
      <c r="M297" s="148" t="str">
        <f ca="1">IF(K297="","",IF(NOT(ISNUMBER(K297)),K297,M296))</f>
        <v/>
      </c>
      <c r="N297" s="149" t="str">
        <f ca="1">IF(K297="","",IF(ISNUMBER(K297),K297,IF(ISNUMBER(K298),K298,"")))</f>
        <v/>
      </c>
      <c r="O297" s="150" t="str">
        <f ca="1">IF(AND(ROW()-$I$19&lt;$I$8,NOT(ISNUMBER(K297))),L297,"")</f>
        <v/>
      </c>
      <c r="P297" s="150" t="str">
        <f ca="1">IF(AND(K297&lt;&gt;"",ISNUMBER(K297),ROW()-$I$19&lt;$I$8),L297,"")</f>
        <v/>
      </c>
      <c r="Q297" s="150" t="str">
        <f ca="1">IF(AND(K297&lt;&gt;"",ISNUMBER(K297),ROW()-$I$19&gt;=$I$8),L297,"")</f>
        <v/>
      </c>
      <c r="R297" s="153"/>
      <c r="AA297" s="8" t="str">
        <f ca="1">IF(ROW()-$Y$11&lt;$Y$8,OFFSET($A$1,ROW()-$Y$11+$Y$4,COLUMN()-$Y$13+$Y$6),"")</f>
        <v/>
      </c>
      <c r="AB297" s="8" t="str">
        <f ca="1">IF(ROW()-$Y$11&lt;$Y$8,IF(ISNUMBER(AA297),AB296,OFFSET($A$1,ROW()-$Y$11+$Y$4,COLUMN()-$Y$13+$Y$6)),"")</f>
        <v/>
      </c>
      <c r="AC297" s="8" t="str">
        <f ca="1">IF(ROW()-$Y$11&lt;$Y$8,OFFSET($A$1,ROW()-$Y$11+$Y$4,COLUMN()-$Y$13+$Y$6),"")</f>
        <v/>
      </c>
      <c r="AD297" s="8" t="str">
        <f ca="1">IF(ROW()-$Y$11&lt;$Y$8,OFFSET($A$1,ROW()-$Y$11+$Y$4,COLUMN()-$Y$13+$Y$6),"")</f>
        <v/>
      </c>
      <c r="AE297" s="40" t="str">
        <f ca="1">IF(ISNUMBER(AA297),AE296,AA297)</f>
        <v/>
      </c>
      <c r="AF297" s="40" t="str">
        <f ca="1">IF(ISNUMBER(AA297),AA297,"")</f>
        <v/>
      </c>
      <c r="AG297" s="8" t="str">
        <f ca="1">IF(AC297="","",IF(AC296="",AC297,AG296+AC297))</f>
        <v/>
      </c>
      <c r="AH297" s="8" t="str">
        <f ca="1">IF(AD297="","",IF(AD296="",AD297,AH296+AD297))</f>
        <v/>
      </c>
      <c r="AI297" s="8" t="str">
        <f ca="1">IF(AG297&lt;&gt;"",AG297-AH297,"")</f>
        <v/>
      </c>
    </row>
    <row r="298" spans="11:35">
      <c r="K298" s="142" t="str">
        <f ca="1">IF(ROW()-$I$19&lt;$I$8,OFFSET($A$1,ROW()-$I$19+$I$4,COLUMN()-$I$21+$I$6),IF(ROW()-$I$19&lt;$I$8+$I$16,OFFSET($A$1,ROW()-$I$19-$I$8+$I$12,COLUMN()-$I$21+$I$14),""))</f>
        <v/>
      </c>
      <c r="L298" s="142" t="str">
        <f ca="1">IF(ROW()-$I$19&lt;$I$8,OFFSET(#REF!,ROW()-$I$19+$I$4,COLUMN()-$I$21+$I$6),IF(ROW()-$I$19&lt;$I$8+$I$16,OFFSET(#REF!,ROW()-$I$19-$I$8+$I$12,COLUMN()-$I$21+$I$14),""))</f>
        <v/>
      </c>
      <c r="M298" s="148" t="str">
        <f ca="1">IF(K298="","",IF(NOT(ISNUMBER(K298)),K298,M297))</f>
        <v/>
      </c>
      <c r="N298" s="149" t="str">
        <f ca="1">IF(K298="","",IF(ISNUMBER(K298),K298,IF(ISNUMBER(K299),K299,"")))</f>
        <v/>
      </c>
      <c r="O298" s="150" t="str">
        <f ca="1">IF(AND(ROW()-$I$19&lt;$I$8,NOT(ISNUMBER(K298))),L298,"")</f>
        <v/>
      </c>
      <c r="P298" s="150" t="str">
        <f ca="1">IF(AND(K298&lt;&gt;"",ISNUMBER(K298),ROW()-$I$19&lt;$I$8),L298,"")</f>
        <v/>
      </c>
      <c r="Q298" s="150" t="str">
        <f ca="1">IF(AND(K298&lt;&gt;"",ISNUMBER(K298),ROW()-$I$19&gt;=$I$8),L298,"")</f>
        <v/>
      </c>
      <c r="R298" s="153"/>
      <c r="AA298" s="8" t="str">
        <f ca="1">IF(ROW()-$Y$11&lt;$Y$8,OFFSET($A$1,ROW()-$Y$11+$Y$4,COLUMN()-$Y$13+$Y$6),"")</f>
        <v/>
      </c>
      <c r="AB298" s="8" t="str">
        <f ca="1">IF(ROW()-$Y$11&lt;$Y$8,IF(ISNUMBER(AA298),AB297,OFFSET($A$1,ROW()-$Y$11+$Y$4,COLUMN()-$Y$13+$Y$6)),"")</f>
        <v/>
      </c>
      <c r="AC298" s="8" t="str">
        <f ca="1">IF(ROW()-$Y$11&lt;$Y$8,OFFSET($A$1,ROW()-$Y$11+$Y$4,COLUMN()-$Y$13+$Y$6),"")</f>
        <v/>
      </c>
      <c r="AD298" s="8" t="str">
        <f ca="1">IF(ROW()-$Y$11&lt;$Y$8,OFFSET($A$1,ROW()-$Y$11+$Y$4,COLUMN()-$Y$13+$Y$6),"")</f>
        <v/>
      </c>
      <c r="AE298" s="40" t="str">
        <f ca="1">IF(ISNUMBER(AA298),AE297,AA298)</f>
        <v/>
      </c>
      <c r="AF298" s="40" t="str">
        <f ca="1">IF(ISNUMBER(AA298),AA298,"")</f>
        <v/>
      </c>
      <c r="AG298" s="8" t="str">
        <f ca="1">IF(AC298="","",IF(AC297="",AC298,AG297+AC298))</f>
        <v/>
      </c>
      <c r="AH298" s="8" t="str">
        <f ca="1">IF(AD298="","",IF(AD297="",AD298,AH297+AD298))</f>
        <v/>
      </c>
      <c r="AI298" s="8" t="str">
        <f ca="1">IF(AG298&lt;&gt;"",AG298-AH298,"")</f>
        <v/>
      </c>
    </row>
    <row r="299" spans="11:35">
      <c r="K299" s="142" t="str">
        <f ca="1">IF(ROW()-$I$19&lt;$I$8,OFFSET($A$1,ROW()-$I$19+$I$4,COLUMN()-$I$21+$I$6),IF(ROW()-$I$19&lt;$I$8+$I$16,OFFSET($A$1,ROW()-$I$19-$I$8+$I$12,COLUMN()-$I$21+$I$14),""))</f>
        <v/>
      </c>
      <c r="L299" s="142" t="str">
        <f ca="1">IF(ROW()-$I$19&lt;$I$8,OFFSET(#REF!,ROW()-$I$19+$I$4,COLUMN()-$I$21+$I$6),IF(ROW()-$I$19&lt;$I$8+$I$16,OFFSET(#REF!,ROW()-$I$19-$I$8+$I$12,COLUMN()-$I$21+$I$14),""))</f>
        <v/>
      </c>
      <c r="M299" s="148" t="str">
        <f ca="1">IF(K299="","",IF(NOT(ISNUMBER(K299)),K299,M298))</f>
        <v/>
      </c>
      <c r="N299" s="149" t="str">
        <f ca="1">IF(K299="","",IF(ISNUMBER(K299),K299,IF(ISNUMBER(K300),K300,"")))</f>
        <v/>
      </c>
      <c r="O299" s="150" t="str">
        <f ca="1">IF(AND(ROW()-$I$19&lt;$I$8,NOT(ISNUMBER(K299))),L299,"")</f>
        <v/>
      </c>
      <c r="P299" s="150" t="str">
        <f ca="1">IF(AND(K299&lt;&gt;"",ISNUMBER(K299),ROW()-$I$19&lt;$I$8),L299,"")</f>
        <v/>
      </c>
      <c r="Q299" s="150" t="str">
        <f ca="1">IF(AND(K299&lt;&gt;"",ISNUMBER(K299),ROW()-$I$19&gt;=$I$8),L299,"")</f>
        <v/>
      </c>
      <c r="R299" s="153"/>
      <c r="AA299" s="8" t="str">
        <f ca="1">IF(ROW()-$Y$11&lt;$Y$8,OFFSET($A$1,ROW()-$Y$11+$Y$4,COLUMN()-$Y$13+$Y$6),"")</f>
        <v/>
      </c>
      <c r="AB299" s="8" t="str">
        <f ca="1">IF(ROW()-$Y$11&lt;$Y$8,IF(ISNUMBER(AA299),AB298,OFFSET($A$1,ROW()-$Y$11+$Y$4,COLUMN()-$Y$13+$Y$6)),"")</f>
        <v/>
      </c>
      <c r="AC299" s="8" t="str">
        <f ca="1">IF(ROW()-$Y$11&lt;$Y$8,OFFSET($A$1,ROW()-$Y$11+$Y$4,COLUMN()-$Y$13+$Y$6),"")</f>
        <v/>
      </c>
      <c r="AD299" s="8" t="str">
        <f ca="1">IF(ROW()-$Y$11&lt;$Y$8,OFFSET($A$1,ROW()-$Y$11+$Y$4,COLUMN()-$Y$13+$Y$6),"")</f>
        <v/>
      </c>
      <c r="AE299" s="40" t="str">
        <f ca="1">IF(ISNUMBER(AA299),AE298,AA299)</f>
        <v/>
      </c>
      <c r="AF299" s="40" t="str">
        <f ca="1">IF(ISNUMBER(AA299),AA299,"")</f>
        <v/>
      </c>
      <c r="AG299" s="8" t="str">
        <f ca="1">IF(AC299="","",IF(AC298="",AC299,AG298+AC299))</f>
        <v/>
      </c>
      <c r="AH299" s="8" t="str">
        <f ca="1">IF(AD299="","",IF(AD298="",AD299,AH298+AD299))</f>
        <v/>
      </c>
      <c r="AI299" s="8" t="str">
        <f ca="1">IF(AG299&lt;&gt;"",AG299-AH299,"")</f>
        <v/>
      </c>
    </row>
    <row r="300" spans="11:35">
      <c r="K300" s="142" t="str">
        <f ca="1">IF(ROW()-$I$19&lt;$I$8,OFFSET($A$1,ROW()-$I$19+$I$4,COLUMN()-$I$21+$I$6),IF(ROW()-$I$19&lt;$I$8+$I$16,OFFSET($A$1,ROW()-$I$19-$I$8+$I$12,COLUMN()-$I$21+$I$14),""))</f>
        <v/>
      </c>
      <c r="L300" s="142" t="str">
        <f ca="1">IF(ROW()-$I$19&lt;$I$8,OFFSET(#REF!,ROW()-$I$19+$I$4,COLUMN()-$I$21+$I$6),IF(ROW()-$I$19&lt;$I$8+$I$16,OFFSET(#REF!,ROW()-$I$19-$I$8+$I$12,COLUMN()-$I$21+$I$14),""))</f>
        <v/>
      </c>
      <c r="M300" s="148" t="str">
        <f ca="1">IF(K300="","",IF(NOT(ISNUMBER(K300)),K300,M299))</f>
        <v/>
      </c>
      <c r="N300" s="149" t="str">
        <f ca="1">IF(K300="","",IF(ISNUMBER(K300),K300,IF(ISNUMBER(K301),K301,"")))</f>
        <v/>
      </c>
      <c r="O300" s="150" t="str">
        <f ca="1">IF(AND(ROW()-$I$19&lt;$I$8,NOT(ISNUMBER(K300))),L300,"")</f>
        <v/>
      </c>
      <c r="P300" s="150" t="str">
        <f ca="1">IF(AND(K300&lt;&gt;"",ISNUMBER(K300),ROW()-$I$19&lt;$I$8),L300,"")</f>
        <v/>
      </c>
      <c r="Q300" s="150" t="str">
        <f ca="1">IF(AND(K300&lt;&gt;"",ISNUMBER(K300),ROW()-$I$19&gt;=$I$8),L300,"")</f>
        <v/>
      </c>
      <c r="R300" s="153"/>
      <c r="AA300" s="8" t="str">
        <f ca="1">IF(ROW()-$Y$11&lt;$Y$8,OFFSET($A$1,ROW()-$Y$11+$Y$4,COLUMN()-$Y$13+$Y$6),"")</f>
        <v/>
      </c>
      <c r="AB300" s="8" t="str">
        <f ca="1">IF(ROW()-$Y$11&lt;$Y$8,IF(ISNUMBER(AA300),AB299,OFFSET($A$1,ROW()-$Y$11+$Y$4,COLUMN()-$Y$13+$Y$6)),"")</f>
        <v/>
      </c>
      <c r="AC300" s="8" t="str">
        <f ca="1">IF(ROW()-$Y$11&lt;$Y$8,OFFSET($A$1,ROW()-$Y$11+$Y$4,COLUMN()-$Y$13+$Y$6),"")</f>
        <v/>
      </c>
      <c r="AD300" s="8" t="str">
        <f ca="1">IF(ROW()-$Y$11&lt;$Y$8,OFFSET($A$1,ROW()-$Y$11+$Y$4,COLUMN()-$Y$13+$Y$6),"")</f>
        <v/>
      </c>
      <c r="AE300" s="40" t="str">
        <f ca="1">IF(ISNUMBER(AA300),AE299,AA300)</f>
        <v/>
      </c>
      <c r="AF300" s="40" t="str">
        <f ca="1">IF(ISNUMBER(AA300),AA300,"")</f>
        <v/>
      </c>
      <c r="AG300" s="8" t="str">
        <f ca="1">IF(AC300="","",IF(AC299="",AC300,AG299+AC300))</f>
        <v/>
      </c>
      <c r="AH300" s="8" t="str">
        <f ca="1">IF(AD300="","",IF(AD299="",AD300,AH299+AD300))</f>
        <v/>
      </c>
      <c r="AI300" s="8" t="str">
        <f ca="1">IF(AG300&lt;&gt;"",AG300-AH300,"")</f>
        <v/>
      </c>
    </row>
    <row r="301" spans="11:35">
      <c r="K301" s="142" t="str">
        <f ca="1">IF(ROW()-$I$19&lt;$I$8,OFFSET($A$1,ROW()-$I$19+$I$4,COLUMN()-$I$21+$I$6),IF(ROW()-$I$19&lt;$I$8+$I$16,OFFSET($A$1,ROW()-$I$19-$I$8+$I$12,COLUMN()-$I$21+$I$14),""))</f>
        <v/>
      </c>
      <c r="L301" s="142" t="str">
        <f ca="1">IF(ROW()-$I$19&lt;$I$8,OFFSET(#REF!,ROW()-$I$19+$I$4,COLUMN()-$I$21+$I$6),IF(ROW()-$I$19&lt;$I$8+$I$16,OFFSET(#REF!,ROW()-$I$19-$I$8+$I$12,COLUMN()-$I$21+$I$14),""))</f>
        <v/>
      </c>
      <c r="M301" s="148" t="str">
        <f ca="1">IF(K301="","",IF(NOT(ISNUMBER(K301)),K301,M300))</f>
        <v/>
      </c>
      <c r="N301" s="149" t="str">
        <f ca="1">IF(K301="","",IF(ISNUMBER(K301),K301,IF(ISNUMBER(K302),K302,"")))</f>
        <v/>
      </c>
      <c r="O301" s="150" t="str">
        <f ca="1">IF(AND(ROW()-$I$19&lt;$I$8,NOT(ISNUMBER(K301))),L301,"")</f>
        <v/>
      </c>
      <c r="P301" s="150" t="str">
        <f ca="1">IF(AND(K301&lt;&gt;"",ISNUMBER(K301),ROW()-$I$19&lt;$I$8),L301,"")</f>
        <v/>
      </c>
      <c r="Q301" s="150" t="str">
        <f ca="1">IF(AND(K301&lt;&gt;"",ISNUMBER(K301),ROW()-$I$19&gt;=$I$8),L301,"")</f>
        <v/>
      </c>
      <c r="R301" s="153"/>
      <c r="AA301" s="8" t="str">
        <f ca="1">IF(ROW()-$Y$11&lt;$Y$8,OFFSET($A$1,ROW()-$Y$11+$Y$4,COLUMN()-$Y$13+$Y$6),"")</f>
        <v/>
      </c>
      <c r="AB301" s="8" t="str">
        <f ca="1">IF(ROW()-$Y$11&lt;$Y$8,IF(ISNUMBER(AA301),AB300,OFFSET($A$1,ROW()-$Y$11+$Y$4,COLUMN()-$Y$13+$Y$6)),"")</f>
        <v/>
      </c>
      <c r="AC301" s="8" t="str">
        <f ca="1">IF(ROW()-$Y$11&lt;$Y$8,OFFSET($A$1,ROW()-$Y$11+$Y$4,COLUMN()-$Y$13+$Y$6),"")</f>
        <v/>
      </c>
      <c r="AD301" s="8" t="str">
        <f ca="1">IF(ROW()-$Y$11&lt;$Y$8,OFFSET($A$1,ROW()-$Y$11+$Y$4,COLUMN()-$Y$13+$Y$6),"")</f>
        <v/>
      </c>
      <c r="AE301" s="40" t="str">
        <f ca="1">IF(ISNUMBER(AA301),AE300,AA301)</f>
        <v/>
      </c>
      <c r="AF301" s="40" t="str">
        <f ca="1">IF(ISNUMBER(AA301),AA301,"")</f>
        <v/>
      </c>
      <c r="AG301" s="8" t="str">
        <f ca="1">IF(AC301="","",IF(AC300="",AC301,AG300+AC301))</f>
        <v/>
      </c>
      <c r="AH301" s="8" t="str">
        <f ca="1">IF(AD301="","",IF(AD300="",AD301,AH300+AD301))</f>
        <v/>
      </c>
      <c r="AI301" s="8" t="str">
        <f ca="1">IF(AG301&lt;&gt;"",AG301-AH301,"")</f>
        <v/>
      </c>
    </row>
    <row r="302" spans="11:35">
      <c r="K302" s="142" t="str">
        <f ca="1">IF(ROW()-$I$19&lt;$I$8,OFFSET($A$1,ROW()-$I$19+$I$4,COLUMN()-$I$21+$I$6),IF(ROW()-$I$19&lt;$I$8+$I$16,OFFSET($A$1,ROW()-$I$19-$I$8+$I$12,COLUMN()-$I$21+$I$14),""))</f>
        <v/>
      </c>
      <c r="L302" s="142" t="str">
        <f ca="1">IF(ROW()-$I$19&lt;$I$8,OFFSET(#REF!,ROW()-$I$19+$I$4,COLUMN()-$I$21+$I$6),IF(ROW()-$I$19&lt;$I$8+$I$16,OFFSET(#REF!,ROW()-$I$19-$I$8+$I$12,COLUMN()-$I$21+$I$14),""))</f>
        <v/>
      </c>
      <c r="M302" s="148" t="str">
        <f ca="1">IF(K302="","",IF(NOT(ISNUMBER(K302)),K302,M301))</f>
        <v/>
      </c>
      <c r="N302" s="149" t="str">
        <f ca="1">IF(K302="","",IF(ISNUMBER(K302),K302,IF(ISNUMBER(K303),K303,"")))</f>
        <v/>
      </c>
      <c r="O302" s="150" t="str">
        <f ca="1">IF(AND(ROW()-$I$19&lt;$I$8,NOT(ISNUMBER(K302))),L302,"")</f>
        <v/>
      </c>
      <c r="P302" s="150" t="str">
        <f ca="1">IF(AND(K302&lt;&gt;"",ISNUMBER(K302),ROW()-$I$19&lt;$I$8),L302,"")</f>
        <v/>
      </c>
      <c r="Q302" s="150" t="str">
        <f ca="1">IF(AND(K302&lt;&gt;"",ISNUMBER(K302),ROW()-$I$19&gt;=$I$8),L302,"")</f>
        <v/>
      </c>
      <c r="R302" s="153"/>
      <c r="AA302" s="8" t="str">
        <f ca="1">IF(ROW()-$Y$11&lt;$Y$8,OFFSET($A$1,ROW()-$Y$11+$Y$4,COLUMN()-$Y$13+$Y$6),"")</f>
        <v/>
      </c>
      <c r="AB302" s="8" t="str">
        <f ca="1">IF(ROW()-$Y$11&lt;$Y$8,IF(ISNUMBER(AA302),AB301,OFFSET($A$1,ROW()-$Y$11+$Y$4,COLUMN()-$Y$13+$Y$6)),"")</f>
        <v/>
      </c>
      <c r="AC302" s="8" t="str">
        <f ca="1">IF(ROW()-$Y$11&lt;$Y$8,OFFSET($A$1,ROW()-$Y$11+$Y$4,COLUMN()-$Y$13+$Y$6),"")</f>
        <v/>
      </c>
      <c r="AD302" s="8" t="str">
        <f ca="1">IF(ROW()-$Y$11&lt;$Y$8,OFFSET($A$1,ROW()-$Y$11+$Y$4,COLUMN()-$Y$13+$Y$6),"")</f>
        <v/>
      </c>
      <c r="AE302" s="40" t="str">
        <f ca="1">IF(ISNUMBER(AA302),AE301,AA302)</f>
        <v/>
      </c>
      <c r="AF302" s="40" t="str">
        <f ca="1">IF(ISNUMBER(AA302),AA302,"")</f>
        <v/>
      </c>
      <c r="AG302" s="8" t="str">
        <f ca="1">IF(AC302="","",IF(AC301="",AC302,AG301+AC302))</f>
        <v/>
      </c>
      <c r="AH302" s="8" t="str">
        <f ca="1">IF(AD302="","",IF(AD301="",AD302,AH301+AD302))</f>
        <v/>
      </c>
      <c r="AI302" s="8" t="str">
        <f ca="1">IF(AG302&lt;&gt;"",AG302-AH302,"")</f>
        <v/>
      </c>
    </row>
    <row r="303" spans="11:35">
      <c r="K303" s="142" t="str">
        <f ca="1">IF(ROW()-$I$19&lt;$I$8,OFFSET($A$1,ROW()-$I$19+$I$4,COLUMN()-$I$21+$I$6),IF(ROW()-$I$19&lt;$I$8+$I$16,OFFSET($A$1,ROW()-$I$19-$I$8+$I$12,COLUMN()-$I$21+$I$14),""))</f>
        <v/>
      </c>
      <c r="L303" s="142" t="str">
        <f ca="1">IF(ROW()-$I$19&lt;$I$8,OFFSET(#REF!,ROW()-$I$19+$I$4,COLUMN()-$I$21+$I$6),IF(ROW()-$I$19&lt;$I$8+$I$16,OFFSET(#REF!,ROW()-$I$19-$I$8+$I$12,COLUMN()-$I$21+$I$14),""))</f>
        <v/>
      </c>
      <c r="M303" s="148" t="str">
        <f ca="1">IF(K303="","",IF(NOT(ISNUMBER(K303)),K303,M302))</f>
        <v/>
      </c>
      <c r="N303" s="149" t="str">
        <f ca="1">IF(K303="","",IF(ISNUMBER(K303),K303,IF(ISNUMBER(K304),K304,"")))</f>
        <v/>
      </c>
      <c r="O303" s="150" t="str">
        <f ca="1">IF(AND(ROW()-$I$19&lt;$I$8,NOT(ISNUMBER(K303))),L303,"")</f>
        <v/>
      </c>
      <c r="P303" s="150" t="str">
        <f ca="1">IF(AND(K303&lt;&gt;"",ISNUMBER(K303),ROW()-$I$19&lt;$I$8),L303,"")</f>
        <v/>
      </c>
      <c r="Q303" s="150" t="str">
        <f ca="1">IF(AND(K303&lt;&gt;"",ISNUMBER(K303),ROW()-$I$19&gt;=$I$8),L303,"")</f>
        <v/>
      </c>
      <c r="R303" s="153"/>
      <c r="AA303" s="8" t="str">
        <f ca="1">IF(ROW()-$Y$11&lt;$Y$8,OFFSET($A$1,ROW()-$Y$11+$Y$4,COLUMN()-$Y$13+$Y$6),"")</f>
        <v/>
      </c>
      <c r="AB303" s="8" t="str">
        <f ca="1">IF(ROW()-$Y$11&lt;$Y$8,IF(ISNUMBER(AA303),AB302,OFFSET($A$1,ROW()-$Y$11+$Y$4,COLUMN()-$Y$13+$Y$6)),"")</f>
        <v/>
      </c>
      <c r="AC303" s="8" t="str">
        <f ca="1">IF(ROW()-$Y$11&lt;$Y$8,OFFSET($A$1,ROW()-$Y$11+$Y$4,COLUMN()-$Y$13+$Y$6),"")</f>
        <v/>
      </c>
      <c r="AD303" s="8" t="str">
        <f ca="1">IF(ROW()-$Y$11&lt;$Y$8,OFFSET($A$1,ROW()-$Y$11+$Y$4,COLUMN()-$Y$13+$Y$6),"")</f>
        <v/>
      </c>
      <c r="AE303" s="40" t="str">
        <f ca="1">IF(ISNUMBER(AA303),AE302,AA303)</f>
        <v/>
      </c>
      <c r="AF303" s="40" t="str">
        <f ca="1">IF(ISNUMBER(AA303),AA303,"")</f>
        <v/>
      </c>
      <c r="AG303" s="8" t="str">
        <f ca="1">IF(AC303="","",IF(AC302="",AC303,AG302+AC303))</f>
        <v/>
      </c>
      <c r="AH303" s="8" t="str">
        <f ca="1">IF(AD303="","",IF(AD302="",AD303,AH302+AD303))</f>
        <v/>
      </c>
      <c r="AI303" s="8" t="str">
        <f ca="1">IF(AG303&lt;&gt;"",AG303-AH303,"")</f>
        <v/>
      </c>
    </row>
    <row r="304" spans="11:35">
      <c r="K304" s="142" t="str">
        <f ca="1">IF(ROW()-$I$19&lt;$I$8,OFFSET($A$1,ROW()-$I$19+$I$4,COLUMN()-$I$21+$I$6),IF(ROW()-$I$19&lt;$I$8+$I$16,OFFSET($A$1,ROW()-$I$19-$I$8+$I$12,COLUMN()-$I$21+$I$14),""))</f>
        <v/>
      </c>
      <c r="L304" s="142" t="str">
        <f ca="1">IF(ROW()-$I$19&lt;$I$8,OFFSET(#REF!,ROW()-$I$19+$I$4,COLUMN()-$I$21+$I$6),IF(ROW()-$I$19&lt;$I$8+$I$16,OFFSET(#REF!,ROW()-$I$19-$I$8+$I$12,COLUMN()-$I$21+$I$14),""))</f>
        <v/>
      </c>
      <c r="M304" s="148" t="str">
        <f ca="1">IF(K304="","",IF(NOT(ISNUMBER(K304)),K304,M303))</f>
        <v/>
      </c>
      <c r="N304" s="149" t="str">
        <f ca="1">IF(K304="","",IF(ISNUMBER(K304),K304,IF(ISNUMBER(K305),K305,"")))</f>
        <v/>
      </c>
      <c r="O304" s="150" t="str">
        <f ca="1">IF(AND(ROW()-$I$19&lt;$I$8,NOT(ISNUMBER(K304))),L304,"")</f>
        <v/>
      </c>
      <c r="P304" s="150" t="str">
        <f ca="1">IF(AND(K304&lt;&gt;"",ISNUMBER(K304),ROW()-$I$19&lt;$I$8),L304,"")</f>
        <v/>
      </c>
      <c r="Q304" s="150" t="str">
        <f ca="1">IF(AND(K304&lt;&gt;"",ISNUMBER(K304),ROW()-$I$19&gt;=$I$8),L304,"")</f>
        <v/>
      </c>
      <c r="R304" s="153"/>
      <c r="AA304" s="8" t="str">
        <f ca="1">IF(ROW()-$Y$11&lt;$Y$8,OFFSET($A$1,ROW()-$Y$11+$Y$4,COLUMN()-$Y$13+$Y$6),"")</f>
        <v/>
      </c>
      <c r="AB304" s="8" t="str">
        <f ca="1">IF(ROW()-$Y$11&lt;$Y$8,IF(ISNUMBER(AA304),AB303,OFFSET($A$1,ROW()-$Y$11+$Y$4,COLUMN()-$Y$13+$Y$6)),"")</f>
        <v/>
      </c>
      <c r="AC304" s="8" t="str">
        <f ca="1">IF(ROW()-$Y$11&lt;$Y$8,OFFSET($A$1,ROW()-$Y$11+$Y$4,COLUMN()-$Y$13+$Y$6),"")</f>
        <v/>
      </c>
      <c r="AD304" s="8" t="str">
        <f ca="1">IF(ROW()-$Y$11&lt;$Y$8,OFFSET($A$1,ROW()-$Y$11+$Y$4,COLUMN()-$Y$13+$Y$6),"")</f>
        <v/>
      </c>
      <c r="AE304" s="40" t="str">
        <f ca="1">IF(ISNUMBER(AA304),AE303,AA304)</f>
        <v/>
      </c>
      <c r="AF304" s="40" t="str">
        <f ca="1">IF(ISNUMBER(AA304),AA304,"")</f>
        <v/>
      </c>
      <c r="AG304" s="8" t="str">
        <f ca="1">IF(AC304="","",IF(AC303="",AC304,AG303+AC304))</f>
        <v/>
      </c>
      <c r="AH304" s="8" t="str">
        <f ca="1">IF(AD304="","",IF(AD303="",AD304,AH303+AD304))</f>
        <v/>
      </c>
      <c r="AI304" s="8" t="str">
        <f ca="1">IF(AG304&lt;&gt;"",AG304-AH304,"")</f>
        <v/>
      </c>
    </row>
    <row r="305" spans="11:35">
      <c r="K305" s="142" t="str">
        <f ca="1">IF(ROW()-$I$19&lt;$I$8,OFFSET($A$1,ROW()-$I$19+$I$4,COLUMN()-$I$21+$I$6),IF(ROW()-$I$19&lt;$I$8+$I$16,OFFSET($A$1,ROW()-$I$19-$I$8+$I$12,COLUMN()-$I$21+$I$14),""))</f>
        <v/>
      </c>
      <c r="L305" s="142" t="str">
        <f ca="1">IF(ROW()-$I$19&lt;$I$8,OFFSET(#REF!,ROW()-$I$19+$I$4,COLUMN()-$I$21+$I$6),IF(ROW()-$I$19&lt;$I$8+$I$16,OFFSET(#REF!,ROW()-$I$19-$I$8+$I$12,COLUMN()-$I$21+$I$14),""))</f>
        <v/>
      </c>
      <c r="M305" s="148" t="str">
        <f ca="1">IF(K305="","",IF(NOT(ISNUMBER(K305)),K305,M304))</f>
        <v/>
      </c>
      <c r="N305" s="149" t="str">
        <f ca="1">IF(K305="","",IF(ISNUMBER(K305),K305,IF(ISNUMBER(K306),K306,"")))</f>
        <v/>
      </c>
      <c r="O305" s="150" t="str">
        <f ca="1">IF(AND(ROW()-$I$19&lt;$I$8,NOT(ISNUMBER(K305))),L305,"")</f>
        <v/>
      </c>
      <c r="P305" s="150" t="str">
        <f ca="1">IF(AND(K305&lt;&gt;"",ISNUMBER(K305),ROW()-$I$19&lt;$I$8),L305,"")</f>
        <v/>
      </c>
      <c r="Q305" s="150" t="str">
        <f ca="1">IF(AND(K305&lt;&gt;"",ISNUMBER(K305),ROW()-$I$19&gt;=$I$8),L305,"")</f>
        <v/>
      </c>
      <c r="R305" s="153"/>
      <c r="AA305" s="8" t="str">
        <f ca="1">IF(ROW()-$Y$11&lt;$Y$8,OFFSET($A$1,ROW()-$Y$11+$Y$4,COLUMN()-$Y$13+$Y$6),"")</f>
        <v/>
      </c>
      <c r="AB305" s="8" t="str">
        <f ca="1">IF(ROW()-$Y$11&lt;$Y$8,IF(ISNUMBER(AA305),AB304,OFFSET($A$1,ROW()-$Y$11+$Y$4,COLUMN()-$Y$13+$Y$6)),"")</f>
        <v/>
      </c>
      <c r="AC305" s="8" t="str">
        <f ca="1">IF(ROW()-$Y$11&lt;$Y$8,OFFSET($A$1,ROW()-$Y$11+$Y$4,COLUMN()-$Y$13+$Y$6),"")</f>
        <v/>
      </c>
      <c r="AD305" s="8" t="str">
        <f ca="1">IF(ROW()-$Y$11&lt;$Y$8,OFFSET($A$1,ROW()-$Y$11+$Y$4,COLUMN()-$Y$13+$Y$6),"")</f>
        <v/>
      </c>
      <c r="AE305" s="40" t="str">
        <f ca="1">IF(ISNUMBER(AA305),AE304,AA305)</f>
        <v/>
      </c>
      <c r="AF305" s="40" t="str">
        <f ca="1">IF(ISNUMBER(AA305),AA305,"")</f>
        <v/>
      </c>
      <c r="AG305" s="8" t="str">
        <f ca="1">IF(AC305="","",IF(AC304="",AC305,AG304+AC305))</f>
        <v/>
      </c>
      <c r="AH305" s="8" t="str">
        <f ca="1">IF(AD305="","",IF(AD304="",AD305,AH304+AD305))</f>
        <v/>
      </c>
      <c r="AI305" s="8" t="str">
        <f ca="1">IF(AG305&lt;&gt;"",AG305-AH305,"")</f>
        <v/>
      </c>
    </row>
    <row r="306" spans="11:35">
      <c r="K306" s="142" t="str">
        <f ca="1">IF(ROW()-$I$19&lt;$I$8,OFFSET($A$1,ROW()-$I$19+$I$4,COLUMN()-$I$21+$I$6),IF(ROW()-$I$19&lt;$I$8+$I$16,OFFSET($A$1,ROW()-$I$19-$I$8+$I$12,COLUMN()-$I$21+$I$14),""))</f>
        <v/>
      </c>
      <c r="L306" s="142" t="str">
        <f ca="1">IF(ROW()-$I$19&lt;$I$8,OFFSET(#REF!,ROW()-$I$19+$I$4,COLUMN()-$I$21+$I$6),IF(ROW()-$I$19&lt;$I$8+$I$16,OFFSET(#REF!,ROW()-$I$19-$I$8+$I$12,COLUMN()-$I$21+$I$14),""))</f>
        <v/>
      </c>
      <c r="M306" s="148" t="str">
        <f ca="1">IF(K306="","",IF(NOT(ISNUMBER(K306)),K306,M305))</f>
        <v/>
      </c>
      <c r="N306" s="149" t="str">
        <f ca="1">IF(K306="","",IF(ISNUMBER(K306),K306,IF(ISNUMBER(K307),K307,"")))</f>
        <v/>
      </c>
      <c r="O306" s="150" t="str">
        <f ca="1">IF(AND(ROW()-$I$19&lt;$I$8,NOT(ISNUMBER(K306))),L306,"")</f>
        <v/>
      </c>
      <c r="P306" s="150" t="str">
        <f ca="1">IF(AND(K306&lt;&gt;"",ISNUMBER(K306),ROW()-$I$19&lt;$I$8),L306,"")</f>
        <v/>
      </c>
      <c r="Q306" s="150" t="str">
        <f ca="1">IF(AND(K306&lt;&gt;"",ISNUMBER(K306),ROW()-$I$19&gt;=$I$8),L306,"")</f>
        <v/>
      </c>
      <c r="R306" s="153"/>
      <c r="AA306" s="8" t="str">
        <f ca="1">IF(ROW()-$Y$11&lt;$Y$8,OFFSET($A$1,ROW()-$Y$11+$Y$4,COLUMN()-$Y$13+$Y$6),"")</f>
        <v/>
      </c>
      <c r="AB306" s="8" t="str">
        <f ca="1">IF(ROW()-$Y$11&lt;$Y$8,IF(ISNUMBER(AA306),AB305,OFFSET($A$1,ROW()-$Y$11+$Y$4,COLUMN()-$Y$13+$Y$6)),"")</f>
        <v/>
      </c>
      <c r="AC306" s="8" t="str">
        <f ca="1">IF(ROW()-$Y$11&lt;$Y$8,OFFSET($A$1,ROW()-$Y$11+$Y$4,COLUMN()-$Y$13+$Y$6),"")</f>
        <v/>
      </c>
      <c r="AD306" s="8" t="str">
        <f ca="1">IF(ROW()-$Y$11&lt;$Y$8,OFFSET($A$1,ROW()-$Y$11+$Y$4,COLUMN()-$Y$13+$Y$6),"")</f>
        <v/>
      </c>
      <c r="AE306" s="40" t="str">
        <f ca="1">IF(ISNUMBER(AA306),AE305,AA306)</f>
        <v/>
      </c>
      <c r="AF306" s="40" t="str">
        <f ca="1">IF(ISNUMBER(AA306),AA306,"")</f>
        <v/>
      </c>
      <c r="AG306" s="8" t="str">
        <f ca="1">IF(AC306="","",IF(AC305="",AC306,AG305+AC306))</f>
        <v/>
      </c>
      <c r="AH306" s="8" t="str">
        <f ca="1">IF(AD306="","",IF(AD305="",AD306,AH305+AD306))</f>
        <v/>
      </c>
      <c r="AI306" s="8" t="str">
        <f ca="1">IF(AG306&lt;&gt;"",AG306-AH306,"")</f>
        <v/>
      </c>
    </row>
    <row r="307" spans="11:35">
      <c r="K307" s="142" t="str">
        <f ca="1">IF(ROW()-$I$19&lt;$I$8,OFFSET($A$1,ROW()-$I$19+$I$4,COLUMN()-$I$21+$I$6),IF(ROW()-$I$19&lt;$I$8+$I$16,OFFSET($A$1,ROW()-$I$19-$I$8+$I$12,COLUMN()-$I$21+$I$14),""))</f>
        <v/>
      </c>
      <c r="L307" s="142" t="str">
        <f ca="1">IF(ROW()-$I$19&lt;$I$8,OFFSET(#REF!,ROW()-$I$19+$I$4,COLUMN()-$I$21+$I$6),IF(ROW()-$I$19&lt;$I$8+$I$16,OFFSET(#REF!,ROW()-$I$19-$I$8+$I$12,COLUMN()-$I$21+$I$14),""))</f>
        <v/>
      </c>
      <c r="M307" s="148" t="str">
        <f ca="1">IF(K307="","",IF(NOT(ISNUMBER(K307)),K307,M306))</f>
        <v/>
      </c>
      <c r="N307" s="149" t="str">
        <f ca="1">IF(K307="","",IF(ISNUMBER(K307),K307,IF(ISNUMBER(K308),K308,"")))</f>
        <v/>
      </c>
      <c r="O307" s="150" t="str">
        <f ca="1">IF(AND(ROW()-$I$19&lt;$I$8,NOT(ISNUMBER(K307))),L307,"")</f>
        <v/>
      </c>
      <c r="P307" s="150" t="str">
        <f ca="1">IF(AND(K307&lt;&gt;"",ISNUMBER(K307),ROW()-$I$19&lt;$I$8),L307,"")</f>
        <v/>
      </c>
      <c r="Q307" s="150" t="str">
        <f ca="1">IF(AND(K307&lt;&gt;"",ISNUMBER(K307),ROW()-$I$19&gt;=$I$8),L307,"")</f>
        <v/>
      </c>
      <c r="R307" s="153"/>
      <c r="AA307" s="8" t="str">
        <f ca="1">IF(ROW()-$Y$11&lt;$Y$8,OFFSET($A$1,ROW()-$Y$11+$Y$4,COLUMN()-$Y$13+$Y$6),"")</f>
        <v/>
      </c>
      <c r="AB307" s="8" t="str">
        <f ca="1">IF(ROW()-$Y$11&lt;$Y$8,IF(ISNUMBER(AA307),AB306,OFFSET($A$1,ROW()-$Y$11+$Y$4,COLUMN()-$Y$13+$Y$6)),"")</f>
        <v/>
      </c>
      <c r="AC307" s="8" t="str">
        <f ca="1">IF(ROW()-$Y$11&lt;$Y$8,OFFSET($A$1,ROW()-$Y$11+$Y$4,COLUMN()-$Y$13+$Y$6),"")</f>
        <v/>
      </c>
      <c r="AD307" s="8" t="str">
        <f ca="1">IF(ROW()-$Y$11&lt;$Y$8,OFFSET($A$1,ROW()-$Y$11+$Y$4,COLUMN()-$Y$13+$Y$6),"")</f>
        <v/>
      </c>
      <c r="AE307" s="40" t="str">
        <f ca="1">IF(ISNUMBER(AA307),AE306,AA307)</f>
        <v/>
      </c>
      <c r="AF307" s="40" t="str">
        <f ca="1">IF(ISNUMBER(AA307),AA307,"")</f>
        <v/>
      </c>
      <c r="AG307" s="8" t="str">
        <f ca="1">IF(AC307="","",IF(AC306="",AC307,AG306+AC307))</f>
        <v/>
      </c>
      <c r="AH307" s="8" t="str">
        <f ca="1">IF(AD307="","",IF(AD306="",AD307,AH306+AD307))</f>
        <v/>
      </c>
      <c r="AI307" s="8" t="str">
        <f ca="1">IF(AG307&lt;&gt;"",AG307-AH307,"")</f>
        <v/>
      </c>
    </row>
    <row r="308" spans="11:35">
      <c r="K308" s="142" t="str">
        <f ca="1">IF(ROW()-$I$19&lt;$I$8,OFFSET($A$1,ROW()-$I$19+$I$4,COLUMN()-$I$21+$I$6),IF(ROW()-$I$19&lt;$I$8+$I$16,OFFSET($A$1,ROW()-$I$19-$I$8+$I$12,COLUMN()-$I$21+$I$14),""))</f>
        <v/>
      </c>
      <c r="L308" s="142" t="str">
        <f ca="1">IF(ROW()-$I$19&lt;$I$8,OFFSET(#REF!,ROW()-$I$19+$I$4,COLUMN()-$I$21+$I$6),IF(ROW()-$I$19&lt;$I$8+$I$16,OFFSET(#REF!,ROW()-$I$19-$I$8+$I$12,COLUMN()-$I$21+$I$14),""))</f>
        <v/>
      </c>
      <c r="M308" s="148" t="str">
        <f ca="1">IF(K308="","",IF(NOT(ISNUMBER(K308)),K308,M307))</f>
        <v/>
      </c>
      <c r="N308" s="149" t="str">
        <f ca="1">IF(K308="","",IF(ISNUMBER(K308),K308,IF(ISNUMBER(K309),K309,"")))</f>
        <v/>
      </c>
      <c r="O308" s="150" t="str">
        <f ca="1">IF(AND(ROW()-$I$19&lt;$I$8,NOT(ISNUMBER(K308))),L308,"")</f>
        <v/>
      </c>
      <c r="P308" s="150" t="str">
        <f ca="1">IF(AND(K308&lt;&gt;"",ISNUMBER(K308),ROW()-$I$19&lt;$I$8),L308,"")</f>
        <v/>
      </c>
      <c r="Q308" s="150" t="str">
        <f ca="1">IF(AND(K308&lt;&gt;"",ISNUMBER(K308),ROW()-$I$19&gt;=$I$8),L308,"")</f>
        <v/>
      </c>
      <c r="R308" s="153"/>
      <c r="AA308" s="8" t="str">
        <f ca="1">IF(ROW()-$Y$11&lt;$Y$8,OFFSET($A$1,ROW()-$Y$11+$Y$4,COLUMN()-$Y$13+$Y$6),"")</f>
        <v/>
      </c>
      <c r="AB308" s="8" t="str">
        <f ca="1">IF(ROW()-$Y$11&lt;$Y$8,IF(ISNUMBER(AA308),AB307,OFFSET($A$1,ROW()-$Y$11+$Y$4,COLUMN()-$Y$13+$Y$6)),"")</f>
        <v/>
      </c>
      <c r="AC308" s="8" t="str">
        <f ca="1">IF(ROW()-$Y$11&lt;$Y$8,OFFSET($A$1,ROW()-$Y$11+$Y$4,COLUMN()-$Y$13+$Y$6),"")</f>
        <v/>
      </c>
      <c r="AD308" s="8" t="str">
        <f ca="1">IF(ROW()-$Y$11&lt;$Y$8,OFFSET($A$1,ROW()-$Y$11+$Y$4,COLUMN()-$Y$13+$Y$6),"")</f>
        <v/>
      </c>
      <c r="AE308" s="40" t="str">
        <f ca="1">IF(ISNUMBER(AA308),AE307,AA308)</f>
        <v/>
      </c>
      <c r="AF308" s="40" t="str">
        <f ca="1">IF(ISNUMBER(AA308),AA308,"")</f>
        <v/>
      </c>
      <c r="AG308" s="8" t="str">
        <f ca="1">IF(AC308="","",IF(AC307="",AC308,AG307+AC308))</f>
        <v/>
      </c>
      <c r="AH308" s="8" t="str">
        <f ca="1">IF(AD308="","",IF(AD307="",AD308,AH307+AD308))</f>
        <v/>
      </c>
      <c r="AI308" s="8" t="str">
        <f ca="1">IF(AG308&lt;&gt;"",AG308-AH308,"")</f>
        <v/>
      </c>
    </row>
    <row r="309" spans="11:35">
      <c r="K309" s="142" t="str">
        <f ca="1">IF(ROW()-$I$19&lt;$I$8,OFFSET($A$1,ROW()-$I$19+$I$4,COLUMN()-$I$21+$I$6),IF(ROW()-$I$19&lt;$I$8+$I$16,OFFSET($A$1,ROW()-$I$19-$I$8+$I$12,COLUMN()-$I$21+$I$14),""))</f>
        <v/>
      </c>
      <c r="L309" s="142" t="str">
        <f ca="1">IF(ROW()-$I$19&lt;$I$8,OFFSET(#REF!,ROW()-$I$19+$I$4,COLUMN()-$I$21+$I$6),IF(ROW()-$I$19&lt;$I$8+$I$16,OFFSET(#REF!,ROW()-$I$19-$I$8+$I$12,COLUMN()-$I$21+$I$14),""))</f>
        <v/>
      </c>
      <c r="M309" s="148" t="str">
        <f ca="1">IF(K309="","",IF(NOT(ISNUMBER(K309)),K309,M308))</f>
        <v/>
      </c>
      <c r="N309" s="149" t="str">
        <f ca="1">IF(K309="","",IF(ISNUMBER(K309),K309,IF(ISNUMBER(K310),K310,"")))</f>
        <v/>
      </c>
      <c r="O309" s="150" t="str">
        <f ca="1">IF(AND(ROW()-$I$19&lt;$I$8,NOT(ISNUMBER(K309))),L309,"")</f>
        <v/>
      </c>
      <c r="P309" s="150" t="str">
        <f ca="1">IF(AND(K309&lt;&gt;"",ISNUMBER(K309),ROW()-$I$19&lt;$I$8),L309,"")</f>
        <v/>
      </c>
      <c r="Q309" s="150" t="str">
        <f ca="1">IF(AND(K309&lt;&gt;"",ISNUMBER(K309),ROW()-$I$19&gt;=$I$8),L309,"")</f>
        <v/>
      </c>
      <c r="R309" s="153"/>
      <c r="AA309" s="8" t="str">
        <f ca="1">IF(ROW()-$Y$11&lt;$Y$8,OFFSET($A$1,ROW()-$Y$11+$Y$4,COLUMN()-$Y$13+$Y$6),"")</f>
        <v/>
      </c>
      <c r="AB309" s="8" t="str">
        <f ca="1">IF(ROW()-$Y$11&lt;$Y$8,IF(ISNUMBER(AA309),AB308,OFFSET($A$1,ROW()-$Y$11+$Y$4,COLUMN()-$Y$13+$Y$6)),"")</f>
        <v/>
      </c>
      <c r="AC309" s="8" t="str">
        <f ca="1">IF(ROW()-$Y$11&lt;$Y$8,OFFSET($A$1,ROW()-$Y$11+$Y$4,COLUMN()-$Y$13+$Y$6),"")</f>
        <v/>
      </c>
      <c r="AD309" s="8" t="str">
        <f ca="1">IF(ROW()-$Y$11&lt;$Y$8,OFFSET($A$1,ROW()-$Y$11+$Y$4,COLUMN()-$Y$13+$Y$6),"")</f>
        <v/>
      </c>
      <c r="AE309" s="40" t="str">
        <f ca="1">IF(ISNUMBER(AA309),AE308,AA309)</f>
        <v/>
      </c>
      <c r="AF309" s="40" t="str">
        <f ca="1">IF(ISNUMBER(AA309),AA309,"")</f>
        <v/>
      </c>
      <c r="AG309" s="8" t="str">
        <f ca="1">IF(AC309="","",IF(AC308="",AC309,AG308+AC309))</f>
        <v/>
      </c>
      <c r="AH309" s="8" t="str">
        <f ca="1">IF(AD309="","",IF(AD308="",AD309,AH308+AD309))</f>
        <v/>
      </c>
      <c r="AI309" s="8" t="str">
        <f ca="1">IF(AG309&lt;&gt;"",AG309-AH309,"")</f>
        <v/>
      </c>
    </row>
    <row r="310" spans="11:35">
      <c r="K310" s="142" t="str">
        <f ca="1">IF(ROW()-$I$19&lt;$I$8,OFFSET($A$1,ROW()-$I$19+$I$4,COLUMN()-$I$21+$I$6),IF(ROW()-$I$19&lt;$I$8+$I$16,OFFSET($A$1,ROW()-$I$19-$I$8+$I$12,COLUMN()-$I$21+$I$14),""))</f>
        <v/>
      </c>
      <c r="L310" s="142" t="str">
        <f ca="1">IF(ROW()-$I$19&lt;$I$8,OFFSET(#REF!,ROW()-$I$19+$I$4,COLUMN()-$I$21+$I$6),IF(ROW()-$I$19&lt;$I$8+$I$16,OFFSET(#REF!,ROW()-$I$19-$I$8+$I$12,COLUMN()-$I$21+$I$14),""))</f>
        <v/>
      </c>
      <c r="M310" s="148" t="str">
        <f ca="1">IF(K310="","",IF(NOT(ISNUMBER(K310)),K310,M309))</f>
        <v/>
      </c>
      <c r="N310" s="149" t="str">
        <f ca="1">IF(K310="","",IF(ISNUMBER(K310),K310,IF(ISNUMBER(K311),K311,"")))</f>
        <v/>
      </c>
      <c r="O310" s="150" t="str">
        <f ca="1">IF(AND(ROW()-$I$19&lt;$I$8,NOT(ISNUMBER(K310))),L310,"")</f>
        <v/>
      </c>
      <c r="P310" s="150" t="str">
        <f ca="1">IF(AND(K310&lt;&gt;"",ISNUMBER(K310),ROW()-$I$19&lt;$I$8),L310,"")</f>
        <v/>
      </c>
      <c r="Q310" s="150" t="str">
        <f ca="1">IF(AND(K310&lt;&gt;"",ISNUMBER(K310),ROW()-$I$19&gt;=$I$8),L310,"")</f>
        <v/>
      </c>
      <c r="R310" s="153"/>
      <c r="AA310" s="8" t="str">
        <f ca="1">IF(ROW()-$Y$11&lt;$Y$8,OFFSET($A$1,ROW()-$Y$11+$Y$4,COLUMN()-$Y$13+$Y$6),"")</f>
        <v/>
      </c>
      <c r="AB310" s="8" t="str">
        <f ca="1">IF(ROW()-$Y$11&lt;$Y$8,IF(ISNUMBER(AA310),AB309,OFFSET($A$1,ROW()-$Y$11+$Y$4,COLUMN()-$Y$13+$Y$6)),"")</f>
        <v/>
      </c>
      <c r="AC310" s="8" t="str">
        <f ca="1">IF(ROW()-$Y$11&lt;$Y$8,OFFSET($A$1,ROW()-$Y$11+$Y$4,COLUMN()-$Y$13+$Y$6),"")</f>
        <v/>
      </c>
      <c r="AD310" s="8" t="str">
        <f ca="1">IF(ROW()-$Y$11&lt;$Y$8,OFFSET($A$1,ROW()-$Y$11+$Y$4,COLUMN()-$Y$13+$Y$6),"")</f>
        <v/>
      </c>
      <c r="AE310" s="40" t="str">
        <f ca="1">IF(ISNUMBER(AA310),AE309,AA310)</f>
        <v/>
      </c>
      <c r="AF310" s="40" t="str">
        <f ca="1">IF(ISNUMBER(AA310),AA310,"")</f>
        <v/>
      </c>
      <c r="AG310" s="8" t="str">
        <f ca="1">IF(AC310="","",IF(AC309="",AC310,AG309+AC310))</f>
        <v/>
      </c>
      <c r="AH310" s="8" t="str">
        <f ca="1">IF(AD310="","",IF(AD309="",AD310,AH309+AD310))</f>
        <v/>
      </c>
      <c r="AI310" s="8" t="str">
        <f ca="1">IF(AG310&lt;&gt;"",AG310-AH310,"")</f>
        <v/>
      </c>
    </row>
    <row r="311" spans="11:35">
      <c r="K311" s="142" t="str">
        <f ca="1">IF(ROW()-$I$19&lt;$I$8,OFFSET($A$1,ROW()-$I$19+$I$4,COLUMN()-$I$21+$I$6),IF(ROW()-$I$19&lt;$I$8+$I$16,OFFSET($A$1,ROW()-$I$19-$I$8+$I$12,COLUMN()-$I$21+$I$14),""))</f>
        <v/>
      </c>
      <c r="L311" s="142" t="str">
        <f ca="1">IF(ROW()-$I$19&lt;$I$8,OFFSET(#REF!,ROW()-$I$19+$I$4,COLUMN()-$I$21+$I$6),IF(ROW()-$I$19&lt;$I$8+$I$16,OFFSET(#REF!,ROW()-$I$19-$I$8+$I$12,COLUMN()-$I$21+$I$14),""))</f>
        <v/>
      </c>
      <c r="M311" s="148" t="str">
        <f ca="1">IF(K311="","",IF(NOT(ISNUMBER(K311)),K311,M310))</f>
        <v/>
      </c>
      <c r="N311" s="149" t="str">
        <f ca="1">IF(K311="","",IF(ISNUMBER(K311),K311,IF(ISNUMBER(K312),K312,"")))</f>
        <v/>
      </c>
      <c r="O311" s="150" t="str">
        <f ca="1">IF(AND(ROW()-$I$19&lt;$I$8,NOT(ISNUMBER(K311))),L311,"")</f>
        <v/>
      </c>
      <c r="P311" s="150" t="str">
        <f ca="1">IF(AND(K311&lt;&gt;"",ISNUMBER(K311),ROW()-$I$19&lt;$I$8),L311,"")</f>
        <v/>
      </c>
      <c r="Q311" s="150" t="str">
        <f ca="1">IF(AND(K311&lt;&gt;"",ISNUMBER(K311),ROW()-$I$19&gt;=$I$8),L311,"")</f>
        <v/>
      </c>
      <c r="R311" s="153"/>
      <c r="AA311" s="8" t="str">
        <f ca="1">IF(ROW()-$Y$11&lt;$Y$8,OFFSET($A$1,ROW()-$Y$11+$Y$4,COLUMN()-$Y$13+$Y$6),"")</f>
        <v/>
      </c>
      <c r="AB311" s="8" t="str">
        <f ca="1">IF(ROW()-$Y$11&lt;$Y$8,IF(ISNUMBER(AA311),AB310,OFFSET($A$1,ROW()-$Y$11+$Y$4,COLUMN()-$Y$13+$Y$6)),"")</f>
        <v/>
      </c>
      <c r="AC311" s="8" t="str">
        <f ca="1">IF(ROW()-$Y$11&lt;$Y$8,OFFSET($A$1,ROW()-$Y$11+$Y$4,COLUMN()-$Y$13+$Y$6),"")</f>
        <v/>
      </c>
      <c r="AD311" s="8" t="str">
        <f ca="1">IF(ROW()-$Y$11&lt;$Y$8,OFFSET($A$1,ROW()-$Y$11+$Y$4,COLUMN()-$Y$13+$Y$6),"")</f>
        <v/>
      </c>
      <c r="AE311" s="40" t="str">
        <f ca="1">IF(ISNUMBER(AA311),AE310,AA311)</f>
        <v/>
      </c>
      <c r="AF311" s="40" t="str">
        <f ca="1">IF(ISNUMBER(AA311),AA311,"")</f>
        <v/>
      </c>
      <c r="AG311" s="8" t="str">
        <f ca="1">IF(AC311="","",IF(AC310="",AC311,AG310+AC311))</f>
        <v/>
      </c>
      <c r="AH311" s="8" t="str">
        <f ca="1">IF(AD311="","",IF(AD310="",AD311,AH310+AD311))</f>
        <v/>
      </c>
      <c r="AI311" s="8" t="str">
        <f ca="1">IF(AG311&lt;&gt;"",AG311-AH311,"")</f>
        <v/>
      </c>
    </row>
    <row r="312" spans="11:35">
      <c r="K312" s="142" t="str">
        <f ca="1">IF(ROW()-$I$19&lt;$I$8,OFFSET($A$1,ROW()-$I$19+$I$4,COLUMN()-$I$21+$I$6),IF(ROW()-$I$19&lt;$I$8+$I$16,OFFSET($A$1,ROW()-$I$19-$I$8+$I$12,COLUMN()-$I$21+$I$14),""))</f>
        <v/>
      </c>
      <c r="L312" s="142" t="str">
        <f ca="1">IF(ROW()-$I$19&lt;$I$8,OFFSET(#REF!,ROW()-$I$19+$I$4,COLUMN()-$I$21+$I$6),IF(ROW()-$I$19&lt;$I$8+$I$16,OFFSET(#REF!,ROW()-$I$19-$I$8+$I$12,COLUMN()-$I$21+$I$14),""))</f>
        <v/>
      </c>
      <c r="M312" s="148" t="str">
        <f ca="1">IF(K312="","",IF(NOT(ISNUMBER(K312)),K312,M311))</f>
        <v/>
      </c>
      <c r="N312" s="149" t="str">
        <f ca="1">IF(K312="","",IF(ISNUMBER(K312),K312,IF(ISNUMBER(K313),K313,"")))</f>
        <v/>
      </c>
      <c r="O312" s="150" t="str">
        <f ca="1">IF(AND(ROW()-$I$19&lt;$I$8,NOT(ISNUMBER(K312))),L312,"")</f>
        <v/>
      </c>
      <c r="P312" s="150" t="str">
        <f ca="1">IF(AND(K312&lt;&gt;"",ISNUMBER(K312),ROW()-$I$19&lt;$I$8),L312,"")</f>
        <v/>
      </c>
      <c r="Q312" s="150" t="str">
        <f ca="1">IF(AND(K312&lt;&gt;"",ISNUMBER(K312),ROW()-$I$19&gt;=$I$8),L312,"")</f>
        <v/>
      </c>
      <c r="R312" s="153"/>
      <c r="AA312" s="8" t="str">
        <f ca="1">IF(ROW()-$Y$11&lt;$Y$8,OFFSET($A$1,ROW()-$Y$11+$Y$4,COLUMN()-$Y$13+$Y$6),"")</f>
        <v/>
      </c>
      <c r="AB312" s="8" t="str">
        <f ca="1">IF(ROW()-$Y$11&lt;$Y$8,IF(ISNUMBER(AA312),AB311,OFFSET($A$1,ROW()-$Y$11+$Y$4,COLUMN()-$Y$13+$Y$6)),"")</f>
        <v/>
      </c>
      <c r="AC312" s="8" t="str">
        <f ca="1">IF(ROW()-$Y$11&lt;$Y$8,OFFSET($A$1,ROW()-$Y$11+$Y$4,COLUMN()-$Y$13+$Y$6),"")</f>
        <v/>
      </c>
      <c r="AD312" s="8" t="str">
        <f ca="1">IF(ROW()-$Y$11&lt;$Y$8,OFFSET($A$1,ROW()-$Y$11+$Y$4,COLUMN()-$Y$13+$Y$6),"")</f>
        <v/>
      </c>
      <c r="AE312" s="40" t="str">
        <f ca="1">IF(ISNUMBER(AA312),AE311,AA312)</f>
        <v/>
      </c>
      <c r="AF312" s="40" t="str">
        <f ca="1">IF(ISNUMBER(AA312),AA312,"")</f>
        <v/>
      </c>
      <c r="AG312" s="8" t="str">
        <f ca="1">IF(AC312="","",IF(AC311="",AC312,AG311+AC312))</f>
        <v/>
      </c>
      <c r="AH312" s="8" t="str">
        <f ca="1">IF(AD312="","",IF(AD311="",AD312,AH311+AD312))</f>
        <v/>
      </c>
      <c r="AI312" s="8" t="str">
        <f ca="1">IF(AG312&lt;&gt;"",AG312-AH312,"")</f>
        <v/>
      </c>
    </row>
    <row r="313" spans="11:35">
      <c r="K313" s="142" t="str">
        <f ca="1">IF(ROW()-$I$19&lt;$I$8,OFFSET($A$1,ROW()-$I$19+$I$4,COLUMN()-$I$21+$I$6),IF(ROW()-$I$19&lt;$I$8+$I$16,OFFSET($A$1,ROW()-$I$19-$I$8+$I$12,COLUMN()-$I$21+$I$14),""))</f>
        <v/>
      </c>
      <c r="L313" s="142" t="str">
        <f ca="1">IF(ROW()-$I$19&lt;$I$8,OFFSET(#REF!,ROW()-$I$19+$I$4,COLUMN()-$I$21+$I$6),IF(ROW()-$I$19&lt;$I$8+$I$16,OFFSET(#REF!,ROW()-$I$19-$I$8+$I$12,COLUMN()-$I$21+$I$14),""))</f>
        <v/>
      </c>
      <c r="M313" s="148" t="str">
        <f ca="1">IF(K313="","",IF(NOT(ISNUMBER(K313)),K313,M312))</f>
        <v/>
      </c>
      <c r="N313" s="149" t="str">
        <f ca="1">IF(K313="","",IF(ISNUMBER(K313),K313,IF(ISNUMBER(K314),K314,"")))</f>
        <v/>
      </c>
      <c r="O313" s="150" t="str">
        <f ca="1">IF(AND(ROW()-$I$19&lt;$I$8,NOT(ISNUMBER(K313))),L313,"")</f>
        <v/>
      </c>
      <c r="P313" s="150" t="str">
        <f ca="1">IF(AND(K313&lt;&gt;"",ISNUMBER(K313),ROW()-$I$19&lt;$I$8),L313,"")</f>
        <v/>
      </c>
      <c r="Q313" s="150" t="str">
        <f ca="1">IF(AND(K313&lt;&gt;"",ISNUMBER(K313),ROW()-$I$19&gt;=$I$8),L313,"")</f>
        <v/>
      </c>
      <c r="R313" s="153"/>
      <c r="AA313" s="8" t="str">
        <f ca="1">IF(ROW()-$Y$11&lt;$Y$8,OFFSET($A$1,ROW()-$Y$11+$Y$4,COLUMN()-$Y$13+$Y$6),"")</f>
        <v/>
      </c>
      <c r="AB313" s="8" t="str">
        <f ca="1">IF(ROW()-$Y$11&lt;$Y$8,IF(ISNUMBER(AA313),AB312,OFFSET($A$1,ROW()-$Y$11+$Y$4,COLUMN()-$Y$13+$Y$6)),"")</f>
        <v/>
      </c>
      <c r="AC313" s="8" t="str">
        <f ca="1">IF(ROW()-$Y$11&lt;$Y$8,OFFSET($A$1,ROW()-$Y$11+$Y$4,COLUMN()-$Y$13+$Y$6),"")</f>
        <v/>
      </c>
      <c r="AD313" s="8" t="str">
        <f ca="1">IF(ROW()-$Y$11&lt;$Y$8,OFFSET($A$1,ROW()-$Y$11+$Y$4,COLUMN()-$Y$13+$Y$6),"")</f>
        <v/>
      </c>
      <c r="AE313" s="40" t="str">
        <f ca="1">IF(ISNUMBER(AA313),AE312,AA313)</f>
        <v/>
      </c>
      <c r="AF313" s="40" t="str">
        <f ca="1">IF(ISNUMBER(AA313),AA313,"")</f>
        <v/>
      </c>
      <c r="AG313" s="8" t="str">
        <f ca="1">IF(AC313="","",IF(AC312="",AC313,AG312+AC313))</f>
        <v/>
      </c>
      <c r="AH313" s="8" t="str">
        <f ca="1">IF(AD313="","",IF(AD312="",AD313,AH312+AD313))</f>
        <v/>
      </c>
      <c r="AI313" s="8" t="str">
        <f ca="1">IF(AG313&lt;&gt;"",AG313-AH313,"")</f>
        <v/>
      </c>
    </row>
    <row r="314" spans="11:35">
      <c r="K314" s="142" t="str">
        <f ca="1">IF(ROW()-$I$19&lt;$I$8,OFFSET($A$1,ROW()-$I$19+$I$4,COLUMN()-$I$21+$I$6),IF(ROW()-$I$19&lt;$I$8+$I$16,OFFSET($A$1,ROW()-$I$19-$I$8+$I$12,COLUMN()-$I$21+$I$14),""))</f>
        <v/>
      </c>
      <c r="L314" s="142" t="str">
        <f ca="1">IF(ROW()-$I$19&lt;$I$8,OFFSET(#REF!,ROW()-$I$19+$I$4,COLUMN()-$I$21+$I$6),IF(ROW()-$I$19&lt;$I$8+$I$16,OFFSET(#REF!,ROW()-$I$19-$I$8+$I$12,COLUMN()-$I$21+$I$14),""))</f>
        <v/>
      </c>
      <c r="M314" s="148" t="str">
        <f ca="1">IF(K314="","",IF(NOT(ISNUMBER(K314)),K314,M313))</f>
        <v/>
      </c>
      <c r="N314" s="149" t="str">
        <f ca="1">IF(K314="","",IF(ISNUMBER(K314),K314,IF(ISNUMBER(K315),K315,"")))</f>
        <v/>
      </c>
      <c r="O314" s="150" t="str">
        <f ca="1">IF(AND(ROW()-$I$19&lt;$I$8,NOT(ISNUMBER(K314))),L314,"")</f>
        <v/>
      </c>
      <c r="P314" s="150" t="str">
        <f ca="1">IF(AND(K314&lt;&gt;"",ISNUMBER(K314),ROW()-$I$19&lt;$I$8),L314,"")</f>
        <v/>
      </c>
      <c r="Q314" s="150" t="str">
        <f ca="1">IF(AND(K314&lt;&gt;"",ISNUMBER(K314),ROW()-$I$19&gt;=$I$8),L314,"")</f>
        <v/>
      </c>
      <c r="R314" s="153"/>
      <c r="AA314" s="8" t="str">
        <f ca="1">IF(ROW()-$Y$11&lt;$Y$8,OFFSET($A$1,ROW()-$Y$11+$Y$4,COLUMN()-$Y$13+$Y$6),"")</f>
        <v/>
      </c>
      <c r="AB314" s="8" t="str">
        <f ca="1">IF(ROW()-$Y$11&lt;$Y$8,IF(ISNUMBER(AA314),AB313,OFFSET($A$1,ROW()-$Y$11+$Y$4,COLUMN()-$Y$13+$Y$6)),"")</f>
        <v/>
      </c>
      <c r="AC314" s="8" t="str">
        <f ca="1">IF(ROW()-$Y$11&lt;$Y$8,OFFSET($A$1,ROW()-$Y$11+$Y$4,COLUMN()-$Y$13+$Y$6),"")</f>
        <v/>
      </c>
      <c r="AD314" s="8" t="str">
        <f ca="1">IF(ROW()-$Y$11&lt;$Y$8,OFFSET($A$1,ROW()-$Y$11+$Y$4,COLUMN()-$Y$13+$Y$6),"")</f>
        <v/>
      </c>
      <c r="AE314" s="40" t="str">
        <f ca="1">IF(ISNUMBER(AA314),AE313,AA314)</f>
        <v/>
      </c>
      <c r="AF314" s="40" t="str">
        <f ca="1">IF(ISNUMBER(AA314),AA314,"")</f>
        <v/>
      </c>
      <c r="AG314" s="8" t="str">
        <f ca="1">IF(AC314="","",IF(AC313="",AC314,AG313+AC314))</f>
        <v/>
      </c>
      <c r="AH314" s="8" t="str">
        <f ca="1">IF(AD314="","",IF(AD313="",AD314,AH313+AD314))</f>
        <v/>
      </c>
      <c r="AI314" s="8" t="str">
        <f ca="1">IF(AG314&lt;&gt;"",AG314-AH314,"")</f>
        <v/>
      </c>
    </row>
    <row r="315" spans="11:35">
      <c r="K315" s="142" t="str">
        <f ca="1">IF(ROW()-$I$19&lt;$I$8,OFFSET($A$1,ROW()-$I$19+$I$4,COLUMN()-$I$21+$I$6),IF(ROW()-$I$19&lt;$I$8+$I$16,OFFSET($A$1,ROW()-$I$19-$I$8+$I$12,COLUMN()-$I$21+$I$14),""))</f>
        <v/>
      </c>
      <c r="L315" s="142" t="str">
        <f ca="1">IF(ROW()-$I$19&lt;$I$8,OFFSET(#REF!,ROW()-$I$19+$I$4,COLUMN()-$I$21+$I$6),IF(ROW()-$I$19&lt;$I$8+$I$16,OFFSET(#REF!,ROW()-$I$19-$I$8+$I$12,COLUMN()-$I$21+$I$14),""))</f>
        <v/>
      </c>
      <c r="M315" s="148" t="str">
        <f ca="1">IF(K315="","",IF(NOT(ISNUMBER(K315)),K315,M314))</f>
        <v/>
      </c>
      <c r="N315" s="149" t="str">
        <f ca="1">IF(K315="","",IF(ISNUMBER(K315),K315,IF(ISNUMBER(K316),K316,"")))</f>
        <v/>
      </c>
      <c r="O315" s="150" t="str">
        <f ca="1">IF(AND(ROW()-$I$19&lt;$I$8,NOT(ISNUMBER(K315))),L315,"")</f>
        <v/>
      </c>
      <c r="P315" s="150" t="str">
        <f ca="1">IF(AND(K315&lt;&gt;"",ISNUMBER(K315),ROW()-$I$19&lt;$I$8),L315,"")</f>
        <v/>
      </c>
      <c r="Q315" s="150" t="str">
        <f ca="1">IF(AND(K315&lt;&gt;"",ISNUMBER(K315),ROW()-$I$19&gt;=$I$8),L315,"")</f>
        <v/>
      </c>
      <c r="R315" s="153"/>
      <c r="AA315" s="8" t="str">
        <f ca="1">IF(ROW()-$Y$11&lt;$Y$8,OFFSET($A$1,ROW()-$Y$11+$Y$4,COLUMN()-$Y$13+$Y$6),"")</f>
        <v/>
      </c>
      <c r="AB315" s="8" t="str">
        <f ca="1">IF(ROW()-$Y$11&lt;$Y$8,IF(ISNUMBER(AA315),AB314,OFFSET($A$1,ROW()-$Y$11+$Y$4,COLUMN()-$Y$13+$Y$6)),"")</f>
        <v/>
      </c>
      <c r="AC315" s="8" t="str">
        <f ca="1">IF(ROW()-$Y$11&lt;$Y$8,OFFSET($A$1,ROW()-$Y$11+$Y$4,COLUMN()-$Y$13+$Y$6),"")</f>
        <v/>
      </c>
      <c r="AD315" s="8" t="str">
        <f ca="1">IF(ROW()-$Y$11&lt;$Y$8,OFFSET($A$1,ROW()-$Y$11+$Y$4,COLUMN()-$Y$13+$Y$6),"")</f>
        <v/>
      </c>
      <c r="AE315" s="40" t="str">
        <f ca="1">IF(ISNUMBER(AA315),AE314,AA315)</f>
        <v/>
      </c>
      <c r="AF315" s="40" t="str">
        <f ca="1">IF(ISNUMBER(AA315),AA315,"")</f>
        <v/>
      </c>
      <c r="AG315" s="8" t="str">
        <f ca="1">IF(AC315="","",IF(AC314="",AC315,AG314+AC315))</f>
        <v/>
      </c>
      <c r="AH315" s="8" t="str">
        <f ca="1">IF(AD315="","",IF(AD314="",AD315,AH314+AD315))</f>
        <v/>
      </c>
      <c r="AI315" s="8" t="str">
        <f ca="1">IF(AG315&lt;&gt;"",AG315-AH315,"")</f>
        <v/>
      </c>
    </row>
    <row r="316" spans="11:35">
      <c r="K316" s="142" t="str">
        <f ca="1">IF(ROW()-$I$19&lt;$I$8,OFFSET($A$1,ROW()-$I$19+$I$4,COLUMN()-$I$21+$I$6),IF(ROW()-$I$19&lt;$I$8+$I$16,OFFSET($A$1,ROW()-$I$19-$I$8+$I$12,COLUMN()-$I$21+$I$14),""))</f>
        <v/>
      </c>
      <c r="L316" s="142" t="str">
        <f ca="1">IF(ROW()-$I$19&lt;$I$8,OFFSET(#REF!,ROW()-$I$19+$I$4,COLUMN()-$I$21+$I$6),IF(ROW()-$I$19&lt;$I$8+$I$16,OFFSET(#REF!,ROW()-$I$19-$I$8+$I$12,COLUMN()-$I$21+$I$14),""))</f>
        <v/>
      </c>
      <c r="M316" s="148" t="str">
        <f ca="1">IF(K316="","",IF(NOT(ISNUMBER(K316)),K316,M315))</f>
        <v/>
      </c>
      <c r="N316" s="149" t="str">
        <f ca="1">IF(K316="","",IF(ISNUMBER(K316),K316,IF(ISNUMBER(K317),K317,"")))</f>
        <v/>
      </c>
      <c r="O316" s="150" t="str">
        <f ca="1">IF(AND(ROW()-$I$19&lt;$I$8,NOT(ISNUMBER(K316))),L316,"")</f>
        <v/>
      </c>
      <c r="P316" s="150" t="str">
        <f ca="1">IF(AND(K316&lt;&gt;"",ISNUMBER(K316),ROW()-$I$19&lt;$I$8),L316,"")</f>
        <v/>
      </c>
      <c r="Q316" s="150" t="str">
        <f ca="1">IF(AND(K316&lt;&gt;"",ISNUMBER(K316),ROW()-$I$19&gt;=$I$8),L316,"")</f>
        <v/>
      </c>
      <c r="R316" s="153"/>
      <c r="AA316" s="8" t="str">
        <f ca="1">IF(ROW()-$Y$11&lt;$Y$8,OFFSET($A$1,ROW()-$Y$11+$Y$4,COLUMN()-$Y$13+$Y$6),"")</f>
        <v/>
      </c>
      <c r="AB316" s="8" t="str">
        <f ca="1">IF(ROW()-$Y$11&lt;$Y$8,IF(ISNUMBER(AA316),AB315,OFFSET($A$1,ROW()-$Y$11+$Y$4,COLUMN()-$Y$13+$Y$6)),"")</f>
        <v/>
      </c>
      <c r="AC316" s="8" t="str">
        <f ca="1">IF(ROW()-$Y$11&lt;$Y$8,OFFSET($A$1,ROW()-$Y$11+$Y$4,COLUMN()-$Y$13+$Y$6),"")</f>
        <v/>
      </c>
      <c r="AD316" s="8" t="str">
        <f ca="1">IF(ROW()-$Y$11&lt;$Y$8,OFFSET($A$1,ROW()-$Y$11+$Y$4,COLUMN()-$Y$13+$Y$6),"")</f>
        <v/>
      </c>
      <c r="AE316" s="40" t="str">
        <f ca="1">IF(ISNUMBER(AA316),AE315,AA316)</f>
        <v/>
      </c>
      <c r="AF316" s="40" t="str">
        <f ca="1">IF(ISNUMBER(AA316),AA316,"")</f>
        <v/>
      </c>
      <c r="AG316" s="8" t="str">
        <f ca="1">IF(AC316="","",IF(AC315="",AC316,AG315+AC316))</f>
        <v/>
      </c>
      <c r="AH316" s="8" t="str">
        <f ca="1">IF(AD316="","",IF(AD315="",AD316,AH315+AD316))</f>
        <v/>
      </c>
      <c r="AI316" s="8" t="str">
        <f ca="1">IF(AG316&lt;&gt;"",AG316-AH316,"")</f>
        <v/>
      </c>
    </row>
    <row r="317" spans="11:35">
      <c r="K317" s="142" t="str">
        <f ca="1">IF(ROW()-$I$19&lt;$I$8,OFFSET($A$1,ROW()-$I$19+$I$4,COLUMN()-$I$21+$I$6),IF(ROW()-$I$19&lt;$I$8+$I$16,OFFSET($A$1,ROW()-$I$19-$I$8+$I$12,COLUMN()-$I$21+$I$14),""))</f>
        <v/>
      </c>
      <c r="L317" s="142" t="str">
        <f ca="1">IF(ROW()-$I$19&lt;$I$8,OFFSET(#REF!,ROW()-$I$19+$I$4,COLUMN()-$I$21+$I$6),IF(ROW()-$I$19&lt;$I$8+$I$16,OFFSET(#REF!,ROW()-$I$19-$I$8+$I$12,COLUMN()-$I$21+$I$14),""))</f>
        <v/>
      </c>
      <c r="M317" s="148" t="str">
        <f ca="1">IF(K317="","",IF(NOT(ISNUMBER(K317)),K317,M316))</f>
        <v/>
      </c>
      <c r="N317" s="149" t="str">
        <f ca="1">IF(K317="","",IF(ISNUMBER(K317),K317,IF(ISNUMBER(K318),K318,"")))</f>
        <v/>
      </c>
      <c r="O317" s="150" t="str">
        <f ca="1">IF(AND(ROW()-$I$19&lt;$I$8,NOT(ISNUMBER(K317))),L317,"")</f>
        <v/>
      </c>
      <c r="P317" s="150" t="str">
        <f ca="1">IF(AND(K317&lt;&gt;"",ISNUMBER(K317),ROW()-$I$19&lt;$I$8),L317,"")</f>
        <v/>
      </c>
      <c r="Q317" s="150" t="str">
        <f ca="1">IF(AND(K317&lt;&gt;"",ISNUMBER(K317),ROW()-$I$19&gt;=$I$8),L317,"")</f>
        <v/>
      </c>
      <c r="R317" s="153"/>
      <c r="AA317" s="8" t="str">
        <f ca="1">IF(ROW()-$Y$11&lt;$Y$8,OFFSET($A$1,ROW()-$Y$11+$Y$4,COLUMN()-$Y$13+$Y$6),"")</f>
        <v/>
      </c>
      <c r="AB317" s="8" t="str">
        <f ca="1">IF(ROW()-$Y$11&lt;$Y$8,IF(ISNUMBER(AA317),AB316,OFFSET($A$1,ROW()-$Y$11+$Y$4,COLUMN()-$Y$13+$Y$6)),"")</f>
        <v/>
      </c>
      <c r="AC317" s="8" t="str">
        <f ca="1">IF(ROW()-$Y$11&lt;$Y$8,OFFSET($A$1,ROW()-$Y$11+$Y$4,COLUMN()-$Y$13+$Y$6),"")</f>
        <v/>
      </c>
      <c r="AD317" s="8" t="str">
        <f ca="1">IF(ROW()-$Y$11&lt;$Y$8,OFFSET($A$1,ROW()-$Y$11+$Y$4,COLUMN()-$Y$13+$Y$6),"")</f>
        <v/>
      </c>
      <c r="AE317" s="40" t="str">
        <f ca="1">IF(ISNUMBER(AA317),AE316,AA317)</f>
        <v/>
      </c>
      <c r="AF317" s="40" t="str">
        <f ca="1">IF(ISNUMBER(AA317),AA317,"")</f>
        <v/>
      </c>
      <c r="AG317" s="8" t="str">
        <f ca="1">IF(AC317="","",IF(AC316="",AC317,AG316+AC317))</f>
        <v/>
      </c>
      <c r="AH317" s="8" t="str">
        <f ca="1">IF(AD317="","",IF(AD316="",AD317,AH316+AD317))</f>
        <v/>
      </c>
      <c r="AI317" s="8" t="str">
        <f ca="1">IF(AG317&lt;&gt;"",AG317-AH317,"")</f>
        <v/>
      </c>
    </row>
    <row r="318" spans="11:35">
      <c r="K318" s="142" t="str">
        <f ca="1">IF(ROW()-$I$19&lt;$I$8,OFFSET($A$1,ROW()-$I$19+$I$4,COLUMN()-$I$21+$I$6),IF(ROW()-$I$19&lt;$I$8+$I$16,OFFSET($A$1,ROW()-$I$19-$I$8+$I$12,COLUMN()-$I$21+$I$14),""))</f>
        <v/>
      </c>
      <c r="L318" s="142" t="str">
        <f ca="1">IF(ROW()-$I$19&lt;$I$8,OFFSET(#REF!,ROW()-$I$19+$I$4,COLUMN()-$I$21+$I$6),IF(ROW()-$I$19&lt;$I$8+$I$16,OFFSET(#REF!,ROW()-$I$19-$I$8+$I$12,COLUMN()-$I$21+$I$14),""))</f>
        <v/>
      </c>
      <c r="M318" s="148" t="str">
        <f ca="1">IF(K318="","",IF(NOT(ISNUMBER(K318)),K318,M317))</f>
        <v/>
      </c>
      <c r="N318" s="149" t="str">
        <f ca="1">IF(K318="","",IF(ISNUMBER(K318),K318,IF(ISNUMBER(K319),K319,"")))</f>
        <v/>
      </c>
      <c r="O318" s="150" t="str">
        <f ca="1">IF(AND(ROW()-$I$19&lt;$I$8,NOT(ISNUMBER(K318))),L318,"")</f>
        <v/>
      </c>
      <c r="P318" s="150" t="str">
        <f ca="1">IF(AND(K318&lt;&gt;"",ISNUMBER(K318),ROW()-$I$19&lt;$I$8),L318,"")</f>
        <v/>
      </c>
      <c r="Q318" s="150" t="str">
        <f ca="1">IF(AND(K318&lt;&gt;"",ISNUMBER(K318),ROW()-$I$19&gt;=$I$8),L318,"")</f>
        <v/>
      </c>
      <c r="R318" s="153"/>
      <c r="AA318" s="8" t="str">
        <f ca="1">IF(ROW()-$Y$11&lt;$Y$8,OFFSET($A$1,ROW()-$Y$11+$Y$4,COLUMN()-$Y$13+$Y$6),"")</f>
        <v/>
      </c>
      <c r="AB318" s="8" t="str">
        <f ca="1">IF(ROW()-$Y$11&lt;$Y$8,IF(ISNUMBER(AA318),AB317,OFFSET($A$1,ROW()-$Y$11+$Y$4,COLUMN()-$Y$13+$Y$6)),"")</f>
        <v/>
      </c>
      <c r="AC318" s="8" t="str">
        <f ca="1">IF(ROW()-$Y$11&lt;$Y$8,OFFSET($A$1,ROW()-$Y$11+$Y$4,COLUMN()-$Y$13+$Y$6),"")</f>
        <v/>
      </c>
      <c r="AD318" s="8" t="str">
        <f ca="1">IF(ROW()-$Y$11&lt;$Y$8,OFFSET($A$1,ROW()-$Y$11+$Y$4,COLUMN()-$Y$13+$Y$6),"")</f>
        <v/>
      </c>
      <c r="AE318" s="40" t="str">
        <f ca="1">IF(ISNUMBER(AA318),AE317,AA318)</f>
        <v/>
      </c>
      <c r="AF318" s="40" t="str">
        <f ca="1">IF(ISNUMBER(AA318),AA318,"")</f>
        <v/>
      </c>
      <c r="AG318" s="8" t="str">
        <f ca="1">IF(AC318="","",IF(AC317="",AC318,AG317+AC318))</f>
        <v/>
      </c>
      <c r="AH318" s="8" t="str">
        <f ca="1">IF(AD318="","",IF(AD317="",AD318,AH317+AD318))</f>
        <v/>
      </c>
      <c r="AI318" s="8" t="str">
        <f ca="1">IF(AG318&lt;&gt;"",AG318-AH318,"")</f>
        <v/>
      </c>
    </row>
    <row r="319" spans="11:35">
      <c r="K319" s="142" t="str">
        <f ca="1">IF(ROW()-$I$19&lt;$I$8,OFFSET($A$1,ROW()-$I$19+$I$4,COLUMN()-$I$21+$I$6),IF(ROW()-$I$19&lt;$I$8+$I$16,OFFSET($A$1,ROW()-$I$19-$I$8+$I$12,COLUMN()-$I$21+$I$14),""))</f>
        <v/>
      </c>
      <c r="L319" s="142" t="str">
        <f ca="1">IF(ROW()-$I$19&lt;$I$8,OFFSET(#REF!,ROW()-$I$19+$I$4,COLUMN()-$I$21+$I$6),IF(ROW()-$I$19&lt;$I$8+$I$16,OFFSET(#REF!,ROW()-$I$19-$I$8+$I$12,COLUMN()-$I$21+$I$14),""))</f>
        <v/>
      </c>
      <c r="M319" s="148" t="str">
        <f ca="1">IF(K319="","",IF(NOT(ISNUMBER(K319)),K319,M318))</f>
        <v/>
      </c>
      <c r="N319" s="149" t="str">
        <f ca="1">IF(K319="","",IF(ISNUMBER(K319),K319,IF(ISNUMBER(K320),K320,"")))</f>
        <v/>
      </c>
      <c r="O319" s="150" t="str">
        <f ca="1">IF(AND(ROW()-$I$19&lt;$I$8,NOT(ISNUMBER(K319))),L319,"")</f>
        <v/>
      </c>
      <c r="P319" s="150" t="str">
        <f ca="1">IF(AND(K319&lt;&gt;"",ISNUMBER(K319),ROW()-$I$19&lt;$I$8),L319,"")</f>
        <v/>
      </c>
      <c r="Q319" s="150" t="str">
        <f ca="1">IF(AND(K319&lt;&gt;"",ISNUMBER(K319),ROW()-$I$19&gt;=$I$8),L319,"")</f>
        <v/>
      </c>
      <c r="R319" s="153"/>
      <c r="AA319" s="8" t="str">
        <f ca="1">IF(ROW()-$Y$11&lt;$Y$8,OFFSET($A$1,ROW()-$Y$11+$Y$4,COLUMN()-$Y$13+$Y$6),"")</f>
        <v/>
      </c>
      <c r="AB319" s="8" t="str">
        <f ca="1">IF(ROW()-$Y$11&lt;$Y$8,IF(ISNUMBER(AA319),AB318,OFFSET($A$1,ROW()-$Y$11+$Y$4,COLUMN()-$Y$13+$Y$6)),"")</f>
        <v/>
      </c>
      <c r="AC319" s="8" t="str">
        <f ca="1">IF(ROW()-$Y$11&lt;$Y$8,OFFSET($A$1,ROW()-$Y$11+$Y$4,COLUMN()-$Y$13+$Y$6),"")</f>
        <v/>
      </c>
      <c r="AD319" s="8" t="str">
        <f ca="1">IF(ROW()-$Y$11&lt;$Y$8,OFFSET($A$1,ROW()-$Y$11+$Y$4,COLUMN()-$Y$13+$Y$6),"")</f>
        <v/>
      </c>
      <c r="AE319" s="40" t="str">
        <f ca="1">IF(ISNUMBER(AA319),AE318,AA319)</f>
        <v/>
      </c>
      <c r="AF319" s="40" t="str">
        <f ca="1">IF(ISNUMBER(AA319),AA319,"")</f>
        <v/>
      </c>
      <c r="AG319" s="8" t="str">
        <f ca="1">IF(AC319="","",IF(AC318="",AC319,AG318+AC319))</f>
        <v/>
      </c>
      <c r="AH319" s="8" t="str">
        <f ca="1">IF(AD319="","",IF(AD318="",AD319,AH318+AD319))</f>
        <v/>
      </c>
      <c r="AI319" s="8" t="str">
        <f ca="1">IF(AG319&lt;&gt;"",AG319-AH319,"")</f>
        <v/>
      </c>
    </row>
    <row r="320" spans="11:35">
      <c r="K320" s="142" t="str">
        <f ca="1">IF(ROW()-$I$19&lt;$I$8,OFFSET($A$1,ROW()-$I$19+$I$4,COLUMN()-$I$21+$I$6),IF(ROW()-$I$19&lt;$I$8+$I$16,OFFSET($A$1,ROW()-$I$19-$I$8+$I$12,COLUMN()-$I$21+$I$14),""))</f>
        <v/>
      </c>
      <c r="L320" s="142" t="str">
        <f ca="1">IF(ROW()-$I$19&lt;$I$8,OFFSET(#REF!,ROW()-$I$19+$I$4,COLUMN()-$I$21+$I$6),IF(ROW()-$I$19&lt;$I$8+$I$16,OFFSET(#REF!,ROW()-$I$19-$I$8+$I$12,COLUMN()-$I$21+$I$14),""))</f>
        <v/>
      </c>
      <c r="M320" s="148" t="str">
        <f ca="1">IF(K320="","",IF(NOT(ISNUMBER(K320)),K320,M319))</f>
        <v/>
      </c>
      <c r="N320" s="149" t="str">
        <f ca="1">IF(K320="","",IF(ISNUMBER(K320),K320,IF(ISNUMBER(K321),K321,"")))</f>
        <v/>
      </c>
      <c r="O320" s="150" t="str">
        <f ca="1">IF(AND(ROW()-$I$19&lt;$I$8,NOT(ISNUMBER(K320))),L320,"")</f>
        <v/>
      </c>
      <c r="P320" s="150" t="str">
        <f ca="1">IF(AND(K320&lt;&gt;"",ISNUMBER(K320),ROW()-$I$19&lt;$I$8),L320,"")</f>
        <v/>
      </c>
      <c r="Q320" s="150" t="str">
        <f ca="1">IF(AND(K320&lt;&gt;"",ISNUMBER(K320),ROW()-$I$19&gt;=$I$8),L320,"")</f>
        <v/>
      </c>
      <c r="R320" s="153"/>
      <c r="AA320" s="8" t="str">
        <f ca="1">IF(ROW()-$Y$11&lt;$Y$8,OFFSET($A$1,ROW()-$Y$11+$Y$4,COLUMN()-$Y$13+$Y$6),"")</f>
        <v/>
      </c>
      <c r="AB320" s="8" t="str">
        <f ca="1">IF(ROW()-$Y$11&lt;$Y$8,IF(ISNUMBER(AA320),AB319,OFFSET($A$1,ROW()-$Y$11+$Y$4,COLUMN()-$Y$13+$Y$6)),"")</f>
        <v/>
      </c>
      <c r="AC320" s="8" t="str">
        <f ca="1">IF(ROW()-$Y$11&lt;$Y$8,OFFSET($A$1,ROW()-$Y$11+$Y$4,COLUMN()-$Y$13+$Y$6),"")</f>
        <v/>
      </c>
      <c r="AD320" s="8" t="str">
        <f ca="1">IF(ROW()-$Y$11&lt;$Y$8,OFFSET($A$1,ROW()-$Y$11+$Y$4,COLUMN()-$Y$13+$Y$6),"")</f>
        <v/>
      </c>
      <c r="AE320" s="40" t="str">
        <f ca="1">IF(ISNUMBER(AA320),AE319,AA320)</f>
        <v/>
      </c>
      <c r="AF320" s="40" t="str">
        <f ca="1">IF(ISNUMBER(AA320),AA320,"")</f>
        <v/>
      </c>
      <c r="AG320" s="8" t="str">
        <f ca="1">IF(AC320="","",IF(AC319="",AC320,AG319+AC320))</f>
        <v/>
      </c>
      <c r="AH320" s="8" t="str">
        <f ca="1">IF(AD320="","",IF(AD319="",AD320,AH319+AD320))</f>
        <v/>
      </c>
      <c r="AI320" s="8" t="str">
        <f ca="1">IF(AG320&lt;&gt;"",AG320-AH320,"")</f>
        <v/>
      </c>
    </row>
    <row r="321" spans="11:35">
      <c r="K321" s="142" t="str">
        <f ca="1">IF(ROW()-$I$19&lt;$I$8,OFFSET($A$1,ROW()-$I$19+$I$4,COLUMN()-$I$21+$I$6),IF(ROW()-$I$19&lt;$I$8+$I$16,OFFSET($A$1,ROW()-$I$19-$I$8+$I$12,COLUMN()-$I$21+$I$14),""))</f>
        <v/>
      </c>
      <c r="L321" s="142" t="str">
        <f ca="1">IF(ROW()-$I$19&lt;$I$8,OFFSET(#REF!,ROW()-$I$19+$I$4,COLUMN()-$I$21+$I$6),IF(ROW()-$I$19&lt;$I$8+$I$16,OFFSET(#REF!,ROW()-$I$19-$I$8+$I$12,COLUMN()-$I$21+$I$14),""))</f>
        <v/>
      </c>
      <c r="M321" s="148" t="str">
        <f ca="1">IF(K321="","",IF(NOT(ISNUMBER(K321)),K321,M320))</f>
        <v/>
      </c>
      <c r="N321" s="149" t="str">
        <f ca="1">IF(K321="","",IF(ISNUMBER(K321),K321,IF(ISNUMBER(K322),K322,"")))</f>
        <v/>
      </c>
      <c r="O321" s="150" t="str">
        <f ca="1">IF(AND(ROW()-$I$19&lt;$I$8,NOT(ISNUMBER(K321))),L321,"")</f>
        <v/>
      </c>
      <c r="P321" s="150" t="str">
        <f ca="1">IF(AND(K321&lt;&gt;"",ISNUMBER(K321),ROW()-$I$19&lt;$I$8),L321,"")</f>
        <v/>
      </c>
      <c r="Q321" s="150" t="str">
        <f ca="1">IF(AND(K321&lt;&gt;"",ISNUMBER(K321),ROW()-$I$19&gt;=$I$8),L321,"")</f>
        <v/>
      </c>
      <c r="R321" s="153"/>
      <c r="AA321" s="8" t="str">
        <f ca="1">IF(ROW()-$Y$11&lt;$Y$8,OFFSET($A$1,ROW()-$Y$11+$Y$4,COLUMN()-$Y$13+$Y$6),"")</f>
        <v/>
      </c>
      <c r="AB321" s="8" t="str">
        <f ca="1">IF(ROW()-$Y$11&lt;$Y$8,IF(ISNUMBER(AA321),AB320,OFFSET($A$1,ROW()-$Y$11+$Y$4,COLUMN()-$Y$13+$Y$6)),"")</f>
        <v/>
      </c>
      <c r="AC321" s="8" t="str">
        <f ca="1">IF(ROW()-$Y$11&lt;$Y$8,OFFSET($A$1,ROW()-$Y$11+$Y$4,COLUMN()-$Y$13+$Y$6),"")</f>
        <v/>
      </c>
      <c r="AD321" s="8" t="str">
        <f ca="1">IF(ROW()-$Y$11&lt;$Y$8,OFFSET($A$1,ROW()-$Y$11+$Y$4,COLUMN()-$Y$13+$Y$6),"")</f>
        <v/>
      </c>
      <c r="AE321" s="40" t="str">
        <f ca="1">IF(ISNUMBER(AA321),AE320,AA321)</f>
        <v/>
      </c>
      <c r="AF321" s="40" t="str">
        <f ca="1">IF(ISNUMBER(AA321),AA321,"")</f>
        <v/>
      </c>
      <c r="AG321" s="8" t="str">
        <f ca="1">IF(AC321="","",IF(AC320="",AC321,AG320+AC321))</f>
        <v/>
      </c>
      <c r="AH321" s="8" t="str">
        <f ca="1">IF(AD321="","",IF(AD320="",AD321,AH320+AD321))</f>
        <v/>
      </c>
      <c r="AI321" s="8" t="str">
        <f ca="1">IF(AG321&lt;&gt;"",AG321-AH321,"")</f>
        <v/>
      </c>
    </row>
    <row r="322" spans="11:35">
      <c r="K322" s="142" t="str">
        <f ca="1">IF(ROW()-$I$19&lt;$I$8,OFFSET($A$1,ROW()-$I$19+$I$4,COLUMN()-$I$21+$I$6),IF(ROW()-$I$19&lt;$I$8+$I$16,OFFSET($A$1,ROW()-$I$19-$I$8+$I$12,COLUMN()-$I$21+$I$14),""))</f>
        <v/>
      </c>
      <c r="L322" s="142" t="str">
        <f ca="1">IF(ROW()-$I$19&lt;$I$8,OFFSET(#REF!,ROW()-$I$19+$I$4,COLUMN()-$I$21+$I$6),IF(ROW()-$I$19&lt;$I$8+$I$16,OFFSET(#REF!,ROW()-$I$19-$I$8+$I$12,COLUMN()-$I$21+$I$14),""))</f>
        <v/>
      </c>
      <c r="M322" s="148" t="str">
        <f ca="1">IF(K322="","",IF(NOT(ISNUMBER(K322)),K322,M321))</f>
        <v/>
      </c>
      <c r="N322" s="149" t="str">
        <f ca="1">IF(K322="","",IF(ISNUMBER(K322),K322,IF(ISNUMBER(K323),K323,"")))</f>
        <v/>
      </c>
      <c r="O322" s="150" t="str">
        <f ca="1">IF(AND(ROW()-$I$19&lt;$I$8,NOT(ISNUMBER(K322))),L322,"")</f>
        <v/>
      </c>
      <c r="P322" s="150" t="str">
        <f ca="1">IF(AND(K322&lt;&gt;"",ISNUMBER(K322),ROW()-$I$19&lt;$I$8),L322,"")</f>
        <v/>
      </c>
      <c r="Q322" s="150" t="str">
        <f ca="1">IF(AND(K322&lt;&gt;"",ISNUMBER(K322),ROW()-$I$19&gt;=$I$8),L322,"")</f>
        <v/>
      </c>
      <c r="R322" s="153"/>
      <c r="AA322" s="8" t="str">
        <f ca="1">IF(ROW()-$Y$11&lt;$Y$8,OFFSET($A$1,ROW()-$Y$11+$Y$4,COLUMN()-$Y$13+$Y$6),"")</f>
        <v/>
      </c>
      <c r="AB322" s="8" t="str">
        <f ca="1">IF(ROW()-$Y$11&lt;$Y$8,IF(ISNUMBER(AA322),AB321,OFFSET($A$1,ROW()-$Y$11+$Y$4,COLUMN()-$Y$13+$Y$6)),"")</f>
        <v/>
      </c>
      <c r="AC322" s="8" t="str">
        <f ca="1">IF(ROW()-$Y$11&lt;$Y$8,OFFSET($A$1,ROW()-$Y$11+$Y$4,COLUMN()-$Y$13+$Y$6),"")</f>
        <v/>
      </c>
      <c r="AD322" s="8" t="str">
        <f ca="1">IF(ROW()-$Y$11&lt;$Y$8,OFFSET($A$1,ROW()-$Y$11+$Y$4,COLUMN()-$Y$13+$Y$6),"")</f>
        <v/>
      </c>
      <c r="AE322" s="40" t="str">
        <f ca="1">IF(ISNUMBER(AA322),AE321,AA322)</f>
        <v/>
      </c>
      <c r="AF322" s="40" t="str">
        <f ca="1">IF(ISNUMBER(AA322),AA322,"")</f>
        <v/>
      </c>
      <c r="AG322" s="8" t="str">
        <f ca="1">IF(AC322="","",IF(AC321="",AC322,AG321+AC322))</f>
        <v/>
      </c>
      <c r="AH322" s="8" t="str">
        <f ca="1">IF(AD322="","",IF(AD321="",AD322,AH321+AD322))</f>
        <v/>
      </c>
      <c r="AI322" s="8" t="str">
        <f ca="1">IF(AG322&lt;&gt;"",AG322-AH322,"")</f>
        <v/>
      </c>
    </row>
    <row r="323" spans="11:35">
      <c r="K323" s="142" t="str">
        <f ca="1">IF(ROW()-$I$19&lt;$I$8,OFFSET($A$1,ROW()-$I$19+$I$4,COLUMN()-$I$21+$I$6),IF(ROW()-$I$19&lt;$I$8+$I$16,OFFSET($A$1,ROW()-$I$19-$I$8+$I$12,COLUMN()-$I$21+$I$14),""))</f>
        <v/>
      </c>
      <c r="L323" s="142" t="str">
        <f ca="1">IF(ROW()-$I$19&lt;$I$8,OFFSET(#REF!,ROW()-$I$19+$I$4,COLUMN()-$I$21+$I$6),IF(ROW()-$I$19&lt;$I$8+$I$16,OFFSET(#REF!,ROW()-$I$19-$I$8+$I$12,COLUMN()-$I$21+$I$14),""))</f>
        <v/>
      </c>
      <c r="M323" s="148" t="str">
        <f ca="1">IF(K323="","",IF(NOT(ISNUMBER(K323)),K323,M322))</f>
        <v/>
      </c>
      <c r="N323" s="149" t="str">
        <f ca="1">IF(K323="","",IF(ISNUMBER(K323),K323,IF(ISNUMBER(K324),K324,"")))</f>
        <v/>
      </c>
      <c r="O323" s="150" t="str">
        <f ca="1">IF(AND(ROW()-$I$19&lt;$I$8,NOT(ISNUMBER(K323))),L323,"")</f>
        <v/>
      </c>
      <c r="P323" s="150" t="str">
        <f ca="1">IF(AND(K323&lt;&gt;"",ISNUMBER(K323),ROW()-$I$19&lt;$I$8),L323,"")</f>
        <v/>
      </c>
      <c r="Q323" s="150" t="str">
        <f ca="1">IF(AND(K323&lt;&gt;"",ISNUMBER(K323),ROW()-$I$19&gt;=$I$8),L323,"")</f>
        <v/>
      </c>
      <c r="R323" s="153"/>
      <c r="AA323" s="8" t="str">
        <f ca="1">IF(ROW()-$Y$11&lt;$Y$8,OFFSET($A$1,ROW()-$Y$11+$Y$4,COLUMN()-$Y$13+$Y$6),"")</f>
        <v/>
      </c>
      <c r="AB323" s="8" t="str">
        <f ca="1">IF(ROW()-$Y$11&lt;$Y$8,IF(ISNUMBER(AA323),AB322,OFFSET($A$1,ROW()-$Y$11+$Y$4,COLUMN()-$Y$13+$Y$6)),"")</f>
        <v/>
      </c>
      <c r="AC323" s="8" t="str">
        <f ca="1">IF(ROW()-$Y$11&lt;$Y$8,OFFSET($A$1,ROW()-$Y$11+$Y$4,COLUMN()-$Y$13+$Y$6),"")</f>
        <v/>
      </c>
      <c r="AD323" s="8" t="str">
        <f ca="1">IF(ROW()-$Y$11&lt;$Y$8,OFFSET($A$1,ROW()-$Y$11+$Y$4,COLUMN()-$Y$13+$Y$6),"")</f>
        <v/>
      </c>
      <c r="AE323" s="40" t="str">
        <f ca="1">IF(ISNUMBER(AA323),AE322,AA323)</f>
        <v/>
      </c>
      <c r="AF323" s="40" t="str">
        <f ca="1">IF(ISNUMBER(AA323),AA323,"")</f>
        <v/>
      </c>
      <c r="AG323" s="8" t="str">
        <f ca="1">IF(AC323="","",IF(AC322="",AC323,AG322+AC323))</f>
        <v/>
      </c>
      <c r="AH323" s="8" t="str">
        <f ca="1">IF(AD323="","",IF(AD322="",AD323,AH322+AD323))</f>
        <v/>
      </c>
      <c r="AI323" s="8" t="str">
        <f ca="1">IF(AG323&lt;&gt;"",AG323-AH323,"")</f>
        <v/>
      </c>
    </row>
    <row r="324" spans="11:35">
      <c r="K324" s="142" t="str">
        <f ca="1">IF(ROW()-$I$19&lt;$I$8,OFFSET($A$1,ROW()-$I$19+$I$4,COLUMN()-$I$21+$I$6),IF(ROW()-$I$19&lt;$I$8+$I$16,OFFSET($A$1,ROW()-$I$19-$I$8+$I$12,COLUMN()-$I$21+$I$14),""))</f>
        <v/>
      </c>
      <c r="L324" s="142" t="str">
        <f ca="1">IF(ROW()-$I$19&lt;$I$8,OFFSET(#REF!,ROW()-$I$19+$I$4,COLUMN()-$I$21+$I$6),IF(ROW()-$I$19&lt;$I$8+$I$16,OFFSET(#REF!,ROW()-$I$19-$I$8+$I$12,COLUMN()-$I$21+$I$14),""))</f>
        <v/>
      </c>
      <c r="M324" s="148" t="str">
        <f ca="1">IF(K324="","",IF(NOT(ISNUMBER(K324)),K324,M323))</f>
        <v/>
      </c>
      <c r="N324" s="149" t="str">
        <f ca="1">IF(K324="","",IF(ISNUMBER(K324),K324,IF(ISNUMBER(K325),K325,"")))</f>
        <v/>
      </c>
      <c r="O324" s="150" t="str">
        <f ca="1">IF(AND(ROW()-$I$19&lt;$I$8,NOT(ISNUMBER(K324))),L324,"")</f>
        <v/>
      </c>
      <c r="P324" s="150" t="str">
        <f ca="1">IF(AND(K324&lt;&gt;"",ISNUMBER(K324),ROW()-$I$19&lt;$I$8),L324,"")</f>
        <v/>
      </c>
      <c r="Q324" s="150" t="str">
        <f ca="1">IF(AND(K324&lt;&gt;"",ISNUMBER(K324),ROW()-$I$19&gt;=$I$8),L324,"")</f>
        <v/>
      </c>
      <c r="R324" s="153"/>
      <c r="AA324" s="8" t="str">
        <f ca="1">IF(ROW()-$Y$11&lt;$Y$8,OFFSET($A$1,ROW()-$Y$11+$Y$4,COLUMN()-$Y$13+$Y$6),"")</f>
        <v/>
      </c>
      <c r="AB324" s="8" t="str">
        <f ca="1">IF(ROW()-$Y$11&lt;$Y$8,IF(ISNUMBER(AA324),AB323,OFFSET($A$1,ROW()-$Y$11+$Y$4,COLUMN()-$Y$13+$Y$6)),"")</f>
        <v/>
      </c>
      <c r="AC324" s="8" t="str">
        <f ca="1">IF(ROW()-$Y$11&lt;$Y$8,OFFSET($A$1,ROW()-$Y$11+$Y$4,COLUMN()-$Y$13+$Y$6),"")</f>
        <v/>
      </c>
      <c r="AD324" s="8" t="str">
        <f ca="1">IF(ROW()-$Y$11&lt;$Y$8,OFFSET($A$1,ROW()-$Y$11+$Y$4,COLUMN()-$Y$13+$Y$6),"")</f>
        <v/>
      </c>
      <c r="AE324" s="40" t="str">
        <f ca="1">IF(ISNUMBER(AA324),AE323,AA324)</f>
        <v/>
      </c>
      <c r="AF324" s="40" t="str">
        <f ca="1">IF(ISNUMBER(AA324),AA324,"")</f>
        <v/>
      </c>
      <c r="AG324" s="8" t="str">
        <f ca="1">IF(AC324="","",IF(AC323="",AC324,AG323+AC324))</f>
        <v/>
      </c>
      <c r="AH324" s="8" t="str">
        <f ca="1">IF(AD324="","",IF(AD323="",AD324,AH323+AD324))</f>
        <v/>
      </c>
      <c r="AI324" s="8" t="str">
        <f ca="1">IF(AG324&lt;&gt;"",AG324-AH324,"")</f>
        <v/>
      </c>
    </row>
    <row r="325" spans="11:35">
      <c r="K325" s="142" t="str">
        <f ca="1">IF(ROW()-$I$19&lt;$I$8,OFFSET($A$1,ROW()-$I$19+$I$4,COLUMN()-$I$21+$I$6),IF(ROW()-$I$19&lt;$I$8+$I$16,OFFSET($A$1,ROW()-$I$19-$I$8+$I$12,COLUMN()-$I$21+$I$14),""))</f>
        <v/>
      </c>
      <c r="L325" s="142" t="str">
        <f ca="1">IF(ROW()-$I$19&lt;$I$8,OFFSET(#REF!,ROW()-$I$19+$I$4,COLUMN()-$I$21+$I$6),IF(ROW()-$I$19&lt;$I$8+$I$16,OFFSET(#REF!,ROW()-$I$19-$I$8+$I$12,COLUMN()-$I$21+$I$14),""))</f>
        <v/>
      </c>
      <c r="M325" s="148" t="str">
        <f ca="1">IF(K325="","",IF(NOT(ISNUMBER(K325)),K325,M324))</f>
        <v/>
      </c>
      <c r="N325" s="149" t="str">
        <f ca="1">IF(K325="","",IF(ISNUMBER(K325),K325,IF(ISNUMBER(K326),K326,"")))</f>
        <v/>
      </c>
      <c r="O325" s="150" t="str">
        <f ca="1">IF(AND(ROW()-$I$19&lt;$I$8,NOT(ISNUMBER(K325))),L325,"")</f>
        <v/>
      </c>
      <c r="P325" s="150" t="str">
        <f ca="1">IF(AND(K325&lt;&gt;"",ISNUMBER(K325),ROW()-$I$19&lt;$I$8),L325,"")</f>
        <v/>
      </c>
      <c r="Q325" s="150" t="str">
        <f ca="1">IF(AND(K325&lt;&gt;"",ISNUMBER(K325),ROW()-$I$19&gt;=$I$8),L325,"")</f>
        <v/>
      </c>
      <c r="R325" s="153"/>
      <c r="AA325" s="8" t="str">
        <f ca="1">IF(ROW()-$Y$11&lt;$Y$8,OFFSET($A$1,ROW()-$Y$11+$Y$4,COLUMN()-$Y$13+$Y$6),"")</f>
        <v/>
      </c>
      <c r="AB325" s="8" t="str">
        <f ca="1">IF(ROW()-$Y$11&lt;$Y$8,IF(ISNUMBER(AA325),AB324,OFFSET($A$1,ROW()-$Y$11+$Y$4,COLUMN()-$Y$13+$Y$6)),"")</f>
        <v/>
      </c>
      <c r="AC325" s="8" t="str">
        <f ca="1">IF(ROW()-$Y$11&lt;$Y$8,OFFSET($A$1,ROW()-$Y$11+$Y$4,COLUMN()-$Y$13+$Y$6),"")</f>
        <v/>
      </c>
      <c r="AD325" s="8" t="str">
        <f ca="1">IF(ROW()-$Y$11&lt;$Y$8,OFFSET($A$1,ROW()-$Y$11+$Y$4,COLUMN()-$Y$13+$Y$6),"")</f>
        <v/>
      </c>
      <c r="AE325" s="40" t="str">
        <f ca="1">IF(ISNUMBER(AA325),AE324,AA325)</f>
        <v/>
      </c>
      <c r="AF325" s="40" t="str">
        <f ca="1">IF(ISNUMBER(AA325),AA325,"")</f>
        <v/>
      </c>
      <c r="AG325" s="8" t="str">
        <f ca="1">IF(AC325="","",IF(AC324="",AC325,AG324+AC325))</f>
        <v/>
      </c>
      <c r="AH325" s="8" t="str">
        <f ca="1">IF(AD325="","",IF(AD324="",AD325,AH324+AD325))</f>
        <v/>
      </c>
      <c r="AI325" s="8" t="str">
        <f ca="1">IF(AG325&lt;&gt;"",AG325-AH325,"")</f>
        <v/>
      </c>
    </row>
    <row r="326" spans="11:35">
      <c r="K326" s="142" t="str">
        <f ca="1">IF(ROW()-$I$19&lt;$I$8,OFFSET($A$1,ROW()-$I$19+$I$4,COLUMN()-$I$21+$I$6),IF(ROW()-$I$19&lt;$I$8+$I$16,OFFSET($A$1,ROW()-$I$19-$I$8+$I$12,COLUMN()-$I$21+$I$14),""))</f>
        <v/>
      </c>
      <c r="L326" s="142" t="str">
        <f ca="1">IF(ROW()-$I$19&lt;$I$8,OFFSET(#REF!,ROW()-$I$19+$I$4,COLUMN()-$I$21+$I$6),IF(ROW()-$I$19&lt;$I$8+$I$16,OFFSET(#REF!,ROW()-$I$19-$I$8+$I$12,COLUMN()-$I$21+$I$14),""))</f>
        <v/>
      </c>
      <c r="M326" s="148" t="str">
        <f ca="1">IF(K326="","",IF(NOT(ISNUMBER(K326)),K326,M325))</f>
        <v/>
      </c>
      <c r="N326" s="149" t="str">
        <f ca="1">IF(K326="","",IF(ISNUMBER(K326),K326,IF(ISNUMBER(K327),K327,"")))</f>
        <v/>
      </c>
      <c r="O326" s="150" t="str">
        <f ca="1">IF(AND(ROW()-$I$19&lt;$I$8,NOT(ISNUMBER(K326))),L326,"")</f>
        <v/>
      </c>
      <c r="P326" s="150" t="str">
        <f ca="1">IF(AND(K326&lt;&gt;"",ISNUMBER(K326),ROW()-$I$19&lt;$I$8),L326,"")</f>
        <v/>
      </c>
      <c r="Q326" s="150" t="str">
        <f ca="1">IF(AND(K326&lt;&gt;"",ISNUMBER(K326),ROW()-$I$19&gt;=$I$8),L326,"")</f>
        <v/>
      </c>
      <c r="R326" s="153"/>
      <c r="AA326" s="8" t="str">
        <f ca="1">IF(ROW()-$Y$11&lt;$Y$8,OFFSET($A$1,ROW()-$Y$11+$Y$4,COLUMN()-$Y$13+$Y$6),"")</f>
        <v/>
      </c>
      <c r="AB326" s="8" t="str">
        <f ca="1">IF(ROW()-$Y$11&lt;$Y$8,IF(ISNUMBER(AA326),AB325,OFFSET($A$1,ROW()-$Y$11+$Y$4,COLUMN()-$Y$13+$Y$6)),"")</f>
        <v/>
      </c>
      <c r="AC326" s="8" t="str">
        <f ca="1">IF(ROW()-$Y$11&lt;$Y$8,OFFSET($A$1,ROW()-$Y$11+$Y$4,COLUMN()-$Y$13+$Y$6),"")</f>
        <v/>
      </c>
      <c r="AD326" s="8" t="str">
        <f ca="1">IF(ROW()-$Y$11&lt;$Y$8,OFFSET($A$1,ROW()-$Y$11+$Y$4,COLUMN()-$Y$13+$Y$6),"")</f>
        <v/>
      </c>
      <c r="AE326" s="40" t="str">
        <f ca="1">IF(ISNUMBER(AA326),AE325,AA326)</f>
        <v/>
      </c>
      <c r="AF326" s="40" t="str">
        <f ca="1">IF(ISNUMBER(AA326),AA326,"")</f>
        <v/>
      </c>
      <c r="AG326" s="8" t="str">
        <f ca="1">IF(AC326="","",IF(AC325="",AC326,AG325+AC326))</f>
        <v/>
      </c>
      <c r="AH326" s="8" t="str">
        <f ca="1">IF(AD326="","",IF(AD325="",AD326,AH325+AD326))</f>
        <v/>
      </c>
      <c r="AI326" s="8" t="str">
        <f ca="1">IF(AG326&lt;&gt;"",AG326-AH326,"")</f>
        <v/>
      </c>
    </row>
    <row r="327" spans="11:35">
      <c r="K327" s="142" t="str">
        <f ca="1">IF(ROW()-$I$19&lt;$I$8,OFFSET($A$1,ROW()-$I$19+$I$4,COLUMN()-$I$21+$I$6),IF(ROW()-$I$19&lt;$I$8+$I$16,OFFSET($A$1,ROW()-$I$19-$I$8+$I$12,COLUMN()-$I$21+$I$14),""))</f>
        <v/>
      </c>
      <c r="L327" s="142" t="str">
        <f ca="1">IF(ROW()-$I$19&lt;$I$8,OFFSET(#REF!,ROW()-$I$19+$I$4,COLUMN()-$I$21+$I$6),IF(ROW()-$I$19&lt;$I$8+$I$16,OFFSET(#REF!,ROW()-$I$19-$I$8+$I$12,COLUMN()-$I$21+$I$14),""))</f>
        <v/>
      </c>
      <c r="M327" s="148" t="str">
        <f ca="1">IF(K327="","",IF(NOT(ISNUMBER(K327)),K327,M326))</f>
        <v/>
      </c>
      <c r="N327" s="149" t="str">
        <f ca="1">IF(K327="","",IF(ISNUMBER(K327),K327,IF(ISNUMBER(K328),K328,"")))</f>
        <v/>
      </c>
      <c r="O327" s="150" t="str">
        <f ca="1">IF(AND(ROW()-$I$19&lt;$I$8,NOT(ISNUMBER(K327))),L327,"")</f>
        <v/>
      </c>
      <c r="P327" s="150" t="str">
        <f ca="1">IF(AND(K327&lt;&gt;"",ISNUMBER(K327),ROW()-$I$19&lt;$I$8),L327,"")</f>
        <v/>
      </c>
      <c r="Q327" s="150" t="str">
        <f ca="1">IF(AND(K327&lt;&gt;"",ISNUMBER(K327),ROW()-$I$19&gt;=$I$8),L327,"")</f>
        <v/>
      </c>
      <c r="R327" s="153"/>
      <c r="AA327" s="8" t="str">
        <f ca="1">IF(ROW()-$Y$11&lt;$Y$8,OFFSET($A$1,ROW()-$Y$11+$Y$4,COLUMN()-$Y$13+$Y$6),"")</f>
        <v/>
      </c>
      <c r="AB327" s="8" t="str">
        <f ca="1">IF(ROW()-$Y$11&lt;$Y$8,IF(ISNUMBER(AA327),AB326,OFFSET($A$1,ROW()-$Y$11+$Y$4,COLUMN()-$Y$13+$Y$6)),"")</f>
        <v/>
      </c>
      <c r="AC327" s="8" t="str">
        <f ca="1">IF(ROW()-$Y$11&lt;$Y$8,OFFSET($A$1,ROW()-$Y$11+$Y$4,COLUMN()-$Y$13+$Y$6),"")</f>
        <v/>
      </c>
      <c r="AD327" s="8" t="str">
        <f ca="1">IF(ROW()-$Y$11&lt;$Y$8,OFFSET($A$1,ROW()-$Y$11+$Y$4,COLUMN()-$Y$13+$Y$6),"")</f>
        <v/>
      </c>
      <c r="AE327" s="40" t="str">
        <f ca="1">IF(ISNUMBER(AA327),AE326,AA327)</f>
        <v/>
      </c>
      <c r="AF327" s="40" t="str">
        <f ca="1">IF(ISNUMBER(AA327),AA327,"")</f>
        <v/>
      </c>
      <c r="AG327" s="8" t="str">
        <f ca="1">IF(AC327="","",IF(AC326="",AC327,AG326+AC327))</f>
        <v/>
      </c>
      <c r="AH327" s="8" t="str">
        <f ca="1">IF(AD327="","",IF(AD326="",AD327,AH326+AD327))</f>
        <v/>
      </c>
      <c r="AI327" s="8" t="str">
        <f ca="1">IF(AG327&lt;&gt;"",AG327-AH327,"")</f>
        <v/>
      </c>
    </row>
    <row r="328" spans="11:35">
      <c r="K328" s="142" t="str">
        <f ca="1">IF(ROW()-$I$19&lt;$I$8,OFFSET($A$1,ROW()-$I$19+$I$4,COLUMN()-$I$21+$I$6),IF(ROW()-$I$19&lt;$I$8+$I$16,OFFSET($A$1,ROW()-$I$19-$I$8+$I$12,COLUMN()-$I$21+$I$14),""))</f>
        <v/>
      </c>
      <c r="L328" s="142" t="str">
        <f ca="1">IF(ROW()-$I$19&lt;$I$8,OFFSET(#REF!,ROW()-$I$19+$I$4,COLUMN()-$I$21+$I$6),IF(ROW()-$I$19&lt;$I$8+$I$16,OFFSET(#REF!,ROW()-$I$19-$I$8+$I$12,COLUMN()-$I$21+$I$14),""))</f>
        <v/>
      </c>
      <c r="M328" s="148" t="str">
        <f ca="1">IF(K328="","",IF(NOT(ISNUMBER(K328)),K328,M327))</f>
        <v/>
      </c>
      <c r="N328" s="149" t="str">
        <f ca="1">IF(K328="","",IF(ISNUMBER(K328),K328,IF(ISNUMBER(K329),K329,"")))</f>
        <v/>
      </c>
      <c r="O328" s="150" t="str">
        <f ca="1">IF(AND(ROW()-$I$19&lt;$I$8,NOT(ISNUMBER(K328))),L328,"")</f>
        <v/>
      </c>
      <c r="P328" s="150" t="str">
        <f ca="1">IF(AND(K328&lt;&gt;"",ISNUMBER(K328),ROW()-$I$19&lt;$I$8),L328,"")</f>
        <v/>
      </c>
      <c r="Q328" s="150" t="str">
        <f ca="1">IF(AND(K328&lt;&gt;"",ISNUMBER(K328),ROW()-$I$19&gt;=$I$8),L328,"")</f>
        <v/>
      </c>
      <c r="R328" s="153"/>
      <c r="AA328" s="8" t="str">
        <f ca="1">IF(ROW()-$Y$11&lt;$Y$8,OFFSET($A$1,ROW()-$Y$11+$Y$4,COLUMN()-$Y$13+$Y$6),"")</f>
        <v/>
      </c>
      <c r="AB328" s="8" t="str">
        <f ca="1">IF(ROW()-$Y$11&lt;$Y$8,IF(ISNUMBER(AA328),AB327,OFFSET($A$1,ROW()-$Y$11+$Y$4,COLUMN()-$Y$13+$Y$6)),"")</f>
        <v/>
      </c>
      <c r="AC328" s="8" t="str">
        <f ca="1">IF(ROW()-$Y$11&lt;$Y$8,OFFSET($A$1,ROW()-$Y$11+$Y$4,COLUMN()-$Y$13+$Y$6),"")</f>
        <v/>
      </c>
      <c r="AD328" s="8" t="str">
        <f ca="1">IF(ROW()-$Y$11&lt;$Y$8,OFFSET($A$1,ROW()-$Y$11+$Y$4,COLUMN()-$Y$13+$Y$6),"")</f>
        <v/>
      </c>
      <c r="AE328" s="40" t="str">
        <f ca="1">IF(ISNUMBER(AA328),AE327,AA328)</f>
        <v/>
      </c>
      <c r="AF328" s="40" t="str">
        <f ca="1">IF(ISNUMBER(AA328),AA328,"")</f>
        <v/>
      </c>
      <c r="AG328" s="8" t="str">
        <f ca="1">IF(AC328="","",IF(AC327="",AC328,AG327+AC328))</f>
        <v/>
      </c>
      <c r="AH328" s="8" t="str">
        <f ca="1">IF(AD328="","",IF(AD327="",AD328,AH327+AD328))</f>
        <v/>
      </c>
      <c r="AI328" s="8" t="str">
        <f ca="1">IF(AG328&lt;&gt;"",AG328-AH328,"")</f>
        <v/>
      </c>
    </row>
    <row r="329" spans="11:35">
      <c r="K329" s="142" t="str">
        <f ca="1">IF(ROW()-$I$19&lt;$I$8,OFFSET($A$1,ROW()-$I$19+$I$4,COLUMN()-$I$21+$I$6),IF(ROW()-$I$19&lt;$I$8+$I$16,OFFSET($A$1,ROW()-$I$19-$I$8+$I$12,COLUMN()-$I$21+$I$14),""))</f>
        <v/>
      </c>
      <c r="L329" s="142" t="str">
        <f ca="1">IF(ROW()-$I$19&lt;$I$8,OFFSET(#REF!,ROW()-$I$19+$I$4,COLUMN()-$I$21+$I$6),IF(ROW()-$I$19&lt;$I$8+$I$16,OFFSET(#REF!,ROW()-$I$19-$I$8+$I$12,COLUMN()-$I$21+$I$14),""))</f>
        <v/>
      </c>
      <c r="M329" s="148" t="str">
        <f ca="1">IF(K329="","",IF(NOT(ISNUMBER(K329)),K329,M328))</f>
        <v/>
      </c>
      <c r="N329" s="149" t="str">
        <f ca="1">IF(K329="","",IF(ISNUMBER(K329),K329,IF(ISNUMBER(K330),K330,"")))</f>
        <v/>
      </c>
      <c r="O329" s="150" t="str">
        <f ca="1">IF(AND(ROW()-$I$19&lt;$I$8,NOT(ISNUMBER(K329))),L329,"")</f>
        <v/>
      </c>
      <c r="P329" s="150" t="str">
        <f ca="1">IF(AND(K329&lt;&gt;"",ISNUMBER(K329),ROW()-$I$19&lt;$I$8),L329,"")</f>
        <v/>
      </c>
      <c r="Q329" s="150" t="str">
        <f ca="1">IF(AND(K329&lt;&gt;"",ISNUMBER(K329),ROW()-$I$19&gt;=$I$8),L329,"")</f>
        <v/>
      </c>
      <c r="R329" s="153"/>
      <c r="AA329" s="8" t="str">
        <f ca="1">IF(ROW()-$Y$11&lt;$Y$8,OFFSET($A$1,ROW()-$Y$11+$Y$4,COLUMN()-$Y$13+$Y$6),"")</f>
        <v/>
      </c>
      <c r="AB329" s="8" t="str">
        <f ca="1">IF(ROW()-$Y$11&lt;$Y$8,IF(ISNUMBER(AA329),AB328,OFFSET($A$1,ROW()-$Y$11+$Y$4,COLUMN()-$Y$13+$Y$6)),"")</f>
        <v/>
      </c>
      <c r="AC329" s="8" t="str">
        <f ca="1">IF(ROW()-$Y$11&lt;$Y$8,OFFSET($A$1,ROW()-$Y$11+$Y$4,COLUMN()-$Y$13+$Y$6),"")</f>
        <v/>
      </c>
      <c r="AD329" s="8" t="str">
        <f ca="1">IF(ROW()-$Y$11&lt;$Y$8,OFFSET($A$1,ROW()-$Y$11+$Y$4,COLUMN()-$Y$13+$Y$6),"")</f>
        <v/>
      </c>
      <c r="AE329" s="40" t="str">
        <f ca="1">IF(ISNUMBER(AA329),AE328,AA329)</f>
        <v/>
      </c>
      <c r="AF329" s="40" t="str">
        <f ca="1">IF(ISNUMBER(AA329),AA329,"")</f>
        <v/>
      </c>
      <c r="AG329" s="8" t="str">
        <f ca="1">IF(AC329="","",IF(AC328="",AC329,AG328+AC329))</f>
        <v/>
      </c>
      <c r="AH329" s="8" t="str">
        <f ca="1">IF(AD329="","",IF(AD328="",AD329,AH328+AD329))</f>
        <v/>
      </c>
      <c r="AI329" s="8" t="str">
        <f ca="1">IF(AG329&lt;&gt;"",AG329-AH329,"")</f>
        <v/>
      </c>
    </row>
    <row r="330" spans="11:35">
      <c r="K330" s="142" t="str">
        <f ca="1">IF(ROW()-$I$19&lt;$I$8,OFFSET($A$1,ROW()-$I$19+$I$4,COLUMN()-$I$21+$I$6),IF(ROW()-$I$19&lt;$I$8+$I$16,OFFSET($A$1,ROW()-$I$19-$I$8+$I$12,COLUMN()-$I$21+$I$14),""))</f>
        <v/>
      </c>
      <c r="L330" s="142" t="str">
        <f ca="1">IF(ROW()-$I$19&lt;$I$8,OFFSET(#REF!,ROW()-$I$19+$I$4,COLUMN()-$I$21+$I$6),IF(ROW()-$I$19&lt;$I$8+$I$16,OFFSET(#REF!,ROW()-$I$19-$I$8+$I$12,COLUMN()-$I$21+$I$14),""))</f>
        <v/>
      </c>
      <c r="M330" s="148" t="str">
        <f ca="1">IF(K330="","",IF(NOT(ISNUMBER(K330)),K330,M329))</f>
        <v/>
      </c>
      <c r="N330" s="149" t="str">
        <f ca="1">IF(K330="","",IF(ISNUMBER(K330),K330,IF(ISNUMBER(K331),K331,"")))</f>
        <v/>
      </c>
      <c r="O330" s="150" t="str">
        <f ca="1">IF(AND(ROW()-$I$19&lt;$I$8,NOT(ISNUMBER(K330))),L330,"")</f>
        <v/>
      </c>
      <c r="P330" s="150" t="str">
        <f ca="1">IF(AND(K330&lt;&gt;"",ISNUMBER(K330),ROW()-$I$19&lt;$I$8),L330,"")</f>
        <v/>
      </c>
      <c r="Q330" s="150" t="str">
        <f ca="1">IF(AND(K330&lt;&gt;"",ISNUMBER(K330),ROW()-$I$19&gt;=$I$8),L330,"")</f>
        <v/>
      </c>
      <c r="R330" s="153"/>
      <c r="AA330" s="8" t="str">
        <f ca="1">IF(ROW()-$Y$11&lt;$Y$8,OFFSET($A$1,ROW()-$Y$11+$Y$4,COLUMN()-$Y$13+$Y$6),"")</f>
        <v/>
      </c>
      <c r="AB330" s="8" t="str">
        <f ca="1">IF(ROW()-$Y$11&lt;$Y$8,IF(ISNUMBER(AA330),AB329,OFFSET($A$1,ROW()-$Y$11+$Y$4,COLUMN()-$Y$13+$Y$6)),"")</f>
        <v/>
      </c>
      <c r="AC330" s="8" t="str">
        <f ca="1">IF(ROW()-$Y$11&lt;$Y$8,OFFSET($A$1,ROW()-$Y$11+$Y$4,COLUMN()-$Y$13+$Y$6),"")</f>
        <v/>
      </c>
      <c r="AD330" s="8" t="str">
        <f ca="1">IF(ROW()-$Y$11&lt;$Y$8,OFFSET($A$1,ROW()-$Y$11+$Y$4,COLUMN()-$Y$13+$Y$6),"")</f>
        <v/>
      </c>
      <c r="AE330" s="40" t="str">
        <f ca="1">IF(ISNUMBER(AA330),AE329,AA330)</f>
        <v/>
      </c>
      <c r="AF330" s="40" t="str">
        <f ca="1">IF(ISNUMBER(AA330),AA330,"")</f>
        <v/>
      </c>
      <c r="AG330" s="8" t="str">
        <f ca="1">IF(AC330="","",IF(AC329="",AC330,AG329+AC330))</f>
        <v/>
      </c>
      <c r="AH330" s="8" t="str">
        <f ca="1">IF(AD330="","",IF(AD329="",AD330,AH329+AD330))</f>
        <v/>
      </c>
      <c r="AI330" s="8" t="str">
        <f ca="1">IF(AG330&lt;&gt;"",AG330-AH330,"")</f>
        <v/>
      </c>
    </row>
    <row r="331" spans="11:35">
      <c r="K331" s="142" t="str">
        <f ca="1">IF(ROW()-$I$19&lt;$I$8,OFFSET($A$1,ROW()-$I$19+$I$4,COLUMN()-$I$21+$I$6),IF(ROW()-$I$19&lt;$I$8+$I$16,OFFSET($A$1,ROW()-$I$19-$I$8+$I$12,COLUMN()-$I$21+$I$14),""))</f>
        <v/>
      </c>
      <c r="L331" s="142" t="str">
        <f ca="1">IF(ROW()-$I$19&lt;$I$8,OFFSET(#REF!,ROW()-$I$19+$I$4,COLUMN()-$I$21+$I$6),IF(ROW()-$I$19&lt;$I$8+$I$16,OFFSET(#REF!,ROW()-$I$19-$I$8+$I$12,COLUMN()-$I$21+$I$14),""))</f>
        <v/>
      </c>
      <c r="M331" s="148" t="str">
        <f ca="1">IF(K331="","",IF(NOT(ISNUMBER(K331)),K331,M330))</f>
        <v/>
      </c>
      <c r="N331" s="149" t="str">
        <f ca="1">IF(K331="","",IF(ISNUMBER(K331),K331,IF(ISNUMBER(K332),K332,"")))</f>
        <v/>
      </c>
      <c r="O331" s="150" t="str">
        <f ca="1">IF(AND(ROW()-$I$19&lt;$I$8,NOT(ISNUMBER(K331))),L331,"")</f>
        <v/>
      </c>
      <c r="P331" s="150" t="str">
        <f ca="1">IF(AND(K331&lt;&gt;"",ISNUMBER(K331),ROW()-$I$19&lt;$I$8),L331,"")</f>
        <v/>
      </c>
      <c r="Q331" s="150" t="str">
        <f ca="1">IF(AND(K331&lt;&gt;"",ISNUMBER(K331),ROW()-$I$19&gt;=$I$8),L331,"")</f>
        <v/>
      </c>
      <c r="R331" s="153"/>
      <c r="AA331" s="8" t="str">
        <f ca="1">IF(ROW()-$Y$11&lt;$Y$8,OFFSET($A$1,ROW()-$Y$11+$Y$4,COLUMN()-$Y$13+$Y$6),"")</f>
        <v/>
      </c>
      <c r="AB331" s="8" t="str">
        <f ca="1">IF(ROW()-$Y$11&lt;$Y$8,IF(ISNUMBER(AA331),AB330,OFFSET($A$1,ROW()-$Y$11+$Y$4,COLUMN()-$Y$13+$Y$6)),"")</f>
        <v/>
      </c>
      <c r="AC331" s="8" t="str">
        <f ca="1">IF(ROW()-$Y$11&lt;$Y$8,OFFSET($A$1,ROW()-$Y$11+$Y$4,COLUMN()-$Y$13+$Y$6),"")</f>
        <v/>
      </c>
      <c r="AD331" s="8" t="str">
        <f ca="1">IF(ROW()-$Y$11&lt;$Y$8,OFFSET($A$1,ROW()-$Y$11+$Y$4,COLUMN()-$Y$13+$Y$6),"")</f>
        <v/>
      </c>
      <c r="AE331" s="40" t="str">
        <f ca="1">IF(ISNUMBER(AA331),AE330,AA331)</f>
        <v/>
      </c>
      <c r="AF331" s="40" t="str">
        <f ca="1">IF(ISNUMBER(AA331),AA331,"")</f>
        <v/>
      </c>
      <c r="AG331" s="8" t="str">
        <f ca="1">IF(AC331="","",IF(AC330="",AC331,AG330+AC331))</f>
        <v/>
      </c>
      <c r="AH331" s="8" t="str">
        <f ca="1">IF(AD331="","",IF(AD330="",AD331,AH330+AD331))</f>
        <v/>
      </c>
      <c r="AI331" s="8" t="str">
        <f ca="1">IF(AG331&lt;&gt;"",AG331-AH331,"")</f>
        <v/>
      </c>
    </row>
    <row r="332" spans="11:35">
      <c r="K332" s="142" t="str">
        <f ca="1">IF(ROW()-$I$19&lt;$I$8,OFFSET($A$1,ROW()-$I$19+$I$4,COLUMN()-$I$21+$I$6),IF(ROW()-$I$19&lt;$I$8+$I$16,OFFSET($A$1,ROW()-$I$19-$I$8+$I$12,COLUMN()-$I$21+$I$14),""))</f>
        <v/>
      </c>
      <c r="L332" s="142" t="str">
        <f ca="1">IF(ROW()-$I$19&lt;$I$8,OFFSET(#REF!,ROW()-$I$19+$I$4,COLUMN()-$I$21+$I$6),IF(ROW()-$I$19&lt;$I$8+$I$16,OFFSET(#REF!,ROW()-$I$19-$I$8+$I$12,COLUMN()-$I$21+$I$14),""))</f>
        <v/>
      </c>
      <c r="M332" s="148" t="str">
        <f ca="1">IF(K332="","",IF(NOT(ISNUMBER(K332)),K332,M331))</f>
        <v/>
      </c>
      <c r="N332" s="149" t="str">
        <f ca="1">IF(K332="","",IF(ISNUMBER(K332),K332,IF(ISNUMBER(K333),K333,"")))</f>
        <v/>
      </c>
      <c r="O332" s="150" t="str">
        <f ca="1">IF(AND(ROW()-$I$19&lt;$I$8,NOT(ISNUMBER(K332))),L332,"")</f>
        <v/>
      </c>
      <c r="P332" s="150" t="str">
        <f ca="1">IF(AND(K332&lt;&gt;"",ISNUMBER(K332),ROW()-$I$19&lt;$I$8),L332,"")</f>
        <v/>
      </c>
      <c r="Q332" s="150" t="str">
        <f ca="1">IF(AND(K332&lt;&gt;"",ISNUMBER(K332),ROW()-$I$19&gt;=$I$8),L332,"")</f>
        <v/>
      </c>
      <c r="R332" s="153"/>
      <c r="AA332" s="8" t="str">
        <f ca="1">IF(ROW()-$Y$11&lt;$Y$8,OFFSET($A$1,ROW()-$Y$11+$Y$4,COLUMN()-$Y$13+$Y$6),"")</f>
        <v/>
      </c>
      <c r="AB332" s="8" t="str">
        <f ca="1">IF(ROW()-$Y$11&lt;$Y$8,IF(ISNUMBER(AA332),AB331,OFFSET($A$1,ROW()-$Y$11+$Y$4,COLUMN()-$Y$13+$Y$6)),"")</f>
        <v/>
      </c>
      <c r="AC332" s="8" t="str">
        <f ca="1">IF(ROW()-$Y$11&lt;$Y$8,OFFSET($A$1,ROW()-$Y$11+$Y$4,COLUMN()-$Y$13+$Y$6),"")</f>
        <v/>
      </c>
      <c r="AD332" s="8" t="str">
        <f ca="1">IF(ROW()-$Y$11&lt;$Y$8,OFFSET($A$1,ROW()-$Y$11+$Y$4,COLUMN()-$Y$13+$Y$6),"")</f>
        <v/>
      </c>
      <c r="AE332" s="40" t="str">
        <f ca="1">IF(ISNUMBER(AA332),AE331,AA332)</f>
        <v/>
      </c>
      <c r="AF332" s="40" t="str">
        <f ca="1">IF(ISNUMBER(AA332),AA332,"")</f>
        <v/>
      </c>
      <c r="AG332" s="8" t="str">
        <f ca="1">IF(AC332="","",IF(AC331="",AC332,AG331+AC332))</f>
        <v/>
      </c>
      <c r="AH332" s="8" t="str">
        <f ca="1">IF(AD332="","",IF(AD331="",AD332,AH331+AD332))</f>
        <v/>
      </c>
      <c r="AI332" s="8" t="str">
        <f ca="1">IF(AG332&lt;&gt;"",AG332-AH332,"")</f>
        <v/>
      </c>
    </row>
    <row r="333" spans="11:35">
      <c r="K333" s="142" t="str">
        <f ca="1">IF(ROW()-$I$19&lt;$I$8,OFFSET($A$1,ROW()-$I$19+$I$4,COLUMN()-$I$21+$I$6),IF(ROW()-$I$19&lt;$I$8+$I$16,OFFSET($A$1,ROW()-$I$19-$I$8+$I$12,COLUMN()-$I$21+$I$14),""))</f>
        <v/>
      </c>
      <c r="L333" s="142" t="str">
        <f ca="1">IF(ROW()-$I$19&lt;$I$8,OFFSET(#REF!,ROW()-$I$19+$I$4,COLUMN()-$I$21+$I$6),IF(ROW()-$I$19&lt;$I$8+$I$16,OFFSET(#REF!,ROW()-$I$19-$I$8+$I$12,COLUMN()-$I$21+$I$14),""))</f>
        <v/>
      </c>
      <c r="M333" s="148" t="str">
        <f ca="1">IF(K333="","",IF(NOT(ISNUMBER(K333)),K333,M332))</f>
        <v/>
      </c>
      <c r="N333" s="149" t="str">
        <f ca="1">IF(K333="","",IF(ISNUMBER(K333),K333,IF(ISNUMBER(K334),K334,"")))</f>
        <v/>
      </c>
      <c r="O333" s="150" t="str">
        <f ca="1">IF(AND(ROW()-$I$19&lt;$I$8,NOT(ISNUMBER(K333))),L333,"")</f>
        <v/>
      </c>
      <c r="P333" s="150" t="str">
        <f ca="1">IF(AND(K333&lt;&gt;"",ISNUMBER(K333),ROW()-$I$19&lt;$I$8),L333,"")</f>
        <v/>
      </c>
      <c r="Q333" s="150" t="str">
        <f ca="1">IF(AND(K333&lt;&gt;"",ISNUMBER(K333),ROW()-$I$19&gt;=$I$8),L333,"")</f>
        <v/>
      </c>
      <c r="R333" s="153"/>
      <c r="AA333" s="8" t="str">
        <f ca="1">IF(ROW()-$Y$11&lt;$Y$8,OFFSET($A$1,ROW()-$Y$11+$Y$4,COLUMN()-$Y$13+$Y$6),"")</f>
        <v/>
      </c>
      <c r="AB333" s="8" t="str">
        <f ca="1">IF(ROW()-$Y$11&lt;$Y$8,IF(ISNUMBER(AA333),AB332,OFFSET($A$1,ROW()-$Y$11+$Y$4,COLUMN()-$Y$13+$Y$6)),"")</f>
        <v/>
      </c>
      <c r="AC333" s="8" t="str">
        <f ca="1">IF(ROW()-$Y$11&lt;$Y$8,OFFSET($A$1,ROW()-$Y$11+$Y$4,COLUMN()-$Y$13+$Y$6),"")</f>
        <v/>
      </c>
      <c r="AD333" s="8" t="str">
        <f ca="1">IF(ROW()-$Y$11&lt;$Y$8,OFFSET($A$1,ROW()-$Y$11+$Y$4,COLUMN()-$Y$13+$Y$6),"")</f>
        <v/>
      </c>
      <c r="AE333" s="40" t="str">
        <f ca="1">IF(ISNUMBER(AA333),AE332,AA333)</f>
        <v/>
      </c>
      <c r="AF333" s="40" t="str">
        <f ca="1">IF(ISNUMBER(AA333),AA333,"")</f>
        <v/>
      </c>
      <c r="AG333" s="8" t="str">
        <f ca="1">IF(AC333="","",IF(AC332="",AC333,AG332+AC333))</f>
        <v/>
      </c>
      <c r="AH333" s="8" t="str">
        <f ca="1">IF(AD333="","",IF(AD332="",AD333,AH332+AD333))</f>
        <v/>
      </c>
      <c r="AI333" s="8" t="str">
        <f ca="1">IF(AG333&lt;&gt;"",AG333-AH333,"")</f>
        <v/>
      </c>
    </row>
    <row r="334" spans="11:35">
      <c r="K334" s="142" t="str">
        <f ca="1">IF(ROW()-$I$19&lt;$I$8,OFFSET($A$1,ROW()-$I$19+$I$4,COLUMN()-$I$21+$I$6),IF(ROW()-$I$19&lt;$I$8+$I$16,OFFSET($A$1,ROW()-$I$19-$I$8+$I$12,COLUMN()-$I$21+$I$14),""))</f>
        <v/>
      </c>
      <c r="L334" s="142" t="str">
        <f ca="1">IF(ROW()-$I$19&lt;$I$8,OFFSET(#REF!,ROW()-$I$19+$I$4,COLUMN()-$I$21+$I$6),IF(ROW()-$I$19&lt;$I$8+$I$16,OFFSET(#REF!,ROW()-$I$19-$I$8+$I$12,COLUMN()-$I$21+$I$14),""))</f>
        <v/>
      </c>
      <c r="M334" s="148" t="str">
        <f ca="1">IF(K334="","",IF(NOT(ISNUMBER(K334)),K334,M333))</f>
        <v/>
      </c>
      <c r="N334" s="149" t="str">
        <f ca="1">IF(K334="","",IF(ISNUMBER(K334),K334,IF(ISNUMBER(K335),K335,"")))</f>
        <v/>
      </c>
      <c r="O334" s="150" t="str">
        <f ca="1">IF(AND(ROW()-$I$19&lt;$I$8,NOT(ISNUMBER(K334))),L334,"")</f>
        <v/>
      </c>
      <c r="P334" s="150" t="str">
        <f ca="1">IF(AND(K334&lt;&gt;"",ISNUMBER(K334),ROW()-$I$19&lt;$I$8),L334,"")</f>
        <v/>
      </c>
      <c r="Q334" s="150" t="str">
        <f ca="1">IF(AND(K334&lt;&gt;"",ISNUMBER(K334),ROW()-$I$19&gt;=$I$8),L334,"")</f>
        <v/>
      </c>
      <c r="R334" s="153"/>
      <c r="AA334" s="8" t="str">
        <f ca="1">IF(ROW()-$Y$11&lt;$Y$8,OFFSET($A$1,ROW()-$Y$11+$Y$4,COLUMN()-$Y$13+$Y$6),"")</f>
        <v/>
      </c>
      <c r="AB334" s="8" t="str">
        <f ca="1">IF(ROW()-$Y$11&lt;$Y$8,IF(ISNUMBER(AA334),AB333,OFFSET($A$1,ROW()-$Y$11+$Y$4,COLUMN()-$Y$13+$Y$6)),"")</f>
        <v/>
      </c>
      <c r="AC334" s="8" t="str">
        <f ca="1">IF(ROW()-$Y$11&lt;$Y$8,OFFSET($A$1,ROW()-$Y$11+$Y$4,COLUMN()-$Y$13+$Y$6),"")</f>
        <v/>
      </c>
      <c r="AD334" s="8" t="str">
        <f ca="1">IF(ROW()-$Y$11&lt;$Y$8,OFFSET($A$1,ROW()-$Y$11+$Y$4,COLUMN()-$Y$13+$Y$6),"")</f>
        <v/>
      </c>
      <c r="AE334" s="40" t="str">
        <f ca="1">IF(ISNUMBER(AA334),AE333,AA334)</f>
        <v/>
      </c>
      <c r="AF334" s="40" t="str">
        <f ca="1">IF(ISNUMBER(AA334),AA334,"")</f>
        <v/>
      </c>
      <c r="AG334" s="8" t="str">
        <f ca="1">IF(AC334="","",IF(AC333="",AC334,AG333+AC334))</f>
        <v/>
      </c>
      <c r="AH334" s="8" t="str">
        <f ca="1">IF(AD334="","",IF(AD333="",AD334,AH333+AD334))</f>
        <v/>
      </c>
      <c r="AI334" s="8" t="str">
        <f ca="1">IF(AG334&lt;&gt;"",AG334-AH334,"")</f>
        <v/>
      </c>
    </row>
    <row r="335" spans="11:35">
      <c r="K335" s="142" t="str">
        <f ca="1">IF(ROW()-$I$19&lt;$I$8,OFFSET($A$1,ROW()-$I$19+$I$4,COLUMN()-$I$21+$I$6),IF(ROW()-$I$19&lt;$I$8+$I$16,OFFSET($A$1,ROW()-$I$19-$I$8+$I$12,COLUMN()-$I$21+$I$14),""))</f>
        <v/>
      </c>
      <c r="L335" s="142" t="str">
        <f ca="1">IF(ROW()-$I$19&lt;$I$8,OFFSET(#REF!,ROW()-$I$19+$I$4,COLUMN()-$I$21+$I$6),IF(ROW()-$I$19&lt;$I$8+$I$16,OFFSET(#REF!,ROW()-$I$19-$I$8+$I$12,COLUMN()-$I$21+$I$14),""))</f>
        <v/>
      </c>
      <c r="M335" s="148" t="str">
        <f ca="1">IF(K335="","",IF(NOT(ISNUMBER(K335)),K335,M334))</f>
        <v/>
      </c>
      <c r="N335" s="149" t="str">
        <f ca="1">IF(K335="","",IF(ISNUMBER(K335),K335,IF(ISNUMBER(K336),K336,"")))</f>
        <v/>
      </c>
      <c r="O335" s="150" t="str">
        <f ca="1">IF(AND(ROW()-$I$19&lt;$I$8,NOT(ISNUMBER(K335))),L335,"")</f>
        <v/>
      </c>
      <c r="P335" s="150" t="str">
        <f ca="1">IF(AND(K335&lt;&gt;"",ISNUMBER(K335),ROW()-$I$19&lt;$I$8),L335,"")</f>
        <v/>
      </c>
      <c r="Q335" s="150" t="str">
        <f ca="1">IF(AND(K335&lt;&gt;"",ISNUMBER(K335),ROW()-$I$19&gt;=$I$8),L335,"")</f>
        <v/>
      </c>
      <c r="R335" s="153"/>
      <c r="AA335" s="8" t="str">
        <f ca="1">IF(ROW()-$Y$11&lt;$Y$8,OFFSET($A$1,ROW()-$Y$11+$Y$4,COLUMN()-$Y$13+$Y$6),"")</f>
        <v/>
      </c>
      <c r="AB335" s="8" t="str">
        <f ca="1">IF(ROW()-$Y$11&lt;$Y$8,IF(ISNUMBER(AA335),AB334,OFFSET($A$1,ROW()-$Y$11+$Y$4,COLUMN()-$Y$13+$Y$6)),"")</f>
        <v/>
      </c>
      <c r="AC335" s="8" t="str">
        <f ca="1">IF(ROW()-$Y$11&lt;$Y$8,OFFSET($A$1,ROW()-$Y$11+$Y$4,COLUMN()-$Y$13+$Y$6),"")</f>
        <v/>
      </c>
      <c r="AD335" s="8" t="str">
        <f ca="1">IF(ROW()-$Y$11&lt;$Y$8,OFFSET($A$1,ROW()-$Y$11+$Y$4,COLUMN()-$Y$13+$Y$6),"")</f>
        <v/>
      </c>
      <c r="AE335" s="40" t="str">
        <f ca="1">IF(ISNUMBER(AA335),AE334,AA335)</f>
        <v/>
      </c>
      <c r="AF335" s="40" t="str">
        <f ca="1">IF(ISNUMBER(AA335),AA335,"")</f>
        <v/>
      </c>
      <c r="AG335" s="8" t="str">
        <f ca="1">IF(AC335="","",IF(AC334="",AC335,AG334+AC335))</f>
        <v/>
      </c>
      <c r="AH335" s="8" t="str">
        <f ca="1">IF(AD335="","",IF(AD334="",AD335,AH334+AD335))</f>
        <v/>
      </c>
      <c r="AI335" s="8" t="str">
        <f ca="1">IF(AG335&lt;&gt;"",AG335-AH335,"")</f>
        <v/>
      </c>
    </row>
    <row r="336" spans="11:35">
      <c r="K336" s="142" t="str">
        <f ca="1">IF(ROW()-$I$19&lt;$I$8,OFFSET($A$1,ROW()-$I$19+$I$4,COLUMN()-$I$21+$I$6),IF(ROW()-$I$19&lt;$I$8+$I$16,OFFSET($A$1,ROW()-$I$19-$I$8+$I$12,COLUMN()-$I$21+$I$14),""))</f>
        <v/>
      </c>
      <c r="L336" s="142" t="str">
        <f ca="1">IF(ROW()-$I$19&lt;$I$8,OFFSET(#REF!,ROW()-$I$19+$I$4,COLUMN()-$I$21+$I$6),IF(ROW()-$I$19&lt;$I$8+$I$16,OFFSET(#REF!,ROW()-$I$19-$I$8+$I$12,COLUMN()-$I$21+$I$14),""))</f>
        <v/>
      </c>
      <c r="M336" s="148" t="str">
        <f ca="1">IF(K336="","",IF(NOT(ISNUMBER(K336)),K336,M335))</f>
        <v/>
      </c>
      <c r="N336" s="149" t="str">
        <f ca="1">IF(K336="","",IF(ISNUMBER(K336),K336,IF(ISNUMBER(K337),K337,"")))</f>
        <v/>
      </c>
      <c r="O336" s="150" t="str">
        <f ca="1">IF(AND(ROW()-$I$19&lt;$I$8,NOT(ISNUMBER(K336))),L336,"")</f>
        <v/>
      </c>
      <c r="P336" s="150" t="str">
        <f ca="1">IF(AND(K336&lt;&gt;"",ISNUMBER(K336),ROW()-$I$19&lt;$I$8),L336,"")</f>
        <v/>
      </c>
      <c r="Q336" s="150" t="str">
        <f ca="1">IF(AND(K336&lt;&gt;"",ISNUMBER(K336),ROW()-$I$19&gt;=$I$8),L336,"")</f>
        <v/>
      </c>
      <c r="R336" s="153"/>
      <c r="AA336" s="8" t="str">
        <f ca="1">IF(ROW()-$Y$11&lt;$Y$8,OFFSET($A$1,ROW()-$Y$11+$Y$4,COLUMN()-$Y$13+$Y$6),"")</f>
        <v/>
      </c>
      <c r="AB336" s="8" t="str">
        <f ca="1">IF(ROW()-$Y$11&lt;$Y$8,IF(ISNUMBER(AA336),AB335,OFFSET($A$1,ROW()-$Y$11+$Y$4,COLUMN()-$Y$13+$Y$6)),"")</f>
        <v/>
      </c>
      <c r="AC336" s="8" t="str">
        <f ca="1">IF(ROW()-$Y$11&lt;$Y$8,OFFSET($A$1,ROW()-$Y$11+$Y$4,COLUMN()-$Y$13+$Y$6),"")</f>
        <v/>
      </c>
      <c r="AD336" s="8" t="str">
        <f ca="1">IF(ROW()-$Y$11&lt;$Y$8,OFFSET($A$1,ROW()-$Y$11+$Y$4,COLUMN()-$Y$13+$Y$6),"")</f>
        <v/>
      </c>
      <c r="AE336" s="40" t="str">
        <f ca="1">IF(ISNUMBER(AA336),AE335,AA336)</f>
        <v/>
      </c>
      <c r="AF336" s="40" t="str">
        <f ca="1">IF(ISNUMBER(AA336),AA336,"")</f>
        <v/>
      </c>
      <c r="AG336" s="8" t="str">
        <f ca="1">IF(AC336="","",IF(AC335="",AC336,AG335+AC336))</f>
        <v/>
      </c>
      <c r="AH336" s="8" t="str">
        <f ca="1">IF(AD336="","",IF(AD335="",AD336,AH335+AD336))</f>
        <v/>
      </c>
      <c r="AI336" s="8" t="str">
        <f ca="1">IF(AG336&lt;&gt;"",AG336-AH336,"")</f>
        <v/>
      </c>
    </row>
    <row r="337" spans="11:35">
      <c r="K337" s="142" t="str">
        <f ca="1">IF(ROW()-$I$19&lt;$I$8,OFFSET($A$1,ROW()-$I$19+$I$4,COLUMN()-$I$21+$I$6),IF(ROW()-$I$19&lt;$I$8+$I$16,OFFSET($A$1,ROW()-$I$19-$I$8+$I$12,COLUMN()-$I$21+$I$14),""))</f>
        <v/>
      </c>
      <c r="L337" s="142" t="str">
        <f ca="1">IF(ROW()-$I$19&lt;$I$8,OFFSET(#REF!,ROW()-$I$19+$I$4,COLUMN()-$I$21+$I$6),IF(ROW()-$I$19&lt;$I$8+$I$16,OFFSET(#REF!,ROW()-$I$19-$I$8+$I$12,COLUMN()-$I$21+$I$14),""))</f>
        <v/>
      </c>
      <c r="M337" s="148" t="str">
        <f ca="1">IF(K337="","",IF(NOT(ISNUMBER(K337)),K337,M336))</f>
        <v/>
      </c>
      <c r="N337" s="149" t="str">
        <f ca="1">IF(K337="","",IF(ISNUMBER(K337),K337,IF(ISNUMBER(K338),K338,"")))</f>
        <v/>
      </c>
      <c r="O337" s="150" t="str">
        <f ca="1">IF(AND(ROW()-$I$19&lt;$I$8,NOT(ISNUMBER(K337))),L337,"")</f>
        <v/>
      </c>
      <c r="P337" s="150" t="str">
        <f ca="1">IF(AND(K337&lt;&gt;"",ISNUMBER(K337),ROW()-$I$19&lt;$I$8),L337,"")</f>
        <v/>
      </c>
      <c r="Q337" s="150" t="str">
        <f ca="1">IF(AND(K337&lt;&gt;"",ISNUMBER(K337),ROW()-$I$19&gt;=$I$8),L337,"")</f>
        <v/>
      </c>
      <c r="R337" s="153"/>
      <c r="AA337" s="8" t="str">
        <f ca="1">IF(ROW()-$Y$11&lt;$Y$8,OFFSET($A$1,ROW()-$Y$11+$Y$4,COLUMN()-$Y$13+$Y$6),"")</f>
        <v/>
      </c>
      <c r="AB337" s="8" t="str">
        <f ca="1">IF(ROW()-$Y$11&lt;$Y$8,IF(ISNUMBER(AA337),AB336,OFFSET($A$1,ROW()-$Y$11+$Y$4,COLUMN()-$Y$13+$Y$6)),"")</f>
        <v/>
      </c>
      <c r="AC337" s="8" t="str">
        <f ca="1">IF(ROW()-$Y$11&lt;$Y$8,OFFSET($A$1,ROW()-$Y$11+$Y$4,COLUMN()-$Y$13+$Y$6),"")</f>
        <v/>
      </c>
      <c r="AD337" s="8" t="str">
        <f ca="1">IF(ROW()-$Y$11&lt;$Y$8,OFFSET($A$1,ROW()-$Y$11+$Y$4,COLUMN()-$Y$13+$Y$6),"")</f>
        <v/>
      </c>
      <c r="AE337" s="40" t="str">
        <f ca="1">IF(ISNUMBER(AA337),AE336,AA337)</f>
        <v/>
      </c>
      <c r="AF337" s="40" t="str">
        <f ca="1">IF(ISNUMBER(AA337),AA337,"")</f>
        <v/>
      </c>
      <c r="AG337" s="8" t="str">
        <f ca="1">IF(AC337="","",IF(AC336="",AC337,AG336+AC337))</f>
        <v/>
      </c>
      <c r="AH337" s="8" t="str">
        <f ca="1">IF(AD337="","",IF(AD336="",AD337,AH336+AD337))</f>
        <v/>
      </c>
      <c r="AI337" s="8" t="str">
        <f ca="1">IF(AG337&lt;&gt;"",AG337-AH337,"")</f>
        <v/>
      </c>
    </row>
    <row r="338" spans="11:35">
      <c r="K338" s="142" t="str">
        <f ca="1">IF(ROW()-$I$19&lt;$I$8,OFFSET($A$1,ROW()-$I$19+$I$4,COLUMN()-$I$21+$I$6),IF(ROW()-$I$19&lt;$I$8+$I$16,OFFSET($A$1,ROW()-$I$19-$I$8+$I$12,COLUMN()-$I$21+$I$14),""))</f>
        <v/>
      </c>
      <c r="L338" s="142" t="str">
        <f ca="1">IF(ROW()-$I$19&lt;$I$8,OFFSET(#REF!,ROW()-$I$19+$I$4,COLUMN()-$I$21+$I$6),IF(ROW()-$I$19&lt;$I$8+$I$16,OFFSET(#REF!,ROW()-$I$19-$I$8+$I$12,COLUMN()-$I$21+$I$14),""))</f>
        <v/>
      </c>
      <c r="M338" s="148" t="str">
        <f ca="1">IF(K338="","",IF(NOT(ISNUMBER(K338)),K338,M337))</f>
        <v/>
      </c>
      <c r="N338" s="149" t="str">
        <f ca="1">IF(K338="","",IF(ISNUMBER(K338),K338,IF(ISNUMBER(K339),K339,"")))</f>
        <v/>
      </c>
      <c r="O338" s="150" t="str">
        <f ca="1">IF(AND(ROW()-$I$19&lt;$I$8,NOT(ISNUMBER(K338))),L338,"")</f>
        <v/>
      </c>
      <c r="P338" s="150" t="str">
        <f ca="1">IF(AND(K338&lt;&gt;"",ISNUMBER(K338),ROW()-$I$19&lt;$I$8),L338,"")</f>
        <v/>
      </c>
      <c r="Q338" s="150" t="str">
        <f ca="1">IF(AND(K338&lt;&gt;"",ISNUMBER(K338),ROW()-$I$19&gt;=$I$8),L338,"")</f>
        <v/>
      </c>
      <c r="R338" s="153"/>
      <c r="AA338" s="8" t="str">
        <f ca="1">IF(ROW()-$Y$11&lt;$Y$8,OFFSET($A$1,ROW()-$Y$11+$Y$4,COLUMN()-$Y$13+$Y$6),"")</f>
        <v/>
      </c>
      <c r="AB338" s="8" t="str">
        <f ca="1">IF(ROW()-$Y$11&lt;$Y$8,IF(ISNUMBER(AA338),AB337,OFFSET($A$1,ROW()-$Y$11+$Y$4,COLUMN()-$Y$13+$Y$6)),"")</f>
        <v/>
      </c>
      <c r="AC338" s="8" t="str">
        <f ca="1">IF(ROW()-$Y$11&lt;$Y$8,OFFSET($A$1,ROW()-$Y$11+$Y$4,COLUMN()-$Y$13+$Y$6),"")</f>
        <v/>
      </c>
      <c r="AD338" s="8" t="str">
        <f ca="1">IF(ROW()-$Y$11&lt;$Y$8,OFFSET($A$1,ROW()-$Y$11+$Y$4,COLUMN()-$Y$13+$Y$6),"")</f>
        <v/>
      </c>
      <c r="AE338" s="40" t="str">
        <f ca="1">IF(ISNUMBER(AA338),AE337,AA338)</f>
        <v/>
      </c>
      <c r="AF338" s="40" t="str">
        <f ca="1">IF(ISNUMBER(AA338),AA338,"")</f>
        <v/>
      </c>
      <c r="AG338" s="8" t="str">
        <f ca="1">IF(AC338="","",IF(AC337="",AC338,AG337+AC338))</f>
        <v/>
      </c>
      <c r="AH338" s="8" t="str">
        <f ca="1">IF(AD338="","",IF(AD337="",AD338,AH337+AD338))</f>
        <v/>
      </c>
      <c r="AI338" s="8" t="str">
        <f ca="1">IF(AG338&lt;&gt;"",AG338-AH338,"")</f>
        <v/>
      </c>
    </row>
    <row r="339" spans="11:35">
      <c r="K339" s="142" t="str">
        <f ca="1">IF(ROW()-$I$19&lt;$I$8,OFFSET($A$1,ROW()-$I$19+$I$4,COLUMN()-$I$21+$I$6),IF(ROW()-$I$19&lt;$I$8+$I$16,OFFSET($A$1,ROW()-$I$19-$I$8+$I$12,COLUMN()-$I$21+$I$14),""))</f>
        <v/>
      </c>
      <c r="L339" s="142" t="str">
        <f ca="1">IF(ROW()-$I$19&lt;$I$8,OFFSET(#REF!,ROW()-$I$19+$I$4,COLUMN()-$I$21+$I$6),IF(ROW()-$I$19&lt;$I$8+$I$16,OFFSET(#REF!,ROW()-$I$19-$I$8+$I$12,COLUMN()-$I$21+$I$14),""))</f>
        <v/>
      </c>
      <c r="M339" s="148" t="str">
        <f ca="1">IF(K339="","",IF(NOT(ISNUMBER(K339)),K339,M338))</f>
        <v/>
      </c>
      <c r="N339" s="149" t="str">
        <f ca="1">IF(K339="","",IF(ISNUMBER(K339),K339,IF(ISNUMBER(K340),K340,"")))</f>
        <v/>
      </c>
      <c r="O339" s="150" t="str">
        <f ca="1">IF(AND(ROW()-$I$19&lt;$I$8,NOT(ISNUMBER(K339))),L339,"")</f>
        <v/>
      </c>
      <c r="P339" s="150" t="str">
        <f ca="1">IF(AND(K339&lt;&gt;"",ISNUMBER(K339),ROW()-$I$19&lt;$I$8),L339,"")</f>
        <v/>
      </c>
      <c r="Q339" s="150" t="str">
        <f ca="1">IF(AND(K339&lt;&gt;"",ISNUMBER(K339),ROW()-$I$19&gt;=$I$8),L339,"")</f>
        <v/>
      </c>
      <c r="R339" s="153"/>
      <c r="AA339" s="8" t="str">
        <f ca="1">IF(ROW()-$Y$11&lt;$Y$8,OFFSET($A$1,ROW()-$Y$11+$Y$4,COLUMN()-$Y$13+$Y$6),"")</f>
        <v/>
      </c>
      <c r="AB339" s="8" t="str">
        <f ca="1">IF(ROW()-$Y$11&lt;$Y$8,IF(ISNUMBER(AA339),AB338,OFFSET($A$1,ROW()-$Y$11+$Y$4,COLUMN()-$Y$13+$Y$6)),"")</f>
        <v/>
      </c>
      <c r="AC339" s="8" t="str">
        <f ca="1">IF(ROW()-$Y$11&lt;$Y$8,OFFSET($A$1,ROW()-$Y$11+$Y$4,COLUMN()-$Y$13+$Y$6),"")</f>
        <v/>
      </c>
      <c r="AD339" s="8" t="str">
        <f ca="1">IF(ROW()-$Y$11&lt;$Y$8,OFFSET($A$1,ROW()-$Y$11+$Y$4,COLUMN()-$Y$13+$Y$6),"")</f>
        <v/>
      </c>
      <c r="AE339" s="40" t="str">
        <f ca="1">IF(ISNUMBER(AA339),AE338,AA339)</f>
        <v/>
      </c>
      <c r="AF339" s="40" t="str">
        <f ca="1">IF(ISNUMBER(AA339),AA339,"")</f>
        <v/>
      </c>
      <c r="AG339" s="8" t="str">
        <f ca="1">IF(AC339="","",IF(AC338="",AC339,AG338+AC339))</f>
        <v/>
      </c>
      <c r="AH339" s="8" t="str">
        <f ca="1">IF(AD339="","",IF(AD338="",AD339,AH338+AD339))</f>
        <v/>
      </c>
      <c r="AI339" s="8" t="str">
        <f ca="1">IF(AG339&lt;&gt;"",AG339-AH339,"")</f>
        <v/>
      </c>
    </row>
    <row r="340" spans="11:35">
      <c r="K340" s="142" t="str">
        <f ca="1">IF(ROW()-$I$19&lt;$I$8,OFFSET($A$1,ROW()-$I$19+$I$4,COLUMN()-$I$21+$I$6),IF(ROW()-$I$19&lt;$I$8+$I$16,OFFSET($A$1,ROW()-$I$19-$I$8+$I$12,COLUMN()-$I$21+$I$14),""))</f>
        <v/>
      </c>
      <c r="L340" s="142" t="str">
        <f ca="1">IF(ROW()-$I$19&lt;$I$8,OFFSET(#REF!,ROW()-$I$19+$I$4,COLUMN()-$I$21+$I$6),IF(ROW()-$I$19&lt;$I$8+$I$16,OFFSET(#REF!,ROW()-$I$19-$I$8+$I$12,COLUMN()-$I$21+$I$14),""))</f>
        <v/>
      </c>
      <c r="M340" s="148" t="str">
        <f ca="1">IF(K340="","",IF(NOT(ISNUMBER(K340)),K340,M339))</f>
        <v/>
      </c>
      <c r="N340" s="149" t="str">
        <f ca="1">IF(K340="","",IF(ISNUMBER(K340),K340,IF(ISNUMBER(K341),K341,"")))</f>
        <v/>
      </c>
      <c r="O340" s="150" t="str">
        <f ca="1">IF(AND(ROW()-$I$19&lt;$I$8,NOT(ISNUMBER(K340))),L340,"")</f>
        <v/>
      </c>
      <c r="P340" s="150" t="str">
        <f ca="1">IF(AND(K340&lt;&gt;"",ISNUMBER(K340),ROW()-$I$19&lt;$I$8),L340,"")</f>
        <v/>
      </c>
      <c r="Q340" s="150" t="str">
        <f ca="1">IF(AND(K340&lt;&gt;"",ISNUMBER(K340),ROW()-$I$19&gt;=$I$8),L340,"")</f>
        <v/>
      </c>
      <c r="R340" s="153"/>
      <c r="AA340" s="8" t="str">
        <f ca="1">IF(ROW()-$Y$11&lt;$Y$8,OFFSET($A$1,ROW()-$Y$11+$Y$4,COLUMN()-$Y$13+$Y$6),"")</f>
        <v/>
      </c>
      <c r="AB340" s="8" t="str">
        <f ca="1">IF(ROW()-$Y$11&lt;$Y$8,IF(ISNUMBER(AA340),AB339,OFFSET($A$1,ROW()-$Y$11+$Y$4,COLUMN()-$Y$13+$Y$6)),"")</f>
        <v/>
      </c>
      <c r="AC340" s="8" t="str">
        <f ca="1">IF(ROW()-$Y$11&lt;$Y$8,OFFSET($A$1,ROW()-$Y$11+$Y$4,COLUMN()-$Y$13+$Y$6),"")</f>
        <v/>
      </c>
      <c r="AD340" s="8" t="str">
        <f ca="1">IF(ROW()-$Y$11&lt;$Y$8,OFFSET($A$1,ROW()-$Y$11+$Y$4,COLUMN()-$Y$13+$Y$6),"")</f>
        <v/>
      </c>
      <c r="AE340" s="40" t="str">
        <f ca="1">IF(ISNUMBER(AA340),AE339,AA340)</f>
        <v/>
      </c>
      <c r="AF340" s="40" t="str">
        <f ca="1">IF(ISNUMBER(AA340),AA340,"")</f>
        <v/>
      </c>
      <c r="AG340" s="8" t="str">
        <f ca="1">IF(AC340="","",IF(AC339="",AC340,AG339+AC340))</f>
        <v/>
      </c>
      <c r="AH340" s="8" t="str">
        <f ca="1">IF(AD340="","",IF(AD339="",AD340,AH339+AD340))</f>
        <v/>
      </c>
      <c r="AI340" s="8" t="str">
        <f ca="1">IF(AG340&lt;&gt;"",AG340-AH340,"")</f>
        <v/>
      </c>
    </row>
    <row r="341" spans="11:35">
      <c r="K341" s="142" t="str">
        <f ca="1">IF(ROW()-$I$19&lt;$I$8,OFFSET($A$1,ROW()-$I$19+$I$4,COLUMN()-$I$21+$I$6),IF(ROW()-$I$19&lt;$I$8+$I$16,OFFSET($A$1,ROW()-$I$19-$I$8+$I$12,COLUMN()-$I$21+$I$14),""))</f>
        <v/>
      </c>
      <c r="L341" s="142" t="str">
        <f ca="1">IF(ROW()-$I$19&lt;$I$8,OFFSET(#REF!,ROW()-$I$19+$I$4,COLUMN()-$I$21+$I$6),IF(ROW()-$I$19&lt;$I$8+$I$16,OFFSET(#REF!,ROW()-$I$19-$I$8+$I$12,COLUMN()-$I$21+$I$14),""))</f>
        <v/>
      </c>
      <c r="M341" s="148" t="str">
        <f ca="1">IF(K341="","",IF(NOT(ISNUMBER(K341)),K341,M340))</f>
        <v/>
      </c>
      <c r="N341" s="149" t="str">
        <f ca="1">IF(K341="","",IF(ISNUMBER(K341),K341,IF(ISNUMBER(K342),K342,"")))</f>
        <v/>
      </c>
      <c r="O341" s="150" t="str">
        <f ca="1">IF(AND(ROW()-$I$19&lt;$I$8,NOT(ISNUMBER(K341))),L341,"")</f>
        <v/>
      </c>
      <c r="P341" s="150" t="str">
        <f ca="1">IF(AND(K341&lt;&gt;"",ISNUMBER(K341),ROW()-$I$19&lt;$I$8),L341,"")</f>
        <v/>
      </c>
      <c r="Q341" s="150" t="str">
        <f ca="1">IF(AND(K341&lt;&gt;"",ISNUMBER(K341),ROW()-$I$19&gt;=$I$8),L341,"")</f>
        <v/>
      </c>
      <c r="R341" s="153"/>
      <c r="AA341" s="8" t="str">
        <f ca="1">IF(ROW()-$Y$11&lt;$Y$8,OFFSET($A$1,ROW()-$Y$11+$Y$4,COLUMN()-$Y$13+$Y$6),"")</f>
        <v/>
      </c>
      <c r="AB341" s="8" t="str">
        <f ca="1">IF(ROW()-$Y$11&lt;$Y$8,IF(ISNUMBER(AA341),AB340,OFFSET($A$1,ROW()-$Y$11+$Y$4,COLUMN()-$Y$13+$Y$6)),"")</f>
        <v/>
      </c>
      <c r="AC341" s="8" t="str">
        <f ca="1">IF(ROW()-$Y$11&lt;$Y$8,OFFSET($A$1,ROW()-$Y$11+$Y$4,COLUMN()-$Y$13+$Y$6),"")</f>
        <v/>
      </c>
      <c r="AD341" s="8" t="str">
        <f ca="1">IF(ROW()-$Y$11&lt;$Y$8,OFFSET($A$1,ROW()-$Y$11+$Y$4,COLUMN()-$Y$13+$Y$6),"")</f>
        <v/>
      </c>
      <c r="AE341" s="40" t="str">
        <f ca="1">IF(ISNUMBER(AA341),AE340,AA341)</f>
        <v/>
      </c>
      <c r="AF341" s="40" t="str">
        <f ca="1">IF(ISNUMBER(AA341),AA341,"")</f>
        <v/>
      </c>
      <c r="AG341" s="8" t="str">
        <f ca="1">IF(AC341="","",IF(AC340="",AC341,AG340+AC341))</f>
        <v/>
      </c>
      <c r="AH341" s="8" t="str">
        <f ca="1">IF(AD341="","",IF(AD340="",AD341,AH340+AD341))</f>
        <v/>
      </c>
      <c r="AI341" s="8" t="str">
        <f ca="1">IF(AG341&lt;&gt;"",AG341-AH341,"")</f>
        <v/>
      </c>
    </row>
    <row r="342" spans="11:35">
      <c r="K342" s="142" t="str">
        <f ca="1">IF(ROW()-$I$19&lt;$I$8,OFFSET($A$1,ROW()-$I$19+$I$4,COLUMN()-$I$21+$I$6),IF(ROW()-$I$19&lt;$I$8+$I$16,OFFSET($A$1,ROW()-$I$19-$I$8+$I$12,COLUMN()-$I$21+$I$14),""))</f>
        <v/>
      </c>
      <c r="L342" s="142" t="str">
        <f ca="1">IF(ROW()-$I$19&lt;$I$8,OFFSET(#REF!,ROW()-$I$19+$I$4,COLUMN()-$I$21+$I$6),IF(ROW()-$I$19&lt;$I$8+$I$16,OFFSET(#REF!,ROW()-$I$19-$I$8+$I$12,COLUMN()-$I$21+$I$14),""))</f>
        <v/>
      </c>
      <c r="M342" s="148" t="str">
        <f ca="1">IF(K342="","",IF(NOT(ISNUMBER(K342)),K342,M341))</f>
        <v/>
      </c>
      <c r="N342" s="149" t="str">
        <f ca="1">IF(K342="","",IF(ISNUMBER(K342),K342,IF(ISNUMBER(K343),K343,"")))</f>
        <v/>
      </c>
      <c r="O342" s="150" t="str">
        <f ca="1">IF(AND(ROW()-$I$19&lt;$I$8,NOT(ISNUMBER(K342))),L342,"")</f>
        <v/>
      </c>
      <c r="P342" s="150" t="str">
        <f ca="1">IF(AND(K342&lt;&gt;"",ISNUMBER(K342),ROW()-$I$19&lt;$I$8),L342,"")</f>
        <v/>
      </c>
      <c r="Q342" s="150" t="str">
        <f ca="1">IF(AND(K342&lt;&gt;"",ISNUMBER(K342),ROW()-$I$19&gt;=$I$8),L342,"")</f>
        <v/>
      </c>
      <c r="R342" s="153"/>
      <c r="AA342" s="8" t="str">
        <f ca="1">IF(ROW()-$Y$11&lt;$Y$8,OFFSET($A$1,ROW()-$Y$11+$Y$4,COLUMN()-$Y$13+$Y$6),"")</f>
        <v/>
      </c>
      <c r="AB342" s="8" t="str">
        <f ca="1">IF(ROW()-$Y$11&lt;$Y$8,IF(ISNUMBER(AA342),AB341,OFFSET($A$1,ROW()-$Y$11+$Y$4,COLUMN()-$Y$13+$Y$6)),"")</f>
        <v/>
      </c>
      <c r="AC342" s="8" t="str">
        <f ca="1">IF(ROW()-$Y$11&lt;$Y$8,OFFSET($A$1,ROW()-$Y$11+$Y$4,COLUMN()-$Y$13+$Y$6),"")</f>
        <v/>
      </c>
      <c r="AD342" s="8" t="str">
        <f ca="1">IF(ROW()-$Y$11&lt;$Y$8,OFFSET($A$1,ROW()-$Y$11+$Y$4,COLUMN()-$Y$13+$Y$6),"")</f>
        <v/>
      </c>
      <c r="AE342" s="40" t="str">
        <f ca="1">IF(ISNUMBER(AA342),AE341,AA342)</f>
        <v/>
      </c>
      <c r="AF342" s="40" t="str">
        <f ca="1">IF(ISNUMBER(AA342),AA342,"")</f>
        <v/>
      </c>
      <c r="AG342" s="8" t="str">
        <f ca="1">IF(AC342="","",IF(AC341="",AC342,AG341+AC342))</f>
        <v/>
      </c>
      <c r="AH342" s="8" t="str">
        <f ca="1">IF(AD342="","",IF(AD341="",AD342,AH341+AD342))</f>
        <v/>
      </c>
      <c r="AI342" s="8" t="str">
        <f ca="1">IF(AG342&lt;&gt;"",AG342-AH342,"")</f>
        <v/>
      </c>
    </row>
    <row r="343" spans="11:35">
      <c r="K343" s="142" t="str">
        <f ca="1">IF(ROW()-$I$19&lt;$I$8,OFFSET($A$1,ROW()-$I$19+$I$4,COLUMN()-$I$21+$I$6),IF(ROW()-$I$19&lt;$I$8+$I$16,OFFSET($A$1,ROW()-$I$19-$I$8+$I$12,COLUMN()-$I$21+$I$14),""))</f>
        <v/>
      </c>
      <c r="L343" s="142" t="str">
        <f ca="1">IF(ROW()-$I$19&lt;$I$8,OFFSET(#REF!,ROW()-$I$19+$I$4,COLUMN()-$I$21+$I$6),IF(ROW()-$I$19&lt;$I$8+$I$16,OFFSET(#REF!,ROW()-$I$19-$I$8+$I$12,COLUMN()-$I$21+$I$14),""))</f>
        <v/>
      </c>
      <c r="M343" s="148" t="str">
        <f ca="1">IF(K343="","",IF(NOT(ISNUMBER(K343)),K343,M342))</f>
        <v/>
      </c>
      <c r="N343" s="149" t="str">
        <f ca="1">IF(K343="","",IF(ISNUMBER(K343),K343,IF(ISNUMBER(K344),K344,"")))</f>
        <v/>
      </c>
      <c r="O343" s="150" t="str">
        <f ca="1">IF(AND(ROW()-$I$19&lt;$I$8,NOT(ISNUMBER(K343))),L343,"")</f>
        <v/>
      </c>
      <c r="P343" s="150" t="str">
        <f ca="1">IF(AND(K343&lt;&gt;"",ISNUMBER(K343),ROW()-$I$19&lt;$I$8),L343,"")</f>
        <v/>
      </c>
      <c r="Q343" s="150" t="str">
        <f ca="1">IF(AND(K343&lt;&gt;"",ISNUMBER(K343),ROW()-$I$19&gt;=$I$8),L343,"")</f>
        <v/>
      </c>
      <c r="R343" s="153"/>
      <c r="AA343" s="8" t="str">
        <f ca="1">IF(ROW()-$Y$11&lt;$Y$8,OFFSET($A$1,ROW()-$Y$11+$Y$4,COLUMN()-$Y$13+$Y$6),"")</f>
        <v/>
      </c>
      <c r="AB343" s="8" t="str">
        <f ca="1">IF(ROW()-$Y$11&lt;$Y$8,IF(ISNUMBER(AA343),AB342,OFFSET($A$1,ROW()-$Y$11+$Y$4,COLUMN()-$Y$13+$Y$6)),"")</f>
        <v/>
      </c>
      <c r="AC343" s="8" t="str">
        <f ca="1">IF(ROW()-$Y$11&lt;$Y$8,OFFSET($A$1,ROW()-$Y$11+$Y$4,COLUMN()-$Y$13+$Y$6),"")</f>
        <v/>
      </c>
      <c r="AD343" s="8" t="str">
        <f ca="1">IF(ROW()-$Y$11&lt;$Y$8,OFFSET($A$1,ROW()-$Y$11+$Y$4,COLUMN()-$Y$13+$Y$6),"")</f>
        <v/>
      </c>
      <c r="AE343" s="40" t="str">
        <f ca="1">IF(ISNUMBER(AA343),AE342,AA343)</f>
        <v/>
      </c>
      <c r="AF343" s="40" t="str">
        <f ca="1">IF(ISNUMBER(AA343),AA343,"")</f>
        <v/>
      </c>
      <c r="AG343" s="8" t="str">
        <f ca="1">IF(AC343="","",IF(AC342="",AC343,AG342+AC343))</f>
        <v/>
      </c>
      <c r="AH343" s="8" t="str">
        <f ca="1">IF(AD343="","",IF(AD342="",AD343,AH342+AD343))</f>
        <v/>
      </c>
      <c r="AI343" s="8" t="str">
        <f ca="1">IF(AG343&lt;&gt;"",AG343-AH343,"")</f>
        <v/>
      </c>
    </row>
    <row r="344" spans="11:35">
      <c r="K344" s="142" t="str">
        <f ca="1">IF(ROW()-$I$19&lt;$I$8,OFFSET($A$1,ROW()-$I$19+$I$4,COLUMN()-$I$21+$I$6),IF(ROW()-$I$19&lt;$I$8+$I$16,OFFSET($A$1,ROW()-$I$19-$I$8+$I$12,COLUMN()-$I$21+$I$14),""))</f>
        <v/>
      </c>
      <c r="L344" s="142" t="str">
        <f ca="1">IF(ROW()-$I$19&lt;$I$8,OFFSET(#REF!,ROW()-$I$19+$I$4,COLUMN()-$I$21+$I$6),IF(ROW()-$I$19&lt;$I$8+$I$16,OFFSET(#REF!,ROW()-$I$19-$I$8+$I$12,COLUMN()-$I$21+$I$14),""))</f>
        <v/>
      </c>
      <c r="M344" s="148" t="str">
        <f ca="1">IF(K344="","",IF(NOT(ISNUMBER(K344)),K344,M343))</f>
        <v/>
      </c>
      <c r="N344" s="149" t="str">
        <f ca="1">IF(K344="","",IF(ISNUMBER(K344),K344,IF(ISNUMBER(K345),K345,"")))</f>
        <v/>
      </c>
      <c r="O344" s="150" t="str">
        <f ca="1">IF(AND(ROW()-$I$19&lt;$I$8,NOT(ISNUMBER(K344))),L344,"")</f>
        <v/>
      </c>
      <c r="P344" s="150" t="str">
        <f ca="1">IF(AND(K344&lt;&gt;"",ISNUMBER(K344),ROW()-$I$19&lt;$I$8),L344,"")</f>
        <v/>
      </c>
      <c r="Q344" s="150" t="str">
        <f ca="1">IF(AND(K344&lt;&gt;"",ISNUMBER(K344),ROW()-$I$19&gt;=$I$8),L344,"")</f>
        <v/>
      </c>
      <c r="R344" s="153"/>
      <c r="AA344" s="8" t="str">
        <f ca="1">IF(ROW()-$Y$11&lt;$Y$8,OFFSET($A$1,ROW()-$Y$11+$Y$4,COLUMN()-$Y$13+$Y$6),"")</f>
        <v/>
      </c>
      <c r="AB344" s="8" t="str">
        <f ca="1">IF(ROW()-$Y$11&lt;$Y$8,IF(ISNUMBER(AA344),AB343,OFFSET($A$1,ROW()-$Y$11+$Y$4,COLUMN()-$Y$13+$Y$6)),"")</f>
        <v/>
      </c>
      <c r="AC344" s="8" t="str">
        <f ca="1">IF(ROW()-$Y$11&lt;$Y$8,OFFSET($A$1,ROW()-$Y$11+$Y$4,COLUMN()-$Y$13+$Y$6),"")</f>
        <v/>
      </c>
      <c r="AD344" s="8" t="str">
        <f ca="1">IF(ROW()-$Y$11&lt;$Y$8,OFFSET($A$1,ROW()-$Y$11+$Y$4,COLUMN()-$Y$13+$Y$6),"")</f>
        <v/>
      </c>
      <c r="AE344" s="40" t="str">
        <f ca="1">IF(ISNUMBER(AA344),AE343,AA344)</f>
        <v/>
      </c>
      <c r="AF344" s="40" t="str">
        <f ca="1">IF(ISNUMBER(AA344),AA344,"")</f>
        <v/>
      </c>
      <c r="AG344" s="8" t="str">
        <f ca="1">IF(AC344="","",IF(AC343="",AC344,AG343+AC344))</f>
        <v/>
      </c>
      <c r="AH344" s="8" t="str">
        <f ca="1">IF(AD344="","",IF(AD343="",AD344,AH343+AD344))</f>
        <v/>
      </c>
      <c r="AI344" s="8" t="str">
        <f ca="1">IF(AG344&lt;&gt;"",AG344-AH344,"")</f>
        <v/>
      </c>
    </row>
    <row r="345" spans="11:35">
      <c r="K345" s="142" t="str">
        <f ca="1">IF(ROW()-$I$19&lt;$I$8,OFFSET($A$1,ROW()-$I$19+$I$4,COLUMN()-$I$21+$I$6),IF(ROW()-$I$19&lt;$I$8+$I$16,OFFSET($A$1,ROW()-$I$19-$I$8+$I$12,COLUMN()-$I$21+$I$14),""))</f>
        <v/>
      </c>
      <c r="L345" s="142" t="str">
        <f ca="1">IF(ROW()-$I$19&lt;$I$8,OFFSET(#REF!,ROW()-$I$19+$I$4,COLUMN()-$I$21+$I$6),IF(ROW()-$I$19&lt;$I$8+$I$16,OFFSET(#REF!,ROW()-$I$19-$I$8+$I$12,COLUMN()-$I$21+$I$14),""))</f>
        <v/>
      </c>
      <c r="M345" s="148" t="str">
        <f ca="1">IF(K345="","",IF(NOT(ISNUMBER(K345)),K345,M344))</f>
        <v/>
      </c>
      <c r="N345" s="149" t="str">
        <f ca="1">IF(K345="","",IF(ISNUMBER(K345),K345,IF(ISNUMBER(K346),K346,"")))</f>
        <v/>
      </c>
      <c r="O345" s="150" t="str">
        <f ca="1">IF(AND(ROW()-$I$19&lt;$I$8,NOT(ISNUMBER(K345))),L345,"")</f>
        <v/>
      </c>
      <c r="P345" s="150" t="str">
        <f ca="1">IF(AND(K345&lt;&gt;"",ISNUMBER(K345),ROW()-$I$19&lt;$I$8),L345,"")</f>
        <v/>
      </c>
      <c r="Q345" s="150" t="str">
        <f ca="1">IF(AND(K345&lt;&gt;"",ISNUMBER(K345),ROW()-$I$19&gt;=$I$8),L345,"")</f>
        <v/>
      </c>
      <c r="R345" s="153"/>
      <c r="AA345" s="8" t="str">
        <f ca="1">IF(ROW()-$Y$11&lt;$Y$8,OFFSET($A$1,ROW()-$Y$11+$Y$4,COLUMN()-$Y$13+$Y$6),"")</f>
        <v/>
      </c>
      <c r="AB345" s="8" t="str">
        <f ca="1">IF(ROW()-$Y$11&lt;$Y$8,IF(ISNUMBER(AA345),AB344,OFFSET($A$1,ROW()-$Y$11+$Y$4,COLUMN()-$Y$13+$Y$6)),"")</f>
        <v/>
      </c>
      <c r="AC345" s="8" t="str">
        <f ca="1">IF(ROW()-$Y$11&lt;$Y$8,OFFSET($A$1,ROW()-$Y$11+$Y$4,COLUMN()-$Y$13+$Y$6),"")</f>
        <v/>
      </c>
      <c r="AD345" s="8" t="str">
        <f ca="1">IF(ROW()-$Y$11&lt;$Y$8,OFFSET($A$1,ROW()-$Y$11+$Y$4,COLUMN()-$Y$13+$Y$6),"")</f>
        <v/>
      </c>
      <c r="AE345" s="40" t="str">
        <f ca="1">IF(ISNUMBER(AA345),AE344,AA345)</f>
        <v/>
      </c>
      <c r="AF345" s="40" t="str">
        <f ca="1">IF(ISNUMBER(AA345),AA345,"")</f>
        <v/>
      </c>
      <c r="AG345" s="8" t="str">
        <f ca="1">IF(AC345="","",IF(AC344="",AC345,AG344+AC345))</f>
        <v/>
      </c>
      <c r="AH345" s="8" t="str">
        <f ca="1">IF(AD345="","",IF(AD344="",AD345,AH344+AD345))</f>
        <v/>
      </c>
      <c r="AI345" s="8" t="str">
        <f ca="1">IF(AG345&lt;&gt;"",AG345-AH345,"")</f>
        <v/>
      </c>
    </row>
    <row r="346" spans="11:35">
      <c r="K346" s="142" t="str">
        <f ca="1">IF(ROW()-$I$19&lt;$I$8,OFFSET($A$1,ROW()-$I$19+$I$4,COLUMN()-$I$21+$I$6),IF(ROW()-$I$19&lt;$I$8+$I$16,OFFSET($A$1,ROW()-$I$19-$I$8+$I$12,COLUMN()-$I$21+$I$14),""))</f>
        <v/>
      </c>
      <c r="L346" s="142" t="str">
        <f ca="1">IF(ROW()-$I$19&lt;$I$8,OFFSET(#REF!,ROW()-$I$19+$I$4,COLUMN()-$I$21+$I$6),IF(ROW()-$I$19&lt;$I$8+$I$16,OFFSET(#REF!,ROW()-$I$19-$I$8+$I$12,COLUMN()-$I$21+$I$14),""))</f>
        <v/>
      </c>
      <c r="M346" s="148" t="str">
        <f ca="1">IF(K346="","",IF(NOT(ISNUMBER(K346)),K346,M345))</f>
        <v/>
      </c>
      <c r="N346" s="149" t="str">
        <f ca="1">IF(K346="","",IF(ISNUMBER(K346),K346,IF(ISNUMBER(K347),K347,"")))</f>
        <v/>
      </c>
      <c r="O346" s="150" t="str">
        <f ca="1">IF(AND(ROW()-$I$19&lt;$I$8,NOT(ISNUMBER(K346))),L346,"")</f>
        <v/>
      </c>
      <c r="P346" s="150" t="str">
        <f ca="1">IF(AND(K346&lt;&gt;"",ISNUMBER(K346),ROW()-$I$19&lt;$I$8),L346,"")</f>
        <v/>
      </c>
      <c r="Q346" s="150" t="str">
        <f ca="1">IF(AND(K346&lt;&gt;"",ISNUMBER(K346),ROW()-$I$19&gt;=$I$8),L346,"")</f>
        <v/>
      </c>
      <c r="R346" s="153"/>
      <c r="AA346" s="8" t="str">
        <f ca="1">IF(ROW()-$Y$11&lt;$Y$8,OFFSET($A$1,ROW()-$Y$11+$Y$4,COLUMN()-$Y$13+$Y$6),"")</f>
        <v/>
      </c>
      <c r="AB346" s="8" t="str">
        <f ca="1">IF(ROW()-$Y$11&lt;$Y$8,IF(ISNUMBER(AA346),AB345,OFFSET($A$1,ROW()-$Y$11+$Y$4,COLUMN()-$Y$13+$Y$6)),"")</f>
        <v/>
      </c>
      <c r="AC346" s="8" t="str">
        <f ca="1">IF(ROW()-$Y$11&lt;$Y$8,OFFSET($A$1,ROW()-$Y$11+$Y$4,COLUMN()-$Y$13+$Y$6),"")</f>
        <v/>
      </c>
      <c r="AD346" s="8" t="str">
        <f ca="1">IF(ROW()-$Y$11&lt;$Y$8,OFFSET($A$1,ROW()-$Y$11+$Y$4,COLUMN()-$Y$13+$Y$6),"")</f>
        <v/>
      </c>
      <c r="AE346" s="40" t="str">
        <f ca="1">IF(ISNUMBER(AA346),AE345,AA346)</f>
        <v/>
      </c>
      <c r="AF346" s="40" t="str">
        <f ca="1">IF(ISNUMBER(AA346),AA346,"")</f>
        <v/>
      </c>
      <c r="AG346" s="8" t="str">
        <f ca="1">IF(AC346="","",IF(AC345="",AC346,AG345+AC346))</f>
        <v/>
      </c>
      <c r="AH346" s="8" t="str">
        <f ca="1">IF(AD346="","",IF(AD345="",AD346,AH345+AD346))</f>
        <v/>
      </c>
      <c r="AI346" s="8" t="str">
        <f ca="1">IF(AG346&lt;&gt;"",AG346-AH346,"")</f>
        <v/>
      </c>
    </row>
    <row r="347" spans="11:35">
      <c r="K347" s="142" t="str">
        <f ca="1">IF(ROW()-$I$19&lt;$I$8,OFFSET($A$1,ROW()-$I$19+$I$4,COLUMN()-$I$21+$I$6),IF(ROW()-$I$19&lt;$I$8+$I$16,OFFSET($A$1,ROW()-$I$19-$I$8+$I$12,COLUMN()-$I$21+$I$14),""))</f>
        <v/>
      </c>
      <c r="L347" s="142" t="str">
        <f ca="1">IF(ROW()-$I$19&lt;$I$8,OFFSET(#REF!,ROW()-$I$19+$I$4,COLUMN()-$I$21+$I$6),IF(ROW()-$I$19&lt;$I$8+$I$16,OFFSET(#REF!,ROW()-$I$19-$I$8+$I$12,COLUMN()-$I$21+$I$14),""))</f>
        <v/>
      </c>
      <c r="M347" s="148" t="str">
        <f ca="1">IF(K347="","",IF(NOT(ISNUMBER(K347)),K347,M346))</f>
        <v/>
      </c>
      <c r="N347" s="149" t="str">
        <f ca="1">IF(K347="","",IF(ISNUMBER(K347),K347,IF(ISNUMBER(K348),K348,"")))</f>
        <v/>
      </c>
      <c r="O347" s="150" t="str">
        <f ca="1">IF(AND(ROW()-$I$19&lt;$I$8,NOT(ISNUMBER(K347))),L347,"")</f>
        <v/>
      </c>
      <c r="P347" s="150" t="str">
        <f ca="1">IF(AND(K347&lt;&gt;"",ISNUMBER(K347),ROW()-$I$19&lt;$I$8),L347,"")</f>
        <v/>
      </c>
      <c r="Q347" s="150" t="str">
        <f ca="1">IF(AND(K347&lt;&gt;"",ISNUMBER(K347),ROW()-$I$19&gt;=$I$8),L347,"")</f>
        <v/>
      </c>
      <c r="R347" s="153"/>
      <c r="AA347" s="8" t="str">
        <f ca="1">IF(ROW()-$Y$11&lt;$Y$8,OFFSET($A$1,ROW()-$Y$11+$Y$4,COLUMN()-$Y$13+$Y$6),"")</f>
        <v/>
      </c>
      <c r="AB347" s="8" t="str">
        <f ca="1">IF(ROW()-$Y$11&lt;$Y$8,IF(ISNUMBER(AA347),AB346,OFFSET($A$1,ROW()-$Y$11+$Y$4,COLUMN()-$Y$13+$Y$6)),"")</f>
        <v/>
      </c>
      <c r="AC347" s="8" t="str">
        <f ca="1">IF(ROW()-$Y$11&lt;$Y$8,OFFSET($A$1,ROW()-$Y$11+$Y$4,COLUMN()-$Y$13+$Y$6),"")</f>
        <v/>
      </c>
      <c r="AD347" s="8" t="str">
        <f ca="1">IF(ROW()-$Y$11&lt;$Y$8,OFFSET($A$1,ROW()-$Y$11+$Y$4,COLUMN()-$Y$13+$Y$6),"")</f>
        <v/>
      </c>
      <c r="AE347" s="40" t="str">
        <f ca="1">IF(ISNUMBER(AA347),AE346,AA347)</f>
        <v/>
      </c>
      <c r="AF347" s="40" t="str">
        <f ca="1">IF(ISNUMBER(AA347),AA347,"")</f>
        <v/>
      </c>
      <c r="AG347" s="8" t="str">
        <f ca="1">IF(AC347="","",IF(AC346="",AC347,AG346+AC347))</f>
        <v/>
      </c>
      <c r="AH347" s="8" t="str">
        <f ca="1">IF(AD347="","",IF(AD346="",AD347,AH346+AD347))</f>
        <v/>
      </c>
      <c r="AI347" s="8" t="str">
        <f ca="1">IF(AG347&lt;&gt;"",AG347-AH347,"")</f>
        <v/>
      </c>
    </row>
    <row r="348" spans="11:35">
      <c r="K348" s="142" t="str">
        <f ca="1">IF(ROW()-$I$19&lt;$I$8,OFFSET($A$1,ROW()-$I$19+$I$4,COLUMN()-$I$21+$I$6),IF(ROW()-$I$19&lt;$I$8+$I$16,OFFSET($A$1,ROW()-$I$19-$I$8+$I$12,COLUMN()-$I$21+$I$14),""))</f>
        <v/>
      </c>
      <c r="L348" s="142" t="str">
        <f ca="1">IF(ROW()-$I$19&lt;$I$8,OFFSET(#REF!,ROW()-$I$19+$I$4,COLUMN()-$I$21+$I$6),IF(ROW()-$I$19&lt;$I$8+$I$16,OFFSET(#REF!,ROW()-$I$19-$I$8+$I$12,COLUMN()-$I$21+$I$14),""))</f>
        <v/>
      </c>
      <c r="M348" s="148" t="str">
        <f ca="1">IF(K348="","",IF(NOT(ISNUMBER(K348)),K348,M347))</f>
        <v/>
      </c>
      <c r="N348" s="149" t="str">
        <f ca="1">IF(K348="","",IF(ISNUMBER(K348),K348,IF(ISNUMBER(K349),K349,"")))</f>
        <v/>
      </c>
      <c r="O348" s="150" t="str">
        <f ca="1">IF(AND(ROW()-$I$19&lt;$I$8,NOT(ISNUMBER(K348))),L348,"")</f>
        <v/>
      </c>
      <c r="P348" s="150" t="str">
        <f ca="1">IF(AND(K348&lt;&gt;"",ISNUMBER(K348),ROW()-$I$19&lt;$I$8),L348,"")</f>
        <v/>
      </c>
      <c r="Q348" s="150" t="str">
        <f ca="1">IF(AND(K348&lt;&gt;"",ISNUMBER(K348),ROW()-$I$19&gt;=$I$8),L348,"")</f>
        <v/>
      </c>
      <c r="R348" s="153"/>
      <c r="AA348" s="8" t="str">
        <f ca="1">IF(ROW()-$Y$11&lt;$Y$8,OFFSET($A$1,ROW()-$Y$11+$Y$4,COLUMN()-$Y$13+$Y$6),"")</f>
        <v/>
      </c>
      <c r="AB348" s="8" t="str">
        <f ca="1">IF(ROW()-$Y$11&lt;$Y$8,IF(ISNUMBER(AA348),AB347,OFFSET($A$1,ROW()-$Y$11+$Y$4,COLUMN()-$Y$13+$Y$6)),"")</f>
        <v/>
      </c>
      <c r="AC348" s="8" t="str">
        <f ca="1">IF(ROW()-$Y$11&lt;$Y$8,OFFSET($A$1,ROW()-$Y$11+$Y$4,COLUMN()-$Y$13+$Y$6),"")</f>
        <v/>
      </c>
      <c r="AD348" s="8" t="str">
        <f ca="1">IF(ROW()-$Y$11&lt;$Y$8,OFFSET($A$1,ROW()-$Y$11+$Y$4,COLUMN()-$Y$13+$Y$6),"")</f>
        <v/>
      </c>
      <c r="AE348" s="40" t="str">
        <f ca="1">IF(ISNUMBER(AA348),AE347,AA348)</f>
        <v/>
      </c>
      <c r="AF348" s="40" t="str">
        <f ca="1">IF(ISNUMBER(AA348),AA348,"")</f>
        <v/>
      </c>
      <c r="AG348" s="8" t="str">
        <f ca="1">IF(AC348="","",IF(AC347="",AC348,AG347+AC348))</f>
        <v/>
      </c>
      <c r="AH348" s="8" t="str">
        <f ca="1">IF(AD348="","",IF(AD347="",AD348,AH347+AD348))</f>
        <v/>
      </c>
      <c r="AI348" s="8" t="str">
        <f ca="1">IF(AG348&lt;&gt;"",AG348-AH348,"")</f>
        <v/>
      </c>
    </row>
    <row r="349" spans="11:35">
      <c r="K349" s="142" t="str">
        <f ca="1">IF(ROW()-$I$19&lt;$I$8,OFFSET($A$1,ROW()-$I$19+$I$4,COLUMN()-$I$21+$I$6),IF(ROW()-$I$19&lt;$I$8+$I$16,OFFSET($A$1,ROW()-$I$19-$I$8+$I$12,COLUMN()-$I$21+$I$14),""))</f>
        <v/>
      </c>
      <c r="L349" s="142" t="str">
        <f ca="1">IF(ROW()-$I$19&lt;$I$8,OFFSET(#REF!,ROW()-$I$19+$I$4,COLUMN()-$I$21+$I$6),IF(ROW()-$I$19&lt;$I$8+$I$16,OFFSET(#REF!,ROW()-$I$19-$I$8+$I$12,COLUMN()-$I$21+$I$14),""))</f>
        <v/>
      </c>
      <c r="M349" s="148" t="str">
        <f ca="1">IF(K349="","",IF(NOT(ISNUMBER(K349)),K349,M348))</f>
        <v/>
      </c>
      <c r="N349" s="149" t="str">
        <f ca="1">IF(K349="","",IF(ISNUMBER(K349),K349,IF(ISNUMBER(K350),K350,"")))</f>
        <v/>
      </c>
      <c r="O349" s="150" t="str">
        <f ca="1">IF(AND(ROW()-$I$19&lt;$I$8,NOT(ISNUMBER(K349))),L349,"")</f>
        <v/>
      </c>
      <c r="P349" s="150" t="str">
        <f ca="1">IF(AND(K349&lt;&gt;"",ISNUMBER(K349),ROW()-$I$19&lt;$I$8),L349,"")</f>
        <v/>
      </c>
      <c r="Q349" s="150" t="str">
        <f ca="1">IF(AND(K349&lt;&gt;"",ISNUMBER(K349),ROW()-$I$19&gt;=$I$8),L349,"")</f>
        <v/>
      </c>
      <c r="R349" s="153"/>
      <c r="AA349" s="8" t="str">
        <f ca="1">IF(ROW()-$Y$11&lt;$Y$8,OFFSET($A$1,ROW()-$Y$11+$Y$4,COLUMN()-$Y$13+$Y$6),"")</f>
        <v/>
      </c>
      <c r="AB349" s="8" t="str">
        <f ca="1">IF(ROW()-$Y$11&lt;$Y$8,IF(ISNUMBER(AA349),AB348,OFFSET($A$1,ROW()-$Y$11+$Y$4,COLUMN()-$Y$13+$Y$6)),"")</f>
        <v/>
      </c>
      <c r="AC349" s="8" t="str">
        <f ca="1">IF(ROW()-$Y$11&lt;$Y$8,OFFSET($A$1,ROW()-$Y$11+$Y$4,COLUMN()-$Y$13+$Y$6),"")</f>
        <v/>
      </c>
      <c r="AD349" s="8" t="str">
        <f ca="1">IF(ROW()-$Y$11&lt;$Y$8,OFFSET($A$1,ROW()-$Y$11+$Y$4,COLUMN()-$Y$13+$Y$6),"")</f>
        <v/>
      </c>
      <c r="AE349" s="40" t="str">
        <f ca="1">IF(ISNUMBER(AA349),AE348,AA349)</f>
        <v/>
      </c>
      <c r="AF349" s="40" t="str">
        <f ca="1">IF(ISNUMBER(AA349),AA349,"")</f>
        <v/>
      </c>
      <c r="AG349" s="8" t="str">
        <f ca="1">IF(AC349="","",IF(AC348="",AC349,AG348+AC349))</f>
        <v/>
      </c>
      <c r="AH349" s="8" t="str">
        <f ca="1">IF(AD349="","",IF(AD348="",AD349,AH348+AD349))</f>
        <v/>
      </c>
      <c r="AI349" s="8" t="str">
        <f ca="1">IF(AG349&lt;&gt;"",AG349-AH349,"")</f>
        <v/>
      </c>
    </row>
    <row r="350" spans="11:35">
      <c r="K350" s="142" t="str">
        <f ca="1">IF(ROW()-$I$19&lt;$I$8,OFFSET($A$1,ROW()-$I$19+$I$4,COLUMN()-$I$21+$I$6),IF(ROW()-$I$19&lt;$I$8+$I$16,OFFSET($A$1,ROW()-$I$19-$I$8+$I$12,COLUMN()-$I$21+$I$14),""))</f>
        <v/>
      </c>
      <c r="L350" s="142" t="str">
        <f ca="1">IF(ROW()-$I$19&lt;$I$8,OFFSET(#REF!,ROW()-$I$19+$I$4,COLUMN()-$I$21+$I$6),IF(ROW()-$I$19&lt;$I$8+$I$16,OFFSET(#REF!,ROW()-$I$19-$I$8+$I$12,COLUMN()-$I$21+$I$14),""))</f>
        <v/>
      </c>
      <c r="M350" s="148" t="str">
        <f ca="1">IF(K350="","",IF(NOT(ISNUMBER(K350)),K350,M349))</f>
        <v/>
      </c>
      <c r="N350" s="149" t="str">
        <f ca="1">IF(K350="","",IF(ISNUMBER(K350),K350,IF(ISNUMBER(K351),K351,"")))</f>
        <v/>
      </c>
      <c r="O350" s="150" t="str">
        <f ca="1">IF(AND(ROW()-$I$19&lt;$I$8,NOT(ISNUMBER(K350))),L350,"")</f>
        <v/>
      </c>
      <c r="P350" s="150" t="str">
        <f ca="1">IF(AND(K350&lt;&gt;"",ISNUMBER(K350),ROW()-$I$19&lt;$I$8),L350,"")</f>
        <v/>
      </c>
      <c r="Q350" s="150" t="str">
        <f ca="1">IF(AND(K350&lt;&gt;"",ISNUMBER(K350),ROW()-$I$19&gt;=$I$8),L350,"")</f>
        <v/>
      </c>
      <c r="R350" s="153"/>
      <c r="AA350" s="8" t="str">
        <f ca="1">IF(ROW()-$Y$11&lt;$Y$8,OFFSET($A$1,ROW()-$Y$11+$Y$4,COLUMN()-$Y$13+$Y$6),"")</f>
        <v/>
      </c>
      <c r="AB350" s="8" t="str">
        <f ca="1">IF(ROW()-$Y$11&lt;$Y$8,IF(ISNUMBER(AA350),AB349,OFFSET($A$1,ROW()-$Y$11+$Y$4,COLUMN()-$Y$13+$Y$6)),"")</f>
        <v/>
      </c>
      <c r="AC350" s="8" t="str">
        <f ca="1">IF(ROW()-$Y$11&lt;$Y$8,OFFSET($A$1,ROW()-$Y$11+$Y$4,COLUMN()-$Y$13+$Y$6),"")</f>
        <v/>
      </c>
      <c r="AD350" s="8" t="str">
        <f ca="1">IF(ROW()-$Y$11&lt;$Y$8,OFFSET($A$1,ROW()-$Y$11+$Y$4,COLUMN()-$Y$13+$Y$6),"")</f>
        <v/>
      </c>
      <c r="AE350" s="40" t="str">
        <f ca="1">IF(ISNUMBER(AA350),AE349,AA350)</f>
        <v/>
      </c>
      <c r="AF350" s="40" t="str">
        <f ca="1">IF(ISNUMBER(AA350),AA350,"")</f>
        <v/>
      </c>
      <c r="AG350" s="8" t="str">
        <f ca="1">IF(AC350="","",IF(AC349="",AC350,AG349+AC350))</f>
        <v/>
      </c>
      <c r="AH350" s="8" t="str">
        <f ca="1">IF(AD350="","",IF(AD349="",AD350,AH349+AD350))</f>
        <v/>
      </c>
      <c r="AI350" s="8" t="str">
        <f ca="1">IF(AG350&lt;&gt;"",AG350-AH350,"")</f>
        <v/>
      </c>
    </row>
    <row r="351" spans="11:35">
      <c r="K351" s="142" t="str">
        <f ca="1">IF(ROW()-$I$19&lt;$I$8,OFFSET($A$1,ROW()-$I$19+$I$4,COLUMN()-$I$21+$I$6),IF(ROW()-$I$19&lt;$I$8+$I$16,OFFSET($A$1,ROW()-$I$19-$I$8+$I$12,COLUMN()-$I$21+$I$14),""))</f>
        <v/>
      </c>
      <c r="L351" s="142" t="str">
        <f ca="1">IF(ROW()-$I$19&lt;$I$8,OFFSET(#REF!,ROW()-$I$19+$I$4,COLUMN()-$I$21+$I$6),IF(ROW()-$I$19&lt;$I$8+$I$16,OFFSET(#REF!,ROW()-$I$19-$I$8+$I$12,COLUMN()-$I$21+$I$14),""))</f>
        <v/>
      </c>
      <c r="M351" s="148" t="str">
        <f ca="1">IF(K351="","",IF(NOT(ISNUMBER(K351)),K351,M350))</f>
        <v/>
      </c>
      <c r="N351" s="149" t="str">
        <f ca="1">IF(K351="","",IF(ISNUMBER(K351),K351,IF(ISNUMBER(K352),K352,"")))</f>
        <v/>
      </c>
      <c r="O351" s="150" t="str">
        <f ca="1">IF(AND(ROW()-$I$19&lt;$I$8,NOT(ISNUMBER(K351))),L351,"")</f>
        <v/>
      </c>
      <c r="P351" s="150" t="str">
        <f ca="1">IF(AND(K351&lt;&gt;"",ISNUMBER(K351),ROW()-$I$19&lt;$I$8),L351,"")</f>
        <v/>
      </c>
      <c r="Q351" s="150" t="str">
        <f ca="1">IF(AND(K351&lt;&gt;"",ISNUMBER(K351),ROW()-$I$19&gt;=$I$8),L351,"")</f>
        <v/>
      </c>
      <c r="R351" s="153"/>
      <c r="AA351" s="8" t="str">
        <f ca="1">IF(ROW()-$Y$11&lt;$Y$8,OFFSET($A$1,ROW()-$Y$11+$Y$4,COLUMN()-$Y$13+$Y$6),"")</f>
        <v/>
      </c>
      <c r="AB351" s="8" t="str">
        <f ca="1">IF(ROW()-$Y$11&lt;$Y$8,IF(ISNUMBER(AA351),AB350,OFFSET($A$1,ROW()-$Y$11+$Y$4,COLUMN()-$Y$13+$Y$6)),"")</f>
        <v/>
      </c>
      <c r="AC351" s="8" t="str">
        <f ca="1">IF(ROW()-$Y$11&lt;$Y$8,OFFSET($A$1,ROW()-$Y$11+$Y$4,COLUMN()-$Y$13+$Y$6),"")</f>
        <v/>
      </c>
      <c r="AD351" s="8" t="str">
        <f ca="1">IF(ROW()-$Y$11&lt;$Y$8,OFFSET($A$1,ROW()-$Y$11+$Y$4,COLUMN()-$Y$13+$Y$6),"")</f>
        <v/>
      </c>
      <c r="AE351" s="40" t="str">
        <f ca="1">IF(ISNUMBER(AA351),AE350,AA351)</f>
        <v/>
      </c>
      <c r="AF351" s="40" t="str">
        <f ca="1">IF(ISNUMBER(AA351),AA351,"")</f>
        <v/>
      </c>
      <c r="AG351" s="8" t="str">
        <f ca="1">IF(AC351="","",IF(AC350="",AC351,AG350+AC351))</f>
        <v/>
      </c>
      <c r="AH351" s="8" t="str">
        <f ca="1">IF(AD351="","",IF(AD350="",AD351,AH350+AD351))</f>
        <v/>
      </c>
      <c r="AI351" s="8" t="str">
        <f ca="1">IF(AG351&lt;&gt;"",AG351-AH351,"")</f>
        <v/>
      </c>
    </row>
    <row r="352" spans="11:35">
      <c r="K352" s="142" t="str">
        <f ca="1">IF(ROW()-$I$19&lt;$I$8,OFFSET($A$1,ROW()-$I$19+$I$4,COLUMN()-$I$21+$I$6),IF(ROW()-$I$19&lt;$I$8+$I$16,OFFSET($A$1,ROW()-$I$19-$I$8+$I$12,COLUMN()-$I$21+$I$14),""))</f>
        <v/>
      </c>
      <c r="L352" s="142" t="str">
        <f ca="1">IF(ROW()-$I$19&lt;$I$8,OFFSET(#REF!,ROW()-$I$19+$I$4,COLUMN()-$I$21+$I$6),IF(ROW()-$I$19&lt;$I$8+$I$16,OFFSET(#REF!,ROW()-$I$19-$I$8+$I$12,COLUMN()-$I$21+$I$14),""))</f>
        <v/>
      </c>
      <c r="M352" s="148" t="str">
        <f ca="1">IF(K352="","",IF(NOT(ISNUMBER(K352)),K352,M351))</f>
        <v/>
      </c>
      <c r="N352" s="149" t="str">
        <f ca="1">IF(K352="","",IF(ISNUMBER(K352),K352,IF(ISNUMBER(K353),K353,"")))</f>
        <v/>
      </c>
      <c r="O352" s="150" t="str">
        <f ca="1">IF(AND(ROW()-$I$19&lt;$I$8,NOT(ISNUMBER(K352))),L352,"")</f>
        <v/>
      </c>
      <c r="P352" s="150" t="str">
        <f ca="1">IF(AND(K352&lt;&gt;"",ISNUMBER(K352),ROW()-$I$19&lt;$I$8),L352,"")</f>
        <v/>
      </c>
      <c r="Q352" s="150" t="str">
        <f ca="1">IF(AND(K352&lt;&gt;"",ISNUMBER(K352),ROW()-$I$19&gt;=$I$8),L352,"")</f>
        <v/>
      </c>
      <c r="R352" s="153"/>
      <c r="AA352" s="8" t="str">
        <f ca="1">IF(ROW()-$Y$11&lt;$Y$8,OFFSET($A$1,ROW()-$Y$11+$Y$4,COLUMN()-$Y$13+$Y$6),"")</f>
        <v/>
      </c>
      <c r="AB352" s="8" t="str">
        <f ca="1">IF(ROW()-$Y$11&lt;$Y$8,IF(ISNUMBER(AA352),AB351,OFFSET($A$1,ROW()-$Y$11+$Y$4,COLUMN()-$Y$13+$Y$6)),"")</f>
        <v/>
      </c>
      <c r="AC352" s="8" t="str">
        <f ca="1">IF(ROW()-$Y$11&lt;$Y$8,OFFSET($A$1,ROW()-$Y$11+$Y$4,COLUMN()-$Y$13+$Y$6),"")</f>
        <v/>
      </c>
      <c r="AD352" s="8" t="str">
        <f ca="1">IF(ROW()-$Y$11&lt;$Y$8,OFFSET($A$1,ROW()-$Y$11+$Y$4,COLUMN()-$Y$13+$Y$6),"")</f>
        <v/>
      </c>
      <c r="AE352" s="40" t="str">
        <f ca="1">IF(ISNUMBER(AA352),AE351,AA352)</f>
        <v/>
      </c>
      <c r="AF352" s="40" t="str">
        <f ca="1">IF(ISNUMBER(AA352),AA352,"")</f>
        <v/>
      </c>
      <c r="AG352" s="8" t="str">
        <f ca="1">IF(AC352="","",IF(AC351="",AC352,AG351+AC352))</f>
        <v/>
      </c>
      <c r="AH352" s="8" t="str">
        <f ca="1">IF(AD352="","",IF(AD351="",AD352,AH351+AD352))</f>
        <v/>
      </c>
      <c r="AI352" s="8" t="str">
        <f ca="1">IF(AG352&lt;&gt;"",AG352-AH352,"")</f>
        <v/>
      </c>
    </row>
    <row r="353" spans="11:35">
      <c r="K353" s="142" t="str">
        <f ca="1">IF(ROW()-$I$19&lt;$I$8,OFFSET($A$1,ROW()-$I$19+$I$4,COLUMN()-$I$21+$I$6),IF(ROW()-$I$19&lt;$I$8+$I$16,OFFSET($A$1,ROW()-$I$19-$I$8+$I$12,COLUMN()-$I$21+$I$14),""))</f>
        <v/>
      </c>
      <c r="L353" s="142" t="str">
        <f ca="1">IF(ROW()-$I$19&lt;$I$8,OFFSET(#REF!,ROW()-$I$19+$I$4,COLUMN()-$I$21+$I$6),IF(ROW()-$I$19&lt;$I$8+$I$16,OFFSET(#REF!,ROW()-$I$19-$I$8+$I$12,COLUMN()-$I$21+$I$14),""))</f>
        <v/>
      </c>
      <c r="M353" s="148" t="str">
        <f ca="1">IF(K353="","",IF(NOT(ISNUMBER(K353)),K353,M352))</f>
        <v/>
      </c>
      <c r="N353" s="149" t="str">
        <f ca="1">IF(K353="","",IF(ISNUMBER(K353),K353,IF(ISNUMBER(K354),K354,"")))</f>
        <v/>
      </c>
      <c r="O353" s="150" t="str">
        <f ca="1">IF(AND(ROW()-$I$19&lt;$I$8,NOT(ISNUMBER(K353))),L353,"")</f>
        <v/>
      </c>
      <c r="P353" s="150" t="str">
        <f ca="1">IF(AND(K353&lt;&gt;"",ISNUMBER(K353),ROW()-$I$19&lt;$I$8),L353,"")</f>
        <v/>
      </c>
      <c r="Q353" s="150" t="str">
        <f ca="1">IF(AND(K353&lt;&gt;"",ISNUMBER(K353),ROW()-$I$19&gt;=$I$8),L353,"")</f>
        <v/>
      </c>
      <c r="R353" s="153"/>
      <c r="AA353" s="8" t="str">
        <f ca="1">IF(ROW()-$Y$11&lt;$Y$8,OFFSET($A$1,ROW()-$Y$11+$Y$4,COLUMN()-$Y$13+$Y$6),"")</f>
        <v/>
      </c>
      <c r="AB353" s="8" t="str">
        <f ca="1">IF(ROW()-$Y$11&lt;$Y$8,IF(ISNUMBER(AA353),AB352,OFFSET($A$1,ROW()-$Y$11+$Y$4,COLUMN()-$Y$13+$Y$6)),"")</f>
        <v/>
      </c>
      <c r="AC353" s="8" t="str">
        <f ca="1">IF(ROW()-$Y$11&lt;$Y$8,OFFSET($A$1,ROW()-$Y$11+$Y$4,COLUMN()-$Y$13+$Y$6),"")</f>
        <v/>
      </c>
      <c r="AD353" s="8" t="str">
        <f ca="1">IF(ROW()-$Y$11&lt;$Y$8,OFFSET($A$1,ROW()-$Y$11+$Y$4,COLUMN()-$Y$13+$Y$6),"")</f>
        <v/>
      </c>
      <c r="AE353" s="40" t="str">
        <f ca="1">IF(ISNUMBER(AA353),AE352,AA353)</f>
        <v/>
      </c>
      <c r="AF353" s="40" t="str">
        <f ca="1">IF(ISNUMBER(AA353),AA353,"")</f>
        <v/>
      </c>
      <c r="AG353" s="8" t="str">
        <f ca="1">IF(AC353="","",IF(AC352="",AC353,AG352+AC353))</f>
        <v/>
      </c>
      <c r="AH353" s="8" t="str">
        <f ca="1">IF(AD353="","",IF(AD352="",AD353,AH352+AD353))</f>
        <v/>
      </c>
      <c r="AI353" s="8" t="str">
        <f ca="1">IF(AG353&lt;&gt;"",AG353-AH353,"")</f>
        <v/>
      </c>
    </row>
    <row r="354" spans="11:35">
      <c r="K354" s="142" t="str">
        <f ca="1">IF(ROW()-$I$19&lt;$I$8,OFFSET($A$1,ROW()-$I$19+$I$4,COLUMN()-$I$21+$I$6),IF(ROW()-$I$19&lt;$I$8+$I$16,OFFSET($A$1,ROW()-$I$19-$I$8+$I$12,COLUMN()-$I$21+$I$14),""))</f>
        <v/>
      </c>
      <c r="L354" s="142" t="str">
        <f ca="1">IF(ROW()-$I$19&lt;$I$8,OFFSET(#REF!,ROW()-$I$19+$I$4,COLUMN()-$I$21+$I$6),IF(ROW()-$I$19&lt;$I$8+$I$16,OFFSET(#REF!,ROW()-$I$19-$I$8+$I$12,COLUMN()-$I$21+$I$14),""))</f>
        <v/>
      </c>
      <c r="M354" s="148" t="str">
        <f ca="1">IF(K354="","",IF(NOT(ISNUMBER(K354)),K354,M353))</f>
        <v/>
      </c>
      <c r="N354" s="149" t="str">
        <f ca="1">IF(K354="","",IF(ISNUMBER(K354),K354,IF(ISNUMBER(K355),K355,"")))</f>
        <v/>
      </c>
      <c r="O354" s="150" t="str">
        <f ca="1">IF(AND(ROW()-$I$19&lt;$I$8,NOT(ISNUMBER(K354))),L354,"")</f>
        <v/>
      </c>
      <c r="P354" s="150" t="str">
        <f ca="1">IF(AND(K354&lt;&gt;"",ISNUMBER(K354),ROW()-$I$19&lt;$I$8),L354,"")</f>
        <v/>
      </c>
      <c r="Q354" s="150" t="str">
        <f ca="1">IF(AND(K354&lt;&gt;"",ISNUMBER(K354),ROW()-$I$19&gt;=$I$8),L354,"")</f>
        <v/>
      </c>
      <c r="R354" s="153"/>
      <c r="AA354" s="8" t="str">
        <f ca="1">IF(ROW()-$Y$11&lt;$Y$8,OFFSET($A$1,ROW()-$Y$11+$Y$4,COLUMN()-$Y$13+$Y$6),"")</f>
        <v/>
      </c>
      <c r="AB354" s="8" t="str">
        <f ca="1">IF(ROW()-$Y$11&lt;$Y$8,IF(ISNUMBER(AA354),AB353,OFFSET($A$1,ROW()-$Y$11+$Y$4,COLUMN()-$Y$13+$Y$6)),"")</f>
        <v/>
      </c>
      <c r="AC354" s="8" t="str">
        <f ca="1">IF(ROW()-$Y$11&lt;$Y$8,OFFSET($A$1,ROW()-$Y$11+$Y$4,COLUMN()-$Y$13+$Y$6),"")</f>
        <v/>
      </c>
      <c r="AD354" s="8" t="str">
        <f ca="1">IF(ROW()-$Y$11&lt;$Y$8,OFFSET($A$1,ROW()-$Y$11+$Y$4,COLUMN()-$Y$13+$Y$6),"")</f>
        <v/>
      </c>
      <c r="AE354" s="40" t="str">
        <f ca="1">IF(ISNUMBER(AA354),AE353,AA354)</f>
        <v/>
      </c>
      <c r="AF354" s="40" t="str">
        <f ca="1">IF(ISNUMBER(AA354),AA354,"")</f>
        <v/>
      </c>
      <c r="AG354" s="8" t="str">
        <f ca="1">IF(AC354="","",IF(AC353="",AC354,AG353+AC354))</f>
        <v/>
      </c>
      <c r="AH354" s="8" t="str">
        <f ca="1">IF(AD354="","",IF(AD353="",AD354,AH353+AD354))</f>
        <v/>
      </c>
      <c r="AI354" s="8" t="str">
        <f ca="1">IF(AG354&lt;&gt;"",AG354-AH354,"")</f>
        <v/>
      </c>
    </row>
    <row r="355" spans="11:35">
      <c r="K355" s="142" t="str">
        <f ca="1">IF(ROW()-$I$19&lt;$I$8,OFFSET($A$1,ROW()-$I$19+$I$4,COLUMN()-$I$21+$I$6),IF(ROW()-$I$19&lt;$I$8+$I$16,OFFSET($A$1,ROW()-$I$19-$I$8+$I$12,COLUMN()-$I$21+$I$14),""))</f>
        <v/>
      </c>
      <c r="L355" s="142" t="str">
        <f ca="1">IF(ROW()-$I$19&lt;$I$8,OFFSET(#REF!,ROW()-$I$19+$I$4,COLUMN()-$I$21+$I$6),IF(ROW()-$I$19&lt;$I$8+$I$16,OFFSET(#REF!,ROW()-$I$19-$I$8+$I$12,COLUMN()-$I$21+$I$14),""))</f>
        <v/>
      </c>
      <c r="M355" s="148" t="str">
        <f ca="1">IF(K355="","",IF(NOT(ISNUMBER(K355)),K355,M354))</f>
        <v/>
      </c>
      <c r="N355" s="149" t="str">
        <f ca="1">IF(K355="","",IF(ISNUMBER(K355),K355,IF(ISNUMBER(K356),K356,"")))</f>
        <v/>
      </c>
      <c r="O355" s="150" t="str">
        <f ca="1">IF(AND(ROW()-$I$19&lt;$I$8,NOT(ISNUMBER(K355))),L355,"")</f>
        <v/>
      </c>
      <c r="P355" s="150" t="str">
        <f ca="1">IF(AND(K355&lt;&gt;"",ISNUMBER(K355),ROW()-$I$19&lt;$I$8),L355,"")</f>
        <v/>
      </c>
      <c r="Q355" s="150" t="str">
        <f ca="1">IF(AND(K355&lt;&gt;"",ISNUMBER(K355),ROW()-$I$19&gt;=$I$8),L355,"")</f>
        <v/>
      </c>
      <c r="R355" s="153"/>
      <c r="AA355" s="8" t="str">
        <f ca="1">IF(ROW()-$Y$11&lt;$Y$8,OFFSET($A$1,ROW()-$Y$11+$Y$4,COLUMN()-$Y$13+$Y$6),"")</f>
        <v/>
      </c>
      <c r="AB355" s="8" t="str">
        <f ca="1">IF(ROW()-$Y$11&lt;$Y$8,IF(ISNUMBER(AA355),AB354,OFFSET($A$1,ROW()-$Y$11+$Y$4,COLUMN()-$Y$13+$Y$6)),"")</f>
        <v/>
      </c>
      <c r="AC355" s="8" t="str">
        <f ca="1">IF(ROW()-$Y$11&lt;$Y$8,OFFSET($A$1,ROW()-$Y$11+$Y$4,COLUMN()-$Y$13+$Y$6),"")</f>
        <v/>
      </c>
      <c r="AD355" s="8" t="str">
        <f ca="1">IF(ROW()-$Y$11&lt;$Y$8,OFFSET($A$1,ROW()-$Y$11+$Y$4,COLUMN()-$Y$13+$Y$6),"")</f>
        <v/>
      </c>
      <c r="AE355" s="40" t="str">
        <f ca="1">IF(ISNUMBER(AA355),AE354,AA355)</f>
        <v/>
      </c>
      <c r="AF355" s="40" t="str">
        <f ca="1">IF(ISNUMBER(AA355),AA355,"")</f>
        <v/>
      </c>
      <c r="AG355" s="8" t="str">
        <f ca="1">IF(AC355="","",IF(AC354="",AC355,AG354+AC355))</f>
        <v/>
      </c>
      <c r="AH355" s="8" t="str">
        <f ca="1">IF(AD355="","",IF(AD354="",AD355,AH354+AD355))</f>
        <v/>
      </c>
      <c r="AI355" s="8" t="str">
        <f ca="1">IF(AG355&lt;&gt;"",AG355-AH355,"")</f>
        <v/>
      </c>
    </row>
    <row r="356" spans="11:35">
      <c r="K356" s="142" t="str">
        <f ca="1">IF(ROW()-$I$19&lt;$I$8,OFFSET($A$1,ROW()-$I$19+$I$4,COLUMN()-$I$21+$I$6),IF(ROW()-$I$19&lt;$I$8+$I$16,OFFSET($A$1,ROW()-$I$19-$I$8+$I$12,COLUMN()-$I$21+$I$14),""))</f>
        <v/>
      </c>
      <c r="L356" s="142" t="str">
        <f ca="1">IF(ROW()-$I$19&lt;$I$8,OFFSET(#REF!,ROW()-$I$19+$I$4,COLUMN()-$I$21+$I$6),IF(ROW()-$I$19&lt;$I$8+$I$16,OFFSET(#REF!,ROW()-$I$19-$I$8+$I$12,COLUMN()-$I$21+$I$14),""))</f>
        <v/>
      </c>
      <c r="M356" s="148" t="str">
        <f ca="1">IF(K356="","",IF(NOT(ISNUMBER(K356)),K356,M355))</f>
        <v/>
      </c>
      <c r="N356" s="149" t="str">
        <f ca="1">IF(K356="","",IF(ISNUMBER(K356),K356,IF(ISNUMBER(K357),K357,"")))</f>
        <v/>
      </c>
      <c r="O356" s="150" t="str">
        <f ca="1">IF(AND(ROW()-$I$19&lt;$I$8,NOT(ISNUMBER(K356))),L356,"")</f>
        <v/>
      </c>
      <c r="P356" s="150" t="str">
        <f ca="1">IF(AND(K356&lt;&gt;"",ISNUMBER(K356),ROW()-$I$19&lt;$I$8),L356,"")</f>
        <v/>
      </c>
      <c r="Q356" s="150" t="str">
        <f ca="1">IF(AND(K356&lt;&gt;"",ISNUMBER(K356),ROW()-$I$19&gt;=$I$8),L356,"")</f>
        <v/>
      </c>
      <c r="R356" s="153"/>
      <c r="AA356" s="8" t="str">
        <f ca="1">IF(ROW()-$Y$11&lt;$Y$8,OFFSET($A$1,ROW()-$Y$11+$Y$4,COLUMN()-$Y$13+$Y$6),"")</f>
        <v/>
      </c>
      <c r="AB356" s="8" t="str">
        <f ca="1">IF(ROW()-$Y$11&lt;$Y$8,IF(ISNUMBER(AA356),AB355,OFFSET($A$1,ROW()-$Y$11+$Y$4,COLUMN()-$Y$13+$Y$6)),"")</f>
        <v/>
      </c>
      <c r="AC356" s="8" t="str">
        <f ca="1">IF(ROW()-$Y$11&lt;$Y$8,OFFSET($A$1,ROW()-$Y$11+$Y$4,COLUMN()-$Y$13+$Y$6),"")</f>
        <v/>
      </c>
      <c r="AD356" s="8" t="str">
        <f ca="1">IF(ROW()-$Y$11&lt;$Y$8,OFFSET($A$1,ROW()-$Y$11+$Y$4,COLUMN()-$Y$13+$Y$6),"")</f>
        <v/>
      </c>
      <c r="AE356" s="40" t="str">
        <f ca="1">IF(ISNUMBER(AA356),AE355,AA356)</f>
        <v/>
      </c>
      <c r="AF356" s="40" t="str">
        <f ca="1">IF(ISNUMBER(AA356),AA356,"")</f>
        <v/>
      </c>
      <c r="AG356" s="8" t="str">
        <f ca="1">IF(AC356="","",IF(AC355="",AC356,AG355+AC356))</f>
        <v/>
      </c>
      <c r="AH356" s="8" t="str">
        <f ca="1">IF(AD356="","",IF(AD355="",AD356,AH355+AD356))</f>
        <v/>
      </c>
      <c r="AI356" s="8" t="str">
        <f ca="1">IF(AG356&lt;&gt;"",AG356-AH356,"")</f>
        <v/>
      </c>
    </row>
    <row r="357" spans="11:35">
      <c r="K357" s="142" t="str">
        <f ca="1">IF(ROW()-$I$19&lt;$I$8,OFFSET($A$1,ROW()-$I$19+$I$4,COLUMN()-$I$21+$I$6),IF(ROW()-$I$19&lt;$I$8+$I$16,OFFSET($A$1,ROW()-$I$19-$I$8+$I$12,COLUMN()-$I$21+$I$14),""))</f>
        <v/>
      </c>
      <c r="L357" s="142" t="str">
        <f ca="1">IF(ROW()-$I$19&lt;$I$8,OFFSET(#REF!,ROW()-$I$19+$I$4,COLUMN()-$I$21+$I$6),IF(ROW()-$I$19&lt;$I$8+$I$16,OFFSET(#REF!,ROW()-$I$19-$I$8+$I$12,COLUMN()-$I$21+$I$14),""))</f>
        <v/>
      </c>
      <c r="M357" s="148" t="str">
        <f ca="1">IF(K357="","",IF(NOT(ISNUMBER(K357)),K357,M356))</f>
        <v/>
      </c>
      <c r="N357" s="149" t="str">
        <f ca="1">IF(K357="","",IF(ISNUMBER(K357),K357,IF(ISNUMBER(K358),K358,"")))</f>
        <v/>
      </c>
      <c r="O357" s="150" t="str">
        <f ca="1">IF(AND(ROW()-$I$19&lt;$I$8,NOT(ISNUMBER(K357))),L357,"")</f>
        <v/>
      </c>
      <c r="P357" s="150" t="str">
        <f ca="1">IF(AND(K357&lt;&gt;"",ISNUMBER(K357),ROW()-$I$19&lt;$I$8),L357,"")</f>
        <v/>
      </c>
      <c r="Q357" s="150" t="str">
        <f ca="1">IF(AND(K357&lt;&gt;"",ISNUMBER(K357),ROW()-$I$19&gt;=$I$8),L357,"")</f>
        <v/>
      </c>
      <c r="R357" s="153"/>
      <c r="AA357" s="8" t="str">
        <f ca="1">IF(ROW()-$Y$11&lt;$Y$8,OFFSET($A$1,ROW()-$Y$11+$Y$4,COLUMN()-$Y$13+$Y$6),"")</f>
        <v/>
      </c>
      <c r="AB357" s="8" t="str">
        <f ca="1">IF(ROW()-$Y$11&lt;$Y$8,IF(ISNUMBER(AA357),AB356,OFFSET($A$1,ROW()-$Y$11+$Y$4,COLUMN()-$Y$13+$Y$6)),"")</f>
        <v/>
      </c>
      <c r="AC357" s="8" t="str">
        <f ca="1">IF(ROW()-$Y$11&lt;$Y$8,OFFSET($A$1,ROW()-$Y$11+$Y$4,COLUMN()-$Y$13+$Y$6),"")</f>
        <v/>
      </c>
      <c r="AD357" s="8" t="str">
        <f ca="1">IF(ROW()-$Y$11&lt;$Y$8,OFFSET($A$1,ROW()-$Y$11+$Y$4,COLUMN()-$Y$13+$Y$6),"")</f>
        <v/>
      </c>
      <c r="AE357" s="40" t="str">
        <f ca="1">IF(ISNUMBER(AA357),AE356,AA357)</f>
        <v/>
      </c>
      <c r="AF357" s="40" t="str">
        <f ca="1">IF(ISNUMBER(AA357),AA357,"")</f>
        <v/>
      </c>
      <c r="AG357" s="8" t="str">
        <f ca="1">IF(AC357="","",IF(AC356="",AC357,AG356+AC357))</f>
        <v/>
      </c>
      <c r="AH357" s="8" t="str">
        <f ca="1">IF(AD357="","",IF(AD356="",AD357,AH356+AD357))</f>
        <v/>
      </c>
      <c r="AI357" s="8" t="str">
        <f ca="1">IF(AG357&lt;&gt;"",AG357-AH357,"")</f>
        <v/>
      </c>
    </row>
    <row r="358" spans="11:35">
      <c r="K358" s="142" t="str">
        <f ca="1">IF(ROW()-$I$19&lt;$I$8,OFFSET($A$1,ROW()-$I$19+$I$4,COLUMN()-$I$21+$I$6),IF(ROW()-$I$19&lt;$I$8+$I$16,OFFSET($A$1,ROW()-$I$19-$I$8+$I$12,COLUMN()-$I$21+$I$14),""))</f>
        <v/>
      </c>
      <c r="L358" s="142" t="str">
        <f ca="1">IF(ROW()-$I$19&lt;$I$8,OFFSET(#REF!,ROW()-$I$19+$I$4,COLUMN()-$I$21+$I$6),IF(ROW()-$I$19&lt;$I$8+$I$16,OFFSET(#REF!,ROW()-$I$19-$I$8+$I$12,COLUMN()-$I$21+$I$14),""))</f>
        <v/>
      </c>
      <c r="M358" s="148" t="str">
        <f ca="1">IF(K358="","",IF(NOT(ISNUMBER(K358)),K358,M357))</f>
        <v/>
      </c>
      <c r="N358" s="149" t="str">
        <f ca="1">IF(K358="","",IF(ISNUMBER(K358),K358,IF(ISNUMBER(K359),K359,"")))</f>
        <v/>
      </c>
      <c r="O358" s="150" t="str">
        <f ca="1">IF(AND(ROW()-$I$19&lt;$I$8,NOT(ISNUMBER(K358))),L358,"")</f>
        <v/>
      </c>
      <c r="P358" s="150" t="str">
        <f ca="1">IF(AND(K358&lt;&gt;"",ISNUMBER(K358),ROW()-$I$19&lt;$I$8),L358,"")</f>
        <v/>
      </c>
      <c r="Q358" s="150" t="str">
        <f ca="1">IF(AND(K358&lt;&gt;"",ISNUMBER(K358),ROW()-$I$19&gt;=$I$8),L358,"")</f>
        <v/>
      </c>
      <c r="R358" s="153"/>
      <c r="AA358" s="8" t="str">
        <f ca="1">IF(ROW()-$Y$11&lt;$Y$8,OFFSET($A$1,ROW()-$Y$11+$Y$4,COLUMN()-$Y$13+$Y$6),"")</f>
        <v/>
      </c>
      <c r="AB358" s="8" t="str">
        <f ca="1">IF(ROW()-$Y$11&lt;$Y$8,IF(ISNUMBER(AA358),AB357,OFFSET($A$1,ROW()-$Y$11+$Y$4,COLUMN()-$Y$13+$Y$6)),"")</f>
        <v/>
      </c>
      <c r="AC358" s="8" t="str">
        <f ca="1">IF(ROW()-$Y$11&lt;$Y$8,OFFSET($A$1,ROW()-$Y$11+$Y$4,COLUMN()-$Y$13+$Y$6),"")</f>
        <v/>
      </c>
      <c r="AD358" s="8" t="str">
        <f ca="1">IF(ROW()-$Y$11&lt;$Y$8,OFFSET($A$1,ROW()-$Y$11+$Y$4,COLUMN()-$Y$13+$Y$6),"")</f>
        <v/>
      </c>
      <c r="AE358" s="40" t="str">
        <f ca="1">IF(ISNUMBER(AA358),AE357,AA358)</f>
        <v/>
      </c>
      <c r="AF358" s="40" t="str">
        <f ca="1">IF(ISNUMBER(AA358),AA358,"")</f>
        <v/>
      </c>
      <c r="AG358" s="8" t="str">
        <f ca="1">IF(AC358="","",IF(AC357="",AC358,AG357+AC358))</f>
        <v/>
      </c>
      <c r="AH358" s="8" t="str">
        <f ca="1">IF(AD358="","",IF(AD357="",AD358,AH357+AD358))</f>
        <v/>
      </c>
      <c r="AI358" s="8" t="str">
        <f ca="1">IF(AG358&lt;&gt;"",AG358-AH358,"")</f>
        <v/>
      </c>
    </row>
    <row r="359" spans="11:35">
      <c r="K359" s="142" t="str">
        <f ca="1">IF(ROW()-$I$19&lt;$I$8,OFFSET($A$1,ROW()-$I$19+$I$4,COLUMN()-$I$21+$I$6),IF(ROW()-$I$19&lt;$I$8+$I$16,OFFSET($A$1,ROW()-$I$19-$I$8+$I$12,COLUMN()-$I$21+$I$14),""))</f>
        <v/>
      </c>
      <c r="L359" s="142" t="str">
        <f ca="1">IF(ROW()-$I$19&lt;$I$8,OFFSET(#REF!,ROW()-$I$19+$I$4,COLUMN()-$I$21+$I$6),IF(ROW()-$I$19&lt;$I$8+$I$16,OFFSET(#REF!,ROW()-$I$19-$I$8+$I$12,COLUMN()-$I$21+$I$14),""))</f>
        <v/>
      </c>
      <c r="M359" s="148" t="str">
        <f ca="1">IF(K359="","",IF(NOT(ISNUMBER(K359)),K359,M358))</f>
        <v/>
      </c>
      <c r="N359" s="149" t="str">
        <f ca="1">IF(K359="","",IF(ISNUMBER(K359),K359,IF(ISNUMBER(K360),K360,"")))</f>
        <v/>
      </c>
      <c r="O359" s="150" t="str">
        <f ca="1">IF(AND(ROW()-$I$19&lt;$I$8,NOT(ISNUMBER(K359))),L359,"")</f>
        <v/>
      </c>
      <c r="P359" s="150" t="str">
        <f ca="1">IF(AND(K359&lt;&gt;"",ISNUMBER(K359),ROW()-$I$19&lt;$I$8),L359,"")</f>
        <v/>
      </c>
      <c r="Q359" s="150" t="str">
        <f ca="1">IF(AND(K359&lt;&gt;"",ISNUMBER(K359),ROW()-$I$19&gt;=$I$8),L359,"")</f>
        <v/>
      </c>
      <c r="R359" s="153"/>
      <c r="AA359" s="8" t="str">
        <f ca="1">IF(ROW()-$Y$11&lt;$Y$8,OFFSET($A$1,ROW()-$Y$11+$Y$4,COLUMN()-$Y$13+$Y$6),"")</f>
        <v/>
      </c>
      <c r="AB359" s="8" t="str">
        <f ca="1">IF(ROW()-$Y$11&lt;$Y$8,IF(ISNUMBER(AA359),AB358,OFFSET($A$1,ROW()-$Y$11+$Y$4,COLUMN()-$Y$13+$Y$6)),"")</f>
        <v/>
      </c>
      <c r="AC359" s="8" t="str">
        <f ca="1">IF(ROW()-$Y$11&lt;$Y$8,OFFSET($A$1,ROW()-$Y$11+$Y$4,COLUMN()-$Y$13+$Y$6),"")</f>
        <v/>
      </c>
      <c r="AD359" s="8" t="str">
        <f ca="1">IF(ROW()-$Y$11&lt;$Y$8,OFFSET($A$1,ROW()-$Y$11+$Y$4,COLUMN()-$Y$13+$Y$6),"")</f>
        <v/>
      </c>
      <c r="AE359" s="40" t="str">
        <f ca="1">IF(ISNUMBER(AA359),AE358,AA359)</f>
        <v/>
      </c>
      <c r="AF359" s="40" t="str">
        <f ca="1">IF(ISNUMBER(AA359),AA359,"")</f>
        <v/>
      </c>
      <c r="AG359" s="8" t="str">
        <f ca="1">IF(AC359="","",IF(AC358="",AC359,AG358+AC359))</f>
        <v/>
      </c>
      <c r="AH359" s="8" t="str">
        <f ca="1">IF(AD359="","",IF(AD358="",AD359,AH358+AD359))</f>
        <v/>
      </c>
      <c r="AI359" s="8" t="str">
        <f ca="1">IF(AG359&lt;&gt;"",AG359-AH359,"")</f>
        <v/>
      </c>
    </row>
    <row r="360" spans="11:35">
      <c r="K360" s="142" t="str">
        <f ca="1">IF(ROW()-$I$19&lt;$I$8,OFFSET($A$1,ROW()-$I$19+$I$4,COLUMN()-$I$21+$I$6),IF(ROW()-$I$19&lt;$I$8+$I$16,OFFSET($A$1,ROW()-$I$19-$I$8+$I$12,COLUMN()-$I$21+$I$14),""))</f>
        <v/>
      </c>
      <c r="L360" s="142" t="str">
        <f ca="1">IF(ROW()-$I$19&lt;$I$8,OFFSET(#REF!,ROW()-$I$19+$I$4,COLUMN()-$I$21+$I$6),IF(ROW()-$I$19&lt;$I$8+$I$16,OFFSET(#REF!,ROW()-$I$19-$I$8+$I$12,COLUMN()-$I$21+$I$14),""))</f>
        <v/>
      </c>
      <c r="M360" s="148" t="str">
        <f ca="1">IF(K360="","",IF(NOT(ISNUMBER(K360)),K360,M359))</f>
        <v/>
      </c>
      <c r="N360" s="149" t="str">
        <f ca="1">IF(K360="","",IF(ISNUMBER(K360),K360,IF(ISNUMBER(K361),K361,"")))</f>
        <v/>
      </c>
      <c r="O360" s="150" t="str">
        <f ca="1">IF(AND(ROW()-$I$19&lt;$I$8,NOT(ISNUMBER(K360))),L360,"")</f>
        <v/>
      </c>
      <c r="P360" s="150" t="str">
        <f ca="1">IF(AND(K360&lt;&gt;"",ISNUMBER(K360),ROW()-$I$19&lt;$I$8),L360,"")</f>
        <v/>
      </c>
      <c r="Q360" s="150" t="str">
        <f ca="1">IF(AND(K360&lt;&gt;"",ISNUMBER(K360),ROW()-$I$19&gt;=$I$8),L360,"")</f>
        <v/>
      </c>
      <c r="R360" s="153"/>
      <c r="AA360" s="8" t="str">
        <f ca="1">IF(ROW()-$Y$11&lt;$Y$8,OFFSET($A$1,ROW()-$Y$11+$Y$4,COLUMN()-$Y$13+$Y$6),"")</f>
        <v/>
      </c>
      <c r="AB360" s="8" t="str">
        <f ca="1">IF(ROW()-$Y$11&lt;$Y$8,IF(ISNUMBER(AA360),AB359,OFFSET($A$1,ROW()-$Y$11+$Y$4,COLUMN()-$Y$13+$Y$6)),"")</f>
        <v/>
      </c>
      <c r="AC360" s="8" t="str">
        <f ca="1">IF(ROW()-$Y$11&lt;$Y$8,OFFSET($A$1,ROW()-$Y$11+$Y$4,COLUMN()-$Y$13+$Y$6),"")</f>
        <v/>
      </c>
      <c r="AD360" s="8" t="str">
        <f ca="1">IF(ROW()-$Y$11&lt;$Y$8,OFFSET($A$1,ROW()-$Y$11+$Y$4,COLUMN()-$Y$13+$Y$6),"")</f>
        <v/>
      </c>
      <c r="AE360" s="40" t="str">
        <f ca="1">IF(ISNUMBER(AA360),AE359,AA360)</f>
        <v/>
      </c>
      <c r="AF360" s="40" t="str">
        <f ca="1">IF(ISNUMBER(AA360),AA360,"")</f>
        <v/>
      </c>
      <c r="AG360" s="8" t="str">
        <f ca="1">IF(AC360="","",IF(AC359="",AC360,AG359+AC360))</f>
        <v/>
      </c>
      <c r="AH360" s="8" t="str">
        <f ca="1">IF(AD360="","",IF(AD359="",AD360,AH359+AD360))</f>
        <v/>
      </c>
      <c r="AI360" s="8" t="str">
        <f ca="1">IF(AG360&lt;&gt;"",AG360-AH360,"")</f>
        <v/>
      </c>
    </row>
    <row r="361" spans="11:35">
      <c r="K361" s="142" t="str">
        <f ca="1">IF(ROW()-$I$19&lt;$I$8,OFFSET($A$1,ROW()-$I$19+$I$4,COLUMN()-$I$21+$I$6),IF(ROW()-$I$19&lt;$I$8+$I$16,OFFSET($A$1,ROW()-$I$19-$I$8+$I$12,COLUMN()-$I$21+$I$14),""))</f>
        <v/>
      </c>
      <c r="L361" s="142" t="str">
        <f ca="1">IF(ROW()-$I$19&lt;$I$8,OFFSET(#REF!,ROW()-$I$19+$I$4,COLUMN()-$I$21+$I$6),IF(ROW()-$I$19&lt;$I$8+$I$16,OFFSET(#REF!,ROW()-$I$19-$I$8+$I$12,COLUMN()-$I$21+$I$14),""))</f>
        <v/>
      </c>
      <c r="M361" s="148" t="str">
        <f ca="1">IF(K361="","",IF(NOT(ISNUMBER(K361)),K361,M360))</f>
        <v/>
      </c>
      <c r="N361" s="149" t="str">
        <f ca="1">IF(K361="","",IF(ISNUMBER(K361),K361,IF(ISNUMBER(K362),K362,"")))</f>
        <v/>
      </c>
      <c r="O361" s="150" t="str">
        <f ca="1">IF(AND(ROW()-$I$19&lt;$I$8,NOT(ISNUMBER(K361))),L361,"")</f>
        <v/>
      </c>
      <c r="P361" s="150" t="str">
        <f ca="1">IF(AND(K361&lt;&gt;"",ISNUMBER(K361),ROW()-$I$19&lt;$I$8),L361,"")</f>
        <v/>
      </c>
      <c r="Q361" s="150" t="str">
        <f ca="1">IF(AND(K361&lt;&gt;"",ISNUMBER(K361),ROW()-$I$19&gt;=$I$8),L361,"")</f>
        <v/>
      </c>
      <c r="R361" s="153"/>
      <c r="AA361" s="8" t="str">
        <f ca="1">IF(ROW()-$Y$11&lt;$Y$8,OFFSET($A$1,ROW()-$Y$11+$Y$4,COLUMN()-$Y$13+$Y$6),"")</f>
        <v/>
      </c>
      <c r="AB361" s="8" t="str">
        <f ca="1">IF(ROW()-$Y$11&lt;$Y$8,IF(ISNUMBER(AA361),AB360,OFFSET($A$1,ROW()-$Y$11+$Y$4,COLUMN()-$Y$13+$Y$6)),"")</f>
        <v/>
      </c>
      <c r="AC361" s="8" t="str">
        <f ca="1">IF(ROW()-$Y$11&lt;$Y$8,OFFSET($A$1,ROW()-$Y$11+$Y$4,COLUMN()-$Y$13+$Y$6),"")</f>
        <v/>
      </c>
      <c r="AD361" s="8" t="str">
        <f ca="1">IF(ROW()-$Y$11&lt;$Y$8,OFFSET($A$1,ROW()-$Y$11+$Y$4,COLUMN()-$Y$13+$Y$6),"")</f>
        <v/>
      </c>
      <c r="AE361" s="40" t="str">
        <f ca="1">IF(ISNUMBER(AA361),AE360,AA361)</f>
        <v/>
      </c>
      <c r="AF361" s="40" t="str">
        <f ca="1">IF(ISNUMBER(AA361),AA361,"")</f>
        <v/>
      </c>
      <c r="AG361" s="8" t="str">
        <f ca="1">IF(AC361="","",IF(AC360="",AC361,AG360+AC361))</f>
        <v/>
      </c>
      <c r="AH361" s="8" t="str">
        <f ca="1">IF(AD361="","",IF(AD360="",AD361,AH360+AD361))</f>
        <v/>
      </c>
      <c r="AI361" s="8" t="str">
        <f ca="1">IF(AG361&lt;&gt;"",AG361-AH361,"")</f>
        <v/>
      </c>
    </row>
    <row r="362" spans="11:35">
      <c r="K362" s="142" t="str">
        <f ca="1">IF(ROW()-$I$19&lt;$I$8,OFFSET($A$1,ROW()-$I$19+$I$4,COLUMN()-$I$21+$I$6),IF(ROW()-$I$19&lt;$I$8+$I$16,OFFSET($A$1,ROW()-$I$19-$I$8+$I$12,COLUMN()-$I$21+$I$14),""))</f>
        <v/>
      </c>
      <c r="L362" s="142" t="str">
        <f ca="1">IF(ROW()-$I$19&lt;$I$8,OFFSET(#REF!,ROW()-$I$19+$I$4,COLUMN()-$I$21+$I$6),IF(ROW()-$I$19&lt;$I$8+$I$16,OFFSET(#REF!,ROW()-$I$19-$I$8+$I$12,COLUMN()-$I$21+$I$14),""))</f>
        <v/>
      </c>
      <c r="M362" s="148" t="str">
        <f ca="1">IF(K362="","",IF(NOT(ISNUMBER(K362)),K362,M361))</f>
        <v/>
      </c>
      <c r="N362" s="149" t="str">
        <f ca="1">IF(K362="","",IF(ISNUMBER(K362),K362,IF(ISNUMBER(K363),K363,"")))</f>
        <v/>
      </c>
      <c r="O362" s="150" t="str">
        <f ca="1">IF(AND(ROW()-$I$19&lt;$I$8,NOT(ISNUMBER(K362))),L362,"")</f>
        <v/>
      </c>
      <c r="P362" s="150" t="str">
        <f ca="1">IF(AND(K362&lt;&gt;"",ISNUMBER(K362),ROW()-$I$19&lt;$I$8),L362,"")</f>
        <v/>
      </c>
      <c r="Q362" s="150" t="str">
        <f ca="1">IF(AND(K362&lt;&gt;"",ISNUMBER(K362),ROW()-$I$19&gt;=$I$8),L362,"")</f>
        <v/>
      </c>
      <c r="R362" s="153"/>
      <c r="AA362" s="8" t="str">
        <f ca="1">IF(ROW()-$Y$11&lt;$Y$8,OFFSET($A$1,ROW()-$Y$11+$Y$4,COLUMN()-$Y$13+$Y$6),"")</f>
        <v/>
      </c>
      <c r="AB362" s="8" t="str">
        <f ca="1">IF(ROW()-$Y$11&lt;$Y$8,IF(ISNUMBER(AA362),AB361,OFFSET($A$1,ROW()-$Y$11+$Y$4,COLUMN()-$Y$13+$Y$6)),"")</f>
        <v/>
      </c>
      <c r="AC362" s="8" t="str">
        <f ca="1">IF(ROW()-$Y$11&lt;$Y$8,OFFSET($A$1,ROW()-$Y$11+$Y$4,COLUMN()-$Y$13+$Y$6),"")</f>
        <v/>
      </c>
      <c r="AD362" s="8" t="str">
        <f ca="1">IF(ROW()-$Y$11&lt;$Y$8,OFFSET($A$1,ROW()-$Y$11+$Y$4,COLUMN()-$Y$13+$Y$6),"")</f>
        <v/>
      </c>
      <c r="AE362" s="40" t="str">
        <f ca="1">IF(ISNUMBER(AA362),AE361,AA362)</f>
        <v/>
      </c>
      <c r="AF362" s="40" t="str">
        <f ca="1">IF(ISNUMBER(AA362),AA362,"")</f>
        <v/>
      </c>
      <c r="AG362" s="8" t="str">
        <f ca="1">IF(AC362="","",IF(AC361="",AC362,AG361+AC362))</f>
        <v/>
      </c>
      <c r="AH362" s="8" t="str">
        <f ca="1">IF(AD362="","",IF(AD361="",AD362,AH361+AD362))</f>
        <v/>
      </c>
      <c r="AI362" s="8" t="str">
        <f ca="1">IF(AG362&lt;&gt;"",AG362-AH362,"")</f>
        <v/>
      </c>
    </row>
    <row r="363" spans="11:35">
      <c r="K363" s="142" t="str">
        <f ca="1">IF(ROW()-$I$19&lt;$I$8,OFFSET($A$1,ROW()-$I$19+$I$4,COLUMN()-$I$21+$I$6),IF(ROW()-$I$19&lt;$I$8+$I$16,OFFSET($A$1,ROW()-$I$19-$I$8+$I$12,COLUMN()-$I$21+$I$14),""))</f>
        <v/>
      </c>
      <c r="L363" s="142" t="str">
        <f ca="1">IF(ROW()-$I$19&lt;$I$8,OFFSET(#REF!,ROW()-$I$19+$I$4,COLUMN()-$I$21+$I$6),IF(ROW()-$I$19&lt;$I$8+$I$16,OFFSET(#REF!,ROW()-$I$19-$I$8+$I$12,COLUMN()-$I$21+$I$14),""))</f>
        <v/>
      </c>
      <c r="M363" s="148" t="str">
        <f ca="1">IF(K363="","",IF(NOT(ISNUMBER(K363)),K363,M362))</f>
        <v/>
      </c>
      <c r="N363" s="149" t="str">
        <f ca="1">IF(K363="","",IF(ISNUMBER(K363),K363,IF(ISNUMBER(K364),K364,"")))</f>
        <v/>
      </c>
      <c r="O363" s="150" t="str">
        <f ca="1">IF(AND(ROW()-$I$19&lt;$I$8,NOT(ISNUMBER(K363))),L363,"")</f>
        <v/>
      </c>
      <c r="P363" s="150" t="str">
        <f ca="1">IF(AND(K363&lt;&gt;"",ISNUMBER(K363),ROW()-$I$19&lt;$I$8),L363,"")</f>
        <v/>
      </c>
      <c r="Q363" s="150" t="str">
        <f ca="1">IF(AND(K363&lt;&gt;"",ISNUMBER(K363),ROW()-$I$19&gt;=$I$8),L363,"")</f>
        <v/>
      </c>
      <c r="R363" s="153"/>
      <c r="AA363" s="8" t="str">
        <f ca="1">IF(ROW()-$Y$11&lt;$Y$8,OFFSET($A$1,ROW()-$Y$11+$Y$4,COLUMN()-$Y$13+$Y$6),"")</f>
        <v/>
      </c>
      <c r="AB363" s="8" t="str">
        <f ca="1">IF(ROW()-$Y$11&lt;$Y$8,IF(ISNUMBER(AA363),AB362,OFFSET($A$1,ROW()-$Y$11+$Y$4,COLUMN()-$Y$13+$Y$6)),"")</f>
        <v/>
      </c>
      <c r="AC363" s="8" t="str">
        <f ca="1">IF(ROW()-$Y$11&lt;$Y$8,OFFSET($A$1,ROW()-$Y$11+$Y$4,COLUMN()-$Y$13+$Y$6),"")</f>
        <v/>
      </c>
      <c r="AD363" s="8" t="str">
        <f ca="1">IF(ROW()-$Y$11&lt;$Y$8,OFFSET($A$1,ROW()-$Y$11+$Y$4,COLUMN()-$Y$13+$Y$6),"")</f>
        <v/>
      </c>
      <c r="AE363" s="40" t="str">
        <f ca="1">IF(ISNUMBER(AA363),AE362,AA363)</f>
        <v/>
      </c>
      <c r="AF363" s="40" t="str">
        <f ca="1">IF(ISNUMBER(AA363),AA363,"")</f>
        <v/>
      </c>
      <c r="AG363" s="8" t="str">
        <f ca="1">IF(AC363="","",IF(AC362="",AC363,AG362+AC363))</f>
        <v/>
      </c>
      <c r="AH363" s="8" t="str">
        <f ca="1">IF(AD363="","",IF(AD362="",AD363,AH362+AD363))</f>
        <v/>
      </c>
      <c r="AI363" s="8" t="str">
        <f ca="1">IF(AG363&lt;&gt;"",AG363-AH363,"")</f>
        <v/>
      </c>
    </row>
    <row r="364" spans="11:35">
      <c r="K364" s="142" t="str">
        <f ca="1">IF(ROW()-$I$19&lt;$I$8,OFFSET($A$1,ROW()-$I$19+$I$4,COLUMN()-$I$21+$I$6),IF(ROW()-$I$19&lt;$I$8+$I$16,OFFSET($A$1,ROW()-$I$19-$I$8+$I$12,COLUMN()-$I$21+$I$14),""))</f>
        <v/>
      </c>
      <c r="L364" s="142" t="str">
        <f ca="1">IF(ROW()-$I$19&lt;$I$8,OFFSET(#REF!,ROW()-$I$19+$I$4,COLUMN()-$I$21+$I$6),IF(ROW()-$I$19&lt;$I$8+$I$16,OFFSET(#REF!,ROW()-$I$19-$I$8+$I$12,COLUMN()-$I$21+$I$14),""))</f>
        <v/>
      </c>
      <c r="M364" s="148" t="str">
        <f ca="1">IF(K364="","",IF(NOT(ISNUMBER(K364)),K364,M363))</f>
        <v/>
      </c>
      <c r="N364" s="149" t="str">
        <f ca="1">IF(K364="","",IF(ISNUMBER(K364),K364,IF(ISNUMBER(K365),K365,"")))</f>
        <v/>
      </c>
      <c r="O364" s="150" t="str">
        <f ca="1">IF(AND(ROW()-$I$19&lt;$I$8,NOT(ISNUMBER(K364))),L364,"")</f>
        <v/>
      </c>
      <c r="P364" s="150" t="str">
        <f ca="1">IF(AND(K364&lt;&gt;"",ISNUMBER(K364),ROW()-$I$19&lt;$I$8),L364,"")</f>
        <v/>
      </c>
      <c r="Q364" s="150" t="str">
        <f ca="1">IF(AND(K364&lt;&gt;"",ISNUMBER(K364),ROW()-$I$19&gt;=$I$8),L364,"")</f>
        <v/>
      </c>
      <c r="R364" s="153"/>
      <c r="AA364" s="8" t="str">
        <f ca="1">IF(ROW()-$Y$11&lt;$Y$8,OFFSET($A$1,ROW()-$Y$11+$Y$4,COLUMN()-$Y$13+$Y$6),"")</f>
        <v/>
      </c>
      <c r="AB364" s="8" t="str">
        <f ca="1">IF(ROW()-$Y$11&lt;$Y$8,IF(ISNUMBER(AA364),AB363,OFFSET($A$1,ROW()-$Y$11+$Y$4,COLUMN()-$Y$13+$Y$6)),"")</f>
        <v/>
      </c>
      <c r="AC364" s="8" t="str">
        <f ca="1">IF(ROW()-$Y$11&lt;$Y$8,OFFSET($A$1,ROW()-$Y$11+$Y$4,COLUMN()-$Y$13+$Y$6),"")</f>
        <v/>
      </c>
      <c r="AD364" s="8" t="str">
        <f ca="1">IF(ROW()-$Y$11&lt;$Y$8,OFFSET($A$1,ROW()-$Y$11+$Y$4,COLUMN()-$Y$13+$Y$6),"")</f>
        <v/>
      </c>
      <c r="AE364" s="40" t="str">
        <f ca="1">IF(ISNUMBER(AA364),AE363,AA364)</f>
        <v/>
      </c>
      <c r="AF364" s="40" t="str">
        <f ca="1">IF(ISNUMBER(AA364),AA364,"")</f>
        <v/>
      </c>
      <c r="AG364" s="8" t="str">
        <f ca="1">IF(AC364="","",IF(AC363="",AC364,AG363+AC364))</f>
        <v/>
      </c>
      <c r="AH364" s="8" t="str">
        <f ca="1">IF(AD364="","",IF(AD363="",AD364,AH363+AD364))</f>
        <v/>
      </c>
      <c r="AI364" s="8" t="str">
        <f ca="1">IF(AG364&lt;&gt;"",AG364-AH364,"")</f>
        <v/>
      </c>
    </row>
    <row r="365" spans="11:35">
      <c r="K365" s="142" t="str">
        <f ca="1">IF(ROW()-$I$19&lt;$I$8,OFFSET($A$1,ROW()-$I$19+$I$4,COLUMN()-$I$21+$I$6),IF(ROW()-$I$19&lt;$I$8+$I$16,OFFSET($A$1,ROW()-$I$19-$I$8+$I$12,COLUMN()-$I$21+$I$14),""))</f>
        <v/>
      </c>
      <c r="L365" s="142" t="str">
        <f ca="1">IF(ROW()-$I$19&lt;$I$8,OFFSET(#REF!,ROW()-$I$19+$I$4,COLUMN()-$I$21+$I$6),IF(ROW()-$I$19&lt;$I$8+$I$16,OFFSET(#REF!,ROW()-$I$19-$I$8+$I$12,COLUMN()-$I$21+$I$14),""))</f>
        <v/>
      </c>
      <c r="M365" s="148" t="str">
        <f ca="1">IF(K365="","",IF(NOT(ISNUMBER(K365)),K365,M364))</f>
        <v/>
      </c>
      <c r="N365" s="149" t="str">
        <f ca="1">IF(K365="","",IF(ISNUMBER(K365),K365,IF(ISNUMBER(K366),K366,"")))</f>
        <v/>
      </c>
      <c r="O365" s="150" t="str">
        <f ca="1">IF(AND(ROW()-$I$19&lt;$I$8,NOT(ISNUMBER(K365))),L365,"")</f>
        <v/>
      </c>
      <c r="P365" s="150" t="str">
        <f ca="1">IF(AND(K365&lt;&gt;"",ISNUMBER(K365),ROW()-$I$19&lt;$I$8),L365,"")</f>
        <v/>
      </c>
      <c r="Q365" s="150" t="str">
        <f ca="1">IF(AND(K365&lt;&gt;"",ISNUMBER(K365),ROW()-$I$19&gt;=$I$8),L365,"")</f>
        <v/>
      </c>
      <c r="R365" s="153"/>
      <c r="AA365" s="8" t="str">
        <f ca="1">IF(ROW()-$Y$11&lt;$Y$8,OFFSET($A$1,ROW()-$Y$11+$Y$4,COLUMN()-$Y$13+$Y$6),"")</f>
        <v/>
      </c>
      <c r="AB365" s="8" t="str">
        <f ca="1">IF(ROW()-$Y$11&lt;$Y$8,IF(ISNUMBER(AA365),AB364,OFFSET($A$1,ROW()-$Y$11+$Y$4,COLUMN()-$Y$13+$Y$6)),"")</f>
        <v/>
      </c>
      <c r="AC365" s="8" t="str">
        <f ca="1">IF(ROW()-$Y$11&lt;$Y$8,OFFSET($A$1,ROW()-$Y$11+$Y$4,COLUMN()-$Y$13+$Y$6),"")</f>
        <v/>
      </c>
      <c r="AD365" s="8" t="str">
        <f ca="1">IF(ROW()-$Y$11&lt;$Y$8,OFFSET($A$1,ROW()-$Y$11+$Y$4,COLUMN()-$Y$13+$Y$6),"")</f>
        <v/>
      </c>
      <c r="AE365" s="40" t="str">
        <f ca="1">IF(ISNUMBER(AA365),AE364,AA365)</f>
        <v/>
      </c>
      <c r="AF365" s="40" t="str">
        <f ca="1">IF(ISNUMBER(AA365),AA365,"")</f>
        <v/>
      </c>
      <c r="AG365" s="8" t="str">
        <f ca="1">IF(AC365="","",IF(AC364="",AC365,AG364+AC365))</f>
        <v/>
      </c>
      <c r="AH365" s="8" t="str">
        <f ca="1">IF(AD365="","",IF(AD364="",AD365,AH364+AD365))</f>
        <v/>
      </c>
      <c r="AI365" s="8" t="str">
        <f ca="1">IF(AG365&lt;&gt;"",AG365-AH365,"")</f>
        <v/>
      </c>
    </row>
    <row r="366" spans="11:35">
      <c r="K366" s="142" t="str">
        <f ca="1">IF(ROW()-$I$19&lt;$I$8,OFFSET($A$1,ROW()-$I$19+$I$4,COLUMN()-$I$21+$I$6),IF(ROW()-$I$19&lt;$I$8+$I$16,OFFSET($A$1,ROW()-$I$19-$I$8+$I$12,COLUMN()-$I$21+$I$14),""))</f>
        <v/>
      </c>
      <c r="L366" s="142" t="str">
        <f ca="1">IF(ROW()-$I$19&lt;$I$8,OFFSET(#REF!,ROW()-$I$19+$I$4,COLUMN()-$I$21+$I$6),IF(ROW()-$I$19&lt;$I$8+$I$16,OFFSET(#REF!,ROW()-$I$19-$I$8+$I$12,COLUMN()-$I$21+$I$14),""))</f>
        <v/>
      </c>
      <c r="M366" s="148" t="str">
        <f ca="1">IF(K366="","",IF(NOT(ISNUMBER(K366)),K366,M365))</f>
        <v/>
      </c>
      <c r="N366" s="149" t="str">
        <f ca="1">IF(K366="","",IF(ISNUMBER(K366),K366,IF(ISNUMBER(K367),K367,"")))</f>
        <v/>
      </c>
      <c r="O366" s="150" t="str">
        <f ca="1">IF(AND(ROW()-$I$19&lt;$I$8,NOT(ISNUMBER(K366))),L366,"")</f>
        <v/>
      </c>
      <c r="P366" s="150" t="str">
        <f ca="1">IF(AND(K366&lt;&gt;"",ISNUMBER(K366),ROW()-$I$19&lt;$I$8),L366,"")</f>
        <v/>
      </c>
      <c r="Q366" s="150" t="str">
        <f ca="1">IF(AND(K366&lt;&gt;"",ISNUMBER(K366),ROW()-$I$19&gt;=$I$8),L366,"")</f>
        <v/>
      </c>
      <c r="R366" s="153"/>
      <c r="AA366" s="8" t="str">
        <f ca="1">IF(ROW()-$Y$11&lt;$Y$8,OFFSET($A$1,ROW()-$Y$11+$Y$4,COLUMN()-$Y$13+$Y$6),"")</f>
        <v/>
      </c>
      <c r="AB366" s="8" t="str">
        <f ca="1">IF(ROW()-$Y$11&lt;$Y$8,IF(ISNUMBER(AA366),AB365,OFFSET($A$1,ROW()-$Y$11+$Y$4,COLUMN()-$Y$13+$Y$6)),"")</f>
        <v/>
      </c>
      <c r="AC366" s="8" t="str">
        <f ca="1">IF(ROW()-$Y$11&lt;$Y$8,OFFSET($A$1,ROW()-$Y$11+$Y$4,COLUMN()-$Y$13+$Y$6),"")</f>
        <v/>
      </c>
      <c r="AD366" s="8" t="str">
        <f ca="1">IF(ROW()-$Y$11&lt;$Y$8,OFFSET($A$1,ROW()-$Y$11+$Y$4,COLUMN()-$Y$13+$Y$6),"")</f>
        <v/>
      </c>
      <c r="AE366" s="40" t="str">
        <f ca="1">IF(ISNUMBER(AA366),AE365,AA366)</f>
        <v/>
      </c>
      <c r="AF366" s="40" t="str">
        <f ca="1">IF(ISNUMBER(AA366),AA366,"")</f>
        <v/>
      </c>
      <c r="AG366" s="8" t="str">
        <f ca="1">IF(AC366="","",IF(AC365="",AC366,AG365+AC366))</f>
        <v/>
      </c>
      <c r="AH366" s="8" t="str">
        <f ca="1">IF(AD366="","",IF(AD365="",AD366,AH365+AD366))</f>
        <v/>
      </c>
      <c r="AI366" s="8" t="str">
        <f ca="1">IF(AG366&lt;&gt;"",AG366-AH366,"")</f>
        <v/>
      </c>
    </row>
    <row r="367" spans="11:35">
      <c r="K367" s="142" t="str">
        <f ca="1">IF(ROW()-$I$19&lt;$I$8,OFFSET($A$1,ROW()-$I$19+$I$4,COLUMN()-$I$21+$I$6),IF(ROW()-$I$19&lt;$I$8+$I$16,OFFSET($A$1,ROW()-$I$19-$I$8+$I$12,COLUMN()-$I$21+$I$14),""))</f>
        <v/>
      </c>
      <c r="L367" s="142" t="str">
        <f ca="1">IF(ROW()-$I$19&lt;$I$8,OFFSET(#REF!,ROW()-$I$19+$I$4,COLUMN()-$I$21+$I$6),IF(ROW()-$I$19&lt;$I$8+$I$16,OFFSET(#REF!,ROW()-$I$19-$I$8+$I$12,COLUMN()-$I$21+$I$14),""))</f>
        <v/>
      </c>
      <c r="M367" s="148" t="str">
        <f ca="1">IF(K367="","",IF(NOT(ISNUMBER(K367)),K367,M366))</f>
        <v/>
      </c>
      <c r="N367" s="149" t="str">
        <f ca="1">IF(K367="","",IF(ISNUMBER(K367),K367,IF(ISNUMBER(K368),K368,"")))</f>
        <v/>
      </c>
      <c r="O367" s="150" t="str">
        <f ca="1">IF(AND(ROW()-$I$19&lt;$I$8,NOT(ISNUMBER(K367))),L367,"")</f>
        <v/>
      </c>
      <c r="P367" s="150" t="str">
        <f ca="1">IF(AND(K367&lt;&gt;"",ISNUMBER(K367),ROW()-$I$19&lt;$I$8),L367,"")</f>
        <v/>
      </c>
      <c r="Q367" s="150" t="str">
        <f ca="1">IF(AND(K367&lt;&gt;"",ISNUMBER(K367),ROW()-$I$19&gt;=$I$8),L367,"")</f>
        <v/>
      </c>
      <c r="R367" s="153"/>
      <c r="AA367" s="8" t="str">
        <f ca="1">IF(ROW()-$Y$11&lt;$Y$8,OFFSET($A$1,ROW()-$Y$11+$Y$4,COLUMN()-$Y$13+$Y$6),"")</f>
        <v/>
      </c>
      <c r="AB367" s="8" t="str">
        <f ca="1">IF(ROW()-$Y$11&lt;$Y$8,IF(ISNUMBER(AA367),AB366,OFFSET($A$1,ROW()-$Y$11+$Y$4,COLUMN()-$Y$13+$Y$6)),"")</f>
        <v/>
      </c>
      <c r="AC367" s="8" t="str">
        <f ca="1">IF(ROW()-$Y$11&lt;$Y$8,OFFSET($A$1,ROW()-$Y$11+$Y$4,COLUMN()-$Y$13+$Y$6),"")</f>
        <v/>
      </c>
      <c r="AD367" s="8" t="str">
        <f ca="1">IF(ROW()-$Y$11&lt;$Y$8,OFFSET($A$1,ROW()-$Y$11+$Y$4,COLUMN()-$Y$13+$Y$6),"")</f>
        <v/>
      </c>
      <c r="AE367" s="40" t="str">
        <f ca="1">IF(ISNUMBER(AA367),AE366,AA367)</f>
        <v/>
      </c>
      <c r="AF367" s="40" t="str">
        <f ca="1">IF(ISNUMBER(AA367),AA367,"")</f>
        <v/>
      </c>
      <c r="AG367" s="8" t="str">
        <f ca="1">IF(AC367="","",IF(AC366="",AC367,AG366+AC367))</f>
        <v/>
      </c>
      <c r="AH367" s="8" t="str">
        <f ca="1">IF(AD367="","",IF(AD366="",AD367,AH366+AD367))</f>
        <v/>
      </c>
      <c r="AI367" s="8" t="str">
        <f ca="1">IF(AG367&lt;&gt;"",AG367-AH367,"")</f>
        <v/>
      </c>
    </row>
    <row r="368" spans="11:35">
      <c r="K368" s="142" t="str">
        <f ca="1">IF(ROW()-$I$19&lt;$I$8,OFFSET($A$1,ROW()-$I$19+$I$4,COLUMN()-$I$21+$I$6),IF(ROW()-$I$19&lt;$I$8+$I$16,OFFSET($A$1,ROW()-$I$19-$I$8+$I$12,COLUMN()-$I$21+$I$14),""))</f>
        <v/>
      </c>
      <c r="L368" s="142" t="str">
        <f ca="1">IF(ROW()-$I$19&lt;$I$8,OFFSET(#REF!,ROW()-$I$19+$I$4,COLUMN()-$I$21+$I$6),IF(ROW()-$I$19&lt;$I$8+$I$16,OFFSET(#REF!,ROW()-$I$19-$I$8+$I$12,COLUMN()-$I$21+$I$14),""))</f>
        <v/>
      </c>
      <c r="M368" s="148" t="str">
        <f ca="1">IF(K368="","",IF(NOT(ISNUMBER(K368)),K368,M367))</f>
        <v/>
      </c>
      <c r="N368" s="149" t="str">
        <f ca="1">IF(K368="","",IF(ISNUMBER(K368),K368,IF(ISNUMBER(K369),K369,"")))</f>
        <v/>
      </c>
      <c r="O368" s="150" t="str">
        <f ca="1">IF(AND(ROW()-$I$19&lt;$I$8,NOT(ISNUMBER(K368))),L368,"")</f>
        <v/>
      </c>
      <c r="P368" s="150" t="str">
        <f ca="1">IF(AND(K368&lt;&gt;"",ISNUMBER(K368),ROW()-$I$19&lt;$I$8),L368,"")</f>
        <v/>
      </c>
      <c r="Q368" s="150" t="str">
        <f ca="1">IF(AND(K368&lt;&gt;"",ISNUMBER(K368),ROW()-$I$19&gt;=$I$8),L368,"")</f>
        <v/>
      </c>
      <c r="R368" s="153"/>
      <c r="AA368" s="8" t="str">
        <f ca="1">IF(ROW()-$Y$11&lt;$Y$8,OFFSET($A$1,ROW()-$Y$11+$Y$4,COLUMN()-$Y$13+$Y$6),"")</f>
        <v/>
      </c>
      <c r="AB368" s="8" t="str">
        <f ca="1">IF(ROW()-$Y$11&lt;$Y$8,IF(ISNUMBER(AA368),AB367,OFFSET($A$1,ROW()-$Y$11+$Y$4,COLUMN()-$Y$13+$Y$6)),"")</f>
        <v/>
      </c>
      <c r="AC368" s="8" t="str">
        <f ca="1">IF(ROW()-$Y$11&lt;$Y$8,OFFSET($A$1,ROW()-$Y$11+$Y$4,COLUMN()-$Y$13+$Y$6),"")</f>
        <v/>
      </c>
      <c r="AD368" s="8" t="str">
        <f ca="1">IF(ROW()-$Y$11&lt;$Y$8,OFFSET($A$1,ROW()-$Y$11+$Y$4,COLUMN()-$Y$13+$Y$6),"")</f>
        <v/>
      </c>
      <c r="AE368" s="40" t="str">
        <f ca="1">IF(ISNUMBER(AA368),AE367,AA368)</f>
        <v/>
      </c>
      <c r="AF368" s="40" t="str">
        <f ca="1">IF(ISNUMBER(AA368),AA368,"")</f>
        <v/>
      </c>
      <c r="AG368" s="8" t="str">
        <f ca="1">IF(AC368="","",IF(AC367="",AC368,AG367+AC368))</f>
        <v/>
      </c>
      <c r="AH368" s="8" t="str">
        <f ca="1">IF(AD368="","",IF(AD367="",AD368,AH367+AD368))</f>
        <v/>
      </c>
      <c r="AI368" s="8" t="str">
        <f ca="1">IF(AG368&lt;&gt;"",AG368-AH368,"")</f>
        <v/>
      </c>
    </row>
    <row r="369" spans="11:35">
      <c r="K369" s="142" t="str">
        <f ca="1">IF(ROW()-$I$19&lt;$I$8,OFFSET($A$1,ROW()-$I$19+$I$4,COLUMN()-$I$21+$I$6),IF(ROW()-$I$19&lt;$I$8+$I$16,OFFSET($A$1,ROW()-$I$19-$I$8+$I$12,COLUMN()-$I$21+$I$14),""))</f>
        <v/>
      </c>
      <c r="L369" s="142" t="str">
        <f ca="1">IF(ROW()-$I$19&lt;$I$8,OFFSET(#REF!,ROW()-$I$19+$I$4,COLUMN()-$I$21+$I$6),IF(ROW()-$I$19&lt;$I$8+$I$16,OFFSET(#REF!,ROW()-$I$19-$I$8+$I$12,COLUMN()-$I$21+$I$14),""))</f>
        <v/>
      </c>
      <c r="M369" s="148" t="str">
        <f ca="1">IF(K369="","",IF(NOT(ISNUMBER(K369)),K369,M368))</f>
        <v/>
      </c>
      <c r="N369" s="149" t="str">
        <f ca="1">IF(K369="","",IF(ISNUMBER(K369),K369,IF(ISNUMBER(K370),K370,"")))</f>
        <v/>
      </c>
      <c r="O369" s="150" t="str">
        <f ca="1">IF(AND(ROW()-$I$19&lt;$I$8,NOT(ISNUMBER(K369))),L369,"")</f>
        <v/>
      </c>
      <c r="P369" s="150" t="str">
        <f ca="1">IF(AND(K369&lt;&gt;"",ISNUMBER(K369),ROW()-$I$19&lt;$I$8),L369,"")</f>
        <v/>
      </c>
      <c r="Q369" s="150" t="str">
        <f ca="1">IF(AND(K369&lt;&gt;"",ISNUMBER(K369),ROW()-$I$19&gt;=$I$8),L369,"")</f>
        <v/>
      </c>
      <c r="R369" s="153"/>
      <c r="AA369" s="8" t="str">
        <f ca="1">IF(ROW()-$Y$11&lt;$Y$8,OFFSET($A$1,ROW()-$Y$11+$Y$4,COLUMN()-$Y$13+$Y$6),"")</f>
        <v/>
      </c>
      <c r="AB369" s="8" t="str">
        <f ca="1">IF(ROW()-$Y$11&lt;$Y$8,IF(ISNUMBER(AA369),AB368,OFFSET($A$1,ROW()-$Y$11+$Y$4,COLUMN()-$Y$13+$Y$6)),"")</f>
        <v/>
      </c>
      <c r="AC369" s="8" t="str">
        <f ca="1">IF(ROW()-$Y$11&lt;$Y$8,OFFSET($A$1,ROW()-$Y$11+$Y$4,COLUMN()-$Y$13+$Y$6),"")</f>
        <v/>
      </c>
      <c r="AD369" s="8" t="str">
        <f ca="1">IF(ROW()-$Y$11&lt;$Y$8,OFFSET($A$1,ROW()-$Y$11+$Y$4,COLUMN()-$Y$13+$Y$6),"")</f>
        <v/>
      </c>
      <c r="AE369" s="40" t="str">
        <f ca="1">IF(ISNUMBER(AA369),AE368,AA369)</f>
        <v/>
      </c>
      <c r="AF369" s="40" t="str">
        <f ca="1">IF(ISNUMBER(AA369),AA369,"")</f>
        <v/>
      </c>
      <c r="AG369" s="8" t="str">
        <f ca="1">IF(AC369="","",IF(AC368="",AC369,AG368+AC369))</f>
        <v/>
      </c>
      <c r="AH369" s="8" t="str">
        <f ca="1">IF(AD369="","",IF(AD368="",AD369,AH368+AD369))</f>
        <v/>
      </c>
      <c r="AI369" s="8" t="str">
        <f ca="1">IF(AG369&lt;&gt;"",AG369-AH369,"")</f>
        <v/>
      </c>
    </row>
    <row r="370" spans="11:35">
      <c r="K370" s="142" t="str">
        <f ca="1">IF(ROW()-$I$19&lt;$I$8,OFFSET($A$1,ROW()-$I$19+$I$4,COLUMN()-$I$21+$I$6),IF(ROW()-$I$19&lt;$I$8+$I$16,OFFSET($A$1,ROW()-$I$19-$I$8+$I$12,COLUMN()-$I$21+$I$14),""))</f>
        <v/>
      </c>
      <c r="L370" s="142" t="str">
        <f ca="1">IF(ROW()-$I$19&lt;$I$8,OFFSET(#REF!,ROW()-$I$19+$I$4,COLUMN()-$I$21+$I$6),IF(ROW()-$I$19&lt;$I$8+$I$16,OFFSET(#REF!,ROW()-$I$19-$I$8+$I$12,COLUMN()-$I$21+$I$14),""))</f>
        <v/>
      </c>
      <c r="M370" s="148" t="str">
        <f ca="1">IF(K370="","",IF(NOT(ISNUMBER(K370)),K370,M369))</f>
        <v/>
      </c>
      <c r="N370" s="149" t="str">
        <f ca="1">IF(K370="","",IF(ISNUMBER(K370),K370,IF(ISNUMBER(K371),K371,"")))</f>
        <v/>
      </c>
      <c r="O370" s="150" t="str">
        <f ca="1">IF(AND(ROW()-$I$19&lt;$I$8,NOT(ISNUMBER(K370))),L370,"")</f>
        <v/>
      </c>
      <c r="P370" s="150" t="str">
        <f ca="1">IF(AND(K370&lt;&gt;"",ISNUMBER(K370),ROW()-$I$19&lt;$I$8),L370,"")</f>
        <v/>
      </c>
      <c r="Q370" s="150" t="str">
        <f ca="1">IF(AND(K370&lt;&gt;"",ISNUMBER(K370),ROW()-$I$19&gt;=$I$8),L370,"")</f>
        <v/>
      </c>
      <c r="R370" s="153"/>
      <c r="AA370" s="8" t="str">
        <f ca="1">IF(ROW()-$Y$11&lt;$Y$8,OFFSET($A$1,ROW()-$Y$11+$Y$4,COLUMN()-$Y$13+$Y$6),"")</f>
        <v/>
      </c>
      <c r="AB370" s="8" t="str">
        <f ca="1">IF(ROW()-$Y$11&lt;$Y$8,IF(ISNUMBER(AA370),AB369,OFFSET($A$1,ROW()-$Y$11+$Y$4,COLUMN()-$Y$13+$Y$6)),"")</f>
        <v/>
      </c>
      <c r="AC370" s="8" t="str">
        <f ca="1">IF(ROW()-$Y$11&lt;$Y$8,OFFSET($A$1,ROW()-$Y$11+$Y$4,COLUMN()-$Y$13+$Y$6),"")</f>
        <v/>
      </c>
      <c r="AD370" s="8" t="str">
        <f ca="1">IF(ROW()-$Y$11&lt;$Y$8,OFFSET($A$1,ROW()-$Y$11+$Y$4,COLUMN()-$Y$13+$Y$6),"")</f>
        <v/>
      </c>
      <c r="AE370" s="40" t="str">
        <f ca="1">IF(ISNUMBER(AA370),AE369,AA370)</f>
        <v/>
      </c>
      <c r="AF370" s="40" t="str">
        <f ca="1">IF(ISNUMBER(AA370),AA370,"")</f>
        <v/>
      </c>
      <c r="AG370" s="8" t="str">
        <f ca="1">IF(AC370="","",IF(AC369="",AC370,AG369+AC370))</f>
        <v/>
      </c>
      <c r="AH370" s="8" t="str">
        <f ca="1">IF(AD370="","",IF(AD369="",AD370,AH369+AD370))</f>
        <v/>
      </c>
      <c r="AI370" s="8" t="str">
        <f ca="1">IF(AG370&lt;&gt;"",AG370-AH370,"")</f>
        <v/>
      </c>
    </row>
    <row r="371" spans="11:35">
      <c r="K371" s="142" t="str">
        <f ca="1">IF(ROW()-$I$19&lt;$I$8,OFFSET($A$1,ROW()-$I$19+$I$4,COLUMN()-$I$21+$I$6),IF(ROW()-$I$19&lt;$I$8+$I$16,OFFSET($A$1,ROW()-$I$19-$I$8+$I$12,COLUMN()-$I$21+$I$14),""))</f>
        <v/>
      </c>
      <c r="L371" s="142" t="str">
        <f ca="1">IF(ROW()-$I$19&lt;$I$8,OFFSET(#REF!,ROW()-$I$19+$I$4,COLUMN()-$I$21+$I$6),IF(ROW()-$I$19&lt;$I$8+$I$16,OFFSET(#REF!,ROW()-$I$19-$I$8+$I$12,COLUMN()-$I$21+$I$14),""))</f>
        <v/>
      </c>
      <c r="M371" s="148" t="str">
        <f ca="1">IF(K371="","",IF(NOT(ISNUMBER(K371)),K371,M370))</f>
        <v/>
      </c>
      <c r="N371" s="149" t="str">
        <f ca="1">IF(K371="","",IF(ISNUMBER(K371),K371,IF(ISNUMBER(K372),K372,"")))</f>
        <v/>
      </c>
      <c r="O371" s="150" t="str">
        <f ca="1">IF(AND(ROW()-$I$19&lt;$I$8,NOT(ISNUMBER(K371))),L371,"")</f>
        <v/>
      </c>
      <c r="P371" s="150" t="str">
        <f ca="1">IF(AND(K371&lt;&gt;"",ISNUMBER(K371),ROW()-$I$19&lt;$I$8),L371,"")</f>
        <v/>
      </c>
      <c r="Q371" s="150" t="str">
        <f ca="1">IF(AND(K371&lt;&gt;"",ISNUMBER(K371),ROW()-$I$19&gt;=$I$8),L371,"")</f>
        <v/>
      </c>
      <c r="R371" s="153"/>
      <c r="AA371" s="8" t="str">
        <f ca="1">IF(ROW()-$Y$11&lt;$Y$8,OFFSET($A$1,ROW()-$Y$11+$Y$4,COLUMN()-$Y$13+$Y$6),"")</f>
        <v/>
      </c>
      <c r="AB371" s="8" t="str">
        <f ca="1">IF(ROW()-$Y$11&lt;$Y$8,IF(ISNUMBER(AA371),AB370,OFFSET($A$1,ROW()-$Y$11+$Y$4,COLUMN()-$Y$13+$Y$6)),"")</f>
        <v/>
      </c>
      <c r="AC371" s="8" t="str">
        <f ca="1">IF(ROW()-$Y$11&lt;$Y$8,OFFSET($A$1,ROW()-$Y$11+$Y$4,COLUMN()-$Y$13+$Y$6),"")</f>
        <v/>
      </c>
      <c r="AD371" s="8" t="str">
        <f ca="1">IF(ROW()-$Y$11&lt;$Y$8,OFFSET($A$1,ROW()-$Y$11+$Y$4,COLUMN()-$Y$13+$Y$6),"")</f>
        <v/>
      </c>
      <c r="AE371" s="40" t="str">
        <f ca="1">IF(ISNUMBER(AA371),AE370,AA371)</f>
        <v/>
      </c>
      <c r="AF371" s="40" t="str">
        <f ca="1">IF(ISNUMBER(AA371),AA371,"")</f>
        <v/>
      </c>
      <c r="AG371" s="8" t="str">
        <f ca="1">IF(AC371="","",IF(AC370="",AC371,AG370+AC371))</f>
        <v/>
      </c>
      <c r="AH371" s="8" t="str">
        <f ca="1">IF(AD371="","",IF(AD370="",AD371,AH370+AD371))</f>
        <v/>
      </c>
      <c r="AI371" s="8" t="str">
        <f ca="1">IF(AG371&lt;&gt;"",AG371-AH371,"")</f>
        <v/>
      </c>
    </row>
    <row r="372" spans="11:35">
      <c r="K372" s="142" t="str">
        <f ca="1">IF(ROW()-$I$19&lt;$I$8,OFFSET($A$1,ROW()-$I$19+$I$4,COLUMN()-$I$21+$I$6),IF(ROW()-$I$19&lt;$I$8+$I$16,OFFSET($A$1,ROW()-$I$19-$I$8+$I$12,COLUMN()-$I$21+$I$14),""))</f>
        <v/>
      </c>
      <c r="L372" s="142" t="str">
        <f ca="1">IF(ROW()-$I$19&lt;$I$8,OFFSET(#REF!,ROW()-$I$19+$I$4,COLUMN()-$I$21+$I$6),IF(ROW()-$I$19&lt;$I$8+$I$16,OFFSET(#REF!,ROW()-$I$19-$I$8+$I$12,COLUMN()-$I$21+$I$14),""))</f>
        <v/>
      </c>
      <c r="M372" s="148" t="str">
        <f ca="1">IF(K372="","",IF(NOT(ISNUMBER(K372)),K372,M371))</f>
        <v/>
      </c>
      <c r="N372" s="149" t="str">
        <f ca="1">IF(K372="","",IF(ISNUMBER(K372),K372,IF(ISNUMBER(K373),K373,"")))</f>
        <v/>
      </c>
      <c r="O372" s="150" t="str">
        <f ca="1">IF(AND(ROW()-$I$19&lt;$I$8,NOT(ISNUMBER(K372))),L372,"")</f>
        <v/>
      </c>
      <c r="P372" s="150" t="str">
        <f ca="1">IF(AND(K372&lt;&gt;"",ISNUMBER(K372),ROW()-$I$19&lt;$I$8),L372,"")</f>
        <v/>
      </c>
      <c r="Q372" s="150" t="str">
        <f ca="1">IF(AND(K372&lt;&gt;"",ISNUMBER(K372),ROW()-$I$19&gt;=$I$8),L372,"")</f>
        <v/>
      </c>
      <c r="R372" s="153"/>
      <c r="AA372" s="8" t="str">
        <f ca="1">IF(ROW()-$Y$11&lt;$Y$8,OFFSET($A$1,ROW()-$Y$11+$Y$4,COLUMN()-$Y$13+$Y$6),"")</f>
        <v/>
      </c>
      <c r="AB372" s="8" t="str">
        <f ca="1">IF(ROW()-$Y$11&lt;$Y$8,IF(ISNUMBER(AA372),AB371,OFFSET($A$1,ROW()-$Y$11+$Y$4,COLUMN()-$Y$13+$Y$6)),"")</f>
        <v/>
      </c>
      <c r="AC372" s="8" t="str">
        <f ca="1">IF(ROW()-$Y$11&lt;$Y$8,OFFSET($A$1,ROW()-$Y$11+$Y$4,COLUMN()-$Y$13+$Y$6),"")</f>
        <v/>
      </c>
      <c r="AD372" s="8" t="str">
        <f ca="1">IF(ROW()-$Y$11&lt;$Y$8,OFFSET($A$1,ROW()-$Y$11+$Y$4,COLUMN()-$Y$13+$Y$6),"")</f>
        <v/>
      </c>
      <c r="AE372" s="40" t="str">
        <f ca="1">IF(ISNUMBER(AA372),AE371,AA372)</f>
        <v/>
      </c>
      <c r="AF372" s="40" t="str">
        <f ca="1">IF(ISNUMBER(AA372),AA372,"")</f>
        <v/>
      </c>
      <c r="AG372" s="8" t="str">
        <f ca="1">IF(AC372="","",IF(AC371="",AC372,AG371+AC372))</f>
        <v/>
      </c>
      <c r="AH372" s="8" t="str">
        <f ca="1">IF(AD372="","",IF(AD371="",AD372,AH371+AD372))</f>
        <v/>
      </c>
      <c r="AI372" s="8" t="str">
        <f ca="1">IF(AG372&lt;&gt;"",AG372-AH372,"")</f>
        <v/>
      </c>
    </row>
    <row r="373" spans="11:35">
      <c r="K373" s="142" t="str">
        <f ca="1">IF(ROW()-$I$19&lt;$I$8,OFFSET($A$1,ROW()-$I$19+$I$4,COLUMN()-$I$21+$I$6),IF(ROW()-$I$19&lt;$I$8+$I$16,OFFSET($A$1,ROW()-$I$19-$I$8+$I$12,COLUMN()-$I$21+$I$14),""))</f>
        <v/>
      </c>
      <c r="L373" s="142" t="str">
        <f ca="1">IF(ROW()-$I$19&lt;$I$8,OFFSET(#REF!,ROW()-$I$19+$I$4,COLUMN()-$I$21+$I$6),IF(ROW()-$I$19&lt;$I$8+$I$16,OFFSET(#REF!,ROW()-$I$19-$I$8+$I$12,COLUMN()-$I$21+$I$14),""))</f>
        <v/>
      </c>
      <c r="M373" s="148" t="str">
        <f ca="1">IF(K373="","",IF(NOT(ISNUMBER(K373)),K373,M372))</f>
        <v/>
      </c>
      <c r="N373" s="149" t="str">
        <f ca="1">IF(K373="","",IF(ISNUMBER(K373),K373,IF(ISNUMBER(K374),K374,"")))</f>
        <v/>
      </c>
      <c r="O373" s="150" t="str">
        <f ca="1">IF(AND(ROW()-$I$19&lt;$I$8,NOT(ISNUMBER(K373))),L373,"")</f>
        <v/>
      </c>
      <c r="P373" s="150" t="str">
        <f ca="1">IF(AND(K373&lt;&gt;"",ISNUMBER(K373),ROW()-$I$19&lt;$I$8),L373,"")</f>
        <v/>
      </c>
      <c r="Q373" s="150" t="str">
        <f ca="1">IF(AND(K373&lt;&gt;"",ISNUMBER(K373),ROW()-$I$19&gt;=$I$8),L373,"")</f>
        <v/>
      </c>
      <c r="R373" s="153"/>
      <c r="AA373" s="8" t="str">
        <f ca="1">IF(ROW()-$Y$11&lt;$Y$8,OFFSET($A$1,ROW()-$Y$11+$Y$4,COLUMN()-$Y$13+$Y$6),"")</f>
        <v/>
      </c>
      <c r="AB373" s="8" t="str">
        <f ca="1">IF(ROW()-$Y$11&lt;$Y$8,IF(ISNUMBER(AA373),AB372,OFFSET($A$1,ROW()-$Y$11+$Y$4,COLUMN()-$Y$13+$Y$6)),"")</f>
        <v/>
      </c>
      <c r="AC373" s="8" t="str">
        <f ca="1">IF(ROW()-$Y$11&lt;$Y$8,OFFSET($A$1,ROW()-$Y$11+$Y$4,COLUMN()-$Y$13+$Y$6),"")</f>
        <v/>
      </c>
      <c r="AD373" s="8" t="str">
        <f ca="1">IF(ROW()-$Y$11&lt;$Y$8,OFFSET($A$1,ROW()-$Y$11+$Y$4,COLUMN()-$Y$13+$Y$6),"")</f>
        <v/>
      </c>
      <c r="AE373" s="40" t="str">
        <f ca="1">IF(ISNUMBER(AA373),AE372,AA373)</f>
        <v/>
      </c>
      <c r="AF373" s="40" t="str">
        <f ca="1">IF(ISNUMBER(AA373),AA373,"")</f>
        <v/>
      </c>
      <c r="AG373" s="8" t="str">
        <f ca="1">IF(AC373="","",IF(AC372="",AC373,AG372+AC373))</f>
        <v/>
      </c>
      <c r="AH373" s="8" t="str">
        <f ca="1">IF(AD373="","",IF(AD372="",AD373,AH372+AD373))</f>
        <v/>
      </c>
      <c r="AI373" s="8" t="str">
        <f ca="1">IF(AG373&lt;&gt;"",AG373-AH373,"")</f>
        <v/>
      </c>
    </row>
    <row r="374" spans="11:35">
      <c r="K374" s="142" t="str">
        <f ca="1">IF(ROW()-$I$19&lt;$I$8,OFFSET($A$1,ROW()-$I$19+$I$4,COLUMN()-$I$21+$I$6),IF(ROW()-$I$19&lt;$I$8+$I$16,OFFSET($A$1,ROW()-$I$19-$I$8+$I$12,COLUMN()-$I$21+$I$14),""))</f>
        <v/>
      </c>
      <c r="L374" s="142" t="str">
        <f ca="1">IF(ROW()-$I$19&lt;$I$8,OFFSET(#REF!,ROW()-$I$19+$I$4,COLUMN()-$I$21+$I$6),IF(ROW()-$I$19&lt;$I$8+$I$16,OFFSET(#REF!,ROW()-$I$19-$I$8+$I$12,COLUMN()-$I$21+$I$14),""))</f>
        <v/>
      </c>
      <c r="M374" s="148" t="str">
        <f ca="1">IF(K374="","",IF(NOT(ISNUMBER(K374)),K374,M373))</f>
        <v/>
      </c>
      <c r="N374" s="149" t="str">
        <f ca="1">IF(K374="","",IF(ISNUMBER(K374),K374,IF(ISNUMBER(K375),K375,"")))</f>
        <v/>
      </c>
      <c r="O374" s="150" t="str">
        <f ca="1">IF(AND(ROW()-$I$19&lt;$I$8,NOT(ISNUMBER(K374))),L374,"")</f>
        <v/>
      </c>
      <c r="P374" s="150" t="str">
        <f ca="1">IF(AND(K374&lt;&gt;"",ISNUMBER(K374),ROW()-$I$19&lt;$I$8),L374,"")</f>
        <v/>
      </c>
      <c r="Q374" s="150" t="str">
        <f ca="1">IF(AND(K374&lt;&gt;"",ISNUMBER(K374),ROW()-$I$19&gt;=$I$8),L374,"")</f>
        <v/>
      </c>
      <c r="R374" s="153"/>
      <c r="AA374" s="8" t="str">
        <f ca="1">IF(ROW()-$Y$11&lt;$Y$8,OFFSET($A$1,ROW()-$Y$11+$Y$4,COLUMN()-$Y$13+$Y$6),"")</f>
        <v/>
      </c>
      <c r="AB374" s="8" t="str">
        <f ca="1">IF(ROW()-$Y$11&lt;$Y$8,IF(ISNUMBER(AA374),AB373,OFFSET($A$1,ROW()-$Y$11+$Y$4,COLUMN()-$Y$13+$Y$6)),"")</f>
        <v/>
      </c>
      <c r="AC374" s="8" t="str">
        <f ca="1">IF(ROW()-$Y$11&lt;$Y$8,OFFSET($A$1,ROW()-$Y$11+$Y$4,COLUMN()-$Y$13+$Y$6),"")</f>
        <v/>
      </c>
      <c r="AD374" s="8" t="str">
        <f ca="1">IF(ROW()-$Y$11&lt;$Y$8,OFFSET($A$1,ROW()-$Y$11+$Y$4,COLUMN()-$Y$13+$Y$6),"")</f>
        <v/>
      </c>
      <c r="AE374" s="40" t="str">
        <f ca="1">IF(ISNUMBER(AA374),AE373,AA374)</f>
        <v/>
      </c>
      <c r="AF374" s="40" t="str">
        <f ca="1">IF(ISNUMBER(AA374),AA374,"")</f>
        <v/>
      </c>
      <c r="AG374" s="8" t="str">
        <f ca="1">IF(AC374="","",IF(AC373="",AC374,AG373+AC374))</f>
        <v/>
      </c>
      <c r="AH374" s="8" t="str">
        <f ca="1">IF(AD374="","",IF(AD373="",AD374,AH373+AD374))</f>
        <v/>
      </c>
      <c r="AI374" s="8" t="str">
        <f ca="1">IF(AG374&lt;&gt;"",AG374-AH374,"")</f>
        <v/>
      </c>
    </row>
    <row r="375" spans="11:35">
      <c r="K375" s="142" t="str">
        <f ca="1">IF(ROW()-$I$19&lt;$I$8,OFFSET($A$1,ROW()-$I$19+$I$4,COLUMN()-$I$21+$I$6),IF(ROW()-$I$19&lt;$I$8+$I$16,OFFSET($A$1,ROW()-$I$19-$I$8+$I$12,COLUMN()-$I$21+$I$14),""))</f>
        <v/>
      </c>
      <c r="L375" s="142" t="str">
        <f ca="1">IF(ROW()-$I$19&lt;$I$8,OFFSET(#REF!,ROW()-$I$19+$I$4,COLUMN()-$I$21+$I$6),IF(ROW()-$I$19&lt;$I$8+$I$16,OFFSET(#REF!,ROW()-$I$19-$I$8+$I$12,COLUMN()-$I$21+$I$14),""))</f>
        <v/>
      </c>
      <c r="M375" s="148" t="str">
        <f ca="1">IF(K375="","",IF(NOT(ISNUMBER(K375)),K375,M374))</f>
        <v/>
      </c>
      <c r="N375" s="149" t="str">
        <f ca="1">IF(K375="","",IF(ISNUMBER(K375),K375,IF(ISNUMBER(K376),K376,"")))</f>
        <v/>
      </c>
      <c r="O375" s="150" t="str">
        <f ca="1">IF(AND(ROW()-$I$19&lt;$I$8,NOT(ISNUMBER(K375))),L375,"")</f>
        <v/>
      </c>
      <c r="P375" s="150" t="str">
        <f ca="1">IF(AND(K375&lt;&gt;"",ISNUMBER(K375),ROW()-$I$19&lt;$I$8),L375,"")</f>
        <v/>
      </c>
      <c r="Q375" s="150" t="str">
        <f ca="1">IF(AND(K375&lt;&gt;"",ISNUMBER(K375),ROW()-$I$19&gt;=$I$8),L375,"")</f>
        <v/>
      </c>
      <c r="R375" s="153"/>
      <c r="AA375" s="8" t="str">
        <f ca="1">IF(ROW()-$Y$11&lt;$Y$8,OFFSET($A$1,ROW()-$Y$11+$Y$4,COLUMN()-$Y$13+$Y$6),"")</f>
        <v/>
      </c>
      <c r="AB375" s="8" t="str">
        <f ca="1">IF(ROW()-$Y$11&lt;$Y$8,IF(ISNUMBER(AA375),AB374,OFFSET($A$1,ROW()-$Y$11+$Y$4,COLUMN()-$Y$13+$Y$6)),"")</f>
        <v/>
      </c>
      <c r="AC375" s="8" t="str">
        <f ca="1">IF(ROW()-$Y$11&lt;$Y$8,OFFSET($A$1,ROW()-$Y$11+$Y$4,COLUMN()-$Y$13+$Y$6),"")</f>
        <v/>
      </c>
      <c r="AD375" s="8" t="str">
        <f ca="1">IF(ROW()-$Y$11&lt;$Y$8,OFFSET($A$1,ROW()-$Y$11+$Y$4,COLUMN()-$Y$13+$Y$6),"")</f>
        <v/>
      </c>
      <c r="AE375" s="40" t="str">
        <f ca="1">IF(ISNUMBER(AA375),AE374,AA375)</f>
        <v/>
      </c>
      <c r="AF375" s="40" t="str">
        <f ca="1">IF(ISNUMBER(AA375),AA375,"")</f>
        <v/>
      </c>
      <c r="AG375" s="8" t="str">
        <f ca="1">IF(AC375="","",IF(AC374="",AC375,AG374+AC375))</f>
        <v/>
      </c>
      <c r="AH375" s="8" t="str">
        <f ca="1">IF(AD375="","",IF(AD374="",AD375,AH374+AD375))</f>
        <v/>
      </c>
      <c r="AI375" s="8" t="str">
        <f ca="1">IF(AG375&lt;&gt;"",AG375-AH375,"")</f>
        <v/>
      </c>
    </row>
    <row r="376" spans="11:35">
      <c r="K376" s="142" t="str">
        <f ca="1">IF(ROW()-$I$19&lt;$I$8,OFFSET($A$1,ROW()-$I$19+$I$4,COLUMN()-$I$21+$I$6),IF(ROW()-$I$19&lt;$I$8+$I$16,OFFSET($A$1,ROW()-$I$19-$I$8+$I$12,COLUMN()-$I$21+$I$14),""))</f>
        <v/>
      </c>
      <c r="L376" s="142" t="str">
        <f ca="1">IF(ROW()-$I$19&lt;$I$8,OFFSET(#REF!,ROW()-$I$19+$I$4,COLUMN()-$I$21+$I$6),IF(ROW()-$I$19&lt;$I$8+$I$16,OFFSET(#REF!,ROW()-$I$19-$I$8+$I$12,COLUMN()-$I$21+$I$14),""))</f>
        <v/>
      </c>
      <c r="M376" s="148" t="str">
        <f ca="1">IF(K376="","",IF(NOT(ISNUMBER(K376)),K376,M375))</f>
        <v/>
      </c>
      <c r="N376" s="149" t="str">
        <f ca="1">IF(K376="","",IF(ISNUMBER(K376),K376,IF(ISNUMBER(K377),K377,"")))</f>
        <v/>
      </c>
      <c r="O376" s="150" t="str">
        <f ca="1">IF(AND(ROW()-$I$19&lt;$I$8,NOT(ISNUMBER(K376))),L376,"")</f>
        <v/>
      </c>
      <c r="P376" s="150" t="str">
        <f ca="1">IF(AND(K376&lt;&gt;"",ISNUMBER(K376),ROW()-$I$19&lt;$I$8),L376,"")</f>
        <v/>
      </c>
      <c r="Q376" s="150" t="str">
        <f ca="1">IF(AND(K376&lt;&gt;"",ISNUMBER(K376),ROW()-$I$19&gt;=$I$8),L376,"")</f>
        <v/>
      </c>
      <c r="R376" s="153"/>
      <c r="AA376" s="8" t="str">
        <f ca="1">IF(ROW()-$Y$11&lt;$Y$8,OFFSET($A$1,ROW()-$Y$11+$Y$4,COLUMN()-$Y$13+$Y$6),"")</f>
        <v/>
      </c>
      <c r="AB376" s="8" t="str">
        <f ca="1">IF(ROW()-$Y$11&lt;$Y$8,IF(ISNUMBER(AA376),AB375,OFFSET($A$1,ROW()-$Y$11+$Y$4,COLUMN()-$Y$13+$Y$6)),"")</f>
        <v/>
      </c>
      <c r="AC376" s="8" t="str">
        <f ca="1">IF(ROW()-$Y$11&lt;$Y$8,OFFSET($A$1,ROW()-$Y$11+$Y$4,COLUMN()-$Y$13+$Y$6),"")</f>
        <v/>
      </c>
      <c r="AD376" s="8" t="str">
        <f ca="1">IF(ROW()-$Y$11&lt;$Y$8,OFFSET($A$1,ROW()-$Y$11+$Y$4,COLUMN()-$Y$13+$Y$6),"")</f>
        <v/>
      </c>
      <c r="AE376" s="40" t="str">
        <f ca="1">IF(ISNUMBER(AA376),AE375,AA376)</f>
        <v/>
      </c>
      <c r="AF376" s="40" t="str">
        <f ca="1">IF(ISNUMBER(AA376),AA376,"")</f>
        <v/>
      </c>
      <c r="AG376" s="8" t="str">
        <f ca="1">IF(AC376="","",IF(AC375="",AC376,AG375+AC376))</f>
        <v/>
      </c>
      <c r="AH376" s="8" t="str">
        <f ca="1">IF(AD376="","",IF(AD375="",AD376,AH375+AD376))</f>
        <v/>
      </c>
      <c r="AI376" s="8" t="str">
        <f ca="1">IF(AG376&lt;&gt;"",AG376-AH376,"")</f>
        <v/>
      </c>
    </row>
    <row r="377" spans="11:35">
      <c r="K377" s="142" t="str">
        <f ca="1">IF(ROW()-$I$19&lt;$I$8,OFFSET($A$1,ROW()-$I$19+$I$4,COLUMN()-$I$21+$I$6),IF(ROW()-$I$19&lt;$I$8+$I$16,OFFSET($A$1,ROW()-$I$19-$I$8+$I$12,COLUMN()-$I$21+$I$14),""))</f>
        <v/>
      </c>
      <c r="L377" s="142" t="str">
        <f ca="1">IF(ROW()-$I$19&lt;$I$8,OFFSET(#REF!,ROW()-$I$19+$I$4,COLUMN()-$I$21+$I$6),IF(ROW()-$I$19&lt;$I$8+$I$16,OFFSET(#REF!,ROW()-$I$19-$I$8+$I$12,COLUMN()-$I$21+$I$14),""))</f>
        <v/>
      </c>
      <c r="M377" s="148" t="str">
        <f ca="1">IF(K377="","",IF(NOT(ISNUMBER(K377)),K377,M376))</f>
        <v/>
      </c>
      <c r="N377" s="149" t="str">
        <f ca="1">IF(K377="","",IF(ISNUMBER(K377),K377,IF(ISNUMBER(K378),K378,"")))</f>
        <v/>
      </c>
      <c r="O377" s="150" t="str">
        <f ca="1">IF(AND(ROW()-$I$19&lt;$I$8,NOT(ISNUMBER(K377))),L377,"")</f>
        <v/>
      </c>
      <c r="P377" s="150" t="str">
        <f ca="1">IF(AND(K377&lt;&gt;"",ISNUMBER(K377),ROW()-$I$19&lt;$I$8),L377,"")</f>
        <v/>
      </c>
      <c r="Q377" s="150" t="str">
        <f ca="1">IF(AND(K377&lt;&gt;"",ISNUMBER(K377),ROW()-$I$19&gt;=$I$8),L377,"")</f>
        <v/>
      </c>
      <c r="R377" s="153"/>
      <c r="AA377" s="8" t="str">
        <f ca="1">IF(ROW()-$Y$11&lt;$Y$8,OFFSET($A$1,ROW()-$Y$11+$Y$4,COLUMN()-$Y$13+$Y$6),"")</f>
        <v/>
      </c>
      <c r="AB377" s="8" t="str">
        <f ca="1">IF(ROW()-$Y$11&lt;$Y$8,IF(ISNUMBER(AA377),AB376,OFFSET($A$1,ROW()-$Y$11+$Y$4,COLUMN()-$Y$13+$Y$6)),"")</f>
        <v/>
      </c>
      <c r="AC377" s="8" t="str">
        <f ca="1">IF(ROW()-$Y$11&lt;$Y$8,OFFSET($A$1,ROW()-$Y$11+$Y$4,COLUMN()-$Y$13+$Y$6),"")</f>
        <v/>
      </c>
      <c r="AD377" s="8" t="str">
        <f ca="1">IF(ROW()-$Y$11&lt;$Y$8,OFFSET($A$1,ROW()-$Y$11+$Y$4,COLUMN()-$Y$13+$Y$6),"")</f>
        <v/>
      </c>
      <c r="AE377" s="40" t="str">
        <f ca="1">IF(ISNUMBER(AA377),AE376,AA377)</f>
        <v/>
      </c>
      <c r="AF377" s="40" t="str">
        <f ca="1">IF(ISNUMBER(AA377),AA377,"")</f>
        <v/>
      </c>
      <c r="AG377" s="8" t="str">
        <f ca="1">IF(AC377="","",IF(AC376="",AC377,AG376+AC377))</f>
        <v/>
      </c>
      <c r="AH377" s="8" t="str">
        <f ca="1">IF(AD377="","",IF(AD376="",AD377,AH376+AD377))</f>
        <v/>
      </c>
      <c r="AI377" s="8" t="str">
        <f ca="1">IF(AG377&lt;&gt;"",AG377-AH377,"")</f>
        <v/>
      </c>
    </row>
    <row r="378" spans="11:35">
      <c r="K378" s="142" t="str">
        <f ca="1">IF(ROW()-$I$19&lt;$I$8,OFFSET($A$1,ROW()-$I$19+$I$4,COLUMN()-$I$21+$I$6),IF(ROW()-$I$19&lt;$I$8+$I$16,OFFSET($A$1,ROW()-$I$19-$I$8+$I$12,COLUMN()-$I$21+$I$14),""))</f>
        <v/>
      </c>
      <c r="L378" s="142" t="str">
        <f ca="1">IF(ROW()-$I$19&lt;$I$8,OFFSET(#REF!,ROW()-$I$19+$I$4,COLUMN()-$I$21+$I$6),IF(ROW()-$I$19&lt;$I$8+$I$16,OFFSET(#REF!,ROW()-$I$19-$I$8+$I$12,COLUMN()-$I$21+$I$14),""))</f>
        <v/>
      </c>
      <c r="M378" s="148" t="str">
        <f ca="1">IF(K378="","",IF(NOT(ISNUMBER(K378)),K378,M377))</f>
        <v/>
      </c>
      <c r="N378" s="149" t="str">
        <f ca="1">IF(K378="","",IF(ISNUMBER(K378),K378,IF(ISNUMBER(K379),K379,"")))</f>
        <v/>
      </c>
      <c r="O378" s="150" t="str">
        <f ca="1">IF(AND(ROW()-$I$19&lt;$I$8,NOT(ISNUMBER(K378))),L378,"")</f>
        <v/>
      </c>
      <c r="P378" s="150" t="str">
        <f ca="1">IF(AND(K378&lt;&gt;"",ISNUMBER(K378),ROW()-$I$19&lt;$I$8),L378,"")</f>
        <v/>
      </c>
      <c r="Q378" s="150" t="str">
        <f ca="1">IF(AND(K378&lt;&gt;"",ISNUMBER(K378),ROW()-$I$19&gt;=$I$8),L378,"")</f>
        <v/>
      </c>
      <c r="R378" s="153"/>
      <c r="AA378" s="8" t="str">
        <f ca="1">IF(ROW()-$Y$11&lt;$Y$8,OFFSET($A$1,ROW()-$Y$11+$Y$4,COLUMN()-$Y$13+$Y$6),"")</f>
        <v/>
      </c>
      <c r="AB378" s="8" t="str">
        <f ca="1">IF(ROW()-$Y$11&lt;$Y$8,IF(ISNUMBER(AA378),AB377,OFFSET($A$1,ROW()-$Y$11+$Y$4,COLUMN()-$Y$13+$Y$6)),"")</f>
        <v/>
      </c>
      <c r="AC378" s="8" t="str">
        <f ca="1">IF(ROW()-$Y$11&lt;$Y$8,OFFSET($A$1,ROW()-$Y$11+$Y$4,COLUMN()-$Y$13+$Y$6),"")</f>
        <v/>
      </c>
      <c r="AD378" s="8" t="str">
        <f ca="1">IF(ROW()-$Y$11&lt;$Y$8,OFFSET($A$1,ROW()-$Y$11+$Y$4,COLUMN()-$Y$13+$Y$6),"")</f>
        <v/>
      </c>
      <c r="AE378" s="40" t="str">
        <f ca="1">IF(ISNUMBER(AA378),AE377,AA378)</f>
        <v/>
      </c>
      <c r="AF378" s="40" t="str">
        <f ca="1">IF(ISNUMBER(AA378),AA378,"")</f>
        <v/>
      </c>
      <c r="AG378" s="8" t="str">
        <f ca="1">IF(AC378="","",IF(AC377="",AC378,AG377+AC378))</f>
        <v/>
      </c>
      <c r="AH378" s="8" t="str">
        <f ca="1">IF(AD378="","",IF(AD377="",AD378,AH377+AD378))</f>
        <v/>
      </c>
      <c r="AI378" s="8" t="str">
        <f ca="1">IF(AG378&lt;&gt;"",AG378-AH378,"")</f>
        <v/>
      </c>
    </row>
    <row r="379" spans="11:35">
      <c r="K379" s="142" t="str">
        <f ca="1">IF(ROW()-$I$19&lt;$I$8,OFFSET($A$1,ROW()-$I$19+$I$4,COLUMN()-$I$21+$I$6),IF(ROW()-$I$19&lt;$I$8+$I$16,OFFSET($A$1,ROW()-$I$19-$I$8+$I$12,COLUMN()-$I$21+$I$14),""))</f>
        <v/>
      </c>
      <c r="L379" s="142" t="str">
        <f ca="1">IF(ROW()-$I$19&lt;$I$8,OFFSET(#REF!,ROW()-$I$19+$I$4,COLUMN()-$I$21+$I$6),IF(ROW()-$I$19&lt;$I$8+$I$16,OFFSET(#REF!,ROW()-$I$19-$I$8+$I$12,COLUMN()-$I$21+$I$14),""))</f>
        <v/>
      </c>
      <c r="M379" s="148" t="str">
        <f ca="1">IF(K379="","",IF(NOT(ISNUMBER(K379)),K379,M378))</f>
        <v/>
      </c>
      <c r="N379" s="149" t="str">
        <f ca="1">IF(K379="","",IF(ISNUMBER(K379),K379,IF(ISNUMBER(K380),K380,"")))</f>
        <v/>
      </c>
      <c r="O379" s="150" t="str">
        <f ca="1">IF(AND(ROW()-$I$19&lt;$I$8,NOT(ISNUMBER(K379))),L379,"")</f>
        <v/>
      </c>
      <c r="P379" s="150" t="str">
        <f ca="1">IF(AND(K379&lt;&gt;"",ISNUMBER(K379),ROW()-$I$19&lt;$I$8),L379,"")</f>
        <v/>
      </c>
      <c r="Q379" s="150" t="str">
        <f ca="1">IF(AND(K379&lt;&gt;"",ISNUMBER(K379),ROW()-$I$19&gt;=$I$8),L379,"")</f>
        <v/>
      </c>
      <c r="R379" s="153"/>
      <c r="AA379" s="8" t="str">
        <f ca="1">IF(ROW()-$Y$11&lt;$Y$8,OFFSET($A$1,ROW()-$Y$11+$Y$4,COLUMN()-$Y$13+$Y$6),"")</f>
        <v/>
      </c>
      <c r="AB379" s="8" t="str">
        <f ca="1">IF(ROW()-$Y$11&lt;$Y$8,IF(ISNUMBER(AA379),AB378,OFFSET($A$1,ROW()-$Y$11+$Y$4,COLUMN()-$Y$13+$Y$6)),"")</f>
        <v/>
      </c>
      <c r="AC379" s="8" t="str">
        <f ca="1">IF(ROW()-$Y$11&lt;$Y$8,OFFSET($A$1,ROW()-$Y$11+$Y$4,COLUMN()-$Y$13+$Y$6),"")</f>
        <v/>
      </c>
      <c r="AD379" s="8" t="str">
        <f ca="1">IF(ROW()-$Y$11&lt;$Y$8,OFFSET($A$1,ROW()-$Y$11+$Y$4,COLUMN()-$Y$13+$Y$6),"")</f>
        <v/>
      </c>
      <c r="AE379" s="40" t="str">
        <f ca="1">IF(ISNUMBER(AA379),AE378,AA379)</f>
        <v/>
      </c>
      <c r="AF379" s="40" t="str">
        <f ca="1">IF(ISNUMBER(AA379),AA379,"")</f>
        <v/>
      </c>
      <c r="AG379" s="8" t="str">
        <f ca="1">IF(AC379="","",IF(AC378="",AC379,AG378+AC379))</f>
        <v/>
      </c>
      <c r="AH379" s="8" t="str">
        <f ca="1">IF(AD379="","",IF(AD378="",AD379,AH378+AD379))</f>
        <v/>
      </c>
      <c r="AI379" s="8" t="str">
        <f ca="1">IF(AG379&lt;&gt;"",AG379-AH379,"")</f>
        <v/>
      </c>
    </row>
    <row r="380" spans="11:35">
      <c r="K380" s="142" t="str">
        <f ca="1">IF(ROW()-$I$19&lt;$I$8,OFFSET($A$1,ROW()-$I$19+$I$4,COLUMN()-$I$21+$I$6),IF(ROW()-$I$19&lt;$I$8+$I$16,OFFSET($A$1,ROW()-$I$19-$I$8+$I$12,COLUMN()-$I$21+$I$14),""))</f>
        <v/>
      </c>
      <c r="L380" s="142" t="str">
        <f ca="1">IF(ROW()-$I$19&lt;$I$8,OFFSET(#REF!,ROW()-$I$19+$I$4,COLUMN()-$I$21+$I$6),IF(ROW()-$I$19&lt;$I$8+$I$16,OFFSET(#REF!,ROW()-$I$19-$I$8+$I$12,COLUMN()-$I$21+$I$14),""))</f>
        <v/>
      </c>
      <c r="M380" s="148" t="str">
        <f ca="1">IF(K380="","",IF(NOT(ISNUMBER(K380)),K380,M379))</f>
        <v/>
      </c>
      <c r="N380" s="149" t="str">
        <f ca="1">IF(K380="","",IF(ISNUMBER(K380),K380,IF(ISNUMBER(K381),K381,"")))</f>
        <v/>
      </c>
      <c r="O380" s="150" t="str">
        <f ca="1">IF(AND(ROW()-$I$19&lt;$I$8,NOT(ISNUMBER(K380))),L380,"")</f>
        <v/>
      </c>
      <c r="P380" s="150" t="str">
        <f ca="1">IF(AND(K380&lt;&gt;"",ISNUMBER(K380),ROW()-$I$19&lt;$I$8),L380,"")</f>
        <v/>
      </c>
      <c r="Q380" s="150" t="str">
        <f ca="1">IF(AND(K380&lt;&gt;"",ISNUMBER(K380),ROW()-$I$19&gt;=$I$8),L380,"")</f>
        <v/>
      </c>
      <c r="R380" s="153"/>
      <c r="AA380" s="8" t="str">
        <f ca="1">IF(ROW()-$Y$11&lt;$Y$8,OFFSET($A$1,ROW()-$Y$11+$Y$4,COLUMN()-$Y$13+$Y$6),"")</f>
        <v/>
      </c>
      <c r="AB380" s="8" t="str">
        <f ca="1">IF(ROW()-$Y$11&lt;$Y$8,IF(ISNUMBER(AA380),AB379,OFFSET($A$1,ROW()-$Y$11+$Y$4,COLUMN()-$Y$13+$Y$6)),"")</f>
        <v/>
      </c>
      <c r="AC380" s="8" t="str">
        <f ca="1">IF(ROW()-$Y$11&lt;$Y$8,OFFSET($A$1,ROW()-$Y$11+$Y$4,COLUMN()-$Y$13+$Y$6),"")</f>
        <v/>
      </c>
      <c r="AD380" s="8" t="str">
        <f ca="1">IF(ROW()-$Y$11&lt;$Y$8,OFFSET($A$1,ROW()-$Y$11+$Y$4,COLUMN()-$Y$13+$Y$6),"")</f>
        <v/>
      </c>
      <c r="AE380" s="40" t="str">
        <f ca="1">IF(ISNUMBER(AA380),AE379,AA380)</f>
        <v/>
      </c>
      <c r="AF380" s="40" t="str">
        <f ca="1">IF(ISNUMBER(AA380),AA380,"")</f>
        <v/>
      </c>
      <c r="AG380" s="8" t="str">
        <f ca="1">IF(AC380="","",IF(AC379="",AC380,AG379+AC380))</f>
        <v/>
      </c>
      <c r="AH380" s="8" t="str">
        <f ca="1">IF(AD380="","",IF(AD379="",AD380,AH379+AD380))</f>
        <v/>
      </c>
      <c r="AI380" s="8" t="str">
        <f ca="1">IF(AG380&lt;&gt;"",AG380-AH380,"")</f>
        <v/>
      </c>
    </row>
    <row r="381" spans="11:35">
      <c r="K381" s="142" t="str">
        <f ca="1">IF(ROW()-$I$19&lt;$I$8,OFFSET($A$1,ROW()-$I$19+$I$4,COLUMN()-$I$21+$I$6),IF(ROW()-$I$19&lt;$I$8+$I$16,OFFSET($A$1,ROW()-$I$19-$I$8+$I$12,COLUMN()-$I$21+$I$14),""))</f>
        <v/>
      </c>
      <c r="L381" s="142" t="str">
        <f ca="1">IF(ROW()-$I$19&lt;$I$8,OFFSET(#REF!,ROW()-$I$19+$I$4,COLUMN()-$I$21+$I$6),IF(ROW()-$I$19&lt;$I$8+$I$16,OFFSET(#REF!,ROW()-$I$19-$I$8+$I$12,COLUMN()-$I$21+$I$14),""))</f>
        <v/>
      </c>
      <c r="M381" s="148" t="str">
        <f ca="1">IF(K381="","",IF(NOT(ISNUMBER(K381)),K381,M380))</f>
        <v/>
      </c>
      <c r="N381" s="149" t="str">
        <f ca="1">IF(K381="","",IF(ISNUMBER(K381),K381,IF(ISNUMBER(K382),K382,"")))</f>
        <v/>
      </c>
      <c r="O381" s="150" t="str">
        <f ca="1">IF(AND(ROW()-$I$19&lt;$I$8,NOT(ISNUMBER(K381))),L381,"")</f>
        <v/>
      </c>
      <c r="P381" s="150" t="str">
        <f ca="1">IF(AND(K381&lt;&gt;"",ISNUMBER(K381),ROW()-$I$19&lt;$I$8),L381,"")</f>
        <v/>
      </c>
      <c r="Q381" s="150" t="str">
        <f ca="1">IF(AND(K381&lt;&gt;"",ISNUMBER(K381),ROW()-$I$19&gt;=$I$8),L381,"")</f>
        <v/>
      </c>
      <c r="R381" s="153"/>
      <c r="AA381" s="8" t="str">
        <f ca="1">IF(ROW()-$Y$11&lt;$Y$8,OFFSET($A$1,ROW()-$Y$11+$Y$4,COLUMN()-$Y$13+$Y$6),"")</f>
        <v/>
      </c>
      <c r="AB381" s="8" t="str">
        <f ca="1">IF(ROW()-$Y$11&lt;$Y$8,IF(ISNUMBER(AA381),AB380,OFFSET($A$1,ROW()-$Y$11+$Y$4,COLUMN()-$Y$13+$Y$6)),"")</f>
        <v/>
      </c>
      <c r="AC381" s="8" t="str">
        <f ca="1">IF(ROW()-$Y$11&lt;$Y$8,OFFSET($A$1,ROW()-$Y$11+$Y$4,COLUMN()-$Y$13+$Y$6),"")</f>
        <v/>
      </c>
      <c r="AD381" s="8" t="str">
        <f ca="1">IF(ROW()-$Y$11&lt;$Y$8,OFFSET($A$1,ROW()-$Y$11+$Y$4,COLUMN()-$Y$13+$Y$6),"")</f>
        <v/>
      </c>
      <c r="AE381" s="40" t="str">
        <f ca="1">IF(ISNUMBER(AA381),AE380,AA381)</f>
        <v/>
      </c>
      <c r="AF381" s="40" t="str">
        <f ca="1">IF(ISNUMBER(AA381),AA381,"")</f>
        <v/>
      </c>
      <c r="AG381" s="8" t="str">
        <f ca="1">IF(AC381="","",IF(AC380="",AC381,AG380+AC381))</f>
        <v/>
      </c>
      <c r="AH381" s="8" t="str">
        <f ca="1">IF(AD381="","",IF(AD380="",AD381,AH380+AD381))</f>
        <v/>
      </c>
      <c r="AI381" s="8" t="str">
        <f ca="1">IF(AG381&lt;&gt;"",AG381-AH381,"")</f>
        <v/>
      </c>
    </row>
    <row r="382" spans="11:35">
      <c r="K382" s="142" t="str">
        <f ca="1">IF(ROW()-$I$19&lt;$I$8,OFFSET($A$1,ROW()-$I$19+$I$4,COLUMN()-$I$21+$I$6),IF(ROW()-$I$19&lt;$I$8+$I$16,OFFSET($A$1,ROW()-$I$19-$I$8+$I$12,COLUMN()-$I$21+$I$14),""))</f>
        <v/>
      </c>
      <c r="L382" s="142" t="str">
        <f ca="1">IF(ROW()-$I$19&lt;$I$8,OFFSET(#REF!,ROW()-$I$19+$I$4,COLUMN()-$I$21+$I$6),IF(ROW()-$I$19&lt;$I$8+$I$16,OFFSET(#REF!,ROW()-$I$19-$I$8+$I$12,COLUMN()-$I$21+$I$14),""))</f>
        <v/>
      </c>
      <c r="M382" s="148" t="str">
        <f ca="1">IF(K382="","",IF(NOT(ISNUMBER(K382)),K382,M381))</f>
        <v/>
      </c>
      <c r="N382" s="149" t="str">
        <f ca="1">IF(K382="","",IF(ISNUMBER(K382),K382,IF(ISNUMBER(K383),K383,"")))</f>
        <v/>
      </c>
      <c r="O382" s="150" t="str">
        <f ca="1">IF(AND(ROW()-$I$19&lt;$I$8,NOT(ISNUMBER(K382))),L382,"")</f>
        <v/>
      </c>
      <c r="P382" s="150" t="str">
        <f ca="1">IF(AND(K382&lt;&gt;"",ISNUMBER(K382),ROW()-$I$19&lt;$I$8),L382,"")</f>
        <v/>
      </c>
      <c r="Q382" s="150" t="str">
        <f ca="1">IF(AND(K382&lt;&gt;"",ISNUMBER(K382),ROW()-$I$19&gt;=$I$8),L382,"")</f>
        <v/>
      </c>
      <c r="R382" s="153"/>
      <c r="AA382" s="8" t="str">
        <f ca="1">IF(ROW()-$Y$11&lt;$Y$8,OFFSET($A$1,ROW()-$Y$11+$Y$4,COLUMN()-$Y$13+$Y$6),"")</f>
        <v/>
      </c>
      <c r="AB382" s="8" t="str">
        <f ca="1">IF(ROW()-$Y$11&lt;$Y$8,IF(ISNUMBER(AA382),AB381,OFFSET($A$1,ROW()-$Y$11+$Y$4,COLUMN()-$Y$13+$Y$6)),"")</f>
        <v/>
      </c>
      <c r="AC382" s="8" t="str">
        <f ca="1">IF(ROW()-$Y$11&lt;$Y$8,OFFSET($A$1,ROW()-$Y$11+$Y$4,COLUMN()-$Y$13+$Y$6),"")</f>
        <v/>
      </c>
      <c r="AD382" s="8" t="str">
        <f ca="1">IF(ROW()-$Y$11&lt;$Y$8,OFFSET($A$1,ROW()-$Y$11+$Y$4,COLUMN()-$Y$13+$Y$6),"")</f>
        <v/>
      </c>
      <c r="AE382" s="40" t="str">
        <f ca="1">IF(ISNUMBER(AA382),AE381,AA382)</f>
        <v/>
      </c>
      <c r="AF382" s="40" t="str">
        <f ca="1">IF(ISNUMBER(AA382),AA382,"")</f>
        <v/>
      </c>
      <c r="AG382" s="8" t="str">
        <f ca="1">IF(AC382="","",IF(AC381="",AC382,AG381+AC382))</f>
        <v/>
      </c>
      <c r="AH382" s="8" t="str">
        <f ca="1">IF(AD382="","",IF(AD381="",AD382,AH381+AD382))</f>
        <v/>
      </c>
      <c r="AI382" s="8" t="str">
        <f ca="1">IF(AG382&lt;&gt;"",AG382-AH382,"")</f>
        <v/>
      </c>
    </row>
    <row r="383" spans="11:35">
      <c r="K383" s="142" t="str">
        <f ca="1">IF(ROW()-$I$19&lt;$I$8,OFFSET($A$1,ROW()-$I$19+$I$4,COLUMN()-$I$21+$I$6),IF(ROW()-$I$19&lt;$I$8+$I$16,OFFSET($A$1,ROW()-$I$19-$I$8+$I$12,COLUMN()-$I$21+$I$14),""))</f>
        <v/>
      </c>
      <c r="L383" s="142" t="str">
        <f ca="1">IF(ROW()-$I$19&lt;$I$8,OFFSET(#REF!,ROW()-$I$19+$I$4,COLUMN()-$I$21+$I$6),IF(ROW()-$I$19&lt;$I$8+$I$16,OFFSET(#REF!,ROW()-$I$19-$I$8+$I$12,COLUMN()-$I$21+$I$14),""))</f>
        <v/>
      </c>
      <c r="M383" s="148" t="str">
        <f ca="1">IF(K383="","",IF(NOT(ISNUMBER(K383)),K383,M382))</f>
        <v/>
      </c>
      <c r="N383" s="149" t="str">
        <f ca="1">IF(K383="","",IF(ISNUMBER(K383),K383,IF(ISNUMBER(K384),K384,"")))</f>
        <v/>
      </c>
      <c r="O383" s="150" t="str">
        <f ca="1">IF(AND(ROW()-$I$19&lt;$I$8,NOT(ISNUMBER(K383))),L383,"")</f>
        <v/>
      </c>
      <c r="P383" s="150" t="str">
        <f ca="1">IF(AND(K383&lt;&gt;"",ISNUMBER(K383),ROW()-$I$19&lt;$I$8),L383,"")</f>
        <v/>
      </c>
      <c r="Q383" s="150" t="str">
        <f ca="1">IF(AND(K383&lt;&gt;"",ISNUMBER(K383),ROW()-$I$19&gt;=$I$8),L383,"")</f>
        <v/>
      </c>
      <c r="R383" s="153"/>
      <c r="AA383" s="8" t="str">
        <f ca="1">IF(ROW()-$Y$11&lt;$Y$8,OFFSET($A$1,ROW()-$Y$11+$Y$4,COLUMN()-$Y$13+$Y$6),"")</f>
        <v/>
      </c>
      <c r="AB383" s="8" t="str">
        <f ca="1">IF(ROW()-$Y$11&lt;$Y$8,IF(ISNUMBER(AA383),AB382,OFFSET($A$1,ROW()-$Y$11+$Y$4,COLUMN()-$Y$13+$Y$6)),"")</f>
        <v/>
      </c>
      <c r="AC383" s="8" t="str">
        <f ca="1">IF(ROW()-$Y$11&lt;$Y$8,OFFSET($A$1,ROW()-$Y$11+$Y$4,COLUMN()-$Y$13+$Y$6),"")</f>
        <v/>
      </c>
      <c r="AD383" s="8" t="str">
        <f ca="1">IF(ROW()-$Y$11&lt;$Y$8,OFFSET($A$1,ROW()-$Y$11+$Y$4,COLUMN()-$Y$13+$Y$6),"")</f>
        <v/>
      </c>
      <c r="AE383" s="40" t="str">
        <f ca="1">IF(ISNUMBER(AA383),AE382,AA383)</f>
        <v/>
      </c>
      <c r="AF383" s="40" t="str">
        <f ca="1">IF(ISNUMBER(AA383),AA383,"")</f>
        <v/>
      </c>
      <c r="AG383" s="8" t="str">
        <f ca="1">IF(AC383="","",IF(AC382="",AC383,AG382+AC383))</f>
        <v/>
      </c>
      <c r="AH383" s="8" t="str">
        <f ca="1">IF(AD383="","",IF(AD382="",AD383,AH382+AD383))</f>
        <v/>
      </c>
      <c r="AI383" s="8" t="str">
        <f ca="1">IF(AG383&lt;&gt;"",AG383-AH383,"")</f>
        <v/>
      </c>
    </row>
    <row r="384" spans="11:35">
      <c r="K384" s="142" t="str">
        <f ca="1">IF(ROW()-$I$19&lt;$I$8,OFFSET($A$1,ROW()-$I$19+$I$4,COLUMN()-$I$21+$I$6),IF(ROW()-$I$19&lt;$I$8+$I$16,OFFSET($A$1,ROW()-$I$19-$I$8+$I$12,COLUMN()-$I$21+$I$14),""))</f>
        <v/>
      </c>
      <c r="L384" s="142" t="str">
        <f ca="1">IF(ROW()-$I$19&lt;$I$8,OFFSET(#REF!,ROW()-$I$19+$I$4,COLUMN()-$I$21+$I$6),IF(ROW()-$I$19&lt;$I$8+$I$16,OFFSET(#REF!,ROW()-$I$19-$I$8+$I$12,COLUMN()-$I$21+$I$14),""))</f>
        <v/>
      </c>
      <c r="M384" s="148" t="str">
        <f ca="1">IF(K384="","",IF(NOT(ISNUMBER(K384)),K384,M383))</f>
        <v/>
      </c>
      <c r="N384" s="149" t="str">
        <f ca="1">IF(K384="","",IF(ISNUMBER(K384),K384,IF(ISNUMBER(K385),K385,"")))</f>
        <v/>
      </c>
      <c r="O384" s="150" t="str">
        <f ca="1">IF(AND(ROW()-$I$19&lt;$I$8,NOT(ISNUMBER(K384))),L384,"")</f>
        <v/>
      </c>
      <c r="P384" s="150" t="str">
        <f ca="1">IF(AND(K384&lt;&gt;"",ISNUMBER(K384),ROW()-$I$19&lt;$I$8),L384,"")</f>
        <v/>
      </c>
      <c r="Q384" s="150" t="str">
        <f ca="1">IF(AND(K384&lt;&gt;"",ISNUMBER(K384),ROW()-$I$19&gt;=$I$8),L384,"")</f>
        <v/>
      </c>
      <c r="R384" s="153"/>
      <c r="AA384" s="8" t="str">
        <f ca="1">IF(ROW()-$Y$11&lt;$Y$8,OFFSET($A$1,ROW()-$Y$11+$Y$4,COLUMN()-$Y$13+$Y$6),"")</f>
        <v/>
      </c>
      <c r="AB384" s="8" t="str">
        <f ca="1">IF(ROW()-$Y$11&lt;$Y$8,IF(ISNUMBER(AA384),AB383,OFFSET($A$1,ROW()-$Y$11+$Y$4,COLUMN()-$Y$13+$Y$6)),"")</f>
        <v/>
      </c>
      <c r="AC384" s="8" t="str">
        <f ca="1">IF(ROW()-$Y$11&lt;$Y$8,OFFSET($A$1,ROW()-$Y$11+$Y$4,COLUMN()-$Y$13+$Y$6),"")</f>
        <v/>
      </c>
      <c r="AD384" s="8" t="str">
        <f ca="1">IF(ROW()-$Y$11&lt;$Y$8,OFFSET($A$1,ROW()-$Y$11+$Y$4,COLUMN()-$Y$13+$Y$6),"")</f>
        <v/>
      </c>
      <c r="AE384" s="40" t="str">
        <f ca="1">IF(ISNUMBER(AA384),AE383,AA384)</f>
        <v/>
      </c>
      <c r="AF384" s="40" t="str">
        <f ca="1">IF(ISNUMBER(AA384),AA384,"")</f>
        <v/>
      </c>
      <c r="AG384" s="8" t="str">
        <f ca="1">IF(AC384="","",IF(AC383="",AC384,AG383+AC384))</f>
        <v/>
      </c>
      <c r="AH384" s="8" t="str">
        <f ca="1">IF(AD384="","",IF(AD383="",AD384,AH383+AD384))</f>
        <v/>
      </c>
      <c r="AI384" s="8" t="str">
        <f ca="1">IF(AG384&lt;&gt;"",AG384-AH384,"")</f>
        <v/>
      </c>
    </row>
    <row r="385" spans="11:35">
      <c r="K385" s="142" t="str">
        <f ca="1">IF(ROW()-$I$19&lt;$I$8,OFFSET($A$1,ROW()-$I$19+$I$4,COLUMN()-$I$21+$I$6),IF(ROW()-$I$19&lt;$I$8+$I$16,OFFSET($A$1,ROW()-$I$19-$I$8+$I$12,COLUMN()-$I$21+$I$14),""))</f>
        <v/>
      </c>
      <c r="L385" s="142" t="str">
        <f ca="1">IF(ROW()-$I$19&lt;$I$8,OFFSET(#REF!,ROW()-$I$19+$I$4,COLUMN()-$I$21+$I$6),IF(ROW()-$I$19&lt;$I$8+$I$16,OFFSET(#REF!,ROW()-$I$19-$I$8+$I$12,COLUMN()-$I$21+$I$14),""))</f>
        <v/>
      </c>
      <c r="M385" s="148" t="str">
        <f ca="1">IF(K385="","",IF(NOT(ISNUMBER(K385)),K385,M384))</f>
        <v/>
      </c>
      <c r="N385" s="149" t="str">
        <f ca="1">IF(K385="","",IF(ISNUMBER(K385),K385,IF(ISNUMBER(K386),K386,"")))</f>
        <v/>
      </c>
      <c r="O385" s="150" t="str">
        <f ca="1">IF(AND(ROW()-$I$19&lt;$I$8,NOT(ISNUMBER(K385))),L385,"")</f>
        <v/>
      </c>
      <c r="P385" s="150" t="str">
        <f ca="1">IF(AND(K385&lt;&gt;"",ISNUMBER(K385),ROW()-$I$19&lt;$I$8),L385,"")</f>
        <v/>
      </c>
      <c r="Q385" s="150" t="str">
        <f ca="1">IF(AND(K385&lt;&gt;"",ISNUMBER(K385),ROW()-$I$19&gt;=$I$8),L385,"")</f>
        <v/>
      </c>
      <c r="R385" s="153"/>
      <c r="AA385" s="8" t="str">
        <f ca="1">IF(ROW()-$Y$11&lt;$Y$8,OFFSET($A$1,ROW()-$Y$11+$Y$4,COLUMN()-$Y$13+$Y$6),"")</f>
        <v/>
      </c>
      <c r="AB385" s="8" t="str">
        <f ca="1">IF(ROW()-$Y$11&lt;$Y$8,IF(ISNUMBER(AA385),AB384,OFFSET($A$1,ROW()-$Y$11+$Y$4,COLUMN()-$Y$13+$Y$6)),"")</f>
        <v/>
      </c>
      <c r="AC385" s="8" t="str">
        <f ca="1">IF(ROW()-$Y$11&lt;$Y$8,OFFSET($A$1,ROW()-$Y$11+$Y$4,COLUMN()-$Y$13+$Y$6),"")</f>
        <v/>
      </c>
      <c r="AD385" s="8" t="str">
        <f ca="1">IF(ROW()-$Y$11&lt;$Y$8,OFFSET($A$1,ROW()-$Y$11+$Y$4,COLUMN()-$Y$13+$Y$6),"")</f>
        <v/>
      </c>
      <c r="AE385" s="40" t="str">
        <f ca="1">IF(ISNUMBER(AA385),AE384,AA385)</f>
        <v/>
      </c>
      <c r="AF385" s="40" t="str">
        <f ca="1">IF(ISNUMBER(AA385),AA385,"")</f>
        <v/>
      </c>
      <c r="AG385" s="8" t="str">
        <f ca="1">IF(AC385="","",IF(AC384="",AC385,AG384+AC385))</f>
        <v/>
      </c>
      <c r="AH385" s="8" t="str">
        <f ca="1">IF(AD385="","",IF(AD384="",AD385,AH384+AD385))</f>
        <v/>
      </c>
      <c r="AI385" s="8" t="str">
        <f ca="1">IF(AG385&lt;&gt;"",AG385-AH385,"")</f>
        <v/>
      </c>
    </row>
    <row r="386" spans="11:35">
      <c r="K386" s="142" t="str">
        <f ca="1">IF(ROW()-$I$19&lt;$I$8,OFFSET($A$1,ROW()-$I$19+$I$4,COLUMN()-$I$21+$I$6),IF(ROW()-$I$19&lt;$I$8+$I$16,OFFSET($A$1,ROW()-$I$19-$I$8+$I$12,COLUMN()-$I$21+$I$14),""))</f>
        <v/>
      </c>
      <c r="L386" s="142" t="str">
        <f ca="1">IF(ROW()-$I$19&lt;$I$8,OFFSET(#REF!,ROW()-$I$19+$I$4,COLUMN()-$I$21+$I$6),IF(ROW()-$I$19&lt;$I$8+$I$16,OFFSET(#REF!,ROW()-$I$19-$I$8+$I$12,COLUMN()-$I$21+$I$14),""))</f>
        <v/>
      </c>
      <c r="M386" s="148" t="str">
        <f ca="1">IF(K386="","",IF(NOT(ISNUMBER(K386)),K386,M385))</f>
        <v/>
      </c>
      <c r="N386" s="149" t="str">
        <f ca="1">IF(K386="","",IF(ISNUMBER(K386),K386,IF(ISNUMBER(K387),K387,"")))</f>
        <v/>
      </c>
      <c r="O386" s="150" t="str">
        <f ca="1">IF(AND(ROW()-$I$19&lt;$I$8,NOT(ISNUMBER(K386))),L386,"")</f>
        <v/>
      </c>
      <c r="P386" s="150" t="str">
        <f ca="1">IF(AND(K386&lt;&gt;"",ISNUMBER(K386),ROW()-$I$19&lt;$I$8),L386,"")</f>
        <v/>
      </c>
      <c r="Q386" s="150" t="str">
        <f ca="1">IF(AND(K386&lt;&gt;"",ISNUMBER(K386),ROW()-$I$19&gt;=$I$8),L386,"")</f>
        <v/>
      </c>
      <c r="R386" s="153"/>
      <c r="AA386" s="8" t="str">
        <f ca="1">IF(ROW()-$Y$11&lt;$Y$8,OFFSET($A$1,ROW()-$Y$11+$Y$4,COLUMN()-$Y$13+$Y$6),"")</f>
        <v/>
      </c>
      <c r="AB386" s="8" t="str">
        <f ca="1">IF(ROW()-$Y$11&lt;$Y$8,IF(ISNUMBER(AA386),AB385,OFFSET($A$1,ROW()-$Y$11+$Y$4,COLUMN()-$Y$13+$Y$6)),"")</f>
        <v/>
      </c>
      <c r="AC386" s="8" t="str">
        <f ca="1">IF(ROW()-$Y$11&lt;$Y$8,OFFSET($A$1,ROW()-$Y$11+$Y$4,COLUMN()-$Y$13+$Y$6),"")</f>
        <v/>
      </c>
      <c r="AD386" s="8" t="str">
        <f ca="1">IF(ROW()-$Y$11&lt;$Y$8,OFFSET($A$1,ROW()-$Y$11+$Y$4,COLUMN()-$Y$13+$Y$6),"")</f>
        <v/>
      </c>
      <c r="AE386" s="40" t="str">
        <f ca="1">IF(ISNUMBER(AA386),AE385,AA386)</f>
        <v/>
      </c>
      <c r="AF386" s="40" t="str">
        <f ca="1">IF(ISNUMBER(AA386),AA386,"")</f>
        <v/>
      </c>
      <c r="AG386" s="8" t="str">
        <f ca="1">IF(AC386="","",IF(AC385="",AC386,AG385+AC386))</f>
        <v/>
      </c>
      <c r="AH386" s="8" t="str">
        <f ca="1">IF(AD386="","",IF(AD385="",AD386,AH385+AD386))</f>
        <v/>
      </c>
      <c r="AI386" s="8" t="str">
        <f ca="1">IF(AG386&lt;&gt;"",AG386-AH386,"")</f>
        <v/>
      </c>
    </row>
    <row r="387" spans="11:35">
      <c r="K387" s="142" t="str">
        <f ca="1">IF(ROW()-$I$19&lt;$I$8,OFFSET($A$1,ROW()-$I$19+$I$4,COLUMN()-$I$21+$I$6),IF(ROW()-$I$19&lt;$I$8+$I$16,OFFSET($A$1,ROW()-$I$19-$I$8+$I$12,COLUMN()-$I$21+$I$14),""))</f>
        <v/>
      </c>
      <c r="L387" s="142" t="str">
        <f ca="1">IF(ROW()-$I$19&lt;$I$8,OFFSET(#REF!,ROW()-$I$19+$I$4,COLUMN()-$I$21+$I$6),IF(ROW()-$I$19&lt;$I$8+$I$16,OFFSET(#REF!,ROW()-$I$19-$I$8+$I$12,COLUMN()-$I$21+$I$14),""))</f>
        <v/>
      </c>
      <c r="M387" s="148" t="str">
        <f ca="1">IF(K387="","",IF(NOT(ISNUMBER(K387)),K387,M386))</f>
        <v/>
      </c>
      <c r="N387" s="149" t="str">
        <f ca="1">IF(K387="","",IF(ISNUMBER(K387),K387,IF(ISNUMBER(K388),K388,"")))</f>
        <v/>
      </c>
      <c r="O387" s="150" t="str">
        <f ca="1">IF(AND(ROW()-$I$19&lt;$I$8,NOT(ISNUMBER(K387))),L387,"")</f>
        <v/>
      </c>
      <c r="P387" s="150" t="str">
        <f ca="1">IF(AND(K387&lt;&gt;"",ISNUMBER(K387),ROW()-$I$19&lt;$I$8),L387,"")</f>
        <v/>
      </c>
      <c r="Q387" s="150" t="str">
        <f ca="1">IF(AND(K387&lt;&gt;"",ISNUMBER(K387),ROW()-$I$19&gt;=$I$8),L387,"")</f>
        <v/>
      </c>
      <c r="R387" s="153"/>
      <c r="AA387" s="8" t="str">
        <f ca="1">IF(ROW()-$Y$11&lt;$Y$8,OFFSET($A$1,ROW()-$Y$11+$Y$4,COLUMN()-$Y$13+$Y$6),"")</f>
        <v/>
      </c>
      <c r="AB387" s="8" t="str">
        <f ca="1">IF(ROW()-$Y$11&lt;$Y$8,IF(ISNUMBER(AA387),AB386,OFFSET($A$1,ROW()-$Y$11+$Y$4,COLUMN()-$Y$13+$Y$6)),"")</f>
        <v/>
      </c>
      <c r="AC387" s="8" t="str">
        <f ca="1">IF(ROW()-$Y$11&lt;$Y$8,OFFSET($A$1,ROW()-$Y$11+$Y$4,COLUMN()-$Y$13+$Y$6),"")</f>
        <v/>
      </c>
      <c r="AD387" s="8" t="str">
        <f ca="1">IF(ROW()-$Y$11&lt;$Y$8,OFFSET($A$1,ROW()-$Y$11+$Y$4,COLUMN()-$Y$13+$Y$6),"")</f>
        <v/>
      </c>
      <c r="AE387" s="40" t="str">
        <f ca="1">IF(ISNUMBER(AA387),AE386,AA387)</f>
        <v/>
      </c>
      <c r="AF387" s="40" t="str">
        <f ca="1">IF(ISNUMBER(AA387),AA387,"")</f>
        <v/>
      </c>
      <c r="AG387" s="8" t="str">
        <f ca="1">IF(AC387="","",IF(AC386="",AC387,AG386+AC387))</f>
        <v/>
      </c>
      <c r="AH387" s="8" t="str">
        <f ca="1">IF(AD387="","",IF(AD386="",AD387,AH386+AD387))</f>
        <v/>
      </c>
      <c r="AI387" s="8" t="str">
        <f ca="1">IF(AG387&lt;&gt;"",AG387-AH387,"")</f>
        <v/>
      </c>
    </row>
    <row r="388" spans="11:35">
      <c r="K388" s="142" t="str">
        <f ca="1">IF(ROW()-$I$19&lt;$I$8,OFFSET($A$1,ROW()-$I$19+$I$4,COLUMN()-$I$21+$I$6),IF(ROW()-$I$19&lt;$I$8+$I$16,OFFSET($A$1,ROW()-$I$19-$I$8+$I$12,COLUMN()-$I$21+$I$14),""))</f>
        <v/>
      </c>
      <c r="L388" s="142" t="str">
        <f ca="1">IF(ROW()-$I$19&lt;$I$8,OFFSET(#REF!,ROW()-$I$19+$I$4,COLUMN()-$I$21+$I$6),IF(ROW()-$I$19&lt;$I$8+$I$16,OFFSET(#REF!,ROW()-$I$19-$I$8+$I$12,COLUMN()-$I$21+$I$14),""))</f>
        <v/>
      </c>
      <c r="M388" s="148" t="str">
        <f ca="1">IF(K388="","",IF(NOT(ISNUMBER(K388)),K388,M387))</f>
        <v/>
      </c>
      <c r="N388" s="149" t="str">
        <f ca="1">IF(K388="","",IF(ISNUMBER(K388),K388,IF(ISNUMBER(K389),K389,"")))</f>
        <v/>
      </c>
      <c r="O388" s="150" t="str">
        <f ca="1">IF(AND(ROW()-$I$19&lt;$I$8,NOT(ISNUMBER(K388))),L388,"")</f>
        <v/>
      </c>
      <c r="P388" s="150" t="str">
        <f ca="1">IF(AND(K388&lt;&gt;"",ISNUMBER(K388),ROW()-$I$19&lt;$I$8),L388,"")</f>
        <v/>
      </c>
      <c r="Q388" s="150" t="str">
        <f ca="1">IF(AND(K388&lt;&gt;"",ISNUMBER(K388),ROW()-$I$19&gt;=$I$8),L388,"")</f>
        <v/>
      </c>
      <c r="R388" s="153"/>
      <c r="AA388" s="8" t="str">
        <f ca="1">IF(ROW()-$Y$11&lt;$Y$8,OFFSET($A$1,ROW()-$Y$11+$Y$4,COLUMN()-$Y$13+$Y$6),"")</f>
        <v/>
      </c>
      <c r="AB388" s="8" t="str">
        <f ca="1">IF(ROW()-$Y$11&lt;$Y$8,IF(ISNUMBER(AA388),AB387,OFFSET($A$1,ROW()-$Y$11+$Y$4,COLUMN()-$Y$13+$Y$6)),"")</f>
        <v/>
      </c>
      <c r="AC388" s="8" t="str">
        <f ca="1">IF(ROW()-$Y$11&lt;$Y$8,OFFSET($A$1,ROW()-$Y$11+$Y$4,COLUMN()-$Y$13+$Y$6),"")</f>
        <v/>
      </c>
      <c r="AD388" s="8" t="str">
        <f ca="1">IF(ROW()-$Y$11&lt;$Y$8,OFFSET($A$1,ROW()-$Y$11+$Y$4,COLUMN()-$Y$13+$Y$6),"")</f>
        <v/>
      </c>
      <c r="AE388" s="40" t="str">
        <f ca="1">IF(ISNUMBER(AA388),AE387,AA388)</f>
        <v/>
      </c>
      <c r="AF388" s="40" t="str">
        <f ca="1">IF(ISNUMBER(AA388),AA388,"")</f>
        <v/>
      </c>
      <c r="AG388" s="8" t="str">
        <f ca="1">IF(AC388="","",IF(AC387="",AC388,AG387+AC388))</f>
        <v/>
      </c>
      <c r="AH388" s="8" t="str">
        <f ca="1">IF(AD388="","",IF(AD387="",AD388,AH387+AD388))</f>
        <v/>
      </c>
      <c r="AI388" s="8" t="str">
        <f ca="1">IF(AG388&lt;&gt;"",AG388-AH388,"")</f>
        <v/>
      </c>
    </row>
    <row r="389" spans="11:35">
      <c r="K389" s="142" t="str">
        <f ca="1">IF(ROW()-$I$19&lt;$I$8,OFFSET($A$1,ROW()-$I$19+$I$4,COLUMN()-$I$21+$I$6),IF(ROW()-$I$19&lt;$I$8+$I$16,OFFSET($A$1,ROW()-$I$19-$I$8+$I$12,COLUMN()-$I$21+$I$14),""))</f>
        <v/>
      </c>
      <c r="L389" s="142" t="str">
        <f ca="1">IF(ROW()-$I$19&lt;$I$8,OFFSET(#REF!,ROW()-$I$19+$I$4,COLUMN()-$I$21+$I$6),IF(ROW()-$I$19&lt;$I$8+$I$16,OFFSET(#REF!,ROW()-$I$19-$I$8+$I$12,COLUMN()-$I$21+$I$14),""))</f>
        <v/>
      </c>
      <c r="M389" s="148" t="str">
        <f ca="1">IF(K389="","",IF(NOT(ISNUMBER(K389)),K389,M388))</f>
        <v/>
      </c>
      <c r="N389" s="149" t="str">
        <f ca="1">IF(K389="","",IF(ISNUMBER(K389),K389,IF(ISNUMBER(K390),K390,"")))</f>
        <v/>
      </c>
      <c r="O389" s="150" t="str">
        <f ca="1">IF(AND(ROW()-$I$19&lt;$I$8,NOT(ISNUMBER(K389))),L389,"")</f>
        <v/>
      </c>
      <c r="P389" s="150" t="str">
        <f ca="1">IF(AND(K389&lt;&gt;"",ISNUMBER(K389),ROW()-$I$19&lt;$I$8),L389,"")</f>
        <v/>
      </c>
      <c r="Q389" s="150" t="str">
        <f ca="1">IF(AND(K389&lt;&gt;"",ISNUMBER(K389),ROW()-$I$19&gt;=$I$8),L389,"")</f>
        <v/>
      </c>
      <c r="R389" s="153"/>
      <c r="AA389" s="8" t="str">
        <f ca="1">IF(ROW()-$Y$11&lt;$Y$8,OFFSET($A$1,ROW()-$Y$11+$Y$4,COLUMN()-$Y$13+$Y$6),"")</f>
        <v/>
      </c>
      <c r="AB389" s="8" t="str">
        <f ca="1">IF(ROW()-$Y$11&lt;$Y$8,IF(ISNUMBER(AA389),AB388,OFFSET($A$1,ROW()-$Y$11+$Y$4,COLUMN()-$Y$13+$Y$6)),"")</f>
        <v/>
      </c>
      <c r="AC389" s="8" t="str">
        <f ca="1">IF(ROW()-$Y$11&lt;$Y$8,OFFSET($A$1,ROW()-$Y$11+$Y$4,COLUMN()-$Y$13+$Y$6),"")</f>
        <v/>
      </c>
      <c r="AD389" s="8" t="str">
        <f ca="1">IF(ROW()-$Y$11&lt;$Y$8,OFFSET($A$1,ROW()-$Y$11+$Y$4,COLUMN()-$Y$13+$Y$6),"")</f>
        <v/>
      </c>
      <c r="AE389" s="40" t="str">
        <f ca="1">IF(ISNUMBER(AA389),AE388,AA389)</f>
        <v/>
      </c>
      <c r="AF389" s="40" t="str">
        <f ca="1">IF(ISNUMBER(AA389),AA389,"")</f>
        <v/>
      </c>
      <c r="AG389" s="8" t="str">
        <f ca="1">IF(AC389="","",IF(AC388="",AC389,AG388+AC389))</f>
        <v/>
      </c>
      <c r="AH389" s="8" t="str">
        <f ca="1">IF(AD389="","",IF(AD388="",AD389,AH388+AD389))</f>
        <v/>
      </c>
      <c r="AI389" s="8" t="str">
        <f ca="1">IF(AG389&lt;&gt;"",AG389-AH389,"")</f>
        <v/>
      </c>
    </row>
    <row r="390" spans="11:35">
      <c r="K390" s="142" t="str">
        <f ca="1">IF(ROW()-$I$19&lt;$I$8,OFFSET($A$1,ROW()-$I$19+$I$4,COLUMN()-$I$21+$I$6),IF(ROW()-$I$19&lt;$I$8+$I$16,OFFSET($A$1,ROW()-$I$19-$I$8+$I$12,COLUMN()-$I$21+$I$14),""))</f>
        <v/>
      </c>
      <c r="L390" s="142" t="str">
        <f ca="1">IF(ROW()-$I$19&lt;$I$8,OFFSET(#REF!,ROW()-$I$19+$I$4,COLUMN()-$I$21+$I$6),IF(ROW()-$I$19&lt;$I$8+$I$16,OFFSET(#REF!,ROW()-$I$19-$I$8+$I$12,COLUMN()-$I$21+$I$14),""))</f>
        <v/>
      </c>
      <c r="M390" s="148" t="str">
        <f ca="1">IF(K390="","",IF(NOT(ISNUMBER(K390)),K390,M389))</f>
        <v/>
      </c>
      <c r="N390" s="149" t="str">
        <f ca="1">IF(K390="","",IF(ISNUMBER(K390),K390,IF(ISNUMBER(K391),K391,"")))</f>
        <v/>
      </c>
      <c r="O390" s="150" t="str">
        <f ca="1">IF(AND(ROW()-$I$19&lt;$I$8,NOT(ISNUMBER(K390))),L390,"")</f>
        <v/>
      </c>
      <c r="P390" s="150" t="str">
        <f ca="1">IF(AND(K390&lt;&gt;"",ISNUMBER(K390),ROW()-$I$19&lt;$I$8),L390,"")</f>
        <v/>
      </c>
      <c r="Q390" s="150" t="str">
        <f ca="1">IF(AND(K390&lt;&gt;"",ISNUMBER(K390),ROW()-$I$19&gt;=$I$8),L390,"")</f>
        <v/>
      </c>
      <c r="R390" s="153"/>
      <c r="AA390" s="8" t="str">
        <f ca="1">IF(ROW()-$Y$11&lt;$Y$8,OFFSET($A$1,ROW()-$Y$11+$Y$4,COLUMN()-$Y$13+$Y$6),"")</f>
        <v/>
      </c>
      <c r="AB390" s="8" t="str">
        <f ca="1">IF(ROW()-$Y$11&lt;$Y$8,IF(ISNUMBER(AA390),AB389,OFFSET($A$1,ROW()-$Y$11+$Y$4,COLUMN()-$Y$13+$Y$6)),"")</f>
        <v/>
      </c>
      <c r="AC390" s="8" t="str">
        <f ca="1">IF(ROW()-$Y$11&lt;$Y$8,OFFSET($A$1,ROW()-$Y$11+$Y$4,COLUMN()-$Y$13+$Y$6),"")</f>
        <v/>
      </c>
      <c r="AD390" s="8" t="str">
        <f ca="1">IF(ROW()-$Y$11&lt;$Y$8,OFFSET($A$1,ROW()-$Y$11+$Y$4,COLUMN()-$Y$13+$Y$6),"")</f>
        <v/>
      </c>
      <c r="AE390" s="40" t="str">
        <f ca="1">IF(ISNUMBER(AA390),AE389,AA390)</f>
        <v/>
      </c>
      <c r="AF390" s="40" t="str">
        <f ca="1">IF(ISNUMBER(AA390),AA390,"")</f>
        <v/>
      </c>
      <c r="AG390" s="8" t="str">
        <f ca="1">IF(AC390="","",IF(AC389="",AC390,AG389+AC390))</f>
        <v/>
      </c>
      <c r="AH390" s="8" t="str">
        <f ca="1">IF(AD390="","",IF(AD389="",AD390,AH389+AD390))</f>
        <v/>
      </c>
      <c r="AI390" s="8" t="str">
        <f ca="1">IF(AG390&lt;&gt;"",AG390-AH390,"")</f>
        <v/>
      </c>
    </row>
    <row r="391" spans="11:35">
      <c r="K391" s="142" t="str">
        <f ca="1">IF(ROW()-$I$19&lt;$I$8,OFFSET($A$1,ROW()-$I$19+$I$4,COLUMN()-$I$21+$I$6),IF(ROW()-$I$19&lt;$I$8+$I$16,OFFSET($A$1,ROW()-$I$19-$I$8+$I$12,COLUMN()-$I$21+$I$14),""))</f>
        <v/>
      </c>
      <c r="L391" s="142" t="str">
        <f ca="1">IF(ROW()-$I$19&lt;$I$8,OFFSET(#REF!,ROW()-$I$19+$I$4,COLUMN()-$I$21+$I$6),IF(ROW()-$I$19&lt;$I$8+$I$16,OFFSET(#REF!,ROW()-$I$19-$I$8+$I$12,COLUMN()-$I$21+$I$14),""))</f>
        <v/>
      </c>
      <c r="M391" s="148" t="str">
        <f ca="1">IF(K391="","",IF(NOT(ISNUMBER(K391)),K391,M390))</f>
        <v/>
      </c>
      <c r="N391" s="149" t="str">
        <f ca="1">IF(K391="","",IF(ISNUMBER(K391),K391,IF(ISNUMBER(K392),K392,"")))</f>
        <v/>
      </c>
      <c r="O391" s="150" t="str">
        <f ca="1">IF(AND(ROW()-$I$19&lt;$I$8,NOT(ISNUMBER(K391))),L391,"")</f>
        <v/>
      </c>
      <c r="P391" s="150" t="str">
        <f ca="1">IF(AND(K391&lt;&gt;"",ISNUMBER(K391),ROW()-$I$19&lt;$I$8),L391,"")</f>
        <v/>
      </c>
      <c r="Q391" s="150" t="str">
        <f ca="1">IF(AND(K391&lt;&gt;"",ISNUMBER(K391),ROW()-$I$19&gt;=$I$8),L391,"")</f>
        <v/>
      </c>
      <c r="R391" s="153"/>
      <c r="AA391" s="8" t="str">
        <f ca="1">IF(ROW()-$Y$11&lt;$Y$8,OFFSET($A$1,ROW()-$Y$11+$Y$4,COLUMN()-$Y$13+$Y$6),"")</f>
        <v/>
      </c>
      <c r="AB391" s="8" t="str">
        <f ca="1">IF(ROW()-$Y$11&lt;$Y$8,IF(ISNUMBER(AA391),AB390,OFFSET($A$1,ROW()-$Y$11+$Y$4,COLUMN()-$Y$13+$Y$6)),"")</f>
        <v/>
      </c>
      <c r="AC391" s="8" t="str">
        <f ca="1">IF(ROW()-$Y$11&lt;$Y$8,OFFSET($A$1,ROW()-$Y$11+$Y$4,COLUMN()-$Y$13+$Y$6),"")</f>
        <v/>
      </c>
      <c r="AD391" s="8" t="str">
        <f ca="1">IF(ROW()-$Y$11&lt;$Y$8,OFFSET($A$1,ROW()-$Y$11+$Y$4,COLUMN()-$Y$13+$Y$6),"")</f>
        <v/>
      </c>
      <c r="AE391" s="40" t="str">
        <f ca="1">IF(ISNUMBER(AA391),AE390,AA391)</f>
        <v/>
      </c>
      <c r="AF391" s="40" t="str">
        <f ca="1">IF(ISNUMBER(AA391),AA391,"")</f>
        <v/>
      </c>
      <c r="AG391" s="8" t="str">
        <f ca="1">IF(AC391="","",IF(AC390="",AC391,AG390+AC391))</f>
        <v/>
      </c>
      <c r="AH391" s="8" t="str">
        <f ca="1">IF(AD391="","",IF(AD390="",AD391,AH390+AD391))</f>
        <v/>
      </c>
      <c r="AI391" s="8" t="str">
        <f ca="1">IF(AG391&lt;&gt;"",AG391-AH391,"")</f>
        <v/>
      </c>
    </row>
    <row r="392" spans="11:35">
      <c r="K392" s="142" t="str">
        <f ca="1">IF(ROW()-$I$19&lt;$I$8,OFFSET($A$1,ROW()-$I$19+$I$4,COLUMN()-$I$21+$I$6),IF(ROW()-$I$19&lt;$I$8+$I$16,OFFSET($A$1,ROW()-$I$19-$I$8+$I$12,COLUMN()-$I$21+$I$14),""))</f>
        <v/>
      </c>
      <c r="L392" s="142" t="str">
        <f ca="1">IF(ROW()-$I$19&lt;$I$8,OFFSET(#REF!,ROW()-$I$19+$I$4,COLUMN()-$I$21+$I$6),IF(ROW()-$I$19&lt;$I$8+$I$16,OFFSET(#REF!,ROW()-$I$19-$I$8+$I$12,COLUMN()-$I$21+$I$14),""))</f>
        <v/>
      </c>
      <c r="M392" s="148" t="str">
        <f ca="1">IF(K392="","",IF(NOT(ISNUMBER(K392)),K392,M391))</f>
        <v/>
      </c>
      <c r="N392" s="149" t="str">
        <f ca="1">IF(K392="","",IF(ISNUMBER(K392),K392,IF(ISNUMBER(K393),K393,"")))</f>
        <v/>
      </c>
      <c r="O392" s="150" t="str">
        <f ca="1">IF(AND(ROW()-$I$19&lt;$I$8,NOT(ISNUMBER(K392))),L392,"")</f>
        <v/>
      </c>
      <c r="P392" s="150" t="str">
        <f ca="1">IF(AND(K392&lt;&gt;"",ISNUMBER(K392),ROW()-$I$19&lt;$I$8),L392,"")</f>
        <v/>
      </c>
      <c r="Q392" s="150" t="str">
        <f ca="1">IF(AND(K392&lt;&gt;"",ISNUMBER(K392),ROW()-$I$19&gt;=$I$8),L392,"")</f>
        <v/>
      </c>
      <c r="R392" s="153"/>
      <c r="AA392" s="8" t="str">
        <f ca="1">IF(ROW()-$Y$11&lt;$Y$8,OFFSET($A$1,ROW()-$Y$11+$Y$4,COLUMN()-$Y$13+$Y$6),"")</f>
        <v/>
      </c>
      <c r="AB392" s="8" t="str">
        <f ca="1">IF(ROW()-$Y$11&lt;$Y$8,IF(ISNUMBER(AA392),AB391,OFFSET($A$1,ROW()-$Y$11+$Y$4,COLUMN()-$Y$13+$Y$6)),"")</f>
        <v/>
      </c>
      <c r="AC392" s="8" t="str">
        <f ca="1">IF(ROW()-$Y$11&lt;$Y$8,OFFSET($A$1,ROW()-$Y$11+$Y$4,COLUMN()-$Y$13+$Y$6),"")</f>
        <v/>
      </c>
      <c r="AD392" s="8" t="str">
        <f ca="1">IF(ROW()-$Y$11&lt;$Y$8,OFFSET($A$1,ROW()-$Y$11+$Y$4,COLUMN()-$Y$13+$Y$6),"")</f>
        <v/>
      </c>
      <c r="AE392" s="40" t="str">
        <f ca="1">IF(ISNUMBER(AA392),AE391,AA392)</f>
        <v/>
      </c>
      <c r="AF392" s="40" t="str">
        <f ca="1">IF(ISNUMBER(AA392),AA392,"")</f>
        <v/>
      </c>
      <c r="AG392" s="8" t="str">
        <f ca="1">IF(AC392="","",IF(AC391="",AC392,AG391+AC392))</f>
        <v/>
      </c>
      <c r="AH392" s="8" t="str">
        <f ca="1">IF(AD392="","",IF(AD391="",AD392,AH391+AD392))</f>
        <v/>
      </c>
      <c r="AI392" s="8" t="str">
        <f ca="1">IF(AG392&lt;&gt;"",AG392-AH392,"")</f>
        <v/>
      </c>
    </row>
    <row r="393" spans="11:35">
      <c r="K393" s="142" t="str">
        <f ca="1">IF(ROW()-$I$19&lt;$I$8,OFFSET($A$1,ROW()-$I$19+$I$4,COLUMN()-$I$21+$I$6),IF(ROW()-$I$19&lt;$I$8+$I$16,OFFSET($A$1,ROW()-$I$19-$I$8+$I$12,COLUMN()-$I$21+$I$14),""))</f>
        <v/>
      </c>
      <c r="L393" s="142" t="str">
        <f ca="1">IF(ROW()-$I$19&lt;$I$8,OFFSET(#REF!,ROW()-$I$19+$I$4,COLUMN()-$I$21+$I$6),IF(ROW()-$I$19&lt;$I$8+$I$16,OFFSET(#REF!,ROW()-$I$19-$I$8+$I$12,COLUMN()-$I$21+$I$14),""))</f>
        <v/>
      </c>
      <c r="M393" s="148" t="str">
        <f ca="1">IF(K393="","",IF(NOT(ISNUMBER(K393)),K393,M392))</f>
        <v/>
      </c>
      <c r="N393" s="149" t="str">
        <f ca="1">IF(K393="","",IF(ISNUMBER(K393),K393,IF(ISNUMBER(K394),K394,"")))</f>
        <v/>
      </c>
      <c r="O393" s="150" t="str">
        <f ca="1">IF(AND(ROW()-$I$19&lt;$I$8,NOT(ISNUMBER(K393))),L393,"")</f>
        <v/>
      </c>
      <c r="P393" s="150" t="str">
        <f ca="1">IF(AND(K393&lt;&gt;"",ISNUMBER(K393),ROW()-$I$19&lt;$I$8),L393,"")</f>
        <v/>
      </c>
      <c r="Q393" s="150" t="str">
        <f ca="1">IF(AND(K393&lt;&gt;"",ISNUMBER(K393),ROW()-$I$19&gt;=$I$8),L393,"")</f>
        <v/>
      </c>
      <c r="R393" s="153"/>
      <c r="AA393" s="8" t="str">
        <f ca="1">IF(ROW()-$Y$11&lt;$Y$8,OFFSET($A$1,ROW()-$Y$11+$Y$4,COLUMN()-$Y$13+$Y$6),"")</f>
        <v/>
      </c>
      <c r="AB393" s="8" t="str">
        <f ca="1">IF(ROW()-$Y$11&lt;$Y$8,IF(ISNUMBER(AA393),AB392,OFFSET($A$1,ROW()-$Y$11+$Y$4,COLUMN()-$Y$13+$Y$6)),"")</f>
        <v/>
      </c>
      <c r="AC393" s="8" t="str">
        <f ca="1">IF(ROW()-$Y$11&lt;$Y$8,OFFSET($A$1,ROW()-$Y$11+$Y$4,COLUMN()-$Y$13+$Y$6),"")</f>
        <v/>
      </c>
      <c r="AD393" s="8" t="str">
        <f ca="1">IF(ROW()-$Y$11&lt;$Y$8,OFFSET($A$1,ROW()-$Y$11+$Y$4,COLUMN()-$Y$13+$Y$6),"")</f>
        <v/>
      </c>
      <c r="AE393" s="40" t="str">
        <f ca="1">IF(ISNUMBER(AA393),AE392,AA393)</f>
        <v/>
      </c>
      <c r="AF393" s="40" t="str">
        <f ca="1">IF(ISNUMBER(AA393),AA393,"")</f>
        <v/>
      </c>
      <c r="AG393" s="8" t="str">
        <f ca="1">IF(AC393="","",IF(AC392="",AC393,AG392+AC393))</f>
        <v/>
      </c>
      <c r="AH393" s="8" t="str">
        <f ca="1">IF(AD393="","",IF(AD392="",AD393,AH392+AD393))</f>
        <v/>
      </c>
      <c r="AI393" s="8" t="str">
        <f ca="1">IF(AG393&lt;&gt;"",AG393-AH393,"")</f>
        <v/>
      </c>
    </row>
    <row r="394" spans="11:35">
      <c r="K394" s="142" t="str">
        <f ca="1">IF(ROW()-$I$19&lt;$I$8,OFFSET($A$1,ROW()-$I$19+$I$4,COLUMN()-$I$21+$I$6),IF(ROW()-$I$19&lt;$I$8+$I$16,OFFSET($A$1,ROW()-$I$19-$I$8+$I$12,COLUMN()-$I$21+$I$14),""))</f>
        <v/>
      </c>
      <c r="L394" s="142" t="str">
        <f ca="1">IF(ROW()-$I$19&lt;$I$8,OFFSET(#REF!,ROW()-$I$19+$I$4,COLUMN()-$I$21+$I$6),IF(ROW()-$I$19&lt;$I$8+$I$16,OFFSET(#REF!,ROW()-$I$19-$I$8+$I$12,COLUMN()-$I$21+$I$14),""))</f>
        <v/>
      </c>
      <c r="M394" s="148" t="str">
        <f ca="1">IF(K394="","",IF(NOT(ISNUMBER(K394)),K394,M393))</f>
        <v/>
      </c>
      <c r="N394" s="149" t="str">
        <f ca="1">IF(K394="","",IF(ISNUMBER(K394),K394,IF(ISNUMBER(K395),K395,"")))</f>
        <v/>
      </c>
      <c r="O394" s="150" t="str">
        <f ca="1">IF(AND(ROW()-$I$19&lt;$I$8,NOT(ISNUMBER(K394))),L394,"")</f>
        <v/>
      </c>
      <c r="P394" s="150" t="str">
        <f ca="1">IF(AND(K394&lt;&gt;"",ISNUMBER(K394),ROW()-$I$19&lt;$I$8),L394,"")</f>
        <v/>
      </c>
      <c r="Q394" s="150" t="str">
        <f ca="1">IF(AND(K394&lt;&gt;"",ISNUMBER(K394),ROW()-$I$19&gt;=$I$8),L394,"")</f>
        <v/>
      </c>
      <c r="R394" s="153"/>
      <c r="AA394" s="8" t="str">
        <f ca="1">IF(ROW()-$Y$11&lt;$Y$8,OFFSET($A$1,ROW()-$Y$11+$Y$4,COLUMN()-$Y$13+$Y$6),"")</f>
        <v/>
      </c>
      <c r="AB394" s="8" t="str">
        <f ca="1">IF(ROW()-$Y$11&lt;$Y$8,IF(ISNUMBER(AA394),AB393,OFFSET($A$1,ROW()-$Y$11+$Y$4,COLUMN()-$Y$13+$Y$6)),"")</f>
        <v/>
      </c>
      <c r="AC394" s="8" t="str">
        <f ca="1">IF(ROW()-$Y$11&lt;$Y$8,OFFSET($A$1,ROW()-$Y$11+$Y$4,COLUMN()-$Y$13+$Y$6),"")</f>
        <v/>
      </c>
      <c r="AD394" s="8" t="str">
        <f ca="1">IF(ROW()-$Y$11&lt;$Y$8,OFFSET($A$1,ROW()-$Y$11+$Y$4,COLUMN()-$Y$13+$Y$6),"")</f>
        <v/>
      </c>
      <c r="AE394" s="40" t="str">
        <f ca="1">IF(ISNUMBER(AA394),AE393,AA394)</f>
        <v/>
      </c>
      <c r="AF394" s="40" t="str">
        <f ca="1">IF(ISNUMBER(AA394),AA394,"")</f>
        <v/>
      </c>
      <c r="AG394" s="8" t="str">
        <f ca="1">IF(AC394="","",IF(AC393="",AC394,AG393+AC394))</f>
        <v/>
      </c>
      <c r="AH394" s="8" t="str">
        <f ca="1">IF(AD394="","",IF(AD393="",AD394,AH393+AD394))</f>
        <v/>
      </c>
      <c r="AI394" s="8" t="str">
        <f ca="1">IF(AG394&lt;&gt;"",AG394-AH394,"")</f>
        <v/>
      </c>
    </row>
    <row r="395" spans="11:35">
      <c r="K395" s="142" t="str">
        <f ca="1">IF(ROW()-$I$19&lt;$I$8,OFFSET($A$1,ROW()-$I$19+$I$4,COLUMN()-$I$21+$I$6),IF(ROW()-$I$19&lt;$I$8+$I$16,OFFSET($A$1,ROW()-$I$19-$I$8+$I$12,COLUMN()-$I$21+$I$14),""))</f>
        <v/>
      </c>
      <c r="L395" s="142" t="str">
        <f ca="1">IF(ROW()-$I$19&lt;$I$8,OFFSET(#REF!,ROW()-$I$19+$I$4,COLUMN()-$I$21+$I$6),IF(ROW()-$I$19&lt;$I$8+$I$16,OFFSET(#REF!,ROW()-$I$19-$I$8+$I$12,COLUMN()-$I$21+$I$14),""))</f>
        <v/>
      </c>
      <c r="M395" s="148" t="str">
        <f ca="1">IF(K395="","",IF(NOT(ISNUMBER(K395)),K395,M394))</f>
        <v/>
      </c>
      <c r="N395" s="149" t="str">
        <f ca="1">IF(K395="","",IF(ISNUMBER(K395),K395,IF(ISNUMBER(K396),K396,"")))</f>
        <v/>
      </c>
      <c r="O395" s="150" t="str">
        <f ca="1">IF(AND(ROW()-$I$19&lt;$I$8,NOT(ISNUMBER(K395))),L395,"")</f>
        <v/>
      </c>
      <c r="P395" s="150" t="str">
        <f ca="1">IF(AND(K395&lt;&gt;"",ISNUMBER(K395),ROW()-$I$19&lt;$I$8),L395,"")</f>
        <v/>
      </c>
      <c r="Q395" s="150" t="str">
        <f ca="1">IF(AND(K395&lt;&gt;"",ISNUMBER(K395),ROW()-$I$19&gt;=$I$8),L395,"")</f>
        <v/>
      </c>
      <c r="R395" s="153"/>
      <c r="AA395" s="8" t="str">
        <f ca="1">IF(ROW()-$Y$11&lt;$Y$8,OFFSET($A$1,ROW()-$Y$11+$Y$4,COLUMN()-$Y$13+$Y$6),"")</f>
        <v/>
      </c>
      <c r="AB395" s="8" t="str">
        <f ca="1">IF(ROW()-$Y$11&lt;$Y$8,IF(ISNUMBER(AA395),AB394,OFFSET($A$1,ROW()-$Y$11+$Y$4,COLUMN()-$Y$13+$Y$6)),"")</f>
        <v/>
      </c>
      <c r="AC395" s="8" t="str">
        <f ca="1">IF(ROW()-$Y$11&lt;$Y$8,OFFSET($A$1,ROW()-$Y$11+$Y$4,COLUMN()-$Y$13+$Y$6),"")</f>
        <v/>
      </c>
      <c r="AD395" s="8" t="str">
        <f ca="1">IF(ROW()-$Y$11&lt;$Y$8,OFFSET($A$1,ROW()-$Y$11+$Y$4,COLUMN()-$Y$13+$Y$6),"")</f>
        <v/>
      </c>
      <c r="AE395" s="40" t="str">
        <f ca="1">IF(ISNUMBER(AA395),AE394,AA395)</f>
        <v/>
      </c>
      <c r="AF395" s="40" t="str">
        <f ca="1">IF(ISNUMBER(AA395),AA395,"")</f>
        <v/>
      </c>
      <c r="AG395" s="8" t="str">
        <f ca="1">IF(AC395="","",IF(AC394="",AC395,AG394+AC395))</f>
        <v/>
      </c>
      <c r="AH395" s="8" t="str">
        <f ca="1">IF(AD395="","",IF(AD394="",AD395,AH394+AD395))</f>
        <v/>
      </c>
      <c r="AI395" s="8" t="str">
        <f ca="1">IF(AG395&lt;&gt;"",AG395-AH395,"")</f>
        <v/>
      </c>
    </row>
    <row r="396" spans="11:35">
      <c r="K396" s="142" t="str">
        <f ca="1">IF(ROW()-$I$19&lt;$I$8,OFFSET($A$1,ROW()-$I$19+$I$4,COLUMN()-$I$21+$I$6),IF(ROW()-$I$19&lt;$I$8+$I$16,OFFSET($A$1,ROW()-$I$19-$I$8+$I$12,COLUMN()-$I$21+$I$14),""))</f>
        <v/>
      </c>
      <c r="L396" s="142" t="str">
        <f ca="1">IF(ROW()-$I$19&lt;$I$8,OFFSET(#REF!,ROW()-$I$19+$I$4,COLUMN()-$I$21+$I$6),IF(ROW()-$I$19&lt;$I$8+$I$16,OFFSET(#REF!,ROW()-$I$19-$I$8+$I$12,COLUMN()-$I$21+$I$14),""))</f>
        <v/>
      </c>
      <c r="M396" s="148" t="str">
        <f ca="1">IF(K396="","",IF(NOT(ISNUMBER(K396)),K396,M395))</f>
        <v/>
      </c>
      <c r="N396" s="149" t="str">
        <f ca="1">IF(K396="","",IF(ISNUMBER(K396),K396,IF(ISNUMBER(K397),K397,"")))</f>
        <v/>
      </c>
      <c r="O396" s="150" t="str">
        <f ca="1">IF(AND(ROW()-$I$19&lt;$I$8,NOT(ISNUMBER(K396))),L396,"")</f>
        <v/>
      </c>
      <c r="P396" s="150" t="str">
        <f ca="1">IF(AND(K396&lt;&gt;"",ISNUMBER(K396),ROW()-$I$19&lt;$I$8),L396,"")</f>
        <v/>
      </c>
      <c r="Q396" s="150" t="str">
        <f ca="1">IF(AND(K396&lt;&gt;"",ISNUMBER(K396),ROW()-$I$19&gt;=$I$8),L396,"")</f>
        <v/>
      </c>
      <c r="R396" s="153"/>
      <c r="AA396" s="8" t="str">
        <f ca="1">IF(ROW()-$Y$11&lt;$Y$8,OFFSET($A$1,ROW()-$Y$11+$Y$4,COLUMN()-$Y$13+$Y$6),"")</f>
        <v/>
      </c>
      <c r="AB396" s="8" t="str">
        <f ca="1">IF(ROW()-$Y$11&lt;$Y$8,IF(ISNUMBER(AA396),AB395,OFFSET($A$1,ROW()-$Y$11+$Y$4,COLUMN()-$Y$13+$Y$6)),"")</f>
        <v/>
      </c>
      <c r="AC396" s="8" t="str">
        <f ca="1">IF(ROW()-$Y$11&lt;$Y$8,OFFSET($A$1,ROW()-$Y$11+$Y$4,COLUMN()-$Y$13+$Y$6),"")</f>
        <v/>
      </c>
      <c r="AD396" s="8" t="str">
        <f ca="1">IF(ROW()-$Y$11&lt;$Y$8,OFFSET($A$1,ROW()-$Y$11+$Y$4,COLUMN()-$Y$13+$Y$6),"")</f>
        <v/>
      </c>
      <c r="AE396" s="40" t="str">
        <f ca="1">IF(ISNUMBER(AA396),AE395,AA396)</f>
        <v/>
      </c>
      <c r="AF396" s="40" t="str">
        <f ca="1">IF(ISNUMBER(AA396),AA396,"")</f>
        <v/>
      </c>
      <c r="AG396" s="8" t="str">
        <f ca="1">IF(AC396="","",IF(AC395="",AC396,AG395+AC396))</f>
        <v/>
      </c>
      <c r="AH396" s="8" t="str">
        <f ca="1">IF(AD396="","",IF(AD395="",AD396,AH395+AD396))</f>
        <v/>
      </c>
      <c r="AI396" s="8" t="str">
        <f ca="1">IF(AG396&lt;&gt;"",AG396-AH396,"")</f>
        <v/>
      </c>
    </row>
    <row r="397" spans="11:35">
      <c r="K397" s="142" t="str">
        <f ca="1">IF(ROW()-$I$19&lt;$I$8,OFFSET($A$1,ROW()-$I$19+$I$4,COLUMN()-$I$21+$I$6),IF(ROW()-$I$19&lt;$I$8+$I$16,OFFSET($A$1,ROW()-$I$19-$I$8+$I$12,COLUMN()-$I$21+$I$14),""))</f>
        <v/>
      </c>
      <c r="L397" s="142" t="str">
        <f ca="1">IF(ROW()-$I$19&lt;$I$8,OFFSET(#REF!,ROW()-$I$19+$I$4,COLUMN()-$I$21+$I$6),IF(ROW()-$I$19&lt;$I$8+$I$16,OFFSET(#REF!,ROW()-$I$19-$I$8+$I$12,COLUMN()-$I$21+$I$14),""))</f>
        <v/>
      </c>
      <c r="M397" s="148" t="str">
        <f ca="1">IF(K397="","",IF(NOT(ISNUMBER(K397)),K397,M396))</f>
        <v/>
      </c>
      <c r="N397" s="149" t="str">
        <f ca="1">IF(K397="","",IF(ISNUMBER(K397),K397,IF(ISNUMBER(K398),K398,"")))</f>
        <v/>
      </c>
      <c r="O397" s="150" t="str">
        <f ca="1">IF(AND(ROW()-$I$19&lt;$I$8,NOT(ISNUMBER(K397))),L397,"")</f>
        <v/>
      </c>
      <c r="P397" s="150" t="str">
        <f ca="1">IF(AND(K397&lt;&gt;"",ISNUMBER(K397),ROW()-$I$19&lt;$I$8),L397,"")</f>
        <v/>
      </c>
      <c r="Q397" s="150" t="str">
        <f ca="1">IF(AND(K397&lt;&gt;"",ISNUMBER(K397),ROW()-$I$19&gt;=$I$8),L397,"")</f>
        <v/>
      </c>
      <c r="R397" s="153"/>
      <c r="AA397" s="8" t="str">
        <f ca="1">IF(ROW()-$Y$11&lt;$Y$8,OFFSET($A$1,ROW()-$Y$11+$Y$4,COLUMN()-$Y$13+$Y$6),"")</f>
        <v/>
      </c>
      <c r="AB397" s="8" t="str">
        <f ca="1">IF(ROW()-$Y$11&lt;$Y$8,IF(ISNUMBER(AA397),AB396,OFFSET($A$1,ROW()-$Y$11+$Y$4,COLUMN()-$Y$13+$Y$6)),"")</f>
        <v/>
      </c>
      <c r="AC397" s="8" t="str">
        <f ca="1">IF(ROW()-$Y$11&lt;$Y$8,OFFSET($A$1,ROW()-$Y$11+$Y$4,COLUMN()-$Y$13+$Y$6),"")</f>
        <v/>
      </c>
      <c r="AD397" s="8" t="str">
        <f ca="1">IF(ROW()-$Y$11&lt;$Y$8,OFFSET($A$1,ROW()-$Y$11+$Y$4,COLUMN()-$Y$13+$Y$6),"")</f>
        <v/>
      </c>
      <c r="AE397" s="40" t="str">
        <f ca="1">IF(ISNUMBER(AA397),AE396,AA397)</f>
        <v/>
      </c>
      <c r="AF397" s="40" t="str">
        <f ca="1">IF(ISNUMBER(AA397),AA397,"")</f>
        <v/>
      </c>
      <c r="AG397" s="8" t="str">
        <f ca="1">IF(AC397="","",IF(AC396="",AC397,AG396+AC397))</f>
        <v/>
      </c>
      <c r="AH397" s="8" t="str">
        <f ca="1">IF(AD397="","",IF(AD396="",AD397,AH396+AD397))</f>
        <v/>
      </c>
      <c r="AI397" s="8" t="str">
        <f ca="1">IF(AG397&lt;&gt;"",AG397-AH397,"")</f>
        <v/>
      </c>
    </row>
    <row r="398" spans="11:35">
      <c r="K398" s="142" t="str">
        <f ca="1">IF(ROW()-$I$19&lt;$I$8,OFFSET($A$1,ROW()-$I$19+$I$4,COLUMN()-$I$21+$I$6),IF(ROW()-$I$19&lt;$I$8+$I$16,OFFSET($A$1,ROW()-$I$19-$I$8+$I$12,COLUMN()-$I$21+$I$14),""))</f>
        <v/>
      </c>
      <c r="L398" s="142" t="str">
        <f ca="1">IF(ROW()-$I$19&lt;$I$8,OFFSET(#REF!,ROW()-$I$19+$I$4,COLUMN()-$I$21+$I$6),IF(ROW()-$I$19&lt;$I$8+$I$16,OFFSET(#REF!,ROW()-$I$19-$I$8+$I$12,COLUMN()-$I$21+$I$14),""))</f>
        <v/>
      </c>
      <c r="M398" s="148" t="str">
        <f ca="1">IF(K398="","",IF(NOT(ISNUMBER(K398)),K398,M397))</f>
        <v/>
      </c>
      <c r="N398" s="149" t="str">
        <f ca="1">IF(K398="","",IF(ISNUMBER(K398),K398,IF(ISNUMBER(K399),K399,"")))</f>
        <v/>
      </c>
      <c r="O398" s="150" t="str">
        <f ca="1">IF(AND(ROW()-$I$19&lt;$I$8,NOT(ISNUMBER(K398))),L398,"")</f>
        <v/>
      </c>
      <c r="P398" s="150" t="str">
        <f ca="1">IF(AND(K398&lt;&gt;"",ISNUMBER(K398),ROW()-$I$19&lt;$I$8),L398,"")</f>
        <v/>
      </c>
      <c r="Q398" s="150" t="str">
        <f ca="1">IF(AND(K398&lt;&gt;"",ISNUMBER(K398),ROW()-$I$19&gt;=$I$8),L398,"")</f>
        <v/>
      </c>
      <c r="R398" s="153"/>
      <c r="AA398" s="8" t="str">
        <f ca="1">IF(ROW()-$Y$11&lt;$Y$8,OFFSET($A$1,ROW()-$Y$11+$Y$4,COLUMN()-$Y$13+$Y$6),"")</f>
        <v/>
      </c>
      <c r="AB398" s="8" t="str">
        <f ca="1">IF(ROW()-$Y$11&lt;$Y$8,IF(ISNUMBER(AA398),AB397,OFFSET($A$1,ROW()-$Y$11+$Y$4,COLUMN()-$Y$13+$Y$6)),"")</f>
        <v/>
      </c>
      <c r="AC398" s="8" t="str">
        <f ca="1">IF(ROW()-$Y$11&lt;$Y$8,OFFSET($A$1,ROW()-$Y$11+$Y$4,COLUMN()-$Y$13+$Y$6),"")</f>
        <v/>
      </c>
      <c r="AD398" s="8" t="str">
        <f ca="1">IF(ROW()-$Y$11&lt;$Y$8,OFFSET($A$1,ROW()-$Y$11+$Y$4,COLUMN()-$Y$13+$Y$6),"")</f>
        <v/>
      </c>
      <c r="AE398" s="40" t="str">
        <f ca="1">IF(ISNUMBER(AA398),AE397,AA398)</f>
        <v/>
      </c>
      <c r="AF398" s="40" t="str">
        <f ca="1">IF(ISNUMBER(AA398),AA398,"")</f>
        <v/>
      </c>
      <c r="AG398" s="8" t="str">
        <f ca="1">IF(AC398="","",IF(AC397="",AC398,AG397+AC398))</f>
        <v/>
      </c>
      <c r="AH398" s="8" t="str">
        <f ca="1">IF(AD398="","",IF(AD397="",AD398,AH397+AD398))</f>
        <v/>
      </c>
      <c r="AI398" s="8" t="str">
        <f ca="1">IF(AG398&lt;&gt;"",AG398-AH398,"")</f>
        <v/>
      </c>
    </row>
    <row r="399" spans="11:35">
      <c r="K399" s="142" t="str">
        <f ca="1">IF(ROW()-$I$19&lt;$I$8,OFFSET($A$1,ROW()-$I$19+$I$4,COLUMN()-$I$21+$I$6),IF(ROW()-$I$19&lt;$I$8+$I$16,OFFSET($A$1,ROW()-$I$19-$I$8+$I$12,COLUMN()-$I$21+$I$14),""))</f>
        <v/>
      </c>
      <c r="L399" s="142" t="str">
        <f ca="1">IF(ROW()-$I$19&lt;$I$8,OFFSET(#REF!,ROW()-$I$19+$I$4,COLUMN()-$I$21+$I$6),IF(ROW()-$I$19&lt;$I$8+$I$16,OFFSET(#REF!,ROW()-$I$19-$I$8+$I$12,COLUMN()-$I$21+$I$14),""))</f>
        <v/>
      </c>
      <c r="M399" s="148" t="str">
        <f ca="1">IF(K399="","",IF(NOT(ISNUMBER(K399)),K399,M398))</f>
        <v/>
      </c>
      <c r="N399" s="149" t="str">
        <f ca="1">IF(K399="","",IF(ISNUMBER(K399),K399,IF(ISNUMBER(K400),K400,"")))</f>
        <v/>
      </c>
      <c r="O399" s="150" t="str">
        <f ca="1">IF(AND(ROW()-$I$19&lt;$I$8,NOT(ISNUMBER(K399))),L399,"")</f>
        <v/>
      </c>
      <c r="P399" s="150" t="str">
        <f ca="1">IF(AND(K399&lt;&gt;"",ISNUMBER(K399),ROW()-$I$19&lt;$I$8),L399,"")</f>
        <v/>
      </c>
      <c r="Q399" s="150" t="str">
        <f ca="1">IF(AND(K399&lt;&gt;"",ISNUMBER(K399),ROW()-$I$19&gt;=$I$8),L399,"")</f>
        <v/>
      </c>
      <c r="R399" s="153"/>
      <c r="AA399" s="8" t="str">
        <f ca="1">IF(ROW()-$Y$11&lt;$Y$8,OFFSET($A$1,ROW()-$Y$11+$Y$4,COLUMN()-$Y$13+$Y$6),"")</f>
        <v/>
      </c>
      <c r="AB399" s="8" t="str">
        <f ca="1">IF(ROW()-$Y$11&lt;$Y$8,IF(ISNUMBER(AA399),AB398,OFFSET($A$1,ROW()-$Y$11+$Y$4,COLUMN()-$Y$13+$Y$6)),"")</f>
        <v/>
      </c>
      <c r="AC399" s="8" t="str">
        <f ca="1">IF(ROW()-$Y$11&lt;$Y$8,OFFSET($A$1,ROW()-$Y$11+$Y$4,COLUMN()-$Y$13+$Y$6),"")</f>
        <v/>
      </c>
      <c r="AD399" s="8" t="str">
        <f ca="1">IF(ROW()-$Y$11&lt;$Y$8,OFFSET($A$1,ROW()-$Y$11+$Y$4,COLUMN()-$Y$13+$Y$6),"")</f>
        <v/>
      </c>
      <c r="AE399" s="40" t="str">
        <f ca="1">IF(ISNUMBER(AA399),AE398,AA399)</f>
        <v/>
      </c>
      <c r="AF399" s="40" t="str">
        <f ca="1">IF(ISNUMBER(AA399),AA399,"")</f>
        <v/>
      </c>
      <c r="AG399" s="8" t="str">
        <f ca="1">IF(AC399="","",IF(AC398="",AC399,AG398+AC399))</f>
        <v/>
      </c>
      <c r="AH399" s="8" t="str">
        <f ca="1">IF(AD399="","",IF(AD398="",AD399,AH398+AD399))</f>
        <v/>
      </c>
      <c r="AI399" s="8" t="str">
        <f ca="1">IF(AG399&lt;&gt;"",AG399-AH399,"")</f>
        <v/>
      </c>
    </row>
    <row r="400" spans="11:35">
      <c r="K400" s="142" t="str">
        <f ca="1">IF(ROW()-$I$19&lt;$I$8,OFFSET($A$1,ROW()-$I$19+$I$4,COLUMN()-$I$21+$I$6),IF(ROW()-$I$19&lt;$I$8+$I$16,OFFSET($A$1,ROW()-$I$19-$I$8+$I$12,COLUMN()-$I$21+$I$14),""))</f>
        <v/>
      </c>
      <c r="L400" s="142" t="str">
        <f ca="1">IF(ROW()-$I$19&lt;$I$8,OFFSET(#REF!,ROW()-$I$19+$I$4,COLUMN()-$I$21+$I$6),IF(ROW()-$I$19&lt;$I$8+$I$16,OFFSET(#REF!,ROW()-$I$19-$I$8+$I$12,COLUMN()-$I$21+$I$14),""))</f>
        <v/>
      </c>
      <c r="M400" s="148" t="str">
        <f ca="1">IF(K400="","",IF(NOT(ISNUMBER(K400)),K400,M399))</f>
        <v/>
      </c>
      <c r="N400" s="149" t="str">
        <f ca="1">IF(K400="","",IF(ISNUMBER(K400),K400,IF(ISNUMBER(K401),K401,"")))</f>
        <v/>
      </c>
      <c r="O400" s="150" t="str">
        <f ca="1">IF(AND(ROW()-$I$19&lt;$I$8,NOT(ISNUMBER(K400))),L400,"")</f>
        <v/>
      </c>
      <c r="P400" s="150" t="str">
        <f ca="1">IF(AND(K400&lt;&gt;"",ISNUMBER(K400),ROW()-$I$19&lt;$I$8),L400,"")</f>
        <v/>
      </c>
      <c r="Q400" s="150" t="str">
        <f ca="1">IF(AND(K400&lt;&gt;"",ISNUMBER(K400),ROW()-$I$19&gt;=$I$8),L400,"")</f>
        <v/>
      </c>
      <c r="R400" s="153"/>
      <c r="AA400" s="8" t="str">
        <f ca="1">IF(ROW()-$Y$11&lt;$Y$8,OFFSET($A$1,ROW()-$Y$11+$Y$4,COLUMN()-$Y$13+$Y$6),"")</f>
        <v/>
      </c>
      <c r="AB400" s="8" t="str">
        <f ca="1">IF(ROW()-$Y$11&lt;$Y$8,IF(ISNUMBER(AA400),AB399,OFFSET($A$1,ROW()-$Y$11+$Y$4,COLUMN()-$Y$13+$Y$6)),"")</f>
        <v/>
      </c>
      <c r="AC400" s="8" t="str">
        <f ca="1">IF(ROW()-$Y$11&lt;$Y$8,OFFSET($A$1,ROW()-$Y$11+$Y$4,COLUMN()-$Y$13+$Y$6),"")</f>
        <v/>
      </c>
      <c r="AD400" s="8" t="str">
        <f ca="1">IF(ROW()-$Y$11&lt;$Y$8,OFFSET($A$1,ROW()-$Y$11+$Y$4,COLUMN()-$Y$13+$Y$6),"")</f>
        <v/>
      </c>
      <c r="AE400" s="40" t="str">
        <f ca="1">IF(ISNUMBER(AA400),AE399,AA400)</f>
        <v/>
      </c>
      <c r="AF400" s="40" t="str">
        <f ca="1">IF(ISNUMBER(AA400),AA400,"")</f>
        <v/>
      </c>
      <c r="AG400" s="8" t="str">
        <f ca="1">IF(AC400="","",IF(AC399="",AC400,AG399+AC400))</f>
        <v/>
      </c>
      <c r="AH400" s="8" t="str">
        <f ca="1">IF(AD400="","",IF(AD399="",AD400,AH399+AD400))</f>
        <v/>
      </c>
      <c r="AI400" s="8" t="str">
        <f ca="1">IF(AG400&lt;&gt;"",AG400-AH400,"")</f>
        <v/>
      </c>
    </row>
    <row r="401" spans="11:35">
      <c r="K401" s="142" t="str">
        <f ca="1">IF(ROW()-$I$19&lt;$I$8,OFFSET($A$1,ROW()-$I$19+$I$4,COLUMN()-$I$21+$I$6),IF(ROW()-$I$19&lt;$I$8+$I$16,OFFSET($A$1,ROW()-$I$19-$I$8+$I$12,COLUMN()-$I$21+$I$14),""))</f>
        <v/>
      </c>
      <c r="L401" s="142" t="str">
        <f ca="1">IF(ROW()-$I$19&lt;$I$8,OFFSET(#REF!,ROW()-$I$19+$I$4,COLUMN()-$I$21+$I$6),IF(ROW()-$I$19&lt;$I$8+$I$16,OFFSET(#REF!,ROW()-$I$19-$I$8+$I$12,COLUMN()-$I$21+$I$14),""))</f>
        <v/>
      </c>
      <c r="M401" s="148" t="str">
        <f ca="1">IF(K401="","",IF(NOT(ISNUMBER(K401)),K401,M400))</f>
        <v/>
      </c>
      <c r="N401" s="149" t="str">
        <f ca="1">IF(K401="","",IF(ISNUMBER(K401),K401,IF(ISNUMBER(K402),K402,"")))</f>
        <v/>
      </c>
      <c r="O401" s="150" t="str">
        <f ca="1">IF(AND(ROW()-$I$19&lt;$I$8,NOT(ISNUMBER(K401))),L401,"")</f>
        <v/>
      </c>
      <c r="P401" s="150" t="str">
        <f ca="1">IF(AND(K401&lt;&gt;"",ISNUMBER(K401),ROW()-$I$19&lt;$I$8),L401,"")</f>
        <v/>
      </c>
      <c r="Q401" s="150" t="str">
        <f ca="1">IF(AND(K401&lt;&gt;"",ISNUMBER(K401),ROW()-$I$19&gt;=$I$8),L401,"")</f>
        <v/>
      </c>
      <c r="R401" s="153"/>
      <c r="AA401" s="8" t="str">
        <f ca="1">IF(ROW()-$Y$11&lt;$Y$8,OFFSET($A$1,ROW()-$Y$11+$Y$4,COLUMN()-$Y$13+$Y$6),"")</f>
        <v/>
      </c>
      <c r="AB401" s="8" t="str">
        <f ca="1">IF(ROW()-$Y$11&lt;$Y$8,IF(ISNUMBER(AA401),AB400,OFFSET($A$1,ROW()-$Y$11+$Y$4,COLUMN()-$Y$13+$Y$6)),"")</f>
        <v/>
      </c>
      <c r="AC401" s="8" t="str">
        <f ca="1">IF(ROW()-$Y$11&lt;$Y$8,OFFSET($A$1,ROW()-$Y$11+$Y$4,COLUMN()-$Y$13+$Y$6),"")</f>
        <v/>
      </c>
      <c r="AD401" s="8" t="str">
        <f ca="1">IF(ROW()-$Y$11&lt;$Y$8,OFFSET($A$1,ROW()-$Y$11+$Y$4,COLUMN()-$Y$13+$Y$6),"")</f>
        <v/>
      </c>
      <c r="AE401" s="40" t="str">
        <f ca="1">IF(ISNUMBER(AA401),AE400,AA401)</f>
        <v/>
      </c>
      <c r="AF401" s="40" t="str">
        <f ca="1">IF(ISNUMBER(AA401),AA401,"")</f>
        <v/>
      </c>
      <c r="AG401" s="8" t="str">
        <f ca="1">IF(AC401="","",IF(AC400="",AC401,AG400+AC401))</f>
        <v/>
      </c>
      <c r="AH401" s="8" t="str">
        <f ca="1">IF(AD401="","",IF(AD400="",AD401,AH400+AD401))</f>
        <v/>
      </c>
      <c r="AI401" s="8" t="str">
        <f ca="1">IF(AG401&lt;&gt;"",AG401-AH401,"")</f>
        <v/>
      </c>
    </row>
    <row r="402" spans="11:35">
      <c r="K402" s="142" t="str">
        <f ca="1">IF(ROW()-$I$19&lt;$I$8,OFFSET($A$1,ROW()-$I$19+$I$4,COLUMN()-$I$21+$I$6),IF(ROW()-$I$19&lt;$I$8+$I$16,OFFSET($A$1,ROW()-$I$19-$I$8+$I$12,COLUMN()-$I$21+$I$14),""))</f>
        <v/>
      </c>
      <c r="L402" s="142" t="str">
        <f ca="1">IF(ROW()-$I$19&lt;$I$8,OFFSET(#REF!,ROW()-$I$19+$I$4,COLUMN()-$I$21+$I$6),IF(ROW()-$I$19&lt;$I$8+$I$16,OFFSET(#REF!,ROW()-$I$19-$I$8+$I$12,COLUMN()-$I$21+$I$14),""))</f>
        <v/>
      </c>
      <c r="M402" s="148" t="str">
        <f ca="1">IF(K402="","",IF(NOT(ISNUMBER(K402)),K402,M401))</f>
        <v/>
      </c>
      <c r="N402" s="149" t="str">
        <f ca="1">IF(K402="","",IF(ISNUMBER(K402),K402,IF(ISNUMBER(K403),K403,"")))</f>
        <v/>
      </c>
      <c r="O402" s="150" t="str">
        <f ca="1">IF(AND(ROW()-$I$19&lt;$I$8,NOT(ISNUMBER(K402))),L402,"")</f>
        <v/>
      </c>
      <c r="P402" s="150" t="str">
        <f ca="1">IF(AND(K402&lt;&gt;"",ISNUMBER(K402),ROW()-$I$19&lt;$I$8),L402,"")</f>
        <v/>
      </c>
      <c r="Q402" s="150" t="str">
        <f ca="1">IF(AND(K402&lt;&gt;"",ISNUMBER(K402),ROW()-$I$19&gt;=$I$8),L402,"")</f>
        <v/>
      </c>
      <c r="R402" s="153"/>
      <c r="AA402" s="8" t="str">
        <f ca="1">IF(ROW()-$Y$11&lt;$Y$8,OFFSET($A$1,ROW()-$Y$11+$Y$4,COLUMN()-$Y$13+$Y$6),"")</f>
        <v/>
      </c>
      <c r="AB402" s="8" t="str">
        <f ca="1">IF(ROW()-$Y$11&lt;$Y$8,IF(ISNUMBER(AA402),AB401,OFFSET($A$1,ROW()-$Y$11+$Y$4,COLUMN()-$Y$13+$Y$6)),"")</f>
        <v/>
      </c>
      <c r="AC402" s="8" t="str">
        <f ca="1">IF(ROW()-$Y$11&lt;$Y$8,OFFSET($A$1,ROW()-$Y$11+$Y$4,COLUMN()-$Y$13+$Y$6),"")</f>
        <v/>
      </c>
      <c r="AD402" s="8" t="str">
        <f ca="1">IF(ROW()-$Y$11&lt;$Y$8,OFFSET($A$1,ROW()-$Y$11+$Y$4,COLUMN()-$Y$13+$Y$6),"")</f>
        <v/>
      </c>
      <c r="AE402" s="40" t="str">
        <f ca="1">IF(ISNUMBER(AA402),AE401,AA402)</f>
        <v/>
      </c>
      <c r="AF402" s="40" t="str">
        <f ca="1">IF(ISNUMBER(AA402),AA402,"")</f>
        <v/>
      </c>
      <c r="AG402" s="8" t="str">
        <f ca="1">IF(AC402="","",IF(AC401="",AC402,AG401+AC402))</f>
        <v/>
      </c>
      <c r="AH402" s="8" t="str">
        <f ca="1">IF(AD402="","",IF(AD401="",AD402,AH401+AD402))</f>
        <v/>
      </c>
      <c r="AI402" s="8" t="str">
        <f ca="1">IF(AG402&lt;&gt;"",AG402-AH402,"")</f>
        <v/>
      </c>
    </row>
    <row r="403" spans="11:35">
      <c r="K403" s="142" t="str">
        <f ca="1">IF(ROW()-$I$19&lt;$I$8,OFFSET($A$1,ROW()-$I$19+$I$4,COLUMN()-$I$21+$I$6),IF(ROW()-$I$19&lt;$I$8+$I$16,OFFSET($A$1,ROW()-$I$19-$I$8+$I$12,COLUMN()-$I$21+$I$14),""))</f>
        <v/>
      </c>
      <c r="L403" s="142" t="str">
        <f ca="1">IF(ROW()-$I$19&lt;$I$8,OFFSET(#REF!,ROW()-$I$19+$I$4,COLUMN()-$I$21+$I$6),IF(ROW()-$I$19&lt;$I$8+$I$16,OFFSET(#REF!,ROW()-$I$19-$I$8+$I$12,COLUMN()-$I$21+$I$14),""))</f>
        <v/>
      </c>
      <c r="M403" s="148" t="str">
        <f ca="1">IF(K403="","",IF(NOT(ISNUMBER(K403)),K403,M402))</f>
        <v/>
      </c>
      <c r="N403" s="149" t="str">
        <f ca="1">IF(K403="","",IF(ISNUMBER(K403),K403,IF(ISNUMBER(K404),K404,"")))</f>
        <v/>
      </c>
      <c r="O403" s="150" t="str">
        <f ca="1">IF(AND(ROW()-$I$19&lt;$I$8,NOT(ISNUMBER(K403))),L403,"")</f>
        <v/>
      </c>
      <c r="P403" s="150" t="str">
        <f ca="1">IF(AND(K403&lt;&gt;"",ISNUMBER(K403),ROW()-$I$19&lt;$I$8),L403,"")</f>
        <v/>
      </c>
      <c r="Q403" s="150" t="str">
        <f ca="1">IF(AND(K403&lt;&gt;"",ISNUMBER(K403),ROW()-$I$19&gt;=$I$8),L403,"")</f>
        <v/>
      </c>
      <c r="R403" s="153"/>
      <c r="AA403" s="8" t="str">
        <f ca="1">IF(ROW()-$Y$11&lt;$Y$8,OFFSET($A$1,ROW()-$Y$11+$Y$4,COLUMN()-$Y$13+$Y$6),"")</f>
        <v/>
      </c>
      <c r="AB403" s="8" t="str">
        <f ca="1">IF(ROW()-$Y$11&lt;$Y$8,IF(ISNUMBER(AA403),AB402,OFFSET($A$1,ROW()-$Y$11+$Y$4,COLUMN()-$Y$13+$Y$6)),"")</f>
        <v/>
      </c>
      <c r="AC403" s="8" t="str">
        <f ca="1">IF(ROW()-$Y$11&lt;$Y$8,OFFSET($A$1,ROW()-$Y$11+$Y$4,COLUMN()-$Y$13+$Y$6),"")</f>
        <v/>
      </c>
      <c r="AD403" s="8" t="str">
        <f ca="1">IF(ROW()-$Y$11&lt;$Y$8,OFFSET($A$1,ROW()-$Y$11+$Y$4,COLUMN()-$Y$13+$Y$6),"")</f>
        <v/>
      </c>
      <c r="AE403" s="40" t="str">
        <f ca="1">IF(ISNUMBER(AA403),AE402,AA403)</f>
        <v/>
      </c>
      <c r="AF403" s="40" t="str">
        <f ca="1">IF(ISNUMBER(AA403),AA403,"")</f>
        <v/>
      </c>
      <c r="AG403" s="8" t="str">
        <f ca="1">IF(AC403="","",IF(AC402="",AC403,AG402+AC403))</f>
        <v/>
      </c>
      <c r="AH403" s="8" t="str">
        <f ca="1">IF(AD403="","",IF(AD402="",AD403,AH402+AD403))</f>
        <v/>
      </c>
      <c r="AI403" s="8" t="str">
        <f ca="1">IF(AG403&lt;&gt;"",AG403-AH403,"")</f>
        <v/>
      </c>
    </row>
    <row r="404" spans="11:35">
      <c r="K404" s="142" t="str">
        <f ca="1">IF(ROW()-$I$19&lt;$I$8,OFFSET($A$1,ROW()-$I$19+$I$4,COLUMN()-$I$21+$I$6),IF(ROW()-$I$19&lt;$I$8+$I$16,OFFSET($A$1,ROW()-$I$19-$I$8+$I$12,COLUMN()-$I$21+$I$14),""))</f>
        <v/>
      </c>
      <c r="L404" s="142" t="str">
        <f ca="1">IF(ROW()-$I$19&lt;$I$8,OFFSET(#REF!,ROW()-$I$19+$I$4,COLUMN()-$I$21+$I$6),IF(ROW()-$I$19&lt;$I$8+$I$16,OFFSET(#REF!,ROW()-$I$19-$I$8+$I$12,COLUMN()-$I$21+$I$14),""))</f>
        <v/>
      </c>
      <c r="M404" s="148" t="str">
        <f ca="1">IF(K404="","",IF(NOT(ISNUMBER(K404)),K404,M403))</f>
        <v/>
      </c>
      <c r="N404" s="149" t="str">
        <f ca="1">IF(K404="","",IF(ISNUMBER(K404),K404,IF(ISNUMBER(K405),K405,"")))</f>
        <v/>
      </c>
      <c r="O404" s="150" t="str">
        <f ca="1">IF(AND(ROW()-$I$19&lt;$I$8,NOT(ISNUMBER(K404))),L404,"")</f>
        <v/>
      </c>
      <c r="P404" s="150" t="str">
        <f ca="1">IF(AND(K404&lt;&gt;"",ISNUMBER(K404),ROW()-$I$19&lt;$I$8),L404,"")</f>
        <v/>
      </c>
      <c r="Q404" s="150" t="str">
        <f ca="1">IF(AND(K404&lt;&gt;"",ISNUMBER(K404),ROW()-$I$19&gt;=$I$8),L404,"")</f>
        <v/>
      </c>
      <c r="R404" s="153"/>
      <c r="AA404" s="8" t="str">
        <f ca="1">IF(ROW()-$Y$11&lt;$Y$8,OFFSET($A$1,ROW()-$Y$11+$Y$4,COLUMN()-$Y$13+$Y$6),"")</f>
        <v/>
      </c>
      <c r="AB404" s="8" t="str">
        <f ca="1">IF(ROW()-$Y$11&lt;$Y$8,IF(ISNUMBER(AA404),AB403,OFFSET($A$1,ROW()-$Y$11+$Y$4,COLUMN()-$Y$13+$Y$6)),"")</f>
        <v/>
      </c>
      <c r="AC404" s="8" t="str">
        <f ca="1">IF(ROW()-$Y$11&lt;$Y$8,OFFSET($A$1,ROW()-$Y$11+$Y$4,COLUMN()-$Y$13+$Y$6),"")</f>
        <v/>
      </c>
      <c r="AD404" s="8" t="str">
        <f ca="1">IF(ROW()-$Y$11&lt;$Y$8,OFFSET($A$1,ROW()-$Y$11+$Y$4,COLUMN()-$Y$13+$Y$6),"")</f>
        <v/>
      </c>
      <c r="AE404" s="40" t="str">
        <f ca="1">IF(ISNUMBER(AA404),AE403,AA404)</f>
        <v/>
      </c>
      <c r="AF404" s="40" t="str">
        <f ca="1">IF(ISNUMBER(AA404),AA404,"")</f>
        <v/>
      </c>
      <c r="AG404" s="8" t="str">
        <f ca="1">IF(AC404="","",IF(AC403="",AC404,AG403+AC404))</f>
        <v/>
      </c>
      <c r="AH404" s="8" t="str">
        <f ca="1">IF(AD404="","",IF(AD403="",AD404,AH403+AD404))</f>
        <v/>
      </c>
      <c r="AI404" s="8" t="str">
        <f ca="1">IF(AG404&lt;&gt;"",AG404-AH404,"")</f>
        <v/>
      </c>
    </row>
    <row r="405" spans="11:35">
      <c r="K405" s="142" t="str">
        <f ca="1">IF(ROW()-$I$19&lt;$I$8,OFFSET($A$1,ROW()-$I$19+$I$4,COLUMN()-$I$21+$I$6),IF(ROW()-$I$19&lt;$I$8+$I$16,OFFSET($A$1,ROW()-$I$19-$I$8+$I$12,COLUMN()-$I$21+$I$14),""))</f>
        <v/>
      </c>
      <c r="L405" s="142" t="str">
        <f ca="1">IF(ROW()-$I$19&lt;$I$8,OFFSET(#REF!,ROW()-$I$19+$I$4,COLUMN()-$I$21+$I$6),IF(ROW()-$I$19&lt;$I$8+$I$16,OFFSET(#REF!,ROW()-$I$19-$I$8+$I$12,COLUMN()-$I$21+$I$14),""))</f>
        <v/>
      </c>
      <c r="M405" s="148" t="str">
        <f ca="1">IF(K405="","",IF(NOT(ISNUMBER(K405)),K405,M404))</f>
        <v/>
      </c>
      <c r="N405" s="149" t="str">
        <f ca="1">IF(K405="","",IF(ISNUMBER(K405),K405,IF(ISNUMBER(K406),K406,"")))</f>
        <v/>
      </c>
      <c r="O405" s="150" t="str">
        <f ca="1">IF(AND(ROW()-$I$19&lt;$I$8,NOT(ISNUMBER(K405))),L405,"")</f>
        <v/>
      </c>
      <c r="P405" s="150" t="str">
        <f ca="1">IF(AND(K405&lt;&gt;"",ISNUMBER(K405),ROW()-$I$19&lt;$I$8),L405,"")</f>
        <v/>
      </c>
      <c r="Q405" s="150" t="str">
        <f ca="1">IF(AND(K405&lt;&gt;"",ISNUMBER(K405),ROW()-$I$19&gt;=$I$8),L405,"")</f>
        <v/>
      </c>
      <c r="R405" s="153"/>
      <c r="AA405" s="8" t="str">
        <f ca="1">IF(ROW()-$Y$11&lt;$Y$8,OFFSET($A$1,ROW()-$Y$11+$Y$4,COLUMN()-$Y$13+$Y$6),"")</f>
        <v/>
      </c>
      <c r="AB405" s="8" t="str">
        <f ca="1">IF(ROW()-$Y$11&lt;$Y$8,IF(ISNUMBER(AA405),AB404,OFFSET($A$1,ROW()-$Y$11+$Y$4,COLUMN()-$Y$13+$Y$6)),"")</f>
        <v/>
      </c>
      <c r="AC405" s="8" t="str">
        <f ca="1">IF(ROW()-$Y$11&lt;$Y$8,OFFSET($A$1,ROW()-$Y$11+$Y$4,COLUMN()-$Y$13+$Y$6),"")</f>
        <v/>
      </c>
      <c r="AD405" s="8" t="str">
        <f ca="1">IF(ROW()-$Y$11&lt;$Y$8,OFFSET($A$1,ROW()-$Y$11+$Y$4,COLUMN()-$Y$13+$Y$6),"")</f>
        <v/>
      </c>
      <c r="AE405" s="40" t="str">
        <f ca="1">IF(ISNUMBER(AA405),AE404,AA405)</f>
        <v/>
      </c>
      <c r="AF405" s="40" t="str">
        <f ca="1">IF(ISNUMBER(AA405),AA405,"")</f>
        <v/>
      </c>
      <c r="AG405" s="8" t="str">
        <f ca="1">IF(AC405="","",IF(AC404="",AC405,AG404+AC405))</f>
        <v/>
      </c>
      <c r="AH405" s="8" t="str">
        <f ca="1">IF(AD405="","",IF(AD404="",AD405,AH404+AD405))</f>
        <v/>
      </c>
      <c r="AI405" s="8" t="str">
        <f ca="1">IF(AG405&lt;&gt;"",AG405-AH405,"")</f>
        <v/>
      </c>
    </row>
    <row r="406" spans="11:35">
      <c r="K406" s="142" t="str">
        <f ca="1">IF(ROW()-$I$19&lt;$I$8,OFFSET($A$1,ROW()-$I$19+$I$4,COLUMN()-$I$21+$I$6),IF(ROW()-$I$19&lt;$I$8+$I$16,OFFSET($A$1,ROW()-$I$19-$I$8+$I$12,COLUMN()-$I$21+$I$14),""))</f>
        <v/>
      </c>
      <c r="L406" s="142" t="str">
        <f ca="1">IF(ROW()-$I$19&lt;$I$8,OFFSET(#REF!,ROW()-$I$19+$I$4,COLUMN()-$I$21+$I$6),IF(ROW()-$I$19&lt;$I$8+$I$16,OFFSET(#REF!,ROW()-$I$19-$I$8+$I$12,COLUMN()-$I$21+$I$14),""))</f>
        <v/>
      </c>
      <c r="M406" s="148" t="str">
        <f ca="1">IF(K406="","",IF(NOT(ISNUMBER(K406)),K406,M405))</f>
        <v/>
      </c>
      <c r="N406" s="149" t="str">
        <f ca="1">IF(K406="","",IF(ISNUMBER(K406),K406,IF(ISNUMBER(K407),K407,"")))</f>
        <v/>
      </c>
      <c r="O406" s="150" t="str">
        <f ca="1">IF(AND(ROW()-$I$19&lt;$I$8,NOT(ISNUMBER(K406))),L406,"")</f>
        <v/>
      </c>
      <c r="P406" s="150" t="str">
        <f ca="1">IF(AND(K406&lt;&gt;"",ISNUMBER(K406),ROW()-$I$19&lt;$I$8),L406,"")</f>
        <v/>
      </c>
      <c r="Q406" s="150" t="str">
        <f ca="1">IF(AND(K406&lt;&gt;"",ISNUMBER(K406),ROW()-$I$19&gt;=$I$8),L406,"")</f>
        <v/>
      </c>
      <c r="R406" s="153"/>
      <c r="AA406" s="8" t="str">
        <f ca="1">IF(ROW()-$Y$11&lt;$Y$8,OFFSET($A$1,ROW()-$Y$11+$Y$4,COLUMN()-$Y$13+$Y$6),"")</f>
        <v/>
      </c>
      <c r="AB406" s="8" t="str">
        <f ca="1">IF(ROW()-$Y$11&lt;$Y$8,IF(ISNUMBER(AA406),AB405,OFFSET($A$1,ROW()-$Y$11+$Y$4,COLUMN()-$Y$13+$Y$6)),"")</f>
        <v/>
      </c>
      <c r="AC406" s="8" t="str">
        <f ca="1">IF(ROW()-$Y$11&lt;$Y$8,OFFSET($A$1,ROW()-$Y$11+$Y$4,COLUMN()-$Y$13+$Y$6),"")</f>
        <v/>
      </c>
      <c r="AD406" s="8" t="str">
        <f ca="1">IF(ROW()-$Y$11&lt;$Y$8,OFFSET($A$1,ROW()-$Y$11+$Y$4,COLUMN()-$Y$13+$Y$6),"")</f>
        <v/>
      </c>
      <c r="AE406" s="40" t="str">
        <f ca="1">IF(ISNUMBER(AA406),AE405,AA406)</f>
        <v/>
      </c>
      <c r="AF406" s="40" t="str">
        <f ca="1">IF(ISNUMBER(AA406),AA406,"")</f>
        <v/>
      </c>
      <c r="AG406" s="8" t="str">
        <f ca="1">IF(AC406="","",IF(AC405="",AC406,AG405+AC406))</f>
        <v/>
      </c>
      <c r="AH406" s="8" t="str">
        <f ca="1">IF(AD406="","",IF(AD405="",AD406,AH405+AD406))</f>
        <v/>
      </c>
      <c r="AI406" s="8" t="str">
        <f ca="1">IF(AG406&lt;&gt;"",AG406-AH406,"")</f>
        <v/>
      </c>
    </row>
    <row r="407" spans="11:35">
      <c r="K407" s="142" t="str">
        <f ca="1">IF(ROW()-$I$19&lt;$I$8,OFFSET($A$1,ROW()-$I$19+$I$4,COLUMN()-$I$21+$I$6),IF(ROW()-$I$19&lt;$I$8+$I$16,OFFSET($A$1,ROW()-$I$19-$I$8+$I$12,COLUMN()-$I$21+$I$14),""))</f>
        <v/>
      </c>
      <c r="L407" s="142" t="str">
        <f ca="1">IF(ROW()-$I$19&lt;$I$8,OFFSET(#REF!,ROW()-$I$19+$I$4,COLUMN()-$I$21+$I$6),IF(ROW()-$I$19&lt;$I$8+$I$16,OFFSET(#REF!,ROW()-$I$19-$I$8+$I$12,COLUMN()-$I$21+$I$14),""))</f>
        <v/>
      </c>
      <c r="M407" s="148" t="str">
        <f ca="1">IF(K407="","",IF(NOT(ISNUMBER(K407)),K407,M406))</f>
        <v/>
      </c>
      <c r="N407" s="149" t="str">
        <f ca="1">IF(K407="","",IF(ISNUMBER(K407),K407,IF(ISNUMBER(K408),K408,"")))</f>
        <v/>
      </c>
      <c r="O407" s="150" t="str">
        <f ca="1">IF(AND(ROW()-$I$19&lt;$I$8,NOT(ISNUMBER(K407))),L407,"")</f>
        <v/>
      </c>
      <c r="P407" s="150" t="str">
        <f ca="1">IF(AND(K407&lt;&gt;"",ISNUMBER(K407),ROW()-$I$19&lt;$I$8),L407,"")</f>
        <v/>
      </c>
      <c r="Q407" s="150" t="str">
        <f ca="1">IF(AND(K407&lt;&gt;"",ISNUMBER(K407),ROW()-$I$19&gt;=$I$8),L407,"")</f>
        <v/>
      </c>
      <c r="R407" s="153"/>
      <c r="AA407" s="8" t="str">
        <f ca="1">IF(ROW()-$Y$11&lt;$Y$8,OFFSET($A$1,ROW()-$Y$11+$Y$4,COLUMN()-$Y$13+$Y$6),"")</f>
        <v/>
      </c>
      <c r="AB407" s="8" t="str">
        <f ca="1">IF(ROW()-$Y$11&lt;$Y$8,IF(ISNUMBER(AA407),AB406,OFFSET($A$1,ROW()-$Y$11+$Y$4,COLUMN()-$Y$13+$Y$6)),"")</f>
        <v/>
      </c>
      <c r="AC407" s="8" t="str">
        <f ca="1">IF(ROW()-$Y$11&lt;$Y$8,OFFSET($A$1,ROW()-$Y$11+$Y$4,COLUMN()-$Y$13+$Y$6),"")</f>
        <v/>
      </c>
      <c r="AD407" s="8" t="str">
        <f ca="1">IF(ROW()-$Y$11&lt;$Y$8,OFFSET($A$1,ROW()-$Y$11+$Y$4,COLUMN()-$Y$13+$Y$6),"")</f>
        <v/>
      </c>
      <c r="AE407" s="40" t="str">
        <f ca="1">IF(ISNUMBER(AA407),AE406,AA407)</f>
        <v/>
      </c>
      <c r="AF407" s="40" t="str">
        <f ca="1">IF(ISNUMBER(AA407),AA407,"")</f>
        <v/>
      </c>
      <c r="AG407" s="8" t="str">
        <f ca="1">IF(AC407="","",IF(AC406="",AC407,AG406+AC407))</f>
        <v/>
      </c>
      <c r="AH407" s="8" t="str">
        <f ca="1">IF(AD407="","",IF(AD406="",AD407,AH406+AD407))</f>
        <v/>
      </c>
      <c r="AI407" s="8" t="str">
        <f ca="1">IF(AG407&lt;&gt;"",AG407-AH407,"")</f>
        <v/>
      </c>
    </row>
    <row r="408" spans="11:35">
      <c r="K408" s="142" t="str">
        <f ca="1">IF(ROW()-$I$19&lt;$I$8,OFFSET($A$1,ROW()-$I$19+$I$4,COLUMN()-$I$21+$I$6),IF(ROW()-$I$19&lt;$I$8+$I$16,OFFSET($A$1,ROW()-$I$19-$I$8+$I$12,COLUMN()-$I$21+$I$14),""))</f>
        <v/>
      </c>
      <c r="L408" s="142" t="str">
        <f ca="1">IF(ROW()-$I$19&lt;$I$8,OFFSET(#REF!,ROW()-$I$19+$I$4,COLUMN()-$I$21+$I$6),IF(ROW()-$I$19&lt;$I$8+$I$16,OFFSET(#REF!,ROW()-$I$19-$I$8+$I$12,COLUMN()-$I$21+$I$14),""))</f>
        <v/>
      </c>
      <c r="M408" s="148" t="str">
        <f ca="1">IF(K408="","",IF(NOT(ISNUMBER(K408)),K408,M407))</f>
        <v/>
      </c>
      <c r="N408" s="149" t="str">
        <f ca="1">IF(K408="","",IF(ISNUMBER(K408),K408,IF(ISNUMBER(K409),K409,"")))</f>
        <v/>
      </c>
      <c r="O408" s="150" t="str">
        <f ca="1">IF(AND(ROW()-$I$19&lt;$I$8,NOT(ISNUMBER(K408))),L408,"")</f>
        <v/>
      </c>
      <c r="P408" s="150" t="str">
        <f ca="1">IF(AND(K408&lt;&gt;"",ISNUMBER(K408),ROW()-$I$19&lt;$I$8),L408,"")</f>
        <v/>
      </c>
      <c r="Q408" s="150" t="str">
        <f ca="1">IF(AND(K408&lt;&gt;"",ISNUMBER(K408),ROW()-$I$19&gt;=$I$8),L408,"")</f>
        <v/>
      </c>
      <c r="R408" s="153"/>
      <c r="AA408" s="8" t="str">
        <f ca="1">IF(ROW()-$Y$11&lt;$Y$8,OFFSET($A$1,ROW()-$Y$11+$Y$4,COLUMN()-$Y$13+$Y$6),"")</f>
        <v/>
      </c>
      <c r="AB408" s="8" t="str">
        <f ca="1">IF(ROW()-$Y$11&lt;$Y$8,IF(ISNUMBER(AA408),AB407,OFFSET($A$1,ROW()-$Y$11+$Y$4,COLUMN()-$Y$13+$Y$6)),"")</f>
        <v/>
      </c>
      <c r="AC408" s="8" t="str">
        <f ca="1">IF(ROW()-$Y$11&lt;$Y$8,OFFSET($A$1,ROW()-$Y$11+$Y$4,COLUMN()-$Y$13+$Y$6),"")</f>
        <v/>
      </c>
      <c r="AD408" s="8" t="str">
        <f ca="1">IF(ROW()-$Y$11&lt;$Y$8,OFFSET($A$1,ROW()-$Y$11+$Y$4,COLUMN()-$Y$13+$Y$6),"")</f>
        <v/>
      </c>
      <c r="AE408" s="40" t="str">
        <f ca="1">IF(ISNUMBER(AA408),AE407,AA408)</f>
        <v/>
      </c>
      <c r="AF408" s="40" t="str">
        <f ca="1">IF(ISNUMBER(AA408),AA408,"")</f>
        <v/>
      </c>
      <c r="AG408" s="8" t="str">
        <f ca="1">IF(AC408="","",IF(AC407="",AC408,AG407+AC408))</f>
        <v/>
      </c>
      <c r="AH408" s="8" t="str">
        <f ca="1">IF(AD408="","",IF(AD407="",AD408,AH407+AD408))</f>
        <v/>
      </c>
      <c r="AI408" s="8" t="str">
        <f ca="1">IF(AG408&lt;&gt;"",AG408-AH408,"")</f>
        <v/>
      </c>
    </row>
    <row r="409" spans="11:35">
      <c r="K409" s="142" t="str">
        <f ca="1">IF(ROW()-$I$19&lt;$I$8,OFFSET($A$1,ROW()-$I$19+$I$4,COLUMN()-$I$21+$I$6),IF(ROW()-$I$19&lt;$I$8+$I$16,OFFSET($A$1,ROW()-$I$19-$I$8+$I$12,COLUMN()-$I$21+$I$14),""))</f>
        <v/>
      </c>
      <c r="L409" s="142" t="str">
        <f ca="1">IF(ROW()-$I$19&lt;$I$8,OFFSET(#REF!,ROW()-$I$19+$I$4,COLUMN()-$I$21+$I$6),IF(ROW()-$I$19&lt;$I$8+$I$16,OFFSET(#REF!,ROW()-$I$19-$I$8+$I$12,COLUMN()-$I$21+$I$14),""))</f>
        <v/>
      </c>
      <c r="M409" s="148" t="str">
        <f ca="1">IF(K409="","",IF(NOT(ISNUMBER(K409)),K409,M408))</f>
        <v/>
      </c>
      <c r="N409" s="149" t="str">
        <f ca="1">IF(K409="","",IF(ISNUMBER(K409),K409,IF(ISNUMBER(K410),K410,"")))</f>
        <v/>
      </c>
      <c r="O409" s="150" t="str">
        <f ca="1">IF(AND(ROW()-$I$19&lt;$I$8,NOT(ISNUMBER(K409))),L409,"")</f>
        <v/>
      </c>
      <c r="P409" s="150" t="str">
        <f ca="1">IF(AND(K409&lt;&gt;"",ISNUMBER(K409),ROW()-$I$19&lt;$I$8),L409,"")</f>
        <v/>
      </c>
      <c r="Q409" s="150" t="str">
        <f ca="1">IF(AND(K409&lt;&gt;"",ISNUMBER(K409),ROW()-$I$19&gt;=$I$8),L409,"")</f>
        <v/>
      </c>
      <c r="R409" s="153"/>
      <c r="AA409" s="8" t="str">
        <f ca="1">IF(ROW()-$Y$11&lt;$Y$8,OFFSET($A$1,ROW()-$Y$11+$Y$4,COLUMN()-$Y$13+$Y$6),"")</f>
        <v/>
      </c>
      <c r="AB409" s="8" t="str">
        <f ca="1">IF(ROW()-$Y$11&lt;$Y$8,IF(ISNUMBER(AA409),AB408,OFFSET($A$1,ROW()-$Y$11+$Y$4,COLUMN()-$Y$13+$Y$6)),"")</f>
        <v/>
      </c>
      <c r="AC409" s="8" t="str">
        <f ca="1">IF(ROW()-$Y$11&lt;$Y$8,OFFSET($A$1,ROW()-$Y$11+$Y$4,COLUMN()-$Y$13+$Y$6),"")</f>
        <v/>
      </c>
      <c r="AD409" s="8" t="str">
        <f ca="1">IF(ROW()-$Y$11&lt;$Y$8,OFFSET($A$1,ROW()-$Y$11+$Y$4,COLUMN()-$Y$13+$Y$6),"")</f>
        <v/>
      </c>
      <c r="AE409" s="40" t="str">
        <f ca="1">IF(ISNUMBER(AA409),AE408,AA409)</f>
        <v/>
      </c>
      <c r="AF409" s="40" t="str">
        <f ca="1">IF(ISNUMBER(AA409),AA409,"")</f>
        <v/>
      </c>
      <c r="AG409" s="8" t="str">
        <f ca="1">IF(AC409="","",IF(AC408="",AC409,AG408+AC409))</f>
        <v/>
      </c>
      <c r="AH409" s="8" t="str">
        <f ca="1">IF(AD409="","",IF(AD408="",AD409,AH408+AD409))</f>
        <v/>
      </c>
      <c r="AI409" s="8" t="str">
        <f ca="1">IF(AG409&lt;&gt;"",AG409-AH409,"")</f>
        <v/>
      </c>
    </row>
    <row r="410" spans="11:35">
      <c r="K410" s="142" t="str">
        <f ca="1">IF(ROW()-$I$19&lt;$I$8,OFFSET($A$1,ROW()-$I$19+$I$4,COLUMN()-$I$21+$I$6),IF(ROW()-$I$19&lt;$I$8+$I$16,OFFSET($A$1,ROW()-$I$19-$I$8+$I$12,COLUMN()-$I$21+$I$14),""))</f>
        <v/>
      </c>
      <c r="L410" s="142" t="str">
        <f ca="1">IF(ROW()-$I$19&lt;$I$8,OFFSET(#REF!,ROW()-$I$19+$I$4,COLUMN()-$I$21+$I$6),IF(ROW()-$I$19&lt;$I$8+$I$16,OFFSET(#REF!,ROW()-$I$19-$I$8+$I$12,COLUMN()-$I$21+$I$14),""))</f>
        <v/>
      </c>
      <c r="M410" s="148" t="str">
        <f ca="1">IF(K410="","",IF(NOT(ISNUMBER(K410)),K410,M409))</f>
        <v/>
      </c>
      <c r="N410" s="149" t="str">
        <f ca="1">IF(K410="","",IF(ISNUMBER(K410),K410,IF(ISNUMBER(K411),K411,"")))</f>
        <v/>
      </c>
      <c r="O410" s="150" t="str">
        <f ca="1">IF(AND(ROW()-$I$19&lt;$I$8,NOT(ISNUMBER(K410))),L410,"")</f>
        <v/>
      </c>
      <c r="P410" s="150" t="str">
        <f ca="1">IF(AND(K410&lt;&gt;"",ISNUMBER(K410),ROW()-$I$19&lt;$I$8),L410,"")</f>
        <v/>
      </c>
      <c r="Q410" s="150" t="str">
        <f ca="1">IF(AND(K410&lt;&gt;"",ISNUMBER(K410),ROW()-$I$19&gt;=$I$8),L410,"")</f>
        <v/>
      </c>
      <c r="R410" s="153"/>
      <c r="AA410" s="8" t="str">
        <f ca="1">IF(ROW()-$Y$11&lt;$Y$8,OFFSET($A$1,ROW()-$Y$11+$Y$4,COLUMN()-$Y$13+$Y$6),"")</f>
        <v/>
      </c>
      <c r="AB410" s="8" t="str">
        <f ca="1">IF(ROW()-$Y$11&lt;$Y$8,IF(ISNUMBER(AA410),AB409,OFFSET($A$1,ROW()-$Y$11+$Y$4,COLUMN()-$Y$13+$Y$6)),"")</f>
        <v/>
      </c>
      <c r="AC410" s="8" t="str">
        <f ca="1">IF(ROW()-$Y$11&lt;$Y$8,OFFSET($A$1,ROW()-$Y$11+$Y$4,COLUMN()-$Y$13+$Y$6),"")</f>
        <v/>
      </c>
      <c r="AD410" s="8" t="str">
        <f ca="1">IF(ROW()-$Y$11&lt;$Y$8,OFFSET($A$1,ROW()-$Y$11+$Y$4,COLUMN()-$Y$13+$Y$6),"")</f>
        <v/>
      </c>
      <c r="AE410" s="40" t="str">
        <f ca="1">IF(ISNUMBER(AA410),AE409,AA410)</f>
        <v/>
      </c>
      <c r="AF410" s="40" t="str">
        <f ca="1">IF(ISNUMBER(AA410),AA410,"")</f>
        <v/>
      </c>
      <c r="AG410" s="8" t="str">
        <f ca="1">IF(AC410="","",IF(AC409="",AC410,AG409+AC410))</f>
        <v/>
      </c>
      <c r="AH410" s="8" t="str">
        <f ca="1">IF(AD410="","",IF(AD409="",AD410,AH409+AD410))</f>
        <v/>
      </c>
      <c r="AI410" s="8" t="str">
        <f ca="1">IF(AG410&lt;&gt;"",AG410-AH410,"")</f>
        <v/>
      </c>
    </row>
    <row r="411" spans="11:35">
      <c r="K411" s="142" t="str">
        <f ca="1">IF(ROW()-$I$19&lt;$I$8,OFFSET($A$1,ROW()-$I$19+$I$4,COLUMN()-$I$21+$I$6),IF(ROW()-$I$19&lt;$I$8+$I$16,OFFSET($A$1,ROW()-$I$19-$I$8+$I$12,COLUMN()-$I$21+$I$14),""))</f>
        <v/>
      </c>
      <c r="L411" s="142" t="str">
        <f ca="1">IF(ROW()-$I$19&lt;$I$8,OFFSET(#REF!,ROW()-$I$19+$I$4,COLUMN()-$I$21+$I$6),IF(ROW()-$I$19&lt;$I$8+$I$16,OFFSET(#REF!,ROW()-$I$19-$I$8+$I$12,COLUMN()-$I$21+$I$14),""))</f>
        <v/>
      </c>
      <c r="M411" s="148" t="str">
        <f ca="1">IF(K411="","",IF(NOT(ISNUMBER(K411)),K411,M410))</f>
        <v/>
      </c>
      <c r="N411" s="149" t="str">
        <f ca="1">IF(K411="","",IF(ISNUMBER(K411),K411,IF(ISNUMBER(K412),K412,"")))</f>
        <v/>
      </c>
      <c r="O411" s="150" t="str">
        <f ca="1">IF(AND(ROW()-$I$19&lt;$I$8,NOT(ISNUMBER(K411))),L411,"")</f>
        <v/>
      </c>
      <c r="P411" s="150" t="str">
        <f ca="1">IF(AND(K411&lt;&gt;"",ISNUMBER(K411),ROW()-$I$19&lt;$I$8),L411,"")</f>
        <v/>
      </c>
      <c r="Q411" s="150" t="str">
        <f ca="1">IF(AND(K411&lt;&gt;"",ISNUMBER(K411),ROW()-$I$19&gt;=$I$8),L411,"")</f>
        <v/>
      </c>
      <c r="R411" s="153"/>
      <c r="AA411" s="8" t="str">
        <f ca="1">IF(ROW()-$Y$11&lt;$Y$8,OFFSET($A$1,ROW()-$Y$11+$Y$4,COLUMN()-$Y$13+$Y$6),"")</f>
        <v/>
      </c>
      <c r="AB411" s="8" t="str">
        <f ca="1">IF(ROW()-$Y$11&lt;$Y$8,IF(ISNUMBER(AA411),AB410,OFFSET($A$1,ROW()-$Y$11+$Y$4,COLUMN()-$Y$13+$Y$6)),"")</f>
        <v/>
      </c>
      <c r="AC411" s="8" t="str">
        <f ca="1">IF(ROW()-$Y$11&lt;$Y$8,OFFSET($A$1,ROW()-$Y$11+$Y$4,COLUMN()-$Y$13+$Y$6),"")</f>
        <v/>
      </c>
      <c r="AD411" s="8" t="str">
        <f ca="1">IF(ROW()-$Y$11&lt;$Y$8,OFFSET($A$1,ROW()-$Y$11+$Y$4,COLUMN()-$Y$13+$Y$6),"")</f>
        <v/>
      </c>
      <c r="AE411" s="40" t="str">
        <f ca="1">IF(ISNUMBER(AA411),AE410,AA411)</f>
        <v/>
      </c>
      <c r="AF411" s="40" t="str">
        <f ca="1">IF(ISNUMBER(AA411),AA411,"")</f>
        <v/>
      </c>
      <c r="AG411" s="8" t="str">
        <f ca="1">IF(AC411="","",IF(AC410="",AC411,AG410+AC411))</f>
        <v/>
      </c>
      <c r="AH411" s="8" t="str">
        <f ca="1">IF(AD411="","",IF(AD410="",AD411,AH410+AD411))</f>
        <v/>
      </c>
      <c r="AI411" s="8" t="str">
        <f ca="1">IF(AG411&lt;&gt;"",AG411-AH411,"")</f>
        <v/>
      </c>
    </row>
    <row r="412" spans="11:35">
      <c r="K412" s="142" t="str">
        <f ca="1">IF(ROW()-$I$19&lt;$I$8,OFFSET($A$1,ROW()-$I$19+$I$4,COLUMN()-$I$21+$I$6),IF(ROW()-$I$19&lt;$I$8+$I$16,OFFSET($A$1,ROW()-$I$19-$I$8+$I$12,COLUMN()-$I$21+$I$14),""))</f>
        <v/>
      </c>
      <c r="L412" s="142" t="str">
        <f ca="1">IF(ROW()-$I$19&lt;$I$8,OFFSET(#REF!,ROW()-$I$19+$I$4,COLUMN()-$I$21+$I$6),IF(ROW()-$I$19&lt;$I$8+$I$16,OFFSET(#REF!,ROW()-$I$19-$I$8+$I$12,COLUMN()-$I$21+$I$14),""))</f>
        <v/>
      </c>
      <c r="M412" s="148" t="str">
        <f ca="1">IF(K412="","",IF(NOT(ISNUMBER(K412)),K412,M411))</f>
        <v/>
      </c>
      <c r="N412" s="149" t="str">
        <f ca="1">IF(K412="","",IF(ISNUMBER(K412),K412,IF(ISNUMBER(K413),K413,"")))</f>
        <v/>
      </c>
      <c r="O412" s="150" t="str">
        <f ca="1">IF(AND(ROW()-$I$19&lt;$I$8,NOT(ISNUMBER(K412))),L412,"")</f>
        <v/>
      </c>
      <c r="P412" s="150" t="str">
        <f ca="1">IF(AND(K412&lt;&gt;"",ISNUMBER(K412),ROW()-$I$19&lt;$I$8),L412,"")</f>
        <v/>
      </c>
      <c r="Q412" s="150" t="str">
        <f ca="1">IF(AND(K412&lt;&gt;"",ISNUMBER(K412),ROW()-$I$19&gt;=$I$8),L412,"")</f>
        <v/>
      </c>
      <c r="R412" s="153"/>
      <c r="AA412" s="8" t="str">
        <f ca="1">IF(ROW()-$Y$11&lt;$Y$8,OFFSET($A$1,ROW()-$Y$11+$Y$4,COLUMN()-$Y$13+$Y$6),"")</f>
        <v/>
      </c>
      <c r="AB412" s="8" t="str">
        <f ca="1">IF(ROW()-$Y$11&lt;$Y$8,IF(ISNUMBER(AA412),AB411,OFFSET($A$1,ROW()-$Y$11+$Y$4,COLUMN()-$Y$13+$Y$6)),"")</f>
        <v/>
      </c>
      <c r="AC412" s="8" t="str">
        <f ca="1">IF(ROW()-$Y$11&lt;$Y$8,OFFSET($A$1,ROW()-$Y$11+$Y$4,COLUMN()-$Y$13+$Y$6),"")</f>
        <v/>
      </c>
      <c r="AD412" s="8" t="str">
        <f ca="1">IF(ROW()-$Y$11&lt;$Y$8,OFFSET($A$1,ROW()-$Y$11+$Y$4,COLUMN()-$Y$13+$Y$6),"")</f>
        <v/>
      </c>
      <c r="AE412" s="40" t="str">
        <f ca="1">IF(ISNUMBER(AA412),AE411,AA412)</f>
        <v/>
      </c>
      <c r="AF412" s="40" t="str">
        <f ca="1">IF(ISNUMBER(AA412),AA412,"")</f>
        <v/>
      </c>
      <c r="AG412" s="8" t="str">
        <f ca="1">IF(AC412="","",IF(AC411="",AC412,AG411+AC412))</f>
        <v/>
      </c>
      <c r="AH412" s="8" t="str">
        <f ca="1">IF(AD412="","",IF(AD411="",AD412,AH411+AD412))</f>
        <v/>
      </c>
      <c r="AI412" s="8" t="str">
        <f ca="1">IF(AG412&lt;&gt;"",AG412-AH412,"")</f>
        <v/>
      </c>
    </row>
    <row r="413" spans="11:35">
      <c r="K413" s="142" t="str">
        <f ca="1">IF(ROW()-$I$19&lt;$I$8,OFFSET($A$1,ROW()-$I$19+$I$4,COLUMN()-$I$21+$I$6),IF(ROW()-$I$19&lt;$I$8+$I$16,OFFSET($A$1,ROW()-$I$19-$I$8+$I$12,COLUMN()-$I$21+$I$14),""))</f>
        <v/>
      </c>
      <c r="L413" s="142" t="str">
        <f ca="1">IF(ROW()-$I$19&lt;$I$8,OFFSET(#REF!,ROW()-$I$19+$I$4,COLUMN()-$I$21+$I$6),IF(ROW()-$I$19&lt;$I$8+$I$16,OFFSET(#REF!,ROW()-$I$19-$I$8+$I$12,COLUMN()-$I$21+$I$14),""))</f>
        <v/>
      </c>
      <c r="M413" s="148" t="str">
        <f ca="1">IF(K413="","",IF(NOT(ISNUMBER(K413)),K413,M412))</f>
        <v/>
      </c>
      <c r="N413" s="149" t="str">
        <f ca="1">IF(K413="","",IF(ISNUMBER(K413),K413,IF(ISNUMBER(K414),K414,"")))</f>
        <v/>
      </c>
      <c r="O413" s="150" t="str">
        <f ca="1">IF(AND(ROW()-$I$19&lt;$I$8,NOT(ISNUMBER(K413))),L413,"")</f>
        <v/>
      </c>
      <c r="P413" s="150" t="str">
        <f ca="1">IF(AND(K413&lt;&gt;"",ISNUMBER(K413),ROW()-$I$19&lt;$I$8),L413,"")</f>
        <v/>
      </c>
      <c r="Q413" s="150" t="str">
        <f ca="1">IF(AND(K413&lt;&gt;"",ISNUMBER(K413),ROW()-$I$19&gt;=$I$8),L413,"")</f>
        <v/>
      </c>
      <c r="R413" s="153"/>
      <c r="AA413" s="8" t="str">
        <f ca="1">IF(ROW()-$Y$11&lt;$Y$8,OFFSET($A$1,ROW()-$Y$11+$Y$4,COLUMN()-$Y$13+$Y$6),"")</f>
        <v/>
      </c>
      <c r="AB413" s="8" t="str">
        <f ca="1">IF(ROW()-$Y$11&lt;$Y$8,IF(ISNUMBER(AA413),AB412,OFFSET($A$1,ROW()-$Y$11+$Y$4,COLUMN()-$Y$13+$Y$6)),"")</f>
        <v/>
      </c>
      <c r="AC413" s="8" t="str">
        <f ca="1">IF(ROW()-$Y$11&lt;$Y$8,OFFSET($A$1,ROW()-$Y$11+$Y$4,COLUMN()-$Y$13+$Y$6),"")</f>
        <v/>
      </c>
      <c r="AD413" s="8" t="str">
        <f ca="1">IF(ROW()-$Y$11&lt;$Y$8,OFFSET($A$1,ROW()-$Y$11+$Y$4,COLUMN()-$Y$13+$Y$6),"")</f>
        <v/>
      </c>
      <c r="AE413" s="40" t="str">
        <f ca="1">IF(ISNUMBER(AA413),AE412,AA413)</f>
        <v/>
      </c>
      <c r="AF413" s="40" t="str">
        <f ca="1">IF(ISNUMBER(AA413),AA413,"")</f>
        <v/>
      </c>
      <c r="AG413" s="8" t="str">
        <f ca="1">IF(AC413="","",IF(AC412="",AC413,AG412+AC413))</f>
        <v/>
      </c>
      <c r="AH413" s="8" t="str">
        <f ca="1">IF(AD413="","",IF(AD412="",AD413,AH412+AD413))</f>
        <v/>
      </c>
      <c r="AI413" s="8" t="str">
        <f ca="1">IF(AG413&lt;&gt;"",AG413-AH413,"")</f>
        <v/>
      </c>
    </row>
    <row r="414" spans="11:35">
      <c r="K414" s="142" t="str">
        <f ca="1">IF(ROW()-$I$19&lt;$I$8,OFFSET($A$1,ROW()-$I$19+$I$4,COLUMN()-$I$21+$I$6),IF(ROW()-$I$19&lt;$I$8+$I$16,OFFSET($A$1,ROW()-$I$19-$I$8+$I$12,COLUMN()-$I$21+$I$14),""))</f>
        <v/>
      </c>
      <c r="L414" s="142" t="str">
        <f ca="1">IF(ROW()-$I$19&lt;$I$8,OFFSET(#REF!,ROW()-$I$19+$I$4,COLUMN()-$I$21+$I$6),IF(ROW()-$I$19&lt;$I$8+$I$16,OFFSET(#REF!,ROW()-$I$19-$I$8+$I$12,COLUMN()-$I$21+$I$14),""))</f>
        <v/>
      </c>
      <c r="M414" s="148" t="str">
        <f ca="1">IF(K414="","",IF(NOT(ISNUMBER(K414)),K414,M413))</f>
        <v/>
      </c>
      <c r="N414" s="149" t="str">
        <f ca="1">IF(K414="","",IF(ISNUMBER(K414),K414,IF(ISNUMBER(K415),K415,"")))</f>
        <v/>
      </c>
      <c r="O414" s="150" t="str">
        <f ca="1">IF(AND(ROW()-$I$19&lt;$I$8,NOT(ISNUMBER(K414))),L414,"")</f>
        <v/>
      </c>
      <c r="P414" s="150" t="str">
        <f ca="1">IF(AND(K414&lt;&gt;"",ISNUMBER(K414),ROW()-$I$19&lt;$I$8),L414,"")</f>
        <v/>
      </c>
      <c r="Q414" s="150" t="str">
        <f ca="1">IF(AND(K414&lt;&gt;"",ISNUMBER(K414),ROW()-$I$19&gt;=$I$8),L414,"")</f>
        <v/>
      </c>
      <c r="R414" s="153"/>
      <c r="AA414" s="8" t="str">
        <f ca="1">IF(ROW()-$Y$11&lt;$Y$8,OFFSET($A$1,ROW()-$Y$11+$Y$4,COLUMN()-$Y$13+$Y$6),"")</f>
        <v/>
      </c>
      <c r="AB414" s="8" t="str">
        <f ca="1">IF(ROW()-$Y$11&lt;$Y$8,IF(ISNUMBER(AA414),AB413,OFFSET($A$1,ROW()-$Y$11+$Y$4,COLUMN()-$Y$13+$Y$6)),"")</f>
        <v/>
      </c>
      <c r="AC414" s="8" t="str">
        <f ca="1">IF(ROW()-$Y$11&lt;$Y$8,OFFSET($A$1,ROW()-$Y$11+$Y$4,COLUMN()-$Y$13+$Y$6),"")</f>
        <v/>
      </c>
      <c r="AD414" s="8" t="str">
        <f ca="1">IF(ROW()-$Y$11&lt;$Y$8,OFFSET($A$1,ROW()-$Y$11+$Y$4,COLUMN()-$Y$13+$Y$6),"")</f>
        <v/>
      </c>
      <c r="AE414" s="40" t="str">
        <f ca="1">IF(ISNUMBER(AA414),AE413,AA414)</f>
        <v/>
      </c>
      <c r="AF414" s="40" t="str">
        <f ca="1">IF(ISNUMBER(AA414),AA414,"")</f>
        <v/>
      </c>
      <c r="AG414" s="8" t="str">
        <f ca="1">IF(AC414="","",IF(AC413="",AC414,AG413+AC414))</f>
        <v/>
      </c>
      <c r="AH414" s="8" t="str">
        <f ca="1">IF(AD414="","",IF(AD413="",AD414,AH413+AD414))</f>
        <v/>
      </c>
      <c r="AI414" s="8" t="str">
        <f ca="1">IF(AG414&lt;&gt;"",AG414-AH414,"")</f>
        <v/>
      </c>
    </row>
    <row r="415" spans="11:35">
      <c r="K415" s="142" t="str">
        <f ca="1">IF(ROW()-$I$19&lt;$I$8,OFFSET($A$1,ROW()-$I$19+$I$4,COLUMN()-$I$21+$I$6),IF(ROW()-$I$19&lt;$I$8+$I$16,OFFSET($A$1,ROW()-$I$19-$I$8+$I$12,COLUMN()-$I$21+$I$14),""))</f>
        <v/>
      </c>
      <c r="L415" s="142" t="str">
        <f ca="1">IF(ROW()-$I$19&lt;$I$8,OFFSET(#REF!,ROW()-$I$19+$I$4,COLUMN()-$I$21+$I$6),IF(ROW()-$I$19&lt;$I$8+$I$16,OFFSET(#REF!,ROW()-$I$19-$I$8+$I$12,COLUMN()-$I$21+$I$14),""))</f>
        <v/>
      </c>
      <c r="M415" s="148" t="str">
        <f ca="1">IF(K415="","",IF(NOT(ISNUMBER(K415)),K415,M414))</f>
        <v/>
      </c>
      <c r="N415" s="149" t="str">
        <f ca="1">IF(K415="","",IF(ISNUMBER(K415),K415,IF(ISNUMBER(K416),K416,"")))</f>
        <v/>
      </c>
      <c r="O415" s="150" t="str">
        <f ca="1">IF(AND(ROW()-$I$19&lt;$I$8,NOT(ISNUMBER(K415))),L415,"")</f>
        <v/>
      </c>
      <c r="P415" s="150" t="str">
        <f ca="1">IF(AND(K415&lt;&gt;"",ISNUMBER(K415),ROW()-$I$19&lt;$I$8),L415,"")</f>
        <v/>
      </c>
      <c r="Q415" s="150" t="str">
        <f ca="1">IF(AND(K415&lt;&gt;"",ISNUMBER(K415),ROW()-$I$19&gt;=$I$8),L415,"")</f>
        <v/>
      </c>
      <c r="R415" s="153"/>
      <c r="AA415" s="8" t="str">
        <f ca="1">IF(ROW()-$Y$11&lt;$Y$8,OFFSET($A$1,ROW()-$Y$11+$Y$4,COLUMN()-$Y$13+$Y$6),"")</f>
        <v/>
      </c>
      <c r="AB415" s="8" t="str">
        <f ca="1">IF(ROW()-$Y$11&lt;$Y$8,IF(ISNUMBER(AA415),AB414,OFFSET($A$1,ROW()-$Y$11+$Y$4,COLUMN()-$Y$13+$Y$6)),"")</f>
        <v/>
      </c>
      <c r="AC415" s="8" t="str">
        <f ca="1">IF(ROW()-$Y$11&lt;$Y$8,OFFSET($A$1,ROW()-$Y$11+$Y$4,COLUMN()-$Y$13+$Y$6),"")</f>
        <v/>
      </c>
      <c r="AD415" s="8" t="str">
        <f ca="1">IF(ROW()-$Y$11&lt;$Y$8,OFFSET($A$1,ROW()-$Y$11+$Y$4,COLUMN()-$Y$13+$Y$6),"")</f>
        <v/>
      </c>
      <c r="AE415" s="40" t="str">
        <f ca="1">IF(ISNUMBER(AA415),AE414,AA415)</f>
        <v/>
      </c>
      <c r="AF415" s="40" t="str">
        <f ca="1">IF(ISNUMBER(AA415),AA415,"")</f>
        <v/>
      </c>
      <c r="AG415" s="8" t="str">
        <f ca="1">IF(AC415="","",IF(AC414="",AC415,AG414+AC415))</f>
        <v/>
      </c>
      <c r="AH415" s="8" t="str">
        <f ca="1">IF(AD415="","",IF(AD414="",AD415,AH414+AD415))</f>
        <v/>
      </c>
      <c r="AI415" s="8" t="str">
        <f ca="1">IF(AG415&lt;&gt;"",AG415-AH415,"")</f>
        <v/>
      </c>
    </row>
    <row r="416" spans="11:35">
      <c r="K416" s="142" t="str">
        <f ca="1">IF(ROW()-$I$19&lt;$I$8,OFFSET($A$1,ROW()-$I$19+$I$4,COLUMN()-$I$21+$I$6),IF(ROW()-$I$19&lt;$I$8+$I$16,OFFSET($A$1,ROW()-$I$19-$I$8+$I$12,COLUMN()-$I$21+$I$14),""))</f>
        <v/>
      </c>
      <c r="L416" s="142" t="str">
        <f ca="1">IF(ROW()-$I$19&lt;$I$8,OFFSET(#REF!,ROW()-$I$19+$I$4,COLUMN()-$I$21+$I$6),IF(ROW()-$I$19&lt;$I$8+$I$16,OFFSET(#REF!,ROW()-$I$19-$I$8+$I$12,COLUMN()-$I$21+$I$14),""))</f>
        <v/>
      </c>
      <c r="M416" s="148" t="str">
        <f ca="1">IF(K416="","",IF(NOT(ISNUMBER(K416)),K416,M415))</f>
        <v/>
      </c>
      <c r="N416" s="149" t="str">
        <f ca="1">IF(K416="","",IF(ISNUMBER(K416),K416,IF(ISNUMBER(K417),K417,"")))</f>
        <v/>
      </c>
      <c r="O416" s="150" t="str">
        <f ca="1">IF(AND(ROW()-$I$19&lt;$I$8,NOT(ISNUMBER(K416))),L416,"")</f>
        <v/>
      </c>
      <c r="P416" s="150" t="str">
        <f ca="1">IF(AND(K416&lt;&gt;"",ISNUMBER(K416),ROW()-$I$19&lt;$I$8),L416,"")</f>
        <v/>
      </c>
      <c r="Q416" s="150" t="str">
        <f ca="1">IF(AND(K416&lt;&gt;"",ISNUMBER(K416),ROW()-$I$19&gt;=$I$8),L416,"")</f>
        <v/>
      </c>
      <c r="R416" s="153"/>
      <c r="AA416" s="8" t="str">
        <f ca="1">IF(ROW()-$Y$11&lt;$Y$8,OFFSET($A$1,ROW()-$Y$11+$Y$4,COLUMN()-$Y$13+$Y$6),"")</f>
        <v/>
      </c>
      <c r="AB416" s="8" t="str">
        <f ca="1">IF(ROW()-$Y$11&lt;$Y$8,IF(ISNUMBER(AA416),AB415,OFFSET($A$1,ROW()-$Y$11+$Y$4,COLUMN()-$Y$13+$Y$6)),"")</f>
        <v/>
      </c>
      <c r="AC416" s="8" t="str">
        <f ca="1">IF(ROW()-$Y$11&lt;$Y$8,OFFSET($A$1,ROW()-$Y$11+$Y$4,COLUMN()-$Y$13+$Y$6),"")</f>
        <v/>
      </c>
      <c r="AD416" s="8" t="str">
        <f ca="1">IF(ROW()-$Y$11&lt;$Y$8,OFFSET($A$1,ROW()-$Y$11+$Y$4,COLUMN()-$Y$13+$Y$6),"")</f>
        <v/>
      </c>
      <c r="AE416" s="40" t="str">
        <f ca="1">IF(ISNUMBER(AA416),AE415,AA416)</f>
        <v/>
      </c>
      <c r="AF416" s="40" t="str">
        <f ca="1">IF(ISNUMBER(AA416),AA416,"")</f>
        <v/>
      </c>
      <c r="AG416" s="8" t="str">
        <f ca="1">IF(AC416="","",IF(AC415="",AC416,AG415+AC416))</f>
        <v/>
      </c>
      <c r="AH416" s="8" t="str">
        <f ca="1">IF(AD416="","",IF(AD415="",AD416,AH415+AD416))</f>
        <v/>
      </c>
      <c r="AI416" s="8" t="str">
        <f ca="1">IF(AG416&lt;&gt;"",AG416-AH416,"")</f>
        <v/>
      </c>
    </row>
    <row r="417" spans="11:35">
      <c r="K417" s="142" t="str">
        <f ca="1">IF(ROW()-$I$19&lt;$I$8,OFFSET($A$1,ROW()-$I$19+$I$4,COLUMN()-$I$21+$I$6),IF(ROW()-$I$19&lt;$I$8+$I$16,OFFSET($A$1,ROW()-$I$19-$I$8+$I$12,COLUMN()-$I$21+$I$14),""))</f>
        <v/>
      </c>
      <c r="L417" s="142" t="str">
        <f ca="1">IF(ROW()-$I$19&lt;$I$8,OFFSET(#REF!,ROW()-$I$19+$I$4,COLUMN()-$I$21+$I$6),IF(ROW()-$I$19&lt;$I$8+$I$16,OFFSET(#REF!,ROW()-$I$19-$I$8+$I$12,COLUMN()-$I$21+$I$14),""))</f>
        <v/>
      </c>
      <c r="M417" s="148" t="str">
        <f ca="1">IF(K417="","",IF(NOT(ISNUMBER(K417)),K417,M416))</f>
        <v/>
      </c>
      <c r="N417" s="149" t="str">
        <f ca="1">IF(K417="","",IF(ISNUMBER(K417),K417,IF(ISNUMBER(K418),K418,"")))</f>
        <v/>
      </c>
      <c r="O417" s="150" t="str">
        <f ca="1">IF(AND(ROW()-$I$19&lt;$I$8,NOT(ISNUMBER(K417))),L417,"")</f>
        <v/>
      </c>
      <c r="P417" s="150" t="str">
        <f ca="1">IF(AND(K417&lt;&gt;"",ISNUMBER(K417),ROW()-$I$19&lt;$I$8),L417,"")</f>
        <v/>
      </c>
      <c r="Q417" s="150" t="str">
        <f ca="1">IF(AND(K417&lt;&gt;"",ISNUMBER(K417),ROW()-$I$19&gt;=$I$8),L417,"")</f>
        <v/>
      </c>
      <c r="R417" s="153"/>
      <c r="AA417" s="8" t="str">
        <f ca="1">IF(ROW()-$Y$11&lt;$Y$8,OFFSET($A$1,ROW()-$Y$11+$Y$4,COLUMN()-$Y$13+$Y$6),"")</f>
        <v/>
      </c>
      <c r="AB417" s="8" t="str">
        <f ca="1">IF(ROW()-$Y$11&lt;$Y$8,IF(ISNUMBER(AA417),AB416,OFFSET($A$1,ROW()-$Y$11+$Y$4,COLUMN()-$Y$13+$Y$6)),"")</f>
        <v/>
      </c>
      <c r="AC417" s="8" t="str">
        <f ca="1">IF(ROW()-$Y$11&lt;$Y$8,OFFSET($A$1,ROW()-$Y$11+$Y$4,COLUMN()-$Y$13+$Y$6),"")</f>
        <v/>
      </c>
      <c r="AD417" s="8" t="str">
        <f ca="1">IF(ROW()-$Y$11&lt;$Y$8,OFFSET($A$1,ROW()-$Y$11+$Y$4,COLUMN()-$Y$13+$Y$6),"")</f>
        <v/>
      </c>
      <c r="AE417" s="40" t="str">
        <f ca="1">IF(ISNUMBER(AA417),AE416,AA417)</f>
        <v/>
      </c>
      <c r="AF417" s="40" t="str">
        <f ca="1">IF(ISNUMBER(AA417),AA417,"")</f>
        <v/>
      </c>
      <c r="AG417" s="8" t="str">
        <f ca="1">IF(AC417="","",IF(AC416="",AC417,AG416+AC417))</f>
        <v/>
      </c>
      <c r="AH417" s="8" t="str">
        <f ca="1">IF(AD417="","",IF(AD416="",AD417,AH416+AD417))</f>
        <v/>
      </c>
      <c r="AI417" s="8" t="str">
        <f ca="1">IF(AG417&lt;&gt;"",AG417-AH417,"")</f>
        <v/>
      </c>
    </row>
    <row r="418" spans="11:35">
      <c r="K418" s="142" t="str">
        <f ca="1">IF(ROW()-$I$19&lt;$I$8,OFFSET($A$1,ROW()-$I$19+$I$4,COLUMN()-$I$21+$I$6),IF(ROW()-$I$19&lt;$I$8+$I$16,OFFSET($A$1,ROW()-$I$19-$I$8+$I$12,COLUMN()-$I$21+$I$14),""))</f>
        <v/>
      </c>
      <c r="L418" s="142" t="str">
        <f ca="1">IF(ROW()-$I$19&lt;$I$8,OFFSET(#REF!,ROW()-$I$19+$I$4,COLUMN()-$I$21+$I$6),IF(ROW()-$I$19&lt;$I$8+$I$16,OFFSET(#REF!,ROW()-$I$19-$I$8+$I$12,COLUMN()-$I$21+$I$14),""))</f>
        <v/>
      </c>
      <c r="M418" s="148" t="str">
        <f ca="1">IF(K418="","",IF(NOT(ISNUMBER(K418)),K418,M417))</f>
        <v/>
      </c>
      <c r="N418" s="149" t="str">
        <f ca="1">IF(K418="","",IF(ISNUMBER(K418),K418,IF(ISNUMBER(K419),K419,"")))</f>
        <v/>
      </c>
      <c r="O418" s="150" t="str">
        <f ca="1">IF(AND(ROW()-$I$19&lt;$I$8,NOT(ISNUMBER(K418))),L418,"")</f>
        <v/>
      </c>
      <c r="P418" s="150" t="str">
        <f ca="1">IF(AND(K418&lt;&gt;"",ISNUMBER(K418),ROW()-$I$19&lt;$I$8),L418,"")</f>
        <v/>
      </c>
      <c r="Q418" s="150" t="str">
        <f ca="1">IF(AND(K418&lt;&gt;"",ISNUMBER(K418),ROW()-$I$19&gt;=$I$8),L418,"")</f>
        <v/>
      </c>
      <c r="R418" s="153"/>
      <c r="AA418" s="8" t="str">
        <f ca="1">IF(ROW()-$Y$11&lt;$Y$8,OFFSET($A$1,ROW()-$Y$11+$Y$4,COLUMN()-$Y$13+$Y$6),"")</f>
        <v/>
      </c>
      <c r="AB418" s="8" t="str">
        <f ca="1">IF(ROW()-$Y$11&lt;$Y$8,IF(ISNUMBER(AA418),AB417,OFFSET($A$1,ROW()-$Y$11+$Y$4,COLUMN()-$Y$13+$Y$6)),"")</f>
        <v/>
      </c>
      <c r="AC418" s="8" t="str">
        <f ca="1">IF(ROW()-$Y$11&lt;$Y$8,OFFSET($A$1,ROW()-$Y$11+$Y$4,COLUMN()-$Y$13+$Y$6),"")</f>
        <v/>
      </c>
      <c r="AD418" s="8" t="str">
        <f ca="1">IF(ROW()-$Y$11&lt;$Y$8,OFFSET($A$1,ROW()-$Y$11+$Y$4,COLUMN()-$Y$13+$Y$6),"")</f>
        <v/>
      </c>
      <c r="AE418" s="40" t="str">
        <f ca="1">IF(ISNUMBER(AA418),AE417,AA418)</f>
        <v/>
      </c>
      <c r="AF418" s="40" t="str">
        <f ca="1">IF(ISNUMBER(AA418),AA418,"")</f>
        <v/>
      </c>
      <c r="AG418" s="8" t="str">
        <f ca="1">IF(AC418="","",IF(AC417="",AC418,AG417+AC418))</f>
        <v/>
      </c>
      <c r="AH418" s="8" t="str">
        <f ca="1">IF(AD418="","",IF(AD417="",AD418,AH417+AD418))</f>
        <v/>
      </c>
      <c r="AI418" s="8" t="str">
        <f ca="1">IF(AG418&lt;&gt;"",AG418-AH418,"")</f>
        <v/>
      </c>
    </row>
    <row r="419" spans="11:35">
      <c r="K419" s="142" t="str">
        <f ca="1">IF(ROW()-$I$19&lt;$I$8,OFFSET($A$1,ROW()-$I$19+$I$4,COLUMN()-$I$21+$I$6),IF(ROW()-$I$19&lt;$I$8+$I$16,OFFSET($A$1,ROW()-$I$19-$I$8+$I$12,COLUMN()-$I$21+$I$14),""))</f>
        <v/>
      </c>
      <c r="L419" s="142" t="str">
        <f ca="1">IF(ROW()-$I$19&lt;$I$8,OFFSET(#REF!,ROW()-$I$19+$I$4,COLUMN()-$I$21+$I$6),IF(ROW()-$I$19&lt;$I$8+$I$16,OFFSET(#REF!,ROW()-$I$19-$I$8+$I$12,COLUMN()-$I$21+$I$14),""))</f>
        <v/>
      </c>
      <c r="M419" s="148" t="str">
        <f ca="1">IF(K419="","",IF(NOT(ISNUMBER(K419)),K419,M418))</f>
        <v/>
      </c>
      <c r="N419" s="149" t="str">
        <f ca="1">IF(K419="","",IF(ISNUMBER(K419),K419,IF(ISNUMBER(K420),K420,"")))</f>
        <v/>
      </c>
      <c r="O419" s="150" t="str">
        <f ca="1">IF(AND(ROW()-$I$19&lt;$I$8,NOT(ISNUMBER(K419))),L419,"")</f>
        <v/>
      </c>
      <c r="P419" s="150" t="str">
        <f ca="1">IF(AND(K419&lt;&gt;"",ISNUMBER(K419),ROW()-$I$19&lt;$I$8),L419,"")</f>
        <v/>
      </c>
      <c r="Q419" s="150" t="str">
        <f ca="1">IF(AND(K419&lt;&gt;"",ISNUMBER(K419),ROW()-$I$19&gt;=$I$8),L419,"")</f>
        <v/>
      </c>
      <c r="R419" s="153"/>
      <c r="AA419" s="8" t="str">
        <f ca="1">IF(ROW()-$Y$11&lt;$Y$8,OFFSET($A$1,ROW()-$Y$11+$Y$4,COLUMN()-$Y$13+$Y$6),"")</f>
        <v/>
      </c>
      <c r="AB419" s="8" t="str">
        <f ca="1">IF(ROW()-$Y$11&lt;$Y$8,IF(ISNUMBER(AA419),AB418,OFFSET($A$1,ROW()-$Y$11+$Y$4,COLUMN()-$Y$13+$Y$6)),"")</f>
        <v/>
      </c>
      <c r="AC419" s="8" t="str">
        <f ca="1">IF(ROW()-$Y$11&lt;$Y$8,OFFSET($A$1,ROW()-$Y$11+$Y$4,COLUMN()-$Y$13+$Y$6),"")</f>
        <v/>
      </c>
      <c r="AD419" s="8" t="str">
        <f ca="1">IF(ROW()-$Y$11&lt;$Y$8,OFFSET($A$1,ROW()-$Y$11+$Y$4,COLUMN()-$Y$13+$Y$6),"")</f>
        <v/>
      </c>
      <c r="AE419" s="40" t="str">
        <f ca="1">IF(ISNUMBER(AA419),AE418,AA419)</f>
        <v/>
      </c>
      <c r="AF419" s="40" t="str">
        <f ca="1">IF(ISNUMBER(AA419),AA419,"")</f>
        <v/>
      </c>
      <c r="AG419" s="8" t="str">
        <f ca="1">IF(AC419="","",IF(AC418="",AC419,AG418+AC419))</f>
        <v/>
      </c>
      <c r="AH419" s="8" t="str">
        <f ca="1">IF(AD419="","",IF(AD418="",AD419,AH418+AD419))</f>
        <v/>
      </c>
      <c r="AI419" s="8" t="str">
        <f ca="1">IF(AG419&lt;&gt;"",AG419-AH419,"")</f>
        <v/>
      </c>
    </row>
    <row r="420" spans="11:35">
      <c r="K420" s="142" t="str">
        <f ca="1">IF(ROW()-$I$19&lt;$I$8,OFFSET($A$1,ROW()-$I$19+$I$4,COLUMN()-$I$21+$I$6),IF(ROW()-$I$19&lt;$I$8+$I$16,OFFSET($A$1,ROW()-$I$19-$I$8+$I$12,COLUMN()-$I$21+$I$14),""))</f>
        <v/>
      </c>
      <c r="L420" s="142" t="str">
        <f ca="1">IF(ROW()-$I$19&lt;$I$8,OFFSET(#REF!,ROW()-$I$19+$I$4,COLUMN()-$I$21+$I$6),IF(ROW()-$I$19&lt;$I$8+$I$16,OFFSET(#REF!,ROW()-$I$19-$I$8+$I$12,COLUMN()-$I$21+$I$14),""))</f>
        <v/>
      </c>
      <c r="M420" s="148" t="str">
        <f ca="1">IF(K420="","",IF(NOT(ISNUMBER(K420)),K420,M419))</f>
        <v/>
      </c>
      <c r="N420" s="149" t="str">
        <f ca="1">IF(K420="","",IF(ISNUMBER(K420),K420,IF(ISNUMBER(K421),K421,"")))</f>
        <v/>
      </c>
      <c r="O420" s="150" t="str">
        <f ca="1">IF(AND(ROW()-$I$19&lt;$I$8,NOT(ISNUMBER(K420))),L420,"")</f>
        <v/>
      </c>
      <c r="P420" s="150" t="str">
        <f ca="1">IF(AND(K420&lt;&gt;"",ISNUMBER(K420),ROW()-$I$19&lt;$I$8),L420,"")</f>
        <v/>
      </c>
      <c r="Q420" s="150" t="str">
        <f ca="1">IF(AND(K420&lt;&gt;"",ISNUMBER(K420),ROW()-$I$19&gt;=$I$8),L420,"")</f>
        <v/>
      </c>
      <c r="R420" s="153"/>
      <c r="AA420" s="8" t="str">
        <f ca="1">IF(ROW()-$Y$11&lt;$Y$8,OFFSET($A$1,ROW()-$Y$11+$Y$4,COLUMN()-$Y$13+$Y$6),"")</f>
        <v/>
      </c>
      <c r="AB420" s="8" t="str">
        <f ca="1">IF(ROW()-$Y$11&lt;$Y$8,IF(ISNUMBER(AA420),AB419,OFFSET($A$1,ROW()-$Y$11+$Y$4,COLUMN()-$Y$13+$Y$6)),"")</f>
        <v/>
      </c>
      <c r="AC420" s="8" t="str">
        <f ca="1">IF(ROW()-$Y$11&lt;$Y$8,OFFSET($A$1,ROW()-$Y$11+$Y$4,COLUMN()-$Y$13+$Y$6),"")</f>
        <v/>
      </c>
      <c r="AD420" s="8" t="str">
        <f ca="1">IF(ROW()-$Y$11&lt;$Y$8,OFFSET($A$1,ROW()-$Y$11+$Y$4,COLUMN()-$Y$13+$Y$6),"")</f>
        <v/>
      </c>
      <c r="AE420" s="40" t="str">
        <f ca="1">IF(ISNUMBER(AA420),AE419,AA420)</f>
        <v/>
      </c>
      <c r="AF420" s="40" t="str">
        <f ca="1">IF(ISNUMBER(AA420),AA420,"")</f>
        <v/>
      </c>
      <c r="AG420" s="8" t="str">
        <f ca="1">IF(AC420="","",IF(AC419="",AC420,AG419+AC420))</f>
        <v/>
      </c>
      <c r="AH420" s="8" t="str">
        <f ca="1">IF(AD420="","",IF(AD419="",AD420,AH419+AD420))</f>
        <v/>
      </c>
      <c r="AI420" s="8" t="str">
        <f ca="1">IF(AG420&lt;&gt;"",AG420-AH420,"")</f>
        <v/>
      </c>
    </row>
    <row r="421" spans="11:35">
      <c r="K421" s="142" t="str">
        <f ca="1">IF(ROW()-$I$19&lt;$I$8,OFFSET($A$1,ROW()-$I$19+$I$4,COLUMN()-$I$21+$I$6),IF(ROW()-$I$19&lt;$I$8+$I$16,OFFSET($A$1,ROW()-$I$19-$I$8+$I$12,COLUMN()-$I$21+$I$14),""))</f>
        <v/>
      </c>
      <c r="L421" s="142" t="str">
        <f ca="1">IF(ROW()-$I$19&lt;$I$8,OFFSET(#REF!,ROW()-$I$19+$I$4,COLUMN()-$I$21+$I$6),IF(ROW()-$I$19&lt;$I$8+$I$16,OFFSET(#REF!,ROW()-$I$19-$I$8+$I$12,COLUMN()-$I$21+$I$14),""))</f>
        <v/>
      </c>
      <c r="M421" s="148" t="str">
        <f ca="1">IF(K421="","",IF(NOT(ISNUMBER(K421)),K421,M420))</f>
        <v/>
      </c>
      <c r="N421" s="149" t="str">
        <f ca="1">IF(K421="","",IF(ISNUMBER(K421),K421,IF(ISNUMBER(K422),K422,"")))</f>
        <v/>
      </c>
      <c r="O421" s="150" t="str">
        <f ca="1">IF(AND(ROW()-$I$19&lt;$I$8,NOT(ISNUMBER(K421))),L421,"")</f>
        <v/>
      </c>
      <c r="P421" s="150" t="str">
        <f ca="1">IF(AND(K421&lt;&gt;"",ISNUMBER(K421),ROW()-$I$19&lt;$I$8),L421,"")</f>
        <v/>
      </c>
      <c r="Q421" s="150" t="str">
        <f ca="1">IF(AND(K421&lt;&gt;"",ISNUMBER(K421),ROW()-$I$19&gt;=$I$8),L421,"")</f>
        <v/>
      </c>
      <c r="R421" s="153"/>
      <c r="AA421" s="8" t="str">
        <f ca="1">IF(ROW()-$Y$11&lt;$Y$8,OFFSET($A$1,ROW()-$Y$11+$Y$4,COLUMN()-$Y$13+$Y$6),"")</f>
        <v/>
      </c>
      <c r="AB421" s="8" t="str">
        <f ca="1">IF(ROW()-$Y$11&lt;$Y$8,IF(ISNUMBER(AA421),AB420,OFFSET($A$1,ROW()-$Y$11+$Y$4,COLUMN()-$Y$13+$Y$6)),"")</f>
        <v/>
      </c>
      <c r="AC421" s="8" t="str">
        <f ca="1">IF(ROW()-$Y$11&lt;$Y$8,OFFSET($A$1,ROW()-$Y$11+$Y$4,COLUMN()-$Y$13+$Y$6),"")</f>
        <v/>
      </c>
      <c r="AD421" s="8" t="str">
        <f ca="1">IF(ROW()-$Y$11&lt;$Y$8,OFFSET($A$1,ROW()-$Y$11+$Y$4,COLUMN()-$Y$13+$Y$6),"")</f>
        <v/>
      </c>
      <c r="AE421" s="40" t="str">
        <f ca="1">IF(ISNUMBER(AA421),AE420,AA421)</f>
        <v/>
      </c>
      <c r="AF421" s="40" t="str">
        <f ca="1">IF(ISNUMBER(AA421),AA421,"")</f>
        <v/>
      </c>
      <c r="AG421" s="8" t="str">
        <f ca="1">IF(AC421="","",IF(AC420="",AC421,AG420+AC421))</f>
        <v/>
      </c>
      <c r="AH421" s="8" t="str">
        <f ca="1">IF(AD421="","",IF(AD420="",AD421,AH420+AD421))</f>
        <v/>
      </c>
      <c r="AI421" s="8" t="str">
        <f ca="1">IF(AG421&lt;&gt;"",AG421-AH421,"")</f>
        <v/>
      </c>
    </row>
    <row r="422" spans="11:35">
      <c r="K422" s="142" t="str">
        <f ca="1">IF(ROW()-$I$19&lt;$I$8,OFFSET($A$1,ROW()-$I$19+$I$4,COLUMN()-$I$21+$I$6),IF(ROW()-$I$19&lt;$I$8+$I$16,OFFSET($A$1,ROW()-$I$19-$I$8+$I$12,COLUMN()-$I$21+$I$14),""))</f>
        <v/>
      </c>
      <c r="L422" s="142" t="str">
        <f ca="1">IF(ROW()-$I$19&lt;$I$8,OFFSET(#REF!,ROW()-$I$19+$I$4,COLUMN()-$I$21+$I$6),IF(ROW()-$I$19&lt;$I$8+$I$16,OFFSET(#REF!,ROW()-$I$19-$I$8+$I$12,COLUMN()-$I$21+$I$14),""))</f>
        <v/>
      </c>
      <c r="M422" s="148" t="str">
        <f ca="1">IF(K422="","",IF(NOT(ISNUMBER(K422)),K422,M421))</f>
        <v/>
      </c>
      <c r="N422" s="149" t="str">
        <f ca="1">IF(K422="","",IF(ISNUMBER(K422),K422,IF(ISNUMBER(K423),K423,"")))</f>
        <v/>
      </c>
      <c r="O422" s="150" t="str">
        <f ca="1">IF(AND(ROW()-$I$19&lt;$I$8,NOT(ISNUMBER(K422))),L422,"")</f>
        <v/>
      </c>
      <c r="P422" s="150" t="str">
        <f ca="1">IF(AND(K422&lt;&gt;"",ISNUMBER(K422),ROW()-$I$19&lt;$I$8),L422,"")</f>
        <v/>
      </c>
      <c r="Q422" s="150" t="str">
        <f ca="1">IF(AND(K422&lt;&gt;"",ISNUMBER(K422),ROW()-$I$19&gt;=$I$8),L422,"")</f>
        <v/>
      </c>
      <c r="R422" s="153"/>
      <c r="AA422" s="8" t="str">
        <f ca="1">IF(ROW()-$Y$11&lt;$Y$8,OFFSET($A$1,ROW()-$Y$11+$Y$4,COLUMN()-$Y$13+$Y$6),"")</f>
        <v/>
      </c>
      <c r="AB422" s="8" t="str">
        <f ca="1">IF(ROW()-$Y$11&lt;$Y$8,IF(ISNUMBER(AA422),AB421,OFFSET($A$1,ROW()-$Y$11+$Y$4,COLUMN()-$Y$13+$Y$6)),"")</f>
        <v/>
      </c>
      <c r="AC422" s="8" t="str">
        <f ca="1">IF(ROW()-$Y$11&lt;$Y$8,OFFSET($A$1,ROW()-$Y$11+$Y$4,COLUMN()-$Y$13+$Y$6),"")</f>
        <v/>
      </c>
      <c r="AD422" s="8" t="str">
        <f ca="1">IF(ROW()-$Y$11&lt;$Y$8,OFFSET($A$1,ROW()-$Y$11+$Y$4,COLUMN()-$Y$13+$Y$6),"")</f>
        <v/>
      </c>
      <c r="AE422" s="40" t="str">
        <f ca="1">IF(ISNUMBER(AA422),AE421,AA422)</f>
        <v/>
      </c>
      <c r="AF422" s="40" t="str">
        <f ca="1">IF(ISNUMBER(AA422),AA422,"")</f>
        <v/>
      </c>
      <c r="AG422" s="8" t="str">
        <f ca="1">IF(AC422="","",IF(AC421="",AC422,AG421+AC422))</f>
        <v/>
      </c>
      <c r="AH422" s="8" t="str">
        <f ca="1">IF(AD422="","",IF(AD421="",AD422,AH421+AD422))</f>
        <v/>
      </c>
      <c r="AI422" s="8" t="str">
        <f ca="1">IF(AG422&lt;&gt;"",AG422-AH422,"")</f>
        <v/>
      </c>
    </row>
    <row r="423" spans="11:35">
      <c r="K423" s="142" t="str">
        <f ca="1">IF(ROW()-$I$19&lt;$I$8,OFFSET($A$1,ROW()-$I$19+$I$4,COLUMN()-$I$21+$I$6),IF(ROW()-$I$19&lt;$I$8+$I$16,OFFSET($A$1,ROW()-$I$19-$I$8+$I$12,COLUMN()-$I$21+$I$14),""))</f>
        <v/>
      </c>
      <c r="L423" s="142" t="str">
        <f ca="1">IF(ROW()-$I$19&lt;$I$8,OFFSET(#REF!,ROW()-$I$19+$I$4,COLUMN()-$I$21+$I$6),IF(ROW()-$I$19&lt;$I$8+$I$16,OFFSET(#REF!,ROW()-$I$19-$I$8+$I$12,COLUMN()-$I$21+$I$14),""))</f>
        <v/>
      </c>
      <c r="M423" s="148" t="str">
        <f ca="1">IF(K423="","",IF(NOT(ISNUMBER(K423)),K423,M422))</f>
        <v/>
      </c>
      <c r="N423" s="149" t="str">
        <f ca="1">IF(K423="","",IF(ISNUMBER(K423),K423,IF(ISNUMBER(K424),K424,"")))</f>
        <v/>
      </c>
      <c r="O423" s="150" t="str">
        <f ca="1">IF(AND(ROW()-$I$19&lt;$I$8,NOT(ISNUMBER(K423))),L423,"")</f>
        <v/>
      </c>
      <c r="P423" s="150" t="str">
        <f ca="1">IF(AND(K423&lt;&gt;"",ISNUMBER(K423),ROW()-$I$19&lt;$I$8),L423,"")</f>
        <v/>
      </c>
      <c r="Q423" s="150" t="str">
        <f ca="1">IF(AND(K423&lt;&gt;"",ISNUMBER(K423),ROW()-$I$19&gt;=$I$8),L423,"")</f>
        <v/>
      </c>
      <c r="R423" s="153"/>
      <c r="AA423" s="8" t="str">
        <f ca="1">IF(ROW()-$Y$11&lt;$Y$8,OFFSET($A$1,ROW()-$Y$11+$Y$4,COLUMN()-$Y$13+$Y$6),"")</f>
        <v/>
      </c>
      <c r="AB423" s="8" t="str">
        <f ca="1">IF(ROW()-$Y$11&lt;$Y$8,IF(ISNUMBER(AA423),AB422,OFFSET($A$1,ROW()-$Y$11+$Y$4,COLUMN()-$Y$13+$Y$6)),"")</f>
        <v/>
      </c>
      <c r="AC423" s="8" t="str">
        <f ca="1">IF(ROW()-$Y$11&lt;$Y$8,OFFSET($A$1,ROW()-$Y$11+$Y$4,COLUMN()-$Y$13+$Y$6),"")</f>
        <v/>
      </c>
      <c r="AD423" s="8" t="str">
        <f ca="1">IF(ROW()-$Y$11&lt;$Y$8,OFFSET($A$1,ROW()-$Y$11+$Y$4,COLUMN()-$Y$13+$Y$6),"")</f>
        <v/>
      </c>
      <c r="AE423" s="40" t="str">
        <f ca="1">IF(ISNUMBER(AA423),AE422,AA423)</f>
        <v/>
      </c>
      <c r="AF423" s="40" t="str">
        <f ca="1">IF(ISNUMBER(AA423),AA423,"")</f>
        <v/>
      </c>
      <c r="AG423" s="8" t="str">
        <f ca="1">IF(AC423="","",IF(AC422="",AC423,AG422+AC423))</f>
        <v/>
      </c>
      <c r="AH423" s="8" t="str">
        <f ca="1">IF(AD423="","",IF(AD422="",AD423,AH422+AD423))</f>
        <v/>
      </c>
      <c r="AI423" s="8" t="str">
        <f ca="1">IF(AG423&lt;&gt;"",AG423-AH423,"")</f>
        <v/>
      </c>
    </row>
    <row r="424" spans="11:35">
      <c r="K424" s="142" t="str">
        <f ca="1">IF(ROW()-$I$19&lt;$I$8,OFFSET($A$1,ROW()-$I$19+$I$4,COLUMN()-$I$21+$I$6),IF(ROW()-$I$19&lt;$I$8+$I$16,OFFSET($A$1,ROW()-$I$19-$I$8+$I$12,COLUMN()-$I$21+$I$14),""))</f>
        <v/>
      </c>
      <c r="L424" s="142" t="str">
        <f ca="1">IF(ROW()-$I$19&lt;$I$8,OFFSET(#REF!,ROW()-$I$19+$I$4,COLUMN()-$I$21+$I$6),IF(ROW()-$I$19&lt;$I$8+$I$16,OFFSET(#REF!,ROW()-$I$19-$I$8+$I$12,COLUMN()-$I$21+$I$14),""))</f>
        <v/>
      </c>
      <c r="M424" s="148" t="str">
        <f ca="1">IF(K424="","",IF(NOT(ISNUMBER(K424)),K424,M423))</f>
        <v/>
      </c>
      <c r="N424" s="149" t="str">
        <f ca="1">IF(K424="","",IF(ISNUMBER(K424),K424,IF(ISNUMBER(K425),K425,"")))</f>
        <v/>
      </c>
      <c r="O424" s="150" t="str">
        <f ca="1">IF(AND(ROW()-$I$19&lt;$I$8,NOT(ISNUMBER(K424))),L424,"")</f>
        <v/>
      </c>
      <c r="P424" s="150" t="str">
        <f ca="1">IF(AND(K424&lt;&gt;"",ISNUMBER(K424),ROW()-$I$19&lt;$I$8),L424,"")</f>
        <v/>
      </c>
      <c r="Q424" s="150" t="str">
        <f ca="1">IF(AND(K424&lt;&gt;"",ISNUMBER(K424),ROW()-$I$19&gt;=$I$8),L424,"")</f>
        <v/>
      </c>
      <c r="R424" s="153"/>
      <c r="AA424" s="8" t="str">
        <f ca="1">IF(ROW()-$Y$11&lt;$Y$8,OFFSET($A$1,ROW()-$Y$11+$Y$4,COLUMN()-$Y$13+$Y$6),"")</f>
        <v/>
      </c>
      <c r="AB424" s="8" t="str">
        <f ca="1">IF(ROW()-$Y$11&lt;$Y$8,IF(ISNUMBER(AA424),AB423,OFFSET($A$1,ROW()-$Y$11+$Y$4,COLUMN()-$Y$13+$Y$6)),"")</f>
        <v/>
      </c>
      <c r="AC424" s="8" t="str">
        <f ca="1">IF(ROW()-$Y$11&lt;$Y$8,OFFSET($A$1,ROW()-$Y$11+$Y$4,COLUMN()-$Y$13+$Y$6),"")</f>
        <v/>
      </c>
      <c r="AD424" s="8" t="str">
        <f ca="1">IF(ROW()-$Y$11&lt;$Y$8,OFFSET($A$1,ROW()-$Y$11+$Y$4,COLUMN()-$Y$13+$Y$6),"")</f>
        <v/>
      </c>
      <c r="AE424" s="40" t="str">
        <f ca="1">IF(ISNUMBER(AA424),AE423,AA424)</f>
        <v/>
      </c>
      <c r="AF424" s="40" t="str">
        <f ca="1">IF(ISNUMBER(AA424),AA424,"")</f>
        <v/>
      </c>
      <c r="AG424" s="8" t="str">
        <f ca="1">IF(AC424="","",IF(AC423="",AC424,AG423+AC424))</f>
        <v/>
      </c>
      <c r="AH424" s="8" t="str">
        <f ca="1">IF(AD424="","",IF(AD423="",AD424,AH423+AD424))</f>
        <v/>
      </c>
      <c r="AI424" s="8" t="str">
        <f ca="1">IF(AG424&lt;&gt;"",AG424-AH424,"")</f>
        <v/>
      </c>
    </row>
    <row r="425" spans="11:35">
      <c r="K425" s="142" t="str">
        <f ca="1">IF(ROW()-$I$19&lt;$I$8,OFFSET($A$1,ROW()-$I$19+$I$4,COLUMN()-$I$21+$I$6),IF(ROW()-$I$19&lt;$I$8+$I$16,OFFSET($A$1,ROW()-$I$19-$I$8+$I$12,COLUMN()-$I$21+$I$14),""))</f>
        <v/>
      </c>
      <c r="L425" s="142" t="str">
        <f ca="1">IF(ROW()-$I$19&lt;$I$8,OFFSET(#REF!,ROW()-$I$19+$I$4,COLUMN()-$I$21+$I$6),IF(ROW()-$I$19&lt;$I$8+$I$16,OFFSET(#REF!,ROW()-$I$19-$I$8+$I$12,COLUMN()-$I$21+$I$14),""))</f>
        <v/>
      </c>
      <c r="M425" s="148" t="str">
        <f ca="1">IF(K425="","",IF(NOT(ISNUMBER(K425)),K425,M424))</f>
        <v/>
      </c>
      <c r="N425" s="149" t="str">
        <f ca="1">IF(K425="","",IF(ISNUMBER(K425),K425,IF(ISNUMBER(K426),K426,"")))</f>
        <v/>
      </c>
      <c r="O425" s="150" t="str">
        <f ca="1">IF(AND(ROW()-$I$19&lt;$I$8,NOT(ISNUMBER(K425))),L425,"")</f>
        <v/>
      </c>
      <c r="P425" s="150" t="str">
        <f ca="1">IF(AND(K425&lt;&gt;"",ISNUMBER(K425),ROW()-$I$19&lt;$I$8),L425,"")</f>
        <v/>
      </c>
      <c r="Q425" s="150" t="str">
        <f ca="1">IF(AND(K425&lt;&gt;"",ISNUMBER(K425),ROW()-$I$19&gt;=$I$8),L425,"")</f>
        <v/>
      </c>
      <c r="R425" s="153"/>
      <c r="AA425" s="8" t="str">
        <f ca="1">IF(ROW()-$Y$11&lt;$Y$8,OFFSET($A$1,ROW()-$Y$11+$Y$4,COLUMN()-$Y$13+$Y$6),"")</f>
        <v/>
      </c>
      <c r="AB425" s="8" t="str">
        <f ca="1">IF(ROW()-$Y$11&lt;$Y$8,IF(ISNUMBER(AA425),AB424,OFFSET($A$1,ROW()-$Y$11+$Y$4,COLUMN()-$Y$13+$Y$6)),"")</f>
        <v/>
      </c>
      <c r="AC425" s="8" t="str">
        <f ca="1">IF(ROW()-$Y$11&lt;$Y$8,OFFSET($A$1,ROW()-$Y$11+$Y$4,COLUMN()-$Y$13+$Y$6),"")</f>
        <v/>
      </c>
      <c r="AD425" s="8" t="str">
        <f ca="1">IF(ROW()-$Y$11&lt;$Y$8,OFFSET($A$1,ROW()-$Y$11+$Y$4,COLUMN()-$Y$13+$Y$6),"")</f>
        <v/>
      </c>
      <c r="AE425" s="40" t="str">
        <f ca="1">IF(ISNUMBER(AA425),AE424,AA425)</f>
        <v/>
      </c>
      <c r="AF425" s="40" t="str">
        <f ca="1">IF(ISNUMBER(AA425),AA425,"")</f>
        <v/>
      </c>
      <c r="AG425" s="8" t="str">
        <f ca="1">IF(AC425="","",IF(AC424="",AC425,AG424+AC425))</f>
        <v/>
      </c>
      <c r="AH425" s="8" t="str">
        <f ca="1">IF(AD425="","",IF(AD424="",AD425,AH424+AD425))</f>
        <v/>
      </c>
      <c r="AI425" s="8" t="str">
        <f ca="1">IF(AG425&lt;&gt;"",AG425-AH425,"")</f>
        <v/>
      </c>
    </row>
    <row r="426" spans="11:35">
      <c r="K426" s="142" t="str">
        <f ca="1">IF(ROW()-$I$19&lt;$I$8,OFFSET($A$1,ROW()-$I$19+$I$4,COLUMN()-$I$21+$I$6),IF(ROW()-$I$19&lt;$I$8+$I$16,OFFSET($A$1,ROW()-$I$19-$I$8+$I$12,COLUMN()-$I$21+$I$14),""))</f>
        <v/>
      </c>
      <c r="L426" s="142" t="str">
        <f ca="1">IF(ROW()-$I$19&lt;$I$8,OFFSET(#REF!,ROW()-$I$19+$I$4,COLUMN()-$I$21+$I$6),IF(ROW()-$I$19&lt;$I$8+$I$16,OFFSET(#REF!,ROW()-$I$19-$I$8+$I$12,COLUMN()-$I$21+$I$14),""))</f>
        <v/>
      </c>
      <c r="M426" s="148" t="str">
        <f ca="1">IF(K426="","",IF(NOT(ISNUMBER(K426)),K426,M425))</f>
        <v/>
      </c>
      <c r="N426" s="149" t="str">
        <f ca="1">IF(K426="","",IF(ISNUMBER(K426),K426,IF(ISNUMBER(K427),K427,"")))</f>
        <v/>
      </c>
      <c r="O426" s="150" t="str">
        <f ca="1">IF(AND(ROW()-$I$19&lt;$I$8,NOT(ISNUMBER(K426))),L426,"")</f>
        <v/>
      </c>
      <c r="P426" s="150" t="str">
        <f ca="1">IF(AND(K426&lt;&gt;"",ISNUMBER(K426),ROW()-$I$19&lt;$I$8),L426,"")</f>
        <v/>
      </c>
      <c r="Q426" s="150" t="str">
        <f ca="1">IF(AND(K426&lt;&gt;"",ISNUMBER(K426),ROW()-$I$19&gt;=$I$8),L426,"")</f>
        <v/>
      </c>
      <c r="R426" s="153"/>
      <c r="AA426" s="8" t="str">
        <f ca="1">IF(ROW()-$Y$11&lt;$Y$8,OFFSET($A$1,ROW()-$Y$11+$Y$4,COLUMN()-$Y$13+$Y$6),"")</f>
        <v/>
      </c>
      <c r="AB426" s="8" t="str">
        <f ca="1">IF(ROW()-$Y$11&lt;$Y$8,IF(ISNUMBER(AA426),AB425,OFFSET($A$1,ROW()-$Y$11+$Y$4,COLUMN()-$Y$13+$Y$6)),"")</f>
        <v/>
      </c>
      <c r="AC426" s="8" t="str">
        <f ca="1">IF(ROW()-$Y$11&lt;$Y$8,OFFSET($A$1,ROW()-$Y$11+$Y$4,COLUMN()-$Y$13+$Y$6),"")</f>
        <v/>
      </c>
      <c r="AD426" s="8" t="str">
        <f ca="1">IF(ROW()-$Y$11&lt;$Y$8,OFFSET($A$1,ROW()-$Y$11+$Y$4,COLUMN()-$Y$13+$Y$6),"")</f>
        <v/>
      </c>
      <c r="AE426" s="40" t="str">
        <f ca="1">IF(ISNUMBER(AA426),AE425,AA426)</f>
        <v/>
      </c>
      <c r="AF426" s="40" t="str">
        <f ca="1">IF(ISNUMBER(AA426),AA426,"")</f>
        <v/>
      </c>
      <c r="AG426" s="8" t="str">
        <f ca="1">IF(AC426="","",IF(AC425="",AC426,AG425+AC426))</f>
        <v/>
      </c>
      <c r="AH426" s="8" t="str">
        <f ca="1">IF(AD426="","",IF(AD425="",AD426,AH425+AD426))</f>
        <v/>
      </c>
      <c r="AI426" s="8" t="str">
        <f ca="1">IF(AG426&lt;&gt;"",AG426-AH426,"")</f>
        <v/>
      </c>
    </row>
    <row r="427" spans="11:35">
      <c r="K427" s="142" t="str">
        <f ca="1">IF(ROW()-$I$19&lt;$I$8,OFFSET($A$1,ROW()-$I$19+$I$4,COLUMN()-$I$21+$I$6),IF(ROW()-$I$19&lt;$I$8+$I$16,OFFSET($A$1,ROW()-$I$19-$I$8+$I$12,COLUMN()-$I$21+$I$14),""))</f>
        <v/>
      </c>
      <c r="L427" s="142" t="str">
        <f ca="1">IF(ROW()-$I$19&lt;$I$8,OFFSET(#REF!,ROW()-$I$19+$I$4,COLUMN()-$I$21+$I$6),IF(ROW()-$I$19&lt;$I$8+$I$16,OFFSET(#REF!,ROW()-$I$19-$I$8+$I$12,COLUMN()-$I$21+$I$14),""))</f>
        <v/>
      </c>
      <c r="M427" s="148" t="str">
        <f ca="1">IF(K427="","",IF(NOT(ISNUMBER(K427)),K427,M426))</f>
        <v/>
      </c>
      <c r="N427" s="149" t="str">
        <f ca="1">IF(K427="","",IF(ISNUMBER(K427),K427,IF(ISNUMBER(K428),K428,"")))</f>
        <v/>
      </c>
      <c r="O427" s="150" t="str">
        <f ca="1">IF(AND(ROW()-$I$19&lt;$I$8,NOT(ISNUMBER(K427))),L427,"")</f>
        <v/>
      </c>
      <c r="P427" s="150" t="str">
        <f ca="1">IF(AND(K427&lt;&gt;"",ISNUMBER(K427),ROW()-$I$19&lt;$I$8),L427,"")</f>
        <v/>
      </c>
      <c r="Q427" s="150" t="str">
        <f ca="1">IF(AND(K427&lt;&gt;"",ISNUMBER(K427),ROW()-$I$19&gt;=$I$8),L427,"")</f>
        <v/>
      </c>
      <c r="R427" s="153"/>
      <c r="AA427" s="8" t="str">
        <f ca="1">IF(ROW()-$Y$11&lt;$Y$8,OFFSET($A$1,ROW()-$Y$11+$Y$4,COLUMN()-$Y$13+$Y$6),"")</f>
        <v/>
      </c>
      <c r="AB427" s="8" t="str">
        <f ca="1">IF(ROW()-$Y$11&lt;$Y$8,IF(ISNUMBER(AA427),AB426,OFFSET($A$1,ROW()-$Y$11+$Y$4,COLUMN()-$Y$13+$Y$6)),"")</f>
        <v/>
      </c>
      <c r="AC427" s="8" t="str">
        <f ca="1">IF(ROW()-$Y$11&lt;$Y$8,OFFSET($A$1,ROW()-$Y$11+$Y$4,COLUMN()-$Y$13+$Y$6),"")</f>
        <v/>
      </c>
      <c r="AD427" s="8" t="str">
        <f ca="1">IF(ROW()-$Y$11&lt;$Y$8,OFFSET($A$1,ROW()-$Y$11+$Y$4,COLUMN()-$Y$13+$Y$6),"")</f>
        <v/>
      </c>
      <c r="AE427" s="40" t="str">
        <f ca="1">IF(ISNUMBER(AA427),AE426,AA427)</f>
        <v/>
      </c>
      <c r="AF427" s="40" t="str">
        <f ca="1">IF(ISNUMBER(AA427),AA427,"")</f>
        <v/>
      </c>
      <c r="AG427" s="8" t="str">
        <f ca="1">IF(AC427="","",IF(AC426="",AC427,AG426+AC427))</f>
        <v/>
      </c>
      <c r="AH427" s="8" t="str">
        <f ca="1">IF(AD427="","",IF(AD426="",AD427,AH426+AD427))</f>
        <v/>
      </c>
      <c r="AI427" s="8" t="str">
        <f ca="1">IF(AG427&lt;&gt;"",AG427-AH427,"")</f>
        <v/>
      </c>
    </row>
    <row r="428" spans="11:35">
      <c r="K428" s="142" t="str">
        <f ca="1">IF(ROW()-$I$19&lt;$I$8,OFFSET($A$1,ROW()-$I$19+$I$4,COLUMN()-$I$21+$I$6),IF(ROW()-$I$19&lt;$I$8+$I$16,OFFSET($A$1,ROW()-$I$19-$I$8+$I$12,COLUMN()-$I$21+$I$14),""))</f>
        <v/>
      </c>
      <c r="L428" s="142" t="str">
        <f ca="1">IF(ROW()-$I$19&lt;$I$8,OFFSET(#REF!,ROW()-$I$19+$I$4,COLUMN()-$I$21+$I$6),IF(ROW()-$I$19&lt;$I$8+$I$16,OFFSET(#REF!,ROW()-$I$19-$I$8+$I$12,COLUMN()-$I$21+$I$14),""))</f>
        <v/>
      </c>
      <c r="M428" s="148" t="str">
        <f ca="1">IF(K428="","",IF(NOT(ISNUMBER(K428)),K428,M427))</f>
        <v/>
      </c>
      <c r="N428" s="149" t="str">
        <f ca="1">IF(K428="","",IF(ISNUMBER(K428),K428,IF(ISNUMBER(K429),K429,"")))</f>
        <v/>
      </c>
      <c r="O428" s="150" t="str">
        <f ca="1">IF(AND(ROW()-$I$19&lt;$I$8,NOT(ISNUMBER(K428))),L428,"")</f>
        <v/>
      </c>
      <c r="P428" s="150" t="str">
        <f ca="1">IF(AND(K428&lt;&gt;"",ISNUMBER(K428),ROW()-$I$19&lt;$I$8),L428,"")</f>
        <v/>
      </c>
      <c r="Q428" s="150" t="str">
        <f ca="1">IF(AND(K428&lt;&gt;"",ISNUMBER(K428),ROW()-$I$19&gt;=$I$8),L428,"")</f>
        <v/>
      </c>
      <c r="R428" s="153"/>
      <c r="AA428" s="8" t="str">
        <f ca="1">IF(ROW()-$Y$11&lt;$Y$8,OFFSET($A$1,ROW()-$Y$11+$Y$4,COLUMN()-$Y$13+$Y$6),"")</f>
        <v/>
      </c>
      <c r="AB428" s="8" t="str">
        <f ca="1">IF(ROW()-$Y$11&lt;$Y$8,IF(ISNUMBER(AA428),AB427,OFFSET($A$1,ROW()-$Y$11+$Y$4,COLUMN()-$Y$13+$Y$6)),"")</f>
        <v/>
      </c>
      <c r="AC428" s="8" t="str">
        <f ca="1">IF(ROW()-$Y$11&lt;$Y$8,OFFSET($A$1,ROW()-$Y$11+$Y$4,COLUMN()-$Y$13+$Y$6),"")</f>
        <v/>
      </c>
      <c r="AD428" s="8" t="str">
        <f ca="1">IF(ROW()-$Y$11&lt;$Y$8,OFFSET($A$1,ROW()-$Y$11+$Y$4,COLUMN()-$Y$13+$Y$6),"")</f>
        <v/>
      </c>
      <c r="AE428" s="40" t="str">
        <f ca="1">IF(ISNUMBER(AA428),AE427,AA428)</f>
        <v/>
      </c>
      <c r="AF428" s="40" t="str">
        <f ca="1">IF(ISNUMBER(AA428),AA428,"")</f>
        <v/>
      </c>
      <c r="AG428" s="8" t="str">
        <f ca="1">IF(AC428="","",IF(AC427="",AC428,AG427+AC428))</f>
        <v/>
      </c>
      <c r="AH428" s="8" t="str">
        <f ca="1">IF(AD428="","",IF(AD427="",AD428,AH427+AD428))</f>
        <v/>
      </c>
      <c r="AI428" s="8" t="str">
        <f ca="1">IF(AG428&lt;&gt;"",AG428-AH428,"")</f>
        <v/>
      </c>
    </row>
    <row r="429" spans="11:35">
      <c r="K429" s="142" t="str">
        <f ca="1">IF(ROW()-$I$19&lt;$I$8,OFFSET($A$1,ROW()-$I$19+$I$4,COLUMN()-$I$21+$I$6),IF(ROW()-$I$19&lt;$I$8+$I$16,OFFSET($A$1,ROW()-$I$19-$I$8+$I$12,COLUMN()-$I$21+$I$14),""))</f>
        <v/>
      </c>
      <c r="L429" s="142" t="str">
        <f ca="1">IF(ROW()-$I$19&lt;$I$8,OFFSET(#REF!,ROW()-$I$19+$I$4,COLUMN()-$I$21+$I$6),IF(ROW()-$I$19&lt;$I$8+$I$16,OFFSET(#REF!,ROW()-$I$19-$I$8+$I$12,COLUMN()-$I$21+$I$14),""))</f>
        <v/>
      </c>
      <c r="M429" s="148" t="str">
        <f ca="1">IF(K429="","",IF(NOT(ISNUMBER(K429)),K429,M428))</f>
        <v/>
      </c>
      <c r="N429" s="149" t="str">
        <f ca="1">IF(K429="","",IF(ISNUMBER(K429),K429,IF(ISNUMBER(K430),K430,"")))</f>
        <v/>
      </c>
      <c r="O429" s="150" t="str">
        <f ca="1">IF(AND(ROW()-$I$19&lt;$I$8,NOT(ISNUMBER(K429))),L429,"")</f>
        <v/>
      </c>
      <c r="P429" s="150" t="str">
        <f ca="1">IF(AND(K429&lt;&gt;"",ISNUMBER(K429),ROW()-$I$19&lt;$I$8),L429,"")</f>
        <v/>
      </c>
      <c r="Q429" s="150" t="str">
        <f ca="1">IF(AND(K429&lt;&gt;"",ISNUMBER(K429),ROW()-$I$19&gt;=$I$8),L429,"")</f>
        <v/>
      </c>
      <c r="R429" s="153"/>
      <c r="AA429" s="8" t="str">
        <f ca="1">IF(ROW()-$Y$11&lt;$Y$8,OFFSET($A$1,ROW()-$Y$11+$Y$4,COLUMN()-$Y$13+$Y$6),"")</f>
        <v/>
      </c>
      <c r="AB429" s="8" t="str">
        <f ca="1">IF(ROW()-$Y$11&lt;$Y$8,IF(ISNUMBER(AA429),AB428,OFFSET($A$1,ROW()-$Y$11+$Y$4,COLUMN()-$Y$13+$Y$6)),"")</f>
        <v/>
      </c>
      <c r="AC429" s="8" t="str">
        <f ca="1">IF(ROW()-$Y$11&lt;$Y$8,OFFSET($A$1,ROW()-$Y$11+$Y$4,COLUMN()-$Y$13+$Y$6),"")</f>
        <v/>
      </c>
      <c r="AD429" s="8" t="str">
        <f ca="1">IF(ROW()-$Y$11&lt;$Y$8,OFFSET($A$1,ROW()-$Y$11+$Y$4,COLUMN()-$Y$13+$Y$6),"")</f>
        <v/>
      </c>
      <c r="AE429" s="40" t="str">
        <f ca="1">IF(ISNUMBER(AA429),AE428,AA429)</f>
        <v/>
      </c>
      <c r="AF429" s="40" t="str">
        <f ca="1">IF(ISNUMBER(AA429),AA429,"")</f>
        <v/>
      </c>
      <c r="AG429" s="8" t="str">
        <f ca="1">IF(AC429="","",IF(AC428="",AC429,AG428+AC429))</f>
        <v/>
      </c>
      <c r="AH429" s="8" t="str">
        <f ca="1">IF(AD429="","",IF(AD428="",AD429,AH428+AD429))</f>
        <v/>
      </c>
      <c r="AI429" s="8" t="str">
        <f ca="1">IF(AG429&lt;&gt;"",AG429-AH429,"")</f>
        <v/>
      </c>
    </row>
    <row r="430" spans="11:35">
      <c r="K430" s="142" t="str">
        <f ca="1">IF(ROW()-$I$19&lt;$I$8,OFFSET($A$1,ROW()-$I$19+$I$4,COLUMN()-$I$21+$I$6),IF(ROW()-$I$19&lt;$I$8+$I$16,OFFSET($A$1,ROW()-$I$19-$I$8+$I$12,COLUMN()-$I$21+$I$14),""))</f>
        <v/>
      </c>
      <c r="L430" s="142" t="str">
        <f ca="1">IF(ROW()-$I$19&lt;$I$8,OFFSET(#REF!,ROW()-$I$19+$I$4,COLUMN()-$I$21+$I$6),IF(ROW()-$I$19&lt;$I$8+$I$16,OFFSET(#REF!,ROW()-$I$19-$I$8+$I$12,COLUMN()-$I$21+$I$14),""))</f>
        <v/>
      </c>
      <c r="M430" s="148" t="str">
        <f ca="1">IF(K430="","",IF(NOT(ISNUMBER(K430)),K430,M429))</f>
        <v/>
      </c>
      <c r="N430" s="149" t="str">
        <f ca="1">IF(K430="","",IF(ISNUMBER(K430),K430,IF(ISNUMBER(K431),K431,"")))</f>
        <v/>
      </c>
      <c r="O430" s="150" t="str">
        <f ca="1">IF(AND(ROW()-$I$19&lt;$I$8,NOT(ISNUMBER(K430))),L430,"")</f>
        <v/>
      </c>
      <c r="P430" s="150" t="str">
        <f ca="1">IF(AND(K430&lt;&gt;"",ISNUMBER(K430),ROW()-$I$19&lt;$I$8),L430,"")</f>
        <v/>
      </c>
      <c r="Q430" s="150" t="str">
        <f ca="1">IF(AND(K430&lt;&gt;"",ISNUMBER(K430),ROW()-$I$19&gt;=$I$8),L430,"")</f>
        <v/>
      </c>
      <c r="R430" s="153"/>
      <c r="AA430" s="8" t="str">
        <f ca="1">IF(ROW()-$Y$11&lt;$Y$8,OFFSET($A$1,ROW()-$Y$11+$Y$4,COLUMN()-$Y$13+$Y$6),"")</f>
        <v/>
      </c>
      <c r="AB430" s="8" t="str">
        <f ca="1">IF(ROW()-$Y$11&lt;$Y$8,IF(ISNUMBER(AA430),AB429,OFFSET($A$1,ROW()-$Y$11+$Y$4,COLUMN()-$Y$13+$Y$6)),"")</f>
        <v/>
      </c>
      <c r="AC430" s="8" t="str">
        <f ca="1">IF(ROW()-$Y$11&lt;$Y$8,OFFSET($A$1,ROW()-$Y$11+$Y$4,COLUMN()-$Y$13+$Y$6),"")</f>
        <v/>
      </c>
      <c r="AD430" s="8" t="str">
        <f ca="1">IF(ROW()-$Y$11&lt;$Y$8,OFFSET($A$1,ROW()-$Y$11+$Y$4,COLUMN()-$Y$13+$Y$6),"")</f>
        <v/>
      </c>
      <c r="AE430" s="40" t="str">
        <f ca="1">IF(ISNUMBER(AA430),AE429,AA430)</f>
        <v/>
      </c>
      <c r="AF430" s="40" t="str">
        <f ca="1">IF(ISNUMBER(AA430),AA430,"")</f>
        <v/>
      </c>
      <c r="AG430" s="8" t="str">
        <f ca="1">IF(AC430="","",IF(AC429="",AC430,AG429+AC430))</f>
        <v/>
      </c>
      <c r="AH430" s="8" t="str">
        <f ca="1">IF(AD430="","",IF(AD429="",AD430,AH429+AD430))</f>
        <v/>
      </c>
      <c r="AI430" s="8" t="str">
        <f ca="1">IF(AG430&lt;&gt;"",AG430-AH430,"")</f>
        <v/>
      </c>
    </row>
    <row r="431" spans="11:35">
      <c r="K431" s="142" t="str">
        <f ca="1">IF(ROW()-$I$19&lt;$I$8,OFFSET($A$1,ROW()-$I$19+$I$4,COLUMN()-$I$21+$I$6),IF(ROW()-$I$19&lt;$I$8+$I$16,OFFSET($A$1,ROW()-$I$19-$I$8+$I$12,COLUMN()-$I$21+$I$14),""))</f>
        <v/>
      </c>
      <c r="L431" s="142" t="str">
        <f ca="1">IF(ROW()-$I$19&lt;$I$8,OFFSET(#REF!,ROW()-$I$19+$I$4,COLUMN()-$I$21+$I$6),IF(ROW()-$I$19&lt;$I$8+$I$16,OFFSET(#REF!,ROW()-$I$19-$I$8+$I$12,COLUMN()-$I$21+$I$14),""))</f>
        <v/>
      </c>
      <c r="M431" s="148" t="str">
        <f ca="1">IF(K431="","",IF(NOT(ISNUMBER(K431)),K431,M430))</f>
        <v/>
      </c>
      <c r="N431" s="149" t="str">
        <f ca="1">IF(K431="","",IF(ISNUMBER(K431),K431,IF(ISNUMBER(K432),K432,"")))</f>
        <v/>
      </c>
      <c r="O431" s="150" t="str">
        <f ca="1">IF(AND(ROW()-$I$19&lt;$I$8,NOT(ISNUMBER(K431))),L431,"")</f>
        <v/>
      </c>
      <c r="P431" s="150" t="str">
        <f ca="1">IF(AND(K431&lt;&gt;"",ISNUMBER(K431),ROW()-$I$19&lt;$I$8),L431,"")</f>
        <v/>
      </c>
      <c r="Q431" s="150" t="str">
        <f ca="1">IF(AND(K431&lt;&gt;"",ISNUMBER(K431),ROW()-$I$19&gt;=$I$8),L431,"")</f>
        <v/>
      </c>
      <c r="R431" s="153"/>
      <c r="AA431" s="8" t="str">
        <f ca="1">IF(ROW()-$Y$11&lt;$Y$8,OFFSET($A$1,ROW()-$Y$11+$Y$4,COLUMN()-$Y$13+$Y$6),"")</f>
        <v/>
      </c>
      <c r="AB431" s="8" t="str">
        <f ca="1">IF(ROW()-$Y$11&lt;$Y$8,IF(ISNUMBER(AA431),AB430,OFFSET($A$1,ROW()-$Y$11+$Y$4,COLUMN()-$Y$13+$Y$6)),"")</f>
        <v/>
      </c>
      <c r="AC431" s="8" t="str">
        <f ca="1">IF(ROW()-$Y$11&lt;$Y$8,OFFSET($A$1,ROW()-$Y$11+$Y$4,COLUMN()-$Y$13+$Y$6),"")</f>
        <v/>
      </c>
      <c r="AD431" s="8" t="str">
        <f ca="1">IF(ROW()-$Y$11&lt;$Y$8,OFFSET($A$1,ROW()-$Y$11+$Y$4,COLUMN()-$Y$13+$Y$6),"")</f>
        <v/>
      </c>
      <c r="AE431" s="40" t="str">
        <f ca="1">IF(ISNUMBER(AA431),AE430,AA431)</f>
        <v/>
      </c>
      <c r="AF431" s="40" t="str">
        <f ca="1">IF(ISNUMBER(AA431),AA431,"")</f>
        <v/>
      </c>
      <c r="AG431" s="8" t="str">
        <f ca="1">IF(AC431="","",IF(AC430="",AC431,AG430+AC431))</f>
        <v/>
      </c>
      <c r="AH431" s="8" t="str">
        <f ca="1">IF(AD431="","",IF(AD430="",AD431,AH430+AD431))</f>
        <v/>
      </c>
      <c r="AI431" s="8" t="str">
        <f ca="1">IF(AG431&lt;&gt;"",AG431-AH431,"")</f>
        <v/>
      </c>
    </row>
    <row r="432" spans="11:35">
      <c r="K432" s="142" t="str">
        <f ca="1">IF(ROW()-$I$19&lt;$I$8,OFFSET($A$1,ROW()-$I$19+$I$4,COLUMN()-$I$21+$I$6),IF(ROW()-$I$19&lt;$I$8+$I$16,OFFSET($A$1,ROW()-$I$19-$I$8+$I$12,COLUMN()-$I$21+$I$14),""))</f>
        <v/>
      </c>
      <c r="L432" s="142" t="str">
        <f ca="1">IF(ROW()-$I$19&lt;$I$8,OFFSET(#REF!,ROW()-$I$19+$I$4,COLUMN()-$I$21+$I$6),IF(ROW()-$I$19&lt;$I$8+$I$16,OFFSET(#REF!,ROW()-$I$19-$I$8+$I$12,COLUMN()-$I$21+$I$14),""))</f>
        <v/>
      </c>
      <c r="M432" s="148" t="str">
        <f ca="1">IF(K432="","",IF(NOT(ISNUMBER(K432)),K432,M431))</f>
        <v/>
      </c>
      <c r="N432" s="149" t="str">
        <f ca="1">IF(K432="","",IF(ISNUMBER(K432),K432,IF(ISNUMBER(K433),K433,"")))</f>
        <v/>
      </c>
      <c r="O432" s="150" t="str">
        <f ca="1">IF(AND(ROW()-$I$19&lt;$I$8,NOT(ISNUMBER(K432))),L432,"")</f>
        <v/>
      </c>
      <c r="P432" s="150" t="str">
        <f ca="1">IF(AND(K432&lt;&gt;"",ISNUMBER(K432),ROW()-$I$19&lt;$I$8),L432,"")</f>
        <v/>
      </c>
      <c r="Q432" s="150" t="str">
        <f ca="1">IF(AND(K432&lt;&gt;"",ISNUMBER(K432),ROW()-$I$19&gt;=$I$8),L432,"")</f>
        <v/>
      </c>
      <c r="R432" s="153"/>
      <c r="AA432" s="8" t="str">
        <f ca="1">IF(ROW()-$Y$11&lt;$Y$8,OFFSET($A$1,ROW()-$Y$11+$Y$4,COLUMN()-$Y$13+$Y$6),"")</f>
        <v/>
      </c>
      <c r="AB432" s="8" t="str">
        <f ca="1">IF(ROW()-$Y$11&lt;$Y$8,IF(ISNUMBER(AA432),AB431,OFFSET($A$1,ROW()-$Y$11+$Y$4,COLUMN()-$Y$13+$Y$6)),"")</f>
        <v/>
      </c>
      <c r="AC432" s="8" t="str">
        <f ca="1">IF(ROW()-$Y$11&lt;$Y$8,OFFSET($A$1,ROW()-$Y$11+$Y$4,COLUMN()-$Y$13+$Y$6),"")</f>
        <v/>
      </c>
      <c r="AD432" s="8" t="str">
        <f ca="1">IF(ROW()-$Y$11&lt;$Y$8,OFFSET($A$1,ROW()-$Y$11+$Y$4,COLUMN()-$Y$13+$Y$6),"")</f>
        <v/>
      </c>
      <c r="AE432" s="40" t="str">
        <f ca="1">IF(ISNUMBER(AA432),AE431,AA432)</f>
        <v/>
      </c>
      <c r="AF432" s="40" t="str">
        <f ca="1">IF(ISNUMBER(AA432),AA432,"")</f>
        <v/>
      </c>
      <c r="AG432" s="8" t="str">
        <f ca="1">IF(AC432="","",IF(AC431="",AC432,AG431+AC432))</f>
        <v/>
      </c>
      <c r="AH432" s="8" t="str">
        <f ca="1">IF(AD432="","",IF(AD431="",AD432,AH431+AD432))</f>
        <v/>
      </c>
      <c r="AI432" s="8" t="str">
        <f ca="1">IF(AG432&lt;&gt;"",AG432-AH432,"")</f>
        <v/>
      </c>
    </row>
    <row r="433" spans="11:35">
      <c r="K433" s="142" t="str">
        <f ca="1">IF(ROW()-$I$19&lt;$I$8,OFFSET($A$1,ROW()-$I$19+$I$4,COLUMN()-$I$21+$I$6),IF(ROW()-$I$19&lt;$I$8+$I$16,OFFSET($A$1,ROW()-$I$19-$I$8+$I$12,COLUMN()-$I$21+$I$14),""))</f>
        <v/>
      </c>
      <c r="L433" s="142" t="str">
        <f ca="1">IF(ROW()-$I$19&lt;$I$8,OFFSET(#REF!,ROW()-$I$19+$I$4,COLUMN()-$I$21+$I$6),IF(ROW()-$I$19&lt;$I$8+$I$16,OFFSET(#REF!,ROW()-$I$19-$I$8+$I$12,COLUMN()-$I$21+$I$14),""))</f>
        <v/>
      </c>
      <c r="M433" s="148" t="str">
        <f ca="1">IF(K433="","",IF(NOT(ISNUMBER(K433)),K433,M432))</f>
        <v/>
      </c>
      <c r="N433" s="149" t="str">
        <f ca="1">IF(K433="","",IF(ISNUMBER(K433),K433,IF(ISNUMBER(K434),K434,"")))</f>
        <v/>
      </c>
      <c r="O433" s="150" t="str">
        <f ca="1">IF(AND(ROW()-$I$19&lt;$I$8,NOT(ISNUMBER(K433))),L433,"")</f>
        <v/>
      </c>
      <c r="P433" s="150" t="str">
        <f ca="1">IF(AND(K433&lt;&gt;"",ISNUMBER(K433),ROW()-$I$19&lt;$I$8),L433,"")</f>
        <v/>
      </c>
      <c r="Q433" s="150" t="str">
        <f ca="1">IF(AND(K433&lt;&gt;"",ISNUMBER(K433),ROW()-$I$19&gt;=$I$8),L433,"")</f>
        <v/>
      </c>
      <c r="R433" s="153"/>
      <c r="AA433" s="8" t="str">
        <f ca="1">IF(ROW()-$Y$11&lt;$Y$8,OFFSET($A$1,ROW()-$Y$11+$Y$4,COLUMN()-$Y$13+$Y$6),"")</f>
        <v/>
      </c>
      <c r="AB433" s="8" t="str">
        <f ca="1">IF(ROW()-$Y$11&lt;$Y$8,IF(ISNUMBER(AA433),AB432,OFFSET($A$1,ROW()-$Y$11+$Y$4,COLUMN()-$Y$13+$Y$6)),"")</f>
        <v/>
      </c>
      <c r="AC433" s="8" t="str">
        <f ca="1">IF(ROW()-$Y$11&lt;$Y$8,OFFSET($A$1,ROW()-$Y$11+$Y$4,COLUMN()-$Y$13+$Y$6),"")</f>
        <v/>
      </c>
      <c r="AD433" s="8" t="str">
        <f ca="1">IF(ROW()-$Y$11&lt;$Y$8,OFFSET($A$1,ROW()-$Y$11+$Y$4,COLUMN()-$Y$13+$Y$6),"")</f>
        <v/>
      </c>
      <c r="AE433" s="40" t="str">
        <f ca="1">IF(ISNUMBER(AA433),AE432,AA433)</f>
        <v/>
      </c>
      <c r="AF433" s="40" t="str">
        <f ca="1">IF(ISNUMBER(AA433),AA433,"")</f>
        <v/>
      </c>
      <c r="AG433" s="8" t="str">
        <f ca="1">IF(AC433="","",IF(AC432="",AC433,AG432+AC433))</f>
        <v/>
      </c>
      <c r="AH433" s="8" t="str">
        <f ca="1">IF(AD433="","",IF(AD432="",AD433,AH432+AD433))</f>
        <v/>
      </c>
      <c r="AI433" s="8" t="str">
        <f ca="1">IF(AG433&lt;&gt;"",AG433-AH433,"")</f>
        <v/>
      </c>
    </row>
    <row r="434" spans="11:35">
      <c r="K434" s="142" t="str">
        <f ca="1">IF(ROW()-$I$19&lt;$I$8,OFFSET($A$1,ROW()-$I$19+$I$4,COLUMN()-$I$21+$I$6),IF(ROW()-$I$19&lt;$I$8+$I$16,OFFSET($A$1,ROW()-$I$19-$I$8+$I$12,COLUMN()-$I$21+$I$14),""))</f>
        <v/>
      </c>
      <c r="L434" s="142" t="str">
        <f ca="1">IF(ROW()-$I$19&lt;$I$8,OFFSET(#REF!,ROW()-$I$19+$I$4,COLUMN()-$I$21+$I$6),IF(ROW()-$I$19&lt;$I$8+$I$16,OFFSET(#REF!,ROW()-$I$19-$I$8+$I$12,COLUMN()-$I$21+$I$14),""))</f>
        <v/>
      </c>
      <c r="M434" s="148" t="str">
        <f ca="1">IF(K434="","",IF(NOT(ISNUMBER(K434)),K434,M433))</f>
        <v/>
      </c>
      <c r="N434" s="149" t="str">
        <f ca="1">IF(K434="","",IF(ISNUMBER(K434),K434,IF(ISNUMBER(K435),K435,"")))</f>
        <v/>
      </c>
      <c r="O434" s="150" t="str">
        <f ca="1">IF(AND(ROW()-$I$19&lt;$I$8,NOT(ISNUMBER(K434))),L434,"")</f>
        <v/>
      </c>
      <c r="P434" s="150" t="str">
        <f ca="1">IF(AND(K434&lt;&gt;"",ISNUMBER(K434),ROW()-$I$19&lt;$I$8),L434,"")</f>
        <v/>
      </c>
      <c r="Q434" s="150" t="str">
        <f ca="1">IF(AND(K434&lt;&gt;"",ISNUMBER(K434),ROW()-$I$19&gt;=$I$8),L434,"")</f>
        <v/>
      </c>
      <c r="R434" s="153"/>
      <c r="AA434" s="8" t="str">
        <f ca="1">IF(ROW()-$Y$11&lt;$Y$8,OFFSET($A$1,ROW()-$Y$11+$Y$4,COLUMN()-$Y$13+$Y$6),"")</f>
        <v/>
      </c>
      <c r="AB434" s="8" t="str">
        <f ca="1">IF(ROW()-$Y$11&lt;$Y$8,IF(ISNUMBER(AA434),AB433,OFFSET($A$1,ROW()-$Y$11+$Y$4,COLUMN()-$Y$13+$Y$6)),"")</f>
        <v/>
      </c>
      <c r="AC434" s="8" t="str">
        <f ca="1">IF(ROW()-$Y$11&lt;$Y$8,OFFSET($A$1,ROW()-$Y$11+$Y$4,COLUMN()-$Y$13+$Y$6),"")</f>
        <v/>
      </c>
      <c r="AD434" s="8" t="str">
        <f ca="1">IF(ROW()-$Y$11&lt;$Y$8,OFFSET($A$1,ROW()-$Y$11+$Y$4,COLUMN()-$Y$13+$Y$6),"")</f>
        <v/>
      </c>
      <c r="AE434" s="40" t="str">
        <f ca="1">IF(ISNUMBER(AA434),AE433,AA434)</f>
        <v/>
      </c>
      <c r="AF434" s="40" t="str">
        <f ca="1">IF(ISNUMBER(AA434),AA434,"")</f>
        <v/>
      </c>
      <c r="AG434" s="8" t="str">
        <f ca="1">IF(AC434="","",IF(AC433="",AC434,AG433+AC434))</f>
        <v/>
      </c>
      <c r="AH434" s="8" t="str">
        <f ca="1">IF(AD434="","",IF(AD433="",AD434,AH433+AD434))</f>
        <v/>
      </c>
      <c r="AI434" s="8" t="str">
        <f ca="1">IF(AG434&lt;&gt;"",AG434-AH434,"")</f>
        <v/>
      </c>
    </row>
    <row r="435" spans="11:35">
      <c r="K435" s="142" t="str">
        <f ca="1">IF(ROW()-$I$19&lt;$I$8,OFFSET($A$1,ROW()-$I$19+$I$4,COLUMN()-$I$21+$I$6),IF(ROW()-$I$19&lt;$I$8+$I$16,OFFSET($A$1,ROW()-$I$19-$I$8+$I$12,COLUMN()-$I$21+$I$14),""))</f>
        <v/>
      </c>
      <c r="L435" s="142" t="str">
        <f ca="1">IF(ROW()-$I$19&lt;$I$8,OFFSET(#REF!,ROW()-$I$19+$I$4,COLUMN()-$I$21+$I$6),IF(ROW()-$I$19&lt;$I$8+$I$16,OFFSET(#REF!,ROW()-$I$19-$I$8+$I$12,COLUMN()-$I$21+$I$14),""))</f>
        <v/>
      </c>
      <c r="M435" s="148" t="str">
        <f ca="1">IF(K435="","",IF(NOT(ISNUMBER(K435)),K435,M434))</f>
        <v/>
      </c>
      <c r="N435" s="149" t="str">
        <f ca="1">IF(K435="","",IF(ISNUMBER(K435),K435,IF(ISNUMBER(K436),K436,"")))</f>
        <v/>
      </c>
      <c r="O435" s="150" t="str">
        <f ca="1">IF(AND(ROW()-$I$19&lt;$I$8,NOT(ISNUMBER(K435))),L435,"")</f>
        <v/>
      </c>
      <c r="P435" s="150" t="str">
        <f ca="1">IF(AND(K435&lt;&gt;"",ISNUMBER(K435),ROW()-$I$19&lt;$I$8),L435,"")</f>
        <v/>
      </c>
      <c r="Q435" s="150" t="str">
        <f ca="1">IF(AND(K435&lt;&gt;"",ISNUMBER(K435),ROW()-$I$19&gt;=$I$8),L435,"")</f>
        <v/>
      </c>
      <c r="R435" s="153"/>
      <c r="AA435" s="8" t="str">
        <f ca="1">IF(ROW()-$Y$11&lt;$Y$8,OFFSET($A$1,ROW()-$Y$11+$Y$4,COLUMN()-$Y$13+$Y$6),"")</f>
        <v/>
      </c>
      <c r="AB435" s="8" t="str">
        <f ca="1">IF(ROW()-$Y$11&lt;$Y$8,IF(ISNUMBER(AA435),AB434,OFFSET($A$1,ROW()-$Y$11+$Y$4,COLUMN()-$Y$13+$Y$6)),"")</f>
        <v/>
      </c>
      <c r="AC435" s="8" t="str">
        <f ca="1">IF(ROW()-$Y$11&lt;$Y$8,OFFSET($A$1,ROW()-$Y$11+$Y$4,COLUMN()-$Y$13+$Y$6),"")</f>
        <v/>
      </c>
      <c r="AD435" s="8" t="str">
        <f ca="1">IF(ROW()-$Y$11&lt;$Y$8,OFFSET($A$1,ROW()-$Y$11+$Y$4,COLUMN()-$Y$13+$Y$6),"")</f>
        <v/>
      </c>
      <c r="AE435" s="40" t="str">
        <f ca="1">IF(ISNUMBER(AA435),AE434,AA435)</f>
        <v/>
      </c>
      <c r="AF435" s="40" t="str">
        <f ca="1">IF(ISNUMBER(AA435),AA435,"")</f>
        <v/>
      </c>
      <c r="AG435" s="8" t="str">
        <f ca="1">IF(AC435="","",IF(AC434="",AC435,AG434+AC435))</f>
        <v/>
      </c>
      <c r="AH435" s="8" t="str">
        <f ca="1">IF(AD435="","",IF(AD434="",AD435,AH434+AD435))</f>
        <v/>
      </c>
      <c r="AI435" s="8" t="str">
        <f ca="1">IF(AG435&lt;&gt;"",AG435-AH435,"")</f>
        <v/>
      </c>
    </row>
    <row r="436" spans="11:35">
      <c r="K436" s="142" t="str">
        <f ca="1">IF(ROW()-$I$19&lt;$I$8,OFFSET($A$1,ROW()-$I$19+$I$4,COLUMN()-$I$21+$I$6),IF(ROW()-$I$19&lt;$I$8+$I$16,OFFSET($A$1,ROW()-$I$19-$I$8+$I$12,COLUMN()-$I$21+$I$14),""))</f>
        <v/>
      </c>
      <c r="L436" s="142" t="str">
        <f ca="1">IF(ROW()-$I$19&lt;$I$8,OFFSET(#REF!,ROW()-$I$19+$I$4,COLUMN()-$I$21+$I$6),IF(ROW()-$I$19&lt;$I$8+$I$16,OFFSET(#REF!,ROW()-$I$19-$I$8+$I$12,COLUMN()-$I$21+$I$14),""))</f>
        <v/>
      </c>
      <c r="M436" s="148" t="str">
        <f ca="1">IF(K436="","",IF(NOT(ISNUMBER(K436)),K436,M435))</f>
        <v/>
      </c>
      <c r="N436" s="149" t="str">
        <f ca="1">IF(K436="","",IF(ISNUMBER(K436),K436,IF(ISNUMBER(K437),K437,"")))</f>
        <v/>
      </c>
      <c r="O436" s="150" t="str">
        <f ca="1">IF(AND(ROW()-$I$19&lt;$I$8,NOT(ISNUMBER(K436))),L436,"")</f>
        <v/>
      </c>
      <c r="P436" s="150" t="str">
        <f ca="1">IF(AND(K436&lt;&gt;"",ISNUMBER(K436),ROW()-$I$19&lt;$I$8),L436,"")</f>
        <v/>
      </c>
      <c r="Q436" s="150" t="str">
        <f ca="1">IF(AND(K436&lt;&gt;"",ISNUMBER(K436),ROW()-$I$19&gt;=$I$8),L436,"")</f>
        <v/>
      </c>
      <c r="R436" s="153"/>
      <c r="AA436" s="8" t="str">
        <f ca="1">IF(ROW()-$Y$11&lt;$Y$8,OFFSET($A$1,ROW()-$Y$11+$Y$4,COLUMN()-$Y$13+$Y$6),"")</f>
        <v/>
      </c>
      <c r="AB436" s="8" t="str">
        <f ca="1">IF(ROW()-$Y$11&lt;$Y$8,IF(ISNUMBER(AA436),AB435,OFFSET($A$1,ROW()-$Y$11+$Y$4,COLUMN()-$Y$13+$Y$6)),"")</f>
        <v/>
      </c>
      <c r="AC436" s="8" t="str">
        <f ca="1">IF(ROW()-$Y$11&lt;$Y$8,OFFSET($A$1,ROW()-$Y$11+$Y$4,COLUMN()-$Y$13+$Y$6),"")</f>
        <v/>
      </c>
      <c r="AD436" s="8" t="str">
        <f ca="1">IF(ROW()-$Y$11&lt;$Y$8,OFFSET($A$1,ROW()-$Y$11+$Y$4,COLUMN()-$Y$13+$Y$6),"")</f>
        <v/>
      </c>
      <c r="AE436" s="40" t="str">
        <f ca="1">IF(ISNUMBER(AA436),AE435,AA436)</f>
        <v/>
      </c>
      <c r="AF436" s="40" t="str">
        <f ca="1">IF(ISNUMBER(AA436),AA436,"")</f>
        <v/>
      </c>
      <c r="AG436" s="8" t="str">
        <f ca="1">IF(AC436="","",IF(AC435="",AC436,AG435+AC436))</f>
        <v/>
      </c>
      <c r="AH436" s="8" t="str">
        <f ca="1">IF(AD436="","",IF(AD435="",AD436,AH435+AD436))</f>
        <v/>
      </c>
      <c r="AI436" s="8" t="str">
        <f ca="1">IF(AG436&lt;&gt;"",AG436-AH436,"")</f>
        <v/>
      </c>
    </row>
    <row r="437" spans="11:35">
      <c r="K437" s="142" t="str">
        <f ca="1">IF(ROW()-$I$19&lt;$I$8,OFFSET($A$1,ROW()-$I$19+$I$4,COLUMN()-$I$21+$I$6),IF(ROW()-$I$19&lt;$I$8+$I$16,OFFSET($A$1,ROW()-$I$19-$I$8+$I$12,COLUMN()-$I$21+$I$14),""))</f>
        <v/>
      </c>
      <c r="L437" s="142" t="str">
        <f ca="1">IF(ROW()-$I$19&lt;$I$8,OFFSET(#REF!,ROW()-$I$19+$I$4,COLUMN()-$I$21+$I$6),IF(ROW()-$I$19&lt;$I$8+$I$16,OFFSET(#REF!,ROW()-$I$19-$I$8+$I$12,COLUMN()-$I$21+$I$14),""))</f>
        <v/>
      </c>
      <c r="M437" s="148" t="str">
        <f ca="1">IF(K437="","",IF(NOT(ISNUMBER(K437)),K437,M436))</f>
        <v/>
      </c>
      <c r="N437" s="149" t="str">
        <f ca="1">IF(K437="","",IF(ISNUMBER(K437),K437,IF(ISNUMBER(K438),K438,"")))</f>
        <v/>
      </c>
      <c r="O437" s="150" t="str">
        <f ca="1">IF(AND(ROW()-$I$19&lt;$I$8,NOT(ISNUMBER(K437))),L437,"")</f>
        <v/>
      </c>
      <c r="P437" s="150" t="str">
        <f ca="1">IF(AND(K437&lt;&gt;"",ISNUMBER(K437),ROW()-$I$19&lt;$I$8),L437,"")</f>
        <v/>
      </c>
      <c r="Q437" s="150" t="str">
        <f ca="1">IF(AND(K437&lt;&gt;"",ISNUMBER(K437),ROW()-$I$19&gt;=$I$8),L437,"")</f>
        <v/>
      </c>
      <c r="R437" s="153"/>
      <c r="AA437" s="8" t="str">
        <f ca="1">IF(ROW()-$Y$11&lt;$Y$8,OFFSET($A$1,ROW()-$Y$11+$Y$4,COLUMN()-$Y$13+$Y$6),"")</f>
        <v/>
      </c>
      <c r="AB437" s="8" t="str">
        <f ca="1">IF(ROW()-$Y$11&lt;$Y$8,IF(ISNUMBER(AA437),AB436,OFFSET($A$1,ROW()-$Y$11+$Y$4,COLUMN()-$Y$13+$Y$6)),"")</f>
        <v/>
      </c>
      <c r="AC437" s="8" t="str">
        <f ca="1">IF(ROW()-$Y$11&lt;$Y$8,OFFSET($A$1,ROW()-$Y$11+$Y$4,COLUMN()-$Y$13+$Y$6),"")</f>
        <v/>
      </c>
      <c r="AD437" s="8" t="str">
        <f ca="1">IF(ROW()-$Y$11&lt;$Y$8,OFFSET($A$1,ROW()-$Y$11+$Y$4,COLUMN()-$Y$13+$Y$6),"")</f>
        <v/>
      </c>
      <c r="AE437" s="40" t="str">
        <f ca="1">IF(ISNUMBER(AA437),AE436,AA437)</f>
        <v/>
      </c>
      <c r="AF437" s="40" t="str">
        <f ca="1">IF(ISNUMBER(AA437),AA437,"")</f>
        <v/>
      </c>
      <c r="AG437" s="8" t="str">
        <f ca="1">IF(AC437="","",IF(AC436="",AC437,AG436+AC437))</f>
        <v/>
      </c>
      <c r="AH437" s="8" t="str">
        <f ca="1">IF(AD437="","",IF(AD436="",AD437,AH436+AD437))</f>
        <v/>
      </c>
      <c r="AI437" s="8" t="str">
        <f ca="1">IF(AG437&lt;&gt;"",AG437-AH437,"")</f>
        <v/>
      </c>
    </row>
    <row r="438" spans="11:35">
      <c r="K438" s="142" t="str">
        <f ca="1">IF(ROW()-$I$19&lt;$I$8,OFFSET($A$1,ROW()-$I$19+$I$4,COLUMN()-$I$21+$I$6),IF(ROW()-$I$19&lt;$I$8+$I$16,OFFSET($A$1,ROW()-$I$19-$I$8+$I$12,COLUMN()-$I$21+$I$14),""))</f>
        <v/>
      </c>
      <c r="L438" s="142" t="str">
        <f ca="1">IF(ROW()-$I$19&lt;$I$8,OFFSET(#REF!,ROW()-$I$19+$I$4,COLUMN()-$I$21+$I$6),IF(ROW()-$I$19&lt;$I$8+$I$16,OFFSET(#REF!,ROW()-$I$19-$I$8+$I$12,COLUMN()-$I$21+$I$14),""))</f>
        <v/>
      </c>
      <c r="M438" s="148" t="str">
        <f ca="1">IF(K438="","",IF(NOT(ISNUMBER(K438)),K438,M437))</f>
        <v/>
      </c>
      <c r="N438" s="149" t="str">
        <f ca="1">IF(K438="","",IF(ISNUMBER(K438),K438,IF(ISNUMBER(K439),K439,"")))</f>
        <v/>
      </c>
      <c r="O438" s="150" t="str">
        <f ca="1">IF(AND(ROW()-$I$19&lt;$I$8,NOT(ISNUMBER(K438))),L438,"")</f>
        <v/>
      </c>
      <c r="P438" s="150" t="str">
        <f ca="1">IF(AND(K438&lt;&gt;"",ISNUMBER(K438),ROW()-$I$19&lt;$I$8),L438,"")</f>
        <v/>
      </c>
      <c r="Q438" s="150" t="str">
        <f ca="1">IF(AND(K438&lt;&gt;"",ISNUMBER(K438),ROW()-$I$19&gt;=$I$8),L438,"")</f>
        <v/>
      </c>
      <c r="R438" s="153"/>
      <c r="AA438" s="8" t="str">
        <f ca="1">IF(ROW()-$Y$11&lt;$Y$8,OFFSET($A$1,ROW()-$Y$11+$Y$4,COLUMN()-$Y$13+$Y$6),"")</f>
        <v/>
      </c>
      <c r="AB438" s="8" t="str">
        <f ca="1">IF(ROW()-$Y$11&lt;$Y$8,IF(ISNUMBER(AA438),AB437,OFFSET($A$1,ROW()-$Y$11+$Y$4,COLUMN()-$Y$13+$Y$6)),"")</f>
        <v/>
      </c>
      <c r="AC438" s="8" t="str">
        <f ca="1">IF(ROW()-$Y$11&lt;$Y$8,OFFSET($A$1,ROW()-$Y$11+$Y$4,COLUMN()-$Y$13+$Y$6),"")</f>
        <v/>
      </c>
      <c r="AD438" s="8" t="str">
        <f ca="1">IF(ROW()-$Y$11&lt;$Y$8,OFFSET($A$1,ROW()-$Y$11+$Y$4,COLUMN()-$Y$13+$Y$6),"")</f>
        <v/>
      </c>
      <c r="AE438" s="40" t="str">
        <f ca="1">IF(ISNUMBER(AA438),AE437,AA438)</f>
        <v/>
      </c>
      <c r="AF438" s="40" t="str">
        <f ca="1">IF(ISNUMBER(AA438),AA438,"")</f>
        <v/>
      </c>
      <c r="AG438" s="8" t="str">
        <f ca="1">IF(AC438="","",IF(AC437="",AC438,AG437+AC438))</f>
        <v/>
      </c>
      <c r="AH438" s="8" t="str">
        <f ca="1">IF(AD438="","",IF(AD437="",AD438,AH437+AD438))</f>
        <v/>
      </c>
      <c r="AI438" s="8" t="str">
        <f ca="1">IF(AG438&lt;&gt;"",AG438-AH438,"")</f>
        <v/>
      </c>
    </row>
    <row r="439" spans="11:35">
      <c r="K439" s="142" t="str">
        <f ca="1">IF(ROW()-$I$19&lt;$I$8,OFFSET($A$1,ROW()-$I$19+$I$4,COLUMN()-$I$21+$I$6),IF(ROW()-$I$19&lt;$I$8+$I$16,OFFSET($A$1,ROW()-$I$19-$I$8+$I$12,COLUMN()-$I$21+$I$14),""))</f>
        <v/>
      </c>
      <c r="L439" s="142" t="str">
        <f ca="1">IF(ROW()-$I$19&lt;$I$8,OFFSET(#REF!,ROW()-$I$19+$I$4,COLUMN()-$I$21+$I$6),IF(ROW()-$I$19&lt;$I$8+$I$16,OFFSET(#REF!,ROW()-$I$19-$I$8+$I$12,COLUMN()-$I$21+$I$14),""))</f>
        <v/>
      </c>
      <c r="M439" s="148" t="str">
        <f ca="1">IF(K439="","",IF(NOT(ISNUMBER(K439)),K439,M438))</f>
        <v/>
      </c>
      <c r="N439" s="149" t="str">
        <f ca="1">IF(K439="","",IF(ISNUMBER(K439),K439,IF(ISNUMBER(K440),K440,"")))</f>
        <v/>
      </c>
      <c r="O439" s="150" t="str">
        <f ca="1">IF(AND(ROW()-$I$19&lt;$I$8,NOT(ISNUMBER(K439))),L439,"")</f>
        <v/>
      </c>
      <c r="P439" s="150" t="str">
        <f ca="1">IF(AND(K439&lt;&gt;"",ISNUMBER(K439),ROW()-$I$19&lt;$I$8),L439,"")</f>
        <v/>
      </c>
      <c r="Q439" s="150" t="str">
        <f ca="1">IF(AND(K439&lt;&gt;"",ISNUMBER(K439),ROW()-$I$19&gt;=$I$8),L439,"")</f>
        <v/>
      </c>
      <c r="R439" s="153"/>
      <c r="AA439" s="8" t="str">
        <f ca="1">IF(ROW()-$Y$11&lt;$Y$8,OFFSET($A$1,ROW()-$Y$11+$Y$4,COLUMN()-$Y$13+$Y$6),"")</f>
        <v/>
      </c>
      <c r="AB439" s="8" t="str">
        <f ca="1">IF(ROW()-$Y$11&lt;$Y$8,IF(ISNUMBER(AA439),AB438,OFFSET($A$1,ROW()-$Y$11+$Y$4,COLUMN()-$Y$13+$Y$6)),"")</f>
        <v/>
      </c>
      <c r="AC439" s="8" t="str">
        <f ca="1">IF(ROW()-$Y$11&lt;$Y$8,OFFSET($A$1,ROW()-$Y$11+$Y$4,COLUMN()-$Y$13+$Y$6),"")</f>
        <v/>
      </c>
      <c r="AD439" s="8" t="str">
        <f ca="1">IF(ROW()-$Y$11&lt;$Y$8,OFFSET($A$1,ROW()-$Y$11+$Y$4,COLUMN()-$Y$13+$Y$6),"")</f>
        <v/>
      </c>
      <c r="AE439" s="40" t="str">
        <f ca="1">IF(ISNUMBER(AA439),AE438,AA439)</f>
        <v/>
      </c>
      <c r="AF439" s="40" t="str">
        <f ca="1">IF(ISNUMBER(AA439),AA439,"")</f>
        <v/>
      </c>
      <c r="AG439" s="8" t="str">
        <f ca="1">IF(AC439="","",IF(AC438="",AC439,AG438+AC439))</f>
        <v/>
      </c>
      <c r="AH439" s="8" t="str">
        <f ca="1">IF(AD439="","",IF(AD438="",AD439,AH438+AD439))</f>
        <v/>
      </c>
      <c r="AI439" s="8" t="str">
        <f ca="1">IF(AG439&lt;&gt;"",AG439-AH439,"")</f>
        <v/>
      </c>
    </row>
    <row r="440" spans="11:35">
      <c r="K440" s="142" t="str">
        <f ca="1">IF(ROW()-$I$19&lt;$I$8,OFFSET($A$1,ROW()-$I$19+$I$4,COLUMN()-$I$21+$I$6),IF(ROW()-$I$19&lt;$I$8+$I$16,OFFSET($A$1,ROW()-$I$19-$I$8+$I$12,COLUMN()-$I$21+$I$14),""))</f>
        <v/>
      </c>
      <c r="L440" s="142" t="str">
        <f ca="1">IF(ROW()-$I$19&lt;$I$8,OFFSET(#REF!,ROW()-$I$19+$I$4,COLUMN()-$I$21+$I$6),IF(ROW()-$I$19&lt;$I$8+$I$16,OFFSET(#REF!,ROW()-$I$19-$I$8+$I$12,COLUMN()-$I$21+$I$14),""))</f>
        <v/>
      </c>
      <c r="M440" s="148" t="str">
        <f ca="1">IF(K440="","",IF(NOT(ISNUMBER(K440)),K440,M439))</f>
        <v/>
      </c>
      <c r="N440" s="149" t="str">
        <f ca="1">IF(K440="","",IF(ISNUMBER(K440),K440,IF(ISNUMBER(K441),K441,"")))</f>
        <v/>
      </c>
      <c r="O440" s="150" t="str">
        <f ca="1">IF(AND(ROW()-$I$19&lt;$I$8,NOT(ISNUMBER(K440))),L440,"")</f>
        <v/>
      </c>
      <c r="P440" s="150" t="str">
        <f ca="1">IF(AND(K440&lt;&gt;"",ISNUMBER(K440),ROW()-$I$19&lt;$I$8),L440,"")</f>
        <v/>
      </c>
      <c r="Q440" s="150" t="str">
        <f ca="1">IF(AND(K440&lt;&gt;"",ISNUMBER(K440),ROW()-$I$19&gt;=$I$8),L440,"")</f>
        <v/>
      </c>
      <c r="R440" s="153"/>
      <c r="AA440" s="8" t="str">
        <f ca="1">IF(ROW()-$Y$11&lt;$Y$8,OFFSET($A$1,ROW()-$Y$11+$Y$4,COLUMN()-$Y$13+$Y$6),"")</f>
        <v/>
      </c>
      <c r="AB440" s="8" t="str">
        <f ca="1">IF(ROW()-$Y$11&lt;$Y$8,IF(ISNUMBER(AA440),AB439,OFFSET($A$1,ROW()-$Y$11+$Y$4,COLUMN()-$Y$13+$Y$6)),"")</f>
        <v/>
      </c>
      <c r="AC440" s="8" t="str">
        <f ca="1">IF(ROW()-$Y$11&lt;$Y$8,OFFSET($A$1,ROW()-$Y$11+$Y$4,COLUMN()-$Y$13+$Y$6),"")</f>
        <v/>
      </c>
      <c r="AD440" s="8" t="str">
        <f ca="1">IF(ROW()-$Y$11&lt;$Y$8,OFFSET($A$1,ROW()-$Y$11+$Y$4,COLUMN()-$Y$13+$Y$6),"")</f>
        <v/>
      </c>
      <c r="AE440" s="40" t="str">
        <f ca="1">IF(ISNUMBER(AA440),AE439,AA440)</f>
        <v/>
      </c>
      <c r="AF440" s="40" t="str">
        <f ca="1">IF(ISNUMBER(AA440),AA440,"")</f>
        <v/>
      </c>
      <c r="AG440" s="8" t="str">
        <f ca="1">IF(AC440="","",IF(AC439="",AC440,AG439+AC440))</f>
        <v/>
      </c>
      <c r="AH440" s="8" t="str">
        <f ca="1">IF(AD440="","",IF(AD439="",AD440,AH439+AD440))</f>
        <v/>
      </c>
      <c r="AI440" s="8" t="str">
        <f ca="1">IF(AG440&lt;&gt;"",AG440-AH440,"")</f>
        <v/>
      </c>
    </row>
    <row r="441" spans="11:35">
      <c r="K441" s="142" t="str">
        <f ca="1">IF(ROW()-$I$19&lt;$I$8,OFFSET($A$1,ROW()-$I$19+$I$4,COLUMN()-$I$21+$I$6),IF(ROW()-$I$19&lt;$I$8+$I$16,OFFSET($A$1,ROW()-$I$19-$I$8+$I$12,COLUMN()-$I$21+$I$14),""))</f>
        <v/>
      </c>
      <c r="L441" s="142" t="str">
        <f ca="1">IF(ROW()-$I$19&lt;$I$8,OFFSET(#REF!,ROW()-$I$19+$I$4,COLUMN()-$I$21+$I$6),IF(ROW()-$I$19&lt;$I$8+$I$16,OFFSET(#REF!,ROW()-$I$19-$I$8+$I$12,COLUMN()-$I$21+$I$14),""))</f>
        <v/>
      </c>
      <c r="M441" s="148" t="str">
        <f ca="1">IF(K441="","",IF(NOT(ISNUMBER(K441)),K441,M440))</f>
        <v/>
      </c>
      <c r="N441" s="149" t="str">
        <f ca="1">IF(K441="","",IF(ISNUMBER(K441),K441,IF(ISNUMBER(K442),K442,"")))</f>
        <v/>
      </c>
      <c r="O441" s="150" t="str">
        <f ca="1">IF(AND(ROW()-$I$19&lt;$I$8,NOT(ISNUMBER(K441))),L441,"")</f>
        <v/>
      </c>
      <c r="P441" s="150" t="str">
        <f ca="1">IF(AND(K441&lt;&gt;"",ISNUMBER(K441),ROW()-$I$19&lt;$I$8),L441,"")</f>
        <v/>
      </c>
      <c r="Q441" s="150" t="str">
        <f ca="1">IF(AND(K441&lt;&gt;"",ISNUMBER(K441),ROW()-$I$19&gt;=$I$8),L441,"")</f>
        <v/>
      </c>
      <c r="R441" s="153"/>
      <c r="AA441" s="8" t="str">
        <f ca="1">IF(ROW()-$Y$11&lt;$Y$8,OFFSET($A$1,ROW()-$Y$11+$Y$4,COLUMN()-$Y$13+$Y$6),"")</f>
        <v/>
      </c>
      <c r="AB441" s="8" t="str">
        <f ca="1">IF(ROW()-$Y$11&lt;$Y$8,IF(ISNUMBER(AA441),AB440,OFFSET($A$1,ROW()-$Y$11+$Y$4,COLUMN()-$Y$13+$Y$6)),"")</f>
        <v/>
      </c>
      <c r="AC441" s="8" t="str">
        <f ca="1">IF(ROW()-$Y$11&lt;$Y$8,OFFSET($A$1,ROW()-$Y$11+$Y$4,COLUMN()-$Y$13+$Y$6),"")</f>
        <v/>
      </c>
      <c r="AD441" s="8" t="str">
        <f ca="1">IF(ROW()-$Y$11&lt;$Y$8,OFFSET($A$1,ROW()-$Y$11+$Y$4,COLUMN()-$Y$13+$Y$6),"")</f>
        <v/>
      </c>
      <c r="AE441" s="40" t="str">
        <f ca="1">IF(ISNUMBER(AA441),AE440,AA441)</f>
        <v/>
      </c>
      <c r="AF441" s="40" t="str">
        <f ca="1">IF(ISNUMBER(AA441),AA441,"")</f>
        <v/>
      </c>
      <c r="AG441" s="8" t="str">
        <f ca="1">IF(AC441="","",IF(AC440="",AC441,AG440+AC441))</f>
        <v/>
      </c>
      <c r="AH441" s="8" t="str">
        <f ca="1">IF(AD441="","",IF(AD440="",AD441,AH440+AD441))</f>
        <v/>
      </c>
      <c r="AI441" s="8" t="str">
        <f ca="1">IF(AG441&lt;&gt;"",AG441-AH441,"")</f>
        <v/>
      </c>
    </row>
    <row r="442" spans="11:35">
      <c r="K442" s="142" t="str">
        <f ca="1">IF(ROW()-$I$19&lt;$I$8,OFFSET($A$1,ROW()-$I$19+$I$4,COLUMN()-$I$21+$I$6),IF(ROW()-$I$19&lt;$I$8+$I$16,OFFSET($A$1,ROW()-$I$19-$I$8+$I$12,COLUMN()-$I$21+$I$14),""))</f>
        <v/>
      </c>
      <c r="L442" s="142" t="str">
        <f ca="1">IF(ROW()-$I$19&lt;$I$8,OFFSET(#REF!,ROW()-$I$19+$I$4,COLUMN()-$I$21+$I$6),IF(ROW()-$I$19&lt;$I$8+$I$16,OFFSET(#REF!,ROW()-$I$19-$I$8+$I$12,COLUMN()-$I$21+$I$14),""))</f>
        <v/>
      </c>
      <c r="M442" s="148" t="str">
        <f ca="1">IF(K442="","",IF(NOT(ISNUMBER(K442)),K442,M441))</f>
        <v/>
      </c>
      <c r="N442" s="149" t="str">
        <f ca="1">IF(K442="","",IF(ISNUMBER(K442),K442,IF(ISNUMBER(K443),K443,"")))</f>
        <v/>
      </c>
      <c r="O442" s="150" t="str">
        <f ca="1">IF(AND(ROW()-$I$19&lt;$I$8,NOT(ISNUMBER(K442))),L442,"")</f>
        <v/>
      </c>
      <c r="P442" s="150" t="str">
        <f ca="1">IF(AND(K442&lt;&gt;"",ISNUMBER(K442),ROW()-$I$19&lt;$I$8),L442,"")</f>
        <v/>
      </c>
      <c r="Q442" s="150" t="str">
        <f ca="1">IF(AND(K442&lt;&gt;"",ISNUMBER(K442),ROW()-$I$19&gt;=$I$8),L442,"")</f>
        <v/>
      </c>
      <c r="R442" s="153"/>
      <c r="AA442" s="8" t="str">
        <f ca="1">IF(ROW()-$Y$11&lt;$Y$8,OFFSET($A$1,ROW()-$Y$11+$Y$4,COLUMN()-$Y$13+$Y$6),"")</f>
        <v/>
      </c>
      <c r="AB442" s="8" t="str">
        <f ca="1">IF(ROW()-$Y$11&lt;$Y$8,IF(ISNUMBER(AA442),AB441,OFFSET($A$1,ROW()-$Y$11+$Y$4,COLUMN()-$Y$13+$Y$6)),"")</f>
        <v/>
      </c>
      <c r="AC442" s="8" t="str">
        <f ca="1">IF(ROW()-$Y$11&lt;$Y$8,OFFSET($A$1,ROW()-$Y$11+$Y$4,COLUMN()-$Y$13+$Y$6),"")</f>
        <v/>
      </c>
      <c r="AD442" s="8" t="str">
        <f ca="1">IF(ROW()-$Y$11&lt;$Y$8,OFFSET($A$1,ROW()-$Y$11+$Y$4,COLUMN()-$Y$13+$Y$6),"")</f>
        <v/>
      </c>
      <c r="AE442" s="40" t="str">
        <f ca="1">IF(ISNUMBER(AA442),AE441,AA442)</f>
        <v/>
      </c>
      <c r="AF442" s="40" t="str">
        <f ca="1">IF(ISNUMBER(AA442),AA442,"")</f>
        <v/>
      </c>
      <c r="AG442" s="8" t="str">
        <f ca="1">IF(AC442="","",IF(AC441="",AC442,AG441+AC442))</f>
        <v/>
      </c>
      <c r="AH442" s="8" t="str">
        <f ca="1">IF(AD442="","",IF(AD441="",AD442,AH441+AD442))</f>
        <v/>
      </c>
      <c r="AI442" s="8" t="str">
        <f ca="1">IF(AG442&lt;&gt;"",AG442-AH442,"")</f>
        <v/>
      </c>
    </row>
    <row r="443" spans="11:35">
      <c r="K443" s="142" t="str">
        <f ca="1">IF(ROW()-$I$19&lt;$I$8,OFFSET($A$1,ROW()-$I$19+$I$4,COLUMN()-$I$21+$I$6),IF(ROW()-$I$19&lt;$I$8+$I$16,OFFSET($A$1,ROW()-$I$19-$I$8+$I$12,COLUMN()-$I$21+$I$14),""))</f>
        <v/>
      </c>
      <c r="L443" s="142" t="str">
        <f ca="1">IF(ROW()-$I$19&lt;$I$8,OFFSET(#REF!,ROW()-$I$19+$I$4,COLUMN()-$I$21+$I$6),IF(ROW()-$I$19&lt;$I$8+$I$16,OFFSET(#REF!,ROW()-$I$19-$I$8+$I$12,COLUMN()-$I$21+$I$14),""))</f>
        <v/>
      </c>
      <c r="M443" s="148" t="str">
        <f ca="1">IF(K443="","",IF(NOT(ISNUMBER(K443)),K443,M442))</f>
        <v/>
      </c>
      <c r="N443" s="149" t="str">
        <f ca="1">IF(K443="","",IF(ISNUMBER(K443),K443,IF(ISNUMBER(K444),K444,"")))</f>
        <v/>
      </c>
      <c r="O443" s="150" t="str">
        <f ca="1">IF(AND(ROW()-$I$19&lt;$I$8,NOT(ISNUMBER(K443))),L443,"")</f>
        <v/>
      </c>
      <c r="P443" s="150" t="str">
        <f ca="1">IF(AND(K443&lt;&gt;"",ISNUMBER(K443),ROW()-$I$19&lt;$I$8),L443,"")</f>
        <v/>
      </c>
      <c r="Q443" s="150" t="str">
        <f ca="1">IF(AND(K443&lt;&gt;"",ISNUMBER(K443),ROW()-$I$19&gt;=$I$8),L443,"")</f>
        <v/>
      </c>
      <c r="R443" s="153"/>
      <c r="AA443" s="8" t="str">
        <f ca="1">IF(ROW()-$Y$11&lt;$Y$8,OFFSET($A$1,ROW()-$Y$11+$Y$4,COLUMN()-$Y$13+$Y$6),"")</f>
        <v/>
      </c>
      <c r="AB443" s="8" t="str">
        <f ca="1">IF(ROW()-$Y$11&lt;$Y$8,IF(ISNUMBER(AA443),AB442,OFFSET($A$1,ROW()-$Y$11+$Y$4,COLUMN()-$Y$13+$Y$6)),"")</f>
        <v/>
      </c>
      <c r="AC443" s="8" t="str">
        <f ca="1">IF(ROW()-$Y$11&lt;$Y$8,OFFSET($A$1,ROW()-$Y$11+$Y$4,COLUMN()-$Y$13+$Y$6),"")</f>
        <v/>
      </c>
      <c r="AD443" s="8" t="str">
        <f ca="1">IF(ROW()-$Y$11&lt;$Y$8,OFFSET($A$1,ROW()-$Y$11+$Y$4,COLUMN()-$Y$13+$Y$6),"")</f>
        <v/>
      </c>
      <c r="AE443" s="40" t="str">
        <f ca="1">IF(ISNUMBER(AA443),AE442,AA443)</f>
        <v/>
      </c>
      <c r="AF443" s="40" t="str">
        <f ca="1">IF(ISNUMBER(AA443),AA443,"")</f>
        <v/>
      </c>
      <c r="AG443" s="8" t="str">
        <f ca="1">IF(AC443="","",IF(AC442="",AC443,AG442+AC443))</f>
        <v/>
      </c>
      <c r="AH443" s="8" t="str">
        <f ca="1">IF(AD443="","",IF(AD442="",AD443,AH442+AD443))</f>
        <v/>
      </c>
      <c r="AI443" s="8" t="str">
        <f ca="1">IF(AG443&lt;&gt;"",AG443-AH443,"")</f>
        <v/>
      </c>
    </row>
    <row r="444" spans="11:35">
      <c r="K444" s="142" t="str">
        <f ca="1">IF(ROW()-$I$19&lt;$I$8,OFFSET($A$1,ROW()-$I$19+$I$4,COLUMN()-$I$21+$I$6),IF(ROW()-$I$19&lt;$I$8+$I$16,OFFSET($A$1,ROW()-$I$19-$I$8+$I$12,COLUMN()-$I$21+$I$14),""))</f>
        <v/>
      </c>
      <c r="L444" s="142" t="str">
        <f ca="1">IF(ROW()-$I$19&lt;$I$8,OFFSET(#REF!,ROW()-$I$19+$I$4,COLUMN()-$I$21+$I$6),IF(ROW()-$I$19&lt;$I$8+$I$16,OFFSET(#REF!,ROW()-$I$19-$I$8+$I$12,COLUMN()-$I$21+$I$14),""))</f>
        <v/>
      </c>
      <c r="M444" s="148" t="str">
        <f ca="1">IF(K444="","",IF(NOT(ISNUMBER(K444)),K444,M443))</f>
        <v/>
      </c>
      <c r="N444" s="149" t="str">
        <f ca="1">IF(K444="","",IF(ISNUMBER(K444),K444,IF(ISNUMBER(K445),K445,"")))</f>
        <v/>
      </c>
      <c r="O444" s="150" t="str">
        <f ca="1">IF(AND(ROW()-$I$19&lt;$I$8,NOT(ISNUMBER(K444))),L444,"")</f>
        <v/>
      </c>
      <c r="P444" s="150" t="str">
        <f ca="1">IF(AND(K444&lt;&gt;"",ISNUMBER(K444),ROW()-$I$19&lt;$I$8),L444,"")</f>
        <v/>
      </c>
      <c r="Q444" s="150" t="str">
        <f ca="1">IF(AND(K444&lt;&gt;"",ISNUMBER(K444),ROW()-$I$19&gt;=$I$8),L444,"")</f>
        <v/>
      </c>
      <c r="R444" s="153"/>
      <c r="AA444" s="8" t="str">
        <f ca="1">IF(ROW()-$Y$11&lt;$Y$8,OFFSET($A$1,ROW()-$Y$11+$Y$4,COLUMN()-$Y$13+$Y$6),"")</f>
        <v/>
      </c>
      <c r="AB444" s="8" t="str">
        <f ca="1">IF(ROW()-$Y$11&lt;$Y$8,IF(ISNUMBER(AA444),AB443,OFFSET($A$1,ROW()-$Y$11+$Y$4,COLUMN()-$Y$13+$Y$6)),"")</f>
        <v/>
      </c>
      <c r="AC444" s="8" t="str">
        <f ca="1">IF(ROW()-$Y$11&lt;$Y$8,OFFSET($A$1,ROW()-$Y$11+$Y$4,COLUMN()-$Y$13+$Y$6),"")</f>
        <v/>
      </c>
      <c r="AD444" s="8" t="str">
        <f ca="1">IF(ROW()-$Y$11&lt;$Y$8,OFFSET($A$1,ROW()-$Y$11+$Y$4,COLUMN()-$Y$13+$Y$6),"")</f>
        <v/>
      </c>
      <c r="AE444" s="40" t="str">
        <f ca="1">IF(ISNUMBER(AA444),AE443,AA444)</f>
        <v/>
      </c>
      <c r="AF444" s="40" t="str">
        <f ca="1">IF(ISNUMBER(AA444),AA444,"")</f>
        <v/>
      </c>
      <c r="AG444" s="8" t="str">
        <f ca="1">IF(AC444="","",IF(AC443="",AC444,AG443+AC444))</f>
        <v/>
      </c>
      <c r="AH444" s="8" t="str">
        <f ca="1">IF(AD444="","",IF(AD443="",AD444,AH443+AD444))</f>
        <v/>
      </c>
      <c r="AI444" s="8" t="str">
        <f ca="1">IF(AG444&lt;&gt;"",AG444-AH444,"")</f>
        <v/>
      </c>
    </row>
    <row r="445" spans="11:35">
      <c r="K445" s="142" t="str">
        <f ca="1">IF(ROW()-$I$19&lt;$I$8,OFFSET($A$1,ROW()-$I$19+$I$4,COLUMN()-$I$21+$I$6),IF(ROW()-$I$19&lt;$I$8+$I$16,OFFSET($A$1,ROW()-$I$19-$I$8+$I$12,COLUMN()-$I$21+$I$14),""))</f>
        <v/>
      </c>
      <c r="L445" s="142" t="str">
        <f ca="1">IF(ROW()-$I$19&lt;$I$8,OFFSET(#REF!,ROW()-$I$19+$I$4,COLUMN()-$I$21+$I$6),IF(ROW()-$I$19&lt;$I$8+$I$16,OFFSET(#REF!,ROW()-$I$19-$I$8+$I$12,COLUMN()-$I$21+$I$14),""))</f>
        <v/>
      </c>
      <c r="M445" s="148" t="str">
        <f ca="1">IF(K445="","",IF(NOT(ISNUMBER(K445)),K445,M444))</f>
        <v/>
      </c>
      <c r="N445" s="149" t="str">
        <f ca="1">IF(K445="","",IF(ISNUMBER(K445),K445,IF(ISNUMBER(K446),K446,"")))</f>
        <v/>
      </c>
      <c r="O445" s="150" t="str">
        <f ca="1">IF(AND(ROW()-$I$19&lt;$I$8,NOT(ISNUMBER(K445))),L445,"")</f>
        <v/>
      </c>
      <c r="P445" s="150" t="str">
        <f ca="1">IF(AND(K445&lt;&gt;"",ISNUMBER(K445),ROW()-$I$19&lt;$I$8),L445,"")</f>
        <v/>
      </c>
      <c r="Q445" s="150" t="str">
        <f ca="1">IF(AND(K445&lt;&gt;"",ISNUMBER(K445),ROW()-$I$19&gt;=$I$8),L445,"")</f>
        <v/>
      </c>
      <c r="R445" s="153"/>
      <c r="AA445" s="8" t="str">
        <f ca="1">IF(ROW()-$Y$11&lt;$Y$8,OFFSET($A$1,ROW()-$Y$11+$Y$4,COLUMN()-$Y$13+$Y$6),"")</f>
        <v/>
      </c>
      <c r="AB445" s="8" t="str">
        <f ca="1">IF(ROW()-$Y$11&lt;$Y$8,IF(ISNUMBER(AA445),AB444,OFFSET($A$1,ROW()-$Y$11+$Y$4,COLUMN()-$Y$13+$Y$6)),"")</f>
        <v/>
      </c>
      <c r="AC445" s="8" t="str">
        <f ca="1">IF(ROW()-$Y$11&lt;$Y$8,OFFSET($A$1,ROW()-$Y$11+$Y$4,COLUMN()-$Y$13+$Y$6),"")</f>
        <v/>
      </c>
      <c r="AD445" s="8" t="str">
        <f ca="1">IF(ROW()-$Y$11&lt;$Y$8,OFFSET($A$1,ROW()-$Y$11+$Y$4,COLUMN()-$Y$13+$Y$6),"")</f>
        <v/>
      </c>
      <c r="AE445" s="40" t="str">
        <f ca="1">IF(ISNUMBER(AA445),AE444,AA445)</f>
        <v/>
      </c>
      <c r="AF445" s="40" t="str">
        <f ca="1">IF(ISNUMBER(AA445),AA445,"")</f>
        <v/>
      </c>
      <c r="AG445" s="8" t="str">
        <f ca="1">IF(AC445="","",IF(AC444="",AC445,AG444+AC445))</f>
        <v/>
      </c>
      <c r="AH445" s="8" t="str">
        <f ca="1">IF(AD445="","",IF(AD444="",AD445,AH444+AD445))</f>
        <v/>
      </c>
      <c r="AI445" s="8" t="str">
        <f ca="1">IF(AG445&lt;&gt;"",AG445-AH445,"")</f>
        <v/>
      </c>
    </row>
    <row r="446" spans="11:35">
      <c r="K446" s="142" t="str">
        <f ca="1">IF(ROW()-$I$19&lt;$I$8,OFFSET($A$1,ROW()-$I$19+$I$4,COLUMN()-$I$21+$I$6),IF(ROW()-$I$19&lt;$I$8+$I$16,OFFSET($A$1,ROW()-$I$19-$I$8+$I$12,COLUMN()-$I$21+$I$14),""))</f>
        <v/>
      </c>
      <c r="L446" s="142" t="str">
        <f ca="1">IF(ROW()-$I$19&lt;$I$8,OFFSET(#REF!,ROW()-$I$19+$I$4,COLUMN()-$I$21+$I$6),IF(ROW()-$I$19&lt;$I$8+$I$16,OFFSET(#REF!,ROW()-$I$19-$I$8+$I$12,COLUMN()-$I$21+$I$14),""))</f>
        <v/>
      </c>
      <c r="M446" s="148" t="str">
        <f ca="1">IF(K446="","",IF(NOT(ISNUMBER(K446)),K446,M445))</f>
        <v/>
      </c>
      <c r="N446" s="149" t="str">
        <f ca="1">IF(K446="","",IF(ISNUMBER(K446),K446,IF(ISNUMBER(K447),K447,"")))</f>
        <v/>
      </c>
      <c r="O446" s="150" t="str">
        <f ca="1">IF(AND(ROW()-$I$19&lt;$I$8,NOT(ISNUMBER(K446))),L446,"")</f>
        <v/>
      </c>
      <c r="P446" s="150" t="str">
        <f ca="1">IF(AND(K446&lt;&gt;"",ISNUMBER(K446),ROW()-$I$19&lt;$I$8),L446,"")</f>
        <v/>
      </c>
      <c r="Q446" s="150" t="str">
        <f ca="1">IF(AND(K446&lt;&gt;"",ISNUMBER(K446),ROW()-$I$19&gt;=$I$8),L446,"")</f>
        <v/>
      </c>
      <c r="R446" s="153"/>
      <c r="AA446" s="8" t="str">
        <f ca="1">IF(ROW()-$Y$11&lt;$Y$8,OFFSET($A$1,ROW()-$Y$11+$Y$4,COLUMN()-$Y$13+$Y$6),"")</f>
        <v/>
      </c>
      <c r="AB446" s="8" t="str">
        <f ca="1">IF(ROW()-$Y$11&lt;$Y$8,IF(ISNUMBER(AA446),AB445,OFFSET($A$1,ROW()-$Y$11+$Y$4,COLUMN()-$Y$13+$Y$6)),"")</f>
        <v/>
      </c>
      <c r="AC446" s="8" t="str">
        <f ca="1">IF(ROW()-$Y$11&lt;$Y$8,OFFSET($A$1,ROW()-$Y$11+$Y$4,COLUMN()-$Y$13+$Y$6),"")</f>
        <v/>
      </c>
      <c r="AD446" s="8" t="str">
        <f ca="1">IF(ROW()-$Y$11&lt;$Y$8,OFFSET($A$1,ROW()-$Y$11+$Y$4,COLUMN()-$Y$13+$Y$6),"")</f>
        <v/>
      </c>
      <c r="AE446" s="40" t="str">
        <f ca="1">IF(ISNUMBER(AA446),AE445,AA446)</f>
        <v/>
      </c>
      <c r="AF446" s="40" t="str">
        <f ca="1">IF(ISNUMBER(AA446),AA446,"")</f>
        <v/>
      </c>
      <c r="AG446" s="8" t="str">
        <f ca="1">IF(AC446="","",IF(AC445="",AC446,AG445+AC446))</f>
        <v/>
      </c>
      <c r="AH446" s="8" t="str">
        <f ca="1">IF(AD446="","",IF(AD445="",AD446,AH445+AD446))</f>
        <v/>
      </c>
      <c r="AI446" s="8" t="str">
        <f ca="1">IF(AG446&lt;&gt;"",AG446-AH446,"")</f>
        <v/>
      </c>
    </row>
    <row r="447" spans="11:35">
      <c r="K447" s="142" t="str">
        <f ca="1">IF(ROW()-$I$19&lt;$I$8,OFFSET($A$1,ROW()-$I$19+$I$4,COLUMN()-$I$21+$I$6),IF(ROW()-$I$19&lt;$I$8+$I$16,OFFSET($A$1,ROW()-$I$19-$I$8+$I$12,COLUMN()-$I$21+$I$14),""))</f>
        <v/>
      </c>
      <c r="L447" s="142" t="str">
        <f ca="1">IF(ROW()-$I$19&lt;$I$8,OFFSET(#REF!,ROW()-$I$19+$I$4,COLUMN()-$I$21+$I$6),IF(ROW()-$I$19&lt;$I$8+$I$16,OFFSET(#REF!,ROW()-$I$19-$I$8+$I$12,COLUMN()-$I$21+$I$14),""))</f>
        <v/>
      </c>
      <c r="M447" s="148" t="str">
        <f ca="1">IF(K447="","",IF(NOT(ISNUMBER(K447)),K447,M446))</f>
        <v/>
      </c>
      <c r="N447" s="149" t="str">
        <f ca="1">IF(K447="","",IF(ISNUMBER(K447),K447,IF(ISNUMBER(K448),K448,"")))</f>
        <v/>
      </c>
      <c r="O447" s="150" t="str">
        <f ca="1">IF(AND(ROW()-$I$19&lt;$I$8,NOT(ISNUMBER(K447))),L447,"")</f>
        <v/>
      </c>
      <c r="P447" s="150" t="str">
        <f ca="1">IF(AND(K447&lt;&gt;"",ISNUMBER(K447),ROW()-$I$19&lt;$I$8),L447,"")</f>
        <v/>
      </c>
      <c r="Q447" s="150" t="str">
        <f ca="1">IF(AND(K447&lt;&gt;"",ISNUMBER(K447),ROW()-$I$19&gt;=$I$8),L447,"")</f>
        <v/>
      </c>
      <c r="R447" s="153"/>
      <c r="AA447" s="8" t="str">
        <f ca="1">IF(ROW()-$Y$11&lt;$Y$8,OFFSET($A$1,ROW()-$Y$11+$Y$4,COLUMN()-$Y$13+$Y$6),"")</f>
        <v/>
      </c>
      <c r="AB447" s="8" t="str">
        <f ca="1">IF(ROW()-$Y$11&lt;$Y$8,IF(ISNUMBER(AA447),AB446,OFFSET($A$1,ROW()-$Y$11+$Y$4,COLUMN()-$Y$13+$Y$6)),"")</f>
        <v/>
      </c>
      <c r="AC447" s="8" t="str">
        <f ca="1">IF(ROW()-$Y$11&lt;$Y$8,OFFSET($A$1,ROW()-$Y$11+$Y$4,COLUMN()-$Y$13+$Y$6),"")</f>
        <v/>
      </c>
      <c r="AD447" s="8" t="str">
        <f ca="1">IF(ROW()-$Y$11&lt;$Y$8,OFFSET($A$1,ROW()-$Y$11+$Y$4,COLUMN()-$Y$13+$Y$6),"")</f>
        <v/>
      </c>
      <c r="AE447" s="40" t="str">
        <f ca="1">IF(ISNUMBER(AA447),AE446,AA447)</f>
        <v/>
      </c>
      <c r="AF447" s="40" t="str">
        <f ca="1">IF(ISNUMBER(AA447),AA447,"")</f>
        <v/>
      </c>
      <c r="AG447" s="8" t="str">
        <f ca="1">IF(AC447="","",IF(AC446="",AC447,AG446+AC447))</f>
        <v/>
      </c>
      <c r="AH447" s="8" t="str">
        <f ca="1">IF(AD447="","",IF(AD446="",AD447,AH446+AD447))</f>
        <v/>
      </c>
      <c r="AI447" s="8" t="str">
        <f ca="1">IF(AG447&lt;&gt;"",AG447-AH447,"")</f>
        <v/>
      </c>
    </row>
    <row r="448" spans="11:35">
      <c r="K448" s="142" t="str">
        <f ca="1">IF(ROW()-$I$19&lt;$I$8,OFFSET($A$1,ROW()-$I$19+$I$4,COLUMN()-$I$21+$I$6),IF(ROW()-$I$19&lt;$I$8+$I$16,OFFSET($A$1,ROW()-$I$19-$I$8+$I$12,COLUMN()-$I$21+$I$14),""))</f>
        <v/>
      </c>
      <c r="L448" s="142" t="str">
        <f ca="1">IF(ROW()-$I$19&lt;$I$8,OFFSET(#REF!,ROW()-$I$19+$I$4,COLUMN()-$I$21+$I$6),IF(ROW()-$I$19&lt;$I$8+$I$16,OFFSET(#REF!,ROW()-$I$19-$I$8+$I$12,COLUMN()-$I$21+$I$14),""))</f>
        <v/>
      </c>
      <c r="M448" s="148" t="str">
        <f ca="1">IF(K448="","",IF(NOT(ISNUMBER(K448)),K448,M447))</f>
        <v/>
      </c>
      <c r="N448" s="149" t="str">
        <f ca="1">IF(K448="","",IF(ISNUMBER(K448),K448,IF(ISNUMBER(K449),K449,"")))</f>
        <v/>
      </c>
      <c r="O448" s="150" t="str">
        <f ca="1">IF(AND(ROW()-$I$19&lt;$I$8,NOT(ISNUMBER(K448))),L448,"")</f>
        <v/>
      </c>
      <c r="P448" s="150" t="str">
        <f ca="1">IF(AND(K448&lt;&gt;"",ISNUMBER(K448),ROW()-$I$19&lt;$I$8),L448,"")</f>
        <v/>
      </c>
      <c r="Q448" s="150" t="str">
        <f ca="1">IF(AND(K448&lt;&gt;"",ISNUMBER(K448),ROW()-$I$19&gt;=$I$8),L448,"")</f>
        <v/>
      </c>
      <c r="R448" s="153"/>
      <c r="AA448" s="8" t="str">
        <f ca="1">IF(ROW()-$Y$11&lt;$Y$8,OFFSET($A$1,ROW()-$Y$11+$Y$4,COLUMN()-$Y$13+$Y$6),"")</f>
        <v/>
      </c>
      <c r="AB448" s="8" t="str">
        <f ca="1">IF(ROW()-$Y$11&lt;$Y$8,IF(ISNUMBER(AA448),AB447,OFFSET($A$1,ROW()-$Y$11+$Y$4,COLUMN()-$Y$13+$Y$6)),"")</f>
        <v/>
      </c>
      <c r="AC448" s="8" t="str">
        <f ca="1">IF(ROW()-$Y$11&lt;$Y$8,OFFSET($A$1,ROW()-$Y$11+$Y$4,COLUMN()-$Y$13+$Y$6),"")</f>
        <v/>
      </c>
      <c r="AD448" s="8" t="str">
        <f ca="1">IF(ROW()-$Y$11&lt;$Y$8,OFFSET($A$1,ROW()-$Y$11+$Y$4,COLUMN()-$Y$13+$Y$6),"")</f>
        <v/>
      </c>
      <c r="AE448" s="40" t="str">
        <f ca="1">IF(ISNUMBER(AA448),AE447,AA448)</f>
        <v/>
      </c>
      <c r="AF448" s="40" t="str">
        <f ca="1">IF(ISNUMBER(AA448),AA448,"")</f>
        <v/>
      </c>
      <c r="AG448" s="8" t="str">
        <f ca="1">IF(AC448="","",IF(AC447="",AC448,AG447+AC448))</f>
        <v/>
      </c>
      <c r="AH448" s="8" t="str">
        <f ca="1">IF(AD448="","",IF(AD447="",AD448,AH447+AD448))</f>
        <v/>
      </c>
      <c r="AI448" s="8" t="str">
        <f ca="1">IF(AG448&lt;&gt;"",AG448-AH448,"")</f>
        <v/>
      </c>
    </row>
    <row r="449" spans="11:35">
      <c r="K449" s="142" t="str">
        <f ca="1">IF(ROW()-$I$19&lt;$I$8,OFFSET($A$1,ROW()-$I$19+$I$4,COLUMN()-$I$21+$I$6),IF(ROW()-$I$19&lt;$I$8+$I$16,OFFSET($A$1,ROW()-$I$19-$I$8+$I$12,COLUMN()-$I$21+$I$14),""))</f>
        <v/>
      </c>
      <c r="L449" s="142" t="str">
        <f ca="1">IF(ROW()-$I$19&lt;$I$8,OFFSET(#REF!,ROW()-$I$19+$I$4,COLUMN()-$I$21+$I$6),IF(ROW()-$I$19&lt;$I$8+$I$16,OFFSET(#REF!,ROW()-$I$19-$I$8+$I$12,COLUMN()-$I$21+$I$14),""))</f>
        <v/>
      </c>
      <c r="M449" s="148" t="str">
        <f ca="1">IF(K449="","",IF(NOT(ISNUMBER(K449)),K449,M448))</f>
        <v/>
      </c>
      <c r="N449" s="149" t="str">
        <f ca="1">IF(K449="","",IF(ISNUMBER(K449),K449,IF(ISNUMBER(K450),K450,"")))</f>
        <v/>
      </c>
      <c r="O449" s="150" t="str">
        <f ca="1">IF(AND(ROW()-$I$19&lt;$I$8,NOT(ISNUMBER(K449))),L449,"")</f>
        <v/>
      </c>
      <c r="P449" s="150" t="str">
        <f ca="1">IF(AND(K449&lt;&gt;"",ISNUMBER(K449),ROW()-$I$19&lt;$I$8),L449,"")</f>
        <v/>
      </c>
      <c r="Q449" s="150" t="str">
        <f ca="1">IF(AND(K449&lt;&gt;"",ISNUMBER(K449),ROW()-$I$19&gt;=$I$8),L449,"")</f>
        <v/>
      </c>
      <c r="R449" s="153"/>
      <c r="AA449" s="8" t="str">
        <f ca="1">IF(ROW()-$Y$11&lt;$Y$8,OFFSET($A$1,ROW()-$Y$11+$Y$4,COLUMN()-$Y$13+$Y$6),"")</f>
        <v/>
      </c>
      <c r="AB449" s="8" t="str">
        <f ca="1">IF(ROW()-$Y$11&lt;$Y$8,IF(ISNUMBER(AA449),AB448,OFFSET($A$1,ROW()-$Y$11+$Y$4,COLUMN()-$Y$13+$Y$6)),"")</f>
        <v/>
      </c>
      <c r="AC449" s="8" t="str">
        <f ca="1">IF(ROW()-$Y$11&lt;$Y$8,OFFSET($A$1,ROW()-$Y$11+$Y$4,COLUMN()-$Y$13+$Y$6),"")</f>
        <v/>
      </c>
      <c r="AD449" s="8" t="str">
        <f ca="1">IF(ROW()-$Y$11&lt;$Y$8,OFFSET($A$1,ROW()-$Y$11+$Y$4,COLUMN()-$Y$13+$Y$6),"")</f>
        <v/>
      </c>
      <c r="AE449" s="40" t="str">
        <f ca="1">IF(ISNUMBER(AA449),AE448,AA449)</f>
        <v/>
      </c>
      <c r="AF449" s="40" t="str">
        <f ca="1">IF(ISNUMBER(AA449),AA449,"")</f>
        <v/>
      </c>
      <c r="AG449" s="8" t="str">
        <f ca="1">IF(AC449="","",IF(AC448="",AC449,AG448+AC449))</f>
        <v/>
      </c>
      <c r="AH449" s="8" t="str">
        <f ca="1">IF(AD449="","",IF(AD448="",AD449,AH448+AD449))</f>
        <v/>
      </c>
      <c r="AI449" s="8" t="str">
        <f ca="1">IF(AG449&lt;&gt;"",AG449-AH449,"")</f>
        <v/>
      </c>
    </row>
    <row r="450" spans="11:35">
      <c r="K450" s="142" t="str">
        <f ca="1">IF(ROW()-$I$19&lt;$I$8,OFFSET($A$1,ROW()-$I$19+$I$4,COLUMN()-$I$21+$I$6),IF(ROW()-$I$19&lt;$I$8+$I$16,OFFSET($A$1,ROW()-$I$19-$I$8+$I$12,COLUMN()-$I$21+$I$14),""))</f>
        <v/>
      </c>
      <c r="L450" s="142" t="str">
        <f ca="1">IF(ROW()-$I$19&lt;$I$8,OFFSET(#REF!,ROW()-$I$19+$I$4,COLUMN()-$I$21+$I$6),IF(ROW()-$I$19&lt;$I$8+$I$16,OFFSET(#REF!,ROW()-$I$19-$I$8+$I$12,COLUMN()-$I$21+$I$14),""))</f>
        <v/>
      </c>
      <c r="M450" s="148" t="str">
        <f ca="1">IF(K450="","",IF(NOT(ISNUMBER(K450)),K450,M449))</f>
        <v/>
      </c>
      <c r="N450" s="149" t="str">
        <f ca="1">IF(K450="","",IF(ISNUMBER(K450),K450,IF(ISNUMBER(K451),K451,"")))</f>
        <v/>
      </c>
      <c r="O450" s="150" t="str">
        <f ca="1">IF(AND(ROW()-$I$19&lt;$I$8,NOT(ISNUMBER(K450))),L450,"")</f>
        <v/>
      </c>
      <c r="P450" s="150" t="str">
        <f ca="1">IF(AND(K450&lt;&gt;"",ISNUMBER(K450),ROW()-$I$19&lt;$I$8),L450,"")</f>
        <v/>
      </c>
      <c r="Q450" s="150" t="str">
        <f ca="1">IF(AND(K450&lt;&gt;"",ISNUMBER(K450),ROW()-$I$19&gt;=$I$8),L450,"")</f>
        <v/>
      </c>
      <c r="R450" s="153"/>
      <c r="AA450" s="8" t="str">
        <f ca="1">IF(ROW()-$Y$11&lt;$Y$8,OFFSET($A$1,ROW()-$Y$11+$Y$4,COLUMN()-$Y$13+$Y$6),"")</f>
        <v/>
      </c>
      <c r="AB450" s="8" t="str">
        <f ca="1">IF(ROW()-$Y$11&lt;$Y$8,IF(ISNUMBER(AA450),AB449,OFFSET($A$1,ROW()-$Y$11+$Y$4,COLUMN()-$Y$13+$Y$6)),"")</f>
        <v/>
      </c>
      <c r="AC450" s="8" t="str">
        <f ca="1">IF(ROW()-$Y$11&lt;$Y$8,OFFSET($A$1,ROW()-$Y$11+$Y$4,COLUMN()-$Y$13+$Y$6),"")</f>
        <v/>
      </c>
      <c r="AD450" s="8" t="str">
        <f ca="1">IF(ROW()-$Y$11&lt;$Y$8,OFFSET($A$1,ROW()-$Y$11+$Y$4,COLUMN()-$Y$13+$Y$6),"")</f>
        <v/>
      </c>
      <c r="AE450" s="40" t="str">
        <f ca="1">IF(ISNUMBER(AA450),AE449,AA450)</f>
        <v/>
      </c>
      <c r="AF450" s="40" t="str">
        <f ca="1">IF(ISNUMBER(AA450),AA450,"")</f>
        <v/>
      </c>
      <c r="AG450" s="8" t="str">
        <f ca="1">IF(AC450="","",IF(AC449="",AC450,AG449+AC450))</f>
        <v/>
      </c>
      <c r="AH450" s="8" t="str">
        <f ca="1">IF(AD450="","",IF(AD449="",AD450,AH449+AD450))</f>
        <v/>
      </c>
      <c r="AI450" s="8" t="str">
        <f ca="1">IF(AG450&lt;&gt;"",AG450-AH450,"")</f>
        <v/>
      </c>
    </row>
    <row r="451" spans="11:35">
      <c r="K451" s="142" t="str">
        <f ca="1">IF(ROW()-$I$19&lt;$I$8,OFFSET($A$1,ROW()-$I$19+$I$4,COLUMN()-$I$21+$I$6),IF(ROW()-$I$19&lt;$I$8+$I$16,OFFSET($A$1,ROW()-$I$19-$I$8+$I$12,COLUMN()-$I$21+$I$14),""))</f>
        <v/>
      </c>
      <c r="L451" s="142" t="str">
        <f ca="1">IF(ROW()-$I$19&lt;$I$8,OFFSET(#REF!,ROW()-$I$19+$I$4,COLUMN()-$I$21+$I$6),IF(ROW()-$I$19&lt;$I$8+$I$16,OFFSET(#REF!,ROW()-$I$19-$I$8+$I$12,COLUMN()-$I$21+$I$14),""))</f>
        <v/>
      </c>
      <c r="M451" s="148" t="str">
        <f ca="1">IF(K451="","",IF(NOT(ISNUMBER(K451)),K451,M450))</f>
        <v/>
      </c>
      <c r="N451" s="149" t="str">
        <f ca="1">IF(K451="","",IF(ISNUMBER(K451),K451,IF(ISNUMBER(K452),K452,"")))</f>
        <v/>
      </c>
      <c r="O451" s="150" t="str">
        <f ca="1">IF(AND(ROW()-$I$19&lt;$I$8,NOT(ISNUMBER(K451))),L451,"")</f>
        <v/>
      </c>
      <c r="P451" s="150" t="str">
        <f ca="1">IF(AND(K451&lt;&gt;"",ISNUMBER(K451),ROW()-$I$19&lt;$I$8),L451,"")</f>
        <v/>
      </c>
      <c r="Q451" s="150" t="str">
        <f ca="1">IF(AND(K451&lt;&gt;"",ISNUMBER(K451),ROW()-$I$19&gt;=$I$8),L451,"")</f>
        <v/>
      </c>
      <c r="R451" s="153"/>
      <c r="AA451" s="8" t="str">
        <f ca="1">IF(ROW()-$Y$11&lt;$Y$8,OFFSET($A$1,ROW()-$Y$11+$Y$4,COLUMN()-$Y$13+$Y$6),"")</f>
        <v/>
      </c>
      <c r="AB451" s="8" t="str">
        <f ca="1">IF(ROW()-$Y$11&lt;$Y$8,IF(ISNUMBER(AA451),AB450,OFFSET($A$1,ROW()-$Y$11+$Y$4,COLUMN()-$Y$13+$Y$6)),"")</f>
        <v/>
      </c>
      <c r="AC451" s="8" t="str">
        <f ca="1">IF(ROW()-$Y$11&lt;$Y$8,OFFSET($A$1,ROW()-$Y$11+$Y$4,COLUMN()-$Y$13+$Y$6),"")</f>
        <v/>
      </c>
      <c r="AD451" s="8" t="str">
        <f ca="1">IF(ROW()-$Y$11&lt;$Y$8,OFFSET($A$1,ROW()-$Y$11+$Y$4,COLUMN()-$Y$13+$Y$6),"")</f>
        <v/>
      </c>
      <c r="AE451" s="40" t="str">
        <f ca="1">IF(ISNUMBER(AA451),AE450,AA451)</f>
        <v/>
      </c>
      <c r="AF451" s="40" t="str">
        <f ca="1">IF(ISNUMBER(AA451),AA451,"")</f>
        <v/>
      </c>
      <c r="AG451" s="8" t="str">
        <f ca="1">IF(AC451="","",IF(AC450="",AC451,AG450+AC451))</f>
        <v/>
      </c>
      <c r="AH451" s="8" t="str">
        <f ca="1">IF(AD451="","",IF(AD450="",AD451,AH450+AD451))</f>
        <v/>
      </c>
      <c r="AI451" s="8" t="str">
        <f ca="1">IF(AG451&lt;&gt;"",AG451-AH451,"")</f>
        <v/>
      </c>
    </row>
    <row r="452" spans="11:35">
      <c r="K452" s="142" t="str">
        <f ca="1">IF(ROW()-$I$19&lt;$I$8,OFFSET($A$1,ROW()-$I$19+$I$4,COLUMN()-$I$21+$I$6),IF(ROW()-$I$19&lt;$I$8+$I$16,OFFSET($A$1,ROW()-$I$19-$I$8+$I$12,COLUMN()-$I$21+$I$14),""))</f>
        <v/>
      </c>
      <c r="L452" s="142" t="str">
        <f ca="1">IF(ROW()-$I$19&lt;$I$8,OFFSET(#REF!,ROW()-$I$19+$I$4,COLUMN()-$I$21+$I$6),IF(ROW()-$I$19&lt;$I$8+$I$16,OFFSET(#REF!,ROW()-$I$19-$I$8+$I$12,COLUMN()-$I$21+$I$14),""))</f>
        <v/>
      </c>
      <c r="M452" s="148" t="str">
        <f ca="1">IF(K452="","",IF(NOT(ISNUMBER(K452)),K452,M451))</f>
        <v/>
      </c>
      <c r="N452" s="149" t="str">
        <f ca="1">IF(K452="","",IF(ISNUMBER(K452),K452,IF(ISNUMBER(K453),K453,"")))</f>
        <v/>
      </c>
      <c r="O452" s="150" t="str">
        <f ca="1">IF(AND(ROW()-$I$19&lt;$I$8,NOT(ISNUMBER(K452))),L452,"")</f>
        <v/>
      </c>
      <c r="P452" s="150" t="str">
        <f ca="1">IF(AND(K452&lt;&gt;"",ISNUMBER(K452),ROW()-$I$19&lt;$I$8),L452,"")</f>
        <v/>
      </c>
      <c r="Q452" s="150" t="str">
        <f ca="1">IF(AND(K452&lt;&gt;"",ISNUMBER(K452),ROW()-$I$19&gt;=$I$8),L452,"")</f>
        <v/>
      </c>
      <c r="R452" s="153"/>
      <c r="AA452" s="8" t="str">
        <f ca="1">IF(ROW()-$Y$11&lt;$Y$8,OFFSET($A$1,ROW()-$Y$11+$Y$4,COLUMN()-$Y$13+$Y$6),"")</f>
        <v/>
      </c>
      <c r="AB452" s="8" t="str">
        <f ca="1">IF(ROW()-$Y$11&lt;$Y$8,IF(ISNUMBER(AA452),AB451,OFFSET($A$1,ROW()-$Y$11+$Y$4,COLUMN()-$Y$13+$Y$6)),"")</f>
        <v/>
      </c>
      <c r="AC452" s="8" t="str">
        <f ca="1">IF(ROW()-$Y$11&lt;$Y$8,OFFSET($A$1,ROW()-$Y$11+$Y$4,COLUMN()-$Y$13+$Y$6),"")</f>
        <v/>
      </c>
      <c r="AD452" s="8" t="str">
        <f ca="1">IF(ROW()-$Y$11&lt;$Y$8,OFFSET($A$1,ROW()-$Y$11+$Y$4,COLUMN()-$Y$13+$Y$6),"")</f>
        <v/>
      </c>
      <c r="AE452" s="40" t="str">
        <f ca="1">IF(ISNUMBER(AA452),AE451,AA452)</f>
        <v/>
      </c>
      <c r="AF452" s="40" t="str">
        <f ca="1">IF(ISNUMBER(AA452),AA452,"")</f>
        <v/>
      </c>
      <c r="AG452" s="8" t="str">
        <f ca="1">IF(AC452="","",IF(AC451="",AC452,AG451+AC452))</f>
        <v/>
      </c>
      <c r="AH452" s="8" t="str">
        <f ca="1">IF(AD452="","",IF(AD451="",AD452,AH451+AD452))</f>
        <v/>
      </c>
      <c r="AI452" s="8" t="str">
        <f ca="1">IF(AG452&lt;&gt;"",AG452-AH452,"")</f>
        <v/>
      </c>
    </row>
    <row r="453" spans="11:35">
      <c r="K453" s="142" t="str">
        <f ca="1">IF(ROW()-$I$19&lt;$I$8,OFFSET($A$1,ROW()-$I$19+$I$4,COLUMN()-$I$21+$I$6),IF(ROW()-$I$19&lt;$I$8+$I$16,OFFSET($A$1,ROW()-$I$19-$I$8+$I$12,COLUMN()-$I$21+$I$14),""))</f>
        <v/>
      </c>
      <c r="L453" s="142" t="str">
        <f ca="1">IF(ROW()-$I$19&lt;$I$8,OFFSET(#REF!,ROW()-$I$19+$I$4,COLUMN()-$I$21+$I$6),IF(ROW()-$I$19&lt;$I$8+$I$16,OFFSET(#REF!,ROW()-$I$19-$I$8+$I$12,COLUMN()-$I$21+$I$14),""))</f>
        <v/>
      </c>
      <c r="M453" s="148" t="str">
        <f ca="1">IF(K453="","",IF(NOT(ISNUMBER(K453)),K453,M452))</f>
        <v/>
      </c>
      <c r="N453" s="149" t="str">
        <f ca="1">IF(K453="","",IF(ISNUMBER(K453),K453,IF(ISNUMBER(K454),K454,"")))</f>
        <v/>
      </c>
      <c r="O453" s="150" t="str">
        <f ca="1">IF(AND(ROW()-$I$19&lt;$I$8,NOT(ISNUMBER(K453))),L453,"")</f>
        <v/>
      </c>
      <c r="P453" s="150" t="str">
        <f ca="1">IF(AND(K453&lt;&gt;"",ISNUMBER(K453),ROW()-$I$19&lt;$I$8),L453,"")</f>
        <v/>
      </c>
      <c r="Q453" s="150" t="str">
        <f ca="1">IF(AND(K453&lt;&gt;"",ISNUMBER(K453),ROW()-$I$19&gt;=$I$8),L453,"")</f>
        <v/>
      </c>
      <c r="R453" s="153"/>
      <c r="AA453" s="8" t="str">
        <f ca="1">IF(ROW()-$Y$11&lt;$Y$8,OFFSET($A$1,ROW()-$Y$11+$Y$4,COLUMN()-$Y$13+$Y$6),"")</f>
        <v/>
      </c>
      <c r="AB453" s="8" t="str">
        <f ca="1">IF(ROW()-$Y$11&lt;$Y$8,IF(ISNUMBER(AA453),AB452,OFFSET($A$1,ROW()-$Y$11+$Y$4,COLUMN()-$Y$13+$Y$6)),"")</f>
        <v/>
      </c>
      <c r="AC453" s="8" t="str">
        <f ca="1">IF(ROW()-$Y$11&lt;$Y$8,OFFSET($A$1,ROW()-$Y$11+$Y$4,COLUMN()-$Y$13+$Y$6),"")</f>
        <v/>
      </c>
      <c r="AD453" s="8" t="str">
        <f ca="1">IF(ROW()-$Y$11&lt;$Y$8,OFFSET($A$1,ROW()-$Y$11+$Y$4,COLUMN()-$Y$13+$Y$6),"")</f>
        <v/>
      </c>
      <c r="AE453" s="40" t="str">
        <f ca="1">IF(ISNUMBER(AA453),AE452,AA453)</f>
        <v/>
      </c>
      <c r="AF453" s="40" t="str">
        <f ca="1">IF(ISNUMBER(AA453),AA453,"")</f>
        <v/>
      </c>
      <c r="AG453" s="8" t="str">
        <f ca="1">IF(AC453="","",IF(AC452="",AC453,AG452+AC453))</f>
        <v/>
      </c>
      <c r="AH453" s="8" t="str">
        <f ca="1">IF(AD453="","",IF(AD452="",AD453,AH452+AD453))</f>
        <v/>
      </c>
      <c r="AI453" s="8" t="str">
        <f ca="1">IF(AG453&lt;&gt;"",AG453-AH453,"")</f>
        <v/>
      </c>
    </row>
    <row r="454" spans="11:35">
      <c r="K454" s="142" t="str">
        <f ca="1">IF(ROW()-$I$19&lt;$I$8,OFFSET($A$1,ROW()-$I$19+$I$4,COLUMN()-$I$21+$I$6),IF(ROW()-$I$19&lt;$I$8+$I$16,OFFSET($A$1,ROW()-$I$19-$I$8+$I$12,COLUMN()-$I$21+$I$14),""))</f>
        <v/>
      </c>
      <c r="L454" s="142" t="str">
        <f ca="1">IF(ROW()-$I$19&lt;$I$8,OFFSET(#REF!,ROW()-$I$19+$I$4,COLUMN()-$I$21+$I$6),IF(ROW()-$I$19&lt;$I$8+$I$16,OFFSET(#REF!,ROW()-$I$19-$I$8+$I$12,COLUMN()-$I$21+$I$14),""))</f>
        <v/>
      </c>
      <c r="M454" s="148" t="str">
        <f ca="1">IF(K454="","",IF(NOT(ISNUMBER(K454)),K454,M453))</f>
        <v/>
      </c>
      <c r="N454" s="149" t="str">
        <f ca="1">IF(K454="","",IF(ISNUMBER(K454),K454,IF(ISNUMBER(K455),K455,"")))</f>
        <v/>
      </c>
      <c r="O454" s="150" t="str">
        <f ca="1">IF(AND(ROW()-$I$19&lt;$I$8,NOT(ISNUMBER(K454))),L454,"")</f>
        <v/>
      </c>
      <c r="P454" s="150" t="str">
        <f ca="1">IF(AND(K454&lt;&gt;"",ISNUMBER(K454),ROW()-$I$19&lt;$I$8),L454,"")</f>
        <v/>
      </c>
      <c r="Q454" s="150" t="str">
        <f ca="1">IF(AND(K454&lt;&gt;"",ISNUMBER(K454),ROW()-$I$19&gt;=$I$8),L454,"")</f>
        <v/>
      </c>
      <c r="R454" s="153"/>
      <c r="AA454" s="8" t="str">
        <f ca="1">IF(ROW()-$Y$11&lt;$Y$8,OFFSET($A$1,ROW()-$Y$11+$Y$4,COLUMN()-$Y$13+$Y$6),"")</f>
        <v/>
      </c>
      <c r="AB454" s="8" t="str">
        <f ca="1">IF(ROW()-$Y$11&lt;$Y$8,IF(ISNUMBER(AA454),AB453,OFFSET($A$1,ROW()-$Y$11+$Y$4,COLUMN()-$Y$13+$Y$6)),"")</f>
        <v/>
      </c>
      <c r="AC454" s="8" t="str">
        <f ca="1">IF(ROW()-$Y$11&lt;$Y$8,OFFSET($A$1,ROW()-$Y$11+$Y$4,COLUMN()-$Y$13+$Y$6),"")</f>
        <v/>
      </c>
      <c r="AD454" s="8" t="str">
        <f ca="1">IF(ROW()-$Y$11&lt;$Y$8,OFFSET($A$1,ROW()-$Y$11+$Y$4,COLUMN()-$Y$13+$Y$6),"")</f>
        <v/>
      </c>
      <c r="AE454" s="40" t="str">
        <f ca="1">IF(ISNUMBER(AA454),AE453,AA454)</f>
        <v/>
      </c>
      <c r="AF454" s="40" t="str">
        <f ca="1">IF(ISNUMBER(AA454),AA454,"")</f>
        <v/>
      </c>
      <c r="AG454" s="8" t="str">
        <f ca="1">IF(AC454="","",IF(AC453="",AC454,AG453+AC454))</f>
        <v/>
      </c>
      <c r="AH454" s="8" t="str">
        <f ca="1">IF(AD454="","",IF(AD453="",AD454,AH453+AD454))</f>
        <v/>
      </c>
      <c r="AI454" s="8" t="str">
        <f ca="1">IF(AG454&lt;&gt;"",AG454-AH454,"")</f>
        <v/>
      </c>
    </row>
    <row r="455" spans="11:35">
      <c r="K455" s="142" t="str">
        <f ca="1">IF(ROW()-$I$19&lt;$I$8,OFFSET($A$1,ROW()-$I$19+$I$4,COLUMN()-$I$21+$I$6),IF(ROW()-$I$19&lt;$I$8+$I$16,OFFSET($A$1,ROW()-$I$19-$I$8+$I$12,COLUMN()-$I$21+$I$14),""))</f>
        <v/>
      </c>
      <c r="L455" s="142" t="str">
        <f ca="1">IF(ROW()-$I$19&lt;$I$8,OFFSET(#REF!,ROW()-$I$19+$I$4,COLUMN()-$I$21+$I$6),IF(ROW()-$I$19&lt;$I$8+$I$16,OFFSET(#REF!,ROW()-$I$19-$I$8+$I$12,COLUMN()-$I$21+$I$14),""))</f>
        <v/>
      </c>
      <c r="M455" s="148" t="str">
        <f ca="1">IF(K455="","",IF(NOT(ISNUMBER(K455)),K455,M454))</f>
        <v/>
      </c>
      <c r="N455" s="149" t="str">
        <f ca="1">IF(K455="","",IF(ISNUMBER(K455),K455,IF(ISNUMBER(K456),K456,"")))</f>
        <v/>
      </c>
      <c r="O455" s="150" t="str">
        <f ca="1">IF(AND(ROW()-$I$19&lt;$I$8,NOT(ISNUMBER(K455))),L455,"")</f>
        <v/>
      </c>
      <c r="P455" s="150" t="str">
        <f ca="1">IF(AND(K455&lt;&gt;"",ISNUMBER(K455),ROW()-$I$19&lt;$I$8),L455,"")</f>
        <v/>
      </c>
      <c r="Q455" s="150" t="str">
        <f ca="1">IF(AND(K455&lt;&gt;"",ISNUMBER(K455),ROW()-$I$19&gt;=$I$8),L455,"")</f>
        <v/>
      </c>
      <c r="R455" s="153"/>
      <c r="AA455" s="8" t="str">
        <f ca="1">IF(ROW()-$Y$11&lt;$Y$8,OFFSET($A$1,ROW()-$Y$11+$Y$4,COLUMN()-$Y$13+$Y$6),"")</f>
        <v/>
      </c>
      <c r="AB455" s="8" t="str">
        <f ca="1">IF(ROW()-$Y$11&lt;$Y$8,IF(ISNUMBER(AA455),AB454,OFFSET($A$1,ROW()-$Y$11+$Y$4,COLUMN()-$Y$13+$Y$6)),"")</f>
        <v/>
      </c>
      <c r="AC455" s="8" t="str">
        <f ca="1">IF(ROW()-$Y$11&lt;$Y$8,OFFSET($A$1,ROW()-$Y$11+$Y$4,COLUMN()-$Y$13+$Y$6),"")</f>
        <v/>
      </c>
      <c r="AD455" s="8" t="str">
        <f ca="1">IF(ROW()-$Y$11&lt;$Y$8,OFFSET($A$1,ROW()-$Y$11+$Y$4,COLUMN()-$Y$13+$Y$6),"")</f>
        <v/>
      </c>
      <c r="AE455" s="40" t="str">
        <f ca="1">IF(ISNUMBER(AA455),AE454,AA455)</f>
        <v/>
      </c>
      <c r="AF455" s="40" t="str">
        <f ca="1">IF(ISNUMBER(AA455),AA455,"")</f>
        <v/>
      </c>
      <c r="AG455" s="8" t="str">
        <f ca="1">IF(AC455="","",IF(AC454="",AC455,AG454+AC455))</f>
        <v/>
      </c>
      <c r="AH455" s="8" t="str">
        <f ca="1">IF(AD455="","",IF(AD454="",AD455,AH454+AD455))</f>
        <v/>
      </c>
      <c r="AI455" s="8" t="str">
        <f ca="1">IF(AG455&lt;&gt;"",AG455-AH455,"")</f>
        <v/>
      </c>
    </row>
    <row r="456" spans="11:35">
      <c r="K456" s="142" t="str">
        <f ca="1">IF(ROW()-$I$19&lt;$I$8,OFFSET($A$1,ROW()-$I$19+$I$4,COLUMN()-$I$21+$I$6),IF(ROW()-$I$19&lt;$I$8+$I$16,OFFSET($A$1,ROW()-$I$19-$I$8+$I$12,COLUMN()-$I$21+$I$14),""))</f>
        <v/>
      </c>
      <c r="L456" s="142" t="str">
        <f ca="1">IF(ROW()-$I$19&lt;$I$8,OFFSET(#REF!,ROW()-$I$19+$I$4,COLUMN()-$I$21+$I$6),IF(ROW()-$I$19&lt;$I$8+$I$16,OFFSET(#REF!,ROW()-$I$19-$I$8+$I$12,COLUMN()-$I$21+$I$14),""))</f>
        <v/>
      </c>
      <c r="M456" s="148" t="str">
        <f ca="1">IF(K456="","",IF(NOT(ISNUMBER(K456)),K456,M455))</f>
        <v/>
      </c>
      <c r="N456" s="149" t="str">
        <f ca="1">IF(K456="","",IF(ISNUMBER(K456),K456,IF(ISNUMBER(K457),K457,"")))</f>
        <v/>
      </c>
      <c r="O456" s="150" t="str">
        <f ca="1">IF(AND(ROW()-$I$19&lt;$I$8,NOT(ISNUMBER(K456))),L456,"")</f>
        <v/>
      </c>
      <c r="P456" s="150" t="str">
        <f ca="1">IF(AND(K456&lt;&gt;"",ISNUMBER(K456),ROW()-$I$19&lt;$I$8),L456,"")</f>
        <v/>
      </c>
      <c r="Q456" s="150" t="str">
        <f ca="1">IF(AND(K456&lt;&gt;"",ISNUMBER(K456),ROW()-$I$19&gt;=$I$8),L456,"")</f>
        <v/>
      </c>
      <c r="R456" s="153"/>
      <c r="AA456" s="8" t="str">
        <f ca="1">IF(ROW()-$Y$11&lt;$Y$8,OFFSET($A$1,ROW()-$Y$11+$Y$4,COLUMN()-$Y$13+$Y$6),"")</f>
        <v/>
      </c>
      <c r="AB456" s="8" t="str">
        <f ca="1">IF(ROW()-$Y$11&lt;$Y$8,IF(ISNUMBER(AA456),AB455,OFFSET($A$1,ROW()-$Y$11+$Y$4,COLUMN()-$Y$13+$Y$6)),"")</f>
        <v/>
      </c>
      <c r="AC456" s="8" t="str">
        <f ca="1">IF(ROW()-$Y$11&lt;$Y$8,OFFSET($A$1,ROW()-$Y$11+$Y$4,COLUMN()-$Y$13+$Y$6),"")</f>
        <v/>
      </c>
      <c r="AD456" s="8" t="str">
        <f ca="1">IF(ROW()-$Y$11&lt;$Y$8,OFFSET($A$1,ROW()-$Y$11+$Y$4,COLUMN()-$Y$13+$Y$6),"")</f>
        <v/>
      </c>
      <c r="AE456" s="40" t="str">
        <f ca="1">IF(ISNUMBER(AA456),AE455,AA456)</f>
        <v/>
      </c>
      <c r="AF456" s="40" t="str">
        <f ca="1">IF(ISNUMBER(AA456),AA456,"")</f>
        <v/>
      </c>
      <c r="AG456" s="8" t="str">
        <f ca="1">IF(AC456="","",IF(AC455="",AC456,AG455+AC456))</f>
        <v/>
      </c>
      <c r="AH456" s="8" t="str">
        <f ca="1">IF(AD456="","",IF(AD455="",AD456,AH455+AD456))</f>
        <v/>
      </c>
      <c r="AI456" s="8" t="str">
        <f ca="1">IF(AG456&lt;&gt;"",AG456-AH456,"")</f>
        <v/>
      </c>
    </row>
    <row r="457" spans="11:35">
      <c r="K457" s="142" t="str">
        <f ca="1">IF(ROW()-$I$19&lt;$I$8,OFFSET($A$1,ROW()-$I$19+$I$4,COLUMN()-$I$21+$I$6),IF(ROW()-$I$19&lt;$I$8+$I$16,OFFSET($A$1,ROW()-$I$19-$I$8+$I$12,COLUMN()-$I$21+$I$14),""))</f>
        <v/>
      </c>
      <c r="L457" s="142" t="str">
        <f ca="1">IF(ROW()-$I$19&lt;$I$8,OFFSET(#REF!,ROW()-$I$19+$I$4,COLUMN()-$I$21+$I$6),IF(ROW()-$I$19&lt;$I$8+$I$16,OFFSET(#REF!,ROW()-$I$19-$I$8+$I$12,COLUMN()-$I$21+$I$14),""))</f>
        <v/>
      </c>
      <c r="M457" s="148" t="str">
        <f ca="1">IF(K457="","",IF(NOT(ISNUMBER(K457)),K457,M456))</f>
        <v/>
      </c>
      <c r="N457" s="149" t="str">
        <f ca="1">IF(K457="","",IF(ISNUMBER(K457),K457,IF(ISNUMBER(K458),K458,"")))</f>
        <v/>
      </c>
      <c r="O457" s="150" t="str">
        <f ca="1">IF(AND(ROW()-$I$19&lt;$I$8,NOT(ISNUMBER(K457))),L457,"")</f>
        <v/>
      </c>
      <c r="P457" s="150" t="str">
        <f ca="1">IF(AND(K457&lt;&gt;"",ISNUMBER(K457),ROW()-$I$19&lt;$I$8),L457,"")</f>
        <v/>
      </c>
      <c r="Q457" s="150" t="str">
        <f ca="1">IF(AND(K457&lt;&gt;"",ISNUMBER(K457),ROW()-$I$19&gt;=$I$8),L457,"")</f>
        <v/>
      </c>
      <c r="R457" s="153"/>
      <c r="AA457" s="8" t="str">
        <f ca="1">IF(ROW()-$Y$11&lt;$Y$8,OFFSET($A$1,ROW()-$Y$11+$Y$4,COLUMN()-$Y$13+$Y$6),"")</f>
        <v/>
      </c>
      <c r="AB457" s="8" t="str">
        <f ca="1">IF(ROW()-$Y$11&lt;$Y$8,IF(ISNUMBER(AA457),AB456,OFFSET($A$1,ROW()-$Y$11+$Y$4,COLUMN()-$Y$13+$Y$6)),"")</f>
        <v/>
      </c>
      <c r="AC457" s="8" t="str">
        <f ca="1">IF(ROW()-$Y$11&lt;$Y$8,OFFSET($A$1,ROW()-$Y$11+$Y$4,COLUMN()-$Y$13+$Y$6),"")</f>
        <v/>
      </c>
      <c r="AD457" s="8" t="str">
        <f ca="1">IF(ROW()-$Y$11&lt;$Y$8,OFFSET($A$1,ROW()-$Y$11+$Y$4,COLUMN()-$Y$13+$Y$6),"")</f>
        <v/>
      </c>
      <c r="AE457" s="40" t="str">
        <f ca="1">IF(ISNUMBER(AA457),AE456,AA457)</f>
        <v/>
      </c>
      <c r="AF457" s="40" t="str">
        <f ca="1">IF(ISNUMBER(AA457),AA457,"")</f>
        <v/>
      </c>
      <c r="AG457" s="8" t="str">
        <f ca="1">IF(AC457="","",IF(AC456="",AC457,AG456+AC457))</f>
        <v/>
      </c>
      <c r="AH457" s="8" t="str">
        <f ca="1">IF(AD457="","",IF(AD456="",AD457,AH456+AD457))</f>
        <v/>
      </c>
      <c r="AI457" s="8" t="str">
        <f ca="1">IF(AG457&lt;&gt;"",AG457-AH457,"")</f>
        <v/>
      </c>
    </row>
    <row r="458" spans="11:35">
      <c r="K458" s="142" t="str">
        <f ca="1">IF(ROW()-$I$19&lt;$I$8,OFFSET($A$1,ROW()-$I$19+$I$4,COLUMN()-$I$21+$I$6),IF(ROW()-$I$19&lt;$I$8+$I$16,OFFSET($A$1,ROW()-$I$19-$I$8+$I$12,COLUMN()-$I$21+$I$14),""))</f>
        <v/>
      </c>
      <c r="L458" s="142" t="str">
        <f ca="1">IF(ROW()-$I$19&lt;$I$8,OFFSET(#REF!,ROW()-$I$19+$I$4,COLUMN()-$I$21+$I$6),IF(ROW()-$I$19&lt;$I$8+$I$16,OFFSET(#REF!,ROW()-$I$19-$I$8+$I$12,COLUMN()-$I$21+$I$14),""))</f>
        <v/>
      </c>
      <c r="M458" s="148" t="str">
        <f ca="1">IF(K458="","",IF(NOT(ISNUMBER(K458)),K458,M457))</f>
        <v/>
      </c>
      <c r="N458" s="149" t="str">
        <f ca="1">IF(K458="","",IF(ISNUMBER(K458),K458,IF(ISNUMBER(K459),K459,"")))</f>
        <v/>
      </c>
      <c r="O458" s="150" t="str">
        <f ca="1">IF(AND(ROW()-$I$19&lt;$I$8,NOT(ISNUMBER(K458))),L458,"")</f>
        <v/>
      </c>
      <c r="P458" s="150" t="str">
        <f ca="1">IF(AND(K458&lt;&gt;"",ISNUMBER(K458),ROW()-$I$19&lt;$I$8),L458,"")</f>
        <v/>
      </c>
      <c r="Q458" s="150" t="str">
        <f ca="1">IF(AND(K458&lt;&gt;"",ISNUMBER(K458),ROW()-$I$19&gt;=$I$8),L458,"")</f>
        <v/>
      </c>
      <c r="R458" s="153"/>
      <c r="AA458" s="8" t="str">
        <f ca="1">IF(ROW()-$Y$11&lt;$Y$8,OFFSET($A$1,ROW()-$Y$11+$Y$4,COLUMN()-$Y$13+$Y$6),"")</f>
        <v/>
      </c>
      <c r="AB458" s="8" t="str">
        <f ca="1">IF(ROW()-$Y$11&lt;$Y$8,IF(ISNUMBER(AA458),AB457,OFFSET($A$1,ROW()-$Y$11+$Y$4,COLUMN()-$Y$13+$Y$6)),"")</f>
        <v/>
      </c>
      <c r="AC458" s="8" t="str">
        <f ca="1">IF(ROW()-$Y$11&lt;$Y$8,OFFSET($A$1,ROW()-$Y$11+$Y$4,COLUMN()-$Y$13+$Y$6),"")</f>
        <v/>
      </c>
      <c r="AD458" s="8" t="str">
        <f ca="1">IF(ROW()-$Y$11&lt;$Y$8,OFFSET($A$1,ROW()-$Y$11+$Y$4,COLUMN()-$Y$13+$Y$6),"")</f>
        <v/>
      </c>
      <c r="AE458" s="40" t="str">
        <f ca="1">IF(ISNUMBER(AA458),AE457,AA458)</f>
        <v/>
      </c>
      <c r="AF458" s="40" t="str">
        <f ca="1">IF(ISNUMBER(AA458),AA458,"")</f>
        <v/>
      </c>
      <c r="AG458" s="8" t="str">
        <f ca="1">IF(AC458="","",IF(AC457="",AC458,AG457+AC458))</f>
        <v/>
      </c>
      <c r="AH458" s="8" t="str">
        <f ca="1">IF(AD458="","",IF(AD457="",AD458,AH457+AD458))</f>
        <v/>
      </c>
      <c r="AI458" s="8" t="str">
        <f ca="1">IF(AG458&lt;&gt;"",AG458-AH458,"")</f>
        <v/>
      </c>
    </row>
    <row r="459" spans="11:35">
      <c r="K459" s="142" t="str">
        <f ca="1">IF(ROW()-$I$19&lt;$I$8,OFFSET($A$1,ROW()-$I$19+$I$4,COLUMN()-$I$21+$I$6),IF(ROW()-$I$19&lt;$I$8+$I$16,OFFSET($A$1,ROW()-$I$19-$I$8+$I$12,COLUMN()-$I$21+$I$14),""))</f>
        <v/>
      </c>
      <c r="L459" s="142" t="str">
        <f ca="1">IF(ROW()-$I$19&lt;$I$8,OFFSET(#REF!,ROW()-$I$19+$I$4,COLUMN()-$I$21+$I$6),IF(ROW()-$I$19&lt;$I$8+$I$16,OFFSET(#REF!,ROW()-$I$19-$I$8+$I$12,COLUMN()-$I$21+$I$14),""))</f>
        <v/>
      </c>
      <c r="M459" s="148" t="str">
        <f ca="1">IF(K459="","",IF(NOT(ISNUMBER(K459)),K459,M458))</f>
        <v/>
      </c>
      <c r="N459" s="149" t="str">
        <f ca="1">IF(K459="","",IF(ISNUMBER(K459),K459,IF(ISNUMBER(K460),K460,"")))</f>
        <v/>
      </c>
      <c r="O459" s="150" t="str">
        <f ca="1">IF(AND(ROW()-$I$19&lt;$I$8,NOT(ISNUMBER(K459))),L459,"")</f>
        <v/>
      </c>
      <c r="P459" s="150" t="str">
        <f ca="1">IF(AND(K459&lt;&gt;"",ISNUMBER(K459),ROW()-$I$19&lt;$I$8),L459,"")</f>
        <v/>
      </c>
      <c r="Q459" s="150" t="str">
        <f ca="1">IF(AND(K459&lt;&gt;"",ISNUMBER(K459),ROW()-$I$19&gt;=$I$8),L459,"")</f>
        <v/>
      </c>
      <c r="R459" s="153"/>
      <c r="AA459" s="8" t="str">
        <f ca="1">IF(ROW()-$Y$11&lt;$Y$8,OFFSET($A$1,ROW()-$Y$11+$Y$4,COLUMN()-$Y$13+$Y$6),"")</f>
        <v/>
      </c>
      <c r="AB459" s="8" t="str">
        <f ca="1">IF(ROW()-$Y$11&lt;$Y$8,IF(ISNUMBER(AA459),AB458,OFFSET($A$1,ROW()-$Y$11+$Y$4,COLUMN()-$Y$13+$Y$6)),"")</f>
        <v/>
      </c>
      <c r="AC459" s="8" t="str">
        <f ca="1">IF(ROW()-$Y$11&lt;$Y$8,OFFSET($A$1,ROW()-$Y$11+$Y$4,COLUMN()-$Y$13+$Y$6),"")</f>
        <v/>
      </c>
      <c r="AD459" s="8" t="str">
        <f ca="1">IF(ROW()-$Y$11&lt;$Y$8,OFFSET($A$1,ROW()-$Y$11+$Y$4,COLUMN()-$Y$13+$Y$6),"")</f>
        <v/>
      </c>
      <c r="AE459" s="40" t="str">
        <f ca="1">IF(ISNUMBER(AA459),AE458,AA459)</f>
        <v/>
      </c>
      <c r="AF459" s="40" t="str">
        <f ca="1">IF(ISNUMBER(AA459),AA459,"")</f>
        <v/>
      </c>
      <c r="AG459" s="8" t="str">
        <f ca="1">IF(AC459="","",IF(AC458="",AC459,AG458+AC459))</f>
        <v/>
      </c>
      <c r="AH459" s="8" t="str">
        <f ca="1">IF(AD459="","",IF(AD458="",AD459,AH458+AD459))</f>
        <v/>
      </c>
      <c r="AI459" s="8" t="str">
        <f ca="1">IF(AG459&lt;&gt;"",AG459-AH459,"")</f>
        <v/>
      </c>
    </row>
    <row r="460" spans="11:35">
      <c r="K460" s="142" t="str">
        <f ca="1">IF(ROW()-$I$19&lt;$I$8,OFFSET($A$1,ROW()-$I$19+$I$4,COLUMN()-$I$21+$I$6),IF(ROW()-$I$19&lt;$I$8+$I$16,OFFSET($A$1,ROW()-$I$19-$I$8+$I$12,COLUMN()-$I$21+$I$14),""))</f>
        <v/>
      </c>
      <c r="L460" s="142" t="str">
        <f ca="1">IF(ROW()-$I$19&lt;$I$8,OFFSET(#REF!,ROW()-$I$19+$I$4,COLUMN()-$I$21+$I$6),IF(ROW()-$I$19&lt;$I$8+$I$16,OFFSET(#REF!,ROW()-$I$19-$I$8+$I$12,COLUMN()-$I$21+$I$14),""))</f>
        <v/>
      </c>
      <c r="M460" s="148" t="str">
        <f ca="1">IF(K460="","",IF(NOT(ISNUMBER(K460)),K460,M459))</f>
        <v/>
      </c>
      <c r="N460" s="149" t="str">
        <f ca="1">IF(K460="","",IF(ISNUMBER(K460),K460,IF(ISNUMBER(K461),K461,"")))</f>
        <v/>
      </c>
      <c r="O460" s="150" t="str">
        <f ca="1">IF(AND(ROW()-$I$19&lt;$I$8,NOT(ISNUMBER(K460))),L460,"")</f>
        <v/>
      </c>
      <c r="P460" s="150" t="str">
        <f ca="1">IF(AND(K460&lt;&gt;"",ISNUMBER(K460),ROW()-$I$19&lt;$I$8),L460,"")</f>
        <v/>
      </c>
      <c r="Q460" s="150" t="str">
        <f ca="1">IF(AND(K460&lt;&gt;"",ISNUMBER(K460),ROW()-$I$19&gt;=$I$8),L460,"")</f>
        <v/>
      </c>
      <c r="R460" s="153"/>
      <c r="AA460" s="8" t="str">
        <f ca="1">IF(ROW()-$Y$11&lt;$Y$8,OFFSET($A$1,ROW()-$Y$11+$Y$4,COLUMN()-$Y$13+$Y$6),"")</f>
        <v/>
      </c>
      <c r="AB460" s="8" t="str">
        <f ca="1">IF(ROW()-$Y$11&lt;$Y$8,IF(ISNUMBER(AA460),AB459,OFFSET($A$1,ROW()-$Y$11+$Y$4,COLUMN()-$Y$13+$Y$6)),"")</f>
        <v/>
      </c>
      <c r="AC460" s="8" t="str">
        <f ca="1">IF(ROW()-$Y$11&lt;$Y$8,OFFSET($A$1,ROW()-$Y$11+$Y$4,COLUMN()-$Y$13+$Y$6),"")</f>
        <v/>
      </c>
      <c r="AD460" s="8" t="str">
        <f ca="1">IF(ROW()-$Y$11&lt;$Y$8,OFFSET($A$1,ROW()-$Y$11+$Y$4,COLUMN()-$Y$13+$Y$6),"")</f>
        <v/>
      </c>
      <c r="AE460" s="40" t="str">
        <f ca="1">IF(ISNUMBER(AA460),AE459,AA460)</f>
        <v/>
      </c>
      <c r="AF460" s="40" t="str">
        <f ca="1">IF(ISNUMBER(AA460),AA460,"")</f>
        <v/>
      </c>
      <c r="AG460" s="8" t="str">
        <f ca="1">IF(AC460="","",IF(AC459="",AC460,AG459+AC460))</f>
        <v/>
      </c>
      <c r="AH460" s="8" t="str">
        <f ca="1">IF(AD460="","",IF(AD459="",AD460,AH459+AD460))</f>
        <v/>
      </c>
      <c r="AI460" s="8" t="str">
        <f ca="1">IF(AG460&lt;&gt;"",AG460-AH460,"")</f>
        <v/>
      </c>
    </row>
    <row r="461" spans="11:35">
      <c r="K461" s="142" t="str">
        <f ca="1">IF(ROW()-$I$19&lt;$I$8,OFFSET($A$1,ROW()-$I$19+$I$4,COLUMN()-$I$21+$I$6),IF(ROW()-$I$19&lt;$I$8+$I$16,OFFSET($A$1,ROW()-$I$19-$I$8+$I$12,COLUMN()-$I$21+$I$14),""))</f>
        <v/>
      </c>
      <c r="L461" s="142" t="str">
        <f ca="1">IF(ROW()-$I$19&lt;$I$8,OFFSET(#REF!,ROW()-$I$19+$I$4,COLUMN()-$I$21+$I$6),IF(ROW()-$I$19&lt;$I$8+$I$16,OFFSET(#REF!,ROW()-$I$19-$I$8+$I$12,COLUMN()-$I$21+$I$14),""))</f>
        <v/>
      </c>
      <c r="M461" s="148" t="str">
        <f ca="1">IF(K461="","",IF(NOT(ISNUMBER(K461)),K461,M460))</f>
        <v/>
      </c>
      <c r="N461" s="149" t="str">
        <f ca="1">IF(K461="","",IF(ISNUMBER(K461),K461,IF(ISNUMBER(K462),K462,"")))</f>
        <v/>
      </c>
      <c r="O461" s="150" t="str">
        <f ca="1">IF(AND(ROW()-$I$19&lt;$I$8,NOT(ISNUMBER(K461))),L461,"")</f>
        <v/>
      </c>
      <c r="P461" s="150" t="str">
        <f ca="1">IF(AND(K461&lt;&gt;"",ISNUMBER(K461),ROW()-$I$19&lt;$I$8),L461,"")</f>
        <v/>
      </c>
      <c r="Q461" s="150" t="str">
        <f ca="1">IF(AND(K461&lt;&gt;"",ISNUMBER(K461),ROW()-$I$19&gt;=$I$8),L461,"")</f>
        <v/>
      </c>
      <c r="R461" s="153"/>
      <c r="AA461" s="8" t="str">
        <f ca="1">IF(ROW()-$Y$11&lt;$Y$8,OFFSET($A$1,ROW()-$Y$11+$Y$4,COLUMN()-$Y$13+$Y$6),"")</f>
        <v/>
      </c>
      <c r="AB461" s="8" t="str">
        <f ca="1">IF(ROW()-$Y$11&lt;$Y$8,IF(ISNUMBER(AA461),AB460,OFFSET($A$1,ROW()-$Y$11+$Y$4,COLUMN()-$Y$13+$Y$6)),"")</f>
        <v/>
      </c>
      <c r="AC461" s="8" t="str">
        <f ca="1">IF(ROW()-$Y$11&lt;$Y$8,OFFSET($A$1,ROW()-$Y$11+$Y$4,COLUMN()-$Y$13+$Y$6),"")</f>
        <v/>
      </c>
      <c r="AD461" s="8" t="str">
        <f ca="1">IF(ROW()-$Y$11&lt;$Y$8,OFFSET($A$1,ROW()-$Y$11+$Y$4,COLUMN()-$Y$13+$Y$6),"")</f>
        <v/>
      </c>
      <c r="AE461" s="40" t="str">
        <f ca="1">IF(ISNUMBER(AA461),AE460,AA461)</f>
        <v/>
      </c>
      <c r="AF461" s="40" t="str">
        <f ca="1">IF(ISNUMBER(AA461),AA461,"")</f>
        <v/>
      </c>
      <c r="AG461" s="8" t="str">
        <f ca="1">IF(AC461="","",IF(AC460="",AC461,AG460+AC461))</f>
        <v/>
      </c>
      <c r="AH461" s="8" t="str">
        <f ca="1">IF(AD461="","",IF(AD460="",AD461,AH460+AD461))</f>
        <v/>
      </c>
      <c r="AI461" s="8" t="str">
        <f ca="1">IF(AG461&lt;&gt;"",AG461-AH461,"")</f>
        <v/>
      </c>
    </row>
    <row r="462" spans="11:35">
      <c r="K462" s="142" t="str">
        <f ca="1">IF(ROW()-$I$19&lt;$I$8,OFFSET($A$1,ROW()-$I$19+$I$4,COLUMN()-$I$21+$I$6),IF(ROW()-$I$19&lt;$I$8+$I$16,OFFSET($A$1,ROW()-$I$19-$I$8+$I$12,COLUMN()-$I$21+$I$14),""))</f>
        <v/>
      </c>
      <c r="L462" s="142" t="str">
        <f ca="1">IF(ROW()-$I$19&lt;$I$8,OFFSET(#REF!,ROW()-$I$19+$I$4,COLUMN()-$I$21+$I$6),IF(ROW()-$I$19&lt;$I$8+$I$16,OFFSET(#REF!,ROW()-$I$19-$I$8+$I$12,COLUMN()-$I$21+$I$14),""))</f>
        <v/>
      </c>
      <c r="M462" s="148" t="str">
        <f ca="1">IF(K462="","",IF(NOT(ISNUMBER(K462)),K462,M461))</f>
        <v/>
      </c>
      <c r="N462" s="149" t="str">
        <f ca="1">IF(K462="","",IF(ISNUMBER(K462),K462,IF(ISNUMBER(K463),K463,"")))</f>
        <v/>
      </c>
      <c r="O462" s="150" t="str">
        <f ca="1">IF(AND(ROW()-$I$19&lt;$I$8,NOT(ISNUMBER(K462))),L462,"")</f>
        <v/>
      </c>
      <c r="P462" s="150" t="str">
        <f ca="1">IF(AND(K462&lt;&gt;"",ISNUMBER(K462),ROW()-$I$19&lt;$I$8),L462,"")</f>
        <v/>
      </c>
      <c r="Q462" s="150" t="str">
        <f ca="1">IF(AND(K462&lt;&gt;"",ISNUMBER(K462),ROW()-$I$19&gt;=$I$8),L462,"")</f>
        <v/>
      </c>
      <c r="R462" s="153"/>
      <c r="AA462" s="8" t="str">
        <f ca="1">IF(ROW()-$Y$11&lt;$Y$8,OFFSET($A$1,ROW()-$Y$11+$Y$4,COLUMN()-$Y$13+$Y$6),"")</f>
        <v/>
      </c>
      <c r="AB462" s="8" t="str">
        <f ca="1">IF(ROW()-$Y$11&lt;$Y$8,IF(ISNUMBER(AA462),AB461,OFFSET($A$1,ROW()-$Y$11+$Y$4,COLUMN()-$Y$13+$Y$6)),"")</f>
        <v/>
      </c>
      <c r="AC462" s="8" t="str">
        <f ca="1">IF(ROW()-$Y$11&lt;$Y$8,OFFSET($A$1,ROW()-$Y$11+$Y$4,COLUMN()-$Y$13+$Y$6),"")</f>
        <v/>
      </c>
      <c r="AD462" s="8" t="str">
        <f ca="1">IF(ROW()-$Y$11&lt;$Y$8,OFFSET($A$1,ROW()-$Y$11+$Y$4,COLUMN()-$Y$13+$Y$6),"")</f>
        <v/>
      </c>
      <c r="AE462" s="40" t="str">
        <f ca="1">IF(ISNUMBER(AA462),AE461,AA462)</f>
        <v/>
      </c>
      <c r="AF462" s="40" t="str">
        <f ca="1">IF(ISNUMBER(AA462),AA462,"")</f>
        <v/>
      </c>
      <c r="AG462" s="8" t="str">
        <f ca="1">IF(AC462="","",IF(AC461="",AC462,AG461+AC462))</f>
        <v/>
      </c>
      <c r="AH462" s="8" t="str">
        <f ca="1">IF(AD462="","",IF(AD461="",AD462,AH461+AD462))</f>
        <v/>
      </c>
      <c r="AI462" s="8" t="str">
        <f ca="1">IF(AG462&lt;&gt;"",AG462-AH462,"")</f>
        <v/>
      </c>
    </row>
    <row r="463" spans="11:35">
      <c r="K463" s="142" t="str">
        <f ca="1">IF(ROW()-$I$19&lt;$I$8,OFFSET($A$1,ROW()-$I$19+$I$4,COLUMN()-$I$21+$I$6),IF(ROW()-$I$19&lt;$I$8+$I$16,OFFSET($A$1,ROW()-$I$19-$I$8+$I$12,COLUMN()-$I$21+$I$14),""))</f>
        <v/>
      </c>
      <c r="L463" s="142" t="str">
        <f ca="1">IF(ROW()-$I$19&lt;$I$8,OFFSET(#REF!,ROW()-$I$19+$I$4,COLUMN()-$I$21+$I$6),IF(ROW()-$I$19&lt;$I$8+$I$16,OFFSET(#REF!,ROW()-$I$19-$I$8+$I$12,COLUMN()-$I$21+$I$14),""))</f>
        <v/>
      </c>
      <c r="M463" s="148" t="str">
        <f ca="1">IF(K463="","",IF(NOT(ISNUMBER(K463)),K463,M462))</f>
        <v/>
      </c>
      <c r="N463" s="149" t="str">
        <f ca="1">IF(K463="","",IF(ISNUMBER(K463),K463,IF(ISNUMBER(K464),K464,"")))</f>
        <v/>
      </c>
      <c r="O463" s="150" t="str">
        <f ca="1">IF(AND(ROW()-$I$19&lt;$I$8,NOT(ISNUMBER(K463))),L463,"")</f>
        <v/>
      </c>
      <c r="P463" s="150" t="str">
        <f ca="1">IF(AND(K463&lt;&gt;"",ISNUMBER(K463),ROW()-$I$19&lt;$I$8),L463,"")</f>
        <v/>
      </c>
      <c r="Q463" s="150" t="str">
        <f ca="1">IF(AND(K463&lt;&gt;"",ISNUMBER(K463),ROW()-$I$19&gt;=$I$8),L463,"")</f>
        <v/>
      </c>
      <c r="R463" s="153"/>
      <c r="AA463" s="8" t="str">
        <f ca="1">IF(ROW()-$Y$11&lt;$Y$8,OFFSET($A$1,ROW()-$Y$11+$Y$4,COLUMN()-$Y$13+$Y$6),"")</f>
        <v/>
      </c>
      <c r="AB463" s="8" t="str">
        <f ca="1">IF(ROW()-$Y$11&lt;$Y$8,IF(ISNUMBER(AA463),AB462,OFFSET($A$1,ROW()-$Y$11+$Y$4,COLUMN()-$Y$13+$Y$6)),"")</f>
        <v/>
      </c>
      <c r="AC463" s="8" t="str">
        <f ca="1">IF(ROW()-$Y$11&lt;$Y$8,OFFSET($A$1,ROW()-$Y$11+$Y$4,COLUMN()-$Y$13+$Y$6),"")</f>
        <v/>
      </c>
      <c r="AD463" s="8" t="str">
        <f ca="1">IF(ROW()-$Y$11&lt;$Y$8,OFFSET($A$1,ROW()-$Y$11+$Y$4,COLUMN()-$Y$13+$Y$6),"")</f>
        <v/>
      </c>
      <c r="AE463" s="40" t="str">
        <f ca="1">IF(ISNUMBER(AA463),AE462,AA463)</f>
        <v/>
      </c>
      <c r="AF463" s="40" t="str">
        <f ca="1">IF(ISNUMBER(AA463),AA463,"")</f>
        <v/>
      </c>
      <c r="AG463" s="8" t="str">
        <f ca="1">IF(AC463="","",IF(AC462="",AC463,AG462+AC463))</f>
        <v/>
      </c>
      <c r="AH463" s="8" t="str">
        <f ca="1">IF(AD463="","",IF(AD462="",AD463,AH462+AD463))</f>
        <v/>
      </c>
      <c r="AI463" s="8" t="str">
        <f ca="1">IF(AG463&lt;&gt;"",AG463-AH463,"")</f>
        <v/>
      </c>
    </row>
    <row r="464" spans="11:35">
      <c r="K464" s="142" t="str">
        <f ca="1">IF(ROW()-$I$19&lt;$I$8,OFFSET($A$1,ROW()-$I$19+$I$4,COLUMN()-$I$21+$I$6),IF(ROW()-$I$19&lt;$I$8+$I$16,OFFSET($A$1,ROW()-$I$19-$I$8+$I$12,COLUMN()-$I$21+$I$14),""))</f>
        <v/>
      </c>
      <c r="L464" s="142" t="str">
        <f ca="1">IF(ROW()-$I$19&lt;$I$8,OFFSET(#REF!,ROW()-$I$19+$I$4,COLUMN()-$I$21+$I$6),IF(ROW()-$I$19&lt;$I$8+$I$16,OFFSET(#REF!,ROW()-$I$19-$I$8+$I$12,COLUMN()-$I$21+$I$14),""))</f>
        <v/>
      </c>
      <c r="M464" s="148" t="str">
        <f ca="1">IF(K464="","",IF(NOT(ISNUMBER(K464)),K464,M463))</f>
        <v/>
      </c>
      <c r="N464" s="149" t="str">
        <f ca="1">IF(K464="","",IF(ISNUMBER(K464),K464,IF(ISNUMBER(K465),K465,"")))</f>
        <v/>
      </c>
      <c r="O464" s="150" t="str">
        <f ca="1">IF(AND(ROW()-$I$19&lt;$I$8,NOT(ISNUMBER(K464))),L464,"")</f>
        <v/>
      </c>
      <c r="P464" s="150" t="str">
        <f ca="1">IF(AND(K464&lt;&gt;"",ISNUMBER(K464),ROW()-$I$19&lt;$I$8),L464,"")</f>
        <v/>
      </c>
      <c r="Q464" s="150" t="str">
        <f ca="1">IF(AND(K464&lt;&gt;"",ISNUMBER(K464),ROW()-$I$19&gt;=$I$8),L464,"")</f>
        <v/>
      </c>
      <c r="R464" s="153"/>
      <c r="AA464" s="8" t="str">
        <f ca="1">IF(ROW()-$Y$11&lt;$Y$8,OFFSET($A$1,ROW()-$Y$11+$Y$4,COLUMN()-$Y$13+$Y$6),"")</f>
        <v/>
      </c>
      <c r="AB464" s="8" t="str">
        <f ca="1">IF(ROW()-$Y$11&lt;$Y$8,IF(ISNUMBER(AA464),AB463,OFFSET($A$1,ROW()-$Y$11+$Y$4,COLUMN()-$Y$13+$Y$6)),"")</f>
        <v/>
      </c>
      <c r="AC464" s="8" t="str">
        <f ca="1">IF(ROW()-$Y$11&lt;$Y$8,OFFSET($A$1,ROW()-$Y$11+$Y$4,COLUMN()-$Y$13+$Y$6),"")</f>
        <v/>
      </c>
      <c r="AD464" s="8" t="str">
        <f ca="1">IF(ROW()-$Y$11&lt;$Y$8,OFFSET($A$1,ROW()-$Y$11+$Y$4,COLUMN()-$Y$13+$Y$6),"")</f>
        <v/>
      </c>
      <c r="AE464" s="40" t="str">
        <f ca="1">IF(ISNUMBER(AA464),AE463,AA464)</f>
        <v/>
      </c>
      <c r="AF464" s="40" t="str">
        <f ca="1">IF(ISNUMBER(AA464),AA464,"")</f>
        <v/>
      </c>
      <c r="AG464" s="8" t="str">
        <f ca="1">IF(AC464="","",IF(AC463="",AC464,AG463+AC464))</f>
        <v/>
      </c>
      <c r="AH464" s="8" t="str">
        <f ca="1">IF(AD464="","",IF(AD463="",AD464,AH463+AD464))</f>
        <v/>
      </c>
      <c r="AI464" s="8" t="str">
        <f ca="1">IF(AG464&lt;&gt;"",AG464-AH464,"")</f>
        <v/>
      </c>
    </row>
    <row r="465" spans="11:35">
      <c r="K465" s="142" t="str">
        <f ca="1">IF(ROW()-$I$19&lt;$I$8,OFFSET($A$1,ROW()-$I$19+$I$4,COLUMN()-$I$21+$I$6),IF(ROW()-$I$19&lt;$I$8+$I$16,OFFSET($A$1,ROW()-$I$19-$I$8+$I$12,COLUMN()-$I$21+$I$14),""))</f>
        <v/>
      </c>
      <c r="L465" s="142" t="str">
        <f ca="1">IF(ROW()-$I$19&lt;$I$8,OFFSET(#REF!,ROW()-$I$19+$I$4,COLUMN()-$I$21+$I$6),IF(ROW()-$I$19&lt;$I$8+$I$16,OFFSET(#REF!,ROW()-$I$19-$I$8+$I$12,COLUMN()-$I$21+$I$14),""))</f>
        <v/>
      </c>
      <c r="M465" s="148" t="str">
        <f ca="1">IF(K465="","",IF(NOT(ISNUMBER(K465)),K465,M464))</f>
        <v/>
      </c>
      <c r="N465" s="149" t="str">
        <f ca="1">IF(K465="","",IF(ISNUMBER(K465),K465,IF(ISNUMBER(K466),K466,"")))</f>
        <v/>
      </c>
      <c r="O465" s="150" t="str">
        <f ca="1">IF(AND(ROW()-$I$19&lt;$I$8,NOT(ISNUMBER(K465))),L465,"")</f>
        <v/>
      </c>
      <c r="P465" s="150" t="str">
        <f ca="1">IF(AND(K465&lt;&gt;"",ISNUMBER(K465),ROW()-$I$19&lt;$I$8),L465,"")</f>
        <v/>
      </c>
      <c r="Q465" s="150" t="str">
        <f ca="1">IF(AND(K465&lt;&gt;"",ISNUMBER(K465),ROW()-$I$19&gt;=$I$8),L465,"")</f>
        <v/>
      </c>
      <c r="R465" s="153"/>
      <c r="AA465" s="8" t="str">
        <f ca="1">IF(ROW()-$Y$11&lt;$Y$8,OFFSET($A$1,ROW()-$Y$11+$Y$4,COLUMN()-$Y$13+$Y$6),"")</f>
        <v/>
      </c>
      <c r="AB465" s="8" t="str">
        <f ca="1">IF(ROW()-$Y$11&lt;$Y$8,IF(ISNUMBER(AA465),AB464,OFFSET($A$1,ROW()-$Y$11+$Y$4,COLUMN()-$Y$13+$Y$6)),"")</f>
        <v/>
      </c>
      <c r="AC465" s="8" t="str">
        <f ca="1">IF(ROW()-$Y$11&lt;$Y$8,OFFSET($A$1,ROW()-$Y$11+$Y$4,COLUMN()-$Y$13+$Y$6),"")</f>
        <v/>
      </c>
      <c r="AD465" s="8" t="str">
        <f ca="1">IF(ROW()-$Y$11&lt;$Y$8,OFFSET($A$1,ROW()-$Y$11+$Y$4,COLUMN()-$Y$13+$Y$6),"")</f>
        <v/>
      </c>
      <c r="AE465" s="40" t="str">
        <f ca="1">IF(ISNUMBER(AA465),AE464,AA465)</f>
        <v/>
      </c>
      <c r="AF465" s="40" t="str">
        <f ca="1">IF(ISNUMBER(AA465),AA465,"")</f>
        <v/>
      </c>
      <c r="AG465" s="8" t="str">
        <f ca="1">IF(AC465="","",IF(AC464="",AC465,AG464+AC465))</f>
        <v/>
      </c>
      <c r="AH465" s="8" t="str">
        <f ca="1">IF(AD465="","",IF(AD464="",AD465,AH464+AD465))</f>
        <v/>
      </c>
      <c r="AI465" s="8" t="str">
        <f ca="1">IF(AG465&lt;&gt;"",AG465-AH465,"")</f>
        <v/>
      </c>
    </row>
    <row r="466" spans="11:35">
      <c r="K466" s="142" t="str">
        <f ca="1">IF(ROW()-$I$19&lt;$I$8,OFFSET($A$1,ROW()-$I$19+$I$4,COLUMN()-$I$21+$I$6),IF(ROW()-$I$19&lt;$I$8+$I$16,OFFSET($A$1,ROW()-$I$19-$I$8+$I$12,COLUMN()-$I$21+$I$14),""))</f>
        <v/>
      </c>
      <c r="L466" s="142" t="str">
        <f ca="1">IF(ROW()-$I$19&lt;$I$8,OFFSET(#REF!,ROW()-$I$19+$I$4,COLUMN()-$I$21+$I$6),IF(ROW()-$I$19&lt;$I$8+$I$16,OFFSET(#REF!,ROW()-$I$19-$I$8+$I$12,COLUMN()-$I$21+$I$14),""))</f>
        <v/>
      </c>
      <c r="M466" s="148" t="str">
        <f ca="1">IF(K466="","",IF(NOT(ISNUMBER(K466)),K466,M465))</f>
        <v/>
      </c>
      <c r="N466" s="149" t="str">
        <f ca="1">IF(K466="","",IF(ISNUMBER(K466),K466,IF(ISNUMBER(K467),K467,"")))</f>
        <v/>
      </c>
      <c r="O466" s="150" t="str">
        <f ca="1">IF(AND(ROW()-$I$19&lt;$I$8,NOT(ISNUMBER(K466))),L466,"")</f>
        <v/>
      </c>
      <c r="P466" s="150" t="str">
        <f ca="1">IF(AND(K466&lt;&gt;"",ISNUMBER(K466),ROW()-$I$19&lt;$I$8),L466,"")</f>
        <v/>
      </c>
      <c r="Q466" s="150" t="str">
        <f ca="1">IF(AND(K466&lt;&gt;"",ISNUMBER(K466),ROW()-$I$19&gt;=$I$8),L466,"")</f>
        <v/>
      </c>
      <c r="R466" s="153"/>
      <c r="AA466" s="8" t="str">
        <f ca="1">IF(ROW()-$Y$11&lt;$Y$8,OFFSET($A$1,ROW()-$Y$11+$Y$4,COLUMN()-$Y$13+$Y$6),"")</f>
        <v/>
      </c>
      <c r="AB466" s="8" t="str">
        <f ca="1">IF(ROW()-$Y$11&lt;$Y$8,IF(ISNUMBER(AA466),AB465,OFFSET($A$1,ROW()-$Y$11+$Y$4,COLUMN()-$Y$13+$Y$6)),"")</f>
        <v/>
      </c>
      <c r="AC466" s="8" t="str">
        <f ca="1">IF(ROW()-$Y$11&lt;$Y$8,OFFSET($A$1,ROW()-$Y$11+$Y$4,COLUMN()-$Y$13+$Y$6),"")</f>
        <v/>
      </c>
      <c r="AD466" s="8" t="str">
        <f ca="1">IF(ROW()-$Y$11&lt;$Y$8,OFFSET($A$1,ROW()-$Y$11+$Y$4,COLUMN()-$Y$13+$Y$6),"")</f>
        <v/>
      </c>
      <c r="AE466" s="40" t="str">
        <f ca="1">IF(ISNUMBER(AA466),AE465,AA466)</f>
        <v/>
      </c>
      <c r="AF466" s="40" t="str">
        <f ca="1">IF(ISNUMBER(AA466),AA466,"")</f>
        <v/>
      </c>
      <c r="AG466" s="8" t="str">
        <f ca="1">IF(AC466="","",IF(AC465="",AC466,AG465+AC466))</f>
        <v/>
      </c>
      <c r="AH466" s="8" t="str">
        <f ca="1">IF(AD466="","",IF(AD465="",AD466,AH465+AD466))</f>
        <v/>
      </c>
      <c r="AI466" s="8" t="str">
        <f ca="1">IF(AG466&lt;&gt;"",AG466-AH466,"")</f>
        <v/>
      </c>
    </row>
    <row r="467" spans="11:35">
      <c r="K467" s="142" t="str">
        <f ca="1">IF(ROW()-$I$19&lt;$I$8,OFFSET($A$1,ROW()-$I$19+$I$4,COLUMN()-$I$21+$I$6),IF(ROW()-$I$19&lt;$I$8+$I$16,OFFSET($A$1,ROW()-$I$19-$I$8+$I$12,COLUMN()-$I$21+$I$14),""))</f>
        <v/>
      </c>
      <c r="L467" s="142" t="str">
        <f ca="1">IF(ROW()-$I$19&lt;$I$8,OFFSET(#REF!,ROW()-$I$19+$I$4,COLUMN()-$I$21+$I$6),IF(ROW()-$I$19&lt;$I$8+$I$16,OFFSET(#REF!,ROW()-$I$19-$I$8+$I$12,COLUMN()-$I$21+$I$14),""))</f>
        <v/>
      </c>
      <c r="M467" s="148" t="str">
        <f ca="1">IF(K467="","",IF(NOT(ISNUMBER(K467)),K467,M466))</f>
        <v/>
      </c>
      <c r="N467" s="149" t="str">
        <f ca="1">IF(K467="","",IF(ISNUMBER(K467),K467,IF(ISNUMBER(K468),K468,"")))</f>
        <v/>
      </c>
      <c r="O467" s="150" t="str">
        <f ca="1">IF(AND(ROW()-$I$19&lt;$I$8,NOT(ISNUMBER(K467))),L467,"")</f>
        <v/>
      </c>
      <c r="P467" s="150" t="str">
        <f ca="1">IF(AND(K467&lt;&gt;"",ISNUMBER(K467),ROW()-$I$19&lt;$I$8),L467,"")</f>
        <v/>
      </c>
      <c r="Q467" s="150" t="str">
        <f ca="1">IF(AND(K467&lt;&gt;"",ISNUMBER(K467),ROW()-$I$19&gt;=$I$8),L467,"")</f>
        <v/>
      </c>
      <c r="R467" s="153"/>
      <c r="AA467" s="8" t="str">
        <f ca="1">IF(ROW()-$Y$11&lt;$Y$8,OFFSET($A$1,ROW()-$Y$11+$Y$4,COLUMN()-$Y$13+$Y$6),"")</f>
        <v/>
      </c>
      <c r="AB467" s="8" t="str">
        <f ca="1">IF(ROW()-$Y$11&lt;$Y$8,IF(ISNUMBER(AA467),AB466,OFFSET($A$1,ROW()-$Y$11+$Y$4,COLUMN()-$Y$13+$Y$6)),"")</f>
        <v/>
      </c>
      <c r="AC467" s="8" t="str">
        <f ca="1">IF(ROW()-$Y$11&lt;$Y$8,OFFSET($A$1,ROW()-$Y$11+$Y$4,COLUMN()-$Y$13+$Y$6),"")</f>
        <v/>
      </c>
      <c r="AD467" s="8" t="str">
        <f ca="1">IF(ROW()-$Y$11&lt;$Y$8,OFFSET($A$1,ROW()-$Y$11+$Y$4,COLUMN()-$Y$13+$Y$6),"")</f>
        <v/>
      </c>
      <c r="AE467" s="40" t="str">
        <f ca="1">IF(ISNUMBER(AA467),AE466,AA467)</f>
        <v/>
      </c>
      <c r="AF467" s="40" t="str">
        <f ca="1">IF(ISNUMBER(AA467),AA467,"")</f>
        <v/>
      </c>
      <c r="AG467" s="8" t="str">
        <f ca="1">IF(AC467="","",IF(AC466="",AC467,AG466+AC467))</f>
        <v/>
      </c>
      <c r="AH467" s="8" t="str">
        <f ca="1">IF(AD467="","",IF(AD466="",AD467,AH466+AD467))</f>
        <v/>
      </c>
      <c r="AI467" s="8" t="str">
        <f ca="1">IF(AG467&lt;&gt;"",AG467-AH467,"")</f>
        <v/>
      </c>
    </row>
    <row r="468" spans="11:35">
      <c r="K468" s="142" t="str">
        <f ca="1">IF(ROW()-$I$19&lt;$I$8,OFFSET($A$1,ROW()-$I$19+$I$4,COLUMN()-$I$21+$I$6),IF(ROW()-$I$19&lt;$I$8+$I$16,OFFSET($A$1,ROW()-$I$19-$I$8+$I$12,COLUMN()-$I$21+$I$14),""))</f>
        <v/>
      </c>
      <c r="L468" s="142" t="str">
        <f ca="1">IF(ROW()-$I$19&lt;$I$8,OFFSET(#REF!,ROW()-$I$19+$I$4,COLUMN()-$I$21+$I$6),IF(ROW()-$I$19&lt;$I$8+$I$16,OFFSET(#REF!,ROW()-$I$19-$I$8+$I$12,COLUMN()-$I$21+$I$14),""))</f>
        <v/>
      </c>
      <c r="M468" s="148" t="str">
        <f ca="1">IF(K468="","",IF(NOT(ISNUMBER(K468)),K468,M467))</f>
        <v/>
      </c>
      <c r="N468" s="149" t="str">
        <f ca="1">IF(K468="","",IF(ISNUMBER(K468),K468,IF(ISNUMBER(K469),K469,"")))</f>
        <v/>
      </c>
      <c r="O468" s="150" t="str">
        <f ca="1">IF(AND(ROW()-$I$19&lt;$I$8,NOT(ISNUMBER(K468))),L468,"")</f>
        <v/>
      </c>
      <c r="P468" s="150" t="str">
        <f ca="1">IF(AND(K468&lt;&gt;"",ISNUMBER(K468),ROW()-$I$19&lt;$I$8),L468,"")</f>
        <v/>
      </c>
      <c r="Q468" s="150" t="str">
        <f ca="1">IF(AND(K468&lt;&gt;"",ISNUMBER(K468),ROW()-$I$19&gt;=$I$8),L468,"")</f>
        <v/>
      </c>
      <c r="R468" s="153"/>
      <c r="AA468" s="8" t="str">
        <f ca="1">IF(ROW()-$Y$11&lt;$Y$8,OFFSET($A$1,ROW()-$Y$11+$Y$4,COLUMN()-$Y$13+$Y$6),"")</f>
        <v/>
      </c>
      <c r="AB468" s="8" t="str">
        <f ca="1">IF(ROW()-$Y$11&lt;$Y$8,IF(ISNUMBER(AA468),AB467,OFFSET($A$1,ROW()-$Y$11+$Y$4,COLUMN()-$Y$13+$Y$6)),"")</f>
        <v/>
      </c>
      <c r="AC468" s="8" t="str">
        <f ca="1">IF(ROW()-$Y$11&lt;$Y$8,OFFSET($A$1,ROW()-$Y$11+$Y$4,COLUMN()-$Y$13+$Y$6),"")</f>
        <v/>
      </c>
      <c r="AD468" s="8" t="str">
        <f ca="1">IF(ROW()-$Y$11&lt;$Y$8,OFFSET($A$1,ROW()-$Y$11+$Y$4,COLUMN()-$Y$13+$Y$6),"")</f>
        <v/>
      </c>
      <c r="AE468" s="40" t="str">
        <f ca="1">IF(ISNUMBER(AA468),AE467,AA468)</f>
        <v/>
      </c>
      <c r="AF468" s="40" t="str">
        <f ca="1">IF(ISNUMBER(AA468),AA468,"")</f>
        <v/>
      </c>
      <c r="AG468" s="8" t="str">
        <f ca="1">IF(AC468="","",IF(AC467="",AC468,AG467+AC468))</f>
        <v/>
      </c>
      <c r="AH468" s="8" t="str">
        <f ca="1">IF(AD468="","",IF(AD467="",AD468,AH467+AD468))</f>
        <v/>
      </c>
      <c r="AI468" s="8" t="str">
        <f ca="1">IF(AG468&lt;&gt;"",AG468-AH468,"")</f>
        <v/>
      </c>
    </row>
    <row r="469" spans="11:35">
      <c r="K469" s="142" t="str">
        <f ca="1">IF(ROW()-$I$19&lt;$I$8,OFFSET($A$1,ROW()-$I$19+$I$4,COLUMN()-$I$21+$I$6),IF(ROW()-$I$19&lt;$I$8+$I$16,OFFSET($A$1,ROW()-$I$19-$I$8+$I$12,COLUMN()-$I$21+$I$14),""))</f>
        <v/>
      </c>
      <c r="L469" s="142" t="str">
        <f ca="1">IF(ROW()-$I$19&lt;$I$8,OFFSET(#REF!,ROW()-$I$19+$I$4,COLUMN()-$I$21+$I$6),IF(ROW()-$I$19&lt;$I$8+$I$16,OFFSET(#REF!,ROW()-$I$19-$I$8+$I$12,COLUMN()-$I$21+$I$14),""))</f>
        <v/>
      </c>
      <c r="M469" s="148" t="str">
        <f ca="1">IF(K469="","",IF(NOT(ISNUMBER(K469)),K469,M468))</f>
        <v/>
      </c>
      <c r="N469" s="149" t="str">
        <f ca="1">IF(K469="","",IF(ISNUMBER(K469),K469,IF(ISNUMBER(K470),K470,"")))</f>
        <v/>
      </c>
      <c r="O469" s="150" t="str">
        <f ca="1">IF(AND(ROW()-$I$19&lt;$I$8,NOT(ISNUMBER(K469))),L469,"")</f>
        <v/>
      </c>
      <c r="P469" s="150" t="str">
        <f ca="1">IF(AND(K469&lt;&gt;"",ISNUMBER(K469),ROW()-$I$19&lt;$I$8),L469,"")</f>
        <v/>
      </c>
      <c r="Q469" s="150" t="str">
        <f ca="1">IF(AND(K469&lt;&gt;"",ISNUMBER(K469),ROW()-$I$19&gt;=$I$8),L469,"")</f>
        <v/>
      </c>
      <c r="R469" s="153"/>
      <c r="AA469" s="8" t="str">
        <f ca="1">IF(ROW()-$Y$11&lt;$Y$8,OFFSET($A$1,ROW()-$Y$11+$Y$4,COLUMN()-$Y$13+$Y$6),"")</f>
        <v/>
      </c>
      <c r="AB469" s="8" t="str">
        <f ca="1">IF(ROW()-$Y$11&lt;$Y$8,IF(ISNUMBER(AA469),AB468,OFFSET($A$1,ROW()-$Y$11+$Y$4,COLUMN()-$Y$13+$Y$6)),"")</f>
        <v/>
      </c>
      <c r="AC469" s="8" t="str">
        <f ca="1">IF(ROW()-$Y$11&lt;$Y$8,OFFSET($A$1,ROW()-$Y$11+$Y$4,COLUMN()-$Y$13+$Y$6),"")</f>
        <v/>
      </c>
      <c r="AD469" s="8" t="str">
        <f ca="1">IF(ROW()-$Y$11&lt;$Y$8,OFFSET($A$1,ROW()-$Y$11+$Y$4,COLUMN()-$Y$13+$Y$6),"")</f>
        <v/>
      </c>
      <c r="AE469" s="40" t="str">
        <f ca="1">IF(ISNUMBER(AA469),AE468,AA469)</f>
        <v/>
      </c>
      <c r="AF469" s="40" t="str">
        <f ca="1">IF(ISNUMBER(AA469),AA469,"")</f>
        <v/>
      </c>
      <c r="AG469" s="8" t="str">
        <f ca="1">IF(AC469="","",IF(AC468="",AC469,AG468+AC469))</f>
        <v/>
      </c>
      <c r="AH469" s="8" t="str">
        <f ca="1">IF(AD469="","",IF(AD468="",AD469,AH468+AD469))</f>
        <v/>
      </c>
      <c r="AI469" s="8" t="str">
        <f ca="1">IF(AG469&lt;&gt;"",AG469-AH469,"")</f>
        <v/>
      </c>
    </row>
    <row r="470" spans="11:35">
      <c r="K470" s="142" t="str">
        <f ca="1">IF(ROW()-$I$19&lt;$I$8,OFFSET($A$1,ROW()-$I$19+$I$4,COLUMN()-$I$21+$I$6),IF(ROW()-$I$19&lt;$I$8+$I$16,OFFSET($A$1,ROW()-$I$19-$I$8+$I$12,COLUMN()-$I$21+$I$14),""))</f>
        <v/>
      </c>
      <c r="L470" s="142" t="str">
        <f ca="1">IF(ROW()-$I$19&lt;$I$8,OFFSET(#REF!,ROW()-$I$19+$I$4,COLUMN()-$I$21+$I$6),IF(ROW()-$I$19&lt;$I$8+$I$16,OFFSET(#REF!,ROW()-$I$19-$I$8+$I$12,COLUMN()-$I$21+$I$14),""))</f>
        <v/>
      </c>
      <c r="M470" s="148" t="str">
        <f ca="1">IF(K470="","",IF(NOT(ISNUMBER(K470)),K470,M469))</f>
        <v/>
      </c>
      <c r="N470" s="149" t="str">
        <f ca="1">IF(K470="","",IF(ISNUMBER(K470),K470,IF(ISNUMBER(K471),K471,"")))</f>
        <v/>
      </c>
      <c r="O470" s="150" t="str">
        <f ca="1">IF(AND(ROW()-$I$19&lt;$I$8,NOT(ISNUMBER(K470))),L470,"")</f>
        <v/>
      </c>
      <c r="P470" s="150" t="str">
        <f ca="1">IF(AND(K470&lt;&gt;"",ISNUMBER(K470),ROW()-$I$19&lt;$I$8),L470,"")</f>
        <v/>
      </c>
      <c r="Q470" s="150" t="str">
        <f ca="1">IF(AND(K470&lt;&gt;"",ISNUMBER(K470),ROW()-$I$19&gt;=$I$8),L470,"")</f>
        <v/>
      </c>
      <c r="R470" s="153"/>
      <c r="AA470" s="8" t="str">
        <f ca="1">IF(ROW()-$Y$11&lt;$Y$8,OFFSET($A$1,ROW()-$Y$11+$Y$4,COLUMN()-$Y$13+$Y$6),"")</f>
        <v/>
      </c>
      <c r="AB470" s="8" t="str">
        <f ca="1">IF(ROW()-$Y$11&lt;$Y$8,IF(ISNUMBER(AA470),AB469,OFFSET($A$1,ROW()-$Y$11+$Y$4,COLUMN()-$Y$13+$Y$6)),"")</f>
        <v/>
      </c>
      <c r="AC470" s="8" t="str">
        <f ca="1">IF(ROW()-$Y$11&lt;$Y$8,OFFSET($A$1,ROW()-$Y$11+$Y$4,COLUMN()-$Y$13+$Y$6),"")</f>
        <v/>
      </c>
      <c r="AD470" s="8" t="str">
        <f ca="1">IF(ROW()-$Y$11&lt;$Y$8,OFFSET($A$1,ROW()-$Y$11+$Y$4,COLUMN()-$Y$13+$Y$6),"")</f>
        <v/>
      </c>
      <c r="AE470" s="40" t="str">
        <f ca="1">IF(ISNUMBER(AA470),AE469,AA470)</f>
        <v/>
      </c>
      <c r="AF470" s="40" t="str">
        <f ca="1">IF(ISNUMBER(AA470),AA470,"")</f>
        <v/>
      </c>
      <c r="AG470" s="8" t="str">
        <f ca="1">IF(AC470="","",IF(AC469="",AC470,AG469+AC470))</f>
        <v/>
      </c>
      <c r="AH470" s="8" t="str">
        <f ca="1">IF(AD470="","",IF(AD469="",AD470,AH469+AD470))</f>
        <v/>
      </c>
      <c r="AI470" s="8" t="str">
        <f ca="1">IF(AG470&lt;&gt;"",AG470-AH470,"")</f>
        <v/>
      </c>
    </row>
    <row r="471" spans="11:35">
      <c r="K471" s="142" t="str">
        <f ca="1">IF(ROW()-$I$19&lt;$I$8,OFFSET($A$1,ROW()-$I$19+$I$4,COLUMN()-$I$21+$I$6),IF(ROW()-$I$19&lt;$I$8+$I$16,OFFSET($A$1,ROW()-$I$19-$I$8+$I$12,COLUMN()-$I$21+$I$14),""))</f>
        <v/>
      </c>
      <c r="L471" s="142" t="str">
        <f ca="1">IF(ROW()-$I$19&lt;$I$8,OFFSET(#REF!,ROW()-$I$19+$I$4,COLUMN()-$I$21+$I$6),IF(ROW()-$I$19&lt;$I$8+$I$16,OFFSET(#REF!,ROW()-$I$19-$I$8+$I$12,COLUMN()-$I$21+$I$14),""))</f>
        <v/>
      </c>
      <c r="M471" s="148" t="str">
        <f ca="1">IF(K471="","",IF(NOT(ISNUMBER(K471)),K471,M470))</f>
        <v/>
      </c>
      <c r="N471" s="149" t="str">
        <f ca="1">IF(K471="","",IF(ISNUMBER(K471),K471,IF(ISNUMBER(K472),K472,"")))</f>
        <v/>
      </c>
      <c r="O471" s="150" t="str">
        <f ca="1">IF(AND(ROW()-$I$19&lt;$I$8,NOT(ISNUMBER(K471))),L471,"")</f>
        <v/>
      </c>
      <c r="P471" s="150" t="str">
        <f ca="1">IF(AND(K471&lt;&gt;"",ISNUMBER(K471),ROW()-$I$19&lt;$I$8),L471,"")</f>
        <v/>
      </c>
      <c r="Q471" s="150" t="str">
        <f ca="1">IF(AND(K471&lt;&gt;"",ISNUMBER(K471),ROW()-$I$19&gt;=$I$8),L471,"")</f>
        <v/>
      </c>
      <c r="R471" s="153"/>
      <c r="AA471" s="8" t="str">
        <f ca="1">IF(ROW()-$Y$11&lt;$Y$8,OFFSET($A$1,ROW()-$Y$11+$Y$4,COLUMN()-$Y$13+$Y$6),"")</f>
        <v/>
      </c>
      <c r="AB471" s="8" t="str">
        <f ca="1">IF(ROW()-$Y$11&lt;$Y$8,IF(ISNUMBER(AA471),AB470,OFFSET($A$1,ROW()-$Y$11+$Y$4,COLUMN()-$Y$13+$Y$6)),"")</f>
        <v/>
      </c>
      <c r="AC471" s="8" t="str">
        <f ca="1">IF(ROW()-$Y$11&lt;$Y$8,OFFSET($A$1,ROW()-$Y$11+$Y$4,COLUMN()-$Y$13+$Y$6),"")</f>
        <v/>
      </c>
      <c r="AD471" s="8" t="str">
        <f ca="1">IF(ROW()-$Y$11&lt;$Y$8,OFFSET($A$1,ROW()-$Y$11+$Y$4,COLUMN()-$Y$13+$Y$6),"")</f>
        <v/>
      </c>
      <c r="AE471" s="40" t="str">
        <f ca="1">IF(ISNUMBER(AA471),AE470,AA471)</f>
        <v/>
      </c>
      <c r="AF471" s="40" t="str">
        <f ca="1">IF(ISNUMBER(AA471),AA471,"")</f>
        <v/>
      </c>
      <c r="AG471" s="8" t="str">
        <f ca="1">IF(AC471="","",IF(AC470="",AC471,AG470+AC471))</f>
        <v/>
      </c>
      <c r="AH471" s="8" t="str">
        <f ca="1">IF(AD471="","",IF(AD470="",AD471,AH470+AD471))</f>
        <v/>
      </c>
      <c r="AI471" s="8" t="str">
        <f ca="1">IF(AG471&lt;&gt;"",AG471-AH471,"")</f>
        <v/>
      </c>
    </row>
    <row r="472" spans="11:35">
      <c r="K472" s="142" t="str">
        <f ca="1">IF(ROW()-$I$19&lt;$I$8,OFFSET($A$1,ROW()-$I$19+$I$4,COLUMN()-$I$21+$I$6),IF(ROW()-$I$19&lt;$I$8+$I$16,OFFSET($A$1,ROW()-$I$19-$I$8+$I$12,COLUMN()-$I$21+$I$14),""))</f>
        <v/>
      </c>
      <c r="L472" s="142" t="str">
        <f ca="1">IF(ROW()-$I$19&lt;$I$8,OFFSET(#REF!,ROW()-$I$19+$I$4,COLUMN()-$I$21+$I$6),IF(ROW()-$I$19&lt;$I$8+$I$16,OFFSET(#REF!,ROW()-$I$19-$I$8+$I$12,COLUMN()-$I$21+$I$14),""))</f>
        <v/>
      </c>
      <c r="M472" s="148" t="str">
        <f ca="1">IF(K472="","",IF(NOT(ISNUMBER(K472)),K472,M471))</f>
        <v/>
      </c>
      <c r="N472" s="149" t="str">
        <f ca="1">IF(K472="","",IF(ISNUMBER(K472),K472,IF(ISNUMBER(K473),K473,"")))</f>
        <v/>
      </c>
      <c r="O472" s="150" t="str">
        <f ca="1">IF(AND(ROW()-$I$19&lt;$I$8,NOT(ISNUMBER(K472))),L472,"")</f>
        <v/>
      </c>
      <c r="P472" s="150" t="str">
        <f ca="1">IF(AND(K472&lt;&gt;"",ISNUMBER(K472),ROW()-$I$19&lt;$I$8),L472,"")</f>
        <v/>
      </c>
      <c r="Q472" s="150" t="str">
        <f ca="1">IF(AND(K472&lt;&gt;"",ISNUMBER(K472),ROW()-$I$19&gt;=$I$8),L472,"")</f>
        <v/>
      </c>
      <c r="R472" s="153"/>
      <c r="AA472" s="8" t="str">
        <f ca="1">IF(ROW()-$Y$11&lt;$Y$8,OFFSET($A$1,ROW()-$Y$11+$Y$4,COLUMN()-$Y$13+$Y$6),"")</f>
        <v/>
      </c>
      <c r="AB472" s="8" t="str">
        <f ca="1">IF(ROW()-$Y$11&lt;$Y$8,IF(ISNUMBER(AA472),AB471,OFFSET($A$1,ROW()-$Y$11+$Y$4,COLUMN()-$Y$13+$Y$6)),"")</f>
        <v/>
      </c>
      <c r="AC472" s="8" t="str">
        <f ca="1">IF(ROW()-$Y$11&lt;$Y$8,OFFSET($A$1,ROW()-$Y$11+$Y$4,COLUMN()-$Y$13+$Y$6),"")</f>
        <v/>
      </c>
      <c r="AD472" s="8" t="str">
        <f ca="1">IF(ROW()-$Y$11&lt;$Y$8,OFFSET($A$1,ROW()-$Y$11+$Y$4,COLUMN()-$Y$13+$Y$6),"")</f>
        <v/>
      </c>
      <c r="AE472" s="40" t="str">
        <f ca="1">IF(ISNUMBER(AA472),AE471,AA472)</f>
        <v/>
      </c>
      <c r="AF472" s="40" t="str">
        <f ca="1">IF(ISNUMBER(AA472),AA472,"")</f>
        <v/>
      </c>
      <c r="AG472" s="8" t="str">
        <f ca="1">IF(AC472="","",IF(AC471="",AC472,AG471+AC472))</f>
        <v/>
      </c>
      <c r="AH472" s="8" t="str">
        <f ca="1">IF(AD472="","",IF(AD471="",AD472,AH471+AD472))</f>
        <v/>
      </c>
      <c r="AI472" s="8" t="str">
        <f ca="1">IF(AG472&lt;&gt;"",AG472-AH472,"")</f>
        <v/>
      </c>
    </row>
    <row r="473" spans="11:35">
      <c r="K473" s="142" t="str">
        <f ca="1">IF(ROW()-$I$19&lt;$I$8,OFFSET($A$1,ROW()-$I$19+$I$4,COLUMN()-$I$21+$I$6),IF(ROW()-$I$19&lt;$I$8+$I$16,OFFSET($A$1,ROW()-$I$19-$I$8+$I$12,COLUMN()-$I$21+$I$14),""))</f>
        <v/>
      </c>
      <c r="L473" s="142" t="str">
        <f ca="1">IF(ROW()-$I$19&lt;$I$8,OFFSET(#REF!,ROW()-$I$19+$I$4,COLUMN()-$I$21+$I$6),IF(ROW()-$I$19&lt;$I$8+$I$16,OFFSET(#REF!,ROW()-$I$19-$I$8+$I$12,COLUMN()-$I$21+$I$14),""))</f>
        <v/>
      </c>
      <c r="M473" s="148" t="str">
        <f ca="1">IF(K473="","",IF(NOT(ISNUMBER(K473)),K473,M472))</f>
        <v/>
      </c>
      <c r="N473" s="149" t="str">
        <f ca="1">IF(K473="","",IF(ISNUMBER(K473),K473,IF(ISNUMBER(K474),K474,"")))</f>
        <v/>
      </c>
      <c r="O473" s="150" t="str">
        <f ca="1">IF(AND(ROW()-$I$19&lt;$I$8,NOT(ISNUMBER(K473))),L473,"")</f>
        <v/>
      </c>
      <c r="P473" s="150" t="str">
        <f ca="1">IF(AND(K473&lt;&gt;"",ISNUMBER(K473),ROW()-$I$19&lt;$I$8),L473,"")</f>
        <v/>
      </c>
      <c r="Q473" s="150" t="str">
        <f ca="1">IF(AND(K473&lt;&gt;"",ISNUMBER(K473),ROW()-$I$19&gt;=$I$8),L473,"")</f>
        <v/>
      </c>
      <c r="R473" s="153"/>
      <c r="AA473" s="8" t="str">
        <f ca="1">IF(ROW()-$Y$11&lt;$Y$8,OFFSET($A$1,ROW()-$Y$11+$Y$4,COLUMN()-$Y$13+$Y$6),"")</f>
        <v/>
      </c>
      <c r="AB473" s="8" t="str">
        <f ca="1">IF(ROW()-$Y$11&lt;$Y$8,IF(ISNUMBER(AA473),AB472,OFFSET($A$1,ROW()-$Y$11+$Y$4,COLUMN()-$Y$13+$Y$6)),"")</f>
        <v/>
      </c>
      <c r="AC473" s="8" t="str">
        <f ca="1">IF(ROW()-$Y$11&lt;$Y$8,OFFSET($A$1,ROW()-$Y$11+$Y$4,COLUMN()-$Y$13+$Y$6),"")</f>
        <v/>
      </c>
      <c r="AD473" s="8" t="str">
        <f ca="1">IF(ROW()-$Y$11&lt;$Y$8,OFFSET($A$1,ROW()-$Y$11+$Y$4,COLUMN()-$Y$13+$Y$6),"")</f>
        <v/>
      </c>
      <c r="AE473" s="40" t="str">
        <f ca="1">IF(ISNUMBER(AA473),AE472,AA473)</f>
        <v/>
      </c>
      <c r="AF473" s="40" t="str">
        <f ca="1">IF(ISNUMBER(AA473),AA473,"")</f>
        <v/>
      </c>
      <c r="AG473" s="8" t="str">
        <f ca="1">IF(AC473="","",IF(AC472="",AC473,AG472+AC473))</f>
        <v/>
      </c>
      <c r="AH473" s="8" t="str">
        <f ca="1">IF(AD473="","",IF(AD472="",AD473,AH472+AD473))</f>
        <v/>
      </c>
      <c r="AI473" s="8" t="str">
        <f ca="1">IF(AG473&lt;&gt;"",AG473-AH473,"")</f>
        <v/>
      </c>
    </row>
    <row r="474" spans="11:35">
      <c r="K474" s="142" t="str">
        <f ca="1">IF(ROW()-$I$19&lt;$I$8,OFFSET($A$1,ROW()-$I$19+$I$4,COLUMN()-$I$21+$I$6),IF(ROW()-$I$19&lt;$I$8+$I$16,OFFSET($A$1,ROW()-$I$19-$I$8+$I$12,COLUMN()-$I$21+$I$14),""))</f>
        <v/>
      </c>
      <c r="L474" s="142" t="str">
        <f ca="1">IF(ROW()-$I$19&lt;$I$8,OFFSET(#REF!,ROW()-$I$19+$I$4,COLUMN()-$I$21+$I$6),IF(ROW()-$I$19&lt;$I$8+$I$16,OFFSET(#REF!,ROW()-$I$19-$I$8+$I$12,COLUMN()-$I$21+$I$14),""))</f>
        <v/>
      </c>
      <c r="M474" s="148" t="str">
        <f ca="1">IF(K474="","",IF(NOT(ISNUMBER(K474)),K474,M473))</f>
        <v/>
      </c>
      <c r="N474" s="149" t="str">
        <f ca="1">IF(K474="","",IF(ISNUMBER(K474),K474,IF(ISNUMBER(K475),K475,"")))</f>
        <v/>
      </c>
      <c r="O474" s="150" t="str">
        <f ca="1">IF(AND(ROW()-$I$19&lt;$I$8,NOT(ISNUMBER(K474))),L474,"")</f>
        <v/>
      </c>
      <c r="P474" s="150" t="str">
        <f ca="1">IF(AND(K474&lt;&gt;"",ISNUMBER(K474),ROW()-$I$19&lt;$I$8),L474,"")</f>
        <v/>
      </c>
      <c r="Q474" s="150" t="str">
        <f ca="1">IF(AND(K474&lt;&gt;"",ISNUMBER(K474),ROW()-$I$19&gt;=$I$8),L474,"")</f>
        <v/>
      </c>
      <c r="R474" s="153"/>
      <c r="AA474" s="8" t="str">
        <f ca="1">IF(ROW()-$Y$11&lt;$Y$8,OFFSET($A$1,ROW()-$Y$11+$Y$4,COLUMN()-$Y$13+$Y$6),"")</f>
        <v/>
      </c>
      <c r="AB474" s="8" t="str">
        <f ca="1">IF(ROW()-$Y$11&lt;$Y$8,IF(ISNUMBER(AA474),AB473,OFFSET($A$1,ROW()-$Y$11+$Y$4,COLUMN()-$Y$13+$Y$6)),"")</f>
        <v/>
      </c>
      <c r="AC474" s="8" t="str">
        <f ca="1">IF(ROW()-$Y$11&lt;$Y$8,OFFSET($A$1,ROW()-$Y$11+$Y$4,COLUMN()-$Y$13+$Y$6),"")</f>
        <v/>
      </c>
      <c r="AD474" s="8" t="str">
        <f ca="1">IF(ROW()-$Y$11&lt;$Y$8,OFFSET($A$1,ROW()-$Y$11+$Y$4,COLUMN()-$Y$13+$Y$6),"")</f>
        <v/>
      </c>
      <c r="AE474" s="40" t="str">
        <f ca="1">IF(ISNUMBER(AA474),AE473,AA474)</f>
        <v/>
      </c>
      <c r="AF474" s="40" t="str">
        <f ca="1">IF(ISNUMBER(AA474),AA474,"")</f>
        <v/>
      </c>
      <c r="AG474" s="8" t="str">
        <f ca="1">IF(AC474="","",IF(AC473="",AC474,AG473+AC474))</f>
        <v/>
      </c>
      <c r="AH474" s="8" t="str">
        <f ca="1">IF(AD474="","",IF(AD473="",AD474,AH473+AD474))</f>
        <v/>
      </c>
      <c r="AI474" s="8" t="str">
        <f ca="1">IF(AG474&lt;&gt;"",AG474-AH474,"")</f>
        <v/>
      </c>
    </row>
    <row r="475" spans="11:35">
      <c r="K475" s="142" t="str">
        <f ca="1">IF(ROW()-$I$19&lt;$I$8,OFFSET($A$1,ROW()-$I$19+$I$4,COLUMN()-$I$21+$I$6),IF(ROW()-$I$19&lt;$I$8+$I$16,OFFSET($A$1,ROW()-$I$19-$I$8+$I$12,COLUMN()-$I$21+$I$14),""))</f>
        <v/>
      </c>
      <c r="L475" s="142" t="str">
        <f ca="1">IF(ROW()-$I$19&lt;$I$8,OFFSET(#REF!,ROW()-$I$19+$I$4,COLUMN()-$I$21+$I$6),IF(ROW()-$I$19&lt;$I$8+$I$16,OFFSET(#REF!,ROW()-$I$19-$I$8+$I$12,COLUMN()-$I$21+$I$14),""))</f>
        <v/>
      </c>
      <c r="M475" s="148" t="str">
        <f ca="1">IF(K475="","",IF(NOT(ISNUMBER(K475)),K475,M474))</f>
        <v/>
      </c>
      <c r="N475" s="149" t="str">
        <f ca="1">IF(K475="","",IF(ISNUMBER(K475),K475,IF(ISNUMBER(K476),K476,"")))</f>
        <v/>
      </c>
      <c r="O475" s="150" t="str">
        <f ca="1">IF(AND(ROW()-$I$19&lt;$I$8,NOT(ISNUMBER(K475))),L475,"")</f>
        <v/>
      </c>
      <c r="P475" s="150" t="str">
        <f ca="1">IF(AND(K475&lt;&gt;"",ISNUMBER(K475),ROW()-$I$19&lt;$I$8),L475,"")</f>
        <v/>
      </c>
      <c r="Q475" s="150" t="str">
        <f ca="1">IF(AND(K475&lt;&gt;"",ISNUMBER(K475),ROW()-$I$19&gt;=$I$8),L475,"")</f>
        <v/>
      </c>
      <c r="R475" s="153"/>
      <c r="AA475" s="8" t="str">
        <f ca="1">IF(ROW()-$Y$11&lt;$Y$8,OFFSET($A$1,ROW()-$Y$11+$Y$4,COLUMN()-$Y$13+$Y$6),"")</f>
        <v/>
      </c>
      <c r="AB475" s="8" t="str">
        <f ca="1">IF(ROW()-$Y$11&lt;$Y$8,IF(ISNUMBER(AA475),AB474,OFFSET($A$1,ROW()-$Y$11+$Y$4,COLUMN()-$Y$13+$Y$6)),"")</f>
        <v/>
      </c>
      <c r="AC475" s="8" t="str">
        <f ca="1">IF(ROW()-$Y$11&lt;$Y$8,OFFSET($A$1,ROW()-$Y$11+$Y$4,COLUMN()-$Y$13+$Y$6),"")</f>
        <v/>
      </c>
      <c r="AD475" s="8" t="str">
        <f ca="1">IF(ROW()-$Y$11&lt;$Y$8,OFFSET($A$1,ROW()-$Y$11+$Y$4,COLUMN()-$Y$13+$Y$6),"")</f>
        <v/>
      </c>
      <c r="AE475" s="40" t="str">
        <f ca="1">IF(ISNUMBER(AA475),AE474,AA475)</f>
        <v/>
      </c>
      <c r="AF475" s="40" t="str">
        <f ca="1">IF(ISNUMBER(AA475),AA475,"")</f>
        <v/>
      </c>
      <c r="AG475" s="8" t="str">
        <f ca="1">IF(AC475="","",IF(AC474="",AC475,AG474+AC475))</f>
        <v/>
      </c>
      <c r="AH475" s="8" t="str">
        <f ca="1">IF(AD475="","",IF(AD474="",AD475,AH474+AD475))</f>
        <v/>
      </c>
      <c r="AI475" s="8" t="str">
        <f ca="1">IF(AG475&lt;&gt;"",AG475-AH475,"")</f>
        <v/>
      </c>
    </row>
    <row r="476" spans="11:35">
      <c r="K476" s="142" t="str">
        <f ca="1">IF(ROW()-$I$19&lt;$I$8,OFFSET($A$1,ROW()-$I$19+$I$4,COLUMN()-$I$21+$I$6),IF(ROW()-$I$19&lt;$I$8+$I$16,OFFSET($A$1,ROW()-$I$19-$I$8+$I$12,COLUMN()-$I$21+$I$14),""))</f>
        <v/>
      </c>
      <c r="L476" s="142" t="str">
        <f ca="1">IF(ROW()-$I$19&lt;$I$8,OFFSET(#REF!,ROW()-$I$19+$I$4,COLUMN()-$I$21+$I$6),IF(ROW()-$I$19&lt;$I$8+$I$16,OFFSET(#REF!,ROW()-$I$19-$I$8+$I$12,COLUMN()-$I$21+$I$14),""))</f>
        <v/>
      </c>
      <c r="M476" s="148" t="str">
        <f ca="1">IF(K476="","",IF(NOT(ISNUMBER(K476)),K476,M475))</f>
        <v/>
      </c>
      <c r="N476" s="149" t="str">
        <f ca="1">IF(K476="","",IF(ISNUMBER(K476),K476,IF(ISNUMBER(K477),K477,"")))</f>
        <v/>
      </c>
      <c r="O476" s="150" t="str">
        <f ca="1">IF(AND(ROW()-$I$19&lt;$I$8,NOT(ISNUMBER(K476))),L476,"")</f>
        <v/>
      </c>
      <c r="P476" s="150" t="str">
        <f ca="1">IF(AND(K476&lt;&gt;"",ISNUMBER(K476),ROW()-$I$19&lt;$I$8),L476,"")</f>
        <v/>
      </c>
      <c r="Q476" s="150" t="str">
        <f ca="1">IF(AND(K476&lt;&gt;"",ISNUMBER(K476),ROW()-$I$19&gt;=$I$8),L476,"")</f>
        <v/>
      </c>
      <c r="R476" s="153"/>
      <c r="AA476" s="8" t="str">
        <f ca="1">IF(ROW()-$Y$11&lt;$Y$8,OFFSET($A$1,ROW()-$Y$11+$Y$4,COLUMN()-$Y$13+$Y$6),"")</f>
        <v/>
      </c>
      <c r="AB476" s="8" t="str">
        <f ca="1">IF(ROW()-$Y$11&lt;$Y$8,IF(ISNUMBER(AA476),AB475,OFFSET($A$1,ROW()-$Y$11+$Y$4,COLUMN()-$Y$13+$Y$6)),"")</f>
        <v/>
      </c>
      <c r="AC476" s="8" t="str">
        <f ca="1">IF(ROW()-$Y$11&lt;$Y$8,OFFSET($A$1,ROW()-$Y$11+$Y$4,COLUMN()-$Y$13+$Y$6),"")</f>
        <v/>
      </c>
      <c r="AD476" s="8" t="str">
        <f ca="1">IF(ROW()-$Y$11&lt;$Y$8,OFFSET($A$1,ROW()-$Y$11+$Y$4,COLUMN()-$Y$13+$Y$6),"")</f>
        <v/>
      </c>
      <c r="AE476" s="40" t="str">
        <f ca="1">IF(ISNUMBER(AA476),AE475,AA476)</f>
        <v/>
      </c>
      <c r="AF476" s="40" t="str">
        <f ca="1">IF(ISNUMBER(AA476),AA476,"")</f>
        <v/>
      </c>
      <c r="AG476" s="8" t="str">
        <f ca="1">IF(AC476="","",IF(AC475="",AC476,AG475+AC476))</f>
        <v/>
      </c>
      <c r="AH476" s="8" t="str">
        <f ca="1">IF(AD476="","",IF(AD475="",AD476,AH475+AD476))</f>
        <v/>
      </c>
      <c r="AI476" s="8" t="str">
        <f ca="1">IF(AG476&lt;&gt;"",AG476-AH476,"")</f>
        <v/>
      </c>
    </row>
    <row r="477" spans="11:35">
      <c r="K477" s="142" t="str">
        <f ca="1">IF(ROW()-$I$19&lt;$I$8,OFFSET($A$1,ROW()-$I$19+$I$4,COLUMN()-$I$21+$I$6),IF(ROW()-$I$19&lt;$I$8+$I$16,OFFSET($A$1,ROW()-$I$19-$I$8+$I$12,COLUMN()-$I$21+$I$14),""))</f>
        <v/>
      </c>
      <c r="L477" s="142" t="str">
        <f ca="1">IF(ROW()-$I$19&lt;$I$8,OFFSET(#REF!,ROW()-$I$19+$I$4,COLUMN()-$I$21+$I$6),IF(ROW()-$I$19&lt;$I$8+$I$16,OFFSET(#REF!,ROW()-$I$19-$I$8+$I$12,COLUMN()-$I$21+$I$14),""))</f>
        <v/>
      </c>
      <c r="M477" s="148" t="str">
        <f ca="1">IF(K477="","",IF(NOT(ISNUMBER(K477)),K477,M476))</f>
        <v/>
      </c>
      <c r="N477" s="149" t="str">
        <f ca="1">IF(K477="","",IF(ISNUMBER(K477),K477,IF(ISNUMBER(K478),K478,"")))</f>
        <v/>
      </c>
      <c r="O477" s="150" t="str">
        <f ca="1">IF(AND(ROW()-$I$19&lt;$I$8,NOT(ISNUMBER(K477))),L477,"")</f>
        <v/>
      </c>
      <c r="P477" s="150" t="str">
        <f ca="1">IF(AND(K477&lt;&gt;"",ISNUMBER(K477),ROW()-$I$19&lt;$I$8),L477,"")</f>
        <v/>
      </c>
      <c r="Q477" s="150" t="str">
        <f ca="1">IF(AND(K477&lt;&gt;"",ISNUMBER(K477),ROW()-$I$19&gt;=$I$8),L477,"")</f>
        <v/>
      </c>
      <c r="R477" s="153"/>
      <c r="AA477" s="8" t="str">
        <f ca="1">IF(ROW()-$Y$11&lt;$Y$8,OFFSET($A$1,ROW()-$Y$11+$Y$4,COLUMN()-$Y$13+$Y$6),"")</f>
        <v/>
      </c>
      <c r="AB477" s="8" t="str">
        <f ca="1">IF(ROW()-$Y$11&lt;$Y$8,IF(ISNUMBER(AA477),AB476,OFFSET($A$1,ROW()-$Y$11+$Y$4,COLUMN()-$Y$13+$Y$6)),"")</f>
        <v/>
      </c>
      <c r="AC477" s="8" t="str">
        <f ca="1">IF(ROW()-$Y$11&lt;$Y$8,OFFSET($A$1,ROW()-$Y$11+$Y$4,COLUMN()-$Y$13+$Y$6),"")</f>
        <v/>
      </c>
      <c r="AD477" s="8" t="str">
        <f ca="1">IF(ROW()-$Y$11&lt;$Y$8,OFFSET($A$1,ROW()-$Y$11+$Y$4,COLUMN()-$Y$13+$Y$6),"")</f>
        <v/>
      </c>
      <c r="AE477" s="40" t="str">
        <f ca="1">IF(ISNUMBER(AA477),AE476,AA477)</f>
        <v/>
      </c>
      <c r="AF477" s="40" t="str">
        <f ca="1">IF(ISNUMBER(AA477),AA477,"")</f>
        <v/>
      </c>
      <c r="AG477" s="8" t="str">
        <f ca="1">IF(AC477="","",IF(AC476="",AC477,AG476+AC477))</f>
        <v/>
      </c>
      <c r="AH477" s="8" t="str">
        <f ca="1">IF(AD477="","",IF(AD476="",AD477,AH476+AD477))</f>
        <v/>
      </c>
      <c r="AI477" s="8" t="str">
        <f ca="1">IF(AG477&lt;&gt;"",AG477-AH477,"")</f>
        <v/>
      </c>
    </row>
    <row r="478" spans="11:35">
      <c r="K478" s="142" t="str">
        <f ca="1">IF(ROW()-$I$19&lt;$I$8,OFFSET($A$1,ROW()-$I$19+$I$4,COLUMN()-$I$21+$I$6),IF(ROW()-$I$19&lt;$I$8+$I$16,OFFSET($A$1,ROW()-$I$19-$I$8+$I$12,COLUMN()-$I$21+$I$14),""))</f>
        <v/>
      </c>
      <c r="L478" s="142" t="str">
        <f ca="1">IF(ROW()-$I$19&lt;$I$8,OFFSET(#REF!,ROW()-$I$19+$I$4,COLUMN()-$I$21+$I$6),IF(ROW()-$I$19&lt;$I$8+$I$16,OFFSET(#REF!,ROW()-$I$19-$I$8+$I$12,COLUMN()-$I$21+$I$14),""))</f>
        <v/>
      </c>
      <c r="M478" s="148" t="str">
        <f ca="1">IF(K478="","",IF(NOT(ISNUMBER(K478)),K478,M477))</f>
        <v/>
      </c>
      <c r="N478" s="149" t="str">
        <f ca="1">IF(K478="","",IF(ISNUMBER(K478),K478,IF(ISNUMBER(K479),K479,"")))</f>
        <v/>
      </c>
      <c r="O478" s="150" t="str">
        <f ca="1">IF(AND(ROW()-$I$19&lt;$I$8,NOT(ISNUMBER(K478))),L478,"")</f>
        <v/>
      </c>
      <c r="P478" s="150" t="str">
        <f ca="1">IF(AND(K478&lt;&gt;"",ISNUMBER(K478),ROW()-$I$19&lt;$I$8),L478,"")</f>
        <v/>
      </c>
      <c r="Q478" s="150" t="str">
        <f ca="1">IF(AND(K478&lt;&gt;"",ISNUMBER(K478),ROW()-$I$19&gt;=$I$8),L478,"")</f>
        <v/>
      </c>
      <c r="R478" s="153"/>
      <c r="AA478" s="8" t="str">
        <f ca="1">IF(ROW()-$Y$11&lt;$Y$8,OFFSET($A$1,ROW()-$Y$11+$Y$4,COLUMN()-$Y$13+$Y$6),"")</f>
        <v/>
      </c>
      <c r="AB478" s="8" t="str">
        <f ca="1">IF(ROW()-$Y$11&lt;$Y$8,IF(ISNUMBER(AA478),AB477,OFFSET($A$1,ROW()-$Y$11+$Y$4,COLUMN()-$Y$13+$Y$6)),"")</f>
        <v/>
      </c>
      <c r="AC478" s="8" t="str">
        <f ca="1">IF(ROW()-$Y$11&lt;$Y$8,OFFSET($A$1,ROW()-$Y$11+$Y$4,COLUMN()-$Y$13+$Y$6),"")</f>
        <v/>
      </c>
      <c r="AD478" s="8" t="str">
        <f ca="1">IF(ROW()-$Y$11&lt;$Y$8,OFFSET($A$1,ROW()-$Y$11+$Y$4,COLUMN()-$Y$13+$Y$6),"")</f>
        <v/>
      </c>
      <c r="AE478" s="40" t="str">
        <f ca="1">IF(ISNUMBER(AA478),AE477,AA478)</f>
        <v/>
      </c>
      <c r="AF478" s="40" t="str">
        <f ca="1">IF(ISNUMBER(AA478),AA478,"")</f>
        <v/>
      </c>
      <c r="AG478" s="8" t="str">
        <f ca="1">IF(AC478="","",IF(AC477="",AC478,AG477+AC478))</f>
        <v/>
      </c>
      <c r="AH478" s="8" t="str">
        <f ca="1">IF(AD478="","",IF(AD477="",AD478,AH477+AD478))</f>
        <v/>
      </c>
      <c r="AI478" s="8" t="str">
        <f ca="1">IF(AG478&lt;&gt;"",AG478-AH478,"")</f>
        <v/>
      </c>
    </row>
    <row r="479" spans="11:35">
      <c r="K479" s="142" t="str">
        <f ca="1">IF(ROW()-$I$19&lt;$I$8,OFFSET($A$1,ROW()-$I$19+$I$4,COLUMN()-$I$21+$I$6),IF(ROW()-$I$19&lt;$I$8+$I$16,OFFSET($A$1,ROW()-$I$19-$I$8+$I$12,COLUMN()-$I$21+$I$14),""))</f>
        <v/>
      </c>
      <c r="L479" s="142" t="str">
        <f ca="1">IF(ROW()-$I$19&lt;$I$8,OFFSET(#REF!,ROW()-$I$19+$I$4,COLUMN()-$I$21+$I$6),IF(ROW()-$I$19&lt;$I$8+$I$16,OFFSET(#REF!,ROW()-$I$19-$I$8+$I$12,COLUMN()-$I$21+$I$14),""))</f>
        <v/>
      </c>
      <c r="M479" s="148" t="str">
        <f ca="1">IF(K479="","",IF(NOT(ISNUMBER(K479)),K479,M478))</f>
        <v/>
      </c>
      <c r="N479" s="149" t="str">
        <f ca="1">IF(K479="","",IF(ISNUMBER(K479),K479,IF(ISNUMBER(K480),K480,"")))</f>
        <v/>
      </c>
      <c r="O479" s="150" t="str">
        <f ca="1">IF(AND(ROW()-$I$19&lt;$I$8,NOT(ISNUMBER(K479))),L479,"")</f>
        <v/>
      </c>
      <c r="P479" s="150" t="str">
        <f ca="1">IF(AND(K479&lt;&gt;"",ISNUMBER(K479),ROW()-$I$19&lt;$I$8),L479,"")</f>
        <v/>
      </c>
      <c r="Q479" s="150" t="str">
        <f ca="1">IF(AND(K479&lt;&gt;"",ISNUMBER(K479),ROW()-$I$19&gt;=$I$8),L479,"")</f>
        <v/>
      </c>
      <c r="R479" s="153"/>
      <c r="AA479" s="8" t="str">
        <f ca="1">IF(ROW()-$Y$11&lt;$Y$8,OFFSET($A$1,ROW()-$Y$11+$Y$4,COLUMN()-$Y$13+$Y$6),"")</f>
        <v/>
      </c>
      <c r="AB479" s="8" t="str">
        <f ca="1">IF(ROW()-$Y$11&lt;$Y$8,IF(ISNUMBER(AA479),AB478,OFFSET($A$1,ROW()-$Y$11+$Y$4,COLUMN()-$Y$13+$Y$6)),"")</f>
        <v/>
      </c>
      <c r="AC479" s="8" t="str">
        <f ca="1">IF(ROW()-$Y$11&lt;$Y$8,OFFSET($A$1,ROW()-$Y$11+$Y$4,COLUMN()-$Y$13+$Y$6),"")</f>
        <v/>
      </c>
      <c r="AD479" s="8" t="str">
        <f ca="1">IF(ROW()-$Y$11&lt;$Y$8,OFFSET($A$1,ROW()-$Y$11+$Y$4,COLUMN()-$Y$13+$Y$6),"")</f>
        <v/>
      </c>
      <c r="AE479" s="40" t="str">
        <f ca="1">IF(ISNUMBER(AA479),AE478,AA479)</f>
        <v/>
      </c>
      <c r="AF479" s="40" t="str">
        <f ca="1">IF(ISNUMBER(AA479),AA479,"")</f>
        <v/>
      </c>
      <c r="AG479" s="8" t="str">
        <f ca="1">IF(AC479="","",IF(AC478="",AC479,AG478+AC479))</f>
        <v/>
      </c>
      <c r="AH479" s="8" t="str">
        <f ca="1">IF(AD479="","",IF(AD478="",AD479,AH478+AD479))</f>
        <v/>
      </c>
      <c r="AI479" s="8" t="str">
        <f ca="1">IF(AG479&lt;&gt;"",AG479-AH479,"")</f>
        <v/>
      </c>
    </row>
    <row r="480" spans="11:35">
      <c r="K480" s="142" t="str">
        <f ca="1">IF(ROW()-$I$19&lt;$I$8,OFFSET($A$1,ROW()-$I$19+$I$4,COLUMN()-$I$21+$I$6),IF(ROW()-$I$19&lt;$I$8+$I$16,OFFSET($A$1,ROW()-$I$19-$I$8+$I$12,COLUMN()-$I$21+$I$14),""))</f>
        <v/>
      </c>
      <c r="L480" s="142" t="str">
        <f ca="1">IF(ROW()-$I$19&lt;$I$8,OFFSET(#REF!,ROW()-$I$19+$I$4,COLUMN()-$I$21+$I$6),IF(ROW()-$I$19&lt;$I$8+$I$16,OFFSET(#REF!,ROW()-$I$19-$I$8+$I$12,COLUMN()-$I$21+$I$14),""))</f>
        <v/>
      </c>
      <c r="M480" s="148" t="str">
        <f ca="1">IF(K480="","",IF(NOT(ISNUMBER(K480)),K480,M479))</f>
        <v/>
      </c>
      <c r="N480" s="149" t="str">
        <f ca="1">IF(K480="","",IF(ISNUMBER(K480),K480,IF(ISNUMBER(K481),K481,"")))</f>
        <v/>
      </c>
      <c r="O480" s="150" t="str">
        <f ca="1">IF(AND(ROW()-$I$19&lt;$I$8,NOT(ISNUMBER(K480))),L480,"")</f>
        <v/>
      </c>
      <c r="P480" s="150" t="str">
        <f ca="1">IF(AND(K480&lt;&gt;"",ISNUMBER(K480),ROW()-$I$19&lt;$I$8),L480,"")</f>
        <v/>
      </c>
      <c r="Q480" s="150" t="str">
        <f ca="1">IF(AND(K480&lt;&gt;"",ISNUMBER(K480),ROW()-$I$19&gt;=$I$8),L480,"")</f>
        <v/>
      </c>
      <c r="R480" s="153"/>
      <c r="AA480" s="8" t="str">
        <f ca="1">IF(ROW()-$Y$11&lt;$Y$8,OFFSET($A$1,ROW()-$Y$11+$Y$4,COLUMN()-$Y$13+$Y$6),"")</f>
        <v/>
      </c>
      <c r="AB480" s="8" t="str">
        <f ca="1">IF(ROW()-$Y$11&lt;$Y$8,IF(ISNUMBER(AA480),AB479,OFFSET($A$1,ROW()-$Y$11+$Y$4,COLUMN()-$Y$13+$Y$6)),"")</f>
        <v/>
      </c>
      <c r="AC480" s="8" t="str">
        <f ca="1">IF(ROW()-$Y$11&lt;$Y$8,OFFSET($A$1,ROW()-$Y$11+$Y$4,COLUMN()-$Y$13+$Y$6),"")</f>
        <v/>
      </c>
      <c r="AD480" s="8" t="str">
        <f ca="1">IF(ROW()-$Y$11&lt;$Y$8,OFFSET($A$1,ROW()-$Y$11+$Y$4,COLUMN()-$Y$13+$Y$6),"")</f>
        <v/>
      </c>
      <c r="AE480" s="40" t="str">
        <f ca="1">IF(ISNUMBER(AA480),AE479,AA480)</f>
        <v/>
      </c>
      <c r="AF480" s="40" t="str">
        <f ca="1">IF(ISNUMBER(AA480),AA480,"")</f>
        <v/>
      </c>
      <c r="AG480" s="8" t="str">
        <f ca="1">IF(AC480="","",IF(AC479="",AC480,AG479+AC480))</f>
        <v/>
      </c>
      <c r="AH480" s="8" t="str">
        <f ca="1">IF(AD480="","",IF(AD479="",AD480,AH479+AD480))</f>
        <v/>
      </c>
      <c r="AI480" s="8" t="str">
        <f ca="1">IF(AG480&lt;&gt;"",AG480-AH480,"")</f>
        <v/>
      </c>
    </row>
    <row r="481" spans="11:35">
      <c r="K481" s="142" t="str">
        <f ca="1">IF(ROW()-$I$19&lt;$I$8,OFFSET($A$1,ROW()-$I$19+$I$4,COLUMN()-$I$21+$I$6),IF(ROW()-$I$19&lt;$I$8+$I$16,OFFSET($A$1,ROW()-$I$19-$I$8+$I$12,COLUMN()-$I$21+$I$14),""))</f>
        <v/>
      </c>
      <c r="L481" s="142" t="str">
        <f ca="1">IF(ROW()-$I$19&lt;$I$8,OFFSET(#REF!,ROW()-$I$19+$I$4,COLUMN()-$I$21+$I$6),IF(ROW()-$I$19&lt;$I$8+$I$16,OFFSET(#REF!,ROW()-$I$19-$I$8+$I$12,COLUMN()-$I$21+$I$14),""))</f>
        <v/>
      </c>
      <c r="M481" s="148" t="str">
        <f ca="1">IF(K481="","",IF(NOT(ISNUMBER(K481)),K481,M480))</f>
        <v/>
      </c>
      <c r="N481" s="149" t="str">
        <f ca="1">IF(K481="","",IF(ISNUMBER(K481),K481,IF(ISNUMBER(K482),K482,"")))</f>
        <v/>
      </c>
      <c r="O481" s="150" t="str">
        <f ca="1">IF(AND(ROW()-$I$19&lt;$I$8,NOT(ISNUMBER(K481))),L481,"")</f>
        <v/>
      </c>
      <c r="P481" s="150" t="str">
        <f ca="1">IF(AND(K481&lt;&gt;"",ISNUMBER(K481),ROW()-$I$19&lt;$I$8),L481,"")</f>
        <v/>
      </c>
      <c r="Q481" s="150" t="str">
        <f ca="1">IF(AND(K481&lt;&gt;"",ISNUMBER(K481),ROW()-$I$19&gt;=$I$8),L481,"")</f>
        <v/>
      </c>
      <c r="R481" s="153"/>
      <c r="AA481" s="8" t="str">
        <f ca="1">IF(ROW()-$Y$11&lt;$Y$8,OFFSET($A$1,ROW()-$Y$11+$Y$4,COLUMN()-$Y$13+$Y$6),"")</f>
        <v/>
      </c>
      <c r="AB481" s="8" t="str">
        <f ca="1">IF(ROW()-$Y$11&lt;$Y$8,IF(ISNUMBER(AA481),AB480,OFFSET($A$1,ROW()-$Y$11+$Y$4,COLUMN()-$Y$13+$Y$6)),"")</f>
        <v/>
      </c>
      <c r="AC481" s="8" t="str">
        <f ca="1">IF(ROW()-$Y$11&lt;$Y$8,OFFSET($A$1,ROW()-$Y$11+$Y$4,COLUMN()-$Y$13+$Y$6),"")</f>
        <v/>
      </c>
      <c r="AD481" s="8" t="str">
        <f ca="1">IF(ROW()-$Y$11&lt;$Y$8,OFFSET($A$1,ROW()-$Y$11+$Y$4,COLUMN()-$Y$13+$Y$6),"")</f>
        <v/>
      </c>
      <c r="AE481" s="40" t="str">
        <f ca="1">IF(ISNUMBER(AA481),AE480,AA481)</f>
        <v/>
      </c>
      <c r="AF481" s="40" t="str">
        <f ca="1">IF(ISNUMBER(AA481),AA481,"")</f>
        <v/>
      </c>
      <c r="AG481" s="8" t="str">
        <f ca="1">IF(AC481="","",IF(AC480="",AC481,AG480+AC481))</f>
        <v/>
      </c>
      <c r="AH481" s="8" t="str">
        <f ca="1">IF(AD481="","",IF(AD480="",AD481,AH480+AD481))</f>
        <v/>
      </c>
      <c r="AI481" s="8" t="str">
        <f ca="1">IF(AG481&lt;&gt;"",AG481-AH481,"")</f>
        <v/>
      </c>
    </row>
    <row r="482" spans="11:35">
      <c r="K482" s="142" t="str">
        <f ca="1">IF(ROW()-$I$19&lt;$I$8,OFFSET($A$1,ROW()-$I$19+$I$4,COLUMN()-$I$21+$I$6),IF(ROW()-$I$19&lt;$I$8+$I$16,OFFSET($A$1,ROW()-$I$19-$I$8+$I$12,COLUMN()-$I$21+$I$14),""))</f>
        <v/>
      </c>
      <c r="L482" s="142" t="str">
        <f ca="1">IF(ROW()-$I$19&lt;$I$8,OFFSET(#REF!,ROW()-$I$19+$I$4,COLUMN()-$I$21+$I$6),IF(ROW()-$I$19&lt;$I$8+$I$16,OFFSET(#REF!,ROW()-$I$19-$I$8+$I$12,COLUMN()-$I$21+$I$14),""))</f>
        <v/>
      </c>
      <c r="M482" s="148" t="str">
        <f ca="1">IF(K482="","",IF(NOT(ISNUMBER(K482)),K482,M481))</f>
        <v/>
      </c>
      <c r="N482" s="149" t="str">
        <f ca="1">IF(K482="","",IF(ISNUMBER(K482),K482,IF(ISNUMBER(K483),K483,"")))</f>
        <v/>
      </c>
      <c r="O482" s="150" t="str">
        <f ca="1">IF(AND(ROW()-$I$19&lt;$I$8,NOT(ISNUMBER(K482))),L482,"")</f>
        <v/>
      </c>
      <c r="P482" s="150" t="str">
        <f ca="1">IF(AND(K482&lt;&gt;"",ISNUMBER(K482),ROW()-$I$19&lt;$I$8),L482,"")</f>
        <v/>
      </c>
      <c r="Q482" s="150" t="str">
        <f ca="1">IF(AND(K482&lt;&gt;"",ISNUMBER(K482),ROW()-$I$19&gt;=$I$8),L482,"")</f>
        <v/>
      </c>
      <c r="R482" s="153"/>
      <c r="AA482" s="8" t="str">
        <f ca="1">IF(ROW()-$Y$11&lt;$Y$8,OFFSET($A$1,ROW()-$Y$11+$Y$4,COLUMN()-$Y$13+$Y$6),"")</f>
        <v/>
      </c>
      <c r="AB482" s="8" t="str">
        <f ca="1">IF(ROW()-$Y$11&lt;$Y$8,IF(ISNUMBER(AA482),AB481,OFFSET($A$1,ROW()-$Y$11+$Y$4,COLUMN()-$Y$13+$Y$6)),"")</f>
        <v/>
      </c>
      <c r="AC482" s="8" t="str">
        <f ca="1">IF(ROW()-$Y$11&lt;$Y$8,OFFSET($A$1,ROW()-$Y$11+$Y$4,COLUMN()-$Y$13+$Y$6),"")</f>
        <v/>
      </c>
      <c r="AD482" s="8" t="str">
        <f ca="1">IF(ROW()-$Y$11&lt;$Y$8,OFFSET($A$1,ROW()-$Y$11+$Y$4,COLUMN()-$Y$13+$Y$6),"")</f>
        <v/>
      </c>
      <c r="AE482" s="40" t="str">
        <f ca="1">IF(ISNUMBER(AA482),AE481,AA482)</f>
        <v/>
      </c>
      <c r="AF482" s="40" t="str">
        <f ca="1">IF(ISNUMBER(AA482),AA482,"")</f>
        <v/>
      </c>
      <c r="AG482" s="8" t="str">
        <f ca="1">IF(AC482="","",IF(AC481="",AC482,AG481+AC482))</f>
        <v/>
      </c>
      <c r="AH482" s="8" t="str">
        <f ca="1">IF(AD482="","",IF(AD481="",AD482,AH481+AD482))</f>
        <v/>
      </c>
      <c r="AI482" s="8" t="str">
        <f ca="1">IF(AG482&lt;&gt;"",AG482-AH482,"")</f>
        <v/>
      </c>
    </row>
    <row r="483" spans="11:35">
      <c r="K483" s="142" t="str">
        <f ca="1">IF(ROW()-$I$19&lt;$I$8,OFFSET($A$1,ROW()-$I$19+$I$4,COLUMN()-$I$21+$I$6),IF(ROW()-$I$19&lt;$I$8+$I$16,OFFSET($A$1,ROW()-$I$19-$I$8+$I$12,COLUMN()-$I$21+$I$14),""))</f>
        <v/>
      </c>
      <c r="L483" s="142" t="str">
        <f ca="1">IF(ROW()-$I$19&lt;$I$8,OFFSET(#REF!,ROW()-$I$19+$I$4,COLUMN()-$I$21+$I$6),IF(ROW()-$I$19&lt;$I$8+$I$16,OFFSET(#REF!,ROW()-$I$19-$I$8+$I$12,COLUMN()-$I$21+$I$14),""))</f>
        <v/>
      </c>
      <c r="M483" s="148" t="str">
        <f ca="1">IF(K483="","",IF(NOT(ISNUMBER(K483)),K483,M482))</f>
        <v/>
      </c>
      <c r="N483" s="149" t="str">
        <f ca="1">IF(K483="","",IF(ISNUMBER(K483),K483,IF(ISNUMBER(K484),K484,"")))</f>
        <v/>
      </c>
      <c r="O483" s="150" t="str">
        <f ca="1">IF(AND(ROW()-$I$19&lt;$I$8,NOT(ISNUMBER(K483))),L483,"")</f>
        <v/>
      </c>
      <c r="P483" s="150" t="str">
        <f ca="1">IF(AND(K483&lt;&gt;"",ISNUMBER(K483),ROW()-$I$19&lt;$I$8),L483,"")</f>
        <v/>
      </c>
      <c r="Q483" s="150" t="str">
        <f ca="1">IF(AND(K483&lt;&gt;"",ISNUMBER(K483),ROW()-$I$19&gt;=$I$8),L483,"")</f>
        <v/>
      </c>
      <c r="R483" s="153"/>
      <c r="AA483" s="8" t="str">
        <f ca="1">IF(ROW()-$Y$11&lt;$Y$8,OFFSET($A$1,ROW()-$Y$11+$Y$4,COLUMN()-$Y$13+$Y$6),"")</f>
        <v/>
      </c>
      <c r="AB483" s="8" t="str">
        <f ca="1">IF(ROW()-$Y$11&lt;$Y$8,IF(ISNUMBER(AA483),AB482,OFFSET($A$1,ROW()-$Y$11+$Y$4,COLUMN()-$Y$13+$Y$6)),"")</f>
        <v/>
      </c>
      <c r="AC483" s="8" t="str">
        <f ca="1">IF(ROW()-$Y$11&lt;$Y$8,OFFSET($A$1,ROW()-$Y$11+$Y$4,COLUMN()-$Y$13+$Y$6),"")</f>
        <v/>
      </c>
      <c r="AD483" s="8" t="str">
        <f ca="1">IF(ROW()-$Y$11&lt;$Y$8,OFFSET($A$1,ROW()-$Y$11+$Y$4,COLUMN()-$Y$13+$Y$6),"")</f>
        <v/>
      </c>
      <c r="AE483" s="40" t="str">
        <f ca="1">IF(ISNUMBER(AA483),AE482,AA483)</f>
        <v/>
      </c>
      <c r="AF483" s="40" t="str">
        <f ca="1">IF(ISNUMBER(AA483),AA483,"")</f>
        <v/>
      </c>
      <c r="AG483" s="8" t="str">
        <f ca="1">IF(AC483="","",IF(AC482="",AC483,AG482+AC483))</f>
        <v/>
      </c>
      <c r="AH483" s="8" t="str">
        <f ca="1">IF(AD483="","",IF(AD482="",AD483,AH482+AD483))</f>
        <v/>
      </c>
      <c r="AI483" s="8" t="str">
        <f ca="1">IF(AG483&lt;&gt;"",AG483-AH483,"")</f>
        <v/>
      </c>
    </row>
    <row r="484" spans="11:35">
      <c r="K484" s="142" t="str">
        <f ca="1">IF(ROW()-$I$19&lt;$I$8,OFFSET($A$1,ROW()-$I$19+$I$4,COLUMN()-$I$21+$I$6),IF(ROW()-$I$19&lt;$I$8+$I$16,OFFSET($A$1,ROW()-$I$19-$I$8+$I$12,COLUMN()-$I$21+$I$14),""))</f>
        <v/>
      </c>
      <c r="L484" s="142" t="str">
        <f ca="1">IF(ROW()-$I$19&lt;$I$8,OFFSET(#REF!,ROW()-$I$19+$I$4,COLUMN()-$I$21+$I$6),IF(ROW()-$I$19&lt;$I$8+$I$16,OFFSET(#REF!,ROW()-$I$19-$I$8+$I$12,COLUMN()-$I$21+$I$14),""))</f>
        <v/>
      </c>
      <c r="M484" s="148" t="str">
        <f ca="1">IF(K484="","",IF(NOT(ISNUMBER(K484)),K484,M483))</f>
        <v/>
      </c>
      <c r="N484" s="149" t="str">
        <f ca="1">IF(K484="","",IF(ISNUMBER(K484),K484,IF(ISNUMBER(K485),K485,"")))</f>
        <v/>
      </c>
      <c r="O484" s="150" t="str">
        <f ca="1">IF(AND(ROW()-$I$19&lt;$I$8,NOT(ISNUMBER(K484))),L484,"")</f>
        <v/>
      </c>
      <c r="P484" s="150" t="str">
        <f ca="1">IF(AND(K484&lt;&gt;"",ISNUMBER(K484),ROW()-$I$19&lt;$I$8),L484,"")</f>
        <v/>
      </c>
      <c r="Q484" s="150" t="str">
        <f ca="1">IF(AND(K484&lt;&gt;"",ISNUMBER(K484),ROW()-$I$19&gt;=$I$8),L484,"")</f>
        <v/>
      </c>
      <c r="R484" s="153"/>
      <c r="AA484" s="8" t="str">
        <f ca="1">IF(ROW()-$Y$11&lt;$Y$8,OFFSET($A$1,ROW()-$Y$11+$Y$4,COLUMN()-$Y$13+$Y$6),"")</f>
        <v/>
      </c>
      <c r="AB484" s="8" t="str">
        <f ca="1">IF(ROW()-$Y$11&lt;$Y$8,IF(ISNUMBER(AA484),AB483,OFFSET($A$1,ROW()-$Y$11+$Y$4,COLUMN()-$Y$13+$Y$6)),"")</f>
        <v/>
      </c>
      <c r="AC484" s="8" t="str">
        <f ca="1">IF(ROW()-$Y$11&lt;$Y$8,OFFSET($A$1,ROW()-$Y$11+$Y$4,COLUMN()-$Y$13+$Y$6),"")</f>
        <v/>
      </c>
      <c r="AD484" s="8" t="str">
        <f ca="1">IF(ROW()-$Y$11&lt;$Y$8,OFFSET($A$1,ROW()-$Y$11+$Y$4,COLUMN()-$Y$13+$Y$6),"")</f>
        <v/>
      </c>
      <c r="AE484" s="40" t="str">
        <f ca="1">IF(ISNUMBER(AA484),AE483,AA484)</f>
        <v/>
      </c>
      <c r="AF484" s="40" t="str">
        <f ca="1">IF(ISNUMBER(AA484),AA484,"")</f>
        <v/>
      </c>
      <c r="AG484" s="8" t="str">
        <f ca="1">IF(AC484="","",IF(AC483="",AC484,AG483+AC484))</f>
        <v/>
      </c>
      <c r="AH484" s="8" t="str">
        <f ca="1">IF(AD484="","",IF(AD483="",AD484,AH483+AD484))</f>
        <v/>
      </c>
      <c r="AI484" s="8" t="str">
        <f ca="1">IF(AG484&lt;&gt;"",AG484-AH484,"")</f>
        <v/>
      </c>
    </row>
    <row r="485" spans="11:35">
      <c r="K485" s="142" t="str">
        <f ca="1">IF(ROW()-$I$19&lt;$I$8,OFFSET($A$1,ROW()-$I$19+$I$4,COLUMN()-$I$21+$I$6),IF(ROW()-$I$19&lt;$I$8+$I$16,OFFSET($A$1,ROW()-$I$19-$I$8+$I$12,COLUMN()-$I$21+$I$14),""))</f>
        <v/>
      </c>
      <c r="L485" s="142" t="str">
        <f ca="1">IF(ROW()-$I$19&lt;$I$8,OFFSET(#REF!,ROW()-$I$19+$I$4,COLUMN()-$I$21+$I$6),IF(ROW()-$I$19&lt;$I$8+$I$16,OFFSET(#REF!,ROW()-$I$19-$I$8+$I$12,COLUMN()-$I$21+$I$14),""))</f>
        <v/>
      </c>
      <c r="M485" s="148" t="str">
        <f ca="1">IF(K485="","",IF(NOT(ISNUMBER(K485)),K485,M484))</f>
        <v/>
      </c>
      <c r="N485" s="149" t="str">
        <f ca="1">IF(K485="","",IF(ISNUMBER(K485),K485,IF(ISNUMBER(K486),K486,"")))</f>
        <v/>
      </c>
      <c r="O485" s="150" t="str">
        <f ca="1">IF(AND(ROW()-$I$19&lt;$I$8,NOT(ISNUMBER(K485))),L485,"")</f>
        <v/>
      </c>
      <c r="P485" s="150" t="str">
        <f ca="1">IF(AND(K485&lt;&gt;"",ISNUMBER(K485),ROW()-$I$19&lt;$I$8),L485,"")</f>
        <v/>
      </c>
      <c r="Q485" s="150" t="str">
        <f ca="1">IF(AND(K485&lt;&gt;"",ISNUMBER(K485),ROW()-$I$19&gt;=$I$8),L485,"")</f>
        <v/>
      </c>
      <c r="R485" s="153"/>
      <c r="AA485" s="8" t="str">
        <f ca="1">IF(ROW()-$Y$11&lt;$Y$8,OFFSET($A$1,ROW()-$Y$11+$Y$4,COLUMN()-$Y$13+$Y$6),"")</f>
        <v/>
      </c>
      <c r="AB485" s="8" t="str">
        <f ca="1">IF(ROW()-$Y$11&lt;$Y$8,IF(ISNUMBER(AA485),AB484,OFFSET($A$1,ROW()-$Y$11+$Y$4,COLUMN()-$Y$13+$Y$6)),"")</f>
        <v/>
      </c>
      <c r="AC485" s="8" t="str">
        <f ca="1">IF(ROW()-$Y$11&lt;$Y$8,OFFSET($A$1,ROW()-$Y$11+$Y$4,COLUMN()-$Y$13+$Y$6),"")</f>
        <v/>
      </c>
      <c r="AD485" s="8" t="str">
        <f ca="1">IF(ROW()-$Y$11&lt;$Y$8,OFFSET($A$1,ROW()-$Y$11+$Y$4,COLUMN()-$Y$13+$Y$6),"")</f>
        <v/>
      </c>
      <c r="AE485" s="40" t="str">
        <f ca="1">IF(ISNUMBER(AA485),AE484,AA485)</f>
        <v/>
      </c>
      <c r="AF485" s="40" t="str">
        <f ca="1">IF(ISNUMBER(AA485),AA485,"")</f>
        <v/>
      </c>
      <c r="AG485" s="8" t="str">
        <f ca="1">IF(AC485="","",IF(AC484="",AC485,AG484+AC485))</f>
        <v/>
      </c>
      <c r="AH485" s="8" t="str">
        <f ca="1">IF(AD485="","",IF(AD484="",AD485,AH484+AD485))</f>
        <v/>
      </c>
      <c r="AI485" s="8" t="str">
        <f ca="1">IF(AG485&lt;&gt;"",AG485-AH485,"")</f>
        <v/>
      </c>
    </row>
    <row r="486" spans="11:35">
      <c r="K486" s="142" t="str">
        <f ca="1">IF(ROW()-$I$19&lt;$I$8,OFFSET($A$1,ROW()-$I$19+$I$4,COLUMN()-$I$21+$I$6),IF(ROW()-$I$19&lt;$I$8+$I$16,OFFSET($A$1,ROW()-$I$19-$I$8+$I$12,COLUMN()-$I$21+$I$14),""))</f>
        <v/>
      </c>
      <c r="L486" s="142" t="str">
        <f ca="1">IF(ROW()-$I$19&lt;$I$8,OFFSET(#REF!,ROW()-$I$19+$I$4,COLUMN()-$I$21+$I$6),IF(ROW()-$I$19&lt;$I$8+$I$16,OFFSET(#REF!,ROW()-$I$19-$I$8+$I$12,COLUMN()-$I$21+$I$14),""))</f>
        <v/>
      </c>
      <c r="M486" s="148" t="str">
        <f ca="1">IF(K486="","",IF(NOT(ISNUMBER(K486)),K486,M485))</f>
        <v/>
      </c>
      <c r="N486" s="149" t="str">
        <f ca="1">IF(K486="","",IF(ISNUMBER(K486),K486,IF(ISNUMBER(K487),K487,"")))</f>
        <v/>
      </c>
      <c r="O486" s="150" t="str">
        <f ca="1">IF(AND(ROW()-$I$19&lt;$I$8,NOT(ISNUMBER(K486))),L486,"")</f>
        <v/>
      </c>
      <c r="P486" s="150" t="str">
        <f ca="1">IF(AND(K486&lt;&gt;"",ISNUMBER(K486),ROW()-$I$19&lt;$I$8),L486,"")</f>
        <v/>
      </c>
      <c r="Q486" s="150" t="str">
        <f ca="1">IF(AND(K486&lt;&gt;"",ISNUMBER(K486),ROW()-$I$19&gt;=$I$8),L486,"")</f>
        <v/>
      </c>
      <c r="R486" s="153"/>
      <c r="AA486" s="8" t="str">
        <f ca="1">IF(ROW()-$Y$11&lt;$Y$8,OFFSET($A$1,ROW()-$Y$11+$Y$4,COLUMN()-$Y$13+$Y$6),"")</f>
        <v/>
      </c>
      <c r="AB486" s="8" t="str">
        <f ca="1">IF(ROW()-$Y$11&lt;$Y$8,IF(ISNUMBER(AA486),AB485,OFFSET($A$1,ROW()-$Y$11+$Y$4,COLUMN()-$Y$13+$Y$6)),"")</f>
        <v/>
      </c>
      <c r="AC486" s="8" t="str">
        <f ca="1">IF(ROW()-$Y$11&lt;$Y$8,OFFSET($A$1,ROW()-$Y$11+$Y$4,COLUMN()-$Y$13+$Y$6),"")</f>
        <v/>
      </c>
      <c r="AD486" s="8" t="str">
        <f ca="1">IF(ROW()-$Y$11&lt;$Y$8,OFFSET($A$1,ROW()-$Y$11+$Y$4,COLUMN()-$Y$13+$Y$6),"")</f>
        <v/>
      </c>
      <c r="AE486" s="40" t="str">
        <f ca="1">IF(ISNUMBER(AA486),AE485,AA486)</f>
        <v/>
      </c>
      <c r="AF486" s="40" t="str">
        <f ca="1">IF(ISNUMBER(AA486),AA486,"")</f>
        <v/>
      </c>
      <c r="AG486" s="8" t="str">
        <f ca="1">IF(AC486="","",IF(AC485="",AC486,AG485+AC486))</f>
        <v/>
      </c>
      <c r="AH486" s="8" t="str">
        <f ca="1">IF(AD486="","",IF(AD485="",AD486,AH485+AD486))</f>
        <v/>
      </c>
      <c r="AI486" s="8" t="str">
        <f ca="1">IF(AG486&lt;&gt;"",AG486-AH486,"")</f>
        <v/>
      </c>
    </row>
    <row r="487" spans="11:35">
      <c r="K487" s="142" t="str">
        <f ca="1">IF(ROW()-$I$19&lt;$I$8,OFFSET($A$1,ROW()-$I$19+$I$4,COLUMN()-$I$21+$I$6),IF(ROW()-$I$19&lt;$I$8+$I$16,OFFSET($A$1,ROW()-$I$19-$I$8+$I$12,COLUMN()-$I$21+$I$14),""))</f>
        <v/>
      </c>
      <c r="L487" s="142" t="str">
        <f ca="1">IF(ROW()-$I$19&lt;$I$8,OFFSET(#REF!,ROW()-$I$19+$I$4,COLUMN()-$I$21+$I$6),IF(ROW()-$I$19&lt;$I$8+$I$16,OFFSET(#REF!,ROW()-$I$19-$I$8+$I$12,COLUMN()-$I$21+$I$14),""))</f>
        <v/>
      </c>
      <c r="M487" s="148" t="str">
        <f ca="1">IF(K487="","",IF(NOT(ISNUMBER(K487)),K487,M486))</f>
        <v/>
      </c>
      <c r="N487" s="149" t="str">
        <f ca="1">IF(K487="","",IF(ISNUMBER(K487),K487,IF(ISNUMBER(K488),K488,"")))</f>
        <v/>
      </c>
      <c r="O487" s="150" t="str">
        <f ca="1">IF(AND(ROW()-$I$19&lt;$I$8,NOT(ISNUMBER(K487))),L487,"")</f>
        <v/>
      </c>
      <c r="P487" s="150" t="str">
        <f ca="1">IF(AND(K487&lt;&gt;"",ISNUMBER(K487),ROW()-$I$19&lt;$I$8),L487,"")</f>
        <v/>
      </c>
      <c r="Q487" s="150" t="str">
        <f ca="1">IF(AND(K487&lt;&gt;"",ISNUMBER(K487),ROW()-$I$19&gt;=$I$8),L487,"")</f>
        <v/>
      </c>
      <c r="R487" s="153"/>
      <c r="AA487" s="8" t="str">
        <f ca="1">IF(ROW()-$Y$11&lt;$Y$8,OFFSET($A$1,ROW()-$Y$11+$Y$4,COLUMN()-$Y$13+$Y$6),"")</f>
        <v/>
      </c>
      <c r="AB487" s="8" t="str">
        <f ca="1">IF(ROW()-$Y$11&lt;$Y$8,IF(ISNUMBER(AA487),AB486,OFFSET($A$1,ROW()-$Y$11+$Y$4,COLUMN()-$Y$13+$Y$6)),"")</f>
        <v/>
      </c>
      <c r="AC487" s="8" t="str">
        <f ca="1">IF(ROW()-$Y$11&lt;$Y$8,OFFSET($A$1,ROW()-$Y$11+$Y$4,COLUMN()-$Y$13+$Y$6),"")</f>
        <v/>
      </c>
      <c r="AD487" s="8" t="str">
        <f ca="1">IF(ROW()-$Y$11&lt;$Y$8,OFFSET($A$1,ROW()-$Y$11+$Y$4,COLUMN()-$Y$13+$Y$6),"")</f>
        <v/>
      </c>
      <c r="AE487" s="40" t="str">
        <f ca="1">IF(ISNUMBER(AA487),AE486,AA487)</f>
        <v/>
      </c>
      <c r="AF487" s="40" t="str">
        <f ca="1">IF(ISNUMBER(AA487),AA487,"")</f>
        <v/>
      </c>
      <c r="AG487" s="8" t="str">
        <f ca="1">IF(AC487="","",IF(AC486="",AC487,AG486+AC487))</f>
        <v/>
      </c>
      <c r="AH487" s="8" t="str">
        <f ca="1">IF(AD487="","",IF(AD486="",AD487,AH486+AD487))</f>
        <v/>
      </c>
      <c r="AI487" s="8" t="str">
        <f ca="1">IF(AG487&lt;&gt;"",AG487-AH487,"")</f>
        <v/>
      </c>
    </row>
    <row r="488" spans="11:35">
      <c r="K488" s="142" t="str">
        <f ca="1">IF(ROW()-$I$19&lt;$I$8,OFFSET($A$1,ROW()-$I$19+$I$4,COLUMN()-$I$21+$I$6),IF(ROW()-$I$19&lt;$I$8+$I$16,OFFSET($A$1,ROW()-$I$19-$I$8+$I$12,COLUMN()-$I$21+$I$14),""))</f>
        <v/>
      </c>
      <c r="L488" s="142" t="str">
        <f ca="1">IF(ROW()-$I$19&lt;$I$8,OFFSET(#REF!,ROW()-$I$19+$I$4,COLUMN()-$I$21+$I$6),IF(ROW()-$I$19&lt;$I$8+$I$16,OFFSET(#REF!,ROW()-$I$19-$I$8+$I$12,COLUMN()-$I$21+$I$14),""))</f>
        <v/>
      </c>
      <c r="M488" s="148" t="str">
        <f ca="1">IF(K488="","",IF(NOT(ISNUMBER(K488)),K488,M487))</f>
        <v/>
      </c>
      <c r="N488" s="149" t="str">
        <f ca="1">IF(K488="","",IF(ISNUMBER(K488),K488,IF(ISNUMBER(K489),K489,"")))</f>
        <v/>
      </c>
      <c r="O488" s="150" t="str">
        <f ca="1">IF(AND(ROW()-$I$19&lt;$I$8,NOT(ISNUMBER(K488))),L488,"")</f>
        <v/>
      </c>
      <c r="P488" s="150" t="str">
        <f ca="1">IF(AND(K488&lt;&gt;"",ISNUMBER(K488),ROW()-$I$19&lt;$I$8),L488,"")</f>
        <v/>
      </c>
      <c r="Q488" s="150" t="str">
        <f ca="1">IF(AND(K488&lt;&gt;"",ISNUMBER(K488),ROW()-$I$19&gt;=$I$8),L488,"")</f>
        <v/>
      </c>
      <c r="R488" s="153"/>
      <c r="AA488" s="8" t="str">
        <f ca="1">IF(ROW()-$Y$11&lt;$Y$8,OFFSET($A$1,ROW()-$Y$11+$Y$4,COLUMN()-$Y$13+$Y$6),"")</f>
        <v/>
      </c>
      <c r="AB488" s="8" t="str">
        <f ca="1">IF(ROW()-$Y$11&lt;$Y$8,IF(ISNUMBER(AA488),AB487,OFFSET($A$1,ROW()-$Y$11+$Y$4,COLUMN()-$Y$13+$Y$6)),"")</f>
        <v/>
      </c>
      <c r="AC488" s="8" t="str">
        <f ca="1">IF(ROW()-$Y$11&lt;$Y$8,OFFSET($A$1,ROW()-$Y$11+$Y$4,COLUMN()-$Y$13+$Y$6),"")</f>
        <v/>
      </c>
      <c r="AD488" s="8" t="str">
        <f ca="1">IF(ROW()-$Y$11&lt;$Y$8,OFFSET($A$1,ROW()-$Y$11+$Y$4,COLUMN()-$Y$13+$Y$6),"")</f>
        <v/>
      </c>
      <c r="AE488" s="40" t="str">
        <f ca="1">IF(ISNUMBER(AA488),AE487,AA488)</f>
        <v/>
      </c>
      <c r="AF488" s="40" t="str">
        <f ca="1">IF(ISNUMBER(AA488),AA488,"")</f>
        <v/>
      </c>
      <c r="AG488" s="8" t="str">
        <f ca="1">IF(AC488="","",IF(AC487="",AC488,AG487+AC488))</f>
        <v/>
      </c>
      <c r="AH488" s="8" t="str">
        <f ca="1">IF(AD488="","",IF(AD487="",AD488,AH487+AD488))</f>
        <v/>
      </c>
      <c r="AI488" s="8" t="str">
        <f ca="1">IF(AG488&lt;&gt;"",AG488-AH488,"")</f>
        <v/>
      </c>
    </row>
    <row r="489" spans="11:35">
      <c r="K489" s="142" t="str">
        <f ca="1">IF(ROW()-$I$19&lt;$I$8,OFFSET($A$1,ROW()-$I$19+$I$4,COLUMN()-$I$21+$I$6),IF(ROW()-$I$19&lt;$I$8+$I$16,OFFSET($A$1,ROW()-$I$19-$I$8+$I$12,COLUMN()-$I$21+$I$14),""))</f>
        <v/>
      </c>
      <c r="L489" s="142" t="str">
        <f ca="1">IF(ROW()-$I$19&lt;$I$8,OFFSET(#REF!,ROW()-$I$19+$I$4,COLUMN()-$I$21+$I$6),IF(ROW()-$I$19&lt;$I$8+$I$16,OFFSET(#REF!,ROW()-$I$19-$I$8+$I$12,COLUMN()-$I$21+$I$14),""))</f>
        <v/>
      </c>
      <c r="M489" s="148" t="str">
        <f ca="1">IF(K489="","",IF(NOT(ISNUMBER(K489)),K489,M488))</f>
        <v/>
      </c>
      <c r="N489" s="149" t="str">
        <f ca="1">IF(K489="","",IF(ISNUMBER(K489),K489,IF(ISNUMBER(K490),K490,"")))</f>
        <v/>
      </c>
      <c r="O489" s="150" t="str">
        <f ca="1">IF(AND(ROW()-$I$19&lt;$I$8,NOT(ISNUMBER(K489))),L489,"")</f>
        <v/>
      </c>
      <c r="P489" s="150" t="str">
        <f ca="1">IF(AND(K489&lt;&gt;"",ISNUMBER(K489),ROW()-$I$19&lt;$I$8),L489,"")</f>
        <v/>
      </c>
      <c r="Q489" s="150" t="str">
        <f ca="1">IF(AND(K489&lt;&gt;"",ISNUMBER(K489),ROW()-$I$19&gt;=$I$8),L489,"")</f>
        <v/>
      </c>
      <c r="R489" s="153"/>
      <c r="AA489" s="8" t="str">
        <f ca="1">IF(ROW()-$Y$11&lt;$Y$8,OFFSET($A$1,ROW()-$Y$11+$Y$4,COLUMN()-$Y$13+$Y$6),"")</f>
        <v/>
      </c>
      <c r="AB489" s="8" t="str">
        <f ca="1">IF(ROW()-$Y$11&lt;$Y$8,IF(ISNUMBER(AA489),AB488,OFFSET($A$1,ROW()-$Y$11+$Y$4,COLUMN()-$Y$13+$Y$6)),"")</f>
        <v/>
      </c>
      <c r="AC489" s="8" t="str">
        <f ca="1">IF(ROW()-$Y$11&lt;$Y$8,OFFSET($A$1,ROW()-$Y$11+$Y$4,COLUMN()-$Y$13+$Y$6),"")</f>
        <v/>
      </c>
      <c r="AD489" s="8" t="str">
        <f ca="1">IF(ROW()-$Y$11&lt;$Y$8,OFFSET($A$1,ROW()-$Y$11+$Y$4,COLUMN()-$Y$13+$Y$6),"")</f>
        <v/>
      </c>
      <c r="AE489" s="40" t="str">
        <f ca="1">IF(ISNUMBER(AA489),AE488,AA489)</f>
        <v/>
      </c>
      <c r="AF489" s="40" t="str">
        <f ca="1">IF(ISNUMBER(AA489),AA489,"")</f>
        <v/>
      </c>
      <c r="AG489" s="8" t="str">
        <f ca="1">IF(AC489="","",IF(AC488="",AC489,AG488+AC489))</f>
        <v/>
      </c>
      <c r="AH489" s="8" t="str">
        <f ca="1">IF(AD489="","",IF(AD488="",AD489,AH488+AD489))</f>
        <v/>
      </c>
      <c r="AI489" s="8" t="str">
        <f ca="1">IF(AG489&lt;&gt;"",AG489-AH489,"")</f>
        <v/>
      </c>
    </row>
    <row r="490" spans="11:35">
      <c r="K490" s="142" t="str">
        <f ca="1">IF(ROW()-$I$19&lt;$I$8,OFFSET($A$1,ROW()-$I$19+$I$4,COLUMN()-$I$21+$I$6),IF(ROW()-$I$19&lt;$I$8+$I$16,OFFSET($A$1,ROW()-$I$19-$I$8+$I$12,COLUMN()-$I$21+$I$14),""))</f>
        <v/>
      </c>
      <c r="L490" s="142" t="str">
        <f ca="1">IF(ROW()-$I$19&lt;$I$8,OFFSET(#REF!,ROW()-$I$19+$I$4,COLUMN()-$I$21+$I$6),IF(ROW()-$I$19&lt;$I$8+$I$16,OFFSET(#REF!,ROW()-$I$19-$I$8+$I$12,COLUMN()-$I$21+$I$14),""))</f>
        <v/>
      </c>
      <c r="M490" s="148" t="str">
        <f ca="1">IF(K490="","",IF(NOT(ISNUMBER(K490)),K490,M489))</f>
        <v/>
      </c>
      <c r="N490" s="149" t="str">
        <f ca="1">IF(K490="","",IF(ISNUMBER(K490),K490,IF(ISNUMBER(K491),K491,"")))</f>
        <v/>
      </c>
      <c r="O490" s="150" t="str">
        <f ca="1">IF(AND(ROW()-$I$19&lt;$I$8,NOT(ISNUMBER(K490))),L490,"")</f>
        <v/>
      </c>
      <c r="P490" s="150" t="str">
        <f ca="1">IF(AND(K490&lt;&gt;"",ISNUMBER(K490),ROW()-$I$19&lt;$I$8),L490,"")</f>
        <v/>
      </c>
      <c r="Q490" s="150" t="str">
        <f ca="1">IF(AND(K490&lt;&gt;"",ISNUMBER(K490),ROW()-$I$19&gt;=$I$8),L490,"")</f>
        <v/>
      </c>
      <c r="R490" s="153"/>
      <c r="AA490" s="8" t="str">
        <f ca="1">IF(ROW()-$Y$11&lt;$Y$8,OFFSET($A$1,ROW()-$Y$11+$Y$4,COLUMN()-$Y$13+$Y$6),"")</f>
        <v/>
      </c>
      <c r="AB490" s="8" t="str">
        <f ca="1">IF(ROW()-$Y$11&lt;$Y$8,IF(ISNUMBER(AA490),AB489,OFFSET($A$1,ROW()-$Y$11+$Y$4,COLUMN()-$Y$13+$Y$6)),"")</f>
        <v/>
      </c>
      <c r="AC490" s="8" t="str">
        <f ca="1">IF(ROW()-$Y$11&lt;$Y$8,OFFSET($A$1,ROW()-$Y$11+$Y$4,COLUMN()-$Y$13+$Y$6),"")</f>
        <v/>
      </c>
      <c r="AD490" s="8" t="str">
        <f ca="1">IF(ROW()-$Y$11&lt;$Y$8,OFFSET($A$1,ROW()-$Y$11+$Y$4,COLUMN()-$Y$13+$Y$6),"")</f>
        <v/>
      </c>
      <c r="AE490" s="40" t="str">
        <f ca="1">IF(ISNUMBER(AA490),AE489,AA490)</f>
        <v/>
      </c>
      <c r="AF490" s="40" t="str">
        <f ca="1">IF(ISNUMBER(AA490),AA490,"")</f>
        <v/>
      </c>
      <c r="AG490" s="8" t="str">
        <f ca="1">IF(AC490="","",IF(AC489="",AC490,AG489+AC490))</f>
        <v/>
      </c>
      <c r="AH490" s="8" t="str">
        <f ca="1">IF(AD490="","",IF(AD489="",AD490,AH489+AD490))</f>
        <v/>
      </c>
      <c r="AI490" s="8" t="str">
        <f ca="1">IF(AG490&lt;&gt;"",AG490-AH490,"")</f>
        <v/>
      </c>
    </row>
    <row r="491" spans="11:35">
      <c r="K491" s="142" t="str">
        <f ca="1">IF(ROW()-$I$19&lt;$I$8,OFFSET($A$1,ROW()-$I$19+$I$4,COLUMN()-$I$21+$I$6),IF(ROW()-$I$19&lt;$I$8+$I$16,OFFSET($A$1,ROW()-$I$19-$I$8+$I$12,COLUMN()-$I$21+$I$14),""))</f>
        <v/>
      </c>
      <c r="L491" s="142" t="str">
        <f ca="1">IF(ROW()-$I$19&lt;$I$8,OFFSET(#REF!,ROW()-$I$19+$I$4,COLUMN()-$I$21+$I$6),IF(ROW()-$I$19&lt;$I$8+$I$16,OFFSET(#REF!,ROW()-$I$19-$I$8+$I$12,COLUMN()-$I$21+$I$14),""))</f>
        <v/>
      </c>
      <c r="M491" s="148" t="str">
        <f ca="1">IF(K491="","",IF(NOT(ISNUMBER(K491)),K491,M490))</f>
        <v/>
      </c>
      <c r="N491" s="149" t="str">
        <f ca="1">IF(K491="","",IF(ISNUMBER(K491),K491,IF(ISNUMBER(K492),K492,"")))</f>
        <v/>
      </c>
      <c r="O491" s="150" t="str">
        <f ca="1">IF(AND(ROW()-$I$19&lt;$I$8,NOT(ISNUMBER(K491))),L491,"")</f>
        <v/>
      </c>
      <c r="P491" s="150" t="str">
        <f ca="1">IF(AND(K491&lt;&gt;"",ISNUMBER(K491),ROW()-$I$19&lt;$I$8),L491,"")</f>
        <v/>
      </c>
      <c r="Q491" s="150" t="str">
        <f ca="1">IF(AND(K491&lt;&gt;"",ISNUMBER(K491),ROW()-$I$19&gt;=$I$8),L491,"")</f>
        <v/>
      </c>
      <c r="R491" s="153"/>
      <c r="AA491" s="8" t="str">
        <f ca="1">IF(ROW()-$Y$11&lt;$Y$8,OFFSET($A$1,ROW()-$Y$11+$Y$4,COLUMN()-$Y$13+$Y$6),"")</f>
        <v/>
      </c>
      <c r="AB491" s="8" t="str">
        <f ca="1">IF(ROW()-$Y$11&lt;$Y$8,IF(ISNUMBER(AA491),AB490,OFFSET($A$1,ROW()-$Y$11+$Y$4,COLUMN()-$Y$13+$Y$6)),"")</f>
        <v/>
      </c>
      <c r="AC491" s="8" t="str">
        <f ca="1">IF(ROW()-$Y$11&lt;$Y$8,OFFSET($A$1,ROW()-$Y$11+$Y$4,COLUMN()-$Y$13+$Y$6),"")</f>
        <v/>
      </c>
      <c r="AD491" s="8" t="str">
        <f ca="1">IF(ROW()-$Y$11&lt;$Y$8,OFFSET($A$1,ROW()-$Y$11+$Y$4,COLUMN()-$Y$13+$Y$6),"")</f>
        <v/>
      </c>
      <c r="AE491" s="40" t="str">
        <f ca="1">IF(ISNUMBER(AA491),AE490,AA491)</f>
        <v/>
      </c>
      <c r="AF491" s="40" t="str">
        <f ca="1">IF(ISNUMBER(AA491),AA491,"")</f>
        <v/>
      </c>
      <c r="AG491" s="8" t="str">
        <f ca="1">IF(AC491="","",IF(AC490="",AC491,AG490+AC491))</f>
        <v/>
      </c>
      <c r="AH491" s="8" t="str">
        <f ca="1">IF(AD491="","",IF(AD490="",AD491,AH490+AD491))</f>
        <v/>
      </c>
      <c r="AI491" s="8" t="str">
        <f ca="1">IF(AG491&lt;&gt;"",AG491-AH491,"")</f>
        <v/>
      </c>
    </row>
    <row r="492" spans="11:35">
      <c r="K492" s="142" t="str">
        <f ca="1">IF(ROW()-$I$19&lt;$I$8,OFFSET($A$1,ROW()-$I$19+$I$4,COLUMN()-$I$21+$I$6),IF(ROW()-$I$19&lt;$I$8+$I$16,OFFSET($A$1,ROW()-$I$19-$I$8+$I$12,COLUMN()-$I$21+$I$14),""))</f>
        <v/>
      </c>
      <c r="L492" s="142" t="str">
        <f ca="1">IF(ROW()-$I$19&lt;$I$8,OFFSET(#REF!,ROW()-$I$19+$I$4,COLUMN()-$I$21+$I$6),IF(ROW()-$I$19&lt;$I$8+$I$16,OFFSET(#REF!,ROW()-$I$19-$I$8+$I$12,COLUMN()-$I$21+$I$14),""))</f>
        <v/>
      </c>
      <c r="M492" s="148" t="str">
        <f ca="1">IF(K492="","",IF(NOT(ISNUMBER(K492)),K492,M491))</f>
        <v/>
      </c>
      <c r="N492" s="149" t="str">
        <f ca="1">IF(K492="","",IF(ISNUMBER(K492),K492,IF(ISNUMBER(K493),K493,"")))</f>
        <v/>
      </c>
      <c r="O492" s="150" t="str">
        <f ca="1">IF(AND(ROW()-$I$19&lt;$I$8,NOT(ISNUMBER(K492))),L492,"")</f>
        <v/>
      </c>
      <c r="P492" s="150" t="str">
        <f ca="1">IF(AND(K492&lt;&gt;"",ISNUMBER(K492),ROW()-$I$19&lt;$I$8),L492,"")</f>
        <v/>
      </c>
      <c r="Q492" s="150" t="str">
        <f ca="1">IF(AND(K492&lt;&gt;"",ISNUMBER(K492),ROW()-$I$19&gt;=$I$8),L492,"")</f>
        <v/>
      </c>
      <c r="R492" s="153"/>
      <c r="AA492" s="8" t="str">
        <f ca="1">IF(ROW()-$Y$11&lt;$Y$8,OFFSET($A$1,ROW()-$Y$11+$Y$4,COLUMN()-$Y$13+$Y$6),"")</f>
        <v/>
      </c>
      <c r="AB492" s="8" t="str">
        <f ca="1">IF(ROW()-$Y$11&lt;$Y$8,IF(ISNUMBER(AA492),AB491,OFFSET($A$1,ROW()-$Y$11+$Y$4,COLUMN()-$Y$13+$Y$6)),"")</f>
        <v/>
      </c>
      <c r="AC492" s="8" t="str">
        <f ca="1">IF(ROW()-$Y$11&lt;$Y$8,OFFSET($A$1,ROW()-$Y$11+$Y$4,COLUMN()-$Y$13+$Y$6),"")</f>
        <v/>
      </c>
      <c r="AD492" s="8" t="str">
        <f ca="1">IF(ROW()-$Y$11&lt;$Y$8,OFFSET($A$1,ROW()-$Y$11+$Y$4,COLUMN()-$Y$13+$Y$6),"")</f>
        <v/>
      </c>
      <c r="AE492" s="40" t="str">
        <f ca="1">IF(ISNUMBER(AA492),AE491,AA492)</f>
        <v/>
      </c>
      <c r="AF492" s="40" t="str">
        <f ca="1">IF(ISNUMBER(AA492),AA492,"")</f>
        <v/>
      </c>
      <c r="AG492" s="8" t="str">
        <f ca="1">IF(AC492="","",IF(AC491="",AC492,AG491+AC492))</f>
        <v/>
      </c>
      <c r="AH492" s="8" t="str">
        <f ca="1">IF(AD492="","",IF(AD491="",AD492,AH491+AD492))</f>
        <v/>
      </c>
      <c r="AI492" s="8" t="str">
        <f ca="1">IF(AG492&lt;&gt;"",AG492-AH492,"")</f>
        <v/>
      </c>
    </row>
    <row r="493" spans="11:35">
      <c r="K493" s="142" t="str">
        <f ca="1">IF(ROW()-$I$19&lt;$I$8,OFFSET($A$1,ROW()-$I$19+$I$4,COLUMN()-$I$21+$I$6),IF(ROW()-$I$19&lt;$I$8+$I$16,OFFSET($A$1,ROW()-$I$19-$I$8+$I$12,COLUMN()-$I$21+$I$14),""))</f>
        <v/>
      </c>
      <c r="L493" s="142" t="str">
        <f ca="1">IF(ROW()-$I$19&lt;$I$8,OFFSET(#REF!,ROW()-$I$19+$I$4,COLUMN()-$I$21+$I$6),IF(ROW()-$I$19&lt;$I$8+$I$16,OFFSET(#REF!,ROW()-$I$19-$I$8+$I$12,COLUMN()-$I$21+$I$14),""))</f>
        <v/>
      </c>
      <c r="M493" s="148" t="str">
        <f ca="1">IF(K493="","",IF(NOT(ISNUMBER(K493)),K493,M492))</f>
        <v/>
      </c>
      <c r="N493" s="149" t="str">
        <f ca="1">IF(K493="","",IF(ISNUMBER(K493),K493,IF(ISNUMBER(K494),K494,"")))</f>
        <v/>
      </c>
      <c r="O493" s="150" t="str">
        <f ca="1">IF(AND(ROW()-$I$19&lt;$I$8,NOT(ISNUMBER(K493))),L493,"")</f>
        <v/>
      </c>
      <c r="P493" s="150" t="str">
        <f ca="1">IF(AND(K493&lt;&gt;"",ISNUMBER(K493),ROW()-$I$19&lt;$I$8),L493,"")</f>
        <v/>
      </c>
      <c r="Q493" s="150" t="str">
        <f ca="1">IF(AND(K493&lt;&gt;"",ISNUMBER(K493),ROW()-$I$19&gt;=$I$8),L493,"")</f>
        <v/>
      </c>
      <c r="R493" s="153"/>
      <c r="AA493" s="8" t="str">
        <f ca="1">IF(ROW()-$Y$11&lt;$Y$8,OFFSET($A$1,ROW()-$Y$11+$Y$4,COLUMN()-$Y$13+$Y$6),"")</f>
        <v/>
      </c>
      <c r="AB493" s="8" t="str">
        <f ca="1">IF(ROW()-$Y$11&lt;$Y$8,IF(ISNUMBER(AA493),AB492,OFFSET($A$1,ROW()-$Y$11+$Y$4,COLUMN()-$Y$13+$Y$6)),"")</f>
        <v/>
      </c>
      <c r="AC493" s="8" t="str">
        <f ca="1">IF(ROW()-$Y$11&lt;$Y$8,OFFSET($A$1,ROW()-$Y$11+$Y$4,COLUMN()-$Y$13+$Y$6),"")</f>
        <v/>
      </c>
      <c r="AD493" s="8" t="str">
        <f ca="1">IF(ROW()-$Y$11&lt;$Y$8,OFFSET($A$1,ROW()-$Y$11+$Y$4,COLUMN()-$Y$13+$Y$6),"")</f>
        <v/>
      </c>
      <c r="AE493" s="40" t="str">
        <f ca="1">IF(ISNUMBER(AA493),AE492,AA493)</f>
        <v/>
      </c>
      <c r="AF493" s="40" t="str">
        <f ca="1">IF(ISNUMBER(AA493),AA493,"")</f>
        <v/>
      </c>
      <c r="AG493" s="8" t="str">
        <f ca="1">IF(AC493="","",IF(AC492="",AC493,AG492+AC493))</f>
        <v/>
      </c>
      <c r="AH493" s="8" t="str">
        <f ca="1">IF(AD493="","",IF(AD492="",AD493,AH492+AD493))</f>
        <v/>
      </c>
      <c r="AI493" s="8" t="str">
        <f ca="1">IF(AG493&lt;&gt;"",AG493-AH493,"")</f>
        <v/>
      </c>
    </row>
    <row r="494" spans="11:35">
      <c r="K494" s="142" t="str">
        <f ca="1">IF(ROW()-$I$19&lt;$I$8,OFFSET($A$1,ROW()-$I$19+$I$4,COLUMN()-$I$21+$I$6),IF(ROW()-$I$19&lt;$I$8+$I$16,OFFSET($A$1,ROW()-$I$19-$I$8+$I$12,COLUMN()-$I$21+$I$14),""))</f>
        <v/>
      </c>
      <c r="L494" s="142" t="str">
        <f ca="1">IF(ROW()-$I$19&lt;$I$8,OFFSET(#REF!,ROW()-$I$19+$I$4,COLUMN()-$I$21+$I$6),IF(ROW()-$I$19&lt;$I$8+$I$16,OFFSET(#REF!,ROW()-$I$19-$I$8+$I$12,COLUMN()-$I$21+$I$14),""))</f>
        <v/>
      </c>
      <c r="M494" s="148" t="str">
        <f ca="1">IF(K494="","",IF(NOT(ISNUMBER(K494)),K494,M493))</f>
        <v/>
      </c>
      <c r="N494" s="149" t="str">
        <f ca="1">IF(K494="","",IF(ISNUMBER(K494),K494,IF(ISNUMBER(K495),K495,"")))</f>
        <v/>
      </c>
      <c r="O494" s="150" t="str">
        <f ca="1">IF(AND(ROW()-$I$19&lt;$I$8,NOT(ISNUMBER(K494))),L494,"")</f>
        <v/>
      </c>
      <c r="P494" s="150" t="str">
        <f ca="1">IF(AND(K494&lt;&gt;"",ISNUMBER(K494),ROW()-$I$19&lt;$I$8),L494,"")</f>
        <v/>
      </c>
      <c r="Q494" s="150" t="str">
        <f ca="1">IF(AND(K494&lt;&gt;"",ISNUMBER(K494),ROW()-$I$19&gt;=$I$8),L494,"")</f>
        <v/>
      </c>
      <c r="R494" s="153"/>
      <c r="AA494" s="8" t="str">
        <f ca="1">IF(ROW()-$Y$11&lt;$Y$8,OFFSET($A$1,ROW()-$Y$11+$Y$4,COLUMN()-$Y$13+$Y$6),"")</f>
        <v/>
      </c>
      <c r="AB494" s="8" t="str">
        <f ca="1">IF(ROW()-$Y$11&lt;$Y$8,IF(ISNUMBER(AA494),AB493,OFFSET($A$1,ROW()-$Y$11+$Y$4,COLUMN()-$Y$13+$Y$6)),"")</f>
        <v/>
      </c>
      <c r="AC494" s="8" t="str">
        <f ca="1">IF(ROW()-$Y$11&lt;$Y$8,OFFSET($A$1,ROW()-$Y$11+$Y$4,COLUMN()-$Y$13+$Y$6),"")</f>
        <v/>
      </c>
      <c r="AD494" s="8" t="str">
        <f ca="1">IF(ROW()-$Y$11&lt;$Y$8,OFFSET($A$1,ROW()-$Y$11+$Y$4,COLUMN()-$Y$13+$Y$6),"")</f>
        <v/>
      </c>
      <c r="AE494" s="40" t="str">
        <f ca="1">IF(ISNUMBER(AA494),AE493,AA494)</f>
        <v/>
      </c>
      <c r="AF494" s="40" t="str">
        <f ca="1">IF(ISNUMBER(AA494),AA494,"")</f>
        <v/>
      </c>
      <c r="AG494" s="8" t="str">
        <f ca="1">IF(AC494="","",IF(AC493="",AC494,AG493+AC494))</f>
        <v/>
      </c>
      <c r="AH494" s="8" t="str">
        <f ca="1">IF(AD494="","",IF(AD493="",AD494,AH493+AD494))</f>
        <v/>
      </c>
      <c r="AI494" s="8" t="str">
        <f ca="1">IF(AG494&lt;&gt;"",AG494-AH494,"")</f>
        <v/>
      </c>
    </row>
    <row r="495" spans="11:35">
      <c r="K495" s="142" t="str">
        <f ca="1">IF(ROW()-$I$19&lt;$I$8,OFFSET($A$1,ROW()-$I$19+$I$4,COLUMN()-$I$21+$I$6),IF(ROW()-$I$19&lt;$I$8+$I$16,OFFSET($A$1,ROW()-$I$19-$I$8+$I$12,COLUMN()-$I$21+$I$14),""))</f>
        <v/>
      </c>
      <c r="L495" s="142" t="str">
        <f ca="1">IF(ROW()-$I$19&lt;$I$8,OFFSET(#REF!,ROW()-$I$19+$I$4,COLUMN()-$I$21+$I$6),IF(ROW()-$I$19&lt;$I$8+$I$16,OFFSET(#REF!,ROW()-$I$19-$I$8+$I$12,COLUMN()-$I$21+$I$14),""))</f>
        <v/>
      </c>
      <c r="M495" s="148" t="str">
        <f ca="1">IF(K495="","",IF(NOT(ISNUMBER(K495)),K495,M494))</f>
        <v/>
      </c>
      <c r="N495" s="149" t="str">
        <f ca="1">IF(K495="","",IF(ISNUMBER(K495),K495,IF(ISNUMBER(K496),K496,"")))</f>
        <v/>
      </c>
      <c r="O495" s="150" t="str">
        <f ca="1">IF(AND(ROW()-$I$19&lt;$I$8,NOT(ISNUMBER(K495))),L495,"")</f>
        <v/>
      </c>
      <c r="P495" s="150" t="str">
        <f ca="1">IF(AND(K495&lt;&gt;"",ISNUMBER(K495),ROW()-$I$19&lt;$I$8),L495,"")</f>
        <v/>
      </c>
      <c r="Q495" s="150" t="str">
        <f ca="1">IF(AND(K495&lt;&gt;"",ISNUMBER(K495),ROW()-$I$19&gt;=$I$8),L495,"")</f>
        <v/>
      </c>
      <c r="R495" s="153"/>
      <c r="AA495" s="8" t="str">
        <f ca="1">IF(ROW()-$Y$11&lt;$Y$8,OFFSET($A$1,ROW()-$Y$11+$Y$4,COLUMN()-$Y$13+$Y$6),"")</f>
        <v/>
      </c>
      <c r="AB495" s="8" t="str">
        <f ca="1">IF(ROW()-$Y$11&lt;$Y$8,IF(ISNUMBER(AA495),AB494,OFFSET($A$1,ROW()-$Y$11+$Y$4,COLUMN()-$Y$13+$Y$6)),"")</f>
        <v/>
      </c>
      <c r="AC495" s="8" t="str">
        <f ca="1">IF(ROW()-$Y$11&lt;$Y$8,OFFSET($A$1,ROW()-$Y$11+$Y$4,COLUMN()-$Y$13+$Y$6),"")</f>
        <v/>
      </c>
      <c r="AD495" s="8" t="str">
        <f ca="1">IF(ROW()-$Y$11&lt;$Y$8,OFFSET($A$1,ROW()-$Y$11+$Y$4,COLUMN()-$Y$13+$Y$6),"")</f>
        <v/>
      </c>
      <c r="AE495" s="40" t="str">
        <f ca="1">IF(ISNUMBER(AA495),AE494,AA495)</f>
        <v/>
      </c>
      <c r="AF495" s="40" t="str">
        <f ca="1">IF(ISNUMBER(AA495),AA495,"")</f>
        <v/>
      </c>
      <c r="AG495" s="8" t="str">
        <f ca="1">IF(AC495="","",IF(AC494="",AC495,AG494+AC495))</f>
        <v/>
      </c>
      <c r="AH495" s="8" t="str">
        <f ca="1">IF(AD495="","",IF(AD494="",AD495,AH494+AD495))</f>
        <v/>
      </c>
      <c r="AI495" s="8" t="str">
        <f ca="1">IF(AG495&lt;&gt;"",AG495-AH495,"")</f>
        <v/>
      </c>
    </row>
    <row r="496" spans="11:35">
      <c r="K496" s="142" t="str">
        <f ca="1">IF(ROW()-$I$19&lt;$I$8,OFFSET($A$1,ROW()-$I$19+$I$4,COLUMN()-$I$21+$I$6),IF(ROW()-$I$19&lt;$I$8+$I$16,OFFSET($A$1,ROW()-$I$19-$I$8+$I$12,COLUMN()-$I$21+$I$14),""))</f>
        <v/>
      </c>
      <c r="L496" s="142" t="str">
        <f ca="1">IF(ROW()-$I$19&lt;$I$8,OFFSET(#REF!,ROW()-$I$19+$I$4,COLUMN()-$I$21+$I$6),IF(ROW()-$I$19&lt;$I$8+$I$16,OFFSET(#REF!,ROW()-$I$19-$I$8+$I$12,COLUMN()-$I$21+$I$14),""))</f>
        <v/>
      </c>
      <c r="M496" s="148" t="str">
        <f ca="1">IF(K496="","",IF(NOT(ISNUMBER(K496)),K496,M495))</f>
        <v/>
      </c>
      <c r="N496" s="149" t="str">
        <f ca="1">IF(K496="","",IF(ISNUMBER(K496),K496,IF(ISNUMBER(K497),K497,"")))</f>
        <v/>
      </c>
      <c r="O496" s="150" t="str">
        <f ca="1">IF(AND(ROW()-$I$19&lt;$I$8,NOT(ISNUMBER(K496))),L496,"")</f>
        <v/>
      </c>
      <c r="P496" s="150" t="str">
        <f ca="1">IF(AND(K496&lt;&gt;"",ISNUMBER(K496),ROW()-$I$19&lt;$I$8),L496,"")</f>
        <v/>
      </c>
      <c r="Q496" s="150" t="str">
        <f ca="1">IF(AND(K496&lt;&gt;"",ISNUMBER(K496),ROW()-$I$19&gt;=$I$8),L496,"")</f>
        <v/>
      </c>
      <c r="R496" s="153"/>
      <c r="AA496" s="8" t="str">
        <f ca="1">IF(ROW()-$Y$11&lt;$Y$8,OFFSET($A$1,ROW()-$Y$11+$Y$4,COLUMN()-$Y$13+$Y$6),"")</f>
        <v/>
      </c>
      <c r="AB496" s="8" t="str">
        <f ca="1">IF(ROW()-$Y$11&lt;$Y$8,IF(ISNUMBER(AA496),AB495,OFFSET($A$1,ROW()-$Y$11+$Y$4,COLUMN()-$Y$13+$Y$6)),"")</f>
        <v/>
      </c>
      <c r="AC496" s="8" t="str">
        <f ca="1">IF(ROW()-$Y$11&lt;$Y$8,OFFSET($A$1,ROW()-$Y$11+$Y$4,COLUMN()-$Y$13+$Y$6),"")</f>
        <v/>
      </c>
      <c r="AD496" s="8" t="str">
        <f ca="1">IF(ROW()-$Y$11&lt;$Y$8,OFFSET($A$1,ROW()-$Y$11+$Y$4,COLUMN()-$Y$13+$Y$6),"")</f>
        <v/>
      </c>
      <c r="AE496" s="40" t="str">
        <f ca="1">IF(ISNUMBER(AA496),AE495,AA496)</f>
        <v/>
      </c>
      <c r="AF496" s="40" t="str">
        <f ca="1">IF(ISNUMBER(AA496),AA496,"")</f>
        <v/>
      </c>
      <c r="AG496" s="8" t="str">
        <f ca="1">IF(AC496="","",IF(AC495="",AC496,AG495+AC496))</f>
        <v/>
      </c>
      <c r="AH496" s="8" t="str">
        <f ca="1">IF(AD496="","",IF(AD495="",AD496,AH495+AD496))</f>
        <v/>
      </c>
      <c r="AI496" s="8" t="str">
        <f ca="1">IF(AG496&lt;&gt;"",AG496-AH496,"")</f>
        <v/>
      </c>
    </row>
    <row r="497" spans="11:35">
      <c r="K497" s="142" t="str">
        <f ca="1">IF(ROW()-$I$19&lt;$I$8,OFFSET($A$1,ROW()-$I$19+$I$4,COLUMN()-$I$21+$I$6),IF(ROW()-$I$19&lt;$I$8+$I$16,OFFSET($A$1,ROW()-$I$19-$I$8+$I$12,COLUMN()-$I$21+$I$14),""))</f>
        <v/>
      </c>
      <c r="L497" s="142" t="str">
        <f ca="1">IF(ROW()-$I$19&lt;$I$8,OFFSET(#REF!,ROW()-$I$19+$I$4,COLUMN()-$I$21+$I$6),IF(ROW()-$I$19&lt;$I$8+$I$16,OFFSET(#REF!,ROW()-$I$19-$I$8+$I$12,COLUMN()-$I$21+$I$14),""))</f>
        <v/>
      </c>
      <c r="M497" s="148" t="str">
        <f ca="1">IF(K497="","",IF(NOT(ISNUMBER(K497)),K497,M496))</f>
        <v/>
      </c>
      <c r="N497" s="149" t="str">
        <f ca="1">IF(K497="","",IF(ISNUMBER(K497),K497,IF(ISNUMBER(K498),K498,"")))</f>
        <v/>
      </c>
      <c r="O497" s="150" t="str">
        <f ca="1">IF(AND(ROW()-$I$19&lt;$I$8,NOT(ISNUMBER(K497))),L497,"")</f>
        <v/>
      </c>
      <c r="P497" s="150" t="str">
        <f ca="1">IF(AND(K497&lt;&gt;"",ISNUMBER(K497),ROW()-$I$19&lt;$I$8),L497,"")</f>
        <v/>
      </c>
      <c r="Q497" s="150" t="str">
        <f ca="1">IF(AND(K497&lt;&gt;"",ISNUMBER(K497),ROW()-$I$19&gt;=$I$8),L497,"")</f>
        <v/>
      </c>
      <c r="R497" s="153"/>
      <c r="AA497" s="8" t="str">
        <f ca="1">IF(ROW()-$Y$11&lt;$Y$8,OFFSET($A$1,ROW()-$Y$11+$Y$4,COLUMN()-$Y$13+$Y$6),"")</f>
        <v/>
      </c>
      <c r="AB497" s="8" t="str">
        <f ca="1">IF(ROW()-$Y$11&lt;$Y$8,IF(ISNUMBER(AA497),AB496,OFFSET($A$1,ROW()-$Y$11+$Y$4,COLUMN()-$Y$13+$Y$6)),"")</f>
        <v/>
      </c>
      <c r="AC497" s="8" t="str">
        <f ca="1">IF(ROW()-$Y$11&lt;$Y$8,OFFSET($A$1,ROW()-$Y$11+$Y$4,COLUMN()-$Y$13+$Y$6),"")</f>
        <v/>
      </c>
      <c r="AD497" s="8" t="str">
        <f ca="1">IF(ROW()-$Y$11&lt;$Y$8,OFFSET($A$1,ROW()-$Y$11+$Y$4,COLUMN()-$Y$13+$Y$6),"")</f>
        <v/>
      </c>
      <c r="AE497" s="40" t="str">
        <f ca="1">IF(ISNUMBER(AA497),AE496,AA497)</f>
        <v/>
      </c>
      <c r="AF497" s="40" t="str">
        <f ca="1">IF(ISNUMBER(AA497),AA497,"")</f>
        <v/>
      </c>
      <c r="AG497" s="8" t="str">
        <f ca="1">IF(AC497="","",IF(AC496="",AC497,AG496+AC497))</f>
        <v/>
      </c>
      <c r="AH497" s="8" t="str">
        <f ca="1">IF(AD497="","",IF(AD496="",AD497,AH496+AD497))</f>
        <v/>
      </c>
      <c r="AI497" s="8" t="str">
        <f ca="1">IF(AG497&lt;&gt;"",AG497-AH497,"")</f>
        <v/>
      </c>
    </row>
    <row r="498" spans="11:35">
      <c r="K498" s="142" t="str">
        <f ca="1">IF(ROW()-$I$19&lt;$I$8,OFFSET($A$1,ROW()-$I$19+$I$4,COLUMN()-$I$21+$I$6),IF(ROW()-$I$19&lt;$I$8+$I$16,OFFSET($A$1,ROW()-$I$19-$I$8+$I$12,COLUMN()-$I$21+$I$14),""))</f>
        <v/>
      </c>
      <c r="L498" s="142" t="str">
        <f ca="1">IF(ROW()-$I$19&lt;$I$8,OFFSET(#REF!,ROW()-$I$19+$I$4,COLUMN()-$I$21+$I$6),IF(ROW()-$I$19&lt;$I$8+$I$16,OFFSET(#REF!,ROW()-$I$19-$I$8+$I$12,COLUMN()-$I$21+$I$14),""))</f>
        <v/>
      </c>
      <c r="M498" s="148" t="str">
        <f ca="1">IF(K498="","",IF(NOT(ISNUMBER(K498)),K498,M497))</f>
        <v/>
      </c>
      <c r="N498" s="149" t="str">
        <f ca="1">IF(K498="","",IF(ISNUMBER(K498),K498,IF(ISNUMBER(K499),K499,"")))</f>
        <v/>
      </c>
      <c r="O498" s="150" t="str">
        <f ca="1">IF(AND(ROW()-$I$19&lt;$I$8,NOT(ISNUMBER(K498))),L498,"")</f>
        <v/>
      </c>
      <c r="P498" s="150" t="str">
        <f ca="1">IF(AND(K498&lt;&gt;"",ISNUMBER(K498),ROW()-$I$19&lt;$I$8),L498,"")</f>
        <v/>
      </c>
      <c r="Q498" s="150" t="str">
        <f ca="1">IF(AND(K498&lt;&gt;"",ISNUMBER(K498),ROW()-$I$19&gt;=$I$8),L498,"")</f>
        <v/>
      </c>
      <c r="R498" s="153"/>
      <c r="AA498" s="8" t="str">
        <f ca="1">IF(ROW()-$Y$11&lt;$Y$8,OFFSET($A$1,ROW()-$Y$11+$Y$4,COLUMN()-$Y$13+$Y$6),"")</f>
        <v/>
      </c>
      <c r="AB498" s="8" t="str">
        <f ca="1">IF(ROW()-$Y$11&lt;$Y$8,IF(ISNUMBER(AA498),AB497,OFFSET($A$1,ROW()-$Y$11+$Y$4,COLUMN()-$Y$13+$Y$6)),"")</f>
        <v/>
      </c>
      <c r="AC498" s="8" t="str">
        <f ca="1">IF(ROW()-$Y$11&lt;$Y$8,OFFSET($A$1,ROW()-$Y$11+$Y$4,COLUMN()-$Y$13+$Y$6),"")</f>
        <v/>
      </c>
      <c r="AD498" s="8" t="str">
        <f ca="1">IF(ROW()-$Y$11&lt;$Y$8,OFFSET($A$1,ROW()-$Y$11+$Y$4,COLUMN()-$Y$13+$Y$6),"")</f>
        <v/>
      </c>
      <c r="AE498" s="40" t="str">
        <f ca="1">IF(ISNUMBER(AA498),AE497,AA498)</f>
        <v/>
      </c>
      <c r="AF498" s="40" t="str">
        <f ca="1">IF(ISNUMBER(AA498),AA498,"")</f>
        <v/>
      </c>
      <c r="AG498" s="8" t="str">
        <f ca="1">IF(AC498="","",IF(AC497="",AC498,AG497+AC498))</f>
        <v/>
      </c>
      <c r="AH498" s="8" t="str">
        <f ca="1">IF(AD498="","",IF(AD497="",AD498,AH497+AD498))</f>
        <v/>
      </c>
      <c r="AI498" s="8" t="str">
        <f ca="1">IF(AG498&lt;&gt;"",AG498-AH498,"")</f>
        <v/>
      </c>
    </row>
    <row r="499" spans="11:35">
      <c r="K499" s="142" t="str">
        <f ca="1">IF(ROW()-$I$19&lt;$I$8,OFFSET($A$1,ROW()-$I$19+$I$4,COLUMN()-$I$21+$I$6),IF(ROW()-$I$19&lt;$I$8+$I$16,OFFSET($A$1,ROW()-$I$19-$I$8+$I$12,COLUMN()-$I$21+$I$14),""))</f>
        <v/>
      </c>
      <c r="L499" s="142" t="str">
        <f ca="1">IF(ROW()-$I$19&lt;$I$8,OFFSET(#REF!,ROW()-$I$19+$I$4,COLUMN()-$I$21+$I$6),IF(ROW()-$I$19&lt;$I$8+$I$16,OFFSET(#REF!,ROW()-$I$19-$I$8+$I$12,COLUMN()-$I$21+$I$14),""))</f>
        <v/>
      </c>
      <c r="M499" s="148" t="str">
        <f ca="1">IF(K499="","",IF(NOT(ISNUMBER(K499)),K499,M498))</f>
        <v/>
      </c>
      <c r="N499" s="149" t="str">
        <f ca="1">IF(K499="","",IF(ISNUMBER(K499),K499,IF(ISNUMBER(K500),K500,"")))</f>
        <v/>
      </c>
      <c r="O499" s="150" t="str">
        <f ca="1">IF(AND(ROW()-$I$19&lt;$I$8,NOT(ISNUMBER(K499))),L499,"")</f>
        <v/>
      </c>
      <c r="P499" s="150" t="str">
        <f ca="1">IF(AND(K499&lt;&gt;"",ISNUMBER(K499),ROW()-$I$19&lt;$I$8),L499,"")</f>
        <v/>
      </c>
      <c r="Q499" s="150" t="str">
        <f ca="1">IF(AND(K499&lt;&gt;"",ISNUMBER(K499),ROW()-$I$19&gt;=$I$8),L499,"")</f>
        <v/>
      </c>
      <c r="R499" s="153"/>
      <c r="AA499" s="8" t="str">
        <f ca="1">IF(ROW()-$Y$11&lt;$Y$8,OFFSET($A$1,ROW()-$Y$11+$Y$4,COLUMN()-$Y$13+$Y$6),"")</f>
        <v/>
      </c>
      <c r="AB499" s="8" t="str">
        <f ca="1">IF(ROW()-$Y$11&lt;$Y$8,IF(ISNUMBER(AA499),AB498,OFFSET($A$1,ROW()-$Y$11+$Y$4,COLUMN()-$Y$13+$Y$6)),"")</f>
        <v/>
      </c>
      <c r="AC499" s="8" t="str">
        <f ca="1">IF(ROW()-$Y$11&lt;$Y$8,OFFSET($A$1,ROW()-$Y$11+$Y$4,COLUMN()-$Y$13+$Y$6),"")</f>
        <v/>
      </c>
      <c r="AD499" s="8" t="str">
        <f ca="1">IF(ROW()-$Y$11&lt;$Y$8,OFFSET($A$1,ROW()-$Y$11+$Y$4,COLUMN()-$Y$13+$Y$6),"")</f>
        <v/>
      </c>
      <c r="AE499" s="40" t="str">
        <f ca="1">IF(ISNUMBER(AA499),AE498,AA499)</f>
        <v/>
      </c>
      <c r="AF499" s="40" t="str">
        <f ca="1">IF(ISNUMBER(AA499),AA499,"")</f>
        <v/>
      </c>
      <c r="AG499" s="8" t="str">
        <f ca="1">IF(AC499="","",IF(AC498="",AC499,AG498+AC499))</f>
        <v/>
      </c>
      <c r="AH499" s="8" t="str">
        <f ca="1">IF(AD499="","",IF(AD498="",AD499,AH498+AD499))</f>
        <v/>
      </c>
      <c r="AI499" s="8" t="str">
        <f ca="1">IF(AG499&lt;&gt;"",AG499-AH499,"")</f>
        <v/>
      </c>
    </row>
    <row r="500" spans="11:35">
      <c r="K500" s="142" t="str">
        <f ca="1">IF(ROW()-$I$19&lt;$I$8,OFFSET($A$1,ROW()-$I$19+$I$4,COLUMN()-$I$21+$I$6),IF(ROW()-$I$19&lt;$I$8+$I$16,OFFSET($A$1,ROW()-$I$19-$I$8+$I$12,COLUMN()-$I$21+$I$14),""))</f>
        <v/>
      </c>
      <c r="L500" s="142" t="str">
        <f ca="1">IF(ROW()-$I$19&lt;$I$8,OFFSET(#REF!,ROW()-$I$19+$I$4,COLUMN()-$I$21+$I$6),IF(ROW()-$I$19&lt;$I$8+$I$16,OFFSET(#REF!,ROW()-$I$19-$I$8+$I$12,COLUMN()-$I$21+$I$14),""))</f>
        <v/>
      </c>
      <c r="M500" s="148" t="str">
        <f ca="1">IF(K500="","",IF(NOT(ISNUMBER(K500)),K500,M499))</f>
        <v/>
      </c>
      <c r="N500" s="149" t="str">
        <f ca="1">IF(K500="","",IF(ISNUMBER(K500),K500,IF(ISNUMBER(K501),K501,"")))</f>
        <v/>
      </c>
      <c r="O500" s="150" t="str">
        <f ca="1">IF(AND(ROW()-$I$19&lt;$I$8,NOT(ISNUMBER(K500))),L500,"")</f>
        <v/>
      </c>
      <c r="P500" s="150" t="str">
        <f ca="1">IF(AND(K500&lt;&gt;"",ISNUMBER(K500),ROW()-$I$19&lt;$I$8),L500,"")</f>
        <v/>
      </c>
      <c r="Q500" s="150" t="str">
        <f ca="1">IF(AND(K500&lt;&gt;"",ISNUMBER(K500),ROW()-$I$19&gt;=$I$8),L500,"")</f>
        <v/>
      </c>
      <c r="R500" s="153"/>
      <c r="AA500" s="8" t="str">
        <f ca="1">IF(ROW()-$Y$11&lt;$Y$8,OFFSET($A$1,ROW()-$Y$11+$Y$4,COLUMN()-$Y$13+$Y$6),"")</f>
        <v/>
      </c>
      <c r="AB500" s="8" t="str">
        <f ca="1">IF(ROW()-$Y$11&lt;$Y$8,IF(ISNUMBER(AA500),AB499,OFFSET($A$1,ROW()-$Y$11+$Y$4,COLUMN()-$Y$13+$Y$6)),"")</f>
        <v/>
      </c>
      <c r="AC500" s="8" t="str">
        <f ca="1">IF(ROW()-$Y$11&lt;$Y$8,OFFSET($A$1,ROW()-$Y$11+$Y$4,COLUMN()-$Y$13+$Y$6),"")</f>
        <v/>
      </c>
      <c r="AD500" s="8" t="str">
        <f ca="1">IF(ROW()-$Y$11&lt;$Y$8,OFFSET($A$1,ROW()-$Y$11+$Y$4,COLUMN()-$Y$13+$Y$6),"")</f>
        <v/>
      </c>
      <c r="AE500" s="40" t="str">
        <f ca="1">IF(ISNUMBER(AA500),AE499,AA500)</f>
        <v/>
      </c>
      <c r="AF500" s="40" t="str">
        <f ca="1">IF(ISNUMBER(AA500),AA500,"")</f>
        <v/>
      </c>
      <c r="AG500" s="8" t="str">
        <f ca="1">IF(AC500="","",IF(AC499="",AC500,AG499+AC500))</f>
        <v/>
      </c>
      <c r="AH500" s="8" t="str">
        <f ca="1">IF(AD500="","",IF(AD499="",AD500,AH499+AD500))</f>
        <v/>
      </c>
      <c r="AI500" s="8" t="str">
        <f ca="1">IF(AG500&lt;&gt;"",AG500-AH500,"")</f>
        <v/>
      </c>
    </row>
  </sheetData>
  <phoneticPr fontId="1" type="noConversion"/>
  <pageMargins left="0.7" right="0.7" top="0.75" bottom="0.75" header="0.3" footer="0.3"/>
  <drawing r:id="rId5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E9"/>
  <sheetViews>
    <sheetView workbookViewId="0">
      <selection activeCell="I16" sqref="I16"/>
    </sheetView>
  </sheetViews>
  <sheetFormatPr defaultRowHeight="13.5"/>
  <cols>
    <col min="1" max="1" width="17.625" bestFit="1" customWidth="1"/>
    <col min="2" max="2" width="9.75" bestFit="1" customWidth="1"/>
    <col min="3" max="3" width="14.5" bestFit="1" customWidth="1"/>
    <col min="4" max="7" width="14.5" customWidth="1"/>
  </cols>
  <sheetData>
    <row r="1" spans="1:5">
      <c r="A1" s="77" t="s">
        <v>449</v>
      </c>
      <c r="B1" t="s">
        <v>443</v>
      </c>
    </row>
    <row r="3" spans="1:5">
      <c r="A3" s="77" t="s">
        <v>593</v>
      </c>
      <c r="B3" s="77" t="s">
        <v>540</v>
      </c>
    </row>
    <row r="4" spans="1:5">
      <c r="A4" s="77" t="s">
        <v>403</v>
      </c>
      <c r="B4" t="s">
        <v>359</v>
      </c>
      <c r="C4" t="s">
        <v>367</v>
      </c>
      <c r="D4" t="s">
        <v>276</v>
      </c>
      <c r="E4" t="s">
        <v>406</v>
      </c>
    </row>
    <row r="5" spans="1:5">
      <c r="A5" s="78">
        <v>2</v>
      </c>
      <c r="B5" s="92"/>
      <c r="C5" s="92"/>
      <c r="D5" s="92">
        <v>0.2</v>
      </c>
      <c r="E5" s="92">
        <v>0.2</v>
      </c>
    </row>
    <row r="6" spans="1:5">
      <c r="A6" s="78">
        <v>4</v>
      </c>
      <c r="B6" s="92">
        <v>2.5000000000000001E-2</v>
      </c>
      <c r="C6" s="92"/>
      <c r="D6" s="92"/>
      <c r="E6" s="92">
        <v>2.5000000000000001E-2</v>
      </c>
    </row>
    <row r="7" spans="1:5">
      <c r="A7" s="78">
        <v>5</v>
      </c>
      <c r="B7" s="92"/>
      <c r="C7" s="92">
        <v>9.5238095238095233E-2</v>
      </c>
      <c r="D7" s="92"/>
      <c r="E7" s="92">
        <v>9.5238095238095233E-2</v>
      </c>
    </row>
    <row r="8" spans="1:5">
      <c r="A8" s="78">
        <v>6</v>
      </c>
      <c r="B8" s="92"/>
      <c r="C8" s="92">
        <v>0</v>
      </c>
      <c r="D8" s="92">
        <v>8.3333333333333329E-2</v>
      </c>
      <c r="E8" s="92">
        <v>8.3333333333333329E-2</v>
      </c>
    </row>
    <row r="9" spans="1:5">
      <c r="A9" s="78" t="s">
        <v>406</v>
      </c>
      <c r="B9" s="92">
        <v>2.5000000000000001E-2</v>
      </c>
      <c r="C9" s="92">
        <v>9.5238095238095233E-2</v>
      </c>
      <c r="D9" s="92">
        <v>0.28333333333333333</v>
      </c>
      <c r="E9" s="92">
        <v>0.40357142857142853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E9"/>
  <sheetViews>
    <sheetView workbookViewId="0">
      <selection activeCell="E8" sqref="E8"/>
    </sheetView>
  </sheetViews>
  <sheetFormatPr defaultRowHeight="13.5"/>
  <cols>
    <col min="1" max="1" width="11.875" bestFit="1" customWidth="1"/>
    <col min="2" max="2" width="9.75" bestFit="1" customWidth="1"/>
    <col min="3" max="5" width="5.75" bestFit="1" customWidth="1"/>
  </cols>
  <sheetData>
    <row r="1" spans="1:5" ht="85.5" customHeight="1">
      <c r="A1" s="140" t="s">
        <v>449</v>
      </c>
      <c r="B1" s="12" t="s">
        <v>443</v>
      </c>
    </row>
    <row r="3" spans="1:5">
      <c r="A3" s="77" t="s">
        <v>591</v>
      </c>
      <c r="B3" s="77" t="s">
        <v>540</v>
      </c>
    </row>
    <row r="4" spans="1:5">
      <c r="A4" s="77" t="s">
        <v>403</v>
      </c>
      <c r="B4" t="s">
        <v>359</v>
      </c>
      <c r="C4" t="s">
        <v>367</v>
      </c>
      <c r="D4" t="s">
        <v>276</v>
      </c>
      <c r="E4" t="s">
        <v>406</v>
      </c>
    </row>
    <row r="5" spans="1:5">
      <c r="A5" s="78">
        <v>2</v>
      </c>
      <c r="B5" s="92"/>
      <c r="C5" s="92"/>
      <c r="D5" s="92">
        <v>40</v>
      </c>
      <c r="E5" s="92">
        <v>40</v>
      </c>
    </row>
    <row r="6" spans="1:5">
      <c r="A6" s="78">
        <v>4</v>
      </c>
      <c r="B6" s="92">
        <v>40</v>
      </c>
      <c r="C6" s="92"/>
      <c r="D6" s="92"/>
      <c r="E6" s="92">
        <v>40</v>
      </c>
    </row>
    <row r="7" spans="1:5">
      <c r="A7" s="78">
        <v>5</v>
      </c>
      <c r="B7" s="92"/>
      <c r="C7" s="92">
        <v>21</v>
      </c>
      <c r="D7" s="92"/>
      <c r="E7" s="92">
        <v>21</v>
      </c>
    </row>
    <row r="8" spans="1:5">
      <c r="A8" s="78">
        <v>6</v>
      </c>
      <c r="B8" s="92"/>
      <c r="C8" s="92">
        <v>2</v>
      </c>
      <c r="D8" s="92">
        <v>64</v>
      </c>
      <c r="E8" s="92">
        <v>66</v>
      </c>
    </row>
    <row r="9" spans="1:5">
      <c r="A9" s="78" t="s">
        <v>406</v>
      </c>
      <c r="B9" s="92">
        <v>40</v>
      </c>
      <c r="C9" s="92">
        <v>23</v>
      </c>
      <c r="D9" s="92">
        <v>104</v>
      </c>
      <c r="E9" s="92">
        <v>167</v>
      </c>
    </row>
  </sheetData>
  <phoneticPr fontId="1" type="noConversion"/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W9"/>
  <sheetViews>
    <sheetView workbookViewId="0">
      <selection activeCell="F5" sqref="F5:G5"/>
    </sheetView>
  </sheetViews>
  <sheetFormatPr defaultRowHeight="13.5"/>
  <cols>
    <col min="1" max="1" width="9.75" bestFit="1" customWidth="1"/>
    <col min="2" max="4" width="14.125" customWidth="1"/>
    <col min="6" max="6" width="9.75" customWidth="1"/>
    <col min="7" max="7" width="16.375" customWidth="1"/>
    <col min="8" max="8" width="14.125" bestFit="1" customWidth="1"/>
    <col min="13" max="13" width="9.75" bestFit="1" customWidth="1"/>
    <col min="14" max="14" width="14.125" customWidth="1"/>
    <col min="15" max="15" width="11.875" customWidth="1"/>
    <col min="16" max="16" width="14.125" bestFit="1" customWidth="1"/>
    <col min="17" max="17" width="9.75" bestFit="1" customWidth="1"/>
    <col min="18" max="18" width="7.75" customWidth="1"/>
    <col min="19" max="19" width="14.125" customWidth="1"/>
    <col min="20" max="20" width="9.75" customWidth="1"/>
    <col min="21" max="23" width="5.75" customWidth="1"/>
  </cols>
  <sheetData>
    <row r="1" spans="1:23" s="12" customFormat="1" ht="69" customHeight="1">
      <c r="F1" s="140" t="s">
        <v>449</v>
      </c>
      <c r="G1" s="12" t="s">
        <v>443</v>
      </c>
      <c r="M1" s="140" t="s">
        <v>449</v>
      </c>
      <c r="N1" s="12" t="s">
        <v>443</v>
      </c>
      <c r="S1" s="140" t="s">
        <v>449</v>
      </c>
      <c r="T1" s="12" t="s">
        <v>443</v>
      </c>
    </row>
    <row r="2" spans="1:23">
      <c r="A2" t="s">
        <v>539</v>
      </c>
    </row>
    <row r="3" spans="1:23">
      <c r="A3" s="77" t="s">
        <v>449</v>
      </c>
      <c r="B3" t="s">
        <v>443</v>
      </c>
      <c r="F3" s="77" t="s">
        <v>403</v>
      </c>
      <c r="G3" t="s">
        <v>594</v>
      </c>
      <c r="N3" s="77" t="s">
        <v>715</v>
      </c>
      <c r="S3" s="77" t="s">
        <v>592</v>
      </c>
      <c r="T3" s="77" t="s">
        <v>540</v>
      </c>
    </row>
    <row r="4" spans="1:23">
      <c r="F4" s="78" t="s">
        <v>347</v>
      </c>
      <c r="G4" s="92">
        <v>144</v>
      </c>
      <c r="M4" s="77" t="s">
        <v>403</v>
      </c>
      <c r="N4" t="s">
        <v>588</v>
      </c>
      <c r="O4" t="s">
        <v>587</v>
      </c>
      <c r="P4" t="s">
        <v>589</v>
      </c>
      <c r="S4" s="77" t="s">
        <v>403</v>
      </c>
      <c r="T4" t="s">
        <v>359</v>
      </c>
      <c r="U4" t="s">
        <v>367</v>
      </c>
      <c r="V4" t="s">
        <v>276</v>
      </c>
      <c r="W4" t="s">
        <v>406</v>
      </c>
    </row>
    <row r="5" spans="1:23">
      <c r="A5" s="77" t="s">
        <v>403</v>
      </c>
      <c r="B5" t="s">
        <v>536</v>
      </c>
      <c r="C5" t="s">
        <v>537</v>
      </c>
      <c r="D5" t="s">
        <v>538</v>
      </c>
      <c r="F5" s="78" t="s">
        <v>371</v>
      </c>
      <c r="G5" s="92">
        <v>23</v>
      </c>
      <c r="M5" s="78" t="s">
        <v>359</v>
      </c>
      <c r="N5" s="92">
        <v>1</v>
      </c>
      <c r="O5" s="92">
        <v>40</v>
      </c>
      <c r="P5" s="92">
        <v>1</v>
      </c>
      <c r="S5" s="78">
        <v>2</v>
      </c>
      <c r="T5" s="92"/>
      <c r="U5" s="92"/>
      <c r="V5" s="92">
        <v>8</v>
      </c>
      <c r="W5" s="92">
        <v>8</v>
      </c>
    </row>
    <row r="6" spans="1:23">
      <c r="A6" s="78" t="s">
        <v>347</v>
      </c>
      <c r="B6" s="92">
        <v>13</v>
      </c>
      <c r="C6" s="92">
        <v>144</v>
      </c>
      <c r="D6" s="92">
        <v>11</v>
      </c>
      <c r="F6" s="78" t="s">
        <v>406</v>
      </c>
      <c r="G6" s="92">
        <v>167</v>
      </c>
      <c r="M6" s="78" t="s">
        <v>367</v>
      </c>
      <c r="N6" s="92">
        <v>9</v>
      </c>
      <c r="O6" s="92">
        <v>23</v>
      </c>
      <c r="P6" s="92">
        <v>0</v>
      </c>
      <c r="S6" s="78">
        <v>4</v>
      </c>
      <c r="T6" s="92">
        <v>1</v>
      </c>
      <c r="U6" s="92"/>
      <c r="V6" s="92"/>
      <c r="W6" s="92">
        <v>1</v>
      </c>
    </row>
    <row r="7" spans="1:23">
      <c r="A7" s="78" t="s">
        <v>371</v>
      </c>
      <c r="B7" s="92">
        <v>9</v>
      </c>
      <c r="C7" s="92">
        <v>22</v>
      </c>
      <c r="D7" s="92">
        <v>0</v>
      </c>
      <c r="M7" s="78" t="s">
        <v>276</v>
      </c>
      <c r="N7" s="92">
        <v>12</v>
      </c>
      <c r="O7" s="92">
        <v>104</v>
      </c>
      <c r="P7" s="92">
        <v>10</v>
      </c>
      <c r="S7" s="78">
        <v>5</v>
      </c>
      <c r="T7" s="92"/>
      <c r="U7" s="92">
        <v>6</v>
      </c>
      <c r="V7" s="92"/>
      <c r="W7" s="92">
        <v>6</v>
      </c>
    </row>
    <row r="8" spans="1:23">
      <c r="A8" s="78" t="s">
        <v>406</v>
      </c>
      <c r="B8" s="92">
        <v>22</v>
      </c>
      <c r="C8" s="92">
        <v>166</v>
      </c>
      <c r="D8" s="92">
        <v>11</v>
      </c>
      <c r="M8" s="78" t="s">
        <v>406</v>
      </c>
      <c r="N8" s="92">
        <v>22</v>
      </c>
      <c r="O8" s="92">
        <v>167</v>
      </c>
      <c r="P8" s="92">
        <v>11</v>
      </c>
      <c r="S8" s="78">
        <v>6</v>
      </c>
      <c r="T8" s="92"/>
      <c r="U8" s="92">
        <v>3</v>
      </c>
      <c r="V8" s="92">
        <v>4</v>
      </c>
      <c r="W8" s="92">
        <v>7</v>
      </c>
    </row>
    <row r="9" spans="1:23">
      <c r="S9" s="78" t="s">
        <v>406</v>
      </c>
      <c r="T9" s="92">
        <v>1</v>
      </c>
      <c r="U9" s="92">
        <v>9</v>
      </c>
      <c r="V9" s="92">
        <v>12</v>
      </c>
      <c r="W9" s="92">
        <v>22</v>
      </c>
    </row>
  </sheetData>
  <phoneticPr fontId="1" type="noConversion"/>
  <pageMargins left="0.7" right="0.7" top="0.75" bottom="0.75" header="0.3" footer="0.3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theme="9" tint="0.39997558519241921"/>
  </sheetPr>
  <dimension ref="A1:I53"/>
  <sheetViews>
    <sheetView workbookViewId="0">
      <selection activeCell="B19" sqref="B19"/>
    </sheetView>
  </sheetViews>
  <sheetFormatPr defaultRowHeight="13.5"/>
  <cols>
    <col min="1" max="1" width="23.875" customWidth="1"/>
    <col min="2" max="2" width="18.375" bestFit="1" customWidth="1"/>
    <col min="5" max="5" width="12.75" style="23" bestFit="1" customWidth="1"/>
    <col min="6" max="6" width="15" style="23" bestFit="1" customWidth="1"/>
    <col min="7" max="7" width="25.625" customWidth="1"/>
    <col min="8" max="8" width="30.375" customWidth="1"/>
    <col min="9" max="9" width="23.25" customWidth="1"/>
  </cols>
  <sheetData>
    <row r="1" spans="1:9" s="20" customFormat="1" ht="47.25" customHeight="1">
      <c r="A1" s="21" t="s">
        <v>662</v>
      </c>
      <c r="B1" s="21" t="s">
        <v>29</v>
      </c>
      <c r="C1" s="21" t="s">
        <v>25</v>
      </c>
      <c r="D1" s="21" t="s">
        <v>26</v>
      </c>
      <c r="E1" s="21" t="s">
        <v>27</v>
      </c>
      <c r="F1" s="21" t="s">
        <v>671</v>
      </c>
      <c r="G1" s="22" t="s">
        <v>30</v>
      </c>
      <c r="H1" s="22" t="s">
        <v>31</v>
      </c>
      <c r="I1" s="20" t="s">
        <v>85</v>
      </c>
    </row>
    <row r="2" spans="1:9">
      <c r="A2" s="8" t="s">
        <v>663</v>
      </c>
      <c r="B2" s="8" t="s">
        <v>665</v>
      </c>
      <c r="C2" s="8" t="s">
        <v>298</v>
      </c>
      <c r="D2" s="8" t="s">
        <v>289</v>
      </c>
      <c r="E2" s="24" t="s">
        <v>294</v>
      </c>
      <c r="F2" s="24"/>
      <c r="G2" s="8" t="s">
        <v>295</v>
      </c>
      <c r="H2" s="8"/>
      <c r="I2" s="8"/>
    </row>
    <row r="3" spans="1:9">
      <c r="A3" s="8" t="s">
        <v>663</v>
      </c>
      <c r="B3" s="8" t="s">
        <v>666</v>
      </c>
      <c r="C3" s="8" t="s">
        <v>288</v>
      </c>
      <c r="D3" s="8" t="s">
        <v>289</v>
      </c>
      <c r="E3" s="24" t="s">
        <v>293</v>
      </c>
      <c r="F3" s="24"/>
      <c r="G3" s="8" t="s">
        <v>291</v>
      </c>
      <c r="H3" s="8" t="s">
        <v>292</v>
      </c>
      <c r="I3" s="8"/>
    </row>
    <row r="4" spans="1:9">
      <c r="A4" s="8" t="s">
        <v>663</v>
      </c>
      <c r="B4" s="8" t="s">
        <v>667</v>
      </c>
      <c r="C4" s="8" t="s">
        <v>87</v>
      </c>
      <c r="D4" s="8" t="s">
        <v>88</v>
      </c>
      <c r="E4" s="24">
        <v>13554992311</v>
      </c>
      <c r="F4" s="24" t="s">
        <v>91</v>
      </c>
      <c r="G4" s="8" t="s">
        <v>89</v>
      </c>
      <c r="H4" s="8" t="s">
        <v>90</v>
      </c>
      <c r="I4" s="8"/>
    </row>
    <row r="5" spans="1:9">
      <c r="A5" s="8" t="s">
        <v>664</v>
      </c>
      <c r="B5" s="8"/>
      <c r="C5" s="8" t="s">
        <v>301</v>
      </c>
      <c r="D5" s="8"/>
      <c r="E5" s="24"/>
      <c r="F5" s="24"/>
      <c r="G5" s="8"/>
      <c r="H5" s="8"/>
      <c r="I5" s="8"/>
    </row>
    <row r="6" spans="1:9">
      <c r="A6" s="8" t="s">
        <v>664</v>
      </c>
      <c r="B6" s="8"/>
      <c r="C6" s="8" t="s">
        <v>277</v>
      </c>
      <c r="D6" s="8"/>
      <c r="E6" s="24"/>
      <c r="F6" s="24"/>
      <c r="G6" s="8"/>
      <c r="H6" s="8"/>
      <c r="I6" s="8"/>
    </row>
    <row r="7" spans="1:9">
      <c r="A7" s="8" t="s">
        <v>664</v>
      </c>
      <c r="B7" s="8"/>
      <c r="C7" s="8" t="s">
        <v>278</v>
      </c>
      <c r="D7" s="8"/>
      <c r="E7" s="24"/>
      <c r="F7" s="24"/>
      <c r="G7" s="8"/>
      <c r="H7" s="8"/>
      <c r="I7" s="8"/>
    </row>
    <row r="8" spans="1:9">
      <c r="A8" s="8" t="s">
        <v>668</v>
      </c>
      <c r="B8" s="8"/>
      <c r="C8" s="8" t="s">
        <v>279</v>
      </c>
      <c r="D8" s="8"/>
      <c r="E8" s="24"/>
      <c r="F8" s="24"/>
      <c r="G8" s="8"/>
      <c r="H8" s="8"/>
      <c r="I8" s="8"/>
    </row>
    <row r="9" spans="1:9">
      <c r="A9" s="8" t="s">
        <v>668</v>
      </c>
      <c r="B9" s="8"/>
      <c r="C9" s="8" t="s">
        <v>280</v>
      </c>
      <c r="D9" s="8"/>
      <c r="E9" s="24"/>
      <c r="F9" s="24"/>
      <c r="G9" s="8"/>
      <c r="H9" s="8"/>
      <c r="I9" s="8"/>
    </row>
    <row r="10" spans="1:9">
      <c r="A10" s="8" t="s">
        <v>669</v>
      </c>
      <c r="B10" s="8"/>
      <c r="C10" s="8" t="s">
        <v>281</v>
      </c>
      <c r="D10" s="8"/>
      <c r="E10" s="24"/>
      <c r="F10" s="24"/>
      <c r="G10" s="8"/>
      <c r="H10" s="8"/>
      <c r="I10" s="8"/>
    </row>
    <row r="11" spans="1:9">
      <c r="A11" s="8" t="s">
        <v>669</v>
      </c>
      <c r="B11" s="8"/>
      <c r="C11" s="8" t="s">
        <v>284</v>
      </c>
      <c r="D11" s="8"/>
      <c r="E11" s="24"/>
      <c r="F11" s="24"/>
      <c r="G11" s="8"/>
      <c r="H11" s="8"/>
      <c r="I11" s="8"/>
    </row>
    <row r="12" spans="1:9">
      <c r="A12" s="8" t="s">
        <v>670</v>
      </c>
      <c r="B12" s="8"/>
      <c r="C12" s="8" t="s">
        <v>302</v>
      </c>
      <c r="D12" s="8" t="s">
        <v>304</v>
      </c>
      <c r="E12" s="24"/>
      <c r="F12" s="24"/>
      <c r="G12" s="8"/>
      <c r="H12" s="8"/>
      <c r="I12" s="8"/>
    </row>
    <row r="13" spans="1:9">
      <c r="A13" s="8"/>
      <c r="B13" s="8"/>
      <c r="C13" s="8"/>
      <c r="D13" s="8"/>
      <c r="E13" s="24"/>
      <c r="F13" s="24"/>
      <c r="G13" s="8"/>
      <c r="H13" s="8"/>
      <c r="I13" s="8"/>
    </row>
    <row r="14" spans="1:9">
      <c r="A14" s="8"/>
      <c r="B14" s="8"/>
      <c r="C14" s="8"/>
      <c r="D14" s="8"/>
      <c r="E14" s="24"/>
      <c r="F14" s="24"/>
      <c r="G14" s="8"/>
      <c r="H14" s="8"/>
      <c r="I14" s="8"/>
    </row>
    <row r="15" spans="1:9">
      <c r="A15" s="8"/>
      <c r="B15" s="8"/>
      <c r="C15" s="8"/>
      <c r="D15" s="8"/>
      <c r="E15" s="24"/>
      <c r="F15" s="24"/>
      <c r="G15" s="8"/>
      <c r="H15" s="8"/>
      <c r="I15" s="8"/>
    </row>
    <row r="16" spans="1:9">
      <c r="A16" s="8"/>
      <c r="B16" s="8"/>
      <c r="C16" s="8"/>
      <c r="D16" s="8"/>
      <c r="E16" s="24"/>
      <c r="F16" s="24"/>
      <c r="G16" s="8"/>
      <c r="H16" s="8"/>
      <c r="I16" s="8"/>
    </row>
    <row r="17" spans="1:9">
      <c r="A17" s="8"/>
      <c r="B17" s="8"/>
      <c r="C17" s="8"/>
      <c r="D17" s="8"/>
      <c r="E17" s="24"/>
      <c r="F17" s="24"/>
      <c r="G17" s="8"/>
      <c r="H17" s="8"/>
      <c r="I17" s="8"/>
    </row>
    <row r="18" spans="1:9">
      <c r="A18" s="8"/>
      <c r="B18" s="8"/>
      <c r="C18" s="8"/>
      <c r="D18" s="8"/>
      <c r="E18" s="24"/>
      <c r="F18" s="24"/>
      <c r="G18" s="8"/>
      <c r="H18" s="8"/>
      <c r="I18" s="8"/>
    </row>
    <row r="19" spans="1:9">
      <c r="A19" s="8"/>
      <c r="B19" s="8"/>
      <c r="C19" s="8"/>
      <c r="D19" s="8"/>
      <c r="E19" s="24"/>
      <c r="F19" s="24"/>
      <c r="G19" s="8"/>
      <c r="H19" s="8"/>
      <c r="I19" s="8"/>
    </row>
    <row r="20" spans="1:9">
      <c r="A20" s="8"/>
      <c r="B20" s="8"/>
      <c r="C20" s="8"/>
      <c r="D20" s="8"/>
      <c r="E20" s="24"/>
      <c r="F20" s="24"/>
      <c r="G20" s="8"/>
      <c r="H20" s="8"/>
      <c r="I20" s="8"/>
    </row>
    <row r="21" spans="1:9">
      <c r="A21" s="8"/>
      <c r="B21" s="8"/>
      <c r="C21" s="8"/>
      <c r="D21" s="8"/>
      <c r="E21" s="24"/>
      <c r="F21" s="24"/>
      <c r="G21" s="8"/>
      <c r="H21" s="8"/>
      <c r="I21" s="8"/>
    </row>
    <row r="22" spans="1:9">
      <c r="A22" s="8"/>
      <c r="B22" s="8"/>
      <c r="C22" s="8"/>
      <c r="D22" s="8"/>
      <c r="E22" s="24"/>
      <c r="F22" s="24"/>
      <c r="G22" s="8"/>
      <c r="H22" s="8"/>
      <c r="I22" s="8"/>
    </row>
    <row r="23" spans="1:9">
      <c r="A23" s="8"/>
      <c r="B23" s="8"/>
      <c r="C23" s="8"/>
      <c r="D23" s="8"/>
      <c r="E23" s="24"/>
      <c r="F23" s="24"/>
      <c r="G23" s="8"/>
      <c r="H23" s="8"/>
      <c r="I23" s="8"/>
    </row>
    <row r="24" spans="1:9">
      <c r="A24" s="8"/>
      <c r="B24" s="8"/>
      <c r="C24" s="8"/>
      <c r="D24" s="8"/>
      <c r="E24" s="24"/>
      <c r="F24" s="24"/>
      <c r="G24" s="8"/>
      <c r="H24" s="8"/>
      <c r="I24" s="8"/>
    </row>
    <row r="25" spans="1:9">
      <c r="A25" s="8"/>
      <c r="B25" s="8"/>
      <c r="C25" s="8"/>
      <c r="D25" s="8"/>
      <c r="E25" s="24"/>
      <c r="F25" s="24"/>
      <c r="G25" s="8"/>
      <c r="H25" s="8"/>
      <c r="I25" s="8"/>
    </row>
    <row r="26" spans="1:9">
      <c r="A26" s="8"/>
      <c r="B26" s="8"/>
      <c r="C26" s="8"/>
      <c r="D26" s="8"/>
      <c r="E26" s="24"/>
      <c r="F26" s="24"/>
      <c r="G26" s="8"/>
      <c r="H26" s="8"/>
      <c r="I26" s="8"/>
    </row>
    <row r="27" spans="1:9">
      <c r="A27" s="8"/>
      <c r="B27" s="8"/>
      <c r="C27" s="8"/>
      <c r="D27" s="8"/>
      <c r="E27" s="24"/>
      <c r="F27" s="24"/>
      <c r="G27" s="8"/>
      <c r="H27" s="8"/>
      <c r="I27" s="8"/>
    </row>
    <row r="28" spans="1:9">
      <c r="A28" s="8"/>
      <c r="B28" s="8"/>
      <c r="C28" s="8"/>
      <c r="D28" s="8"/>
      <c r="E28" s="24"/>
      <c r="F28" s="24"/>
      <c r="G28" s="8"/>
      <c r="H28" s="8"/>
      <c r="I28" s="8"/>
    </row>
    <row r="29" spans="1:9">
      <c r="A29" s="8"/>
      <c r="B29" s="8"/>
      <c r="C29" s="8"/>
      <c r="D29" s="8"/>
      <c r="E29" s="24"/>
      <c r="F29" s="24"/>
      <c r="G29" s="8"/>
      <c r="H29" s="8"/>
      <c r="I29" s="8"/>
    </row>
    <row r="30" spans="1:9">
      <c r="A30" s="8"/>
      <c r="B30" s="8"/>
      <c r="C30" s="8"/>
      <c r="D30" s="8"/>
      <c r="E30" s="24"/>
      <c r="F30" s="24"/>
      <c r="G30" s="8"/>
      <c r="H30" s="8"/>
      <c r="I30" s="8"/>
    </row>
    <row r="31" spans="1:9">
      <c r="A31" s="8"/>
      <c r="B31" s="8"/>
      <c r="C31" s="8"/>
      <c r="D31" s="8"/>
      <c r="E31" s="24"/>
      <c r="F31" s="24"/>
      <c r="G31" s="8"/>
      <c r="H31" s="8"/>
      <c r="I31" s="8"/>
    </row>
    <row r="32" spans="1:9">
      <c r="A32" s="8"/>
      <c r="B32" s="8"/>
      <c r="C32" s="8"/>
      <c r="D32" s="8"/>
      <c r="E32" s="24"/>
      <c r="F32" s="24"/>
      <c r="G32" s="8"/>
      <c r="H32" s="8"/>
      <c r="I32" s="8"/>
    </row>
    <row r="33" spans="1:9">
      <c r="A33" s="8"/>
      <c r="B33" s="8"/>
      <c r="C33" s="8"/>
      <c r="D33" s="8"/>
      <c r="E33" s="24"/>
      <c r="F33" s="24"/>
      <c r="G33" s="8"/>
      <c r="H33" s="8"/>
      <c r="I33" s="8"/>
    </row>
    <row r="34" spans="1:9">
      <c r="A34" s="8"/>
      <c r="B34" s="8"/>
      <c r="C34" s="8"/>
      <c r="D34" s="8"/>
      <c r="E34" s="24"/>
      <c r="F34" s="24"/>
      <c r="G34" s="8"/>
      <c r="H34" s="8"/>
      <c r="I34" s="8"/>
    </row>
    <row r="35" spans="1:9">
      <c r="A35" s="8"/>
      <c r="B35" s="8"/>
      <c r="C35" s="8"/>
      <c r="D35" s="8"/>
      <c r="E35" s="24"/>
      <c r="F35" s="24"/>
      <c r="G35" s="8"/>
      <c r="H35" s="8"/>
      <c r="I35" s="8"/>
    </row>
    <row r="36" spans="1:9">
      <c r="A36" s="8"/>
      <c r="B36" s="8"/>
      <c r="C36" s="8"/>
      <c r="D36" s="8"/>
      <c r="E36" s="24"/>
      <c r="F36" s="24"/>
      <c r="G36" s="8"/>
      <c r="H36" s="8"/>
      <c r="I36" s="8"/>
    </row>
    <row r="37" spans="1:9">
      <c r="A37" s="8"/>
      <c r="B37" s="8"/>
      <c r="C37" s="8"/>
      <c r="D37" s="8"/>
      <c r="E37" s="24"/>
      <c r="F37" s="24"/>
      <c r="G37" s="8"/>
      <c r="H37" s="8"/>
      <c r="I37" s="8"/>
    </row>
    <row r="38" spans="1:9">
      <c r="A38" s="8"/>
      <c r="B38" s="8"/>
      <c r="C38" s="8"/>
      <c r="D38" s="8"/>
      <c r="E38" s="24"/>
      <c r="F38" s="24"/>
      <c r="G38" s="8"/>
      <c r="H38" s="8"/>
      <c r="I38" s="8"/>
    </row>
    <row r="39" spans="1:9">
      <c r="A39" s="8"/>
      <c r="B39" s="8"/>
      <c r="C39" s="8"/>
      <c r="D39" s="8"/>
      <c r="E39" s="24"/>
      <c r="F39" s="24"/>
      <c r="G39" s="8"/>
      <c r="H39" s="8"/>
      <c r="I39" s="8"/>
    </row>
    <row r="40" spans="1:9">
      <c r="A40" s="8"/>
      <c r="B40" s="8"/>
      <c r="C40" s="8"/>
      <c r="D40" s="8"/>
      <c r="E40" s="24"/>
      <c r="F40" s="24"/>
      <c r="G40" s="8"/>
      <c r="H40" s="8"/>
      <c r="I40" s="8"/>
    </row>
    <row r="41" spans="1:9">
      <c r="A41" s="8"/>
      <c r="B41" s="8"/>
      <c r="C41" s="8"/>
      <c r="D41" s="8"/>
      <c r="E41" s="24"/>
      <c r="F41" s="24"/>
      <c r="G41" s="8"/>
      <c r="H41" s="8"/>
      <c r="I41" s="8"/>
    </row>
    <row r="42" spans="1:9">
      <c r="A42" s="8"/>
      <c r="B42" s="8"/>
      <c r="C42" s="8"/>
      <c r="D42" s="8"/>
      <c r="E42" s="24"/>
      <c r="F42" s="24"/>
      <c r="G42" s="8"/>
      <c r="H42" s="8"/>
      <c r="I42" s="8"/>
    </row>
    <row r="43" spans="1:9">
      <c r="A43" s="8"/>
      <c r="B43" s="8"/>
      <c r="C43" s="8"/>
      <c r="D43" s="8"/>
      <c r="E43" s="24"/>
      <c r="F43" s="24"/>
      <c r="G43" s="8"/>
      <c r="H43" s="8"/>
      <c r="I43" s="8"/>
    </row>
    <row r="44" spans="1:9">
      <c r="A44" s="8"/>
      <c r="B44" s="8"/>
      <c r="C44" s="8"/>
      <c r="D44" s="8"/>
      <c r="E44" s="24"/>
      <c r="F44" s="24"/>
      <c r="G44" s="8"/>
      <c r="H44" s="8"/>
      <c r="I44" s="8"/>
    </row>
    <row r="45" spans="1:9">
      <c r="A45" s="8"/>
      <c r="B45" s="8"/>
      <c r="C45" s="8"/>
      <c r="D45" s="8"/>
      <c r="E45" s="24"/>
      <c r="F45" s="24"/>
      <c r="G45" s="8"/>
      <c r="H45" s="8"/>
      <c r="I45" s="8"/>
    </row>
    <row r="46" spans="1:9">
      <c r="A46" s="8"/>
      <c r="B46" s="8"/>
      <c r="C46" s="8"/>
      <c r="D46" s="8"/>
      <c r="E46" s="24"/>
      <c r="F46" s="24"/>
      <c r="G46" s="8"/>
      <c r="H46" s="8"/>
      <c r="I46" s="8"/>
    </row>
    <row r="47" spans="1:9">
      <c r="A47" s="8"/>
      <c r="B47" s="8"/>
      <c r="C47" s="8"/>
      <c r="D47" s="8"/>
      <c r="E47" s="24"/>
      <c r="F47" s="24"/>
      <c r="G47" s="8"/>
      <c r="H47" s="8"/>
      <c r="I47" s="8"/>
    </row>
    <row r="48" spans="1:9">
      <c r="A48" s="8"/>
      <c r="B48" s="8"/>
      <c r="C48" s="8"/>
      <c r="D48" s="8"/>
      <c r="E48" s="24"/>
      <c r="F48" s="24"/>
      <c r="G48" s="8"/>
      <c r="H48" s="8"/>
      <c r="I48" s="8"/>
    </row>
    <row r="49" spans="1:9">
      <c r="A49" s="8"/>
      <c r="B49" s="8"/>
      <c r="C49" s="8"/>
      <c r="D49" s="8"/>
      <c r="E49" s="24"/>
      <c r="F49" s="24"/>
      <c r="G49" s="8"/>
      <c r="H49" s="8"/>
      <c r="I49" s="8"/>
    </row>
    <row r="50" spans="1:9">
      <c r="A50" s="8"/>
      <c r="B50" s="8"/>
      <c r="C50" s="8"/>
      <c r="D50" s="8"/>
      <c r="E50" s="24"/>
      <c r="F50" s="24"/>
      <c r="G50" s="8"/>
      <c r="H50" s="8"/>
      <c r="I50" s="8"/>
    </row>
    <row r="51" spans="1:9">
      <c r="A51" s="8"/>
      <c r="B51" s="8"/>
      <c r="C51" s="8"/>
      <c r="D51" s="8"/>
      <c r="E51" s="24"/>
      <c r="F51" s="24"/>
      <c r="G51" s="8"/>
      <c r="H51" s="8"/>
      <c r="I51" s="8"/>
    </row>
    <row r="52" spans="1:9">
      <c r="A52" s="8"/>
      <c r="B52" s="8"/>
      <c r="C52" s="8"/>
      <c r="D52" s="8"/>
      <c r="E52" s="24"/>
      <c r="F52" s="24"/>
      <c r="G52" s="8"/>
      <c r="H52" s="8"/>
      <c r="I52" s="8"/>
    </row>
    <row r="53" spans="1:9">
      <c r="A53" s="8"/>
      <c r="B53" s="8"/>
      <c r="C53" s="8"/>
      <c r="D53" s="8"/>
      <c r="E53" s="24"/>
      <c r="F53" s="24"/>
      <c r="G53" s="8"/>
      <c r="H53" s="8"/>
      <c r="I53" s="8"/>
    </row>
  </sheetData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theme="9" tint="0.39997558519241921"/>
  </sheetPr>
  <dimension ref="A1:M54"/>
  <sheetViews>
    <sheetView workbookViewId="0">
      <selection activeCell="F16" sqref="F16"/>
    </sheetView>
  </sheetViews>
  <sheetFormatPr defaultRowHeight="13.5"/>
  <cols>
    <col min="1" max="1" width="9.75" customWidth="1"/>
    <col min="3" max="3" width="18.375" bestFit="1" customWidth="1"/>
    <col min="5" max="5" width="10.25" customWidth="1"/>
    <col min="6" max="6" width="6.75" style="3" customWidth="1"/>
    <col min="7" max="7" width="10.875" style="3" customWidth="1"/>
    <col min="8" max="8" width="11.125" style="3" customWidth="1"/>
    <col min="9" max="9" width="15" style="23" bestFit="1" customWidth="1"/>
    <col min="10" max="10" width="12.75" style="23" bestFit="1" customWidth="1"/>
    <col min="11" max="11" width="25.625" customWidth="1"/>
    <col min="12" max="12" width="30.375" customWidth="1"/>
    <col min="13" max="13" width="23.25" customWidth="1"/>
  </cols>
  <sheetData>
    <row r="1" spans="1:13" s="20" customFormat="1" ht="47.25" customHeight="1">
      <c r="A1" s="20" t="s">
        <v>28</v>
      </c>
      <c r="B1" s="21" t="s">
        <v>25</v>
      </c>
      <c r="C1" s="21" t="s">
        <v>29</v>
      </c>
      <c r="D1" s="21" t="s">
        <v>26</v>
      </c>
      <c r="E1" s="21" t="s">
        <v>123</v>
      </c>
      <c r="F1" s="21" t="s">
        <v>480</v>
      </c>
      <c r="G1" s="21" t="s">
        <v>487</v>
      </c>
      <c r="H1" s="21" t="s">
        <v>488</v>
      </c>
      <c r="I1" s="21" t="s">
        <v>81</v>
      </c>
      <c r="J1" s="21" t="s">
        <v>27</v>
      </c>
      <c r="K1" s="22" t="s">
        <v>30</v>
      </c>
      <c r="L1" s="22" t="s">
        <v>31</v>
      </c>
      <c r="M1" s="20" t="s">
        <v>85</v>
      </c>
    </row>
    <row r="2" spans="1:13">
      <c r="A2" s="56"/>
      <c r="B2" s="56"/>
      <c r="C2" s="56"/>
      <c r="D2" s="56"/>
      <c r="E2" s="56"/>
      <c r="F2" s="118"/>
      <c r="G2" s="118"/>
      <c r="H2" s="118"/>
      <c r="I2" s="57" t="s">
        <v>370</v>
      </c>
      <c r="J2" s="57"/>
      <c r="K2" s="56" t="s">
        <v>370</v>
      </c>
      <c r="L2" s="56" t="s">
        <v>370</v>
      </c>
      <c r="M2" s="58" t="s">
        <v>369</v>
      </c>
    </row>
    <row r="3" spans="1:13">
      <c r="A3" s="8" t="s">
        <v>86</v>
      </c>
      <c r="B3" s="8" t="s">
        <v>298</v>
      </c>
      <c r="C3" s="8" t="s">
        <v>299</v>
      </c>
      <c r="D3" s="8" t="s">
        <v>296</v>
      </c>
      <c r="E3" s="8" t="s">
        <v>290</v>
      </c>
      <c r="F3" s="6" t="s">
        <v>481</v>
      </c>
      <c r="G3" s="6"/>
      <c r="H3" s="6"/>
      <c r="I3" s="24"/>
      <c r="J3" s="24" t="s">
        <v>294</v>
      </c>
      <c r="K3" s="8" t="s">
        <v>295</v>
      </c>
      <c r="L3" s="8"/>
      <c r="M3" s="8"/>
    </row>
    <row r="4" spans="1:13">
      <c r="A4" s="8" t="s">
        <v>86</v>
      </c>
      <c r="B4" s="8" t="s">
        <v>288</v>
      </c>
      <c r="C4" s="8" t="s">
        <v>94</v>
      </c>
      <c r="D4" s="8" t="s">
        <v>289</v>
      </c>
      <c r="E4" s="8" t="s">
        <v>290</v>
      </c>
      <c r="F4" s="6" t="s">
        <v>481</v>
      </c>
      <c r="G4" s="6"/>
      <c r="H4" s="6"/>
      <c r="I4" s="24"/>
      <c r="J4" s="24" t="s">
        <v>293</v>
      </c>
      <c r="K4" s="8" t="s">
        <v>291</v>
      </c>
      <c r="L4" s="8" t="s">
        <v>292</v>
      </c>
      <c r="M4" s="8"/>
    </row>
    <row r="5" spans="1:13">
      <c r="A5" s="8" t="s">
        <v>86</v>
      </c>
      <c r="B5" s="8" t="s">
        <v>87</v>
      </c>
      <c r="C5" s="8" t="s">
        <v>94</v>
      </c>
      <c r="D5" s="8" t="s">
        <v>88</v>
      </c>
      <c r="E5" s="8" t="s">
        <v>124</v>
      </c>
      <c r="F5" s="6" t="s">
        <v>481</v>
      </c>
      <c r="G5" s="6"/>
      <c r="H5" s="6"/>
      <c r="I5" s="24" t="s">
        <v>91</v>
      </c>
      <c r="J5" s="24">
        <v>13554992311</v>
      </c>
      <c r="K5" s="8" t="s">
        <v>89</v>
      </c>
      <c r="L5" s="8" t="s">
        <v>90</v>
      </c>
      <c r="M5" s="8"/>
    </row>
    <row r="6" spans="1:13">
      <c r="A6" s="8" t="s">
        <v>77</v>
      </c>
      <c r="B6" s="8" t="s">
        <v>301</v>
      </c>
      <c r="C6" s="8" t="s">
        <v>285</v>
      </c>
      <c r="D6" s="8"/>
      <c r="E6" s="8" t="s">
        <v>124</v>
      </c>
      <c r="F6" s="6" t="s">
        <v>482</v>
      </c>
      <c r="G6" s="6"/>
      <c r="H6" s="6"/>
      <c r="I6" s="24"/>
      <c r="J6" s="24"/>
      <c r="K6" s="8"/>
      <c r="L6" s="8"/>
      <c r="M6" s="8"/>
    </row>
    <row r="7" spans="1:13">
      <c r="A7" s="8" t="s">
        <v>95</v>
      </c>
      <c r="B7" s="8" t="s">
        <v>277</v>
      </c>
      <c r="C7" s="8" t="s">
        <v>282</v>
      </c>
      <c r="D7" s="8"/>
      <c r="E7" s="8" t="s">
        <v>124</v>
      </c>
      <c r="F7" s="6" t="s">
        <v>482</v>
      </c>
      <c r="G7" s="6"/>
      <c r="H7" s="6"/>
      <c r="I7" s="24"/>
      <c r="J7" s="24"/>
      <c r="K7" s="8"/>
      <c r="L7" s="8"/>
      <c r="M7" s="8"/>
    </row>
    <row r="8" spans="1:13">
      <c r="A8" s="8" t="s">
        <v>95</v>
      </c>
      <c r="B8" s="8" t="s">
        <v>278</v>
      </c>
      <c r="C8" s="8" t="s">
        <v>282</v>
      </c>
      <c r="D8" s="8"/>
      <c r="E8" s="8" t="s">
        <v>178</v>
      </c>
      <c r="F8" s="6" t="s">
        <v>483</v>
      </c>
      <c r="G8" s="6"/>
      <c r="H8" s="6"/>
      <c r="I8" s="24"/>
      <c r="J8" s="24"/>
      <c r="K8" s="8"/>
      <c r="L8" s="8"/>
      <c r="M8" s="8"/>
    </row>
    <row r="9" spans="1:13">
      <c r="A9" s="8" t="s">
        <v>95</v>
      </c>
      <c r="B9" s="8" t="s">
        <v>279</v>
      </c>
      <c r="C9" s="8" t="s">
        <v>282</v>
      </c>
      <c r="D9" s="8"/>
      <c r="E9" s="8" t="s">
        <v>124</v>
      </c>
      <c r="F9" s="6" t="s">
        <v>483</v>
      </c>
      <c r="G9" s="6"/>
      <c r="H9" s="6"/>
      <c r="I9" s="24"/>
      <c r="J9" s="24"/>
      <c r="K9" s="8"/>
      <c r="L9" s="8"/>
      <c r="M9" s="8"/>
    </row>
    <row r="10" spans="1:13">
      <c r="A10" s="8" t="s">
        <v>95</v>
      </c>
      <c r="B10" s="8" t="s">
        <v>280</v>
      </c>
      <c r="C10" s="8" t="s">
        <v>282</v>
      </c>
      <c r="D10" s="8"/>
      <c r="E10" s="8" t="s">
        <v>180</v>
      </c>
      <c r="F10" s="6" t="s">
        <v>483</v>
      </c>
      <c r="G10" s="6"/>
      <c r="H10" s="6"/>
      <c r="I10" s="24"/>
      <c r="J10" s="24"/>
      <c r="K10" s="8"/>
      <c r="L10" s="8"/>
      <c r="M10" s="8"/>
    </row>
    <row r="11" spans="1:13">
      <c r="A11" s="8" t="s">
        <v>95</v>
      </c>
      <c r="B11" s="8" t="s">
        <v>281</v>
      </c>
      <c r="C11" s="8" t="s">
        <v>282</v>
      </c>
      <c r="D11" s="8"/>
      <c r="E11" s="8" t="s">
        <v>124</v>
      </c>
      <c r="F11" s="6" t="s">
        <v>483</v>
      </c>
      <c r="G11" s="6"/>
      <c r="H11" s="6"/>
      <c r="I11" s="24"/>
      <c r="J11" s="24"/>
      <c r="K11" s="8"/>
      <c r="L11" s="8"/>
      <c r="M11" s="8"/>
    </row>
    <row r="12" spans="1:13">
      <c r="A12" s="8" t="s">
        <v>283</v>
      </c>
      <c r="B12" s="8" t="s">
        <v>284</v>
      </c>
      <c r="C12" s="8" t="s">
        <v>286</v>
      </c>
      <c r="D12" s="8"/>
      <c r="E12" s="8" t="s">
        <v>124</v>
      </c>
      <c r="F12" s="6" t="s">
        <v>483</v>
      </c>
      <c r="G12" s="6"/>
      <c r="H12" s="6"/>
      <c r="I12" s="24"/>
      <c r="J12" s="24"/>
      <c r="K12" s="8"/>
      <c r="L12" s="8"/>
      <c r="M12" s="8"/>
    </row>
    <row r="13" spans="1:13">
      <c r="A13" s="8" t="s">
        <v>74</v>
      </c>
      <c r="B13" s="8" t="s">
        <v>302</v>
      </c>
      <c r="C13" s="8" t="s">
        <v>303</v>
      </c>
      <c r="D13" s="8" t="s">
        <v>304</v>
      </c>
      <c r="E13" s="8" t="s">
        <v>290</v>
      </c>
      <c r="F13" s="6" t="s">
        <v>483</v>
      </c>
      <c r="G13" s="6"/>
      <c r="H13" s="6"/>
      <c r="I13" s="24"/>
      <c r="J13" s="24"/>
      <c r="K13" s="8"/>
      <c r="L13" s="8"/>
      <c r="M13" s="8"/>
    </row>
    <row r="14" spans="1:13">
      <c r="A14" s="8"/>
      <c r="B14" s="8"/>
      <c r="C14" s="8"/>
      <c r="D14" s="8"/>
      <c r="E14" s="8"/>
      <c r="F14" s="6"/>
      <c r="G14" s="6"/>
      <c r="H14" s="6"/>
      <c r="I14" s="24"/>
      <c r="J14" s="24"/>
      <c r="K14" s="8"/>
      <c r="L14" s="8"/>
      <c r="M14" s="8"/>
    </row>
    <row r="15" spans="1:13">
      <c r="A15" s="8"/>
      <c r="B15" s="8"/>
      <c r="C15" s="8"/>
      <c r="D15" s="8"/>
      <c r="E15" s="8"/>
      <c r="F15" s="6"/>
      <c r="G15" s="6"/>
      <c r="H15" s="6"/>
      <c r="I15" s="24"/>
      <c r="J15" s="24"/>
      <c r="K15" s="8"/>
      <c r="L15" s="8"/>
      <c r="M15" s="8"/>
    </row>
    <row r="16" spans="1:13">
      <c r="A16" s="8"/>
      <c r="B16" s="8"/>
      <c r="C16" s="8"/>
      <c r="D16" s="8"/>
      <c r="E16" s="8"/>
      <c r="F16" s="6"/>
      <c r="G16" s="6"/>
      <c r="H16" s="6"/>
      <c r="I16" s="24"/>
      <c r="J16" s="24"/>
      <c r="K16" s="8"/>
      <c r="L16" s="8"/>
      <c r="M16" s="8"/>
    </row>
    <row r="17" spans="1:13">
      <c r="A17" s="8"/>
      <c r="B17" s="8"/>
      <c r="C17" s="8"/>
      <c r="D17" s="8"/>
      <c r="E17" s="8"/>
      <c r="F17" s="6"/>
      <c r="G17" s="6"/>
      <c r="H17" s="6"/>
      <c r="I17" s="24"/>
      <c r="J17" s="24"/>
      <c r="K17" s="8"/>
      <c r="L17" s="8"/>
      <c r="M17" s="8"/>
    </row>
    <row r="18" spans="1:13">
      <c r="A18" s="8"/>
      <c r="B18" s="8"/>
      <c r="C18" s="8"/>
      <c r="D18" s="8"/>
      <c r="E18" s="8"/>
      <c r="F18" s="6"/>
      <c r="G18" s="6"/>
      <c r="H18" s="6"/>
      <c r="I18" s="24"/>
      <c r="J18" s="24"/>
      <c r="K18" s="8"/>
      <c r="L18" s="8"/>
      <c r="M18" s="8"/>
    </row>
    <row r="19" spans="1:13">
      <c r="A19" s="8"/>
      <c r="B19" s="8"/>
      <c r="C19" s="8"/>
      <c r="D19" s="8"/>
      <c r="E19" s="8"/>
      <c r="F19" s="6"/>
      <c r="G19" s="6"/>
      <c r="H19" s="6"/>
      <c r="I19" s="24"/>
      <c r="J19" s="24"/>
      <c r="K19" s="8"/>
      <c r="L19" s="8"/>
      <c r="M19" s="8"/>
    </row>
    <row r="20" spans="1:13">
      <c r="A20" s="8"/>
      <c r="B20" s="8"/>
      <c r="C20" s="8"/>
      <c r="D20" s="8"/>
      <c r="E20" s="8"/>
      <c r="F20" s="6"/>
      <c r="G20" s="6"/>
      <c r="H20" s="6"/>
      <c r="I20" s="24"/>
      <c r="J20" s="24"/>
      <c r="K20" s="8"/>
      <c r="L20" s="8"/>
      <c r="M20" s="8"/>
    </row>
    <row r="21" spans="1:13">
      <c r="A21" s="8"/>
      <c r="B21" s="8"/>
      <c r="C21" s="8"/>
      <c r="D21" s="8"/>
      <c r="E21" s="8"/>
      <c r="F21" s="6"/>
      <c r="G21" s="6"/>
      <c r="H21" s="6"/>
      <c r="I21" s="24"/>
      <c r="J21" s="24"/>
      <c r="K21" s="8"/>
      <c r="L21" s="8"/>
      <c r="M21" s="8"/>
    </row>
    <row r="22" spans="1:13">
      <c r="A22" s="8"/>
      <c r="B22" s="8"/>
      <c r="C22" s="8"/>
      <c r="D22" s="8"/>
      <c r="E22" s="8"/>
      <c r="F22" s="6"/>
      <c r="G22" s="6"/>
      <c r="H22" s="6"/>
      <c r="I22" s="24"/>
      <c r="J22" s="24"/>
      <c r="K22" s="8"/>
      <c r="L22" s="8"/>
      <c r="M22" s="8"/>
    </row>
    <row r="23" spans="1:13">
      <c r="A23" s="8"/>
      <c r="B23" s="8"/>
      <c r="C23" s="8"/>
      <c r="D23" s="8"/>
      <c r="E23" s="8"/>
      <c r="F23" s="6"/>
      <c r="G23" s="6"/>
      <c r="H23" s="6"/>
      <c r="I23" s="24"/>
      <c r="J23" s="24"/>
      <c r="K23" s="8"/>
      <c r="L23" s="8"/>
      <c r="M23" s="8"/>
    </row>
    <row r="24" spans="1:13">
      <c r="A24" s="8"/>
      <c r="B24" s="8"/>
      <c r="C24" s="8"/>
      <c r="D24" s="8"/>
      <c r="E24" s="8"/>
      <c r="F24" s="6"/>
      <c r="G24" s="6"/>
      <c r="H24" s="6"/>
      <c r="I24" s="24"/>
      <c r="J24" s="24"/>
      <c r="K24" s="8"/>
      <c r="L24" s="8"/>
      <c r="M24" s="8"/>
    </row>
    <row r="25" spans="1:13">
      <c r="A25" s="8"/>
      <c r="B25" s="8"/>
      <c r="C25" s="8"/>
      <c r="D25" s="8"/>
      <c r="E25" s="8"/>
      <c r="F25" s="6"/>
      <c r="G25" s="6"/>
      <c r="H25" s="6"/>
      <c r="I25" s="24"/>
      <c r="J25" s="24"/>
      <c r="K25" s="8"/>
      <c r="L25" s="8"/>
      <c r="M25" s="8"/>
    </row>
    <row r="26" spans="1:13">
      <c r="A26" s="8"/>
      <c r="B26" s="8"/>
      <c r="C26" s="8"/>
      <c r="D26" s="8"/>
      <c r="E26" s="8"/>
      <c r="F26" s="6"/>
      <c r="G26" s="6"/>
      <c r="H26" s="6"/>
      <c r="I26" s="24"/>
      <c r="J26" s="24"/>
      <c r="K26" s="8"/>
      <c r="L26" s="8"/>
      <c r="M26" s="8"/>
    </row>
    <row r="27" spans="1:13">
      <c r="A27" s="8"/>
      <c r="B27" s="8"/>
      <c r="C27" s="8"/>
      <c r="D27" s="8"/>
      <c r="E27" s="8"/>
      <c r="F27" s="6"/>
      <c r="G27" s="6"/>
      <c r="H27" s="6"/>
      <c r="I27" s="24"/>
      <c r="J27" s="24"/>
      <c r="K27" s="8"/>
      <c r="L27" s="8"/>
      <c r="M27" s="8"/>
    </row>
    <row r="28" spans="1:13">
      <c r="A28" s="8"/>
      <c r="B28" s="8"/>
      <c r="C28" s="8"/>
      <c r="D28" s="8"/>
      <c r="E28" s="8"/>
      <c r="F28" s="6"/>
      <c r="G28" s="6"/>
      <c r="H28" s="6"/>
      <c r="I28" s="24"/>
      <c r="J28" s="24"/>
      <c r="K28" s="8"/>
      <c r="L28" s="8"/>
      <c r="M28" s="8"/>
    </row>
    <row r="29" spans="1:13">
      <c r="A29" s="8"/>
      <c r="B29" s="8"/>
      <c r="C29" s="8"/>
      <c r="D29" s="8"/>
      <c r="E29" s="8"/>
      <c r="F29" s="6"/>
      <c r="G29" s="6"/>
      <c r="H29" s="6"/>
      <c r="I29" s="24"/>
      <c r="J29" s="24"/>
      <c r="K29" s="8"/>
      <c r="L29" s="8"/>
      <c r="M29" s="8"/>
    </row>
    <row r="30" spans="1:13">
      <c r="A30" s="8"/>
      <c r="B30" s="8"/>
      <c r="C30" s="8"/>
      <c r="D30" s="8"/>
      <c r="E30" s="8"/>
      <c r="F30" s="6"/>
      <c r="G30" s="6"/>
      <c r="H30" s="6"/>
      <c r="I30" s="24"/>
      <c r="J30" s="24"/>
      <c r="K30" s="8"/>
      <c r="L30" s="8"/>
      <c r="M30" s="8"/>
    </row>
    <row r="31" spans="1:13">
      <c r="A31" s="8"/>
      <c r="B31" s="8"/>
      <c r="C31" s="8"/>
      <c r="D31" s="8"/>
      <c r="E31" s="8"/>
      <c r="F31" s="6"/>
      <c r="G31" s="6"/>
      <c r="H31" s="6"/>
      <c r="I31" s="24"/>
      <c r="J31" s="24"/>
      <c r="K31" s="8"/>
      <c r="L31" s="8"/>
      <c r="M31" s="8"/>
    </row>
    <row r="32" spans="1:13">
      <c r="A32" s="8"/>
      <c r="B32" s="8"/>
      <c r="C32" s="8"/>
      <c r="D32" s="8"/>
      <c r="E32" s="8"/>
      <c r="F32" s="6"/>
      <c r="G32" s="6"/>
      <c r="H32" s="6"/>
      <c r="I32" s="24"/>
      <c r="J32" s="24"/>
      <c r="K32" s="8"/>
      <c r="L32" s="8"/>
      <c r="M32" s="8"/>
    </row>
    <row r="33" spans="1:13">
      <c r="A33" s="8"/>
      <c r="B33" s="8"/>
      <c r="C33" s="8"/>
      <c r="D33" s="8"/>
      <c r="E33" s="8"/>
      <c r="F33" s="6"/>
      <c r="G33" s="6"/>
      <c r="H33" s="6"/>
      <c r="I33" s="24"/>
      <c r="J33" s="24"/>
      <c r="K33" s="8"/>
      <c r="L33" s="8"/>
      <c r="M33" s="8"/>
    </row>
    <row r="34" spans="1:13">
      <c r="A34" s="8"/>
      <c r="B34" s="8"/>
      <c r="C34" s="8"/>
      <c r="D34" s="8"/>
      <c r="E34" s="8"/>
      <c r="F34" s="6"/>
      <c r="G34" s="6"/>
      <c r="H34" s="6"/>
      <c r="I34" s="24"/>
      <c r="J34" s="24"/>
      <c r="K34" s="8"/>
      <c r="L34" s="8"/>
      <c r="M34" s="8"/>
    </row>
    <row r="35" spans="1:13">
      <c r="A35" s="8"/>
      <c r="B35" s="8"/>
      <c r="C35" s="8"/>
      <c r="D35" s="8"/>
      <c r="E35" s="8"/>
      <c r="F35" s="6"/>
      <c r="G35" s="6"/>
      <c r="H35" s="6"/>
      <c r="I35" s="24"/>
      <c r="J35" s="24"/>
      <c r="K35" s="8"/>
      <c r="L35" s="8"/>
      <c r="M35" s="8"/>
    </row>
    <row r="36" spans="1:13">
      <c r="A36" s="8"/>
      <c r="B36" s="8"/>
      <c r="C36" s="8"/>
      <c r="D36" s="8"/>
      <c r="E36" s="8"/>
      <c r="F36" s="6"/>
      <c r="G36" s="6"/>
      <c r="H36" s="6"/>
      <c r="I36" s="24"/>
      <c r="J36" s="24"/>
      <c r="K36" s="8"/>
      <c r="L36" s="8"/>
      <c r="M36" s="8"/>
    </row>
    <row r="37" spans="1:13">
      <c r="A37" s="8"/>
      <c r="B37" s="8"/>
      <c r="C37" s="8"/>
      <c r="D37" s="8"/>
      <c r="E37" s="8"/>
      <c r="F37" s="6"/>
      <c r="G37" s="6"/>
      <c r="H37" s="6"/>
      <c r="I37" s="24"/>
      <c r="J37" s="24"/>
      <c r="K37" s="8"/>
      <c r="L37" s="8"/>
      <c r="M37" s="8"/>
    </row>
    <row r="38" spans="1:13">
      <c r="A38" s="8"/>
      <c r="B38" s="8"/>
      <c r="C38" s="8"/>
      <c r="D38" s="8"/>
      <c r="E38" s="8"/>
      <c r="F38" s="6"/>
      <c r="G38" s="6"/>
      <c r="H38" s="6"/>
      <c r="I38" s="24"/>
      <c r="J38" s="24"/>
      <c r="K38" s="8"/>
      <c r="L38" s="8"/>
      <c r="M38" s="8"/>
    </row>
    <row r="39" spans="1:13">
      <c r="A39" s="8"/>
      <c r="B39" s="8"/>
      <c r="C39" s="8"/>
      <c r="D39" s="8"/>
      <c r="E39" s="8"/>
      <c r="F39" s="6"/>
      <c r="G39" s="6"/>
      <c r="H39" s="6"/>
      <c r="I39" s="24"/>
      <c r="J39" s="24"/>
      <c r="K39" s="8"/>
      <c r="L39" s="8"/>
      <c r="M39" s="8"/>
    </row>
    <row r="40" spans="1:13">
      <c r="A40" s="8"/>
      <c r="B40" s="8"/>
      <c r="C40" s="8"/>
      <c r="D40" s="8"/>
      <c r="E40" s="8"/>
      <c r="F40" s="6"/>
      <c r="G40" s="6"/>
      <c r="H40" s="6"/>
      <c r="I40" s="24"/>
      <c r="J40" s="24"/>
      <c r="K40" s="8"/>
      <c r="L40" s="8"/>
      <c r="M40" s="8"/>
    </row>
    <row r="41" spans="1:13">
      <c r="A41" s="8"/>
      <c r="B41" s="8"/>
      <c r="C41" s="8"/>
      <c r="D41" s="8"/>
      <c r="E41" s="8"/>
      <c r="F41" s="6"/>
      <c r="G41" s="6"/>
      <c r="H41" s="6"/>
      <c r="I41" s="24"/>
      <c r="J41" s="24"/>
      <c r="K41" s="8"/>
      <c r="L41" s="8"/>
      <c r="M41" s="8"/>
    </row>
    <row r="42" spans="1:13">
      <c r="A42" s="8"/>
      <c r="B42" s="8"/>
      <c r="C42" s="8"/>
      <c r="D42" s="8"/>
      <c r="E42" s="8"/>
      <c r="F42" s="6"/>
      <c r="G42" s="6"/>
      <c r="H42" s="6"/>
      <c r="I42" s="24"/>
      <c r="J42" s="24"/>
      <c r="K42" s="8"/>
      <c r="L42" s="8"/>
      <c r="M42" s="8"/>
    </row>
    <row r="43" spans="1:13">
      <c r="A43" s="8"/>
      <c r="B43" s="8"/>
      <c r="C43" s="8"/>
      <c r="D43" s="8"/>
      <c r="E43" s="8"/>
      <c r="F43" s="6"/>
      <c r="G43" s="6"/>
      <c r="H43" s="6"/>
      <c r="I43" s="24"/>
      <c r="J43" s="24"/>
      <c r="K43" s="8"/>
      <c r="L43" s="8"/>
      <c r="M43" s="8"/>
    </row>
    <row r="44" spans="1:13">
      <c r="A44" s="8"/>
      <c r="B44" s="8"/>
      <c r="C44" s="8"/>
      <c r="D44" s="8"/>
      <c r="E44" s="8"/>
      <c r="F44" s="6"/>
      <c r="G44" s="6"/>
      <c r="H44" s="6"/>
      <c r="I44" s="24"/>
      <c r="J44" s="24"/>
      <c r="K44" s="8"/>
      <c r="L44" s="8"/>
      <c r="M44" s="8"/>
    </row>
    <row r="45" spans="1:13">
      <c r="A45" s="8"/>
      <c r="B45" s="8"/>
      <c r="C45" s="8"/>
      <c r="D45" s="8"/>
      <c r="E45" s="8"/>
      <c r="F45" s="6"/>
      <c r="G45" s="6"/>
      <c r="H45" s="6"/>
      <c r="I45" s="24"/>
      <c r="J45" s="24"/>
      <c r="K45" s="8"/>
      <c r="L45" s="8"/>
      <c r="M45" s="8"/>
    </row>
    <row r="46" spans="1:13">
      <c r="A46" s="8"/>
      <c r="B46" s="8"/>
      <c r="C46" s="8"/>
      <c r="D46" s="8"/>
      <c r="E46" s="8"/>
      <c r="F46" s="6"/>
      <c r="G46" s="6"/>
      <c r="H46" s="6"/>
      <c r="I46" s="24"/>
      <c r="J46" s="24"/>
      <c r="K46" s="8"/>
      <c r="L46" s="8"/>
      <c r="M46" s="8"/>
    </row>
    <row r="47" spans="1:13">
      <c r="A47" s="8"/>
      <c r="B47" s="8"/>
      <c r="C47" s="8"/>
      <c r="D47" s="8"/>
      <c r="E47" s="8"/>
      <c r="F47" s="6"/>
      <c r="G47" s="6"/>
      <c r="H47" s="6"/>
      <c r="I47" s="24"/>
      <c r="J47" s="24"/>
      <c r="K47" s="8"/>
      <c r="L47" s="8"/>
      <c r="M47" s="8"/>
    </row>
    <row r="48" spans="1:13">
      <c r="A48" s="8"/>
      <c r="B48" s="8"/>
      <c r="C48" s="8"/>
      <c r="D48" s="8"/>
      <c r="E48" s="8"/>
      <c r="F48" s="6"/>
      <c r="G48" s="6"/>
      <c r="H48" s="6"/>
      <c r="I48" s="24"/>
      <c r="J48" s="24"/>
      <c r="K48" s="8"/>
      <c r="L48" s="8"/>
      <c r="M48" s="8"/>
    </row>
    <row r="49" spans="1:13">
      <c r="A49" s="8"/>
      <c r="B49" s="8"/>
      <c r="C49" s="8"/>
      <c r="D49" s="8"/>
      <c r="E49" s="8"/>
      <c r="F49" s="6"/>
      <c r="G49" s="6"/>
      <c r="H49" s="6"/>
      <c r="I49" s="24"/>
      <c r="J49" s="24"/>
      <c r="K49" s="8"/>
      <c r="L49" s="8"/>
      <c r="M49" s="8"/>
    </row>
    <row r="50" spans="1:13">
      <c r="A50" s="8"/>
      <c r="B50" s="8"/>
      <c r="C50" s="8"/>
      <c r="D50" s="8"/>
      <c r="E50" s="8"/>
      <c r="F50" s="6"/>
      <c r="G50" s="6"/>
      <c r="H50" s="6"/>
      <c r="I50" s="24"/>
      <c r="J50" s="24"/>
      <c r="K50" s="8"/>
      <c r="L50" s="8"/>
      <c r="M50" s="8"/>
    </row>
    <row r="51" spans="1:13">
      <c r="A51" s="8"/>
      <c r="B51" s="8"/>
      <c r="C51" s="8"/>
      <c r="D51" s="8"/>
      <c r="E51" s="8"/>
      <c r="F51" s="6"/>
      <c r="G51" s="6"/>
      <c r="H51" s="6"/>
      <c r="I51" s="24"/>
      <c r="J51" s="24"/>
      <c r="K51" s="8"/>
      <c r="L51" s="8"/>
      <c r="M51" s="8"/>
    </row>
    <row r="52" spans="1:13">
      <c r="A52" s="8"/>
      <c r="B52" s="8"/>
      <c r="C52" s="8"/>
      <c r="D52" s="8"/>
      <c r="E52" s="8"/>
      <c r="F52" s="6"/>
      <c r="G52" s="6"/>
      <c r="H52" s="6"/>
      <c r="I52" s="24"/>
      <c r="J52" s="24"/>
      <c r="K52" s="8"/>
      <c r="L52" s="8"/>
      <c r="M52" s="8"/>
    </row>
    <row r="53" spans="1:13">
      <c r="A53" s="8"/>
      <c r="B53" s="8"/>
      <c r="C53" s="8"/>
      <c r="D53" s="8"/>
      <c r="E53" s="8"/>
      <c r="F53" s="6"/>
      <c r="G53" s="6"/>
      <c r="H53" s="6"/>
      <c r="I53" s="24"/>
      <c r="J53" s="24"/>
      <c r="K53" s="8"/>
      <c r="L53" s="8"/>
      <c r="M53" s="8"/>
    </row>
    <row r="54" spans="1:13">
      <c r="A54" s="8"/>
      <c r="B54" s="8"/>
      <c r="C54" s="8"/>
      <c r="D54" s="8"/>
      <c r="E54" s="8"/>
      <c r="F54" s="6"/>
      <c r="G54" s="6"/>
      <c r="H54" s="6"/>
      <c r="I54" s="24"/>
      <c r="J54" s="24"/>
      <c r="K54" s="8"/>
      <c r="L54" s="8"/>
      <c r="M54" s="8"/>
    </row>
  </sheetData>
  <phoneticPr fontId="1" type="noConversion"/>
  <conditionalFormatting sqref="A2:XFD54">
    <cfRule type="expression" dxfId="15" priority="1">
      <formula>0&lt;FIND(OFFSET($A$1,ROW()-1,4),"离职,已离开项目")</formula>
    </cfRule>
  </conditionalFormatting>
  <dataValidations count="3">
    <dataValidation type="list" allowBlank="1" showInputMessage="1" showErrorMessage="1" sqref="E2:E1048576">
      <formula1>"参与,已离开项目,离职,领导,关联方,未参与"</formula1>
    </dataValidation>
    <dataValidation type="list" allowBlank="1" showInputMessage="1" showErrorMessage="1" sqref="A2:A1048576">
      <formula1>"项目经理,开发工程师,架构师,测试,需求分析,运维,咨询顾问,实施顾问,客户经理,中间件,金蝶中国,客户方,合作伙伴,代理商,外包方,合同甲方,监理方,其他"</formula1>
    </dataValidation>
    <dataValidation type="list" allowBlank="1" showInputMessage="1" showErrorMessage="1" sqref="F2:F1048576">
      <formula1>"T3,T4,T5,T6,T7,T8,T9,T10"</formula1>
    </dataValidation>
  </dataValidation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A1:K64"/>
  <sheetViews>
    <sheetView tabSelected="1" workbookViewId="0">
      <selection activeCell="I12" sqref="I12"/>
    </sheetView>
  </sheetViews>
  <sheetFormatPr defaultRowHeight="13.5"/>
  <cols>
    <col min="2" max="2" width="18.375" style="41" bestFit="1" customWidth="1"/>
    <col min="3" max="4" width="9" style="46"/>
    <col min="5" max="9" width="9" style="1"/>
    <col min="11" max="11" width="30.375" customWidth="1"/>
  </cols>
  <sheetData>
    <row r="1" spans="1:11" s="20" customFormat="1" ht="47.25" customHeight="1">
      <c r="A1" s="21" t="s">
        <v>25</v>
      </c>
      <c r="B1" s="39" t="s">
        <v>29</v>
      </c>
      <c r="C1" s="45" t="s">
        <v>26</v>
      </c>
      <c r="D1" s="45" t="s">
        <v>123</v>
      </c>
      <c r="E1" s="21" t="s">
        <v>186</v>
      </c>
      <c r="F1" s="21" t="s">
        <v>187</v>
      </c>
      <c r="G1" s="21" t="s">
        <v>92</v>
      </c>
      <c r="H1" s="21" t="s">
        <v>93</v>
      </c>
      <c r="I1" s="21" t="s">
        <v>83</v>
      </c>
      <c r="J1" s="21" t="s">
        <v>82</v>
      </c>
      <c r="K1" s="22" t="s">
        <v>305</v>
      </c>
    </row>
    <row r="2" spans="1:11">
      <c r="A2" s="8" t="s">
        <v>87</v>
      </c>
      <c r="B2" s="40" t="str">
        <f>IFERROR(VLOOKUP($A2,内部通讯录!$B:$I,2,FALSE),"")</f>
        <v>中间件-项目管理部</v>
      </c>
      <c r="C2" s="9" t="str">
        <f>IFERROR(VLOOKUP($A2,内部通讯录!$B:$I,3,FALSE),"")</f>
        <v>PMO</v>
      </c>
      <c r="D2" s="9" t="str">
        <f>IFERROR(VLOOKUP($A2,内部通讯录!$B:$I,4,FALSE),"")</f>
        <v>参与</v>
      </c>
      <c r="E2" s="7">
        <v>3</v>
      </c>
      <c r="F2" s="7">
        <v>3</v>
      </c>
      <c r="G2" s="7">
        <v>3</v>
      </c>
      <c r="H2" s="7">
        <v>3</v>
      </c>
      <c r="I2" s="7">
        <v>3</v>
      </c>
      <c r="J2" s="8">
        <f>IF(AND(ISNUMBER(H2),ISNUMBER(I2)),H2*I2,"")</f>
        <v>9</v>
      </c>
      <c r="K2" s="8"/>
    </row>
    <row r="3" spans="1:11">
      <c r="A3" s="8" t="s">
        <v>287</v>
      </c>
      <c r="B3" s="40" t="str">
        <f>IFERROR(VLOOKUP($A3,内部通讯录!$B:$I,2,FALSE),"")</f>
        <v>中间件-项目管理部</v>
      </c>
      <c r="C3" s="9" t="str">
        <f>IFERROR(VLOOKUP($A3,内部通讯录!$B:$I,3,FALSE),"")</f>
        <v>部门经理</v>
      </c>
      <c r="D3" s="9" t="str">
        <f>IFERROR(VLOOKUP($A3,内部通讯录!$B:$I,4,FALSE),"")</f>
        <v>领导</v>
      </c>
      <c r="E3" s="7">
        <v>3</v>
      </c>
      <c r="F3" s="7">
        <v>3</v>
      </c>
      <c r="G3" s="7">
        <v>3</v>
      </c>
      <c r="H3" s="7">
        <v>3</v>
      </c>
      <c r="I3" s="7">
        <v>2</v>
      </c>
      <c r="J3" s="8">
        <f t="shared" ref="J3:J50" si="0">IF(AND(ISNUMBER(H3),ISNUMBER(I3)),H3*I3,"")</f>
        <v>6</v>
      </c>
      <c r="K3" s="8"/>
    </row>
    <row r="4" spans="1:11">
      <c r="A4" s="8" t="s">
        <v>297</v>
      </c>
      <c r="B4" s="40" t="str">
        <f>IFERROR(VLOOKUP($A4,内部通讯录!$B:$I,2,FALSE),"")</f>
        <v>中间件-行业发展部</v>
      </c>
      <c r="C4" s="9" t="str">
        <f>IFERROR(VLOOKUP($A4,内部通讯录!$B:$I,3,FALSE),"")</f>
        <v>部门经理</v>
      </c>
      <c r="D4" s="9" t="str">
        <f>IFERROR(VLOOKUP($A4,内部通讯录!$B:$I,4,FALSE),"")</f>
        <v>领导</v>
      </c>
      <c r="E4" s="7" t="s">
        <v>179</v>
      </c>
      <c r="F4" s="7"/>
      <c r="G4" s="7" t="s">
        <v>179</v>
      </c>
      <c r="H4" s="7"/>
      <c r="I4" s="7"/>
      <c r="J4" s="8" t="str">
        <f t="shared" si="0"/>
        <v/>
      </c>
      <c r="K4" s="8"/>
    </row>
    <row r="5" spans="1:11">
      <c r="A5" s="8" t="s">
        <v>300</v>
      </c>
      <c r="B5" s="40" t="str">
        <f>IFERROR(VLOOKUP($A5,内部通讯录!$B:$I,2,FALSE),"")</f>
        <v>中间件</v>
      </c>
      <c r="C5" s="9">
        <f>IFERROR(VLOOKUP($A5,内部通讯录!$B:$I,3,FALSE),"")</f>
        <v>0</v>
      </c>
      <c r="D5" s="9" t="str">
        <f>IFERROR(VLOOKUP($A5,内部通讯录!$B:$I,4,FALSE),"")</f>
        <v>参与</v>
      </c>
      <c r="E5" s="7">
        <v>5</v>
      </c>
      <c r="F5" s="7"/>
      <c r="G5" s="7">
        <v>5</v>
      </c>
      <c r="H5" s="7"/>
      <c r="I5" s="7">
        <v>5</v>
      </c>
      <c r="J5" s="8" t="str">
        <f t="shared" si="0"/>
        <v/>
      </c>
      <c r="K5" s="8"/>
    </row>
    <row r="6" spans="1:11">
      <c r="A6" s="8"/>
      <c r="B6" s="40" t="str">
        <f>IFERROR(VLOOKUP($A6,内部通讯录!$B:$I,2,FALSE),"")</f>
        <v/>
      </c>
      <c r="C6" s="9" t="str">
        <f>IFERROR(VLOOKUP($A6,内部通讯录!$B:$I,3,FALSE),"")</f>
        <v/>
      </c>
      <c r="D6" s="9" t="str">
        <f>IFERROR(VLOOKUP($A6,内部通讯录!$B:$I,4,FALSE),"")</f>
        <v/>
      </c>
      <c r="E6" s="7">
        <v>4</v>
      </c>
      <c r="F6" s="7">
        <v>1</v>
      </c>
      <c r="G6" s="7">
        <v>4</v>
      </c>
      <c r="H6" s="7">
        <v>1</v>
      </c>
      <c r="I6" s="7">
        <v>3</v>
      </c>
      <c r="J6" s="8">
        <f t="shared" si="0"/>
        <v>3</v>
      </c>
      <c r="K6" s="8"/>
    </row>
    <row r="7" spans="1:11">
      <c r="A7" s="8"/>
      <c r="B7" s="40" t="str">
        <f>IFERROR(VLOOKUP($A7,内部通讯录!$B:$I,2,FALSE),"")</f>
        <v/>
      </c>
      <c r="C7" s="9" t="str">
        <f>IFERROR(VLOOKUP($A7,内部通讯录!$B:$I,3,FALSE),"")</f>
        <v/>
      </c>
      <c r="D7" s="9" t="str">
        <f>IFERROR(VLOOKUP($A7,内部通讯录!$B:$I,4,FALSE),"")</f>
        <v/>
      </c>
      <c r="E7" s="7">
        <v>2</v>
      </c>
      <c r="F7" s="7">
        <v>-1</v>
      </c>
      <c r="G7" s="7">
        <v>2</v>
      </c>
      <c r="H7" s="7">
        <v>-1</v>
      </c>
      <c r="I7" s="7">
        <v>3</v>
      </c>
      <c r="J7" s="8">
        <f t="shared" si="0"/>
        <v>-3</v>
      </c>
      <c r="K7" s="8"/>
    </row>
    <row r="8" spans="1:11">
      <c r="A8" s="8"/>
      <c r="B8" s="40" t="str">
        <f>IFERROR(VLOOKUP($A8,内部通讯录!$B:$I,2,FALSE),"")</f>
        <v/>
      </c>
      <c r="C8" s="9" t="str">
        <f>IFERROR(VLOOKUP($A8,内部通讯录!$B:$I,3,FALSE),"")</f>
        <v/>
      </c>
      <c r="D8" s="9" t="str">
        <f>IFERROR(VLOOKUP($A8,内部通讯录!$B:$I,4,FALSE),"")</f>
        <v/>
      </c>
      <c r="E8" s="7"/>
      <c r="F8" s="7"/>
      <c r="G8" s="7"/>
      <c r="H8" s="7"/>
      <c r="I8" s="7"/>
      <c r="J8" s="8" t="str">
        <f t="shared" si="0"/>
        <v/>
      </c>
      <c r="K8" s="8"/>
    </row>
    <row r="9" spans="1:11">
      <c r="A9" s="8"/>
      <c r="B9" s="40" t="str">
        <f>IFERROR(VLOOKUP($A9,内部通讯录!$B:$I,2,FALSE),"")</f>
        <v/>
      </c>
      <c r="C9" s="9" t="str">
        <f>IFERROR(VLOOKUP($A9,内部通讯录!$B:$I,3,FALSE),"")</f>
        <v/>
      </c>
      <c r="D9" s="9" t="str">
        <f>IFERROR(VLOOKUP($A9,内部通讯录!$B:$I,4,FALSE),"")</f>
        <v/>
      </c>
      <c r="E9" s="7"/>
      <c r="F9" s="7"/>
      <c r="G9" s="7"/>
      <c r="H9" s="7"/>
      <c r="I9" s="7"/>
      <c r="J9" s="8" t="str">
        <f t="shared" si="0"/>
        <v/>
      </c>
      <c r="K9" s="8"/>
    </row>
    <row r="10" spans="1:11">
      <c r="A10" s="8"/>
      <c r="B10" s="40" t="str">
        <f>IFERROR(VLOOKUP($A10,内部通讯录!$B:$I,2,FALSE),"")</f>
        <v/>
      </c>
      <c r="C10" s="9" t="str">
        <f>IFERROR(VLOOKUP($A10,内部通讯录!$B:$I,3,FALSE),"")</f>
        <v/>
      </c>
      <c r="D10" s="9" t="str">
        <f>IFERROR(VLOOKUP($A10,内部通讯录!$B:$I,4,FALSE),"")</f>
        <v/>
      </c>
      <c r="E10" s="7"/>
      <c r="F10" s="7"/>
      <c r="G10" s="7"/>
      <c r="H10" s="7"/>
      <c r="I10" s="7"/>
      <c r="J10" s="8" t="str">
        <f t="shared" si="0"/>
        <v/>
      </c>
      <c r="K10" s="8"/>
    </row>
    <row r="11" spans="1:11">
      <c r="A11" s="8"/>
      <c r="B11" s="40" t="str">
        <f>IFERROR(VLOOKUP($A11,内部通讯录!$B:$I,2,FALSE),"")</f>
        <v/>
      </c>
      <c r="C11" s="9" t="str">
        <f>IFERROR(VLOOKUP($A11,内部通讯录!$B:$I,3,FALSE),"")</f>
        <v/>
      </c>
      <c r="D11" s="9" t="str">
        <f>IFERROR(VLOOKUP($A11,内部通讯录!$B:$I,4,FALSE),"")</f>
        <v/>
      </c>
      <c r="E11" s="7"/>
      <c r="F11" s="7"/>
      <c r="G11" s="7"/>
      <c r="H11" s="7"/>
      <c r="I11" s="7"/>
      <c r="J11" s="8" t="str">
        <f t="shared" si="0"/>
        <v/>
      </c>
      <c r="K11" s="8"/>
    </row>
    <row r="12" spans="1:11">
      <c r="A12" s="8"/>
      <c r="B12" s="40" t="str">
        <f>IFERROR(VLOOKUP($A12,内部通讯录!$B:$I,2,FALSE),"")</f>
        <v/>
      </c>
      <c r="C12" s="9" t="str">
        <f>IFERROR(VLOOKUP($A12,内部通讯录!$B:$I,3,FALSE),"")</f>
        <v/>
      </c>
      <c r="D12" s="9" t="str">
        <f>IFERROR(VLOOKUP($A12,内部通讯录!$B:$I,4,FALSE),"")</f>
        <v/>
      </c>
      <c r="E12" s="7"/>
      <c r="F12" s="7"/>
      <c r="G12" s="7"/>
      <c r="H12" s="7"/>
      <c r="I12" s="7"/>
      <c r="J12" s="8" t="str">
        <f t="shared" si="0"/>
        <v/>
      </c>
      <c r="K12" s="8"/>
    </row>
    <row r="13" spans="1:11">
      <c r="A13" s="8"/>
      <c r="B13" s="40" t="str">
        <f>IFERROR(VLOOKUP($A13,内部通讯录!$B:$I,2,FALSE),"")</f>
        <v/>
      </c>
      <c r="C13" s="9" t="str">
        <f>IFERROR(VLOOKUP($A13,内部通讯录!$B:$I,3,FALSE),"")</f>
        <v/>
      </c>
      <c r="D13" s="9" t="str">
        <f>IFERROR(VLOOKUP($A13,内部通讯录!$B:$I,4,FALSE),"")</f>
        <v/>
      </c>
      <c r="E13" s="7"/>
      <c r="F13" s="7"/>
      <c r="G13" s="7"/>
      <c r="H13" s="7"/>
      <c r="I13" s="7"/>
      <c r="J13" s="8" t="str">
        <f t="shared" si="0"/>
        <v/>
      </c>
      <c r="K13" s="8"/>
    </row>
    <row r="14" spans="1:11">
      <c r="A14" s="8"/>
      <c r="B14" s="40" t="str">
        <f>IFERROR(VLOOKUP($A14,内部通讯录!$B:$I,2,FALSE),"")</f>
        <v/>
      </c>
      <c r="C14" s="9" t="str">
        <f>IFERROR(VLOOKUP($A14,内部通讯录!$B:$I,3,FALSE),"")</f>
        <v/>
      </c>
      <c r="D14" s="9" t="str">
        <f>IFERROR(VLOOKUP($A14,内部通讯录!$B:$I,4,FALSE),"")</f>
        <v/>
      </c>
      <c r="E14" s="7"/>
      <c r="F14" s="7"/>
      <c r="G14" s="7"/>
      <c r="H14" s="7"/>
      <c r="I14" s="7"/>
      <c r="J14" s="8" t="str">
        <f t="shared" si="0"/>
        <v/>
      </c>
      <c r="K14" s="8"/>
    </row>
    <row r="15" spans="1:11">
      <c r="A15" s="8"/>
      <c r="B15" s="40" t="str">
        <f>IFERROR(VLOOKUP($A15,内部通讯录!$B:$I,2,FALSE),"")</f>
        <v/>
      </c>
      <c r="C15" s="9" t="str">
        <f>IFERROR(VLOOKUP($A15,内部通讯录!$B:$I,3,FALSE),"")</f>
        <v/>
      </c>
      <c r="D15" s="9" t="str">
        <f>IFERROR(VLOOKUP($A15,内部通讯录!$B:$I,4,FALSE),"")</f>
        <v/>
      </c>
      <c r="E15" s="7"/>
      <c r="F15" s="7"/>
      <c r="G15" s="7"/>
      <c r="H15" s="7"/>
      <c r="I15" s="7"/>
      <c r="J15" s="8" t="str">
        <f t="shared" si="0"/>
        <v/>
      </c>
      <c r="K15" s="8"/>
    </row>
    <row r="16" spans="1:11">
      <c r="A16" s="8"/>
      <c r="B16" s="40" t="str">
        <f>IFERROR(VLOOKUP($A16,内部通讯录!$B:$I,2,FALSE),"")</f>
        <v/>
      </c>
      <c r="C16" s="9" t="str">
        <f>IFERROR(VLOOKUP($A16,内部通讯录!$B:$I,3,FALSE),"")</f>
        <v/>
      </c>
      <c r="D16" s="9" t="str">
        <f>IFERROR(VLOOKUP($A16,内部通讯录!$B:$I,4,FALSE),"")</f>
        <v/>
      </c>
      <c r="E16" s="7"/>
      <c r="F16" s="7"/>
      <c r="G16" s="7"/>
      <c r="H16" s="7"/>
      <c r="I16" s="7"/>
      <c r="J16" s="8" t="str">
        <f t="shared" si="0"/>
        <v/>
      </c>
      <c r="K16" s="8"/>
    </row>
    <row r="17" spans="1:11">
      <c r="A17" s="8"/>
      <c r="B17" s="40" t="str">
        <f>IFERROR(VLOOKUP($A17,内部通讯录!$B:$I,2,FALSE),"")</f>
        <v/>
      </c>
      <c r="C17" s="9" t="str">
        <f>IFERROR(VLOOKUP($A17,内部通讯录!$B:$I,3,FALSE),"")</f>
        <v/>
      </c>
      <c r="D17" s="9" t="str">
        <f>IFERROR(VLOOKUP($A17,内部通讯录!$B:$I,4,FALSE),"")</f>
        <v/>
      </c>
      <c r="E17" s="7"/>
      <c r="F17" s="7"/>
      <c r="G17" s="7"/>
      <c r="H17" s="7"/>
      <c r="I17" s="7"/>
      <c r="J17" s="8" t="str">
        <f t="shared" si="0"/>
        <v/>
      </c>
      <c r="K17" s="8"/>
    </row>
    <row r="18" spans="1:11">
      <c r="A18" s="8"/>
      <c r="B18" s="40" t="str">
        <f>IFERROR(VLOOKUP($A18,内部通讯录!$B:$I,2,FALSE),"")</f>
        <v/>
      </c>
      <c r="C18" s="9" t="str">
        <f>IFERROR(VLOOKUP($A18,内部通讯录!$B:$I,3,FALSE),"")</f>
        <v/>
      </c>
      <c r="D18" s="9" t="str">
        <f>IFERROR(VLOOKUP($A18,内部通讯录!$B:$I,4,FALSE),"")</f>
        <v/>
      </c>
      <c r="E18" s="7"/>
      <c r="F18" s="7"/>
      <c r="G18" s="7"/>
      <c r="H18" s="7"/>
      <c r="I18" s="7"/>
      <c r="J18" s="8" t="str">
        <f t="shared" si="0"/>
        <v/>
      </c>
      <c r="K18" s="8"/>
    </row>
    <row r="19" spans="1:11">
      <c r="A19" s="8"/>
      <c r="B19" s="40" t="str">
        <f>IFERROR(VLOOKUP($A19,内部通讯录!$B:$I,2,FALSE),"")</f>
        <v/>
      </c>
      <c r="C19" s="9" t="str">
        <f>IFERROR(VLOOKUP($A19,内部通讯录!$B:$I,3,FALSE),"")</f>
        <v/>
      </c>
      <c r="D19" s="9" t="str">
        <f>IFERROR(VLOOKUP($A19,内部通讯录!$B:$I,4,FALSE),"")</f>
        <v/>
      </c>
      <c r="E19" s="7"/>
      <c r="F19" s="7"/>
      <c r="G19" s="7"/>
      <c r="H19" s="7"/>
      <c r="I19" s="7"/>
      <c r="J19" s="8" t="str">
        <f t="shared" si="0"/>
        <v/>
      </c>
      <c r="K19" s="8"/>
    </row>
    <row r="20" spans="1:11">
      <c r="A20" s="8"/>
      <c r="B20" s="40" t="str">
        <f>IFERROR(VLOOKUP($A20,内部通讯录!$B:$I,2,FALSE),"")</f>
        <v/>
      </c>
      <c r="C20" s="9" t="str">
        <f>IFERROR(VLOOKUP($A20,内部通讯录!$B:$I,3,FALSE),"")</f>
        <v/>
      </c>
      <c r="D20" s="9" t="str">
        <f>IFERROR(VLOOKUP($A20,内部通讯录!$B:$I,4,FALSE),"")</f>
        <v/>
      </c>
      <c r="E20" s="7"/>
      <c r="F20" s="7"/>
      <c r="G20" s="7"/>
      <c r="H20" s="7"/>
      <c r="I20" s="7"/>
      <c r="J20" s="8" t="str">
        <f t="shared" si="0"/>
        <v/>
      </c>
      <c r="K20" s="8"/>
    </row>
    <row r="21" spans="1:11">
      <c r="A21" s="8"/>
      <c r="B21" s="40" t="str">
        <f>IFERROR(VLOOKUP($A21,内部通讯录!$B:$I,2,FALSE),"")</f>
        <v/>
      </c>
      <c r="C21" s="9" t="str">
        <f>IFERROR(VLOOKUP($A21,内部通讯录!$B:$I,3,FALSE),"")</f>
        <v/>
      </c>
      <c r="D21" s="9" t="str">
        <f>IFERROR(VLOOKUP($A21,内部通讯录!$B:$I,4,FALSE),"")</f>
        <v/>
      </c>
      <c r="E21" s="7"/>
      <c r="F21" s="7"/>
      <c r="G21" s="7"/>
      <c r="H21" s="7"/>
      <c r="I21" s="7"/>
      <c r="J21" s="8" t="str">
        <f t="shared" si="0"/>
        <v/>
      </c>
      <c r="K21" s="8"/>
    </row>
    <row r="22" spans="1:11">
      <c r="A22" s="8"/>
      <c r="B22" s="40" t="str">
        <f>IFERROR(VLOOKUP($A22,内部通讯录!$B:$I,2,FALSE),"")</f>
        <v/>
      </c>
      <c r="C22" s="9" t="str">
        <f>IFERROR(VLOOKUP($A22,内部通讯录!$B:$I,3,FALSE),"")</f>
        <v/>
      </c>
      <c r="D22" s="9" t="str">
        <f>IFERROR(VLOOKUP($A22,内部通讯录!$B:$I,4,FALSE),"")</f>
        <v/>
      </c>
      <c r="E22" s="7"/>
      <c r="F22" s="7"/>
      <c r="G22" s="7"/>
      <c r="H22" s="7"/>
      <c r="I22" s="7"/>
      <c r="J22" s="8" t="str">
        <f t="shared" si="0"/>
        <v/>
      </c>
      <c r="K22" s="8"/>
    </row>
    <row r="23" spans="1:11">
      <c r="A23" s="8"/>
      <c r="B23" s="40" t="str">
        <f>IFERROR(VLOOKUP($A23,内部通讯录!$B:$I,2,FALSE),"")</f>
        <v/>
      </c>
      <c r="C23" s="9" t="str">
        <f>IFERROR(VLOOKUP($A23,内部通讯录!$B:$I,3,FALSE),"")</f>
        <v/>
      </c>
      <c r="D23" s="9" t="str">
        <f>IFERROR(VLOOKUP($A23,内部通讯录!$B:$I,4,FALSE),"")</f>
        <v/>
      </c>
      <c r="E23" s="7"/>
      <c r="F23" s="7"/>
      <c r="G23" s="7"/>
      <c r="H23" s="7"/>
      <c r="I23" s="7"/>
      <c r="J23" s="8" t="str">
        <f t="shared" si="0"/>
        <v/>
      </c>
      <c r="K23" s="8"/>
    </row>
    <row r="24" spans="1:11">
      <c r="A24" s="8"/>
      <c r="B24" s="40" t="str">
        <f>IFERROR(VLOOKUP($A24,内部通讯录!$B:$I,2,FALSE),"")</f>
        <v/>
      </c>
      <c r="C24" s="9" t="str">
        <f>IFERROR(VLOOKUP($A24,内部通讯录!$B:$I,3,FALSE),"")</f>
        <v/>
      </c>
      <c r="D24" s="9" t="str">
        <f>IFERROR(VLOOKUP($A24,内部通讯录!$B:$I,4,FALSE),"")</f>
        <v/>
      </c>
      <c r="E24" s="7"/>
      <c r="F24" s="7"/>
      <c r="G24" s="7"/>
      <c r="H24" s="7"/>
      <c r="I24" s="7"/>
      <c r="J24" s="8" t="str">
        <f t="shared" si="0"/>
        <v/>
      </c>
      <c r="K24" s="8"/>
    </row>
    <row r="25" spans="1:11">
      <c r="A25" s="8"/>
      <c r="B25" s="40" t="str">
        <f>IFERROR(VLOOKUP($A25,内部通讯录!$B:$I,2,FALSE),"")</f>
        <v/>
      </c>
      <c r="C25" s="9" t="str">
        <f>IFERROR(VLOOKUP($A25,内部通讯录!$B:$I,3,FALSE),"")</f>
        <v/>
      </c>
      <c r="D25" s="9" t="str">
        <f>IFERROR(VLOOKUP($A25,内部通讯录!$B:$I,4,FALSE),"")</f>
        <v/>
      </c>
      <c r="E25" s="7"/>
      <c r="F25" s="7"/>
      <c r="G25" s="7"/>
      <c r="H25" s="7"/>
      <c r="I25" s="7"/>
      <c r="J25" s="8" t="str">
        <f t="shared" si="0"/>
        <v/>
      </c>
      <c r="K25" s="8"/>
    </row>
    <row r="26" spans="1:11">
      <c r="A26" s="8"/>
      <c r="B26" s="40" t="str">
        <f>IFERROR(VLOOKUP($A26,内部通讯录!$B:$I,2,FALSE),"")</f>
        <v/>
      </c>
      <c r="C26" s="9" t="str">
        <f>IFERROR(VLOOKUP($A26,内部通讯录!$B:$I,3,FALSE),"")</f>
        <v/>
      </c>
      <c r="D26" s="9" t="str">
        <f>IFERROR(VLOOKUP($A26,内部通讯录!$B:$I,4,FALSE),"")</f>
        <v/>
      </c>
      <c r="E26" s="7"/>
      <c r="F26" s="7"/>
      <c r="G26" s="7"/>
      <c r="H26" s="7"/>
      <c r="I26" s="7"/>
      <c r="J26" s="8" t="str">
        <f t="shared" si="0"/>
        <v/>
      </c>
      <c r="K26" s="8"/>
    </row>
    <row r="27" spans="1:11">
      <c r="A27" s="8"/>
      <c r="B27" s="40" t="str">
        <f>IFERROR(VLOOKUP($A27,内部通讯录!$B:$I,2,FALSE),"")</f>
        <v/>
      </c>
      <c r="C27" s="9" t="str">
        <f>IFERROR(VLOOKUP($A27,内部通讯录!$B:$I,3,FALSE),"")</f>
        <v/>
      </c>
      <c r="D27" s="9" t="str">
        <f>IFERROR(VLOOKUP($A27,内部通讯录!$B:$I,4,FALSE),"")</f>
        <v/>
      </c>
      <c r="E27" s="7"/>
      <c r="F27" s="7"/>
      <c r="G27" s="7"/>
      <c r="H27" s="7"/>
      <c r="I27" s="7"/>
      <c r="J27" s="8" t="str">
        <f t="shared" si="0"/>
        <v/>
      </c>
      <c r="K27" s="8"/>
    </row>
    <row r="28" spans="1:11">
      <c r="A28" s="8"/>
      <c r="B28" s="40" t="str">
        <f>IFERROR(VLOOKUP($A28,内部通讯录!$B:$I,2,FALSE),"")</f>
        <v/>
      </c>
      <c r="C28" s="9" t="str">
        <f>IFERROR(VLOOKUP($A28,内部通讯录!$B:$I,3,FALSE),"")</f>
        <v/>
      </c>
      <c r="D28" s="9" t="str">
        <f>IFERROR(VLOOKUP($A28,内部通讯录!$B:$I,4,FALSE),"")</f>
        <v/>
      </c>
      <c r="E28" s="7"/>
      <c r="F28" s="7"/>
      <c r="G28" s="7"/>
      <c r="H28" s="7"/>
      <c r="I28" s="7"/>
      <c r="J28" s="8" t="str">
        <f t="shared" si="0"/>
        <v/>
      </c>
      <c r="K28" s="8"/>
    </row>
    <row r="29" spans="1:11">
      <c r="A29" s="8"/>
      <c r="B29" s="40" t="str">
        <f>IFERROR(VLOOKUP($A29,内部通讯录!$B:$I,2,FALSE),"")</f>
        <v/>
      </c>
      <c r="C29" s="9" t="str">
        <f>IFERROR(VLOOKUP($A29,内部通讯录!$B:$I,3,FALSE),"")</f>
        <v/>
      </c>
      <c r="D29" s="9" t="str">
        <f>IFERROR(VLOOKUP($A29,内部通讯录!$B:$I,4,FALSE),"")</f>
        <v/>
      </c>
      <c r="E29" s="7"/>
      <c r="F29" s="7"/>
      <c r="G29" s="7"/>
      <c r="H29" s="7"/>
      <c r="I29" s="7"/>
      <c r="J29" s="8" t="str">
        <f t="shared" si="0"/>
        <v/>
      </c>
      <c r="K29" s="8"/>
    </row>
    <row r="30" spans="1:11">
      <c r="A30" s="8"/>
      <c r="B30" s="40" t="str">
        <f>IFERROR(VLOOKUP($A30,内部通讯录!$B:$I,2,FALSE),"")</f>
        <v/>
      </c>
      <c r="C30" s="9" t="str">
        <f>IFERROR(VLOOKUP($A30,内部通讯录!$B:$I,3,FALSE),"")</f>
        <v/>
      </c>
      <c r="D30" s="9" t="str">
        <f>IFERROR(VLOOKUP($A30,内部通讯录!$B:$I,4,FALSE),"")</f>
        <v/>
      </c>
      <c r="E30" s="7"/>
      <c r="F30" s="7"/>
      <c r="G30" s="7"/>
      <c r="H30" s="7"/>
      <c r="I30" s="7"/>
      <c r="J30" s="8" t="str">
        <f t="shared" si="0"/>
        <v/>
      </c>
      <c r="K30" s="8"/>
    </row>
    <row r="31" spans="1:11">
      <c r="A31" s="8"/>
      <c r="B31" s="40" t="str">
        <f>IFERROR(VLOOKUP($A31,内部通讯录!$B:$I,2,FALSE),"")</f>
        <v/>
      </c>
      <c r="C31" s="9" t="str">
        <f>IFERROR(VLOOKUP($A31,内部通讯录!$B:$I,3,FALSE),"")</f>
        <v/>
      </c>
      <c r="D31" s="9" t="str">
        <f>IFERROR(VLOOKUP($A31,内部通讯录!$B:$I,4,FALSE),"")</f>
        <v/>
      </c>
      <c r="E31" s="7"/>
      <c r="F31" s="7"/>
      <c r="G31" s="7"/>
      <c r="H31" s="7"/>
      <c r="I31" s="7"/>
      <c r="J31" s="8" t="str">
        <f t="shared" si="0"/>
        <v/>
      </c>
      <c r="K31" s="8"/>
    </row>
    <row r="32" spans="1:11">
      <c r="A32" s="8"/>
      <c r="B32" s="40" t="str">
        <f>IFERROR(VLOOKUP($A32,内部通讯录!$B:$I,2,FALSE),"")</f>
        <v/>
      </c>
      <c r="C32" s="9" t="str">
        <f>IFERROR(VLOOKUP($A32,内部通讯录!$B:$I,3,FALSE),"")</f>
        <v/>
      </c>
      <c r="D32" s="9" t="str">
        <f>IFERROR(VLOOKUP($A32,内部通讯录!$B:$I,4,FALSE),"")</f>
        <v/>
      </c>
      <c r="E32" s="7"/>
      <c r="F32" s="7"/>
      <c r="G32" s="7"/>
      <c r="H32" s="7"/>
      <c r="I32" s="7"/>
      <c r="J32" s="8" t="str">
        <f t="shared" si="0"/>
        <v/>
      </c>
      <c r="K32" s="8"/>
    </row>
    <row r="33" spans="1:11">
      <c r="A33" s="8"/>
      <c r="B33" s="40" t="str">
        <f>IFERROR(VLOOKUP($A33,内部通讯录!$B:$I,2,FALSE),"")</f>
        <v/>
      </c>
      <c r="C33" s="9" t="str">
        <f>IFERROR(VLOOKUP($A33,内部通讯录!$B:$I,3,FALSE),"")</f>
        <v/>
      </c>
      <c r="D33" s="9" t="str">
        <f>IFERROR(VLOOKUP($A33,内部通讯录!$B:$I,4,FALSE),"")</f>
        <v/>
      </c>
      <c r="E33" s="7"/>
      <c r="F33" s="7"/>
      <c r="G33" s="7"/>
      <c r="H33" s="7"/>
      <c r="I33" s="7"/>
      <c r="J33" s="8" t="str">
        <f t="shared" si="0"/>
        <v/>
      </c>
      <c r="K33" s="8"/>
    </row>
    <row r="34" spans="1:11">
      <c r="A34" s="8"/>
      <c r="B34" s="40" t="str">
        <f>IFERROR(VLOOKUP($A34,内部通讯录!$B:$I,2,FALSE),"")</f>
        <v/>
      </c>
      <c r="C34" s="9" t="str">
        <f>IFERROR(VLOOKUP($A34,内部通讯录!$B:$I,3,FALSE),"")</f>
        <v/>
      </c>
      <c r="D34" s="9" t="str">
        <f>IFERROR(VLOOKUP($A34,内部通讯录!$B:$I,4,FALSE),"")</f>
        <v/>
      </c>
      <c r="E34" s="7"/>
      <c r="F34" s="7"/>
      <c r="G34" s="7"/>
      <c r="H34" s="7"/>
      <c r="I34" s="7"/>
      <c r="J34" s="8" t="str">
        <f t="shared" si="0"/>
        <v/>
      </c>
      <c r="K34" s="8"/>
    </row>
    <row r="35" spans="1:11">
      <c r="A35" s="8"/>
      <c r="B35" s="40" t="str">
        <f>IFERROR(VLOOKUP($A35,内部通讯录!$B:$I,2,FALSE),"")</f>
        <v/>
      </c>
      <c r="C35" s="9" t="str">
        <f>IFERROR(VLOOKUP($A35,内部通讯录!$B:$I,3,FALSE),"")</f>
        <v/>
      </c>
      <c r="D35" s="9" t="str">
        <f>IFERROR(VLOOKUP($A35,内部通讯录!$B:$I,4,FALSE),"")</f>
        <v/>
      </c>
      <c r="E35" s="7"/>
      <c r="F35" s="7"/>
      <c r="G35" s="7"/>
      <c r="H35" s="7"/>
      <c r="I35" s="7"/>
      <c r="J35" s="8" t="str">
        <f t="shared" si="0"/>
        <v/>
      </c>
      <c r="K35" s="8"/>
    </row>
    <row r="36" spans="1:11">
      <c r="A36" s="8"/>
      <c r="B36" s="40" t="str">
        <f>IFERROR(VLOOKUP($A36,内部通讯录!$B:$I,2,FALSE),"")</f>
        <v/>
      </c>
      <c r="C36" s="9" t="str">
        <f>IFERROR(VLOOKUP($A36,内部通讯录!$B:$I,3,FALSE),"")</f>
        <v/>
      </c>
      <c r="D36" s="9" t="str">
        <f>IFERROR(VLOOKUP($A36,内部通讯录!$B:$I,4,FALSE),"")</f>
        <v/>
      </c>
      <c r="E36" s="7"/>
      <c r="F36" s="7"/>
      <c r="G36" s="7"/>
      <c r="H36" s="7"/>
      <c r="I36" s="7"/>
      <c r="J36" s="8" t="str">
        <f t="shared" si="0"/>
        <v/>
      </c>
      <c r="K36" s="8"/>
    </row>
    <row r="37" spans="1:11">
      <c r="A37" s="8"/>
      <c r="B37" s="40" t="str">
        <f>IFERROR(VLOOKUP($A37,内部通讯录!$B:$I,2,FALSE),"")</f>
        <v/>
      </c>
      <c r="C37" s="9" t="str">
        <f>IFERROR(VLOOKUP($A37,内部通讯录!$B:$I,3,FALSE),"")</f>
        <v/>
      </c>
      <c r="D37" s="9" t="str">
        <f>IFERROR(VLOOKUP($A37,内部通讯录!$B:$I,4,FALSE),"")</f>
        <v/>
      </c>
      <c r="E37" s="7"/>
      <c r="F37" s="7"/>
      <c r="G37" s="7"/>
      <c r="H37" s="7"/>
      <c r="I37" s="7"/>
      <c r="J37" s="8" t="str">
        <f t="shared" si="0"/>
        <v/>
      </c>
      <c r="K37" s="8"/>
    </row>
    <row r="38" spans="1:11">
      <c r="A38" s="8"/>
      <c r="B38" s="40" t="str">
        <f>IFERROR(VLOOKUP($A38,内部通讯录!$B:$I,2,FALSE),"")</f>
        <v/>
      </c>
      <c r="C38" s="9" t="str">
        <f>IFERROR(VLOOKUP($A38,内部通讯录!$B:$I,3,FALSE),"")</f>
        <v/>
      </c>
      <c r="D38" s="9" t="str">
        <f>IFERROR(VLOOKUP($A38,内部通讯录!$B:$I,4,FALSE),"")</f>
        <v/>
      </c>
      <c r="E38" s="7"/>
      <c r="F38" s="7"/>
      <c r="G38" s="7"/>
      <c r="H38" s="7"/>
      <c r="I38" s="7"/>
      <c r="J38" s="8" t="str">
        <f t="shared" si="0"/>
        <v/>
      </c>
      <c r="K38" s="8"/>
    </row>
    <row r="39" spans="1:11">
      <c r="A39" s="8"/>
      <c r="B39" s="40" t="str">
        <f>IFERROR(VLOOKUP($A39,内部通讯录!$B:$I,2,FALSE),"")</f>
        <v/>
      </c>
      <c r="C39" s="9" t="str">
        <f>IFERROR(VLOOKUP($A39,内部通讯录!$B:$I,3,FALSE),"")</f>
        <v/>
      </c>
      <c r="D39" s="9" t="str">
        <f>IFERROR(VLOOKUP($A39,内部通讯录!$B:$I,4,FALSE),"")</f>
        <v/>
      </c>
      <c r="E39" s="7"/>
      <c r="F39" s="7"/>
      <c r="G39" s="7"/>
      <c r="H39" s="7"/>
      <c r="I39" s="7"/>
      <c r="J39" s="8" t="str">
        <f t="shared" si="0"/>
        <v/>
      </c>
      <c r="K39" s="8"/>
    </row>
    <row r="40" spans="1:11">
      <c r="A40" s="8"/>
      <c r="B40" s="40" t="str">
        <f>IFERROR(VLOOKUP($A40,内部通讯录!$B:$I,2,FALSE),"")</f>
        <v/>
      </c>
      <c r="C40" s="9" t="str">
        <f>IFERROR(VLOOKUP($A40,内部通讯录!$B:$I,3,FALSE),"")</f>
        <v/>
      </c>
      <c r="D40" s="9" t="str">
        <f>IFERROR(VLOOKUP($A40,内部通讯录!$B:$I,4,FALSE),"")</f>
        <v/>
      </c>
      <c r="E40" s="7"/>
      <c r="F40" s="7"/>
      <c r="G40" s="7"/>
      <c r="H40" s="7"/>
      <c r="I40" s="7"/>
      <c r="J40" s="8" t="str">
        <f t="shared" si="0"/>
        <v/>
      </c>
      <c r="K40" s="8"/>
    </row>
    <row r="41" spans="1:11">
      <c r="A41" s="8"/>
      <c r="B41" s="40" t="str">
        <f>IFERROR(VLOOKUP($A41,内部通讯录!$B:$I,2,FALSE),"")</f>
        <v/>
      </c>
      <c r="C41" s="9" t="str">
        <f>IFERROR(VLOOKUP($A41,内部通讯录!$B:$I,3,FALSE),"")</f>
        <v/>
      </c>
      <c r="D41" s="9" t="str">
        <f>IFERROR(VLOOKUP($A41,内部通讯录!$B:$I,4,FALSE),"")</f>
        <v/>
      </c>
      <c r="E41" s="7"/>
      <c r="F41" s="7"/>
      <c r="G41" s="7"/>
      <c r="H41" s="7"/>
      <c r="I41" s="7"/>
      <c r="J41" s="8" t="str">
        <f t="shared" si="0"/>
        <v/>
      </c>
      <c r="K41" s="8"/>
    </row>
    <row r="42" spans="1:11">
      <c r="A42" s="8"/>
      <c r="B42" s="40" t="str">
        <f>IFERROR(VLOOKUP($A42,内部通讯录!$B:$I,2,FALSE),"")</f>
        <v/>
      </c>
      <c r="C42" s="9" t="str">
        <f>IFERROR(VLOOKUP($A42,内部通讯录!$B:$I,3,FALSE),"")</f>
        <v/>
      </c>
      <c r="D42" s="9" t="str">
        <f>IFERROR(VLOOKUP($A42,内部通讯录!$B:$I,4,FALSE),"")</f>
        <v/>
      </c>
      <c r="E42" s="7"/>
      <c r="F42" s="7"/>
      <c r="G42" s="7"/>
      <c r="H42" s="7"/>
      <c r="I42" s="7"/>
      <c r="J42" s="8" t="str">
        <f t="shared" si="0"/>
        <v/>
      </c>
      <c r="K42" s="8"/>
    </row>
    <row r="43" spans="1:11">
      <c r="A43" s="8"/>
      <c r="B43" s="40" t="str">
        <f>IFERROR(VLOOKUP($A43,内部通讯录!$B:$I,2,FALSE),"")</f>
        <v/>
      </c>
      <c r="C43" s="9" t="str">
        <f>IFERROR(VLOOKUP($A43,内部通讯录!$B:$I,3,FALSE),"")</f>
        <v/>
      </c>
      <c r="D43" s="9" t="str">
        <f>IFERROR(VLOOKUP($A43,内部通讯录!$B:$I,4,FALSE),"")</f>
        <v/>
      </c>
      <c r="E43" s="7"/>
      <c r="F43" s="7"/>
      <c r="G43" s="7"/>
      <c r="H43" s="7"/>
      <c r="I43" s="7"/>
      <c r="J43" s="8" t="str">
        <f t="shared" si="0"/>
        <v/>
      </c>
      <c r="K43" s="8"/>
    </row>
    <row r="44" spans="1:11">
      <c r="A44" s="8"/>
      <c r="B44" s="40" t="str">
        <f>IFERROR(VLOOKUP($A44,内部通讯录!$B:$I,2,FALSE),"")</f>
        <v/>
      </c>
      <c r="C44" s="9" t="str">
        <f>IFERROR(VLOOKUP($A44,内部通讯录!$B:$I,3,FALSE),"")</f>
        <v/>
      </c>
      <c r="D44" s="9" t="str">
        <f>IFERROR(VLOOKUP($A44,内部通讯录!$B:$I,4,FALSE),"")</f>
        <v/>
      </c>
      <c r="E44" s="7"/>
      <c r="F44" s="7"/>
      <c r="G44" s="7"/>
      <c r="H44" s="7"/>
      <c r="I44" s="7"/>
      <c r="J44" s="8" t="str">
        <f t="shared" si="0"/>
        <v/>
      </c>
      <c r="K44" s="8"/>
    </row>
    <row r="45" spans="1:11">
      <c r="A45" s="8"/>
      <c r="B45" s="40" t="str">
        <f>IFERROR(VLOOKUP($A45,内部通讯录!$B:$I,2,FALSE),"")</f>
        <v/>
      </c>
      <c r="C45" s="9" t="str">
        <f>IFERROR(VLOOKUP($A45,内部通讯录!$B:$I,3,FALSE),"")</f>
        <v/>
      </c>
      <c r="D45" s="9" t="str">
        <f>IFERROR(VLOOKUP($A45,内部通讯录!$B:$I,4,FALSE),"")</f>
        <v/>
      </c>
      <c r="E45" s="7"/>
      <c r="F45" s="7"/>
      <c r="G45" s="7"/>
      <c r="H45" s="7"/>
      <c r="I45" s="7"/>
      <c r="J45" s="8" t="str">
        <f t="shared" si="0"/>
        <v/>
      </c>
      <c r="K45" s="8"/>
    </row>
    <row r="46" spans="1:11">
      <c r="A46" s="8"/>
      <c r="B46" s="40" t="str">
        <f>IFERROR(VLOOKUP($A46,内部通讯录!$B:$I,2,FALSE),"")</f>
        <v/>
      </c>
      <c r="C46" s="9" t="str">
        <f>IFERROR(VLOOKUP($A46,内部通讯录!$B:$I,3,FALSE),"")</f>
        <v/>
      </c>
      <c r="D46" s="9" t="str">
        <f>IFERROR(VLOOKUP($A46,内部通讯录!$B:$I,4,FALSE),"")</f>
        <v/>
      </c>
      <c r="E46" s="7"/>
      <c r="F46" s="7"/>
      <c r="G46" s="7"/>
      <c r="H46" s="7"/>
      <c r="I46" s="7"/>
      <c r="J46" s="8" t="str">
        <f t="shared" si="0"/>
        <v/>
      </c>
      <c r="K46" s="8"/>
    </row>
    <row r="47" spans="1:11">
      <c r="A47" s="8"/>
      <c r="B47" s="40" t="str">
        <f>IFERROR(VLOOKUP($A47,内部通讯录!$B:$I,2,FALSE),"")</f>
        <v/>
      </c>
      <c r="C47" s="9" t="str">
        <f>IFERROR(VLOOKUP($A47,内部通讯录!$B:$I,3,FALSE),"")</f>
        <v/>
      </c>
      <c r="D47" s="9" t="str">
        <f>IFERROR(VLOOKUP($A47,内部通讯录!$B:$I,4,FALSE),"")</f>
        <v/>
      </c>
      <c r="E47" s="7"/>
      <c r="F47" s="7"/>
      <c r="G47" s="7"/>
      <c r="H47" s="7"/>
      <c r="I47" s="7"/>
      <c r="J47" s="8" t="str">
        <f t="shared" si="0"/>
        <v/>
      </c>
      <c r="K47" s="8"/>
    </row>
    <row r="48" spans="1:11">
      <c r="A48" s="8"/>
      <c r="B48" s="40" t="str">
        <f>IFERROR(VLOOKUP($A48,内部通讯录!$B:$I,2,FALSE),"")</f>
        <v/>
      </c>
      <c r="C48" s="9" t="str">
        <f>IFERROR(VLOOKUP($A48,内部通讯录!$B:$I,3,FALSE),"")</f>
        <v/>
      </c>
      <c r="D48" s="9" t="str">
        <f>IFERROR(VLOOKUP($A48,内部通讯录!$B:$I,4,FALSE),"")</f>
        <v/>
      </c>
      <c r="E48" s="7"/>
      <c r="F48" s="7"/>
      <c r="G48" s="7"/>
      <c r="H48" s="7"/>
      <c r="I48" s="7"/>
      <c r="J48" s="8" t="str">
        <f t="shared" si="0"/>
        <v/>
      </c>
      <c r="K48" s="8"/>
    </row>
    <row r="49" spans="1:11">
      <c r="A49" s="8"/>
      <c r="B49" s="40" t="str">
        <f>IFERROR(VLOOKUP($A49,内部通讯录!$B:$I,2,FALSE),"")</f>
        <v/>
      </c>
      <c r="C49" s="9" t="str">
        <f>IFERROR(VLOOKUP($A49,内部通讯录!$B:$I,3,FALSE),"")</f>
        <v/>
      </c>
      <c r="D49" s="9" t="str">
        <f>IFERROR(VLOOKUP($A49,内部通讯录!$B:$I,4,FALSE),"")</f>
        <v/>
      </c>
      <c r="E49" s="7"/>
      <c r="F49" s="7"/>
      <c r="G49" s="7"/>
      <c r="H49" s="7"/>
      <c r="I49" s="7"/>
      <c r="J49" s="8" t="str">
        <f t="shared" si="0"/>
        <v/>
      </c>
      <c r="K49" s="8"/>
    </row>
    <row r="50" spans="1:11">
      <c r="A50" s="8"/>
      <c r="B50" s="40" t="str">
        <f>IFERROR(VLOOKUP($A50,内部通讯录!$B:$I,2,FALSE),"")</f>
        <v/>
      </c>
      <c r="C50" s="9" t="str">
        <f>IFERROR(VLOOKUP($A50,内部通讯录!$B:$I,3,FALSE),"")</f>
        <v/>
      </c>
      <c r="D50" s="9" t="str">
        <f>IFERROR(VLOOKUP($A50,内部通讯录!$B:$I,4,FALSE),"")</f>
        <v/>
      </c>
      <c r="E50" s="7"/>
      <c r="F50" s="7"/>
      <c r="G50" s="7"/>
      <c r="H50" s="7"/>
      <c r="I50" s="7"/>
      <c r="J50" s="8" t="str">
        <f t="shared" si="0"/>
        <v/>
      </c>
      <c r="K50" s="8"/>
    </row>
    <row r="51" spans="1:11">
      <c r="J51" t="str">
        <f t="shared" ref="J51:J64" si="1">IF(AND(ISNUMBER(G51),ISNUMBER(I51)),G51*I51,"")</f>
        <v/>
      </c>
    </row>
    <row r="52" spans="1:11">
      <c r="J52" t="str">
        <f t="shared" si="1"/>
        <v/>
      </c>
    </row>
    <row r="53" spans="1:11">
      <c r="J53" t="str">
        <f t="shared" si="1"/>
        <v/>
      </c>
    </row>
    <row r="54" spans="1:11">
      <c r="J54" t="str">
        <f t="shared" si="1"/>
        <v/>
      </c>
    </row>
    <row r="55" spans="1:11">
      <c r="J55" t="str">
        <f t="shared" si="1"/>
        <v/>
      </c>
    </row>
    <row r="56" spans="1:11">
      <c r="J56" t="str">
        <f t="shared" si="1"/>
        <v/>
      </c>
    </row>
    <row r="57" spans="1:11">
      <c r="J57" t="str">
        <f t="shared" si="1"/>
        <v/>
      </c>
    </row>
    <row r="58" spans="1:11">
      <c r="J58" t="str">
        <f t="shared" si="1"/>
        <v/>
      </c>
    </row>
    <row r="59" spans="1:11">
      <c r="J59" t="str">
        <f t="shared" si="1"/>
        <v/>
      </c>
    </row>
    <row r="60" spans="1:11">
      <c r="J60" t="str">
        <f t="shared" si="1"/>
        <v/>
      </c>
    </row>
    <row r="61" spans="1:11">
      <c r="J61" t="str">
        <f t="shared" si="1"/>
        <v/>
      </c>
    </row>
    <row r="62" spans="1:11">
      <c r="J62" t="str">
        <f t="shared" si="1"/>
        <v/>
      </c>
    </row>
    <row r="63" spans="1:11">
      <c r="J63" t="str">
        <f t="shared" si="1"/>
        <v/>
      </c>
    </row>
    <row r="64" spans="1:11">
      <c r="J64" t="str">
        <f t="shared" si="1"/>
        <v/>
      </c>
    </row>
  </sheetData>
  <phoneticPr fontId="1" type="noConversion"/>
  <conditionalFormatting sqref="J2:J50">
    <cfRule type="expression" dxfId="14" priority="1">
      <formula>OFFSET(#REF!,ROW()-1,COLUMN()-4)&gt;OFFSET(#REF!,ROW()-1,COLUMN()-3)</formula>
    </cfRule>
    <cfRule type="colorScale" priority="2">
      <colorScale>
        <cfvo type="min" val="0"/>
        <cfvo type="max" val="0"/>
        <color rgb="FFFCFCFF"/>
        <color rgb="FF63BE7B"/>
      </colorScale>
    </cfRule>
    <cfRule type="cellIs" dxfId="13" priority="3" operator="lessThan">
      <formula>0</formula>
    </cfRule>
  </conditionalFormatting>
  <dataValidations count="3">
    <dataValidation type="list" allowBlank="1" showInputMessage="1" showErrorMessage="1" sqref="E2:E1048576 G2:G1048576">
      <formula1>"0,1,2,3,4,5,不需要"</formula1>
    </dataValidation>
    <dataValidation type="list" allowBlank="1" showInputMessage="1" showErrorMessage="1" sqref="H2:H1048576 F2:F1048576">
      <formula1>"0,1,2,3,4,5,未知,-1"</formula1>
    </dataValidation>
    <dataValidation type="list" allowBlank="1" showInputMessage="1" showErrorMessage="1" sqref="I2:I1048576">
      <formula1>"0,1,2,3,4,5,未知"</formula1>
    </dataValidation>
  </dataValidations>
  <pageMargins left="0.7" right="0.7" top="0.75" bottom="0.75" header="0.3" footer="0.3"/>
  <drawing r:id="rId1"/>
  <legacyDrawing r:id="rId2"/>
  <extLst xmlns:x14="http://schemas.microsoft.com/office/spreadsheetml/2009/9/main">
    <ext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内部通讯录!$B:$B</xm:f>
          </x14:formula1>
          <xm:sqref>A1:A1048576</xm:sqref>
        </x14:dataValidation>
        <x14:dataValidation type="list" allowBlank="1" showInputMessage="1" showErrorMessage="1">
          <x14:formula1>
            <xm:f>内部通讯录!$C:$C</xm:f>
          </x14:formula1>
          <xm:sqref>B1:B1048576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A1:E2"/>
  <sheetViews>
    <sheetView workbookViewId="0">
      <selection activeCell="D13" sqref="D13"/>
    </sheetView>
  </sheetViews>
  <sheetFormatPr defaultRowHeight="13.5"/>
  <cols>
    <col min="1" max="1" width="14" customWidth="1"/>
    <col min="2" max="2" width="18.25" customWidth="1"/>
    <col min="4" max="4" width="33" customWidth="1"/>
  </cols>
  <sheetData>
    <row r="1" spans="1:5">
      <c r="A1" t="s">
        <v>272</v>
      </c>
      <c r="B1" t="s">
        <v>273</v>
      </c>
      <c r="C1" t="s">
        <v>274</v>
      </c>
      <c r="D1" t="s">
        <v>275</v>
      </c>
      <c r="E1" t="s">
        <v>118</v>
      </c>
    </row>
    <row r="2" spans="1:5">
      <c r="A2" t="s">
        <v>300</v>
      </c>
      <c r="C2" t="s">
        <v>306</v>
      </c>
      <c r="E2" t="s">
        <v>297</v>
      </c>
    </row>
  </sheetData>
  <phoneticPr fontId="1" type="noConversion"/>
  <dataValidations count="1">
    <dataValidation type="list" allowBlank="1" showInputMessage="1" showErrorMessage="1" sqref="C1:C1048576">
      <formula1>"每天,每2天,每3天,每周,每阶段,每里程碑,每月,按需"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内部通讯录!$B:$B</xm:f>
          </x14:formula1>
          <xm:sqref>E1:E1048576</xm:sqref>
        </x14:dataValidation>
        <x14:dataValidation type="list" allowBlank="1" showInputMessage="1" showErrorMessage="1">
          <x14:formula1>
            <xm:f>内部通讯录!$B:$B</xm:f>
          </x14:formula1>
          <xm:sqref>A1:A1048576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J100"/>
  <sheetViews>
    <sheetView workbookViewId="0">
      <selection activeCell="B9" sqref="B9"/>
    </sheetView>
  </sheetViews>
  <sheetFormatPr defaultRowHeight="13.5"/>
  <cols>
    <col min="2" max="2" width="26.125" customWidth="1"/>
    <col min="3" max="3" width="7.125" style="3" bestFit="1" customWidth="1"/>
    <col min="4" max="4" width="8.125" style="3" customWidth="1"/>
    <col min="5" max="5" width="7.5" style="3" customWidth="1"/>
    <col min="6" max="6" width="7.125" style="44" bestFit="1" customWidth="1"/>
    <col min="7" max="7" width="6.5" style="3" customWidth="1"/>
    <col min="8" max="8" width="18.75" customWidth="1"/>
    <col min="9" max="9" width="21.25" customWidth="1"/>
    <col min="10" max="10" width="44.375" customWidth="1"/>
  </cols>
  <sheetData>
    <row r="1" spans="1:10" s="3" customFormat="1">
      <c r="A1" s="6" t="s">
        <v>0</v>
      </c>
      <c r="B1" s="6" t="s">
        <v>1</v>
      </c>
      <c r="C1" s="6" t="s">
        <v>254</v>
      </c>
      <c r="D1" s="6" t="s">
        <v>255</v>
      </c>
      <c r="E1" s="6" t="s">
        <v>256</v>
      </c>
      <c r="F1" s="43" t="s">
        <v>2</v>
      </c>
      <c r="G1" s="6" t="s">
        <v>257</v>
      </c>
      <c r="H1" s="6" t="s">
        <v>251</v>
      </c>
      <c r="I1" s="6" t="s">
        <v>250</v>
      </c>
      <c r="J1" s="6" t="s">
        <v>261</v>
      </c>
    </row>
    <row r="2" spans="1:10">
      <c r="A2" s="8" t="s">
        <v>188</v>
      </c>
      <c r="B2" s="8" t="s">
        <v>189</v>
      </c>
      <c r="C2" s="6" t="s">
        <v>190</v>
      </c>
      <c r="D2" s="6" t="s">
        <v>262</v>
      </c>
      <c r="E2" s="6" t="s">
        <v>263</v>
      </c>
      <c r="F2" s="43">
        <f>IFERROR(MATCH(D2,{"低","中","高"},0)*MATCH(E2,{"极小","小","中","大","极大"},0),"")</f>
        <v>8</v>
      </c>
      <c r="G2" s="6" t="s">
        <v>260</v>
      </c>
      <c r="H2" s="8" t="s">
        <v>252</v>
      </c>
      <c r="I2" s="8" t="s">
        <v>253</v>
      </c>
      <c r="J2" s="8" t="s">
        <v>258</v>
      </c>
    </row>
    <row r="3" spans="1:10">
      <c r="A3" s="8"/>
      <c r="B3" s="8"/>
      <c r="C3" s="6"/>
      <c r="D3" s="6"/>
      <c r="E3" s="6"/>
      <c r="F3" s="43" t="str">
        <f>IFERROR(MATCH(D3,{"低","中","高"},0)*MATCH(E3,{"极小","小","中","大","极大"},0),"")</f>
        <v/>
      </c>
      <c r="G3" s="6" t="s">
        <v>259</v>
      </c>
      <c r="H3" s="8"/>
      <c r="I3" s="8"/>
      <c r="J3" s="8"/>
    </row>
    <row r="4" spans="1:10">
      <c r="A4" s="8"/>
      <c r="B4" s="8"/>
      <c r="C4" s="6"/>
      <c r="D4" s="6"/>
      <c r="E4" s="6"/>
      <c r="F4" s="43" t="str">
        <f>IFERROR(MATCH(D4,{"低","中","高"},0)*MATCH(E4,{"极小","小","中","大","极大"},0),"")</f>
        <v/>
      </c>
      <c r="G4" s="6"/>
      <c r="H4" s="8"/>
      <c r="I4" s="8"/>
      <c r="J4" s="8"/>
    </row>
    <row r="5" spans="1:10">
      <c r="A5" s="8"/>
      <c r="B5" s="8"/>
      <c r="C5" s="6"/>
      <c r="D5" s="6"/>
      <c r="E5" s="6"/>
      <c r="F5" s="43" t="str">
        <f>IFERROR(MATCH(D5,{"低","中","高"},0)*MATCH(E5,{"极小","小","中","大","极大"},0),"")</f>
        <v/>
      </c>
      <c r="G5" s="6"/>
      <c r="H5" s="8"/>
      <c r="I5" s="8"/>
      <c r="J5" s="8"/>
    </row>
    <row r="6" spans="1:10">
      <c r="A6" s="8"/>
      <c r="B6" s="8"/>
      <c r="C6" s="6"/>
      <c r="D6" s="6"/>
      <c r="E6" s="6"/>
      <c r="F6" s="43" t="str">
        <f>IFERROR(MATCH(D6,{"低","中","高"},0)*MATCH(E6,{"极小","小","中","大","极大"},0),"")</f>
        <v/>
      </c>
      <c r="G6" s="6"/>
      <c r="H6" s="8"/>
      <c r="I6" s="8"/>
      <c r="J6" s="8"/>
    </row>
    <row r="7" spans="1:10">
      <c r="A7" s="8"/>
      <c r="B7" s="8"/>
      <c r="C7" s="6"/>
      <c r="D7" s="6"/>
      <c r="E7" s="6"/>
      <c r="F7" s="43" t="str">
        <f>IFERROR(MATCH(D7,{"低","中","高"},0)*MATCH(E7,{"极小","小","中","大","极大"},0),"")</f>
        <v/>
      </c>
      <c r="G7" s="6"/>
      <c r="H7" s="8"/>
      <c r="I7" s="8"/>
      <c r="J7" s="8"/>
    </row>
    <row r="8" spans="1:10">
      <c r="A8" s="8"/>
      <c r="B8" s="8"/>
      <c r="C8" s="6"/>
      <c r="D8" s="6"/>
      <c r="E8" s="6"/>
      <c r="F8" s="43" t="str">
        <f>IFERROR(MATCH(D8,{"低","中","高"},0)*MATCH(E8,{"极小","小","中","大","极大"},0),"")</f>
        <v/>
      </c>
      <c r="G8" s="6"/>
      <c r="H8" s="8"/>
      <c r="I8" s="8"/>
      <c r="J8" s="8"/>
    </row>
    <row r="9" spans="1:10">
      <c r="A9" s="8"/>
      <c r="B9" s="8"/>
      <c r="C9" s="6"/>
      <c r="D9" s="6"/>
      <c r="E9" s="6"/>
      <c r="F9" s="43" t="str">
        <f>IFERROR(MATCH(D9,{"低","中","高"},0)*MATCH(E9,{"极小","小","中","大","极大"},0),"")</f>
        <v/>
      </c>
      <c r="G9" s="6"/>
      <c r="H9" s="8"/>
      <c r="I9" s="8"/>
      <c r="J9" s="8"/>
    </row>
    <row r="10" spans="1:10">
      <c r="A10" s="8"/>
      <c r="B10" s="8"/>
      <c r="C10" s="6"/>
      <c r="D10" s="6"/>
      <c r="E10" s="6"/>
      <c r="F10" s="43" t="str">
        <f>IFERROR(MATCH(D10,{"低","中","高"},0)*MATCH(E10,{"极小","小","中","大","极大"},0),"")</f>
        <v/>
      </c>
      <c r="G10" s="6"/>
      <c r="H10" s="8"/>
      <c r="I10" s="8"/>
      <c r="J10" s="8"/>
    </row>
    <row r="11" spans="1:10">
      <c r="A11" s="8"/>
      <c r="B11" s="8"/>
      <c r="C11" s="6"/>
      <c r="D11" s="6"/>
      <c r="E11" s="6"/>
      <c r="F11" s="43" t="str">
        <f>IFERROR(MATCH(D11,{"低","中","高"},0)*MATCH(E11,{"极小","小","中","大","极大"},0),"")</f>
        <v/>
      </c>
      <c r="G11" s="6"/>
      <c r="H11" s="8"/>
      <c r="I11" s="8"/>
      <c r="J11" s="8"/>
    </row>
    <row r="12" spans="1:10">
      <c r="A12" s="8"/>
      <c r="B12" s="8"/>
      <c r="C12" s="6"/>
      <c r="D12" s="6"/>
      <c r="E12" s="6"/>
      <c r="F12" s="43" t="str">
        <f>IFERROR(MATCH(D12,{"低","中","高"},0)*MATCH(E12,{"极小","小","中","大","极大"},0),"")</f>
        <v/>
      </c>
      <c r="G12" s="6"/>
      <c r="H12" s="8"/>
      <c r="I12" s="8"/>
      <c r="J12" s="8"/>
    </row>
    <row r="13" spans="1:10">
      <c r="A13" s="8"/>
      <c r="B13" s="8"/>
      <c r="C13" s="6"/>
      <c r="D13" s="6"/>
      <c r="E13" s="6"/>
      <c r="F13" s="43" t="str">
        <f>IFERROR(MATCH(D13,{"低","中","高"},0)*MATCH(E13,{"极小","小","中","大","极大"},0),"")</f>
        <v/>
      </c>
      <c r="G13" s="6"/>
      <c r="H13" s="8"/>
      <c r="I13" s="8"/>
      <c r="J13" s="8"/>
    </row>
    <row r="14" spans="1:10">
      <c r="A14" s="8"/>
      <c r="B14" s="8"/>
      <c r="C14" s="6"/>
      <c r="D14" s="6"/>
      <c r="E14" s="6"/>
      <c r="F14" s="43" t="str">
        <f>IFERROR(MATCH(D14,{"低","中","高"},0)*MATCH(E14,{"极小","小","中","大","极大"},0),"")</f>
        <v/>
      </c>
      <c r="G14" s="6"/>
      <c r="H14" s="8"/>
      <c r="I14" s="8"/>
      <c r="J14" s="8"/>
    </row>
    <row r="15" spans="1:10">
      <c r="A15" s="8"/>
      <c r="B15" s="8"/>
      <c r="C15" s="6"/>
      <c r="D15" s="6"/>
      <c r="E15" s="6"/>
      <c r="F15" s="43" t="str">
        <f>IFERROR(MATCH(D15,{"低","中","高"},0)*MATCH(E15,{"极小","小","中","大","极大"},0),"")</f>
        <v/>
      </c>
      <c r="G15" s="6"/>
      <c r="H15" s="8"/>
      <c r="I15" s="8"/>
      <c r="J15" s="8"/>
    </row>
    <row r="16" spans="1:10">
      <c r="A16" s="8"/>
      <c r="B16" s="8"/>
      <c r="C16" s="6"/>
      <c r="D16" s="6"/>
      <c r="E16" s="6"/>
      <c r="F16" s="43" t="str">
        <f>IFERROR(MATCH(D16,{"低","中","高"},0)*MATCH(E16,{"极小","小","中","大","极大"},0),"")</f>
        <v/>
      </c>
      <c r="G16" s="6"/>
      <c r="H16" s="8"/>
      <c r="I16" s="8"/>
      <c r="J16" s="8"/>
    </row>
    <row r="17" spans="1:10">
      <c r="A17" s="8"/>
      <c r="B17" s="8"/>
      <c r="C17" s="6"/>
      <c r="D17" s="6"/>
      <c r="E17" s="6"/>
      <c r="F17" s="43" t="str">
        <f>IFERROR(MATCH(D17,{"低","中","高"},0)*MATCH(E17,{"极小","小","中","大","极大"},0),"")</f>
        <v/>
      </c>
      <c r="G17" s="6"/>
      <c r="H17" s="8"/>
      <c r="I17" s="8"/>
      <c r="J17" s="8"/>
    </row>
    <row r="18" spans="1:10">
      <c r="A18" s="8"/>
      <c r="B18" s="8"/>
      <c r="C18" s="6"/>
      <c r="D18" s="6"/>
      <c r="E18" s="6"/>
      <c r="F18" s="43" t="str">
        <f>IFERROR(MATCH(D18,{"低","中","高"},0)*MATCH(E18,{"极小","小","中","大","极大"},0),"")</f>
        <v/>
      </c>
      <c r="G18" s="6"/>
      <c r="H18" s="8"/>
      <c r="I18" s="8"/>
      <c r="J18" s="8"/>
    </row>
    <row r="19" spans="1:10">
      <c r="A19" s="8"/>
      <c r="B19" s="8"/>
      <c r="C19" s="6"/>
      <c r="D19" s="6"/>
      <c r="E19" s="6"/>
      <c r="F19" s="43" t="str">
        <f>IFERROR(MATCH(D19,{"低","中","高"},0)*MATCH(E19,{"极小","小","中","大","极大"},0),"")</f>
        <v/>
      </c>
      <c r="G19" s="6"/>
      <c r="H19" s="8"/>
      <c r="I19" s="8"/>
      <c r="J19" s="8"/>
    </row>
    <row r="20" spans="1:10">
      <c r="A20" s="8"/>
      <c r="B20" s="8"/>
      <c r="C20" s="6"/>
      <c r="D20" s="6"/>
      <c r="E20" s="6"/>
      <c r="F20" s="43" t="str">
        <f>IFERROR(MATCH(D20,{"低","中","高"},0)*MATCH(E20,{"极小","小","中","大","极大"},0),"")</f>
        <v/>
      </c>
      <c r="G20" s="6"/>
      <c r="H20" s="8"/>
      <c r="I20" s="8"/>
      <c r="J20" s="8"/>
    </row>
    <row r="21" spans="1:10">
      <c r="A21" s="8"/>
      <c r="B21" s="8"/>
      <c r="C21" s="6"/>
      <c r="D21" s="6"/>
      <c r="E21" s="6"/>
      <c r="F21" s="43" t="str">
        <f>IFERROR(MATCH(D21,{"低","中","高"},0)*MATCH(E21,{"极小","小","中","大","极大"},0),"")</f>
        <v/>
      </c>
      <c r="G21" s="6"/>
      <c r="H21" s="8"/>
      <c r="I21" s="8"/>
      <c r="J21" s="8"/>
    </row>
    <row r="22" spans="1:10">
      <c r="A22" s="8"/>
      <c r="B22" s="8"/>
      <c r="C22" s="6"/>
      <c r="D22" s="6"/>
      <c r="E22" s="6"/>
      <c r="F22" s="43" t="str">
        <f>IFERROR(MATCH(D22,{"低","中","高"},0)*MATCH(E22,{"极小","小","中","大","极大"},0),"")</f>
        <v/>
      </c>
      <c r="G22" s="6"/>
      <c r="H22" s="8"/>
      <c r="I22" s="8"/>
      <c r="J22" s="8"/>
    </row>
    <row r="23" spans="1:10">
      <c r="A23" s="8"/>
      <c r="B23" s="8"/>
      <c r="C23" s="6"/>
      <c r="D23" s="6"/>
      <c r="E23" s="6"/>
      <c r="F23" s="43" t="str">
        <f>IFERROR(MATCH(D23,{"低","中","高"},0)*MATCH(E23,{"极小","小","中","大","极大"},0),"")</f>
        <v/>
      </c>
      <c r="G23" s="6"/>
      <c r="H23" s="8"/>
      <c r="I23" s="8"/>
      <c r="J23" s="8"/>
    </row>
    <row r="24" spans="1:10">
      <c r="A24" s="8"/>
      <c r="B24" s="8"/>
      <c r="C24" s="6"/>
      <c r="D24" s="6"/>
      <c r="E24" s="6"/>
      <c r="F24" s="43" t="str">
        <f>IFERROR(MATCH(D24,{"低","中","高"},0)*MATCH(E24,{"极小","小","中","大","极大"},0),"")</f>
        <v/>
      </c>
      <c r="G24" s="6"/>
      <c r="H24" s="8"/>
      <c r="I24" s="8"/>
      <c r="J24" s="8"/>
    </row>
    <row r="25" spans="1:10">
      <c r="A25" s="8"/>
      <c r="B25" s="8"/>
      <c r="C25" s="6"/>
      <c r="D25" s="6"/>
      <c r="E25" s="6"/>
      <c r="F25" s="43" t="str">
        <f>IFERROR(MATCH(D25,{"低","中","高"},0)*MATCH(E25,{"极小","小","中","大","极大"},0),"")</f>
        <v/>
      </c>
      <c r="G25" s="6"/>
      <c r="H25" s="8"/>
      <c r="I25" s="8"/>
      <c r="J25" s="8"/>
    </row>
    <row r="26" spans="1:10">
      <c r="A26" s="8"/>
      <c r="B26" s="8"/>
      <c r="C26" s="6"/>
      <c r="D26" s="6"/>
      <c r="E26" s="6"/>
      <c r="F26" s="43" t="str">
        <f>IFERROR(MATCH(D26,{"低","中","高"},0)*MATCH(E26,{"极小","小","中","大","极大"},0),"")</f>
        <v/>
      </c>
      <c r="G26" s="6"/>
      <c r="H26" s="8"/>
      <c r="I26" s="8"/>
      <c r="J26" s="8"/>
    </row>
    <row r="27" spans="1:10">
      <c r="A27" s="8"/>
      <c r="B27" s="8"/>
      <c r="C27" s="6"/>
      <c r="D27" s="6"/>
      <c r="E27" s="6"/>
      <c r="F27" s="43" t="str">
        <f>IFERROR(MATCH(D27,{"低","中","高"},0)*MATCH(E27,{"极小","小","中","大","极大"},0),"")</f>
        <v/>
      </c>
      <c r="G27" s="6"/>
      <c r="H27" s="8"/>
      <c r="I27" s="8"/>
      <c r="J27" s="8"/>
    </row>
    <row r="28" spans="1:10">
      <c r="A28" s="8"/>
      <c r="B28" s="8"/>
      <c r="C28" s="6"/>
      <c r="D28" s="6"/>
      <c r="E28" s="6"/>
      <c r="F28" s="43" t="str">
        <f>IFERROR(MATCH(D28,{"低","中","高"},0)*MATCH(E28,{"极小","小","中","大","极大"},0),"")</f>
        <v/>
      </c>
      <c r="G28" s="6"/>
      <c r="H28" s="8"/>
      <c r="I28" s="8"/>
      <c r="J28" s="8"/>
    </row>
    <row r="29" spans="1:10">
      <c r="A29" s="8"/>
      <c r="B29" s="8"/>
      <c r="C29" s="6"/>
      <c r="D29" s="6"/>
      <c r="E29" s="6"/>
      <c r="F29" s="43" t="str">
        <f>IFERROR(MATCH(D29,{"低","中","高"},0)*MATCH(E29,{"极小","小","中","大","极大"},0),"")</f>
        <v/>
      </c>
      <c r="G29" s="6"/>
      <c r="H29" s="8"/>
      <c r="I29" s="8"/>
      <c r="J29" s="8"/>
    </row>
    <row r="30" spans="1:10">
      <c r="A30" s="8"/>
      <c r="B30" s="8"/>
      <c r="C30" s="6"/>
      <c r="D30" s="6"/>
      <c r="E30" s="6"/>
      <c r="F30" s="43" t="str">
        <f>IFERROR(MATCH(D30,{"低","中","高"},0)*MATCH(E30,{"极小","小","中","大","极大"},0),"")</f>
        <v/>
      </c>
      <c r="G30" s="6"/>
      <c r="H30" s="8"/>
      <c r="I30" s="8"/>
      <c r="J30" s="8"/>
    </row>
    <row r="31" spans="1:10">
      <c r="A31" s="8"/>
      <c r="B31" s="8"/>
      <c r="C31" s="6"/>
      <c r="D31" s="6"/>
      <c r="E31" s="6"/>
      <c r="F31" s="43" t="str">
        <f>IFERROR(MATCH(D31,{"低","中","高"},0)*MATCH(E31,{"极小","小","中","大","极大"},0),"")</f>
        <v/>
      </c>
      <c r="G31" s="6"/>
      <c r="H31" s="8"/>
      <c r="I31" s="8"/>
      <c r="J31" s="8"/>
    </row>
    <row r="32" spans="1:10">
      <c r="A32" s="8"/>
      <c r="B32" s="8"/>
      <c r="C32" s="6"/>
      <c r="D32" s="6"/>
      <c r="E32" s="6"/>
      <c r="F32" s="43" t="str">
        <f>IFERROR(MATCH(D32,{"低","中","高"},0)*MATCH(E32,{"极小","小","中","大","极大"},0),"")</f>
        <v/>
      </c>
      <c r="G32" s="6"/>
      <c r="H32" s="8"/>
      <c r="I32" s="8"/>
      <c r="J32" s="8"/>
    </row>
    <row r="33" spans="1:10">
      <c r="A33" s="8"/>
      <c r="B33" s="8"/>
      <c r="C33" s="6"/>
      <c r="D33" s="6"/>
      <c r="E33" s="6"/>
      <c r="F33" s="43" t="str">
        <f>IFERROR(MATCH(D33,{"低","中","高"},0)*MATCH(E33,{"极小","小","中","大","极大"},0),"")</f>
        <v/>
      </c>
      <c r="G33" s="6"/>
      <c r="H33" s="8"/>
      <c r="I33" s="8"/>
      <c r="J33" s="8"/>
    </row>
    <row r="34" spans="1:10">
      <c r="A34" s="8"/>
      <c r="B34" s="8"/>
      <c r="C34" s="6"/>
      <c r="D34" s="6"/>
      <c r="E34" s="6"/>
      <c r="F34" s="43" t="str">
        <f>IFERROR(MATCH(D34,{"低","中","高"},0)*MATCH(E34,{"极小","小","中","大","极大"},0),"")</f>
        <v/>
      </c>
      <c r="G34" s="6"/>
      <c r="H34" s="8"/>
      <c r="I34" s="8"/>
      <c r="J34" s="8"/>
    </row>
    <row r="35" spans="1:10">
      <c r="A35" s="8"/>
      <c r="B35" s="8"/>
      <c r="C35" s="6"/>
      <c r="D35" s="6"/>
      <c r="E35" s="6"/>
      <c r="F35" s="43" t="str">
        <f>IFERROR(MATCH(D35,{"低","中","高"},0)*MATCH(E35,{"极小","小","中","大","极大"},0),"")</f>
        <v/>
      </c>
      <c r="G35" s="6"/>
      <c r="H35" s="8"/>
      <c r="I35" s="8"/>
      <c r="J35" s="8"/>
    </row>
    <row r="36" spans="1:10">
      <c r="A36" s="8"/>
      <c r="B36" s="8"/>
      <c r="C36" s="6"/>
      <c r="D36" s="6"/>
      <c r="E36" s="6"/>
      <c r="F36" s="43" t="str">
        <f>IFERROR(MATCH(D36,{"低","中","高"},0)*MATCH(E36,{"极小","小","中","大","极大"},0),"")</f>
        <v/>
      </c>
      <c r="G36" s="6"/>
      <c r="H36" s="8"/>
      <c r="I36" s="8"/>
      <c r="J36" s="8"/>
    </row>
    <row r="37" spans="1:10">
      <c r="A37" s="8"/>
      <c r="B37" s="8"/>
      <c r="C37" s="6"/>
      <c r="D37" s="6"/>
      <c r="E37" s="6"/>
      <c r="F37" s="43" t="str">
        <f>IFERROR(MATCH(D37,{"低","中","高"},0)*MATCH(E37,{"极小","小","中","大","极大"},0),"")</f>
        <v/>
      </c>
      <c r="G37" s="6"/>
      <c r="H37" s="8"/>
      <c r="I37" s="8"/>
      <c r="J37" s="8"/>
    </row>
    <row r="38" spans="1:10">
      <c r="A38" s="8"/>
      <c r="B38" s="8"/>
      <c r="C38" s="6"/>
      <c r="D38" s="6"/>
      <c r="E38" s="6"/>
      <c r="F38" s="43" t="str">
        <f>IFERROR(MATCH(D38,{"低","中","高"},0)*MATCH(E38,{"极小","小","中","大","极大"},0),"")</f>
        <v/>
      </c>
      <c r="G38" s="6"/>
      <c r="H38" s="8"/>
      <c r="I38" s="8"/>
      <c r="J38" s="8"/>
    </row>
    <row r="39" spans="1:10">
      <c r="A39" s="8"/>
      <c r="B39" s="8"/>
      <c r="C39" s="6"/>
      <c r="D39" s="6"/>
      <c r="E39" s="6"/>
      <c r="F39" s="43" t="str">
        <f>IFERROR(MATCH(D39,{"低","中","高"},0)*MATCH(E39,{"极小","小","中","大","极大"},0),"")</f>
        <v/>
      </c>
      <c r="G39" s="6"/>
      <c r="H39" s="8"/>
      <c r="I39" s="8"/>
      <c r="J39" s="8"/>
    </row>
    <row r="40" spans="1:10">
      <c r="A40" s="8"/>
      <c r="B40" s="8"/>
      <c r="C40" s="6"/>
      <c r="D40" s="6"/>
      <c r="E40" s="6"/>
      <c r="F40" s="43" t="str">
        <f>IFERROR(MATCH(D40,{"低","中","高"},0)*MATCH(E40,{"极小","小","中","大","极大"},0),"")</f>
        <v/>
      </c>
      <c r="G40" s="6"/>
      <c r="H40" s="8"/>
      <c r="I40" s="8"/>
      <c r="J40" s="8"/>
    </row>
    <row r="41" spans="1:10">
      <c r="A41" s="8"/>
      <c r="B41" s="8"/>
      <c r="C41" s="6"/>
      <c r="D41" s="6"/>
      <c r="E41" s="6"/>
      <c r="F41" s="43" t="str">
        <f>IFERROR(MATCH(D41,{"低","中","高"},0)*MATCH(E41,{"极小","小","中","大","极大"},0),"")</f>
        <v/>
      </c>
      <c r="G41" s="6"/>
      <c r="H41" s="8"/>
      <c r="I41" s="8"/>
      <c r="J41" s="8"/>
    </row>
    <row r="42" spans="1:10">
      <c r="A42" s="8"/>
      <c r="B42" s="8"/>
      <c r="C42" s="6"/>
      <c r="D42" s="6"/>
      <c r="E42" s="6"/>
      <c r="F42" s="43" t="str">
        <f>IFERROR(MATCH(D42,{"低","中","高"},0)*MATCH(E42,{"极小","小","中","大","极大"},0),"")</f>
        <v/>
      </c>
      <c r="G42" s="6"/>
      <c r="H42" s="8"/>
      <c r="I42" s="8"/>
      <c r="J42" s="8"/>
    </row>
    <row r="43" spans="1:10">
      <c r="A43" s="8"/>
      <c r="B43" s="8"/>
      <c r="C43" s="6"/>
      <c r="D43" s="6"/>
      <c r="E43" s="6"/>
      <c r="F43" s="43" t="str">
        <f>IFERROR(MATCH(D43,{"低","中","高"},0)*MATCH(E43,{"极小","小","中","大","极大"},0),"")</f>
        <v/>
      </c>
      <c r="G43" s="6"/>
      <c r="H43" s="8"/>
      <c r="I43" s="8"/>
      <c r="J43" s="8"/>
    </row>
    <row r="44" spans="1:10">
      <c r="A44" s="8"/>
      <c r="B44" s="8"/>
      <c r="C44" s="6"/>
      <c r="D44" s="6"/>
      <c r="E44" s="6"/>
      <c r="F44" s="43" t="str">
        <f>IFERROR(MATCH(D44,{"低","中","高"},0)*MATCH(E44,{"极小","小","中","大","极大"},0),"")</f>
        <v/>
      </c>
      <c r="G44" s="6"/>
      <c r="H44" s="8"/>
      <c r="I44" s="8"/>
      <c r="J44" s="8"/>
    </row>
    <row r="45" spans="1:10">
      <c r="A45" s="8"/>
      <c r="B45" s="8"/>
      <c r="C45" s="6"/>
      <c r="D45" s="6"/>
      <c r="E45" s="6"/>
      <c r="F45" s="43" t="str">
        <f>IFERROR(MATCH(D45,{"低","中","高"},0)*MATCH(E45,{"极小","小","中","大","极大"},0),"")</f>
        <v/>
      </c>
      <c r="G45" s="6"/>
      <c r="H45" s="8"/>
      <c r="I45" s="8"/>
      <c r="J45" s="8"/>
    </row>
    <row r="46" spans="1:10">
      <c r="A46" s="8"/>
      <c r="B46" s="8"/>
      <c r="C46" s="6"/>
      <c r="D46" s="6"/>
      <c r="E46" s="6"/>
      <c r="F46" s="43" t="str">
        <f>IFERROR(MATCH(D46,{"低","中","高"},0)*MATCH(E46,{"极小","小","中","大","极大"},0),"")</f>
        <v/>
      </c>
      <c r="G46" s="6"/>
      <c r="H46" s="8"/>
      <c r="I46" s="8"/>
      <c r="J46" s="8"/>
    </row>
    <row r="47" spans="1:10">
      <c r="A47" s="8"/>
      <c r="B47" s="8"/>
      <c r="C47" s="6"/>
      <c r="D47" s="6"/>
      <c r="E47" s="6"/>
      <c r="F47" s="43" t="str">
        <f>IFERROR(MATCH(D47,{"低","中","高"},0)*MATCH(E47,{"极小","小","中","大","极大"},0),"")</f>
        <v/>
      </c>
      <c r="G47" s="6"/>
      <c r="H47" s="8"/>
      <c r="I47" s="8"/>
      <c r="J47" s="8"/>
    </row>
    <row r="48" spans="1:10">
      <c r="A48" s="8"/>
      <c r="B48" s="8"/>
      <c r="C48" s="6"/>
      <c r="D48" s="6"/>
      <c r="E48" s="6"/>
      <c r="F48" s="43" t="str">
        <f>IFERROR(MATCH(D48,{"低","中","高"},0)*MATCH(E48,{"极小","小","中","大","极大"},0),"")</f>
        <v/>
      </c>
      <c r="G48" s="6"/>
      <c r="H48" s="8"/>
      <c r="I48" s="8"/>
      <c r="J48" s="8"/>
    </row>
    <row r="49" spans="1:10">
      <c r="A49" s="8"/>
      <c r="B49" s="8"/>
      <c r="C49" s="6"/>
      <c r="D49" s="6"/>
      <c r="E49" s="6"/>
      <c r="F49" s="43" t="str">
        <f>IFERROR(MATCH(D49,{"低","中","高"},0)*MATCH(E49,{"极小","小","中","大","极大"},0),"")</f>
        <v/>
      </c>
      <c r="G49" s="6"/>
      <c r="H49" s="8"/>
      <c r="I49" s="8"/>
      <c r="J49" s="8"/>
    </row>
    <row r="50" spans="1:10">
      <c r="A50" s="8"/>
      <c r="B50" s="8"/>
      <c r="C50" s="6"/>
      <c r="D50" s="6"/>
      <c r="E50" s="6"/>
      <c r="F50" s="43" t="str">
        <f>IFERROR(MATCH(D50,{"低","中","高"},0)*MATCH(E50,{"极小","小","中","大","极大"},0),"")</f>
        <v/>
      </c>
      <c r="G50" s="6"/>
      <c r="H50" s="8"/>
      <c r="I50" s="8"/>
      <c r="J50" s="8"/>
    </row>
    <row r="51" spans="1:10">
      <c r="A51" s="8"/>
      <c r="B51" s="8"/>
      <c r="C51" s="6"/>
      <c r="D51" s="6"/>
      <c r="E51" s="6"/>
      <c r="F51" s="43" t="str">
        <f>IFERROR(MATCH(D51,{"低","中","高"},0)*MATCH(E51,{"极小","小","中","大","极大"},0),"")</f>
        <v/>
      </c>
      <c r="G51" s="6"/>
      <c r="H51" s="8"/>
      <c r="I51" s="8"/>
      <c r="J51" s="8"/>
    </row>
    <row r="52" spans="1:10">
      <c r="A52" s="8"/>
      <c r="B52" s="8"/>
      <c r="C52" s="6"/>
      <c r="D52" s="6"/>
      <c r="E52" s="6"/>
      <c r="F52" s="43" t="str">
        <f>IFERROR(MATCH(D52,{"低","中","高"},0)*MATCH(E52,{"极小","小","中","大","极大"},0),"")</f>
        <v/>
      </c>
      <c r="G52" s="6"/>
      <c r="H52" s="8"/>
      <c r="I52" s="8"/>
      <c r="J52" s="8"/>
    </row>
    <row r="53" spans="1:10">
      <c r="A53" s="8"/>
      <c r="B53" s="8"/>
      <c r="C53" s="6"/>
      <c r="D53" s="6"/>
      <c r="E53" s="6"/>
      <c r="F53" s="43" t="str">
        <f>IFERROR(MATCH(D53,{"低","中","高"},0)*MATCH(E53,{"极小","小","中","大","极大"},0),"")</f>
        <v/>
      </c>
      <c r="G53" s="6"/>
      <c r="H53" s="8"/>
      <c r="I53" s="8"/>
      <c r="J53" s="8"/>
    </row>
    <row r="54" spans="1:10">
      <c r="A54" s="8"/>
      <c r="B54" s="8"/>
      <c r="C54" s="6"/>
      <c r="D54" s="6"/>
      <c r="E54" s="6"/>
      <c r="F54" s="43" t="str">
        <f>IFERROR(MATCH(D54,{"低","中","高"},0)*MATCH(E54,{"极小","小","中","大","极大"},0),"")</f>
        <v/>
      </c>
      <c r="G54" s="6"/>
      <c r="H54" s="8"/>
      <c r="I54" s="8"/>
      <c r="J54" s="8"/>
    </row>
    <row r="55" spans="1:10">
      <c r="A55" s="8"/>
      <c r="B55" s="8"/>
      <c r="C55" s="6"/>
      <c r="D55" s="6"/>
      <c r="E55" s="6"/>
      <c r="F55" s="43" t="str">
        <f>IFERROR(MATCH(D55,{"低","中","高"},0)*MATCH(E55,{"极小","小","中","大","极大"},0),"")</f>
        <v/>
      </c>
      <c r="G55" s="6"/>
      <c r="H55" s="8"/>
      <c r="I55" s="8"/>
      <c r="J55" s="8"/>
    </row>
    <row r="56" spans="1:10">
      <c r="A56" s="8"/>
      <c r="B56" s="8"/>
      <c r="C56" s="6"/>
      <c r="D56" s="6"/>
      <c r="E56" s="6"/>
      <c r="F56" s="43" t="str">
        <f>IFERROR(MATCH(D56,{"低","中","高"},0)*MATCH(E56,{"极小","小","中","大","极大"},0),"")</f>
        <v/>
      </c>
      <c r="G56" s="6"/>
      <c r="H56" s="8"/>
      <c r="I56" s="8"/>
      <c r="J56" s="8"/>
    </row>
    <row r="57" spans="1:10">
      <c r="A57" s="8"/>
      <c r="B57" s="8"/>
      <c r="C57" s="6"/>
      <c r="D57" s="6"/>
      <c r="E57" s="6"/>
      <c r="F57" s="43" t="str">
        <f>IFERROR(MATCH(D57,{"低","中","高"},0)*MATCH(E57,{"极小","小","中","大","极大"},0),"")</f>
        <v/>
      </c>
      <c r="G57" s="6"/>
      <c r="H57" s="8"/>
      <c r="I57" s="8"/>
      <c r="J57" s="8"/>
    </row>
    <row r="58" spans="1:10">
      <c r="A58" s="8"/>
      <c r="B58" s="8"/>
      <c r="C58" s="6"/>
      <c r="D58" s="6"/>
      <c r="E58" s="6"/>
      <c r="F58" s="43" t="str">
        <f>IFERROR(MATCH(D58,{"低","中","高"},0)*MATCH(E58,{"极小","小","中","大","极大"},0),"")</f>
        <v/>
      </c>
      <c r="G58" s="6"/>
      <c r="H58" s="8"/>
      <c r="I58" s="8"/>
      <c r="J58" s="8"/>
    </row>
    <row r="59" spans="1:10">
      <c r="A59" s="8"/>
      <c r="B59" s="8"/>
      <c r="C59" s="6"/>
      <c r="D59" s="6"/>
      <c r="E59" s="6"/>
      <c r="F59" s="43" t="str">
        <f>IFERROR(MATCH(D59,{"低","中","高"},0)*MATCH(E59,{"极小","小","中","大","极大"},0),"")</f>
        <v/>
      </c>
      <c r="G59" s="6"/>
      <c r="H59" s="8"/>
      <c r="I59" s="8"/>
      <c r="J59" s="8"/>
    </row>
    <row r="60" spans="1:10">
      <c r="A60" s="8"/>
      <c r="B60" s="8"/>
      <c r="C60" s="6"/>
      <c r="D60" s="6"/>
      <c r="E60" s="6"/>
      <c r="F60" s="43" t="str">
        <f>IFERROR(MATCH(D60,{"低","中","高"},0)*MATCH(E60,{"极小","小","中","大","极大"},0),"")</f>
        <v/>
      </c>
      <c r="G60" s="6"/>
      <c r="H60" s="8"/>
      <c r="I60" s="8"/>
      <c r="J60" s="8"/>
    </row>
    <row r="61" spans="1:10">
      <c r="A61" s="8"/>
      <c r="B61" s="8"/>
      <c r="C61" s="6"/>
      <c r="D61" s="6"/>
      <c r="E61" s="6"/>
      <c r="F61" s="43" t="str">
        <f>IFERROR(MATCH(D61,{"低","中","高"},0)*MATCH(E61,{"极小","小","中","大","极大"},0),"")</f>
        <v/>
      </c>
      <c r="G61" s="6"/>
      <c r="H61" s="8"/>
      <c r="I61" s="8"/>
      <c r="J61" s="8"/>
    </row>
    <row r="62" spans="1:10">
      <c r="A62" s="8"/>
      <c r="B62" s="8"/>
      <c r="C62" s="6"/>
      <c r="D62" s="6"/>
      <c r="E62" s="6"/>
      <c r="F62" s="43" t="str">
        <f>IFERROR(MATCH(D62,{"低","中","高"},0)*MATCH(E62,{"极小","小","中","大","极大"},0),"")</f>
        <v/>
      </c>
      <c r="G62" s="6"/>
      <c r="H62" s="8"/>
      <c r="I62" s="8"/>
      <c r="J62" s="8"/>
    </row>
    <row r="63" spans="1:10">
      <c r="A63" s="8"/>
      <c r="B63" s="8"/>
      <c r="C63" s="6"/>
      <c r="D63" s="6"/>
      <c r="E63" s="6"/>
      <c r="F63" s="43" t="str">
        <f>IFERROR(MATCH(D63,{"低","中","高"},0)*MATCH(E63,{"极小","小","中","大","极大"},0),"")</f>
        <v/>
      </c>
      <c r="G63" s="6"/>
      <c r="H63" s="8"/>
      <c r="I63" s="8"/>
      <c r="J63" s="8"/>
    </row>
    <row r="64" spans="1:10">
      <c r="A64" s="8"/>
      <c r="B64" s="8"/>
      <c r="C64" s="6"/>
      <c r="D64" s="6"/>
      <c r="E64" s="6"/>
      <c r="F64" s="43" t="str">
        <f>IFERROR(MATCH(D64,{"低","中","高"},0)*MATCH(E64,{"极小","小","中","大","极大"},0),"")</f>
        <v/>
      </c>
      <c r="G64" s="6"/>
      <c r="H64" s="8"/>
      <c r="I64" s="8"/>
      <c r="J64" s="8"/>
    </row>
    <row r="65" spans="1:10">
      <c r="A65" s="8"/>
      <c r="B65" s="8"/>
      <c r="C65" s="6"/>
      <c r="D65" s="6"/>
      <c r="E65" s="6"/>
      <c r="F65" s="43" t="str">
        <f>IFERROR(MATCH(D65,{"低","中","高"},0)*MATCH(E65,{"极小","小","中","大","极大"},0),"")</f>
        <v/>
      </c>
      <c r="G65" s="6"/>
      <c r="H65" s="8"/>
      <c r="I65" s="8"/>
      <c r="J65" s="8"/>
    </row>
    <row r="66" spans="1:10">
      <c r="A66" s="8"/>
      <c r="B66" s="8"/>
      <c r="C66" s="6"/>
      <c r="D66" s="6"/>
      <c r="E66" s="6"/>
      <c r="F66" s="43" t="str">
        <f>IFERROR(MATCH(D66,{"低","中","高"},0)*MATCH(E66,{"极小","小","中","大","极大"},0),"")</f>
        <v/>
      </c>
      <c r="G66" s="6"/>
      <c r="H66" s="8"/>
      <c r="I66" s="8"/>
      <c r="J66" s="8"/>
    </row>
    <row r="67" spans="1:10">
      <c r="A67" s="8"/>
      <c r="B67" s="8"/>
      <c r="C67" s="6"/>
      <c r="D67" s="6"/>
      <c r="E67" s="6"/>
      <c r="F67" s="43" t="str">
        <f>IFERROR(MATCH(D67,{"低","中","高"},0)*MATCH(E67,{"极小","小","中","大","极大"},0),"")</f>
        <v/>
      </c>
      <c r="G67" s="6"/>
      <c r="H67" s="8"/>
      <c r="I67" s="8"/>
      <c r="J67" s="8"/>
    </row>
    <row r="68" spans="1:10">
      <c r="A68" s="8"/>
      <c r="B68" s="8"/>
      <c r="C68" s="6"/>
      <c r="D68" s="6"/>
      <c r="E68" s="6"/>
      <c r="F68" s="43" t="str">
        <f>IFERROR(MATCH(D68,{"低","中","高"},0)*MATCH(E68,{"极小","小","中","大","极大"},0),"")</f>
        <v/>
      </c>
      <c r="G68" s="6"/>
      <c r="H68" s="8"/>
      <c r="I68" s="8"/>
      <c r="J68" s="8"/>
    </row>
    <row r="69" spans="1:10">
      <c r="A69" s="8"/>
      <c r="B69" s="8"/>
      <c r="C69" s="6"/>
      <c r="D69" s="6"/>
      <c r="E69" s="6"/>
      <c r="F69" s="43" t="str">
        <f>IFERROR(MATCH(D69,{"低","中","高"},0)*MATCH(E69,{"极小","小","中","大","极大"},0),"")</f>
        <v/>
      </c>
      <c r="G69" s="6"/>
      <c r="H69" s="8"/>
      <c r="I69" s="8"/>
      <c r="J69" s="8"/>
    </row>
    <row r="70" spans="1:10">
      <c r="A70" s="8"/>
      <c r="B70" s="8"/>
      <c r="C70" s="6"/>
      <c r="D70" s="6"/>
      <c r="E70" s="6"/>
      <c r="F70" s="43" t="str">
        <f>IFERROR(MATCH(D70,{"低","中","高"},0)*MATCH(E70,{"极小","小","中","大","极大"},0),"")</f>
        <v/>
      </c>
      <c r="G70" s="6"/>
      <c r="H70" s="8"/>
      <c r="I70" s="8"/>
      <c r="J70" s="8"/>
    </row>
    <row r="71" spans="1:10">
      <c r="A71" s="8"/>
      <c r="B71" s="8"/>
      <c r="C71" s="6"/>
      <c r="D71" s="6"/>
      <c r="E71" s="6"/>
      <c r="F71" s="43" t="str">
        <f>IFERROR(MATCH(D71,{"低","中","高"},0)*MATCH(E71,{"极小","小","中","大","极大"},0),"")</f>
        <v/>
      </c>
      <c r="G71" s="6"/>
      <c r="H71" s="8"/>
      <c r="I71" s="8"/>
      <c r="J71" s="8"/>
    </row>
    <row r="72" spans="1:10">
      <c r="A72" s="8"/>
      <c r="B72" s="8"/>
      <c r="C72" s="6"/>
      <c r="D72" s="6"/>
      <c r="E72" s="6"/>
      <c r="F72" s="43" t="str">
        <f>IFERROR(MATCH(D72,{"低","中","高"},0)*MATCH(E72,{"极小","小","中","大","极大"},0),"")</f>
        <v/>
      </c>
      <c r="G72" s="6"/>
      <c r="H72" s="8"/>
      <c r="I72" s="8"/>
      <c r="J72" s="8"/>
    </row>
    <row r="73" spans="1:10">
      <c r="A73" s="8"/>
      <c r="B73" s="8"/>
      <c r="C73" s="6"/>
      <c r="D73" s="6"/>
      <c r="E73" s="6"/>
      <c r="F73" s="43" t="str">
        <f>IFERROR(MATCH(D73,{"低","中","高"},0)*MATCH(E73,{"极小","小","中","大","极大"},0),"")</f>
        <v/>
      </c>
      <c r="G73" s="6"/>
      <c r="H73" s="8"/>
      <c r="I73" s="8"/>
      <c r="J73" s="8"/>
    </row>
    <row r="74" spans="1:10">
      <c r="A74" s="8"/>
      <c r="B74" s="8"/>
      <c r="C74" s="6"/>
      <c r="D74" s="6"/>
      <c r="E74" s="6"/>
      <c r="F74" s="43" t="str">
        <f>IFERROR(MATCH(D74,{"低","中","高"},0)*MATCH(E74,{"极小","小","中","大","极大"},0),"")</f>
        <v/>
      </c>
      <c r="G74" s="6"/>
      <c r="H74" s="8"/>
      <c r="I74" s="8"/>
      <c r="J74" s="8"/>
    </row>
    <row r="75" spans="1:10">
      <c r="A75" s="8"/>
      <c r="B75" s="8"/>
      <c r="C75" s="6"/>
      <c r="D75" s="6"/>
      <c r="E75" s="6"/>
      <c r="F75" s="43" t="str">
        <f>IFERROR(MATCH(D75,{"低","中","高"},0)*MATCH(E75,{"极小","小","中","大","极大"},0),"")</f>
        <v/>
      </c>
      <c r="G75" s="6"/>
      <c r="H75" s="8"/>
      <c r="I75" s="8"/>
      <c r="J75" s="8"/>
    </row>
    <row r="76" spans="1:10">
      <c r="A76" s="8"/>
      <c r="B76" s="8"/>
      <c r="C76" s="6"/>
      <c r="D76" s="6"/>
      <c r="E76" s="6"/>
      <c r="F76" s="43" t="str">
        <f>IFERROR(MATCH(D76,{"低","中","高"},0)*MATCH(E76,{"极小","小","中","大","极大"},0),"")</f>
        <v/>
      </c>
      <c r="G76" s="6"/>
      <c r="H76" s="8"/>
      <c r="I76" s="8"/>
      <c r="J76" s="8"/>
    </row>
    <row r="77" spans="1:10">
      <c r="A77" s="8"/>
      <c r="B77" s="8"/>
      <c r="C77" s="6"/>
      <c r="D77" s="6"/>
      <c r="E77" s="6"/>
      <c r="F77" s="43" t="str">
        <f>IFERROR(MATCH(D77,{"低","中","高"},0)*MATCH(E77,{"极小","小","中","大","极大"},0),"")</f>
        <v/>
      </c>
      <c r="G77" s="6"/>
      <c r="H77" s="8"/>
      <c r="I77" s="8"/>
      <c r="J77" s="8"/>
    </row>
    <row r="78" spans="1:10">
      <c r="A78" s="8"/>
      <c r="B78" s="8"/>
      <c r="C78" s="6"/>
      <c r="D78" s="6"/>
      <c r="E78" s="6"/>
      <c r="F78" s="43" t="str">
        <f>IFERROR(MATCH(D78,{"低","中","高"},0)*MATCH(E78,{"极小","小","中","大","极大"},0),"")</f>
        <v/>
      </c>
      <c r="G78" s="6"/>
      <c r="H78" s="8"/>
      <c r="I78" s="8"/>
      <c r="J78" s="8"/>
    </row>
    <row r="79" spans="1:10">
      <c r="A79" s="8"/>
      <c r="B79" s="8"/>
      <c r="C79" s="6"/>
      <c r="D79" s="6"/>
      <c r="E79" s="6"/>
      <c r="F79" s="43" t="str">
        <f>IFERROR(MATCH(D79,{"低","中","高"},0)*MATCH(E79,{"极小","小","中","大","极大"},0),"")</f>
        <v/>
      </c>
      <c r="G79" s="6"/>
      <c r="H79" s="8"/>
      <c r="I79" s="8"/>
      <c r="J79" s="8"/>
    </row>
    <row r="80" spans="1:10">
      <c r="A80" s="8"/>
      <c r="B80" s="8"/>
      <c r="C80" s="6"/>
      <c r="D80" s="6"/>
      <c r="E80" s="6"/>
      <c r="F80" s="43" t="str">
        <f>IFERROR(MATCH(D80,{"低","中","高"},0)*MATCH(E80,{"极小","小","中","大","极大"},0),"")</f>
        <v/>
      </c>
      <c r="G80" s="6"/>
      <c r="H80" s="8"/>
      <c r="I80" s="8"/>
      <c r="J80" s="8"/>
    </row>
    <row r="81" spans="1:10">
      <c r="A81" s="8"/>
      <c r="B81" s="8"/>
      <c r="C81" s="6"/>
      <c r="D81" s="6"/>
      <c r="E81" s="6"/>
      <c r="F81" s="43" t="str">
        <f>IFERROR(MATCH(D81,{"低","中","高"},0)*MATCH(E81,{"极小","小","中","大","极大"},0),"")</f>
        <v/>
      </c>
      <c r="G81" s="6"/>
      <c r="H81" s="8"/>
      <c r="I81" s="8"/>
      <c r="J81" s="8"/>
    </row>
    <row r="82" spans="1:10">
      <c r="A82" s="8"/>
      <c r="B82" s="8"/>
      <c r="C82" s="6"/>
      <c r="D82" s="6"/>
      <c r="E82" s="6"/>
      <c r="F82" s="43" t="str">
        <f>IFERROR(MATCH(D82,{"低","中","高"},0)*MATCH(E82,{"极小","小","中","大","极大"},0),"")</f>
        <v/>
      </c>
      <c r="G82" s="6"/>
      <c r="H82" s="8"/>
      <c r="I82" s="8"/>
      <c r="J82" s="8"/>
    </row>
    <row r="83" spans="1:10">
      <c r="A83" s="8"/>
      <c r="B83" s="8"/>
      <c r="C83" s="6"/>
      <c r="D83" s="6"/>
      <c r="E83" s="6"/>
      <c r="F83" s="43" t="str">
        <f>IFERROR(MATCH(D83,{"低","中","高"},0)*MATCH(E83,{"极小","小","中","大","极大"},0),"")</f>
        <v/>
      </c>
      <c r="G83" s="6"/>
      <c r="H83" s="8"/>
      <c r="I83" s="8"/>
      <c r="J83" s="8"/>
    </row>
    <row r="84" spans="1:10">
      <c r="A84" s="8"/>
      <c r="B84" s="8"/>
      <c r="C84" s="6"/>
      <c r="D84" s="6"/>
      <c r="E84" s="6"/>
      <c r="F84" s="43" t="str">
        <f>IFERROR(MATCH(D84,{"低","中","高"},0)*MATCH(E84,{"极小","小","中","大","极大"},0),"")</f>
        <v/>
      </c>
      <c r="G84" s="6"/>
      <c r="H84" s="8"/>
      <c r="I84" s="8"/>
      <c r="J84" s="8"/>
    </row>
    <row r="85" spans="1:10">
      <c r="A85" s="8"/>
      <c r="B85" s="8"/>
      <c r="C85" s="6"/>
      <c r="D85" s="6"/>
      <c r="E85" s="6"/>
      <c r="F85" s="43" t="str">
        <f>IFERROR(MATCH(D85,{"低","中","高"},0)*MATCH(E85,{"极小","小","中","大","极大"},0),"")</f>
        <v/>
      </c>
      <c r="G85" s="6"/>
      <c r="H85" s="8"/>
      <c r="I85" s="8"/>
      <c r="J85" s="8"/>
    </row>
    <row r="86" spans="1:10">
      <c r="A86" s="8"/>
      <c r="B86" s="8"/>
      <c r="C86" s="6"/>
      <c r="D86" s="6"/>
      <c r="E86" s="6"/>
      <c r="F86" s="43" t="str">
        <f>IFERROR(MATCH(D86,{"低","中","高"},0)*MATCH(E86,{"极小","小","中","大","极大"},0),"")</f>
        <v/>
      </c>
      <c r="G86" s="6"/>
      <c r="H86" s="8"/>
      <c r="I86" s="8"/>
      <c r="J86" s="8"/>
    </row>
    <row r="87" spans="1:10">
      <c r="A87" s="8"/>
      <c r="B87" s="8"/>
      <c r="C87" s="6"/>
      <c r="D87" s="6"/>
      <c r="E87" s="6"/>
      <c r="F87" s="43" t="str">
        <f>IFERROR(MATCH(D87,{"低","中","高"},0)*MATCH(E87,{"极小","小","中","大","极大"},0),"")</f>
        <v/>
      </c>
      <c r="G87" s="6"/>
      <c r="H87" s="8"/>
      <c r="I87" s="8"/>
      <c r="J87" s="8"/>
    </row>
    <row r="88" spans="1:10">
      <c r="A88" s="8"/>
      <c r="B88" s="8"/>
      <c r="C88" s="6"/>
      <c r="D88" s="6"/>
      <c r="E88" s="6"/>
      <c r="F88" s="43" t="str">
        <f>IFERROR(MATCH(D88,{"低","中","高"},0)*MATCH(E88,{"极小","小","中","大","极大"},0),"")</f>
        <v/>
      </c>
      <c r="G88" s="6"/>
      <c r="H88" s="8"/>
      <c r="I88" s="8"/>
      <c r="J88" s="8"/>
    </row>
    <row r="89" spans="1:10">
      <c r="A89" s="8"/>
      <c r="B89" s="8"/>
      <c r="C89" s="6"/>
      <c r="D89" s="6"/>
      <c r="E89" s="6"/>
      <c r="F89" s="43" t="str">
        <f>IFERROR(MATCH(D89,{"低","中","高"},0)*MATCH(E89,{"极小","小","中","大","极大"},0),"")</f>
        <v/>
      </c>
      <c r="G89" s="6"/>
      <c r="H89" s="8"/>
      <c r="I89" s="8"/>
      <c r="J89" s="8"/>
    </row>
    <row r="90" spans="1:10">
      <c r="A90" s="8"/>
      <c r="B90" s="8"/>
      <c r="C90" s="6"/>
      <c r="D90" s="6"/>
      <c r="E90" s="6"/>
      <c r="F90" s="43" t="str">
        <f>IFERROR(MATCH(D90,{"低","中","高"},0)*MATCH(E90,{"极小","小","中","大","极大"},0),"")</f>
        <v/>
      </c>
      <c r="G90" s="6"/>
      <c r="H90" s="8"/>
      <c r="I90" s="8"/>
      <c r="J90" s="8"/>
    </row>
    <row r="91" spans="1:10">
      <c r="A91" s="8"/>
      <c r="B91" s="8"/>
      <c r="C91" s="6"/>
      <c r="D91" s="6"/>
      <c r="E91" s="6"/>
      <c r="F91" s="43" t="str">
        <f>IFERROR(MATCH(D91,{"低","中","高"},0)*MATCH(E91,{"极小","小","中","大","极大"},0),"")</f>
        <v/>
      </c>
      <c r="G91" s="6"/>
      <c r="H91" s="8"/>
      <c r="I91" s="8"/>
      <c r="J91" s="8"/>
    </row>
    <row r="92" spans="1:10">
      <c r="A92" s="8"/>
      <c r="B92" s="8"/>
      <c r="C92" s="6"/>
      <c r="D92" s="6"/>
      <c r="E92" s="6"/>
      <c r="F92" s="43" t="str">
        <f>IFERROR(MATCH(D92,{"低","中","高"},0)*MATCH(E92,{"极小","小","中","大","极大"},0),"")</f>
        <v/>
      </c>
      <c r="G92" s="6"/>
      <c r="H92" s="8"/>
      <c r="I92" s="8"/>
      <c r="J92" s="8"/>
    </row>
    <row r="93" spans="1:10">
      <c r="A93" s="8"/>
      <c r="B93" s="8"/>
      <c r="C93" s="6"/>
      <c r="D93" s="6"/>
      <c r="E93" s="6"/>
      <c r="F93" s="43" t="str">
        <f>IFERROR(MATCH(D93,{"低","中","高"},0)*MATCH(E93,{"极小","小","中","大","极大"},0),"")</f>
        <v/>
      </c>
      <c r="G93" s="6"/>
      <c r="H93" s="8"/>
      <c r="I93" s="8"/>
      <c r="J93" s="8"/>
    </row>
    <row r="94" spans="1:10">
      <c r="A94" s="8"/>
      <c r="B94" s="8"/>
      <c r="C94" s="6"/>
      <c r="D94" s="6"/>
      <c r="E94" s="6"/>
      <c r="F94" s="43" t="str">
        <f>IFERROR(MATCH(D94,{"低","中","高"},0)*MATCH(E94,{"极小","小","中","大","极大"},0),"")</f>
        <v/>
      </c>
      <c r="G94" s="6"/>
      <c r="H94" s="8"/>
      <c r="I94" s="8"/>
      <c r="J94" s="8"/>
    </row>
    <row r="95" spans="1:10">
      <c r="A95" s="8"/>
      <c r="B95" s="8"/>
      <c r="C95" s="6"/>
      <c r="D95" s="6"/>
      <c r="E95" s="6"/>
      <c r="F95" s="43" t="str">
        <f>IFERROR(MATCH(D95,{"低","中","高"},0)*MATCH(E95,{"极小","小","中","大","极大"},0),"")</f>
        <v/>
      </c>
      <c r="G95" s="6"/>
      <c r="H95" s="8"/>
      <c r="I95" s="8"/>
      <c r="J95" s="8"/>
    </row>
    <row r="96" spans="1:10">
      <c r="A96" s="8"/>
      <c r="B96" s="8"/>
      <c r="C96" s="6"/>
      <c r="D96" s="6"/>
      <c r="E96" s="6"/>
      <c r="F96" s="43" t="str">
        <f>IFERROR(MATCH(D96,{"低","中","高"},0)*MATCH(E96,{"极小","小","中","大","极大"},0),"")</f>
        <v/>
      </c>
      <c r="G96" s="6"/>
      <c r="H96" s="8"/>
      <c r="I96" s="8"/>
      <c r="J96" s="8"/>
    </row>
    <row r="97" spans="1:10">
      <c r="A97" s="8"/>
      <c r="B97" s="8"/>
      <c r="C97" s="6"/>
      <c r="D97" s="6"/>
      <c r="E97" s="6"/>
      <c r="F97" s="43" t="str">
        <f>IFERROR(MATCH(D97,{"低","中","高"},0)*MATCH(E97,{"极小","小","中","大","极大"},0),"")</f>
        <v/>
      </c>
      <c r="G97" s="6"/>
      <c r="H97" s="8"/>
      <c r="I97" s="8"/>
      <c r="J97" s="8"/>
    </row>
    <row r="98" spans="1:10">
      <c r="A98" s="8"/>
      <c r="B98" s="8"/>
      <c r="C98" s="6"/>
      <c r="D98" s="6"/>
      <c r="E98" s="6"/>
      <c r="F98" s="43" t="str">
        <f>IFERROR(MATCH(D98,{"低","中","高"},0)*MATCH(E98,{"极小","小","中","大","极大"},0),"")</f>
        <v/>
      </c>
      <c r="G98" s="6"/>
      <c r="H98" s="8"/>
      <c r="I98" s="8"/>
      <c r="J98" s="8"/>
    </row>
    <row r="99" spans="1:10">
      <c r="A99" s="8"/>
      <c r="B99" s="8"/>
      <c r="C99" s="6"/>
      <c r="D99" s="6"/>
      <c r="E99" s="6"/>
      <c r="F99" s="43" t="str">
        <f>IFERROR(MATCH(D99,{"低","中","高"},0)*MATCH(E99,{"极小","小","中","大","极大"},0),"")</f>
        <v/>
      </c>
      <c r="G99" s="6"/>
      <c r="H99" s="8"/>
      <c r="I99" s="8"/>
      <c r="J99" s="8"/>
    </row>
    <row r="100" spans="1:10">
      <c r="A100" s="8"/>
      <c r="B100" s="8"/>
      <c r="C100" s="6"/>
      <c r="D100" s="6"/>
      <c r="E100" s="6"/>
      <c r="F100" s="43" t="str">
        <f>IFERROR(MATCH(D100,{"低","中","高"},0)*MATCH(E100,{"极小","小","中","大","极大"},0),"")</f>
        <v/>
      </c>
      <c r="G100" s="6"/>
      <c r="H100" s="8"/>
      <c r="I100" s="8"/>
      <c r="J100" s="8"/>
    </row>
  </sheetData>
  <phoneticPr fontId="1" type="noConversion"/>
  <conditionalFormatting sqref="F1:F1048576">
    <cfRule type="colorScale" priority="2">
      <colorScale>
        <cfvo type="min" val="0"/>
        <cfvo type="max" val="0"/>
        <color rgb="FFFCFCFF"/>
        <color rgb="FFF8696B"/>
      </colorScale>
    </cfRule>
  </conditionalFormatting>
  <conditionalFormatting sqref="G1:G1048576">
    <cfRule type="colorScale" priority="1">
      <colorScale>
        <cfvo type="min" val="0"/>
        <cfvo type="max" val="0"/>
        <color rgb="FFFFEF9C"/>
        <color rgb="FF63BE7B"/>
      </colorScale>
    </cfRule>
  </conditionalFormatting>
  <dataValidations count="4">
    <dataValidation type="list" allowBlank="1" showInputMessage="1" showErrorMessage="1" sqref="D2:D1048576">
      <formula1>"低,中,高"</formula1>
    </dataValidation>
    <dataValidation type="list" allowBlank="1" showInputMessage="1" showErrorMessage="1" sqref="C2:C1048576">
      <formula1>"未发生,发生,解决,关闭"</formula1>
    </dataValidation>
    <dataValidation type="list" allowBlank="1" showInputMessage="1" showErrorMessage="1" sqref="G2:G1048576">
      <formula1>"规避,转移,减轻,承受"</formula1>
    </dataValidation>
    <dataValidation type="list" allowBlank="1" showInputMessage="1" showErrorMessage="1" sqref="E2:E1048576">
      <formula1>"极小,小,中,大,极大"</formula1>
    </dataValidation>
  </dataValidations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11"/>
  <sheetViews>
    <sheetView workbookViewId="0">
      <selection activeCell="A5" sqref="A5"/>
    </sheetView>
  </sheetViews>
  <sheetFormatPr defaultRowHeight="13.5"/>
  <sheetData>
    <row r="1" spans="1:1" s="12" customFormat="1" ht="65.25" customHeight="1">
      <c r="A1" s="12" t="s">
        <v>139</v>
      </c>
    </row>
    <row r="3" spans="1:1">
      <c r="A3" t="s">
        <v>264</v>
      </c>
    </row>
    <row r="5" spans="1:1">
      <c r="A5" t="s">
        <v>265</v>
      </c>
    </row>
    <row r="7" spans="1:1">
      <c r="A7" t="s">
        <v>266</v>
      </c>
    </row>
    <row r="9" spans="1:1">
      <c r="A9" t="s">
        <v>267</v>
      </c>
    </row>
    <row r="11" spans="1:1">
      <c r="A11" t="s">
        <v>268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帮助说明</vt:lpstr>
      <vt:lpstr>项目信息</vt:lpstr>
      <vt:lpstr>项目风险评估表</vt:lpstr>
      <vt:lpstr>项目阶段与里程碑</vt:lpstr>
      <vt:lpstr>项目进度计划</vt:lpstr>
      <vt:lpstr>需求列表</vt:lpstr>
      <vt:lpstr>项目看板</vt:lpstr>
      <vt:lpstr>甘特图视图</vt:lpstr>
      <vt:lpstr>任务看板</vt:lpstr>
      <vt:lpstr>项目参数</vt:lpstr>
      <vt:lpstr>临-间接</vt:lpstr>
      <vt:lpstr>临-挣值</vt:lpstr>
      <vt:lpstr>临-任务</vt:lpstr>
      <vt:lpstr>临-进度</vt:lpstr>
      <vt:lpstr>临-燃尽图</vt:lpstr>
      <vt:lpstr>临-燃尽0</vt:lpstr>
      <vt:lpstr>临-效率</vt:lpstr>
      <vt:lpstr>临-个人</vt:lpstr>
      <vt:lpstr>临-工作量</vt:lpstr>
      <vt:lpstr>项目外部通讯录</vt:lpstr>
      <vt:lpstr>内部通讯录</vt:lpstr>
      <vt:lpstr>干系人分析</vt:lpstr>
      <vt:lpstr>沟通计划</vt:lpstr>
      <vt:lpstr>风险列表</vt:lpstr>
      <vt:lpstr>周计划视图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jjb</dc:creator>
  <cp:lastModifiedBy>jjb</cp:lastModifiedBy>
  <dcterms:created xsi:type="dcterms:W3CDTF">2013-01-28T02:02:20Z</dcterms:created>
  <dcterms:modified xsi:type="dcterms:W3CDTF">2013-03-10T17:45:09Z</dcterms:modified>
</cp:coreProperties>
</file>